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OneDrive\Desktop\SCJ\Projects\Trak Racer\Working Files\"/>
    </mc:Choice>
  </mc:AlternateContent>
  <xr:revisionPtr revIDLastSave="0" documentId="13_ncr:1_{DCF8879C-3055-46FF-820E-E239B84F94AA}" xr6:coauthVersionLast="47" xr6:coauthVersionMax="47" xr10:uidLastSave="{00000000-0000-0000-0000-000000000000}"/>
  <bookViews>
    <workbookView xWindow="-120" yWindow="-120" windowWidth="38640" windowHeight="15720" xr2:uid="{A1ABBBF0-1B50-4CF4-8842-C93316385638}"/>
  </bookViews>
  <sheets>
    <sheet name="Planning" sheetId="13" r:id="rId1"/>
    <sheet name="PO Details" sheetId="11" r:id="rId2"/>
    <sheet name="Inventory Details" sheetId="10" r:id="rId3"/>
    <sheet name="SO Details" sheetId="9" r:id="rId4"/>
    <sheet name="Sales Hx" sheetId="4" r:id="rId5"/>
  </sheets>
  <definedNames>
    <definedName name="_xlnm._FilterDatabase" localSheetId="0" hidden="1">Planning!$A$1:$V$3980</definedName>
    <definedName name="ExternalData_1" localSheetId="2" hidden="1">'Inventory Details'!$A$1:$J$2439</definedName>
    <definedName name="ExternalData_1" localSheetId="1" hidden="1">'PO Details'!$A$1:$P$4740</definedName>
    <definedName name="ExternalData_1" localSheetId="4" hidden="1">'Sales Hx'!$A$1:$P$3710</definedName>
    <definedName name="ExternalData_1" localSheetId="3" hidden="1">'SO Details'!$A$1:$N$3293</definedName>
    <definedName name="Replacements">Planning!$B$1:$C$2941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4" l="1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I1104" i="13" l="1"/>
  <c r="I1050" i="13"/>
  <c r="I1058" i="13"/>
  <c r="I1272" i="13"/>
  <c r="I1801" i="13"/>
  <c r="I672" i="13"/>
  <c r="I697" i="13"/>
  <c r="I819" i="13"/>
  <c r="I825" i="13"/>
  <c r="I782" i="13"/>
  <c r="I809" i="13"/>
  <c r="I684" i="13"/>
  <c r="I795" i="13"/>
  <c r="I1407" i="13"/>
  <c r="I601" i="13"/>
  <c r="I1430" i="13"/>
  <c r="I1429" i="13"/>
  <c r="I1426" i="13"/>
  <c r="I1368" i="13"/>
  <c r="I1463" i="13"/>
  <c r="I1464" i="13"/>
  <c r="I1517" i="13"/>
  <c r="I1345" i="13"/>
  <c r="I1450" i="13"/>
  <c r="I1449" i="13"/>
  <c r="I1465" i="13"/>
  <c r="I1607" i="13"/>
  <c r="I3081" i="13"/>
  <c r="I3084" i="13"/>
  <c r="I3054" i="13"/>
  <c r="I3064" i="13"/>
  <c r="I3411" i="13"/>
  <c r="I1313" i="13"/>
  <c r="I1335" i="13"/>
  <c r="I1338" i="13"/>
  <c r="I73" i="13"/>
  <c r="W73" i="13" s="1"/>
  <c r="I2801" i="13"/>
  <c r="I74" i="13"/>
  <c r="W74" i="13" s="1"/>
  <c r="I1331" i="13"/>
  <c r="I1418" i="13"/>
  <c r="I281" i="13"/>
  <c r="I3048" i="13"/>
  <c r="I3051" i="13"/>
  <c r="I2515" i="13"/>
  <c r="I1489" i="13"/>
  <c r="I1493" i="13"/>
  <c r="I1488" i="13"/>
  <c r="I2458" i="13"/>
  <c r="I3494" i="13"/>
  <c r="I2795" i="13"/>
  <c r="I2791" i="13"/>
  <c r="I2951" i="13"/>
  <c r="I2157" i="13"/>
  <c r="I3415" i="13"/>
  <c r="I2549" i="13"/>
  <c r="I2606" i="13"/>
  <c r="I2602" i="13"/>
  <c r="I1558" i="13"/>
  <c r="I1495" i="13"/>
  <c r="I1383" i="13"/>
  <c r="I1378" i="13"/>
  <c r="I3566" i="13"/>
  <c r="I3641" i="13"/>
  <c r="I6" i="13"/>
  <c r="W6" i="13" s="1"/>
  <c r="I8" i="13"/>
  <c r="W8" i="13" s="1"/>
  <c r="I7" i="13"/>
  <c r="W7" i="13" s="1"/>
  <c r="I3949" i="13"/>
  <c r="I3937" i="13"/>
  <c r="I3934" i="13"/>
  <c r="I3874" i="13"/>
  <c r="I3917" i="13"/>
  <c r="I3913" i="13"/>
  <c r="I3912" i="13"/>
  <c r="I3889" i="13"/>
  <c r="I3844" i="13"/>
  <c r="I2979" i="13"/>
  <c r="I3403" i="13"/>
  <c r="I290" i="13"/>
  <c r="W290" i="13" s="1"/>
  <c r="I28" i="13"/>
  <c r="W28" i="13" s="1"/>
  <c r="I32" i="13"/>
  <c r="W32" i="13" s="1"/>
  <c r="I31" i="13"/>
  <c r="W31" i="13" s="1"/>
  <c r="I25" i="13"/>
  <c r="W25" i="13" s="1"/>
  <c r="I3151" i="13"/>
  <c r="I3141" i="13"/>
  <c r="I3161" i="13"/>
  <c r="I3236" i="13"/>
  <c r="I2412" i="13"/>
  <c r="I2419" i="13"/>
  <c r="I3739" i="13"/>
  <c r="I3749" i="13"/>
  <c r="I2349" i="13"/>
  <c r="I2217" i="13"/>
  <c r="I3587" i="13"/>
  <c r="I2725" i="13"/>
  <c r="I2907" i="13"/>
  <c r="I3399" i="13"/>
  <c r="I2747" i="13"/>
  <c r="I2958" i="13"/>
  <c r="I2325" i="13"/>
  <c r="I2476" i="13"/>
  <c r="I1653" i="13"/>
  <c r="I3767" i="13"/>
  <c r="I2965" i="13"/>
  <c r="I3777" i="13"/>
  <c r="I3772" i="13"/>
  <c r="I3210" i="13"/>
  <c r="I3204" i="13"/>
  <c r="I211" i="13"/>
  <c r="I3427" i="13"/>
  <c r="I3665" i="13"/>
  <c r="I57" i="13"/>
  <c r="I3281" i="13"/>
  <c r="I3270" i="13"/>
  <c r="I48" i="13"/>
  <c r="I3424" i="13"/>
  <c r="I3422" i="13"/>
  <c r="I963" i="13"/>
  <c r="I932" i="13"/>
  <c r="I44" i="13"/>
  <c r="I1672" i="13"/>
  <c r="I178" i="13"/>
  <c r="I2874" i="13"/>
  <c r="I167" i="13"/>
  <c r="W167" i="13" s="1"/>
  <c r="I1162" i="13"/>
  <c r="I3090" i="13"/>
  <c r="I3092" i="13"/>
  <c r="I3103" i="13"/>
  <c r="I3114" i="13"/>
  <c r="I3104" i="13"/>
  <c r="I3106" i="13"/>
  <c r="I3127" i="13"/>
  <c r="I3139" i="13"/>
  <c r="I336" i="13"/>
  <c r="I337" i="13"/>
  <c r="I364" i="13"/>
  <c r="I363" i="13"/>
  <c r="I343" i="13"/>
  <c r="I349" i="13"/>
  <c r="I313" i="13"/>
  <c r="I377" i="13"/>
  <c r="I2028" i="13"/>
  <c r="I2026" i="13"/>
  <c r="I2029" i="13"/>
  <c r="I1995" i="13"/>
  <c r="I1996" i="13"/>
  <c r="I2006" i="13"/>
  <c r="I1851" i="13"/>
  <c r="I1850" i="13"/>
  <c r="I1949" i="13"/>
  <c r="I1950" i="13"/>
  <c r="I2639" i="13"/>
  <c r="I120" i="13"/>
  <c r="I3444" i="13"/>
  <c r="I902" i="13"/>
  <c r="I1664" i="13"/>
  <c r="I1660" i="13"/>
  <c r="I132" i="13"/>
  <c r="I133" i="13"/>
  <c r="I3509" i="13"/>
  <c r="I3543" i="13"/>
  <c r="I338" i="13"/>
  <c r="I1980" i="13"/>
  <c r="I2002" i="13"/>
  <c r="I3830" i="13"/>
  <c r="I2276" i="13"/>
  <c r="I2282" i="13"/>
  <c r="I2274" i="13"/>
  <c r="I1730" i="13"/>
  <c r="I1739" i="13"/>
  <c r="I3240" i="13"/>
  <c r="I2267" i="13"/>
  <c r="I1925" i="13"/>
  <c r="I1918" i="13"/>
  <c r="I432" i="13"/>
  <c r="I553" i="13"/>
  <c r="I558" i="13"/>
  <c r="I562" i="13"/>
  <c r="I571" i="13"/>
  <c r="I472" i="13"/>
  <c r="I471" i="13"/>
  <c r="I397" i="13"/>
  <c r="I598" i="13"/>
  <c r="I482" i="13"/>
  <c r="I483" i="13"/>
  <c r="I410" i="13"/>
  <c r="I627" i="13"/>
  <c r="I628" i="13"/>
  <c r="I645" i="13"/>
  <c r="I651" i="13"/>
  <c r="I668" i="13"/>
  <c r="I1090" i="13"/>
  <c r="I1092" i="13"/>
  <c r="I2083" i="13"/>
  <c r="I2082" i="13"/>
  <c r="I1866" i="13"/>
  <c r="I1887" i="13"/>
  <c r="I1917" i="13"/>
  <c r="I2108" i="13"/>
  <c r="I2121" i="13"/>
  <c r="I2118" i="13"/>
  <c r="I1770" i="13"/>
  <c r="I1768" i="13"/>
  <c r="I1825" i="13"/>
  <c r="I1781" i="13"/>
  <c r="I1787" i="13"/>
  <c r="I2442" i="13"/>
  <c r="I2455" i="13"/>
  <c r="I2673" i="13"/>
  <c r="I2206" i="13"/>
  <c r="I2204" i="13"/>
  <c r="I2469" i="13"/>
  <c r="I2829" i="13"/>
  <c r="I2828" i="13"/>
  <c r="I2844" i="13"/>
  <c r="I2819" i="13"/>
  <c r="I2299" i="13"/>
  <c r="I2308" i="13"/>
  <c r="I2091" i="13"/>
  <c r="I2384" i="13"/>
  <c r="I2897" i="13"/>
  <c r="I3511" i="13"/>
  <c r="I2404" i="13"/>
  <c r="I2399" i="13"/>
  <c r="I2425" i="13"/>
  <c r="I2788" i="13"/>
  <c r="I2909" i="13"/>
  <c r="I2720" i="13"/>
  <c r="I2719" i="13"/>
  <c r="I2722" i="13"/>
  <c r="I2228" i="13"/>
  <c r="I1069" i="13"/>
  <c r="I1083" i="13"/>
  <c r="I1084" i="13"/>
  <c r="I2373" i="13"/>
  <c r="I3165" i="13"/>
  <c r="I3168" i="13"/>
  <c r="I3551" i="13"/>
  <c r="I2241" i="13"/>
  <c r="I2502" i="13"/>
  <c r="I2479" i="13"/>
  <c r="I2524" i="13"/>
  <c r="I1692" i="13"/>
  <c r="I1688" i="13"/>
  <c r="I3311" i="13"/>
  <c r="I3029" i="13"/>
  <c r="I1669" i="13"/>
  <c r="I3359" i="13"/>
  <c r="I2139" i="13"/>
  <c r="I3526" i="13"/>
  <c r="I3241" i="13"/>
  <c r="I3249" i="13"/>
  <c r="I3245" i="13"/>
  <c r="I2076" i="13"/>
  <c r="I1651" i="13"/>
  <c r="I1015" i="13"/>
  <c r="I1023" i="13"/>
  <c r="I1026" i="13"/>
  <c r="I1019" i="13"/>
  <c r="I1356" i="13"/>
  <c r="I1528" i="13"/>
  <c r="I1577" i="13"/>
  <c r="I1579" i="13"/>
  <c r="I1594" i="13"/>
  <c r="I1136" i="13"/>
  <c r="I1140" i="13"/>
  <c r="I1150" i="13"/>
  <c r="I1148" i="13"/>
  <c r="I2566" i="13"/>
  <c r="I887" i="13"/>
  <c r="I889" i="13"/>
  <c r="I3376" i="13"/>
  <c r="I3377" i="13"/>
  <c r="I2743" i="13"/>
  <c r="I1105" i="13"/>
  <c r="I1054" i="13"/>
  <c r="I1049" i="13"/>
  <c r="I3213" i="13"/>
  <c r="I1267" i="13"/>
  <c r="I1274" i="13"/>
  <c r="I1792" i="13"/>
  <c r="I759" i="13"/>
  <c r="I674" i="13"/>
  <c r="I818" i="13"/>
  <c r="I744" i="13"/>
  <c r="I731" i="13"/>
  <c r="I837" i="13"/>
  <c r="I808" i="13"/>
  <c r="I683" i="13"/>
  <c r="I724" i="13"/>
  <c r="I830" i="13"/>
  <c r="I603" i="13"/>
  <c r="I1461" i="13"/>
  <c r="I1396" i="13"/>
  <c r="I1397" i="13"/>
  <c r="I1516" i="13"/>
  <c r="I1447" i="13"/>
  <c r="I1469" i="13"/>
  <c r="I1466" i="13"/>
  <c r="I1602" i="13"/>
  <c r="I3083" i="13"/>
  <c r="I3055" i="13"/>
  <c r="I3063" i="13"/>
  <c r="I1310" i="13"/>
  <c r="I1341" i="13"/>
  <c r="I1337" i="13"/>
  <c r="I1340" i="13"/>
  <c r="I2357" i="13"/>
  <c r="I2799" i="13"/>
  <c r="I2800" i="13"/>
  <c r="I1328" i="13"/>
  <c r="I1421" i="13"/>
  <c r="I1318" i="13"/>
  <c r="I3053" i="13"/>
  <c r="I3049" i="13"/>
  <c r="I2521" i="13"/>
  <c r="I2358" i="13"/>
  <c r="I1302" i="13"/>
  <c r="I1486" i="13"/>
  <c r="I1490" i="13"/>
  <c r="I1505" i="13"/>
  <c r="I1508" i="13"/>
  <c r="I3495" i="13"/>
  <c r="I3977" i="13"/>
  <c r="I2950" i="13"/>
  <c r="I2173" i="13"/>
  <c r="I2550" i="13"/>
  <c r="I9" i="13"/>
  <c r="W9" i="13" s="1"/>
  <c r="I1566" i="13"/>
  <c r="I1388" i="13"/>
  <c r="I1292" i="13"/>
  <c r="I1500" i="13"/>
  <c r="I13" i="13"/>
  <c r="W13" i="13" s="1"/>
  <c r="I3946" i="13"/>
  <c r="I3846" i="13"/>
  <c r="I3939" i="13"/>
  <c r="I2712" i="13"/>
  <c r="I3875" i="13"/>
  <c r="I3859" i="13"/>
  <c r="I3405" i="13"/>
  <c r="I3404" i="13"/>
  <c r="I289" i="13"/>
  <c r="W289" i="13" s="1"/>
  <c r="I23" i="13"/>
  <c r="W23" i="13" s="1"/>
  <c r="I20" i="13"/>
  <c r="W20" i="13" s="1"/>
  <c r="I22" i="13"/>
  <c r="W22" i="13" s="1"/>
  <c r="I30" i="13"/>
  <c r="W30" i="13" s="1"/>
  <c r="I3143" i="13"/>
  <c r="I3144" i="13"/>
  <c r="I2464" i="13"/>
  <c r="I3018" i="13"/>
  <c r="I2410" i="13"/>
  <c r="I3754" i="13"/>
  <c r="I1615" i="13"/>
  <c r="I2658" i="13"/>
  <c r="I2653" i="13"/>
  <c r="I2213" i="13"/>
  <c r="I2727" i="13"/>
  <c r="I2905" i="13"/>
  <c r="I3394" i="13"/>
  <c r="I2751" i="13"/>
  <c r="I2961" i="13"/>
  <c r="I2956" i="13"/>
  <c r="I3188" i="13"/>
  <c r="I2620" i="13"/>
  <c r="I3765" i="13"/>
  <c r="I67" i="13"/>
  <c r="W67" i="13" s="1"/>
  <c r="I2964" i="13"/>
  <c r="I3770" i="13"/>
  <c r="I3773" i="13"/>
  <c r="I3202" i="13"/>
  <c r="I3209" i="13"/>
  <c r="I3429" i="13"/>
  <c r="I3533" i="13"/>
  <c r="I3196" i="13"/>
  <c r="I3199" i="13"/>
  <c r="I58" i="13"/>
  <c r="I3297" i="13"/>
  <c r="I3298" i="13"/>
  <c r="I3268" i="13"/>
  <c r="I3693" i="13"/>
  <c r="I3421" i="13"/>
  <c r="I231" i="13"/>
  <c r="I235" i="13"/>
  <c r="I964" i="13"/>
  <c r="I965" i="13"/>
  <c r="I934" i="13"/>
  <c r="I222" i="13"/>
  <c r="I221" i="13"/>
  <c r="I177" i="13"/>
  <c r="I176" i="13"/>
  <c r="I2492" i="13"/>
  <c r="I2867" i="13"/>
  <c r="I2875" i="13"/>
  <c r="I1161" i="13"/>
  <c r="I3101" i="13"/>
  <c r="I3131" i="13"/>
  <c r="I367" i="13"/>
  <c r="I351" i="13"/>
  <c r="I350" i="13"/>
  <c r="I316" i="13"/>
  <c r="I267" i="13"/>
  <c r="I2027" i="13"/>
  <c r="I2013" i="13"/>
  <c r="I1964" i="13"/>
  <c r="I1848" i="13"/>
  <c r="I2638" i="13"/>
  <c r="I118" i="13"/>
  <c r="I1596" i="13"/>
  <c r="I1598" i="13"/>
  <c r="I3442" i="13"/>
  <c r="I3609" i="13"/>
  <c r="I1676" i="13"/>
  <c r="I1677" i="13"/>
  <c r="I2967" i="13"/>
  <c r="I1640" i="13"/>
  <c r="I1662" i="13"/>
  <c r="I3508" i="13"/>
  <c r="I3544" i="13"/>
  <c r="I339" i="13"/>
  <c r="I2019" i="13"/>
  <c r="I866" i="13"/>
  <c r="I1982" i="13"/>
  <c r="I3827" i="13"/>
  <c r="I3823" i="13"/>
  <c r="I2272" i="13"/>
  <c r="I2271" i="13"/>
  <c r="I1734" i="13"/>
  <c r="I2717" i="13"/>
  <c r="I2718" i="13"/>
  <c r="I1738" i="13"/>
  <c r="I2269" i="13"/>
  <c r="I2270" i="13"/>
  <c r="I1928" i="13"/>
  <c r="I1633" i="13"/>
  <c r="I1922" i="13"/>
  <c r="I550" i="13"/>
  <c r="I457" i="13"/>
  <c r="I568" i="13"/>
  <c r="I389" i="13"/>
  <c r="I394" i="13"/>
  <c r="I584" i="13"/>
  <c r="I597" i="13"/>
  <c r="I481" i="13"/>
  <c r="I409" i="13"/>
  <c r="I641" i="13"/>
  <c r="I661" i="13"/>
  <c r="I513" i="13"/>
  <c r="I1099" i="13"/>
  <c r="I1093" i="13"/>
  <c r="I2080" i="13"/>
  <c r="I1898" i="13"/>
  <c r="I1871" i="13"/>
  <c r="I1878" i="13"/>
  <c r="I1895" i="13"/>
  <c r="I1897" i="13"/>
  <c r="I2110" i="13"/>
  <c r="I2130" i="13"/>
  <c r="I2125" i="13"/>
  <c r="I1772" i="13"/>
  <c r="I1782" i="13"/>
  <c r="I2447" i="13"/>
  <c r="I2448" i="13"/>
  <c r="I2452" i="13"/>
  <c r="I2682" i="13"/>
  <c r="I2668" i="13"/>
  <c r="I2468" i="13"/>
  <c r="I2831" i="13"/>
  <c r="I2853" i="13"/>
  <c r="I2859" i="13"/>
  <c r="I2856" i="13"/>
  <c r="I2818" i="13"/>
  <c r="I2805" i="13"/>
  <c r="I2810" i="13"/>
  <c r="I2300" i="13"/>
  <c r="I2099" i="13"/>
  <c r="I2092" i="13"/>
  <c r="I2093" i="13"/>
  <c r="I2389" i="13"/>
  <c r="I2881" i="13"/>
  <c r="I3514" i="13"/>
  <c r="I2402" i="13"/>
  <c r="I2405" i="13"/>
  <c r="I2426" i="13"/>
  <c r="I2359" i="13"/>
  <c r="I1943" i="13"/>
  <c r="I1067" i="13"/>
  <c r="I1066" i="13"/>
  <c r="I1071" i="13"/>
  <c r="I1075" i="13"/>
  <c r="I2366" i="13"/>
  <c r="I3167" i="13"/>
  <c r="I2242" i="13"/>
  <c r="I2499" i="13"/>
  <c r="I2488" i="13"/>
  <c r="I2487" i="13"/>
  <c r="I2482" i="13"/>
  <c r="I2485" i="13"/>
  <c r="I2512" i="13"/>
  <c r="I2737" i="13"/>
  <c r="I1682" i="13"/>
  <c r="I1690" i="13"/>
  <c r="I1953" i="13"/>
  <c r="I1957" i="13"/>
  <c r="I3305" i="13"/>
  <c r="I3028" i="13"/>
  <c r="I3033" i="13"/>
  <c r="I3032" i="13"/>
  <c r="I1667" i="13"/>
  <c r="I3365" i="13"/>
  <c r="I3354" i="13"/>
  <c r="I2143" i="13"/>
  <c r="I2146" i="13"/>
  <c r="I3244" i="13"/>
  <c r="I2074" i="13"/>
  <c r="I2078" i="13"/>
  <c r="I1658" i="13"/>
  <c r="I1024" i="13"/>
  <c r="I1578" i="13"/>
  <c r="I1576" i="13"/>
  <c r="I1580" i="13"/>
  <c r="I1137" i="13"/>
  <c r="I1146" i="13"/>
  <c r="I1141" i="13"/>
  <c r="I1149" i="13"/>
  <c r="I2567" i="13"/>
  <c r="I888" i="13"/>
  <c r="I2742" i="13"/>
  <c r="I2589" i="13"/>
  <c r="I2585" i="13"/>
  <c r="I1525" i="13"/>
  <c r="I3870" i="13"/>
  <c r="I2955" i="13"/>
  <c r="I2970" i="13"/>
  <c r="O3588" i="13"/>
  <c r="Q3588" i="13" s="1"/>
  <c r="O3589" i="13"/>
  <c r="Q3589" i="13" s="1"/>
  <c r="O3590" i="13"/>
  <c r="Q3590" i="13" s="1"/>
  <c r="O3591" i="13"/>
  <c r="Q3591" i="13" s="1"/>
  <c r="O3592" i="13"/>
  <c r="Q3592" i="13" s="1"/>
  <c r="O3593" i="13"/>
  <c r="Q3593" i="13" s="1"/>
  <c r="O3594" i="13"/>
  <c r="Q3594" i="13" s="1"/>
  <c r="O3595" i="13"/>
  <c r="Q3595" i="13" s="1"/>
  <c r="O3596" i="13"/>
  <c r="Q3596" i="13" s="1"/>
  <c r="O3597" i="13"/>
  <c r="Q3597" i="13" s="1"/>
  <c r="O3598" i="13"/>
  <c r="Q3598" i="13" s="1"/>
  <c r="O3599" i="13"/>
  <c r="Q3599" i="13" s="1"/>
  <c r="O3600" i="13"/>
  <c r="Q3600" i="13" s="1"/>
  <c r="O3601" i="13"/>
  <c r="Q3601" i="13" s="1"/>
  <c r="O3602" i="13"/>
  <c r="Q3602" i="13" s="1"/>
  <c r="O3603" i="13"/>
  <c r="O3604" i="13"/>
  <c r="O3605" i="13"/>
  <c r="O3606" i="13"/>
  <c r="O3607" i="13"/>
  <c r="Q3607" i="13" s="1"/>
  <c r="O3608" i="13"/>
  <c r="O3639" i="13"/>
  <c r="O3640" i="13"/>
  <c r="Q3640" i="13" s="1"/>
  <c r="O3641" i="13"/>
  <c r="Q3641" i="13" s="1"/>
  <c r="O3642" i="13"/>
  <c r="Q3642" i="13" s="1"/>
  <c r="O3643" i="13"/>
  <c r="Q3643" i="13" s="1"/>
  <c r="O3644" i="13"/>
  <c r="Q3644" i="13" s="1"/>
  <c r="O3645" i="13"/>
  <c r="Q3645" i="13" s="1"/>
  <c r="O3646" i="13"/>
  <c r="Q3646" i="13" s="1"/>
  <c r="O3647" i="13"/>
  <c r="Q3647" i="13" s="1"/>
  <c r="O3648" i="13"/>
  <c r="Q3648" i="13" s="1"/>
  <c r="O3649" i="13"/>
  <c r="Q3649" i="13" s="1"/>
  <c r="O3650" i="13"/>
  <c r="Q3650" i="13" s="1"/>
  <c r="O3651" i="13"/>
  <c r="Q3651" i="13" s="1"/>
  <c r="O3652" i="13"/>
  <c r="Q3652" i="13" s="1"/>
  <c r="O3653" i="13"/>
  <c r="O3654" i="13"/>
  <c r="Q3654" i="13" s="1"/>
  <c r="O3655" i="13"/>
  <c r="O3656" i="13"/>
  <c r="Q3656" i="13" s="1"/>
  <c r="O3657" i="13"/>
  <c r="Q3657" i="13" s="1"/>
  <c r="O3658" i="13"/>
  <c r="Q3658" i="13" s="1"/>
  <c r="O3659" i="13"/>
  <c r="Q3659" i="13" s="1"/>
  <c r="O3660" i="13"/>
  <c r="O3724" i="13"/>
  <c r="Q3724" i="13" s="1"/>
  <c r="O3725" i="13"/>
  <c r="Q3725" i="13" s="1"/>
  <c r="O3726" i="13"/>
  <c r="Q3726" i="13" s="1"/>
  <c r="O3727" i="13"/>
  <c r="Q3727" i="13" s="1"/>
  <c r="O3728" i="13"/>
  <c r="Q3728" i="13" s="1"/>
  <c r="O3729" i="13"/>
  <c r="O3730" i="13"/>
  <c r="Q3730" i="13" s="1"/>
  <c r="O3731" i="13"/>
  <c r="Q3731" i="13" s="1"/>
  <c r="O3761" i="13"/>
  <c r="Q3761" i="13" s="1"/>
  <c r="O3762" i="13"/>
  <c r="Q3762" i="13" s="1"/>
  <c r="O3763" i="13"/>
  <c r="O3764" i="13"/>
  <c r="Q3764" i="13" s="1"/>
  <c r="O3765" i="13"/>
  <c r="Q3765" i="13" s="1"/>
  <c r="O3766" i="13"/>
  <c r="Q3766" i="13" s="1"/>
  <c r="O3767" i="13"/>
  <c r="Q3767" i="13" s="1"/>
  <c r="O3778" i="13"/>
  <c r="Q3778" i="13" s="1"/>
  <c r="O3779" i="13"/>
  <c r="O3780" i="13"/>
  <c r="Q3780" i="13" s="1"/>
  <c r="O3781" i="13"/>
  <c r="O3782" i="13"/>
  <c r="Q3782" i="13" s="1"/>
  <c r="O3783" i="13"/>
  <c r="Q3783" i="13" s="1"/>
  <c r="O3784" i="13"/>
  <c r="I1767" i="13"/>
  <c r="I1280" i="13"/>
  <c r="I804" i="13"/>
  <c r="I1399" i="13"/>
  <c r="I1346" i="13"/>
  <c r="I78" i="13"/>
  <c r="W78" i="13" s="1"/>
  <c r="I72" i="13"/>
  <c r="W72" i="13" s="1"/>
  <c r="I1416" i="13"/>
  <c r="I2518" i="13"/>
  <c r="I2793" i="13"/>
  <c r="I2174" i="13"/>
  <c r="I1563" i="13"/>
  <c r="I1557" i="13"/>
  <c r="I1561" i="13"/>
  <c r="I3947" i="13"/>
  <c r="I3926" i="13"/>
  <c r="I3920" i="13"/>
  <c r="I3842" i="13"/>
  <c r="I2221" i="13"/>
  <c r="I2724" i="13"/>
  <c r="I3191" i="13"/>
  <c r="I2748" i="13"/>
  <c r="I2957" i="13"/>
  <c r="I3434" i="13"/>
  <c r="I179" i="13"/>
  <c r="I2866" i="13"/>
  <c r="I3102" i="13"/>
  <c r="I3128" i="13"/>
  <c r="I380" i="13"/>
  <c r="I378" i="13"/>
  <c r="I2033" i="13"/>
  <c r="I302" i="13"/>
  <c r="I852" i="13"/>
  <c r="I3505" i="13"/>
  <c r="I1720" i="13"/>
  <c r="I1616" i="13"/>
  <c r="I2279" i="13"/>
  <c r="I1937" i="13"/>
  <c r="I646" i="13"/>
  <c r="I1094" i="13"/>
  <c r="I1875" i="13"/>
  <c r="I1778" i="13"/>
  <c r="I1823" i="13"/>
  <c r="I2674" i="13"/>
  <c r="I2472" i="13"/>
  <c r="I2846" i="13"/>
  <c r="I2428" i="13"/>
  <c r="I2786" i="13"/>
  <c r="I2787" i="13"/>
  <c r="I2914" i="13"/>
  <c r="I2721" i="13"/>
  <c r="I1951" i="13"/>
  <c r="I3252" i="13"/>
  <c r="I1027" i="13"/>
  <c r="I2598" i="13"/>
  <c r="I2597" i="13"/>
  <c r="I2599" i="13"/>
  <c r="I2596" i="13"/>
  <c r="I1270" i="13"/>
  <c r="I716" i="13"/>
  <c r="I1432" i="13"/>
  <c r="I1373" i="13"/>
  <c r="I1326" i="13"/>
  <c r="I1041" i="13"/>
  <c r="I2" i="13"/>
  <c r="W2" i="13" s="1"/>
  <c r="I3568" i="13"/>
  <c r="I3888" i="13"/>
  <c r="I3853" i="13"/>
  <c r="I2839" i="13"/>
  <c r="I286" i="13"/>
  <c r="W286" i="13" s="1"/>
  <c r="I3147" i="13"/>
  <c r="I2356" i="13"/>
  <c r="I3774" i="13"/>
  <c r="I214" i="13"/>
  <c r="I3428" i="13"/>
  <c r="I3668" i="13"/>
  <c r="I3537" i="13"/>
  <c r="I38" i="13"/>
  <c r="I3086" i="13"/>
  <c r="I3117" i="13"/>
  <c r="I876" i="13"/>
  <c r="I3443" i="13"/>
  <c r="I904" i="13"/>
  <c r="I2390" i="13"/>
  <c r="I1663" i="13"/>
  <c r="I1923" i="13"/>
  <c r="I2018" i="13"/>
  <c r="I2275" i="13"/>
  <c r="I3450" i="13"/>
  <c r="I1629" i="13"/>
  <c r="I1921" i="13"/>
  <c r="I642" i="13"/>
  <c r="I667" i="13"/>
  <c r="I1868" i="13"/>
  <c r="I1873" i="13"/>
  <c r="I1893" i="13"/>
  <c r="I2678" i="13"/>
  <c r="I2207" i="13"/>
  <c r="I2838" i="13"/>
  <c r="I2304" i="13"/>
  <c r="I2898" i="13"/>
  <c r="I3517" i="13"/>
  <c r="I2398" i="13"/>
  <c r="I2377" i="13"/>
  <c r="I2504" i="13"/>
  <c r="I2545" i="13"/>
  <c r="I2530" i="13"/>
  <c r="I1708" i="13"/>
  <c r="I1637" i="13"/>
  <c r="I1952" i="13"/>
  <c r="I2989" i="13"/>
  <c r="I3369" i="13"/>
  <c r="I2145" i="13"/>
  <c r="I3251" i="13"/>
  <c r="I1017" i="13"/>
  <c r="I1583" i="13"/>
  <c r="I891" i="13"/>
  <c r="I1538" i="13"/>
  <c r="I1511" i="13"/>
  <c r="I685" i="13"/>
  <c r="I602" i="13"/>
  <c r="I1425" i="13"/>
  <c r="I3058" i="13"/>
  <c r="I3220" i="13"/>
  <c r="I1608" i="13"/>
  <c r="I1051" i="13"/>
  <c r="I3228" i="13"/>
  <c r="I1797" i="13"/>
  <c r="I820" i="13"/>
  <c r="I753" i="13"/>
  <c r="I918" i="13"/>
  <c r="I1462" i="13"/>
  <c r="I3463" i="13"/>
  <c r="I3413" i="13"/>
  <c r="I1312" i="13"/>
  <c r="I1342" i="13"/>
  <c r="I76" i="13"/>
  <c r="W76" i="13" s="1"/>
  <c r="I77" i="13"/>
  <c r="W77" i="13" s="1"/>
  <c r="I87" i="13"/>
  <c r="W87" i="13" s="1"/>
  <c r="I1327" i="13"/>
  <c r="I1414" i="13"/>
  <c r="I1043" i="13"/>
  <c r="I3046" i="13"/>
  <c r="I2514" i="13"/>
  <c r="I1504" i="13"/>
  <c r="I3492" i="13"/>
  <c r="I1540" i="13"/>
  <c r="I3416" i="13"/>
  <c r="I10" i="13"/>
  <c r="W10" i="13" s="1"/>
  <c r="I3" i="13"/>
  <c r="W3" i="13" s="1"/>
  <c r="I1494" i="13"/>
  <c r="I3948" i="13"/>
  <c r="I3402" i="13"/>
  <c r="I288" i="13"/>
  <c r="W288" i="13" s="1"/>
  <c r="I287" i="13"/>
  <c r="W287" i="13" s="1"/>
  <c r="I26" i="13"/>
  <c r="W26" i="13" s="1"/>
  <c r="I29" i="13"/>
  <c r="W29" i="13" s="1"/>
  <c r="I3149" i="13"/>
  <c r="I3148" i="13"/>
  <c r="I3142" i="13"/>
  <c r="I3234" i="13"/>
  <c r="I3235" i="13"/>
  <c r="I3741" i="13"/>
  <c r="I2347" i="13"/>
  <c r="I2730" i="13"/>
  <c r="I2729" i="13"/>
  <c r="I2904" i="13"/>
  <c r="I1863" i="13"/>
  <c r="I3430" i="13"/>
  <c r="I3198" i="13"/>
  <c r="I56" i="13"/>
  <c r="I59" i="13"/>
  <c r="I3278" i="13"/>
  <c r="I3292" i="13"/>
  <c r="I3269" i="13"/>
  <c r="I273" i="13"/>
  <c r="I37" i="13"/>
  <c r="I1673" i="13"/>
  <c r="I2868" i="13"/>
  <c r="I1160" i="13"/>
  <c r="I3100" i="13"/>
  <c r="I3118" i="13"/>
  <c r="I3134" i="13"/>
  <c r="I353" i="13"/>
  <c r="I1973" i="13"/>
  <c r="I877" i="13"/>
  <c r="I900" i="13"/>
  <c r="I2969" i="13"/>
  <c r="I1647" i="13"/>
  <c r="I2020" i="13"/>
  <c r="I928" i="13"/>
  <c r="W928" i="13" s="1"/>
  <c r="I3447" i="13"/>
  <c r="I3448" i="13"/>
  <c r="I1744" i="13"/>
  <c r="I1741" i="13"/>
  <c r="I2266" i="13"/>
  <c r="I2265" i="13"/>
  <c r="I1929" i="13"/>
  <c r="I1920" i="13"/>
  <c r="I535" i="13"/>
  <c r="I536" i="13"/>
  <c r="I495" i="13"/>
  <c r="I669" i="13"/>
  <c r="I1874" i="13"/>
  <c r="I1888" i="13"/>
  <c r="I2119" i="13"/>
  <c r="I1776" i="13"/>
  <c r="I2457" i="13"/>
  <c r="I2680" i="13"/>
  <c r="I2672" i="13"/>
  <c r="I2466" i="13"/>
  <c r="I2850" i="13"/>
  <c r="I2864" i="13"/>
  <c r="I2861" i="13"/>
  <c r="I2806" i="13"/>
  <c r="I2094" i="13"/>
  <c r="I2383" i="13"/>
  <c r="I2899" i="13"/>
  <c r="I3515" i="13"/>
  <c r="I2423" i="13"/>
  <c r="I2227" i="13"/>
  <c r="I1078" i="13"/>
  <c r="I2247" i="13"/>
  <c r="I2495" i="13"/>
  <c r="I2547" i="13"/>
  <c r="I2544" i="13"/>
  <c r="I1698" i="13"/>
  <c r="I1635" i="13"/>
  <c r="I1956" i="13"/>
  <c r="I3035" i="13"/>
  <c r="I3366" i="13"/>
  <c r="I3364" i="13"/>
  <c r="I2151" i="13"/>
  <c r="I3243" i="13"/>
  <c r="I3248" i="13"/>
  <c r="I1529" i="13"/>
  <c r="I2573" i="13"/>
  <c r="I1526" i="13"/>
  <c r="I675" i="13"/>
  <c r="I1405" i="13"/>
  <c r="I1422" i="13"/>
  <c r="I1347" i="13"/>
  <c r="I282" i="13"/>
  <c r="I1543" i="13"/>
  <c r="I3417" i="13"/>
  <c r="I3929" i="13"/>
  <c r="I3886" i="13"/>
  <c r="I3746" i="13"/>
  <c r="I2746" i="13"/>
  <c r="I3766" i="13"/>
  <c r="I3280" i="13"/>
  <c r="I236" i="13"/>
  <c r="I3510" i="13"/>
  <c r="I2496" i="13"/>
  <c r="I1697" i="13"/>
  <c r="I1694" i="13"/>
  <c r="I2144" i="13"/>
  <c r="I3480" i="13"/>
  <c r="I1014" i="13"/>
  <c r="I1527" i="13"/>
  <c r="R2" i="4"/>
  <c r="R3" i="4"/>
  <c r="V3" i="4" s="1"/>
  <c r="R4" i="4"/>
  <c r="V4" i="4" s="1"/>
  <c r="R5" i="4"/>
  <c r="R6" i="4"/>
  <c r="R7" i="4"/>
  <c r="R8" i="4"/>
  <c r="R9" i="4"/>
  <c r="V9" i="4" s="1"/>
  <c r="R10" i="4"/>
  <c r="V10" i="4" s="1"/>
  <c r="R11" i="4"/>
  <c r="V11" i="4" s="1"/>
  <c r="R12" i="4"/>
  <c r="V12" i="4" s="1"/>
  <c r="R13" i="4"/>
  <c r="R14" i="4"/>
  <c r="R15" i="4"/>
  <c r="R16" i="4"/>
  <c r="R17" i="4"/>
  <c r="R18" i="4"/>
  <c r="V18" i="4" s="1"/>
  <c r="R19" i="4"/>
  <c r="R20" i="4"/>
  <c r="V20" i="4" s="1"/>
  <c r="R21" i="4"/>
  <c r="R22" i="4"/>
  <c r="R23" i="4"/>
  <c r="R24" i="4"/>
  <c r="V24" i="4" s="1"/>
  <c r="R25" i="4"/>
  <c r="R26" i="4"/>
  <c r="V26" i="4" s="1"/>
  <c r="R27" i="4"/>
  <c r="V27" i="4" s="1"/>
  <c r="R28" i="4"/>
  <c r="R29" i="4"/>
  <c r="V29" i="4" s="1"/>
  <c r="R30" i="4"/>
  <c r="V30" i="4" s="1"/>
  <c r="R31" i="4"/>
  <c r="R32" i="4"/>
  <c r="R33" i="4"/>
  <c r="V33" i="4" s="1"/>
  <c r="R34" i="4"/>
  <c r="V34" i="4" s="1"/>
  <c r="R35" i="4"/>
  <c r="V35" i="4" s="1"/>
  <c r="R36" i="4"/>
  <c r="V36" i="4" s="1"/>
  <c r="R37" i="4"/>
  <c r="R38" i="4"/>
  <c r="R39" i="4"/>
  <c r="R40" i="4"/>
  <c r="R41" i="4"/>
  <c r="R42" i="4"/>
  <c r="V42" i="4" s="1"/>
  <c r="R43" i="4"/>
  <c r="R44" i="4"/>
  <c r="R45" i="4"/>
  <c r="V45" i="4" s="1"/>
  <c r="R46" i="4"/>
  <c r="V46" i="4" s="1"/>
  <c r="R47" i="4"/>
  <c r="R48" i="4"/>
  <c r="V48" i="4" s="1"/>
  <c r="R49" i="4"/>
  <c r="V49" i="4" s="1"/>
  <c r="R50" i="4"/>
  <c r="R51" i="4"/>
  <c r="V51" i="4" s="1"/>
  <c r="R52" i="4"/>
  <c r="V52" i="4" s="1"/>
  <c r="R53" i="4"/>
  <c r="V53" i="4" s="1"/>
  <c r="R54" i="4"/>
  <c r="R55" i="4"/>
  <c r="V55" i="4" s="1"/>
  <c r="R56" i="4"/>
  <c r="V56" i="4" s="1"/>
  <c r="R57" i="4"/>
  <c r="V57" i="4" s="1"/>
  <c r="R58" i="4"/>
  <c r="V58" i="4" s="1"/>
  <c r="R59" i="4"/>
  <c r="V59" i="4" s="1"/>
  <c r="R60" i="4"/>
  <c r="V60" i="4" s="1"/>
  <c r="R61" i="4"/>
  <c r="R62" i="4"/>
  <c r="R63" i="4"/>
  <c r="R64" i="4"/>
  <c r="R65" i="4"/>
  <c r="V65" i="4" s="1"/>
  <c r="R66" i="4"/>
  <c r="V66" i="4" s="1"/>
  <c r="R67" i="4"/>
  <c r="R68" i="4"/>
  <c r="R69" i="4"/>
  <c r="V69" i="4" s="1"/>
  <c r="R70" i="4"/>
  <c r="R71" i="4"/>
  <c r="V71" i="4" s="1"/>
  <c r="R72" i="4"/>
  <c r="V72" i="4" s="1"/>
  <c r="R73" i="4"/>
  <c r="V73" i="4" s="1"/>
  <c r="R74" i="4"/>
  <c r="V74" i="4" s="1"/>
  <c r="R75" i="4"/>
  <c r="V75" i="4" s="1"/>
  <c r="R76" i="4"/>
  <c r="R77" i="4"/>
  <c r="V77" i="4" s="1"/>
  <c r="R78" i="4"/>
  <c r="V78" i="4" s="1"/>
  <c r="R79" i="4"/>
  <c r="V79" i="4" s="1"/>
  <c r="R80" i="4"/>
  <c r="R81" i="4"/>
  <c r="V81" i="4" s="1"/>
  <c r="R82" i="4"/>
  <c r="V82" i="4" s="1"/>
  <c r="R83" i="4"/>
  <c r="V83" i="4" s="1"/>
  <c r="R84" i="4"/>
  <c r="V84" i="4" s="1"/>
  <c r="R85" i="4"/>
  <c r="R86" i="4"/>
  <c r="R87" i="4"/>
  <c r="R88" i="4"/>
  <c r="V88" i="4" s="1"/>
  <c r="R89" i="4"/>
  <c r="R90" i="4"/>
  <c r="V90" i="4" s="1"/>
  <c r="R91" i="4"/>
  <c r="R92" i="4"/>
  <c r="R93" i="4"/>
  <c r="R94" i="4"/>
  <c r="V94" i="4" s="1"/>
  <c r="R95" i="4"/>
  <c r="V95" i="4" s="1"/>
  <c r="R96" i="4"/>
  <c r="V96" i="4" s="1"/>
  <c r="R97" i="4"/>
  <c r="V97" i="4" s="1"/>
  <c r="R98" i="4"/>
  <c r="V98" i="4" s="1"/>
  <c r="R99" i="4"/>
  <c r="V99" i="4" s="1"/>
  <c r="R100" i="4"/>
  <c r="V100" i="4" s="1"/>
  <c r="R101" i="4"/>
  <c r="R102" i="4"/>
  <c r="R103" i="4"/>
  <c r="V103" i="4" s="1"/>
  <c r="R104" i="4"/>
  <c r="V104" i="4" s="1"/>
  <c r="R105" i="4"/>
  <c r="V105" i="4" s="1"/>
  <c r="R106" i="4"/>
  <c r="V106" i="4" s="1"/>
  <c r="R107" i="4"/>
  <c r="V107" i="4" s="1"/>
  <c r="R108" i="4"/>
  <c r="V108" i="4" s="1"/>
  <c r="R109" i="4"/>
  <c r="R110" i="4"/>
  <c r="R111" i="4"/>
  <c r="R112" i="4"/>
  <c r="R113" i="4"/>
  <c r="V113" i="4" s="1"/>
  <c r="R114" i="4"/>
  <c r="V114" i="4" s="1"/>
  <c r="R115" i="4"/>
  <c r="V115" i="4" s="1"/>
  <c r="R116" i="4"/>
  <c r="V116" i="4" s="1"/>
  <c r="R117" i="4"/>
  <c r="V117" i="4" s="1"/>
  <c r="R118" i="4"/>
  <c r="V118" i="4" s="1"/>
  <c r="R119" i="4"/>
  <c r="R120" i="4"/>
  <c r="R121" i="4"/>
  <c r="V121" i="4" s="1"/>
  <c r="R122" i="4"/>
  <c r="R123" i="4"/>
  <c r="V123" i="4" s="1"/>
  <c r="R124" i="4"/>
  <c r="R125" i="4"/>
  <c r="V125" i="4" s="1"/>
  <c r="R126" i="4"/>
  <c r="V126" i="4" s="1"/>
  <c r="R127" i="4"/>
  <c r="R128" i="4"/>
  <c r="V128" i="4" s="1"/>
  <c r="R129" i="4"/>
  <c r="V129" i="4" s="1"/>
  <c r="R130" i="4"/>
  <c r="V130" i="4" s="1"/>
  <c r="R131" i="4"/>
  <c r="V131" i="4" s="1"/>
  <c r="R132" i="4"/>
  <c r="V132" i="4" s="1"/>
  <c r="R133" i="4"/>
  <c r="R134" i="4"/>
  <c r="R135" i="4"/>
  <c r="R136" i="4"/>
  <c r="R137" i="4"/>
  <c r="R138" i="4"/>
  <c r="V138" i="4" s="1"/>
  <c r="R139" i="4"/>
  <c r="R140" i="4"/>
  <c r="V140" i="4" s="1"/>
  <c r="R141" i="4"/>
  <c r="V141" i="4" s="1"/>
  <c r="R142" i="4"/>
  <c r="V142" i="4" s="1"/>
  <c r="R143" i="4"/>
  <c r="V143" i="4" s="1"/>
  <c r="R144" i="4"/>
  <c r="V144" i="4" s="1"/>
  <c r="R145" i="4"/>
  <c r="V145" i="4" s="1"/>
  <c r="R146" i="4"/>
  <c r="V146" i="4" s="1"/>
  <c r="R147" i="4"/>
  <c r="V147" i="4" s="1"/>
  <c r="R148" i="4"/>
  <c r="R149" i="4"/>
  <c r="V149" i="4" s="1"/>
  <c r="R150" i="4"/>
  <c r="R151" i="4"/>
  <c r="R152" i="4"/>
  <c r="V152" i="4" s="1"/>
  <c r="R153" i="4"/>
  <c r="V153" i="4" s="1"/>
  <c r="R154" i="4"/>
  <c r="V154" i="4" s="1"/>
  <c r="R155" i="4"/>
  <c r="V155" i="4" s="1"/>
  <c r="R156" i="4"/>
  <c r="V156" i="4" s="1"/>
  <c r="R157" i="4"/>
  <c r="R158" i="4"/>
  <c r="R159" i="4"/>
  <c r="R160" i="4"/>
  <c r="V160" i="4" s="1"/>
  <c r="R161" i="4"/>
  <c r="R162" i="4"/>
  <c r="R163" i="4"/>
  <c r="R164" i="4"/>
  <c r="V164" i="4" s="1"/>
  <c r="R165" i="4"/>
  <c r="V165" i="4" s="1"/>
  <c r="R166" i="4"/>
  <c r="V166" i="4" s="1"/>
  <c r="R167" i="4"/>
  <c r="R168" i="4"/>
  <c r="V168" i="4" s="1"/>
  <c r="R169" i="4"/>
  <c r="V169" i="4" s="1"/>
  <c r="R170" i="4"/>
  <c r="R171" i="4"/>
  <c r="V171" i="4" s="1"/>
  <c r="R172" i="4"/>
  <c r="R173" i="4"/>
  <c r="V173" i="4" s="1"/>
  <c r="R174" i="4"/>
  <c r="V174" i="4" s="1"/>
  <c r="R175" i="4"/>
  <c r="V175" i="4" s="1"/>
  <c r="R176" i="4"/>
  <c r="V176" i="4" s="1"/>
  <c r="R177" i="4"/>
  <c r="V177" i="4" s="1"/>
  <c r="R178" i="4"/>
  <c r="V178" i="4" s="1"/>
  <c r="R179" i="4"/>
  <c r="V179" i="4" s="1"/>
  <c r="R180" i="4"/>
  <c r="V180" i="4" s="1"/>
  <c r="R181" i="4"/>
  <c r="R182" i="4"/>
  <c r="R183" i="4"/>
  <c r="R184" i="4"/>
  <c r="R185" i="4"/>
  <c r="V185" i="4" s="1"/>
  <c r="R186" i="4"/>
  <c r="V186" i="4" s="1"/>
  <c r="R187" i="4"/>
  <c r="R188" i="4"/>
  <c r="V188" i="4" s="1"/>
  <c r="R189" i="4"/>
  <c r="V189" i="4" s="1"/>
  <c r="R190" i="4"/>
  <c r="V190" i="4" s="1"/>
  <c r="R191" i="4"/>
  <c r="V191" i="4" s="1"/>
  <c r="R192" i="4"/>
  <c r="V192" i="4" s="1"/>
  <c r="R193" i="4"/>
  <c r="V193" i="4" s="1"/>
  <c r="R194" i="4"/>
  <c r="R195" i="4"/>
  <c r="V195" i="4" s="1"/>
  <c r="R196" i="4"/>
  <c r="R197" i="4"/>
  <c r="V197" i="4" s="1"/>
  <c r="R198" i="4"/>
  <c r="R199" i="4"/>
  <c r="R200" i="4"/>
  <c r="R201" i="4"/>
  <c r="V201" i="4" s="1"/>
  <c r="R202" i="4"/>
  <c r="V202" i="4" s="1"/>
  <c r="R203" i="4"/>
  <c r="V203" i="4" s="1"/>
  <c r="R204" i="4"/>
  <c r="V204" i="4" s="1"/>
  <c r="R205" i="4"/>
  <c r="R206" i="4"/>
  <c r="R207" i="4"/>
  <c r="R208" i="4"/>
  <c r="R209" i="4"/>
  <c r="R210" i="4"/>
  <c r="V210" i="4" s="1"/>
  <c r="R211" i="4"/>
  <c r="R212" i="4"/>
  <c r="R213" i="4"/>
  <c r="V213" i="4" s="1"/>
  <c r="R214" i="4"/>
  <c r="V214" i="4" s="1"/>
  <c r="R215" i="4"/>
  <c r="V215" i="4" s="1"/>
  <c r="R216" i="4"/>
  <c r="V216" i="4" s="1"/>
  <c r="R217" i="4"/>
  <c r="V217" i="4" s="1"/>
  <c r="R218" i="4"/>
  <c r="V218" i="4" s="1"/>
  <c r="R219" i="4"/>
  <c r="V219" i="4" s="1"/>
  <c r="R220" i="4"/>
  <c r="R221" i="4"/>
  <c r="V221" i="4" s="1"/>
  <c r="R222" i="4"/>
  <c r="R223" i="4"/>
  <c r="R224" i="4"/>
  <c r="R225" i="4"/>
  <c r="R226" i="4"/>
  <c r="V226" i="4" s="1"/>
  <c r="R227" i="4"/>
  <c r="V227" i="4" s="1"/>
  <c r="R228" i="4"/>
  <c r="V228" i="4" s="1"/>
  <c r="R229" i="4"/>
  <c r="R230" i="4"/>
  <c r="R231" i="4"/>
  <c r="R232" i="4"/>
  <c r="R233" i="4"/>
  <c r="R234" i="4"/>
  <c r="V234" i="4" s="1"/>
  <c r="R235" i="4"/>
  <c r="V235" i="4" s="1"/>
  <c r="R236" i="4"/>
  <c r="R237" i="4"/>
  <c r="R238" i="4"/>
  <c r="R239" i="4"/>
  <c r="V239" i="4" s="1"/>
  <c r="R240" i="4"/>
  <c r="V240" i="4" s="1"/>
  <c r="R241" i="4"/>
  <c r="V241" i="4" s="1"/>
  <c r="R242" i="4"/>
  <c r="V242" i="4" s="1"/>
  <c r="R243" i="4"/>
  <c r="V243" i="4" s="1"/>
  <c r="R244" i="4"/>
  <c r="R245" i="4"/>
  <c r="V245" i="4" s="1"/>
  <c r="R246" i="4"/>
  <c r="V246" i="4" s="1"/>
  <c r="R247" i="4"/>
  <c r="V247" i="4" s="1"/>
  <c r="R248" i="4"/>
  <c r="V248" i="4" s="1"/>
  <c r="R249" i="4"/>
  <c r="V249" i="4" s="1"/>
  <c r="R250" i="4"/>
  <c r="V250" i="4" s="1"/>
  <c r="R251" i="4"/>
  <c r="V251" i="4" s="1"/>
  <c r="R252" i="4"/>
  <c r="V252" i="4" s="1"/>
  <c r="R253" i="4"/>
  <c r="R254" i="4"/>
  <c r="R255" i="4"/>
  <c r="R256" i="4"/>
  <c r="R257" i="4"/>
  <c r="R258" i="4"/>
  <c r="V258" i="4" s="1"/>
  <c r="R259" i="4"/>
  <c r="R260" i="4"/>
  <c r="V260" i="4" s="1"/>
  <c r="R261" i="4"/>
  <c r="R262" i="4"/>
  <c r="V262" i="4" s="1"/>
  <c r="R263" i="4"/>
  <c r="V263" i="4" s="1"/>
  <c r="R264" i="4"/>
  <c r="V264" i="4" s="1"/>
  <c r="R265" i="4"/>
  <c r="V265" i="4" s="1"/>
  <c r="R266" i="4"/>
  <c r="R267" i="4"/>
  <c r="V267" i="4" s="1"/>
  <c r="R268" i="4"/>
  <c r="R269" i="4"/>
  <c r="V269" i="4" s="1"/>
  <c r="R270" i="4"/>
  <c r="V270" i="4" s="1"/>
  <c r="R271" i="4"/>
  <c r="R272" i="4"/>
  <c r="V272" i="4" s="1"/>
  <c r="R273" i="4"/>
  <c r="R274" i="4"/>
  <c r="V274" i="4" s="1"/>
  <c r="R275" i="4"/>
  <c r="V275" i="4" s="1"/>
  <c r="R276" i="4"/>
  <c r="V276" i="4" s="1"/>
  <c r="R277" i="4"/>
  <c r="R278" i="4"/>
  <c r="R279" i="4"/>
  <c r="R280" i="4"/>
  <c r="R281" i="4"/>
  <c r="R282" i="4"/>
  <c r="V282" i="4" s="1"/>
  <c r="R283" i="4"/>
  <c r="R284" i="4"/>
  <c r="R285" i="4"/>
  <c r="V285" i="4" s="1"/>
  <c r="R286" i="4"/>
  <c r="V286" i="4" s="1"/>
  <c r="R287" i="4"/>
  <c r="R288" i="4"/>
  <c r="V288" i="4" s="1"/>
  <c r="R289" i="4"/>
  <c r="R290" i="4"/>
  <c r="R291" i="4"/>
  <c r="V291" i="4" s="1"/>
  <c r="R292" i="4"/>
  <c r="R293" i="4"/>
  <c r="V293" i="4" s="1"/>
  <c r="R294" i="4"/>
  <c r="V294" i="4" s="1"/>
  <c r="R295" i="4"/>
  <c r="V295" i="4" s="1"/>
  <c r="R296" i="4"/>
  <c r="V296" i="4" s="1"/>
  <c r="R297" i="4"/>
  <c r="V297" i="4" s="1"/>
  <c r="R298" i="4"/>
  <c r="V298" i="4" s="1"/>
  <c r="R299" i="4"/>
  <c r="V299" i="4" s="1"/>
  <c r="R300" i="4"/>
  <c r="V300" i="4" s="1"/>
  <c r="R301" i="4"/>
  <c r="R302" i="4"/>
  <c r="R303" i="4"/>
  <c r="R304" i="4"/>
  <c r="R305" i="4"/>
  <c r="R306" i="4"/>
  <c r="V306" i="4" s="1"/>
  <c r="R307" i="4"/>
  <c r="R308" i="4"/>
  <c r="R309" i="4"/>
  <c r="V309" i="4" s="1"/>
  <c r="R310" i="4"/>
  <c r="V310" i="4" s="1"/>
  <c r="R311" i="4"/>
  <c r="V311" i="4" s="1"/>
  <c r="R312" i="4"/>
  <c r="V312" i="4" s="1"/>
  <c r="R313" i="4"/>
  <c r="V313" i="4" s="1"/>
  <c r="R314" i="4"/>
  <c r="V314" i="4" s="1"/>
  <c r="R315" i="4"/>
  <c r="V315" i="4" s="1"/>
  <c r="R316" i="4"/>
  <c r="V316" i="4" s="1"/>
  <c r="R317" i="4"/>
  <c r="V317" i="4" s="1"/>
  <c r="R318" i="4"/>
  <c r="R319" i="4"/>
  <c r="R320" i="4"/>
  <c r="V320" i="4" s="1"/>
  <c r="R321" i="4"/>
  <c r="V321" i="4" s="1"/>
  <c r="R322" i="4"/>
  <c r="V322" i="4" s="1"/>
  <c r="R323" i="4"/>
  <c r="V323" i="4" s="1"/>
  <c r="R324" i="4"/>
  <c r="V324" i="4" s="1"/>
  <c r="R325" i="4"/>
  <c r="R326" i="4"/>
  <c r="R327" i="4"/>
  <c r="R328" i="4"/>
  <c r="R329" i="4"/>
  <c r="R330" i="4"/>
  <c r="V330" i="4" s="1"/>
  <c r="R331" i="4"/>
  <c r="R332" i="4"/>
  <c r="R333" i="4"/>
  <c r="R334" i="4"/>
  <c r="V334" i="4" s="1"/>
  <c r="R335" i="4"/>
  <c r="V335" i="4" s="1"/>
  <c r="R336" i="4"/>
  <c r="V336" i="4" s="1"/>
  <c r="R337" i="4"/>
  <c r="V337" i="4" s="1"/>
  <c r="R338" i="4"/>
  <c r="V338" i="4" s="1"/>
  <c r="R339" i="4"/>
  <c r="R340" i="4"/>
  <c r="R341" i="4"/>
  <c r="R342" i="4"/>
  <c r="V342" i="4" s="1"/>
  <c r="R343" i="4"/>
  <c r="V343" i="4" s="1"/>
  <c r="R344" i="4"/>
  <c r="V344" i="4" s="1"/>
  <c r="R345" i="4"/>
  <c r="V345" i="4" s="1"/>
  <c r="R346" i="4"/>
  <c r="V346" i="4" s="1"/>
  <c r="R347" i="4"/>
  <c r="V347" i="4" s="1"/>
  <c r="R348" i="4"/>
  <c r="V348" i="4" s="1"/>
  <c r="R349" i="4"/>
  <c r="R350" i="4"/>
  <c r="R351" i="4"/>
  <c r="R352" i="4"/>
  <c r="R353" i="4"/>
  <c r="R354" i="4"/>
  <c r="V354" i="4" s="1"/>
  <c r="R355" i="4"/>
  <c r="R356" i="4"/>
  <c r="R357" i="4"/>
  <c r="R358" i="4"/>
  <c r="R359" i="4"/>
  <c r="R360" i="4"/>
  <c r="V360" i="4" s="1"/>
  <c r="R361" i="4"/>
  <c r="V361" i="4" s="1"/>
  <c r="R362" i="4"/>
  <c r="R363" i="4"/>
  <c r="V363" i="4" s="1"/>
  <c r="R364" i="4"/>
  <c r="R365" i="4"/>
  <c r="V365" i="4" s="1"/>
  <c r="R366" i="4"/>
  <c r="V366" i="4" s="1"/>
  <c r="R367" i="4"/>
  <c r="V367" i="4" s="1"/>
  <c r="R368" i="4"/>
  <c r="V368" i="4" s="1"/>
  <c r="R369" i="4"/>
  <c r="V369" i="4" s="1"/>
  <c r="R370" i="4"/>
  <c r="V370" i="4" s="1"/>
  <c r="R371" i="4"/>
  <c r="V371" i="4" s="1"/>
  <c r="R372" i="4"/>
  <c r="V372" i="4" s="1"/>
  <c r="R373" i="4"/>
  <c r="R374" i="4"/>
  <c r="R375" i="4"/>
  <c r="R376" i="4"/>
  <c r="R377" i="4"/>
  <c r="R378" i="4"/>
  <c r="V378" i="4" s="1"/>
  <c r="R379" i="4"/>
  <c r="R380" i="4"/>
  <c r="R381" i="4"/>
  <c r="V381" i="4" s="1"/>
  <c r="R382" i="4"/>
  <c r="V382" i="4" s="1"/>
  <c r="R383" i="4"/>
  <c r="R384" i="4"/>
  <c r="V384" i="4" s="1"/>
  <c r="R385" i="4"/>
  <c r="V385" i="4" s="1"/>
  <c r="R386" i="4"/>
  <c r="V386" i="4" s="1"/>
  <c r="R387" i="4"/>
  <c r="V387" i="4" s="1"/>
  <c r="R388" i="4"/>
  <c r="R389" i="4"/>
  <c r="V389" i="4" s="1"/>
  <c r="R390" i="4"/>
  <c r="R391" i="4"/>
  <c r="R392" i="4"/>
  <c r="V392" i="4" s="1"/>
  <c r="R393" i="4"/>
  <c r="V393" i="4" s="1"/>
  <c r="R394" i="4"/>
  <c r="V394" i="4" s="1"/>
  <c r="R395" i="4"/>
  <c r="V395" i="4" s="1"/>
  <c r="R396" i="4"/>
  <c r="V396" i="4" s="1"/>
  <c r="R397" i="4"/>
  <c r="R398" i="4"/>
  <c r="R399" i="4"/>
  <c r="R400" i="4"/>
  <c r="R401" i="4"/>
  <c r="V401" i="4" s="1"/>
  <c r="R402" i="4"/>
  <c r="R403" i="4"/>
  <c r="R404" i="4"/>
  <c r="R405" i="4"/>
  <c r="R406" i="4"/>
  <c r="V406" i="4" s="1"/>
  <c r="R407" i="4"/>
  <c r="R408" i="4"/>
  <c r="V408" i="4" s="1"/>
  <c r="R409" i="4"/>
  <c r="V409" i="4" s="1"/>
  <c r="R410" i="4"/>
  <c r="V410" i="4" s="1"/>
  <c r="R411" i="4"/>
  <c r="V411" i="4" s="1"/>
  <c r="R412" i="4"/>
  <c r="R413" i="4"/>
  <c r="V413" i="4" s="1"/>
  <c r="R414" i="4"/>
  <c r="V414" i="4" s="1"/>
  <c r="R415" i="4"/>
  <c r="V415" i="4" s="1"/>
  <c r="R416" i="4"/>
  <c r="V416" i="4" s="1"/>
  <c r="R417" i="4"/>
  <c r="V417" i="4" s="1"/>
  <c r="R418" i="4"/>
  <c r="V418" i="4" s="1"/>
  <c r="R419" i="4"/>
  <c r="V419" i="4" s="1"/>
  <c r="R420" i="4"/>
  <c r="V420" i="4" s="1"/>
  <c r="R421" i="4"/>
  <c r="R422" i="4"/>
  <c r="R423" i="4"/>
  <c r="R424" i="4"/>
  <c r="R425" i="4"/>
  <c r="V425" i="4" s="1"/>
  <c r="R426" i="4"/>
  <c r="V426" i="4" s="1"/>
  <c r="R427" i="4"/>
  <c r="V427" i="4" s="1"/>
  <c r="R428" i="4"/>
  <c r="V428" i="4" s="1"/>
  <c r="R429" i="4"/>
  <c r="V429" i="4" s="1"/>
  <c r="R430" i="4"/>
  <c r="R431" i="4"/>
  <c r="V431" i="4" s="1"/>
  <c r="R432" i="4"/>
  <c r="V432" i="4" s="1"/>
  <c r="R433" i="4"/>
  <c r="V433" i="4" s="1"/>
  <c r="R434" i="4"/>
  <c r="R435" i="4"/>
  <c r="V435" i="4" s="1"/>
  <c r="R436" i="4"/>
  <c r="R437" i="4"/>
  <c r="R438" i="4"/>
  <c r="R439" i="4"/>
  <c r="R440" i="4"/>
  <c r="V440" i="4" s="1"/>
  <c r="R441" i="4"/>
  <c r="V441" i="4" s="1"/>
  <c r="R442" i="4"/>
  <c r="V442" i="4" s="1"/>
  <c r="R443" i="4"/>
  <c r="V443" i="4" s="1"/>
  <c r="R444" i="4"/>
  <c r="V444" i="4" s="1"/>
  <c r="R445" i="4"/>
  <c r="R446" i="4"/>
  <c r="R447" i="4"/>
  <c r="R448" i="4"/>
  <c r="R449" i="4"/>
  <c r="R450" i="4"/>
  <c r="V450" i="4" s="1"/>
  <c r="R451" i="4"/>
  <c r="V451" i="4" s="1"/>
  <c r="R452" i="4"/>
  <c r="R453" i="4"/>
  <c r="V453" i="4" s="1"/>
  <c r="R454" i="4"/>
  <c r="V454" i="4" s="1"/>
  <c r="R455" i="4"/>
  <c r="V455" i="4" s="1"/>
  <c r="R456" i="4"/>
  <c r="V456" i="4" s="1"/>
  <c r="R457" i="4"/>
  <c r="V457" i="4" s="1"/>
  <c r="R458" i="4"/>
  <c r="V458" i="4" s="1"/>
  <c r="R459" i="4"/>
  <c r="V459" i="4" s="1"/>
  <c r="R460" i="4"/>
  <c r="V460" i="4" s="1"/>
  <c r="R461" i="4"/>
  <c r="R462" i="4"/>
  <c r="R463" i="4"/>
  <c r="R464" i="4"/>
  <c r="V464" i="4" s="1"/>
  <c r="R465" i="4"/>
  <c r="R466" i="4"/>
  <c r="V466" i="4" s="1"/>
  <c r="R467" i="4"/>
  <c r="V467" i="4" s="1"/>
  <c r="R468" i="4"/>
  <c r="V468" i="4" s="1"/>
  <c r="R469" i="4"/>
  <c r="R470" i="4"/>
  <c r="R471" i="4"/>
  <c r="R472" i="4"/>
  <c r="R473" i="4"/>
  <c r="R474" i="4"/>
  <c r="R475" i="4"/>
  <c r="R476" i="4"/>
  <c r="R477" i="4"/>
  <c r="V477" i="4" s="1"/>
  <c r="R478" i="4"/>
  <c r="V478" i="4" s="1"/>
  <c r="R479" i="4"/>
  <c r="V479" i="4" s="1"/>
  <c r="R480" i="4"/>
  <c r="V480" i="4" s="1"/>
  <c r="R481" i="4"/>
  <c r="V481" i="4" s="1"/>
  <c r="R482" i="4"/>
  <c r="V482" i="4" s="1"/>
  <c r="R483" i="4"/>
  <c r="V483" i="4" s="1"/>
  <c r="R484" i="4"/>
  <c r="R485" i="4"/>
  <c r="V485" i="4" s="1"/>
  <c r="R486" i="4"/>
  <c r="V486" i="4" s="1"/>
  <c r="R487" i="4"/>
  <c r="V487" i="4" s="1"/>
  <c r="R488" i="4"/>
  <c r="V488" i="4" s="1"/>
  <c r="R489" i="4"/>
  <c r="V489" i="4" s="1"/>
  <c r="R490" i="4"/>
  <c r="V490" i="4" s="1"/>
  <c r="R491" i="4"/>
  <c r="V491" i="4" s="1"/>
  <c r="R492" i="4"/>
  <c r="V492" i="4" s="1"/>
  <c r="R493" i="4"/>
  <c r="R494" i="4"/>
  <c r="R495" i="4"/>
  <c r="R496" i="4"/>
  <c r="R497" i="4"/>
  <c r="R498" i="4"/>
  <c r="V498" i="4" s="1"/>
  <c r="R499" i="4"/>
  <c r="R500" i="4"/>
  <c r="R501" i="4"/>
  <c r="V501" i="4" s="1"/>
  <c r="R502" i="4"/>
  <c r="R503" i="4"/>
  <c r="V503" i="4" s="1"/>
  <c r="R504" i="4"/>
  <c r="V504" i="4" s="1"/>
  <c r="R505" i="4"/>
  <c r="V505" i="4" s="1"/>
  <c r="R506" i="4"/>
  <c r="R507" i="4"/>
  <c r="R508" i="4"/>
  <c r="V508" i="4" s="1"/>
  <c r="R509" i="4"/>
  <c r="V509" i="4" s="1"/>
  <c r="R510" i="4"/>
  <c r="V510" i="4" s="1"/>
  <c r="R511" i="4"/>
  <c r="V511" i="4" s="1"/>
  <c r="R512" i="4"/>
  <c r="V512" i="4" s="1"/>
  <c r="R513" i="4"/>
  <c r="V513" i="4" s="1"/>
  <c r="R514" i="4"/>
  <c r="V514" i="4" s="1"/>
  <c r="R515" i="4"/>
  <c r="V515" i="4" s="1"/>
  <c r="R516" i="4"/>
  <c r="V516" i="4" s="1"/>
  <c r="R517" i="4"/>
  <c r="R518" i="4"/>
  <c r="R519" i="4"/>
  <c r="R520" i="4"/>
  <c r="R521" i="4"/>
  <c r="R522" i="4"/>
  <c r="R523" i="4"/>
  <c r="R524" i="4"/>
  <c r="R525" i="4"/>
  <c r="R526" i="4"/>
  <c r="R527" i="4"/>
  <c r="V527" i="4" s="1"/>
  <c r="R528" i="4"/>
  <c r="V528" i="4" s="1"/>
  <c r="R529" i="4"/>
  <c r="V529" i="4" s="1"/>
  <c r="R530" i="4"/>
  <c r="V530" i="4" s="1"/>
  <c r="R531" i="4"/>
  <c r="V531" i="4" s="1"/>
  <c r="R532" i="4"/>
  <c r="V532" i="4" s="1"/>
  <c r="R533" i="4"/>
  <c r="V533" i="4" s="1"/>
  <c r="R534" i="4"/>
  <c r="V534" i="4" s="1"/>
  <c r="R535" i="4"/>
  <c r="V535" i="4" s="1"/>
  <c r="R536" i="4"/>
  <c r="R537" i="4"/>
  <c r="V537" i="4" s="1"/>
  <c r="R538" i="4"/>
  <c r="V538" i="4" s="1"/>
  <c r="R539" i="4"/>
  <c r="V539" i="4" s="1"/>
  <c r="R540" i="4"/>
  <c r="V540" i="4" s="1"/>
  <c r="R541" i="4"/>
  <c r="R542" i="4"/>
  <c r="R543" i="4"/>
  <c r="R544" i="4"/>
  <c r="R545" i="4"/>
  <c r="R546" i="4"/>
  <c r="V546" i="4" s="1"/>
  <c r="R547" i="4"/>
  <c r="R548" i="4"/>
  <c r="V548" i="4" s="1"/>
  <c r="R549" i="4"/>
  <c r="R550" i="4"/>
  <c r="V550" i="4" s="1"/>
  <c r="R551" i="4"/>
  <c r="V551" i="4" s="1"/>
  <c r="R552" i="4"/>
  <c r="V552" i="4" s="1"/>
  <c r="R553" i="4"/>
  <c r="V553" i="4" s="1"/>
  <c r="R554" i="4"/>
  <c r="R555" i="4"/>
  <c r="V555" i="4" s="1"/>
  <c r="R556" i="4"/>
  <c r="V556" i="4" s="1"/>
  <c r="R557" i="4"/>
  <c r="V557" i="4" s="1"/>
  <c r="R558" i="4"/>
  <c r="V558" i="4" s="1"/>
  <c r="R559" i="4"/>
  <c r="R560" i="4"/>
  <c r="V560" i="4" s="1"/>
  <c r="R561" i="4"/>
  <c r="R562" i="4"/>
  <c r="V562" i="4" s="1"/>
  <c r="R563" i="4"/>
  <c r="V563" i="4" s="1"/>
  <c r="R564" i="4"/>
  <c r="V564" i="4" s="1"/>
  <c r="R565" i="4"/>
  <c r="R566" i="4"/>
  <c r="R567" i="4"/>
  <c r="R568" i="4"/>
  <c r="R569" i="4"/>
  <c r="R570" i="4"/>
  <c r="V570" i="4" s="1"/>
  <c r="R571" i="4"/>
  <c r="R572" i="4"/>
  <c r="V572" i="4" s="1"/>
  <c r="R573" i="4"/>
  <c r="V573" i="4" s="1"/>
  <c r="R574" i="4"/>
  <c r="V574" i="4" s="1"/>
  <c r="R575" i="4"/>
  <c r="V575" i="4" s="1"/>
  <c r="R576" i="4"/>
  <c r="V576" i="4" s="1"/>
  <c r="R577" i="4"/>
  <c r="V577" i="4" s="1"/>
  <c r="R578" i="4"/>
  <c r="V578" i="4" s="1"/>
  <c r="R579" i="4"/>
  <c r="V579" i="4" s="1"/>
  <c r="R580" i="4"/>
  <c r="R581" i="4"/>
  <c r="V581" i="4" s="1"/>
  <c r="R582" i="4"/>
  <c r="V582" i="4" s="1"/>
  <c r="R583" i="4"/>
  <c r="V583" i="4" s="1"/>
  <c r="R584" i="4"/>
  <c r="V584" i="4" s="1"/>
  <c r="R585" i="4"/>
  <c r="V585" i="4" s="1"/>
  <c r="R586" i="4"/>
  <c r="V586" i="4" s="1"/>
  <c r="R587" i="4"/>
  <c r="V587" i="4" s="1"/>
  <c r="R588" i="4"/>
  <c r="V588" i="4" s="1"/>
  <c r="R589" i="4"/>
  <c r="R590" i="4"/>
  <c r="R591" i="4"/>
  <c r="R592" i="4"/>
  <c r="R593" i="4"/>
  <c r="R594" i="4"/>
  <c r="R595" i="4"/>
  <c r="R596" i="4"/>
  <c r="V596" i="4" s="1"/>
  <c r="R597" i="4"/>
  <c r="R598" i="4"/>
  <c r="V598" i="4" s="1"/>
  <c r="R599" i="4"/>
  <c r="R600" i="4"/>
  <c r="V600" i="4" s="1"/>
  <c r="R601" i="4"/>
  <c r="V601" i="4" s="1"/>
  <c r="R602" i="4"/>
  <c r="V602" i="4" s="1"/>
  <c r="R603" i="4"/>
  <c r="V603" i="4" s="1"/>
  <c r="R604" i="4"/>
  <c r="V604" i="4" s="1"/>
  <c r="R605" i="4"/>
  <c r="V605" i="4" s="1"/>
  <c r="R606" i="4"/>
  <c r="R607" i="4"/>
  <c r="V607" i="4" s="1"/>
  <c r="R608" i="4"/>
  <c r="V608" i="4" s="1"/>
  <c r="R609" i="4"/>
  <c r="V609" i="4" s="1"/>
  <c r="R610" i="4"/>
  <c r="V610" i="4" s="1"/>
  <c r="R611" i="4"/>
  <c r="V611" i="4" s="1"/>
  <c r="R612" i="4"/>
  <c r="V612" i="4" s="1"/>
  <c r="R613" i="4"/>
  <c r="R614" i="4"/>
  <c r="R615" i="4"/>
  <c r="R616" i="4"/>
  <c r="R617" i="4"/>
  <c r="R618" i="4"/>
  <c r="V618" i="4" s="1"/>
  <c r="R619" i="4"/>
  <c r="R620" i="4"/>
  <c r="V620" i="4" s="1"/>
  <c r="R621" i="4"/>
  <c r="V621" i="4" s="1"/>
  <c r="R622" i="4"/>
  <c r="V622" i="4" s="1"/>
  <c r="R623" i="4"/>
  <c r="R624" i="4"/>
  <c r="V624" i="4" s="1"/>
  <c r="R625" i="4"/>
  <c r="V625" i="4" s="1"/>
  <c r="R626" i="4"/>
  <c r="V626" i="4" s="1"/>
  <c r="R627" i="4"/>
  <c r="V627" i="4" s="1"/>
  <c r="R628" i="4"/>
  <c r="R629" i="4"/>
  <c r="V629" i="4" s="1"/>
  <c r="R630" i="4"/>
  <c r="R631" i="4"/>
  <c r="R632" i="4"/>
  <c r="V632" i="4" s="1"/>
  <c r="R633" i="4"/>
  <c r="V633" i="4" s="1"/>
  <c r="R634" i="4"/>
  <c r="V634" i="4" s="1"/>
  <c r="R635" i="4"/>
  <c r="V635" i="4" s="1"/>
  <c r="R636" i="4"/>
  <c r="V636" i="4" s="1"/>
  <c r="R637" i="4"/>
  <c r="R638" i="4"/>
  <c r="R639" i="4"/>
  <c r="R640" i="4"/>
  <c r="R641" i="4"/>
  <c r="R642" i="4"/>
  <c r="R643" i="4"/>
  <c r="R644" i="4"/>
  <c r="V644" i="4" s="1"/>
  <c r="R645" i="4"/>
  <c r="V645" i="4" s="1"/>
  <c r="R646" i="4"/>
  <c r="V646" i="4" s="1"/>
  <c r="R647" i="4"/>
  <c r="V647" i="4" s="1"/>
  <c r="R648" i="4"/>
  <c r="V648" i="4" s="1"/>
  <c r="R649" i="4"/>
  <c r="V649" i="4" s="1"/>
  <c r="R650" i="4"/>
  <c r="V650" i="4" s="1"/>
  <c r="R651" i="4"/>
  <c r="V651" i="4" s="1"/>
  <c r="R652" i="4"/>
  <c r="V652" i="4" s="1"/>
  <c r="R653" i="4"/>
  <c r="R654" i="4"/>
  <c r="R655" i="4"/>
  <c r="R656" i="4"/>
  <c r="R657" i="4"/>
  <c r="V657" i="4" s="1"/>
  <c r="R658" i="4"/>
  <c r="R659" i="4"/>
  <c r="V659" i="4" s="1"/>
  <c r="R660" i="4"/>
  <c r="V660" i="4" s="1"/>
  <c r="R661" i="4"/>
  <c r="R662" i="4"/>
  <c r="R663" i="4"/>
  <c r="R664" i="4"/>
  <c r="R665" i="4"/>
  <c r="R666" i="4"/>
  <c r="R667" i="4"/>
  <c r="R668" i="4"/>
  <c r="R669" i="4"/>
  <c r="R670" i="4"/>
  <c r="V670" i="4" s="1"/>
  <c r="R671" i="4"/>
  <c r="V671" i="4" s="1"/>
  <c r="R672" i="4"/>
  <c r="V672" i="4" s="1"/>
  <c r="R673" i="4"/>
  <c r="V673" i="4" s="1"/>
  <c r="R674" i="4"/>
  <c r="V674" i="4" s="1"/>
  <c r="R675" i="4"/>
  <c r="V675" i="4" s="1"/>
  <c r="R676" i="4"/>
  <c r="V676" i="4" s="1"/>
  <c r="R677" i="4"/>
  <c r="V677" i="4" s="1"/>
  <c r="R678" i="4"/>
  <c r="V678" i="4" s="1"/>
  <c r="R679" i="4"/>
  <c r="V679" i="4" s="1"/>
  <c r="R680" i="4"/>
  <c r="V680" i="4" s="1"/>
  <c r="R681" i="4"/>
  <c r="R682" i="4"/>
  <c r="V682" i="4" s="1"/>
  <c r="R683" i="4"/>
  <c r="V683" i="4" s="1"/>
  <c r="R684" i="4"/>
  <c r="V684" i="4" s="1"/>
  <c r="R685" i="4"/>
  <c r="R686" i="4"/>
  <c r="R687" i="4"/>
  <c r="R688" i="4"/>
  <c r="R689" i="4"/>
  <c r="R690" i="4"/>
  <c r="V690" i="4" s="1"/>
  <c r="R691" i="4"/>
  <c r="R692" i="4"/>
  <c r="V692" i="4" s="1"/>
  <c r="R693" i="4"/>
  <c r="R694" i="4"/>
  <c r="R695" i="4"/>
  <c r="R696" i="4"/>
  <c r="R697" i="4"/>
  <c r="R698" i="4"/>
  <c r="V698" i="4" s="1"/>
  <c r="R699" i="4"/>
  <c r="V699" i="4" s="1"/>
  <c r="R700" i="4"/>
  <c r="V700" i="4" s="1"/>
  <c r="R701" i="4"/>
  <c r="V701" i="4" s="1"/>
  <c r="R702" i="4"/>
  <c r="V702" i="4" s="1"/>
  <c r="R703" i="4"/>
  <c r="R704" i="4"/>
  <c r="V704" i="4" s="1"/>
  <c r="R705" i="4"/>
  <c r="V705" i="4" s="1"/>
  <c r="R706" i="4"/>
  <c r="V706" i="4" s="1"/>
  <c r="R707" i="4"/>
  <c r="V707" i="4" s="1"/>
  <c r="R708" i="4"/>
  <c r="V708" i="4" s="1"/>
  <c r="R709" i="4"/>
  <c r="R710" i="4"/>
  <c r="R711" i="4"/>
  <c r="R712" i="4"/>
  <c r="V712" i="4" s="1"/>
  <c r="R713" i="4"/>
  <c r="R714" i="4"/>
  <c r="V714" i="4" s="1"/>
  <c r="R715" i="4"/>
  <c r="R716" i="4"/>
  <c r="R717" i="4"/>
  <c r="V717" i="4" s="1"/>
  <c r="R718" i="4"/>
  <c r="R719" i="4"/>
  <c r="R720" i="4"/>
  <c r="V720" i="4" s="1"/>
  <c r="R721" i="4"/>
  <c r="V721" i="4" s="1"/>
  <c r="R722" i="4"/>
  <c r="R723" i="4"/>
  <c r="V723" i="4" s="1"/>
  <c r="R724" i="4"/>
  <c r="R725" i="4"/>
  <c r="V725" i="4" s="1"/>
  <c r="R726" i="4"/>
  <c r="R727" i="4"/>
  <c r="V727" i="4" s="1"/>
  <c r="R728" i="4"/>
  <c r="V728" i="4" s="1"/>
  <c r="R729" i="4"/>
  <c r="V729" i="4" s="1"/>
  <c r="R730" i="4"/>
  <c r="V730" i="4" s="1"/>
  <c r="R731" i="4"/>
  <c r="V731" i="4" s="1"/>
  <c r="R732" i="4"/>
  <c r="V732" i="4" s="1"/>
  <c r="R733" i="4"/>
  <c r="R734" i="4"/>
  <c r="R735" i="4"/>
  <c r="R736" i="4"/>
  <c r="V736" i="4" s="1"/>
  <c r="R737" i="4"/>
  <c r="R738" i="4"/>
  <c r="V738" i="4" s="1"/>
  <c r="R739" i="4"/>
  <c r="R740" i="4"/>
  <c r="R741" i="4"/>
  <c r="R742" i="4"/>
  <c r="R743" i="4"/>
  <c r="V743" i="4" s="1"/>
  <c r="R744" i="4"/>
  <c r="V744" i="4" s="1"/>
  <c r="R745" i="4"/>
  <c r="V745" i="4" s="1"/>
  <c r="R746" i="4"/>
  <c r="R747" i="4"/>
  <c r="V747" i="4" s="1"/>
  <c r="R748" i="4"/>
  <c r="R749" i="4"/>
  <c r="V749" i="4" s="1"/>
  <c r="R750" i="4"/>
  <c r="V750" i="4" s="1"/>
  <c r="R751" i="4"/>
  <c r="V751" i="4" s="1"/>
  <c r="R752" i="4"/>
  <c r="V752" i="4" s="1"/>
  <c r="R753" i="4"/>
  <c r="V753" i="4" s="1"/>
  <c r="R754" i="4"/>
  <c r="V754" i="4" s="1"/>
  <c r="R755" i="4"/>
  <c r="V755" i="4" s="1"/>
  <c r="R756" i="4"/>
  <c r="V756" i="4" s="1"/>
  <c r="R757" i="4"/>
  <c r="R758" i="4"/>
  <c r="R759" i="4"/>
  <c r="R760" i="4"/>
  <c r="R761" i="4"/>
  <c r="V761" i="4" s="1"/>
  <c r="R762" i="4"/>
  <c r="V762" i="4" s="1"/>
  <c r="R763" i="4"/>
  <c r="R764" i="4"/>
  <c r="V764" i="4" s="1"/>
  <c r="R765" i="4"/>
  <c r="V765" i="4" s="1"/>
  <c r="R766" i="4"/>
  <c r="V766" i="4" s="1"/>
  <c r="R767" i="4"/>
  <c r="V767" i="4" s="1"/>
  <c r="R768" i="4"/>
  <c r="V768" i="4" s="1"/>
  <c r="R769" i="4"/>
  <c r="V769" i="4" s="1"/>
  <c r="R770" i="4"/>
  <c r="V770" i="4" s="1"/>
  <c r="R771" i="4"/>
  <c r="V771" i="4" s="1"/>
  <c r="R772" i="4"/>
  <c r="R773" i="4"/>
  <c r="V773" i="4" s="1"/>
  <c r="R774" i="4"/>
  <c r="V774" i="4" s="1"/>
  <c r="R775" i="4"/>
  <c r="R776" i="4"/>
  <c r="V776" i="4" s="1"/>
  <c r="R777" i="4"/>
  <c r="V777" i="4" s="1"/>
  <c r="R778" i="4"/>
  <c r="V778" i="4" s="1"/>
  <c r="R779" i="4"/>
  <c r="V779" i="4" s="1"/>
  <c r="R780" i="4"/>
  <c r="V780" i="4" s="1"/>
  <c r="R781" i="4"/>
  <c r="R782" i="4"/>
  <c r="R783" i="4"/>
  <c r="R784" i="4"/>
  <c r="R785" i="4"/>
  <c r="R786" i="4"/>
  <c r="V786" i="4" s="1"/>
  <c r="R787" i="4"/>
  <c r="R788" i="4"/>
  <c r="V788" i="4" s="1"/>
  <c r="R789" i="4"/>
  <c r="V789" i="4" s="1"/>
  <c r="R790" i="4"/>
  <c r="V790" i="4" s="1"/>
  <c r="R791" i="4"/>
  <c r="R792" i="4"/>
  <c r="V792" i="4" s="1"/>
  <c r="R793" i="4"/>
  <c r="V793" i="4" s="1"/>
  <c r="R794" i="4"/>
  <c r="V794" i="4" s="1"/>
  <c r="R795" i="4"/>
  <c r="V795" i="4" s="1"/>
  <c r="R796" i="4"/>
  <c r="R797" i="4"/>
  <c r="V797" i="4" s="1"/>
  <c r="R798" i="4"/>
  <c r="V798" i="4" s="1"/>
  <c r="R799" i="4"/>
  <c r="V799" i="4" s="1"/>
  <c r="R800" i="4"/>
  <c r="V800" i="4" s="1"/>
  <c r="R801" i="4"/>
  <c r="V801" i="4" s="1"/>
  <c r="R802" i="4"/>
  <c r="V802" i="4" s="1"/>
  <c r="R803" i="4"/>
  <c r="V803" i="4" s="1"/>
  <c r="R804" i="4"/>
  <c r="V804" i="4" s="1"/>
  <c r="R805" i="4"/>
  <c r="R806" i="4"/>
  <c r="R807" i="4"/>
  <c r="R808" i="4"/>
  <c r="R809" i="4"/>
  <c r="R810" i="4"/>
  <c r="V810" i="4" s="1"/>
  <c r="R811" i="4"/>
  <c r="V811" i="4" s="1"/>
  <c r="R812" i="4"/>
  <c r="V812" i="4" s="1"/>
  <c r="R813" i="4"/>
  <c r="V813" i="4" s="1"/>
  <c r="R814" i="4"/>
  <c r="V814" i="4" s="1"/>
  <c r="R815" i="4"/>
  <c r="V815" i="4" s="1"/>
  <c r="R816" i="4"/>
  <c r="V816" i="4" s="1"/>
  <c r="R817" i="4"/>
  <c r="V817" i="4" s="1"/>
  <c r="R818" i="4"/>
  <c r="V818" i="4" s="1"/>
  <c r="R819" i="4"/>
  <c r="V819" i="4" s="1"/>
  <c r="R820" i="4"/>
  <c r="R821" i="4"/>
  <c r="V821" i="4" s="1"/>
  <c r="R822" i="4"/>
  <c r="R823" i="4"/>
  <c r="V823" i="4" s="1"/>
  <c r="R824" i="4"/>
  <c r="V824" i="4" s="1"/>
  <c r="R825" i="4"/>
  <c r="V825" i="4" s="1"/>
  <c r="R826" i="4"/>
  <c r="V826" i="4" s="1"/>
  <c r="R827" i="4"/>
  <c r="V827" i="4" s="1"/>
  <c r="R828" i="4"/>
  <c r="V828" i="4" s="1"/>
  <c r="R829" i="4"/>
  <c r="R830" i="4"/>
  <c r="R831" i="4"/>
  <c r="R832" i="4"/>
  <c r="R833" i="4"/>
  <c r="R834" i="4"/>
  <c r="V834" i="4" s="1"/>
  <c r="R835" i="4"/>
  <c r="R836" i="4"/>
  <c r="V836" i="4" s="1"/>
  <c r="R837" i="4"/>
  <c r="V837" i="4" s="1"/>
  <c r="R838" i="4"/>
  <c r="V838" i="4" s="1"/>
  <c r="R839" i="4"/>
  <c r="R840" i="4"/>
  <c r="V840" i="4" s="1"/>
  <c r="R841" i="4"/>
  <c r="V841" i="4" s="1"/>
  <c r="R842" i="4"/>
  <c r="V842" i="4" s="1"/>
  <c r="R843" i="4"/>
  <c r="V843" i="4" s="1"/>
  <c r="R844" i="4"/>
  <c r="R845" i="4"/>
  <c r="R846" i="4"/>
  <c r="R847" i="4"/>
  <c r="R848" i="4"/>
  <c r="R849" i="4"/>
  <c r="V849" i="4" s="1"/>
  <c r="R850" i="4"/>
  <c r="V850" i="4" s="1"/>
  <c r="R851" i="4"/>
  <c r="V851" i="4" s="1"/>
  <c r="R852" i="4"/>
  <c r="V852" i="4" s="1"/>
  <c r="R853" i="4"/>
  <c r="R854" i="4"/>
  <c r="R855" i="4"/>
  <c r="R856" i="4"/>
  <c r="R857" i="4"/>
  <c r="R858" i="4"/>
  <c r="V858" i="4" s="1"/>
  <c r="R859" i="4"/>
  <c r="R860" i="4"/>
  <c r="R861" i="4"/>
  <c r="V861" i="4" s="1"/>
  <c r="R862" i="4"/>
  <c r="V862" i="4" s="1"/>
  <c r="R863" i="4"/>
  <c r="V863" i="4" s="1"/>
  <c r="R864" i="4"/>
  <c r="V864" i="4" s="1"/>
  <c r="R865" i="4"/>
  <c r="V865" i="4" s="1"/>
  <c r="R866" i="4"/>
  <c r="V866" i="4" s="1"/>
  <c r="R867" i="4"/>
  <c r="V867" i="4" s="1"/>
  <c r="R868" i="4"/>
  <c r="V868" i="4" s="1"/>
  <c r="R869" i="4"/>
  <c r="V869" i="4" s="1"/>
  <c r="R870" i="4"/>
  <c r="R871" i="4"/>
  <c r="V871" i="4" s="1"/>
  <c r="R872" i="4"/>
  <c r="V872" i="4" s="1"/>
  <c r="R873" i="4"/>
  <c r="V873" i="4" s="1"/>
  <c r="R874" i="4"/>
  <c r="V874" i="4" s="1"/>
  <c r="R875" i="4"/>
  <c r="V875" i="4" s="1"/>
  <c r="R876" i="4"/>
  <c r="V876" i="4" s="1"/>
  <c r="R877" i="4"/>
  <c r="R878" i="4"/>
  <c r="R879" i="4"/>
  <c r="R880" i="4"/>
  <c r="R881" i="4"/>
  <c r="R882" i="4"/>
  <c r="V882" i="4" s="1"/>
  <c r="R883" i="4"/>
  <c r="R884" i="4"/>
  <c r="V884" i="4" s="1"/>
  <c r="R885" i="4"/>
  <c r="R886" i="4"/>
  <c r="V886" i="4" s="1"/>
  <c r="R887" i="4"/>
  <c r="R888" i="4"/>
  <c r="R889" i="4"/>
  <c r="V889" i="4" s="1"/>
  <c r="R890" i="4"/>
  <c r="R891" i="4"/>
  <c r="R892" i="4"/>
  <c r="V892" i="4" s="1"/>
  <c r="R893" i="4"/>
  <c r="V893" i="4" s="1"/>
  <c r="R894" i="4"/>
  <c r="V894" i="4" s="1"/>
  <c r="R895" i="4"/>
  <c r="V895" i="4" s="1"/>
  <c r="R896" i="4"/>
  <c r="V896" i="4" s="1"/>
  <c r="R897" i="4"/>
  <c r="V897" i="4" s="1"/>
  <c r="R898" i="4"/>
  <c r="V898" i="4" s="1"/>
  <c r="R899" i="4"/>
  <c r="V899" i="4" s="1"/>
  <c r="R900" i="4"/>
  <c r="V900" i="4" s="1"/>
  <c r="R901" i="4"/>
  <c r="R902" i="4"/>
  <c r="R903" i="4"/>
  <c r="R904" i="4"/>
  <c r="R905" i="4"/>
  <c r="R906" i="4"/>
  <c r="V906" i="4" s="1"/>
  <c r="R907" i="4"/>
  <c r="R908" i="4"/>
  <c r="R909" i="4"/>
  <c r="V909" i="4" s="1"/>
  <c r="R910" i="4"/>
  <c r="V910" i="4" s="1"/>
  <c r="R911" i="4"/>
  <c r="V911" i="4" s="1"/>
  <c r="R912" i="4"/>
  <c r="V912" i="4" s="1"/>
  <c r="R913" i="4"/>
  <c r="V913" i="4" s="1"/>
  <c r="R914" i="4"/>
  <c r="V914" i="4" s="1"/>
  <c r="R915" i="4"/>
  <c r="R916" i="4"/>
  <c r="R917" i="4"/>
  <c r="V917" i="4" s="1"/>
  <c r="R918" i="4"/>
  <c r="V918" i="4" s="1"/>
  <c r="R919" i="4"/>
  <c r="V919" i="4" s="1"/>
  <c r="R920" i="4"/>
  <c r="V920" i="4" s="1"/>
  <c r="R921" i="4"/>
  <c r="V921" i="4" s="1"/>
  <c r="R922" i="4"/>
  <c r="V922" i="4" s="1"/>
  <c r="R923" i="4"/>
  <c r="V923" i="4" s="1"/>
  <c r="R924" i="4"/>
  <c r="V924" i="4" s="1"/>
  <c r="R925" i="4"/>
  <c r="R926" i="4"/>
  <c r="R927" i="4"/>
  <c r="R928" i="4"/>
  <c r="R929" i="4"/>
  <c r="R930" i="4"/>
  <c r="V930" i="4" s="1"/>
  <c r="R931" i="4"/>
  <c r="R932" i="4"/>
  <c r="R933" i="4"/>
  <c r="R934" i="4"/>
  <c r="V934" i="4" s="1"/>
  <c r="R935" i="4"/>
  <c r="V935" i="4" s="1"/>
  <c r="R936" i="4"/>
  <c r="V936" i="4" s="1"/>
  <c r="R937" i="4"/>
  <c r="V937" i="4" s="1"/>
  <c r="R938" i="4"/>
  <c r="R939" i="4"/>
  <c r="R940" i="4"/>
  <c r="V940" i="4" s="1"/>
  <c r="R941" i="4"/>
  <c r="V941" i="4" s="1"/>
  <c r="R942" i="4"/>
  <c r="V942" i="4" s="1"/>
  <c r="R943" i="4"/>
  <c r="R944" i="4"/>
  <c r="V944" i="4" s="1"/>
  <c r="R945" i="4"/>
  <c r="V945" i="4" s="1"/>
  <c r="R946" i="4"/>
  <c r="V946" i="4" s="1"/>
  <c r="R947" i="4"/>
  <c r="V947" i="4" s="1"/>
  <c r="R948" i="4"/>
  <c r="V948" i="4" s="1"/>
  <c r="R949" i="4"/>
  <c r="R950" i="4"/>
  <c r="R951" i="4"/>
  <c r="R952" i="4"/>
  <c r="R953" i="4"/>
  <c r="R954" i="4"/>
  <c r="V954" i="4" s="1"/>
  <c r="R955" i="4"/>
  <c r="R956" i="4"/>
  <c r="V956" i="4" s="1"/>
  <c r="R957" i="4"/>
  <c r="V957" i="4" s="1"/>
  <c r="R958" i="4"/>
  <c r="R959" i="4"/>
  <c r="R960" i="4"/>
  <c r="V960" i="4" s="1"/>
  <c r="R961" i="4"/>
  <c r="V961" i="4" s="1"/>
  <c r="R962" i="4"/>
  <c r="V962" i="4" s="1"/>
  <c r="R963" i="4"/>
  <c r="V963" i="4" s="1"/>
  <c r="R964" i="4"/>
  <c r="V964" i="4" s="1"/>
  <c r="R965" i="4"/>
  <c r="V965" i="4" s="1"/>
  <c r="R966" i="4"/>
  <c r="V966" i="4" s="1"/>
  <c r="R967" i="4"/>
  <c r="R968" i="4"/>
  <c r="V968" i="4" s="1"/>
  <c r="R969" i="4"/>
  <c r="V969" i="4" s="1"/>
  <c r="R970" i="4"/>
  <c r="V970" i="4" s="1"/>
  <c r="R971" i="4"/>
  <c r="V971" i="4" s="1"/>
  <c r="R972" i="4"/>
  <c r="V972" i="4" s="1"/>
  <c r="R973" i="4"/>
  <c r="R974" i="4"/>
  <c r="R975" i="4"/>
  <c r="R976" i="4"/>
  <c r="R977" i="4"/>
  <c r="R978" i="4"/>
  <c r="R979" i="4"/>
  <c r="R980" i="4"/>
  <c r="R981" i="4"/>
  <c r="R982" i="4"/>
  <c r="V982" i="4" s="1"/>
  <c r="R983" i="4"/>
  <c r="V983" i="4" s="1"/>
  <c r="R984" i="4"/>
  <c r="V984" i="4" s="1"/>
  <c r="R985" i="4"/>
  <c r="V985" i="4" s="1"/>
  <c r="R986" i="4"/>
  <c r="V986" i="4" s="1"/>
  <c r="R987" i="4"/>
  <c r="V987" i="4" s="1"/>
  <c r="R988" i="4"/>
  <c r="V988" i="4" s="1"/>
  <c r="R989" i="4"/>
  <c r="V989" i="4" s="1"/>
  <c r="R990" i="4"/>
  <c r="V990" i="4" s="1"/>
  <c r="R991" i="4"/>
  <c r="R992" i="4"/>
  <c r="V992" i="4" s="1"/>
  <c r="R993" i="4"/>
  <c r="V993" i="4" s="1"/>
  <c r="R994" i="4"/>
  <c r="V994" i="4" s="1"/>
  <c r="R995" i="4"/>
  <c r="V995" i="4" s="1"/>
  <c r="R996" i="4"/>
  <c r="V996" i="4" s="1"/>
  <c r="R997" i="4"/>
  <c r="R998" i="4"/>
  <c r="R999" i="4"/>
  <c r="R1000" i="4"/>
  <c r="R1001" i="4"/>
  <c r="R1002" i="4"/>
  <c r="V1002" i="4" s="1"/>
  <c r="R1003" i="4"/>
  <c r="R1004" i="4"/>
  <c r="R1005" i="4"/>
  <c r="R1006" i="4"/>
  <c r="R1007" i="4"/>
  <c r="R1008" i="4"/>
  <c r="V1008" i="4" s="1"/>
  <c r="R1009" i="4"/>
  <c r="V1009" i="4" s="1"/>
  <c r="R1010" i="4"/>
  <c r="V1010" i="4" s="1"/>
  <c r="R1011" i="4"/>
  <c r="V1011" i="4" s="1"/>
  <c r="R1012" i="4"/>
  <c r="V1012" i="4" s="1"/>
  <c r="R1013" i="4"/>
  <c r="V1013" i="4" s="1"/>
  <c r="R1014" i="4"/>
  <c r="V1014" i="4" s="1"/>
  <c r="R1015" i="4"/>
  <c r="R1016" i="4"/>
  <c r="V1016" i="4" s="1"/>
  <c r="R1017" i="4"/>
  <c r="V1017" i="4" s="1"/>
  <c r="R1018" i="4"/>
  <c r="V1018" i="4" s="1"/>
  <c r="R1019" i="4"/>
  <c r="V1019" i="4" s="1"/>
  <c r="R1020" i="4"/>
  <c r="V1020" i="4" s="1"/>
  <c r="R1021" i="4"/>
  <c r="R1022" i="4"/>
  <c r="R1023" i="4"/>
  <c r="R1024" i="4"/>
  <c r="R1025" i="4"/>
  <c r="V1025" i="4" s="1"/>
  <c r="R1026" i="4"/>
  <c r="V1026" i="4" s="1"/>
  <c r="R1027" i="4"/>
  <c r="R1028" i="4"/>
  <c r="V1028" i="4" s="1"/>
  <c r="R1029" i="4"/>
  <c r="V1029" i="4" s="1"/>
  <c r="R1030" i="4"/>
  <c r="V1030" i="4" s="1"/>
  <c r="R1031" i="4"/>
  <c r="V1031" i="4" s="1"/>
  <c r="R1032" i="4"/>
  <c r="V1032" i="4" s="1"/>
  <c r="R1033" i="4"/>
  <c r="V1033" i="4" s="1"/>
  <c r="R1034" i="4"/>
  <c r="V1034" i="4" s="1"/>
  <c r="R1035" i="4"/>
  <c r="V1035" i="4" s="1"/>
  <c r="R1036" i="4"/>
  <c r="V1036" i="4" s="1"/>
  <c r="R1037" i="4"/>
  <c r="V1037" i="4" s="1"/>
  <c r="R1038" i="4"/>
  <c r="V1038" i="4" s="1"/>
  <c r="R1039" i="4"/>
  <c r="V1039" i="4" s="1"/>
  <c r="R1040" i="4"/>
  <c r="V1040" i="4" s="1"/>
  <c r="R1041" i="4"/>
  <c r="V1041" i="4" s="1"/>
  <c r="R1042" i="4"/>
  <c r="V1042" i="4" s="1"/>
  <c r="R1043" i="4"/>
  <c r="V1043" i="4" s="1"/>
  <c r="R1044" i="4"/>
  <c r="V1044" i="4" s="1"/>
  <c r="R1045" i="4"/>
  <c r="R1046" i="4"/>
  <c r="R1047" i="4"/>
  <c r="R1048" i="4"/>
  <c r="R1049" i="4"/>
  <c r="V1049" i="4" s="1"/>
  <c r="R1050" i="4"/>
  <c r="V1050" i="4" s="1"/>
  <c r="R1051" i="4"/>
  <c r="V1051" i="4" s="1"/>
  <c r="R1052" i="4"/>
  <c r="V1052" i="4" s="1"/>
  <c r="R1053" i="4"/>
  <c r="V1053" i="4" s="1"/>
  <c r="R1054" i="4"/>
  <c r="V1054" i="4" s="1"/>
  <c r="R1055" i="4"/>
  <c r="R1056" i="4"/>
  <c r="V1056" i="4" s="1"/>
  <c r="R1057" i="4"/>
  <c r="R1058" i="4"/>
  <c r="R1059" i="4"/>
  <c r="V1059" i="4" s="1"/>
  <c r="R1060" i="4"/>
  <c r="R1061" i="4"/>
  <c r="V1061" i="4" s="1"/>
  <c r="R1062" i="4"/>
  <c r="V1062" i="4" s="1"/>
  <c r="R1063" i="4"/>
  <c r="V1063" i="4" s="1"/>
  <c r="R1064" i="4"/>
  <c r="V1064" i="4" s="1"/>
  <c r="R1065" i="4"/>
  <c r="V1065" i="4" s="1"/>
  <c r="R1066" i="4"/>
  <c r="V1066" i="4" s="1"/>
  <c r="R1067" i="4"/>
  <c r="V1067" i="4" s="1"/>
  <c r="R1068" i="4"/>
  <c r="V1068" i="4" s="1"/>
  <c r="R1069" i="4"/>
  <c r="R1070" i="4"/>
  <c r="R1071" i="4"/>
  <c r="R1072" i="4"/>
  <c r="R1073" i="4"/>
  <c r="R1074" i="4"/>
  <c r="R1075" i="4"/>
  <c r="V1075" i="4" s="1"/>
  <c r="R1076" i="4"/>
  <c r="R1077" i="4"/>
  <c r="V1077" i="4" s="1"/>
  <c r="R1078" i="4"/>
  <c r="V1078" i="4" s="1"/>
  <c r="R1079" i="4"/>
  <c r="R1080" i="4"/>
  <c r="V1080" i="4" s="1"/>
  <c r="R1081" i="4"/>
  <c r="R1082" i="4"/>
  <c r="V1082" i="4" s="1"/>
  <c r="R1083" i="4"/>
  <c r="V1083" i="4" s="1"/>
  <c r="R1084" i="4"/>
  <c r="V1084" i="4" s="1"/>
  <c r="R1085" i="4"/>
  <c r="V1085" i="4" s="1"/>
  <c r="R1086" i="4"/>
  <c r="V1086" i="4" s="1"/>
  <c r="R1087" i="4"/>
  <c r="R1088" i="4"/>
  <c r="V1088" i="4" s="1"/>
  <c r="R1089" i="4"/>
  <c r="V1089" i="4" s="1"/>
  <c r="R1090" i="4"/>
  <c r="V1090" i="4" s="1"/>
  <c r="R1091" i="4"/>
  <c r="V1091" i="4" s="1"/>
  <c r="R1092" i="4"/>
  <c r="V1092" i="4" s="1"/>
  <c r="R1093" i="4"/>
  <c r="R1094" i="4"/>
  <c r="R1095" i="4"/>
  <c r="R1096" i="4"/>
  <c r="R1097" i="4"/>
  <c r="R1098" i="4"/>
  <c r="R1099" i="4"/>
  <c r="R1100" i="4"/>
  <c r="V1100" i="4" s="1"/>
  <c r="R1101" i="4"/>
  <c r="V1101" i="4" s="1"/>
  <c r="R1102" i="4"/>
  <c r="V1102" i="4" s="1"/>
  <c r="R1103" i="4"/>
  <c r="V1103" i="4" s="1"/>
  <c r="R1104" i="4"/>
  <c r="V1104" i="4" s="1"/>
  <c r="R1105" i="4"/>
  <c r="V1105" i="4" s="1"/>
  <c r="R1106" i="4"/>
  <c r="R1107" i="4"/>
  <c r="V1107" i="4" s="1"/>
  <c r="R1108" i="4"/>
  <c r="V1108" i="4" s="1"/>
  <c r="R1109" i="4"/>
  <c r="R1110" i="4"/>
  <c r="V1110" i="4" s="1"/>
  <c r="R1111" i="4"/>
  <c r="V1111" i="4" s="1"/>
  <c r="R1112" i="4"/>
  <c r="R1113" i="4"/>
  <c r="R1114" i="4"/>
  <c r="V1114" i="4" s="1"/>
  <c r="R1115" i="4"/>
  <c r="V1115" i="4" s="1"/>
  <c r="R1116" i="4"/>
  <c r="V1116" i="4" s="1"/>
  <c r="R1117" i="4"/>
  <c r="R1118" i="4"/>
  <c r="R1119" i="4"/>
  <c r="R1120" i="4"/>
  <c r="R1121" i="4"/>
  <c r="R1122" i="4"/>
  <c r="V1122" i="4" s="1"/>
  <c r="R1123" i="4"/>
  <c r="R1124" i="4"/>
  <c r="V1124" i="4" s="1"/>
  <c r="R1125" i="4"/>
  <c r="V1125" i="4" s="1"/>
  <c r="R1126" i="4"/>
  <c r="V1126" i="4" s="1"/>
  <c r="R1127" i="4"/>
  <c r="V1127" i="4" s="1"/>
  <c r="R1128" i="4"/>
  <c r="V1128" i="4" s="1"/>
  <c r="R1129" i="4"/>
  <c r="V1129" i="4" s="1"/>
  <c r="R1130" i="4"/>
  <c r="V1130" i="4" s="1"/>
  <c r="R1131" i="4"/>
  <c r="V1131" i="4" s="1"/>
  <c r="R1132" i="4"/>
  <c r="R1133" i="4"/>
  <c r="V1133" i="4" s="1"/>
  <c r="R1134" i="4"/>
  <c r="V1134" i="4" s="1"/>
  <c r="R1135" i="4"/>
  <c r="V1135" i="4" s="1"/>
  <c r="R1136" i="4"/>
  <c r="V1136" i="4" s="1"/>
  <c r="R1137" i="4"/>
  <c r="V1137" i="4" s="1"/>
  <c r="R1138" i="4"/>
  <c r="V1138" i="4" s="1"/>
  <c r="R1139" i="4"/>
  <c r="V1139" i="4" s="1"/>
  <c r="R1140" i="4"/>
  <c r="V1140" i="4" s="1"/>
  <c r="R1141" i="4"/>
  <c r="R1142" i="4"/>
  <c r="R1143" i="4"/>
  <c r="R1144" i="4"/>
  <c r="R1145" i="4"/>
  <c r="R1146" i="4"/>
  <c r="V1146" i="4" s="1"/>
  <c r="R1147" i="4"/>
  <c r="R1148" i="4"/>
  <c r="R1149" i="4"/>
  <c r="V1149" i="4" s="1"/>
  <c r="R1150" i="4"/>
  <c r="V1150" i="4" s="1"/>
  <c r="R1151" i="4"/>
  <c r="R1152" i="4"/>
  <c r="R1153" i="4"/>
  <c r="V1153" i="4" s="1"/>
  <c r="R1154" i="4"/>
  <c r="V1154" i="4" s="1"/>
  <c r="R1155" i="4"/>
  <c r="V1155" i="4" s="1"/>
  <c r="R1156" i="4"/>
  <c r="R1157" i="4"/>
  <c r="R1158" i="4"/>
  <c r="R1159" i="4"/>
  <c r="V1159" i="4" s="1"/>
  <c r="R1160" i="4"/>
  <c r="V1160" i="4" s="1"/>
  <c r="R1161" i="4"/>
  <c r="V1161" i="4" s="1"/>
  <c r="R1162" i="4"/>
  <c r="V1162" i="4" s="1"/>
  <c r="R1163" i="4"/>
  <c r="V1163" i="4" s="1"/>
  <c r="R1164" i="4"/>
  <c r="V1164" i="4" s="1"/>
  <c r="R1165" i="4"/>
  <c r="R1166" i="4"/>
  <c r="R1167" i="4"/>
  <c r="R1168" i="4"/>
  <c r="R1169" i="4"/>
  <c r="R1170" i="4"/>
  <c r="V1170" i="4" s="1"/>
  <c r="R1171" i="4"/>
  <c r="R1172" i="4"/>
  <c r="V1172" i="4" s="1"/>
  <c r="R1173" i="4"/>
  <c r="V1173" i="4" s="1"/>
  <c r="R1174" i="4"/>
  <c r="V1174" i="4" s="1"/>
  <c r="R1175" i="4"/>
  <c r="V1175" i="4" s="1"/>
  <c r="R1176" i="4"/>
  <c r="V1176" i="4" s="1"/>
  <c r="R1177" i="4"/>
  <c r="V1177" i="4" s="1"/>
  <c r="R1178" i="4"/>
  <c r="V1178" i="4" s="1"/>
  <c r="R1179" i="4"/>
  <c r="V1179" i="4" s="1"/>
  <c r="R1180" i="4"/>
  <c r="R1181" i="4"/>
  <c r="V1181" i="4" s="1"/>
  <c r="R1182" i="4"/>
  <c r="V1182" i="4" s="1"/>
  <c r="R1183" i="4"/>
  <c r="R1184" i="4"/>
  <c r="R1185" i="4"/>
  <c r="V1185" i="4" s="1"/>
  <c r="R1186" i="4"/>
  <c r="V1186" i="4" s="1"/>
  <c r="R1187" i="4"/>
  <c r="V1187" i="4" s="1"/>
  <c r="R1188" i="4"/>
  <c r="V1188" i="4" s="1"/>
  <c r="R1189" i="4"/>
  <c r="R1190" i="4"/>
  <c r="R1191" i="4"/>
  <c r="R1192" i="4"/>
  <c r="R1193" i="4"/>
  <c r="R1194" i="4"/>
  <c r="V1194" i="4" s="1"/>
  <c r="R1195" i="4"/>
  <c r="R1196" i="4"/>
  <c r="R1197" i="4"/>
  <c r="V1197" i="4" s="1"/>
  <c r="R1198" i="4"/>
  <c r="V1198" i="4" s="1"/>
  <c r="R1199" i="4"/>
  <c r="V1199" i="4" s="1"/>
  <c r="R1200" i="4"/>
  <c r="V1200" i="4" s="1"/>
  <c r="R1201" i="4"/>
  <c r="V1201" i="4" s="1"/>
  <c r="R1202" i="4"/>
  <c r="R1203" i="4"/>
  <c r="V1203" i="4" s="1"/>
  <c r="R1204" i="4"/>
  <c r="V1204" i="4" s="1"/>
  <c r="R1205" i="4"/>
  <c r="V1205" i="4" s="1"/>
  <c r="R1206" i="4"/>
  <c r="V1206" i="4" s="1"/>
  <c r="R1207" i="4"/>
  <c r="V1207" i="4" s="1"/>
  <c r="R1208" i="4"/>
  <c r="V1208" i="4" s="1"/>
  <c r="R1209" i="4"/>
  <c r="V1209" i="4" s="1"/>
  <c r="R1210" i="4"/>
  <c r="V1210" i="4" s="1"/>
  <c r="R1211" i="4"/>
  <c r="V1211" i="4" s="1"/>
  <c r="R1212" i="4"/>
  <c r="V1212" i="4" s="1"/>
  <c r="R1213" i="4"/>
  <c r="R1214" i="4"/>
  <c r="R1215" i="4"/>
  <c r="R1216" i="4"/>
  <c r="R1217" i="4"/>
  <c r="R1218" i="4"/>
  <c r="V1218" i="4" s="1"/>
  <c r="R1219" i="4"/>
  <c r="R1220" i="4"/>
  <c r="V1220" i="4" s="1"/>
  <c r="R1221" i="4"/>
  <c r="V1221" i="4" s="1"/>
  <c r="R1222" i="4"/>
  <c r="V1222" i="4" s="1"/>
  <c r="R1223" i="4"/>
  <c r="V1223" i="4" s="1"/>
  <c r="R1224" i="4"/>
  <c r="V1224" i="4" s="1"/>
  <c r="R1225" i="4"/>
  <c r="V1225" i="4" s="1"/>
  <c r="R1226" i="4"/>
  <c r="V1226" i="4" s="1"/>
  <c r="R1227" i="4"/>
  <c r="V1227" i="4" s="1"/>
  <c r="R1228" i="4"/>
  <c r="R1229" i="4"/>
  <c r="V1229" i="4" s="1"/>
  <c r="R1230" i="4"/>
  <c r="V1230" i="4" s="1"/>
  <c r="R1231" i="4"/>
  <c r="V1231" i="4" s="1"/>
  <c r="R1232" i="4"/>
  <c r="V1232" i="4" s="1"/>
  <c r="R1233" i="4"/>
  <c r="V1233" i="4" s="1"/>
  <c r="R1234" i="4"/>
  <c r="V1234" i="4" s="1"/>
  <c r="R1235" i="4"/>
  <c r="V1235" i="4" s="1"/>
  <c r="R1236" i="4"/>
  <c r="V1236" i="4" s="1"/>
  <c r="R1237" i="4"/>
  <c r="R1238" i="4"/>
  <c r="R1239" i="4"/>
  <c r="R1240" i="4"/>
  <c r="R1241" i="4"/>
  <c r="R1242" i="4"/>
  <c r="R1243" i="4"/>
  <c r="R1244" i="4"/>
  <c r="V1244" i="4" s="1"/>
  <c r="R1245" i="4"/>
  <c r="R1246" i="4"/>
  <c r="V1246" i="4" s="1"/>
  <c r="R1247" i="4"/>
  <c r="V1247" i="4" s="1"/>
  <c r="R1248" i="4"/>
  <c r="V1248" i="4" s="1"/>
  <c r="R1249" i="4"/>
  <c r="V1249" i="4" s="1"/>
  <c r="R1250" i="4"/>
  <c r="R1251" i="4"/>
  <c r="V1251" i="4" s="1"/>
  <c r="R1252" i="4"/>
  <c r="V1252" i="4" s="1"/>
  <c r="R1253" i="4"/>
  <c r="V1253" i="4" s="1"/>
  <c r="R1254" i="4"/>
  <c r="V1254" i="4" s="1"/>
  <c r="R1255" i="4"/>
  <c r="R1256" i="4"/>
  <c r="V1256" i="4" s="1"/>
  <c r="R1257" i="4"/>
  <c r="V1257" i="4" s="1"/>
  <c r="R1258" i="4"/>
  <c r="V1258" i="4" s="1"/>
  <c r="R1259" i="4"/>
  <c r="V1259" i="4" s="1"/>
  <c r="R1260" i="4"/>
  <c r="V1260" i="4" s="1"/>
  <c r="R1261" i="4"/>
  <c r="R1262" i="4"/>
  <c r="R1263" i="4"/>
  <c r="R1264" i="4"/>
  <c r="R1265" i="4"/>
  <c r="R1266" i="4"/>
  <c r="V1266" i="4" s="1"/>
  <c r="R1267" i="4"/>
  <c r="R1268" i="4"/>
  <c r="V1268" i="4" s="1"/>
  <c r="R1269" i="4"/>
  <c r="V1269" i="4" s="1"/>
  <c r="R1270" i="4"/>
  <c r="V1270" i="4" s="1"/>
  <c r="R1271" i="4"/>
  <c r="V1271" i="4" s="1"/>
  <c r="R1272" i="4"/>
  <c r="V1272" i="4" s="1"/>
  <c r="R1273" i="4"/>
  <c r="V1273" i="4" s="1"/>
  <c r="R1274" i="4"/>
  <c r="R1275" i="4"/>
  <c r="V1275" i="4" s="1"/>
  <c r="R1276" i="4"/>
  <c r="R1277" i="4"/>
  <c r="V1277" i="4" s="1"/>
  <c r="R1278" i="4"/>
  <c r="R1279" i="4"/>
  <c r="V1279" i="4" s="1"/>
  <c r="R1280" i="4"/>
  <c r="V1280" i="4" s="1"/>
  <c r="R1281" i="4"/>
  <c r="V1281" i="4" s="1"/>
  <c r="R1282" i="4"/>
  <c r="V1282" i="4" s="1"/>
  <c r="R1283" i="4"/>
  <c r="V1283" i="4" s="1"/>
  <c r="R1284" i="4"/>
  <c r="V1284" i="4" s="1"/>
  <c r="R1285" i="4"/>
  <c r="R1286" i="4"/>
  <c r="R1287" i="4"/>
  <c r="R1288" i="4"/>
  <c r="R1289" i="4"/>
  <c r="R1290" i="4"/>
  <c r="R1291" i="4"/>
  <c r="R1292" i="4"/>
  <c r="V1292" i="4" s="1"/>
  <c r="R1293" i="4"/>
  <c r="V1293" i="4" s="1"/>
  <c r="R1294" i="4"/>
  <c r="V1294" i="4" s="1"/>
  <c r="R1295" i="4"/>
  <c r="V1295" i="4" s="1"/>
  <c r="R1296" i="4"/>
  <c r="V1296" i="4" s="1"/>
  <c r="R1297" i="4"/>
  <c r="V1297" i="4" s="1"/>
  <c r="R1298" i="4"/>
  <c r="V1298" i="4" s="1"/>
  <c r="R1299" i="4"/>
  <c r="V1299" i="4" s="1"/>
  <c r="R1300" i="4"/>
  <c r="V1300" i="4" s="1"/>
  <c r="R1301" i="4"/>
  <c r="V1301" i="4" s="1"/>
  <c r="R1302" i="4"/>
  <c r="V1302" i="4" s="1"/>
  <c r="R1303" i="4"/>
  <c r="R1304" i="4"/>
  <c r="R1305" i="4"/>
  <c r="R1306" i="4"/>
  <c r="V1306" i="4" s="1"/>
  <c r="R1307" i="4"/>
  <c r="V1307" i="4" s="1"/>
  <c r="R1308" i="4"/>
  <c r="V1308" i="4" s="1"/>
  <c r="R1309" i="4"/>
  <c r="R1310" i="4"/>
  <c r="R1311" i="4"/>
  <c r="R1312" i="4"/>
  <c r="V1312" i="4" s="1"/>
  <c r="R1313" i="4"/>
  <c r="R1314" i="4"/>
  <c r="V1314" i="4" s="1"/>
  <c r="R1315" i="4"/>
  <c r="R1316" i="4"/>
  <c r="V1316" i="4" s="1"/>
  <c r="R1317" i="4"/>
  <c r="V1317" i="4" s="1"/>
  <c r="R1318" i="4"/>
  <c r="V1318" i="4" s="1"/>
  <c r="R1319" i="4"/>
  <c r="R1320" i="4"/>
  <c r="V1320" i="4" s="1"/>
  <c r="R1321" i="4"/>
  <c r="V1321" i="4" s="1"/>
  <c r="R1322" i="4"/>
  <c r="R1323" i="4"/>
  <c r="V1323" i="4" s="1"/>
  <c r="R1324" i="4"/>
  <c r="R1325" i="4"/>
  <c r="V1325" i="4" s="1"/>
  <c r="R1326" i="4"/>
  <c r="V1326" i="4" s="1"/>
  <c r="R1327" i="4"/>
  <c r="V1327" i="4" s="1"/>
  <c r="R1328" i="4"/>
  <c r="V1328" i="4" s="1"/>
  <c r="R1329" i="4"/>
  <c r="V1329" i="4" s="1"/>
  <c r="R1330" i="4"/>
  <c r="V1330" i="4" s="1"/>
  <c r="R1331" i="4"/>
  <c r="V1331" i="4" s="1"/>
  <c r="R1332" i="4"/>
  <c r="V1332" i="4" s="1"/>
  <c r="R1333" i="4"/>
  <c r="R1334" i="4"/>
  <c r="R1335" i="4"/>
  <c r="R1336" i="4"/>
  <c r="R1337" i="4"/>
  <c r="V1337" i="4" s="1"/>
  <c r="R1338" i="4"/>
  <c r="V1338" i="4" s="1"/>
  <c r="R1339" i="4"/>
  <c r="R1340" i="4"/>
  <c r="R1341" i="4"/>
  <c r="V1341" i="4" s="1"/>
  <c r="R1342" i="4"/>
  <c r="V1342" i="4" s="1"/>
  <c r="R1343" i="4"/>
  <c r="R1344" i="4"/>
  <c r="V1344" i="4" s="1"/>
  <c r="R1345" i="4"/>
  <c r="V1345" i="4" s="1"/>
  <c r="R1346" i="4"/>
  <c r="V1346" i="4" s="1"/>
  <c r="R1347" i="4"/>
  <c r="V1347" i="4" s="1"/>
  <c r="R1348" i="4"/>
  <c r="R1349" i="4"/>
  <c r="V1349" i="4" s="1"/>
  <c r="R1350" i="4"/>
  <c r="R1351" i="4"/>
  <c r="R1352" i="4"/>
  <c r="R1353" i="4"/>
  <c r="R1354" i="4"/>
  <c r="V1354" i="4" s="1"/>
  <c r="R1355" i="4"/>
  <c r="V1355" i="4" s="1"/>
  <c r="R1356" i="4"/>
  <c r="V1356" i="4" s="1"/>
  <c r="R1357" i="4"/>
  <c r="R1358" i="4"/>
  <c r="R1359" i="4"/>
  <c r="R1360" i="4"/>
  <c r="R1361" i="4"/>
  <c r="V1361" i="4" s="1"/>
  <c r="R1362" i="4"/>
  <c r="V1362" i="4" s="1"/>
  <c r="R1363" i="4"/>
  <c r="R1364" i="4"/>
  <c r="R1365" i="4"/>
  <c r="V1365" i="4" s="1"/>
  <c r="R1366" i="4"/>
  <c r="R1367" i="4"/>
  <c r="R1368" i="4"/>
  <c r="V1368" i="4" s="1"/>
  <c r="R1369" i="4"/>
  <c r="V1369" i="4" s="1"/>
  <c r="R1370" i="4"/>
  <c r="V1370" i="4" s="1"/>
  <c r="R1371" i="4"/>
  <c r="V1371" i="4" s="1"/>
  <c r="R1372" i="4"/>
  <c r="V1372" i="4" s="1"/>
  <c r="R1373" i="4"/>
  <c r="V1373" i="4" s="1"/>
  <c r="R1374" i="4"/>
  <c r="R1375" i="4"/>
  <c r="V1375" i="4" s="1"/>
  <c r="R1376" i="4"/>
  <c r="V1376" i="4" s="1"/>
  <c r="R1377" i="4"/>
  <c r="R1378" i="4"/>
  <c r="V1378" i="4" s="1"/>
  <c r="R1379" i="4"/>
  <c r="V1379" i="4" s="1"/>
  <c r="R1380" i="4"/>
  <c r="V1380" i="4" s="1"/>
  <c r="R1381" i="4"/>
  <c r="R1382" i="4"/>
  <c r="R1383" i="4"/>
  <c r="R1384" i="4"/>
  <c r="R1385" i="4"/>
  <c r="V1385" i="4" s="1"/>
  <c r="R1386" i="4"/>
  <c r="V1386" i="4" s="1"/>
  <c r="R1387" i="4"/>
  <c r="V1387" i="4" s="1"/>
  <c r="R1388" i="4"/>
  <c r="V1388" i="4" s="1"/>
  <c r="R1389" i="4"/>
  <c r="V1389" i="4" s="1"/>
  <c r="R1390" i="4"/>
  <c r="R1391" i="4"/>
  <c r="V1391" i="4" s="1"/>
  <c r="R1392" i="4"/>
  <c r="V1392" i="4" s="1"/>
  <c r="R1393" i="4"/>
  <c r="V1393" i="4" s="1"/>
  <c r="R1394" i="4"/>
  <c r="V1394" i="4" s="1"/>
  <c r="R1395" i="4"/>
  <c r="V1395" i="4" s="1"/>
  <c r="R1396" i="4"/>
  <c r="V1396" i="4" s="1"/>
  <c r="R1397" i="4"/>
  <c r="V1397" i="4" s="1"/>
  <c r="R1398" i="4"/>
  <c r="V1398" i="4" s="1"/>
  <c r="R1399" i="4"/>
  <c r="V1399" i="4" s="1"/>
  <c r="R1400" i="4"/>
  <c r="V1400" i="4" s="1"/>
  <c r="R1401" i="4"/>
  <c r="V1401" i="4" s="1"/>
  <c r="R1402" i="4"/>
  <c r="V1402" i="4" s="1"/>
  <c r="R1403" i="4"/>
  <c r="V1403" i="4" s="1"/>
  <c r="R1404" i="4"/>
  <c r="V1404" i="4" s="1"/>
  <c r="R1405" i="4"/>
  <c r="R1406" i="4"/>
  <c r="R1407" i="4"/>
  <c r="R1408" i="4"/>
  <c r="R1409" i="4"/>
  <c r="R1410" i="4"/>
  <c r="V1410" i="4" s="1"/>
  <c r="R1411" i="4"/>
  <c r="V1411" i="4" s="1"/>
  <c r="R1412" i="4"/>
  <c r="V1412" i="4" s="1"/>
  <c r="R1413" i="4"/>
  <c r="V1413" i="4" s="1"/>
  <c r="R1414" i="4"/>
  <c r="V1414" i="4" s="1"/>
  <c r="R1415" i="4"/>
  <c r="V1415" i="4" s="1"/>
  <c r="R1416" i="4"/>
  <c r="V1416" i="4" s="1"/>
  <c r="R1417" i="4"/>
  <c r="V1417" i="4" s="1"/>
  <c r="R1418" i="4"/>
  <c r="V1418" i="4" s="1"/>
  <c r="R1419" i="4"/>
  <c r="V1419" i="4" s="1"/>
  <c r="R1420" i="4"/>
  <c r="V1420" i="4" s="1"/>
  <c r="R1421" i="4"/>
  <c r="V1421" i="4" s="1"/>
  <c r="R1422" i="4"/>
  <c r="R1423" i="4"/>
  <c r="R1424" i="4"/>
  <c r="R1425" i="4"/>
  <c r="V1425" i="4" s="1"/>
  <c r="R1426" i="4"/>
  <c r="V1426" i="4" s="1"/>
  <c r="R1427" i="4"/>
  <c r="V1427" i="4" s="1"/>
  <c r="R1428" i="4"/>
  <c r="V1428" i="4" s="1"/>
  <c r="R1429" i="4"/>
  <c r="R1430" i="4"/>
  <c r="R1431" i="4"/>
  <c r="R1432" i="4"/>
  <c r="R1433" i="4"/>
  <c r="R1434" i="4"/>
  <c r="V1434" i="4" s="1"/>
  <c r="R1435" i="4"/>
  <c r="R1436" i="4"/>
  <c r="R1437" i="4"/>
  <c r="V1437" i="4" s="1"/>
  <c r="R1438" i="4"/>
  <c r="V1438" i="4" s="1"/>
  <c r="R1439" i="4"/>
  <c r="V1439" i="4" s="1"/>
  <c r="R1440" i="4"/>
  <c r="V1440" i="4" s="1"/>
  <c r="R1441" i="4"/>
  <c r="V1441" i="4" s="1"/>
  <c r="R1442" i="4"/>
  <c r="R1443" i="4"/>
  <c r="V1443" i="4" s="1"/>
  <c r="R1444" i="4"/>
  <c r="V1444" i="4" s="1"/>
  <c r="R1445" i="4"/>
  <c r="V1445" i="4" s="1"/>
  <c r="R1446" i="4"/>
  <c r="V1446" i="4" s="1"/>
  <c r="R1447" i="4"/>
  <c r="R1448" i="4"/>
  <c r="R1449" i="4"/>
  <c r="V1449" i="4" s="1"/>
  <c r="R1450" i="4"/>
  <c r="V1450" i="4" s="1"/>
  <c r="R1451" i="4"/>
  <c r="V1451" i="4" s="1"/>
  <c r="R1452" i="4"/>
  <c r="V1452" i="4" s="1"/>
  <c r="R1453" i="4"/>
  <c r="R1454" i="4"/>
  <c r="R1455" i="4"/>
  <c r="R1456" i="4"/>
  <c r="R1457" i="4"/>
  <c r="R1458" i="4"/>
  <c r="V1458" i="4" s="1"/>
  <c r="R1459" i="4"/>
  <c r="R1460" i="4"/>
  <c r="V1460" i="4" s="1"/>
  <c r="R1461" i="4"/>
  <c r="V1461" i="4" s="1"/>
  <c r="R1462" i="4"/>
  <c r="V1462" i="4" s="1"/>
  <c r="R1463" i="4"/>
  <c r="V1463" i="4" s="1"/>
  <c r="R1464" i="4"/>
  <c r="V1464" i="4" s="1"/>
  <c r="R1465" i="4"/>
  <c r="V1465" i="4" s="1"/>
  <c r="R1466" i="4"/>
  <c r="V1466" i="4" s="1"/>
  <c r="R1467" i="4"/>
  <c r="V1467" i="4" s="1"/>
  <c r="R1468" i="4"/>
  <c r="V1468" i="4" s="1"/>
  <c r="R1469" i="4"/>
  <c r="V1469" i="4" s="1"/>
  <c r="R1470" i="4"/>
  <c r="R1471" i="4"/>
  <c r="R1472" i="4"/>
  <c r="R1473" i="4"/>
  <c r="V1473" i="4" s="1"/>
  <c r="R1474" i="4"/>
  <c r="V1474" i="4" s="1"/>
  <c r="R1475" i="4"/>
  <c r="V1475" i="4" s="1"/>
  <c r="R1476" i="4"/>
  <c r="V1476" i="4" s="1"/>
  <c r="R1477" i="4"/>
  <c r="R1478" i="4"/>
  <c r="R1479" i="4"/>
  <c r="R1480" i="4"/>
  <c r="R1481" i="4"/>
  <c r="R1482" i="4"/>
  <c r="R1483" i="4"/>
  <c r="R1484" i="4"/>
  <c r="V1484" i="4" s="1"/>
  <c r="R1485" i="4"/>
  <c r="V1485" i="4" s="1"/>
  <c r="R1486" i="4"/>
  <c r="R1487" i="4"/>
  <c r="V1487" i="4" s="1"/>
  <c r="R1488" i="4"/>
  <c r="V1488" i="4" s="1"/>
  <c r="R1489" i="4"/>
  <c r="V1489" i="4" s="1"/>
  <c r="R1490" i="4"/>
  <c r="V1490" i="4" s="1"/>
  <c r="R1491" i="4"/>
  <c r="V1491" i="4" s="1"/>
  <c r="R1492" i="4"/>
  <c r="R1493" i="4"/>
  <c r="V1493" i="4" s="1"/>
  <c r="R1494" i="4"/>
  <c r="V1494" i="4" s="1"/>
  <c r="R1495" i="4"/>
  <c r="V1495" i="4" s="1"/>
  <c r="R1496" i="4"/>
  <c r="V1496" i="4" s="1"/>
  <c r="R1497" i="4"/>
  <c r="V1497" i="4" s="1"/>
  <c r="R1498" i="4"/>
  <c r="V1498" i="4" s="1"/>
  <c r="R1499" i="4"/>
  <c r="V1499" i="4" s="1"/>
  <c r="R1500" i="4"/>
  <c r="V1500" i="4" s="1"/>
  <c r="R1501" i="4"/>
  <c r="R1502" i="4"/>
  <c r="R1503" i="4"/>
  <c r="R1504" i="4"/>
  <c r="R1505" i="4"/>
  <c r="R1506" i="4"/>
  <c r="V1506" i="4" s="1"/>
  <c r="R1507" i="4"/>
  <c r="R1508" i="4"/>
  <c r="V1508" i="4" s="1"/>
  <c r="R1509" i="4"/>
  <c r="V1509" i="4" s="1"/>
  <c r="R1510" i="4"/>
  <c r="R1511" i="4"/>
  <c r="R1512" i="4"/>
  <c r="V1512" i="4" s="1"/>
  <c r="R1513" i="4"/>
  <c r="V1513" i="4" s="1"/>
  <c r="R1514" i="4"/>
  <c r="V1514" i="4" s="1"/>
  <c r="R1515" i="4"/>
  <c r="V1515" i="4" s="1"/>
  <c r="R1516" i="4"/>
  <c r="R1517" i="4"/>
  <c r="V1517" i="4" s="1"/>
  <c r="R1518" i="4"/>
  <c r="V1518" i="4" s="1"/>
  <c r="R1519" i="4"/>
  <c r="R1520" i="4"/>
  <c r="V1520" i="4" s="1"/>
  <c r="R1521" i="4"/>
  <c r="V1521" i="4" s="1"/>
  <c r="R1522" i="4"/>
  <c r="V1522" i="4" s="1"/>
  <c r="R1523" i="4"/>
  <c r="V1523" i="4" s="1"/>
  <c r="R1524" i="4"/>
  <c r="V1524" i="4" s="1"/>
  <c r="R1525" i="4"/>
  <c r="R1526" i="4"/>
  <c r="R1527" i="4"/>
  <c r="R1528" i="4"/>
  <c r="R1529" i="4"/>
  <c r="R1530" i="4"/>
  <c r="V1530" i="4" s="1"/>
  <c r="R1531" i="4"/>
  <c r="R1532" i="4"/>
  <c r="V1532" i="4" s="1"/>
  <c r="R1533" i="4"/>
  <c r="R1534" i="4"/>
  <c r="R1535" i="4"/>
  <c r="R1536" i="4"/>
  <c r="V1536" i="4" s="1"/>
  <c r="R1537" i="4"/>
  <c r="V1537" i="4" s="1"/>
  <c r="R1538" i="4"/>
  <c r="R1539" i="4"/>
  <c r="R1540" i="4"/>
  <c r="V1540" i="4" s="1"/>
  <c r="R1541" i="4"/>
  <c r="V1541" i="4" s="1"/>
  <c r="R1542" i="4"/>
  <c r="V1542" i="4" s="1"/>
  <c r="R1543" i="4"/>
  <c r="V1543" i="4" s="1"/>
  <c r="R1544" i="4"/>
  <c r="V1544" i="4" s="1"/>
  <c r="R1545" i="4"/>
  <c r="V1545" i="4" s="1"/>
  <c r="R1546" i="4"/>
  <c r="V1546" i="4" s="1"/>
  <c r="R1547" i="4"/>
  <c r="V1547" i="4" s="1"/>
  <c r="R1548" i="4"/>
  <c r="V1548" i="4" s="1"/>
  <c r="R1549" i="4"/>
  <c r="R1550" i="4"/>
  <c r="R1551" i="4"/>
  <c r="R1552" i="4"/>
  <c r="R1553" i="4"/>
  <c r="R1554" i="4"/>
  <c r="R1555" i="4"/>
  <c r="R1556" i="4"/>
  <c r="V1556" i="4" s="1"/>
  <c r="R1557" i="4"/>
  <c r="V1557" i="4" s="1"/>
  <c r="R1558" i="4"/>
  <c r="V1558" i="4" s="1"/>
  <c r="R1559" i="4"/>
  <c r="V1559" i="4" s="1"/>
  <c r="R1560" i="4"/>
  <c r="V1560" i="4" s="1"/>
  <c r="R1561" i="4"/>
  <c r="V1561" i="4" s="1"/>
  <c r="R1562" i="4"/>
  <c r="V1562" i="4" s="1"/>
  <c r="R1563" i="4"/>
  <c r="V1563" i="4" s="1"/>
  <c r="R1564" i="4"/>
  <c r="R1565" i="4"/>
  <c r="R1566" i="4"/>
  <c r="V1566" i="4" s="1"/>
  <c r="R1567" i="4"/>
  <c r="R1568" i="4"/>
  <c r="V1568" i="4" s="1"/>
  <c r="R1569" i="4"/>
  <c r="V1569" i="4" s="1"/>
  <c r="R1570" i="4"/>
  <c r="V1570" i="4" s="1"/>
  <c r="R1571" i="4"/>
  <c r="V1571" i="4" s="1"/>
  <c r="R1572" i="4"/>
  <c r="V1572" i="4" s="1"/>
  <c r="R1573" i="4"/>
  <c r="R1574" i="4"/>
  <c r="R1575" i="4"/>
  <c r="R1576" i="4"/>
  <c r="R1577" i="4"/>
  <c r="R1578" i="4"/>
  <c r="R1579" i="4"/>
  <c r="R1580" i="4"/>
  <c r="R1581" i="4"/>
  <c r="V1581" i="4" s="1"/>
  <c r="R1582" i="4"/>
  <c r="R1583" i="4"/>
  <c r="R1584" i="4"/>
  <c r="V1584" i="4" s="1"/>
  <c r="R1585" i="4"/>
  <c r="V1585" i="4" s="1"/>
  <c r="R1586" i="4"/>
  <c r="V1586" i="4" s="1"/>
  <c r="R1587" i="4"/>
  <c r="V1587" i="4" s="1"/>
  <c r="R1588" i="4"/>
  <c r="V1588" i="4" s="1"/>
  <c r="R1589" i="4"/>
  <c r="V1589" i="4" s="1"/>
  <c r="R1590" i="4"/>
  <c r="V1590" i="4" s="1"/>
  <c r="R1591" i="4"/>
  <c r="V1591" i="4" s="1"/>
  <c r="R1592" i="4"/>
  <c r="V1592" i="4" s="1"/>
  <c r="R1593" i="4"/>
  <c r="V1593" i="4" s="1"/>
  <c r="R1594" i="4"/>
  <c r="V1594" i="4" s="1"/>
  <c r="R1595" i="4"/>
  <c r="V1595" i="4" s="1"/>
  <c r="R1596" i="4"/>
  <c r="V1596" i="4" s="1"/>
  <c r="R1597" i="4"/>
  <c r="R1598" i="4"/>
  <c r="R1599" i="4"/>
  <c r="R1600" i="4"/>
  <c r="R1601" i="4"/>
  <c r="R1602" i="4"/>
  <c r="V1602" i="4" s="1"/>
  <c r="R1603" i="4"/>
  <c r="R1604" i="4"/>
  <c r="R1605" i="4"/>
  <c r="V1605" i="4" s="1"/>
  <c r="R1606" i="4"/>
  <c r="R1607" i="4"/>
  <c r="V1607" i="4" s="1"/>
  <c r="R1608" i="4"/>
  <c r="V1608" i="4" s="1"/>
  <c r="R1609" i="4"/>
  <c r="V1609" i="4" s="1"/>
  <c r="R1610" i="4"/>
  <c r="R1611" i="4"/>
  <c r="V1611" i="4" s="1"/>
  <c r="R1612" i="4"/>
  <c r="V1612" i="4" s="1"/>
  <c r="R1613" i="4"/>
  <c r="V1613" i="4" s="1"/>
  <c r="R1614" i="4"/>
  <c r="R1615" i="4"/>
  <c r="R1616" i="4"/>
  <c r="V1616" i="4" s="1"/>
  <c r="R1617" i="4"/>
  <c r="V1617" i="4" s="1"/>
  <c r="R1618" i="4"/>
  <c r="V1618" i="4" s="1"/>
  <c r="R1619" i="4"/>
  <c r="V1619" i="4" s="1"/>
  <c r="R1620" i="4"/>
  <c r="V1620" i="4" s="1"/>
  <c r="R1621" i="4"/>
  <c r="R1622" i="4"/>
  <c r="R1623" i="4"/>
  <c r="R1624" i="4"/>
  <c r="R1625" i="4"/>
  <c r="R1626" i="4"/>
  <c r="V1626" i="4" s="1"/>
  <c r="R1627" i="4"/>
  <c r="R1628" i="4"/>
  <c r="V1628" i="4" s="1"/>
  <c r="R1629" i="4"/>
  <c r="V1629" i="4" s="1"/>
  <c r="R1630" i="4"/>
  <c r="R1631" i="4"/>
  <c r="V1631" i="4" s="1"/>
  <c r="R1632" i="4"/>
  <c r="V1632" i="4" s="1"/>
  <c r="R1633" i="4"/>
  <c r="V1633" i="4" s="1"/>
  <c r="R1634" i="4"/>
  <c r="V1634" i="4" s="1"/>
  <c r="R1635" i="4"/>
  <c r="V1635" i="4" s="1"/>
  <c r="R1636" i="4"/>
  <c r="V1636" i="4" s="1"/>
  <c r="R1637" i="4"/>
  <c r="V1637" i="4" s="1"/>
  <c r="R1638" i="4"/>
  <c r="V1638" i="4" s="1"/>
  <c r="R1639" i="4"/>
  <c r="R1640" i="4"/>
  <c r="V1640" i="4" s="1"/>
  <c r="R1641" i="4"/>
  <c r="V1641" i="4" s="1"/>
  <c r="R1642" i="4"/>
  <c r="V1642" i="4" s="1"/>
  <c r="R1643" i="4"/>
  <c r="V1643" i="4" s="1"/>
  <c r="R1644" i="4"/>
  <c r="V1644" i="4" s="1"/>
  <c r="R1645" i="4"/>
  <c r="R1646" i="4"/>
  <c r="R1647" i="4"/>
  <c r="R1648" i="4"/>
  <c r="R1649" i="4"/>
  <c r="V1649" i="4" s="1"/>
  <c r="R1650" i="4"/>
  <c r="V1650" i="4" s="1"/>
  <c r="R1651" i="4"/>
  <c r="R1652" i="4"/>
  <c r="R1653" i="4"/>
  <c r="V1653" i="4" s="1"/>
  <c r="R1654" i="4"/>
  <c r="V1654" i="4" s="1"/>
  <c r="R1655" i="4"/>
  <c r="V1655" i="4" s="1"/>
  <c r="R1656" i="4"/>
  <c r="V1656" i="4" s="1"/>
  <c r="R1657" i="4"/>
  <c r="V1657" i="4" s="1"/>
  <c r="R1658" i="4"/>
  <c r="R1659" i="4"/>
  <c r="V1659" i="4" s="1"/>
  <c r="R1660" i="4"/>
  <c r="R1661" i="4"/>
  <c r="V1661" i="4" s="1"/>
  <c r="R1662" i="4"/>
  <c r="V1662" i="4" s="1"/>
  <c r="R1663" i="4"/>
  <c r="V1663" i="4" s="1"/>
  <c r="R1664" i="4"/>
  <c r="R1665" i="4"/>
  <c r="V1665" i="4" s="1"/>
  <c r="R1666" i="4"/>
  <c r="V1666" i="4" s="1"/>
  <c r="R1667" i="4"/>
  <c r="V1667" i="4" s="1"/>
  <c r="R1668" i="4"/>
  <c r="V1668" i="4" s="1"/>
  <c r="R1669" i="4"/>
  <c r="R1670" i="4"/>
  <c r="R1671" i="4"/>
  <c r="R1672" i="4"/>
  <c r="R1673" i="4"/>
  <c r="V1673" i="4" s="1"/>
  <c r="R1674" i="4"/>
  <c r="V1674" i="4" s="1"/>
  <c r="R1675" i="4"/>
  <c r="V1675" i="4" s="1"/>
  <c r="R1676" i="4"/>
  <c r="R1677" i="4"/>
  <c r="R1678" i="4"/>
  <c r="R1679" i="4"/>
  <c r="V1679" i="4" s="1"/>
  <c r="R1680" i="4"/>
  <c r="V1680" i="4" s="1"/>
  <c r="R1681" i="4"/>
  <c r="V1681" i="4" s="1"/>
  <c r="R1682" i="4"/>
  <c r="V1682" i="4" s="1"/>
  <c r="R1683" i="4"/>
  <c r="V1683" i="4" s="1"/>
  <c r="R1684" i="4"/>
  <c r="V1684" i="4" s="1"/>
  <c r="R1685" i="4"/>
  <c r="V1685" i="4" s="1"/>
  <c r="R1686" i="4"/>
  <c r="V1686" i="4" s="1"/>
  <c r="R1687" i="4"/>
  <c r="V1687" i="4" s="1"/>
  <c r="R1688" i="4"/>
  <c r="V1688" i="4" s="1"/>
  <c r="R1689" i="4"/>
  <c r="V1689" i="4" s="1"/>
  <c r="R1690" i="4"/>
  <c r="V1690" i="4" s="1"/>
  <c r="R1691" i="4"/>
  <c r="V1691" i="4" s="1"/>
  <c r="R1692" i="4"/>
  <c r="V1692" i="4" s="1"/>
  <c r="R1693" i="4"/>
  <c r="R1694" i="4"/>
  <c r="R1695" i="4"/>
  <c r="R1696" i="4"/>
  <c r="R1697" i="4"/>
  <c r="R1698" i="4"/>
  <c r="R1699" i="4"/>
  <c r="V1699" i="4" s="1"/>
  <c r="R1700" i="4"/>
  <c r="V1700" i="4" s="1"/>
  <c r="R1701" i="4"/>
  <c r="V1701" i="4" s="1"/>
  <c r="R1702" i="4"/>
  <c r="V1702" i="4" s="1"/>
  <c r="R1703" i="4"/>
  <c r="R1704" i="4"/>
  <c r="V1704" i="4" s="1"/>
  <c r="R1705" i="4"/>
  <c r="V1705" i="4" s="1"/>
  <c r="R1706" i="4"/>
  <c r="R1707" i="4"/>
  <c r="R1708" i="4"/>
  <c r="V1708" i="4" s="1"/>
  <c r="R1709" i="4"/>
  <c r="R1710" i="4"/>
  <c r="R1711" i="4"/>
  <c r="V1711" i="4" s="1"/>
  <c r="R1712" i="4"/>
  <c r="V1712" i="4" s="1"/>
  <c r="R1713" i="4"/>
  <c r="V1713" i="4" s="1"/>
  <c r="R1714" i="4"/>
  <c r="V1714" i="4" s="1"/>
  <c r="R1715" i="4"/>
  <c r="V1715" i="4" s="1"/>
  <c r="R1716" i="4"/>
  <c r="V1716" i="4" s="1"/>
  <c r="R1717" i="4"/>
  <c r="R1718" i="4"/>
  <c r="R1719" i="4"/>
  <c r="R1720" i="4"/>
  <c r="R1721" i="4"/>
  <c r="R1722" i="4"/>
  <c r="R1723" i="4"/>
  <c r="R1724" i="4"/>
  <c r="R1725" i="4"/>
  <c r="V1725" i="4" s="1"/>
  <c r="R1726" i="4"/>
  <c r="V1726" i="4" s="1"/>
  <c r="R1727" i="4"/>
  <c r="V1727" i="4" s="1"/>
  <c r="R1728" i="4"/>
  <c r="V1728" i="4" s="1"/>
  <c r="R1729" i="4"/>
  <c r="V1729" i="4" s="1"/>
  <c r="R1730" i="4"/>
  <c r="V1730" i="4" s="1"/>
  <c r="R1731" i="4"/>
  <c r="V1731" i="4" s="1"/>
  <c r="R1732" i="4"/>
  <c r="V1732" i="4" s="1"/>
  <c r="R1733" i="4"/>
  <c r="V1733" i="4" s="1"/>
  <c r="R1734" i="4"/>
  <c r="V1734" i="4" s="1"/>
  <c r="R1735" i="4"/>
  <c r="R1736" i="4"/>
  <c r="R1737" i="4"/>
  <c r="V1737" i="4" s="1"/>
  <c r="R1738" i="4"/>
  <c r="V1738" i="4" s="1"/>
  <c r="R1739" i="4"/>
  <c r="V1739" i="4" s="1"/>
  <c r="R1740" i="4"/>
  <c r="V1740" i="4" s="1"/>
  <c r="R1741" i="4"/>
  <c r="R1742" i="4"/>
  <c r="R1743" i="4"/>
  <c r="R1744" i="4"/>
  <c r="R1745" i="4"/>
  <c r="R1746" i="4"/>
  <c r="V1746" i="4" s="1"/>
  <c r="R1747" i="4"/>
  <c r="R1748" i="4"/>
  <c r="R1749" i="4"/>
  <c r="V1749" i="4" s="1"/>
  <c r="R1750" i="4"/>
  <c r="V1750" i="4" s="1"/>
  <c r="R1751" i="4"/>
  <c r="V1751" i="4" s="1"/>
  <c r="R1752" i="4"/>
  <c r="V1752" i="4" s="1"/>
  <c r="R1753" i="4"/>
  <c r="V1753" i="4" s="1"/>
  <c r="R1754" i="4"/>
  <c r="V1754" i="4" s="1"/>
  <c r="R1755" i="4"/>
  <c r="V1755" i="4" s="1"/>
  <c r="R1756" i="4"/>
  <c r="V1756" i="4" s="1"/>
  <c r="R1757" i="4"/>
  <c r="R1758" i="4"/>
  <c r="R1759" i="4"/>
  <c r="R1760" i="4"/>
  <c r="V1760" i="4" s="1"/>
  <c r="R1761" i="4"/>
  <c r="V1761" i="4" s="1"/>
  <c r="R1762" i="4"/>
  <c r="V1762" i="4" s="1"/>
  <c r="R1763" i="4"/>
  <c r="V1763" i="4" s="1"/>
  <c r="R1764" i="4"/>
  <c r="V1764" i="4" s="1"/>
  <c r="R1765" i="4"/>
  <c r="R1766" i="4"/>
  <c r="R1767" i="4"/>
  <c r="R1768" i="4"/>
  <c r="R1769" i="4"/>
  <c r="R1770" i="4"/>
  <c r="R1771" i="4"/>
  <c r="R1772" i="4"/>
  <c r="V1772" i="4" s="1"/>
  <c r="R1773" i="4"/>
  <c r="V1773" i="4" s="1"/>
  <c r="R1774" i="4"/>
  <c r="V1774" i="4" s="1"/>
  <c r="R1775" i="4"/>
  <c r="V1775" i="4" s="1"/>
  <c r="R1776" i="4"/>
  <c r="V1776" i="4" s="1"/>
  <c r="R1777" i="4"/>
  <c r="V1777" i="4" s="1"/>
  <c r="R1778" i="4"/>
  <c r="V1778" i="4" s="1"/>
  <c r="R1779" i="4"/>
  <c r="V1779" i="4" s="1"/>
  <c r="R1780" i="4"/>
  <c r="V1780" i="4" s="1"/>
  <c r="R1781" i="4"/>
  <c r="V1781" i="4" s="1"/>
  <c r="R1782" i="4"/>
  <c r="V1782" i="4" s="1"/>
  <c r="R1783" i="4"/>
  <c r="V1783" i="4" s="1"/>
  <c r="R1784" i="4"/>
  <c r="V1784" i="4" s="1"/>
  <c r="R1785" i="4"/>
  <c r="V1785" i="4" s="1"/>
  <c r="R1786" i="4"/>
  <c r="V1786" i="4" s="1"/>
  <c r="R1787" i="4"/>
  <c r="V1787" i="4" s="1"/>
  <c r="R1788" i="4"/>
  <c r="V1788" i="4" s="1"/>
  <c r="R1789" i="4"/>
  <c r="R1790" i="4"/>
  <c r="R1791" i="4"/>
  <c r="R1792" i="4"/>
  <c r="R1793" i="4"/>
  <c r="R1794" i="4"/>
  <c r="V1794" i="4" s="1"/>
  <c r="R1795" i="4"/>
  <c r="R1796" i="4"/>
  <c r="R1797" i="4"/>
  <c r="V1797" i="4" s="1"/>
  <c r="R1798" i="4"/>
  <c r="R1799" i="4"/>
  <c r="R1800" i="4"/>
  <c r="V1800" i="4" s="1"/>
  <c r="R1801" i="4"/>
  <c r="V1801" i="4" s="1"/>
  <c r="R1802" i="4"/>
  <c r="R1803" i="4"/>
  <c r="V1803" i="4" s="1"/>
  <c r="R1804" i="4"/>
  <c r="V1804" i="4" s="1"/>
  <c r="R1805" i="4"/>
  <c r="V1805" i="4" s="1"/>
  <c r="R1806" i="4"/>
  <c r="R1807" i="4"/>
  <c r="R1808" i="4"/>
  <c r="V1808" i="4" s="1"/>
  <c r="R1809" i="4"/>
  <c r="V1809" i="4" s="1"/>
  <c r="R1810" i="4"/>
  <c r="V1810" i="4" s="1"/>
  <c r="R1811" i="4"/>
  <c r="V1811" i="4" s="1"/>
  <c r="R1812" i="4"/>
  <c r="V1812" i="4" s="1"/>
  <c r="R1813" i="4"/>
  <c r="R1814" i="4"/>
  <c r="R1815" i="4"/>
  <c r="R1816" i="4"/>
  <c r="R1817" i="4"/>
  <c r="R1818" i="4"/>
  <c r="V1818" i="4" s="1"/>
  <c r="R1819" i="4"/>
  <c r="R1820" i="4"/>
  <c r="V1820" i="4" s="1"/>
  <c r="R1821" i="4"/>
  <c r="V1821" i="4" s="1"/>
  <c r="R1822" i="4"/>
  <c r="V1822" i="4" s="1"/>
  <c r="R1823" i="4"/>
  <c r="V1823" i="4" s="1"/>
  <c r="R1824" i="4"/>
  <c r="V1824" i="4" s="1"/>
  <c r="R1825" i="4"/>
  <c r="V1825" i="4" s="1"/>
  <c r="R1826" i="4"/>
  <c r="R1827" i="4"/>
  <c r="V1827" i="4" s="1"/>
  <c r="R1828" i="4"/>
  <c r="R1829" i="4"/>
  <c r="V1829" i="4" s="1"/>
  <c r="R1830" i="4"/>
  <c r="V1830" i="4" s="1"/>
  <c r="R1831" i="4"/>
  <c r="R1832" i="4"/>
  <c r="V1832" i="4" s="1"/>
  <c r="R1833" i="4"/>
  <c r="V1833" i="4" s="1"/>
  <c r="R1834" i="4"/>
  <c r="V1834" i="4" s="1"/>
  <c r="R1835" i="4"/>
  <c r="V1835" i="4" s="1"/>
  <c r="R1836" i="4"/>
  <c r="V1836" i="4" s="1"/>
  <c r="R1837" i="4"/>
  <c r="R1838" i="4"/>
  <c r="R1839" i="4"/>
  <c r="R1840" i="4"/>
  <c r="R1841" i="4"/>
  <c r="R1842" i="4"/>
  <c r="V1842" i="4" s="1"/>
  <c r="R1843" i="4"/>
  <c r="R1844" i="4"/>
  <c r="V1844" i="4" s="1"/>
  <c r="R1845" i="4"/>
  <c r="V1845" i="4" s="1"/>
  <c r="R1846" i="4"/>
  <c r="V1846" i="4" s="1"/>
  <c r="R1847" i="4"/>
  <c r="V1847" i="4" s="1"/>
  <c r="R1848" i="4"/>
  <c r="V1848" i="4" s="1"/>
  <c r="R1849" i="4"/>
  <c r="V1849" i="4" s="1"/>
  <c r="R1850" i="4"/>
  <c r="R1851" i="4"/>
  <c r="V1851" i="4" s="1"/>
  <c r="R1852" i="4"/>
  <c r="V1852" i="4" s="1"/>
  <c r="R1853" i="4"/>
  <c r="V1853" i="4" s="1"/>
  <c r="R1854" i="4"/>
  <c r="V1854" i="4" s="1"/>
  <c r="R1855" i="4"/>
  <c r="V1855" i="4" s="1"/>
  <c r="R1856" i="4"/>
  <c r="R1857" i="4"/>
  <c r="R1858" i="4"/>
  <c r="V1858" i="4" s="1"/>
  <c r="R1859" i="4"/>
  <c r="V1859" i="4" s="1"/>
  <c r="R1860" i="4"/>
  <c r="V1860" i="4" s="1"/>
  <c r="R1861" i="4"/>
  <c r="R1862" i="4"/>
  <c r="R1863" i="4"/>
  <c r="R1864" i="4"/>
  <c r="R1865" i="4"/>
  <c r="R1866" i="4"/>
  <c r="V1866" i="4" s="1"/>
  <c r="R1867" i="4"/>
  <c r="R1868" i="4"/>
  <c r="V1868" i="4" s="1"/>
  <c r="R1869" i="4"/>
  <c r="V1869" i="4" s="1"/>
  <c r="R1870" i="4"/>
  <c r="R1871" i="4"/>
  <c r="V1871" i="4" s="1"/>
  <c r="R1872" i="4"/>
  <c r="V1872" i="4" s="1"/>
  <c r="R1873" i="4"/>
  <c r="V1873" i="4" s="1"/>
  <c r="R1874" i="4"/>
  <c r="V1874" i="4" s="1"/>
  <c r="R1875" i="4"/>
  <c r="V1875" i="4" s="1"/>
  <c r="R1876" i="4"/>
  <c r="V1876" i="4" s="1"/>
  <c r="R1877" i="4"/>
  <c r="V1877" i="4" s="1"/>
  <c r="R1878" i="4"/>
  <c r="V1878" i="4" s="1"/>
  <c r="R1879" i="4"/>
  <c r="V1879" i="4" s="1"/>
  <c r="R1880" i="4"/>
  <c r="V1880" i="4" s="1"/>
  <c r="R1881" i="4"/>
  <c r="V1881" i="4" s="1"/>
  <c r="R1882" i="4"/>
  <c r="V1882" i="4" s="1"/>
  <c r="R1883" i="4"/>
  <c r="V1883" i="4" s="1"/>
  <c r="R1884" i="4"/>
  <c r="V1884" i="4" s="1"/>
  <c r="R1885" i="4"/>
  <c r="R1886" i="4"/>
  <c r="R1887" i="4"/>
  <c r="R1888" i="4"/>
  <c r="V1888" i="4" s="1"/>
  <c r="R1889" i="4"/>
  <c r="R1890" i="4"/>
  <c r="R1891" i="4"/>
  <c r="R1892" i="4"/>
  <c r="V1892" i="4" s="1"/>
  <c r="R1893" i="4"/>
  <c r="V1893" i="4" s="1"/>
  <c r="R1894" i="4"/>
  <c r="V1894" i="4" s="1"/>
  <c r="R1895" i="4"/>
  <c r="V1895" i="4" s="1"/>
  <c r="R1896" i="4"/>
  <c r="R1897" i="4"/>
  <c r="V1897" i="4" s="1"/>
  <c r="R1898" i="4"/>
  <c r="R1899" i="4"/>
  <c r="V1899" i="4" s="1"/>
  <c r="R1900" i="4"/>
  <c r="V1900" i="4" s="1"/>
  <c r="R1901" i="4"/>
  <c r="R1902" i="4"/>
  <c r="V1902" i="4" s="1"/>
  <c r="R1903" i="4"/>
  <c r="R1904" i="4"/>
  <c r="V1904" i="4" s="1"/>
  <c r="R1905" i="4"/>
  <c r="V1905" i="4" s="1"/>
  <c r="R1906" i="4"/>
  <c r="V1906" i="4" s="1"/>
  <c r="R1907" i="4"/>
  <c r="V1907" i="4" s="1"/>
  <c r="R1908" i="4"/>
  <c r="V1908" i="4" s="1"/>
  <c r="R1909" i="4"/>
  <c r="R1910" i="4"/>
  <c r="R1911" i="4"/>
  <c r="R1912" i="4"/>
  <c r="R1913" i="4"/>
  <c r="V1913" i="4" s="1"/>
  <c r="R1914" i="4"/>
  <c r="V1914" i="4" s="1"/>
  <c r="R1915" i="4"/>
  <c r="R1916" i="4"/>
  <c r="V1916" i="4" s="1"/>
  <c r="R1917" i="4"/>
  <c r="V1917" i="4" s="1"/>
  <c r="R1918" i="4"/>
  <c r="R1919" i="4"/>
  <c r="R1920" i="4"/>
  <c r="V1920" i="4" s="1"/>
  <c r="R1921" i="4"/>
  <c r="V1921" i="4" s="1"/>
  <c r="R1922" i="4"/>
  <c r="V1922" i="4" s="1"/>
  <c r="R1923" i="4"/>
  <c r="V1923" i="4" s="1"/>
  <c r="R1924" i="4"/>
  <c r="R1925" i="4"/>
  <c r="V1925" i="4" s="1"/>
  <c r="R1926" i="4"/>
  <c r="V1926" i="4" s="1"/>
  <c r="R1927" i="4"/>
  <c r="R1928" i="4"/>
  <c r="R1929" i="4"/>
  <c r="V1929" i="4" s="1"/>
  <c r="R1930" i="4"/>
  <c r="V1930" i="4" s="1"/>
  <c r="R1931" i="4"/>
  <c r="V1931" i="4" s="1"/>
  <c r="R1932" i="4"/>
  <c r="V1932" i="4" s="1"/>
  <c r="R1933" i="4"/>
  <c r="R1934" i="4"/>
  <c r="R1935" i="4"/>
  <c r="R1936" i="4"/>
  <c r="R1937" i="4"/>
  <c r="R1938" i="4"/>
  <c r="V1938" i="4" s="1"/>
  <c r="R1939" i="4"/>
  <c r="R1940" i="4"/>
  <c r="V1940" i="4" s="1"/>
  <c r="R1941" i="4"/>
  <c r="V1941" i="4" s="1"/>
  <c r="R1942" i="4"/>
  <c r="V1942" i="4" s="1"/>
  <c r="R1943" i="4"/>
  <c r="V1943" i="4" s="1"/>
  <c r="R1944" i="4"/>
  <c r="V1944" i="4" s="1"/>
  <c r="R1945" i="4"/>
  <c r="V1945" i="4" s="1"/>
  <c r="R1946" i="4"/>
  <c r="V1946" i="4" s="1"/>
  <c r="R1947" i="4"/>
  <c r="V1947" i="4" s="1"/>
  <c r="R1948" i="4"/>
  <c r="R1949" i="4"/>
  <c r="R1950" i="4"/>
  <c r="V1950" i="4" s="1"/>
  <c r="R1951" i="4"/>
  <c r="V1951" i="4" s="1"/>
  <c r="R1952" i="4"/>
  <c r="V1952" i="4" s="1"/>
  <c r="R1953" i="4"/>
  <c r="V1953" i="4" s="1"/>
  <c r="R1954" i="4"/>
  <c r="R1955" i="4"/>
  <c r="V1955" i="4" s="1"/>
  <c r="R1956" i="4"/>
  <c r="V1956" i="4" s="1"/>
  <c r="R1957" i="4"/>
  <c r="R1958" i="4"/>
  <c r="R1959" i="4"/>
  <c r="R1960" i="4"/>
  <c r="R1961" i="4"/>
  <c r="R1962" i="4"/>
  <c r="V1962" i="4" s="1"/>
  <c r="R1963" i="4"/>
  <c r="V1963" i="4" s="1"/>
  <c r="R1964" i="4"/>
  <c r="V1964" i="4" s="1"/>
  <c r="R1965" i="4"/>
  <c r="R1966" i="4"/>
  <c r="V1966" i="4" s="1"/>
  <c r="R1967" i="4"/>
  <c r="V1967" i="4" s="1"/>
  <c r="R1968" i="4"/>
  <c r="V1968" i="4" s="1"/>
  <c r="R1969" i="4"/>
  <c r="V1969" i="4" s="1"/>
  <c r="R1970" i="4"/>
  <c r="V1970" i="4" s="1"/>
  <c r="R1971" i="4"/>
  <c r="V1971" i="4" s="1"/>
  <c r="R1972" i="4"/>
  <c r="R1973" i="4"/>
  <c r="V1973" i="4" s="1"/>
  <c r="R1974" i="4"/>
  <c r="V1974" i="4" s="1"/>
  <c r="R1975" i="4"/>
  <c r="R1976" i="4"/>
  <c r="V1976" i="4" s="1"/>
  <c r="R1977" i="4"/>
  <c r="V1977" i="4" s="1"/>
  <c r="R1978" i="4"/>
  <c r="V1978" i="4" s="1"/>
  <c r="R1979" i="4"/>
  <c r="V1979" i="4" s="1"/>
  <c r="R1980" i="4"/>
  <c r="V1980" i="4" s="1"/>
  <c r="R1981" i="4"/>
  <c r="R1982" i="4"/>
  <c r="R1983" i="4"/>
  <c r="R1984" i="4"/>
  <c r="R1985" i="4"/>
  <c r="V1985" i="4" s="1"/>
  <c r="R1986" i="4"/>
  <c r="R1987" i="4"/>
  <c r="R1988" i="4"/>
  <c r="V1988" i="4" s="1"/>
  <c r="R1989" i="4"/>
  <c r="V1989" i="4" s="1"/>
  <c r="R1990" i="4"/>
  <c r="R1991" i="4"/>
  <c r="V1991" i="4" s="1"/>
  <c r="R1992" i="4"/>
  <c r="V1992" i="4" s="1"/>
  <c r="R1993" i="4"/>
  <c r="V1993" i="4" s="1"/>
  <c r="R1994" i="4"/>
  <c r="V1994" i="4" s="1"/>
  <c r="R1995" i="4"/>
  <c r="V1995" i="4" s="1"/>
  <c r="R1996" i="4"/>
  <c r="R1997" i="4"/>
  <c r="R1998" i="4"/>
  <c r="R1999" i="4"/>
  <c r="R2000" i="4"/>
  <c r="R2001" i="4"/>
  <c r="V2001" i="4" s="1"/>
  <c r="R2002" i="4"/>
  <c r="V2002" i="4" s="1"/>
  <c r="R2003" i="4"/>
  <c r="V2003" i="4" s="1"/>
  <c r="R2004" i="4"/>
  <c r="V2004" i="4" s="1"/>
  <c r="R2005" i="4"/>
  <c r="R2006" i="4"/>
  <c r="R2007" i="4"/>
  <c r="R2008" i="4"/>
  <c r="R2009" i="4"/>
  <c r="V2009" i="4" s="1"/>
  <c r="R2010" i="4"/>
  <c r="V2010" i="4" s="1"/>
  <c r="R2011" i="4"/>
  <c r="V2011" i="4" s="1"/>
  <c r="R2012" i="4"/>
  <c r="V2012" i="4" s="1"/>
  <c r="R2013" i="4"/>
  <c r="V2013" i="4" s="1"/>
  <c r="R2014" i="4"/>
  <c r="V2014" i="4" s="1"/>
  <c r="R2015" i="4"/>
  <c r="R2016" i="4"/>
  <c r="V2016" i="4" s="1"/>
  <c r="R2017" i="4"/>
  <c r="V2017" i="4" s="1"/>
  <c r="R2018" i="4"/>
  <c r="R2019" i="4"/>
  <c r="V2019" i="4" s="1"/>
  <c r="R2020" i="4"/>
  <c r="V2020" i="4" s="1"/>
  <c r="R2021" i="4"/>
  <c r="R2022" i="4"/>
  <c r="V2022" i="4" s="1"/>
  <c r="R2023" i="4"/>
  <c r="V2023" i="4" s="1"/>
  <c r="R2024" i="4"/>
  <c r="R2025" i="4"/>
  <c r="V2025" i="4" s="1"/>
  <c r="R2026" i="4"/>
  <c r="V2026" i="4" s="1"/>
  <c r="R2027" i="4"/>
  <c r="V2027" i="4" s="1"/>
  <c r="R2028" i="4"/>
  <c r="V2028" i="4" s="1"/>
  <c r="R2029" i="4"/>
  <c r="R2030" i="4"/>
  <c r="R2031" i="4"/>
  <c r="R2032" i="4"/>
  <c r="R2033" i="4"/>
  <c r="R2034" i="4"/>
  <c r="V2034" i="4" s="1"/>
  <c r="R2035" i="4"/>
  <c r="V2035" i="4" s="1"/>
  <c r="R2036" i="4"/>
  <c r="V2036" i="4" s="1"/>
  <c r="R2037" i="4"/>
  <c r="V2037" i="4" s="1"/>
  <c r="R2038" i="4"/>
  <c r="V2038" i="4" s="1"/>
  <c r="R2039" i="4"/>
  <c r="V2039" i="4" s="1"/>
  <c r="R2040" i="4"/>
  <c r="V2040" i="4" s="1"/>
  <c r="R2041" i="4"/>
  <c r="V2041" i="4" s="1"/>
  <c r="R2042" i="4"/>
  <c r="V2042" i="4" s="1"/>
  <c r="R2043" i="4"/>
  <c r="V2043" i="4" s="1"/>
  <c r="R2044" i="4"/>
  <c r="R2045" i="4"/>
  <c r="V2045" i="4" s="1"/>
  <c r="R2046" i="4"/>
  <c r="R2047" i="4"/>
  <c r="R2048" i="4"/>
  <c r="R2049" i="4"/>
  <c r="R2050" i="4"/>
  <c r="V2050" i="4" s="1"/>
  <c r="R2051" i="4"/>
  <c r="V2051" i="4" s="1"/>
  <c r="R2052" i="4"/>
  <c r="V2052" i="4" s="1"/>
  <c r="R2053" i="4"/>
  <c r="R2054" i="4"/>
  <c r="R2055" i="4"/>
  <c r="R2056" i="4"/>
  <c r="R2057" i="4"/>
  <c r="R2058" i="4"/>
  <c r="R2059" i="4"/>
  <c r="R2060" i="4"/>
  <c r="V2060" i="4" s="1"/>
  <c r="R2061" i="4"/>
  <c r="V2061" i="4" s="1"/>
  <c r="R2062" i="4"/>
  <c r="V2062" i="4" s="1"/>
  <c r="R2063" i="4"/>
  <c r="V2063" i="4" s="1"/>
  <c r="R2064" i="4"/>
  <c r="V2064" i="4" s="1"/>
  <c r="R2065" i="4"/>
  <c r="V2065" i="4" s="1"/>
  <c r="R2066" i="4"/>
  <c r="V2066" i="4" s="1"/>
  <c r="R2067" i="4"/>
  <c r="V2067" i="4" s="1"/>
  <c r="R2068" i="4"/>
  <c r="R2069" i="4"/>
  <c r="V2069" i="4" s="1"/>
  <c r="R2070" i="4"/>
  <c r="V2070" i="4" s="1"/>
  <c r="R2071" i="4"/>
  <c r="V2071" i="4" s="1"/>
  <c r="R2072" i="4"/>
  <c r="V2072" i="4" s="1"/>
  <c r="R2073" i="4"/>
  <c r="V2073" i="4" s="1"/>
  <c r="R2074" i="4"/>
  <c r="V2074" i="4" s="1"/>
  <c r="R2075" i="4"/>
  <c r="V2075" i="4" s="1"/>
  <c r="R2076" i="4"/>
  <c r="V2076" i="4" s="1"/>
  <c r="R2077" i="4"/>
  <c r="R2078" i="4"/>
  <c r="R2079" i="4"/>
  <c r="R2080" i="4"/>
  <c r="R2081" i="4"/>
  <c r="R2082" i="4"/>
  <c r="R2083" i="4"/>
  <c r="R2084" i="4"/>
  <c r="V2084" i="4" s="1"/>
  <c r="R2085" i="4"/>
  <c r="V2085" i="4" s="1"/>
  <c r="R2086" i="4"/>
  <c r="V2086" i="4" s="1"/>
  <c r="R2087" i="4"/>
  <c r="V2087" i="4" s="1"/>
  <c r="R2088" i="4"/>
  <c r="V2088" i="4" s="1"/>
  <c r="R2089" i="4"/>
  <c r="V2089" i="4" s="1"/>
  <c r="R2090" i="4"/>
  <c r="V2090" i="4" s="1"/>
  <c r="R2091" i="4"/>
  <c r="V2091" i="4" s="1"/>
  <c r="R2092" i="4"/>
  <c r="R2093" i="4"/>
  <c r="V2093" i="4" s="1"/>
  <c r="R2094" i="4"/>
  <c r="V2094" i="4" s="1"/>
  <c r="R2095" i="4"/>
  <c r="R2096" i="4"/>
  <c r="R2097" i="4"/>
  <c r="R2098" i="4"/>
  <c r="R2099" i="4"/>
  <c r="V2099" i="4" s="1"/>
  <c r="R2100" i="4"/>
  <c r="V2100" i="4" s="1"/>
  <c r="R2101" i="4"/>
  <c r="R2102" i="4"/>
  <c r="R2103" i="4"/>
  <c r="R2104" i="4"/>
  <c r="R2105" i="4"/>
  <c r="R2106" i="4"/>
  <c r="V2106" i="4" s="1"/>
  <c r="R2107" i="4"/>
  <c r="R2108" i="4"/>
  <c r="V2108" i="4" s="1"/>
  <c r="R2109" i="4"/>
  <c r="R2110" i="4"/>
  <c r="V2110" i="4" s="1"/>
  <c r="R2111" i="4"/>
  <c r="V2111" i="4" s="1"/>
  <c r="R2112" i="4"/>
  <c r="V2112" i="4" s="1"/>
  <c r="R2113" i="4"/>
  <c r="V2113" i="4" s="1"/>
  <c r="R2114" i="4"/>
  <c r="R2115" i="4"/>
  <c r="V2115" i="4" s="1"/>
  <c r="R2116" i="4"/>
  <c r="V2116" i="4" s="1"/>
  <c r="R2117" i="4"/>
  <c r="R2118" i="4"/>
  <c r="V2118" i="4" s="1"/>
  <c r="R2119" i="4"/>
  <c r="R2120" i="4"/>
  <c r="V2120" i="4" s="1"/>
  <c r="R2121" i="4"/>
  <c r="V2121" i="4" s="1"/>
  <c r="R2122" i="4"/>
  <c r="V2122" i="4" s="1"/>
  <c r="R2123" i="4"/>
  <c r="V2123" i="4" s="1"/>
  <c r="R2124" i="4"/>
  <c r="V2124" i="4" s="1"/>
  <c r="R2125" i="4"/>
  <c r="R2126" i="4"/>
  <c r="R2127" i="4"/>
  <c r="R2128" i="4"/>
  <c r="R2129" i="4"/>
  <c r="R2130" i="4"/>
  <c r="V2130" i="4" s="1"/>
  <c r="R2131" i="4"/>
  <c r="R2132" i="4"/>
  <c r="R2133" i="4"/>
  <c r="V2133" i="4" s="1"/>
  <c r="R2134" i="4"/>
  <c r="V2134" i="4" s="1"/>
  <c r="R2135" i="4"/>
  <c r="V2135" i="4" s="1"/>
  <c r="R2136" i="4"/>
  <c r="V2136" i="4" s="1"/>
  <c r="R2137" i="4"/>
  <c r="V2137" i="4" s="1"/>
  <c r="R2138" i="4"/>
  <c r="V2138" i="4" s="1"/>
  <c r="R2139" i="4"/>
  <c r="V2139" i="4" s="1"/>
  <c r="R2140" i="4"/>
  <c r="R2141" i="4"/>
  <c r="V2141" i="4" s="1"/>
  <c r="R2142" i="4"/>
  <c r="V2142" i="4" s="1"/>
  <c r="R2143" i="4"/>
  <c r="R2144" i="4"/>
  <c r="R2145" i="4"/>
  <c r="V2145" i="4" s="1"/>
  <c r="R2146" i="4"/>
  <c r="R2147" i="4"/>
  <c r="V2147" i="4" s="1"/>
  <c r="R2148" i="4"/>
  <c r="V2148" i="4" s="1"/>
  <c r="R2149" i="4"/>
  <c r="R2150" i="4"/>
  <c r="R2151" i="4"/>
  <c r="R2152" i="4"/>
  <c r="R2153" i="4"/>
  <c r="R2154" i="4"/>
  <c r="V2154" i="4" s="1"/>
  <c r="R2155" i="4"/>
  <c r="R2156" i="4"/>
  <c r="R2157" i="4"/>
  <c r="V2157" i="4" s="1"/>
  <c r="R2158" i="4"/>
  <c r="V2158" i="4" s="1"/>
  <c r="R2159" i="4"/>
  <c r="R2160" i="4"/>
  <c r="R2161" i="4"/>
  <c r="V2161" i="4" s="1"/>
  <c r="R2162" i="4"/>
  <c r="V2162" i="4" s="1"/>
  <c r="R2163" i="4"/>
  <c r="V2163" i="4" s="1"/>
  <c r="R2164" i="4"/>
  <c r="R2165" i="4"/>
  <c r="V2165" i="4" s="1"/>
  <c r="R2166" i="4"/>
  <c r="V2166" i="4" s="1"/>
  <c r="R2167" i="4"/>
  <c r="V2167" i="4" s="1"/>
  <c r="R2168" i="4"/>
  <c r="V2168" i="4" s="1"/>
  <c r="R2169" i="4"/>
  <c r="V2169" i="4" s="1"/>
  <c r="R2170" i="4"/>
  <c r="V2170" i="4" s="1"/>
  <c r="R2171" i="4"/>
  <c r="V2171" i="4" s="1"/>
  <c r="R2172" i="4"/>
  <c r="V2172" i="4" s="1"/>
  <c r="R2173" i="4"/>
  <c r="R2174" i="4"/>
  <c r="R2175" i="4"/>
  <c r="R2176" i="4"/>
  <c r="R2177" i="4"/>
  <c r="R2178" i="4"/>
  <c r="V2178" i="4" s="1"/>
  <c r="R2179" i="4"/>
  <c r="R2180" i="4"/>
  <c r="R2181" i="4"/>
  <c r="V2181" i="4" s="1"/>
  <c r="R2182" i="4"/>
  <c r="V2182" i="4" s="1"/>
  <c r="R2183" i="4"/>
  <c r="R2184" i="4"/>
  <c r="V2184" i="4" s="1"/>
  <c r="R2185" i="4"/>
  <c r="V2185" i="4" s="1"/>
  <c r="R2186" i="4"/>
  <c r="V2186" i="4" s="1"/>
  <c r="R2187" i="4"/>
  <c r="V2187" i="4" s="1"/>
  <c r="R2188" i="4"/>
  <c r="R2189" i="4"/>
  <c r="R2190" i="4"/>
  <c r="R2191" i="4"/>
  <c r="R2192" i="4"/>
  <c r="V2192" i="4" s="1"/>
  <c r="R2193" i="4"/>
  <c r="V2193" i="4" s="1"/>
  <c r="R2194" i="4"/>
  <c r="V2194" i="4" s="1"/>
  <c r="R2195" i="4"/>
  <c r="V2195" i="4" s="1"/>
  <c r="R2196" i="4"/>
  <c r="V2196" i="4" s="1"/>
  <c r="R2197" i="4"/>
  <c r="R2198" i="4"/>
  <c r="R2199" i="4"/>
  <c r="R2200" i="4"/>
  <c r="R2201" i="4"/>
  <c r="R2202" i="4"/>
  <c r="R2203" i="4"/>
  <c r="R2204" i="4"/>
  <c r="V2204" i="4" s="1"/>
  <c r="R2205" i="4"/>
  <c r="V2205" i="4" s="1"/>
  <c r="R2206" i="4"/>
  <c r="V2206" i="4" s="1"/>
  <c r="R2207" i="4"/>
  <c r="R2208" i="4"/>
  <c r="R2209" i="4"/>
  <c r="V2209" i="4" s="1"/>
  <c r="R2210" i="4"/>
  <c r="R2211" i="4"/>
  <c r="V2211" i="4" s="1"/>
  <c r="R2212" i="4"/>
  <c r="V2212" i="4" s="1"/>
  <c r="R2213" i="4"/>
  <c r="V2213" i="4" s="1"/>
  <c r="R2214" i="4"/>
  <c r="R2215" i="4"/>
  <c r="R2216" i="4"/>
  <c r="V2216" i="4" s="1"/>
  <c r="R2217" i="4"/>
  <c r="V2217" i="4" s="1"/>
  <c r="R2218" i="4"/>
  <c r="V2218" i="4" s="1"/>
  <c r="R2219" i="4"/>
  <c r="V2219" i="4" s="1"/>
  <c r="R2220" i="4"/>
  <c r="V2220" i="4" s="1"/>
  <c r="R2221" i="4"/>
  <c r="R2222" i="4"/>
  <c r="R2223" i="4"/>
  <c r="R2224" i="4"/>
  <c r="R2225" i="4"/>
  <c r="R2226" i="4"/>
  <c r="V2226" i="4" s="1"/>
  <c r="R2227" i="4"/>
  <c r="R2228" i="4"/>
  <c r="V2228" i="4" s="1"/>
  <c r="R2229" i="4"/>
  <c r="V2229" i="4" s="1"/>
  <c r="R2230" i="4"/>
  <c r="V2230" i="4" s="1"/>
  <c r="R2231" i="4"/>
  <c r="V2231" i="4" s="1"/>
  <c r="R2232" i="4"/>
  <c r="V2232" i="4" s="1"/>
  <c r="R2233" i="4"/>
  <c r="V2233" i="4" s="1"/>
  <c r="R2234" i="4"/>
  <c r="V2234" i="4" s="1"/>
  <c r="R2235" i="4"/>
  <c r="V2235" i="4" s="1"/>
  <c r="R2236" i="4"/>
  <c r="V2236" i="4" s="1"/>
  <c r="R2237" i="4"/>
  <c r="V2237" i="4" s="1"/>
  <c r="R2238" i="4"/>
  <c r="V2238" i="4" s="1"/>
  <c r="R2239" i="4"/>
  <c r="R2240" i="4"/>
  <c r="R2241" i="4"/>
  <c r="V2241" i="4" s="1"/>
  <c r="R2242" i="4"/>
  <c r="V2242" i="4" s="1"/>
  <c r="R2243" i="4"/>
  <c r="V2243" i="4" s="1"/>
  <c r="R2244" i="4"/>
  <c r="V2244" i="4" s="1"/>
  <c r="R2245" i="4"/>
  <c r="R2246" i="4"/>
  <c r="R2247" i="4"/>
  <c r="R2248" i="4"/>
  <c r="R2249" i="4"/>
  <c r="R2250" i="4"/>
  <c r="R2251" i="4"/>
  <c r="R2252" i="4"/>
  <c r="R2253" i="4"/>
  <c r="V2253" i="4" s="1"/>
  <c r="R2254" i="4"/>
  <c r="V2254" i="4" s="1"/>
  <c r="R2255" i="4"/>
  <c r="V2255" i="4" s="1"/>
  <c r="R2256" i="4"/>
  <c r="V2256" i="4" s="1"/>
  <c r="R2257" i="4"/>
  <c r="V2257" i="4" s="1"/>
  <c r="R2258" i="4"/>
  <c r="V2258" i="4" s="1"/>
  <c r="R2259" i="4"/>
  <c r="V2259" i="4" s="1"/>
  <c r="R2260" i="4"/>
  <c r="R2261" i="4"/>
  <c r="V2261" i="4" s="1"/>
  <c r="R2262" i="4"/>
  <c r="V2262" i="4" s="1"/>
  <c r="R2263" i="4"/>
  <c r="V2263" i="4" s="1"/>
  <c r="R2264" i="4"/>
  <c r="V2264" i="4" s="1"/>
  <c r="R2265" i="4"/>
  <c r="V2265" i="4" s="1"/>
  <c r="R2266" i="4"/>
  <c r="V2266" i="4" s="1"/>
  <c r="R2267" i="4"/>
  <c r="V2267" i="4" s="1"/>
  <c r="R2268" i="4"/>
  <c r="V2268" i="4" s="1"/>
  <c r="R2269" i="4"/>
  <c r="R2270" i="4"/>
  <c r="R2271" i="4"/>
  <c r="R2272" i="4"/>
  <c r="R2273" i="4"/>
  <c r="R2274" i="4"/>
  <c r="R2275" i="4"/>
  <c r="R2276" i="4"/>
  <c r="V2276" i="4" s="1"/>
  <c r="R2277" i="4"/>
  <c r="V2277" i="4" s="1"/>
  <c r="R2278" i="4"/>
  <c r="V2278" i="4" s="1"/>
  <c r="R2279" i="4"/>
  <c r="V2279" i="4" s="1"/>
  <c r="R2280" i="4"/>
  <c r="V2280" i="4" s="1"/>
  <c r="R2281" i="4"/>
  <c r="V2281" i="4" s="1"/>
  <c r="R2282" i="4"/>
  <c r="V2282" i="4" s="1"/>
  <c r="R2283" i="4"/>
  <c r="V2283" i="4" s="1"/>
  <c r="R2284" i="4"/>
  <c r="R2285" i="4"/>
  <c r="V2285" i="4" s="1"/>
  <c r="R2286" i="4"/>
  <c r="V2286" i="4" s="1"/>
  <c r="R2287" i="4"/>
  <c r="V2287" i="4" s="1"/>
  <c r="R2288" i="4"/>
  <c r="V2288" i="4" s="1"/>
  <c r="R2289" i="4"/>
  <c r="V2289" i="4" s="1"/>
  <c r="R2290" i="4"/>
  <c r="V2290" i="4" s="1"/>
  <c r="R2291" i="4"/>
  <c r="V2291" i="4" s="1"/>
  <c r="R2292" i="4"/>
  <c r="V2292" i="4" s="1"/>
  <c r="R2293" i="4"/>
  <c r="R2294" i="4"/>
  <c r="R2295" i="4"/>
  <c r="R2296" i="4"/>
  <c r="R2297" i="4"/>
  <c r="R2298" i="4"/>
  <c r="R2299" i="4"/>
  <c r="R2300" i="4"/>
  <c r="V2300" i="4" s="1"/>
  <c r="R2301" i="4"/>
  <c r="R2302" i="4"/>
  <c r="V2302" i="4" s="1"/>
  <c r="R2303" i="4"/>
  <c r="R2304" i="4"/>
  <c r="V2304" i="4" s="1"/>
  <c r="R2305" i="4"/>
  <c r="V2305" i="4" s="1"/>
  <c r="R2306" i="4"/>
  <c r="V2306" i="4" s="1"/>
  <c r="R2307" i="4"/>
  <c r="V2307" i="4" s="1"/>
  <c r="R2308" i="4"/>
  <c r="V2308" i="4" s="1"/>
  <c r="R2309" i="4"/>
  <c r="V2309" i="4" s="1"/>
  <c r="R2310" i="4"/>
  <c r="R2311" i="4"/>
  <c r="V2311" i="4" s="1"/>
  <c r="R2312" i="4"/>
  <c r="V2312" i="4" s="1"/>
  <c r="R2313" i="4"/>
  <c r="V2313" i="4" s="1"/>
  <c r="R2314" i="4"/>
  <c r="R2315" i="4"/>
  <c r="V2315" i="4" s="1"/>
  <c r="R2316" i="4"/>
  <c r="V2316" i="4" s="1"/>
  <c r="R2317" i="4"/>
  <c r="R2318" i="4"/>
  <c r="R2319" i="4"/>
  <c r="R2320" i="4"/>
  <c r="R2321" i="4"/>
  <c r="R2322" i="4"/>
  <c r="V2322" i="4" s="1"/>
  <c r="R2323" i="4"/>
  <c r="R2324" i="4"/>
  <c r="V2324" i="4" s="1"/>
  <c r="R2325" i="4"/>
  <c r="V2325" i="4" s="1"/>
  <c r="R2326" i="4"/>
  <c r="V2326" i="4" s="1"/>
  <c r="R2327" i="4"/>
  <c r="V2327" i="4" s="1"/>
  <c r="R2328" i="4"/>
  <c r="V2328" i="4" s="1"/>
  <c r="R2329" i="4"/>
  <c r="V2329" i="4" s="1"/>
  <c r="R2330" i="4"/>
  <c r="V2330" i="4" s="1"/>
  <c r="R2331" i="4"/>
  <c r="V2331" i="4" s="1"/>
  <c r="R2332" i="4"/>
  <c r="R2333" i="4"/>
  <c r="V2333" i="4" s="1"/>
  <c r="R2334" i="4"/>
  <c r="V2334" i="4" s="1"/>
  <c r="R2335" i="4"/>
  <c r="V2335" i="4" s="1"/>
  <c r="R2336" i="4"/>
  <c r="V2336" i="4" s="1"/>
  <c r="R2337" i="4"/>
  <c r="V2337" i="4" s="1"/>
  <c r="R2338" i="4"/>
  <c r="V2338" i="4" s="1"/>
  <c r="R2339" i="4"/>
  <c r="V2339" i="4" s="1"/>
  <c r="R2340" i="4"/>
  <c r="V2340" i="4" s="1"/>
  <c r="R2341" i="4"/>
  <c r="R2342" i="4"/>
  <c r="R2343" i="4"/>
  <c r="R2344" i="4"/>
  <c r="R2345" i="4"/>
  <c r="R2346" i="4"/>
  <c r="V2346" i="4" s="1"/>
  <c r="R2347" i="4"/>
  <c r="R2348" i="4"/>
  <c r="V2348" i="4" s="1"/>
  <c r="R2349" i="4"/>
  <c r="V2349" i="4" s="1"/>
  <c r="R2350" i="4"/>
  <c r="V2350" i="4" s="1"/>
  <c r="R2351" i="4"/>
  <c r="V2351" i="4" s="1"/>
  <c r="R2352" i="4"/>
  <c r="V2352" i="4" s="1"/>
  <c r="R2353" i="4"/>
  <c r="V2353" i="4" s="1"/>
  <c r="R2354" i="4"/>
  <c r="V2354" i="4" s="1"/>
  <c r="R2355" i="4"/>
  <c r="V2355" i="4" s="1"/>
  <c r="R2356" i="4"/>
  <c r="R2357" i="4"/>
  <c r="V2357" i="4" s="1"/>
  <c r="R2358" i="4"/>
  <c r="R2359" i="4"/>
  <c r="R2360" i="4"/>
  <c r="R2361" i="4"/>
  <c r="V2361" i="4" s="1"/>
  <c r="R2362" i="4"/>
  <c r="V2362" i="4" s="1"/>
  <c r="R2363" i="4"/>
  <c r="V2363" i="4" s="1"/>
  <c r="R2364" i="4"/>
  <c r="V2364" i="4" s="1"/>
  <c r="R2365" i="4"/>
  <c r="R2366" i="4"/>
  <c r="R2367" i="4"/>
  <c r="R2368" i="4"/>
  <c r="R2369" i="4"/>
  <c r="R2370" i="4"/>
  <c r="V2370" i="4" s="1"/>
  <c r="R2371" i="4"/>
  <c r="R2372" i="4"/>
  <c r="V2372" i="4" s="1"/>
  <c r="R2373" i="4"/>
  <c r="V2373" i="4" s="1"/>
  <c r="R2374" i="4"/>
  <c r="V2374" i="4" s="1"/>
  <c r="R2375" i="4"/>
  <c r="V2375" i="4" s="1"/>
  <c r="R2376" i="4"/>
  <c r="V2376" i="4" s="1"/>
  <c r="R2377" i="4"/>
  <c r="V2377" i="4" s="1"/>
  <c r="R2378" i="4"/>
  <c r="R2379" i="4"/>
  <c r="V2379" i="4" s="1"/>
  <c r="R2380" i="4"/>
  <c r="V2380" i="4" s="1"/>
  <c r="R2381" i="4"/>
  <c r="V2381" i="4" s="1"/>
  <c r="R2382" i="4"/>
  <c r="V2382" i="4" s="1"/>
  <c r="R2383" i="4"/>
  <c r="V2383" i="4" s="1"/>
  <c r="R2384" i="4"/>
  <c r="V2384" i="4" s="1"/>
  <c r="R2385" i="4"/>
  <c r="V2385" i="4" s="1"/>
  <c r="R2386" i="4"/>
  <c r="V2386" i="4" s="1"/>
  <c r="R2387" i="4"/>
  <c r="V2387" i="4" s="1"/>
  <c r="R2388" i="4"/>
  <c r="V2388" i="4" s="1"/>
  <c r="R2389" i="4"/>
  <c r="R2390" i="4"/>
  <c r="R2391" i="4"/>
  <c r="R2392" i="4"/>
  <c r="R2393" i="4"/>
  <c r="R2394" i="4"/>
  <c r="V2394" i="4" s="1"/>
  <c r="R2395" i="4"/>
  <c r="R2396" i="4"/>
  <c r="V2396" i="4" s="1"/>
  <c r="R2397" i="4"/>
  <c r="R2398" i="4"/>
  <c r="V2398" i="4" s="1"/>
  <c r="R2399" i="4"/>
  <c r="R2400" i="4"/>
  <c r="V2400" i="4" s="1"/>
  <c r="R2401" i="4"/>
  <c r="R2402" i="4"/>
  <c r="V2402" i="4" s="1"/>
  <c r="R2403" i="4"/>
  <c r="V2403" i="4" s="1"/>
  <c r="R2404" i="4"/>
  <c r="R2405" i="4"/>
  <c r="V2405" i="4" s="1"/>
  <c r="R2406" i="4"/>
  <c r="R2407" i="4"/>
  <c r="R2408" i="4"/>
  <c r="V2408" i="4" s="1"/>
  <c r="R2409" i="4"/>
  <c r="V2409" i="4" s="1"/>
  <c r="R2410" i="4"/>
  <c r="V2410" i="4" s="1"/>
  <c r="R2411" i="4"/>
  <c r="V2411" i="4" s="1"/>
  <c r="R2412" i="4"/>
  <c r="V2412" i="4" s="1"/>
  <c r="R2413" i="4"/>
  <c r="R2414" i="4"/>
  <c r="R2415" i="4"/>
  <c r="R2416" i="4"/>
  <c r="R2417" i="4"/>
  <c r="R2418" i="4"/>
  <c r="V2418" i="4" s="1"/>
  <c r="R2419" i="4"/>
  <c r="R2420" i="4"/>
  <c r="R2421" i="4"/>
  <c r="R2422" i="4"/>
  <c r="R2423" i="4"/>
  <c r="R2424" i="4"/>
  <c r="V2424" i="4" s="1"/>
  <c r="R2425" i="4"/>
  <c r="V2425" i="4" s="1"/>
  <c r="R2426" i="4"/>
  <c r="R2427" i="4"/>
  <c r="V2427" i="4" s="1"/>
  <c r="R2428" i="4"/>
  <c r="R2429" i="4"/>
  <c r="V2429" i="4" s="1"/>
  <c r="R2430" i="4"/>
  <c r="V2430" i="4" s="1"/>
  <c r="R2431" i="4"/>
  <c r="R2432" i="4"/>
  <c r="R2433" i="4"/>
  <c r="V2433" i="4" s="1"/>
  <c r="R2434" i="4"/>
  <c r="V2434" i="4" s="1"/>
  <c r="R2435" i="4"/>
  <c r="V2435" i="4" s="1"/>
  <c r="R2436" i="4"/>
  <c r="V2436" i="4" s="1"/>
  <c r="R2437" i="4"/>
  <c r="R2438" i="4"/>
  <c r="R2439" i="4"/>
  <c r="R2440" i="4"/>
  <c r="R2441" i="4"/>
  <c r="R2442" i="4"/>
  <c r="V2442" i="4" s="1"/>
  <c r="R2443" i="4"/>
  <c r="R2444" i="4"/>
  <c r="V2444" i="4" s="1"/>
  <c r="R2445" i="4"/>
  <c r="V2445" i="4" s="1"/>
  <c r="R2446" i="4"/>
  <c r="V2446" i="4" s="1"/>
  <c r="R2447" i="4"/>
  <c r="R2448" i="4"/>
  <c r="V2448" i="4" s="1"/>
  <c r="R2449" i="4"/>
  <c r="V2449" i="4" s="1"/>
  <c r="R2450" i="4"/>
  <c r="V2450" i="4" s="1"/>
  <c r="R2451" i="4"/>
  <c r="V2451" i="4" s="1"/>
  <c r="R2452" i="4"/>
  <c r="R2453" i="4"/>
  <c r="V2453" i="4" s="1"/>
  <c r="R2454" i="4"/>
  <c r="V2454" i="4" s="1"/>
  <c r="R2455" i="4"/>
  <c r="V2455" i="4" s="1"/>
  <c r="R2456" i="4"/>
  <c r="V2456" i="4" s="1"/>
  <c r="R2457" i="4"/>
  <c r="V2457" i="4" s="1"/>
  <c r="R2458" i="4"/>
  <c r="V2458" i="4" s="1"/>
  <c r="R2459" i="4"/>
  <c r="V2459" i="4" s="1"/>
  <c r="R2460" i="4"/>
  <c r="V2460" i="4" s="1"/>
  <c r="R2461" i="4"/>
  <c r="R2462" i="4"/>
  <c r="R2463" i="4"/>
  <c r="R2464" i="4"/>
  <c r="R2465" i="4"/>
  <c r="R2466" i="4"/>
  <c r="V2466" i="4" s="1"/>
  <c r="R2467" i="4"/>
  <c r="R2468" i="4"/>
  <c r="V2468" i="4" s="1"/>
  <c r="R2469" i="4"/>
  <c r="R2470" i="4"/>
  <c r="R2471" i="4"/>
  <c r="V2471" i="4" s="1"/>
  <c r="R2472" i="4"/>
  <c r="V2472" i="4" s="1"/>
  <c r="R2473" i="4"/>
  <c r="V2473" i="4" s="1"/>
  <c r="R2474" i="4"/>
  <c r="V2474" i="4" s="1"/>
  <c r="R2475" i="4"/>
  <c r="V2475" i="4" s="1"/>
  <c r="R2476" i="4"/>
  <c r="R2477" i="4"/>
  <c r="V2477" i="4" s="1"/>
  <c r="R2478" i="4"/>
  <c r="V2478" i="4" s="1"/>
  <c r="R2479" i="4"/>
  <c r="V2479" i="4" s="1"/>
  <c r="R2480" i="4"/>
  <c r="V2480" i="4" s="1"/>
  <c r="R2481" i="4"/>
  <c r="V2481" i="4" s="1"/>
  <c r="R2482" i="4"/>
  <c r="V2482" i="4" s="1"/>
  <c r="R2483" i="4"/>
  <c r="V2483" i="4" s="1"/>
  <c r="R2484" i="4"/>
  <c r="V2484" i="4" s="1"/>
  <c r="R2485" i="4"/>
  <c r="R2486" i="4"/>
  <c r="R2487" i="4"/>
  <c r="R2488" i="4"/>
  <c r="R2489" i="4"/>
  <c r="R2490" i="4"/>
  <c r="V2490" i="4" s="1"/>
  <c r="R2491" i="4"/>
  <c r="R2492" i="4"/>
  <c r="R2493" i="4"/>
  <c r="V2493" i="4" s="1"/>
  <c r="R2494" i="4"/>
  <c r="V2494" i="4" s="1"/>
  <c r="R2495" i="4"/>
  <c r="R2496" i="4"/>
  <c r="V2496" i="4" s="1"/>
  <c r="R2497" i="4"/>
  <c r="V2497" i="4" s="1"/>
  <c r="R2498" i="4"/>
  <c r="R2499" i="4"/>
  <c r="V2499" i="4" s="1"/>
  <c r="R2500" i="4"/>
  <c r="V2500" i="4" s="1"/>
  <c r="R2501" i="4"/>
  <c r="R2502" i="4"/>
  <c r="V2502" i="4" s="1"/>
  <c r="R2503" i="4"/>
  <c r="V2503" i="4" s="1"/>
  <c r="R2504" i="4"/>
  <c r="V2504" i="4" s="1"/>
  <c r="R2505" i="4"/>
  <c r="V2505" i="4" s="1"/>
  <c r="R2506" i="4"/>
  <c r="V2506" i="4" s="1"/>
  <c r="R2507" i="4"/>
  <c r="V2507" i="4" s="1"/>
  <c r="R2508" i="4"/>
  <c r="V2508" i="4" s="1"/>
  <c r="R2509" i="4"/>
  <c r="R2510" i="4"/>
  <c r="R2511" i="4"/>
  <c r="R2512" i="4"/>
  <c r="R2513" i="4"/>
  <c r="R2514" i="4"/>
  <c r="V2514" i="4" s="1"/>
  <c r="R2515" i="4"/>
  <c r="R2516" i="4"/>
  <c r="V2516" i="4" s="1"/>
  <c r="R2517" i="4"/>
  <c r="R2518" i="4"/>
  <c r="V2518" i="4" s="1"/>
  <c r="R2519" i="4"/>
  <c r="R2520" i="4"/>
  <c r="V2520" i="4" s="1"/>
  <c r="R2521" i="4"/>
  <c r="R2522" i="4"/>
  <c r="R2523" i="4"/>
  <c r="V2523" i="4" s="1"/>
  <c r="R2524" i="4"/>
  <c r="R2525" i="4"/>
  <c r="V2525" i="4" s="1"/>
  <c r="R2526" i="4"/>
  <c r="V2526" i="4" s="1"/>
  <c r="R2527" i="4"/>
  <c r="R2528" i="4"/>
  <c r="V2528" i="4" s="1"/>
  <c r="R2529" i="4"/>
  <c r="V2529" i="4" s="1"/>
  <c r="R2530" i="4"/>
  <c r="V2530" i="4" s="1"/>
  <c r="R2531" i="4"/>
  <c r="V2531" i="4" s="1"/>
  <c r="R2532" i="4"/>
  <c r="V2532" i="4" s="1"/>
  <c r="R2533" i="4"/>
  <c r="R2534" i="4"/>
  <c r="R2535" i="4"/>
  <c r="R2536" i="4"/>
  <c r="R2537" i="4"/>
  <c r="R2538" i="4"/>
  <c r="V2538" i="4" s="1"/>
  <c r="R2539" i="4"/>
  <c r="R2540" i="4"/>
  <c r="V2540" i="4" s="1"/>
  <c r="R2541" i="4"/>
  <c r="R2542" i="4"/>
  <c r="V2542" i="4" s="1"/>
  <c r="R2543" i="4"/>
  <c r="R2544" i="4"/>
  <c r="V2544" i="4" s="1"/>
  <c r="R2545" i="4"/>
  <c r="V2545" i="4" s="1"/>
  <c r="R2546" i="4"/>
  <c r="R2547" i="4"/>
  <c r="V2547" i="4" s="1"/>
  <c r="R2548" i="4"/>
  <c r="R2549" i="4"/>
  <c r="V2549" i="4" s="1"/>
  <c r="R2550" i="4"/>
  <c r="R2551" i="4"/>
  <c r="R2552" i="4"/>
  <c r="V2552" i="4" s="1"/>
  <c r="R2553" i="4"/>
  <c r="V2553" i="4" s="1"/>
  <c r="R2554" i="4"/>
  <c r="R2555" i="4"/>
  <c r="V2555" i="4" s="1"/>
  <c r="R2556" i="4"/>
  <c r="V2556" i="4" s="1"/>
  <c r="R2557" i="4"/>
  <c r="R2558" i="4"/>
  <c r="R2559" i="4"/>
  <c r="R2560" i="4"/>
  <c r="R2561" i="4"/>
  <c r="R2562" i="4"/>
  <c r="V2562" i="4" s="1"/>
  <c r="R2563" i="4"/>
  <c r="R2564" i="4"/>
  <c r="V2564" i="4" s="1"/>
  <c r="R2565" i="4"/>
  <c r="V2565" i="4" s="1"/>
  <c r="R2566" i="4"/>
  <c r="V2566" i="4" s="1"/>
  <c r="R2567" i="4"/>
  <c r="V2567" i="4" s="1"/>
  <c r="R2568" i="4"/>
  <c r="V2568" i="4" s="1"/>
  <c r="R2569" i="4"/>
  <c r="V2569" i="4" s="1"/>
  <c r="R2570" i="4"/>
  <c r="V2570" i="4" s="1"/>
  <c r="R2571" i="4"/>
  <c r="V2571" i="4" s="1"/>
  <c r="R2572" i="4"/>
  <c r="R2573" i="4"/>
  <c r="V2573" i="4" s="1"/>
  <c r="R2574" i="4"/>
  <c r="V2574" i="4" s="1"/>
  <c r="R2575" i="4"/>
  <c r="V2575" i="4" s="1"/>
  <c r="R2576" i="4"/>
  <c r="V2576" i="4" s="1"/>
  <c r="R2577" i="4"/>
  <c r="V2577" i="4" s="1"/>
  <c r="R2578" i="4"/>
  <c r="V2578" i="4" s="1"/>
  <c r="R2579" i="4"/>
  <c r="V2579" i="4" s="1"/>
  <c r="R2580" i="4"/>
  <c r="V2580" i="4" s="1"/>
  <c r="R2581" i="4"/>
  <c r="R2582" i="4"/>
  <c r="R2583" i="4"/>
  <c r="R2584" i="4"/>
  <c r="R2585" i="4"/>
  <c r="R2586" i="4"/>
  <c r="V2586" i="4" s="1"/>
  <c r="R2587" i="4"/>
  <c r="R2588" i="4"/>
  <c r="V2588" i="4" s="1"/>
  <c r="R2589" i="4"/>
  <c r="V2589" i="4" s="1"/>
  <c r="R2590" i="4"/>
  <c r="V2590" i="4" s="1"/>
  <c r="R2591" i="4"/>
  <c r="V2591" i="4" s="1"/>
  <c r="R2592" i="4"/>
  <c r="V2592" i="4" s="1"/>
  <c r="R2593" i="4"/>
  <c r="V2593" i="4" s="1"/>
  <c r="R2594" i="4"/>
  <c r="V2594" i="4" s="1"/>
  <c r="R2595" i="4"/>
  <c r="V2595" i="4" s="1"/>
  <c r="R2596" i="4"/>
  <c r="V2596" i="4" s="1"/>
  <c r="R2597" i="4"/>
  <c r="R2598" i="4"/>
  <c r="R2599" i="4"/>
  <c r="R2600" i="4"/>
  <c r="R2601" i="4"/>
  <c r="V2601" i="4" s="1"/>
  <c r="R2602" i="4"/>
  <c r="V2602" i="4" s="1"/>
  <c r="R2603" i="4"/>
  <c r="V2603" i="4" s="1"/>
  <c r="R2604" i="4"/>
  <c r="V2604" i="4" s="1"/>
  <c r="R2605" i="4"/>
  <c r="R2606" i="4"/>
  <c r="R2607" i="4"/>
  <c r="R2608" i="4"/>
  <c r="R2609" i="4"/>
  <c r="R2610" i="4"/>
  <c r="V2610" i="4" s="1"/>
  <c r="R2611" i="4"/>
  <c r="R2612" i="4"/>
  <c r="V2612" i="4" s="1"/>
  <c r="R2613" i="4"/>
  <c r="V2613" i="4" s="1"/>
  <c r="R2614" i="4"/>
  <c r="V2614" i="4" s="1"/>
  <c r="R2615" i="4"/>
  <c r="R2616" i="4"/>
  <c r="V2616" i="4" s="1"/>
  <c r="R2617" i="4"/>
  <c r="V2617" i="4" s="1"/>
  <c r="R2618" i="4"/>
  <c r="V2618" i="4" s="1"/>
  <c r="R2619" i="4"/>
  <c r="V2619" i="4" s="1"/>
  <c r="R2620" i="4"/>
  <c r="V2620" i="4" s="1"/>
  <c r="R2621" i="4"/>
  <c r="V2621" i="4" s="1"/>
  <c r="R2622" i="4"/>
  <c r="R2623" i="4"/>
  <c r="V2623" i="4" s="1"/>
  <c r="R2624" i="4"/>
  <c r="V2624" i="4" s="1"/>
  <c r="R2625" i="4"/>
  <c r="V2625" i="4" s="1"/>
  <c r="R2626" i="4"/>
  <c r="V2626" i="4" s="1"/>
  <c r="R2627" i="4"/>
  <c r="V2627" i="4" s="1"/>
  <c r="R2628" i="4"/>
  <c r="V2628" i="4" s="1"/>
  <c r="R2629" i="4"/>
  <c r="R2630" i="4"/>
  <c r="R2631" i="4"/>
  <c r="R2632" i="4"/>
  <c r="R2633" i="4"/>
  <c r="R2634" i="4"/>
  <c r="V2634" i="4" s="1"/>
  <c r="R2635" i="4"/>
  <c r="R2636" i="4"/>
  <c r="V2636" i="4" s="1"/>
  <c r="R2637" i="4"/>
  <c r="R2638" i="4"/>
  <c r="V2638" i="4" s="1"/>
  <c r="R2639" i="4"/>
  <c r="V2639" i="4" s="1"/>
  <c r="R2640" i="4"/>
  <c r="V2640" i="4" s="1"/>
  <c r="R2641" i="4"/>
  <c r="V2641" i="4" s="1"/>
  <c r="R2642" i="4"/>
  <c r="R2643" i="4"/>
  <c r="V2643" i="4" s="1"/>
  <c r="R2644" i="4"/>
  <c r="R2645" i="4"/>
  <c r="R2646" i="4"/>
  <c r="V2646" i="4" s="1"/>
  <c r="R2647" i="4"/>
  <c r="V2647" i="4" s="1"/>
  <c r="R2648" i="4"/>
  <c r="V2648" i="4" s="1"/>
  <c r="R2649" i="4"/>
  <c r="V2649" i="4" s="1"/>
  <c r="R2650" i="4"/>
  <c r="V2650" i="4" s="1"/>
  <c r="R2651" i="4"/>
  <c r="V2651" i="4" s="1"/>
  <c r="R2652" i="4"/>
  <c r="V2652" i="4" s="1"/>
  <c r="R2653" i="4"/>
  <c r="R2654" i="4"/>
  <c r="R2655" i="4"/>
  <c r="R2656" i="4"/>
  <c r="R2657" i="4"/>
  <c r="R2658" i="4"/>
  <c r="V2658" i="4" s="1"/>
  <c r="R2659" i="4"/>
  <c r="R2660" i="4"/>
  <c r="V2660" i="4" s="1"/>
  <c r="R2661" i="4"/>
  <c r="R2662" i="4"/>
  <c r="R2663" i="4"/>
  <c r="V2663" i="4" s="1"/>
  <c r="R2664" i="4"/>
  <c r="V2664" i="4" s="1"/>
  <c r="R2665" i="4"/>
  <c r="V2665" i="4" s="1"/>
  <c r="R2666" i="4"/>
  <c r="V2666" i="4" s="1"/>
  <c r="R2667" i="4"/>
  <c r="V2667" i="4" s="1"/>
  <c r="R2668" i="4"/>
  <c r="V2668" i="4" s="1"/>
  <c r="R2669" i="4"/>
  <c r="V2669" i="4" s="1"/>
  <c r="R2670" i="4"/>
  <c r="R2671" i="4"/>
  <c r="R2672" i="4"/>
  <c r="V2672" i="4" s="1"/>
  <c r="R2673" i="4"/>
  <c r="R2674" i="4"/>
  <c r="V2674" i="4" s="1"/>
  <c r="R2675" i="4"/>
  <c r="V2675" i="4" s="1"/>
  <c r="R2676" i="4"/>
  <c r="V2676" i="4" s="1"/>
  <c r="R2677" i="4"/>
  <c r="R2678" i="4"/>
  <c r="R2679" i="4"/>
  <c r="R2680" i="4"/>
  <c r="R2681" i="4"/>
  <c r="R2682" i="4"/>
  <c r="R2683" i="4"/>
  <c r="R2684" i="4"/>
  <c r="R2685" i="4"/>
  <c r="V2685" i="4" s="1"/>
  <c r="R2686" i="4"/>
  <c r="R2687" i="4"/>
  <c r="V2687" i="4" s="1"/>
  <c r="R2688" i="4"/>
  <c r="V2688" i="4" s="1"/>
  <c r="R2689" i="4"/>
  <c r="V2689" i="4" s="1"/>
  <c r="R2690" i="4"/>
  <c r="V2690" i="4" s="1"/>
  <c r="R2691" i="4"/>
  <c r="V2691" i="4" s="1"/>
  <c r="R2692" i="4"/>
  <c r="R2693" i="4"/>
  <c r="V2693" i="4" s="1"/>
  <c r="R2694" i="4"/>
  <c r="V2694" i="4" s="1"/>
  <c r="R2695" i="4"/>
  <c r="R2696" i="4"/>
  <c r="R2697" i="4"/>
  <c r="V2697" i="4" s="1"/>
  <c r="R2698" i="4"/>
  <c r="V2698" i="4" s="1"/>
  <c r="R2699" i="4"/>
  <c r="V2699" i="4" s="1"/>
  <c r="R2700" i="4"/>
  <c r="V2700" i="4" s="1"/>
  <c r="R2701" i="4"/>
  <c r="R2702" i="4"/>
  <c r="R2703" i="4"/>
  <c r="R2704" i="4"/>
  <c r="R2705" i="4"/>
  <c r="R2706" i="4"/>
  <c r="V2706" i="4" s="1"/>
  <c r="R2707" i="4"/>
  <c r="R2708" i="4"/>
  <c r="R2709" i="4"/>
  <c r="V2709" i="4" s="1"/>
  <c r="R2710" i="4"/>
  <c r="V2710" i="4" s="1"/>
  <c r="R2711" i="4"/>
  <c r="V2711" i="4" s="1"/>
  <c r="R2712" i="4"/>
  <c r="V2712" i="4" s="1"/>
  <c r="R2713" i="4"/>
  <c r="V2713" i="4" s="1"/>
  <c r="R2714" i="4"/>
  <c r="R2715" i="4"/>
  <c r="V2715" i="4" s="1"/>
  <c r="R2716" i="4"/>
  <c r="V2716" i="4" s="1"/>
  <c r="R2717" i="4"/>
  <c r="V2717" i="4" s="1"/>
  <c r="R2718" i="4"/>
  <c r="V2718" i="4" s="1"/>
  <c r="R2719" i="4"/>
  <c r="R2720" i="4"/>
  <c r="R2721" i="4"/>
  <c r="R2722" i="4"/>
  <c r="V2722" i="4" s="1"/>
  <c r="R2723" i="4"/>
  <c r="V2723" i="4" s="1"/>
  <c r="R2724" i="4"/>
  <c r="V2724" i="4" s="1"/>
  <c r="R2725" i="4"/>
  <c r="R2726" i="4"/>
  <c r="R2727" i="4"/>
  <c r="R2728" i="4"/>
  <c r="R2729" i="4"/>
  <c r="R2730" i="4"/>
  <c r="V2730" i="4" s="1"/>
  <c r="R2731" i="4"/>
  <c r="R2732" i="4"/>
  <c r="V2732" i="4" s="1"/>
  <c r="R2733" i="4"/>
  <c r="V2733" i="4" s="1"/>
  <c r="R2734" i="4"/>
  <c r="V2734" i="4" s="1"/>
  <c r="R2735" i="4"/>
  <c r="V2735" i="4" s="1"/>
  <c r="R2736" i="4"/>
  <c r="V2736" i="4" s="1"/>
  <c r="R2737" i="4"/>
  <c r="V2737" i="4" s="1"/>
  <c r="R2738" i="4"/>
  <c r="V2738" i="4" s="1"/>
  <c r="R2739" i="4"/>
  <c r="V2739" i="4" s="1"/>
  <c r="R2740" i="4"/>
  <c r="R2741" i="4"/>
  <c r="V2741" i="4" s="1"/>
  <c r="R2742" i="4"/>
  <c r="V2742" i="4" s="1"/>
  <c r="R2743" i="4"/>
  <c r="V2743" i="4" s="1"/>
  <c r="R2744" i="4"/>
  <c r="V2744" i="4" s="1"/>
  <c r="R2745" i="4"/>
  <c r="V2745" i="4" s="1"/>
  <c r="R2746" i="4"/>
  <c r="V2746" i="4" s="1"/>
  <c r="R2747" i="4"/>
  <c r="V2747" i="4" s="1"/>
  <c r="R2748" i="4"/>
  <c r="V2748" i="4" s="1"/>
  <c r="R2749" i="4"/>
  <c r="R2750" i="4"/>
  <c r="R2751" i="4"/>
  <c r="R2752" i="4"/>
  <c r="R2753" i="4"/>
  <c r="R2754" i="4"/>
  <c r="V2754" i="4" s="1"/>
  <c r="R2755" i="4"/>
  <c r="R2756" i="4"/>
  <c r="V2756" i="4" s="1"/>
  <c r="R2757" i="4"/>
  <c r="R2758" i="4"/>
  <c r="V2758" i="4" s="1"/>
  <c r="R2759" i="4"/>
  <c r="V2759" i="4" s="1"/>
  <c r="R2760" i="4"/>
  <c r="V2760" i="4" s="1"/>
  <c r="R2761" i="4"/>
  <c r="V2761" i="4" s="1"/>
  <c r="R2762" i="4"/>
  <c r="R2763" i="4"/>
  <c r="V2763" i="4" s="1"/>
  <c r="R2764" i="4"/>
  <c r="V2764" i="4" s="1"/>
  <c r="R2765" i="4"/>
  <c r="V2765" i="4" s="1"/>
  <c r="R2766" i="4"/>
  <c r="V2766" i="4" s="1"/>
  <c r="R2767" i="4"/>
  <c r="V2767" i="4" s="1"/>
  <c r="R2768" i="4"/>
  <c r="V2768" i="4" s="1"/>
  <c r="R2769" i="4"/>
  <c r="V2769" i="4" s="1"/>
  <c r="R2770" i="4"/>
  <c r="V2770" i="4" s="1"/>
  <c r="R2771" i="4"/>
  <c r="V2771" i="4" s="1"/>
  <c r="R2772" i="4"/>
  <c r="V2772" i="4" s="1"/>
  <c r="R2773" i="4"/>
  <c r="R2774" i="4"/>
  <c r="R2775" i="4"/>
  <c r="R2776" i="4"/>
  <c r="R2777" i="4"/>
  <c r="R2778" i="4"/>
  <c r="V2778" i="4" s="1"/>
  <c r="R2779" i="4"/>
  <c r="R2780" i="4"/>
  <c r="V2780" i="4" s="1"/>
  <c r="R2781" i="4"/>
  <c r="V2781" i="4" s="1"/>
  <c r="R2782" i="4"/>
  <c r="V2782" i="4" s="1"/>
  <c r="R2783" i="4"/>
  <c r="V2783" i="4" s="1"/>
  <c r="R2784" i="4"/>
  <c r="V2784" i="4" s="1"/>
  <c r="R2785" i="4"/>
  <c r="V2785" i="4" s="1"/>
  <c r="R2786" i="4"/>
  <c r="R2787" i="4"/>
  <c r="V2787" i="4" s="1"/>
  <c r="R2788" i="4"/>
  <c r="V2788" i="4" s="1"/>
  <c r="R2789" i="4"/>
  <c r="V2789" i="4" s="1"/>
  <c r="R2790" i="4"/>
  <c r="R2791" i="4"/>
  <c r="R2792" i="4"/>
  <c r="V2792" i="4" s="1"/>
  <c r="R2793" i="4"/>
  <c r="V2793" i="4" s="1"/>
  <c r="R2794" i="4"/>
  <c r="V2794" i="4" s="1"/>
  <c r="R2795" i="4"/>
  <c r="V2795" i="4" s="1"/>
  <c r="R2796" i="4"/>
  <c r="V2796" i="4" s="1"/>
  <c r="R2797" i="4"/>
  <c r="R2798" i="4"/>
  <c r="R2799" i="4"/>
  <c r="R2800" i="4"/>
  <c r="R2801" i="4"/>
  <c r="R2802" i="4"/>
  <c r="V2802" i="4" s="1"/>
  <c r="R2803" i="4"/>
  <c r="R2804" i="4"/>
  <c r="V2804" i="4" s="1"/>
  <c r="R2805" i="4"/>
  <c r="R2806" i="4"/>
  <c r="R2807" i="4"/>
  <c r="R2808" i="4"/>
  <c r="R2809" i="4"/>
  <c r="R2810" i="4"/>
  <c r="V2810" i="4" s="1"/>
  <c r="R2811" i="4"/>
  <c r="V2811" i="4" s="1"/>
  <c r="R2812" i="4"/>
  <c r="V2812" i="4" s="1"/>
  <c r="R2813" i="4"/>
  <c r="V2813" i="4" s="1"/>
  <c r="R2814" i="4"/>
  <c r="V2814" i="4" s="1"/>
  <c r="R2815" i="4"/>
  <c r="R2816" i="4"/>
  <c r="V2816" i="4" s="1"/>
  <c r="R2817" i="4"/>
  <c r="V2817" i="4" s="1"/>
  <c r="R2818" i="4"/>
  <c r="V2818" i="4" s="1"/>
  <c r="R2819" i="4"/>
  <c r="V2819" i="4" s="1"/>
  <c r="R2820" i="4"/>
  <c r="V2820" i="4" s="1"/>
  <c r="R2821" i="4"/>
  <c r="R2822" i="4"/>
  <c r="R2823" i="4"/>
  <c r="R2824" i="4"/>
  <c r="R2825" i="4"/>
  <c r="R2826" i="4"/>
  <c r="V2826" i="4" s="1"/>
  <c r="R2827" i="4"/>
  <c r="R2828" i="4"/>
  <c r="R2829" i="4"/>
  <c r="V2829" i="4" s="1"/>
  <c r="R2830" i="4"/>
  <c r="V2830" i="4" s="1"/>
  <c r="R2831" i="4"/>
  <c r="V2831" i="4" s="1"/>
  <c r="R2832" i="4"/>
  <c r="V2832" i="4" s="1"/>
  <c r="R2833" i="4"/>
  <c r="R2834" i="4"/>
  <c r="R2835" i="4"/>
  <c r="V2835" i="4" s="1"/>
  <c r="R2836" i="4"/>
  <c r="V2836" i="4" s="1"/>
  <c r="R2837" i="4"/>
  <c r="V2837" i="4" s="1"/>
  <c r="R2838" i="4"/>
  <c r="V2838" i="4" s="1"/>
  <c r="R2839" i="4"/>
  <c r="R2840" i="4"/>
  <c r="V2840" i="4" s="1"/>
  <c r="R2841" i="4"/>
  <c r="R2842" i="4"/>
  <c r="V2842" i="4" s="1"/>
  <c r="R2843" i="4"/>
  <c r="V2843" i="4" s="1"/>
  <c r="R2844" i="4"/>
  <c r="V2844" i="4" s="1"/>
  <c r="R2845" i="4"/>
  <c r="R2846" i="4"/>
  <c r="R2847" i="4"/>
  <c r="R2848" i="4"/>
  <c r="R2849" i="4"/>
  <c r="R2850" i="4"/>
  <c r="V2850" i="4" s="1"/>
  <c r="R2851" i="4"/>
  <c r="R2852" i="4"/>
  <c r="V2852" i="4" s="1"/>
  <c r="R2853" i="4"/>
  <c r="V2853" i="4" s="1"/>
  <c r="R2854" i="4"/>
  <c r="V2854" i="4" s="1"/>
  <c r="R2855" i="4"/>
  <c r="V2855" i="4" s="1"/>
  <c r="R2856" i="4"/>
  <c r="V2856" i="4" s="1"/>
  <c r="R2857" i="4"/>
  <c r="V2857" i="4" s="1"/>
  <c r="R2858" i="4"/>
  <c r="V2858" i="4" s="1"/>
  <c r="R2859" i="4"/>
  <c r="V2859" i="4" s="1"/>
  <c r="R2860" i="4"/>
  <c r="V2860" i="4" s="1"/>
  <c r="R2861" i="4"/>
  <c r="R2862" i="4"/>
  <c r="V2862" i="4" s="1"/>
  <c r="R2863" i="4"/>
  <c r="V2863" i="4" s="1"/>
  <c r="R2864" i="4"/>
  <c r="R2865" i="4"/>
  <c r="V2865" i="4" s="1"/>
  <c r="R2866" i="4"/>
  <c r="V2866" i="4" s="1"/>
  <c r="R2867" i="4"/>
  <c r="V2867" i="4" s="1"/>
  <c r="R2868" i="4"/>
  <c r="V2868" i="4" s="1"/>
  <c r="R2869" i="4"/>
  <c r="R2870" i="4"/>
  <c r="R2871" i="4"/>
  <c r="R2872" i="4"/>
  <c r="R2873" i="4"/>
  <c r="R2874" i="4"/>
  <c r="V2874" i="4" s="1"/>
  <c r="R2875" i="4"/>
  <c r="R2876" i="4"/>
  <c r="R2877" i="4"/>
  <c r="V2877" i="4" s="1"/>
  <c r="R2878" i="4"/>
  <c r="R2879" i="4"/>
  <c r="V2879" i="4" s="1"/>
  <c r="R2880" i="4"/>
  <c r="V2880" i="4" s="1"/>
  <c r="R2881" i="4"/>
  <c r="V2881" i="4" s="1"/>
  <c r="R2882" i="4"/>
  <c r="V2882" i="4" s="1"/>
  <c r="R2883" i="4"/>
  <c r="V2883" i="4" s="1"/>
  <c r="R2884" i="4"/>
  <c r="V2884" i="4" s="1"/>
  <c r="R2885" i="4"/>
  <c r="V2885" i="4" s="1"/>
  <c r="R2886" i="4"/>
  <c r="V2886" i="4" s="1"/>
  <c r="R2887" i="4"/>
  <c r="R2888" i="4"/>
  <c r="V2888" i="4" s="1"/>
  <c r="R2889" i="4"/>
  <c r="R2890" i="4"/>
  <c r="V2890" i="4" s="1"/>
  <c r="R2891" i="4"/>
  <c r="V2891" i="4" s="1"/>
  <c r="R2892" i="4"/>
  <c r="V2892" i="4" s="1"/>
  <c r="R2893" i="4"/>
  <c r="R2894" i="4"/>
  <c r="R2895" i="4"/>
  <c r="R2896" i="4"/>
  <c r="R2897" i="4"/>
  <c r="R2898" i="4"/>
  <c r="V2898" i="4" s="1"/>
  <c r="R2899" i="4"/>
  <c r="R2900" i="4"/>
  <c r="V2900" i="4" s="1"/>
  <c r="R2901" i="4"/>
  <c r="V2901" i="4" s="1"/>
  <c r="R2902" i="4"/>
  <c r="R2903" i="4"/>
  <c r="V2903" i="4" s="1"/>
  <c r="R2904" i="4"/>
  <c r="V2904" i="4" s="1"/>
  <c r="R2905" i="4"/>
  <c r="V2905" i="4" s="1"/>
  <c r="R2906" i="4"/>
  <c r="V2906" i="4" s="1"/>
  <c r="R2907" i="4"/>
  <c r="V2907" i="4" s="1"/>
  <c r="R2908" i="4"/>
  <c r="V2908" i="4" s="1"/>
  <c r="R2909" i="4"/>
  <c r="V2909" i="4" s="1"/>
  <c r="R2910" i="4"/>
  <c r="V2910" i="4" s="1"/>
  <c r="R2911" i="4"/>
  <c r="R2912" i="4"/>
  <c r="V2912" i="4" s="1"/>
  <c r="R2913" i="4"/>
  <c r="V2913" i="4" s="1"/>
  <c r="R2914" i="4"/>
  <c r="V2914" i="4" s="1"/>
  <c r="R2915" i="4"/>
  <c r="V2915" i="4" s="1"/>
  <c r="R2916" i="4"/>
  <c r="V2916" i="4" s="1"/>
  <c r="R2917" i="4"/>
  <c r="R2918" i="4"/>
  <c r="R2919" i="4"/>
  <c r="R2920" i="4"/>
  <c r="R2921" i="4"/>
  <c r="R2922" i="4"/>
  <c r="V2922" i="4" s="1"/>
  <c r="R2923" i="4"/>
  <c r="R2924" i="4"/>
  <c r="V2924" i="4" s="1"/>
  <c r="R2925" i="4"/>
  <c r="V2925" i="4" s="1"/>
  <c r="R2926" i="4"/>
  <c r="V2926" i="4" s="1"/>
  <c r="R2927" i="4"/>
  <c r="R2928" i="4"/>
  <c r="V2928" i="4" s="1"/>
  <c r="R2929" i="4"/>
  <c r="R2930" i="4"/>
  <c r="R2931" i="4"/>
  <c r="R2932" i="4"/>
  <c r="R2933" i="4"/>
  <c r="V2933" i="4" s="1"/>
  <c r="R2934" i="4"/>
  <c r="V2934" i="4" s="1"/>
  <c r="R2935" i="4"/>
  <c r="V2935" i="4" s="1"/>
  <c r="R2936" i="4"/>
  <c r="V2936" i="4" s="1"/>
  <c r="R2937" i="4"/>
  <c r="V2937" i="4" s="1"/>
  <c r="R2938" i="4"/>
  <c r="V2938" i="4" s="1"/>
  <c r="R2939" i="4"/>
  <c r="V2939" i="4" s="1"/>
  <c r="R2940" i="4"/>
  <c r="V2940" i="4" s="1"/>
  <c r="R2941" i="4"/>
  <c r="R2942" i="4"/>
  <c r="R2943" i="4"/>
  <c r="R2944" i="4"/>
  <c r="R2945" i="4"/>
  <c r="R2946" i="4"/>
  <c r="R2947" i="4"/>
  <c r="R2948" i="4"/>
  <c r="R2949" i="4"/>
  <c r="V2949" i="4" s="1"/>
  <c r="R2950" i="4"/>
  <c r="V2950" i="4" s="1"/>
  <c r="R2951" i="4"/>
  <c r="R2952" i="4"/>
  <c r="V2952" i="4" s="1"/>
  <c r="R2953" i="4"/>
  <c r="V2953" i="4" s="1"/>
  <c r="R2954" i="4"/>
  <c r="R2955" i="4"/>
  <c r="V2955" i="4" s="1"/>
  <c r="R2956" i="4"/>
  <c r="R2957" i="4"/>
  <c r="R2958" i="4"/>
  <c r="R2959" i="4"/>
  <c r="R2960" i="4"/>
  <c r="R2961" i="4"/>
  <c r="V2961" i="4" s="1"/>
  <c r="R2962" i="4"/>
  <c r="V2962" i="4" s="1"/>
  <c r="R2963" i="4"/>
  <c r="V2963" i="4" s="1"/>
  <c r="R2964" i="4"/>
  <c r="V2964" i="4" s="1"/>
  <c r="R2965" i="4"/>
  <c r="R2966" i="4"/>
  <c r="R2967" i="4"/>
  <c r="R2968" i="4"/>
  <c r="R2969" i="4"/>
  <c r="R2970" i="4"/>
  <c r="V2970" i="4" s="1"/>
  <c r="R2971" i="4"/>
  <c r="R2972" i="4"/>
  <c r="R2973" i="4"/>
  <c r="V2973" i="4" s="1"/>
  <c r="R2974" i="4"/>
  <c r="V2974" i="4" s="1"/>
  <c r="R2975" i="4"/>
  <c r="V2975" i="4" s="1"/>
  <c r="R2976" i="4"/>
  <c r="V2976" i="4" s="1"/>
  <c r="R2977" i="4"/>
  <c r="R2978" i="4"/>
  <c r="V2978" i="4" s="1"/>
  <c r="R2979" i="4"/>
  <c r="V2979" i="4" s="1"/>
  <c r="R2980" i="4"/>
  <c r="V2980" i="4" s="1"/>
  <c r="R2981" i="4"/>
  <c r="V2981" i="4" s="1"/>
  <c r="R2982" i="4"/>
  <c r="V2982" i="4" s="1"/>
  <c r="R2983" i="4"/>
  <c r="R2984" i="4"/>
  <c r="V2984" i="4" s="1"/>
  <c r="R2985" i="4"/>
  <c r="V2985" i="4" s="1"/>
  <c r="R2986" i="4"/>
  <c r="V2986" i="4" s="1"/>
  <c r="R2987" i="4"/>
  <c r="V2987" i="4" s="1"/>
  <c r="R2988" i="4"/>
  <c r="V2988" i="4" s="1"/>
  <c r="R2989" i="4"/>
  <c r="R2990" i="4"/>
  <c r="R2991" i="4"/>
  <c r="R2992" i="4"/>
  <c r="R2993" i="4"/>
  <c r="R2994" i="4"/>
  <c r="V2994" i="4" s="1"/>
  <c r="R2995" i="4"/>
  <c r="R2996" i="4"/>
  <c r="R2997" i="4"/>
  <c r="V2997" i="4" s="1"/>
  <c r="R2998" i="4"/>
  <c r="V2998" i="4" s="1"/>
  <c r="R2999" i="4"/>
  <c r="V2999" i="4" s="1"/>
  <c r="R3000" i="4"/>
  <c r="V3000" i="4" s="1"/>
  <c r="R3001" i="4"/>
  <c r="V3001" i="4" s="1"/>
  <c r="R3002" i="4"/>
  <c r="R3003" i="4"/>
  <c r="R3004" i="4"/>
  <c r="R3005" i="4"/>
  <c r="R3006" i="4"/>
  <c r="R3007" i="4"/>
  <c r="R3008" i="4"/>
  <c r="R3009" i="4"/>
  <c r="V3009" i="4" s="1"/>
  <c r="R3010" i="4"/>
  <c r="R3011" i="4"/>
  <c r="V3011" i="4" s="1"/>
  <c r="R3012" i="4"/>
  <c r="V3012" i="4" s="1"/>
  <c r="R3013" i="4"/>
  <c r="R3014" i="4"/>
  <c r="R3015" i="4"/>
  <c r="R3016" i="4"/>
  <c r="R3017" i="4"/>
  <c r="R3018" i="4"/>
  <c r="V3018" i="4" s="1"/>
  <c r="R3019" i="4"/>
  <c r="R3020" i="4"/>
  <c r="V3020" i="4" s="1"/>
  <c r="R3021" i="4"/>
  <c r="V3021" i="4" s="1"/>
  <c r="R3022" i="4"/>
  <c r="V3022" i="4" s="1"/>
  <c r="R3023" i="4"/>
  <c r="V3023" i="4" s="1"/>
  <c r="R3024" i="4"/>
  <c r="V3024" i="4" s="1"/>
  <c r="R3025" i="4"/>
  <c r="V3025" i="4" s="1"/>
  <c r="R3026" i="4"/>
  <c r="V3026" i="4" s="1"/>
  <c r="R3027" i="4"/>
  <c r="V3027" i="4" s="1"/>
  <c r="R3028" i="4"/>
  <c r="R3029" i="4"/>
  <c r="V3029" i="4" s="1"/>
  <c r="R3030" i="4"/>
  <c r="V3030" i="4" s="1"/>
  <c r="R3031" i="4"/>
  <c r="R3032" i="4"/>
  <c r="R3033" i="4"/>
  <c r="V3033" i="4" s="1"/>
  <c r="R3034" i="4"/>
  <c r="V3034" i="4" s="1"/>
  <c r="R3035" i="4"/>
  <c r="V3035" i="4" s="1"/>
  <c r="R3036" i="4"/>
  <c r="V3036" i="4" s="1"/>
  <c r="R3037" i="4"/>
  <c r="R3038" i="4"/>
  <c r="R3039" i="4"/>
  <c r="R3040" i="4"/>
  <c r="R3041" i="4"/>
  <c r="R3042" i="4"/>
  <c r="V3042" i="4" s="1"/>
  <c r="R3043" i="4"/>
  <c r="R3044" i="4"/>
  <c r="V3044" i="4" s="1"/>
  <c r="R3045" i="4"/>
  <c r="R3046" i="4"/>
  <c r="R3047" i="4"/>
  <c r="V3047" i="4" s="1"/>
  <c r="R3048" i="4"/>
  <c r="V3048" i="4" s="1"/>
  <c r="R3049" i="4"/>
  <c r="V3049" i="4" s="1"/>
  <c r="R3050" i="4"/>
  <c r="V3050" i="4" s="1"/>
  <c r="R3051" i="4"/>
  <c r="V3051" i="4" s="1"/>
  <c r="R3052" i="4"/>
  <c r="R3053" i="4"/>
  <c r="V3053" i="4" s="1"/>
  <c r="R3054" i="4"/>
  <c r="V3054" i="4" s="1"/>
  <c r="R3055" i="4"/>
  <c r="R3056" i="4"/>
  <c r="V3056" i="4" s="1"/>
  <c r="R3057" i="4"/>
  <c r="V3057" i="4" s="1"/>
  <c r="R3058" i="4"/>
  <c r="V3058" i="4" s="1"/>
  <c r="R3059" i="4"/>
  <c r="V3059" i="4" s="1"/>
  <c r="R3060" i="4"/>
  <c r="V3060" i="4" s="1"/>
  <c r="R3061" i="4"/>
  <c r="R3062" i="4"/>
  <c r="R3063" i="4"/>
  <c r="R3064" i="4"/>
  <c r="R3065" i="4"/>
  <c r="R3066" i="4"/>
  <c r="V3066" i="4" s="1"/>
  <c r="R3067" i="4"/>
  <c r="R3068" i="4"/>
  <c r="R3069" i="4"/>
  <c r="V3069" i="4" s="1"/>
  <c r="R3070" i="4"/>
  <c r="V3070" i="4" s="1"/>
  <c r="R3071" i="4"/>
  <c r="R3072" i="4"/>
  <c r="V3072" i="4" s="1"/>
  <c r="R3073" i="4"/>
  <c r="V3073" i="4" s="1"/>
  <c r="R3074" i="4"/>
  <c r="V3074" i="4" s="1"/>
  <c r="R3075" i="4"/>
  <c r="V3075" i="4" s="1"/>
  <c r="R3076" i="4"/>
  <c r="R3077" i="4"/>
  <c r="V3077" i="4" s="1"/>
  <c r="R3078" i="4"/>
  <c r="V3078" i="4" s="1"/>
  <c r="R3079" i="4"/>
  <c r="V3079" i="4" s="1"/>
  <c r="R3080" i="4"/>
  <c r="V3080" i="4" s="1"/>
  <c r="R3081" i="4"/>
  <c r="V3081" i="4" s="1"/>
  <c r="R3082" i="4"/>
  <c r="V3082" i="4" s="1"/>
  <c r="R3083" i="4"/>
  <c r="V3083" i="4" s="1"/>
  <c r="R3084" i="4"/>
  <c r="V3084" i="4" s="1"/>
  <c r="R3085" i="4"/>
  <c r="R3086" i="4"/>
  <c r="R3087" i="4"/>
  <c r="R3088" i="4"/>
  <c r="R3089" i="4"/>
  <c r="R3090" i="4"/>
  <c r="R3091" i="4"/>
  <c r="R3092" i="4"/>
  <c r="V3092" i="4" s="1"/>
  <c r="R3093" i="4"/>
  <c r="V3093" i="4" s="1"/>
  <c r="R3094" i="4"/>
  <c r="V3094" i="4" s="1"/>
  <c r="R3095" i="4"/>
  <c r="R3096" i="4"/>
  <c r="V3096" i="4" s="1"/>
  <c r="R3097" i="4"/>
  <c r="V3097" i="4" s="1"/>
  <c r="R3098" i="4"/>
  <c r="V3098" i="4" s="1"/>
  <c r="R3099" i="4"/>
  <c r="V3099" i="4" s="1"/>
  <c r="R3100" i="4"/>
  <c r="R3101" i="4"/>
  <c r="R3102" i="4"/>
  <c r="R3103" i="4"/>
  <c r="R3104" i="4"/>
  <c r="V3104" i="4" s="1"/>
  <c r="R3105" i="4"/>
  <c r="V3105" i="4" s="1"/>
  <c r="R3106" i="4"/>
  <c r="V3106" i="4" s="1"/>
  <c r="R3107" i="4"/>
  <c r="V3107" i="4" s="1"/>
  <c r="R3108" i="4"/>
  <c r="V3108" i="4" s="1"/>
  <c r="R3109" i="4"/>
  <c r="R3110" i="4"/>
  <c r="R3111" i="4"/>
  <c r="R3112" i="4"/>
  <c r="R3113" i="4"/>
  <c r="R3114" i="4"/>
  <c r="V3114" i="4" s="1"/>
  <c r="R3115" i="4"/>
  <c r="R3116" i="4"/>
  <c r="R3117" i="4"/>
  <c r="R3118" i="4"/>
  <c r="R3119" i="4"/>
  <c r="R3120" i="4"/>
  <c r="V3120" i="4" s="1"/>
  <c r="R3121" i="4"/>
  <c r="V3121" i="4" s="1"/>
  <c r="R3122" i="4"/>
  <c r="V3122" i="4" s="1"/>
  <c r="R3123" i="4"/>
  <c r="V3123" i="4" s="1"/>
  <c r="R3124" i="4"/>
  <c r="R3125" i="4"/>
  <c r="V3125" i="4" s="1"/>
  <c r="R3126" i="4"/>
  <c r="R3127" i="4"/>
  <c r="R3128" i="4"/>
  <c r="R3129" i="4"/>
  <c r="V3129" i="4" s="1"/>
  <c r="R3130" i="4"/>
  <c r="V3130" i="4" s="1"/>
  <c r="R3131" i="4"/>
  <c r="V3131" i="4" s="1"/>
  <c r="R3132" i="4"/>
  <c r="V3132" i="4" s="1"/>
  <c r="R3133" i="4"/>
  <c r="R3134" i="4"/>
  <c r="R3135" i="4"/>
  <c r="R3136" i="4"/>
  <c r="R3137" i="4"/>
  <c r="R3138" i="4"/>
  <c r="V3138" i="4" s="1"/>
  <c r="R3139" i="4"/>
  <c r="R3140" i="4"/>
  <c r="V3140" i="4" s="1"/>
  <c r="R3141" i="4"/>
  <c r="V3141" i="4" s="1"/>
  <c r="R3142" i="4"/>
  <c r="V3142" i="4" s="1"/>
  <c r="R3143" i="4"/>
  <c r="V3143" i="4" s="1"/>
  <c r="R3144" i="4"/>
  <c r="V3144" i="4" s="1"/>
  <c r="R3145" i="4"/>
  <c r="V3145" i="4" s="1"/>
  <c r="R3146" i="4"/>
  <c r="V3146" i="4" s="1"/>
  <c r="R3147" i="4"/>
  <c r="V3147" i="4" s="1"/>
  <c r="R3148" i="4"/>
  <c r="V3148" i="4" s="1"/>
  <c r="R3149" i="4"/>
  <c r="V3149" i="4" s="1"/>
  <c r="R3150" i="4"/>
  <c r="V3150" i="4" s="1"/>
  <c r="R3151" i="4"/>
  <c r="V3151" i="4" s="1"/>
  <c r="R3152" i="4"/>
  <c r="R3153" i="4"/>
  <c r="V3153" i="4" s="1"/>
  <c r="R3154" i="4"/>
  <c r="V3154" i="4" s="1"/>
  <c r="R3155" i="4"/>
  <c r="V3155" i="4" s="1"/>
  <c r="R3156" i="4"/>
  <c r="V3156" i="4" s="1"/>
  <c r="R3157" i="4"/>
  <c r="R3158" i="4"/>
  <c r="R3159" i="4"/>
  <c r="R3160" i="4"/>
  <c r="R3161" i="4"/>
  <c r="R3162" i="4"/>
  <c r="V3162" i="4" s="1"/>
  <c r="R3163" i="4"/>
  <c r="R3164" i="4"/>
  <c r="R3165" i="4"/>
  <c r="V3165" i="4" s="1"/>
  <c r="R3166" i="4"/>
  <c r="V3166" i="4" s="1"/>
  <c r="R3167" i="4"/>
  <c r="V3167" i="4" s="1"/>
  <c r="R3168" i="4"/>
  <c r="V3168" i="4" s="1"/>
  <c r="R3169" i="4"/>
  <c r="V3169" i="4" s="1"/>
  <c r="R3170" i="4"/>
  <c r="R3171" i="4"/>
  <c r="V3171" i="4" s="1"/>
  <c r="R3172" i="4"/>
  <c r="R3173" i="4"/>
  <c r="V3173" i="4" s="1"/>
  <c r="R3174" i="4"/>
  <c r="V3174" i="4" s="1"/>
  <c r="R3175" i="4"/>
  <c r="V3175" i="4" s="1"/>
  <c r="R3176" i="4"/>
  <c r="R3177" i="4"/>
  <c r="V3177" i="4" s="1"/>
  <c r="R3178" i="4"/>
  <c r="V3178" i="4" s="1"/>
  <c r="R3179" i="4"/>
  <c r="V3179" i="4" s="1"/>
  <c r="R3180" i="4"/>
  <c r="V3180" i="4" s="1"/>
  <c r="R3181" i="4"/>
  <c r="R3182" i="4"/>
  <c r="R3183" i="4"/>
  <c r="R3184" i="4"/>
  <c r="R3185" i="4"/>
  <c r="R3186" i="4"/>
  <c r="R3187" i="4"/>
  <c r="R3188" i="4"/>
  <c r="V3188" i="4" s="1"/>
  <c r="R3189" i="4"/>
  <c r="V3189" i="4" s="1"/>
  <c r="R3190" i="4"/>
  <c r="V3190" i="4" s="1"/>
  <c r="R3191" i="4"/>
  <c r="V3191" i="4" s="1"/>
  <c r="R3192" i="4"/>
  <c r="V3192" i="4" s="1"/>
  <c r="R3193" i="4"/>
  <c r="V3193" i="4" s="1"/>
  <c r="R3194" i="4"/>
  <c r="V3194" i="4" s="1"/>
  <c r="R3195" i="4"/>
  <c r="V3195" i="4" s="1"/>
  <c r="R3196" i="4"/>
  <c r="V3196" i="4" s="1"/>
  <c r="R3197" i="4"/>
  <c r="V3197" i="4" s="1"/>
  <c r="R3198" i="4"/>
  <c r="V3198" i="4" s="1"/>
  <c r="R3199" i="4"/>
  <c r="V3199" i="4" s="1"/>
  <c r="R3200" i="4"/>
  <c r="V3200" i="4" s="1"/>
  <c r="R3201" i="4"/>
  <c r="V3201" i="4" s="1"/>
  <c r="R3202" i="4"/>
  <c r="V3202" i="4" s="1"/>
  <c r="R3203" i="4"/>
  <c r="V3203" i="4" s="1"/>
  <c r="R3204" i="4"/>
  <c r="V3204" i="4" s="1"/>
  <c r="R3205" i="4"/>
  <c r="R3206" i="4"/>
  <c r="R3207" i="4"/>
  <c r="R3208" i="4"/>
  <c r="R3209" i="4"/>
  <c r="R3210" i="4"/>
  <c r="R3211" i="4"/>
  <c r="R3212" i="4"/>
  <c r="V3212" i="4" s="1"/>
  <c r="R3213" i="4"/>
  <c r="R3214" i="4"/>
  <c r="V3214" i="4" s="1"/>
  <c r="R3215" i="4"/>
  <c r="R3216" i="4"/>
  <c r="V3216" i="4" s="1"/>
  <c r="R3217" i="4"/>
  <c r="V3217" i="4" s="1"/>
  <c r="R3218" i="4"/>
  <c r="R3219" i="4"/>
  <c r="V3219" i="4" s="1"/>
  <c r="R3220" i="4"/>
  <c r="R3221" i="4"/>
  <c r="V3221" i="4" s="1"/>
  <c r="R3222" i="4"/>
  <c r="V3222" i="4" s="1"/>
  <c r="R3223" i="4"/>
  <c r="V3223" i="4" s="1"/>
  <c r="R3224" i="4"/>
  <c r="V3224" i="4" s="1"/>
  <c r="R3225" i="4"/>
  <c r="V3225" i="4" s="1"/>
  <c r="R3226" i="4"/>
  <c r="V3226" i="4" s="1"/>
  <c r="R3227" i="4"/>
  <c r="V3227" i="4" s="1"/>
  <c r="R3228" i="4"/>
  <c r="V3228" i="4" s="1"/>
  <c r="R3229" i="4"/>
  <c r="R3230" i="4"/>
  <c r="R3231" i="4"/>
  <c r="R3232" i="4"/>
  <c r="R3233" i="4"/>
  <c r="R3234" i="4"/>
  <c r="R3235" i="4"/>
  <c r="R3236" i="4"/>
  <c r="R3237" i="4"/>
  <c r="V3237" i="4" s="1"/>
  <c r="R3238" i="4"/>
  <c r="V3238" i="4" s="1"/>
  <c r="R3239" i="4"/>
  <c r="V3239" i="4" s="1"/>
  <c r="R3240" i="4"/>
  <c r="V3240" i="4" s="1"/>
  <c r="R3241" i="4"/>
  <c r="V3241" i="4" s="1"/>
  <c r="R3242" i="4"/>
  <c r="V3242" i="4" s="1"/>
  <c r="R3243" i="4"/>
  <c r="V3243" i="4" s="1"/>
  <c r="R3244" i="4"/>
  <c r="V3244" i="4" s="1"/>
  <c r="R3245" i="4"/>
  <c r="V3245" i="4" s="1"/>
  <c r="R3246" i="4"/>
  <c r="R3247" i="4"/>
  <c r="R3248" i="4"/>
  <c r="V3248" i="4" s="1"/>
  <c r="R3249" i="4"/>
  <c r="V3249" i="4" s="1"/>
  <c r="R3250" i="4"/>
  <c r="V3250" i="4" s="1"/>
  <c r="R3251" i="4"/>
  <c r="V3251" i="4" s="1"/>
  <c r="R3252" i="4"/>
  <c r="V3252" i="4" s="1"/>
  <c r="R3253" i="4"/>
  <c r="R3254" i="4"/>
  <c r="R3255" i="4"/>
  <c r="R3256" i="4"/>
  <c r="R3257" i="4"/>
  <c r="R3258" i="4"/>
  <c r="V3258" i="4" s="1"/>
  <c r="R3259" i="4"/>
  <c r="R3260" i="4"/>
  <c r="V3260" i="4" s="1"/>
  <c r="R3261" i="4"/>
  <c r="R3262" i="4"/>
  <c r="V3262" i="4" s="1"/>
  <c r="R3263" i="4"/>
  <c r="R3264" i="4"/>
  <c r="V3264" i="4" s="1"/>
  <c r="R3265" i="4"/>
  <c r="V3265" i="4" s="1"/>
  <c r="R3266" i="4"/>
  <c r="R3267" i="4"/>
  <c r="V3267" i="4" s="1"/>
  <c r="R3268" i="4"/>
  <c r="R3269" i="4"/>
  <c r="R3270" i="4"/>
  <c r="R3271" i="4"/>
  <c r="R3272" i="4"/>
  <c r="R3273" i="4"/>
  <c r="V3273" i="4" s="1"/>
  <c r="R3274" i="4"/>
  <c r="V3274" i="4" s="1"/>
  <c r="R3275" i="4"/>
  <c r="V3275" i="4" s="1"/>
  <c r="R3276" i="4"/>
  <c r="V3276" i="4" s="1"/>
  <c r="R3277" i="4"/>
  <c r="R3278" i="4"/>
  <c r="R3279" i="4"/>
  <c r="R3280" i="4"/>
  <c r="R3281" i="4"/>
  <c r="R3282" i="4"/>
  <c r="V3282" i="4" s="1"/>
  <c r="R3283" i="4"/>
  <c r="R3284" i="4"/>
  <c r="V3284" i="4" s="1"/>
  <c r="R3285" i="4"/>
  <c r="V3285" i="4" s="1"/>
  <c r="R3286" i="4"/>
  <c r="V3286" i="4" s="1"/>
  <c r="R3287" i="4"/>
  <c r="V3287" i="4" s="1"/>
  <c r="R3288" i="4"/>
  <c r="V3288" i="4" s="1"/>
  <c r="R3289" i="4"/>
  <c r="V3289" i="4" s="1"/>
  <c r="R3290" i="4"/>
  <c r="R3291" i="4"/>
  <c r="V3291" i="4" s="1"/>
  <c r="R3292" i="4"/>
  <c r="V3292" i="4" s="1"/>
  <c r="R3293" i="4"/>
  <c r="R3294" i="4"/>
  <c r="R3295" i="4"/>
  <c r="R3296" i="4"/>
  <c r="V3296" i="4" s="1"/>
  <c r="R3297" i="4"/>
  <c r="V3297" i="4" s="1"/>
  <c r="R3298" i="4"/>
  <c r="V3298" i="4" s="1"/>
  <c r="R3299" i="4"/>
  <c r="V3299" i="4" s="1"/>
  <c r="R3300" i="4"/>
  <c r="V3300" i="4" s="1"/>
  <c r="R3301" i="4"/>
  <c r="R3302" i="4"/>
  <c r="R3303" i="4"/>
  <c r="R3304" i="4"/>
  <c r="R3305" i="4"/>
  <c r="R3306" i="4"/>
  <c r="R3307" i="4"/>
  <c r="R3308" i="4"/>
  <c r="R3309" i="4"/>
  <c r="V3309" i="4" s="1"/>
  <c r="R3310" i="4"/>
  <c r="V3310" i="4" s="1"/>
  <c r="R3311" i="4"/>
  <c r="V3311" i="4" s="1"/>
  <c r="R3312" i="4"/>
  <c r="V3312" i="4" s="1"/>
  <c r="R3313" i="4"/>
  <c r="V3313" i="4" s="1"/>
  <c r="R3314" i="4"/>
  <c r="V3314" i="4" s="1"/>
  <c r="R3315" i="4"/>
  <c r="V3315" i="4" s="1"/>
  <c r="R3316" i="4"/>
  <c r="R3317" i="4"/>
  <c r="V3317" i="4" s="1"/>
  <c r="R3318" i="4"/>
  <c r="R3319" i="4"/>
  <c r="R3320" i="4"/>
  <c r="V3320" i="4" s="1"/>
  <c r="R3321" i="4"/>
  <c r="V3321" i="4" s="1"/>
  <c r="R3322" i="4"/>
  <c r="V3322" i="4" s="1"/>
  <c r="R3323" i="4"/>
  <c r="V3323" i="4" s="1"/>
  <c r="R3324" i="4"/>
  <c r="V3324" i="4" s="1"/>
  <c r="R3325" i="4"/>
  <c r="R3326" i="4"/>
  <c r="R3327" i="4"/>
  <c r="R3328" i="4"/>
  <c r="R3329" i="4"/>
  <c r="R3330" i="4"/>
  <c r="V3330" i="4" s="1"/>
  <c r="R3331" i="4"/>
  <c r="R3332" i="4"/>
  <c r="R3333" i="4"/>
  <c r="R3334" i="4"/>
  <c r="R3335" i="4"/>
  <c r="R3336" i="4"/>
  <c r="V3336" i="4" s="1"/>
  <c r="R3337" i="4"/>
  <c r="V3337" i="4" s="1"/>
  <c r="R3338" i="4"/>
  <c r="V3338" i="4" s="1"/>
  <c r="R3339" i="4"/>
  <c r="V3339" i="4" s="1"/>
  <c r="R3340" i="4"/>
  <c r="R3341" i="4"/>
  <c r="V3341" i="4" s="1"/>
  <c r="R3342" i="4"/>
  <c r="R3343" i="4"/>
  <c r="V3343" i="4" s="1"/>
  <c r="R3344" i="4"/>
  <c r="V3344" i="4" s="1"/>
  <c r="R3345" i="4"/>
  <c r="V3345" i="4" s="1"/>
  <c r="R3346" i="4"/>
  <c r="V3346" i="4" s="1"/>
  <c r="R3347" i="4"/>
  <c r="V3347" i="4" s="1"/>
  <c r="R3348" i="4"/>
  <c r="V3348" i="4" s="1"/>
  <c r="R3349" i="4"/>
  <c r="R3350" i="4"/>
  <c r="R3351" i="4"/>
  <c r="R3352" i="4"/>
  <c r="R3353" i="4"/>
  <c r="R3354" i="4"/>
  <c r="R3355" i="4"/>
  <c r="R3356" i="4"/>
  <c r="V3356" i="4" s="1"/>
  <c r="R3357" i="4"/>
  <c r="V3357" i="4" s="1"/>
  <c r="R3358" i="4"/>
  <c r="R3359" i="4"/>
  <c r="V3359" i="4" s="1"/>
  <c r="R3360" i="4"/>
  <c r="V3360" i="4" s="1"/>
  <c r="R3361" i="4"/>
  <c r="V3361" i="4" s="1"/>
  <c r="R3362" i="4"/>
  <c r="V3362" i="4" s="1"/>
  <c r="R3363" i="4"/>
  <c r="V3363" i="4" s="1"/>
  <c r="R3364" i="4"/>
  <c r="R3365" i="4"/>
  <c r="V3365" i="4" s="1"/>
  <c r="R3366" i="4"/>
  <c r="V3366" i="4" s="1"/>
  <c r="R3367" i="4"/>
  <c r="R3368" i="4"/>
  <c r="V3368" i="4" s="1"/>
  <c r="R3369" i="4"/>
  <c r="V3369" i="4" s="1"/>
  <c r="R3370" i="4"/>
  <c r="V3370" i="4" s="1"/>
  <c r="R3371" i="4"/>
  <c r="V3371" i="4" s="1"/>
  <c r="R3372" i="4"/>
  <c r="V3372" i="4" s="1"/>
  <c r="R3373" i="4"/>
  <c r="R3374" i="4"/>
  <c r="R3375" i="4"/>
  <c r="R3376" i="4"/>
  <c r="R3377" i="4"/>
  <c r="R3378" i="4"/>
  <c r="V3378" i="4" s="1"/>
  <c r="R3379" i="4"/>
  <c r="R3380" i="4"/>
  <c r="R3381" i="4"/>
  <c r="V3381" i="4" s="1"/>
  <c r="R3382" i="4"/>
  <c r="V3382" i="4" s="1"/>
  <c r="R3383" i="4"/>
  <c r="R3384" i="4"/>
  <c r="V3384" i="4" s="1"/>
  <c r="R3385" i="4"/>
  <c r="V3385" i="4" s="1"/>
  <c r="R3386" i="4"/>
  <c r="R3387" i="4"/>
  <c r="V3387" i="4" s="1"/>
  <c r="R3388" i="4"/>
  <c r="R3389" i="4"/>
  <c r="V3389" i="4" s="1"/>
  <c r="R3390" i="4"/>
  <c r="V3390" i="4" s="1"/>
  <c r="R3391" i="4"/>
  <c r="V3391" i="4" s="1"/>
  <c r="R3392" i="4"/>
  <c r="V3392" i="4" s="1"/>
  <c r="R3393" i="4"/>
  <c r="V3393" i="4" s="1"/>
  <c r="R3394" i="4"/>
  <c r="V3394" i="4" s="1"/>
  <c r="R3395" i="4"/>
  <c r="V3395" i="4" s="1"/>
  <c r="R3396" i="4"/>
  <c r="V3396" i="4" s="1"/>
  <c r="R3397" i="4"/>
  <c r="R3398" i="4"/>
  <c r="R3399" i="4"/>
  <c r="R3400" i="4"/>
  <c r="R3401" i="4"/>
  <c r="R3402" i="4"/>
  <c r="V3402" i="4" s="1"/>
  <c r="R3403" i="4"/>
  <c r="R3404" i="4"/>
  <c r="V3404" i="4" s="1"/>
  <c r="R3405" i="4"/>
  <c r="R3406" i="4"/>
  <c r="V3406" i="4" s="1"/>
  <c r="R3407" i="4"/>
  <c r="V3407" i="4" s="1"/>
  <c r="R3408" i="4"/>
  <c r="V3408" i="4" s="1"/>
  <c r="R3409" i="4"/>
  <c r="V3409" i="4" s="1"/>
  <c r="R3410" i="4"/>
  <c r="R3411" i="4"/>
  <c r="V3411" i="4" s="1"/>
  <c r="R3412" i="4"/>
  <c r="V3412" i="4" s="1"/>
  <c r="R3413" i="4"/>
  <c r="V3413" i="4" s="1"/>
  <c r="R3414" i="4"/>
  <c r="V3414" i="4" s="1"/>
  <c r="R3415" i="4"/>
  <c r="V3415" i="4" s="1"/>
  <c r="R3416" i="4"/>
  <c r="V3416" i="4" s="1"/>
  <c r="R3417" i="4"/>
  <c r="V3417" i="4" s="1"/>
  <c r="R3418" i="4"/>
  <c r="V3418" i="4" s="1"/>
  <c r="R3419" i="4"/>
  <c r="V3419" i="4" s="1"/>
  <c r="R3420" i="4"/>
  <c r="V3420" i="4" s="1"/>
  <c r="R3421" i="4"/>
  <c r="R3422" i="4"/>
  <c r="R3423" i="4"/>
  <c r="R3424" i="4"/>
  <c r="R3425" i="4"/>
  <c r="R3426" i="4"/>
  <c r="V3426" i="4" s="1"/>
  <c r="R3427" i="4"/>
  <c r="R3428" i="4"/>
  <c r="V3428" i="4" s="1"/>
  <c r="R3429" i="4"/>
  <c r="V3429" i="4" s="1"/>
  <c r="R3430" i="4"/>
  <c r="R3431" i="4"/>
  <c r="V3431" i="4" s="1"/>
  <c r="R3432" i="4"/>
  <c r="R3433" i="4"/>
  <c r="V3433" i="4" s="1"/>
  <c r="R3434" i="4"/>
  <c r="R3435" i="4"/>
  <c r="V3435" i="4" s="1"/>
  <c r="R3436" i="4"/>
  <c r="R3437" i="4"/>
  <c r="R3438" i="4"/>
  <c r="V3438" i="4" s="1"/>
  <c r="R3439" i="4"/>
  <c r="V3439" i="4" s="1"/>
  <c r="R3440" i="4"/>
  <c r="V3440" i="4" s="1"/>
  <c r="R3441" i="4"/>
  <c r="V3441" i="4" s="1"/>
  <c r="R3442" i="4"/>
  <c r="V3442" i="4" s="1"/>
  <c r="R3443" i="4"/>
  <c r="V3443" i="4" s="1"/>
  <c r="R3444" i="4"/>
  <c r="V3444" i="4" s="1"/>
  <c r="R3445" i="4"/>
  <c r="R3446" i="4"/>
  <c r="R3447" i="4"/>
  <c r="R3448" i="4"/>
  <c r="R3449" i="4"/>
  <c r="R3450" i="4"/>
  <c r="V3450" i="4" s="1"/>
  <c r="R3451" i="4"/>
  <c r="R3452" i="4"/>
  <c r="R3453" i="4"/>
  <c r="V3453" i="4" s="1"/>
  <c r="R3454" i="4"/>
  <c r="R3455" i="4"/>
  <c r="R3456" i="4"/>
  <c r="V3456" i="4" s="1"/>
  <c r="R3457" i="4"/>
  <c r="R3458" i="4"/>
  <c r="V3458" i="4" s="1"/>
  <c r="R3459" i="4"/>
  <c r="V3459" i="4" s="1"/>
  <c r="R3460" i="4"/>
  <c r="R3461" i="4"/>
  <c r="V3461" i="4" s="1"/>
  <c r="R3462" i="4"/>
  <c r="R3463" i="4"/>
  <c r="R3464" i="4"/>
  <c r="V3464" i="4" s="1"/>
  <c r="R3465" i="4"/>
  <c r="V3465" i="4" s="1"/>
  <c r="R3466" i="4"/>
  <c r="V3466" i="4" s="1"/>
  <c r="R3467" i="4"/>
  <c r="V3467" i="4" s="1"/>
  <c r="R3468" i="4"/>
  <c r="V3468" i="4" s="1"/>
  <c r="R3469" i="4"/>
  <c r="R3470" i="4"/>
  <c r="R3471" i="4"/>
  <c r="R3472" i="4"/>
  <c r="R3473" i="4"/>
  <c r="R3474" i="4"/>
  <c r="V3474" i="4" s="1"/>
  <c r="R3475" i="4"/>
  <c r="R3476" i="4"/>
  <c r="V3476" i="4" s="1"/>
  <c r="R3477" i="4"/>
  <c r="V3477" i="4" s="1"/>
  <c r="R3478" i="4"/>
  <c r="V3478" i="4" s="1"/>
  <c r="R3479" i="4"/>
  <c r="V3479" i="4" s="1"/>
  <c r="R3480" i="4"/>
  <c r="V3480" i="4" s="1"/>
  <c r="R3481" i="4"/>
  <c r="V3481" i="4" s="1"/>
  <c r="R3482" i="4"/>
  <c r="V3482" i="4" s="1"/>
  <c r="R3483" i="4"/>
  <c r="V3483" i="4" s="1"/>
  <c r="R3484" i="4"/>
  <c r="V3484" i="4" s="1"/>
  <c r="R3485" i="4"/>
  <c r="V3485" i="4" s="1"/>
  <c r="R3486" i="4"/>
  <c r="R3487" i="4"/>
  <c r="R3488" i="4"/>
  <c r="R3489" i="4"/>
  <c r="V3489" i="4" s="1"/>
  <c r="R3490" i="4"/>
  <c r="V3490" i="4" s="1"/>
  <c r="R3491" i="4"/>
  <c r="V3491" i="4" s="1"/>
  <c r="R3492" i="4"/>
  <c r="V3492" i="4" s="1"/>
  <c r="R3493" i="4"/>
  <c r="R3494" i="4"/>
  <c r="R3495" i="4"/>
  <c r="R3496" i="4"/>
  <c r="R3497" i="4"/>
  <c r="R3498" i="4"/>
  <c r="V3498" i="4" s="1"/>
  <c r="R3499" i="4"/>
  <c r="R3500" i="4"/>
  <c r="R3501" i="4"/>
  <c r="V3501" i="4" s="1"/>
  <c r="R3502" i="4"/>
  <c r="V3502" i="4" s="1"/>
  <c r="R3503" i="4"/>
  <c r="V3503" i="4" s="1"/>
  <c r="R3504" i="4"/>
  <c r="V3504" i="4" s="1"/>
  <c r="R3505" i="4"/>
  <c r="V3505" i="4" s="1"/>
  <c r="R3506" i="4"/>
  <c r="R3507" i="4"/>
  <c r="V3507" i="4" s="1"/>
  <c r="R3508" i="4"/>
  <c r="V3508" i="4" s="1"/>
  <c r="R3509" i="4"/>
  <c r="R3510" i="4"/>
  <c r="V3510" i="4" s="1"/>
  <c r="R3511" i="4"/>
  <c r="R3512" i="4"/>
  <c r="V3512" i="4" s="1"/>
  <c r="R3513" i="4"/>
  <c r="R3514" i="4"/>
  <c r="V3514" i="4" s="1"/>
  <c r="R3515" i="4"/>
  <c r="V3515" i="4" s="1"/>
  <c r="R3516" i="4"/>
  <c r="V3516" i="4" s="1"/>
  <c r="R3517" i="4"/>
  <c r="R3518" i="4"/>
  <c r="R3519" i="4"/>
  <c r="R3520" i="4"/>
  <c r="R3521" i="4"/>
  <c r="R3522" i="4"/>
  <c r="V3522" i="4" s="1"/>
  <c r="R3523" i="4"/>
  <c r="R3524" i="4"/>
  <c r="V3524" i="4" s="1"/>
  <c r="R3525" i="4"/>
  <c r="V3525" i="4" s="1"/>
  <c r="R3526" i="4"/>
  <c r="V3526" i="4" s="1"/>
  <c r="R3527" i="4"/>
  <c r="V3527" i="4" s="1"/>
  <c r="R3528" i="4"/>
  <c r="V3528" i="4" s="1"/>
  <c r="R3529" i="4"/>
  <c r="V3529" i="4" s="1"/>
  <c r="R3530" i="4"/>
  <c r="R3531" i="4"/>
  <c r="V3531" i="4" s="1"/>
  <c r="R3532" i="4"/>
  <c r="V3532" i="4" s="1"/>
  <c r="R3533" i="4"/>
  <c r="V3533" i="4" s="1"/>
  <c r="R3534" i="4"/>
  <c r="R3535" i="4"/>
  <c r="R3536" i="4"/>
  <c r="V3536" i="4" s="1"/>
  <c r="R3537" i="4"/>
  <c r="V3537" i="4" s="1"/>
  <c r="R3538" i="4"/>
  <c r="V3538" i="4" s="1"/>
  <c r="R3539" i="4"/>
  <c r="V3539" i="4" s="1"/>
  <c r="R3540" i="4"/>
  <c r="V3540" i="4" s="1"/>
  <c r="R3541" i="4"/>
  <c r="R3542" i="4"/>
  <c r="R3543" i="4"/>
  <c r="R3544" i="4"/>
  <c r="R3545" i="4"/>
  <c r="R3546" i="4"/>
  <c r="V3546" i="4" s="1"/>
  <c r="R3547" i="4"/>
  <c r="R3548" i="4"/>
  <c r="V3548" i="4" s="1"/>
  <c r="R3549" i="4"/>
  <c r="V3549" i="4" s="1"/>
  <c r="R3550" i="4"/>
  <c r="V3550" i="4" s="1"/>
  <c r="R3551" i="4"/>
  <c r="V3551" i="4" s="1"/>
  <c r="R3552" i="4"/>
  <c r="V3552" i="4" s="1"/>
  <c r="R3553" i="4"/>
  <c r="R3554" i="4"/>
  <c r="V3554" i="4" s="1"/>
  <c r="R3555" i="4"/>
  <c r="V3555" i="4" s="1"/>
  <c r="R3556" i="4"/>
  <c r="R3557" i="4"/>
  <c r="V3557" i="4" s="1"/>
  <c r="R3558" i="4"/>
  <c r="V3558" i="4" s="1"/>
  <c r="R3559" i="4"/>
  <c r="R3560" i="4"/>
  <c r="V3560" i="4" s="1"/>
  <c r="R3561" i="4"/>
  <c r="V3561" i="4" s="1"/>
  <c r="R3562" i="4"/>
  <c r="V3562" i="4" s="1"/>
  <c r="R3563" i="4"/>
  <c r="V3563" i="4" s="1"/>
  <c r="R3564" i="4"/>
  <c r="V3564" i="4" s="1"/>
  <c r="R3565" i="4"/>
  <c r="R3566" i="4"/>
  <c r="R3567" i="4"/>
  <c r="R3568" i="4"/>
  <c r="R3569" i="4"/>
  <c r="R3570" i="4"/>
  <c r="V3570" i="4" s="1"/>
  <c r="R3571" i="4"/>
  <c r="R3572" i="4"/>
  <c r="R3573" i="4"/>
  <c r="V3573" i="4" s="1"/>
  <c r="R3574" i="4"/>
  <c r="V3574" i="4" s="1"/>
  <c r="R3575" i="4"/>
  <c r="V3575" i="4" s="1"/>
  <c r="R3576" i="4"/>
  <c r="V3576" i="4" s="1"/>
  <c r="R3577" i="4"/>
  <c r="V3577" i="4" s="1"/>
  <c r="R3578" i="4"/>
  <c r="R3579" i="4"/>
  <c r="V3579" i="4" s="1"/>
  <c r="R3580" i="4"/>
  <c r="R3581" i="4"/>
  <c r="V3581" i="4" s="1"/>
  <c r="R3582" i="4"/>
  <c r="V3582" i="4" s="1"/>
  <c r="R3583" i="4"/>
  <c r="V3583" i="4" s="1"/>
  <c r="R3584" i="4"/>
  <c r="V3584" i="4" s="1"/>
  <c r="R3585" i="4"/>
  <c r="V3585" i="4" s="1"/>
  <c r="R3586" i="4"/>
  <c r="V3586" i="4" s="1"/>
  <c r="R3587" i="4"/>
  <c r="V3587" i="4" s="1"/>
  <c r="R3588" i="4"/>
  <c r="V3588" i="4" s="1"/>
  <c r="R3589" i="4"/>
  <c r="R3590" i="4"/>
  <c r="R3591" i="4"/>
  <c r="R3592" i="4"/>
  <c r="R3593" i="4"/>
  <c r="R3594" i="4"/>
  <c r="R3595" i="4"/>
  <c r="R3596" i="4"/>
  <c r="V3596" i="4" s="1"/>
  <c r="R3597" i="4"/>
  <c r="V3597" i="4" s="1"/>
  <c r="R3598" i="4"/>
  <c r="V3598" i="4" s="1"/>
  <c r="R3599" i="4"/>
  <c r="V3599" i="4" s="1"/>
  <c r="R3600" i="4"/>
  <c r="V3600" i="4" s="1"/>
  <c r="R3601" i="4"/>
  <c r="V3601" i="4" s="1"/>
  <c r="R3602" i="4"/>
  <c r="R3603" i="4"/>
  <c r="V3603" i="4" s="1"/>
  <c r="R3604" i="4"/>
  <c r="R3605" i="4"/>
  <c r="V3605" i="4" s="1"/>
  <c r="R3606" i="4"/>
  <c r="R3607" i="4"/>
  <c r="R3608" i="4"/>
  <c r="R3609" i="4"/>
  <c r="V3609" i="4" s="1"/>
  <c r="R3610" i="4"/>
  <c r="V3610" i="4" s="1"/>
  <c r="R3611" i="4"/>
  <c r="V3611" i="4" s="1"/>
  <c r="R3612" i="4"/>
  <c r="V3612" i="4" s="1"/>
  <c r="R3613" i="4"/>
  <c r="R3614" i="4"/>
  <c r="R3615" i="4"/>
  <c r="R3616" i="4"/>
  <c r="R3617" i="4"/>
  <c r="R3618" i="4"/>
  <c r="V3618" i="4" s="1"/>
  <c r="R3619" i="4"/>
  <c r="R3620" i="4"/>
  <c r="R3621" i="4"/>
  <c r="R3622" i="4"/>
  <c r="R3623" i="4"/>
  <c r="R3624" i="4"/>
  <c r="V3624" i="4" s="1"/>
  <c r="R3625" i="4"/>
  <c r="V3625" i="4" s="1"/>
  <c r="R3626" i="4"/>
  <c r="V3626" i="4" s="1"/>
  <c r="R3627" i="4"/>
  <c r="V3627" i="4" s="1"/>
  <c r="R3628" i="4"/>
  <c r="R3629" i="4"/>
  <c r="V3629" i="4" s="1"/>
  <c r="R3630" i="4"/>
  <c r="R3631" i="4"/>
  <c r="R3632" i="4"/>
  <c r="R3633" i="4"/>
  <c r="V3633" i="4" s="1"/>
  <c r="R3634" i="4"/>
  <c r="V3634" i="4" s="1"/>
  <c r="R3635" i="4"/>
  <c r="V3635" i="4" s="1"/>
  <c r="R3636" i="4"/>
  <c r="V3636" i="4" s="1"/>
  <c r="R3637" i="4"/>
  <c r="R3638" i="4"/>
  <c r="R3639" i="4"/>
  <c r="R3640" i="4"/>
  <c r="R3641" i="4"/>
  <c r="R3642" i="4"/>
  <c r="V3642" i="4" s="1"/>
  <c r="R3643" i="4"/>
  <c r="R3644" i="4"/>
  <c r="R3645" i="4"/>
  <c r="V3645" i="4" s="1"/>
  <c r="R3646" i="4"/>
  <c r="V3646" i="4" s="1"/>
  <c r="R3647" i="4"/>
  <c r="R3648" i="4"/>
  <c r="V3648" i="4" s="1"/>
  <c r="R3649" i="4"/>
  <c r="V3649" i="4" s="1"/>
  <c r="R3650" i="4"/>
  <c r="V3650" i="4" s="1"/>
  <c r="R3651" i="4"/>
  <c r="V3651" i="4" s="1"/>
  <c r="R3652" i="4"/>
  <c r="V3652" i="4" s="1"/>
  <c r="R3653" i="4"/>
  <c r="V3653" i="4" s="1"/>
  <c r="R3654" i="4"/>
  <c r="V3654" i="4" s="1"/>
  <c r="R3655" i="4"/>
  <c r="R3656" i="4"/>
  <c r="R3657" i="4"/>
  <c r="V3657" i="4" s="1"/>
  <c r="R3658" i="4"/>
  <c r="V3658" i="4" s="1"/>
  <c r="R3659" i="4"/>
  <c r="V3659" i="4" s="1"/>
  <c r="R3660" i="4"/>
  <c r="V3660" i="4" s="1"/>
  <c r="R3661" i="4"/>
  <c r="R3662" i="4"/>
  <c r="R3663" i="4"/>
  <c r="R3664" i="4"/>
  <c r="R3665" i="4"/>
  <c r="R3666" i="4"/>
  <c r="R3667" i="4"/>
  <c r="R3668" i="4"/>
  <c r="R3669" i="4"/>
  <c r="V3669" i="4" s="1"/>
  <c r="R3670" i="4"/>
  <c r="V3670" i="4" s="1"/>
  <c r="R3671" i="4"/>
  <c r="V3671" i="4" s="1"/>
  <c r="R3672" i="4"/>
  <c r="V3672" i="4" s="1"/>
  <c r="R3673" i="4"/>
  <c r="V3673" i="4" s="1"/>
  <c r="R3674" i="4"/>
  <c r="V3674" i="4" s="1"/>
  <c r="R3675" i="4"/>
  <c r="V3675" i="4" s="1"/>
  <c r="R3676" i="4"/>
  <c r="R3677" i="4"/>
  <c r="V3677" i="4" s="1"/>
  <c r="R3678" i="4"/>
  <c r="R3679" i="4"/>
  <c r="R3680" i="4"/>
  <c r="V3680" i="4" s="1"/>
  <c r="R3681" i="4"/>
  <c r="V3681" i="4" s="1"/>
  <c r="R3682" i="4"/>
  <c r="V3682" i="4" s="1"/>
  <c r="R3683" i="4"/>
  <c r="V3683" i="4" s="1"/>
  <c r="R3684" i="4"/>
  <c r="V3684" i="4" s="1"/>
  <c r="R3685" i="4"/>
  <c r="R3686" i="4"/>
  <c r="R3687" i="4"/>
  <c r="R3688" i="4"/>
  <c r="R3689" i="4"/>
  <c r="R3690" i="4"/>
  <c r="V3690" i="4" s="1"/>
  <c r="R3691" i="4"/>
  <c r="R3692" i="4"/>
  <c r="V3692" i="4" s="1"/>
  <c r="R3693" i="4"/>
  <c r="V3693" i="4" s="1"/>
  <c r="R3694" i="4"/>
  <c r="R3695" i="4"/>
  <c r="V3695" i="4" s="1"/>
  <c r="R3696" i="4"/>
  <c r="V3696" i="4" s="1"/>
  <c r="R3697" i="4"/>
  <c r="V3697" i="4" s="1"/>
  <c r="R3698" i="4"/>
  <c r="V3698" i="4" s="1"/>
  <c r="R3699" i="4"/>
  <c r="V3699" i="4" s="1"/>
  <c r="R3700" i="4"/>
  <c r="R3701" i="4"/>
  <c r="V3701" i="4" s="1"/>
  <c r="R3702" i="4"/>
  <c r="V3702" i="4" s="1"/>
  <c r="R3703" i="4"/>
  <c r="V3703" i="4" s="1"/>
  <c r="R3704" i="4"/>
  <c r="V3704" i="4" s="1"/>
  <c r="R3705" i="4"/>
  <c r="V3705" i="4" s="1"/>
  <c r="R3706" i="4"/>
  <c r="V3706" i="4" s="1"/>
  <c r="R3707" i="4"/>
  <c r="V3707" i="4" s="1"/>
  <c r="R3708" i="4"/>
  <c r="V3708" i="4" s="1"/>
  <c r="R3709" i="4"/>
  <c r="R3710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J1767" i="13" s="1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J1050" i="13" s="1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J3228" i="13" s="1"/>
  <c r="S119" i="4"/>
  <c r="J3220" i="13" s="1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J663" i="13" s="1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J672" i="13" s="1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J818" i="13" s="1"/>
  <c r="S181" i="4"/>
  <c r="S182" i="4"/>
  <c r="S183" i="4"/>
  <c r="S184" i="4"/>
  <c r="S185" i="4"/>
  <c r="S186" i="4"/>
  <c r="S187" i="4"/>
  <c r="S188" i="4"/>
  <c r="J744" i="13" s="1"/>
  <c r="S189" i="4"/>
  <c r="J731" i="13" s="1"/>
  <c r="S190" i="4"/>
  <c r="J804" i="13" s="1"/>
  <c r="S191" i="4"/>
  <c r="J825" i="13" s="1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J685" i="13" s="1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J1408" i="13" s="1"/>
  <c r="S237" i="4"/>
  <c r="S238" i="4"/>
  <c r="S239" i="4"/>
  <c r="J602" i="13" s="1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J1425" i="13" s="1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J1461" i="13" s="1"/>
  <c r="S301" i="4"/>
  <c r="S302" i="4"/>
  <c r="S303" i="4"/>
  <c r="S304" i="4"/>
  <c r="S305" i="4"/>
  <c r="S306" i="4"/>
  <c r="S307" i="4"/>
  <c r="S308" i="4"/>
  <c r="S309" i="4"/>
  <c r="J1397" i="13" s="1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J1517" i="13" s="1"/>
  <c r="S407" i="4"/>
  <c r="J1347" i="13" s="1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J1469" i="13" s="1"/>
  <c r="S453" i="4"/>
  <c r="S454" i="4"/>
  <c r="S455" i="4"/>
  <c r="J1608" i="13" s="1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J3055" i="13" s="1"/>
  <c r="S478" i="4"/>
  <c r="S479" i="4"/>
  <c r="J3058" i="13" s="1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J1335" i="13" s="1"/>
  <c r="S551" i="4"/>
  <c r="J1342" i="13" s="1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J2800" i="13" s="1"/>
  <c r="S670" i="4"/>
  <c r="J2801" i="13" s="1"/>
  <c r="S671" i="4"/>
  <c r="J87" i="13" s="1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J1328" i="13" s="1"/>
  <c r="S693" i="4"/>
  <c r="S694" i="4"/>
  <c r="S695" i="4"/>
  <c r="J1414" i="13" s="1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J3053" i="13" s="1"/>
  <c r="S718" i="4"/>
  <c r="S719" i="4"/>
  <c r="J3046" i="13" s="1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J2521" i="13" s="1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J1302" i="13" s="1"/>
  <c r="S829" i="4"/>
  <c r="S830" i="4"/>
  <c r="S831" i="4"/>
  <c r="S832" i="4"/>
  <c r="S833" i="4"/>
  <c r="S834" i="4"/>
  <c r="S835" i="4"/>
  <c r="S836" i="4"/>
  <c r="S837" i="4"/>
  <c r="J1486" i="13" s="1"/>
  <c r="S838" i="4"/>
  <c r="S839" i="4"/>
  <c r="J1493" i="13" s="1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J3977" i="13" s="1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J2160" i="13" s="1"/>
  <c r="S909" i="4"/>
  <c r="J2161" i="13" s="1"/>
  <c r="S910" i="4"/>
  <c r="S911" i="4"/>
  <c r="J2154" i="13" s="1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J2552" i="13" s="1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J2606" i="13" s="1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J1566" i="13" s="1"/>
  <c r="S1029" i="4"/>
  <c r="S1030" i="4"/>
  <c r="S1031" i="4"/>
  <c r="J1557" i="13" s="1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J1383" i="13" s="1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J3572" i="13" s="1"/>
  <c r="S1102" i="4"/>
  <c r="S1103" i="4"/>
  <c r="J3640" i="13" s="1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J8" i="13" s="1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J3937" i="13" s="1"/>
  <c r="S1175" i="4"/>
  <c r="J3934" i="13" s="1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J3913" i="13" s="1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J3859" i="13" s="1"/>
  <c r="S1222" i="4"/>
  <c r="S1223" i="4"/>
  <c r="J3844" i="13" s="1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J12" i="13" s="1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J22" i="13" s="1"/>
  <c r="S1366" i="4"/>
  <c r="S1367" i="4"/>
  <c r="J31" i="13" s="1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J3142" i="13" s="1"/>
  <c r="S1391" i="4"/>
  <c r="J3141" i="13" s="1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J3018" i="13" s="1"/>
  <c r="S1414" i="4"/>
  <c r="S1415" i="4"/>
  <c r="J2412" i="13" s="1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J3729" i="13" s="1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J2658" i="13" s="1"/>
  <c r="S1509" i="4"/>
  <c r="J2653" i="13" s="1"/>
  <c r="S1510" i="4"/>
  <c r="S1511" i="4"/>
  <c r="J2217" i="13" s="1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J2904" i="13" s="1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J2746" i="13" s="1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J2956" i="13" s="1"/>
  <c r="S1606" i="4"/>
  <c r="S1607" i="4"/>
  <c r="J2958" i="13" s="1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J2476" i="13" s="1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J3301" i="13" s="1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J3771" i="13" s="1"/>
  <c r="S1749" i="4"/>
  <c r="J3770" i="13" s="1"/>
  <c r="S1750" i="4"/>
  <c r="S1751" i="4"/>
  <c r="J3777" i="13" s="1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J3202" i="13" s="1"/>
  <c r="S1773" i="4"/>
  <c r="S1774" i="4"/>
  <c r="S1775" i="4"/>
  <c r="J3204" i="13" s="1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J211" i="13" s="1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J3663" i="13" s="1"/>
  <c r="S1821" i="4"/>
  <c r="S1822" i="4"/>
  <c r="S1823" i="4"/>
  <c r="J3665" i="13" s="1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J53" i="13" s="1"/>
  <c r="S1845" i="4"/>
  <c r="S1846" i="4"/>
  <c r="S1847" i="4"/>
  <c r="J59" i="13" s="1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J3297" i="13" s="1"/>
  <c r="S1869" i="4"/>
  <c r="S1870" i="4"/>
  <c r="S1871" i="4"/>
  <c r="J3269" i="13" s="1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J3424" i="13" s="1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J231" i="13" s="1"/>
  <c r="S1909" i="4"/>
  <c r="S1910" i="4"/>
  <c r="S1911" i="4"/>
  <c r="S1912" i="4"/>
  <c r="S1913" i="4"/>
  <c r="S1914" i="4"/>
  <c r="S1915" i="4"/>
  <c r="S1916" i="4"/>
  <c r="J964" i="13" s="1"/>
  <c r="S1917" i="4"/>
  <c r="J965" i="13" s="1"/>
  <c r="S1918" i="4"/>
  <c r="S1919" i="4"/>
  <c r="J932" i="13" s="1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J222" i="13" s="1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J960" i="13" s="1"/>
  <c r="S1989" i="4"/>
  <c r="S1990" i="4"/>
  <c r="S1991" i="4"/>
  <c r="J179" i="13" s="1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J2868" i="13" s="1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J3103" i="13" s="1"/>
  <c r="S2111" i="4"/>
  <c r="J3100" i="13" s="1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J3133" i="13" s="1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J363" i="13" s="1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J316" i="13" s="1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J2027" i="13" s="1"/>
  <c r="S2229" i="4"/>
  <c r="S2230" i="4"/>
  <c r="S2231" i="4"/>
  <c r="J2026" i="13" s="1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J1959" i="13" s="1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J1950" i="13" s="1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J1596" i="13" s="1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J1676" i="13" s="1"/>
  <c r="S2325" i="4"/>
  <c r="J1677" i="13" s="1"/>
  <c r="S2326" i="4"/>
  <c r="S2327" i="4"/>
  <c r="J2969" i="13" s="1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J1641" i="13" s="1"/>
  <c r="S2349" i="4"/>
  <c r="S2350" i="4"/>
  <c r="S2351" i="4"/>
  <c r="J1664" i="13" s="1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J291" i="13" s="1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J3507" i="13" s="1"/>
  <c r="S2397" i="4"/>
  <c r="J3508" i="13" s="1"/>
  <c r="S2398" i="4"/>
  <c r="S2399" i="4"/>
  <c r="J3509" i="13" s="1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J338" i="13" s="1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J2020" i="13" s="1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J1616" i="13" s="1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J2272" i="13" s="1"/>
  <c r="S2541" i="4"/>
  <c r="J2271" i="13" s="1"/>
  <c r="S2542" i="4"/>
  <c r="S2543" i="4"/>
  <c r="J2282" i="13" s="1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J2717" i="13" s="1"/>
  <c r="S2565" i="4"/>
  <c r="S2566" i="4"/>
  <c r="S2567" i="4"/>
  <c r="J1741" i="13" s="1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J2265" i="13" s="1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J1928" i="13" s="1"/>
  <c r="S2605" i="4"/>
  <c r="S2606" i="4"/>
  <c r="S2607" i="4"/>
  <c r="S2608" i="4"/>
  <c r="S2609" i="4"/>
  <c r="S2610" i="4"/>
  <c r="S2611" i="4"/>
  <c r="S2612" i="4"/>
  <c r="J1632" i="13" s="1"/>
  <c r="S2613" i="4"/>
  <c r="J1633" i="13" s="1"/>
  <c r="S2614" i="4"/>
  <c r="S2615" i="4"/>
  <c r="J1920" i="13" s="1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J550" i="13" s="1"/>
  <c r="S2637" i="4"/>
  <c r="S2638" i="4"/>
  <c r="S2639" i="4"/>
  <c r="J558" i="13" s="1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J394" i="13" s="1"/>
  <c r="S2662" i="4"/>
  <c r="S2663" i="4"/>
  <c r="J471" i="13" s="1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J640" i="13" s="1"/>
  <c r="S2709" i="4"/>
  <c r="S2710" i="4"/>
  <c r="S2711" i="4"/>
  <c r="J645" i="13" s="1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J1099" i="13" s="1"/>
  <c r="S2757" i="4"/>
  <c r="J1093" i="13" s="1"/>
  <c r="S2758" i="4"/>
  <c r="S2759" i="4"/>
  <c r="J1090" i="13" s="1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J1867" i="13" s="1"/>
  <c r="S2781" i="4"/>
  <c r="S2782" i="4"/>
  <c r="S2783" i="4"/>
  <c r="J1875" i="13" s="1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J1895" i="13" s="1"/>
  <c r="S2805" i="4"/>
  <c r="S2806" i="4"/>
  <c r="S2807" i="4"/>
  <c r="J1888" i="13" s="1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J2124" i="13" s="1"/>
  <c r="S2829" i="4"/>
  <c r="S2830" i="4"/>
  <c r="S2831" i="4"/>
  <c r="J2119" i="13" s="1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J1782" i="13" s="1"/>
  <c r="S2853" i="4"/>
  <c r="S2854" i="4"/>
  <c r="S2855" i="4"/>
  <c r="J1781" i="13" s="1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J2448" i="13" s="1"/>
  <c r="S2877" i="4"/>
  <c r="S2878" i="4"/>
  <c r="S2879" i="4"/>
  <c r="J2457" i="13" s="1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J2669" i="13" s="1"/>
  <c r="S2901" i="4"/>
  <c r="S2902" i="4"/>
  <c r="S2903" i="4"/>
  <c r="J2672" i="13" s="1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J2474" i="13" s="1"/>
  <c r="S2925" i="4"/>
  <c r="S2926" i="4"/>
  <c r="S2927" i="4"/>
  <c r="J2466" i="13" s="1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J2853" i="13" s="1"/>
  <c r="S2949" i="4"/>
  <c r="S2950" i="4"/>
  <c r="S2951" i="4"/>
  <c r="J2850" i="13" s="1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J2806" i="13" s="1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J2099" i="13" s="1"/>
  <c r="S2997" i="4"/>
  <c r="J2092" i="13" s="1"/>
  <c r="S2998" i="4"/>
  <c r="S2999" i="4"/>
  <c r="J2094" i="13" s="1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J2902" i="13" s="1"/>
  <c r="S3022" i="4"/>
  <c r="S3023" i="4"/>
  <c r="J2897" i="13" s="1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J2402" i="13" s="1"/>
  <c r="S3046" i="4"/>
  <c r="S3047" i="4"/>
  <c r="J2399" i="13" s="1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J2437" i="13" s="1"/>
  <c r="S3069" i="4"/>
  <c r="S3070" i="4"/>
  <c r="S3071" i="4"/>
  <c r="J2786" i="13" s="1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J1946" i="13" s="1"/>
  <c r="S3093" i="4"/>
  <c r="J1943" i="13" s="1"/>
  <c r="S3094" i="4"/>
  <c r="S3095" i="4"/>
  <c r="J2719" i="13" s="1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J1067" i="13" s="1"/>
  <c r="S3118" i="4"/>
  <c r="S3119" i="4"/>
  <c r="J1069" i="13" s="1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J2365" i="13" s="1"/>
  <c r="S3141" i="4"/>
  <c r="S3142" i="4"/>
  <c r="S3143" i="4"/>
  <c r="J2367" i="13" s="1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J3178" i="13" s="1"/>
  <c r="S3165" i="4"/>
  <c r="S3166" i="4"/>
  <c r="S3167" i="4"/>
  <c r="J3552" i="13" s="1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J2488" i="13" s="1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J2534" i="13" s="1"/>
  <c r="S3237" i="4"/>
  <c r="J2526" i="13" s="1"/>
  <c r="S3238" i="4"/>
  <c r="S3239" i="4"/>
  <c r="J2531" i="13" s="1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J1701" i="13" s="1"/>
  <c r="S3261" i="4"/>
  <c r="S3262" i="4"/>
  <c r="S3263" i="4"/>
  <c r="J1724" i="13" s="1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J1953" i="13" s="1"/>
  <c r="S3285" i="4"/>
  <c r="S3286" i="4"/>
  <c r="S3287" i="4"/>
  <c r="J1956" i="13" s="1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J3035" i="13" s="1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J3362" i="13" s="1"/>
  <c r="S3333" i="4"/>
  <c r="S3334" i="4"/>
  <c r="S3335" i="4"/>
  <c r="J3364" i="13" s="1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J2150" i="13" s="1"/>
  <c r="S3357" i="4"/>
  <c r="J2146" i="13" s="1"/>
  <c r="S3358" i="4"/>
  <c r="S3359" i="4"/>
  <c r="J241" i="13" s="1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J3250" i="13" s="1"/>
  <c r="S3381" i="4"/>
  <c r="S3382" i="4"/>
  <c r="S3383" i="4"/>
  <c r="J3249" i="13" s="1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J2074" i="13" s="1"/>
  <c r="S3405" i="4"/>
  <c r="J2078" i="13" s="1"/>
  <c r="S3406" i="4"/>
  <c r="S3407" i="4"/>
  <c r="J1651" i="13" s="1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J1026" i="13" s="1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J1578" i="13" s="1"/>
  <c r="S3453" i="4"/>
  <c r="J1576" i="13" s="1"/>
  <c r="S3454" i="4"/>
  <c r="S3455" i="4"/>
  <c r="J1579" i="13" s="1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J1146" i="13" s="1"/>
  <c r="S3477" i="4"/>
  <c r="S3478" i="4"/>
  <c r="S3479" i="4"/>
  <c r="J1150" i="13" s="1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J1224" i="13" s="1"/>
  <c r="S3501" i="4"/>
  <c r="S3502" i="4"/>
  <c r="S3503" i="4"/>
  <c r="J887" i="13" s="1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J2224" i="13" s="1"/>
  <c r="S3525" i="4"/>
  <c r="S3526" i="4"/>
  <c r="S3527" i="4"/>
  <c r="J2597" i="13" s="1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3241" i="4"/>
  <c r="U3242" i="4"/>
  <c r="U3243" i="4"/>
  <c r="U3244" i="4"/>
  <c r="U3245" i="4"/>
  <c r="U3246" i="4"/>
  <c r="U3247" i="4"/>
  <c r="U3248" i="4"/>
  <c r="U3249" i="4"/>
  <c r="U3250" i="4"/>
  <c r="U3251" i="4"/>
  <c r="U3252" i="4"/>
  <c r="U3253" i="4"/>
  <c r="U3254" i="4"/>
  <c r="U3255" i="4"/>
  <c r="U3256" i="4"/>
  <c r="U3257" i="4"/>
  <c r="U3258" i="4"/>
  <c r="U3259" i="4"/>
  <c r="U3260" i="4"/>
  <c r="U3261" i="4"/>
  <c r="U3262" i="4"/>
  <c r="U3263" i="4"/>
  <c r="U3264" i="4"/>
  <c r="U3265" i="4"/>
  <c r="U3266" i="4"/>
  <c r="U3267" i="4"/>
  <c r="U3268" i="4"/>
  <c r="U3269" i="4"/>
  <c r="U3270" i="4"/>
  <c r="U3271" i="4"/>
  <c r="U3272" i="4"/>
  <c r="U3273" i="4"/>
  <c r="U3274" i="4"/>
  <c r="U3275" i="4"/>
  <c r="U3276" i="4"/>
  <c r="U3277" i="4"/>
  <c r="U3278" i="4"/>
  <c r="U3279" i="4"/>
  <c r="U3280" i="4"/>
  <c r="U3281" i="4"/>
  <c r="U3282" i="4"/>
  <c r="U3283" i="4"/>
  <c r="U3284" i="4"/>
  <c r="U3285" i="4"/>
  <c r="U3286" i="4"/>
  <c r="U3287" i="4"/>
  <c r="U3288" i="4"/>
  <c r="U3289" i="4"/>
  <c r="U3290" i="4"/>
  <c r="U3291" i="4"/>
  <c r="U3292" i="4"/>
  <c r="U3293" i="4"/>
  <c r="U3294" i="4"/>
  <c r="U3295" i="4"/>
  <c r="U3296" i="4"/>
  <c r="U3297" i="4"/>
  <c r="U3298" i="4"/>
  <c r="U3299" i="4"/>
  <c r="U3300" i="4"/>
  <c r="U3301" i="4"/>
  <c r="U3302" i="4"/>
  <c r="U3303" i="4"/>
  <c r="U3304" i="4"/>
  <c r="U3305" i="4"/>
  <c r="U3306" i="4"/>
  <c r="U3307" i="4"/>
  <c r="U3308" i="4"/>
  <c r="U3309" i="4"/>
  <c r="U3310" i="4"/>
  <c r="U3311" i="4"/>
  <c r="U3312" i="4"/>
  <c r="U3313" i="4"/>
  <c r="U3314" i="4"/>
  <c r="U3315" i="4"/>
  <c r="U3316" i="4"/>
  <c r="U3317" i="4"/>
  <c r="U3318" i="4"/>
  <c r="U3319" i="4"/>
  <c r="U3320" i="4"/>
  <c r="U3321" i="4"/>
  <c r="U3322" i="4"/>
  <c r="U3323" i="4"/>
  <c r="U3324" i="4"/>
  <c r="U3325" i="4"/>
  <c r="U3326" i="4"/>
  <c r="U3327" i="4"/>
  <c r="U3328" i="4"/>
  <c r="U3329" i="4"/>
  <c r="U3330" i="4"/>
  <c r="U3331" i="4"/>
  <c r="U3332" i="4"/>
  <c r="U3333" i="4"/>
  <c r="U3334" i="4"/>
  <c r="U3335" i="4"/>
  <c r="U3336" i="4"/>
  <c r="U3337" i="4"/>
  <c r="U3338" i="4"/>
  <c r="U3339" i="4"/>
  <c r="U3340" i="4"/>
  <c r="U3341" i="4"/>
  <c r="U3342" i="4"/>
  <c r="U3343" i="4"/>
  <c r="U3344" i="4"/>
  <c r="U3345" i="4"/>
  <c r="U3346" i="4"/>
  <c r="U3347" i="4"/>
  <c r="U3348" i="4"/>
  <c r="U3349" i="4"/>
  <c r="U3350" i="4"/>
  <c r="U3351" i="4"/>
  <c r="U3352" i="4"/>
  <c r="U3353" i="4"/>
  <c r="U3354" i="4"/>
  <c r="U3355" i="4"/>
  <c r="U3356" i="4"/>
  <c r="U3357" i="4"/>
  <c r="U3358" i="4"/>
  <c r="U3359" i="4"/>
  <c r="U3360" i="4"/>
  <c r="U3361" i="4"/>
  <c r="U3362" i="4"/>
  <c r="U3363" i="4"/>
  <c r="U3364" i="4"/>
  <c r="U3365" i="4"/>
  <c r="U3366" i="4"/>
  <c r="U3367" i="4"/>
  <c r="U3368" i="4"/>
  <c r="U3369" i="4"/>
  <c r="U3370" i="4"/>
  <c r="U3371" i="4"/>
  <c r="U3372" i="4"/>
  <c r="U3373" i="4"/>
  <c r="U3374" i="4"/>
  <c r="U3375" i="4"/>
  <c r="U3376" i="4"/>
  <c r="U3377" i="4"/>
  <c r="U3378" i="4"/>
  <c r="U3379" i="4"/>
  <c r="U3380" i="4"/>
  <c r="U3381" i="4"/>
  <c r="U3382" i="4"/>
  <c r="U3383" i="4"/>
  <c r="U3384" i="4"/>
  <c r="U3385" i="4"/>
  <c r="U3386" i="4"/>
  <c r="U3387" i="4"/>
  <c r="U3388" i="4"/>
  <c r="U3389" i="4"/>
  <c r="U3390" i="4"/>
  <c r="U3391" i="4"/>
  <c r="U3392" i="4"/>
  <c r="U3393" i="4"/>
  <c r="U3394" i="4"/>
  <c r="U3395" i="4"/>
  <c r="U3396" i="4"/>
  <c r="U3397" i="4"/>
  <c r="U3398" i="4"/>
  <c r="U3399" i="4"/>
  <c r="U3400" i="4"/>
  <c r="U3401" i="4"/>
  <c r="U3402" i="4"/>
  <c r="U3403" i="4"/>
  <c r="U3404" i="4"/>
  <c r="U3405" i="4"/>
  <c r="U3406" i="4"/>
  <c r="U3407" i="4"/>
  <c r="U3408" i="4"/>
  <c r="U3409" i="4"/>
  <c r="U3410" i="4"/>
  <c r="U3411" i="4"/>
  <c r="U3412" i="4"/>
  <c r="U3413" i="4"/>
  <c r="U3414" i="4"/>
  <c r="U3415" i="4"/>
  <c r="U3416" i="4"/>
  <c r="U3417" i="4"/>
  <c r="U3418" i="4"/>
  <c r="U3419" i="4"/>
  <c r="U3420" i="4"/>
  <c r="U3421" i="4"/>
  <c r="U3422" i="4"/>
  <c r="U3423" i="4"/>
  <c r="U3424" i="4"/>
  <c r="U3425" i="4"/>
  <c r="U3426" i="4"/>
  <c r="U3427" i="4"/>
  <c r="U3428" i="4"/>
  <c r="U3429" i="4"/>
  <c r="U3430" i="4"/>
  <c r="U3431" i="4"/>
  <c r="U3432" i="4"/>
  <c r="U3433" i="4"/>
  <c r="U3434" i="4"/>
  <c r="U3435" i="4"/>
  <c r="U3436" i="4"/>
  <c r="U3437" i="4"/>
  <c r="U3438" i="4"/>
  <c r="U3439" i="4"/>
  <c r="U3440" i="4"/>
  <c r="U3441" i="4"/>
  <c r="U3442" i="4"/>
  <c r="U3443" i="4"/>
  <c r="U3444" i="4"/>
  <c r="U3445" i="4"/>
  <c r="U3446" i="4"/>
  <c r="U3447" i="4"/>
  <c r="U3448" i="4"/>
  <c r="U3449" i="4"/>
  <c r="U3450" i="4"/>
  <c r="U3451" i="4"/>
  <c r="U3452" i="4"/>
  <c r="U3453" i="4"/>
  <c r="U3454" i="4"/>
  <c r="U3455" i="4"/>
  <c r="U3456" i="4"/>
  <c r="U3457" i="4"/>
  <c r="U3458" i="4"/>
  <c r="U3459" i="4"/>
  <c r="U3460" i="4"/>
  <c r="U3461" i="4"/>
  <c r="U3462" i="4"/>
  <c r="U3463" i="4"/>
  <c r="U3464" i="4"/>
  <c r="U3465" i="4"/>
  <c r="U3466" i="4"/>
  <c r="U3467" i="4"/>
  <c r="U3468" i="4"/>
  <c r="U3469" i="4"/>
  <c r="U3470" i="4"/>
  <c r="U3471" i="4"/>
  <c r="U3472" i="4"/>
  <c r="U3473" i="4"/>
  <c r="U3474" i="4"/>
  <c r="U3475" i="4"/>
  <c r="U3476" i="4"/>
  <c r="U3477" i="4"/>
  <c r="U3478" i="4"/>
  <c r="U3479" i="4"/>
  <c r="U3480" i="4"/>
  <c r="U3481" i="4"/>
  <c r="U3482" i="4"/>
  <c r="U3483" i="4"/>
  <c r="U3484" i="4"/>
  <c r="U3485" i="4"/>
  <c r="U3486" i="4"/>
  <c r="U3487" i="4"/>
  <c r="U3488" i="4"/>
  <c r="U3489" i="4"/>
  <c r="U3490" i="4"/>
  <c r="U3491" i="4"/>
  <c r="U3492" i="4"/>
  <c r="U3493" i="4"/>
  <c r="U3494" i="4"/>
  <c r="U3495" i="4"/>
  <c r="U3496" i="4"/>
  <c r="U3497" i="4"/>
  <c r="U3498" i="4"/>
  <c r="U3499" i="4"/>
  <c r="U3500" i="4"/>
  <c r="U3501" i="4"/>
  <c r="U3502" i="4"/>
  <c r="U3503" i="4"/>
  <c r="U3504" i="4"/>
  <c r="U3505" i="4"/>
  <c r="U3506" i="4"/>
  <c r="U3507" i="4"/>
  <c r="U3508" i="4"/>
  <c r="U3509" i="4"/>
  <c r="U3510" i="4"/>
  <c r="U3511" i="4"/>
  <c r="U3512" i="4"/>
  <c r="U3513" i="4"/>
  <c r="U3514" i="4"/>
  <c r="U3515" i="4"/>
  <c r="U3516" i="4"/>
  <c r="U3517" i="4"/>
  <c r="U3518" i="4"/>
  <c r="U3519" i="4"/>
  <c r="U3520" i="4"/>
  <c r="U3521" i="4"/>
  <c r="U3522" i="4"/>
  <c r="U3523" i="4"/>
  <c r="U3524" i="4"/>
  <c r="U3525" i="4"/>
  <c r="U3526" i="4"/>
  <c r="U3527" i="4"/>
  <c r="U3528" i="4"/>
  <c r="U3529" i="4"/>
  <c r="U3530" i="4"/>
  <c r="U3531" i="4"/>
  <c r="U3532" i="4"/>
  <c r="U3533" i="4"/>
  <c r="U3534" i="4"/>
  <c r="U3535" i="4"/>
  <c r="U3536" i="4"/>
  <c r="U3537" i="4"/>
  <c r="U3538" i="4"/>
  <c r="U3539" i="4"/>
  <c r="U3540" i="4"/>
  <c r="U3541" i="4"/>
  <c r="U3542" i="4"/>
  <c r="U3543" i="4"/>
  <c r="U3544" i="4"/>
  <c r="U3545" i="4"/>
  <c r="U3546" i="4"/>
  <c r="U3547" i="4"/>
  <c r="U3548" i="4"/>
  <c r="U3549" i="4"/>
  <c r="U3550" i="4"/>
  <c r="U3551" i="4"/>
  <c r="U3552" i="4"/>
  <c r="U3553" i="4"/>
  <c r="U3554" i="4"/>
  <c r="U3555" i="4"/>
  <c r="U3556" i="4"/>
  <c r="U3557" i="4"/>
  <c r="U3558" i="4"/>
  <c r="U3559" i="4"/>
  <c r="U3560" i="4"/>
  <c r="U3561" i="4"/>
  <c r="U3562" i="4"/>
  <c r="U3563" i="4"/>
  <c r="U3564" i="4"/>
  <c r="U3565" i="4"/>
  <c r="U3566" i="4"/>
  <c r="U3567" i="4"/>
  <c r="U3568" i="4"/>
  <c r="U3569" i="4"/>
  <c r="U3570" i="4"/>
  <c r="U3571" i="4"/>
  <c r="U3572" i="4"/>
  <c r="U3573" i="4"/>
  <c r="U3574" i="4"/>
  <c r="U3575" i="4"/>
  <c r="U3576" i="4"/>
  <c r="U3577" i="4"/>
  <c r="U3578" i="4"/>
  <c r="U3579" i="4"/>
  <c r="U3580" i="4"/>
  <c r="U3581" i="4"/>
  <c r="U3582" i="4"/>
  <c r="U3583" i="4"/>
  <c r="U3584" i="4"/>
  <c r="U3585" i="4"/>
  <c r="U3586" i="4"/>
  <c r="U3587" i="4"/>
  <c r="U3588" i="4"/>
  <c r="U3589" i="4"/>
  <c r="U3590" i="4"/>
  <c r="U3591" i="4"/>
  <c r="U3592" i="4"/>
  <c r="U3593" i="4"/>
  <c r="U3594" i="4"/>
  <c r="U3595" i="4"/>
  <c r="U3596" i="4"/>
  <c r="U3597" i="4"/>
  <c r="U3598" i="4"/>
  <c r="U3599" i="4"/>
  <c r="U3600" i="4"/>
  <c r="U3601" i="4"/>
  <c r="U3602" i="4"/>
  <c r="U3603" i="4"/>
  <c r="U3604" i="4"/>
  <c r="U3605" i="4"/>
  <c r="U3606" i="4"/>
  <c r="U3607" i="4"/>
  <c r="U3608" i="4"/>
  <c r="U3609" i="4"/>
  <c r="U3610" i="4"/>
  <c r="U3611" i="4"/>
  <c r="U3612" i="4"/>
  <c r="U3613" i="4"/>
  <c r="U3614" i="4"/>
  <c r="U3615" i="4"/>
  <c r="U3616" i="4"/>
  <c r="U3617" i="4"/>
  <c r="U3618" i="4"/>
  <c r="U3619" i="4"/>
  <c r="U3620" i="4"/>
  <c r="U3621" i="4"/>
  <c r="U3622" i="4"/>
  <c r="U3623" i="4"/>
  <c r="U3624" i="4"/>
  <c r="U3625" i="4"/>
  <c r="U3626" i="4"/>
  <c r="U3627" i="4"/>
  <c r="U3628" i="4"/>
  <c r="U3629" i="4"/>
  <c r="U3630" i="4"/>
  <c r="U3631" i="4"/>
  <c r="U3632" i="4"/>
  <c r="U3633" i="4"/>
  <c r="U3634" i="4"/>
  <c r="U3635" i="4"/>
  <c r="U3636" i="4"/>
  <c r="U3637" i="4"/>
  <c r="U3638" i="4"/>
  <c r="U3639" i="4"/>
  <c r="U3640" i="4"/>
  <c r="U3641" i="4"/>
  <c r="U3642" i="4"/>
  <c r="U3643" i="4"/>
  <c r="U3644" i="4"/>
  <c r="U3645" i="4"/>
  <c r="U3646" i="4"/>
  <c r="U3647" i="4"/>
  <c r="U3648" i="4"/>
  <c r="U3649" i="4"/>
  <c r="U3650" i="4"/>
  <c r="U3651" i="4"/>
  <c r="U3652" i="4"/>
  <c r="U3653" i="4"/>
  <c r="U3654" i="4"/>
  <c r="U3655" i="4"/>
  <c r="U3656" i="4"/>
  <c r="U3657" i="4"/>
  <c r="U3658" i="4"/>
  <c r="U3659" i="4"/>
  <c r="U3660" i="4"/>
  <c r="U3661" i="4"/>
  <c r="U3662" i="4"/>
  <c r="U3663" i="4"/>
  <c r="U3664" i="4"/>
  <c r="U3665" i="4"/>
  <c r="U3666" i="4"/>
  <c r="U3667" i="4"/>
  <c r="U3668" i="4"/>
  <c r="U3669" i="4"/>
  <c r="U3670" i="4"/>
  <c r="U3671" i="4"/>
  <c r="U3672" i="4"/>
  <c r="U3673" i="4"/>
  <c r="U3674" i="4"/>
  <c r="U3675" i="4"/>
  <c r="U3676" i="4"/>
  <c r="U3677" i="4"/>
  <c r="U3678" i="4"/>
  <c r="U3679" i="4"/>
  <c r="U3680" i="4"/>
  <c r="U3681" i="4"/>
  <c r="U3682" i="4"/>
  <c r="U3683" i="4"/>
  <c r="U3684" i="4"/>
  <c r="U3685" i="4"/>
  <c r="U3686" i="4"/>
  <c r="U3687" i="4"/>
  <c r="U3688" i="4"/>
  <c r="U3689" i="4"/>
  <c r="U3690" i="4"/>
  <c r="U3691" i="4"/>
  <c r="U3692" i="4"/>
  <c r="U3693" i="4"/>
  <c r="U3694" i="4"/>
  <c r="U3695" i="4"/>
  <c r="U3696" i="4"/>
  <c r="U3697" i="4"/>
  <c r="U3698" i="4"/>
  <c r="U3699" i="4"/>
  <c r="U3700" i="4"/>
  <c r="U3701" i="4"/>
  <c r="U3702" i="4"/>
  <c r="U3703" i="4"/>
  <c r="U3704" i="4"/>
  <c r="U3705" i="4"/>
  <c r="U3706" i="4"/>
  <c r="U3707" i="4"/>
  <c r="U3708" i="4"/>
  <c r="U3709" i="4"/>
  <c r="U3710" i="4"/>
  <c r="V2" i="4"/>
  <c r="V5" i="4"/>
  <c r="V6" i="4"/>
  <c r="V7" i="4"/>
  <c r="V8" i="4"/>
  <c r="V13" i="4"/>
  <c r="V14" i="4"/>
  <c r="V15" i="4"/>
  <c r="V16" i="4"/>
  <c r="V17" i="4"/>
  <c r="V19" i="4"/>
  <c r="V21" i="4"/>
  <c r="V22" i="4"/>
  <c r="V23" i="4"/>
  <c r="V25" i="4"/>
  <c r="V28" i="4"/>
  <c r="V31" i="4"/>
  <c r="V32" i="4"/>
  <c r="V37" i="4"/>
  <c r="V38" i="4"/>
  <c r="V39" i="4"/>
  <c r="V40" i="4"/>
  <c r="V41" i="4"/>
  <c r="V43" i="4"/>
  <c r="V44" i="4"/>
  <c r="V47" i="4"/>
  <c r="V50" i="4"/>
  <c r="V54" i="4"/>
  <c r="V61" i="4"/>
  <c r="V62" i="4"/>
  <c r="V63" i="4"/>
  <c r="V64" i="4"/>
  <c r="V67" i="4"/>
  <c r="V68" i="4"/>
  <c r="V70" i="4"/>
  <c r="V76" i="4"/>
  <c r="V80" i="4"/>
  <c r="V85" i="4"/>
  <c r="V86" i="4"/>
  <c r="V87" i="4"/>
  <c r="V89" i="4"/>
  <c r="V91" i="4"/>
  <c r="V92" i="4"/>
  <c r="V93" i="4"/>
  <c r="V101" i="4"/>
  <c r="V102" i="4"/>
  <c r="V109" i="4"/>
  <c r="V110" i="4"/>
  <c r="V111" i="4"/>
  <c r="V112" i="4"/>
  <c r="V119" i="4"/>
  <c r="V120" i="4"/>
  <c r="V122" i="4"/>
  <c r="V124" i="4"/>
  <c r="V127" i="4"/>
  <c r="V133" i="4"/>
  <c r="V134" i="4"/>
  <c r="V135" i="4"/>
  <c r="V136" i="4"/>
  <c r="V137" i="4"/>
  <c r="V139" i="4"/>
  <c r="V148" i="4"/>
  <c r="V150" i="4"/>
  <c r="V151" i="4"/>
  <c r="V157" i="4"/>
  <c r="V158" i="4"/>
  <c r="V159" i="4"/>
  <c r="V161" i="4"/>
  <c r="V162" i="4"/>
  <c r="V163" i="4"/>
  <c r="V167" i="4"/>
  <c r="V170" i="4"/>
  <c r="V172" i="4"/>
  <c r="V181" i="4"/>
  <c r="V182" i="4"/>
  <c r="V183" i="4"/>
  <c r="V184" i="4"/>
  <c r="V187" i="4"/>
  <c r="V194" i="4"/>
  <c r="V196" i="4"/>
  <c r="V198" i="4"/>
  <c r="V199" i="4"/>
  <c r="V200" i="4"/>
  <c r="V205" i="4"/>
  <c r="V206" i="4"/>
  <c r="V207" i="4"/>
  <c r="V208" i="4"/>
  <c r="V209" i="4"/>
  <c r="V211" i="4"/>
  <c r="V212" i="4"/>
  <c r="V220" i="4"/>
  <c r="V222" i="4"/>
  <c r="V223" i="4"/>
  <c r="V224" i="4"/>
  <c r="V225" i="4"/>
  <c r="V229" i="4"/>
  <c r="V230" i="4"/>
  <c r="V231" i="4"/>
  <c r="V232" i="4"/>
  <c r="V233" i="4"/>
  <c r="V236" i="4"/>
  <c r="V237" i="4"/>
  <c r="V238" i="4"/>
  <c r="V244" i="4"/>
  <c r="V253" i="4"/>
  <c r="V254" i="4"/>
  <c r="V255" i="4"/>
  <c r="V256" i="4"/>
  <c r="V257" i="4"/>
  <c r="V259" i="4"/>
  <c r="V261" i="4"/>
  <c r="V266" i="4"/>
  <c r="V268" i="4"/>
  <c r="V271" i="4"/>
  <c r="V273" i="4"/>
  <c r="V277" i="4"/>
  <c r="V278" i="4"/>
  <c r="V279" i="4"/>
  <c r="V280" i="4"/>
  <c r="V281" i="4"/>
  <c r="V283" i="4"/>
  <c r="V284" i="4"/>
  <c r="V287" i="4"/>
  <c r="V289" i="4"/>
  <c r="V290" i="4"/>
  <c r="V292" i="4"/>
  <c r="V301" i="4"/>
  <c r="V302" i="4"/>
  <c r="V303" i="4"/>
  <c r="V304" i="4"/>
  <c r="V305" i="4"/>
  <c r="V307" i="4"/>
  <c r="V308" i="4"/>
  <c r="V318" i="4"/>
  <c r="V319" i="4"/>
  <c r="V325" i="4"/>
  <c r="V326" i="4"/>
  <c r="V327" i="4"/>
  <c r="V328" i="4"/>
  <c r="V329" i="4"/>
  <c r="V331" i="4"/>
  <c r="V332" i="4"/>
  <c r="V333" i="4"/>
  <c r="V339" i="4"/>
  <c r="V340" i="4"/>
  <c r="V341" i="4"/>
  <c r="V349" i="4"/>
  <c r="V350" i="4"/>
  <c r="V351" i="4"/>
  <c r="V352" i="4"/>
  <c r="V353" i="4"/>
  <c r="V355" i="4"/>
  <c r="V356" i="4"/>
  <c r="V357" i="4"/>
  <c r="V358" i="4"/>
  <c r="V359" i="4"/>
  <c r="V362" i="4"/>
  <c r="V364" i="4"/>
  <c r="V373" i="4"/>
  <c r="V374" i="4"/>
  <c r="V375" i="4"/>
  <c r="V376" i="4"/>
  <c r="V377" i="4"/>
  <c r="V379" i="4"/>
  <c r="V380" i="4"/>
  <c r="V383" i="4"/>
  <c r="V388" i="4"/>
  <c r="V390" i="4"/>
  <c r="V391" i="4"/>
  <c r="V397" i="4"/>
  <c r="V398" i="4"/>
  <c r="V399" i="4"/>
  <c r="V400" i="4"/>
  <c r="V402" i="4"/>
  <c r="V403" i="4"/>
  <c r="V404" i="4"/>
  <c r="V405" i="4"/>
  <c r="V407" i="4"/>
  <c r="V412" i="4"/>
  <c r="V421" i="4"/>
  <c r="V422" i="4"/>
  <c r="V423" i="4"/>
  <c r="V424" i="4"/>
  <c r="V430" i="4"/>
  <c r="V434" i="4"/>
  <c r="V436" i="4"/>
  <c r="V437" i="4"/>
  <c r="V438" i="4"/>
  <c r="V439" i="4"/>
  <c r="V445" i="4"/>
  <c r="V446" i="4"/>
  <c r="V447" i="4"/>
  <c r="V448" i="4"/>
  <c r="V449" i="4"/>
  <c r="V452" i="4"/>
  <c r="V461" i="4"/>
  <c r="V462" i="4"/>
  <c r="V463" i="4"/>
  <c r="V465" i="4"/>
  <c r="V469" i="4"/>
  <c r="V470" i="4"/>
  <c r="V471" i="4"/>
  <c r="V472" i="4"/>
  <c r="V473" i="4"/>
  <c r="V474" i="4"/>
  <c r="V475" i="4"/>
  <c r="V476" i="4"/>
  <c r="V484" i="4"/>
  <c r="V493" i="4"/>
  <c r="V494" i="4"/>
  <c r="V495" i="4"/>
  <c r="V496" i="4"/>
  <c r="V497" i="4"/>
  <c r="V499" i="4"/>
  <c r="V500" i="4"/>
  <c r="V502" i="4"/>
  <c r="V506" i="4"/>
  <c r="V507" i="4"/>
  <c r="V517" i="4"/>
  <c r="V518" i="4"/>
  <c r="V519" i="4"/>
  <c r="V520" i="4"/>
  <c r="V521" i="4"/>
  <c r="V522" i="4"/>
  <c r="V523" i="4"/>
  <c r="V524" i="4"/>
  <c r="V525" i="4"/>
  <c r="V526" i="4"/>
  <c r="V536" i="4"/>
  <c r="V541" i="4"/>
  <c r="V542" i="4"/>
  <c r="V543" i="4"/>
  <c r="V544" i="4"/>
  <c r="V545" i="4"/>
  <c r="V547" i="4"/>
  <c r="V549" i="4"/>
  <c r="V554" i="4"/>
  <c r="V559" i="4"/>
  <c r="V561" i="4"/>
  <c r="V565" i="4"/>
  <c r="V566" i="4"/>
  <c r="V567" i="4"/>
  <c r="V568" i="4"/>
  <c r="V569" i="4"/>
  <c r="V571" i="4"/>
  <c r="V580" i="4"/>
  <c r="V589" i="4"/>
  <c r="V590" i="4"/>
  <c r="V591" i="4"/>
  <c r="V592" i="4"/>
  <c r="V593" i="4"/>
  <c r="V594" i="4"/>
  <c r="V595" i="4"/>
  <c r="V597" i="4"/>
  <c r="V599" i="4"/>
  <c r="V606" i="4"/>
  <c r="V613" i="4"/>
  <c r="V614" i="4"/>
  <c r="V615" i="4"/>
  <c r="V616" i="4"/>
  <c r="V617" i="4"/>
  <c r="V619" i="4"/>
  <c r="V623" i="4"/>
  <c r="V628" i="4"/>
  <c r="V630" i="4"/>
  <c r="V631" i="4"/>
  <c r="V637" i="4"/>
  <c r="V638" i="4"/>
  <c r="V639" i="4"/>
  <c r="V640" i="4"/>
  <c r="V641" i="4"/>
  <c r="V642" i="4"/>
  <c r="V643" i="4"/>
  <c r="V653" i="4"/>
  <c r="V654" i="4"/>
  <c r="V655" i="4"/>
  <c r="V656" i="4"/>
  <c r="V658" i="4"/>
  <c r="V661" i="4"/>
  <c r="V662" i="4"/>
  <c r="V663" i="4"/>
  <c r="V664" i="4"/>
  <c r="V665" i="4"/>
  <c r="V666" i="4"/>
  <c r="V667" i="4"/>
  <c r="V668" i="4"/>
  <c r="V669" i="4"/>
  <c r="V681" i="4"/>
  <c r="V685" i="4"/>
  <c r="V686" i="4"/>
  <c r="V687" i="4"/>
  <c r="V688" i="4"/>
  <c r="V689" i="4"/>
  <c r="V691" i="4"/>
  <c r="V693" i="4"/>
  <c r="V694" i="4"/>
  <c r="V695" i="4"/>
  <c r="V696" i="4"/>
  <c r="V697" i="4"/>
  <c r="V703" i="4"/>
  <c r="V709" i="4"/>
  <c r="V710" i="4"/>
  <c r="V711" i="4"/>
  <c r="V713" i="4"/>
  <c r="V715" i="4"/>
  <c r="V716" i="4"/>
  <c r="V718" i="4"/>
  <c r="V719" i="4"/>
  <c r="V722" i="4"/>
  <c r="V724" i="4"/>
  <c r="V726" i="4"/>
  <c r="V733" i="4"/>
  <c r="V734" i="4"/>
  <c r="V735" i="4"/>
  <c r="V737" i="4"/>
  <c r="V739" i="4"/>
  <c r="V740" i="4"/>
  <c r="V741" i="4"/>
  <c r="V742" i="4"/>
  <c r="V746" i="4"/>
  <c r="V748" i="4"/>
  <c r="V757" i="4"/>
  <c r="V758" i="4"/>
  <c r="V759" i="4"/>
  <c r="V760" i="4"/>
  <c r="V763" i="4"/>
  <c r="V772" i="4"/>
  <c r="V775" i="4"/>
  <c r="V781" i="4"/>
  <c r="V782" i="4"/>
  <c r="V783" i="4"/>
  <c r="V784" i="4"/>
  <c r="V785" i="4"/>
  <c r="V787" i="4"/>
  <c r="V791" i="4"/>
  <c r="V796" i="4"/>
  <c r="V805" i="4"/>
  <c r="V806" i="4"/>
  <c r="V807" i="4"/>
  <c r="V808" i="4"/>
  <c r="V809" i="4"/>
  <c r="V820" i="4"/>
  <c r="V822" i="4"/>
  <c r="V829" i="4"/>
  <c r="V830" i="4"/>
  <c r="V831" i="4"/>
  <c r="V832" i="4"/>
  <c r="V833" i="4"/>
  <c r="V835" i="4"/>
  <c r="V839" i="4"/>
  <c r="V844" i="4"/>
  <c r="V845" i="4"/>
  <c r="V846" i="4"/>
  <c r="V847" i="4"/>
  <c r="V848" i="4"/>
  <c r="V853" i="4"/>
  <c r="V854" i="4"/>
  <c r="V855" i="4"/>
  <c r="V856" i="4"/>
  <c r="V857" i="4"/>
  <c r="V859" i="4"/>
  <c r="V860" i="4"/>
  <c r="V870" i="4"/>
  <c r="V877" i="4"/>
  <c r="V878" i="4"/>
  <c r="V879" i="4"/>
  <c r="V880" i="4"/>
  <c r="V881" i="4"/>
  <c r="V883" i="4"/>
  <c r="V885" i="4"/>
  <c r="V887" i="4"/>
  <c r="V888" i="4"/>
  <c r="V890" i="4"/>
  <c r="V891" i="4"/>
  <c r="V901" i="4"/>
  <c r="V902" i="4"/>
  <c r="V903" i="4"/>
  <c r="V904" i="4"/>
  <c r="V905" i="4"/>
  <c r="V907" i="4"/>
  <c r="V908" i="4"/>
  <c r="V915" i="4"/>
  <c r="V916" i="4"/>
  <c r="V925" i="4"/>
  <c r="V926" i="4"/>
  <c r="V927" i="4"/>
  <c r="V928" i="4"/>
  <c r="V929" i="4"/>
  <c r="V931" i="4"/>
  <c r="V932" i="4"/>
  <c r="V933" i="4"/>
  <c r="V938" i="4"/>
  <c r="V939" i="4"/>
  <c r="V943" i="4"/>
  <c r="V949" i="4"/>
  <c r="V950" i="4"/>
  <c r="V951" i="4"/>
  <c r="V952" i="4"/>
  <c r="V953" i="4"/>
  <c r="V955" i="4"/>
  <c r="V958" i="4"/>
  <c r="V959" i="4"/>
  <c r="V967" i="4"/>
  <c r="V973" i="4"/>
  <c r="V974" i="4"/>
  <c r="V975" i="4"/>
  <c r="V976" i="4"/>
  <c r="V977" i="4"/>
  <c r="V978" i="4"/>
  <c r="V979" i="4"/>
  <c r="V980" i="4"/>
  <c r="V981" i="4"/>
  <c r="V991" i="4"/>
  <c r="V997" i="4"/>
  <c r="V998" i="4"/>
  <c r="V999" i="4"/>
  <c r="V1000" i="4"/>
  <c r="V1001" i="4"/>
  <c r="V1003" i="4"/>
  <c r="V1004" i="4"/>
  <c r="V1005" i="4"/>
  <c r="V1006" i="4"/>
  <c r="V1007" i="4"/>
  <c r="V1015" i="4"/>
  <c r="V1021" i="4"/>
  <c r="V1022" i="4"/>
  <c r="V1023" i="4"/>
  <c r="V1024" i="4"/>
  <c r="V1027" i="4"/>
  <c r="V1045" i="4"/>
  <c r="V1046" i="4"/>
  <c r="V1047" i="4"/>
  <c r="V1048" i="4"/>
  <c r="V1055" i="4"/>
  <c r="V1057" i="4"/>
  <c r="V1058" i="4"/>
  <c r="V1060" i="4"/>
  <c r="V1069" i="4"/>
  <c r="V1070" i="4"/>
  <c r="V1071" i="4"/>
  <c r="V1072" i="4"/>
  <c r="V1073" i="4"/>
  <c r="V1074" i="4"/>
  <c r="V1076" i="4"/>
  <c r="V1079" i="4"/>
  <c r="V1081" i="4"/>
  <c r="V1087" i="4"/>
  <c r="V1093" i="4"/>
  <c r="V1094" i="4"/>
  <c r="V1095" i="4"/>
  <c r="V1096" i="4"/>
  <c r="V1097" i="4"/>
  <c r="V1098" i="4"/>
  <c r="V1099" i="4"/>
  <c r="V1106" i="4"/>
  <c r="V1109" i="4"/>
  <c r="V1112" i="4"/>
  <c r="V1113" i="4"/>
  <c r="V1117" i="4"/>
  <c r="V1118" i="4"/>
  <c r="V1119" i="4"/>
  <c r="V1120" i="4"/>
  <c r="V1121" i="4"/>
  <c r="V1123" i="4"/>
  <c r="V1132" i="4"/>
  <c r="V1141" i="4"/>
  <c r="V1142" i="4"/>
  <c r="V1143" i="4"/>
  <c r="V1144" i="4"/>
  <c r="V1145" i="4"/>
  <c r="V1147" i="4"/>
  <c r="V1148" i="4"/>
  <c r="V1151" i="4"/>
  <c r="V1152" i="4"/>
  <c r="V1156" i="4"/>
  <c r="V1157" i="4"/>
  <c r="V1158" i="4"/>
  <c r="V1165" i="4"/>
  <c r="V1166" i="4"/>
  <c r="V1167" i="4"/>
  <c r="V1168" i="4"/>
  <c r="V1169" i="4"/>
  <c r="V1171" i="4"/>
  <c r="V1180" i="4"/>
  <c r="V1183" i="4"/>
  <c r="V1184" i="4"/>
  <c r="V1189" i="4"/>
  <c r="V1190" i="4"/>
  <c r="V1191" i="4"/>
  <c r="V1192" i="4"/>
  <c r="V1193" i="4"/>
  <c r="V1195" i="4"/>
  <c r="V1196" i="4"/>
  <c r="V1202" i="4"/>
  <c r="V1213" i="4"/>
  <c r="V1214" i="4"/>
  <c r="V1215" i="4"/>
  <c r="V1216" i="4"/>
  <c r="V1217" i="4"/>
  <c r="V1219" i="4"/>
  <c r="V1228" i="4"/>
  <c r="V1237" i="4"/>
  <c r="V1238" i="4"/>
  <c r="V1239" i="4"/>
  <c r="V1240" i="4"/>
  <c r="V1241" i="4"/>
  <c r="V1242" i="4"/>
  <c r="V1243" i="4"/>
  <c r="V1245" i="4"/>
  <c r="V1250" i="4"/>
  <c r="V1255" i="4"/>
  <c r="V1261" i="4"/>
  <c r="V1262" i="4"/>
  <c r="V1263" i="4"/>
  <c r="V1264" i="4"/>
  <c r="V1265" i="4"/>
  <c r="V1267" i="4"/>
  <c r="V1274" i="4"/>
  <c r="V1276" i="4"/>
  <c r="V1278" i="4"/>
  <c r="V1285" i="4"/>
  <c r="V1286" i="4"/>
  <c r="V1287" i="4"/>
  <c r="V1288" i="4"/>
  <c r="V1289" i="4"/>
  <c r="V1290" i="4"/>
  <c r="V1291" i="4"/>
  <c r="V1303" i="4"/>
  <c r="V1304" i="4"/>
  <c r="V1305" i="4"/>
  <c r="V1309" i="4"/>
  <c r="V1310" i="4"/>
  <c r="V1311" i="4"/>
  <c r="V1313" i="4"/>
  <c r="V1315" i="4"/>
  <c r="V1319" i="4"/>
  <c r="V1322" i="4"/>
  <c r="V1324" i="4"/>
  <c r="V1333" i="4"/>
  <c r="V1334" i="4"/>
  <c r="V1335" i="4"/>
  <c r="V1336" i="4"/>
  <c r="V1339" i="4"/>
  <c r="V1340" i="4"/>
  <c r="V1343" i="4"/>
  <c r="V1348" i="4"/>
  <c r="V1350" i="4"/>
  <c r="V1351" i="4"/>
  <c r="V1352" i="4"/>
  <c r="V1353" i="4"/>
  <c r="V1357" i="4"/>
  <c r="V1358" i="4"/>
  <c r="V1359" i="4"/>
  <c r="V1360" i="4"/>
  <c r="V1363" i="4"/>
  <c r="V1364" i="4"/>
  <c r="V1366" i="4"/>
  <c r="V1367" i="4"/>
  <c r="V1374" i="4"/>
  <c r="V1377" i="4"/>
  <c r="V1381" i="4"/>
  <c r="V1382" i="4"/>
  <c r="V1383" i="4"/>
  <c r="V1384" i="4"/>
  <c r="V1390" i="4"/>
  <c r="V1405" i="4"/>
  <c r="V1406" i="4"/>
  <c r="V1407" i="4"/>
  <c r="V1408" i="4"/>
  <c r="V1409" i="4"/>
  <c r="V1422" i="4"/>
  <c r="V1423" i="4"/>
  <c r="V1424" i="4"/>
  <c r="V1429" i="4"/>
  <c r="V1430" i="4"/>
  <c r="V1431" i="4"/>
  <c r="V1432" i="4"/>
  <c r="V1433" i="4"/>
  <c r="V1435" i="4"/>
  <c r="V1436" i="4"/>
  <c r="V1442" i="4"/>
  <c r="V1447" i="4"/>
  <c r="V1448" i="4"/>
  <c r="V1453" i="4"/>
  <c r="V1454" i="4"/>
  <c r="V1455" i="4"/>
  <c r="V1456" i="4"/>
  <c r="V1457" i="4"/>
  <c r="V1459" i="4"/>
  <c r="V1470" i="4"/>
  <c r="V1471" i="4"/>
  <c r="V1472" i="4"/>
  <c r="V1477" i="4"/>
  <c r="V1478" i="4"/>
  <c r="V1479" i="4"/>
  <c r="V1480" i="4"/>
  <c r="V1481" i="4"/>
  <c r="V1482" i="4"/>
  <c r="V1483" i="4"/>
  <c r="V1486" i="4"/>
  <c r="V1492" i="4"/>
  <c r="V1501" i="4"/>
  <c r="V1502" i="4"/>
  <c r="V1503" i="4"/>
  <c r="V1504" i="4"/>
  <c r="V1505" i="4"/>
  <c r="V1507" i="4"/>
  <c r="V1510" i="4"/>
  <c r="V1511" i="4"/>
  <c r="V1516" i="4"/>
  <c r="V1519" i="4"/>
  <c r="V1525" i="4"/>
  <c r="V1526" i="4"/>
  <c r="V1527" i="4"/>
  <c r="V1528" i="4"/>
  <c r="V1529" i="4"/>
  <c r="V1531" i="4"/>
  <c r="V1533" i="4"/>
  <c r="V1534" i="4"/>
  <c r="V1535" i="4"/>
  <c r="V1538" i="4"/>
  <c r="V1539" i="4"/>
  <c r="V1549" i="4"/>
  <c r="V1550" i="4"/>
  <c r="V1551" i="4"/>
  <c r="V1552" i="4"/>
  <c r="V1553" i="4"/>
  <c r="V1554" i="4"/>
  <c r="V1555" i="4"/>
  <c r="V1564" i="4"/>
  <c r="V1565" i="4"/>
  <c r="V1567" i="4"/>
  <c r="V1573" i="4"/>
  <c r="V1574" i="4"/>
  <c r="V1575" i="4"/>
  <c r="V1576" i="4"/>
  <c r="V1577" i="4"/>
  <c r="V1578" i="4"/>
  <c r="V1579" i="4"/>
  <c r="V1580" i="4"/>
  <c r="V1582" i="4"/>
  <c r="V1583" i="4"/>
  <c r="V1597" i="4"/>
  <c r="V1598" i="4"/>
  <c r="V1599" i="4"/>
  <c r="V1600" i="4"/>
  <c r="V1601" i="4"/>
  <c r="V1603" i="4"/>
  <c r="V1604" i="4"/>
  <c r="V1606" i="4"/>
  <c r="V1610" i="4"/>
  <c r="V1614" i="4"/>
  <c r="V1615" i="4"/>
  <c r="V1621" i="4"/>
  <c r="V1622" i="4"/>
  <c r="V1623" i="4"/>
  <c r="V1624" i="4"/>
  <c r="V1625" i="4"/>
  <c r="V1627" i="4"/>
  <c r="V1630" i="4"/>
  <c r="V1639" i="4"/>
  <c r="V1645" i="4"/>
  <c r="V1646" i="4"/>
  <c r="V1647" i="4"/>
  <c r="V1648" i="4"/>
  <c r="V1651" i="4"/>
  <c r="V1652" i="4"/>
  <c r="V1658" i="4"/>
  <c r="V1660" i="4"/>
  <c r="V1664" i="4"/>
  <c r="V1669" i="4"/>
  <c r="V1670" i="4"/>
  <c r="V1671" i="4"/>
  <c r="V1672" i="4"/>
  <c r="V1676" i="4"/>
  <c r="V1677" i="4"/>
  <c r="V1678" i="4"/>
  <c r="V1693" i="4"/>
  <c r="V1694" i="4"/>
  <c r="V1695" i="4"/>
  <c r="V1696" i="4"/>
  <c r="V1697" i="4"/>
  <c r="V1698" i="4"/>
  <c r="V1703" i="4"/>
  <c r="V1706" i="4"/>
  <c r="V1707" i="4"/>
  <c r="V1709" i="4"/>
  <c r="V1710" i="4"/>
  <c r="V1717" i="4"/>
  <c r="V1718" i="4"/>
  <c r="V1719" i="4"/>
  <c r="V1720" i="4"/>
  <c r="V1721" i="4"/>
  <c r="V1722" i="4"/>
  <c r="V1723" i="4"/>
  <c r="V1724" i="4"/>
  <c r="V1735" i="4"/>
  <c r="V1736" i="4"/>
  <c r="V1741" i="4"/>
  <c r="V1742" i="4"/>
  <c r="V1743" i="4"/>
  <c r="V1744" i="4"/>
  <c r="V1745" i="4"/>
  <c r="V1747" i="4"/>
  <c r="V1748" i="4"/>
  <c r="V1757" i="4"/>
  <c r="V1758" i="4"/>
  <c r="V1759" i="4"/>
  <c r="V1765" i="4"/>
  <c r="V1766" i="4"/>
  <c r="V1767" i="4"/>
  <c r="V1768" i="4"/>
  <c r="V1769" i="4"/>
  <c r="V1770" i="4"/>
  <c r="V1771" i="4"/>
  <c r="V1789" i="4"/>
  <c r="V1790" i="4"/>
  <c r="V1791" i="4"/>
  <c r="V1792" i="4"/>
  <c r="V1793" i="4"/>
  <c r="V1795" i="4"/>
  <c r="V1796" i="4"/>
  <c r="V1798" i="4"/>
  <c r="V1799" i="4"/>
  <c r="V1802" i="4"/>
  <c r="V1806" i="4"/>
  <c r="V1807" i="4"/>
  <c r="V1813" i="4"/>
  <c r="V1814" i="4"/>
  <c r="V1815" i="4"/>
  <c r="V1816" i="4"/>
  <c r="V1817" i="4"/>
  <c r="V1819" i="4"/>
  <c r="V1826" i="4"/>
  <c r="V1828" i="4"/>
  <c r="V1831" i="4"/>
  <c r="V1837" i="4"/>
  <c r="V1838" i="4"/>
  <c r="V1839" i="4"/>
  <c r="V1840" i="4"/>
  <c r="V1841" i="4"/>
  <c r="V1843" i="4"/>
  <c r="V1850" i="4"/>
  <c r="V1856" i="4"/>
  <c r="V1857" i="4"/>
  <c r="V1861" i="4"/>
  <c r="V1862" i="4"/>
  <c r="V1863" i="4"/>
  <c r="V1864" i="4"/>
  <c r="V1865" i="4"/>
  <c r="V1867" i="4"/>
  <c r="V1870" i="4"/>
  <c r="V1885" i="4"/>
  <c r="V1886" i="4"/>
  <c r="V1887" i="4"/>
  <c r="V1889" i="4"/>
  <c r="V1890" i="4"/>
  <c r="V1891" i="4"/>
  <c r="V1896" i="4"/>
  <c r="V1898" i="4"/>
  <c r="V1901" i="4"/>
  <c r="V1903" i="4"/>
  <c r="V1909" i="4"/>
  <c r="V1910" i="4"/>
  <c r="V1911" i="4"/>
  <c r="V1912" i="4"/>
  <c r="V1915" i="4"/>
  <c r="V1918" i="4"/>
  <c r="V1919" i="4"/>
  <c r="V1924" i="4"/>
  <c r="V1927" i="4"/>
  <c r="V1928" i="4"/>
  <c r="V1933" i="4"/>
  <c r="V1934" i="4"/>
  <c r="V1935" i="4"/>
  <c r="V1936" i="4"/>
  <c r="V1937" i="4"/>
  <c r="V1939" i="4"/>
  <c r="V1948" i="4"/>
  <c r="V1949" i="4"/>
  <c r="V1954" i="4"/>
  <c r="V1957" i="4"/>
  <c r="V1958" i="4"/>
  <c r="V1959" i="4"/>
  <c r="V1960" i="4"/>
  <c r="V1961" i="4"/>
  <c r="V1965" i="4"/>
  <c r="V1972" i="4"/>
  <c r="V1975" i="4"/>
  <c r="V1981" i="4"/>
  <c r="V1982" i="4"/>
  <c r="V1983" i="4"/>
  <c r="V1984" i="4"/>
  <c r="V1986" i="4"/>
  <c r="V1987" i="4"/>
  <c r="V1990" i="4"/>
  <c r="V1996" i="4"/>
  <c r="V1997" i="4"/>
  <c r="V1998" i="4"/>
  <c r="V1999" i="4"/>
  <c r="V2000" i="4"/>
  <c r="V2005" i="4"/>
  <c r="V2006" i="4"/>
  <c r="V2007" i="4"/>
  <c r="V2008" i="4"/>
  <c r="V2015" i="4"/>
  <c r="V2018" i="4"/>
  <c r="V2021" i="4"/>
  <c r="V2024" i="4"/>
  <c r="V2029" i="4"/>
  <c r="V2030" i="4"/>
  <c r="V2031" i="4"/>
  <c r="V2032" i="4"/>
  <c r="V2033" i="4"/>
  <c r="V2044" i="4"/>
  <c r="V2046" i="4"/>
  <c r="V2047" i="4"/>
  <c r="V2048" i="4"/>
  <c r="V2049" i="4"/>
  <c r="V2053" i="4"/>
  <c r="V2054" i="4"/>
  <c r="V2055" i="4"/>
  <c r="V2056" i="4"/>
  <c r="V2057" i="4"/>
  <c r="V2058" i="4"/>
  <c r="V2059" i="4"/>
  <c r="V2068" i="4"/>
  <c r="V2077" i="4"/>
  <c r="V2078" i="4"/>
  <c r="V2079" i="4"/>
  <c r="V2080" i="4"/>
  <c r="V2081" i="4"/>
  <c r="V2082" i="4"/>
  <c r="V2083" i="4"/>
  <c r="V2092" i="4"/>
  <c r="V2095" i="4"/>
  <c r="V2096" i="4"/>
  <c r="V2097" i="4"/>
  <c r="V2098" i="4"/>
  <c r="V2101" i="4"/>
  <c r="V2102" i="4"/>
  <c r="V2103" i="4"/>
  <c r="V2104" i="4"/>
  <c r="V2105" i="4"/>
  <c r="V2107" i="4"/>
  <c r="V2109" i="4"/>
  <c r="V2114" i="4"/>
  <c r="V2117" i="4"/>
  <c r="V2119" i="4"/>
  <c r="V2125" i="4"/>
  <c r="V2126" i="4"/>
  <c r="V2127" i="4"/>
  <c r="V2128" i="4"/>
  <c r="V2129" i="4"/>
  <c r="V2131" i="4"/>
  <c r="V2132" i="4"/>
  <c r="V2140" i="4"/>
  <c r="V2143" i="4"/>
  <c r="V2144" i="4"/>
  <c r="V2146" i="4"/>
  <c r="V2149" i="4"/>
  <c r="V2150" i="4"/>
  <c r="V2151" i="4"/>
  <c r="V2152" i="4"/>
  <c r="V2153" i="4"/>
  <c r="V2155" i="4"/>
  <c r="V2156" i="4"/>
  <c r="V2159" i="4"/>
  <c r="V2160" i="4"/>
  <c r="V2164" i="4"/>
  <c r="V2173" i="4"/>
  <c r="V2174" i="4"/>
  <c r="V2175" i="4"/>
  <c r="V2176" i="4"/>
  <c r="V2177" i="4"/>
  <c r="V2179" i="4"/>
  <c r="V2180" i="4"/>
  <c r="V2183" i="4"/>
  <c r="V2188" i="4"/>
  <c r="V2189" i="4"/>
  <c r="V2190" i="4"/>
  <c r="V2191" i="4"/>
  <c r="V2197" i="4"/>
  <c r="V2198" i="4"/>
  <c r="V2199" i="4"/>
  <c r="V2200" i="4"/>
  <c r="V2201" i="4"/>
  <c r="V2202" i="4"/>
  <c r="V2203" i="4"/>
  <c r="V2207" i="4"/>
  <c r="V2208" i="4"/>
  <c r="V2210" i="4"/>
  <c r="V2214" i="4"/>
  <c r="V2215" i="4"/>
  <c r="V2221" i="4"/>
  <c r="V2222" i="4"/>
  <c r="V2223" i="4"/>
  <c r="V2224" i="4"/>
  <c r="V2225" i="4"/>
  <c r="V2227" i="4"/>
  <c r="V2239" i="4"/>
  <c r="V2240" i="4"/>
  <c r="V2245" i="4"/>
  <c r="V2246" i="4"/>
  <c r="V2247" i="4"/>
  <c r="V2248" i="4"/>
  <c r="V2249" i="4"/>
  <c r="V2250" i="4"/>
  <c r="V2251" i="4"/>
  <c r="V2252" i="4"/>
  <c r="V2260" i="4"/>
  <c r="V2269" i="4"/>
  <c r="V2270" i="4"/>
  <c r="V2271" i="4"/>
  <c r="V2272" i="4"/>
  <c r="V2273" i="4"/>
  <c r="V2274" i="4"/>
  <c r="V2275" i="4"/>
  <c r="V2284" i="4"/>
  <c r="V2293" i="4"/>
  <c r="V2294" i="4"/>
  <c r="V2295" i="4"/>
  <c r="V2296" i="4"/>
  <c r="V2297" i="4"/>
  <c r="V2298" i="4"/>
  <c r="V2299" i="4"/>
  <c r="V2301" i="4"/>
  <c r="V2303" i="4"/>
  <c r="V2310" i="4"/>
  <c r="V2314" i="4"/>
  <c r="V2317" i="4"/>
  <c r="V2318" i="4"/>
  <c r="V2319" i="4"/>
  <c r="V2320" i="4"/>
  <c r="V2321" i="4"/>
  <c r="V2323" i="4"/>
  <c r="V2332" i="4"/>
  <c r="V2341" i="4"/>
  <c r="V2342" i="4"/>
  <c r="V2343" i="4"/>
  <c r="V2344" i="4"/>
  <c r="V2345" i="4"/>
  <c r="V2347" i="4"/>
  <c r="V2356" i="4"/>
  <c r="V2358" i="4"/>
  <c r="V2359" i="4"/>
  <c r="V2360" i="4"/>
  <c r="V2365" i="4"/>
  <c r="V2366" i="4"/>
  <c r="V2367" i="4"/>
  <c r="V2368" i="4"/>
  <c r="V2369" i="4"/>
  <c r="V2371" i="4"/>
  <c r="V2378" i="4"/>
  <c r="V2389" i="4"/>
  <c r="V2390" i="4"/>
  <c r="V2391" i="4"/>
  <c r="V2392" i="4"/>
  <c r="V2393" i="4"/>
  <c r="V2395" i="4"/>
  <c r="V2397" i="4"/>
  <c r="V2399" i="4"/>
  <c r="V2401" i="4"/>
  <c r="V2404" i="4"/>
  <c r="V2406" i="4"/>
  <c r="V2407" i="4"/>
  <c r="V2413" i="4"/>
  <c r="V2414" i="4"/>
  <c r="V2415" i="4"/>
  <c r="V2416" i="4"/>
  <c r="V2417" i="4"/>
  <c r="V2419" i="4"/>
  <c r="V2420" i="4"/>
  <c r="V2421" i="4"/>
  <c r="V2422" i="4"/>
  <c r="V2423" i="4"/>
  <c r="V2426" i="4"/>
  <c r="V2428" i="4"/>
  <c r="V2431" i="4"/>
  <c r="V2432" i="4"/>
  <c r="V2437" i="4"/>
  <c r="V2438" i="4"/>
  <c r="V2439" i="4"/>
  <c r="V2440" i="4"/>
  <c r="V2441" i="4"/>
  <c r="V2443" i="4"/>
  <c r="V2447" i="4"/>
  <c r="V2452" i="4"/>
  <c r="V2461" i="4"/>
  <c r="V2462" i="4"/>
  <c r="V2463" i="4"/>
  <c r="V2464" i="4"/>
  <c r="V2465" i="4"/>
  <c r="V2467" i="4"/>
  <c r="V2469" i="4"/>
  <c r="V2470" i="4"/>
  <c r="V2476" i="4"/>
  <c r="V2485" i="4"/>
  <c r="V2486" i="4"/>
  <c r="V2487" i="4"/>
  <c r="V2488" i="4"/>
  <c r="V2489" i="4"/>
  <c r="V2491" i="4"/>
  <c r="V2492" i="4"/>
  <c r="V2495" i="4"/>
  <c r="V2498" i="4"/>
  <c r="V2501" i="4"/>
  <c r="V2509" i="4"/>
  <c r="V2510" i="4"/>
  <c r="V2511" i="4"/>
  <c r="V2512" i="4"/>
  <c r="V2513" i="4"/>
  <c r="V2515" i="4"/>
  <c r="V2517" i="4"/>
  <c r="V2519" i="4"/>
  <c r="V2521" i="4"/>
  <c r="V2522" i="4"/>
  <c r="V2524" i="4"/>
  <c r="V2527" i="4"/>
  <c r="V2533" i="4"/>
  <c r="V2534" i="4"/>
  <c r="V2535" i="4"/>
  <c r="V2536" i="4"/>
  <c r="V2537" i="4"/>
  <c r="V2539" i="4"/>
  <c r="V2541" i="4"/>
  <c r="V2543" i="4"/>
  <c r="V2546" i="4"/>
  <c r="V2548" i="4"/>
  <c r="V2550" i="4"/>
  <c r="V2551" i="4"/>
  <c r="V2554" i="4"/>
  <c r="V2557" i="4"/>
  <c r="V2558" i="4"/>
  <c r="V2559" i="4"/>
  <c r="V2560" i="4"/>
  <c r="V2561" i="4"/>
  <c r="V2563" i="4"/>
  <c r="V2572" i="4"/>
  <c r="V2581" i="4"/>
  <c r="V2582" i="4"/>
  <c r="V2583" i="4"/>
  <c r="V2584" i="4"/>
  <c r="V2585" i="4"/>
  <c r="V2587" i="4"/>
  <c r="V2597" i="4"/>
  <c r="V2598" i="4"/>
  <c r="V2599" i="4"/>
  <c r="V2600" i="4"/>
  <c r="V2605" i="4"/>
  <c r="V2606" i="4"/>
  <c r="V2607" i="4"/>
  <c r="V2608" i="4"/>
  <c r="V2609" i="4"/>
  <c r="V2611" i="4"/>
  <c r="V2615" i="4"/>
  <c r="V2622" i="4"/>
  <c r="V2629" i="4"/>
  <c r="V2630" i="4"/>
  <c r="V2631" i="4"/>
  <c r="V2632" i="4"/>
  <c r="V2633" i="4"/>
  <c r="V2635" i="4"/>
  <c r="V2637" i="4"/>
  <c r="V2642" i="4"/>
  <c r="V2644" i="4"/>
  <c r="V2645" i="4"/>
  <c r="V2653" i="4"/>
  <c r="V2654" i="4"/>
  <c r="V2655" i="4"/>
  <c r="V2656" i="4"/>
  <c r="V2657" i="4"/>
  <c r="V2659" i="4"/>
  <c r="V2661" i="4"/>
  <c r="V2662" i="4"/>
  <c r="V2670" i="4"/>
  <c r="V2671" i="4"/>
  <c r="V2673" i="4"/>
  <c r="V2677" i="4"/>
  <c r="V2678" i="4"/>
  <c r="V2679" i="4"/>
  <c r="V2680" i="4"/>
  <c r="V2681" i="4"/>
  <c r="V2682" i="4"/>
  <c r="V2683" i="4"/>
  <c r="V2684" i="4"/>
  <c r="V2686" i="4"/>
  <c r="V2692" i="4"/>
  <c r="V2695" i="4"/>
  <c r="V2696" i="4"/>
  <c r="V2701" i="4"/>
  <c r="V2702" i="4"/>
  <c r="V2703" i="4"/>
  <c r="V2704" i="4"/>
  <c r="V2705" i="4"/>
  <c r="V2707" i="4"/>
  <c r="V2708" i="4"/>
  <c r="V2714" i="4"/>
  <c r="V2719" i="4"/>
  <c r="V2720" i="4"/>
  <c r="V2721" i="4"/>
  <c r="V2725" i="4"/>
  <c r="V2726" i="4"/>
  <c r="V2727" i="4"/>
  <c r="V2728" i="4"/>
  <c r="V2729" i="4"/>
  <c r="V2731" i="4"/>
  <c r="V2740" i="4"/>
  <c r="V2749" i="4"/>
  <c r="V2750" i="4"/>
  <c r="V2751" i="4"/>
  <c r="V2752" i="4"/>
  <c r="V2753" i="4"/>
  <c r="V2755" i="4"/>
  <c r="V2757" i="4"/>
  <c r="V2762" i="4"/>
  <c r="V2773" i="4"/>
  <c r="V2774" i="4"/>
  <c r="V2775" i="4"/>
  <c r="V2776" i="4"/>
  <c r="V2777" i="4"/>
  <c r="V2779" i="4"/>
  <c r="V2786" i="4"/>
  <c r="V2790" i="4"/>
  <c r="V2791" i="4"/>
  <c r="V2797" i="4"/>
  <c r="V2798" i="4"/>
  <c r="V2799" i="4"/>
  <c r="V2800" i="4"/>
  <c r="V2801" i="4"/>
  <c r="V2803" i="4"/>
  <c r="V2805" i="4"/>
  <c r="V2806" i="4"/>
  <c r="V2807" i="4"/>
  <c r="V2808" i="4"/>
  <c r="V2809" i="4"/>
  <c r="V2815" i="4"/>
  <c r="V2821" i="4"/>
  <c r="V2822" i="4"/>
  <c r="V2823" i="4"/>
  <c r="V2824" i="4"/>
  <c r="V2825" i="4"/>
  <c r="V2827" i="4"/>
  <c r="V2828" i="4"/>
  <c r="V2833" i="4"/>
  <c r="V2834" i="4"/>
  <c r="V2839" i="4"/>
  <c r="V2841" i="4"/>
  <c r="V2845" i="4"/>
  <c r="V2846" i="4"/>
  <c r="V2847" i="4"/>
  <c r="V2848" i="4"/>
  <c r="V2849" i="4"/>
  <c r="V2851" i="4"/>
  <c r="V2861" i="4"/>
  <c r="V2864" i="4"/>
  <c r="V2869" i="4"/>
  <c r="V2870" i="4"/>
  <c r="V2871" i="4"/>
  <c r="V2872" i="4"/>
  <c r="V2873" i="4"/>
  <c r="V2875" i="4"/>
  <c r="V2876" i="4"/>
  <c r="V2878" i="4"/>
  <c r="V2887" i="4"/>
  <c r="V2889" i="4"/>
  <c r="V2893" i="4"/>
  <c r="V2894" i="4"/>
  <c r="V2895" i="4"/>
  <c r="V2896" i="4"/>
  <c r="V2897" i="4"/>
  <c r="V2899" i="4"/>
  <c r="V2902" i="4"/>
  <c r="V2911" i="4"/>
  <c r="V2917" i="4"/>
  <c r="V2918" i="4"/>
  <c r="V2919" i="4"/>
  <c r="V2920" i="4"/>
  <c r="V2921" i="4"/>
  <c r="V2923" i="4"/>
  <c r="V2927" i="4"/>
  <c r="V2929" i="4"/>
  <c r="V2930" i="4"/>
  <c r="V2931" i="4"/>
  <c r="V2932" i="4"/>
  <c r="V2941" i="4"/>
  <c r="V2942" i="4"/>
  <c r="V2943" i="4"/>
  <c r="V2944" i="4"/>
  <c r="V2945" i="4"/>
  <c r="V2946" i="4"/>
  <c r="V2947" i="4"/>
  <c r="V2948" i="4"/>
  <c r="V2951" i="4"/>
  <c r="V2954" i="4"/>
  <c r="V2956" i="4"/>
  <c r="V2957" i="4"/>
  <c r="V2958" i="4"/>
  <c r="V2959" i="4"/>
  <c r="V2960" i="4"/>
  <c r="V2965" i="4"/>
  <c r="V2966" i="4"/>
  <c r="V2967" i="4"/>
  <c r="V2968" i="4"/>
  <c r="V2969" i="4"/>
  <c r="V2971" i="4"/>
  <c r="V2972" i="4"/>
  <c r="V2977" i="4"/>
  <c r="V2983" i="4"/>
  <c r="V2989" i="4"/>
  <c r="V2990" i="4"/>
  <c r="V2991" i="4"/>
  <c r="V2992" i="4"/>
  <c r="V2993" i="4"/>
  <c r="V2995" i="4"/>
  <c r="V2996" i="4"/>
  <c r="V3002" i="4"/>
  <c r="V3003" i="4"/>
  <c r="V3004" i="4"/>
  <c r="V3005" i="4"/>
  <c r="V3006" i="4"/>
  <c r="V3007" i="4"/>
  <c r="V3008" i="4"/>
  <c r="V3010" i="4"/>
  <c r="V3013" i="4"/>
  <c r="V3014" i="4"/>
  <c r="V3015" i="4"/>
  <c r="V3016" i="4"/>
  <c r="V3017" i="4"/>
  <c r="V3019" i="4"/>
  <c r="V3028" i="4"/>
  <c r="V3031" i="4"/>
  <c r="V3032" i="4"/>
  <c r="V3037" i="4"/>
  <c r="V3038" i="4"/>
  <c r="V3039" i="4"/>
  <c r="V3040" i="4"/>
  <c r="V3041" i="4"/>
  <c r="V3043" i="4"/>
  <c r="V3045" i="4"/>
  <c r="V3046" i="4"/>
  <c r="V3052" i="4"/>
  <c r="V3055" i="4"/>
  <c r="V3061" i="4"/>
  <c r="V3062" i="4"/>
  <c r="V3063" i="4"/>
  <c r="V3064" i="4"/>
  <c r="V3065" i="4"/>
  <c r="V3067" i="4"/>
  <c r="V3068" i="4"/>
  <c r="V3071" i="4"/>
  <c r="V3076" i="4"/>
  <c r="V3085" i="4"/>
  <c r="V3086" i="4"/>
  <c r="V3087" i="4"/>
  <c r="V3088" i="4"/>
  <c r="V3089" i="4"/>
  <c r="V3090" i="4"/>
  <c r="V3091" i="4"/>
  <c r="V3095" i="4"/>
  <c r="V3100" i="4"/>
  <c r="V3101" i="4"/>
  <c r="V3102" i="4"/>
  <c r="V3103" i="4"/>
  <c r="V3109" i="4"/>
  <c r="V3110" i="4"/>
  <c r="V3111" i="4"/>
  <c r="V3112" i="4"/>
  <c r="V3113" i="4"/>
  <c r="V3115" i="4"/>
  <c r="V3116" i="4"/>
  <c r="V3117" i="4"/>
  <c r="V3118" i="4"/>
  <c r="V3119" i="4"/>
  <c r="V3124" i="4"/>
  <c r="V3126" i="4"/>
  <c r="V3127" i="4"/>
  <c r="V3128" i="4"/>
  <c r="V3133" i="4"/>
  <c r="V3134" i="4"/>
  <c r="V3135" i="4"/>
  <c r="V3136" i="4"/>
  <c r="V3137" i="4"/>
  <c r="V3139" i="4"/>
  <c r="V3152" i="4"/>
  <c r="V3157" i="4"/>
  <c r="V3158" i="4"/>
  <c r="V3159" i="4"/>
  <c r="V3160" i="4"/>
  <c r="V3161" i="4"/>
  <c r="V3163" i="4"/>
  <c r="V3164" i="4"/>
  <c r="V3170" i="4"/>
  <c r="V3172" i="4"/>
  <c r="V3176" i="4"/>
  <c r="V3181" i="4"/>
  <c r="V3182" i="4"/>
  <c r="V3183" i="4"/>
  <c r="V3184" i="4"/>
  <c r="V3185" i="4"/>
  <c r="V3186" i="4"/>
  <c r="V3187" i="4"/>
  <c r="V3205" i="4"/>
  <c r="V3206" i="4"/>
  <c r="V3207" i="4"/>
  <c r="V3208" i="4"/>
  <c r="V3209" i="4"/>
  <c r="V3210" i="4"/>
  <c r="V3211" i="4"/>
  <c r="V3213" i="4"/>
  <c r="V3215" i="4"/>
  <c r="V3218" i="4"/>
  <c r="V3220" i="4"/>
  <c r="V3229" i="4"/>
  <c r="V3230" i="4"/>
  <c r="V3231" i="4"/>
  <c r="V3232" i="4"/>
  <c r="V3233" i="4"/>
  <c r="V3234" i="4"/>
  <c r="V3235" i="4"/>
  <c r="V3236" i="4"/>
  <c r="V3246" i="4"/>
  <c r="V3247" i="4"/>
  <c r="V3253" i="4"/>
  <c r="V3254" i="4"/>
  <c r="V3255" i="4"/>
  <c r="V3256" i="4"/>
  <c r="V3257" i="4"/>
  <c r="V3259" i="4"/>
  <c r="V3261" i="4"/>
  <c r="V3263" i="4"/>
  <c r="V3266" i="4"/>
  <c r="V3268" i="4"/>
  <c r="V3269" i="4"/>
  <c r="V3270" i="4"/>
  <c r="V3271" i="4"/>
  <c r="V3272" i="4"/>
  <c r="V3277" i="4"/>
  <c r="V3278" i="4"/>
  <c r="V3279" i="4"/>
  <c r="V3280" i="4"/>
  <c r="V3281" i="4"/>
  <c r="V3283" i="4"/>
  <c r="V3290" i="4"/>
  <c r="V3293" i="4"/>
  <c r="V3294" i="4"/>
  <c r="V3295" i="4"/>
  <c r="V3301" i="4"/>
  <c r="V3302" i="4"/>
  <c r="V3303" i="4"/>
  <c r="V3304" i="4"/>
  <c r="V3305" i="4"/>
  <c r="V3306" i="4"/>
  <c r="V3307" i="4"/>
  <c r="V3308" i="4"/>
  <c r="V3316" i="4"/>
  <c r="V3318" i="4"/>
  <c r="V3319" i="4"/>
  <c r="V3325" i="4"/>
  <c r="V3326" i="4"/>
  <c r="V3327" i="4"/>
  <c r="V3328" i="4"/>
  <c r="V3329" i="4"/>
  <c r="V3331" i="4"/>
  <c r="V3332" i="4"/>
  <c r="V3333" i="4"/>
  <c r="V3334" i="4"/>
  <c r="V3335" i="4"/>
  <c r="V3340" i="4"/>
  <c r="V3342" i="4"/>
  <c r="V3349" i="4"/>
  <c r="V3350" i="4"/>
  <c r="V3351" i="4"/>
  <c r="V3352" i="4"/>
  <c r="V3353" i="4"/>
  <c r="V3354" i="4"/>
  <c r="V3355" i="4"/>
  <c r="V3358" i="4"/>
  <c r="V3364" i="4"/>
  <c r="V3367" i="4"/>
  <c r="V3373" i="4"/>
  <c r="V3374" i="4"/>
  <c r="V3375" i="4"/>
  <c r="V3376" i="4"/>
  <c r="V3377" i="4"/>
  <c r="V3379" i="4"/>
  <c r="V3380" i="4"/>
  <c r="V3383" i="4"/>
  <c r="V3386" i="4"/>
  <c r="V3388" i="4"/>
  <c r="V3397" i="4"/>
  <c r="V3398" i="4"/>
  <c r="V3399" i="4"/>
  <c r="V3400" i="4"/>
  <c r="V3401" i="4"/>
  <c r="V3403" i="4"/>
  <c r="V3405" i="4"/>
  <c r="V3410" i="4"/>
  <c r="V3421" i="4"/>
  <c r="V3422" i="4"/>
  <c r="V3423" i="4"/>
  <c r="V3424" i="4"/>
  <c r="V3425" i="4"/>
  <c r="V3427" i="4"/>
  <c r="V3430" i="4"/>
  <c r="V3432" i="4"/>
  <c r="V3434" i="4"/>
  <c r="V3436" i="4"/>
  <c r="V3437" i="4"/>
  <c r="V3445" i="4"/>
  <c r="V3446" i="4"/>
  <c r="V3447" i="4"/>
  <c r="V3448" i="4"/>
  <c r="V3449" i="4"/>
  <c r="V3451" i="4"/>
  <c r="V3452" i="4"/>
  <c r="V3454" i="4"/>
  <c r="V3455" i="4"/>
  <c r="V3457" i="4"/>
  <c r="V3460" i="4"/>
  <c r="V3462" i="4"/>
  <c r="V3463" i="4"/>
  <c r="V3469" i="4"/>
  <c r="V3470" i="4"/>
  <c r="V3471" i="4"/>
  <c r="V3472" i="4"/>
  <c r="V3473" i="4"/>
  <c r="V3475" i="4"/>
  <c r="V3486" i="4"/>
  <c r="V3487" i="4"/>
  <c r="V3488" i="4"/>
  <c r="V3493" i="4"/>
  <c r="V3494" i="4"/>
  <c r="V3495" i="4"/>
  <c r="V3496" i="4"/>
  <c r="V3497" i="4"/>
  <c r="V3499" i="4"/>
  <c r="V3500" i="4"/>
  <c r="V3506" i="4"/>
  <c r="V3509" i="4"/>
  <c r="V3511" i="4"/>
  <c r="V3513" i="4"/>
  <c r="V3517" i="4"/>
  <c r="V3518" i="4"/>
  <c r="V3519" i="4"/>
  <c r="V3520" i="4"/>
  <c r="V3521" i="4"/>
  <c r="V3523" i="4"/>
  <c r="V3530" i="4"/>
  <c r="V3534" i="4"/>
  <c r="V3535" i="4"/>
  <c r="V3541" i="4"/>
  <c r="V3542" i="4"/>
  <c r="V3543" i="4"/>
  <c r="V3544" i="4"/>
  <c r="V3545" i="4"/>
  <c r="V3547" i="4"/>
  <c r="V3553" i="4"/>
  <c r="V3556" i="4"/>
  <c r="V3559" i="4"/>
  <c r="V3565" i="4"/>
  <c r="V3566" i="4"/>
  <c r="V3567" i="4"/>
  <c r="V3568" i="4"/>
  <c r="V3569" i="4"/>
  <c r="V3571" i="4"/>
  <c r="V3572" i="4"/>
  <c r="V3578" i="4"/>
  <c r="V3580" i="4"/>
  <c r="V3589" i="4"/>
  <c r="V3590" i="4"/>
  <c r="V3591" i="4"/>
  <c r="V3592" i="4"/>
  <c r="V3593" i="4"/>
  <c r="V3594" i="4"/>
  <c r="V3595" i="4"/>
  <c r="V3602" i="4"/>
  <c r="V3604" i="4"/>
  <c r="V3606" i="4"/>
  <c r="V3607" i="4"/>
  <c r="V3608" i="4"/>
  <c r="V3613" i="4"/>
  <c r="V3614" i="4"/>
  <c r="V3615" i="4"/>
  <c r="V3616" i="4"/>
  <c r="V3617" i="4"/>
  <c r="V3619" i="4"/>
  <c r="V3620" i="4"/>
  <c r="V3621" i="4"/>
  <c r="V3622" i="4"/>
  <c r="V3623" i="4"/>
  <c r="V3628" i="4"/>
  <c r="V3630" i="4"/>
  <c r="V3631" i="4"/>
  <c r="V3632" i="4"/>
  <c r="V3637" i="4"/>
  <c r="V3638" i="4"/>
  <c r="V3639" i="4"/>
  <c r="V3640" i="4"/>
  <c r="V3641" i="4"/>
  <c r="V3643" i="4"/>
  <c r="V3644" i="4"/>
  <c r="V3647" i="4"/>
  <c r="V3655" i="4"/>
  <c r="V3656" i="4"/>
  <c r="V3661" i="4"/>
  <c r="V3662" i="4"/>
  <c r="V3663" i="4"/>
  <c r="V3664" i="4"/>
  <c r="V3665" i="4"/>
  <c r="V3666" i="4"/>
  <c r="V3667" i="4"/>
  <c r="V3668" i="4"/>
  <c r="V3676" i="4"/>
  <c r="V3678" i="4"/>
  <c r="V3679" i="4"/>
  <c r="V3685" i="4"/>
  <c r="V3686" i="4"/>
  <c r="V3687" i="4"/>
  <c r="V3688" i="4"/>
  <c r="V3689" i="4"/>
  <c r="V3691" i="4"/>
  <c r="V3694" i="4"/>
  <c r="V3700" i="4"/>
  <c r="V3709" i="4"/>
  <c r="V3710" i="4"/>
  <c r="F3977" i="13"/>
  <c r="G3977" i="13"/>
  <c r="U3977" i="13" s="1"/>
  <c r="H3977" i="13"/>
  <c r="L3977" i="13"/>
  <c r="F3978" i="13"/>
  <c r="G3978" i="13"/>
  <c r="U3978" i="13" s="1"/>
  <c r="H3978" i="13"/>
  <c r="I3978" i="13"/>
  <c r="L3978" i="13"/>
  <c r="F3979" i="13"/>
  <c r="G3979" i="13"/>
  <c r="U3979" i="13" s="1"/>
  <c r="H3979" i="13"/>
  <c r="I3979" i="13"/>
  <c r="L3979" i="13"/>
  <c r="F3980" i="13"/>
  <c r="G3980" i="13"/>
  <c r="U3980" i="13" s="1"/>
  <c r="H3980" i="13"/>
  <c r="L3980" i="13"/>
  <c r="I1796" i="13"/>
  <c r="I3409" i="13"/>
  <c r="I1311" i="13"/>
  <c r="I2522" i="13"/>
  <c r="I1503" i="13"/>
  <c r="I3497" i="13"/>
  <c r="I3502" i="13"/>
  <c r="I1541" i="13"/>
  <c r="I3406" i="13"/>
  <c r="I780" i="13"/>
  <c r="W780" i="13" s="1"/>
  <c r="I2348" i="13"/>
  <c r="I2963" i="13"/>
  <c r="I47" i="13"/>
  <c r="I40" i="13"/>
  <c r="W40" i="13" s="1"/>
  <c r="I49" i="13"/>
  <c r="W49" i="13" s="1"/>
  <c r="I278" i="13"/>
  <c r="I1993" i="13"/>
  <c r="I1994" i="13"/>
  <c r="I294" i="13"/>
  <c r="I3027" i="13"/>
  <c r="I1927" i="13"/>
  <c r="I581" i="13"/>
  <c r="I575" i="13"/>
  <c r="I477" i="13"/>
  <c r="I478" i="13"/>
  <c r="I632" i="13"/>
  <c r="I1870" i="13"/>
  <c r="I1867" i="13"/>
  <c r="I1896" i="13"/>
  <c r="I1891" i="13"/>
  <c r="I2129" i="13"/>
  <c r="I2128" i="13"/>
  <c r="I2127" i="13"/>
  <c r="I2124" i="13"/>
  <c r="I2669" i="13"/>
  <c r="I2834" i="13"/>
  <c r="I2309" i="13"/>
  <c r="I3169" i="13"/>
  <c r="I3173" i="13"/>
  <c r="I3556" i="13"/>
  <c r="I3552" i="13"/>
  <c r="I2244" i="13"/>
  <c r="I1636" i="13"/>
  <c r="I3304" i="13"/>
  <c r="I3306" i="13"/>
  <c r="I1671" i="13"/>
  <c r="I2150" i="13"/>
  <c r="I1016" i="13"/>
  <c r="I1139" i="13"/>
  <c r="I1133" i="13"/>
  <c r="I2570" i="13"/>
  <c r="I1224" i="13"/>
  <c r="I2224" i="13"/>
  <c r="I1524" i="13"/>
  <c r="I919" i="13"/>
  <c r="I3059" i="13"/>
  <c r="I1400" i="13"/>
  <c r="I529" i="13"/>
  <c r="I84" i="13"/>
  <c r="W84" i="13" s="1"/>
  <c r="I726" i="13"/>
  <c r="I1404" i="13"/>
  <c r="I1408" i="13"/>
  <c r="I1423" i="13"/>
  <c r="I2420" i="13"/>
  <c r="I1487" i="13"/>
  <c r="I2160" i="13"/>
  <c r="I3576" i="13"/>
  <c r="I4" i="13"/>
  <c r="I12" i="13"/>
  <c r="W12" i="13" s="1"/>
  <c r="I3301" i="13"/>
  <c r="I3771" i="13"/>
  <c r="I3663" i="13"/>
  <c r="I51" i="13"/>
  <c r="I53" i="13"/>
  <c r="I275" i="13"/>
  <c r="I2871" i="13"/>
  <c r="I1158" i="13"/>
  <c r="I3119" i="13"/>
  <c r="I3133" i="13"/>
  <c r="I384" i="13"/>
  <c r="I2009" i="13"/>
  <c r="I1641" i="13"/>
  <c r="I291" i="13"/>
  <c r="I3312" i="13"/>
  <c r="I3507" i="13"/>
  <c r="I1632" i="13"/>
  <c r="I547" i="13"/>
  <c r="W547" i="13" s="1"/>
  <c r="I393" i="13"/>
  <c r="I640" i="13"/>
  <c r="I2285" i="13"/>
  <c r="I2474" i="13"/>
  <c r="I2088" i="13"/>
  <c r="I2910" i="13"/>
  <c r="I2329" i="13"/>
  <c r="I2365" i="13"/>
  <c r="I3175" i="13"/>
  <c r="I3178" i="13"/>
  <c r="I3362" i="13"/>
  <c r="I3250" i="13"/>
  <c r="I2048" i="13"/>
  <c r="I873" i="13"/>
  <c r="W873" i="13" s="1"/>
  <c r="I3056" i="13"/>
  <c r="I2564" i="13"/>
  <c r="I3916" i="13"/>
  <c r="I2750" i="13"/>
  <c r="I2422" i="13"/>
  <c r="I1946" i="13"/>
  <c r="J1110" i="13"/>
  <c r="J1106" i="13"/>
  <c r="J1108" i="13"/>
  <c r="J1109" i="13"/>
  <c r="J1437" i="13"/>
  <c r="J1436" i="13"/>
  <c r="J1441" i="13"/>
  <c r="J1438" i="13"/>
  <c r="J1057" i="13"/>
  <c r="J1055" i="13"/>
  <c r="J1054" i="13"/>
  <c r="J1051" i="13"/>
  <c r="J1049" i="13"/>
  <c r="J184" i="13"/>
  <c r="J873" i="13"/>
  <c r="J874" i="13"/>
  <c r="J3213" i="13"/>
  <c r="J3217" i="13"/>
  <c r="J3219" i="13"/>
  <c r="J3218" i="13"/>
  <c r="J3216" i="13"/>
  <c r="J1269" i="13"/>
  <c r="J1274" i="13"/>
  <c r="J1280" i="13"/>
  <c r="J1276" i="13"/>
  <c r="J1275" i="13"/>
  <c r="J1800" i="13"/>
  <c r="J1795" i="13"/>
  <c r="J2322" i="13"/>
  <c r="J2320" i="13"/>
  <c r="J736" i="13"/>
  <c r="J759" i="13"/>
  <c r="J674" i="13"/>
  <c r="J675" i="13"/>
  <c r="J697" i="13"/>
  <c r="J772" i="13"/>
  <c r="J773" i="13"/>
  <c r="J774" i="13"/>
  <c r="J692" i="13"/>
  <c r="J694" i="13"/>
  <c r="J819" i="13"/>
  <c r="J787" i="13"/>
  <c r="J788" i="13"/>
  <c r="J837" i="13"/>
  <c r="J782" i="13"/>
  <c r="J750" i="13"/>
  <c r="J678" i="13"/>
  <c r="J679" i="13"/>
  <c r="J688" i="13"/>
  <c r="J808" i="13"/>
  <c r="J809" i="13"/>
  <c r="J716" i="13"/>
  <c r="J717" i="13"/>
  <c r="J706" i="13"/>
  <c r="J707" i="13"/>
  <c r="J726" i="13"/>
  <c r="J683" i="13"/>
  <c r="J684" i="13"/>
  <c r="J724" i="13"/>
  <c r="J729" i="13"/>
  <c r="J791" i="13"/>
  <c r="J792" i="13"/>
  <c r="J793" i="13"/>
  <c r="J703" i="13"/>
  <c r="J763" i="13"/>
  <c r="J764" i="13"/>
  <c r="J830" i="13"/>
  <c r="J1404" i="13"/>
  <c r="J1402" i="13"/>
  <c r="J1405" i="13"/>
  <c r="J1407" i="13"/>
  <c r="J603" i="13"/>
  <c r="J588" i="13"/>
  <c r="J589" i="13"/>
  <c r="J587" i="13"/>
  <c r="J1433" i="13"/>
  <c r="J1432" i="13"/>
  <c r="J1428" i="13"/>
  <c r="J1424" i="13"/>
  <c r="J1423" i="13"/>
  <c r="J1422" i="13"/>
  <c r="J1426" i="13"/>
  <c r="J1373" i="13"/>
  <c r="J1368" i="13"/>
  <c r="J1371" i="13"/>
  <c r="J1374" i="13"/>
  <c r="J1463" i="13"/>
  <c r="J1394" i="13"/>
  <c r="J1400" i="13"/>
  <c r="J1401" i="13"/>
  <c r="J1396" i="13"/>
  <c r="J1363" i="13"/>
  <c r="J1361" i="13"/>
  <c r="J1364" i="13"/>
  <c r="J1532" i="13"/>
  <c r="J1531" i="13"/>
  <c r="J529" i="13"/>
  <c r="J528" i="13"/>
  <c r="J1516" i="13"/>
  <c r="J1346" i="13"/>
  <c r="J1345" i="13"/>
  <c r="J1351" i="13"/>
  <c r="J1446" i="13"/>
  <c r="J1450" i="13"/>
  <c r="J3466" i="13"/>
  <c r="J1466" i="13"/>
  <c r="J1465" i="13"/>
  <c r="J3077" i="13"/>
  <c r="J3076" i="13"/>
  <c r="J3075" i="13"/>
  <c r="J3056" i="13"/>
  <c r="J3054" i="13"/>
  <c r="J3064" i="13"/>
  <c r="J3067" i="13"/>
  <c r="J3071" i="13"/>
  <c r="J1311" i="13"/>
  <c r="J1334" i="13"/>
  <c r="J1341" i="13"/>
  <c r="J1337" i="13"/>
  <c r="J1340" i="13"/>
  <c r="J1338" i="13"/>
  <c r="J3391" i="13"/>
  <c r="J3390" i="13"/>
  <c r="J1600" i="13"/>
  <c r="J1599" i="13"/>
  <c r="J73" i="13"/>
  <c r="J76" i="13"/>
  <c r="J77" i="13"/>
  <c r="J78" i="13"/>
  <c r="J81" i="13"/>
  <c r="J84" i="13"/>
  <c r="J2799" i="13"/>
  <c r="J72" i="13"/>
  <c r="J74" i="13"/>
  <c r="J82" i="13"/>
  <c r="J1331" i="13"/>
  <c r="J1326" i="13"/>
  <c r="J1325" i="13"/>
  <c r="J1332" i="13"/>
  <c r="J1329" i="13"/>
  <c r="J1416" i="13"/>
  <c r="J1421" i="13"/>
  <c r="J1418" i="13"/>
  <c r="J2283" i="13"/>
  <c r="J1035" i="13"/>
  <c r="J1322" i="13"/>
  <c r="J1317" i="13"/>
  <c r="J1316" i="13"/>
  <c r="J1324" i="13"/>
  <c r="J281" i="13"/>
  <c r="J282" i="13"/>
  <c r="J1037" i="13"/>
  <c r="J1039" i="13"/>
  <c r="J285" i="13"/>
  <c r="J3048" i="13"/>
  <c r="J3049" i="13"/>
  <c r="J3051" i="13"/>
  <c r="J2778" i="13"/>
  <c r="J2779" i="13"/>
  <c r="J2783" i="13"/>
  <c r="J2782" i="13"/>
  <c r="J2520" i="13"/>
  <c r="J2518" i="13"/>
  <c r="J2358" i="13"/>
  <c r="J2420" i="13"/>
  <c r="J1307" i="13"/>
  <c r="J1301" i="13"/>
  <c r="J1305" i="13"/>
  <c r="J1492" i="13"/>
  <c r="J1487" i="13"/>
  <c r="J1489" i="13"/>
  <c r="J1490" i="13"/>
  <c r="J1488" i="13"/>
  <c r="J1507" i="13"/>
  <c r="J1502" i="13"/>
  <c r="J2458" i="13"/>
  <c r="J2459" i="13"/>
  <c r="J2460" i="13"/>
  <c r="J453" i="13"/>
  <c r="J3493" i="13"/>
  <c r="J2795" i="13"/>
  <c r="J2793" i="13"/>
  <c r="J3979" i="13"/>
  <c r="J2794" i="13"/>
  <c r="J66" i="13"/>
  <c r="J68" i="13"/>
  <c r="J71" i="13"/>
  <c r="J2948" i="13"/>
  <c r="J2949" i="13"/>
  <c r="J1540" i="13"/>
  <c r="J1541" i="13"/>
  <c r="J1542" i="13"/>
  <c r="J2159" i="13"/>
  <c r="J2153" i="13"/>
  <c r="J2162" i="13"/>
  <c r="J2152" i="13"/>
  <c r="J2156" i="13"/>
  <c r="J2164" i="13"/>
  <c r="J2198" i="13"/>
  <c r="J2194" i="13"/>
  <c r="J2340" i="13"/>
  <c r="J2339" i="13"/>
  <c r="J2342" i="13"/>
  <c r="J2343" i="13"/>
  <c r="J2943" i="13"/>
  <c r="J2553" i="13"/>
  <c r="J2549" i="13"/>
  <c r="J2554" i="13"/>
  <c r="J2600" i="13"/>
  <c r="J2604" i="13"/>
  <c r="J2601" i="13"/>
  <c r="J9" i="13"/>
  <c r="J2621" i="13"/>
  <c r="J1571" i="13"/>
  <c r="J1567" i="13"/>
  <c r="J1563" i="13"/>
  <c r="J1561" i="13"/>
  <c r="J1558" i="13"/>
  <c r="J1572" i="13"/>
  <c r="J1573" i="13"/>
  <c r="J1574" i="13"/>
  <c r="J1575" i="13"/>
  <c r="J1391" i="13"/>
  <c r="J1393" i="13"/>
  <c r="J1292" i="13"/>
  <c r="J2378" i="13"/>
  <c r="J2059" i="13"/>
  <c r="J2064" i="13"/>
  <c r="J2060" i="13"/>
  <c r="J1494" i="13"/>
  <c r="J1496" i="13"/>
  <c r="J1382" i="13"/>
  <c r="J1381" i="13"/>
  <c r="J3567" i="13"/>
  <c r="J3573" i="13"/>
  <c r="J3576" i="13"/>
  <c r="J3568" i="13"/>
  <c r="J3639" i="13"/>
  <c r="J3611" i="13"/>
  <c r="J3646" i="13"/>
  <c r="J69" i="13"/>
  <c r="J4" i="13"/>
  <c r="J5" i="13"/>
  <c r="J6" i="13"/>
  <c r="J13" i="13"/>
  <c r="J7" i="13"/>
  <c r="J1611" i="13"/>
  <c r="J1610" i="13"/>
  <c r="J1613" i="13"/>
  <c r="J1609" i="13"/>
  <c r="J2051" i="13"/>
  <c r="J2056" i="13"/>
  <c r="J2053" i="13"/>
  <c r="J3846" i="13"/>
  <c r="J3938" i="13"/>
  <c r="J3939" i="13"/>
  <c r="J2709" i="13"/>
  <c r="J2707" i="13"/>
  <c r="J2713" i="13"/>
  <c r="J3879" i="13"/>
  <c r="J3925" i="13"/>
  <c r="J3916" i="13"/>
  <c r="J3917" i="13"/>
  <c r="J3920" i="13"/>
  <c r="J3912" i="13"/>
  <c r="J3898" i="13"/>
  <c r="J3896" i="13"/>
  <c r="J3899" i="13"/>
  <c r="J3894" i="13"/>
  <c r="J3891" i="13"/>
  <c r="J3858" i="13"/>
  <c r="J3861" i="13"/>
  <c r="J3853" i="13"/>
  <c r="J3842" i="13"/>
  <c r="J2979" i="13"/>
  <c r="J2972" i="13"/>
  <c r="J2974" i="13"/>
  <c r="J3408" i="13"/>
  <c r="J3407" i="13"/>
  <c r="J546" i="13"/>
  <c r="J638" i="13"/>
  <c r="J1073" i="13"/>
  <c r="J2840" i="13"/>
  <c r="J2841" i="13"/>
  <c r="J289" i="13"/>
  <c r="J290" i="13"/>
  <c r="J287" i="13"/>
  <c r="J286" i="13"/>
  <c r="J23" i="13"/>
  <c r="J29" i="13"/>
  <c r="J24" i="13"/>
  <c r="J27" i="13"/>
  <c r="J19" i="13"/>
  <c r="J18" i="13"/>
  <c r="J20" i="13"/>
  <c r="J32" i="13"/>
  <c r="J30" i="13"/>
  <c r="J3154" i="13"/>
  <c r="J3153" i="13"/>
  <c r="J3145" i="13"/>
  <c r="J3144" i="13"/>
  <c r="J3159" i="13"/>
  <c r="J3160" i="13"/>
  <c r="J3232" i="13"/>
  <c r="J279" i="13"/>
  <c r="J2463" i="13"/>
  <c r="J2464" i="13"/>
  <c r="J2410" i="13"/>
  <c r="J2413" i="13"/>
  <c r="J3730" i="13"/>
  <c r="J3731" i="13"/>
  <c r="J3728" i="13"/>
  <c r="J3752" i="13"/>
  <c r="J3745" i="13"/>
  <c r="J3743" i="13"/>
  <c r="J1615" i="13"/>
  <c r="J2696" i="13"/>
  <c r="J2697" i="13"/>
  <c r="J2699" i="13"/>
  <c r="J2351" i="13"/>
  <c r="J2352" i="13"/>
  <c r="J2221" i="13"/>
  <c r="J2213" i="13"/>
  <c r="J2212" i="13"/>
  <c r="J2218" i="13"/>
  <c r="J2214" i="13"/>
  <c r="J2220" i="13"/>
  <c r="J2219" i="13"/>
  <c r="J3606" i="13"/>
  <c r="J3653" i="13"/>
  <c r="J90" i="13"/>
  <c r="J2726" i="13"/>
  <c r="J2905" i="13"/>
  <c r="J2907" i="13"/>
  <c r="J2066" i="13"/>
  <c r="J1032" i="13"/>
  <c r="J3193" i="13"/>
  <c r="J2753" i="13"/>
  <c r="J2750" i="13"/>
  <c r="J2751" i="13"/>
  <c r="J2747" i="13"/>
  <c r="J2748" i="13"/>
  <c r="J3870" i="13"/>
  <c r="J3924" i="13"/>
  <c r="J3921" i="13"/>
  <c r="J3955" i="13"/>
  <c r="J2961" i="13"/>
  <c r="J2957" i="13"/>
  <c r="J2955" i="13"/>
  <c r="J2959" i="13"/>
  <c r="J2953" i="13"/>
  <c r="J1860" i="13"/>
  <c r="J1862" i="13"/>
  <c r="J2981" i="13"/>
  <c r="J2986" i="13"/>
  <c r="J2325" i="13"/>
  <c r="J2620" i="13"/>
  <c r="J1653" i="13"/>
  <c r="J1654" i="13"/>
  <c r="J1655" i="13"/>
  <c r="J1656" i="13"/>
  <c r="J812" i="13"/>
  <c r="J65" i="13"/>
  <c r="J3783" i="13"/>
  <c r="J3784" i="13"/>
  <c r="J1221" i="13"/>
  <c r="J1222" i="13"/>
  <c r="J3300" i="13"/>
  <c r="J67" i="13"/>
  <c r="J3453" i="13"/>
  <c r="J3452" i="13"/>
  <c r="J3455" i="13"/>
  <c r="J1666" i="13"/>
  <c r="J3774" i="13"/>
  <c r="J3773" i="13"/>
  <c r="J612" i="13"/>
  <c r="J1556" i="13"/>
  <c r="J1545" i="13"/>
  <c r="J1550" i="13"/>
  <c r="J3209" i="13"/>
  <c r="J3210" i="13"/>
  <c r="J3208" i="13"/>
  <c r="J1864" i="13"/>
  <c r="J214" i="13"/>
  <c r="J1549" i="13"/>
  <c r="J3667" i="13"/>
  <c r="J3668" i="13"/>
  <c r="J3537" i="13"/>
  <c r="J3532" i="13"/>
  <c r="J51" i="13"/>
  <c r="J50" i="13"/>
  <c r="J63" i="13"/>
  <c r="J58" i="13"/>
  <c r="J57" i="13"/>
  <c r="J39" i="13"/>
  <c r="J3284" i="13"/>
  <c r="J3287" i="13"/>
  <c r="J3275" i="13"/>
  <c r="J3274" i="13"/>
  <c r="J3296" i="13"/>
  <c r="J3298" i="13"/>
  <c r="J3292" i="13"/>
  <c r="J3268" i="13"/>
  <c r="J3689" i="13"/>
  <c r="J48" i="13"/>
  <c r="J40" i="13"/>
  <c r="J42" i="13"/>
  <c r="J33" i="13"/>
  <c r="J3421" i="13"/>
  <c r="J159" i="13"/>
  <c r="J155" i="13"/>
  <c r="J156" i="13"/>
  <c r="J154" i="13"/>
  <c r="J234" i="13"/>
  <c r="J235" i="13"/>
  <c r="J273" i="13"/>
  <c r="J278" i="13"/>
  <c r="J276" i="13"/>
  <c r="J275" i="13"/>
  <c r="J963" i="13"/>
  <c r="J934" i="13"/>
  <c r="J44" i="13"/>
  <c r="J37" i="13"/>
  <c r="J36" i="13"/>
  <c r="J224" i="13"/>
  <c r="J221" i="13"/>
  <c r="J219" i="13"/>
  <c r="J220" i="13"/>
  <c r="J217" i="13"/>
  <c r="J215" i="13"/>
  <c r="J961" i="13"/>
  <c r="J178" i="13"/>
  <c r="J177" i="13"/>
  <c r="J169" i="13"/>
  <c r="J172" i="13"/>
  <c r="J175" i="13"/>
  <c r="J173" i="13"/>
  <c r="J174" i="13"/>
  <c r="J2871" i="13"/>
  <c r="J2873" i="13"/>
  <c r="J2874" i="13"/>
  <c r="J2867" i="13"/>
  <c r="J2875" i="13"/>
  <c r="J2870" i="13"/>
  <c r="J182" i="13"/>
  <c r="J167" i="13"/>
  <c r="J3314" i="13"/>
  <c r="J3313" i="13"/>
  <c r="J3317" i="13"/>
  <c r="J166" i="13"/>
  <c r="J2645" i="13"/>
  <c r="J2644" i="13"/>
  <c r="J183" i="13"/>
  <c r="J1160" i="13"/>
  <c r="J1159" i="13"/>
  <c r="J1158" i="13"/>
  <c r="J3095" i="13"/>
  <c r="J3087" i="13"/>
  <c r="J3101" i="13"/>
  <c r="J3115" i="13"/>
  <c r="J3131" i="13"/>
  <c r="J3134" i="13"/>
  <c r="J3128" i="13"/>
  <c r="J3127" i="13"/>
  <c r="J3126" i="13"/>
  <c r="J3129" i="13"/>
  <c r="J3124" i="13"/>
  <c r="J3138" i="13"/>
  <c r="J2578" i="13"/>
  <c r="J2577" i="13"/>
  <c r="J330" i="13"/>
  <c r="J329" i="13"/>
  <c r="J335" i="13"/>
  <c r="J333" i="13"/>
  <c r="J336" i="13"/>
  <c r="J353" i="13"/>
  <c r="J356" i="13"/>
  <c r="J357" i="13"/>
  <c r="J355" i="13"/>
  <c r="J366" i="13"/>
  <c r="J364" i="13"/>
  <c r="J367" i="13"/>
  <c r="J343" i="13"/>
  <c r="J345" i="13"/>
  <c r="J347" i="13"/>
  <c r="J342" i="13"/>
  <c r="J346" i="13"/>
  <c r="J317" i="13"/>
  <c r="J318" i="13"/>
  <c r="J319" i="13"/>
  <c r="J351" i="13"/>
  <c r="J350" i="13"/>
  <c r="J380" i="13"/>
  <c r="J381" i="13"/>
  <c r="J384" i="13"/>
  <c r="J314" i="13"/>
  <c r="J313" i="13"/>
  <c r="J378" i="13"/>
  <c r="J376" i="13"/>
  <c r="J309" i="13"/>
  <c r="J270" i="13"/>
  <c r="J268" i="13"/>
  <c r="J267" i="13"/>
  <c r="J3541" i="13"/>
  <c r="J2032" i="13"/>
  <c r="J2028" i="13"/>
  <c r="J2033" i="13"/>
  <c r="J2034" i="13"/>
  <c r="J2035" i="13"/>
  <c r="J2855" i="13"/>
  <c r="J1971" i="13"/>
  <c r="J1986" i="13"/>
  <c r="J1987" i="13"/>
  <c r="J1995" i="13"/>
  <c r="J1992" i="13"/>
  <c r="J2008" i="13"/>
  <c r="J2010" i="13"/>
  <c r="J2006" i="13"/>
  <c r="J2013" i="13"/>
  <c r="J1848" i="13"/>
  <c r="J1949" i="13"/>
  <c r="J2638" i="13"/>
  <c r="J2639" i="13"/>
  <c r="J2396" i="13"/>
  <c r="J2397" i="13"/>
  <c r="J911" i="13"/>
  <c r="J915" i="13"/>
  <c r="J914" i="13"/>
  <c r="J118" i="13"/>
  <c r="J120" i="13"/>
  <c r="J878" i="13"/>
  <c r="J1597" i="13"/>
  <c r="J1598" i="13"/>
  <c r="J3443" i="13"/>
  <c r="J3442" i="13"/>
  <c r="J3444" i="13"/>
  <c r="J1263" i="13"/>
  <c r="J1261" i="13"/>
  <c r="J903" i="13"/>
  <c r="J2390" i="13"/>
  <c r="J2967" i="13"/>
  <c r="J2970" i="13"/>
  <c r="J1647" i="13"/>
  <c r="J1643" i="13"/>
  <c r="J1639" i="13"/>
  <c r="J1646" i="13"/>
  <c r="J1640" i="13"/>
  <c r="J1663" i="13"/>
  <c r="J1662" i="13"/>
  <c r="J1660" i="13"/>
  <c r="J1659" i="13"/>
  <c r="J298" i="13"/>
  <c r="J299" i="13"/>
  <c r="J2024" i="13"/>
  <c r="J294" i="13"/>
  <c r="J302" i="13"/>
  <c r="J132" i="13"/>
  <c r="J133" i="13"/>
  <c r="J97" i="13"/>
  <c r="J3506" i="13"/>
  <c r="J3505" i="13"/>
  <c r="J3544" i="13"/>
  <c r="J3543" i="13"/>
  <c r="J339" i="13"/>
  <c r="J323" i="13"/>
  <c r="J321" i="13"/>
  <c r="J2021" i="13"/>
  <c r="J2022" i="13"/>
  <c r="J1999" i="13"/>
  <c r="J3238" i="13"/>
  <c r="J1979" i="13"/>
  <c r="J2001" i="13"/>
  <c r="J1998" i="13"/>
  <c r="J2019" i="13"/>
  <c r="J866" i="13"/>
  <c r="J2003" i="13"/>
  <c r="J2005" i="13"/>
  <c r="J2004" i="13"/>
  <c r="J858" i="13"/>
  <c r="J857" i="13"/>
  <c r="J1982" i="13"/>
  <c r="J2002" i="13"/>
  <c r="J1720" i="13"/>
  <c r="J928" i="13"/>
  <c r="J3827" i="13"/>
  <c r="J3830" i="13"/>
  <c r="J3818" i="13"/>
  <c r="J3817" i="13"/>
  <c r="J372" i="13"/>
  <c r="J362" i="13"/>
  <c r="J3822" i="13"/>
  <c r="J3825" i="13"/>
  <c r="J2273" i="13"/>
  <c r="J2280" i="13"/>
  <c r="J2276" i="13"/>
  <c r="J2279" i="13"/>
  <c r="J1726" i="13"/>
  <c r="J3832" i="13"/>
  <c r="J3840" i="13"/>
  <c r="J2716" i="13"/>
  <c r="J2718" i="13"/>
  <c r="J1744" i="13"/>
  <c r="J1738" i="13"/>
  <c r="J1735" i="13"/>
  <c r="J2865" i="13"/>
  <c r="J2181" i="13"/>
  <c r="J2179" i="13"/>
  <c r="J1745" i="13"/>
  <c r="J2262" i="13"/>
  <c r="J2261" i="13"/>
  <c r="J2269" i="13"/>
  <c r="J2270" i="13"/>
  <c r="J2266" i="13"/>
  <c r="J1937" i="13"/>
  <c r="J1933" i="13"/>
  <c r="J1932" i="13"/>
  <c r="J1931" i="13"/>
  <c r="J1930" i="13"/>
  <c r="J1939" i="13"/>
  <c r="J1935" i="13"/>
  <c r="J1940" i="13"/>
  <c r="J1925" i="13"/>
  <c r="J1929" i="13"/>
  <c r="J1631" i="13"/>
  <c r="J1626" i="13"/>
  <c r="J1628" i="13"/>
  <c r="J1921" i="13"/>
  <c r="J1922" i="13"/>
  <c r="J2294" i="13"/>
  <c r="J2292" i="13"/>
  <c r="J1044" i="13"/>
  <c r="J423" i="13"/>
  <c r="J427" i="13"/>
  <c r="J431" i="13"/>
  <c r="J432" i="13"/>
  <c r="J535" i="13"/>
  <c r="J536" i="13"/>
  <c r="J540" i="13"/>
  <c r="J547" i="13"/>
  <c r="J551" i="13"/>
  <c r="J457" i="13"/>
  <c r="J553" i="13"/>
  <c r="J568" i="13"/>
  <c r="J562" i="13"/>
  <c r="J563" i="13"/>
  <c r="J564" i="13"/>
  <c r="J463" i="13"/>
  <c r="J390" i="13"/>
  <c r="J576" i="13"/>
  <c r="J574" i="13"/>
  <c r="J393" i="13"/>
  <c r="J472" i="13"/>
  <c r="J584" i="13"/>
  <c r="J397" i="13"/>
  <c r="J401" i="13"/>
  <c r="J593" i="13"/>
  <c r="J594" i="13"/>
  <c r="J595" i="13"/>
  <c r="J597" i="13"/>
  <c r="J598" i="13"/>
  <c r="J608" i="13"/>
  <c r="J609" i="13"/>
  <c r="J481" i="13"/>
  <c r="J482" i="13"/>
  <c r="J483" i="13"/>
  <c r="J409" i="13"/>
  <c r="J410" i="13"/>
  <c r="J411" i="13"/>
  <c r="J415" i="13"/>
  <c r="J416" i="13"/>
  <c r="J620" i="13"/>
  <c r="J485" i="13"/>
  <c r="J488" i="13"/>
  <c r="J489" i="13"/>
  <c r="J627" i="13"/>
  <c r="J495" i="13"/>
  <c r="J633" i="13"/>
  <c r="J499" i="13"/>
  <c r="J636" i="13"/>
  <c r="J641" i="13"/>
  <c r="J642" i="13"/>
  <c r="J646" i="13"/>
  <c r="J649" i="13"/>
  <c r="J508" i="13"/>
  <c r="J509" i="13"/>
  <c r="J654" i="13"/>
  <c r="J655" i="13"/>
  <c r="J653" i="13"/>
  <c r="J661" i="13"/>
  <c r="J513" i="13"/>
  <c r="J521" i="13"/>
  <c r="J526" i="13"/>
  <c r="J543" i="13"/>
  <c r="J1009" i="13"/>
  <c r="J1006" i="13"/>
  <c r="J1094" i="13"/>
  <c r="J1092" i="13"/>
  <c r="J1091" i="13"/>
  <c r="J1098" i="13"/>
  <c r="J1100" i="13"/>
  <c r="J1096" i="13"/>
  <c r="J1048" i="13"/>
  <c r="J1220" i="13"/>
  <c r="J1214" i="13"/>
  <c r="J2079" i="13"/>
  <c r="J2083" i="13"/>
  <c r="J1870" i="13"/>
  <c r="J1869" i="13"/>
  <c r="J1865" i="13"/>
  <c r="J1873" i="13"/>
  <c r="J1871" i="13"/>
  <c r="J1902" i="13"/>
  <c r="J1880" i="13"/>
  <c r="J1882" i="13"/>
  <c r="J1903" i="13"/>
  <c r="J1884" i="13"/>
  <c r="J1886" i="13"/>
  <c r="J1896" i="13"/>
  <c r="J1892" i="13"/>
  <c r="J1890" i="13"/>
  <c r="J1889" i="13"/>
  <c r="J1897" i="13"/>
  <c r="J1887" i="13"/>
  <c r="J2110" i="13"/>
  <c r="J2104" i="13"/>
  <c r="J2103" i="13"/>
  <c r="J2112" i="13"/>
  <c r="J2687" i="13"/>
  <c r="J2690" i="13"/>
  <c r="J2130" i="13"/>
  <c r="J2126" i="13"/>
  <c r="J2133" i="13"/>
  <c r="J2134" i="13"/>
  <c r="J2125" i="13"/>
  <c r="J2121" i="13"/>
  <c r="J2116" i="13"/>
  <c r="J2114" i="13"/>
  <c r="J2122" i="13"/>
  <c r="J2113" i="13"/>
  <c r="J2115" i="13"/>
  <c r="J1777" i="13"/>
  <c r="J1771" i="13"/>
  <c r="J1772" i="13"/>
  <c r="J1770" i="13"/>
  <c r="J1776" i="13"/>
  <c r="J1773" i="13"/>
  <c r="J1769" i="13"/>
  <c r="J1788" i="13"/>
  <c r="J1783" i="13"/>
  <c r="J1780" i="13"/>
  <c r="J1784" i="13"/>
  <c r="J1779" i="13"/>
  <c r="J2045" i="13"/>
  <c r="J2043" i="13"/>
  <c r="J2438" i="13"/>
  <c r="J2443" i="13"/>
  <c r="J2451" i="13"/>
  <c r="J2449" i="13"/>
  <c r="J2453" i="13"/>
  <c r="J2455" i="13"/>
  <c r="J2452" i="13"/>
  <c r="J1835" i="13"/>
  <c r="J1834" i="13"/>
  <c r="J1841" i="13"/>
  <c r="J1829" i="13"/>
  <c r="J1837" i="13"/>
  <c r="J1838" i="13"/>
  <c r="J1842" i="13"/>
  <c r="J2681" i="13"/>
  <c r="J2684" i="13"/>
  <c r="J2673" i="13"/>
  <c r="J2674" i="13"/>
  <c r="J2668" i="13"/>
  <c r="J2665" i="13"/>
  <c r="J2664" i="13"/>
  <c r="J2640" i="13"/>
  <c r="J2211" i="13"/>
  <c r="J2285" i="13"/>
  <c r="J2286" i="13"/>
  <c r="J2468" i="13"/>
  <c r="J2472" i="13"/>
  <c r="J2469" i="13"/>
  <c r="J2473" i="13"/>
  <c r="J2475" i="13"/>
  <c r="J2467" i="13"/>
  <c r="J2830" i="13"/>
  <c r="J2833" i="13"/>
  <c r="J2827" i="13"/>
  <c r="J2842" i="13"/>
  <c r="J2845" i="13"/>
  <c r="J2846" i="13"/>
  <c r="J2844" i="13"/>
  <c r="J2854" i="13"/>
  <c r="J2847" i="13"/>
  <c r="J2862" i="13"/>
  <c r="J2863" i="13"/>
  <c r="J2814" i="13"/>
  <c r="J2808" i="13"/>
  <c r="J2807" i="13"/>
  <c r="J2813" i="13"/>
  <c r="J2805" i="13"/>
  <c r="J2810" i="13"/>
  <c r="J2809" i="13"/>
  <c r="J2297" i="13"/>
  <c r="J2303" i="13"/>
  <c r="J908" i="13"/>
  <c r="J2299" i="13"/>
  <c r="J2298" i="13"/>
  <c r="J2088" i="13"/>
  <c r="J2093" i="13"/>
  <c r="J2091" i="13"/>
  <c r="J2097" i="13"/>
  <c r="J2095" i="13"/>
  <c r="J2381" i="13"/>
  <c r="J2387" i="13"/>
  <c r="J2380" i="13"/>
  <c r="J2384" i="13"/>
  <c r="J2899" i="13"/>
  <c r="J2896" i="13"/>
  <c r="J2895" i="13"/>
  <c r="J2898" i="13"/>
  <c r="J2881" i="13"/>
  <c r="J2879" i="13"/>
  <c r="J2878" i="13"/>
  <c r="J2883" i="13"/>
  <c r="J2404" i="13"/>
  <c r="J2398" i="13"/>
  <c r="J2401" i="13"/>
  <c r="J2331" i="13"/>
  <c r="J2624" i="13"/>
  <c r="J2625" i="13"/>
  <c r="J2430" i="13"/>
  <c r="J2426" i="13"/>
  <c r="J2432" i="13"/>
  <c r="J2427" i="13"/>
  <c r="J2422" i="13"/>
  <c r="J2359" i="13"/>
  <c r="J2377" i="13"/>
  <c r="J2787" i="13"/>
  <c r="J2735" i="13"/>
  <c r="J2720" i="13"/>
  <c r="J2721" i="13"/>
  <c r="J2723" i="13"/>
  <c r="J2256" i="13"/>
  <c r="J2252" i="13"/>
  <c r="J2255" i="13"/>
  <c r="J2229" i="13"/>
  <c r="J1070" i="13"/>
  <c r="J1072" i="13"/>
  <c r="J1065" i="13"/>
  <c r="J1064" i="13"/>
  <c r="J1077" i="13"/>
  <c r="J1074" i="13"/>
  <c r="J1075" i="13"/>
  <c r="J1083" i="13"/>
  <c r="J2327" i="13"/>
  <c r="J2329" i="13"/>
  <c r="J2360" i="13"/>
  <c r="J2366" i="13"/>
  <c r="J3182" i="13"/>
  <c r="J3183" i="13"/>
  <c r="J3185" i="13"/>
  <c r="J3164" i="13"/>
  <c r="J3162" i="13"/>
  <c r="J3177" i="13"/>
  <c r="J3176" i="13"/>
  <c r="J3556" i="13"/>
  <c r="J3549" i="13"/>
  <c r="J3548" i="13"/>
  <c r="J3557" i="13"/>
  <c r="J2250" i="13"/>
  <c r="J2243" i="13"/>
  <c r="J2248" i="13"/>
  <c r="J2245" i="13"/>
  <c r="J3468" i="13"/>
  <c r="J2930" i="13"/>
  <c r="J2931" i="13"/>
  <c r="J2933" i="13"/>
  <c r="J2505" i="13"/>
  <c r="J2503" i="13"/>
  <c r="J2499" i="13"/>
  <c r="J2500" i="13"/>
  <c r="J2498" i="13"/>
  <c r="J2487" i="13"/>
  <c r="J2479" i="13"/>
  <c r="J2482" i="13"/>
  <c r="J2486" i="13"/>
  <c r="J2489" i="13"/>
  <c r="J2508" i="13"/>
  <c r="J2509" i="13"/>
  <c r="J2510" i="13"/>
  <c r="J2512" i="13"/>
  <c r="J2548" i="13"/>
  <c r="J2542" i="13"/>
  <c r="J2546" i="13"/>
  <c r="J2530" i="13"/>
  <c r="J2529" i="13"/>
  <c r="J2524" i="13"/>
  <c r="J1816" i="13"/>
  <c r="J1812" i="13"/>
  <c r="J3009" i="13"/>
  <c r="J3017" i="13"/>
  <c r="J3011" i="13"/>
  <c r="J1699" i="13"/>
  <c r="J1706" i="13"/>
  <c r="J1708" i="13"/>
  <c r="J1682" i="13"/>
  <c r="J1681" i="13"/>
  <c r="J1683" i="13"/>
  <c r="J1684" i="13"/>
  <c r="J1689" i="13"/>
  <c r="J1687" i="13"/>
  <c r="J1688" i="13"/>
  <c r="J2648" i="13"/>
  <c r="J2647" i="13"/>
  <c r="J2646" i="13"/>
  <c r="J1952" i="13"/>
  <c r="J1951" i="13"/>
  <c r="J1957" i="13"/>
  <c r="J1955" i="13"/>
  <c r="J3371" i="13"/>
  <c r="J3310" i="13"/>
  <c r="J2987" i="13"/>
  <c r="J3033" i="13"/>
  <c r="J3029" i="13"/>
  <c r="J3032" i="13"/>
  <c r="J3039" i="13"/>
  <c r="J3043" i="13"/>
  <c r="J3041" i="13"/>
  <c r="J3042" i="13"/>
  <c r="J3040" i="13"/>
  <c r="J1667" i="13"/>
  <c r="J3363" i="13"/>
  <c r="J3365" i="13"/>
  <c r="J3366" i="13"/>
  <c r="J3355" i="13"/>
  <c r="J3353" i="13"/>
  <c r="J3356" i="13"/>
  <c r="J2143" i="13"/>
  <c r="J2139" i="13"/>
  <c r="J2148" i="13"/>
  <c r="J2149" i="13"/>
  <c r="J2151" i="13"/>
  <c r="J246" i="13"/>
  <c r="J239" i="13"/>
  <c r="J243" i="13"/>
  <c r="J248" i="13"/>
  <c r="J2177" i="13"/>
  <c r="J3242" i="13"/>
  <c r="J3246" i="13"/>
  <c r="J3244" i="13"/>
  <c r="J3241" i="13"/>
  <c r="J3252" i="13"/>
  <c r="J3245" i="13"/>
  <c r="J3260" i="13"/>
  <c r="J3262" i="13"/>
  <c r="J3263" i="13"/>
  <c r="J3258" i="13"/>
  <c r="J2048" i="13"/>
  <c r="J2077" i="13"/>
  <c r="J2076" i="13"/>
  <c r="J1658" i="13"/>
  <c r="J2770" i="13"/>
  <c r="J2771" i="13"/>
  <c r="J2290" i="13"/>
  <c r="J2287" i="13"/>
  <c r="J1015" i="13"/>
  <c r="J1016" i="13"/>
  <c r="J1017" i="13"/>
  <c r="J1018" i="13"/>
  <c r="J1013" i="13"/>
  <c r="J1020" i="13"/>
  <c r="J1024" i="13"/>
  <c r="J1023" i="13"/>
  <c r="J1027" i="13"/>
  <c r="J1019" i="13"/>
  <c r="J1022" i="13"/>
  <c r="J1259" i="13"/>
  <c r="J1247" i="13"/>
  <c r="J1358" i="13"/>
  <c r="J1359" i="13"/>
  <c r="J1357" i="13"/>
  <c r="J1354" i="13"/>
  <c r="J1356" i="13"/>
  <c r="J1583" i="13"/>
  <c r="J1585" i="13"/>
  <c r="J1584" i="13"/>
  <c r="J1581" i="13"/>
  <c r="J1577" i="13"/>
  <c r="J1580" i="13"/>
  <c r="J1588" i="13"/>
  <c r="J1593" i="13"/>
  <c r="J1138" i="13"/>
  <c r="J1134" i="13"/>
  <c r="J1137" i="13"/>
  <c r="J1136" i="13"/>
  <c r="J1147" i="13"/>
  <c r="J1142" i="13"/>
  <c r="J1141" i="13"/>
  <c r="J1140" i="13"/>
  <c r="J1152" i="13"/>
  <c r="J1169" i="13"/>
  <c r="J1170" i="13"/>
  <c r="J1171" i="13"/>
  <c r="J1173" i="13"/>
  <c r="J2572" i="13"/>
  <c r="J2569" i="13"/>
  <c r="J1223" i="13"/>
  <c r="J1225" i="13"/>
  <c r="J891" i="13"/>
  <c r="J888" i="13"/>
  <c r="J889" i="13"/>
  <c r="J886" i="13"/>
  <c r="J3329" i="13"/>
  <c r="J3326" i="13"/>
  <c r="J3334" i="13"/>
  <c r="J3333" i="13"/>
  <c r="J3335" i="13"/>
  <c r="J2223" i="13"/>
  <c r="J2225" i="13"/>
  <c r="J2598" i="13"/>
  <c r="J2599" i="13"/>
  <c r="J2596" i="13"/>
  <c r="J2754" i="13"/>
  <c r="J2757" i="13"/>
  <c r="J2758" i="13"/>
  <c r="J1853" i="13"/>
  <c r="J2589" i="13"/>
  <c r="J2590" i="13"/>
  <c r="J2583" i="13"/>
  <c r="J2581" i="13"/>
  <c r="J2592" i="13"/>
  <c r="J2593" i="13"/>
  <c r="J2585" i="13"/>
  <c r="J1522" i="13"/>
  <c r="J1524" i="13"/>
  <c r="O3313" i="13"/>
  <c r="Q3313" i="13" s="1"/>
  <c r="O3314" i="13"/>
  <c r="Q3314" i="13" s="1"/>
  <c r="O3315" i="13"/>
  <c r="Q3315" i="13" s="1"/>
  <c r="O3316" i="13"/>
  <c r="Q3316" i="13" s="1"/>
  <c r="O3317" i="13"/>
  <c r="Q3317" i="13" s="1"/>
  <c r="O3326" i="13"/>
  <c r="Q3326" i="13" s="1"/>
  <c r="O3327" i="13"/>
  <c r="Q3327" i="13" s="1"/>
  <c r="O3328" i="13"/>
  <c r="Q3328" i="13" s="1"/>
  <c r="O3329" i="13"/>
  <c r="Q3329" i="13" s="1"/>
  <c r="O3330" i="13"/>
  <c r="Q3330" i="13" s="1"/>
  <c r="O3331" i="13"/>
  <c r="Q3331" i="13" s="1"/>
  <c r="O3332" i="13"/>
  <c r="Q3332" i="13" s="1"/>
  <c r="O3333" i="13"/>
  <c r="Q3333" i="13" s="1"/>
  <c r="O3334" i="13"/>
  <c r="Q3334" i="13" s="1"/>
  <c r="O3335" i="13"/>
  <c r="Q3335" i="13" s="1"/>
  <c r="O3336" i="13"/>
  <c r="Q3336" i="13" s="1"/>
  <c r="O3337" i="13"/>
  <c r="Q3337" i="13" s="1"/>
  <c r="O3339" i="13"/>
  <c r="Q3339" i="13" s="1"/>
  <c r="O3340" i="13"/>
  <c r="Q3340" i="13" s="1"/>
  <c r="O3371" i="13"/>
  <c r="Q3371" i="13" s="1"/>
  <c r="O3372" i="13"/>
  <c r="Q3372" i="13" s="1"/>
  <c r="O3373" i="13"/>
  <c r="Q3373" i="13" s="1"/>
  <c r="O3374" i="13"/>
  <c r="Q3374" i="13" s="1"/>
  <c r="O3375" i="13"/>
  <c r="Q3375" i="13" s="1"/>
  <c r="O3376" i="13"/>
  <c r="Q3376" i="13" s="1"/>
  <c r="O3377" i="13"/>
  <c r="Q3377" i="13" s="1"/>
  <c r="O3378" i="13"/>
  <c r="Q3378" i="13" s="1"/>
  <c r="O3379" i="13"/>
  <c r="Q3379" i="13" s="1"/>
  <c r="O3442" i="13"/>
  <c r="Q3442" i="13" s="1"/>
  <c r="O3443" i="13"/>
  <c r="Q3443" i="13" s="1"/>
  <c r="O3444" i="13"/>
  <c r="Q3444" i="13" s="1"/>
  <c r="O3447" i="13"/>
  <c r="Q3447" i="13" s="1"/>
  <c r="O3448" i="13"/>
  <c r="Q3448" i="13" s="1"/>
  <c r="O3449" i="13"/>
  <c r="Q3449" i="13" s="1"/>
  <c r="O3450" i="13"/>
  <c r="Q3450" i="13" s="1"/>
  <c r="O3451" i="13"/>
  <c r="Q3451" i="13" s="1"/>
  <c r="O3460" i="13"/>
  <c r="Q3460" i="13" s="1"/>
  <c r="O3461" i="13"/>
  <c r="Q3461" i="13" s="1"/>
  <c r="O3462" i="13"/>
  <c r="Q3462" i="13" s="1"/>
  <c r="O3463" i="13"/>
  <c r="Q3463" i="13" s="1"/>
  <c r="O3464" i="13"/>
  <c r="Q3464" i="13" s="1"/>
  <c r="O3465" i="13"/>
  <c r="Q3465" i="13" s="1"/>
  <c r="O3466" i="13"/>
  <c r="Q3466" i="13" s="1"/>
  <c r="O3477" i="13"/>
  <c r="Q3477" i="13" s="1"/>
  <c r="O3478" i="13"/>
  <c r="Q3478" i="13" s="1"/>
  <c r="O3479" i="13"/>
  <c r="Q3479" i="13" s="1"/>
  <c r="O3480" i="13"/>
  <c r="Q3480" i="13" s="1"/>
  <c r="O3481" i="13"/>
  <c r="Q3481" i="13" s="1"/>
  <c r="Q3603" i="13"/>
  <c r="Q3604" i="13"/>
  <c r="Q3605" i="13"/>
  <c r="Q3606" i="13"/>
  <c r="Q3608" i="13"/>
  <c r="Q3639" i="13"/>
  <c r="Q3653" i="13"/>
  <c r="Q3655" i="13"/>
  <c r="Q3660" i="13"/>
  <c r="Q3729" i="13"/>
  <c r="Q3763" i="13"/>
  <c r="Q3779" i="13"/>
  <c r="Q3781" i="13"/>
  <c r="Q3784" i="13"/>
  <c r="O3" i="13"/>
  <c r="Q3" i="13" s="1"/>
  <c r="O49" i="13"/>
  <c r="Q49" i="13" s="1"/>
  <c r="O65" i="13"/>
  <c r="Q65" i="13" s="1"/>
  <c r="O66" i="13"/>
  <c r="Q66" i="13" s="1"/>
  <c r="O68" i="13"/>
  <c r="Q68" i="13" s="1"/>
  <c r="O69" i="13"/>
  <c r="Q69" i="13" s="1"/>
  <c r="O71" i="13"/>
  <c r="Q71" i="13" s="1"/>
  <c r="O118" i="13"/>
  <c r="Q118" i="13" s="1"/>
  <c r="O119" i="13"/>
  <c r="Q119" i="13" s="1"/>
  <c r="O120" i="13"/>
  <c r="Q120" i="13" s="1"/>
  <c r="O238" i="13"/>
  <c r="Q238" i="13" s="1"/>
  <c r="O239" i="13"/>
  <c r="Q239" i="13" s="1"/>
  <c r="O240" i="13"/>
  <c r="Q240" i="13" s="1"/>
  <c r="O241" i="13"/>
  <c r="Q241" i="13" s="1"/>
  <c r="O242" i="13"/>
  <c r="Q242" i="13" s="1"/>
  <c r="O243" i="13"/>
  <c r="Q243" i="13" s="1"/>
  <c r="O872" i="13"/>
  <c r="Q872" i="13" s="1"/>
  <c r="O873" i="13"/>
  <c r="Q873" i="13" s="1"/>
  <c r="O874" i="13"/>
  <c r="Q874" i="13" s="1"/>
  <c r="O876" i="13"/>
  <c r="Q876" i="13" s="1"/>
  <c r="O877" i="13"/>
  <c r="Q877" i="13" s="1"/>
  <c r="O878" i="13"/>
  <c r="Q878" i="13" s="1"/>
  <c r="O884" i="13"/>
  <c r="Q884" i="13" s="1"/>
  <c r="O885" i="13"/>
  <c r="Q885" i="13" s="1"/>
  <c r="O886" i="13"/>
  <c r="Q886" i="13" s="1"/>
  <c r="O887" i="13"/>
  <c r="Q887" i="13" s="1"/>
  <c r="O888" i="13"/>
  <c r="Q888" i="13" s="1"/>
  <c r="O889" i="13"/>
  <c r="Q889" i="13" s="1"/>
  <c r="O911" i="13"/>
  <c r="Q911" i="13" s="1"/>
  <c r="O912" i="13"/>
  <c r="Q912" i="13" s="1"/>
  <c r="O913" i="13"/>
  <c r="Q913" i="13" s="1"/>
  <c r="O914" i="13"/>
  <c r="Q914" i="13" s="1"/>
  <c r="O915" i="13"/>
  <c r="Q915" i="13" s="1"/>
  <c r="O932" i="13"/>
  <c r="Q932" i="13" s="1"/>
  <c r="O933" i="13"/>
  <c r="Q933" i="13" s="1"/>
  <c r="O934" i="13"/>
  <c r="Q934" i="13" s="1"/>
  <c r="O1148" i="13"/>
  <c r="Q1148" i="13" s="1"/>
  <c r="O1149" i="13"/>
  <c r="Q1149" i="13" s="1"/>
  <c r="O1150" i="13"/>
  <c r="Q1150" i="13" s="1"/>
  <c r="O1151" i="13"/>
  <c r="Q1151" i="13" s="1"/>
  <c r="O1152" i="13"/>
  <c r="Q1152" i="13" s="1"/>
  <c r="O1162" i="13"/>
  <c r="Q1162" i="13" s="1"/>
  <c r="O1169" i="13"/>
  <c r="Q1169" i="13" s="1"/>
  <c r="O1170" i="13"/>
  <c r="Q1170" i="13" s="1"/>
  <c r="O1171" i="13"/>
  <c r="Q1171" i="13" s="1"/>
  <c r="O1172" i="13"/>
  <c r="Q1172" i="13" s="1"/>
  <c r="O1173" i="13"/>
  <c r="Q1173" i="13" s="1"/>
  <c r="O1185" i="13"/>
  <c r="Q1185" i="13" s="1"/>
  <c r="O1221" i="13"/>
  <c r="Q1221" i="13" s="1"/>
  <c r="O1222" i="13"/>
  <c r="Q1222" i="13" s="1"/>
  <c r="O1223" i="13"/>
  <c r="Q1223" i="13" s="1"/>
  <c r="O1225" i="13"/>
  <c r="Q1225" i="13" s="1"/>
  <c r="O1261" i="13"/>
  <c r="Q1261" i="13" s="1"/>
  <c r="O1262" i="13"/>
  <c r="Q1262" i="13" s="1"/>
  <c r="O1263" i="13"/>
  <c r="Q1263" i="13" s="1"/>
  <c r="O1265" i="13"/>
  <c r="Q1265" i="13" s="1"/>
  <c r="O1266" i="13"/>
  <c r="Q1266" i="13" s="1"/>
  <c r="O1267" i="13"/>
  <c r="Q1267" i="13" s="1"/>
  <c r="O1268" i="13"/>
  <c r="Q1268" i="13" s="1"/>
  <c r="O1269" i="13"/>
  <c r="Q1269" i="13" s="1"/>
  <c r="O1270" i="13"/>
  <c r="Q1270" i="13" s="1"/>
  <c r="O1271" i="13"/>
  <c r="Q1271" i="13" s="1"/>
  <c r="O1272" i="13"/>
  <c r="Q1272" i="13" s="1"/>
  <c r="O1273" i="13"/>
  <c r="Q1273" i="13" s="1"/>
  <c r="O1274" i="13"/>
  <c r="Q1274" i="13" s="1"/>
  <c r="O1275" i="13"/>
  <c r="Q1275" i="13" s="1"/>
  <c r="O1276" i="13"/>
  <c r="Q1276" i="13" s="1"/>
  <c r="O1277" i="13"/>
  <c r="Q1277" i="13" s="1"/>
  <c r="O1278" i="13"/>
  <c r="Q1278" i="13" s="1"/>
  <c r="O1279" i="13"/>
  <c r="Q1279" i="13" s="1"/>
  <c r="O1280" i="13"/>
  <c r="Q1280" i="13" s="1"/>
  <c r="O1281" i="13"/>
  <c r="Q1281" i="13" s="1"/>
  <c r="O1282" i="13"/>
  <c r="Q1282" i="13" s="1"/>
  <c r="O1283" i="13"/>
  <c r="Q1283" i="13" s="1"/>
  <c r="O1284" i="13"/>
  <c r="Q1284" i="13" s="1"/>
  <c r="O1292" i="13"/>
  <c r="Q1292" i="13" s="1"/>
  <c r="O1343" i="13"/>
  <c r="Q1343" i="13" s="1"/>
  <c r="O1344" i="13"/>
  <c r="Q1344" i="13" s="1"/>
  <c r="O1522" i="13"/>
  <c r="Q1522" i="13" s="1"/>
  <c r="O1523" i="13"/>
  <c r="Q1523" i="13" s="1"/>
  <c r="O1524" i="13"/>
  <c r="Q1524" i="13" s="1"/>
  <c r="O1525" i="13"/>
  <c r="Q1525" i="13" s="1"/>
  <c r="O1535" i="13"/>
  <c r="Q1535" i="13" s="1"/>
  <c r="O1536" i="13"/>
  <c r="Q1536" i="13" s="1"/>
  <c r="O1537" i="13"/>
  <c r="Q1537" i="13" s="1"/>
  <c r="O1538" i="13"/>
  <c r="Q1538" i="13" s="1"/>
  <c r="O1544" i="13"/>
  <c r="Q1544" i="13" s="1"/>
  <c r="O1545" i="13"/>
  <c r="Q1545" i="13" s="1"/>
  <c r="O1546" i="13"/>
  <c r="Q1546" i="13" s="1"/>
  <c r="O1547" i="13"/>
  <c r="Q1547" i="13" s="1"/>
  <c r="O1548" i="13"/>
  <c r="Q1548" i="13" s="1"/>
  <c r="O1549" i="13"/>
  <c r="Q1549" i="13" s="1"/>
  <c r="O1557" i="13"/>
  <c r="Q1557" i="13" s="1"/>
  <c r="O1558" i="13"/>
  <c r="Q1558" i="13" s="1"/>
  <c r="O1559" i="13"/>
  <c r="Q1559" i="13" s="1"/>
  <c r="O1560" i="13"/>
  <c r="Q1560" i="13" s="1"/>
  <c r="O1561" i="13"/>
  <c r="Q1561" i="13" s="1"/>
  <c r="O1562" i="13"/>
  <c r="Q1562" i="13" s="1"/>
  <c r="O1563" i="13"/>
  <c r="Q1563" i="13" s="1"/>
  <c r="O1572" i="13"/>
  <c r="Q1572" i="13" s="1"/>
  <c r="O1573" i="13"/>
  <c r="Q1573" i="13" s="1"/>
  <c r="O1574" i="13"/>
  <c r="Q1574" i="13" s="1"/>
  <c r="O1575" i="13"/>
  <c r="Q1575" i="13" s="1"/>
  <c r="O1576" i="13"/>
  <c r="Q1576" i="13" s="1"/>
  <c r="O1577" i="13"/>
  <c r="Q1577" i="13" s="1"/>
  <c r="O1578" i="13"/>
  <c r="Q1578" i="13" s="1"/>
  <c r="O1579" i="13"/>
  <c r="Q1579" i="13" s="1"/>
  <c r="O1580" i="13"/>
  <c r="Q1580" i="13" s="1"/>
  <c r="O1596" i="13"/>
  <c r="Q1596" i="13" s="1"/>
  <c r="O1597" i="13"/>
  <c r="Q1597" i="13" s="1"/>
  <c r="O1598" i="13"/>
  <c r="Q1598" i="13" s="1"/>
  <c r="O1623" i="13"/>
  <c r="Q1623" i="13" s="1"/>
  <c r="O1626" i="13"/>
  <c r="Q1626" i="13" s="1"/>
  <c r="O1627" i="13"/>
  <c r="Q1627" i="13" s="1"/>
  <c r="O1628" i="13"/>
  <c r="Q1628" i="13" s="1"/>
  <c r="O1629" i="13"/>
  <c r="Q1629" i="13" s="1"/>
  <c r="O1630" i="13"/>
  <c r="Q1630" i="13" s="1"/>
  <c r="O1631" i="13"/>
  <c r="Q1631" i="13" s="1"/>
  <c r="O1632" i="13"/>
  <c r="Q1632" i="13" s="1"/>
  <c r="O1633" i="13"/>
  <c r="Q1633" i="13" s="1"/>
  <c r="O1672" i="13"/>
  <c r="Q1672" i="13" s="1"/>
  <c r="O1673" i="13"/>
  <c r="Q1673" i="13" s="1"/>
  <c r="O1674" i="13"/>
  <c r="Q1674" i="13" s="1"/>
  <c r="O1675" i="13"/>
  <c r="Q1675" i="13" s="1"/>
  <c r="O1676" i="13"/>
  <c r="Q1676" i="13" s="1"/>
  <c r="O1677" i="13"/>
  <c r="Q1677" i="13" s="1"/>
  <c r="O1678" i="13"/>
  <c r="Q1678" i="13" s="1"/>
  <c r="O1679" i="13"/>
  <c r="Q1679" i="13" s="1"/>
  <c r="O1680" i="13"/>
  <c r="Q1680" i="13" s="1"/>
  <c r="O1681" i="13"/>
  <c r="Q1681" i="13" s="1"/>
  <c r="O1682" i="13"/>
  <c r="Q1682" i="13" s="1"/>
  <c r="O1683" i="13"/>
  <c r="Q1683" i="13" s="1"/>
  <c r="O1684" i="13"/>
  <c r="Q1684" i="13" s="1"/>
  <c r="O1685" i="13"/>
  <c r="Q1685" i="13" s="1"/>
  <c r="O1692" i="13"/>
  <c r="Q1692" i="13" s="1"/>
  <c r="O1693" i="13"/>
  <c r="Q1693" i="13" s="1"/>
  <c r="O1694" i="13"/>
  <c r="Q1694" i="13" s="1"/>
  <c r="O1695" i="13"/>
  <c r="Q1695" i="13" s="1"/>
  <c r="O1696" i="13"/>
  <c r="Q1696" i="13" s="1"/>
  <c r="O1697" i="13"/>
  <c r="Q1697" i="13" s="1"/>
  <c r="O1698" i="13"/>
  <c r="Q1698" i="13" s="1"/>
  <c r="O1699" i="13"/>
  <c r="Q1699" i="13" s="1"/>
  <c r="O1700" i="13"/>
  <c r="Q1700" i="13" s="1"/>
  <c r="O1701" i="13"/>
  <c r="Q1701" i="13" s="1"/>
  <c r="O1702" i="13"/>
  <c r="Q1702" i="13" s="1"/>
  <c r="O1703" i="13"/>
  <c r="Q1703" i="13" s="1"/>
  <c r="O1704" i="13"/>
  <c r="Q1704" i="13" s="1"/>
  <c r="O1705" i="13"/>
  <c r="Q1705" i="13" s="1"/>
  <c r="O1706" i="13"/>
  <c r="Q1706" i="13" s="1"/>
  <c r="O1707" i="13"/>
  <c r="Q1707" i="13" s="1"/>
  <c r="O1708" i="13"/>
  <c r="Q1708" i="13" s="1"/>
  <c r="O1828" i="13"/>
  <c r="Q1828" i="13" s="1"/>
  <c r="O1829" i="13"/>
  <c r="Q1829" i="13" s="1"/>
  <c r="O1830" i="13"/>
  <c r="Q1830" i="13" s="1"/>
  <c r="O1831" i="13"/>
  <c r="Q1831" i="13" s="1"/>
  <c r="O1832" i="13"/>
  <c r="Q1832" i="13" s="1"/>
  <c r="O1833" i="13"/>
  <c r="Q1833" i="13" s="1"/>
  <c r="O1834" i="13"/>
  <c r="Q1834" i="13" s="1"/>
  <c r="O1835" i="13"/>
  <c r="Q1835" i="13" s="1"/>
  <c r="O1836" i="13"/>
  <c r="Q1836" i="13" s="1"/>
  <c r="O1837" i="13"/>
  <c r="Q1837" i="13" s="1"/>
  <c r="O1838" i="13"/>
  <c r="Q1838" i="13" s="1"/>
  <c r="O1859" i="13"/>
  <c r="Q1859" i="13" s="1"/>
  <c r="O1860" i="13"/>
  <c r="Q1860" i="13" s="1"/>
  <c r="O1861" i="13"/>
  <c r="Q1861" i="13" s="1"/>
  <c r="O1862" i="13"/>
  <c r="Q1862" i="13" s="1"/>
  <c r="O1863" i="13"/>
  <c r="Q1863" i="13" s="1"/>
  <c r="O1864" i="13"/>
  <c r="Q1864" i="13" s="1"/>
  <c r="O1918" i="13"/>
  <c r="Q1918" i="13" s="1"/>
  <c r="O1919" i="13"/>
  <c r="Q1919" i="13" s="1"/>
  <c r="O1920" i="13"/>
  <c r="Q1920" i="13" s="1"/>
  <c r="O1921" i="13"/>
  <c r="Q1921" i="13" s="1"/>
  <c r="O1922" i="13"/>
  <c r="Q1922" i="13" s="1"/>
  <c r="O1925" i="13"/>
  <c r="Q1925" i="13" s="1"/>
  <c r="O1926" i="13"/>
  <c r="Q1926" i="13" s="1"/>
  <c r="O1927" i="13"/>
  <c r="Q1927" i="13" s="1"/>
  <c r="O1928" i="13"/>
  <c r="Q1928" i="13" s="1"/>
  <c r="O1929" i="13"/>
  <c r="Q1929" i="13" s="1"/>
  <c r="O2066" i="13"/>
  <c r="Q2066" i="13" s="1"/>
  <c r="O2073" i="13"/>
  <c r="Q2073" i="13" s="1"/>
  <c r="O2074" i="13"/>
  <c r="Q2074" i="13" s="1"/>
  <c r="O2075" i="13"/>
  <c r="Q2075" i="13" s="1"/>
  <c r="O2076" i="13"/>
  <c r="Q2076" i="13" s="1"/>
  <c r="O2077" i="13"/>
  <c r="Q2077" i="13" s="1"/>
  <c r="O2078" i="13"/>
  <c r="Q2078" i="13" s="1"/>
  <c r="O2139" i="13"/>
  <c r="Q2139" i="13" s="1"/>
  <c r="O2140" i="13"/>
  <c r="Q2140" i="13" s="1"/>
  <c r="O2141" i="13"/>
  <c r="Q2141" i="13" s="1"/>
  <c r="O2142" i="13"/>
  <c r="Q2142" i="13" s="1"/>
  <c r="O2143" i="13"/>
  <c r="Q2143" i="13" s="1"/>
  <c r="O2144" i="13"/>
  <c r="Q2144" i="13" s="1"/>
  <c r="O2145" i="13"/>
  <c r="Q2145" i="13" s="1"/>
  <c r="O2146" i="13"/>
  <c r="Q2146" i="13" s="1"/>
  <c r="O2147" i="13"/>
  <c r="Q2147" i="13" s="1"/>
  <c r="O2148" i="13"/>
  <c r="Q2148" i="13" s="1"/>
  <c r="O2149" i="13"/>
  <c r="Q2149" i="13" s="1"/>
  <c r="O2150" i="13"/>
  <c r="Q2150" i="13" s="1"/>
  <c r="O2151" i="13"/>
  <c r="Q2151" i="13" s="1"/>
  <c r="O2152" i="13"/>
  <c r="Q2152" i="13" s="1"/>
  <c r="O2153" i="13"/>
  <c r="Q2153" i="13" s="1"/>
  <c r="O2154" i="13"/>
  <c r="Q2154" i="13" s="1"/>
  <c r="O2155" i="13"/>
  <c r="Q2155" i="13" s="1"/>
  <c r="O2156" i="13"/>
  <c r="Q2156" i="13" s="1"/>
  <c r="O2157" i="13"/>
  <c r="Q2157" i="13" s="1"/>
  <c r="O2158" i="13"/>
  <c r="Q2158" i="13" s="1"/>
  <c r="O2159" i="13"/>
  <c r="Q2159" i="13" s="1"/>
  <c r="O2160" i="13"/>
  <c r="Q2160" i="13" s="1"/>
  <c r="O2161" i="13"/>
  <c r="Q2161" i="13" s="1"/>
  <c r="O2162" i="13"/>
  <c r="Q2162" i="13" s="1"/>
  <c r="O2163" i="13"/>
  <c r="Q2163" i="13" s="1"/>
  <c r="O2164" i="13"/>
  <c r="Q2164" i="13" s="1"/>
  <c r="O2165" i="13"/>
  <c r="Q2165" i="13" s="1"/>
  <c r="O2166" i="13"/>
  <c r="Q2166" i="13" s="1"/>
  <c r="O2167" i="13"/>
  <c r="Q2167" i="13" s="1"/>
  <c r="O2168" i="13"/>
  <c r="Q2168" i="13" s="1"/>
  <c r="O2169" i="13"/>
  <c r="Q2169" i="13" s="1"/>
  <c r="O2170" i="13"/>
  <c r="Q2170" i="13" s="1"/>
  <c r="O2171" i="13"/>
  <c r="Q2171" i="13" s="1"/>
  <c r="O2172" i="13"/>
  <c r="Q2172" i="13" s="1"/>
  <c r="O2173" i="13"/>
  <c r="Q2173" i="13" s="1"/>
  <c r="O2174" i="13"/>
  <c r="Q2174" i="13" s="1"/>
  <c r="O2179" i="13"/>
  <c r="Q2179" i="13" s="1"/>
  <c r="O2180" i="13"/>
  <c r="Q2180" i="13" s="1"/>
  <c r="O2181" i="13"/>
  <c r="Q2181" i="13" s="1"/>
  <c r="O2182" i="13"/>
  <c r="Q2182" i="13" s="1"/>
  <c r="O2183" i="13"/>
  <c r="Q2183" i="13" s="1"/>
  <c r="O2184" i="13"/>
  <c r="Q2184" i="13" s="1"/>
  <c r="O2315" i="13"/>
  <c r="Q2315" i="13" s="1"/>
  <c r="O2316" i="13"/>
  <c r="Q2316" i="13" s="1"/>
  <c r="O2317" i="13"/>
  <c r="Q2317" i="13" s="1"/>
  <c r="O2318" i="13"/>
  <c r="Q2318" i="13" s="1"/>
  <c r="O2360" i="13"/>
  <c r="Q2360" i="13" s="1"/>
  <c r="O2361" i="13"/>
  <c r="Q2361" i="13" s="1"/>
  <c r="O2362" i="13"/>
  <c r="Q2362" i="13" s="1"/>
  <c r="O2363" i="13"/>
  <c r="Q2363" i="13" s="1"/>
  <c r="O2364" i="13"/>
  <c r="Q2364" i="13" s="1"/>
  <c r="O2365" i="13"/>
  <c r="Q2365" i="13" s="1"/>
  <c r="O2366" i="13"/>
  <c r="Q2366" i="13" s="1"/>
  <c r="O2367" i="13"/>
  <c r="Q2367" i="13" s="1"/>
  <c r="O2368" i="13"/>
  <c r="Q2368" i="13" s="1"/>
  <c r="O2369" i="13"/>
  <c r="Q2369" i="13" s="1"/>
  <c r="O2408" i="13"/>
  <c r="Q2408" i="13" s="1"/>
  <c r="O2507" i="13"/>
  <c r="Q2507" i="13" s="1"/>
  <c r="O2508" i="13"/>
  <c r="Q2508" i="13" s="1"/>
  <c r="O2509" i="13"/>
  <c r="Q2509" i="13" s="1"/>
  <c r="O2510" i="13"/>
  <c r="Q2510" i="13" s="1"/>
  <c r="O2511" i="13"/>
  <c r="Q2511" i="13" s="1"/>
  <c r="O2512" i="13"/>
  <c r="Q2512" i="13" s="1"/>
  <c r="O2526" i="13"/>
  <c r="Q2526" i="13" s="1"/>
  <c r="O2527" i="13"/>
  <c r="Q2527" i="13" s="1"/>
  <c r="O2528" i="13"/>
  <c r="Q2528" i="13" s="1"/>
  <c r="O2529" i="13"/>
  <c r="Q2529" i="13" s="1"/>
  <c r="O2530" i="13"/>
  <c r="Q2530" i="13" s="1"/>
  <c r="O2531" i="13"/>
  <c r="Q2531" i="13" s="1"/>
  <c r="O2542" i="13"/>
  <c r="Q2542" i="13" s="1"/>
  <c r="O2543" i="13"/>
  <c r="Q2543" i="13" s="1"/>
  <c r="O2544" i="13"/>
  <c r="Q2544" i="13" s="1"/>
  <c r="O2545" i="13"/>
  <c r="Q2545" i="13" s="1"/>
  <c r="O2546" i="13"/>
  <c r="Q2546" i="13" s="1"/>
  <c r="O2547" i="13"/>
  <c r="Q2547" i="13" s="1"/>
  <c r="O2548" i="13"/>
  <c r="Q2548" i="13" s="1"/>
  <c r="O2549" i="13"/>
  <c r="Q2549" i="13" s="1"/>
  <c r="O2550" i="13"/>
  <c r="Q2550" i="13" s="1"/>
  <c r="O2551" i="13"/>
  <c r="Q2551" i="13" s="1"/>
  <c r="O2552" i="13"/>
  <c r="Q2552" i="13" s="1"/>
  <c r="O2553" i="13"/>
  <c r="Q2553" i="13" s="1"/>
  <c r="O2554" i="13"/>
  <c r="Q2554" i="13" s="1"/>
  <c r="O2555" i="13"/>
  <c r="Q2555" i="13" s="1"/>
  <c r="O2594" i="13"/>
  <c r="Q2594" i="13" s="1"/>
  <c r="O2595" i="13"/>
  <c r="Q2595" i="13" s="1"/>
  <c r="O2596" i="13"/>
  <c r="Q2596" i="13" s="1"/>
  <c r="O2597" i="13"/>
  <c r="Q2597" i="13" s="1"/>
  <c r="O2598" i="13"/>
  <c r="Q2598" i="13" s="1"/>
  <c r="O2599" i="13"/>
  <c r="Q2599" i="13" s="1"/>
  <c r="O2624" i="13"/>
  <c r="Q2624" i="13" s="1"/>
  <c r="O2625" i="13"/>
  <c r="Q2625" i="13" s="1"/>
  <c r="O2640" i="13"/>
  <c r="Q2640" i="13" s="1"/>
  <c r="O2641" i="13"/>
  <c r="Q2641" i="13" s="1"/>
  <c r="O2642" i="13"/>
  <c r="Q2642" i="13" s="1"/>
  <c r="O2643" i="13"/>
  <c r="Q2643" i="13" s="1"/>
  <c r="O2644" i="13"/>
  <c r="Q2644" i="13" s="1"/>
  <c r="O2645" i="13"/>
  <c r="Q2645" i="13" s="1"/>
  <c r="O2646" i="13"/>
  <c r="Q2646" i="13" s="1"/>
  <c r="O2647" i="13"/>
  <c r="Q2647" i="13" s="1"/>
  <c r="O2648" i="13"/>
  <c r="Q2648" i="13" s="1"/>
  <c r="O2649" i="13"/>
  <c r="Q2649" i="13" s="1"/>
  <c r="O2691" i="13"/>
  <c r="Q2691" i="13" s="1"/>
  <c r="O2692" i="13"/>
  <c r="Q2692" i="13" s="1"/>
  <c r="O2693" i="13"/>
  <c r="Q2693" i="13" s="1"/>
  <c r="O2694" i="13"/>
  <c r="Q2694" i="13" s="1"/>
  <c r="O2695" i="13"/>
  <c r="Q2695" i="13" s="1"/>
  <c r="O2696" i="13"/>
  <c r="Q2696" i="13" s="1"/>
  <c r="O2697" i="13"/>
  <c r="Q2697" i="13" s="1"/>
  <c r="O2698" i="13"/>
  <c r="Q2698" i="13" s="1"/>
  <c r="O2699" i="13"/>
  <c r="Q2699" i="13" s="1"/>
  <c r="O2719" i="13"/>
  <c r="Q2719" i="13" s="1"/>
  <c r="O2720" i="13"/>
  <c r="Q2720" i="13" s="1"/>
  <c r="O2721" i="13"/>
  <c r="Q2721" i="13" s="1"/>
  <c r="O2722" i="13"/>
  <c r="Q2722" i="13" s="1"/>
  <c r="O2723" i="13"/>
  <c r="Q2723" i="13" s="1"/>
  <c r="O2736" i="13"/>
  <c r="Q2736" i="13" s="1"/>
  <c r="O2737" i="13"/>
  <c r="Q2737" i="13" s="1"/>
  <c r="O2738" i="13"/>
  <c r="Q2738" i="13" s="1"/>
  <c r="O2739" i="13"/>
  <c r="Q2739" i="13" s="1"/>
  <c r="O2740" i="13"/>
  <c r="Q2740" i="13" s="1"/>
  <c r="O2741" i="13"/>
  <c r="Q2741" i="13" s="1"/>
  <c r="O2742" i="13"/>
  <c r="Q2742" i="13" s="1"/>
  <c r="O2743" i="13"/>
  <c r="Q2743" i="13" s="1"/>
  <c r="O2744" i="13"/>
  <c r="Q2744" i="13" s="1"/>
  <c r="O2770" i="13"/>
  <c r="Q2770" i="13" s="1"/>
  <c r="O2771" i="13"/>
  <c r="Q2771" i="13" s="1"/>
  <c r="O2772" i="13"/>
  <c r="Q2772" i="13" s="1"/>
  <c r="O2773" i="13"/>
  <c r="Q2773" i="13" s="1"/>
  <c r="O2774" i="13"/>
  <c r="Q2774" i="13" s="1"/>
  <c r="O2775" i="13"/>
  <c r="Q2775" i="13" s="1"/>
  <c r="O2803" i="13"/>
  <c r="Q2803" i="13" s="1"/>
  <c r="O2903" i="13"/>
  <c r="Q2903" i="13" s="1"/>
  <c r="O2904" i="13"/>
  <c r="Q2904" i="13" s="1"/>
  <c r="O2905" i="13"/>
  <c r="Q2905" i="13" s="1"/>
  <c r="O2906" i="13"/>
  <c r="Q2906" i="13" s="1"/>
  <c r="O2907" i="13"/>
  <c r="Q2907" i="13" s="1"/>
  <c r="O2930" i="13"/>
  <c r="Q2930" i="13" s="1"/>
  <c r="O2931" i="13"/>
  <c r="Q2931" i="13" s="1"/>
  <c r="O2932" i="13"/>
  <c r="Q2932" i="13" s="1"/>
  <c r="O2933" i="13"/>
  <c r="Q2933" i="13" s="1"/>
  <c r="O2934" i="13"/>
  <c r="Q2934" i="13" s="1"/>
  <c r="O2935" i="13"/>
  <c r="Q2935" i="13" s="1"/>
  <c r="O2936" i="13"/>
  <c r="Q2936" i="13" s="1"/>
  <c r="O2937" i="13"/>
  <c r="Q2937" i="13" s="1"/>
  <c r="O2981" i="13"/>
  <c r="Q2981" i="13" s="1"/>
  <c r="O2982" i="13"/>
  <c r="Q2982" i="13" s="1"/>
  <c r="O2983" i="13"/>
  <c r="Q2983" i="13" s="1"/>
  <c r="O2984" i="13"/>
  <c r="Q2984" i="13" s="1"/>
  <c r="O2985" i="13"/>
  <c r="Q2985" i="13" s="1"/>
  <c r="O2986" i="13"/>
  <c r="Q2986" i="13" s="1"/>
  <c r="O2987" i="13"/>
  <c r="Q2987" i="13" s="1"/>
  <c r="O2988" i="13"/>
  <c r="Q2988" i="13" s="1"/>
  <c r="O2989" i="13"/>
  <c r="Q2989" i="13" s="1"/>
  <c r="O2990" i="13"/>
  <c r="Q2990" i="13" s="1"/>
  <c r="O3001" i="13"/>
  <c r="Q3001" i="13" s="1"/>
  <c r="O3002" i="13"/>
  <c r="Q3002" i="13" s="1"/>
  <c r="O3003" i="13"/>
  <c r="Q3003" i="13" s="1"/>
  <c r="O3004" i="13"/>
  <c r="Q3004" i="13" s="1"/>
  <c r="O3005" i="13"/>
  <c r="Q3005" i="13" s="1"/>
  <c r="O3054" i="13"/>
  <c r="Q3054" i="13" s="1"/>
  <c r="O3055" i="13"/>
  <c r="Q3055" i="13" s="1"/>
  <c r="O3056" i="13"/>
  <c r="Q3056" i="13" s="1"/>
  <c r="O3057" i="13"/>
  <c r="Q3057" i="13" s="1"/>
  <c r="O3058" i="13"/>
  <c r="Q3058" i="13" s="1"/>
  <c r="O3059" i="13"/>
  <c r="Q3059" i="13" s="1"/>
  <c r="O3060" i="13"/>
  <c r="Q3060" i="13" s="1"/>
  <c r="O3061" i="13"/>
  <c r="Q3061" i="13" s="1"/>
  <c r="O3062" i="13"/>
  <c r="Q3062" i="13" s="1"/>
  <c r="O3063" i="13"/>
  <c r="Q3063" i="13" s="1"/>
  <c r="O3064" i="13"/>
  <c r="Q3064" i="13" s="1"/>
  <c r="O3065" i="13"/>
  <c r="Q3065" i="13" s="1"/>
  <c r="O3066" i="13"/>
  <c r="Q3066" i="13" s="1"/>
  <c r="O3067" i="13"/>
  <c r="Q3067" i="13" s="1"/>
  <c r="O3068" i="13"/>
  <c r="Q3068" i="13" s="1"/>
  <c r="O3069" i="13"/>
  <c r="Q3069" i="13" s="1"/>
  <c r="O3070" i="13"/>
  <c r="Q3070" i="13" s="1"/>
  <c r="O3071" i="13"/>
  <c r="Q3071" i="13" s="1"/>
  <c r="O3072" i="13"/>
  <c r="Q3072" i="13" s="1"/>
  <c r="O3073" i="13"/>
  <c r="Q3073" i="13" s="1"/>
  <c r="O3074" i="13"/>
  <c r="Q3074" i="13" s="1"/>
  <c r="O3075" i="13"/>
  <c r="Q3075" i="13" s="1"/>
  <c r="O3076" i="13"/>
  <c r="Q3076" i="13" s="1"/>
  <c r="O3077" i="13"/>
  <c r="Q3077" i="13" s="1"/>
  <c r="O3078" i="13"/>
  <c r="Q3078" i="13" s="1"/>
  <c r="O3079" i="13"/>
  <c r="Q3079" i="13" s="1"/>
  <c r="O3080" i="13"/>
  <c r="Q3080" i="13" s="1"/>
  <c r="O3081" i="13"/>
  <c r="Q3081" i="13" s="1"/>
  <c r="O3082" i="13"/>
  <c r="Q3082" i="13" s="1"/>
  <c r="O3083" i="13"/>
  <c r="Q3083" i="13" s="1"/>
  <c r="O3084" i="13"/>
  <c r="Q3084" i="13" s="1"/>
  <c r="W1923" i="13"/>
  <c r="J1058" i="13"/>
  <c r="J601" i="13"/>
  <c r="J1602" i="13"/>
  <c r="J1607" i="13"/>
  <c r="J3063" i="13"/>
  <c r="J2791" i="13"/>
  <c r="J2187" i="13"/>
  <c r="J2550" i="13"/>
  <c r="J2602" i="13"/>
  <c r="J1378" i="13"/>
  <c r="J2712" i="13"/>
  <c r="J25" i="13"/>
  <c r="J3161" i="13"/>
  <c r="J2419" i="13"/>
  <c r="J3772" i="13"/>
  <c r="J3533" i="13"/>
  <c r="J3270" i="13"/>
  <c r="J3422" i="13"/>
  <c r="J38" i="13"/>
  <c r="J176" i="13"/>
  <c r="J3114" i="13"/>
  <c r="J377" i="13"/>
  <c r="J2029" i="13"/>
  <c r="J2015" i="13"/>
  <c r="J2274" i="13"/>
  <c r="J1739" i="13"/>
  <c r="J1918" i="13"/>
  <c r="J651" i="13"/>
  <c r="J2108" i="13"/>
  <c r="J2118" i="13"/>
  <c r="J1787" i="13"/>
  <c r="J2405" i="13"/>
  <c r="J2788" i="13"/>
  <c r="J2722" i="13"/>
  <c r="J1066" i="13"/>
  <c r="J1071" i="13"/>
  <c r="J2368" i="13"/>
  <c r="J3551" i="13"/>
  <c r="J2485" i="13"/>
  <c r="J3359" i="13"/>
  <c r="J1594" i="13"/>
  <c r="J1149" i="13"/>
  <c r="J1148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2314" i="13"/>
  <c r="L2315" i="13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2619" i="13"/>
  <c r="L2620" i="13"/>
  <c r="L2621" i="13"/>
  <c r="L2622" i="13"/>
  <c r="L2623" i="13"/>
  <c r="L2624" i="13"/>
  <c r="L2625" i="13"/>
  <c r="L2626" i="13"/>
  <c r="L2627" i="13"/>
  <c r="L2628" i="13"/>
  <c r="L2629" i="13"/>
  <c r="L2630" i="13"/>
  <c r="L2631" i="13"/>
  <c r="L2632" i="13"/>
  <c r="L2633" i="13"/>
  <c r="L2634" i="13"/>
  <c r="L2635" i="13"/>
  <c r="L2636" i="13"/>
  <c r="L2637" i="13"/>
  <c r="L2638" i="13"/>
  <c r="L2639" i="13"/>
  <c r="L2640" i="13"/>
  <c r="L2641" i="13"/>
  <c r="L2642" i="13"/>
  <c r="L2643" i="13"/>
  <c r="L2644" i="13"/>
  <c r="L2645" i="13"/>
  <c r="L2646" i="13"/>
  <c r="L2647" i="13"/>
  <c r="L2648" i="13"/>
  <c r="L2649" i="13"/>
  <c r="L2650" i="13"/>
  <c r="L2651" i="13"/>
  <c r="L2652" i="13"/>
  <c r="L2653" i="13"/>
  <c r="L2654" i="13"/>
  <c r="L2655" i="13"/>
  <c r="L2656" i="13"/>
  <c r="L2657" i="13"/>
  <c r="L2658" i="13"/>
  <c r="L2659" i="13"/>
  <c r="L2660" i="13"/>
  <c r="L2661" i="13"/>
  <c r="L2662" i="13"/>
  <c r="L2663" i="13"/>
  <c r="L2664" i="13"/>
  <c r="L2665" i="13"/>
  <c r="L2666" i="13"/>
  <c r="L2667" i="13"/>
  <c r="L2668" i="13"/>
  <c r="L2669" i="13"/>
  <c r="L2670" i="13"/>
  <c r="L2671" i="13"/>
  <c r="L2672" i="13"/>
  <c r="L2673" i="13"/>
  <c r="L2674" i="13"/>
  <c r="L2675" i="13"/>
  <c r="L2676" i="13"/>
  <c r="L2677" i="13"/>
  <c r="L2678" i="13"/>
  <c r="L2679" i="13"/>
  <c r="L2680" i="13"/>
  <c r="L2681" i="13"/>
  <c r="L2682" i="13"/>
  <c r="L2683" i="13"/>
  <c r="L2684" i="13"/>
  <c r="L2685" i="13"/>
  <c r="L2686" i="13"/>
  <c r="L2687" i="13"/>
  <c r="L2688" i="13"/>
  <c r="L2689" i="13"/>
  <c r="L2690" i="13"/>
  <c r="L2691" i="13"/>
  <c r="L2692" i="13"/>
  <c r="L2693" i="13"/>
  <c r="L2694" i="13"/>
  <c r="L2695" i="13"/>
  <c r="L2696" i="13"/>
  <c r="L2697" i="13"/>
  <c r="L2698" i="13"/>
  <c r="L2699" i="13"/>
  <c r="L2700" i="13"/>
  <c r="L2701" i="13"/>
  <c r="L2702" i="13"/>
  <c r="L2703" i="13"/>
  <c r="L2704" i="13"/>
  <c r="L2705" i="13"/>
  <c r="L2706" i="13"/>
  <c r="L2707" i="13"/>
  <c r="L2708" i="13"/>
  <c r="L2709" i="13"/>
  <c r="L2710" i="13"/>
  <c r="L2711" i="13"/>
  <c r="L2712" i="13"/>
  <c r="L2713" i="13"/>
  <c r="L2714" i="13"/>
  <c r="L2715" i="13"/>
  <c r="L2716" i="13"/>
  <c r="L2717" i="13"/>
  <c r="L2718" i="13"/>
  <c r="L2719" i="13"/>
  <c r="L2720" i="13"/>
  <c r="L2721" i="13"/>
  <c r="L2722" i="13"/>
  <c r="L2723" i="13"/>
  <c r="L2724" i="13"/>
  <c r="L2725" i="13"/>
  <c r="L2726" i="13"/>
  <c r="L2727" i="13"/>
  <c r="L2728" i="13"/>
  <c r="L2729" i="13"/>
  <c r="L2730" i="13"/>
  <c r="L2731" i="13"/>
  <c r="L2732" i="13"/>
  <c r="L2733" i="13"/>
  <c r="L2734" i="13"/>
  <c r="L2735" i="13"/>
  <c r="L2736" i="13"/>
  <c r="L2737" i="13"/>
  <c r="L2738" i="13"/>
  <c r="L2739" i="13"/>
  <c r="L2740" i="13"/>
  <c r="L2741" i="13"/>
  <c r="L2742" i="13"/>
  <c r="L2743" i="13"/>
  <c r="L2744" i="13"/>
  <c r="L2745" i="13"/>
  <c r="L2746" i="13"/>
  <c r="L2747" i="13"/>
  <c r="L2748" i="13"/>
  <c r="L2749" i="13"/>
  <c r="L2750" i="13"/>
  <c r="L2751" i="13"/>
  <c r="L2752" i="13"/>
  <c r="L2753" i="13"/>
  <c r="L2754" i="13"/>
  <c r="L2755" i="13"/>
  <c r="L2756" i="13"/>
  <c r="L2757" i="13"/>
  <c r="L2758" i="13"/>
  <c r="L2759" i="13"/>
  <c r="L2760" i="13"/>
  <c r="L2761" i="13"/>
  <c r="L2762" i="13"/>
  <c r="L2763" i="13"/>
  <c r="L2764" i="13"/>
  <c r="L2765" i="13"/>
  <c r="L2766" i="13"/>
  <c r="L2767" i="13"/>
  <c r="L2768" i="13"/>
  <c r="L2769" i="13"/>
  <c r="L2770" i="13"/>
  <c r="L2771" i="13"/>
  <c r="L2772" i="13"/>
  <c r="L2773" i="13"/>
  <c r="L2774" i="13"/>
  <c r="L2775" i="13"/>
  <c r="L2776" i="13"/>
  <c r="L2777" i="13"/>
  <c r="L2778" i="13"/>
  <c r="L2779" i="13"/>
  <c r="L2780" i="13"/>
  <c r="L2781" i="13"/>
  <c r="L2782" i="13"/>
  <c r="L2783" i="13"/>
  <c r="L2784" i="13"/>
  <c r="L2785" i="13"/>
  <c r="L2786" i="13"/>
  <c r="L2787" i="13"/>
  <c r="L2788" i="13"/>
  <c r="L2789" i="13"/>
  <c r="L2790" i="13"/>
  <c r="L2791" i="13"/>
  <c r="L2792" i="13"/>
  <c r="L2793" i="13"/>
  <c r="L2794" i="13"/>
  <c r="L2795" i="13"/>
  <c r="L2796" i="13"/>
  <c r="L2797" i="13"/>
  <c r="L2798" i="13"/>
  <c r="L2799" i="13"/>
  <c r="L2800" i="13"/>
  <c r="L2801" i="13"/>
  <c r="L2802" i="13"/>
  <c r="L2803" i="13"/>
  <c r="L2804" i="13"/>
  <c r="L2805" i="13"/>
  <c r="L2806" i="13"/>
  <c r="L2807" i="13"/>
  <c r="L2808" i="13"/>
  <c r="L2809" i="13"/>
  <c r="L2810" i="13"/>
  <c r="L2811" i="13"/>
  <c r="L2812" i="13"/>
  <c r="L2813" i="13"/>
  <c r="L2814" i="13"/>
  <c r="L2815" i="13"/>
  <c r="L2816" i="13"/>
  <c r="L2817" i="13"/>
  <c r="L2818" i="13"/>
  <c r="L2819" i="13"/>
  <c r="L2820" i="13"/>
  <c r="L2821" i="13"/>
  <c r="L2822" i="13"/>
  <c r="L2823" i="13"/>
  <c r="L2824" i="13"/>
  <c r="L2825" i="13"/>
  <c r="L2826" i="13"/>
  <c r="L2827" i="13"/>
  <c r="L2828" i="13"/>
  <c r="L2829" i="13"/>
  <c r="L2830" i="13"/>
  <c r="L2831" i="13"/>
  <c r="L2832" i="13"/>
  <c r="L2833" i="13"/>
  <c r="L2834" i="13"/>
  <c r="L2835" i="13"/>
  <c r="L2836" i="13"/>
  <c r="L2837" i="13"/>
  <c r="L2838" i="13"/>
  <c r="L2839" i="13"/>
  <c r="L2840" i="13"/>
  <c r="L2841" i="13"/>
  <c r="L2842" i="13"/>
  <c r="L2843" i="13"/>
  <c r="L2844" i="13"/>
  <c r="L2845" i="13"/>
  <c r="L2846" i="13"/>
  <c r="L2847" i="13"/>
  <c r="L2848" i="13"/>
  <c r="L2849" i="13"/>
  <c r="L2850" i="13"/>
  <c r="L2851" i="13"/>
  <c r="L2852" i="13"/>
  <c r="L2853" i="13"/>
  <c r="L2854" i="13"/>
  <c r="L2855" i="13"/>
  <c r="L2856" i="13"/>
  <c r="L2857" i="13"/>
  <c r="L2858" i="13"/>
  <c r="L2859" i="13"/>
  <c r="L2860" i="13"/>
  <c r="L2861" i="13"/>
  <c r="L2862" i="13"/>
  <c r="L2863" i="13"/>
  <c r="L2864" i="13"/>
  <c r="L2865" i="13"/>
  <c r="L2866" i="13"/>
  <c r="L2867" i="13"/>
  <c r="L2868" i="13"/>
  <c r="L2869" i="13"/>
  <c r="L2870" i="13"/>
  <c r="L2871" i="13"/>
  <c r="L2872" i="13"/>
  <c r="L2873" i="13"/>
  <c r="L2874" i="13"/>
  <c r="L2875" i="13"/>
  <c r="L2876" i="13"/>
  <c r="L2877" i="13"/>
  <c r="L2878" i="13"/>
  <c r="L2879" i="13"/>
  <c r="L2880" i="13"/>
  <c r="L2881" i="13"/>
  <c r="L2882" i="13"/>
  <c r="L2883" i="13"/>
  <c r="L2884" i="13"/>
  <c r="L2885" i="13"/>
  <c r="L2886" i="13"/>
  <c r="L2887" i="13"/>
  <c r="L2888" i="13"/>
  <c r="L2889" i="13"/>
  <c r="L2890" i="13"/>
  <c r="L2891" i="13"/>
  <c r="L2892" i="13"/>
  <c r="L2893" i="13"/>
  <c r="L2894" i="13"/>
  <c r="L2895" i="13"/>
  <c r="L2896" i="13"/>
  <c r="L2897" i="13"/>
  <c r="L2898" i="13"/>
  <c r="L2899" i="13"/>
  <c r="L2900" i="13"/>
  <c r="L2901" i="13"/>
  <c r="L2902" i="13"/>
  <c r="L2903" i="13"/>
  <c r="L2904" i="13"/>
  <c r="L2905" i="13"/>
  <c r="L2906" i="13"/>
  <c r="L2907" i="13"/>
  <c r="L2908" i="13"/>
  <c r="L2909" i="13"/>
  <c r="L2910" i="13"/>
  <c r="L2911" i="13"/>
  <c r="L2912" i="13"/>
  <c r="L2913" i="13"/>
  <c r="L2914" i="13"/>
  <c r="L2915" i="13"/>
  <c r="L2916" i="13"/>
  <c r="L2917" i="13"/>
  <c r="L2918" i="13"/>
  <c r="L2919" i="13"/>
  <c r="L2920" i="13"/>
  <c r="L2921" i="13"/>
  <c r="L2922" i="13"/>
  <c r="L2923" i="13"/>
  <c r="L2924" i="13"/>
  <c r="L2925" i="13"/>
  <c r="L2926" i="13"/>
  <c r="L2927" i="13"/>
  <c r="L2928" i="13"/>
  <c r="L2929" i="13"/>
  <c r="L2930" i="13"/>
  <c r="L2931" i="13"/>
  <c r="L2932" i="13"/>
  <c r="L2933" i="13"/>
  <c r="L2934" i="13"/>
  <c r="L2935" i="13"/>
  <c r="L2936" i="13"/>
  <c r="L2937" i="13"/>
  <c r="L2938" i="13"/>
  <c r="L2939" i="13"/>
  <c r="L2940" i="13"/>
  <c r="L2941" i="13"/>
  <c r="L2942" i="13"/>
  <c r="L2943" i="13"/>
  <c r="L2944" i="13"/>
  <c r="L2945" i="13"/>
  <c r="L2946" i="13"/>
  <c r="L2947" i="13"/>
  <c r="L2948" i="13"/>
  <c r="L2949" i="13"/>
  <c r="L2950" i="13"/>
  <c r="L2951" i="13"/>
  <c r="L2952" i="13"/>
  <c r="L2953" i="13"/>
  <c r="L2954" i="13"/>
  <c r="L2955" i="13"/>
  <c r="L2956" i="13"/>
  <c r="L2957" i="13"/>
  <c r="L2958" i="13"/>
  <c r="L2959" i="13"/>
  <c r="L2960" i="13"/>
  <c r="L2961" i="13"/>
  <c r="L2962" i="13"/>
  <c r="L2963" i="13"/>
  <c r="L2964" i="13"/>
  <c r="L2965" i="13"/>
  <c r="L2966" i="13"/>
  <c r="L2967" i="13"/>
  <c r="L2968" i="13"/>
  <c r="L2969" i="13"/>
  <c r="L2970" i="13"/>
  <c r="L2971" i="13"/>
  <c r="L2972" i="13"/>
  <c r="L2973" i="13"/>
  <c r="L2974" i="13"/>
  <c r="L2975" i="13"/>
  <c r="L2976" i="13"/>
  <c r="L2977" i="13"/>
  <c r="L2978" i="13"/>
  <c r="L2979" i="13"/>
  <c r="L2980" i="13"/>
  <c r="L2981" i="13"/>
  <c r="L2982" i="13"/>
  <c r="L2983" i="13"/>
  <c r="L2984" i="13"/>
  <c r="L2985" i="13"/>
  <c r="L2986" i="13"/>
  <c r="L2987" i="13"/>
  <c r="L2988" i="13"/>
  <c r="L2989" i="13"/>
  <c r="L2990" i="13"/>
  <c r="L2991" i="13"/>
  <c r="L2992" i="13"/>
  <c r="L2993" i="13"/>
  <c r="L2994" i="13"/>
  <c r="L2995" i="13"/>
  <c r="L2996" i="13"/>
  <c r="L2997" i="13"/>
  <c r="L2998" i="13"/>
  <c r="L2999" i="13"/>
  <c r="L3000" i="13"/>
  <c r="L3001" i="13"/>
  <c r="L3002" i="13"/>
  <c r="L3003" i="13"/>
  <c r="L3004" i="13"/>
  <c r="L3005" i="13"/>
  <c r="L3006" i="13"/>
  <c r="L3007" i="13"/>
  <c r="L3008" i="13"/>
  <c r="L3009" i="13"/>
  <c r="L3010" i="13"/>
  <c r="L3011" i="13"/>
  <c r="L3012" i="13"/>
  <c r="L3013" i="13"/>
  <c r="L3014" i="13"/>
  <c r="L3015" i="13"/>
  <c r="L3016" i="13"/>
  <c r="L3017" i="13"/>
  <c r="L3018" i="13"/>
  <c r="L3019" i="13"/>
  <c r="L3020" i="13"/>
  <c r="L3021" i="13"/>
  <c r="L3022" i="13"/>
  <c r="L3023" i="13"/>
  <c r="L3024" i="13"/>
  <c r="L3025" i="13"/>
  <c r="L3026" i="13"/>
  <c r="L3027" i="13"/>
  <c r="L3028" i="13"/>
  <c r="L3029" i="13"/>
  <c r="L3030" i="13"/>
  <c r="L3031" i="13"/>
  <c r="L3032" i="13"/>
  <c r="L3033" i="13"/>
  <c r="L3034" i="13"/>
  <c r="L3035" i="13"/>
  <c r="L3036" i="13"/>
  <c r="L3037" i="13"/>
  <c r="L3038" i="13"/>
  <c r="L3039" i="13"/>
  <c r="L3040" i="13"/>
  <c r="L3041" i="13"/>
  <c r="L3042" i="13"/>
  <c r="L3043" i="13"/>
  <c r="L3044" i="13"/>
  <c r="L3045" i="13"/>
  <c r="L3046" i="13"/>
  <c r="L3047" i="13"/>
  <c r="L3048" i="13"/>
  <c r="L3049" i="13"/>
  <c r="L3050" i="13"/>
  <c r="L3051" i="13"/>
  <c r="L3052" i="13"/>
  <c r="L3053" i="13"/>
  <c r="L3054" i="13"/>
  <c r="L3055" i="13"/>
  <c r="L3056" i="13"/>
  <c r="L3057" i="13"/>
  <c r="L3058" i="13"/>
  <c r="L3059" i="13"/>
  <c r="L3060" i="13"/>
  <c r="L3061" i="13"/>
  <c r="L3062" i="13"/>
  <c r="L3063" i="13"/>
  <c r="L3064" i="13"/>
  <c r="L3065" i="13"/>
  <c r="L3066" i="13"/>
  <c r="L3067" i="13"/>
  <c r="L3068" i="13"/>
  <c r="L3069" i="13"/>
  <c r="L3070" i="13"/>
  <c r="L3071" i="13"/>
  <c r="L3072" i="13"/>
  <c r="L3073" i="13"/>
  <c r="L3074" i="13"/>
  <c r="L3075" i="13"/>
  <c r="L3076" i="13"/>
  <c r="L3077" i="13"/>
  <c r="L3078" i="13"/>
  <c r="L3079" i="13"/>
  <c r="L3080" i="13"/>
  <c r="L3081" i="13"/>
  <c r="L3082" i="13"/>
  <c r="L3083" i="13"/>
  <c r="L3084" i="13"/>
  <c r="L3085" i="13"/>
  <c r="L3086" i="13"/>
  <c r="L3087" i="13"/>
  <c r="L3088" i="13"/>
  <c r="L3089" i="13"/>
  <c r="L3090" i="13"/>
  <c r="L3091" i="13"/>
  <c r="L3092" i="13"/>
  <c r="L3093" i="13"/>
  <c r="L3094" i="13"/>
  <c r="L3095" i="13"/>
  <c r="L3096" i="13"/>
  <c r="L3097" i="13"/>
  <c r="L3098" i="13"/>
  <c r="L3099" i="13"/>
  <c r="L3100" i="13"/>
  <c r="L3101" i="13"/>
  <c r="L3102" i="13"/>
  <c r="L3103" i="13"/>
  <c r="L3104" i="13"/>
  <c r="L3105" i="13"/>
  <c r="L3106" i="13"/>
  <c r="L3107" i="13"/>
  <c r="L3108" i="13"/>
  <c r="L3109" i="13"/>
  <c r="L3110" i="13"/>
  <c r="L3111" i="13"/>
  <c r="L3112" i="13"/>
  <c r="L3113" i="13"/>
  <c r="L3114" i="13"/>
  <c r="L3115" i="13"/>
  <c r="L3116" i="13"/>
  <c r="L3117" i="13"/>
  <c r="L3118" i="13"/>
  <c r="L3119" i="13"/>
  <c r="L3120" i="13"/>
  <c r="L3121" i="13"/>
  <c r="L3122" i="13"/>
  <c r="L3123" i="13"/>
  <c r="L3124" i="13"/>
  <c r="L3125" i="13"/>
  <c r="L3126" i="13"/>
  <c r="L3127" i="13"/>
  <c r="L3128" i="13"/>
  <c r="L3129" i="13"/>
  <c r="L3130" i="13"/>
  <c r="L3131" i="13"/>
  <c r="L3132" i="13"/>
  <c r="L3133" i="13"/>
  <c r="L3134" i="13"/>
  <c r="L3135" i="13"/>
  <c r="L3136" i="13"/>
  <c r="L3137" i="13"/>
  <c r="L3138" i="13"/>
  <c r="L3139" i="13"/>
  <c r="L3140" i="13"/>
  <c r="L3141" i="13"/>
  <c r="L3142" i="13"/>
  <c r="L3143" i="13"/>
  <c r="L3144" i="13"/>
  <c r="L3145" i="13"/>
  <c r="L3146" i="13"/>
  <c r="L3147" i="13"/>
  <c r="L3148" i="13"/>
  <c r="L3149" i="13"/>
  <c r="L3150" i="13"/>
  <c r="L3151" i="13"/>
  <c r="L3152" i="13"/>
  <c r="L3153" i="13"/>
  <c r="L3154" i="13"/>
  <c r="L3155" i="13"/>
  <c r="L3156" i="13"/>
  <c r="L3157" i="13"/>
  <c r="L3158" i="13"/>
  <c r="L3159" i="13"/>
  <c r="L3160" i="13"/>
  <c r="L3161" i="13"/>
  <c r="L3162" i="13"/>
  <c r="L3163" i="13"/>
  <c r="L3164" i="13"/>
  <c r="L3165" i="13"/>
  <c r="L3166" i="13"/>
  <c r="L3167" i="13"/>
  <c r="L3168" i="13"/>
  <c r="L3169" i="13"/>
  <c r="L3170" i="13"/>
  <c r="L3171" i="13"/>
  <c r="L3172" i="13"/>
  <c r="L3173" i="13"/>
  <c r="L3174" i="13"/>
  <c r="L3175" i="13"/>
  <c r="L3176" i="13"/>
  <c r="L3177" i="13"/>
  <c r="L3178" i="13"/>
  <c r="L3179" i="13"/>
  <c r="L3180" i="13"/>
  <c r="L3181" i="13"/>
  <c r="L3182" i="13"/>
  <c r="L3183" i="13"/>
  <c r="L3184" i="13"/>
  <c r="L3185" i="13"/>
  <c r="L3186" i="13"/>
  <c r="L3187" i="13"/>
  <c r="L3188" i="13"/>
  <c r="L3189" i="13"/>
  <c r="L3190" i="13"/>
  <c r="L3191" i="13"/>
  <c r="L3192" i="13"/>
  <c r="L3193" i="13"/>
  <c r="L3194" i="13"/>
  <c r="L3195" i="13"/>
  <c r="L3196" i="13"/>
  <c r="L3197" i="13"/>
  <c r="L3198" i="13"/>
  <c r="L3199" i="13"/>
  <c r="L3200" i="13"/>
  <c r="L3201" i="13"/>
  <c r="L3202" i="13"/>
  <c r="L3203" i="13"/>
  <c r="L3204" i="13"/>
  <c r="L3205" i="13"/>
  <c r="L3206" i="13"/>
  <c r="L3207" i="13"/>
  <c r="L3208" i="13"/>
  <c r="L3209" i="13"/>
  <c r="L3210" i="13"/>
  <c r="L3211" i="13"/>
  <c r="L3212" i="13"/>
  <c r="L3213" i="13"/>
  <c r="L3214" i="13"/>
  <c r="L3215" i="13"/>
  <c r="L3216" i="13"/>
  <c r="L3217" i="13"/>
  <c r="L3218" i="13"/>
  <c r="L3219" i="13"/>
  <c r="L3220" i="13"/>
  <c r="L3221" i="13"/>
  <c r="L3222" i="13"/>
  <c r="L3223" i="13"/>
  <c r="L3224" i="13"/>
  <c r="L3225" i="13"/>
  <c r="L3226" i="13"/>
  <c r="L3227" i="13"/>
  <c r="L3228" i="13"/>
  <c r="L3229" i="13"/>
  <c r="L3230" i="13"/>
  <c r="L3231" i="13"/>
  <c r="L3232" i="13"/>
  <c r="L3233" i="13"/>
  <c r="L3234" i="13"/>
  <c r="L3235" i="13"/>
  <c r="L3236" i="13"/>
  <c r="L3237" i="13"/>
  <c r="L3238" i="13"/>
  <c r="L3239" i="13"/>
  <c r="L3240" i="13"/>
  <c r="L3241" i="13"/>
  <c r="L3242" i="13"/>
  <c r="L3243" i="13"/>
  <c r="L3244" i="13"/>
  <c r="L3245" i="13"/>
  <c r="L3246" i="13"/>
  <c r="L3247" i="13"/>
  <c r="L3248" i="13"/>
  <c r="L3249" i="13"/>
  <c r="L3250" i="13"/>
  <c r="L3251" i="13"/>
  <c r="L3252" i="13"/>
  <c r="L3253" i="13"/>
  <c r="L3254" i="13"/>
  <c r="L3255" i="13"/>
  <c r="L3256" i="13"/>
  <c r="L3257" i="13"/>
  <c r="L3258" i="13"/>
  <c r="L3259" i="13"/>
  <c r="L3260" i="13"/>
  <c r="L3261" i="13"/>
  <c r="L3262" i="13"/>
  <c r="L3263" i="13"/>
  <c r="L3264" i="13"/>
  <c r="L3265" i="13"/>
  <c r="L3266" i="13"/>
  <c r="L3267" i="13"/>
  <c r="L3268" i="13"/>
  <c r="L3269" i="13"/>
  <c r="L3270" i="13"/>
  <c r="L3271" i="13"/>
  <c r="L3272" i="13"/>
  <c r="L3273" i="13"/>
  <c r="L3274" i="13"/>
  <c r="L3275" i="13"/>
  <c r="L3276" i="13"/>
  <c r="L3277" i="13"/>
  <c r="L3278" i="13"/>
  <c r="L3279" i="13"/>
  <c r="L3280" i="13"/>
  <c r="L3281" i="13"/>
  <c r="L3282" i="13"/>
  <c r="L3283" i="13"/>
  <c r="L3284" i="13"/>
  <c r="L3285" i="13"/>
  <c r="L3286" i="13"/>
  <c r="L3287" i="13"/>
  <c r="L3288" i="13"/>
  <c r="L3289" i="13"/>
  <c r="L3290" i="13"/>
  <c r="L3291" i="13"/>
  <c r="L3292" i="13"/>
  <c r="L3293" i="13"/>
  <c r="L3294" i="13"/>
  <c r="L3295" i="13"/>
  <c r="L3296" i="13"/>
  <c r="L3297" i="13"/>
  <c r="L3298" i="13"/>
  <c r="L3299" i="13"/>
  <c r="L3300" i="13"/>
  <c r="L3301" i="13"/>
  <c r="L3302" i="13"/>
  <c r="L3303" i="13"/>
  <c r="L3304" i="13"/>
  <c r="L3305" i="13"/>
  <c r="L3306" i="13"/>
  <c r="L3307" i="13"/>
  <c r="L3308" i="13"/>
  <c r="L3309" i="13"/>
  <c r="L3310" i="13"/>
  <c r="L3311" i="13"/>
  <c r="L3312" i="13"/>
  <c r="L3313" i="13"/>
  <c r="L3314" i="13"/>
  <c r="L3315" i="13"/>
  <c r="L3316" i="13"/>
  <c r="L3317" i="13"/>
  <c r="L3318" i="13"/>
  <c r="L3319" i="13"/>
  <c r="L3320" i="13"/>
  <c r="L3321" i="13"/>
  <c r="L3322" i="13"/>
  <c r="L3323" i="13"/>
  <c r="L3324" i="13"/>
  <c r="L3325" i="13"/>
  <c r="L3326" i="13"/>
  <c r="L3327" i="13"/>
  <c r="L3328" i="13"/>
  <c r="L3329" i="13"/>
  <c r="L3330" i="13"/>
  <c r="L3331" i="13"/>
  <c r="L3332" i="13"/>
  <c r="L3333" i="13"/>
  <c r="L3334" i="13"/>
  <c r="L3335" i="13"/>
  <c r="L3336" i="13"/>
  <c r="L3337" i="13"/>
  <c r="L3338" i="13"/>
  <c r="L3339" i="13"/>
  <c r="L3340" i="13"/>
  <c r="L3341" i="13"/>
  <c r="L3342" i="13"/>
  <c r="L3343" i="13"/>
  <c r="L3344" i="13"/>
  <c r="L3345" i="13"/>
  <c r="L3346" i="13"/>
  <c r="L3347" i="13"/>
  <c r="L3348" i="13"/>
  <c r="L3349" i="13"/>
  <c r="L3350" i="13"/>
  <c r="L3351" i="13"/>
  <c r="L3352" i="13"/>
  <c r="L3353" i="13"/>
  <c r="L3354" i="13"/>
  <c r="L3355" i="13"/>
  <c r="L3356" i="13"/>
  <c r="L3357" i="13"/>
  <c r="L3358" i="13"/>
  <c r="L3359" i="13"/>
  <c r="L3360" i="13"/>
  <c r="L3361" i="13"/>
  <c r="L3362" i="13"/>
  <c r="L3363" i="13"/>
  <c r="L3364" i="13"/>
  <c r="L3365" i="13"/>
  <c r="L3366" i="13"/>
  <c r="L3367" i="13"/>
  <c r="L3368" i="13"/>
  <c r="L3369" i="13"/>
  <c r="L3370" i="13"/>
  <c r="L3371" i="13"/>
  <c r="L3372" i="13"/>
  <c r="L3373" i="13"/>
  <c r="L3374" i="13"/>
  <c r="L3375" i="13"/>
  <c r="L3376" i="13"/>
  <c r="L3377" i="13"/>
  <c r="L3378" i="13"/>
  <c r="L3379" i="13"/>
  <c r="L3380" i="13"/>
  <c r="L3381" i="13"/>
  <c r="L3382" i="13"/>
  <c r="L3383" i="13"/>
  <c r="L3384" i="13"/>
  <c r="L3385" i="13"/>
  <c r="L3386" i="13"/>
  <c r="L3387" i="13"/>
  <c r="L3388" i="13"/>
  <c r="L3389" i="13"/>
  <c r="L3390" i="13"/>
  <c r="L3391" i="13"/>
  <c r="L3392" i="13"/>
  <c r="L3393" i="13"/>
  <c r="L3394" i="13"/>
  <c r="L3395" i="13"/>
  <c r="L3396" i="13"/>
  <c r="L3397" i="13"/>
  <c r="L3398" i="13"/>
  <c r="L3399" i="13"/>
  <c r="L3400" i="13"/>
  <c r="L3401" i="13"/>
  <c r="L3402" i="13"/>
  <c r="L3403" i="13"/>
  <c r="L3404" i="13"/>
  <c r="L3405" i="13"/>
  <c r="L3406" i="13"/>
  <c r="L3407" i="13"/>
  <c r="L3408" i="13"/>
  <c r="L3409" i="13"/>
  <c r="L3410" i="13"/>
  <c r="L3411" i="13"/>
  <c r="L3412" i="13"/>
  <c r="L3413" i="13"/>
  <c r="L3414" i="13"/>
  <c r="L3415" i="13"/>
  <c r="L3416" i="13"/>
  <c r="L3417" i="13"/>
  <c r="L3418" i="13"/>
  <c r="L3419" i="13"/>
  <c r="L3420" i="13"/>
  <c r="L3421" i="13"/>
  <c r="L3422" i="13"/>
  <c r="L3423" i="13"/>
  <c r="L3424" i="13"/>
  <c r="L3425" i="13"/>
  <c r="L3426" i="13"/>
  <c r="L3427" i="13"/>
  <c r="L3428" i="13"/>
  <c r="L3429" i="13"/>
  <c r="L3430" i="13"/>
  <c r="L3431" i="13"/>
  <c r="L3432" i="13"/>
  <c r="L3433" i="13"/>
  <c r="L3434" i="13"/>
  <c r="L3435" i="13"/>
  <c r="L3436" i="13"/>
  <c r="L3437" i="13"/>
  <c r="L3438" i="13"/>
  <c r="L3439" i="13"/>
  <c r="L3440" i="13"/>
  <c r="L3441" i="13"/>
  <c r="L3442" i="13"/>
  <c r="L3443" i="13"/>
  <c r="L3444" i="13"/>
  <c r="L3445" i="13"/>
  <c r="L3446" i="13"/>
  <c r="L3447" i="13"/>
  <c r="L3448" i="13"/>
  <c r="L3449" i="13"/>
  <c r="L3450" i="13"/>
  <c r="L3451" i="13"/>
  <c r="L3452" i="13"/>
  <c r="L3453" i="13"/>
  <c r="L3454" i="13"/>
  <c r="L3455" i="13"/>
  <c r="L3456" i="13"/>
  <c r="L3457" i="13"/>
  <c r="L3458" i="13"/>
  <c r="L3459" i="13"/>
  <c r="L3460" i="13"/>
  <c r="L3461" i="13"/>
  <c r="L3462" i="13"/>
  <c r="L3463" i="13"/>
  <c r="L3464" i="13"/>
  <c r="L3465" i="13"/>
  <c r="L3466" i="13"/>
  <c r="L3467" i="13"/>
  <c r="L3468" i="13"/>
  <c r="L3469" i="13"/>
  <c r="L3470" i="13"/>
  <c r="L3471" i="13"/>
  <c r="L3472" i="13"/>
  <c r="L3473" i="13"/>
  <c r="L3474" i="13"/>
  <c r="L3475" i="13"/>
  <c r="L3476" i="13"/>
  <c r="L3477" i="13"/>
  <c r="L3478" i="13"/>
  <c r="L3479" i="13"/>
  <c r="L3480" i="13"/>
  <c r="L3481" i="13"/>
  <c r="L3482" i="13"/>
  <c r="L3483" i="13"/>
  <c r="L3484" i="13"/>
  <c r="L3485" i="13"/>
  <c r="L3486" i="13"/>
  <c r="L3487" i="13"/>
  <c r="L3488" i="13"/>
  <c r="L3489" i="13"/>
  <c r="L3490" i="13"/>
  <c r="L3491" i="13"/>
  <c r="L3492" i="13"/>
  <c r="L3493" i="13"/>
  <c r="L3494" i="13"/>
  <c r="L3495" i="13"/>
  <c r="L3496" i="13"/>
  <c r="L3497" i="13"/>
  <c r="L3498" i="13"/>
  <c r="L3499" i="13"/>
  <c r="L3500" i="13"/>
  <c r="L3501" i="13"/>
  <c r="L3502" i="13"/>
  <c r="L3503" i="13"/>
  <c r="L3504" i="13"/>
  <c r="L3505" i="13"/>
  <c r="L3506" i="13"/>
  <c r="L3507" i="13"/>
  <c r="L3508" i="13"/>
  <c r="L3509" i="13"/>
  <c r="L3510" i="13"/>
  <c r="L3511" i="13"/>
  <c r="L3512" i="13"/>
  <c r="L3513" i="13"/>
  <c r="L3514" i="13"/>
  <c r="L3515" i="13"/>
  <c r="L3516" i="13"/>
  <c r="L3517" i="13"/>
  <c r="L3518" i="13"/>
  <c r="L3519" i="13"/>
  <c r="L3520" i="13"/>
  <c r="L3521" i="13"/>
  <c r="L3522" i="13"/>
  <c r="L3523" i="13"/>
  <c r="L3524" i="13"/>
  <c r="L3525" i="13"/>
  <c r="L3526" i="13"/>
  <c r="L3527" i="13"/>
  <c r="L3528" i="13"/>
  <c r="L3529" i="13"/>
  <c r="L3530" i="13"/>
  <c r="L3531" i="13"/>
  <c r="L3532" i="13"/>
  <c r="L3533" i="13"/>
  <c r="L3534" i="13"/>
  <c r="L3535" i="13"/>
  <c r="L3536" i="13"/>
  <c r="L3537" i="13"/>
  <c r="L3538" i="13"/>
  <c r="L3539" i="13"/>
  <c r="L3540" i="13"/>
  <c r="L3541" i="13"/>
  <c r="L3542" i="13"/>
  <c r="L3543" i="13"/>
  <c r="L3544" i="13"/>
  <c r="L3545" i="13"/>
  <c r="L3546" i="13"/>
  <c r="L3547" i="13"/>
  <c r="L3548" i="13"/>
  <c r="L3549" i="13"/>
  <c r="L3550" i="13"/>
  <c r="L3551" i="13"/>
  <c r="L3552" i="13"/>
  <c r="L3553" i="13"/>
  <c r="L3554" i="13"/>
  <c r="L3555" i="13"/>
  <c r="L3556" i="13"/>
  <c r="L3557" i="13"/>
  <c r="L3558" i="13"/>
  <c r="L3559" i="13"/>
  <c r="L3560" i="13"/>
  <c r="L3561" i="13"/>
  <c r="L3562" i="13"/>
  <c r="L3563" i="13"/>
  <c r="L3564" i="13"/>
  <c r="L3565" i="13"/>
  <c r="L3566" i="13"/>
  <c r="L3567" i="13"/>
  <c r="L3568" i="13"/>
  <c r="L3569" i="13"/>
  <c r="L3570" i="13"/>
  <c r="L3571" i="13"/>
  <c r="L3572" i="13"/>
  <c r="L3573" i="13"/>
  <c r="L3574" i="13"/>
  <c r="L3575" i="13"/>
  <c r="L3576" i="13"/>
  <c r="L3577" i="13"/>
  <c r="L3578" i="13"/>
  <c r="L3579" i="13"/>
  <c r="L3580" i="13"/>
  <c r="L3581" i="13"/>
  <c r="L3582" i="13"/>
  <c r="L3583" i="13"/>
  <c r="L3584" i="13"/>
  <c r="L3585" i="13"/>
  <c r="L3586" i="13"/>
  <c r="L3587" i="13"/>
  <c r="L3588" i="13"/>
  <c r="L3589" i="13"/>
  <c r="L3590" i="13"/>
  <c r="L3591" i="13"/>
  <c r="L3592" i="13"/>
  <c r="L3593" i="13"/>
  <c r="L3594" i="13"/>
  <c r="L3595" i="13"/>
  <c r="L3596" i="13"/>
  <c r="L3597" i="13"/>
  <c r="L3598" i="13"/>
  <c r="L3599" i="13"/>
  <c r="L3600" i="13"/>
  <c r="L3601" i="13"/>
  <c r="L3602" i="13"/>
  <c r="L3603" i="13"/>
  <c r="L3604" i="13"/>
  <c r="L3605" i="13"/>
  <c r="L3606" i="13"/>
  <c r="L3607" i="13"/>
  <c r="L3608" i="13"/>
  <c r="L3609" i="13"/>
  <c r="L3610" i="13"/>
  <c r="L3611" i="13"/>
  <c r="L3612" i="13"/>
  <c r="L3613" i="13"/>
  <c r="L3614" i="13"/>
  <c r="L3615" i="13"/>
  <c r="L3616" i="13"/>
  <c r="L3617" i="13"/>
  <c r="L3618" i="13"/>
  <c r="L3619" i="13"/>
  <c r="L3620" i="13"/>
  <c r="L3621" i="13"/>
  <c r="L3622" i="13"/>
  <c r="L3623" i="13"/>
  <c r="L3624" i="13"/>
  <c r="L3625" i="13"/>
  <c r="L3626" i="13"/>
  <c r="L3627" i="13"/>
  <c r="L3628" i="13"/>
  <c r="L3629" i="13"/>
  <c r="L3630" i="13"/>
  <c r="L3631" i="13"/>
  <c r="L3632" i="13"/>
  <c r="L3633" i="13"/>
  <c r="L3634" i="13"/>
  <c r="L3635" i="13"/>
  <c r="L3636" i="13"/>
  <c r="L3637" i="13"/>
  <c r="L3638" i="13"/>
  <c r="L3639" i="13"/>
  <c r="L3640" i="13"/>
  <c r="L3641" i="13"/>
  <c r="L3642" i="13"/>
  <c r="L3643" i="13"/>
  <c r="L3644" i="13"/>
  <c r="L3645" i="13"/>
  <c r="L3646" i="13"/>
  <c r="L3647" i="13"/>
  <c r="L3648" i="13"/>
  <c r="L3649" i="13"/>
  <c r="L3650" i="13"/>
  <c r="L3651" i="13"/>
  <c r="L3652" i="13"/>
  <c r="L3653" i="13"/>
  <c r="L3654" i="13"/>
  <c r="L3655" i="13"/>
  <c r="L3656" i="13"/>
  <c r="L3657" i="13"/>
  <c r="L3658" i="13"/>
  <c r="L3659" i="13"/>
  <c r="L3660" i="13"/>
  <c r="L3661" i="13"/>
  <c r="L3662" i="13"/>
  <c r="L3663" i="13"/>
  <c r="L3664" i="13"/>
  <c r="L3665" i="13"/>
  <c r="L3666" i="13"/>
  <c r="L3667" i="13"/>
  <c r="L3668" i="13"/>
  <c r="L3669" i="13"/>
  <c r="L3670" i="13"/>
  <c r="L3671" i="13"/>
  <c r="L3672" i="13"/>
  <c r="L3673" i="13"/>
  <c r="L3674" i="13"/>
  <c r="L3675" i="13"/>
  <c r="L3676" i="13"/>
  <c r="L3677" i="13"/>
  <c r="L3678" i="13"/>
  <c r="L3679" i="13"/>
  <c r="L3680" i="13"/>
  <c r="L3681" i="13"/>
  <c r="L3682" i="13"/>
  <c r="L3683" i="13"/>
  <c r="L3684" i="13"/>
  <c r="L3685" i="13"/>
  <c r="L3686" i="13"/>
  <c r="L3687" i="13"/>
  <c r="L3688" i="13"/>
  <c r="L3689" i="13"/>
  <c r="L3690" i="13"/>
  <c r="L3691" i="13"/>
  <c r="L3692" i="13"/>
  <c r="L3693" i="13"/>
  <c r="L3694" i="13"/>
  <c r="L3695" i="13"/>
  <c r="L3696" i="13"/>
  <c r="L3697" i="13"/>
  <c r="L3698" i="13"/>
  <c r="L3699" i="13"/>
  <c r="L3700" i="13"/>
  <c r="L3701" i="13"/>
  <c r="L3702" i="13"/>
  <c r="L3703" i="13"/>
  <c r="L3704" i="13"/>
  <c r="L3705" i="13"/>
  <c r="L3706" i="13"/>
  <c r="L3707" i="13"/>
  <c r="L3708" i="13"/>
  <c r="L3709" i="13"/>
  <c r="L3710" i="13"/>
  <c r="L3711" i="13"/>
  <c r="L3712" i="13"/>
  <c r="L3713" i="13"/>
  <c r="L3714" i="13"/>
  <c r="L3715" i="13"/>
  <c r="L3716" i="13"/>
  <c r="L3717" i="13"/>
  <c r="L3718" i="13"/>
  <c r="L3719" i="13"/>
  <c r="L3720" i="13"/>
  <c r="L3721" i="13"/>
  <c r="L3722" i="13"/>
  <c r="L3723" i="13"/>
  <c r="L3724" i="13"/>
  <c r="L3725" i="13"/>
  <c r="L3726" i="13"/>
  <c r="L3727" i="13"/>
  <c r="L3728" i="13"/>
  <c r="L3729" i="13"/>
  <c r="L3730" i="13"/>
  <c r="L3731" i="13"/>
  <c r="L3732" i="13"/>
  <c r="L3733" i="13"/>
  <c r="L3734" i="13"/>
  <c r="L3735" i="13"/>
  <c r="L3736" i="13"/>
  <c r="L3737" i="13"/>
  <c r="L3738" i="13"/>
  <c r="L3739" i="13"/>
  <c r="L3740" i="13"/>
  <c r="L3741" i="13"/>
  <c r="L3742" i="13"/>
  <c r="L3743" i="13"/>
  <c r="L3744" i="13"/>
  <c r="L3745" i="13"/>
  <c r="L3746" i="13"/>
  <c r="L3747" i="13"/>
  <c r="L3748" i="13"/>
  <c r="L3749" i="13"/>
  <c r="L3750" i="13"/>
  <c r="L3751" i="13"/>
  <c r="L3752" i="13"/>
  <c r="L3753" i="13"/>
  <c r="L3754" i="13"/>
  <c r="L3755" i="13"/>
  <c r="L3756" i="13"/>
  <c r="L3757" i="13"/>
  <c r="L3758" i="13"/>
  <c r="L3759" i="13"/>
  <c r="L3760" i="13"/>
  <c r="L3761" i="13"/>
  <c r="L3762" i="13"/>
  <c r="L3763" i="13"/>
  <c r="L3764" i="13"/>
  <c r="L3765" i="13"/>
  <c r="L3766" i="13"/>
  <c r="L3767" i="13"/>
  <c r="L3768" i="13"/>
  <c r="L3769" i="13"/>
  <c r="L3770" i="13"/>
  <c r="L3771" i="13"/>
  <c r="L3772" i="13"/>
  <c r="L3773" i="13"/>
  <c r="L3774" i="13"/>
  <c r="L3775" i="13"/>
  <c r="L3776" i="13"/>
  <c r="L3777" i="13"/>
  <c r="L3778" i="13"/>
  <c r="L3779" i="13"/>
  <c r="L3780" i="13"/>
  <c r="L3781" i="13"/>
  <c r="L3782" i="13"/>
  <c r="L3783" i="13"/>
  <c r="L3784" i="13"/>
  <c r="L3785" i="13"/>
  <c r="L3786" i="13"/>
  <c r="L3787" i="13"/>
  <c r="L3788" i="13"/>
  <c r="L3789" i="13"/>
  <c r="L3790" i="13"/>
  <c r="L3791" i="13"/>
  <c r="L3792" i="13"/>
  <c r="L3793" i="13"/>
  <c r="L3794" i="13"/>
  <c r="L3795" i="13"/>
  <c r="L3796" i="13"/>
  <c r="L3797" i="13"/>
  <c r="L3798" i="13"/>
  <c r="L3799" i="13"/>
  <c r="L3800" i="13"/>
  <c r="L3801" i="13"/>
  <c r="L3802" i="13"/>
  <c r="L3803" i="13"/>
  <c r="L3804" i="13"/>
  <c r="L3805" i="13"/>
  <c r="L3806" i="13"/>
  <c r="L3807" i="13"/>
  <c r="L3808" i="13"/>
  <c r="L3809" i="13"/>
  <c r="L3810" i="13"/>
  <c r="L3811" i="13"/>
  <c r="L3812" i="13"/>
  <c r="L3813" i="13"/>
  <c r="L3814" i="13"/>
  <c r="L3815" i="13"/>
  <c r="L3816" i="13"/>
  <c r="L3817" i="13"/>
  <c r="L3818" i="13"/>
  <c r="L3819" i="13"/>
  <c r="L3820" i="13"/>
  <c r="L3821" i="13"/>
  <c r="L3822" i="13"/>
  <c r="L3823" i="13"/>
  <c r="L3824" i="13"/>
  <c r="L3825" i="13"/>
  <c r="L3826" i="13"/>
  <c r="L3827" i="13"/>
  <c r="L3828" i="13"/>
  <c r="L3829" i="13"/>
  <c r="L3830" i="13"/>
  <c r="L3831" i="13"/>
  <c r="L3832" i="13"/>
  <c r="L3833" i="13"/>
  <c r="L3834" i="13"/>
  <c r="L3835" i="13"/>
  <c r="L3836" i="13"/>
  <c r="L3837" i="13"/>
  <c r="L3838" i="13"/>
  <c r="L3839" i="13"/>
  <c r="L3840" i="13"/>
  <c r="L3841" i="13"/>
  <c r="L3842" i="13"/>
  <c r="L3843" i="13"/>
  <c r="L3844" i="13"/>
  <c r="L3845" i="13"/>
  <c r="L3846" i="13"/>
  <c r="L3847" i="13"/>
  <c r="L3848" i="13"/>
  <c r="L3849" i="13"/>
  <c r="L3850" i="13"/>
  <c r="L3851" i="13"/>
  <c r="L3852" i="13"/>
  <c r="L3853" i="13"/>
  <c r="L3854" i="13"/>
  <c r="L3855" i="13"/>
  <c r="L3856" i="13"/>
  <c r="L3857" i="13"/>
  <c r="L3858" i="13"/>
  <c r="L3859" i="13"/>
  <c r="L3860" i="13"/>
  <c r="L3861" i="13"/>
  <c r="L3862" i="13"/>
  <c r="L3863" i="13"/>
  <c r="L3864" i="13"/>
  <c r="L3865" i="13"/>
  <c r="L3866" i="13"/>
  <c r="L3867" i="13"/>
  <c r="L3868" i="13"/>
  <c r="L3869" i="13"/>
  <c r="L3870" i="13"/>
  <c r="L3871" i="13"/>
  <c r="L3872" i="13"/>
  <c r="L3873" i="13"/>
  <c r="L3874" i="13"/>
  <c r="L3875" i="13"/>
  <c r="L3876" i="13"/>
  <c r="L3877" i="13"/>
  <c r="L3878" i="13"/>
  <c r="L3879" i="13"/>
  <c r="L3880" i="13"/>
  <c r="L3881" i="13"/>
  <c r="L3882" i="13"/>
  <c r="L3883" i="13"/>
  <c r="L3884" i="13"/>
  <c r="L3885" i="13"/>
  <c r="L3886" i="13"/>
  <c r="L3887" i="13"/>
  <c r="L3888" i="13"/>
  <c r="L3889" i="13"/>
  <c r="L3890" i="13"/>
  <c r="L3891" i="13"/>
  <c r="L3892" i="13"/>
  <c r="L3893" i="13"/>
  <c r="L3894" i="13"/>
  <c r="L3895" i="13"/>
  <c r="L3896" i="13"/>
  <c r="L3897" i="13"/>
  <c r="L3898" i="13"/>
  <c r="L3899" i="13"/>
  <c r="L3900" i="13"/>
  <c r="L3901" i="13"/>
  <c r="L3902" i="13"/>
  <c r="L3903" i="13"/>
  <c r="L3904" i="13"/>
  <c r="L3905" i="13"/>
  <c r="L3906" i="13"/>
  <c r="L3907" i="13"/>
  <c r="L3908" i="13"/>
  <c r="L3909" i="13"/>
  <c r="L3910" i="13"/>
  <c r="L3911" i="13"/>
  <c r="L3912" i="13"/>
  <c r="L3913" i="13"/>
  <c r="L3914" i="13"/>
  <c r="L3915" i="13"/>
  <c r="L3916" i="13"/>
  <c r="L3917" i="13"/>
  <c r="L3918" i="13"/>
  <c r="L3919" i="13"/>
  <c r="L3920" i="13"/>
  <c r="L3921" i="13"/>
  <c r="L3922" i="13"/>
  <c r="L3923" i="13"/>
  <c r="L3924" i="13"/>
  <c r="L3925" i="13"/>
  <c r="L3926" i="13"/>
  <c r="L3927" i="13"/>
  <c r="L3928" i="13"/>
  <c r="L3929" i="13"/>
  <c r="L3930" i="13"/>
  <c r="L3931" i="13"/>
  <c r="L3932" i="13"/>
  <c r="L3933" i="13"/>
  <c r="L3934" i="13"/>
  <c r="L3935" i="13"/>
  <c r="L3936" i="13"/>
  <c r="L3937" i="13"/>
  <c r="L3938" i="13"/>
  <c r="L3939" i="13"/>
  <c r="L3940" i="13"/>
  <c r="L3941" i="13"/>
  <c r="L3942" i="13"/>
  <c r="L3943" i="13"/>
  <c r="L3944" i="13"/>
  <c r="L3945" i="13"/>
  <c r="L3946" i="13"/>
  <c r="L3947" i="13"/>
  <c r="L3948" i="13"/>
  <c r="L3949" i="13"/>
  <c r="L3950" i="13"/>
  <c r="L3951" i="13"/>
  <c r="L3952" i="13"/>
  <c r="L3953" i="13"/>
  <c r="L3954" i="13"/>
  <c r="L3955" i="13"/>
  <c r="L3956" i="13"/>
  <c r="L3957" i="13"/>
  <c r="L3958" i="13"/>
  <c r="L3959" i="13"/>
  <c r="L3960" i="13"/>
  <c r="L3961" i="13"/>
  <c r="L3962" i="13"/>
  <c r="L3963" i="13"/>
  <c r="L3964" i="13"/>
  <c r="L3965" i="13"/>
  <c r="L3966" i="13"/>
  <c r="L3967" i="13"/>
  <c r="L3968" i="13"/>
  <c r="L3969" i="13"/>
  <c r="L3970" i="13"/>
  <c r="L3971" i="13"/>
  <c r="L3972" i="13"/>
  <c r="L3973" i="13"/>
  <c r="L3974" i="13"/>
  <c r="L3975" i="13"/>
  <c r="L3976" i="13"/>
  <c r="L2" i="13"/>
  <c r="J3" i="13"/>
  <c r="J10" i="13"/>
  <c r="J11" i="13"/>
  <c r="J14" i="13"/>
  <c r="J15" i="13"/>
  <c r="J16" i="13"/>
  <c r="J17" i="13"/>
  <c r="J21" i="13"/>
  <c r="J26" i="13"/>
  <c r="J28" i="13"/>
  <c r="J34" i="13"/>
  <c r="J35" i="13"/>
  <c r="J41" i="13"/>
  <c r="J43" i="13"/>
  <c r="J45" i="13"/>
  <c r="J46" i="13"/>
  <c r="J47" i="13"/>
  <c r="J49" i="13"/>
  <c r="J52" i="13"/>
  <c r="J54" i="13"/>
  <c r="J55" i="13"/>
  <c r="J56" i="13"/>
  <c r="J60" i="13"/>
  <c r="J61" i="13"/>
  <c r="J62" i="13"/>
  <c r="J64" i="13"/>
  <c r="J70" i="13"/>
  <c r="J75" i="13"/>
  <c r="J79" i="13"/>
  <c r="J80" i="13"/>
  <c r="J83" i="13"/>
  <c r="J85" i="13"/>
  <c r="J86" i="13"/>
  <c r="J88" i="13"/>
  <c r="J89" i="13"/>
  <c r="J91" i="13"/>
  <c r="J92" i="13"/>
  <c r="J93" i="13"/>
  <c r="J94" i="13"/>
  <c r="J95" i="13"/>
  <c r="J96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9" i="13"/>
  <c r="J121" i="13"/>
  <c r="J122" i="13"/>
  <c r="J123" i="13"/>
  <c r="J124" i="13"/>
  <c r="J125" i="13"/>
  <c r="J126" i="13"/>
  <c r="J127" i="13"/>
  <c r="J128" i="13"/>
  <c r="J129" i="13"/>
  <c r="J130" i="13"/>
  <c r="J131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7" i="13"/>
  <c r="J158" i="13"/>
  <c r="J160" i="13"/>
  <c r="J161" i="13"/>
  <c r="J162" i="13"/>
  <c r="J163" i="13"/>
  <c r="J164" i="13"/>
  <c r="J165" i="13"/>
  <c r="J168" i="13"/>
  <c r="J170" i="13"/>
  <c r="J171" i="13"/>
  <c r="J180" i="13"/>
  <c r="J181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2" i="13"/>
  <c r="J213" i="13"/>
  <c r="J216" i="13"/>
  <c r="J218" i="13"/>
  <c r="J223" i="13"/>
  <c r="J225" i="13"/>
  <c r="J226" i="13"/>
  <c r="J227" i="13"/>
  <c r="J228" i="13"/>
  <c r="J229" i="13"/>
  <c r="J230" i="13"/>
  <c r="J232" i="13"/>
  <c r="J233" i="13"/>
  <c r="J236" i="13"/>
  <c r="J237" i="13"/>
  <c r="J242" i="13"/>
  <c r="J244" i="13"/>
  <c r="J245" i="13"/>
  <c r="J247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9" i="13"/>
  <c r="J271" i="13"/>
  <c r="J272" i="13"/>
  <c r="J274" i="13"/>
  <c r="J277" i="13"/>
  <c r="J280" i="13"/>
  <c r="J283" i="13"/>
  <c r="J284" i="13"/>
  <c r="J288" i="13"/>
  <c r="J292" i="13"/>
  <c r="J293" i="13"/>
  <c r="J295" i="13"/>
  <c r="J296" i="13"/>
  <c r="J297" i="13"/>
  <c r="J300" i="13"/>
  <c r="J301" i="13"/>
  <c r="J303" i="13"/>
  <c r="J304" i="13"/>
  <c r="J305" i="13"/>
  <c r="J306" i="13"/>
  <c r="J307" i="13"/>
  <c r="J308" i="13"/>
  <c r="J310" i="13"/>
  <c r="J311" i="13"/>
  <c r="J312" i="13"/>
  <c r="J315" i="13"/>
  <c r="J320" i="13"/>
  <c r="J322" i="13"/>
  <c r="J324" i="13"/>
  <c r="J325" i="13"/>
  <c r="J326" i="13"/>
  <c r="J327" i="13"/>
  <c r="J328" i="13"/>
  <c r="J331" i="13"/>
  <c r="J332" i="13"/>
  <c r="J334" i="13"/>
  <c r="J337" i="13"/>
  <c r="J340" i="13"/>
  <c r="J341" i="13"/>
  <c r="J344" i="13"/>
  <c r="J348" i="13"/>
  <c r="J349" i="13"/>
  <c r="J352" i="13"/>
  <c r="J354" i="13"/>
  <c r="J358" i="13"/>
  <c r="J359" i="13"/>
  <c r="J360" i="13"/>
  <c r="J361" i="13"/>
  <c r="J365" i="13"/>
  <c r="J368" i="13"/>
  <c r="J369" i="13"/>
  <c r="J370" i="13"/>
  <c r="J371" i="13"/>
  <c r="J373" i="13"/>
  <c r="J374" i="13"/>
  <c r="J375" i="13"/>
  <c r="J379" i="13"/>
  <c r="J382" i="13"/>
  <c r="J383" i="13"/>
  <c r="J385" i="13"/>
  <c r="J386" i="13"/>
  <c r="J387" i="13"/>
  <c r="J388" i="13"/>
  <c r="J391" i="13"/>
  <c r="J392" i="13"/>
  <c r="J395" i="13"/>
  <c r="J396" i="13"/>
  <c r="J398" i="13"/>
  <c r="J399" i="13"/>
  <c r="J400" i="13"/>
  <c r="J402" i="13"/>
  <c r="J403" i="13"/>
  <c r="J404" i="13"/>
  <c r="J405" i="13"/>
  <c r="J406" i="13"/>
  <c r="J407" i="13"/>
  <c r="J408" i="13"/>
  <c r="J412" i="13"/>
  <c r="J413" i="13"/>
  <c r="J414" i="13"/>
  <c r="J417" i="13"/>
  <c r="J418" i="13"/>
  <c r="J419" i="13"/>
  <c r="J420" i="13"/>
  <c r="J421" i="13"/>
  <c r="J422" i="13"/>
  <c r="J424" i="13"/>
  <c r="J425" i="13"/>
  <c r="J426" i="13"/>
  <c r="J428" i="13"/>
  <c r="J429" i="13"/>
  <c r="J430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4" i="13"/>
  <c r="J455" i="13"/>
  <c r="J456" i="13"/>
  <c r="J458" i="13"/>
  <c r="J459" i="13"/>
  <c r="J460" i="13"/>
  <c r="J461" i="13"/>
  <c r="J462" i="13"/>
  <c r="J464" i="13"/>
  <c r="J465" i="13"/>
  <c r="J466" i="13"/>
  <c r="J467" i="13"/>
  <c r="J468" i="13"/>
  <c r="J469" i="13"/>
  <c r="J470" i="13"/>
  <c r="J473" i="13"/>
  <c r="J474" i="13"/>
  <c r="J475" i="13"/>
  <c r="J476" i="13"/>
  <c r="J477" i="13"/>
  <c r="J478" i="13"/>
  <c r="J479" i="13"/>
  <c r="J480" i="13"/>
  <c r="J484" i="13"/>
  <c r="J486" i="13"/>
  <c r="J487" i="13"/>
  <c r="J490" i="13"/>
  <c r="J491" i="13"/>
  <c r="J492" i="13"/>
  <c r="J493" i="13"/>
  <c r="J494" i="13"/>
  <c r="J496" i="13"/>
  <c r="J497" i="13"/>
  <c r="J498" i="13"/>
  <c r="J500" i="13"/>
  <c r="J501" i="13"/>
  <c r="J502" i="13"/>
  <c r="J503" i="13"/>
  <c r="J504" i="13"/>
  <c r="J505" i="13"/>
  <c r="J506" i="13"/>
  <c r="J507" i="13"/>
  <c r="J510" i="13"/>
  <c r="J511" i="13"/>
  <c r="J512" i="13"/>
  <c r="J514" i="13"/>
  <c r="J515" i="13"/>
  <c r="J516" i="13"/>
  <c r="J517" i="13"/>
  <c r="J518" i="13"/>
  <c r="J519" i="13"/>
  <c r="J520" i="13"/>
  <c r="J522" i="13"/>
  <c r="J523" i="13"/>
  <c r="J524" i="13"/>
  <c r="J525" i="13"/>
  <c r="J527" i="13"/>
  <c r="J530" i="13"/>
  <c r="J531" i="13"/>
  <c r="J532" i="13"/>
  <c r="J533" i="13"/>
  <c r="J534" i="13"/>
  <c r="J537" i="13"/>
  <c r="J538" i="13"/>
  <c r="J539" i="13"/>
  <c r="J541" i="13"/>
  <c r="J542" i="13"/>
  <c r="J544" i="13"/>
  <c r="J545" i="13"/>
  <c r="J548" i="13"/>
  <c r="J549" i="13"/>
  <c r="J552" i="13"/>
  <c r="J554" i="13"/>
  <c r="J555" i="13"/>
  <c r="J556" i="13"/>
  <c r="J557" i="13"/>
  <c r="J559" i="13"/>
  <c r="J560" i="13"/>
  <c r="J561" i="13"/>
  <c r="J565" i="13"/>
  <c r="J566" i="13"/>
  <c r="J567" i="13"/>
  <c r="J569" i="13"/>
  <c r="J570" i="13"/>
  <c r="J571" i="13"/>
  <c r="J572" i="13"/>
  <c r="J573" i="13"/>
  <c r="J575" i="13"/>
  <c r="J577" i="13"/>
  <c r="J578" i="13"/>
  <c r="J579" i="13"/>
  <c r="J580" i="13"/>
  <c r="J581" i="13"/>
  <c r="J582" i="13"/>
  <c r="J583" i="13"/>
  <c r="J585" i="13"/>
  <c r="J586" i="13"/>
  <c r="J590" i="13"/>
  <c r="J591" i="13"/>
  <c r="J592" i="13"/>
  <c r="J596" i="13"/>
  <c r="J599" i="13"/>
  <c r="J600" i="13"/>
  <c r="J604" i="13"/>
  <c r="J605" i="13"/>
  <c r="J606" i="13"/>
  <c r="J607" i="13"/>
  <c r="J610" i="13"/>
  <c r="J611" i="13"/>
  <c r="J613" i="13"/>
  <c r="J614" i="13"/>
  <c r="J615" i="13"/>
  <c r="J616" i="13"/>
  <c r="J617" i="13"/>
  <c r="J618" i="13"/>
  <c r="J619" i="13"/>
  <c r="J621" i="13"/>
  <c r="J622" i="13"/>
  <c r="J623" i="13"/>
  <c r="J624" i="13"/>
  <c r="J625" i="13"/>
  <c r="J626" i="13"/>
  <c r="J628" i="13"/>
  <c r="J629" i="13"/>
  <c r="J630" i="13"/>
  <c r="J631" i="13"/>
  <c r="J632" i="13"/>
  <c r="J634" i="13"/>
  <c r="J635" i="13"/>
  <c r="J637" i="13"/>
  <c r="J639" i="13"/>
  <c r="J643" i="13"/>
  <c r="J644" i="13"/>
  <c r="J647" i="13"/>
  <c r="J648" i="13"/>
  <c r="J650" i="13"/>
  <c r="J652" i="13"/>
  <c r="J656" i="13"/>
  <c r="J657" i="13"/>
  <c r="J658" i="13"/>
  <c r="J659" i="13"/>
  <c r="J660" i="13"/>
  <c r="J662" i="13"/>
  <c r="J664" i="13"/>
  <c r="J665" i="13"/>
  <c r="J666" i="13"/>
  <c r="J667" i="13"/>
  <c r="J668" i="13"/>
  <c r="J669" i="13"/>
  <c r="J670" i="13"/>
  <c r="J671" i="13"/>
  <c r="J673" i="13"/>
  <c r="J676" i="13"/>
  <c r="J677" i="13"/>
  <c r="J680" i="13"/>
  <c r="J681" i="13"/>
  <c r="J682" i="13"/>
  <c r="J686" i="13"/>
  <c r="J687" i="13"/>
  <c r="J689" i="13"/>
  <c r="J690" i="13"/>
  <c r="J691" i="13"/>
  <c r="J693" i="13"/>
  <c r="J695" i="13"/>
  <c r="J696" i="13"/>
  <c r="J698" i="13"/>
  <c r="J699" i="13"/>
  <c r="J700" i="13"/>
  <c r="J701" i="13"/>
  <c r="J702" i="13"/>
  <c r="J704" i="13"/>
  <c r="J705" i="13"/>
  <c r="J708" i="13"/>
  <c r="J709" i="13"/>
  <c r="J710" i="13"/>
  <c r="J711" i="13"/>
  <c r="J712" i="13"/>
  <c r="J713" i="13"/>
  <c r="J714" i="13"/>
  <c r="J715" i="13"/>
  <c r="J718" i="13"/>
  <c r="J719" i="13"/>
  <c r="J720" i="13"/>
  <c r="J721" i="13"/>
  <c r="J722" i="13"/>
  <c r="J723" i="13"/>
  <c r="J725" i="13"/>
  <c r="J727" i="13"/>
  <c r="J728" i="13"/>
  <c r="J730" i="13"/>
  <c r="J732" i="13"/>
  <c r="J733" i="13"/>
  <c r="J734" i="13"/>
  <c r="J735" i="13"/>
  <c r="J737" i="13"/>
  <c r="J738" i="13"/>
  <c r="J739" i="13"/>
  <c r="J740" i="13"/>
  <c r="J741" i="13"/>
  <c r="J742" i="13"/>
  <c r="J743" i="13"/>
  <c r="J745" i="13"/>
  <c r="J746" i="13"/>
  <c r="J747" i="13"/>
  <c r="J748" i="13"/>
  <c r="J749" i="13"/>
  <c r="J751" i="13"/>
  <c r="J752" i="13"/>
  <c r="J753" i="13"/>
  <c r="J754" i="13"/>
  <c r="J755" i="13"/>
  <c r="J756" i="13"/>
  <c r="J757" i="13"/>
  <c r="J758" i="13"/>
  <c r="J760" i="13"/>
  <c r="J761" i="13"/>
  <c r="J762" i="13"/>
  <c r="J765" i="13"/>
  <c r="J766" i="13"/>
  <c r="J767" i="13"/>
  <c r="J768" i="13"/>
  <c r="J769" i="13"/>
  <c r="J770" i="13"/>
  <c r="J771" i="13"/>
  <c r="J775" i="13"/>
  <c r="J776" i="13"/>
  <c r="J777" i="13"/>
  <c r="J778" i="13"/>
  <c r="J779" i="13"/>
  <c r="J780" i="13"/>
  <c r="J781" i="13"/>
  <c r="J783" i="13"/>
  <c r="J784" i="13"/>
  <c r="J785" i="13"/>
  <c r="J786" i="13"/>
  <c r="J789" i="13"/>
  <c r="J790" i="13"/>
  <c r="J794" i="13"/>
  <c r="J795" i="13"/>
  <c r="J796" i="13"/>
  <c r="J797" i="13"/>
  <c r="J798" i="13"/>
  <c r="J799" i="13"/>
  <c r="J800" i="13"/>
  <c r="J801" i="13"/>
  <c r="J802" i="13"/>
  <c r="J803" i="13"/>
  <c r="J805" i="13"/>
  <c r="J806" i="13"/>
  <c r="J807" i="13"/>
  <c r="J810" i="13"/>
  <c r="J811" i="13"/>
  <c r="J813" i="13"/>
  <c r="J814" i="13"/>
  <c r="J815" i="13"/>
  <c r="J816" i="13"/>
  <c r="J817" i="13"/>
  <c r="J820" i="13"/>
  <c r="J821" i="13"/>
  <c r="J822" i="13"/>
  <c r="J823" i="13"/>
  <c r="J824" i="13"/>
  <c r="J826" i="13"/>
  <c r="J827" i="13"/>
  <c r="J828" i="13"/>
  <c r="J829" i="13"/>
  <c r="J831" i="13"/>
  <c r="J832" i="13"/>
  <c r="J833" i="13"/>
  <c r="J834" i="13"/>
  <c r="J835" i="13"/>
  <c r="J836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9" i="13"/>
  <c r="J860" i="13"/>
  <c r="J861" i="13"/>
  <c r="J862" i="13"/>
  <c r="J863" i="13"/>
  <c r="J864" i="13"/>
  <c r="J865" i="13"/>
  <c r="J867" i="13"/>
  <c r="J868" i="13"/>
  <c r="J869" i="13"/>
  <c r="J870" i="13"/>
  <c r="J871" i="13"/>
  <c r="J872" i="13"/>
  <c r="J875" i="13"/>
  <c r="J876" i="13"/>
  <c r="J877" i="13"/>
  <c r="J879" i="13"/>
  <c r="J880" i="13"/>
  <c r="J881" i="13"/>
  <c r="J882" i="13"/>
  <c r="J883" i="13"/>
  <c r="J884" i="13"/>
  <c r="J885" i="13"/>
  <c r="J890" i="13"/>
  <c r="J892" i="13"/>
  <c r="J893" i="13"/>
  <c r="J894" i="13"/>
  <c r="J895" i="13"/>
  <c r="J896" i="13"/>
  <c r="J897" i="13"/>
  <c r="J898" i="13"/>
  <c r="J899" i="13"/>
  <c r="J900" i="13"/>
  <c r="J901" i="13"/>
  <c r="J902" i="13"/>
  <c r="J904" i="13"/>
  <c r="J905" i="13"/>
  <c r="J906" i="13"/>
  <c r="J907" i="13"/>
  <c r="J909" i="13"/>
  <c r="J910" i="13"/>
  <c r="J912" i="13"/>
  <c r="J913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9" i="13"/>
  <c r="J930" i="13"/>
  <c r="J931" i="13"/>
  <c r="J933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2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7" i="13"/>
  <c r="J1008" i="13"/>
  <c r="J1010" i="13"/>
  <c r="J1011" i="13"/>
  <c r="J1012" i="13"/>
  <c r="J1014" i="13"/>
  <c r="J1021" i="13"/>
  <c r="J1025" i="13"/>
  <c r="J1028" i="13"/>
  <c r="J1029" i="13"/>
  <c r="J1030" i="13"/>
  <c r="J1031" i="13"/>
  <c r="J1033" i="13"/>
  <c r="J1034" i="13"/>
  <c r="J1036" i="13"/>
  <c r="J1038" i="13"/>
  <c r="J1040" i="13"/>
  <c r="J1041" i="13"/>
  <c r="J1042" i="13"/>
  <c r="J1043" i="13"/>
  <c r="J1045" i="13"/>
  <c r="J1046" i="13"/>
  <c r="J1047" i="13"/>
  <c r="J1052" i="13"/>
  <c r="J1053" i="13"/>
  <c r="J1056" i="13"/>
  <c r="J1059" i="13"/>
  <c r="J1060" i="13"/>
  <c r="J1061" i="13"/>
  <c r="J1062" i="13"/>
  <c r="J1063" i="13"/>
  <c r="J1068" i="13"/>
  <c r="J1076" i="13"/>
  <c r="J1078" i="13"/>
  <c r="J1079" i="13"/>
  <c r="J1080" i="13"/>
  <c r="J1081" i="13"/>
  <c r="J1082" i="13"/>
  <c r="J1084" i="13"/>
  <c r="J1085" i="13"/>
  <c r="J1086" i="13"/>
  <c r="J1087" i="13"/>
  <c r="J1088" i="13"/>
  <c r="J1089" i="13"/>
  <c r="J1095" i="13"/>
  <c r="J1097" i="13"/>
  <c r="J1101" i="13"/>
  <c r="J1102" i="13"/>
  <c r="J1103" i="13"/>
  <c r="J1104" i="13"/>
  <c r="J1105" i="13"/>
  <c r="J1107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5" i="13"/>
  <c r="J1139" i="13"/>
  <c r="J1143" i="13"/>
  <c r="J1144" i="13"/>
  <c r="J1145" i="13"/>
  <c r="J1151" i="13"/>
  <c r="J1153" i="13"/>
  <c r="J1154" i="13"/>
  <c r="J1155" i="13"/>
  <c r="J1156" i="13"/>
  <c r="J1157" i="13"/>
  <c r="J1161" i="13"/>
  <c r="J1162" i="13"/>
  <c r="J1163" i="13"/>
  <c r="J1164" i="13"/>
  <c r="J1165" i="13"/>
  <c r="J1166" i="13"/>
  <c r="J1167" i="13"/>
  <c r="J1168" i="13"/>
  <c r="J1172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5" i="13"/>
  <c r="J1216" i="13"/>
  <c r="J1217" i="13"/>
  <c r="J1218" i="13"/>
  <c r="J1219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60" i="13"/>
  <c r="J1262" i="13"/>
  <c r="J1264" i="13"/>
  <c r="J1265" i="13"/>
  <c r="J1266" i="13"/>
  <c r="J1267" i="13"/>
  <c r="J1268" i="13"/>
  <c r="J1270" i="13"/>
  <c r="J1271" i="13"/>
  <c r="J1272" i="13"/>
  <c r="J1273" i="13"/>
  <c r="J1277" i="13"/>
  <c r="J1278" i="13"/>
  <c r="J1279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3" i="13"/>
  <c r="J1294" i="13"/>
  <c r="J1295" i="13"/>
  <c r="J1296" i="13"/>
  <c r="J1297" i="13"/>
  <c r="J1298" i="13"/>
  <c r="J1299" i="13"/>
  <c r="J1300" i="13"/>
  <c r="J1303" i="13"/>
  <c r="J1304" i="13"/>
  <c r="J1306" i="13"/>
  <c r="J1308" i="13"/>
  <c r="J1309" i="13"/>
  <c r="J1310" i="13"/>
  <c r="J1312" i="13"/>
  <c r="J1313" i="13"/>
  <c r="J1314" i="13"/>
  <c r="J1315" i="13"/>
  <c r="J1318" i="13"/>
  <c r="J1319" i="13"/>
  <c r="J1320" i="13"/>
  <c r="J1321" i="13"/>
  <c r="J1323" i="13"/>
  <c r="J1327" i="13"/>
  <c r="J1330" i="13"/>
  <c r="J1333" i="13"/>
  <c r="J1336" i="13"/>
  <c r="J1339" i="13"/>
  <c r="J1343" i="13"/>
  <c r="J1344" i="13"/>
  <c r="J1348" i="13"/>
  <c r="J1349" i="13"/>
  <c r="J1350" i="13"/>
  <c r="J1352" i="13"/>
  <c r="J1353" i="13"/>
  <c r="J1355" i="13"/>
  <c r="J1360" i="13"/>
  <c r="J1362" i="13"/>
  <c r="J1365" i="13"/>
  <c r="J1366" i="13"/>
  <c r="J1367" i="13"/>
  <c r="J1369" i="13"/>
  <c r="J1370" i="13"/>
  <c r="J1372" i="13"/>
  <c r="J1375" i="13"/>
  <c r="J1376" i="13"/>
  <c r="J1377" i="13"/>
  <c r="J1379" i="13"/>
  <c r="J1380" i="13"/>
  <c r="J1384" i="13"/>
  <c r="J1385" i="13"/>
  <c r="J1386" i="13"/>
  <c r="J1387" i="13"/>
  <c r="J1388" i="13"/>
  <c r="J1389" i="13"/>
  <c r="J1390" i="13"/>
  <c r="J1392" i="13"/>
  <c r="J1395" i="13"/>
  <c r="J1398" i="13"/>
  <c r="J1399" i="13"/>
  <c r="J1403" i="13"/>
  <c r="J1406" i="13"/>
  <c r="J1409" i="13"/>
  <c r="J1410" i="13"/>
  <c r="J1411" i="13"/>
  <c r="J1412" i="13"/>
  <c r="J1413" i="13"/>
  <c r="J1415" i="13"/>
  <c r="J1417" i="13"/>
  <c r="J1419" i="13"/>
  <c r="J1420" i="13"/>
  <c r="J1427" i="13"/>
  <c r="J1429" i="13"/>
  <c r="J1430" i="13"/>
  <c r="J1431" i="13"/>
  <c r="J1434" i="13"/>
  <c r="J1435" i="13"/>
  <c r="J1439" i="13"/>
  <c r="J1440" i="13"/>
  <c r="J1442" i="13"/>
  <c r="J1443" i="13"/>
  <c r="J1444" i="13"/>
  <c r="J1445" i="13"/>
  <c r="J1447" i="13"/>
  <c r="J1448" i="13"/>
  <c r="J1449" i="13"/>
  <c r="J1451" i="13"/>
  <c r="J1452" i="13"/>
  <c r="J1453" i="13"/>
  <c r="J1454" i="13"/>
  <c r="J1455" i="13"/>
  <c r="J1456" i="13"/>
  <c r="J1457" i="13"/>
  <c r="J1458" i="13"/>
  <c r="J1459" i="13"/>
  <c r="J1460" i="13"/>
  <c r="J1462" i="13"/>
  <c r="J1464" i="13"/>
  <c r="J1467" i="13"/>
  <c r="J1468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91" i="13"/>
  <c r="J1495" i="13"/>
  <c r="J1497" i="13"/>
  <c r="J1498" i="13"/>
  <c r="J1499" i="13"/>
  <c r="J1500" i="13"/>
  <c r="J1501" i="13"/>
  <c r="J1503" i="13"/>
  <c r="J1504" i="13"/>
  <c r="J1505" i="13"/>
  <c r="J1506" i="13"/>
  <c r="J1508" i="13"/>
  <c r="J1509" i="13"/>
  <c r="J1510" i="13"/>
  <c r="J1511" i="13"/>
  <c r="J1512" i="13"/>
  <c r="J1513" i="13"/>
  <c r="J1514" i="13"/>
  <c r="J1515" i="13"/>
  <c r="J1518" i="13"/>
  <c r="J1519" i="13"/>
  <c r="J1520" i="13"/>
  <c r="J1521" i="13"/>
  <c r="J1523" i="13"/>
  <c r="J1525" i="13"/>
  <c r="J1526" i="13"/>
  <c r="J1527" i="13"/>
  <c r="J1528" i="13"/>
  <c r="J1529" i="13"/>
  <c r="J1530" i="13"/>
  <c r="J1533" i="13"/>
  <c r="J1534" i="13"/>
  <c r="J1535" i="13"/>
  <c r="J1536" i="13"/>
  <c r="J1537" i="13"/>
  <c r="J1538" i="13"/>
  <c r="J1539" i="13"/>
  <c r="J1543" i="13"/>
  <c r="J1544" i="13"/>
  <c r="J1546" i="13"/>
  <c r="J1547" i="13"/>
  <c r="J1548" i="13"/>
  <c r="J1551" i="13"/>
  <c r="J1552" i="13"/>
  <c r="J1553" i="13"/>
  <c r="J1554" i="13"/>
  <c r="J1555" i="13"/>
  <c r="J1559" i="13"/>
  <c r="J1560" i="13"/>
  <c r="J1562" i="13"/>
  <c r="J1564" i="13"/>
  <c r="J1565" i="13"/>
  <c r="J1568" i="13"/>
  <c r="J1569" i="13"/>
  <c r="J1570" i="13"/>
  <c r="J1582" i="13"/>
  <c r="J1586" i="13"/>
  <c r="J1587" i="13"/>
  <c r="J1589" i="13"/>
  <c r="J1590" i="13"/>
  <c r="J1591" i="13"/>
  <c r="J1592" i="13"/>
  <c r="J1595" i="13"/>
  <c r="J1601" i="13"/>
  <c r="J1603" i="13"/>
  <c r="J1604" i="13"/>
  <c r="J1605" i="13"/>
  <c r="J1606" i="13"/>
  <c r="J1612" i="13"/>
  <c r="J1614" i="13"/>
  <c r="J1617" i="13"/>
  <c r="J1618" i="13"/>
  <c r="J1619" i="13"/>
  <c r="J1620" i="13"/>
  <c r="J1621" i="13"/>
  <c r="J1622" i="13"/>
  <c r="J1623" i="13"/>
  <c r="J1624" i="13"/>
  <c r="J1625" i="13"/>
  <c r="J1627" i="13"/>
  <c r="J1629" i="13"/>
  <c r="J1630" i="13"/>
  <c r="J1634" i="13"/>
  <c r="J1635" i="13"/>
  <c r="J1636" i="13"/>
  <c r="J1637" i="13"/>
  <c r="J1638" i="13"/>
  <c r="J1642" i="13"/>
  <c r="J1644" i="13"/>
  <c r="J1645" i="13"/>
  <c r="J1648" i="13"/>
  <c r="J1649" i="13"/>
  <c r="J1650" i="13"/>
  <c r="J1652" i="13"/>
  <c r="J1657" i="13"/>
  <c r="J1661" i="13"/>
  <c r="J1665" i="13"/>
  <c r="J1668" i="13"/>
  <c r="J1669" i="13"/>
  <c r="J1670" i="13"/>
  <c r="J1671" i="13"/>
  <c r="J1672" i="13"/>
  <c r="J1673" i="13"/>
  <c r="J1674" i="13"/>
  <c r="J1675" i="13"/>
  <c r="J1679" i="13"/>
  <c r="J1680" i="13"/>
  <c r="J1685" i="13"/>
  <c r="J1686" i="13"/>
  <c r="J1690" i="13"/>
  <c r="J1691" i="13"/>
  <c r="J1692" i="13"/>
  <c r="J1693" i="13"/>
  <c r="J1694" i="13"/>
  <c r="J1695" i="13"/>
  <c r="J1696" i="13"/>
  <c r="J1697" i="13"/>
  <c r="J1698" i="13"/>
  <c r="J1702" i="13"/>
  <c r="J1703" i="13"/>
  <c r="J1704" i="13"/>
  <c r="J1705" i="13"/>
  <c r="J1707" i="13"/>
  <c r="J1709" i="13"/>
  <c r="J1710" i="13"/>
  <c r="J1713" i="13"/>
  <c r="J1714" i="13"/>
  <c r="J1715" i="13"/>
  <c r="J1716" i="13"/>
  <c r="J1718" i="13"/>
  <c r="J1719" i="13"/>
  <c r="J1723" i="13"/>
  <c r="J1725" i="13"/>
  <c r="J1727" i="13"/>
  <c r="J1728" i="13"/>
  <c r="J1729" i="13"/>
  <c r="J1730" i="13"/>
  <c r="J1731" i="13"/>
  <c r="J1732" i="13"/>
  <c r="J1733" i="13"/>
  <c r="J1734" i="13"/>
  <c r="J1736" i="13"/>
  <c r="J1737" i="13"/>
  <c r="J1740" i="13"/>
  <c r="J1742" i="13"/>
  <c r="J1743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8" i="13"/>
  <c r="J1774" i="13"/>
  <c r="J1775" i="13"/>
  <c r="J1778" i="13"/>
  <c r="J1785" i="13"/>
  <c r="J1786" i="13"/>
  <c r="J1789" i="13"/>
  <c r="J1790" i="13"/>
  <c r="J1791" i="13"/>
  <c r="J1792" i="13"/>
  <c r="J1793" i="13"/>
  <c r="J1794" i="13"/>
  <c r="J1796" i="13"/>
  <c r="J1797" i="13"/>
  <c r="J1798" i="13"/>
  <c r="J1799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3" i="13"/>
  <c r="J1814" i="13"/>
  <c r="J1815" i="13"/>
  <c r="J1817" i="13"/>
  <c r="J1818" i="13"/>
  <c r="J1819" i="13"/>
  <c r="J1820" i="13"/>
  <c r="J1821" i="13"/>
  <c r="J1822" i="13"/>
  <c r="J1823" i="13"/>
  <c r="J1824" i="13"/>
  <c r="J1826" i="13"/>
  <c r="J1828" i="13"/>
  <c r="J1830" i="13"/>
  <c r="J1832" i="13"/>
  <c r="J1833" i="13"/>
  <c r="J1836" i="13"/>
  <c r="J1839" i="13"/>
  <c r="J1840" i="13"/>
  <c r="J1843" i="13"/>
  <c r="J1845" i="13"/>
  <c r="J1846" i="13"/>
  <c r="J1847" i="13"/>
  <c r="J1849" i="13"/>
  <c r="J1850" i="13"/>
  <c r="J1851" i="13"/>
  <c r="J1852" i="13"/>
  <c r="J1854" i="13"/>
  <c r="J1855" i="13"/>
  <c r="J1856" i="13"/>
  <c r="J1857" i="13"/>
  <c r="J1858" i="13"/>
  <c r="J1859" i="13"/>
  <c r="J1861" i="13"/>
  <c r="J1863" i="13"/>
  <c r="J1868" i="13"/>
  <c r="J1872" i="13"/>
  <c r="J1874" i="13"/>
  <c r="J1876" i="13"/>
  <c r="J1878" i="13"/>
  <c r="J1879" i="13"/>
  <c r="J1881" i="13"/>
  <c r="J1883" i="13"/>
  <c r="J1885" i="13"/>
  <c r="J1891" i="13"/>
  <c r="J1893" i="13"/>
  <c r="J1894" i="13"/>
  <c r="J1898" i="13"/>
  <c r="J1899" i="13"/>
  <c r="J1900" i="13"/>
  <c r="J1904" i="13"/>
  <c r="J1906" i="13"/>
  <c r="J1907" i="13"/>
  <c r="J1908" i="13"/>
  <c r="J1909" i="13"/>
  <c r="J1910" i="13"/>
  <c r="J1911" i="13"/>
  <c r="J1912" i="13"/>
  <c r="J1913" i="13"/>
  <c r="J1915" i="13"/>
  <c r="J1916" i="13"/>
  <c r="J1919" i="13"/>
  <c r="J1923" i="13"/>
  <c r="J1924" i="13"/>
  <c r="J1926" i="13"/>
  <c r="J1927" i="13"/>
  <c r="J1934" i="13"/>
  <c r="J1936" i="13"/>
  <c r="J1938" i="13"/>
  <c r="J1941" i="13"/>
  <c r="J1942" i="13"/>
  <c r="J1944" i="13"/>
  <c r="J1945" i="13"/>
  <c r="J1947" i="13"/>
  <c r="J1948" i="13"/>
  <c r="J1954" i="13"/>
  <c r="J1958" i="13"/>
  <c r="J1960" i="13"/>
  <c r="J1961" i="13"/>
  <c r="J1962" i="13"/>
  <c r="J1964" i="13"/>
  <c r="J1965" i="13"/>
  <c r="J1966" i="13"/>
  <c r="J1967" i="13"/>
  <c r="J1968" i="13"/>
  <c r="J1969" i="13"/>
  <c r="J1970" i="13"/>
  <c r="J1972" i="13"/>
  <c r="J1973" i="13"/>
  <c r="J1974" i="13"/>
  <c r="J1975" i="13"/>
  <c r="J1976" i="13"/>
  <c r="J1977" i="13"/>
  <c r="J1978" i="13"/>
  <c r="J1980" i="13"/>
  <c r="J1981" i="13"/>
  <c r="J1983" i="13"/>
  <c r="J1984" i="13"/>
  <c r="J1985" i="13"/>
  <c r="J1988" i="13"/>
  <c r="J1990" i="13"/>
  <c r="J1991" i="13"/>
  <c r="J1993" i="13"/>
  <c r="J1994" i="13"/>
  <c r="J1996" i="13"/>
  <c r="J1997" i="13"/>
  <c r="J2000" i="13"/>
  <c r="J2007" i="13"/>
  <c r="J2011" i="13"/>
  <c r="J2012" i="13"/>
  <c r="J2014" i="13"/>
  <c r="J2016" i="13"/>
  <c r="J2017" i="13"/>
  <c r="J2018" i="13"/>
  <c r="J2023" i="13"/>
  <c r="J2025" i="13"/>
  <c r="J2030" i="13"/>
  <c r="J2031" i="13"/>
  <c r="J2036" i="13"/>
  <c r="J2037" i="13"/>
  <c r="J2038" i="13"/>
  <c r="J2039" i="13"/>
  <c r="J2040" i="13"/>
  <c r="J2041" i="13"/>
  <c r="J2042" i="13"/>
  <c r="J2046" i="13"/>
  <c r="J2047" i="13"/>
  <c r="J2049" i="13"/>
  <c r="J2050" i="13"/>
  <c r="J2052" i="13"/>
  <c r="J2054" i="13"/>
  <c r="J2055" i="13"/>
  <c r="J2057" i="13"/>
  <c r="J2058" i="13"/>
  <c r="J2061" i="13"/>
  <c r="J2062" i="13"/>
  <c r="J2063" i="13"/>
  <c r="J2065" i="13"/>
  <c r="J2067" i="13"/>
  <c r="J2068" i="13"/>
  <c r="J2069" i="13"/>
  <c r="J2070" i="13"/>
  <c r="J2071" i="13"/>
  <c r="J2072" i="13"/>
  <c r="J2073" i="13"/>
  <c r="J2075" i="13"/>
  <c r="J2080" i="13"/>
  <c r="J2081" i="13"/>
  <c r="J2082" i="13"/>
  <c r="J2084" i="13"/>
  <c r="J2085" i="13"/>
  <c r="J2086" i="13"/>
  <c r="J2087" i="13"/>
  <c r="J2090" i="13"/>
  <c r="J2096" i="13"/>
  <c r="J2098" i="13"/>
  <c r="J2100" i="13"/>
  <c r="J2101" i="13"/>
  <c r="J2102" i="13"/>
  <c r="J2106" i="13"/>
  <c r="J2107" i="13"/>
  <c r="J2109" i="13"/>
  <c r="J2111" i="13"/>
  <c r="J2117" i="13"/>
  <c r="J2120" i="13"/>
  <c r="J2123" i="13"/>
  <c r="J2127" i="13"/>
  <c r="J2128" i="13"/>
  <c r="J2129" i="13"/>
  <c r="J2131" i="13"/>
  <c r="J2132" i="13"/>
  <c r="J2135" i="13"/>
  <c r="J2136" i="13"/>
  <c r="J2137" i="13"/>
  <c r="J2138" i="13"/>
  <c r="J2140" i="13"/>
  <c r="J2141" i="13"/>
  <c r="J2142" i="13"/>
  <c r="J2144" i="13"/>
  <c r="J2145" i="13"/>
  <c r="J2147" i="13"/>
  <c r="J2155" i="13"/>
  <c r="J2158" i="13"/>
  <c r="J2163" i="13"/>
  <c r="J2165" i="13"/>
  <c r="J2166" i="13"/>
  <c r="J2167" i="13"/>
  <c r="J2168" i="13"/>
  <c r="J2170" i="13"/>
  <c r="J2171" i="13"/>
  <c r="J2172" i="13"/>
  <c r="J2173" i="13"/>
  <c r="J2174" i="13"/>
  <c r="J2175" i="13"/>
  <c r="J2176" i="13"/>
  <c r="J2178" i="13"/>
  <c r="J2180" i="13"/>
  <c r="J2182" i="13"/>
  <c r="J2183" i="13"/>
  <c r="J2184" i="13"/>
  <c r="J2185" i="13"/>
  <c r="J2186" i="13"/>
  <c r="J2195" i="13"/>
  <c r="J2196" i="13"/>
  <c r="J2197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5" i="13"/>
  <c r="J2216" i="13"/>
  <c r="J2222" i="13"/>
  <c r="J2226" i="13"/>
  <c r="J2227" i="13"/>
  <c r="J2228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4" i="13"/>
  <c r="J2246" i="13"/>
  <c r="J2247" i="13"/>
  <c r="J2249" i="13"/>
  <c r="J2251" i="13"/>
  <c r="J2253" i="13"/>
  <c r="J2254" i="13"/>
  <c r="J2257" i="13"/>
  <c r="J2258" i="13"/>
  <c r="J2259" i="13"/>
  <c r="J2260" i="13"/>
  <c r="J2263" i="13"/>
  <c r="J2264" i="13"/>
  <c r="J2267" i="13"/>
  <c r="J2268" i="13"/>
  <c r="J2275" i="13"/>
  <c r="J2277" i="13"/>
  <c r="J2278" i="13"/>
  <c r="J2281" i="13"/>
  <c r="J2284" i="13"/>
  <c r="J2288" i="13"/>
  <c r="J2289" i="13"/>
  <c r="J2291" i="13"/>
  <c r="J2293" i="13"/>
  <c r="J2295" i="13"/>
  <c r="J2296" i="13"/>
  <c r="J2300" i="13"/>
  <c r="J2301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1" i="13"/>
  <c r="J2323" i="13"/>
  <c r="J2324" i="13"/>
  <c r="J2326" i="13"/>
  <c r="J2328" i="13"/>
  <c r="J2330" i="13"/>
  <c r="J2332" i="13"/>
  <c r="J2333" i="13"/>
  <c r="J2334" i="13"/>
  <c r="J2335" i="13"/>
  <c r="J2336" i="13"/>
  <c r="J2337" i="13"/>
  <c r="J2338" i="13"/>
  <c r="J2341" i="13"/>
  <c r="J2344" i="13"/>
  <c r="J2345" i="13"/>
  <c r="J2346" i="13"/>
  <c r="J2347" i="13"/>
  <c r="J2348" i="13"/>
  <c r="J2349" i="13"/>
  <c r="J2350" i="13"/>
  <c r="J2353" i="13"/>
  <c r="J2354" i="13"/>
  <c r="J2355" i="13"/>
  <c r="J2356" i="13"/>
  <c r="J2357" i="13"/>
  <c r="J2361" i="13"/>
  <c r="J2363" i="13"/>
  <c r="J2364" i="13"/>
  <c r="J2369" i="13"/>
  <c r="J2370" i="13"/>
  <c r="J2374" i="13"/>
  <c r="J2379" i="13"/>
  <c r="J2382" i="13"/>
  <c r="J2383" i="13"/>
  <c r="J2385" i="13"/>
  <c r="J2386" i="13"/>
  <c r="J2388" i="13"/>
  <c r="J2389" i="13"/>
  <c r="J2391" i="13"/>
  <c r="J2392" i="13"/>
  <c r="J2393" i="13"/>
  <c r="J2394" i="13"/>
  <c r="J2395" i="13"/>
  <c r="J2400" i="13"/>
  <c r="J2403" i="13"/>
  <c r="J2406" i="13"/>
  <c r="J2407" i="13"/>
  <c r="J2408" i="13"/>
  <c r="J2409" i="13"/>
  <c r="J2411" i="13"/>
  <c r="J2414" i="13"/>
  <c r="J2415" i="13"/>
  <c r="J2416" i="13"/>
  <c r="J2417" i="13"/>
  <c r="J2418" i="13"/>
  <c r="J2421" i="13"/>
  <c r="J2423" i="13"/>
  <c r="J2424" i="13"/>
  <c r="J2425" i="13"/>
  <c r="J2428" i="13"/>
  <c r="J2429" i="13"/>
  <c r="J2431" i="13"/>
  <c r="J2433" i="13"/>
  <c r="J2434" i="13"/>
  <c r="J2435" i="13"/>
  <c r="J2436" i="13"/>
  <c r="J2440" i="13"/>
  <c r="J2441" i="13"/>
  <c r="J2442" i="13"/>
  <c r="J2444" i="13"/>
  <c r="J2445" i="13"/>
  <c r="J2446" i="13"/>
  <c r="J2447" i="13"/>
  <c r="J2454" i="13"/>
  <c r="J2456" i="13"/>
  <c r="J2461" i="13"/>
  <c r="J2462" i="13"/>
  <c r="J2465" i="13"/>
  <c r="J2470" i="13"/>
  <c r="J2471" i="13"/>
  <c r="J2477" i="13"/>
  <c r="J2478" i="13"/>
  <c r="J2480" i="13"/>
  <c r="J2481" i="13"/>
  <c r="J2483" i="13"/>
  <c r="J2484" i="13"/>
  <c r="J2490" i="13"/>
  <c r="J2491" i="13"/>
  <c r="J2492" i="13"/>
  <c r="J2494" i="13"/>
  <c r="J2495" i="13"/>
  <c r="J2496" i="13"/>
  <c r="J2497" i="13"/>
  <c r="J2501" i="13"/>
  <c r="J2502" i="13"/>
  <c r="J2504" i="13"/>
  <c r="J2506" i="13"/>
  <c r="J2507" i="13"/>
  <c r="J2511" i="13"/>
  <c r="J2513" i="13"/>
  <c r="J2514" i="13"/>
  <c r="J2515" i="13"/>
  <c r="J2516" i="13"/>
  <c r="J2517" i="13"/>
  <c r="J2519" i="13"/>
  <c r="J2522" i="13"/>
  <c r="J2523" i="13"/>
  <c r="J2525" i="13"/>
  <c r="J2527" i="13"/>
  <c r="J2532" i="13"/>
  <c r="J2535" i="13"/>
  <c r="J2537" i="13"/>
  <c r="J2538" i="13"/>
  <c r="J2539" i="13"/>
  <c r="J2540" i="13"/>
  <c r="J2541" i="13"/>
  <c r="J2543" i="13"/>
  <c r="J2544" i="13"/>
  <c r="J2545" i="13"/>
  <c r="J2547" i="13"/>
  <c r="J2551" i="13"/>
  <c r="J2558" i="13"/>
  <c r="J2562" i="13"/>
  <c r="J2563" i="13"/>
  <c r="J2565" i="13"/>
  <c r="J2566" i="13"/>
  <c r="J2567" i="13"/>
  <c r="J2568" i="13"/>
  <c r="J2570" i="13"/>
  <c r="J2571" i="13"/>
  <c r="J2573" i="13"/>
  <c r="J2574" i="13"/>
  <c r="J2575" i="13"/>
  <c r="J2576" i="13"/>
  <c r="J2579" i="13"/>
  <c r="J2580" i="13"/>
  <c r="J2582" i="13"/>
  <c r="J2584" i="13"/>
  <c r="J2586" i="13"/>
  <c r="J2587" i="13"/>
  <c r="J2588" i="13"/>
  <c r="J2591" i="13"/>
  <c r="J2594" i="13"/>
  <c r="J2595" i="13"/>
  <c r="J2603" i="13"/>
  <c r="J2605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2" i="13"/>
  <c r="J2623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41" i="13"/>
  <c r="J2642" i="13"/>
  <c r="J2643" i="13"/>
  <c r="J2649" i="13"/>
  <c r="J2650" i="13"/>
  <c r="J2651" i="13"/>
  <c r="J2652" i="13"/>
  <c r="J2654" i="13"/>
  <c r="J2655" i="13"/>
  <c r="J2656" i="13"/>
  <c r="J2657" i="13"/>
  <c r="J2659" i="13"/>
  <c r="J2660" i="13"/>
  <c r="J2661" i="13"/>
  <c r="J2662" i="13"/>
  <c r="J2663" i="13"/>
  <c r="J2666" i="13"/>
  <c r="J2667" i="13"/>
  <c r="J2670" i="13"/>
  <c r="J2671" i="13"/>
  <c r="J2675" i="13"/>
  <c r="J2676" i="13"/>
  <c r="J2677" i="13"/>
  <c r="J2678" i="13"/>
  <c r="J2679" i="13"/>
  <c r="J2680" i="13"/>
  <c r="J2682" i="13"/>
  <c r="J2683" i="13"/>
  <c r="J2685" i="13"/>
  <c r="J2686" i="13"/>
  <c r="J2688" i="13"/>
  <c r="J2689" i="13"/>
  <c r="J2691" i="13"/>
  <c r="J2692" i="13"/>
  <c r="J2693" i="13"/>
  <c r="J2694" i="13"/>
  <c r="J2695" i="13"/>
  <c r="J2698" i="13"/>
  <c r="J2700" i="13"/>
  <c r="J2703" i="13"/>
  <c r="J2704" i="13"/>
  <c r="J2705" i="13"/>
  <c r="J2706" i="13"/>
  <c r="J2708" i="13"/>
  <c r="J2710" i="13"/>
  <c r="J2711" i="13"/>
  <c r="J2714" i="13"/>
  <c r="J2715" i="13"/>
  <c r="J2724" i="13"/>
  <c r="J2725" i="13"/>
  <c r="J2727" i="13"/>
  <c r="J2728" i="13"/>
  <c r="J2729" i="13"/>
  <c r="J2730" i="13"/>
  <c r="J2731" i="13"/>
  <c r="J2732" i="13"/>
  <c r="J2733" i="13"/>
  <c r="J2734" i="13"/>
  <c r="J2736" i="13"/>
  <c r="J2737" i="13"/>
  <c r="J2739" i="13"/>
  <c r="J2742" i="13"/>
  <c r="J2743" i="13"/>
  <c r="J2744" i="13"/>
  <c r="J2745" i="13"/>
  <c r="J2749" i="13"/>
  <c r="J2752" i="13"/>
  <c r="J2755" i="13"/>
  <c r="J2756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2" i="13"/>
  <c r="J2773" i="13"/>
  <c r="J2774" i="13"/>
  <c r="J2775" i="13"/>
  <c r="J2776" i="13"/>
  <c r="J2777" i="13"/>
  <c r="J2780" i="13"/>
  <c r="J2781" i="13"/>
  <c r="J2784" i="13"/>
  <c r="J2785" i="13"/>
  <c r="J2789" i="13"/>
  <c r="J2790" i="13"/>
  <c r="J2796" i="13"/>
  <c r="J2797" i="13"/>
  <c r="J2798" i="13"/>
  <c r="J2802" i="13"/>
  <c r="J2803" i="13"/>
  <c r="J2811" i="13"/>
  <c r="J2812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8" i="13"/>
  <c r="J2829" i="13"/>
  <c r="J2831" i="13"/>
  <c r="J2832" i="13"/>
  <c r="J2834" i="13"/>
  <c r="J2835" i="13"/>
  <c r="J2836" i="13"/>
  <c r="J2837" i="13"/>
  <c r="J2838" i="13"/>
  <c r="J2839" i="13"/>
  <c r="J2843" i="13"/>
  <c r="J2848" i="13"/>
  <c r="J2849" i="13"/>
  <c r="J2851" i="13"/>
  <c r="J2852" i="13"/>
  <c r="J2856" i="13"/>
  <c r="J2857" i="13"/>
  <c r="J2858" i="13"/>
  <c r="J2859" i="13"/>
  <c r="J2860" i="13"/>
  <c r="J2861" i="13"/>
  <c r="J2864" i="13"/>
  <c r="J2869" i="13"/>
  <c r="J2872" i="13"/>
  <c r="J2876" i="13"/>
  <c r="J2877" i="13"/>
  <c r="J2880" i="13"/>
  <c r="J2882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900" i="13"/>
  <c r="J2901" i="13"/>
  <c r="J2903" i="13"/>
  <c r="J2906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2" i="13"/>
  <c r="J2934" i="13"/>
  <c r="J2935" i="13"/>
  <c r="J2936" i="13"/>
  <c r="J2937" i="13"/>
  <c r="J2938" i="13"/>
  <c r="J2939" i="13"/>
  <c r="J2940" i="13"/>
  <c r="J2941" i="13"/>
  <c r="J2942" i="13"/>
  <c r="J2944" i="13"/>
  <c r="J2945" i="13"/>
  <c r="J2946" i="13"/>
  <c r="J2947" i="13"/>
  <c r="J2950" i="13"/>
  <c r="J2951" i="13"/>
  <c r="J2952" i="13"/>
  <c r="J2954" i="13"/>
  <c r="J2960" i="13"/>
  <c r="J2962" i="13"/>
  <c r="J2963" i="13"/>
  <c r="J2964" i="13"/>
  <c r="J2965" i="13"/>
  <c r="J2966" i="13"/>
  <c r="J2968" i="13"/>
  <c r="J2971" i="13"/>
  <c r="J2973" i="13"/>
  <c r="J2975" i="13"/>
  <c r="J2976" i="13"/>
  <c r="J2977" i="13"/>
  <c r="J2978" i="13"/>
  <c r="J2980" i="13"/>
  <c r="J2982" i="13"/>
  <c r="J2983" i="13"/>
  <c r="J2984" i="13"/>
  <c r="J2985" i="13"/>
  <c r="J2988" i="13"/>
  <c r="J2989" i="13"/>
  <c r="J2990" i="13"/>
  <c r="J2991" i="13"/>
  <c r="J2992" i="13"/>
  <c r="J2993" i="13"/>
  <c r="J2994" i="13"/>
  <c r="J2995" i="13"/>
  <c r="J2996" i="13"/>
  <c r="J2997" i="13"/>
  <c r="J2998" i="13"/>
  <c r="J2999" i="13"/>
  <c r="J3000" i="13"/>
  <c r="J3001" i="13"/>
  <c r="J3002" i="13"/>
  <c r="J3003" i="13"/>
  <c r="J3005" i="13"/>
  <c r="J3006" i="13"/>
  <c r="J3007" i="13"/>
  <c r="J3008" i="13"/>
  <c r="J3010" i="13"/>
  <c r="J3012" i="13"/>
  <c r="J3013" i="13"/>
  <c r="J3014" i="13"/>
  <c r="J3015" i="13"/>
  <c r="J3016" i="13"/>
  <c r="J3019" i="13"/>
  <c r="J3020" i="13"/>
  <c r="J3021" i="13"/>
  <c r="J3022" i="13"/>
  <c r="J3023" i="13"/>
  <c r="J3024" i="13"/>
  <c r="J3025" i="13"/>
  <c r="J3026" i="13"/>
  <c r="J3027" i="13"/>
  <c r="J3030" i="13"/>
  <c r="J3031" i="13"/>
  <c r="J3034" i="13"/>
  <c r="J3036" i="13"/>
  <c r="J3037" i="13"/>
  <c r="J3038" i="13"/>
  <c r="J3044" i="13"/>
  <c r="J3045" i="13"/>
  <c r="J3047" i="13"/>
  <c r="J3050" i="13"/>
  <c r="J3052" i="13"/>
  <c r="J3057" i="13"/>
  <c r="J3059" i="13"/>
  <c r="J3060" i="13"/>
  <c r="J3061" i="13"/>
  <c r="J3062" i="13"/>
  <c r="J3065" i="13"/>
  <c r="J3066" i="13"/>
  <c r="J3068" i="13"/>
  <c r="J3069" i="13"/>
  <c r="J3070" i="13"/>
  <c r="J3072" i="13"/>
  <c r="J3073" i="13"/>
  <c r="J3074" i="13"/>
  <c r="J3078" i="13"/>
  <c r="J3079" i="13"/>
  <c r="J3080" i="13"/>
  <c r="J3081" i="13"/>
  <c r="J3082" i="13"/>
  <c r="J3083" i="13"/>
  <c r="J3084" i="13"/>
  <c r="J3085" i="13"/>
  <c r="J3086" i="13"/>
  <c r="J3088" i="13"/>
  <c r="J3089" i="13"/>
  <c r="J3090" i="13"/>
  <c r="J3091" i="13"/>
  <c r="J3092" i="13"/>
  <c r="J3093" i="13"/>
  <c r="J3094" i="13"/>
  <c r="J3096" i="13"/>
  <c r="J3097" i="13"/>
  <c r="J3098" i="13"/>
  <c r="J3099" i="13"/>
  <c r="J3102" i="13"/>
  <c r="J3104" i="13"/>
  <c r="J3105" i="13"/>
  <c r="J3106" i="13"/>
  <c r="J3107" i="13"/>
  <c r="J3108" i="13"/>
  <c r="J3109" i="13"/>
  <c r="J3110" i="13"/>
  <c r="J3111" i="13"/>
  <c r="J3112" i="13"/>
  <c r="J3113" i="13"/>
  <c r="J3116" i="13"/>
  <c r="J3117" i="13"/>
  <c r="J3118" i="13"/>
  <c r="J3119" i="13"/>
  <c r="J3120" i="13"/>
  <c r="J3121" i="13"/>
  <c r="J3122" i="13"/>
  <c r="J3123" i="13"/>
  <c r="J3125" i="13"/>
  <c r="J3130" i="13"/>
  <c r="J3132" i="13"/>
  <c r="J3135" i="13"/>
  <c r="J3136" i="13"/>
  <c r="J3137" i="13"/>
  <c r="J3139" i="13"/>
  <c r="J3140" i="13"/>
  <c r="J3143" i="13"/>
  <c r="J3146" i="13"/>
  <c r="J3147" i="13"/>
  <c r="J3148" i="13"/>
  <c r="J3149" i="13"/>
  <c r="J3150" i="13"/>
  <c r="J3151" i="13"/>
  <c r="J3152" i="13"/>
  <c r="J3155" i="13"/>
  <c r="J3156" i="13"/>
  <c r="J3157" i="13"/>
  <c r="J3158" i="13"/>
  <c r="J3163" i="13"/>
  <c r="J3165" i="13"/>
  <c r="J3166" i="13"/>
  <c r="J3167" i="13"/>
  <c r="J3168" i="13"/>
  <c r="J3169" i="13"/>
  <c r="J3170" i="13"/>
  <c r="J3171" i="13"/>
  <c r="J3172" i="13"/>
  <c r="J3173" i="13"/>
  <c r="J3174" i="13"/>
  <c r="J3175" i="13"/>
  <c r="J3179" i="13"/>
  <c r="J3180" i="13"/>
  <c r="J3181" i="13"/>
  <c r="J3184" i="13"/>
  <c r="J3186" i="13"/>
  <c r="J3187" i="13"/>
  <c r="J3188" i="13"/>
  <c r="J3189" i="13"/>
  <c r="J3190" i="13"/>
  <c r="J3191" i="13"/>
  <c r="J3192" i="13"/>
  <c r="J3194" i="13"/>
  <c r="J3195" i="13"/>
  <c r="J3196" i="13"/>
  <c r="J3197" i="13"/>
  <c r="J3198" i="13"/>
  <c r="J3199" i="13"/>
  <c r="J3200" i="13"/>
  <c r="J3201" i="13"/>
  <c r="J3203" i="13"/>
  <c r="J3205" i="13"/>
  <c r="J3206" i="13"/>
  <c r="J3207" i="13"/>
  <c r="J3211" i="13"/>
  <c r="J3212" i="13"/>
  <c r="J3215" i="13"/>
  <c r="J3221" i="13"/>
  <c r="J3222" i="13"/>
  <c r="J3223" i="13"/>
  <c r="J3224" i="13"/>
  <c r="J3225" i="13"/>
  <c r="J3226" i="13"/>
  <c r="J3229" i="13"/>
  <c r="J3230" i="13"/>
  <c r="J3231" i="13"/>
  <c r="J3233" i="13"/>
  <c r="J3234" i="13"/>
  <c r="J3235" i="13"/>
  <c r="J3236" i="13"/>
  <c r="J3237" i="13"/>
  <c r="J3239" i="13"/>
  <c r="J3240" i="13"/>
  <c r="J3243" i="13"/>
  <c r="J3247" i="13"/>
  <c r="J3248" i="13"/>
  <c r="J3251" i="13"/>
  <c r="J3253" i="13"/>
  <c r="J3254" i="13"/>
  <c r="J3255" i="13"/>
  <c r="J3256" i="13"/>
  <c r="J3257" i="13"/>
  <c r="J3259" i="13"/>
  <c r="J3261" i="13"/>
  <c r="J3264" i="13"/>
  <c r="J3265" i="13"/>
  <c r="J3266" i="13"/>
  <c r="J3267" i="13"/>
  <c r="J3271" i="13"/>
  <c r="J3272" i="13"/>
  <c r="J3273" i="13"/>
  <c r="J3276" i="13"/>
  <c r="J3277" i="13"/>
  <c r="J3278" i="13"/>
  <c r="J3279" i="13"/>
  <c r="J3280" i="13"/>
  <c r="J3281" i="13"/>
  <c r="J3282" i="13"/>
  <c r="J3283" i="13"/>
  <c r="J3285" i="13"/>
  <c r="J3286" i="13"/>
  <c r="J3288" i="13"/>
  <c r="J3289" i="13"/>
  <c r="J3290" i="13"/>
  <c r="J3291" i="13"/>
  <c r="J3293" i="13"/>
  <c r="J3294" i="13"/>
  <c r="J3295" i="13"/>
  <c r="J3299" i="13"/>
  <c r="J3302" i="13"/>
  <c r="J3303" i="13"/>
  <c r="J3304" i="13"/>
  <c r="J3305" i="13"/>
  <c r="J3306" i="13"/>
  <c r="J3307" i="13"/>
  <c r="J3308" i="13"/>
  <c r="J3309" i="13"/>
  <c r="J3311" i="13"/>
  <c r="J3312" i="13"/>
  <c r="J3315" i="13"/>
  <c r="J3316" i="13"/>
  <c r="J3318" i="13"/>
  <c r="J3319" i="13"/>
  <c r="J3321" i="13"/>
  <c r="J3322" i="13"/>
  <c r="J3323" i="13"/>
  <c r="J3324" i="13"/>
  <c r="J3325" i="13"/>
  <c r="J3327" i="13"/>
  <c r="J3328" i="13"/>
  <c r="J3330" i="13"/>
  <c r="J3331" i="13"/>
  <c r="J3332" i="13"/>
  <c r="J3336" i="13"/>
  <c r="J3337" i="13"/>
  <c r="J3338" i="13"/>
  <c r="J3339" i="13"/>
  <c r="J3340" i="13"/>
  <c r="J3341" i="13"/>
  <c r="J3342" i="13"/>
  <c r="J3343" i="13"/>
  <c r="J3344" i="13"/>
  <c r="J3345" i="13"/>
  <c r="J3346" i="13"/>
  <c r="J3347" i="13"/>
  <c r="J3348" i="13"/>
  <c r="J3349" i="13"/>
  <c r="J3350" i="13"/>
  <c r="J3351" i="13"/>
  <c r="J3352" i="13"/>
  <c r="J3357" i="13"/>
  <c r="J3358" i="13"/>
  <c r="J3360" i="13"/>
  <c r="J3361" i="13"/>
  <c r="J3367" i="13"/>
  <c r="J3368" i="13"/>
  <c r="J3369" i="13"/>
  <c r="J3370" i="13"/>
  <c r="J3372" i="13"/>
  <c r="J3373" i="13"/>
  <c r="J3374" i="13"/>
  <c r="J3375" i="13"/>
  <c r="J3376" i="13"/>
  <c r="J3377" i="13"/>
  <c r="J3378" i="13"/>
  <c r="J3379" i="13"/>
  <c r="J3380" i="13"/>
  <c r="J3381" i="13"/>
  <c r="J3382" i="13"/>
  <c r="J3383" i="13"/>
  <c r="J3384" i="13"/>
  <c r="J3385" i="13"/>
  <c r="J3386" i="13"/>
  <c r="J3387" i="13"/>
  <c r="J3388" i="13"/>
  <c r="J3389" i="13"/>
  <c r="J3392" i="13"/>
  <c r="J3393" i="13"/>
  <c r="J3394" i="13"/>
  <c r="J3395" i="13"/>
  <c r="J3396" i="13"/>
  <c r="J3397" i="13"/>
  <c r="J3398" i="13"/>
  <c r="J3399" i="13"/>
  <c r="J3400" i="13"/>
  <c r="J3401" i="13"/>
  <c r="J3402" i="13"/>
  <c r="J3403" i="13"/>
  <c r="J3404" i="13"/>
  <c r="J3405" i="13"/>
  <c r="J3406" i="13"/>
  <c r="J3409" i="13"/>
  <c r="J3410" i="13"/>
  <c r="J3411" i="13"/>
  <c r="J3412" i="13"/>
  <c r="J3413" i="13"/>
  <c r="J3414" i="13"/>
  <c r="J3415" i="13"/>
  <c r="J3416" i="13"/>
  <c r="J3417" i="13"/>
  <c r="J3418" i="13"/>
  <c r="J3419" i="13"/>
  <c r="J3420" i="13"/>
  <c r="J3423" i="13"/>
  <c r="J3425" i="13"/>
  <c r="J3426" i="13"/>
  <c r="J3427" i="13"/>
  <c r="J3428" i="13"/>
  <c r="J3429" i="13"/>
  <c r="J3430" i="13"/>
  <c r="J3431" i="13"/>
  <c r="J3432" i="13"/>
  <c r="J3433" i="13"/>
  <c r="J3434" i="13"/>
  <c r="J3435" i="13"/>
  <c r="J3436" i="13"/>
  <c r="J3437" i="13"/>
  <c r="J3438" i="13"/>
  <c r="J3439" i="13"/>
  <c r="J3440" i="13"/>
  <c r="J3441" i="13"/>
  <c r="J3445" i="13"/>
  <c r="J3446" i="13"/>
  <c r="J3447" i="13"/>
  <c r="J3448" i="13"/>
  <c r="J3449" i="13"/>
  <c r="J3450" i="13"/>
  <c r="J3451" i="13"/>
  <c r="J3454" i="13"/>
  <c r="J3456" i="13"/>
  <c r="J3457" i="13"/>
  <c r="J3458" i="13"/>
  <c r="J3459" i="13"/>
  <c r="J3460" i="13"/>
  <c r="J3461" i="13"/>
  <c r="J3462" i="13"/>
  <c r="J3463" i="13"/>
  <c r="J3464" i="13"/>
  <c r="J3465" i="13"/>
  <c r="J3467" i="13"/>
  <c r="J3469" i="13"/>
  <c r="J3470" i="13"/>
  <c r="J3471" i="13"/>
  <c r="J3472" i="13"/>
  <c r="J3473" i="13"/>
  <c r="J3474" i="13"/>
  <c r="J3475" i="13"/>
  <c r="J3476" i="13"/>
  <c r="J3477" i="13"/>
  <c r="J3478" i="13"/>
  <c r="J3479" i="13"/>
  <c r="J3480" i="13"/>
  <c r="J3481" i="13"/>
  <c r="J3482" i="13"/>
  <c r="J3483" i="13"/>
  <c r="J3484" i="13"/>
  <c r="J3485" i="13"/>
  <c r="J3486" i="13"/>
  <c r="J3487" i="13"/>
  <c r="J3488" i="13"/>
  <c r="J3489" i="13"/>
  <c r="J3490" i="13"/>
  <c r="J3491" i="13"/>
  <c r="J3492" i="13"/>
  <c r="J3494" i="13"/>
  <c r="J3495" i="13"/>
  <c r="J3496" i="13"/>
  <c r="J3497" i="13"/>
  <c r="J3498" i="13"/>
  <c r="J3499" i="13"/>
  <c r="J3500" i="13"/>
  <c r="J3501" i="13"/>
  <c r="J3502" i="13"/>
  <c r="J3503" i="13"/>
  <c r="J3504" i="13"/>
  <c r="J3510" i="13"/>
  <c r="J3511" i="13"/>
  <c r="J3512" i="13"/>
  <c r="J3513" i="13"/>
  <c r="J3514" i="13"/>
  <c r="J3515" i="13"/>
  <c r="J3516" i="13"/>
  <c r="J3517" i="13"/>
  <c r="J3518" i="13"/>
  <c r="J3519" i="13"/>
  <c r="J3520" i="13"/>
  <c r="J3521" i="13"/>
  <c r="J3522" i="13"/>
  <c r="J3523" i="13"/>
  <c r="J3524" i="13"/>
  <c r="J3525" i="13"/>
  <c r="J3526" i="13"/>
  <c r="J3527" i="13"/>
  <c r="J3528" i="13"/>
  <c r="J3529" i="13"/>
  <c r="J3530" i="13"/>
  <c r="J3531" i="13"/>
  <c r="J3534" i="13"/>
  <c r="J3535" i="13"/>
  <c r="J3536" i="13"/>
  <c r="J3538" i="13"/>
  <c r="J3539" i="13"/>
  <c r="J3540" i="13"/>
  <c r="J3542" i="13"/>
  <c r="J3545" i="13"/>
  <c r="J3546" i="13"/>
  <c r="J3547" i="13"/>
  <c r="J3550" i="13"/>
  <c r="J3553" i="13"/>
  <c r="J3554" i="13"/>
  <c r="J3555" i="13"/>
  <c r="J3558" i="13"/>
  <c r="J3559" i="13"/>
  <c r="J3560" i="13"/>
  <c r="J3561" i="13"/>
  <c r="J3562" i="13"/>
  <c r="J3563" i="13"/>
  <c r="J3564" i="13"/>
  <c r="J3565" i="13"/>
  <c r="J3566" i="13"/>
  <c r="J3569" i="13"/>
  <c r="J3570" i="13"/>
  <c r="J3571" i="13"/>
  <c r="J3574" i="13"/>
  <c r="J3575" i="13"/>
  <c r="J3577" i="13"/>
  <c r="J3578" i="13"/>
  <c r="J3579" i="13"/>
  <c r="J3580" i="13"/>
  <c r="J3581" i="13"/>
  <c r="J3582" i="13"/>
  <c r="J3583" i="13"/>
  <c r="J3584" i="13"/>
  <c r="J3585" i="13"/>
  <c r="J3587" i="13"/>
  <c r="J3588" i="13"/>
  <c r="J3589" i="13"/>
  <c r="J3591" i="13"/>
  <c r="J3592" i="13"/>
  <c r="J3593" i="13"/>
  <c r="J3594" i="13"/>
  <c r="J3595" i="13"/>
  <c r="J3596" i="13"/>
  <c r="J3598" i="13"/>
  <c r="J3599" i="13"/>
  <c r="J3602" i="13"/>
  <c r="J3603" i="13"/>
  <c r="J3604" i="13"/>
  <c r="J3605" i="13"/>
  <c r="J3607" i="13"/>
  <c r="J3608" i="13"/>
  <c r="J3609" i="13"/>
  <c r="J3610" i="13"/>
  <c r="J3612" i="13"/>
  <c r="J3613" i="13"/>
  <c r="J3614" i="13"/>
  <c r="J3617" i="13"/>
  <c r="J3618" i="13"/>
  <c r="J3619" i="13"/>
  <c r="J3620" i="13"/>
  <c r="J3621" i="13"/>
  <c r="J3622" i="13"/>
  <c r="J3623" i="13"/>
  <c r="J3624" i="13"/>
  <c r="J3625" i="13"/>
  <c r="J3626" i="13"/>
  <c r="J3627" i="13"/>
  <c r="J3628" i="13"/>
  <c r="J3629" i="13"/>
  <c r="J3630" i="13"/>
  <c r="J3631" i="13"/>
  <c r="J3632" i="13"/>
  <c r="J3633" i="13"/>
  <c r="J3634" i="13"/>
  <c r="J3635" i="13"/>
  <c r="J3636" i="13"/>
  <c r="J3637" i="13"/>
  <c r="J3638" i="13"/>
  <c r="J3642" i="13"/>
  <c r="J3643" i="13"/>
  <c r="J3644" i="13"/>
  <c r="J3645" i="13"/>
  <c r="J3647" i="13"/>
  <c r="J3648" i="13"/>
  <c r="J3649" i="13"/>
  <c r="J3650" i="13"/>
  <c r="J3651" i="13"/>
  <c r="J3652" i="13"/>
  <c r="J3654" i="13"/>
  <c r="J3655" i="13"/>
  <c r="J3656" i="13"/>
  <c r="J3657" i="13"/>
  <c r="J3658" i="13"/>
  <c r="J3659" i="13"/>
  <c r="J3660" i="13"/>
  <c r="J3661" i="13"/>
  <c r="J3662" i="13"/>
  <c r="J3664" i="13"/>
  <c r="J3666" i="13"/>
  <c r="J3669" i="13"/>
  <c r="J3670" i="13"/>
  <c r="J3671" i="13"/>
  <c r="J3672" i="13"/>
  <c r="J3673" i="13"/>
  <c r="J3674" i="13"/>
  <c r="J3675" i="13"/>
  <c r="J3676" i="13"/>
  <c r="J3677" i="13"/>
  <c r="J3678" i="13"/>
  <c r="J3679" i="13"/>
  <c r="J3680" i="13"/>
  <c r="J3681" i="13"/>
  <c r="J3682" i="13"/>
  <c r="J3683" i="13"/>
  <c r="J3684" i="13"/>
  <c r="J3685" i="13"/>
  <c r="J3686" i="13"/>
  <c r="J3687" i="13"/>
  <c r="J3688" i="13"/>
  <c r="J3690" i="13"/>
  <c r="J3691" i="13"/>
  <c r="J3692" i="13"/>
  <c r="J3693" i="13"/>
  <c r="J3694" i="13"/>
  <c r="J3695" i="13"/>
  <c r="J3696" i="13"/>
  <c r="J3697" i="13"/>
  <c r="J3698" i="13"/>
  <c r="J3699" i="13"/>
  <c r="J3700" i="13"/>
  <c r="J3701" i="13"/>
  <c r="J3702" i="13"/>
  <c r="J3703" i="13"/>
  <c r="J3704" i="13"/>
  <c r="J3705" i="13"/>
  <c r="J3706" i="13"/>
  <c r="J3707" i="13"/>
  <c r="J3708" i="13"/>
  <c r="J3709" i="13"/>
  <c r="J3710" i="13"/>
  <c r="J3711" i="13"/>
  <c r="J3712" i="13"/>
  <c r="J3713" i="13"/>
  <c r="J3714" i="13"/>
  <c r="J3715" i="13"/>
  <c r="J3716" i="13"/>
  <c r="J3717" i="13"/>
  <c r="J3718" i="13"/>
  <c r="J3719" i="13"/>
  <c r="J3720" i="13"/>
  <c r="J3721" i="13"/>
  <c r="J3722" i="13"/>
  <c r="J3723" i="13"/>
  <c r="J3724" i="13"/>
  <c r="J3725" i="13"/>
  <c r="J3726" i="13"/>
  <c r="J3727" i="13"/>
  <c r="J3732" i="13"/>
  <c r="J3733" i="13"/>
  <c r="J3734" i="13"/>
  <c r="J3735" i="13"/>
  <c r="J3737" i="13"/>
  <c r="J3740" i="13"/>
  <c r="J3742" i="13"/>
  <c r="J3744" i="13"/>
  <c r="J3746" i="13"/>
  <c r="J3747" i="13"/>
  <c r="J3748" i="13"/>
  <c r="J3749" i="13"/>
  <c r="J3750" i="13"/>
  <c r="J3751" i="13"/>
  <c r="J3753" i="13"/>
  <c r="J3754" i="13"/>
  <c r="J3755" i="13"/>
  <c r="J3756" i="13"/>
  <c r="J3757" i="13"/>
  <c r="J3758" i="13"/>
  <c r="J3759" i="13"/>
  <c r="J3760" i="13"/>
  <c r="J3761" i="13"/>
  <c r="J3762" i="13"/>
  <c r="J3763" i="13"/>
  <c r="J3764" i="13"/>
  <c r="J3765" i="13"/>
  <c r="J3766" i="13"/>
  <c r="J3767" i="13"/>
  <c r="J3768" i="13"/>
  <c r="J3769" i="13"/>
  <c r="J3775" i="13"/>
  <c r="J3776" i="13"/>
  <c r="J3778" i="13"/>
  <c r="J3779" i="13"/>
  <c r="J3780" i="13"/>
  <c r="J3781" i="13"/>
  <c r="J3782" i="13"/>
  <c r="J3785" i="13"/>
  <c r="J3786" i="13"/>
  <c r="J3787" i="13"/>
  <c r="J3788" i="13"/>
  <c r="J3789" i="13"/>
  <c r="J3790" i="13"/>
  <c r="J3791" i="13"/>
  <c r="J3792" i="13"/>
  <c r="J3793" i="13"/>
  <c r="J3794" i="13"/>
  <c r="J3795" i="13"/>
  <c r="J3796" i="13"/>
  <c r="J3797" i="13"/>
  <c r="J3798" i="13"/>
  <c r="J3799" i="13"/>
  <c r="J3800" i="13"/>
  <c r="J3801" i="13"/>
  <c r="J3802" i="13"/>
  <c r="J3803" i="13"/>
  <c r="J3804" i="13"/>
  <c r="J3805" i="13"/>
  <c r="J3806" i="13"/>
  <c r="J3807" i="13"/>
  <c r="J3808" i="13"/>
  <c r="J3809" i="13"/>
  <c r="J3810" i="13"/>
  <c r="J3811" i="13"/>
  <c r="J3812" i="13"/>
  <c r="J3813" i="13"/>
  <c r="J3814" i="13"/>
  <c r="J3815" i="13"/>
  <c r="J3816" i="13"/>
  <c r="J3819" i="13"/>
  <c r="J3820" i="13"/>
  <c r="J3821" i="13"/>
  <c r="J3823" i="13"/>
  <c r="J3824" i="13"/>
  <c r="J3826" i="13"/>
  <c r="J3828" i="13"/>
  <c r="J3829" i="13"/>
  <c r="J3831" i="13"/>
  <c r="J3833" i="13"/>
  <c r="J3834" i="13"/>
  <c r="J3835" i="13"/>
  <c r="J3836" i="13"/>
  <c r="J3837" i="13"/>
  <c r="J3838" i="13"/>
  <c r="J3839" i="13"/>
  <c r="J3841" i="13"/>
  <c r="J3843" i="13"/>
  <c r="J3845" i="13"/>
  <c r="J3847" i="13"/>
  <c r="J3848" i="13"/>
  <c r="J3849" i="13"/>
  <c r="J3850" i="13"/>
  <c r="J3851" i="13"/>
  <c r="J3852" i="13"/>
  <c r="J3854" i="13"/>
  <c r="J3855" i="13"/>
  <c r="J3856" i="13"/>
  <c r="J3857" i="13"/>
  <c r="J3860" i="13"/>
  <c r="J3862" i="13"/>
  <c r="J3863" i="13"/>
  <c r="J3864" i="13"/>
  <c r="J3865" i="13"/>
  <c r="J3866" i="13"/>
  <c r="J3867" i="13"/>
  <c r="J3868" i="13"/>
  <c r="J3869" i="13"/>
  <c r="J3871" i="13"/>
  <c r="J3872" i="13"/>
  <c r="J3873" i="13"/>
  <c r="J3874" i="13"/>
  <c r="J3875" i="13"/>
  <c r="J3876" i="13"/>
  <c r="J3877" i="13"/>
  <c r="J3878" i="13"/>
  <c r="J3880" i="13"/>
  <c r="J3881" i="13"/>
  <c r="J3882" i="13"/>
  <c r="J3883" i="13"/>
  <c r="J3884" i="13"/>
  <c r="J3885" i="13"/>
  <c r="J3886" i="13"/>
  <c r="J3887" i="13"/>
  <c r="J3888" i="13"/>
  <c r="J3889" i="13"/>
  <c r="J3890" i="13"/>
  <c r="J3892" i="13"/>
  <c r="J3893" i="13"/>
  <c r="J3895" i="13"/>
  <c r="J3897" i="13"/>
  <c r="J3900" i="13"/>
  <c r="J3901" i="13"/>
  <c r="J3902" i="13"/>
  <c r="J3903" i="13"/>
  <c r="J3904" i="13"/>
  <c r="J3905" i="13"/>
  <c r="J3906" i="13"/>
  <c r="J3907" i="13"/>
  <c r="J3908" i="13"/>
  <c r="J3909" i="13"/>
  <c r="J3910" i="13"/>
  <c r="J3911" i="13"/>
  <c r="J3914" i="13"/>
  <c r="J3915" i="13"/>
  <c r="J3918" i="13"/>
  <c r="J3919" i="13"/>
  <c r="J3922" i="13"/>
  <c r="J3923" i="13"/>
  <c r="J3926" i="13"/>
  <c r="J3927" i="13"/>
  <c r="J3928" i="13"/>
  <c r="J3929" i="13"/>
  <c r="J3930" i="13"/>
  <c r="J3931" i="13"/>
  <c r="J3932" i="13"/>
  <c r="J3933" i="13"/>
  <c r="J3935" i="13"/>
  <c r="J3936" i="13"/>
  <c r="J3940" i="13"/>
  <c r="J3941" i="13"/>
  <c r="J3942" i="13"/>
  <c r="J3943" i="13"/>
  <c r="J3944" i="13"/>
  <c r="J3945" i="13"/>
  <c r="J3946" i="13"/>
  <c r="J3947" i="13"/>
  <c r="J3948" i="13"/>
  <c r="J3949" i="13"/>
  <c r="J3950" i="13"/>
  <c r="J3951" i="13"/>
  <c r="J3952" i="13"/>
  <c r="J3953" i="13"/>
  <c r="J3954" i="13"/>
  <c r="J3956" i="13"/>
  <c r="J3957" i="13"/>
  <c r="J3958" i="13"/>
  <c r="J3959" i="13"/>
  <c r="J3960" i="13"/>
  <c r="J3961" i="13"/>
  <c r="J3962" i="13"/>
  <c r="J3963" i="13"/>
  <c r="J3964" i="13"/>
  <c r="J3965" i="13"/>
  <c r="J3966" i="13"/>
  <c r="J3967" i="13"/>
  <c r="J3968" i="13"/>
  <c r="J3969" i="13"/>
  <c r="J3970" i="13"/>
  <c r="J3971" i="13"/>
  <c r="J3972" i="13"/>
  <c r="J3973" i="13"/>
  <c r="J3974" i="13"/>
  <c r="J3975" i="13"/>
  <c r="J3976" i="13"/>
  <c r="J2" i="13"/>
  <c r="I11" i="13"/>
  <c r="W11" i="13" s="1"/>
  <c r="I14" i="13"/>
  <c r="W14" i="13" s="1"/>
  <c r="I15" i="13"/>
  <c r="W15" i="13" s="1"/>
  <c r="I16" i="13"/>
  <c r="W16" i="13" s="1"/>
  <c r="I17" i="13"/>
  <c r="W17" i="13" s="1"/>
  <c r="I21" i="13"/>
  <c r="W21" i="13" s="1"/>
  <c r="I34" i="13"/>
  <c r="I35" i="13"/>
  <c r="I41" i="13"/>
  <c r="I43" i="13"/>
  <c r="I45" i="13"/>
  <c r="I46" i="13"/>
  <c r="W46" i="13" s="1"/>
  <c r="I54" i="13"/>
  <c r="I55" i="13"/>
  <c r="I61" i="13"/>
  <c r="I62" i="13"/>
  <c r="I64" i="13"/>
  <c r="W64" i="13" s="1"/>
  <c r="I70" i="13"/>
  <c r="W70" i="13" s="1"/>
  <c r="I75" i="13"/>
  <c r="W75" i="13" s="1"/>
  <c r="I79" i="13"/>
  <c r="W79" i="13" s="1"/>
  <c r="I80" i="13"/>
  <c r="W80" i="13" s="1"/>
  <c r="I83" i="13"/>
  <c r="W83" i="13" s="1"/>
  <c r="I85" i="13"/>
  <c r="W85" i="13" s="1"/>
  <c r="I86" i="13"/>
  <c r="W86" i="13" s="1"/>
  <c r="I89" i="13"/>
  <c r="W89" i="13" s="1"/>
  <c r="I91" i="13"/>
  <c r="W91" i="13" s="1"/>
  <c r="I92" i="13"/>
  <c r="W92" i="13" s="1"/>
  <c r="I93" i="13"/>
  <c r="W93" i="13" s="1"/>
  <c r="I94" i="13"/>
  <c r="W94" i="13" s="1"/>
  <c r="I95" i="13"/>
  <c r="W95" i="13" s="1"/>
  <c r="I96" i="13"/>
  <c r="W96" i="13" s="1"/>
  <c r="I98" i="13"/>
  <c r="W98" i="13" s="1"/>
  <c r="I99" i="13"/>
  <c r="W99" i="13" s="1"/>
  <c r="I100" i="13"/>
  <c r="W100" i="13" s="1"/>
  <c r="I101" i="13"/>
  <c r="W101" i="13" s="1"/>
  <c r="I102" i="13"/>
  <c r="W102" i="13" s="1"/>
  <c r="I103" i="13"/>
  <c r="W103" i="13" s="1"/>
  <c r="I104" i="13"/>
  <c r="W104" i="13" s="1"/>
  <c r="I105" i="13"/>
  <c r="W105" i="13" s="1"/>
  <c r="I106" i="13"/>
  <c r="W106" i="13" s="1"/>
  <c r="I107" i="13"/>
  <c r="W107" i="13" s="1"/>
  <c r="I108" i="13"/>
  <c r="W108" i="13" s="1"/>
  <c r="I109" i="13"/>
  <c r="W109" i="13" s="1"/>
  <c r="I110" i="13"/>
  <c r="W110" i="13" s="1"/>
  <c r="I111" i="13"/>
  <c r="W111" i="13" s="1"/>
  <c r="I112" i="13"/>
  <c r="W112" i="13" s="1"/>
  <c r="I113" i="13"/>
  <c r="W113" i="13" s="1"/>
  <c r="I114" i="13"/>
  <c r="W114" i="13" s="1"/>
  <c r="I115" i="13"/>
  <c r="W115" i="13" s="1"/>
  <c r="I116" i="13"/>
  <c r="W116" i="13" s="1"/>
  <c r="I117" i="13"/>
  <c r="W117" i="13" s="1"/>
  <c r="I121" i="13"/>
  <c r="W121" i="13" s="1"/>
  <c r="I122" i="13"/>
  <c r="W122" i="13" s="1"/>
  <c r="I123" i="13"/>
  <c r="W123" i="13" s="1"/>
  <c r="I124" i="13"/>
  <c r="W124" i="13" s="1"/>
  <c r="I125" i="13"/>
  <c r="W125" i="13" s="1"/>
  <c r="I126" i="13"/>
  <c r="W126" i="13" s="1"/>
  <c r="I127" i="13"/>
  <c r="W127" i="13" s="1"/>
  <c r="I128" i="13"/>
  <c r="W128" i="13" s="1"/>
  <c r="I129" i="13"/>
  <c r="W129" i="13" s="1"/>
  <c r="I130" i="13"/>
  <c r="W130" i="13" s="1"/>
  <c r="I131" i="13"/>
  <c r="W131" i="13" s="1"/>
  <c r="I134" i="13"/>
  <c r="W134" i="13" s="1"/>
  <c r="I135" i="13"/>
  <c r="W135" i="13" s="1"/>
  <c r="I136" i="13"/>
  <c r="W136" i="13" s="1"/>
  <c r="I137" i="13"/>
  <c r="W137" i="13" s="1"/>
  <c r="I138" i="13"/>
  <c r="W138" i="13" s="1"/>
  <c r="I139" i="13"/>
  <c r="W139" i="13" s="1"/>
  <c r="I140" i="13"/>
  <c r="W140" i="13" s="1"/>
  <c r="I141" i="13"/>
  <c r="W141" i="13" s="1"/>
  <c r="I142" i="13"/>
  <c r="W142" i="13" s="1"/>
  <c r="I143" i="13"/>
  <c r="W143" i="13" s="1"/>
  <c r="I144" i="13"/>
  <c r="W144" i="13" s="1"/>
  <c r="I145" i="13"/>
  <c r="W145" i="13" s="1"/>
  <c r="I146" i="13"/>
  <c r="W146" i="13" s="1"/>
  <c r="I147" i="13"/>
  <c r="W147" i="13" s="1"/>
  <c r="I148" i="13"/>
  <c r="W148" i="13" s="1"/>
  <c r="I149" i="13"/>
  <c r="W149" i="13" s="1"/>
  <c r="I150" i="13"/>
  <c r="W150" i="13" s="1"/>
  <c r="I151" i="13"/>
  <c r="W151" i="13" s="1"/>
  <c r="I152" i="13"/>
  <c r="W152" i="13" s="1"/>
  <c r="I153" i="13"/>
  <c r="W153" i="13" s="1"/>
  <c r="I157" i="13"/>
  <c r="I158" i="13"/>
  <c r="I161" i="13"/>
  <c r="I162" i="13"/>
  <c r="I163" i="13"/>
  <c r="I166" i="13"/>
  <c r="W166" i="13" s="1"/>
  <c r="I171" i="13"/>
  <c r="I180" i="13"/>
  <c r="I181" i="13"/>
  <c r="I186" i="13"/>
  <c r="W186" i="13" s="1"/>
  <c r="I187" i="13"/>
  <c r="W187" i="13" s="1"/>
  <c r="I188" i="13"/>
  <c r="W188" i="13" s="1"/>
  <c r="I189" i="13"/>
  <c r="W189" i="13" s="1"/>
  <c r="I190" i="13"/>
  <c r="W190" i="13" s="1"/>
  <c r="I191" i="13"/>
  <c r="W191" i="13" s="1"/>
  <c r="I192" i="13"/>
  <c r="W192" i="13" s="1"/>
  <c r="I193" i="13"/>
  <c r="W193" i="13" s="1"/>
  <c r="I194" i="13"/>
  <c r="W194" i="13" s="1"/>
  <c r="I195" i="13"/>
  <c r="W195" i="13" s="1"/>
  <c r="I196" i="13"/>
  <c r="W196" i="13" s="1"/>
  <c r="I197" i="13"/>
  <c r="W197" i="13" s="1"/>
  <c r="I198" i="13"/>
  <c r="W198" i="13" s="1"/>
  <c r="I199" i="13"/>
  <c r="W199" i="13" s="1"/>
  <c r="I200" i="13"/>
  <c r="W200" i="13" s="1"/>
  <c r="I201" i="13"/>
  <c r="W201" i="13" s="1"/>
  <c r="I202" i="13"/>
  <c r="W202" i="13" s="1"/>
  <c r="I203" i="13"/>
  <c r="W203" i="13" s="1"/>
  <c r="I204" i="13"/>
  <c r="W204" i="13" s="1"/>
  <c r="I205" i="13"/>
  <c r="W205" i="13" s="1"/>
  <c r="I206" i="13"/>
  <c r="W206" i="13" s="1"/>
  <c r="I207" i="13"/>
  <c r="W207" i="13" s="1"/>
  <c r="I208" i="13"/>
  <c r="W208" i="13" s="1"/>
  <c r="I209" i="13"/>
  <c r="W209" i="13" s="1"/>
  <c r="I210" i="13"/>
  <c r="W210" i="13" s="1"/>
  <c r="I212" i="13"/>
  <c r="I213" i="13"/>
  <c r="I216" i="13"/>
  <c r="W216" i="13" s="1"/>
  <c r="I223" i="13"/>
  <c r="I225" i="13"/>
  <c r="I226" i="13"/>
  <c r="W226" i="13" s="1"/>
  <c r="I227" i="13"/>
  <c r="W227" i="13" s="1"/>
  <c r="I228" i="13"/>
  <c r="W228" i="13" s="1"/>
  <c r="I229" i="13"/>
  <c r="W229" i="13" s="1"/>
  <c r="I230" i="13"/>
  <c r="W230" i="13" s="1"/>
  <c r="I233" i="13"/>
  <c r="I237" i="13"/>
  <c r="W237" i="13" s="1"/>
  <c r="I244" i="13"/>
  <c r="I245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71" i="13"/>
  <c r="W271" i="13" s="1"/>
  <c r="I272" i="13"/>
  <c r="W272" i="13" s="1"/>
  <c r="I274" i="13"/>
  <c r="I277" i="13"/>
  <c r="I280" i="13"/>
  <c r="I283" i="13"/>
  <c r="W283" i="13" s="1"/>
  <c r="I284" i="13"/>
  <c r="W284" i="13" s="1"/>
  <c r="I292" i="13"/>
  <c r="I293" i="13"/>
  <c r="I295" i="13"/>
  <c r="I296" i="13"/>
  <c r="I297" i="13"/>
  <c r="I300" i="13"/>
  <c r="I301" i="13"/>
  <c r="I303" i="13"/>
  <c r="W303" i="13" s="1"/>
  <c r="I304" i="13"/>
  <c r="I307" i="13"/>
  <c r="I312" i="13"/>
  <c r="I315" i="13"/>
  <c r="I320" i="13"/>
  <c r="I322" i="13"/>
  <c r="I324" i="13"/>
  <c r="I325" i="13"/>
  <c r="I327" i="13"/>
  <c r="I331" i="13"/>
  <c r="I332" i="13"/>
  <c r="I334" i="13"/>
  <c r="I340" i="13"/>
  <c r="I341" i="13"/>
  <c r="I344" i="13"/>
  <c r="I348" i="13"/>
  <c r="I352" i="13"/>
  <c r="I354" i="13"/>
  <c r="I358" i="13"/>
  <c r="I359" i="13"/>
  <c r="I360" i="13"/>
  <c r="I361" i="13"/>
  <c r="I365" i="13"/>
  <c r="I368" i="13"/>
  <c r="I369" i="13"/>
  <c r="I370" i="13"/>
  <c r="I373" i="13"/>
  <c r="I374" i="13"/>
  <c r="I375" i="13"/>
  <c r="I379" i="13"/>
  <c r="I382" i="13"/>
  <c r="I383" i="13"/>
  <c r="I385" i="13"/>
  <c r="W385" i="13" s="1"/>
  <c r="I386" i="13"/>
  <c r="I388" i="13"/>
  <c r="I391" i="13"/>
  <c r="I392" i="13"/>
  <c r="I395" i="13"/>
  <c r="I396" i="13"/>
  <c r="I400" i="13"/>
  <c r="I402" i="13"/>
  <c r="I403" i="13"/>
  <c r="I405" i="13"/>
  <c r="W405" i="13" s="1"/>
  <c r="I406" i="13"/>
  <c r="I407" i="13"/>
  <c r="I408" i="13"/>
  <c r="I412" i="13"/>
  <c r="I413" i="13"/>
  <c r="I414" i="13"/>
  <c r="I417" i="13"/>
  <c r="W417" i="13" s="1"/>
  <c r="I418" i="13"/>
  <c r="W418" i="13" s="1"/>
  <c r="I419" i="13"/>
  <c r="I420" i="13"/>
  <c r="I421" i="13"/>
  <c r="I424" i="13"/>
  <c r="I425" i="13"/>
  <c r="I426" i="13"/>
  <c r="I428" i="13"/>
  <c r="I429" i="13"/>
  <c r="I433" i="13"/>
  <c r="I434" i="13"/>
  <c r="I435" i="13"/>
  <c r="I436" i="13"/>
  <c r="W436" i="13" s="1"/>
  <c r="I437" i="13"/>
  <c r="I438" i="13"/>
  <c r="I439" i="13"/>
  <c r="W439" i="13" s="1"/>
  <c r="I440" i="13"/>
  <c r="I441" i="13"/>
  <c r="I442" i="13"/>
  <c r="I443" i="13"/>
  <c r="I444" i="13"/>
  <c r="I445" i="13"/>
  <c r="I446" i="13"/>
  <c r="I447" i="13"/>
  <c r="W447" i="13" s="1"/>
  <c r="I448" i="13"/>
  <c r="I449" i="13"/>
  <c r="I450" i="13"/>
  <c r="I451" i="13"/>
  <c r="I454" i="13"/>
  <c r="W454" i="13" s="1"/>
  <c r="I455" i="13"/>
  <c r="W455" i="13" s="1"/>
  <c r="I456" i="13"/>
  <c r="I458" i="13"/>
  <c r="W458" i="13" s="1"/>
  <c r="I459" i="13"/>
  <c r="W459" i="13" s="1"/>
  <c r="I460" i="13"/>
  <c r="I462" i="13"/>
  <c r="I465" i="13"/>
  <c r="W465" i="13" s="1"/>
  <c r="I466" i="13"/>
  <c r="I467" i="13"/>
  <c r="I468" i="13"/>
  <c r="W468" i="13" s="1"/>
  <c r="I469" i="13"/>
  <c r="I470" i="13"/>
  <c r="I474" i="13"/>
  <c r="W474" i="13" s="1"/>
  <c r="I475" i="13"/>
  <c r="I476" i="13"/>
  <c r="I479" i="13"/>
  <c r="W479" i="13" s="1"/>
  <c r="I480" i="13"/>
  <c r="I484" i="13"/>
  <c r="I486" i="13"/>
  <c r="I487" i="13"/>
  <c r="I490" i="13"/>
  <c r="I491" i="13"/>
  <c r="I492" i="13"/>
  <c r="I493" i="13"/>
  <c r="I494" i="13"/>
  <c r="I496" i="13"/>
  <c r="I497" i="13"/>
  <c r="I498" i="13"/>
  <c r="I500" i="13"/>
  <c r="I501" i="13"/>
  <c r="I502" i="13"/>
  <c r="W502" i="13" s="1"/>
  <c r="I503" i="13"/>
  <c r="W503" i="13" s="1"/>
  <c r="I504" i="13"/>
  <c r="W504" i="13" s="1"/>
  <c r="I505" i="13"/>
  <c r="I506" i="13"/>
  <c r="I507" i="13"/>
  <c r="I511" i="13"/>
  <c r="I512" i="13"/>
  <c r="I514" i="13"/>
  <c r="W514" i="13" s="1"/>
  <c r="I515" i="13"/>
  <c r="W515" i="13" s="1"/>
  <c r="I516" i="13"/>
  <c r="I517" i="13"/>
  <c r="I518" i="13"/>
  <c r="W518" i="13" s="1"/>
  <c r="I519" i="13"/>
  <c r="I520" i="13"/>
  <c r="I522" i="13"/>
  <c r="W522" i="13" s="1"/>
  <c r="I523" i="13"/>
  <c r="W523" i="13" s="1"/>
  <c r="I524" i="13"/>
  <c r="I525" i="13"/>
  <c r="I527" i="13"/>
  <c r="I530" i="13"/>
  <c r="I531" i="13"/>
  <c r="I533" i="13"/>
  <c r="W533" i="13" s="1"/>
  <c r="I534" i="13"/>
  <c r="I537" i="13"/>
  <c r="W537" i="13" s="1"/>
  <c r="I538" i="13"/>
  <c r="I539" i="13"/>
  <c r="I541" i="13"/>
  <c r="W541" i="13" s="1"/>
  <c r="I542" i="13"/>
  <c r="I544" i="13"/>
  <c r="I545" i="13"/>
  <c r="I548" i="13"/>
  <c r="W548" i="13" s="1"/>
  <c r="I549" i="13"/>
  <c r="I552" i="13"/>
  <c r="I554" i="13"/>
  <c r="I555" i="13"/>
  <c r="I556" i="13"/>
  <c r="I557" i="13"/>
  <c r="I559" i="13"/>
  <c r="I560" i="13"/>
  <c r="I561" i="13"/>
  <c r="I565" i="13"/>
  <c r="W565" i="13" s="1"/>
  <c r="I566" i="13"/>
  <c r="I567" i="13"/>
  <c r="I569" i="13"/>
  <c r="I570" i="13"/>
  <c r="I572" i="13"/>
  <c r="I573" i="13"/>
  <c r="I577" i="13"/>
  <c r="I578" i="13"/>
  <c r="I579" i="13"/>
  <c r="W579" i="13" s="1"/>
  <c r="I580" i="13"/>
  <c r="I582" i="13"/>
  <c r="I583" i="13"/>
  <c r="I585" i="13"/>
  <c r="I586" i="13"/>
  <c r="I590" i="13"/>
  <c r="I591" i="13"/>
  <c r="I592" i="13"/>
  <c r="I596" i="13"/>
  <c r="I599" i="13"/>
  <c r="I600" i="13"/>
  <c r="I604" i="13"/>
  <c r="W604" i="13" s="1"/>
  <c r="I605" i="13"/>
  <c r="I606" i="13"/>
  <c r="I610" i="13"/>
  <c r="I611" i="13"/>
  <c r="I613" i="13"/>
  <c r="W613" i="13" s="1"/>
  <c r="I614" i="13"/>
  <c r="I615" i="13"/>
  <c r="I616" i="13"/>
  <c r="I617" i="13"/>
  <c r="I618" i="13"/>
  <c r="I619" i="13"/>
  <c r="I622" i="13"/>
  <c r="I623" i="13"/>
  <c r="I625" i="13"/>
  <c r="I626" i="13"/>
  <c r="I629" i="13"/>
  <c r="I630" i="13"/>
  <c r="I631" i="13"/>
  <c r="I634" i="13"/>
  <c r="I635" i="13"/>
  <c r="I637" i="13"/>
  <c r="I639" i="13"/>
  <c r="I643" i="13"/>
  <c r="I644" i="13"/>
  <c r="I647" i="13"/>
  <c r="I648" i="13"/>
  <c r="I650" i="13"/>
  <c r="I652" i="13"/>
  <c r="I656" i="13"/>
  <c r="W656" i="13" s="1"/>
  <c r="I657" i="13"/>
  <c r="I658" i="13"/>
  <c r="I659" i="13"/>
  <c r="W659" i="13" s="1"/>
  <c r="I660" i="13"/>
  <c r="I662" i="13"/>
  <c r="W662" i="13" s="1"/>
  <c r="I664" i="13"/>
  <c r="I665" i="13"/>
  <c r="W665" i="13" s="1"/>
  <c r="I666" i="13"/>
  <c r="I670" i="13"/>
  <c r="I671" i="13"/>
  <c r="I673" i="13"/>
  <c r="I676" i="13"/>
  <c r="I677" i="13"/>
  <c r="I680" i="13"/>
  <c r="I681" i="13"/>
  <c r="I682" i="13"/>
  <c r="I686" i="13"/>
  <c r="I687" i="13"/>
  <c r="I689" i="13"/>
  <c r="W689" i="13" s="1"/>
  <c r="I690" i="13"/>
  <c r="I691" i="13"/>
  <c r="I695" i="13"/>
  <c r="I696" i="13"/>
  <c r="I698" i="13"/>
  <c r="I699" i="13"/>
  <c r="I700" i="13"/>
  <c r="I702" i="13"/>
  <c r="I704" i="13"/>
  <c r="I705" i="13"/>
  <c r="I708" i="13"/>
  <c r="W708" i="13" s="1"/>
  <c r="I709" i="13"/>
  <c r="I711" i="13"/>
  <c r="I712" i="13"/>
  <c r="I713" i="13"/>
  <c r="I715" i="13"/>
  <c r="I718" i="13"/>
  <c r="I719" i="13"/>
  <c r="I721" i="13"/>
  <c r="I722" i="13"/>
  <c r="I723" i="13"/>
  <c r="I725" i="13"/>
  <c r="I727" i="13"/>
  <c r="I728" i="13"/>
  <c r="I730" i="13"/>
  <c r="I732" i="13"/>
  <c r="W732" i="13" s="1"/>
  <c r="I733" i="13"/>
  <c r="I734" i="13"/>
  <c r="I735" i="13"/>
  <c r="I737" i="13"/>
  <c r="I739" i="13"/>
  <c r="I740" i="13"/>
  <c r="I741" i="13"/>
  <c r="I742" i="13"/>
  <c r="I743" i="13"/>
  <c r="I745" i="13"/>
  <c r="I746" i="13"/>
  <c r="I747" i="13"/>
  <c r="I748" i="13"/>
  <c r="I749" i="13"/>
  <c r="I751" i="13"/>
  <c r="I752" i="13"/>
  <c r="I754" i="13"/>
  <c r="I755" i="13"/>
  <c r="I756" i="13"/>
  <c r="W756" i="13" s="1"/>
  <c r="I757" i="13"/>
  <c r="I758" i="13"/>
  <c r="I760" i="13"/>
  <c r="I761" i="13"/>
  <c r="I762" i="13"/>
  <c r="I764" i="13"/>
  <c r="I766" i="13"/>
  <c r="W766" i="13" s="1"/>
  <c r="I767" i="13"/>
  <c r="I768" i="13"/>
  <c r="I770" i="13"/>
  <c r="I771" i="13"/>
  <c r="I775" i="13"/>
  <c r="W775" i="13" s="1"/>
  <c r="I776" i="13"/>
  <c r="I777" i="13"/>
  <c r="I778" i="13"/>
  <c r="W778" i="13" s="1"/>
  <c r="I779" i="13"/>
  <c r="W779" i="13" s="1"/>
  <c r="I781" i="13"/>
  <c r="I783" i="13"/>
  <c r="I784" i="13"/>
  <c r="I785" i="13"/>
  <c r="I789" i="13"/>
  <c r="I790" i="13"/>
  <c r="I794" i="13"/>
  <c r="I796" i="13"/>
  <c r="I797" i="13"/>
  <c r="I798" i="13"/>
  <c r="I799" i="13"/>
  <c r="I800" i="13"/>
  <c r="I802" i="13"/>
  <c r="I803" i="13"/>
  <c r="I805" i="13"/>
  <c r="I806" i="13"/>
  <c r="I810" i="13"/>
  <c r="I811" i="13"/>
  <c r="I813" i="13"/>
  <c r="I814" i="13"/>
  <c r="I815" i="13"/>
  <c r="I816" i="13"/>
  <c r="I817" i="13"/>
  <c r="I821" i="13"/>
  <c r="W821" i="13" s="1"/>
  <c r="I822" i="13"/>
  <c r="I823" i="13"/>
  <c r="I824" i="13"/>
  <c r="I826" i="13"/>
  <c r="W826" i="13" s="1"/>
  <c r="I827" i="13"/>
  <c r="I828" i="13"/>
  <c r="I829" i="13"/>
  <c r="I831" i="13"/>
  <c r="I832" i="13"/>
  <c r="I833" i="13"/>
  <c r="I834" i="13"/>
  <c r="I835" i="13"/>
  <c r="I836" i="13"/>
  <c r="I838" i="13"/>
  <c r="I840" i="13"/>
  <c r="I841" i="13"/>
  <c r="I843" i="13"/>
  <c r="W843" i="13" s="1"/>
  <c r="I844" i="13"/>
  <c r="I845" i="13"/>
  <c r="I846" i="13"/>
  <c r="I847" i="13"/>
  <c r="I848" i="13"/>
  <c r="I849" i="13"/>
  <c r="I850" i="13"/>
  <c r="I851" i="13"/>
  <c r="I853" i="13"/>
  <c r="I854" i="13"/>
  <c r="I855" i="13"/>
  <c r="I856" i="13"/>
  <c r="I859" i="13"/>
  <c r="I860" i="13"/>
  <c r="I861" i="13"/>
  <c r="I862" i="13"/>
  <c r="I863" i="13"/>
  <c r="I864" i="13"/>
  <c r="I865" i="13"/>
  <c r="I867" i="13"/>
  <c r="I868" i="13"/>
  <c r="I869" i="13"/>
  <c r="I871" i="13"/>
  <c r="W871" i="13" s="1"/>
  <c r="I875" i="13"/>
  <c r="W875" i="13" s="1"/>
  <c r="I879" i="13"/>
  <c r="W879" i="13" s="1"/>
  <c r="I880" i="13"/>
  <c r="W880" i="13" s="1"/>
  <c r="I881" i="13"/>
  <c r="W881" i="13" s="1"/>
  <c r="I882" i="13"/>
  <c r="W882" i="13" s="1"/>
  <c r="I883" i="13"/>
  <c r="W883" i="13" s="1"/>
  <c r="I884" i="13"/>
  <c r="I885" i="13"/>
  <c r="I890" i="13"/>
  <c r="I892" i="13"/>
  <c r="W892" i="13" s="1"/>
  <c r="I893" i="13"/>
  <c r="W893" i="13" s="1"/>
  <c r="I894" i="13"/>
  <c r="W894" i="13" s="1"/>
  <c r="I895" i="13"/>
  <c r="I896" i="13"/>
  <c r="I897" i="13"/>
  <c r="I898" i="13"/>
  <c r="I899" i="13"/>
  <c r="I907" i="13"/>
  <c r="I908" i="13"/>
  <c r="I909" i="13"/>
  <c r="I910" i="13"/>
  <c r="I916" i="13"/>
  <c r="W916" i="13" s="1"/>
  <c r="I917" i="13"/>
  <c r="W917" i="13" s="1"/>
  <c r="I920" i="13"/>
  <c r="I921" i="13"/>
  <c r="I922" i="13"/>
  <c r="I923" i="13"/>
  <c r="I924" i="13"/>
  <c r="I925" i="13"/>
  <c r="I926" i="13"/>
  <c r="I929" i="13"/>
  <c r="I930" i="13"/>
  <c r="I931" i="13"/>
  <c r="W931" i="13" s="1"/>
  <c r="I933" i="13"/>
  <c r="I935" i="13"/>
  <c r="W935" i="13" s="1"/>
  <c r="I936" i="13"/>
  <c r="W936" i="13" s="1"/>
  <c r="I937" i="13"/>
  <c r="W937" i="13" s="1"/>
  <c r="I938" i="13"/>
  <c r="W938" i="13" s="1"/>
  <c r="I939" i="13"/>
  <c r="W939" i="13" s="1"/>
  <c r="I940" i="13"/>
  <c r="W940" i="13" s="1"/>
  <c r="I941" i="13"/>
  <c r="W941" i="13" s="1"/>
  <c r="I942" i="13"/>
  <c r="W942" i="13" s="1"/>
  <c r="I943" i="13"/>
  <c r="W943" i="13" s="1"/>
  <c r="I944" i="13"/>
  <c r="W944" i="13" s="1"/>
  <c r="I945" i="13"/>
  <c r="W945" i="13" s="1"/>
  <c r="I946" i="13"/>
  <c r="W946" i="13" s="1"/>
  <c r="I947" i="13"/>
  <c r="W947" i="13" s="1"/>
  <c r="I948" i="13"/>
  <c r="W948" i="13" s="1"/>
  <c r="I949" i="13"/>
  <c r="W949" i="13" s="1"/>
  <c r="I950" i="13"/>
  <c r="W950" i="13" s="1"/>
  <c r="I951" i="13"/>
  <c r="W951" i="13" s="1"/>
  <c r="I952" i="13"/>
  <c r="W952" i="13" s="1"/>
  <c r="I953" i="13"/>
  <c r="W953" i="13" s="1"/>
  <c r="I954" i="13"/>
  <c r="W954" i="13" s="1"/>
  <c r="I955" i="13"/>
  <c r="W955" i="13" s="1"/>
  <c r="I956" i="13"/>
  <c r="W956" i="13" s="1"/>
  <c r="I957" i="13"/>
  <c r="W957" i="13" s="1"/>
  <c r="I958" i="13"/>
  <c r="I959" i="13"/>
  <c r="I962" i="13"/>
  <c r="W962" i="13" s="1"/>
  <c r="I966" i="13"/>
  <c r="W966" i="13" s="1"/>
  <c r="I967" i="13"/>
  <c r="W967" i="13" s="1"/>
  <c r="I968" i="13"/>
  <c r="W968" i="13" s="1"/>
  <c r="I969" i="13"/>
  <c r="W969" i="13" s="1"/>
  <c r="I970" i="13"/>
  <c r="W970" i="13" s="1"/>
  <c r="I971" i="13"/>
  <c r="W971" i="13" s="1"/>
  <c r="I972" i="13"/>
  <c r="W972" i="13" s="1"/>
  <c r="I973" i="13"/>
  <c r="W973" i="13" s="1"/>
  <c r="I974" i="13"/>
  <c r="W974" i="13" s="1"/>
  <c r="I975" i="13"/>
  <c r="W975" i="13" s="1"/>
  <c r="I976" i="13"/>
  <c r="W976" i="13" s="1"/>
  <c r="I977" i="13"/>
  <c r="W977" i="13" s="1"/>
  <c r="I978" i="13"/>
  <c r="W978" i="13" s="1"/>
  <c r="I979" i="13"/>
  <c r="W979" i="13" s="1"/>
  <c r="I980" i="13"/>
  <c r="W980" i="13" s="1"/>
  <c r="I981" i="13"/>
  <c r="W981" i="13" s="1"/>
  <c r="I982" i="13"/>
  <c r="W982" i="13" s="1"/>
  <c r="I983" i="13"/>
  <c r="W983" i="13" s="1"/>
  <c r="I984" i="13"/>
  <c r="W984" i="13" s="1"/>
  <c r="I985" i="13"/>
  <c r="W985" i="13" s="1"/>
  <c r="I986" i="13"/>
  <c r="W986" i="13" s="1"/>
  <c r="I987" i="13"/>
  <c r="W987" i="13" s="1"/>
  <c r="I988" i="13"/>
  <c r="W988" i="13" s="1"/>
  <c r="I989" i="13"/>
  <c r="W989" i="13" s="1"/>
  <c r="I990" i="13"/>
  <c r="W990" i="13" s="1"/>
  <c r="I991" i="13"/>
  <c r="W991" i="13" s="1"/>
  <c r="I992" i="13"/>
  <c r="W992" i="13" s="1"/>
  <c r="I993" i="13"/>
  <c r="W993" i="13" s="1"/>
  <c r="I994" i="13"/>
  <c r="W994" i="13" s="1"/>
  <c r="I995" i="13"/>
  <c r="W995" i="13" s="1"/>
  <c r="I996" i="13"/>
  <c r="W996" i="13" s="1"/>
  <c r="I997" i="13"/>
  <c r="W997" i="13" s="1"/>
  <c r="I998" i="13"/>
  <c r="W998" i="13" s="1"/>
  <c r="I999" i="13"/>
  <c r="W999" i="13" s="1"/>
  <c r="I1000" i="13"/>
  <c r="W1000" i="13" s="1"/>
  <c r="I1001" i="13"/>
  <c r="I1002" i="13"/>
  <c r="I1003" i="13"/>
  <c r="I1004" i="13"/>
  <c r="I1005" i="13"/>
  <c r="I1007" i="13"/>
  <c r="I1008" i="13"/>
  <c r="I1010" i="13"/>
  <c r="I1012" i="13"/>
  <c r="I1021" i="13"/>
  <c r="I1025" i="13"/>
  <c r="I1028" i="13"/>
  <c r="I1029" i="13"/>
  <c r="I1030" i="13"/>
  <c r="I1031" i="13"/>
  <c r="I1033" i="13"/>
  <c r="I1034" i="13"/>
  <c r="I1036" i="13"/>
  <c r="I1038" i="13"/>
  <c r="I1040" i="13"/>
  <c r="I1042" i="13"/>
  <c r="I1047" i="13"/>
  <c r="I1056" i="13"/>
  <c r="I1059" i="13"/>
  <c r="I1060" i="13"/>
  <c r="I1061" i="13"/>
  <c r="I1062" i="13"/>
  <c r="I1063" i="13"/>
  <c r="I1068" i="13"/>
  <c r="I1080" i="13"/>
  <c r="I1085" i="13"/>
  <c r="I1086" i="13"/>
  <c r="I1087" i="13"/>
  <c r="I1088" i="13"/>
  <c r="I1089" i="13"/>
  <c r="I1097" i="13"/>
  <c r="I1107" i="13"/>
  <c r="I1113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5" i="13"/>
  <c r="I1143" i="13"/>
  <c r="I1144" i="13"/>
  <c r="I1145" i="13"/>
  <c r="I1151" i="13"/>
  <c r="I1153" i="13"/>
  <c r="I1154" i="13"/>
  <c r="I1155" i="13"/>
  <c r="I1156" i="13"/>
  <c r="I1157" i="13"/>
  <c r="I1163" i="13"/>
  <c r="I1164" i="13"/>
  <c r="I1165" i="13"/>
  <c r="I1166" i="13"/>
  <c r="I1167" i="13"/>
  <c r="I1168" i="13"/>
  <c r="I1174" i="13"/>
  <c r="I1175" i="13"/>
  <c r="I1176" i="13"/>
  <c r="I1177" i="13"/>
  <c r="I1178" i="13"/>
  <c r="I1179" i="13"/>
  <c r="I1180" i="13"/>
  <c r="I1181" i="13"/>
  <c r="I1183" i="13"/>
  <c r="I1184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5" i="13"/>
  <c r="I1216" i="13"/>
  <c r="I1217" i="13"/>
  <c r="I1218" i="13"/>
  <c r="I1219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4" i="13"/>
  <c r="I1245" i="13"/>
  <c r="I1246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60" i="13"/>
  <c r="I1264" i="13"/>
  <c r="I1265" i="13"/>
  <c r="I1268" i="13"/>
  <c r="I1271" i="13"/>
  <c r="I1273" i="13"/>
  <c r="I1277" i="13"/>
  <c r="I1278" i="13"/>
  <c r="I1279" i="13"/>
  <c r="I1281" i="13"/>
  <c r="I1283" i="13"/>
  <c r="I1284" i="13"/>
  <c r="I1285" i="13"/>
  <c r="I1286" i="13"/>
  <c r="I1287" i="13"/>
  <c r="I1288" i="13"/>
  <c r="I1289" i="13"/>
  <c r="I1290" i="13"/>
  <c r="I1291" i="13"/>
  <c r="I1293" i="13"/>
  <c r="I1294" i="13"/>
  <c r="I1295" i="13"/>
  <c r="I1296" i="13"/>
  <c r="I1297" i="13"/>
  <c r="I1298" i="13"/>
  <c r="I1299" i="13"/>
  <c r="I1300" i="13"/>
  <c r="I1303" i="13"/>
  <c r="I1309" i="13"/>
  <c r="I1314" i="13"/>
  <c r="I1315" i="13"/>
  <c r="I1321" i="13"/>
  <c r="I1323" i="13"/>
  <c r="I1330" i="13"/>
  <c r="I1333" i="13"/>
  <c r="I1336" i="13"/>
  <c r="I1339" i="13"/>
  <c r="I1343" i="13"/>
  <c r="I1344" i="13"/>
  <c r="I1348" i="13"/>
  <c r="I1353" i="13"/>
  <c r="I1355" i="13"/>
  <c r="I1362" i="13"/>
  <c r="I1366" i="13"/>
  <c r="I1367" i="13"/>
  <c r="I1369" i="13"/>
  <c r="I1370" i="13"/>
  <c r="I1377" i="13"/>
  <c r="I1380" i="13"/>
  <c r="I1384" i="13"/>
  <c r="I1386" i="13"/>
  <c r="I1390" i="13"/>
  <c r="I1392" i="13"/>
  <c r="I1395" i="13"/>
  <c r="I1398" i="13"/>
  <c r="I1403" i="13"/>
  <c r="I1406" i="13"/>
  <c r="I1409" i="13"/>
  <c r="I1410" i="13"/>
  <c r="I1411" i="13"/>
  <c r="I1412" i="13"/>
  <c r="I1413" i="13"/>
  <c r="I1415" i="13"/>
  <c r="I1419" i="13"/>
  <c r="I1420" i="13"/>
  <c r="I1427" i="13"/>
  <c r="I1434" i="13"/>
  <c r="I1439" i="13"/>
  <c r="I1440" i="13"/>
  <c r="I1442" i="13"/>
  <c r="I1444" i="13"/>
  <c r="I1445" i="13"/>
  <c r="I1448" i="13"/>
  <c r="I1451" i="13"/>
  <c r="I1452" i="13"/>
  <c r="I1453" i="13"/>
  <c r="I1454" i="13"/>
  <c r="I1455" i="13"/>
  <c r="I1456" i="13"/>
  <c r="I1457" i="13"/>
  <c r="I1459" i="13"/>
  <c r="I1460" i="13"/>
  <c r="I1467" i="13"/>
  <c r="I1468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91" i="13"/>
  <c r="I1499" i="13"/>
  <c r="I1506" i="13"/>
  <c r="I1509" i="13"/>
  <c r="I1510" i="13"/>
  <c r="I1512" i="13"/>
  <c r="I1513" i="13"/>
  <c r="I1514" i="13"/>
  <c r="I1515" i="13"/>
  <c r="I1518" i="13"/>
  <c r="I1519" i="13"/>
  <c r="I1520" i="13"/>
  <c r="I1521" i="13"/>
  <c r="I1530" i="13"/>
  <c r="I1534" i="13"/>
  <c r="I1535" i="13"/>
  <c r="I1536" i="13"/>
  <c r="I1537" i="13"/>
  <c r="I1539" i="13"/>
  <c r="I1547" i="13"/>
  <c r="I1551" i="13"/>
  <c r="I1552" i="13"/>
  <c r="I1553" i="13"/>
  <c r="I1554" i="13"/>
  <c r="I1555" i="13"/>
  <c r="I1559" i="13"/>
  <c r="I1560" i="13"/>
  <c r="I1562" i="13"/>
  <c r="I1564" i="13"/>
  <c r="I1565" i="13"/>
  <c r="I1568" i="13"/>
  <c r="I1569" i="13"/>
  <c r="I1570" i="13"/>
  <c r="I1582" i="13"/>
  <c r="I1586" i="13"/>
  <c r="I1587" i="13"/>
  <c r="I1590" i="13"/>
  <c r="I1601" i="13"/>
  <c r="I1603" i="13"/>
  <c r="I1604" i="13"/>
  <c r="I1606" i="13"/>
  <c r="I1612" i="13"/>
  <c r="I1617" i="13"/>
  <c r="I1618" i="13"/>
  <c r="I1619" i="13"/>
  <c r="I1620" i="13"/>
  <c r="I1621" i="13"/>
  <c r="I1622" i="13"/>
  <c r="I1624" i="13"/>
  <c r="I1625" i="13"/>
  <c r="I1627" i="13"/>
  <c r="I1630" i="13"/>
  <c r="I1634" i="13"/>
  <c r="I1638" i="13"/>
  <c r="I1642" i="13"/>
  <c r="I1644" i="13"/>
  <c r="I1645" i="13"/>
  <c r="I1648" i="13"/>
  <c r="I1650" i="13"/>
  <c r="I1652" i="13"/>
  <c r="I1657" i="13"/>
  <c r="I1661" i="13"/>
  <c r="I1665" i="13"/>
  <c r="I1675" i="13"/>
  <c r="I1680" i="13"/>
  <c r="I1693" i="13"/>
  <c r="I1695" i="13"/>
  <c r="I1696" i="13"/>
  <c r="I1702" i="13"/>
  <c r="I1703" i="13"/>
  <c r="I1704" i="13"/>
  <c r="I1705" i="13"/>
  <c r="I1707" i="13"/>
  <c r="I1714" i="13"/>
  <c r="I1715" i="13"/>
  <c r="I1716" i="13"/>
  <c r="I1718" i="13"/>
  <c r="I1719" i="13"/>
  <c r="I1723" i="13"/>
  <c r="I1725" i="13"/>
  <c r="I1727" i="13"/>
  <c r="I1728" i="13"/>
  <c r="I1732" i="13"/>
  <c r="I1736" i="13"/>
  <c r="I1737" i="13"/>
  <c r="I1740" i="13"/>
  <c r="I1742" i="13"/>
  <c r="I1743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74" i="13"/>
  <c r="I1775" i="13"/>
  <c r="I1785" i="13"/>
  <c r="I1786" i="13"/>
  <c r="I1790" i="13"/>
  <c r="I1794" i="13"/>
  <c r="I1798" i="13"/>
  <c r="I1799" i="13"/>
  <c r="I1802" i="13"/>
  <c r="I1803" i="13"/>
  <c r="I1804" i="13"/>
  <c r="I1805" i="13"/>
  <c r="I1806" i="13"/>
  <c r="I1807" i="13"/>
  <c r="I1808" i="13"/>
  <c r="I1809" i="13"/>
  <c r="I1810" i="13"/>
  <c r="I1811" i="13"/>
  <c r="I1813" i="13"/>
  <c r="I1814" i="13"/>
  <c r="I1817" i="13"/>
  <c r="I1818" i="13"/>
  <c r="I1819" i="13"/>
  <c r="I1821" i="13"/>
  <c r="I1822" i="13"/>
  <c r="I1824" i="13"/>
  <c r="I1826" i="13"/>
  <c r="I1827" i="13"/>
  <c r="I1833" i="13"/>
  <c r="I1847" i="13"/>
  <c r="I1852" i="13"/>
  <c r="I1854" i="13"/>
  <c r="I1855" i="13"/>
  <c r="I1856" i="13"/>
  <c r="I1857" i="13"/>
  <c r="I1858" i="13"/>
  <c r="I1859" i="13"/>
  <c r="I1861" i="13"/>
  <c r="I1872" i="13"/>
  <c r="I1883" i="13"/>
  <c r="I1894" i="13"/>
  <c r="I1900" i="13"/>
  <c r="I1901" i="13"/>
  <c r="I1903" i="13"/>
  <c r="I1904" i="13"/>
  <c r="I1905" i="13"/>
  <c r="I1906" i="13"/>
  <c r="I1908" i="13"/>
  <c r="I1909" i="13"/>
  <c r="I1910" i="13"/>
  <c r="I1911" i="13"/>
  <c r="I1912" i="13"/>
  <c r="I1913" i="13"/>
  <c r="I1914" i="13"/>
  <c r="I1915" i="13"/>
  <c r="I1916" i="13"/>
  <c r="I1926" i="13"/>
  <c r="I1936" i="13"/>
  <c r="I1941" i="13"/>
  <c r="I1944" i="13"/>
  <c r="I1945" i="13"/>
  <c r="I1947" i="13"/>
  <c r="I1948" i="13"/>
  <c r="I1959" i="13"/>
  <c r="I1960" i="13"/>
  <c r="I1961" i="13"/>
  <c r="I1962" i="13"/>
  <c r="I1963" i="13"/>
  <c r="I1965" i="13"/>
  <c r="I1966" i="13"/>
  <c r="I1967" i="13"/>
  <c r="I1968" i="13"/>
  <c r="I1969" i="13"/>
  <c r="I1970" i="13"/>
  <c r="I1971" i="13"/>
  <c r="I1972" i="13"/>
  <c r="I1974" i="13"/>
  <c r="I1977" i="13"/>
  <c r="I1984" i="13"/>
  <c r="I1990" i="13"/>
  <c r="I1991" i="13"/>
  <c r="I1997" i="13"/>
  <c r="I1999" i="13"/>
  <c r="I2007" i="13"/>
  <c r="I2011" i="13"/>
  <c r="I2012" i="13"/>
  <c r="I2017" i="13"/>
  <c r="I2030" i="13"/>
  <c r="I2031" i="13"/>
  <c r="I2036" i="13"/>
  <c r="I2037" i="13"/>
  <c r="I2038" i="13"/>
  <c r="I2039" i="13"/>
  <c r="I2040" i="13"/>
  <c r="I2041" i="13"/>
  <c r="I2043" i="13"/>
  <c r="I2044" i="13"/>
  <c r="I2045" i="13"/>
  <c r="I2046" i="13"/>
  <c r="I2047" i="13"/>
  <c r="I2049" i="13"/>
  <c r="I2050" i="13"/>
  <c r="I2054" i="13"/>
  <c r="I2055" i="13"/>
  <c r="I2057" i="13"/>
  <c r="I2058" i="13"/>
  <c r="I2063" i="13"/>
  <c r="I2065" i="13"/>
  <c r="I2067" i="13"/>
  <c r="I2068" i="13"/>
  <c r="I2069" i="13"/>
  <c r="I2070" i="13"/>
  <c r="I2072" i="13"/>
  <c r="I2073" i="13"/>
  <c r="I2075" i="13"/>
  <c r="I2084" i="13"/>
  <c r="I2085" i="13"/>
  <c r="I2086" i="13"/>
  <c r="I2087" i="13"/>
  <c r="I2096" i="13"/>
  <c r="I2098" i="13"/>
  <c r="I2100" i="13"/>
  <c r="I2101" i="13"/>
  <c r="I2104" i="13"/>
  <c r="I2109" i="13"/>
  <c r="I2120" i="13"/>
  <c r="I2131" i="13"/>
  <c r="I2135" i="13"/>
  <c r="I2136" i="13"/>
  <c r="I2137" i="13"/>
  <c r="I2138" i="13"/>
  <c r="I2141" i="13"/>
  <c r="I2153" i="13"/>
  <c r="I2155" i="13"/>
  <c r="I2158" i="13"/>
  <c r="I2165" i="13"/>
  <c r="I2168" i="13"/>
  <c r="I2176" i="13"/>
  <c r="I2178" i="13"/>
  <c r="I2183" i="13"/>
  <c r="I2185" i="13"/>
  <c r="I2202" i="13"/>
  <c r="I2203" i="13"/>
  <c r="I2205" i="13"/>
  <c r="I2209" i="13"/>
  <c r="I2210" i="13"/>
  <c r="I2215" i="13"/>
  <c r="I2234" i="13"/>
  <c r="I2236" i="13"/>
  <c r="I2237" i="13"/>
  <c r="I2238" i="13"/>
  <c r="I2249" i="13"/>
  <c r="I2259" i="13"/>
  <c r="I2260" i="13"/>
  <c r="I2268" i="13"/>
  <c r="I2277" i="13"/>
  <c r="I2278" i="13"/>
  <c r="I2281" i="13"/>
  <c r="I2288" i="13"/>
  <c r="I2289" i="13"/>
  <c r="I2291" i="13"/>
  <c r="I2293" i="13"/>
  <c r="I2295" i="13"/>
  <c r="I2305" i="13"/>
  <c r="I2306" i="13"/>
  <c r="I2310" i="13"/>
  <c r="I2311" i="13"/>
  <c r="I2312" i="13"/>
  <c r="I2313" i="13"/>
  <c r="I2314" i="13"/>
  <c r="I2318" i="13"/>
  <c r="I2319" i="13"/>
  <c r="I2321" i="13"/>
  <c r="I2324" i="13"/>
  <c r="I2328" i="13"/>
  <c r="I2330" i="13"/>
  <c r="I2335" i="13"/>
  <c r="I2337" i="13"/>
  <c r="I2341" i="13"/>
  <c r="I2344" i="13"/>
  <c r="I2345" i="13"/>
  <c r="I2346" i="13"/>
  <c r="I2350" i="13"/>
  <c r="I2353" i="13"/>
  <c r="I2354" i="13"/>
  <c r="I2361" i="13"/>
  <c r="I2363" i="13"/>
  <c r="I2370" i="13"/>
  <c r="I2385" i="13"/>
  <c r="I2386" i="13"/>
  <c r="I2388" i="13"/>
  <c r="I2391" i="13"/>
  <c r="I2392" i="13"/>
  <c r="I2393" i="13"/>
  <c r="I2394" i="13"/>
  <c r="I2395" i="13"/>
  <c r="I2400" i="13"/>
  <c r="I2406" i="13"/>
  <c r="I2408" i="13"/>
  <c r="I2409" i="13"/>
  <c r="I2411" i="13"/>
  <c r="I2414" i="13"/>
  <c r="I2416" i="13"/>
  <c r="I2417" i="13"/>
  <c r="I2418" i="13"/>
  <c r="I2421" i="13"/>
  <c r="I2429" i="13"/>
  <c r="I2433" i="13"/>
  <c r="I2434" i="13"/>
  <c r="I2436" i="13"/>
  <c r="I2437" i="13"/>
  <c r="I2444" i="13"/>
  <c r="I2446" i="13"/>
  <c r="I2454" i="13"/>
  <c r="I2462" i="13"/>
  <c r="I2471" i="13"/>
  <c r="I2475" i="13"/>
  <c r="I2480" i="13"/>
  <c r="I2484" i="13"/>
  <c r="I2491" i="13"/>
  <c r="I2501" i="13"/>
  <c r="I2507" i="13"/>
  <c r="I2519" i="13"/>
  <c r="I2523" i="13"/>
  <c r="I2525" i="13"/>
  <c r="I2527" i="13"/>
  <c r="I2535" i="13"/>
  <c r="I2537" i="13"/>
  <c r="I2538" i="13"/>
  <c r="I2539" i="13"/>
  <c r="I2540" i="13"/>
  <c r="I2541" i="13"/>
  <c r="I2543" i="13"/>
  <c r="I2551" i="13"/>
  <c r="I2558" i="13"/>
  <c r="I2562" i="13"/>
  <c r="I2563" i="13"/>
  <c r="I2565" i="13"/>
  <c r="I2574" i="13"/>
  <c r="I2576" i="13"/>
  <c r="I2578" i="13"/>
  <c r="I2579" i="13"/>
  <c r="I2588" i="13"/>
  <c r="I2591" i="13"/>
  <c r="I2594" i="13"/>
  <c r="I2595" i="13"/>
  <c r="I2605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2" i="13"/>
  <c r="I2623" i="13"/>
  <c r="I2627" i="13"/>
  <c r="I2628" i="13"/>
  <c r="I2629" i="13"/>
  <c r="I2630" i="13"/>
  <c r="I2631" i="13"/>
  <c r="I2632" i="13"/>
  <c r="I2633" i="13"/>
  <c r="I2634" i="13"/>
  <c r="I2635" i="13"/>
  <c r="I2637" i="13"/>
  <c r="I2641" i="13"/>
  <c r="I2649" i="13"/>
  <c r="I2650" i="13"/>
  <c r="I2651" i="13"/>
  <c r="I2652" i="13"/>
  <c r="I2654" i="13"/>
  <c r="I2655" i="13"/>
  <c r="I2656" i="13"/>
  <c r="I2660" i="13"/>
  <c r="I2663" i="13"/>
  <c r="I2667" i="13"/>
  <c r="I2670" i="13"/>
  <c r="I2675" i="13"/>
  <c r="I2676" i="13"/>
  <c r="I2677" i="13"/>
  <c r="I2679" i="13"/>
  <c r="I2683" i="13"/>
  <c r="I2686" i="13"/>
  <c r="I2687" i="13"/>
  <c r="I2688" i="13"/>
  <c r="I2689" i="13"/>
  <c r="I2690" i="13"/>
  <c r="I2691" i="13"/>
  <c r="I2695" i="13"/>
  <c r="I2705" i="13"/>
  <c r="I2708" i="13"/>
  <c r="I2711" i="13"/>
  <c r="I2723" i="13"/>
  <c r="I2732" i="13"/>
  <c r="I2733" i="13"/>
  <c r="I2734" i="13"/>
  <c r="I2736" i="13"/>
  <c r="I2745" i="13"/>
  <c r="I2749" i="13"/>
  <c r="I2752" i="13"/>
  <c r="I2755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2" i="13"/>
  <c r="I2784" i="13"/>
  <c r="I2785" i="13"/>
  <c r="I2790" i="13"/>
  <c r="I2796" i="13"/>
  <c r="I2797" i="13"/>
  <c r="I2798" i="13"/>
  <c r="I2802" i="13"/>
  <c r="I2803" i="13"/>
  <c r="I2811" i="13"/>
  <c r="I2812" i="13"/>
  <c r="I2817" i="13"/>
  <c r="I2820" i="13"/>
  <c r="I2821" i="13"/>
  <c r="I2822" i="13"/>
  <c r="I2823" i="13"/>
  <c r="I2824" i="13"/>
  <c r="I2825" i="13"/>
  <c r="I2826" i="13"/>
  <c r="I2835" i="13"/>
  <c r="I2836" i="13"/>
  <c r="I2848" i="13"/>
  <c r="I2849" i="13"/>
  <c r="I2851" i="13"/>
  <c r="I2857" i="13"/>
  <c r="I2877" i="13"/>
  <c r="I2885" i="13"/>
  <c r="I2888" i="13"/>
  <c r="I2889" i="13"/>
  <c r="I2890" i="13"/>
  <c r="I2891" i="13"/>
  <c r="I2892" i="13"/>
  <c r="I2900" i="13"/>
  <c r="I2901" i="13"/>
  <c r="I2903" i="13"/>
  <c r="I2906" i="13"/>
  <c r="I2908" i="13"/>
  <c r="I2912" i="13"/>
  <c r="I2922" i="13"/>
  <c r="I2923" i="13"/>
  <c r="I2925" i="13"/>
  <c r="I2928" i="13"/>
  <c r="I2939" i="13"/>
  <c r="I2940" i="13"/>
  <c r="I2941" i="13"/>
  <c r="I2945" i="13"/>
  <c r="I2946" i="13"/>
  <c r="I2947" i="13"/>
  <c r="I2960" i="13"/>
  <c r="I2966" i="13"/>
  <c r="I2972" i="13"/>
  <c r="I2973" i="13"/>
  <c r="I2976" i="13"/>
  <c r="I2984" i="13"/>
  <c r="I2985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6" i="13"/>
  <c r="I3007" i="13"/>
  <c r="I3008" i="13"/>
  <c r="I3012" i="13"/>
  <c r="I3013" i="13"/>
  <c r="I3014" i="13"/>
  <c r="I3015" i="13"/>
  <c r="I3019" i="13"/>
  <c r="I3020" i="13"/>
  <c r="I3021" i="13"/>
  <c r="I3022" i="13"/>
  <c r="I3023" i="13"/>
  <c r="I3024" i="13"/>
  <c r="I3025" i="13"/>
  <c r="I3026" i="13"/>
  <c r="I3030" i="13"/>
  <c r="I3031" i="13"/>
  <c r="I3034" i="13"/>
  <c r="I3044" i="13"/>
  <c r="I3047" i="13"/>
  <c r="I3050" i="13"/>
  <c r="I3052" i="13"/>
  <c r="I3060" i="13"/>
  <c r="I3065" i="13"/>
  <c r="I3068" i="13"/>
  <c r="I3088" i="13"/>
  <c r="I3093" i="13"/>
  <c r="I3099" i="13"/>
  <c r="I3120" i="13"/>
  <c r="I3125" i="13"/>
  <c r="I3130" i="13"/>
  <c r="I3132" i="13"/>
  <c r="I3135" i="13"/>
  <c r="I3140" i="13"/>
  <c r="I3163" i="13"/>
  <c r="I3166" i="13"/>
  <c r="I3170" i="13"/>
  <c r="I3171" i="13"/>
  <c r="I3172" i="13"/>
  <c r="I3174" i="13"/>
  <c r="I3179" i="13"/>
  <c r="I3180" i="13"/>
  <c r="I3184" i="13"/>
  <c r="I3187" i="13"/>
  <c r="I3189" i="13"/>
  <c r="I3190" i="13"/>
  <c r="I3192" i="13"/>
  <c r="I3194" i="13"/>
  <c r="I3197" i="13"/>
  <c r="I3201" i="13"/>
  <c r="I3203" i="13"/>
  <c r="I3205" i="13"/>
  <c r="I3211" i="13"/>
  <c r="I3219" i="13"/>
  <c r="I3223" i="13"/>
  <c r="I3224" i="13"/>
  <c r="I3225" i="13"/>
  <c r="I3226" i="13"/>
  <c r="I3227" i="13"/>
  <c r="I3229" i="13"/>
  <c r="I3230" i="13"/>
  <c r="I3239" i="13"/>
  <c r="I3247" i="13"/>
  <c r="I3256" i="13"/>
  <c r="I3257" i="13"/>
  <c r="I3259" i="13"/>
  <c r="I3264" i="13"/>
  <c r="I3265" i="13"/>
  <c r="I3266" i="13"/>
  <c r="I3267" i="13"/>
  <c r="I3271" i="13"/>
  <c r="I3276" i="13"/>
  <c r="I3277" i="13"/>
  <c r="I3282" i="13"/>
  <c r="I3283" i="13"/>
  <c r="I3285" i="13"/>
  <c r="I3287" i="13"/>
  <c r="I3288" i="13"/>
  <c r="I3289" i="13"/>
  <c r="I3290" i="13"/>
  <c r="I3291" i="13"/>
  <c r="I3293" i="13"/>
  <c r="I3294" i="13"/>
  <c r="I3299" i="13"/>
  <c r="I3303" i="13"/>
  <c r="I3307" i="13"/>
  <c r="I3308" i="13"/>
  <c r="I3315" i="13"/>
  <c r="I3316" i="13"/>
  <c r="I3318" i="13"/>
  <c r="I3319" i="13"/>
  <c r="I3321" i="13"/>
  <c r="I3323" i="13"/>
  <c r="I3324" i="13"/>
  <c r="I3325" i="13"/>
  <c r="I3327" i="13"/>
  <c r="I3332" i="13"/>
  <c r="I3336" i="13"/>
  <c r="I3338" i="13"/>
  <c r="I3339" i="13"/>
  <c r="I3341" i="13"/>
  <c r="I3342" i="13"/>
  <c r="I3343" i="13"/>
  <c r="I3345" i="13"/>
  <c r="I3346" i="13"/>
  <c r="I3347" i="13"/>
  <c r="I3348" i="13"/>
  <c r="I3349" i="13"/>
  <c r="I3350" i="13"/>
  <c r="I3351" i="13"/>
  <c r="I3358" i="13"/>
  <c r="I3368" i="13"/>
  <c r="I3370" i="13"/>
  <c r="I3374" i="13"/>
  <c r="I3381" i="13"/>
  <c r="I3384" i="13"/>
  <c r="I3385" i="13"/>
  <c r="I3386" i="13"/>
  <c r="I3387" i="13"/>
  <c r="I3392" i="13"/>
  <c r="I3393" i="13"/>
  <c r="I3398" i="13"/>
  <c r="I3410" i="13"/>
  <c r="I3412" i="13"/>
  <c r="I3414" i="13"/>
  <c r="I3418" i="13"/>
  <c r="I3419" i="13"/>
  <c r="I3420" i="13"/>
  <c r="I3423" i="13"/>
  <c r="I3425" i="13"/>
  <c r="I3426" i="13"/>
  <c r="I3432" i="13"/>
  <c r="I3435" i="13"/>
  <c r="I3436" i="13"/>
  <c r="I3437" i="13"/>
  <c r="I3438" i="13"/>
  <c r="I3439" i="13"/>
  <c r="I3440" i="13"/>
  <c r="I3441" i="13"/>
  <c r="I3445" i="13"/>
  <c r="I3446" i="13"/>
  <c r="I3449" i="13"/>
  <c r="I3457" i="13"/>
  <c r="I3458" i="13"/>
  <c r="I3461" i="13"/>
  <c r="I3462" i="13"/>
  <c r="I3467" i="13"/>
  <c r="I3469" i="13"/>
  <c r="I3470" i="13"/>
  <c r="I3473" i="13"/>
  <c r="I3475" i="13"/>
  <c r="I3478" i="13"/>
  <c r="I3482" i="13"/>
  <c r="I3483" i="13"/>
  <c r="I3484" i="13"/>
  <c r="I3486" i="13"/>
  <c r="I3488" i="13"/>
  <c r="I3489" i="13"/>
  <c r="I3490" i="13"/>
  <c r="I3500" i="13"/>
  <c r="I3501" i="13"/>
  <c r="I3503" i="13"/>
  <c r="I3516" i="13"/>
  <c r="I3522" i="13"/>
  <c r="I3524" i="13"/>
  <c r="I3534" i="13"/>
  <c r="I3535" i="13"/>
  <c r="I3538" i="13"/>
  <c r="I3540" i="13"/>
  <c r="I3542" i="13"/>
  <c r="I3545" i="13"/>
  <c r="I3555" i="13"/>
  <c r="I3559" i="13"/>
  <c r="I3560" i="13"/>
  <c r="I3561" i="13"/>
  <c r="I3565" i="13"/>
  <c r="I3569" i="13"/>
  <c r="I3570" i="13"/>
  <c r="I3571" i="13"/>
  <c r="I3575" i="13"/>
  <c r="I3581" i="13"/>
  <c r="I3582" i="13"/>
  <c r="I3583" i="13"/>
  <c r="I3585" i="13"/>
  <c r="I3588" i="13"/>
  <c r="I3591" i="13"/>
  <c r="I3595" i="13"/>
  <c r="I3596" i="13"/>
  <c r="I3603" i="13"/>
  <c r="I3604" i="13"/>
  <c r="I3612" i="13"/>
  <c r="I3613" i="13"/>
  <c r="I3614" i="13"/>
  <c r="I3617" i="13"/>
  <c r="I3618" i="13"/>
  <c r="I3619" i="13"/>
  <c r="I3622" i="13"/>
  <c r="I3623" i="13"/>
  <c r="I3624" i="13"/>
  <c r="I3625" i="13"/>
  <c r="I3626" i="13"/>
  <c r="I3627" i="13"/>
  <c r="I3628" i="13"/>
  <c r="I3631" i="13"/>
  <c r="I3632" i="13"/>
  <c r="I3633" i="13"/>
  <c r="I3635" i="13"/>
  <c r="I3636" i="13"/>
  <c r="I3637" i="13"/>
  <c r="I3642" i="13"/>
  <c r="I3643" i="13"/>
  <c r="I3644" i="13"/>
  <c r="I3645" i="13"/>
  <c r="I3647" i="13"/>
  <c r="I3648" i="13"/>
  <c r="I3649" i="13"/>
  <c r="I3652" i="13"/>
  <c r="I3655" i="13"/>
  <c r="I3656" i="13"/>
  <c r="I3658" i="13"/>
  <c r="I3659" i="13"/>
  <c r="I3660" i="13"/>
  <c r="I3661" i="13"/>
  <c r="I3662" i="13"/>
  <c r="I3666" i="13"/>
  <c r="I3669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8" i="13"/>
  <c r="I3690" i="13"/>
  <c r="I3695" i="13"/>
  <c r="I3696" i="13"/>
  <c r="I3697" i="13"/>
  <c r="I3700" i="13"/>
  <c r="I3701" i="13"/>
  <c r="I3702" i="13"/>
  <c r="I3703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3" i="13"/>
  <c r="I3724" i="13"/>
  <c r="I3725" i="13"/>
  <c r="I3727" i="13"/>
  <c r="I3728" i="13"/>
  <c r="I3733" i="13"/>
  <c r="I3734" i="13"/>
  <c r="I3735" i="13"/>
  <c r="I3737" i="13"/>
  <c r="I3740" i="13"/>
  <c r="I3742" i="13"/>
  <c r="I3748" i="13"/>
  <c r="I3750" i="13"/>
  <c r="I3751" i="13"/>
  <c r="I3753" i="13"/>
  <c r="I3755" i="13"/>
  <c r="I3756" i="13"/>
  <c r="I3757" i="13"/>
  <c r="I3758" i="13"/>
  <c r="I3759" i="13"/>
  <c r="I3760" i="13"/>
  <c r="I3761" i="13"/>
  <c r="I3762" i="13"/>
  <c r="I3763" i="13"/>
  <c r="I3768" i="13"/>
  <c r="I3775" i="13"/>
  <c r="I3778" i="13"/>
  <c r="I3779" i="13"/>
  <c r="I3780" i="13"/>
  <c r="I3782" i="13"/>
  <c r="I3785" i="13"/>
  <c r="I3786" i="13"/>
  <c r="I3787" i="13"/>
  <c r="I3791" i="13"/>
  <c r="I3792" i="13"/>
  <c r="I3793" i="13"/>
  <c r="I3794" i="13"/>
  <c r="I3795" i="13"/>
  <c r="I3796" i="13"/>
  <c r="I3797" i="13"/>
  <c r="I3798" i="13"/>
  <c r="I3799" i="13"/>
  <c r="I3800" i="13"/>
  <c r="I3801" i="13"/>
  <c r="I3802" i="13"/>
  <c r="I3803" i="13"/>
  <c r="I3804" i="13"/>
  <c r="I3805" i="13"/>
  <c r="I3806" i="13"/>
  <c r="I3807" i="13"/>
  <c r="I3808" i="13"/>
  <c r="I3809" i="13"/>
  <c r="I3810" i="13"/>
  <c r="I3811" i="13"/>
  <c r="I3812" i="13"/>
  <c r="I3813" i="13"/>
  <c r="I3814" i="13"/>
  <c r="I3815" i="13"/>
  <c r="I3816" i="13"/>
  <c r="I3819" i="13"/>
  <c r="I3820" i="13"/>
  <c r="I3821" i="13"/>
  <c r="I3824" i="13"/>
  <c r="I3828" i="13"/>
  <c r="I3829" i="13"/>
  <c r="I3831" i="13"/>
  <c r="I3833" i="13"/>
  <c r="I3835" i="13"/>
  <c r="I3838" i="13"/>
  <c r="I3841" i="13"/>
  <c r="I3843" i="13"/>
  <c r="I3845" i="13"/>
  <c r="I3847" i="13"/>
  <c r="I3848" i="13"/>
  <c r="I3851" i="13"/>
  <c r="I3854" i="13"/>
  <c r="I3855" i="13"/>
  <c r="I3856" i="13"/>
  <c r="I3857" i="13"/>
  <c r="I3860" i="13"/>
  <c r="I3862" i="13"/>
  <c r="I3863" i="13"/>
  <c r="I3864" i="13"/>
  <c r="I3865" i="13"/>
  <c r="I3866" i="13"/>
  <c r="I3867" i="13"/>
  <c r="I3868" i="13"/>
  <c r="I3869" i="13"/>
  <c r="I3871" i="13"/>
  <c r="I3872" i="13"/>
  <c r="I3873" i="13"/>
  <c r="I3876" i="13"/>
  <c r="I3877" i="13"/>
  <c r="I3878" i="13"/>
  <c r="I3881" i="13"/>
  <c r="I3882" i="13"/>
  <c r="I3883" i="13"/>
  <c r="I3884" i="13"/>
  <c r="I3893" i="13"/>
  <c r="I3896" i="13"/>
  <c r="I3897" i="13"/>
  <c r="I3898" i="13"/>
  <c r="I3899" i="13"/>
  <c r="I3900" i="13"/>
  <c r="I3901" i="13"/>
  <c r="I3902" i="13"/>
  <c r="I3903" i="13"/>
  <c r="I3904" i="13"/>
  <c r="I3905" i="13"/>
  <c r="I3906" i="13"/>
  <c r="I3907" i="13"/>
  <c r="I3908" i="13"/>
  <c r="I3909" i="13"/>
  <c r="I3910" i="13"/>
  <c r="I3911" i="13"/>
  <c r="I3914" i="13"/>
  <c r="I3915" i="13"/>
  <c r="I3918" i="13"/>
  <c r="I3919" i="13"/>
  <c r="I3922" i="13"/>
  <c r="I3923" i="13"/>
  <c r="I3924" i="13"/>
  <c r="I3927" i="13"/>
  <c r="I3928" i="13"/>
  <c r="I3930" i="13"/>
  <c r="I3932" i="13"/>
  <c r="I3935" i="13"/>
  <c r="I3936" i="13"/>
  <c r="I3940" i="13"/>
  <c r="I3941" i="13"/>
  <c r="I3943" i="13"/>
  <c r="I3944" i="13"/>
  <c r="I3945" i="13"/>
  <c r="I3950" i="13"/>
  <c r="I3952" i="13"/>
  <c r="I3953" i="13"/>
  <c r="I3954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3" i="13"/>
  <c r="I3974" i="13"/>
  <c r="I3975" i="13"/>
  <c r="I3976" i="13"/>
  <c r="I1110" i="13"/>
  <c r="I1106" i="13"/>
  <c r="I1101" i="13"/>
  <c r="I1108" i="13"/>
  <c r="I1103" i="13"/>
  <c r="I1102" i="13"/>
  <c r="I1109" i="13"/>
  <c r="I1111" i="13"/>
  <c r="I1437" i="13"/>
  <c r="I1436" i="13"/>
  <c r="I1435" i="13"/>
  <c r="I1441" i="13"/>
  <c r="I1438" i="13"/>
  <c r="I1791" i="13"/>
  <c r="I1057" i="13"/>
  <c r="I1055" i="13"/>
  <c r="I1053" i="13"/>
  <c r="I1052" i="13"/>
  <c r="I185" i="13"/>
  <c r="W185" i="13" s="1"/>
  <c r="I184" i="13"/>
  <c r="W184" i="13" s="1"/>
  <c r="I872" i="13"/>
  <c r="W872" i="13" s="1"/>
  <c r="I874" i="13"/>
  <c r="W874" i="13" s="1"/>
  <c r="I3217" i="13"/>
  <c r="I3218" i="13"/>
  <c r="I3215" i="13"/>
  <c r="I3221" i="13"/>
  <c r="I3222" i="13"/>
  <c r="I3216" i="13"/>
  <c r="I1269" i="13"/>
  <c r="I1266" i="13"/>
  <c r="I1282" i="13"/>
  <c r="I1276" i="13"/>
  <c r="I1275" i="13"/>
  <c r="I663" i="13"/>
  <c r="I1800" i="13"/>
  <c r="I1795" i="13"/>
  <c r="I1793" i="13"/>
  <c r="I736" i="13"/>
  <c r="I772" i="13"/>
  <c r="I773" i="13"/>
  <c r="I774" i="13"/>
  <c r="I720" i="13"/>
  <c r="I693" i="13"/>
  <c r="I692" i="13"/>
  <c r="I694" i="13"/>
  <c r="I801" i="13"/>
  <c r="I842" i="13"/>
  <c r="I701" i="13"/>
  <c r="I786" i="13"/>
  <c r="I787" i="13"/>
  <c r="I788" i="13"/>
  <c r="I839" i="13"/>
  <c r="I750" i="13"/>
  <c r="I678" i="13"/>
  <c r="I679" i="13"/>
  <c r="I714" i="13"/>
  <c r="I769" i="13"/>
  <c r="I688" i="13"/>
  <c r="I807" i="13"/>
  <c r="I717" i="13"/>
  <c r="I706" i="13"/>
  <c r="I707" i="13"/>
  <c r="I729" i="13"/>
  <c r="I791" i="13"/>
  <c r="I792" i="13"/>
  <c r="I793" i="13"/>
  <c r="I710" i="13"/>
  <c r="I703" i="13"/>
  <c r="I763" i="13"/>
  <c r="I765" i="13"/>
  <c r="I1402" i="13"/>
  <c r="I588" i="13"/>
  <c r="I589" i="13"/>
  <c r="I587" i="13"/>
  <c r="I1431" i="13"/>
  <c r="I1433" i="13"/>
  <c r="I1428" i="13"/>
  <c r="I1424" i="13"/>
  <c r="I1372" i="13"/>
  <c r="I1375" i="13"/>
  <c r="I1371" i="13"/>
  <c r="I1374" i="13"/>
  <c r="I1458" i="13"/>
  <c r="I1394" i="13"/>
  <c r="I1401" i="13"/>
  <c r="I1363" i="13"/>
  <c r="I1361" i="13"/>
  <c r="I1364" i="13"/>
  <c r="I1365" i="13"/>
  <c r="I1533" i="13"/>
  <c r="I1532" i="13"/>
  <c r="I1531" i="13"/>
  <c r="I528" i="13"/>
  <c r="I1351" i="13"/>
  <c r="I1350" i="13"/>
  <c r="I1349" i="13"/>
  <c r="I1446" i="13"/>
  <c r="I1443" i="13"/>
  <c r="I3476" i="13"/>
  <c r="I3474" i="13"/>
  <c r="I1605" i="13"/>
  <c r="I3077" i="13"/>
  <c r="I3078" i="13"/>
  <c r="I3079" i="13"/>
  <c r="I3080" i="13"/>
  <c r="I3076" i="13"/>
  <c r="I3075" i="13"/>
  <c r="I3082" i="13"/>
  <c r="I3062" i="13"/>
  <c r="I3061" i="13"/>
  <c r="I3057" i="13"/>
  <c r="I3066" i="13"/>
  <c r="I3067" i="13"/>
  <c r="I3069" i="13"/>
  <c r="I3070" i="13"/>
  <c r="I3071" i="13"/>
  <c r="I3072" i="13"/>
  <c r="I3073" i="13"/>
  <c r="I3074" i="13"/>
  <c r="I1649" i="13"/>
  <c r="I1334" i="13"/>
  <c r="I3391" i="13"/>
  <c r="I3389" i="13"/>
  <c r="I3390" i="13"/>
  <c r="I1600" i="13"/>
  <c r="I1599" i="13"/>
  <c r="I3388" i="13"/>
  <c r="I81" i="13"/>
  <c r="W81" i="13" s="1"/>
  <c r="I82" i="13"/>
  <c r="W82" i="13" s="1"/>
  <c r="I1325" i="13"/>
  <c r="I1332" i="13"/>
  <c r="I1329" i="13"/>
  <c r="I1417" i="13"/>
  <c r="I2283" i="13"/>
  <c r="I1035" i="13"/>
  <c r="I1322" i="13"/>
  <c r="I1319" i="13"/>
  <c r="I1317" i="13"/>
  <c r="I1316" i="13"/>
  <c r="I1324" i="13"/>
  <c r="I1320" i="13"/>
  <c r="I1037" i="13"/>
  <c r="I1039" i="13"/>
  <c r="I285" i="13"/>
  <c r="W285" i="13" s="1"/>
  <c r="I2777" i="13"/>
  <c r="I2778" i="13"/>
  <c r="I2781" i="13"/>
  <c r="I2776" i="13"/>
  <c r="I2779" i="13"/>
  <c r="I2783" i="13"/>
  <c r="I2782" i="13"/>
  <c r="I2580" i="13"/>
  <c r="I2520" i="13"/>
  <c r="I2516" i="13"/>
  <c r="I2517" i="13"/>
  <c r="I2513" i="13"/>
  <c r="I1307" i="13"/>
  <c r="I1306" i="13"/>
  <c r="I1301" i="13"/>
  <c r="I1305" i="13"/>
  <c r="I1308" i="13"/>
  <c r="I1304" i="13"/>
  <c r="I1492" i="13"/>
  <c r="I1507" i="13"/>
  <c r="I1502" i="13"/>
  <c r="I1501" i="13"/>
  <c r="I2459" i="13"/>
  <c r="I2460" i="13"/>
  <c r="I2461" i="13"/>
  <c r="I452" i="13"/>
  <c r="I453" i="13"/>
  <c r="I3499" i="13"/>
  <c r="I3493" i="13"/>
  <c r="I3504" i="13"/>
  <c r="I3496" i="13"/>
  <c r="I3498" i="13"/>
  <c r="I2789" i="13"/>
  <c r="I2794" i="13"/>
  <c r="I66" i="13"/>
  <c r="W66" i="13" s="1"/>
  <c r="I68" i="13"/>
  <c r="W68" i="13" s="1"/>
  <c r="I71" i="13"/>
  <c r="W71" i="13" s="1"/>
  <c r="I2948" i="13"/>
  <c r="I2949" i="13"/>
  <c r="I2952" i="13"/>
  <c r="I1542" i="13"/>
  <c r="I2186" i="13"/>
  <c r="I2162" i="13"/>
  <c r="I2192" i="13"/>
  <c r="I2190" i="13"/>
  <c r="I2171" i="13"/>
  <c r="I2198" i="13"/>
  <c r="I2336" i="13"/>
  <c r="I2334" i="13"/>
  <c r="I2339" i="13"/>
  <c r="I2342" i="13"/>
  <c r="I2343" i="13"/>
  <c r="I2338" i="13"/>
  <c r="I2603" i="13"/>
  <c r="I2600" i="13"/>
  <c r="I2604" i="13"/>
  <c r="I2601" i="13"/>
  <c r="I2621" i="13"/>
  <c r="I1571" i="13"/>
  <c r="I1567" i="13"/>
  <c r="I1572" i="13"/>
  <c r="I1573" i="13"/>
  <c r="I1574" i="13"/>
  <c r="I1575" i="13"/>
  <c r="I1387" i="13"/>
  <c r="I1385" i="13"/>
  <c r="I1391" i="13"/>
  <c r="I1393" i="13"/>
  <c r="I1389" i="13"/>
  <c r="I927" i="13"/>
  <c r="I2378" i="13"/>
  <c r="I2059" i="13"/>
  <c r="I2061" i="13"/>
  <c r="I2062" i="13"/>
  <c r="I2064" i="13"/>
  <c r="I2060" i="13"/>
  <c r="I1498" i="13"/>
  <c r="I1497" i="13"/>
  <c r="I1496" i="13"/>
  <c r="I1376" i="13"/>
  <c r="I1382" i="13"/>
  <c r="I1379" i="13"/>
  <c r="I1381" i="13"/>
  <c r="I3651" i="13"/>
  <c r="I3621" i="13"/>
  <c r="I3620" i="13"/>
  <c r="I905" i="13"/>
  <c r="W905" i="13" s="1"/>
  <c r="I69" i="13"/>
  <c r="W69" i="13" s="1"/>
  <c r="I5" i="13"/>
  <c r="I1611" i="13"/>
  <c r="I1610" i="13"/>
  <c r="I1613" i="13"/>
  <c r="I1609" i="13"/>
  <c r="I1614" i="13"/>
  <c r="I2052" i="13"/>
  <c r="I2051" i="13"/>
  <c r="I2056" i="13"/>
  <c r="I2053" i="13"/>
  <c r="I3942" i="13"/>
  <c r="I3852" i="13"/>
  <c r="I3849" i="13"/>
  <c r="I3850" i="13"/>
  <c r="I3938" i="13"/>
  <c r="I2709" i="13"/>
  <c r="I2707" i="13"/>
  <c r="I2713" i="13"/>
  <c r="I2714" i="13"/>
  <c r="I2710" i="13"/>
  <c r="I2706" i="13"/>
  <c r="I3879" i="13"/>
  <c r="I3880" i="13"/>
  <c r="I3931" i="13"/>
  <c r="I3933" i="13"/>
  <c r="I3925" i="13"/>
  <c r="I3895" i="13"/>
  <c r="I3894" i="13"/>
  <c r="I3892" i="13"/>
  <c r="I3891" i="13"/>
  <c r="I3890" i="13"/>
  <c r="I3887" i="13"/>
  <c r="I3885" i="13"/>
  <c r="I3858" i="13"/>
  <c r="I3861" i="13"/>
  <c r="I2978" i="13"/>
  <c r="I2977" i="13"/>
  <c r="I2980" i="13"/>
  <c r="I2975" i="13"/>
  <c r="I2974" i="13"/>
  <c r="I3408" i="13"/>
  <c r="I3407" i="13"/>
  <c r="I3401" i="13"/>
  <c r="I546" i="13"/>
  <c r="I638" i="13"/>
  <c r="I1073" i="13"/>
  <c r="I2296" i="13"/>
  <c r="I2840" i="13"/>
  <c r="I2841" i="13"/>
  <c r="I24" i="13"/>
  <c r="W24" i="13" s="1"/>
  <c r="I27" i="13"/>
  <c r="W27" i="13" s="1"/>
  <c r="I19" i="13"/>
  <c r="W19" i="13" s="1"/>
  <c r="I18" i="13"/>
  <c r="W18" i="13" s="1"/>
  <c r="I3156" i="13"/>
  <c r="I3154" i="13"/>
  <c r="I3153" i="13"/>
  <c r="I3152" i="13"/>
  <c r="I3155" i="13"/>
  <c r="I3150" i="13"/>
  <c r="I3146" i="13"/>
  <c r="I3145" i="13"/>
  <c r="I3159" i="13"/>
  <c r="I3158" i="13"/>
  <c r="I3157" i="13"/>
  <c r="I3160" i="13"/>
  <c r="I1243" i="13"/>
  <c r="I3231" i="13"/>
  <c r="I3233" i="13"/>
  <c r="I3232" i="13"/>
  <c r="I279" i="13"/>
  <c r="W279" i="13" s="1"/>
  <c r="I3237" i="13"/>
  <c r="I2284" i="13"/>
  <c r="I2463" i="13"/>
  <c r="I2415" i="13"/>
  <c r="I2413" i="13"/>
  <c r="I3726" i="13"/>
  <c r="I3738" i="13"/>
  <c r="I3736" i="13"/>
  <c r="I3752" i="13"/>
  <c r="I3744" i="13"/>
  <c r="I3747" i="13"/>
  <c r="I3745" i="13"/>
  <c r="I3743" i="13"/>
  <c r="I2929" i="13"/>
  <c r="I2693" i="13"/>
  <c r="I2700" i="13"/>
  <c r="I2692" i="13"/>
  <c r="I2698" i="13"/>
  <c r="I2355" i="13"/>
  <c r="I2351" i="13"/>
  <c r="I2352" i="13"/>
  <c r="I2657" i="13"/>
  <c r="I2212" i="13"/>
  <c r="I2218" i="13"/>
  <c r="I2214" i="13"/>
  <c r="I2220" i="13"/>
  <c r="I2222" i="13"/>
  <c r="I2216" i="13"/>
  <c r="I2219" i="13"/>
  <c r="I3606" i="13"/>
  <c r="I88" i="13"/>
  <c r="W88" i="13" s="1"/>
  <c r="I90" i="13"/>
  <c r="W90" i="13" s="1"/>
  <c r="I2731" i="13"/>
  <c r="I2726" i="13"/>
  <c r="I2728" i="13"/>
  <c r="I2326" i="13"/>
  <c r="I2066" i="13"/>
  <c r="I1032" i="13"/>
  <c r="I3396" i="13"/>
  <c r="I3395" i="13"/>
  <c r="I3397" i="13"/>
  <c r="I3400" i="13"/>
  <c r="I3193" i="13"/>
  <c r="I2753" i="13"/>
  <c r="I3951" i="13"/>
  <c r="I3921" i="13"/>
  <c r="I3955" i="13"/>
  <c r="I532" i="13"/>
  <c r="I2954" i="13"/>
  <c r="I2959" i="13"/>
  <c r="I2953" i="13"/>
  <c r="I1860" i="13"/>
  <c r="I1862" i="13"/>
  <c r="I3186" i="13"/>
  <c r="I738" i="13"/>
  <c r="I2983" i="13"/>
  <c r="I2982" i="13"/>
  <c r="I2981" i="13"/>
  <c r="I2986" i="13"/>
  <c r="I3036" i="13"/>
  <c r="I1654" i="13"/>
  <c r="I1655" i="13"/>
  <c r="I1656" i="13"/>
  <c r="I812" i="13"/>
  <c r="I65" i="13"/>
  <c r="W65" i="13" s="1"/>
  <c r="I3790" i="13"/>
  <c r="I3783" i="13"/>
  <c r="I3784" i="13"/>
  <c r="I3764" i="13"/>
  <c r="I1221" i="13"/>
  <c r="I1222" i="13"/>
  <c r="I3300" i="13"/>
  <c r="I3459" i="13"/>
  <c r="I3454" i="13"/>
  <c r="I3453" i="13"/>
  <c r="I3452" i="13"/>
  <c r="I3455" i="13"/>
  <c r="I3456" i="13"/>
  <c r="I1666" i="13"/>
  <c r="I3776" i="13"/>
  <c r="I3769" i="13"/>
  <c r="I612" i="13"/>
  <c r="I1556" i="13"/>
  <c r="I1548" i="13"/>
  <c r="I1544" i="13"/>
  <c r="I1546" i="13"/>
  <c r="I1545" i="13"/>
  <c r="I1550" i="13"/>
  <c r="I1185" i="13"/>
  <c r="I3207" i="13"/>
  <c r="I3206" i="13"/>
  <c r="I1864" i="13"/>
  <c r="I1549" i="13"/>
  <c r="I3433" i="13"/>
  <c r="I3431" i="13"/>
  <c r="I3664" i="13"/>
  <c r="I3667" i="13"/>
  <c r="I3532" i="13"/>
  <c r="I3536" i="13"/>
  <c r="I3531" i="13"/>
  <c r="I870" i="13"/>
  <c r="W870" i="13" s="1"/>
  <c r="I3195" i="13"/>
  <c r="I3200" i="13"/>
  <c r="I52" i="13"/>
  <c r="I50" i="13"/>
  <c r="I63" i="13"/>
  <c r="I60" i="13"/>
  <c r="I39" i="13"/>
  <c r="W39" i="13" s="1"/>
  <c r="I3284" i="13"/>
  <c r="I3286" i="13"/>
  <c r="I3273" i="13"/>
  <c r="I3275" i="13"/>
  <c r="I3274" i="13"/>
  <c r="I3272" i="13"/>
  <c r="I3279" i="13"/>
  <c r="I3295" i="13"/>
  <c r="I3296" i="13"/>
  <c r="I3698" i="13"/>
  <c r="I3691" i="13"/>
  <c r="I3689" i="13"/>
  <c r="I3692" i="13"/>
  <c r="I3699" i="13"/>
  <c r="I3694" i="13"/>
  <c r="I42" i="13"/>
  <c r="I33" i="13"/>
  <c r="I159" i="13"/>
  <c r="I155" i="13"/>
  <c r="I156" i="13"/>
  <c r="I154" i="13"/>
  <c r="I164" i="13"/>
  <c r="I165" i="13"/>
  <c r="I234" i="13"/>
  <c r="I232" i="13"/>
  <c r="I276" i="13"/>
  <c r="I36" i="13"/>
  <c r="I224" i="13"/>
  <c r="I219" i="13"/>
  <c r="I218" i="13"/>
  <c r="I220" i="13"/>
  <c r="I217" i="13"/>
  <c r="I215" i="13"/>
  <c r="W215" i="13" s="1"/>
  <c r="I961" i="13"/>
  <c r="I960" i="13"/>
  <c r="I170" i="13"/>
  <c r="I169" i="13"/>
  <c r="I172" i="13"/>
  <c r="I168" i="13"/>
  <c r="I175" i="13"/>
  <c r="I173" i="13"/>
  <c r="I174" i="13"/>
  <c r="I2872" i="13"/>
  <c r="I2873" i="13"/>
  <c r="I2876" i="13"/>
  <c r="I2870" i="13"/>
  <c r="I182" i="13"/>
  <c r="W182" i="13" s="1"/>
  <c r="I3314" i="13"/>
  <c r="I3313" i="13"/>
  <c r="I3317" i="13"/>
  <c r="I160" i="13"/>
  <c r="I2645" i="13"/>
  <c r="I2644" i="13"/>
  <c r="I2643" i="13"/>
  <c r="I183" i="13"/>
  <c r="W183" i="13" s="1"/>
  <c r="I1159" i="13"/>
  <c r="I3097" i="13"/>
  <c r="I3096" i="13"/>
  <c r="I3095" i="13"/>
  <c r="I3098" i="13"/>
  <c r="I3091" i="13"/>
  <c r="I3094" i="13"/>
  <c r="I3089" i="13"/>
  <c r="I3085" i="13"/>
  <c r="I3087" i="13"/>
  <c r="I3113" i="13"/>
  <c r="I3112" i="13"/>
  <c r="I3115" i="13"/>
  <c r="I3110" i="13"/>
  <c r="I3109" i="13"/>
  <c r="I3108" i="13"/>
  <c r="I3111" i="13"/>
  <c r="I3105" i="13"/>
  <c r="I3107" i="13"/>
  <c r="I3116" i="13"/>
  <c r="I3126" i="13"/>
  <c r="I3129" i="13"/>
  <c r="I3123" i="13"/>
  <c r="I3122" i="13"/>
  <c r="I3121" i="13"/>
  <c r="I3124" i="13"/>
  <c r="I3138" i="13"/>
  <c r="I3137" i="13"/>
  <c r="I3136" i="13"/>
  <c r="I2575" i="13"/>
  <c r="I2577" i="13"/>
  <c r="I326" i="13"/>
  <c r="I328" i="13"/>
  <c r="I330" i="13"/>
  <c r="I329" i="13"/>
  <c r="I335" i="13"/>
  <c r="I333" i="13"/>
  <c r="I356" i="13"/>
  <c r="I357" i="13"/>
  <c r="I355" i="13"/>
  <c r="I366" i="13"/>
  <c r="I345" i="13"/>
  <c r="I347" i="13"/>
  <c r="I342" i="13"/>
  <c r="I346" i="13"/>
  <c r="I305" i="13"/>
  <c r="I306" i="13"/>
  <c r="I317" i="13"/>
  <c r="I318" i="13"/>
  <c r="I319" i="13"/>
  <c r="I381" i="13"/>
  <c r="I314" i="13"/>
  <c r="I376" i="13"/>
  <c r="I310" i="13"/>
  <c r="I309" i="13"/>
  <c r="I311" i="13"/>
  <c r="I308" i="13"/>
  <c r="I270" i="13"/>
  <c r="I268" i="13"/>
  <c r="I269" i="13"/>
  <c r="I3541" i="13"/>
  <c r="I3539" i="13"/>
  <c r="I2032" i="13"/>
  <c r="I2025" i="13"/>
  <c r="I2034" i="13"/>
  <c r="I2035" i="13"/>
  <c r="I2855" i="13"/>
  <c r="I1988" i="13"/>
  <c r="I1989" i="13"/>
  <c r="I1986" i="13"/>
  <c r="I1987" i="13"/>
  <c r="I1985" i="13"/>
  <c r="I1992" i="13"/>
  <c r="I2008" i="13"/>
  <c r="I2010" i="13"/>
  <c r="I2016" i="13"/>
  <c r="I2014" i="13"/>
  <c r="I1849" i="13"/>
  <c r="I2396" i="13"/>
  <c r="I2397" i="13"/>
  <c r="I911" i="13"/>
  <c r="I912" i="13"/>
  <c r="I913" i="13"/>
  <c r="I915" i="13"/>
  <c r="I914" i="13"/>
  <c r="I119" i="13"/>
  <c r="I878" i="13"/>
  <c r="I1597" i="13"/>
  <c r="I1623" i="13"/>
  <c r="I1263" i="13"/>
  <c r="I1261" i="13"/>
  <c r="I1262" i="13"/>
  <c r="I903" i="13"/>
  <c r="I901" i="13"/>
  <c r="I1674" i="13"/>
  <c r="I2971" i="13"/>
  <c r="I2968" i="13"/>
  <c r="I1643" i="13"/>
  <c r="I1639" i="13"/>
  <c r="I1646" i="13"/>
  <c r="I1659" i="13"/>
  <c r="I298" i="13"/>
  <c r="I299" i="13"/>
  <c r="I2024" i="13"/>
  <c r="I2023" i="13"/>
  <c r="I1114" i="13"/>
  <c r="I1112" i="13"/>
  <c r="I3638" i="13"/>
  <c r="I3610" i="13"/>
  <c r="I2962" i="13"/>
  <c r="I97" i="13"/>
  <c r="W97" i="13" s="1"/>
  <c r="I3506" i="13"/>
  <c r="I1924" i="13"/>
  <c r="I323" i="13"/>
  <c r="I321" i="13"/>
  <c r="I2021" i="13"/>
  <c r="I1978" i="13"/>
  <c r="I2022" i="13"/>
  <c r="I3238" i="13"/>
  <c r="I1981" i="13"/>
  <c r="I1979" i="13"/>
  <c r="I2001" i="13"/>
  <c r="I2239" i="13"/>
  <c r="I2240" i="13"/>
  <c r="I1998" i="13"/>
  <c r="I2003" i="13"/>
  <c r="I2005" i="13"/>
  <c r="I2004" i="13"/>
  <c r="I858" i="13"/>
  <c r="I857" i="13"/>
  <c r="I2000" i="13"/>
  <c r="I1983" i="13"/>
  <c r="I2608" i="13"/>
  <c r="I2607" i="13"/>
  <c r="I3818" i="13"/>
  <c r="I3817" i="13"/>
  <c r="I371" i="13"/>
  <c r="I372" i="13"/>
  <c r="I362" i="13"/>
  <c r="I3822" i="13"/>
  <c r="I3825" i="13"/>
  <c r="I3826" i="13"/>
  <c r="I2273" i="13"/>
  <c r="I2280" i="13"/>
  <c r="I1729" i="13"/>
  <c r="I1726" i="13"/>
  <c r="I3832" i="13"/>
  <c r="I3834" i="13"/>
  <c r="I3836" i="13"/>
  <c r="I3837" i="13"/>
  <c r="I3839" i="13"/>
  <c r="I3840" i="13"/>
  <c r="I1731" i="13"/>
  <c r="I1733" i="13"/>
  <c r="I3451" i="13"/>
  <c r="I2715" i="13"/>
  <c r="I2716" i="13"/>
  <c r="I1735" i="13"/>
  <c r="I2865" i="13"/>
  <c r="I2180" i="13"/>
  <c r="I2184" i="13"/>
  <c r="I2182" i="13"/>
  <c r="I2181" i="13"/>
  <c r="I2179" i="13"/>
  <c r="I1745" i="13"/>
  <c r="I251" i="13"/>
  <c r="W251" i="13" s="1"/>
  <c r="I2264" i="13"/>
  <c r="I2263" i="13"/>
  <c r="I2262" i="13"/>
  <c r="I2261" i="13"/>
  <c r="I1933" i="13"/>
  <c r="I1932" i="13"/>
  <c r="I1931" i="13"/>
  <c r="I1930" i="13"/>
  <c r="I1938" i="13"/>
  <c r="I1939" i="13"/>
  <c r="I1935" i="13"/>
  <c r="I1934" i="13"/>
  <c r="I1940" i="13"/>
  <c r="I1942" i="13"/>
  <c r="I1631" i="13"/>
  <c r="I1626" i="13"/>
  <c r="I1628" i="13"/>
  <c r="I1919" i="13"/>
  <c r="I2294" i="13"/>
  <c r="I2292" i="13"/>
  <c r="I1044" i="13"/>
  <c r="I1045" i="13"/>
  <c r="I1046" i="13"/>
  <c r="I422" i="13"/>
  <c r="I423" i="13"/>
  <c r="I427" i="13"/>
  <c r="I430" i="13"/>
  <c r="I431" i="13"/>
  <c r="I540" i="13"/>
  <c r="I551" i="13"/>
  <c r="I563" i="13"/>
  <c r="I564" i="13"/>
  <c r="I461" i="13"/>
  <c r="I464" i="13"/>
  <c r="I463" i="13"/>
  <c r="I390" i="13"/>
  <c r="I387" i="13"/>
  <c r="I576" i="13"/>
  <c r="I574" i="13"/>
  <c r="I398" i="13"/>
  <c r="I399" i="13"/>
  <c r="I401" i="13"/>
  <c r="I593" i="13"/>
  <c r="I594" i="13"/>
  <c r="I595" i="13"/>
  <c r="I404" i="13"/>
  <c r="I473" i="13"/>
  <c r="W473" i="13" s="1"/>
  <c r="I607" i="13"/>
  <c r="I608" i="13"/>
  <c r="I609" i="13"/>
  <c r="I411" i="13"/>
  <c r="I415" i="13"/>
  <c r="I416" i="13"/>
  <c r="I621" i="13"/>
  <c r="I620" i="13"/>
  <c r="I485" i="13"/>
  <c r="I488" i="13"/>
  <c r="I489" i="13"/>
  <c r="I624" i="13"/>
  <c r="I633" i="13"/>
  <c r="I499" i="13"/>
  <c r="I636" i="13"/>
  <c r="I649" i="13"/>
  <c r="I508" i="13"/>
  <c r="I509" i="13"/>
  <c r="I510" i="13"/>
  <c r="I654" i="13"/>
  <c r="I655" i="13"/>
  <c r="I653" i="13"/>
  <c r="I521" i="13"/>
  <c r="I526" i="13"/>
  <c r="I543" i="13"/>
  <c r="I1009" i="13"/>
  <c r="I1006" i="13"/>
  <c r="I1091" i="13"/>
  <c r="I1098" i="13"/>
  <c r="I1100" i="13"/>
  <c r="I1096" i="13"/>
  <c r="I1095" i="13"/>
  <c r="I1048" i="13"/>
  <c r="I1220" i="13"/>
  <c r="I1214" i="13"/>
  <c r="I2079" i="13"/>
  <c r="I2081" i="13"/>
  <c r="I1869" i="13"/>
  <c r="I1865" i="13"/>
  <c r="I1885" i="13"/>
  <c r="I1880" i="13"/>
  <c r="I1882" i="13"/>
  <c r="I1881" i="13"/>
  <c r="I1879" i="13"/>
  <c r="I1877" i="13"/>
  <c r="I1884" i="13"/>
  <c r="I1886" i="13"/>
  <c r="I1876" i="13"/>
  <c r="I1892" i="13"/>
  <c r="I1890" i="13"/>
  <c r="I1889" i="13"/>
  <c r="I2106" i="13"/>
  <c r="I2103" i="13"/>
  <c r="I2102" i="13"/>
  <c r="I2111" i="13"/>
  <c r="I2112" i="13"/>
  <c r="I2107" i="13"/>
  <c r="I2105" i="13"/>
  <c r="I2132" i="13"/>
  <c r="I2126" i="13"/>
  <c r="I2133" i="13"/>
  <c r="I2134" i="13"/>
  <c r="I2117" i="13"/>
  <c r="I2116" i="13"/>
  <c r="I2114" i="13"/>
  <c r="I2122" i="13"/>
  <c r="I2123" i="13"/>
  <c r="I2113" i="13"/>
  <c r="I2115" i="13"/>
  <c r="I1777" i="13"/>
  <c r="I1771" i="13"/>
  <c r="I1773" i="13"/>
  <c r="I1769" i="13"/>
  <c r="I1788" i="13"/>
  <c r="I1789" i="13"/>
  <c r="I1784" i="13"/>
  <c r="I1779" i="13"/>
  <c r="I2441" i="13"/>
  <c r="I2439" i="13"/>
  <c r="I2438" i="13"/>
  <c r="I2443" i="13"/>
  <c r="I2445" i="13"/>
  <c r="I2456" i="13"/>
  <c r="I2451" i="13"/>
  <c r="I2449" i="13"/>
  <c r="I2453" i="13"/>
  <c r="I1835" i="13"/>
  <c r="I1831" i="13"/>
  <c r="I1837" i="13"/>
  <c r="I1838" i="13"/>
  <c r="I1832" i="13"/>
  <c r="I2685" i="13"/>
  <c r="I2681" i="13"/>
  <c r="I2684" i="13"/>
  <c r="I2671" i="13"/>
  <c r="I2662" i="13"/>
  <c r="I2665" i="13"/>
  <c r="I2659" i="13"/>
  <c r="I2666" i="13"/>
  <c r="I2661" i="13"/>
  <c r="I2664" i="13"/>
  <c r="I2640" i="13"/>
  <c r="I2642" i="13"/>
  <c r="I2211" i="13"/>
  <c r="I2208" i="13"/>
  <c r="I2286" i="13"/>
  <c r="I2465" i="13"/>
  <c r="I2473" i="13"/>
  <c r="I2467" i="13"/>
  <c r="I2470" i="13"/>
  <c r="I2837" i="13"/>
  <c r="I2830" i="13"/>
  <c r="I2832" i="13"/>
  <c r="I2833" i="13"/>
  <c r="I2827" i="13"/>
  <c r="I2842" i="13"/>
  <c r="I2845" i="13"/>
  <c r="I2843" i="13"/>
  <c r="I2852" i="13"/>
  <c r="I2854" i="13"/>
  <c r="I2847" i="13"/>
  <c r="I2863" i="13"/>
  <c r="I2858" i="13"/>
  <c r="I2860" i="13"/>
  <c r="I2804" i="13"/>
  <c r="I2814" i="13"/>
  <c r="I2808" i="13"/>
  <c r="I2807" i="13"/>
  <c r="I2815" i="13"/>
  <c r="I2809" i="13"/>
  <c r="I2297" i="13"/>
  <c r="I2307" i="13"/>
  <c r="I2303" i="13"/>
  <c r="I2302" i="13"/>
  <c r="I2301" i="13"/>
  <c r="I2089" i="13"/>
  <c r="I2090" i="13"/>
  <c r="I2097" i="13"/>
  <c r="I2095" i="13"/>
  <c r="I2382" i="13"/>
  <c r="I2381" i="13"/>
  <c r="I2387" i="13"/>
  <c r="I2380" i="13"/>
  <c r="I2379" i="13"/>
  <c r="I2896" i="13"/>
  <c r="I2895" i="13"/>
  <c r="I2894" i="13"/>
  <c r="I2893" i="13"/>
  <c r="I2902" i="13"/>
  <c r="I2884" i="13"/>
  <c r="I2880" i="13"/>
  <c r="I2879" i="13"/>
  <c r="I2878" i="13"/>
  <c r="I2886" i="13"/>
  <c r="I2887" i="13"/>
  <c r="I2882" i="13"/>
  <c r="I2883" i="13"/>
  <c r="I3518" i="13"/>
  <c r="I3519" i="13"/>
  <c r="I3512" i="13"/>
  <c r="I3513" i="13"/>
  <c r="I2407" i="13"/>
  <c r="I2403" i="13"/>
  <c r="I2401" i="13"/>
  <c r="I2331" i="13"/>
  <c r="I2332" i="13"/>
  <c r="I2333" i="13"/>
  <c r="I2430" i="13"/>
  <c r="I2424" i="13"/>
  <c r="I2431" i="13"/>
  <c r="I2432" i="13"/>
  <c r="I2427" i="13"/>
  <c r="I2918" i="13"/>
  <c r="I2919" i="13"/>
  <c r="I2924" i="13"/>
  <c r="I2917" i="13"/>
  <c r="I2916" i="13"/>
  <c r="I2926" i="13"/>
  <c r="I2927" i="13"/>
  <c r="I2921" i="13"/>
  <c r="I2911" i="13"/>
  <c r="I2913" i="13"/>
  <c r="I2735" i="13"/>
  <c r="I2258" i="13"/>
  <c r="I2256" i="13"/>
  <c r="I2254" i="13"/>
  <c r="I2253" i="13"/>
  <c r="I2252" i="13"/>
  <c r="I2257" i="13"/>
  <c r="I2255" i="13"/>
  <c r="I2232" i="13"/>
  <c r="I2226" i="13"/>
  <c r="I2231" i="13"/>
  <c r="I2233" i="13"/>
  <c r="I2230" i="13"/>
  <c r="I2229" i="13"/>
  <c r="I1070" i="13"/>
  <c r="I1072" i="13"/>
  <c r="I1065" i="13"/>
  <c r="I1064" i="13"/>
  <c r="I1082" i="13"/>
  <c r="I1079" i="13"/>
  <c r="I1074" i="13"/>
  <c r="I1081" i="13"/>
  <c r="I1076" i="13"/>
  <c r="I2327" i="13"/>
  <c r="I2369" i="13"/>
  <c r="I3182" i="13"/>
  <c r="I3181" i="13"/>
  <c r="I3183" i="13"/>
  <c r="I3185" i="13"/>
  <c r="I3164" i="13"/>
  <c r="I3162" i="13"/>
  <c r="I3177" i="13"/>
  <c r="I3176" i="13"/>
  <c r="I3550" i="13"/>
  <c r="I3549" i="13"/>
  <c r="I3548" i="13"/>
  <c r="I3557" i="13"/>
  <c r="I3554" i="13"/>
  <c r="I3553" i="13"/>
  <c r="I2250" i="13"/>
  <c r="I2243" i="13"/>
  <c r="I2246" i="13"/>
  <c r="I2251" i="13"/>
  <c r="I2248" i="13"/>
  <c r="I2245" i="13"/>
  <c r="I3468" i="13"/>
  <c r="I2930" i="13"/>
  <c r="I2931" i="13"/>
  <c r="I2932" i="13"/>
  <c r="I2933" i="13"/>
  <c r="I2505" i="13"/>
  <c r="I2503" i="13"/>
  <c r="I2497" i="13"/>
  <c r="I2506" i="13"/>
  <c r="I2500" i="13"/>
  <c r="I2498" i="13"/>
  <c r="I2477" i="13"/>
  <c r="I2483" i="13"/>
  <c r="I2486" i="13"/>
  <c r="I2489" i="13"/>
  <c r="I2478" i="13"/>
  <c r="I2481" i="13"/>
  <c r="I2508" i="13"/>
  <c r="I2509" i="13"/>
  <c r="I2510" i="13"/>
  <c r="I2511" i="13"/>
  <c r="I2548" i="13"/>
  <c r="I2542" i="13"/>
  <c r="I2546" i="13"/>
  <c r="I1816" i="13"/>
  <c r="I1812" i="13"/>
  <c r="I1815" i="13"/>
  <c r="I3002" i="13"/>
  <c r="I3011" i="13"/>
  <c r="I3001" i="13"/>
  <c r="I1699" i="13"/>
  <c r="I1684" i="13"/>
  <c r="I1679" i="13"/>
  <c r="I1686" i="13"/>
  <c r="I1689" i="13"/>
  <c r="I1687" i="13"/>
  <c r="I1691" i="13"/>
  <c r="I2648" i="13"/>
  <c r="I2647" i="13"/>
  <c r="I2646" i="13"/>
  <c r="I1958" i="13"/>
  <c r="I1954" i="13"/>
  <c r="I1955" i="13"/>
  <c r="I3371" i="13"/>
  <c r="I3372" i="13"/>
  <c r="I3373" i="13"/>
  <c r="I3310" i="13"/>
  <c r="I3309" i="13"/>
  <c r="I3302" i="13"/>
  <c r="I2988" i="13"/>
  <c r="I2987" i="13"/>
  <c r="I3039" i="13"/>
  <c r="I3043" i="13"/>
  <c r="I3041" i="13"/>
  <c r="I3038" i="13"/>
  <c r="I3037" i="13"/>
  <c r="I3045" i="13"/>
  <c r="I3042" i="13"/>
  <c r="I3040" i="13"/>
  <c r="I1670" i="13"/>
  <c r="I1668" i="13"/>
  <c r="I3367" i="13"/>
  <c r="I3363" i="13"/>
  <c r="I3355" i="13"/>
  <c r="I3353" i="13"/>
  <c r="I3352" i="13"/>
  <c r="I3357" i="13"/>
  <c r="I3360" i="13"/>
  <c r="I3361" i="13"/>
  <c r="I3356" i="13"/>
  <c r="I2142" i="13"/>
  <c r="I2140" i="13"/>
  <c r="I2148" i="13"/>
  <c r="I2149" i="13"/>
  <c r="I2147" i="13"/>
  <c r="I242" i="13"/>
  <c r="I2177" i="13"/>
  <c r="I2175" i="13"/>
  <c r="I3525" i="13"/>
  <c r="I3529" i="13"/>
  <c r="I3528" i="13"/>
  <c r="I3530" i="13"/>
  <c r="I3527" i="13"/>
  <c r="I3242" i="13"/>
  <c r="I3246" i="13"/>
  <c r="I3261" i="13"/>
  <c r="I3260" i="13"/>
  <c r="I3254" i="13"/>
  <c r="I3253" i="13"/>
  <c r="I3262" i="13"/>
  <c r="I3263" i="13"/>
  <c r="I3258" i="13"/>
  <c r="I3255" i="13"/>
  <c r="I3212" i="13"/>
  <c r="I2071" i="13"/>
  <c r="I2077" i="13"/>
  <c r="I2770" i="13"/>
  <c r="I2771" i="13"/>
  <c r="I2773" i="13"/>
  <c r="I2774" i="13"/>
  <c r="I2775" i="13"/>
  <c r="I2290" i="13"/>
  <c r="I2287" i="13"/>
  <c r="I1011" i="13"/>
  <c r="I1018" i="13"/>
  <c r="I1013" i="13"/>
  <c r="I1020" i="13"/>
  <c r="I1022" i="13"/>
  <c r="I2235" i="13"/>
  <c r="I1259" i="13"/>
  <c r="I1247" i="13"/>
  <c r="I1358" i="13"/>
  <c r="I1359" i="13"/>
  <c r="I1357" i="13"/>
  <c r="I1352" i="13"/>
  <c r="I1360" i="13"/>
  <c r="I1354" i="13"/>
  <c r="I1585" i="13"/>
  <c r="I1584" i="13"/>
  <c r="I1581" i="13"/>
  <c r="I1589" i="13"/>
  <c r="I1588" i="13"/>
  <c r="I1593" i="13"/>
  <c r="I1595" i="13"/>
  <c r="I1592" i="13"/>
  <c r="I1591" i="13"/>
  <c r="I1138" i="13"/>
  <c r="I1134" i="13"/>
  <c r="I1132" i="13"/>
  <c r="I1147" i="13"/>
  <c r="I1142" i="13"/>
  <c r="I1152" i="13"/>
  <c r="I1169" i="13"/>
  <c r="I1170" i="13"/>
  <c r="I1171" i="13"/>
  <c r="I1172" i="13"/>
  <c r="I1173" i="13"/>
  <c r="I1182" i="13"/>
  <c r="I2572" i="13"/>
  <c r="I2568" i="13"/>
  <c r="I2571" i="13"/>
  <c r="I2569" i="13"/>
  <c r="I2915" i="13"/>
  <c r="I1223" i="13"/>
  <c r="I1225" i="13"/>
  <c r="I886" i="13"/>
  <c r="I3329" i="13"/>
  <c r="I3326" i="13"/>
  <c r="I3328" i="13"/>
  <c r="I3330" i="13"/>
  <c r="I3331" i="13"/>
  <c r="I3334" i="13"/>
  <c r="I3333" i="13"/>
  <c r="I3335" i="13"/>
  <c r="I3337" i="13"/>
  <c r="I3546" i="13"/>
  <c r="I3547" i="13"/>
  <c r="I2223" i="13"/>
  <c r="I2225" i="13"/>
  <c r="I2738" i="13"/>
  <c r="I2739" i="13"/>
  <c r="I1853" i="13"/>
  <c r="I2590" i="13"/>
  <c r="I2587" i="13"/>
  <c r="I2583" i="13"/>
  <c r="I2584" i="13"/>
  <c r="I2586" i="13"/>
  <c r="I2581" i="13"/>
  <c r="I2592" i="13"/>
  <c r="I2593" i="13"/>
  <c r="I2582" i="13"/>
  <c r="I1522" i="13"/>
  <c r="I1523" i="13"/>
  <c r="F2930" i="13"/>
  <c r="G2930" i="13"/>
  <c r="U2930" i="13" s="1"/>
  <c r="H2930" i="13"/>
  <c r="I2493" i="13" l="1"/>
  <c r="I1976" i="13"/>
  <c r="I1975" i="13"/>
  <c r="I2792" i="13"/>
  <c r="I3523" i="13"/>
  <c r="I3520" i="13"/>
  <c r="I2869" i="13"/>
  <c r="I1907" i="13"/>
  <c r="I2435" i="13"/>
  <c r="I2042" i="13"/>
  <c r="I1820" i="13"/>
  <c r="I906" i="13"/>
  <c r="W910" i="13" s="1"/>
  <c r="I2816" i="13"/>
  <c r="I1780" i="13"/>
  <c r="I2015" i="13"/>
  <c r="I2494" i="13"/>
  <c r="I2813" i="13"/>
  <c r="I3214" i="13"/>
  <c r="I1783" i="13"/>
  <c r="J2009" i="13"/>
  <c r="J3980" i="13"/>
  <c r="I3980" i="13"/>
  <c r="K3980" i="13" s="1"/>
  <c r="J2741" i="13"/>
  <c r="J2105" i="13"/>
  <c r="J1866" i="13"/>
  <c r="J3590" i="13"/>
  <c r="J2740" i="13"/>
  <c r="J2302" i="13"/>
  <c r="J2493" i="13"/>
  <c r="J1989" i="13"/>
  <c r="J2738" i="13"/>
  <c r="J2702" i="13"/>
  <c r="J1963" i="13"/>
  <c r="J1917" i="13"/>
  <c r="J2362" i="13"/>
  <c r="J2439" i="13"/>
  <c r="J3586" i="13"/>
  <c r="J1914" i="13"/>
  <c r="J1844" i="13"/>
  <c r="J3354" i="13"/>
  <c r="J3004" i="13"/>
  <c r="J1877" i="13"/>
  <c r="J3214" i="13"/>
  <c r="J3978" i="13"/>
  <c r="J3227" i="13"/>
  <c r="J2189" i="13"/>
  <c r="J2626" i="13"/>
  <c r="J3028" i="13"/>
  <c r="J2804" i="13"/>
  <c r="I1899" i="13"/>
  <c r="J2169" i="13"/>
  <c r="J1905" i="13"/>
  <c r="J2866" i="13"/>
  <c r="J2450" i="13"/>
  <c r="I1902" i="13"/>
  <c r="J2199" i="13"/>
  <c r="J1827" i="13"/>
  <c r="I3521" i="13"/>
  <c r="I2490" i="13"/>
  <c r="J2044" i="13"/>
  <c r="J1901" i="13"/>
  <c r="J1825" i="13"/>
  <c r="N3977" i="13"/>
  <c r="N3979" i="13"/>
  <c r="O3979" i="13" s="1"/>
  <c r="K3978" i="13"/>
  <c r="K3977" i="13"/>
  <c r="K3979" i="13"/>
  <c r="J2701" i="13"/>
  <c r="J240" i="13"/>
  <c r="J3320" i="13"/>
  <c r="J2792" i="13"/>
  <c r="J2376" i="13"/>
  <c r="J2089" i="13"/>
  <c r="I2450" i="13"/>
  <c r="J2528" i="13"/>
  <c r="J3738" i="13"/>
  <c r="J2193" i="13"/>
  <c r="J1722" i="13"/>
  <c r="J3736" i="13"/>
  <c r="J2192" i="13"/>
  <c r="J1721" i="13"/>
  <c r="J2190" i="13"/>
  <c r="J1831" i="13"/>
  <c r="J1717" i="13"/>
  <c r="J3600" i="13"/>
  <c r="W584" i="13"/>
  <c r="J2372" i="13"/>
  <c r="J2555" i="13"/>
  <c r="J2559" i="13"/>
  <c r="J2564" i="13"/>
  <c r="J3601" i="13"/>
  <c r="J2188" i="13"/>
  <c r="J389" i="13"/>
  <c r="W697" i="13"/>
  <c r="W461" i="13"/>
  <c r="W154" i="13"/>
  <c r="W467" i="13"/>
  <c r="W384" i="13"/>
  <c r="W273" i="13"/>
  <c r="W703" i="13"/>
  <c r="J3741" i="13"/>
  <c r="J3615" i="13"/>
  <c r="W918" i="13"/>
  <c r="W679" i="13"/>
  <c r="W891" i="13"/>
  <c r="J2375" i="13"/>
  <c r="J1700" i="13"/>
  <c r="J2533" i="13"/>
  <c r="J2191" i="13"/>
  <c r="W1006" i="13"/>
  <c r="I2556" i="13"/>
  <c r="J2557" i="13"/>
  <c r="W633" i="13"/>
  <c r="W869" i="13"/>
  <c r="W734" i="13"/>
  <c r="W494" i="13"/>
  <c r="W543" i="13"/>
  <c r="W521" i="13"/>
  <c r="W499" i="13"/>
  <c r="J2536" i="13"/>
  <c r="W782" i="13"/>
  <c r="J2561" i="13"/>
  <c r="W337" i="13"/>
  <c r="W513" i="13"/>
  <c r="W44" i="13"/>
  <c r="W42" i="13"/>
  <c r="W755" i="13"/>
  <c r="J2371" i="13"/>
  <c r="J3616" i="13"/>
  <c r="W581" i="13"/>
  <c r="W571" i="13"/>
  <c r="W294" i="13"/>
  <c r="W776" i="13"/>
  <c r="W577" i="13"/>
  <c r="W688" i="13"/>
  <c r="W886" i="13"/>
  <c r="W636" i="13"/>
  <c r="W1009" i="13"/>
  <c r="W598" i="13"/>
  <c r="W765" i="13"/>
  <c r="W485" i="13"/>
  <c r="W638" i="13"/>
  <c r="W724" i="13"/>
  <c r="W525" i="13"/>
  <c r="W730" i="13"/>
  <c r="W611" i="13"/>
  <c r="W425" i="13"/>
  <c r="W223" i="13"/>
  <c r="W840" i="13"/>
  <c r="W220" i="13"/>
  <c r="W457" i="13"/>
  <c r="W298" i="13"/>
  <c r="W566" i="13"/>
  <c r="W265" i="13"/>
  <c r="W750" i="13"/>
  <c r="W736" i="13"/>
  <c r="W745" i="13"/>
  <c r="W769" i="13"/>
  <c r="W844" i="13"/>
  <c r="W739" i="13"/>
  <c r="W477" i="13"/>
  <c r="W164" i="13"/>
  <c r="W496" i="13"/>
  <c r="W234" i="13"/>
  <c r="W805" i="13"/>
  <c r="W325" i="13"/>
  <c r="W464" i="13"/>
  <c r="W339" i="13"/>
  <c r="W661" i="13"/>
  <c r="W306" i="13"/>
  <c r="W444" i="13"/>
  <c r="W726" i="13"/>
  <c r="W488" i="13"/>
  <c r="W160" i="13"/>
  <c r="W927" i="13"/>
  <c r="W652" i="13"/>
  <c r="W564" i="13"/>
  <c r="W857" i="13"/>
  <c r="W528" i="13"/>
  <c r="W409" i="13"/>
  <c r="W574" i="13"/>
  <c r="W431" i="13"/>
  <c r="W119" i="13"/>
  <c r="W308" i="13"/>
  <c r="W177" i="13"/>
  <c r="W278" i="13"/>
  <c r="W640" i="13"/>
  <c r="W393" i="13"/>
  <c r="W291" i="13"/>
  <c r="W672" i="13"/>
  <c r="W838" i="13"/>
  <c r="W803" i="13"/>
  <c r="W836" i="13"/>
  <c r="W802" i="13"/>
  <c r="W449" i="13"/>
  <c r="W374" i="13"/>
  <c r="W958" i="13"/>
  <c r="W603" i="13"/>
  <c r="W717" i="13"/>
  <c r="W929" i="13"/>
  <c r="W400" i="13"/>
  <c r="W815" i="13"/>
  <c r="W435" i="13"/>
  <c r="W628" i="13"/>
  <c r="W404" i="13"/>
  <c r="W349" i="13"/>
  <c r="W710" i="13"/>
  <c r="W865" i="13"/>
  <c r="W690" i="13"/>
  <c r="W605" i="13"/>
  <c r="W491" i="13"/>
  <c r="W450" i="13"/>
  <c r="W420" i="13"/>
  <c r="W375" i="13"/>
  <c r="W595" i="13"/>
  <c r="W728" i="13"/>
  <c r="W261" i="13"/>
  <c r="W667" i="13"/>
  <c r="W624" i="13"/>
  <c r="W36" i="13"/>
  <c r="W833" i="13"/>
  <c r="W758" i="13"/>
  <c r="W181" i="13"/>
  <c r="W558" i="13"/>
  <c r="W825" i="13"/>
  <c r="W401" i="13"/>
  <c r="W318" i="13"/>
  <c r="W33" i="13"/>
  <c r="W517" i="13"/>
  <c r="W446" i="13"/>
  <c r="W620" i="13"/>
  <c r="W398" i="13"/>
  <c r="W551" i="13"/>
  <c r="W362" i="13"/>
  <c r="W175" i="13"/>
  <c r="W934" i="13"/>
  <c r="W685" i="13"/>
  <c r="W787" i="13"/>
  <c r="W896" i="13"/>
  <c r="W790" i="13"/>
  <c r="W754" i="13"/>
  <c r="W721" i="13"/>
  <c r="W552" i="13"/>
  <c r="W412" i="13"/>
  <c r="W365" i="13"/>
  <c r="W301" i="13"/>
  <c r="W256" i="13"/>
  <c r="W61" i="13"/>
  <c r="W372" i="13"/>
  <c r="W852" i="13"/>
  <c r="W878" i="13"/>
  <c r="W168" i="13"/>
  <c r="W752" i="13"/>
  <c r="W133" i="13"/>
  <c r="W267" i="13"/>
  <c r="W346" i="13"/>
  <c r="W963" i="13"/>
  <c r="W47" i="13"/>
  <c r="W546" i="13"/>
  <c r="W587" i="13"/>
  <c r="W663" i="13"/>
  <c r="W959" i="13"/>
  <c r="W442" i="13"/>
  <c r="W510" i="13"/>
  <c r="W472" i="13"/>
  <c r="W535" i="13"/>
  <c r="W5" i="13"/>
  <c r="W707" i="13"/>
  <c r="W819" i="13"/>
  <c r="W650" i="13"/>
  <c r="W851" i="13"/>
  <c r="W850" i="13"/>
  <c r="W746" i="13"/>
  <c r="W438" i="13"/>
  <c r="W481" i="13"/>
  <c r="W645" i="13"/>
  <c r="W912" i="13"/>
  <c r="W961" i="13"/>
  <c r="W1004" i="13"/>
  <c r="W704" i="13"/>
  <c r="W501" i="13"/>
  <c r="W913" i="13"/>
  <c r="W235" i="13"/>
  <c r="W742" i="13"/>
  <c r="W389" i="13"/>
  <c r="W56" i="13"/>
  <c r="W214" i="13"/>
  <c r="W795" i="13"/>
  <c r="W1001" i="13"/>
  <c r="W920" i="13"/>
  <c r="W810" i="13"/>
  <c r="W737" i="13"/>
  <c r="W657" i="13"/>
  <c r="W614" i="13"/>
  <c r="W530" i="13"/>
  <c r="W889" i="13"/>
  <c r="W323" i="13"/>
  <c r="W902" i="13"/>
  <c r="W314" i="13"/>
  <c r="W353" i="13"/>
  <c r="W281" i="13"/>
  <c r="W830" i="13"/>
  <c r="W714" i="13"/>
  <c r="W772" i="13"/>
  <c r="W698" i="13"/>
  <c r="W456" i="13"/>
  <c r="W338" i="13"/>
  <c r="W695" i="13"/>
  <c r="W834" i="13"/>
  <c r="W760" i="13"/>
  <c r="W862" i="13"/>
  <c r="W733" i="13"/>
  <c r="W333" i="13"/>
  <c r="W800" i="13"/>
  <c r="W212" i="13"/>
  <c r="W350" i="13"/>
  <c r="W329" i="13"/>
  <c r="W224" i="13"/>
  <c r="W793" i="13"/>
  <c r="W864" i="13"/>
  <c r="W799" i="13"/>
  <c r="W644" i="13"/>
  <c r="W861" i="13"/>
  <c r="W383" i="13"/>
  <c r="W887" i="13"/>
  <c r="W324" i="13"/>
  <c r="W381" i="13"/>
  <c r="W495" i="13"/>
  <c r="W526" i="13"/>
  <c r="W839" i="13"/>
  <c r="W835" i="13"/>
  <c r="W562" i="13"/>
  <c r="W684" i="13"/>
  <c r="W786" i="13"/>
  <c r="W476" i="13"/>
  <c r="W408" i="13"/>
  <c r="W763" i="13"/>
  <c r="W382" i="13"/>
  <c r="W762" i="13"/>
  <c r="W761" i="13"/>
  <c r="W320" i="13"/>
  <c r="W475" i="13"/>
  <c r="W654" i="13"/>
  <c r="W415" i="13"/>
  <c r="W471" i="13"/>
  <c r="W536" i="13"/>
  <c r="W342" i="13"/>
  <c r="W406" i="13"/>
  <c r="W336" i="13"/>
  <c r="W764" i="13"/>
  <c r="W335" i="13"/>
  <c r="W634" i="13"/>
  <c r="W621" i="13"/>
  <c r="W305" i="13"/>
  <c r="W411" i="13"/>
  <c r="W120" i="13"/>
  <c r="W268" i="13"/>
  <c r="W347" i="13"/>
  <c r="W170" i="13"/>
  <c r="W275" i="13"/>
  <c r="W696" i="13"/>
  <c r="W493" i="13"/>
  <c r="W867" i="13"/>
  <c r="W858" i="13"/>
  <c r="W159" i="13"/>
  <c r="W560" i="13"/>
  <c r="W828" i="13"/>
  <c r="W163" i="13"/>
  <c r="W655" i="13"/>
  <c r="W509" i="13"/>
  <c r="W410" i="13"/>
  <c r="W524" i="13"/>
  <c r="W219" i="13"/>
  <c r="W859" i="13"/>
  <c r="W932" i="13"/>
  <c r="W416" i="13"/>
  <c r="W172" i="13"/>
  <c r="W343" i="13"/>
  <c r="W57" i="13"/>
  <c r="W888" i="13"/>
  <c r="W424" i="13"/>
  <c r="W380" i="13"/>
  <c r="W529" i="13"/>
  <c r="W647" i="13"/>
  <c r="W627" i="13"/>
  <c r="W591" i="13"/>
  <c r="W397" i="13"/>
  <c r="W540" i="13"/>
  <c r="W539" i="13"/>
  <c r="W876" i="13"/>
  <c r="W508" i="13"/>
  <c r="W649" i="13"/>
  <c r="W483" i="13"/>
  <c r="W576" i="13"/>
  <c r="W675" i="13"/>
  <c r="W680" i="13"/>
  <c r="W371" i="13"/>
  <c r="W651" i="13"/>
  <c r="W482" i="13"/>
  <c r="W575" i="13"/>
  <c r="W427" i="13"/>
  <c r="W812" i="13"/>
  <c r="W694" i="13"/>
  <c r="W563" i="13"/>
  <c r="W262" i="13"/>
  <c r="W653" i="13"/>
  <c r="W646" i="13"/>
  <c r="W423" i="13"/>
  <c r="W302" i="13"/>
  <c r="W310" i="13"/>
  <c r="W364" i="13"/>
  <c r="W960" i="13"/>
  <c r="W63" i="13"/>
  <c r="W1005" i="13"/>
  <c r="W156" i="13"/>
  <c r="W868" i="13"/>
  <c r="W221" i="13"/>
  <c r="W609" i="13"/>
  <c r="W422" i="13"/>
  <c r="W901" i="13"/>
  <c r="W376" i="13"/>
  <c r="W366" i="13"/>
  <c r="W231" i="13"/>
  <c r="W50" i="13"/>
  <c r="W452" i="13"/>
  <c r="W808" i="13"/>
  <c r="W693" i="13"/>
  <c r="W534" i="13"/>
  <c r="W597" i="13"/>
  <c r="W218" i="13"/>
  <c r="W610" i="13"/>
  <c r="W642" i="13"/>
  <c r="W608" i="13"/>
  <c r="W387" i="13"/>
  <c r="W632" i="13"/>
  <c r="W678" i="13"/>
  <c r="W264" i="13"/>
  <c r="W155" i="13"/>
  <c r="W641" i="13"/>
  <c r="W607" i="13"/>
  <c r="W390" i="13"/>
  <c r="W904" i="13"/>
  <c r="W378" i="13"/>
  <c r="W357" i="13"/>
  <c r="W52" i="13"/>
  <c r="W211" i="13"/>
  <c r="W774" i="13"/>
  <c r="W811" i="13"/>
  <c r="W478" i="13"/>
  <c r="W321" i="13"/>
  <c r="W900" i="13"/>
  <c r="W313" i="13"/>
  <c r="W356" i="13"/>
  <c r="W165" i="13"/>
  <c r="W282" i="13"/>
  <c r="W773" i="13"/>
  <c r="W768" i="13"/>
  <c r="W699" i="13"/>
  <c r="W569" i="13"/>
  <c r="W497" i="13"/>
  <c r="W428" i="13"/>
  <c r="W386" i="13"/>
  <c r="W463" i="13"/>
  <c r="W299" i="13"/>
  <c r="W217" i="13"/>
  <c r="W841" i="13"/>
  <c r="W806" i="13"/>
  <c r="W767" i="13"/>
  <c r="W735" i="13"/>
  <c r="W567" i="13"/>
  <c r="W527" i="13"/>
  <c r="W426" i="13"/>
  <c r="W327" i="13"/>
  <c r="W266" i="13"/>
  <c r="W225" i="13"/>
  <c r="W895" i="13"/>
  <c r="W856" i="13"/>
  <c r="W827" i="13"/>
  <c r="W789" i="13"/>
  <c r="W719" i="13"/>
  <c r="W677" i="13"/>
  <c r="W631" i="13"/>
  <c r="W590" i="13"/>
  <c r="W549" i="13"/>
  <c r="W443" i="13"/>
  <c r="W361" i="13"/>
  <c r="W300" i="13"/>
  <c r="W255" i="13"/>
  <c r="W162" i="13"/>
  <c r="W55" i="13"/>
  <c r="W683" i="13"/>
  <c r="W701" i="13"/>
  <c r="W855" i="13"/>
  <c r="W785" i="13"/>
  <c r="W751" i="13"/>
  <c r="W718" i="13"/>
  <c r="W676" i="13"/>
  <c r="W630" i="13"/>
  <c r="W586" i="13"/>
  <c r="W512" i="13"/>
  <c r="W407" i="13"/>
  <c r="W360" i="13"/>
  <c r="W297" i="13"/>
  <c r="W254" i="13"/>
  <c r="W161" i="13"/>
  <c r="W54" i="13"/>
  <c r="W132" i="13"/>
  <c r="W877" i="13"/>
  <c r="W269" i="13"/>
  <c r="W169" i="13"/>
  <c r="W965" i="13"/>
  <c r="W48" i="13"/>
  <c r="W612" i="13"/>
  <c r="W589" i="13"/>
  <c r="W820" i="13"/>
  <c r="W933" i="13"/>
  <c r="W854" i="13"/>
  <c r="W824" i="13"/>
  <c r="W784" i="13"/>
  <c r="W749" i="13"/>
  <c r="W715" i="13"/>
  <c r="W673" i="13"/>
  <c r="W629" i="13"/>
  <c r="W585" i="13"/>
  <c r="W545" i="13"/>
  <c r="W511" i="13"/>
  <c r="W441" i="13"/>
  <c r="W359" i="13"/>
  <c r="W296" i="13"/>
  <c r="W253" i="13"/>
  <c r="W158" i="13"/>
  <c r="W588" i="13"/>
  <c r="W853" i="13"/>
  <c r="W823" i="13"/>
  <c r="W783" i="13"/>
  <c r="W748" i="13"/>
  <c r="W713" i="13"/>
  <c r="W671" i="13"/>
  <c r="W626" i="13"/>
  <c r="W583" i="13"/>
  <c r="W544" i="13"/>
  <c r="W507" i="13"/>
  <c r="W470" i="13"/>
  <c r="W440" i="13"/>
  <c r="W358" i="13"/>
  <c r="W295" i="13"/>
  <c r="W252" i="13"/>
  <c r="W157" i="13"/>
  <c r="W45" i="13"/>
  <c r="W394" i="13"/>
  <c r="W432" i="13"/>
  <c r="W118" i="13"/>
  <c r="W270" i="13"/>
  <c r="W345" i="13"/>
  <c r="W176" i="13"/>
  <c r="W276" i="13"/>
  <c r="W60" i="13"/>
  <c r="W601" i="13"/>
  <c r="W706" i="13"/>
  <c r="W818" i="13"/>
  <c r="W930" i="13"/>
  <c r="W890" i="13"/>
  <c r="W822" i="13"/>
  <c r="W781" i="13"/>
  <c r="W747" i="13"/>
  <c r="W712" i="13"/>
  <c r="W670" i="13"/>
  <c r="W625" i="13"/>
  <c r="W582" i="13"/>
  <c r="W542" i="13"/>
  <c r="W506" i="13"/>
  <c r="W469" i="13"/>
  <c r="W403" i="13"/>
  <c r="W354" i="13"/>
  <c r="W293" i="13"/>
  <c r="W43" i="13"/>
  <c r="W842" i="13"/>
  <c r="W1010" i="13"/>
  <c r="W885" i="13"/>
  <c r="W711" i="13"/>
  <c r="W666" i="13"/>
  <c r="W623" i="13"/>
  <c r="W580" i="13"/>
  <c r="W505" i="13"/>
  <c r="W402" i="13"/>
  <c r="W352" i="13"/>
  <c r="W292" i="13"/>
  <c r="W41" i="13"/>
  <c r="W430" i="13"/>
  <c r="W914" i="13"/>
  <c r="W311" i="13"/>
  <c r="W367" i="13"/>
  <c r="W179" i="13"/>
  <c r="W58" i="13"/>
  <c r="W602" i="13"/>
  <c r="W716" i="13"/>
  <c r="W801" i="13"/>
  <c r="W1008" i="13"/>
  <c r="W926" i="13"/>
  <c r="W884" i="13"/>
  <c r="W849" i="13"/>
  <c r="W817" i="13"/>
  <c r="W709" i="13"/>
  <c r="W622" i="13"/>
  <c r="W437" i="13"/>
  <c r="W348" i="13"/>
  <c r="W35" i="13"/>
  <c r="W915" i="13"/>
  <c r="W309" i="13"/>
  <c r="W363" i="13"/>
  <c r="W178" i="13"/>
  <c r="W236" i="13"/>
  <c r="W59" i="13"/>
  <c r="W753" i="13"/>
  <c r="W1007" i="13"/>
  <c r="W925" i="13"/>
  <c r="W848" i="13"/>
  <c r="W816" i="13"/>
  <c r="W777" i="13"/>
  <c r="W743" i="13"/>
  <c r="W664" i="13"/>
  <c r="W619" i="13"/>
  <c r="W578" i="13"/>
  <c r="W538" i="13"/>
  <c r="W466" i="13"/>
  <c r="W396" i="13"/>
  <c r="W344" i="13"/>
  <c r="W233" i="13"/>
  <c r="W34" i="13"/>
  <c r="W453" i="13"/>
  <c r="W809" i="13"/>
  <c r="W692" i="13"/>
  <c r="W924" i="13"/>
  <c r="W847" i="13"/>
  <c r="W705" i="13"/>
  <c r="W618" i="13"/>
  <c r="W395" i="13"/>
  <c r="W341" i="13"/>
  <c r="W280" i="13"/>
  <c r="W923" i="13"/>
  <c r="W846" i="13"/>
  <c r="W814" i="13"/>
  <c r="W741" i="13"/>
  <c r="W660" i="13"/>
  <c r="W617" i="13"/>
  <c r="W573" i="13"/>
  <c r="W462" i="13"/>
  <c r="W434" i="13"/>
  <c r="W392" i="13"/>
  <c r="W340" i="13"/>
  <c r="W277" i="13"/>
  <c r="W903" i="13"/>
  <c r="W911" i="13"/>
  <c r="W377" i="13"/>
  <c r="W355" i="13"/>
  <c r="W232" i="13"/>
  <c r="W51" i="13"/>
  <c r="W532" i="13"/>
  <c r="W919" i="13"/>
  <c r="W807" i="13"/>
  <c r="W720" i="13"/>
  <c r="W1003" i="13"/>
  <c r="W922" i="13"/>
  <c r="W845" i="13"/>
  <c r="W813" i="13"/>
  <c r="W771" i="13"/>
  <c r="W740" i="13"/>
  <c r="W702" i="13"/>
  <c r="W616" i="13"/>
  <c r="W572" i="13"/>
  <c r="W500" i="13"/>
  <c r="W460" i="13"/>
  <c r="W433" i="13"/>
  <c r="W391" i="13"/>
  <c r="W334" i="13"/>
  <c r="W274" i="13"/>
  <c r="W1002" i="13"/>
  <c r="W921" i="13"/>
  <c r="W770" i="13"/>
  <c r="W700" i="13"/>
  <c r="W658" i="13"/>
  <c r="W615" i="13"/>
  <c r="W570" i="13"/>
  <c r="W531" i="13"/>
  <c r="W498" i="13"/>
  <c r="W429" i="13"/>
  <c r="W388" i="13"/>
  <c r="W332" i="13"/>
  <c r="W331" i="13"/>
  <c r="W731" i="13"/>
  <c r="W674" i="13"/>
  <c r="W550" i="13"/>
  <c r="W316" i="13"/>
  <c r="W222" i="13"/>
  <c r="W964" i="13"/>
  <c r="W53" i="13"/>
  <c r="W4" i="13"/>
  <c r="W744" i="13"/>
  <c r="W759" i="13"/>
  <c r="W691" i="13"/>
  <c r="W648" i="13"/>
  <c r="W606" i="13"/>
  <c r="W561" i="13"/>
  <c r="W492" i="13"/>
  <c r="W451" i="13"/>
  <c r="W421" i="13"/>
  <c r="W379" i="13"/>
  <c r="W322" i="13"/>
  <c r="W263" i="13"/>
  <c r="W213" i="13"/>
  <c r="W559" i="13"/>
  <c r="W520" i="13"/>
  <c r="W490" i="13"/>
  <c r="W419" i="13"/>
  <c r="W315" i="13"/>
  <c r="W594" i="13"/>
  <c r="W568" i="13"/>
  <c r="W351" i="13"/>
  <c r="W330" i="13"/>
  <c r="W792" i="13"/>
  <c r="W837" i="13"/>
  <c r="W863" i="13"/>
  <c r="W798" i="13"/>
  <c r="W727" i="13"/>
  <c r="W687" i="13"/>
  <c r="W643" i="13"/>
  <c r="W600" i="13"/>
  <c r="W557" i="13"/>
  <c r="W519" i="13"/>
  <c r="W487" i="13"/>
  <c r="W448" i="13"/>
  <c r="W373" i="13"/>
  <c r="W312" i="13"/>
  <c r="W260" i="13"/>
  <c r="W669" i="13"/>
  <c r="W489" i="13"/>
  <c r="W593" i="13"/>
  <c r="W319" i="13"/>
  <c r="W328" i="13"/>
  <c r="W38" i="13"/>
  <c r="W738" i="13"/>
  <c r="W791" i="13"/>
  <c r="W899" i="13"/>
  <c r="W832" i="13"/>
  <c r="W797" i="13"/>
  <c r="W757" i="13"/>
  <c r="W725" i="13"/>
  <c r="W686" i="13"/>
  <c r="W639" i="13"/>
  <c r="W599" i="13"/>
  <c r="W556" i="13"/>
  <c r="W486" i="13"/>
  <c r="W370" i="13"/>
  <c r="W307" i="13"/>
  <c r="W259" i="13"/>
  <c r="W180" i="13"/>
  <c r="W668" i="13"/>
  <c r="W553" i="13"/>
  <c r="W866" i="13"/>
  <c r="W326" i="13"/>
  <c r="W174" i="13"/>
  <c r="W37" i="13"/>
  <c r="W729" i="13"/>
  <c r="W804" i="13"/>
  <c r="W898" i="13"/>
  <c r="W831" i="13"/>
  <c r="W796" i="13"/>
  <c r="W723" i="13"/>
  <c r="W682" i="13"/>
  <c r="W637" i="13"/>
  <c r="W596" i="13"/>
  <c r="W555" i="13"/>
  <c r="W484" i="13"/>
  <c r="W414" i="13"/>
  <c r="W369" i="13"/>
  <c r="W304" i="13"/>
  <c r="W258" i="13"/>
  <c r="W171" i="13"/>
  <c r="W399" i="13"/>
  <c r="W317" i="13"/>
  <c r="W173" i="13"/>
  <c r="W788" i="13"/>
  <c r="W897" i="13"/>
  <c r="W860" i="13"/>
  <c r="W829" i="13"/>
  <c r="W794" i="13"/>
  <c r="W722" i="13"/>
  <c r="W681" i="13"/>
  <c r="W635" i="13"/>
  <c r="W592" i="13"/>
  <c r="W554" i="13"/>
  <c r="W516" i="13"/>
  <c r="W480" i="13"/>
  <c r="W445" i="13"/>
  <c r="W413" i="13"/>
  <c r="W368" i="13"/>
  <c r="W257" i="13"/>
  <c r="W62" i="13"/>
  <c r="J2560" i="13"/>
  <c r="J3597" i="13"/>
  <c r="I2529" i="13"/>
  <c r="I2536" i="13"/>
  <c r="I3616" i="13"/>
  <c r="I3639" i="13"/>
  <c r="I3572" i="13"/>
  <c r="I3601" i="13"/>
  <c r="I2758" i="13"/>
  <c r="I3584" i="13"/>
  <c r="I3607" i="13"/>
  <c r="I3593" i="13"/>
  <c r="I3564" i="13"/>
  <c r="I246" i="13"/>
  <c r="I238" i="13"/>
  <c r="I2561" i="13"/>
  <c r="I2554" i="13"/>
  <c r="J238" i="13"/>
  <c r="I3646" i="13"/>
  <c r="I3611" i="13"/>
  <c r="I3732" i="13"/>
  <c r="I3208" i="13"/>
  <c r="I3731" i="13"/>
  <c r="I3730" i="13"/>
  <c r="I2156" i="13"/>
  <c r="I3322" i="13"/>
  <c r="I3320" i="13"/>
  <c r="I2780" i="13"/>
  <c r="I3466" i="13"/>
  <c r="J1712" i="13"/>
  <c r="J1678" i="13"/>
  <c r="I2367" i="13"/>
  <c r="I2375" i="13"/>
  <c r="I1724" i="13"/>
  <c r="I1700" i="13"/>
  <c r="I3481" i="13"/>
  <c r="I3487" i="13"/>
  <c r="I2534" i="13"/>
  <c r="I2528" i="13"/>
  <c r="I3379" i="13"/>
  <c r="I3383" i="13"/>
  <c r="I3477" i="13"/>
  <c r="I3485" i="13"/>
  <c r="I2744" i="13"/>
  <c r="I2756" i="13"/>
  <c r="I2194" i="13"/>
  <c r="I2163" i="13"/>
  <c r="I3378" i="13"/>
  <c r="I3382" i="13"/>
  <c r="I3589" i="13"/>
  <c r="I3563" i="13"/>
  <c r="I2533" i="13"/>
  <c r="I2531" i="13"/>
  <c r="I3375" i="13"/>
  <c r="I3380" i="13"/>
  <c r="I1701" i="13"/>
  <c r="I1722" i="13"/>
  <c r="I3344" i="13"/>
  <c r="I3340" i="13"/>
  <c r="I2376" i="13"/>
  <c r="I2362" i="13"/>
  <c r="I241" i="13"/>
  <c r="I250" i="13"/>
  <c r="I3602" i="13"/>
  <c r="I3580" i="13"/>
  <c r="I1830" i="13"/>
  <c r="I1842" i="13"/>
  <c r="I1706" i="13"/>
  <c r="I1721" i="13"/>
  <c r="I2532" i="13"/>
  <c r="I2526" i="13"/>
  <c r="I2360" i="13"/>
  <c r="I2372" i="13"/>
  <c r="I3629" i="13"/>
  <c r="I3657" i="13"/>
  <c r="I3654" i="13"/>
  <c r="I3634" i="13"/>
  <c r="I3578" i="13"/>
  <c r="I3605" i="13"/>
  <c r="I3579" i="13"/>
  <c r="I3608" i="13"/>
  <c r="I3594" i="13"/>
  <c r="I3562" i="13"/>
  <c r="I3479" i="13"/>
  <c r="I3491" i="13"/>
  <c r="I2741" i="13"/>
  <c r="I2754" i="13"/>
  <c r="I1829" i="13"/>
  <c r="I1844" i="13"/>
  <c r="I2625" i="13"/>
  <c r="I2626" i="13"/>
  <c r="I2624" i="13"/>
  <c r="I2636" i="13"/>
  <c r="I1828" i="13"/>
  <c r="I1840" i="13"/>
  <c r="I3009" i="13"/>
  <c r="I3003" i="13"/>
  <c r="I1685" i="13"/>
  <c r="I1709" i="13"/>
  <c r="I240" i="13"/>
  <c r="I248" i="13"/>
  <c r="I3004" i="13"/>
  <c r="I3017" i="13"/>
  <c r="I2757" i="13"/>
  <c r="I2740" i="13"/>
  <c r="I243" i="13"/>
  <c r="I247" i="13"/>
  <c r="I1717" i="13"/>
  <c r="I1683" i="13"/>
  <c r="I2364" i="13"/>
  <c r="I2374" i="13"/>
  <c r="I2298" i="13"/>
  <c r="I3653" i="13"/>
  <c r="I3630" i="13"/>
  <c r="I2166" i="13"/>
  <c r="I2200" i="13"/>
  <c r="I3599" i="13"/>
  <c r="I3574" i="13"/>
  <c r="I3592" i="13"/>
  <c r="I3558" i="13"/>
  <c r="I3781" i="13"/>
  <c r="I3789" i="13"/>
  <c r="I2703" i="13"/>
  <c r="I2694" i="13"/>
  <c r="I2862" i="13"/>
  <c r="I2440" i="13"/>
  <c r="I3573" i="13"/>
  <c r="I3600" i="13"/>
  <c r="I2937" i="13"/>
  <c r="I2943" i="13"/>
  <c r="I2936" i="13"/>
  <c r="I2944" i="13"/>
  <c r="I3471" i="13"/>
  <c r="I3460" i="13"/>
  <c r="I2317" i="13"/>
  <c r="I2320" i="13"/>
  <c r="I2935" i="13"/>
  <c r="I2938" i="13"/>
  <c r="I3598" i="13"/>
  <c r="I3577" i="13"/>
  <c r="I2942" i="13"/>
  <c r="I2934" i="13"/>
  <c r="I3472" i="13"/>
  <c r="I3464" i="13"/>
  <c r="I2167" i="13"/>
  <c r="I2195" i="13"/>
  <c r="I2322" i="13"/>
  <c r="I2315" i="13"/>
  <c r="I2316" i="13"/>
  <c r="I2323" i="13"/>
  <c r="I3729" i="13"/>
  <c r="I239" i="13"/>
  <c r="I249" i="13"/>
  <c r="I1712" i="13"/>
  <c r="I1678" i="13"/>
  <c r="I3465" i="13"/>
  <c r="I3615" i="13"/>
  <c r="I3640" i="13"/>
  <c r="I2557" i="13"/>
  <c r="I2552" i="13"/>
  <c r="I2191" i="13"/>
  <c r="I2154" i="13"/>
  <c r="I1681" i="13"/>
  <c r="I1710" i="13"/>
  <c r="I2920" i="13"/>
  <c r="I2553" i="13"/>
  <c r="I2559" i="13"/>
  <c r="I2555" i="13"/>
  <c r="I2161" i="13"/>
  <c r="I2188" i="13"/>
  <c r="I3586" i="13"/>
  <c r="I2702" i="13"/>
  <c r="I2699" i="13"/>
  <c r="I3590" i="13"/>
  <c r="I3567" i="13"/>
  <c r="I2199" i="13"/>
  <c r="I2164" i="13"/>
  <c r="I3005" i="13"/>
  <c r="I2201" i="13"/>
  <c r="I2193" i="13"/>
  <c r="I2152" i="13"/>
  <c r="I2172" i="13"/>
  <c r="I2196" i="13"/>
  <c r="I3650" i="13"/>
  <c r="I2187" i="13"/>
  <c r="I1836" i="13"/>
  <c r="I1845" i="13"/>
  <c r="I2197" i="13"/>
  <c r="I2170" i="13"/>
  <c r="I1846" i="13"/>
  <c r="I2371" i="13"/>
  <c r="I1077" i="13"/>
  <c r="I3597" i="13"/>
  <c r="I1843" i="13"/>
  <c r="I2701" i="13"/>
  <c r="I2696" i="13"/>
  <c r="I3788" i="13"/>
  <c r="I3016" i="13"/>
  <c r="I1839" i="13"/>
  <c r="I1834" i="13"/>
  <c r="I2340" i="13"/>
  <c r="I2704" i="13"/>
  <c r="I2368" i="13"/>
  <c r="I1841" i="13"/>
  <c r="I1713" i="13"/>
  <c r="I1711" i="13"/>
  <c r="I2159" i="13"/>
  <c r="I2189" i="13"/>
  <c r="I2697" i="13"/>
  <c r="I2560" i="13"/>
  <c r="I2169" i="13"/>
  <c r="I3010" i="13"/>
  <c r="J250" i="13"/>
  <c r="J2373" i="13"/>
  <c r="J2157" i="13"/>
  <c r="J3739" i="13"/>
  <c r="J3641" i="13"/>
  <c r="J2556" i="13"/>
  <c r="J249" i="13"/>
  <c r="J1711" i="13"/>
  <c r="N2930" i="13"/>
  <c r="W906" i="13" l="1"/>
  <c r="W907" i="13"/>
  <c r="W908" i="13"/>
  <c r="W909" i="13"/>
  <c r="N3978" i="13"/>
  <c r="O3978" i="13" s="1"/>
  <c r="Q3979" i="13"/>
  <c r="O3977" i="13"/>
  <c r="Q3977" i="13" s="1"/>
  <c r="N3980" i="13"/>
  <c r="O3980" i="13" s="1"/>
  <c r="W3980" i="13"/>
  <c r="W3979" i="13"/>
  <c r="W3977" i="13"/>
  <c r="W3978" i="13"/>
  <c r="W245" i="13"/>
  <c r="W240" i="13"/>
  <c r="W248" i="13"/>
  <c r="W250" i="13"/>
  <c r="W238" i="13"/>
  <c r="W241" i="13"/>
  <c r="W246" i="13"/>
  <c r="W244" i="13"/>
  <c r="W247" i="13"/>
  <c r="W242" i="13"/>
  <c r="W243" i="13"/>
  <c r="W249" i="13"/>
  <c r="W239" i="13"/>
  <c r="G1795" i="13"/>
  <c r="U1795" i="13" s="1"/>
  <c r="F1795" i="13"/>
  <c r="F3" i="13"/>
  <c r="G3" i="13"/>
  <c r="U3" i="13" s="1"/>
  <c r="H3" i="13"/>
  <c r="F4" i="13"/>
  <c r="G4" i="13"/>
  <c r="U4" i="13" s="1"/>
  <c r="H4" i="13"/>
  <c r="F5" i="13"/>
  <c r="G5" i="13"/>
  <c r="U5" i="13" s="1"/>
  <c r="H5" i="13"/>
  <c r="F6" i="13"/>
  <c r="G6" i="13"/>
  <c r="U6" i="13" s="1"/>
  <c r="H6" i="13"/>
  <c r="F7" i="13"/>
  <c r="G7" i="13"/>
  <c r="U7" i="13" s="1"/>
  <c r="H7" i="13"/>
  <c r="F8" i="13"/>
  <c r="G8" i="13"/>
  <c r="U8" i="13" s="1"/>
  <c r="H8" i="13"/>
  <c r="F9" i="13"/>
  <c r="G9" i="13"/>
  <c r="U9" i="13" s="1"/>
  <c r="H9" i="13"/>
  <c r="F10" i="13"/>
  <c r="G10" i="13"/>
  <c r="U10" i="13" s="1"/>
  <c r="H10" i="13"/>
  <c r="F11" i="13"/>
  <c r="G11" i="13"/>
  <c r="U11" i="13" s="1"/>
  <c r="H11" i="13"/>
  <c r="F12" i="13"/>
  <c r="G12" i="13"/>
  <c r="U12" i="13" s="1"/>
  <c r="H12" i="13"/>
  <c r="F13" i="13"/>
  <c r="G13" i="13"/>
  <c r="U13" i="13" s="1"/>
  <c r="H13" i="13"/>
  <c r="F14" i="13"/>
  <c r="G14" i="13"/>
  <c r="U14" i="13" s="1"/>
  <c r="H14" i="13"/>
  <c r="F15" i="13"/>
  <c r="G15" i="13"/>
  <c r="U15" i="13" s="1"/>
  <c r="H15" i="13"/>
  <c r="F16" i="13"/>
  <c r="G16" i="13"/>
  <c r="U16" i="13" s="1"/>
  <c r="H16" i="13"/>
  <c r="F17" i="13"/>
  <c r="G17" i="13"/>
  <c r="U17" i="13" s="1"/>
  <c r="H17" i="13"/>
  <c r="F18" i="13"/>
  <c r="G18" i="13"/>
  <c r="U18" i="13" s="1"/>
  <c r="H18" i="13"/>
  <c r="F19" i="13"/>
  <c r="G19" i="13"/>
  <c r="U19" i="13" s="1"/>
  <c r="H19" i="13"/>
  <c r="F20" i="13"/>
  <c r="G20" i="13"/>
  <c r="U20" i="13" s="1"/>
  <c r="H20" i="13"/>
  <c r="F21" i="13"/>
  <c r="G21" i="13"/>
  <c r="U21" i="13" s="1"/>
  <c r="H21" i="13"/>
  <c r="F22" i="13"/>
  <c r="G22" i="13"/>
  <c r="H22" i="13"/>
  <c r="F23" i="13"/>
  <c r="G23" i="13"/>
  <c r="U23" i="13" s="1"/>
  <c r="H23" i="13"/>
  <c r="F24" i="13"/>
  <c r="G24" i="13"/>
  <c r="H24" i="13"/>
  <c r="F25" i="13"/>
  <c r="G25" i="13"/>
  <c r="U25" i="13" s="1"/>
  <c r="H25" i="13"/>
  <c r="F26" i="13"/>
  <c r="G26" i="13"/>
  <c r="U26" i="13" s="1"/>
  <c r="H26" i="13"/>
  <c r="F27" i="13"/>
  <c r="G27" i="13"/>
  <c r="H27" i="13"/>
  <c r="F28" i="13"/>
  <c r="G28" i="13"/>
  <c r="H28" i="13"/>
  <c r="F29" i="13"/>
  <c r="G29" i="13"/>
  <c r="U29" i="13" s="1"/>
  <c r="H29" i="13"/>
  <c r="F30" i="13"/>
  <c r="G30" i="13"/>
  <c r="U30" i="13" s="1"/>
  <c r="H30" i="13"/>
  <c r="F31" i="13"/>
  <c r="G31" i="13"/>
  <c r="U31" i="13" s="1"/>
  <c r="H31" i="13"/>
  <c r="F32" i="13"/>
  <c r="G32" i="13"/>
  <c r="U32" i="13" s="1"/>
  <c r="H32" i="13"/>
  <c r="F33" i="13"/>
  <c r="G33" i="13"/>
  <c r="U33" i="13" s="1"/>
  <c r="H33" i="13"/>
  <c r="F34" i="13"/>
  <c r="G34" i="13"/>
  <c r="U34" i="13" s="1"/>
  <c r="H34" i="13"/>
  <c r="F35" i="13"/>
  <c r="G35" i="13"/>
  <c r="U35" i="13" s="1"/>
  <c r="H35" i="13"/>
  <c r="F36" i="13"/>
  <c r="G36" i="13"/>
  <c r="U36" i="13" s="1"/>
  <c r="H36" i="13"/>
  <c r="F37" i="13"/>
  <c r="G37" i="13"/>
  <c r="U37" i="13" s="1"/>
  <c r="H37" i="13"/>
  <c r="F38" i="13"/>
  <c r="G38" i="13"/>
  <c r="U38" i="13" s="1"/>
  <c r="H38" i="13"/>
  <c r="F39" i="13"/>
  <c r="G39" i="13"/>
  <c r="U39" i="13" s="1"/>
  <c r="H39" i="13"/>
  <c r="F40" i="13"/>
  <c r="G40" i="13"/>
  <c r="U40" i="13" s="1"/>
  <c r="H40" i="13"/>
  <c r="F41" i="13"/>
  <c r="G41" i="13"/>
  <c r="U41" i="13" s="1"/>
  <c r="H41" i="13"/>
  <c r="F42" i="13"/>
  <c r="G42" i="13"/>
  <c r="U42" i="13" s="1"/>
  <c r="H42" i="13"/>
  <c r="F43" i="13"/>
  <c r="G43" i="13"/>
  <c r="U43" i="13" s="1"/>
  <c r="H43" i="13"/>
  <c r="F44" i="13"/>
  <c r="G44" i="13"/>
  <c r="U44" i="13" s="1"/>
  <c r="H44" i="13"/>
  <c r="F45" i="13"/>
  <c r="G45" i="13"/>
  <c r="U45" i="13" s="1"/>
  <c r="H45" i="13"/>
  <c r="F46" i="13"/>
  <c r="G46" i="13"/>
  <c r="H46" i="13"/>
  <c r="F47" i="13"/>
  <c r="G47" i="13"/>
  <c r="U47" i="13" s="1"/>
  <c r="H47" i="13"/>
  <c r="F48" i="13"/>
  <c r="G48" i="13"/>
  <c r="H48" i="13"/>
  <c r="F49" i="13"/>
  <c r="G49" i="13"/>
  <c r="H49" i="13"/>
  <c r="F50" i="13"/>
  <c r="G50" i="13"/>
  <c r="H50" i="13"/>
  <c r="F51" i="13"/>
  <c r="G51" i="13"/>
  <c r="U51" i="13" s="1"/>
  <c r="H51" i="13"/>
  <c r="F52" i="13"/>
  <c r="G52" i="13"/>
  <c r="H52" i="13"/>
  <c r="F53" i="13"/>
  <c r="G53" i="13"/>
  <c r="U53" i="13" s="1"/>
  <c r="H53" i="13"/>
  <c r="F54" i="13"/>
  <c r="G54" i="13"/>
  <c r="U54" i="13" s="1"/>
  <c r="H54" i="13"/>
  <c r="F55" i="13"/>
  <c r="G55" i="13"/>
  <c r="U55" i="13" s="1"/>
  <c r="H55" i="13"/>
  <c r="F56" i="13"/>
  <c r="G56" i="13"/>
  <c r="U56" i="13" s="1"/>
  <c r="H56" i="13"/>
  <c r="F57" i="13"/>
  <c r="G57" i="13"/>
  <c r="U57" i="13" s="1"/>
  <c r="H57" i="13"/>
  <c r="F58" i="13"/>
  <c r="G58" i="13"/>
  <c r="U58" i="13" s="1"/>
  <c r="H58" i="13"/>
  <c r="F59" i="13"/>
  <c r="G59" i="13"/>
  <c r="U59" i="13" s="1"/>
  <c r="H59" i="13"/>
  <c r="F60" i="13"/>
  <c r="G60" i="13"/>
  <c r="U60" i="13" s="1"/>
  <c r="H60" i="13"/>
  <c r="F61" i="13"/>
  <c r="G61" i="13"/>
  <c r="U61" i="13" s="1"/>
  <c r="H61" i="13"/>
  <c r="F62" i="13"/>
  <c r="G62" i="13"/>
  <c r="U62" i="13" s="1"/>
  <c r="H62" i="13"/>
  <c r="F63" i="13"/>
  <c r="G63" i="13"/>
  <c r="U63" i="13" s="1"/>
  <c r="H63" i="13"/>
  <c r="F64" i="13"/>
  <c r="G64" i="13"/>
  <c r="U64" i="13" s="1"/>
  <c r="H64" i="13"/>
  <c r="F65" i="13"/>
  <c r="G65" i="13"/>
  <c r="U65" i="13" s="1"/>
  <c r="H65" i="13"/>
  <c r="F66" i="13"/>
  <c r="G66" i="13"/>
  <c r="U66" i="13" s="1"/>
  <c r="H66" i="13"/>
  <c r="F67" i="13"/>
  <c r="G67" i="13"/>
  <c r="U67" i="13" s="1"/>
  <c r="H67" i="13"/>
  <c r="F68" i="13"/>
  <c r="G68" i="13"/>
  <c r="U68" i="13" s="1"/>
  <c r="H68" i="13"/>
  <c r="F69" i="13"/>
  <c r="G69" i="13"/>
  <c r="H69" i="13"/>
  <c r="F70" i="13"/>
  <c r="G70" i="13"/>
  <c r="H70" i="13"/>
  <c r="F71" i="13"/>
  <c r="G71" i="13"/>
  <c r="U71" i="13" s="1"/>
  <c r="H71" i="13"/>
  <c r="F72" i="13"/>
  <c r="G72" i="13"/>
  <c r="H72" i="13"/>
  <c r="F73" i="13"/>
  <c r="G73" i="13"/>
  <c r="H73" i="13"/>
  <c r="F74" i="13"/>
  <c r="G74" i="13"/>
  <c r="U74" i="13" s="1"/>
  <c r="H74" i="13"/>
  <c r="F75" i="13"/>
  <c r="G75" i="13"/>
  <c r="U75" i="13" s="1"/>
  <c r="H75" i="13"/>
  <c r="F76" i="13"/>
  <c r="G76" i="13"/>
  <c r="H76" i="13"/>
  <c r="F77" i="13"/>
  <c r="G77" i="13"/>
  <c r="U77" i="13" s="1"/>
  <c r="H77" i="13"/>
  <c r="F78" i="13"/>
  <c r="G78" i="13"/>
  <c r="U78" i="13" s="1"/>
  <c r="H78" i="13"/>
  <c r="F79" i="13"/>
  <c r="G79" i="13"/>
  <c r="U79" i="13" s="1"/>
  <c r="H79" i="13"/>
  <c r="F80" i="13"/>
  <c r="G80" i="13"/>
  <c r="U80" i="13" s="1"/>
  <c r="H80" i="13"/>
  <c r="F81" i="13"/>
  <c r="G81" i="13"/>
  <c r="U81" i="13" s="1"/>
  <c r="H81" i="13"/>
  <c r="F82" i="13"/>
  <c r="G82" i="13"/>
  <c r="U82" i="13" s="1"/>
  <c r="H82" i="13"/>
  <c r="F83" i="13"/>
  <c r="G83" i="13"/>
  <c r="U83" i="13" s="1"/>
  <c r="H83" i="13"/>
  <c r="F84" i="13"/>
  <c r="G84" i="13"/>
  <c r="U84" i="13" s="1"/>
  <c r="H84" i="13"/>
  <c r="F85" i="13"/>
  <c r="G85" i="13"/>
  <c r="U85" i="13" s="1"/>
  <c r="H85" i="13"/>
  <c r="F86" i="13"/>
  <c r="G86" i="13"/>
  <c r="U86" i="13" s="1"/>
  <c r="H86" i="13"/>
  <c r="F87" i="13"/>
  <c r="G87" i="13"/>
  <c r="U87" i="13" s="1"/>
  <c r="H87" i="13"/>
  <c r="F88" i="13"/>
  <c r="G88" i="13"/>
  <c r="U88" i="13" s="1"/>
  <c r="H88" i="13"/>
  <c r="F89" i="13"/>
  <c r="G89" i="13"/>
  <c r="U89" i="13" s="1"/>
  <c r="H89" i="13"/>
  <c r="F90" i="13"/>
  <c r="G90" i="13"/>
  <c r="U90" i="13" s="1"/>
  <c r="H90" i="13"/>
  <c r="F91" i="13"/>
  <c r="G91" i="13"/>
  <c r="U91" i="13" s="1"/>
  <c r="H91" i="13"/>
  <c r="F92" i="13"/>
  <c r="G92" i="13"/>
  <c r="U92" i="13" s="1"/>
  <c r="H92" i="13"/>
  <c r="F93" i="13"/>
  <c r="G93" i="13"/>
  <c r="U93" i="13" s="1"/>
  <c r="H93" i="13"/>
  <c r="F94" i="13"/>
  <c r="G94" i="13"/>
  <c r="H94" i="13"/>
  <c r="F95" i="13"/>
  <c r="G95" i="13"/>
  <c r="U95" i="13" s="1"/>
  <c r="H95" i="13"/>
  <c r="F96" i="13"/>
  <c r="G96" i="13"/>
  <c r="H96" i="13"/>
  <c r="F97" i="13"/>
  <c r="G97" i="13"/>
  <c r="H97" i="13"/>
  <c r="F98" i="13"/>
  <c r="G98" i="13"/>
  <c r="U98" i="13" s="1"/>
  <c r="H98" i="13"/>
  <c r="F99" i="13"/>
  <c r="G99" i="13"/>
  <c r="U99" i="13" s="1"/>
  <c r="H99" i="13"/>
  <c r="F100" i="13"/>
  <c r="G100" i="13"/>
  <c r="H100" i="13"/>
  <c r="F101" i="13"/>
  <c r="G101" i="13"/>
  <c r="U101" i="13" s="1"/>
  <c r="H101" i="13"/>
  <c r="F102" i="13"/>
  <c r="G102" i="13"/>
  <c r="U102" i="13" s="1"/>
  <c r="H102" i="13"/>
  <c r="F103" i="13"/>
  <c r="G103" i="13"/>
  <c r="U103" i="13" s="1"/>
  <c r="H103" i="13"/>
  <c r="F104" i="13"/>
  <c r="G104" i="13"/>
  <c r="U104" i="13" s="1"/>
  <c r="H104" i="13"/>
  <c r="F105" i="13"/>
  <c r="G105" i="13"/>
  <c r="U105" i="13" s="1"/>
  <c r="H105" i="13"/>
  <c r="F106" i="13"/>
  <c r="G106" i="13"/>
  <c r="U106" i="13" s="1"/>
  <c r="H106" i="13"/>
  <c r="F107" i="13"/>
  <c r="G107" i="13"/>
  <c r="U107" i="13" s="1"/>
  <c r="H107" i="13"/>
  <c r="F108" i="13"/>
  <c r="G108" i="13"/>
  <c r="U108" i="13" s="1"/>
  <c r="H108" i="13"/>
  <c r="F109" i="13"/>
  <c r="G109" i="13"/>
  <c r="U109" i="13" s="1"/>
  <c r="H109" i="13"/>
  <c r="F110" i="13"/>
  <c r="G110" i="13"/>
  <c r="U110" i="13" s="1"/>
  <c r="H110" i="13"/>
  <c r="F111" i="13"/>
  <c r="G111" i="13"/>
  <c r="U111" i="13" s="1"/>
  <c r="H111" i="13"/>
  <c r="F112" i="13"/>
  <c r="G112" i="13"/>
  <c r="U112" i="13" s="1"/>
  <c r="H112" i="13"/>
  <c r="F113" i="13"/>
  <c r="G113" i="13"/>
  <c r="U113" i="13" s="1"/>
  <c r="H113" i="13"/>
  <c r="F114" i="13"/>
  <c r="G114" i="13"/>
  <c r="U114" i="13" s="1"/>
  <c r="H114" i="13"/>
  <c r="F115" i="13"/>
  <c r="G115" i="13"/>
  <c r="U115" i="13" s="1"/>
  <c r="H115" i="13"/>
  <c r="F116" i="13"/>
  <c r="G116" i="13"/>
  <c r="U116" i="13" s="1"/>
  <c r="H116" i="13"/>
  <c r="F117" i="13"/>
  <c r="G117" i="13"/>
  <c r="U117" i="13" s="1"/>
  <c r="H117" i="13"/>
  <c r="F118" i="13"/>
  <c r="G118" i="13"/>
  <c r="H118" i="13"/>
  <c r="F119" i="13"/>
  <c r="G119" i="13"/>
  <c r="U119" i="13" s="1"/>
  <c r="H119" i="13"/>
  <c r="F120" i="13"/>
  <c r="G120" i="13"/>
  <c r="H120" i="13"/>
  <c r="F121" i="13"/>
  <c r="G121" i="13"/>
  <c r="H121" i="13"/>
  <c r="F122" i="13"/>
  <c r="G122" i="13"/>
  <c r="U122" i="13" s="1"/>
  <c r="H122" i="13"/>
  <c r="F123" i="13"/>
  <c r="G123" i="13"/>
  <c r="U123" i="13" s="1"/>
  <c r="H123" i="13"/>
  <c r="F124" i="13"/>
  <c r="G124" i="13"/>
  <c r="H124" i="13"/>
  <c r="F125" i="13"/>
  <c r="G125" i="13"/>
  <c r="U125" i="13" s="1"/>
  <c r="H125" i="13"/>
  <c r="F126" i="13"/>
  <c r="G126" i="13"/>
  <c r="U126" i="13" s="1"/>
  <c r="H126" i="13"/>
  <c r="F127" i="13"/>
  <c r="G127" i="13"/>
  <c r="U127" i="13" s="1"/>
  <c r="H127" i="13"/>
  <c r="F128" i="13"/>
  <c r="G128" i="13"/>
  <c r="U128" i="13" s="1"/>
  <c r="H128" i="13"/>
  <c r="F129" i="13"/>
  <c r="G129" i="13"/>
  <c r="U129" i="13" s="1"/>
  <c r="H129" i="13"/>
  <c r="F130" i="13"/>
  <c r="G130" i="13"/>
  <c r="U130" i="13" s="1"/>
  <c r="H130" i="13"/>
  <c r="F131" i="13"/>
  <c r="G131" i="13"/>
  <c r="U131" i="13" s="1"/>
  <c r="H131" i="13"/>
  <c r="F132" i="13"/>
  <c r="G132" i="13"/>
  <c r="U132" i="13" s="1"/>
  <c r="H132" i="13"/>
  <c r="F133" i="13"/>
  <c r="G133" i="13"/>
  <c r="U133" i="13" s="1"/>
  <c r="H133" i="13"/>
  <c r="F134" i="13"/>
  <c r="G134" i="13"/>
  <c r="U134" i="13" s="1"/>
  <c r="H134" i="13"/>
  <c r="F135" i="13"/>
  <c r="G135" i="13"/>
  <c r="U135" i="13" s="1"/>
  <c r="H135" i="13"/>
  <c r="F136" i="13"/>
  <c r="G136" i="13"/>
  <c r="U136" i="13" s="1"/>
  <c r="H136" i="13"/>
  <c r="F137" i="13"/>
  <c r="G137" i="13"/>
  <c r="U137" i="13" s="1"/>
  <c r="H137" i="13"/>
  <c r="F138" i="13"/>
  <c r="G138" i="13"/>
  <c r="U138" i="13" s="1"/>
  <c r="H138" i="13"/>
  <c r="F139" i="13"/>
  <c r="G139" i="13"/>
  <c r="U139" i="13" s="1"/>
  <c r="H139" i="13"/>
  <c r="F140" i="13"/>
  <c r="G140" i="13"/>
  <c r="U140" i="13" s="1"/>
  <c r="H140" i="13"/>
  <c r="F141" i="13"/>
  <c r="G141" i="13"/>
  <c r="U141" i="13" s="1"/>
  <c r="H141" i="13"/>
  <c r="F142" i="13"/>
  <c r="G142" i="13"/>
  <c r="H142" i="13"/>
  <c r="F143" i="13"/>
  <c r="G143" i="13"/>
  <c r="U143" i="13" s="1"/>
  <c r="H143" i="13"/>
  <c r="F144" i="13"/>
  <c r="G144" i="13"/>
  <c r="H144" i="13"/>
  <c r="F145" i="13"/>
  <c r="G145" i="13"/>
  <c r="H145" i="13"/>
  <c r="F146" i="13"/>
  <c r="G146" i="13"/>
  <c r="U146" i="13" s="1"/>
  <c r="H146" i="13"/>
  <c r="F147" i="13"/>
  <c r="G147" i="13"/>
  <c r="U147" i="13" s="1"/>
  <c r="H147" i="13"/>
  <c r="F148" i="13"/>
  <c r="G148" i="13"/>
  <c r="H148" i="13"/>
  <c r="F149" i="13"/>
  <c r="G149" i="13"/>
  <c r="U149" i="13" s="1"/>
  <c r="H149" i="13"/>
  <c r="F150" i="13"/>
  <c r="G150" i="13"/>
  <c r="U150" i="13" s="1"/>
  <c r="H150" i="13"/>
  <c r="F151" i="13"/>
  <c r="G151" i="13"/>
  <c r="U151" i="13" s="1"/>
  <c r="H151" i="13"/>
  <c r="F152" i="13"/>
  <c r="G152" i="13"/>
  <c r="U152" i="13" s="1"/>
  <c r="H152" i="13"/>
  <c r="F153" i="13"/>
  <c r="G153" i="13"/>
  <c r="H153" i="13"/>
  <c r="F154" i="13"/>
  <c r="G154" i="13"/>
  <c r="U154" i="13" s="1"/>
  <c r="H154" i="13"/>
  <c r="F155" i="13"/>
  <c r="G155" i="13"/>
  <c r="U155" i="13" s="1"/>
  <c r="H155" i="13"/>
  <c r="F156" i="13"/>
  <c r="G156" i="13"/>
  <c r="H156" i="13"/>
  <c r="F157" i="13"/>
  <c r="G157" i="13"/>
  <c r="U157" i="13" s="1"/>
  <c r="H157" i="13"/>
  <c r="F158" i="13"/>
  <c r="G158" i="13"/>
  <c r="U158" i="13" s="1"/>
  <c r="H158" i="13"/>
  <c r="F159" i="13"/>
  <c r="G159" i="13"/>
  <c r="U159" i="13" s="1"/>
  <c r="H159" i="13"/>
  <c r="F160" i="13"/>
  <c r="G160" i="13"/>
  <c r="U160" i="13" s="1"/>
  <c r="H160" i="13"/>
  <c r="F161" i="13"/>
  <c r="G161" i="13"/>
  <c r="U161" i="13" s="1"/>
  <c r="H161" i="13"/>
  <c r="F162" i="13"/>
  <c r="G162" i="13"/>
  <c r="U162" i="13" s="1"/>
  <c r="H162" i="13"/>
  <c r="F163" i="13"/>
  <c r="G163" i="13"/>
  <c r="U163" i="13" s="1"/>
  <c r="H163" i="13"/>
  <c r="F164" i="13"/>
  <c r="G164" i="13"/>
  <c r="U164" i="13" s="1"/>
  <c r="H164" i="13"/>
  <c r="F165" i="13"/>
  <c r="G165" i="13"/>
  <c r="U165" i="13" s="1"/>
  <c r="H165" i="13"/>
  <c r="F166" i="13"/>
  <c r="G166" i="13"/>
  <c r="H166" i="13"/>
  <c r="F167" i="13"/>
  <c r="G167" i="13"/>
  <c r="U167" i="13" s="1"/>
  <c r="H167" i="13"/>
  <c r="F168" i="13"/>
  <c r="G168" i="13"/>
  <c r="H168" i="13"/>
  <c r="F169" i="13"/>
  <c r="G169" i="13"/>
  <c r="U169" i="13" s="1"/>
  <c r="H169" i="13"/>
  <c r="F170" i="13"/>
  <c r="G170" i="13"/>
  <c r="U170" i="13" s="1"/>
  <c r="H170" i="13"/>
  <c r="F171" i="13"/>
  <c r="G171" i="13"/>
  <c r="U171" i="13" s="1"/>
  <c r="H171" i="13"/>
  <c r="F172" i="13"/>
  <c r="G172" i="13"/>
  <c r="H172" i="13"/>
  <c r="F173" i="13"/>
  <c r="G173" i="13"/>
  <c r="U173" i="13" s="1"/>
  <c r="H173" i="13"/>
  <c r="F174" i="13"/>
  <c r="G174" i="13"/>
  <c r="U174" i="13" s="1"/>
  <c r="H174" i="13"/>
  <c r="F175" i="13"/>
  <c r="G175" i="13"/>
  <c r="U175" i="13" s="1"/>
  <c r="H175" i="13"/>
  <c r="F176" i="13"/>
  <c r="G176" i="13"/>
  <c r="U176" i="13" s="1"/>
  <c r="H176" i="13"/>
  <c r="F177" i="13"/>
  <c r="G177" i="13"/>
  <c r="U177" i="13" s="1"/>
  <c r="H177" i="13"/>
  <c r="F178" i="13"/>
  <c r="G178" i="13"/>
  <c r="U178" i="13" s="1"/>
  <c r="H178" i="13"/>
  <c r="F179" i="13"/>
  <c r="G179" i="13"/>
  <c r="U179" i="13" s="1"/>
  <c r="H179" i="13"/>
  <c r="F180" i="13"/>
  <c r="G180" i="13"/>
  <c r="U180" i="13" s="1"/>
  <c r="H180" i="13"/>
  <c r="F181" i="13"/>
  <c r="G181" i="13"/>
  <c r="U181" i="13" s="1"/>
  <c r="H181" i="13"/>
  <c r="F182" i="13"/>
  <c r="G182" i="13"/>
  <c r="U182" i="13" s="1"/>
  <c r="H182" i="13"/>
  <c r="F183" i="13"/>
  <c r="G183" i="13"/>
  <c r="U183" i="13" s="1"/>
  <c r="H183" i="13"/>
  <c r="F184" i="13"/>
  <c r="G184" i="13"/>
  <c r="U184" i="13" s="1"/>
  <c r="H184" i="13"/>
  <c r="F185" i="13"/>
  <c r="G185" i="13"/>
  <c r="U185" i="13" s="1"/>
  <c r="H185" i="13"/>
  <c r="F186" i="13"/>
  <c r="G186" i="13"/>
  <c r="U186" i="13" s="1"/>
  <c r="H186" i="13"/>
  <c r="F187" i="13"/>
  <c r="G187" i="13"/>
  <c r="U187" i="13" s="1"/>
  <c r="H187" i="13"/>
  <c r="F188" i="13"/>
  <c r="G188" i="13"/>
  <c r="U188" i="13" s="1"/>
  <c r="H188" i="13"/>
  <c r="F189" i="13"/>
  <c r="G189" i="13"/>
  <c r="U189" i="13" s="1"/>
  <c r="H189" i="13"/>
  <c r="F190" i="13"/>
  <c r="G190" i="13"/>
  <c r="H190" i="13"/>
  <c r="F191" i="13"/>
  <c r="G191" i="13"/>
  <c r="U191" i="13" s="1"/>
  <c r="H191" i="13"/>
  <c r="F192" i="13"/>
  <c r="G192" i="13"/>
  <c r="H192" i="13"/>
  <c r="F193" i="13"/>
  <c r="G193" i="13"/>
  <c r="H193" i="13"/>
  <c r="F194" i="13"/>
  <c r="G194" i="13"/>
  <c r="U194" i="13" s="1"/>
  <c r="H194" i="13"/>
  <c r="F195" i="13"/>
  <c r="G195" i="13"/>
  <c r="U195" i="13" s="1"/>
  <c r="H195" i="13"/>
  <c r="F196" i="13"/>
  <c r="G196" i="13"/>
  <c r="H196" i="13"/>
  <c r="F197" i="13"/>
  <c r="G197" i="13"/>
  <c r="U197" i="13" s="1"/>
  <c r="H197" i="13"/>
  <c r="F198" i="13"/>
  <c r="G198" i="13"/>
  <c r="U198" i="13" s="1"/>
  <c r="H198" i="13"/>
  <c r="F199" i="13"/>
  <c r="G199" i="13"/>
  <c r="U199" i="13" s="1"/>
  <c r="H199" i="13"/>
  <c r="F200" i="13"/>
  <c r="G200" i="13"/>
  <c r="U200" i="13" s="1"/>
  <c r="H200" i="13"/>
  <c r="F201" i="13"/>
  <c r="G201" i="13"/>
  <c r="U201" i="13" s="1"/>
  <c r="H201" i="13"/>
  <c r="F202" i="13"/>
  <c r="G202" i="13"/>
  <c r="H202" i="13"/>
  <c r="F203" i="13"/>
  <c r="G203" i="13"/>
  <c r="U203" i="13" s="1"/>
  <c r="H203" i="13"/>
  <c r="F204" i="13"/>
  <c r="G204" i="13"/>
  <c r="U204" i="13" s="1"/>
  <c r="H204" i="13"/>
  <c r="F205" i="13"/>
  <c r="G205" i="13"/>
  <c r="U205" i="13" s="1"/>
  <c r="H205" i="13"/>
  <c r="F206" i="13"/>
  <c r="G206" i="13"/>
  <c r="U206" i="13" s="1"/>
  <c r="H206" i="13"/>
  <c r="F207" i="13"/>
  <c r="G207" i="13"/>
  <c r="U207" i="13" s="1"/>
  <c r="H207" i="13"/>
  <c r="F208" i="13"/>
  <c r="G208" i="13"/>
  <c r="U208" i="13" s="1"/>
  <c r="H208" i="13"/>
  <c r="F209" i="13"/>
  <c r="G209" i="13"/>
  <c r="U209" i="13" s="1"/>
  <c r="H209" i="13"/>
  <c r="F210" i="13"/>
  <c r="G210" i="13"/>
  <c r="U210" i="13" s="1"/>
  <c r="H210" i="13"/>
  <c r="F211" i="13"/>
  <c r="G211" i="13"/>
  <c r="U211" i="13" s="1"/>
  <c r="H211" i="13"/>
  <c r="F212" i="13"/>
  <c r="G212" i="13"/>
  <c r="U212" i="13" s="1"/>
  <c r="H212" i="13"/>
  <c r="F213" i="13"/>
  <c r="G213" i="13"/>
  <c r="U213" i="13" s="1"/>
  <c r="H213" i="13"/>
  <c r="F214" i="13"/>
  <c r="G214" i="13"/>
  <c r="H214" i="13"/>
  <c r="F215" i="13"/>
  <c r="G215" i="13"/>
  <c r="U215" i="13" s="1"/>
  <c r="H215" i="13"/>
  <c r="F216" i="13"/>
  <c r="G216" i="13"/>
  <c r="H216" i="13"/>
  <c r="F217" i="13"/>
  <c r="G217" i="13"/>
  <c r="H217" i="13"/>
  <c r="F218" i="13"/>
  <c r="G218" i="13"/>
  <c r="U218" i="13" s="1"/>
  <c r="H218" i="13"/>
  <c r="F219" i="13"/>
  <c r="G219" i="13"/>
  <c r="U219" i="13" s="1"/>
  <c r="H219" i="13"/>
  <c r="F220" i="13"/>
  <c r="G220" i="13"/>
  <c r="U220" i="13" s="1"/>
  <c r="H220" i="13"/>
  <c r="F221" i="13"/>
  <c r="G221" i="13"/>
  <c r="U221" i="13" s="1"/>
  <c r="H221" i="13"/>
  <c r="F222" i="13"/>
  <c r="G222" i="13"/>
  <c r="U222" i="13" s="1"/>
  <c r="H222" i="13"/>
  <c r="F223" i="13"/>
  <c r="G223" i="13"/>
  <c r="U223" i="13" s="1"/>
  <c r="H223" i="13"/>
  <c r="F224" i="13"/>
  <c r="G224" i="13"/>
  <c r="U224" i="13" s="1"/>
  <c r="H224" i="13"/>
  <c r="F225" i="13"/>
  <c r="G225" i="13"/>
  <c r="U225" i="13" s="1"/>
  <c r="H225" i="13"/>
  <c r="F226" i="13"/>
  <c r="G226" i="13"/>
  <c r="U226" i="13" s="1"/>
  <c r="H226" i="13"/>
  <c r="F227" i="13"/>
  <c r="G227" i="13"/>
  <c r="U227" i="13" s="1"/>
  <c r="H227" i="13"/>
  <c r="F228" i="13"/>
  <c r="G228" i="13"/>
  <c r="U228" i="13" s="1"/>
  <c r="H228" i="13"/>
  <c r="F229" i="13"/>
  <c r="G229" i="13"/>
  <c r="U229" i="13" s="1"/>
  <c r="H229" i="13"/>
  <c r="F230" i="13"/>
  <c r="G230" i="13"/>
  <c r="U230" i="13" s="1"/>
  <c r="H230" i="13"/>
  <c r="F231" i="13"/>
  <c r="G231" i="13"/>
  <c r="U231" i="13" s="1"/>
  <c r="H231" i="13"/>
  <c r="F232" i="13"/>
  <c r="G232" i="13"/>
  <c r="U232" i="13" s="1"/>
  <c r="H232" i="13"/>
  <c r="F233" i="13"/>
  <c r="G233" i="13"/>
  <c r="U233" i="13" s="1"/>
  <c r="H233" i="13"/>
  <c r="F234" i="13"/>
  <c r="G234" i="13"/>
  <c r="U234" i="13" s="1"/>
  <c r="H234" i="13"/>
  <c r="F235" i="13"/>
  <c r="G235" i="13"/>
  <c r="U235" i="13" s="1"/>
  <c r="H235" i="13"/>
  <c r="F236" i="13"/>
  <c r="G236" i="13"/>
  <c r="U236" i="13" s="1"/>
  <c r="H236" i="13"/>
  <c r="F237" i="13"/>
  <c r="G237" i="13"/>
  <c r="U237" i="13" s="1"/>
  <c r="H237" i="13"/>
  <c r="F238" i="13"/>
  <c r="G238" i="13"/>
  <c r="H238" i="13"/>
  <c r="F239" i="13"/>
  <c r="G239" i="13"/>
  <c r="U239" i="13" s="1"/>
  <c r="H239" i="13"/>
  <c r="F240" i="13"/>
  <c r="G240" i="13"/>
  <c r="H240" i="13"/>
  <c r="F241" i="13"/>
  <c r="G241" i="13"/>
  <c r="H241" i="13"/>
  <c r="F242" i="13"/>
  <c r="G242" i="13"/>
  <c r="U242" i="13" s="1"/>
  <c r="H242" i="13"/>
  <c r="F243" i="13"/>
  <c r="G243" i="13"/>
  <c r="U243" i="13" s="1"/>
  <c r="H243" i="13"/>
  <c r="F244" i="13"/>
  <c r="G244" i="13"/>
  <c r="H244" i="13"/>
  <c r="F245" i="13"/>
  <c r="G245" i="13"/>
  <c r="U245" i="13" s="1"/>
  <c r="H245" i="13"/>
  <c r="F246" i="13"/>
  <c r="G246" i="13"/>
  <c r="U246" i="13" s="1"/>
  <c r="H246" i="13"/>
  <c r="F247" i="13"/>
  <c r="G247" i="13"/>
  <c r="U247" i="13" s="1"/>
  <c r="H247" i="13"/>
  <c r="F248" i="13"/>
  <c r="G248" i="13"/>
  <c r="U248" i="13" s="1"/>
  <c r="H248" i="13"/>
  <c r="F249" i="13"/>
  <c r="G249" i="13"/>
  <c r="H249" i="13"/>
  <c r="F250" i="13"/>
  <c r="G250" i="13"/>
  <c r="H250" i="13"/>
  <c r="F251" i="13"/>
  <c r="G251" i="13"/>
  <c r="U251" i="13" s="1"/>
  <c r="H251" i="13"/>
  <c r="F252" i="13"/>
  <c r="G252" i="13"/>
  <c r="U252" i="13" s="1"/>
  <c r="H252" i="13"/>
  <c r="F253" i="13"/>
  <c r="G253" i="13"/>
  <c r="U253" i="13" s="1"/>
  <c r="H253" i="13"/>
  <c r="F254" i="13"/>
  <c r="G254" i="13"/>
  <c r="U254" i="13" s="1"/>
  <c r="H254" i="13"/>
  <c r="F255" i="13"/>
  <c r="G255" i="13"/>
  <c r="U255" i="13" s="1"/>
  <c r="H255" i="13"/>
  <c r="F256" i="13"/>
  <c r="G256" i="13"/>
  <c r="U256" i="13" s="1"/>
  <c r="H256" i="13"/>
  <c r="F257" i="13"/>
  <c r="G257" i="13"/>
  <c r="U257" i="13" s="1"/>
  <c r="H257" i="13"/>
  <c r="F258" i="13"/>
  <c r="G258" i="13"/>
  <c r="U258" i="13" s="1"/>
  <c r="H258" i="13"/>
  <c r="F259" i="13"/>
  <c r="G259" i="13"/>
  <c r="U259" i="13" s="1"/>
  <c r="H259" i="13"/>
  <c r="F260" i="13"/>
  <c r="G260" i="13"/>
  <c r="U260" i="13" s="1"/>
  <c r="H260" i="13"/>
  <c r="F261" i="13"/>
  <c r="G261" i="13"/>
  <c r="U261" i="13" s="1"/>
  <c r="H261" i="13"/>
  <c r="F262" i="13"/>
  <c r="G262" i="13"/>
  <c r="H262" i="13"/>
  <c r="F263" i="13"/>
  <c r="G263" i="13"/>
  <c r="U263" i="13" s="1"/>
  <c r="H263" i="13"/>
  <c r="F264" i="13"/>
  <c r="G264" i="13"/>
  <c r="H264" i="13"/>
  <c r="F265" i="13"/>
  <c r="G265" i="13"/>
  <c r="H265" i="13"/>
  <c r="F266" i="13"/>
  <c r="G266" i="13"/>
  <c r="U266" i="13" s="1"/>
  <c r="H266" i="13"/>
  <c r="F267" i="13"/>
  <c r="G267" i="13"/>
  <c r="U267" i="13" s="1"/>
  <c r="H267" i="13"/>
  <c r="F268" i="13"/>
  <c r="G268" i="13"/>
  <c r="U268" i="13" s="1"/>
  <c r="H268" i="13"/>
  <c r="F269" i="13"/>
  <c r="G269" i="13"/>
  <c r="U269" i="13" s="1"/>
  <c r="H269" i="13"/>
  <c r="F270" i="13"/>
  <c r="G270" i="13"/>
  <c r="U270" i="13" s="1"/>
  <c r="H270" i="13"/>
  <c r="F271" i="13"/>
  <c r="G271" i="13"/>
  <c r="U271" i="13" s="1"/>
  <c r="H271" i="13"/>
  <c r="F272" i="13"/>
  <c r="G272" i="13"/>
  <c r="U272" i="13" s="1"/>
  <c r="H272" i="13"/>
  <c r="F273" i="13"/>
  <c r="G273" i="13"/>
  <c r="U273" i="13" s="1"/>
  <c r="H273" i="13"/>
  <c r="F274" i="13"/>
  <c r="G274" i="13"/>
  <c r="H274" i="13"/>
  <c r="F275" i="13"/>
  <c r="G275" i="13"/>
  <c r="U275" i="13" s="1"/>
  <c r="H275" i="13"/>
  <c r="F276" i="13"/>
  <c r="G276" i="13"/>
  <c r="U276" i="13" s="1"/>
  <c r="H276" i="13"/>
  <c r="F277" i="13"/>
  <c r="G277" i="13"/>
  <c r="U277" i="13" s="1"/>
  <c r="H277" i="13"/>
  <c r="F278" i="13"/>
  <c r="G278" i="13"/>
  <c r="U278" i="13" s="1"/>
  <c r="H278" i="13"/>
  <c r="F279" i="13"/>
  <c r="G279" i="13"/>
  <c r="U279" i="13" s="1"/>
  <c r="H279" i="13"/>
  <c r="F280" i="13"/>
  <c r="G280" i="13"/>
  <c r="U280" i="13" s="1"/>
  <c r="H280" i="13"/>
  <c r="F281" i="13"/>
  <c r="G281" i="13"/>
  <c r="U281" i="13" s="1"/>
  <c r="H281" i="13"/>
  <c r="F282" i="13"/>
  <c r="G282" i="13"/>
  <c r="U282" i="13" s="1"/>
  <c r="H282" i="13"/>
  <c r="F283" i="13"/>
  <c r="G283" i="13"/>
  <c r="U283" i="13" s="1"/>
  <c r="H283" i="13"/>
  <c r="F284" i="13"/>
  <c r="G284" i="13"/>
  <c r="U284" i="13" s="1"/>
  <c r="H284" i="13"/>
  <c r="F285" i="13"/>
  <c r="G285" i="13"/>
  <c r="U285" i="13" s="1"/>
  <c r="H285" i="13"/>
  <c r="F286" i="13"/>
  <c r="G286" i="13"/>
  <c r="H286" i="13"/>
  <c r="F287" i="13"/>
  <c r="G287" i="13"/>
  <c r="U287" i="13" s="1"/>
  <c r="H287" i="13"/>
  <c r="F288" i="13"/>
  <c r="G288" i="13"/>
  <c r="H288" i="13"/>
  <c r="F289" i="13"/>
  <c r="G289" i="13"/>
  <c r="H289" i="13"/>
  <c r="F290" i="13"/>
  <c r="G290" i="13"/>
  <c r="U290" i="13" s="1"/>
  <c r="H290" i="13"/>
  <c r="F291" i="13"/>
  <c r="G291" i="13"/>
  <c r="U291" i="13" s="1"/>
  <c r="H291" i="13"/>
  <c r="F292" i="13"/>
  <c r="G292" i="13"/>
  <c r="U292" i="13" s="1"/>
  <c r="H292" i="13"/>
  <c r="F293" i="13"/>
  <c r="G293" i="13"/>
  <c r="U293" i="13" s="1"/>
  <c r="H293" i="13"/>
  <c r="F294" i="13"/>
  <c r="G294" i="13"/>
  <c r="U294" i="13" s="1"/>
  <c r="H294" i="13"/>
  <c r="F295" i="13"/>
  <c r="G295" i="13"/>
  <c r="U295" i="13" s="1"/>
  <c r="H295" i="13"/>
  <c r="F296" i="13"/>
  <c r="G296" i="13"/>
  <c r="U296" i="13" s="1"/>
  <c r="H296" i="13"/>
  <c r="F297" i="13"/>
  <c r="G297" i="13"/>
  <c r="U297" i="13" s="1"/>
  <c r="H297" i="13"/>
  <c r="F298" i="13"/>
  <c r="G298" i="13"/>
  <c r="H298" i="13"/>
  <c r="F299" i="13"/>
  <c r="G299" i="13"/>
  <c r="U299" i="13" s="1"/>
  <c r="H299" i="13"/>
  <c r="F300" i="13"/>
  <c r="G300" i="13"/>
  <c r="U300" i="13" s="1"/>
  <c r="H300" i="13"/>
  <c r="F301" i="13"/>
  <c r="G301" i="13"/>
  <c r="U301" i="13" s="1"/>
  <c r="H301" i="13"/>
  <c r="F302" i="13"/>
  <c r="G302" i="13"/>
  <c r="U302" i="13" s="1"/>
  <c r="H302" i="13"/>
  <c r="F303" i="13"/>
  <c r="G303" i="13"/>
  <c r="U303" i="13" s="1"/>
  <c r="H303" i="13"/>
  <c r="F304" i="13"/>
  <c r="G304" i="13"/>
  <c r="U304" i="13" s="1"/>
  <c r="H304" i="13"/>
  <c r="F305" i="13"/>
  <c r="G305" i="13"/>
  <c r="U305" i="13" s="1"/>
  <c r="H305" i="13"/>
  <c r="F306" i="13"/>
  <c r="G306" i="13"/>
  <c r="U306" i="13" s="1"/>
  <c r="H306" i="13"/>
  <c r="F307" i="13"/>
  <c r="G307" i="13"/>
  <c r="U307" i="13" s="1"/>
  <c r="H307" i="13"/>
  <c r="F308" i="13"/>
  <c r="G308" i="13"/>
  <c r="U308" i="13" s="1"/>
  <c r="H308" i="13"/>
  <c r="F309" i="13"/>
  <c r="G309" i="13"/>
  <c r="U309" i="13" s="1"/>
  <c r="H309" i="13"/>
  <c r="F310" i="13"/>
  <c r="G310" i="13"/>
  <c r="H310" i="13"/>
  <c r="F311" i="13"/>
  <c r="G311" i="13"/>
  <c r="U311" i="13" s="1"/>
  <c r="H311" i="13"/>
  <c r="F312" i="13"/>
  <c r="G312" i="13"/>
  <c r="H312" i="13"/>
  <c r="F313" i="13"/>
  <c r="G313" i="13"/>
  <c r="H313" i="13"/>
  <c r="F314" i="13"/>
  <c r="G314" i="13"/>
  <c r="U314" i="13" s="1"/>
  <c r="H314" i="13"/>
  <c r="F315" i="13"/>
  <c r="G315" i="13"/>
  <c r="U315" i="13" s="1"/>
  <c r="H315" i="13"/>
  <c r="F316" i="13"/>
  <c r="G316" i="13"/>
  <c r="U316" i="13" s="1"/>
  <c r="H316" i="13"/>
  <c r="F317" i="13"/>
  <c r="G317" i="13"/>
  <c r="U317" i="13" s="1"/>
  <c r="H317" i="13"/>
  <c r="F318" i="13"/>
  <c r="G318" i="13"/>
  <c r="U318" i="13" s="1"/>
  <c r="H318" i="13"/>
  <c r="F319" i="13"/>
  <c r="G319" i="13"/>
  <c r="U319" i="13" s="1"/>
  <c r="H319" i="13"/>
  <c r="F320" i="13"/>
  <c r="G320" i="13"/>
  <c r="U320" i="13" s="1"/>
  <c r="H320" i="13"/>
  <c r="F321" i="13"/>
  <c r="G321" i="13"/>
  <c r="U321" i="13" s="1"/>
  <c r="H321" i="13"/>
  <c r="F322" i="13"/>
  <c r="G322" i="13"/>
  <c r="H322" i="13"/>
  <c r="F323" i="13"/>
  <c r="G323" i="13"/>
  <c r="U323" i="13" s="1"/>
  <c r="H323" i="13"/>
  <c r="F324" i="13"/>
  <c r="G324" i="13"/>
  <c r="U324" i="13" s="1"/>
  <c r="H324" i="13"/>
  <c r="F325" i="13"/>
  <c r="G325" i="13"/>
  <c r="U325" i="13" s="1"/>
  <c r="H325" i="13"/>
  <c r="F326" i="13"/>
  <c r="G326" i="13"/>
  <c r="U326" i="13" s="1"/>
  <c r="H326" i="13"/>
  <c r="F327" i="13"/>
  <c r="G327" i="13"/>
  <c r="U327" i="13" s="1"/>
  <c r="H327" i="13"/>
  <c r="F328" i="13"/>
  <c r="G328" i="13"/>
  <c r="U328" i="13" s="1"/>
  <c r="H328" i="13"/>
  <c r="F329" i="13"/>
  <c r="G329" i="13"/>
  <c r="U329" i="13" s="1"/>
  <c r="H329" i="13"/>
  <c r="F330" i="13"/>
  <c r="G330" i="13"/>
  <c r="U330" i="13" s="1"/>
  <c r="H330" i="13"/>
  <c r="F331" i="13"/>
  <c r="G331" i="13"/>
  <c r="U331" i="13" s="1"/>
  <c r="H331" i="13"/>
  <c r="F332" i="13"/>
  <c r="G332" i="13"/>
  <c r="U332" i="13" s="1"/>
  <c r="H332" i="13"/>
  <c r="F333" i="13"/>
  <c r="G333" i="13"/>
  <c r="U333" i="13" s="1"/>
  <c r="H333" i="13"/>
  <c r="F334" i="13"/>
  <c r="G334" i="13"/>
  <c r="H334" i="13"/>
  <c r="F335" i="13"/>
  <c r="G335" i="13"/>
  <c r="U335" i="13" s="1"/>
  <c r="H335" i="13"/>
  <c r="F336" i="13"/>
  <c r="G336" i="13"/>
  <c r="U336" i="13" s="1"/>
  <c r="H336" i="13"/>
  <c r="F337" i="13"/>
  <c r="G337" i="13"/>
  <c r="U337" i="13" s="1"/>
  <c r="H337" i="13"/>
  <c r="F338" i="13"/>
  <c r="G338" i="13"/>
  <c r="U338" i="13" s="1"/>
  <c r="H338" i="13"/>
  <c r="F339" i="13"/>
  <c r="G339" i="13"/>
  <c r="U339" i="13" s="1"/>
  <c r="H339" i="13"/>
  <c r="F340" i="13"/>
  <c r="G340" i="13"/>
  <c r="U340" i="13" s="1"/>
  <c r="H340" i="13"/>
  <c r="F341" i="13"/>
  <c r="G341" i="13"/>
  <c r="U341" i="13" s="1"/>
  <c r="H341" i="13"/>
  <c r="F342" i="13"/>
  <c r="G342" i="13"/>
  <c r="U342" i="13" s="1"/>
  <c r="H342" i="13"/>
  <c r="F343" i="13"/>
  <c r="G343" i="13"/>
  <c r="U343" i="13" s="1"/>
  <c r="H343" i="13"/>
  <c r="F344" i="13"/>
  <c r="G344" i="13"/>
  <c r="U344" i="13" s="1"/>
  <c r="H344" i="13"/>
  <c r="F345" i="13"/>
  <c r="G345" i="13"/>
  <c r="U345" i="13" s="1"/>
  <c r="H345" i="13"/>
  <c r="F346" i="13"/>
  <c r="G346" i="13"/>
  <c r="H346" i="13"/>
  <c r="F347" i="13"/>
  <c r="G347" i="13"/>
  <c r="U347" i="13" s="1"/>
  <c r="H347" i="13"/>
  <c r="F348" i="13"/>
  <c r="G348" i="13"/>
  <c r="U348" i="13" s="1"/>
  <c r="H348" i="13"/>
  <c r="F349" i="13"/>
  <c r="G349" i="13"/>
  <c r="U349" i="13" s="1"/>
  <c r="H349" i="13"/>
  <c r="F350" i="13"/>
  <c r="G350" i="13"/>
  <c r="U350" i="13" s="1"/>
  <c r="H350" i="13"/>
  <c r="F351" i="13"/>
  <c r="G351" i="13"/>
  <c r="U351" i="13" s="1"/>
  <c r="H351" i="13"/>
  <c r="F352" i="13"/>
  <c r="G352" i="13"/>
  <c r="U352" i="13" s="1"/>
  <c r="H352" i="13"/>
  <c r="F353" i="13"/>
  <c r="G353" i="13"/>
  <c r="U353" i="13" s="1"/>
  <c r="H353" i="13"/>
  <c r="F354" i="13"/>
  <c r="G354" i="13"/>
  <c r="U354" i="13" s="1"/>
  <c r="H354" i="13"/>
  <c r="F355" i="13"/>
  <c r="G355" i="13"/>
  <c r="U355" i="13" s="1"/>
  <c r="H355" i="13"/>
  <c r="F356" i="13"/>
  <c r="G356" i="13"/>
  <c r="U356" i="13" s="1"/>
  <c r="H356" i="13"/>
  <c r="F357" i="13"/>
  <c r="G357" i="13"/>
  <c r="U357" i="13" s="1"/>
  <c r="H357" i="13"/>
  <c r="F358" i="13"/>
  <c r="G358" i="13"/>
  <c r="H358" i="13"/>
  <c r="F359" i="13"/>
  <c r="G359" i="13"/>
  <c r="U359" i="13" s="1"/>
  <c r="H359" i="13"/>
  <c r="F360" i="13"/>
  <c r="G360" i="13"/>
  <c r="H360" i="13"/>
  <c r="F361" i="13"/>
  <c r="G361" i="13"/>
  <c r="U361" i="13" s="1"/>
  <c r="H361" i="13"/>
  <c r="F362" i="13"/>
  <c r="G362" i="13"/>
  <c r="U362" i="13" s="1"/>
  <c r="H362" i="13"/>
  <c r="F363" i="13"/>
  <c r="G363" i="13"/>
  <c r="U363" i="13" s="1"/>
  <c r="H363" i="13"/>
  <c r="F364" i="13"/>
  <c r="G364" i="13"/>
  <c r="U364" i="13" s="1"/>
  <c r="H364" i="13"/>
  <c r="F365" i="13"/>
  <c r="G365" i="13"/>
  <c r="U365" i="13" s="1"/>
  <c r="H365" i="13"/>
  <c r="F366" i="13"/>
  <c r="G366" i="13"/>
  <c r="U366" i="13" s="1"/>
  <c r="H366" i="13"/>
  <c r="F367" i="13"/>
  <c r="G367" i="13"/>
  <c r="U367" i="13" s="1"/>
  <c r="H367" i="13"/>
  <c r="F368" i="13"/>
  <c r="G368" i="13"/>
  <c r="U368" i="13" s="1"/>
  <c r="H368" i="13"/>
  <c r="F369" i="13"/>
  <c r="G369" i="13"/>
  <c r="U369" i="13" s="1"/>
  <c r="H369" i="13"/>
  <c r="F370" i="13"/>
  <c r="G370" i="13"/>
  <c r="H370" i="13"/>
  <c r="F371" i="13"/>
  <c r="G371" i="13"/>
  <c r="U371" i="13" s="1"/>
  <c r="H371" i="13"/>
  <c r="F372" i="13"/>
  <c r="G372" i="13"/>
  <c r="U372" i="13" s="1"/>
  <c r="H372" i="13"/>
  <c r="F373" i="13"/>
  <c r="G373" i="13"/>
  <c r="U373" i="13" s="1"/>
  <c r="H373" i="13"/>
  <c r="F374" i="13"/>
  <c r="G374" i="13"/>
  <c r="U374" i="13" s="1"/>
  <c r="H374" i="13"/>
  <c r="F375" i="13"/>
  <c r="G375" i="13"/>
  <c r="U375" i="13" s="1"/>
  <c r="H375" i="13"/>
  <c r="F376" i="13"/>
  <c r="G376" i="13"/>
  <c r="U376" i="13" s="1"/>
  <c r="H376" i="13"/>
  <c r="F377" i="13"/>
  <c r="G377" i="13"/>
  <c r="U377" i="13" s="1"/>
  <c r="H377" i="13"/>
  <c r="F378" i="13"/>
  <c r="G378" i="13"/>
  <c r="U378" i="13" s="1"/>
  <c r="H378" i="13"/>
  <c r="F379" i="13"/>
  <c r="G379" i="13"/>
  <c r="U379" i="13" s="1"/>
  <c r="H379" i="13"/>
  <c r="F380" i="13"/>
  <c r="G380" i="13"/>
  <c r="U380" i="13" s="1"/>
  <c r="H380" i="13"/>
  <c r="F381" i="13"/>
  <c r="G381" i="13"/>
  <c r="U381" i="13" s="1"/>
  <c r="H381" i="13"/>
  <c r="F382" i="13"/>
  <c r="G382" i="13"/>
  <c r="H382" i="13"/>
  <c r="F383" i="13"/>
  <c r="G383" i="13"/>
  <c r="U383" i="13" s="1"/>
  <c r="H383" i="13"/>
  <c r="F384" i="13"/>
  <c r="G384" i="13"/>
  <c r="H384" i="13"/>
  <c r="F385" i="13"/>
  <c r="G385" i="13"/>
  <c r="U385" i="13" s="1"/>
  <c r="H385" i="13"/>
  <c r="F386" i="13"/>
  <c r="G386" i="13"/>
  <c r="U386" i="13" s="1"/>
  <c r="H386" i="13"/>
  <c r="F387" i="13"/>
  <c r="G387" i="13"/>
  <c r="U387" i="13" s="1"/>
  <c r="H387" i="13"/>
  <c r="F388" i="13"/>
  <c r="G388" i="13"/>
  <c r="U388" i="13" s="1"/>
  <c r="H388" i="13"/>
  <c r="F389" i="13"/>
  <c r="G389" i="13"/>
  <c r="U389" i="13" s="1"/>
  <c r="H389" i="13"/>
  <c r="F390" i="13"/>
  <c r="G390" i="13"/>
  <c r="U390" i="13" s="1"/>
  <c r="H390" i="13"/>
  <c r="F391" i="13"/>
  <c r="G391" i="13"/>
  <c r="U391" i="13" s="1"/>
  <c r="H391" i="13"/>
  <c r="F392" i="13"/>
  <c r="G392" i="13"/>
  <c r="U392" i="13" s="1"/>
  <c r="H392" i="13"/>
  <c r="F393" i="13"/>
  <c r="G393" i="13"/>
  <c r="U393" i="13" s="1"/>
  <c r="H393" i="13"/>
  <c r="F394" i="13"/>
  <c r="G394" i="13"/>
  <c r="H394" i="13"/>
  <c r="F395" i="13"/>
  <c r="G395" i="13"/>
  <c r="U395" i="13" s="1"/>
  <c r="H395" i="13"/>
  <c r="F396" i="13"/>
  <c r="G396" i="13"/>
  <c r="U396" i="13" s="1"/>
  <c r="H396" i="13"/>
  <c r="F397" i="13"/>
  <c r="G397" i="13"/>
  <c r="U397" i="13" s="1"/>
  <c r="H397" i="13"/>
  <c r="F398" i="13"/>
  <c r="G398" i="13"/>
  <c r="U398" i="13" s="1"/>
  <c r="H398" i="13"/>
  <c r="F399" i="13"/>
  <c r="G399" i="13"/>
  <c r="U399" i="13" s="1"/>
  <c r="H399" i="13"/>
  <c r="F400" i="13"/>
  <c r="G400" i="13"/>
  <c r="U400" i="13" s="1"/>
  <c r="H400" i="13"/>
  <c r="F401" i="13"/>
  <c r="G401" i="13"/>
  <c r="U401" i="13" s="1"/>
  <c r="H401" i="13"/>
  <c r="F402" i="13"/>
  <c r="G402" i="13"/>
  <c r="U402" i="13" s="1"/>
  <c r="H402" i="13"/>
  <c r="F403" i="13"/>
  <c r="G403" i="13"/>
  <c r="U403" i="13" s="1"/>
  <c r="H403" i="13"/>
  <c r="F404" i="13"/>
  <c r="G404" i="13"/>
  <c r="U404" i="13" s="1"/>
  <c r="H404" i="13"/>
  <c r="F405" i="13"/>
  <c r="G405" i="13"/>
  <c r="U405" i="13" s="1"/>
  <c r="H405" i="13"/>
  <c r="F406" i="13"/>
  <c r="G406" i="13"/>
  <c r="H406" i="13"/>
  <c r="F407" i="13"/>
  <c r="G407" i="13"/>
  <c r="U407" i="13" s="1"/>
  <c r="H407" i="13"/>
  <c r="F408" i="13"/>
  <c r="G408" i="13"/>
  <c r="U408" i="13" s="1"/>
  <c r="H408" i="13"/>
  <c r="F409" i="13"/>
  <c r="G409" i="13"/>
  <c r="U409" i="13" s="1"/>
  <c r="H409" i="13"/>
  <c r="F410" i="13"/>
  <c r="G410" i="13"/>
  <c r="U410" i="13" s="1"/>
  <c r="H410" i="13"/>
  <c r="F411" i="13"/>
  <c r="G411" i="13"/>
  <c r="U411" i="13" s="1"/>
  <c r="H411" i="13"/>
  <c r="F412" i="13"/>
  <c r="G412" i="13"/>
  <c r="U412" i="13" s="1"/>
  <c r="H412" i="13"/>
  <c r="F413" i="13"/>
  <c r="G413" i="13"/>
  <c r="U413" i="13" s="1"/>
  <c r="H413" i="13"/>
  <c r="F414" i="13"/>
  <c r="G414" i="13"/>
  <c r="U414" i="13" s="1"/>
  <c r="H414" i="13"/>
  <c r="F415" i="13"/>
  <c r="G415" i="13"/>
  <c r="U415" i="13" s="1"/>
  <c r="H415" i="13"/>
  <c r="F416" i="13"/>
  <c r="G416" i="13"/>
  <c r="U416" i="13" s="1"/>
  <c r="H416" i="13"/>
  <c r="F417" i="13"/>
  <c r="G417" i="13"/>
  <c r="U417" i="13" s="1"/>
  <c r="H417" i="13"/>
  <c r="F418" i="13"/>
  <c r="G418" i="13"/>
  <c r="H418" i="13"/>
  <c r="F419" i="13"/>
  <c r="G419" i="13"/>
  <c r="U419" i="13" s="1"/>
  <c r="H419" i="13"/>
  <c r="F420" i="13"/>
  <c r="G420" i="13"/>
  <c r="U420" i="13" s="1"/>
  <c r="H420" i="13"/>
  <c r="F421" i="13"/>
  <c r="G421" i="13"/>
  <c r="U421" i="13" s="1"/>
  <c r="H421" i="13"/>
  <c r="F422" i="13"/>
  <c r="G422" i="13"/>
  <c r="U422" i="13" s="1"/>
  <c r="H422" i="13"/>
  <c r="F423" i="13"/>
  <c r="G423" i="13"/>
  <c r="U423" i="13" s="1"/>
  <c r="H423" i="13"/>
  <c r="F424" i="13"/>
  <c r="G424" i="13"/>
  <c r="U424" i="13" s="1"/>
  <c r="H424" i="13"/>
  <c r="F425" i="13"/>
  <c r="G425" i="13"/>
  <c r="U425" i="13" s="1"/>
  <c r="H425" i="13"/>
  <c r="F426" i="13"/>
  <c r="G426" i="13"/>
  <c r="U426" i="13" s="1"/>
  <c r="H426" i="13"/>
  <c r="F427" i="13"/>
  <c r="G427" i="13"/>
  <c r="U427" i="13" s="1"/>
  <c r="H427" i="13"/>
  <c r="F428" i="13"/>
  <c r="G428" i="13"/>
  <c r="U428" i="13" s="1"/>
  <c r="H428" i="13"/>
  <c r="F429" i="13"/>
  <c r="G429" i="13"/>
  <c r="U429" i="13" s="1"/>
  <c r="H429" i="13"/>
  <c r="F430" i="13"/>
  <c r="G430" i="13"/>
  <c r="H430" i="13"/>
  <c r="F431" i="13"/>
  <c r="G431" i="13"/>
  <c r="U431" i="13" s="1"/>
  <c r="H431" i="13"/>
  <c r="F432" i="13"/>
  <c r="G432" i="13"/>
  <c r="U432" i="13" s="1"/>
  <c r="H432" i="13"/>
  <c r="F433" i="13"/>
  <c r="G433" i="13"/>
  <c r="U433" i="13" s="1"/>
  <c r="H433" i="13"/>
  <c r="F434" i="13"/>
  <c r="G434" i="13"/>
  <c r="U434" i="13" s="1"/>
  <c r="H434" i="13"/>
  <c r="F435" i="13"/>
  <c r="G435" i="13"/>
  <c r="U435" i="13" s="1"/>
  <c r="H435" i="13"/>
  <c r="F436" i="13"/>
  <c r="G436" i="13"/>
  <c r="U436" i="13" s="1"/>
  <c r="H436" i="13"/>
  <c r="F437" i="13"/>
  <c r="G437" i="13"/>
  <c r="U437" i="13" s="1"/>
  <c r="H437" i="13"/>
  <c r="F438" i="13"/>
  <c r="G438" i="13"/>
  <c r="U438" i="13" s="1"/>
  <c r="H438" i="13"/>
  <c r="F439" i="13"/>
  <c r="G439" i="13"/>
  <c r="U439" i="13" s="1"/>
  <c r="H439" i="13"/>
  <c r="F440" i="13"/>
  <c r="G440" i="13"/>
  <c r="U440" i="13" s="1"/>
  <c r="H440" i="13"/>
  <c r="F441" i="13"/>
  <c r="G441" i="13"/>
  <c r="U441" i="13" s="1"/>
  <c r="H441" i="13"/>
  <c r="F442" i="13"/>
  <c r="G442" i="13"/>
  <c r="H442" i="13"/>
  <c r="F443" i="13"/>
  <c r="G443" i="13"/>
  <c r="U443" i="13" s="1"/>
  <c r="H443" i="13"/>
  <c r="F444" i="13"/>
  <c r="G444" i="13"/>
  <c r="U444" i="13" s="1"/>
  <c r="H444" i="13"/>
  <c r="F445" i="13"/>
  <c r="G445" i="13"/>
  <c r="U445" i="13" s="1"/>
  <c r="H445" i="13"/>
  <c r="F446" i="13"/>
  <c r="G446" i="13"/>
  <c r="U446" i="13" s="1"/>
  <c r="H446" i="13"/>
  <c r="F447" i="13"/>
  <c r="G447" i="13"/>
  <c r="U447" i="13" s="1"/>
  <c r="H447" i="13"/>
  <c r="F448" i="13"/>
  <c r="G448" i="13"/>
  <c r="U448" i="13" s="1"/>
  <c r="H448" i="13"/>
  <c r="F449" i="13"/>
  <c r="G449" i="13"/>
  <c r="U449" i="13" s="1"/>
  <c r="H449" i="13"/>
  <c r="F450" i="13"/>
  <c r="G450" i="13"/>
  <c r="U450" i="13" s="1"/>
  <c r="H450" i="13"/>
  <c r="F451" i="13"/>
  <c r="G451" i="13"/>
  <c r="U451" i="13" s="1"/>
  <c r="H451" i="13"/>
  <c r="F452" i="13"/>
  <c r="G452" i="13"/>
  <c r="U452" i="13" s="1"/>
  <c r="H452" i="13"/>
  <c r="F453" i="13"/>
  <c r="G453" i="13"/>
  <c r="U453" i="13" s="1"/>
  <c r="H453" i="13"/>
  <c r="F454" i="13"/>
  <c r="G454" i="13"/>
  <c r="H454" i="13"/>
  <c r="F455" i="13"/>
  <c r="G455" i="13"/>
  <c r="U455" i="13" s="1"/>
  <c r="H455" i="13"/>
  <c r="F456" i="13"/>
  <c r="G456" i="13"/>
  <c r="U456" i="13" s="1"/>
  <c r="H456" i="13"/>
  <c r="F457" i="13"/>
  <c r="G457" i="13"/>
  <c r="U457" i="13" s="1"/>
  <c r="H457" i="13"/>
  <c r="F458" i="13"/>
  <c r="G458" i="13"/>
  <c r="U458" i="13" s="1"/>
  <c r="H458" i="13"/>
  <c r="F459" i="13"/>
  <c r="G459" i="13"/>
  <c r="U459" i="13" s="1"/>
  <c r="H459" i="13"/>
  <c r="F460" i="13"/>
  <c r="G460" i="13"/>
  <c r="U460" i="13" s="1"/>
  <c r="H460" i="13"/>
  <c r="F461" i="13"/>
  <c r="G461" i="13"/>
  <c r="U461" i="13" s="1"/>
  <c r="H461" i="13"/>
  <c r="F462" i="13"/>
  <c r="G462" i="13"/>
  <c r="U462" i="13" s="1"/>
  <c r="H462" i="13"/>
  <c r="F463" i="13"/>
  <c r="G463" i="13"/>
  <c r="U463" i="13" s="1"/>
  <c r="H463" i="13"/>
  <c r="F464" i="13"/>
  <c r="G464" i="13"/>
  <c r="U464" i="13" s="1"/>
  <c r="H464" i="13"/>
  <c r="F465" i="13"/>
  <c r="G465" i="13"/>
  <c r="U465" i="13" s="1"/>
  <c r="H465" i="13"/>
  <c r="F466" i="13"/>
  <c r="G466" i="13"/>
  <c r="H466" i="13"/>
  <c r="F467" i="13"/>
  <c r="G467" i="13"/>
  <c r="U467" i="13" s="1"/>
  <c r="H467" i="13"/>
  <c r="F468" i="13"/>
  <c r="G468" i="13"/>
  <c r="U468" i="13" s="1"/>
  <c r="H468" i="13"/>
  <c r="F469" i="13"/>
  <c r="G469" i="13"/>
  <c r="U469" i="13" s="1"/>
  <c r="H469" i="13"/>
  <c r="F470" i="13"/>
  <c r="G470" i="13"/>
  <c r="U470" i="13" s="1"/>
  <c r="H470" i="13"/>
  <c r="F471" i="13"/>
  <c r="G471" i="13"/>
  <c r="U471" i="13" s="1"/>
  <c r="H471" i="13"/>
  <c r="F472" i="13"/>
  <c r="G472" i="13"/>
  <c r="U472" i="13" s="1"/>
  <c r="H472" i="13"/>
  <c r="F473" i="13"/>
  <c r="G473" i="13"/>
  <c r="U473" i="13" s="1"/>
  <c r="H473" i="13"/>
  <c r="F474" i="13"/>
  <c r="G474" i="13"/>
  <c r="U474" i="13" s="1"/>
  <c r="H474" i="13"/>
  <c r="F475" i="13"/>
  <c r="G475" i="13"/>
  <c r="U475" i="13" s="1"/>
  <c r="H475" i="13"/>
  <c r="F476" i="13"/>
  <c r="G476" i="13"/>
  <c r="U476" i="13" s="1"/>
  <c r="H476" i="13"/>
  <c r="F477" i="13"/>
  <c r="G477" i="13"/>
  <c r="U477" i="13" s="1"/>
  <c r="H477" i="13"/>
  <c r="F478" i="13"/>
  <c r="G478" i="13"/>
  <c r="H478" i="13"/>
  <c r="F479" i="13"/>
  <c r="G479" i="13"/>
  <c r="U479" i="13" s="1"/>
  <c r="H479" i="13"/>
  <c r="F480" i="13"/>
  <c r="G480" i="13"/>
  <c r="U480" i="13" s="1"/>
  <c r="H480" i="13"/>
  <c r="F481" i="13"/>
  <c r="G481" i="13"/>
  <c r="U481" i="13" s="1"/>
  <c r="H481" i="13"/>
  <c r="F482" i="13"/>
  <c r="G482" i="13"/>
  <c r="U482" i="13" s="1"/>
  <c r="H482" i="13"/>
  <c r="F483" i="13"/>
  <c r="G483" i="13"/>
  <c r="U483" i="13" s="1"/>
  <c r="H483" i="13"/>
  <c r="F484" i="13"/>
  <c r="G484" i="13"/>
  <c r="U484" i="13" s="1"/>
  <c r="H484" i="13"/>
  <c r="F485" i="13"/>
  <c r="G485" i="13"/>
  <c r="U485" i="13" s="1"/>
  <c r="H485" i="13"/>
  <c r="F486" i="13"/>
  <c r="G486" i="13"/>
  <c r="U486" i="13" s="1"/>
  <c r="H486" i="13"/>
  <c r="F487" i="13"/>
  <c r="G487" i="13"/>
  <c r="U487" i="13" s="1"/>
  <c r="H487" i="13"/>
  <c r="F488" i="13"/>
  <c r="G488" i="13"/>
  <c r="U488" i="13" s="1"/>
  <c r="H488" i="13"/>
  <c r="F489" i="13"/>
  <c r="G489" i="13"/>
  <c r="U489" i="13" s="1"/>
  <c r="H489" i="13"/>
  <c r="F490" i="13"/>
  <c r="G490" i="13"/>
  <c r="H490" i="13"/>
  <c r="F491" i="13"/>
  <c r="G491" i="13"/>
  <c r="U491" i="13" s="1"/>
  <c r="H491" i="13"/>
  <c r="F492" i="13"/>
  <c r="G492" i="13"/>
  <c r="U492" i="13" s="1"/>
  <c r="H492" i="13"/>
  <c r="F493" i="13"/>
  <c r="G493" i="13"/>
  <c r="U493" i="13" s="1"/>
  <c r="H493" i="13"/>
  <c r="F494" i="13"/>
  <c r="G494" i="13"/>
  <c r="U494" i="13" s="1"/>
  <c r="H494" i="13"/>
  <c r="F495" i="13"/>
  <c r="G495" i="13"/>
  <c r="U495" i="13" s="1"/>
  <c r="H495" i="13"/>
  <c r="F496" i="13"/>
  <c r="G496" i="13"/>
  <c r="U496" i="13" s="1"/>
  <c r="H496" i="13"/>
  <c r="F497" i="13"/>
  <c r="G497" i="13"/>
  <c r="U497" i="13" s="1"/>
  <c r="H497" i="13"/>
  <c r="F498" i="13"/>
  <c r="G498" i="13"/>
  <c r="U498" i="13" s="1"/>
  <c r="H498" i="13"/>
  <c r="F499" i="13"/>
  <c r="G499" i="13"/>
  <c r="U499" i="13" s="1"/>
  <c r="H499" i="13"/>
  <c r="F500" i="13"/>
  <c r="G500" i="13"/>
  <c r="U500" i="13" s="1"/>
  <c r="H500" i="13"/>
  <c r="F501" i="13"/>
  <c r="G501" i="13"/>
  <c r="U501" i="13" s="1"/>
  <c r="H501" i="13"/>
  <c r="F502" i="13"/>
  <c r="G502" i="13"/>
  <c r="H502" i="13"/>
  <c r="F503" i="13"/>
  <c r="G503" i="13"/>
  <c r="U503" i="13" s="1"/>
  <c r="H503" i="13"/>
  <c r="F504" i="13"/>
  <c r="G504" i="13"/>
  <c r="U504" i="13" s="1"/>
  <c r="H504" i="13"/>
  <c r="F505" i="13"/>
  <c r="G505" i="13"/>
  <c r="U505" i="13" s="1"/>
  <c r="H505" i="13"/>
  <c r="F506" i="13"/>
  <c r="G506" i="13"/>
  <c r="U506" i="13" s="1"/>
  <c r="H506" i="13"/>
  <c r="F507" i="13"/>
  <c r="G507" i="13"/>
  <c r="U507" i="13" s="1"/>
  <c r="H507" i="13"/>
  <c r="F508" i="13"/>
  <c r="G508" i="13"/>
  <c r="U508" i="13" s="1"/>
  <c r="H508" i="13"/>
  <c r="F509" i="13"/>
  <c r="G509" i="13"/>
  <c r="U509" i="13" s="1"/>
  <c r="H509" i="13"/>
  <c r="F510" i="13"/>
  <c r="G510" i="13"/>
  <c r="U510" i="13" s="1"/>
  <c r="H510" i="13"/>
  <c r="F511" i="13"/>
  <c r="G511" i="13"/>
  <c r="U511" i="13" s="1"/>
  <c r="H511" i="13"/>
  <c r="F512" i="13"/>
  <c r="G512" i="13"/>
  <c r="U512" i="13" s="1"/>
  <c r="H512" i="13"/>
  <c r="F513" i="13"/>
  <c r="G513" i="13"/>
  <c r="U513" i="13" s="1"/>
  <c r="H513" i="13"/>
  <c r="F514" i="13"/>
  <c r="G514" i="13"/>
  <c r="H514" i="13"/>
  <c r="F515" i="13"/>
  <c r="G515" i="13"/>
  <c r="U515" i="13" s="1"/>
  <c r="H515" i="13"/>
  <c r="F516" i="13"/>
  <c r="G516" i="13"/>
  <c r="U516" i="13" s="1"/>
  <c r="H516" i="13"/>
  <c r="F517" i="13"/>
  <c r="G517" i="13"/>
  <c r="U517" i="13" s="1"/>
  <c r="H517" i="13"/>
  <c r="F518" i="13"/>
  <c r="G518" i="13"/>
  <c r="U518" i="13" s="1"/>
  <c r="H518" i="13"/>
  <c r="F519" i="13"/>
  <c r="G519" i="13"/>
  <c r="U519" i="13" s="1"/>
  <c r="H519" i="13"/>
  <c r="F520" i="13"/>
  <c r="G520" i="13"/>
  <c r="U520" i="13" s="1"/>
  <c r="H520" i="13"/>
  <c r="F521" i="13"/>
  <c r="G521" i="13"/>
  <c r="U521" i="13" s="1"/>
  <c r="H521" i="13"/>
  <c r="F522" i="13"/>
  <c r="G522" i="13"/>
  <c r="U522" i="13" s="1"/>
  <c r="H522" i="13"/>
  <c r="F523" i="13"/>
  <c r="G523" i="13"/>
  <c r="U523" i="13" s="1"/>
  <c r="H523" i="13"/>
  <c r="F524" i="13"/>
  <c r="G524" i="13"/>
  <c r="U524" i="13" s="1"/>
  <c r="H524" i="13"/>
  <c r="F525" i="13"/>
  <c r="G525" i="13"/>
  <c r="U525" i="13" s="1"/>
  <c r="H525" i="13"/>
  <c r="F526" i="13"/>
  <c r="G526" i="13"/>
  <c r="H526" i="13"/>
  <c r="F527" i="13"/>
  <c r="G527" i="13"/>
  <c r="U527" i="13" s="1"/>
  <c r="H527" i="13"/>
  <c r="F528" i="13"/>
  <c r="G528" i="13"/>
  <c r="U528" i="13" s="1"/>
  <c r="H528" i="13"/>
  <c r="F529" i="13"/>
  <c r="G529" i="13"/>
  <c r="U529" i="13" s="1"/>
  <c r="H529" i="13"/>
  <c r="F530" i="13"/>
  <c r="G530" i="13"/>
  <c r="U530" i="13" s="1"/>
  <c r="H530" i="13"/>
  <c r="F531" i="13"/>
  <c r="G531" i="13"/>
  <c r="U531" i="13" s="1"/>
  <c r="H531" i="13"/>
  <c r="F532" i="13"/>
  <c r="G532" i="13"/>
  <c r="U532" i="13" s="1"/>
  <c r="H532" i="13"/>
  <c r="F533" i="13"/>
  <c r="G533" i="13"/>
  <c r="U533" i="13" s="1"/>
  <c r="H533" i="13"/>
  <c r="F534" i="13"/>
  <c r="G534" i="13"/>
  <c r="U534" i="13" s="1"/>
  <c r="H534" i="13"/>
  <c r="F535" i="13"/>
  <c r="G535" i="13"/>
  <c r="U535" i="13" s="1"/>
  <c r="H535" i="13"/>
  <c r="F536" i="13"/>
  <c r="G536" i="13"/>
  <c r="U536" i="13" s="1"/>
  <c r="H536" i="13"/>
  <c r="F537" i="13"/>
  <c r="G537" i="13"/>
  <c r="U537" i="13" s="1"/>
  <c r="H537" i="13"/>
  <c r="F538" i="13"/>
  <c r="G538" i="13"/>
  <c r="H538" i="13"/>
  <c r="F539" i="13"/>
  <c r="G539" i="13"/>
  <c r="U539" i="13" s="1"/>
  <c r="H539" i="13"/>
  <c r="F540" i="13"/>
  <c r="G540" i="13"/>
  <c r="U540" i="13" s="1"/>
  <c r="H540" i="13"/>
  <c r="F541" i="13"/>
  <c r="G541" i="13"/>
  <c r="U541" i="13" s="1"/>
  <c r="H541" i="13"/>
  <c r="F542" i="13"/>
  <c r="G542" i="13"/>
  <c r="U542" i="13" s="1"/>
  <c r="H542" i="13"/>
  <c r="F543" i="13"/>
  <c r="G543" i="13"/>
  <c r="U543" i="13" s="1"/>
  <c r="H543" i="13"/>
  <c r="F544" i="13"/>
  <c r="G544" i="13"/>
  <c r="U544" i="13" s="1"/>
  <c r="H544" i="13"/>
  <c r="F545" i="13"/>
  <c r="G545" i="13"/>
  <c r="U545" i="13" s="1"/>
  <c r="H545" i="13"/>
  <c r="F546" i="13"/>
  <c r="G546" i="13"/>
  <c r="U546" i="13" s="1"/>
  <c r="H546" i="13"/>
  <c r="F547" i="13"/>
  <c r="G547" i="13"/>
  <c r="U547" i="13" s="1"/>
  <c r="H547" i="13"/>
  <c r="F548" i="13"/>
  <c r="G548" i="13"/>
  <c r="U548" i="13" s="1"/>
  <c r="H548" i="13"/>
  <c r="F549" i="13"/>
  <c r="G549" i="13"/>
  <c r="U549" i="13" s="1"/>
  <c r="H549" i="13"/>
  <c r="F550" i="13"/>
  <c r="G550" i="13"/>
  <c r="H550" i="13"/>
  <c r="F551" i="13"/>
  <c r="G551" i="13"/>
  <c r="U551" i="13" s="1"/>
  <c r="H551" i="13"/>
  <c r="F552" i="13"/>
  <c r="G552" i="13"/>
  <c r="U552" i="13" s="1"/>
  <c r="H552" i="13"/>
  <c r="F553" i="13"/>
  <c r="G553" i="13"/>
  <c r="U553" i="13" s="1"/>
  <c r="H553" i="13"/>
  <c r="F554" i="13"/>
  <c r="G554" i="13"/>
  <c r="U554" i="13" s="1"/>
  <c r="H554" i="13"/>
  <c r="F555" i="13"/>
  <c r="G555" i="13"/>
  <c r="U555" i="13" s="1"/>
  <c r="H555" i="13"/>
  <c r="F556" i="13"/>
  <c r="G556" i="13"/>
  <c r="U556" i="13" s="1"/>
  <c r="H556" i="13"/>
  <c r="F557" i="13"/>
  <c r="G557" i="13"/>
  <c r="U557" i="13" s="1"/>
  <c r="H557" i="13"/>
  <c r="F558" i="13"/>
  <c r="G558" i="13"/>
  <c r="U558" i="13" s="1"/>
  <c r="H558" i="13"/>
  <c r="F559" i="13"/>
  <c r="G559" i="13"/>
  <c r="U559" i="13" s="1"/>
  <c r="H559" i="13"/>
  <c r="F560" i="13"/>
  <c r="G560" i="13"/>
  <c r="U560" i="13" s="1"/>
  <c r="H560" i="13"/>
  <c r="F561" i="13"/>
  <c r="G561" i="13"/>
  <c r="U561" i="13" s="1"/>
  <c r="H561" i="13"/>
  <c r="F562" i="13"/>
  <c r="G562" i="13"/>
  <c r="H562" i="13"/>
  <c r="F563" i="13"/>
  <c r="G563" i="13"/>
  <c r="U563" i="13" s="1"/>
  <c r="H563" i="13"/>
  <c r="F564" i="13"/>
  <c r="G564" i="13"/>
  <c r="U564" i="13" s="1"/>
  <c r="H564" i="13"/>
  <c r="F565" i="13"/>
  <c r="G565" i="13"/>
  <c r="U565" i="13" s="1"/>
  <c r="H565" i="13"/>
  <c r="F566" i="13"/>
  <c r="G566" i="13"/>
  <c r="U566" i="13" s="1"/>
  <c r="H566" i="13"/>
  <c r="F567" i="13"/>
  <c r="G567" i="13"/>
  <c r="U567" i="13" s="1"/>
  <c r="H567" i="13"/>
  <c r="F568" i="13"/>
  <c r="G568" i="13"/>
  <c r="U568" i="13" s="1"/>
  <c r="H568" i="13"/>
  <c r="F569" i="13"/>
  <c r="G569" i="13"/>
  <c r="U569" i="13" s="1"/>
  <c r="H569" i="13"/>
  <c r="F570" i="13"/>
  <c r="G570" i="13"/>
  <c r="U570" i="13" s="1"/>
  <c r="H570" i="13"/>
  <c r="F571" i="13"/>
  <c r="G571" i="13"/>
  <c r="U571" i="13" s="1"/>
  <c r="H571" i="13"/>
  <c r="F572" i="13"/>
  <c r="G572" i="13"/>
  <c r="U572" i="13" s="1"/>
  <c r="H572" i="13"/>
  <c r="F573" i="13"/>
  <c r="G573" i="13"/>
  <c r="U573" i="13" s="1"/>
  <c r="H573" i="13"/>
  <c r="F574" i="13"/>
  <c r="G574" i="13"/>
  <c r="H574" i="13"/>
  <c r="F575" i="13"/>
  <c r="G575" i="13"/>
  <c r="U575" i="13" s="1"/>
  <c r="H575" i="13"/>
  <c r="F576" i="13"/>
  <c r="G576" i="13"/>
  <c r="U576" i="13" s="1"/>
  <c r="H576" i="13"/>
  <c r="F577" i="13"/>
  <c r="G577" i="13"/>
  <c r="U577" i="13" s="1"/>
  <c r="H577" i="13"/>
  <c r="F578" i="13"/>
  <c r="G578" i="13"/>
  <c r="U578" i="13" s="1"/>
  <c r="H578" i="13"/>
  <c r="F579" i="13"/>
  <c r="G579" i="13"/>
  <c r="U579" i="13" s="1"/>
  <c r="H579" i="13"/>
  <c r="F580" i="13"/>
  <c r="G580" i="13"/>
  <c r="U580" i="13" s="1"/>
  <c r="H580" i="13"/>
  <c r="F581" i="13"/>
  <c r="G581" i="13"/>
  <c r="U581" i="13" s="1"/>
  <c r="H581" i="13"/>
  <c r="F582" i="13"/>
  <c r="G582" i="13"/>
  <c r="U582" i="13" s="1"/>
  <c r="H582" i="13"/>
  <c r="F583" i="13"/>
  <c r="G583" i="13"/>
  <c r="U583" i="13" s="1"/>
  <c r="H583" i="13"/>
  <c r="F584" i="13"/>
  <c r="G584" i="13"/>
  <c r="U584" i="13" s="1"/>
  <c r="H584" i="13"/>
  <c r="F585" i="13"/>
  <c r="G585" i="13"/>
  <c r="U585" i="13" s="1"/>
  <c r="H585" i="13"/>
  <c r="F586" i="13"/>
  <c r="G586" i="13"/>
  <c r="H586" i="13"/>
  <c r="F587" i="13"/>
  <c r="G587" i="13"/>
  <c r="U587" i="13" s="1"/>
  <c r="H587" i="13"/>
  <c r="F588" i="13"/>
  <c r="G588" i="13"/>
  <c r="U588" i="13" s="1"/>
  <c r="H588" i="13"/>
  <c r="F589" i="13"/>
  <c r="G589" i="13"/>
  <c r="U589" i="13" s="1"/>
  <c r="H589" i="13"/>
  <c r="F590" i="13"/>
  <c r="G590" i="13"/>
  <c r="U590" i="13" s="1"/>
  <c r="H590" i="13"/>
  <c r="F591" i="13"/>
  <c r="G591" i="13"/>
  <c r="U591" i="13" s="1"/>
  <c r="H591" i="13"/>
  <c r="F592" i="13"/>
  <c r="G592" i="13"/>
  <c r="U592" i="13" s="1"/>
  <c r="H592" i="13"/>
  <c r="F593" i="13"/>
  <c r="G593" i="13"/>
  <c r="U593" i="13" s="1"/>
  <c r="H593" i="13"/>
  <c r="F594" i="13"/>
  <c r="G594" i="13"/>
  <c r="U594" i="13" s="1"/>
  <c r="H594" i="13"/>
  <c r="F595" i="13"/>
  <c r="G595" i="13"/>
  <c r="U595" i="13" s="1"/>
  <c r="H595" i="13"/>
  <c r="F596" i="13"/>
  <c r="G596" i="13"/>
  <c r="U596" i="13" s="1"/>
  <c r="H596" i="13"/>
  <c r="F597" i="13"/>
  <c r="G597" i="13"/>
  <c r="U597" i="13" s="1"/>
  <c r="H597" i="13"/>
  <c r="F598" i="13"/>
  <c r="G598" i="13"/>
  <c r="H598" i="13"/>
  <c r="F599" i="13"/>
  <c r="G599" i="13"/>
  <c r="U599" i="13" s="1"/>
  <c r="H599" i="13"/>
  <c r="F600" i="13"/>
  <c r="G600" i="13"/>
  <c r="U600" i="13" s="1"/>
  <c r="H600" i="13"/>
  <c r="F601" i="13"/>
  <c r="G601" i="13"/>
  <c r="U601" i="13" s="1"/>
  <c r="H601" i="13"/>
  <c r="F602" i="13"/>
  <c r="G602" i="13"/>
  <c r="U602" i="13" s="1"/>
  <c r="H602" i="13"/>
  <c r="F603" i="13"/>
  <c r="G603" i="13"/>
  <c r="U603" i="13" s="1"/>
  <c r="H603" i="13"/>
  <c r="F604" i="13"/>
  <c r="G604" i="13"/>
  <c r="U604" i="13" s="1"/>
  <c r="H604" i="13"/>
  <c r="F605" i="13"/>
  <c r="G605" i="13"/>
  <c r="U605" i="13" s="1"/>
  <c r="H605" i="13"/>
  <c r="F606" i="13"/>
  <c r="G606" i="13"/>
  <c r="U606" i="13" s="1"/>
  <c r="H606" i="13"/>
  <c r="F607" i="13"/>
  <c r="G607" i="13"/>
  <c r="U607" i="13" s="1"/>
  <c r="H607" i="13"/>
  <c r="F608" i="13"/>
  <c r="G608" i="13"/>
  <c r="U608" i="13" s="1"/>
  <c r="H608" i="13"/>
  <c r="F609" i="13"/>
  <c r="G609" i="13"/>
  <c r="U609" i="13" s="1"/>
  <c r="H609" i="13"/>
  <c r="F610" i="13"/>
  <c r="G610" i="13"/>
  <c r="H610" i="13"/>
  <c r="F611" i="13"/>
  <c r="G611" i="13"/>
  <c r="U611" i="13" s="1"/>
  <c r="H611" i="13"/>
  <c r="F612" i="13"/>
  <c r="G612" i="13"/>
  <c r="U612" i="13" s="1"/>
  <c r="H612" i="13"/>
  <c r="F613" i="13"/>
  <c r="G613" i="13"/>
  <c r="U613" i="13" s="1"/>
  <c r="H613" i="13"/>
  <c r="F614" i="13"/>
  <c r="G614" i="13"/>
  <c r="U614" i="13" s="1"/>
  <c r="H614" i="13"/>
  <c r="F615" i="13"/>
  <c r="G615" i="13"/>
  <c r="U615" i="13" s="1"/>
  <c r="H615" i="13"/>
  <c r="F616" i="13"/>
  <c r="G616" i="13"/>
  <c r="U616" i="13" s="1"/>
  <c r="H616" i="13"/>
  <c r="F617" i="13"/>
  <c r="G617" i="13"/>
  <c r="U617" i="13" s="1"/>
  <c r="H617" i="13"/>
  <c r="F618" i="13"/>
  <c r="G618" i="13"/>
  <c r="U618" i="13" s="1"/>
  <c r="H618" i="13"/>
  <c r="F619" i="13"/>
  <c r="G619" i="13"/>
  <c r="U619" i="13" s="1"/>
  <c r="H619" i="13"/>
  <c r="F620" i="13"/>
  <c r="G620" i="13"/>
  <c r="U620" i="13" s="1"/>
  <c r="H620" i="13"/>
  <c r="F621" i="13"/>
  <c r="G621" i="13"/>
  <c r="U621" i="13" s="1"/>
  <c r="H621" i="13"/>
  <c r="F622" i="13"/>
  <c r="G622" i="13"/>
  <c r="H622" i="13"/>
  <c r="F623" i="13"/>
  <c r="G623" i="13"/>
  <c r="U623" i="13" s="1"/>
  <c r="H623" i="13"/>
  <c r="F624" i="13"/>
  <c r="G624" i="13"/>
  <c r="U624" i="13" s="1"/>
  <c r="H624" i="13"/>
  <c r="F625" i="13"/>
  <c r="G625" i="13"/>
  <c r="U625" i="13" s="1"/>
  <c r="H625" i="13"/>
  <c r="F626" i="13"/>
  <c r="G626" i="13"/>
  <c r="U626" i="13" s="1"/>
  <c r="H626" i="13"/>
  <c r="F627" i="13"/>
  <c r="G627" i="13"/>
  <c r="U627" i="13" s="1"/>
  <c r="H627" i="13"/>
  <c r="F628" i="13"/>
  <c r="G628" i="13"/>
  <c r="U628" i="13" s="1"/>
  <c r="H628" i="13"/>
  <c r="F629" i="13"/>
  <c r="G629" i="13"/>
  <c r="U629" i="13" s="1"/>
  <c r="H629" i="13"/>
  <c r="F630" i="13"/>
  <c r="G630" i="13"/>
  <c r="U630" i="13" s="1"/>
  <c r="H630" i="13"/>
  <c r="F631" i="13"/>
  <c r="G631" i="13"/>
  <c r="U631" i="13" s="1"/>
  <c r="H631" i="13"/>
  <c r="F632" i="13"/>
  <c r="G632" i="13"/>
  <c r="U632" i="13" s="1"/>
  <c r="H632" i="13"/>
  <c r="F633" i="13"/>
  <c r="G633" i="13"/>
  <c r="U633" i="13" s="1"/>
  <c r="H633" i="13"/>
  <c r="F634" i="13"/>
  <c r="G634" i="13"/>
  <c r="H634" i="13"/>
  <c r="F635" i="13"/>
  <c r="G635" i="13"/>
  <c r="U635" i="13" s="1"/>
  <c r="H635" i="13"/>
  <c r="F636" i="13"/>
  <c r="G636" i="13"/>
  <c r="U636" i="13" s="1"/>
  <c r="H636" i="13"/>
  <c r="F637" i="13"/>
  <c r="G637" i="13"/>
  <c r="U637" i="13" s="1"/>
  <c r="H637" i="13"/>
  <c r="F638" i="13"/>
  <c r="G638" i="13"/>
  <c r="U638" i="13" s="1"/>
  <c r="H638" i="13"/>
  <c r="F639" i="13"/>
  <c r="G639" i="13"/>
  <c r="U639" i="13" s="1"/>
  <c r="H639" i="13"/>
  <c r="F640" i="13"/>
  <c r="G640" i="13"/>
  <c r="U640" i="13" s="1"/>
  <c r="H640" i="13"/>
  <c r="F641" i="13"/>
  <c r="G641" i="13"/>
  <c r="U641" i="13" s="1"/>
  <c r="H641" i="13"/>
  <c r="F642" i="13"/>
  <c r="G642" i="13"/>
  <c r="U642" i="13" s="1"/>
  <c r="H642" i="13"/>
  <c r="F643" i="13"/>
  <c r="G643" i="13"/>
  <c r="U643" i="13" s="1"/>
  <c r="H643" i="13"/>
  <c r="F644" i="13"/>
  <c r="G644" i="13"/>
  <c r="U644" i="13" s="1"/>
  <c r="H644" i="13"/>
  <c r="F645" i="13"/>
  <c r="G645" i="13"/>
  <c r="U645" i="13" s="1"/>
  <c r="H645" i="13"/>
  <c r="F646" i="13"/>
  <c r="G646" i="13"/>
  <c r="H646" i="13"/>
  <c r="F647" i="13"/>
  <c r="G647" i="13"/>
  <c r="U647" i="13" s="1"/>
  <c r="H647" i="13"/>
  <c r="F648" i="13"/>
  <c r="G648" i="13"/>
  <c r="U648" i="13" s="1"/>
  <c r="H648" i="13"/>
  <c r="F649" i="13"/>
  <c r="G649" i="13"/>
  <c r="U649" i="13" s="1"/>
  <c r="H649" i="13"/>
  <c r="F650" i="13"/>
  <c r="G650" i="13"/>
  <c r="U650" i="13" s="1"/>
  <c r="H650" i="13"/>
  <c r="F651" i="13"/>
  <c r="G651" i="13"/>
  <c r="U651" i="13" s="1"/>
  <c r="H651" i="13"/>
  <c r="F652" i="13"/>
  <c r="G652" i="13"/>
  <c r="U652" i="13" s="1"/>
  <c r="H652" i="13"/>
  <c r="F653" i="13"/>
  <c r="G653" i="13"/>
  <c r="U653" i="13" s="1"/>
  <c r="H653" i="13"/>
  <c r="F654" i="13"/>
  <c r="G654" i="13"/>
  <c r="U654" i="13" s="1"/>
  <c r="H654" i="13"/>
  <c r="F655" i="13"/>
  <c r="G655" i="13"/>
  <c r="U655" i="13" s="1"/>
  <c r="H655" i="13"/>
  <c r="F656" i="13"/>
  <c r="G656" i="13"/>
  <c r="U656" i="13" s="1"/>
  <c r="H656" i="13"/>
  <c r="F657" i="13"/>
  <c r="G657" i="13"/>
  <c r="U657" i="13" s="1"/>
  <c r="H657" i="13"/>
  <c r="F658" i="13"/>
  <c r="G658" i="13"/>
  <c r="H658" i="13"/>
  <c r="F659" i="13"/>
  <c r="G659" i="13"/>
  <c r="U659" i="13" s="1"/>
  <c r="H659" i="13"/>
  <c r="F660" i="13"/>
  <c r="G660" i="13"/>
  <c r="U660" i="13" s="1"/>
  <c r="H660" i="13"/>
  <c r="F661" i="13"/>
  <c r="G661" i="13"/>
  <c r="U661" i="13" s="1"/>
  <c r="H661" i="13"/>
  <c r="F662" i="13"/>
  <c r="G662" i="13"/>
  <c r="U662" i="13" s="1"/>
  <c r="H662" i="13"/>
  <c r="F663" i="13"/>
  <c r="G663" i="13"/>
  <c r="U663" i="13" s="1"/>
  <c r="H663" i="13"/>
  <c r="F664" i="13"/>
  <c r="G664" i="13"/>
  <c r="U664" i="13" s="1"/>
  <c r="H664" i="13"/>
  <c r="F665" i="13"/>
  <c r="G665" i="13"/>
  <c r="U665" i="13" s="1"/>
  <c r="H665" i="13"/>
  <c r="F666" i="13"/>
  <c r="G666" i="13"/>
  <c r="U666" i="13" s="1"/>
  <c r="H666" i="13"/>
  <c r="F667" i="13"/>
  <c r="G667" i="13"/>
  <c r="U667" i="13" s="1"/>
  <c r="H667" i="13"/>
  <c r="F668" i="13"/>
  <c r="G668" i="13"/>
  <c r="U668" i="13" s="1"/>
  <c r="H668" i="13"/>
  <c r="F669" i="13"/>
  <c r="G669" i="13"/>
  <c r="U669" i="13" s="1"/>
  <c r="H669" i="13"/>
  <c r="F670" i="13"/>
  <c r="G670" i="13"/>
  <c r="H670" i="13"/>
  <c r="F671" i="13"/>
  <c r="G671" i="13"/>
  <c r="U671" i="13" s="1"/>
  <c r="H671" i="13"/>
  <c r="F672" i="13"/>
  <c r="G672" i="13"/>
  <c r="U672" i="13" s="1"/>
  <c r="H672" i="13"/>
  <c r="F673" i="13"/>
  <c r="G673" i="13"/>
  <c r="U673" i="13" s="1"/>
  <c r="H673" i="13"/>
  <c r="F674" i="13"/>
  <c r="G674" i="13"/>
  <c r="U674" i="13" s="1"/>
  <c r="H674" i="13"/>
  <c r="F675" i="13"/>
  <c r="G675" i="13"/>
  <c r="U675" i="13" s="1"/>
  <c r="H675" i="13"/>
  <c r="F676" i="13"/>
  <c r="G676" i="13"/>
  <c r="U676" i="13" s="1"/>
  <c r="H676" i="13"/>
  <c r="F677" i="13"/>
  <c r="G677" i="13"/>
  <c r="U677" i="13" s="1"/>
  <c r="H677" i="13"/>
  <c r="F678" i="13"/>
  <c r="G678" i="13"/>
  <c r="U678" i="13" s="1"/>
  <c r="H678" i="13"/>
  <c r="F679" i="13"/>
  <c r="G679" i="13"/>
  <c r="H679" i="13"/>
  <c r="F680" i="13"/>
  <c r="G680" i="13"/>
  <c r="U680" i="13" s="1"/>
  <c r="H680" i="13"/>
  <c r="F681" i="13"/>
  <c r="G681" i="13"/>
  <c r="U681" i="13" s="1"/>
  <c r="H681" i="13"/>
  <c r="F682" i="13"/>
  <c r="G682" i="13"/>
  <c r="H682" i="13"/>
  <c r="F683" i="13"/>
  <c r="G683" i="13"/>
  <c r="U683" i="13" s="1"/>
  <c r="H683" i="13"/>
  <c r="F684" i="13"/>
  <c r="G684" i="13"/>
  <c r="U684" i="13" s="1"/>
  <c r="H684" i="13"/>
  <c r="F685" i="13"/>
  <c r="G685" i="13"/>
  <c r="U685" i="13" s="1"/>
  <c r="H685" i="13"/>
  <c r="F686" i="13"/>
  <c r="G686" i="13"/>
  <c r="U686" i="13" s="1"/>
  <c r="H686" i="13"/>
  <c r="F687" i="13"/>
  <c r="G687" i="13"/>
  <c r="U687" i="13" s="1"/>
  <c r="H687" i="13"/>
  <c r="F688" i="13"/>
  <c r="G688" i="13"/>
  <c r="U688" i="13" s="1"/>
  <c r="H688" i="13"/>
  <c r="F689" i="13"/>
  <c r="G689" i="13"/>
  <c r="U689" i="13" s="1"/>
  <c r="H689" i="13"/>
  <c r="F690" i="13"/>
  <c r="G690" i="13"/>
  <c r="U690" i="13" s="1"/>
  <c r="H690" i="13"/>
  <c r="F691" i="13"/>
  <c r="G691" i="13"/>
  <c r="U691" i="13" s="1"/>
  <c r="H691" i="13"/>
  <c r="F692" i="13"/>
  <c r="G692" i="13"/>
  <c r="U692" i="13" s="1"/>
  <c r="H692" i="13"/>
  <c r="F693" i="13"/>
  <c r="G693" i="13"/>
  <c r="U693" i="13" s="1"/>
  <c r="H693" i="13"/>
  <c r="F694" i="13"/>
  <c r="G694" i="13"/>
  <c r="H694" i="13"/>
  <c r="F695" i="13"/>
  <c r="G695" i="13"/>
  <c r="U695" i="13" s="1"/>
  <c r="H695" i="13"/>
  <c r="F696" i="13"/>
  <c r="G696" i="13"/>
  <c r="U696" i="13" s="1"/>
  <c r="H696" i="13"/>
  <c r="F697" i="13"/>
  <c r="G697" i="13"/>
  <c r="U697" i="13" s="1"/>
  <c r="H697" i="13"/>
  <c r="F698" i="13"/>
  <c r="G698" i="13"/>
  <c r="U698" i="13" s="1"/>
  <c r="H698" i="13"/>
  <c r="F699" i="13"/>
  <c r="G699" i="13"/>
  <c r="U699" i="13" s="1"/>
  <c r="H699" i="13"/>
  <c r="F700" i="13"/>
  <c r="G700" i="13"/>
  <c r="U700" i="13" s="1"/>
  <c r="H700" i="13"/>
  <c r="F701" i="13"/>
  <c r="G701" i="13"/>
  <c r="U701" i="13" s="1"/>
  <c r="H701" i="13"/>
  <c r="F702" i="13"/>
  <c r="G702" i="13"/>
  <c r="U702" i="13" s="1"/>
  <c r="H702" i="13"/>
  <c r="F703" i="13"/>
  <c r="G703" i="13"/>
  <c r="H703" i="13"/>
  <c r="F704" i="13"/>
  <c r="G704" i="13"/>
  <c r="U704" i="13" s="1"/>
  <c r="H704" i="13"/>
  <c r="F705" i="13"/>
  <c r="G705" i="13"/>
  <c r="U705" i="13" s="1"/>
  <c r="H705" i="13"/>
  <c r="F706" i="13"/>
  <c r="G706" i="13"/>
  <c r="H706" i="13"/>
  <c r="F707" i="13"/>
  <c r="G707" i="13"/>
  <c r="U707" i="13" s="1"/>
  <c r="H707" i="13"/>
  <c r="F708" i="13"/>
  <c r="G708" i="13"/>
  <c r="U708" i="13" s="1"/>
  <c r="H708" i="13"/>
  <c r="F709" i="13"/>
  <c r="G709" i="13"/>
  <c r="U709" i="13" s="1"/>
  <c r="H709" i="13"/>
  <c r="F710" i="13"/>
  <c r="G710" i="13"/>
  <c r="U710" i="13" s="1"/>
  <c r="H710" i="13"/>
  <c r="F711" i="13"/>
  <c r="G711" i="13"/>
  <c r="U711" i="13" s="1"/>
  <c r="H711" i="13"/>
  <c r="F712" i="13"/>
  <c r="G712" i="13"/>
  <c r="U712" i="13" s="1"/>
  <c r="H712" i="13"/>
  <c r="F713" i="13"/>
  <c r="G713" i="13"/>
  <c r="U713" i="13" s="1"/>
  <c r="H713" i="13"/>
  <c r="F714" i="13"/>
  <c r="G714" i="13"/>
  <c r="U714" i="13" s="1"/>
  <c r="H714" i="13"/>
  <c r="F715" i="13"/>
  <c r="G715" i="13"/>
  <c r="U715" i="13" s="1"/>
  <c r="H715" i="13"/>
  <c r="F716" i="13"/>
  <c r="G716" i="13"/>
  <c r="U716" i="13" s="1"/>
  <c r="H716" i="13"/>
  <c r="F717" i="13"/>
  <c r="G717" i="13"/>
  <c r="U717" i="13" s="1"/>
  <c r="H717" i="13"/>
  <c r="F718" i="13"/>
  <c r="G718" i="13"/>
  <c r="H718" i="13"/>
  <c r="F719" i="13"/>
  <c r="G719" i="13"/>
  <c r="U719" i="13" s="1"/>
  <c r="H719" i="13"/>
  <c r="F720" i="13"/>
  <c r="G720" i="13"/>
  <c r="U720" i="13" s="1"/>
  <c r="H720" i="13"/>
  <c r="F721" i="13"/>
  <c r="G721" i="13"/>
  <c r="U721" i="13" s="1"/>
  <c r="H721" i="13"/>
  <c r="F722" i="13"/>
  <c r="G722" i="13"/>
  <c r="U722" i="13" s="1"/>
  <c r="H722" i="13"/>
  <c r="F723" i="13"/>
  <c r="G723" i="13"/>
  <c r="U723" i="13" s="1"/>
  <c r="H723" i="13"/>
  <c r="F724" i="13"/>
  <c r="G724" i="13"/>
  <c r="U724" i="13" s="1"/>
  <c r="H724" i="13"/>
  <c r="F725" i="13"/>
  <c r="G725" i="13"/>
  <c r="U725" i="13" s="1"/>
  <c r="H725" i="13"/>
  <c r="F726" i="13"/>
  <c r="G726" i="13"/>
  <c r="U726" i="13" s="1"/>
  <c r="H726" i="13"/>
  <c r="F727" i="13"/>
  <c r="G727" i="13"/>
  <c r="H727" i="13"/>
  <c r="F728" i="13"/>
  <c r="G728" i="13"/>
  <c r="U728" i="13" s="1"/>
  <c r="H728" i="13"/>
  <c r="F729" i="13"/>
  <c r="G729" i="13"/>
  <c r="U729" i="13" s="1"/>
  <c r="H729" i="13"/>
  <c r="F730" i="13"/>
  <c r="G730" i="13"/>
  <c r="H730" i="13"/>
  <c r="F731" i="13"/>
  <c r="G731" i="13"/>
  <c r="U731" i="13" s="1"/>
  <c r="H731" i="13"/>
  <c r="F732" i="13"/>
  <c r="G732" i="13"/>
  <c r="U732" i="13" s="1"/>
  <c r="H732" i="13"/>
  <c r="F733" i="13"/>
  <c r="G733" i="13"/>
  <c r="U733" i="13" s="1"/>
  <c r="H733" i="13"/>
  <c r="F734" i="13"/>
  <c r="G734" i="13"/>
  <c r="U734" i="13" s="1"/>
  <c r="H734" i="13"/>
  <c r="F735" i="13"/>
  <c r="G735" i="13"/>
  <c r="U735" i="13" s="1"/>
  <c r="H735" i="13"/>
  <c r="F736" i="13"/>
  <c r="G736" i="13"/>
  <c r="U736" i="13" s="1"/>
  <c r="H736" i="13"/>
  <c r="F737" i="13"/>
  <c r="G737" i="13"/>
  <c r="U737" i="13" s="1"/>
  <c r="H737" i="13"/>
  <c r="F738" i="13"/>
  <c r="G738" i="13"/>
  <c r="U738" i="13" s="1"/>
  <c r="H738" i="13"/>
  <c r="F739" i="13"/>
  <c r="G739" i="13"/>
  <c r="U739" i="13" s="1"/>
  <c r="H739" i="13"/>
  <c r="F740" i="13"/>
  <c r="G740" i="13"/>
  <c r="U740" i="13" s="1"/>
  <c r="H740" i="13"/>
  <c r="F741" i="13"/>
  <c r="G741" i="13"/>
  <c r="U741" i="13" s="1"/>
  <c r="H741" i="13"/>
  <c r="F742" i="13"/>
  <c r="G742" i="13"/>
  <c r="H742" i="13"/>
  <c r="F743" i="13"/>
  <c r="G743" i="13"/>
  <c r="U743" i="13" s="1"/>
  <c r="H743" i="13"/>
  <c r="F744" i="13"/>
  <c r="G744" i="13"/>
  <c r="U744" i="13" s="1"/>
  <c r="H744" i="13"/>
  <c r="F745" i="13"/>
  <c r="G745" i="13"/>
  <c r="U745" i="13" s="1"/>
  <c r="H745" i="13"/>
  <c r="F746" i="13"/>
  <c r="G746" i="13"/>
  <c r="U746" i="13" s="1"/>
  <c r="H746" i="13"/>
  <c r="F747" i="13"/>
  <c r="G747" i="13"/>
  <c r="U747" i="13" s="1"/>
  <c r="H747" i="13"/>
  <c r="F748" i="13"/>
  <c r="G748" i="13"/>
  <c r="U748" i="13" s="1"/>
  <c r="H748" i="13"/>
  <c r="F749" i="13"/>
  <c r="G749" i="13"/>
  <c r="U749" i="13" s="1"/>
  <c r="H749" i="13"/>
  <c r="F750" i="13"/>
  <c r="G750" i="13"/>
  <c r="U750" i="13" s="1"/>
  <c r="H750" i="13"/>
  <c r="F751" i="13"/>
  <c r="G751" i="13"/>
  <c r="H751" i="13"/>
  <c r="F752" i="13"/>
  <c r="G752" i="13"/>
  <c r="U752" i="13" s="1"/>
  <c r="H752" i="13"/>
  <c r="F753" i="13"/>
  <c r="G753" i="13"/>
  <c r="U753" i="13" s="1"/>
  <c r="H753" i="13"/>
  <c r="F754" i="13"/>
  <c r="G754" i="13"/>
  <c r="U754" i="13" s="1"/>
  <c r="H754" i="13"/>
  <c r="F755" i="13"/>
  <c r="G755" i="13"/>
  <c r="U755" i="13" s="1"/>
  <c r="H755" i="13"/>
  <c r="F756" i="13"/>
  <c r="G756" i="13"/>
  <c r="U756" i="13" s="1"/>
  <c r="H756" i="13"/>
  <c r="F757" i="13"/>
  <c r="G757" i="13"/>
  <c r="U757" i="13" s="1"/>
  <c r="H757" i="13"/>
  <c r="F758" i="13"/>
  <c r="G758" i="13"/>
  <c r="U758" i="13" s="1"/>
  <c r="H758" i="13"/>
  <c r="F759" i="13"/>
  <c r="G759" i="13"/>
  <c r="U759" i="13" s="1"/>
  <c r="H759" i="13"/>
  <c r="F760" i="13"/>
  <c r="G760" i="13"/>
  <c r="U760" i="13" s="1"/>
  <c r="H760" i="13"/>
  <c r="F761" i="13"/>
  <c r="G761" i="13"/>
  <c r="U761" i="13" s="1"/>
  <c r="H761" i="13"/>
  <c r="F762" i="13"/>
  <c r="G762" i="13"/>
  <c r="U762" i="13" s="1"/>
  <c r="H762" i="13"/>
  <c r="F763" i="13"/>
  <c r="G763" i="13"/>
  <c r="U763" i="13" s="1"/>
  <c r="H763" i="13"/>
  <c r="F764" i="13"/>
  <c r="G764" i="13"/>
  <c r="U764" i="13" s="1"/>
  <c r="H764" i="13"/>
  <c r="F765" i="13"/>
  <c r="G765" i="13"/>
  <c r="U765" i="13" s="1"/>
  <c r="H765" i="13"/>
  <c r="F766" i="13"/>
  <c r="G766" i="13"/>
  <c r="H766" i="13"/>
  <c r="F767" i="13"/>
  <c r="G767" i="13"/>
  <c r="U767" i="13" s="1"/>
  <c r="H767" i="13"/>
  <c r="F768" i="13"/>
  <c r="G768" i="13"/>
  <c r="U768" i="13" s="1"/>
  <c r="H768" i="13"/>
  <c r="F769" i="13"/>
  <c r="G769" i="13"/>
  <c r="U769" i="13" s="1"/>
  <c r="H769" i="13"/>
  <c r="F770" i="13"/>
  <c r="G770" i="13"/>
  <c r="U770" i="13" s="1"/>
  <c r="H770" i="13"/>
  <c r="F771" i="13"/>
  <c r="G771" i="13"/>
  <c r="U771" i="13" s="1"/>
  <c r="H771" i="13"/>
  <c r="F772" i="13"/>
  <c r="G772" i="13"/>
  <c r="U772" i="13" s="1"/>
  <c r="H772" i="13"/>
  <c r="F773" i="13"/>
  <c r="G773" i="13"/>
  <c r="U773" i="13" s="1"/>
  <c r="H773" i="13"/>
  <c r="F774" i="13"/>
  <c r="G774" i="13"/>
  <c r="U774" i="13" s="1"/>
  <c r="H774" i="13"/>
  <c r="F775" i="13"/>
  <c r="G775" i="13"/>
  <c r="H775" i="13"/>
  <c r="F776" i="13"/>
  <c r="G776" i="13"/>
  <c r="U776" i="13" s="1"/>
  <c r="H776" i="13"/>
  <c r="F777" i="13"/>
  <c r="G777" i="13"/>
  <c r="U777" i="13" s="1"/>
  <c r="H777" i="13"/>
  <c r="F778" i="13"/>
  <c r="G778" i="13"/>
  <c r="U778" i="13" s="1"/>
  <c r="H778" i="13"/>
  <c r="F779" i="13"/>
  <c r="G779" i="13"/>
  <c r="U779" i="13" s="1"/>
  <c r="H779" i="13"/>
  <c r="F780" i="13"/>
  <c r="G780" i="13"/>
  <c r="U780" i="13" s="1"/>
  <c r="H780" i="13"/>
  <c r="F781" i="13"/>
  <c r="G781" i="13"/>
  <c r="U781" i="13" s="1"/>
  <c r="H781" i="13"/>
  <c r="F782" i="13"/>
  <c r="G782" i="13"/>
  <c r="U782" i="13" s="1"/>
  <c r="H782" i="13"/>
  <c r="F783" i="13"/>
  <c r="G783" i="13"/>
  <c r="U783" i="13" s="1"/>
  <c r="H783" i="13"/>
  <c r="F784" i="13"/>
  <c r="G784" i="13"/>
  <c r="U784" i="13" s="1"/>
  <c r="H784" i="13"/>
  <c r="F785" i="13"/>
  <c r="G785" i="13"/>
  <c r="U785" i="13" s="1"/>
  <c r="H785" i="13"/>
  <c r="F786" i="13"/>
  <c r="G786" i="13"/>
  <c r="U786" i="13" s="1"/>
  <c r="H786" i="13"/>
  <c r="F787" i="13"/>
  <c r="G787" i="13"/>
  <c r="U787" i="13" s="1"/>
  <c r="H787" i="13"/>
  <c r="F788" i="13"/>
  <c r="G788" i="13"/>
  <c r="U788" i="13" s="1"/>
  <c r="H788" i="13"/>
  <c r="F789" i="13"/>
  <c r="G789" i="13"/>
  <c r="U789" i="13" s="1"/>
  <c r="H789" i="13"/>
  <c r="F790" i="13"/>
  <c r="G790" i="13"/>
  <c r="H790" i="13"/>
  <c r="F791" i="13"/>
  <c r="G791" i="13"/>
  <c r="U791" i="13" s="1"/>
  <c r="H791" i="13"/>
  <c r="F792" i="13"/>
  <c r="G792" i="13"/>
  <c r="U792" i="13" s="1"/>
  <c r="H792" i="13"/>
  <c r="F793" i="13"/>
  <c r="G793" i="13"/>
  <c r="U793" i="13" s="1"/>
  <c r="H793" i="13"/>
  <c r="F794" i="13"/>
  <c r="G794" i="13"/>
  <c r="U794" i="13" s="1"/>
  <c r="H794" i="13"/>
  <c r="F795" i="13"/>
  <c r="G795" i="13"/>
  <c r="U795" i="13" s="1"/>
  <c r="H795" i="13"/>
  <c r="F796" i="13"/>
  <c r="G796" i="13"/>
  <c r="U796" i="13" s="1"/>
  <c r="H796" i="13"/>
  <c r="F797" i="13"/>
  <c r="G797" i="13"/>
  <c r="U797" i="13" s="1"/>
  <c r="H797" i="13"/>
  <c r="F798" i="13"/>
  <c r="G798" i="13"/>
  <c r="U798" i="13" s="1"/>
  <c r="H798" i="13"/>
  <c r="F799" i="13"/>
  <c r="G799" i="13"/>
  <c r="H799" i="13"/>
  <c r="F800" i="13"/>
  <c r="G800" i="13"/>
  <c r="U800" i="13" s="1"/>
  <c r="H800" i="13"/>
  <c r="F801" i="13"/>
  <c r="G801" i="13"/>
  <c r="U801" i="13" s="1"/>
  <c r="H801" i="13"/>
  <c r="F802" i="13"/>
  <c r="G802" i="13"/>
  <c r="U802" i="13" s="1"/>
  <c r="H802" i="13"/>
  <c r="F803" i="13"/>
  <c r="G803" i="13"/>
  <c r="U803" i="13" s="1"/>
  <c r="H803" i="13"/>
  <c r="F804" i="13"/>
  <c r="G804" i="13"/>
  <c r="U804" i="13" s="1"/>
  <c r="H804" i="13"/>
  <c r="F805" i="13"/>
  <c r="G805" i="13"/>
  <c r="U805" i="13" s="1"/>
  <c r="H805" i="13"/>
  <c r="F806" i="13"/>
  <c r="G806" i="13"/>
  <c r="U806" i="13" s="1"/>
  <c r="H806" i="13"/>
  <c r="F807" i="13"/>
  <c r="G807" i="13"/>
  <c r="U807" i="13" s="1"/>
  <c r="H807" i="13"/>
  <c r="F808" i="13"/>
  <c r="G808" i="13"/>
  <c r="U808" i="13" s="1"/>
  <c r="H808" i="13"/>
  <c r="F809" i="13"/>
  <c r="G809" i="13"/>
  <c r="U809" i="13" s="1"/>
  <c r="H809" i="13"/>
  <c r="F810" i="13"/>
  <c r="G810" i="13"/>
  <c r="U810" i="13" s="1"/>
  <c r="H810" i="13"/>
  <c r="F811" i="13"/>
  <c r="G811" i="13"/>
  <c r="U811" i="13" s="1"/>
  <c r="H811" i="13"/>
  <c r="F812" i="13"/>
  <c r="G812" i="13"/>
  <c r="U812" i="13" s="1"/>
  <c r="H812" i="13"/>
  <c r="F813" i="13"/>
  <c r="G813" i="13"/>
  <c r="U813" i="13" s="1"/>
  <c r="H813" i="13"/>
  <c r="F814" i="13"/>
  <c r="G814" i="13"/>
  <c r="H814" i="13"/>
  <c r="F815" i="13"/>
  <c r="G815" i="13"/>
  <c r="U815" i="13" s="1"/>
  <c r="H815" i="13"/>
  <c r="F816" i="13"/>
  <c r="G816" i="13"/>
  <c r="U816" i="13" s="1"/>
  <c r="H816" i="13"/>
  <c r="F817" i="13"/>
  <c r="G817" i="13"/>
  <c r="U817" i="13" s="1"/>
  <c r="H817" i="13"/>
  <c r="F818" i="13"/>
  <c r="G818" i="13"/>
  <c r="U818" i="13" s="1"/>
  <c r="H818" i="13"/>
  <c r="F819" i="13"/>
  <c r="G819" i="13"/>
  <c r="U819" i="13" s="1"/>
  <c r="H819" i="13"/>
  <c r="F820" i="13"/>
  <c r="G820" i="13"/>
  <c r="U820" i="13" s="1"/>
  <c r="H820" i="13"/>
  <c r="F821" i="13"/>
  <c r="G821" i="13"/>
  <c r="U821" i="13" s="1"/>
  <c r="H821" i="13"/>
  <c r="F822" i="13"/>
  <c r="G822" i="13"/>
  <c r="U822" i="13" s="1"/>
  <c r="H822" i="13"/>
  <c r="F823" i="13"/>
  <c r="G823" i="13"/>
  <c r="H823" i="13"/>
  <c r="F824" i="13"/>
  <c r="G824" i="13"/>
  <c r="U824" i="13" s="1"/>
  <c r="H824" i="13"/>
  <c r="F825" i="13"/>
  <c r="G825" i="13"/>
  <c r="U825" i="13" s="1"/>
  <c r="H825" i="13"/>
  <c r="F826" i="13"/>
  <c r="G826" i="13"/>
  <c r="U826" i="13" s="1"/>
  <c r="H826" i="13"/>
  <c r="F827" i="13"/>
  <c r="G827" i="13"/>
  <c r="U827" i="13" s="1"/>
  <c r="H827" i="13"/>
  <c r="F828" i="13"/>
  <c r="G828" i="13"/>
  <c r="U828" i="13" s="1"/>
  <c r="H828" i="13"/>
  <c r="F829" i="13"/>
  <c r="G829" i="13"/>
  <c r="U829" i="13" s="1"/>
  <c r="H829" i="13"/>
  <c r="F830" i="13"/>
  <c r="G830" i="13"/>
  <c r="U830" i="13" s="1"/>
  <c r="H830" i="13"/>
  <c r="F831" i="13"/>
  <c r="G831" i="13"/>
  <c r="U831" i="13" s="1"/>
  <c r="H831" i="13"/>
  <c r="F832" i="13"/>
  <c r="G832" i="13"/>
  <c r="U832" i="13" s="1"/>
  <c r="H832" i="13"/>
  <c r="F833" i="13"/>
  <c r="G833" i="13"/>
  <c r="U833" i="13" s="1"/>
  <c r="H833" i="13"/>
  <c r="F834" i="13"/>
  <c r="G834" i="13"/>
  <c r="U834" i="13" s="1"/>
  <c r="H834" i="13"/>
  <c r="F835" i="13"/>
  <c r="G835" i="13"/>
  <c r="U835" i="13" s="1"/>
  <c r="H835" i="13"/>
  <c r="F836" i="13"/>
  <c r="G836" i="13"/>
  <c r="U836" i="13" s="1"/>
  <c r="H836" i="13"/>
  <c r="F837" i="13"/>
  <c r="G837" i="13"/>
  <c r="U837" i="13" s="1"/>
  <c r="H837" i="13"/>
  <c r="F838" i="13"/>
  <c r="G838" i="13"/>
  <c r="H838" i="13"/>
  <c r="F839" i="13"/>
  <c r="G839" i="13"/>
  <c r="U839" i="13" s="1"/>
  <c r="H839" i="13"/>
  <c r="F840" i="13"/>
  <c r="G840" i="13"/>
  <c r="U840" i="13" s="1"/>
  <c r="H840" i="13"/>
  <c r="F841" i="13"/>
  <c r="G841" i="13"/>
  <c r="U841" i="13" s="1"/>
  <c r="H841" i="13"/>
  <c r="F842" i="13"/>
  <c r="G842" i="13"/>
  <c r="U842" i="13" s="1"/>
  <c r="H842" i="13"/>
  <c r="F843" i="13"/>
  <c r="G843" i="13"/>
  <c r="U843" i="13" s="1"/>
  <c r="H843" i="13"/>
  <c r="F844" i="13"/>
  <c r="G844" i="13"/>
  <c r="U844" i="13" s="1"/>
  <c r="H844" i="13"/>
  <c r="F845" i="13"/>
  <c r="G845" i="13"/>
  <c r="U845" i="13" s="1"/>
  <c r="H845" i="13"/>
  <c r="F846" i="13"/>
  <c r="G846" i="13"/>
  <c r="U846" i="13" s="1"/>
  <c r="H846" i="13"/>
  <c r="F847" i="13"/>
  <c r="G847" i="13"/>
  <c r="H847" i="13"/>
  <c r="F848" i="13"/>
  <c r="G848" i="13"/>
  <c r="U848" i="13" s="1"/>
  <c r="H848" i="13"/>
  <c r="F849" i="13"/>
  <c r="G849" i="13"/>
  <c r="U849" i="13" s="1"/>
  <c r="H849" i="13"/>
  <c r="F850" i="13"/>
  <c r="G850" i="13"/>
  <c r="U850" i="13" s="1"/>
  <c r="H850" i="13"/>
  <c r="F851" i="13"/>
  <c r="G851" i="13"/>
  <c r="U851" i="13" s="1"/>
  <c r="H851" i="13"/>
  <c r="F852" i="13"/>
  <c r="G852" i="13"/>
  <c r="U852" i="13" s="1"/>
  <c r="H852" i="13"/>
  <c r="F853" i="13"/>
  <c r="G853" i="13"/>
  <c r="U853" i="13" s="1"/>
  <c r="H853" i="13"/>
  <c r="F854" i="13"/>
  <c r="G854" i="13"/>
  <c r="U854" i="13" s="1"/>
  <c r="H854" i="13"/>
  <c r="F855" i="13"/>
  <c r="G855" i="13"/>
  <c r="U855" i="13" s="1"/>
  <c r="H855" i="13"/>
  <c r="F856" i="13"/>
  <c r="G856" i="13"/>
  <c r="U856" i="13" s="1"/>
  <c r="H856" i="13"/>
  <c r="F857" i="13"/>
  <c r="G857" i="13"/>
  <c r="U857" i="13" s="1"/>
  <c r="H857" i="13"/>
  <c r="F858" i="13"/>
  <c r="G858" i="13"/>
  <c r="U858" i="13" s="1"/>
  <c r="H858" i="13"/>
  <c r="F859" i="13"/>
  <c r="G859" i="13"/>
  <c r="U859" i="13" s="1"/>
  <c r="H859" i="13"/>
  <c r="F860" i="13"/>
  <c r="G860" i="13"/>
  <c r="U860" i="13" s="1"/>
  <c r="H860" i="13"/>
  <c r="F861" i="13"/>
  <c r="G861" i="13"/>
  <c r="U861" i="13" s="1"/>
  <c r="H861" i="13"/>
  <c r="F862" i="13"/>
  <c r="G862" i="13"/>
  <c r="H862" i="13"/>
  <c r="F863" i="13"/>
  <c r="G863" i="13"/>
  <c r="U863" i="13" s="1"/>
  <c r="H863" i="13"/>
  <c r="F864" i="13"/>
  <c r="G864" i="13"/>
  <c r="U864" i="13" s="1"/>
  <c r="H864" i="13"/>
  <c r="F865" i="13"/>
  <c r="G865" i="13"/>
  <c r="U865" i="13" s="1"/>
  <c r="H865" i="13"/>
  <c r="F866" i="13"/>
  <c r="G866" i="13"/>
  <c r="U866" i="13" s="1"/>
  <c r="H866" i="13"/>
  <c r="F867" i="13"/>
  <c r="G867" i="13"/>
  <c r="U867" i="13" s="1"/>
  <c r="H867" i="13"/>
  <c r="F868" i="13"/>
  <c r="G868" i="13"/>
  <c r="U868" i="13" s="1"/>
  <c r="H868" i="13"/>
  <c r="F869" i="13"/>
  <c r="G869" i="13"/>
  <c r="U869" i="13" s="1"/>
  <c r="H869" i="13"/>
  <c r="F870" i="13"/>
  <c r="G870" i="13"/>
  <c r="U870" i="13" s="1"/>
  <c r="H870" i="13"/>
  <c r="F871" i="13"/>
  <c r="G871" i="13"/>
  <c r="H871" i="13"/>
  <c r="F872" i="13"/>
  <c r="G872" i="13"/>
  <c r="U872" i="13" s="1"/>
  <c r="H872" i="13"/>
  <c r="F873" i="13"/>
  <c r="G873" i="13"/>
  <c r="U873" i="13" s="1"/>
  <c r="H873" i="13"/>
  <c r="F874" i="13"/>
  <c r="G874" i="13"/>
  <c r="U874" i="13" s="1"/>
  <c r="H874" i="13"/>
  <c r="F875" i="13"/>
  <c r="G875" i="13"/>
  <c r="U875" i="13" s="1"/>
  <c r="H875" i="13"/>
  <c r="F876" i="13"/>
  <c r="G876" i="13"/>
  <c r="U876" i="13" s="1"/>
  <c r="H876" i="13"/>
  <c r="F877" i="13"/>
  <c r="G877" i="13"/>
  <c r="U877" i="13" s="1"/>
  <c r="H877" i="13"/>
  <c r="F878" i="13"/>
  <c r="G878" i="13"/>
  <c r="U878" i="13" s="1"/>
  <c r="H878" i="13"/>
  <c r="F879" i="13"/>
  <c r="G879" i="13"/>
  <c r="U879" i="13" s="1"/>
  <c r="H879" i="13"/>
  <c r="F880" i="13"/>
  <c r="G880" i="13"/>
  <c r="U880" i="13" s="1"/>
  <c r="H880" i="13"/>
  <c r="F881" i="13"/>
  <c r="G881" i="13"/>
  <c r="U881" i="13" s="1"/>
  <c r="H881" i="13"/>
  <c r="F882" i="13"/>
  <c r="G882" i="13"/>
  <c r="U882" i="13" s="1"/>
  <c r="H882" i="13"/>
  <c r="F883" i="13"/>
  <c r="G883" i="13"/>
  <c r="U883" i="13" s="1"/>
  <c r="H883" i="13"/>
  <c r="F884" i="13"/>
  <c r="G884" i="13"/>
  <c r="U884" i="13" s="1"/>
  <c r="H884" i="13"/>
  <c r="F885" i="13"/>
  <c r="G885" i="13"/>
  <c r="U885" i="13" s="1"/>
  <c r="H885" i="13"/>
  <c r="F886" i="13"/>
  <c r="G886" i="13"/>
  <c r="H886" i="13"/>
  <c r="F887" i="13"/>
  <c r="G887" i="13"/>
  <c r="U887" i="13" s="1"/>
  <c r="H887" i="13"/>
  <c r="F888" i="13"/>
  <c r="G888" i="13"/>
  <c r="U888" i="13" s="1"/>
  <c r="H888" i="13"/>
  <c r="F889" i="13"/>
  <c r="G889" i="13"/>
  <c r="U889" i="13" s="1"/>
  <c r="H889" i="13"/>
  <c r="F890" i="13"/>
  <c r="G890" i="13"/>
  <c r="U890" i="13" s="1"/>
  <c r="H890" i="13"/>
  <c r="F891" i="13"/>
  <c r="G891" i="13"/>
  <c r="U891" i="13" s="1"/>
  <c r="H891" i="13"/>
  <c r="F892" i="13"/>
  <c r="G892" i="13"/>
  <c r="U892" i="13" s="1"/>
  <c r="H892" i="13"/>
  <c r="F893" i="13"/>
  <c r="G893" i="13"/>
  <c r="U893" i="13" s="1"/>
  <c r="H893" i="13"/>
  <c r="F894" i="13"/>
  <c r="G894" i="13"/>
  <c r="U894" i="13" s="1"/>
  <c r="H894" i="13"/>
  <c r="F895" i="13"/>
  <c r="G895" i="13"/>
  <c r="H895" i="13"/>
  <c r="F896" i="13"/>
  <c r="G896" i="13"/>
  <c r="U896" i="13" s="1"/>
  <c r="H896" i="13"/>
  <c r="F897" i="13"/>
  <c r="G897" i="13"/>
  <c r="U897" i="13" s="1"/>
  <c r="H897" i="13"/>
  <c r="F898" i="13"/>
  <c r="G898" i="13"/>
  <c r="U898" i="13" s="1"/>
  <c r="H898" i="13"/>
  <c r="F899" i="13"/>
  <c r="G899" i="13"/>
  <c r="U899" i="13" s="1"/>
  <c r="H899" i="13"/>
  <c r="F900" i="13"/>
  <c r="G900" i="13"/>
  <c r="U900" i="13" s="1"/>
  <c r="H900" i="13"/>
  <c r="F901" i="13"/>
  <c r="G901" i="13"/>
  <c r="U901" i="13" s="1"/>
  <c r="H901" i="13"/>
  <c r="F902" i="13"/>
  <c r="G902" i="13"/>
  <c r="U902" i="13" s="1"/>
  <c r="H902" i="13"/>
  <c r="F903" i="13"/>
  <c r="G903" i="13"/>
  <c r="U903" i="13" s="1"/>
  <c r="H903" i="13"/>
  <c r="F904" i="13"/>
  <c r="G904" i="13"/>
  <c r="U904" i="13" s="1"/>
  <c r="H904" i="13"/>
  <c r="F905" i="13"/>
  <c r="G905" i="13"/>
  <c r="U905" i="13" s="1"/>
  <c r="H905" i="13"/>
  <c r="F906" i="13"/>
  <c r="G906" i="13"/>
  <c r="U906" i="13" s="1"/>
  <c r="H906" i="13"/>
  <c r="F907" i="13"/>
  <c r="G907" i="13"/>
  <c r="U907" i="13" s="1"/>
  <c r="H907" i="13"/>
  <c r="F908" i="13"/>
  <c r="G908" i="13"/>
  <c r="U908" i="13" s="1"/>
  <c r="H908" i="13"/>
  <c r="F909" i="13"/>
  <c r="G909" i="13"/>
  <c r="U909" i="13" s="1"/>
  <c r="H909" i="13"/>
  <c r="F910" i="13"/>
  <c r="G910" i="13"/>
  <c r="H910" i="13"/>
  <c r="F911" i="13"/>
  <c r="G911" i="13"/>
  <c r="U911" i="13" s="1"/>
  <c r="H911" i="13"/>
  <c r="F912" i="13"/>
  <c r="G912" i="13"/>
  <c r="U912" i="13" s="1"/>
  <c r="H912" i="13"/>
  <c r="F913" i="13"/>
  <c r="G913" i="13"/>
  <c r="U913" i="13" s="1"/>
  <c r="H913" i="13"/>
  <c r="F914" i="13"/>
  <c r="G914" i="13"/>
  <c r="U914" i="13" s="1"/>
  <c r="H914" i="13"/>
  <c r="F915" i="13"/>
  <c r="G915" i="13"/>
  <c r="U915" i="13" s="1"/>
  <c r="H915" i="13"/>
  <c r="F916" i="13"/>
  <c r="G916" i="13"/>
  <c r="U916" i="13" s="1"/>
  <c r="H916" i="13"/>
  <c r="F917" i="13"/>
  <c r="G917" i="13"/>
  <c r="U917" i="13" s="1"/>
  <c r="H917" i="13"/>
  <c r="F918" i="13"/>
  <c r="G918" i="13"/>
  <c r="U918" i="13" s="1"/>
  <c r="H918" i="13"/>
  <c r="F919" i="13"/>
  <c r="G919" i="13"/>
  <c r="H919" i="13"/>
  <c r="F920" i="13"/>
  <c r="G920" i="13"/>
  <c r="U920" i="13" s="1"/>
  <c r="H920" i="13"/>
  <c r="F921" i="13"/>
  <c r="G921" i="13"/>
  <c r="U921" i="13" s="1"/>
  <c r="H921" i="13"/>
  <c r="F922" i="13"/>
  <c r="G922" i="13"/>
  <c r="U922" i="13" s="1"/>
  <c r="H922" i="13"/>
  <c r="F923" i="13"/>
  <c r="G923" i="13"/>
  <c r="U923" i="13" s="1"/>
  <c r="H923" i="13"/>
  <c r="F924" i="13"/>
  <c r="G924" i="13"/>
  <c r="U924" i="13" s="1"/>
  <c r="H924" i="13"/>
  <c r="F925" i="13"/>
  <c r="G925" i="13"/>
  <c r="U925" i="13" s="1"/>
  <c r="H925" i="13"/>
  <c r="F926" i="13"/>
  <c r="G926" i="13"/>
  <c r="U926" i="13" s="1"/>
  <c r="H926" i="13"/>
  <c r="F927" i="13"/>
  <c r="G927" i="13"/>
  <c r="U927" i="13" s="1"/>
  <c r="H927" i="13"/>
  <c r="F928" i="13"/>
  <c r="G928" i="13"/>
  <c r="U928" i="13" s="1"/>
  <c r="H928" i="13"/>
  <c r="F929" i="13"/>
  <c r="G929" i="13"/>
  <c r="U929" i="13" s="1"/>
  <c r="H929" i="13"/>
  <c r="F930" i="13"/>
  <c r="G930" i="13"/>
  <c r="U930" i="13" s="1"/>
  <c r="H930" i="13"/>
  <c r="F931" i="13"/>
  <c r="G931" i="13"/>
  <c r="U931" i="13" s="1"/>
  <c r="H931" i="13"/>
  <c r="F932" i="13"/>
  <c r="G932" i="13"/>
  <c r="U932" i="13" s="1"/>
  <c r="H932" i="13"/>
  <c r="F933" i="13"/>
  <c r="G933" i="13"/>
  <c r="H933" i="13"/>
  <c r="F934" i="13"/>
  <c r="G934" i="13"/>
  <c r="H934" i="13"/>
  <c r="F935" i="13"/>
  <c r="G935" i="13"/>
  <c r="U935" i="13" s="1"/>
  <c r="H935" i="13"/>
  <c r="F936" i="13"/>
  <c r="G936" i="13"/>
  <c r="U936" i="13" s="1"/>
  <c r="H936" i="13"/>
  <c r="F937" i="13"/>
  <c r="G937" i="13"/>
  <c r="U937" i="13" s="1"/>
  <c r="H937" i="13"/>
  <c r="F938" i="13"/>
  <c r="G938" i="13"/>
  <c r="H938" i="13"/>
  <c r="F939" i="13"/>
  <c r="G939" i="13"/>
  <c r="U939" i="13" s="1"/>
  <c r="H939" i="13"/>
  <c r="F940" i="13"/>
  <c r="G940" i="13"/>
  <c r="U940" i="13" s="1"/>
  <c r="H940" i="13"/>
  <c r="F941" i="13"/>
  <c r="G941" i="13"/>
  <c r="U941" i="13" s="1"/>
  <c r="H941" i="13"/>
  <c r="F942" i="13"/>
  <c r="G942" i="13"/>
  <c r="U942" i="13" s="1"/>
  <c r="H942" i="13"/>
  <c r="F943" i="13"/>
  <c r="G943" i="13"/>
  <c r="H943" i="13"/>
  <c r="F944" i="13"/>
  <c r="G944" i="13"/>
  <c r="U944" i="13" s="1"/>
  <c r="H944" i="13"/>
  <c r="F945" i="13"/>
  <c r="G945" i="13"/>
  <c r="U945" i="13" s="1"/>
  <c r="H945" i="13"/>
  <c r="F946" i="13"/>
  <c r="G946" i="13"/>
  <c r="U946" i="13" s="1"/>
  <c r="H946" i="13"/>
  <c r="F947" i="13"/>
  <c r="G947" i="13"/>
  <c r="U947" i="13" s="1"/>
  <c r="H947" i="13"/>
  <c r="F948" i="13"/>
  <c r="G948" i="13"/>
  <c r="U948" i="13" s="1"/>
  <c r="H948" i="13"/>
  <c r="F949" i="13"/>
  <c r="G949" i="13"/>
  <c r="U949" i="13" s="1"/>
  <c r="H949" i="13"/>
  <c r="F950" i="13"/>
  <c r="G950" i="13"/>
  <c r="U950" i="13" s="1"/>
  <c r="H950" i="13"/>
  <c r="F951" i="13"/>
  <c r="G951" i="13"/>
  <c r="U951" i="13" s="1"/>
  <c r="H951" i="13"/>
  <c r="F952" i="13"/>
  <c r="G952" i="13"/>
  <c r="U952" i="13" s="1"/>
  <c r="H952" i="13"/>
  <c r="F953" i="13"/>
  <c r="G953" i="13"/>
  <c r="U953" i="13" s="1"/>
  <c r="H953" i="13"/>
  <c r="F954" i="13"/>
  <c r="G954" i="13"/>
  <c r="U954" i="13" s="1"/>
  <c r="H954" i="13"/>
  <c r="F955" i="13"/>
  <c r="G955" i="13"/>
  <c r="U955" i="13" s="1"/>
  <c r="H955" i="13"/>
  <c r="F956" i="13"/>
  <c r="G956" i="13"/>
  <c r="U956" i="13" s="1"/>
  <c r="H956" i="13"/>
  <c r="F957" i="13"/>
  <c r="G957" i="13"/>
  <c r="H957" i="13"/>
  <c r="F958" i="13"/>
  <c r="G958" i="13"/>
  <c r="H958" i="13"/>
  <c r="F959" i="13"/>
  <c r="G959" i="13"/>
  <c r="U959" i="13" s="1"/>
  <c r="H959" i="13"/>
  <c r="F960" i="13"/>
  <c r="G960" i="13"/>
  <c r="U960" i="13" s="1"/>
  <c r="H960" i="13"/>
  <c r="F961" i="13"/>
  <c r="G961" i="13"/>
  <c r="U961" i="13" s="1"/>
  <c r="H961" i="13"/>
  <c r="F962" i="13"/>
  <c r="G962" i="13"/>
  <c r="U962" i="13" s="1"/>
  <c r="H962" i="13"/>
  <c r="F963" i="13"/>
  <c r="G963" i="13"/>
  <c r="U963" i="13" s="1"/>
  <c r="H963" i="13"/>
  <c r="F964" i="13"/>
  <c r="G964" i="13"/>
  <c r="U964" i="13" s="1"/>
  <c r="H964" i="13"/>
  <c r="F965" i="13"/>
  <c r="G965" i="13"/>
  <c r="U965" i="13" s="1"/>
  <c r="H965" i="13"/>
  <c r="F966" i="13"/>
  <c r="G966" i="13"/>
  <c r="U966" i="13" s="1"/>
  <c r="H966" i="13"/>
  <c r="F967" i="13"/>
  <c r="G967" i="13"/>
  <c r="H967" i="13"/>
  <c r="F968" i="13"/>
  <c r="G968" i="13"/>
  <c r="U968" i="13" s="1"/>
  <c r="H968" i="13"/>
  <c r="F969" i="13"/>
  <c r="G969" i="13"/>
  <c r="U969" i="13" s="1"/>
  <c r="H969" i="13"/>
  <c r="F970" i="13"/>
  <c r="G970" i="13"/>
  <c r="U970" i="13" s="1"/>
  <c r="H970" i="13"/>
  <c r="F971" i="13"/>
  <c r="G971" i="13"/>
  <c r="U971" i="13" s="1"/>
  <c r="H971" i="13"/>
  <c r="F972" i="13"/>
  <c r="G972" i="13"/>
  <c r="U972" i="13" s="1"/>
  <c r="H972" i="13"/>
  <c r="F973" i="13"/>
  <c r="G973" i="13"/>
  <c r="U973" i="13" s="1"/>
  <c r="H973" i="13"/>
  <c r="F974" i="13"/>
  <c r="G974" i="13"/>
  <c r="U974" i="13" s="1"/>
  <c r="H974" i="13"/>
  <c r="F975" i="13"/>
  <c r="G975" i="13"/>
  <c r="U975" i="13" s="1"/>
  <c r="H975" i="13"/>
  <c r="F976" i="13"/>
  <c r="G976" i="13"/>
  <c r="U976" i="13" s="1"/>
  <c r="H976" i="13"/>
  <c r="F977" i="13"/>
  <c r="G977" i="13"/>
  <c r="U977" i="13" s="1"/>
  <c r="H977" i="13"/>
  <c r="F978" i="13"/>
  <c r="G978" i="13"/>
  <c r="U978" i="13" s="1"/>
  <c r="H978" i="13"/>
  <c r="F979" i="13"/>
  <c r="G979" i="13"/>
  <c r="U979" i="13" s="1"/>
  <c r="H979" i="13"/>
  <c r="F980" i="13"/>
  <c r="G980" i="13"/>
  <c r="U980" i="13" s="1"/>
  <c r="H980" i="13"/>
  <c r="F981" i="13"/>
  <c r="G981" i="13"/>
  <c r="H981" i="13"/>
  <c r="F982" i="13"/>
  <c r="G982" i="13"/>
  <c r="H982" i="13"/>
  <c r="F983" i="13"/>
  <c r="G983" i="13"/>
  <c r="U983" i="13" s="1"/>
  <c r="H983" i="13"/>
  <c r="F984" i="13"/>
  <c r="G984" i="13"/>
  <c r="U984" i="13" s="1"/>
  <c r="H984" i="13"/>
  <c r="F985" i="13"/>
  <c r="G985" i="13"/>
  <c r="U985" i="13" s="1"/>
  <c r="H985" i="13"/>
  <c r="F986" i="13"/>
  <c r="G986" i="13"/>
  <c r="U986" i="13" s="1"/>
  <c r="H986" i="13"/>
  <c r="F987" i="13"/>
  <c r="G987" i="13"/>
  <c r="U987" i="13" s="1"/>
  <c r="H987" i="13"/>
  <c r="F988" i="13"/>
  <c r="G988" i="13"/>
  <c r="U988" i="13" s="1"/>
  <c r="H988" i="13"/>
  <c r="F989" i="13"/>
  <c r="G989" i="13"/>
  <c r="U989" i="13" s="1"/>
  <c r="H989" i="13"/>
  <c r="F990" i="13"/>
  <c r="G990" i="13"/>
  <c r="U990" i="13" s="1"/>
  <c r="H990" i="13"/>
  <c r="F991" i="13"/>
  <c r="G991" i="13"/>
  <c r="H991" i="13"/>
  <c r="F992" i="13"/>
  <c r="G992" i="13"/>
  <c r="U992" i="13" s="1"/>
  <c r="H992" i="13"/>
  <c r="F993" i="13"/>
  <c r="G993" i="13"/>
  <c r="H993" i="13"/>
  <c r="F994" i="13"/>
  <c r="G994" i="13"/>
  <c r="U994" i="13" s="1"/>
  <c r="H994" i="13"/>
  <c r="F995" i="13"/>
  <c r="G995" i="13"/>
  <c r="U995" i="13" s="1"/>
  <c r="H995" i="13"/>
  <c r="F996" i="13"/>
  <c r="G996" i="13"/>
  <c r="U996" i="13" s="1"/>
  <c r="H996" i="13"/>
  <c r="F997" i="13"/>
  <c r="G997" i="13"/>
  <c r="U997" i="13" s="1"/>
  <c r="H997" i="13"/>
  <c r="F998" i="13"/>
  <c r="G998" i="13"/>
  <c r="U998" i="13" s="1"/>
  <c r="H998" i="13"/>
  <c r="F999" i="13"/>
  <c r="G999" i="13"/>
  <c r="U999" i="13" s="1"/>
  <c r="H999" i="13"/>
  <c r="F1000" i="13"/>
  <c r="G1000" i="13"/>
  <c r="U1000" i="13" s="1"/>
  <c r="H1000" i="13"/>
  <c r="F1001" i="13"/>
  <c r="G1001" i="13"/>
  <c r="U1001" i="13" s="1"/>
  <c r="H1001" i="13"/>
  <c r="F1002" i="13"/>
  <c r="G1002" i="13"/>
  <c r="U1002" i="13" s="1"/>
  <c r="H1002" i="13"/>
  <c r="F1003" i="13"/>
  <c r="G1003" i="13"/>
  <c r="U1003" i="13" s="1"/>
  <c r="H1003" i="13"/>
  <c r="F1004" i="13"/>
  <c r="G1004" i="13"/>
  <c r="U1004" i="13" s="1"/>
  <c r="H1004" i="13"/>
  <c r="F1005" i="13"/>
  <c r="G1005" i="13"/>
  <c r="H1005" i="13"/>
  <c r="F1006" i="13"/>
  <c r="G1006" i="13"/>
  <c r="H1006" i="13"/>
  <c r="F1007" i="13"/>
  <c r="G1007" i="13"/>
  <c r="U1007" i="13" s="1"/>
  <c r="H1007" i="13"/>
  <c r="F1008" i="13"/>
  <c r="G1008" i="13"/>
  <c r="U1008" i="13" s="1"/>
  <c r="H1008" i="13"/>
  <c r="F1009" i="13"/>
  <c r="G1009" i="13"/>
  <c r="U1009" i="13" s="1"/>
  <c r="H1009" i="13"/>
  <c r="F1010" i="13"/>
  <c r="G1010" i="13"/>
  <c r="U1010" i="13" s="1"/>
  <c r="H1010" i="13"/>
  <c r="F1011" i="13"/>
  <c r="G1011" i="13"/>
  <c r="U1011" i="13" s="1"/>
  <c r="H1011" i="13"/>
  <c r="F1012" i="13"/>
  <c r="G1012" i="13"/>
  <c r="U1012" i="13" s="1"/>
  <c r="H1012" i="13"/>
  <c r="F1013" i="13"/>
  <c r="G1013" i="13"/>
  <c r="U1013" i="13" s="1"/>
  <c r="H1013" i="13"/>
  <c r="F1014" i="13"/>
  <c r="G1014" i="13"/>
  <c r="U1014" i="13" s="1"/>
  <c r="H1014" i="13"/>
  <c r="F1015" i="13"/>
  <c r="G1015" i="13"/>
  <c r="H1015" i="13"/>
  <c r="F1016" i="13"/>
  <c r="G1016" i="13"/>
  <c r="U1016" i="13" s="1"/>
  <c r="H1016" i="13"/>
  <c r="F1017" i="13"/>
  <c r="G1017" i="13"/>
  <c r="U1017" i="13" s="1"/>
  <c r="H1017" i="13"/>
  <c r="F1018" i="13"/>
  <c r="G1018" i="13"/>
  <c r="U1018" i="13" s="1"/>
  <c r="H1018" i="13"/>
  <c r="F1019" i="13"/>
  <c r="G1019" i="13"/>
  <c r="U1019" i="13" s="1"/>
  <c r="H1019" i="13"/>
  <c r="F1020" i="13"/>
  <c r="G1020" i="13"/>
  <c r="U1020" i="13" s="1"/>
  <c r="H1020" i="13"/>
  <c r="F1021" i="13"/>
  <c r="G1021" i="13"/>
  <c r="U1021" i="13" s="1"/>
  <c r="H1021" i="13"/>
  <c r="F1022" i="13"/>
  <c r="G1022" i="13"/>
  <c r="U1022" i="13" s="1"/>
  <c r="H1022" i="13"/>
  <c r="F1023" i="13"/>
  <c r="G1023" i="13"/>
  <c r="U1023" i="13" s="1"/>
  <c r="H1023" i="13"/>
  <c r="F1024" i="13"/>
  <c r="G1024" i="13"/>
  <c r="U1024" i="13" s="1"/>
  <c r="H1024" i="13"/>
  <c r="F1025" i="13"/>
  <c r="G1025" i="13"/>
  <c r="U1025" i="13" s="1"/>
  <c r="H1025" i="13"/>
  <c r="F1026" i="13"/>
  <c r="G1026" i="13"/>
  <c r="U1026" i="13" s="1"/>
  <c r="H1026" i="13"/>
  <c r="F1027" i="13"/>
  <c r="G1027" i="13"/>
  <c r="U1027" i="13" s="1"/>
  <c r="H1027" i="13"/>
  <c r="F1028" i="13"/>
  <c r="G1028" i="13"/>
  <c r="U1028" i="13" s="1"/>
  <c r="H1028" i="13"/>
  <c r="F1029" i="13"/>
  <c r="G1029" i="13"/>
  <c r="H1029" i="13"/>
  <c r="F1030" i="13"/>
  <c r="G1030" i="13"/>
  <c r="H1030" i="13"/>
  <c r="F1031" i="13"/>
  <c r="G1031" i="13"/>
  <c r="U1031" i="13" s="1"/>
  <c r="H1031" i="13"/>
  <c r="F1032" i="13"/>
  <c r="G1032" i="13"/>
  <c r="U1032" i="13" s="1"/>
  <c r="H1032" i="13"/>
  <c r="F1033" i="13"/>
  <c r="G1033" i="13"/>
  <c r="U1033" i="13" s="1"/>
  <c r="H1033" i="13"/>
  <c r="F1034" i="13"/>
  <c r="G1034" i="13"/>
  <c r="U1034" i="13" s="1"/>
  <c r="H1034" i="13"/>
  <c r="F1035" i="13"/>
  <c r="G1035" i="13"/>
  <c r="U1035" i="13" s="1"/>
  <c r="H1035" i="13"/>
  <c r="F1036" i="13"/>
  <c r="G1036" i="13"/>
  <c r="U1036" i="13" s="1"/>
  <c r="H1036" i="13"/>
  <c r="F1037" i="13"/>
  <c r="G1037" i="13"/>
  <c r="U1037" i="13" s="1"/>
  <c r="H1037" i="13"/>
  <c r="F1038" i="13"/>
  <c r="G1038" i="13"/>
  <c r="U1038" i="13" s="1"/>
  <c r="H1038" i="13"/>
  <c r="F1039" i="13"/>
  <c r="G1039" i="13"/>
  <c r="H1039" i="13"/>
  <c r="F1040" i="13"/>
  <c r="G1040" i="13"/>
  <c r="U1040" i="13" s="1"/>
  <c r="H1040" i="13"/>
  <c r="F1041" i="13"/>
  <c r="G1041" i="13"/>
  <c r="H1041" i="13"/>
  <c r="F1042" i="13"/>
  <c r="G1042" i="13"/>
  <c r="U1042" i="13" s="1"/>
  <c r="H1042" i="13"/>
  <c r="F1043" i="13"/>
  <c r="G1043" i="13"/>
  <c r="U1043" i="13" s="1"/>
  <c r="H1043" i="13"/>
  <c r="F1044" i="13"/>
  <c r="G1044" i="13"/>
  <c r="U1044" i="13" s="1"/>
  <c r="H1044" i="13"/>
  <c r="F1045" i="13"/>
  <c r="G1045" i="13"/>
  <c r="U1045" i="13" s="1"/>
  <c r="H1045" i="13"/>
  <c r="F1046" i="13"/>
  <c r="G1046" i="13"/>
  <c r="U1046" i="13" s="1"/>
  <c r="H1046" i="13"/>
  <c r="F1047" i="13"/>
  <c r="G1047" i="13"/>
  <c r="U1047" i="13" s="1"/>
  <c r="H1047" i="13"/>
  <c r="F1048" i="13"/>
  <c r="G1048" i="13"/>
  <c r="U1048" i="13" s="1"/>
  <c r="H1048" i="13"/>
  <c r="F1049" i="13"/>
  <c r="G1049" i="13"/>
  <c r="U1049" i="13" s="1"/>
  <c r="H1049" i="13"/>
  <c r="F1050" i="13"/>
  <c r="G1050" i="13"/>
  <c r="U1050" i="13" s="1"/>
  <c r="H1050" i="13"/>
  <c r="F1051" i="13"/>
  <c r="G1051" i="13"/>
  <c r="U1051" i="13" s="1"/>
  <c r="H1051" i="13"/>
  <c r="F1052" i="13"/>
  <c r="G1052" i="13"/>
  <c r="U1052" i="13" s="1"/>
  <c r="H1052" i="13"/>
  <c r="F1053" i="13"/>
  <c r="G1053" i="13"/>
  <c r="H1053" i="13"/>
  <c r="F1054" i="13"/>
  <c r="G1054" i="13"/>
  <c r="H1054" i="13"/>
  <c r="F1055" i="13"/>
  <c r="G1055" i="13"/>
  <c r="U1055" i="13" s="1"/>
  <c r="H1055" i="13"/>
  <c r="F1056" i="13"/>
  <c r="G1056" i="13"/>
  <c r="U1056" i="13" s="1"/>
  <c r="H1056" i="13"/>
  <c r="F1057" i="13"/>
  <c r="G1057" i="13"/>
  <c r="U1057" i="13" s="1"/>
  <c r="H1057" i="13"/>
  <c r="F1058" i="13"/>
  <c r="G1058" i="13"/>
  <c r="U1058" i="13" s="1"/>
  <c r="H1058" i="13"/>
  <c r="F1059" i="13"/>
  <c r="G1059" i="13"/>
  <c r="U1059" i="13" s="1"/>
  <c r="H1059" i="13"/>
  <c r="F1060" i="13"/>
  <c r="G1060" i="13"/>
  <c r="U1060" i="13" s="1"/>
  <c r="H1060" i="13"/>
  <c r="F1061" i="13"/>
  <c r="G1061" i="13"/>
  <c r="U1061" i="13" s="1"/>
  <c r="H1061" i="13"/>
  <c r="F1062" i="13"/>
  <c r="G1062" i="13"/>
  <c r="U1062" i="13" s="1"/>
  <c r="H1062" i="13"/>
  <c r="F1063" i="13"/>
  <c r="G1063" i="13"/>
  <c r="H1063" i="13"/>
  <c r="F1064" i="13"/>
  <c r="G1064" i="13"/>
  <c r="U1064" i="13" s="1"/>
  <c r="H1064" i="13"/>
  <c r="F1065" i="13"/>
  <c r="G1065" i="13"/>
  <c r="U1065" i="13" s="1"/>
  <c r="H1065" i="13"/>
  <c r="F1066" i="13"/>
  <c r="G1066" i="13"/>
  <c r="U1066" i="13" s="1"/>
  <c r="H1066" i="13"/>
  <c r="F1067" i="13"/>
  <c r="G1067" i="13"/>
  <c r="U1067" i="13" s="1"/>
  <c r="H1067" i="13"/>
  <c r="F1068" i="13"/>
  <c r="G1068" i="13"/>
  <c r="U1068" i="13" s="1"/>
  <c r="H1068" i="13"/>
  <c r="F1069" i="13"/>
  <c r="G1069" i="13"/>
  <c r="U1069" i="13" s="1"/>
  <c r="H1069" i="13"/>
  <c r="F1070" i="13"/>
  <c r="G1070" i="13"/>
  <c r="U1070" i="13" s="1"/>
  <c r="H1070" i="13"/>
  <c r="F1071" i="13"/>
  <c r="G1071" i="13"/>
  <c r="U1071" i="13" s="1"/>
  <c r="H1071" i="13"/>
  <c r="F1072" i="13"/>
  <c r="G1072" i="13"/>
  <c r="U1072" i="13" s="1"/>
  <c r="H1072" i="13"/>
  <c r="F1073" i="13"/>
  <c r="G1073" i="13"/>
  <c r="U1073" i="13" s="1"/>
  <c r="H1073" i="13"/>
  <c r="F1074" i="13"/>
  <c r="G1074" i="13"/>
  <c r="U1074" i="13" s="1"/>
  <c r="H1074" i="13"/>
  <c r="F1075" i="13"/>
  <c r="G1075" i="13"/>
  <c r="U1075" i="13" s="1"/>
  <c r="H1075" i="13"/>
  <c r="F1076" i="13"/>
  <c r="G1076" i="13"/>
  <c r="U1076" i="13" s="1"/>
  <c r="H1076" i="13"/>
  <c r="F1077" i="13"/>
  <c r="G1077" i="13"/>
  <c r="H1077" i="13"/>
  <c r="F1078" i="13"/>
  <c r="G1078" i="13"/>
  <c r="H1078" i="13"/>
  <c r="F1079" i="13"/>
  <c r="G1079" i="13"/>
  <c r="U1079" i="13" s="1"/>
  <c r="H1079" i="13"/>
  <c r="F1080" i="13"/>
  <c r="G1080" i="13"/>
  <c r="U1080" i="13" s="1"/>
  <c r="H1080" i="13"/>
  <c r="F1081" i="13"/>
  <c r="G1081" i="13"/>
  <c r="U1081" i="13" s="1"/>
  <c r="H1081" i="13"/>
  <c r="F1082" i="13"/>
  <c r="G1082" i="13"/>
  <c r="U1082" i="13" s="1"/>
  <c r="H1082" i="13"/>
  <c r="F1083" i="13"/>
  <c r="G1083" i="13"/>
  <c r="U1083" i="13" s="1"/>
  <c r="H1083" i="13"/>
  <c r="F1084" i="13"/>
  <c r="G1084" i="13"/>
  <c r="U1084" i="13" s="1"/>
  <c r="H1084" i="13"/>
  <c r="F1085" i="13"/>
  <c r="G1085" i="13"/>
  <c r="U1085" i="13" s="1"/>
  <c r="H1085" i="13"/>
  <c r="F1086" i="13"/>
  <c r="G1086" i="13"/>
  <c r="U1086" i="13" s="1"/>
  <c r="H1086" i="13"/>
  <c r="F1087" i="13"/>
  <c r="G1087" i="13"/>
  <c r="H1087" i="13"/>
  <c r="F1088" i="13"/>
  <c r="G1088" i="13"/>
  <c r="U1088" i="13" s="1"/>
  <c r="H1088" i="13"/>
  <c r="F1089" i="13"/>
  <c r="G1089" i="13"/>
  <c r="U1089" i="13" s="1"/>
  <c r="H1089" i="13"/>
  <c r="F1090" i="13"/>
  <c r="G1090" i="13"/>
  <c r="U1090" i="13" s="1"/>
  <c r="H1090" i="13"/>
  <c r="F1091" i="13"/>
  <c r="G1091" i="13"/>
  <c r="U1091" i="13" s="1"/>
  <c r="H1091" i="13"/>
  <c r="F1092" i="13"/>
  <c r="G1092" i="13"/>
  <c r="U1092" i="13" s="1"/>
  <c r="H1092" i="13"/>
  <c r="F1093" i="13"/>
  <c r="G1093" i="13"/>
  <c r="U1093" i="13" s="1"/>
  <c r="H1093" i="13"/>
  <c r="F1094" i="13"/>
  <c r="G1094" i="13"/>
  <c r="U1094" i="13" s="1"/>
  <c r="H1094" i="13"/>
  <c r="F1095" i="13"/>
  <c r="G1095" i="13"/>
  <c r="U1095" i="13" s="1"/>
  <c r="H1095" i="13"/>
  <c r="F1096" i="13"/>
  <c r="G1096" i="13"/>
  <c r="U1096" i="13" s="1"/>
  <c r="H1096" i="13"/>
  <c r="F1097" i="13"/>
  <c r="G1097" i="13"/>
  <c r="U1097" i="13" s="1"/>
  <c r="H1097" i="13"/>
  <c r="F1098" i="13"/>
  <c r="G1098" i="13"/>
  <c r="U1098" i="13" s="1"/>
  <c r="H1098" i="13"/>
  <c r="F1099" i="13"/>
  <c r="G1099" i="13"/>
  <c r="U1099" i="13" s="1"/>
  <c r="H1099" i="13"/>
  <c r="F1100" i="13"/>
  <c r="G1100" i="13"/>
  <c r="U1100" i="13" s="1"/>
  <c r="H1100" i="13"/>
  <c r="F1101" i="13"/>
  <c r="G1101" i="13"/>
  <c r="H1101" i="13"/>
  <c r="F1102" i="13"/>
  <c r="G1102" i="13"/>
  <c r="H1102" i="13"/>
  <c r="F1103" i="13"/>
  <c r="G1103" i="13"/>
  <c r="U1103" i="13" s="1"/>
  <c r="H1103" i="13"/>
  <c r="F1104" i="13"/>
  <c r="G1104" i="13"/>
  <c r="U1104" i="13" s="1"/>
  <c r="H1104" i="13"/>
  <c r="F1105" i="13"/>
  <c r="G1105" i="13"/>
  <c r="U1105" i="13" s="1"/>
  <c r="H1105" i="13"/>
  <c r="F1106" i="13"/>
  <c r="G1106" i="13"/>
  <c r="U1106" i="13" s="1"/>
  <c r="H1106" i="13"/>
  <c r="F1107" i="13"/>
  <c r="G1107" i="13"/>
  <c r="U1107" i="13" s="1"/>
  <c r="H1107" i="13"/>
  <c r="F1108" i="13"/>
  <c r="G1108" i="13"/>
  <c r="U1108" i="13" s="1"/>
  <c r="H1108" i="13"/>
  <c r="F1109" i="13"/>
  <c r="G1109" i="13"/>
  <c r="U1109" i="13" s="1"/>
  <c r="H1109" i="13"/>
  <c r="F1110" i="13"/>
  <c r="G1110" i="13"/>
  <c r="U1110" i="13" s="1"/>
  <c r="H1110" i="13"/>
  <c r="F1111" i="13"/>
  <c r="G1111" i="13"/>
  <c r="H1111" i="13"/>
  <c r="F1112" i="13"/>
  <c r="G1112" i="13"/>
  <c r="U1112" i="13" s="1"/>
  <c r="H1112" i="13"/>
  <c r="F1113" i="13"/>
  <c r="G1113" i="13"/>
  <c r="U1113" i="13" s="1"/>
  <c r="H1113" i="13"/>
  <c r="F1114" i="13"/>
  <c r="G1114" i="13"/>
  <c r="U1114" i="13" s="1"/>
  <c r="H1114" i="13"/>
  <c r="F1115" i="13"/>
  <c r="G1115" i="13"/>
  <c r="U1115" i="13" s="1"/>
  <c r="H1115" i="13"/>
  <c r="F1116" i="13"/>
  <c r="G1116" i="13"/>
  <c r="U1116" i="13" s="1"/>
  <c r="H1116" i="13"/>
  <c r="F1117" i="13"/>
  <c r="G1117" i="13"/>
  <c r="U1117" i="13" s="1"/>
  <c r="H1117" i="13"/>
  <c r="F1118" i="13"/>
  <c r="G1118" i="13"/>
  <c r="U1118" i="13" s="1"/>
  <c r="H1118" i="13"/>
  <c r="F1119" i="13"/>
  <c r="G1119" i="13"/>
  <c r="U1119" i="13" s="1"/>
  <c r="H1119" i="13"/>
  <c r="F1120" i="13"/>
  <c r="G1120" i="13"/>
  <c r="U1120" i="13" s="1"/>
  <c r="H1120" i="13"/>
  <c r="F1121" i="13"/>
  <c r="G1121" i="13"/>
  <c r="U1121" i="13" s="1"/>
  <c r="H1121" i="13"/>
  <c r="F1122" i="13"/>
  <c r="G1122" i="13"/>
  <c r="U1122" i="13" s="1"/>
  <c r="H1122" i="13"/>
  <c r="F1123" i="13"/>
  <c r="G1123" i="13"/>
  <c r="U1123" i="13" s="1"/>
  <c r="H1123" i="13"/>
  <c r="F1124" i="13"/>
  <c r="G1124" i="13"/>
  <c r="U1124" i="13" s="1"/>
  <c r="H1124" i="13"/>
  <c r="F1125" i="13"/>
  <c r="G1125" i="13"/>
  <c r="H1125" i="13"/>
  <c r="F1126" i="13"/>
  <c r="G1126" i="13"/>
  <c r="H1126" i="13"/>
  <c r="F1127" i="13"/>
  <c r="G1127" i="13"/>
  <c r="U1127" i="13" s="1"/>
  <c r="H1127" i="13"/>
  <c r="F1128" i="13"/>
  <c r="G1128" i="13"/>
  <c r="U1128" i="13" s="1"/>
  <c r="H1128" i="13"/>
  <c r="F1129" i="13"/>
  <c r="G1129" i="13"/>
  <c r="U1129" i="13" s="1"/>
  <c r="H1129" i="13"/>
  <c r="F1130" i="13"/>
  <c r="G1130" i="13"/>
  <c r="U1130" i="13" s="1"/>
  <c r="H1130" i="13"/>
  <c r="F1131" i="13"/>
  <c r="G1131" i="13"/>
  <c r="U1131" i="13" s="1"/>
  <c r="H1131" i="13"/>
  <c r="F1132" i="13"/>
  <c r="G1132" i="13"/>
  <c r="U1132" i="13" s="1"/>
  <c r="H1132" i="13"/>
  <c r="F1133" i="13"/>
  <c r="G1133" i="13"/>
  <c r="U1133" i="13" s="1"/>
  <c r="H1133" i="13"/>
  <c r="F1134" i="13"/>
  <c r="G1134" i="13"/>
  <c r="U1134" i="13" s="1"/>
  <c r="H1134" i="13"/>
  <c r="F1135" i="13"/>
  <c r="G1135" i="13"/>
  <c r="H1135" i="13"/>
  <c r="F1136" i="13"/>
  <c r="G1136" i="13"/>
  <c r="U1136" i="13" s="1"/>
  <c r="H1136" i="13"/>
  <c r="F1137" i="13"/>
  <c r="G1137" i="13"/>
  <c r="U1137" i="13" s="1"/>
  <c r="H1137" i="13"/>
  <c r="F1138" i="13"/>
  <c r="G1138" i="13"/>
  <c r="U1138" i="13" s="1"/>
  <c r="H1138" i="13"/>
  <c r="F1139" i="13"/>
  <c r="G1139" i="13"/>
  <c r="U1139" i="13" s="1"/>
  <c r="H1139" i="13"/>
  <c r="F1140" i="13"/>
  <c r="G1140" i="13"/>
  <c r="U1140" i="13" s="1"/>
  <c r="H1140" i="13"/>
  <c r="F1141" i="13"/>
  <c r="G1141" i="13"/>
  <c r="U1141" i="13" s="1"/>
  <c r="H1141" i="13"/>
  <c r="F1142" i="13"/>
  <c r="G1142" i="13"/>
  <c r="U1142" i="13" s="1"/>
  <c r="H1142" i="13"/>
  <c r="F1143" i="13"/>
  <c r="G1143" i="13"/>
  <c r="U1143" i="13" s="1"/>
  <c r="H1143" i="13"/>
  <c r="F1144" i="13"/>
  <c r="G1144" i="13"/>
  <c r="U1144" i="13" s="1"/>
  <c r="H1144" i="13"/>
  <c r="F1145" i="13"/>
  <c r="G1145" i="13"/>
  <c r="U1145" i="13" s="1"/>
  <c r="H1145" i="13"/>
  <c r="F1146" i="13"/>
  <c r="G1146" i="13"/>
  <c r="U1146" i="13" s="1"/>
  <c r="H1146" i="13"/>
  <c r="F1147" i="13"/>
  <c r="G1147" i="13"/>
  <c r="U1147" i="13" s="1"/>
  <c r="H1147" i="13"/>
  <c r="F1148" i="13"/>
  <c r="G1148" i="13"/>
  <c r="U1148" i="13" s="1"/>
  <c r="H1148" i="13"/>
  <c r="F1149" i="13"/>
  <c r="G1149" i="13"/>
  <c r="H1149" i="13"/>
  <c r="F1150" i="13"/>
  <c r="G1150" i="13"/>
  <c r="H1150" i="13"/>
  <c r="F1151" i="13"/>
  <c r="G1151" i="13"/>
  <c r="U1151" i="13" s="1"/>
  <c r="H1151" i="13"/>
  <c r="F1152" i="13"/>
  <c r="G1152" i="13"/>
  <c r="U1152" i="13" s="1"/>
  <c r="H1152" i="13"/>
  <c r="F1153" i="13"/>
  <c r="G1153" i="13"/>
  <c r="U1153" i="13" s="1"/>
  <c r="H1153" i="13"/>
  <c r="F1154" i="13"/>
  <c r="G1154" i="13"/>
  <c r="U1154" i="13" s="1"/>
  <c r="H1154" i="13"/>
  <c r="F1155" i="13"/>
  <c r="G1155" i="13"/>
  <c r="U1155" i="13" s="1"/>
  <c r="H1155" i="13"/>
  <c r="F1156" i="13"/>
  <c r="G1156" i="13"/>
  <c r="U1156" i="13" s="1"/>
  <c r="H1156" i="13"/>
  <c r="F1157" i="13"/>
  <c r="G1157" i="13"/>
  <c r="U1157" i="13" s="1"/>
  <c r="H1157" i="13"/>
  <c r="F1158" i="13"/>
  <c r="G1158" i="13"/>
  <c r="U1158" i="13" s="1"/>
  <c r="H1158" i="13"/>
  <c r="F1159" i="13"/>
  <c r="G1159" i="13"/>
  <c r="H1159" i="13"/>
  <c r="F1160" i="13"/>
  <c r="G1160" i="13"/>
  <c r="U1160" i="13" s="1"/>
  <c r="H1160" i="13"/>
  <c r="F1161" i="13"/>
  <c r="G1161" i="13"/>
  <c r="U1161" i="13" s="1"/>
  <c r="H1161" i="13"/>
  <c r="F1162" i="13"/>
  <c r="G1162" i="13"/>
  <c r="U1162" i="13" s="1"/>
  <c r="H1162" i="13"/>
  <c r="F1163" i="13"/>
  <c r="G1163" i="13"/>
  <c r="U1163" i="13" s="1"/>
  <c r="H1163" i="13"/>
  <c r="F1164" i="13"/>
  <c r="G1164" i="13"/>
  <c r="U1164" i="13" s="1"/>
  <c r="H1164" i="13"/>
  <c r="F1165" i="13"/>
  <c r="G1165" i="13"/>
  <c r="U1165" i="13" s="1"/>
  <c r="H1165" i="13"/>
  <c r="F1166" i="13"/>
  <c r="G1166" i="13"/>
  <c r="U1166" i="13" s="1"/>
  <c r="H1166" i="13"/>
  <c r="F1167" i="13"/>
  <c r="G1167" i="13"/>
  <c r="U1167" i="13" s="1"/>
  <c r="H1167" i="13"/>
  <c r="F1168" i="13"/>
  <c r="G1168" i="13"/>
  <c r="U1168" i="13" s="1"/>
  <c r="H1168" i="13"/>
  <c r="F1169" i="13"/>
  <c r="G1169" i="13"/>
  <c r="U1169" i="13" s="1"/>
  <c r="H1169" i="13"/>
  <c r="F1170" i="13"/>
  <c r="G1170" i="13"/>
  <c r="U1170" i="13" s="1"/>
  <c r="H1170" i="13"/>
  <c r="F1171" i="13"/>
  <c r="G1171" i="13"/>
  <c r="U1171" i="13" s="1"/>
  <c r="H1171" i="13"/>
  <c r="F1172" i="13"/>
  <c r="G1172" i="13"/>
  <c r="U1172" i="13" s="1"/>
  <c r="H1172" i="13"/>
  <c r="F1173" i="13"/>
  <c r="G1173" i="13"/>
  <c r="H1173" i="13"/>
  <c r="F1174" i="13"/>
  <c r="G1174" i="13"/>
  <c r="H1174" i="13"/>
  <c r="F1175" i="13"/>
  <c r="G1175" i="13"/>
  <c r="U1175" i="13" s="1"/>
  <c r="H1175" i="13"/>
  <c r="F1176" i="13"/>
  <c r="G1176" i="13"/>
  <c r="U1176" i="13" s="1"/>
  <c r="H1176" i="13"/>
  <c r="F1177" i="13"/>
  <c r="G1177" i="13"/>
  <c r="U1177" i="13" s="1"/>
  <c r="H1177" i="13"/>
  <c r="F1178" i="13"/>
  <c r="G1178" i="13"/>
  <c r="U1178" i="13" s="1"/>
  <c r="H1178" i="13"/>
  <c r="F1179" i="13"/>
  <c r="G1179" i="13"/>
  <c r="U1179" i="13" s="1"/>
  <c r="H1179" i="13"/>
  <c r="F1180" i="13"/>
  <c r="G1180" i="13"/>
  <c r="U1180" i="13" s="1"/>
  <c r="H1180" i="13"/>
  <c r="F1181" i="13"/>
  <c r="G1181" i="13"/>
  <c r="U1181" i="13" s="1"/>
  <c r="H1181" i="13"/>
  <c r="F1182" i="13"/>
  <c r="G1182" i="13"/>
  <c r="U1182" i="13" s="1"/>
  <c r="H1182" i="13"/>
  <c r="F1183" i="13"/>
  <c r="G1183" i="13"/>
  <c r="H1183" i="13"/>
  <c r="F1184" i="13"/>
  <c r="G1184" i="13"/>
  <c r="U1184" i="13" s="1"/>
  <c r="H1184" i="13"/>
  <c r="F1185" i="13"/>
  <c r="G1185" i="13"/>
  <c r="U1185" i="13" s="1"/>
  <c r="H1185" i="13"/>
  <c r="F1186" i="13"/>
  <c r="G1186" i="13"/>
  <c r="U1186" i="13" s="1"/>
  <c r="H1186" i="13"/>
  <c r="F1187" i="13"/>
  <c r="G1187" i="13"/>
  <c r="U1187" i="13" s="1"/>
  <c r="H1187" i="13"/>
  <c r="F1188" i="13"/>
  <c r="G1188" i="13"/>
  <c r="U1188" i="13" s="1"/>
  <c r="H1188" i="13"/>
  <c r="F1189" i="13"/>
  <c r="G1189" i="13"/>
  <c r="U1189" i="13" s="1"/>
  <c r="H1189" i="13"/>
  <c r="F1190" i="13"/>
  <c r="G1190" i="13"/>
  <c r="U1190" i="13" s="1"/>
  <c r="H1190" i="13"/>
  <c r="F1191" i="13"/>
  <c r="G1191" i="13"/>
  <c r="U1191" i="13" s="1"/>
  <c r="H1191" i="13"/>
  <c r="F1192" i="13"/>
  <c r="G1192" i="13"/>
  <c r="U1192" i="13" s="1"/>
  <c r="H1192" i="13"/>
  <c r="F1193" i="13"/>
  <c r="G1193" i="13"/>
  <c r="U1193" i="13" s="1"/>
  <c r="H1193" i="13"/>
  <c r="F1194" i="13"/>
  <c r="G1194" i="13"/>
  <c r="U1194" i="13" s="1"/>
  <c r="H1194" i="13"/>
  <c r="F1195" i="13"/>
  <c r="G1195" i="13"/>
  <c r="U1195" i="13" s="1"/>
  <c r="H1195" i="13"/>
  <c r="F1196" i="13"/>
  <c r="G1196" i="13"/>
  <c r="U1196" i="13" s="1"/>
  <c r="H1196" i="13"/>
  <c r="F1197" i="13"/>
  <c r="G1197" i="13"/>
  <c r="H1197" i="13"/>
  <c r="F1198" i="13"/>
  <c r="G1198" i="13"/>
  <c r="H1198" i="13"/>
  <c r="F1199" i="13"/>
  <c r="G1199" i="13"/>
  <c r="U1199" i="13" s="1"/>
  <c r="H1199" i="13"/>
  <c r="F1200" i="13"/>
  <c r="G1200" i="13"/>
  <c r="U1200" i="13" s="1"/>
  <c r="H1200" i="13"/>
  <c r="F1201" i="13"/>
  <c r="G1201" i="13"/>
  <c r="U1201" i="13" s="1"/>
  <c r="H1201" i="13"/>
  <c r="F1202" i="13"/>
  <c r="G1202" i="13"/>
  <c r="U1202" i="13" s="1"/>
  <c r="H1202" i="13"/>
  <c r="F1203" i="13"/>
  <c r="G1203" i="13"/>
  <c r="U1203" i="13" s="1"/>
  <c r="H1203" i="13"/>
  <c r="F1204" i="13"/>
  <c r="G1204" i="13"/>
  <c r="U1204" i="13" s="1"/>
  <c r="H1204" i="13"/>
  <c r="F1205" i="13"/>
  <c r="G1205" i="13"/>
  <c r="U1205" i="13" s="1"/>
  <c r="H1205" i="13"/>
  <c r="F1206" i="13"/>
  <c r="G1206" i="13"/>
  <c r="U1206" i="13" s="1"/>
  <c r="H1206" i="13"/>
  <c r="F1207" i="13"/>
  <c r="G1207" i="13"/>
  <c r="H1207" i="13"/>
  <c r="F1208" i="13"/>
  <c r="G1208" i="13"/>
  <c r="U1208" i="13" s="1"/>
  <c r="H1208" i="13"/>
  <c r="F1209" i="13"/>
  <c r="G1209" i="13"/>
  <c r="U1209" i="13" s="1"/>
  <c r="H1209" i="13"/>
  <c r="F1210" i="13"/>
  <c r="G1210" i="13"/>
  <c r="U1210" i="13" s="1"/>
  <c r="H1210" i="13"/>
  <c r="F1211" i="13"/>
  <c r="G1211" i="13"/>
  <c r="U1211" i="13" s="1"/>
  <c r="H1211" i="13"/>
  <c r="F1212" i="13"/>
  <c r="G1212" i="13"/>
  <c r="U1212" i="13" s="1"/>
  <c r="H1212" i="13"/>
  <c r="F1213" i="13"/>
  <c r="G1213" i="13"/>
  <c r="U1213" i="13" s="1"/>
  <c r="H1213" i="13"/>
  <c r="F1214" i="13"/>
  <c r="G1214" i="13"/>
  <c r="U1214" i="13" s="1"/>
  <c r="H1214" i="13"/>
  <c r="F1215" i="13"/>
  <c r="G1215" i="13"/>
  <c r="U1215" i="13" s="1"/>
  <c r="H1215" i="13"/>
  <c r="F1216" i="13"/>
  <c r="G1216" i="13"/>
  <c r="U1216" i="13" s="1"/>
  <c r="H1216" i="13"/>
  <c r="F1217" i="13"/>
  <c r="G1217" i="13"/>
  <c r="U1217" i="13" s="1"/>
  <c r="H1217" i="13"/>
  <c r="F1218" i="13"/>
  <c r="G1218" i="13"/>
  <c r="U1218" i="13" s="1"/>
  <c r="H1218" i="13"/>
  <c r="F1219" i="13"/>
  <c r="G1219" i="13"/>
  <c r="U1219" i="13" s="1"/>
  <c r="H1219" i="13"/>
  <c r="F1220" i="13"/>
  <c r="G1220" i="13"/>
  <c r="U1220" i="13" s="1"/>
  <c r="H1220" i="13"/>
  <c r="F1221" i="13"/>
  <c r="G1221" i="13"/>
  <c r="H1221" i="13"/>
  <c r="F1222" i="13"/>
  <c r="G1222" i="13"/>
  <c r="H1222" i="13"/>
  <c r="F1223" i="13"/>
  <c r="G1223" i="13"/>
  <c r="U1223" i="13" s="1"/>
  <c r="H1223" i="13"/>
  <c r="F1224" i="13"/>
  <c r="G1224" i="13"/>
  <c r="U1224" i="13" s="1"/>
  <c r="H1224" i="13"/>
  <c r="F1225" i="13"/>
  <c r="G1225" i="13"/>
  <c r="U1225" i="13" s="1"/>
  <c r="H1225" i="13"/>
  <c r="F1226" i="13"/>
  <c r="G1226" i="13"/>
  <c r="U1226" i="13" s="1"/>
  <c r="H1226" i="13"/>
  <c r="F1227" i="13"/>
  <c r="G1227" i="13"/>
  <c r="U1227" i="13" s="1"/>
  <c r="H1227" i="13"/>
  <c r="F1228" i="13"/>
  <c r="G1228" i="13"/>
  <c r="U1228" i="13" s="1"/>
  <c r="H1228" i="13"/>
  <c r="F1229" i="13"/>
  <c r="G1229" i="13"/>
  <c r="U1229" i="13" s="1"/>
  <c r="H1229" i="13"/>
  <c r="F1230" i="13"/>
  <c r="G1230" i="13"/>
  <c r="U1230" i="13" s="1"/>
  <c r="H1230" i="13"/>
  <c r="F1231" i="13"/>
  <c r="G1231" i="13"/>
  <c r="H1231" i="13"/>
  <c r="F1232" i="13"/>
  <c r="G1232" i="13"/>
  <c r="U1232" i="13" s="1"/>
  <c r="H1232" i="13"/>
  <c r="F1233" i="13"/>
  <c r="G1233" i="13"/>
  <c r="U1233" i="13" s="1"/>
  <c r="H1233" i="13"/>
  <c r="F1234" i="13"/>
  <c r="G1234" i="13"/>
  <c r="U1234" i="13" s="1"/>
  <c r="H1234" i="13"/>
  <c r="F1235" i="13"/>
  <c r="G1235" i="13"/>
  <c r="U1235" i="13" s="1"/>
  <c r="H1235" i="13"/>
  <c r="F1236" i="13"/>
  <c r="G1236" i="13"/>
  <c r="U1236" i="13" s="1"/>
  <c r="H1236" i="13"/>
  <c r="F1237" i="13"/>
  <c r="G1237" i="13"/>
  <c r="U1237" i="13" s="1"/>
  <c r="H1237" i="13"/>
  <c r="F1238" i="13"/>
  <c r="G1238" i="13"/>
  <c r="U1238" i="13" s="1"/>
  <c r="H1238" i="13"/>
  <c r="F1239" i="13"/>
  <c r="G1239" i="13"/>
  <c r="U1239" i="13" s="1"/>
  <c r="H1239" i="13"/>
  <c r="F1240" i="13"/>
  <c r="G1240" i="13"/>
  <c r="U1240" i="13" s="1"/>
  <c r="H1240" i="13"/>
  <c r="F1241" i="13"/>
  <c r="G1241" i="13"/>
  <c r="U1241" i="13" s="1"/>
  <c r="H1241" i="13"/>
  <c r="F1242" i="13"/>
  <c r="G1242" i="13"/>
  <c r="U1242" i="13" s="1"/>
  <c r="H1242" i="13"/>
  <c r="F1243" i="13"/>
  <c r="G1243" i="13"/>
  <c r="U1243" i="13" s="1"/>
  <c r="H1243" i="13"/>
  <c r="F1244" i="13"/>
  <c r="G1244" i="13"/>
  <c r="U1244" i="13" s="1"/>
  <c r="H1244" i="13"/>
  <c r="F1245" i="13"/>
  <c r="G1245" i="13"/>
  <c r="H1245" i="13"/>
  <c r="F1246" i="13"/>
  <c r="G1246" i="13"/>
  <c r="H1246" i="13"/>
  <c r="F1247" i="13"/>
  <c r="G1247" i="13"/>
  <c r="U1247" i="13" s="1"/>
  <c r="H1247" i="13"/>
  <c r="F1248" i="13"/>
  <c r="G1248" i="13"/>
  <c r="U1248" i="13" s="1"/>
  <c r="H1248" i="13"/>
  <c r="F1249" i="13"/>
  <c r="G1249" i="13"/>
  <c r="U1249" i="13" s="1"/>
  <c r="H1249" i="13"/>
  <c r="F1250" i="13"/>
  <c r="G1250" i="13"/>
  <c r="U1250" i="13" s="1"/>
  <c r="H1250" i="13"/>
  <c r="F1251" i="13"/>
  <c r="G1251" i="13"/>
  <c r="U1251" i="13" s="1"/>
  <c r="H1251" i="13"/>
  <c r="F1252" i="13"/>
  <c r="G1252" i="13"/>
  <c r="U1252" i="13" s="1"/>
  <c r="H1252" i="13"/>
  <c r="F1253" i="13"/>
  <c r="G1253" i="13"/>
  <c r="U1253" i="13" s="1"/>
  <c r="H1253" i="13"/>
  <c r="F1254" i="13"/>
  <c r="G1254" i="13"/>
  <c r="U1254" i="13" s="1"/>
  <c r="H1254" i="13"/>
  <c r="F1255" i="13"/>
  <c r="G1255" i="13"/>
  <c r="H1255" i="13"/>
  <c r="F1256" i="13"/>
  <c r="G1256" i="13"/>
  <c r="U1256" i="13" s="1"/>
  <c r="H1256" i="13"/>
  <c r="F1257" i="13"/>
  <c r="G1257" i="13"/>
  <c r="U1257" i="13" s="1"/>
  <c r="H1257" i="13"/>
  <c r="F1258" i="13"/>
  <c r="G1258" i="13"/>
  <c r="U1258" i="13" s="1"/>
  <c r="H1258" i="13"/>
  <c r="F1259" i="13"/>
  <c r="G1259" i="13"/>
  <c r="U1259" i="13" s="1"/>
  <c r="H1259" i="13"/>
  <c r="F1260" i="13"/>
  <c r="G1260" i="13"/>
  <c r="U1260" i="13" s="1"/>
  <c r="H1260" i="13"/>
  <c r="F1261" i="13"/>
  <c r="G1261" i="13"/>
  <c r="U1261" i="13" s="1"/>
  <c r="H1261" i="13"/>
  <c r="F1262" i="13"/>
  <c r="G1262" i="13"/>
  <c r="U1262" i="13" s="1"/>
  <c r="H1262" i="13"/>
  <c r="F1263" i="13"/>
  <c r="G1263" i="13"/>
  <c r="U1263" i="13" s="1"/>
  <c r="H1263" i="13"/>
  <c r="F1264" i="13"/>
  <c r="G1264" i="13"/>
  <c r="U1264" i="13" s="1"/>
  <c r="H1264" i="13"/>
  <c r="F1265" i="13"/>
  <c r="G1265" i="13"/>
  <c r="U1265" i="13" s="1"/>
  <c r="H1265" i="13"/>
  <c r="F1266" i="13"/>
  <c r="G1266" i="13"/>
  <c r="U1266" i="13" s="1"/>
  <c r="H1266" i="13"/>
  <c r="F1267" i="13"/>
  <c r="G1267" i="13"/>
  <c r="U1267" i="13" s="1"/>
  <c r="H1267" i="13"/>
  <c r="F1268" i="13"/>
  <c r="G1268" i="13"/>
  <c r="U1268" i="13" s="1"/>
  <c r="H1268" i="13"/>
  <c r="F1269" i="13"/>
  <c r="G1269" i="13"/>
  <c r="H1269" i="13"/>
  <c r="F1270" i="13"/>
  <c r="G1270" i="13"/>
  <c r="H1270" i="13"/>
  <c r="F1271" i="13"/>
  <c r="G1271" i="13"/>
  <c r="U1271" i="13" s="1"/>
  <c r="H1271" i="13"/>
  <c r="F1272" i="13"/>
  <c r="G1272" i="13"/>
  <c r="U1272" i="13" s="1"/>
  <c r="H1272" i="13"/>
  <c r="F1273" i="13"/>
  <c r="G1273" i="13"/>
  <c r="U1273" i="13" s="1"/>
  <c r="H1273" i="13"/>
  <c r="F1274" i="13"/>
  <c r="G1274" i="13"/>
  <c r="U1274" i="13" s="1"/>
  <c r="H1274" i="13"/>
  <c r="F1275" i="13"/>
  <c r="G1275" i="13"/>
  <c r="U1275" i="13" s="1"/>
  <c r="H1275" i="13"/>
  <c r="F1276" i="13"/>
  <c r="G1276" i="13"/>
  <c r="U1276" i="13" s="1"/>
  <c r="H1276" i="13"/>
  <c r="F1277" i="13"/>
  <c r="G1277" i="13"/>
  <c r="U1277" i="13" s="1"/>
  <c r="H1277" i="13"/>
  <c r="F1278" i="13"/>
  <c r="G1278" i="13"/>
  <c r="U1278" i="13" s="1"/>
  <c r="H1278" i="13"/>
  <c r="F1279" i="13"/>
  <c r="G1279" i="13"/>
  <c r="H1279" i="13"/>
  <c r="F1280" i="13"/>
  <c r="G1280" i="13"/>
  <c r="U1280" i="13" s="1"/>
  <c r="H1280" i="13"/>
  <c r="F1281" i="13"/>
  <c r="G1281" i="13"/>
  <c r="U1281" i="13" s="1"/>
  <c r="H1281" i="13"/>
  <c r="F1282" i="13"/>
  <c r="G1282" i="13"/>
  <c r="U1282" i="13" s="1"/>
  <c r="H1282" i="13"/>
  <c r="F1283" i="13"/>
  <c r="G1283" i="13"/>
  <c r="U1283" i="13" s="1"/>
  <c r="H1283" i="13"/>
  <c r="F1284" i="13"/>
  <c r="G1284" i="13"/>
  <c r="U1284" i="13" s="1"/>
  <c r="H1284" i="13"/>
  <c r="F1285" i="13"/>
  <c r="G1285" i="13"/>
  <c r="U1285" i="13" s="1"/>
  <c r="H1285" i="13"/>
  <c r="F1286" i="13"/>
  <c r="G1286" i="13"/>
  <c r="U1286" i="13" s="1"/>
  <c r="H1286" i="13"/>
  <c r="F1287" i="13"/>
  <c r="G1287" i="13"/>
  <c r="U1287" i="13" s="1"/>
  <c r="H1287" i="13"/>
  <c r="F1288" i="13"/>
  <c r="G1288" i="13"/>
  <c r="U1288" i="13" s="1"/>
  <c r="H1288" i="13"/>
  <c r="F1289" i="13"/>
  <c r="G1289" i="13"/>
  <c r="U1289" i="13" s="1"/>
  <c r="H1289" i="13"/>
  <c r="F1290" i="13"/>
  <c r="G1290" i="13"/>
  <c r="U1290" i="13" s="1"/>
  <c r="H1290" i="13"/>
  <c r="F1291" i="13"/>
  <c r="G1291" i="13"/>
  <c r="U1291" i="13" s="1"/>
  <c r="H1291" i="13"/>
  <c r="F1292" i="13"/>
  <c r="G1292" i="13"/>
  <c r="U1292" i="13" s="1"/>
  <c r="H1292" i="13"/>
  <c r="F1293" i="13"/>
  <c r="G1293" i="13"/>
  <c r="H1293" i="13"/>
  <c r="F1294" i="13"/>
  <c r="G1294" i="13"/>
  <c r="H1294" i="13"/>
  <c r="F1295" i="13"/>
  <c r="G1295" i="13"/>
  <c r="U1295" i="13" s="1"/>
  <c r="H1295" i="13"/>
  <c r="F1296" i="13"/>
  <c r="G1296" i="13"/>
  <c r="U1296" i="13" s="1"/>
  <c r="H1296" i="13"/>
  <c r="F1297" i="13"/>
  <c r="G1297" i="13"/>
  <c r="U1297" i="13" s="1"/>
  <c r="H1297" i="13"/>
  <c r="F1298" i="13"/>
  <c r="G1298" i="13"/>
  <c r="U1298" i="13" s="1"/>
  <c r="H1298" i="13"/>
  <c r="F1299" i="13"/>
  <c r="G1299" i="13"/>
  <c r="U1299" i="13" s="1"/>
  <c r="H1299" i="13"/>
  <c r="F1300" i="13"/>
  <c r="G1300" i="13"/>
  <c r="U1300" i="13" s="1"/>
  <c r="H1300" i="13"/>
  <c r="F1301" i="13"/>
  <c r="G1301" i="13"/>
  <c r="U1301" i="13" s="1"/>
  <c r="H1301" i="13"/>
  <c r="F1302" i="13"/>
  <c r="G1302" i="13"/>
  <c r="U1302" i="13" s="1"/>
  <c r="H1302" i="13"/>
  <c r="F1303" i="13"/>
  <c r="G1303" i="13"/>
  <c r="H1303" i="13"/>
  <c r="F1304" i="13"/>
  <c r="G1304" i="13"/>
  <c r="U1304" i="13" s="1"/>
  <c r="H1304" i="13"/>
  <c r="F1305" i="13"/>
  <c r="G1305" i="13"/>
  <c r="U1305" i="13" s="1"/>
  <c r="H1305" i="13"/>
  <c r="F1306" i="13"/>
  <c r="G1306" i="13"/>
  <c r="U1306" i="13" s="1"/>
  <c r="H1306" i="13"/>
  <c r="F1307" i="13"/>
  <c r="G1307" i="13"/>
  <c r="U1307" i="13" s="1"/>
  <c r="H1307" i="13"/>
  <c r="F1308" i="13"/>
  <c r="G1308" i="13"/>
  <c r="H1308" i="13"/>
  <c r="F1309" i="13"/>
  <c r="G1309" i="13"/>
  <c r="U1309" i="13" s="1"/>
  <c r="H1309" i="13"/>
  <c r="F1310" i="13"/>
  <c r="G1310" i="13"/>
  <c r="U1310" i="13" s="1"/>
  <c r="H1310" i="13"/>
  <c r="F1311" i="13"/>
  <c r="G1311" i="13"/>
  <c r="U1311" i="13" s="1"/>
  <c r="H1311" i="13"/>
  <c r="F1312" i="13"/>
  <c r="G1312" i="13"/>
  <c r="U1312" i="13" s="1"/>
  <c r="H1312" i="13"/>
  <c r="F1313" i="13"/>
  <c r="G1313" i="13"/>
  <c r="U1313" i="13" s="1"/>
  <c r="H1313" i="13"/>
  <c r="F1314" i="13"/>
  <c r="G1314" i="13"/>
  <c r="U1314" i="13" s="1"/>
  <c r="H1314" i="13"/>
  <c r="F1315" i="13"/>
  <c r="G1315" i="13"/>
  <c r="U1315" i="13" s="1"/>
  <c r="H1315" i="13"/>
  <c r="F1316" i="13"/>
  <c r="G1316" i="13"/>
  <c r="U1316" i="13" s="1"/>
  <c r="H1316" i="13"/>
  <c r="F1317" i="13"/>
  <c r="G1317" i="13"/>
  <c r="H1317" i="13"/>
  <c r="F1318" i="13"/>
  <c r="G1318" i="13"/>
  <c r="H1318" i="13"/>
  <c r="F1319" i="13"/>
  <c r="G1319" i="13"/>
  <c r="U1319" i="13" s="1"/>
  <c r="H1319" i="13"/>
  <c r="F1320" i="13"/>
  <c r="G1320" i="13"/>
  <c r="U1320" i="13" s="1"/>
  <c r="H1320" i="13"/>
  <c r="F1321" i="13"/>
  <c r="G1321" i="13"/>
  <c r="U1321" i="13" s="1"/>
  <c r="H1321" i="13"/>
  <c r="F1322" i="13"/>
  <c r="G1322" i="13"/>
  <c r="U1322" i="13" s="1"/>
  <c r="H1322" i="13"/>
  <c r="F1323" i="13"/>
  <c r="G1323" i="13"/>
  <c r="U1323" i="13" s="1"/>
  <c r="H1323" i="13"/>
  <c r="F1324" i="13"/>
  <c r="G1324" i="13"/>
  <c r="U1324" i="13" s="1"/>
  <c r="H1324" i="13"/>
  <c r="F1325" i="13"/>
  <c r="G1325" i="13"/>
  <c r="U1325" i="13" s="1"/>
  <c r="H1325" i="13"/>
  <c r="F1326" i="13"/>
  <c r="G1326" i="13"/>
  <c r="U1326" i="13" s="1"/>
  <c r="H1326" i="13"/>
  <c r="F1327" i="13"/>
  <c r="G1327" i="13"/>
  <c r="H1327" i="13"/>
  <c r="F1328" i="13"/>
  <c r="G1328" i="13"/>
  <c r="U1328" i="13" s="1"/>
  <c r="H1328" i="13"/>
  <c r="F1329" i="13"/>
  <c r="G1329" i="13"/>
  <c r="U1329" i="13" s="1"/>
  <c r="H1329" i="13"/>
  <c r="F1330" i="13"/>
  <c r="G1330" i="13"/>
  <c r="U1330" i="13" s="1"/>
  <c r="H1330" i="13"/>
  <c r="F1331" i="13"/>
  <c r="G1331" i="13"/>
  <c r="U1331" i="13" s="1"/>
  <c r="H1331" i="13"/>
  <c r="F1332" i="13"/>
  <c r="G1332" i="13"/>
  <c r="U1332" i="13" s="1"/>
  <c r="H1332" i="13"/>
  <c r="F1333" i="13"/>
  <c r="G1333" i="13"/>
  <c r="U1333" i="13" s="1"/>
  <c r="H1333" i="13"/>
  <c r="F1334" i="13"/>
  <c r="G1334" i="13"/>
  <c r="U1334" i="13" s="1"/>
  <c r="H1334" i="13"/>
  <c r="F1335" i="13"/>
  <c r="G1335" i="13"/>
  <c r="U1335" i="13" s="1"/>
  <c r="H1335" i="13"/>
  <c r="F1336" i="13"/>
  <c r="G1336" i="13"/>
  <c r="U1336" i="13" s="1"/>
  <c r="H1336" i="13"/>
  <c r="F1337" i="13"/>
  <c r="G1337" i="13"/>
  <c r="U1337" i="13" s="1"/>
  <c r="H1337" i="13"/>
  <c r="F1338" i="13"/>
  <c r="G1338" i="13"/>
  <c r="H1338" i="13"/>
  <c r="F1339" i="13"/>
  <c r="G1339" i="13"/>
  <c r="U1339" i="13" s="1"/>
  <c r="H1339" i="13"/>
  <c r="F1340" i="13"/>
  <c r="G1340" i="13"/>
  <c r="U1340" i="13" s="1"/>
  <c r="H1340" i="13"/>
  <c r="F1341" i="13"/>
  <c r="G1341" i="13"/>
  <c r="H1341" i="13"/>
  <c r="F1342" i="13"/>
  <c r="G1342" i="13"/>
  <c r="H1342" i="13"/>
  <c r="F1343" i="13"/>
  <c r="G1343" i="13"/>
  <c r="U1343" i="13" s="1"/>
  <c r="H1343" i="13"/>
  <c r="F1344" i="13"/>
  <c r="G1344" i="13"/>
  <c r="U1344" i="13" s="1"/>
  <c r="H1344" i="13"/>
  <c r="F1345" i="13"/>
  <c r="G1345" i="13"/>
  <c r="U1345" i="13" s="1"/>
  <c r="H1345" i="13"/>
  <c r="F1346" i="13"/>
  <c r="G1346" i="13"/>
  <c r="U1346" i="13" s="1"/>
  <c r="H1346" i="13"/>
  <c r="F1347" i="13"/>
  <c r="G1347" i="13"/>
  <c r="U1347" i="13" s="1"/>
  <c r="H1347" i="13"/>
  <c r="F1348" i="13"/>
  <c r="G1348" i="13"/>
  <c r="U1348" i="13" s="1"/>
  <c r="H1348" i="13"/>
  <c r="F1349" i="13"/>
  <c r="G1349" i="13"/>
  <c r="U1349" i="13" s="1"/>
  <c r="H1349" i="13"/>
  <c r="F1350" i="13"/>
  <c r="G1350" i="13"/>
  <c r="U1350" i="13" s="1"/>
  <c r="H1350" i="13"/>
  <c r="F1351" i="13"/>
  <c r="G1351" i="13"/>
  <c r="H1351" i="13"/>
  <c r="F1352" i="13"/>
  <c r="G1352" i="13"/>
  <c r="U1352" i="13" s="1"/>
  <c r="H1352" i="13"/>
  <c r="F1353" i="13"/>
  <c r="G1353" i="13"/>
  <c r="U1353" i="13" s="1"/>
  <c r="H1353" i="13"/>
  <c r="F1354" i="13"/>
  <c r="G1354" i="13"/>
  <c r="U1354" i="13" s="1"/>
  <c r="H1354" i="13"/>
  <c r="F1355" i="13"/>
  <c r="G1355" i="13"/>
  <c r="U1355" i="13" s="1"/>
  <c r="H1355" i="13"/>
  <c r="F1356" i="13"/>
  <c r="G1356" i="13"/>
  <c r="U1356" i="13" s="1"/>
  <c r="H1356" i="13"/>
  <c r="F1357" i="13"/>
  <c r="G1357" i="13"/>
  <c r="U1357" i="13" s="1"/>
  <c r="H1357" i="13"/>
  <c r="F1358" i="13"/>
  <c r="G1358" i="13"/>
  <c r="U1358" i="13" s="1"/>
  <c r="H1358" i="13"/>
  <c r="F1359" i="13"/>
  <c r="G1359" i="13"/>
  <c r="U1359" i="13" s="1"/>
  <c r="H1359" i="13"/>
  <c r="F1360" i="13"/>
  <c r="G1360" i="13"/>
  <c r="U1360" i="13" s="1"/>
  <c r="H1360" i="13"/>
  <c r="F1361" i="13"/>
  <c r="G1361" i="13"/>
  <c r="U1361" i="13" s="1"/>
  <c r="H1361" i="13"/>
  <c r="F1362" i="13"/>
  <c r="G1362" i="13"/>
  <c r="U1362" i="13" s="1"/>
  <c r="H1362" i="13"/>
  <c r="F1363" i="13"/>
  <c r="G1363" i="13"/>
  <c r="U1363" i="13" s="1"/>
  <c r="H1363" i="13"/>
  <c r="F1364" i="13"/>
  <c r="G1364" i="13"/>
  <c r="U1364" i="13" s="1"/>
  <c r="H1364" i="13"/>
  <c r="F1365" i="13"/>
  <c r="G1365" i="13"/>
  <c r="U1365" i="13" s="1"/>
  <c r="H1365" i="13"/>
  <c r="F1366" i="13"/>
  <c r="G1366" i="13"/>
  <c r="H1366" i="13"/>
  <c r="F1367" i="13"/>
  <c r="G1367" i="13"/>
  <c r="U1367" i="13" s="1"/>
  <c r="H1367" i="13"/>
  <c r="F1368" i="13"/>
  <c r="G1368" i="13"/>
  <c r="U1368" i="13" s="1"/>
  <c r="H1368" i="13"/>
  <c r="F1369" i="13"/>
  <c r="G1369" i="13"/>
  <c r="U1369" i="13" s="1"/>
  <c r="H1369" i="13"/>
  <c r="F1370" i="13"/>
  <c r="G1370" i="13"/>
  <c r="U1370" i="13" s="1"/>
  <c r="H1370" i="13"/>
  <c r="F1371" i="13"/>
  <c r="G1371" i="13"/>
  <c r="U1371" i="13" s="1"/>
  <c r="H1371" i="13"/>
  <c r="F1372" i="13"/>
  <c r="G1372" i="13"/>
  <c r="U1372" i="13" s="1"/>
  <c r="H1372" i="13"/>
  <c r="F1373" i="13"/>
  <c r="G1373" i="13"/>
  <c r="U1373" i="13" s="1"/>
  <c r="H1373" i="13"/>
  <c r="F1374" i="13"/>
  <c r="G1374" i="13"/>
  <c r="U1374" i="13" s="1"/>
  <c r="H1374" i="13"/>
  <c r="F1375" i="13"/>
  <c r="G1375" i="13"/>
  <c r="H1375" i="13"/>
  <c r="F1376" i="13"/>
  <c r="G1376" i="13"/>
  <c r="U1376" i="13" s="1"/>
  <c r="H1376" i="13"/>
  <c r="F1377" i="13"/>
  <c r="G1377" i="13"/>
  <c r="U1377" i="13" s="1"/>
  <c r="H1377" i="13"/>
  <c r="F1378" i="13"/>
  <c r="G1378" i="13"/>
  <c r="U1378" i="13" s="1"/>
  <c r="H1378" i="13"/>
  <c r="F1379" i="13"/>
  <c r="G1379" i="13"/>
  <c r="U1379" i="13" s="1"/>
  <c r="H1379" i="13"/>
  <c r="F1380" i="13"/>
  <c r="G1380" i="13"/>
  <c r="U1380" i="13" s="1"/>
  <c r="H1380" i="13"/>
  <c r="F1381" i="13"/>
  <c r="G1381" i="13"/>
  <c r="U1381" i="13" s="1"/>
  <c r="H1381" i="13"/>
  <c r="F1382" i="13"/>
  <c r="G1382" i="13"/>
  <c r="U1382" i="13" s="1"/>
  <c r="H1382" i="13"/>
  <c r="F1383" i="13"/>
  <c r="G1383" i="13"/>
  <c r="U1383" i="13" s="1"/>
  <c r="H1383" i="13"/>
  <c r="F1384" i="13"/>
  <c r="G1384" i="13"/>
  <c r="U1384" i="13" s="1"/>
  <c r="H1384" i="13"/>
  <c r="F1385" i="13"/>
  <c r="G1385" i="13"/>
  <c r="U1385" i="13" s="1"/>
  <c r="H1385" i="13"/>
  <c r="F1386" i="13"/>
  <c r="G1386" i="13"/>
  <c r="U1386" i="13" s="1"/>
  <c r="H1386" i="13"/>
  <c r="F1387" i="13"/>
  <c r="G1387" i="13"/>
  <c r="U1387" i="13" s="1"/>
  <c r="H1387" i="13"/>
  <c r="F1388" i="13"/>
  <c r="G1388" i="13"/>
  <c r="U1388" i="13" s="1"/>
  <c r="H1388" i="13"/>
  <c r="F1389" i="13"/>
  <c r="G1389" i="13"/>
  <c r="U1389" i="13" s="1"/>
  <c r="H1389" i="13"/>
  <c r="F1390" i="13"/>
  <c r="G1390" i="13"/>
  <c r="H1390" i="13"/>
  <c r="F1391" i="13"/>
  <c r="G1391" i="13"/>
  <c r="U1391" i="13" s="1"/>
  <c r="H1391" i="13"/>
  <c r="F1392" i="13"/>
  <c r="G1392" i="13"/>
  <c r="U1392" i="13" s="1"/>
  <c r="H1392" i="13"/>
  <c r="F1393" i="13"/>
  <c r="G1393" i="13"/>
  <c r="U1393" i="13" s="1"/>
  <c r="H1393" i="13"/>
  <c r="F1394" i="13"/>
  <c r="G1394" i="13"/>
  <c r="U1394" i="13" s="1"/>
  <c r="H1394" i="13"/>
  <c r="F1395" i="13"/>
  <c r="G1395" i="13"/>
  <c r="U1395" i="13" s="1"/>
  <c r="H1395" i="13"/>
  <c r="F1396" i="13"/>
  <c r="G1396" i="13"/>
  <c r="U1396" i="13" s="1"/>
  <c r="H1396" i="13"/>
  <c r="F1397" i="13"/>
  <c r="G1397" i="13"/>
  <c r="U1397" i="13" s="1"/>
  <c r="H1397" i="13"/>
  <c r="F1398" i="13"/>
  <c r="G1398" i="13"/>
  <c r="U1398" i="13" s="1"/>
  <c r="H1398" i="13"/>
  <c r="F1399" i="13"/>
  <c r="G1399" i="13"/>
  <c r="H1399" i="13"/>
  <c r="F1400" i="13"/>
  <c r="G1400" i="13"/>
  <c r="U1400" i="13" s="1"/>
  <c r="H1400" i="13"/>
  <c r="F1401" i="13"/>
  <c r="G1401" i="13"/>
  <c r="U1401" i="13" s="1"/>
  <c r="H1401" i="13"/>
  <c r="F1402" i="13"/>
  <c r="G1402" i="13"/>
  <c r="U1402" i="13" s="1"/>
  <c r="H1402" i="13"/>
  <c r="F1403" i="13"/>
  <c r="G1403" i="13"/>
  <c r="U1403" i="13" s="1"/>
  <c r="H1403" i="13"/>
  <c r="F1404" i="13"/>
  <c r="G1404" i="13"/>
  <c r="U1404" i="13" s="1"/>
  <c r="H1404" i="13"/>
  <c r="F1405" i="13"/>
  <c r="G1405" i="13"/>
  <c r="U1405" i="13" s="1"/>
  <c r="H1405" i="13"/>
  <c r="F1406" i="13"/>
  <c r="G1406" i="13"/>
  <c r="U1406" i="13" s="1"/>
  <c r="H1406" i="13"/>
  <c r="F1407" i="13"/>
  <c r="G1407" i="13"/>
  <c r="U1407" i="13" s="1"/>
  <c r="H1407" i="13"/>
  <c r="F1408" i="13"/>
  <c r="G1408" i="13"/>
  <c r="U1408" i="13" s="1"/>
  <c r="H1408" i="13"/>
  <c r="F1409" i="13"/>
  <c r="G1409" i="13"/>
  <c r="U1409" i="13" s="1"/>
  <c r="H1409" i="13"/>
  <c r="F1410" i="13"/>
  <c r="G1410" i="13"/>
  <c r="U1410" i="13" s="1"/>
  <c r="H1410" i="13"/>
  <c r="F1411" i="13"/>
  <c r="G1411" i="13"/>
  <c r="U1411" i="13" s="1"/>
  <c r="H1411" i="13"/>
  <c r="F1412" i="13"/>
  <c r="G1412" i="13"/>
  <c r="U1412" i="13" s="1"/>
  <c r="H1412" i="13"/>
  <c r="F1413" i="13"/>
  <c r="G1413" i="13"/>
  <c r="U1413" i="13" s="1"/>
  <c r="H1413" i="13"/>
  <c r="F1414" i="13"/>
  <c r="G1414" i="13"/>
  <c r="H1414" i="13"/>
  <c r="F1415" i="13"/>
  <c r="G1415" i="13"/>
  <c r="U1415" i="13" s="1"/>
  <c r="H1415" i="13"/>
  <c r="F1416" i="13"/>
  <c r="G1416" i="13"/>
  <c r="U1416" i="13" s="1"/>
  <c r="H1416" i="13"/>
  <c r="F1417" i="13"/>
  <c r="G1417" i="13"/>
  <c r="U1417" i="13" s="1"/>
  <c r="H1417" i="13"/>
  <c r="F1418" i="13"/>
  <c r="G1418" i="13"/>
  <c r="U1418" i="13" s="1"/>
  <c r="H1418" i="13"/>
  <c r="F1419" i="13"/>
  <c r="G1419" i="13"/>
  <c r="U1419" i="13" s="1"/>
  <c r="H1419" i="13"/>
  <c r="F1420" i="13"/>
  <c r="G1420" i="13"/>
  <c r="U1420" i="13" s="1"/>
  <c r="H1420" i="13"/>
  <c r="F1421" i="13"/>
  <c r="G1421" i="13"/>
  <c r="U1421" i="13" s="1"/>
  <c r="H1421" i="13"/>
  <c r="F1422" i="13"/>
  <c r="G1422" i="13"/>
  <c r="U1422" i="13" s="1"/>
  <c r="H1422" i="13"/>
  <c r="F1423" i="13"/>
  <c r="G1423" i="13"/>
  <c r="H1423" i="13"/>
  <c r="F1424" i="13"/>
  <c r="G1424" i="13"/>
  <c r="U1424" i="13" s="1"/>
  <c r="H1424" i="13"/>
  <c r="F1425" i="13"/>
  <c r="G1425" i="13"/>
  <c r="U1425" i="13" s="1"/>
  <c r="H1425" i="13"/>
  <c r="F1426" i="13"/>
  <c r="G1426" i="13"/>
  <c r="U1426" i="13" s="1"/>
  <c r="H1426" i="13"/>
  <c r="F1427" i="13"/>
  <c r="G1427" i="13"/>
  <c r="U1427" i="13" s="1"/>
  <c r="H1427" i="13"/>
  <c r="F1428" i="13"/>
  <c r="G1428" i="13"/>
  <c r="U1428" i="13" s="1"/>
  <c r="H1428" i="13"/>
  <c r="F1429" i="13"/>
  <c r="G1429" i="13"/>
  <c r="U1429" i="13" s="1"/>
  <c r="H1429" i="13"/>
  <c r="F1430" i="13"/>
  <c r="G1430" i="13"/>
  <c r="U1430" i="13" s="1"/>
  <c r="H1430" i="13"/>
  <c r="F1431" i="13"/>
  <c r="G1431" i="13"/>
  <c r="U1431" i="13" s="1"/>
  <c r="H1431" i="13"/>
  <c r="F1432" i="13"/>
  <c r="G1432" i="13"/>
  <c r="U1432" i="13" s="1"/>
  <c r="H1432" i="13"/>
  <c r="F1433" i="13"/>
  <c r="G1433" i="13"/>
  <c r="U1433" i="13" s="1"/>
  <c r="H1433" i="13"/>
  <c r="F1434" i="13"/>
  <c r="G1434" i="13"/>
  <c r="U1434" i="13" s="1"/>
  <c r="H1434" i="13"/>
  <c r="F1435" i="13"/>
  <c r="G1435" i="13"/>
  <c r="U1435" i="13" s="1"/>
  <c r="H1435" i="13"/>
  <c r="F1436" i="13"/>
  <c r="G1436" i="13"/>
  <c r="U1436" i="13" s="1"/>
  <c r="H1436" i="13"/>
  <c r="F1437" i="13"/>
  <c r="G1437" i="13"/>
  <c r="U1437" i="13" s="1"/>
  <c r="H1437" i="13"/>
  <c r="F1438" i="13"/>
  <c r="G1438" i="13"/>
  <c r="H1438" i="13"/>
  <c r="F1439" i="13"/>
  <c r="G1439" i="13"/>
  <c r="U1439" i="13" s="1"/>
  <c r="H1439" i="13"/>
  <c r="F1440" i="13"/>
  <c r="G1440" i="13"/>
  <c r="U1440" i="13" s="1"/>
  <c r="H1440" i="13"/>
  <c r="F1441" i="13"/>
  <c r="G1441" i="13"/>
  <c r="U1441" i="13" s="1"/>
  <c r="H1441" i="13"/>
  <c r="F1442" i="13"/>
  <c r="G1442" i="13"/>
  <c r="U1442" i="13" s="1"/>
  <c r="H1442" i="13"/>
  <c r="F1443" i="13"/>
  <c r="G1443" i="13"/>
  <c r="U1443" i="13" s="1"/>
  <c r="H1443" i="13"/>
  <c r="F1444" i="13"/>
  <c r="G1444" i="13"/>
  <c r="U1444" i="13" s="1"/>
  <c r="H1444" i="13"/>
  <c r="F1445" i="13"/>
  <c r="G1445" i="13"/>
  <c r="U1445" i="13" s="1"/>
  <c r="H1445" i="13"/>
  <c r="F1446" i="13"/>
  <c r="G1446" i="13"/>
  <c r="U1446" i="13" s="1"/>
  <c r="H1446" i="13"/>
  <c r="F1447" i="13"/>
  <c r="G1447" i="13"/>
  <c r="H1447" i="13"/>
  <c r="F1448" i="13"/>
  <c r="G1448" i="13"/>
  <c r="U1448" i="13" s="1"/>
  <c r="H1448" i="13"/>
  <c r="F1449" i="13"/>
  <c r="G1449" i="13"/>
  <c r="U1449" i="13" s="1"/>
  <c r="H1449" i="13"/>
  <c r="F1450" i="13"/>
  <c r="G1450" i="13"/>
  <c r="U1450" i="13" s="1"/>
  <c r="H1450" i="13"/>
  <c r="F1451" i="13"/>
  <c r="G1451" i="13"/>
  <c r="U1451" i="13" s="1"/>
  <c r="H1451" i="13"/>
  <c r="F1452" i="13"/>
  <c r="G1452" i="13"/>
  <c r="U1452" i="13" s="1"/>
  <c r="H1452" i="13"/>
  <c r="F1453" i="13"/>
  <c r="G1453" i="13"/>
  <c r="U1453" i="13" s="1"/>
  <c r="H1453" i="13"/>
  <c r="F1454" i="13"/>
  <c r="G1454" i="13"/>
  <c r="U1454" i="13" s="1"/>
  <c r="H1454" i="13"/>
  <c r="F1455" i="13"/>
  <c r="G1455" i="13"/>
  <c r="U1455" i="13" s="1"/>
  <c r="H1455" i="13"/>
  <c r="F1456" i="13"/>
  <c r="G1456" i="13"/>
  <c r="U1456" i="13" s="1"/>
  <c r="H1456" i="13"/>
  <c r="F1457" i="13"/>
  <c r="G1457" i="13"/>
  <c r="U1457" i="13" s="1"/>
  <c r="H1457" i="13"/>
  <c r="F1458" i="13"/>
  <c r="G1458" i="13"/>
  <c r="U1458" i="13" s="1"/>
  <c r="H1458" i="13"/>
  <c r="F1459" i="13"/>
  <c r="G1459" i="13"/>
  <c r="U1459" i="13" s="1"/>
  <c r="H1459" i="13"/>
  <c r="F1460" i="13"/>
  <c r="G1460" i="13"/>
  <c r="U1460" i="13" s="1"/>
  <c r="H1460" i="13"/>
  <c r="F1461" i="13"/>
  <c r="G1461" i="13"/>
  <c r="U1461" i="13" s="1"/>
  <c r="H1461" i="13"/>
  <c r="F1462" i="13"/>
  <c r="G1462" i="13"/>
  <c r="H1462" i="13"/>
  <c r="F1463" i="13"/>
  <c r="G1463" i="13"/>
  <c r="U1463" i="13" s="1"/>
  <c r="H1463" i="13"/>
  <c r="F1464" i="13"/>
  <c r="G1464" i="13"/>
  <c r="U1464" i="13" s="1"/>
  <c r="H1464" i="13"/>
  <c r="F1465" i="13"/>
  <c r="G1465" i="13"/>
  <c r="U1465" i="13" s="1"/>
  <c r="H1465" i="13"/>
  <c r="F1466" i="13"/>
  <c r="G1466" i="13"/>
  <c r="U1466" i="13" s="1"/>
  <c r="H1466" i="13"/>
  <c r="F1467" i="13"/>
  <c r="G1467" i="13"/>
  <c r="U1467" i="13" s="1"/>
  <c r="H1467" i="13"/>
  <c r="F1468" i="13"/>
  <c r="G1468" i="13"/>
  <c r="U1468" i="13" s="1"/>
  <c r="H1468" i="13"/>
  <c r="F1469" i="13"/>
  <c r="G1469" i="13"/>
  <c r="U1469" i="13" s="1"/>
  <c r="H1469" i="13"/>
  <c r="F1470" i="13"/>
  <c r="G1470" i="13"/>
  <c r="U1470" i="13" s="1"/>
  <c r="H1470" i="13"/>
  <c r="F1471" i="13"/>
  <c r="G1471" i="13"/>
  <c r="H1471" i="13"/>
  <c r="F1472" i="13"/>
  <c r="G1472" i="13"/>
  <c r="U1472" i="13" s="1"/>
  <c r="H1472" i="13"/>
  <c r="F1473" i="13"/>
  <c r="G1473" i="13"/>
  <c r="U1473" i="13" s="1"/>
  <c r="H1473" i="13"/>
  <c r="F1474" i="13"/>
  <c r="G1474" i="13"/>
  <c r="U1474" i="13" s="1"/>
  <c r="H1474" i="13"/>
  <c r="F1475" i="13"/>
  <c r="G1475" i="13"/>
  <c r="U1475" i="13" s="1"/>
  <c r="H1475" i="13"/>
  <c r="F1476" i="13"/>
  <c r="G1476" i="13"/>
  <c r="U1476" i="13" s="1"/>
  <c r="H1476" i="13"/>
  <c r="F1477" i="13"/>
  <c r="G1477" i="13"/>
  <c r="U1477" i="13" s="1"/>
  <c r="H1477" i="13"/>
  <c r="F1478" i="13"/>
  <c r="G1478" i="13"/>
  <c r="U1478" i="13" s="1"/>
  <c r="H1478" i="13"/>
  <c r="F1479" i="13"/>
  <c r="G1479" i="13"/>
  <c r="U1479" i="13" s="1"/>
  <c r="H1479" i="13"/>
  <c r="F1480" i="13"/>
  <c r="G1480" i="13"/>
  <c r="U1480" i="13" s="1"/>
  <c r="H1480" i="13"/>
  <c r="F1481" i="13"/>
  <c r="G1481" i="13"/>
  <c r="U1481" i="13" s="1"/>
  <c r="H1481" i="13"/>
  <c r="F1482" i="13"/>
  <c r="G1482" i="13"/>
  <c r="U1482" i="13" s="1"/>
  <c r="H1482" i="13"/>
  <c r="F1483" i="13"/>
  <c r="G1483" i="13"/>
  <c r="U1483" i="13" s="1"/>
  <c r="H1483" i="13"/>
  <c r="F1484" i="13"/>
  <c r="G1484" i="13"/>
  <c r="U1484" i="13" s="1"/>
  <c r="H1484" i="13"/>
  <c r="F1485" i="13"/>
  <c r="G1485" i="13"/>
  <c r="U1485" i="13" s="1"/>
  <c r="H1485" i="13"/>
  <c r="F1486" i="13"/>
  <c r="G1486" i="13"/>
  <c r="H1486" i="13"/>
  <c r="F1487" i="13"/>
  <c r="G1487" i="13"/>
  <c r="U1487" i="13" s="1"/>
  <c r="H1487" i="13"/>
  <c r="F1488" i="13"/>
  <c r="G1488" i="13"/>
  <c r="U1488" i="13" s="1"/>
  <c r="H1488" i="13"/>
  <c r="F1489" i="13"/>
  <c r="G1489" i="13"/>
  <c r="U1489" i="13" s="1"/>
  <c r="H1489" i="13"/>
  <c r="F1490" i="13"/>
  <c r="G1490" i="13"/>
  <c r="U1490" i="13" s="1"/>
  <c r="H1490" i="13"/>
  <c r="F1491" i="13"/>
  <c r="G1491" i="13"/>
  <c r="U1491" i="13" s="1"/>
  <c r="H1491" i="13"/>
  <c r="F1492" i="13"/>
  <c r="G1492" i="13"/>
  <c r="U1492" i="13" s="1"/>
  <c r="H1492" i="13"/>
  <c r="F1493" i="13"/>
  <c r="G1493" i="13"/>
  <c r="U1493" i="13" s="1"/>
  <c r="H1493" i="13"/>
  <c r="F1494" i="13"/>
  <c r="G1494" i="13"/>
  <c r="U1494" i="13" s="1"/>
  <c r="H1494" i="13"/>
  <c r="F1495" i="13"/>
  <c r="G1495" i="13"/>
  <c r="H1495" i="13"/>
  <c r="F1496" i="13"/>
  <c r="G1496" i="13"/>
  <c r="U1496" i="13" s="1"/>
  <c r="H1496" i="13"/>
  <c r="F1497" i="13"/>
  <c r="G1497" i="13"/>
  <c r="U1497" i="13" s="1"/>
  <c r="H1497" i="13"/>
  <c r="F1498" i="13"/>
  <c r="G1498" i="13"/>
  <c r="U1498" i="13" s="1"/>
  <c r="H1498" i="13"/>
  <c r="F1499" i="13"/>
  <c r="G1499" i="13"/>
  <c r="U1499" i="13" s="1"/>
  <c r="H1499" i="13"/>
  <c r="F1500" i="13"/>
  <c r="G1500" i="13"/>
  <c r="U1500" i="13" s="1"/>
  <c r="H1500" i="13"/>
  <c r="F1501" i="13"/>
  <c r="G1501" i="13"/>
  <c r="U1501" i="13" s="1"/>
  <c r="H1501" i="13"/>
  <c r="F1502" i="13"/>
  <c r="G1502" i="13"/>
  <c r="U1502" i="13" s="1"/>
  <c r="H1502" i="13"/>
  <c r="F1503" i="13"/>
  <c r="G1503" i="13"/>
  <c r="U1503" i="13" s="1"/>
  <c r="H1503" i="13"/>
  <c r="F1504" i="13"/>
  <c r="G1504" i="13"/>
  <c r="U1504" i="13" s="1"/>
  <c r="H1504" i="13"/>
  <c r="F1505" i="13"/>
  <c r="G1505" i="13"/>
  <c r="U1505" i="13" s="1"/>
  <c r="H1505" i="13"/>
  <c r="F1506" i="13"/>
  <c r="G1506" i="13"/>
  <c r="U1506" i="13" s="1"/>
  <c r="H1506" i="13"/>
  <c r="F1507" i="13"/>
  <c r="G1507" i="13"/>
  <c r="U1507" i="13" s="1"/>
  <c r="H1507" i="13"/>
  <c r="F1508" i="13"/>
  <c r="G1508" i="13"/>
  <c r="U1508" i="13" s="1"/>
  <c r="H1508" i="13"/>
  <c r="F1509" i="13"/>
  <c r="G1509" i="13"/>
  <c r="U1509" i="13" s="1"/>
  <c r="H1509" i="13"/>
  <c r="F1510" i="13"/>
  <c r="G1510" i="13"/>
  <c r="H1510" i="13"/>
  <c r="F1511" i="13"/>
  <c r="G1511" i="13"/>
  <c r="U1511" i="13" s="1"/>
  <c r="H1511" i="13"/>
  <c r="F1512" i="13"/>
  <c r="G1512" i="13"/>
  <c r="U1512" i="13" s="1"/>
  <c r="H1512" i="13"/>
  <c r="F1513" i="13"/>
  <c r="G1513" i="13"/>
  <c r="U1513" i="13" s="1"/>
  <c r="H1513" i="13"/>
  <c r="F1514" i="13"/>
  <c r="G1514" i="13"/>
  <c r="U1514" i="13" s="1"/>
  <c r="H1514" i="13"/>
  <c r="F1515" i="13"/>
  <c r="G1515" i="13"/>
  <c r="U1515" i="13" s="1"/>
  <c r="H1515" i="13"/>
  <c r="F1516" i="13"/>
  <c r="G1516" i="13"/>
  <c r="U1516" i="13" s="1"/>
  <c r="H1516" i="13"/>
  <c r="F1517" i="13"/>
  <c r="G1517" i="13"/>
  <c r="U1517" i="13" s="1"/>
  <c r="H1517" i="13"/>
  <c r="F1518" i="13"/>
  <c r="G1518" i="13"/>
  <c r="U1518" i="13" s="1"/>
  <c r="H1518" i="13"/>
  <c r="F1519" i="13"/>
  <c r="G1519" i="13"/>
  <c r="H1519" i="13"/>
  <c r="F1520" i="13"/>
  <c r="G1520" i="13"/>
  <c r="U1520" i="13" s="1"/>
  <c r="H1520" i="13"/>
  <c r="F1521" i="13"/>
  <c r="G1521" i="13"/>
  <c r="U1521" i="13" s="1"/>
  <c r="H1521" i="13"/>
  <c r="F1522" i="13"/>
  <c r="G1522" i="13"/>
  <c r="U1522" i="13" s="1"/>
  <c r="H1522" i="13"/>
  <c r="F1523" i="13"/>
  <c r="G1523" i="13"/>
  <c r="U1523" i="13" s="1"/>
  <c r="H1523" i="13"/>
  <c r="F1524" i="13"/>
  <c r="G1524" i="13"/>
  <c r="U1524" i="13" s="1"/>
  <c r="H1524" i="13"/>
  <c r="F1525" i="13"/>
  <c r="G1525" i="13"/>
  <c r="U1525" i="13" s="1"/>
  <c r="H1525" i="13"/>
  <c r="F1526" i="13"/>
  <c r="G1526" i="13"/>
  <c r="U1526" i="13" s="1"/>
  <c r="H1526" i="13"/>
  <c r="F1527" i="13"/>
  <c r="G1527" i="13"/>
  <c r="U1527" i="13" s="1"/>
  <c r="H1527" i="13"/>
  <c r="F1528" i="13"/>
  <c r="G1528" i="13"/>
  <c r="U1528" i="13" s="1"/>
  <c r="H1528" i="13"/>
  <c r="F1529" i="13"/>
  <c r="G1529" i="13"/>
  <c r="U1529" i="13" s="1"/>
  <c r="H1529" i="13"/>
  <c r="F1530" i="13"/>
  <c r="G1530" i="13"/>
  <c r="U1530" i="13" s="1"/>
  <c r="H1530" i="13"/>
  <c r="F1531" i="13"/>
  <c r="G1531" i="13"/>
  <c r="U1531" i="13" s="1"/>
  <c r="H1531" i="13"/>
  <c r="F1532" i="13"/>
  <c r="G1532" i="13"/>
  <c r="U1532" i="13" s="1"/>
  <c r="H1532" i="13"/>
  <c r="F1533" i="13"/>
  <c r="G1533" i="13"/>
  <c r="U1533" i="13" s="1"/>
  <c r="H1533" i="13"/>
  <c r="F1534" i="13"/>
  <c r="G1534" i="13"/>
  <c r="H1534" i="13"/>
  <c r="F1535" i="13"/>
  <c r="G1535" i="13"/>
  <c r="U1535" i="13" s="1"/>
  <c r="H1535" i="13"/>
  <c r="F1536" i="13"/>
  <c r="G1536" i="13"/>
  <c r="U1536" i="13" s="1"/>
  <c r="H1536" i="13"/>
  <c r="F1537" i="13"/>
  <c r="G1537" i="13"/>
  <c r="U1537" i="13" s="1"/>
  <c r="H1537" i="13"/>
  <c r="F1538" i="13"/>
  <c r="G1538" i="13"/>
  <c r="U1538" i="13" s="1"/>
  <c r="H1538" i="13"/>
  <c r="F1539" i="13"/>
  <c r="G1539" i="13"/>
  <c r="U1539" i="13" s="1"/>
  <c r="H1539" i="13"/>
  <c r="F1540" i="13"/>
  <c r="G1540" i="13"/>
  <c r="U1540" i="13" s="1"/>
  <c r="H1540" i="13"/>
  <c r="F1541" i="13"/>
  <c r="G1541" i="13"/>
  <c r="U1541" i="13" s="1"/>
  <c r="H1541" i="13"/>
  <c r="F1542" i="13"/>
  <c r="G1542" i="13"/>
  <c r="U1542" i="13" s="1"/>
  <c r="H1542" i="13"/>
  <c r="F1543" i="13"/>
  <c r="G1543" i="13"/>
  <c r="U1543" i="13" s="1"/>
  <c r="H1543" i="13"/>
  <c r="F1544" i="13"/>
  <c r="G1544" i="13"/>
  <c r="U1544" i="13" s="1"/>
  <c r="H1544" i="13"/>
  <c r="F1545" i="13"/>
  <c r="G1545" i="13"/>
  <c r="U1545" i="13" s="1"/>
  <c r="H1545" i="13"/>
  <c r="F1546" i="13"/>
  <c r="G1546" i="13"/>
  <c r="U1546" i="13" s="1"/>
  <c r="H1546" i="13"/>
  <c r="F1547" i="13"/>
  <c r="G1547" i="13"/>
  <c r="U1547" i="13" s="1"/>
  <c r="H1547" i="13"/>
  <c r="F1548" i="13"/>
  <c r="G1548" i="13"/>
  <c r="U1548" i="13" s="1"/>
  <c r="H1548" i="13"/>
  <c r="F1549" i="13"/>
  <c r="G1549" i="13"/>
  <c r="U1549" i="13" s="1"/>
  <c r="H1549" i="13"/>
  <c r="F1550" i="13"/>
  <c r="G1550" i="13"/>
  <c r="U1550" i="13" s="1"/>
  <c r="H1550" i="13"/>
  <c r="F1551" i="13"/>
  <c r="G1551" i="13"/>
  <c r="U1551" i="13" s="1"/>
  <c r="H1551" i="13"/>
  <c r="F1552" i="13"/>
  <c r="G1552" i="13"/>
  <c r="U1552" i="13" s="1"/>
  <c r="H1552" i="13"/>
  <c r="F1553" i="13"/>
  <c r="G1553" i="13"/>
  <c r="U1553" i="13" s="1"/>
  <c r="H1553" i="13"/>
  <c r="F1554" i="13"/>
  <c r="G1554" i="13"/>
  <c r="U1554" i="13" s="1"/>
  <c r="H1554" i="13"/>
  <c r="F1555" i="13"/>
  <c r="G1555" i="13"/>
  <c r="U1555" i="13" s="1"/>
  <c r="H1555" i="13"/>
  <c r="F1556" i="13"/>
  <c r="G1556" i="13"/>
  <c r="U1556" i="13" s="1"/>
  <c r="H1556" i="13"/>
  <c r="F1557" i="13"/>
  <c r="G1557" i="13"/>
  <c r="U1557" i="13" s="1"/>
  <c r="H1557" i="13"/>
  <c r="F1558" i="13"/>
  <c r="G1558" i="13"/>
  <c r="H1558" i="13"/>
  <c r="F1559" i="13"/>
  <c r="G1559" i="13"/>
  <c r="U1559" i="13" s="1"/>
  <c r="H1559" i="13"/>
  <c r="F1560" i="13"/>
  <c r="G1560" i="13"/>
  <c r="U1560" i="13" s="1"/>
  <c r="H1560" i="13"/>
  <c r="F1561" i="13"/>
  <c r="G1561" i="13"/>
  <c r="U1561" i="13" s="1"/>
  <c r="H1561" i="13"/>
  <c r="F1562" i="13"/>
  <c r="G1562" i="13"/>
  <c r="U1562" i="13" s="1"/>
  <c r="H1562" i="13"/>
  <c r="F1563" i="13"/>
  <c r="G1563" i="13"/>
  <c r="U1563" i="13" s="1"/>
  <c r="H1563" i="13"/>
  <c r="F1564" i="13"/>
  <c r="G1564" i="13"/>
  <c r="U1564" i="13" s="1"/>
  <c r="H1564" i="13"/>
  <c r="F1565" i="13"/>
  <c r="G1565" i="13"/>
  <c r="U1565" i="13" s="1"/>
  <c r="H1565" i="13"/>
  <c r="F1566" i="13"/>
  <c r="G1566" i="13"/>
  <c r="U1566" i="13" s="1"/>
  <c r="H1566" i="13"/>
  <c r="F1567" i="13"/>
  <c r="G1567" i="13"/>
  <c r="U1567" i="13" s="1"/>
  <c r="H1567" i="13"/>
  <c r="F1568" i="13"/>
  <c r="G1568" i="13"/>
  <c r="U1568" i="13" s="1"/>
  <c r="H1568" i="13"/>
  <c r="F1569" i="13"/>
  <c r="G1569" i="13"/>
  <c r="H1569" i="13"/>
  <c r="F1570" i="13"/>
  <c r="G1570" i="13"/>
  <c r="U1570" i="13" s="1"/>
  <c r="H1570" i="13"/>
  <c r="F1571" i="13"/>
  <c r="G1571" i="13"/>
  <c r="U1571" i="13" s="1"/>
  <c r="H1571" i="13"/>
  <c r="F1572" i="13"/>
  <c r="G1572" i="13"/>
  <c r="U1572" i="13" s="1"/>
  <c r="H1572" i="13"/>
  <c r="F1573" i="13"/>
  <c r="G1573" i="13"/>
  <c r="U1573" i="13" s="1"/>
  <c r="H1573" i="13"/>
  <c r="F1574" i="13"/>
  <c r="G1574" i="13"/>
  <c r="U1574" i="13" s="1"/>
  <c r="H1574" i="13"/>
  <c r="F1575" i="13"/>
  <c r="G1575" i="13"/>
  <c r="U1575" i="13" s="1"/>
  <c r="H1575" i="13"/>
  <c r="F1576" i="13"/>
  <c r="G1576" i="13"/>
  <c r="U1576" i="13" s="1"/>
  <c r="H1576" i="13"/>
  <c r="F1577" i="13"/>
  <c r="G1577" i="13"/>
  <c r="U1577" i="13" s="1"/>
  <c r="H1577" i="13"/>
  <c r="F1578" i="13"/>
  <c r="G1578" i="13"/>
  <c r="U1578" i="13" s="1"/>
  <c r="H1578" i="13"/>
  <c r="F1579" i="13"/>
  <c r="G1579" i="13"/>
  <c r="U1579" i="13" s="1"/>
  <c r="H1579" i="13"/>
  <c r="F1580" i="13"/>
  <c r="G1580" i="13"/>
  <c r="U1580" i="13" s="1"/>
  <c r="H1580" i="13"/>
  <c r="F1581" i="13"/>
  <c r="G1581" i="13"/>
  <c r="U1581" i="13" s="1"/>
  <c r="H1581" i="13"/>
  <c r="F1582" i="13"/>
  <c r="G1582" i="13"/>
  <c r="H1582" i="13"/>
  <c r="F1583" i="13"/>
  <c r="G1583" i="13"/>
  <c r="U1583" i="13" s="1"/>
  <c r="H1583" i="13"/>
  <c r="F1584" i="13"/>
  <c r="G1584" i="13"/>
  <c r="U1584" i="13" s="1"/>
  <c r="H1584" i="13"/>
  <c r="F1585" i="13"/>
  <c r="G1585" i="13"/>
  <c r="U1585" i="13" s="1"/>
  <c r="H1585" i="13"/>
  <c r="F1586" i="13"/>
  <c r="G1586" i="13"/>
  <c r="U1586" i="13" s="1"/>
  <c r="H1586" i="13"/>
  <c r="F1587" i="13"/>
  <c r="G1587" i="13"/>
  <c r="U1587" i="13" s="1"/>
  <c r="H1587" i="13"/>
  <c r="F1588" i="13"/>
  <c r="G1588" i="13"/>
  <c r="U1588" i="13" s="1"/>
  <c r="H1588" i="13"/>
  <c r="F1589" i="13"/>
  <c r="G1589" i="13"/>
  <c r="U1589" i="13" s="1"/>
  <c r="H1589" i="13"/>
  <c r="F1590" i="13"/>
  <c r="G1590" i="13"/>
  <c r="U1590" i="13" s="1"/>
  <c r="H1590" i="13"/>
  <c r="F1591" i="13"/>
  <c r="G1591" i="13"/>
  <c r="U1591" i="13" s="1"/>
  <c r="H1591" i="13"/>
  <c r="F1592" i="13"/>
  <c r="G1592" i="13"/>
  <c r="U1592" i="13" s="1"/>
  <c r="H1592" i="13"/>
  <c r="F1593" i="13"/>
  <c r="G1593" i="13"/>
  <c r="U1593" i="13" s="1"/>
  <c r="H1593" i="13"/>
  <c r="F1594" i="13"/>
  <c r="G1594" i="13"/>
  <c r="U1594" i="13" s="1"/>
  <c r="H1594" i="13"/>
  <c r="F1595" i="13"/>
  <c r="G1595" i="13"/>
  <c r="U1595" i="13" s="1"/>
  <c r="H1595" i="13"/>
  <c r="F1596" i="13"/>
  <c r="G1596" i="13"/>
  <c r="U1596" i="13" s="1"/>
  <c r="H1596" i="13"/>
  <c r="F1597" i="13"/>
  <c r="G1597" i="13"/>
  <c r="U1597" i="13" s="1"/>
  <c r="H1597" i="13"/>
  <c r="F1598" i="13"/>
  <c r="G1598" i="13"/>
  <c r="U1598" i="13" s="1"/>
  <c r="H1598" i="13"/>
  <c r="F1599" i="13"/>
  <c r="G1599" i="13"/>
  <c r="U1599" i="13" s="1"/>
  <c r="H1599" i="13"/>
  <c r="F1600" i="13"/>
  <c r="G1600" i="13"/>
  <c r="U1600" i="13" s="1"/>
  <c r="H1600" i="13"/>
  <c r="F1601" i="13"/>
  <c r="G1601" i="13"/>
  <c r="U1601" i="13" s="1"/>
  <c r="H1601" i="13"/>
  <c r="F1602" i="13"/>
  <c r="G1602" i="13"/>
  <c r="U1602" i="13" s="1"/>
  <c r="H1602" i="13"/>
  <c r="F1603" i="13"/>
  <c r="G1603" i="13"/>
  <c r="U1603" i="13" s="1"/>
  <c r="H1603" i="13"/>
  <c r="F1604" i="13"/>
  <c r="G1604" i="13"/>
  <c r="U1604" i="13" s="1"/>
  <c r="H1604" i="13"/>
  <c r="F1605" i="13"/>
  <c r="G1605" i="13"/>
  <c r="U1605" i="13" s="1"/>
  <c r="H1605" i="13"/>
  <c r="F1606" i="13"/>
  <c r="G1606" i="13"/>
  <c r="H1606" i="13"/>
  <c r="F1607" i="13"/>
  <c r="G1607" i="13"/>
  <c r="U1607" i="13" s="1"/>
  <c r="H1607" i="13"/>
  <c r="F1608" i="13"/>
  <c r="G1608" i="13"/>
  <c r="U1608" i="13" s="1"/>
  <c r="H1608" i="13"/>
  <c r="F1609" i="13"/>
  <c r="G1609" i="13"/>
  <c r="U1609" i="13" s="1"/>
  <c r="H1609" i="13"/>
  <c r="F1610" i="13"/>
  <c r="G1610" i="13"/>
  <c r="U1610" i="13" s="1"/>
  <c r="H1610" i="13"/>
  <c r="F1611" i="13"/>
  <c r="G1611" i="13"/>
  <c r="U1611" i="13" s="1"/>
  <c r="H1611" i="13"/>
  <c r="F1612" i="13"/>
  <c r="G1612" i="13"/>
  <c r="U1612" i="13" s="1"/>
  <c r="H1612" i="13"/>
  <c r="F1613" i="13"/>
  <c r="G1613" i="13"/>
  <c r="U1613" i="13" s="1"/>
  <c r="H1613" i="13"/>
  <c r="F1614" i="13"/>
  <c r="G1614" i="13"/>
  <c r="U1614" i="13" s="1"/>
  <c r="H1614" i="13"/>
  <c r="F1615" i="13"/>
  <c r="G1615" i="13"/>
  <c r="U1615" i="13" s="1"/>
  <c r="H1615" i="13"/>
  <c r="F1616" i="13"/>
  <c r="G1616" i="13"/>
  <c r="U1616" i="13" s="1"/>
  <c r="H1616" i="13"/>
  <c r="F1617" i="13"/>
  <c r="G1617" i="13"/>
  <c r="U1617" i="13" s="1"/>
  <c r="H1617" i="13"/>
  <c r="F1618" i="13"/>
  <c r="G1618" i="13"/>
  <c r="U1618" i="13" s="1"/>
  <c r="H1618" i="13"/>
  <c r="F1619" i="13"/>
  <c r="G1619" i="13"/>
  <c r="U1619" i="13" s="1"/>
  <c r="H1619" i="13"/>
  <c r="F1620" i="13"/>
  <c r="G1620" i="13"/>
  <c r="U1620" i="13" s="1"/>
  <c r="H1620" i="13"/>
  <c r="F1621" i="13"/>
  <c r="G1621" i="13"/>
  <c r="U1621" i="13" s="1"/>
  <c r="H1621" i="13"/>
  <c r="F1622" i="13"/>
  <c r="G1622" i="13"/>
  <c r="U1622" i="13" s="1"/>
  <c r="H1622" i="13"/>
  <c r="F1623" i="13"/>
  <c r="G1623" i="13"/>
  <c r="U1623" i="13" s="1"/>
  <c r="H1623" i="13"/>
  <c r="F1624" i="13"/>
  <c r="G1624" i="13"/>
  <c r="U1624" i="13" s="1"/>
  <c r="H1624" i="13"/>
  <c r="F1625" i="13"/>
  <c r="G1625" i="13"/>
  <c r="U1625" i="13" s="1"/>
  <c r="H1625" i="13"/>
  <c r="F1626" i="13"/>
  <c r="G1626" i="13"/>
  <c r="U1626" i="13" s="1"/>
  <c r="H1626" i="13"/>
  <c r="F1627" i="13"/>
  <c r="G1627" i="13"/>
  <c r="U1627" i="13" s="1"/>
  <c r="H1627" i="13"/>
  <c r="F1628" i="13"/>
  <c r="G1628" i="13"/>
  <c r="U1628" i="13" s="1"/>
  <c r="H1628" i="13"/>
  <c r="F1629" i="13"/>
  <c r="G1629" i="13"/>
  <c r="U1629" i="13" s="1"/>
  <c r="H1629" i="13"/>
  <c r="F1630" i="13"/>
  <c r="G1630" i="13"/>
  <c r="H1630" i="13"/>
  <c r="F1631" i="13"/>
  <c r="G1631" i="13"/>
  <c r="U1631" i="13" s="1"/>
  <c r="H1631" i="13"/>
  <c r="F1632" i="13"/>
  <c r="G1632" i="13"/>
  <c r="U1632" i="13" s="1"/>
  <c r="H1632" i="13"/>
  <c r="F1633" i="13"/>
  <c r="G1633" i="13"/>
  <c r="U1633" i="13" s="1"/>
  <c r="H1633" i="13"/>
  <c r="F1634" i="13"/>
  <c r="G1634" i="13"/>
  <c r="U1634" i="13" s="1"/>
  <c r="H1634" i="13"/>
  <c r="F1635" i="13"/>
  <c r="G1635" i="13"/>
  <c r="U1635" i="13" s="1"/>
  <c r="H1635" i="13"/>
  <c r="F1636" i="13"/>
  <c r="G1636" i="13"/>
  <c r="U1636" i="13" s="1"/>
  <c r="H1636" i="13"/>
  <c r="F1637" i="13"/>
  <c r="G1637" i="13"/>
  <c r="U1637" i="13" s="1"/>
  <c r="H1637" i="13"/>
  <c r="F1638" i="13"/>
  <c r="G1638" i="13"/>
  <c r="U1638" i="13" s="1"/>
  <c r="H1638" i="13"/>
  <c r="F1639" i="13"/>
  <c r="G1639" i="13"/>
  <c r="U1639" i="13" s="1"/>
  <c r="H1639" i="13"/>
  <c r="F1640" i="13"/>
  <c r="G1640" i="13"/>
  <c r="U1640" i="13" s="1"/>
  <c r="H1640" i="13"/>
  <c r="F1641" i="13"/>
  <c r="G1641" i="13"/>
  <c r="U1641" i="13" s="1"/>
  <c r="H1641" i="13"/>
  <c r="F1642" i="13"/>
  <c r="G1642" i="13"/>
  <c r="U1642" i="13" s="1"/>
  <c r="H1642" i="13"/>
  <c r="F1643" i="13"/>
  <c r="G1643" i="13"/>
  <c r="U1643" i="13" s="1"/>
  <c r="H1643" i="13"/>
  <c r="F1644" i="13"/>
  <c r="G1644" i="13"/>
  <c r="U1644" i="13" s="1"/>
  <c r="H1644" i="13"/>
  <c r="F1645" i="13"/>
  <c r="G1645" i="13"/>
  <c r="U1645" i="13" s="1"/>
  <c r="H1645" i="13"/>
  <c r="F1646" i="13"/>
  <c r="G1646" i="13"/>
  <c r="H1646" i="13"/>
  <c r="F1647" i="13"/>
  <c r="G1647" i="13"/>
  <c r="U1647" i="13" s="1"/>
  <c r="H1647" i="13"/>
  <c r="F1648" i="13"/>
  <c r="G1648" i="13"/>
  <c r="U1648" i="13" s="1"/>
  <c r="H1648" i="13"/>
  <c r="F1649" i="13"/>
  <c r="G1649" i="13"/>
  <c r="U1649" i="13" s="1"/>
  <c r="H1649" i="13"/>
  <c r="F1650" i="13"/>
  <c r="G1650" i="13"/>
  <c r="U1650" i="13" s="1"/>
  <c r="H1650" i="13"/>
  <c r="F1651" i="13"/>
  <c r="G1651" i="13"/>
  <c r="U1651" i="13" s="1"/>
  <c r="H1651" i="13"/>
  <c r="F1652" i="13"/>
  <c r="G1652" i="13"/>
  <c r="U1652" i="13" s="1"/>
  <c r="H1652" i="13"/>
  <c r="F1653" i="13"/>
  <c r="G1653" i="13"/>
  <c r="U1653" i="13" s="1"/>
  <c r="H1653" i="13"/>
  <c r="F1654" i="13"/>
  <c r="G1654" i="13"/>
  <c r="H1654" i="13"/>
  <c r="F1655" i="13"/>
  <c r="G1655" i="13"/>
  <c r="U1655" i="13" s="1"/>
  <c r="H1655" i="13"/>
  <c r="F1656" i="13"/>
  <c r="G1656" i="13"/>
  <c r="U1656" i="13" s="1"/>
  <c r="H1656" i="13"/>
  <c r="F1657" i="13"/>
  <c r="G1657" i="13"/>
  <c r="U1657" i="13" s="1"/>
  <c r="H1657" i="13"/>
  <c r="F1658" i="13"/>
  <c r="G1658" i="13"/>
  <c r="U1658" i="13" s="1"/>
  <c r="H1658" i="13"/>
  <c r="F1659" i="13"/>
  <c r="G1659" i="13"/>
  <c r="U1659" i="13" s="1"/>
  <c r="H1659" i="13"/>
  <c r="F1660" i="13"/>
  <c r="G1660" i="13"/>
  <c r="U1660" i="13" s="1"/>
  <c r="H1660" i="13"/>
  <c r="F1661" i="13"/>
  <c r="G1661" i="13"/>
  <c r="U1661" i="13" s="1"/>
  <c r="H1661" i="13"/>
  <c r="F1662" i="13"/>
  <c r="G1662" i="13"/>
  <c r="U1662" i="13" s="1"/>
  <c r="H1662" i="13"/>
  <c r="F1663" i="13"/>
  <c r="G1663" i="13"/>
  <c r="U1663" i="13" s="1"/>
  <c r="H1663" i="13"/>
  <c r="F1664" i="13"/>
  <c r="G1664" i="13"/>
  <c r="U1664" i="13" s="1"/>
  <c r="H1664" i="13"/>
  <c r="F1665" i="13"/>
  <c r="G1665" i="13"/>
  <c r="U1665" i="13" s="1"/>
  <c r="H1665" i="13"/>
  <c r="F1666" i="13"/>
  <c r="G1666" i="13"/>
  <c r="U1666" i="13" s="1"/>
  <c r="H1666" i="13"/>
  <c r="F1667" i="13"/>
  <c r="G1667" i="13"/>
  <c r="U1667" i="13" s="1"/>
  <c r="H1667" i="13"/>
  <c r="F1668" i="13"/>
  <c r="G1668" i="13"/>
  <c r="H1668" i="13"/>
  <c r="F1669" i="13"/>
  <c r="G1669" i="13"/>
  <c r="U1669" i="13" s="1"/>
  <c r="H1669" i="13"/>
  <c r="F1670" i="13"/>
  <c r="G1670" i="13"/>
  <c r="U1670" i="13" s="1"/>
  <c r="H1670" i="13"/>
  <c r="F1671" i="13"/>
  <c r="G1671" i="13"/>
  <c r="U1671" i="13" s="1"/>
  <c r="H1671" i="13"/>
  <c r="F1672" i="13"/>
  <c r="G1672" i="13"/>
  <c r="U1672" i="13" s="1"/>
  <c r="H1672" i="13"/>
  <c r="F1673" i="13"/>
  <c r="G1673" i="13"/>
  <c r="U1673" i="13" s="1"/>
  <c r="H1673" i="13"/>
  <c r="F1674" i="13"/>
  <c r="G1674" i="13"/>
  <c r="U1674" i="13" s="1"/>
  <c r="H1674" i="13"/>
  <c r="F1675" i="13"/>
  <c r="G1675" i="13"/>
  <c r="U1675" i="13" s="1"/>
  <c r="H1675" i="13"/>
  <c r="F1676" i="13"/>
  <c r="G1676" i="13"/>
  <c r="U1676" i="13" s="1"/>
  <c r="H1676" i="13"/>
  <c r="F1677" i="13"/>
  <c r="G1677" i="13"/>
  <c r="U1677" i="13" s="1"/>
  <c r="H1677" i="13"/>
  <c r="F1678" i="13"/>
  <c r="G1678" i="13"/>
  <c r="U1678" i="13" s="1"/>
  <c r="H1678" i="13"/>
  <c r="F1679" i="13"/>
  <c r="G1679" i="13"/>
  <c r="U1679" i="13" s="1"/>
  <c r="H1679" i="13"/>
  <c r="F1680" i="13"/>
  <c r="G1680" i="13"/>
  <c r="U1680" i="13" s="1"/>
  <c r="H1680" i="13"/>
  <c r="F1681" i="13"/>
  <c r="G1681" i="13"/>
  <c r="U1681" i="13" s="1"/>
  <c r="H1681" i="13"/>
  <c r="F1682" i="13"/>
  <c r="G1682" i="13"/>
  <c r="U1682" i="13" s="1"/>
  <c r="H1682" i="13"/>
  <c r="F1683" i="13"/>
  <c r="G1683" i="13"/>
  <c r="U1683" i="13" s="1"/>
  <c r="H1683" i="13"/>
  <c r="F1684" i="13"/>
  <c r="G1684" i="13"/>
  <c r="U1684" i="13" s="1"/>
  <c r="H1684" i="13"/>
  <c r="F1685" i="13"/>
  <c r="G1685" i="13"/>
  <c r="U1685" i="13" s="1"/>
  <c r="H1685" i="13"/>
  <c r="F1686" i="13"/>
  <c r="G1686" i="13"/>
  <c r="U1686" i="13" s="1"/>
  <c r="H1686" i="13"/>
  <c r="F1687" i="13"/>
  <c r="G1687" i="13"/>
  <c r="U1687" i="13" s="1"/>
  <c r="H1687" i="13"/>
  <c r="F1688" i="13"/>
  <c r="G1688" i="13"/>
  <c r="U1688" i="13" s="1"/>
  <c r="H1688" i="13"/>
  <c r="F1689" i="13"/>
  <c r="G1689" i="13"/>
  <c r="U1689" i="13" s="1"/>
  <c r="H1689" i="13"/>
  <c r="F1690" i="13"/>
  <c r="G1690" i="13"/>
  <c r="U1690" i="13" s="1"/>
  <c r="H1690" i="13"/>
  <c r="F1691" i="13"/>
  <c r="G1691" i="13"/>
  <c r="U1691" i="13" s="1"/>
  <c r="H1691" i="13"/>
  <c r="F1692" i="13"/>
  <c r="G1692" i="13"/>
  <c r="H1692" i="13"/>
  <c r="F1693" i="13"/>
  <c r="G1693" i="13"/>
  <c r="U1693" i="13" s="1"/>
  <c r="H1693" i="13"/>
  <c r="F1694" i="13"/>
  <c r="G1694" i="13"/>
  <c r="H1694" i="13"/>
  <c r="F1695" i="13"/>
  <c r="G1695" i="13"/>
  <c r="U1695" i="13" s="1"/>
  <c r="H1695" i="13"/>
  <c r="F1696" i="13"/>
  <c r="G1696" i="13"/>
  <c r="U1696" i="13" s="1"/>
  <c r="H1696" i="13"/>
  <c r="F1697" i="13"/>
  <c r="G1697" i="13"/>
  <c r="U1697" i="13" s="1"/>
  <c r="H1697" i="13"/>
  <c r="F1698" i="13"/>
  <c r="G1698" i="13"/>
  <c r="H1698" i="13"/>
  <c r="F1699" i="13"/>
  <c r="G1699" i="13"/>
  <c r="U1699" i="13" s="1"/>
  <c r="H1699" i="13"/>
  <c r="F1700" i="13"/>
  <c r="G1700" i="13"/>
  <c r="U1700" i="13" s="1"/>
  <c r="H1700" i="13"/>
  <c r="F1701" i="13"/>
  <c r="G1701" i="13"/>
  <c r="U1701" i="13" s="1"/>
  <c r="H1701" i="13"/>
  <c r="F1702" i="13"/>
  <c r="G1702" i="13"/>
  <c r="H1702" i="13"/>
  <c r="F1703" i="13"/>
  <c r="G1703" i="13"/>
  <c r="U1703" i="13" s="1"/>
  <c r="H1703" i="13"/>
  <c r="F1704" i="13"/>
  <c r="G1704" i="13"/>
  <c r="U1704" i="13" s="1"/>
  <c r="H1704" i="13"/>
  <c r="F1705" i="13"/>
  <c r="G1705" i="13"/>
  <c r="U1705" i="13" s="1"/>
  <c r="H1705" i="13"/>
  <c r="F1706" i="13"/>
  <c r="G1706" i="13"/>
  <c r="H1706" i="13"/>
  <c r="F1707" i="13"/>
  <c r="G1707" i="13"/>
  <c r="U1707" i="13" s="1"/>
  <c r="H1707" i="13"/>
  <c r="F1708" i="13"/>
  <c r="G1708" i="13"/>
  <c r="U1708" i="13" s="1"/>
  <c r="H1708" i="13"/>
  <c r="F1709" i="13"/>
  <c r="G1709" i="13"/>
  <c r="U1709" i="13" s="1"/>
  <c r="H1709" i="13"/>
  <c r="F1710" i="13"/>
  <c r="G1710" i="13"/>
  <c r="U1710" i="13" s="1"/>
  <c r="H1710" i="13"/>
  <c r="F1711" i="13"/>
  <c r="G1711" i="13"/>
  <c r="U1711" i="13" s="1"/>
  <c r="H1711" i="13"/>
  <c r="F1712" i="13"/>
  <c r="G1712" i="13"/>
  <c r="U1712" i="13" s="1"/>
  <c r="H1712" i="13"/>
  <c r="F1713" i="13"/>
  <c r="G1713" i="13"/>
  <c r="U1713" i="13" s="1"/>
  <c r="H1713" i="13"/>
  <c r="F1714" i="13"/>
  <c r="G1714" i="13"/>
  <c r="U1714" i="13" s="1"/>
  <c r="H1714" i="13"/>
  <c r="F1715" i="13"/>
  <c r="G1715" i="13"/>
  <c r="U1715" i="13" s="1"/>
  <c r="H1715" i="13"/>
  <c r="F1716" i="13"/>
  <c r="G1716" i="13"/>
  <c r="H1716" i="13"/>
  <c r="F1717" i="13"/>
  <c r="G1717" i="13"/>
  <c r="U1717" i="13" s="1"/>
  <c r="H1717" i="13"/>
  <c r="F1718" i="13"/>
  <c r="G1718" i="13"/>
  <c r="U1718" i="13" s="1"/>
  <c r="H1718" i="13"/>
  <c r="F1719" i="13"/>
  <c r="G1719" i="13"/>
  <c r="U1719" i="13" s="1"/>
  <c r="H1719" i="13"/>
  <c r="F1720" i="13"/>
  <c r="G1720" i="13"/>
  <c r="U1720" i="13" s="1"/>
  <c r="H1720" i="13"/>
  <c r="F1721" i="13"/>
  <c r="G1721" i="13"/>
  <c r="U1721" i="13" s="1"/>
  <c r="H1721" i="13"/>
  <c r="F1722" i="13"/>
  <c r="G1722" i="13"/>
  <c r="U1722" i="13" s="1"/>
  <c r="H1722" i="13"/>
  <c r="F1723" i="13"/>
  <c r="G1723" i="13"/>
  <c r="U1723" i="13" s="1"/>
  <c r="H1723" i="13"/>
  <c r="F1724" i="13"/>
  <c r="G1724" i="13"/>
  <c r="U1724" i="13" s="1"/>
  <c r="H1724" i="13"/>
  <c r="F1725" i="13"/>
  <c r="G1725" i="13"/>
  <c r="U1725" i="13" s="1"/>
  <c r="H1725" i="13"/>
  <c r="F1726" i="13"/>
  <c r="G1726" i="13"/>
  <c r="H1726" i="13"/>
  <c r="F1727" i="13"/>
  <c r="G1727" i="13"/>
  <c r="U1727" i="13" s="1"/>
  <c r="H1727" i="13"/>
  <c r="F1728" i="13"/>
  <c r="G1728" i="13"/>
  <c r="H1728" i="13"/>
  <c r="F1729" i="13"/>
  <c r="G1729" i="13"/>
  <c r="U1729" i="13" s="1"/>
  <c r="H1729" i="13"/>
  <c r="F1730" i="13"/>
  <c r="G1730" i="13"/>
  <c r="H1730" i="13"/>
  <c r="F1731" i="13"/>
  <c r="G1731" i="13"/>
  <c r="U1731" i="13" s="1"/>
  <c r="H1731" i="13"/>
  <c r="F1732" i="13"/>
  <c r="G1732" i="13"/>
  <c r="U1732" i="13" s="1"/>
  <c r="H1732" i="13"/>
  <c r="F1733" i="13"/>
  <c r="G1733" i="13"/>
  <c r="U1733" i="13" s="1"/>
  <c r="H1733" i="13"/>
  <c r="F1734" i="13"/>
  <c r="G1734" i="13"/>
  <c r="U1734" i="13" s="1"/>
  <c r="H1734" i="13"/>
  <c r="F1735" i="13"/>
  <c r="G1735" i="13"/>
  <c r="U1735" i="13" s="1"/>
  <c r="H1735" i="13"/>
  <c r="F1736" i="13"/>
  <c r="G1736" i="13"/>
  <c r="U1736" i="13" s="1"/>
  <c r="H1736" i="13"/>
  <c r="F1737" i="13"/>
  <c r="G1737" i="13"/>
  <c r="U1737" i="13" s="1"/>
  <c r="H1737" i="13"/>
  <c r="F1738" i="13"/>
  <c r="G1738" i="13"/>
  <c r="U1738" i="13" s="1"/>
  <c r="H1738" i="13"/>
  <c r="F1739" i="13"/>
  <c r="G1739" i="13"/>
  <c r="U1739" i="13" s="1"/>
  <c r="H1739" i="13"/>
  <c r="F1740" i="13"/>
  <c r="G1740" i="13"/>
  <c r="U1740" i="13" s="1"/>
  <c r="H1740" i="13"/>
  <c r="F1741" i="13"/>
  <c r="G1741" i="13"/>
  <c r="U1741" i="13" s="1"/>
  <c r="H1741" i="13"/>
  <c r="F1742" i="13"/>
  <c r="G1742" i="13"/>
  <c r="U1742" i="13" s="1"/>
  <c r="H1742" i="13"/>
  <c r="F1743" i="13"/>
  <c r="G1743" i="13"/>
  <c r="U1743" i="13" s="1"/>
  <c r="H1743" i="13"/>
  <c r="F1744" i="13"/>
  <c r="G1744" i="13"/>
  <c r="U1744" i="13" s="1"/>
  <c r="H1744" i="13"/>
  <c r="F1745" i="13"/>
  <c r="G1745" i="13"/>
  <c r="U1745" i="13" s="1"/>
  <c r="H1745" i="13"/>
  <c r="F1746" i="13"/>
  <c r="G1746" i="13"/>
  <c r="U1746" i="13" s="1"/>
  <c r="H1746" i="13"/>
  <c r="F1747" i="13"/>
  <c r="G1747" i="13"/>
  <c r="U1747" i="13" s="1"/>
  <c r="H1747" i="13"/>
  <c r="F1748" i="13"/>
  <c r="G1748" i="13"/>
  <c r="U1748" i="13" s="1"/>
  <c r="H1748" i="13"/>
  <c r="F1749" i="13"/>
  <c r="G1749" i="13"/>
  <c r="U1749" i="13" s="1"/>
  <c r="H1749" i="13"/>
  <c r="F1750" i="13"/>
  <c r="G1750" i="13"/>
  <c r="U1750" i="13" s="1"/>
  <c r="H1750" i="13"/>
  <c r="F1751" i="13"/>
  <c r="G1751" i="13"/>
  <c r="U1751" i="13" s="1"/>
  <c r="H1751" i="13"/>
  <c r="F1752" i="13"/>
  <c r="G1752" i="13"/>
  <c r="H1752" i="13"/>
  <c r="F1753" i="13"/>
  <c r="G1753" i="13"/>
  <c r="U1753" i="13" s="1"/>
  <c r="H1753" i="13"/>
  <c r="F1754" i="13"/>
  <c r="G1754" i="13"/>
  <c r="H1754" i="13"/>
  <c r="F1755" i="13"/>
  <c r="G1755" i="13"/>
  <c r="U1755" i="13" s="1"/>
  <c r="H1755" i="13"/>
  <c r="F1756" i="13"/>
  <c r="G1756" i="13"/>
  <c r="U1756" i="13" s="1"/>
  <c r="H1756" i="13"/>
  <c r="F1757" i="13"/>
  <c r="G1757" i="13"/>
  <c r="U1757" i="13" s="1"/>
  <c r="H1757" i="13"/>
  <c r="F1758" i="13"/>
  <c r="G1758" i="13"/>
  <c r="U1758" i="13" s="1"/>
  <c r="H1758" i="13"/>
  <c r="F1759" i="13"/>
  <c r="G1759" i="13"/>
  <c r="U1759" i="13" s="1"/>
  <c r="H1759" i="13"/>
  <c r="F1760" i="13"/>
  <c r="G1760" i="13"/>
  <c r="U1760" i="13" s="1"/>
  <c r="H1760" i="13"/>
  <c r="F1761" i="13"/>
  <c r="G1761" i="13"/>
  <c r="U1761" i="13" s="1"/>
  <c r="H1761" i="13"/>
  <c r="F1762" i="13"/>
  <c r="G1762" i="13"/>
  <c r="U1762" i="13" s="1"/>
  <c r="H1762" i="13"/>
  <c r="F1763" i="13"/>
  <c r="G1763" i="13"/>
  <c r="U1763" i="13" s="1"/>
  <c r="H1763" i="13"/>
  <c r="F1764" i="13"/>
  <c r="G1764" i="13"/>
  <c r="H1764" i="13"/>
  <c r="F1765" i="13"/>
  <c r="G1765" i="13"/>
  <c r="U1765" i="13" s="1"/>
  <c r="H1765" i="13"/>
  <c r="F1766" i="13"/>
  <c r="G1766" i="13"/>
  <c r="H1766" i="13"/>
  <c r="F1767" i="13"/>
  <c r="G1767" i="13"/>
  <c r="U1767" i="13" s="1"/>
  <c r="H1767" i="13"/>
  <c r="F1768" i="13"/>
  <c r="G1768" i="13"/>
  <c r="U1768" i="13" s="1"/>
  <c r="H1768" i="13"/>
  <c r="F1769" i="13"/>
  <c r="G1769" i="13"/>
  <c r="U1769" i="13" s="1"/>
  <c r="H1769" i="13"/>
  <c r="F1770" i="13"/>
  <c r="G1770" i="13"/>
  <c r="H1770" i="13"/>
  <c r="F1771" i="13"/>
  <c r="G1771" i="13"/>
  <c r="U1771" i="13" s="1"/>
  <c r="H1771" i="13"/>
  <c r="F1772" i="13"/>
  <c r="G1772" i="13"/>
  <c r="U1772" i="13" s="1"/>
  <c r="H1772" i="13"/>
  <c r="F1773" i="13"/>
  <c r="G1773" i="13"/>
  <c r="U1773" i="13" s="1"/>
  <c r="H1773" i="13"/>
  <c r="F1774" i="13"/>
  <c r="G1774" i="13"/>
  <c r="U1774" i="13" s="1"/>
  <c r="H1774" i="13"/>
  <c r="F1775" i="13"/>
  <c r="G1775" i="13"/>
  <c r="U1775" i="13" s="1"/>
  <c r="H1775" i="13"/>
  <c r="F1776" i="13"/>
  <c r="G1776" i="13"/>
  <c r="U1776" i="13" s="1"/>
  <c r="H1776" i="13"/>
  <c r="F1777" i="13"/>
  <c r="G1777" i="13"/>
  <c r="U1777" i="13" s="1"/>
  <c r="H1777" i="13"/>
  <c r="F1778" i="13"/>
  <c r="G1778" i="13"/>
  <c r="H1778" i="13"/>
  <c r="F1779" i="13"/>
  <c r="G1779" i="13"/>
  <c r="U1779" i="13" s="1"/>
  <c r="H1779" i="13"/>
  <c r="F1780" i="13"/>
  <c r="G1780" i="13"/>
  <c r="U1780" i="13" s="1"/>
  <c r="H1780" i="13"/>
  <c r="F1781" i="13"/>
  <c r="G1781" i="13"/>
  <c r="U1781" i="13" s="1"/>
  <c r="H1781" i="13"/>
  <c r="F1782" i="13"/>
  <c r="G1782" i="13"/>
  <c r="U1782" i="13" s="1"/>
  <c r="H1782" i="13"/>
  <c r="F1783" i="13"/>
  <c r="G1783" i="13"/>
  <c r="H1783" i="13"/>
  <c r="F1784" i="13"/>
  <c r="G1784" i="13"/>
  <c r="U1784" i="13" s="1"/>
  <c r="H1784" i="13"/>
  <c r="F1785" i="13"/>
  <c r="G1785" i="13"/>
  <c r="U1785" i="13" s="1"/>
  <c r="H1785" i="13"/>
  <c r="F1786" i="13"/>
  <c r="G1786" i="13"/>
  <c r="H1786" i="13"/>
  <c r="F1787" i="13"/>
  <c r="G1787" i="13"/>
  <c r="U1787" i="13" s="1"/>
  <c r="H1787" i="13"/>
  <c r="F1788" i="13"/>
  <c r="G1788" i="13"/>
  <c r="H1788" i="13"/>
  <c r="F1789" i="13"/>
  <c r="G1789" i="13"/>
  <c r="U1789" i="13" s="1"/>
  <c r="H1789" i="13"/>
  <c r="F1790" i="13"/>
  <c r="G1790" i="13"/>
  <c r="H1790" i="13"/>
  <c r="F1791" i="13"/>
  <c r="G1791" i="13"/>
  <c r="U1791" i="13" s="1"/>
  <c r="H1791" i="13"/>
  <c r="F1792" i="13"/>
  <c r="G1792" i="13"/>
  <c r="U1792" i="13" s="1"/>
  <c r="H1792" i="13"/>
  <c r="F1793" i="13"/>
  <c r="G1793" i="13"/>
  <c r="U1793" i="13" s="1"/>
  <c r="H1793" i="13"/>
  <c r="F1794" i="13"/>
  <c r="G1794" i="13"/>
  <c r="U1794" i="13" s="1"/>
  <c r="H1794" i="13"/>
  <c r="H1795" i="13"/>
  <c r="F1796" i="13"/>
  <c r="G1796" i="13"/>
  <c r="U1796" i="13" s="1"/>
  <c r="H1796" i="13"/>
  <c r="F1797" i="13"/>
  <c r="G1797" i="13"/>
  <c r="U1797" i="13" s="1"/>
  <c r="H1797" i="13"/>
  <c r="F1798" i="13"/>
  <c r="G1798" i="13"/>
  <c r="U1798" i="13" s="1"/>
  <c r="H1798" i="13"/>
  <c r="F1799" i="13"/>
  <c r="G1799" i="13"/>
  <c r="U1799" i="13" s="1"/>
  <c r="H1799" i="13"/>
  <c r="F1800" i="13"/>
  <c r="G1800" i="13"/>
  <c r="U1800" i="13" s="1"/>
  <c r="H1800" i="13"/>
  <c r="F1801" i="13"/>
  <c r="G1801" i="13"/>
  <c r="U1801" i="13" s="1"/>
  <c r="H1801" i="13"/>
  <c r="F1802" i="13"/>
  <c r="G1802" i="13"/>
  <c r="H1802" i="13"/>
  <c r="F1803" i="13"/>
  <c r="G1803" i="13"/>
  <c r="U1803" i="13" s="1"/>
  <c r="H1803" i="13"/>
  <c r="F1804" i="13"/>
  <c r="G1804" i="13"/>
  <c r="U1804" i="13" s="1"/>
  <c r="H1804" i="13"/>
  <c r="F1805" i="13"/>
  <c r="G1805" i="13"/>
  <c r="U1805" i="13" s="1"/>
  <c r="H1805" i="13"/>
  <c r="F1806" i="13"/>
  <c r="G1806" i="13"/>
  <c r="U1806" i="13" s="1"/>
  <c r="H1806" i="13"/>
  <c r="F1807" i="13"/>
  <c r="G1807" i="13"/>
  <c r="U1807" i="13" s="1"/>
  <c r="H1807" i="13"/>
  <c r="F1808" i="13"/>
  <c r="G1808" i="13"/>
  <c r="U1808" i="13" s="1"/>
  <c r="H1808" i="13"/>
  <c r="F1809" i="13"/>
  <c r="G1809" i="13"/>
  <c r="H1809" i="13"/>
  <c r="F1810" i="13"/>
  <c r="G1810" i="13"/>
  <c r="H1810" i="13"/>
  <c r="F1811" i="13"/>
  <c r="G1811" i="13"/>
  <c r="U1811" i="13" s="1"/>
  <c r="H1811" i="13"/>
  <c r="F1812" i="13"/>
  <c r="G1812" i="13"/>
  <c r="U1812" i="13" s="1"/>
  <c r="H1812" i="13"/>
  <c r="F1813" i="13"/>
  <c r="G1813" i="13"/>
  <c r="U1813" i="13" s="1"/>
  <c r="H1813" i="13"/>
  <c r="F1814" i="13"/>
  <c r="G1814" i="13"/>
  <c r="U1814" i="13" s="1"/>
  <c r="H1814" i="13"/>
  <c r="F1815" i="13"/>
  <c r="G1815" i="13"/>
  <c r="U1815" i="13" s="1"/>
  <c r="H1815" i="13"/>
  <c r="F1816" i="13"/>
  <c r="G1816" i="13"/>
  <c r="U1816" i="13" s="1"/>
  <c r="H1816" i="13"/>
  <c r="F1817" i="13"/>
  <c r="G1817" i="13"/>
  <c r="U1817" i="13" s="1"/>
  <c r="H1817" i="13"/>
  <c r="F1818" i="13"/>
  <c r="G1818" i="13"/>
  <c r="U1818" i="13" s="1"/>
  <c r="H1818" i="13"/>
  <c r="F1819" i="13"/>
  <c r="G1819" i="13"/>
  <c r="U1819" i="13" s="1"/>
  <c r="H1819" i="13"/>
  <c r="F1820" i="13"/>
  <c r="G1820" i="13"/>
  <c r="U1820" i="13" s="1"/>
  <c r="H1820" i="13"/>
  <c r="F1821" i="13"/>
  <c r="G1821" i="13"/>
  <c r="U1821" i="13" s="1"/>
  <c r="H1821" i="13"/>
  <c r="F1822" i="13"/>
  <c r="G1822" i="13"/>
  <c r="H1822" i="13"/>
  <c r="F1823" i="13"/>
  <c r="G1823" i="13"/>
  <c r="U1823" i="13" s="1"/>
  <c r="H1823" i="13"/>
  <c r="F1824" i="13"/>
  <c r="G1824" i="13"/>
  <c r="U1824" i="13" s="1"/>
  <c r="H1824" i="13"/>
  <c r="F1825" i="13"/>
  <c r="G1825" i="13"/>
  <c r="U1825" i="13" s="1"/>
  <c r="H1825" i="13"/>
  <c r="F1826" i="13"/>
  <c r="G1826" i="13"/>
  <c r="H1826" i="13"/>
  <c r="F1827" i="13"/>
  <c r="G1827" i="13"/>
  <c r="U1827" i="13" s="1"/>
  <c r="H1827" i="13"/>
  <c r="F1828" i="13"/>
  <c r="G1828" i="13"/>
  <c r="U1828" i="13" s="1"/>
  <c r="H1828" i="13"/>
  <c r="F1829" i="13"/>
  <c r="G1829" i="13"/>
  <c r="U1829" i="13" s="1"/>
  <c r="H1829" i="13"/>
  <c r="F1830" i="13"/>
  <c r="G1830" i="13"/>
  <c r="U1830" i="13" s="1"/>
  <c r="H1830" i="13"/>
  <c r="F1831" i="13"/>
  <c r="G1831" i="13"/>
  <c r="U1831" i="13" s="1"/>
  <c r="H1831" i="13"/>
  <c r="F1832" i="13"/>
  <c r="G1832" i="13"/>
  <c r="U1832" i="13" s="1"/>
  <c r="H1832" i="13"/>
  <c r="F1833" i="13"/>
  <c r="G1833" i="13"/>
  <c r="H1833" i="13"/>
  <c r="F1834" i="13"/>
  <c r="G1834" i="13"/>
  <c r="U1834" i="13" s="1"/>
  <c r="H1834" i="13"/>
  <c r="F1835" i="13"/>
  <c r="G1835" i="13"/>
  <c r="U1835" i="13" s="1"/>
  <c r="H1835" i="13"/>
  <c r="F1836" i="13"/>
  <c r="G1836" i="13"/>
  <c r="H1836" i="13"/>
  <c r="F1837" i="13"/>
  <c r="G1837" i="13"/>
  <c r="U1837" i="13" s="1"/>
  <c r="H1837" i="13"/>
  <c r="F1838" i="13"/>
  <c r="G1838" i="13"/>
  <c r="U1838" i="13" s="1"/>
  <c r="H1838" i="13"/>
  <c r="F1839" i="13"/>
  <c r="G1839" i="13"/>
  <c r="U1839" i="13" s="1"/>
  <c r="H1839" i="13"/>
  <c r="F1840" i="13"/>
  <c r="G1840" i="13"/>
  <c r="U1840" i="13" s="1"/>
  <c r="H1840" i="13"/>
  <c r="F1841" i="13"/>
  <c r="G1841" i="13"/>
  <c r="U1841" i="13" s="1"/>
  <c r="H1841" i="13"/>
  <c r="F1842" i="13"/>
  <c r="G1842" i="13"/>
  <c r="U1842" i="13" s="1"/>
  <c r="H1842" i="13"/>
  <c r="F1843" i="13"/>
  <c r="G1843" i="13"/>
  <c r="U1843" i="13" s="1"/>
  <c r="H1843" i="13"/>
  <c r="F1844" i="13"/>
  <c r="G1844" i="13"/>
  <c r="U1844" i="13" s="1"/>
  <c r="H1844" i="13"/>
  <c r="F1845" i="13"/>
  <c r="G1845" i="13"/>
  <c r="U1845" i="13" s="1"/>
  <c r="H1845" i="13"/>
  <c r="F1846" i="13"/>
  <c r="G1846" i="13"/>
  <c r="U1846" i="13" s="1"/>
  <c r="H1846" i="13"/>
  <c r="F1847" i="13"/>
  <c r="G1847" i="13"/>
  <c r="U1847" i="13" s="1"/>
  <c r="H1847" i="13"/>
  <c r="F1848" i="13"/>
  <c r="G1848" i="13"/>
  <c r="H1848" i="13"/>
  <c r="F1849" i="13"/>
  <c r="G1849" i="13"/>
  <c r="U1849" i="13" s="1"/>
  <c r="H1849" i="13"/>
  <c r="F1850" i="13"/>
  <c r="G1850" i="13"/>
  <c r="U1850" i="13" s="1"/>
  <c r="H1850" i="13"/>
  <c r="F1851" i="13"/>
  <c r="G1851" i="13"/>
  <c r="U1851" i="13" s="1"/>
  <c r="H1851" i="13"/>
  <c r="F1852" i="13"/>
  <c r="G1852" i="13"/>
  <c r="U1852" i="13" s="1"/>
  <c r="H1852" i="13"/>
  <c r="F1853" i="13"/>
  <c r="G1853" i="13"/>
  <c r="U1853" i="13" s="1"/>
  <c r="H1853" i="13"/>
  <c r="F1854" i="13"/>
  <c r="G1854" i="13"/>
  <c r="U1854" i="13" s="1"/>
  <c r="H1854" i="13"/>
  <c r="F1855" i="13"/>
  <c r="G1855" i="13"/>
  <c r="U1855" i="13" s="1"/>
  <c r="H1855" i="13"/>
  <c r="F1856" i="13"/>
  <c r="G1856" i="13"/>
  <c r="U1856" i="13" s="1"/>
  <c r="H1856" i="13"/>
  <c r="F1857" i="13"/>
  <c r="G1857" i="13"/>
  <c r="U1857" i="13" s="1"/>
  <c r="H1857" i="13"/>
  <c r="F1858" i="13"/>
  <c r="G1858" i="13"/>
  <c r="H1858" i="13"/>
  <c r="F1859" i="13"/>
  <c r="G1859" i="13"/>
  <c r="U1859" i="13" s="1"/>
  <c r="H1859" i="13"/>
  <c r="F1860" i="13"/>
  <c r="G1860" i="13"/>
  <c r="U1860" i="13" s="1"/>
  <c r="H1860" i="13"/>
  <c r="F1861" i="13"/>
  <c r="G1861" i="13"/>
  <c r="U1861" i="13" s="1"/>
  <c r="H1861" i="13"/>
  <c r="F1862" i="13"/>
  <c r="G1862" i="13"/>
  <c r="U1862" i="13" s="1"/>
  <c r="H1862" i="13"/>
  <c r="F1863" i="13"/>
  <c r="G1863" i="13"/>
  <c r="U1863" i="13" s="1"/>
  <c r="H1863" i="13"/>
  <c r="F1864" i="13"/>
  <c r="G1864" i="13"/>
  <c r="U1864" i="13" s="1"/>
  <c r="H1864" i="13"/>
  <c r="F1865" i="13"/>
  <c r="G1865" i="13"/>
  <c r="U1865" i="13" s="1"/>
  <c r="H1865" i="13"/>
  <c r="F1866" i="13"/>
  <c r="G1866" i="13"/>
  <c r="U1866" i="13" s="1"/>
  <c r="H1866" i="13"/>
  <c r="F1867" i="13"/>
  <c r="G1867" i="13"/>
  <c r="U1867" i="13" s="1"/>
  <c r="H1867" i="13"/>
  <c r="F1868" i="13"/>
  <c r="G1868" i="13"/>
  <c r="U1868" i="13" s="1"/>
  <c r="H1868" i="13"/>
  <c r="F1869" i="13"/>
  <c r="G1869" i="13"/>
  <c r="H1869" i="13"/>
  <c r="F1870" i="13"/>
  <c r="G1870" i="13"/>
  <c r="U1870" i="13" s="1"/>
  <c r="H1870" i="13"/>
  <c r="F1871" i="13"/>
  <c r="G1871" i="13"/>
  <c r="U1871" i="13" s="1"/>
  <c r="H1871" i="13"/>
  <c r="F1872" i="13"/>
  <c r="G1872" i="13"/>
  <c r="U1872" i="13" s="1"/>
  <c r="H1872" i="13"/>
  <c r="F1873" i="13"/>
  <c r="G1873" i="13"/>
  <c r="U1873" i="13" s="1"/>
  <c r="H1873" i="13"/>
  <c r="F1874" i="13"/>
  <c r="G1874" i="13"/>
  <c r="U1874" i="13" s="1"/>
  <c r="H1874" i="13"/>
  <c r="F1875" i="13"/>
  <c r="G1875" i="13"/>
  <c r="U1875" i="13" s="1"/>
  <c r="H1875" i="13"/>
  <c r="F1876" i="13"/>
  <c r="G1876" i="13"/>
  <c r="H1876" i="13"/>
  <c r="F1877" i="13"/>
  <c r="G1877" i="13"/>
  <c r="U1877" i="13" s="1"/>
  <c r="H1877" i="13"/>
  <c r="F1878" i="13"/>
  <c r="G1878" i="13"/>
  <c r="U1878" i="13" s="1"/>
  <c r="H1878" i="13"/>
  <c r="F1879" i="13"/>
  <c r="G1879" i="13"/>
  <c r="U1879" i="13" s="1"/>
  <c r="H1879" i="13"/>
  <c r="F1880" i="13"/>
  <c r="G1880" i="13"/>
  <c r="U1880" i="13" s="1"/>
  <c r="H1880" i="13"/>
  <c r="F1881" i="13"/>
  <c r="G1881" i="13"/>
  <c r="U1881" i="13" s="1"/>
  <c r="H1881" i="13"/>
  <c r="F1882" i="13"/>
  <c r="G1882" i="13"/>
  <c r="U1882" i="13" s="1"/>
  <c r="H1882" i="13"/>
  <c r="F1883" i="13"/>
  <c r="G1883" i="13"/>
  <c r="U1883" i="13" s="1"/>
  <c r="H1883" i="13"/>
  <c r="F1884" i="13"/>
  <c r="G1884" i="13"/>
  <c r="U1884" i="13" s="1"/>
  <c r="H1884" i="13"/>
  <c r="F1885" i="13"/>
  <c r="G1885" i="13"/>
  <c r="U1885" i="13" s="1"/>
  <c r="H1885" i="13"/>
  <c r="F1886" i="13"/>
  <c r="G1886" i="13"/>
  <c r="U1886" i="13" s="1"/>
  <c r="H1886" i="13"/>
  <c r="F1887" i="13"/>
  <c r="G1887" i="13"/>
  <c r="U1887" i="13" s="1"/>
  <c r="H1887" i="13"/>
  <c r="F1888" i="13"/>
  <c r="G1888" i="13"/>
  <c r="U1888" i="13" s="1"/>
  <c r="H1888" i="13"/>
  <c r="F1889" i="13"/>
  <c r="G1889" i="13"/>
  <c r="U1889" i="13" s="1"/>
  <c r="H1889" i="13"/>
  <c r="F1890" i="13"/>
  <c r="G1890" i="13"/>
  <c r="U1890" i="13" s="1"/>
  <c r="H1890" i="13"/>
  <c r="F1891" i="13"/>
  <c r="G1891" i="13"/>
  <c r="U1891" i="13" s="1"/>
  <c r="H1891" i="13"/>
  <c r="F1892" i="13"/>
  <c r="G1892" i="13"/>
  <c r="U1892" i="13" s="1"/>
  <c r="H1892" i="13"/>
  <c r="F1893" i="13"/>
  <c r="G1893" i="13"/>
  <c r="H1893" i="13"/>
  <c r="F1894" i="13"/>
  <c r="G1894" i="13"/>
  <c r="U1894" i="13" s="1"/>
  <c r="H1894" i="13"/>
  <c r="F1895" i="13"/>
  <c r="G1895" i="13"/>
  <c r="U1895" i="13" s="1"/>
  <c r="H1895" i="13"/>
  <c r="F1896" i="13"/>
  <c r="G1896" i="13"/>
  <c r="H1896" i="13"/>
  <c r="F1897" i="13"/>
  <c r="G1897" i="13"/>
  <c r="U1897" i="13" s="1"/>
  <c r="H1897" i="13"/>
  <c r="F1898" i="13"/>
  <c r="G1898" i="13"/>
  <c r="U1898" i="13" s="1"/>
  <c r="H1898" i="13"/>
  <c r="F1899" i="13"/>
  <c r="G1899" i="13"/>
  <c r="U1899" i="13" s="1"/>
  <c r="H1899" i="13"/>
  <c r="F1900" i="13"/>
  <c r="G1900" i="13"/>
  <c r="U1900" i="13" s="1"/>
  <c r="H1900" i="13"/>
  <c r="F1901" i="13"/>
  <c r="G1901" i="13"/>
  <c r="U1901" i="13" s="1"/>
  <c r="H1901" i="13"/>
  <c r="F1902" i="13"/>
  <c r="G1902" i="13"/>
  <c r="U1902" i="13" s="1"/>
  <c r="H1902" i="13"/>
  <c r="F1903" i="13"/>
  <c r="G1903" i="13"/>
  <c r="U1903" i="13" s="1"/>
  <c r="H1903" i="13"/>
  <c r="F1904" i="13"/>
  <c r="G1904" i="13"/>
  <c r="U1904" i="13" s="1"/>
  <c r="H1904" i="13"/>
  <c r="F1905" i="13"/>
  <c r="G1905" i="13"/>
  <c r="U1905" i="13" s="1"/>
  <c r="H1905" i="13"/>
  <c r="F1906" i="13"/>
  <c r="G1906" i="13"/>
  <c r="U1906" i="13" s="1"/>
  <c r="H1906" i="13"/>
  <c r="F1907" i="13"/>
  <c r="G1907" i="13"/>
  <c r="H1907" i="13"/>
  <c r="F1908" i="13"/>
  <c r="G1908" i="13"/>
  <c r="U1908" i="13" s="1"/>
  <c r="H1908" i="13"/>
  <c r="F1909" i="13"/>
  <c r="G1909" i="13"/>
  <c r="U1909" i="13" s="1"/>
  <c r="H1909" i="13"/>
  <c r="F1910" i="13"/>
  <c r="G1910" i="13"/>
  <c r="U1910" i="13" s="1"/>
  <c r="H1910" i="13"/>
  <c r="F1911" i="13"/>
  <c r="G1911" i="13"/>
  <c r="U1911" i="13" s="1"/>
  <c r="H1911" i="13"/>
  <c r="F1912" i="13"/>
  <c r="G1912" i="13"/>
  <c r="U1912" i="13" s="1"/>
  <c r="H1912" i="13"/>
  <c r="F1913" i="13"/>
  <c r="G1913" i="13"/>
  <c r="U1913" i="13" s="1"/>
  <c r="H1913" i="13"/>
  <c r="F1914" i="13"/>
  <c r="G1914" i="13"/>
  <c r="H1914" i="13"/>
  <c r="F1915" i="13"/>
  <c r="G1915" i="13"/>
  <c r="U1915" i="13" s="1"/>
  <c r="H1915" i="13"/>
  <c r="F1916" i="13"/>
  <c r="G1916" i="13"/>
  <c r="U1916" i="13" s="1"/>
  <c r="H1916" i="13"/>
  <c r="F1917" i="13"/>
  <c r="G1917" i="13"/>
  <c r="U1917" i="13" s="1"/>
  <c r="H1917" i="13"/>
  <c r="F1918" i="13"/>
  <c r="G1918" i="13"/>
  <c r="U1918" i="13" s="1"/>
  <c r="H1918" i="13"/>
  <c r="F1919" i="13"/>
  <c r="G1919" i="13"/>
  <c r="U1919" i="13" s="1"/>
  <c r="H1919" i="13"/>
  <c r="F1920" i="13"/>
  <c r="G1920" i="13"/>
  <c r="U1920" i="13" s="1"/>
  <c r="H1920" i="13"/>
  <c r="F1921" i="13"/>
  <c r="G1921" i="13"/>
  <c r="U1921" i="13" s="1"/>
  <c r="H1921" i="13"/>
  <c r="F1922" i="13"/>
  <c r="G1922" i="13"/>
  <c r="U1922" i="13" s="1"/>
  <c r="H1922" i="13"/>
  <c r="F1923" i="13"/>
  <c r="G1923" i="13"/>
  <c r="U1923" i="13" s="1"/>
  <c r="H1923" i="13"/>
  <c r="F1924" i="13"/>
  <c r="G1924" i="13"/>
  <c r="H1924" i="13"/>
  <c r="F1925" i="13"/>
  <c r="G1925" i="13"/>
  <c r="U1925" i="13" s="1"/>
  <c r="H1925" i="13"/>
  <c r="F1926" i="13"/>
  <c r="G1926" i="13"/>
  <c r="U1926" i="13" s="1"/>
  <c r="H1926" i="13"/>
  <c r="F1927" i="13"/>
  <c r="G1927" i="13"/>
  <c r="H1927" i="13"/>
  <c r="F1928" i="13"/>
  <c r="G1928" i="13"/>
  <c r="U1928" i="13" s="1"/>
  <c r="H1928" i="13"/>
  <c r="F1929" i="13"/>
  <c r="G1929" i="13"/>
  <c r="U1929" i="13" s="1"/>
  <c r="H1929" i="13"/>
  <c r="F1930" i="13"/>
  <c r="G1930" i="13"/>
  <c r="U1930" i="13" s="1"/>
  <c r="H1930" i="13"/>
  <c r="F1931" i="13"/>
  <c r="G1931" i="13"/>
  <c r="U1931" i="13" s="1"/>
  <c r="H1931" i="13"/>
  <c r="F1932" i="13"/>
  <c r="G1932" i="13"/>
  <c r="U1932" i="13" s="1"/>
  <c r="H1932" i="13"/>
  <c r="F1933" i="13"/>
  <c r="G1933" i="13"/>
  <c r="U1933" i="13" s="1"/>
  <c r="H1933" i="13"/>
  <c r="F1934" i="13"/>
  <c r="G1934" i="13"/>
  <c r="H1934" i="13"/>
  <c r="F1935" i="13"/>
  <c r="G1935" i="13"/>
  <c r="U1935" i="13" s="1"/>
  <c r="H1935" i="13"/>
  <c r="F1936" i="13"/>
  <c r="G1936" i="13"/>
  <c r="U1936" i="13" s="1"/>
  <c r="H1936" i="13"/>
  <c r="F1937" i="13"/>
  <c r="G1937" i="13"/>
  <c r="U1937" i="13" s="1"/>
  <c r="H1937" i="13"/>
  <c r="F1938" i="13"/>
  <c r="G1938" i="13"/>
  <c r="U1938" i="13" s="1"/>
  <c r="H1938" i="13"/>
  <c r="F1939" i="13"/>
  <c r="G1939" i="13"/>
  <c r="U1939" i="13" s="1"/>
  <c r="H1939" i="13"/>
  <c r="F1940" i="13"/>
  <c r="G1940" i="13"/>
  <c r="U1940" i="13" s="1"/>
  <c r="H1940" i="13"/>
  <c r="F1941" i="13"/>
  <c r="G1941" i="13"/>
  <c r="U1941" i="13" s="1"/>
  <c r="H1941" i="13"/>
  <c r="F1942" i="13"/>
  <c r="G1942" i="13"/>
  <c r="U1942" i="13" s="1"/>
  <c r="H1942" i="13"/>
  <c r="F1943" i="13"/>
  <c r="G1943" i="13"/>
  <c r="U1943" i="13" s="1"/>
  <c r="H1943" i="13"/>
  <c r="F1944" i="13"/>
  <c r="G1944" i="13"/>
  <c r="U1944" i="13" s="1"/>
  <c r="H1944" i="13"/>
  <c r="F1945" i="13"/>
  <c r="G1945" i="13"/>
  <c r="H1945" i="13"/>
  <c r="F1946" i="13"/>
  <c r="G1946" i="13"/>
  <c r="U1946" i="13" s="1"/>
  <c r="H1946" i="13"/>
  <c r="F1947" i="13"/>
  <c r="G1947" i="13"/>
  <c r="U1947" i="13" s="1"/>
  <c r="H1947" i="13"/>
  <c r="F1948" i="13"/>
  <c r="G1948" i="13"/>
  <c r="U1948" i="13" s="1"/>
  <c r="H1948" i="13"/>
  <c r="F1949" i="13"/>
  <c r="G1949" i="13"/>
  <c r="U1949" i="13" s="1"/>
  <c r="H1949" i="13"/>
  <c r="F1950" i="13"/>
  <c r="G1950" i="13"/>
  <c r="U1950" i="13" s="1"/>
  <c r="H1950" i="13"/>
  <c r="F1951" i="13"/>
  <c r="G1951" i="13"/>
  <c r="U1951" i="13" s="1"/>
  <c r="H1951" i="13"/>
  <c r="F1952" i="13"/>
  <c r="G1952" i="13"/>
  <c r="U1952" i="13" s="1"/>
  <c r="H1952" i="13"/>
  <c r="F1953" i="13"/>
  <c r="G1953" i="13"/>
  <c r="U1953" i="13" s="1"/>
  <c r="H1953" i="13"/>
  <c r="F1954" i="13"/>
  <c r="G1954" i="13"/>
  <c r="H1954" i="13"/>
  <c r="F1955" i="13"/>
  <c r="G1955" i="13"/>
  <c r="H1955" i="13"/>
  <c r="F1956" i="13"/>
  <c r="G1956" i="13"/>
  <c r="U1956" i="13" s="1"/>
  <c r="H1956" i="13"/>
  <c r="F1957" i="13"/>
  <c r="G1957" i="13"/>
  <c r="U1957" i="13" s="1"/>
  <c r="H1957" i="13"/>
  <c r="F1958" i="13"/>
  <c r="G1958" i="13"/>
  <c r="U1958" i="13" s="1"/>
  <c r="H1958" i="13"/>
  <c r="F1959" i="13"/>
  <c r="G1959" i="13"/>
  <c r="U1959" i="13" s="1"/>
  <c r="H1959" i="13"/>
  <c r="F1960" i="13"/>
  <c r="G1960" i="13"/>
  <c r="U1960" i="13" s="1"/>
  <c r="H1960" i="13"/>
  <c r="F1961" i="13"/>
  <c r="G1961" i="13"/>
  <c r="U1961" i="13" s="1"/>
  <c r="H1961" i="13"/>
  <c r="F1962" i="13"/>
  <c r="G1962" i="13"/>
  <c r="H1962" i="13"/>
  <c r="F1963" i="13"/>
  <c r="G1963" i="13"/>
  <c r="U1963" i="13" s="1"/>
  <c r="H1963" i="13"/>
  <c r="F1964" i="13"/>
  <c r="G1964" i="13"/>
  <c r="U1964" i="13" s="1"/>
  <c r="H1964" i="13"/>
  <c r="F1965" i="13"/>
  <c r="G1965" i="13"/>
  <c r="H1965" i="13"/>
  <c r="F1966" i="13"/>
  <c r="G1966" i="13"/>
  <c r="U1966" i="13" s="1"/>
  <c r="H1966" i="13"/>
  <c r="F1967" i="13"/>
  <c r="G1967" i="13"/>
  <c r="U1967" i="13" s="1"/>
  <c r="H1967" i="13"/>
  <c r="F1968" i="13"/>
  <c r="G1968" i="13"/>
  <c r="H1968" i="13"/>
  <c r="F1969" i="13"/>
  <c r="G1969" i="13"/>
  <c r="U1969" i="13" s="1"/>
  <c r="H1969" i="13"/>
  <c r="F1970" i="13"/>
  <c r="G1970" i="13"/>
  <c r="U1970" i="13" s="1"/>
  <c r="H1970" i="13"/>
  <c r="F1971" i="13"/>
  <c r="G1971" i="13"/>
  <c r="U1971" i="13" s="1"/>
  <c r="H1971" i="13"/>
  <c r="F1972" i="13"/>
  <c r="G1972" i="13"/>
  <c r="U1972" i="13" s="1"/>
  <c r="H1972" i="13"/>
  <c r="F1973" i="13"/>
  <c r="G1973" i="13"/>
  <c r="U1973" i="13" s="1"/>
  <c r="H1973" i="13"/>
  <c r="F1974" i="13"/>
  <c r="G1974" i="13"/>
  <c r="U1974" i="13" s="1"/>
  <c r="H1974" i="13"/>
  <c r="F1975" i="13"/>
  <c r="G1975" i="13"/>
  <c r="U1975" i="13" s="1"/>
  <c r="H1975" i="13"/>
  <c r="F1976" i="13"/>
  <c r="G1976" i="13"/>
  <c r="H1976" i="13"/>
  <c r="F1977" i="13"/>
  <c r="G1977" i="13"/>
  <c r="U1977" i="13" s="1"/>
  <c r="H1977" i="13"/>
  <c r="F1978" i="13"/>
  <c r="G1978" i="13"/>
  <c r="U1978" i="13" s="1"/>
  <c r="H1978" i="13"/>
  <c r="F1979" i="13"/>
  <c r="G1979" i="13"/>
  <c r="U1979" i="13" s="1"/>
  <c r="H1979" i="13"/>
  <c r="F1980" i="13"/>
  <c r="G1980" i="13"/>
  <c r="U1980" i="13" s="1"/>
  <c r="H1980" i="13"/>
  <c r="F1981" i="13"/>
  <c r="G1981" i="13"/>
  <c r="U1981" i="13" s="1"/>
  <c r="H1981" i="13"/>
  <c r="F1982" i="13"/>
  <c r="G1982" i="13"/>
  <c r="H1982" i="13"/>
  <c r="F1983" i="13"/>
  <c r="G1983" i="13"/>
  <c r="U1983" i="13" s="1"/>
  <c r="H1983" i="13"/>
  <c r="F1984" i="13"/>
  <c r="G1984" i="13"/>
  <c r="U1984" i="13" s="1"/>
  <c r="H1984" i="13"/>
  <c r="F1985" i="13"/>
  <c r="G1985" i="13"/>
  <c r="U1985" i="13" s="1"/>
  <c r="H1985" i="13"/>
  <c r="F1986" i="13"/>
  <c r="G1986" i="13"/>
  <c r="U1986" i="13" s="1"/>
  <c r="H1986" i="13"/>
  <c r="F1987" i="13"/>
  <c r="G1987" i="13"/>
  <c r="U1987" i="13" s="1"/>
  <c r="H1987" i="13"/>
  <c r="F1988" i="13"/>
  <c r="G1988" i="13"/>
  <c r="U1988" i="13" s="1"/>
  <c r="H1988" i="13"/>
  <c r="F1989" i="13"/>
  <c r="G1989" i="13"/>
  <c r="U1989" i="13" s="1"/>
  <c r="H1989" i="13"/>
  <c r="F1990" i="13"/>
  <c r="G1990" i="13"/>
  <c r="U1990" i="13" s="1"/>
  <c r="H1990" i="13"/>
  <c r="F1991" i="13"/>
  <c r="G1991" i="13"/>
  <c r="H1991" i="13"/>
  <c r="F1992" i="13"/>
  <c r="G1992" i="13"/>
  <c r="H1992" i="13"/>
  <c r="F1993" i="13"/>
  <c r="G1993" i="13"/>
  <c r="U1993" i="13" s="1"/>
  <c r="H1993" i="13"/>
  <c r="F1994" i="13"/>
  <c r="G1994" i="13"/>
  <c r="U1994" i="13" s="1"/>
  <c r="H1994" i="13"/>
  <c r="F1995" i="13"/>
  <c r="G1995" i="13"/>
  <c r="H1995" i="13"/>
  <c r="F1996" i="13"/>
  <c r="G1996" i="13"/>
  <c r="U1996" i="13" s="1"/>
  <c r="H1996" i="13"/>
  <c r="F1997" i="13"/>
  <c r="G1997" i="13"/>
  <c r="U1997" i="13" s="1"/>
  <c r="H1997" i="13"/>
  <c r="F1998" i="13"/>
  <c r="G1998" i="13"/>
  <c r="H1998" i="13"/>
  <c r="F1999" i="13"/>
  <c r="G1999" i="13"/>
  <c r="U1999" i="13" s="1"/>
  <c r="H1999" i="13"/>
  <c r="F2000" i="13"/>
  <c r="G2000" i="13"/>
  <c r="U2000" i="13" s="1"/>
  <c r="H2000" i="13"/>
  <c r="F2001" i="13"/>
  <c r="G2001" i="13"/>
  <c r="U2001" i="13" s="1"/>
  <c r="H2001" i="13"/>
  <c r="F2002" i="13"/>
  <c r="G2002" i="13"/>
  <c r="H2002" i="13"/>
  <c r="F2003" i="13"/>
  <c r="G2003" i="13"/>
  <c r="U2003" i="13" s="1"/>
  <c r="H2003" i="13"/>
  <c r="F2004" i="13"/>
  <c r="G2004" i="13"/>
  <c r="U2004" i="13" s="1"/>
  <c r="H2004" i="13"/>
  <c r="F2005" i="13"/>
  <c r="G2005" i="13"/>
  <c r="U2005" i="13" s="1"/>
  <c r="H2005" i="13"/>
  <c r="F2006" i="13"/>
  <c r="G2006" i="13"/>
  <c r="U2006" i="13" s="1"/>
  <c r="H2006" i="13"/>
  <c r="F2007" i="13"/>
  <c r="G2007" i="13"/>
  <c r="U2007" i="13" s="1"/>
  <c r="H2007" i="13"/>
  <c r="F2008" i="13"/>
  <c r="G2008" i="13"/>
  <c r="U2008" i="13" s="1"/>
  <c r="H2008" i="13"/>
  <c r="F2009" i="13"/>
  <c r="G2009" i="13"/>
  <c r="H2009" i="13"/>
  <c r="F2010" i="13"/>
  <c r="G2010" i="13"/>
  <c r="U2010" i="13" s="1"/>
  <c r="H2010" i="13"/>
  <c r="F2011" i="13"/>
  <c r="G2011" i="13"/>
  <c r="U2011" i="13" s="1"/>
  <c r="H2011" i="13"/>
  <c r="F2012" i="13"/>
  <c r="G2012" i="13"/>
  <c r="U2012" i="13" s="1"/>
  <c r="H2012" i="13"/>
  <c r="F2013" i="13"/>
  <c r="G2013" i="13"/>
  <c r="U2013" i="13" s="1"/>
  <c r="H2013" i="13"/>
  <c r="F2014" i="13"/>
  <c r="G2014" i="13"/>
  <c r="U2014" i="13" s="1"/>
  <c r="H2014" i="13"/>
  <c r="F2015" i="13"/>
  <c r="G2015" i="13"/>
  <c r="U2015" i="13" s="1"/>
  <c r="H2015" i="13"/>
  <c r="F2016" i="13"/>
  <c r="G2016" i="13"/>
  <c r="U2016" i="13" s="1"/>
  <c r="H2016" i="13"/>
  <c r="F2017" i="13"/>
  <c r="G2017" i="13"/>
  <c r="U2017" i="13" s="1"/>
  <c r="H2017" i="13"/>
  <c r="F2018" i="13"/>
  <c r="G2018" i="13"/>
  <c r="U2018" i="13" s="1"/>
  <c r="H2018" i="13"/>
  <c r="F2019" i="13"/>
  <c r="G2019" i="13"/>
  <c r="H2019" i="13"/>
  <c r="F2020" i="13"/>
  <c r="G2020" i="13"/>
  <c r="U2020" i="13" s="1"/>
  <c r="H2020" i="13"/>
  <c r="F2021" i="13"/>
  <c r="G2021" i="13"/>
  <c r="U2021" i="13" s="1"/>
  <c r="H2021" i="13"/>
  <c r="F2022" i="13"/>
  <c r="G2022" i="13"/>
  <c r="H2022" i="13"/>
  <c r="F2023" i="13"/>
  <c r="G2023" i="13"/>
  <c r="U2023" i="13" s="1"/>
  <c r="H2023" i="13"/>
  <c r="F2024" i="13"/>
  <c r="G2024" i="13"/>
  <c r="H2024" i="13"/>
  <c r="F2025" i="13"/>
  <c r="G2025" i="13"/>
  <c r="U2025" i="13" s="1"/>
  <c r="H2025" i="13"/>
  <c r="F2026" i="13"/>
  <c r="G2026" i="13"/>
  <c r="U2026" i="13" s="1"/>
  <c r="H2026" i="13"/>
  <c r="F2027" i="13"/>
  <c r="G2027" i="13"/>
  <c r="H2027" i="13"/>
  <c r="F2028" i="13"/>
  <c r="G2028" i="13"/>
  <c r="U2028" i="13" s="1"/>
  <c r="H2028" i="13"/>
  <c r="F2029" i="13"/>
  <c r="G2029" i="13"/>
  <c r="U2029" i="13" s="1"/>
  <c r="H2029" i="13"/>
  <c r="F2030" i="13"/>
  <c r="G2030" i="13"/>
  <c r="U2030" i="13" s="1"/>
  <c r="H2030" i="13"/>
  <c r="F2031" i="13"/>
  <c r="G2031" i="13"/>
  <c r="U2031" i="13" s="1"/>
  <c r="H2031" i="13"/>
  <c r="F2032" i="13"/>
  <c r="O2032" i="13" s="1"/>
  <c r="G2032" i="13"/>
  <c r="U2032" i="13" s="1"/>
  <c r="H2032" i="13"/>
  <c r="F2033" i="13"/>
  <c r="O2033" i="13" s="1"/>
  <c r="G2033" i="13"/>
  <c r="U2033" i="13" s="1"/>
  <c r="H2033" i="13"/>
  <c r="F2034" i="13"/>
  <c r="G2034" i="13"/>
  <c r="U2034" i="13" s="1"/>
  <c r="H2034" i="13"/>
  <c r="F2035" i="13"/>
  <c r="G2035" i="13"/>
  <c r="H2035" i="13"/>
  <c r="F2036" i="13"/>
  <c r="G2036" i="13"/>
  <c r="U2036" i="13" s="1"/>
  <c r="H2036" i="13"/>
  <c r="F2037" i="13"/>
  <c r="G2037" i="13"/>
  <c r="U2037" i="13" s="1"/>
  <c r="H2037" i="13"/>
  <c r="F2038" i="13"/>
  <c r="G2038" i="13"/>
  <c r="U2038" i="13" s="1"/>
  <c r="H2038" i="13"/>
  <c r="F2039" i="13"/>
  <c r="G2039" i="13"/>
  <c r="U2039" i="13" s="1"/>
  <c r="H2039" i="13"/>
  <c r="F2040" i="13"/>
  <c r="G2040" i="13"/>
  <c r="U2040" i="13" s="1"/>
  <c r="H2040" i="13"/>
  <c r="F2041" i="13"/>
  <c r="G2041" i="13"/>
  <c r="U2041" i="13" s="1"/>
  <c r="H2041" i="13"/>
  <c r="F2042" i="13"/>
  <c r="G2042" i="13"/>
  <c r="U2042" i="13" s="1"/>
  <c r="H2042" i="13"/>
  <c r="F2043" i="13"/>
  <c r="G2043" i="13"/>
  <c r="U2043" i="13" s="1"/>
  <c r="H2043" i="13"/>
  <c r="F2044" i="13"/>
  <c r="G2044" i="13"/>
  <c r="U2044" i="13" s="1"/>
  <c r="H2044" i="13"/>
  <c r="F2045" i="13"/>
  <c r="G2045" i="13"/>
  <c r="H2045" i="13"/>
  <c r="F2046" i="13"/>
  <c r="G2046" i="13"/>
  <c r="U2046" i="13" s="1"/>
  <c r="H2046" i="13"/>
  <c r="F2047" i="13"/>
  <c r="G2047" i="13"/>
  <c r="U2047" i="13" s="1"/>
  <c r="H2047" i="13"/>
  <c r="F2048" i="13"/>
  <c r="G2048" i="13"/>
  <c r="H2048" i="13"/>
  <c r="F2049" i="13"/>
  <c r="G2049" i="13"/>
  <c r="U2049" i="13" s="1"/>
  <c r="H2049" i="13"/>
  <c r="F2050" i="13"/>
  <c r="G2050" i="13"/>
  <c r="U2050" i="13" s="1"/>
  <c r="H2050" i="13"/>
  <c r="F2051" i="13"/>
  <c r="G2051" i="13"/>
  <c r="H2051" i="13"/>
  <c r="F2052" i="13"/>
  <c r="G2052" i="13"/>
  <c r="U2052" i="13" s="1"/>
  <c r="H2052" i="13"/>
  <c r="F2053" i="13"/>
  <c r="G2053" i="13"/>
  <c r="U2053" i="13" s="1"/>
  <c r="H2053" i="13"/>
  <c r="F2054" i="13"/>
  <c r="G2054" i="13"/>
  <c r="U2054" i="13" s="1"/>
  <c r="H2054" i="13"/>
  <c r="F2055" i="13"/>
  <c r="G2055" i="13"/>
  <c r="U2055" i="13" s="1"/>
  <c r="H2055" i="13"/>
  <c r="F2056" i="13"/>
  <c r="G2056" i="13"/>
  <c r="U2056" i="13" s="1"/>
  <c r="H2056" i="13"/>
  <c r="F2057" i="13"/>
  <c r="G2057" i="13"/>
  <c r="U2057" i="13" s="1"/>
  <c r="H2057" i="13"/>
  <c r="F2058" i="13"/>
  <c r="G2058" i="13"/>
  <c r="U2058" i="13" s="1"/>
  <c r="H2058" i="13"/>
  <c r="F2059" i="13"/>
  <c r="G2059" i="13"/>
  <c r="H2059" i="13"/>
  <c r="F2060" i="13"/>
  <c r="G2060" i="13"/>
  <c r="U2060" i="13" s="1"/>
  <c r="H2060" i="13"/>
  <c r="F2061" i="13"/>
  <c r="G2061" i="13"/>
  <c r="U2061" i="13" s="1"/>
  <c r="H2061" i="13"/>
  <c r="F2062" i="13"/>
  <c r="G2062" i="13"/>
  <c r="U2062" i="13" s="1"/>
  <c r="H2062" i="13"/>
  <c r="F2063" i="13"/>
  <c r="G2063" i="13"/>
  <c r="U2063" i="13" s="1"/>
  <c r="H2063" i="13"/>
  <c r="F2064" i="13"/>
  <c r="G2064" i="13"/>
  <c r="U2064" i="13" s="1"/>
  <c r="H2064" i="13"/>
  <c r="F2065" i="13"/>
  <c r="G2065" i="13"/>
  <c r="U2065" i="13" s="1"/>
  <c r="H2065" i="13"/>
  <c r="F2066" i="13"/>
  <c r="G2066" i="13"/>
  <c r="U2066" i="13" s="1"/>
  <c r="H2066" i="13"/>
  <c r="F2067" i="13"/>
  <c r="G2067" i="13"/>
  <c r="U2067" i="13" s="1"/>
  <c r="H2067" i="13"/>
  <c r="F2068" i="13"/>
  <c r="G2068" i="13"/>
  <c r="U2068" i="13" s="1"/>
  <c r="H2068" i="13"/>
  <c r="F2069" i="13"/>
  <c r="G2069" i="13"/>
  <c r="U2069" i="13" s="1"/>
  <c r="H2069" i="13"/>
  <c r="F2070" i="13"/>
  <c r="G2070" i="13"/>
  <c r="U2070" i="13" s="1"/>
  <c r="H2070" i="13"/>
  <c r="F2071" i="13"/>
  <c r="G2071" i="13"/>
  <c r="U2071" i="13" s="1"/>
  <c r="H2071" i="13"/>
  <c r="F2072" i="13"/>
  <c r="G2072" i="13"/>
  <c r="U2072" i="13" s="1"/>
  <c r="H2072" i="13"/>
  <c r="F2073" i="13"/>
  <c r="G2073" i="13"/>
  <c r="U2073" i="13" s="1"/>
  <c r="H2073" i="13"/>
  <c r="F2074" i="13"/>
  <c r="G2074" i="13"/>
  <c r="H2074" i="13"/>
  <c r="F2075" i="13"/>
  <c r="G2075" i="13"/>
  <c r="U2075" i="13" s="1"/>
  <c r="H2075" i="13"/>
  <c r="F2076" i="13"/>
  <c r="G2076" i="13"/>
  <c r="U2076" i="13" s="1"/>
  <c r="H2076" i="13"/>
  <c r="F2077" i="13"/>
  <c r="G2077" i="13"/>
  <c r="U2077" i="13" s="1"/>
  <c r="H2077" i="13"/>
  <c r="F2078" i="13"/>
  <c r="G2078" i="13"/>
  <c r="U2078" i="13" s="1"/>
  <c r="H2078" i="13"/>
  <c r="F2079" i="13"/>
  <c r="G2079" i="13"/>
  <c r="U2079" i="13" s="1"/>
  <c r="H2079" i="13"/>
  <c r="F2080" i="13"/>
  <c r="G2080" i="13"/>
  <c r="U2080" i="13" s="1"/>
  <c r="H2080" i="13"/>
  <c r="F2081" i="13"/>
  <c r="G2081" i="13"/>
  <c r="U2081" i="13" s="1"/>
  <c r="H2081" i="13"/>
  <c r="F2082" i="13"/>
  <c r="G2082" i="13"/>
  <c r="U2082" i="13" s="1"/>
  <c r="H2082" i="13"/>
  <c r="F2083" i="13"/>
  <c r="G2083" i="13"/>
  <c r="U2083" i="13" s="1"/>
  <c r="H2083" i="13"/>
  <c r="F2084" i="13"/>
  <c r="G2084" i="13"/>
  <c r="H2084" i="13"/>
  <c r="F2085" i="13"/>
  <c r="G2085" i="13"/>
  <c r="U2085" i="13" s="1"/>
  <c r="H2085" i="13"/>
  <c r="F2086" i="13"/>
  <c r="G2086" i="13"/>
  <c r="U2086" i="13" s="1"/>
  <c r="H2086" i="13"/>
  <c r="F2087" i="13"/>
  <c r="G2087" i="13"/>
  <c r="H2087" i="13"/>
  <c r="F2088" i="13"/>
  <c r="G2088" i="13"/>
  <c r="U2088" i="13" s="1"/>
  <c r="H2088" i="13"/>
  <c r="F2089" i="13"/>
  <c r="G2089" i="13"/>
  <c r="U2089" i="13" s="1"/>
  <c r="H2089" i="13"/>
  <c r="F2090" i="13"/>
  <c r="G2090" i="13"/>
  <c r="U2090" i="13" s="1"/>
  <c r="H2090" i="13"/>
  <c r="F2091" i="13"/>
  <c r="G2091" i="13"/>
  <c r="U2091" i="13" s="1"/>
  <c r="H2091" i="13"/>
  <c r="F2092" i="13"/>
  <c r="G2092" i="13"/>
  <c r="U2092" i="13" s="1"/>
  <c r="H2092" i="13"/>
  <c r="F2093" i="13"/>
  <c r="G2093" i="13"/>
  <c r="U2093" i="13" s="1"/>
  <c r="H2093" i="13"/>
  <c r="F2094" i="13"/>
  <c r="G2094" i="13"/>
  <c r="U2094" i="13" s="1"/>
  <c r="H2094" i="13"/>
  <c r="F2095" i="13"/>
  <c r="G2095" i="13"/>
  <c r="U2095" i="13" s="1"/>
  <c r="H2095" i="13"/>
  <c r="F2096" i="13"/>
  <c r="G2096" i="13"/>
  <c r="U2096" i="13" s="1"/>
  <c r="H2096" i="13"/>
  <c r="F2097" i="13"/>
  <c r="G2097" i="13"/>
  <c r="U2097" i="13" s="1"/>
  <c r="H2097" i="13"/>
  <c r="F2098" i="13"/>
  <c r="G2098" i="13"/>
  <c r="H2098" i="13"/>
  <c r="F2099" i="13"/>
  <c r="G2099" i="13"/>
  <c r="U2099" i="13" s="1"/>
  <c r="H2099" i="13"/>
  <c r="F2100" i="13"/>
  <c r="G2100" i="13"/>
  <c r="U2100" i="13" s="1"/>
  <c r="H2100" i="13"/>
  <c r="F2101" i="13"/>
  <c r="G2101" i="13"/>
  <c r="U2101" i="13" s="1"/>
  <c r="H2101" i="13"/>
  <c r="F2102" i="13"/>
  <c r="G2102" i="13"/>
  <c r="U2102" i="13" s="1"/>
  <c r="H2102" i="13"/>
  <c r="F2103" i="13"/>
  <c r="G2103" i="13"/>
  <c r="U2103" i="13" s="1"/>
  <c r="H2103" i="13"/>
  <c r="F2104" i="13"/>
  <c r="G2104" i="13"/>
  <c r="U2104" i="13" s="1"/>
  <c r="H2104" i="13"/>
  <c r="F2105" i="13"/>
  <c r="G2105" i="13"/>
  <c r="U2105" i="13" s="1"/>
  <c r="H2105" i="13"/>
  <c r="F2106" i="13"/>
  <c r="G2106" i="13"/>
  <c r="U2106" i="13" s="1"/>
  <c r="H2106" i="13"/>
  <c r="F2107" i="13"/>
  <c r="G2107" i="13"/>
  <c r="U2107" i="13" s="1"/>
  <c r="H2107" i="13"/>
  <c r="F2108" i="13"/>
  <c r="G2108" i="13"/>
  <c r="H2108" i="13"/>
  <c r="F2109" i="13"/>
  <c r="G2109" i="13"/>
  <c r="U2109" i="13" s="1"/>
  <c r="H2109" i="13"/>
  <c r="F2110" i="13"/>
  <c r="G2110" i="13"/>
  <c r="U2110" i="13" s="1"/>
  <c r="H2110" i="13"/>
  <c r="F2111" i="13"/>
  <c r="G2111" i="13"/>
  <c r="H2111" i="13"/>
  <c r="F2112" i="13"/>
  <c r="G2112" i="13"/>
  <c r="U2112" i="13" s="1"/>
  <c r="H2112" i="13"/>
  <c r="F2113" i="13"/>
  <c r="G2113" i="13"/>
  <c r="U2113" i="13" s="1"/>
  <c r="H2113" i="13"/>
  <c r="F2114" i="13"/>
  <c r="G2114" i="13"/>
  <c r="U2114" i="13" s="1"/>
  <c r="H2114" i="13"/>
  <c r="F2115" i="13"/>
  <c r="G2115" i="13"/>
  <c r="U2115" i="13" s="1"/>
  <c r="H2115" i="13"/>
  <c r="F2116" i="13"/>
  <c r="G2116" i="13"/>
  <c r="U2116" i="13" s="1"/>
  <c r="H2116" i="13"/>
  <c r="F2117" i="13"/>
  <c r="G2117" i="13"/>
  <c r="U2117" i="13" s="1"/>
  <c r="H2117" i="13"/>
  <c r="F2118" i="13"/>
  <c r="G2118" i="13"/>
  <c r="U2118" i="13" s="1"/>
  <c r="H2118" i="13"/>
  <c r="F2119" i="13"/>
  <c r="G2119" i="13"/>
  <c r="U2119" i="13" s="1"/>
  <c r="H2119" i="13"/>
  <c r="F2120" i="13"/>
  <c r="G2120" i="13"/>
  <c r="U2120" i="13" s="1"/>
  <c r="H2120" i="13"/>
  <c r="F2121" i="13"/>
  <c r="G2121" i="13"/>
  <c r="U2121" i="13" s="1"/>
  <c r="H2121" i="13"/>
  <c r="F2122" i="13"/>
  <c r="G2122" i="13"/>
  <c r="H2122" i="13"/>
  <c r="F2123" i="13"/>
  <c r="G2123" i="13"/>
  <c r="U2123" i="13" s="1"/>
  <c r="H2123" i="13"/>
  <c r="F2124" i="13"/>
  <c r="G2124" i="13"/>
  <c r="U2124" i="13" s="1"/>
  <c r="H2124" i="13"/>
  <c r="F2125" i="13"/>
  <c r="G2125" i="13"/>
  <c r="U2125" i="13" s="1"/>
  <c r="H2125" i="13"/>
  <c r="F2126" i="13"/>
  <c r="G2126" i="13"/>
  <c r="U2126" i="13" s="1"/>
  <c r="H2126" i="13"/>
  <c r="F2127" i="13"/>
  <c r="G2127" i="13"/>
  <c r="U2127" i="13" s="1"/>
  <c r="H2127" i="13"/>
  <c r="F2128" i="13"/>
  <c r="G2128" i="13"/>
  <c r="U2128" i="13" s="1"/>
  <c r="H2128" i="13"/>
  <c r="F2129" i="13"/>
  <c r="G2129" i="13"/>
  <c r="U2129" i="13" s="1"/>
  <c r="H2129" i="13"/>
  <c r="F2130" i="13"/>
  <c r="G2130" i="13"/>
  <c r="H2130" i="13"/>
  <c r="F2131" i="13"/>
  <c r="G2131" i="13"/>
  <c r="U2131" i="13" s="1"/>
  <c r="H2131" i="13"/>
  <c r="F2132" i="13"/>
  <c r="G2132" i="13"/>
  <c r="H2132" i="13"/>
  <c r="F2133" i="13"/>
  <c r="G2133" i="13"/>
  <c r="U2133" i="13" s="1"/>
  <c r="H2133" i="13"/>
  <c r="F2134" i="13"/>
  <c r="G2134" i="13"/>
  <c r="U2134" i="13" s="1"/>
  <c r="H2134" i="13"/>
  <c r="F2135" i="13"/>
  <c r="G2135" i="13"/>
  <c r="H2135" i="13"/>
  <c r="F2136" i="13"/>
  <c r="G2136" i="13"/>
  <c r="U2136" i="13" s="1"/>
  <c r="H2136" i="13"/>
  <c r="F2137" i="13"/>
  <c r="G2137" i="13"/>
  <c r="U2137" i="13" s="1"/>
  <c r="H2137" i="13"/>
  <c r="F2138" i="13"/>
  <c r="G2138" i="13"/>
  <c r="U2138" i="13" s="1"/>
  <c r="H2138" i="13"/>
  <c r="F2139" i="13"/>
  <c r="G2139" i="13"/>
  <c r="U2139" i="13" s="1"/>
  <c r="H2139" i="13"/>
  <c r="F2140" i="13"/>
  <c r="G2140" i="13"/>
  <c r="U2140" i="13" s="1"/>
  <c r="H2140" i="13"/>
  <c r="F2141" i="13"/>
  <c r="G2141" i="13"/>
  <c r="U2141" i="13" s="1"/>
  <c r="H2141" i="13"/>
  <c r="F2142" i="13"/>
  <c r="G2142" i="13"/>
  <c r="U2142" i="13" s="1"/>
  <c r="H2142" i="13"/>
  <c r="F2143" i="13"/>
  <c r="G2143" i="13"/>
  <c r="U2143" i="13" s="1"/>
  <c r="H2143" i="13"/>
  <c r="F2144" i="13"/>
  <c r="G2144" i="13"/>
  <c r="U2144" i="13" s="1"/>
  <c r="H2144" i="13"/>
  <c r="F2145" i="13"/>
  <c r="G2145" i="13"/>
  <c r="U2145" i="13" s="1"/>
  <c r="H2145" i="13"/>
  <c r="F2146" i="13"/>
  <c r="G2146" i="13"/>
  <c r="H2146" i="13"/>
  <c r="F2147" i="13"/>
  <c r="G2147" i="13"/>
  <c r="U2147" i="13" s="1"/>
  <c r="H2147" i="13"/>
  <c r="F2148" i="13"/>
  <c r="G2148" i="13"/>
  <c r="U2148" i="13" s="1"/>
  <c r="H2148" i="13"/>
  <c r="F2149" i="13"/>
  <c r="G2149" i="13"/>
  <c r="U2149" i="13" s="1"/>
  <c r="H2149" i="13"/>
  <c r="F2150" i="13"/>
  <c r="G2150" i="13"/>
  <c r="U2150" i="13" s="1"/>
  <c r="H2150" i="13"/>
  <c r="F2151" i="13"/>
  <c r="G2151" i="13"/>
  <c r="U2151" i="13" s="1"/>
  <c r="H2151" i="13"/>
  <c r="F2152" i="13"/>
  <c r="G2152" i="13"/>
  <c r="U2152" i="13" s="1"/>
  <c r="H2152" i="13"/>
  <c r="F2153" i="13"/>
  <c r="G2153" i="13"/>
  <c r="U2153" i="13" s="1"/>
  <c r="H2153" i="13"/>
  <c r="F2154" i="13"/>
  <c r="G2154" i="13"/>
  <c r="U2154" i="13" s="1"/>
  <c r="H2154" i="13"/>
  <c r="F2155" i="13"/>
  <c r="G2155" i="13"/>
  <c r="U2155" i="13" s="1"/>
  <c r="H2155" i="13"/>
  <c r="F2156" i="13"/>
  <c r="G2156" i="13"/>
  <c r="H2156" i="13"/>
  <c r="F2157" i="13"/>
  <c r="G2157" i="13"/>
  <c r="U2157" i="13" s="1"/>
  <c r="H2157" i="13"/>
  <c r="F2158" i="13"/>
  <c r="G2158" i="13"/>
  <c r="U2158" i="13" s="1"/>
  <c r="H2158" i="13"/>
  <c r="F2159" i="13"/>
  <c r="G2159" i="13"/>
  <c r="H2159" i="13"/>
  <c r="F2160" i="13"/>
  <c r="G2160" i="13"/>
  <c r="U2160" i="13" s="1"/>
  <c r="H2160" i="13"/>
  <c r="F2161" i="13"/>
  <c r="G2161" i="13"/>
  <c r="U2161" i="13" s="1"/>
  <c r="H2161" i="13"/>
  <c r="F2162" i="13"/>
  <c r="G2162" i="13"/>
  <c r="U2162" i="13" s="1"/>
  <c r="H2162" i="13"/>
  <c r="F2163" i="13"/>
  <c r="G2163" i="13"/>
  <c r="U2163" i="13" s="1"/>
  <c r="H2163" i="13"/>
  <c r="F2164" i="13"/>
  <c r="G2164" i="13"/>
  <c r="U2164" i="13" s="1"/>
  <c r="H2164" i="13"/>
  <c r="F2165" i="13"/>
  <c r="G2165" i="13"/>
  <c r="U2165" i="13" s="1"/>
  <c r="H2165" i="13"/>
  <c r="F2166" i="13"/>
  <c r="G2166" i="13"/>
  <c r="U2166" i="13" s="1"/>
  <c r="H2166" i="13"/>
  <c r="F2167" i="13"/>
  <c r="G2167" i="13"/>
  <c r="U2167" i="13" s="1"/>
  <c r="H2167" i="13"/>
  <c r="F2168" i="13"/>
  <c r="G2168" i="13"/>
  <c r="U2168" i="13" s="1"/>
  <c r="H2168" i="13"/>
  <c r="F2169" i="13"/>
  <c r="G2169" i="13"/>
  <c r="U2169" i="13" s="1"/>
  <c r="H2169" i="13"/>
  <c r="F2170" i="13"/>
  <c r="G2170" i="13"/>
  <c r="H2170" i="13"/>
  <c r="F2171" i="13"/>
  <c r="G2171" i="13"/>
  <c r="U2171" i="13" s="1"/>
  <c r="H2171" i="13"/>
  <c r="F2172" i="13"/>
  <c r="G2172" i="13"/>
  <c r="U2172" i="13" s="1"/>
  <c r="H2172" i="13"/>
  <c r="F2173" i="13"/>
  <c r="G2173" i="13"/>
  <c r="U2173" i="13" s="1"/>
  <c r="H2173" i="13"/>
  <c r="F2174" i="13"/>
  <c r="G2174" i="13"/>
  <c r="U2174" i="13" s="1"/>
  <c r="H2174" i="13"/>
  <c r="F2175" i="13"/>
  <c r="G2175" i="13"/>
  <c r="U2175" i="13" s="1"/>
  <c r="H2175" i="13"/>
  <c r="F2176" i="13"/>
  <c r="G2176" i="13"/>
  <c r="U2176" i="13" s="1"/>
  <c r="H2176" i="13"/>
  <c r="F2177" i="13"/>
  <c r="G2177" i="13"/>
  <c r="U2177" i="13" s="1"/>
  <c r="H2177" i="13"/>
  <c r="F2178" i="13"/>
  <c r="G2178" i="13"/>
  <c r="U2178" i="13" s="1"/>
  <c r="H2178" i="13"/>
  <c r="F2179" i="13"/>
  <c r="G2179" i="13"/>
  <c r="U2179" i="13" s="1"/>
  <c r="H2179" i="13"/>
  <c r="F2180" i="13"/>
  <c r="G2180" i="13"/>
  <c r="H2180" i="13"/>
  <c r="F2181" i="13"/>
  <c r="G2181" i="13"/>
  <c r="U2181" i="13" s="1"/>
  <c r="H2181" i="13"/>
  <c r="F2182" i="13"/>
  <c r="G2182" i="13"/>
  <c r="U2182" i="13" s="1"/>
  <c r="H2182" i="13"/>
  <c r="F2183" i="13"/>
  <c r="G2183" i="13"/>
  <c r="H2183" i="13"/>
  <c r="F2184" i="13"/>
  <c r="G2184" i="13"/>
  <c r="U2184" i="13" s="1"/>
  <c r="H2184" i="13"/>
  <c r="F2185" i="13"/>
  <c r="G2185" i="13"/>
  <c r="U2185" i="13" s="1"/>
  <c r="H2185" i="13"/>
  <c r="F2186" i="13"/>
  <c r="G2186" i="13"/>
  <c r="U2186" i="13" s="1"/>
  <c r="H2186" i="13"/>
  <c r="F2187" i="13"/>
  <c r="G2187" i="13"/>
  <c r="U2187" i="13" s="1"/>
  <c r="H2187" i="13"/>
  <c r="F2188" i="13"/>
  <c r="G2188" i="13"/>
  <c r="U2188" i="13" s="1"/>
  <c r="H2188" i="13"/>
  <c r="F2189" i="13"/>
  <c r="G2189" i="13"/>
  <c r="U2189" i="13" s="1"/>
  <c r="H2189" i="13"/>
  <c r="F2190" i="13"/>
  <c r="G2190" i="13"/>
  <c r="U2190" i="13" s="1"/>
  <c r="H2190" i="13"/>
  <c r="F2191" i="13"/>
  <c r="G2191" i="13"/>
  <c r="U2191" i="13" s="1"/>
  <c r="H2191" i="13"/>
  <c r="F2192" i="13"/>
  <c r="G2192" i="13"/>
  <c r="U2192" i="13" s="1"/>
  <c r="H2192" i="13"/>
  <c r="F2193" i="13"/>
  <c r="G2193" i="13"/>
  <c r="U2193" i="13" s="1"/>
  <c r="H2193" i="13"/>
  <c r="F2194" i="13"/>
  <c r="G2194" i="13"/>
  <c r="H2194" i="13"/>
  <c r="F2195" i="13"/>
  <c r="G2195" i="13"/>
  <c r="U2195" i="13" s="1"/>
  <c r="H2195" i="13"/>
  <c r="F2196" i="13"/>
  <c r="G2196" i="13"/>
  <c r="U2196" i="13" s="1"/>
  <c r="H2196" i="13"/>
  <c r="F2197" i="13"/>
  <c r="G2197" i="13"/>
  <c r="U2197" i="13" s="1"/>
  <c r="H2197" i="13"/>
  <c r="F2198" i="13"/>
  <c r="G2198" i="13"/>
  <c r="U2198" i="13" s="1"/>
  <c r="H2198" i="13"/>
  <c r="F2199" i="13"/>
  <c r="G2199" i="13"/>
  <c r="U2199" i="13" s="1"/>
  <c r="H2199" i="13"/>
  <c r="F2200" i="13"/>
  <c r="G2200" i="13"/>
  <c r="U2200" i="13" s="1"/>
  <c r="H2200" i="13"/>
  <c r="F2201" i="13"/>
  <c r="G2201" i="13"/>
  <c r="U2201" i="13" s="1"/>
  <c r="H2201" i="13"/>
  <c r="F2202" i="13"/>
  <c r="G2202" i="13"/>
  <c r="H2202" i="13"/>
  <c r="F2203" i="13"/>
  <c r="G2203" i="13"/>
  <c r="U2203" i="13" s="1"/>
  <c r="H2203" i="13"/>
  <c r="F2204" i="13"/>
  <c r="G2204" i="13"/>
  <c r="H2204" i="13"/>
  <c r="F2205" i="13"/>
  <c r="G2205" i="13"/>
  <c r="U2205" i="13" s="1"/>
  <c r="H2205" i="13"/>
  <c r="F2206" i="13"/>
  <c r="G2206" i="13"/>
  <c r="U2206" i="13" s="1"/>
  <c r="H2206" i="13"/>
  <c r="F2207" i="13"/>
  <c r="G2207" i="13"/>
  <c r="H2207" i="13"/>
  <c r="F2208" i="13"/>
  <c r="G2208" i="13"/>
  <c r="U2208" i="13" s="1"/>
  <c r="H2208" i="13"/>
  <c r="F2209" i="13"/>
  <c r="G2209" i="13"/>
  <c r="U2209" i="13" s="1"/>
  <c r="H2209" i="13"/>
  <c r="F2210" i="13"/>
  <c r="G2210" i="13"/>
  <c r="U2210" i="13" s="1"/>
  <c r="H2210" i="13"/>
  <c r="F2211" i="13"/>
  <c r="G2211" i="13"/>
  <c r="U2211" i="13" s="1"/>
  <c r="H2211" i="13"/>
  <c r="F2212" i="13"/>
  <c r="G2212" i="13"/>
  <c r="U2212" i="13" s="1"/>
  <c r="H2212" i="13"/>
  <c r="F2213" i="13"/>
  <c r="G2213" i="13"/>
  <c r="U2213" i="13" s="1"/>
  <c r="H2213" i="13"/>
  <c r="F2214" i="13"/>
  <c r="G2214" i="13"/>
  <c r="U2214" i="13" s="1"/>
  <c r="H2214" i="13"/>
  <c r="F2215" i="13"/>
  <c r="G2215" i="13"/>
  <c r="U2215" i="13" s="1"/>
  <c r="H2215" i="13"/>
  <c r="F2216" i="13"/>
  <c r="G2216" i="13"/>
  <c r="U2216" i="13" s="1"/>
  <c r="H2216" i="13"/>
  <c r="F2217" i="13"/>
  <c r="G2217" i="13"/>
  <c r="U2217" i="13" s="1"/>
  <c r="H2217" i="13"/>
  <c r="F2218" i="13"/>
  <c r="G2218" i="13"/>
  <c r="H2218" i="13"/>
  <c r="F2219" i="13"/>
  <c r="G2219" i="13"/>
  <c r="U2219" i="13" s="1"/>
  <c r="H2219" i="13"/>
  <c r="F2220" i="13"/>
  <c r="G2220" i="13"/>
  <c r="U2220" i="13" s="1"/>
  <c r="H2220" i="13"/>
  <c r="F2221" i="13"/>
  <c r="G2221" i="13"/>
  <c r="U2221" i="13" s="1"/>
  <c r="H2221" i="13"/>
  <c r="F2222" i="13"/>
  <c r="G2222" i="13"/>
  <c r="U2222" i="13" s="1"/>
  <c r="H2222" i="13"/>
  <c r="F2223" i="13"/>
  <c r="G2223" i="13"/>
  <c r="U2223" i="13" s="1"/>
  <c r="H2223" i="13"/>
  <c r="F2224" i="13"/>
  <c r="G2224" i="13"/>
  <c r="U2224" i="13" s="1"/>
  <c r="H2224" i="13"/>
  <c r="F2225" i="13"/>
  <c r="G2225" i="13"/>
  <c r="U2225" i="13" s="1"/>
  <c r="H2225" i="13"/>
  <c r="F2226" i="13"/>
  <c r="G2226" i="13"/>
  <c r="H2226" i="13"/>
  <c r="F2227" i="13"/>
  <c r="G2227" i="13"/>
  <c r="U2227" i="13" s="1"/>
  <c r="H2227" i="13"/>
  <c r="F2228" i="13"/>
  <c r="G2228" i="13"/>
  <c r="H2228" i="13"/>
  <c r="F2229" i="13"/>
  <c r="G2229" i="13"/>
  <c r="U2229" i="13" s="1"/>
  <c r="H2229" i="13"/>
  <c r="F2230" i="13"/>
  <c r="G2230" i="13"/>
  <c r="U2230" i="13" s="1"/>
  <c r="H2230" i="13"/>
  <c r="F2231" i="13"/>
  <c r="G2231" i="13"/>
  <c r="H2231" i="13"/>
  <c r="F2232" i="13"/>
  <c r="G2232" i="13"/>
  <c r="U2232" i="13" s="1"/>
  <c r="H2232" i="13"/>
  <c r="F2233" i="13"/>
  <c r="G2233" i="13"/>
  <c r="U2233" i="13" s="1"/>
  <c r="H2233" i="13"/>
  <c r="F2234" i="13"/>
  <c r="G2234" i="13"/>
  <c r="U2234" i="13" s="1"/>
  <c r="H2234" i="13"/>
  <c r="F2235" i="13"/>
  <c r="G2235" i="13"/>
  <c r="U2235" i="13" s="1"/>
  <c r="H2235" i="13"/>
  <c r="F2236" i="13"/>
  <c r="G2236" i="13"/>
  <c r="U2236" i="13" s="1"/>
  <c r="H2236" i="13"/>
  <c r="F2237" i="13"/>
  <c r="G2237" i="13"/>
  <c r="U2237" i="13" s="1"/>
  <c r="H2237" i="13"/>
  <c r="F2238" i="13"/>
  <c r="G2238" i="13"/>
  <c r="U2238" i="13" s="1"/>
  <c r="H2238" i="13"/>
  <c r="F2239" i="13"/>
  <c r="G2239" i="13"/>
  <c r="U2239" i="13" s="1"/>
  <c r="H2239" i="13"/>
  <c r="F2240" i="13"/>
  <c r="G2240" i="13"/>
  <c r="U2240" i="13" s="1"/>
  <c r="H2240" i="13"/>
  <c r="F2241" i="13"/>
  <c r="G2241" i="13"/>
  <c r="U2241" i="13" s="1"/>
  <c r="H2241" i="13"/>
  <c r="F2242" i="13"/>
  <c r="G2242" i="13"/>
  <c r="H2242" i="13"/>
  <c r="F2243" i="13"/>
  <c r="G2243" i="13"/>
  <c r="U2243" i="13" s="1"/>
  <c r="H2243" i="13"/>
  <c r="F2244" i="13"/>
  <c r="G2244" i="13"/>
  <c r="U2244" i="13" s="1"/>
  <c r="H2244" i="13"/>
  <c r="F2245" i="13"/>
  <c r="G2245" i="13"/>
  <c r="U2245" i="13" s="1"/>
  <c r="H2245" i="13"/>
  <c r="F2246" i="13"/>
  <c r="G2246" i="13"/>
  <c r="U2246" i="13" s="1"/>
  <c r="H2246" i="13"/>
  <c r="F2247" i="13"/>
  <c r="G2247" i="13"/>
  <c r="U2247" i="13" s="1"/>
  <c r="H2247" i="13"/>
  <c r="F2248" i="13"/>
  <c r="G2248" i="13"/>
  <c r="U2248" i="13" s="1"/>
  <c r="H2248" i="13"/>
  <c r="F2249" i="13"/>
  <c r="G2249" i="13"/>
  <c r="U2249" i="13" s="1"/>
  <c r="H2249" i="13"/>
  <c r="F2250" i="13"/>
  <c r="G2250" i="13"/>
  <c r="U2250" i="13" s="1"/>
  <c r="H2250" i="13"/>
  <c r="F2251" i="13"/>
  <c r="G2251" i="13"/>
  <c r="U2251" i="13" s="1"/>
  <c r="H2251" i="13"/>
  <c r="F2252" i="13"/>
  <c r="G2252" i="13"/>
  <c r="H2252" i="13"/>
  <c r="F2253" i="13"/>
  <c r="G2253" i="13"/>
  <c r="U2253" i="13" s="1"/>
  <c r="H2253" i="13"/>
  <c r="F2254" i="13"/>
  <c r="G2254" i="13"/>
  <c r="U2254" i="13" s="1"/>
  <c r="H2254" i="13"/>
  <c r="F2255" i="13"/>
  <c r="G2255" i="13"/>
  <c r="H2255" i="13"/>
  <c r="F2256" i="13"/>
  <c r="G2256" i="13"/>
  <c r="U2256" i="13" s="1"/>
  <c r="H2256" i="13"/>
  <c r="F2257" i="13"/>
  <c r="G2257" i="13"/>
  <c r="U2257" i="13" s="1"/>
  <c r="H2257" i="13"/>
  <c r="F2258" i="13"/>
  <c r="G2258" i="13"/>
  <c r="U2258" i="13" s="1"/>
  <c r="H2258" i="13"/>
  <c r="F2259" i="13"/>
  <c r="G2259" i="13"/>
  <c r="U2259" i="13" s="1"/>
  <c r="H2259" i="13"/>
  <c r="F2260" i="13"/>
  <c r="G2260" i="13"/>
  <c r="U2260" i="13" s="1"/>
  <c r="H2260" i="13"/>
  <c r="F2261" i="13"/>
  <c r="G2261" i="13"/>
  <c r="U2261" i="13" s="1"/>
  <c r="H2261" i="13"/>
  <c r="F2262" i="13"/>
  <c r="G2262" i="13"/>
  <c r="U2262" i="13" s="1"/>
  <c r="H2262" i="13"/>
  <c r="F2263" i="13"/>
  <c r="G2263" i="13"/>
  <c r="U2263" i="13" s="1"/>
  <c r="H2263" i="13"/>
  <c r="F2264" i="13"/>
  <c r="G2264" i="13"/>
  <c r="U2264" i="13" s="1"/>
  <c r="H2264" i="13"/>
  <c r="F2265" i="13"/>
  <c r="G2265" i="13"/>
  <c r="U2265" i="13" s="1"/>
  <c r="H2265" i="13"/>
  <c r="F2266" i="13"/>
  <c r="G2266" i="13"/>
  <c r="H2266" i="13"/>
  <c r="F2267" i="13"/>
  <c r="G2267" i="13"/>
  <c r="U2267" i="13" s="1"/>
  <c r="H2267" i="13"/>
  <c r="F2268" i="13"/>
  <c r="G2268" i="13"/>
  <c r="U2268" i="13" s="1"/>
  <c r="H2268" i="13"/>
  <c r="F2269" i="13"/>
  <c r="G2269" i="13"/>
  <c r="U2269" i="13" s="1"/>
  <c r="H2269" i="13"/>
  <c r="F2270" i="13"/>
  <c r="G2270" i="13"/>
  <c r="U2270" i="13" s="1"/>
  <c r="H2270" i="13"/>
  <c r="F2271" i="13"/>
  <c r="G2271" i="13"/>
  <c r="U2271" i="13" s="1"/>
  <c r="H2271" i="13"/>
  <c r="F2272" i="13"/>
  <c r="G2272" i="13"/>
  <c r="U2272" i="13" s="1"/>
  <c r="H2272" i="13"/>
  <c r="F2273" i="13"/>
  <c r="G2273" i="13"/>
  <c r="U2273" i="13" s="1"/>
  <c r="H2273" i="13"/>
  <c r="F2274" i="13"/>
  <c r="G2274" i="13"/>
  <c r="U2274" i="13" s="1"/>
  <c r="H2274" i="13"/>
  <c r="F2275" i="13"/>
  <c r="G2275" i="13"/>
  <c r="U2275" i="13" s="1"/>
  <c r="H2275" i="13"/>
  <c r="F2276" i="13"/>
  <c r="G2276" i="13"/>
  <c r="H2276" i="13"/>
  <c r="F2277" i="13"/>
  <c r="G2277" i="13"/>
  <c r="U2277" i="13" s="1"/>
  <c r="H2277" i="13"/>
  <c r="F2278" i="13"/>
  <c r="G2278" i="13"/>
  <c r="U2278" i="13" s="1"/>
  <c r="H2278" i="13"/>
  <c r="F2279" i="13"/>
  <c r="G2279" i="13"/>
  <c r="H2279" i="13"/>
  <c r="F2280" i="13"/>
  <c r="G2280" i="13"/>
  <c r="U2280" i="13" s="1"/>
  <c r="H2280" i="13"/>
  <c r="F2281" i="13"/>
  <c r="G2281" i="13"/>
  <c r="U2281" i="13" s="1"/>
  <c r="H2281" i="13"/>
  <c r="F2282" i="13"/>
  <c r="G2282" i="13"/>
  <c r="U2282" i="13" s="1"/>
  <c r="H2282" i="13"/>
  <c r="F2283" i="13"/>
  <c r="G2283" i="13"/>
  <c r="U2283" i="13" s="1"/>
  <c r="H2283" i="13"/>
  <c r="F2284" i="13"/>
  <c r="G2284" i="13"/>
  <c r="U2284" i="13" s="1"/>
  <c r="H2284" i="13"/>
  <c r="F2285" i="13"/>
  <c r="G2285" i="13"/>
  <c r="U2285" i="13" s="1"/>
  <c r="H2285" i="13"/>
  <c r="F2286" i="13"/>
  <c r="G2286" i="13"/>
  <c r="U2286" i="13" s="1"/>
  <c r="H2286" i="13"/>
  <c r="F2287" i="13"/>
  <c r="G2287" i="13"/>
  <c r="U2287" i="13" s="1"/>
  <c r="H2287" i="13"/>
  <c r="F2288" i="13"/>
  <c r="G2288" i="13"/>
  <c r="U2288" i="13" s="1"/>
  <c r="H2288" i="13"/>
  <c r="F2289" i="13"/>
  <c r="G2289" i="13"/>
  <c r="U2289" i="13" s="1"/>
  <c r="H2289" i="13"/>
  <c r="F2290" i="13"/>
  <c r="G2290" i="13"/>
  <c r="H2290" i="13"/>
  <c r="F2291" i="13"/>
  <c r="G2291" i="13"/>
  <c r="U2291" i="13" s="1"/>
  <c r="H2291" i="13"/>
  <c r="F2292" i="13"/>
  <c r="G2292" i="13"/>
  <c r="U2292" i="13" s="1"/>
  <c r="H2292" i="13"/>
  <c r="F2293" i="13"/>
  <c r="G2293" i="13"/>
  <c r="U2293" i="13" s="1"/>
  <c r="H2293" i="13"/>
  <c r="F2294" i="13"/>
  <c r="G2294" i="13"/>
  <c r="U2294" i="13" s="1"/>
  <c r="H2294" i="13"/>
  <c r="F2295" i="13"/>
  <c r="G2295" i="13"/>
  <c r="U2295" i="13" s="1"/>
  <c r="H2295" i="13"/>
  <c r="F2296" i="13"/>
  <c r="G2296" i="13"/>
  <c r="U2296" i="13" s="1"/>
  <c r="H2296" i="13"/>
  <c r="F2297" i="13"/>
  <c r="G2297" i="13"/>
  <c r="U2297" i="13" s="1"/>
  <c r="H2297" i="13"/>
  <c r="F2298" i="13"/>
  <c r="G2298" i="13"/>
  <c r="U2298" i="13" s="1"/>
  <c r="H2298" i="13"/>
  <c r="F2299" i="13"/>
  <c r="G2299" i="13"/>
  <c r="U2299" i="13" s="1"/>
  <c r="H2299" i="13"/>
  <c r="F2300" i="13"/>
  <c r="G2300" i="13"/>
  <c r="H2300" i="13"/>
  <c r="F2301" i="13"/>
  <c r="G2301" i="13"/>
  <c r="U2301" i="13" s="1"/>
  <c r="H2301" i="13"/>
  <c r="F2302" i="13"/>
  <c r="G2302" i="13"/>
  <c r="U2302" i="13" s="1"/>
  <c r="H2302" i="13"/>
  <c r="F2303" i="13"/>
  <c r="G2303" i="13"/>
  <c r="H2303" i="13"/>
  <c r="F2304" i="13"/>
  <c r="G2304" i="13"/>
  <c r="U2304" i="13" s="1"/>
  <c r="H2304" i="13"/>
  <c r="F2305" i="13"/>
  <c r="G2305" i="13"/>
  <c r="U2305" i="13" s="1"/>
  <c r="H2305" i="13"/>
  <c r="F2306" i="13"/>
  <c r="G2306" i="13"/>
  <c r="U2306" i="13" s="1"/>
  <c r="H2306" i="13"/>
  <c r="F2307" i="13"/>
  <c r="G2307" i="13"/>
  <c r="U2307" i="13" s="1"/>
  <c r="H2307" i="13"/>
  <c r="F2308" i="13"/>
  <c r="G2308" i="13"/>
  <c r="U2308" i="13" s="1"/>
  <c r="H2308" i="13"/>
  <c r="F2309" i="13"/>
  <c r="G2309" i="13"/>
  <c r="U2309" i="13" s="1"/>
  <c r="H2309" i="13"/>
  <c r="F2310" i="13"/>
  <c r="G2310" i="13"/>
  <c r="U2310" i="13" s="1"/>
  <c r="H2310" i="13"/>
  <c r="F2311" i="13"/>
  <c r="G2311" i="13"/>
  <c r="U2311" i="13" s="1"/>
  <c r="H2311" i="13"/>
  <c r="F2312" i="13"/>
  <c r="G2312" i="13"/>
  <c r="U2312" i="13" s="1"/>
  <c r="H2312" i="13"/>
  <c r="F2313" i="13"/>
  <c r="G2313" i="13"/>
  <c r="U2313" i="13" s="1"/>
  <c r="H2313" i="13"/>
  <c r="F2314" i="13"/>
  <c r="G2314" i="13"/>
  <c r="H2314" i="13"/>
  <c r="F2315" i="13"/>
  <c r="G2315" i="13"/>
  <c r="U2315" i="13" s="1"/>
  <c r="H2315" i="13"/>
  <c r="F2316" i="13"/>
  <c r="G2316" i="13"/>
  <c r="U2316" i="13" s="1"/>
  <c r="H2316" i="13"/>
  <c r="F2317" i="13"/>
  <c r="G2317" i="13"/>
  <c r="U2317" i="13" s="1"/>
  <c r="H2317" i="13"/>
  <c r="F2318" i="13"/>
  <c r="G2318" i="13"/>
  <c r="U2318" i="13" s="1"/>
  <c r="H2318" i="13"/>
  <c r="F2319" i="13"/>
  <c r="G2319" i="13"/>
  <c r="U2319" i="13" s="1"/>
  <c r="H2319" i="13"/>
  <c r="F2320" i="13"/>
  <c r="G2320" i="13"/>
  <c r="U2320" i="13" s="1"/>
  <c r="H2320" i="13"/>
  <c r="F2321" i="13"/>
  <c r="G2321" i="13"/>
  <c r="U2321" i="13" s="1"/>
  <c r="H2321" i="13"/>
  <c r="F2322" i="13"/>
  <c r="G2322" i="13"/>
  <c r="U2322" i="13" s="1"/>
  <c r="H2322" i="13"/>
  <c r="F2323" i="13"/>
  <c r="G2323" i="13"/>
  <c r="U2323" i="13" s="1"/>
  <c r="H2323" i="13"/>
  <c r="F2324" i="13"/>
  <c r="G2324" i="13"/>
  <c r="H2324" i="13"/>
  <c r="F2325" i="13"/>
  <c r="G2325" i="13"/>
  <c r="U2325" i="13" s="1"/>
  <c r="H2325" i="13"/>
  <c r="F2326" i="13"/>
  <c r="G2326" i="13"/>
  <c r="U2326" i="13" s="1"/>
  <c r="H2326" i="13"/>
  <c r="F2327" i="13"/>
  <c r="G2327" i="13"/>
  <c r="H2327" i="13"/>
  <c r="F2328" i="13"/>
  <c r="G2328" i="13"/>
  <c r="U2328" i="13" s="1"/>
  <c r="H2328" i="13"/>
  <c r="F2329" i="13"/>
  <c r="G2329" i="13"/>
  <c r="U2329" i="13" s="1"/>
  <c r="H2329" i="13"/>
  <c r="F2330" i="13"/>
  <c r="G2330" i="13"/>
  <c r="U2330" i="13" s="1"/>
  <c r="H2330" i="13"/>
  <c r="F2331" i="13"/>
  <c r="G2331" i="13"/>
  <c r="U2331" i="13" s="1"/>
  <c r="H2331" i="13"/>
  <c r="F2332" i="13"/>
  <c r="G2332" i="13"/>
  <c r="U2332" i="13" s="1"/>
  <c r="H2332" i="13"/>
  <c r="F2333" i="13"/>
  <c r="G2333" i="13"/>
  <c r="U2333" i="13" s="1"/>
  <c r="H2333" i="13"/>
  <c r="F2334" i="13"/>
  <c r="G2334" i="13"/>
  <c r="U2334" i="13" s="1"/>
  <c r="H2334" i="13"/>
  <c r="F2335" i="13"/>
  <c r="G2335" i="13"/>
  <c r="U2335" i="13" s="1"/>
  <c r="H2335" i="13"/>
  <c r="F2336" i="13"/>
  <c r="G2336" i="13"/>
  <c r="U2336" i="13" s="1"/>
  <c r="H2336" i="13"/>
  <c r="F2337" i="13"/>
  <c r="G2337" i="13"/>
  <c r="U2337" i="13" s="1"/>
  <c r="H2337" i="13"/>
  <c r="F2338" i="13"/>
  <c r="G2338" i="13"/>
  <c r="H2338" i="13"/>
  <c r="F2339" i="13"/>
  <c r="G2339" i="13"/>
  <c r="U2339" i="13" s="1"/>
  <c r="H2339" i="13"/>
  <c r="F2340" i="13"/>
  <c r="G2340" i="13"/>
  <c r="U2340" i="13" s="1"/>
  <c r="H2340" i="13"/>
  <c r="F2341" i="13"/>
  <c r="G2341" i="13"/>
  <c r="U2341" i="13" s="1"/>
  <c r="H2341" i="13"/>
  <c r="F2342" i="13"/>
  <c r="G2342" i="13"/>
  <c r="U2342" i="13" s="1"/>
  <c r="H2342" i="13"/>
  <c r="F2343" i="13"/>
  <c r="G2343" i="13"/>
  <c r="U2343" i="13" s="1"/>
  <c r="H2343" i="13"/>
  <c r="F2344" i="13"/>
  <c r="G2344" i="13"/>
  <c r="U2344" i="13" s="1"/>
  <c r="H2344" i="13"/>
  <c r="F2345" i="13"/>
  <c r="G2345" i="13"/>
  <c r="U2345" i="13" s="1"/>
  <c r="H2345" i="13"/>
  <c r="F2346" i="13"/>
  <c r="G2346" i="13"/>
  <c r="U2346" i="13" s="1"/>
  <c r="H2346" i="13"/>
  <c r="F2347" i="13"/>
  <c r="G2347" i="13"/>
  <c r="U2347" i="13" s="1"/>
  <c r="H2347" i="13"/>
  <c r="F2348" i="13"/>
  <c r="G2348" i="13"/>
  <c r="H2348" i="13"/>
  <c r="F2349" i="13"/>
  <c r="G2349" i="13"/>
  <c r="U2349" i="13" s="1"/>
  <c r="H2349" i="13"/>
  <c r="F2350" i="13"/>
  <c r="G2350" i="13"/>
  <c r="U2350" i="13" s="1"/>
  <c r="H2350" i="13"/>
  <c r="F2351" i="13"/>
  <c r="G2351" i="13"/>
  <c r="H2351" i="13"/>
  <c r="F2352" i="13"/>
  <c r="G2352" i="13"/>
  <c r="U2352" i="13" s="1"/>
  <c r="H2352" i="13"/>
  <c r="F2353" i="13"/>
  <c r="G2353" i="13"/>
  <c r="U2353" i="13" s="1"/>
  <c r="H2353" i="13"/>
  <c r="F2354" i="13"/>
  <c r="G2354" i="13"/>
  <c r="U2354" i="13" s="1"/>
  <c r="H2354" i="13"/>
  <c r="F2355" i="13"/>
  <c r="G2355" i="13"/>
  <c r="U2355" i="13" s="1"/>
  <c r="H2355" i="13"/>
  <c r="F2356" i="13"/>
  <c r="G2356" i="13"/>
  <c r="U2356" i="13" s="1"/>
  <c r="H2356" i="13"/>
  <c r="F2357" i="13"/>
  <c r="G2357" i="13"/>
  <c r="U2357" i="13" s="1"/>
  <c r="H2357" i="13"/>
  <c r="F2358" i="13"/>
  <c r="G2358" i="13"/>
  <c r="U2358" i="13" s="1"/>
  <c r="H2358" i="13"/>
  <c r="F2359" i="13"/>
  <c r="G2359" i="13"/>
  <c r="U2359" i="13" s="1"/>
  <c r="H2359" i="13"/>
  <c r="F2360" i="13"/>
  <c r="G2360" i="13"/>
  <c r="U2360" i="13" s="1"/>
  <c r="H2360" i="13"/>
  <c r="F2361" i="13"/>
  <c r="G2361" i="13"/>
  <c r="U2361" i="13" s="1"/>
  <c r="H2361" i="13"/>
  <c r="F2362" i="13"/>
  <c r="G2362" i="13"/>
  <c r="H2362" i="13"/>
  <c r="F2363" i="13"/>
  <c r="G2363" i="13"/>
  <c r="U2363" i="13" s="1"/>
  <c r="H2363" i="13"/>
  <c r="F2364" i="13"/>
  <c r="G2364" i="13"/>
  <c r="U2364" i="13" s="1"/>
  <c r="H2364" i="13"/>
  <c r="F2365" i="13"/>
  <c r="G2365" i="13"/>
  <c r="U2365" i="13" s="1"/>
  <c r="H2365" i="13"/>
  <c r="F2366" i="13"/>
  <c r="G2366" i="13"/>
  <c r="U2366" i="13" s="1"/>
  <c r="H2366" i="13"/>
  <c r="F2367" i="13"/>
  <c r="G2367" i="13"/>
  <c r="U2367" i="13" s="1"/>
  <c r="H2367" i="13"/>
  <c r="F2368" i="13"/>
  <c r="G2368" i="13"/>
  <c r="U2368" i="13" s="1"/>
  <c r="H2368" i="13"/>
  <c r="F2369" i="13"/>
  <c r="G2369" i="13"/>
  <c r="U2369" i="13" s="1"/>
  <c r="H2369" i="13"/>
  <c r="F2370" i="13"/>
  <c r="G2370" i="13"/>
  <c r="H2370" i="13"/>
  <c r="F2371" i="13"/>
  <c r="G2371" i="13"/>
  <c r="U2371" i="13" s="1"/>
  <c r="H2371" i="13"/>
  <c r="F2372" i="13"/>
  <c r="G2372" i="13"/>
  <c r="H2372" i="13"/>
  <c r="F2373" i="13"/>
  <c r="G2373" i="13"/>
  <c r="U2373" i="13" s="1"/>
  <c r="H2373" i="13"/>
  <c r="F2374" i="13"/>
  <c r="G2374" i="13"/>
  <c r="U2374" i="13" s="1"/>
  <c r="H2374" i="13"/>
  <c r="F2375" i="13"/>
  <c r="G2375" i="13"/>
  <c r="H2375" i="13"/>
  <c r="F2376" i="13"/>
  <c r="G2376" i="13"/>
  <c r="U2376" i="13" s="1"/>
  <c r="H2376" i="13"/>
  <c r="F2377" i="13"/>
  <c r="G2377" i="13"/>
  <c r="U2377" i="13" s="1"/>
  <c r="H2377" i="13"/>
  <c r="F2378" i="13"/>
  <c r="G2378" i="13"/>
  <c r="U2378" i="13" s="1"/>
  <c r="H2378" i="13"/>
  <c r="F2379" i="13"/>
  <c r="G2379" i="13"/>
  <c r="U2379" i="13" s="1"/>
  <c r="H2379" i="13"/>
  <c r="F2380" i="13"/>
  <c r="G2380" i="13"/>
  <c r="U2380" i="13" s="1"/>
  <c r="H2380" i="13"/>
  <c r="F2381" i="13"/>
  <c r="G2381" i="13"/>
  <c r="U2381" i="13" s="1"/>
  <c r="H2381" i="13"/>
  <c r="F2382" i="13"/>
  <c r="G2382" i="13"/>
  <c r="U2382" i="13" s="1"/>
  <c r="H2382" i="13"/>
  <c r="F2383" i="13"/>
  <c r="G2383" i="13"/>
  <c r="U2383" i="13" s="1"/>
  <c r="H2383" i="13"/>
  <c r="F2384" i="13"/>
  <c r="G2384" i="13"/>
  <c r="U2384" i="13" s="1"/>
  <c r="H2384" i="13"/>
  <c r="F2385" i="13"/>
  <c r="G2385" i="13"/>
  <c r="U2385" i="13" s="1"/>
  <c r="H2385" i="13"/>
  <c r="F2386" i="13"/>
  <c r="G2386" i="13"/>
  <c r="H2386" i="13"/>
  <c r="F2387" i="13"/>
  <c r="G2387" i="13"/>
  <c r="U2387" i="13" s="1"/>
  <c r="H2387" i="13"/>
  <c r="F2388" i="13"/>
  <c r="G2388" i="13"/>
  <c r="U2388" i="13" s="1"/>
  <c r="H2388" i="13"/>
  <c r="F2389" i="13"/>
  <c r="G2389" i="13"/>
  <c r="U2389" i="13" s="1"/>
  <c r="H2389" i="13"/>
  <c r="F2390" i="13"/>
  <c r="G2390" i="13"/>
  <c r="U2390" i="13" s="1"/>
  <c r="H2390" i="13"/>
  <c r="F2391" i="13"/>
  <c r="G2391" i="13"/>
  <c r="U2391" i="13" s="1"/>
  <c r="H2391" i="13"/>
  <c r="F2392" i="13"/>
  <c r="G2392" i="13"/>
  <c r="U2392" i="13" s="1"/>
  <c r="H2392" i="13"/>
  <c r="F2393" i="13"/>
  <c r="G2393" i="13"/>
  <c r="U2393" i="13" s="1"/>
  <c r="H2393" i="13"/>
  <c r="F2394" i="13"/>
  <c r="G2394" i="13"/>
  <c r="U2394" i="13" s="1"/>
  <c r="H2394" i="13"/>
  <c r="F2395" i="13"/>
  <c r="G2395" i="13"/>
  <c r="U2395" i="13" s="1"/>
  <c r="H2395" i="13"/>
  <c r="F2396" i="13"/>
  <c r="G2396" i="13"/>
  <c r="H2396" i="13"/>
  <c r="F2397" i="13"/>
  <c r="G2397" i="13"/>
  <c r="U2397" i="13" s="1"/>
  <c r="H2397" i="13"/>
  <c r="F2398" i="13"/>
  <c r="G2398" i="13"/>
  <c r="U2398" i="13" s="1"/>
  <c r="H2398" i="13"/>
  <c r="F2399" i="13"/>
  <c r="G2399" i="13"/>
  <c r="H2399" i="13"/>
  <c r="F2400" i="13"/>
  <c r="G2400" i="13"/>
  <c r="U2400" i="13" s="1"/>
  <c r="H2400" i="13"/>
  <c r="F2401" i="13"/>
  <c r="G2401" i="13"/>
  <c r="U2401" i="13" s="1"/>
  <c r="H2401" i="13"/>
  <c r="F2402" i="13"/>
  <c r="G2402" i="13"/>
  <c r="U2402" i="13" s="1"/>
  <c r="H2402" i="13"/>
  <c r="F2403" i="13"/>
  <c r="G2403" i="13"/>
  <c r="U2403" i="13" s="1"/>
  <c r="H2403" i="13"/>
  <c r="F2404" i="13"/>
  <c r="G2404" i="13"/>
  <c r="U2404" i="13" s="1"/>
  <c r="H2404" i="13"/>
  <c r="F2405" i="13"/>
  <c r="G2405" i="13"/>
  <c r="U2405" i="13" s="1"/>
  <c r="H2405" i="13"/>
  <c r="F2406" i="13"/>
  <c r="G2406" i="13"/>
  <c r="U2406" i="13" s="1"/>
  <c r="H2406" i="13"/>
  <c r="F2407" i="13"/>
  <c r="G2407" i="13"/>
  <c r="U2407" i="13" s="1"/>
  <c r="H2407" i="13"/>
  <c r="F2408" i="13"/>
  <c r="G2408" i="13"/>
  <c r="U2408" i="13" s="1"/>
  <c r="H2408" i="13"/>
  <c r="F2409" i="13"/>
  <c r="G2409" i="13"/>
  <c r="U2409" i="13" s="1"/>
  <c r="H2409" i="13"/>
  <c r="F2410" i="13"/>
  <c r="G2410" i="13"/>
  <c r="H2410" i="13"/>
  <c r="F2411" i="13"/>
  <c r="G2411" i="13"/>
  <c r="U2411" i="13" s="1"/>
  <c r="H2411" i="13"/>
  <c r="F2412" i="13"/>
  <c r="G2412" i="13"/>
  <c r="U2412" i="13" s="1"/>
  <c r="H2412" i="13"/>
  <c r="F2413" i="13"/>
  <c r="G2413" i="13"/>
  <c r="U2413" i="13" s="1"/>
  <c r="H2413" i="13"/>
  <c r="F2414" i="13"/>
  <c r="G2414" i="13"/>
  <c r="U2414" i="13" s="1"/>
  <c r="H2414" i="13"/>
  <c r="F2415" i="13"/>
  <c r="G2415" i="13"/>
  <c r="U2415" i="13" s="1"/>
  <c r="H2415" i="13"/>
  <c r="F2416" i="13"/>
  <c r="G2416" i="13"/>
  <c r="U2416" i="13" s="1"/>
  <c r="H2416" i="13"/>
  <c r="F2417" i="13"/>
  <c r="G2417" i="13"/>
  <c r="U2417" i="13" s="1"/>
  <c r="H2417" i="13"/>
  <c r="F2418" i="13"/>
  <c r="G2418" i="13"/>
  <c r="U2418" i="13" s="1"/>
  <c r="H2418" i="13"/>
  <c r="F2419" i="13"/>
  <c r="G2419" i="13"/>
  <c r="U2419" i="13" s="1"/>
  <c r="H2419" i="13"/>
  <c r="F2420" i="13"/>
  <c r="G2420" i="13"/>
  <c r="H2420" i="13"/>
  <c r="F2421" i="13"/>
  <c r="G2421" i="13"/>
  <c r="U2421" i="13" s="1"/>
  <c r="H2421" i="13"/>
  <c r="F2422" i="13"/>
  <c r="G2422" i="13"/>
  <c r="U2422" i="13" s="1"/>
  <c r="H2422" i="13"/>
  <c r="F2423" i="13"/>
  <c r="G2423" i="13"/>
  <c r="H2423" i="13"/>
  <c r="F2424" i="13"/>
  <c r="G2424" i="13"/>
  <c r="U2424" i="13" s="1"/>
  <c r="H2424" i="13"/>
  <c r="F2425" i="13"/>
  <c r="G2425" i="13"/>
  <c r="U2425" i="13" s="1"/>
  <c r="H2425" i="13"/>
  <c r="F2426" i="13"/>
  <c r="G2426" i="13"/>
  <c r="U2426" i="13" s="1"/>
  <c r="H2426" i="13"/>
  <c r="F2427" i="13"/>
  <c r="G2427" i="13"/>
  <c r="U2427" i="13" s="1"/>
  <c r="H2427" i="13"/>
  <c r="F2428" i="13"/>
  <c r="G2428" i="13"/>
  <c r="U2428" i="13" s="1"/>
  <c r="H2428" i="13"/>
  <c r="F2429" i="13"/>
  <c r="G2429" i="13"/>
  <c r="U2429" i="13" s="1"/>
  <c r="H2429" i="13"/>
  <c r="F2430" i="13"/>
  <c r="G2430" i="13"/>
  <c r="U2430" i="13" s="1"/>
  <c r="H2430" i="13"/>
  <c r="F2431" i="13"/>
  <c r="G2431" i="13"/>
  <c r="U2431" i="13" s="1"/>
  <c r="H2431" i="13"/>
  <c r="F2432" i="13"/>
  <c r="G2432" i="13"/>
  <c r="U2432" i="13" s="1"/>
  <c r="H2432" i="13"/>
  <c r="F2433" i="13"/>
  <c r="G2433" i="13"/>
  <c r="U2433" i="13" s="1"/>
  <c r="H2433" i="13"/>
  <c r="F2434" i="13"/>
  <c r="G2434" i="13"/>
  <c r="H2434" i="13"/>
  <c r="F2435" i="13"/>
  <c r="G2435" i="13"/>
  <c r="U2435" i="13" s="1"/>
  <c r="H2435" i="13"/>
  <c r="F2436" i="13"/>
  <c r="G2436" i="13"/>
  <c r="U2436" i="13" s="1"/>
  <c r="H2436" i="13"/>
  <c r="F2437" i="13"/>
  <c r="G2437" i="13"/>
  <c r="U2437" i="13" s="1"/>
  <c r="H2437" i="13"/>
  <c r="F2438" i="13"/>
  <c r="G2438" i="13"/>
  <c r="U2438" i="13" s="1"/>
  <c r="H2438" i="13"/>
  <c r="F2439" i="13"/>
  <c r="G2439" i="13"/>
  <c r="U2439" i="13" s="1"/>
  <c r="H2439" i="13"/>
  <c r="F2440" i="13"/>
  <c r="G2440" i="13"/>
  <c r="U2440" i="13" s="1"/>
  <c r="H2440" i="13"/>
  <c r="F2441" i="13"/>
  <c r="G2441" i="13"/>
  <c r="U2441" i="13" s="1"/>
  <c r="H2441" i="13"/>
  <c r="F2442" i="13"/>
  <c r="G2442" i="13"/>
  <c r="U2442" i="13" s="1"/>
  <c r="H2442" i="13"/>
  <c r="F2443" i="13"/>
  <c r="G2443" i="13"/>
  <c r="U2443" i="13" s="1"/>
  <c r="H2443" i="13"/>
  <c r="F2444" i="13"/>
  <c r="G2444" i="13"/>
  <c r="H2444" i="13"/>
  <c r="F2445" i="13"/>
  <c r="G2445" i="13"/>
  <c r="U2445" i="13" s="1"/>
  <c r="H2445" i="13"/>
  <c r="F2446" i="13"/>
  <c r="G2446" i="13"/>
  <c r="U2446" i="13" s="1"/>
  <c r="H2446" i="13"/>
  <c r="F2447" i="13"/>
  <c r="G2447" i="13"/>
  <c r="H2447" i="13"/>
  <c r="F2448" i="13"/>
  <c r="G2448" i="13"/>
  <c r="U2448" i="13" s="1"/>
  <c r="H2448" i="13"/>
  <c r="F2449" i="13"/>
  <c r="G2449" i="13"/>
  <c r="U2449" i="13" s="1"/>
  <c r="H2449" i="13"/>
  <c r="F2450" i="13"/>
  <c r="G2450" i="13"/>
  <c r="U2450" i="13" s="1"/>
  <c r="H2450" i="13"/>
  <c r="F2451" i="13"/>
  <c r="G2451" i="13"/>
  <c r="U2451" i="13" s="1"/>
  <c r="H2451" i="13"/>
  <c r="F2452" i="13"/>
  <c r="G2452" i="13"/>
  <c r="U2452" i="13" s="1"/>
  <c r="H2452" i="13"/>
  <c r="F2453" i="13"/>
  <c r="G2453" i="13"/>
  <c r="U2453" i="13" s="1"/>
  <c r="H2453" i="13"/>
  <c r="F2454" i="13"/>
  <c r="G2454" i="13"/>
  <c r="U2454" i="13" s="1"/>
  <c r="H2454" i="13"/>
  <c r="F2455" i="13"/>
  <c r="G2455" i="13"/>
  <c r="U2455" i="13" s="1"/>
  <c r="H2455" i="13"/>
  <c r="F2456" i="13"/>
  <c r="G2456" i="13"/>
  <c r="U2456" i="13" s="1"/>
  <c r="H2456" i="13"/>
  <c r="F2457" i="13"/>
  <c r="G2457" i="13"/>
  <c r="U2457" i="13" s="1"/>
  <c r="H2457" i="13"/>
  <c r="F2458" i="13"/>
  <c r="G2458" i="13"/>
  <c r="H2458" i="13"/>
  <c r="F2459" i="13"/>
  <c r="G2459" i="13"/>
  <c r="U2459" i="13" s="1"/>
  <c r="H2459" i="13"/>
  <c r="F2460" i="13"/>
  <c r="G2460" i="13"/>
  <c r="U2460" i="13" s="1"/>
  <c r="H2460" i="13"/>
  <c r="F2461" i="13"/>
  <c r="G2461" i="13"/>
  <c r="U2461" i="13" s="1"/>
  <c r="H2461" i="13"/>
  <c r="F2462" i="13"/>
  <c r="G2462" i="13"/>
  <c r="U2462" i="13" s="1"/>
  <c r="H2462" i="13"/>
  <c r="F2463" i="13"/>
  <c r="G2463" i="13"/>
  <c r="U2463" i="13" s="1"/>
  <c r="H2463" i="13"/>
  <c r="F2464" i="13"/>
  <c r="G2464" i="13"/>
  <c r="U2464" i="13" s="1"/>
  <c r="H2464" i="13"/>
  <c r="F2465" i="13"/>
  <c r="G2465" i="13"/>
  <c r="U2465" i="13" s="1"/>
  <c r="H2465" i="13"/>
  <c r="F2466" i="13"/>
  <c r="G2466" i="13"/>
  <c r="H2466" i="13"/>
  <c r="F2467" i="13"/>
  <c r="G2467" i="13"/>
  <c r="U2467" i="13" s="1"/>
  <c r="H2467" i="13"/>
  <c r="F2468" i="13"/>
  <c r="G2468" i="13"/>
  <c r="U2468" i="13" s="1"/>
  <c r="H2468" i="13"/>
  <c r="F2469" i="13"/>
  <c r="G2469" i="13"/>
  <c r="H2469" i="13"/>
  <c r="F2470" i="13"/>
  <c r="G2470" i="13"/>
  <c r="U2470" i="13" s="1"/>
  <c r="H2470" i="13"/>
  <c r="F2471" i="13"/>
  <c r="G2471" i="13"/>
  <c r="U2471" i="13" s="1"/>
  <c r="H2471" i="13"/>
  <c r="F2472" i="13"/>
  <c r="G2472" i="13"/>
  <c r="U2472" i="13" s="1"/>
  <c r="H2472" i="13"/>
  <c r="F2473" i="13"/>
  <c r="G2473" i="13"/>
  <c r="U2473" i="13" s="1"/>
  <c r="H2473" i="13"/>
  <c r="F2474" i="13"/>
  <c r="G2474" i="13"/>
  <c r="U2474" i="13" s="1"/>
  <c r="H2474" i="13"/>
  <c r="F2475" i="13"/>
  <c r="G2475" i="13"/>
  <c r="U2475" i="13" s="1"/>
  <c r="H2475" i="13"/>
  <c r="F2476" i="13"/>
  <c r="G2476" i="13"/>
  <c r="U2476" i="13" s="1"/>
  <c r="H2476" i="13"/>
  <c r="F2477" i="13"/>
  <c r="G2477" i="13"/>
  <c r="U2477" i="13" s="1"/>
  <c r="H2477" i="13"/>
  <c r="F2478" i="13"/>
  <c r="G2478" i="13"/>
  <c r="U2478" i="13" s="1"/>
  <c r="H2478" i="13"/>
  <c r="F2479" i="13"/>
  <c r="G2479" i="13"/>
  <c r="U2479" i="13" s="1"/>
  <c r="H2479" i="13"/>
  <c r="F2480" i="13"/>
  <c r="G2480" i="13"/>
  <c r="H2480" i="13"/>
  <c r="F2481" i="13"/>
  <c r="G2481" i="13"/>
  <c r="U2481" i="13" s="1"/>
  <c r="H2481" i="13"/>
  <c r="F2482" i="13"/>
  <c r="G2482" i="13"/>
  <c r="U2482" i="13" s="1"/>
  <c r="H2482" i="13"/>
  <c r="F2483" i="13"/>
  <c r="G2483" i="13"/>
  <c r="U2483" i="13" s="1"/>
  <c r="H2483" i="13"/>
  <c r="F2484" i="13"/>
  <c r="G2484" i="13"/>
  <c r="U2484" i="13" s="1"/>
  <c r="H2484" i="13"/>
  <c r="F2485" i="13"/>
  <c r="G2485" i="13"/>
  <c r="U2485" i="13" s="1"/>
  <c r="H2485" i="13"/>
  <c r="F2486" i="13"/>
  <c r="G2486" i="13"/>
  <c r="U2486" i="13" s="1"/>
  <c r="H2486" i="13"/>
  <c r="F2487" i="13"/>
  <c r="G2487" i="13"/>
  <c r="U2487" i="13" s="1"/>
  <c r="H2487" i="13"/>
  <c r="F2488" i="13"/>
  <c r="G2488" i="13"/>
  <c r="U2488" i="13" s="1"/>
  <c r="H2488" i="13"/>
  <c r="F2489" i="13"/>
  <c r="G2489" i="13"/>
  <c r="U2489" i="13" s="1"/>
  <c r="H2489" i="13"/>
  <c r="F2490" i="13"/>
  <c r="G2490" i="13"/>
  <c r="H2490" i="13"/>
  <c r="F2491" i="13"/>
  <c r="G2491" i="13"/>
  <c r="U2491" i="13" s="1"/>
  <c r="H2491" i="13"/>
  <c r="F2492" i="13"/>
  <c r="G2492" i="13"/>
  <c r="U2492" i="13" s="1"/>
  <c r="H2492" i="13"/>
  <c r="F2493" i="13"/>
  <c r="G2493" i="13"/>
  <c r="H2493" i="13"/>
  <c r="F2494" i="13"/>
  <c r="G2494" i="13"/>
  <c r="U2494" i="13" s="1"/>
  <c r="H2494" i="13"/>
  <c r="F2495" i="13"/>
  <c r="G2495" i="13"/>
  <c r="U2495" i="13" s="1"/>
  <c r="H2495" i="13"/>
  <c r="F2496" i="13"/>
  <c r="G2496" i="13"/>
  <c r="U2496" i="13" s="1"/>
  <c r="H2496" i="13"/>
  <c r="F2497" i="13"/>
  <c r="G2497" i="13"/>
  <c r="U2497" i="13" s="1"/>
  <c r="H2497" i="13"/>
  <c r="F2498" i="13"/>
  <c r="G2498" i="13"/>
  <c r="U2498" i="13" s="1"/>
  <c r="H2498" i="13"/>
  <c r="F2499" i="13"/>
  <c r="G2499" i="13"/>
  <c r="U2499" i="13" s="1"/>
  <c r="H2499" i="13"/>
  <c r="F2500" i="13"/>
  <c r="G2500" i="13"/>
  <c r="U2500" i="13" s="1"/>
  <c r="H2500" i="13"/>
  <c r="F2501" i="13"/>
  <c r="G2501" i="13"/>
  <c r="U2501" i="13" s="1"/>
  <c r="H2501" i="13"/>
  <c r="F2502" i="13"/>
  <c r="G2502" i="13"/>
  <c r="U2502" i="13" s="1"/>
  <c r="H2502" i="13"/>
  <c r="F2503" i="13"/>
  <c r="G2503" i="13"/>
  <c r="U2503" i="13" s="1"/>
  <c r="H2503" i="13"/>
  <c r="F2504" i="13"/>
  <c r="G2504" i="13"/>
  <c r="H2504" i="13"/>
  <c r="F2505" i="13"/>
  <c r="G2505" i="13"/>
  <c r="U2505" i="13" s="1"/>
  <c r="H2505" i="13"/>
  <c r="F2506" i="13"/>
  <c r="G2506" i="13"/>
  <c r="U2506" i="13" s="1"/>
  <c r="H2506" i="13"/>
  <c r="F2507" i="13"/>
  <c r="G2507" i="13"/>
  <c r="U2507" i="13" s="1"/>
  <c r="H2507" i="13"/>
  <c r="F2508" i="13"/>
  <c r="G2508" i="13"/>
  <c r="U2508" i="13" s="1"/>
  <c r="H2508" i="13"/>
  <c r="F2509" i="13"/>
  <c r="G2509" i="13"/>
  <c r="U2509" i="13" s="1"/>
  <c r="H2509" i="13"/>
  <c r="F2510" i="13"/>
  <c r="G2510" i="13"/>
  <c r="U2510" i="13" s="1"/>
  <c r="H2510" i="13"/>
  <c r="F2511" i="13"/>
  <c r="G2511" i="13"/>
  <c r="U2511" i="13" s="1"/>
  <c r="H2511" i="13"/>
  <c r="F2512" i="13"/>
  <c r="G2512" i="13"/>
  <c r="U2512" i="13" s="1"/>
  <c r="H2512" i="13"/>
  <c r="F2513" i="13"/>
  <c r="G2513" i="13"/>
  <c r="U2513" i="13" s="1"/>
  <c r="H2513" i="13"/>
  <c r="F2514" i="13"/>
  <c r="G2514" i="13"/>
  <c r="H2514" i="13"/>
  <c r="F2515" i="13"/>
  <c r="G2515" i="13"/>
  <c r="U2515" i="13" s="1"/>
  <c r="H2515" i="13"/>
  <c r="F2516" i="13"/>
  <c r="G2516" i="13"/>
  <c r="U2516" i="13" s="1"/>
  <c r="H2516" i="13"/>
  <c r="F2517" i="13"/>
  <c r="G2517" i="13"/>
  <c r="H2517" i="13"/>
  <c r="F2518" i="13"/>
  <c r="G2518" i="13"/>
  <c r="U2518" i="13" s="1"/>
  <c r="H2518" i="13"/>
  <c r="F2519" i="13"/>
  <c r="G2519" i="13"/>
  <c r="U2519" i="13" s="1"/>
  <c r="H2519" i="13"/>
  <c r="F2520" i="13"/>
  <c r="G2520" i="13"/>
  <c r="U2520" i="13" s="1"/>
  <c r="H2520" i="13"/>
  <c r="F2521" i="13"/>
  <c r="G2521" i="13"/>
  <c r="U2521" i="13" s="1"/>
  <c r="H2521" i="13"/>
  <c r="F2522" i="13"/>
  <c r="G2522" i="13"/>
  <c r="U2522" i="13" s="1"/>
  <c r="H2522" i="13"/>
  <c r="F2523" i="13"/>
  <c r="G2523" i="13"/>
  <c r="U2523" i="13" s="1"/>
  <c r="H2523" i="13"/>
  <c r="F2524" i="13"/>
  <c r="G2524" i="13"/>
  <c r="U2524" i="13" s="1"/>
  <c r="H2524" i="13"/>
  <c r="F2525" i="13"/>
  <c r="G2525" i="13"/>
  <c r="U2525" i="13" s="1"/>
  <c r="H2525" i="13"/>
  <c r="F2526" i="13"/>
  <c r="G2526" i="13"/>
  <c r="U2526" i="13" s="1"/>
  <c r="H2526" i="13"/>
  <c r="F2527" i="13"/>
  <c r="G2527" i="13"/>
  <c r="U2527" i="13" s="1"/>
  <c r="H2527" i="13"/>
  <c r="F2528" i="13"/>
  <c r="G2528" i="13"/>
  <c r="H2528" i="13"/>
  <c r="F2529" i="13"/>
  <c r="G2529" i="13"/>
  <c r="U2529" i="13" s="1"/>
  <c r="H2529" i="13"/>
  <c r="F2530" i="13"/>
  <c r="G2530" i="13"/>
  <c r="U2530" i="13" s="1"/>
  <c r="H2530" i="13"/>
  <c r="F2531" i="13"/>
  <c r="G2531" i="13"/>
  <c r="U2531" i="13" s="1"/>
  <c r="H2531" i="13"/>
  <c r="F2532" i="13"/>
  <c r="G2532" i="13"/>
  <c r="U2532" i="13" s="1"/>
  <c r="H2532" i="13"/>
  <c r="F2533" i="13"/>
  <c r="G2533" i="13"/>
  <c r="H2533" i="13"/>
  <c r="F2534" i="13"/>
  <c r="G2534" i="13"/>
  <c r="U2534" i="13" s="1"/>
  <c r="H2534" i="13"/>
  <c r="F2535" i="13"/>
  <c r="G2535" i="13"/>
  <c r="U2535" i="13" s="1"/>
  <c r="H2535" i="13"/>
  <c r="F2536" i="13"/>
  <c r="G2536" i="13"/>
  <c r="U2536" i="13" s="1"/>
  <c r="H2536" i="13"/>
  <c r="F2537" i="13"/>
  <c r="G2537" i="13"/>
  <c r="U2537" i="13" s="1"/>
  <c r="H2537" i="13"/>
  <c r="F2538" i="13"/>
  <c r="G2538" i="13"/>
  <c r="H2538" i="13"/>
  <c r="F2539" i="13"/>
  <c r="G2539" i="13"/>
  <c r="U2539" i="13" s="1"/>
  <c r="H2539" i="13"/>
  <c r="F2540" i="13"/>
  <c r="G2540" i="13"/>
  <c r="U2540" i="13" s="1"/>
  <c r="H2540" i="13"/>
  <c r="F2541" i="13"/>
  <c r="G2541" i="13"/>
  <c r="H2541" i="13"/>
  <c r="F2542" i="13"/>
  <c r="G2542" i="13"/>
  <c r="U2542" i="13" s="1"/>
  <c r="H2542" i="13"/>
  <c r="F2543" i="13"/>
  <c r="G2543" i="13"/>
  <c r="U2543" i="13" s="1"/>
  <c r="H2543" i="13"/>
  <c r="F2544" i="13"/>
  <c r="G2544" i="13"/>
  <c r="U2544" i="13" s="1"/>
  <c r="H2544" i="13"/>
  <c r="F2545" i="13"/>
  <c r="G2545" i="13"/>
  <c r="U2545" i="13" s="1"/>
  <c r="H2545" i="13"/>
  <c r="F2546" i="13"/>
  <c r="G2546" i="13"/>
  <c r="U2546" i="13" s="1"/>
  <c r="H2546" i="13"/>
  <c r="F2547" i="13"/>
  <c r="G2547" i="13"/>
  <c r="U2547" i="13" s="1"/>
  <c r="H2547" i="13"/>
  <c r="F2548" i="13"/>
  <c r="G2548" i="13"/>
  <c r="U2548" i="13" s="1"/>
  <c r="H2548" i="13"/>
  <c r="F2549" i="13"/>
  <c r="G2549" i="13"/>
  <c r="U2549" i="13" s="1"/>
  <c r="H2549" i="13"/>
  <c r="F2550" i="13"/>
  <c r="G2550" i="13"/>
  <c r="U2550" i="13" s="1"/>
  <c r="H2550" i="13"/>
  <c r="F2551" i="13"/>
  <c r="G2551" i="13"/>
  <c r="U2551" i="13" s="1"/>
  <c r="H2551" i="13"/>
  <c r="F2552" i="13"/>
  <c r="G2552" i="13"/>
  <c r="H2552" i="13"/>
  <c r="F2553" i="13"/>
  <c r="G2553" i="13"/>
  <c r="U2553" i="13" s="1"/>
  <c r="H2553" i="13"/>
  <c r="F2554" i="13"/>
  <c r="G2554" i="13"/>
  <c r="U2554" i="13" s="1"/>
  <c r="H2554" i="13"/>
  <c r="F2555" i="13"/>
  <c r="G2555" i="13"/>
  <c r="U2555" i="13" s="1"/>
  <c r="H2555" i="13"/>
  <c r="F2556" i="13"/>
  <c r="G2556" i="13"/>
  <c r="U2556" i="13" s="1"/>
  <c r="H2556" i="13"/>
  <c r="F2557" i="13"/>
  <c r="G2557" i="13"/>
  <c r="U2557" i="13" s="1"/>
  <c r="H2557" i="13"/>
  <c r="F2558" i="13"/>
  <c r="G2558" i="13"/>
  <c r="U2558" i="13" s="1"/>
  <c r="H2558" i="13"/>
  <c r="F2559" i="13"/>
  <c r="G2559" i="13"/>
  <c r="U2559" i="13" s="1"/>
  <c r="H2559" i="13"/>
  <c r="F2560" i="13"/>
  <c r="G2560" i="13"/>
  <c r="U2560" i="13" s="1"/>
  <c r="H2560" i="13"/>
  <c r="F2561" i="13"/>
  <c r="G2561" i="13"/>
  <c r="U2561" i="13" s="1"/>
  <c r="H2561" i="13"/>
  <c r="F2562" i="13"/>
  <c r="G2562" i="13"/>
  <c r="U2562" i="13" s="1"/>
  <c r="H2562" i="13"/>
  <c r="F2563" i="13"/>
  <c r="G2563" i="13"/>
  <c r="U2563" i="13" s="1"/>
  <c r="H2563" i="13"/>
  <c r="F2564" i="13"/>
  <c r="G2564" i="13"/>
  <c r="U2564" i="13" s="1"/>
  <c r="H2564" i="13"/>
  <c r="F2565" i="13"/>
  <c r="G2565" i="13"/>
  <c r="H2565" i="13"/>
  <c r="F2566" i="13"/>
  <c r="G2566" i="13"/>
  <c r="U2566" i="13" s="1"/>
  <c r="H2566" i="13"/>
  <c r="F2567" i="13"/>
  <c r="G2567" i="13"/>
  <c r="U2567" i="13" s="1"/>
  <c r="H2567" i="13"/>
  <c r="F2568" i="13"/>
  <c r="G2568" i="13"/>
  <c r="U2568" i="13" s="1"/>
  <c r="H2568" i="13"/>
  <c r="F2569" i="13"/>
  <c r="G2569" i="13"/>
  <c r="U2569" i="13" s="1"/>
  <c r="H2569" i="13"/>
  <c r="F2570" i="13"/>
  <c r="G2570" i="13"/>
  <c r="U2570" i="13" s="1"/>
  <c r="H2570" i="13"/>
  <c r="F2571" i="13"/>
  <c r="G2571" i="13"/>
  <c r="U2571" i="13" s="1"/>
  <c r="H2571" i="13"/>
  <c r="F2572" i="13"/>
  <c r="G2572" i="13"/>
  <c r="U2572" i="13" s="1"/>
  <c r="H2572" i="13"/>
  <c r="F2573" i="13"/>
  <c r="G2573" i="13"/>
  <c r="U2573" i="13" s="1"/>
  <c r="H2573" i="13"/>
  <c r="F2574" i="13"/>
  <c r="G2574" i="13"/>
  <c r="U2574" i="13" s="1"/>
  <c r="H2574" i="13"/>
  <c r="F2575" i="13"/>
  <c r="G2575" i="13"/>
  <c r="U2575" i="13" s="1"/>
  <c r="H2575" i="13"/>
  <c r="F2576" i="13"/>
  <c r="G2576" i="13"/>
  <c r="H2576" i="13"/>
  <c r="F2577" i="13"/>
  <c r="G2577" i="13"/>
  <c r="U2577" i="13" s="1"/>
  <c r="H2577" i="13"/>
  <c r="F2578" i="13"/>
  <c r="G2578" i="13"/>
  <c r="U2578" i="13" s="1"/>
  <c r="H2578" i="13"/>
  <c r="F2579" i="13"/>
  <c r="G2579" i="13"/>
  <c r="U2579" i="13" s="1"/>
  <c r="H2579" i="13"/>
  <c r="F2580" i="13"/>
  <c r="G2580" i="13"/>
  <c r="U2580" i="13" s="1"/>
  <c r="H2580" i="13"/>
  <c r="F2581" i="13"/>
  <c r="G2581" i="13"/>
  <c r="U2581" i="13" s="1"/>
  <c r="H2581" i="13"/>
  <c r="F2582" i="13"/>
  <c r="G2582" i="13"/>
  <c r="U2582" i="13" s="1"/>
  <c r="H2582" i="13"/>
  <c r="F2583" i="13"/>
  <c r="G2583" i="13"/>
  <c r="U2583" i="13" s="1"/>
  <c r="H2583" i="13"/>
  <c r="F2584" i="13"/>
  <c r="G2584" i="13"/>
  <c r="U2584" i="13" s="1"/>
  <c r="H2584" i="13"/>
  <c r="F2585" i="13"/>
  <c r="G2585" i="13"/>
  <c r="U2585" i="13" s="1"/>
  <c r="H2585" i="13"/>
  <c r="F2586" i="13"/>
  <c r="G2586" i="13"/>
  <c r="U2586" i="13" s="1"/>
  <c r="H2586" i="13"/>
  <c r="F2587" i="13"/>
  <c r="G2587" i="13"/>
  <c r="H2587" i="13"/>
  <c r="F2588" i="13"/>
  <c r="G2588" i="13"/>
  <c r="U2588" i="13" s="1"/>
  <c r="H2588" i="13"/>
  <c r="F2589" i="13"/>
  <c r="G2589" i="13"/>
  <c r="U2589" i="13" s="1"/>
  <c r="H2589" i="13"/>
  <c r="F2590" i="13"/>
  <c r="G2590" i="13"/>
  <c r="U2590" i="13" s="1"/>
  <c r="H2590" i="13"/>
  <c r="F2591" i="13"/>
  <c r="G2591" i="13"/>
  <c r="U2591" i="13" s="1"/>
  <c r="H2591" i="13"/>
  <c r="F2592" i="13"/>
  <c r="G2592" i="13"/>
  <c r="U2592" i="13" s="1"/>
  <c r="H2592" i="13"/>
  <c r="F2593" i="13"/>
  <c r="G2593" i="13"/>
  <c r="U2593" i="13" s="1"/>
  <c r="H2593" i="13"/>
  <c r="F2594" i="13"/>
  <c r="G2594" i="13"/>
  <c r="U2594" i="13" s="1"/>
  <c r="H2594" i="13"/>
  <c r="F2595" i="13"/>
  <c r="G2595" i="13"/>
  <c r="U2595" i="13" s="1"/>
  <c r="H2595" i="13"/>
  <c r="F2596" i="13"/>
  <c r="G2596" i="13"/>
  <c r="U2596" i="13" s="1"/>
  <c r="H2596" i="13"/>
  <c r="F2597" i="13"/>
  <c r="G2597" i="13"/>
  <c r="U2597" i="13" s="1"/>
  <c r="H2597" i="13"/>
  <c r="F2598" i="13"/>
  <c r="G2598" i="13"/>
  <c r="H2598" i="13"/>
  <c r="F2599" i="13"/>
  <c r="G2599" i="13"/>
  <c r="U2599" i="13" s="1"/>
  <c r="H2599" i="13"/>
  <c r="F2600" i="13"/>
  <c r="G2600" i="13"/>
  <c r="U2600" i="13" s="1"/>
  <c r="H2600" i="13"/>
  <c r="F2601" i="13"/>
  <c r="G2601" i="13"/>
  <c r="U2601" i="13" s="1"/>
  <c r="H2601" i="13"/>
  <c r="F2602" i="13"/>
  <c r="G2602" i="13"/>
  <c r="U2602" i="13" s="1"/>
  <c r="H2602" i="13"/>
  <c r="F2603" i="13"/>
  <c r="G2603" i="13"/>
  <c r="U2603" i="13" s="1"/>
  <c r="H2603" i="13"/>
  <c r="F2604" i="13"/>
  <c r="G2604" i="13"/>
  <c r="U2604" i="13" s="1"/>
  <c r="H2604" i="13"/>
  <c r="F2605" i="13"/>
  <c r="G2605" i="13"/>
  <c r="U2605" i="13" s="1"/>
  <c r="H2605" i="13"/>
  <c r="F2606" i="13"/>
  <c r="G2606" i="13"/>
  <c r="U2606" i="13" s="1"/>
  <c r="H2606" i="13"/>
  <c r="F2607" i="13"/>
  <c r="G2607" i="13"/>
  <c r="U2607" i="13" s="1"/>
  <c r="H2607" i="13"/>
  <c r="F2608" i="13"/>
  <c r="G2608" i="13"/>
  <c r="H2608" i="13"/>
  <c r="F2609" i="13"/>
  <c r="G2609" i="13"/>
  <c r="U2609" i="13" s="1"/>
  <c r="H2609" i="13"/>
  <c r="F2610" i="13"/>
  <c r="G2610" i="13"/>
  <c r="U2610" i="13" s="1"/>
  <c r="H2610" i="13"/>
  <c r="F2611" i="13"/>
  <c r="G2611" i="13"/>
  <c r="H2611" i="13"/>
  <c r="F2612" i="13"/>
  <c r="G2612" i="13"/>
  <c r="U2612" i="13" s="1"/>
  <c r="H2612" i="13"/>
  <c r="F2613" i="13"/>
  <c r="G2613" i="13"/>
  <c r="U2613" i="13" s="1"/>
  <c r="H2613" i="13"/>
  <c r="F2614" i="13"/>
  <c r="G2614" i="13"/>
  <c r="U2614" i="13" s="1"/>
  <c r="H2614" i="13"/>
  <c r="F2615" i="13"/>
  <c r="G2615" i="13"/>
  <c r="U2615" i="13" s="1"/>
  <c r="H2615" i="13"/>
  <c r="F2616" i="13"/>
  <c r="G2616" i="13"/>
  <c r="U2616" i="13" s="1"/>
  <c r="H2616" i="13"/>
  <c r="F2617" i="13"/>
  <c r="G2617" i="13"/>
  <c r="U2617" i="13" s="1"/>
  <c r="H2617" i="13"/>
  <c r="F2618" i="13"/>
  <c r="G2618" i="13"/>
  <c r="U2618" i="13" s="1"/>
  <c r="H2618" i="13"/>
  <c r="F2619" i="13"/>
  <c r="G2619" i="13"/>
  <c r="U2619" i="13" s="1"/>
  <c r="H2619" i="13"/>
  <c r="F2620" i="13"/>
  <c r="G2620" i="13"/>
  <c r="U2620" i="13" s="1"/>
  <c r="H2620" i="13"/>
  <c r="F2621" i="13"/>
  <c r="G2621" i="13"/>
  <c r="U2621" i="13" s="1"/>
  <c r="H2621" i="13"/>
  <c r="F2622" i="13"/>
  <c r="G2622" i="13"/>
  <c r="H2622" i="13"/>
  <c r="F2623" i="13"/>
  <c r="G2623" i="13"/>
  <c r="U2623" i="13" s="1"/>
  <c r="H2623" i="13"/>
  <c r="F2624" i="13"/>
  <c r="G2624" i="13"/>
  <c r="U2624" i="13" s="1"/>
  <c r="H2624" i="13"/>
  <c r="F2625" i="13"/>
  <c r="G2625" i="13"/>
  <c r="U2625" i="13" s="1"/>
  <c r="H2625" i="13"/>
  <c r="F2626" i="13"/>
  <c r="G2626" i="13"/>
  <c r="U2626" i="13" s="1"/>
  <c r="H2626" i="13"/>
  <c r="F2627" i="13"/>
  <c r="G2627" i="13"/>
  <c r="H2627" i="13"/>
  <c r="F2628" i="13"/>
  <c r="G2628" i="13"/>
  <c r="U2628" i="13" s="1"/>
  <c r="H2628" i="13"/>
  <c r="F2629" i="13"/>
  <c r="G2629" i="13"/>
  <c r="U2629" i="13" s="1"/>
  <c r="H2629" i="13"/>
  <c r="F2630" i="13"/>
  <c r="G2630" i="13"/>
  <c r="U2630" i="13" s="1"/>
  <c r="H2630" i="13"/>
  <c r="F2631" i="13"/>
  <c r="G2631" i="13"/>
  <c r="U2631" i="13" s="1"/>
  <c r="H2631" i="13"/>
  <c r="F2632" i="13"/>
  <c r="G2632" i="13"/>
  <c r="U2632" i="13" s="1"/>
  <c r="H2632" i="13"/>
  <c r="F2633" i="13"/>
  <c r="G2633" i="13"/>
  <c r="U2633" i="13" s="1"/>
  <c r="H2633" i="13"/>
  <c r="F2634" i="13"/>
  <c r="G2634" i="13"/>
  <c r="U2634" i="13" s="1"/>
  <c r="H2634" i="13"/>
  <c r="F2635" i="13"/>
  <c r="G2635" i="13"/>
  <c r="H2635" i="13"/>
  <c r="F2636" i="13"/>
  <c r="G2636" i="13"/>
  <c r="U2636" i="13" s="1"/>
  <c r="H2636" i="13"/>
  <c r="F2637" i="13"/>
  <c r="G2637" i="13"/>
  <c r="U2637" i="13" s="1"/>
  <c r="H2637" i="13"/>
  <c r="F2638" i="13"/>
  <c r="G2638" i="13"/>
  <c r="U2638" i="13" s="1"/>
  <c r="H2638" i="13"/>
  <c r="F2639" i="13"/>
  <c r="G2639" i="13"/>
  <c r="U2639" i="13" s="1"/>
  <c r="H2639" i="13"/>
  <c r="F2640" i="13"/>
  <c r="G2640" i="13"/>
  <c r="U2640" i="13" s="1"/>
  <c r="H2640" i="13"/>
  <c r="F2641" i="13"/>
  <c r="G2641" i="13"/>
  <c r="U2641" i="13" s="1"/>
  <c r="H2641" i="13"/>
  <c r="F2642" i="13"/>
  <c r="G2642" i="13"/>
  <c r="U2642" i="13" s="1"/>
  <c r="H2642" i="13"/>
  <c r="F2643" i="13"/>
  <c r="G2643" i="13"/>
  <c r="U2643" i="13" s="1"/>
  <c r="H2643" i="13"/>
  <c r="F2644" i="13"/>
  <c r="G2644" i="13"/>
  <c r="U2644" i="13" s="1"/>
  <c r="H2644" i="13"/>
  <c r="F2645" i="13"/>
  <c r="G2645" i="13"/>
  <c r="U2645" i="13" s="1"/>
  <c r="H2645" i="13"/>
  <c r="F2646" i="13"/>
  <c r="G2646" i="13"/>
  <c r="H2646" i="13"/>
  <c r="F2647" i="13"/>
  <c r="G2647" i="13"/>
  <c r="U2647" i="13" s="1"/>
  <c r="H2647" i="13"/>
  <c r="F2648" i="13"/>
  <c r="G2648" i="13"/>
  <c r="U2648" i="13" s="1"/>
  <c r="H2648" i="13"/>
  <c r="F2649" i="13"/>
  <c r="G2649" i="13"/>
  <c r="U2649" i="13" s="1"/>
  <c r="H2649" i="13"/>
  <c r="F2650" i="13"/>
  <c r="G2650" i="13"/>
  <c r="U2650" i="13" s="1"/>
  <c r="H2650" i="13"/>
  <c r="F2651" i="13"/>
  <c r="G2651" i="13"/>
  <c r="U2651" i="13" s="1"/>
  <c r="H2651" i="13"/>
  <c r="F2652" i="13"/>
  <c r="G2652" i="13"/>
  <c r="U2652" i="13" s="1"/>
  <c r="H2652" i="13"/>
  <c r="F2653" i="13"/>
  <c r="G2653" i="13"/>
  <c r="U2653" i="13" s="1"/>
  <c r="H2653" i="13"/>
  <c r="F2654" i="13"/>
  <c r="G2654" i="13"/>
  <c r="H2654" i="13"/>
  <c r="F2655" i="13"/>
  <c r="G2655" i="13"/>
  <c r="U2655" i="13" s="1"/>
  <c r="H2655" i="13"/>
  <c r="F2656" i="13"/>
  <c r="G2656" i="13"/>
  <c r="U2656" i="13" s="1"/>
  <c r="H2656" i="13"/>
  <c r="F2657" i="13"/>
  <c r="G2657" i="13"/>
  <c r="U2657" i="13" s="1"/>
  <c r="H2657" i="13"/>
  <c r="F2658" i="13"/>
  <c r="G2658" i="13"/>
  <c r="U2658" i="13" s="1"/>
  <c r="H2658" i="13"/>
  <c r="F2659" i="13"/>
  <c r="G2659" i="13"/>
  <c r="H2659" i="13"/>
  <c r="F2660" i="13"/>
  <c r="G2660" i="13"/>
  <c r="U2660" i="13" s="1"/>
  <c r="H2660" i="13"/>
  <c r="F2661" i="13"/>
  <c r="G2661" i="13"/>
  <c r="U2661" i="13" s="1"/>
  <c r="H2661" i="13"/>
  <c r="F2662" i="13"/>
  <c r="G2662" i="13"/>
  <c r="U2662" i="13" s="1"/>
  <c r="H2662" i="13"/>
  <c r="F2663" i="13"/>
  <c r="G2663" i="13"/>
  <c r="U2663" i="13" s="1"/>
  <c r="H2663" i="13"/>
  <c r="F2664" i="13"/>
  <c r="G2664" i="13"/>
  <c r="U2664" i="13" s="1"/>
  <c r="H2664" i="13"/>
  <c r="F2665" i="13"/>
  <c r="G2665" i="13"/>
  <c r="U2665" i="13" s="1"/>
  <c r="H2665" i="13"/>
  <c r="F2666" i="13"/>
  <c r="G2666" i="13"/>
  <c r="U2666" i="13" s="1"/>
  <c r="H2666" i="13"/>
  <c r="F2667" i="13"/>
  <c r="G2667" i="13"/>
  <c r="U2667" i="13" s="1"/>
  <c r="H2667" i="13"/>
  <c r="F2668" i="13"/>
  <c r="G2668" i="13"/>
  <c r="U2668" i="13" s="1"/>
  <c r="H2668" i="13"/>
  <c r="F2669" i="13"/>
  <c r="G2669" i="13"/>
  <c r="U2669" i="13" s="1"/>
  <c r="H2669" i="13"/>
  <c r="F2670" i="13"/>
  <c r="G2670" i="13"/>
  <c r="H2670" i="13"/>
  <c r="F2671" i="13"/>
  <c r="G2671" i="13"/>
  <c r="U2671" i="13" s="1"/>
  <c r="H2671" i="13"/>
  <c r="F2672" i="13"/>
  <c r="G2672" i="13"/>
  <c r="U2672" i="13" s="1"/>
  <c r="H2672" i="13"/>
  <c r="F2673" i="13"/>
  <c r="G2673" i="13"/>
  <c r="U2673" i="13" s="1"/>
  <c r="H2673" i="13"/>
  <c r="F2674" i="13"/>
  <c r="G2674" i="13"/>
  <c r="U2674" i="13" s="1"/>
  <c r="H2674" i="13"/>
  <c r="F2675" i="13"/>
  <c r="G2675" i="13"/>
  <c r="U2675" i="13" s="1"/>
  <c r="H2675" i="13"/>
  <c r="F2676" i="13"/>
  <c r="G2676" i="13"/>
  <c r="U2676" i="13" s="1"/>
  <c r="H2676" i="13"/>
  <c r="F2677" i="13"/>
  <c r="G2677" i="13"/>
  <c r="U2677" i="13" s="1"/>
  <c r="H2677" i="13"/>
  <c r="F2678" i="13"/>
  <c r="G2678" i="13"/>
  <c r="H2678" i="13"/>
  <c r="F2679" i="13"/>
  <c r="G2679" i="13"/>
  <c r="U2679" i="13" s="1"/>
  <c r="H2679" i="13"/>
  <c r="F2680" i="13"/>
  <c r="G2680" i="13"/>
  <c r="U2680" i="13" s="1"/>
  <c r="H2680" i="13"/>
  <c r="F2681" i="13"/>
  <c r="G2681" i="13"/>
  <c r="U2681" i="13" s="1"/>
  <c r="H2681" i="13"/>
  <c r="F2682" i="13"/>
  <c r="G2682" i="13"/>
  <c r="U2682" i="13" s="1"/>
  <c r="H2682" i="13"/>
  <c r="F2683" i="13"/>
  <c r="G2683" i="13"/>
  <c r="H2683" i="13"/>
  <c r="F2684" i="13"/>
  <c r="G2684" i="13"/>
  <c r="U2684" i="13" s="1"/>
  <c r="H2684" i="13"/>
  <c r="F2685" i="13"/>
  <c r="G2685" i="13"/>
  <c r="U2685" i="13" s="1"/>
  <c r="H2685" i="13"/>
  <c r="F2686" i="13"/>
  <c r="G2686" i="13"/>
  <c r="U2686" i="13" s="1"/>
  <c r="H2686" i="13"/>
  <c r="F2687" i="13"/>
  <c r="G2687" i="13"/>
  <c r="U2687" i="13" s="1"/>
  <c r="H2687" i="13"/>
  <c r="F2688" i="13"/>
  <c r="G2688" i="13"/>
  <c r="U2688" i="13" s="1"/>
  <c r="H2688" i="13"/>
  <c r="F2689" i="13"/>
  <c r="G2689" i="13"/>
  <c r="U2689" i="13" s="1"/>
  <c r="H2689" i="13"/>
  <c r="F2690" i="13"/>
  <c r="G2690" i="13"/>
  <c r="U2690" i="13" s="1"/>
  <c r="H2690" i="13"/>
  <c r="F2691" i="13"/>
  <c r="G2691" i="13"/>
  <c r="U2691" i="13" s="1"/>
  <c r="H2691" i="13"/>
  <c r="F2692" i="13"/>
  <c r="G2692" i="13"/>
  <c r="U2692" i="13" s="1"/>
  <c r="H2692" i="13"/>
  <c r="F2693" i="13"/>
  <c r="G2693" i="13"/>
  <c r="U2693" i="13" s="1"/>
  <c r="H2693" i="13"/>
  <c r="F2694" i="13"/>
  <c r="G2694" i="13"/>
  <c r="H2694" i="13"/>
  <c r="F2695" i="13"/>
  <c r="G2695" i="13"/>
  <c r="U2695" i="13" s="1"/>
  <c r="H2695" i="13"/>
  <c r="F2696" i="13"/>
  <c r="G2696" i="13"/>
  <c r="U2696" i="13" s="1"/>
  <c r="H2696" i="13"/>
  <c r="F2697" i="13"/>
  <c r="G2697" i="13"/>
  <c r="U2697" i="13" s="1"/>
  <c r="H2697" i="13"/>
  <c r="F2698" i="13"/>
  <c r="G2698" i="13"/>
  <c r="U2698" i="13" s="1"/>
  <c r="H2698" i="13"/>
  <c r="F2699" i="13"/>
  <c r="G2699" i="13"/>
  <c r="U2699" i="13" s="1"/>
  <c r="H2699" i="13"/>
  <c r="F2700" i="13"/>
  <c r="G2700" i="13"/>
  <c r="U2700" i="13" s="1"/>
  <c r="H2700" i="13"/>
  <c r="F2701" i="13"/>
  <c r="G2701" i="13"/>
  <c r="U2701" i="13" s="1"/>
  <c r="H2701" i="13"/>
  <c r="F2702" i="13"/>
  <c r="G2702" i="13"/>
  <c r="H2702" i="13"/>
  <c r="F2703" i="13"/>
  <c r="G2703" i="13"/>
  <c r="U2703" i="13" s="1"/>
  <c r="H2703" i="13"/>
  <c r="F2704" i="13"/>
  <c r="G2704" i="13"/>
  <c r="U2704" i="13" s="1"/>
  <c r="H2704" i="13"/>
  <c r="F2705" i="13"/>
  <c r="G2705" i="13"/>
  <c r="U2705" i="13" s="1"/>
  <c r="H2705" i="13"/>
  <c r="F2706" i="13"/>
  <c r="G2706" i="13"/>
  <c r="U2706" i="13" s="1"/>
  <c r="H2706" i="13"/>
  <c r="F2707" i="13"/>
  <c r="G2707" i="13"/>
  <c r="H2707" i="13"/>
  <c r="F2708" i="13"/>
  <c r="G2708" i="13"/>
  <c r="U2708" i="13" s="1"/>
  <c r="H2708" i="13"/>
  <c r="F2709" i="13"/>
  <c r="G2709" i="13"/>
  <c r="U2709" i="13" s="1"/>
  <c r="H2709" i="13"/>
  <c r="F2710" i="13"/>
  <c r="G2710" i="13"/>
  <c r="U2710" i="13" s="1"/>
  <c r="H2710" i="13"/>
  <c r="F2711" i="13"/>
  <c r="G2711" i="13"/>
  <c r="U2711" i="13" s="1"/>
  <c r="H2711" i="13"/>
  <c r="F2712" i="13"/>
  <c r="G2712" i="13"/>
  <c r="U2712" i="13" s="1"/>
  <c r="H2712" i="13"/>
  <c r="F2713" i="13"/>
  <c r="G2713" i="13"/>
  <c r="U2713" i="13" s="1"/>
  <c r="H2713" i="13"/>
  <c r="F2714" i="13"/>
  <c r="G2714" i="13"/>
  <c r="U2714" i="13" s="1"/>
  <c r="H2714" i="13"/>
  <c r="F2715" i="13"/>
  <c r="G2715" i="13"/>
  <c r="U2715" i="13" s="1"/>
  <c r="H2715" i="13"/>
  <c r="F2716" i="13"/>
  <c r="G2716" i="13"/>
  <c r="U2716" i="13" s="1"/>
  <c r="H2716" i="13"/>
  <c r="F2717" i="13"/>
  <c r="G2717" i="13"/>
  <c r="U2717" i="13" s="1"/>
  <c r="H2717" i="13"/>
  <c r="F2718" i="13"/>
  <c r="G2718" i="13"/>
  <c r="H2718" i="13"/>
  <c r="F2719" i="13"/>
  <c r="G2719" i="13"/>
  <c r="U2719" i="13" s="1"/>
  <c r="H2719" i="13"/>
  <c r="F2720" i="13"/>
  <c r="G2720" i="13"/>
  <c r="U2720" i="13" s="1"/>
  <c r="H2720" i="13"/>
  <c r="F2721" i="13"/>
  <c r="G2721" i="13"/>
  <c r="U2721" i="13" s="1"/>
  <c r="H2721" i="13"/>
  <c r="F2722" i="13"/>
  <c r="G2722" i="13"/>
  <c r="U2722" i="13" s="1"/>
  <c r="H2722" i="13"/>
  <c r="F2723" i="13"/>
  <c r="G2723" i="13"/>
  <c r="U2723" i="13" s="1"/>
  <c r="H2723" i="13"/>
  <c r="F2724" i="13"/>
  <c r="G2724" i="13"/>
  <c r="U2724" i="13" s="1"/>
  <c r="H2724" i="13"/>
  <c r="F2725" i="13"/>
  <c r="G2725" i="13"/>
  <c r="U2725" i="13" s="1"/>
  <c r="H2725" i="13"/>
  <c r="F2726" i="13"/>
  <c r="G2726" i="13"/>
  <c r="U2726" i="13" s="1"/>
  <c r="H2726" i="13"/>
  <c r="F2727" i="13"/>
  <c r="G2727" i="13"/>
  <c r="U2727" i="13" s="1"/>
  <c r="H2727" i="13"/>
  <c r="F2728" i="13"/>
  <c r="G2728" i="13"/>
  <c r="U2728" i="13" s="1"/>
  <c r="H2728" i="13"/>
  <c r="F2729" i="13"/>
  <c r="G2729" i="13"/>
  <c r="U2729" i="13" s="1"/>
  <c r="H2729" i="13"/>
  <c r="F2730" i="13"/>
  <c r="G2730" i="13"/>
  <c r="U2730" i="13" s="1"/>
  <c r="H2730" i="13"/>
  <c r="F2731" i="13"/>
  <c r="G2731" i="13"/>
  <c r="H2731" i="13"/>
  <c r="F2732" i="13"/>
  <c r="G2732" i="13"/>
  <c r="U2732" i="13" s="1"/>
  <c r="H2732" i="13"/>
  <c r="F2733" i="13"/>
  <c r="G2733" i="13"/>
  <c r="U2733" i="13" s="1"/>
  <c r="H2733" i="13"/>
  <c r="F2734" i="13"/>
  <c r="G2734" i="13"/>
  <c r="U2734" i="13" s="1"/>
  <c r="H2734" i="13"/>
  <c r="F2735" i="13"/>
  <c r="G2735" i="13"/>
  <c r="U2735" i="13" s="1"/>
  <c r="H2735" i="13"/>
  <c r="F2736" i="13"/>
  <c r="G2736" i="13"/>
  <c r="U2736" i="13" s="1"/>
  <c r="H2736" i="13"/>
  <c r="F2737" i="13"/>
  <c r="G2737" i="13"/>
  <c r="U2737" i="13" s="1"/>
  <c r="H2737" i="13"/>
  <c r="F2738" i="13"/>
  <c r="G2738" i="13"/>
  <c r="U2738" i="13" s="1"/>
  <c r="H2738" i="13"/>
  <c r="F2739" i="13"/>
  <c r="G2739" i="13"/>
  <c r="U2739" i="13" s="1"/>
  <c r="H2739" i="13"/>
  <c r="F2740" i="13"/>
  <c r="G2740" i="13"/>
  <c r="U2740" i="13" s="1"/>
  <c r="H2740" i="13"/>
  <c r="F2741" i="13"/>
  <c r="G2741" i="13"/>
  <c r="U2741" i="13" s="1"/>
  <c r="H2741" i="13"/>
  <c r="F2742" i="13"/>
  <c r="G2742" i="13"/>
  <c r="H2742" i="13"/>
  <c r="F2743" i="13"/>
  <c r="G2743" i="13"/>
  <c r="U2743" i="13" s="1"/>
  <c r="H2743" i="13"/>
  <c r="F2744" i="13"/>
  <c r="G2744" i="13"/>
  <c r="U2744" i="13" s="1"/>
  <c r="H2744" i="13"/>
  <c r="F2745" i="13"/>
  <c r="G2745" i="13"/>
  <c r="U2745" i="13" s="1"/>
  <c r="H2745" i="13"/>
  <c r="F2746" i="13"/>
  <c r="G2746" i="13"/>
  <c r="U2746" i="13" s="1"/>
  <c r="H2746" i="13"/>
  <c r="F2747" i="13"/>
  <c r="G2747" i="13"/>
  <c r="U2747" i="13" s="1"/>
  <c r="H2747" i="13"/>
  <c r="F2748" i="13"/>
  <c r="G2748" i="13"/>
  <c r="U2748" i="13" s="1"/>
  <c r="H2748" i="13"/>
  <c r="F2749" i="13"/>
  <c r="G2749" i="13"/>
  <c r="U2749" i="13" s="1"/>
  <c r="H2749" i="13"/>
  <c r="F2750" i="13"/>
  <c r="G2750" i="13"/>
  <c r="H2750" i="13"/>
  <c r="F2751" i="13"/>
  <c r="G2751" i="13"/>
  <c r="U2751" i="13" s="1"/>
  <c r="H2751" i="13"/>
  <c r="F2752" i="13"/>
  <c r="G2752" i="13"/>
  <c r="U2752" i="13" s="1"/>
  <c r="H2752" i="13"/>
  <c r="F2753" i="13"/>
  <c r="G2753" i="13"/>
  <c r="U2753" i="13" s="1"/>
  <c r="H2753" i="13"/>
  <c r="F2754" i="13"/>
  <c r="G2754" i="13"/>
  <c r="U2754" i="13" s="1"/>
  <c r="H2754" i="13"/>
  <c r="F2755" i="13"/>
  <c r="G2755" i="13"/>
  <c r="H2755" i="13"/>
  <c r="F2756" i="13"/>
  <c r="G2756" i="13"/>
  <c r="U2756" i="13" s="1"/>
  <c r="H2756" i="13"/>
  <c r="F2757" i="13"/>
  <c r="G2757" i="13"/>
  <c r="U2757" i="13" s="1"/>
  <c r="H2757" i="13"/>
  <c r="F2758" i="13"/>
  <c r="G2758" i="13"/>
  <c r="U2758" i="13" s="1"/>
  <c r="H2758" i="13"/>
  <c r="F2759" i="13"/>
  <c r="G2759" i="13"/>
  <c r="U2759" i="13" s="1"/>
  <c r="H2759" i="13"/>
  <c r="F2760" i="13"/>
  <c r="G2760" i="13"/>
  <c r="U2760" i="13" s="1"/>
  <c r="H2760" i="13"/>
  <c r="F2761" i="13"/>
  <c r="G2761" i="13"/>
  <c r="U2761" i="13" s="1"/>
  <c r="H2761" i="13"/>
  <c r="F2762" i="13"/>
  <c r="G2762" i="13"/>
  <c r="U2762" i="13" s="1"/>
  <c r="H2762" i="13"/>
  <c r="F2763" i="13"/>
  <c r="G2763" i="13"/>
  <c r="U2763" i="13" s="1"/>
  <c r="H2763" i="13"/>
  <c r="F2764" i="13"/>
  <c r="G2764" i="13"/>
  <c r="U2764" i="13" s="1"/>
  <c r="H2764" i="13"/>
  <c r="F2765" i="13"/>
  <c r="G2765" i="13"/>
  <c r="U2765" i="13" s="1"/>
  <c r="H2765" i="13"/>
  <c r="F2766" i="13"/>
  <c r="G2766" i="13"/>
  <c r="H2766" i="13"/>
  <c r="F2767" i="13"/>
  <c r="G2767" i="13"/>
  <c r="U2767" i="13" s="1"/>
  <c r="H2767" i="13"/>
  <c r="F2768" i="13"/>
  <c r="G2768" i="13"/>
  <c r="U2768" i="13" s="1"/>
  <c r="H2768" i="13"/>
  <c r="F2769" i="13"/>
  <c r="G2769" i="13"/>
  <c r="U2769" i="13" s="1"/>
  <c r="H2769" i="13"/>
  <c r="F2770" i="13"/>
  <c r="G2770" i="13"/>
  <c r="U2770" i="13" s="1"/>
  <c r="H2770" i="13"/>
  <c r="F2771" i="13"/>
  <c r="G2771" i="13"/>
  <c r="U2771" i="13" s="1"/>
  <c r="H2771" i="13"/>
  <c r="F2772" i="13"/>
  <c r="G2772" i="13"/>
  <c r="U2772" i="13" s="1"/>
  <c r="H2772" i="13"/>
  <c r="F2773" i="13"/>
  <c r="G2773" i="13"/>
  <c r="U2773" i="13" s="1"/>
  <c r="H2773" i="13"/>
  <c r="F2774" i="13"/>
  <c r="G2774" i="13"/>
  <c r="U2774" i="13" s="1"/>
  <c r="H2774" i="13"/>
  <c r="F2775" i="13"/>
  <c r="G2775" i="13"/>
  <c r="U2775" i="13" s="1"/>
  <c r="H2775" i="13"/>
  <c r="F2776" i="13"/>
  <c r="G2776" i="13"/>
  <c r="U2776" i="13" s="1"/>
  <c r="H2776" i="13"/>
  <c r="F2777" i="13"/>
  <c r="G2777" i="13"/>
  <c r="U2777" i="13" s="1"/>
  <c r="H2777" i="13"/>
  <c r="F2778" i="13"/>
  <c r="G2778" i="13"/>
  <c r="U2778" i="13" s="1"/>
  <c r="H2778" i="13"/>
  <c r="F2779" i="13"/>
  <c r="G2779" i="13"/>
  <c r="H2779" i="13"/>
  <c r="F2780" i="13"/>
  <c r="G2780" i="13"/>
  <c r="U2780" i="13" s="1"/>
  <c r="H2780" i="13"/>
  <c r="F2781" i="13"/>
  <c r="G2781" i="13"/>
  <c r="U2781" i="13" s="1"/>
  <c r="H2781" i="13"/>
  <c r="F2782" i="13"/>
  <c r="G2782" i="13"/>
  <c r="U2782" i="13" s="1"/>
  <c r="H2782" i="13"/>
  <c r="F2783" i="13"/>
  <c r="G2783" i="13"/>
  <c r="U2783" i="13" s="1"/>
  <c r="H2783" i="13"/>
  <c r="F2784" i="13"/>
  <c r="G2784" i="13"/>
  <c r="U2784" i="13" s="1"/>
  <c r="H2784" i="13"/>
  <c r="F2785" i="13"/>
  <c r="G2785" i="13"/>
  <c r="U2785" i="13" s="1"/>
  <c r="H2785" i="13"/>
  <c r="F2786" i="13"/>
  <c r="G2786" i="13"/>
  <c r="U2786" i="13" s="1"/>
  <c r="H2786" i="13"/>
  <c r="F2787" i="13"/>
  <c r="G2787" i="13"/>
  <c r="U2787" i="13" s="1"/>
  <c r="H2787" i="13"/>
  <c r="F2788" i="13"/>
  <c r="G2788" i="13"/>
  <c r="U2788" i="13" s="1"/>
  <c r="H2788" i="13"/>
  <c r="F2789" i="13"/>
  <c r="G2789" i="13"/>
  <c r="U2789" i="13" s="1"/>
  <c r="H2789" i="13"/>
  <c r="F2790" i="13"/>
  <c r="G2790" i="13"/>
  <c r="H2790" i="13"/>
  <c r="F2791" i="13"/>
  <c r="G2791" i="13"/>
  <c r="U2791" i="13" s="1"/>
  <c r="H2791" i="13"/>
  <c r="F2792" i="13"/>
  <c r="G2792" i="13"/>
  <c r="U2792" i="13" s="1"/>
  <c r="H2792" i="13"/>
  <c r="F2793" i="13"/>
  <c r="G2793" i="13"/>
  <c r="U2793" i="13" s="1"/>
  <c r="H2793" i="13"/>
  <c r="F2794" i="13"/>
  <c r="G2794" i="13"/>
  <c r="U2794" i="13" s="1"/>
  <c r="H2794" i="13"/>
  <c r="F2795" i="13"/>
  <c r="G2795" i="13"/>
  <c r="U2795" i="13" s="1"/>
  <c r="H2795" i="13"/>
  <c r="F2796" i="13"/>
  <c r="G2796" i="13"/>
  <c r="U2796" i="13" s="1"/>
  <c r="H2796" i="13"/>
  <c r="F2797" i="13"/>
  <c r="G2797" i="13"/>
  <c r="U2797" i="13" s="1"/>
  <c r="H2797" i="13"/>
  <c r="F2798" i="13"/>
  <c r="G2798" i="13"/>
  <c r="U2798" i="13" s="1"/>
  <c r="H2798" i="13"/>
  <c r="F2799" i="13"/>
  <c r="G2799" i="13"/>
  <c r="U2799" i="13" s="1"/>
  <c r="H2799" i="13"/>
  <c r="F2800" i="13"/>
  <c r="G2800" i="13"/>
  <c r="U2800" i="13" s="1"/>
  <c r="H2800" i="13"/>
  <c r="F2801" i="13"/>
  <c r="G2801" i="13"/>
  <c r="U2801" i="13" s="1"/>
  <c r="H2801" i="13"/>
  <c r="F2802" i="13"/>
  <c r="G2802" i="13"/>
  <c r="U2802" i="13" s="1"/>
  <c r="H2802" i="13"/>
  <c r="F2803" i="13"/>
  <c r="G2803" i="13"/>
  <c r="H2803" i="13"/>
  <c r="F2804" i="13"/>
  <c r="G2804" i="13"/>
  <c r="U2804" i="13" s="1"/>
  <c r="H2804" i="13"/>
  <c r="F2805" i="13"/>
  <c r="G2805" i="13"/>
  <c r="U2805" i="13" s="1"/>
  <c r="H2805" i="13"/>
  <c r="F2806" i="13"/>
  <c r="G2806" i="13"/>
  <c r="U2806" i="13" s="1"/>
  <c r="H2806" i="13"/>
  <c r="F2807" i="13"/>
  <c r="G2807" i="13"/>
  <c r="U2807" i="13" s="1"/>
  <c r="H2807" i="13"/>
  <c r="F2808" i="13"/>
  <c r="G2808" i="13"/>
  <c r="U2808" i="13" s="1"/>
  <c r="H2808" i="13"/>
  <c r="F2809" i="13"/>
  <c r="G2809" i="13"/>
  <c r="U2809" i="13" s="1"/>
  <c r="H2809" i="13"/>
  <c r="F2810" i="13"/>
  <c r="G2810" i="13"/>
  <c r="U2810" i="13" s="1"/>
  <c r="H2810" i="13"/>
  <c r="F2811" i="13"/>
  <c r="G2811" i="13"/>
  <c r="U2811" i="13" s="1"/>
  <c r="H2811" i="13"/>
  <c r="F2812" i="13"/>
  <c r="G2812" i="13"/>
  <c r="U2812" i="13" s="1"/>
  <c r="H2812" i="13"/>
  <c r="F2813" i="13"/>
  <c r="G2813" i="13"/>
  <c r="U2813" i="13" s="1"/>
  <c r="H2813" i="13"/>
  <c r="F2814" i="13"/>
  <c r="G2814" i="13"/>
  <c r="H2814" i="13"/>
  <c r="F2815" i="13"/>
  <c r="G2815" i="13"/>
  <c r="U2815" i="13" s="1"/>
  <c r="H2815" i="13"/>
  <c r="F2816" i="13"/>
  <c r="G2816" i="13"/>
  <c r="U2816" i="13" s="1"/>
  <c r="H2816" i="13"/>
  <c r="F2817" i="13"/>
  <c r="G2817" i="13"/>
  <c r="U2817" i="13" s="1"/>
  <c r="H2817" i="13"/>
  <c r="F2818" i="13"/>
  <c r="G2818" i="13"/>
  <c r="U2818" i="13" s="1"/>
  <c r="H2818" i="13"/>
  <c r="F2819" i="13"/>
  <c r="G2819" i="13"/>
  <c r="U2819" i="13" s="1"/>
  <c r="H2819" i="13"/>
  <c r="F2820" i="13"/>
  <c r="G2820" i="13"/>
  <c r="U2820" i="13" s="1"/>
  <c r="H2820" i="13"/>
  <c r="F2821" i="13"/>
  <c r="G2821" i="13"/>
  <c r="U2821" i="13" s="1"/>
  <c r="H2821" i="13"/>
  <c r="F2822" i="13"/>
  <c r="G2822" i="13"/>
  <c r="U2822" i="13" s="1"/>
  <c r="H2822" i="13"/>
  <c r="F2823" i="13"/>
  <c r="G2823" i="13"/>
  <c r="U2823" i="13" s="1"/>
  <c r="H2823" i="13"/>
  <c r="F2824" i="13"/>
  <c r="G2824" i="13"/>
  <c r="H2824" i="13"/>
  <c r="F2825" i="13"/>
  <c r="G2825" i="13"/>
  <c r="U2825" i="13" s="1"/>
  <c r="H2825" i="13"/>
  <c r="F2826" i="13"/>
  <c r="G2826" i="13"/>
  <c r="U2826" i="13" s="1"/>
  <c r="H2826" i="13"/>
  <c r="F2827" i="13"/>
  <c r="G2827" i="13"/>
  <c r="H2827" i="13"/>
  <c r="F2828" i="13"/>
  <c r="G2828" i="13"/>
  <c r="U2828" i="13" s="1"/>
  <c r="H2828" i="13"/>
  <c r="F2829" i="13"/>
  <c r="G2829" i="13"/>
  <c r="U2829" i="13" s="1"/>
  <c r="H2829" i="13"/>
  <c r="F2830" i="13"/>
  <c r="G2830" i="13"/>
  <c r="U2830" i="13" s="1"/>
  <c r="H2830" i="13"/>
  <c r="F2831" i="13"/>
  <c r="G2831" i="13"/>
  <c r="U2831" i="13" s="1"/>
  <c r="H2831" i="13"/>
  <c r="F2832" i="13"/>
  <c r="G2832" i="13"/>
  <c r="U2832" i="13" s="1"/>
  <c r="H2832" i="13"/>
  <c r="F2833" i="13"/>
  <c r="G2833" i="13"/>
  <c r="U2833" i="13" s="1"/>
  <c r="H2833" i="13"/>
  <c r="F2834" i="13"/>
  <c r="G2834" i="13"/>
  <c r="U2834" i="13" s="1"/>
  <c r="H2834" i="13"/>
  <c r="F2835" i="13"/>
  <c r="G2835" i="13"/>
  <c r="U2835" i="13" s="1"/>
  <c r="H2835" i="13"/>
  <c r="F2836" i="13"/>
  <c r="G2836" i="13"/>
  <c r="U2836" i="13" s="1"/>
  <c r="H2836" i="13"/>
  <c r="F2837" i="13"/>
  <c r="G2837" i="13"/>
  <c r="U2837" i="13" s="1"/>
  <c r="H2837" i="13"/>
  <c r="F2838" i="13"/>
  <c r="G2838" i="13"/>
  <c r="H2838" i="13"/>
  <c r="F2839" i="13"/>
  <c r="G2839" i="13"/>
  <c r="U2839" i="13" s="1"/>
  <c r="H2839" i="13"/>
  <c r="F2840" i="13"/>
  <c r="G2840" i="13"/>
  <c r="U2840" i="13" s="1"/>
  <c r="H2840" i="13"/>
  <c r="F2841" i="13"/>
  <c r="G2841" i="13"/>
  <c r="U2841" i="13" s="1"/>
  <c r="H2841" i="13"/>
  <c r="F2842" i="13"/>
  <c r="G2842" i="13"/>
  <c r="U2842" i="13" s="1"/>
  <c r="H2842" i="13"/>
  <c r="F2843" i="13"/>
  <c r="G2843" i="13"/>
  <c r="U2843" i="13" s="1"/>
  <c r="H2843" i="13"/>
  <c r="F2844" i="13"/>
  <c r="G2844" i="13"/>
  <c r="U2844" i="13" s="1"/>
  <c r="H2844" i="13"/>
  <c r="F2845" i="13"/>
  <c r="G2845" i="13"/>
  <c r="U2845" i="13" s="1"/>
  <c r="H2845" i="13"/>
  <c r="F2846" i="13"/>
  <c r="G2846" i="13"/>
  <c r="H2846" i="13"/>
  <c r="F2847" i="13"/>
  <c r="G2847" i="13"/>
  <c r="U2847" i="13" s="1"/>
  <c r="H2847" i="13"/>
  <c r="F2848" i="13"/>
  <c r="G2848" i="13"/>
  <c r="H2848" i="13"/>
  <c r="F2849" i="13"/>
  <c r="G2849" i="13"/>
  <c r="U2849" i="13" s="1"/>
  <c r="H2849" i="13"/>
  <c r="F2850" i="13"/>
  <c r="G2850" i="13"/>
  <c r="U2850" i="13" s="1"/>
  <c r="H2850" i="13"/>
  <c r="F2851" i="13"/>
  <c r="G2851" i="13"/>
  <c r="H2851" i="13"/>
  <c r="F2852" i="13"/>
  <c r="G2852" i="13"/>
  <c r="U2852" i="13" s="1"/>
  <c r="H2852" i="13"/>
  <c r="F2853" i="13"/>
  <c r="G2853" i="13"/>
  <c r="U2853" i="13" s="1"/>
  <c r="H2853" i="13"/>
  <c r="F2854" i="13"/>
  <c r="G2854" i="13"/>
  <c r="U2854" i="13" s="1"/>
  <c r="H2854" i="13"/>
  <c r="F2855" i="13"/>
  <c r="G2855" i="13"/>
  <c r="U2855" i="13" s="1"/>
  <c r="H2855" i="13"/>
  <c r="F2856" i="13"/>
  <c r="G2856" i="13"/>
  <c r="U2856" i="13" s="1"/>
  <c r="H2856" i="13"/>
  <c r="F2857" i="13"/>
  <c r="G2857" i="13"/>
  <c r="U2857" i="13" s="1"/>
  <c r="H2857" i="13"/>
  <c r="F2858" i="13"/>
  <c r="G2858" i="13"/>
  <c r="U2858" i="13" s="1"/>
  <c r="H2858" i="13"/>
  <c r="F2859" i="13"/>
  <c r="G2859" i="13"/>
  <c r="U2859" i="13" s="1"/>
  <c r="H2859" i="13"/>
  <c r="F2860" i="13"/>
  <c r="G2860" i="13"/>
  <c r="U2860" i="13" s="1"/>
  <c r="H2860" i="13"/>
  <c r="F2861" i="13"/>
  <c r="G2861" i="13"/>
  <c r="U2861" i="13" s="1"/>
  <c r="H2861" i="13"/>
  <c r="F2862" i="13"/>
  <c r="G2862" i="13"/>
  <c r="H2862" i="13"/>
  <c r="F2863" i="13"/>
  <c r="G2863" i="13"/>
  <c r="U2863" i="13" s="1"/>
  <c r="H2863" i="13"/>
  <c r="F2864" i="13"/>
  <c r="G2864" i="13"/>
  <c r="U2864" i="13" s="1"/>
  <c r="H2864" i="13"/>
  <c r="F2865" i="13"/>
  <c r="G2865" i="13"/>
  <c r="U2865" i="13" s="1"/>
  <c r="H2865" i="13"/>
  <c r="F2866" i="13"/>
  <c r="G2866" i="13"/>
  <c r="U2866" i="13" s="1"/>
  <c r="H2866" i="13"/>
  <c r="F2867" i="13"/>
  <c r="G2867" i="13"/>
  <c r="U2867" i="13" s="1"/>
  <c r="H2867" i="13"/>
  <c r="F2868" i="13"/>
  <c r="G2868" i="13"/>
  <c r="U2868" i="13" s="1"/>
  <c r="H2868" i="13"/>
  <c r="F2869" i="13"/>
  <c r="G2869" i="13"/>
  <c r="U2869" i="13" s="1"/>
  <c r="H2869" i="13"/>
  <c r="F2870" i="13"/>
  <c r="G2870" i="13"/>
  <c r="U2870" i="13" s="1"/>
  <c r="H2870" i="13"/>
  <c r="F2871" i="13"/>
  <c r="G2871" i="13"/>
  <c r="U2871" i="13" s="1"/>
  <c r="H2871" i="13"/>
  <c r="F2872" i="13"/>
  <c r="G2872" i="13"/>
  <c r="H2872" i="13"/>
  <c r="F2873" i="13"/>
  <c r="G2873" i="13"/>
  <c r="U2873" i="13" s="1"/>
  <c r="H2873" i="13"/>
  <c r="F2874" i="13"/>
  <c r="G2874" i="13"/>
  <c r="U2874" i="13" s="1"/>
  <c r="H2874" i="13"/>
  <c r="F2875" i="13"/>
  <c r="G2875" i="13"/>
  <c r="H2875" i="13"/>
  <c r="F2876" i="13"/>
  <c r="G2876" i="13"/>
  <c r="U2876" i="13" s="1"/>
  <c r="H2876" i="13"/>
  <c r="F2877" i="13"/>
  <c r="G2877" i="13"/>
  <c r="U2877" i="13" s="1"/>
  <c r="H2877" i="13"/>
  <c r="F2878" i="13"/>
  <c r="G2878" i="13"/>
  <c r="U2878" i="13" s="1"/>
  <c r="H2878" i="13"/>
  <c r="F2879" i="13"/>
  <c r="G2879" i="13"/>
  <c r="U2879" i="13" s="1"/>
  <c r="H2879" i="13"/>
  <c r="F2880" i="13"/>
  <c r="G2880" i="13"/>
  <c r="U2880" i="13" s="1"/>
  <c r="H2880" i="13"/>
  <c r="F2881" i="13"/>
  <c r="G2881" i="13"/>
  <c r="U2881" i="13" s="1"/>
  <c r="H2881" i="13"/>
  <c r="F2882" i="13"/>
  <c r="G2882" i="13"/>
  <c r="U2882" i="13" s="1"/>
  <c r="H2882" i="13"/>
  <c r="F2883" i="13"/>
  <c r="G2883" i="13"/>
  <c r="U2883" i="13" s="1"/>
  <c r="H2883" i="13"/>
  <c r="F2884" i="13"/>
  <c r="G2884" i="13"/>
  <c r="U2884" i="13" s="1"/>
  <c r="H2884" i="13"/>
  <c r="F2885" i="13"/>
  <c r="G2885" i="13"/>
  <c r="U2885" i="13" s="1"/>
  <c r="H2885" i="13"/>
  <c r="F2886" i="13"/>
  <c r="G2886" i="13"/>
  <c r="H2886" i="13"/>
  <c r="F2887" i="13"/>
  <c r="G2887" i="13"/>
  <c r="U2887" i="13" s="1"/>
  <c r="H2887" i="13"/>
  <c r="F2888" i="13"/>
  <c r="G2888" i="13"/>
  <c r="U2888" i="13" s="1"/>
  <c r="H2888" i="13"/>
  <c r="F2889" i="13"/>
  <c r="G2889" i="13"/>
  <c r="U2889" i="13" s="1"/>
  <c r="H2889" i="13"/>
  <c r="F2890" i="13"/>
  <c r="G2890" i="13"/>
  <c r="U2890" i="13" s="1"/>
  <c r="H2890" i="13"/>
  <c r="F2891" i="13"/>
  <c r="G2891" i="13"/>
  <c r="U2891" i="13" s="1"/>
  <c r="H2891" i="13"/>
  <c r="F2892" i="13"/>
  <c r="G2892" i="13"/>
  <c r="U2892" i="13" s="1"/>
  <c r="H2892" i="13"/>
  <c r="F2893" i="13"/>
  <c r="G2893" i="13"/>
  <c r="U2893" i="13" s="1"/>
  <c r="H2893" i="13"/>
  <c r="F2894" i="13"/>
  <c r="G2894" i="13"/>
  <c r="U2894" i="13" s="1"/>
  <c r="H2894" i="13"/>
  <c r="F2895" i="13"/>
  <c r="G2895" i="13"/>
  <c r="U2895" i="13" s="1"/>
  <c r="H2895" i="13"/>
  <c r="F2896" i="13"/>
  <c r="G2896" i="13"/>
  <c r="H2896" i="13"/>
  <c r="F2897" i="13"/>
  <c r="G2897" i="13"/>
  <c r="U2897" i="13" s="1"/>
  <c r="H2897" i="13"/>
  <c r="F2898" i="13"/>
  <c r="G2898" i="13"/>
  <c r="U2898" i="13" s="1"/>
  <c r="H2898" i="13"/>
  <c r="F2899" i="13"/>
  <c r="G2899" i="13"/>
  <c r="H2899" i="13"/>
  <c r="F2900" i="13"/>
  <c r="G2900" i="13"/>
  <c r="U2900" i="13" s="1"/>
  <c r="H2900" i="13"/>
  <c r="F2901" i="13"/>
  <c r="G2901" i="13"/>
  <c r="U2901" i="13" s="1"/>
  <c r="H2901" i="13"/>
  <c r="F2902" i="13"/>
  <c r="G2902" i="13"/>
  <c r="U2902" i="13" s="1"/>
  <c r="H2902" i="13"/>
  <c r="F2903" i="13"/>
  <c r="G2903" i="13"/>
  <c r="U2903" i="13" s="1"/>
  <c r="H2903" i="13"/>
  <c r="F2904" i="13"/>
  <c r="G2904" i="13"/>
  <c r="U2904" i="13" s="1"/>
  <c r="H2904" i="13"/>
  <c r="F2905" i="13"/>
  <c r="G2905" i="13"/>
  <c r="U2905" i="13" s="1"/>
  <c r="H2905" i="13"/>
  <c r="F2906" i="13"/>
  <c r="G2906" i="13"/>
  <c r="U2906" i="13" s="1"/>
  <c r="H2906" i="13"/>
  <c r="F2907" i="13"/>
  <c r="G2907" i="13"/>
  <c r="U2907" i="13" s="1"/>
  <c r="H2907" i="13"/>
  <c r="F2908" i="13"/>
  <c r="G2908" i="13"/>
  <c r="U2908" i="13" s="1"/>
  <c r="H2908" i="13"/>
  <c r="F2909" i="13"/>
  <c r="G2909" i="13"/>
  <c r="U2909" i="13" s="1"/>
  <c r="H2909" i="13"/>
  <c r="F2910" i="13"/>
  <c r="G2910" i="13"/>
  <c r="H2910" i="13"/>
  <c r="F2911" i="13"/>
  <c r="G2911" i="13"/>
  <c r="U2911" i="13" s="1"/>
  <c r="H2911" i="13"/>
  <c r="F2912" i="13"/>
  <c r="G2912" i="13"/>
  <c r="U2912" i="13" s="1"/>
  <c r="H2912" i="13"/>
  <c r="F2913" i="13"/>
  <c r="G2913" i="13"/>
  <c r="U2913" i="13" s="1"/>
  <c r="H2913" i="13"/>
  <c r="F2914" i="13"/>
  <c r="G2914" i="13"/>
  <c r="U2914" i="13" s="1"/>
  <c r="H2914" i="13"/>
  <c r="F2915" i="13"/>
  <c r="G2915" i="13"/>
  <c r="U2915" i="13" s="1"/>
  <c r="H2915" i="13"/>
  <c r="F2916" i="13"/>
  <c r="G2916" i="13"/>
  <c r="U2916" i="13" s="1"/>
  <c r="H2916" i="13"/>
  <c r="F2917" i="13"/>
  <c r="G2917" i="13"/>
  <c r="U2917" i="13" s="1"/>
  <c r="H2917" i="13"/>
  <c r="F2918" i="13"/>
  <c r="G2918" i="13"/>
  <c r="U2918" i="13" s="1"/>
  <c r="H2918" i="13"/>
  <c r="F2919" i="13"/>
  <c r="G2919" i="13"/>
  <c r="U2919" i="13" s="1"/>
  <c r="H2919" i="13"/>
  <c r="F2920" i="13"/>
  <c r="G2920" i="13"/>
  <c r="H2920" i="13"/>
  <c r="F2921" i="13"/>
  <c r="G2921" i="13"/>
  <c r="U2921" i="13" s="1"/>
  <c r="H2921" i="13"/>
  <c r="F2922" i="13"/>
  <c r="G2922" i="13"/>
  <c r="U2922" i="13" s="1"/>
  <c r="H2922" i="13"/>
  <c r="F2923" i="13"/>
  <c r="G2923" i="13"/>
  <c r="H2923" i="13"/>
  <c r="F2924" i="13"/>
  <c r="G2924" i="13"/>
  <c r="U2924" i="13" s="1"/>
  <c r="H2924" i="13"/>
  <c r="F2925" i="13"/>
  <c r="G2925" i="13"/>
  <c r="U2925" i="13" s="1"/>
  <c r="H2925" i="13"/>
  <c r="F2926" i="13"/>
  <c r="G2926" i="13"/>
  <c r="U2926" i="13" s="1"/>
  <c r="H2926" i="13"/>
  <c r="F2927" i="13"/>
  <c r="G2927" i="13"/>
  <c r="U2927" i="13" s="1"/>
  <c r="H2927" i="13"/>
  <c r="F2928" i="13"/>
  <c r="G2928" i="13"/>
  <c r="U2928" i="13" s="1"/>
  <c r="H2928" i="13"/>
  <c r="F2929" i="13"/>
  <c r="G2929" i="13"/>
  <c r="U2929" i="13" s="1"/>
  <c r="H2929" i="13"/>
  <c r="F2931" i="13"/>
  <c r="G2931" i="13"/>
  <c r="U2931" i="13" s="1"/>
  <c r="H2931" i="13"/>
  <c r="F2932" i="13"/>
  <c r="G2932" i="13"/>
  <c r="U2932" i="13" s="1"/>
  <c r="H2932" i="13"/>
  <c r="F2933" i="13"/>
  <c r="G2933" i="13"/>
  <c r="U2933" i="13" s="1"/>
  <c r="H2933" i="13"/>
  <c r="F2934" i="13"/>
  <c r="G2934" i="13"/>
  <c r="H2934" i="13"/>
  <c r="F2935" i="13"/>
  <c r="G2935" i="13"/>
  <c r="U2935" i="13" s="1"/>
  <c r="H2935" i="13"/>
  <c r="F2936" i="13"/>
  <c r="G2936" i="13"/>
  <c r="U2936" i="13" s="1"/>
  <c r="H2936" i="13"/>
  <c r="F2937" i="13"/>
  <c r="G2937" i="13"/>
  <c r="U2937" i="13" s="1"/>
  <c r="H2937" i="13"/>
  <c r="F2938" i="13"/>
  <c r="G2938" i="13"/>
  <c r="U2938" i="13" s="1"/>
  <c r="H2938" i="13"/>
  <c r="F2939" i="13"/>
  <c r="G2939" i="13"/>
  <c r="U2939" i="13" s="1"/>
  <c r="H2939" i="13"/>
  <c r="F2940" i="13"/>
  <c r="G2940" i="13"/>
  <c r="U2940" i="13" s="1"/>
  <c r="H2940" i="13"/>
  <c r="F2941" i="13"/>
  <c r="G2941" i="13"/>
  <c r="U2941" i="13" s="1"/>
  <c r="H2941" i="13"/>
  <c r="F2942" i="13"/>
  <c r="G2942" i="13"/>
  <c r="U2942" i="13" s="1"/>
  <c r="H2942" i="13"/>
  <c r="F2943" i="13"/>
  <c r="G2943" i="13"/>
  <c r="U2943" i="13" s="1"/>
  <c r="H2943" i="13"/>
  <c r="F2944" i="13"/>
  <c r="G2944" i="13"/>
  <c r="U2944" i="13" s="1"/>
  <c r="H2944" i="13"/>
  <c r="F2945" i="13"/>
  <c r="G2945" i="13"/>
  <c r="U2945" i="13" s="1"/>
  <c r="H2945" i="13"/>
  <c r="F2946" i="13"/>
  <c r="G2946" i="13"/>
  <c r="U2946" i="13" s="1"/>
  <c r="H2946" i="13"/>
  <c r="F2947" i="13"/>
  <c r="G2947" i="13"/>
  <c r="H2947" i="13"/>
  <c r="F2948" i="13"/>
  <c r="G2948" i="13"/>
  <c r="U2948" i="13" s="1"/>
  <c r="H2948" i="13"/>
  <c r="F2949" i="13"/>
  <c r="G2949" i="13"/>
  <c r="U2949" i="13" s="1"/>
  <c r="H2949" i="13"/>
  <c r="F2950" i="13"/>
  <c r="G2950" i="13"/>
  <c r="U2950" i="13" s="1"/>
  <c r="H2950" i="13"/>
  <c r="F2951" i="13"/>
  <c r="G2951" i="13"/>
  <c r="U2951" i="13" s="1"/>
  <c r="H2951" i="13"/>
  <c r="F2952" i="13"/>
  <c r="G2952" i="13"/>
  <c r="U2952" i="13" s="1"/>
  <c r="H2952" i="13"/>
  <c r="F2953" i="13"/>
  <c r="G2953" i="13"/>
  <c r="U2953" i="13" s="1"/>
  <c r="H2953" i="13"/>
  <c r="F2954" i="13"/>
  <c r="G2954" i="13"/>
  <c r="U2954" i="13" s="1"/>
  <c r="H2954" i="13"/>
  <c r="F2955" i="13"/>
  <c r="G2955" i="13"/>
  <c r="U2955" i="13" s="1"/>
  <c r="H2955" i="13"/>
  <c r="F2956" i="13"/>
  <c r="G2956" i="13"/>
  <c r="U2956" i="13" s="1"/>
  <c r="H2956" i="13"/>
  <c r="F2957" i="13"/>
  <c r="G2957" i="13"/>
  <c r="U2957" i="13" s="1"/>
  <c r="H2957" i="13"/>
  <c r="F2958" i="13"/>
  <c r="G2958" i="13"/>
  <c r="H2958" i="13"/>
  <c r="F2959" i="13"/>
  <c r="G2959" i="13"/>
  <c r="U2959" i="13" s="1"/>
  <c r="H2959" i="13"/>
  <c r="F2960" i="13"/>
  <c r="G2960" i="13"/>
  <c r="U2960" i="13" s="1"/>
  <c r="H2960" i="13"/>
  <c r="F2961" i="13"/>
  <c r="G2961" i="13"/>
  <c r="U2961" i="13" s="1"/>
  <c r="H2961" i="13"/>
  <c r="F2962" i="13"/>
  <c r="G2962" i="13"/>
  <c r="U2962" i="13" s="1"/>
  <c r="H2962" i="13"/>
  <c r="F2963" i="13"/>
  <c r="G2963" i="13"/>
  <c r="U2963" i="13" s="1"/>
  <c r="H2963" i="13"/>
  <c r="F2964" i="13"/>
  <c r="G2964" i="13"/>
  <c r="U2964" i="13" s="1"/>
  <c r="H2964" i="13"/>
  <c r="F2965" i="13"/>
  <c r="G2965" i="13"/>
  <c r="U2965" i="13" s="1"/>
  <c r="H2965" i="13"/>
  <c r="F2966" i="13"/>
  <c r="G2966" i="13"/>
  <c r="U2966" i="13" s="1"/>
  <c r="H2966" i="13"/>
  <c r="F2967" i="13"/>
  <c r="G2967" i="13"/>
  <c r="U2967" i="13" s="1"/>
  <c r="H2967" i="13"/>
  <c r="F2968" i="13"/>
  <c r="G2968" i="13"/>
  <c r="U2968" i="13" s="1"/>
  <c r="H2968" i="13"/>
  <c r="F2969" i="13"/>
  <c r="G2969" i="13"/>
  <c r="U2969" i="13" s="1"/>
  <c r="H2969" i="13"/>
  <c r="F2970" i="13"/>
  <c r="G2970" i="13"/>
  <c r="U2970" i="13" s="1"/>
  <c r="H2970" i="13"/>
  <c r="F2971" i="13"/>
  <c r="G2971" i="13"/>
  <c r="H2971" i="13"/>
  <c r="F2972" i="13"/>
  <c r="G2972" i="13"/>
  <c r="U2972" i="13" s="1"/>
  <c r="H2972" i="13"/>
  <c r="F2973" i="13"/>
  <c r="G2973" i="13"/>
  <c r="U2973" i="13" s="1"/>
  <c r="H2973" i="13"/>
  <c r="F2974" i="13"/>
  <c r="G2974" i="13"/>
  <c r="U2974" i="13" s="1"/>
  <c r="H2974" i="13"/>
  <c r="F2975" i="13"/>
  <c r="G2975" i="13"/>
  <c r="U2975" i="13" s="1"/>
  <c r="H2975" i="13"/>
  <c r="F2976" i="13"/>
  <c r="G2976" i="13"/>
  <c r="U2976" i="13" s="1"/>
  <c r="H2976" i="13"/>
  <c r="F2977" i="13"/>
  <c r="G2977" i="13"/>
  <c r="U2977" i="13" s="1"/>
  <c r="H2977" i="13"/>
  <c r="F2978" i="13"/>
  <c r="G2978" i="13"/>
  <c r="U2978" i="13" s="1"/>
  <c r="H2978" i="13"/>
  <c r="F2979" i="13"/>
  <c r="G2979" i="13"/>
  <c r="U2979" i="13" s="1"/>
  <c r="H2979" i="13"/>
  <c r="F2980" i="13"/>
  <c r="G2980" i="13"/>
  <c r="U2980" i="13" s="1"/>
  <c r="H2980" i="13"/>
  <c r="F2981" i="13"/>
  <c r="G2981" i="13"/>
  <c r="U2981" i="13" s="1"/>
  <c r="H2981" i="13"/>
  <c r="F2982" i="13"/>
  <c r="G2982" i="13"/>
  <c r="H2982" i="13"/>
  <c r="F2983" i="13"/>
  <c r="G2983" i="13"/>
  <c r="U2983" i="13" s="1"/>
  <c r="H2983" i="13"/>
  <c r="F2984" i="13"/>
  <c r="G2984" i="13"/>
  <c r="U2984" i="13" s="1"/>
  <c r="H2984" i="13"/>
  <c r="F2985" i="13"/>
  <c r="G2985" i="13"/>
  <c r="U2985" i="13" s="1"/>
  <c r="H2985" i="13"/>
  <c r="F2986" i="13"/>
  <c r="G2986" i="13"/>
  <c r="U2986" i="13" s="1"/>
  <c r="H2986" i="13"/>
  <c r="F2987" i="13"/>
  <c r="G2987" i="13"/>
  <c r="U2987" i="13" s="1"/>
  <c r="H2987" i="13"/>
  <c r="F2988" i="13"/>
  <c r="G2988" i="13"/>
  <c r="U2988" i="13" s="1"/>
  <c r="H2988" i="13"/>
  <c r="F2989" i="13"/>
  <c r="G2989" i="13"/>
  <c r="U2989" i="13" s="1"/>
  <c r="H2989" i="13"/>
  <c r="F2990" i="13"/>
  <c r="G2990" i="13"/>
  <c r="U2990" i="13" s="1"/>
  <c r="H2990" i="13"/>
  <c r="F2991" i="13"/>
  <c r="G2991" i="13"/>
  <c r="U2991" i="13" s="1"/>
  <c r="H2991" i="13"/>
  <c r="F2992" i="13"/>
  <c r="G2992" i="13"/>
  <c r="U2992" i="13" s="1"/>
  <c r="H2992" i="13"/>
  <c r="F2993" i="13"/>
  <c r="G2993" i="13"/>
  <c r="U2993" i="13" s="1"/>
  <c r="H2993" i="13"/>
  <c r="F2994" i="13"/>
  <c r="G2994" i="13"/>
  <c r="U2994" i="13" s="1"/>
  <c r="H2994" i="13"/>
  <c r="F2995" i="13"/>
  <c r="G2995" i="13"/>
  <c r="H2995" i="13"/>
  <c r="F2996" i="13"/>
  <c r="G2996" i="13"/>
  <c r="U2996" i="13" s="1"/>
  <c r="H2996" i="13"/>
  <c r="F2997" i="13"/>
  <c r="G2997" i="13"/>
  <c r="U2997" i="13" s="1"/>
  <c r="H2997" i="13"/>
  <c r="F2998" i="13"/>
  <c r="G2998" i="13"/>
  <c r="U2998" i="13" s="1"/>
  <c r="H2998" i="13"/>
  <c r="F2999" i="13"/>
  <c r="G2999" i="13"/>
  <c r="U2999" i="13" s="1"/>
  <c r="H2999" i="13"/>
  <c r="F3000" i="13"/>
  <c r="G3000" i="13"/>
  <c r="U3000" i="13" s="1"/>
  <c r="H3000" i="13"/>
  <c r="F3001" i="13"/>
  <c r="G3001" i="13"/>
  <c r="U3001" i="13" s="1"/>
  <c r="H3001" i="13"/>
  <c r="F3002" i="13"/>
  <c r="G3002" i="13"/>
  <c r="U3002" i="13" s="1"/>
  <c r="H3002" i="13"/>
  <c r="F3003" i="13"/>
  <c r="G3003" i="13"/>
  <c r="U3003" i="13" s="1"/>
  <c r="H3003" i="13"/>
  <c r="F3004" i="13"/>
  <c r="G3004" i="13"/>
  <c r="U3004" i="13" s="1"/>
  <c r="H3004" i="13"/>
  <c r="F3005" i="13"/>
  <c r="G3005" i="13"/>
  <c r="U3005" i="13" s="1"/>
  <c r="H3005" i="13"/>
  <c r="F3006" i="13"/>
  <c r="G3006" i="13"/>
  <c r="H3006" i="13"/>
  <c r="F3007" i="13"/>
  <c r="G3007" i="13"/>
  <c r="U3007" i="13" s="1"/>
  <c r="H3007" i="13"/>
  <c r="F3008" i="13"/>
  <c r="G3008" i="13"/>
  <c r="U3008" i="13" s="1"/>
  <c r="H3008" i="13"/>
  <c r="F3009" i="13"/>
  <c r="G3009" i="13"/>
  <c r="U3009" i="13" s="1"/>
  <c r="H3009" i="13"/>
  <c r="F3010" i="13"/>
  <c r="G3010" i="13"/>
  <c r="U3010" i="13" s="1"/>
  <c r="H3010" i="13"/>
  <c r="F3011" i="13"/>
  <c r="G3011" i="13"/>
  <c r="U3011" i="13" s="1"/>
  <c r="H3011" i="13"/>
  <c r="F3012" i="13"/>
  <c r="G3012" i="13"/>
  <c r="U3012" i="13" s="1"/>
  <c r="H3012" i="13"/>
  <c r="F3013" i="13"/>
  <c r="G3013" i="13"/>
  <c r="U3013" i="13" s="1"/>
  <c r="H3013" i="13"/>
  <c r="F3014" i="13"/>
  <c r="G3014" i="13"/>
  <c r="U3014" i="13" s="1"/>
  <c r="H3014" i="13"/>
  <c r="F3015" i="13"/>
  <c r="G3015" i="13"/>
  <c r="U3015" i="13" s="1"/>
  <c r="H3015" i="13"/>
  <c r="F3016" i="13"/>
  <c r="G3016" i="13"/>
  <c r="U3016" i="13" s="1"/>
  <c r="H3016" i="13"/>
  <c r="F3017" i="13"/>
  <c r="G3017" i="13"/>
  <c r="U3017" i="13" s="1"/>
  <c r="H3017" i="13"/>
  <c r="F3018" i="13"/>
  <c r="G3018" i="13"/>
  <c r="U3018" i="13" s="1"/>
  <c r="H3018" i="13"/>
  <c r="F3019" i="13"/>
  <c r="G3019" i="13"/>
  <c r="H3019" i="13"/>
  <c r="F3020" i="13"/>
  <c r="G3020" i="13"/>
  <c r="U3020" i="13" s="1"/>
  <c r="H3020" i="13"/>
  <c r="F3021" i="13"/>
  <c r="G3021" i="13"/>
  <c r="U3021" i="13" s="1"/>
  <c r="H3021" i="13"/>
  <c r="F3022" i="13"/>
  <c r="G3022" i="13"/>
  <c r="U3022" i="13" s="1"/>
  <c r="H3022" i="13"/>
  <c r="F3023" i="13"/>
  <c r="G3023" i="13"/>
  <c r="U3023" i="13" s="1"/>
  <c r="H3023" i="13"/>
  <c r="F3024" i="13"/>
  <c r="G3024" i="13"/>
  <c r="U3024" i="13" s="1"/>
  <c r="H3024" i="13"/>
  <c r="F3025" i="13"/>
  <c r="G3025" i="13"/>
  <c r="U3025" i="13" s="1"/>
  <c r="H3025" i="13"/>
  <c r="F3026" i="13"/>
  <c r="G3026" i="13"/>
  <c r="U3026" i="13" s="1"/>
  <c r="H3026" i="13"/>
  <c r="F3027" i="13"/>
  <c r="G3027" i="13"/>
  <c r="U3027" i="13" s="1"/>
  <c r="H3027" i="13"/>
  <c r="F3028" i="13"/>
  <c r="G3028" i="13"/>
  <c r="U3028" i="13" s="1"/>
  <c r="H3028" i="13"/>
  <c r="F3029" i="13"/>
  <c r="G3029" i="13"/>
  <c r="U3029" i="13" s="1"/>
  <c r="H3029" i="13"/>
  <c r="F3030" i="13"/>
  <c r="G3030" i="13"/>
  <c r="H3030" i="13"/>
  <c r="F3031" i="13"/>
  <c r="G3031" i="13"/>
  <c r="U3031" i="13" s="1"/>
  <c r="H3031" i="13"/>
  <c r="F3032" i="13"/>
  <c r="G3032" i="13"/>
  <c r="U3032" i="13" s="1"/>
  <c r="H3032" i="13"/>
  <c r="F3033" i="13"/>
  <c r="G3033" i="13"/>
  <c r="U3033" i="13" s="1"/>
  <c r="H3033" i="13"/>
  <c r="F3034" i="13"/>
  <c r="G3034" i="13"/>
  <c r="U3034" i="13" s="1"/>
  <c r="H3034" i="13"/>
  <c r="F3035" i="13"/>
  <c r="G3035" i="13"/>
  <c r="U3035" i="13" s="1"/>
  <c r="H3035" i="13"/>
  <c r="F3036" i="13"/>
  <c r="G3036" i="13"/>
  <c r="U3036" i="13" s="1"/>
  <c r="H3036" i="13"/>
  <c r="F3037" i="13"/>
  <c r="G3037" i="13"/>
  <c r="U3037" i="13" s="1"/>
  <c r="H3037" i="13"/>
  <c r="F3038" i="13"/>
  <c r="G3038" i="13"/>
  <c r="U3038" i="13" s="1"/>
  <c r="H3038" i="13"/>
  <c r="F3039" i="13"/>
  <c r="G3039" i="13"/>
  <c r="U3039" i="13" s="1"/>
  <c r="H3039" i="13"/>
  <c r="F3040" i="13"/>
  <c r="G3040" i="13"/>
  <c r="U3040" i="13" s="1"/>
  <c r="H3040" i="13"/>
  <c r="F3041" i="13"/>
  <c r="G3041" i="13"/>
  <c r="U3041" i="13" s="1"/>
  <c r="H3041" i="13"/>
  <c r="F3042" i="13"/>
  <c r="G3042" i="13"/>
  <c r="U3042" i="13" s="1"/>
  <c r="H3042" i="13"/>
  <c r="F3043" i="13"/>
  <c r="G3043" i="13"/>
  <c r="H3043" i="13"/>
  <c r="F3044" i="13"/>
  <c r="G3044" i="13"/>
  <c r="U3044" i="13" s="1"/>
  <c r="H3044" i="13"/>
  <c r="F3045" i="13"/>
  <c r="G3045" i="13"/>
  <c r="U3045" i="13" s="1"/>
  <c r="H3045" i="13"/>
  <c r="F3046" i="13"/>
  <c r="G3046" i="13"/>
  <c r="U3046" i="13" s="1"/>
  <c r="H3046" i="13"/>
  <c r="F3047" i="13"/>
  <c r="G3047" i="13"/>
  <c r="U3047" i="13" s="1"/>
  <c r="H3047" i="13"/>
  <c r="F3048" i="13"/>
  <c r="G3048" i="13"/>
  <c r="U3048" i="13" s="1"/>
  <c r="H3048" i="13"/>
  <c r="F3049" i="13"/>
  <c r="G3049" i="13"/>
  <c r="U3049" i="13" s="1"/>
  <c r="H3049" i="13"/>
  <c r="F3050" i="13"/>
  <c r="G3050" i="13"/>
  <c r="U3050" i="13" s="1"/>
  <c r="H3050" i="13"/>
  <c r="F3051" i="13"/>
  <c r="G3051" i="13"/>
  <c r="U3051" i="13" s="1"/>
  <c r="H3051" i="13"/>
  <c r="F3052" i="13"/>
  <c r="G3052" i="13"/>
  <c r="U3052" i="13" s="1"/>
  <c r="H3052" i="13"/>
  <c r="F3053" i="13"/>
  <c r="G3053" i="13"/>
  <c r="U3053" i="13" s="1"/>
  <c r="H3053" i="13"/>
  <c r="F3054" i="13"/>
  <c r="G3054" i="13"/>
  <c r="U3054" i="13" s="1"/>
  <c r="H3054" i="13"/>
  <c r="F3055" i="13"/>
  <c r="G3055" i="13"/>
  <c r="U3055" i="13" s="1"/>
  <c r="H3055" i="13"/>
  <c r="F3056" i="13"/>
  <c r="G3056" i="13"/>
  <c r="U3056" i="13" s="1"/>
  <c r="H3056" i="13"/>
  <c r="F3057" i="13"/>
  <c r="G3057" i="13"/>
  <c r="U3057" i="13" s="1"/>
  <c r="H3057" i="13"/>
  <c r="F3058" i="13"/>
  <c r="G3058" i="13"/>
  <c r="U3058" i="13" s="1"/>
  <c r="H3058" i="13"/>
  <c r="F3059" i="13"/>
  <c r="G3059" i="13"/>
  <c r="U3059" i="13" s="1"/>
  <c r="H3059" i="13"/>
  <c r="F3060" i="13"/>
  <c r="G3060" i="13"/>
  <c r="U3060" i="13" s="1"/>
  <c r="H3060" i="13"/>
  <c r="F3061" i="13"/>
  <c r="G3061" i="13"/>
  <c r="U3061" i="13" s="1"/>
  <c r="H3061" i="13"/>
  <c r="F3062" i="13"/>
  <c r="G3062" i="13"/>
  <c r="H3062" i="13"/>
  <c r="F3063" i="13"/>
  <c r="G3063" i="13"/>
  <c r="U3063" i="13" s="1"/>
  <c r="H3063" i="13"/>
  <c r="F3064" i="13"/>
  <c r="G3064" i="13"/>
  <c r="U3064" i="13" s="1"/>
  <c r="H3064" i="13"/>
  <c r="F3065" i="13"/>
  <c r="G3065" i="13"/>
  <c r="U3065" i="13" s="1"/>
  <c r="H3065" i="13"/>
  <c r="F3066" i="13"/>
  <c r="G3066" i="13"/>
  <c r="H3066" i="13"/>
  <c r="F3067" i="13"/>
  <c r="G3067" i="13"/>
  <c r="U3067" i="13" s="1"/>
  <c r="H3067" i="13"/>
  <c r="F3068" i="13"/>
  <c r="G3068" i="13"/>
  <c r="U3068" i="13" s="1"/>
  <c r="H3068" i="13"/>
  <c r="F3069" i="13"/>
  <c r="G3069" i="13"/>
  <c r="U3069" i="13" s="1"/>
  <c r="H3069" i="13"/>
  <c r="F3070" i="13"/>
  <c r="G3070" i="13"/>
  <c r="U3070" i="13" s="1"/>
  <c r="H3070" i="13"/>
  <c r="F3071" i="13"/>
  <c r="G3071" i="13"/>
  <c r="U3071" i="13" s="1"/>
  <c r="H3071" i="13"/>
  <c r="F3072" i="13"/>
  <c r="G3072" i="13"/>
  <c r="U3072" i="13" s="1"/>
  <c r="H3072" i="13"/>
  <c r="F3073" i="13"/>
  <c r="G3073" i="13"/>
  <c r="U3073" i="13" s="1"/>
  <c r="H3073" i="13"/>
  <c r="F3074" i="13"/>
  <c r="G3074" i="13"/>
  <c r="U3074" i="13" s="1"/>
  <c r="H3074" i="13"/>
  <c r="F3075" i="13"/>
  <c r="G3075" i="13"/>
  <c r="U3075" i="13" s="1"/>
  <c r="H3075" i="13"/>
  <c r="F3076" i="13"/>
  <c r="G3076" i="13"/>
  <c r="U3076" i="13" s="1"/>
  <c r="H3076" i="13"/>
  <c r="F3077" i="13"/>
  <c r="G3077" i="13"/>
  <c r="U3077" i="13" s="1"/>
  <c r="H3077" i="13"/>
  <c r="F3078" i="13"/>
  <c r="G3078" i="13"/>
  <c r="U3078" i="13" s="1"/>
  <c r="H3078" i="13"/>
  <c r="F3079" i="13"/>
  <c r="G3079" i="13"/>
  <c r="U3079" i="13" s="1"/>
  <c r="H3079" i="13"/>
  <c r="F3080" i="13"/>
  <c r="G3080" i="13"/>
  <c r="U3080" i="13" s="1"/>
  <c r="H3080" i="13"/>
  <c r="F3081" i="13"/>
  <c r="G3081" i="13"/>
  <c r="H3081" i="13"/>
  <c r="F3082" i="13"/>
  <c r="G3082" i="13"/>
  <c r="U3082" i="13" s="1"/>
  <c r="H3082" i="13"/>
  <c r="F3083" i="13"/>
  <c r="G3083" i="13"/>
  <c r="U3083" i="13" s="1"/>
  <c r="H3083" i="13"/>
  <c r="F3084" i="13"/>
  <c r="G3084" i="13"/>
  <c r="U3084" i="13" s="1"/>
  <c r="H3084" i="13"/>
  <c r="F3085" i="13"/>
  <c r="G3085" i="13"/>
  <c r="U3085" i="13" s="1"/>
  <c r="H3085" i="13"/>
  <c r="F3086" i="13"/>
  <c r="G3086" i="13"/>
  <c r="H3086" i="13"/>
  <c r="F3087" i="13"/>
  <c r="G3087" i="13"/>
  <c r="U3087" i="13" s="1"/>
  <c r="H3087" i="13"/>
  <c r="F3088" i="13"/>
  <c r="G3088" i="13"/>
  <c r="U3088" i="13" s="1"/>
  <c r="H3088" i="13"/>
  <c r="F3089" i="13"/>
  <c r="G3089" i="13"/>
  <c r="U3089" i="13" s="1"/>
  <c r="H3089" i="13"/>
  <c r="F3090" i="13"/>
  <c r="G3090" i="13"/>
  <c r="H3090" i="13"/>
  <c r="F3091" i="13"/>
  <c r="G3091" i="13"/>
  <c r="H3091" i="13"/>
  <c r="F3092" i="13"/>
  <c r="G3092" i="13"/>
  <c r="U3092" i="13" s="1"/>
  <c r="H3092" i="13"/>
  <c r="F3093" i="13"/>
  <c r="G3093" i="13"/>
  <c r="U3093" i="13" s="1"/>
  <c r="H3093" i="13"/>
  <c r="F3094" i="13"/>
  <c r="G3094" i="13"/>
  <c r="U3094" i="13" s="1"/>
  <c r="H3094" i="13"/>
  <c r="F3095" i="13"/>
  <c r="G3095" i="13"/>
  <c r="U3095" i="13" s="1"/>
  <c r="H3095" i="13"/>
  <c r="F3096" i="13"/>
  <c r="G3096" i="13"/>
  <c r="U3096" i="13" s="1"/>
  <c r="H3096" i="13"/>
  <c r="F3097" i="13"/>
  <c r="G3097" i="13"/>
  <c r="U3097" i="13" s="1"/>
  <c r="H3097" i="13"/>
  <c r="F3098" i="13"/>
  <c r="G3098" i="13"/>
  <c r="U3098" i="13" s="1"/>
  <c r="H3098" i="13"/>
  <c r="F3099" i="13"/>
  <c r="G3099" i="13"/>
  <c r="U3099" i="13" s="1"/>
  <c r="H3099" i="13"/>
  <c r="F3100" i="13"/>
  <c r="G3100" i="13"/>
  <c r="U3100" i="13" s="1"/>
  <c r="H3100" i="13"/>
  <c r="F3101" i="13"/>
  <c r="G3101" i="13"/>
  <c r="U3101" i="13" s="1"/>
  <c r="H3101" i="13"/>
  <c r="F3102" i="13"/>
  <c r="G3102" i="13"/>
  <c r="H3102" i="13"/>
  <c r="F3103" i="13"/>
  <c r="G3103" i="13"/>
  <c r="U3103" i="13" s="1"/>
  <c r="H3103" i="13"/>
  <c r="F3104" i="13"/>
  <c r="G3104" i="13"/>
  <c r="U3104" i="13" s="1"/>
  <c r="H3104" i="13"/>
  <c r="F3105" i="13"/>
  <c r="G3105" i="13"/>
  <c r="U3105" i="13" s="1"/>
  <c r="H3105" i="13"/>
  <c r="F3106" i="13"/>
  <c r="G3106" i="13"/>
  <c r="U3106" i="13" s="1"/>
  <c r="H3106" i="13"/>
  <c r="F3107" i="13"/>
  <c r="G3107" i="13"/>
  <c r="U3107" i="13" s="1"/>
  <c r="H3107" i="13"/>
  <c r="F3108" i="13"/>
  <c r="G3108" i="13"/>
  <c r="U3108" i="13" s="1"/>
  <c r="H3108" i="13"/>
  <c r="F3109" i="13"/>
  <c r="G3109" i="13"/>
  <c r="U3109" i="13" s="1"/>
  <c r="H3109" i="13"/>
  <c r="F3110" i="13"/>
  <c r="G3110" i="13"/>
  <c r="H3110" i="13"/>
  <c r="F3111" i="13"/>
  <c r="G3111" i="13"/>
  <c r="U3111" i="13" s="1"/>
  <c r="H3111" i="13"/>
  <c r="F3112" i="13"/>
  <c r="G3112" i="13"/>
  <c r="U3112" i="13" s="1"/>
  <c r="H3112" i="13"/>
  <c r="F3113" i="13"/>
  <c r="G3113" i="13"/>
  <c r="U3113" i="13" s="1"/>
  <c r="H3113" i="13"/>
  <c r="F3114" i="13"/>
  <c r="G3114" i="13"/>
  <c r="H3114" i="13"/>
  <c r="F3115" i="13"/>
  <c r="G3115" i="13"/>
  <c r="U3115" i="13" s="1"/>
  <c r="H3115" i="13"/>
  <c r="F3116" i="13"/>
  <c r="G3116" i="13"/>
  <c r="U3116" i="13" s="1"/>
  <c r="H3116" i="13"/>
  <c r="F3117" i="13"/>
  <c r="G3117" i="13"/>
  <c r="U3117" i="13" s="1"/>
  <c r="H3117" i="13"/>
  <c r="F3118" i="13"/>
  <c r="G3118" i="13"/>
  <c r="U3118" i="13" s="1"/>
  <c r="H3118" i="13"/>
  <c r="F3119" i="13"/>
  <c r="G3119" i="13"/>
  <c r="U3119" i="13" s="1"/>
  <c r="H3119" i="13"/>
  <c r="F3120" i="13"/>
  <c r="G3120" i="13"/>
  <c r="U3120" i="13" s="1"/>
  <c r="H3120" i="13"/>
  <c r="F3121" i="13"/>
  <c r="G3121" i="13"/>
  <c r="U3121" i="13" s="1"/>
  <c r="H3121" i="13"/>
  <c r="F3122" i="13"/>
  <c r="G3122" i="13"/>
  <c r="U3122" i="13" s="1"/>
  <c r="H3122" i="13"/>
  <c r="F3123" i="13"/>
  <c r="G3123" i="13"/>
  <c r="U3123" i="13" s="1"/>
  <c r="H3123" i="13"/>
  <c r="F3124" i="13"/>
  <c r="G3124" i="13"/>
  <c r="U3124" i="13" s="1"/>
  <c r="H3124" i="13"/>
  <c r="F3125" i="13"/>
  <c r="G3125" i="13"/>
  <c r="U3125" i="13" s="1"/>
  <c r="H3125" i="13"/>
  <c r="F3126" i="13"/>
  <c r="G3126" i="13"/>
  <c r="U3126" i="13" s="1"/>
  <c r="H3126" i="13"/>
  <c r="F3127" i="13"/>
  <c r="G3127" i="13"/>
  <c r="U3127" i="13" s="1"/>
  <c r="H3127" i="13"/>
  <c r="F3128" i="13"/>
  <c r="G3128" i="13"/>
  <c r="U3128" i="13" s="1"/>
  <c r="H3128" i="13"/>
  <c r="F3129" i="13"/>
  <c r="G3129" i="13"/>
  <c r="U3129" i="13" s="1"/>
  <c r="H3129" i="13"/>
  <c r="F3130" i="13"/>
  <c r="G3130" i="13"/>
  <c r="U3130" i="13" s="1"/>
  <c r="H3130" i="13"/>
  <c r="F3131" i="13"/>
  <c r="G3131" i="13"/>
  <c r="U3131" i="13" s="1"/>
  <c r="H3131" i="13"/>
  <c r="F3132" i="13"/>
  <c r="G3132" i="13"/>
  <c r="U3132" i="13" s="1"/>
  <c r="H3132" i="13"/>
  <c r="F3133" i="13"/>
  <c r="G3133" i="13"/>
  <c r="U3133" i="13" s="1"/>
  <c r="H3133" i="13"/>
  <c r="F3134" i="13"/>
  <c r="G3134" i="13"/>
  <c r="U3134" i="13" s="1"/>
  <c r="H3134" i="13"/>
  <c r="F3135" i="13"/>
  <c r="G3135" i="13"/>
  <c r="U3135" i="13" s="1"/>
  <c r="H3135" i="13"/>
  <c r="F3136" i="13"/>
  <c r="G3136" i="13"/>
  <c r="U3136" i="13" s="1"/>
  <c r="H3136" i="13"/>
  <c r="F3137" i="13"/>
  <c r="G3137" i="13"/>
  <c r="U3137" i="13" s="1"/>
  <c r="H3137" i="13"/>
  <c r="F3138" i="13"/>
  <c r="G3138" i="13"/>
  <c r="U3138" i="13" s="1"/>
  <c r="H3138" i="13"/>
  <c r="F3139" i="13"/>
  <c r="G3139" i="13"/>
  <c r="H3139" i="13"/>
  <c r="F3140" i="13"/>
  <c r="G3140" i="13"/>
  <c r="U3140" i="13" s="1"/>
  <c r="H3140" i="13"/>
  <c r="F3141" i="13"/>
  <c r="G3141" i="13"/>
  <c r="U3141" i="13" s="1"/>
  <c r="H3141" i="13"/>
  <c r="F3142" i="13"/>
  <c r="G3142" i="13"/>
  <c r="U3142" i="13" s="1"/>
  <c r="H3142" i="13"/>
  <c r="F3143" i="13"/>
  <c r="G3143" i="13"/>
  <c r="U3143" i="13" s="1"/>
  <c r="H3143" i="13"/>
  <c r="F3144" i="13"/>
  <c r="G3144" i="13"/>
  <c r="U3144" i="13" s="1"/>
  <c r="H3144" i="13"/>
  <c r="F3145" i="13"/>
  <c r="G3145" i="13"/>
  <c r="U3145" i="13" s="1"/>
  <c r="H3145" i="13"/>
  <c r="F3146" i="13"/>
  <c r="G3146" i="13"/>
  <c r="U3146" i="13" s="1"/>
  <c r="H3146" i="13"/>
  <c r="F3147" i="13"/>
  <c r="G3147" i="13"/>
  <c r="U3147" i="13" s="1"/>
  <c r="H3147" i="13"/>
  <c r="F3148" i="13"/>
  <c r="G3148" i="13"/>
  <c r="H3148" i="13"/>
  <c r="F3149" i="13"/>
  <c r="G3149" i="13"/>
  <c r="U3149" i="13" s="1"/>
  <c r="H3149" i="13"/>
  <c r="F3150" i="13"/>
  <c r="G3150" i="13"/>
  <c r="U3150" i="13" s="1"/>
  <c r="H3150" i="13"/>
  <c r="F3151" i="13"/>
  <c r="G3151" i="13"/>
  <c r="U3151" i="13" s="1"/>
  <c r="H3151" i="13"/>
  <c r="F3152" i="13"/>
  <c r="G3152" i="13"/>
  <c r="U3152" i="13" s="1"/>
  <c r="H3152" i="13"/>
  <c r="F3153" i="13"/>
  <c r="G3153" i="13"/>
  <c r="H3153" i="13"/>
  <c r="F3154" i="13"/>
  <c r="G3154" i="13"/>
  <c r="U3154" i="13" s="1"/>
  <c r="H3154" i="13"/>
  <c r="F3155" i="13"/>
  <c r="G3155" i="13"/>
  <c r="U3155" i="13" s="1"/>
  <c r="H3155" i="13"/>
  <c r="F3156" i="13"/>
  <c r="G3156" i="13"/>
  <c r="U3156" i="13" s="1"/>
  <c r="H3156" i="13"/>
  <c r="F3157" i="13"/>
  <c r="G3157" i="13"/>
  <c r="U3157" i="13" s="1"/>
  <c r="H3157" i="13"/>
  <c r="F3158" i="13"/>
  <c r="G3158" i="13"/>
  <c r="U3158" i="13" s="1"/>
  <c r="H3158" i="13"/>
  <c r="F3159" i="13"/>
  <c r="G3159" i="13"/>
  <c r="U3159" i="13" s="1"/>
  <c r="H3159" i="13"/>
  <c r="F3160" i="13"/>
  <c r="G3160" i="13"/>
  <c r="U3160" i="13" s="1"/>
  <c r="H3160" i="13"/>
  <c r="F3161" i="13"/>
  <c r="G3161" i="13"/>
  <c r="U3161" i="13" s="1"/>
  <c r="H3161" i="13"/>
  <c r="F3162" i="13"/>
  <c r="G3162" i="13"/>
  <c r="U3162" i="13" s="1"/>
  <c r="H3162" i="13"/>
  <c r="F3163" i="13"/>
  <c r="G3163" i="13"/>
  <c r="U3163" i="13" s="1"/>
  <c r="H3163" i="13"/>
  <c r="F3164" i="13"/>
  <c r="G3164" i="13"/>
  <c r="U3164" i="13" s="1"/>
  <c r="H3164" i="13"/>
  <c r="F3165" i="13"/>
  <c r="G3165" i="13"/>
  <c r="U3165" i="13" s="1"/>
  <c r="H3165" i="13"/>
  <c r="F3166" i="13"/>
  <c r="G3166" i="13"/>
  <c r="U3166" i="13" s="1"/>
  <c r="H3166" i="13"/>
  <c r="F3167" i="13"/>
  <c r="G3167" i="13"/>
  <c r="H3167" i="13"/>
  <c r="F3168" i="13"/>
  <c r="G3168" i="13"/>
  <c r="U3168" i="13" s="1"/>
  <c r="H3168" i="13"/>
  <c r="F3169" i="13"/>
  <c r="G3169" i="13"/>
  <c r="U3169" i="13" s="1"/>
  <c r="H3169" i="13"/>
  <c r="F3170" i="13"/>
  <c r="G3170" i="13"/>
  <c r="U3170" i="13" s="1"/>
  <c r="H3170" i="13"/>
  <c r="F3171" i="13"/>
  <c r="G3171" i="13"/>
  <c r="U3171" i="13" s="1"/>
  <c r="H3171" i="13"/>
  <c r="F3172" i="13"/>
  <c r="G3172" i="13"/>
  <c r="H3172" i="13"/>
  <c r="F3173" i="13"/>
  <c r="G3173" i="13"/>
  <c r="U3173" i="13" s="1"/>
  <c r="H3173" i="13"/>
  <c r="F3174" i="13"/>
  <c r="G3174" i="13"/>
  <c r="U3174" i="13" s="1"/>
  <c r="H3174" i="13"/>
  <c r="F3175" i="13"/>
  <c r="G3175" i="13"/>
  <c r="U3175" i="13" s="1"/>
  <c r="H3175" i="13"/>
  <c r="F3176" i="13"/>
  <c r="G3176" i="13"/>
  <c r="U3176" i="13" s="1"/>
  <c r="H3176" i="13"/>
  <c r="F3177" i="13"/>
  <c r="G3177" i="13"/>
  <c r="U3177" i="13" s="1"/>
  <c r="H3177" i="13"/>
  <c r="F3178" i="13"/>
  <c r="G3178" i="13"/>
  <c r="U3178" i="13" s="1"/>
  <c r="H3178" i="13"/>
  <c r="F3179" i="13"/>
  <c r="G3179" i="13"/>
  <c r="U3179" i="13" s="1"/>
  <c r="H3179" i="13"/>
  <c r="F3180" i="13"/>
  <c r="G3180" i="13"/>
  <c r="U3180" i="13" s="1"/>
  <c r="H3180" i="13"/>
  <c r="F3181" i="13"/>
  <c r="G3181" i="13"/>
  <c r="U3181" i="13" s="1"/>
  <c r="H3181" i="13"/>
  <c r="F3182" i="13"/>
  <c r="G3182" i="13"/>
  <c r="H3182" i="13"/>
  <c r="F3183" i="13"/>
  <c r="G3183" i="13"/>
  <c r="U3183" i="13" s="1"/>
  <c r="H3183" i="13"/>
  <c r="F3184" i="13"/>
  <c r="G3184" i="13"/>
  <c r="U3184" i="13" s="1"/>
  <c r="H3184" i="13"/>
  <c r="F3185" i="13"/>
  <c r="G3185" i="13"/>
  <c r="U3185" i="13" s="1"/>
  <c r="H3185" i="13"/>
  <c r="F3186" i="13"/>
  <c r="G3186" i="13"/>
  <c r="U3186" i="13" s="1"/>
  <c r="H3186" i="13"/>
  <c r="F3187" i="13"/>
  <c r="G3187" i="13"/>
  <c r="H3187" i="13"/>
  <c r="F3188" i="13"/>
  <c r="G3188" i="13"/>
  <c r="U3188" i="13" s="1"/>
  <c r="H3188" i="13"/>
  <c r="F3189" i="13"/>
  <c r="G3189" i="13"/>
  <c r="U3189" i="13" s="1"/>
  <c r="H3189" i="13"/>
  <c r="F3190" i="13"/>
  <c r="G3190" i="13"/>
  <c r="U3190" i="13" s="1"/>
  <c r="H3190" i="13"/>
  <c r="F3191" i="13"/>
  <c r="G3191" i="13"/>
  <c r="U3191" i="13" s="1"/>
  <c r="H3191" i="13"/>
  <c r="F3192" i="13"/>
  <c r="G3192" i="13"/>
  <c r="U3192" i="13" s="1"/>
  <c r="H3192" i="13"/>
  <c r="F3193" i="13"/>
  <c r="G3193" i="13"/>
  <c r="U3193" i="13" s="1"/>
  <c r="H3193" i="13"/>
  <c r="F3194" i="13"/>
  <c r="G3194" i="13"/>
  <c r="U3194" i="13" s="1"/>
  <c r="H3194" i="13"/>
  <c r="F3195" i="13"/>
  <c r="G3195" i="13"/>
  <c r="U3195" i="13" s="1"/>
  <c r="H3195" i="13"/>
  <c r="F3196" i="13"/>
  <c r="G3196" i="13"/>
  <c r="H3196" i="13"/>
  <c r="F3197" i="13"/>
  <c r="G3197" i="13"/>
  <c r="U3197" i="13" s="1"/>
  <c r="H3197" i="13"/>
  <c r="F3198" i="13"/>
  <c r="G3198" i="13"/>
  <c r="U3198" i="13" s="1"/>
  <c r="H3198" i="13"/>
  <c r="F3199" i="13"/>
  <c r="G3199" i="13"/>
  <c r="U3199" i="13" s="1"/>
  <c r="H3199" i="13"/>
  <c r="F3200" i="13"/>
  <c r="G3200" i="13"/>
  <c r="U3200" i="13" s="1"/>
  <c r="H3200" i="13"/>
  <c r="F3201" i="13"/>
  <c r="G3201" i="13"/>
  <c r="U3201" i="13" s="1"/>
  <c r="H3201" i="13"/>
  <c r="F3202" i="13"/>
  <c r="G3202" i="13"/>
  <c r="U3202" i="13" s="1"/>
  <c r="H3202" i="13"/>
  <c r="F3203" i="13"/>
  <c r="G3203" i="13"/>
  <c r="U3203" i="13" s="1"/>
  <c r="H3203" i="13"/>
  <c r="F3204" i="13"/>
  <c r="G3204" i="13"/>
  <c r="U3204" i="13" s="1"/>
  <c r="H3204" i="13"/>
  <c r="F3205" i="13"/>
  <c r="G3205" i="13"/>
  <c r="U3205" i="13" s="1"/>
  <c r="H3205" i="13"/>
  <c r="F3206" i="13"/>
  <c r="G3206" i="13"/>
  <c r="U3206" i="13" s="1"/>
  <c r="H3206" i="13"/>
  <c r="F3207" i="13"/>
  <c r="G3207" i="13"/>
  <c r="U3207" i="13" s="1"/>
  <c r="H3207" i="13"/>
  <c r="F3208" i="13"/>
  <c r="G3208" i="13"/>
  <c r="H3208" i="13"/>
  <c r="F3209" i="13"/>
  <c r="G3209" i="13"/>
  <c r="U3209" i="13" s="1"/>
  <c r="H3209" i="13"/>
  <c r="F3210" i="13"/>
  <c r="G3210" i="13"/>
  <c r="U3210" i="13" s="1"/>
  <c r="H3210" i="13"/>
  <c r="F3211" i="13"/>
  <c r="G3211" i="13"/>
  <c r="H3211" i="13"/>
  <c r="F3212" i="13"/>
  <c r="G3212" i="13"/>
  <c r="U3212" i="13" s="1"/>
  <c r="H3212" i="13"/>
  <c r="F3213" i="13"/>
  <c r="G3213" i="13"/>
  <c r="U3213" i="13" s="1"/>
  <c r="H3213" i="13"/>
  <c r="F3214" i="13"/>
  <c r="G3214" i="13"/>
  <c r="U3214" i="13" s="1"/>
  <c r="H3214" i="13"/>
  <c r="F3215" i="13"/>
  <c r="G3215" i="13"/>
  <c r="U3215" i="13" s="1"/>
  <c r="H3215" i="13"/>
  <c r="F3216" i="13"/>
  <c r="G3216" i="13"/>
  <c r="U3216" i="13" s="1"/>
  <c r="H3216" i="13"/>
  <c r="F3217" i="13"/>
  <c r="G3217" i="13"/>
  <c r="U3217" i="13" s="1"/>
  <c r="H3217" i="13"/>
  <c r="F3218" i="13"/>
  <c r="G3218" i="13"/>
  <c r="U3218" i="13" s="1"/>
  <c r="H3218" i="13"/>
  <c r="F3219" i="13"/>
  <c r="G3219" i="13"/>
  <c r="U3219" i="13" s="1"/>
  <c r="H3219" i="13"/>
  <c r="F3220" i="13"/>
  <c r="G3220" i="13"/>
  <c r="H3220" i="13"/>
  <c r="F3221" i="13"/>
  <c r="G3221" i="13"/>
  <c r="U3221" i="13" s="1"/>
  <c r="H3221" i="13"/>
  <c r="F3222" i="13"/>
  <c r="G3222" i="13"/>
  <c r="U3222" i="13" s="1"/>
  <c r="H3222" i="13"/>
  <c r="F3223" i="13"/>
  <c r="G3223" i="13"/>
  <c r="U3223" i="13" s="1"/>
  <c r="H3223" i="13"/>
  <c r="F3224" i="13"/>
  <c r="G3224" i="13"/>
  <c r="U3224" i="13" s="1"/>
  <c r="H3224" i="13"/>
  <c r="F3225" i="13"/>
  <c r="G3225" i="13"/>
  <c r="H3225" i="13"/>
  <c r="F3226" i="13"/>
  <c r="G3226" i="13"/>
  <c r="U3226" i="13" s="1"/>
  <c r="H3226" i="13"/>
  <c r="F3227" i="13"/>
  <c r="G3227" i="13"/>
  <c r="U3227" i="13" s="1"/>
  <c r="H3227" i="13"/>
  <c r="F3228" i="13"/>
  <c r="G3228" i="13"/>
  <c r="U3228" i="13" s="1"/>
  <c r="H3228" i="13"/>
  <c r="F3229" i="13"/>
  <c r="G3229" i="13"/>
  <c r="U3229" i="13" s="1"/>
  <c r="H3229" i="13"/>
  <c r="F3230" i="13"/>
  <c r="G3230" i="13"/>
  <c r="U3230" i="13" s="1"/>
  <c r="H3230" i="13"/>
  <c r="F3231" i="13"/>
  <c r="G3231" i="13"/>
  <c r="U3231" i="13" s="1"/>
  <c r="H3231" i="13"/>
  <c r="F3232" i="13"/>
  <c r="G3232" i="13"/>
  <c r="U3232" i="13" s="1"/>
  <c r="H3232" i="13"/>
  <c r="F3233" i="13"/>
  <c r="G3233" i="13"/>
  <c r="U3233" i="13" s="1"/>
  <c r="H3233" i="13"/>
  <c r="F3234" i="13"/>
  <c r="G3234" i="13"/>
  <c r="U3234" i="13" s="1"/>
  <c r="H3234" i="13"/>
  <c r="F3235" i="13"/>
  <c r="G3235" i="13"/>
  <c r="U3235" i="13" s="1"/>
  <c r="H3235" i="13"/>
  <c r="F3236" i="13"/>
  <c r="G3236" i="13"/>
  <c r="U3236" i="13" s="1"/>
  <c r="H3236" i="13"/>
  <c r="F3237" i="13"/>
  <c r="G3237" i="13"/>
  <c r="U3237" i="13" s="1"/>
  <c r="H3237" i="13"/>
  <c r="F3238" i="13"/>
  <c r="G3238" i="13"/>
  <c r="U3238" i="13" s="1"/>
  <c r="H3238" i="13"/>
  <c r="F3239" i="13"/>
  <c r="G3239" i="13"/>
  <c r="H3239" i="13"/>
  <c r="F3240" i="13"/>
  <c r="G3240" i="13"/>
  <c r="U3240" i="13" s="1"/>
  <c r="H3240" i="13"/>
  <c r="F3241" i="13"/>
  <c r="G3241" i="13"/>
  <c r="U3241" i="13" s="1"/>
  <c r="H3241" i="13"/>
  <c r="F3242" i="13"/>
  <c r="G3242" i="13"/>
  <c r="U3242" i="13" s="1"/>
  <c r="H3242" i="13"/>
  <c r="F3243" i="13"/>
  <c r="G3243" i="13"/>
  <c r="U3243" i="13" s="1"/>
  <c r="H3243" i="13"/>
  <c r="F3244" i="13"/>
  <c r="G3244" i="13"/>
  <c r="H3244" i="13"/>
  <c r="F3245" i="13"/>
  <c r="G3245" i="13"/>
  <c r="U3245" i="13" s="1"/>
  <c r="H3245" i="13"/>
  <c r="F3246" i="13"/>
  <c r="G3246" i="13"/>
  <c r="U3246" i="13" s="1"/>
  <c r="H3246" i="13"/>
  <c r="F3247" i="13"/>
  <c r="G3247" i="13"/>
  <c r="U3247" i="13" s="1"/>
  <c r="H3247" i="13"/>
  <c r="F3248" i="13"/>
  <c r="G3248" i="13"/>
  <c r="U3248" i="13" s="1"/>
  <c r="H3248" i="13"/>
  <c r="F3249" i="13"/>
  <c r="G3249" i="13"/>
  <c r="U3249" i="13" s="1"/>
  <c r="H3249" i="13"/>
  <c r="F3250" i="13"/>
  <c r="G3250" i="13"/>
  <c r="U3250" i="13" s="1"/>
  <c r="H3250" i="13"/>
  <c r="F3251" i="13"/>
  <c r="G3251" i="13"/>
  <c r="U3251" i="13" s="1"/>
  <c r="H3251" i="13"/>
  <c r="F3252" i="13"/>
  <c r="G3252" i="13"/>
  <c r="U3252" i="13" s="1"/>
  <c r="H3252" i="13"/>
  <c r="F3253" i="13"/>
  <c r="G3253" i="13"/>
  <c r="U3253" i="13" s="1"/>
  <c r="H3253" i="13"/>
  <c r="F3254" i="13"/>
  <c r="G3254" i="13"/>
  <c r="H3254" i="13"/>
  <c r="F3255" i="13"/>
  <c r="G3255" i="13"/>
  <c r="U3255" i="13" s="1"/>
  <c r="H3255" i="13"/>
  <c r="F3256" i="13"/>
  <c r="G3256" i="13"/>
  <c r="U3256" i="13" s="1"/>
  <c r="H3256" i="13"/>
  <c r="F3257" i="13"/>
  <c r="G3257" i="13"/>
  <c r="U3257" i="13" s="1"/>
  <c r="H3257" i="13"/>
  <c r="F3258" i="13"/>
  <c r="G3258" i="13"/>
  <c r="H3258" i="13"/>
  <c r="F3259" i="13"/>
  <c r="G3259" i="13"/>
  <c r="U3259" i="13" s="1"/>
  <c r="H3259" i="13"/>
  <c r="F3260" i="13"/>
  <c r="G3260" i="13"/>
  <c r="U3260" i="13" s="1"/>
  <c r="H3260" i="13"/>
  <c r="F3261" i="13"/>
  <c r="G3261" i="13"/>
  <c r="U3261" i="13" s="1"/>
  <c r="H3261" i="13"/>
  <c r="F3262" i="13"/>
  <c r="G3262" i="13"/>
  <c r="U3262" i="13" s="1"/>
  <c r="H3262" i="13"/>
  <c r="F3263" i="13"/>
  <c r="G3263" i="13"/>
  <c r="U3263" i="13" s="1"/>
  <c r="H3263" i="13"/>
  <c r="F3264" i="13"/>
  <c r="G3264" i="13"/>
  <c r="U3264" i="13" s="1"/>
  <c r="H3264" i="13"/>
  <c r="F3265" i="13"/>
  <c r="G3265" i="13"/>
  <c r="U3265" i="13" s="1"/>
  <c r="H3265" i="13"/>
  <c r="F3266" i="13"/>
  <c r="G3266" i="13"/>
  <c r="U3266" i="13" s="1"/>
  <c r="H3266" i="13"/>
  <c r="F3267" i="13"/>
  <c r="G3267" i="13"/>
  <c r="U3267" i="13" s="1"/>
  <c r="H3267" i="13"/>
  <c r="F3268" i="13"/>
  <c r="G3268" i="13"/>
  <c r="H3268" i="13"/>
  <c r="F3269" i="13"/>
  <c r="G3269" i="13"/>
  <c r="U3269" i="13" s="1"/>
  <c r="H3269" i="13"/>
  <c r="F3270" i="13"/>
  <c r="G3270" i="13"/>
  <c r="U3270" i="13" s="1"/>
  <c r="H3270" i="13"/>
  <c r="F3271" i="13"/>
  <c r="G3271" i="13"/>
  <c r="U3271" i="13" s="1"/>
  <c r="H3271" i="13"/>
  <c r="F3272" i="13"/>
  <c r="G3272" i="13"/>
  <c r="U3272" i="13" s="1"/>
  <c r="H3272" i="13"/>
  <c r="F3273" i="13"/>
  <c r="G3273" i="13"/>
  <c r="U3273" i="13" s="1"/>
  <c r="H3273" i="13"/>
  <c r="F3274" i="13"/>
  <c r="G3274" i="13"/>
  <c r="U3274" i="13" s="1"/>
  <c r="H3274" i="13"/>
  <c r="F3275" i="13"/>
  <c r="G3275" i="13"/>
  <c r="U3275" i="13" s="1"/>
  <c r="H3275" i="13"/>
  <c r="F3276" i="13"/>
  <c r="G3276" i="13"/>
  <c r="H3276" i="13"/>
  <c r="F3277" i="13"/>
  <c r="G3277" i="13"/>
  <c r="U3277" i="13" s="1"/>
  <c r="H3277" i="13"/>
  <c r="F3278" i="13"/>
  <c r="G3278" i="13"/>
  <c r="U3278" i="13" s="1"/>
  <c r="H3278" i="13"/>
  <c r="F3279" i="13"/>
  <c r="G3279" i="13"/>
  <c r="U3279" i="13" s="1"/>
  <c r="H3279" i="13"/>
  <c r="F3280" i="13"/>
  <c r="G3280" i="13"/>
  <c r="U3280" i="13" s="1"/>
  <c r="H3280" i="13"/>
  <c r="F3281" i="13"/>
  <c r="G3281" i="13"/>
  <c r="U3281" i="13" s="1"/>
  <c r="H3281" i="13"/>
  <c r="F3282" i="13"/>
  <c r="G3282" i="13"/>
  <c r="H3282" i="13"/>
  <c r="F3283" i="13"/>
  <c r="G3283" i="13"/>
  <c r="U3283" i="13" s="1"/>
  <c r="H3283" i="13"/>
  <c r="F3284" i="13"/>
  <c r="G3284" i="13"/>
  <c r="U3284" i="13" s="1"/>
  <c r="H3284" i="13"/>
  <c r="F3285" i="13"/>
  <c r="G3285" i="13"/>
  <c r="H3285" i="13"/>
  <c r="F3286" i="13"/>
  <c r="G3286" i="13"/>
  <c r="U3286" i="13" s="1"/>
  <c r="H3286" i="13"/>
  <c r="F3287" i="13"/>
  <c r="G3287" i="13"/>
  <c r="U3287" i="13" s="1"/>
  <c r="H3287" i="13"/>
  <c r="F3288" i="13"/>
  <c r="G3288" i="13"/>
  <c r="U3288" i="13" s="1"/>
  <c r="H3288" i="13"/>
  <c r="F3289" i="13"/>
  <c r="G3289" i="13"/>
  <c r="U3289" i="13" s="1"/>
  <c r="H3289" i="13"/>
  <c r="F3290" i="13"/>
  <c r="G3290" i="13"/>
  <c r="U3290" i="13" s="1"/>
  <c r="H3290" i="13"/>
  <c r="F3291" i="13"/>
  <c r="G3291" i="13"/>
  <c r="U3291" i="13" s="1"/>
  <c r="H3291" i="13"/>
  <c r="F3292" i="13"/>
  <c r="G3292" i="13"/>
  <c r="H3292" i="13"/>
  <c r="F3293" i="13"/>
  <c r="G3293" i="13"/>
  <c r="U3293" i="13" s="1"/>
  <c r="H3293" i="13"/>
  <c r="F3294" i="13"/>
  <c r="G3294" i="13"/>
  <c r="U3294" i="13" s="1"/>
  <c r="H3294" i="13"/>
  <c r="F3295" i="13"/>
  <c r="G3295" i="13"/>
  <c r="U3295" i="13" s="1"/>
  <c r="H3295" i="13"/>
  <c r="F3296" i="13"/>
  <c r="G3296" i="13"/>
  <c r="U3296" i="13" s="1"/>
  <c r="H3296" i="13"/>
  <c r="F3297" i="13"/>
  <c r="G3297" i="13"/>
  <c r="U3297" i="13" s="1"/>
  <c r="H3297" i="13"/>
  <c r="F3298" i="13"/>
  <c r="G3298" i="13"/>
  <c r="U3298" i="13" s="1"/>
  <c r="H3298" i="13"/>
  <c r="F3299" i="13"/>
  <c r="G3299" i="13"/>
  <c r="U3299" i="13" s="1"/>
  <c r="H3299" i="13"/>
  <c r="F3300" i="13"/>
  <c r="G3300" i="13"/>
  <c r="U3300" i="13" s="1"/>
  <c r="H3300" i="13"/>
  <c r="F3301" i="13"/>
  <c r="G3301" i="13"/>
  <c r="U3301" i="13" s="1"/>
  <c r="H3301" i="13"/>
  <c r="F3302" i="13"/>
  <c r="G3302" i="13"/>
  <c r="U3302" i="13" s="1"/>
  <c r="H3302" i="13"/>
  <c r="F3303" i="13"/>
  <c r="G3303" i="13"/>
  <c r="U3303" i="13" s="1"/>
  <c r="H3303" i="13"/>
  <c r="F3304" i="13"/>
  <c r="G3304" i="13"/>
  <c r="U3304" i="13" s="1"/>
  <c r="H3304" i="13"/>
  <c r="F3305" i="13"/>
  <c r="G3305" i="13"/>
  <c r="U3305" i="13" s="1"/>
  <c r="H3305" i="13"/>
  <c r="F3306" i="13"/>
  <c r="G3306" i="13"/>
  <c r="H3306" i="13"/>
  <c r="F3307" i="13"/>
  <c r="G3307" i="13"/>
  <c r="U3307" i="13" s="1"/>
  <c r="H3307" i="13"/>
  <c r="F3308" i="13"/>
  <c r="G3308" i="13"/>
  <c r="U3308" i="13" s="1"/>
  <c r="H3308" i="13"/>
  <c r="F3309" i="13"/>
  <c r="G3309" i="13"/>
  <c r="U3309" i="13" s="1"/>
  <c r="H3309" i="13"/>
  <c r="F3310" i="13"/>
  <c r="G3310" i="13"/>
  <c r="U3310" i="13" s="1"/>
  <c r="H3310" i="13"/>
  <c r="F3311" i="13"/>
  <c r="G3311" i="13"/>
  <c r="U3311" i="13" s="1"/>
  <c r="H3311" i="13"/>
  <c r="F3312" i="13"/>
  <c r="G3312" i="13"/>
  <c r="U3312" i="13" s="1"/>
  <c r="H3312" i="13"/>
  <c r="F3313" i="13"/>
  <c r="G3313" i="13"/>
  <c r="U3313" i="13" s="1"/>
  <c r="H3313" i="13"/>
  <c r="F3314" i="13"/>
  <c r="G3314" i="13"/>
  <c r="U3314" i="13" s="1"/>
  <c r="H3314" i="13"/>
  <c r="F3315" i="13"/>
  <c r="G3315" i="13"/>
  <c r="U3315" i="13" s="1"/>
  <c r="H3315" i="13"/>
  <c r="F3316" i="13"/>
  <c r="G3316" i="13"/>
  <c r="U3316" i="13" s="1"/>
  <c r="H3316" i="13"/>
  <c r="F3317" i="13"/>
  <c r="G3317" i="13"/>
  <c r="U3317" i="13" s="1"/>
  <c r="H3317" i="13"/>
  <c r="F3318" i="13"/>
  <c r="G3318" i="13"/>
  <c r="U3318" i="13" s="1"/>
  <c r="H3318" i="13"/>
  <c r="F3319" i="13"/>
  <c r="G3319" i="13"/>
  <c r="U3319" i="13" s="1"/>
  <c r="H3319" i="13"/>
  <c r="F3320" i="13"/>
  <c r="G3320" i="13"/>
  <c r="U3320" i="13" s="1"/>
  <c r="H3320" i="13"/>
  <c r="F3321" i="13"/>
  <c r="G3321" i="13"/>
  <c r="U3321" i="13" s="1"/>
  <c r="H3321" i="13"/>
  <c r="F3322" i="13"/>
  <c r="G3322" i="13"/>
  <c r="U3322" i="13" s="1"/>
  <c r="H3322" i="13"/>
  <c r="F3323" i="13"/>
  <c r="G3323" i="13"/>
  <c r="U3323" i="13" s="1"/>
  <c r="H3323" i="13"/>
  <c r="F3324" i="13"/>
  <c r="G3324" i="13"/>
  <c r="H3324" i="13"/>
  <c r="F3325" i="13"/>
  <c r="G3325" i="13"/>
  <c r="U3325" i="13" s="1"/>
  <c r="H3325" i="13"/>
  <c r="F3326" i="13"/>
  <c r="G3326" i="13"/>
  <c r="U3326" i="13" s="1"/>
  <c r="H3326" i="13"/>
  <c r="F3327" i="13"/>
  <c r="G3327" i="13"/>
  <c r="U3327" i="13" s="1"/>
  <c r="H3327" i="13"/>
  <c r="F3328" i="13"/>
  <c r="G3328" i="13"/>
  <c r="U3328" i="13" s="1"/>
  <c r="H3328" i="13"/>
  <c r="F3329" i="13"/>
  <c r="G3329" i="13"/>
  <c r="U3329" i="13" s="1"/>
  <c r="H3329" i="13"/>
  <c r="F3330" i="13"/>
  <c r="G3330" i="13"/>
  <c r="U3330" i="13" s="1"/>
  <c r="H3330" i="13"/>
  <c r="F3331" i="13"/>
  <c r="G3331" i="13"/>
  <c r="U3331" i="13" s="1"/>
  <c r="H3331" i="13"/>
  <c r="F3332" i="13"/>
  <c r="G3332" i="13"/>
  <c r="U3332" i="13" s="1"/>
  <c r="H3332" i="13"/>
  <c r="F3333" i="13"/>
  <c r="G3333" i="13"/>
  <c r="U3333" i="13" s="1"/>
  <c r="H3333" i="13"/>
  <c r="F3334" i="13"/>
  <c r="G3334" i="13"/>
  <c r="U3334" i="13" s="1"/>
  <c r="H3334" i="13"/>
  <c r="F3335" i="13"/>
  <c r="G3335" i="13"/>
  <c r="U3335" i="13" s="1"/>
  <c r="H3335" i="13"/>
  <c r="F3336" i="13"/>
  <c r="G3336" i="13"/>
  <c r="U3336" i="13" s="1"/>
  <c r="H3336" i="13"/>
  <c r="F3337" i="13"/>
  <c r="G3337" i="13"/>
  <c r="U3337" i="13" s="1"/>
  <c r="H3337" i="13"/>
  <c r="F3338" i="13"/>
  <c r="G3338" i="13"/>
  <c r="U3338" i="13" s="1"/>
  <c r="H3338" i="13"/>
  <c r="F3339" i="13"/>
  <c r="G3339" i="13"/>
  <c r="U3339" i="13" s="1"/>
  <c r="H3339" i="13"/>
  <c r="F3340" i="13"/>
  <c r="G3340" i="13"/>
  <c r="U3340" i="13" s="1"/>
  <c r="H3340" i="13"/>
  <c r="F3341" i="13"/>
  <c r="G3341" i="13"/>
  <c r="U3341" i="13" s="1"/>
  <c r="H3341" i="13"/>
  <c r="F3342" i="13"/>
  <c r="G3342" i="13"/>
  <c r="U3342" i="13" s="1"/>
  <c r="H3342" i="13"/>
  <c r="F3343" i="13"/>
  <c r="G3343" i="13"/>
  <c r="U3343" i="13" s="1"/>
  <c r="H3343" i="13"/>
  <c r="F3344" i="13"/>
  <c r="G3344" i="13"/>
  <c r="U3344" i="13" s="1"/>
  <c r="H3344" i="13"/>
  <c r="F3345" i="13"/>
  <c r="G3345" i="13"/>
  <c r="U3345" i="13" s="1"/>
  <c r="H3345" i="13"/>
  <c r="F3346" i="13"/>
  <c r="G3346" i="13"/>
  <c r="U3346" i="13" s="1"/>
  <c r="H3346" i="13"/>
  <c r="F3347" i="13"/>
  <c r="G3347" i="13"/>
  <c r="U3347" i="13" s="1"/>
  <c r="H3347" i="13"/>
  <c r="F3348" i="13"/>
  <c r="G3348" i="13"/>
  <c r="H3348" i="13"/>
  <c r="F3349" i="13"/>
  <c r="G3349" i="13"/>
  <c r="U3349" i="13" s="1"/>
  <c r="H3349" i="13"/>
  <c r="F3350" i="13"/>
  <c r="G3350" i="13"/>
  <c r="U3350" i="13" s="1"/>
  <c r="H3350" i="13"/>
  <c r="F3351" i="13"/>
  <c r="G3351" i="13"/>
  <c r="H3351" i="13"/>
  <c r="F3352" i="13"/>
  <c r="G3352" i="13"/>
  <c r="U3352" i="13" s="1"/>
  <c r="H3352" i="13"/>
  <c r="F3353" i="13"/>
  <c r="G3353" i="13"/>
  <c r="U3353" i="13" s="1"/>
  <c r="H3353" i="13"/>
  <c r="F3354" i="13"/>
  <c r="G3354" i="13"/>
  <c r="U3354" i="13" s="1"/>
  <c r="H3354" i="13"/>
  <c r="F3355" i="13"/>
  <c r="G3355" i="13"/>
  <c r="U3355" i="13" s="1"/>
  <c r="H3355" i="13"/>
  <c r="F3356" i="13"/>
  <c r="G3356" i="13"/>
  <c r="U3356" i="13" s="1"/>
  <c r="H3356" i="13"/>
  <c r="F3357" i="13"/>
  <c r="G3357" i="13"/>
  <c r="U3357" i="13" s="1"/>
  <c r="H3357" i="13"/>
  <c r="F3358" i="13"/>
  <c r="G3358" i="13"/>
  <c r="U3358" i="13" s="1"/>
  <c r="H3358" i="13"/>
  <c r="F3359" i="13"/>
  <c r="G3359" i="13"/>
  <c r="U3359" i="13" s="1"/>
  <c r="H3359" i="13"/>
  <c r="F3360" i="13"/>
  <c r="G3360" i="13"/>
  <c r="U3360" i="13" s="1"/>
  <c r="H3360" i="13"/>
  <c r="F3361" i="13"/>
  <c r="G3361" i="13"/>
  <c r="U3361" i="13" s="1"/>
  <c r="H3361" i="13"/>
  <c r="F3362" i="13"/>
  <c r="G3362" i="13"/>
  <c r="U3362" i="13" s="1"/>
  <c r="H3362" i="13"/>
  <c r="F3363" i="13"/>
  <c r="G3363" i="13"/>
  <c r="U3363" i="13" s="1"/>
  <c r="H3363" i="13"/>
  <c r="F3364" i="13"/>
  <c r="G3364" i="13"/>
  <c r="U3364" i="13" s="1"/>
  <c r="H3364" i="13"/>
  <c r="F3365" i="13"/>
  <c r="G3365" i="13"/>
  <c r="U3365" i="13" s="1"/>
  <c r="H3365" i="13"/>
  <c r="F3366" i="13"/>
  <c r="G3366" i="13"/>
  <c r="U3366" i="13" s="1"/>
  <c r="H3366" i="13"/>
  <c r="F3367" i="13"/>
  <c r="G3367" i="13"/>
  <c r="U3367" i="13" s="1"/>
  <c r="H3367" i="13"/>
  <c r="F3368" i="13"/>
  <c r="G3368" i="13"/>
  <c r="U3368" i="13" s="1"/>
  <c r="H3368" i="13"/>
  <c r="F3369" i="13"/>
  <c r="G3369" i="13"/>
  <c r="U3369" i="13" s="1"/>
  <c r="H3369" i="13"/>
  <c r="F3370" i="13"/>
  <c r="G3370" i="13"/>
  <c r="U3370" i="13" s="1"/>
  <c r="H3370" i="13"/>
  <c r="F3371" i="13"/>
  <c r="G3371" i="13"/>
  <c r="U3371" i="13" s="1"/>
  <c r="H3371" i="13"/>
  <c r="F3372" i="13"/>
  <c r="G3372" i="13"/>
  <c r="H3372" i="13"/>
  <c r="F3373" i="13"/>
  <c r="G3373" i="13"/>
  <c r="U3373" i="13" s="1"/>
  <c r="H3373" i="13"/>
  <c r="F3374" i="13"/>
  <c r="G3374" i="13"/>
  <c r="U3374" i="13" s="1"/>
  <c r="H3374" i="13"/>
  <c r="F3375" i="13"/>
  <c r="G3375" i="13"/>
  <c r="U3375" i="13" s="1"/>
  <c r="H3375" i="13"/>
  <c r="F3376" i="13"/>
  <c r="G3376" i="13"/>
  <c r="U3376" i="13" s="1"/>
  <c r="H3376" i="13"/>
  <c r="F3377" i="13"/>
  <c r="G3377" i="13"/>
  <c r="U3377" i="13" s="1"/>
  <c r="H3377" i="13"/>
  <c r="F3378" i="13"/>
  <c r="G3378" i="13"/>
  <c r="U3378" i="13" s="1"/>
  <c r="H3378" i="13"/>
  <c r="F3379" i="13"/>
  <c r="G3379" i="13"/>
  <c r="U3379" i="13" s="1"/>
  <c r="H3379" i="13"/>
  <c r="F3380" i="13"/>
  <c r="G3380" i="13"/>
  <c r="U3380" i="13" s="1"/>
  <c r="H3380" i="13"/>
  <c r="F3381" i="13"/>
  <c r="G3381" i="13"/>
  <c r="U3381" i="13" s="1"/>
  <c r="H3381" i="13"/>
  <c r="F3382" i="13"/>
  <c r="G3382" i="13"/>
  <c r="H3382" i="13"/>
  <c r="F3383" i="13"/>
  <c r="G3383" i="13"/>
  <c r="U3383" i="13" s="1"/>
  <c r="H3383" i="13"/>
  <c r="F3384" i="13"/>
  <c r="G3384" i="13"/>
  <c r="U3384" i="13" s="1"/>
  <c r="H3384" i="13"/>
  <c r="F3385" i="13"/>
  <c r="G3385" i="13"/>
  <c r="U3385" i="13" s="1"/>
  <c r="H3385" i="13"/>
  <c r="F3386" i="13"/>
  <c r="G3386" i="13"/>
  <c r="U3386" i="13" s="1"/>
  <c r="H3386" i="13"/>
  <c r="F3387" i="13"/>
  <c r="G3387" i="13"/>
  <c r="U3387" i="13" s="1"/>
  <c r="H3387" i="13"/>
  <c r="F3388" i="13"/>
  <c r="G3388" i="13"/>
  <c r="U3388" i="13" s="1"/>
  <c r="H3388" i="13"/>
  <c r="F3389" i="13"/>
  <c r="G3389" i="13"/>
  <c r="U3389" i="13" s="1"/>
  <c r="H3389" i="13"/>
  <c r="F3390" i="13"/>
  <c r="G3390" i="13"/>
  <c r="U3390" i="13" s="1"/>
  <c r="H3390" i="13"/>
  <c r="F3391" i="13"/>
  <c r="G3391" i="13"/>
  <c r="U3391" i="13" s="1"/>
  <c r="H3391" i="13"/>
  <c r="F3392" i="13"/>
  <c r="G3392" i="13"/>
  <c r="U3392" i="13" s="1"/>
  <c r="H3392" i="13"/>
  <c r="F3393" i="13"/>
  <c r="G3393" i="13"/>
  <c r="U3393" i="13" s="1"/>
  <c r="H3393" i="13"/>
  <c r="F3394" i="13"/>
  <c r="G3394" i="13"/>
  <c r="U3394" i="13" s="1"/>
  <c r="H3394" i="13"/>
  <c r="F3395" i="13"/>
  <c r="G3395" i="13"/>
  <c r="U3395" i="13" s="1"/>
  <c r="H3395" i="13"/>
  <c r="F3396" i="13"/>
  <c r="G3396" i="13"/>
  <c r="U3396" i="13" s="1"/>
  <c r="H3396" i="13"/>
  <c r="F3397" i="13"/>
  <c r="G3397" i="13"/>
  <c r="U3397" i="13" s="1"/>
  <c r="H3397" i="13"/>
  <c r="F3398" i="13"/>
  <c r="G3398" i="13"/>
  <c r="U3398" i="13" s="1"/>
  <c r="H3398" i="13"/>
  <c r="F3399" i="13"/>
  <c r="G3399" i="13"/>
  <c r="U3399" i="13" s="1"/>
  <c r="H3399" i="13"/>
  <c r="F3400" i="13"/>
  <c r="G3400" i="13"/>
  <c r="U3400" i="13" s="1"/>
  <c r="H3400" i="13"/>
  <c r="F3401" i="13"/>
  <c r="G3401" i="13"/>
  <c r="U3401" i="13" s="1"/>
  <c r="H3401" i="13"/>
  <c r="F3402" i="13"/>
  <c r="G3402" i="13"/>
  <c r="U3402" i="13" s="1"/>
  <c r="H3402" i="13"/>
  <c r="F3403" i="13"/>
  <c r="G3403" i="13"/>
  <c r="U3403" i="13" s="1"/>
  <c r="H3403" i="13"/>
  <c r="F3404" i="13"/>
  <c r="G3404" i="13"/>
  <c r="U3404" i="13" s="1"/>
  <c r="H3404" i="13"/>
  <c r="F3405" i="13"/>
  <c r="G3405" i="13"/>
  <c r="U3405" i="13" s="1"/>
  <c r="H3405" i="13"/>
  <c r="F3406" i="13"/>
  <c r="G3406" i="13"/>
  <c r="H3406" i="13"/>
  <c r="F3407" i="13"/>
  <c r="G3407" i="13"/>
  <c r="U3407" i="13" s="1"/>
  <c r="H3407" i="13"/>
  <c r="F3408" i="13"/>
  <c r="G3408" i="13"/>
  <c r="U3408" i="13" s="1"/>
  <c r="H3408" i="13"/>
  <c r="F3409" i="13"/>
  <c r="G3409" i="13"/>
  <c r="U3409" i="13" s="1"/>
  <c r="H3409" i="13"/>
  <c r="F3410" i="13"/>
  <c r="G3410" i="13"/>
  <c r="U3410" i="13" s="1"/>
  <c r="H3410" i="13"/>
  <c r="F3411" i="13"/>
  <c r="G3411" i="13"/>
  <c r="U3411" i="13" s="1"/>
  <c r="H3411" i="13"/>
  <c r="F3412" i="13"/>
  <c r="G3412" i="13"/>
  <c r="H3412" i="13"/>
  <c r="F3413" i="13"/>
  <c r="G3413" i="13"/>
  <c r="U3413" i="13" s="1"/>
  <c r="H3413" i="13"/>
  <c r="F3414" i="13"/>
  <c r="G3414" i="13"/>
  <c r="U3414" i="13" s="1"/>
  <c r="H3414" i="13"/>
  <c r="F3415" i="13"/>
  <c r="G3415" i="13"/>
  <c r="U3415" i="13" s="1"/>
  <c r="H3415" i="13"/>
  <c r="F3416" i="13"/>
  <c r="G3416" i="13"/>
  <c r="U3416" i="13" s="1"/>
  <c r="H3416" i="13"/>
  <c r="F3417" i="13"/>
  <c r="G3417" i="13"/>
  <c r="U3417" i="13" s="1"/>
  <c r="H3417" i="13"/>
  <c r="F3418" i="13"/>
  <c r="G3418" i="13"/>
  <c r="U3418" i="13" s="1"/>
  <c r="H3418" i="13"/>
  <c r="F3419" i="13"/>
  <c r="G3419" i="13"/>
  <c r="U3419" i="13" s="1"/>
  <c r="H3419" i="13"/>
  <c r="F3420" i="13"/>
  <c r="G3420" i="13"/>
  <c r="U3420" i="13" s="1"/>
  <c r="H3420" i="13"/>
  <c r="F3421" i="13"/>
  <c r="G3421" i="13"/>
  <c r="U3421" i="13" s="1"/>
  <c r="H3421" i="13"/>
  <c r="F3422" i="13"/>
  <c r="G3422" i="13"/>
  <c r="U3422" i="13" s="1"/>
  <c r="H3422" i="13"/>
  <c r="F3423" i="13"/>
  <c r="G3423" i="13"/>
  <c r="U3423" i="13" s="1"/>
  <c r="H3423" i="13"/>
  <c r="F3424" i="13"/>
  <c r="G3424" i="13"/>
  <c r="U3424" i="13" s="1"/>
  <c r="H3424" i="13"/>
  <c r="F3425" i="13"/>
  <c r="G3425" i="13"/>
  <c r="U3425" i="13" s="1"/>
  <c r="H3425" i="13"/>
  <c r="F3426" i="13"/>
  <c r="G3426" i="13"/>
  <c r="U3426" i="13" s="1"/>
  <c r="H3426" i="13"/>
  <c r="F3427" i="13"/>
  <c r="G3427" i="13"/>
  <c r="U3427" i="13" s="1"/>
  <c r="H3427" i="13"/>
  <c r="F3428" i="13"/>
  <c r="G3428" i="13"/>
  <c r="U3428" i="13" s="1"/>
  <c r="H3428" i="13"/>
  <c r="F3429" i="13"/>
  <c r="G3429" i="13"/>
  <c r="U3429" i="13" s="1"/>
  <c r="H3429" i="13"/>
  <c r="F3430" i="13"/>
  <c r="G3430" i="13"/>
  <c r="H3430" i="13"/>
  <c r="F3431" i="13"/>
  <c r="G3431" i="13"/>
  <c r="U3431" i="13" s="1"/>
  <c r="H3431" i="13"/>
  <c r="F3432" i="13"/>
  <c r="G3432" i="13"/>
  <c r="U3432" i="13" s="1"/>
  <c r="H3432" i="13"/>
  <c r="F3433" i="13"/>
  <c r="G3433" i="13"/>
  <c r="U3433" i="13" s="1"/>
  <c r="H3433" i="13"/>
  <c r="F3434" i="13"/>
  <c r="G3434" i="13"/>
  <c r="U3434" i="13" s="1"/>
  <c r="H3434" i="13"/>
  <c r="F3435" i="13"/>
  <c r="G3435" i="13"/>
  <c r="U3435" i="13" s="1"/>
  <c r="H3435" i="13"/>
  <c r="F3436" i="13"/>
  <c r="G3436" i="13"/>
  <c r="U3436" i="13" s="1"/>
  <c r="H3436" i="13"/>
  <c r="F3437" i="13"/>
  <c r="G3437" i="13"/>
  <c r="U3437" i="13" s="1"/>
  <c r="H3437" i="13"/>
  <c r="F3438" i="13"/>
  <c r="G3438" i="13"/>
  <c r="U3438" i="13" s="1"/>
  <c r="H3438" i="13"/>
  <c r="F3439" i="13"/>
  <c r="G3439" i="13"/>
  <c r="U3439" i="13" s="1"/>
  <c r="H3439" i="13"/>
  <c r="F3440" i="13"/>
  <c r="G3440" i="13"/>
  <c r="U3440" i="13" s="1"/>
  <c r="H3440" i="13"/>
  <c r="F3441" i="13"/>
  <c r="G3441" i="13"/>
  <c r="U3441" i="13" s="1"/>
  <c r="H3441" i="13"/>
  <c r="F3442" i="13"/>
  <c r="G3442" i="13"/>
  <c r="U3442" i="13" s="1"/>
  <c r="H3442" i="13"/>
  <c r="F3443" i="13"/>
  <c r="G3443" i="13"/>
  <c r="U3443" i="13" s="1"/>
  <c r="H3443" i="13"/>
  <c r="F3444" i="13"/>
  <c r="G3444" i="13"/>
  <c r="U3444" i="13" s="1"/>
  <c r="H3444" i="13"/>
  <c r="F3445" i="13"/>
  <c r="G3445" i="13"/>
  <c r="U3445" i="13" s="1"/>
  <c r="H3445" i="13"/>
  <c r="F3446" i="13"/>
  <c r="G3446" i="13"/>
  <c r="U3446" i="13" s="1"/>
  <c r="H3446" i="13"/>
  <c r="F3447" i="13"/>
  <c r="G3447" i="13"/>
  <c r="U3447" i="13" s="1"/>
  <c r="H3447" i="13"/>
  <c r="F3448" i="13"/>
  <c r="G3448" i="13"/>
  <c r="U3448" i="13" s="1"/>
  <c r="H3448" i="13"/>
  <c r="F3449" i="13"/>
  <c r="G3449" i="13"/>
  <c r="U3449" i="13" s="1"/>
  <c r="H3449" i="13"/>
  <c r="F3450" i="13"/>
  <c r="G3450" i="13"/>
  <c r="U3450" i="13" s="1"/>
  <c r="H3450" i="13"/>
  <c r="F3451" i="13"/>
  <c r="G3451" i="13"/>
  <c r="U3451" i="13" s="1"/>
  <c r="H3451" i="13"/>
  <c r="F3452" i="13"/>
  <c r="G3452" i="13"/>
  <c r="U3452" i="13" s="1"/>
  <c r="H3452" i="13"/>
  <c r="F3453" i="13"/>
  <c r="G3453" i="13"/>
  <c r="U3453" i="13" s="1"/>
  <c r="H3453" i="13"/>
  <c r="F3454" i="13"/>
  <c r="G3454" i="13"/>
  <c r="H3454" i="13"/>
  <c r="F3455" i="13"/>
  <c r="G3455" i="13"/>
  <c r="U3455" i="13" s="1"/>
  <c r="H3455" i="13"/>
  <c r="F3456" i="13"/>
  <c r="G3456" i="13"/>
  <c r="U3456" i="13" s="1"/>
  <c r="H3456" i="13"/>
  <c r="F3457" i="13"/>
  <c r="G3457" i="13"/>
  <c r="H3457" i="13"/>
  <c r="F3458" i="13"/>
  <c r="G3458" i="13"/>
  <c r="U3458" i="13" s="1"/>
  <c r="H3458" i="13"/>
  <c r="F3459" i="13"/>
  <c r="G3459" i="13"/>
  <c r="U3459" i="13" s="1"/>
  <c r="H3459" i="13"/>
  <c r="F3460" i="13"/>
  <c r="G3460" i="13"/>
  <c r="U3460" i="13" s="1"/>
  <c r="H3460" i="13"/>
  <c r="F3461" i="13"/>
  <c r="G3461" i="13"/>
  <c r="U3461" i="13" s="1"/>
  <c r="H3461" i="13"/>
  <c r="F3462" i="13"/>
  <c r="G3462" i="13"/>
  <c r="U3462" i="13" s="1"/>
  <c r="H3462" i="13"/>
  <c r="F3463" i="13"/>
  <c r="G3463" i="13"/>
  <c r="U3463" i="13" s="1"/>
  <c r="H3463" i="13"/>
  <c r="F3464" i="13"/>
  <c r="G3464" i="13"/>
  <c r="U3464" i="13" s="1"/>
  <c r="H3464" i="13"/>
  <c r="F3465" i="13"/>
  <c r="G3465" i="13"/>
  <c r="U3465" i="13" s="1"/>
  <c r="H3465" i="13"/>
  <c r="F3466" i="13"/>
  <c r="G3466" i="13"/>
  <c r="U3466" i="13" s="1"/>
  <c r="H3466" i="13"/>
  <c r="F3467" i="13"/>
  <c r="G3467" i="13"/>
  <c r="U3467" i="13" s="1"/>
  <c r="H3467" i="13"/>
  <c r="F3468" i="13"/>
  <c r="G3468" i="13"/>
  <c r="U3468" i="13" s="1"/>
  <c r="H3468" i="13"/>
  <c r="F3469" i="13"/>
  <c r="G3469" i="13"/>
  <c r="U3469" i="13" s="1"/>
  <c r="H3469" i="13"/>
  <c r="F3470" i="13"/>
  <c r="G3470" i="13"/>
  <c r="U3470" i="13" s="1"/>
  <c r="H3470" i="13"/>
  <c r="F3471" i="13"/>
  <c r="G3471" i="13"/>
  <c r="U3471" i="13" s="1"/>
  <c r="H3471" i="13"/>
  <c r="F3472" i="13"/>
  <c r="G3472" i="13"/>
  <c r="U3472" i="13" s="1"/>
  <c r="H3472" i="13"/>
  <c r="F3473" i="13"/>
  <c r="G3473" i="13"/>
  <c r="U3473" i="13" s="1"/>
  <c r="H3473" i="13"/>
  <c r="F3474" i="13"/>
  <c r="G3474" i="13"/>
  <c r="U3474" i="13" s="1"/>
  <c r="H3474" i="13"/>
  <c r="F3475" i="13"/>
  <c r="G3475" i="13"/>
  <c r="U3475" i="13" s="1"/>
  <c r="H3475" i="13"/>
  <c r="F3476" i="13"/>
  <c r="G3476" i="13"/>
  <c r="U3476" i="13" s="1"/>
  <c r="H3476" i="13"/>
  <c r="F3477" i="13"/>
  <c r="G3477" i="13"/>
  <c r="U3477" i="13" s="1"/>
  <c r="H3477" i="13"/>
  <c r="F3478" i="13"/>
  <c r="G3478" i="13"/>
  <c r="H3478" i="13"/>
  <c r="F3479" i="13"/>
  <c r="G3479" i="13"/>
  <c r="U3479" i="13" s="1"/>
  <c r="H3479" i="13"/>
  <c r="F3480" i="13"/>
  <c r="G3480" i="13"/>
  <c r="U3480" i="13" s="1"/>
  <c r="H3480" i="13"/>
  <c r="F3481" i="13"/>
  <c r="G3481" i="13"/>
  <c r="U3481" i="13" s="1"/>
  <c r="H3481" i="13"/>
  <c r="F3482" i="13"/>
  <c r="G3482" i="13"/>
  <c r="U3482" i="13" s="1"/>
  <c r="H3482" i="13"/>
  <c r="F3483" i="13"/>
  <c r="G3483" i="13"/>
  <c r="U3483" i="13" s="1"/>
  <c r="H3483" i="13"/>
  <c r="F3484" i="13"/>
  <c r="G3484" i="13"/>
  <c r="U3484" i="13" s="1"/>
  <c r="H3484" i="13"/>
  <c r="F3485" i="13"/>
  <c r="G3485" i="13"/>
  <c r="U3485" i="13" s="1"/>
  <c r="H3485" i="13"/>
  <c r="F3486" i="13"/>
  <c r="G3486" i="13"/>
  <c r="U3486" i="13" s="1"/>
  <c r="H3486" i="13"/>
  <c r="F3487" i="13"/>
  <c r="G3487" i="13"/>
  <c r="U3487" i="13" s="1"/>
  <c r="H3487" i="13"/>
  <c r="F3488" i="13"/>
  <c r="G3488" i="13"/>
  <c r="U3488" i="13" s="1"/>
  <c r="H3488" i="13"/>
  <c r="F3489" i="13"/>
  <c r="G3489" i="13"/>
  <c r="U3489" i="13" s="1"/>
  <c r="H3489" i="13"/>
  <c r="F3490" i="13"/>
  <c r="G3490" i="13"/>
  <c r="U3490" i="13" s="1"/>
  <c r="H3490" i="13"/>
  <c r="F3491" i="13"/>
  <c r="G3491" i="13"/>
  <c r="U3491" i="13" s="1"/>
  <c r="H3491" i="13"/>
  <c r="F3492" i="13"/>
  <c r="G3492" i="13"/>
  <c r="U3492" i="13" s="1"/>
  <c r="H3492" i="13"/>
  <c r="F3493" i="13"/>
  <c r="G3493" i="13"/>
  <c r="U3493" i="13" s="1"/>
  <c r="H3493" i="13"/>
  <c r="F3494" i="13"/>
  <c r="G3494" i="13"/>
  <c r="U3494" i="13" s="1"/>
  <c r="H3494" i="13"/>
  <c r="F3495" i="13"/>
  <c r="G3495" i="13"/>
  <c r="U3495" i="13" s="1"/>
  <c r="H3495" i="13"/>
  <c r="F3496" i="13"/>
  <c r="G3496" i="13"/>
  <c r="U3496" i="13" s="1"/>
  <c r="H3496" i="13"/>
  <c r="F3497" i="13"/>
  <c r="G3497" i="13"/>
  <c r="U3497" i="13" s="1"/>
  <c r="H3497" i="13"/>
  <c r="F3498" i="13"/>
  <c r="G3498" i="13"/>
  <c r="U3498" i="13" s="1"/>
  <c r="H3498" i="13"/>
  <c r="F3499" i="13"/>
  <c r="G3499" i="13"/>
  <c r="U3499" i="13" s="1"/>
  <c r="H3499" i="13"/>
  <c r="F3500" i="13"/>
  <c r="G3500" i="13"/>
  <c r="U3500" i="13" s="1"/>
  <c r="H3500" i="13"/>
  <c r="F3501" i="13"/>
  <c r="G3501" i="13"/>
  <c r="U3501" i="13" s="1"/>
  <c r="H3501" i="13"/>
  <c r="F3502" i="13"/>
  <c r="G3502" i="13"/>
  <c r="H3502" i="13"/>
  <c r="F3503" i="13"/>
  <c r="G3503" i="13"/>
  <c r="U3503" i="13" s="1"/>
  <c r="H3503" i="13"/>
  <c r="F3504" i="13"/>
  <c r="G3504" i="13"/>
  <c r="U3504" i="13" s="1"/>
  <c r="H3504" i="13"/>
  <c r="F3505" i="13"/>
  <c r="G3505" i="13"/>
  <c r="U3505" i="13" s="1"/>
  <c r="H3505" i="13"/>
  <c r="F3506" i="13"/>
  <c r="G3506" i="13"/>
  <c r="U3506" i="13" s="1"/>
  <c r="H3506" i="13"/>
  <c r="F3507" i="13"/>
  <c r="G3507" i="13"/>
  <c r="U3507" i="13" s="1"/>
  <c r="H3507" i="13"/>
  <c r="F3508" i="13"/>
  <c r="G3508" i="13"/>
  <c r="U3508" i="13" s="1"/>
  <c r="H3508" i="13"/>
  <c r="F3509" i="13"/>
  <c r="G3509" i="13"/>
  <c r="U3509" i="13" s="1"/>
  <c r="H3509" i="13"/>
  <c r="F3510" i="13"/>
  <c r="G3510" i="13"/>
  <c r="U3510" i="13" s="1"/>
  <c r="H3510" i="13"/>
  <c r="F3511" i="13"/>
  <c r="G3511" i="13"/>
  <c r="U3511" i="13" s="1"/>
  <c r="H3511" i="13"/>
  <c r="F3512" i="13"/>
  <c r="G3512" i="13"/>
  <c r="U3512" i="13" s="1"/>
  <c r="H3512" i="13"/>
  <c r="F3513" i="13"/>
  <c r="G3513" i="13"/>
  <c r="U3513" i="13" s="1"/>
  <c r="H3513" i="13"/>
  <c r="F3514" i="13"/>
  <c r="G3514" i="13"/>
  <c r="U3514" i="13" s="1"/>
  <c r="H3514" i="13"/>
  <c r="F3515" i="13"/>
  <c r="G3515" i="13"/>
  <c r="U3515" i="13" s="1"/>
  <c r="H3515" i="13"/>
  <c r="F3516" i="13"/>
  <c r="G3516" i="13"/>
  <c r="U3516" i="13" s="1"/>
  <c r="H3516" i="13"/>
  <c r="F3517" i="13"/>
  <c r="G3517" i="13"/>
  <c r="U3517" i="13" s="1"/>
  <c r="H3517" i="13"/>
  <c r="F3518" i="13"/>
  <c r="G3518" i="13"/>
  <c r="U3518" i="13" s="1"/>
  <c r="H3518" i="13"/>
  <c r="F3519" i="13"/>
  <c r="G3519" i="13"/>
  <c r="U3519" i="13" s="1"/>
  <c r="H3519" i="13"/>
  <c r="F3520" i="13"/>
  <c r="G3520" i="13"/>
  <c r="U3520" i="13" s="1"/>
  <c r="H3520" i="13"/>
  <c r="F3521" i="13"/>
  <c r="G3521" i="13"/>
  <c r="U3521" i="13" s="1"/>
  <c r="H3521" i="13"/>
  <c r="F3522" i="13"/>
  <c r="G3522" i="13"/>
  <c r="U3522" i="13" s="1"/>
  <c r="H3522" i="13"/>
  <c r="F3523" i="13"/>
  <c r="G3523" i="13"/>
  <c r="U3523" i="13" s="1"/>
  <c r="H3523" i="13"/>
  <c r="F3524" i="13"/>
  <c r="G3524" i="13"/>
  <c r="U3524" i="13" s="1"/>
  <c r="H3524" i="13"/>
  <c r="F3525" i="13"/>
  <c r="G3525" i="13"/>
  <c r="U3525" i="13" s="1"/>
  <c r="H3525" i="13"/>
  <c r="F3526" i="13"/>
  <c r="G3526" i="13"/>
  <c r="H3526" i="13"/>
  <c r="F3527" i="13"/>
  <c r="G3527" i="13"/>
  <c r="U3527" i="13" s="1"/>
  <c r="H3527" i="13"/>
  <c r="F3528" i="13"/>
  <c r="G3528" i="13"/>
  <c r="U3528" i="13" s="1"/>
  <c r="H3528" i="13"/>
  <c r="F3529" i="13"/>
  <c r="G3529" i="13"/>
  <c r="U3529" i="13" s="1"/>
  <c r="H3529" i="13"/>
  <c r="F3530" i="13"/>
  <c r="G3530" i="13"/>
  <c r="U3530" i="13" s="1"/>
  <c r="H3530" i="13"/>
  <c r="F3531" i="13"/>
  <c r="G3531" i="13"/>
  <c r="U3531" i="13" s="1"/>
  <c r="H3531" i="13"/>
  <c r="F3532" i="13"/>
  <c r="G3532" i="13"/>
  <c r="U3532" i="13" s="1"/>
  <c r="H3532" i="13"/>
  <c r="F3533" i="13"/>
  <c r="G3533" i="13"/>
  <c r="U3533" i="13" s="1"/>
  <c r="H3533" i="13"/>
  <c r="F3534" i="13"/>
  <c r="G3534" i="13"/>
  <c r="U3534" i="13" s="1"/>
  <c r="H3534" i="13"/>
  <c r="F3535" i="13"/>
  <c r="G3535" i="13"/>
  <c r="U3535" i="13" s="1"/>
  <c r="H3535" i="13"/>
  <c r="F3536" i="13"/>
  <c r="G3536" i="13"/>
  <c r="U3536" i="13" s="1"/>
  <c r="H3536" i="13"/>
  <c r="F3537" i="13"/>
  <c r="G3537" i="13"/>
  <c r="U3537" i="13" s="1"/>
  <c r="H3537" i="13"/>
  <c r="F3538" i="13"/>
  <c r="G3538" i="13"/>
  <c r="U3538" i="13" s="1"/>
  <c r="H3538" i="13"/>
  <c r="F3539" i="13"/>
  <c r="G3539" i="13"/>
  <c r="H3539" i="13"/>
  <c r="F3540" i="13"/>
  <c r="G3540" i="13"/>
  <c r="U3540" i="13" s="1"/>
  <c r="H3540" i="13"/>
  <c r="F3541" i="13"/>
  <c r="G3541" i="13"/>
  <c r="U3541" i="13" s="1"/>
  <c r="H3541" i="13"/>
  <c r="F3542" i="13"/>
  <c r="G3542" i="13"/>
  <c r="U3542" i="13" s="1"/>
  <c r="H3542" i="13"/>
  <c r="F3543" i="13"/>
  <c r="G3543" i="13"/>
  <c r="U3543" i="13" s="1"/>
  <c r="H3543" i="13"/>
  <c r="F3544" i="13"/>
  <c r="G3544" i="13"/>
  <c r="U3544" i="13" s="1"/>
  <c r="H3544" i="13"/>
  <c r="F3545" i="13"/>
  <c r="G3545" i="13"/>
  <c r="U3545" i="13" s="1"/>
  <c r="H3545" i="13"/>
  <c r="F3546" i="13"/>
  <c r="G3546" i="13"/>
  <c r="U3546" i="13" s="1"/>
  <c r="H3546" i="13"/>
  <c r="F3547" i="13"/>
  <c r="G3547" i="13"/>
  <c r="U3547" i="13" s="1"/>
  <c r="H3547" i="13"/>
  <c r="F3548" i="13"/>
  <c r="G3548" i="13"/>
  <c r="U3548" i="13" s="1"/>
  <c r="H3548" i="13"/>
  <c r="F3549" i="13"/>
  <c r="G3549" i="13"/>
  <c r="U3549" i="13" s="1"/>
  <c r="H3549" i="13"/>
  <c r="F3550" i="13"/>
  <c r="G3550" i="13"/>
  <c r="H3550" i="13"/>
  <c r="F3551" i="13"/>
  <c r="G3551" i="13"/>
  <c r="U3551" i="13" s="1"/>
  <c r="H3551" i="13"/>
  <c r="F3552" i="13"/>
  <c r="G3552" i="13"/>
  <c r="U3552" i="13" s="1"/>
  <c r="H3552" i="13"/>
  <c r="F3553" i="13"/>
  <c r="G3553" i="13"/>
  <c r="U3553" i="13" s="1"/>
  <c r="H3553" i="13"/>
  <c r="F3554" i="13"/>
  <c r="G3554" i="13"/>
  <c r="U3554" i="13" s="1"/>
  <c r="H3554" i="13"/>
  <c r="F3555" i="13"/>
  <c r="G3555" i="13"/>
  <c r="U3555" i="13" s="1"/>
  <c r="H3555" i="13"/>
  <c r="F3556" i="13"/>
  <c r="G3556" i="13"/>
  <c r="U3556" i="13" s="1"/>
  <c r="H3556" i="13"/>
  <c r="F3557" i="13"/>
  <c r="G3557" i="13"/>
  <c r="U3557" i="13" s="1"/>
  <c r="H3557" i="13"/>
  <c r="F3558" i="13"/>
  <c r="G3558" i="13"/>
  <c r="U3558" i="13" s="1"/>
  <c r="H3558" i="13"/>
  <c r="F3559" i="13"/>
  <c r="G3559" i="13"/>
  <c r="U3559" i="13" s="1"/>
  <c r="H3559" i="13"/>
  <c r="F3560" i="13"/>
  <c r="G3560" i="13"/>
  <c r="U3560" i="13" s="1"/>
  <c r="H3560" i="13"/>
  <c r="F3561" i="13"/>
  <c r="G3561" i="13"/>
  <c r="U3561" i="13" s="1"/>
  <c r="H3561" i="13"/>
  <c r="F3562" i="13"/>
  <c r="G3562" i="13"/>
  <c r="U3562" i="13" s="1"/>
  <c r="H3562" i="13"/>
  <c r="F3563" i="13"/>
  <c r="G3563" i="13"/>
  <c r="U3563" i="13" s="1"/>
  <c r="H3563" i="13"/>
  <c r="F3564" i="13"/>
  <c r="G3564" i="13"/>
  <c r="U3564" i="13" s="1"/>
  <c r="H3564" i="13"/>
  <c r="F3565" i="13"/>
  <c r="G3565" i="13"/>
  <c r="U3565" i="13" s="1"/>
  <c r="H3565" i="13"/>
  <c r="F3566" i="13"/>
  <c r="G3566" i="13"/>
  <c r="U3566" i="13" s="1"/>
  <c r="H3566" i="13"/>
  <c r="F3567" i="13"/>
  <c r="G3567" i="13"/>
  <c r="U3567" i="13" s="1"/>
  <c r="H3567" i="13"/>
  <c r="F3568" i="13"/>
  <c r="G3568" i="13"/>
  <c r="U3568" i="13" s="1"/>
  <c r="H3568" i="13"/>
  <c r="F3569" i="13"/>
  <c r="G3569" i="13"/>
  <c r="U3569" i="13" s="1"/>
  <c r="H3569" i="13"/>
  <c r="F3570" i="13"/>
  <c r="G3570" i="13"/>
  <c r="U3570" i="13" s="1"/>
  <c r="H3570" i="13"/>
  <c r="F3571" i="13"/>
  <c r="G3571" i="13"/>
  <c r="U3571" i="13" s="1"/>
  <c r="H3571" i="13"/>
  <c r="F3572" i="13"/>
  <c r="G3572" i="13"/>
  <c r="U3572" i="13" s="1"/>
  <c r="H3572" i="13"/>
  <c r="F3573" i="13"/>
  <c r="G3573" i="13"/>
  <c r="U3573" i="13" s="1"/>
  <c r="H3573" i="13"/>
  <c r="F3574" i="13"/>
  <c r="G3574" i="13"/>
  <c r="H3574" i="13"/>
  <c r="F3575" i="13"/>
  <c r="G3575" i="13"/>
  <c r="U3575" i="13" s="1"/>
  <c r="H3575" i="13"/>
  <c r="F3576" i="13"/>
  <c r="G3576" i="13"/>
  <c r="U3576" i="13" s="1"/>
  <c r="H3576" i="13"/>
  <c r="F3577" i="13"/>
  <c r="G3577" i="13"/>
  <c r="U3577" i="13" s="1"/>
  <c r="H3577" i="13"/>
  <c r="F3578" i="13"/>
  <c r="G3578" i="13"/>
  <c r="U3578" i="13" s="1"/>
  <c r="H3578" i="13"/>
  <c r="F3579" i="13"/>
  <c r="G3579" i="13"/>
  <c r="U3579" i="13" s="1"/>
  <c r="H3579" i="13"/>
  <c r="F3580" i="13"/>
  <c r="G3580" i="13"/>
  <c r="U3580" i="13" s="1"/>
  <c r="H3580" i="13"/>
  <c r="F3581" i="13"/>
  <c r="G3581" i="13"/>
  <c r="U3581" i="13" s="1"/>
  <c r="H3581" i="13"/>
  <c r="F3582" i="13"/>
  <c r="G3582" i="13"/>
  <c r="U3582" i="13" s="1"/>
  <c r="H3582" i="13"/>
  <c r="F3583" i="13"/>
  <c r="G3583" i="13"/>
  <c r="U3583" i="13" s="1"/>
  <c r="H3583" i="13"/>
  <c r="F3584" i="13"/>
  <c r="G3584" i="13"/>
  <c r="U3584" i="13" s="1"/>
  <c r="H3584" i="13"/>
  <c r="F3585" i="13"/>
  <c r="G3585" i="13"/>
  <c r="U3585" i="13" s="1"/>
  <c r="H3585" i="13"/>
  <c r="F3586" i="13"/>
  <c r="G3586" i="13"/>
  <c r="U3586" i="13" s="1"/>
  <c r="H3586" i="13"/>
  <c r="F3587" i="13"/>
  <c r="G3587" i="13"/>
  <c r="U3587" i="13" s="1"/>
  <c r="H3587" i="13"/>
  <c r="F3588" i="13"/>
  <c r="G3588" i="13"/>
  <c r="U3588" i="13" s="1"/>
  <c r="H3588" i="13"/>
  <c r="F3589" i="13"/>
  <c r="G3589" i="13"/>
  <c r="U3589" i="13" s="1"/>
  <c r="H3589" i="13"/>
  <c r="F3590" i="13"/>
  <c r="G3590" i="13"/>
  <c r="U3590" i="13" s="1"/>
  <c r="H3590" i="13"/>
  <c r="F3591" i="13"/>
  <c r="G3591" i="13"/>
  <c r="U3591" i="13" s="1"/>
  <c r="H3591" i="13"/>
  <c r="F3592" i="13"/>
  <c r="G3592" i="13"/>
  <c r="U3592" i="13" s="1"/>
  <c r="H3592" i="13"/>
  <c r="F3593" i="13"/>
  <c r="G3593" i="13"/>
  <c r="U3593" i="13" s="1"/>
  <c r="H3593" i="13"/>
  <c r="F3594" i="13"/>
  <c r="G3594" i="13"/>
  <c r="U3594" i="13" s="1"/>
  <c r="H3594" i="13"/>
  <c r="F3595" i="13"/>
  <c r="G3595" i="13"/>
  <c r="U3595" i="13" s="1"/>
  <c r="H3595" i="13"/>
  <c r="F3596" i="13"/>
  <c r="G3596" i="13"/>
  <c r="U3596" i="13" s="1"/>
  <c r="H3596" i="13"/>
  <c r="F3597" i="13"/>
  <c r="G3597" i="13"/>
  <c r="U3597" i="13" s="1"/>
  <c r="H3597" i="13"/>
  <c r="F3598" i="13"/>
  <c r="G3598" i="13"/>
  <c r="H3598" i="13"/>
  <c r="F3599" i="13"/>
  <c r="G3599" i="13"/>
  <c r="U3599" i="13" s="1"/>
  <c r="H3599" i="13"/>
  <c r="F3600" i="13"/>
  <c r="G3600" i="13"/>
  <c r="U3600" i="13" s="1"/>
  <c r="H3600" i="13"/>
  <c r="F3601" i="13"/>
  <c r="G3601" i="13"/>
  <c r="U3601" i="13" s="1"/>
  <c r="H3601" i="13"/>
  <c r="F3602" i="13"/>
  <c r="G3602" i="13"/>
  <c r="U3602" i="13" s="1"/>
  <c r="H3602" i="13"/>
  <c r="F3603" i="13"/>
  <c r="G3603" i="13"/>
  <c r="U3603" i="13" s="1"/>
  <c r="H3603" i="13"/>
  <c r="F3604" i="13"/>
  <c r="G3604" i="13"/>
  <c r="U3604" i="13" s="1"/>
  <c r="H3604" i="13"/>
  <c r="F3605" i="13"/>
  <c r="G3605" i="13"/>
  <c r="U3605" i="13" s="1"/>
  <c r="H3605" i="13"/>
  <c r="F3606" i="13"/>
  <c r="G3606" i="13"/>
  <c r="U3606" i="13" s="1"/>
  <c r="H3606" i="13"/>
  <c r="F3607" i="13"/>
  <c r="G3607" i="13"/>
  <c r="U3607" i="13" s="1"/>
  <c r="H3607" i="13"/>
  <c r="F3608" i="13"/>
  <c r="G3608" i="13"/>
  <c r="U3608" i="13" s="1"/>
  <c r="H3608" i="13"/>
  <c r="F3609" i="13"/>
  <c r="G3609" i="13"/>
  <c r="U3609" i="13" s="1"/>
  <c r="H3609" i="13"/>
  <c r="F3610" i="13"/>
  <c r="G3610" i="13"/>
  <c r="U3610" i="13" s="1"/>
  <c r="H3610" i="13"/>
  <c r="F3611" i="13"/>
  <c r="G3611" i="13"/>
  <c r="U3611" i="13" s="1"/>
  <c r="H3611" i="13"/>
  <c r="F3612" i="13"/>
  <c r="G3612" i="13"/>
  <c r="U3612" i="13" s="1"/>
  <c r="H3612" i="13"/>
  <c r="F3613" i="13"/>
  <c r="G3613" i="13"/>
  <c r="U3613" i="13" s="1"/>
  <c r="H3613" i="13"/>
  <c r="F3614" i="13"/>
  <c r="G3614" i="13"/>
  <c r="U3614" i="13" s="1"/>
  <c r="H3614" i="13"/>
  <c r="F3615" i="13"/>
  <c r="G3615" i="13"/>
  <c r="U3615" i="13" s="1"/>
  <c r="H3615" i="13"/>
  <c r="F3616" i="13"/>
  <c r="G3616" i="13"/>
  <c r="U3616" i="13" s="1"/>
  <c r="H3616" i="13"/>
  <c r="F3617" i="13"/>
  <c r="G3617" i="13"/>
  <c r="U3617" i="13" s="1"/>
  <c r="H3617" i="13"/>
  <c r="F3618" i="13"/>
  <c r="G3618" i="13"/>
  <c r="U3618" i="13" s="1"/>
  <c r="H3618" i="13"/>
  <c r="F3619" i="13"/>
  <c r="G3619" i="13"/>
  <c r="U3619" i="13" s="1"/>
  <c r="H3619" i="13"/>
  <c r="F3620" i="13"/>
  <c r="G3620" i="13"/>
  <c r="U3620" i="13" s="1"/>
  <c r="H3620" i="13"/>
  <c r="F3621" i="13"/>
  <c r="G3621" i="13"/>
  <c r="U3621" i="13" s="1"/>
  <c r="H3621" i="13"/>
  <c r="F3622" i="13"/>
  <c r="G3622" i="13"/>
  <c r="H3622" i="13"/>
  <c r="F3623" i="13"/>
  <c r="G3623" i="13"/>
  <c r="U3623" i="13" s="1"/>
  <c r="H3623" i="13"/>
  <c r="F3624" i="13"/>
  <c r="G3624" i="13"/>
  <c r="U3624" i="13" s="1"/>
  <c r="H3624" i="13"/>
  <c r="F3625" i="13"/>
  <c r="G3625" i="13"/>
  <c r="U3625" i="13" s="1"/>
  <c r="H3625" i="13"/>
  <c r="F3626" i="13"/>
  <c r="G3626" i="13"/>
  <c r="U3626" i="13" s="1"/>
  <c r="H3626" i="13"/>
  <c r="F3627" i="13"/>
  <c r="G3627" i="13"/>
  <c r="U3627" i="13" s="1"/>
  <c r="H3627" i="13"/>
  <c r="F3628" i="13"/>
  <c r="G3628" i="13"/>
  <c r="U3628" i="13" s="1"/>
  <c r="H3628" i="13"/>
  <c r="F3629" i="13"/>
  <c r="G3629" i="13"/>
  <c r="U3629" i="13" s="1"/>
  <c r="H3629" i="13"/>
  <c r="F3630" i="13"/>
  <c r="G3630" i="13"/>
  <c r="U3630" i="13" s="1"/>
  <c r="H3630" i="13"/>
  <c r="F3631" i="13"/>
  <c r="G3631" i="13"/>
  <c r="U3631" i="13" s="1"/>
  <c r="H3631" i="13"/>
  <c r="F3632" i="13"/>
  <c r="G3632" i="13"/>
  <c r="U3632" i="13" s="1"/>
  <c r="H3632" i="13"/>
  <c r="F3633" i="13"/>
  <c r="G3633" i="13"/>
  <c r="U3633" i="13" s="1"/>
  <c r="H3633" i="13"/>
  <c r="F3634" i="13"/>
  <c r="G3634" i="13"/>
  <c r="U3634" i="13" s="1"/>
  <c r="H3634" i="13"/>
  <c r="F3635" i="13"/>
  <c r="G3635" i="13"/>
  <c r="U3635" i="13" s="1"/>
  <c r="H3635" i="13"/>
  <c r="F3636" i="13"/>
  <c r="G3636" i="13"/>
  <c r="U3636" i="13" s="1"/>
  <c r="H3636" i="13"/>
  <c r="F3637" i="13"/>
  <c r="G3637" i="13"/>
  <c r="U3637" i="13" s="1"/>
  <c r="H3637" i="13"/>
  <c r="F3638" i="13"/>
  <c r="G3638" i="13"/>
  <c r="U3638" i="13" s="1"/>
  <c r="H3638" i="13"/>
  <c r="F3639" i="13"/>
  <c r="G3639" i="13"/>
  <c r="U3639" i="13" s="1"/>
  <c r="H3639" i="13"/>
  <c r="F3640" i="13"/>
  <c r="G3640" i="13"/>
  <c r="U3640" i="13" s="1"/>
  <c r="H3640" i="13"/>
  <c r="F3641" i="13"/>
  <c r="G3641" i="13"/>
  <c r="U3641" i="13" s="1"/>
  <c r="H3641" i="13"/>
  <c r="F3642" i="13"/>
  <c r="G3642" i="13"/>
  <c r="U3642" i="13" s="1"/>
  <c r="H3642" i="13"/>
  <c r="F3643" i="13"/>
  <c r="G3643" i="13"/>
  <c r="U3643" i="13" s="1"/>
  <c r="H3643" i="13"/>
  <c r="F3644" i="13"/>
  <c r="G3644" i="13"/>
  <c r="U3644" i="13" s="1"/>
  <c r="H3644" i="13"/>
  <c r="F3645" i="13"/>
  <c r="G3645" i="13"/>
  <c r="U3645" i="13" s="1"/>
  <c r="H3645" i="13"/>
  <c r="F3646" i="13"/>
  <c r="G3646" i="13"/>
  <c r="H3646" i="13"/>
  <c r="F3647" i="13"/>
  <c r="G3647" i="13"/>
  <c r="U3647" i="13" s="1"/>
  <c r="H3647" i="13"/>
  <c r="F3648" i="13"/>
  <c r="G3648" i="13"/>
  <c r="U3648" i="13" s="1"/>
  <c r="H3648" i="13"/>
  <c r="F3649" i="13"/>
  <c r="G3649" i="13"/>
  <c r="U3649" i="13" s="1"/>
  <c r="H3649" i="13"/>
  <c r="F3650" i="13"/>
  <c r="G3650" i="13"/>
  <c r="U3650" i="13" s="1"/>
  <c r="H3650" i="13"/>
  <c r="F3651" i="13"/>
  <c r="G3651" i="13"/>
  <c r="U3651" i="13" s="1"/>
  <c r="H3651" i="13"/>
  <c r="F3652" i="13"/>
  <c r="G3652" i="13"/>
  <c r="U3652" i="13" s="1"/>
  <c r="H3652" i="13"/>
  <c r="F3653" i="13"/>
  <c r="G3653" i="13"/>
  <c r="U3653" i="13" s="1"/>
  <c r="H3653" i="13"/>
  <c r="F3654" i="13"/>
  <c r="G3654" i="13"/>
  <c r="U3654" i="13" s="1"/>
  <c r="H3654" i="13"/>
  <c r="F3655" i="13"/>
  <c r="G3655" i="13"/>
  <c r="U3655" i="13" s="1"/>
  <c r="H3655" i="13"/>
  <c r="F3656" i="13"/>
  <c r="G3656" i="13"/>
  <c r="U3656" i="13" s="1"/>
  <c r="H3656" i="13"/>
  <c r="F3657" i="13"/>
  <c r="G3657" i="13"/>
  <c r="U3657" i="13" s="1"/>
  <c r="H3657" i="13"/>
  <c r="F3658" i="13"/>
  <c r="G3658" i="13"/>
  <c r="U3658" i="13" s="1"/>
  <c r="H3658" i="13"/>
  <c r="F3659" i="13"/>
  <c r="G3659" i="13"/>
  <c r="U3659" i="13" s="1"/>
  <c r="H3659" i="13"/>
  <c r="F3660" i="13"/>
  <c r="G3660" i="13"/>
  <c r="U3660" i="13" s="1"/>
  <c r="H3660" i="13"/>
  <c r="F3661" i="13"/>
  <c r="G3661" i="13"/>
  <c r="U3661" i="13" s="1"/>
  <c r="H3661" i="13"/>
  <c r="F3662" i="13"/>
  <c r="G3662" i="13"/>
  <c r="U3662" i="13" s="1"/>
  <c r="H3662" i="13"/>
  <c r="F3663" i="13"/>
  <c r="G3663" i="13"/>
  <c r="U3663" i="13" s="1"/>
  <c r="H3663" i="13"/>
  <c r="F3664" i="13"/>
  <c r="G3664" i="13"/>
  <c r="U3664" i="13" s="1"/>
  <c r="H3664" i="13"/>
  <c r="F3665" i="13"/>
  <c r="G3665" i="13"/>
  <c r="U3665" i="13" s="1"/>
  <c r="H3665" i="13"/>
  <c r="F3666" i="13"/>
  <c r="G3666" i="13"/>
  <c r="U3666" i="13" s="1"/>
  <c r="H3666" i="13"/>
  <c r="F3667" i="13"/>
  <c r="G3667" i="13"/>
  <c r="U3667" i="13" s="1"/>
  <c r="H3667" i="13"/>
  <c r="F3668" i="13"/>
  <c r="G3668" i="13"/>
  <c r="U3668" i="13" s="1"/>
  <c r="H3668" i="13"/>
  <c r="F3669" i="13"/>
  <c r="G3669" i="13"/>
  <c r="U3669" i="13" s="1"/>
  <c r="H3669" i="13"/>
  <c r="F3670" i="13"/>
  <c r="G3670" i="13"/>
  <c r="H3670" i="13"/>
  <c r="F3671" i="13"/>
  <c r="G3671" i="13"/>
  <c r="U3671" i="13" s="1"/>
  <c r="H3671" i="13"/>
  <c r="F3672" i="13"/>
  <c r="G3672" i="13"/>
  <c r="U3672" i="13" s="1"/>
  <c r="H3672" i="13"/>
  <c r="F3673" i="13"/>
  <c r="G3673" i="13"/>
  <c r="U3673" i="13" s="1"/>
  <c r="H3673" i="13"/>
  <c r="F3674" i="13"/>
  <c r="G3674" i="13"/>
  <c r="U3674" i="13" s="1"/>
  <c r="H3674" i="13"/>
  <c r="F3675" i="13"/>
  <c r="G3675" i="13"/>
  <c r="U3675" i="13" s="1"/>
  <c r="H3675" i="13"/>
  <c r="F3676" i="13"/>
  <c r="G3676" i="13"/>
  <c r="U3676" i="13" s="1"/>
  <c r="H3676" i="13"/>
  <c r="F3677" i="13"/>
  <c r="G3677" i="13"/>
  <c r="U3677" i="13" s="1"/>
  <c r="H3677" i="13"/>
  <c r="F3678" i="13"/>
  <c r="G3678" i="13"/>
  <c r="U3678" i="13" s="1"/>
  <c r="H3678" i="13"/>
  <c r="F3679" i="13"/>
  <c r="G3679" i="13"/>
  <c r="U3679" i="13" s="1"/>
  <c r="H3679" i="13"/>
  <c r="F3680" i="13"/>
  <c r="G3680" i="13"/>
  <c r="U3680" i="13" s="1"/>
  <c r="H3680" i="13"/>
  <c r="F3681" i="13"/>
  <c r="G3681" i="13"/>
  <c r="U3681" i="13" s="1"/>
  <c r="H3681" i="13"/>
  <c r="F3682" i="13"/>
  <c r="G3682" i="13"/>
  <c r="U3682" i="13" s="1"/>
  <c r="H3682" i="13"/>
  <c r="F3683" i="13"/>
  <c r="G3683" i="13"/>
  <c r="U3683" i="13" s="1"/>
  <c r="H3683" i="13"/>
  <c r="F3684" i="13"/>
  <c r="G3684" i="13"/>
  <c r="U3684" i="13" s="1"/>
  <c r="H3684" i="13"/>
  <c r="F3685" i="13"/>
  <c r="G3685" i="13"/>
  <c r="U3685" i="13" s="1"/>
  <c r="H3685" i="13"/>
  <c r="F3686" i="13"/>
  <c r="G3686" i="13"/>
  <c r="U3686" i="13" s="1"/>
  <c r="H3686" i="13"/>
  <c r="F3687" i="13"/>
  <c r="G3687" i="13"/>
  <c r="U3687" i="13" s="1"/>
  <c r="H3687" i="13"/>
  <c r="F3688" i="13"/>
  <c r="G3688" i="13"/>
  <c r="U3688" i="13" s="1"/>
  <c r="H3688" i="13"/>
  <c r="F3689" i="13"/>
  <c r="G3689" i="13"/>
  <c r="U3689" i="13" s="1"/>
  <c r="H3689" i="13"/>
  <c r="F3690" i="13"/>
  <c r="G3690" i="13"/>
  <c r="U3690" i="13" s="1"/>
  <c r="H3690" i="13"/>
  <c r="F3691" i="13"/>
  <c r="G3691" i="13"/>
  <c r="U3691" i="13" s="1"/>
  <c r="H3691" i="13"/>
  <c r="F3692" i="13"/>
  <c r="G3692" i="13"/>
  <c r="U3692" i="13" s="1"/>
  <c r="H3692" i="13"/>
  <c r="F3693" i="13"/>
  <c r="G3693" i="13"/>
  <c r="U3693" i="13" s="1"/>
  <c r="H3693" i="13"/>
  <c r="F3694" i="13"/>
  <c r="G3694" i="13"/>
  <c r="H3694" i="13"/>
  <c r="F3695" i="13"/>
  <c r="G3695" i="13"/>
  <c r="U3695" i="13" s="1"/>
  <c r="H3695" i="13"/>
  <c r="F3696" i="13"/>
  <c r="G3696" i="13"/>
  <c r="U3696" i="13" s="1"/>
  <c r="H3696" i="13"/>
  <c r="F3697" i="13"/>
  <c r="G3697" i="13"/>
  <c r="U3697" i="13" s="1"/>
  <c r="H3697" i="13"/>
  <c r="F3698" i="13"/>
  <c r="G3698" i="13"/>
  <c r="U3698" i="13" s="1"/>
  <c r="H3698" i="13"/>
  <c r="F3699" i="13"/>
  <c r="G3699" i="13"/>
  <c r="U3699" i="13" s="1"/>
  <c r="H3699" i="13"/>
  <c r="F3700" i="13"/>
  <c r="G3700" i="13"/>
  <c r="U3700" i="13" s="1"/>
  <c r="H3700" i="13"/>
  <c r="F3701" i="13"/>
  <c r="G3701" i="13"/>
  <c r="U3701" i="13" s="1"/>
  <c r="H3701" i="13"/>
  <c r="F3702" i="13"/>
  <c r="G3702" i="13"/>
  <c r="U3702" i="13" s="1"/>
  <c r="H3702" i="13"/>
  <c r="F3703" i="13"/>
  <c r="G3703" i="13"/>
  <c r="U3703" i="13" s="1"/>
  <c r="H3703" i="13"/>
  <c r="F3704" i="13"/>
  <c r="G3704" i="13"/>
  <c r="U3704" i="13" s="1"/>
  <c r="H3704" i="13"/>
  <c r="F3705" i="13"/>
  <c r="G3705" i="13"/>
  <c r="U3705" i="13" s="1"/>
  <c r="H3705" i="13"/>
  <c r="F3706" i="13"/>
  <c r="G3706" i="13"/>
  <c r="U3706" i="13" s="1"/>
  <c r="H3706" i="13"/>
  <c r="F3707" i="13"/>
  <c r="G3707" i="13"/>
  <c r="U3707" i="13" s="1"/>
  <c r="H3707" i="13"/>
  <c r="F3708" i="13"/>
  <c r="G3708" i="13"/>
  <c r="U3708" i="13" s="1"/>
  <c r="H3708" i="13"/>
  <c r="F3709" i="13"/>
  <c r="G3709" i="13"/>
  <c r="U3709" i="13" s="1"/>
  <c r="H3709" i="13"/>
  <c r="F3710" i="13"/>
  <c r="G3710" i="13"/>
  <c r="U3710" i="13" s="1"/>
  <c r="H3710" i="13"/>
  <c r="F3711" i="13"/>
  <c r="G3711" i="13"/>
  <c r="U3711" i="13" s="1"/>
  <c r="H3711" i="13"/>
  <c r="F3712" i="13"/>
  <c r="G3712" i="13"/>
  <c r="U3712" i="13" s="1"/>
  <c r="H3712" i="13"/>
  <c r="F3713" i="13"/>
  <c r="G3713" i="13"/>
  <c r="U3713" i="13" s="1"/>
  <c r="H3713" i="13"/>
  <c r="F3714" i="13"/>
  <c r="G3714" i="13"/>
  <c r="U3714" i="13" s="1"/>
  <c r="H3714" i="13"/>
  <c r="F3715" i="13"/>
  <c r="G3715" i="13"/>
  <c r="U3715" i="13" s="1"/>
  <c r="H3715" i="13"/>
  <c r="F3716" i="13"/>
  <c r="G3716" i="13"/>
  <c r="U3716" i="13" s="1"/>
  <c r="H3716" i="13"/>
  <c r="F3717" i="13"/>
  <c r="G3717" i="13"/>
  <c r="U3717" i="13" s="1"/>
  <c r="H3717" i="13"/>
  <c r="F3718" i="13"/>
  <c r="G3718" i="13"/>
  <c r="H3718" i="13"/>
  <c r="F3719" i="13"/>
  <c r="G3719" i="13"/>
  <c r="U3719" i="13" s="1"/>
  <c r="H3719" i="13"/>
  <c r="F3720" i="13"/>
  <c r="G3720" i="13"/>
  <c r="U3720" i="13" s="1"/>
  <c r="H3720" i="13"/>
  <c r="F3721" i="13"/>
  <c r="G3721" i="13"/>
  <c r="U3721" i="13" s="1"/>
  <c r="H3721" i="13"/>
  <c r="F3722" i="13"/>
  <c r="G3722" i="13"/>
  <c r="U3722" i="13" s="1"/>
  <c r="H3722" i="13"/>
  <c r="F3723" i="13"/>
  <c r="G3723" i="13"/>
  <c r="U3723" i="13" s="1"/>
  <c r="H3723" i="13"/>
  <c r="F3724" i="13"/>
  <c r="G3724" i="13"/>
  <c r="U3724" i="13" s="1"/>
  <c r="H3724" i="13"/>
  <c r="F3725" i="13"/>
  <c r="G3725" i="13"/>
  <c r="U3725" i="13" s="1"/>
  <c r="H3725" i="13"/>
  <c r="F3726" i="13"/>
  <c r="G3726" i="13"/>
  <c r="U3726" i="13" s="1"/>
  <c r="H3726" i="13"/>
  <c r="F3727" i="13"/>
  <c r="G3727" i="13"/>
  <c r="U3727" i="13" s="1"/>
  <c r="H3727" i="13"/>
  <c r="F3728" i="13"/>
  <c r="G3728" i="13"/>
  <c r="U3728" i="13" s="1"/>
  <c r="H3728" i="13"/>
  <c r="F3729" i="13"/>
  <c r="G3729" i="13"/>
  <c r="U3729" i="13" s="1"/>
  <c r="H3729" i="13"/>
  <c r="F3730" i="13"/>
  <c r="G3730" i="13"/>
  <c r="U3730" i="13" s="1"/>
  <c r="H3730" i="13"/>
  <c r="F3731" i="13"/>
  <c r="G3731" i="13"/>
  <c r="U3731" i="13" s="1"/>
  <c r="H3731" i="13"/>
  <c r="F3732" i="13"/>
  <c r="G3732" i="13"/>
  <c r="U3732" i="13" s="1"/>
  <c r="H3732" i="13"/>
  <c r="F3733" i="13"/>
  <c r="G3733" i="13"/>
  <c r="U3733" i="13" s="1"/>
  <c r="H3733" i="13"/>
  <c r="F3734" i="13"/>
  <c r="G3734" i="13"/>
  <c r="U3734" i="13" s="1"/>
  <c r="H3734" i="13"/>
  <c r="F3735" i="13"/>
  <c r="G3735" i="13"/>
  <c r="U3735" i="13" s="1"/>
  <c r="H3735" i="13"/>
  <c r="F3736" i="13"/>
  <c r="G3736" i="13"/>
  <c r="U3736" i="13" s="1"/>
  <c r="H3736" i="13"/>
  <c r="F3737" i="13"/>
  <c r="G3737" i="13"/>
  <c r="U3737" i="13" s="1"/>
  <c r="H3737" i="13"/>
  <c r="F3738" i="13"/>
  <c r="G3738" i="13"/>
  <c r="U3738" i="13" s="1"/>
  <c r="H3738" i="13"/>
  <c r="F3739" i="13"/>
  <c r="G3739" i="13"/>
  <c r="U3739" i="13" s="1"/>
  <c r="H3739" i="13"/>
  <c r="F3740" i="13"/>
  <c r="G3740" i="13"/>
  <c r="U3740" i="13" s="1"/>
  <c r="H3740" i="13"/>
  <c r="F3741" i="13"/>
  <c r="G3741" i="13"/>
  <c r="U3741" i="13" s="1"/>
  <c r="H3741" i="13"/>
  <c r="F3742" i="13"/>
  <c r="G3742" i="13"/>
  <c r="H3742" i="13"/>
  <c r="F3743" i="13"/>
  <c r="G3743" i="13"/>
  <c r="U3743" i="13" s="1"/>
  <c r="H3743" i="13"/>
  <c r="F3744" i="13"/>
  <c r="G3744" i="13"/>
  <c r="U3744" i="13" s="1"/>
  <c r="H3744" i="13"/>
  <c r="F3745" i="13"/>
  <c r="G3745" i="13"/>
  <c r="U3745" i="13" s="1"/>
  <c r="H3745" i="13"/>
  <c r="F3746" i="13"/>
  <c r="G3746" i="13"/>
  <c r="U3746" i="13" s="1"/>
  <c r="H3746" i="13"/>
  <c r="F3747" i="13"/>
  <c r="G3747" i="13"/>
  <c r="U3747" i="13" s="1"/>
  <c r="H3747" i="13"/>
  <c r="F3748" i="13"/>
  <c r="G3748" i="13"/>
  <c r="U3748" i="13" s="1"/>
  <c r="H3748" i="13"/>
  <c r="F3749" i="13"/>
  <c r="G3749" i="13"/>
  <c r="U3749" i="13" s="1"/>
  <c r="H3749" i="13"/>
  <c r="F3750" i="13"/>
  <c r="G3750" i="13"/>
  <c r="U3750" i="13" s="1"/>
  <c r="H3750" i="13"/>
  <c r="F3751" i="13"/>
  <c r="G3751" i="13"/>
  <c r="U3751" i="13" s="1"/>
  <c r="H3751" i="13"/>
  <c r="F3752" i="13"/>
  <c r="G3752" i="13"/>
  <c r="U3752" i="13" s="1"/>
  <c r="H3752" i="13"/>
  <c r="F3753" i="13"/>
  <c r="G3753" i="13"/>
  <c r="U3753" i="13" s="1"/>
  <c r="H3753" i="13"/>
  <c r="F3754" i="13"/>
  <c r="G3754" i="13"/>
  <c r="U3754" i="13" s="1"/>
  <c r="H3754" i="13"/>
  <c r="F3755" i="13"/>
  <c r="G3755" i="13"/>
  <c r="U3755" i="13" s="1"/>
  <c r="H3755" i="13"/>
  <c r="F3756" i="13"/>
  <c r="G3756" i="13"/>
  <c r="U3756" i="13" s="1"/>
  <c r="H3756" i="13"/>
  <c r="F3757" i="13"/>
  <c r="G3757" i="13"/>
  <c r="U3757" i="13" s="1"/>
  <c r="H3757" i="13"/>
  <c r="F3758" i="13"/>
  <c r="G3758" i="13"/>
  <c r="U3758" i="13" s="1"/>
  <c r="H3758" i="13"/>
  <c r="F3759" i="13"/>
  <c r="G3759" i="13"/>
  <c r="U3759" i="13" s="1"/>
  <c r="H3759" i="13"/>
  <c r="F3760" i="13"/>
  <c r="G3760" i="13"/>
  <c r="U3760" i="13" s="1"/>
  <c r="H3760" i="13"/>
  <c r="F3761" i="13"/>
  <c r="G3761" i="13"/>
  <c r="U3761" i="13" s="1"/>
  <c r="H3761" i="13"/>
  <c r="F3762" i="13"/>
  <c r="G3762" i="13"/>
  <c r="U3762" i="13" s="1"/>
  <c r="H3762" i="13"/>
  <c r="F3763" i="13"/>
  <c r="G3763" i="13"/>
  <c r="U3763" i="13" s="1"/>
  <c r="H3763" i="13"/>
  <c r="F3764" i="13"/>
  <c r="G3764" i="13"/>
  <c r="U3764" i="13" s="1"/>
  <c r="H3764" i="13"/>
  <c r="F3765" i="13"/>
  <c r="G3765" i="13"/>
  <c r="U3765" i="13" s="1"/>
  <c r="H3765" i="13"/>
  <c r="F3766" i="13"/>
  <c r="G3766" i="13"/>
  <c r="H3766" i="13"/>
  <c r="F3767" i="13"/>
  <c r="G3767" i="13"/>
  <c r="U3767" i="13" s="1"/>
  <c r="H3767" i="13"/>
  <c r="F3768" i="13"/>
  <c r="G3768" i="13"/>
  <c r="U3768" i="13" s="1"/>
  <c r="H3768" i="13"/>
  <c r="F3769" i="13"/>
  <c r="G3769" i="13"/>
  <c r="U3769" i="13" s="1"/>
  <c r="H3769" i="13"/>
  <c r="F3770" i="13"/>
  <c r="G3770" i="13"/>
  <c r="U3770" i="13" s="1"/>
  <c r="H3770" i="13"/>
  <c r="F3771" i="13"/>
  <c r="G3771" i="13"/>
  <c r="U3771" i="13" s="1"/>
  <c r="H3771" i="13"/>
  <c r="F3772" i="13"/>
  <c r="G3772" i="13"/>
  <c r="U3772" i="13" s="1"/>
  <c r="H3772" i="13"/>
  <c r="F3773" i="13"/>
  <c r="G3773" i="13"/>
  <c r="U3773" i="13" s="1"/>
  <c r="H3773" i="13"/>
  <c r="F3774" i="13"/>
  <c r="G3774" i="13"/>
  <c r="U3774" i="13" s="1"/>
  <c r="H3774" i="13"/>
  <c r="F3775" i="13"/>
  <c r="G3775" i="13"/>
  <c r="U3775" i="13" s="1"/>
  <c r="H3775" i="13"/>
  <c r="F3776" i="13"/>
  <c r="G3776" i="13"/>
  <c r="U3776" i="13" s="1"/>
  <c r="H3776" i="13"/>
  <c r="F3777" i="13"/>
  <c r="G3777" i="13"/>
  <c r="U3777" i="13" s="1"/>
  <c r="H3777" i="13"/>
  <c r="F3778" i="13"/>
  <c r="G3778" i="13"/>
  <c r="U3778" i="13" s="1"/>
  <c r="H3778" i="13"/>
  <c r="F3779" i="13"/>
  <c r="G3779" i="13"/>
  <c r="U3779" i="13" s="1"/>
  <c r="H3779" i="13"/>
  <c r="F3780" i="13"/>
  <c r="G3780" i="13"/>
  <c r="U3780" i="13" s="1"/>
  <c r="H3780" i="13"/>
  <c r="F3781" i="13"/>
  <c r="G3781" i="13"/>
  <c r="U3781" i="13" s="1"/>
  <c r="H3781" i="13"/>
  <c r="F3782" i="13"/>
  <c r="G3782" i="13"/>
  <c r="U3782" i="13" s="1"/>
  <c r="H3782" i="13"/>
  <c r="F3783" i="13"/>
  <c r="G3783" i="13"/>
  <c r="U3783" i="13" s="1"/>
  <c r="H3783" i="13"/>
  <c r="F3784" i="13"/>
  <c r="G3784" i="13"/>
  <c r="U3784" i="13" s="1"/>
  <c r="H3784" i="13"/>
  <c r="F3785" i="13"/>
  <c r="G3785" i="13"/>
  <c r="U3785" i="13" s="1"/>
  <c r="H3785" i="13"/>
  <c r="F3786" i="13"/>
  <c r="G3786" i="13"/>
  <c r="U3786" i="13" s="1"/>
  <c r="H3786" i="13"/>
  <c r="F3787" i="13"/>
  <c r="G3787" i="13"/>
  <c r="U3787" i="13" s="1"/>
  <c r="H3787" i="13"/>
  <c r="F3788" i="13"/>
  <c r="G3788" i="13"/>
  <c r="U3788" i="13" s="1"/>
  <c r="H3788" i="13"/>
  <c r="F3789" i="13"/>
  <c r="G3789" i="13"/>
  <c r="U3789" i="13" s="1"/>
  <c r="H3789" i="13"/>
  <c r="F3790" i="13"/>
  <c r="G3790" i="13"/>
  <c r="H3790" i="13"/>
  <c r="F3791" i="13"/>
  <c r="G3791" i="13"/>
  <c r="U3791" i="13" s="1"/>
  <c r="H3791" i="13"/>
  <c r="F3792" i="13"/>
  <c r="G3792" i="13"/>
  <c r="U3792" i="13" s="1"/>
  <c r="H3792" i="13"/>
  <c r="F3793" i="13"/>
  <c r="G3793" i="13"/>
  <c r="U3793" i="13" s="1"/>
  <c r="H3793" i="13"/>
  <c r="F3794" i="13"/>
  <c r="G3794" i="13"/>
  <c r="U3794" i="13" s="1"/>
  <c r="H3794" i="13"/>
  <c r="F3795" i="13"/>
  <c r="G3795" i="13"/>
  <c r="U3795" i="13" s="1"/>
  <c r="H3795" i="13"/>
  <c r="F3796" i="13"/>
  <c r="G3796" i="13"/>
  <c r="U3796" i="13" s="1"/>
  <c r="H3796" i="13"/>
  <c r="F3797" i="13"/>
  <c r="G3797" i="13"/>
  <c r="H3797" i="13"/>
  <c r="F3798" i="13"/>
  <c r="G3798" i="13"/>
  <c r="U3798" i="13" s="1"/>
  <c r="H3798" i="13"/>
  <c r="F3799" i="13"/>
  <c r="G3799" i="13"/>
  <c r="U3799" i="13" s="1"/>
  <c r="H3799" i="13"/>
  <c r="F3800" i="13"/>
  <c r="G3800" i="13"/>
  <c r="U3800" i="13" s="1"/>
  <c r="H3800" i="13"/>
  <c r="F3801" i="13"/>
  <c r="G3801" i="13"/>
  <c r="U3801" i="13" s="1"/>
  <c r="H3801" i="13"/>
  <c r="F3802" i="13"/>
  <c r="G3802" i="13"/>
  <c r="U3802" i="13" s="1"/>
  <c r="H3802" i="13"/>
  <c r="F3803" i="13"/>
  <c r="G3803" i="13"/>
  <c r="U3803" i="13" s="1"/>
  <c r="H3803" i="13"/>
  <c r="F3804" i="13"/>
  <c r="G3804" i="13"/>
  <c r="U3804" i="13" s="1"/>
  <c r="H3804" i="13"/>
  <c r="F3805" i="13"/>
  <c r="G3805" i="13"/>
  <c r="U3805" i="13" s="1"/>
  <c r="H3805" i="13"/>
  <c r="F3806" i="13"/>
  <c r="G3806" i="13"/>
  <c r="U3806" i="13" s="1"/>
  <c r="H3806" i="13"/>
  <c r="F3807" i="13"/>
  <c r="G3807" i="13"/>
  <c r="U3807" i="13" s="1"/>
  <c r="H3807" i="13"/>
  <c r="F3808" i="13"/>
  <c r="G3808" i="13"/>
  <c r="U3808" i="13" s="1"/>
  <c r="H3808" i="13"/>
  <c r="F3809" i="13"/>
  <c r="G3809" i="13"/>
  <c r="U3809" i="13" s="1"/>
  <c r="H3809" i="13"/>
  <c r="F3810" i="13"/>
  <c r="G3810" i="13"/>
  <c r="U3810" i="13" s="1"/>
  <c r="H3810" i="13"/>
  <c r="F3811" i="13"/>
  <c r="G3811" i="13"/>
  <c r="U3811" i="13" s="1"/>
  <c r="H3811" i="13"/>
  <c r="F3812" i="13"/>
  <c r="G3812" i="13"/>
  <c r="U3812" i="13" s="1"/>
  <c r="H3812" i="13"/>
  <c r="F3813" i="13"/>
  <c r="G3813" i="13"/>
  <c r="U3813" i="13" s="1"/>
  <c r="H3813" i="13"/>
  <c r="F3814" i="13"/>
  <c r="G3814" i="13"/>
  <c r="H3814" i="13"/>
  <c r="F3815" i="13"/>
  <c r="G3815" i="13"/>
  <c r="U3815" i="13" s="1"/>
  <c r="H3815" i="13"/>
  <c r="F3816" i="13"/>
  <c r="G3816" i="13"/>
  <c r="U3816" i="13" s="1"/>
  <c r="H3816" i="13"/>
  <c r="F3817" i="13"/>
  <c r="G3817" i="13"/>
  <c r="U3817" i="13" s="1"/>
  <c r="H3817" i="13"/>
  <c r="F3818" i="13"/>
  <c r="G3818" i="13"/>
  <c r="U3818" i="13" s="1"/>
  <c r="H3818" i="13"/>
  <c r="F3819" i="13"/>
  <c r="G3819" i="13"/>
  <c r="U3819" i="13" s="1"/>
  <c r="H3819" i="13"/>
  <c r="F3820" i="13"/>
  <c r="G3820" i="13"/>
  <c r="U3820" i="13" s="1"/>
  <c r="H3820" i="13"/>
  <c r="F3821" i="13"/>
  <c r="G3821" i="13"/>
  <c r="H3821" i="13"/>
  <c r="F3822" i="13"/>
  <c r="G3822" i="13"/>
  <c r="U3822" i="13" s="1"/>
  <c r="H3822" i="13"/>
  <c r="F3823" i="13"/>
  <c r="G3823" i="13"/>
  <c r="U3823" i="13" s="1"/>
  <c r="H3823" i="13"/>
  <c r="F3824" i="13"/>
  <c r="G3824" i="13"/>
  <c r="U3824" i="13" s="1"/>
  <c r="H3824" i="13"/>
  <c r="F3825" i="13"/>
  <c r="G3825" i="13"/>
  <c r="U3825" i="13" s="1"/>
  <c r="H3825" i="13"/>
  <c r="F3826" i="13"/>
  <c r="G3826" i="13"/>
  <c r="U3826" i="13" s="1"/>
  <c r="H3826" i="13"/>
  <c r="F3827" i="13"/>
  <c r="G3827" i="13"/>
  <c r="U3827" i="13" s="1"/>
  <c r="H3827" i="13"/>
  <c r="F3828" i="13"/>
  <c r="G3828" i="13"/>
  <c r="U3828" i="13" s="1"/>
  <c r="H3828" i="13"/>
  <c r="F3829" i="13"/>
  <c r="G3829" i="13"/>
  <c r="U3829" i="13" s="1"/>
  <c r="H3829" i="13"/>
  <c r="F3830" i="13"/>
  <c r="G3830" i="13"/>
  <c r="U3830" i="13" s="1"/>
  <c r="H3830" i="13"/>
  <c r="F3831" i="13"/>
  <c r="G3831" i="13"/>
  <c r="U3831" i="13" s="1"/>
  <c r="H3831" i="13"/>
  <c r="F3832" i="13"/>
  <c r="G3832" i="13"/>
  <c r="U3832" i="13" s="1"/>
  <c r="H3832" i="13"/>
  <c r="F3833" i="13"/>
  <c r="G3833" i="13"/>
  <c r="U3833" i="13" s="1"/>
  <c r="H3833" i="13"/>
  <c r="F3834" i="13"/>
  <c r="G3834" i="13"/>
  <c r="U3834" i="13" s="1"/>
  <c r="H3834" i="13"/>
  <c r="F3835" i="13"/>
  <c r="G3835" i="13"/>
  <c r="U3835" i="13" s="1"/>
  <c r="H3835" i="13"/>
  <c r="F3836" i="13"/>
  <c r="G3836" i="13"/>
  <c r="U3836" i="13" s="1"/>
  <c r="H3836" i="13"/>
  <c r="F3837" i="13"/>
  <c r="G3837" i="13"/>
  <c r="U3837" i="13" s="1"/>
  <c r="H3837" i="13"/>
  <c r="F3838" i="13"/>
  <c r="G3838" i="13"/>
  <c r="U3838" i="13" s="1"/>
  <c r="H3838" i="13"/>
  <c r="F3839" i="13"/>
  <c r="G3839" i="13"/>
  <c r="U3839" i="13" s="1"/>
  <c r="H3839" i="13"/>
  <c r="F3840" i="13"/>
  <c r="G3840" i="13"/>
  <c r="U3840" i="13" s="1"/>
  <c r="H3840" i="13"/>
  <c r="F3841" i="13"/>
  <c r="G3841" i="13"/>
  <c r="U3841" i="13" s="1"/>
  <c r="H3841" i="13"/>
  <c r="F3842" i="13"/>
  <c r="G3842" i="13"/>
  <c r="U3842" i="13" s="1"/>
  <c r="H3842" i="13"/>
  <c r="F3843" i="13"/>
  <c r="G3843" i="13"/>
  <c r="U3843" i="13" s="1"/>
  <c r="H3843" i="13"/>
  <c r="F3844" i="13"/>
  <c r="G3844" i="13"/>
  <c r="U3844" i="13" s="1"/>
  <c r="H3844" i="13"/>
  <c r="F3845" i="13"/>
  <c r="G3845" i="13"/>
  <c r="H3845" i="13"/>
  <c r="F3846" i="13"/>
  <c r="G3846" i="13"/>
  <c r="U3846" i="13" s="1"/>
  <c r="H3846" i="13"/>
  <c r="F3847" i="13"/>
  <c r="G3847" i="13"/>
  <c r="U3847" i="13" s="1"/>
  <c r="H3847" i="13"/>
  <c r="F3848" i="13"/>
  <c r="G3848" i="13"/>
  <c r="U3848" i="13" s="1"/>
  <c r="H3848" i="13"/>
  <c r="F3849" i="13"/>
  <c r="G3849" i="13"/>
  <c r="U3849" i="13" s="1"/>
  <c r="H3849" i="13"/>
  <c r="F3850" i="13"/>
  <c r="G3850" i="13"/>
  <c r="U3850" i="13" s="1"/>
  <c r="H3850" i="13"/>
  <c r="F3851" i="13"/>
  <c r="G3851" i="13"/>
  <c r="U3851" i="13" s="1"/>
  <c r="H3851" i="13"/>
  <c r="F3852" i="13"/>
  <c r="G3852" i="13"/>
  <c r="U3852" i="13" s="1"/>
  <c r="H3852" i="13"/>
  <c r="F3853" i="13"/>
  <c r="G3853" i="13"/>
  <c r="U3853" i="13" s="1"/>
  <c r="H3853" i="13"/>
  <c r="F3854" i="13"/>
  <c r="G3854" i="13"/>
  <c r="U3854" i="13" s="1"/>
  <c r="H3854" i="13"/>
  <c r="F3855" i="13"/>
  <c r="G3855" i="13"/>
  <c r="U3855" i="13" s="1"/>
  <c r="H3855" i="13"/>
  <c r="F3856" i="13"/>
  <c r="G3856" i="13"/>
  <c r="U3856" i="13" s="1"/>
  <c r="H3856" i="13"/>
  <c r="F3857" i="13"/>
  <c r="G3857" i="13"/>
  <c r="U3857" i="13" s="1"/>
  <c r="H3857" i="13"/>
  <c r="F3858" i="13"/>
  <c r="G3858" i="13"/>
  <c r="U3858" i="13" s="1"/>
  <c r="H3858" i="13"/>
  <c r="F3859" i="13"/>
  <c r="G3859" i="13"/>
  <c r="U3859" i="13" s="1"/>
  <c r="H3859" i="13"/>
  <c r="F3860" i="13"/>
  <c r="G3860" i="13"/>
  <c r="U3860" i="13" s="1"/>
  <c r="H3860" i="13"/>
  <c r="F3861" i="13"/>
  <c r="G3861" i="13"/>
  <c r="U3861" i="13" s="1"/>
  <c r="H3861" i="13"/>
  <c r="F3862" i="13"/>
  <c r="G3862" i="13"/>
  <c r="U3862" i="13" s="1"/>
  <c r="H3862" i="13"/>
  <c r="F3863" i="13"/>
  <c r="G3863" i="13"/>
  <c r="U3863" i="13" s="1"/>
  <c r="H3863" i="13"/>
  <c r="F3864" i="13"/>
  <c r="G3864" i="13"/>
  <c r="U3864" i="13" s="1"/>
  <c r="H3864" i="13"/>
  <c r="F3865" i="13"/>
  <c r="G3865" i="13"/>
  <c r="U3865" i="13" s="1"/>
  <c r="H3865" i="13"/>
  <c r="F3866" i="13"/>
  <c r="G3866" i="13"/>
  <c r="U3866" i="13" s="1"/>
  <c r="H3866" i="13"/>
  <c r="F3867" i="13"/>
  <c r="G3867" i="13"/>
  <c r="U3867" i="13" s="1"/>
  <c r="H3867" i="13"/>
  <c r="F3868" i="13"/>
  <c r="G3868" i="13"/>
  <c r="U3868" i="13" s="1"/>
  <c r="H3868" i="13"/>
  <c r="F3869" i="13"/>
  <c r="G3869" i="13"/>
  <c r="U3869" i="13" s="1"/>
  <c r="H3869" i="13"/>
  <c r="F3870" i="13"/>
  <c r="G3870" i="13"/>
  <c r="U3870" i="13" s="1"/>
  <c r="H3870" i="13"/>
  <c r="F3871" i="13"/>
  <c r="G3871" i="13"/>
  <c r="U3871" i="13" s="1"/>
  <c r="H3871" i="13"/>
  <c r="F3872" i="13"/>
  <c r="G3872" i="13"/>
  <c r="U3872" i="13" s="1"/>
  <c r="H3872" i="13"/>
  <c r="F3873" i="13"/>
  <c r="G3873" i="13"/>
  <c r="U3873" i="13" s="1"/>
  <c r="H3873" i="13"/>
  <c r="F3874" i="13"/>
  <c r="G3874" i="13"/>
  <c r="U3874" i="13" s="1"/>
  <c r="H3874" i="13"/>
  <c r="F3875" i="13"/>
  <c r="G3875" i="13"/>
  <c r="U3875" i="13" s="1"/>
  <c r="H3875" i="13"/>
  <c r="F3876" i="13"/>
  <c r="G3876" i="13"/>
  <c r="U3876" i="13" s="1"/>
  <c r="H3876" i="13"/>
  <c r="F3877" i="13"/>
  <c r="G3877" i="13"/>
  <c r="U3877" i="13" s="1"/>
  <c r="H3877" i="13"/>
  <c r="F3878" i="13"/>
  <c r="G3878" i="13"/>
  <c r="U3878" i="13" s="1"/>
  <c r="H3878" i="13"/>
  <c r="F3879" i="13"/>
  <c r="G3879" i="13"/>
  <c r="U3879" i="13" s="1"/>
  <c r="H3879" i="13"/>
  <c r="F3880" i="13"/>
  <c r="G3880" i="13"/>
  <c r="U3880" i="13" s="1"/>
  <c r="H3880" i="13"/>
  <c r="F3881" i="13"/>
  <c r="G3881" i="13"/>
  <c r="U3881" i="13" s="1"/>
  <c r="H3881" i="13"/>
  <c r="F3882" i="13"/>
  <c r="G3882" i="13"/>
  <c r="U3882" i="13" s="1"/>
  <c r="H3882" i="13"/>
  <c r="F3883" i="13"/>
  <c r="G3883" i="13"/>
  <c r="U3883" i="13" s="1"/>
  <c r="H3883" i="13"/>
  <c r="F3884" i="13"/>
  <c r="G3884" i="13"/>
  <c r="U3884" i="13" s="1"/>
  <c r="H3884" i="13"/>
  <c r="F3885" i="13"/>
  <c r="G3885" i="13"/>
  <c r="U3885" i="13" s="1"/>
  <c r="H3885" i="13"/>
  <c r="F3886" i="13"/>
  <c r="G3886" i="13"/>
  <c r="U3886" i="13" s="1"/>
  <c r="H3886" i="13"/>
  <c r="F3887" i="13"/>
  <c r="G3887" i="13"/>
  <c r="U3887" i="13" s="1"/>
  <c r="H3887" i="13"/>
  <c r="F3888" i="13"/>
  <c r="G3888" i="13"/>
  <c r="U3888" i="13" s="1"/>
  <c r="H3888" i="13"/>
  <c r="F3889" i="13"/>
  <c r="G3889" i="13"/>
  <c r="U3889" i="13" s="1"/>
  <c r="H3889" i="13"/>
  <c r="F3890" i="13"/>
  <c r="G3890" i="13"/>
  <c r="U3890" i="13" s="1"/>
  <c r="H3890" i="13"/>
  <c r="F3891" i="13"/>
  <c r="G3891" i="13"/>
  <c r="U3891" i="13" s="1"/>
  <c r="H3891" i="13"/>
  <c r="F3892" i="13"/>
  <c r="G3892" i="13"/>
  <c r="U3892" i="13" s="1"/>
  <c r="H3892" i="13"/>
  <c r="F3893" i="13"/>
  <c r="G3893" i="13"/>
  <c r="U3893" i="13" s="1"/>
  <c r="H3893" i="13"/>
  <c r="F3894" i="13"/>
  <c r="G3894" i="13"/>
  <c r="U3894" i="13" s="1"/>
  <c r="H3894" i="13"/>
  <c r="F3895" i="13"/>
  <c r="G3895" i="13"/>
  <c r="U3895" i="13" s="1"/>
  <c r="H3895" i="13"/>
  <c r="F3896" i="13"/>
  <c r="G3896" i="13"/>
  <c r="U3896" i="13" s="1"/>
  <c r="H3896" i="13"/>
  <c r="F3897" i="13"/>
  <c r="G3897" i="13"/>
  <c r="U3897" i="13" s="1"/>
  <c r="H3897" i="13"/>
  <c r="F3898" i="13"/>
  <c r="G3898" i="13"/>
  <c r="U3898" i="13" s="1"/>
  <c r="H3898" i="13"/>
  <c r="F3899" i="13"/>
  <c r="G3899" i="13"/>
  <c r="U3899" i="13" s="1"/>
  <c r="H3899" i="13"/>
  <c r="F3900" i="13"/>
  <c r="G3900" i="13"/>
  <c r="H3900" i="13"/>
  <c r="F3901" i="13"/>
  <c r="G3901" i="13"/>
  <c r="U3901" i="13" s="1"/>
  <c r="H3901" i="13"/>
  <c r="F3902" i="13"/>
  <c r="G3902" i="13"/>
  <c r="U3902" i="13" s="1"/>
  <c r="H3902" i="13"/>
  <c r="F3903" i="13"/>
  <c r="G3903" i="13"/>
  <c r="U3903" i="13" s="1"/>
  <c r="H3903" i="13"/>
  <c r="F3904" i="13"/>
  <c r="G3904" i="13"/>
  <c r="U3904" i="13" s="1"/>
  <c r="H3904" i="13"/>
  <c r="F3905" i="13"/>
  <c r="G3905" i="13"/>
  <c r="U3905" i="13" s="1"/>
  <c r="H3905" i="13"/>
  <c r="F3906" i="13"/>
  <c r="G3906" i="13"/>
  <c r="U3906" i="13" s="1"/>
  <c r="H3906" i="13"/>
  <c r="F3907" i="13"/>
  <c r="G3907" i="13"/>
  <c r="U3907" i="13" s="1"/>
  <c r="H3907" i="13"/>
  <c r="F3908" i="13"/>
  <c r="G3908" i="13"/>
  <c r="U3908" i="13" s="1"/>
  <c r="H3908" i="13"/>
  <c r="F3909" i="13"/>
  <c r="G3909" i="13"/>
  <c r="U3909" i="13" s="1"/>
  <c r="H3909" i="13"/>
  <c r="F3910" i="13"/>
  <c r="G3910" i="13"/>
  <c r="U3910" i="13" s="1"/>
  <c r="H3910" i="13"/>
  <c r="F3911" i="13"/>
  <c r="G3911" i="13"/>
  <c r="U3911" i="13" s="1"/>
  <c r="H3911" i="13"/>
  <c r="F3912" i="13"/>
  <c r="G3912" i="13"/>
  <c r="U3912" i="13" s="1"/>
  <c r="H3912" i="13"/>
  <c r="F3913" i="13"/>
  <c r="G3913" i="13"/>
  <c r="U3913" i="13" s="1"/>
  <c r="H3913" i="13"/>
  <c r="F3914" i="13"/>
  <c r="G3914" i="13"/>
  <c r="U3914" i="13" s="1"/>
  <c r="H3914" i="13"/>
  <c r="F3915" i="13"/>
  <c r="G3915" i="13"/>
  <c r="U3915" i="13" s="1"/>
  <c r="H3915" i="13"/>
  <c r="F3916" i="13"/>
  <c r="G3916" i="13"/>
  <c r="U3916" i="13" s="1"/>
  <c r="H3916" i="13"/>
  <c r="F3917" i="13"/>
  <c r="G3917" i="13"/>
  <c r="U3917" i="13" s="1"/>
  <c r="H3917" i="13"/>
  <c r="F3918" i="13"/>
  <c r="G3918" i="13"/>
  <c r="U3918" i="13" s="1"/>
  <c r="H3918" i="13"/>
  <c r="F3919" i="13"/>
  <c r="G3919" i="13"/>
  <c r="U3919" i="13" s="1"/>
  <c r="H3919" i="13"/>
  <c r="F3920" i="13"/>
  <c r="G3920" i="13"/>
  <c r="U3920" i="13" s="1"/>
  <c r="H3920" i="13"/>
  <c r="F3921" i="13"/>
  <c r="G3921" i="13"/>
  <c r="U3921" i="13" s="1"/>
  <c r="H3921" i="13"/>
  <c r="F3922" i="13"/>
  <c r="G3922" i="13"/>
  <c r="U3922" i="13" s="1"/>
  <c r="H3922" i="13"/>
  <c r="F3923" i="13"/>
  <c r="G3923" i="13"/>
  <c r="U3923" i="13" s="1"/>
  <c r="H3923" i="13"/>
  <c r="F3924" i="13"/>
  <c r="G3924" i="13"/>
  <c r="H3924" i="13"/>
  <c r="F3925" i="13"/>
  <c r="G3925" i="13"/>
  <c r="U3925" i="13" s="1"/>
  <c r="H3925" i="13"/>
  <c r="F3926" i="13"/>
  <c r="G3926" i="13"/>
  <c r="U3926" i="13" s="1"/>
  <c r="H3926" i="13"/>
  <c r="F3927" i="13"/>
  <c r="G3927" i="13"/>
  <c r="U3927" i="13" s="1"/>
  <c r="H3927" i="13"/>
  <c r="F3928" i="13"/>
  <c r="G3928" i="13"/>
  <c r="U3928" i="13" s="1"/>
  <c r="H3928" i="13"/>
  <c r="F3929" i="13"/>
  <c r="G3929" i="13"/>
  <c r="U3929" i="13" s="1"/>
  <c r="H3929" i="13"/>
  <c r="F3930" i="13"/>
  <c r="G3930" i="13"/>
  <c r="U3930" i="13" s="1"/>
  <c r="H3930" i="13"/>
  <c r="F3931" i="13"/>
  <c r="G3931" i="13"/>
  <c r="U3931" i="13" s="1"/>
  <c r="H3931" i="13"/>
  <c r="F3932" i="13"/>
  <c r="G3932" i="13"/>
  <c r="U3932" i="13" s="1"/>
  <c r="H3932" i="13"/>
  <c r="F3933" i="13"/>
  <c r="G3933" i="13"/>
  <c r="U3933" i="13" s="1"/>
  <c r="H3933" i="13"/>
  <c r="F3934" i="13"/>
  <c r="G3934" i="13"/>
  <c r="U3934" i="13" s="1"/>
  <c r="H3934" i="13"/>
  <c r="F3935" i="13"/>
  <c r="G3935" i="13"/>
  <c r="U3935" i="13" s="1"/>
  <c r="H3935" i="13"/>
  <c r="F3936" i="13"/>
  <c r="G3936" i="13"/>
  <c r="U3936" i="13" s="1"/>
  <c r="H3936" i="13"/>
  <c r="F3937" i="13"/>
  <c r="G3937" i="13"/>
  <c r="U3937" i="13" s="1"/>
  <c r="H3937" i="13"/>
  <c r="F3938" i="13"/>
  <c r="G3938" i="13"/>
  <c r="U3938" i="13" s="1"/>
  <c r="H3938" i="13"/>
  <c r="F3939" i="13"/>
  <c r="G3939" i="13"/>
  <c r="U3939" i="13" s="1"/>
  <c r="H3939" i="13"/>
  <c r="F3940" i="13"/>
  <c r="G3940" i="13"/>
  <c r="U3940" i="13" s="1"/>
  <c r="H3940" i="13"/>
  <c r="F3941" i="13"/>
  <c r="G3941" i="13"/>
  <c r="U3941" i="13" s="1"/>
  <c r="H3941" i="13"/>
  <c r="F3942" i="13"/>
  <c r="G3942" i="13"/>
  <c r="U3942" i="13" s="1"/>
  <c r="H3942" i="13"/>
  <c r="F3943" i="13"/>
  <c r="G3943" i="13"/>
  <c r="U3943" i="13" s="1"/>
  <c r="H3943" i="13"/>
  <c r="F3944" i="13"/>
  <c r="G3944" i="13"/>
  <c r="U3944" i="13" s="1"/>
  <c r="H3944" i="13"/>
  <c r="F3945" i="13"/>
  <c r="G3945" i="13"/>
  <c r="U3945" i="13" s="1"/>
  <c r="H3945" i="13"/>
  <c r="F3946" i="13"/>
  <c r="G3946" i="13"/>
  <c r="U3946" i="13" s="1"/>
  <c r="H3946" i="13"/>
  <c r="F3947" i="13"/>
  <c r="G3947" i="13"/>
  <c r="U3947" i="13" s="1"/>
  <c r="H3947" i="13"/>
  <c r="F3948" i="13"/>
  <c r="G3948" i="13"/>
  <c r="H3948" i="13"/>
  <c r="F3949" i="13"/>
  <c r="G3949" i="13"/>
  <c r="U3949" i="13" s="1"/>
  <c r="H3949" i="13"/>
  <c r="F3950" i="13"/>
  <c r="G3950" i="13"/>
  <c r="U3950" i="13" s="1"/>
  <c r="H3950" i="13"/>
  <c r="F3951" i="13"/>
  <c r="G3951" i="13"/>
  <c r="U3951" i="13" s="1"/>
  <c r="H3951" i="13"/>
  <c r="F3952" i="13"/>
  <c r="G3952" i="13"/>
  <c r="U3952" i="13" s="1"/>
  <c r="H3952" i="13"/>
  <c r="F3953" i="13"/>
  <c r="G3953" i="13"/>
  <c r="U3953" i="13" s="1"/>
  <c r="H3953" i="13"/>
  <c r="F3954" i="13"/>
  <c r="G3954" i="13"/>
  <c r="U3954" i="13" s="1"/>
  <c r="H3954" i="13"/>
  <c r="F3955" i="13"/>
  <c r="G3955" i="13"/>
  <c r="U3955" i="13" s="1"/>
  <c r="H3955" i="13"/>
  <c r="F3956" i="13"/>
  <c r="G3956" i="13"/>
  <c r="U3956" i="13" s="1"/>
  <c r="H3956" i="13"/>
  <c r="F3957" i="13"/>
  <c r="G3957" i="13"/>
  <c r="U3957" i="13" s="1"/>
  <c r="H3957" i="13"/>
  <c r="F3958" i="13"/>
  <c r="G3958" i="13"/>
  <c r="U3958" i="13" s="1"/>
  <c r="H3958" i="13"/>
  <c r="F3959" i="13"/>
  <c r="G3959" i="13"/>
  <c r="U3959" i="13" s="1"/>
  <c r="H3959" i="13"/>
  <c r="F3960" i="13"/>
  <c r="G3960" i="13"/>
  <c r="U3960" i="13" s="1"/>
  <c r="H3960" i="13"/>
  <c r="F3961" i="13"/>
  <c r="G3961" i="13"/>
  <c r="U3961" i="13" s="1"/>
  <c r="H3961" i="13"/>
  <c r="F3962" i="13"/>
  <c r="G3962" i="13"/>
  <c r="U3962" i="13" s="1"/>
  <c r="H3962" i="13"/>
  <c r="F3963" i="13"/>
  <c r="G3963" i="13"/>
  <c r="U3963" i="13" s="1"/>
  <c r="H3963" i="13"/>
  <c r="F3964" i="13"/>
  <c r="G3964" i="13"/>
  <c r="U3964" i="13" s="1"/>
  <c r="H3964" i="13"/>
  <c r="F3965" i="13"/>
  <c r="G3965" i="13"/>
  <c r="U3965" i="13" s="1"/>
  <c r="H3965" i="13"/>
  <c r="F3966" i="13"/>
  <c r="G3966" i="13"/>
  <c r="U3966" i="13" s="1"/>
  <c r="H3966" i="13"/>
  <c r="F3967" i="13"/>
  <c r="G3967" i="13"/>
  <c r="U3967" i="13" s="1"/>
  <c r="H3967" i="13"/>
  <c r="F3968" i="13"/>
  <c r="G3968" i="13"/>
  <c r="U3968" i="13" s="1"/>
  <c r="H3968" i="13"/>
  <c r="F3969" i="13"/>
  <c r="G3969" i="13"/>
  <c r="U3969" i="13" s="1"/>
  <c r="H3969" i="13"/>
  <c r="F3970" i="13"/>
  <c r="G3970" i="13"/>
  <c r="U3970" i="13" s="1"/>
  <c r="H3970" i="13"/>
  <c r="F3971" i="13"/>
  <c r="G3971" i="13"/>
  <c r="U3971" i="13" s="1"/>
  <c r="H3971" i="13"/>
  <c r="F3972" i="13"/>
  <c r="G3972" i="13"/>
  <c r="H3972" i="13"/>
  <c r="F3973" i="13"/>
  <c r="G3973" i="13"/>
  <c r="U3973" i="13" s="1"/>
  <c r="H3973" i="13"/>
  <c r="F3974" i="13"/>
  <c r="G3974" i="13"/>
  <c r="U3974" i="13" s="1"/>
  <c r="H3974" i="13"/>
  <c r="F3975" i="13"/>
  <c r="G3975" i="13"/>
  <c r="U3975" i="13" s="1"/>
  <c r="H3975" i="13"/>
  <c r="F3976" i="13"/>
  <c r="G3976" i="13"/>
  <c r="U3976" i="13" s="1"/>
  <c r="H3976" i="13"/>
  <c r="K2930" i="13"/>
  <c r="O2028" i="13" l="1"/>
  <c r="O2026" i="13"/>
  <c r="O2029" i="13"/>
  <c r="O3537" i="13"/>
  <c r="O3532" i="13"/>
  <c r="O2027" i="13"/>
  <c r="O3535" i="13"/>
  <c r="O3531" i="13"/>
  <c r="O3538" i="13"/>
  <c r="O3536" i="13"/>
  <c r="O3533" i="13"/>
  <c r="O3751" i="13"/>
  <c r="Q3751" i="13" s="1"/>
  <c r="Q3980" i="13"/>
  <c r="O3555" i="13"/>
  <c r="Q3555" i="13" s="1"/>
  <c r="Q3978" i="13"/>
  <c r="O2096" i="13"/>
  <c r="Q2096" i="13" s="1"/>
  <c r="O2278" i="13"/>
  <c r="Q2278" i="13" s="1"/>
  <c r="O3351" i="13"/>
  <c r="Q3351" i="13" s="1"/>
  <c r="O3205" i="13"/>
  <c r="Q3205" i="13" s="1"/>
  <c r="O3211" i="13"/>
  <c r="Q3211" i="13" s="1"/>
  <c r="O3170" i="13"/>
  <c r="Q3170" i="13" s="1"/>
  <c r="O3201" i="13"/>
  <c r="Q3201" i="13" s="1"/>
  <c r="O1392" i="13"/>
  <c r="Q1392" i="13" s="1"/>
  <c r="K239" i="13"/>
  <c r="K4" i="13"/>
  <c r="K5" i="13"/>
  <c r="K3891" i="13"/>
  <c r="N3839" i="13"/>
  <c r="N3791" i="13"/>
  <c r="N3963" i="13"/>
  <c r="O3963" i="13" s="1"/>
  <c r="N3755" i="13"/>
  <c r="N3707" i="13"/>
  <c r="O3707" i="13" s="1"/>
  <c r="K3615" i="13"/>
  <c r="N3943" i="13"/>
  <c r="O3943" i="13" s="1"/>
  <c r="K3135" i="13"/>
  <c r="K3658" i="13"/>
  <c r="N3781" i="13"/>
  <c r="N3881" i="13"/>
  <c r="N3886" i="13"/>
  <c r="O3886" i="13" s="1"/>
  <c r="N3973" i="13"/>
  <c r="O3973" i="13" s="1"/>
  <c r="N3922" i="13"/>
  <c r="O3922" i="13" s="1"/>
  <c r="N3962" i="13"/>
  <c r="O3962" i="13" s="1"/>
  <c r="N3711" i="13"/>
  <c r="O3711" i="13" s="1"/>
  <c r="N3657" i="13"/>
  <c r="N3498" i="13"/>
  <c r="O3498" i="13" s="1"/>
  <c r="Q3498" i="13" s="1"/>
  <c r="N3937" i="13"/>
  <c r="N3679" i="13"/>
  <c r="O3679" i="13" s="1"/>
  <c r="N3504" i="13"/>
  <c r="O3504" i="13" s="1"/>
  <c r="Q3504" i="13" s="1"/>
  <c r="N3890" i="13"/>
  <c r="N3885" i="13"/>
  <c r="O3885" i="13" s="1"/>
  <c r="N3795" i="13"/>
  <c r="N3957" i="13"/>
  <c r="K3811" i="13"/>
  <c r="W3811" i="13" s="1"/>
  <c r="N3559" i="13"/>
  <c r="O3559" i="13" s="1"/>
  <c r="K3016" i="13"/>
  <c r="N3870" i="13"/>
  <c r="O3870" i="13" s="1"/>
  <c r="N3833" i="13"/>
  <c r="N3769" i="13"/>
  <c r="N3521" i="13"/>
  <c r="O3521" i="13" s="1"/>
  <c r="Q3521" i="13" s="1"/>
  <c r="N3941" i="13"/>
  <c r="N3931" i="13"/>
  <c r="O3931" i="13" s="1"/>
  <c r="N3837" i="13"/>
  <c r="O3837" i="13" s="1"/>
  <c r="N3475" i="13"/>
  <c r="O3475" i="13" s="1"/>
  <c r="Q3475" i="13" s="1"/>
  <c r="K3941" i="13"/>
  <c r="N3854" i="13"/>
  <c r="O3854" i="13" s="1"/>
  <c r="N3737" i="13"/>
  <c r="O3737" i="13" s="1"/>
  <c r="N3575" i="13"/>
  <c r="O3575" i="13" s="1"/>
  <c r="N3842" i="13"/>
  <c r="O3842" i="13" s="1"/>
  <c r="N3742" i="13"/>
  <c r="O3742" i="13" s="1"/>
  <c r="K3486" i="13"/>
  <c r="N3966" i="13"/>
  <c r="O3966" i="13" s="1"/>
  <c r="N3961" i="13"/>
  <c r="O3961" i="13" s="1"/>
  <c r="N3915" i="13"/>
  <c r="N3794" i="13"/>
  <c r="O3794" i="13" s="1"/>
  <c r="N3789" i="13"/>
  <c r="O3789" i="13" s="1"/>
  <c r="N3569" i="13"/>
  <c r="N3536" i="13"/>
  <c r="N3865" i="13"/>
  <c r="O3865" i="13" s="1"/>
  <c r="N3770" i="13"/>
  <c r="O3770" i="13" s="1"/>
  <c r="N3927" i="13"/>
  <c r="O3927" i="13" s="1"/>
  <c r="N3822" i="13"/>
  <c r="K3355" i="13"/>
  <c r="N3874" i="13"/>
  <c r="O3874" i="13" s="1"/>
  <c r="N3774" i="13"/>
  <c r="O3774" i="13" s="1"/>
  <c r="N3925" i="13"/>
  <c r="O3925" i="13" s="1"/>
  <c r="N3899" i="13"/>
  <c r="O3899" i="13" s="1"/>
  <c r="N3530" i="13"/>
  <c r="O3530" i="13" s="1"/>
  <c r="Q3530" i="13" s="1"/>
  <c r="N3524" i="13"/>
  <c r="O3524" i="13" s="1"/>
  <c r="Q3524" i="13" s="1"/>
  <c r="N3909" i="13"/>
  <c r="O3909" i="13" s="1"/>
  <c r="N3783" i="13"/>
  <c r="N3741" i="13"/>
  <c r="O3741" i="13" s="1"/>
  <c r="K3709" i="13"/>
  <c r="K3698" i="13"/>
  <c r="N3671" i="13"/>
  <c r="N3633" i="13"/>
  <c r="O3633" i="13" s="1"/>
  <c r="N3485" i="13"/>
  <c r="O3485" i="13" s="1"/>
  <c r="Q3485" i="13" s="1"/>
  <c r="N3492" i="13"/>
  <c r="O3492" i="13" s="1"/>
  <c r="Q3492" i="13" s="1"/>
  <c r="N3730" i="13"/>
  <c r="N3958" i="13"/>
  <c r="N3893" i="13"/>
  <c r="K3809" i="13"/>
  <c r="W3809" i="13" s="1"/>
  <c r="N3611" i="13"/>
  <c r="O3611" i="13" s="1"/>
  <c r="N3911" i="13"/>
  <c r="O3911" i="13" s="1"/>
  <c r="N3867" i="13"/>
  <c r="O3867" i="13" s="1"/>
  <c r="N3762" i="13"/>
  <c r="N3955" i="13"/>
  <c r="O3955" i="13" s="1"/>
  <c r="N3814" i="13"/>
  <c r="O3814" i="13" s="1"/>
  <c r="N3934" i="13"/>
  <c r="O3934" i="13" s="1"/>
  <c r="N3751" i="13"/>
  <c r="K3130" i="13"/>
  <c r="N3975" i="13"/>
  <c r="O3975" i="13" s="1"/>
  <c r="N3719" i="13"/>
  <c r="O3719" i="13" s="1"/>
  <c r="K3703" i="13"/>
  <c r="K3692" i="13"/>
  <c r="N3665" i="13"/>
  <c r="O3665" i="13" s="1"/>
  <c r="N3551" i="13"/>
  <c r="O3551" i="13" s="1"/>
  <c r="N3473" i="13"/>
  <c r="O3473" i="13" s="1"/>
  <c r="Q3473" i="13" s="1"/>
  <c r="N3929" i="13"/>
  <c r="O3929" i="13" s="1"/>
  <c r="K3882" i="13"/>
  <c r="N3851" i="13"/>
  <c r="O3851" i="13" s="1"/>
  <c r="N3523" i="13"/>
  <c r="O3523" i="13" s="1"/>
  <c r="Q3523" i="13" s="1"/>
  <c r="N3512" i="13"/>
  <c r="O3512" i="13" s="1"/>
  <c r="Q3512" i="13" s="1"/>
  <c r="N3959" i="13"/>
  <c r="N3697" i="13"/>
  <c r="N3545" i="13"/>
  <c r="N3906" i="13"/>
  <c r="O3906" i="13" s="1"/>
  <c r="N3623" i="13"/>
  <c r="N3517" i="13"/>
  <c r="O3517" i="13" s="1"/>
  <c r="Q3517" i="13" s="1"/>
  <c r="K3747" i="13"/>
  <c r="N3659" i="13"/>
  <c r="N3861" i="13"/>
  <c r="O3861" i="13" s="1"/>
  <c r="N3766" i="13"/>
  <c r="K3857" i="13"/>
  <c r="K3788" i="13"/>
  <c r="K3671" i="13"/>
  <c r="N3535" i="13"/>
  <c r="N3913" i="13"/>
  <c r="O3913" i="13" s="1"/>
  <c r="N3797" i="13"/>
  <c r="O3797" i="13" s="1"/>
  <c r="N3637" i="13"/>
  <c r="O3637" i="13" s="1"/>
  <c r="N3897" i="13"/>
  <c r="O3897" i="13" s="1"/>
  <c r="N3561" i="13"/>
  <c r="O3561" i="13" s="1"/>
  <c r="N3938" i="13"/>
  <c r="O3938" i="13" s="1"/>
  <c r="N3902" i="13"/>
  <c r="K3802" i="13"/>
  <c r="N3615" i="13"/>
  <c r="K3610" i="13"/>
  <c r="W3610" i="13" s="1"/>
  <c r="N3583" i="13"/>
  <c r="O3583" i="13" s="1"/>
  <c r="K3381" i="13"/>
  <c r="N3733" i="13"/>
  <c r="O3733" i="13" s="1"/>
  <c r="N3655" i="13"/>
  <c r="N3539" i="13"/>
  <c r="O3539" i="13" s="1"/>
  <c r="K3929" i="13"/>
  <c r="N3813" i="13"/>
  <c r="N3778" i="13"/>
  <c r="N3753" i="13"/>
  <c r="N3607" i="13"/>
  <c r="K3511" i="13"/>
  <c r="N3478" i="13"/>
  <c r="K3031" i="13"/>
  <c r="N3863" i="13"/>
  <c r="O3863" i="13" s="1"/>
  <c r="N3817" i="13"/>
  <c r="O3817" i="13" s="1"/>
  <c r="N3721" i="13"/>
  <c r="O3721" i="13" s="1"/>
  <c r="N3601" i="13"/>
  <c r="K3580" i="13"/>
  <c r="N3887" i="13"/>
  <c r="N3877" i="13"/>
  <c r="N3847" i="13"/>
  <c r="O3847" i="13" s="1"/>
  <c r="N3771" i="13"/>
  <c r="O3771" i="13" s="1"/>
  <c r="N3647" i="13"/>
  <c r="N3547" i="13"/>
  <c r="O3547" i="13" s="1"/>
  <c r="K3975" i="13"/>
  <c r="W3975" i="13" s="1"/>
  <c r="N3970" i="13"/>
  <c r="O3970" i="13" s="1"/>
  <c r="N3841" i="13"/>
  <c r="N3826" i="13"/>
  <c r="O3826" i="13" s="1"/>
  <c r="N3790" i="13"/>
  <c r="N3625" i="13"/>
  <c r="O3625" i="13" s="1"/>
  <c r="K3620" i="13"/>
  <c r="N3497" i="13"/>
  <c r="O3497" i="13" s="1"/>
  <c r="Q3497" i="13" s="1"/>
  <c r="N3950" i="13"/>
  <c r="O3950" i="13" s="1"/>
  <c r="N3945" i="13"/>
  <c r="N3799" i="13"/>
  <c r="O3799" i="13" s="1"/>
  <c r="K3760" i="13"/>
  <c r="N3703" i="13"/>
  <c r="O3703" i="13" s="1"/>
  <c r="N3687" i="13"/>
  <c r="O3687" i="13" s="1"/>
  <c r="N3529" i="13"/>
  <c r="O3529" i="13" s="1"/>
  <c r="Q3529" i="13" s="1"/>
  <c r="N3472" i="13"/>
  <c r="O3472" i="13" s="1"/>
  <c r="Q3472" i="13" s="1"/>
  <c r="N3891" i="13"/>
  <c r="O3891" i="13" s="1"/>
  <c r="K3854" i="13"/>
  <c r="N3835" i="13"/>
  <c r="O3835" i="13" s="1"/>
  <c r="N3745" i="13"/>
  <c r="N3726" i="13"/>
  <c r="N3508" i="13"/>
  <c r="O3508" i="13" s="1"/>
  <c r="Q3508" i="13" s="1"/>
  <c r="N3482" i="13"/>
  <c r="O3482" i="13" s="1"/>
  <c r="Q3482" i="13" s="1"/>
  <c r="K3573" i="13"/>
  <c r="N3563" i="13"/>
  <c r="O3563" i="13" s="1"/>
  <c r="N3533" i="13"/>
  <c r="N3858" i="13"/>
  <c r="N3806" i="13"/>
  <c r="O3806" i="13" s="1"/>
  <c r="N3965" i="13"/>
  <c r="O3965" i="13" s="1"/>
  <c r="N3947" i="13"/>
  <c r="O3947" i="13" s="1"/>
  <c r="N3933" i="13"/>
  <c r="O3933" i="13" s="1"/>
  <c r="K3914" i="13"/>
  <c r="N3895" i="13"/>
  <c r="O3895" i="13" s="1"/>
  <c r="N3815" i="13"/>
  <c r="N3801" i="13"/>
  <c r="O3801" i="13" s="1"/>
  <c r="N3787" i="13"/>
  <c r="O3787" i="13" s="1"/>
  <c r="N3749" i="13"/>
  <c r="O3749" i="13" s="1"/>
  <c r="N3735" i="13"/>
  <c r="O3735" i="13" s="1"/>
  <c r="N3681" i="13"/>
  <c r="O3681" i="13" s="1"/>
  <c r="N3617" i="13"/>
  <c r="O3617" i="13" s="1"/>
  <c r="N3553" i="13"/>
  <c r="N3538" i="13"/>
  <c r="N3476" i="13"/>
  <c r="O3476" i="13" s="1"/>
  <c r="Q3476" i="13" s="1"/>
  <c r="K3062" i="13"/>
  <c r="N3838" i="13"/>
  <c r="N3695" i="13"/>
  <c r="O3695" i="13" s="1"/>
  <c r="N3641" i="13"/>
  <c r="N3829" i="13"/>
  <c r="O3829" i="13" s="1"/>
  <c r="N3810" i="13"/>
  <c r="N3577" i="13"/>
  <c r="N3567" i="13"/>
  <c r="O3567" i="13" s="1"/>
  <c r="N3918" i="13"/>
  <c r="O3918" i="13" s="1"/>
  <c r="N3866" i="13"/>
  <c r="K3824" i="13"/>
  <c r="N3767" i="13"/>
  <c r="N3758" i="13"/>
  <c r="N3739" i="13"/>
  <c r="O3739" i="13" s="1"/>
  <c r="N3685" i="13"/>
  <c r="O3685" i="13" s="1"/>
  <c r="N3631" i="13"/>
  <c r="O3631" i="13" s="1"/>
  <c r="N3542" i="13"/>
  <c r="O3542" i="13" s="1"/>
  <c r="N3501" i="13"/>
  <c r="O3501" i="13" s="1"/>
  <c r="Q3501" i="13" s="1"/>
  <c r="K3317" i="13"/>
  <c r="K3576" i="13"/>
  <c r="N3526" i="13"/>
  <c r="O3526" i="13" s="1"/>
  <c r="Q3526" i="13" s="1"/>
  <c r="N3879" i="13"/>
  <c r="O3879" i="13" s="1"/>
  <c r="N3649" i="13"/>
  <c r="N3639" i="13"/>
  <c r="N3585" i="13"/>
  <c r="O3585" i="13" s="1"/>
  <c r="N3520" i="13"/>
  <c r="O3520" i="13" s="1"/>
  <c r="Q3520" i="13" s="1"/>
  <c r="N3494" i="13"/>
  <c r="O3494" i="13" s="1"/>
  <c r="Q3494" i="13" s="1"/>
  <c r="N3673" i="13"/>
  <c r="N3663" i="13"/>
  <c r="O3663" i="13" s="1"/>
  <c r="K3545" i="13"/>
  <c r="N3069" i="13"/>
  <c r="N3883" i="13"/>
  <c r="N3845" i="13"/>
  <c r="O3845" i="13" s="1"/>
  <c r="N3599" i="13"/>
  <c r="K3509" i="13"/>
  <c r="K3883" i="13"/>
  <c r="N3765" i="13"/>
  <c r="K3668" i="13"/>
  <c r="N3609" i="13"/>
  <c r="N3589" i="13"/>
  <c r="N3514" i="13"/>
  <c r="O3514" i="13" s="1"/>
  <c r="Q3514" i="13" s="1"/>
  <c r="N3488" i="13"/>
  <c r="O3488" i="13" s="1"/>
  <c r="Q3488" i="13" s="1"/>
  <c r="K2934" i="13"/>
  <c r="K3076" i="13"/>
  <c r="K3334" i="13"/>
  <c r="K3342" i="13"/>
  <c r="K3410" i="13"/>
  <c r="K3430" i="13"/>
  <c r="K3438" i="13"/>
  <c r="K3091" i="13"/>
  <c r="K3180" i="13"/>
  <c r="K3270" i="13"/>
  <c r="K3295" i="13"/>
  <c r="K3368" i="13"/>
  <c r="K3388" i="13"/>
  <c r="W3388" i="13" s="1"/>
  <c r="K3396" i="13"/>
  <c r="K3440" i="13"/>
  <c r="K3464" i="13"/>
  <c r="K3484" i="13"/>
  <c r="K3492" i="13"/>
  <c r="K3536" i="13"/>
  <c r="K3090" i="13"/>
  <c r="N3486" i="13"/>
  <c r="O3486" i="13" s="1"/>
  <c r="Q3486" i="13" s="1"/>
  <c r="N3511" i="13"/>
  <c r="O3511" i="13" s="1"/>
  <c r="Q3511" i="13" s="1"/>
  <c r="N3532" i="13"/>
  <c r="K3282" i="13"/>
  <c r="K3291" i="13"/>
  <c r="K3305" i="13"/>
  <c r="K3401" i="13"/>
  <c r="N3470" i="13"/>
  <c r="O3470" i="13" s="1"/>
  <c r="Q3470" i="13" s="1"/>
  <c r="N3495" i="13"/>
  <c r="O3495" i="13" s="1"/>
  <c r="Q3495" i="13" s="1"/>
  <c r="N3516" i="13"/>
  <c r="O3516" i="13" s="1"/>
  <c r="Q3516" i="13" s="1"/>
  <c r="N3541" i="13"/>
  <c r="K3144" i="13"/>
  <c r="K3163" i="13"/>
  <c r="N3479" i="13"/>
  <c r="N3500" i="13"/>
  <c r="O3500" i="13" s="1"/>
  <c r="Q3500" i="13" s="1"/>
  <c r="N3525" i="13"/>
  <c r="O3525" i="13" s="1"/>
  <c r="Q3525" i="13" s="1"/>
  <c r="N3550" i="13"/>
  <c r="N3554" i="13"/>
  <c r="N3558" i="13"/>
  <c r="O3558" i="13" s="1"/>
  <c r="N3562" i="13"/>
  <c r="N3566" i="13"/>
  <c r="O3566" i="13" s="1"/>
  <c r="N3570" i="13"/>
  <c r="N3574" i="13"/>
  <c r="N3578" i="13"/>
  <c r="N3582" i="13"/>
  <c r="N3586" i="13"/>
  <c r="O3586" i="13" s="1"/>
  <c r="N3590" i="13"/>
  <c r="N3594" i="13"/>
  <c r="N3598" i="13"/>
  <c r="N3606" i="13"/>
  <c r="N3610" i="13"/>
  <c r="O3610" i="13" s="1"/>
  <c r="N3614" i="13"/>
  <c r="O3614" i="13" s="1"/>
  <c r="N3618" i="13"/>
  <c r="O3618" i="13" s="1"/>
  <c r="N3622" i="13"/>
  <c r="O3622" i="13" s="1"/>
  <c r="N3626" i="13"/>
  <c r="N3630" i="13"/>
  <c r="N3634" i="13"/>
  <c r="N3638" i="13"/>
  <c r="N3642" i="13"/>
  <c r="N3646" i="13"/>
  <c r="N3650" i="13"/>
  <c r="N3654" i="13"/>
  <c r="N3658" i="13"/>
  <c r="N3662" i="13"/>
  <c r="N3666" i="13"/>
  <c r="O3666" i="13" s="1"/>
  <c r="N3670" i="13"/>
  <c r="N3674" i="13"/>
  <c r="O3674" i="13" s="1"/>
  <c r="N3678" i="13"/>
  <c r="O3678" i="13" s="1"/>
  <c r="N3682" i="13"/>
  <c r="O3682" i="13" s="1"/>
  <c r="N3686" i="13"/>
  <c r="N3694" i="13"/>
  <c r="O3694" i="13" s="1"/>
  <c r="N3698" i="13"/>
  <c r="O3698" i="13" s="1"/>
  <c r="N3702" i="13"/>
  <c r="O3702" i="13" s="1"/>
  <c r="N3706" i="13"/>
  <c r="O3706" i="13" s="1"/>
  <c r="N3710" i="13"/>
  <c r="N3714" i="13"/>
  <c r="O3714" i="13" s="1"/>
  <c r="N3718" i="13"/>
  <c r="O3718" i="13" s="1"/>
  <c r="K3433" i="13"/>
  <c r="K3459" i="13"/>
  <c r="N3484" i="13"/>
  <c r="O3484" i="13" s="1"/>
  <c r="Q3484" i="13" s="1"/>
  <c r="N3509" i="13"/>
  <c r="O3509" i="13" s="1"/>
  <c r="Q3509" i="13" s="1"/>
  <c r="N3534" i="13"/>
  <c r="K3239" i="13"/>
  <c r="K3311" i="13"/>
  <c r="N3480" i="13"/>
  <c r="N3505" i="13"/>
  <c r="O3505" i="13" s="1"/>
  <c r="Q3505" i="13" s="1"/>
  <c r="N3493" i="13"/>
  <c r="O3493" i="13" s="1"/>
  <c r="Q3493" i="13" s="1"/>
  <c r="N3518" i="13"/>
  <c r="O3518" i="13" s="1"/>
  <c r="Q3518" i="13" s="1"/>
  <c r="N3543" i="13"/>
  <c r="K3351" i="13"/>
  <c r="N3477" i="13"/>
  <c r="N3502" i="13"/>
  <c r="O3502" i="13" s="1"/>
  <c r="Q3502" i="13" s="1"/>
  <c r="N3527" i="13"/>
  <c r="O3527" i="13" s="1"/>
  <c r="Q3527" i="13" s="1"/>
  <c r="N3548" i="13"/>
  <c r="O3548" i="13" s="1"/>
  <c r="N3552" i="13"/>
  <c r="O3552" i="13" s="1"/>
  <c r="N3556" i="13"/>
  <c r="N3560" i="13"/>
  <c r="O3560" i="13" s="1"/>
  <c r="N3564" i="13"/>
  <c r="O3564" i="13" s="1"/>
  <c r="N3568" i="13"/>
  <c r="O3568" i="13" s="1"/>
  <c r="N3572" i="13"/>
  <c r="O3572" i="13" s="1"/>
  <c r="N3576" i="13"/>
  <c r="O3576" i="13" s="1"/>
  <c r="N3580" i="13"/>
  <c r="O3580" i="13" s="1"/>
  <c r="N3584" i="13"/>
  <c r="O3584" i="13" s="1"/>
  <c r="N3588" i="13"/>
  <c r="N3592" i="13"/>
  <c r="N3596" i="13"/>
  <c r="N3600" i="13"/>
  <c r="N3604" i="13"/>
  <c r="N3608" i="13"/>
  <c r="N3612" i="13"/>
  <c r="O3612" i="13" s="1"/>
  <c r="N3616" i="13"/>
  <c r="O3616" i="13" s="1"/>
  <c r="N3620" i="13"/>
  <c r="N3624" i="13"/>
  <c r="O3624" i="13" s="1"/>
  <c r="N3628" i="13"/>
  <c r="N3632" i="13"/>
  <c r="N3636" i="13"/>
  <c r="N3640" i="13"/>
  <c r="N3644" i="13"/>
  <c r="N3648" i="13"/>
  <c r="N3652" i="13"/>
  <c r="N3656" i="13"/>
  <c r="N3660" i="13"/>
  <c r="N3668" i="13"/>
  <c r="O3668" i="13" s="1"/>
  <c r="N3672" i="13"/>
  <c r="O3672" i="13" s="1"/>
  <c r="N3676" i="13"/>
  <c r="O3676" i="13" s="1"/>
  <c r="N3680" i="13"/>
  <c r="O3680" i="13" s="1"/>
  <c r="N3684" i="13"/>
  <c r="O3684" i="13" s="1"/>
  <c r="N3688" i="13"/>
  <c r="O3688" i="13" s="1"/>
  <c r="N3692" i="13"/>
  <c r="O3692" i="13" s="1"/>
  <c r="N3696" i="13"/>
  <c r="N3700" i="13"/>
  <c r="O3700" i="13" s="1"/>
  <c r="N3704" i="13"/>
  <c r="O3704" i="13" s="1"/>
  <c r="N3708" i="13"/>
  <c r="N3712" i="13"/>
  <c r="O3712" i="13" s="1"/>
  <c r="N3716" i="13"/>
  <c r="O3716" i="13" s="1"/>
  <c r="N3720" i="13"/>
  <c r="N3724" i="13"/>
  <c r="N3728" i="13"/>
  <c r="N3732" i="13"/>
  <c r="O3732" i="13" s="1"/>
  <c r="N3736" i="13"/>
  <c r="N3740" i="13"/>
  <c r="N3744" i="13"/>
  <c r="N3748" i="13"/>
  <c r="O3748" i="13" s="1"/>
  <c r="N3752" i="13"/>
  <c r="O3752" i="13" s="1"/>
  <c r="N3756" i="13"/>
  <c r="O3756" i="13" s="1"/>
  <c r="N3760" i="13"/>
  <c r="O3760" i="13" s="1"/>
  <c r="N3764" i="13"/>
  <c r="N3768" i="13"/>
  <c r="O3768" i="13" s="1"/>
  <c r="N3772" i="13"/>
  <c r="O3772" i="13" s="1"/>
  <c r="N3776" i="13"/>
  <c r="O3776" i="13" s="1"/>
  <c r="N3780" i="13"/>
  <c r="N3784" i="13"/>
  <c r="N3788" i="13"/>
  <c r="O3788" i="13" s="1"/>
  <c r="N3792" i="13"/>
  <c r="O3792" i="13" s="1"/>
  <c r="N3796" i="13"/>
  <c r="N3800" i="13"/>
  <c r="N3804" i="13"/>
  <c r="O3804" i="13" s="1"/>
  <c r="N3808" i="13"/>
  <c r="N3812" i="13"/>
  <c r="O3812" i="13" s="1"/>
  <c r="N3816" i="13"/>
  <c r="N3820" i="13"/>
  <c r="O3820" i="13" s="1"/>
  <c r="N3824" i="13"/>
  <c r="N3828" i="13"/>
  <c r="N3832" i="13"/>
  <c r="O3832" i="13" s="1"/>
  <c r="N3836" i="13"/>
  <c r="N3840" i="13"/>
  <c r="O3840" i="13" s="1"/>
  <c r="N3844" i="13"/>
  <c r="O3844" i="13" s="1"/>
  <c r="N3848" i="13"/>
  <c r="O3848" i="13" s="1"/>
  <c r="N3852" i="13"/>
  <c r="O3852" i="13" s="1"/>
  <c r="N3860" i="13"/>
  <c r="O3860" i="13" s="1"/>
  <c r="N3864" i="13"/>
  <c r="N3868" i="13"/>
  <c r="O3868" i="13" s="1"/>
  <c r="N3872" i="13"/>
  <c r="O3872" i="13" s="1"/>
  <c r="N3876" i="13"/>
  <c r="O3876" i="13" s="1"/>
  <c r="N3880" i="13"/>
  <c r="O3880" i="13" s="1"/>
  <c r="N3884" i="13"/>
  <c r="O3884" i="13" s="1"/>
  <c r="N3888" i="13"/>
  <c r="N3892" i="13"/>
  <c r="O3892" i="13" s="1"/>
  <c r="N3896" i="13"/>
  <c r="O3896" i="13" s="1"/>
  <c r="N3900" i="13"/>
  <c r="N3904" i="13"/>
  <c r="N3908" i="13"/>
  <c r="N3912" i="13"/>
  <c r="O3912" i="13" s="1"/>
  <c r="N3916" i="13"/>
  <c r="N3920" i="13"/>
  <c r="N3924" i="13"/>
  <c r="N3928" i="13"/>
  <c r="O3928" i="13" s="1"/>
  <c r="N3932" i="13"/>
  <c r="O3932" i="13" s="1"/>
  <c r="N3936" i="13"/>
  <c r="N3940" i="13"/>
  <c r="O3940" i="13" s="1"/>
  <c r="N3944" i="13"/>
  <c r="O3944" i="13" s="1"/>
  <c r="N3948" i="13"/>
  <c r="O3948" i="13" s="1"/>
  <c r="N3956" i="13"/>
  <c r="O3956" i="13" s="1"/>
  <c r="N3960" i="13"/>
  <c r="O3960" i="13" s="1"/>
  <c r="N3964" i="13"/>
  <c r="O3964" i="13" s="1"/>
  <c r="N3968" i="13"/>
  <c r="N3972" i="13"/>
  <c r="O3972" i="13" s="1"/>
  <c r="N3976" i="13"/>
  <c r="O3976" i="13" s="1"/>
  <c r="K3018" i="13"/>
  <c r="W3018" i="13" s="1"/>
  <c r="N3974" i="13"/>
  <c r="N3949" i="13"/>
  <c r="O3949" i="13" s="1"/>
  <c r="N3903" i="13"/>
  <c r="O3903" i="13" s="1"/>
  <c r="N3878" i="13"/>
  <c r="N3853" i="13"/>
  <c r="O3853" i="13" s="1"/>
  <c r="N3807" i="13"/>
  <c r="N3782" i="13"/>
  <c r="N3757" i="13"/>
  <c r="O3757" i="13" s="1"/>
  <c r="K3753" i="13"/>
  <c r="N3715" i="13"/>
  <c r="O3715" i="13" s="1"/>
  <c r="N3667" i="13"/>
  <c r="N3571" i="13"/>
  <c r="O3571" i="13" s="1"/>
  <c r="N3531" i="13"/>
  <c r="N3522" i="13"/>
  <c r="O3522" i="13" s="1"/>
  <c r="Q3522" i="13" s="1"/>
  <c r="N3513" i="13"/>
  <c r="O3513" i="13" s="1"/>
  <c r="Q3513" i="13" s="1"/>
  <c r="N3499" i="13"/>
  <c r="O3499" i="13" s="1"/>
  <c r="Q3499" i="13" s="1"/>
  <c r="N3490" i="13"/>
  <c r="O3490" i="13" s="1"/>
  <c r="Q3490" i="13" s="1"/>
  <c r="N3481" i="13"/>
  <c r="K3178" i="13"/>
  <c r="N3953" i="13"/>
  <c r="N3907" i="13"/>
  <c r="O3907" i="13" s="1"/>
  <c r="N3882" i="13"/>
  <c r="N3857" i="13"/>
  <c r="O3857" i="13" s="1"/>
  <c r="N3811" i="13"/>
  <c r="N3786" i="13"/>
  <c r="O3786" i="13" s="1"/>
  <c r="N3761" i="13"/>
  <c r="N3693" i="13"/>
  <c r="O3693" i="13" s="1"/>
  <c r="K3680" i="13"/>
  <c r="N3645" i="13"/>
  <c r="N3597" i="13"/>
  <c r="N3549" i="13"/>
  <c r="N3540" i="13"/>
  <c r="O3540" i="13" s="1"/>
  <c r="N3919" i="13"/>
  <c r="O3919" i="13" s="1"/>
  <c r="N3894" i="13"/>
  <c r="O3894" i="13" s="1"/>
  <c r="N3869" i="13"/>
  <c r="N3823" i="13"/>
  <c r="N3798" i="13"/>
  <c r="O3798" i="13" s="1"/>
  <c r="N3773" i="13"/>
  <c r="N3727" i="13"/>
  <c r="N3675" i="13"/>
  <c r="O3675" i="13" s="1"/>
  <c r="N3627" i="13"/>
  <c r="O3627" i="13" s="1"/>
  <c r="N3579" i="13"/>
  <c r="O3579" i="13" s="1"/>
  <c r="N3544" i="13"/>
  <c r="O3544" i="13" s="1"/>
  <c r="N3503" i="13"/>
  <c r="O3503" i="13" s="1"/>
  <c r="Q3503" i="13" s="1"/>
  <c r="K3485" i="13"/>
  <c r="N3471" i="13"/>
  <c r="O3471" i="13" s="1"/>
  <c r="Q3471" i="13" s="1"/>
  <c r="N3969" i="13"/>
  <c r="N3923" i="13"/>
  <c r="O3923" i="13" s="1"/>
  <c r="N3898" i="13"/>
  <c r="O3898" i="13" s="1"/>
  <c r="N3873" i="13"/>
  <c r="N3827" i="13"/>
  <c r="N3802" i="13"/>
  <c r="N3777" i="13"/>
  <c r="N3731" i="13"/>
  <c r="N3701" i="13"/>
  <c r="O3701" i="13" s="1"/>
  <c r="N3653" i="13"/>
  <c r="N3605" i="13"/>
  <c r="N3557" i="13"/>
  <c r="N3743" i="13"/>
  <c r="N3683" i="13"/>
  <c r="O3683" i="13" s="1"/>
  <c r="N3635" i="13"/>
  <c r="N3587" i="13"/>
  <c r="N3507" i="13"/>
  <c r="O3507" i="13" s="1"/>
  <c r="Q3507" i="13" s="1"/>
  <c r="K3960" i="13"/>
  <c r="N3939" i="13"/>
  <c r="O3939" i="13" s="1"/>
  <c r="N3914" i="13"/>
  <c r="O3914" i="13" s="1"/>
  <c r="N3889" i="13"/>
  <c r="O3889" i="13" s="1"/>
  <c r="N3843" i="13"/>
  <c r="O3843" i="13" s="1"/>
  <c r="N3818" i="13"/>
  <c r="O3818" i="13" s="1"/>
  <c r="N3793" i="13"/>
  <c r="N3747" i="13"/>
  <c r="O3747" i="13" s="1"/>
  <c r="N3722" i="13"/>
  <c r="O3722" i="13" s="1"/>
  <c r="N3709" i="13"/>
  <c r="O3709" i="13" s="1"/>
  <c r="N3661" i="13"/>
  <c r="N3613" i="13"/>
  <c r="N3565" i="13"/>
  <c r="O3565" i="13" s="1"/>
  <c r="N3951" i="13"/>
  <c r="O3951" i="13" s="1"/>
  <c r="N3926" i="13"/>
  <c r="N3901" i="13"/>
  <c r="N3855" i="13"/>
  <c r="O3855" i="13" s="1"/>
  <c r="N3830" i="13"/>
  <c r="N3759" i="13"/>
  <c r="O3759" i="13" s="1"/>
  <c r="N3734" i="13"/>
  <c r="O3734" i="13" s="1"/>
  <c r="N3691" i="13"/>
  <c r="N3643" i="13"/>
  <c r="N3595" i="13"/>
  <c r="N3474" i="13"/>
  <c r="O3474" i="13" s="1"/>
  <c r="Q3474" i="13" s="1"/>
  <c r="N3930" i="13"/>
  <c r="O3930" i="13" s="1"/>
  <c r="N3905" i="13"/>
  <c r="O3905" i="13" s="1"/>
  <c r="N3859" i="13"/>
  <c r="O3859" i="13" s="1"/>
  <c r="K3855" i="13"/>
  <c r="N3834" i="13"/>
  <c r="O3834" i="13" s="1"/>
  <c r="N3809" i="13"/>
  <c r="O3809" i="13" s="1"/>
  <c r="K3805" i="13"/>
  <c r="N3763" i="13"/>
  <c r="N3738" i="13"/>
  <c r="N3717" i="13"/>
  <c r="N3669" i="13"/>
  <c r="O3669" i="13" s="1"/>
  <c r="N3621" i="13"/>
  <c r="O3621" i="13" s="1"/>
  <c r="N3573" i="13"/>
  <c r="O3573" i="13" s="1"/>
  <c r="N3515" i="13"/>
  <c r="O3515" i="13" s="1"/>
  <c r="Q3515" i="13" s="1"/>
  <c r="N3506" i="13"/>
  <c r="O3506" i="13" s="1"/>
  <c r="Q3506" i="13" s="1"/>
  <c r="N3483" i="13"/>
  <c r="O3483" i="13" s="1"/>
  <c r="Q3483" i="13" s="1"/>
  <c r="N3967" i="13"/>
  <c r="O3967" i="13" s="1"/>
  <c r="N3942" i="13"/>
  <c r="N3917" i="13"/>
  <c r="N3871" i="13"/>
  <c r="N3846" i="13"/>
  <c r="N3821" i="13"/>
  <c r="O3821" i="13" s="1"/>
  <c r="N3775" i="13"/>
  <c r="N3750" i="13"/>
  <c r="O3750" i="13" s="1"/>
  <c r="K3746" i="13"/>
  <c r="N3725" i="13"/>
  <c r="N3699" i="13"/>
  <c r="O3699" i="13" s="1"/>
  <c r="N3651" i="13"/>
  <c r="N3603" i="13"/>
  <c r="N3555" i="13"/>
  <c r="N3519" i="13"/>
  <c r="O3519" i="13" s="1"/>
  <c r="Q3519" i="13" s="1"/>
  <c r="N3510" i="13"/>
  <c r="O3510" i="13" s="1"/>
  <c r="Q3510" i="13" s="1"/>
  <c r="N3487" i="13"/>
  <c r="O3487" i="13" s="1"/>
  <c r="Q3487" i="13" s="1"/>
  <c r="N3971" i="13"/>
  <c r="O3971" i="13" s="1"/>
  <c r="N3946" i="13"/>
  <c r="O3946" i="13" s="1"/>
  <c r="N3921" i="13"/>
  <c r="N3875" i="13"/>
  <c r="O3875" i="13" s="1"/>
  <c r="N3850" i="13"/>
  <c r="N3825" i="13"/>
  <c r="N3779" i="13"/>
  <c r="N3754" i="13"/>
  <c r="N3729" i="13"/>
  <c r="N3677" i="13"/>
  <c r="O3677" i="13" s="1"/>
  <c r="N3629" i="13"/>
  <c r="O3629" i="13" s="1"/>
  <c r="N3581" i="13"/>
  <c r="O3581" i="13" s="1"/>
  <c r="N3546" i="13"/>
  <c r="O3546" i="13" s="1"/>
  <c r="N3537" i="13"/>
  <c r="N3528" i="13"/>
  <c r="O3528" i="13" s="1"/>
  <c r="Q3528" i="13" s="1"/>
  <c r="N3496" i="13"/>
  <c r="O3496" i="13" s="1"/>
  <c r="Q3496" i="13" s="1"/>
  <c r="K3487" i="13"/>
  <c r="K2761" i="13"/>
  <c r="K3289" i="13"/>
  <c r="K3269" i="13"/>
  <c r="K3072" i="13"/>
  <c r="K2870" i="13"/>
  <c r="K2779" i="13"/>
  <c r="K2966" i="13"/>
  <c r="K2756" i="13"/>
  <c r="N2958" i="13"/>
  <c r="O2958" i="13" s="1"/>
  <c r="Q2958" i="13" s="1"/>
  <c r="K8" i="13"/>
  <c r="K6" i="13"/>
  <c r="K10" i="13"/>
  <c r="K11" i="13"/>
  <c r="K9" i="13"/>
  <c r="K3871" i="13"/>
  <c r="N3831" i="13"/>
  <c r="N3910" i="13"/>
  <c r="O3910" i="13" s="1"/>
  <c r="N3705" i="13"/>
  <c r="N3689" i="13"/>
  <c r="N3952" i="13"/>
  <c r="O3952" i="13" s="1"/>
  <c r="N3849" i="13"/>
  <c r="K3862" i="13"/>
  <c r="N3856" i="13"/>
  <c r="O3856" i="13" s="1"/>
  <c r="K2986" i="13"/>
  <c r="K3613" i="13"/>
  <c r="K3186" i="13"/>
  <c r="K3906" i="13"/>
  <c r="N3723" i="13"/>
  <c r="K3700" i="13"/>
  <c r="K3931" i="13"/>
  <c r="K3738" i="13"/>
  <c r="K3919" i="13"/>
  <c r="K3765" i="13"/>
  <c r="N3489" i="13"/>
  <c r="O3489" i="13" s="1"/>
  <c r="Q3489" i="13" s="1"/>
  <c r="K3414" i="13"/>
  <c r="K3672" i="13"/>
  <c r="K2972" i="13"/>
  <c r="K3624" i="13"/>
  <c r="K3655" i="13"/>
  <c r="N3619" i="13"/>
  <c r="K3333" i="13"/>
  <c r="K3540" i="13"/>
  <c r="K3256" i="13"/>
  <c r="K3445" i="13"/>
  <c r="W3445" i="13" s="1"/>
  <c r="K3386" i="13"/>
  <c r="K2991" i="13"/>
  <c r="K3776" i="13"/>
  <c r="K2987" i="13"/>
  <c r="N3491" i="13"/>
  <c r="O3491" i="13" s="1"/>
  <c r="Q3491" i="13" s="1"/>
  <c r="K3275" i="13"/>
  <c r="K3263" i="13"/>
  <c r="N3593" i="13"/>
  <c r="K3570" i="13"/>
  <c r="K3397" i="13"/>
  <c r="K2685" i="13"/>
  <c r="N3746" i="13"/>
  <c r="O3746" i="13" s="1"/>
  <c r="K3652" i="13"/>
  <c r="N3805" i="13"/>
  <c r="O3805" i="13" s="1"/>
  <c r="K3758" i="13"/>
  <c r="K3143" i="13"/>
  <c r="U3478" i="13"/>
  <c r="U2923" i="13"/>
  <c r="U2766" i="13"/>
  <c r="K3898" i="13"/>
  <c r="K3887" i="13"/>
  <c r="U3574" i="13"/>
  <c r="U2982" i="13"/>
  <c r="U2750" i="13"/>
  <c r="U2447" i="13"/>
  <c r="U2132" i="13"/>
  <c r="U3845" i="13"/>
  <c r="N3935" i="13"/>
  <c r="O3935" i="13" s="1"/>
  <c r="K3757" i="13"/>
  <c r="K3650" i="13"/>
  <c r="U3412" i="13"/>
  <c r="K3319" i="13"/>
  <c r="K3158" i="13"/>
  <c r="K3127" i="13"/>
  <c r="U2958" i="13"/>
  <c r="U3924" i="13"/>
  <c r="K3749" i="13"/>
  <c r="K3737" i="13"/>
  <c r="U3646" i="13"/>
  <c r="K3612" i="13"/>
  <c r="U2159" i="13"/>
  <c r="K3950" i="13"/>
  <c r="U3814" i="13"/>
  <c r="U2480" i="13"/>
  <c r="U3539" i="13"/>
  <c r="U2635" i="13"/>
  <c r="U1338" i="13"/>
  <c r="U3718" i="13"/>
  <c r="N3664" i="13"/>
  <c r="U2824" i="13"/>
  <c r="U3821" i="13"/>
  <c r="U2851" i="13"/>
  <c r="K3756" i="13"/>
  <c r="U3550" i="13"/>
  <c r="K3220" i="13"/>
  <c r="U3220" i="13"/>
  <c r="U3208" i="13"/>
  <c r="U2678" i="13"/>
  <c r="U2627" i="13"/>
  <c r="U2194" i="13"/>
  <c r="U3972" i="13"/>
  <c r="K3863" i="13"/>
  <c r="K3733" i="13"/>
  <c r="N3713" i="13"/>
  <c r="K3588" i="13"/>
  <c r="U3196" i="13"/>
  <c r="U2670" i="13"/>
  <c r="U1991" i="13"/>
  <c r="K3934" i="13"/>
  <c r="N3862" i="13"/>
  <c r="O3862" i="13" s="1"/>
  <c r="N3591" i="13"/>
  <c r="K3372" i="13"/>
  <c r="U3372" i="13"/>
  <c r="U2654" i="13"/>
  <c r="U3790" i="13"/>
  <c r="U3622" i="13"/>
  <c r="U3457" i="13"/>
  <c r="U3239" i="13"/>
  <c r="U3062" i="13"/>
  <c r="U2827" i="13"/>
  <c r="U1534" i="13"/>
  <c r="U3900" i="13"/>
  <c r="N3602" i="13"/>
  <c r="U3430" i="13"/>
  <c r="U2886" i="13"/>
  <c r="U3694" i="13"/>
  <c r="U3258" i="13"/>
  <c r="U3254" i="13"/>
  <c r="U3019" i="13"/>
  <c r="U2862" i="13"/>
  <c r="U3797" i="13"/>
  <c r="N3785" i="13"/>
  <c r="U3211" i="13"/>
  <c r="U2846" i="13"/>
  <c r="U3406" i="13"/>
  <c r="U2541" i="13"/>
  <c r="K3956" i="13"/>
  <c r="K3835" i="13"/>
  <c r="N3819" i="13"/>
  <c r="O3819" i="13" s="1"/>
  <c r="K3644" i="13"/>
  <c r="K3468" i="13"/>
  <c r="U3766" i="13"/>
  <c r="U3285" i="13"/>
  <c r="U3081" i="13"/>
  <c r="U3948" i="13"/>
  <c r="U3598" i="13"/>
  <c r="U2755" i="13"/>
  <c r="U2576" i="13"/>
  <c r="U2533" i="13"/>
  <c r="K3884" i="13"/>
  <c r="U2920" i="13"/>
  <c r="N3803" i="13"/>
  <c r="O3803" i="13" s="1"/>
  <c r="K3781" i="13"/>
  <c r="U3670" i="13"/>
  <c r="U3502" i="13"/>
  <c r="U2947" i="13"/>
  <c r="K3463" i="13"/>
  <c r="U2731" i="13"/>
  <c r="U1726" i="13"/>
  <c r="K3970" i="13"/>
  <c r="W3970" i="13" s="1"/>
  <c r="K3708" i="13"/>
  <c r="W3708" i="13" s="1"/>
  <c r="U3292" i="13"/>
  <c r="N3954" i="13"/>
  <c r="O3954" i="13" s="1"/>
  <c r="U3742" i="13"/>
  <c r="K3685" i="13"/>
  <c r="U3139" i="13"/>
  <c r="U2790" i="13"/>
  <c r="U1077" i="13"/>
  <c r="U1945" i="13"/>
  <c r="U1041" i="13"/>
  <c r="U2351" i="13"/>
  <c r="U2290" i="13"/>
  <c r="U2255" i="13"/>
  <c r="U2074" i="13"/>
  <c r="U1706" i="13"/>
  <c r="U1702" i="13"/>
  <c r="U1279" i="13"/>
  <c r="U2386" i="13"/>
  <c r="U2324" i="13"/>
  <c r="U2228" i="13"/>
  <c r="U1698" i="13"/>
  <c r="U1694" i="13"/>
  <c r="U993" i="13"/>
  <c r="U938" i="13"/>
  <c r="U2608" i="13"/>
  <c r="U2514" i="13"/>
  <c r="U2420" i="13"/>
  <c r="U2108" i="13"/>
  <c r="U2370" i="13"/>
  <c r="U2135" i="13"/>
  <c r="U2059" i="13"/>
  <c r="U2051" i="13"/>
  <c r="U2024" i="13"/>
  <c r="U1858" i="13"/>
  <c r="U1788" i="13"/>
  <c r="U1231" i="13"/>
  <c r="U2170" i="13"/>
  <c r="U957" i="13"/>
  <c r="U249" i="13"/>
  <c r="K3004" i="13"/>
  <c r="U2896" i="13"/>
  <c r="U1752" i="13"/>
  <c r="U2362" i="13"/>
  <c r="U2327" i="13"/>
  <c r="U2266" i="13"/>
  <c r="U2231" i="13"/>
  <c r="U2204" i="13"/>
  <c r="U1982" i="13"/>
  <c r="U1646" i="13"/>
  <c r="U1270" i="13"/>
  <c r="U2646" i="13"/>
  <c r="U2611" i="13"/>
  <c r="U2552" i="13"/>
  <c r="U2517" i="13"/>
  <c r="U2458" i="13"/>
  <c r="U2423" i="13"/>
  <c r="K2312" i="13"/>
  <c r="U2300" i="13"/>
  <c r="U1486" i="13"/>
  <c r="K2765" i="13"/>
  <c r="U2490" i="13"/>
  <c r="U2396" i="13"/>
  <c r="U2111" i="13"/>
  <c r="U2084" i="13"/>
  <c r="U1896" i="13"/>
  <c r="U694" i="13"/>
  <c r="K3318" i="13"/>
  <c r="U3276" i="13"/>
  <c r="U2146" i="13"/>
  <c r="U2035" i="13"/>
  <c r="U2027" i="13"/>
  <c r="U2009" i="13"/>
  <c r="U2002" i="13"/>
  <c r="U1783" i="13"/>
  <c r="U1606" i="13"/>
  <c r="U1222" i="13"/>
  <c r="U3268" i="13"/>
  <c r="U3172" i="13"/>
  <c r="U3153" i="13"/>
  <c r="K3030" i="13"/>
  <c r="U3030" i="13"/>
  <c r="U2995" i="13"/>
  <c r="K2938" i="13"/>
  <c r="U2934" i="13"/>
  <c r="U2899" i="13"/>
  <c r="U2838" i="13"/>
  <c r="U2803" i="13"/>
  <c r="U2742" i="13"/>
  <c r="U2707" i="13"/>
  <c r="U1462" i="13"/>
  <c r="K3367" i="13"/>
  <c r="U3348" i="13"/>
  <c r="U3306" i="13"/>
  <c r="U3187" i="13"/>
  <c r="U3114" i="13"/>
  <c r="U3091" i="13"/>
  <c r="U2872" i="13"/>
  <c r="U2207" i="13"/>
  <c r="U2180" i="13"/>
  <c r="U1927" i="13"/>
  <c r="U1822" i="13"/>
  <c r="K3264" i="13"/>
  <c r="U3110" i="13"/>
  <c r="U2338" i="13"/>
  <c r="U2303" i="13"/>
  <c r="U2242" i="13"/>
  <c r="U2622" i="13"/>
  <c r="U2587" i="13"/>
  <c r="U2528" i="13"/>
  <c r="U2493" i="13"/>
  <c r="U2434" i="13"/>
  <c r="U2399" i="13"/>
  <c r="U2276" i="13"/>
  <c r="U2087" i="13"/>
  <c r="U1833" i="13"/>
  <c r="U1810" i="13"/>
  <c r="U1692" i="13"/>
  <c r="U1308" i="13"/>
  <c r="K3621" i="13"/>
  <c r="U3526" i="13"/>
  <c r="U3454" i="13"/>
  <c r="U3382" i="13"/>
  <c r="K3344" i="13"/>
  <c r="U3102" i="13"/>
  <c r="U2466" i="13"/>
  <c r="U2372" i="13"/>
  <c r="U2226" i="13"/>
  <c r="U2122" i="13"/>
  <c r="U1954" i="13"/>
  <c r="U1802" i="13"/>
  <c r="U50" i="13"/>
  <c r="U46" i="13"/>
  <c r="U2683" i="13"/>
  <c r="U3148" i="13"/>
  <c r="U3006" i="13"/>
  <c r="U2971" i="13"/>
  <c r="U2910" i="13"/>
  <c r="U2875" i="13"/>
  <c r="U2814" i="13"/>
  <c r="U2779" i="13"/>
  <c r="U2718" i="13"/>
  <c r="U2183" i="13"/>
  <c r="U1668" i="13"/>
  <c r="U1102" i="13"/>
  <c r="U97" i="13"/>
  <c r="K3465" i="13"/>
  <c r="U3351" i="13"/>
  <c r="K3259" i="13"/>
  <c r="K3194" i="13"/>
  <c r="U3090" i="13"/>
  <c r="K2925" i="13"/>
  <c r="U2848" i="13"/>
  <c r="U2218" i="13"/>
  <c r="U2156" i="13"/>
  <c r="U1754" i="13"/>
  <c r="U1327" i="13"/>
  <c r="U1054" i="13"/>
  <c r="U3282" i="13"/>
  <c r="U3244" i="13"/>
  <c r="U3225" i="13"/>
  <c r="U3167" i="13"/>
  <c r="U3086" i="13"/>
  <c r="U2702" i="13"/>
  <c r="U2314" i="13"/>
  <c r="U2279" i="13"/>
  <c r="U1558" i="13"/>
  <c r="U3324" i="13"/>
  <c r="U3182" i="13"/>
  <c r="U2598" i="13"/>
  <c r="U2565" i="13"/>
  <c r="U2504" i="13"/>
  <c r="U2469" i="13"/>
  <c r="U2410" i="13"/>
  <c r="U2375" i="13"/>
  <c r="U2348" i="13"/>
  <c r="U2252" i="13"/>
  <c r="U2202" i="13"/>
  <c r="U2098" i="13"/>
  <c r="U3066" i="13"/>
  <c r="U2659" i="13"/>
  <c r="U2538" i="13"/>
  <c r="U2444" i="13"/>
  <c r="U1914" i="13"/>
  <c r="U1519" i="13"/>
  <c r="U1125" i="13"/>
  <c r="K3074" i="13"/>
  <c r="K3070" i="13"/>
  <c r="U3043" i="13"/>
  <c r="U2694" i="13"/>
  <c r="U2048" i="13"/>
  <c r="U1730" i="13"/>
  <c r="U919" i="13"/>
  <c r="U751" i="13"/>
  <c r="U610" i="13"/>
  <c r="U538" i="13"/>
  <c r="U466" i="13"/>
  <c r="U394" i="13"/>
  <c r="U310" i="13"/>
  <c r="U214" i="13"/>
  <c r="U1159" i="13"/>
  <c r="U934" i="13"/>
  <c r="U241" i="13"/>
  <c r="U124" i="13"/>
  <c r="U2022" i="13"/>
  <c r="U1995" i="13"/>
  <c r="U1965" i="13"/>
  <c r="U1471" i="13"/>
  <c r="U1399" i="13"/>
  <c r="U1342" i="13"/>
  <c r="U1197" i="13"/>
  <c r="U991" i="13"/>
  <c r="U766" i="13"/>
  <c r="U682" i="13"/>
  <c r="U69" i="13"/>
  <c r="U1414" i="13"/>
  <c r="U1174" i="13"/>
  <c r="U1029" i="13"/>
  <c r="U823" i="13"/>
  <c r="U382" i="13"/>
  <c r="U298" i="13"/>
  <c r="U120" i="13"/>
  <c r="U1006" i="13"/>
  <c r="U598" i="13"/>
  <c r="U526" i="13"/>
  <c r="U454" i="13"/>
  <c r="U1934" i="13"/>
  <c r="U1907" i="13"/>
  <c r="U1869" i="13"/>
  <c r="U1269" i="13"/>
  <c r="U1063" i="13"/>
  <c r="U838" i="13"/>
  <c r="U96" i="13"/>
  <c r="U1630" i="13"/>
  <c r="U1569" i="13"/>
  <c r="U1246" i="13"/>
  <c r="U1101" i="13"/>
  <c r="U895" i="13"/>
  <c r="U670" i="13"/>
  <c r="U313" i="13"/>
  <c r="U286" i="13"/>
  <c r="U217" i="13"/>
  <c r="U1303" i="13"/>
  <c r="U1078" i="13"/>
  <c r="U933" i="13"/>
  <c r="U727" i="13"/>
  <c r="U370" i="13"/>
  <c r="U240" i="13"/>
  <c r="U166" i="13"/>
  <c r="U1998" i="13"/>
  <c r="U1976" i="13"/>
  <c r="U1968" i="13"/>
  <c r="U1341" i="13"/>
  <c r="U1135" i="13"/>
  <c r="U910" i="13"/>
  <c r="U586" i="13"/>
  <c r="U514" i="13"/>
  <c r="U442" i="13"/>
  <c r="U72" i="13"/>
  <c r="U2130" i="13"/>
  <c r="U1876" i="13"/>
  <c r="U1764" i="13"/>
  <c r="U1318" i="13"/>
  <c r="U1173" i="13"/>
  <c r="U967" i="13"/>
  <c r="U742" i="13"/>
  <c r="U658" i="13"/>
  <c r="U193" i="13"/>
  <c r="U1826" i="13"/>
  <c r="U1447" i="13"/>
  <c r="U1375" i="13"/>
  <c r="U1150" i="13"/>
  <c r="U1005" i="13"/>
  <c r="U799" i="13"/>
  <c r="U358" i="13"/>
  <c r="U274" i="13"/>
  <c r="U1390" i="13"/>
  <c r="U1207" i="13"/>
  <c r="U982" i="13"/>
  <c r="U52" i="13"/>
  <c r="U48" i="13"/>
  <c r="U1245" i="13"/>
  <c r="U1039" i="13"/>
  <c r="U814" i="13"/>
  <c r="U730" i="13"/>
  <c r="U574" i="13"/>
  <c r="U502" i="13"/>
  <c r="U430" i="13"/>
  <c r="U312" i="13"/>
  <c r="U289" i="13"/>
  <c r="U216" i="13"/>
  <c r="U871" i="13"/>
  <c r="U646" i="13"/>
  <c r="U262" i="13"/>
  <c r="U28" i="13"/>
  <c r="U703" i="13"/>
  <c r="U346" i="13"/>
  <c r="U1317" i="13"/>
  <c r="U1111" i="13"/>
  <c r="U886" i="13"/>
  <c r="U384" i="13"/>
  <c r="U196" i="13"/>
  <c r="U192" i="13"/>
  <c r="U1294" i="13"/>
  <c r="U1149" i="13"/>
  <c r="U943" i="13"/>
  <c r="U718" i="13"/>
  <c r="U634" i="13"/>
  <c r="U562" i="13"/>
  <c r="U490" i="13"/>
  <c r="U418" i="13"/>
  <c r="U250" i="13"/>
  <c r="U153" i="13"/>
  <c r="U1848" i="13"/>
  <c r="U1351" i="13"/>
  <c r="U1126" i="13"/>
  <c r="U981" i="13"/>
  <c r="U775" i="13"/>
  <c r="U334" i="13"/>
  <c r="U94" i="13"/>
  <c r="U1955" i="13"/>
  <c r="U1924" i="13"/>
  <c r="U1893" i="13"/>
  <c r="U1728" i="13"/>
  <c r="U1423" i="13"/>
  <c r="U1183" i="13"/>
  <c r="U958" i="13"/>
  <c r="U288" i="13"/>
  <c r="U2045" i="13"/>
  <c r="U1836" i="13"/>
  <c r="U1790" i="13"/>
  <c r="U1786" i="13"/>
  <c r="U1582" i="13"/>
  <c r="U1495" i="13"/>
  <c r="U1438" i="13"/>
  <c r="U1366" i="13"/>
  <c r="U1221" i="13"/>
  <c r="U1015" i="13"/>
  <c r="U790" i="13"/>
  <c r="U706" i="13"/>
  <c r="U265" i="13"/>
  <c r="U238" i="13"/>
  <c r="U1778" i="13"/>
  <c r="U1716" i="13"/>
  <c r="U1510" i="13"/>
  <c r="U1198" i="13"/>
  <c r="U1053" i="13"/>
  <c r="U847" i="13"/>
  <c r="U622" i="13"/>
  <c r="U478" i="13"/>
  <c r="U406" i="13"/>
  <c r="U70" i="13"/>
  <c r="U2019" i="13"/>
  <c r="U1992" i="13"/>
  <c r="U1962" i="13"/>
  <c r="U1809" i="13"/>
  <c r="U1770" i="13"/>
  <c r="U1766" i="13"/>
  <c r="U1255" i="13"/>
  <c r="U1030" i="13"/>
  <c r="U679" i="13"/>
  <c r="U322" i="13"/>
  <c r="U1654" i="13"/>
  <c r="U1293" i="13"/>
  <c r="U1087" i="13"/>
  <c r="U862" i="13"/>
  <c r="U360" i="13"/>
  <c r="U156" i="13"/>
  <c r="U550" i="13"/>
  <c r="U244" i="13"/>
  <c r="U145" i="13"/>
  <c r="U202" i="13"/>
  <c r="U118" i="13"/>
  <c r="U190" i="13"/>
  <c r="U148" i="13"/>
  <c r="U49" i="13"/>
  <c r="U22" i="13"/>
  <c r="U144" i="13"/>
  <c r="U121" i="13"/>
  <c r="U76" i="13"/>
  <c r="U168" i="13"/>
  <c r="U24" i="13"/>
  <c r="U142" i="13"/>
  <c r="U100" i="13"/>
  <c r="U264" i="13"/>
  <c r="U172" i="13"/>
  <c r="U73" i="13"/>
  <c r="U27" i="13"/>
  <c r="K3361" i="13"/>
  <c r="K3116" i="13"/>
  <c r="K3037" i="13"/>
  <c r="K3096" i="13"/>
  <c r="F2" i="13"/>
  <c r="G2" i="13"/>
  <c r="H2" i="13"/>
  <c r="Q3954" i="13" l="1"/>
  <c r="Q3819" i="13"/>
  <c r="Q3856" i="13"/>
  <c r="Q3930" i="13"/>
  <c r="Q3675" i="13"/>
  <c r="Q3944" i="13"/>
  <c r="Q3844" i="13"/>
  <c r="Q3748" i="13"/>
  <c r="Q3552" i="13"/>
  <c r="Q3694" i="13"/>
  <c r="Q3542" i="13"/>
  <c r="Q3787" i="13"/>
  <c r="Q3899" i="13"/>
  <c r="Q3837" i="13"/>
  <c r="O3881" i="13"/>
  <c r="Q3881" i="13" s="1"/>
  <c r="Q3750" i="13"/>
  <c r="Q3940" i="13"/>
  <c r="Q3840" i="13"/>
  <c r="Q3548" i="13"/>
  <c r="Q3586" i="13"/>
  <c r="Q3631" i="13"/>
  <c r="Q3801" i="13"/>
  <c r="Q3799" i="13"/>
  <c r="Q3925" i="13"/>
  <c r="Q3931" i="13"/>
  <c r="Q3682" i="13"/>
  <c r="Q3685" i="13"/>
  <c r="Q3934" i="13"/>
  <c r="Q3774" i="13"/>
  <c r="O3582" i="13"/>
  <c r="Q3582" i="13" s="1"/>
  <c r="Q3952" i="13"/>
  <c r="Q3546" i="13"/>
  <c r="Q3821" i="13"/>
  <c r="Q3798" i="13"/>
  <c r="Q3932" i="13"/>
  <c r="Q3832" i="13"/>
  <c r="Q3678" i="13"/>
  <c r="Q3739" i="13"/>
  <c r="Q3895" i="13"/>
  <c r="Q3950" i="13"/>
  <c r="Q3861" i="13"/>
  <c r="Q3814" i="13"/>
  <c r="Q3874" i="13"/>
  <c r="Q3581" i="13"/>
  <c r="Q3683" i="13"/>
  <c r="Q3571" i="13"/>
  <c r="Q3928" i="13"/>
  <c r="Q3732" i="13"/>
  <c r="Q3674" i="13"/>
  <c r="Q3955" i="13"/>
  <c r="Q3943" i="13"/>
  <c r="O3828" i="13"/>
  <c r="Q3828" i="13" s="1"/>
  <c r="O3689" i="13"/>
  <c r="Q3689" i="13" s="1"/>
  <c r="O3945" i="13"/>
  <c r="Q3945" i="13" s="1"/>
  <c r="Q3862" i="13"/>
  <c r="Q3629" i="13"/>
  <c r="Q3734" i="13"/>
  <c r="Q3933" i="13"/>
  <c r="O3705" i="13"/>
  <c r="Q3705" i="13" s="1"/>
  <c r="Q3910" i="13"/>
  <c r="Q3677" i="13"/>
  <c r="Q3759" i="13"/>
  <c r="Q3894" i="13"/>
  <c r="Q3715" i="13"/>
  <c r="Q3820" i="13"/>
  <c r="Q3624" i="13"/>
  <c r="Q3666" i="13"/>
  <c r="Q3566" i="13"/>
  <c r="Q3947" i="13"/>
  <c r="Q3625" i="13"/>
  <c r="Q3867" i="13"/>
  <c r="Q3927" i="13"/>
  <c r="Q3870" i="13"/>
  <c r="Q3707" i="13"/>
  <c r="O3815" i="13"/>
  <c r="Q3815" i="13" s="1"/>
  <c r="O3758" i="13"/>
  <c r="Q3758" i="13" s="1"/>
  <c r="O3686" i="13"/>
  <c r="Q3686" i="13" s="1"/>
  <c r="Q3919" i="13"/>
  <c r="Q3965" i="13"/>
  <c r="Q3539" i="13"/>
  <c r="Q3911" i="13"/>
  <c r="Q3770" i="13"/>
  <c r="O3813" i="13"/>
  <c r="Q3813" i="13" s="1"/>
  <c r="O3831" i="13"/>
  <c r="Q3831" i="13" s="1"/>
  <c r="O3846" i="13"/>
  <c r="Q3846" i="13" s="1"/>
  <c r="O3740" i="13"/>
  <c r="Q3740" i="13" s="1"/>
  <c r="Q3967" i="13"/>
  <c r="Q3855" i="13"/>
  <c r="Q3540" i="13"/>
  <c r="Q3757" i="13"/>
  <c r="Q3912" i="13"/>
  <c r="Q3812" i="13"/>
  <c r="Q3716" i="13"/>
  <c r="Q3616" i="13"/>
  <c r="Q3558" i="13"/>
  <c r="Q3845" i="13"/>
  <c r="Q3918" i="13"/>
  <c r="Q3806" i="13"/>
  <c r="Q3826" i="13"/>
  <c r="Q3906" i="13"/>
  <c r="Q3611" i="13"/>
  <c r="Q3865" i="13"/>
  <c r="Q3559" i="13"/>
  <c r="Q3963" i="13"/>
  <c r="O3754" i="13"/>
  <c r="Q3754" i="13" s="1"/>
  <c r="O3917" i="13"/>
  <c r="Q3917" i="13" s="1"/>
  <c r="O3744" i="13"/>
  <c r="Q3744" i="13" s="1"/>
  <c r="O3753" i="13"/>
  <c r="Q3753" i="13" s="1"/>
  <c r="O3836" i="13"/>
  <c r="Q3836" i="13" s="1"/>
  <c r="Q3701" i="13"/>
  <c r="Q3712" i="13"/>
  <c r="Q3612" i="13"/>
  <c r="Q3567" i="13"/>
  <c r="Q3733" i="13"/>
  <c r="O3769" i="13"/>
  <c r="Q3769" i="13" s="1"/>
  <c r="Q3804" i="13"/>
  <c r="Q3970" i="13"/>
  <c r="O3662" i="13"/>
  <c r="Q3662" i="13" s="1"/>
  <c r="O3670" i="13"/>
  <c r="Q3670" i="13" s="1"/>
  <c r="O3908" i="13"/>
  <c r="Q3908" i="13" s="1"/>
  <c r="O3785" i="13"/>
  <c r="Q3785" i="13" s="1"/>
  <c r="O3577" i="13"/>
  <c r="Q3577" i="13" s="1"/>
  <c r="O3942" i="13"/>
  <c r="Q3942" i="13" s="1"/>
  <c r="Q3803" i="13"/>
  <c r="Q3951" i="13"/>
  <c r="Q3853" i="13"/>
  <c r="Q3704" i="13"/>
  <c r="Q3563" i="13"/>
  <c r="Q3583" i="13"/>
  <c r="Q3789" i="13"/>
  <c r="O3830" i="13"/>
  <c r="Q3830" i="13" s="1"/>
  <c r="O3667" i="13"/>
  <c r="Q3667" i="13" s="1"/>
  <c r="O3958" i="13"/>
  <c r="Q3958" i="13" s="1"/>
  <c r="O3609" i="13"/>
  <c r="Q3609" i="13" s="1"/>
  <c r="O3900" i="13"/>
  <c r="Q3900" i="13" s="1"/>
  <c r="Q3875" i="13"/>
  <c r="Q3573" i="13"/>
  <c r="Q3565" i="13"/>
  <c r="Q3896" i="13"/>
  <c r="Q3700" i="13"/>
  <c r="Q3663" i="13"/>
  <c r="Q3829" i="13"/>
  <c r="Q3547" i="13"/>
  <c r="Q3794" i="13"/>
  <c r="Q3885" i="13"/>
  <c r="O3802" i="13"/>
  <c r="Q3802" i="13" s="1"/>
  <c r="O3808" i="13"/>
  <c r="Q3808" i="13" s="1"/>
  <c r="O3632" i="13"/>
  <c r="Q3632" i="13" s="1"/>
  <c r="Q3805" i="13"/>
  <c r="Q3621" i="13"/>
  <c r="Q3693" i="13"/>
  <c r="Q3903" i="13"/>
  <c r="Q3892" i="13"/>
  <c r="Q3792" i="13"/>
  <c r="O3810" i="13"/>
  <c r="Q3810" i="13" s="1"/>
  <c r="O3924" i="13"/>
  <c r="Q3924" i="13" s="1"/>
  <c r="O3708" i="13"/>
  <c r="Q3708" i="13" s="1"/>
  <c r="O3822" i="13"/>
  <c r="Q3822" i="13" s="1"/>
  <c r="O3824" i="13"/>
  <c r="Q3824" i="13" s="1"/>
  <c r="O3664" i="13"/>
  <c r="Q3664" i="13" s="1"/>
  <c r="O3773" i="13"/>
  <c r="Q3773" i="13" s="1"/>
  <c r="O3825" i="13"/>
  <c r="Q3825" i="13" s="1"/>
  <c r="O3673" i="13"/>
  <c r="Q3673" i="13" s="1"/>
  <c r="Q3946" i="13"/>
  <c r="Q3669" i="13"/>
  <c r="Q3949" i="13"/>
  <c r="Q3788" i="13"/>
  <c r="Q3692" i="13"/>
  <c r="Q3695" i="13"/>
  <c r="Q3771" i="13"/>
  <c r="Q3851" i="13"/>
  <c r="Q3961" i="13"/>
  <c r="O3549" i="13"/>
  <c r="Q3549" i="13" s="1"/>
  <c r="O3796" i="13"/>
  <c r="Q3796" i="13" s="1"/>
  <c r="O3743" i="13"/>
  <c r="Q3743" i="13" s="1"/>
  <c r="O3901" i="13"/>
  <c r="Q3901" i="13" s="1"/>
  <c r="O3841" i="13"/>
  <c r="Q3841" i="13" s="1"/>
  <c r="Q3746" i="13"/>
  <c r="Q3971" i="13"/>
  <c r="Q3709" i="13"/>
  <c r="Q3898" i="13"/>
  <c r="Q3786" i="13"/>
  <c r="Q3884" i="13"/>
  <c r="Q3688" i="13"/>
  <c r="Q3847" i="13"/>
  <c r="Q3633" i="13"/>
  <c r="Q3966" i="13"/>
  <c r="Q3679" i="13"/>
  <c r="O3554" i="13"/>
  <c r="Q3554" i="13" s="1"/>
  <c r="O3550" i="13"/>
  <c r="Q3550" i="13" s="1"/>
  <c r="O3959" i="13"/>
  <c r="Q3959" i="13" s="1"/>
  <c r="O3696" i="13"/>
  <c r="Q3696" i="13" s="1"/>
  <c r="O3697" i="13"/>
  <c r="Q3697" i="13" s="1"/>
  <c r="Q3722" i="13"/>
  <c r="Q3923" i="13"/>
  <c r="Q3880" i="13"/>
  <c r="Q3684" i="13"/>
  <c r="Q3584" i="13"/>
  <c r="Q3585" i="13"/>
  <c r="Q3938" i="13"/>
  <c r="Q3929" i="13"/>
  <c r="O3562" i="13"/>
  <c r="Q3562" i="13" s="1"/>
  <c r="O3893" i="13"/>
  <c r="Q3893" i="13" s="1"/>
  <c r="O3795" i="13"/>
  <c r="Q3795" i="13" s="1"/>
  <c r="O3587" i="13"/>
  <c r="Q3587" i="13" s="1"/>
  <c r="O3775" i="13"/>
  <c r="Q3775" i="13" s="1"/>
  <c r="O3720" i="13"/>
  <c r="Q3720" i="13" s="1"/>
  <c r="O3790" i="13"/>
  <c r="Q3790" i="13" s="1"/>
  <c r="O3873" i="13"/>
  <c r="Q3873" i="13" s="1"/>
  <c r="O3713" i="13"/>
  <c r="Q3713" i="13" s="1"/>
  <c r="Q3747" i="13"/>
  <c r="Q3857" i="13"/>
  <c r="Q3976" i="13"/>
  <c r="Q3876" i="13"/>
  <c r="Q3776" i="13"/>
  <c r="Q3680" i="13"/>
  <c r="Q3580" i="13"/>
  <c r="Q3622" i="13"/>
  <c r="Q3835" i="13"/>
  <c r="Q3561" i="13"/>
  <c r="Q3742" i="13"/>
  <c r="O3570" i="13"/>
  <c r="Q3570" i="13" s="1"/>
  <c r="O3574" i="13"/>
  <c r="Q3574" i="13" s="1"/>
  <c r="O3811" i="13"/>
  <c r="Q3811" i="13" s="1"/>
  <c r="O3619" i="13"/>
  <c r="Q3619" i="13" s="1"/>
  <c r="O3541" i="13"/>
  <c r="Q3541" i="13" s="1"/>
  <c r="O3838" i="13"/>
  <c r="Q3838" i="13" s="1"/>
  <c r="O3791" i="13"/>
  <c r="Q3791" i="13" s="1"/>
  <c r="O3888" i="13"/>
  <c r="Q3888" i="13" s="1"/>
  <c r="O3926" i="13"/>
  <c r="Q3926" i="13" s="1"/>
  <c r="O3745" i="13"/>
  <c r="Q3745" i="13" s="1"/>
  <c r="Q3972" i="13"/>
  <c r="Q3872" i="13"/>
  <c r="Q3772" i="13"/>
  <c r="Q3676" i="13"/>
  <c r="Q3576" i="13"/>
  <c r="Q3718" i="13"/>
  <c r="Q3618" i="13"/>
  <c r="Q3897" i="13"/>
  <c r="Q3551" i="13"/>
  <c r="Q3842" i="13"/>
  <c r="O3578" i="13"/>
  <c r="Q3578" i="13" s="1"/>
  <c r="O3850" i="13"/>
  <c r="Q3850" i="13" s="1"/>
  <c r="O3878" i="13"/>
  <c r="Q3878" i="13" s="1"/>
  <c r="O3827" i="13"/>
  <c r="Q3827" i="13" s="1"/>
  <c r="O3635" i="13"/>
  <c r="Q3635" i="13" s="1"/>
  <c r="O3974" i="13"/>
  <c r="Q3974" i="13" s="1"/>
  <c r="O3636" i="13"/>
  <c r="Q3636" i="13" s="1"/>
  <c r="O3807" i="13"/>
  <c r="Q3807" i="13" s="1"/>
  <c r="O3904" i="13"/>
  <c r="Q3904" i="13" s="1"/>
  <c r="O3628" i="13"/>
  <c r="Q3628" i="13" s="1"/>
  <c r="O3777" i="13"/>
  <c r="Q3777" i="13" s="1"/>
  <c r="O3615" i="13"/>
  <c r="Q3615" i="13" s="1"/>
  <c r="Q3809" i="13"/>
  <c r="Q3818" i="13"/>
  <c r="Q3907" i="13"/>
  <c r="Q3868" i="13"/>
  <c r="Q3768" i="13"/>
  <c r="Q3672" i="13"/>
  <c r="Q3572" i="13"/>
  <c r="Q3714" i="13"/>
  <c r="Q3614" i="13"/>
  <c r="Q3879" i="13"/>
  <c r="Q3891" i="13"/>
  <c r="Q3637" i="13"/>
  <c r="Q3665" i="13"/>
  <c r="Q3741" i="13"/>
  <c r="Q3575" i="13"/>
  <c r="Q3711" i="13"/>
  <c r="O3858" i="13"/>
  <c r="Q3858" i="13" s="1"/>
  <c r="O3877" i="13"/>
  <c r="Q3877" i="13" s="1"/>
  <c r="O3543" i="13"/>
  <c r="Q3543" i="13" s="1"/>
  <c r="O3823" i="13"/>
  <c r="Q3823" i="13" s="1"/>
  <c r="O3920" i="13"/>
  <c r="Q3920" i="13" s="1"/>
  <c r="O3800" i="13"/>
  <c r="Q3800" i="13" s="1"/>
  <c r="O3957" i="13"/>
  <c r="Q3957" i="13" s="1"/>
  <c r="O3921" i="13"/>
  <c r="Q3921" i="13" s="1"/>
  <c r="O3793" i="13"/>
  <c r="Q3793" i="13" s="1"/>
  <c r="O3736" i="13"/>
  <c r="Q3736" i="13" s="1"/>
  <c r="Q3834" i="13"/>
  <c r="Q3843" i="13"/>
  <c r="Q3964" i="13"/>
  <c r="Q3668" i="13"/>
  <c r="Q3568" i="13"/>
  <c r="Q3610" i="13"/>
  <c r="Q3617" i="13"/>
  <c r="Q3721" i="13"/>
  <c r="Q3797" i="13"/>
  <c r="Q3737" i="13"/>
  <c r="Q3962" i="13"/>
  <c r="O3866" i="13"/>
  <c r="Q3866" i="13" s="1"/>
  <c r="O3691" i="13"/>
  <c r="Q3691" i="13" s="1"/>
  <c r="O3638" i="13"/>
  <c r="Q3638" i="13" s="1"/>
  <c r="O3839" i="13"/>
  <c r="Q3839" i="13" s="1"/>
  <c r="O3869" i="13"/>
  <c r="Q3869" i="13" s="1"/>
  <c r="O3936" i="13"/>
  <c r="Q3936" i="13" s="1"/>
  <c r="O3816" i="13"/>
  <c r="Q3816" i="13" s="1"/>
  <c r="O3710" i="13"/>
  <c r="Q3710" i="13" s="1"/>
  <c r="O3937" i="13"/>
  <c r="Q3937" i="13" s="1"/>
  <c r="Q3889" i="13"/>
  <c r="Q3544" i="13"/>
  <c r="Q3960" i="13"/>
  <c r="Q3860" i="13"/>
  <c r="Q3760" i="13"/>
  <c r="Q3564" i="13"/>
  <c r="Q3706" i="13"/>
  <c r="Q3681" i="13"/>
  <c r="Q3817" i="13"/>
  <c r="Q3913" i="13"/>
  <c r="Q3909" i="13"/>
  <c r="Q3854" i="13"/>
  <c r="Q3922" i="13"/>
  <c r="O3626" i="13"/>
  <c r="Q3626" i="13" s="1"/>
  <c r="O3916" i="13"/>
  <c r="Q3916" i="13" s="1"/>
  <c r="O3883" i="13"/>
  <c r="Q3883" i="13" s="1"/>
  <c r="O3630" i="13"/>
  <c r="Q3630" i="13" s="1"/>
  <c r="O3545" i="13"/>
  <c r="Q3545" i="13" s="1"/>
  <c r="O3953" i="13"/>
  <c r="Q3953" i="13" s="1"/>
  <c r="O3833" i="13"/>
  <c r="Q3833" i="13" s="1"/>
  <c r="Q3699" i="13"/>
  <c r="Q3859" i="13"/>
  <c r="Q3914" i="13"/>
  <c r="Q3579" i="13"/>
  <c r="Q3956" i="13"/>
  <c r="Q3852" i="13"/>
  <c r="Q3756" i="13"/>
  <c r="Q3560" i="13"/>
  <c r="Q3702" i="13"/>
  <c r="Q3735" i="13"/>
  <c r="Q3687" i="13"/>
  <c r="Q3863" i="13"/>
  <c r="Q3719" i="13"/>
  <c r="Q3973" i="13"/>
  <c r="O3634" i="13"/>
  <c r="Q3634" i="13" s="1"/>
  <c r="O3882" i="13"/>
  <c r="Q3882" i="13" s="1"/>
  <c r="O3613" i="13"/>
  <c r="Q3613" i="13" s="1"/>
  <c r="O3723" i="13"/>
  <c r="Q3723" i="13" s="1"/>
  <c r="O3620" i="13"/>
  <c r="Q3620" i="13" s="1"/>
  <c r="O3623" i="13"/>
  <c r="Q3623" i="13" s="1"/>
  <c r="O3557" i="13"/>
  <c r="Q3557" i="13" s="1"/>
  <c r="O3871" i="13"/>
  <c r="Q3871" i="13" s="1"/>
  <c r="O3968" i="13"/>
  <c r="Q3968" i="13" s="1"/>
  <c r="O3553" i="13"/>
  <c r="Q3553" i="13" s="1"/>
  <c r="O3969" i="13"/>
  <c r="Q3969" i="13" s="1"/>
  <c r="O3849" i="13"/>
  <c r="Q3849" i="13" s="1"/>
  <c r="O3738" i="13"/>
  <c r="Q3738" i="13" s="1"/>
  <c r="Q3935" i="13"/>
  <c r="Q3905" i="13"/>
  <c r="Q3939" i="13"/>
  <c r="Q3627" i="13"/>
  <c r="Q3948" i="13"/>
  <c r="Q3848" i="13"/>
  <c r="Q3752" i="13"/>
  <c r="Q3698" i="13"/>
  <c r="Q3749" i="13"/>
  <c r="Q3703" i="13"/>
  <c r="Q3975" i="13"/>
  <c r="Q3886" i="13"/>
  <c r="O3890" i="13"/>
  <c r="Q3890" i="13" s="1"/>
  <c r="O3717" i="13"/>
  <c r="Q3717" i="13" s="1"/>
  <c r="O3915" i="13"/>
  <c r="Q3915" i="13" s="1"/>
  <c r="O3755" i="13"/>
  <c r="Q3755" i="13" s="1"/>
  <c r="O3941" i="13"/>
  <c r="Q3941" i="13" s="1"/>
  <c r="O3671" i="13"/>
  <c r="Q3671" i="13" s="1"/>
  <c r="O3661" i="13"/>
  <c r="Q3661" i="13" s="1"/>
  <c r="O3887" i="13"/>
  <c r="Q3887" i="13" s="1"/>
  <c r="O3902" i="13"/>
  <c r="Q3902" i="13" s="1"/>
  <c r="O3556" i="13"/>
  <c r="Q3556" i="13" s="1"/>
  <c r="O3864" i="13"/>
  <c r="Q3864" i="13" s="1"/>
  <c r="O3569" i="13"/>
  <c r="Q3569" i="13" s="1"/>
  <c r="Q3534" i="13"/>
  <c r="Q3536" i="13"/>
  <c r="Q3538" i="13"/>
  <c r="Q3535" i="13"/>
  <c r="Q3537" i="13"/>
  <c r="Q3531" i="13"/>
  <c r="Q3532" i="13"/>
  <c r="Q3533" i="13"/>
  <c r="K12" i="13"/>
  <c r="K13" i="13"/>
  <c r="K14" i="13"/>
  <c r="K2826" i="13"/>
  <c r="W2826" i="13" s="1"/>
  <c r="K7" i="13"/>
  <c r="K44" i="13"/>
  <c r="K2255" i="13"/>
  <c r="K1637" i="13"/>
  <c r="K274" i="13"/>
  <c r="K401" i="13"/>
  <c r="K1906" i="13"/>
  <c r="K1483" i="13"/>
  <c r="K1537" i="13"/>
  <c r="K391" i="13"/>
  <c r="K414" i="13"/>
  <c r="K387" i="13"/>
  <c r="K2120" i="13"/>
  <c r="K1905" i="13"/>
  <c r="K1720" i="13"/>
  <c r="K2427" i="13"/>
  <c r="K2241" i="13"/>
  <c r="K1854" i="13"/>
  <c r="W1854" i="13" s="1"/>
  <c r="K455" i="13"/>
  <c r="K81" i="13"/>
  <c r="K1996" i="13"/>
  <c r="K2013" i="13"/>
  <c r="K1688" i="13"/>
  <c r="K892" i="13"/>
  <c r="K1597" i="13"/>
  <c r="K1432" i="13"/>
  <c r="K1098" i="13"/>
  <c r="K447" i="13"/>
  <c r="K108" i="13"/>
  <c r="K571" i="13"/>
  <c r="K1907" i="13"/>
  <c r="K2246" i="13"/>
  <c r="K1663" i="13"/>
  <c r="K1614" i="13"/>
  <c r="K1777" i="13"/>
  <c r="K1792" i="13"/>
  <c r="K1732" i="13"/>
  <c r="K1249" i="13"/>
  <c r="K887" i="13"/>
  <c r="K1327" i="13"/>
  <c r="K179" i="13"/>
  <c r="K1135" i="13"/>
  <c r="K1009" i="13"/>
  <c r="K1526" i="13"/>
  <c r="K1430" i="13"/>
  <c r="K1334" i="13"/>
  <c r="W1334" i="13" s="1"/>
  <c r="K607" i="13"/>
  <c r="K1589" i="13"/>
  <c r="K1477" i="13"/>
  <c r="K1381" i="13"/>
  <c r="K1255" i="13"/>
  <c r="K1171" i="13"/>
  <c r="K1127" i="13"/>
  <c r="K1209" i="13"/>
  <c r="W1209" i="13" s="1"/>
  <c r="K1520" i="13"/>
  <c r="W1520" i="13" s="1"/>
  <c r="K1424" i="13"/>
  <c r="K1328" i="13"/>
  <c r="K877" i="13"/>
  <c r="K1196" i="13"/>
  <c r="W1196" i="13" s="1"/>
  <c r="K1100" i="13"/>
  <c r="K1004" i="13"/>
  <c r="K828" i="13"/>
  <c r="K282" i="13"/>
  <c r="K813" i="13"/>
  <c r="K978" i="13"/>
  <c r="K1055" i="13"/>
  <c r="K803" i="13"/>
  <c r="K587" i="13"/>
  <c r="K1186" i="13"/>
  <c r="W1186" i="13" s="1"/>
  <c r="K1090" i="13"/>
  <c r="K708" i="13"/>
  <c r="K432" i="13"/>
  <c r="K849" i="13"/>
  <c r="K554" i="13"/>
  <c r="K631" i="13"/>
  <c r="K596" i="13"/>
  <c r="K691" i="13"/>
  <c r="K665" i="13"/>
  <c r="K882" i="13"/>
  <c r="K786" i="13"/>
  <c r="K685" i="13"/>
  <c r="K426" i="13"/>
  <c r="K697" i="13"/>
  <c r="K722" i="13"/>
  <c r="K788" i="13"/>
  <c r="K500" i="13"/>
  <c r="K327" i="13"/>
  <c r="K373" i="13"/>
  <c r="K99" i="13"/>
  <c r="K2045" i="13"/>
  <c r="K2344" i="13"/>
  <c r="K2769" i="13"/>
  <c r="K2513" i="13"/>
  <c r="K2741" i="13"/>
  <c r="K2372" i="13"/>
  <c r="K2770" i="13"/>
  <c r="K2674" i="13"/>
  <c r="K2204" i="13"/>
  <c r="K2461" i="13"/>
  <c r="W2461" i="13" s="1"/>
  <c r="K2853" i="13"/>
  <c r="K2895" i="13"/>
  <c r="K2575" i="13"/>
  <c r="K2663" i="13"/>
  <c r="K2949" i="13"/>
  <c r="K3201" i="13"/>
  <c r="K3105" i="13"/>
  <c r="K3009" i="13"/>
  <c r="K2208" i="13"/>
  <c r="K2869" i="13"/>
  <c r="K2612" i="13"/>
  <c r="K2886" i="13"/>
  <c r="K2821" i="13"/>
  <c r="K3111" i="13"/>
  <c r="K3166" i="13"/>
  <c r="K3616" i="13"/>
  <c r="K3913" i="13"/>
  <c r="K3595" i="13"/>
  <c r="K3497" i="13"/>
  <c r="K3768" i="13"/>
  <c r="K3675" i="13"/>
  <c r="K3172" i="13"/>
  <c r="K3614" i="13"/>
  <c r="K3499" i="13"/>
  <c r="K3853" i="13"/>
  <c r="K2998" i="13"/>
  <c r="K3176" i="13"/>
  <c r="K3520" i="13"/>
  <c r="K3424" i="13"/>
  <c r="K3328" i="13"/>
  <c r="K3370" i="13"/>
  <c r="K3199" i="13"/>
  <c r="K3923" i="13"/>
  <c r="K3777" i="13"/>
  <c r="K3706" i="13"/>
  <c r="K3298" i="13"/>
  <c r="K3694" i="13"/>
  <c r="K3633" i="13"/>
  <c r="K3676" i="13"/>
  <c r="K3818" i="13"/>
  <c r="K3976" i="13"/>
  <c r="W3976" i="13" s="1"/>
  <c r="K3365" i="13"/>
  <c r="K3607" i="13"/>
  <c r="K3628" i="13"/>
  <c r="K3155" i="13"/>
  <c r="K3564" i="13"/>
  <c r="K3554" i="13"/>
  <c r="K3870" i="13"/>
  <c r="K39" i="13"/>
  <c r="K429" i="13"/>
  <c r="K2070" i="13"/>
  <c r="W2070" i="13" s="1"/>
  <c r="K226" i="13"/>
  <c r="K72" i="13"/>
  <c r="K1925" i="13"/>
  <c r="K263" i="13"/>
  <c r="K553" i="13"/>
  <c r="K2095" i="13"/>
  <c r="K1850" i="13"/>
  <c r="K1736" i="13"/>
  <c r="K1244" i="13"/>
  <c r="W1244" i="13" s="1"/>
  <c r="K1329" i="13"/>
  <c r="K234" i="13"/>
  <c r="K75" i="13"/>
  <c r="K1903" i="13"/>
  <c r="K1217" i="13"/>
  <c r="K228" i="13"/>
  <c r="K225" i="13"/>
  <c r="K2018" i="13"/>
  <c r="W2018" i="13" s="1"/>
  <c r="K1826" i="13"/>
  <c r="K2014" i="13"/>
  <c r="K188" i="13"/>
  <c r="K186" i="13"/>
  <c r="K2075" i="13"/>
  <c r="K2098" i="13"/>
  <c r="K551" i="13"/>
  <c r="K315" i="13"/>
  <c r="K307" i="13"/>
  <c r="K2096" i="13"/>
  <c r="K1622" i="13"/>
  <c r="W1622" i="13" s="1"/>
  <c r="K1438" i="13"/>
  <c r="K1204" i="13"/>
  <c r="W1204" i="13" s="1"/>
  <c r="K851" i="13"/>
  <c r="K605" i="13"/>
  <c r="K295" i="13"/>
  <c r="K107" i="13"/>
  <c r="K193" i="13"/>
  <c r="K2170" i="13"/>
  <c r="K2057" i="13"/>
  <c r="W2057" i="13" s="1"/>
  <c r="K1681" i="13"/>
  <c r="K2169" i="13"/>
  <c r="K1680" i="13"/>
  <c r="K1995" i="13"/>
  <c r="K1708" i="13"/>
  <c r="K2081" i="13"/>
  <c r="K1427" i="13"/>
  <c r="K539" i="13"/>
  <c r="K443" i="13"/>
  <c r="K347" i="13"/>
  <c r="K30" i="13"/>
  <c r="K63" i="13"/>
  <c r="K96" i="13"/>
  <c r="K122" i="13"/>
  <c r="K512" i="13"/>
  <c r="K496" i="13"/>
  <c r="K361" i="13"/>
  <c r="K217" i="13"/>
  <c r="K2211" i="13"/>
  <c r="K2315" i="13"/>
  <c r="K2112" i="13"/>
  <c r="K1775" i="13"/>
  <c r="K2142" i="13"/>
  <c r="K1895" i="13"/>
  <c r="K2143" i="13"/>
  <c r="K2273" i="13"/>
  <c r="K2035" i="13"/>
  <c r="K1919" i="13"/>
  <c r="K1823" i="13"/>
  <c r="K2358" i="13"/>
  <c r="W2358" i="13" s="1"/>
  <c r="K2250" i="13"/>
  <c r="K2354" i="13"/>
  <c r="K1984" i="13"/>
  <c r="K2111" i="13"/>
  <c r="K61" i="13"/>
  <c r="K1655" i="13"/>
  <c r="K1818" i="13"/>
  <c r="K1714" i="13"/>
  <c r="K1610" i="13"/>
  <c r="K1985" i="13"/>
  <c r="K437" i="13"/>
  <c r="K1869" i="13"/>
  <c r="K1773" i="13"/>
  <c r="K1677" i="13"/>
  <c r="K1451" i="13"/>
  <c r="K2137" i="13"/>
  <c r="K1788" i="13"/>
  <c r="K1676" i="13"/>
  <c r="K1976" i="13"/>
  <c r="K2173" i="13"/>
  <c r="K2050" i="13"/>
  <c r="W2050" i="13" s="1"/>
  <c r="K824" i="13"/>
  <c r="K1423" i="13"/>
  <c r="K1323" i="13"/>
  <c r="K18" i="13"/>
  <c r="K1125" i="13"/>
  <c r="W1125" i="13" s="1"/>
  <c r="K863" i="13"/>
  <c r="K1522" i="13"/>
  <c r="K1426" i="13"/>
  <c r="K1330" i="13"/>
  <c r="K1585" i="13"/>
  <c r="K1473" i="13"/>
  <c r="K1377" i="13"/>
  <c r="K1233" i="13"/>
  <c r="W1233" i="13" s="1"/>
  <c r="K1237" i="13"/>
  <c r="W1237" i="13" s="1"/>
  <c r="K1147" i="13"/>
  <c r="K1117" i="13"/>
  <c r="K1185" i="13"/>
  <c r="W1185" i="13" s="1"/>
  <c r="K1516" i="13"/>
  <c r="K1420" i="13"/>
  <c r="K1324" i="13"/>
  <c r="K853" i="13"/>
  <c r="K1192" i="13"/>
  <c r="W1192" i="13" s="1"/>
  <c r="K1096" i="13"/>
  <c r="K1000" i="13"/>
  <c r="K804" i="13"/>
  <c r="K224" i="13"/>
  <c r="K965" i="13"/>
  <c r="K1051" i="13"/>
  <c r="K773" i="13"/>
  <c r="K1182" i="13"/>
  <c r="K1086" i="13"/>
  <c r="K692" i="13"/>
  <c r="K825" i="13"/>
  <c r="K618" i="13"/>
  <c r="K613" i="13"/>
  <c r="K674" i="13"/>
  <c r="K652" i="13"/>
  <c r="K878" i="13"/>
  <c r="K782" i="13"/>
  <c r="K647" i="13"/>
  <c r="K686" i="13"/>
  <c r="K690" i="13"/>
  <c r="K139" i="13"/>
  <c r="K676" i="13"/>
  <c r="K701" i="13"/>
  <c r="K784" i="13"/>
  <c r="K68" i="13"/>
  <c r="K313" i="13"/>
  <c r="K2132" i="13"/>
  <c r="K2588" i="13"/>
  <c r="K2368" i="13"/>
  <c r="K2705" i="13"/>
  <c r="K2668" i="13"/>
  <c r="K2533" i="13"/>
  <c r="K2611" i="13"/>
  <c r="K2356" i="13"/>
  <c r="K2616" i="13"/>
  <c r="K2332" i="13"/>
  <c r="K2766" i="13"/>
  <c r="K2670" i="13"/>
  <c r="K2576" i="13"/>
  <c r="K2448" i="13"/>
  <c r="K2304" i="13"/>
  <c r="K2557" i="13"/>
  <c r="K2644" i="13"/>
  <c r="K2857" i="13"/>
  <c r="K2874" i="13"/>
  <c r="K2899" i="13"/>
  <c r="K2731" i="13"/>
  <c r="K2864" i="13"/>
  <c r="K3197" i="13"/>
  <c r="K3101" i="13"/>
  <c r="K3005" i="13"/>
  <c r="K2527" i="13"/>
  <c r="K2811" i="13"/>
  <c r="K2900" i="13"/>
  <c r="K2879" i="13"/>
  <c r="K2817" i="13"/>
  <c r="K2776" i="13"/>
  <c r="K2224" i="13"/>
  <c r="K2827" i="13"/>
  <c r="K2877" i="13"/>
  <c r="W2877" i="13" s="1"/>
  <c r="K2910" i="13"/>
  <c r="K3008" i="13"/>
  <c r="K3967" i="13"/>
  <c r="K3577" i="13"/>
  <c r="K3608" i="13"/>
  <c r="K3529" i="13"/>
  <c r="K3876" i="13"/>
  <c r="K3399" i="13"/>
  <c r="K3789" i="13"/>
  <c r="K3688" i="13"/>
  <c r="W3688" i="13" s="1"/>
  <c r="K3223" i="13"/>
  <c r="K3513" i="13"/>
  <c r="K3828" i="13"/>
  <c r="K3156" i="13"/>
  <c r="K3075" i="13"/>
  <c r="K3407" i="13"/>
  <c r="K3491" i="13"/>
  <c r="K3048" i="13"/>
  <c r="K3516" i="13"/>
  <c r="K3420" i="13"/>
  <c r="K3324" i="13"/>
  <c r="K3366" i="13"/>
  <c r="K3836" i="13"/>
  <c r="K3208" i="13"/>
  <c r="K3470" i="13"/>
  <c r="K3951" i="13"/>
  <c r="K3791" i="13"/>
  <c r="K3740" i="13"/>
  <c r="K3435" i="13"/>
  <c r="K3162" i="13"/>
  <c r="K3741" i="13"/>
  <c r="K3833" i="13"/>
  <c r="K3717" i="13"/>
  <c r="K3728" i="13"/>
  <c r="K3461" i="13"/>
  <c r="K3495" i="13"/>
  <c r="K3309" i="13"/>
  <c r="K3804" i="13"/>
  <c r="K3799" i="13"/>
  <c r="K3852" i="13"/>
  <c r="K3236" i="13"/>
  <c r="K3875" i="13"/>
  <c r="K3642" i="13"/>
  <c r="K1571" i="13"/>
  <c r="K2279" i="13"/>
  <c r="K1611" i="13"/>
  <c r="K1658" i="13"/>
  <c r="K997" i="13"/>
  <c r="K98" i="13"/>
  <c r="K1817" i="13"/>
  <c r="K1479" i="13"/>
  <c r="K207" i="13"/>
  <c r="K1813" i="13"/>
  <c r="K479" i="13"/>
  <c r="K177" i="13"/>
  <c r="K1805" i="13"/>
  <c r="K191" i="13"/>
  <c r="K2481" i="13"/>
  <c r="K1603" i="13"/>
  <c r="K1937" i="13"/>
  <c r="K1283" i="13"/>
  <c r="K1485" i="13"/>
  <c r="K925" i="13"/>
  <c r="K1002" i="13"/>
  <c r="K2311" i="13"/>
  <c r="K1179" i="13"/>
  <c r="K439" i="13"/>
  <c r="K265" i="13"/>
  <c r="K78" i="13"/>
  <c r="K374" i="13"/>
  <c r="K392" i="13"/>
  <c r="K216" i="13"/>
  <c r="K436" i="13"/>
  <c r="K231" i="13"/>
  <c r="K2251" i="13"/>
  <c r="K2215" i="13"/>
  <c r="K2319" i="13"/>
  <c r="K2116" i="13"/>
  <c r="K1755" i="13"/>
  <c r="W1755" i="13" s="1"/>
  <c r="K1961" i="13"/>
  <c r="K1731" i="13"/>
  <c r="K2277" i="13"/>
  <c r="K2052" i="13"/>
  <c r="K2135" i="13"/>
  <c r="K2374" i="13"/>
  <c r="K2254" i="13"/>
  <c r="K2362" i="13"/>
  <c r="K1675" i="13"/>
  <c r="K1643" i="13"/>
  <c r="K1281" i="13"/>
  <c r="K1814" i="13"/>
  <c r="K1702" i="13"/>
  <c r="K1606" i="13"/>
  <c r="K1970" i="13"/>
  <c r="K2036" i="13"/>
  <c r="K1865" i="13"/>
  <c r="K1769" i="13"/>
  <c r="K1673" i="13"/>
  <c r="K2121" i="13"/>
  <c r="K1784" i="13"/>
  <c r="K1672" i="13"/>
  <c r="K1960" i="13"/>
  <c r="K2153" i="13"/>
  <c r="K1595" i="13"/>
  <c r="K2026" i="13"/>
  <c r="K1213" i="13"/>
  <c r="K744" i="13"/>
  <c r="K1419" i="13"/>
  <c r="K1319" i="13"/>
  <c r="K1403" i="13"/>
  <c r="K800" i="13"/>
  <c r="K1518" i="13"/>
  <c r="K1422" i="13"/>
  <c r="K1326" i="13"/>
  <c r="K1269" i="13"/>
  <c r="K1581" i="13"/>
  <c r="K1469" i="13"/>
  <c r="K1373" i="13"/>
  <c r="K962" i="13"/>
  <c r="K1161" i="13"/>
  <c r="W1161" i="13" s="1"/>
  <c r="K1512" i="13"/>
  <c r="K1416" i="13"/>
  <c r="K1320" i="13"/>
  <c r="K829" i="13"/>
  <c r="K1188" i="13"/>
  <c r="W1188" i="13" s="1"/>
  <c r="K1092" i="13"/>
  <c r="K996" i="13"/>
  <c r="K763" i="13"/>
  <c r="K928" i="13"/>
  <c r="K1047" i="13"/>
  <c r="K937" i="13"/>
  <c r="K927" i="13"/>
  <c r="K1286" i="13"/>
  <c r="W1286" i="13" s="1"/>
  <c r="K1178" i="13"/>
  <c r="W1178" i="13" s="1"/>
  <c r="K1082" i="13"/>
  <c r="K955" i="13"/>
  <c r="K681" i="13"/>
  <c r="K801" i="13"/>
  <c r="K389" i="13"/>
  <c r="K600" i="13"/>
  <c r="K874" i="13"/>
  <c r="K778" i="13"/>
  <c r="K634" i="13"/>
  <c r="K673" i="13"/>
  <c r="K659" i="13"/>
  <c r="K780" i="13"/>
  <c r="K306" i="13"/>
  <c r="K2639" i="13"/>
  <c r="K2408" i="13"/>
  <c r="W2408" i="13" s="1"/>
  <c r="K2538" i="13"/>
  <c r="K2244" i="13"/>
  <c r="K2345" i="13"/>
  <c r="K2762" i="13"/>
  <c r="K2666" i="13"/>
  <c r="K2572" i="13"/>
  <c r="K2126" i="13"/>
  <c r="K2176" i="13"/>
  <c r="K2434" i="13"/>
  <c r="K2599" i="13"/>
  <c r="K2580" i="13"/>
  <c r="W2580" i="13" s="1"/>
  <c r="K2878" i="13"/>
  <c r="K2903" i="13"/>
  <c r="K2924" i="13"/>
  <c r="K3193" i="13"/>
  <c r="K3097" i="13"/>
  <c r="K3001" i="13"/>
  <c r="K2495" i="13"/>
  <c r="K2873" i="13"/>
  <c r="K2884" i="13"/>
  <c r="K2822" i="13"/>
  <c r="K2833" i="13"/>
  <c r="K2573" i="13"/>
  <c r="K2578" i="13"/>
  <c r="K2888" i="13"/>
  <c r="K3230" i="13"/>
  <c r="K2936" i="13"/>
  <c r="K3136" i="13"/>
  <c r="K3191" i="13"/>
  <c r="K3651" i="13"/>
  <c r="K3590" i="13"/>
  <c r="K3938" i="13"/>
  <c r="K3538" i="13"/>
  <c r="K3897" i="13"/>
  <c r="K3262" i="13"/>
  <c r="K2946" i="13"/>
  <c r="K3649" i="13"/>
  <c r="K3522" i="13"/>
  <c r="K3878" i="13"/>
  <c r="K3849" i="13"/>
  <c r="K3032" i="13"/>
  <c r="K2964" i="13"/>
  <c r="K3530" i="13"/>
  <c r="K3140" i="13"/>
  <c r="K3512" i="13"/>
  <c r="K3416" i="13"/>
  <c r="K3320" i="13"/>
  <c r="K2975" i="13"/>
  <c r="K3362" i="13"/>
  <c r="K3204" i="13"/>
  <c r="K3219" i="13"/>
  <c r="K3969" i="13"/>
  <c r="W3969" i="13" s="1"/>
  <c r="K3754" i="13"/>
  <c r="K3250" i="13"/>
  <c r="K3955" i="13"/>
  <c r="K3729" i="13"/>
  <c r="K3597" i="13"/>
  <c r="K3930" i="13"/>
  <c r="K3860" i="13"/>
  <c r="K399" i="13"/>
  <c r="K230" i="13"/>
  <c r="K976" i="13"/>
  <c r="K1372" i="13"/>
  <c r="K1936" i="13"/>
  <c r="K483" i="13"/>
  <c r="K131" i="13"/>
  <c r="K1921" i="13"/>
  <c r="K2210" i="13"/>
  <c r="K2113" i="13"/>
  <c r="K383" i="13"/>
  <c r="K1617" i="13"/>
  <c r="W1617" i="13" s="1"/>
  <c r="K1904" i="13"/>
  <c r="K213" i="13"/>
  <c r="K2074" i="13"/>
  <c r="K84" i="13"/>
  <c r="K143" i="13"/>
  <c r="K2066" i="13"/>
  <c r="W2066" i="13" s="1"/>
  <c r="K1726" i="13"/>
  <c r="K1689" i="13"/>
  <c r="K1041" i="13"/>
  <c r="K1389" i="13"/>
  <c r="K1063" i="13"/>
  <c r="K816" i="13"/>
  <c r="K117" i="13"/>
  <c r="K2041" i="13"/>
  <c r="K535" i="13"/>
  <c r="K343" i="13"/>
  <c r="K34" i="13"/>
  <c r="K67" i="13"/>
  <c r="K82" i="13"/>
  <c r="K291" i="13"/>
  <c r="K531" i="13"/>
  <c r="K435" i="13"/>
  <c r="K38" i="13"/>
  <c r="K71" i="13"/>
  <c r="K244" i="13"/>
  <c r="K145" i="13"/>
  <c r="K87" i="13"/>
  <c r="K33" i="13"/>
  <c r="K240" i="13"/>
  <c r="K2078" i="13"/>
  <c r="K1799" i="13"/>
  <c r="K2343" i="13"/>
  <c r="K1951" i="13"/>
  <c r="K2219" i="13"/>
  <c r="K2323" i="13"/>
  <c r="K1759" i="13"/>
  <c r="W1759" i="13" s="1"/>
  <c r="K2083" i="13"/>
  <c r="K1943" i="13"/>
  <c r="K2167" i="13"/>
  <c r="K2168" i="13"/>
  <c r="K2281" i="13"/>
  <c r="K1691" i="13"/>
  <c r="K2386" i="13"/>
  <c r="K2094" i="13"/>
  <c r="K2258" i="13"/>
  <c r="K2378" i="13"/>
  <c r="W2378" i="13" s="1"/>
  <c r="K2136" i="13"/>
  <c r="K1667" i="13"/>
  <c r="K1639" i="13"/>
  <c r="K1806" i="13"/>
  <c r="K1698" i="13"/>
  <c r="K1962" i="13"/>
  <c r="K2028" i="13"/>
  <c r="K819" i="13"/>
  <c r="K1861" i="13"/>
  <c r="K1765" i="13"/>
  <c r="W1765" i="13" s="1"/>
  <c r="K1669" i="13"/>
  <c r="K1600" i="13"/>
  <c r="K2105" i="13"/>
  <c r="K1780" i="13"/>
  <c r="K1668" i="13"/>
  <c r="K1940" i="13"/>
  <c r="K2141" i="13"/>
  <c r="K1582" i="13"/>
  <c r="K2015" i="13"/>
  <c r="K1189" i="13"/>
  <c r="W1189" i="13" s="1"/>
  <c r="K1415" i="13"/>
  <c r="K1315" i="13"/>
  <c r="K1514" i="13"/>
  <c r="K1418" i="13"/>
  <c r="K1322" i="13"/>
  <c r="K1577" i="13"/>
  <c r="K1465" i="13"/>
  <c r="K1369" i="13"/>
  <c r="K1219" i="13"/>
  <c r="K1107" i="13"/>
  <c r="K717" i="13"/>
  <c r="K1137" i="13"/>
  <c r="K1508" i="13"/>
  <c r="K1412" i="13"/>
  <c r="K1316" i="13"/>
  <c r="K805" i="13"/>
  <c r="K769" i="13"/>
  <c r="K1184" i="13"/>
  <c r="W1184" i="13" s="1"/>
  <c r="K1088" i="13"/>
  <c r="K979" i="13"/>
  <c r="K727" i="13"/>
  <c r="K710" i="13"/>
  <c r="K904" i="13"/>
  <c r="K1043" i="13"/>
  <c r="K677" i="13"/>
  <c r="K913" i="13"/>
  <c r="K903" i="13"/>
  <c r="K1282" i="13"/>
  <c r="K1174" i="13"/>
  <c r="W1174" i="13" s="1"/>
  <c r="K1078" i="13"/>
  <c r="K941" i="13"/>
  <c r="K670" i="13"/>
  <c r="K985" i="13"/>
  <c r="K384" i="13"/>
  <c r="K583" i="13"/>
  <c r="K529" i="13"/>
  <c r="K639" i="13"/>
  <c r="K617" i="13"/>
  <c r="K770" i="13"/>
  <c r="K215" i="13"/>
  <c r="K870" i="13"/>
  <c r="K774" i="13"/>
  <c r="K433" i="13"/>
  <c r="K660" i="13"/>
  <c r="K651" i="13"/>
  <c r="K561" i="13"/>
  <c r="K646" i="13"/>
  <c r="K396" i="13"/>
  <c r="K641" i="13"/>
  <c r="K667" i="13"/>
  <c r="K776" i="13"/>
  <c r="K755" i="13"/>
  <c r="K460" i="13"/>
  <c r="K2122" i="13"/>
  <c r="K2613" i="13"/>
  <c r="K2392" i="13"/>
  <c r="K2693" i="13"/>
  <c r="K2558" i="13"/>
  <c r="K2446" i="13"/>
  <c r="K2636" i="13"/>
  <c r="K2433" i="13"/>
  <c r="K2687" i="13"/>
  <c r="K2641" i="13"/>
  <c r="K2228" i="13"/>
  <c r="K2336" i="13"/>
  <c r="K2758" i="13"/>
  <c r="K2662" i="13"/>
  <c r="K2568" i="13"/>
  <c r="K2092" i="13"/>
  <c r="K2603" i="13"/>
  <c r="K2907" i="13"/>
  <c r="K2671" i="13"/>
  <c r="K2792" i="13"/>
  <c r="K2889" i="13"/>
  <c r="K3189" i="13"/>
  <c r="K3093" i="13"/>
  <c r="K2997" i="13"/>
  <c r="K2467" i="13"/>
  <c r="K2956" i="13"/>
  <c r="K2922" i="13"/>
  <c r="K2333" i="13"/>
  <c r="K2601" i="13"/>
  <c r="K2904" i="13"/>
  <c r="K3664" i="13"/>
  <c r="K3643" i="13"/>
  <c r="K3066" i="13"/>
  <c r="K3547" i="13"/>
  <c r="K3423" i="13"/>
  <c r="K3814" i="13"/>
  <c r="W3814" i="13" s="1"/>
  <c r="K3267" i="13"/>
  <c r="K3727" i="13"/>
  <c r="K3662" i="13"/>
  <c r="K3011" i="13"/>
  <c r="K3531" i="13"/>
  <c r="K3523" i="13"/>
  <c r="K3466" i="13"/>
  <c r="K3508" i="13"/>
  <c r="K3412" i="13"/>
  <c r="K3316" i="13"/>
  <c r="K2961" i="13"/>
  <c r="K2988" i="13"/>
  <c r="K3454" i="13"/>
  <c r="K3358" i="13"/>
  <c r="K3881" i="13"/>
  <c r="W3881" i="13" s="1"/>
  <c r="K3820" i="13"/>
  <c r="K3964" i="13"/>
  <c r="W3964" i="13" s="1"/>
  <c r="K3837" i="13"/>
  <c r="K3868" i="13"/>
  <c r="K3764" i="13"/>
  <c r="K3292" i="13"/>
  <c r="K3879" i="13"/>
  <c r="K3586" i="13"/>
  <c r="K3953" i="13"/>
  <c r="K3631" i="13"/>
  <c r="K2164" i="13"/>
  <c r="K2000" i="13"/>
  <c r="W2000" i="13" s="1"/>
  <c r="K1862" i="13"/>
  <c r="K1821" i="13"/>
  <c r="K2145" i="13"/>
  <c r="K1724" i="13"/>
  <c r="K352" i="13"/>
  <c r="K2275" i="13"/>
  <c r="K1945" i="13"/>
  <c r="K1578" i="13"/>
  <c r="K379" i="13"/>
  <c r="K2439" i="13"/>
  <c r="K1831" i="13"/>
  <c r="K1111" i="13"/>
  <c r="K1467" i="13"/>
  <c r="K109" i="13"/>
  <c r="K464" i="13"/>
  <c r="K1791" i="13"/>
  <c r="W1791" i="13" s="1"/>
  <c r="K1785" i="13"/>
  <c r="K1800" i="13"/>
  <c r="K1335" i="13"/>
  <c r="K1528" i="13"/>
  <c r="K1012" i="13"/>
  <c r="K351" i="13"/>
  <c r="K1703" i="13"/>
  <c r="K2171" i="13"/>
  <c r="K2269" i="13"/>
  <c r="K1830" i="13"/>
  <c r="K1873" i="13"/>
  <c r="K332" i="13"/>
  <c r="K527" i="13"/>
  <c r="K431" i="13"/>
  <c r="K318" i="13"/>
  <c r="K42" i="13"/>
  <c r="K57" i="13"/>
  <c r="K328" i="13"/>
  <c r="K154" i="13"/>
  <c r="K560" i="13"/>
  <c r="K119" i="13"/>
  <c r="K544" i="13"/>
  <c r="K409" i="13"/>
  <c r="K19" i="13"/>
  <c r="K47" i="13"/>
  <c r="K2351" i="13"/>
  <c r="K2223" i="13"/>
  <c r="K2327" i="13"/>
  <c r="K2158" i="13"/>
  <c r="K1871" i="13"/>
  <c r="K1957" i="13"/>
  <c r="K2068" i="13"/>
  <c r="W2068" i="13" s="1"/>
  <c r="K2160" i="13"/>
  <c r="K2106" i="13"/>
  <c r="K1967" i="13"/>
  <c r="K2394" i="13"/>
  <c r="K2262" i="13"/>
  <c r="K2382" i="13"/>
  <c r="K2023" i="13"/>
  <c r="W2023" i="13" s="1"/>
  <c r="K1659" i="13"/>
  <c r="K1631" i="13"/>
  <c r="K1802" i="13"/>
  <c r="K1694" i="13"/>
  <c r="K1950" i="13"/>
  <c r="K2021" i="13"/>
  <c r="W2021" i="13" s="1"/>
  <c r="K1857" i="13"/>
  <c r="K1761" i="13"/>
  <c r="W1761" i="13" s="1"/>
  <c r="K1665" i="13"/>
  <c r="K2093" i="13"/>
  <c r="K1776" i="13"/>
  <c r="K1664" i="13"/>
  <c r="K1912" i="13"/>
  <c r="K2125" i="13"/>
  <c r="K2001" i="13"/>
  <c r="W2001" i="13" s="1"/>
  <c r="K1165" i="13"/>
  <c r="W1165" i="13" s="1"/>
  <c r="K1519" i="13"/>
  <c r="K1411" i="13"/>
  <c r="K1311" i="13"/>
  <c r="K1261" i="13"/>
  <c r="K1510" i="13"/>
  <c r="K1414" i="13"/>
  <c r="K1318" i="13"/>
  <c r="K1573" i="13"/>
  <c r="K1461" i="13"/>
  <c r="K1365" i="13"/>
  <c r="K1097" i="13"/>
  <c r="K378" i="13"/>
  <c r="K911" i="13"/>
  <c r="K1504" i="13"/>
  <c r="K1408" i="13"/>
  <c r="K1312" i="13"/>
  <c r="K764" i="13"/>
  <c r="K1180" i="13"/>
  <c r="K1084" i="13"/>
  <c r="K662" i="13"/>
  <c r="K974" i="13"/>
  <c r="K694" i="13"/>
  <c r="K880" i="13"/>
  <c r="K1039" i="13"/>
  <c r="K655" i="13"/>
  <c r="K889" i="13"/>
  <c r="K879" i="13"/>
  <c r="K1278" i="13"/>
  <c r="K1170" i="13"/>
  <c r="K1074" i="13"/>
  <c r="K917" i="13"/>
  <c r="K972" i="13"/>
  <c r="K750" i="13"/>
  <c r="K509" i="13"/>
  <c r="K548" i="13"/>
  <c r="K626" i="13"/>
  <c r="K604" i="13"/>
  <c r="K749" i="13"/>
  <c r="K866" i="13"/>
  <c r="K753" i="13"/>
  <c r="K408" i="13"/>
  <c r="K599" i="13"/>
  <c r="K638" i="13"/>
  <c r="K546" i="13"/>
  <c r="K365" i="13"/>
  <c r="K628" i="13"/>
  <c r="K654" i="13"/>
  <c r="K233" i="13"/>
  <c r="K2421" i="13"/>
  <c r="K2751" i="13"/>
  <c r="K2664" i="13"/>
  <c r="K2472" i="13"/>
  <c r="K2563" i="13"/>
  <c r="K2737" i="13"/>
  <c r="K2316" i="13"/>
  <c r="K2754" i="13"/>
  <c r="K2658" i="13"/>
  <c r="K2564" i="13"/>
  <c r="K2474" i="13"/>
  <c r="K2138" i="13"/>
  <c r="K2911" i="13"/>
  <c r="K2809" i="13"/>
  <c r="K2893" i="13"/>
  <c r="K2511" i="13"/>
  <c r="K2587" i="13"/>
  <c r="K2958" i="13"/>
  <c r="K3185" i="13"/>
  <c r="K3089" i="13"/>
  <c r="K2993" i="13"/>
  <c r="K2163" i="13"/>
  <c r="K2729" i="13"/>
  <c r="K3216" i="13"/>
  <c r="K3054" i="13"/>
  <c r="K2960" i="13"/>
  <c r="K3625" i="13"/>
  <c r="K3963" i="13"/>
  <c r="W3963" i="13" s="1"/>
  <c r="K3656" i="13"/>
  <c r="K3087" i="13"/>
  <c r="K3569" i="13"/>
  <c r="K3922" i="13"/>
  <c r="K3027" i="13"/>
  <c r="K3903" i="13"/>
  <c r="K3874" i="13"/>
  <c r="K3244" i="13"/>
  <c r="K3359" i="13"/>
  <c r="K3505" i="13"/>
  <c r="K3449" i="13"/>
  <c r="K3218" i="13"/>
  <c r="K3504" i="13"/>
  <c r="K3408" i="13"/>
  <c r="K3312" i="13"/>
  <c r="W3312" i="13" s="1"/>
  <c r="K3450" i="13"/>
  <c r="K3354" i="13"/>
  <c r="K3594" i="13"/>
  <c r="K3405" i="13"/>
  <c r="K2824" i="13"/>
  <c r="K3567" i="13"/>
  <c r="K3909" i="13"/>
  <c r="K3825" i="13"/>
  <c r="K3549" i="13"/>
  <c r="K3873" i="13"/>
  <c r="K3783" i="13"/>
  <c r="K3925" i="13"/>
  <c r="K3866" i="13"/>
  <c r="K3822" i="13"/>
  <c r="K3551" i="13"/>
  <c r="K3921" i="13"/>
  <c r="K3936" i="13"/>
  <c r="K3629" i="13"/>
  <c r="K503" i="13"/>
  <c r="K288" i="13"/>
  <c r="K536" i="13"/>
  <c r="K2063" i="13"/>
  <c r="K2194" i="13"/>
  <c r="K1829" i="13"/>
  <c r="K259" i="13"/>
  <c r="K442" i="13"/>
  <c r="K1975" i="13"/>
  <c r="K2383" i="13"/>
  <c r="K1931" i="13"/>
  <c r="K2202" i="13"/>
  <c r="W2202" i="13" s="1"/>
  <c r="K1974" i="13"/>
  <c r="K1005" i="13"/>
  <c r="K1474" i="13"/>
  <c r="K1564" i="13"/>
  <c r="K176" i="13"/>
  <c r="K477" i="13"/>
  <c r="K1887" i="13"/>
  <c r="K1620" i="13"/>
  <c r="W1620" i="13" s="1"/>
  <c r="K209" i="13"/>
  <c r="K86" i="13"/>
  <c r="K2415" i="13"/>
  <c r="K1751" i="13"/>
  <c r="W1751" i="13" s="1"/>
  <c r="K2186" i="13"/>
  <c r="K1866" i="13"/>
  <c r="K1860" i="13"/>
  <c r="K2218" i="13"/>
  <c r="K1642" i="13"/>
  <c r="K359" i="13"/>
  <c r="K147" i="13"/>
  <c r="K2303" i="13"/>
  <c r="K2031" i="13"/>
  <c r="K1706" i="13"/>
  <c r="K1439" i="13"/>
  <c r="K1534" i="13"/>
  <c r="W1534" i="13" s="1"/>
  <c r="K1272" i="13"/>
  <c r="K1194" i="13"/>
  <c r="W1194" i="13" s="1"/>
  <c r="K661" i="13"/>
  <c r="K59" i="13"/>
  <c r="K339" i="13"/>
  <c r="K2091" i="13"/>
  <c r="K2278" i="13"/>
  <c r="K1718" i="13"/>
  <c r="K523" i="13"/>
  <c r="K322" i="13"/>
  <c r="K46" i="13"/>
  <c r="K36" i="13"/>
  <c r="K219" i="13"/>
  <c r="K168" i="13"/>
  <c r="K573" i="13"/>
  <c r="K128" i="13"/>
  <c r="K422" i="13"/>
  <c r="K28" i="13"/>
  <c r="K440" i="13"/>
  <c r="K248" i="13"/>
  <c r="K79" i="13"/>
  <c r="K484" i="13"/>
  <c r="K2103" i="13"/>
  <c r="K2363" i="13"/>
  <c r="K2227" i="13"/>
  <c r="K2331" i="13"/>
  <c r="K2162" i="13"/>
  <c r="K1739" i="13"/>
  <c r="K2108" i="13"/>
  <c r="K1851" i="13"/>
  <c r="K2192" i="13"/>
  <c r="K2004" i="13"/>
  <c r="W2004" i="13" s="1"/>
  <c r="K2047" i="13"/>
  <c r="K1771" i="13"/>
  <c r="K1827" i="13"/>
  <c r="K2193" i="13"/>
  <c r="K2398" i="13"/>
  <c r="K2119" i="13"/>
  <c r="K2266" i="13"/>
  <c r="K2390" i="13"/>
  <c r="K1651" i="13"/>
  <c r="K1615" i="13"/>
  <c r="W1615" i="13" s="1"/>
  <c r="K1798" i="13"/>
  <c r="K1690" i="13"/>
  <c r="K1942" i="13"/>
  <c r="K2002" i="13"/>
  <c r="W2002" i="13" s="1"/>
  <c r="K1258" i="13"/>
  <c r="W1258" i="13" s="1"/>
  <c r="K1853" i="13"/>
  <c r="W1853" i="13" s="1"/>
  <c r="K1757" i="13"/>
  <c r="W1757" i="13" s="1"/>
  <c r="K1661" i="13"/>
  <c r="K2077" i="13"/>
  <c r="K1772" i="13"/>
  <c r="K1660" i="13"/>
  <c r="K1900" i="13"/>
  <c r="K2069" i="13"/>
  <c r="W2069" i="13" s="1"/>
  <c r="K1513" i="13"/>
  <c r="K1547" i="13"/>
  <c r="K1987" i="13"/>
  <c r="K1141" i="13"/>
  <c r="K1515" i="13"/>
  <c r="K1407" i="13"/>
  <c r="K1307" i="13"/>
  <c r="K1239" i="13"/>
  <c r="W1239" i="13" s="1"/>
  <c r="K1506" i="13"/>
  <c r="K1410" i="13"/>
  <c r="K1314" i="13"/>
  <c r="K1211" i="13"/>
  <c r="W1211" i="13" s="1"/>
  <c r="K1285" i="13"/>
  <c r="W1285" i="13" s="1"/>
  <c r="K1569" i="13"/>
  <c r="K1457" i="13"/>
  <c r="K1361" i="13"/>
  <c r="K1133" i="13"/>
  <c r="K1081" i="13"/>
  <c r="K848" i="13"/>
  <c r="K1500" i="13"/>
  <c r="K1404" i="13"/>
  <c r="K1308" i="13"/>
  <c r="K668" i="13"/>
  <c r="K1176" i="13"/>
  <c r="W1176" i="13" s="1"/>
  <c r="K1080" i="13"/>
  <c r="K929" i="13"/>
  <c r="K961" i="13"/>
  <c r="K683" i="13"/>
  <c r="K856" i="13"/>
  <c r="K1035" i="13"/>
  <c r="W1035" i="13" s="1"/>
  <c r="K485" i="13"/>
  <c r="K865" i="13"/>
  <c r="K855" i="13"/>
  <c r="K1274" i="13"/>
  <c r="K1166" i="13"/>
  <c r="W1166" i="13" s="1"/>
  <c r="K1070" i="13"/>
  <c r="K893" i="13"/>
  <c r="K702" i="13"/>
  <c r="K534" i="13"/>
  <c r="K494" i="13"/>
  <c r="K504" i="13"/>
  <c r="K199" i="13"/>
  <c r="K862" i="13"/>
  <c r="K586" i="13"/>
  <c r="K625" i="13"/>
  <c r="K611" i="13"/>
  <c r="K329" i="13"/>
  <c r="K461" i="13"/>
  <c r="K751" i="13"/>
  <c r="K730" i="13"/>
  <c r="K212" i="13"/>
  <c r="K185" i="13"/>
  <c r="K190" i="13"/>
  <c r="K2449" i="13"/>
  <c r="K2581" i="13"/>
  <c r="K2661" i="13"/>
  <c r="K2488" i="13"/>
  <c r="K2082" i="13"/>
  <c r="K1953" i="13"/>
  <c r="K2750" i="13"/>
  <c r="K2654" i="13"/>
  <c r="K2560" i="13"/>
  <c r="K2460" i="13"/>
  <c r="W2460" i="13" s="1"/>
  <c r="K2656" i="13"/>
  <c r="K2649" i="13"/>
  <c r="K2617" i="13"/>
  <c r="K2232" i="13"/>
  <c r="K2300" i="13"/>
  <c r="K2518" i="13"/>
  <c r="K2915" i="13"/>
  <c r="W2915" i="13" s="1"/>
  <c r="K2740" i="13"/>
  <c r="K2830" i="13"/>
  <c r="K2897" i="13"/>
  <c r="K2535" i="13"/>
  <c r="K3181" i="13"/>
  <c r="K3085" i="13"/>
  <c r="K2989" i="13"/>
  <c r="K2637" i="13"/>
  <c r="K2697" i="13"/>
  <c r="K2812" i="13"/>
  <c r="K2836" i="13"/>
  <c r="K2920" i="13"/>
  <c r="K2771" i="13"/>
  <c r="K3699" i="13"/>
  <c r="K3034" i="13"/>
  <c r="K3638" i="13"/>
  <c r="W3638" i="13" s="1"/>
  <c r="K3092" i="13"/>
  <c r="K3582" i="13"/>
  <c r="K3447" i="13"/>
  <c r="K3839" i="13"/>
  <c r="K3341" i="13"/>
  <c r="K3752" i="13"/>
  <c r="K3258" i="13"/>
  <c r="K3697" i="13"/>
  <c r="K3099" i="13"/>
  <c r="K3498" i="13"/>
  <c r="K2894" i="13"/>
  <c r="K3235" i="13"/>
  <c r="K3102" i="13"/>
  <c r="K3224" i="13"/>
  <c r="K2976" i="13"/>
  <c r="K3171" i="13"/>
  <c r="K3500" i="13"/>
  <c r="K3404" i="13"/>
  <c r="K3308" i="13"/>
  <c r="K2882" i="13"/>
  <c r="K3446" i="13"/>
  <c r="W3446" i="13" s="1"/>
  <c r="K3350" i="13"/>
  <c r="K3146" i="13"/>
  <c r="K3599" i="13"/>
  <c r="K3174" i="13"/>
  <c r="K3421" i="13"/>
  <c r="K3115" i="13"/>
  <c r="K3572" i="13"/>
  <c r="K3806" i="13"/>
  <c r="K3559" i="13"/>
  <c r="K3477" i="13"/>
  <c r="K3893" i="13"/>
  <c r="K3808" i="13"/>
  <c r="K3010" i="13"/>
  <c r="K3506" i="13"/>
  <c r="K3959" i="13"/>
  <c r="K3681" i="13"/>
  <c r="K3687" i="13"/>
  <c r="K3843" i="13"/>
  <c r="K3720" i="13"/>
  <c r="K3591" i="13"/>
  <c r="K3231" i="13"/>
  <c r="K3774" i="13"/>
  <c r="K3786" i="13"/>
  <c r="K284" i="13"/>
  <c r="K2217" i="13"/>
  <c r="K2115" i="13"/>
  <c r="K1733" i="13"/>
  <c r="K110" i="13"/>
  <c r="K2008" i="13"/>
  <c r="K2198" i="13"/>
  <c r="K1914" i="13"/>
  <c r="K491" i="13"/>
  <c r="K2399" i="13"/>
  <c r="K1715" i="13"/>
  <c r="K1265" i="13"/>
  <c r="K1468" i="13"/>
  <c r="K310" i="13"/>
  <c r="K2159" i="13"/>
  <c r="K2306" i="13"/>
  <c r="K1758" i="13"/>
  <c r="W1758" i="13" s="1"/>
  <c r="K1892" i="13"/>
  <c r="K1470" i="13"/>
  <c r="K112" i="13"/>
  <c r="K2059" i="13"/>
  <c r="K1920" i="13"/>
  <c r="K73" i="13"/>
  <c r="K1750" i="13"/>
  <c r="W1750" i="13" s="1"/>
  <c r="K203" i="13"/>
  <c r="K462" i="13"/>
  <c r="K1613" i="13"/>
  <c r="K132" i="13"/>
  <c r="K1727" i="13"/>
  <c r="K1858" i="13"/>
  <c r="W1858" i="13" s="1"/>
  <c r="K1201" i="13"/>
  <c r="W1201" i="13" s="1"/>
  <c r="K2109" i="13"/>
  <c r="K1336" i="13"/>
  <c r="K695" i="13"/>
  <c r="K290" i="13"/>
  <c r="K2207" i="13"/>
  <c r="K1982" i="13"/>
  <c r="W1982" i="13" s="1"/>
  <c r="K2110" i="13"/>
  <c r="K2350" i="13"/>
  <c r="K1993" i="13"/>
  <c r="K376" i="13"/>
  <c r="K427" i="13"/>
  <c r="K519" i="13"/>
  <c r="K423" i="13"/>
  <c r="K293" i="13"/>
  <c r="K326" i="13"/>
  <c r="K17" i="13"/>
  <c r="K346" i="13"/>
  <c r="K165" i="13"/>
  <c r="K298" i="13"/>
  <c r="K51" i="13"/>
  <c r="K262" i="13"/>
  <c r="K97" i="13"/>
  <c r="K304" i="13"/>
  <c r="K1723" i="13"/>
  <c r="K2371" i="13"/>
  <c r="K1998" i="13"/>
  <c r="W1998" i="13" s="1"/>
  <c r="K2231" i="13"/>
  <c r="K2335" i="13"/>
  <c r="K1855" i="13"/>
  <c r="W1855" i="13" s="1"/>
  <c r="K2183" i="13"/>
  <c r="K1990" i="13"/>
  <c r="K1917" i="13"/>
  <c r="K2196" i="13"/>
  <c r="K2197" i="13"/>
  <c r="K1787" i="13"/>
  <c r="K2131" i="13"/>
  <c r="K1941" i="13"/>
  <c r="K2406" i="13"/>
  <c r="K2270" i="13"/>
  <c r="K2402" i="13"/>
  <c r="K2053" i="13"/>
  <c r="K1763" i="13"/>
  <c r="W1763" i="13" s="1"/>
  <c r="K2182" i="13"/>
  <c r="K1635" i="13"/>
  <c r="K1093" i="13"/>
  <c r="K1794" i="13"/>
  <c r="K1686" i="13"/>
  <c r="K1531" i="13"/>
  <c r="K1934" i="13"/>
  <c r="K1997" i="13"/>
  <c r="K1849" i="13"/>
  <c r="K1753" i="13"/>
  <c r="W1753" i="13" s="1"/>
  <c r="K1657" i="13"/>
  <c r="W1657" i="13" s="1"/>
  <c r="K2065" i="13"/>
  <c r="W2065" i="13" s="1"/>
  <c r="K1768" i="13"/>
  <c r="K1656" i="13"/>
  <c r="K1888" i="13"/>
  <c r="K1964" i="13"/>
  <c r="K1131" i="13"/>
  <c r="W1131" i="13" s="1"/>
  <c r="K1511" i="13"/>
  <c r="K1399" i="13"/>
  <c r="K1303" i="13"/>
  <c r="K1193" i="13"/>
  <c r="W1193" i="13" s="1"/>
  <c r="K1502" i="13"/>
  <c r="K1406" i="13"/>
  <c r="K1310" i="13"/>
  <c r="K1187" i="13"/>
  <c r="W1187" i="13" s="1"/>
  <c r="K1565" i="13"/>
  <c r="K1453" i="13"/>
  <c r="K1357" i="13"/>
  <c r="K980" i="13"/>
  <c r="K1065" i="13"/>
  <c r="K1592" i="13"/>
  <c r="K1496" i="13"/>
  <c r="K1400" i="13"/>
  <c r="K1304" i="13"/>
  <c r="K635" i="13"/>
  <c r="K1172" i="13"/>
  <c r="K1076" i="13"/>
  <c r="K905" i="13"/>
  <c r="K672" i="13"/>
  <c r="K832" i="13"/>
  <c r="K1031" i="13"/>
  <c r="W1031" i="13" s="1"/>
  <c r="K841" i="13"/>
  <c r="K831" i="13"/>
  <c r="K1270" i="13"/>
  <c r="K1162" i="13"/>
  <c r="W1162" i="13" s="1"/>
  <c r="K1066" i="13"/>
  <c r="K869" i="13"/>
  <c r="K581" i="13"/>
  <c r="K664" i="13"/>
  <c r="K474" i="13"/>
  <c r="K454" i="13"/>
  <c r="K591" i="13"/>
  <c r="K533" i="13"/>
  <c r="K724" i="13"/>
  <c r="K76" i="13"/>
  <c r="K858" i="13"/>
  <c r="K728" i="13"/>
  <c r="K372" i="13"/>
  <c r="K612" i="13"/>
  <c r="K603" i="13"/>
  <c r="K598" i="13"/>
  <c r="K446" i="13"/>
  <c r="K593" i="13"/>
  <c r="K619" i="13"/>
  <c r="K709" i="13"/>
  <c r="K196" i="13"/>
  <c r="K410" i="13"/>
  <c r="K162" i="13"/>
  <c r="K438" i="13"/>
  <c r="K2659" i="13"/>
  <c r="K1980" i="13"/>
  <c r="W1980" i="13" s="1"/>
  <c r="K2739" i="13"/>
  <c r="K2689" i="13"/>
  <c r="K2529" i="13"/>
  <c r="K2501" i="13"/>
  <c r="K2248" i="13"/>
  <c r="K2464" i="13"/>
  <c r="K2746" i="13"/>
  <c r="K2650" i="13"/>
  <c r="K2556" i="13"/>
  <c r="K2313" i="13"/>
  <c r="K2747" i="13"/>
  <c r="K2296" i="13"/>
  <c r="K2470" i="13"/>
  <c r="K2523" i="13"/>
  <c r="W2523" i="13" s="1"/>
  <c r="K2919" i="13"/>
  <c r="K2901" i="13"/>
  <c r="K2933" i="13"/>
  <c r="K2844" i="13"/>
  <c r="K3177" i="13"/>
  <c r="K3081" i="13"/>
  <c r="K2985" i="13"/>
  <c r="K2842" i="13"/>
  <c r="K2625" i="13"/>
  <c r="K2791" i="13"/>
  <c r="K2745" i="13"/>
  <c r="K2859" i="13"/>
  <c r="K2984" i="13"/>
  <c r="K2962" i="13"/>
  <c r="W2962" i="13" s="1"/>
  <c r="K2944" i="13"/>
  <c r="K2851" i="13"/>
  <c r="K3241" i="13"/>
  <c r="K3079" i="13"/>
  <c r="K3712" i="13"/>
  <c r="K3039" i="13"/>
  <c r="K3691" i="13"/>
  <c r="K3139" i="13"/>
  <c r="K3947" i="13"/>
  <c r="K3493" i="13"/>
  <c r="K3078" i="13"/>
  <c r="K3773" i="13"/>
  <c r="K3710" i="13"/>
  <c r="K3058" i="13"/>
  <c r="K3571" i="13"/>
  <c r="K3928" i="13"/>
  <c r="K3899" i="13"/>
  <c r="K3080" i="13"/>
  <c r="K2848" i="13"/>
  <c r="K3182" i="13"/>
  <c r="K3014" i="13"/>
  <c r="K3152" i="13"/>
  <c r="K3496" i="13"/>
  <c r="K3400" i="13"/>
  <c r="K3304" i="13"/>
  <c r="K3442" i="13"/>
  <c r="K3346" i="13"/>
  <c r="K3094" i="13"/>
  <c r="K3128" i="13"/>
  <c r="K3604" i="13"/>
  <c r="K3626" i="13"/>
  <c r="K2995" i="13"/>
  <c r="K2967" i="13"/>
  <c r="K3623" i="13"/>
  <c r="K2982" i="13"/>
  <c r="K3453" i="13"/>
  <c r="K3589" i="13"/>
  <c r="K3565" i="13"/>
  <c r="K3719" i="13"/>
  <c r="K3952" i="13"/>
  <c r="K3714" i="13"/>
  <c r="W3714" i="13" s="1"/>
  <c r="K3661" i="13"/>
  <c r="K3933" i="13"/>
  <c r="K3707" i="13"/>
  <c r="K49" i="13"/>
  <c r="K222" i="13"/>
  <c r="K1774" i="13"/>
  <c r="K495" i="13"/>
  <c r="K2447" i="13"/>
  <c r="K1909" i="13"/>
  <c r="K395" i="13"/>
  <c r="K2020" i="13"/>
  <c r="W2020" i="13" s="1"/>
  <c r="K2079" i="13"/>
  <c r="W2079" i="13" s="1"/>
  <c r="K1598" i="13"/>
  <c r="K1725" i="13"/>
  <c r="K1808" i="13"/>
  <c r="K1143" i="13"/>
  <c r="K520" i="13"/>
  <c r="K575" i="13"/>
  <c r="K2229" i="13"/>
  <c r="K205" i="13"/>
  <c r="K2271" i="13"/>
  <c r="K1886" i="13"/>
  <c r="K1876" i="13"/>
  <c r="K449" i="13"/>
  <c r="K2214" i="13"/>
  <c r="K155" i="13"/>
  <c r="K525" i="13"/>
  <c r="K1699" i="13"/>
  <c r="K1918" i="13"/>
  <c r="K250" i="13"/>
  <c r="K2338" i="13"/>
  <c r="K1828" i="13"/>
  <c r="K1108" i="13"/>
  <c r="K716" i="13"/>
  <c r="K92" i="13"/>
  <c r="K21" i="13"/>
  <c r="K194" i="13"/>
  <c r="K457" i="13"/>
  <c r="K321" i="13"/>
  <c r="K65" i="13"/>
  <c r="K2128" i="13"/>
  <c r="K1929" i="13"/>
  <c r="K2379" i="13"/>
  <c r="K2235" i="13"/>
  <c r="K2339" i="13"/>
  <c r="K2187" i="13"/>
  <c r="K2200" i="13"/>
  <c r="K2201" i="13"/>
  <c r="K2114" i="13"/>
  <c r="K2010" i="13"/>
  <c r="K2144" i="13"/>
  <c r="K2274" i="13"/>
  <c r="K2410" i="13"/>
  <c r="K1623" i="13"/>
  <c r="W1623" i="13" s="1"/>
  <c r="K2032" i="13"/>
  <c r="K1790" i="13"/>
  <c r="W1790" i="13" s="1"/>
  <c r="K1682" i="13"/>
  <c r="K1922" i="13"/>
  <c r="K1978" i="13"/>
  <c r="W1978" i="13" s="1"/>
  <c r="K1981" i="13"/>
  <c r="W1981" i="13" s="1"/>
  <c r="K1845" i="13"/>
  <c r="K1749" i="13"/>
  <c r="W1749" i="13" s="1"/>
  <c r="K1653" i="13"/>
  <c r="K1596" i="13"/>
  <c r="K1529" i="13"/>
  <c r="K2058" i="13"/>
  <c r="W2058" i="13" s="1"/>
  <c r="K1764" i="13"/>
  <c r="W1764" i="13" s="1"/>
  <c r="K1652" i="13"/>
  <c r="K1880" i="13"/>
  <c r="K2046" i="13"/>
  <c r="K1944" i="13"/>
  <c r="K1121" i="13"/>
  <c r="K1507" i="13"/>
  <c r="K1395" i="13"/>
  <c r="K1299" i="13"/>
  <c r="K1169" i="13"/>
  <c r="K1498" i="13"/>
  <c r="K1402" i="13"/>
  <c r="K1306" i="13"/>
  <c r="K1163" i="13"/>
  <c r="W1163" i="13" s="1"/>
  <c r="K839" i="13"/>
  <c r="K1251" i="13"/>
  <c r="K1561" i="13"/>
  <c r="K1449" i="13"/>
  <c r="K1353" i="13"/>
  <c r="K935" i="13"/>
  <c r="K1049" i="13"/>
  <c r="K1588" i="13"/>
  <c r="K1492" i="13"/>
  <c r="K1396" i="13"/>
  <c r="K1300" i="13"/>
  <c r="K585" i="13"/>
  <c r="K556" i="13"/>
  <c r="K1168" i="13"/>
  <c r="W1168" i="13" s="1"/>
  <c r="K1072" i="13"/>
  <c r="K881" i="13"/>
  <c r="K452" i="13"/>
  <c r="K622" i="13"/>
  <c r="K808" i="13"/>
  <c r="K1027" i="13"/>
  <c r="K982" i="13"/>
  <c r="K817" i="13"/>
  <c r="K807" i="13"/>
  <c r="K1254" i="13"/>
  <c r="K1158" i="13"/>
  <c r="K1062" i="13"/>
  <c r="K845" i="13"/>
  <c r="K614" i="13"/>
  <c r="K237" i="13"/>
  <c r="K444" i="13"/>
  <c r="K854" i="13"/>
  <c r="K362" i="13"/>
  <c r="K542" i="13"/>
  <c r="K590" i="13"/>
  <c r="K541" i="13"/>
  <c r="K187" i="13"/>
  <c r="K406" i="13"/>
  <c r="K565" i="13"/>
  <c r="K606" i="13"/>
  <c r="K726" i="13"/>
  <c r="K121" i="13"/>
  <c r="K425" i="13"/>
  <c r="K172" i="13"/>
  <c r="K2607" i="13"/>
  <c r="K2712" i="13"/>
  <c r="K2480" i="13"/>
  <c r="K2742" i="13"/>
  <c r="K2646" i="13"/>
  <c r="K2552" i="13"/>
  <c r="K2430" i="13"/>
  <c r="K2521" i="13"/>
  <c r="K2665" i="13"/>
  <c r="K2486" i="13"/>
  <c r="K2923" i="13"/>
  <c r="K2800" i="13"/>
  <c r="K2855" i="13"/>
  <c r="W2855" i="13" s="1"/>
  <c r="K2905" i="13"/>
  <c r="K2916" i="13"/>
  <c r="K2835" i="13"/>
  <c r="K3173" i="13"/>
  <c r="K3077" i="13"/>
  <c r="K2981" i="13"/>
  <c r="K2914" i="13"/>
  <c r="K2892" i="13"/>
  <c r="K2715" i="13"/>
  <c r="K2808" i="13"/>
  <c r="K2837" i="13"/>
  <c r="K2875" i="13"/>
  <c r="K2971" i="13"/>
  <c r="K2980" i="13"/>
  <c r="K3006" i="13"/>
  <c r="K2868" i="13"/>
  <c r="K3245" i="13"/>
  <c r="K3725" i="13"/>
  <c r="K3673" i="13"/>
  <c r="K3019" i="13"/>
  <c r="K3704" i="13"/>
  <c r="K3617" i="13"/>
  <c r="K3525" i="13"/>
  <c r="K3864" i="13"/>
  <c r="K3375" i="13"/>
  <c r="K3723" i="13"/>
  <c r="K3110" i="13"/>
  <c r="K3584" i="13"/>
  <c r="K3949" i="13"/>
  <c r="K3558" i="13"/>
  <c r="K3473" i="13"/>
  <c r="K3772" i="13"/>
  <c r="K3023" i="13"/>
  <c r="K3858" i="13"/>
  <c r="K3912" i="13"/>
  <c r="K3908" i="13"/>
  <c r="K3187" i="13"/>
  <c r="K3724" i="13"/>
  <c r="K3192" i="13"/>
  <c r="K3762" i="13"/>
  <c r="K3716" i="13"/>
  <c r="K472" i="13"/>
  <c r="K2431" i="13"/>
  <c r="K1627" i="13"/>
  <c r="K2134" i="13"/>
  <c r="K2298" i="13"/>
  <c r="K2225" i="13"/>
  <c r="K2140" i="13"/>
  <c r="K566" i="13"/>
  <c r="K2267" i="13"/>
  <c r="K1838" i="13"/>
  <c r="K1712" i="13"/>
  <c r="K1973" i="13"/>
  <c r="K2310" i="13"/>
  <c r="K1946" i="13"/>
  <c r="K184" i="13"/>
  <c r="K2237" i="13"/>
  <c r="K1236" i="13"/>
  <c r="W1236" i="13" s="1"/>
  <c r="K1471" i="13"/>
  <c r="K475" i="13"/>
  <c r="K52" i="13"/>
  <c r="K271" i="13"/>
  <c r="K142" i="13"/>
  <c r="K576" i="13"/>
  <c r="K2261" i="13"/>
  <c r="K1109" i="13"/>
  <c r="K876" i="13"/>
  <c r="K543" i="13"/>
  <c r="K515" i="13"/>
  <c r="K419" i="13"/>
  <c r="K272" i="13"/>
  <c r="K297" i="13"/>
  <c r="K330" i="13"/>
  <c r="K23" i="13"/>
  <c r="K424" i="13"/>
  <c r="K511" i="13"/>
  <c r="K415" i="13"/>
  <c r="K276" i="13"/>
  <c r="K301" i="13"/>
  <c r="K334" i="13"/>
  <c r="K324" i="13"/>
  <c r="K381" i="13"/>
  <c r="K195" i="13"/>
  <c r="K26" i="13"/>
  <c r="K32" i="13"/>
  <c r="K470" i="13"/>
  <c r="K335" i="13"/>
  <c r="K488" i="13"/>
  <c r="K120" i="13"/>
  <c r="K532" i="13"/>
  <c r="K2391" i="13"/>
  <c r="K2239" i="13"/>
  <c r="K2347" i="13"/>
  <c r="K1835" i="13"/>
  <c r="K1719" i="13"/>
  <c r="K2154" i="13"/>
  <c r="K1899" i="13"/>
  <c r="K2051" i="13"/>
  <c r="K1867" i="13"/>
  <c r="K1891" i="13"/>
  <c r="K2205" i="13"/>
  <c r="K1711" i="13"/>
  <c r="K2156" i="13"/>
  <c r="K1707" i="13"/>
  <c r="K2282" i="13"/>
  <c r="K1679" i="13"/>
  <c r="K1619" i="13"/>
  <c r="W1619" i="13" s="1"/>
  <c r="K1231" i="13"/>
  <c r="W1231" i="13" s="1"/>
  <c r="K1786" i="13"/>
  <c r="K1678" i="13"/>
  <c r="K1910" i="13"/>
  <c r="K1966" i="13"/>
  <c r="K1770" i="13"/>
  <c r="K1535" i="13"/>
  <c r="K1841" i="13"/>
  <c r="K1745" i="13"/>
  <c r="K1649" i="13"/>
  <c r="K1583" i="13"/>
  <c r="K2042" i="13"/>
  <c r="K1760" i="13"/>
  <c r="W1760" i="13" s="1"/>
  <c r="K1648" i="13"/>
  <c r="K1868" i="13"/>
  <c r="K2019" i="13"/>
  <c r="W2019" i="13" s="1"/>
  <c r="K1199" i="13"/>
  <c r="W1199" i="13" s="1"/>
  <c r="K1924" i="13"/>
  <c r="W1924" i="13" s="1"/>
  <c r="K1085" i="13"/>
  <c r="K1503" i="13"/>
  <c r="K1391" i="13"/>
  <c r="K1295" i="13"/>
  <c r="K1145" i="13"/>
  <c r="K993" i="13"/>
  <c r="K1197" i="13"/>
  <c r="W1197" i="13" s="1"/>
  <c r="K1494" i="13"/>
  <c r="K1398" i="13"/>
  <c r="K1302" i="13"/>
  <c r="K1139" i="13"/>
  <c r="K1557" i="13"/>
  <c r="K1445" i="13"/>
  <c r="K1349" i="13"/>
  <c r="K872" i="13"/>
  <c r="K1033" i="13"/>
  <c r="W1033" i="13" s="1"/>
  <c r="K1584" i="13"/>
  <c r="K1488" i="13"/>
  <c r="K1392" i="13"/>
  <c r="K1296" i="13"/>
  <c r="K492" i="13"/>
  <c r="K1164" i="13"/>
  <c r="W1164" i="13" s="1"/>
  <c r="K1068" i="13"/>
  <c r="K857" i="13"/>
  <c r="K983" i="13"/>
  <c r="K1023" i="13"/>
  <c r="K969" i="13"/>
  <c r="K793" i="13"/>
  <c r="K1250" i="13"/>
  <c r="K1154" i="13"/>
  <c r="W1154" i="13" s="1"/>
  <c r="K1058" i="13"/>
  <c r="K821" i="13"/>
  <c r="K398" i="13"/>
  <c r="K699" i="13"/>
  <c r="K946" i="13"/>
  <c r="K850" i="13"/>
  <c r="K703" i="13"/>
  <c r="K320" i="13"/>
  <c r="K478" i="13"/>
  <c r="K552" i="13"/>
  <c r="K350" i="13"/>
  <c r="K705" i="13"/>
  <c r="K684" i="13"/>
  <c r="K24" i="13"/>
  <c r="K369" i="13"/>
  <c r="K64" i="13"/>
  <c r="K2387" i="13"/>
  <c r="K2684" i="13"/>
  <c r="K2466" i="13"/>
  <c r="K2373" i="13"/>
  <c r="K2764" i="13"/>
  <c r="K2627" i="13"/>
  <c r="K2554" i="13"/>
  <c r="K2707" i="13"/>
  <c r="K2526" i="13"/>
  <c r="K2441" i="13"/>
  <c r="K2738" i="13"/>
  <c r="K2642" i="13"/>
  <c r="K2548" i="13"/>
  <c r="K2320" i="13"/>
  <c r="K2409" i="13"/>
  <c r="W2409" i="13" s="1"/>
  <c r="K2288" i="13"/>
  <c r="K2353" i="13"/>
  <c r="K2502" i="13"/>
  <c r="K2456" i="13"/>
  <c r="K2543" i="13"/>
  <c r="K2927" i="13"/>
  <c r="K2909" i="13"/>
  <c r="K3169" i="13"/>
  <c r="K3073" i="13"/>
  <c r="K2977" i="13"/>
  <c r="K2865" i="13"/>
  <c r="W2865" i="13" s="1"/>
  <c r="K2801" i="13"/>
  <c r="K2775" i="13"/>
  <c r="K2858" i="13"/>
  <c r="K2525" i="13"/>
  <c r="W2525" i="13" s="1"/>
  <c r="K2885" i="13"/>
  <c r="K3249" i="13"/>
  <c r="K3104" i="13"/>
  <c r="K3280" i="13"/>
  <c r="K3686" i="13"/>
  <c r="K3196" i="13"/>
  <c r="K3630" i="13"/>
  <c r="K3972" i="13"/>
  <c r="W3972" i="13" s="1"/>
  <c r="K3534" i="13"/>
  <c r="K3885" i="13"/>
  <c r="K3798" i="13"/>
  <c r="K3395" i="13"/>
  <c r="K3924" i="13"/>
  <c r="K3539" i="13"/>
  <c r="K3488" i="13"/>
  <c r="K3392" i="13"/>
  <c r="K3279" i="13"/>
  <c r="K3286" i="13"/>
  <c r="K3434" i="13"/>
  <c r="K3338" i="13"/>
  <c r="W3338" i="13" s="1"/>
  <c r="K3067" i="13"/>
  <c r="K3663" i="13"/>
  <c r="K3483" i="13"/>
  <c r="K3636" i="13"/>
  <c r="K3886" i="13"/>
  <c r="K3084" i="13"/>
  <c r="K3677" i="13"/>
  <c r="K3274" i="13"/>
  <c r="K3562" i="13"/>
  <c r="K3932" i="13"/>
  <c r="K3918" i="13"/>
  <c r="K3904" i="13"/>
  <c r="K3674" i="13"/>
  <c r="W3674" i="13" s="1"/>
  <c r="K3840" i="13"/>
  <c r="K3812" i="13"/>
  <c r="W3812" i="13" s="1"/>
  <c r="K3343" i="13"/>
  <c r="K3585" i="13"/>
  <c r="K3437" i="13"/>
  <c r="K3744" i="13"/>
  <c r="K370" i="13"/>
  <c r="K518" i="13"/>
  <c r="K2259" i="13"/>
  <c r="K2221" i="13"/>
  <c r="K1893" i="13"/>
  <c r="K1908" i="13"/>
  <c r="K1205" i="13"/>
  <c r="W1205" i="13" s="1"/>
  <c r="K133" i="13"/>
  <c r="K2061" i="13"/>
  <c r="K1654" i="13"/>
  <c r="K1624" i="13"/>
  <c r="W1624" i="13" s="1"/>
  <c r="K2423" i="13"/>
  <c r="K1747" i="13"/>
  <c r="W1747" i="13" s="1"/>
  <c r="K1717" i="13"/>
  <c r="K733" i="13"/>
  <c r="K368" i="13"/>
  <c r="K2435" i="13"/>
  <c r="K20" i="13"/>
  <c r="K448" i="13"/>
  <c r="K2199" i="13"/>
  <c r="K507" i="13"/>
  <c r="K411" i="13"/>
  <c r="K247" i="13"/>
  <c r="K280" i="13"/>
  <c r="K305" i="13"/>
  <c r="K169" i="13"/>
  <c r="K394" i="13"/>
  <c r="K206" i="13"/>
  <c r="K69" i="13"/>
  <c r="K357" i="13"/>
  <c r="K303" i="13"/>
  <c r="K1819" i="13"/>
  <c r="K2403" i="13"/>
  <c r="K2037" i="13"/>
  <c r="K2243" i="13"/>
  <c r="K2355" i="13"/>
  <c r="K1889" i="13"/>
  <c r="K2029" i="13"/>
  <c r="K1965" i="13"/>
  <c r="K1586" i="13"/>
  <c r="W1586" i="13" s="1"/>
  <c r="K2088" i="13"/>
  <c r="W2088" i="13" s="1"/>
  <c r="K1877" i="13"/>
  <c r="K1927" i="13"/>
  <c r="K2209" i="13"/>
  <c r="K2139" i="13"/>
  <c r="K1767" i="13"/>
  <c r="W1767" i="13" s="1"/>
  <c r="K1988" i="13"/>
  <c r="K2286" i="13"/>
  <c r="K2090" i="13"/>
  <c r="K1859" i="13"/>
  <c r="K1671" i="13"/>
  <c r="K1607" i="13"/>
  <c r="K916" i="13"/>
  <c r="K2017" i="13"/>
  <c r="K1782" i="13"/>
  <c r="K1674" i="13"/>
  <c r="K1898" i="13"/>
  <c r="K1954" i="13"/>
  <c r="K1837" i="13"/>
  <c r="K1741" i="13"/>
  <c r="K1645" i="13"/>
  <c r="K1570" i="13"/>
  <c r="K2030" i="13"/>
  <c r="K1756" i="13"/>
  <c r="W1756" i="13" s="1"/>
  <c r="K1644" i="13"/>
  <c r="K1856" i="13"/>
  <c r="K1101" i="13"/>
  <c r="K1740" i="13"/>
  <c r="K1069" i="13"/>
  <c r="K1499" i="13"/>
  <c r="K1387" i="13"/>
  <c r="K1291" i="13"/>
  <c r="K954" i="13"/>
  <c r="K760" i="13"/>
  <c r="K1173" i="13"/>
  <c r="K1490" i="13"/>
  <c r="K1394" i="13"/>
  <c r="K1298" i="13"/>
  <c r="K1129" i="13"/>
  <c r="K1061" i="13"/>
  <c r="K1553" i="13"/>
  <c r="K1441" i="13"/>
  <c r="K1345" i="13"/>
  <c r="K1017" i="13"/>
  <c r="K1580" i="13"/>
  <c r="K1484" i="13"/>
  <c r="K1388" i="13"/>
  <c r="K1292" i="13"/>
  <c r="W1292" i="13" s="1"/>
  <c r="K430" i="13"/>
  <c r="K1160" i="13"/>
  <c r="W1160" i="13" s="1"/>
  <c r="K1064" i="13"/>
  <c r="K833" i="13"/>
  <c r="K480" i="13"/>
  <c r="K633" i="13"/>
  <c r="K1019" i="13"/>
  <c r="K956" i="13"/>
  <c r="K698" i="13"/>
  <c r="K994" i="13"/>
  <c r="K1246" i="13"/>
  <c r="K1150" i="13"/>
  <c r="K1054" i="13"/>
  <c r="K797" i="13"/>
  <c r="K227" i="13"/>
  <c r="K104" i="13"/>
  <c r="K348" i="13"/>
  <c r="K404" i="13"/>
  <c r="K294" i="13"/>
  <c r="K413" i="13"/>
  <c r="K678" i="13"/>
  <c r="K942" i="13"/>
  <c r="K846" i="13"/>
  <c r="K283" i="13"/>
  <c r="K458" i="13"/>
  <c r="K537" i="13"/>
  <c r="K308" i="13"/>
  <c r="K302" i="13"/>
  <c r="K506" i="13"/>
  <c r="K550" i="13"/>
  <c r="K671" i="13"/>
  <c r="K116" i="13"/>
  <c r="K50" i="13"/>
  <c r="K390" i="13"/>
  <c r="K149" i="13"/>
  <c r="K2475" i="13"/>
  <c r="K2735" i="13"/>
  <c r="W2735" i="13" s="1"/>
  <c r="K2632" i="13"/>
  <c r="K2457" i="13"/>
  <c r="K2734" i="13"/>
  <c r="W2734" i="13" s="1"/>
  <c r="K2638" i="13"/>
  <c r="K2544" i="13"/>
  <c r="K2396" i="13"/>
  <c r="K2308" i="13"/>
  <c r="K2569" i="13"/>
  <c r="K2711" i="13"/>
  <c r="K2507" i="13"/>
  <c r="K2931" i="13"/>
  <c r="K2825" i="13"/>
  <c r="K2880" i="13"/>
  <c r="K2913" i="13"/>
  <c r="K2954" i="13"/>
  <c r="K2789" i="13"/>
  <c r="K3165" i="13"/>
  <c r="K3069" i="13"/>
  <c r="K2973" i="13"/>
  <c r="K2856" i="13"/>
  <c r="K2847" i="13"/>
  <c r="K2902" i="13"/>
  <c r="K2834" i="13"/>
  <c r="K2992" i="13"/>
  <c r="K3022" i="13"/>
  <c r="K3253" i="13"/>
  <c r="K3750" i="13"/>
  <c r="K3315" i="13"/>
  <c r="K3170" i="13"/>
  <c r="K3734" i="13"/>
  <c r="K3543" i="13"/>
  <c r="K3419" i="13"/>
  <c r="K3748" i="13"/>
  <c r="K3619" i="13"/>
  <c r="K3974" i="13"/>
  <c r="W3974" i="13" s="1"/>
  <c r="K3593" i="13"/>
  <c r="K3945" i="13"/>
  <c r="K3363" i="13"/>
  <c r="K3961" i="13"/>
  <c r="K3693" i="13"/>
  <c r="K3948" i="13"/>
  <c r="K3831" i="13"/>
  <c r="K3068" i="13"/>
  <c r="K25" i="13"/>
  <c r="K353" i="13"/>
  <c r="K380" i="13"/>
  <c r="K2174" i="13"/>
  <c r="K1977" i="13"/>
  <c r="K2419" i="13"/>
  <c r="K2247" i="13"/>
  <c r="K2359" i="13"/>
  <c r="W2359" i="13" s="1"/>
  <c r="K2179" i="13"/>
  <c r="K1939" i="13"/>
  <c r="K2067" i="13"/>
  <c r="W2067" i="13" s="1"/>
  <c r="K2043" i="13"/>
  <c r="K2213" i="13"/>
  <c r="K2190" i="13"/>
  <c r="K2290" i="13"/>
  <c r="K1647" i="13"/>
  <c r="K2009" i="13"/>
  <c r="K1778" i="13"/>
  <c r="K1670" i="13"/>
  <c r="K1882" i="13"/>
  <c r="K1938" i="13"/>
  <c r="K1833" i="13"/>
  <c r="K1737" i="13"/>
  <c r="K1641" i="13"/>
  <c r="K1177" i="13"/>
  <c r="W1177" i="13" s="1"/>
  <c r="K2007" i="13"/>
  <c r="K1752" i="13"/>
  <c r="W1752" i="13" s="1"/>
  <c r="K1640" i="13"/>
  <c r="K2185" i="13"/>
  <c r="W2185" i="13" s="1"/>
  <c r="K1848" i="13"/>
  <c r="K1991" i="13"/>
  <c r="K2181" i="13"/>
  <c r="K1053" i="13"/>
  <c r="K1495" i="13"/>
  <c r="K1383" i="13"/>
  <c r="K1287" i="13"/>
  <c r="W1287" i="13" s="1"/>
  <c r="K1115" i="13"/>
  <c r="K920" i="13"/>
  <c r="K1149" i="13"/>
  <c r="K1486" i="13"/>
  <c r="K1390" i="13"/>
  <c r="K1294" i="13"/>
  <c r="K1045" i="13"/>
  <c r="K1215" i="13"/>
  <c r="K1549" i="13"/>
  <c r="W1549" i="13" s="1"/>
  <c r="K1437" i="13"/>
  <c r="K1341" i="13"/>
  <c r="K1001" i="13"/>
  <c r="K1576" i="13"/>
  <c r="K1480" i="13"/>
  <c r="K1384" i="13"/>
  <c r="K1288" i="13"/>
  <c r="W1288" i="13" s="1"/>
  <c r="K125" i="13"/>
  <c r="K1268" i="13"/>
  <c r="K1156" i="13"/>
  <c r="W1156" i="13" s="1"/>
  <c r="K1060" i="13"/>
  <c r="K809" i="13"/>
  <c r="K943" i="13"/>
  <c r="K417" i="13"/>
  <c r="K594" i="13"/>
  <c r="K1015" i="13"/>
  <c r="K977" i="13"/>
  <c r="K1242" i="13"/>
  <c r="W1242" i="13" s="1"/>
  <c r="K1146" i="13"/>
  <c r="K1050" i="13"/>
  <c r="K787" i="13"/>
  <c r="K338" i="13"/>
  <c r="K311" i="13"/>
  <c r="K337" i="13"/>
  <c r="K236" i="13"/>
  <c r="K938" i="13"/>
  <c r="K842" i="13"/>
  <c r="K669" i="13"/>
  <c r="K273" i="13"/>
  <c r="K522" i="13"/>
  <c r="K261" i="13"/>
  <c r="K292" i="13"/>
  <c r="K680" i="13"/>
  <c r="K658" i="13"/>
  <c r="K759" i="13"/>
  <c r="K102" i="13"/>
  <c r="K41" i="13"/>
  <c r="K377" i="13"/>
  <c r="K85" i="13"/>
  <c r="K2709" i="13"/>
  <c r="K2445" i="13"/>
  <c r="K2652" i="13"/>
  <c r="K2579" i="13"/>
  <c r="K2732" i="13"/>
  <c r="K2551" i="13"/>
  <c r="K2400" i="13"/>
  <c r="K2416" i="13"/>
  <c r="K2730" i="13"/>
  <c r="K2634" i="13"/>
  <c r="K2540" i="13"/>
  <c r="K2487" i="13"/>
  <c r="K2325" i="13"/>
  <c r="W2325" i="13" s="1"/>
  <c r="K2605" i="13"/>
  <c r="K2608" i="13"/>
  <c r="K2935" i="13"/>
  <c r="K2846" i="13"/>
  <c r="K2917" i="13"/>
  <c r="K2688" i="13"/>
  <c r="K2780" i="13"/>
  <c r="K3161" i="13"/>
  <c r="K3065" i="13"/>
  <c r="K2969" i="13"/>
  <c r="K2838" i="13"/>
  <c r="K2778" i="13"/>
  <c r="K2785" i="13"/>
  <c r="W2785" i="13" s="1"/>
  <c r="K2514" i="13"/>
  <c r="K2640" i="13"/>
  <c r="K2978" i="13"/>
  <c r="K3257" i="13"/>
  <c r="K3721" i="13"/>
  <c r="K3665" i="13"/>
  <c r="K2983" i="13"/>
  <c r="K3552" i="13"/>
  <c r="K3910" i="13"/>
  <c r="K3243" i="13"/>
  <c r="K3823" i="13"/>
  <c r="K3443" i="13"/>
  <c r="K3769" i="13"/>
  <c r="K3188" i="13"/>
  <c r="K3632" i="13"/>
  <c r="K3606" i="13"/>
  <c r="K3417" i="13"/>
  <c r="K3514" i="13"/>
  <c r="K3546" i="13"/>
  <c r="K3353" i="13"/>
  <c r="K3431" i="13"/>
  <c r="K3507" i="13"/>
  <c r="K3071" i="13"/>
  <c r="K3480" i="13"/>
  <c r="K3384" i="13"/>
  <c r="K3254" i="13"/>
  <c r="K3426" i="13"/>
  <c r="K3330" i="13"/>
  <c r="K3044" i="13"/>
  <c r="K3722" i="13"/>
  <c r="K3581" i="13"/>
  <c r="K3690" i="13"/>
  <c r="K3937" i="13"/>
  <c r="K3900" i="13"/>
  <c r="K3731" i="13"/>
  <c r="K3518" i="13"/>
  <c r="K3958" i="13"/>
  <c r="K3920" i="13"/>
  <c r="K3889" i="13"/>
  <c r="K3684" i="13"/>
  <c r="K229" i="13"/>
  <c r="K1807" i="13"/>
  <c r="K1229" i="13"/>
  <c r="W1229" i="13" s="1"/>
  <c r="K1948" i="13"/>
  <c r="W1948" i="13" s="1"/>
  <c r="K1748" i="13"/>
  <c r="W1748" i="13" s="1"/>
  <c r="K1636" i="13"/>
  <c r="K2177" i="13"/>
  <c r="K1836" i="13"/>
  <c r="K2161" i="13"/>
  <c r="K1599" i="13"/>
  <c r="K1037" i="13"/>
  <c r="K1491" i="13"/>
  <c r="K1379" i="13"/>
  <c r="K1266" i="13"/>
  <c r="K1105" i="13"/>
  <c r="K465" i="13"/>
  <c r="K1482" i="13"/>
  <c r="K1386" i="13"/>
  <c r="K1290" i="13"/>
  <c r="K1029" i="13"/>
  <c r="W1029" i="13" s="1"/>
  <c r="K1191" i="13"/>
  <c r="W1191" i="13" s="1"/>
  <c r="K1545" i="13"/>
  <c r="K1433" i="13"/>
  <c r="K1337" i="13"/>
  <c r="K1572" i="13"/>
  <c r="K1476" i="13"/>
  <c r="K1380" i="13"/>
  <c r="K1267" i="13"/>
  <c r="K1264" i="13"/>
  <c r="W1264" i="13" s="1"/>
  <c r="K1152" i="13"/>
  <c r="K1056" i="13"/>
  <c r="K919" i="13"/>
  <c r="K1011" i="13"/>
  <c r="K986" i="13"/>
  <c r="K964" i="13"/>
  <c r="K1238" i="13"/>
  <c r="W1238" i="13" s="1"/>
  <c r="K1142" i="13"/>
  <c r="K1046" i="13"/>
  <c r="K777" i="13"/>
  <c r="K174" i="13"/>
  <c r="K300" i="13"/>
  <c r="K279" i="13"/>
  <c r="K643" i="13"/>
  <c r="K934" i="13"/>
  <c r="K838" i="13"/>
  <c r="K656" i="13"/>
  <c r="K246" i="13"/>
  <c r="K412" i="13"/>
  <c r="K256" i="13"/>
  <c r="K223" i="13"/>
  <c r="K486" i="13"/>
  <c r="K270" i="13"/>
  <c r="K62" i="13"/>
  <c r="K2289" i="13"/>
  <c r="K2515" i="13"/>
  <c r="K2454" i="13"/>
  <c r="K2760" i="13"/>
  <c r="K2657" i="13"/>
  <c r="K2424" i="13"/>
  <c r="K2432" i="13"/>
  <c r="K2726" i="13"/>
  <c r="K2630" i="13"/>
  <c r="K2536" i="13"/>
  <c r="K2483" i="13"/>
  <c r="K2361" i="13"/>
  <c r="K2380" i="13"/>
  <c r="K2629" i="13"/>
  <c r="K2759" i="13"/>
  <c r="K2787" i="13"/>
  <c r="K2577" i="13"/>
  <c r="K2628" i="13"/>
  <c r="K2592" i="13"/>
  <c r="K2939" i="13"/>
  <c r="K2317" i="13"/>
  <c r="K2921" i="13"/>
  <c r="K2708" i="13"/>
  <c r="K2929" i="13"/>
  <c r="K3157" i="13"/>
  <c r="K3061" i="13"/>
  <c r="K2965" i="13"/>
  <c r="K2631" i="13"/>
  <c r="K2788" i="13"/>
  <c r="K2672" i="13"/>
  <c r="K2876" i="13"/>
  <c r="K3047" i="13"/>
  <c r="K2932" i="13"/>
  <c r="K3261" i="13"/>
  <c r="K3150" i="13"/>
  <c r="K3775" i="13"/>
  <c r="K3349" i="13"/>
  <c r="K3206" i="13"/>
  <c r="K3759" i="13"/>
  <c r="W3759" i="13" s="1"/>
  <c r="K3271" i="13"/>
  <c r="K3678" i="13"/>
  <c r="K3046" i="13"/>
  <c r="K3347" i="13"/>
  <c r="K2937" i="13"/>
  <c r="K3106" i="13"/>
  <c r="K3476" i="13"/>
  <c r="K3380" i="13"/>
  <c r="K3240" i="13"/>
  <c r="W3240" i="13" s="1"/>
  <c r="K3422" i="13"/>
  <c r="K3326" i="13"/>
  <c r="K3659" i="13"/>
  <c r="K3645" i="13"/>
  <c r="K3695" i="13"/>
  <c r="K3050" i="13"/>
  <c r="K3905" i="13"/>
  <c r="K3429" i="13"/>
  <c r="K3745" i="13"/>
  <c r="K3055" i="13"/>
  <c r="K2957" i="13"/>
  <c r="K3578" i="13"/>
  <c r="K3611" i="13"/>
  <c r="K3847" i="13"/>
  <c r="K403" i="13"/>
  <c r="K1729" i="13"/>
  <c r="K1633" i="13"/>
  <c r="K1155" i="13"/>
  <c r="W1155" i="13" s="1"/>
  <c r="K1509" i="13"/>
  <c r="W1509" i="13" s="1"/>
  <c r="K1928" i="13"/>
  <c r="K1744" i="13"/>
  <c r="K1632" i="13"/>
  <c r="K2157" i="13"/>
  <c r="K1820" i="13"/>
  <c r="K1968" i="13"/>
  <c r="K2133" i="13"/>
  <c r="K1021" i="13"/>
  <c r="K1487" i="13"/>
  <c r="K1375" i="13"/>
  <c r="K1253" i="13"/>
  <c r="K988" i="13"/>
  <c r="K1099" i="13"/>
  <c r="K1478" i="13"/>
  <c r="K1382" i="13"/>
  <c r="K896" i="13"/>
  <c r="K1013" i="13"/>
  <c r="K1167" i="13"/>
  <c r="W1167" i="13" s="1"/>
  <c r="K1541" i="13"/>
  <c r="K1429" i="13"/>
  <c r="K1333" i="13"/>
  <c r="K843" i="13"/>
  <c r="K1568" i="13"/>
  <c r="K1472" i="13"/>
  <c r="K1376" i="13"/>
  <c r="K1245" i="13"/>
  <c r="W1245" i="13" s="1"/>
  <c r="K1260" i="13"/>
  <c r="K1148" i="13"/>
  <c r="K1052" i="13"/>
  <c r="K738" i="13"/>
  <c r="K895" i="13"/>
  <c r="K789" i="13"/>
  <c r="K502" i="13"/>
  <c r="K1007" i="13"/>
  <c r="K973" i="13"/>
  <c r="K450" i="13"/>
  <c r="K1234" i="13"/>
  <c r="W1234" i="13" s="1"/>
  <c r="K1138" i="13"/>
  <c r="K1042" i="13"/>
  <c r="K719" i="13"/>
  <c r="K959" i="13"/>
  <c r="K767" i="13"/>
  <c r="K211" i="13"/>
  <c r="K258" i="13"/>
  <c r="K146" i="13"/>
  <c r="K630" i="13"/>
  <c r="K930" i="13"/>
  <c r="K834" i="13"/>
  <c r="K210" i="13"/>
  <c r="K341" i="13"/>
  <c r="K382" i="13"/>
  <c r="K402" i="13"/>
  <c r="K171" i="13"/>
  <c r="K714" i="13"/>
  <c r="K208" i="13"/>
  <c r="K481" i="13"/>
  <c r="K456" i="13"/>
  <c r="K645" i="13"/>
  <c r="K623" i="13"/>
  <c r="K734" i="13"/>
  <c r="K243" i="13"/>
  <c r="K342" i="13"/>
  <c r="K2321" i="13"/>
  <c r="K2677" i="13"/>
  <c r="K2404" i="13"/>
  <c r="K2757" i="13"/>
  <c r="K2722" i="13"/>
  <c r="K2626" i="13"/>
  <c r="K2532" i="13"/>
  <c r="K2414" i="13"/>
  <c r="K2462" i="13"/>
  <c r="K2352" i="13"/>
  <c r="K2653" i="13"/>
  <c r="K2794" i="13"/>
  <c r="K1979" i="13"/>
  <c r="W1979" i="13" s="1"/>
  <c r="K2633" i="13"/>
  <c r="K2943" i="13"/>
  <c r="K2871" i="13"/>
  <c r="K2713" i="13"/>
  <c r="K2849" i="13"/>
  <c r="K2436" i="13"/>
  <c r="K3153" i="13"/>
  <c r="K3057" i="13"/>
  <c r="K2820" i="13"/>
  <c r="K2860" i="13"/>
  <c r="K2796" i="13"/>
  <c r="K3038" i="13"/>
  <c r="K2999" i="13"/>
  <c r="K3265" i="13"/>
  <c r="K3276" i="13"/>
  <c r="K3051" i="13"/>
  <c r="K3587" i="13"/>
  <c r="K3935" i="13"/>
  <c r="K3561" i="13"/>
  <c r="K3327" i="13"/>
  <c r="K3848" i="13"/>
  <c r="K3794" i="13"/>
  <c r="K3667" i="13"/>
  <c r="K3641" i="13"/>
  <c r="K2872" i="13"/>
  <c r="K3303" i="13"/>
  <c r="K3489" i="13"/>
  <c r="K3248" i="13"/>
  <c r="K3385" i="13"/>
  <c r="K3521" i="13"/>
  <c r="K3482" i="13"/>
  <c r="K3052" i="13"/>
  <c r="K3472" i="13"/>
  <c r="K3376" i="13"/>
  <c r="K3207" i="13"/>
  <c r="K3418" i="13"/>
  <c r="K3322" i="13"/>
  <c r="K3000" i="13"/>
  <c r="K3793" i="13"/>
  <c r="K3797" i="13"/>
  <c r="K3556" i="13"/>
  <c r="K3112" i="13"/>
  <c r="K3815" i="13"/>
  <c r="W3815" i="13" s="1"/>
  <c r="K3946" i="13"/>
  <c r="K309" i="13"/>
  <c r="K366" i="13"/>
  <c r="K1803" i="13"/>
  <c r="K1926" i="13"/>
  <c r="K1762" i="13"/>
  <c r="W1762" i="13" s="1"/>
  <c r="K1371" i="13"/>
  <c r="K1252" i="13"/>
  <c r="K1144" i="13"/>
  <c r="K1048" i="13"/>
  <c r="K871" i="13"/>
  <c r="K287" i="13"/>
  <c r="K1003" i="13"/>
  <c r="K960" i="13"/>
  <c r="K1230" i="13"/>
  <c r="W1230" i="13" s="1"/>
  <c r="K1134" i="13"/>
  <c r="K1038" i="13"/>
  <c r="K564" i="13"/>
  <c r="K950" i="13"/>
  <c r="K675" i="13"/>
  <c r="K56" i="13"/>
  <c r="K221" i="13"/>
  <c r="K103" i="13"/>
  <c r="K926" i="13"/>
  <c r="K830" i="13"/>
  <c r="K621" i="13"/>
  <c r="K325" i="13"/>
  <c r="K397" i="13"/>
  <c r="K182" i="13"/>
  <c r="K160" i="13"/>
  <c r="K693" i="13"/>
  <c r="K632" i="13"/>
  <c r="K610" i="13"/>
  <c r="K713" i="13"/>
  <c r="K45" i="13"/>
  <c r="K333" i="13"/>
  <c r="K2337" i="13"/>
  <c r="K2755" i="13"/>
  <c r="K2503" i="13"/>
  <c r="K2417" i="13"/>
  <c r="K1911" i="13"/>
  <c r="K2623" i="13"/>
  <c r="K2595" i="13"/>
  <c r="K2438" i="13"/>
  <c r="K2364" i="13"/>
  <c r="K2718" i="13"/>
  <c r="K2622" i="13"/>
  <c r="K2528" i="13"/>
  <c r="K2401" i="13"/>
  <c r="K2615" i="13"/>
  <c r="K2679" i="13"/>
  <c r="K2749" i="13"/>
  <c r="K2947" i="13"/>
  <c r="K2463" i="13"/>
  <c r="K2389" i="13"/>
  <c r="K2881" i="13"/>
  <c r="K2328" i="13"/>
  <c r="K3149" i="13"/>
  <c r="K3053" i="13"/>
  <c r="K2940" i="13"/>
  <c r="K2783" i="13"/>
  <c r="K2256" i="13"/>
  <c r="K2854" i="13"/>
  <c r="K2950" i="13"/>
  <c r="K3175" i="13"/>
  <c r="K3800" i="13"/>
  <c r="K3784" i="13"/>
  <c r="K3713" i="13"/>
  <c r="W3713" i="13" s="1"/>
  <c r="K3098" i="13"/>
  <c r="K3600" i="13"/>
  <c r="K3574" i="13"/>
  <c r="K3869" i="13"/>
  <c r="W3869" i="13" s="1"/>
  <c r="K3654" i="13"/>
  <c r="K2850" i="13"/>
  <c r="K2767" i="13"/>
  <c r="K3369" i="13"/>
  <c r="K3294" i="13"/>
  <c r="K3036" i="13"/>
  <c r="W3036" i="13" s="1"/>
  <c r="K2829" i="13"/>
  <c r="K3383" i="13"/>
  <c r="K3202" i="13"/>
  <c r="K3845" i="13"/>
  <c r="K3502" i="13"/>
  <c r="K3795" i="13"/>
  <c r="K3260" i="13"/>
  <c r="K3653" i="13"/>
  <c r="K3666" i="13"/>
  <c r="K3575" i="13"/>
  <c r="K407" i="13"/>
  <c r="K255" i="13"/>
  <c r="K1815" i="13"/>
  <c r="K48" i="13"/>
  <c r="K123" i="13"/>
  <c r="K166" i="13"/>
  <c r="K1863" i="13"/>
  <c r="W1863" i="13" s="1"/>
  <c r="K418" i="13"/>
  <c r="K2263" i="13"/>
  <c r="K2302" i="13"/>
  <c r="K820" i="13"/>
  <c r="K202" i="13"/>
  <c r="K2102" i="13"/>
  <c r="K1958" i="13"/>
  <c r="K1728" i="13"/>
  <c r="K795" i="13"/>
  <c r="K1374" i="13"/>
  <c r="K1243" i="13"/>
  <c r="W1243" i="13" s="1"/>
  <c r="K958" i="13"/>
  <c r="K1533" i="13"/>
  <c r="K1421" i="13"/>
  <c r="K1325" i="13"/>
  <c r="K1181" i="13"/>
  <c r="K940" i="13"/>
  <c r="K723" i="13"/>
  <c r="K1560" i="13"/>
  <c r="K1464" i="13"/>
  <c r="K1368" i="13"/>
  <c r="K1248" i="13"/>
  <c r="K1140" i="13"/>
  <c r="K1044" i="13"/>
  <c r="K277" i="13"/>
  <c r="K847" i="13"/>
  <c r="K94" i="13"/>
  <c r="K1095" i="13"/>
  <c r="K999" i="13"/>
  <c r="K951" i="13"/>
  <c r="K1226" i="13"/>
  <c r="W1226" i="13" s="1"/>
  <c r="K1130" i="13"/>
  <c r="K1034" i="13"/>
  <c r="W1034" i="13" s="1"/>
  <c r="K489" i="13"/>
  <c r="K931" i="13"/>
  <c r="K742" i="13"/>
  <c r="K40" i="13"/>
  <c r="K157" i="13"/>
  <c r="K595" i="13"/>
  <c r="K922" i="13"/>
  <c r="K826" i="13"/>
  <c r="K608" i="13"/>
  <c r="K140" i="13"/>
  <c r="K257" i="13"/>
  <c r="K356" i="13"/>
  <c r="K111" i="13"/>
  <c r="K441" i="13"/>
  <c r="K385" i="13"/>
  <c r="K31" i="13"/>
  <c r="K319" i="13"/>
  <c r="K1743" i="13"/>
  <c r="K2561" i="13"/>
  <c r="K2426" i="13"/>
  <c r="K2703" i="13"/>
  <c r="K2714" i="13"/>
  <c r="K2618" i="13"/>
  <c r="K2524" i="13"/>
  <c r="W2524" i="13" s="1"/>
  <c r="K2388" i="13"/>
  <c r="K2293" i="13"/>
  <c r="K2782" i="13"/>
  <c r="K2951" i="13"/>
  <c r="K2285" i="13"/>
  <c r="K2479" i="13"/>
  <c r="K2908" i="13"/>
  <c r="K2831" i="13"/>
  <c r="K2064" i="13"/>
  <c r="K3145" i="13"/>
  <c r="K3049" i="13"/>
  <c r="K2774" i="13"/>
  <c r="K2743" i="13"/>
  <c r="K2541" i="13"/>
  <c r="K2369" i="13"/>
  <c r="K2669" i="13"/>
  <c r="K2692" i="13"/>
  <c r="K2906" i="13"/>
  <c r="K3063" i="13"/>
  <c r="K3024" i="13"/>
  <c r="K3273" i="13"/>
  <c r="K3821" i="13"/>
  <c r="K3771" i="13"/>
  <c r="K3730" i="13"/>
  <c r="K3124" i="13"/>
  <c r="K3462" i="13"/>
  <c r="K3494" i="13"/>
  <c r="K3819" i="13"/>
  <c r="K3391" i="13"/>
  <c r="K2970" i="13"/>
  <c r="K3226" i="13"/>
  <c r="K2805" i="13"/>
  <c r="K3296" i="13"/>
  <c r="K3457" i="13"/>
  <c r="K3210" i="13"/>
  <c r="K3314" i="13"/>
  <c r="K3012" i="13"/>
  <c r="K3751" i="13"/>
  <c r="K3742" i="13"/>
  <c r="K3042" i="13"/>
  <c r="K3973" i="13"/>
  <c r="W3973" i="13" s="1"/>
  <c r="K3916" i="13"/>
  <c r="K1628" i="13"/>
  <c r="K249" i="13"/>
  <c r="K2395" i="13"/>
  <c r="K2206" i="13"/>
  <c r="K1894" i="13"/>
  <c r="K1367" i="13"/>
  <c r="K2489" i="13"/>
  <c r="K1555" i="13"/>
  <c r="K1621" i="13"/>
  <c r="W1621" i="13" s="1"/>
  <c r="K2034" i="13"/>
  <c r="K1475" i="13"/>
  <c r="K1363" i="13"/>
  <c r="K137" i="13"/>
  <c r="K1221" i="13"/>
  <c r="K891" i="13"/>
  <c r="K1466" i="13"/>
  <c r="K1370" i="13"/>
  <c r="K1225" i="13"/>
  <c r="W1225" i="13" s="1"/>
  <c r="K1123" i="13"/>
  <c r="K1521" i="13"/>
  <c r="W1521" i="13" s="1"/>
  <c r="K1417" i="13"/>
  <c r="K1321" i="13"/>
  <c r="K1157" i="13"/>
  <c r="K775" i="13"/>
  <c r="K1556" i="13"/>
  <c r="K1460" i="13"/>
  <c r="K1364" i="13"/>
  <c r="K1232" i="13"/>
  <c r="W1232" i="13" s="1"/>
  <c r="K1136" i="13"/>
  <c r="K1040" i="13"/>
  <c r="K242" i="13"/>
  <c r="K823" i="13"/>
  <c r="K1091" i="13"/>
  <c r="K995" i="13"/>
  <c r="K932" i="13"/>
  <c r="K1222" i="13"/>
  <c r="K1126" i="13"/>
  <c r="K1030" i="13"/>
  <c r="W1030" i="13" s="1"/>
  <c r="K981" i="13"/>
  <c r="K907" i="13"/>
  <c r="K721" i="13"/>
  <c r="K771" i="13"/>
  <c r="K729" i="13"/>
  <c r="K758" i="13"/>
  <c r="K114" i="13"/>
  <c r="K582" i="13"/>
  <c r="K918" i="13"/>
  <c r="K822" i="13"/>
  <c r="K135" i="13"/>
  <c r="K220" i="13"/>
  <c r="K118" i="13"/>
  <c r="K314" i="13"/>
  <c r="K144" i="13"/>
  <c r="K663" i="13"/>
  <c r="K597" i="13"/>
  <c r="K574" i="13"/>
  <c r="K688" i="13"/>
  <c r="K1933" i="13"/>
  <c r="K2723" i="13"/>
  <c r="K2648" i="13"/>
  <c r="K2442" i="13"/>
  <c r="K2264" i="13"/>
  <c r="K2620" i="13"/>
  <c r="W2620" i="13" s="1"/>
  <c r="K2412" i="13"/>
  <c r="K2341" i="13"/>
  <c r="K2710" i="13"/>
  <c r="K2614" i="13"/>
  <c r="K2520" i="13"/>
  <c r="K2418" i="13"/>
  <c r="K2384" i="13"/>
  <c r="K2720" i="13"/>
  <c r="K2635" i="13"/>
  <c r="K2699" i="13"/>
  <c r="K2955" i="13"/>
  <c r="K2804" i="13"/>
  <c r="K3237" i="13"/>
  <c r="K3141" i="13"/>
  <c r="K3045" i="13"/>
  <c r="K2422" i="13"/>
  <c r="K2405" i="13"/>
  <c r="K2596" i="13"/>
  <c r="K2990" i="13"/>
  <c r="K3277" i="13"/>
  <c r="K3200" i="13"/>
  <c r="K3510" i="13"/>
  <c r="K3635" i="13"/>
  <c r="K3609" i="13"/>
  <c r="W3609" i="13" s="1"/>
  <c r="K3471" i="13"/>
  <c r="K3894" i="13"/>
  <c r="K3715" i="13"/>
  <c r="K3234" i="13"/>
  <c r="K3689" i="13"/>
  <c r="K3198" i="13"/>
  <c r="K3183" i="13"/>
  <c r="K3337" i="13"/>
  <c r="K3475" i="13"/>
  <c r="K3287" i="13"/>
  <c r="K2867" i="13"/>
  <c r="K3460" i="13"/>
  <c r="K3364" i="13"/>
  <c r="K3154" i="13"/>
  <c r="K3406" i="13"/>
  <c r="K3310" i="13"/>
  <c r="K2928" i="13"/>
  <c r="K3003" i="13"/>
  <c r="K3911" i="13"/>
  <c r="K3850" i="13"/>
  <c r="K3785" i="13"/>
  <c r="K3413" i="13"/>
  <c r="K3682" i="13"/>
  <c r="K3283" i="13"/>
  <c r="K3251" i="13"/>
  <c r="K3966" i="13"/>
  <c r="K3602" i="13"/>
  <c r="K3907" i="13"/>
  <c r="K29" i="13"/>
  <c r="K1590" i="13"/>
  <c r="K1378" i="13"/>
  <c r="K1735" i="13"/>
  <c r="K1721" i="13"/>
  <c r="K1566" i="13"/>
  <c r="K1811" i="13"/>
  <c r="K1710" i="13"/>
  <c r="K1359" i="13"/>
  <c r="K1207" i="13"/>
  <c r="W1207" i="13" s="1"/>
  <c r="K868" i="13"/>
  <c r="K1462" i="13"/>
  <c r="K1366" i="13"/>
  <c r="K1273" i="13"/>
  <c r="K1103" i="13"/>
  <c r="K1517" i="13"/>
  <c r="K1413" i="13"/>
  <c r="K1317" i="13"/>
  <c r="K815" i="13"/>
  <c r="K1280" i="13"/>
  <c r="K1552" i="13"/>
  <c r="K1456" i="13"/>
  <c r="K1360" i="13"/>
  <c r="K984" i="13"/>
  <c r="K1228" i="13"/>
  <c r="W1228" i="13" s="1"/>
  <c r="K1132" i="13"/>
  <c r="K1036" i="13"/>
  <c r="K799" i="13"/>
  <c r="K987" i="13"/>
  <c r="K1087" i="13"/>
  <c r="K908" i="13"/>
  <c r="K1218" i="13"/>
  <c r="K1122" i="13"/>
  <c r="K1026" i="13"/>
  <c r="K968" i="13"/>
  <c r="K883" i="13"/>
  <c r="K737" i="13"/>
  <c r="K93" i="13"/>
  <c r="K189" i="13"/>
  <c r="K572" i="13"/>
  <c r="K914" i="13"/>
  <c r="K818" i="13"/>
  <c r="K557" i="13"/>
  <c r="K183" i="13"/>
  <c r="K70" i="13"/>
  <c r="K267" i="13"/>
  <c r="K91" i="13"/>
  <c r="K637" i="13"/>
  <c r="K650" i="13"/>
  <c r="K53" i="13"/>
  <c r="K360" i="13"/>
  <c r="K323" i="13"/>
  <c r="K584" i="13"/>
  <c r="K278" i="13"/>
  <c r="K2584" i="13"/>
  <c r="K2549" i="13"/>
  <c r="K2499" i="13"/>
  <c r="K2468" i="13"/>
  <c r="K2292" i="13"/>
  <c r="K2728" i="13"/>
  <c r="K2497" i="13"/>
  <c r="K2706" i="13"/>
  <c r="K2610" i="13"/>
  <c r="K2516" i="13"/>
  <c r="K2795" i="13"/>
  <c r="K2959" i="13"/>
  <c r="K2490" i="13"/>
  <c r="K2704" i="13"/>
  <c r="K2813" i="13"/>
  <c r="K3233" i="13"/>
  <c r="K3137" i="13"/>
  <c r="K3041" i="13"/>
  <c r="K2360" i="13"/>
  <c r="K2506" i="13"/>
  <c r="K2604" i="13"/>
  <c r="K2883" i="13"/>
  <c r="K3088" i="13"/>
  <c r="K3118" i="13"/>
  <c r="K3281" i="13"/>
  <c r="K3519" i="13"/>
  <c r="K3846" i="13"/>
  <c r="K3796" i="13"/>
  <c r="K3830" i="13"/>
  <c r="K3755" i="13"/>
  <c r="K3648" i="13"/>
  <c r="K3622" i="13"/>
  <c r="K3503" i="13"/>
  <c r="K3517" i="13"/>
  <c r="K3844" i="13"/>
  <c r="K3415" i="13"/>
  <c r="K3736" i="13"/>
  <c r="K3702" i="13"/>
  <c r="K3321" i="13"/>
  <c r="K3179" i="13"/>
  <c r="K3425" i="13"/>
  <c r="K2953" i="13"/>
  <c r="K3164" i="13"/>
  <c r="K2996" i="13"/>
  <c r="K3278" i="13"/>
  <c r="K3335" i="13"/>
  <c r="K3456" i="13"/>
  <c r="K3360" i="13"/>
  <c r="K3402" i="13"/>
  <c r="K3306" i="13"/>
  <c r="K2845" i="13"/>
  <c r="K2994" i="13"/>
  <c r="K3939" i="13"/>
  <c r="K2941" i="13"/>
  <c r="K3813" i="13"/>
  <c r="W3813" i="13" s="1"/>
  <c r="K3215" i="13"/>
  <c r="K3307" i="13"/>
  <c r="K3834" i="13"/>
  <c r="K3268" i="13"/>
  <c r="K3411" i="13"/>
  <c r="K3043" i="13"/>
  <c r="K3679" i="13"/>
  <c r="K3779" i="13"/>
  <c r="K3816" i="13"/>
  <c r="W3816" i="13" s="1"/>
  <c r="K1825" i="13"/>
  <c r="K1579" i="13"/>
  <c r="K253" i="13"/>
  <c r="K2025" i="13"/>
  <c r="K1930" i="13"/>
  <c r="K568" i="13"/>
  <c r="K1716" i="13"/>
  <c r="K1279" i="13"/>
  <c r="K754" i="13"/>
  <c r="K1409" i="13"/>
  <c r="K1548" i="13"/>
  <c r="K1452" i="13"/>
  <c r="K1356" i="13"/>
  <c r="K791" i="13"/>
  <c r="K1224" i="13"/>
  <c r="W1224" i="13" s="1"/>
  <c r="K1128" i="13"/>
  <c r="K1032" i="13"/>
  <c r="W1032" i="13" s="1"/>
  <c r="K970" i="13"/>
  <c r="K1083" i="13"/>
  <c r="K783" i="13"/>
  <c r="K884" i="13"/>
  <c r="K1214" i="13"/>
  <c r="K1118" i="13"/>
  <c r="K1022" i="13"/>
  <c r="K936" i="13"/>
  <c r="K859" i="13"/>
  <c r="K989" i="13"/>
  <c r="K696" i="13"/>
  <c r="K746" i="13"/>
  <c r="K704" i="13"/>
  <c r="K766" i="13"/>
  <c r="K173" i="13"/>
  <c r="K910" i="13"/>
  <c r="K814" i="13"/>
  <c r="K757" i="13"/>
  <c r="K156" i="13"/>
  <c r="K235" i="13"/>
  <c r="K37" i="13"/>
  <c r="K624" i="13"/>
  <c r="K649" i="13"/>
  <c r="K482" i="13"/>
  <c r="K269" i="13"/>
  <c r="K1839" i="13"/>
  <c r="K2458" i="13"/>
  <c r="W2458" i="13" s="1"/>
  <c r="K2301" i="13"/>
  <c r="K2748" i="13"/>
  <c r="K2673" i="13"/>
  <c r="K2297" i="13"/>
  <c r="W2297" i="13" s="1"/>
  <c r="K2645" i="13"/>
  <c r="K2276" i="13"/>
  <c r="K2476" i="13"/>
  <c r="W2476" i="13" s="1"/>
  <c r="K2702" i="13"/>
  <c r="K2606" i="13"/>
  <c r="K2512" i="13"/>
  <c r="K2309" i="13"/>
  <c r="K2039" i="13"/>
  <c r="K2429" i="13"/>
  <c r="K2660" i="13"/>
  <c r="K2724" i="13"/>
  <c r="K2816" i="13"/>
  <c r="K2963" i="13"/>
  <c r="K2531" i="13"/>
  <c r="K2683" i="13"/>
  <c r="K3229" i="13"/>
  <c r="K3133" i="13"/>
  <c r="K2861" i="13"/>
  <c r="K2733" i="13"/>
  <c r="K2696" i="13"/>
  <c r="K2482" i="13"/>
  <c r="K2272" i="13"/>
  <c r="K2918" i="13"/>
  <c r="K2717" i="13"/>
  <c r="K2823" i="13"/>
  <c r="K3015" i="13"/>
  <c r="K3285" i="13"/>
  <c r="K3817" i="13"/>
  <c r="K3222" i="13"/>
  <c r="K3526" i="13"/>
  <c r="K3865" i="13"/>
  <c r="K3323" i="13"/>
  <c r="K3299" i="13"/>
  <c r="W3299" i="13" s="1"/>
  <c r="K3160" i="13"/>
  <c r="K2948" i="13"/>
  <c r="K3441" i="13"/>
  <c r="K3228" i="13"/>
  <c r="K3409" i="13"/>
  <c r="K3548" i="13"/>
  <c r="K3452" i="13"/>
  <c r="K3356" i="13"/>
  <c r="K3123" i="13"/>
  <c r="K3131" i="13"/>
  <c r="K3126" i="13"/>
  <c r="K3398" i="13"/>
  <c r="K3302" i="13"/>
  <c r="K2810" i="13"/>
  <c r="K2942" i="13"/>
  <c r="K3962" i="13"/>
  <c r="W3962" i="13" s="1"/>
  <c r="K3841" i="13"/>
  <c r="W3841" i="13" s="1"/>
  <c r="K3810" i="13"/>
  <c r="W3810" i="13" s="1"/>
  <c r="K3533" i="13"/>
  <c r="K3637" i="13"/>
  <c r="K3389" i="13"/>
  <c r="K3373" i="13"/>
  <c r="K3605" i="13"/>
  <c r="K3557" i="13"/>
  <c r="K3371" i="13"/>
  <c r="K3203" i="13"/>
  <c r="K3618" i="13"/>
  <c r="K3827" i="13"/>
  <c r="K232" i="13"/>
  <c r="K152" i="13"/>
  <c r="K2375" i="13"/>
  <c r="K1989" i="13"/>
  <c r="K1947" i="13"/>
  <c r="W1947" i="13" s="1"/>
  <c r="K1527" i="13"/>
  <c r="K487" i="13"/>
  <c r="K2062" i="13"/>
  <c r="K453" i="13"/>
  <c r="K1754" i="13"/>
  <c r="W1754" i="13" s="1"/>
  <c r="K1994" i="13"/>
  <c r="K2127" i="13"/>
  <c r="K1203" i="13"/>
  <c r="W1203" i="13" s="1"/>
  <c r="K1809" i="13"/>
  <c r="K1709" i="13"/>
  <c r="K1844" i="13"/>
  <c r="K1612" i="13"/>
  <c r="K1884" i="13"/>
  <c r="K1355" i="13"/>
  <c r="K1183" i="13"/>
  <c r="W1183" i="13" s="1"/>
  <c r="K1362" i="13"/>
  <c r="K975" i="13"/>
  <c r="K1505" i="13"/>
  <c r="K781" i="13"/>
  <c r="K567" i="13"/>
  <c r="K375" i="13"/>
  <c r="K204" i="13"/>
  <c r="K538" i="13"/>
  <c r="K127" i="13"/>
  <c r="K74" i="13"/>
  <c r="K501" i="13"/>
  <c r="K289" i="13"/>
  <c r="K285" i="13"/>
  <c r="K1955" i="13"/>
  <c r="K2451" i="13"/>
  <c r="K2166" i="13"/>
  <c r="K2287" i="13"/>
  <c r="K2443" i="13"/>
  <c r="K2016" i="13"/>
  <c r="K1969" i="13"/>
  <c r="K2150" i="13"/>
  <c r="K2055" i="13"/>
  <c r="K1551" i="13"/>
  <c r="K2056" i="13"/>
  <c r="K2245" i="13"/>
  <c r="K1843" i="13"/>
  <c r="K2152" i="13"/>
  <c r="K1963" i="13"/>
  <c r="K2222" i="13"/>
  <c r="K2322" i="13"/>
  <c r="K1594" i="13"/>
  <c r="K1602" i="13"/>
  <c r="K1902" i="13"/>
  <c r="K1742" i="13"/>
  <c r="K1638" i="13"/>
  <c r="K939" i="13"/>
  <c r="K1567" i="13"/>
  <c r="K1842" i="13"/>
  <c r="K1575" i="13"/>
  <c r="K1801" i="13"/>
  <c r="K1705" i="13"/>
  <c r="K1609" i="13"/>
  <c r="K1587" i="13"/>
  <c r="W1587" i="13" s="1"/>
  <c r="K1832" i="13"/>
  <c r="K1704" i="13"/>
  <c r="K1608" i="13"/>
  <c r="K2073" i="13"/>
  <c r="K1872" i="13"/>
  <c r="K1983" i="13"/>
  <c r="W1983" i="13" s="1"/>
  <c r="K1277" i="13"/>
  <c r="K1262" i="13"/>
  <c r="K1459" i="13"/>
  <c r="K1351" i="13"/>
  <c r="K1159" i="13"/>
  <c r="K1454" i="13"/>
  <c r="K1358" i="13"/>
  <c r="K1247" i="13"/>
  <c r="K1501" i="13"/>
  <c r="K1405" i="13"/>
  <c r="K1309" i="13"/>
  <c r="K1241" i="13"/>
  <c r="W1241" i="13" s="1"/>
  <c r="K1284" i="13"/>
  <c r="K1544" i="13"/>
  <c r="K1448" i="13"/>
  <c r="K1352" i="13"/>
  <c r="K992" i="13"/>
  <c r="K1220" i="13"/>
  <c r="K1124" i="13"/>
  <c r="K1028" i="13"/>
  <c r="W1028" i="13" s="1"/>
  <c r="K957" i="13"/>
  <c r="K779" i="13"/>
  <c r="K952" i="13"/>
  <c r="K1079" i="13"/>
  <c r="K947" i="13"/>
  <c r="K752" i="13"/>
  <c r="K860" i="13"/>
  <c r="K1210" i="13"/>
  <c r="W1210" i="13" s="1"/>
  <c r="K1018" i="13"/>
  <c r="K912" i="13"/>
  <c r="K835" i="13"/>
  <c r="K725" i="13"/>
  <c r="K712" i="13"/>
  <c r="K745" i="13"/>
  <c r="K528" i="13"/>
  <c r="K906" i="13"/>
  <c r="K810" i="13"/>
  <c r="K513" i="13"/>
  <c r="K615" i="13"/>
  <c r="K296" i="13"/>
  <c r="K540" i="13"/>
  <c r="K420" i="13"/>
  <c r="K636" i="13"/>
  <c r="K469" i="13"/>
  <c r="K214" i="13"/>
  <c r="K2494" i="13"/>
  <c r="K2107" i="13"/>
  <c r="K2609" i="13"/>
  <c r="K2574" i="13"/>
  <c r="K2517" i="13"/>
  <c r="K2324" i="13"/>
  <c r="K2753" i="13"/>
  <c r="K2522" i="13"/>
  <c r="K2260" i="13"/>
  <c r="K2698" i="13"/>
  <c r="K2602" i="13"/>
  <c r="K2508" i="13"/>
  <c r="K2510" i="13"/>
  <c r="K2530" i="13"/>
  <c r="K2566" i="13"/>
  <c r="K2675" i="13"/>
  <c r="K2365" i="13"/>
  <c r="K2550" i="13"/>
  <c r="K2786" i="13"/>
  <c r="K2619" i="13"/>
  <c r="K3225" i="13"/>
  <c r="K3129" i="13"/>
  <c r="K3033" i="13"/>
  <c r="K2852" i="13"/>
  <c r="K2450" i="13"/>
  <c r="K2621" i="13"/>
  <c r="K3474" i="13"/>
  <c r="K3379" i="13"/>
  <c r="K3780" i="13"/>
  <c r="K3227" i="13"/>
  <c r="K3683" i="13"/>
  <c r="W3683" i="13" s="1"/>
  <c r="K3020" i="13"/>
  <c r="K3657" i="13"/>
  <c r="K3579" i="13"/>
  <c r="K3535" i="13"/>
  <c r="K3439" i="13"/>
  <c r="K3357" i="13"/>
  <c r="K3732" i="13"/>
  <c r="K3290" i="13"/>
  <c r="K3083" i="13"/>
  <c r="K2799" i="13"/>
  <c r="K3214" i="13"/>
  <c r="K3300" i="13"/>
  <c r="K3544" i="13"/>
  <c r="K3448" i="13"/>
  <c r="K3352" i="13"/>
  <c r="K3114" i="13"/>
  <c r="K3100" i="13"/>
  <c r="K3059" i="13"/>
  <c r="K3394" i="13"/>
  <c r="K2781" i="13"/>
  <c r="K3288" i="13"/>
  <c r="K3339" i="13"/>
  <c r="K2979" i="13"/>
  <c r="K3943" i="13"/>
  <c r="K3467" i="13"/>
  <c r="K3634" i="13"/>
  <c r="K3859" i="13"/>
  <c r="K245" i="13"/>
  <c r="K563" i="13"/>
  <c r="K467" i="13"/>
  <c r="K371" i="13"/>
  <c r="K130" i="13"/>
  <c r="K163" i="13"/>
  <c r="K178" i="13"/>
  <c r="K27" i="13"/>
  <c r="K218" i="13"/>
  <c r="K416" i="13"/>
  <c r="K141" i="13"/>
  <c r="K400" i="13"/>
  <c r="K252" i="13"/>
  <c r="K83" i="13"/>
  <c r="K514" i="13"/>
  <c r="K497" i="13"/>
  <c r="K317" i="13"/>
  <c r="K524" i="13"/>
  <c r="K2459" i="13"/>
  <c r="W2459" i="13" s="1"/>
  <c r="K2099" i="13"/>
  <c r="K2291" i="13"/>
  <c r="K2455" i="13"/>
  <c r="K2033" i="13"/>
  <c r="K2100" i="13"/>
  <c r="W2100" i="13" s="1"/>
  <c r="K1695" i="13"/>
  <c r="K2155" i="13"/>
  <c r="K1847" i="13"/>
  <c r="K2249" i="13"/>
  <c r="K1949" i="13"/>
  <c r="K2048" i="13"/>
  <c r="K1992" i="13"/>
  <c r="K2123" i="13"/>
  <c r="K2226" i="13"/>
  <c r="K2326" i="13"/>
  <c r="W2326" i="13" s="1"/>
  <c r="K1897" i="13"/>
  <c r="K1890" i="13"/>
  <c r="K1738" i="13"/>
  <c r="K1634" i="13"/>
  <c r="K796" i="13"/>
  <c r="K1554" i="13"/>
  <c r="K1834" i="13"/>
  <c r="K1562" i="13"/>
  <c r="K1797" i="13"/>
  <c r="K1701" i="13"/>
  <c r="K967" i="13"/>
  <c r="K1574" i="13"/>
  <c r="K1824" i="13"/>
  <c r="K1700" i="13"/>
  <c r="K1864" i="13"/>
  <c r="W1864" i="13" s="1"/>
  <c r="K1972" i="13"/>
  <c r="K2165" i="13"/>
  <c r="K1240" i="13"/>
  <c r="W1240" i="13" s="1"/>
  <c r="K1455" i="13"/>
  <c r="K1347" i="13"/>
  <c r="K1235" i="13"/>
  <c r="W1235" i="13" s="1"/>
  <c r="K1089" i="13"/>
  <c r="K1546" i="13"/>
  <c r="K1450" i="13"/>
  <c r="K1354" i="13"/>
  <c r="K867" i="13"/>
  <c r="K254" i="13"/>
  <c r="K1497" i="13"/>
  <c r="K1401" i="13"/>
  <c r="K1305" i="13"/>
  <c r="K629" i="13"/>
  <c r="K1540" i="13"/>
  <c r="K1444" i="13"/>
  <c r="K1348" i="13"/>
  <c r="K966" i="13"/>
  <c r="K1216" i="13"/>
  <c r="K1120" i="13"/>
  <c r="K1024" i="13"/>
  <c r="K948" i="13"/>
  <c r="K933" i="13"/>
  <c r="K1075" i="13"/>
  <c r="K923" i="13"/>
  <c r="K836" i="13"/>
  <c r="K1206" i="13"/>
  <c r="W1206" i="13" s="1"/>
  <c r="K1110" i="13"/>
  <c r="K1014" i="13"/>
  <c r="K888" i="13"/>
  <c r="K811" i="13"/>
  <c r="K963" i="13"/>
  <c r="K653" i="13"/>
  <c r="K762" i="13"/>
  <c r="K902" i="13"/>
  <c r="K806" i="13"/>
  <c r="K498" i="13"/>
  <c r="K732" i="13"/>
  <c r="K761" i="13"/>
  <c r="K765" i="13"/>
  <c r="K756" i="13"/>
  <c r="K589" i="13"/>
  <c r="K602" i="13"/>
  <c r="K768" i="13"/>
  <c r="K281" i="13"/>
  <c r="K260" i="13"/>
  <c r="K530" i="13"/>
  <c r="K393" i="13"/>
  <c r="K2080" i="13"/>
  <c r="K2545" i="13"/>
  <c r="K2773" i="13"/>
  <c r="K2370" i="13"/>
  <c r="K2212" i="13"/>
  <c r="K2453" i="13"/>
  <c r="K2694" i="13"/>
  <c r="K2598" i="13"/>
  <c r="K2504" i="13"/>
  <c r="K2284" i="13"/>
  <c r="W2284" i="13" s="1"/>
  <c r="K2366" i="13"/>
  <c r="K2534" i="13"/>
  <c r="K2397" i="13"/>
  <c r="K2571" i="13"/>
  <c r="K2763" i="13"/>
  <c r="K2841" i="13"/>
  <c r="K2425" i="13"/>
  <c r="K2555" i="13"/>
  <c r="K2784" i="13"/>
  <c r="K2725" i="13"/>
  <c r="K3221" i="13"/>
  <c r="K3125" i="13"/>
  <c r="K3029" i="13"/>
  <c r="K2600" i="13"/>
  <c r="K2537" i="13"/>
  <c r="K2898" i="13"/>
  <c r="K2695" i="13"/>
  <c r="K2819" i="13"/>
  <c r="K2583" i="13"/>
  <c r="K2420" i="13"/>
  <c r="K2863" i="13"/>
  <c r="K3134" i="13"/>
  <c r="K3040" i="13"/>
  <c r="K3095" i="13"/>
  <c r="K3293" i="13"/>
  <c r="K3469" i="13"/>
  <c r="K3842" i="13"/>
  <c r="K3403" i="13"/>
  <c r="K3801" i="13"/>
  <c r="K3696" i="13"/>
  <c r="K3670" i="13"/>
  <c r="K3592" i="13"/>
  <c r="K3944" i="13"/>
  <c r="K3890" i="13"/>
  <c r="K3782" i="13"/>
  <c r="K3007" i="13"/>
  <c r="K3122" i="13"/>
  <c r="K3377" i="13"/>
  <c r="K3501" i="13"/>
  <c r="K3284" i="13"/>
  <c r="K3444" i="13"/>
  <c r="K3348" i="13"/>
  <c r="K3390" i="13"/>
  <c r="K3888" i="13"/>
  <c r="K3527" i="13"/>
  <c r="K3957" i="13"/>
  <c r="K3669" i="13"/>
  <c r="K3147" i="13"/>
  <c r="K3108" i="13"/>
  <c r="K3872" i="13"/>
  <c r="K3647" i="13"/>
  <c r="K3726" i="13"/>
  <c r="K3895" i="13"/>
  <c r="K3598" i="13"/>
  <c r="K15" i="13"/>
  <c r="K299" i="13"/>
  <c r="K58" i="13"/>
  <c r="K2294" i="13"/>
  <c r="K1662" i="13"/>
  <c r="K43" i="13"/>
  <c r="K1971" i="13"/>
  <c r="K1952" i="13"/>
  <c r="K2084" i="13"/>
  <c r="K1625" i="13"/>
  <c r="W1625" i="13" s="1"/>
  <c r="K77" i="13"/>
  <c r="K2407" i="13"/>
  <c r="K2233" i="13"/>
  <c r="K1915" i="13"/>
  <c r="K167" i="13"/>
  <c r="K340" i="13"/>
  <c r="K577" i="13"/>
  <c r="K150" i="13"/>
  <c r="K266" i="13"/>
  <c r="K115" i="13"/>
  <c r="K312" i="13"/>
  <c r="K106" i="13"/>
  <c r="K510" i="13"/>
  <c r="K331" i="13"/>
  <c r="K66" i="13"/>
  <c r="K2465" i="13"/>
  <c r="K1779" i="13"/>
  <c r="K2191" i="13"/>
  <c r="K2295" i="13"/>
  <c r="K2469" i="13"/>
  <c r="K1795" i="13"/>
  <c r="K2175" i="13"/>
  <c r="K2071" i="13"/>
  <c r="W2071" i="13" s="1"/>
  <c r="K1881" i="13"/>
  <c r="K2072" i="13"/>
  <c r="W2072" i="13" s="1"/>
  <c r="K2253" i="13"/>
  <c r="K2230" i="13"/>
  <c r="K2330" i="13"/>
  <c r="K2049" i="13"/>
  <c r="K1271" i="13"/>
  <c r="K1559" i="13"/>
  <c r="K1563" i="13"/>
  <c r="K1878" i="13"/>
  <c r="K1734" i="13"/>
  <c r="K1630" i="13"/>
  <c r="K2040" i="13"/>
  <c r="K1822" i="13"/>
  <c r="K1793" i="13"/>
  <c r="K1697" i="13"/>
  <c r="K1812" i="13"/>
  <c r="K1696" i="13"/>
  <c r="K2054" i="13"/>
  <c r="K1852" i="13"/>
  <c r="K1956" i="13"/>
  <c r="K2149" i="13"/>
  <c r="K1227" i="13"/>
  <c r="W1227" i="13" s="1"/>
  <c r="K1447" i="13"/>
  <c r="K1343" i="13"/>
  <c r="K1073" i="13"/>
  <c r="W1073" i="13" s="1"/>
  <c r="K1542" i="13"/>
  <c r="K1446" i="13"/>
  <c r="K1350" i="13"/>
  <c r="K844" i="13"/>
  <c r="K1605" i="13"/>
  <c r="K1493" i="13"/>
  <c r="K1397" i="13"/>
  <c r="K1301" i="13"/>
  <c r="K1276" i="13"/>
  <c r="K1263" i="13"/>
  <c r="K1536" i="13"/>
  <c r="K1440" i="13"/>
  <c r="K1344" i="13"/>
  <c r="K971" i="13"/>
  <c r="K953" i="13"/>
  <c r="K1212" i="13"/>
  <c r="W1212" i="13" s="1"/>
  <c r="K1116" i="13"/>
  <c r="K1020" i="13"/>
  <c r="K924" i="13"/>
  <c r="K748" i="13"/>
  <c r="K909" i="13"/>
  <c r="K1071" i="13"/>
  <c r="K899" i="13"/>
  <c r="K627" i="13"/>
  <c r="K812" i="13"/>
  <c r="K1202" i="13"/>
  <c r="W1202" i="13" s="1"/>
  <c r="K1106" i="13"/>
  <c r="K1010" i="13"/>
  <c r="K864" i="13"/>
  <c r="K642" i="13"/>
  <c r="K945" i="13"/>
  <c r="K640" i="13"/>
  <c r="K700" i="13"/>
  <c r="K657" i="13"/>
  <c r="K687" i="13"/>
  <c r="K741" i="13"/>
  <c r="K720" i="13"/>
  <c r="K508" i="13"/>
  <c r="K898" i="13"/>
  <c r="K802" i="13"/>
  <c r="K493" i="13"/>
  <c r="K570" i="13"/>
  <c r="K580" i="13"/>
  <c r="K100" i="13"/>
  <c r="K772" i="13"/>
  <c r="K354" i="13"/>
  <c r="K601" i="13"/>
  <c r="K434" i="13"/>
  <c r="K2147" i="13"/>
  <c r="K2519" i="13"/>
  <c r="K2216" i="13"/>
  <c r="K2597" i="13"/>
  <c r="K2349" i="13"/>
  <c r="K2060" i="13"/>
  <c r="K2719" i="13"/>
  <c r="K2542" i="13"/>
  <c r="K2691" i="13"/>
  <c r="K2547" i="13"/>
  <c r="K2151" i="13"/>
  <c r="K2690" i="13"/>
  <c r="K2594" i="13"/>
  <c r="K2500" i="13"/>
  <c r="K2268" i="13"/>
  <c r="K2357" i="13"/>
  <c r="W2357" i="13" s="1"/>
  <c r="K2413" i="13"/>
  <c r="K2768" i="13"/>
  <c r="K2777" i="13"/>
  <c r="K2803" i="13"/>
  <c r="W2803" i="13" s="1"/>
  <c r="K2862" i="13"/>
  <c r="K2452" i="13"/>
  <c r="K2797" i="13"/>
  <c r="K2890" i="13"/>
  <c r="K2624" i="13"/>
  <c r="K3217" i="13"/>
  <c r="K3121" i="13"/>
  <c r="K3025" i="13"/>
  <c r="K2793" i="13"/>
  <c r="K2440" i="13"/>
  <c r="K2484" i="13"/>
  <c r="K2178" i="13"/>
  <c r="W2178" i="13" s="1"/>
  <c r="K2509" i="13"/>
  <c r="K2896" i="13"/>
  <c r="K3168" i="13"/>
  <c r="K3297" i="13"/>
  <c r="K3555" i="13"/>
  <c r="K3896" i="13"/>
  <c r="K3478" i="13"/>
  <c r="K3880" i="13"/>
  <c r="K3427" i="13"/>
  <c r="K3252" i="13"/>
  <c r="K3965" i="13"/>
  <c r="W3965" i="13" s="1"/>
  <c r="K3553" i="13"/>
  <c r="K3458" i="13"/>
  <c r="K3028" i="13"/>
  <c r="K3103" i="13"/>
  <c r="K3393" i="13"/>
  <c r="K3082" i="13"/>
  <c r="K3829" i="13"/>
  <c r="K3563" i="13"/>
  <c r="K2945" i="13"/>
  <c r="K3856" i="13"/>
  <c r="K3242" i="13"/>
  <c r="K3711" i="13"/>
  <c r="K3761" i="13"/>
  <c r="K3387" i="13"/>
  <c r="K3325" i="13"/>
  <c r="K3927" i="13"/>
  <c r="K3735" i="13"/>
  <c r="K3902" i="13"/>
  <c r="K3" i="13"/>
  <c r="K499" i="13"/>
  <c r="K2367" i="13"/>
  <c r="K1874" i="13"/>
  <c r="K1687" i="13"/>
  <c r="K2411" i="13"/>
  <c r="K1959" i="13"/>
  <c r="K238" i="13"/>
  <c r="K1591" i="13"/>
  <c r="K476" i="13"/>
  <c r="K1713" i="13"/>
  <c r="K2101" i="13"/>
  <c r="W2101" i="13" s="1"/>
  <c r="K60" i="13"/>
  <c r="K2003" i="13"/>
  <c r="W2003" i="13" s="1"/>
  <c r="K1151" i="13"/>
  <c r="K1604" i="13"/>
  <c r="K2089" i="13"/>
  <c r="K1999" i="13"/>
  <c r="W1999" i="13" s="1"/>
  <c r="K1153" i="13"/>
  <c r="W1153" i="13" s="1"/>
  <c r="K1463" i="13"/>
  <c r="K1257" i="13"/>
  <c r="K1458" i="13"/>
  <c r="K1256" i="13"/>
  <c r="K1313" i="13"/>
  <c r="K181" i="13"/>
  <c r="K471" i="13"/>
  <c r="K126" i="13"/>
  <c r="K159" i="13"/>
  <c r="K192" i="13"/>
  <c r="K559" i="13"/>
  <c r="K463" i="13"/>
  <c r="K367" i="13"/>
  <c r="K101" i="13"/>
  <c r="K134" i="13"/>
  <c r="K268" i="13"/>
  <c r="K555" i="13"/>
  <c r="K459" i="13"/>
  <c r="K363" i="13"/>
  <c r="K80" i="13"/>
  <c r="K105" i="13"/>
  <c r="K138" i="13"/>
  <c r="K153" i="13"/>
  <c r="K241" i="13"/>
  <c r="K35" i="13"/>
  <c r="K164" i="13"/>
  <c r="K275" i="13"/>
  <c r="K124" i="13"/>
  <c r="K549" i="13"/>
  <c r="K129" i="13"/>
  <c r="K89" i="13"/>
  <c r="K2477" i="13"/>
  <c r="K2124" i="13"/>
  <c r="K2195" i="13"/>
  <c r="K2299" i="13"/>
  <c r="K2485" i="13"/>
  <c r="K2012" i="13"/>
  <c r="K1935" i="13"/>
  <c r="K2180" i="13"/>
  <c r="K2257" i="13"/>
  <c r="K2342" i="13"/>
  <c r="K2148" i="13"/>
  <c r="K2006" i="13"/>
  <c r="K2234" i="13"/>
  <c r="K2334" i="13"/>
  <c r="K1175" i="13"/>
  <c r="W1175" i="13" s="1"/>
  <c r="K785" i="13"/>
  <c r="K1550" i="13"/>
  <c r="K1870" i="13"/>
  <c r="K1730" i="13"/>
  <c r="K1626" i="13"/>
  <c r="K2024" i="13"/>
  <c r="W2024" i="13" s="1"/>
  <c r="K1810" i="13"/>
  <c r="K1789" i="13"/>
  <c r="K1693" i="13"/>
  <c r="K1804" i="13"/>
  <c r="K1692" i="13"/>
  <c r="K2038" i="13"/>
  <c r="K1840" i="13"/>
  <c r="K1932" i="13"/>
  <c r="K2117" i="13"/>
  <c r="K739" i="13"/>
  <c r="K1443" i="13"/>
  <c r="K1339" i="13"/>
  <c r="K915" i="13"/>
  <c r="K1057" i="13"/>
  <c r="K1538" i="13"/>
  <c r="K1442" i="13"/>
  <c r="K1346" i="13"/>
  <c r="K1119" i="13"/>
  <c r="K1601" i="13"/>
  <c r="K1489" i="13"/>
  <c r="K1393" i="13"/>
  <c r="K1297" i="13"/>
  <c r="W1297" i="13" s="1"/>
  <c r="K1259" i="13"/>
  <c r="K1532" i="13"/>
  <c r="K1436" i="13"/>
  <c r="K1340" i="13"/>
  <c r="K949" i="13"/>
  <c r="K1208" i="13"/>
  <c r="W1208" i="13" s="1"/>
  <c r="K1016" i="13"/>
  <c r="K900" i="13"/>
  <c r="K689" i="13"/>
  <c r="K885" i="13"/>
  <c r="K1067" i="13"/>
  <c r="K875" i="13"/>
  <c r="K616" i="13"/>
  <c r="K1198" i="13"/>
  <c r="W1198" i="13" s="1"/>
  <c r="K1102" i="13"/>
  <c r="K1006" i="13"/>
  <c r="K840" i="13"/>
  <c r="K620" i="13"/>
  <c r="K921" i="13"/>
  <c r="K679" i="13"/>
  <c r="K644" i="13"/>
  <c r="K894" i="13"/>
  <c r="K798" i="13"/>
  <c r="K707" i="13"/>
  <c r="K736" i="13"/>
  <c r="K740" i="13"/>
  <c r="K198" i="13"/>
  <c r="K731" i="13"/>
  <c r="K743" i="13"/>
  <c r="K95" i="13"/>
  <c r="K349" i="13"/>
  <c r="K588" i="13"/>
  <c r="K358" i="13"/>
  <c r="K421" i="13"/>
  <c r="K2305" i="13"/>
  <c r="K2655" i="13"/>
  <c r="K2570" i="13"/>
  <c r="K2437" i="13"/>
  <c r="K2428" i="13"/>
  <c r="K2188" i="13"/>
  <c r="K2686" i="13"/>
  <c r="K2590" i="13"/>
  <c r="K2496" i="13"/>
  <c r="K2252" i="13"/>
  <c r="K2348" i="13"/>
  <c r="K1879" i="13"/>
  <c r="K2585" i="13"/>
  <c r="K2444" i="13"/>
  <c r="K2340" i="13"/>
  <c r="K2589" i="13"/>
  <c r="K2790" i="13"/>
  <c r="K2807" i="13"/>
  <c r="K2814" i="13"/>
  <c r="K2647" i="13"/>
  <c r="K3213" i="13"/>
  <c r="K3117" i="13"/>
  <c r="K3021" i="13"/>
  <c r="K2952" i="13"/>
  <c r="K2505" i="13"/>
  <c r="K2736" i="13"/>
  <c r="K2700" i="13"/>
  <c r="K2651" i="13"/>
  <c r="K2806" i="13"/>
  <c r="K2559" i="13"/>
  <c r="K2721" i="13"/>
  <c r="K3159" i="13"/>
  <c r="K3120" i="13"/>
  <c r="K3301" i="13"/>
  <c r="K3138" i="13"/>
  <c r="K3568" i="13"/>
  <c r="K3917" i="13"/>
  <c r="K3867" i="13"/>
  <c r="K3901" i="13"/>
  <c r="K3451" i="13"/>
  <c r="K3826" i="13"/>
  <c r="K3331" i="13"/>
  <c r="K3119" i="13"/>
  <c r="K3705" i="13"/>
  <c r="K3627" i="13"/>
  <c r="K3566" i="13"/>
  <c r="K3915" i="13"/>
  <c r="K3807" i="13"/>
  <c r="K3778" i="13"/>
  <c r="K3060" i="13"/>
  <c r="K3026" i="13"/>
  <c r="K3266" i="13"/>
  <c r="K3167" i="13"/>
  <c r="K3232" i="13"/>
  <c r="K3532" i="13"/>
  <c r="K3436" i="13"/>
  <c r="K3340" i="13"/>
  <c r="K3382" i="13"/>
  <c r="K3272" i="13"/>
  <c r="K3246" i="13"/>
  <c r="K3838" i="13"/>
  <c r="K3646" i="13"/>
  <c r="K3035" i="13"/>
  <c r="K3861" i="13"/>
  <c r="K3639" i="13"/>
  <c r="K3792" i="13"/>
  <c r="K3877" i="13"/>
  <c r="K148" i="13"/>
  <c r="K405" i="13"/>
  <c r="K1077" i="13"/>
  <c r="K1766" i="13"/>
  <c r="W1766" i="13" s="1"/>
  <c r="K1986" i="13"/>
  <c r="K22" i="13"/>
  <c r="K2473" i="13"/>
  <c r="K1883" i="13"/>
  <c r="K2129" i="13"/>
  <c r="K1650" i="13"/>
  <c r="K1523" i="13"/>
  <c r="K466" i="13"/>
  <c r="K1646" i="13"/>
  <c r="K1616" i="13"/>
  <c r="W1616" i="13" s="1"/>
  <c r="K1746" i="13"/>
  <c r="K545" i="13"/>
  <c r="K2146" i="13"/>
  <c r="K2238" i="13"/>
  <c r="K1543" i="13"/>
  <c r="K1342" i="13"/>
  <c r="K861" i="13"/>
  <c r="K897" i="13"/>
  <c r="K794" i="13"/>
  <c r="K521" i="13"/>
  <c r="K569" i="13"/>
  <c r="K2682" i="13"/>
  <c r="K2586" i="13"/>
  <c r="K2236" i="13"/>
  <c r="K2553" i="13"/>
  <c r="K2828" i="13"/>
  <c r="K2887" i="13"/>
  <c r="K2667" i="13"/>
  <c r="K2727" i="13"/>
  <c r="K2381" i="13"/>
  <c r="K3209" i="13"/>
  <c r="K3113" i="13"/>
  <c r="K3017" i="13"/>
  <c r="K2681" i="13"/>
  <c r="K2752" i="13"/>
  <c r="K2546" i="13"/>
  <c r="K2815" i="13"/>
  <c r="K2539" i="13"/>
  <c r="K2843" i="13"/>
  <c r="K2818" i="13"/>
  <c r="K2912" i="13"/>
  <c r="K3086" i="13"/>
  <c r="K3560" i="13"/>
  <c r="K3743" i="13"/>
  <c r="K3718" i="13"/>
  <c r="K3640" i="13"/>
  <c r="K3481" i="13"/>
  <c r="K3329" i="13"/>
  <c r="K3455" i="13"/>
  <c r="K3002" i="13"/>
  <c r="K3211" i="13"/>
  <c r="K3537" i="13"/>
  <c r="K3148" i="13"/>
  <c r="K3528" i="13"/>
  <c r="K3432" i="13"/>
  <c r="K3336" i="13"/>
  <c r="K3056" i="13"/>
  <c r="K3064" i="13"/>
  <c r="K3378" i="13"/>
  <c r="K3238" i="13"/>
  <c r="W3238" i="13" s="1"/>
  <c r="K3142" i="13"/>
  <c r="K3583" i="13"/>
  <c r="K3767" i="13"/>
  <c r="K3954" i="13"/>
  <c r="K3479" i="13"/>
  <c r="K3596" i="13"/>
  <c r="K3968" i="13"/>
  <c r="W3968" i="13" s="1"/>
  <c r="K3515" i="13"/>
  <c r="K251" i="13"/>
  <c r="K505" i="13"/>
  <c r="K1666" i="13"/>
  <c r="K2027" i="13"/>
  <c r="K1558" i="13"/>
  <c r="K197" i="13"/>
  <c r="K428" i="13"/>
  <c r="K1629" i="13"/>
  <c r="K2085" i="13"/>
  <c r="K1425" i="13"/>
  <c r="K201" i="13"/>
  <c r="K944" i="13"/>
  <c r="K180" i="13"/>
  <c r="K490" i="13"/>
  <c r="K2104" i="13"/>
  <c r="K1783" i="13"/>
  <c r="K1435" i="13"/>
  <c r="K151" i="13"/>
  <c r="K2184" i="13"/>
  <c r="K2314" i="13"/>
  <c r="K158" i="13"/>
  <c r="K2283" i="13"/>
  <c r="W2283" i="13" s="1"/>
  <c r="K2130" i="13"/>
  <c r="K2318" i="13"/>
  <c r="K562" i="13"/>
  <c r="K1916" i="13"/>
  <c r="K1293" i="13"/>
  <c r="K666" i="13"/>
  <c r="K890" i="13"/>
  <c r="K473" i="13"/>
  <c r="K526" i="13"/>
  <c r="K747" i="13"/>
  <c r="K345" i="13"/>
  <c r="K136" i="13"/>
  <c r="K2172" i="13"/>
  <c r="K2744" i="13"/>
  <c r="K2567" i="13"/>
  <c r="K2076" i="13"/>
  <c r="K2716" i="13"/>
  <c r="K286" i="13"/>
  <c r="K547" i="13"/>
  <c r="K451" i="13"/>
  <c r="K355" i="13"/>
  <c r="K55" i="13"/>
  <c r="K88" i="13"/>
  <c r="K113" i="13"/>
  <c r="K264" i="13"/>
  <c r="K90" i="13"/>
  <c r="K200" i="13"/>
  <c r="K316" i="13"/>
  <c r="K161" i="13"/>
  <c r="K579" i="13"/>
  <c r="K344" i="13"/>
  <c r="K175" i="13"/>
  <c r="K558" i="13"/>
  <c r="K388" i="13"/>
  <c r="K2493" i="13"/>
  <c r="K1875" i="13"/>
  <c r="K2203" i="13"/>
  <c r="W2203" i="13" s="1"/>
  <c r="K2307" i="13"/>
  <c r="K2087" i="13"/>
  <c r="K1885" i="13"/>
  <c r="K1913" i="13"/>
  <c r="K2118" i="13"/>
  <c r="K2265" i="13"/>
  <c r="K2044" i="13"/>
  <c r="K1901" i="13"/>
  <c r="K2242" i="13"/>
  <c r="K2346" i="13"/>
  <c r="K2086" i="13"/>
  <c r="K1683" i="13"/>
  <c r="K1846" i="13"/>
  <c r="K1722" i="13"/>
  <c r="K1618" i="13"/>
  <c r="W1618" i="13" s="1"/>
  <c r="K2005" i="13"/>
  <c r="W2005" i="13" s="1"/>
  <c r="K1781" i="13"/>
  <c r="K1685" i="13"/>
  <c r="K1525" i="13"/>
  <c r="K1539" i="13"/>
  <c r="K2189" i="13"/>
  <c r="K1796" i="13"/>
  <c r="K1684" i="13"/>
  <c r="K2011" i="13"/>
  <c r="K1816" i="13"/>
  <c r="K1896" i="13"/>
  <c r="K2097" i="13"/>
  <c r="K1275" i="13"/>
  <c r="K1431" i="13"/>
  <c r="K1331" i="13"/>
  <c r="K1025" i="13"/>
  <c r="K1530" i="13"/>
  <c r="W1530" i="13" s="1"/>
  <c r="K1434" i="13"/>
  <c r="K1338" i="13"/>
  <c r="K1593" i="13"/>
  <c r="K1481" i="13"/>
  <c r="K1385" i="13"/>
  <c r="K1289" i="13"/>
  <c r="W1289" i="13" s="1"/>
  <c r="K1195" i="13"/>
  <c r="W1195" i="13" s="1"/>
  <c r="K1223" i="13"/>
  <c r="W1223" i="13" s="1"/>
  <c r="K1524" i="13"/>
  <c r="K1428" i="13"/>
  <c r="K1332" i="13"/>
  <c r="K901" i="13"/>
  <c r="K1200" i="13"/>
  <c r="W1200" i="13" s="1"/>
  <c r="K1104" i="13"/>
  <c r="K1008" i="13"/>
  <c r="K852" i="13"/>
  <c r="K578" i="13"/>
  <c r="K837" i="13"/>
  <c r="K991" i="13"/>
  <c r="K1059" i="13"/>
  <c r="K827" i="13"/>
  <c r="K445" i="13"/>
  <c r="K990" i="13"/>
  <c r="K1190" i="13"/>
  <c r="W1190" i="13" s="1"/>
  <c r="K1094" i="13"/>
  <c r="K998" i="13"/>
  <c r="K735" i="13"/>
  <c r="K517" i="13"/>
  <c r="K873" i="13"/>
  <c r="K592" i="13"/>
  <c r="K609" i="13"/>
  <c r="K648" i="13"/>
  <c r="K886" i="13"/>
  <c r="K790" i="13"/>
  <c r="K468" i="13"/>
  <c r="K682" i="13"/>
  <c r="K711" i="13"/>
  <c r="K715" i="13"/>
  <c r="K54" i="13"/>
  <c r="K706" i="13"/>
  <c r="K516" i="13"/>
  <c r="K718" i="13"/>
  <c r="K792" i="13"/>
  <c r="K170" i="13"/>
  <c r="K364" i="13"/>
  <c r="K336" i="13"/>
  <c r="K386" i="13"/>
  <c r="K2565" i="13"/>
  <c r="K2680" i="13"/>
  <c r="K2643" i="13"/>
  <c r="K2593" i="13"/>
  <c r="K2491" i="13"/>
  <c r="K2280" i="13"/>
  <c r="K2492" i="13"/>
  <c r="K2591" i="13"/>
  <c r="K2377" i="13"/>
  <c r="W2377" i="13" s="1"/>
  <c r="K2385" i="13"/>
  <c r="K2022" i="13"/>
  <c r="W2022" i="13" s="1"/>
  <c r="K2678" i="13"/>
  <c r="K2582" i="13"/>
  <c r="K2471" i="13"/>
  <c r="K2220" i="13"/>
  <c r="K2329" i="13"/>
  <c r="K2478" i="13"/>
  <c r="K2240" i="13"/>
  <c r="K2498" i="13"/>
  <c r="K2376" i="13"/>
  <c r="K2832" i="13"/>
  <c r="K2891" i="13"/>
  <c r="K2701" i="13"/>
  <c r="K2839" i="13"/>
  <c r="K3205" i="13"/>
  <c r="K3109" i="13"/>
  <c r="K3013" i="13"/>
  <c r="K2676" i="13"/>
  <c r="K2926" i="13"/>
  <c r="K2802" i="13"/>
  <c r="W2802" i="13" s="1"/>
  <c r="K2866" i="13"/>
  <c r="K2840" i="13"/>
  <c r="K2562" i="13"/>
  <c r="K2393" i="13"/>
  <c r="K3184" i="13"/>
  <c r="K2798" i="13"/>
  <c r="K3195" i="13"/>
  <c r="K3603" i="13"/>
  <c r="K3942" i="13"/>
  <c r="K3892" i="13"/>
  <c r="K3926" i="13"/>
  <c r="K3851" i="13"/>
  <c r="K3739" i="13"/>
  <c r="K3151" i="13"/>
  <c r="K3601" i="13"/>
  <c r="K2772" i="13"/>
  <c r="K3490" i="13"/>
  <c r="K3832" i="13"/>
  <c r="K3803" i="13"/>
  <c r="K3132" i="13"/>
  <c r="K2968" i="13"/>
  <c r="K3345" i="13"/>
  <c r="K3190" i="13"/>
  <c r="K3313" i="13"/>
  <c r="K3524" i="13"/>
  <c r="K3428" i="13"/>
  <c r="K3332" i="13"/>
  <c r="K3374" i="13"/>
  <c r="K3247" i="13"/>
  <c r="K3212" i="13"/>
  <c r="K3550" i="13"/>
  <c r="K3763" i="13"/>
  <c r="K3701" i="13"/>
  <c r="K3255" i="13"/>
  <c r="K3107" i="13"/>
  <c r="K3940" i="13"/>
  <c r="K3787" i="13"/>
  <c r="K3660" i="13"/>
  <c r="K3766" i="13"/>
  <c r="K3971" i="13"/>
  <c r="W3971" i="13" s="1"/>
  <c r="K3541" i="13"/>
  <c r="K2974" i="13"/>
  <c r="K3542" i="13"/>
  <c r="K3790" i="13"/>
  <c r="K3770" i="13"/>
  <c r="K16" i="13"/>
  <c r="K1113" i="13"/>
  <c r="K1114" i="13"/>
  <c r="K1112" i="13"/>
  <c r="N3690" i="13"/>
  <c r="N3289" i="13"/>
  <c r="O3289" i="13" s="1"/>
  <c r="Q3289" i="13" s="1"/>
  <c r="K2" i="13"/>
  <c r="N3378" i="13"/>
  <c r="N3428" i="13"/>
  <c r="O3428" i="13" s="1"/>
  <c r="Q3428" i="13" s="1"/>
  <c r="N3408" i="13"/>
  <c r="O3408" i="13" s="1"/>
  <c r="Q3408" i="13" s="1"/>
  <c r="N3350" i="13"/>
  <c r="O3350" i="13" s="1"/>
  <c r="Q3350" i="13" s="1"/>
  <c r="N3041" i="13"/>
  <c r="O3041" i="13" s="1"/>
  <c r="Q3041" i="13" s="1"/>
  <c r="N3385" i="13"/>
  <c r="O3385" i="13" s="1"/>
  <c r="Q3385" i="13" s="1"/>
  <c r="N3139" i="13"/>
  <c r="O3139" i="13" s="1"/>
  <c r="Q3139" i="13" s="1"/>
  <c r="N3362" i="13"/>
  <c r="O3362" i="13" s="1"/>
  <c r="Q3362" i="13" s="1"/>
  <c r="N3180" i="13"/>
  <c r="O3180" i="13" s="1"/>
  <c r="Q3180" i="13" s="1"/>
  <c r="N3035" i="13"/>
  <c r="O3035" i="13" s="1"/>
  <c r="Q3035" i="13" s="1"/>
  <c r="N3117" i="13"/>
  <c r="O3117" i="13" s="1"/>
  <c r="Q3117" i="13" s="1"/>
  <c r="N3358" i="13"/>
  <c r="O3358" i="13" s="1"/>
  <c r="Q3358" i="13" s="1"/>
  <c r="N3360" i="13"/>
  <c r="O3360" i="13" s="1"/>
  <c r="Q3360" i="13" s="1"/>
  <c r="N3396" i="13"/>
  <c r="O3396" i="13" s="1"/>
  <c r="Q3396" i="13" s="1"/>
  <c r="N3296" i="13"/>
  <c r="O3296" i="13" s="1"/>
  <c r="Q3296" i="13" s="1"/>
  <c r="N3405" i="13"/>
  <c r="O3405" i="13" s="1"/>
  <c r="Q3405" i="13" s="1"/>
  <c r="N3199" i="13"/>
  <c r="O3199" i="13" s="1"/>
  <c r="Q3199" i="13" s="1"/>
  <c r="N3439" i="13"/>
  <c r="O3439" i="13" s="1"/>
  <c r="Q3439" i="13" s="1"/>
  <c r="N3359" i="13"/>
  <c r="O3359" i="13" s="1"/>
  <c r="Q3359" i="13" s="1"/>
  <c r="N3361" i="13"/>
  <c r="O3361" i="13" s="1"/>
  <c r="Q3361" i="13" s="1"/>
  <c r="N3349" i="13"/>
  <c r="O3349" i="13" s="1"/>
  <c r="Q3349" i="13" s="1"/>
  <c r="N3414" i="13"/>
  <c r="O3414" i="13" s="1"/>
  <c r="Q3414" i="13" s="1"/>
  <c r="N3377" i="13"/>
  <c r="N3371" i="13"/>
  <c r="N3027" i="13"/>
  <c r="O3027" i="13" s="1"/>
  <c r="Q3027" i="13" s="1"/>
  <c r="N3048" i="13"/>
  <c r="O3048" i="13" s="1"/>
  <c r="Q3048" i="13" s="1"/>
  <c r="N2946" i="13"/>
  <c r="O2946" i="13" s="1"/>
  <c r="Q2946" i="13" s="1"/>
  <c r="N3018" i="13"/>
  <c r="O3018" i="13" s="1"/>
  <c r="Q3018" i="13" s="1"/>
  <c r="N3447" i="13"/>
  <c r="N3436" i="13"/>
  <c r="O3436" i="13" s="1"/>
  <c r="Q3436" i="13" s="1"/>
  <c r="N3292" i="13"/>
  <c r="O3292" i="13" s="1"/>
  <c r="Q3292" i="13" s="1"/>
  <c r="N3284" i="13"/>
  <c r="O3284" i="13" s="1"/>
  <c r="Q3284" i="13" s="1"/>
  <c r="N2947" i="13"/>
  <c r="O2947" i="13" s="1"/>
  <c r="Q2947" i="13" s="1"/>
  <c r="N3421" i="13"/>
  <c r="O3421" i="13" s="1"/>
  <c r="Q3421" i="13" s="1"/>
  <c r="N3425" i="13"/>
  <c r="O3425" i="13" s="1"/>
  <c r="Q3425" i="13" s="1"/>
  <c r="N3061" i="13"/>
  <c r="N3343" i="13"/>
  <c r="O3343" i="13" s="1"/>
  <c r="Q3343" i="13" s="1"/>
  <c r="N3181" i="13"/>
  <c r="O3181" i="13" s="1"/>
  <c r="Q3181" i="13" s="1"/>
  <c r="N3167" i="13"/>
  <c r="O3167" i="13" s="1"/>
  <c r="Q3167" i="13" s="1"/>
  <c r="N3118" i="13"/>
  <c r="O3118" i="13" s="1"/>
  <c r="Q3118" i="13" s="1"/>
  <c r="N3261" i="13"/>
  <c r="O3261" i="13" s="1"/>
  <c r="Q3261" i="13" s="1"/>
  <c r="N3335" i="13"/>
  <c r="N3225" i="13"/>
  <c r="O3225" i="13" s="1"/>
  <c r="Q3225" i="13" s="1"/>
  <c r="N3072" i="13"/>
  <c r="N3234" i="13"/>
  <c r="O3234" i="13" s="1"/>
  <c r="Q3234" i="13" s="1"/>
  <c r="N3099" i="13"/>
  <c r="O3099" i="13" s="1"/>
  <c r="Q3099" i="13" s="1"/>
  <c r="N3407" i="13"/>
  <c r="O3407" i="13" s="1"/>
  <c r="Q3407" i="13" s="1"/>
  <c r="N3226" i="13"/>
  <c r="O3226" i="13" s="1"/>
  <c r="Q3226" i="13" s="1"/>
  <c r="N3188" i="13"/>
  <c r="O3188" i="13" s="1"/>
  <c r="Q3188" i="13" s="1"/>
  <c r="N3259" i="13"/>
  <c r="O3259" i="13" s="1"/>
  <c r="Q3259" i="13" s="1"/>
  <c r="N3443" i="13"/>
  <c r="N2964" i="13"/>
  <c r="O2964" i="13" s="1"/>
  <c r="Q2964" i="13" s="1"/>
  <c r="N3367" i="13"/>
  <c r="O3367" i="13" s="1"/>
  <c r="Q3367" i="13" s="1"/>
  <c r="N3281" i="13"/>
  <c r="O3281" i="13" s="1"/>
  <c r="Q3281" i="13" s="1"/>
  <c r="N2948" i="13"/>
  <c r="O2948" i="13" s="1"/>
  <c r="Q2948" i="13" s="1"/>
  <c r="N3256" i="13"/>
  <c r="O3256" i="13" s="1"/>
  <c r="Q3256" i="13" s="1"/>
  <c r="N3067" i="13"/>
  <c r="N3455" i="13"/>
  <c r="O3455" i="13" s="1"/>
  <c r="Q3455" i="13" s="1"/>
  <c r="N3345" i="13"/>
  <c r="O3345" i="13" s="1"/>
  <c r="Q3345" i="13" s="1"/>
  <c r="N3036" i="13"/>
  <c r="O3036" i="13" s="1"/>
  <c r="Q3036" i="13" s="1"/>
  <c r="N3424" i="13"/>
  <c r="O3424" i="13" s="1"/>
  <c r="Q3424" i="13" s="1"/>
  <c r="N3283" i="13"/>
  <c r="O3283" i="13" s="1"/>
  <c r="Q3283" i="13" s="1"/>
  <c r="N2965" i="13"/>
  <c r="O2965" i="13" s="1"/>
  <c r="Q2965" i="13" s="1"/>
  <c r="N3452" i="13"/>
  <c r="O3452" i="13" s="1"/>
  <c r="Q3452" i="13" s="1"/>
  <c r="N3395" i="13"/>
  <c r="O3395" i="13" s="1"/>
  <c r="Q3395" i="13" s="1"/>
  <c r="N3162" i="13"/>
  <c r="O3162" i="13" s="1"/>
  <c r="Q3162" i="13" s="1"/>
  <c r="N3064" i="13"/>
  <c r="N3021" i="13"/>
  <c r="O3021" i="13" s="1"/>
  <c r="Q3021" i="13" s="1"/>
  <c r="N3409" i="13"/>
  <c r="O3409" i="13" s="1"/>
  <c r="Q3409" i="13" s="1"/>
  <c r="N3390" i="13"/>
  <c r="O3390" i="13" s="1"/>
  <c r="Q3390" i="13" s="1"/>
  <c r="N3311" i="13"/>
  <c r="O3311" i="13" s="1"/>
  <c r="Q3311" i="13" s="1"/>
  <c r="N3222" i="13"/>
  <c r="O3222" i="13" s="1"/>
  <c r="Q3222" i="13" s="1"/>
  <c r="N3437" i="13"/>
  <c r="O3437" i="13" s="1"/>
  <c r="Q3437" i="13" s="1"/>
  <c r="N3161" i="13"/>
  <c r="O3161" i="13" s="1"/>
  <c r="Q3161" i="13" s="1"/>
  <c r="N3082" i="13"/>
  <c r="N3039" i="13"/>
  <c r="O3039" i="13" s="1"/>
  <c r="Q3039" i="13" s="1"/>
  <c r="N3333" i="13"/>
  <c r="N3216" i="13"/>
  <c r="O3216" i="13" s="1"/>
  <c r="Q3216" i="13" s="1"/>
  <c r="N3114" i="13"/>
  <c r="O3114" i="13" s="1"/>
  <c r="Q3114" i="13" s="1"/>
  <c r="N3024" i="13"/>
  <c r="O3024" i="13" s="1"/>
  <c r="Q3024" i="13" s="1"/>
  <c r="N2996" i="13"/>
  <c r="O2996" i="13" s="1"/>
  <c r="Q2996" i="13" s="1"/>
  <c r="N3356" i="13"/>
  <c r="O3356" i="13" s="1"/>
  <c r="Q3356" i="13" s="1"/>
  <c r="N3351" i="13"/>
  <c r="N3309" i="13"/>
  <c r="O3309" i="13" s="1"/>
  <c r="Q3309" i="13" s="1"/>
  <c r="N3402" i="13"/>
  <c r="O3402" i="13" s="1"/>
  <c r="Q3402" i="13" s="1"/>
  <c r="N3215" i="13"/>
  <c r="O3215" i="13" s="1"/>
  <c r="Q3215" i="13" s="1"/>
  <c r="N3435" i="13"/>
  <c r="O3435" i="13" s="1"/>
  <c r="Q3435" i="13" s="1"/>
  <c r="N3299" i="13"/>
  <c r="O3299" i="13" s="1"/>
  <c r="Q3299" i="13" s="1"/>
  <c r="N3224" i="13"/>
  <c r="O3224" i="13" s="1"/>
  <c r="Q3224" i="13" s="1"/>
  <c r="N3126" i="13"/>
  <c r="O3126" i="13" s="1"/>
  <c r="Q3126" i="13" s="1"/>
  <c r="N2974" i="13"/>
  <c r="O2974" i="13" s="1"/>
  <c r="Q2974" i="13" s="1"/>
  <c r="N3214" i="13"/>
  <c r="O3214" i="13" s="1"/>
  <c r="Q3214" i="13" s="1"/>
  <c r="N3152" i="13"/>
  <c r="O3152" i="13" s="1"/>
  <c r="Q3152" i="13" s="1"/>
  <c r="N3129" i="13"/>
  <c r="O3129" i="13" s="1"/>
  <c r="Q3129" i="13" s="1"/>
  <c r="N3301" i="13"/>
  <c r="O3301" i="13" s="1"/>
  <c r="Q3301" i="13" s="1"/>
  <c r="N3034" i="13"/>
  <c r="O3034" i="13" s="1"/>
  <c r="Q3034" i="13" s="1"/>
  <c r="N3241" i="13"/>
  <c r="O3241" i="13" s="1"/>
  <c r="Q3241" i="13" s="1"/>
  <c r="N3178" i="13"/>
  <c r="O3178" i="13" s="1"/>
  <c r="Q3178" i="13" s="1"/>
  <c r="N3111" i="13"/>
  <c r="O3111" i="13" s="1"/>
  <c r="Q3111" i="13" s="1"/>
  <c r="N3397" i="13"/>
  <c r="O3397" i="13" s="1"/>
  <c r="Q3397" i="13" s="1"/>
  <c r="N3328" i="13"/>
  <c r="N3319" i="13"/>
  <c r="O3319" i="13" s="1"/>
  <c r="Q3319" i="13" s="1"/>
  <c r="N3010" i="13"/>
  <c r="O3010" i="13" s="1"/>
  <c r="Q3010" i="13" s="1"/>
  <c r="N3415" i="13"/>
  <c r="O3415" i="13" s="1"/>
  <c r="Q3415" i="13" s="1"/>
  <c r="N3392" i="13"/>
  <c r="O3392" i="13" s="1"/>
  <c r="Q3392" i="13" s="1"/>
  <c r="N3195" i="13"/>
  <c r="O3195" i="13" s="1"/>
  <c r="Q3195" i="13" s="1"/>
  <c r="N2982" i="13"/>
  <c r="N3401" i="13"/>
  <c r="O3401" i="13" s="1"/>
  <c r="Q3401" i="13" s="1"/>
  <c r="N3277" i="13"/>
  <c r="O3277" i="13" s="1"/>
  <c r="Q3277" i="13" s="1"/>
  <c r="N3056" i="13"/>
  <c r="N2986" i="13"/>
  <c r="N3373" i="13"/>
  <c r="N3460" i="13"/>
  <c r="N3258" i="13"/>
  <c r="O3258" i="13" s="1"/>
  <c r="Q3258" i="13" s="1"/>
  <c r="N3032" i="13"/>
  <c r="O3032" i="13" s="1"/>
  <c r="Q3032" i="13" s="1"/>
  <c r="N3198" i="13"/>
  <c r="O3198" i="13" s="1"/>
  <c r="Q3198" i="13" s="1"/>
  <c r="N3046" i="13"/>
  <c r="O3046" i="13" s="1"/>
  <c r="Q3046" i="13" s="1"/>
  <c r="N2953" i="13"/>
  <c r="O2953" i="13" s="1"/>
  <c r="Q2953" i="13" s="1"/>
  <c r="N3451" i="13"/>
  <c r="N3285" i="13"/>
  <c r="O3285" i="13" s="1"/>
  <c r="Q3285" i="13" s="1"/>
  <c r="N2962" i="13"/>
  <c r="O2962" i="13" s="1"/>
  <c r="Q2962" i="13" s="1"/>
  <c r="N3252" i="13"/>
  <c r="O3252" i="13" s="1"/>
  <c r="Q3252" i="13" s="1"/>
  <c r="N3294" i="13"/>
  <c r="O3294" i="13" s="1"/>
  <c r="Q3294" i="13" s="1"/>
  <c r="N3135" i="13"/>
  <c r="O3135" i="13" s="1"/>
  <c r="Q3135" i="13" s="1"/>
  <c r="N3031" i="13"/>
  <c r="O3031" i="13" s="1"/>
  <c r="Q3031" i="13" s="1"/>
  <c r="N2943" i="13"/>
  <c r="O2943" i="13" s="1"/>
  <c r="Q2943" i="13" s="1"/>
  <c r="N3316" i="13"/>
  <c r="N3153" i="13"/>
  <c r="O3153" i="13" s="1"/>
  <c r="Q3153" i="13" s="1"/>
  <c r="N3325" i="13"/>
  <c r="O3325" i="13" s="1"/>
  <c r="Q3325" i="13" s="1"/>
  <c r="N3121" i="13"/>
  <c r="O3121" i="13" s="1"/>
  <c r="Q3121" i="13" s="1"/>
  <c r="N3058" i="13"/>
  <c r="N3382" i="13"/>
  <c r="O3382" i="13" s="1"/>
  <c r="Q3382" i="13" s="1"/>
  <c r="N3262" i="13"/>
  <c r="O3262" i="13" s="1"/>
  <c r="Q3262" i="13" s="1"/>
  <c r="N3196" i="13"/>
  <c r="O3196" i="13" s="1"/>
  <c r="Q3196" i="13" s="1"/>
  <c r="N3176" i="13"/>
  <c r="O3176" i="13" s="1"/>
  <c r="Q3176" i="13" s="1"/>
  <c r="N3200" i="13"/>
  <c r="O3200" i="13" s="1"/>
  <c r="Q3200" i="13" s="1"/>
  <c r="N3093" i="13"/>
  <c r="O3093" i="13" s="1"/>
  <c r="Q3093" i="13" s="1"/>
  <c r="N3084" i="13"/>
  <c r="N3060" i="13"/>
  <c r="N2955" i="13"/>
  <c r="O2955" i="13" s="1"/>
  <c r="Q2955" i="13" s="1"/>
  <c r="N3469" i="13"/>
  <c r="O3469" i="13" s="1"/>
  <c r="Q3469" i="13" s="1"/>
  <c r="N3304" i="13"/>
  <c r="O3304" i="13" s="1"/>
  <c r="Q3304" i="13" s="1"/>
  <c r="N3249" i="13"/>
  <c r="O3249" i="13" s="1"/>
  <c r="Q3249" i="13" s="1"/>
  <c r="N3130" i="13"/>
  <c r="O3130" i="13" s="1"/>
  <c r="Q3130" i="13" s="1"/>
  <c r="N3009" i="13"/>
  <c r="O3009" i="13" s="1"/>
  <c r="Q3009" i="13" s="1"/>
  <c r="N3308" i="13"/>
  <c r="O3308" i="13" s="1"/>
  <c r="Q3308" i="13" s="1"/>
  <c r="N3291" i="13"/>
  <c r="O3291" i="13" s="1"/>
  <c r="Q3291" i="13" s="1"/>
  <c r="N3287" i="13"/>
  <c r="O3287" i="13" s="1"/>
  <c r="Q3287" i="13" s="1"/>
  <c r="N3270" i="13"/>
  <c r="O3270" i="13" s="1"/>
  <c r="Q3270" i="13" s="1"/>
  <c r="N3236" i="13"/>
  <c r="O3236" i="13" s="1"/>
  <c r="Q3236" i="13" s="1"/>
  <c r="N3464" i="13"/>
  <c r="N3368" i="13"/>
  <c r="O3368" i="13" s="1"/>
  <c r="Q3368" i="13" s="1"/>
  <c r="N3355" i="13"/>
  <c r="O3355" i="13" s="1"/>
  <c r="Q3355" i="13" s="1"/>
  <c r="N3321" i="13"/>
  <c r="O3321" i="13" s="1"/>
  <c r="Q3321" i="13" s="1"/>
  <c r="N3171" i="13"/>
  <c r="O3171" i="13" s="1"/>
  <c r="Q3171" i="13" s="1"/>
  <c r="N3013" i="13"/>
  <c r="O3013" i="13" s="1"/>
  <c r="Q3013" i="13" s="1"/>
  <c r="N3000" i="13"/>
  <c r="O3000" i="13" s="1"/>
  <c r="Q3000" i="13" s="1"/>
  <c r="N2979" i="13"/>
  <c r="O2979" i="13" s="1"/>
  <c r="Q2979" i="13" s="1"/>
  <c r="N3420" i="13"/>
  <c r="O3420" i="13" s="1"/>
  <c r="Q3420" i="13" s="1"/>
  <c r="N3240" i="13"/>
  <c r="O3240" i="13" s="1"/>
  <c r="Q3240" i="13" s="1"/>
  <c r="N3104" i="13"/>
  <c r="O3104" i="13" s="1"/>
  <c r="Q3104" i="13" s="1"/>
  <c r="N3096" i="13"/>
  <c r="O3096" i="13" s="1"/>
  <c r="Q3096" i="13" s="1"/>
  <c r="N3063" i="13"/>
  <c r="N3265" i="13"/>
  <c r="O3265" i="13" s="1"/>
  <c r="Q3265" i="13" s="1"/>
  <c r="N3190" i="13"/>
  <c r="O3190" i="13" s="1"/>
  <c r="Q3190" i="13" s="1"/>
  <c r="N3087" i="13"/>
  <c r="O3087" i="13" s="1"/>
  <c r="Q3087" i="13" s="1"/>
  <c r="N2991" i="13"/>
  <c r="O2991" i="13" s="1"/>
  <c r="Q2991" i="13" s="1"/>
  <c r="N3231" i="13"/>
  <c r="O3231" i="13" s="1"/>
  <c r="Q3231" i="13" s="1"/>
  <c r="N3051" i="13"/>
  <c r="O3051" i="13" s="1"/>
  <c r="Q3051" i="13" s="1"/>
  <c r="N3025" i="13"/>
  <c r="O3025" i="13" s="1"/>
  <c r="Q3025" i="13" s="1"/>
  <c r="N3337" i="13"/>
  <c r="N3320" i="13"/>
  <c r="O3320" i="13" s="1"/>
  <c r="Q3320" i="13" s="1"/>
  <c r="N3145" i="13"/>
  <c r="O3145" i="13" s="1"/>
  <c r="Q3145" i="13" s="1"/>
  <c r="N3033" i="13"/>
  <c r="O3033" i="13" s="1"/>
  <c r="Q3033" i="13" s="1"/>
  <c r="N3003" i="13"/>
  <c r="N3243" i="13"/>
  <c r="O3243" i="13" s="1"/>
  <c r="Q3243" i="13" s="1"/>
  <c r="N3128" i="13"/>
  <c r="O3128" i="13" s="1"/>
  <c r="Q3128" i="13" s="1"/>
  <c r="N2961" i="13"/>
  <c r="O2961" i="13" s="1"/>
  <c r="Q2961" i="13" s="1"/>
  <c r="N2949" i="13"/>
  <c r="O2949" i="13" s="1"/>
  <c r="Q2949" i="13" s="1"/>
  <c r="N3406" i="13"/>
  <c r="O3406" i="13" s="1"/>
  <c r="Q3406" i="13" s="1"/>
  <c r="N3384" i="13"/>
  <c r="O3384" i="13" s="1"/>
  <c r="Q3384" i="13" s="1"/>
  <c r="N3054" i="13"/>
  <c r="N3037" i="13"/>
  <c r="O3037" i="13" s="1"/>
  <c r="Q3037" i="13" s="1"/>
  <c r="N3445" i="13"/>
  <c r="O3445" i="13" s="1"/>
  <c r="Q3445" i="13" s="1"/>
  <c r="N3423" i="13"/>
  <c r="O3423" i="13" s="1"/>
  <c r="Q3423" i="13" s="1"/>
  <c r="N3255" i="13"/>
  <c r="O3255" i="13" s="1"/>
  <c r="Q3255" i="13" s="1"/>
  <c r="N3144" i="13"/>
  <c r="O3144" i="13" s="1"/>
  <c r="Q3144" i="13" s="1"/>
  <c r="N3016" i="13"/>
  <c r="O3016" i="13" s="1"/>
  <c r="Q3016" i="13" s="1"/>
  <c r="N2977" i="13"/>
  <c r="O2977" i="13" s="1"/>
  <c r="Q2977" i="13" s="1"/>
  <c r="N2973" i="13"/>
  <c r="O2973" i="13" s="1"/>
  <c r="Q2973" i="13" s="1"/>
  <c r="N3379" i="13"/>
  <c r="N3157" i="13"/>
  <c r="O3157" i="13" s="1"/>
  <c r="Q3157" i="13" s="1"/>
  <c r="N3132" i="13"/>
  <c r="O3132" i="13" s="1"/>
  <c r="Q3132" i="13" s="1"/>
  <c r="N3090" i="13"/>
  <c r="O3090" i="13" s="1"/>
  <c r="Q3090" i="13" s="1"/>
  <c r="N3323" i="13"/>
  <c r="O3323" i="13" s="1"/>
  <c r="Q3323" i="13" s="1"/>
  <c r="N3119" i="13"/>
  <c r="O3119" i="13" s="1"/>
  <c r="Q3119" i="13" s="1"/>
  <c r="N2998" i="13"/>
  <c r="O2998" i="13" s="1"/>
  <c r="Q2998" i="13" s="1"/>
  <c r="N3440" i="13"/>
  <c r="O3440" i="13" s="1"/>
  <c r="Q3440" i="13" s="1"/>
  <c r="N3383" i="13"/>
  <c r="O3383" i="13" s="1"/>
  <c r="Q3383" i="13" s="1"/>
  <c r="N3344" i="13"/>
  <c r="O3344" i="13" s="1"/>
  <c r="Q3344" i="13" s="1"/>
  <c r="N3331" i="13"/>
  <c r="N3073" i="13"/>
  <c r="N3057" i="13"/>
  <c r="N3015" i="13"/>
  <c r="O3015" i="13" s="1"/>
  <c r="Q3015" i="13" s="1"/>
  <c r="N2952" i="13"/>
  <c r="O2952" i="13" s="1"/>
  <c r="Q2952" i="13" s="1"/>
  <c r="N3400" i="13"/>
  <c r="O3400" i="13" s="1"/>
  <c r="Q3400" i="13" s="1"/>
  <c r="N2976" i="13"/>
  <c r="O2976" i="13" s="1"/>
  <c r="Q2976" i="13" s="1"/>
  <c r="N3457" i="13"/>
  <c r="O3457" i="13" s="1"/>
  <c r="Q3457" i="13" s="1"/>
  <c r="N3391" i="13"/>
  <c r="O3391" i="13" s="1"/>
  <c r="Q3391" i="13" s="1"/>
  <c r="N3318" i="13"/>
  <c r="O3318" i="13" s="1"/>
  <c r="Q3318" i="13" s="1"/>
  <c r="N3085" i="13"/>
  <c r="O3085" i="13" s="1"/>
  <c r="Q3085" i="13" s="1"/>
  <c r="N3006" i="13"/>
  <c r="O3006" i="13" s="1"/>
  <c r="Q3006" i="13" s="1"/>
  <c r="N3404" i="13"/>
  <c r="O3404" i="13" s="1"/>
  <c r="Q3404" i="13" s="1"/>
  <c r="N3313" i="13"/>
  <c r="N3164" i="13"/>
  <c r="O3164" i="13" s="1"/>
  <c r="Q3164" i="13" s="1"/>
  <c r="N3156" i="13"/>
  <c r="O3156" i="13" s="1"/>
  <c r="Q3156" i="13" s="1"/>
  <c r="N3189" i="13"/>
  <c r="O3189" i="13" s="1"/>
  <c r="Q3189" i="13" s="1"/>
  <c r="N2967" i="13"/>
  <c r="O2967" i="13" s="1"/>
  <c r="Q2967" i="13" s="1"/>
  <c r="N3467" i="13"/>
  <c r="O3467" i="13" s="1"/>
  <c r="Q3467" i="13" s="1"/>
  <c r="N3463" i="13"/>
  <c r="N3353" i="13"/>
  <c r="O3353" i="13" s="1"/>
  <c r="Q3353" i="13" s="1"/>
  <c r="N2994" i="13"/>
  <c r="O2994" i="13" s="1"/>
  <c r="Q2994" i="13" s="1"/>
  <c r="N3317" i="13"/>
  <c r="N3297" i="13"/>
  <c r="O3297" i="13" s="1"/>
  <c r="Q3297" i="13" s="1"/>
  <c r="N3170" i="13"/>
  <c r="N3364" i="13"/>
  <c r="O3364" i="13" s="1"/>
  <c r="Q3364" i="13" s="1"/>
  <c r="N3352" i="13"/>
  <c r="O3352" i="13" s="1"/>
  <c r="Q3352" i="13" s="1"/>
  <c r="N3340" i="13"/>
  <c r="N3192" i="13"/>
  <c r="O3192" i="13" s="1"/>
  <c r="Q3192" i="13" s="1"/>
  <c r="N3109" i="13"/>
  <c r="O3109" i="13" s="1"/>
  <c r="Q3109" i="13" s="1"/>
  <c r="N3105" i="13"/>
  <c r="O3105" i="13" s="1"/>
  <c r="Q3105" i="13" s="1"/>
  <c r="N2970" i="13"/>
  <c r="O2970" i="13" s="1"/>
  <c r="Q2970" i="13" s="1"/>
  <c r="N3429" i="13"/>
  <c r="O3429" i="13" s="1"/>
  <c r="Q3429" i="13" s="1"/>
  <c r="N3417" i="13"/>
  <c r="O3417" i="13" s="1"/>
  <c r="Q3417" i="13" s="1"/>
  <c r="N3332" i="13"/>
  <c r="N3001" i="13"/>
  <c r="N2997" i="13"/>
  <c r="O2997" i="13" s="1"/>
  <c r="Q2997" i="13" s="1"/>
  <c r="N2985" i="13"/>
  <c r="N3462" i="13"/>
  <c r="N3165" i="13"/>
  <c r="O3165" i="13" s="1"/>
  <c r="Q3165" i="13" s="1"/>
  <c r="N3131" i="13"/>
  <c r="O3131" i="13" s="1"/>
  <c r="Q3131" i="13" s="1"/>
  <c r="N3097" i="13"/>
  <c r="O3097" i="13" s="1"/>
  <c r="Q3097" i="13" s="1"/>
  <c r="N3070" i="13"/>
  <c r="N3066" i="13"/>
  <c r="N3028" i="13"/>
  <c r="O3028" i="13" s="1"/>
  <c r="Q3028" i="13" s="1"/>
  <c r="N3012" i="13"/>
  <c r="O3012" i="13" s="1"/>
  <c r="Q3012" i="13" s="1"/>
  <c r="N2989" i="13"/>
  <c r="N3433" i="13"/>
  <c r="O3433" i="13" s="1"/>
  <c r="Q3433" i="13" s="1"/>
  <c r="N3388" i="13"/>
  <c r="O3388" i="13" s="1"/>
  <c r="Q3388" i="13" s="1"/>
  <c r="N3380" i="13"/>
  <c r="O3380" i="13" s="1"/>
  <c r="Q3380" i="13" s="1"/>
  <c r="N3276" i="13"/>
  <c r="O3276" i="13" s="1"/>
  <c r="Q3276" i="13" s="1"/>
  <c r="N3272" i="13"/>
  <c r="O3272" i="13" s="1"/>
  <c r="Q3272" i="13" s="1"/>
  <c r="N3207" i="13"/>
  <c r="O3207" i="13" s="1"/>
  <c r="Q3207" i="13" s="1"/>
  <c r="N3081" i="13"/>
  <c r="N3138" i="13"/>
  <c r="O3138" i="13" s="1"/>
  <c r="Q3138" i="13" s="1"/>
  <c r="N3465" i="13"/>
  <c r="N3449" i="13"/>
  <c r="N3441" i="13"/>
  <c r="O3441" i="13" s="1"/>
  <c r="Q3441" i="13" s="1"/>
  <c r="N3112" i="13"/>
  <c r="O3112" i="13" s="1"/>
  <c r="Q3112" i="13" s="1"/>
  <c r="N3108" i="13"/>
  <c r="O3108" i="13" s="1"/>
  <c r="Q3108" i="13" s="1"/>
  <c r="N3416" i="13"/>
  <c r="O3416" i="13" s="1"/>
  <c r="Q3416" i="13" s="1"/>
  <c r="N3347" i="13"/>
  <c r="O3347" i="13" s="1"/>
  <c r="Q3347" i="13" s="1"/>
  <c r="N3327" i="13"/>
  <c r="N3307" i="13"/>
  <c r="O3307" i="13" s="1"/>
  <c r="Q3307" i="13" s="1"/>
  <c r="N3295" i="13"/>
  <c r="O3295" i="13" s="1"/>
  <c r="Q3295" i="13" s="1"/>
  <c r="N2988" i="13"/>
  <c r="N3237" i="13"/>
  <c r="O3237" i="13" s="1"/>
  <c r="Q3237" i="13" s="1"/>
  <c r="N3403" i="13"/>
  <c r="O3403" i="13" s="1"/>
  <c r="Q3403" i="13" s="1"/>
  <c r="N3315" i="13"/>
  <c r="N3245" i="13"/>
  <c r="O3245" i="13" s="1"/>
  <c r="Q3245" i="13" s="1"/>
  <c r="N3183" i="13"/>
  <c r="O3183" i="13" s="1"/>
  <c r="Q3183" i="13" s="1"/>
  <c r="N3168" i="13"/>
  <c r="O3168" i="13" s="1"/>
  <c r="Q3168" i="13" s="1"/>
  <c r="N3092" i="13"/>
  <c r="O3092" i="13" s="1"/>
  <c r="Q3092" i="13" s="1"/>
  <c r="N3080" i="13"/>
  <c r="N3210" i="13"/>
  <c r="O3210" i="13" s="1"/>
  <c r="Q3210" i="13" s="1"/>
  <c r="N3149" i="13"/>
  <c r="O3149" i="13" s="1"/>
  <c r="Q3149" i="13" s="1"/>
  <c r="N3122" i="13"/>
  <c r="O3122" i="13" s="1"/>
  <c r="Q3122" i="13" s="1"/>
  <c r="N2980" i="13"/>
  <c r="O2980" i="13" s="1"/>
  <c r="Q2980" i="13" s="1"/>
  <c r="N3444" i="13"/>
  <c r="N3387" i="13"/>
  <c r="O3387" i="13" s="1"/>
  <c r="Q3387" i="13" s="1"/>
  <c r="N3334" i="13"/>
  <c r="N3267" i="13"/>
  <c r="O3267" i="13" s="1"/>
  <c r="Q3267" i="13" s="1"/>
  <c r="N3202" i="13"/>
  <c r="O3202" i="13" s="1"/>
  <c r="Q3202" i="13" s="1"/>
  <c r="N3448" i="13"/>
  <c r="N3431" i="13"/>
  <c r="O3431" i="13" s="1"/>
  <c r="Q3431" i="13" s="1"/>
  <c r="N3427" i="13"/>
  <c r="O3427" i="13" s="1"/>
  <c r="Q3427" i="13" s="1"/>
  <c r="N3419" i="13"/>
  <c r="O3419" i="13" s="1"/>
  <c r="Q3419" i="13" s="1"/>
  <c r="N3330" i="13"/>
  <c r="N3186" i="13"/>
  <c r="O3186" i="13" s="1"/>
  <c r="Q3186" i="13" s="1"/>
  <c r="N3366" i="13"/>
  <c r="O3366" i="13" s="1"/>
  <c r="Q3366" i="13" s="1"/>
  <c r="N3354" i="13"/>
  <c r="O3354" i="13" s="1"/>
  <c r="Q3354" i="13" s="1"/>
  <c r="N3133" i="13"/>
  <c r="O3133" i="13" s="1"/>
  <c r="Q3133" i="13" s="1"/>
  <c r="N2999" i="13"/>
  <c r="O2999" i="13" s="1"/>
  <c r="Q2999" i="13" s="1"/>
  <c r="N3286" i="13"/>
  <c r="O3286" i="13" s="1"/>
  <c r="Q3286" i="13" s="1"/>
  <c r="N3274" i="13"/>
  <c r="O3274" i="13" s="1"/>
  <c r="Q3274" i="13" s="1"/>
  <c r="N3213" i="13"/>
  <c r="O3213" i="13" s="1"/>
  <c r="Q3213" i="13" s="1"/>
  <c r="N3049" i="13"/>
  <c r="O3049" i="13" s="1"/>
  <c r="Q3049" i="13" s="1"/>
  <c r="N3022" i="13"/>
  <c r="O3022" i="13" s="1"/>
  <c r="Q3022" i="13" s="1"/>
  <c r="N3205" i="13"/>
  <c r="N3075" i="13"/>
  <c r="N3045" i="13"/>
  <c r="O3045" i="13" s="1"/>
  <c r="Q3045" i="13" s="1"/>
  <c r="N3459" i="13"/>
  <c r="O3459" i="13" s="1"/>
  <c r="Q3459" i="13" s="1"/>
  <c r="N3322" i="13"/>
  <c r="O3322" i="13" s="1"/>
  <c r="Q3322" i="13" s="1"/>
  <c r="N3303" i="13"/>
  <c r="O3303" i="13" s="1"/>
  <c r="Q3303" i="13" s="1"/>
  <c r="N3079" i="13"/>
  <c r="N3023" i="13"/>
  <c r="O3023" i="13" s="1"/>
  <c r="Q3023" i="13" s="1"/>
  <c r="N3008" i="13"/>
  <c r="O3008" i="13" s="1"/>
  <c r="Q3008" i="13" s="1"/>
  <c r="N3430" i="13"/>
  <c r="O3430" i="13" s="1"/>
  <c r="Q3430" i="13" s="1"/>
  <c r="N3348" i="13"/>
  <c r="O3348" i="13" s="1"/>
  <c r="Q3348" i="13" s="1"/>
  <c r="N3310" i="13"/>
  <c r="O3310" i="13" s="1"/>
  <c r="Q3310" i="13" s="1"/>
  <c r="N3246" i="13"/>
  <c r="O3246" i="13" s="1"/>
  <c r="Q3246" i="13" s="1"/>
  <c r="N3134" i="13"/>
  <c r="O3134" i="13" s="1"/>
  <c r="Q3134" i="13" s="1"/>
  <c r="N3127" i="13"/>
  <c r="O3127" i="13" s="1"/>
  <c r="Q3127" i="13" s="1"/>
  <c r="N3094" i="13"/>
  <c r="O3094" i="13" s="1"/>
  <c r="Q3094" i="13" s="1"/>
  <c r="N3068" i="13"/>
  <c r="N3042" i="13"/>
  <c r="O3042" i="13" s="1"/>
  <c r="Q3042" i="13" s="1"/>
  <c r="N3004" i="13"/>
  <c r="N3411" i="13"/>
  <c r="O3411" i="13" s="1"/>
  <c r="Q3411" i="13" s="1"/>
  <c r="N3363" i="13"/>
  <c r="O3363" i="13" s="1"/>
  <c r="Q3363" i="13" s="1"/>
  <c r="N3123" i="13"/>
  <c r="O3123" i="13" s="1"/>
  <c r="Q3123" i="13" s="1"/>
  <c r="N3442" i="13"/>
  <c r="N3329" i="13"/>
  <c r="N3242" i="13"/>
  <c r="O3242" i="13" s="1"/>
  <c r="Q3242" i="13" s="1"/>
  <c r="N3116" i="13"/>
  <c r="O3116" i="13" s="1"/>
  <c r="Q3116" i="13" s="1"/>
  <c r="N3030" i="13"/>
  <c r="O3030" i="13" s="1"/>
  <c r="Q3030" i="13" s="1"/>
  <c r="N3019" i="13"/>
  <c r="O3019" i="13" s="1"/>
  <c r="Q3019" i="13" s="1"/>
  <c r="N2950" i="13"/>
  <c r="O2950" i="13" s="1"/>
  <c r="Q2950" i="13" s="1"/>
  <c r="N3375" i="13"/>
  <c r="N3466" i="13"/>
  <c r="N3438" i="13"/>
  <c r="O3438" i="13" s="1"/>
  <c r="Q3438" i="13" s="1"/>
  <c r="N3426" i="13"/>
  <c r="O3426" i="13" s="1"/>
  <c r="Q3426" i="13" s="1"/>
  <c r="N3418" i="13"/>
  <c r="O3418" i="13" s="1"/>
  <c r="Q3418" i="13" s="1"/>
  <c r="N3279" i="13"/>
  <c r="O3279" i="13" s="1"/>
  <c r="Q3279" i="13" s="1"/>
  <c r="N3182" i="13"/>
  <c r="O3182" i="13" s="1"/>
  <c r="Q3182" i="13" s="1"/>
  <c r="N3011" i="13"/>
  <c r="O3011" i="13" s="1"/>
  <c r="Q3011" i="13" s="1"/>
  <c r="N2992" i="13"/>
  <c r="O2992" i="13" s="1"/>
  <c r="Q2992" i="13" s="1"/>
  <c r="N3264" i="13"/>
  <c r="O3264" i="13" s="1"/>
  <c r="Q3264" i="13" s="1"/>
  <c r="N3454" i="13"/>
  <c r="O3454" i="13" s="1"/>
  <c r="Q3454" i="13" s="1"/>
  <c r="N3450" i="13"/>
  <c r="N3275" i="13"/>
  <c r="O3275" i="13" s="1"/>
  <c r="Q3275" i="13" s="1"/>
  <c r="N3238" i="13"/>
  <c r="O3238" i="13" s="1"/>
  <c r="Q3238" i="13" s="1"/>
  <c r="N3141" i="13"/>
  <c r="O3141" i="13" s="1"/>
  <c r="Q3141" i="13" s="1"/>
  <c r="N2954" i="13"/>
  <c r="O2954" i="13" s="1"/>
  <c r="Q2954" i="13" s="1"/>
  <c r="N3394" i="13"/>
  <c r="O3394" i="13" s="1"/>
  <c r="Q3394" i="13" s="1"/>
  <c r="N3370" i="13"/>
  <c r="O3370" i="13" s="1"/>
  <c r="Q3370" i="13" s="1"/>
  <c r="N3336" i="13"/>
  <c r="N3306" i="13"/>
  <c r="O3306" i="13" s="1"/>
  <c r="Q3306" i="13" s="1"/>
  <c r="N3298" i="13"/>
  <c r="O3298" i="13" s="1"/>
  <c r="Q3298" i="13" s="1"/>
  <c r="N3271" i="13"/>
  <c r="O3271" i="13" s="1"/>
  <c r="Q3271" i="13" s="1"/>
  <c r="N3160" i="13"/>
  <c r="O3160" i="13" s="1"/>
  <c r="Q3160" i="13" s="1"/>
  <c r="N3007" i="13"/>
  <c r="O3007" i="13" s="1"/>
  <c r="Q3007" i="13" s="1"/>
  <c r="N2984" i="13"/>
  <c r="N3399" i="13"/>
  <c r="O3399" i="13" s="1"/>
  <c r="Q3399" i="13" s="1"/>
  <c r="N3163" i="13"/>
  <c r="O3163" i="13" s="1"/>
  <c r="Q3163" i="13" s="1"/>
  <c r="N3115" i="13"/>
  <c r="O3115" i="13" s="1"/>
  <c r="Q3115" i="13" s="1"/>
  <c r="N3052" i="13"/>
  <c r="O3052" i="13" s="1"/>
  <c r="Q3052" i="13" s="1"/>
  <c r="N2995" i="13"/>
  <c r="O2995" i="13" s="1"/>
  <c r="Q2995" i="13" s="1"/>
  <c r="N2972" i="13"/>
  <c r="O2972" i="13" s="1"/>
  <c r="Q2972" i="13" s="1"/>
  <c r="N3461" i="13"/>
  <c r="N3324" i="13"/>
  <c r="O3324" i="13" s="1"/>
  <c r="Q3324" i="13" s="1"/>
  <c r="N3305" i="13"/>
  <c r="O3305" i="13" s="1"/>
  <c r="Q3305" i="13" s="1"/>
  <c r="N3282" i="13"/>
  <c r="O3282" i="13" s="1"/>
  <c r="Q3282" i="13" s="1"/>
  <c r="N3229" i="13"/>
  <c r="O3229" i="13" s="1"/>
  <c r="Q3229" i="13" s="1"/>
  <c r="N3140" i="13"/>
  <c r="O3140" i="13" s="1"/>
  <c r="Q3140" i="13" s="1"/>
  <c r="N2987" i="13"/>
  <c r="N3159" i="13"/>
  <c r="O3159" i="13" s="1"/>
  <c r="Q3159" i="13" s="1"/>
  <c r="N2983" i="13"/>
  <c r="N3413" i="13"/>
  <c r="O3413" i="13" s="1"/>
  <c r="Q3413" i="13" s="1"/>
  <c r="N3393" i="13"/>
  <c r="O3393" i="13" s="1"/>
  <c r="Q3393" i="13" s="1"/>
  <c r="N3381" i="13"/>
  <c r="O3381" i="13" s="1"/>
  <c r="Q3381" i="13" s="1"/>
  <c r="N3365" i="13"/>
  <c r="O3365" i="13" s="1"/>
  <c r="Q3365" i="13" s="1"/>
  <c r="N3346" i="13"/>
  <c r="O3346" i="13" s="1"/>
  <c r="Q3346" i="13" s="1"/>
  <c r="N3293" i="13"/>
  <c r="O3293" i="13" s="1"/>
  <c r="Q3293" i="13" s="1"/>
  <c r="N3248" i="13"/>
  <c r="O3248" i="13" s="1"/>
  <c r="Q3248" i="13" s="1"/>
  <c r="N3203" i="13"/>
  <c r="O3203" i="13" s="1"/>
  <c r="Q3203" i="13" s="1"/>
  <c r="N3177" i="13"/>
  <c r="O3177" i="13" s="1"/>
  <c r="Q3177" i="13" s="1"/>
  <c r="N3389" i="13"/>
  <c r="O3389" i="13" s="1"/>
  <c r="Q3389" i="13" s="1"/>
  <c r="N3339" i="13"/>
  <c r="N3312" i="13"/>
  <c r="O3312" i="13" s="1"/>
  <c r="Q3312" i="13" s="1"/>
  <c r="N3218" i="13"/>
  <c r="O3218" i="13" s="1"/>
  <c r="Q3218" i="13" s="1"/>
  <c r="N3155" i="13"/>
  <c r="O3155" i="13" s="1"/>
  <c r="Q3155" i="13" s="1"/>
  <c r="N3055" i="13"/>
  <c r="N3044" i="13"/>
  <c r="O3044" i="13" s="1"/>
  <c r="Q3044" i="13" s="1"/>
  <c r="N3040" i="13"/>
  <c r="O3040" i="13" s="1"/>
  <c r="Q3040" i="13" s="1"/>
  <c r="N2968" i="13"/>
  <c r="O2968" i="13" s="1"/>
  <c r="Q2968" i="13" s="1"/>
  <c r="N2944" i="13"/>
  <c r="O2944" i="13" s="1"/>
  <c r="Q2944" i="13" s="1"/>
  <c r="N3432" i="13"/>
  <c r="O3432" i="13" s="1"/>
  <c r="Q3432" i="13" s="1"/>
  <c r="N3169" i="13"/>
  <c r="O3169" i="13" s="1"/>
  <c r="Q3169" i="13" s="1"/>
  <c r="N3125" i="13"/>
  <c r="O3125" i="13" s="1"/>
  <c r="Q3125" i="13" s="1"/>
  <c r="N3103" i="13"/>
  <c r="O3103" i="13" s="1"/>
  <c r="Q3103" i="13" s="1"/>
  <c r="N2975" i="13"/>
  <c r="O2975" i="13" s="1"/>
  <c r="Q2975" i="13" s="1"/>
  <c r="N2960" i="13"/>
  <c r="O2960" i="13" s="1"/>
  <c r="Q2960" i="13" s="1"/>
  <c r="N2956" i="13"/>
  <c r="O2956" i="13" s="1"/>
  <c r="Q2956" i="13" s="1"/>
  <c r="N3232" i="13"/>
  <c r="O3232" i="13" s="1"/>
  <c r="Q3232" i="13" s="1"/>
  <c r="N2971" i="13"/>
  <c r="O2971" i="13" s="1"/>
  <c r="Q2971" i="13" s="1"/>
  <c r="N3456" i="13"/>
  <c r="O3456" i="13" s="1"/>
  <c r="Q3456" i="13" s="1"/>
  <c r="N3342" i="13"/>
  <c r="O3342" i="13" s="1"/>
  <c r="Q3342" i="13" s="1"/>
  <c r="N3300" i="13"/>
  <c r="O3300" i="13" s="1"/>
  <c r="Q3300" i="13" s="1"/>
  <c r="N3076" i="13"/>
  <c r="N3341" i="13"/>
  <c r="O3341" i="13" s="1"/>
  <c r="Q3341" i="13" s="1"/>
  <c r="N3253" i="13"/>
  <c r="O3253" i="13" s="1"/>
  <c r="Q3253" i="13" s="1"/>
  <c r="N3197" i="13"/>
  <c r="O3197" i="13" s="1"/>
  <c r="Q3197" i="13" s="1"/>
  <c r="N3412" i="13"/>
  <c r="O3412" i="13" s="1"/>
  <c r="Q3412" i="13" s="1"/>
  <c r="N3376" i="13"/>
  <c r="N3372" i="13"/>
  <c r="N3254" i="13"/>
  <c r="O3254" i="13" s="1"/>
  <c r="Q3254" i="13" s="1"/>
  <c r="N3217" i="13"/>
  <c r="O3217" i="13" s="1"/>
  <c r="Q3217" i="13" s="1"/>
  <c r="N3154" i="13"/>
  <c r="O3154" i="13" s="1"/>
  <c r="Q3154" i="13" s="1"/>
  <c r="N3150" i="13"/>
  <c r="O3150" i="13" s="1"/>
  <c r="Q3150" i="13" s="1"/>
  <c r="N3106" i="13"/>
  <c r="O3106" i="13" s="1"/>
  <c r="Q3106" i="13" s="1"/>
  <c r="N3043" i="13"/>
  <c r="O3043" i="13" s="1"/>
  <c r="Q3043" i="13" s="1"/>
  <c r="N3288" i="13"/>
  <c r="O3288" i="13" s="1"/>
  <c r="Q3288" i="13" s="1"/>
  <c r="N3280" i="13"/>
  <c r="O3280" i="13" s="1"/>
  <c r="Q3280" i="13" s="1"/>
  <c r="N3250" i="13"/>
  <c r="O3250" i="13" s="1"/>
  <c r="Q3250" i="13" s="1"/>
  <c r="N3187" i="13"/>
  <c r="O3187" i="13" s="1"/>
  <c r="Q3187" i="13" s="1"/>
  <c r="N3172" i="13"/>
  <c r="O3172" i="13" s="1"/>
  <c r="Q3172" i="13" s="1"/>
  <c r="N3142" i="13"/>
  <c r="O3142" i="13" s="1"/>
  <c r="Q3142" i="13" s="1"/>
  <c r="N3102" i="13"/>
  <c r="O3102" i="13" s="1"/>
  <c r="Q3102" i="13" s="1"/>
  <c r="N3091" i="13"/>
  <c r="O3091" i="13" s="1"/>
  <c r="Q3091" i="13" s="1"/>
  <c r="N3020" i="13"/>
  <c r="O3020" i="13" s="1"/>
  <c r="Q3020" i="13" s="1"/>
  <c r="N2963" i="13"/>
  <c r="O2963" i="13" s="1"/>
  <c r="Q2963" i="13" s="1"/>
  <c r="N2959" i="13"/>
  <c r="O2959" i="13" s="1"/>
  <c r="Q2959" i="13" s="1"/>
  <c r="N2951" i="13"/>
  <c r="O2951" i="13" s="1"/>
  <c r="Q2951" i="13" s="1"/>
  <c r="N3174" i="13"/>
  <c r="O3174" i="13" s="1"/>
  <c r="Q3174" i="13" s="1"/>
  <c r="N3184" i="13"/>
  <c r="O3184" i="13" s="1"/>
  <c r="Q3184" i="13" s="1"/>
  <c r="N3386" i="13"/>
  <c r="O3386" i="13" s="1"/>
  <c r="Q3386" i="13" s="1"/>
  <c r="N3446" i="13"/>
  <c r="O3446" i="13" s="1"/>
  <c r="Q3446" i="13" s="1"/>
  <c r="N3211" i="13"/>
  <c r="N3244" i="13"/>
  <c r="O3244" i="13" s="1"/>
  <c r="Q3244" i="13" s="1"/>
  <c r="N3026" i="13"/>
  <c r="O3026" i="13" s="1"/>
  <c r="Q3026" i="13" s="1"/>
  <c r="N3204" i="13"/>
  <c r="O3204" i="13" s="1"/>
  <c r="Q3204" i="13" s="1"/>
  <c r="N3338" i="13"/>
  <c r="O3338" i="13" s="1"/>
  <c r="Q3338" i="13" s="1"/>
  <c r="N3422" i="13"/>
  <c r="O3422" i="13" s="1"/>
  <c r="Q3422" i="13" s="1"/>
  <c r="N3247" i="13"/>
  <c r="O3247" i="13" s="1"/>
  <c r="Q3247" i="13" s="1"/>
  <c r="N3220" i="13"/>
  <c r="O3220" i="13" s="1"/>
  <c r="Q3220" i="13" s="1"/>
  <c r="N3120" i="13"/>
  <c r="O3120" i="13" s="1"/>
  <c r="Q3120" i="13" s="1"/>
  <c r="N3095" i="13"/>
  <c r="O3095" i="13" s="1"/>
  <c r="Q3095" i="13" s="1"/>
  <c r="N3314" i="13"/>
  <c r="N3257" i="13"/>
  <c r="O3257" i="13" s="1"/>
  <c r="Q3257" i="13" s="1"/>
  <c r="N3290" i="13"/>
  <c r="O3290" i="13" s="1"/>
  <c r="Q3290" i="13" s="1"/>
  <c r="N3260" i="13"/>
  <c r="O3260" i="13" s="1"/>
  <c r="Q3260" i="13" s="1"/>
  <c r="N3193" i="13"/>
  <c r="O3193" i="13" s="1"/>
  <c r="Q3193" i="13" s="1"/>
  <c r="N3062" i="13"/>
  <c r="N3398" i="13"/>
  <c r="O3398" i="13" s="1"/>
  <c r="Q3398" i="13" s="1"/>
  <c r="N3273" i="13"/>
  <c r="O3273" i="13" s="1"/>
  <c r="Q3273" i="13" s="1"/>
  <c r="N3458" i="13"/>
  <c r="O3458" i="13" s="1"/>
  <c r="Q3458" i="13" s="1"/>
  <c r="N3374" i="13"/>
  <c r="N3233" i="13"/>
  <c r="O3233" i="13" s="1"/>
  <c r="Q3233" i="13" s="1"/>
  <c r="N3219" i="13"/>
  <c r="O3219" i="13" s="1"/>
  <c r="Q3219" i="13" s="1"/>
  <c r="N3206" i="13"/>
  <c r="O3206" i="13" s="1"/>
  <c r="Q3206" i="13" s="1"/>
  <c r="N3158" i="13"/>
  <c r="O3158" i="13" s="1"/>
  <c r="Q3158" i="13" s="1"/>
  <c r="N3434" i="13"/>
  <c r="O3434" i="13" s="1"/>
  <c r="Q3434" i="13" s="1"/>
  <c r="N3147" i="13"/>
  <c r="O3147" i="13" s="1"/>
  <c r="Q3147" i="13" s="1"/>
  <c r="N3136" i="13"/>
  <c r="O3136" i="13" s="1"/>
  <c r="Q3136" i="13" s="1"/>
  <c r="N3209" i="13"/>
  <c r="O3209" i="13" s="1"/>
  <c r="Q3209" i="13" s="1"/>
  <c r="N3326" i="13"/>
  <c r="N3185" i="13"/>
  <c r="O3185" i="13" s="1"/>
  <c r="Q3185" i="13" s="1"/>
  <c r="N3453" i="13"/>
  <c r="O3453" i="13" s="1"/>
  <c r="Q3453" i="13" s="1"/>
  <c r="N3302" i="13"/>
  <c r="O3302" i="13" s="1"/>
  <c r="Q3302" i="13" s="1"/>
  <c r="N3212" i="13"/>
  <c r="O3212" i="13" s="1"/>
  <c r="Q3212" i="13" s="1"/>
  <c r="N3268" i="13"/>
  <c r="O3268" i="13" s="1"/>
  <c r="Q3268" i="13" s="1"/>
  <c r="N3410" i="13"/>
  <c r="O3410" i="13" s="1"/>
  <c r="Q3410" i="13" s="1"/>
  <c r="N3369" i="13"/>
  <c r="O3369" i="13" s="1"/>
  <c r="Q3369" i="13" s="1"/>
  <c r="N3278" i="13"/>
  <c r="O3278" i="13" s="1"/>
  <c r="Q3278" i="13" s="1"/>
  <c r="N3228" i="13"/>
  <c r="O3228" i="13" s="1"/>
  <c r="Q3228" i="13" s="1"/>
  <c r="N3166" i="13"/>
  <c r="O3166" i="13" s="1"/>
  <c r="Q3166" i="13" s="1"/>
  <c r="N2966" i="13"/>
  <c r="O2966" i="13" s="1"/>
  <c r="Q2966" i="13" s="1"/>
  <c r="N3059" i="13"/>
  <c r="N3101" i="13"/>
  <c r="O3101" i="13" s="1"/>
  <c r="Q3101" i="13" s="1"/>
  <c r="N3005" i="13"/>
  <c r="N2969" i="13"/>
  <c r="O2969" i="13" s="1"/>
  <c r="Q2969" i="13" s="1"/>
  <c r="N3098" i="13"/>
  <c r="O3098" i="13" s="1"/>
  <c r="Q3098" i="13" s="1"/>
  <c r="N3065" i="13"/>
  <c r="N3179" i="13"/>
  <c r="O3179" i="13" s="1"/>
  <c r="Q3179" i="13" s="1"/>
  <c r="N3029" i="13"/>
  <c r="O3029" i="13" s="1"/>
  <c r="Q3029" i="13" s="1"/>
  <c r="N3230" i="13"/>
  <c r="O3230" i="13" s="1"/>
  <c r="Q3230" i="13" s="1"/>
  <c r="N3089" i="13"/>
  <c r="O3089" i="13" s="1"/>
  <c r="Q3089" i="13" s="1"/>
  <c r="N2990" i="13"/>
  <c r="N3086" i="13"/>
  <c r="O3086" i="13" s="1"/>
  <c r="Q3086" i="13" s="1"/>
  <c r="N3083" i="13"/>
  <c r="N3071" i="13"/>
  <c r="N3077" i="13"/>
  <c r="N3074" i="13"/>
  <c r="N2993" i="13"/>
  <c r="O2993" i="13" s="1"/>
  <c r="Q2993" i="13" s="1"/>
  <c r="N2957" i="13"/>
  <c r="O2957" i="13" s="1"/>
  <c r="Q2957" i="13" s="1"/>
  <c r="N2945" i="13"/>
  <c r="O2945" i="13" s="1"/>
  <c r="Q2945" i="13" s="1"/>
  <c r="N3100" i="13"/>
  <c r="O3100" i="13" s="1"/>
  <c r="Q3100" i="13" s="1"/>
  <c r="N3227" i="13"/>
  <c r="O3227" i="13" s="1"/>
  <c r="Q3227" i="13" s="1"/>
  <c r="N3251" i="13"/>
  <c r="O3251" i="13" s="1"/>
  <c r="Q3251" i="13" s="1"/>
  <c r="N3235" i="13"/>
  <c r="O3235" i="13" s="1"/>
  <c r="Q3235" i="13" s="1"/>
  <c r="N3208" i="13"/>
  <c r="O3208" i="13" s="1"/>
  <c r="Q3208" i="13" s="1"/>
  <c r="N3173" i="13"/>
  <c r="O3173" i="13" s="1"/>
  <c r="Q3173" i="13" s="1"/>
  <c r="N3146" i="13"/>
  <c r="O3146" i="13" s="1"/>
  <c r="Q3146" i="13" s="1"/>
  <c r="N3038" i="13"/>
  <c r="O3038" i="13" s="1"/>
  <c r="Q3038" i="13" s="1"/>
  <c r="N3014" i="13"/>
  <c r="O3014" i="13" s="1"/>
  <c r="Q3014" i="13" s="1"/>
  <c r="N3269" i="13"/>
  <c r="O3269" i="13" s="1"/>
  <c r="Q3269" i="13" s="1"/>
  <c r="N3143" i="13"/>
  <c r="O3143" i="13" s="1"/>
  <c r="Q3143" i="13" s="1"/>
  <c r="N3088" i="13"/>
  <c r="O3088" i="13" s="1"/>
  <c r="Q3088" i="13" s="1"/>
  <c r="N2978" i="13"/>
  <c r="O2978" i="13" s="1"/>
  <c r="Q2978" i="13" s="1"/>
  <c r="N3221" i="13"/>
  <c r="O3221" i="13" s="1"/>
  <c r="Q3221" i="13" s="1"/>
  <c r="N3194" i="13"/>
  <c r="O3194" i="13" s="1"/>
  <c r="Q3194" i="13" s="1"/>
  <c r="N3151" i="13"/>
  <c r="O3151" i="13" s="1"/>
  <c r="Q3151" i="13" s="1"/>
  <c r="N3124" i="13"/>
  <c r="O3124" i="13" s="1"/>
  <c r="Q3124" i="13" s="1"/>
  <c r="N3017" i="13"/>
  <c r="O3017" i="13" s="1"/>
  <c r="Q3017" i="13" s="1"/>
  <c r="N2981" i="13"/>
  <c r="N3468" i="13"/>
  <c r="O3468" i="13" s="1"/>
  <c r="Q3468" i="13" s="1"/>
  <c r="N3175" i="13"/>
  <c r="O3175" i="13" s="1"/>
  <c r="Q3175" i="13" s="1"/>
  <c r="N3148" i="13"/>
  <c r="O3148" i="13" s="1"/>
  <c r="Q3148" i="13" s="1"/>
  <c r="N3047" i="13"/>
  <c r="O3047" i="13" s="1"/>
  <c r="Q3047" i="13" s="1"/>
  <c r="N3266" i="13"/>
  <c r="O3266" i="13" s="1"/>
  <c r="Q3266" i="13" s="1"/>
  <c r="N3191" i="13"/>
  <c r="O3191" i="13" s="1"/>
  <c r="Q3191" i="13" s="1"/>
  <c r="N3113" i="13"/>
  <c r="O3113" i="13" s="1"/>
  <c r="Q3113" i="13" s="1"/>
  <c r="N3110" i="13"/>
  <c r="O3110" i="13" s="1"/>
  <c r="Q3110" i="13" s="1"/>
  <c r="N3137" i="13"/>
  <c r="O3137" i="13" s="1"/>
  <c r="Q3137" i="13" s="1"/>
  <c r="N3050" i="13"/>
  <c r="O3050" i="13" s="1"/>
  <c r="Q3050" i="13" s="1"/>
  <c r="N3263" i="13"/>
  <c r="O3263" i="13" s="1"/>
  <c r="Q3263" i="13" s="1"/>
  <c r="N3223" i="13"/>
  <c r="O3223" i="13" s="1"/>
  <c r="Q3223" i="13" s="1"/>
  <c r="N3053" i="13"/>
  <c r="O3053" i="13" s="1"/>
  <c r="Q3053" i="13" s="1"/>
  <c r="N3239" i="13"/>
  <c r="O3239" i="13" s="1"/>
  <c r="Q3239" i="13" s="1"/>
  <c r="N3107" i="13"/>
  <c r="O3107" i="13" s="1"/>
  <c r="Q3107" i="13" s="1"/>
  <c r="N3078" i="13"/>
  <c r="N3002" i="13"/>
  <c r="N480" i="13"/>
  <c r="O480" i="13" s="1"/>
  <c r="Q480" i="13" s="1"/>
  <c r="N2322" i="13"/>
  <c r="O2322" i="13" s="1"/>
  <c r="Q2322" i="13" s="1"/>
  <c r="N65" i="13"/>
  <c r="N66" i="13"/>
  <c r="N419" i="13"/>
  <c r="O419" i="13" s="1"/>
  <c r="Q419" i="13" s="1"/>
  <c r="N1242" i="13"/>
  <c r="O1242" i="13" s="1"/>
  <c r="Q1242" i="13" s="1"/>
  <c r="N491" i="13"/>
  <c r="O491" i="13" s="1"/>
  <c r="Q491" i="13" s="1"/>
  <c r="N514" i="13"/>
  <c r="O514" i="13" s="1"/>
  <c r="Q514" i="13" s="1"/>
  <c r="N2151" i="13"/>
  <c r="N1235" i="13"/>
  <c r="O1235" i="13" s="1"/>
  <c r="Q1235" i="13" s="1"/>
  <c r="N227" i="13"/>
  <c r="O227" i="13" s="1"/>
  <c r="Q227" i="13" s="1"/>
  <c r="N1558" i="13"/>
  <c r="N1445" i="13"/>
  <c r="O1445" i="13" s="1"/>
  <c r="Q1445" i="13" s="1"/>
  <c r="N1686" i="13"/>
  <c r="O1686" i="13" s="1"/>
  <c r="Q1686" i="13" s="1"/>
  <c r="N901" i="13"/>
  <c r="O901" i="13" s="1"/>
  <c r="Q901" i="13" s="1"/>
  <c r="N1637" i="13"/>
  <c r="O1637" i="13" s="1"/>
  <c r="Q1637" i="13" s="1"/>
  <c r="N1234" i="13"/>
  <c r="O1234" i="13" s="1"/>
  <c r="Q1234" i="13" s="1"/>
  <c r="N916" i="13"/>
  <c r="O916" i="13" s="1"/>
  <c r="Q916" i="13" s="1"/>
  <c r="N1436" i="13"/>
  <c r="O1436" i="13" s="1"/>
  <c r="Q1436" i="13" s="1"/>
  <c r="N1244" i="13"/>
  <c r="O1244" i="13" s="1"/>
  <c r="Q1244" i="13" s="1"/>
  <c r="N1340" i="13"/>
  <c r="O1340" i="13" s="1"/>
  <c r="Q1340" i="13" s="1"/>
  <c r="N1010" i="13"/>
  <c r="O1010" i="13" s="1"/>
  <c r="Q1010" i="13" s="1"/>
  <c r="N1877" i="13"/>
  <c r="O1877" i="13" s="1"/>
  <c r="Q1877" i="13" s="1"/>
  <c r="N1321" i="13"/>
  <c r="O1321" i="13" s="1"/>
  <c r="Q1321" i="13" s="1"/>
  <c r="N634" i="13"/>
  <c r="O634" i="13" s="1"/>
  <c r="Q634" i="13" s="1"/>
  <c r="N1448" i="13"/>
  <c r="O1448" i="13" s="1"/>
  <c r="Q1448" i="13" s="1"/>
  <c r="N1683" i="13"/>
  <c r="N1981" i="13"/>
  <c r="O1981" i="13" s="1"/>
  <c r="Q1981" i="13" s="1"/>
  <c r="N1644" i="13"/>
  <c r="O1644" i="13" s="1"/>
  <c r="Q1644" i="13" s="1"/>
  <c r="N1641" i="13"/>
  <c r="O1641" i="13" s="1"/>
  <c r="Q1641" i="13" s="1"/>
  <c r="N1874" i="13"/>
  <c r="O1874" i="13" s="1"/>
  <c r="Q1874" i="13" s="1"/>
  <c r="N1483" i="13"/>
  <c r="O1483" i="13" s="1"/>
  <c r="Q1483" i="13" s="1"/>
  <c r="N1184" i="13"/>
  <c r="O1184" i="13" s="1"/>
  <c r="Q1184" i="13" s="1"/>
  <c r="N1452" i="13"/>
  <c r="O1452" i="13" s="1"/>
  <c r="Q1452" i="13" s="1"/>
  <c r="N2217" i="13"/>
  <c r="O2217" i="13" s="1"/>
  <c r="Q2217" i="13" s="1"/>
  <c r="N140" i="13"/>
  <c r="O140" i="13" s="1"/>
  <c r="Q140" i="13" s="1"/>
  <c r="N2155" i="13"/>
  <c r="N1238" i="13"/>
  <c r="O1238" i="13" s="1"/>
  <c r="Q1238" i="13" s="1"/>
  <c r="N688" i="13"/>
  <c r="O688" i="13" s="1"/>
  <c r="Q688" i="13" s="1"/>
  <c r="N381" i="13"/>
  <c r="O381" i="13" s="1"/>
  <c r="Q381" i="13" s="1"/>
  <c r="N190" i="13"/>
  <c r="O190" i="13" s="1"/>
  <c r="Q190" i="13" s="1"/>
  <c r="N2201" i="13"/>
  <c r="O2201" i="13" s="1"/>
  <c r="Q2201" i="13" s="1"/>
  <c r="N551" i="13"/>
  <c r="O551" i="13" s="1"/>
  <c r="Q551" i="13" s="1"/>
  <c r="N668" i="13"/>
  <c r="O668" i="13" s="1"/>
  <c r="Q668" i="13" s="1"/>
  <c r="N1266" i="13"/>
  <c r="N784" i="13"/>
  <c r="O784" i="13" s="1"/>
  <c r="Q784" i="13" s="1"/>
  <c r="N660" i="13"/>
  <c r="O660" i="13" s="1"/>
  <c r="Q660" i="13" s="1"/>
  <c r="N631" i="13"/>
  <c r="O631" i="13" s="1"/>
  <c r="Q631" i="13" s="1"/>
  <c r="N487" i="13"/>
  <c r="O487" i="13" s="1"/>
  <c r="Q487" i="13" s="1"/>
  <c r="N743" i="13"/>
  <c r="O743" i="13" s="1"/>
  <c r="Q743" i="13" s="1"/>
  <c r="N7" i="13"/>
  <c r="O7" i="13" s="1"/>
  <c r="Q7" i="13" s="1"/>
  <c r="N905" i="13"/>
  <c r="O905" i="13" s="1"/>
  <c r="Q905" i="13" s="1"/>
  <c r="N692" i="13"/>
  <c r="O692" i="13" s="1"/>
  <c r="Q692" i="13" s="1"/>
  <c r="N2371" i="13"/>
  <c r="O2371" i="13" s="1"/>
  <c r="Q2371" i="13" s="1"/>
  <c r="N1014" i="13"/>
  <c r="O1014" i="13" s="1"/>
  <c r="Q1014" i="13" s="1"/>
  <c r="N2198" i="13"/>
  <c r="O2198" i="13" s="1"/>
  <c r="Q2198" i="13" s="1"/>
  <c r="N548" i="13"/>
  <c r="O548" i="13" s="1"/>
  <c r="Q548" i="13" s="1"/>
  <c r="N1171" i="13"/>
  <c r="N680" i="13"/>
  <c r="O680" i="13" s="1"/>
  <c r="Q680" i="13" s="1"/>
  <c r="N2250" i="13"/>
  <c r="O2250" i="13" s="1"/>
  <c r="Q2250" i="13" s="1"/>
  <c r="N627" i="13"/>
  <c r="O627" i="13" s="1"/>
  <c r="Q627" i="13" s="1"/>
  <c r="N1509" i="13"/>
  <c r="O1509" i="13" s="1"/>
  <c r="Q1509" i="13" s="1"/>
  <c r="N928" i="13"/>
  <c r="O928" i="13" s="1"/>
  <c r="Q928" i="13" s="1"/>
  <c r="N1643" i="13"/>
  <c r="O1643" i="13" s="1"/>
  <c r="Q1643" i="13" s="1"/>
  <c r="N264" i="13"/>
  <c r="O264" i="13" s="1"/>
  <c r="Q264" i="13" s="1"/>
  <c r="N1306" i="13"/>
  <c r="O1306" i="13" s="1"/>
  <c r="Q1306" i="13" s="1"/>
  <c r="N924" i="13"/>
  <c r="O924" i="13" s="1"/>
  <c r="Q924" i="13" s="1"/>
  <c r="N773" i="13"/>
  <c r="O773" i="13" s="1"/>
  <c r="Q773" i="13" s="1"/>
  <c r="N770" i="13"/>
  <c r="O770" i="13" s="1"/>
  <c r="Q770" i="13" s="1"/>
  <c r="N616" i="13"/>
  <c r="O616" i="13" s="1"/>
  <c r="Q616" i="13" s="1"/>
  <c r="N2031" i="13"/>
  <c r="Q2031" i="13" s="1"/>
  <c r="N1833" i="13"/>
  <c r="N1790" i="13"/>
  <c r="O1790" i="13" s="1"/>
  <c r="Q1790" i="13" s="1"/>
  <c r="N1523" i="13"/>
  <c r="N2070" i="13"/>
  <c r="O2070" i="13" s="1"/>
  <c r="Q2070" i="13" s="1"/>
  <c r="N2882" i="13"/>
  <c r="O2882" i="13" s="1"/>
  <c r="Q2882" i="13" s="1"/>
  <c r="N2261" i="13"/>
  <c r="O2261" i="13" s="1"/>
  <c r="Q2261" i="13" s="1"/>
  <c r="N2018" i="13"/>
  <c r="O2018" i="13" s="1"/>
  <c r="Q2018" i="13" s="1"/>
  <c r="N1640" i="13"/>
  <c r="O1640" i="13" s="1"/>
  <c r="Q1640" i="13" s="1"/>
  <c r="N895" i="13"/>
  <c r="O895" i="13" s="1"/>
  <c r="Q895" i="13" s="1"/>
  <c r="N859" i="13"/>
  <c r="O859" i="13" s="1"/>
  <c r="Q859" i="13" s="1"/>
  <c r="N855" i="13"/>
  <c r="O855" i="13" s="1"/>
  <c r="Q855" i="13" s="1"/>
  <c r="N847" i="13"/>
  <c r="O847" i="13" s="1"/>
  <c r="Q847" i="13" s="1"/>
  <c r="N839" i="13"/>
  <c r="O839" i="13" s="1"/>
  <c r="Q839" i="13" s="1"/>
  <c r="N52" i="13"/>
  <c r="O52" i="13" s="1"/>
  <c r="Q52" i="13" s="1"/>
  <c r="N1953" i="13"/>
  <c r="O1953" i="13" s="1"/>
  <c r="Q1953" i="13" s="1"/>
  <c r="N1907" i="13"/>
  <c r="O1907" i="13" s="1"/>
  <c r="Q1907" i="13" s="1"/>
  <c r="N1410" i="13"/>
  <c r="O1410" i="13" s="1"/>
  <c r="Q1410" i="13" s="1"/>
  <c r="N1407" i="13"/>
  <c r="O1407" i="13" s="1"/>
  <c r="Q1407" i="13" s="1"/>
  <c r="N1404" i="13"/>
  <c r="O1404" i="13" s="1"/>
  <c r="Q1404" i="13" s="1"/>
  <c r="N1052" i="13"/>
  <c r="O1052" i="13" s="1"/>
  <c r="Q1052" i="13" s="1"/>
  <c r="N1045" i="13"/>
  <c r="O1045" i="13" s="1"/>
  <c r="Q1045" i="13" s="1"/>
  <c r="N678" i="13"/>
  <c r="O678" i="13" s="1"/>
  <c r="Q678" i="13" s="1"/>
  <c r="N2082" i="13"/>
  <c r="O2082" i="13" s="1"/>
  <c r="Q2082" i="13" s="1"/>
  <c r="N1742" i="13"/>
  <c r="O1742" i="13" s="1"/>
  <c r="Q1742" i="13" s="1"/>
  <c r="N1700" i="13"/>
  <c r="N1693" i="13"/>
  <c r="N1690" i="13"/>
  <c r="O1690" i="13" s="1"/>
  <c r="Q1690" i="13" s="1"/>
  <c r="N421" i="13"/>
  <c r="O421" i="13" s="1"/>
  <c r="Q421" i="13" s="1"/>
  <c r="N414" i="13"/>
  <c r="O414" i="13" s="1"/>
  <c r="Q414" i="13" s="1"/>
  <c r="N272" i="13"/>
  <c r="O272" i="13" s="1"/>
  <c r="Q272" i="13" s="1"/>
  <c r="N243" i="13"/>
  <c r="N222" i="13"/>
  <c r="O222" i="13" s="1"/>
  <c r="Q222" i="13" s="1"/>
  <c r="N203" i="13"/>
  <c r="O203" i="13" s="1"/>
  <c r="Q203" i="13" s="1"/>
  <c r="N2713" i="13"/>
  <c r="O2713" i="13" s="1"/>
  <c r="Q2713" i="13" s="1"/>
  <c r="N2569" i="13"/>
  <c r="O2569" i="13" s="1"/>
  <c r="Q2569" i="13" s="1"/>
  <c r="N960" i="13"/>
  <c r="O960" i="13" s="1"/>
  <c r="Q960" i="13" s="1"/>
  <c r="N1519" i="13"/>
  <c r="O1519" i="13" s="1"/>
  <c r="Q1519" i="13" s="1"/>
  <c r="N927" i="13"/>
  <c r="O927" i="13" s="1"/>
  <c r="Q927" i="13" s="1"/>
  <c r="N923" i="13"/>
  <c r="O923" i="13" s="1"/>
  <c r="Q923" i="13" s="1"/>
  <c r="N912" i="13"/>
  <c r="N178" i="13"/>
  <c r="O178" i="13" s="1"/>
  <c r="Q178" i="13" s="1"/>
  <c r="N2304" i="13"/>
  <c r="O2304" i="13" s="1"/>
  <c r="Q2304" i="13" s="1"/>
  <c r="N1919" i="13"/>
  <c r="N1889" i="13"/>
  <c r="O1889" i="13" s="1"/>
  <c r="Q1889" i="13" s="1"/>
  <c r="N1399" i="13"/>
  <c r="O1399" i="13" s="1"/>
  <c r="Q1399" i="13" s="1"/>
  <c r="N1055" i="13"/>
  <c r="O1055" i="13" s="1"/>
  <c r="Q1055" i="13" s="1"/>
  <c r="N1040" i="13"/>
  <c r="O1040" i="13" s="1"/>
  <c r="Q1040" i="13" s="1"/>
  <c r="N767" i="13"/>
  <c r="O767" i="13" s="1"/>
  <c r="Q767" i="13" s="1"/>
  <c r="N1654" i="13"/>
  <c r="O1654" i="13" s="1"/>
  <c r="Q1654" i="13" s="1"/>
  <c r="N2029" i="13"/>
  <c r="Q2029" i="13" s="1"/>
  <c r="N1530" i="13"/>
  <c r="O1530" i="13" s="1"/>
  <c r="Q1530" i="13" s="1"/>
  <c r="N837" i="13"/>
  <c r="O837" i="13" s="1"/>
  <c r="Q837" i="13" s="1"/>
  <c r="N833" i="13"/>
  <c r="O833" i="13" s="1"/>
  <c r="Q833" i="13" s="1"/>
  <c r="N1323" i="13"/>
  <c r="O1323" i="13" s="1"/>
  <c r="Q1323" i="13" s="1"/>
  <c r="N1264" i="13"/>
  <c r="O1264" i="13" s="1"/>
  <c r="Q1264" i="13" s="1"/>
  <c r="N1022" i="13"/>
  <c r="O1022" i="13" s="1"/>
  <c r="Q1022" i="13" s="1"/>
  <c r="N2811" i="13"/>
  <c r="O2811" i="13" s="1"/>
  <c r="Q2811" i="13" s="1"/>
  <c r="N2305" i="13"/>
  <c r="O2305" i="13" s="1"/>
  <c r="Q2305" i="13" s="1"/>
  <c r="N2290" i="13"/>
  <c r="O2290" i="13" s="1"/>
  <c r="Q2290" i="13" s="1"/>
  <c r="N2279" i="13"/>
  <c r="O2279" i="13" s="1"/>
  <c r="Q2279" i="13" s="1"/>
  <c r="N2123" i="13"/>
  <c r="O2123" i="13" s="1"/>
  <c r="Q2123" i="13" s="1"/>
  <c r="N1864" i="13"/>
  <c r="N1666" i="13"/>
  <c r="O1666" i="13" s="1"/>
  <c r="Q1666" i="13" s="1"/>
  <c r="N1196" i="13"/>
  <c r="O1196" i="13" s="1"/>
  <c r="Q1196" i="13" s="1"/>
  <c r="N730" i="13"/>
  <c r="O730" i="13" s="1"/>
  <c r="Q730" i="13" s="1"/>
  <c r="N358" i="13"/>
  <c r="O358" i="13" s="1"/>
  <c r="Q358" i="13" s="1"/>
  <c r="N2024" i="13"/>
  <c r="O2024" i="13" s="1"/>
  <c r="Q2024" i="13" s="1"/>
  <c r="N1770" i="13"/>
  <c r="O1770" i="13" s="1"/>
  <c r="Q1770" i="13" s="1"/>
  <c r="N1766" i="13"/>
  <c r="O1766" i="13" s="1"/>
  <c r="Q1766" i="13" s="1"/>
  <c r="N1401" i="13"/>
  <c r="O1401" i="13" s="1"/>
  <c r="Q1401" i="13" s="1"/>
  <c r="N1154" i="13"/>
  <c r="O1154" i="13" s="1"/>
  <c r="Q1154" i="13" s="1"/>
  <c r="N1137" i="13"/>
  <c r="O1137" i="13" s="1"/>
  <c r="Q1137" i="13" s="1"/>
  <c r="N1028" i="13"/>
  <c r="O1028" i="13" s="1"/>
  <c r="Q1028" i="13" s="1"/>
  <c r="N772" i="13"/>
  <c r="O772" i="13" s="1"/>
  <c r="Q772" i="13" s="1"/>
  <c r="N671" i="13"/>
  <c r="O671" i="13" s="1"/>
  <c r="Q671" i="13" s="1"/>
  <c r="N2612" i="13"/>
  <c r="O2612" i="13" s="1"/>
  <c r="Q2612" i="13" s="1"/>
  <c r="N2339" i="13"/>
  <c r="O2339" i="13" s="1"/>
  <c r="Q2339" i="13" s="1"/>
  <c r="N755" i="13"/>
  <c r="O755" i="13" s="1"/>
  <c r="Q755" i="13" s="1"/>
  <c r="N1761" i="13"/>
  <c r="O1761" i="13" s="1"/>
  <c r="Q1761" i="13" s="1"/>
  <c r="N1647" i="13"/>
  <c r="O1647" i="13" s="1"/>
  <c r="Q1647" i="13" s="1"/>
  <c r="N1446" i="13"/>
  <c r="O1446" i="13" s="1"/>
  <c r="Q1446" i="13" s="1"/>
  <c r="N1427" i="13"/>
  <c r="O1427" i="13" s="1"/>
  <c r="Q1427" i="13" s="1"/>
  <c r="N1167" i="13"/>
  <c r="O1167" i="13" s="1"/>
  <c r="Q1167" i="13" s="1"/>
  <c r="N1025" i="13"/>
  <c r="O1025" i="13" s="1"/>
  <c r="Q1025" i="13" s="1"/>
  <c r="N852" i="13"/>
  <c r="O852" i="13" s="1"/>
  <c r="Q852" i="13" s="1"/>
  <c r="N848" i="13"/>
  <c r="O848" i="13" s="1"/>
  <c r="Q848" i="13" s="1"/>
  <c r="N840" i="13"/>
  <c r="O840" i="13" s="1"/>
  <c r="Q840" i="13" s="1"/>
  <c r="N739" i="13"/>
  <c r="O739" i="13" s="1"/>
  <c r="Q739" i="13" s="1"/>
  <c r="N512" i="13"/>
  <c r="O512" i="13" s="1"/>
  <c r="Q512" i="13" s="1"/>
  <c r="N362" i="13"/>
  <c r="O362" i="13" s="1"/>
  <c r="Q362" i="13" s="1"/>
  <c r="N130" i="13"/>
  <c r="O130" i="13" s="1"/>
  <c r="Q130" i="13" s="1"/>
  <c r="N12" i="13"/>
  <c r="O12" i="13" s="1"/>
  <c r="Q12" i="13" s="1"/>
  <c r="N1228" i="13"/>
  <c r="O1228" i="13" s="1"/>
  <c r="Q1228" i="13" s="1"/>
  <c r="N1394" i="13"/>
  <c r="O1394" i="13" s="1"/>
  <c r="Q1394" i="13" s="1"/>
  <c r="N1391" i="13"/>
  <c r="O1391" i="13" s="1"/>
  <c r="Q1391" i="13" s="1"/>
  <c r="N1382" i="13"/>
  <c r="O1382" i="13" s="1"/>
  <c r="Q1382" i="13" s="1"/>
  <c r="N1292" i="13"/>
  <c r="N982" i="13"/>
  <c r="O982" i="13" s="1"/>
  <c r="Q982" i="13" s="1"/>
  <c r="N970" i="13"/>
  <c r="O970" i="13" s="1"/>
  <c r="Q970" i="13" s="1"/>
  <c r="N2481" i="13"/>
  <c r="O2481" i="13" s="1"/>
  <c r="Q2481" i="13" s="1"/>
  <c r="N2523" i="13"/>
  <c r="O2523" i="13" s="1"/>
  <c r="Q2523" i="13" s="1"/>
  <c r="N2461" i="13"/>
  <c r="O2461" i="13" s="1"/>
  <c r="Q2461" i="13" s="1"/>
  <c r="N2182" i="13"/>
  <c r="N1928" i="13"/>
  <c r="N1924" i="13"/>
  <c r="O1924" i="13" s="1"/>
  <c r="Q1924" i="13" s="1"/>
  <c r="N1921" i="13"/>
  <c r="N1914" i="13"/>
  <c r="O1914" i="13" s="1"/>
  <c r="Q1914" i="13" s="1"/>
  <c r="N1487" i="13"/>
  <c r="O1487" i="13" s="1"/>
  <c r="Q1487" i="13" s="1"/>
  <c r="N1201" i="13"/>
  <c r="O1201" i="13" s="1"/>
  <c r="Q1201" i="13" s="1"/>
  <c r="N1087" i="13"/>
  <c r="O1087" i="13" s="1"/>
  <c r="Q1087" i="13" s="1"/>
  <c r="N584" i="13"/>
  <c r="O584" i="13" s="1"/>
  <c r="Q584" i="13" s="1"/>
  <c r="N313" i="13"/>
  <c r="O313" i="13" s="1"/>
  <c r="Q313" i="13" s="1"/>
  <c r="N88" i="13"/>
  <c r="O88" i="13" s="1"/>
  <c r="Q88" i="13" s="1"/>
  <c r="N2477" i="13"/>
  <c r="O2477" i="13" s="1"/>
  <c r="Q2477" i="13" s="1"/>
  <c r="N2222" i="13"/>
  <c r="O2222" i="13" s="1"/>
  <c r="Q2222" i="13" s="1"/>
  <c r="N2178" i="13"/>
  <c r="O2178" i="13" s="1"/>
  <c r="Q2178" i="13" s="1"/>
  <c r="N2712" i="13"/>
  <c r="O2712" i="13" s="1"/>
  <c r="Q2712" i="13" s="1"/>
  <c r="N2494" i="13"/>
  <c r="O2494" i="13" s="1"/>
  <c r="Q2494" i="13" s="1"/>
  <c r="N2165" i="13"/>
  <c r="N2162" i="13"/>
  <c r="N1518" i="13"/>
  <c r="O1518" i="13" s="1"/>
  <c r="Q1518" i="13" s="1"/>
  <c r="N1297" i="13"/>
  <c r="O1297" i="13" s="1"/>
  <c r="Q1297" i="13" s="1"/>
  <c r="N1166" i="13"/>
  <c r="O1166" i="13" s="1"/>
  <c r="Q1166" i="13" s="1"/>
  <c r="N636" i="13"/>
  <c r="O636" i="13" s="1"/>
  <c r="Q636" i="13" s="1"/>
  <c r="N611" i="13"/>
  <c r="O611" i="13" s="1"/>
  <c r="Q611" i="13" s="1"/>
  <c r="N351" i="13"/>
  <c r="O351" i="13" s="1"/>
  <c r="Q351" i="13" s="1"/>
  <c r="N2791" i="13"/>
  <c r="O2791" i="13" s="1"/>
  <c r="Q2791" i="13" s="1"/>
  <c r="N2784" i="13"/>
  <c r="O2784" i="13" s="1"/>
  <c r="Q2784" i="13" s="1"/>
  <c r="N2462" i="13"/>
  <c r="O2462" i="13" s="1"/>
  <c r="Q2462" i="13" s="1"/>
  <c r="N1626" i="13"/>
  <c r="N1623" i="13"/>
  <c r="N1620" i="13"/>
  <c r="O1620" i="13" s="1"/>
  <c r="Q1620" i="13" s="1"/>
  <c r="N1396" i="13"/>
  <c r="O1396" i="13" s="1"/>
  <c r="Q1396" i="13" s="1"/>
  <c r="N1349" i="13"/>
  <c r="O1349" i="13" s="1"/>
  <c r="Q1349" i="13" s="1"/>
  <c r="N703" i="13"/>
  <c r="O703" i="13" s="1"/>
  <c r="Q703" i="13" s="1"/>
  <c r="N93" i="13"/>
  <c r="O93" i="13" s="1"/>
  <c r="Q93" i="13" s="1"/>
  <c r="N2050" i="13"/>
  <c r="O2050" i="13" s="1"/>
  <c r="Q2050" i="13" s="1"/>
  <c r="N2042" i="13"/>
  <c r="O2042" i="13" s="1"/>
  <c r="Q2042" i="13" s="1"/>
  <c r="N1274" i="13"/>
  <c r="N1271" i="13"/>
  <c r="N2507" i="13"/>
  <c r="N2767" i="13"/>
  <c r="O2767" i="13" s="1"/>
  <c r="Q2767" i="13" s="1"/>
  <c r="N2532" i="13"/>
  <c r="O2532" i="13" s="1"/>
  <c r="Q2532" i="13" s="1"/>
  <c r="N2249" i="13"/>
  <c r="O2249" i="13" s="1"/>
  <c r="Q2249" i="13" s="1"/>
  <c r="N1998" i="13"/>
  <c r="O1998" i="13" s="1"/>
  <c r="Q1998" i="13" s="1"/>
  <c r="N1869" i="13"/>
  <c r="O1869" i="13" s="1"/>
  <c r="Q1869" i="13" s="1"/>
  <c r="N1652" i="13"/>
  <c r="O1652" i="13" s="1"/>
  <c r="Q1652" i="13" s="1"/>
  <c r="N1649" i="13"/>
  <c r="O1649" i="13" s="1"/>
  <c r="Q1649" i="13" s="1"/>
  <c r="N1435" i="13"/>
  <c r="O1435" i="13" s="1"/>
  <c r="Q1435" i="13" s="1"/>
  <c r="N1016" i="13"/>
  <c r="O1016" i="13" s="1"/>
  <c r="Q1016" i="13" s="1"/>
  <c r="N891" i="13"/>
  <c r="O891" i="13" s="1"/>
  <c r="Q891" i="13" s="1"/>
  <c r="N881" i="13"/>
  <c r="O881" i="13" s="1"/>
  <c r="Q881" i="13" s="1"/>
  <c r="N870" i="13"/>
  <c r="O870" i="13" s="1"/>
  <c r="Q870" i="13" s="1"/>
  <c r="N858" i="13"/>
  <c r="O858" i="13" s="1"/>
  <c r="Q858" i="13" s="1"/>
  <c r="N854" i="13"/>
  <c r="O854" i="13" s="1"/>
  <c r="Q854" i="13" s="1"/>
  <c r="N527" i="13"/>
  <c r="O527" i="13" s="1"/>
  <c r="Q527" i="13" s="1"/>
  <c r="N516" i="13"/>
  <c r="O516" i="13" s="1"/>
  <c r="Q516" i="13" s="1"/>
  <c r="N506" i="13"/>
  <c r="O506" i="13" s="1"/>
  <c r="Q506" i="13" s="1"/>
  <c r="N2245" i="13"/>
  <c r="O2245" i="13" s="1"/>
  <c r="Q2245" i="13" s="1"/>
  <c r="N1746" i="13"/>
  <c r="O1746" i="13" s="1"/>
  <c r="Q1746" i="13" s="1"/>
  <c r="N1162" i="13"/>
  <c r="N2846" i="13"/>
  <c r="O2846" i="13" s="1"/>
  <c r="Q2846" i="13" s="1"/>
  <c r="N1850" i="13"/>
  <c r="O1850" i="13" s="1"/>
  <c r="Q1850" i="13" s="1"/>
  <c r="N1844" i="13"/>
  <c r="O1844" i="13" s="1"/>
  <c r="Q1844" i="13" s="1"/>
  <c r="N1836" i="13"/>
  <c r="N1511" i="13"/>
  <c r="O1511" i="13" s="1"/>
  <c r="Q1511" i="13" s="1"/>
  <c r="N1356" i="13"/>
  <c r="O1356" i="13" s="1"/>
  <c r="Q1356" i="13" s="1"/>
  <c r="N1352" i="13"/>
  <c r="O1352" i="13" s="1"/>
  <c r="Q1352" i="13" s="1"/>
  <c r="N1293" i="13"/>
  <c r="O1293" i="13" s="1"/>
  <c r="Q1293" i="13" s="1"/>
  <c r="N1284" i="13"/>
  <c r="N963" i="13"/>
  <c r="O963" i="13" s="1"/>
  <c r="Q963" i="13" s="1"/>
  <c r="N251" i="13"/>
  <c r="O251" i="13" s="1"/>
  <c r="Q251" i="13" s="1"/>
  <c r="N2428" i="13"/>
  <c r="O2428" i="13" s="1"/>
  <c r="Q2428" i="13" s="1"/>
  <c r="N2773" i="13"/>
  <c r="N2928" i="13"/>
  <c r="O2928" i="13" s="1"/>
  <c r="Q2928" i="13" s="1"/>
  <c r="N2628" i="13"/>
  <c r="O2628" i="13" s="1"/>
  <c r="Q2628" i="13" s="1"/>
  <c r="N2435" i="13"/>
  <c r="O2435" i="13" s="1"/>
  <c r="Q2435" i="13" s="1"/>
  <c r="N2432" i="13"/>
  <c r="O2432" i="13" s="1"/>
  <c r="Q2432" i="13" s="1"/>
  <c r="N1768" i="13"/>
  <c r="O1768" i="13" s="1"/>
  <c r="Q1768" i="13" s="1"/>
  <c r="N1662" i="13"/>
  <c r="O1662" i="13" s="1"/>
  <c r="Q1662" i="13" s="1"/>
  <c r="N1659" i="13"/>
  <c r="O1659" i="13" s="1"/>
  <c r="Q1659" i="13" s="1"/>
  <c r="N1331" i="13"/>
  <c r="O1331" i="13" s="1"/>
  <c r="Q1331" i="13" s="1"/>
  <c r="N1317" i="13"/>
  <c r="O1317" i="13" s="1"/>
  <c r="Q1317" i="13" s="1"/>
  <c r="N1185" i="13"/>
  <c r="N1071" i="13"/>
  <c r="O1071" i="13" s="1"/>
  <c r="Q1071" i="13" s="1"/>
  <c r="N918" i="13"/>
  <c r="O918" i="13" s="1"/>
  <c r="Q918" i="13" s="1"/>
  <c r="N519" i="13"/>
  <c r="O519" i="13" s="1"/>
  <c r="Q519" i="13" s="1"/>
  <c r="N356" i="13"/>
  <c r="O356" i="13" s="1"/>
  <c r="Q356" i="13" s="1"/>
  <c r="N172" i="13"/>
  <c r="O172" i="13" s="1"/>
  <c r="Q172" i="13" s="1"/>
  <c r="N168" i="13"/>
  <c r="O168" i="13" s="1"/>
  <c r="Q168" i="13" s="1"/>
  <c r="N135" i="13"/>
  <c r="O135" i="13" s="1"/>
  <c r="Q135" i="13" s="1"/>
  <c r="N2638" i="13"/>
  <c r="O2638" i="13" s="1"/>
  <c r="Q2638" i="13" s="1"/>
  <c r="N2485" i="13"/>
  <c r="O2485" i="13" s="1"/>
  <c r="Q2485" i="13" s="1"/>
  <c r="N2394" i="13"/>
  <c r="O2394" i="13" s="1"/>
  <c r="Q2394" i="13" s="1"/>
  <c r="N2391" i="13"/>
  <c r="O2391" i="13" s="1"/>
  <c r="Q2391" i="13" s="1"/>
  <c r="N2156" i="13"/>
  <c r="N1849" i="13"/>
  <c r="O1849" i="13" s="1"/>
  <c r="Q1849" i="13" s="1"/>
  <c r="N1580" i="13"/>
  <c r="N1126" i="13"/>
  <c r="O1126" i="13" s="1"/>
  <c r="Q1126" i="13" s="1"/>
  <c r="N731" i="13"/>
  <c r="O731" i="13" s="1"/>
  <c r="Q731" i="13" s="1"/>
  <c r="N246" i="13"/>
  <c r="O246" i="13" s="1"/>
  <c r="Q246" i="13" s="1"/>
  <c r="N2770" i="13"/>
  <c r="N2924" i="13"/>
  <c r="O2924" i="13" s="1"/>
  <c r="Q2924" i="13" s="1"/>
  <c r="N2693" i="13"/>
  <c r="N2459" i="13"/>
  <c r="O2459" i="13" s="1"/>
  <c r="Q2459" i="13" s="1"/>
  <c r="N2455" i="13"/>
  <c r="O2455" i="13" s="1"/>
  <c r="Q2455" i="13" s="1"/>
  <c r="N2374" i="13"/>
  <c r="O2374" i="13" s="1"/>
  <c r="Q2374" i="13" s="1"/>
  <c r="N2370" i="13"/>
  <c r="O2370" i="13" s="1"/>
  <c r="Q2370" i="13" s="1"/>
  <c r="N2364" i="13"/>
  <c r="N1824" i="13"/>
  <c r="O1824" i="13" s="1"/>
  <c r="Q1824" i="13" s="1"/>
  <c r="N1802" i="13"/>
  <c r="O1802" i="13" s="1"/>
  <c r="Q1802" i="13" s="1"/>
  <c r="N1736" i="13"/>
  <c r="O1736" i="13" s="1"/>
  <c r="Q1736" i="13" s="1"/>
  <c r="N1732" i="13"/>
  <c r="O1732" i="13" s="1"/>
  <c r="Q1732" i="13" s="1"/>
  <c r="N1726" i="13"/>
  <c r="O1726" i="13" s="1"/>
  <c r="Q1726" i="13" s="1"/>
  <c r="N1712" i="13"/>
  <c r="O1712" i="13" s="1"/>
  <c r="Q1712" i="13" s="1"/>
  <c r="N1706" i="13"/>
  <c r="N1696" i="13"/>
  <c r="N1199" i="13"/>
  <c r="O1199" i="13" s="1"/>
  <c r="Q1199" i="13" s="1"/>
  <c r="N2751" i="13"/>
  <c r="O2751" i="13" s="1"/>
  <c r="Q2751" i="13" s="1"/>
  <c r="N2531" i="13"/>
  <c r="N2312" i="13"/>
  <c r="O2312" i="13" s="1"/>
  <c r="Q2312" i="13" s="1"/>
  <c r="N2433" i="13"/>
  <c r="O2433" i="13" s="1"/>
  <c r="Q2433" i="13" s="1"/>
  <c r="N2860" i="13"/>
  <c r="O2860" i="13" s="1"/>
  <c r="Q2860" i="13" s="1"/>
  <c r="N2749" i="13"/>
  <c r="O2749" i="13" s="1"/>
  <c r="Q2749" i="13" s="1"/>
  <c r="N2491" i="13"/>
  <c r="O2491" i="13" s="1"/>
  <c r="Q2491" i="13" s="1"/>
  <c r="N2388" i="13"/>
  <c r="O2388" i="13" s="1"/>
  <c r="Q2388" i="13" s="1"/>
  <c r="N2381" i="13"/>
  <c r="O2381" i="13" s="1"/>
  <c r="Q2381" i="13" s="1"/>
  <c r="N2314" i="13"/>
  <c r="O2314" i="13" s="1"/>
  <c r="Q2314" i="13" s="1"/>
  <c r="N2163" i="13"/>
  <c r="N2053" i="13"/>
  <c r="O2053" i="13" s="1"/>
  <c r="Q2053" i="13" s="1"/>
  <c r="N1943" i="13"/>
  <c r="O1943" i="13" s="1"/>
  <c r="Q1943" i="13" s="1"/>
  <c r="N1934" i="13"/>
  <c r="O1934" i="13" s="1"/>
  <c r="Q1934" i="13" s="1"/>
  <c r="N1733" i="13"/>
  <c r="O1733" i="13" s="1"/>
  <c r="Q1733" i="13" s="1"/>
  <c r="N2786" i="13"/>
  <c r="O2786" i="13" s="1"/>
  <c r="Q2786" i="13" s="1"/>
  <c r="N2651" i="13"/>
  <c r="O2651" i="13" s="1"/>
  <c r="Q2651" i="13" s="1"/>
  <c r="N2559" i="13"/>
  <c r="O2559" i="13" s="1"/>
  <c r="Q2559" i="13" s="1"/>
  <c r="N2555" i="13"/>
  <c r="N2307" i="13"/>
  <c r="O2307" i="13" s="1"/>
  <c r="Q2307" i="13" s="1"/>
  <c r="N2259" i="13"/>
  <c r="O2259" i="13" s="1"/>
  <c r="Q2259" i="13" s="1"/>
  <c r="N2255" i="13"/>
  <c r="O2255" i="13" s="1"/>
  <c r="Q2255" i="13" s="1"/>
  <c r="N2083" i="13"/>
  <c r="O2083" i="13" s="1"/>
  <c r="Q2083" i="13" s="1"/>
  <c r="N2071" i="13"/>
  <c r="O2071" i="13" s="1"/>
  <c r="Q2071" i="13" s="1"/>
  <c r="N1930" i="13"/>
  <c r="O1930" i="13" s="1"/>
  <c r="Q1930" i="13" s="1"/>
  <c r="N1923" i="13"/>
  <c r="O1923" i="13" s="1"/>
  <c r="Q1923" i="13" s="1"/>
  <c r="N1806" i="13"/>
  <c r="O1806" i="13" s="1"/>
  <c r="Q1806" i="13" s="1"/>
  <c r="N1748" i="13"/>
  <c r="O1748" i="13" s="1"/>
  <c r="Q1748" i="13" s="1"/>
  <c r="N1723" i="13"/>
  <c r="O1723" i="13" s="1"/>
  <c r="Q1723" i="13" s="1"/>
  <c r="N1376" i="13"/>
  <c r="O1376" i="13" s="1"/>
  <c r="Q1376" i="13" s="1"/>
  <c r="N1361" i="13"/>
  <c r="O1361" i="13" s="1"/>
  <c r="Q1361" i="13" s="1"/>
  <c r="N2874" i="13"/>
  <c r="O2874" i="13" s="1"/>
  <c r="Q2874" i="13" s="1"/>
  <c r="N2853" i="13"/>
  <c r="O2853" i="13" s="1"/>
  <c r="Q2853" i="13" s="1"/>
  <c r="N2230" i="13"/>
  <c r="O2230" i="13" s="1"/>
  <c r="Q2230" i="13" s="1"/>
  <c r="N2795" i="13"/>
  <c r="O2795" i="13" s="1"/>
  <c r="Q2795" i="13" s="1"/>
  <c r="N2280" i="13"/>
  <c r="O2280" i="13" s="1"/>
  <c r="Q2280" i="13" s="1"/>
  <c r="N2549" i="13"/>
  <c r="N2421" i="13"/>
  <c r="O2421" i="13" s="1"/>
  <c r="Q2421" i="13" s="1"/>
  <c r="N2211" i="13"/>
  <c r="O2211" i="13" s="1"/>
  <c r="Q2211" i="13" s="1"/>
  <c r="N1540" i="13"/>
  <c r="O1540" i="13" s="1"/>
  <c r="Q1540" i="13" s="1"/>
  <c r="N2184" i="13"/>
  <c r="N2392" i="13"/>
  <c r="O2392" i="13" s="1"/>
  <c r="Q2392" i="13" s="1"/>
  <c r="N2327" i="13"/>
  <c r="O2327" i="13" s="1"/>
  <c r="Q2327" i="13" s="1"/>
  <c r="N2275" i="13"/>
  <c r="O2275" i="13" s="1"/>
  <c r="Q2275" i="13" s="1"/>
  <c r="N2238" i="13"/>
  <c r="O2238" i="13" s="1"/>
  <c r="Q2238" i="13" s="1"/>
  <c r="N2185" i="13"/>
  <c r="O2185" i="13" s="1"/>
  <c r="Q2185" i="13" s="1"/>
  <c r="N2145" i="13"/>
  <c r="N2110" i="13"/>
  <c r="O2110" i="13" s="1"/>
  <c r="Q2110" i="13" s="1"/>
  <c r="N2102" i="13"/>
  <c r="O2102" i="13" s="1"/>
  <c r="Q2102" i="13" s="1"/>
  <c r="N2010" i="13"/>
  <c r="O2010" i="13" s="1"/>
  <c r="Q2010" i="13" s="1"/>
  <c r="N1962" i="13"/>
  <c r="O1962" i="13" s="1"/>
  <c r="Q1962" i="13" s="1"/>
  <c r="N1533" i="13"/>
  <c r="O1533" i="13" s="1"/>
  <c r="Q1533" i="13" s="1"/>
  <c r="N2734" i="13"/>
  <c r="O2734" i="13" s="1"/>
  <c r="Q2734" i="13" s="1"/>
  <c r="N2895" i="13"/>
  <c r="O2895" i="13" s="1"/>
  <c r="Q2895" i="13" s="1"/>
  <c r="N2843" i="13"/>
  <c r="O2843" i="13" s="1"/>
  <c r="Q2843" i="13" s="1"/>
  <c r="N2836" i="13"/>
  <c r="O2836" i="13" s="1"/>
  <c r="Q2836" i="13" s="1"/>
  <c r="N2832" i="13"/>
  <c r="O2832" i="13" s="1"/>
  <c r="Q2832" i="13" s="1"/>
  <c r="N2728" i="13"/>
  <c r="O2728" i="13" s="1"/>
  <c r="Q2728" i="13" s="1"/>
  <c r="N2448" i="13"/>
  <c r="O2448" i="13" s="1"/>
  <c r="Q2448" i="13" s="1"/>
  <c r="N2403" i="13"/>
  <c r="O2403" i="13" s="1"/>
  <c r="Q2403" i="13" s="1"/>
  <c r="N2393" i="13"/>
  <c r="O2393" i="13" s="1"/>
  <c r="Q2393" i="13" s="1"/>
  <c r="N2346" i="13"/>
  <c r="O2346" i="13" s="1"/>
  <c r="Q2346" i="13" s="1"/>
  <c r="N2008" i="13"/>
  <c r="O2008" i="13" s="1"/>
  <c r="Q2008" i="13" s="1"/>
  <c r="N2003" i="13"/>
  <c r="O2003" i="13" s="1"/>
  <c r="Q2003" i="13" s="1"/>
  <c r="N1956" i="13"/>
  <c r="O1956" i="13" s="1"/>
  <c r="Q1956" i="13" s="1"/>
  <c r="N2352" i="13"/>
  <c r="O2352" i="13" s="1"/>
  <c r="Q2352" i="13" s="1"/>
  <c r="N2277" i="13"/>
  <c r="O2277" i="13" s="1"/>
  <c r="Q2277" i="13" s="1"/>
  <c r="N2399" i="13"/>
  <c r="O2399" i="13" s="1"/>
  <c r="Q2399" i="13" s="1"/>
  <c r="N2744" i="13"/>
  <c r="N2291" i="13"/>
  <c r="O2291" i="13" s="1"/>
  <c r="Q2291" i="13" s="1"/>
  <c r="N2344" i="13"/>
  <c r="O2344" i="13" s="1"/>
  <c r="Q2344" i="13" s="1"/>
  <c r="N2235" i="13"/>
  <c r="O2235" i="13" s="1"/>
  <c r="Q2235" i="13" s="1"/>
  <c r="N2090" i="13"/>
  <c r="O2090" i="13" s="1"/>
  <c r="Q2090" i="13" s="1"/>
  <c r="N2191" i="13"/>
  <c r="O2191" i="13" s="1"/>
  <c r="Q2191" i="13" s="1"/>
  <c r="N2493" i="13"/>
  <c r="O2493" i="13" s="1"/>
  <c r="Q2493" i="13" s="1"/>
  <c r="N2668" i="13"/>
  <c r="O2668" i="13" s="1"/>
  <c r="Q2668" i="13" s="1"/>
  <c r="N2469" i="13"/>
  <c r="O2469" i="13" s="1"/>
  <c r="Q2469" i="13" s="1"/>
  <c r="N2332" i="13"/>
  <c r="O2332" i="13" s="1"/>
  <c r="Q2332" i="13" s="1"/>
  <c r="N2825" i="13"/>
  <c r="O2825" i="13" s="1"/>
  <c r="Q2825" i="13" s="1"/>
  <c r="N2258" i="13"/>
  <c r="O2258" i="13" s="1"/>
  <c r="Q2258" i="13" s="1"/>
  <c r="N1552" i="13"/>
  <c r="O1552" i="13" s="1"/>
  <c r="Q1552" i="13" s="1"/>
  <c r="N2856" i="13"/>
  <c r="O2856" i="13" s="1"/>
  <c r="Q2856" i="13" s="1"/>
  <c r="N2443" i="13"/>
  <c r="O2443" i="13" s="1"/>
  <c r="Q2443" i="13" s="1"/>
  <c r="N2737" i="13"/>
  <c r="N2759" i="13"/>
  <c r="O2759" i="13" s="1"/>
  <c r="Q2759" i="13" s="1"/>
  <c r="N2669" i="13"/>
  <c r="O2669" i="13" s="1"/>
  <c r="Q2669" i="13" s="1"/>
  <c r="N2480" i="13"/>
  <c r="O2480" i="13" s="1"/>
  <c r="Q2480" i="13" s="1"/>
  <c r="N2470" i="13"/>
  <c r="O2470" i="13" s="1"/>
  <c r="Q2470" i="13" s="1"/>
  <c r="N2366" i="13"/>
  <c r="N2333" i="13"/>
  <c r="O2333" i="13" s="1"/>
  <c r="Q2333" i="13" s="1"/>
  <c r="N2330" i="13"/>
  <c r="O2330" i="13" s="1"/>
  <c r="Q2330" i="13" s="1"/>
  <c r="N2121" i="13"/>
  <c r="O2121" i="13" s="1"/>
  <c r="Q2121" i="13" s="1"/>
  <c r="N2117" i="13"/>
  <c r="O2117" i="13" s="1"/>
  <c r="Q2117" i="13" s="1"/>
  <c r="N1549" i="13"/>
  <c r="N2012" i="13"/>
  <c r="O2012" i="13" s="1"/>
  <c r="Q2012" i="13" s="1"/>
  <c r="N1577" i="13"/>
  <c r="N1879" i="13"/>
  <c r="O1879" i="13" s="1"/>
  <c r="Q1879" i="13" s="1"/>
  <c r="N1859" i="13"/>
  <c r="N1622" i="13"/>
  <c r="O1622" i="13" s="1"/>
  <c r="Q1622" i="13" s="1"/>
  <c r="N1618" i="13"/>
  <c r="O1618" i="13" s="1"/>
  <c r="Q1618" i="13" s="1"/>
  <c r="N1601" i="13"/>
  <c r="O1601" i="13" s="1"/>
  <c r="Q1601" i="13" s="1"/>
  <c r="N1460" i="13"/>
  <c r="O1460" i="13" s="1"/>
  <c r="Q1460" i="13" s="1"/>
  <c r="N1989" i="13"/>
  <c r="O1989" i="13" s="1"/>
  <c r="Q1989" i="13" s="1"/>
  <c r="N2069" i="13"/>
  <c r="O2069" i="13" s="1"/>
  <c r="Q2069" i="13" s="1"/>
  <c r="N1750" i="13"/>
  <c r="O1750" i="13" s="1"/>
  <c r="Q1750" i="13" s="1"/>
  <c r="N1721" i="13"/>
  <c r="O1721" i="13" s="1"/>
  <c r="Q1721" i="13" s="1"/>
  <c r="N1718" i="13"/>
  <c r="O1718" i="13" s="1"/>
  <c r="Q1718" i="13" s="1"/>
  <c r="N1715" i="13"/>
  <c r="O1715" i="13" s="1"/>
  <c r="Q1715" i="13" s="1"/>
  <c r="N1663" i="13"/>
  <c r="O1663" i="13" s="1"/>
  <c r="Q1663" i="13" s="1"/>
  <c r="N1661" i="13"/>
  <c r="O1661" i="13" s="1"/>
  <c r="Q1661" i="13" s="1"/>
  <c r="N1502" i="13"/>
  <c r="O1502" i="13" s="1"/>
  <c r="Q1502" i="13" s="1"/>
  <c r="N1499" i="13"/>
  <c r="O1499" i="13" s="1"/>
  <c r="Q1499" i="13" s="1"/>
  <c r="N2039" i="13"/>
  <c r="O2039" i="13" s="1"/>
  <c r="Q2039" i="13" s="1"/>
  <c r="N1711" i="13"/>
  <c r="O1711" i="13" s="1"/>
  <c r="Q1711" i="13" s="1"/>
  <c r="N2065" i="13"/>
  <c r="O2065" i="13" s="1"/>
  <c r="Q2065" i="13" s="1"/>
  <c r="N2503" i="13"/>
  <c r="O2503" i="13" s="1"/>
  <c r="Q2503" i="13" s="1"/>
  <c r="N2382" i="13"/>
  <c r="O2382" i="13" s="1"/>
  <c r="Q2382" i="13" s="1"/>
  <c r="N2653" i="13"/>
  <c r="O2653" i="13" s="1"/>
  <c r="Q2653" i="13" s="1"/>
  <c r="N2257" i="13"/>
  <c r="O2257" i="13" s="1"/>
  <c r="Q2257" i="13" s="1"/>
  <c r="N2456" i="13"/>
  <c r="O2456" i="13" s="1"/>
  <c r="Q2456" i="13" s="1"/>
  <c r="N2150" i="13"/>
  <c r="N2100" i="13"/>
  <c r="O2100" i="13" s="1"/>
  <c r="Q2100" i="13" s="1"/>
  <c r="N1964" i="13"/>
  <c r="O1964" i="13" s="1"/>
  <c r="Q1964" i="13" s="1"/>
  <c r="N2097" i="13"/>
  <c r="O2097" i="13" s="1"/>
  <c r="Q2097" i="13" s="1"/>
  <c r="N2580" i="13"/>
  <c r="O2580" i="13" s="1"/>
  <c r="Q2580" i="13" s="1"/>
  <c r="N2302" i="13"/>
  <c r="O2302" i="13" s="1"/>
  <c r="Q2302" i="13" s="1"/>
  <c r="N2351" i="13"/>
  <c r="O2351" i="13" s="1"/>
  <c r="Q2351" i="13" s="1"/>
  <c r="N2889" i="13"/>
  <c r="O2889" i="13" s="1"/>
  <c r="Q2889" i="13" s="1"/>
  <c r="N2841" i="13"/>
  <c r="O2841" i="13" s="1"/>
  <c r="Q2841" i="13" s="1"/>
  <c r="N2775" i="13"/>
  <c r="N2502" i="13"/>
  <c r="O2502" i="13" s="1"/>
  <c r="Q2502" i="13" s="1"/>
  <c r="N2401" i="13"/>
  <c r="O2401" i="13" s="1"/>
  <c r="Q2401" i="13" s="1"/>
  <c r="N2398" i="13"/>
  <c r="O2398" i="13" s="1"/>
  <c r="Q2398" i="13" s="1"/>
  <c r="N2319" i="13"/>
  <c r="O2319" i="13" s="1"/>
  <c r="Q2319" i="13" s="1"/>
  <c r="N2269" i="13"/>
  <c r="O2269" i="13" s="1"/>
  <c r="Q2269" i="13" s="1"/>
  <c r="N2266" i="13"/>
  <c r="O2266" i="13" s="1"/>
  <c r="Q2266" i="13" s="1"/>
  <c r="N2062" i="13"/>
  <c r="O2062" i="13" s="1"/>
  <c r="Q2062" i="13" s="1"/>
  <c r="N2004" i="13"/>
  <c r="O2004" i="13" s="1"/>
  <c r="Q2004" i="13" s="1"/>
  <c r="N1951" i="13"/>
  <c r="O1951" i="13" s="1"/>
  <c r="Q1951" i="13" s="1"/>
  <c r="N1783" i="13"/>
  <c r="O1783" i="13" s="1"/>
  <c r="Q1783" i="13" s="1"/>
  <c r="N1607" i="13"/>
  <c r="O1607" i="13" s="1"/>
  <c r="Q1607" i="13" s="1"/>
  <c r="N2207" i="13"/>
  <c r="O2207" i="13" s="1"/>
  <c r="Q2207" i="13" s="1"/>
  <c r="N2309" i="13"/>
  <c r="O2309" i="13" s="1"/>
  <c r="Q2309" i="13" s="1"/>
  <c r="N2475" i="13"/>
  <c r="O2475" i="13" s="1"/>
  <c r="Q2475" i="13" s="1"/>
  <c r="N2336" i="13"/>
  <c r="O2336" i="13" s="1"/>
  <c r="Q2336" i="13" s="1"/>
  <c r="N2206" i="13"/>
  <c r="O2206" i="13" s="1"/>
  <c r="Q2206" i="13" s="1"/>
  <c r="N2096" i="13"/>
  <c r="N2935" i="13"/>
  <c r="N2540" i="13"/>
  <c r="O2540" i="13" s="1"/>
  <c r="Q2540" i="13" s="1"/>
  <c r="N2446" i="13"/>
  <c r="O2446" i="13" s="1"/>
  <c r="Q2446" i="13" s="1"/>
  <c r="N2233" i="13"/>
  <c r="O2233" i="13" s="1"/>
  <c r="Q2233" i="13" s="1"/>
  <c r="N1996" i="13"/>
  <c r="O1996" i="13" s="1"/>
  <c r="Q1996" i="13" s="1"/>
  <c r="N1993" i="13"/>
  <c r="O1993" i="13" s="1"/>
  <c r="Q1993" i="13" s="1"/>
  <c r="N1939" i="13"/>
  <c r="O1939" i="13" s="1"/>
  <c r="Q1939" i="13" s="1"/>
  <c r="N1935" i="13"/>
  <c r="O1935" i="13" s="1"/>
  <c r="Q1935" i="13" s="1"/>
  <c r="N1779" i="13"/>
  <c r="O1779" i="13" s="1"/>
  <c r="Q1779" i="13" s="1"/>
  <c r="N1776" i="13"/>
  <c r="O1776" i="13" s="1"/>
  <c r="Q1776" i="13" s="1"/>
  <c r="N1773" i="13"/>
  <c r="O1773" i="13" s="1"/>
  <c r="Q1773" i="13" s="1"/>
  <c r="N1564" i="13"/>
  <c r="O1564" i="13" s="1"/>
  <c r="Q1564" i="13" s="1"/>
  <c r="N2171" i="13"/>
  <c r="N2453" i="13"/>
  <c r="O2453" i="13" s="1"/>
  <c r="Q2453" i="13" s="1"/>
  <c r="N2355" i="13"/>
  <c r="O2355" i="13" s="1"/>
  <c r="Q2355" i="13" s="1"/>
  <c r="N2348" i="13"/>
  <c r="O2348" i="13" s="1"/>
  <c r="Q2348" i="13" s="1"/>
  <c r="N2817" i="13"/>
  <c r="O2817" i="13" s="1"/>
  <c r="Q2817" i="13" s="1"/>
  <c r="N2652" i="13"/>
  <c r="O2652" i="13" s="1"/>
  <c r="Q2652" i="13" s="1"/>
  <c r="N2648" i="13"/>
  <c r="N2439" i="13"/>
  <c r="O2439" i="13" s="1"/>
  <c r="Q2439" i="13" s="1"/>
  <c r="N2253" i="13"/>
  <c r="O2253" i="13" s="1"/>
  <c r="Q2253" i="13" s="1"/>
  <c r="N2160" i="13"/>
  <c r="N2076" i="13"/>
  <c r="N1985" i="13"/>
  <c r="O1985" i="13" s="1"/>
  <c r="Q1985" i="13" s="1"/>
  <c r="N1588" i="13"/>
  <c r="O1588" i="13" s="1"/>
  <c r="Q1588" i="13" s="1"/>
  <c r="N1582" i="13"/>
  <c r="O1582" i="13" s="1"/>
  <c r="Q1582" i="13" s="1"/>
  <c r="N1550" i="13"/>
  <c r="O1550" i="13" s="1"/>
  <c r="Q1550" i="13" s="1"/>
  <c r="N2627" i="13"/>
  <c r="O2627" i="13" s="1"/>
  <c r="Q2627" i="13" s="1"/>
  <c r="N2496" i="13"/>
  <c r="O2496" i="13" s="1"/>
  <c r="Q2496" i="13" s="1"/>
  <c r="N2213" i="13"/>
  <c r="O2213" i="13" s="1"/>
  <c r="Q2213" i="13" s="1"/>
  <c r="N2506" i="13"/>
  <c r="O2506" i="13" s="1"/>
  <c r="Q2506" i="13" s="1"/>
  <c r="N2576" i="13"/>
  <c r="O2576" i="13" s="1"/>
  <c r="Q2576" i="13" s="1"/>
  <c r="N2415" i="13"/>
  <c r="O2415" i="13" s="1"/>
  <c r="Q2415" i="13" s="1"/>
  <c r="N2216" i="13"/>
  <c r="O2216" i="13" s="1"/>
  <c r="Q2216" i="13" s="1"/>
  <c r="N2212" i="13"/>
  <c r="O2212" i="13" s="1"/>
  <c r="Q2212" i="13" s="1"/>
  <c r="N1980" i="13"/>
  <c r="O1980" i="13" s="1"/>
  <c r="Q1980" i="13" s="1"/>
  <c r="N1975" i="13"/>
  <c r="O1975" i="13" s="1"/>
  <c r="Q1975" i="13" s="1"/>
  <c r="N1972" i="13"/>
  <c r="O1972" i="13" s="1"/>
  <c r="Q1972" i="13" s="1"/>
  <c r="N1846" i="13"/>
  <c r="O1846" i="13" s="1"/>
  <c r="Q1846" i="13" s="1"/>
  <c r="N1839" i="13"/>
  <c r="O1839" i="13" s="1"/>
  <c r="Q1839" i="13" s="1"/>
  <c r="N1697" i="13"/>
  <c r="N1691" i="13"/>
  <c r="O1691" i="13" s="1"/>
  <c r="Q1691" i="13" s="1"/>
  <c r="N1650" i="13"/>
  <c r="O1650" i="13" s="1"/>
  <c r="Q1650" i="13" s="1"/>
  <c r="N2349" i="13"/>
  <c r="O2349" i="13" s="1"/>
  <c r="Q2349" i="13" s="1"/>
  <c r="N2188" i="13"/>
  <c r="O2188" i="13" s="1"/>
  <c r="Q2188" i="13" s="1"/>
  <c r="N2267" i="13"/>
  <c r="O2267" i="13" s="1"/>
  <c r="Q2267" i="13" s="1"/>
  <c r="N2586" i="13"/>
  <c r="O2586" i="13" s="1"/>
  <c r="Q2586" i="13" s="1"/>
  <c r="N2607" i="13"/>
  <c r="O2607" i="13" s="1"/>
  <c r="Q2607" i="13" s="1"/>
  <c r="N2369" i="13"/>
  <c r="N2872" i="13"/>
  <c r="O2872" i="13" s="1"/>
  <c r="Q2872" i="13" s="1"/>
  <c r="N2869" i="13"/>
  <c r="O2869" i="13" s="1"/>
  <c r="Q2869" i="13" s="1"/>
  <c r="N2632" i="13"/>
  <c r="O2632" i="13" s="1"/>
  <c r="Q2632" i="13" s="1"/>
  <c r="N2597" i="13"/>
  <c r="N2594" i="13"/>
  <c r="N2325" i="13"/>
  <c r="O2325" i="13" s="1"/>
  <c r="Q2325" i="13" s="1"/>
  <c r="N2146" i="13"/>
  <c r="N2141" i="13"/>
  <c r="N1966" i="13"/>
  <c r="O1966" i="13" s="1"/>
  <c r="Q1966" i="13" s="1"/>
  <c r="N1888" i="13"/>
  <c r="O1888" i="13" s="1"/>
  <c r="Q1888" i="13" s="1"/>
  <c r="N996" i="13"/>
  <c r="O996" i="13" s="1"/>
  <c r="Q996" i="13" s="1"/>
  <c r="N992" i="13"/>
  <c r="O992" i="13" s="1"/>
  <c r="Q992" i="13" s="1"/>
  <c r="N600" i="13"/>
  <c r="O600" i="13" s="1"/>
  <c r="Q600" i="13" s="1"/>
  <c r="N534" i="13"/>
  <c r="O534" i="13" s="1"/>
  <c r="Q534" i="13" s="1"/>
  <c r="N473" i="13"/>
  <c r="O473" i="13" s="1"/>
  <c r="Q473" i="13" s="1"/>
  <c r="N154" i="13"/>
  <c r="O154" i="13" s="1"/>
  <c r="Q154" i="13" s="1"/>
  <c r="N6" i="13"/>
  <c r="O6" i="13" s="1"/>
  <c r="Q6" i="13" s="1"/>
  <c r="N1489" i="13"/>
  <c r="O1489" i="13" s="1"/>
  <c r="Q1489" i="13" s="1"/>
  <c r="N1451" i="13"/>
  <c r="O1451" i="13" s="1"/>
  <c r="Q1451" i="13" s="1"/>
  <c r="N1402" i="13"/>
  <c r="O1402" i="13" s="1"/>
  <c r="Q1402" i="13" s="1"/>
  <c r="N1299" i="13"/>
  <c r="O1299" i="13" s="1"/>
  <c r="Q1299" i="13" s="1"/>
  <c r="N1280" i="13"/>
  <c r="N1236" i="13"/>
  <c r="O1236" i="13" s="1"/>
  <c r="Q1236" i="13" s="1"/>
  <c r="N1140" i="13"/>
  <c r="O1140" i="13" s="1"/>
  <c r="Q1140" i="13" s="1"/>
  <c r="N1136" i="13"/>
  <c r="O1136" i="13" s="1"/>
  <c r="Q1136" i="13" s="1"/>
  <c r="N1095" i="13"/>
  <c r="O1095" i="13" s="1"/>
  <c r="Q1095" i="13" s="1"/>
  <c r="N873" i="13"/>
  <c r="N707" i="13"/>
  <c r="O707" i="13" s="1"/>
  <c r="Q707" i="13" s="1"/>
  <c r="N564" i="13"/>
  <c r="O564" i="13" s="1"/>
  <c r="Q564" i="13" s="1"/>
  <c r="N438" i="13"/>
  <c r="O438" i="13" s="1"/>
  <c r="Q438" i="13" s="1"/>
  <c r="N424" i="13"/>
  <c r="O424" i="13" s="1"/>
  <c r="Q424" i="13" s="1"/>
  <c r="N396" i="13"/>
  <c r="O396" i="13" s="1"/>
  <c r="Q396" i="13" s="1"/>
  <c r="N318" i="13"/>
  <c r="O318" i="13" s="1"/>
  <c r="Q318" i="13" s="1"/>
  <c r="N294" i="13"/>
  <c r="O294" i="13" s="1"/>
  <c r="Q294" i="13" s="1"/>
  <c r="N290" i="13"/>
  <c r="O290" i="13" s="1"/>
  <c r="Q290" i="13" s="1"/>
  <c r="N283" i="13"/>
  <c r="O283" i="13" s="1"/>
  <c r="Q283" i="13" s="1"/>
  <c r="N106" i="13"/>
  <c r="O106" i="13" s="1"/>
  <c r="Q106" i="13" s="1"/>
  <c r="N60" i="13"/>
  <c r="O60" i="13" s="1"/>
  <c r="Q60" i="13" s="1"/>
  <c r="N57" i="13"/>
  <c r="O57" i="13" s="1"/>
  <c r="Q57" i="13" s="1"/>
  <c r="N1347" i="13"/>
  <c r="O1347" i="13" s="1"/>
  <c r="Q1347" i="13" s="1"/>
  <c r="N392" i="13"/>
  <c r="O392" i="13" s="1"/>
  <c r="Q392" i="13" s="1"/>
  <c r="N209" i="13"/>
  <c r="O209" i="13" s="1"/>
  <c r="Q209" i="13" s="1"/>
  <c r="N54" i="13"/>
  <c r="O54" i="13" s="1"/>
  <c r="Q54" i="13" s="1"/>
  <c r="N51" i="13"/>
  <c r="O51" i="13" s="1"/>
  <c r="Q51" i="13" s="1"/>
  <c r="N38" i="13"/>
  <c r="O38" i="13" s="1"/>
  <c r="Q38" i="13" s="1"/>
  <c r="N1429" i="13"/>
  <c r="O1429" i="13" s="1"/>
  <c r="Q1429" i="13" s="1"/>
  <c r="N1390" i="13"/>
  <c r="O1390" i="13" s="1"/>
  <c r="Q1390" i="13" s="1"/>
  <c r="N1343" i="13"/>
  <c r="N1312" i="13"/>
  <c r="O1312" i="13" s="1"/>
  <c r="Q1312" i="13" s="1"/>
  <c r="N1256" i="13"/>
  <c r="O1256" i="13" s="1"/>
  <c r="Q1256" i="13" s="1"/>
  <c r="N882" i="13"/>
  <c r="O882" i="13" s="1"/>
  <c r="Q882" i="13" s="1"/>
  <c r="N822" i="13"/>
  <c r="O822" i="13" s="1"/>
  <c r="Q822" i="13" s="1"/>
  <c r="N818" i="13"/>
  <c r="O818" i="13" s="1"/>
  <c r="Q818" i="13" s="1"/>
  <c r="N788" i="13"/>
  <c r="O788" i="13" s="1"/>
  <c r="Q788" i="13" s="1"/>
  <c r="N344" i="13"/>
  <c r="O344" i="13" s="1"/>
  <c r="Q344" i="13" s="1"/>
  <c r="N273" i="13"/>
  <c r="O273" i="13" s="1"/>
  <c r="Q273" i="13" s="1"/>
  <c r="N239" i="13"/>
  <c r="N228" i="13"/>
  <c r="O228" i="13" s="1"/>
  <c r="Q228" i="13" s="1"/>
  <c r="N90" i="13"/>
  <c r="O90" i="13" s="1"/>
  <c r="Q90" i="13" s="1"/>
  <c r="N32" i="13"/>
  <c r="O32" i="13" s="1"/>
  <c r="Q32" i="13" s="1"/>
  <c r="N1606" i="13"/>
  <c r="O1606" i="13" s="1"/>
  <c r="Q1606" i="13" s="1"/>
  <c r="N1603" i="13"/>
  <c r="O1603" i="13" s="1"/>
  <c r="Q1603" i="13" s="1"/>
  <c r="N1547" i="13"/>
  <c r="N1253" i="13"/>
  <c r="O1253" i="13" s="1"/>
  <c r="Q1253" i="13" s="1"/>
  <c r="N1104" i="13"/>
  <c r="O1104" i="13" s="1"/>
  <c r="Q1104" i="13" s="1"/>
  <c r="N1043" i="13"/>
  <c r="O1043" i="13" s="1"/>
  <c r="Q1043" i="13" s="1"/>
  <c r="N950" i="13"/>
  <c r="O950" i="13" s="1"/>
  <c r="Q950" i="13" s="1"/>
  <c r="N482" i="13"/>
  <c r="O482" i="13" s="1"/>
  <c r="Q482" i="13" s="1"/>
  <c r="N373" i="13"/>
  <c r="O373" i="13" s="1"/>
  <c r="Q373" i="13" s="1"/>
  <c r="N305" i="13"/>
  <c r="O305" i="13" s="1"/>
  <c r="Q305" i="13" s="1"/>
  <c r="N1563" i="13"/>
  <c r="N1538" i="13"/>
  <c r="N1466" i="13"/>
  <c r="O1466" i="13" s="1"/>
  <c r="Q1466" i="13" s="1"/>
  <c r="N1417" i="13"/>
  <c r="O1417" i="13" s="1"/>
  <c r="Q1417" i="13" s="1"/>
  <c r="N1378" i="13"/>
  <c r="O1378" i="13" s="1"/>
  <c r="Q1378" i="13" s="1"/>
  <c r="N1183" i="13"/>
  <c r="O1183" i="13" s="1"/>
  <c r="Q1183" i="13" s="1"/>
  <c r="N1101" i="13"/>
  <c r="O1101" i="13" s="1"/>
  <c r="Q1101" i="13" s="1"/>
  <c r="N1062" i="13"/>
  <c r="O1062" i="13" s="1"/>
  <c r="Q1062" i="13" s="1"/>
  <c r="N1033" i="13"/>
  <c r="O1033" i="13" s="1"/>
  <c r="Q1033" i="13" s="1"/>
  <c r="N939" i="13"/>
  <c r="O939" i="13" s="1"/>
  <c r="Q939" i="13" s="1"/>
  <c r="N592" i="13"/>
  <c r="O592" i="13" s="1"/>
  <c r="Q592" i="13" s="1"/>
  <c r="N537" i="13"/>
  <c r="O537" i="13" s="1"/>
  <c r="Q537" i="13" s="1"/>
  <c r="N119" i="13"/>
  <c r="N80" i="13"/>
  <c r="O80" i="13" s="1"/>
  <c r="Q80" i="13" s="1"/>
  <c r="N73" i="13"/>
  <c r="O73" i="13" s="1"/>
  <c r="Q73" i="13" s="1"/>
  <c r="N430" i="13"/>
  <c r="O430" i="13" s="1"/>
  <c r="Q430" i="13" s="1"/>
  <c r="N407" i="13"/>
  <c r="O407" i="13" s="1"/>
  <c r="Q407" i="13" s="1"/>
  <c r="N403" i="13"/>
  <c r="O403" i="13" s="1"/>
  <c r="Q403" i="13" s="1"/>
  <c r="N285" i="13"/>
  <c r="O285" i="13" s="1"/>
  <c r="Q285" i="13" s="1"/>
  <c r="N218" i="13"/>
  <c r="O218" i="13" s="1"/>
  <c r="Q218" i="13" s="1"/>
  <c r="N212" i="13"/>
  <c r="O212" i="13" s="1"/>
  <c r="Q212" i="13" s="1"/>
  <c r="N146" i="13"/>
  <c r="O146" i="13" s="1"/>
  <c r="Q146" i="13" s="1"/>
  <c r="N62" i="13"/>
  <c r="O62" i="13" s="1"/>
  <c r="Q62" i="13" s="1"/>
  <c r="N59" i="13"/>
  <c r="O59" i="13" s="1"/>
  <c r="Q59" i="13" s="1"/>
  <c r="N1812" i="13"/>
  <c r="O1812" i="13" s="1"/>
  <c r="Q1812" i="13" s="1"/>
  <c r="N1684" i="13"/>
  <c r="N1625" i="13"/>
  <c r="O1625" i="13" s="1"/>
  <c r="Q1625" i="13" s="1"/>
  <c r="N1615" i="13"/>
  <c r="O1615" i="13" s="1"/>
  <c r="Q1615" i="13" s="1"/>
  <c r="N1612" i="13"/>
  <c r="O1612" i="13" s="1"/>
  <c r="Q1612" i="13" s="1"/>
  <c r="N1425" i="13"/>
  <c r="O1425" i="13" s="1"/>
  <c r="Q1425" i="13" s="1"/>
  <c r="N1311" i="13"/>
  <c r="O1311" i="13" s="1"/>
  <c r="Q1311" i="13" s="1"/>
  <c r="N1220" i="13"/>
  <c r="O1220" i="13" s="1"/>
  <c r="Q1220" i="13" s="1"/>
  <c r="N1217" i="13"/>
  <c r="O1217" i="13" s="1"/>
  <c r="Q1217" i="13" s="1"/>
  <c r="N1124" i="13"/>
  <c r="O1124" i="13" s="1"/>
  <c r="Q1124" i="13" s="1"/>
  <c r="N885" i="13"/>
  <c r="N763" i="13"/>
  <c r="O763" i="13" s="1"/>
  <c r="Q763" i="13" s="1"/>
  <c r="N732" i="13"/>
  <c r="O732" i="13" s="1"/>
  <c r="Q732" i="13" s="1"/>
  <c r="N612" i="13"/>
  <c r="O612" i="13" s="1"/>
  <c r="Q612" i="13" s="1"/>
  <c r="N582" i="13"/>
  <c r="O582" i="13" s="1"/>
  <c r="Q582" i="13" s="1"/>
  <c r="N27" i="13"/>
  <c r="O27" i="13" s="1"/>
  <c r="Q27" i="13" s="1"/>
  <c r="N23" i="13"/>
  <c r="O23" i="13" s="1"/>
  <c r="Q23" i="13" s="1"/>
  <c r="N976" i="13"/>
  <c r="O976" i="13" s="1"/>
  <c r="Q976" i="13" s="1"/>
  <c r="N945" i="13"/>
  <c r="O945" i="13" s="1"/>
  <c r="Q945" i="13" s="1"/>
  <c r="N787" i="13"/>
  <c r="O787" i="13" s="1"/>
  <c r="Q787" i="13" s="1"/>
  <c r="N655" i="13"/>
  <c r="O655" i="13" s="1"/>
  <c r="Q655" i="13" s="1"/>
  <c r="N645" i="13"/>
  <c r="O645" i="13" s="1"/>
  <c r="Q645" i="13" s="1"/>
  <c r="N576" i="13"/>
  <c r="O576" i="13" s="1"/>
  <c r="Q576" i="13" s="1"/>
  <c r="N573" i="13"/>
  <c r="O573" i="13" s="1"/>
  <c r="Q573" i="13" s="1"/>
  <c r="N570" i="13"/>
  <c r="O570" i="13" s="1"/>
  <c r="Q570" i="13" s="1"/>
  <c r="N499" i="13"/>
  <c r="O499" i="13" s="1"/>
  <c r="Q499" i="13" s="1"/>
  <c r="N496" i="13"/>
  <c r="O496" i="13" s="1"/>
  <c r="Q496" i="13" s="1"/>
  <c r="N452" i="13"/>
  <c r="O452" i="13" s="1"/>
  <c r="Q452" i="13" s="1"/>
  <c r="N308" i="13"/>
  <c r="O308" i="13" s="1"/>
  <c r="Q308" i="13" s="1"/>
  <c r="N14" i="13"/>
  <c r="O14" i="13" s="1"/>
  <c r="Q14" i="13" s="1"/>
  <c r="N1455" i="13"/>
  <c r="O1455" i="13" s="1"/>
  <c r="Q1455" i="13" s="1"/>
  <c r="N1366" i="13"/>
  <c r="O1366" i="13" s="1"/>
  <c r="Q1366" i="13" s="1"/>
  <c r="N1248" i="13"/>
  <c r="O1248" i="13" s="1"/>
  <c r="Q1248" i="13" s="1"/>
  <c r="N1100" i="13"/>
  <c r="O1100" i="13" s="1"/>
  <c r="Q1100" i="13" s="1"/>
  <c r="N1064" i="13"/>
  <c r="O1064" i="13" s="1"/>
  <c r="Q1064" i="13" s="1"/>
  <c r="N935" i="13"/>
  <c r="O935" i="13" s="1"/>
  <c r="Q935" i="13" s="1"/>
  <c r="N931" i="13"/>
  <c r="O931" i="13" s="1"/>
  <c r="Q931" i="13" s="1"/>
  <c r="N717" i="13"/>
  <c r="O717" i="13" s="1"/>
  <c r="Q717" i="13" s="1"/>
  <c r="N595" i="13"/>
  <c r="O595" i="13" s="1"/>
  <c r="Q595" i="13" s="1"/>
  <c r="N539" i="13"/>
  <c r="O539" i="13" s="1"/>
  <c r="Q539" i="13" s="1"/>
  <c r="N478" i="13"/>
  <c r="O478" i="13" s="1"/>
  <c r="Q478" i="13" s="1"/>
  <c r="N465" i="13"/>
  <c r="O465" i="13" s="1"/>
  <c r="Q465" i="13" s="1"/>
  <c r="N69" i="13"/>
  <c r="N436" i="13"/>
  <c r="O436" i="13" s="1"/>
  <c r="Q436" i="13" s="1"/>
  <c r="N398" i="13"/>
  <c r="O398" i="13" s="1"/>
  <c r="Q398" i="13" s="1"/>
  <c r="N316" i="13"/>
  <c r="O316" i="13" s="1"/>
  <c r="Q316" i="13" s="1"/>
  <c r="N292" i="13"/>
  <c r="O292" i="13" s="1"/>
  <c r="Q292" i="13" s="1"/>
  <c r="N102" i="13"/>
  <c r="O102" i="13" s="1"/>
  <c r="Q102" i="13" s="1"/>
  <c r="N1345" i="13"/>
  <c r="O1345" i="13" s="1"/>
  <c r="Q1345" i="13" s="1"/>
  <c r="N1294" i="13"/>
  <c r="O1294" i="13" s="1"/>
  <c r="Q1294" i="13" s="1"/>
  <c r="N1291" i="13"/>
  <c r="O1291" i="13" s="1"/>
  <c r="Q1291" i="13" s="1"/>
  <c r="N1195" i="13"/>
  <c r="O1195" i="13" s="1"/>
  <c r="Q1195" i="13" s="1"/>
  <c r="N1164" i="13"/>
  <c r="O1164" i="13" s="1"/>
  <c r="Q1164" i="13" s="1"/>
  <c r="N1158" i="13"/>
  <c r="O1158" i="13" s="1"/>
  <c r="Q1158" i="13" s="1"/>
  <c r="N1072" i="13"/>
  <c r="O1072" i="13" s="1"/>
  <c r="Q1072" i="13" s="1"/>
  <c r="N240" i="13"/>
  <c r="N173" i="13"/>
  <c r="O173" i="13" s="1"/>
  <c r="Q173" i="13" s="1"/>
  <c r="N46" i="13"/>
  <c r="O46" i="13" s="1"/>
  <c r="Q46" i="13" s="1"/>
  <c r="N43" i="13"/>
  <c r="O43" i="13" s="1"/>
  <c r="Q43" i="13" s="1"/>
  <c r="N458" i="13"/>
  <c r="O458" i="13" s="1"/>
  <c r="Q458" i="13" s="1"/>
  <c r="N199" i="13"/>
  <c r="O199" i="13" s="1"/>
  <c r="Q199" i="13" s="1"/>
  <c r="N1383" i="13"/>
  <c r="O1383" i="13" s="1"/>
  <c r="Q1383" i="13" s="1"/>
  <c r="N1307" i="13"/>
  <c r="O1307" i="13" s="1"/>
  <c r="Q1307" i="13" s="1"/>
  <c r="N1285" i="13"/>
  <c r="O1285" i="13" s="1"/>
  <c r="Q1285" i="13" s="1"/>
  <c r="N1208" i="13"/>
  <c r="O1208" i="13" s="1"/>
  <c r="Q1208" i="13" s="1"/>
  <c r="N1188" i="13"/>
  <c r="O1188" i="13" s="1"/>
  <c r="Q1188" i="13" s="1"/>
  <c r="N1041" i="13"/>
  <c r="O1041" i="13" s="1"/>
  <c r="Q1041" i="13" s="1"/>
  <c r="N1003" i="13"/>
  <c r="O1003" i="13" s="1"/>
  <c r="Q1003" i="13" s="1"/>
  <c r="N948" i="13"/>
  <c r="O948" i="13" s="1"/>
  <c r="Q948" i="13" s="1"/>
  <c r="N759" i="13"/>
  <c r="O759" i="13" s="1"/>
  <c r="Q759" i="13" s="1"/>
  <c r="N752" i="13"/>
  <c r="O752" i="13" s="1"/>
  <c r="Q752" i="13" s="1"/>
  <c r="N657" i="13"/>
  <c r="O657" i="13" s="1"/>
  <c r="Q657" i="13" s="1"/>
  <c r="N650" i="13"/>
  <c r="O650" i="13" s="1"/>
  <c r="Q650" i="13" s="1"/>
  <c r="N488" i="13"/>
  <c r="O488" i="13" s="1"/>
  <c r="Q488" i="13" s="1"/>
  <c r="N338" i="13"/>
  <c r="O338" i="13" s="1"/>
  <c r="Q338" i="13" s="1"/>
  <c r="N223" i="13"/>
  <c r="O223" i="13" s="1"/>
  <c r="Q223" i="13" s="1"/>
  <c r="N220" i="13"/>
  <c r="O220" i="13" s="1"/>
  <c r="Q220" i="13" s="1"/>
  <c r="N89" i="13"/>
  <c r="O89" i="13" s="1"/>
  <c r="Q89" i="13" s="1"/>
  <c r="N13" i="13"/>
  <c r="O13" i="13" s="1"/>
  <c r="Q13" i="13" s="1"/>
  <c r="N1852" i="13"/>
  <c r="O1852" i="13" s="1"/>
  <c r="Q1852" i="13" s="1"/>
  <c r="N1763" i="13"/>
  <c r="O1763" i="13" s="1"/>
  <c r="Q1763" i="13" s="1"/>
  <c r="N1727" i="13"/>
  <c r="O1727" i="13" s="1"/>
  <c r="Q1727" i="13" s="1"/>
  <c r="N1539" i="13"/>
  <c r="O1539" i="13" s="1"/>
  <c r="Q1539" i="13" s="1"/>
  <c r="N1500" i="13"/>
  <c r="O1500" i="13" s="1"/>
  <c r="Q1500" i="13" s="1"/>
  <c r="N1496" i="13"/>
  <c r="O1496" i="13" s="1"/>
  <c r="Q1496" i="13" s="1"/>
  <c r="N1458" i="13"/>
  <c r="O1458" i="13" s="1"/>
  <c r="Q1458" i="13" s="1"/>
  <c r="N1415" i="13"/>
  <c r="O1415" i="13" s="1"/>
  <c r="Q1415" i="13" s="1"/>
  <c r="N1334" i="13"/>
  <c r="O1334" i="13" s="1"/>
  <c r="Q1334" i="13" s="1"/>
  <c r="N1304" i="13"/>
  <c r="O1304" i="13" s="1"/>
  <c r="Q1304" i="13" s="1"/>
  <c r="N809" i="13"/>
  <c r="O809" i="13" s="1"/>
  <c r="Q809" i="13" s="1"/>
  <c r="N716" i="13"/>
  <c r="O716" i="13" s="1"/>
  <c r="Q716" i="13" s="1"/>
  <c r="N597" i="13"/>
  <c r="O597" i="13" s="1"/>
  <c r="Q597" i="13" s="1"/>
  <c r="N594" i="13"/>
  <c r="O594" i="13" s="1"/>
  <c r="Q594" i="13" s="1"/>
  <c r="N590" i="13"/>
  <c r="O590" i="13" s="1"/>
  <c r="Q590" i="13" s="1"/>
  <c r="N443" i="13"/>
  <c r="O443" i="13" s="1"/>
  <c r="Q443" i="13" s="1"/>
  <c r="N261" i="13"/>
  <c r="O261" i="13" s="1"/>
  <c r="Q261" i="13" s="1"/>
  <c r="N151" i="13"/>
  <c r="O151" i="13" s="1"/>
  <c r="Q151" i="13" s="1"/>
  <c r="N64" i="13"/>
  <c r="O64" i="13" s="1"/>
  <c r="Q64" i="13" s="1"/>
  <c r="N1701" i="13"/>
  <c r="N1561" i="13"/>
  <c r="N1148" i="13"/>
  <c r="N531" i="13"/>
  <c r="O531" i="13" s="1"/>
  <c r="Q531" i="13" s="1"/>
  <c r="N393" i="13"/>
  <c r="O393" i="13" s="1"/>
  <c r="Q393" i="13" s="1"/>
  <c r="N322" i="13"/>
  <c r="O322" i="13" s="1"/>
  <c r="Q322" i="13" s="1"/>
  <c r="N319" i="13"/>
  <c r="O319" i="13" s="1"/>
  <c r="Q319" i="13" s="1"/>
  <c r="N287" i="13"/>
  <c r="O287" i="13" s="1"/>
  <c r="Q287" i="13" s="1"/>
  <c r="N253" i="13"/>
  <c r="O253" i="13" s="1"/>
  <c r="Q253" i="13" s="1"/>
  <c r="N101" i="13"/>
  <c r="O101" i="13" s="1"/>
  <c r="Q101" i="13" s="1"/>
  <c r="N792" i="13"/>
  <c r="O792" i="13" s="1"/>
  <c r="Q792" i="13" s="1"/>
  <c r="N694" i="13"/>
  <c r="O694" i="13" s="1"/>
  <c r="Q694" i="13" s="1"/>
  <c r="N1883" i="13"/>
  <c r="O1883" i="13" s="1"/>
  <c r="Q1883" i="13" s="1"/>
  <c r="N1876" i="13"/>
  <c r="O1876" i="13" s="1"/>
  <c r="Q1876" i="13" s="1"/>
  <c r="N1873" i="13"/>
  <c r="O1873" i="13" s="1"/>
  <c r="Q1873" i="13" s="1"/>
  <c r="N1860" i="13"/>
  <c r="N1856" i="13"/>
  <c r="O1856" i="13" s="1"/>
  <c r="Q1856" i="13" s="1"/>
  <c r="N1682" i="13"/>
  <c r="N1679" i="13"/>
  <c r="N1636" i="13"/>
  <c r="O1636" i="13" s="1"/>
  <c r="Q1636" i="13" s="1"/>
  <c r="N1627" i="13"/>
  <c r="N1548" i="13"/>
  <c r="N1508" i="13"/>
  <c r="O1508" i="13" s="1"/>
  <c r="Q1508" i="13" s="1"/>
  <c r="N1287" i="13"/>
  <c r="O1287" i="13" s="1"/>
  <c r="Q1287" i="13" s="1"/>
  <c r="N880" i="13"/>
  <c r="O880" i="13" s="1"/>
  <c r="Q880" i="13" s="1"/>
  <c r="N815" i="13"/>
  <c r="O815" i="13" s="1"/>
  <c r="Q815" i="13" s="1"/>
  <c r="N812" i="13"/>
  <c r="O812" i="13" s="1"/>
  <c r="Q812" i="13" s="1"/>
  <c r="N229" i="13"/>
  <c r="O229" i="13" s="1"/>
  <c r="Q229" i="13" s="1"/>
  <c r="N226" i="13"/>
  <c r="O226" i="13" s="1"/>
  <c r="Q226" i="13" s="1"/>
  <c r="N195" i="13"/>
  <c r="O195" i="13" s="1"/>
  <c r="Q195" i="13" s="1"/>
  <c r="N126" i="13"/>
  <c r="O126" i="13" s="1"/>
  <c r="Q126" i="13" s="1"/>
  <c r="N123" i="13"/>
  <c r="O123" i="13" s="1"/>
  <c r="Q123" i="13" s="1"/>
  <c r="N21" i="13"/>
  <c r="O21" i="13" s="1"/>
  <c r="Q21" i="13" s="1"/>
  <c r="N18" i="13"/>
  <c r="O18" i="13" s="1"/>
  <c r="Q18" i="13" s="1"/>
  <c r="N2812" i="13"/>
  <c r="O2812" i="13" s="1"/>
  <c r="Q2812" i="13" s="1"/>
  <c r="N2167" i="13"/>
  <c r="N2049" i="13"/>
  <c r="O2049" i="13" s="1"/>
  <c r="Q2049" i="13" s="1"/>
  <c r="N2045" i="13"/>
  <c r="O2045" i="13" s="1"/>
  <c r="Q2045" i="13" s="1"/>
  <c r="N2041" i="13"/>
  <c r="O2041" i="13" s="1"/>
  <c r="Q2041" i="13" s="1"/>
  <c r="N1886" i="13"/>
  <c r="O1886" i="13" s="1"/>
  <c r="Q1886" i="13" s="1"/>
  <c r="N2840" i="13"/>
  <c r="O2840" i="13" s="1"/>
  <c r="Q2840" i="13" s="1"/>
  <c r="N2849" i="13"/>
  <c r="O2849" i="13" s="1"/>
  <c r="Q2849" i="13" s="1"/>
  <c r="N2878" i="13"/>
  <c r="O2878" i="13" s="1"/>
  <c r="Q2878" i="13" s="1"/>
  <c r="N2689" i="13"/>
  <c r="O2689" i="13" s="1"/>
  <c r="Q2689" i="13" s="1"/>
  <c r="N2929" i="13"/>
  <c r="O2929" i="13" s="1"/>
  <c r="Q2929" i="13" s="1"/>
  <c r="N2916" i="13"/>
  <c r="O2916" i="13" s="1"/>
  <c r="Q2916" i="13" s="1"/>
  <c r="N2887" i="13"/>
  <c r="O2887" i="13" s="1"/>
  <c r="Q2887" i="13" s="1"/>
  <c r="N2866" i="13"/>
  <c r="O2866" i="13" s="1"/>
  <c r="Q2866" i="13" s="1"/>
  <c r="N2826" i="13"/>
  <c r="O2826" i="13" s="1"/>
  <c r="Q2826" i="13" s="1"/>
  <c r="N2752" i="13"/>
  <c r="O2752" i="13" s="1"/>
  <c r="Q2752" i="13" s="1"/>
  <c r="N2742" i="13"/>
  <c r="N2729" i="13"/>
  <c r="O2729" i="13" s="1"/>
  <c r="Q2729" i="13" s="1"/>
  <c r="N2636" i="13"/>
  <c r="O2636" i="13" s="1"/>
  <c r="Q2636" i="13" s="1"/>
  <c r="N2633" i="13"/>
  <c r="O2633" i="13" s="1"/>
  <c r="Q2633" i="13" s="1"/>
  <c r="N2624" i="13"/>
  <c r="N2599" i="13"/>
  <c r="N2572" i="13"/>
  <c r="O2572" i="13" s="1"/>
  <c r="Q2572" i="13" s="1"/>
  <c r="N2541" i="13"/>
  <c r="O2541" i="13" s="1"/>
  <c r="Q2541" i="13" s="1"/>
  <c r="N2519" i="13"/>
  <c r="O2519" i="13" s="1"/>
  <c r="Q2519" i="13" s="1"/>
  <c r="N2508" i="13"/>
  <c r="N2460" i="13"/>
  <c r="O2460" i="13" s="1"/>
  <c r="Q2460" i="13" s="1"/>
  <c r="N2377" i="13"/>
  <c r="O2377" i="13" s="1"/>
  <c r="Q2377" i="13" s="1"/>
  <c r="N2144" i="13"/>
  <c r="N2037" i="13"/>
  <c r="O2037" i="13" s="1"/>
  <c r="Q2037" i="13" s="1"/>
  <c r="N1960" i="13"/>
  <c r="O1960" i="13" s="1"/>
  <c r="Q1960" i="13" s="1"/>
  <c r="N1957" i="13"/>
  <c r="O1957" i="13" s="1"/>
  <c r="Q1957" i="13" s="1"/>
  <c r="N1865" i="13"/>
  <c r="O1865" i="13" s="1"/>
  <c r="Q1865" i="13" s="1"/>
  <c r="N2909" i="13"/>
  <c r="O2909" i="13" s="1"/>
  <c r="Q2909" i="13" s="1"/>
  <c r="N2620" i="13"/>
  <c r="O2620" i="13" s="1"/>
  <c r="Q2620" i="13" s="1"/>
  <c r="N2509" i="13"/>
  <c r="N2718" i="13"/>
  <c r="O2718" i="13" s="1"/>
  <c r="Q2718" i="13" s="1"/>
  <c r="N2768" i="13"/>
  <c r="O2768" i="13" s="1"/>
  <c r="Q2768" i="13" s="1"/>
  <c r="N2827" i="13"/>
  <c r="O2827" i="13" s="1"/>
  <c r="Q2827" i="13" s="1"/>
  <c r="N2615" i="13"/>
  <c r="O2615" i="13" s="1"/>
  <c r="Q2615" i="13" s="1"/>
  <c r="N2897" i="13"/>
  <c r="O2897" i="13" s="1"/>
  <c r="Q2897" i="13" s="1"/>
  <c r="N2822" i="13"/>
  <c r="O2822" i="13" s="1"/>
  <c r="Q2822" i="13" s="1"/>
  <c r="N2776" i="13"/>
  <c r="O2776" i="13" s="1"/>
  <c r="Q2776" i="13" s="1"/>
  <c r="N2763" i="13"/>
  <c r="O2763" i="13" s="1"/>
  <c r="Q2763" i="13" s="1"/>
  <c r="N2748" i="13"/>
  <c r="O2748" i="13" s="1"/>
  <c r="Q2748" i="13" s="1"/>
  <c r="N2720" i="13"/>
  <c r="N2698" i="13"/>
  <c r="N2685" i="13"/>
  <c r="O2685" i="13" s="1"/>
  <c r="Q2685" i="13" s="1"/>
  <c r="N2679" i="13"/>
  <c r="O2679" i="13" s="1"/>
  <c r="Q2679" i="13" s="1"/>
  <c r="N2608" i="13"/>
  <c r="O2608" i="13" s="1"/>
  <c r="Q2608" i="13" s="1"/>
  <c r="N2596" i="13"/>
  <c r="N2593" i="13"/>
  <c r="O2593" i="13" s="1"/>
  <c r="Q2593" i="13" s="1"/>
  <c r="N2584" i="13"/>
  <c r="O2584" i="13" s="1"/>
  <c r="Q2584" i="13" s="1"/>
  <c r="N2562" i="13"/>
  <c r="O2562" i="13" s="1"/>
  <c r="Q2562" i="13" s="1"/>
  <c r="N2547" i="13"/>
  <c r="N2440" i="13"/>
  <c r="O2440" i="13" s="1"/>
  <c r="Q2440" i="13" s="1"/>
  <c r="N2367" i="13"/>
  <c r="N2260" i="13"/>
  <c r="O2260" i="13" s="1"/>
  <c r="Q2260" i="13" s="1"/>
  <c r="N2161" i="13"/>
  <c r="N2142" i="13"/>
  <c r="N2064" i="13"/>
  <c r="O2064" i="13" s="1"/>
  <c r="Q2064" i="13" s="1"/>
  <c r="N2060" i="13"/>
  <c r="O2060" i="13" s="1"/>
  <c r="Q2060" i="13" s="1"/>
  <c r="N1978" i="13"/>
  <c r="O1978" i="13" s="1"/>
  <c r="Q1978" i="13" s="1"/>
  <c r="N1882" i="13"/>
  <c r="O1882" i="13" s="1"/>
  <c r="Q1882" i="13" s="1"/>
  <c r="N1863" i="13"/>
  <c r="N2903" i="13"/>
  <c r="N2646" i="13"/>
  <c r="N2824" i="13"/>
  <c r="O2824" i="13" s="1"/>
  <c r="Q2824" i="13" s="1"/>
  <c r="N2635" i="13"/>
  <c r="O2635" i="13" s="1"/>
  <c r="Q2635" i="13" s="1"/>
  <c r="N2886" i="13"/>
  <c r="O2886" i="13" s="1"/>
  <c r="Q2886" i="13" s="1"/>
  <c r="N2678" i="13"/>
  <c r="O2678" i="13" s="1"/>
  <c r="Q2678" i="13" s="1"/>
  <c r="N2921" i="13"/>
  <c r="O2921" i="13" s="1"/>
  <c r="Q2921" i="13" s="1"/>
  <c r="N2690" i="13"/>
  <c r="O2690" i="13" s="1"/>
  <c r="Q2690" i="13" s="1"/>
  <c r="N2619" i="13"/>
  <c r="O2619" i="13" s="1"/>
  <c r="Q2619" i="13" s="1"/>
  <c r="N2501" i="13"/>
  <c r="O2501" i="13" s="1"/>
  <c r="Q2501" i="13" s="1"/>
  <c r="N2925" i="13"/>
  <c r="O2925" i="13" s="1"/>
  <c r="Q2925" i="13" s="1"/>
  <c r="N2875" i="13"/>
  <c r="O2875" i="13" s="1"/>
  <c r="Q2875" i="13" s="1"/>
  <c r="N2937" i="13"/>
  <c r="N2894" i="13"/>
  <c r="O2894" i="13" s="1"/>
  <c r="Q2894" i="13" s="1"/>
  <c r="N2884" i="13"/>
  <c r="O2884" i="13" s="1"/>
  <c r="Q2884" i="13" s="1"/>
  <c r="N2845" i="13"/>
  <c r="O2845" i="13" s="1"/>
  <c r="Q2845" i="13" s="1"/>
  <c r="N2800" i="13"/>
  <c r="O2800" i="13" s="1"/>
  <c r="Q2800" i="13" s="1"/>
  <c r="N2739" i="13"/>
  <c r="N2716" i="13"/>
  <c r="O2716" i="13" s="1"/>
  <c r="Q2716" i="13" s="1"/>
  <c r="N2704" i="13"/>
  <c r="O2704" i="13" s="1"/>
  <c r="Q2704" i="13" s="1"/>
  <c r="N2676" i="13"/>
  <c r="O2676" i="13" s="1"/>
  <c r="Q2676" i="13" s="1"/>
  <c r="N2673" i="13"/>
  <c r="O2673" i="13" s="1"/>
  <c r="Q2673" i="13" s="1"/>
  <c r="N2662" i="13"/>
  <c r="O2662" i="13" s="1"/>
  <c r="Q2662" i="13" s="1"/>
  <c r="N2630" i="13"/>
  <c r="O2630" i="13" s="1"/>
  <c r="Q2630" i="13" s="1"/>
  <c r="N2538" i="13"/>
  <c r="O2538" i="13" s="1"/>
  <c r="Q2538" i="13" s="1"/>
  <c r="N2534" i="13"/>
  <c r="O2534" i="13" s="1"/>
  <c r="Q2534" i="13" s="1"/>
  <c r="N2525" i="13"/>
  <c r="O2525" i="13" s="1"/>
  <c r="Q2525" i="13" s="1"/>
  <c r="N2517" i="13"/>
  <c r="O2517" i="13" s="1"/>
  <c r="Q2517" i="13" s="1"/>
  <c r="N2513" i="13"/>
  <c r="O2513" i="13" s="1"/>
  <c r="Q2513" i="13" s="1"/>
  <c r="N2157" i="13"/>
  <c r="N1872" i="13"/>
  <c r="O1872" i="13" s="1"/>
  <c r="Q1872" i="13" s="1"/>
  <c r="N2934" i="13"/>
  <c r="N2879" i="13"/>
  <c r="O2879" i="13" s="1"/>
  <c r="Q2879" i="13" s="1"/>
  <c r="N2855" i="13"/>
  <c r="O2855" i="13" s="1"/>
  <c r="Q2855" i="13" s="1"/>
  <c r="N2727" i="13"/>
  <c r="O2727" i="13" s="1"/>
  <c r="Q2727" i="13" s="1"/>
  <c r="N2664" i="13"/>
  <c r="O2664" i="13" s="1"/>
  <c r="Q2664" i="13" s="1"/>
  <c r="N2790" i="13"/>
  <c r="O2790" i="13" s="1"/>
  <c r="Q2790" i="13" s="1"/>
  <c r="N2901" i="13"/>
  <c r="O2901" i="13" s="1"/>
  <c r="Q2901" i="13" s="1"/>
  <c r="N2471" i="13"/>
  <c r="O2471" i="13" s="1"/>
  <c r="Q2471" i="13" s="1"/>
  <c r="N2871" i="13"/>
  <c r="O2871" i="13" s="1"/>
  <c r="Q2871" i="13" s="1"/>
  <c r="N2851" i="13"/>
  <c r="O2851" i="13" s="1"/>
  <c r="Q2851" i="13" s="1"/>
  <c r="N2829" i="13"/>
  <c r="O2829" i="13" s="1"/>
  <c r="Q2829" i="13" s="1"/>
  <c r="N2820" i="13"/>
  <c r="O2820" i="13" s="1"/>
  <c r="Q2820" i="13" s="1"/>
  <c r="N2816" i="13"/>
  <c r="O2816" i="13" s="1"/>
  <c r="Q2816" i="13" s="1"/>
  <c r="N2807" i="13"/>
  <c r="O2807" i="13" s="1"/>
  <c r="Q2807" i="13" s="1"/>
  <c r="N2797" i="13"/>
  <c r="O2797" i="13" s="1"/>
  <c r="Q2797" i="13" s="1"/>
  <c r="N2736" i="13"/>
  <c r="N2695" i="13"/>
  <c r="N2654" i="13"/>
  <c r="O2654" i="13" s="1"/>
  <c r="Q2654" i="13" s="1"/>
  <c r="N2642" i="13"/>
  <c r="N2621" i="13"/>
  <c r="O2621" i="13" s="1"/>
  <c r="Q2621" i="13" s="1"/>
  <c r="N2604" i="13"/>
  <c r="O2604" i="13" s="1"/>
  <c r="Q2604" i="13" s="1"/>
  <c r="N2589" i="13"/>
  <c r="O2589" i="13" s="1"/>
  <c r="Q2589" i="13" s="1"/>
  <c r="N2581" i="13"/>
  <c r="O2581" i="13" s="1"/>
  <c r="Q2581" i="13" s="1"/>
  <c r="N2504" i="13"/>
  <c r="O2504" i="13" s="1"/>
  <c r="Q2504" i="13" s="1"/>
  <c r="N2482" i="13"/>
  <c r="O2482" i="13" s="1"/>
  <c r="Q2482" i="13" s="1"/>
  <c r="N2194" i="13"/>
  <c r="O2194" i="13" s="1"/>
  <c r="Q2194" i="13" s="1"/>
  <c r="N2173" i="13"/>
  <c r="N2056" i="13"/>
  <c r="O2056" i="13" s="1"/>
  <c r="Q2056" i="13" s="1"/>
  <c r="N1990" i="13"/>
  <c r="O1990" i="13" s="1"/>
  <c r="Q1990" i="13" s="1"/>
  <c r="N1901" i="13"/>
  <c r="O1901" i="13" s="1"/>
  <c r="Q1901" i="13" s="1"/>
  <c r="N2941" i="13"/>
  <c r="O2941" i="13" s="1"/>
  <c r="Q2941" i="13" s="1"/>
  <c r="N2899" i="13"/>
  <c r="O2899" i="13" s="1"/>
  <c r="Q2899" i="13" s="1"/>
  <c r="N2687" i="13"/>
  <c r="O2687" i="13" s="1"/>
  <c r="Q2687" i="13" s="1"/>
  <c r="N2765" i="13"/>
  <c r="O2765" i="13" s="1"/>
  <c r="Q2765" i="13" s="1"/>
  <c r="N2863" i="13"/>
  <c r="O2863" i="13" s="1"/>
  <c r="Q2863" i="13" s="1"/>
  <c r="N2870" i="13"/>
  <c r="O2870" i="13" s="1"/>
  <c r="Q2870" i="13" s="1"/>
  <c r="N2730" i="13"/>
  <c r="O2730" i="13" s="1"/>
  <c r="Q2730" i="13" s="1"/>
  <c r="N2603" i="13"/>
  <c r="O2603" i="13" s="1"/>
  <c r="Q2603" i="13" s="1"/>
  <c r="N2910" i="13"/>
  <c r="O2910" i="13" s="1"/>
  <c r="Q2910" i="13" s="1"/>
  <c r="N2907" i="13"/>
  <c r="N2890" i="13"/>
  <c r="O2890" i="13" s="1"/>
  <c r="Q2890" i="13" s="1"/>
  <c r="N2880" i="13"/>
  <c r="O2880" i="13" s="1"/>
  <c r="Q2880" i="13" s="1"/>
  <c r="N2842" i="13"/>
  <c r="O2842" i="13" s="1"/>
  <c r="Q2842" i="13" s="1"/>
  <c r="N2813" i="13"/>
  <c r="O2813" i="13" s="1"/>
  <c r="Q2813" i="13" s="1"/>
  <c r="N2794" i="13"/>
  <c r="O2794" i="13" s="1"/>
  <c r="Q2794" i="13" s="1"/>
  <c r="N2782" i="13"/>
  <c r="O2782" i="13" s="1"/>
  <c r="Q2782" i="13" s="1"/>
  <c r="N2755" i="13"/>
  <c r="O2755" i="13" s="1"/>
  <c r="Q2755" i="13" s="1"/>
  <c r="N2745" i="13"/>
  <c r="O2745" i="13" s="1"/>
  <c r="Q2745" i="13" s="1"/>
  <c r="N2732" i="13"/>
  <c r="O2732" i="13" s="1"/>
  <c r="Q2732" i="13" s="1"/>
  <c r="N2710" i="13"/>
  <c r="O2710" i="13" s="1"/>
  <c r="Q2710" i="13" s="1"/>
  <c r="N2639" i="13"/>
  <c r="O2639" i="13" s="1"/>
  <c r="Q2639" i="13" s="1"/>
  <c r="N2587" i="13"/>
  <c r="O2587" i="13" s="1"/>
  <c r="Q2587" i="13" s="1"/>
  <c r="N2579" i="13"/>
  <c r="O2579" i="13" s="1"/>
  <c r="Q2579" i="13" s="1"/>
  <c r="N2556" i="13"/>
  <c r="O2556" i="13" s="1"/>
  <c r="Q2556" i="13" s="1"/>
  <c r="N2510" i="13"/>
  <c r="N2478" i="13"/>
  <c r="O2478" i="13" s="1"/>
  <c r="Q2478" i="13" s="1"/>
  <c r="N2357" i="13"/>
  <c r="O2357" i="13" s="1"/>
  <c r="Q2357" i="13" s="1"/>
  <c r="N2190" i="13"/>
  <c r="O2190" i="13" s="1"/>
  <c r="Q2190" i="13" s="1"/>
  <c r="N2187" i="13"/>
  <c r="O2187" i="13" s="1"/>
  <c r="Q2187" i="13" s="1"/>
  <c r="N2052" i="13"/>
  <c r="O2052" i="13" s="1"/>
  <c r="Q2052" i="13" s="1"/>
  <c r="N1988" i="13"/>
  <c r="O1988" i="13" s="1"/>
  <c r="Q1988" i="13" s="1"/>
  <c r="N1898" i="13"/>
  <c r="O1898" i="13" s="1"/>
  <c r="Q1898" i="13" s="1"/>
  <c r="N1895" i="13"/>
  <c r="O1895" i="13" s="1"/>
  <c r="Q1895" i="13" s="1"/>
  <c r="N1892" i="13"/>
  <c r="O1892" i="13" s="1"/>
  <c r="Q1892" i="13" s="1"/>
  <c r="N2691" i="13"/>
  <c r="N2650" i="13"/>
  <c r="O2650" i="13" s="1"/>
  <c r="Q2650" i="13" s="1"/>
  <c r="N2731" i="13"/>
  <c r="O2731" i="13" s="1"/>
  <c r="Q2731" i="13" s="1"/>
  <c r="N2876" i="13"/>
  <c r="O2876" i="13" s="1"/>
  <c r="Q2876" i="13" s="1"/>
  <c r="N2927" i="13"/>
  <c r="O2927" i="13" s="1"/>
  <c r="Q2927" i="13" s="1"/>
  <c r="N2567" i="13"/>
  <c r="O2567" i="13" s="1"/>
  <c r="Q2567" i="13" s="1"/>
  <c r="N2554" i="13"/>
  <c r="N2931" i="13"/>
  <c r="N2919" i="13"/>
  <c r="O2919" i="13" s="1"/>
  <c r="Q2919" i="13" s="1"/>
  <c r="N2904" i="13"/>
  <c r="N2900" i="13"/>
  <c r="O2900" i="13" s="1"/>
  <c r="Q2900" i="13" s="1"/>
  <c r="N2877" i="13"/>
  <c r="O2877" i="13" s="1"/>
  <c r="Q2877" i="13" s="1"/>
  <c r="N2838" i="13"/>
  <c r="O2838" i="13" s="1"/>
  <c r="Q2838" i="13" s="1"/>
  <c r="N2722" i="13"/>
  <c r="N2701" i="13"/>
  <c r="O2701" i="13" s="1"/>
  <c r="Q2701" i="13" s="1"/>
  <c r="N2688" i="13"/>
  <c r="O2688" i="13" s="1"/>
  <c r="Q2688" i="13" s="1"/>
  <c r="N2682" i="13"/>
  <c r="O2682" i="13" s="1"/>
  <c r="Q2682" i="13" s="1"/>
  <c r="N2665" i="13"/>
  <c r="O2665" i="13" s="1"/>
  <c r="Q2665" i="13" s="1"/>
  <c r="N2659" i="13"/>
  <c r="O2659" i="13" s="1"/>
  <c r="Q2659" i="13" s="1"/>
  <c r="N2647" i="13"/>
  <c r="N2617" i="13"/>
  <c r="O2617" i="13" s="1"/>
  <c r="Q2617" i="13" s="1"/>
  <c r="N2614" i="13"/>
  <c r="O2614" i="13" s="1"/>
  <c r="Q2614" i="13" s="1"/>
  <c r="N2602" i="13"/>
  <c r="O2602" i="13" s="1"/>
  <c r="Q2602" i="13" s="1"/>
  <c r="N2575" i="13"/>
  <c r="O2575" i="13" s="1"/>
  <c r="Q2575" i="13" s="1"/>
  <c r="N2565" i="13"/>
  <c r="O2565" i="13" s="1"/>
  <c r="Q2565" i="13" s="1"/>
  <c r="N2544" i="13"/>
  <c r="N2528" i="13"/>
  <c r="N2521" i="13"/>
  <c r="O2521" i="13" s="1"/>
  <c r="Q2521" i="13" s="1"/>
  <c r="N2474" i="13"/>
  <c r="O2474" i="13" s="1"/>
  <c r="Q2474" i="13" s="1"/>
  <c r="N2390" i="13"/>
  <c r="O2390" i="13" s="1"/>
  <c r="Q2390" i="13" s="1"/>
  <c r="N2387" i="13"/>
  <c r="O2387" i="13" s="1"/>
  <c r="Q2387" i="13" s="1"/>
  <c r="N2383" i="13"/>
  <c r="O2383" i="13" s="1"/>
  <c r="Q2383" i="13" s="1"/>
  <c r="N2380" i="13"/>
  <c r="O2380" i="13" s="1"/>
  <c r="Q2380" i="13" s="1"/>
  <c r="N2272" i="13"/>
  <c r="O2272" i="13" s="1"/>
  <c r="Q2272" i="13" s="1"/>
  <c r="N2203" i="13"/>
  <c r="O2203" i="13" s="1"/>
  <c r="Q2203" i="13" s="1"/>
  <c r="N2183" i="13"/>
  <c r="N2179" i="13"/>
  <c r="N2170" i="13"/>
  <c r="N2066" i="13"/>
  <c r="N1781" i="13"/>
  <c r="O1781" i="13" s="1"/>
  <c r="Q1781" i="13" s="1"/>
  <c r="N2769" i="13"/>
  <c r="O2769" i="13" s="1"/>
  <c r="Q2769" i="13" s="1"/>
  <c r="N2844" i="13"/>
  <c r="O2844" i="13" s="1"/>
  <c r="Q2844" i="13" s="1"/>
  <c r="N2933" i="13"/>
  <c r="N2649" i="13"/>
  <c r="N2905" i="13"/>
  <c r="N2915" i="13"/>
  <c r="O2915" i="13" s="1"/>
  <c r="Q2915" i="13" s="1"/>
  <c r="N2868" i="13"/>
  <c r="O2868" i="13" s="1"/>
  <c r="Q2868" i="13" s="1"/>
  <c r="N2865" i="13"/>
  <c r="O2865" i="13" s="1"/>
  <c r="Q2865" i="13" s="1"/>
  <c r="N2835" i="13"/>
  <c r="O2835" i="13" s="1"/>
  <c r="Q2835" i="13" s="1"/>
  <c r="N2810" i="13"/>
  <c r="O2810" i="13" s="1"/>
  <c r="Q2810" i="13" s="1"/>
  <c r="N2803" i="13"/>
  <c r="N2779" i="13"/>
  <c r="O2779" i="13" s="1"/>
  <c r="Q2779" i="13" s="1"/>
  <c r="N2766" i="13"/>
  <c r="O2766" i="13" s="1"/>
  <c r="Q2766" i="13" s="1"/>
  <c r="N2707" i="13"/>
  <c r="O2707" i="13" s="1"/>
  <c r="Q2707" i="13" s="1"/>
  <c r="N2611" i="13"/>
  <c r="O2611" i="13" s="1"/>
  <c r="Q2611" i="13" s="1"/>
  <c r="N2598" i="13"/>
  <c r="N2571" i="13"/>
  <c r="O2571" i="13" s="1"/>
  <c r="Q2571" i="13" s="1"/>
  <c r="N2550" i="13"/>
  <c r="N2497" i="13"/>
  <c r="O2497" i="13" s="1"/>
  <c r="Q2497" i="13" s="1"/>
  <c r="N2300" i="13"/>
  <c r="O2300" i="13" s="1"/>
  <c r="Q2300" i="13" s="1"/>
  <c r="N2265" i="13"/>
  <c r="O2265" i="13" s="1"/>
  <c r="Q2265" i="13" s="1"/>
  <c r="N2200" i="13"/>
  <c r="O2200" i="13" s="1"/>
  <c r="Q2200" i="13" s="1"/>
  <c r="N1885" i="13"/>
  <c r="O1885" i="13" s="1"/>
  <c r="Q1885" i="13" s="1"/>
  <c r="N2781" i="13"/>
  <c r="O2781" i="13" s="1"/>
  <c r="Q2781" i="13" s="1"/>
  <c r="N2848" i="13"/>
  <c r="O2848" i="13" s="1"/>
  <c r="Q2848" i="13" s="1"/>
  <c r="N2804" i="13"/>
  <c r="O2804" i="13" s="1"/>
  <c r="Q2804" i="13" s="1"/>
  <c r="N2831" i="13"/>
  <c r="O2831" i="13" s="1"/>
  <c r="Q2831" i="13" s="1"/>
  <c r="N2789" i="13"/>
  <c r="O2789" i="13" s="1"/>
  <c r="Q2789" i="13" s="1"/>
  <c r="N2762" i="13"/>
  <c r="O2762" i="13" s="1"/>
  <c r="Q2762" i="13" s="1"/>
  <c r="N2719" i="13"/>
  <c r="N2644" i="13"/>
  <c r="N2592" i="13"/>
  <c r="O2592" i="13" s="1"/>
  <c r="Q2592" i="13" s="1"/>
  <c r="N2484" i="13"/>
  <c r="O2484" i="13" s="1"/>
  <c r="Q2484" i="13" s="1"/>
  <c r="N2406" i="13"/>
  <c r="O2406" i="13" s="1"/>
  <c r="Q2406" i="13" s="1"/>
  <c r="N2006" i="13"/>
  <c r="O2006" i="13" s="1"/>
  <c r="Q2006" i="13" s="1"/>
  <c r="N2000" i="13"/>
  <c r="O2000" i="13" s="1"/>
  <c r="Q2000" i="13" s="1"/>
  <c r="N1911" i="13"/>
  <c r="O1911" i="13" s="1"/>
  <c r="Q1911" i="13" s="1"/>
  <c r="N2610" i="13"/>
  <c r="O2610" i="13" s="1"/>
  <c r="Q2610" i="13" s="1"/>
  <c r="N2809" i="13"/>
  <c r="O2809" i="13" s="1"/>
  <c r="Q2809" i="13" s="1"/>
  <c r="N2683" i="13"/>
  <c r="O2683" i="13" s="1"/>
  <c r="Q2683" i="13" s="1"/>
  <c r="N2938" i="13"/>
  <c r="O2938" i="13" s="1"/>
  <c r="Q2938" i="13" s="1"/>
  <c r="N2893" i="13"/>
  <c r="O2893" i="13" s="1"/>
  <c r="Q2893" i="13" s="1"/>
  <c r="N2852" i="13"/>
  <c r="O2852" i="13" s="1"/>
  <c r="Q2852" i="13" s="1"/>
  <c r="N2799" i="13"/>
  <c r="O2799" i="13" s="1"/>
  <c r="Q2799" i="13" s="1"/>
  <c r="N2772" i="13"/>
  <c r="N2697" i="13"/>
  <c r="N2684" i="13"/>
  <c r="O2684" i="13" s="1"/>
  <c r="Q2684" i="13" s="1"/>
  <c r="N2675" i="13"/>
  <c r="O2675" i="13" s="1"/>
  <c r="Q2675" i="13" s="1"/>
  <c r="N2672" i="13"/>
  <c r="O2672" i="13" s="1"/>
  <c r="Q2672" i="13" s="1"/>
  <c r="N2657" i="13"/>
  <c r="O2657" i="13" s="1"/>
  <c r="Q2657" i="13" s="1"/>
  <c r="N2583" i="13"/>
  <c r="O2583" i="13" s="1"/>
  <c r="Q2583" i="13" s="1"/>
  <c r="N2568" i="13"/>
  <c r="O2568" i="13" s="1"/>
  <c r="Q2568" i="13" s="1"/>
  <c r="N2561" i="13"/>
  <c r="O2561" i="13" s="1"/>
  <c r="Q2561" i="13" s="1"/>
  <c r="N2546" i="13"/>
  <c r="N2537" i="13"/>
  <c r="O2537" i="13" s="1"/>
  <c r="Q2537" i="13" s="1"/>
  <c r="N2533" i="13"/>
  <c r="O2533" i="13" s="1"/>
  <c r="Q2533" i="13" s="1"/>
  <c r="N2516" i="13"/>
  <c r="O2516" i="13" s="1"/>
  <c r="Q2516" i="13" s="1"/>
  <c r="N2490" i="13"/>
  <c r="O2490" i="13" s="1"/>
  <c r="Q2490" i="13" s="1"/>
  <c r="N2296" i="13"/>
  <c r="O2296" i="13" s="1"/>
  <c r="Q2296" i="13" s="1"/>
  <c r="N2293" i="13"/>
  <c r="O2293" i="13" s="1"/>
  <c r="Q2293" i="13" s="1"/>
  <c r="N2289" i="13"/>
  <c r="O2289" i="13" s="1"/>
  <c r="Q2289" i="13" s="1"/>
  <c r="N2286" i="13"/>
  <c r="O2286" i="13" s="1"/>
  <c r="Q2286" i="13" s="1"/>
  <c r="N2282" i="13"/>
  <c r="O2282" i="13" s="1"/>
  <c r="Q2282" i="13" s="1"/>
  <c r="N2196" i="13"/>
  <c r="O2196" i="13" s="1"/>
  <c r="Q2196" i="13" s="1"/>
  <c r="N2085" i="13"/>
  <c r="O2085" i="13" s="1"/>
  <c r="Q2085" i="13" s="1"/>
  <c r="N2081" i="13"/>
  <c r="O2081" i="13" s="1"/>
  <c r="Q2081" i="13" s="1"/>
  <c r="N2077" i="13"/>
  <c r="N1787" i="13"/>
  <c r="O1787" i="13" s="1"/>
  <c r="Q1787" i="13" s="1"/>
  <c r="N2754" i="13"/>
  <c r="O2754" i="13" s="1"/>
  <c r="Q2754" i="13" s="1"/>
  <c r="N2834" i="13"/>
  <c r="O2834" i="13" s="1"/>
  <c r="Q2834" i="13" s="1"/>
  <c r="N2778" i="13"/>
  <c r="O2778" i="13" s="1"/>
  <c r="Q2778" i="13" s="1"/>
  <c r="N2847" i="13"/>
  <c r="O2847" i="13" s="1"/>
  <c r="Q2847" i="13" s="1"/>
  <c r="N2815" i="13"/>
  <c r="O2815" i="13" s="1"/>
  <c r="Q2815" i="13" s="1"/>
  <c r="N2757" i="13"/>
  <c r="O2757" i="13" s="1"/>
  <c r="Q2757" i="13" s="1"/>
  <c r="N2558" i="13"/>
  <c r="O2558" i="13" s="1"/>
  <c r="Q2558" i="13" s="1"/>
  <c r="N2529" i="13"/>
  <c r="N2902" i="13"/>
  <c r="O2902" i="13" s="1"/>
  <c r="Q2902" i="13" s="1"/>
  <c r="N2709" i="13"/>
  <c r="O2709" i="13" s="1"/>
  <c r="Q2709" i="13" s="1"/>
  <c r="N2839" i="13"/>
  <c r="O2839" i="13" s="1"/>
  <c r="Q2839" i="13" s="1"/>
  <c r="N2708" i="13"/>
  <c r="O2708" i="13" s="1"/>
  <c r="Q2708" i="13" s="1"/>
  <c r="N2939" i="13"/>
  <c r="O2939" i="13" s="1"/>
  <c r="Q2939" i="13" s="1"/>
  <c r="N2936" i="13"/>
  <c r="N2912" i="13"/>
  <c r="O2912" i="13" s="1"/>
  <c r="Q2912" i="13" s="1"/>
  <c r="N2883" i="13"/>
  <c r="O2883" i="13" s="1"/>
  <c r="Q2883" i="13" s="1"/>
  <c r="N2819" i="13"/>
  <c r="O2819" i="13" s="1"/>
  <c r="Q2819" i="13" s="1"/>
  <c r="N2796" i="13"/>
  <c r="O2796" i="13" s="1"/>
  <c r="Q2796" i="13" s="1"/>
  <c r="N2785" i="13"/>
  <c r="O2785" i="13" s="1"/>
  <c r="Q2785" i="13" s="1"/>
  <c r="N2758" i="13"/>
  <c r="O2758" i="13" s="1"/>
  <c r="Q2758" i="13" s="1"/>
  <c r="N2738" i="13"/>
  <c r="N2735" i="13"/>
  <c r="O2735" i="13" s="1"/>
  <c r="Q2735" i="13" s="1"/>
  <c r="N2725" i="13"/>
  <c r="O2725" i="13" s="1"/>
  <c r="Q2725" i="13" s="1"/>
  <c r="N2703" i="13"/>
  <c r="O2703" i="13" s="1"/>
  <c r="Q2703" i="13" s="1"/>
  <c r="N2694" i="13"/>
  <c r="N2661" i="13"/>
  <c r="O2661" i="13" s="1"/>
  <c r="Q2661" i="13" s="1"/>
  <c r="N2641" i="13"/>
  <c r="N2629" i="13"/>
  <c r="O2629" i="13" s="1"/>
  <c r="Q2629" i="13" s="1"/>
  <c r="N2524" i="13"/>
  <c r="O2524" i="13" s="1"/>
  <c r="Q2524" i="13" s="1"/>
  <c r="N2464" i="13"/>
  <c r="O2464" i="13" s="1"/>
  <c r="Q2464" i="13" s="1"/>
  <c r="N2402" i="13"/>
  <c r="O2402" i="13" s="1"/>
  <c r="Q2402" i="13" s="1"/>
  <c r="N2313" i="13"/>
  <c r="O2313" i="13" s="1"/>
  <c r="Q2313" i="13" s="1"/>
  <c r="N2209" i="13"/>
  <c r="O2209" i="13" s="1"/>
  <c r="Q2209" i="13" s="1"/>
  <c r="N2073" i="13"/>
  <c r="N1927" i="13"/>
  <c r="N1904" i="13"/>
  <c r="O1904" i="13" s="1"/>
  <c r="Q1904" i="13" s="1"/>
  <c r="N2487" i="13"/>
  <c r="O2487" i="13" s="1"/>
  <c r="Q2487" i="13" s="1"/>
  <c r="N2396" i="13"/>
  <c r="O2396" i="13" s="1"/>
  <c r="Q2396" i="13" s="1"/>
  <c r="N2205" i="13"/>
  <c r="O2205" i="13" s="1"/>
  <c r="Q2205" i="13" s="1"/>
  <c r="N2092" i="13"/>
  <c r="O2092" i="13" s="1"/>
  <c r="Q2092" i="13" s="1"/>
  <c r="N1920" i="13"/>
  <c r="N1897" i="13"/>
  <c r="O1897" i="13" s="1"/>
  <c r="Q1897" i="13" s="1"/>
  <c r="N2681" i="13"/>
  <c r="O2681" i="13" s="1"/>
  <c r="Q2681" i="13" s="1"/>
  <c r="N2552" i="13"/>
  <c r="N2543" i="13"/>
  <c r="N2499" i="13"/>
  <c r="O2499" i="13" s="1"/>
  <c r="Q2499" i="13" s="1"/>
  <c r="N2389" i="13"/>
  <c r="O2389" i="13" s="1"/>
  <c r="Q2389" i="13" s="1"/>
  <c r="N1917" i="13"/>
  <c r="O1917" i="13" s="1"/>
  <c r="Q1917" i="13" s="1"/>
  <c r="N1913" i="13"/>
  <c r="O1913" i="13" s="1"/>
  <c r="Q1913" i="13" s="1"/>
  <c r="N2527" i="13"/>
  <c r="N2423" i="13"/>
  <c r="O2423" i="13" s="1"/>
  <c r="Q2423" i="13" s="1"/>
  <c r="N2420" i="13"/>
  <c r="O2420" i="13" s="1"/>
  <c r="Q2420" i="13" s="1"/>
  <c r="N2416" i="13"/>
  <c r="O2416" i="13" s="1"/>
  <c r="Q2416" i="13" s="1"/>
  <c r="N2412" i="13"/>
  <c r="O2412" i="13" s="1"/>
  <c r="Q2412" i="13" s="1"/>
  <c r="N2303" i="13"/>
  <c r="O2303" i="13" s="1"/>
  <c r="Q2303" i="13" s="1"/>
  <c r="N2115" i="13"/>
  <c r="O2115" i="13" s="1"/>
  <c r="Q2115" i="13" s="1"/>
  <c r="N2088" i="13"/>
  <c r="O2088" i="13" s="1"/>
  <c r="Q2088" i="13" s="1"/>
  <c r="N1946" i="13"/>
  <c r="O1946" i="13" s="1"/>
  <c r="Q1946" i="13" s="1"/>
  <c r="N2570" i="13"/>
  <c r="O2570" i="13" s="1"/>
  <c r="Q2570" i="13" s="1"/>
  <c r="N2467" i="13"/>
  <c r="O2467" i="13" s="1"/>
  <c r="Q2467" i="13" s="1"/>
  <c r="N2409" i="13"/>
  <c r="O2409" i="13" s="1"/>
  <c r="Q2409" i="13" s="1"/>
  <c r="N2299" i="13"/>
  <c r="O2299" i="13" s="1"/>
  <c r="Q2299" i="13" s="1"/>
  <c r="N2221" i="13"/>
  <c r="O2221" i="13" s="1"/>
  <c r="Q2221" i="13" s="1"/>
  <c r="N2027" i="13"/>
  <c r="Q2027" i="13" s="1"/>
  <c r="N1942" i="13"/>
  <c r="O1942" i="13" s="1"/>
  <c r="Q1942" i="13" s="1"/>
  <c r="N1940" i="13"/>
  <c r="O1940" i="13" s="1"/>
  <c r="Q1940" i="13" s="1"/>
  <c r="N1937" i="13"/>
  <c r="O1937" i="13" s="1"/>
  <c r="Q1937" i="13" s="1"/>
  <c r="N1910" i="13"/>
  <c r="O1910" i="13" s="1"/>
  <c r="Q1910" i="13" s="1"/>
  <c r="N1822" i="13"/>
  <c r="O1822" i="13" s="1"/>
  <c r="Q1822" i="13" s="1"/>
  <c r="N1818" i="13"/>
  <c r="O1818" i="13" s="1"/>
  <c r="Q1818" i="13" s="1"/>
  <c r="N1814" i="13"/>
  <c r="O1814" i="13" s="1"/>
  <c r="Q1814" i="13" s="1"/>
  <c r="N2802" i="13"/>
  <c r="O2802" i="13" s="1"/>
  <c r="Q2802" i="13" s="1"/>
  <c r="N2914" i="13"/>
  <c r="O2914" i="13" s="1"/>
  <c r="Q2914" i="13" s="1"/>
  <c r="N2606" i="13"/>
  <c r="O2606" i="13" s="1"/>
  <c r="Q2606" i="13" s="1"/>
  <c r="N2595" i="13"/>
  <c r="N2539" i="13"/>
  <c r="O2539" i="13" s="1"/>
  <c r="Q2539" i="13" s="1"/>
  <c r="N2518" i="13"/>
  <c r="O2518" i="13" s="1"/>
  <c r="Q2518" i="13" s="1"/>
  <c r="N2896" i="13"/>
  <c r="O2896" i="13" s="1"/>
  <c r="Q2896" i="13" s="1"/>
  <c r="N2798" i="13"/>
  <c r="O2798" i="13" s="1"/>
  <c r="Q2798" i="13" s="1"/>
  <c r="N2788" i="13"/>
  <c r="O2788" i="13" s="1"/>
  <c r="Q2788" i="13" s="1"/>
  <c r="N2774" i="13"/>
  <c r="N2771" i="13"/>
  <c r="N2761" i="13"/>
  <c r="O2761" i="13" s="1"/>
  <c r="Q2761" i="13" s="1"/>
  <c r="N2741" i="13"/>
  <c r="N2674" i="13"/>
  <c r="O2674" i="13" s="1"/>
  <c r="Q2674" i="13" s="1"/>
  <c r="N2671" i="13"/>
  <c r="O2671" i="13" s="1"/>
  <c r="Q2671" i="13" s="1"/>
  <c r="N2656" i="13"/>
  <c r="O2656" i="13" s="1"/>
  <c r="Q2656" i="13" s="1"/>
  <c r="N2623" i="13"/>
  <c r="O2623" i="13" s="1"/>
  <c r="Q2623" i="13" s="1"/>
  <c r="N2591" i="13"/>
  <c r="O2591" i="13" s="1"/>
  <c r="Q2591" i="13" s="1"/>
  <c r="N2536" i="13"/>
  <c r="O2536" i="13" s="1"/>
  <c r="Q2536" i="13" s="1"/>
  <c r="N2515" i="13"/>
  <c r="O2515" i="13" s="1"/>
  <c r="Q2515" i="13" s="1"/>
  <c r="N2489" i="13"/>
  <c r="O2489" i="13" s="1"/>
  <c r="Q2489" i="13" s="1"/>
  <c r="N2452" i="13"/>
  <c r="O2452" i="13" s="1"/>
  <c r="Q2452" i="13" s="1"/>
  <c r="N2405" i="13"/>
  <c r="O2405" i="13" s="1"/>
  <c r="Q2405" i="13" s="1"/>
  <c r="N2340" i="13"/>
  <c r="O2340" i="13" s="1"/>
  <c r="Q2340" i="13" s="1"/>
  <c r="N2320" i="13"/>
  <c r="O2320" i="13" s="1"/>
  <c r="Q2320" i="13" s="1"/>
  <c r="N2316" i="13"/>
  <c r="N2281" i="13"/>
  <c r="O2281" i="13" s="1"/>
  <c r="Q2281" i="13" s="1"/>
  <c r="N2218" i="13"/>
  <c r="O2218" i="13" s="1"/>
  <c r="Q2218" i="13" s="1"/>
  <c r="N2111" i="13"/>
  <c r="O2111" i="13" s="1"/>
  <c r="Q2111" i="13" s="1"/>
  <c r="N2107" i="13"/>
  <c r="O2107" i="13" s="1"/>
  <c r="Q2107" i="13" s="1"/>
  <c r="N2103" i="13"/>
  <c r="O2103" i="13" s="1"/>
  <c r="Q2103" i="13" s="1"/>
  <c r="N2099" i="13"/>
  <c r="O2099" i="13" s="1"/>
  <c r="Q2099" i="13" s="1"/>
  <c r="N2023" i="13"/>
  <c r="O2023" i="13" s="1"/>
  <c r="Q2023" i="13" s="1"/>
  <c r="N1933" i="13"/>
  <c r="O1933" i="13" s="1"/>
  <c r="Q1933" i="13" s="1"/>
  <c r="N2215" i="13"/>
  <c r="O2215" i="13" s="1"/>
  <c r="Q2215" i="13" s="1"/>
  <c r="N2095" i="13"/>
  <c r="O2095" i="13" s="1"/>
  <c r="Q2095" i="13" s="1"/>
  <c r="N2020" i="13"/>
  <c r="O2020" i="13" s="1"/>
  <c r="Q2020" i="13" s="1"/>
  <c r="N1926" i="13"/>
  <c r="N1807" i="13"/>
  <c r="O1807" i="13" s="1"/>
  <c r="Q1807" i="13" s="1"/>
  <c r="N2667" i="13"/>
  <c r="O2667" i="13" s="1"/>
  <c r="Q2667" i="13" s="1"/>
  <c r="N2476" i="13"/>
  <c r="O2476" i="13" s="1"/>
  <c r="Q2476" i="13" s="1"/>
  <c r="N2429" i="13"/>
  <c r="O2429" i="13" s="1"/>
  <c r="Q2429" i="13" s="1"/>
  <c r="N2248" i="13"/>
  <c r="O2248" i="13" s="1"/>
  <c r="Q2248" i="13" s="1"/>
  <c r="N2134" i="13"/>
  <c r="O2134" i="13" s="1"/>
  <c r="Q2134" i="13" s="1"/>
  <c r="N2445" i="13"/>
  <c r="O2445" i="13" s="1"/>
  <c r="Q2445" i="13" s="1"/>
  <c r="N2329" i="13"/>
  <c r="O2329" i="13" s="1"/>
  <c r="Q2329" i="13" s="1"/>
  <c r="N2231" i="13"/>
  <c r="O2231" i="13" s="1"/>
  <c r="Q2231" i="13" s="1"/>
  <c r="N2227" i="13"/>
  <c r="O2227" i="13" s="1"/>
  <c r="Q2227" i="13" s="1"/>
  <c r="N2130" i="13"/>
  <c r="O2130" i="13" s="1"/>
  <c r="Q2130" i="13" s="1"/>
  <c r="N2046" i="13"/>
  <c r="O2046" i="13" s="1"/>
  <c r="Q2046" i="13" s="1"/>
  <c r="N2015" i="13"/>
  <c r="O2015" i="13" s="1"/>
  <c r="Q2015" i="13" s="1"/>
  <c r="N2721" i="13"/>
  <c r="N2780" i="13"/>
  <c r="O2780" i="13" s="1"/>
  <c r="Q2780" i="13" s="1"/>
  <c r="N2753" i="13"/>
  <c r="O2753" i="13" s="1"/>
  <c r="Q2753" i="13" s="1"/>
  <c r="N2613" i="13"/>
  <c r="O2613" i="13" s="1"/>
  <c r="Q2613" i="13" s="1"/>
  <c r="N2573" i="13"/>
  <c r="O2573" i="13" s="1"/>
  <c r="Q2573" i="13" s="1"/>
  <c r="N2472" i="13"/>
  <c r="O2472" i="13" s="1"/>
  <c r="Q2472" i="13" s="1"/>
  <c r="N2940" i="13"/>
  <c r="O2940" i="13" s="1"/>
  <c r="Q2940" i="13" s="1"/>
  <c r="N2917" i="13"/>
  <c r="O2917" i="13" s="1"/>
  <c r="Q2917" i="13" s="1"/>
  <c r="N2898" i="13"/>
  <c r="O2898" i="13" s="1"/>
  <c r="Q2898" i="13" s="1"/>
  <c r="N2888" i="13"/>
  <c r="O2888" i="13" s="1"/>
  <c r="Q2888" i="13" s="1"/>
  <c r="N2867" i="13"/>
  <c r="O2867" i="13" s="1"/>
  <c r="Q2867" i="13" s="1"/>
  <c r="N2777" i="13"/>
  <c r="O2777" i="13" s="1"/>
  <c r="Q2777" i="13" s="1"/>
  <c r="N2764" i="13"/>
  <c r="O2764" i="13" s="1"/>
  <c r="Q2764" i="13" s="1"/>
  <c r="N2743" i="13"/>
  <c r="N2699" i="13"/>
  <c r="N2686" i="13"/>
  <c r="O2686" i="13" s="1"/>
  <c r="Q2686" i="13" s="1"/>
  <c r="N2680" i="13"/>
  <c r="O2680" i="13" s="1"/>
  <c r="Q2680" i="13" s="1"/>
  <c r="N2658" i="13"/>
  <c r="O2658" i="13" s="1"/>
  <c r="Q2658" i="13" s="1"/>
  <c r="N2637" i="13"/>
  <c r="O2637" i="13" s="1"/>
  <c r="Q2637" i="13" s="1"/>
  <c r="N2634" i="13"/>
  <c r="O2634" i="13" s="1"/>
  <c r="Q2634" i="13" s="1"/>
  <c r="N2625" i="13"/>
  <c r="N2600" i="13"/>
  <c r="O2600" i="13" s="1"/>
  <c r="Q2600" i="13" s="1"/>
  <c r="N2585" i="13"/>
  <c r="O2585" i="13" s="1"/>
  <c r="Q2585" i="13" s="1"/>
  <c r="N2548" i="13"/>
  <c r="N2520" i="13"/>
  <c r="O2520" i="13" s="1"/>
  <c r="Q2520" i="13" s="1"/>
  <c r="N2498" i="13"/>
  <c r="O2498" i="13" s="1"/>
  <c r="Q2498" i="13" s="1"/>
  <c r="N2495" i="13"/>
  <c r="O2495" i="13" s="1"/>
  <c r="Q2495" i="13" s="1"/>
  <c r="N2441" i="13"/>
  <c r="O2441" i="13" s="1"/>
  <c r="Q2441" i="13" s="1"/>
  <c r="N2326" i="13"/>
  <c r="O2326" i="13" s="1"/>
  <c r="Q2326" i="13" s="1"/>
  <c r="N2224" i="13"/>
  <c r="O2224" i="13" s="1"/>
  <c r="Q2224" i="13" s="1"/>
  <c r="N2126" i="13"/>
  <c r="O2126" i="13" s="1"/>
  <c r="Q2126" i="13" s="1"/>
  <c r="N2122" i="13"/>
  <c r="O2122" i="13" s="1"/>
  <c r="Q2122" i="13" s="1"/>
  <c r="N2118" i="13"/>
  <c r="O2118" i="13" s="1"/>
  <c r="Q2118" i="13" s="1"/>
  <c r="N2038" i="13"/>
  <c r="O2038" i="13" s="1"/>
  <c r="Q2038" i="13" s="1"/>
  <c r="N1961" i="13"/>
  <c r="O1961" i="13" s="1"/>
  <c r="Q1961" i="13" s="1"/>
  <c r="N1955" i="13"/>
  <c r="O1955" i="13" s="1"/>
  <c r="Q1955" i="13" s="1"/>
  <c r="N1948" i="13"/>
  <c r="O1948" i="13" s="1"/>
  <c r="Q1948" i="13" s="1"/>
  <c r="N2850" i="13"/>
  <c r="O2850" i="13" s="1"/>
  <c r="Q2850" i="13" s="1"/>
  <c r="N2806" i="13"/>
  <c r="O2806" i="13" s="1"/>
  <c r="Q2806" i="13" s="1"/>
  <c r="N2700" i="13"/>
  <c r="O2700" i="13" s="1"/>
  <c r="Q2700" i="13" s="1"/>
  <c r="N2873" i="13"/>
  <c r="O2873" i="13" s="1"/>
  <c r="Q2873" i="13" s="1"/>
  <c r="N2747" i="13"/>
  <c r="O2747" i="13" s="1"/>
  <c r="Q2747" i="13" s="1"/>
  <c r="N2793" i="13"/>
  <c r="O2793" i="13" s="1"/>
  <c r="Q2793" i="13" s="1"/>
  <c r="N2551" i="13"/>
  <c r="N2926" i="13"/>
  <c r="O2926" i="13" s="1"/>
  <c r="Q2926" i="13" s="1"/>
  <c r="N2913" i="13"/>
  <c r="O2913" i="13" s="1"/>
  <c r="Q2913" i="13" s="1"/>
  <c r="N2885" i="13"/>
  <c r="O2885" i="13" s="1"/>
  <c r="Q2885" i="13" s="1"/>
  <c r="N2864" i="13"/>
  <c r="O2864" i="13" s="1"/>
  <c r="Q2864" i="13" s="1"/>
  <c r="N2854" i="13"/>
  <c r="O2854" i="13" s="1"/>
  <c r="Q2854" i="13" s="1"/>
  <c r="N2833" i="13"/>
  <c r="O2833" i="13" s="1"/>
  <c r="Q2833" i="13" s="1"/>
  <c r="N2823" i="13"/>
  <c r="O2823" i="13" s="1"/>
  <c r="Q2823" i="13" s="1"/>
  <c r="N2801" i="13"/>
  <c r="O2801" i="13" s="1"/>
  <c r="Q2801" i="13" s="1"/>
  <c r="N2726" i="13"/>
  <c r="O2726" i="13" s="1"/>
  <c r="Q2726" i="13" s="1"/>
  <c r="N2663" i="13"/>
  <c r="O2663" i="13" s="1"/>
  <c r="Q2663" i="13" s="1"/>
  <c r="N2609" i="13"/>
  <c r="O2609" i="13" s="1"/>
  <c r="Q2609" i="13" s="1"/>
  <c r="N2563" i="13"/>
  <c r="O2563" i="13" s="1"/>
  <c r="Q2563" i="13" s="1"/>
  <c r="N2526" i="13"/>
  <c r="N2492" i="13"/>
  <c r="O2492" i="13" s="1"/>
  <c r="Q2492" i="13" s="1"/>
  <c r="N2458" i="13"/>
  <c r="O2458" i="13" s="1"/>
  <c r="Q2458" i="13" s="1"/>
  <c r="N2342" i="13"/>
  <c r="O2342" i="13" s="1"/>
  <c r="Q2342" i="13" s="1"/>
  <c r="N2241" i="13"/>
  <c r="O2241" i="13" s="1"/>
  <c r="Q2241" i="13" s="1"/>
  <c r="N2143" i="13"/>
  <c r="N2140" i="13"/>
  <c r="N2114" i="13"/>
  <c r="O2114" i="13" s="1"/>
  <c r="Q2114" i="13" s="1"/>
  <c r="N2034" i="13"/>
  <c r="O2034" i="13" s="1"/>
  <c r="Q2034" i="13" s="1"/>
  <c r="N2030" i="13"/>
  <c r="Q2030" i="13" s="1"/>
  <c r="N1945" i="13"/>
  <c r="O1945" i="13" s="1"/>
  <c r="Q1945" i="13" s="1"/>
  <c r="N1842" i="13"/>
  <c r="O1842" i="13" s="1"/>
  <c r="Q1842" i="13" s="1"/>
  <c r="N1838" i="13"/>
  <c r="N1821" i="13"/>
  <c r="O1821" i="13" s="1"/>
  <c r="Q1821" i="13" s="1"/>
  <c r="N1817" i="13"/>
  <c r="O1817" i="13" s="1"/>
  <c r="Q1817" i="13" s="1"/>
  <c r="N2906" i="13"/>
  <c r="N2530" i="13"/>
  <c r="N2626" i="13"/>
  <c r="O2626" i="13" s="1"/>
  <c r="Q2626" i="13" s="1"/>
  <c r="N2564" i="13"/>
  <c r="O2564" i="13" s="1"/>
  <c r="Q2564" i="13" s="1"/>
  <c r="N2911" i="13"/>
  <c r="O2911" i="13" s="1"/>
  <c r="Q2911" i="13" s="1"/>
  <c r="N2818" i="13"/>
  <c r="O2818" i="13" s="1"/>
  <c r="Q2818" i="13" s="1"/>
  <c r="N2724" i="13"/>
  <c r="O2724" i="13" s="1"/>
  <c r="Q2724" i="13" s="1"/>
  <c r="N2486" i="13"/>
  <c r="O2486" i="13" s="1"/>
  <c r="Q2486" i="13" s="1"/>
  <c r="N2830" i="13"/>
  <c r="O2830" i="13" s="1"/>
  <c r="Q2830" i="13" s="1"/>
  <c r="N2808" i="13"/>
  <c r="O2808" i="13" s="1"/>
  <c r="Q2808" i="13" s="1"/>
  <c r="N2740" i="13"/>
  <c r="N2717" i="13"/>
  <c r="O2717" i="13" s="1"/>
  <c r="Q2717" i="13" s="1"/>
  <c r="N2705" i="13"/>
  <c r="O2705" i="13" s="1"/>
  <c r="Q2705" i="13" s="1"/>
  <c r="N2696" i="13"/>
  <c r="N2677" i="13"/>
  <c r="O2677" i="13" s="1"/>
  <c r="Q2677" i="13" s="1"/>
  <c r="N2655" i="13"/>
  <c r="O2655" i="13" s="1"/>
  <c r="Q2655" i="13" s="1"/>
  <c r="N2643" i="13"/>
  <c r="N2631" i="13"/>
  <c r="O2631" i="13" s="1"/>
  <c r="Q2631" i="13" s="1"/>
  <c r="N2622" i="13"/>
  <c r="O2622" i="13" s="1"/>
  <c r="Q2622" i="13" s="1"/>
  <c r="N2605" i="13"/>
  <c r="O2605" i="13" s="1"/>
  <c r="Q2605" i="13" s="1"/>
  <c r="N2590" i="13"/>
  <c r="O2590" i="13" s="1"/>
  <c r="Q2590" i="13" s="1"/>
  <c r="N2582" i="13"/>
  <c r="O2582" i="13" s="1"/>
  <c r="Q2582" i="13" s="1"/>
  <c r="N2535" i="13"/>
  <c r="O2535" i="13" s="1"/>
  <c r="Q2535" i="13" s="1"/>
  <c r="N2514" i="13"/>
  <c r="O2514" i="13" s="1"/>
  <c r="Q2514" i="13" s="1"/>
  <c r="N2505" i="13"/>
  <c r="O2505" i="13" s="1"/>
  <c r="Q2505" i="13" s="1"/>
  <c r="N2488" i="13"/>
  <c r="O2488" i="13" s="1"/>
  <c r="Q2488" i="13" s="1"/>
  <c r="N2483" i="13"/>
  <c r="O2483" i="13" s="1"/>
  <c r="Q2483" i="13" s="1"/>
  <c r="N2466" i="13"/>
  <c r="O2466" i="13" s="1"/>
  <c r="Q2466" i="13" s="1"/>
  <c r="N2451" i="13"/>
  <c r="O2451" i="13" s="1"/>
  <c r="Q2451" i="13" s="1"/>
  <c r="N2438" i="13"/>
  <c r="O2438" i="13" s="1"/>
  <c r="Q2438" i="13" s="1"/>
  <c r="N2237" i="13"/>
  <c r="O2237" i="13" s="1"/>
  <c r="Q2237" i="13" s="1"/>
  <c r="N2136" i="13"/>
  <c r="O2136" i="13" s="1"/>
  <c r="Q2136" i="13" s="1"/>
  <c r="N2026" i="13"/>
  <c r="Q2026" i="13" s="1"/>
  <c r="N2828" i="13"/>
  <c r="O2828" i="13" s="1"/>
  <c r="Q2828" i="13" s="1"/>
  <c r="N2578" i="13"/>
  <c r="O2578" i="13" s="1"/>
  <c r="Q2578" i="13" s="1"/>
  <c r="N2837" i="13"/>
  <c r="O2837" i="13" s="1"/>
  <c r="Q2837" i="13" s="1"/>
  <c r="N2574" i="13"/>
  <c r="O2574" i="13" s="1"/>
  <c r="Q2574" i="13" s="1"/>
  <c r="N2923" i="13"/>
  <c r="O2923" i="13" s="1"/>
  <c r="Q2923" i="13" s="1"/>
  <c r="N2821" i="13"/>
  <c r="O2821" i="13" s="1"/>
  <c r="Q2821" i="13" s="1"/>
  <c r="N2715" i="13"/>
  <c r="O2715" i="13" s="1"/>
  <c r="Q2715" i="13" s="1"/>
  <c r="N2588" i="13"/>
  <c r="O2588" i="13" s="1"/>
  <c r="Q2588" i="13" s="1"/>
  <c r="N2560" i="13"/>
  <c r="O2560" i="13" s="1"/>
  <c r="Q2560" i="13" s="1"/>
  <c r="N2512" i="13"/>
  <c r="N2805" i="13"/>
  <c r="O2805" i="13" s="1"/>
  <c r="Q2805" i="13" s="1"/>
  <c r="N2702" i="13"/>
  <c r="O2702" i="13" s="1"/>
  <c r="Q2702" i="13" s="1"/>
  <c r="N2616" i="13"/>
  <c r="O2616" i="13" s="1"/>
  <c r="Q2616" i="13" s="1"/>
  <c r="N2922" i="13"/>
  <c r="O2922" i="13" s="1"/>
  <c r="Q2922" i="13" s="1"/>
  <c r="N2787" i="13"/>
  <c r="O2787" i="13" s="1"/>
  <c r="Q2787" i="13" s="1"/>
  <c r="N2760" i="13"/>
  <c r="O2760" i="13" s="1"/>
  <c r="Q2760" i="13" s="1"/>
  <c r="N2714" i="13"/>
  <c r="O2714" i="13" s="1"/>
  <c r="Q2714" i="13" s="1"/>
  <c r="N2692" i="13"/>
  <c r="N2670" i="13"/>
  <c r="O2670" i="13" s="1"/>
  <c r="Q2670" i="13" s="1"/>
  <c r="N2361" i="13"/>
  <c r="N2251" i="13"/>
  <c r="O2251" i="13" s="1"/>
  <c r="Q2251" i="13" s="1"/>
  <c r="N1970" i="13"/>
  <c r="O1970" i="13" s="1"/>
  <c r="Q1970" i="13" s="1"/>
  <c r="N1854" i="13"/>
  <c r="O1854" i="13" s="1"/>
  <c r="Q1854" i="13" s="1"/>
  <c r="N2918" i="13"/>
  <c r="O2918" i="13" s="1"/>
  <c r="Q2918" i="13" s="1"/>
  <c r="N2601" i="13"/>
  <c r="O2601" i="13" s="1"/>
  <c r="Q2601" i="13" s="1"/>
  <c r="N2750" i="13"/>
  <c r="O2750" i="13" s="1"/>
  <c r="Q2750" i="13" s="1"/>
  <c r="N2706" i="13"/>
  <c r="O2706" i="13" s="1"/>
  <c r="Q2706" i="13" s="1"/>
  <c r="N2892" i="13"/>
  <c r="O2892" i="13" s="1"/>
  <c r="Q2892" i="13" s="1"/>
  <c r="N2640" i="13"/>
  <c r="N2645" i="13"/>
  <c r="N2577" i="13"/>
  <c r="O2577" i="13" s="1"/>
  <c r="Q2577" i="13" s="1"/>
  <c r="N2542" i="13"/>
  <c r="N2942" i="13"/>
  <c r="O2942" i="13" s="1"/>
  <c r="Q2942" i="13" s="1"/>
  <c r="N2932" i="13"/>
  <c r="N2920" i="13"/>
  <c r="O2920" i="13" s="1"/>
  <c r="Q2920" i="13" s="1"/>
  <c r="N2908" i="13"/>
  <c r="O2908" i="13" s="1"/>
  <c r="Q2908" i="13" s="1"/>
  <c r="N2891" i="13"/>
  <c r="O2891" i="13" s="1"/>
  <c r="Q2891" i="13" s="1"/>
  <c r="N2881" i="13"/>
  <c r="O2881" i="13" s="1"/>
  <c r="Q2881" i="13" s="1"/>
  <c r="N2862" i="13"/>
  <c r="O2862" i="13" s="1"/>
  <c r="Q2862" i="13" s="1"/>
  <c r="N2814" i="13"/>
  <c r="O2814" i="13" s="1"/>
  <c r="Q2814" i="13" s="1"/>
  <c r="N2792" i="13"/>
  <c r="O2792" i="13" s="1"/>
  <c r="Q2792" i="13" s="1"/>
  <c r="N2783" i="13"/>
  <c r="O2783" i="13" s="1"/>
  <c r="Q2783" i="13" s="1"/>
  <c r="N2756" i="13"/>
  <c r="O2756" i="13" s="1"/>
  <c r="Q2756" i="13" s="1"/>
  <c r="N2746" i="13"/>
  <c r="O2746" i="13" s="1"/>
  <c r="Q2746" i="13" s="1"/>
  <c r="N2733" i="13"/>
  <c r="O2733" i="13" s="1"/>
  <c r="Q2733" i="13" s="1"/>
  <c r="N2723" i="13"/>
  <c r="N2711" i="13"/>
  <c r="O2711" i="13" s="1"/>
  <c r="Q2711" i="13" s="1"/>
  <c r="N2666" i="13"/>
  <c r="O2666" i="13" s="1"/>
  <c r="Q2666" i="13" s="1"/>
  <c r="N2660" i="13"/>
  <c r="O2660" i="13" s="1"/>
  <c r="Q2660" i="13" s="1"/>
  <c r="N2618" i="13"/>
  <c r="O2618" i="13" s="1"/>
  <c r="Q2618" i="13" s="1"/>
  <c r="N2566" i="13"/>
  <c r="O2566" i="13" s="1"/>
  <c r="Q2566" i="13" s="1"/>
  <c r="N2557" i="13"/>
  <c r="O2557" i="13" s="1"/>
  <c r="Q2557" i="13" s="1"/>
  <c r="N2553" i="13"/>
  <c r="N2545" i="13"/>
  <c r="N2522" i="13"/>
  <c r="O2522" i="13" s="1"/>
  <c r="Q2522" i="13" s="1"/>
  <c r="N2511" i="13"/>
  <c r="N2479" i="13"/>
  <c r="O2479" i="13" s="1"/>
  <c r="Q2479" i="13" s="1"/>
  <c r="N2358" i="13"/>
  <c r="O2358" i="13" s="1"/>
  <c r="Q2358" i="13" s="1"/>
  <c r="N2354" i="13"/>
  <c r="O2354" i="13" s="1"/>
  <c r="Q2354" i="13" s="1"/>
  <c r="N2247" i="13"/>
  <c r="O2247" i="13" s="1"/>
  <c r="Q2247" i="13" s="1"/>
  <c r="N2133" i="13"/>
  <c r="O2133" i="13" s="1"/>
  <c r="Q2133" i="13" s="1"/>
  <c r="N1967" i="13"/>
  <c r="O1967" i="13" s="1"/>
  <c r="Q1967" i="13" s="1"/>
  <c r="N2385" i="13"/>
  <c r="O2385" i="13" s="1"/>
  <c r="Q2385" i="13" s="1"/>
  <c r="N2153" i="13"/>
  <c r="N2138" i="13"/>
  <c r="O2138" i="13" s="1"/>
  <c r="Q2138" i="13" s="1"/>
  <c r="N2124" i="13"/>
  <c r="O2124" i="13" s="1"/>
  <c r="Q2124" i="13" s="1"/>
  <c r="N2079" i="13"/>
  <c r="O2079" i="13" s="1"/>
  <c r="Q2079" i="13" s="1"/>
  <c r="N2032" i="13"/>
  <c r="Q2032" i="13" s="1"/>
  <c r="N1994" i="13"/>
  <c r="O1994" i="13" s="1"/>
  <c r="Q1994" i="13" s="1"/>
  <c r="N1991" i="13"/>
  <c r="O1991" i="13" s="1"/>
  <c r="Q1991" i="13" s="1"/>
  <c r="N1890" i="13"/>
  <c r="O1890" i="13" s="1"/>
  <c r="Q1890" i="13" s="1"/>
  <c r="N1840" i="13"/>
  <c r="O1840" i="13" s="1"/>
  <c r="Q1840" i="13" s="1"/>
  <c r="N1707" i="13"/>
  <c r="N1063" i="13"/>
  <c r="O1063" i="13" s="1"/>
  <c r="Q1063" i="13" s="1"/>
  <c r="N2427" i="13"/>
  <c r="O2427" i="13" s="1"/>
  <c r="Q2427" i="13" s="1"/>
  <c r="N2418" i="13"/>
  <c r="O2418" i="13" s="1"/>
  <c r="Q2418" i="13" s="1"/>
  <c r="N2414" i="13"/>
  <c r="O2414" i="13" s="1"/>
  <c r="Q2414" i="13" s="1"/>
  <c r="N2400" i="13"/>
  <c r="O2400" i="13" s="1"/>
  <c r="Q2400" i="13" s="1"/>
  <c r="N2284" i="13"/>
  <c r="O2284" i="13" s="1"/>
  <c r="Q2284" i="13" s="1"/>
  <c r="N2274" i="13"/>
  <c r="O2274" i="13" s="1"/>
  <c r="Q2274" i="13" s="1"/>
  <c r="N2229" i="13"/>
  <c r="O2229" i="13" s="1"/>
  <c r="Q2229" i="13" s="1"/>
  <c r="N2175" i="13"/>
  <c r="O2175" i="13" s="1"/>
  <c r="Q2175" i="13" s="1"/>
  <c r="N2159" i="13"/>
  <c r="N2149" i="13"/>
  <c r="N2120" i="13"/>
  <c r="O2120" i="13" s="1"/>
  <c r="Q2120" i="13" s="1"/>
  <c r="N2109" i="13"/>
  <c r="O2109" i="13" s="1"/>
  <c r="Q2109" i="13" s="1"/>
  <c r="N2105" i="13"/>
  <c r="O2105" i="13" s="1"/>
  <c r="Q2105" i="13" s="1"/>
  <c r="N2075" i="13"/>
  <c r="N2058" i="13"/>
  <c r="O2058" i="13" s="1"/>
  <c r="Q2058" i="13" s="1"/>
  <c r="N2022" i="13"/>
  <c r="O2022" i="13" s="1"/>
  <c r="Q2022" i="13" s="1"/>
  <c r="N2001" i="13"/>
  <c r="O2001" i="13" s="1"/>
  <c r="Q2001" i="13" s="1"/>
  <c r="N1950" i="13"/>
  <c r="O1950" i="13" s="1"/>
  <c r="Q1950" i="13" s="1"/>
  <c r="N1918" i="13"/>
  <c r="N1906" i="13"/>
  <c r="O1906" i="13" s="1"/>
  <c r="Q1906" i="13" s="1"/>
  <c r="N1867" i="13"/>
  <c r="O1867" i="13" s="1"/>
  <c r="Q1867" i="13" s="1"/>
  <c r="N1809" i="13"/>
  <c r="O1809" i="13" s="1"/>
  <c r="Q1809" i="13" s="1"/>
  <c r="N1799" i="13"/>
  <c r="O1799" i="13" s="1"/>
  <c r="Q1799" i="13" s="1"/>
  <c r="N1795" i="13"/>
  <c r="O1795" i="13" s="1"/>
  <c r="Q1795" i="13" s="1"/>
  <c r="N1785" i="13"/>
  <c r="O1785" i="13" s="1"/>
  <c r="Q1785" i="13" s="1"/>
  <c r="N1739" i="13"/>
  <c r="O1739" i="13" s="1"/>
  <c r="Q1739" i="13" s="1"/>
  <c r="N1522" i="13"/>
  <c r="N1516" i="13"/>
  <c r="O1516" i="13" s="1"/>
  <c r="Q1516" i="13" s="1"/>
  <c r="N1387" i="13"/>
  <c r="O1387" i="13" s="1"/>
  <c r="Q1387" i="13" s="1"/>
  <c r="N1243" i="13"/>
  <c r="O1243" i="13" s="1"/>
  <c r="Q1243" i="13" s="1"/>
  <c r="N1240" i="13"/>
  <c r="O1240" i="13" s="1"/>
  <c r="Q1240" i="13" s="1"/>
  <c r="N2473" i="13"/>
  <c r="O2473" i="13" s="1"/>
  <c r="Q2473" i="13" s="1"/>
  <c r="N2450" i="13"/>
  <c r="O2450" i="13" s="1"/>
  <c r="Q2450" i="13" s="1"/>
  <c r="N2397" i="13"/>
  <c r="O2397" i="13" s="1"/>
  <c r="Q2397" i="13" s="1"/>
  <c r="N2365" i="13"/>
  <c r="N2318" i="13"/>
  <c r="N2301" i="13"/>
  <c r="O2301" i="13" s="1"/>
  <c r="Q2301" i="13" s="1"/>
  <c r="N2239" i="13"/>
  <c r="O2239" i="13" s="1"/>
  <c r="Q2239" i="13" s="1"/>
  <c r="N2226" i="13"/>
  <c r="O2226" i="13" s="1"/>
  <c r="Q2226" i="13" s="1"/>
  <c r="N2181" i="13"/>
  <c r="N2116" i="13"/>
  <c r="O2116" i="13" s="1"/>
  <c r="Q2116" i="13" s="1"/>
  <c r="N2101" i="13"/>
  <c r="O2101" i="13" s="1"/>
  <c r="Q2101" i="13" s="1"/>
  <c r="N2054" i="13"/>
  <c r="O2054" i="13" s="1"/>
  <c r="Q2054" i="13" s="1"/>
  <c r="N2047" i="13"/>
  <c r="O2047" i="13" s="1"/>
  <c r="Q2047" i="13" s="1"/>
  <c r="N2028" i="13"/>
  <c r="Q2028" i="13" s="1"/>
  <c r="N2019" i="13"/>
  <c r="O2019" i="13" s="1"/>
  <c r="Q2019" i="13" s="1"/>
  <c r="N2011" i="13"/>
  <c r="O2011" i="13" s="1"/>
  <c r="Q2011" i="13" s="1"/>
  <c r="N1986" i="13"/>
  <c r="O1986" i="13" s="1"/>
  <c r="Q1986" i="13" s="1"/>
  <c r="N1979" i="13"/>
  <c r="O1979" i="13" s="1"/>
  <c r="Q1979" i="13" s="1"/>
  <c r="N1931" i="13"/>
  <c r="O1931" i="13" s="1"/>
  <c r="Q1931" i="13" s="1"/>
  <c r="N1915" i="13"/>
  <c r="O1915" i="13" s="1"/>
  <c r="Q1915" i="13" s="1"/>
  <c r="N1871" i="13"/>
  <c r="O1871" i="13" s="1"/>
  <c r="Q1871" i="13" s="1"/>
  <c r="N1832" i="13"/>
  <c r="N1826" i="13"/>
  <c r="O1826" i="13" s="1"/>
  <c r="Q1826" i="13" s="1"/>
  <c r="N1792" i="13"/>
  <c r="O1792" i="13" s="1"/>
  <c r="Q1792" i="13" s="1"/>
  <c r="N1769" i="13"/>
  <c r="O1769" i="13" s="1"/>
  <c r="Q1769" i="13" s="1"/>
  <c r="N1764" i="13"/>
  <c r="O1764" i="13" s="1"/>
  <c r="Q1764" i="13" s="1"/>
  <c r="N1717" i="13"/>
  <c r="O1717" i="13" s="1"/>
  <c r="Q1717" i="13" s="1"/>
  <c r="N1713" i="13"/>
  <c r="O1713" i="13" s="1"/>
  <c r="Q1713" i="13" s="1"/>
  <c r="N1704" i="13"/>
  <c r="N1677" i="13"/>
  <c r="N1596" i="13"/>
  <c r="N1593" i="13"/>
  <c r="O1593" i="13" s="1"/>
  <c r="Q1593" i="13" s="1"/>
  <c r="N1433" i="13"/>
  <c r="O1433" i="13" s="1"/>
  <c r="Q1433" i="13" s="1"/>
  <c r="N1341" i="13"/>
  <c r="O1341" i="13" s="1"/>
  <c r="Q1341" i="13" s="1"/>
  <c r="N1339" i="13"/>
  <c r="O1339" i="13" s="1"/>
  <c r="Q1339" i="13" s="1"/>
  <c r="N2407" i="13"/>
  <c r="O2407" i="13" s="1"/>
  <c r="Q2407" i="13" s="1"/>
  <c r="N2356" i="13"/>
  <c r="O2356" i="13" s="1"/>
  <c r="Q2356" i="13" s="1"/>
  <c r="N2324" i="13"/>
  <c r="O2324" i="13" s="1"/>
  <c r="Q2324" i="13" s="1"/>
  <c r="N2270" i="13"/>
  <c r="O2270" i="13" s="1"/>
  <c r="Q2270" i="13" s="1"/>
  <c r="N2043" i="13"/>
  <c r="O2043" i="13" s="1"/>
  <c r="Q2043" i="13" s="1"/>
  <c r="N2016" i="13"/>
  <c r="O2016" i="13" s="1"/>
  <c r="Q2016" i="13" s="1"/>
  <c r="N1999" i="13"/>
  <c r="O1999" i="13" s="1"/>
  <c r="Q1999" i="13" s="1"/>
  <c r="N1947" i="13"/>
  <c r="O1947" i="13" s="1"/>
  <c r="Q1947" i="13" s="1"/>
  <c r="N1902" i="13"/>
  <c r="O1902" i="13" s="1"/>
  <c r="Q1902" i="13" s="1"/>
  <c r="N1887" i="13"/>
  <c r="O1887" i="13" s="1"/>
  <c r="Q1887" i="13" s="1"/>
  <c r="N1861" i="13"/>
  <c r="N1857" i="13"/>
  <c r="O1857" i="13" s="1"/>
  <c r="Q1857" i="13" s="1"/>
  <c r="N1729" i="13"/>
  <c r="O1729" i="13" s="1"/>
  <c r="Q1729" i="13" s="1"/>
  <c r="N1639" i="13"/>
  <c r="O1639" i="13" s="1"/>
  <c r="Q1639" i="13" s="1"/>
  <c r="N1590" i="13"/>
  <c r="O1590" i="13" s="1"/>
  <c r="Q1590" i="13" s="1"/>
  <c r="N1510" i="13"/>
  <c r="O1510" i="13" s="1"/>
  <c r="Q1510" i="13" s="1"/>
  <c r="N1444" i="13"/>
  <c r="O1444" i="13" s="1"/>
  <c r="Q1444" i="13" s="1"/>
  <c r="N1362" i="13"/>
  <c r="O1362" i="13" s="1"/>
  <c r="Q1362" i="13" s="1"/>
  <c r="N1261" i="13"/>
  <c r="N1258" i="13"/>
  <c r="O1258" i="13" s="1"/>
  <c r="Q1258" i="13" s="1"/>
  <c r="N1146" i="13"/>
  <c r="O1146" i="13" s="1"/>
  <c r="Q1146" i="13" s="1"/>
  <c r="N1142" i="13"/>
  <c r="O1142" i="13" s="1"/>
  <c r="Q1142" i="13" s="1"/>
  <c r="N1139" i="13"/>
  <c r="O1139" i="13" s="1"/>
  <c r="Q1139" i="13" s="1"/>
  <c r="N1077" i="13"/>
  <c r="O1077" i="13" s="1"/>
  <c r="Q1077" i="13" s="1"/>
  <c r="N1074" i="13"/>
  <c r="O1074" i="13" s="1"/>
  <c r="Q1074" i="13" s="1"/>
  <c r="N2436" i="13"/>
  <c r="O2436" i="13" s="1"/>
  <c r="Q2436" i="13" s="1"/>
  <c r="N2424" i="13"/>
  <c r="O2424" i="13" s="1"/>
  <c r="Q2424" i="13" s="1"/>
  <c r="N2378" i="13"/>
  <c r="O2378" i="13" s="1"/>
  <c r="Q2378" i="13" s="1"/>
  <c r="N2337" i="13"/>
  <c r="O2337" i="13" s="1"/>
  <c r="Q2337" i="13" s="1"/>
  <c r="N2310" i="13"/>
  <c r="O2310" i="13" s="1"/>
  <c r="Q2310" i="13" s="1"/>
  <c r="N2297" i="13"/>
  <c r="O2297" i="13" s="1"/>
  <c r="Q2297" i="13" s="1"/>
  <c r="N2177" i="13"/>
  <c r="O2177" i="13" s="1"/>
  <c r="Q2177" i="13" s="1"/>
  <c r="N2168" i="13"/>
  <c r="N2131" i="13"/>
  <c r="O2131" i="13" s="1"/>
  <c r="Q2131" i="13" s="1"/>
  <c r="N2093" i="13"/>
  <c r="O2093" i="13" s="1"/>
  <c r="Q2093" i="13" s="1"/>
  <c r="N2086" i="13"/>
  <c r="O2086" i="13" s="1"/>
  <c r="Q2086" i="13" s="1"/>
  <c r="N2035" i="13"/>
  <c r="O2035" i="13" s="1"/>
  <c r="Q2035" i="13" s="1"/>
  <c r="N1983" i="13"/>
  <c r="O1983" i="13" s="1"/>
  <c r="Q1983" i="13" s="1"/>
  <c r="N1958" i="13"/>
  <c r="O1958" i="13" s="1"/>
  <c r="Q1958" i="13" s="1"/>
  <c r="N1899" i="13"/>
  <c r="O1899" i="13" s="1"/>
  <c r="Q1899" i="13" s="1"/>
  <c r="N1896" i="13"/>
  <c r="O1896" i="13" s="1"/>
  <c r="Q1896" i="13" s="1"/>
  <c r="N1855" i="13"/>
  <c r="O1855" i="13" s="1"/>
  <c r="Q1855" i="13" s="1"/>
  <c r="N1819" i="13"/>
  <c r="O1819" i="13" s="1"/>
  <c r="Q1819" i="13" s="1"/>
  <c r="N1815" i="13"/>
  <c r="O1815" i="13" s="1"/>
  <c r="Q1815" i="13" s="1"/>
  <c r="N1788" i="13"/>
  <c r="O1788" i="13" s="1"/>
  <c r="Q1788" i="13" s="1"/>
  <c r="N1782" i="13"/>
  <c r="O1782" i="13" s="1"/>
  <c r="Q1782" i="13" s="1"/>
  <c r="N1744" i="13"/>
  <c r="O1744" i="13" s="1"/>
  <c r="Q1744" i="13" s="1"/>
  <c r="N1710" i="13"/>
  <c r="O1710" i="13" s="1"/>
  <c r="Q1710" i="13" s="1"/>
  <c r="N1632" i="13"/>
  <c r="N1628" i="13"/>
  <c r="N1624" i="13"/>
  <c r="O1624" i="13" s="1"/>
  <c r="Q1624" i="13" s="1"/>
  <c r="N1583" i="13"/>
  <c r="O1583" i="13" s="1"/>
  <c r="Q1583" i="13" s="1"/>
  <c r="N1441" i="13"/>
  <c r="O1441" i="13" s="1"/>
  <c r="Q1441" i="13" s="1"/>
  <c r="N1359" i="13"/>
  <c r="O1359" i="13" s="1"/>
  <c r="Q1359" i="13" s="1"/>
  <c r="N1355" i="13"/>
  <c r="O1355" i="13" s="1"/>
  <c r="Q1355" i="13" s="1"/>
  <c r="N1251" i="13"/>
  <c r="O1251" i="13" s="1"/>
  <c r="Q1251" i="13" s="1"/>
  <c r="N1159" i="13"/>
  <c r="O1159" i="13" s="1"/>
  <c r="Q1159" i="13" s="1"/>
  <c r="N2362" i="13"/>
  <c r="N2345" i="13"/>
  <c r="O2345" i="13" s="1"/>
  <c r="Q2345" i="13" s="1"/>
  <c r="N2294" i="13"/>
  <c r="O2294" i="13" s="1"/>
  <c r="Q2294" i="13" s="1"/>
  <c r="N2263" i="13"/>
  <c r="O2263" i="13" s="1"/>
  <c r="Q2263" i="13" s="1"/>
  <c r="N2242" i="13"/>
  <c r="O2242" i="13" s="1"/>
  <c r="Q2242" i="13" s="1"/>
  <c r="N2127" i="13"/>
  <c r="O2127" i="13" s="1"/>
  <c r="Q2127" i="13" s="1"/>
  <c r="N2067" i="13"/>
  <c r="O2067" i="13" s="1"/>
  <c r="Q2067" i="13" s="1"/>
  <c r="N2013" i="13"/>
  <c r="O2013" i="13" s="1"/>
  <c r="Q2013" i="13" s="1"/>
  <c r="N2009" i="13"/>
  <c r="O2009" i="13" s="1"/>
  <c r="Q2009" i="13" s="1"/>
  <c r="N1968" i="13"/>
  <c r="O1968" i="13" s="1"/>
  <c r="Q1968" i="13" s="1"/>
  <c r="N1908" i="13"/>
  <c r="O1908" i="13" s="1"/>
  <c r="Q1908" i="13" s="1"/>
  <c r="N1893" i="13"/>
  <c r="O1893" i="13" s="1"/>
  <c r="Q1893" i="13" s="1"/>
  <c r="N1829" i="13"/>
  <c r="N1805" i="13"/>
  <c r="O1805" i="13" s="1"/>
  <c r="Q1805" i="13" s="1"/>
  <c r="N1760" i="13"/>
  <c r="O1760" i="13" s="1"/>
  <c r="Q1760" i="13" s="1"/>
  <c r="N1753" i="13"/>
  <c r="O1753" i="13" s="1"/>
  <c r="Q1753" i="13" s="1"/>
  <c r="N1614" i="13"/>
  <c r="O1614" i="13" s="1"/>
  <c r="Q1614" i="13" s="1"/>
  <c r="N1611" i="13"/>
  <c r="O1611" i="13" s="1"/>
  <c r="Q1611" i="13" s="1"/>
  <c r="N1351" i="13"/>
  <c r="O1351" i="13" s="1"/>
  <c r="Q1351" i="13" s="1"/>
  <c r="N1348" i="13"/>
  <c r="O1348" i="13" s="1"/>
  <c r="Q1348" i="13" s="1"/>
  <c r="N1155" i="13"/>
  <c r="O1155" i="13" s="1"/>
  <c r="Q1155" i="13" s="1"/>
  <c r="N1152" i="13"/>
  <c r="N1068" i="13"/>
  <c r="O1068" i="13" s="1"/>
  <c r="Q1068" i="13" s="1"/>
  <c r="N2276" i="13"/>
  <c r="O2276" i="13" s="1"/>
  <c r="Q2276" i="13" s="1"/>
  <c r="N2232" i="13"/>
  <c r="O2232" i="13" s="1"/>
  <c r="Q2232" i="13" s="1"/>
  <c r="N2219" i="13"/>
  <c r="O2219" i="13" s="1"/>
  <c r="Q2219" i="13" s="1"/>
  <c r="N2152" i="13"/>
  <c r="N2112" i="13"/>
  <c r="O2112" i="13" s="1"/>
  <c r="Q2112" i="13" s="1"/>
  <c r="N2061" i="13"/>
  <c r="O2061" i="13" s="1"/>
  <c r="Q2061" i="13" s="1"/>
  <c r="N2002" i="13"/>
  <c r="O2002" i="13" s="1"/>
  <c r="Q2002" i="13" s="1"/>
  <c r="N1952" i="13"/>
  <c r="O1952" i="13" s="1"/>
  <c r="Q1952" i="13" s="1"/>
  <c r="N1941" i="13"/>
  <c r="O1941" i="13" s="1"/>
  <c r="Q1941" i="13" s="1"/>
  <c r="N1938" i="13"/>
  <c r="O1938" i="13" s="1"/>
  <c r="Q1938" i="13" s="1"/>
  <c r="N1880" i="13"/>
  <c r="O1880" i="13" s="1"/>
  <c r="Q1880" i="13" s="1"/>
  <c r="N1843" i="13"/>
  <c r="O1843" i="13" s="1"/>
  <c r="Q1843" i="13" s="1"/>
  <c r="N1778" i="13"/>
  <c r="O1778" i="13" s="1"/>
  <c r="Q1778" i="13" s="1"/>
  <c r="N1775" i="13"/>
  <c r="O1775" i="13" s="1"/>
  <c r="Q1775" i="13" s="1"/>
  <c r="N1772" i="13"/>
  <c r="O1772" i="13" s="1"/>
  <c r="Q1772" i="13" s="1"/>
  <c r="N1608" i="13"/>
  <c r="O1608" i="13" s="1"/>
  <c r="Q1608" i="13" s="1"/>
  <c r="N1528" i="13"/>
  <c r="O1528" i="13" s="1"/>
  <c r="Q1528" i="13" s="1"/>
  <c r="N1463" i="13"/>
  <c r="O1463" i="13" s="1"/>
  <c r="Q1463" i="13" s="1"/>
  <c r="N1459" i="13"/>
  <c r="O1459" i="13" s="1"/>
  <c r="Q1459" i="13" s="1"/>
  <c r="N1456" i="13"/>
  <c r="O1456" i="13" s="1"/>
  <c r="Q1456" i="13" s="1"/>
  <c r="N1216" i="13"/>
  <c r="O1216" i="13" s="1"/>
  <c r="Q1216" i="13" s="1"/>
  <c r="N1151" i="13"/>
  <c r="N2442" i="13"/>
  <c r="O2442" i="13" s="1"/>
  <c r="Q2442" i="13" s="1"/>
  <c r="N2430" i="13"/>
  <c r="O2430" i="13" s="1"/>
  <c r="Q2430" i="13" s="1"/>
  <c r="N2417" i="13"/>
  <c r="O2417" i="13" s="1"/>
  <c r="Q2417" i="13" s="1"/>
  <c r="N2413" i="13"/>
  <c r="O2413" i="13" s="1"/>
  <c r="Q2413" i="13" s="1"/>
  <c r="N2384" i="13"/>
  <c r="O2384" i="13" s="1"/>
  <c r="Q2384" i="13" s="1"/>
  <c r="N2368" i="13"/>
  <c r="N2343" i="13"/>
  <c r="O2343" i="13" s="1"/>
  <c r="Q2343" i="13" s="1"/>
  <c r="N2321" i="13"/>
  <c r="O2321" i="13" s="1"/>
  <c r="Q2321" i="13" s="1"/>
  <c r="N2283" i="13"/>
  <c r="O2283" i="13" s="1"/>
  <c r="Q2283" i="13" s="1"/>
  <c r="N2254" i="13"/>
  <c r="O2254" i="13" s="1"/>
  <c r="Q2254" i="13" s="1"/>
  <c r="N2158" i="13"/>
  <c r="N2137" i="13"/>
  <c r="O2137" i="13" s="1"/>
  <c r="Q2137" i="13" s="1"/>
  <c r="N2108" i="13"/>
  <c r="O2108" i="13" s="1"/>
  <c r="Q2108" i="13" s="1"/>
  <c r="N2104" i="13"/>
  <c r="O2104" i="13" s="1"/>
  <c r="Q2104" i="13" s="1"/>
  <c r="N2078" i="13"/>
  <c r="N2074" i="13"/>
  <c r="N2057" i="13"/>
  <c r="O2057" i="13" s="1"/>
  <c r="Q2057" i="13" s="1"/>
  <c r="N2021" i="13"/>
  <c r="O2021" i="13" s="1"/>
  <c r="Q2021" i="13" s="1"/>
  <c r="N1949" i="13"/>
  <c r="O1949" i="13" s="1"/>
  <c r="Q1949" i="13" s="1"/>
  <c r="N1835" i="13"/>
  <c r="N1801" i="13"/>
  <c r="O1801" i="13" s="1"/>
  <c r="Q1801" i="13" s="1"/>
  <c r="N1798" i="13"/>
  <c r="O1798" i="13" s="1"/>
  <c r="Q1798" i="13" s="1"/>
  <c r="N1794" i="13"/>
  <c r="O1794" i="13" s="1"/>
  <c r="Q1794" i="13" s="1"/>
  <c r="N1747" i="13"/>
  <c r="O1747" i="13" s="1"/>
  <c r="Q1747" i="13" s="1"/>
  <c r="N1738" i="13"/>
  <c r="O1738" i="13" s="1"/>
  <c r="Q1738" i="13" s="1"/>
  <c r="N1735" i="13"/>
  <c r="O1735" i="13" s="1"/>
  <c r="Q1735" i="13" s="1"/>
  <c r="N1569" i="13"/>
  <c r="O1569" i="13" s="1"/>
  <c r="Q1569" i="13" s="1"/>
  <c r="N1524" i="13"/>
  <c r="N1521" i="13"/>
  <c r="O1521" i="13" s="1"/>
  <c r="Q1521" i="13" s="1"/>
  <c r="N1414" i="13"/>
  <c r="O1414" i="13" s="1"/>
  <c r="Q1414" i="13" s="1"/>
  <c r="N1267" i="13"/>
  <c r="N1036" i="13"/>
  <c r="O1036" i="13" s="1"/>
  <c r="Q1036" i="13" s="1"/>
  <c r="N2463" i="13"/>
  <c r="O2463" i="13" s="1"/>
  <c r="Q2463" i="13" s="1"/>
  <c r="N2449" i="13"/>
  <c r="O2449" i="13" s="1"/>
  <c r="Q2449" i="13" s="1"/>
  <c r="N2426" i="13"/>
  <c r="O2426" i="13" s="1"/>
  <c r="Q2426" i="13" s="1"/>
  <c r="N2410" i="13"/>
  <c r="O2410" i="13" s="1"/>
  <c r="Q2410" i="13" s="1"/>
  <c r="N2359" i="13"/>
  <c r="O2359" i="13" s="1"/>
  <c r="Q2359" i="13" s="1"/>
  <c r="N2317" i="13"/>
  <c r="N2273" i="13"/>
  <c r="O2273" i="13" s="1"/>
  <c r="Q2273" i="13" s="1"/>
  <c r="N2252" i="13"/>
  <c r="O2252" i="13" s="1"/>
  <c r="Q2252" i="13" s="1"/>
  <c r="N2228" i="13"/>
  <c r="O2228" i="13" s="1"/>
  <c r="Q2228" i="13" s="1"/>
  <c r="N2225" i="13"/>
  <c r="O2225" i="13" s="1"/>
  <c r="Q2225" i="13" s="1"/>
  <c r="N2210" i="13"/>
  <c r="O2210" i="13" s="1"/>
  <c r="Q2210" i="13" s="1"/>
  <c r="N2197" i="13"/>
  <c r="O2197" i="13" s="1"/>
  <c r="Q2197" i="13" s="1"/>
  <c r="N2180" i="13"/>
  <c r="N2174" i="13"/>
  <c r="N2148" i="13"/>
  <c r="N2119" i="13"/>
  <c r="O2119" i="13" s="1"/>
  <c r="Q2119" i="13" s="1"/>
  <c r="N2089" i="13"/>
  <c r="O2089" i="13" s="1"/>
  <c r="Q2089" i="13" s="1"/>
  <c r="N1976" i="13"/>
  <c r="O1976" i="13" s="1"/>
  <c r="Q1976" i="13" s="1"/>
  <c r="N1973" i="13"/>
  <c r="O1973" i="13" s="1"/>
  <c r="Q1973" i="13" s="1"/>
  <c r="N1965" i="13"/>
  <c r="O1965" i="13" s="1"/>
  <c r="Q1965" i="13" s="1"/>
  <c r="N1905" i="13"/>
  <c r="O1905" i="13" s="1"/>
  <c r="Q1905" i="13" s="1"/>
  <c r="N1866" i="13"/>
  <c r="O1866" i="13" s="1"/>
  <c r="Q1866" i="13" s="1"/>
  <c r="N1831" i="13"/>
  <c r="N1825" i="13"/>
  <c r="O1825" i="13" s="1"/>
  <c r="Q1825" i="13" s="1"/>
  <c r="N1808" i="13"/>
  <c r="O1808" i="13" s="1"/>
  <c r="Q1808" i="13" s="1"/>
  <c r="N1791" i="13"/>
  <c r="O1791" i="13" s="1"/>
  <c r="Q1791" i="13" s="1"/>
  <c r="N1731" i="13"/>
  <c r="O1731" i="13" s="1"/>
  <c r="Q1731" i="13" s="1"/>
  <c r="N1719" i="13"/>
  <c r="O1719" i="13" s="1"/>
  <c r="Q1719" i="13" s="1"/>
  <c r="N1716" i="13"/>
  <c r="O1716" i="13" s="1"/>
  <c r="Q1716" i="13" s="1"/>
  <c r="N1595" i="13"/>
  <c r="O1595" i="13" s="1"/>
  <c r="Q1595" i="13" s="1"/>
  <c r="N1592" i="13"/>
  <c r="O1592" i="13" s="1"/>
  <c r="Q1592" i="13" s="1"/>
  <c r="N1453" i="13"/>
  <c r="O1453" i="13" s="1"/>
  <c r="Q1453" i="13" s="1"/>
  <c r="N1450" i="13"/>
  <c r="O1450" i="13" s="1"/>
  <c r="Q1450" i="13" s="1"/>
  <c r="N1379" i="13"/>
  <c r="O1379" i="13" s="1"/>
  <c r="Q1379" i="13" s="1"/>
  <c r="N1168" i="13"/>
  <c r="O1168" i="13" s="1"/>
  <c r="Q1168" i="13" s="1"/>
  <c r="N1685" i="13"/>
  <c r="N1423" i="13"/>
  <c r="O1423" i="13" s="1"/>
  <c r="Q1423" i="13" s="1"/>
  <c r="N1372" i="13"/>
  <c r="O1372" i="13" s="1"/>
  <c r="Q1372" i="13" s="1"/>
  <c r="N1368" i="13"/>
  <c r="O1368" i="13" s="1"/>
  <c r="Q1368" i="13" s="1"/>
  <c r="N1080" i="13"/>
  <c r="O1080" i="13" s="1"/>
  <c r="Q1080" i="13" s="1"/>
  <c r="N1657" i="13"/>
  <c r="O1657" i="13" s="1"/>
  <c r="Q1657" i="13" s="1"/>
  <c r="N1634" i="13"/>
  <c r="O1634" i="13" s="1"/>
  <c r="Q1634" i="13" s="1"/>
  <c r="N1631" i="13"/>
  <c r="N1575" i="13"/>
  <c r="N1537" i="13"/>
  <c r="N1393" i="13"/>
  <c r="O1393" i="13" s="1"/>
  <c r="Q1393" i="13" s="1"/>
  <c r="N1103" i="13"/>
  <c r="O1103" i="13" s="1"/>
  <c r="Q1103" i="13" s="1"/>
  <c r="N1096" i="13"/>
  <c r="O1096" i="13" s="1"/>
  <c r="Q1096" i="13" s="1"/>
  <c r="N1759" i="13"/>
  <c r="O1759" i="13" s="1"/>
  <c r="Q1759" i="13" s="1"/>
  <c r="N1756" i="13"/>
  <c r="O1756" i="13" s="1"/>
  <c r="Q1756" i="13" s="1"/>
  <c r="N1752" i="13"/>
  <c r="O1752" i="13" s="1"/>
  <c r="Q1752" i="13" s="1"/>
  <c r="N1529" i="13"/>
  <c r="O1529" i="13" s="1"/>
  <c r="Q1529" i="13" s="1"/>
  <c r="N1472" i="13"/>
  <c r="O1472" i="13" s="1"/>
  <c r="Q1472" i="13" s="1"/>
  <c r="N1277" i="13"/>
  <c r="N1273" i="13"/>
  <c r="N1198" i="13"/>
  <c r="O1198" i="13" s="1"/>
  <c r="Q1198" i="13" s="1"/>
  <c r="N1131" i="13"/>
  <c r="O1131" i="13" s="1"/>
  <c r="Q1131" i="13" s="1"/>
  <c r="N1093" i="13"/>
  <c r="O1093" i="13" s="1"/>
  <c r="Q1093" i="13" s="1"/>
  <c r="N1828" i="13"/>
  <c r="N1811" i="13"/>
  <c r="O1811" i="13" s="1"/>
  <c r="Q1811" i="13" s="1"/>
  <c r="N1804" i="13"/>
  <c r="O1804" i="13" s="1"/>
  <c r="Q1804" i="13" s="1"/>
  <c r="N1777" i="13"/>
  <c r="O1777" i="13" s="1"/>
  <c r="Q1777" i="13" s="1"/>
  <c r="N1774" i="13"/>
  <c r="O1774" i="13" s="1"/>
  <c r="Q1774" i="13" s="1"/>
  <c r="N1725" i="13"/>
  <c r="O1725" i="13" s="1"/>
  <c r="Q1725" i="13" s="1"/>
  <c r="N1469" i="13"/>
  <c r="O1469" i="13" s="1"/>
  <c r="Q1469" i="13" s="1"/>
  <c r="N1465" i="13"/>
  <c r="O1465" i="13" s="1"/>
  <c r="Q1465" i="13" s="1"/>
  <c r="N1462" i="13"/>
  <c r="O1462" i="13" s="1"/>
  <c r="Q1462" i="13" s="1"/>
  <c r="N1270" i="13"/>
  <c r="N1194" i="13"/>
  <c r="O1194" i="13" s="1"/>
  <c r="Q1194" i="13" s="1"/>
  <c r="N1181" i="13"/>
  <c r="O1181" i="13" s="1"/>
  <c r="Q1181" i="13" s="1"/>
  <c r="N1177" i="13"/>
  <c r="O1177" i="13" s="1"/>
  <c r="Q1177" i="13" s="1"/>
  <c r="N1090" i="13"/>
  <c r="O1090" i="13" s="1"/>
  <c r="Q1090" i="13" s="1"/>
  <c r="N1851" i="13"/>
  <c r="O1851" i="13" s="1"/>
  <c r="Q1851" i="13" s="1"/>
  <c r="N1834" i="13"/>
  <c r="N1741" i="13"/>
  <c r="O1741" i="13" s="1"/>
  <c r="Q1741" i="13" s="1"/>
  <c r="N1737" i="13"/>
  <c r="O1737" i="13" s="1"/>
  <c r="Q1737" i="13" s="1"/>
  <c r="N1734" i="13"/>
  <c r="O1734" i="13" s="1"/>
  <c r="Q1734" i="13" s="1"/>
  <c r="N1678" i="13"/>
  <c r="N1484" i="13"/>
  <c r="O1484" i="13" s="1"/>
  <c r="Q1484" i="13" s="1"/>
  <c r="N1385" i="13"/>
  <c r="O1385" i="13" s="1"/>
  <c r="Q1385" i="13" s="1"/>
  <c r="N1191" i="13"/>
  <c r="O1191" i="13" s="1"/>
  <c r="Q1191" i="13" s="1"/>
  <c r="N1170" i="13"/>
  <c r="N1687" i="13"/>
  <c r="O1687" i="13" s="1"/>
  <c r="Q1687" i="13" s="1"/>
  <c r="N1669" i="13"/>
  <c r="O1669" i="13" s="1"/>
  <c r="Q1669" i="13" s="1"/>
  <c r="N1665" i="13"/>
  <c r="O1665" i="13" s="1"/>
  <c r="Q1665" i="13" s="1"/>
  <c r="N1646" i="13"/>
  <c r="O1646" i="13" s="1"/>
  <c r="Q1646" i="13" s="1"/>
  <c r="N1480" i="13"/>
  <c r="O1480" i="13" s="1"/>
  <c r="Q1480" i="13" s="1"/>
  <c r="N1405" i="13"/>
  <c r="O1405" i="13" s="1"/>
  <c r="Q1405" i="13" s="1"/>
  <c r="N1305" i="13"/>
  <c r="O1305" i="13" s="1"/>
  <c r="Q1305" i="13" s="1"/>
  <c r="N1286" i="13"/>
  <c r="O1286" i="13" s="1"/>
  <c r="Q1286" i="13" s="1"/>
  <c r="N1110" i="13"/>
  <c r="O1110" i="13" s="1"/>
  <c r="Q1110" i="13" s="1"/>
  <c r="N1784" i="13"/>
  <c r="O1784" i="13" s="1"/>
  <c r="Q1784" i="13" s="1"/>
  <c r="N1767" i="13"/>
  <c r="O1767" i="13" s="1"/>
  <c r="Q1767" i="13" s="1"/>
  <c r="N1762" i="13"/>
  <c r="O1762" i="13" s="1"/>
  <c r="Q1762" i="13" s="1"/>
  <c r="N1207" i="13"/>
  <c r="O1207" i="13" s="1"/>
  <c r="Q1207" i="13" s="1"/>
  <c r="N1187" i="13"/>
  <c r="O1187" i="13" s="1"/>
  <c r="Q1187" i="13" s="1"/>
  <c r="N1106" i="13"/>
  <c r="O1106" i="13" s="1"/>
  <c r="Q1106" i="13" s="1"/>
  <c r="N1699" i="13"/>
  <c r="N1543" i="13"/>
  <c r="O1543" i="13" s="1"/>
  <c r="Q1543" i="13" s="1"/>
  <c r="N1392" i="13"/>
  <c r="N1302" i="13"/>
  <c r="O1302" i="13" s="1"/>
  <c r="Q1302" i="13" s="1"/>
  <c r="N1070" i="13"/>
  <c r="O1070" i="13" s="1"/>
  <c r="Q1070" i="13" s="1"/>
  <c r="N2457" i="13"/>
  <c r="O2457" i="13" s="1"/>
  <c r="Q2457" i="13" s="1"/>
  <c r="N2422" i="13"/>
  <c r="O2422" i="13" s="1"/>
  <c r="Q2422" i="13" s="1"/>
  <c r="N2386" i="13"/>
  <c r="O2386" i="13" s="1"/>
  <c r="Q2386" i="13" s="1"/>
  <c r="N2376" i="13"/>
  <c r="O2376" i="13" s="1"/>
  <c r="Q2376" i="13" s="1"/>
  <c r="N2373" i="13"/>
  <c r="O2373" i="13" s="1"/>
  <c r="Q2373" i="13" s="1"/>
  <c r="N2347" i="13"/>
  <c r="O2347" i="13" s="1"/>
  <c r="Q2347" i="13" s="1"/>
  <c r="N2335" i="13"/>
  <c r="O2335" i="13" s="1"/>
  <c r="Q2335" i="13" s="1"/>
  <c r="N2331" i="13"/>
  <c r="O2331" i="13" s="1"/>
  <c r="Q2331" i="13" s="1"/>
  <c r="N2323" i="13"/>
  <c r="O2323" i="13" s="1"/>
  <c r="Q2323" i="13" s="1"/>
  <c r="N2295" i="13"/>
  <c r="O2295" i="13" s="1"/>
  <c r="Q2295" i="13" s="1"/>
  <c r="N2292" i="13"/>
  <c r="O2292" i="13" s="1"/>
  <c r="Q2292" i="13" s="1"/>
  <c r="N2288" i="13"/>
  <c r="O2288" i="13" s="1"/>
  <c r="Q2288" i="13" s="1"/>
  <c r="N2278" i="13"/>
  <c r="N2262" i="13"/>
  <c r="O2262" i="13" s="1"/>
  <c r="Q2262" i="13" s="1"/>
  <c r="N2256" i="13"/>
  <c r="O2256" i="13" s="1"/>
  <c r="Q2256" i="13" s="1"/>
  <c r="N2244" i="13"/>
  <c r="O2244" i="13" s="1"/>
  <c r="Q2244" i="13" s="1"/>
  <c r="N2202" i="13"/>
  <c r="O2202" i="13" s="1"/>
  <c r="Q2202" i="13" s="1"/>
  <c r="N2193" i="13"/>
  <c r="O2193" i="13" s="1"/>
  <c r="Q2193" i="13" s="1"/>
  <c r="N2189" i="13"/>
  <c r="O2189" i="13" s="1"/>
  <c r="Q2189" i="13" s="1"/>
  <c r="N2164" i="13"/>
  <c r="N2139" i="13"/>
  <c r="N2129" i="13"/>
  <c r="O2129" i="13" s="1"/>
  <c r="Q2129" i="13" s="1"/>
  <c r="N2084" i="13"/>
  <c r="O2084" i="13" s="1"/>
  <c r="Q2084" i="13" s="1"/>
  <c r="N2033" i="13"/>
  <c r="Q2033" i="13" s="1"/>
  <c r="N2007" i="13"/>
  <c r="O2007" i="13" s="1"/>
  <c r="Q2007" i="13" s="1"/>
  <c r="N2005" i="13"/>
  <c r="O2005" i="13" s="1"/>
  <c r="Q2005" i="13" s="1"/>
  <c r="N1997" i="13"/>
  <c r="O1997" i="13" s="1"/>
  <c r="Q1997" i="13" s="1"/>
  <c r="N1982" i="13"/>
  <c r="O1982" i="13" s="1"/>
  <c r="Q1982" i="13" s="1"/>
  <c r="N1954" i="13"/>
  <c r="O1954" i="13" s="1"/>
  <c r="Q1954" i="13" s="1"/>
  <c r="N1848" i="13"/>
  <c r="O1848" i="13" s="1"/>
  <c r="Q1848" i="13" s="1"/>
  <c r="N1758" i="13"/>
  <c r="O1758" i="13" s="1"/>
  <c r="Q1758" i="13" s="1"/>
  <c r="N1755" i="13"/>
  <c r="O1755" i="13" s="1"/>
  <c r="Q1755" i="13" s="1"/>
  <c r="N1554" i="13"/>
  <c r="O1554" i="13" s="1"/>
  <c r="Q1554" i="13" s="1"/>
  <c r="N1298" i="13"/>
  <c r="O1298" i="13" s="1"/>
  <c r="Q1298" i="13" s="1"/>
  <c r="N1224" i="13"/>
  <c r="O1224" i="13" s="1"/>
  <c r="Q1224" i="13" s="1"/>
  <c r="N1204" i="13"/>
  <c r="O1204" i="13" s="1"/>
  <c r="Q1204" i="13" s="1"/>
  <c r="N1200" i="13"/>
  <c r="O1200" i="13" s="1"/>
  <c r="Q1200" i="13" s="1"/>
  <c r="N2500" i="13"/>
  <c r="O2500" i="13" s="1"/>
  <c r="Q2500" i="13" s="1"/>
  <c r="N2465" i="13"/>
  <c r="O2465" i="13" s="1"/>
  <c r="Q2465" i="13" s="1"/>
  <c r="N2454" i="13"/>
  <c r="O2454" i="13" s="1"/>
  <c r="Q2454" i="13" s="1"/>
  <c r="N2444" i="13"/>
  <c r="O2444" i="13" s="1"/>
  <c r="Q2444" i="13" s="1"/>
  <c r="N2431" i="13"/>
  <c r="O2431" i="13" s="1"/>
  <c r="Q2431" i="13" s="1"/>
  <c r="N2419" i="13"/>
  <c r="O2419" i="13" s="1"/>
  <c r="Q2419" i="13" s="1"/>
  <c r="N2360" i="13"/>
  <c r="N2328" i="13"/>
  <c r="O2328" i="13" s="1"/>
  <c r="Q2328" i="13" s="1"/>
  <c r="N2306" i="13"/>
  <c r="O2306" i="13" s="1"/>
  <c r="Q2306" i="13" s="1"/>
  <c r="N2234" i="13"/>
  <c r="O2234" i="13" s="1"/>
  <c r="Q2234" i="13" s="1"/>
  <c r="N2199" i="13"/>
  <c r="O2199" i="13" s="1"/>
  <c r="Q2199" i="13" s="1"/>
  <c r="N2186" i="13"/>
  <c r="O2186" i="13" s="1"/>
  <c r="Q2186" i="13" s="1"/>
  <c r="N2176" i="13"/>
  <c r="O2176" i="13" s="1"/>
  <c r="Q2176" i="13" s="1"/>
  <c r="N2154" i="13"/>
  <c r="N2125" i="13"/>
  <c r="O2125" i="13" s="1"/>
  <c r="Q2125" i="13" s="1"/>
  <c r="N2091" i="13"/>
  <c r="O2091" i="13" s="1"/>
  <c r="Q2091" i="13" s="1"/>
  <c r="N2080" i="13"/>
  <c r="O2080" i="13" s="1"/>
  <c r="Q2080" i="13" s="1"/>
  <c r="N2063" i="13"/>
  <c r="O2063" i="13" s="1"/>
  <c r="Q2063" i="13" s="1"/>
  <c r="N2059" i="13"/>
  <c r="O2059" i="13" s="1"/>
  <c r="Q2059" i="13" s="1"/>
  <c r="N1995" i="13"/>
  <c r="O1995" i="13" s="1"/>
  <c r="Q1995" i="13" s="1"/>
  <c r="N1992" i="13"/>
  <c r="O1992" i="13" s="1"/>
  <c r="Q1992" i="13" s="1"/>
  <c r="N1936" i="13"/>
  <c r="O1936" i="13" s="1"/>
  <c r="Q1936" i="13" s="1"/>
  <c r="N1922" i="13"/>
  <c r="N1891" i="13"/>
  <c r="O1891" i="13" s="1"/>
  <c r="Q1891" i="13" s="1"/>
  <c r="N1881" i="13"/>
  <c r="O1881" i="13" s="1"/>
  <c r="Q1881" i="13" s="1"/>
  <c r="N1878" i="13"/>
  <c r="O1878" i="13" s="1"/>
  <c r="Q1878" i="13" s="1"/>
  <c r="N1875" i="13"/>
  <c r="O1875" i="13" s="1"/>
  <c r="Q1875" i="13" s="1"/>
  <c r="N1868" i="13"/>
  <c r="O1868" i="13" s="1"/>
  <c r="Q1868" i="13" s="1"/>
  <c r="N1845" i="13"/>
  <c r="O1845" i="13" s="1"/>
  <c r="Q1845" i="13" s="1"/>
  <c r="N1841" i="13"/>
  <c r="O1841" i="13" s="1"/>
  <c r="Q1841" i="13" s="1"/>
  <c r="N1837" i="13"/>
  <c r="N1810" i="13"/>
  <c r="O1810" i="13" s="1"/>
  <c r="Q1810" i="13" s="1"/>
  <c r="N1803" i="13"/>
  <c r="O1803" i="13" s="1"/>
  <c r="Q1803" i="13" s="1"/>
  <c r="N1786" i="13"/>
  <c r="O1786" i="13" s="1"/>
  <c r="Q1786" i="13" s="1"/>
  <c r="N1780" i="13"/>
  <c r="O1780" i="13" s="1"/>
  <c r="Q1780" i="13" s="1"/>
  <c r="N1680" i="13"/>
  <c r="N1571" i="13"/>
  <c r="O1571" i="13" s="1"/>
  <c r="Q1571" i="13" s="1"/>
  <c r="N1416" i="13"/>
  <c r="O1416" i="13" s="1"/>
  <c r="Q1416" i="13" s="1"/>
  <c r="N1320" i="13"/>
  <c r="O1320" i="13" s="1"/>
  <c r="Q1320" i="13" s="1"/>
  <c r="N1315" i="13"/>
  <c r="O1315" i="13" s="1"/>
  <c r="Q1315" i="13" s="1"/>
  <c r="N1221" i="13"/>
  <c r="N1214" i="13"/>
  <c r="O1214" i="13" s="1"/>
  <c r="Q1214" i="13" s="1"/>
  <c r="N2411" i="13"/>
  <c r="O2411" i="13" s="1"/>
  <c r="Q2411" i="13" s="1"/>
  <c r="N2285" i="13"/>
  <c r="O2285" i="13" s="1"/>
  <c r="Q2285" i="13" s="1"/>
  <c r="N2240" i="13"/>
  <c r="O2240" i="13" s="1"/>
  <c r="Q2240" i="13" s="1"/>
  <c r="N2106" i="13"/>
  <c r="O2106" i="13" s="1"/>
  <c r="Q2106" i="13" s="1"/>
  <c r="N1987" i="13"/>
  <c r="O1987" i="13" s="1"/>
  <c r="Q1987" i="13" s="1"/>
  <c r="N1932" i="13"/>
  <c r="O1932" i="13" s="1"/>
  <c r="Q1932" i="13" s="1"/>
  <c r="N1827" i="13"/>
  <c r="O1827" i="13" s="1"/>
  <c r="Q1827" i="13" s="1"/>
  <c r="N1796" i="13"/>
  <c r="O1796" i="13" s="1"/>
  <c r="Q1796" i="13" s="1"/>
  <c r="N1740" i="13"/>
  <c r="O1740" i="13" s="1"/>
  <c r="Q1740" i="13" s="1"/>
  <c r="N1705" i="13"/>
  <c r="N1689" i="13"/>
  <c r="O1689" i="13" s="1"/>
  <c r="Q1689" i="13" s="1"/>
  <c r="N1578" i="13"/>
  <c r="N1551" i="13"/>
  <c r="O1551" i="13" s="1"/>
  <c r="Q1551" i="13" s="1"/>
  <c r="N1526" i="13"/>
  <c r="O1526" i="13" s="1"/>
  <c r="Q1526" i="13" s="1"/>
  <c r="N1493" i="13"/>
  <c r="O1493" i="13" s="1"/>
  <c r="Q1493" i="13" s="1"/>
  <c r="N1490" i="13"/>
  <c r="O1490" i="13" s="1"/>
  <c r="Q1490" i="13" s="1"/>
  <c r="N1122" i="13"/>
  <c r="O1122" i="13" s="1"/>
  <c r="Q1122" i="13" s="1"/>
  <c r="N1035" i="13"/>
  <c r="O1035" i="13" s="1"/>
  <c r="Q1035" i="13" s="1"/>
  <c r="N2147" i="13"/>
  <c r="N2098" i="13"/>
  <c r="O2098" i="13" s="1"/>
  <c r="Q2098" i="13" s="1"/>
  <c r="N2072" i="13"/>
  <c r="O2072" i="13" s="1"/>
  <c r="Q2072" i="13" s="1"/>
  <c r="N2055" i="13"/>
  <c r="O2055" i="13" s="1"/>
  <c r="Q2055" i="13" s="1"/>
  <c r="N2048" i="13"/>
  <c r="O2048" i="13" s="1"/>
  <c r="Q2048" i="13" s="1"/>
  <c r="N1977" i="13"/>
  <c r="O1977" i="13" s="1"/>
  <c r="Q1977" i="13" s="1"/>
  <c r="N1974" i="13"/>
  <c r="O1974" i="13" s="1"/>
  <c r="Q1974" i="13" s="1"/>
  <c r="N1929" i="13"/>
  <c r="N1916" i="13"/>
  <c r="O1916" i="13" s="1"/>
  <c r="Q1916" i="13" s="1"/>
  <c r="N1720" i="13"/>
  <c r="O1720" i="13" s="1"/>
  <c r="Q1720" i="13" s="1"/>
  <c r="N1714" i="13"/>
  <c r="O1714" i="13" s="1"/>
  <c r="Q1714" i="13" s="1"/>
  <c r="N1567" i="13"/>
  <c r="O1567" i="13" s="1"/>
  <c r="Q1567" i="13" s="1"/>
  <c r="N1430" i="13"/>
  <c r="O1430" i="13" s="1"/>
  <c r="Q1430" i="13" s="1"/>
  <c r="N1308" i="13"/>
  <c r="O1308" i="13" s="1"/>
  <c r="Q1308" i="13" s="1"/>
  <c r="N1233" i="13"/>
  <c r="O1233" i="13" s="1"/>
  <c r="Q1233" i="13" s="1"/>
  <c r="N1229" i="13"/>
  <c r="O1229" i="13" s="1"/>
  <c r="Q1229" i="13" s="1"/>
  <c r="N1210" i="13"/>
  <c r="O1210" i="13" s="1"/>
  <c r="Q1210" i="13" s="1"/>
  <c r="N1119" i="13"/>
  <c r="O1119" i="13" s="1"/>
  <c r="Q1119" i="13" s="1"/>
  <c r="N1115" i="13"/>
  <c r="O1115" i="13" s="1"/>
  <c r="Q1115" i="13" s="1"/>
  <c r="N1112" i="13"/>
  <c r="O1112" i="13" s="1"/>
  <c r="Q1112" i="13" s="1"/>
  <c r="N2447" i="13"/>
  <c r="O2447" i="13" s="1"/>
  <c r="Q2447" i="13" s="1"/>
  <c r="N2425" i="13"/>
  <c r="O2425" i="13" s="1"/>
  <c r="Q2425" i="13" s="1"/>
  <c r="N2408" i="13"/>
  <c r="N2395" i="13"/>
  <c r="O2395" i="13" s="1"/>
  <c r="Q2395" i="13" s="1"/>
  <c r="N2353" i="13"/>
  <c r="O2353" i="13" s="1"/>
  <c r="Q2353" i="13" s="1"/>
  <c r="N2350" i="13"/>
  <c r="O2350" i="13" s="1"/>
  <c r="Q2350" i="13" s="1"/>
  <c r="N2341" i="13"/>
  <c r="O2341" i="13" s="1"/>
  <c r="Q2341" i="13" s="1"/>
  <c r="N2315" i="13"/>
  <c r="N2271" i="13"/>
  <c r="O2271" i="13" s="1"/>
  <c r="Q2271" i="13" s="1"/>
  <c r="N2268" i="13"/>
  <c r="O2268" i="13" s="1"/>
  <c r="Q2268" i="13" s="1"/>
  <c r="N2246" i="13"/>
  <c r="O2246" i="13" s="1"/>
  <c r="Q2246" i="13" s="1"/>
  <c r="N2223" i="13"/>
  <c r="O2223" i="13" s="1"/>
  <c r="Q2223" i="13" s="1"/>
  <c r="N2208" i="13"/>
  <c r="O2208" i="13" s="1"/>
  <c r="Q2208" i="13" s="1"/>
  <c r="N2204" i="13"/>
  <c r="O2204" i="13" s="1"/>
  <c r="Q2204" i="13" s="1"/>
  <c r="N2172" i="13"/>
  <c r="N2135" i="13"/>
  <c r="O2135" i="13" s="1"/>
  <c r="Q2135" i="13" s="1"/>
  <c r="N2044" i="13"/>
  <c r="O2044" i="13" s="1"/>
  <c r="Q2044" i="13" s="1"/>
  <c r="N2040" i="13"/>
  <c r="O2040" i="13" s="1"/>
  <c r="Q2040" i="13" s="1"/>
  <c r="N2017" i="13"/>
  <c r="O2017" i="13" s="1"/>
  <c r="Q2017" i="13" s="1"/>
  <c r="N1984" i="13"/>
  <c r="O1984" i="13" s="1"/>
  <c r="Q1984" i="13" s="1"/>
  <c r="N1971" i="13"/>
  <c r="O1971" i="13" s="1"/>
  <c r="Q1971" i="13" s="1"/>
  <c r="N1963" i="13"/>
  <c r="O1963" i="13" s="1"/>
  <c r="Q1963" i="13" s="1"/>
  <c r="N1912" i="13"/>
  <c r="O1912" i="13" s="1"/>
  <c r="Q1912" i="13" s="1"/>
  <c r="N1903" i="13"/>
  <c r="O1903" i="13" s="1"/>
  <c r="Q1903" i="13" s="1"/>
  <c r="N1870" i="13"/>
  <c r="O1870" i="13" s="1"/>
  <c r="Q1870" i="13" s="1"/>
  <c r="N1862" i="13"/>
  <c r="N1858" i="13"/>
  <c r="O1858" i="13" s="1"/>
  <c r="Q1858" i="13" s="1"/>
  <c r="N1421" i="13"/>
  <c r="O1421" i="13" s="1"/>
  <c r="Q1421" i="13" s="1"/>
  <c r="N1377" i="13"/>
  <c r="O1377" i="13" s="1"/>
  <c r="Q1377" i="13" s="1"/>
  <c r="N1337" i="13"/>
  <c r="O1337" i="13" s="1"/>
  <c r="Q1337" i="13" s="1"/>
  <c r="N1143" i="13"/>
  <c r="O1143" i="13" s="1"/>
  <c r="Q1143" i="13" s="1"/>
  <c r="N2468" i="13"/>
  <c r="O2468" i="13" s="1"/>
  <c r="Q2468" i="13" s="1"/>
  <c r="N2437" i="13"/>
  <c r="O2437" i="13" s="1"/>
  <c r="Q2437" i="13" s="1"/>
  <c r="N2379" i="13"/>
  <c r="O2379" i="13" s="1"/>
  <c r="Q2379" i="13" s="1"/>
  <c r="N2363" i="13"/>
  <c r="N2338" i="13"/>
  <c r="O2338" i="13" s="1"/>
  <c r="Q2338" i="13" s="1"/>
  <c r="N2311" i="13"/>
  <c r="O2311" i="13" s="1"/>
  <c r="Q2311" i="13" s="1"/>
  <c r="N2298" i="13"/>
  <c r="O2298" i="13" s="1"/>
  <c r="Q2298" i="13" s="1"/>
  <c r="N2264" i="13"/>
  <c r="O2264" i="13" s="1"/>
  <c r="Q2264" i="13" s="1"/>
  <c r="N2236" i="13"/>
  <c r="O2236" i="13" s="1"/>
  <c r="Q2236" i="13" s="1"/>
  <c r="N2195" i="13"/>
  <c r="O2195" i="13" s="1"/>
  <c r="Q2195" i="13" s="1"/>
  <c r="N2169" i="13"/>
  <c r="N2132" i="13"/>
  <c r="O2132" i="13" s="1"/>
  <c r="Q2132" i="13" s="1"/>
  <c r="N2094" i="13"/>
  <c r="O2094" i="13" s="1"/>
  <c r="Q2094" i="13" s="1"/>
  <c r="N2087" i="13"/>
  <c r="O2087" i="13" s="1"/>
  <c r="Q2087" i="13" s="1"/>
  <c r="N2068" i="13"/>
  <c r="O2068" i="13" s="1"/>
  <c r="Q2068" i="13" s="1"/>
  <c r="N2036" i="13"/>
  <c r="O2036" i="13" s="1"/>
  <c r="Q2036" i="13" s="1"/>
  <c r="N2014" i="13"/>
  <c r="O2014" i="13" s="1"/>
  <c r="Q2014" i="13" s="1"/>
  <c r="N1969" i="13"/>
  <c r="O1969" i="13" s="1"/>
  <c r="Q1969" i="13" s="1"/>
  <c r="N1959" i="13"/>
  <c r="O1959" i="13" s="1"/>
  <c r="Q1959" i="13" s="1"/>
  <c r="N1909" i="13"/>
  <c r="O1909" i="13" s="1"/>
  <c r="Q1909" i="13" s="1"/>
  <c r="N1900" i="13"/>
  <c r="O1900" i="13" s="1"/>
  <c r="Q1900" i="13" s="1"/>
  <c r="N1894" i="13"/>
  <c r="O1894" i="13" s="1"/>
  <c r="Q1894" i="13" s="1"/>
  <c r="N1830" i="13"/>
  <c r="N1823" i="13"/>
  <c r="O1823" i="13" s="1"/>
  <c r="Q1823" i="13" s="1"/>
  <c r="N1820" i="13"/>
  <c r="O1820" i="13" s="1"/>
  <c r="Q1820" i="13" s="1"/>
  <c r="N1816" i="13"/>
  <c r="O1816" i="13" s="1"/>
  <c r="Q1816" i="13" s="1"/>
  <c r="N1789" i="13"/>
  <c r="O1789" i="13" s="1"/>
  <c r="Q1789" i="13" s="1"/>
  <c r="N1698" i="13"/>
  <c r="N1695" i="13"/>
  <c r="N1584" i="13"/>
  <c r="O1584" i="13" s="1"/>
  <c r="Q1584" i="13" s="1"/>
  <c r="N1581" i="13"/>
  <c r="O1581" i="13" s="1"/>
  <c r="Q1581" i="13" s="1"/>
  <c r="N1505" i="13"/>
  <c r="O1505" i="13" s="1"/>
  <c r="Q1505" i="13" s="1"/>
  <c r="N1332" i="13"/>
  <c r="O1332" i="13" s="1"/>
  <c r="Q1332" i="13" s="1"/>
  <c r="N1329" i="13"/>
  <c r="O1329" i="13" s="1"/>
  <c r="Q1329" i="13" s="1"/>
  <c r="N1282" i="13"/>
  <c r="N1133" i="13"/>
  <c r="O1133" i="13" s="1"/>
  <c r="Q1133" i="13" s="1"/>
  <c r="N2434" i="13"/>
  <c r="O2434" i="13" s="1"/>
  <c r="Q2434" i="13" s="1"/>
  <c r="N2404" i="13"/>
  <c r="O2404" i="13" s="1"/>
  <c r="Q2404" i="13" s="1"/>
  <c r="N2375" i="13"/>
  <c r="O2375" i="13" s="1"/>
  <c r="Q2375" i="13" s="1"/>
  <c r="N2372" i="13"/>
  <c r="O2372" i="13" s="1"/>
  <c r="Q2372" i="13" s="1"/>
  <c r="N2334" i="13"/>
  <c r="O2334" i="13" s="1"/>
  <c r="Q2334" i="13" s="1"/>
  <c r="N2308" i="13"/>
  <c r="O2308" i="13" s="1"/>
  <c r="Q2308" i="13" s="1"/>
  <c r="N2287" i="13"/>
  <c r="O2287" i="13" s="1"/>
  <c r="Q2287" i="13" s="1"/>
  <c r="N2243" i="13"/>
  <c r="O2243" i="13" s="1"/>
  <c r="Q2243" i="13" s="1"/>
  <c r="N2220" i="13"/>
  <c r="O2220" i="13" s="1"/>
  <c r="Q2220" i="13" s="1"/>
  <c r="N2214" i="13"/>
  <c r="O2214" i="13" s="1"/>
  <c r="Q2214" i="13" s="1"/>
  <c r="N2192" i="13"/>
  <c r="O2192" i="13" s="1"/>
  <c r="Q2192" i="13" s="1"/>
  <c r="N2166" i="13"/>
  <c r="N2128" i="13"/>
  <c r="O2128" i="13" s="1"/>
  <c r="Q2128" i="13" s="1"/>
  <c r="N2113" i="13"/>
  <c r="O2113" i="13" s="1"/>
  <c r="Q2113" i="13" s="1"/>
  <c r="N2051" i="13"/>
  <c r="O2051" i="13" s="1"/>
  <c r="Q2051" i="13" s="1"/>
  <c r="N2025" i="13"/>
  <c r="Q2025" i="13" s="1"/>
  <c r="N1944" i="13"/>
  <c r="O1944" i="13" s="1"/>
  <c r="Q1944" i="13" s="1"/>
  <c r="N1925" i="13"/>
  <c r="N1884" i="13"/>
  <c r="O1884" i="13" s="1"/>
  <c r="Q1884" i="13" s="1"/>
  <c r="N1853" i="13"/>
  <c r="O1853" i="13" s="1"/>
  <c r="Q1853" i="13" s="1"/>
  <c r="N1847" i="13"/>
  <c r="O1847" i="13" s="1"/>
  <c r="Q1847" i="13" s="1"/>
  <c r="N1813" i="13"/>
  <c r="O1813" i="13" s="1"/>
  <c r="Q1813" i="13" s="1"/>
  <c r="N1757" i="13"/>
  <c r="O1757" i="13" s="1"/>
  <c r="Q1757" i="13" s="1"/>
  <c r="N1692" i="13"/>
  <c r="N1574" i="13"/>
  <c r="N1418" i="13"/>
  <c r="O1418" i="13" s="1"/>
  <c r="Q1418" i="13" s="1"/>
  <c r="N1326" i="13"/>
  <c r="O1326" i="13" s="1"/>
  <c r="Q1326" i="13" s="1"/>
  <c r="N1246" i="13"/>
  <c r="O1246" i="13" s="1"/>
  <c r="Q1246" i="13" s="1"/>
  <c r="N1226" i="13"/>
  <c r="O1226" i="13" s="1"/>
  <c r="Q1226" i="13" s="1"/>
  <c r="N1129" i="13"/>
  <c r="O1129" i="13" s="1"/>
  <c r="Q1129" i="13" s="1"/>
  <c r="N1092" i="13"/>
  <c r="O1092" i="13" s="1"/>
  <c r="Q1092" i="13" s="1"/>
  <c r="N1066" i="13"/>
  <c r="O1066" i="13" s="1"/>
  <c r="Q1066" i="13" s="1"/>
  <c r="N893" i="13"/>
  <c r="O893" i="13" s="1"/>
  <c r="Q893" i="13" s="1"/>
  <c r="N890" i="13"/>
  <c r="O890" i="13" s="1"/>
  <c r="Q890" i="13" s="1"/>
  <c r="N1616" i="13"/>
  <c r="O1616" i="13" s="1"/>
  <c r="Q1616" i="13" s="1"/>
  <c r="N1269" i="13"/>
  <c r="N1138" i="13"/>
  <c r="O1138" i="13" s="1"/>
  <c r="Q1138" i="13" s="1"/>
  <c r="N1134" i="13"/>
  <c r="O1134" i="13" s="1"/>
  <c r="Q1134" i="13" s="1"/>
  <c r="N1102" i="13"/>
  <c r="O1102" i="13" s="1"/>
  <c r="Q1102" i="13" s="1"/>
  <c r="N1027" i="13"/>
  <c r="O1027" i="13" s="1"/>
  <c r="Q1027" i="13" s="1"/>
  <c r="N986" i="13"/>
  <c r="O986" i="13" s="1"/>
  <c r="Q986" i="13" s="1"/>
  <c r="N972" i="13"/>
  <c r="O972" i="13" s="1"/>
  <c r="Q972" i="13" s="1"/>
  <c r="N921" i="13"/>
  <c r="O921" i="13" s="1"/>
  <c r="Q921" i="13" s="1"/>
  <c r="N897" i="13"/>
  <c r="O897" i="13" s="1"/>
  <c r="Q897" i="13" s="1"/>
  <c r="N724" i="13"/>
  <c r="O724" i="13" s="1"/>
  <c r="Q724" i="13" s="1"/>
  <c r="N580" i="13"/>
  <c r="O580" i="13" s="1"/>
  <c r="Q580" i="13" s="1"/>
  <c r="N567" i="13"/>
  <c r="O567" i="13" s="1"/>
  <c r="Q567" i="13" s="1"/>
  <c r="N341" i="13"/>
  <c r="O341" i="13" s="1"/>
  <c r="Q341" i="13" s="1"/>
  <c r="N337" i="13"/>
  <c r="O337" i="13" s="1"/>
  <c r="Q337" i="13" s="1"/>
  <c r="N1559" i="13"/>
  <c r="N1556" i="13"/>
  <c r="O1556" i="13" s="1"/>
  <c r="Q1556" i="13" s="1"/>
  <c r="N1535" i="13"/>
  <c r="N1486" i="13"/>
  <c r="O1486" i="13" s="1"/>
  <c r="Q1486" i="13" s="1"/>
  <c r="N1482" i="13"/>
  <c r="O1482" i="13" s="1"/>
  <c r="Q1482" i="13" s="1"/>
  <c r="N1473" i="13"/>
  <c r="O1473" i="13" s="1"/>
  <c r="Q1473" i="13" s="1"/>
  <c r="N1443" i="13"/>
  <c r="O1443" i="13" s="1"/>
  <c r="Q1443" i="13" s="1"/>
  <c r="N1426" i="13"/>
  <c r="O1426" i="13" s="1"/>
  <c r="Q1426" i="13" s="1"/>
  <c r="N1381" i="13"/>
  <c r="O1381" i="13" s="1"/>
  <c r="Q1381" i="13" s="1"/>
  <c r="N1364" i="13"/>
  <c r="O1364" i="13" s="1"/>
  <c r="Q1364" i="13" s="1"/>
  <c r="N1336" i="13"/>
  <c r="O1336" i="13" s="1"/>
  <c r="Q1336" i="13" s="1"/>
  <c r="N1259" i="13"/>
  <c r="O1259" i="13" s="1"/>
  <c r="Q1259" i="13" s="1"/>
  <c r="N1231" i="13"/>
  <c r="O1231" i="13" s="1"/>
  <c r="Q1231" i="13" s="1"/>
  <c r="N1219" i="13"/>
  <c r="O1219" i="13" s="1"/>
  <c r="Q1219" i="13" s="1"/>
  <c r="N1161" i="13"/>
  <c r="O1161" i="13" s="1"/>
  <c r="Q1161" i="13" s="1"/>
  <c r="N1157" i="13"/>
  <c r="O1157" i="13" s="1"/>
  <c r="Q1157" i="13" s="1"/>
  <c r="N1108" i="13"/>
  <c r="O1108" i="13" s="1"/>
  <c r="Q1108" i="13" s="1"/>
  <c r="N1098" i="13"/>
  <c r="O1098" i="13" s="1"/>
  <c r="Q1098" i="13" s="1"/>
  <c r="N1085" i="13"/>
  <c r="O1085" i="13" s="1"/>
  <c r="Q1085" i="13" s="1"/>
  <c r="N1049" i="13"/>
  <c r="O1049" i="13" s="1"/>
  <c r="Q1049" i="13" s="1"/>
  <c r="N1039" i="13"/>
  <c r="O1039" i="13" s="1"/>
  <c r="Q1039" i="13" s="1"/>
  <c r="N969" i="13"/>
  <c r="O969" i="13" s="1"/>
  <c r="Q969" i="13" s="1"/>
  <c r="N942" i="13"/>
  <c r="O942" i="13" s="1"/>
  <c r="Q942" i="13" s="1"/>
  <c r="N713" i="13"/>
  <c r="O713" i="13" s="1"/>
  <c r="Q713" i="13" s="1"/>
  <c r="N709" i="13"/>
  <c r="O709" i="13" s="1"/>
  <c r="Q709" i="13" s="1"/>
  <c r="N661" i="13"/>
  <c r="O661" i="13" s="1"/>
  <c r="Q661" i="13" s="1"/>
  <c r="N623" i="13"/>
  <c r="O623" i="13" s="1"/>
  <c r="Q623" i="13" s="1"/>
  <c r="N493" i="13"/>
  <c r="O493" i="13" s="1"/>
  <c r="Q493" i="13" s="1"/>
  <c r="N453" i="13"/>
  <c r="O453" i="13" s="1"/>
  <c r="Q453" i="13" s="1"/>
  <c r="N806" i="13"/>
  <c r="O806" i="13" s="1"/>
  <c r="Q806" i="13" s="1"/>
  <c r="N651" i="13"/>
  <c r="O651" i="13" s="1"/>
  <c r="Q651" i="13" s="1"/>
  <c r="N560" i="13"/>
  <c r="O560" i="13" s="1"/>
  <c r="Q560" i="13" s="1"/>
  <c r="N556" i="13"/>
  <c r="O556" i="13" s="1"/>
  <c r="Q556" i="13" s="1"/>
  <c r="N417" i="13"/>
  <c r="O417" i="13" s="1"/>
  <c r="Q417" i="13" s="1"/>
  <c r="N1709" i="13"/>
  <c r="O1709" i="13" s="1"/>
  <c r="Q1709" i="13" s="1"/>
  <c r="N1703" i="13"/>
  <c r="N1688" i="13"/>
  <c r="O1688" i="13" s="1"/>
  <c r="Q1688" i="13" s="1"/>
  <c r="N1674" i="13"/>
  <c r="N1671" i="13"/>
  <c r="O1671" i="13" s="1"/>
  <c r="Q1671" i="13" s="1"/>
  <c r="N1645" i="13"/>
  <c r="O1645" i="13" s="1"/>
  <c r="Q1645" i="13" s="1"/>
  <c r="N1600" i="13"/>
  <c r="O1600" i="13" s="1"/>
  <c r="Q1600" i="13" s="1"/>
  <c r="N1504" i="13"/>
  <c r="O1504" i="13" s="1"/>
  <c r="Q1504" i="13" s="1"/>
  <c r="N1479" i="13"/>
  <c r="O1479" i="13" s="1"/>
  <c r="Q1479" i="13" s="1"/>
  <c r="N1470" i="13"/>
  <c r="O1470" i="13" s="1"/>
  <c r="Q1470" i="13" s="1"/>
  <c r="N1419" i="13"/>
  <c r="O1419" i="13" s="1"/>
  <c r="Q1419" i="13" s="1"/>
  <c r="N1408" i="13"/>
  <c r="O1408" i="13" s="1"/>
  <c r="Q1408" i="13" s="1"/>
  <c r="N1397" i="13"/>
  <c r="O1397" i="13" s="1"/>
  <c r="Q1397" i="13" s="1"/>
  <c r="N1374" i="13"/>
  <c r="O1374" i="13" s="1"/>
  <c r="Q1374" i="13" s="1"/>
  <c r="N1360" i="13"/>
  <c r="O1360" i="13" s="1"/>
  <c r="Q1360" i="13" s="1"/>
  <c r="N1328" i="13"/>
  <c r="O1328" i="13" s="1"/>
  <c r="Q1328" i="13" s="1"/>
  <c r="N1313" i="13"/>
  <c r="O1313" i="13" s="1"/>
  <c r="Q1313" i="13" s="1"/>
  <c r="N1288" i="13"/>
  <c r="O1288" i="13" s="1"/>
  <c r="Q1288" i="13" s="1"/>
  <c r="N1278" i="13"/>
  <c r="N1249" i="13"/>
  <c r="O1249" i="13" s="1"/>
  <c r="Q1249" i="13" s="1"/>
  <c r="N1212" i="13"/>
  <c r="O1212" i="13" s="1"/>
  <c r="Q1212" i="13" s="1"/>
  <c r="N1189" i="13"/>
  <c r="O1189" i="13" s="1"/>
  <c r="Q1189" i="13" s="1"/>
  <c r="N1179" i="13"/>
  <c r="O1179" i="13" s="1"/>
  <c r="Q1179" i="13" s="1"/>
  <c r="N1121" i="13"/>
  <c r="O1121" i="13" s="1"/>
  <c r="Q1121" i="13" s="1"/>
  <c r="N1117" i="13"/>
  <c r="O1117" i="13" s="1"/>
  <c r="Q1117" i="13" s="1"/>
  <c r="N1061" i="13"/>
  <c r="O1061" i="13" s="1"/>
  <c r="Q1061" i="13" s="1"/>
  <c r="N1058" i="13"/>
  <c r="O1058" i="13" s="1"/>
  <c r="Q1058" i="13" s="1"/>
  <c r="N1006" i="13"/>
  <c r="O1006" i="13" s="1"/>
  <c r="Q1006" i="13" s="1"/>
  <c r="N997" i="13"/>
  <c r="O997" i="13" s="1"/>
  <c r="Q997" i="13" s="1"/>
  <c r="N983" i="13"/>
  <c r="O983" i="13" s="1"/>
  <c r="Q983" i="13" s="1"/>
  <c r="N965" i="13"/>
  <c r="O965" i="13" s="1"/>
  <c r="Q965" i="13" s="1"/>
  <c r="N956" i="13"/>
  <c r="O956" i="13" s="1"/>
  <c r="Q956" i="13" s="1"/>
  <c r="N953" i="13"/>
  <c r="O953" i="13" s="1"/>
  <c r="Q953" i="13" s="1"/>
  <c r="N914" i="13"/>
  <c r="N910" i="13"/>
  <c r="O910" i="13" s="1"/>
  <c r="Q910" i="13" s="1"/>
  <c r="N783" i="13"/>
  <c r="O783" i="13" s="1"/>
  <c r="Q783" i="13" s="1"/>
  <c r="N702" i="13"/>
  <c r="O702" i="13" s="1"/>
  <c r="Q702" i="13" s="1"/>
  <c r="N462" i="13"/>
  <c r="O462" i="13" s="1"/>
  <c r="Q462" i="13" s="1"/>
  <c r="N437" i="13"/>
  <c r="O437" i="13" s="1"/>
  <c r="Q437" i="13" s="1"/>
  <c r="N1765" i="13"/>
  <c r="O1765" i="13" s="1"/>
  <c r="Q1765" i="13" s="1"/>
  <c r="N1667" i="13"/>
  <c r="O1667" i="13" s="1"/>
  <c r="Q1667" i="13" s="1"/>
  <c r="N1655" i="13"/>
  <c r="O1655" i="13" s="1"/>
  <c r="Q1655" i="13" s="1"/>
  <c r="N1642" i="13"/>
  <c r="O1642" i="13" s="1"/>
  <c r="Q1642" i="13" s="1"/>
  <c r="N1638" i="13"/>
  <c r="O1638" i="13" s="1"/>
  <c r="Q1638" i="13" s="1"/>
  <c r="N1597" i="13"/>
  <c r="N1594" i="13"/>
  <c r="O1594" i="13" s="1"/>
  <c r="Q1594" i="13" s="1"/>
  <c r="N1585" i="13"/>
  <c r="O1585" i="13" s="1"/>
  <c r="Q1585" i="13" s="1"/>
  <c r="N1565" i="13"/>
  <c r="O1565" i="13" s="1"/>
  <c r="Q1565" i="13" s="1"/>
  <c r="N1531" i="13"/>
  <c r="O1531" i="13" s="1"/>
  <c r="Q1531" i="13" s="1"/>
  <c r="N1512" i="13"/>
  <c r="O1512" i="13" s="1"/>
  <c r="Q1512" i="13" s="1"/>
  <c r="N1497" i="13"/>
  <c r="O1497" i="13" s="1"/>
  <c r="Q1497" i="13" s="1"/>
  <c r="N1491" i="13"/>
  <c r="O1491" i="13" s="1"/>
  <c r="Q1491" i="13" s="1"/>
  <c r="N1467" i="13"/>
  <c r="O1467" i="13" s="1"/>
  <c r="Q1467" i="13" s="1"/>
  <c r="N1370" i="13"/>
  <c r="O1370" i="13" s="1"/>
  <c r="Q1370" i="13" s="1"/>
  <c r="N1357" i="13"/>
  <c r="O1357" i="13" s="1"/>
  <c r="Q1357" i="13" s="1"/>
  <c r="N1353" i="13"/>
  <c r="O1353" i="13" s="1"/>
  <c r="Q1353" i="13" s="1"/>
  <c r="N1309" i="13"/>
  <c r="O1309" i="13" s="1"/>
  <c r="Q1309" i="13" s="1"/>
  <c r="N1300" i="13"/>
  <c r="O1300" i="13" s="1"/>
  <c r="Q1300" i="13" s="1"/>
  <c r="N1275" i="13"/>
  <c r="N1272" i="13"/>
  <c r="N1247" i="13"/>
  <c r="O1247" i="13" s="1"/>
  <c r="Q1247" i="13" s="1"/>
  <c r="N1175" i="13"/>
  <c r="O1175" i="13" s="1"/>
  <c r="Q1175" i="13" s="1"/>
  <c r="N1172" i="13"/>
  <c r="N1144" i="13"/>
  <c r="O1144" i="13" s="1"/>
  <c r="Q1144" i="13" s="1"/>
  <c r="N1114" i="13"/>
  <c r="O1114" i="13" s="1"/>
  <c r="Q1114" i="13" s="1"/>
  <c r="N1082" i="13"/>
  <c r="O1082" i="13" s="1"/>
  <c r="Q1082" i="13" s="1"/>
  <c r="N1067" i="13"/>
  <c r="O1067" i="13" s="1"/>
  <c r="Q1067" i="13" s="1"/>
  <c r="N1046" i="13"/>
  <c r="O1046" i="13" s="1"/>
  <c r="Q1046" i="13" s="1"/>
  <c r="N1029" i="13"/>
  <c r="O1029" i="13" s="1"/>
  <c r="Q1029" i="13" s="1"/>
  <c r="N1023" i="13"/>
  <c r="O1023" i="13" s="1"/>
  <c r="Q1023" i="13" s="1"/>
  <c r="N993" i="13"/>
  <c r="O993" i="13" s="1"/>
  <c r="Q993" i="13" s="1"/>
  <c r="N989" i="13"/>
  <c r="O989" i="13" s="1"/>
  <c r="Q989" i="13" s="1"/>
  <c r="N949" i="13"/>
  <c r="O949" i="13" s="1"/>
  <c r="Q949" i="13" s="1"/>
  <c r="N827" i="13"/>
  <c r="O827" i="13" s="1"/>
  <c r="Q827" i="13" s="1"/>
  <c r="N734" i="13"/>
  <c r="O734" i="13" s="1"/>
  <c r="Q734" i="13" s="1"/>
  <c r="N513" i="13"/>
  <c r="O513" i="13" s="1"/>
  <c r="Q513" i="13" s="1"/>
  <c r="N410" i="13"/>
  <c r="O410" i="13" s="1"/>
  <c r="Q410" i="13" s="1"/>
  <c r="N1635" i="13"/>
  <c r="O1635" i="13" s="1"/>
  <c r="Q1635" i="13" s="1"/>
  <c r="N1629" i="13"/>
  <c r="N1572" i="13"/>
  <c r="N1562" i="13"/>
  <c r="N1541" i="13"/>
  <c r="O1541" i="13" s="1"/>
  <c r="Q1541" i="13" s="1"/>
  <c r="N1520" i="13"/>
  <c r="O1520" i="13" s="1"/>
  <c r="Q1520" i="13" s="1"/>
  <c r="N1464" i="13"/>
  <c r="O1464" i="13" s="1"/>
  <c r="Q1464" i="13" s="1"/>
  <c r="N1431" i="13"/>
  <c r="O1431" i="13" s="1"/>
  <c r="Q1431" i="13" s="1"/>
  <c r="N1296" i="13"/>
  <c r="O1296" i="13" s="1"/>
  <c r="Q1296" i="13" s="1"/>
  <c r="N1262" i="13"/>
  <c r="N1202" i="13"/>
  <c r="O1202" i="13" s="1"/>
  <c r="Q1202" i="13" s="1"/>
  <c r="N1150" i="13"/>
  <c r="N1141" i="13"/>
  <c r="O1141" i="13" s="1"/>
  <c r="Q1141" i="13" s="1"/>
  <c r="N1127" i="13"/>
  <c r="O1127" i="13" s="1"/>
  <c r="Q1127" i="13" s="1"/>
  <c r="N1088" i="13"/>
  <c r="O1088" i="13" s="1"/>
  <c r="Q1088" i="13" s="1"/>
  <c r="N1078" i="13"/>
  <c r="O1078" i="13" s="1"/>
  <c r="Q1078" i="13" s="1"/>
  <c r="N1019" i="13"/>
  <c r="O1019" i="13" s="1"/>
  <c r="Q1019" i="13" s="1"/>
  <c r="N979" i="13"/>
  <c r="O979" i="13" s="1"/>
  <c r="Q979" i="13" s="1"/>
  <c r="N899" i="13"/>
  <c r="O899" i="13" s="1"/>
  <c r="Q899" i="13" s="1"/>
  <c r="N347" i="13"/>
  <c r="O347" i="13" s="1"/>
  <c r="Q347" i="13" s="1"/>
  <c r="N1619" i="13"/>
  <c r="O1619" i="13" s="1"/>
  <c r="Q1619" i="13" s="1"/>
  <c r="N1609" i="13"/>
  <c r="O1609" i="13" s="1"/>
  <c r="Q1609" i="13" s="1"/>
  <c r="N1576" i="13"/>
  <c r="N1517" i="13"/>
  <c r="O1517" i="13" s="1"/>
  <c r="Q1517" i="13" s="1"/>
  <c r="N1488" i="13"/>
  <c r="O1488" i="13" s="1"/>
  <c r="Q1488" i="13" s="1"/>
  <c r="N1437" i="13"/>
  <c r="O1437" i="13" s="1"/>
  <c r="Q1437" i="13" s="1"/>
  <c r="N1428" i="13"/>
  <c r="O1428" i="13" s="1"/>
  <c r="Q1428" i="13" s="1"/>
  <c r="N1388" i="13"/>
  <c r="O1388" i="13" s="1"/>
  <c r="Q1388" i="13" s="1"/>
  <c r="N1346" i="13"/>
  <c r="O1346" i="13" s="1"/>
  <c r="Q1346" i="13" s="1"/>
  <c r="N1268" i="13"/>
  <c r="N1169" i="13"/>
  <c r="N1163" i="13"/>
  <c r="O1163" i="13" s="1"/>
  <c r="Q1163" i="13" s="1"/>
  <c r="N1075" i="13"/>
  <c r="O1075" i="13" s="1"/>
  <c r="Q1075" i="13" s="1"/>
  <c r="N1042" i="13"/>
  <c r="O1042" i="13" s="1"/>
  <c r="Q1042" i="13" s="1"/>
  <c r="N1013" i="13"/>
  <c r="O1013" i="13" s="1"/>
  <c r="Q1013" i="13" s="1"/>
  <c r="N975" i="13"/>
  <c r="O975" i="13" s="1"/>
  <c r="Q975" i="13" s="1"/>
  <c r="N765" i="13"/>
  <c r="O765" i="13" s="1"/>
  <c r="Q765" i="13" s="1"/>
  <c r="N720" i="13"/>
  <c r="O720" i="13" s="1"/>
  <c r="Q720" i="13" s="1"/>
  <c r="N639" i="13"/>
  <c r="O639" i="13" s="1"/>
  <c r="Q639" i="13" s="1"/>
  <c r="N602" i="13"/>
  <c r="O602" i="13" s="1"/>
  <c r="Q602" i="13" s="1"/>
  <c r="N591" i="13"/>
  <c r="O591" i="13" s="1"/>
  <c r="Q591" i="13" s="1"/>
  <c r="N456" i="13"/>
  <c r="O456" i="13" s="1"/>
  <c r="Q456" i="13" s="1"/>
  <c r="N1658" i="13"/>
  <c r="O1658" i="13" s="1"/>
  <c r="Q1658" i="13" s="1"/>
  <c r="N1651" i="13"/>
  <c r="O1651" i="13" s="1"/>
  <c r="Q1651" i="13" s="1"/>
  <c r="N1555" i="13"/>
  <c r="O1555" i="13" s="1"/>
  <c r="Q1555" i="13" s="1"/>
  <c r="N1506" i="13"/>
  <c r="O1506" i="13" s="1"/>
  <c r="Q1506" i="13" s="1"/>
  <c r="N1485" i="13"/>
  <c r="O1485" i="13" s="1"/>
  <c r="Q1485" i="13" s="1"/>
  <c r="N1481" i="13"/>
  <c r="O1481" i="13" s="1"/>
  <c r="Q1481" i="13" s="1"/>
  <c r="N1380" i="13"/>
  <c r="O1380" i="13" s="1"/>
  <c r="Q1380" i="13" s="1"/>
  <c r="N1335" i="13"/>
  <c r="O1335" i="13" s="1"/>
  <c r="Q1335" i="13" s="1"/>
  <c r="N1318" i="13"/>
  <c r="O1318" i="13" s="1"/>
  <c r="Q1318" i="13" s="1"/>
  <c r="N1255" i="13"/>
  <c r="O1255" i="13" s="1"/>
  <c r="Q1255" i="13" s="1"/>
  <c r="N1230" i="13"/>
  <c r="O1230" i="13" s="1"/>
  <c r="Q1230" i="13" s="1"/>
  <c r="N1222" i="13"/>
  <c r="N1192" i="13"/>
  <c r="O1192" i="13" s="1"/>
  <c r="Q1192" i="13" s="1"/>
  <c r="N1160" i="13"/>
  <c r="O1160" i="13" s="1"/>
  <c r="Q1160" i="13" s="1"/>
  <c r="N1156" i="13"/>
  <c r="O1156" i="13" s="1"/>
  <c r="Q1156" i="13" s="1"/>
  <c r="N1097" i="13"/>
  <c r="O1097" i="13" s="1"/>
  <c r="Q1097" i="13" s="1"/>
  <c r="N1048" i="13"/>
  <c r="O1048" i="13" s="1"/>
  <c r="Q1048" i="13" s="1"/>
  <c r="N1038" i="13"/>
  <c r="O1038" i="13" s="1"/>
  <c r="Q1038" i="13" s="1"/>
  <c r="N1026" i="13"/>
  <c r="O1026" i="13" s="1"/>
  <c r="Q1026" i="13" s="1"/>
  <c r="N1002" i="13"/>
  <c r="O1002" i="13" s="1"/>
  <c r="Q1002" i="13" s="1"/>
  <c r="N985" i="13"/>
  <c r="O985" i="13" s="1"/>
  <c r="Q985" i="13" s="1"/>
  <c r="N971" i="13"/>
  <c r="O971" i="13" s="1"/>
  <c r="Q971" i="13" s="1"/>
  <c r="N968" i="13"/>
  <c r="O968" i="13" s="1"/>
  <c r="Q968" i="13" s="1"/>
  <c r="N920" i="13"/>
  <c r="O920" i="13" s="1"/>
  <c r="Q920" i="13" s="1"/>
  <c r="N869" i="13"/>
  <c r="O869" i="13" s="1"/>
  <c r="Q869" i="13" s="1"/>
  <c r="N712" i="13"/>
  <c r="O712" i="13" s="1"/>
  <c r="Q712" i="13" s="1"/>
  <c r="N684" i="13"/>
  <c r="O684" i="13" s="1"/>
  <c r="Q684" i="13" s="1"/>
  <c r="N1754" i="13"/>
  <c r="O1754" i="13" s="1"/>
  <c r="Q1754" i="13" s="1"/>
  <c r="N1745" i="13"/>
  <c r="O1745" i="13" s="1"/>
  <c r="Q1745" i="13" s="1"/>
  <c r="N1648" i="13"/>
  <c r="O1648" i="13" s="1"/>
  <c r="Q1648" i="13" s="1"/>
  <c r="N1605" i="13"/>
  <c r="O1605" i="13" s="1"/>
  <c r="Q1605" i="13" s="1"/>
  <c r="N1602" i="13"/>
  <c r="O1602" i="13" s="1"/>
  <c r="Q1602" i="13" s="1"/>
  <c r="N1546" i="13"/>
  <c r="N1534" i="13"/>
  <c r="O1534" i="13" s="1"/>
  <c r="Q1534" i="13" s="1"/>
  <c r="N1494" i="13"/>
  <c r="O1494" i="13" s="1"/>
  <c r="Q1494" i="13" s="1"/>
  <c r="N1457" i="13"/>
  <c r="O1457" i="13" s="1"/>
  <c r="Q1457" i="13" s="1"/>
  <c r="N1442" i="13"/>
  <c r="O1442" i="13" s="1"/>
  <c r="Q1442" i="13" s="1"/>
  <c r="N1422" i="13"/>
  <c r="O1422" i="13" s="1"/>
  <c r="Q1422" i="13" s="1"/>
  <c r="N1413" i="13"/>
  <c r="O1413" i="13" s="1"/>
  <c r="Q1413" i="13" s="1"/>
  <c r="N1398" i="13"/>
  <c r="O1398" i="13" s="1"/>
  <c r="Q1398" i="13" s="1"/>
  <c r="N1363" i="13"/>
  <c r="O1363" i="13" s="1"/>
  <c r="Q1363" i="13" s="1"/>
  <c r="N1342" i="13"/>
  <c r="O1342" i="13" s="1"/>
  <c r="Q1342" i="13" s="1"/>
  <c r="N1333" i="13"/>
  <c r="O1333" i="13" s="1"/>
  <c r="Q1333" i="13" s="1"/>
  <c r="N1330" i="13"/>
  <c r="O1330" i="13" s="1"/>
  <c r="Q1330" i="13" s="1"/>
  <c r="N1316" i="13"/>
  <c r="O1316" i="13" s="1"/>
  <c r="Q1316" i="13" s="1"/>
  <c r="N1303" i="13"/>
  <c r="O1303" i="13" s="1"/>
  <c r="Q1303" i="13" s="1"/>
  <c r="N1290" i="13"/>
  <c r="O1290" i="13" s="1"/>
  <c r="Q1290" i="13" s="1"/>
  <c r="N1281" i="13"/>
  <c r="N1252" i="13"/>
  <c r="O1252" i="13" s="1"/>
  <c r="Q1252" i="13" s="1"/>
  <c r="N1218" i="13"/>
  <c r="O1218" i="13" s="1"/>
  <c r="Q1218" i="13" s="1"/>
  <c r="N1215" i="13"/>
  <c r="O1215" i="13" s="1"/>
  <c r="Q1215" i="13" s="1"/>
  <c r="N1182" i="13"/>
  <c r="O1182" i="13" s="1"/>
  <c r="Q1182" i="13" s="1"/>
  <c r="N1153" i="13"/>
  <c r="O1153" i="13" s="1"/>
  <c r="Q1153" i="13" s="1"/>
  <c r="N1123" i="13"/>
  <c r="O1123" i="13" s="1"/>
  <c r="Q1123" i="13" s="1"/>
  <c r="N1107" i="13"/>
  <c r="O1107" i="13" s="1"/>
  <c r="Q1107" i="13" s="1"/>
  <c r="N1094" i="13"/>
  <c r="O1094" i="13" s="1"/>
  <c r="Q1094" i="13" s="1"/>
  <c r="N1084" i="13"/>
  <c r="O1084" i="13" s="1"/>
  <c r="Q1084" i="13" s="1"/>
  <c r="N1069" i="13"/>
  <c r="O1069" i="13" s="1"/>
  <c r="Q1069" i="13" s="1"/>
  <c r="N1032" i="13"/>
  <c r="O1032" i="13" s="1"/>
  <c r="Q1032" i="13" s="1"/>
  <c r="N1009" i="13"/>
  <c r="O1009" i="13" s="1"/>
  <c r="Q1009" i="13" s="1"/>
  <c r="N959" i="13"/>
  <c r="O959" i="13" s="1"/>
  <c r="Q959" i="13" s="1"/>
  <c r="N879" i="13"/>
  <c r="O879" i="13" s="1"/>
  <c r="Q879" i="13" s="1"/>
  <c r="N758" i="13"/>
  <c r="O758" i="13" s="1"/>
  <c r="Q758" i="13" s="1"/>
  <c r="N644" i="13"/>
  <c r="O644" i="13" s="1"/>
  <c r="Q644" i="13" s="1"/>
  <c r="N440" i="13"/>
  <c r="O440" i="13" s="1"/>
  <c r="Q440" i="13" s="1"/>
  <c r="N416" i="13"/>
  <c r="O416" i="13" s="1"/>
  <c r="Q416" i="13" s="1"/>
  <c r="N387" i="13"/>
  <c r="O387" i="13" s="1"/>
  <c r="Q387" i="13" s="1"/>
  <c r="N363" i="13"/>
  <c r="O363" i="13" s="1"/>
  <c r="Q363" i="13" s="1"/>
  <c r="N1751" i="13"/>
  <c r="O1751" i="13" s="1"/>
  <c r="Q1751" i="13" s="1"/>
  <c r="N1730" i="13"/>
  <c r="O1730" i="13" s="1"/>
  <c r="Q1730" i="13" s="1"/>
  <c r="N1724" i="13"/>
  <c r="O1724" i="13" s="1"/>
  <c r="Q1724" i="13" s="1"/>
  <c r="N1708" i="13"/>
  <c r="N1702" i="13"/>
  <c r="N1681" i="13"/>
  <c r="N1676" i="13"/>
  <c r="N1673" i="13"/>
  <c r="N1670" i="13"/>
  <c r="O1670" i="13" s="1"/>
  <c r="Q1670" i="13" s="1"/>
  <c r="N1599" i="13"/>
  <c r="O1599" i="13" s="1"/>
  <c r="Q1599" i="13" s="1"/>
  <c r="N1587" i="13"/>
  <c r="O1587" i="13" s="1"/>
  <c r="Q1587" i="13" s="1"/>
  <c r="N1568" i="13"/>
  <c r="O1568" i="13" s="1"/>
  <c r="Q1568" i="13" s="1"/>
  <c r="N1544" i="13"/>
  <c r="N1525" i="13"/>
  <c r="N1514" i="13"/>
  <c r="O1514" i="13" s="1"/>
  <c r="Q1514" i="13" s="1"/>
  <c r="N1503" i="13"/>
  <c r="O1503" i="13" s="1"/>
  <c r="Q1503" i="13" s="1"/>
  <c r="N1454" i="13"/>
  <c r="O1454" i="13" s="1"/>
  <c r="Q1454" i="13" s="1"/>
  <c r="N1439" i="13"/>
  <c r="O1439" i="13" s="1"/>
  <c r="Q1439" i="13" s="1"/>
  <c r="N1434" i="13"/>
  <c r="O1434" i="13" s="1"/>
  <c r="Q1434" i="13" s="1"/>
  <c r="N1411" i="13"/>
  <c r="O1411" i="13" s="1"/>
  <c r="Q1411" i="13" s="1"/>
  <c r="N1386" i="13"/>
  <c r="O1386" i="13" s="1"/>
  <c r="Q1386" i="13" s="1"/>
  <c r="N1327" i="13"/>
  <c r="O1327" i="13" s="1"/>
  <c r="Q1327" i="13" s="1"/>
  <c r="N1265" i="13"/>
  <c r="N1241" i="13"/>
  <c r="O1241" i="13" s="1"/>
  <c r="Q1241" i="13" s="1"/>
  <c r="N1227" i="13"/>
  <c r="O1227" i="13" s="1"/>
  <c r="Q1227" i="13" s="1"/>
  <c r="N1211" i="13"/>
  <c r="O1211" i="13" s="1"/>
  <c r="Q1211" i="13" s="1"/>
  <c r="N1205" i="13"/>
  <c r="O1205" i="13" s="1"/>
  <c r="Q1205" i="13" s="1"/>
  <c r="N1178" i="13"/>
  <c r="O1178" i="13" s="1"/>
  <c r="Q1178" i="13" s="1"/>
  <c r="N1165" i="13"/>
  <c r="O1165" i="13" s="1"/>
  <c r="Q1165" i="13" s="1"/>
  <c r="N1147" i="13"/>
  <c r="O1147" i="13" s="1"/>
  <c r="Q1147" i="13" s="1"/>
  <c r="N1130" i="13"/>
  <c r="O1130" i="13" s="1"/>
  <c r="Q1130" i="13" s="1"/>
  <c r="N1120" i="13"/>
  <c r="O1120" i="13" s="1"/>
  <c r="Q1120" i="13" s="1"/>
  <c r="N1091" i="13"/>
  <c r="O1091" i="13" s="1"/>
  <c r="Q1091" i="13" s="1"/>
  <c r="N1060" i="13"/>
  <c r="O1060" i="13" s="1"/>
  <c r="Q1060" i="13" s="1"/>
  <c r="N1057" i="13"/>
  <c r="O1057" i="13" s="1"/>
  <c r="Q1057" i="13" s="1"/>
  <c r="N1000" i="13"/>
  <c r="O1000" i="13" s="1"/>
  <c r="Q1000" i="13" s="1"/>
  <c r="N955" i="13"/>
  <c r="O955" i="13" s="1"/>
  <c r="Q955" i="13" s="1"/>
  <c r="N952" i="13"/>
  <c r="O952" i="13" s="1"/>
  <c r="Q952" i="13" s="1"/>
  <c r="N938" i="13"/>
  <c r="O938" i="13" s="1"/>
  <c r="Q938" i="13" s="1"/>
  <c r="N805" i="13"/>
  <c r="O805" i="13" s="1"/>
  <c r="Q805" i="13" s="1"/>
  <c r="N751" i="13"/>
  <c r="O751" i="13" s="1"/>
  <c r="Q751" i="13" s="1"/>
  <c r="N736" i="13"/>
  <c r="O736" i="13" s="1"/>
  <c r="Q736" i="13" s="1"/>
  <c r="N526" i="13"/>
  <c r="O526" i="13" s="1"/>
  <c r="Q526" i="13" s="1"/>
  <c r="N1373" i="13"/>
  <c r="O1373" i="13" s="1"/>
  <c r="Q1373" i="13" s="1"/>
  <c r="N1369" i="13"/>
  <c r="O1369" i="13" s="1"/>
  <c r="Q1369" i="13" s="1"/>
  <c r="N1324" i="13"/>
  <c r="O1324" i="13" s="1"/>
  <c r="Q1324" i="13" s="1"/>
  <c r="N1174" i="13"/>
  <c r="O1174" i="13" s="1"/>
  <c r="Q1174" i="13" s="1"/>
  <c r="N1116" i="13"/>
  <c r="O1116" i="13" s="1"/>
  <c r="Q1116" i="13" s="1"/>
  <c r="N1113" i="13"/>
  <c r="O1113" i="13" s="1"/>
  <c r="Q1113" i="13" s="1"/>
  <c r="N1081" i="13"/>
  <c r="O1081" i="13" s="1"/>
  <c r="Q1081" i="13" s="1"/>
  <c r="N1005" i="13"/>
  <c r="O1005" i="13" s="1"/>
  <c r="Q1005" i="13" s="1"/>
  <c r="N778" i="13"/>
  <c r="O778" i="13" s="1"/>
  <c r="Q778" i="13" s="1"/>
  <c r="N677" i="13"/>
  <c r="O677" i="13" s="1"/>
  <c r="Q677" i="13" s="1"/>
  <c r="N605" i="13"/>
  <c r="O605" i="13" s="1"/>
  <c r="Q605" i="13" s="1"/>
  <c r="N433" i="13"/>
  <c r="O433" i="13" s="1"/>
  <c r="Q433" i="13" s="1"/>
  <c r="N429" i="13"/>
  <c r="O429" i="13" s="1"/>
  <c r="Q429" i="13" s="1"/>
  <c r="N988" i="13"/>
  <c r="O988" i="13" s="1"/>
  <c r="Q988" i="13" s="1"/>
  <c r="N978" i="13"/>
  <c r="O978" i="13" s="1"/>
  <c r="Q978" i="13" s="1"/>
  <c r="N814" i="13"/>
  <c r="O814" i="13" s="1"/>
  <c r="Q814" i="13" s="1"/>
  <c r="N346" i="13"/>
  <c r="O346" i="13" s="1"/>
  <c r="Q346" i="13" s="1"/>
  <c r="N1051" i="13"/>
  <c r="O1051" i="13" s="1"/>
  <c r="Q1051" i="13" s="1"/>
  <c r="N1015" i="13"/>
  <c r="O1015" i="13" s="1"/>
  <c r="Q1015" i="13" s="1"/>
  <c r="N1012" i="13"/>
  <c r="O1012" i="13" s="1"/>
  <c r="Q1012" i="13" s="1"/>
  <c r="N974" i="13"/>
  <c r="O974" i="13" s="1"/>
  <c r="Q974" i="13" s="1"/>
  <c r="N962" i="13"/>
  <c r="O962" i="13" s="1"/>
  <c r="Q962" i="13" s="1"/>
  <c r="N944" i="13"/>
  <c r="O944" i="13" s="1"/>
  <c r="Q944" i="13" s="1"/>
  <c r="N726" i="13"/>
  <c r="O726" i="13" s="1"/>
  <c r="Q726" i="13" s="1"/>
  <c r="N369" i="13"/>
  <c r="O369" i="13" s="1"/>
  <c r="Q369" i="13" s="1"/>
  <c r="N343" i="13"/>
  <c r="O343" i="13" s="1"/>
  <c r="Q343" i="13" s="1"/>
  <c r="N304" i="13"/>
  <c r="O304" i="13" s="1"/>
  <c r="Q304" i="13" s="1"/>
  <c r="N984" i="13"/>
  <c r="O984" i="13" s="1"/>
  <c r="Q984" i="13" s="1"/>
  <c r="N967" i="13"/>
  <c r="O967" i="13" s="1"/>
  <c r="Q967" i="13" s="1"/>
  <c r="N864" i="13"/>
  <c r="O864" i="13" s="1"/>
  <c r="Q864" i="13" s="1"/>
  <c r="N860" i="13"/>
  <c r="O860" i="13" s="1"/>
  <c r="Q860" i="13" s="1"/>
  <c r="N844" i="13"/>
  <c r="O844" i="13" s="1"/>
  <c r="Q844" i="13" s="1"/>
  <c r="N742" i="13"/>
  <c r="O742" i="13" s="1"/>
  <c r="Q742" i="13" s="1"/>
  <c r="N683" i="13"/>
  <c r="O683" i="13" s="1"/>
  <c r="Q683" i="13" s="1"/>
  <c r="N632" i="13"/>
  <c r="O632" i="13" s="1"/>
  <c r="Q632" i="13" s="1"/>
  <c r="N538" i="13"/>
  <c r="O538" i="13" s="1"/>
  <c r="Q538" i="13" s="1"/>
  <c r="N1008" i="13"/>
  <c r="O1008" i="13" s="1"/>
  <c r="Q1008" i="13" s="1"/>
  <c r="N1001" i="13"/>
  <c r="O1001" i="13" s="1"/>
  <c r="Q1001" i="13" s="1"/>
  <c r="N958" i="13"/>
  <c r="O958" i="13" s="1"/>
  <c r="Q958" i="13" s="1"/>
  <c r="N892" i="13"/>
  <c r="O892" i="13" s="1"/>
  <c r="Q892" i="13" s="1"/>
  <c r="N836" i="13"/>
  <c r="O836" i="13" s="1"/>
  <c r="Q836" i="13" s="1"/>
  <c r="N617" i="13"/>
  <c r="O617" i="13" s="1"/>
  <c r="Q617" i="13" s="1"/>
  <c r="N529" i="13"/>
  <c r="O529" i="13" s="1"/>
  <c r="Q529" i="13" s="1"/>
  <c r="N477" i="13"/>
  <c r="O477" i="13" s="1"/>
  <c r="Q477" i="13" s="1"/>
  <c r="N468" i="13"/>
  <c r="O468" i="13" s="1"/>
  <c r="Q468" i="13" s="1"/>
  <c r="N386" i="13"/>
  <c r="O386" i="13" s="1"/>
  <c r="Q386" i="13" s="1"/>
  <c r="N329" i="13"/>
  <c r="O329" i="13" s="1"/>
  <c r="Q329" i="13" s="1"/>
  <c r="N1031" i="13"/>
  <c r="O1031" i="13" s="1"/>
  <c r="Q1031" i="13" s="1"/>
  <c r="N999" i="13"/>
  <c r="O999" i="13" s="1"/>
  <c r="Q999" i="13" s="1"/>
  <c r="N995" i="13"/>
  <c r="O995" i="13" s="1"/>
  <c r="Q995" i="13" s="1"/>
  <c r="N937" i="13"/>
  <c r="O937" i="13" s="1"/>
  <c r="Q937" i="13" s="1"/>
  <c r="N908" i="13"/>
  <c r="O908" i="13" s="1"/>
  <c r="Q908" i="13" s="1"/>
  <c r="N781" i="13"/>
  <c r="O781" i="13" s="1"/>
  <c r="Q781" i="13" s="1"/>
  <c r="N738" i="13"/>
  <c r="O738" i="13" s="1"/>
  <c r="Q738" i="13" s="1"/>
  <c r="N1054" i="13"/>
  <c r="O1054" i="13" s="1"/>
  <c r="Q1054" i="13" s="1"/>
  <c r="N1021" i="13"/>
  <c r="O1021" i="13" s="1"/>
  <c r="Q1021" i="13" s="1"/>
  <c r="N991" i="13"/>
  <c r="O991" i="13" s="1"/>
  <c r="Q991" i="13" s="1"/>
  <c r="N951" i="13"/>
  <c r="O951" i="13" s="1"/>
  <c r="Q951" i="13" s="1"/>
  <c r="N947" i="13"/>
  <c r="O947" i="13" s="1"/>
  <c r="Q947" i="13" s="1"/>
  <c r="N934" i="13"/>
  <c r="N930" i="13"/>
  <c r="O930" i="13" s="1"/>
  <c r="Q930" i="13" s="1"/>
  <c r="N904" i="13"/>
  <c r="O904" i="13" s="1"/>
  <c r="Q904" i="13" s="1"/>
  <c r="N828" i="13"/>
  <c r="O828" i="13" s="1"/>
  <c r="Q828" i="13" s="1"/>
  <c r="N777" i="13"/>
  <c r="O777" i="13" s="1"/>
  <c r="Q777" i="13" s="1"/>
  <c r="N747" i="13"/>
  <c r="O747" i="13" s="1"/>
  <c r="Q747" i="13" s="1"/>
  <c r="N700" i="13"/>
  <c r="O700" i="13" s="1"/>
  <c r="Q700" i="13" s="1"/>
  <c r="N522" i="13"/>
  <c r="O522" i="13" s="1"/>
  <c r="Q522" i="13" s="1"/>
  <c r="N518" i="13"/>
  <c r="O518" i="13" s="1"/>
  <c r="Q518" i="13" s="1"/>
  <c r="N460" i="13"/>
  <c r="O460" i="13" s="1"/>
  <c r="Q460" i="13" s="1"/>
  <c r="N1018" i="13"/>
  <c r="O1018" i="13" s="1"/>
  <c r="Q1018" i="13" s="1"/>
  <c r="N1004" i="13"/>
  <c r="O1004" i="13" s="1"/>
  <c r="Q1004" i="13" s="1"/>
  <c r="N981" i="13"/>
  <c r="O981" i="13" s="1"/>
  <c r="Q981" i="13" s="1"/>
  <c r="N900" i="13"/>
  <c r="O900" i="13" s="1"/>
  <c r="Q900" i="13" s="1"/>
  <c r="N604" i="13"/>
  <c r="O604" i="13" s="1"/>
  <c r="Q604" i="13" s="1"/>
  <c r="N1660" i="13"/>
  <c r="O1660" i="13" s="1"/>
  <c r="Q1660" i="13" s="1"/>
  <c r="N1653" i="13"/>
  <c r="O1653" i="13" s="1"/>
  <c r="Q1653" i="13" s="1"/>
  <c r="N1621" i="13"/>
  <c r="O1621" i="13" s="1"/>
  <c r="Q1621" i="13" s="1"/>
  <c r="N1617" i="13"/>
  <c r="O1617" i="13" s="1"/>
  <c r="Q1617" i="13" s="1"/>
  <c r="N1613" i="13"/>
  <c r="O1613" i="13" s="1"/>
  <c r="Q1613" i="13" s="1"/>
  <c r="N1610" i="13"/>
  <c r="O1610" i="13" s="1"/>
  <c r="Q1610" i="13" s="1"/>
  <c r="N1536" i="13"/>
  <c r="N1495" i="13"/>
  <c r="O1495" i="13" s="1"/>
  <c r="Q1495" i="13" s="1"/>
  <c r="N1447" i="13"/>
  <c r="O1447" i="13" s="1"/>
  <c r="Q1447" i="13" s="1"/>
  <c r="N1400" i="13"/>
  <c r="O1400" i="13" s="1"/>
  <c r="Q1400" i="13" s="1"/>
  <c r="N1389" i="13"/>
  <c r="O1389" i="13" s="1"/>
  <c r="Q1389" i="13" s="1"/>
  <c r="N1295" i="13"/>
  <c r="O1295" i="13" s="1"/>
  <c r="Q1295" i="13" s="1"/>
  <c r="N1260" i="13"/>
  <c r="O1260" i="13" s="1"/>
  <c r="Q1260" i="13" s="1"/>
  <c r="N1245" i="13"/>
  <c r="O1245" i="13" s="1"/>
  <c r="Q1245" i="13" s="1"/>
  <c r="N1223" i="13"/>
  <c r="N1197" i="13"/>
  <c r="O1197" i="13" s="1"/>
  <c r="Q1197" i="13" s="1"/>
  <c r="N1193" i="13"/>
  <c r="O1193" i="13" s="1"/>
  <c r="Q1193" i="13" s="1"/>
  <c r="N1135" i="13"/>
  <c r="O1135" i="13" s="1"/>
  <c r="Q1135" i="13" s="1"/>
  <c r="N1086" i="13"/>
  <c r="O1086" i="13" s="1"/>
  <c r="Q1086" i="13" s="1"/>
  <c r="N1073" i="13"/>
  <c r="O1073" i="13" s="1"/>
  <c r="Q1073" i="13" s="1"/>
  <c r="N1065" i="13"/>
  <c r="O1065" i="13" s="1"/>
  <c r="Q1065" i="13" s="1"/>
  <c r="N1050" i="13"/>
  <c r="O1050" i="13" s="1"/>
  <c r="Q1050" i="13" s="1"/>
  <c r="N1044" i="13"/>
  <c r="O1044" i="13" s="1"/>
  <c r="Q1044" i="13" s="1"/>
  <c r="N1011" i="13"/>
  <c r="O1011" i="13" s="1"/>
  <c r="Q1011" i="13" s="1"/>
  <c r="N987" i="13"/>
  <c r="O987" i="13" s="1"/>
  <c r="Q987" i="13" s="1"/>
  <c r="N977" i="13"/>
  <c r="O977" i="13" s="1"/>
  <c r="Q977" i="13" s="1"/>
  <c r="N973" i="13"/>
  <c r="O973" i="13" s="1"/>
  <c r="Q973" i="13" s="1"/>
  <c r="N943" i="13"/>
  <c r="O943" i="13" s="1"/>
  <c r="Q943" i="13" s="1"/>
  <c r="N689" i="13"/>
  <c r="O689" i="13" s="1"/>
  <c r="Q689" i="13" s="1"/>
  <c r="N581" i="13"/>
  <c r="O581" i="13" s="1"/>
  <c r="Q581" i="13" s="1"/>
  <c r="N501" i="13"/>
  <c r="O501" i="13" s="1"/>
  <c r="Q501" i="13" s="1"/>
  <c r="N397" i="13"/>
  <c r="O397" i="13" s="1"/>
  <c r="Q397" i="13" s="1"/>
  <c r="N368" i="13"/>
  <c r="O368" i="13" s="1"/>
  <c r="Q368" i="13" s="1"/>
  <c r="N1589" i="13"/>
  <c r="O1589" i="13" s="1"/>
  <c r="Q1589" i="13" s="1"/>
  <c r="N1570" i="13"/>
  <c r="O1570" i="13" s="1"/>
  <c r="Q1570" i="13" s="1"/>
  <c r="N1560" i="13"/>
  <c r="N1557" i="13"/>
  <c r="N1527" i="13"/>
  <c r="O1527" i="13" s="1"/>
  <c r="Q1527" i="13" s="1"/>
  <c r="N1515" i="13"/>
  <c r="O1515" i="13" s="1"/>
  <c r="Q1515" i="13" s="1"/>
  <c r="N1507" i="13"/>
  <c r="O1507" i="13" s="1"/>
  <c r="Q1507" i="13" s="1"/>
  <c r="N1424" i="13"/>
  <c r="O1424" i="13" s="1"/>
  <c r="Q1424" i="13" s="1"/>
  <c r="N1365" i="13"/>
  <c r="O1365" i="13" s="1"/>
  <c r="Q1365" i="13" s="1"/>
  <c r="N1344" i="13"/>
  <c r="N1319" i="13"/>
  <c r="O1319" i="13" s="1"/>
  <c r="Q1319" i="13" s="1"/>
  <c r="N1283" i="13"/>
  <c r="N1257" i="13"/>
  <c r="O1257" i="13" s="1"/>
  <c r="Q1257" i="13" s="1"/>
  <c r="N1232" i="13"/>
  <c r="O1232" i="13" s="1"/>
  <c r="Q1232" i="13" s="1"/>
  <c r="N1206" i="13"/>
  <c r="O1206" i="13" s="1"/>
  <c r="Q1206" i="13" s="1"/>
  <c r="N1149" i="13"/>
  <c r="N1125" i="13"/>
  <c r="O1125" i="13" s="1"/>
  <c r="Q1125" i="13" s="1"/>
  <c r="N1109" i="13"/>
  <c r="O1109" i="13" s="1"/>
  <c r="Q1109" i="13" s="1"/>
  <c r="N1099" i="13"/>
  <c r="O1099" i="13" s="1"/>
  <c r="Q1099" i="13" s="1"/>
  <c r="N1037" i="13"/>
  <c r="O1037" i="13" s="1"/>
  <c r="Q1037" i="13" s="1"/>
  <c r="N961" i="13"/>
  <c r="O961" i="13" s="1"/>
  <c r="Q961" i="13" s="1"/>
  <c r="N867" i="13"/>
  <c r="O867" i="13" s="1"/>
  <c r="Q867" i="13" s="1"/>
  <c r="N863" i="13"/>
  <c r="O863" i="13" s="1"/>
  <c r="Q863" i="13" s="1"/>
  <c r="N843" i="13"/>
  <c r="O843" i="13" s="1"/>
  <c r="Q843" i="13" s="1"/>
  <c r="N628" i="13"/>
  <c r="O628" i="13" s="1"/>
  <c r="Q628" i="13" s="1"/>
  <c r="N624" i="13"/>
  <c r="O624" i="13" s="1"/>
  <c r="Q624" i="13" s="1"/>
  <c r="N1604" i="13"/>
  <c r="O1604" i="13" s="1"/>
  <c r="Q1604" i="13" s="1"/>
  <c r="N1545" i="13"/>
  <c r="N1420" i="13"/>
  <c r="O1420" i="13" s="1"/>
  <c r="Q1420" i="13" s="1"/>
  <c r="N1254" i="13"/>
  <c r="O1254" i="13" s="1"/>
  <c r="Q1254" i="13" s="1"/>
  <c r="N1250" i="13"/>
  <c r="O1250" i="13" s="1"/>
  <c r="Q1250" i="13" s="1"/>
  <c r="N1213" i="13"/>
  <c r="O1213" i="13" s="1"/>
  <c r="Q1213" i="13" s="1"/>
  <c r="N1190" i="13"/>
  <c r="O1190" i="13" s="1"/>
  <c r="Q1190" i="13" s="1"/>
  <c r="N1132" i="13"/>
  <c r="O1132" i="13" s="1"/>
  <c r="Q1132" i="13" s="1"/>
  <c r="N1034" i="13"/>
  <c r="O1034" i="13" s="1"/>
  <c r="Q1034" i="13" s="1"/>
  <c r="N966" i="13"/>
  <c r="O966" i="13" s="1"/>
  <c r="Q966" i="13" s="1"/>
  <c r="N887" i="13"/>
  <c r="N877" i="13"/>
  <c r="N835" i="13"/>
  <c r="O835" i="13" s="1"/>
  <c r="Q835" i="13" s="1"/>
  <c r="N760" i="13"/>
  <c r="O760" i="13" s="1"/>
  <c r="Q760" i="13" s="1"/>
  <c r="N652" i="13"/>
  <c r="O652" i="13" s="1"/>
  <c r="Q652" i="13" s="1"/>
  <c r="N586" i="13"/>
  <c r="O586" i="13" s="1"/>
  <c r="Q586" i="13" s="1"/>
  <c r="N557" i="13"/>
  <c r="O557" i="13" s="1"/>
  <c r="Q557" i="13" s="1"/>
  <c r="N553" i="13"/>
  <c r="O553" i="13" s="1"/>
  <c r="Q553" i="13" s="1"/>
  <c r="N470" i="13"/>
  <c r="O470" i="13" s="1"/>
  <c r="Q470" i="13" s="1"/>
  <c r="N467" i="13"/>
  <c r="O467" i="13" s="1"/>
  <c r="Q467" i="13" s="1"/>
  <c r="N328" i="13"/>
  <c r="O328" i="13" s="1"/>
  <c r="Q328" i="13" s="1"/>
  <c r="N1675" i="13"/>
  <c r="N1672" i="13"/>
  <c r="N1668" i="13"/>
  <c r="O1668" i="13" s="1"/>
  <c r="Q1668" i="13" s="1"/>
  <c r="N1656" i="13"/>
  <c r="O1656" i="13" s="1"/>
  <c r="Q1656" i="13" s="1"/>
  <c r="N1598" i="13"/>
  <c r="N1579" i="13"/>
  <c r="N1553" i="13"/>
  <c r="O1553" i="13" s="1"/>
  <c r="Q1553" i="13" s="1"/>
  <c r="N1532" i="13"/>
  <c r="O1532" i="13" s="1"/>
  <c r="Q1532" i="13" s="1"/>
  <c r="N1501" i="13"/>
  <c r="O1501" i="13" s="1"/>
  <c r="Q1501" i="13" s="1"/>
  <c r="N1471" i="13"/>
  <c r="O1471" i="13" s="1"/>
  <c r="Q1471" i="13" s="1"/>
  <c r="N1440" i="13"/>
  <c r="O1440" i="13" s="1"/>
  <c r="Q1440" i="13" s="1"/>
  <c r="N1412" i="13"/>
  <c r="O1412" i="13" s="1"/>
  <c r="Q1412" i="13" s="1"/>
  <c r="N1409" i="13"/>
  <c r="O1409" i="13" s="1"/>
  <c r="Q1409" i="13" s="1"/>
  <c r="N1406" i="13"/>
  <c r="O1406" i="13" s="1"/>
  <c r="Q1406" i="13" s="1"/>
  <c r="N1375" i="13"/>
  <c r="O1375" i="13" s="1"/>
  <c r="Q1375" i="13" s="1"/>
  <c r="N1358" i="13"/>
  <c r="O1358" i="13" s="1"/>
  <c r="Q1358" i="13" s="1"/>
  <c r="N1314" i="13"/>
  <c r="O1314" i="13" s="1"/>
  <c r="Q1314" i="13" s="1"/>
  <c r="N1310" i="13"/>
  <c r="O1310" i="13" s="1"/>
  <c r="Q1310" i="13" s="1"/>
  <c r="N1301" i="13"/>
  <c r="O1301" i="13" s="1"/>
  <c r="Q1301" i="13" s="1"/>
  <c r="N1289" i="13"/>
  <c r="O1289" i="13" s="1"/>
  <c r="Q1289" i="13" s="1"/>
  <c r="N1279" i="13"/>
  <c r="N1276" i="13"/>
  <c r="N1180" i="13"/>
  <c r="O1180" i="13" s="1"/>
  <c r="Q1180" i="13" s="1"/>
  <c r="N1176" i="13"/>
  <c r="O1176" i="13" s="1"/>
  <c r="Q1176" i="13" s="1"/>
  <c r="N1118" i="13"/>
  <c r="O1118" i="13" s="1"/>
  <c r="Q1118" i="13" s="1"/>
  <c r="N1059" i="13"/>
  <c r="O1059" i="13" s="1"/>
  <c r="Q1059" i="13" s="1"/>
  <c r="N1047" i="13"/>
  <c r="O1047" i="13" s="1"/>
  <c r="Q1047" i="13" s="1"/>
  <c r="N1024" i="13"/>
  <c r="O1024" i="13" s="1"/>
  <c r="Q1024" i="13" s="1"/>
  <c r="N1007" i="13"/>
  <c r="O1007" i="13" s="1"/>
  <c r="Q1007" i="13" s="1"/>
  <c r="N998" i="13"/>
  <c r="O998" i="13" s="1"/>
  <c r="Q998" i="13" s="1"/>
  <c r="N915" i="13"/>
  <c r="N803" i="13"/>
  <c r="O803" i="13" s="1"/>
  <c r="Q803" i="13" s="1"/>
  <c r="N528" i="13"/>
  <c r="O528" i="13" s="1"/>
  <c r="Q528" i="13" s="1"/>
  <c r="N377" i="13"/>
  <c r="O377" i="13" s="1"/>
  <c r="Q377" i="13" s="1"/>
  <c r="N1800" i="13"/>
  <c r="O1800" i="13" s="1"/>
  <c r="Q1800" i="13" s="1"/>
  <c r="N1797" i="13"/>
  <c r="O1797" i="13" s="1"/>
  <c r="Q1797" i="13" s="1"/>
  <c r="N1793" i="13"/>
  <c r="O1793" i="13" s="1"/>
  <c r="Q1793" i="13" s="1"/>
  <c r="N1771" i="13"/>
  <c r="O1771" i="13" s="1"/>
  <c r="Q1771" i="13" s="1"/>
  <c r="N1749" i="13"/>
  <c r="O1749" i="13" s="1"/>
  <c r="Q1749" i="13" s="1"/>
  <c r="N1743" i="13"/>
  <c r="O1743" i="13" s="1"/>
  <c r="Q1743" i="13" s="1"/>
  <c r="N1728" i="13"/>
  <c r="O1728" i="13" s="1"/>
  <c r="Q1728" i="13" s="1"/>
  <c r="N1722" i="13"/>
  <c r="O1722" i="13" s="1"/>
  <c r="Q1722" i="13" s="1"/>
  <c r="N1664" i="13"/>
  <c r="O1664" i="13" s="1"/>
  <c r="Q1664" i="13" s="1"/>
  <c r="N1586" i="13"/>
  <c r="O1586" i="13" s="1"/>
  <c r="Q1586" i="13" s="1"/>
  <c r="N1573" i="13"/>
  <c r="N1566" i="13"/>
  <c r="O1566" i="13" s="1"/>
  <c r="Q1566" i="13" s="1"/>
  <c r="N1542" i="13"/>
  <c r="O1542" i="13" s="1"/>
  <c r="Q1542" i="13" s="1"/>
  <c r="N1513" i="13"/>
  <c r="O1513" i="13" s="1"/>
  <c r="Q1513" i="13" s="1"/>
  <c r="N1498" i="13"/>
  <c r="O1498" i="13" s="1"/>
  <c r="Q1498" i="13" s="1"/>
  <c r="N1492" i="13"/>
  <c r="O1492" i="13" s="1"/>
  <c r="Q1492" i="13" s="1"/>
  <c r="N1468" i="13"/>
  <c r="O1468" i="13" s="1"/>
  <c r="Q1468" i="13" s="1"/>
  <c r="N1432" i="13"/>
  <c r="O1432" i="13" s="1"/>
  <c r="Q1432" i="13" s="1"/>
  <c r="N1384" i="13"/>
  <c r="O1384" i="13" s="1"/>
  <c r="Q1384" i="13" s="1"/>
  <c r="N1371" i="13"/>
  <c r="O1371" i="13" s="1"/>
  <c r="Q1371" i="13" s="1"/>
  <c r="N1354" i="13"/>
  <c r="O1354" i="13" s="1"/>
  <c r="Q1354" i="13" s="1"/>
  <c r="N1325" i="13"/>
  <c r="O1325" i="13" s="1"/>
  <c r="Q1325" i="13" s="1"/>
  <c r="N1263" i="13"/>
  <c r="N1239" i="13"/>
  <c r="O1239" i="13" s="1"/>
  <c r="Q1239" i="13" s="1"/>
  <c r="N1209" i="13"/>
  <c r="O1209" i="13" s="1"/>
  <c r="Q1209" i="13" s="1"/>
  <c r="N1203" i="13"/>
  <c r="O1203" i="13" s="1"/>
  <c r="Q1203" i="13" s="1"/>
  <c r="N1173" i="13"/>
  <c r="N1145" i="13"/>
  <c r="O1145" i="13" s="1"/>
  <c r="Q1145" i="13" s="1"/>
  <c r="N1128" i="13"/>
  <c r="O1128" i="13" s="1"/>
  <c r="Q1128" i="13" s="1"/>
  <c r="N1105" i="13"/>
  <c r="O1105" i="13" s="1"/>
  <c r="Q1105" i="13" s="1"/>
  <c r="N1089" i="13"/>
  <c r="O1089" i="13" s="1"/>
  <c r="Q1089" i="13" s="1"/>
  <c r="N1083" i="13"/>
  <c r="O1083" i="13" s="1"/>
  <c r="Q1083" i="13" s="1"/>
  <c r="N1056" i="13"/>
  <c r="O1056" i="13" s="1"/>
  <c r="Q1056" i="13" s="1"/>
  <c r="N1053" i="13"/>
  <c r="O1053" i="13" s="1"/>
  <c r="Q1053" i="13" s="1"/>
  <c r="N1030" i="13"/>
  <c r="O1030" i="13" s="1"/>
  <c r="Q1030" i="13" s="1"/>
  <c r="N994" i="13"/>
  <c r="O994" i="13" s="1"/>
  <c r="Q994" i="13" s="1"/>
  <c r="N990" i="13"/>
  <c r="O990" i="13" s="1"/>
  <c r="Q990" i="13" s="1"/>
  <c r="N933" i="13"/>
  <c r="N824" i="13"/>
  <c r="O824" i="13" s="1"/>
  <c r="Q824" i="13" s="1"/>
  <c r="N1694" i="13"/>
  <c r="N1633" i="13"/>
  <c r="N1630" i="13"/>
  <c r="N1591" i="13"/>
  <c r="O1591" i="13" s="1"/>
  <c r="Q1591" i="13" s="1"/>
  <c r="N1476" i="13"/>
  <c r="O1476" i="13" s="1"/>
  <c r="Q1476" i="13" s="1"/>
  <c r="N1461" i="13"/>
  <c r="O1461" i="13" s="1"/>
  <c r="Q1461" i="13" s="1"/>
  <c r="N1449" i="13"/>
  <c r="O1449" i="13" s="1"/>
  <c r="Q1449" i="13" s="1"/>
  <c r="N1438" i="13"/>
  <c r="O1438" i="13" s="1"/>
  <c r="Q1438" i="13" s="1"/>
  <c r="N1403" i="13"/>
  <c r="O1403" i="13" s="1"/>
  <c r="Q1403" i="13" s="1"/>
  <c r="N1395" i="13"/>
  <c r="O1395" i="13" s="1"/>
  <c r="Q1395" i="13" s="1"/>
  <c r="N1367" i="13"/>
  <c r="O1367" i="13" s="1"/>
  <c r="Q1367" i="13" s="1"/>
  <c r="N1350" i="13"/>
  <c r="O1350" i="13" s="1"/>
  <c r="Q1350" i="13" s="1"/>
  <c r="N1338" i="13"/>
  <c r="O1338" i="13" s="1"/>
  <c r="Q1338" i="13" s="1"/>
  <c r="N1322" i="13"/>
  <c r="O1322" i="13" s="1"/>
  <c r="Q1322" i="13" s="1"/>
  <c r="N1237" i="13"/>
  <c r="O1237" i="13" s="1"/>
  <c r="Q1237" i="13" s="1"/>
  <c r="N1225" i="13"/>
  <c r="N1186" i="13"/>
  <c r="O1186" i="13" s="1"/>
  <c r="Q1186" i="13" s="1"/>
  <c r="N1111" i="13"/>
  <c r="O1111" i="13" s="1"/>
  <c r="Q1111" i="13" s="1"/>
  <c r="N1079" i="13"/>
  <c r="O1079" i="13" s="1"/>
  <c r="Q1079" i="13" s="1"/>
  <c r="N1076" i="13"/>
  <c r="O1076" i="13" s="1"/>
  <c r="Q1076" i="13" s="1"/>
  <c r="N1020" i="13"/>
  <c r="O1020" i="13" s="1"/>
  <c r="Q1020" i="13" s="1"/>
  <c r="N1017" i="13"/>
  <c r="O1017" i="13" s="1"/>
  <c r="Q1017" i="13" s="1"/>
  <c r="N980" i="13"/>
  <c r="O980" i="13" s="1"/>
  <c r="Q980" i="13" s="1"/>
  <c r="N929" i="13"/>
  <c r="O929" i="13" s="1"/>
  <c r="Q929" i="13" s="1"/>
  <c r="N925" i="13"/>
  <c r="O925" i="13" s="1"/>
  <c r="Q925" i="13" s="1"/>
  <c r="N789" i="13"/>
  <c r="O789" i="13" s="1"/>
  <c r="Q789" i="13" s="1"/>
  <c r="N543" i="13"/>
  <c r="O543" i="13" s="1"/>
  <c r="Q543" i="13" s="1"/>
  <c r="N404" i="13"/>
  <c r="O404" i="13" s="1"/>
  <c r="Q404" i="13" s="1"/>
  <c r="N188" i="13"/>
  <c r="O188" i="13" s="1"/>
  <c r="Q188" i="13" s="1"/>
  <c r="N161" i="13"/>
  <c r="O161" i="13" s="1"/>
  <c r="Q161" i="13" s="1"/>
  <c r="N76" i="13"/>
  <c r="O76" i="13" s="1"/>
  <c r="Q76" i="13" s="1"/>
  <c r="N884" i="13"/>
  <c r="N875" i="13"/>
  <c r="O875" i="13" s="1"/>
  <c r="Q875" i="13" s="1"/>
  <c r="N830" i="13"/>
  <c r="O830" i="13" s="1"/>
  <c r="Q830" i="13" s="1"/>
  <c r="N797" i="13"/>
  <c r="O797" i="13" s="1"/>
  <c r="Q797" i="13" s="1"/>
  <c r="N775" i="13"/>
  <c r="O775" i="13" s="1"/>
  <c r="Q775" i="13" s="1"/>
  <c r="N722" i="13"/>
  <c r="O722" i="13" s="1"/>
  <c r="Q722" i="13" s="1"/>
  <c r="N697" i="13"/>
  <c r="O697" i="13" s="1"/>
  <c r="Q697" i="13" s="1"/>
  <c r="N674" i="13"/>
  <c r="O674" i="13" s="1"/>
  <c r="Q674" i="13" s="1"/>
  <c r="N649" i="13"/>
  <c r="O649" i="13" s="1"/>
  <c r="Q649" i="13" s="1"/>
  <c r="N599" i="13"/>
  <c r="O599" i="13" s="1"/>
  <c r="Q599" i="13" s="1"/>
  <c r="N578" i="13"/>
  <c r="O578" i="13" s="1"/>
  <c r="Q578" i="13" s="1"/>
  <c r="N575" i="13"/>
  <c r="O575" i="13" s="1"/>
  <c r="Q575" i="13" s="1"/>
  <c r="N511" i="13"/>
  <c r="O511" i="13" s="1"/>
  <c r="Q511" i="13" s="1"/>
  <c r="N484" i="13"/>
  <c r="O484" i="13" s="1"/>
  <c r="Q484" i="13" s="1"/>
  <c r="N449" i="13"/>
  <c r="O449" i="13" s="1"/>
  <c r="Q449" i="13" s="1"/>
  <c r="N445" i="13"/>
  <c r="O445" i="13" s="1"/>
  <c r="Q445" i="13" s="1"/>
  <c r="N360" i="13"/>
  <c r="O360" i="13" s="1"/>
  <c r="Q360" i="13" s="1"/>
  <c r="N334" i="13"/>
  <c r="O334" i="13" s="1"/>
  <c r="Q334" i="13" s="1"/>
  <c r="N326" i="13"/>
  <c r="O326" i="13" s="1"/>
  <c r="Q326" i="13" s="1"/>
  <c r="N301" i="13"/>
  <c r="O301" i="13" s="1"/>
  <c r="Q301" i="13" s="1"/>
  <c r="N299" i="13"/>
  <c r="O299" i="13" s="1"/>
  <c r="Q299" i="13" s="1"/>
  <c r="N278" i="13"/>
  <c r="O278" i="13" s="1"/>
  <c r="Q278" i="13" s="1"/>
  <c r="N268" i="13"/>
  <c r="O268" i="13" s="1"/>
  <c r="Q268" i="13" s="1"/>
  <c r="N257" i="13"/>
  <c r="O257" i="13" s="1"/>
  <c r="Q257" i="13" s="1"/>
  <c r="N248" i="13"/>
  <c r="O248" i="13" s="1"/>
  <c r="Q248" i="13" s="1"/>
  <c r="N235" i="13"/>
  <c r="O235" i="13" s="1"/>
  <c r="Q235" i="13" s="1"/>
  <c r="N213" i="13"/>
  <c r="O213" i="13" s="1"/>
  <c r="Q213" i="13" s="1"/>
  <c r="N175" i="13"/>
  <c r="O175" i="13" s="1"/>
  <c r="Q175" i="13" s="1"/>
  <c r="N148" i="13"/>
  <c r="O148" i="13" s="1"/>
  <c r="Q148" i="13" s="1"/>
  <c r="N128" i="13"/>
  <c r="O128" i="13" s="1"/>
  <c r="Q128" i="13" s="1"/>
  <c r="N125" i="13"/>
  <c r="O125" i="13" s="1"/>
  <c r="Q125" i="13" s="1"/>
  <c r="N48" i="13"/>
  <c r="O48" i="13" s="1"/>
  <c r="Q48" i="13" s="1"/>
  <c r="N35" i="13"/>
  <c r="O35" i="13" s="1"/>
  <c r="Q35" i="13" s="1"/>
  <c r="N9" i="13"/>
  <c r="O9" i="13" s="1"/>
  <c r="Q9" i="13" s="1"/>
  <c r="N3" i="13"/>
  <c r="N856" i="13"/>
  <c r="O856" i="13" s="1"/>
  <c r="Q856" i="13" s="1"/>
  <c r="N849" i="13"/>
  <c r="O849" i="13" s="1"/>
  <c r="Q849" i="13" s="1"/>
  <c r="N820" i="13"/>
  <c r="O820" i="13" s="1"/>
  <c r="Q820" i="13" s="1"/>
  <c r="N794" i="13"/>
  <c r="O794" i="13" s="1"/>
  <c r="Q794" i="13" s="1"/>
  <c r="N749" i="13"/>
  <c r="O749" i="13" s="1"/>
  <c r="Q749" i="13" s="1"/>
  <c r="N728" i="13"/>
  <c r="O728" i="13" s="1"/>
  <c r="Q728" i="13" s="1"/>
  <c r="N704" i="13"/>
  <c r="O704" i="13" s="1"/>
  <c r="Q704" i="13" s="1"/>
  <c r="N670" i="13"/>
  <c r="O670" i="13" s="1"/>
  <c r="Q670" i="13" s="1"/>
  <c r="N667" i="13"/>
  <c r="O667" i="13" s="1"/>
  <c r="Q667" i="13" s="1"/>
  <c r="N646" i="13"/>
  <c r="O646" i="13" s="1"/>
  <c r="Q646" i="13" s="1"/>
  <c r="N625" i="13"/>
  <c r="O625" i="13" s="1"/>
  <c r="Q625" i="13" s="1"/>
  <c r="N606" i="13"/>
  <c r="O606" i="13" s="1"/>
  <c r="Q606" i="13" s="1"/>
  <c r="N571" i="13"/>
  <c r="O571" i="13" s="1"/>
  <c r="Q571" i="13" s="1"/>
  <c r="N561" i="13"/>
  <c r="O561" i="13" s="1"/>
  <c r="Q561" i="13" s="1"/>
  <c r="N545" i="13"/>
  <c r="O545" i="13" s="1"/>
  <c r="Q545" i="13" s="1"/>
  <c r="N536" i="13"/>
  <c r="O536" i="13" s="1"/>
  <c r="Q536" i="13" s="1"/>
  <c r="N507" i="13"/>
  <c r="O507" i="13" s="1"/>
  <c r="Q507" i="13" s="1"/>
  <c r="N497" i="13"/>
  <c r="O497" i="13" s="1"/>
  <c r="Q497" i="13" s="1"/>
  <c r="N471" i="13"/>
  <c r="O471" i="13" s="1"/>
  <c r="Q471" i="13" s="1"/>
  <c r="N409" i="13"/>
  <c r="O409" i="13" s="1"/>
  <c r="Q409" i="13" s="1"/>
  <c r="N394" i="13"/>
  <c r="O394" i="13" s="1"/>
  <c r="Q394" i="13" s="1"/>
  <c r="N383" i="13"/>
  <c r="O383" i="13" s="1"/>
  <c r="Q383" i="13" s="1"/>
  <c r="N379" i="13"/>
  <c r="O379" i="13" s="1"/>
  <c r="Q379" i="13" s="1"/>
  <c r="N357" i="13"/>
  <c r="O357" i="13" s="1"/>
  <c r="Q357" i="13" s="1"/>
  <c r="N348" i="13"/>
  <c r="O348" i="13" s="1"/>
  <c r="Q348" i="13" s="1"/>
  <c r="N323" i="13"/>
  <c r="O323" i="13" s="1"/>
  <c r="Q323" i="13" s="1"/>
  <c r="N265" i="13"/>
  <c r="O265" i="13" s="1"/>
  <c r="Q265" i="13" s="1"/>
  <c r="N196" i="13"/>
  <c r="O196" i="13" s="1"/>
  <c r="Q196" i="13" s="1"/>
  <c r="N145" i="13"/>
  <c r="O145" i="13" s="1"/>
  <c r="Q145" i="13" s="1"/>
  <c r="N138" i="13"/>
  <c r="O138" i="13" s="1"/>
  <c r="Q138" i="13" s="1"/>
  <c r="N115" i="13"/>
  <c r="O115" i="13" s="1"/>
  <c r="Q115" i="13" s="1"/>
  <c r="N103" i="13"/>
  <c r="O103" i="13" s="1"/>
  <c r="Q103" i="13" s="1"/>
  <c r="N94" i="13"/>
  <c r="O94" i="13" s="1"/>
  <c r="Q94" i="13" s="1"/>
  <c r="N82" i="13"/>
  <c r="O82" i="13" s="1"/>
  <c r="Q82" i="13" s="1"/>
  <c r="N72" i="13"/>
  <c r="O72" i="13" s="1"/>
  <c r="Q72" i="13" s="1"/>
  <c r="N45" i="13"/>
  <c r="O45" i="13" s="1"/>
  <c r="Q45" i="13" s="1"/>
  <c r="N906" i="13"/>
  <c r="O906" i="13" s="1"/>
  <c r="Q906" i="13" s="1"/>
  <c r="N902" i="13"/>
  <c r="O902" i="13" s="1"/>
  <c r="Q902" i="13" s="1"/>
  <c r="N871" i="13"/>
  <c r="O871" i="13" s="1"/>
  <c r="Q871" i="13" s="1"/>
  <c r="N845" i="13"/>
  <c r="O845" i="13" s="1"/>
  <c r="Q845" i="13" s="1"/>
  <c r="N841" i="13"/>
  <c r="O841" i="13" s="1"/>
  <c r="Q841" i="13" s="1"/>
  <c r="N816" i="13"/>
  <c r="O816" i="13" s="1"/>
  <c r="Q816" i="13" s="1"/>
  <c r="N813" i="13"/>
  <c r="O813" i="13" s="1"/>
  <c r="Q813" i="13" s="1"/>
  <c r="N761" i="13"/>
  <c r="O761" i="13" s="1"/>
  <c r="Q761" i="13" s="1"/>
  <c r="N740" i="13"/>
  <c r="O740" i="13" s="1"/>
  <c r="Q740" i="13" s="1"/>
  <c r="N718" i="13"/>
  <c r="O718" i="13" s="1"/>
  <c r="Q718" i="13" s="1"/>
  <c r="N690" i="13"/>
  <c r="O690" i="13" s="1"/>
  <c r="Q690" i="13" s="1"/>
  <c r="N681" i="13"/>
  <c r="O681" i="13" s="1"/>
  <c r="Q681" i="13" s="1"/>
  <c r="N637" i="13"/>
  <c r="O637" i="13" s="1"/>
  <c r="Q637" i="13" s="1"/>
  <c r="N618" i="13"/>
  <c r="O618" i="13" s="1"/>
  <c r="Q618" i="13" s="1"/>
  <c r="N532" i="13"/>
  <c r="O532" i="13" s="1"/>
  <c r="Q532" i="13" s="1"/>
  <c r="N469" i="13"/>
  <c r="O469" i="13" s="1"/>
  <c r="Q469" i="13" s="1"/>
  <c r="N459" i="13"/>
  <c r="O459" i="13" s="1"/>
  <c r="Q459" i="13" s="1"/>
  <c r="N405" i="13"/>
  <c r="O405" i="13" s="1"/>
  <c r="Q405" i="13" s="1"/>
  <c r="N370" i="13"/>
  <c r="O370" i="13" s="1"/>
  <c r="Q370" i="13" s="1"/>
  <c r="N320" i="13"/>
  <c r="O320" i="13" s="1"/>
  <c r="Q320" i="13" s="1"/>
  <c r="N286" i="13"/>
  <c r="O286" i="13" s="1"/>
  <c r="Q286" i="13" s="1"/>
  <c r="N274" i="13"/>
  <c r="O274" i="13" s="1"/>
  <c r="Q274" i="13" s="1"/>
  <c r="N254" i="13"/>
  <c r="O254" i="13" s="1"/>
  <c r="Q254" i="13" s="1"/>
  <c r="N241" i="13"/>
  <c r="N219" i="13"/>
  <c r="O219" i="13" s="1"/>
  <c r="Q219" i="13" s="1"/>
  <c r="N210" i="13"/>
  <c r="O210" i="13" s="1"/>
  <c r="Q210" i="13" s="1"/>
  <c r="N202" i="13"/>
  <c r="O202" i="13" s="1"/>
  <c r="Q202" i="13" s="1"/>
  <c r="N193" i="13"/>
  <c r="O193" i="13" s="1"/>
  <c r="Q193" i="13" s="1"/>
  <c r="N181" i="13"/>
  <c r="O181" i="13" s="1"/>
  <c r="Q181" i="13" s="1"/>
  <c r="N158" i="13"/>
  <c r="O158" i="13" s="1"/>
  <c r="Q158" i="13" s="1"/>
  <c r="N91" i="13"/>
  <c r="O91" i="13" s="1"/>
  <c r="Q91" i="13" s="1"/>
  <c r="N790" i="13"/>
  <c r="O790" i="13" s="1"/>
  <c r="Q790" i="13" s="1"/>
  <c r="N768" i="13"/>
  <c r="O768" i="13" s="1"/>
  <c r="Q768" i="13" s="1"/>
  <c r="N745" i="13"/>
  <c r="O745" i="13" s="1"/>
  <c r="Q745" i="13" s="1"/>
  <c r="N737" i="13"/>
  <c r="O737" i="13" s="1"/>
  <c r="Q737" i="13" s="1"/>
  <c r="N714" i="13"/>
  <c r="O714" i="13" s="1"/>
  <c r="Q714" i="13" s="1"/>
  <c r="N710" i="13"/>
  <c r="O710" i="13" s="1"/>
  <c r="Q710" i="13" s="1"/>
  <c r="N686" i="13"/>
  <c r="O686" i="13" s="1"/>
  <c r="Q686" i="13" s="1"/>
  <c r="N664" i="13"/>
  <c r="O664" i="13" s="1"/>
  <c r="Q664" i="13" s="1"/>
  <c r="N658" i="13"/>
  <c r="O658" i="13" s="1"/>
  <c r="Q658" i="13" s="1"/>
  <c r="N642" i="13"/>
  <c r="O642" i="13" s="1"/>
  <c r="Q642" i="13" s="1"/>
  <c r="N614" i="13"/>
  <c r="O614" i="13" s="1"/>
  <c r="Q614" i="13" s="1"/>
  <c r="N589" i="13"/>
  <c r="O589" i="13" s="1"/>
  <c r="Q589" i="13" s="1"/>
  <c r="N568" i="13"/>
  <c r="O568" i="13" s="1"/>
  <c r="Q568" i="13" s="1"/>
  <c r="N558" i="13"/>
  <c r="O558" i="13" s="1"/>
  <c r="Q558" i="13" s="1"/>
  <c r="N554" i="13"/>
  <c r="O554" i="13" s="1"/>
  <c r="Q554" i="13" s="1"/>
  <c r="N520" i="13"/>
  <c r="O520" i="13" s="1"/>
  <c r="Q520" i="13" s="1"/>
  <c r="N504" i="13"/>
  <c r="O504" i="13" s="1"/>
  <c r="Q504" i="13" s="1"/>
  <c r="N494" i="13"/>
  <c r="O494" i="13" s="1"/>
  <c r="Q494" i="13" s="1"/>
  <c r="N481" i="13"/>
  <c r="O481" i="13" s="1"/>
  <c r="Q481" i="13" s="1"/>
  <c r="N441" i="13"/>
  <c r="O441" i="13" s="1"/>
  <c r="Q441" i="13" s="1"/>
  <c r="N431" i="13"/>
  <c r="O431" i="13" s="1"/>
  <c r="Q431" i="13" s="1"/>
  <c r="N401" i="13"/>
  <c r="O401" i="13" s="1"/>
  <c r="Q401" i="13" s="1"/>
  <c r="N390" i="13"/>
  <c r="O390" i="13" s="1"/>
  <c r="Q390" i="13" s="1"/>
  <c r="N376" i="13"/>
  <c r="O376" i="13" s="1"/>
  <c r="Q376" i="13" s="1"/>
  <c r="N354" i="13"/>
  <c r="O354" i="13" s="1"/>
  <c r="Q354" i="13" s="1"/>
  <c r="N331" i="13"/>
  <c r="O331" i="13" s="1"/>
  <c r="Q331" i="13" s="1"/>
  <c r="N296" i="13"/>
  <c r="O296" i="13" s="1"/>
  <c r="Q296" i="13" s="1"/>
  <c r="N232" i="13"/>
  <c r="O232" i="13" s="1"/>
  <c r="Q232" i="13" s="1"/>
  <c r="N164" i="13"/>
  <c r="O164" i="13" s="1"/>
  <c r="Q164" i="13" s="1"/>
  <c r="N143" i="13"/>
  <c r="O143" i="13" s="1"/>
  <c r="Q143" i="13" s="1"/>
  <c r="N134" i="13"/>
  <c r="O134" i="13" s="1"/>
  <c r="Q134" i="13" s="1"/>
  <c r="N121" i="13"/>
  <c r="O121" i="13" s="1"/>
  <c r="Q121" i="13" s="1"/>
  <c r="N112" i="13"/>
  <c r="O112" i="13" s="1"/>
  <c r="Q112" i="13" s="1"/>
  <c r="N100" i="13"/>
  <c r="O100" i="13" s="1"/>
  <c r="Q100" i="13" s="1"/>
  <c r="N42" i="13"/>
  <c r="O42" i="13" s="1"/>
  <c r="Q42" i="13" s="1"/>
  <c r="N280" i="13"/>
  <c r="O280" i="13" s="1"/>
  <c r="Q280" i="13" s="1"/>
  <c r="N238" i="13"/>
  <c r="N216" i="13"/>
  <c r="O216" i="13" s="1"/>
  <c r="Q216" i="13" s="1"/>
  <c r="N61" i="13"/>
  <c r="O61" i="13" s="1"/>
  <c r="Q61" i="13" s="1"/>
  <c r="N293" i="13"/>
  <c r="O293" i="13" s="1"/>
  <c r="Q293" i="13" s="1"/>
  <c r="N271" i="13"/>
  <c r="O271" i="13" s="1"/>
  <c r="Q271" i="13" s="1"/>
  <c r="N187" i="13"/>
  <c r="O187" i="13" s="1"/>
  <c r="Q187" i="13" s="1"/>
  <c r="N150" i="13"/>
  <c r="O150" i="13" s="1"/>
  <c r="Q150" i="13" s="1"/>
  <c r="N118" i="13"/>
  <c r="N105" i="13"/>
  <c r="O105" i="13" s="1"/>
  <c r="Q105" i="13" s="1"/>
  <c r="N85" i="13"/>
  <c r="O85" i="13" s="1"/>
  <c r="Q85" i="13" s="1"/>
  <c r="N75" i="13"/>
  <c r="O75" i="13" s="1"/>
  <c r="Q75" i="13" s="1"/>
  <c r="N53" i="13"/>
  <c r="O53" i="13" s="1"/>
  <c r="Q53" i="13" s="1"/>
  <c r="N913" i="13"/>
  <c r="N883" i="13"/>
  <c r="O883" i="13" s="1"/>
  <c r="Q883" i="13" s="1"/>
  <c r="N823" i="13"/>
  <c r="O823" i="13" s="1"/>
  <c r="Q823" i="13" s="1"/>
  <c r="N800" i="13"/>
  <c r="O800" i="13" s="1"/>
  <c r="Q800" i="13" s="1"/>
  <c r="N774" i="13"/>
  <c r="O774" i="13" s="1"/>
  <c r="Q774" i="13" s="1"/>
  <c r="N764" i="13"/>
  <c r="O764" i="13" s="1"/>
  <c r="Q764" i="13" s="1"/>
  <c r="N721" i="13"/>
  <c r="O721" i="13" s="1"/>
  <c r="Q721" i="13" s="1"/>
  <c r="N696" i="13"/>
  <c r="O696" i="13" s="1"/>
  <c r="Q696" i="13" s="1"/>
  <c r="N673" i="13"/>
  <c r="O673" i="13" s="1"/>
  <c r="Q673" i="13" s="1"/>
  <c r="N609" i="13"/>
  <c r="O609" i="13" s="1"/>
  <c r="Q609" i="13" s="1"/>
  <c r="N585" i="13"/>
  <c r="O585" i="13" s="1"/>
  <c r="Q585" i="13" s="1"/>
  <c r="N577" i="13"/>
  <c r="O577" i="13" s="1"/>
  <c r="Q577" i="13" s="1"/>
  <c r="N510" i="13"/>
  <c r="O510" i="13" s="1"/>
  <c r="Q510" i="13" s="1"/>
  <c r="N500" i="13"/>
  <c r="O500" i="13" s="1"/>
  <c r="Q500" i="13" s="1"/>
  <c r="N461" i="13"/>
  <c r="O461" i="13" s="1"/>
  <c r="Q461" i="13" s="1"/>
  <c r="N448" i="13"/>
  <c r="O448" i="13" s="1"/>
  <c r="Q448" i="13" s="1"/>
  <c r="N420" i="13"/>
  <c r="O420" i="13" s="1"/>
  <c r="Q420" i="13" s="1"/>
  <c r="N411" i="13"/>
  <c r="O411" i="13" s="1"/>
  <c r="Q411" i="13" s="1"/>
  <c r="N372" i="13"/>
  <c r="O372" i="13" s="1"/>
  <c r="Q372" i="13" s="1"/>
  <c r="N359" i="13"/>
  <c r="O359" i="13" s="1"/>
  <c r="Q359" i="13" s="1"/>
  <c r="N350" i="13"/>
  <c r="O350" i="13" s="1"/>
  <c r="Q350" i="13" s="1"/>
  <c r="N325" i="13"/>
  <c r="O325" i="13" s="1"/>
  <c r="Q325" i="13" s="1"/>
  <c r="N314" i="13"/>
  <c r="O314" i="13" s="1"/>
  <c r="Q314" i="13" s="1"/>
  <c r="N277" i="13"/>
  <c r="O277" i="13" s="1"/>
  <c r="Q277" i="13" s="1"/>
  <c r="N256" i="13"/>
  <c r="O256" i="13" s="1"/>
  <c r="Q256" i="13" s="1"/>
  <c r="N247" i="13"/>
  <c r="O247" i="13" s="1"/>
  <c r="Q247" i="13" s="1"/>
  <c r="N225" i="13"/>
  <c r="O225" i="13" s="1"/>
  <c r="Q225" i="13" s="1"/>
  <c r="N204" i="13"/>
  <c r="O204" i="13" s="1"/>
  <c r="Q204" i="13" s="1"/>
  <c r="N160" i="13"/>
  <c r="O160" i="13" s="1"/>
  <c r="Q160" i="13" s="1"/>
  <c r="N127" i="13"/>
  <c r="O127" i="13" s="1"/>
  <c r="Q127" i="13" s="1"/>
  <c r="N97" i="13"/>
  <c r="O97" i="13" s="1"/>
  <c r="Q97" i="13" s="1"/>
  <c r="N50" i="13"/>
  <c r="O50" i="13" s="1"/>
  <c r="Q50" i="13" s="1"/>
  <c r="N47" i="13"/>
  <c r="O47" i="13" s="1"/>
  <c r="Q47" i="13" s="1"/>
  <c r="N919" i="13"/>
  <c r="O919" i="13" s="1"/>
  <c r="Q919" i="13" s="1"/>
  <c r="N909" i="13"/>
  <c r="O909" i="13" s="1"/>
  <c r="Q909" i="13" s="1"/>
  <c r="N896" i="13"/>
  <c r="O896" i="13" s="1"/>
  <c r="Q896" i="13" s="1"/>
  <c r="N874" i="13"/>
  <c r="N829" i="13"/>
  <c r="O829" i="13" s="1"/>
  <c r="Q829" i="13" s="1"/>
  <c r="N819" i="13"/>
  <c r="O819" i="13" s="1"/>
  <c r="Q819" i="13" s="1"/>
  <c r="N796" i="13"/>
  <c r="O796" i="13" s="1"/>
  <c r="Q796" i="13" s="1"/>
  <c r="N793" i="13"/>
  <c r="O793" i="13" s="1"/>
  <c r="Q793" i="13" s="1"/>
  <c r="N771" i="13"/>
  <c r="O771" i="13" s="1"/>
  <c r="Q771" i="13" s="1"/>
  <c r="N748" i="13"/>
  <c r="O748" i="13" s="1"/>
  <c r="Q748" i="13" s="1"/>
  <c r="N727" i="13"/>
  <c r="O727" i="13" s="1"/>
  <c r="Q727" i="13" s="1"/>
  <c r="N693" i="13"/>
  <c r="O693" i="13" s="1"/>
  <c r="Q693" i="13" s="1"/>
  <c r="N669" i="13"/>
  <c r="O669" i="13" s="1"/>
  <c r="Q669" i="13" s="1"/>
  <c r="N666" i="13"/>
  <c r="O666" i="13" s="1"/>
  <c r="Q666" i="13" s="1"/>
  <c r="N640" i="13"/>
  <c r="O640" i="13" s="1"/>
  <c r="Q640" i="13" s="1"/>
  <c r="N620" i="13"/>
  <c r="O620" i="13" s="1"/>
  <c r="Q620" i="13" s="1"/>
  <c r="N598" i="13"/>
  <c r="O598" i="13" s="1"/>
  <c r="Q598" i="13" s="1"/>
  <c r="N574" i="13"/>
  <c r="O574" i="13" s="1"/>
  <c r="Q574" i="13" s="1"/>
  <c r="N544" i="13"/>
  <c r="O544" i="13" s="1"/>
  <c r="Q544" i="13" s="1"/>
  <c r="N535" i="13"/>
  <c r="O535" i="13" s="1"/>
  <c r="Q535" i="13" s="1"/>
  <c r="N523" i="13"/>
  <c r="O523" i="13" s="1"/>
  <c r="Q523" i="13" s="1"/>
  <c r="N483" i="13"/>
  <c r="O483" i="13" s="1"/>
  <c r="Q483" i="13" s="1"/>
  <c r="N474" i="13"/>
  <c r="O474" i="13" s="1"/>
  <c r="Q474" i="13" s="1"/>
  <c r="N444" i="13"/>
  <c r="O444" i="13" s="1"/>
  <c r="Q444" i="13" s="1"/>
  <c r="N434" i="13"/>
  <c r="O434" i="13" s="1"/>
  <c r="Q434" i="13" s="1"/>
  <c r="N408" i="13"/>
  <c r="O408" i="13" s="1"/>
  <c r="Q408" i="13" s="1"/>
  <c r="N382" i="13"/>
  <c r="O382" i="13" s="1"/>
  <c r="Q382" i="13" s="1"/>
  <c r="N378" i="13"/>
  <c r="O378" i="13" s="1"/>
  <c r="Q378" i="13" s="1"/>
  <c r="N333" i="13"/>
  <c r="O333" i="13" s="1"/>
  <c r="Q333" i="13" s="1"/>
  <c r="N298" i="13"/>
  <c r="O298" i="13" s="1"/>
  <c r="Q298" i="13" s="1"/>
  <c r="N289" i="13"/>
  <c r="O289" i="13" s="1"/>
  <c r="Q289" i="13" s="1"/>
  <c r="N234" i="13"/>
  <c r="O234" i="13" s="1"/>
  <c r="Q234" i="13" s="1"/>
  <c r="N221" i="13"/>
  <c r="O221" i="13" s="1"/>
  <c r="Q221" i="13" s="1"/>
  <c r="N184" i="13"/>
  <c r="O184" i="13" s="1"/>
  <c r="Q184" i="13" s="1"/>
  <c r="N174" i="13"/>
  <c r="O174" i="13" s="1"/>
  <c r="Q174" i="13" s="1"/>
  <c r="N171" i="13"/>
  <c r="O171" i="13" s="1"/>
  <c r="Q171" i="13" s="1"/>
  <c r="N147" i="13"/>
  <c r="O147" i="13" s="1"/>
  <c r="Q147" i="13" s="1"/>
  <c r="N124" i="13"/>
  <c r="O124" i="13" s="1"/>
  <c r="Q124" i="13" s="1"/>
  <c r="N114" i="13"/>
  <c r="O114" i="13" s="1"/>
  <c r="Q114" i="13" s="1"/>
  <c r="N81" i="13"/>
  <c r="O81" i="13" s="1"/>
  <c r="Q81" i="13" s="1"/>
  <c r="N58" i="13"/>
  <c r="O58" i="13" s="1"/>
  <c r="Q58" i="13" s="1"/>
  <c r="N44" i="13"/>
  <c r="O44" i="13" s="1"/>
  <c r="Q44" i="13" s="1"/>
  <c r="N34" i="13"/>
  <c r="O34" i="13" s="1"/>
  <c r="Q34" i="13" s="1"/>
  <c r="N244" i="13"/>
  <c r="O244" i="13" s="1"/>
  <c r="Q244" i="13" s="1"/>
  <c r="N157" i="13"/>
  <c r="O157" i="13" s="1"/>
  <c r="Q157" i="13" s="1"/>
  <c r="N137" i="13"/>
  <c r="O137" i="13" s="1"/>
  <c r="Q137" i="13" s="1"/>
  <c r="N68" i="13"/>
  <c r="N311" i="13"/>
  <c r="O311" i="13" s="1"/>
  <c r="Q311" i="13" s="1"/>
  <c r="N260" i="13"/>
  <c r="O260" i="13" s="1"/>
  <c r="Q260" i="13" s="1"/>
  <c r="N231" i="13"/>
  <c r="O231" i="13" s="1"/>
  <c r="Q231" i="13" s="1"/>
  <c r="N201" i="13"/>
  <c r="O201" i="13" s="1"/>
  <c r="Q201" i="13" s="1"/>
  <c r="N180" i="13"/>
  <c r="O180" i="13" s="1"/>
  <c r="Q180" i="13" s="1"/>
  <c r="N167" i="13"/>
  <c r="O167" i="13" s="1"/>
  <c r="Q167" i="13" s="1"/>
  <c r="N133" i="13"/>
  <c r="O133" i="13" s="1"/>
  <c r="Q133" i="13" s="1"/>
  <c r="N111" i="13"/>
  <c r="O111" i="13" s="1"/>
  <c r="Q111" i="13" s="1"/>
  <c r="N56" i="13"/>
  <c r="O56" i="13" s="1"/>
  <c r="Q56" i="13" s="1"/>
  <c r="N957" i="13"/>
  <c r="O957" i="13" s="1"/>
  <c r="Q957" i="13" s="1"/>
  <c r="N926" i="13"/>
  <c r="O926" i="13" s="1"/>
  <c r="Q926" i="13" s="1"/>
  <c r="N876" i="13"/>
  <c r="N866" i="13"/>
  <c r="O866" i="13" s="1"/>
  <c r="Q866" i="13" s="1"/>
  <c r="N802" i="13"/>
  <c r="O802" i="13" s="1"/>
  <c r="Q802" i="13" s="1"/>
  <c r="N780" i="13"/>
  <c r="O780" i="13" s="1"/>
  <c r="Q780" i="13" s="1"/>
  <c r="N757" i="13"/>
  <c r="O757" i="13" s="1"/>
  <c r="Q757" i="13" s="1"/>
  <c r="N744" i="13"/>
  <c r="O744" i="13" s="1"/>
  <c r="Q744" i="13" s="1"/>
  <c r="N685" i="13"/>
  <c r="O685" i="13" s="1"/>
  <c r="Q685" i="13" s="1"/>
  <c r="N663" i="13"/>
  <c r="O663" i="13" s="1"/>
  <c r="Q663" i="13" s="1"/>
  <c r="N633" i="13"/>
  <c r="O633" i="13" s="1"/>
  <c r="Q633" i="13" s="1"/>
  <c r="N588" i="13"/>
  <c r="O588" i="13" s="1"/>
  <c r="Q588" i="13" s="1"/>
  <c r="N550" i="13"/>
  <c r="O550" i="13" s="1"/>
  <c r="Q550" i="13" s="1"/>
  <c r="N541" i="13"/>
  <c r="O541" i="13" s="1"/>
  <c r="Q541" i="13" s="1"/>
  <c r="N503" i="13"/>
  <c r="O503" i="13" s="1"/>
  <c r="Q503" i="13" s="1"/>
  <c r="N490" i="13"/>
  <c r="O490" i="13" s="1"/>
  <c r="Q490" i="13" s="1"/>
  <c r="N464" i="13"/>
  <c r="O464" i="13" s="1"/>
  <c r="Q464" i="13" s="1"/>
  <c r="N455" i="13"/>
  <c r="O455" i="13" s="1"/>
  <c r="Q455" i="13" s="1"/>
  <c r="N427" i="13"/>
  <c r="O427" i="13" s="1"/>
  <c r="Q427" i="13" s="1"/>
  <c r="N423" i="13"/>
  <c r="O423" i="13" s="1"/>
  <c r="Q423" i="13" s="1"/>
  <c r="N400" i="13"/>
  <c r="O400" i="13" s="1"/>
  <c r="Q400" i="13" s="1"/>
  <c r="N389" i="13"/>
  <c r="O389" i="13" s="1"/>
  <c r="Q389" i="13" s="1"/>
  <c r="N375" i="13"/>
  <c r="O375" i="13" s="1"/>
  <c r="Q375" i="13" s="1"/>
  <c r="N366" i="13"/>
  <c r="O366" i="13" s="1"/>
  <c r="Q366" i="13" s="1"/>
  <c r="N353" i="13"/>
  <c r="O353" i="13" s="1"/>
  <c r="Q353" i="13" s="1"/>
  <c r="N340" i="13"/>
  <c r="O340" i="13" s="1"/>
  <c r="Q340" i="13" s="1"/>
  <c r="N315" i="13"/>
  <c r="O315" i="13" s="1"/>
  <c r="Q315" i="13" s="1"/>
  <c r="N307" i="13"/>
  <c r="O307" i="13" s="1"/>
  <c r="Q307" i="13" s="1"/>
  <c r="N282" i="13"/>
  <c r="O282" i="13" s="1"/>
  <c r="Q282" i="13" s="1"/>
  <c r="N279" i="13"/>
  <c r="O279" i="13" s="1"/>
  <c r="Q279" i="13" s="1"/>
  <c r="N206" i="13"/>
  <c r="O206" i="13" s="1"/>
  <c r="Q206" i="13" s="1"/>
  <c r="N163" i="13"/>
  <c r="O163" i="13" s="1"/>
  <c r="Q163" i="13" s="1"/>
  <c r="N153" i="13"/>
  <c r="O153" i="13" s="1"/>
  <c r="Q153" i="13" s="1"/>
  <c r="N99" i="13"/>
  <c r="O99" i="13" s="1"/>
  <c r="Q99" i="13" s="1"/>
  <c r="N87" i="13"/>
  <c r="O87" i="13" s="1"/>
  <c r="Q87" i="13" s="1"/>
  <c r="N78" i="13"/>
  <c r="O78" i="13" s="1"/>
  <c r="Q78" i="13" s="1"/>
  <c r="N41" i="13"/>
  <c r="O41" i="13" s="1"/>
  <c r="Q41" i="13" s="1"/>
  <c r="N964" i="13"/>
  <c r="O964" i="13" s="1"/>
  <c r="Q964" i="13" s="1"/>
  <c r="N954" i="13"/>
  <c r="O954" i="13" s="1"/>
  <c r="Q954" i="13" s="1"/>
  <c r="N940" i="13"/>
  <c r="O940" i="13" s="1"/>
  <c r="Q940" i="13" s="1"/>
  <c r="N889" i="13"/>
  <c r="N862" i="13"/>
  <c r="O862" i="13" s="1"/>
  <c r="Q862" i="13" s="1"/>
  <c r="N851" i="13"/>
  <c r="O851" i="13" s="1"/>
  <c r="Q851" i="13" s="1"/>
  <c r="N832" i="13"/>
  <c r="O832" i="13" s="1"/>
  <c r="Q832" i="13" s="1"/>
  <c r="N826" i="13"/>
  <c r="O826" i="13" s="1"/>
  <c r="Q826" i="13" s="1"/>
  <c r="N808" i="13"/>
  <c r="O808" i="13" s="1"/>
  <c r="Q808" i="13" s="1"/>
  <c r="N776" i="13"/>
  <c r="O776" i="13" s="1"/>
  <c r="Q776" i="13" s="1"/>
  <c r="N754" i="13"/>
  <c r="O754" i="13" s="1"/>
  <c r="Q754" i="13" s="1"/>
  <c r="N750" i="13"/>
  <c r="O750" i="13" s="1"/>
  <c r="Q750" i="13" s="1"/>
  <c r="N723" i="13"/>
  <c r="O723" i="13" s="1"/>
  <c r="Q723" i="13" s="1"/>
  <c r="N699" i="13"/>
  <c r="O699" i="13" s="1"/>
  <c r="Q699" i="13" s="1"/>
  <c r="N676" i="13"/>
  <c r="O676" i="13" s="1"/>
  <c r="Q676" i="13" s="1"/>
  <c r="N654" i="13"/>
  <c r="O654" i="13" s="1"/>
  <c r="Q654" i="13" s="1"/>
  <c r="N630" i="13"/>
  <c r="O630" i="13" s="1"/>
  <c r="Q630" i="13" s="1"/>
  <c r="N579" i="13"/>
  <c r="O579" i="13" s="1"/>
  <c r="Q579" i="13" s="1"/>
  <c r="N525" i="13"/>
  <c r="O525" i="13" s="1"/>
  <c r="Q525" i="13" s="1"/>
  <c r="N515" i="13"/>
  <c r="O515" i="13" s="1"/>
  <c r="Q515" i="13" s="1"/>
  <c r="N486" i="13"/>
  <c r="O486" i="13" s="1"/>
  <c r="Q486" i="13" s="1"/>
  <c r="N476" i="13"/>
  <c r="O476" i="13" s="1"/>
  <c r="Q476" i="13" s="1"/>
  <c r="N451" i="13"/>
  <c r="O451" i="13" s="1"/>
  <c r="Q451" i="13" s="1"/>
  <c r="N413" i="13"/>
  <c r="O413" i="13" s="1"/>
  <c r="Q413" i="13" s="1"/>
  <c r="N385" i="13"/>
  <c r="O385" i="13" s="1"/>
  <c r="Q385" i="13" s="1"/>
  <c r="N336" i="13"/>
  <c r="O336" i="13" s="1"/>
  <c r="Q336" i="13" s="1"/>
  <c r="N303" i="13"/>
  <c r="O303" i="13" s="1"/>
  <c r="Q303" i="13" s="1"/>
  <c r="N270" i="13"/>
  <c r="O270" i="13" s="1"/>
  <c r="Q270" i="13" s="1"/>
  <c r="N250" i="13"/>
  <c r="O250" i="13" s="1"/>
  <c r="Q250" i="13" s="1"/>
  <c r="N237" i="13"/>
  <c r="O237" i="13" s="1"/>
  <c r="Q237" i="13" s="1"/>
  <c r="N215" i="13"/>
  <c r="O215" i="13" s="1"/>
  <c r="Q215" i="13" s="1"/>
  <c r="N198" i="13"/>
  <c r="O198" i="13" s="1"/>
  <c r="Q198" i="13" s="1"/>
  <c r="N189" i="13"/>
  <c r="O189" i="13" s="1"/>
  <c r="Q189" i="13" s="1"/>
  <c r="N186" i="13"/>
  <c r="O186" i="13" s="1"/>
  <c r="Q186" i="13" s="1"/>
  <c r="N149" i="13"/>
  <c r="O149" i="13" s="1"/>
  <c r="Q149" i="13" s="1"/>
  <c r="N129" i="13"/>
  <c r="O129" i="13" s="1"/>
  <c r="Q129" i="13" s="1"/>
  <c r="N108" i="13"/>
  <c r="O108" i="13" s="1"/>
  <c r="Q108" i="13" s="1"/>
  <c r="N104" i="13"/>
  <c r="O104" i="13" s="1"/>
  <c r="Q104" i="13" s="1"/>
  <c r="N37" i="13"/>
  <c r="O37" i="13" s="1"/>
  <c r="Q37" i="13" s="1"/>
  <c r="N15" i="13"/>
  <c r="O15" i="13" s="1"/>
  <c r="Q15" i="13" s="1"/>
  <c r="N946" i="13"/>
  <c r="O946" i="13" s="1"/>
  <c r="Q946" i="13" s="1"/>
  <c r="N922" i="13"/>
  <c r="O922" i="13" s="1"/>
  <c r="Q922" i="13" s="1"/>
  <c r="N886" i="13"/>
  <c r="N799" i="13"/>
  <c r="O799" i="13" s="1"/>
  <c r="Q799" i="13" s="1"/>
  <c r="N786" i="13"/>
  <c r="O786" i="13" s="1"/>
  <c r="Q786" i="13" s="1"/>
  <c r="N706" i="13"/>
  <c r="O706" i="13" s="1"/>
  <c r="Q706" i="13" s="1"/>
  <c r="N672" i="13"/>
  <c r="O672" i="13" s="1"/>
  <c r="Q672" i="13" s="1"/>
  <c r="N648" i="13"/>
  <c r="O648" i="13" s="1"/>
  <c r="Q648" i="13" s="1"/>
  <c r="N608" i="13"/>
  <c r="O608" i="13" s="1"/>
  <c r="Q608" i="13" s="1"/>
  <c r="N601" i="13"/>
  <c r="O601" i="13" s="1"/>
  <c r="Q601" i="13" s="1"/>
  <c r="N563" i="13"/>
  <c r="O563" i="13" s="1"/>
  <c r="Q563" i="13" s="1"/>
  <c r="N547" i="13"/>
  <c r="O547" i="13" s="1"/>
  <c r="Q547" i="13" s="1"/>
  <c r="N509" i="13"/>
  <c r="O509" i="13" s="1"/>
  <c r="Q509" i="13" s="1"/>
  <c r="N447" i="13"/>
  <c r="O447" i="13" s="1"/>
  <c r="Q447" i="13" s="1"/>
  <c r="N324" i="13"/>
  <c r="O324" i="13" s="1"/>
  <c r="Q324" i="13" s="1"/>
  <c r="N300" i="13"/>
  <c r="O300" i="13" s="1"/>
  <c r="Q300" i="13" s="1"/>
  <c r="N177" i="13"/>
  <c r="O177" i="13" s="1"/>
  <c r="Q177" i="13" s="1"/>
  <c r="N159" i="13"/>
  <c r="O159" i="13" s="1"/>
  <c r="Q159" i="13" s="1"/>
  <c r="N117" i="13"/>
  <c r="O117" i="13" s="1"/>
  <c r="Q117" i="13" s="1"/>
  <c r="N96" i="13"/>
  <c r="O96" i="13" s="1"/>
  <c r="Q96" i="13" s="1"/>
  <c r="N84" i="13"/>
  <c r="O84" i="13" s="1"/>
  <c r="Q84" i="13" s="1"/>
  <c r="N74" i="13"/>
  <c r="O74" i="13" s="1"/>
  <c r="Q74" i="13" s="1"/>
  <c r="N276" i="13"/>
  <c r="O276" i="13" s="1"/>
  <c r="Q276" i="13" s="1"/>
  <c r="N267" i="13"/>
  <c r="O267" i="13" s="1"/>
  <c r="Q267" i="13" s="1"/>
  <c r="N233" i="13"/>
  <c r="O233" i="13" s="1"/>
  <c r="Q233" i="13" s="1"/>
  <c r="N224" i="13"/>
  <c r="O224" i="13" s="1"/>
  <c r="Q224" i="13" s="1"/>
  <c r="N183" i="13"/>
  <c r="O183" i="13" s="1"/>
  <c r="Q183" i="13" s="1"/>
  <c r="N144" i="13"/>
  <c r="O144" i="13" s="1"/>
  <c r="Q144" i="13" s="1"/>
  <c r="N71" i="13"/>
  <c r="N288" i="13"/>
  <c r="O288" i="13" s="1"/>
  <c r="Q288" i="13" s="1"/>
  <c r="N170" i="13"/>
  <c r="O170" i="13" s="1"/>
  <c r="Q170" i="13" s="1"/>
  <c r="N136" i="13"/>
  <c r="O136" i="13" s="1"/>
  <c r="Q136" i="13" s="1"/>
  <c r="N113" i="13"/>
  <c r="O113" i="13" s="1"/>
  <c r="Q113" i="13" s="1"/>
  <c r="N92" i="13"/>
  <c r="O92" i="13" s="1"/>
  <c r="Q92" i="13" s="1"/>
  <c r="N67" i="13"/>
  <c r="O67" i="13" s="1"/>
  <c r="Q67" i="13" s="1"/>
  <c r="N310" i="13"/>
  <c r="O310" i="13" s="1"/>
  <c r="Q310" i="13" s="1"/>
  <c r="N263" i="13"/>
  <c r="O263" i="13" s="1"/>
  <c r="Q263" i="13" s="1"/>
  <c r="N259" i="13"/>
  <c r="O259" i="13" s="1"/>
  <c r="Q259" i="13" s="1"/>
  <c r="N230" i="13"/>
  <c r="O230" i="13" s="1"/>
  <c r="Q230" i="13" s="1"/>
  <c r="N217" i="13"/>
  <c r="O217" i="13" s="1"/>
  <c r="Q217" i="13" s="1"/>
  <c r="N208" i="13"/>
  <c r="O208" i="13" s="1"/>
  <c r="Q208" i="13" s="1"/>
  <c r="N200" i="13"/>
  <c r="O200" i="13" s="1"/>
  <c r="Q200" i="13" s="1"/>
  <c r="N192" i="13"/>
  <c r="O192" i="13" s="1"/>
  <c r="Q192" i="13" s="1"/>
  <c r="N166" i="13"/>
  <c r="O166" i="13" s="1"/>
  <c r="Q166" i="13" s="1"/>
  <c r="N156" i="13"/>
  <c r="O156" i="13" s="1"/>
  <c r="Q156" i="13" s="1"/>
  <c r="N110" i="13"/>
  <c r="O110" i="13" s="1"/>
  <c r="Q110" i="13" s="1"/>
  <c r="N63" i="13"/>
  <c r="O63" i="13" s="1"/>
  <c r="Q63" i="13" s="1"/>
  <c r="N865" i="13"/>
  <c r="O865" i="13" s="1"/>
  <c r="Q865" i="13" s="1"/>
  <c r="N811" i="13"/>
  <c r="O811" i="13" s="1"/>
  <c r="Q811" i="13" s="1"/>
  <c r="N766" i="13"/>
  <c r="O766" i="13" s="1"/>
  <c r="Q766" i="13" s="1"/>
  <c r="N756" i="13"/>
  <c r="O756" i="13" s="1"/>
  <c r="Q756" i="13" s="1"/>
  <c r="N733" i="13"/>
  <c r="O733" i="13" s="1"/>
  <c r="Q733" i="13" s="1"/>
  <c r="N708" i="13"/>
  <c r="O708" i="13" s="1"/>
  <c r="Q708" i="13" s="1"/>
  <c r="N679" i="13"/>
  <c r="O679" i="13" s="1"/>
  <c r="Q679" i="13" s="1"/>
  <c r="N662" i="13"/>
  <c r="O662" i="13" s="1"/>
  <c r="Q662" i="13" s="1"/>
  <c r="N613" i="13"/>
  <c r="O613" i="13" s="1"/>
  <c r="Q613" i="13" s="1"/>
  <c r="N610" i="13"/>
  <c r="O610" i="13" s="1"/>
  <c r="Q610" i="13" s="1"/>
  <c r="N566" i="13"/>
  <c r="O566" i="13" s="1"/>
  <c r="Q566" i="13" s="1"/>
  <c r="N552" i="13"/>
  <c r="O552" i="13" s="1"/>
  <c r="Q552" i="13" s="1"/>
  <c r="N549" i="13"/>
  <c r="O549" i="13" s="1"/>
  <c r="Q549" i="13" s="1"/>
  <c r="N489" i="13"/>
  <c r="O489" i="13" s="1"/>
  <c r="Q489" i="13" s="1"/>
  <c r="N479" i="13"/>
  <c r="O479" i="13" s="1"/>
  <c r="Q479" i="13" s="1"/>
  <c r="N439" i="13"/>
  <c r="O439" i="13" s="1"/>
  <c r="Q439" i="13" s="1"/>
  <c r="N426" i="13"/>
  <c r="O426" i="13" s="1"/>
  <c r="Q426" i="13" s="1"/>
  <c r="N399" i="13"/>
  <c r="O399" i="13" s="1"/>
  <c r="Q399" i="13" s="1"/>
  <c r="N388" i="13"/>
  <c r="O388" i="13" s="1"/>
  <c r="Q388" i="13" s="1"/>
  <c r="N374" i="13"/>
  <c r="O374" i="13" s="1"/>
  <c r="Q374" i="13" s="1"/>
  <c r="N365" i="13"/>
  <c r="O365" i="13" s="1"/>
  <c r="Q365" i="13" s="1"/>
  <c r="N339" i="13"/>
  <c r="O339" i="13" s="1"/>
  <c r="Q339" i="13" s="1"/>
  <c r="N330" i="13"/>
  <c r="O330" i="13" s="1"/>
  <c r="Q330" i="13" s="1"/>
  <c r="N306" i="13"/>
  <c r="O306" i="13" s="1"/>
  <c r="Q306" i="13" s="1"/>
  <c r="N295" i="13"/>
  <c r="O295" i="13" s="1"/>
  <c r="Q295" i="13" s="1"/>
  <c r="N281" i="13"/>
  <c r="O281" i="13" s="1"/>
  <c r="Q281" i="13" s="1"/>
  <c r="N252" i="13"/>
  <c r="O252" i="13" s="1"/>
  <c r="Q252" i="13" s="1"/>
  <c r="N179" i="13"/>
  <c r="O179" i="13" s="1"/>
  <c r="Q179" i="13" s="1"/>
  <c r="N142" i="13"/>
  <c r="O142" i="13" s="1"/>
  <c r="Q142" i="13" s="1"/>
  <c r="N132" i="13"/>
  <c r="O132" i="13" s="1"/>
  <c r="Q132" i="13" s="1"/>
  <c r="N120" i="13"/>
  <c r="N98" i="13"/>
  <c r="O98" i="13" s="1"/>
  <c r="Q98" i="13" s="1"/>
  <c r="N86" i="13"/>
  <c r="O86" i="13" s="1"/>
  <c r="Q86" i="13" s="1"/>
  <c r="N55" i="13"/>
  <c r="O55" i="13" s="1"/>
  <c r="Q55" i="13" s="1"/>
  <c r="N40" i="13"/>
  <c r="O40" i="13" s="1"/>
  <c r="Q40" i="13" s="1"/>
  <c r="N898" i="13"/>
  <c r="O898" i="13" s="1"/>
  <c r="Q898" i="13" s="1"/>
  <c r="N888" i="13"/>
  <c r="N861" i="13"/>
  <c r="O861" i="13" s="1"/>
  <c r="Q861" i="13" s="1"/>
  <c r="N825" i="13"/>
  <c r="O825" i="13" s="1"/>
  <c r="Q825" i="13" s="1"/>
  <c r="N801" i="13"/>
  <c r="O801" i="13" s="1"/>
  <c r="Q801" i="13" s="1"/>
  <c r="N779" i="13"/>
  <c r="O779" i="13" s="1"/>
  <c r="Q779" i="13" s="1"/>
  <c r="N753" i="13"/>
  <c r="O753" i="13" s="1"/>
  <c r="Q753" i="13" s="1"/>
  <c r="N698" i="13"/>
  <c r="O698" i="13" s="1"/>
  <c r="Q698" i="13" s="1"/>
  <c r="N675" i="13"/>
  <c r="O675" i="13" s="1"/>
  <c r="Q675" i="13" s="1"/>
  <c r="N653" i="13"/>
  <c r="O653" i="13" s="1"/>
  <c r="Q653" i="13" s="1"/>
  <c r="N641" i="13"/>
  <c r="O641" i="13" s="1"/>
  <c r="Q641" i="13" s="1"/>
  <c r="N629" i="13"/>
  <c r="O629" i="13" s="1"/>
  <c r="Q629" i="13" s="1"/>
  <c r="N587" i="13"/>
  <c r="O587" i="13" s="1"/>
  <c r="Q587" i="13" s="1"/>
  <c r="N540" i="13"/>
  <c r="O540" i="13" s="1"/>
  <c r="Q540" i="13" s="1"/>
  <c r="N524" i="13"/>
  <c r="O524" i="13" s="1"/>
  <c r="Q524" i="13" s="1"/>
  <c r="N502" i="13"/>
  <c r="O502" i="13" s="1"/>
  <c r="Q502" i="13" s="1"/>
  <c r="N463" i="13"/>
  <c r="O463" i="13" s="1"/>
  <c r="Q463" i="13" s="1"/>
  <c r="N454" i="13"/>
  <c r="O454" i="13" s="1"/>
  <c r="Q454" i="13" s="1"/>
  <c r="N422" i="13"/>
  <c r="O422" i="13" s="1"/>
  <c r="Q422" i="13" s="1"/>
  <c r="N412" i="13"/>
  <c r="O412" i="13" s="1"/>
  <c r="Q412" i="13" s="1"/>
  <c r="N352" i="13"/>
  <c r="O352" i="13" s="1"/>
  <c r="Q352" i="13" s="1"/>
  <c r="N269" i="13"/>
  <c r="O269" i="13" s="1"/>
  <c r="Q269" i="13" s="1"/>
  <c r="N258" i="13"/>
  <c r="O258" i="13" s="1"/>
  <c r="Q258" i="13" s="1"/>
  <c r="N249" i="13"/>
  <c r="O249" i="13" s="1"/>
  <c r="Q249" i="13" s="1"/>
  <c r="N236" i="13"/>
  <c r="O236" i="13" s="1"/>
  <c r="Q236" i="13" s="1"/>
  <c r="N185" i="13"/>
  <c r="O185" i="13" s="1"/>
  <c r="Q185" i="13" s="1"/>
  <c r="N162" i="13"/>
  <c r="O162" i="13" s="1"/>
  <c r="Q162" i="13" s="1"/>
  <c r="N152" i="13"/>
  <c r="O152" i="13" s="1"/>
  <c r="Q152" i="13" s="1"/>
  <c r="N107" i="13"/>
  <c r="O107" i="13" s="1"/>
  <c r="Q107" i="13" s="1"/>
  <c r="N77" i="13"/>
  <c r="O77" i="13" s="1"/>
  <c r="Q77" i="13" s="1"/>
  <c r="N36" i="13"/>
  <c r="O36" i="13" s="1"/>
  <c r="Q36" i="13" s="1"/>
  <c r="N850" i="13"/>
  <c r="O850" i="13" s="1"/>
  <c r="Q850" i="13" s="1"/>
  <c r="N831" i="13"/>
  <c r="O831" i="13" s="1"/>
  <c r="Q831" i="13" s="1"/>
  <c r="N807" i="13"/>
  <c r="O807" i="13" s="1"/>
  <c r="Q807" i="13" s="1"/>
  <c r="N798" i="13"/>
  <c r="O798" i="13" s="1"/>
  <c r="Q798" i="13" s="1"/>
  <c r="N729" i="13"/>
  <c r="O729" i="13" s="1"/>
  <c r="Q729" i="13" s="1"/>
  <c r="N705" i="13"/>
  <c r="O705" i="13" s="1"/>
  <c r="Q705" i="13" s="1"/>
  <c r="N647" i="13"/>
  <c r="O647" i="13" s="1"/>
  <c r="Q647" i="13" s="1"/>
  <c r="N621" i="13"/>
  <c r="O621" i="13" s="1"/>
  <c r="Q621" i="13" s="1"/>
  <c r="N562" i="13"/>
  <c r="O562" i="13" s="1"/>
  <c r="Q562" i="13" s="1"/>
  <c r="N546" i="13"/>
  <c r="O546" i="13" s="1"/>
  <c r="Q546" i="13" s="1"/>
  <c r="N508" i="13"/>
  <c r="O508" i="13" s="1"/>
  <c r="Q508" i="13" s="1"/>
  <c r="N485" i="13"/>
  <c r="O485" i="13" s="1"/>
  <c r="Q485" i="13" s="1"/>
  <c r="N475" i="13"/>
  <c r="O475" i="13" s="1"/>
  <c r="Q475" i="13" s="1"/>
  <c r="N450" i="13"/>
  <c r="O450" i="13" s="1"/>
  <c r="Q450" i="13" s="1"/>
  <c r="N446" i="13"/>
  <c r="O446" i="13" s="1"/>
  <c r="Q446" i="13" s="1"/>
  <c r="N384" i="13"/>
  <c r="O384" i="13" s="1"/>
  <c r="Q384" i="13" s="1"/>
  <c r="N361" i="13"/>
  <c r="O361" i="13" s="1"/>
  <c r="Q361" i="13" s="1"/>
  <c r="N335" i="13"/>
  <c r="O335" i="13" s="1"/>
  <c r="Q335" i="13" s="1"/>
  <c r="N327" i="13"/>
  <c r="O327" i="13" s="1"/>
  <c r="Q327" i="13" s="1"/>
  <c r="N302" i="13"/>
  <c r="O302" i="13" s="1"/>
  <c r="Q302" i="13" s="1"/>
  <c r="N214" i="13"/>
  <c r="O214" i="13" s="1"/>
  <c r="Q214" i="13" s="1"/>
  <c r="N205" i="13"/>
  <c r="O205" i="13" s="1"/>
  <c r="Q205" i="13" s="1"/>
  <c r="N197" i="13"/>
  <c r="O197" i="13" s="1"/>
  <c r="Q197" i="13" s="1"/>
  <c r="N176" i="13"/>
  <c r="O176" i="13" s="1"/>
  <c r="Q176" i="13" s="1"/>
  <c r="N139" i="13"/>
  <c r="O139" i="13" s="1"/>
  <c r="Q139" i="13" s="1"/>
  <c r="N95" i="13"/>
  <c r="O95" i="13" s="1"/>
  <c r="Q95" i="13" s="1"/>
  <c r="N83" i="13"/>
  <c r="O83" i="13" s="1"/>
  <c r="Q83" i="13" s="1"/>
  <c r="N49" i="13"/>
  <c r="N911" i="13"/>
  <c r="N907" i="13"/>
  <c r="O907" i="13" s="1"/>
  <c r="Q907" i="13" s="1"/>
  <c r="N857" i="13"/>
  <c r="O857" i="13" s="1"/>
  <c r="Q857" i="13" s="1"/>
  <c r="N821" i="13"/>
  <c r="O821" i="13" s="1"/>
  <c r="Q821" i="13" s="1"/>
  <c r="N795" i="13"/>
  <c r="O795" i="13" s="1"/>
  <c r="Q795" i="13" s="1"/>
  <c r="N785" i="13"/>
  <c r="O785" i="13" s="1"/>
  <c r="Q785" i="13" s="1"/>
  <c r="N741" i="13"/>
  <c r="O741" i="13" s="1"/>
  <c r="Q741" i="13" s="1"/>
  <c r="N719" i="13"/>
  <c r="O719" i="13" s="1"/>
  <c r="Q719" i="13" s="1"/>
  <c r="N695" i="13"/>
  <c r="O695" i="13" s="1"/>
  <c r="Q695" i="13" s="1"/>
  <c r="N682" i="13"/>
  <c r="O682" i="13" s="1"/>
  <c r="Q682" i="13" s="1"/>
  <c r="N626" i="13"/>
  <c r="O626" i="13" s="1"/>
  <c r="Q626" i="13" s="1"/>
  <c r="N607" i="13"/>
  <c r="O607" i="13" s="1"/>
  <c r="Q607" i="13" s="1"/>
  <c r="N583" i="13"/>
  <c r="O583" i="13" s="1"/>
  <c r="Q583" i="13" s="1"/>
  <c r="N572" i="13"/>
  <c r="O572" i="13" s="1"/>
  <c r="Q572" i="13" s="1"/>
  <c r="N533" i="13"/>
  <c r="O533" i="13" s="1"/>
  <c r="Q533" i="13" s="1"/>
  <c r="N498" i="13"/>
  <c r="O498" i="13" s="1"/>
  <c r="Q498" i="13" s="1"/>
  <c r="N472" i="13"/>
  <c r="O472" i="13" s="1"/>
  <c r="Q472" i="13" s="1"/>
  <c r="N435" i="13"/>
  <c r="O435" i="13" s="1"/>
  <c r="Q435" i="13" s="1"/>
  <c r="N418" i="13"/>
  <c r="O418" i="13" s="1"/>
  <c r="Q418" i="13" s="1"/>
  <c r="N395" i="13"/>
  <c r="O395" i="13" s="1"/>
  <c r="Q395" i="13" s="1"/>
  <c r="N380" i="13"/>
  <c r="O380" i="13" s="1"/>
  <c r="Q380" i="13" s="1"/>
  <c r="N371" i="13"/>
  <c r="O371" i="13" s="1"/>
  <c r="Q371" i="13" s="1"/>
  <c r="N349" i="13"/>
  <c r="O349" i="13" s="1"/>
  <c r="Q349" i="13" s="1"/>
  <c r="N312" i="13"/>
  <c r="O312" i="13" s="1"/>
  <c r="Q312" i="13" s="1"/>
  <c r="N291" i="13"/>
  <c r="O291" i="13" s="1"/>
  <c r="Q291" i="13" s="1"/>
  <c r="N275" i="13"/>
  <c r="O275" i="13" s="1"/>
  <c r="Q275" i="13" s="1"/>
  <c r="N266" i="13"/>
  <c r="O266" i="13" s="1"/>
  <c r="Q266" i="13" s="1"/>
  <c r="N245" i="13"/>
  <c r="O245" i="13" s="1"/>
  <c r="Q245" i="13" s="1"/>
  <c r="N116" i="13"/>
  <c r="O116" i="13" s="1"/>
  <c r="Q116" i="13" s="1"/>
  <c r="N936" i="13"/>
  <c r="O936" i="13" s="1"/>
  <c r="Q936" i="13" s="1"/>
  <c r="N903" i="13"/>
  <c r="O903" i="13" s="1"/>
  <c r="Q903" i="13" s="1"/>
  <c r="N872" i="13"/>
  <c r="N846" i="13"/>
  <c r="O846" i="13" s="1"/>
  <c r="Q846" i="13" s="1"/>
  <c r="N842" i="13"/>
  <c r="O842" i="13" s="1"/>
  <c r="Q842" i="13" s="1"/>
  <c r="N817" i="13"/>
  <c r="O817" i="13" s="1"/>
  <c r="Q817" i="13" s="1"/>
  <c r="N791" i="13"/>
  <c r="O791" i="13" s="1"/>
  <c r="Q791" i="13" s="1"/>
  <c r="N769" i="13"/>
  <c r="O769" i="13" s="1"/>
  <c r="Q769" i="13" s="1"/>
  <c r="N762" i="13"/>
  <c r="O762" i="13" s="1"/>
  <c r="Q762" i="13" s="1"/>
  <c r="N746" i="13"/>
  <c r="O746" i="13" s="1"/>
  <c r="Q746" i="13" s="1"/>
  <c r="N715" i="13"/>
  <c r="O715" i="13" s="1"/>
  <c r="Q715" i="13" s="1"/>
  <c r="N691" i="13"/>
  <c r="O691" i="13" s="1"/>
  <c r="Q691" i="13" s="1"/>
  <c r="N687" i="13"/>
  <c r="O687" i="13" s="1"/>
  <c r="Q687" i="13" s="1"/>
  <c r="N659" i="13"/>
  <c r="O659" i="13" s="1"/>
  <c r="Q659" i="13" s="1"/>
  <c r="N638" i="13"/>
  <c r="O638" i="13" s="1"/>
  <c r="Q638" i="13" s="1"/>
  <c r="N619" i="13"/>
  <c r="O619" i="13" s="1"/>
  <c r="Q619" i="13" s="1"/>
  <c r="N596" i="13"/>
  <c r="O596" i="13" s="1"/>
  <c r="Q596" i="13" s="1"/>
  <c r="N569" i="13"/>
  <c r="O569" i="13" s="1"/>
  <c r="Q569" i="13" s="1"/>
  <c r="N559" i="13"/>
  <c r="O559" i="13" s="1"/>
  <c r="Q559" i="13" s="1"/>
  <c r="N530" i="13"/>
  <c r="O530" i="13" s="1"/>
  <c r="Q530" i="13" s="1"/>
  <c r="N521" i="13"/>
  <c r="O521" i="13" s="1"/>
  <c r="Q521" i="13" s="1"/>
  <c r="N442" i="13"/>
  <c r="O442" i="13" s="1"/>
  <c r="Q442" i="13" s="1"/>
  <c r="N432" i="13"/>
  <c r="O432" i="13" s="1"/>
  <c r="Q432" i="13" s="1"/>
  <c r="N406" i="13"/>
  <c r="O406" i="13" s="1"/>
  <c r="Q406" i="13" s="1"/>
  <c r="N402" i="13"/>
  <c r="O402" i="13" s="1"/>
  <c r="Q402" i="13" s="1"/>
  <c r="N345" i="13"/>
  <c r="O345" i="13" s="1"/>
  <c r="Q345" i="13" s="1"/>
  <c r="N332" i="13"/>
  <c r="O332" i="13" s="1"/>
  <c r="Q332" i="13" s="1"/>
  <c r="N321" i="13"/>
  <c r="O321" i="13" s="1"/>
  <c r="Q321" i="13" s="1"/>
  <c r="N297" i="13"/>
  <c r="O297" i="13" s="1"/>
  <c r="Q297" i="13" s="1"/>
  <c r="N255" i="13"/>
  <c r="O255" i="13" s="1"/>
  <c r="Q255" i="13" s="1"/>
  <c r="N242" i="13"/>
  <c r="N211" i="13"/>
  <c r="O211" i="13" s="1"/>
  <c r="Q211" i="13" s="1"/>
  <c r="N194" i="13"/>
  <c r="O194" i="13" s="1"/>
  <c r="Q194" i="13" s="1"/>
  <c r="N182" i="13"/>
  <c r="O182" i="13" s="1"/>
  <c r="Q182" i="13" s="1"/>
  <c r="N122" i="13"/>
  <c r="O122" i="13" s="1"/>
  <c r="Q122" i="13" s="1"/>
  <c r="N70" i="13"/>
  <c r="O70" i="13" s="1"/>
  <c r="Q70" i="13" s="1"/>
  <c r="N30" i="13"/>
  <c r="O30" i="13" s="1"/>
  <c r="Q30" i="13" s="1"/>
  <c r="N26" i="13"/>
  <c r="O26" i="13" s="1"/>
  <c r="Q26" i="13" s="1"/>
  <c r="N22" i="13"/>
  <c r="O22" i="13" s="1"/>
  <c r="Q22" i="13" s="1"/>
  <c r="N941" i="13"/>
  <c r="O941" i="13" s="1"/>
  <c r="Q941" i="13" s="1"/>
  <c r="N932" i="13"/>
  <c r="N917" i="13"/>
  <c r="O917" i="13" s="1"/>
  <c r="Q917" i="13" s="1"/>
  <c r="N894" i="13"/>
  <c r="O894" i="13" s="1"/>
  <c r="Q894" i="13" s="1"/>
  <c r="N878" i="13"/>
  <c r="N853" i="13"/>
  <c r="O853" i="13" s="1"/>
  <c r="Q853" i="13" s="1"/>
  <c r="N838" i="13"/>
  <c r="O838" i="13" s="1"/>
  <c r="Q838" i="13" s="1"/>
  <c r="N782" i="13"/>
  <c r="O782" i="13" s="1"/>
  <c r="Q782" i="13" s="1"/>
  <c r="N725" i="13"/>
  <c r="O725" i="13" s="1"/>
  <c r="Q725" i="13" s="1"/>
  <c r="N711" i="13"/>
  <c r="O711" i="13" s="1"/>
  <c r="Q711" i="13" s="1"/>
  <c r="N665" i="13"/>
  <c r="O665" i="13" s="1"/>
  <c r="Q665" i="13" s="1"/>
  <c r="N643" i="13"/>
  <c r="O643" i="13" s="1"/>
  <c r="Q643" i="13" s="1"/>
  <c r="N622" i="13"/>
  <c r="O622" i="13" s="1"/>
  <c r="Q622" i="13" s="1"/>
  <c r="N615" i="13"/>
  <c r="O615" i="13" s="1"/>
  <c r="Q615" i="13" s="1"/>
  <c r="N593" i="13"/>
  <c r="O593" i="13" s="1"/>
  <c r="Q593" i="13" s="1"/>
  <c r="N555" i="13"/>
  <c r="O555" i="13" s="1"/>
  <c r="Q555" i="13" s="1"/>
  <c r="N542" i="13"/>
  <c r="O542" i="13" s="1"/>
  <c r="Q542" i="13" s="1"/>
  <c r="N505" i="13"/>
  <c r="O505" i="13" s="1"/>
  <c r="Q505" i="13" s="1"/>
  <c r="N495" i="13"/>
  <c r="O495" i="13" s="1"/>
  <c r="Q495" i="13" s="1"/>
  <c r="N466" i="13"/>
  <c r="O466" i="13" s="1"/>
  <c r="Q466" i="13" s="1"/>
  <c r="N457" i="13"/>
  <c r="O457" i="13" s="1"/>
  <c r="Q457" i="13" s="1"/>
  <c r="N428" i="13"/>
  <c r="O428" i="13" s="1"/>
  <c r="Q428" i="13" s="1"/>
  <c r="N391" i="13"/>
  <c r="O391" i="13" s="1"/>
  <c r="Q391" i="13" s="1"/>
  <c r="N367" i="13"/>
  <c r="O367" i="13" s="1"/>
  <c r="Q367" i="13" s="1"/>
  <c r="N355" i="13"/>
  <c r="O355" i="13" s="1"/>
  <c r="Q355" i="13" s="1"/>
  <c r="N317" i="13"/>
  <c r="O317" i="13" s="1"/>
  <c r="Q317" i="13" s="1"/>
  <c r="N309" i="13"/>
  <c r="O309" i="13" s="1"/>
  <c r="Q309" i="13" s="1"/>
  <c r="N284" i="13"/>
  <c r="O284" i="13" s="1"/>
  <c r="Q284" i="13" s="1"/>
  <c r="N262" i="13"/>
  <c r="O262" i="13" s="1"/>
  <c r="Q262" i="13" s="1"/>
  <c r="N191" i="13"/>
  <c r="O191" i="13" s="1"/>
  <c r="Q191" i="13" s="1"/>
  <c r="N169" i="13"/>
  <c r="O169" i="13" s="1"/>
  <c r="Q169" i="13" s="1"/>
  <c r="N165" i="13"/>
  <c r="O165" i="13" s="1"/>
  <c r="Q165" i="13" s="1"/>
  <c r="N79" i="13"/>
  <c r="O79" i="13" s="1"/>
  <c r="Q79" i="13" s="1"/>
  <c r="N868" i="13"/>
  <c r="O868" i="13" s="1"/>
  <c r="Q868" i="13" s="1"/>
  <c r="N834" i="13"/>
  <c r="O834" i="13" s="1"/>
  <c r="Q834" i="13" s="1"/>
  <c r="N810" i="13"/>
  <c r="O810" i="13" s="1"/>
  <c r="Q810" i="13" s="1"/>
  <c r="N804" i="13"/>
  <c r="O804" i="13" s="1"/>
  <c r="Q804" i="13" s="1"/>
  <c r="N735" i="13"/>
  <c r="O735" i="13" s="1"/>
  <c r="Q735" i="13" s="1"/>
  <c r="N701" i="13"/>
  <c r="O701" i="13" s="1"/>
  <c r="Q701" i="13" s="1"/>
  <c r="N656" i="13"/>
  <c r="O656" i="13" s="1"/>
  <c r="Q656" i="13" s="1"/>
  <c r="N635" i="13"/>
  <c r="O635" i="13" s="1"/>
  <c r="Q635" i="13" s="1"/>
  <c r="N603" i="13"/>
  <c r="O603" i="13" s="1"/>
  <c r="Q603" i="13" s="1"/>
  <c r="N565" i="13"/>
  <c r="O565" i="13" s="1"/>
  <c r="Q565" i="13" s="1"/>
  <c r="N517" i="13"/>
  <c r="O517" i="13" s="1"/>
  <c r="Q517" i="13" s="1"/>
  <c r="N492" i="13"/>
  <c r="O492" i="13" s="1"/>
  <c r="Q492" i="13" s="1"/>
  <c r="N425" i="13"/>
  <c r="O425" i="13" s="1"/>
  <c r="Q425" i="13" s="1"/>
  <c r="N415" i="13"/>
  <c r="O415" i="13" s="1"/>
  <c r="Q415" i="13" s="1"/>
  <c r="N364" i="13"/>
  <c r="O364" i="13" s="1"/>
  <c r="Q364" i="13" s="1"/>
  <c r="N342" i="13"/>
  <c r="O342" i="13" s="1"/>
  <c r="Q342" i="13" s="1"/>
  <c r="N207" i="13"/>
  <c r="O207" i="13" s="1"/>
  <c r="Q207" i="13" s="1"/>
  <c r="N155" i="13"/>
  <c r="O155" i="13" s="1"/>
  <c r="Q155" i="13" s="1"/>
  <c r="N141" i="13"/>
  <c r="O141" i="13" s="1"/>
  <c r="Q141" i="13" s="1"/>
  <c r="N131" i="13"/>
  <c r="O131" i="13" s="1"/>
  <c r="Q131" i="13" s="1"/>
  <c r="N109" i="13"/>
  <c r="O109" i="13" s="1"/>
  <c r="Q109" i="13" s="1"/>
  <c r="N39" i="13"/>
  <c r="O39" i="13" s="1"/>
  <c r="Q39" i="13" s="1"/>
  <c r="N28" i="13"/>
  <c r="O28" i="13" s="1"/>
  <c r="Q28" i="13" s="1"/>
  <c r="N24" i="13"/>
  <c r="O24" i="13" s="1"/>
  <c r="Q24" i="13" s="1"/>
  <c r="N20" i="13"/>
  <c r="O20" i="13" s="1"/>
  <c r="Q20" i="13" s="1"/>
  <c r="N8" i="13"/>
  <c r="O8" i="13" s="1"/>
  <c r="Q8" i="13" s="1"/>
  <c r="N31" i="13"/>
  <c r="O31" i="13" s="1"/>
  <c r="Q31" i="13" s="1"/>
  <c r="N19" i="13"/>
  <c r="O19" i="13" s="1"/>
  <c r="Q19" i="13" s="1"/>
  <c r="N11" i="13"/>
  <c r="O11" i="13" s="1"/>
  <c r="Q11" i="13" s="1"/>
  <c r="N33" i="13"/>
  <c r="O33" i="13" s="1"/>
  <c r="Q33" i="13" s="1"/>
  <c r="N5" i="13"/>
  <c r="O5" i="13" s="1"/>
  <c r="Q5" i="13" s="1"/>
  <c r="N17" i="13"/>
  <c r="O17" i="13" s="1"/>
  <c r="Q17" i="13" s="1"/>
  <c r="N10" i="13"/>
  <c r="O10" i="13" s="1"/>
  <c r="Q10" i="13" s="1"/>
  <c r="N4" i="13"/>
  <c r="O4" i="13" s="1"/>
  <c r="Q4" i="13" s="1"/>
  <c r="N16" i="13"/>
  <c r="O16" i="13" s="1"/>
  <c r="Q16" i="13" s="1"/>
  <c r="N29" i="13"/>
  <c r="O29" i="13" s="1"/>
  <c r="Q29" i="13" s="1"/>
  <c r="N25" i="13"/>
  <c r="O25" i="13" s="1"/>
  <c r="Q25" i="13" s="1"/>
  <c r="N2" i="13"/>
  <c r="O2" i="13" s="1"/>
  <c r="U2" i="13"/>
  <c r="W2034" i="13" l="1"/>
  <c r="W1599" i="13"/>
  <c r="O3690" i="13"/>
  <c r="Q3690" i="13" s="1"/>
  <c r="W3190" i="13"/>
  <c r="W2329" i="13"/>
  <c r="W2963" i="13"/>
  <c r="W1584" i="13"/>
  <c r="W3703" i="13"/>
  <c r="W2736" i="13"/>
  <c r="W1040" i="13"/>
  <c r="W2640" i="13"/>
  <c r="W2638" i="13"/>
  <c r="W3524" i="13"/>
  <c r="W3086" i="13"/>
  <c r="W3546" i="13"/>
  <c r="W2175" i="13"/>
  <c r="W3188" i="13"/>
  <c r="W3002" i="13"/>
  <c r="W2926" i="13"/>
  <c r="W1481" i="13"/>
  <c r="W3939" i="13"/>
  <c r="W3109" i="13"/>
  <c r="W3807" i="13"/>
  <c r="W2295" i="13"/>
  <c r="W3872" i="13"/>
  <c r="W3826" i="13"/>
  <c r="W3411" i="13"/>
  <c r="W1259" i="13"/>
  <c r="W2733" i="13"/>
  <c r="W2225" i="13"/>
  <c r="W1662" i="13"/>
  <c r="W3966" i="13"/>
  <c r="W3961" i="13"/>
  <c r="W1519" i="13"/>
  <c r="W1344" i="13"/>
  <c r="W2994" i="13"/>
  <c r="W3542" i="13"/>
  <c r="W1305" i="13"/>
  <c r="W1648" i="13"/>
  <c r="W1428" i="13"/>
  <c r="W1986" i="13"/>
  <c r="W2648" i="13"/>
  <c r="W3268" i="13"/>
  <c r="W3655" i="13"/>
  <c r="W3945" i="13"/>
  <c r="W3325" i="13"/>
  <c r="W3095" i="13"/>
  <c r="W1746" i="13"/>
  <c r="W2049" i="13"/>
  <c r="W1513" i="13"/>
  <c r="W3200" i="13"/>
  <c r="W1222" i="13"/>
  <c r="W2755" i="13"/>
  <c r="W3905" i="13"/>
  <c r="W3122" i="13"/>
  <c r="W1247" i="13"/>
  <c r="W3212" i="13"/>
  <c r="W3627" i="13"/>
  <c r="W3573" i="13"/>
  <c r="W1816" i="13"/>
  <c r="W3721" i="13"/>
  <c r="W2285" i="13"/>
  <c r="W1455" i="13"/>
  <c r="W2798" i="13"/>
  <c r="W1525" i="13"/>
  <c r="W2256" i="13"/>
  <c r="W2723" i="13"/>
  <c r="W3391" i="13"/>
  <c r="W3867" i="13"/>
  <c r="W3138" i="13"/>
  <c r="W3711" i="13"/>
  <c r="W1738" i="13"/>
  <c r="W1612" i="13"/>
  <c r="W2138" i="13"/>
  <c r="W1672" i="13"/>
  <c r="W1730" i="13"/>
  <c r="W3436" i="13"/>
  <c r="W2234" i="13"/>
  <c r="W3164" i="13"/>
  <c r="W1859" i="13"/>
  <c r="W2184" i="13"/>
  <c r="W2716" i="13"/>
  <c r="W1579" i="13"/>
  <c r="W3232" i="13"/>
  <c r="W3528" i="13"/>
  <c r="W2624" i="13"/>
  <c r="W2220" i="13"/>
  <c r="W3924" i="13"/>
  <c r="W1949" i="13"/>
  <c r="W1042" i="13"/>
  <c r="W1332" i="13"/>
  <c r="W2828" i="13"/>
  <c r="W2505" i="13"/>
  <c r="W2305" i="13"/>
  <c r="W1067" i="13"/>
  <c r="W2117" i="13"/>
  <c r="W2012" i="13"/>
  <c r="W3458" i="13"/>
  <c r="W2862" i="13"/>
  <c r="W1952" i="13"/>
  <c r="W3377" i="13"/>
  <c r="W2600" i="13"/>
  <c r="W2165" i="13"/>
  <c r="W1847" i="13"/>
  <c r="W3357" i="13"/>
  <c r="W1638" i="13"/>
  <c r="W2696" i="13"/>
  <c r="W1317" i="13"/>
  <c r="W2908" i="13"/>
  <c r="W1142" i="13"/>
  <c r="W1045" i="13"/>
  <c r="W1685" i="13"/>
  <c r="W1932" i="13"/>
  <c r="W2149" i="13"/>
  <c r="W2155" i="13"/>
  <c r="W1839" i="13"/>
  <c r="W3472" i="13"/>
  <c r="W2820" i="13"/>
  <c r="W2876" i="13"/>
  <c r="W2432" i="13"/>
  <c r="W1491" i="13"/>
  <c r="W3330" i="13"/>
  <c r="W3257" i="13"/>
  <c r="W1294" i="13"/>
  <c r="W1778" i="13"/>
  <c r="W1856" i="13"/>
  <c r="W1877" i="13"/>
  <c r="W1535" i="13"/>
  <c r="W1109" i="13"/>
  <c r="W1062" i="13"/>
  <c r="W1251" i="13"/>
  <c r="W1922" i="13"/>
  <c r="W1795" i="13"/>
  <c r="W1972" i="13"/>
  <c r="W2393" i="13"/>
  <c r="W3021" i="13"/>
  <c r="W2411" i="13"/>
  <c r="W2777" i="13"/>
  <c r="W2469" i="13"/>
  <c r="W1902" i="13"/>
  <c r="W3834" i="13"/>
  <c r="W2516" i="13"/>
  <c r="W1517" i="13"/>
  <c r="W3850" i="13"/>
  <c r="W3277" i="13"/>
  <c r="W1475" i="13"/>
  <c r="W1037" i="13"/>
  <c r="W1390" i="13"/>
  <c r="W2009" i="13"/>
  <c r="W2825" i="13"/>
  <c r="W1909" i="13"/>
  <c r="W1558" i="13"/>
  <c r="W2485" i="13"/>
  <c r="W1971" i="13"/>
  <c r="W1501" i="13"/>
  <c r="W2027" i="13"/>
  <c r="W3859" i="13"/>
  <c r="W2990" i="13"/>
  <c r="W1966" i="13"/>
  <c r="W3247" i="13"/>
  <c r="W2553" i="13"/>
  <c r="W1742" i="13"/>
  <c r="W1413" i="13"/>
  <c r="W3915" i="13"/>
  <c r="W3481" i="13"/>
  <c r="W2952" i="13"/>
  <c r="W1959" i="13"/>
  <c r="W3029" i="13"/>
  <c r="W2795" i="13"/>
  <c r="W1363" i="13"/>
  <c r="W2236" i="13"/>
  <c r="W1666" i="13"/>
  <c r="W2610" i="13"/>
  <c r="W1048" i="13"/>
  <c r="W3184" i="13"/>
  <c r="W3553" i="13"/>
  <c r="W2508" i="13"/>
  <c r="W2970" i="13"/>
  <c r="W2385" i="13"/>
  <c r="W2038" i="13"/>
  <c r="W1313" i="13"/>
  <c r="W1338" i="13"/>
  <c r="W2574" i="13"/>
  <c r="W1548" i="13"/>
  <c r="W1654" i="13"/>
  <c r="W3901" i="13"/>
  <c r="W2609" i="13"/>
  <c r="W3767" i="13"/>
  <c r="W2547" i="13"/>
  <c r="W1263" i="13"/>
  <c r="W2397" i="13"/>
  <c r="W1554" i="13"/>
  <c r="W3394" i="13"/>
  <c r="W2621" i="13"/>
  <c r="W1674" i="13"/>
  <c r="W2539" i="13"/>
  <c r="W3509" i="13"/>
  <c r="W3142" i="13"/>
  <c r="W1497" i="13"/>
  <c r="W3100" i="13"/>
  <c r="W3865" i="13"/>
  <c r="W1472" i="13"/>
  <c r="W1298" i="13"/>
  <c r="W1511" i="13"/>
  <c r="W2348" i="13"/>
  <c r="W3949" i="13"/>
  <c r="W1904" i="13"/>
  <c r="W3601" i="13"/>
  <c r="W3301" i="13"/>
  <c r="W3151" i="13"/>
  <c r="W2097" i="13"/>
  <c r="W3340" i="13"/>
  <c r="W3957" i="13"/>
  <c r="W1709" i="13"/>
  <c r="W2996" i="13"/>
  <c r="W3960" i="13"/>
  <c r="W1896" i="13"/>
  <c r="W3159" i="13"/>
  <c r="W1151" i="13"/>
  <c r="W3544" i="13"/>
  <c r="W2744" i="13"/>
  <c r="W1650" i="13"/>
  <c r="W2530" i="13"/>
  <c r="W1405" i="13"/>
  <c r="W2959" i="13"/>
  <c r="W1126" i="13"/>
  <c r="W3226" i="13"/>
  <c r="W3044" i="13"/>
  <c r="W2288" i="13"/>
  <c r="W1349" i="13"/>
  <c r="W3094" i="13"/>
  <c r="W3079" i="13"/>
  <c r="W2617" i="13"/>
  <c r="W1862" i="13"/>
  <c r="W2880" i="13"/>
  <c r="W3534" i="13"/>
  <c r="W1445" i="13"/>
  <c r="W3725" i="13"/>
  <c r="W3346" i="13"/>
  <c r="W2746" i="13"/>
  <c r="W1531" i="13"/>
  <c r="W1723" i="13"/>
  <c r="W3115" i="13"/>
  <c r="W1133" i="13"/>
  <c r="W2363" i="13"/>
  <c r="W2421" i="13"/>
  <c r="W2903" i="13"/>
  <c r="W1281" i="13"/>
  <c r="W1421" i="13"/>
  <c r="W2337" i="13"/>
  <c r="W1253" i="13"/>
  <c r="W2672" i="13"/>
  <c r="W2978" i="13"/>
  <c r="W1050" i="13"/>
  <c r="W3593" i="13"/>
  <c r="W2435" i="13"/>
  <c r="W2320" i="13"/>
  <c r="W2261" i="13"/>
  <c r="W3716" i="13"/>
  <c r="W1158" i="13"/>
  <c r="W3442" i="13"/>
  <c r="W2464" i="13"/>
  <c r="W3421" i="13"/>
  <c r="W2662" i="13"/>
  <c r="W2083" i="13"/>
  <c r="W1527" i="13"/>
  <c r="W1781" i="13"/>
  <c r="W3307" i="13"/>
  <c r="W1695" i="13"/>
  <c r="W1020" i="13"/>
  <c r="W1602" i="13"/>
  <c r="W1916" i="13"/>
  <c r="W3640" i="13"/>
  <c r="W1016" i="13"/>
  <c r="W2124" i="13"/>
  <c r="W1116" i="13"/>
  <c r="W2294" i="13"/>
  <c r="W1824" i="13"/>
  <c r="W3634" i="13"/>
  <c r="W3007" i="13"/>
  <c r="W2768" i="13"/>
  <c r="W3705" i="13"/>
  <c r="W2928" i="13"/>
  <c r="W3462" i="13"/>
  <c r="W3517" i="13"/>
  <c r="W1112" i="13"/>
  <c r="W2280" i="13"/>
  <c r="W3071" i="13"/>
  <c r="W1550" i="13"/>
  <c r="W1634" i="13"/>
  <c r="W2635" i="13"/>
  <c r="W3684" i="13"/>
  <c r="W3067" i="13"/>
  <c r="W2986" i="13"/>
  <c r="W2046" i="13"/>
  <c r="W2772" i="13"/>
  <c r="W2891" i="13"/>
  <c r="W1397" i="13"/>
  <c r="W3382" i="13"/>
  <c r="W2060" i="13"/>
  <c r="W3355" i="13"/>
  <c r="W3678" i="13"/>
  <c r="W2935" i="13"/>
  <c r="W3180" i="13"/>
  <c r="W2376" i="13"/>
  <c r="W2076" i="13"/>
  <c r="W3064" i="13"/>
  <c r="W1271" i="13"/>
  <c r="W2598" i="13"/>
  <c r="W3817" i="13"/>
  <c r="W1729" i="13"/>
  <c r="W1173" i="13"/>
  <c r="W2987" i="13"/>
  <c r="W2136" i="13"/>
  <c r="W2087" i="13"/>
  <c r="W3536" i="13"/>
  <c r="W2330" i="13"/>
  <c r="W2786" i="13"/>
  <c r="W1290" i="13"/>
  <c r="W1529" i="13"/>
  <c r="W3107" i="13"/>
  <c r="W3829" i="13"/>
  <c r="W3082" i="13"/>
  <c r="W1992" i="13"/>
  <c r="W3179" i="13"/>
  <c r="W1370" i="13"/>
  <c r="W1719" i="13"/>
  <c r="W2085" i="13"/>
  <c r="W1466" i="13"/>
  <c r="W3603" i="13"/>
  <c r="W3026" i="13"/>
  <c r="W3295" i="13"/>
  <c r="W1567" i="13"/>
  <c r="W2983" i="13"/>
  <c r="W3060" i="13"/>
  <c r="W2932" i="13"/>
  <c r="W1075" i="13"/>
  <c r="W2442" i="13"/>
  <c r="W1099" i="13"/>
  <c r="W2400" i="13"/>
  <c r="W1927" i="13"/>
  <c r="W3840" i="13"/>
  <c r="W3673" i="13"/>
  <c r="W2227" i="13"/>
  <c r="W1974" i="13"/>
  <c r="W3909" i="13"/>
  <c r="W2141" i="13"/>
  <c r="W2925" i="13"/>
  <c r="W1269" i="13"/>
  <c r="W2198" i="13"/>
  <c r="W3447" i="13"/>
  <c r="W3567" i="13"/>
  <c r="W3054" i="13"/>
  <c r="W3662" i="13"/>
  <c r="W2568" i="13"/>
  <c r="W1940" i="13"/>
  <c r="W1943" i="13"/>
  <c r="W2041" i="13"/>
  <c r="W3649" i="13"/>
  <c r="W1179" i="13"/>
  <c r="W3875" i="13"/>
  <c r="W3048" i="13"/>
  <c r="W2900" i="13"/>
  <c r="W2705" i="13"/>
  <c r="W2250" i="13"/>
  <c r="W3614" i="13"/>
  <c r="W2204" i="13"/>
  <c r="W1381" i="13"/>
  <c r="W1432" i="13"/>
  <c r="W2851" i="13"/>
  <c r="W1686" i="13"/>
  <c r="W3582" i="13"/>
  <c r="W2656" i="13"/>
  <c r="W2103" i="13"/>
  <c r="W1439" i="13"/>
  <c r="W3216" i="13"/>
  <c r="W1703" i="13"/>
  <c r="W1088" i="13"/>
  <c r="W1668" i="13"/>
  <c r="W2946" i="13"/>
  <c r="W2311" i="13"/>
  <c r="W3236" i="13"/>
  <c r="W3491" i="13"/>
  <c r="W2811" i="13"/>
  <c r="W2081" i="13"/>
  <c r="W3172" i="13"/>
  <c r="W1597" i="13"/>
  <c r="W2586" i="13"/>
  <c r="W1358" i="13"/>
  <c r="W3503" i="13"/>
  <c r="W2840" i="13"/>
  <c r="W1874" i="13"/>
  <c r="W2054" i="13"/>
  <c r="W2191" i="13"/>
  <c r="W2725" i="13"/>
  <c r="W1120" i="13"/>
  <c r="W1454" i="13"/>
  <c r="W1594" i="13"/>
  <c r="W3229" i="13"/>
  <c r="W3076" i="13"/>
  <c r="W3844" i="13"/>
  <c r="W1804" i="13"/>
  <c r="W1574" i="13"/>
  <c r="W2455" i="13"/>
  <c r="W1018" i="13"/>
  <c r="W1159" i="13"/>
  <c r="W2492" i="13"/>
  <c r="W3718" i="13"/>
  <c r="W1216" i="13"/>
  <c r="W2318" i="13"/>
  <c r="W1374" i="13"/>
  <c r="W3507" i="13"/>
  <c r="W3239" i="13"/>
  <c r="W2562" i="13"/>
  <c r="W1810" i="13"/>
  <c r="W3696" i="13"/>
  <c r="W3796" i="13"/>
  <c r="W3154" i="13"/>
  <c r="W3074" i="13"/>
  <c r="W3770" i="13"/>
  <c r="W1256" i="13"/>
  <c r="W3297" i="13"/>
  <c r="W2690" i="13"/>
  <c r="W1822" i="13"/>
  <c r="W3801" i="13"/>
  <c r="W2763" i="13"/>
  <c r="W1540" i="13"/>
  <c r="W3288" i="13"/>
  <c r="W1277" i="13"/>
  <c r="W3203" i="13"/>
  <c r="W2724" i="13"/>
  <c r="W1122" i="13"/>
  <c r="W3364" i="13"/>
  <c r="W2714" i="13"/>
  <c r="W3760" i="13"/>
  <c r="W2643" i="13"/>
  <c r="W2346" i="13"/>
  <c r="W3735" i="13"/>
  <c r="W3954" i="13"/>
  <c r="W1626" i="13"/>
  <c r="W1458" i="13"/>
  <c r="W3927" i="13"/>
  <c r="W3403" i="13"/>
  <c r="W1834" i="13"/>
  <c r="W3465" i="13"/>
  <c r="W1083" i="13"/>
  <c r="W1051" i="13"/>
  <c r="W1427" i="13"/>
  <c r="W3554" i="13"/>
  <c r="W3241" i="13"/>
  <c r="W3374" i="13"/>
  <c r="W2164" i="13"/>
  <c r="W2014" i="13"/>
  <c r="W3564" i="13"/>
  <c r="W2674" i="13"/>
  <c r="W1477" i="13"/>
  <c r="W3329" i="13"/>
  <c r="W3123" i="13"/>
  <c r="W1039" i="13"/>
  <c r="W3782" i="13"/>
  <c r="W3439" i="13"/>
  <c r="W3440" i="13"/>
  <c r="W3438" i="13"/>
  <c r="W3125" i="13"/>
  <c r="W3727" i="13"/>
  <c r="W3131" i="13"/>
  <c r="W3135" i="13"/>
  <c r="W3245" i="13"/>
  <c r="W2322" i="13"/>
  <c r="W3548" i="13"/>
  <c r="W2683" i="13"/>
  <c r="W1114" i="13"/>
  <c r="W3313" i="13"/>
  <c r="W3317" i="13"/>
  <c r="W1385" i="13"/>
  <c r="W1846" i="13"/>
  <c r="W3515" i="13"/>
  <c r="W3743" i="13"/>
  <c r="W3747" i="13"/>
  <c r="W3749" i="13"/>
  <c r="W3753" i="13"/>
  <c r="W3877" i="13"/>
  <c r="W3119" i="13"/>
  <c r="W2814" i="13"/>
  <c r="W1693" i="13"/>
  <c r="W3478" i="13"/>
  <c r="W2268" i="13"/>
  <c r="W1812" i="13"/>
  <c r="W2465" i="13"/>
  <c r="W3592" i="13"/>
  <c r="W2555" i="13"/>
  <c r="W2291" i="13"/>
  <c r="W3943" i="13"/>
  <c r="W2753" i="13"/>
  <c r="W1351" i="13"/>
  <c r="W2222" i="13"/>
  <c r="W3409" i="13"/>
  <c r="W3410" i="13"/>
  <c r="W2531" i="13"/>
  <c r="W2941" i="13"/>
  <c r="W3755" i="13"/>
  <c r="W1065" i="13"/>
  <c r="W1682" i="13"/>
  <c r="W1422" i="13"/>
  <c r="W2413" i="13"/>
  <c r="W3890" i="13"/>
  <c r="W3891" i="13"/>
  <c r="W2033" i="13"/>
  <c r="W3657" i="13"/>
  <c r="W1722" i="13"/>
  <c r="W2477" i="13"/>
  <c r="W2367" i="13"/>
  <c r="W1696" i="13"/>
  <c r="W2784" i="13"/>
  <c r="W3467" i="13"/>
  <c r="W3468" i="13"/>
  <c r="W2522" i="13"/>
  <c r="W1113" i="13"/>
  <c r="W2491" i="13"/>
  <c r="W1683" i="13"/>
  <c r="W2130" i="13"/>
  <c r="W3560" i="13"/>
  <c r="W3792" i="13"/>
  <c r="W3331" i="13"/>
  <c r="W2807" i="13"/>
  <c r="W1340" i="13"/>
  <c r="W1789" i="13"/>
  <c r="W3896" i="13"/>
  <c r="W2500" i="13"/>
  <c r="W1697" i="13"/>
  <c r="W3670" i="13"/>
  <c r="W2425" i="13"/>
  <c r="W1348" i="13"/>
  <c r="W1701" i="13"/>
  <c r="W2099" i="13"/>
  <c r="W2979" i="13"/>
  <c r="W3227" i="13"/>
  <c r="W2324" i="13"/>
  <c r="W1459" i="13"/>
  <c r="W1963" i="13"/>
  <c r="W3827" i="13"/>
  <c r="W3228" i="13"/>
  <c r="W1356" i="13"/>
  <c r="W3830" i="13"/>
  <c r="W2292" i="13"/>
  <c r="W3406" i="13"/>
  <c r="W3045" i="13"/>
  <c r="W1325" i="13"/>
  <c r="W1326" i="13"/>
  <c r="W1108" i="13"/>
  <c r="W1931" i="13"/>
  <c r="W1323" i="13"/>
  <c r="W3332" i="13"/>
  <c r="W3334" i="13"/>
  <c r="W3333" i="13"/>
  <c r="W1700" i="13"/>
  <c r="W3427" i="13"/>
  <c r="W2260" i="13"/>
  <c r="W3776" i="13"/>
  <c r="W2866" i="13"/>
  <c r="W2870" i="13"/>
  <c r="W2647" i="13"/>
  <c r="W3880" i="13"/>
  <c r="W1779" i="13"/>
  <c r="W3944" i="13"/>
  <c r="W3020" i="13"/>
  <c r="W3345" i="13"/>
  <c r="W2676" i="13"/>
  <c r="W2593" i="13"/>
  <c r="W1593" i="13"/>
  <c r="W2086" i="13"/>
  <c r="W3596" i="13"/>
  <c r="W3639" i="13"/>
  <c r="W3644" i="13"/>
  <c r="W2790" i="13"/>
  <c r="W1436" i="13"/>
  <c r="W3902" i="13"/>
  <c r="W3555" i="13"/>
  <c r="W2594" i="13"/>
  <c r="W1793" i="13"/>
  <c r="W3598" i="13"/>
  <c r="W2841" i="13"/>
  <c r="W1444" i="13"/>
  <c r="W1797" i="13"/>
  <c r="W3339" i="13"/>
  <c r="W3780" i="13"/>
  <c r="W2517" i="13"/>
  <c r="W1262" i="13"/>
  <c r="W2152" i="13"/>
  <c r="W1505" i="13"/>
  <c r="W3618" i="13"/>
  <c r="W3441" i="13"/>
  <c r="W2816" i="13"/>
  <c r="W1452" i="13"/>
  <c r="W2468" i="13"/>
  <c r="W1026" i="13"/>
  <c r="W3778" i="13"/>
  <c r="W3781" i="13"/>
  <c r="W1956" i="13"/>
  <c r="W2171" i="13"/>
  <c r="W2424" i="13"/>
  <c r="W2299" i="13"/>
  <c r="W2783" i="13"/>
  <c r="W2008" i="13"/>
  <c r="W3846" i="13"/>
  <c r="W2818" i="13"/>
  <c r="W1536" i="13"/>
  <c r="W3803" i="13"/>
  <c r="W2565" i="13"/>
  <c r="W1901" i="13"/>
  <c r="W2843" i="13"/>
  <c r="W1630" i="13"/>
  <c r="W3842" i="13"/>
  <c r="W2107" i="13"/>
  <c r="W1643" i="13"/>
  <c r="W3451" i="13"/>
  <c r="W2680" i="13"/>
  <c r="W2151" i="13"/>
  <c r="W1079" i="13"/>
  <c r="W3205" i="13"/>
  <c r="W1543" i="13"/>
  <c r="W3646" i="13"/>
  <c r="W3652" i="13"/>
  <c r="W3650" i="13"/>
  <c r="W2444" i="13"/>
  <c r="W1257" i="13"/>
  <c r="W2896" i="13"/>
  <c r="W3647" i="13"/>
  <c r="W2974" i="13"/>
  <c r="W3832" i="13"/>
  <c r="W3835" i="13"/>
  <c r="W2839" i="13"/>
  <c r="W1025" i="13"/>
  <c r="W2044" i="13"/>
  <c r="W3583" i="13"/>
  <c r="W2238" i="13"/>
  <c r="W3838" i="13"/>
  <c r="W3917" i="13"/>
  <c r="W2585" i="13"/>
  <c r="W1393" i="13"/>
  <c r="W1870" i="13"/>
  <c r="W1463" i="13"/>
  <c r="W3387" i="13"/>
  <c r="W2509" i="13"/>
  <c r="W2691" i="13"/>
  <c r="W1276" i="13"/>
  <c r="W1734" i="13"/>
  <c r="W3469" i="13"/>
  <c r="W2534" i="13"/>
  <c r="W1401" i="13"/>
  <c r="W3059" i="13"/>
  <c r="W3062" i="13"/>
  <c r="W2450" i="13"/>
  <c r="W2494" i="13"/>
  <c r="W2073" i="13"/>
  <c r="W1551" i="13"/>
  <c r="W1355" i="13"/>
  <c r="W3259" i="13"/>
  <c r="W3016" i="13"/>
  <c r="W3455" i="13"/>
  <c r="W3785" i="13"/>
  <c r="W3788" i="13"/>
  <c r="W2591" i="13"/>
  <c r="W3013" i="13"/>
  <c r="W1342" i="13"/>
  <c r="W2571" i="13"/>
  <c r="W3371" i="13"/>
  <c r="W3372" i="13"/>
  <c r="W3541" i="13"/>
  <c r="W3490" i="13"/>
  <c r="W2701" i="13"/>
  <c r="W1331" i="13"/>
  <c r="W2265" i="13"/>
  <c r="W1435" i="13"/>
  <c r="W2815" i="13"/>
  <c r="W2146" i="13"/>
  <c r="W3246" i="13"/>
  <c r="W3568" i="13"/>
  <c r="W3570" i="13"/>
  <c r="W1879" i="13"/>
  <c r="W1489" i="13"/>
  <c r="W3761" i="13"/>
  <c r="W3765" i="13"/>
  <c r="W2542" i="13"/>
  <c r="W1301" i="13"/>
  <c r="W1878" i="13"/>
  <c r="W3108" i="13"/>
  <c r="W3293" i="13"/>
  <c r="W2366" i="13"/>
  <c r="W2852" i="13"/>
  <c r="W1608" i="13"/>
  <c r="W2055" i="13"/>
  <c r="W1884" i="13"/>
  <c r="W3373" i="13"/>
  <c r="W2309" i="13"/>
  <c r="W1716" i="13"/>
  <c r="W3456" i="13"/>
  <c r="W3088" i="13"/>
  <c r="W1721" i="13"/>
  <c r="W3475" i="13"/>
  <c r="W3916" i="13"/>
  <c r="W2906" i="13"/>
  <c r="W1743" i="13"/>
  <c r="W2302" i="13"/>
  <c r="W2850" i="13"/>
  <c r="W2615" i="13"/>
  <c r="W3848" i="13"/>
  <c r="W2352" i="13"/>
  <c r="W3368" i="13"/>
  <c r="W2732" i="13"/>
  <c r="W2552" i="13"/>
  <c r="W1852" i="13"/>
  <c r="W1024" i="13"/>
  <c r="W1692" i="13"/>
  <c r="W2589" i="13"/>
  <c r="W1562" i="13"/>
  <c r="W2948" i="13"/>
  <c r="W1094" i="13"/>
  <c r="W1362" i="13"/>
  <c r="W1431" i="13"/>
  <c r="W2118" i="13"/>
  <c r="W1783" i="13"/>
  <c r="W2546" i="13"/>
  <c r="W3272" i="13"/>
  <c r="W3275" i="13"/>
  <c r="W1601" i="13"/>
  <c r="W2484" i="13"/>
  <c r="W2719" i="13"/>
  <c r="W1563" i="13"/>
  <c r="W3147" i="13"/>
  <c r="W3114" i="13"/>
  <c r="W3033" i="13"/>
  <c r="W1704" i="13"/>
  <c r="W2150" i="13"/>
  <c r="W3389" i="13"/>
  <c r="W3526" i="13"/>
  <c r="W2512" i="13"/>
  <c r="W3335" i="13"/>
  <c r="W2883" i="13"/>
  <c r="W1735" i="13"/>
  <c r="W3337" i="13"/>
  <c r="W2720" i="13"/>
  <c r="W1157" i="13"/>
  <c r="W2692" i="13"/>
  <c r="W2263" i="13"/>
  <c r="W3654" i="13"/>
  <c r="W2401" i="13"/>
  <c r="W3946" i="13"/>
  <c r="W3327" i="13"/>
  <c r="W2462" i="13"/>
  <c r="W3914" i="13"/>
  <c r="W1293" i="13"/>
  <c r="W2682" i="13"/>
  <c r="W3895" i="13"/>
  <c r="W3898" i="13"/>
  <c r="W3035" i="13"/>
  <c r="W3766" i="13"/>
  <c r="W2832" i="13"/>
  <c r="W1059" i="13"/>
  <c r="W1275" i="13"/>
  <c r="W1913" i="13"/>
  <c r="W2104" i="13"/>
  <c r="W3378" i="13"/>
  <c r="W2752" i="13"/>
  <c r="W2252" i="13"/>
  <c r="W1119" i="13"/>
  <c r="W2089" i="13"/>
  <c r="W3242" i="13"/>
  <c r="W2440" i="13"/>
  <c r="W1493" i="13"/>
  <c r="W1559" i="13"/>
  <c r="W3669" i="13"/>
  <c r="W3672" i="13"/>
  <c r="W3671" i="13"/>
  <c r="W3040" i="13"/>
  <c r="W2504" i="13"/>
  <c r="W1890" i="13"/>
  <c r="W3352" i="13"/>
  <c r="W3361" i="13"/>
  <c r="W3129" i="13"/>
  <c r="W1124" i="13"/>
  <c r="W1832" i="13"/>
  <c r="W1969" i="13"/>
  <c r="W1844" i="13"/>
  <c r="W3637" i="13"/>
  <c r="W3222" i="13"/>
  <c r="W2606" i="13"/>
  <c r="W1930" i="13"/>
  <c r="W3278" i="13"/>
  <c r="W2604" i="13"/>
  <c r="W1036" i="13"/>
  <c r="W1378" i="13"/>
  <c r="W3183" i="13"/>
  <c r="W2384" i="13"/>
  <c r="W1321" i="13"/>
  <c r="W3042" i="13"/>
  <c r="W2669" i="13"/>
  <c r="W2528" i="13"/>
  <c r="W3318" i="13"/>
  <c r="W2551" i="13"/>
  <c r="W3904" i="13"/>
  <c r="W3906" i="13"/>
  <c r="W1361" i="13"/>
  <c r="W1957" i="13"/>
  <c r="W3356" i="13"/>
  <c r="W3861" i="13"/>
  <c r="W1440" i="13"/>
  <c r="W2314" i="13"/>
  <c r="W2040" i="13"/>
  <c r="W2681" i="13"/>
  <c r="W3120" i="13"/>
  <c r="W2496" i="13"/>
  <c r="W1346" i="13"/>
  <c r="W2334" i="13"/>
  <c r="W1604" i="13"/>
  <c r="W3856" i="13"/>
  <c r="W2793" i="13"/>
  <c r="W2349" i="13"/>
  <c r="W1605" i="13"/>
  <c r="W3134" i="13"/>
  <c r="W1354" i="13"/>
  <c r="W1897" i="13"/>
  <c r="W3448" i="13"/>
  <c r="W3225" i="13"/>
  <c r="W1220" i="13"/>
  <c r="W2016" i="13"/>
  <c r="W3533" i="13"/>
  <c r="W2702" i="13"/>
  <c r="W2025" i="13"/>
  <c r="W2506" i="13"/>
  <c r="W1132" i="13"/>
  <c r="W1590" i="13"/>
  <c r="W3198" i="13"/>
  <c r="W2418" i="13"/>
  <c r="W1417" i="13"/>
  <c r="W3742" i="13"/>
  <c r="W2369" i="13"/>
  <c r="W1044" i="13"/>
  <c r="W3574" i="13"/>
  <c r="W2622" i="13"/>
  <c r="W3112" i="13"/>
  <c r="W3934" i="13"/>
  <c r="W2430" i="13"/>
  <c r="W3535" i="13"/>
  <c r="W3260" i="13"/>
  <c r="W2878" i="13"/>
  <c r="W3566" i="13"/>
  <c r="W2698" i="13"/>
  <c r="W3213" i="13"/>
  <c r="W3220" i="13"/>
  <c r="W2499" i="13"/>
  <c r="W2242" i="13"/>
  <c r="W3168" i="13"/>
  <c r="W3787" i="13"/>
  <c r="W3739" i="13"/>
  <c r="W2498" i="13"/>
  <c r="W2567" i="13"/>
  <c r="W3056" i="13"/>
  <c r="W3017" i="13"/>
  <c r="W1646" i="13"/>
  <c r="W2590" i="13"/>
  <c r="W1442" i="13"/>
  <c r="W2945" i="13"/>
  <c r="W3025" i="13"/>
  <c r="W2597" i="13"/>
  <c r="W3527" i="13"/>
  <c r="W2863" i="13"/>
  <c r="W2694" i="13"/>
  <c r="W1450" i="13"/>
  <c r="W2619" i="13"/>
  <c r="W1609" i="13"/>
  <c r="W2443" i="13"/>
  <c r="W1809" i="13"/>
  <c r="W3285" i="13"/>
  <c r="W2360" i="13"/>
  <c r="W3689" i="13"/>
  <c r="W3698" i="13"/>
  <c r="W3692" i="13"/>
  <c r="W2520" i="13"/>
  <c r="W3751" i="13"/>
  <c r="W2541" i="13"/>
  <c r="W3824" i="13"/>
  <c r="W2678" i="13"/>
  <c r="W2685" i="13"/>
  <c r="W3052" i="13"/>
  <c r="W1770" i="13"/>
  <c r="W3252" i="13"/>
  <c r="W3428" i="13"/>
  <c r="W2912" i="13"/>
  <c r="W2845" i="13"/>
  <c r="W3726" i="13"/>
  <c r="W3668" i="13"/>
  <c r="W1885" i="13"/>
  <c r="W3851" i="13"/>
  <c r="W2240" i="13"/>
  <c r="W2307" i="13"/>
  <c r="W3336" i="13"/>
  <c r="W3113" i="13"/>
  <c r="W3532" i="13"/>
  <c r="W2721" i="13"/>
  <c r="W2686" i="13"/>
  <c r="W1538" i="13"/>
  <c r="W2006" i="13"/>
  <c r="W3563" i="13"/>
  <c r="W3121" i="13"/>
  <c r="W2216" i="13"/>
  <c r="W1106" i="13"/>
  <c r="W1350" i="13"/>
  <c r="W1915" i="13"/>
  <c r="W3888" i="13"/>
  <c r="W2420" i="13"/>
  <c r="W2453" i="13"/>
  <c r="W1546" i="13"/>
  <c r="W2226" i="13"/>
  <c r="W3300" i="13"/>
  <c r="W1352" i="13"/>
  <c r="W1705" i="13"/>
  <c r="W2287" i="13"/>
  <c r="W3015" i="13"/>
  <c r="W2276" i="13"/>
  <c r="W2953" i="13"/>
  <c r="W3041" i="13"/>
  <c r="W3907" i="13"/>
  <c r="W3234" i="13"/>
  <c r="W2614" i="13"/>
  <c r="W1123" i="13"/>
  <c r="W3012" i="13"/>
  <c r="W2743" i="13"/>
  <c r="W1248" i="13"/>
  <c r="W3098" i="13"/>
  <c r="W2364" i="13"/>
  <c r="W2756" i="13"/>
  <c r="W3746" i="13"/>
  <c r="W2479" i="13"/>
  <c r="W3653" i="13"/>
  <c r="W3658" i="13"/>
  <c r="W1644" i="13"/>
  <c r="W2368" i="13"/>
  <c r="W3117" i="13"/>
  <c r="W3116" i="13"/>
  <c r="W2968" i="13"/>
  <c r="W1843" i="13"/>
  <c r="W2206" i="13"/>
  <c r="W2781" i="13"/>
  <c r="W3940" i="13"/>
  <c r="W3941" i="13"/>
  <c r="W3926" i="13"/>
  <c r="W2478" i="13"/>
  <c r="W2011" i="13"/>
  <c r="W2172" i="13"/>
  <c r="W3432" i="13"/>
  <c r="W3209" i="13"/>
  <c r="W1523" i="13"/>
  <c r="W2559" i="13"/>
  <c r="W2188" i="13"/>
  <c r="W1057" i="13"/>
  <c r="W2148" i="13"/>
  <c r="W3217" i="13"/>
  <c r="W2519" i="13"/>
  <c r="W1446" i="13"/>
  <c r="W2230" i="13"/>
  <c r="W2233" i="13"/>
  <c r="W3390" i="13"/>
  <c r="W2583" i="13"/>
  <c r="W2212" i="13"/>
  <c r="W1014" i="13"/>
  <c r="W1089" i="13"/>
  <c r="W2123" i="13"/>
  <c r="W3214" i="13"/>
  <c r="W2550" i="13"/>
  <c r="W1448" i="13"/>
  <c r="W1801" i="13"/>
  <c r="W2166" i="13"/>
  <c r="W2127" i="13"/>
  <c r="W2823" i="13"/>
  <c r="W3282" i="13"/>
  <c r="W3615" i="13"/>
  <c r="W2972" i="13"/>
  <c r="W3862" i="13"/>
  <c r="W2966" i="13"/>
  <c r="W3931" i="13"/>
  <c r="W3096" i="13"/>
  <c r="W2602" i="13"/>
  <c r="W2195" i="13"/>
  <c r="W1989" i="13"/>
  <c r="W1532" i="13"/>
  <c r="W3379" i="13"/>
  <c r="W3237" i="13"/>
  <c r="W3790" i="13"/>
  <c r="W2340" i="13"/>
  <c r="W3255" i="13"/>
  <c r="W3892" i="13"/>
  <c r="W1684" i="13"/>
  <c r="W1875" i="13"/>
  <c r="W1425" i="13"/>
  <c r="W2381" i="13"/>
  <c r="W3167" i="13"/>
  <c r="W2806" i="13"/>
  <c r="W2428" i="13"/>
  <c r="W1102" i="13"/>
  <c r="W2342" i="13"/>
  <c r="W2147" i="13"/>
  <c r="W1542" i="13"/>
  <c r="W2253" i="13"/>
  <c r="W2407" i="13"/>
  <c r="W3348" i="13"/>
  <c r="W2819" i="13"/>
  <c r="W2370" i="13"/>
  <c r="W1110" i="13"/>
  <c r="W2799" i="13"/>
  <c r="W2365" i="13"/>
  <c r="W1544" i="13"/>
  <c r="W1575" i="13"/>
  <c r="W2451" i="13"/>
  <c r="W1994" i="13"/>
  <c r="W2942" i="13"/>
  <c r="W2717" i="13"/>
  <c r="W3269" i="13"/>
  <c r="W3580" i="13"/>
  <c r="W1840" i="13"/>
  <c r="W3057" i="13"/>
  <c r="W3426" i="13"/>
  <c r="W3433" i="13"/>
  <c r="W3430" i="13"/>
  <c r="W2824" i="13"/>
  <c r="W1687" i="13"/>
  <c r="W3133" i="13"/>
  <c r="W3701" i="13"/>
  <c r="W3700" i="13"/>
  <c r="W3942" i="13"/>
  <c r="W1104" i="13"/>
  <c r="W1796" i="13"/>
  <c r="W2493" i="13"/>
  <c r="W3148" i="13"/>
  <c r="W2727" i="13"/>
  <c r="W2129" i="13"/>
  <c r="W3266" i="13"/>
  <c r="W2651" i="13"/>
  <c r="W2437" i="13"/>
  <c r="W1339" i="13"/>
  <c r="W2257" i="13"/>
  <c r="W1713" i="13"/>
  <c r="W3393" i="13"/>
  <c r="W3396" i="13"/>
  <c r="W3397" i="13"/>
  <c r="W2890" i="13"/>
  <c r="W3444" i="13"/>
  <c r="W2695" i="13"/>
  <c r="W2773" i="13"/>
  <c r="W1347" i="13"/>
  <c r="W2048" i="13"/>
  <c r="W3083" i="13"/>
  <c r="W2675" i="13"/>
  <c r="W1284" i="13"/>
  <c r="W1842" i="13"/>
  <c r="W1955" i="13"/>
  <c r="W2810" i="13"/>
  <c r="W3004" i="13"/>
  <c r="W3576" i="13"/>
  <c r="W2649" i="13"/>
  <c r="W1524" i="13"/>
  <c r="W2861" i="13"/>
  <c r="W1557" i="13"/>
  <c r="W3579" i="13"/>
  <c r="W3479" i="13"/>
  <c r="W1434" i="13"/>
  <c r="W2245" i="13"/>
  <c r="W3660" i="13"/>
  <c r="W3763" i="13"/>
  <c r="W2471" i="13"/>
  <c r="W2189" i="13"/>
  <c r="W1629" i="13"/>
  <c r="W3537" i="13"/>
  <c r="W2667" i="13"/>
  <c r="W1883" i="13"/>
  <c r="W2700" i="13"/>
  <c r="W2570" i="13"/>
  <c r="W1443" i="13"/>
  <c r="W2180" i="13"/>
  <c r="W3103" i="13"/>
  <c r="W2797" i="13"/>
  <c r="W1343" i="13"/>
  <c r="W1881" i="13"/>
  <c r="W3284" i="13"/>
  <c r="W2898" i="13"/>
  <c r="W2545" i="13"/>
  <c r="W3290" i="13"/>
  <c r="W3291" i="13"/>
  <c r="W2566" i="13"/>
  <c r="W3302" i="13"/>
  <c r="W3311" i="13"/>
  <c r="W3305" i="13"/>
  <c r="W2272" i="13"/>
  <c r="W2748" i="13"/>
  <c r="W1214" i="13"/>
  <c r="W3679" i="13"/>
  <c r="W3680" i="13"/>
  <c r="W3702" i="13"/>
  <c r="W2704" i="13"/>
  <c r="W1280" i="13"/>
  <c r="W3283" i="13"/>
  <c r="W3037" i="13"/>
  <c r="W2779" i="13"/>
  <c r="W3319" i="13"/>
  <c r="W3050" i="13"/>
  <c r="W1077" i="13"/>
  <c r="W3221" i="13"/>
  <c r="W1359" i="13"/>
  <c r="W3132" i="13"/>
  <c r="W3474" i="13"/>
  <c r="W3550" i="13"/>
  <c r="W3195" i="13"/>
  <c r="W3194" i="13"/>
  <c r="W2582" i="13"/>
  <c r="W1539" i="13"/>
  <c r="W3211" i="13"/>
  <c r="W2887" i="13"/>
  <c r="W2473" i="13"/>
  <c r="W2655" i="13"/>
  <c r="W1935" i="13"/>
  <c r="W1591" i="13"/>
  <c r="W3028" i="13"/>
  <c r="W3030" i="13"/>
  <c r="W3031" i="13"/>
  <c r="W2452" i="13"/>
  <c r="W1071" i="13"/>
  <c r="W1447" i="13"/>
  <c r="W2084" i="13"/>
  <c r="W3501" i="13"/>
  <c r="W2537" i="13"/>
  <c r="W2080" i="13"/>
  <c r="W2249" i="13"/>
  <c r="W3732" i="13"/>
  <c r="W3738" i="13"/>
  <c r="W3737" i="13"/>
  <c r="W3733" i="13"/>
  <c r="W1309" i="13"/>
  <c r="W2062" i="13"/>
  <c r="W3398" i="13"/>
  <c r="W2482" i="13"/>
  <c r="W2301" i="13"/>
  <c r="W3043" i="13"/>
  <c r="W3736" i="13"/>
  <c r="W2490" i="13"/>
  <c r="W3682" i="13"/>
  <c r="W3351" i="13"/>
  <c r="W3857" i="13"/>
  <c r="W2510" i="13"/>
  <c r="W3126" i="13"/>
  <c r="W3130" i="13"/>
  <c r="W3127" i="13"/>
  <c r="W3415" i="13"/>
  <c r="W3414" i="13"/>
  <c r="W3413" i="13"/>
  <c r="W3510" i="13"/>
  <c r="W3511" i="13"/>
  <c r="W1181" i="13"/>
  <c r="W3666" i="13"/>
  <c r="W2854" i="13"/>
  <c r="W2503" i="13"/>
  <c r="W3376" i="13"/>
  <c r="W2860" i="13"/>
  <c r="W3429" i="13"/>
  <c r="W3047" i="13"/>
  <c r="W2726" i="13"/>
  <c r="W1379" i="13"/>
  <c r="W1670" i="13"/>
  <c r="W3363" i="13"/>
  <c r="W2913" i="13"/>
  <c r="W1064" i="13"/>
  <c r="W1101" i="13"/>
  <c r="W3885" i="13"/>
  <c r="W3887" i="13"/>
  <c r="W1841" i="13"/>
  <c r="W2391" i="13"/>
  <c r="W2431" i="13"/>
  <c r="W2521" i="13"/>
  <c r="W1561" i="13"/>
  <c r="W2650" i="13"/>
  <c r="W1592" i="13"/>
  <c r="W1934" i="13"/>
  <c r="W2371" i="13"/>
  <c r="W2109" i="13"/>
  <c r="W1914" i="13"/>
  <c r="W3572" i="13"/>
  <c r="W3839" i="13"/>
  <c r="W1081" i="13"/>
  <c r="W1272" i="13"/>
  <c r="W2960" i="13"/>
  <c r="W2751" i="13"/>
  <c r="W1411" i="13"/>
  <c r="W2160" i="13"/>
  <c r="W2269" i="13"/>
  <c r="W3011" i="13"/>
  <c r="W2092" i="13"/>
  <c r="W2167" i="13"/>
  <c r="W3522" i="13"/>
  <c r="W2924" i="13"/>
  <c r="W1814" i="13"/>
  <c r="W3642" i="13"/>
  <c r="W3516" i="13"/>
  <c r="W2879" i="13"/>
  <c r="W2668" i="13"/>
  <c r="W2354" i="13"/>
  <c r="W3870" i="13"/>
  <c r="W3871" i="13"/>
  <c r="W3499" i="13"/>
  <c r="W1255" i="13"/>
  <c r="W1098" i="13"/>
  <c r="W2255" i="13"/>
  <c r="W3709" i="13"/>
  <c r="W1103" i="13"/>
  <c r="W3911" i="13"/>
  <c r="W1933" i="13"/>
  <c r="W3819" i="13"/>
  <c r="W2951" i="13"/>
  <c r="W1533" i="13"/>
  <c r="W3795" i="13"/>
  <c r="W2940" i="13"/>
  <c r="W3482" i="13"/>
  <c r="W3153" i="13"/>
  <c r="W1375" i="13"/>
  <c r="W3695" i="13"/>
  <c r="W2788" i="13"/>
  <c r="W2657" i="13"/>
  <c r="W3254" i="13"/>
  <c r="W2579" i="13"/>
  <c r="W1146" i="13"/>
  <c r="W1486" i="13"/>
  <c r="W1647" i="13"/>
  <c r="W2931" i="13"/>
  <c r="W2930" i="13"/>
  <c r="W3918" i="13"/>
  <c r="W3630" i="13"/>
  <c r="W2548" i="13"/>
  <c r="W1139" i="13"/>
  <c r="W3762" i="13"/>
  <c r="W2868" i="13"/>
  <c r="W2646" i="13"/>
  <c r="W1254" i="13"/>
  <c r="W1828" i="13"/>
  <c r="W2447" i="13"/>
  <c r="W3304" i="13"/>
  <c r="W2944" i="13"/>
  <c r="W2248" i="13"/>
  <c r="W1357" i="13"/>
  <c r="W1794" i="13"/>
  <c r="W1727" i="13"/>
  <c r="W3174" i="13"/>
  <c r="W3092" i="13"/>
  <c r="W1457" i="13"/>
  <c r="W1706" i="13"/>
  <c r="W2383" i="13"/>
  <c r="W3405" i="13"/>
  <c r="W2729" i="13"/>
  <c r="W1871" i="13"/>
  <c r="W3631" i="13"/>
  <c r="W3267" i="13"/>
  <c r="W2758" i="13"/>
  <c r="W1780" i="13"/>
  <c r="W3860" i="13"/>
  <c r="W3262" i="13"/>
  <c r="W1518" i="13"/>
  <c r="W1675" i="13"/>
  <c r="W3852" i="13"/>
  <c r="W3407" i="13"/>
  <c r="W2527" i="13"/>
  <c r="W2588" i="13"/>
  <c r="W1423" i="13"/>
  <c r="W1823" i="13"/>
  <c r="W1708" i="13"/>
  <c r="W1826" i="13"/>
  <c r="W3155" i="13"/>
  <c r="W3675" i="13"/>
  <c r="W2770" i="13"/>
  <c r="W1589" i="13"/>
  <c r="W3464" i="13"/>
  <c r="W3256" i="13"/>
  <c r="W2375" i="13"/>
  <c r="W3452" i="13"/>
  <c r="W1128" i="13"/>
  <c r="W3215" i="13"/>
  <c r="W3622" i="13"/>
  <c r="W2706" i="13"/>
  <c r="W1273" i="13"/>
  <c r="W3003" i="13"/>
  <c r="W2596" i="13"/>
  <c r="W1091" i="13"/>
  <c r="W3494" i="13"/>
  <c r="W2782" i="13"/>
  <c r="W3502" i="13"/>
  <c r="W3053" i="13"/>
  <c r="W3521" i="13"/>
  <c r="W2436" i="13"/>
  <c r="W1487" i="13"/>
  <c r="W3645" i="13"/>
  <c r="W2631" i="13"/>
  <c r="W2760" i="13"/>
  <c r="W1011" i="13"/>
  <c r="W2161" i="13"/>
  <c r="W3384" i="13"/>
  <c r="W2514" i="13"/>
  <c r="W2652" i="13"/>
  <c r="W1149" i="13"/>
  <c r="W2290" i="13"/>
  <c r="W3619" i="13"/>
  <c r="W2507" i="13"/>
  <c r="W1388" i="13"/>
  <c r="W2030" i="13"/>
  <c r="W1965" i="13"/>
  <c r="W3932" i="13"/>
  <c r="W3196" i="13"/>
  <c r="W2642" i="13"/>
  <c r="W1302" i="13"/>
  <c r="W1910" i="13"/>
  <c r="W3192" i="13"/>
  <c r="W3006" i="13"/>
  <c r="W2742" i="13"/>
  <c r="W1306" i="13"/>
  <c r="W2032" i="13"/>
  <c r="W2338" i="13"/>
  <c r="W3400" i="13"/>
  <c r="W2501" i="13"/>
  <c r="W1453" i="13"/>
  <c r="W1093" i="13"/>
  <c r="W1733" i="13"/>
  <c r="W3599" i="13"/>
  <c r="W2560" i="13"/>
  <c r="W1569" i="13"/>
  <c r="W1942" i="13"/>
  <c r="W2031" i="13"/>
  <c r="W1975" i="13"/>
  <c r="W3594" i="13"/>
  <c r="W2163" i="13"/>
  <c r="W2125" i="13"/>
  <c r="W2158" i="13"/>
  <c r="W1012" i="13"/>
  <c r="W3953" i="13"/>
  <c r="W2336" i="13"/>
  <c r="W2105" i="13"/>
  <c r="W2323" i="13"/>
  <c r="W1063" i="13"/>
  <c r="W3930" i="13"/>
  <c r="W3897" i="13"/>
  <c r="W2599" i="13"/>
  <c r="W1082" i="13"/>
  <c r="W2362" i="13"/>
  <c r="W3799" i="13"/>
  <c r="W3075" i="13"/>
  <c r="W3005" i="13"/>
  <c r="W2132" i="13"/>
  <c r="W1919" i="13"/>
  <c r="W1995" i="13"/>
  <c r="W3628" i="13"/>
  <c r="W3768" i="13"/>
  <c r="W2372" i="13"/>
  <c r="W1688" i="13"/>
  <c r="W3854" i="13"/>
  <c r="W3648" i="13"/>
  <c r="W2497" i="13"/>
  <c r="W1366" i="13"/>
  <c r="W2405" i="13"/>
  <c r="W1555" i="13"/>
  <c r="W2293" i="13"/>
  <c r="W3845" i="13"/>
  <c r="W3149" i="13"/>
  <c r="W3385" i="13"/>
  <c r="W2849" i="13"/>
  <c r="W1021" i="13"/>
  <c r="W3659" i="13"/>
  <c r="W2965" i="13"/>
  <c r="W2454" i="13"/>
  <c r="W1836" i="13"/>
  <c r="W3480" i="13"/>
  <c r="W2445" i="13"/>
  <c r="W2190" i="13"/>
  <c r="W3748" i="13"/>
  <c r="W2711" i="13"/>
  <c r="W1484" i="13"/>
  <c r="W1570" i="13"/>
  <c r="W2029" i="13"/>
  <c r="W1717" i="13"/>
  <c r="W3562" i="13"/>
  <c r="W3686" i="13"/>
  <c r="W2738" i="13"/>
  <c r="W1398" i="13"/>
  <c r="W1678" i="13"/>
  <c r="W3724" i="13"/>
  <c r="W2980" i="13"/>
  <c r="W2480" i="13"/>
  <c r="W1402" i="13"/>
  <c r="W1774" i="13"/>
  <c r="W3496" i="13"/>
  <c r="W2984" i="13"/>
  <c r="W2529" i="13"/>
  <c r="W1565" i="13"/>
  <c r="W1635" i="13"/>
  <c r="W1613" i="13"/>
  <c r="W2115" i="13"/>
  <c r="W3146" i="13"/>
  <c r="W3034" i="13"/>
  <c r="W2654" i="13"/>
  <c r="W1690" i="13"/>
  <c r="W2303" i="13"/>
  <c r="W3354" i="13"/>
  <c r="W2993" i="13"/>
  <c r="W1912" i="13"/>
  <c r="W2327" i="13"/>
  <c r="W1528" i="13"/>
  <c r="W3586" i="13"/>
  <c r="W3423" i="13"/>
  <c r="W2228" i="13"/>
  <c r="W1600" i="13"/>
  <c r="W2219" i="13"/>
  <c r="W1389" i="13"/>
  <c r="W3597" i="13"/>
  <c r="W3538" i="13"/>
  <c r="W2434" i="13"/>
  <c r="W1403" i="13"/>
  <c r="W2254" i="13"/>
  <c r="W1485" i="13"/>
  <c r="W3804" i="13"/>
  <c r="W3156" i="13"/>
  <c r="W3101" i="13"/>
  <c r="W2035" i="13"/>
  <c r="W1680" i="13"/>
  <c r="W3607" i="13"/>
  <c r="W3497" i="13"/>
  <c r="W2741" i="13"/>
  <c r="W1090" i="13"/>
  <c r="W2013" i="13"/>
  <c r="W3758" i="13"/>
  <c r="W3344" i="13"/>
  <c r="W3178" i="13"/>
  <c r="W2728" i="13"/>
  <c r="W1462" i="13"/>
  <c r="W3310" i="13"/>
  <c r="W2422" i="13"/>
  <c r="W2489" i="13"/>
  <c r="W3124" i="13"/>
  <c r="W2388" i="13"/>
  <c r="W3202" i="13"/>
  <c r="W2328" i="13"/>
  <c r="W1144" i="13"/>
  <c r="W3248" i="13"/>
  <c r="W2713" i="13"/>
  <c r="W2133" i="13"/>
  <c r="W3326" i="13"/>
  <c r="W3061" i="13"/>
  <c r="W2515" i="13"/>
  <c r="W1056" i="13"/>
  <c r="W2177" i="13"/>
  <c r="W2778" i="13"/>
  <c r="W2709" i="13"/>
  <c r="W1015" i="13"/>
  <c r="W1115" i="13"/>
  <c r="W2213" i="13"/>
  <c r="W3419" i="13"/>
  <c r="W2569" i="13"/>
  <c r="W1580" i="13"/>
  <c r="W1645" i="13"/>
  <c r="W1889" i="13"/>
  <c r="W3274" i="13"/>
  <c r="W3280" i="13"/>
  <c r="W2441" i="13"/>
  <c r="W1494" i="13"/>
  <c r="W1786" i="13"/>
  <c r="W3187" i="13"/>
  <c r="W2971" i="13"/>
  <c r="W2712" i="13"/>
  <c r="W1498" i="13"/>
  <c r="W2410" i="13"/>
  <c r="W1918" i="13"/>
  <c r="W3152" i="13"/>
  <c r="W2859" i="13"/>
  <c r="W2689" i="13"/>
  <c r="W2182" i="13"/>
  <c r="W2217" i="13"/>
  <c r="W3350" i="13"/>
  <c r="W3699" i="13"/>
  <c r="W2750" i="13"/>
  <c r="W1070" i="13"/>
  <c r="W1798" i="13"/>
  <c r="W3450" i="13"/>
  <c r="W3089" i="13"/>
  <c r="W1664" i="13"/>
  <c r="W2223" i="13"/>
  <c r="W1335" i="13"/>
  <c r="W3879" i="13"/>
  <c r="W3547" i="13"/>
  <c r="W2641" i="13"/>
  <c r="W1316" i="13"/>
  <c r="W1669" i="13"/>
  <c r="W1951" i="13"/>
  <c r="W1041" i="13"/>
  <c r="W3729" i="13"/>
  <c r="W3938" i="13"/>
  <c r="W2176" i="13"/>
  <c r="W1319" i="13"/>
  <c r="W2374" i="13"/>
  <c r="W1283" i="13"/>
  <c r="W3309" i="13"/>
  <c r="W3828" i="13"/>
  <c r="W3197" i="13"/>
  <c r="W1096" i="13"/>
  <c r="W2173" i="13"/>
  <c r="W2273" i="13"/>
  <c r="W2169" i="13"/>
  <c r="W3365" i="13"/>
  <c r="W3595" i="13"/>
  <c r="W2513" i="13"/>
  <c r="W1430" i="13"/>
  <c r="W1996" i="13"/>
  <c r="W3090" i="13"/>
  <c r="W3855" i="13"/>
  <c r="W3805" i="13"/>
  <c r="W1367" i="13"/>
  <c r="W3730" i="13"/>
  <c r="W3383" i="13"/>
  <c r="W2881" i="13"/>
  <c r="W1252" i="13"/>
  <c r="W3489" i="13"/>
  <c r="W2871" i="13"/>
  <c r="W1968" i="13"/>
  <c r="W3422" i="13"/>
  <c r="W3157" i="13"/>
  <c r="W2289" i="13"/>
  <c r="W1152" i="13"/>
  <c r="W1636" i="13"/>
  <c r="W2838" i="13"/>
  <c r="W2043" i="13"/>
  <c r="W3543" i="13"/>
  <c r="W2308" i="13"/>
  <c r="W1017" i="13"/>
  <c r="W1741" i="13"/>
  <c r="W2355" i="13"/>
  <c r="W2423" i="13"/>
  <c r="W3677" i="13"/>
  <c r="W3104" i="13"/>
  <c r="W2526" i="13"/>
  <c r="W1058" i="13"/>
  <c r="W3908" i="13"/>
  <c r="W2875" i="13"/>
  <c r="W2607" i="13"/>
  <c r="W1027" i="13"/>
  <c r="W1169" i="13"/>
  <c r="W2274" i="13"/>
  <c r="W1699" i="13"/>
  <c r="W3014" i="13"/>
  <c r="W2745" i="13"/>
  <c r="W2739" i="13"/>
  <c r="W1310" i="13"/>
  <c r="W2771" i="13"/>
  <c r="W1953" i="13"/>
  <c r="W1314" i="13"/>
  <c r="W1829" i="13"/>
  <c r="W3185" i="13"/>
  <c r="W1084" i="13"/>
  <c r="W1776" i="13"/>
  <c r="W2351" i="13"/>
  <c r="W1800" i="13"/>
  <c r="W3292" i="13"/>
  <c r="W3066" i="13"/>
  <c r="W2687" i="13"/>
  <c r="W1412" i="13"/>
  <c r="W2343" i="13"/>
  <c r="W1689" i="13"/>
  <c r="W3955" i="13"/>
  <c r="W3590" i="13"/>
  <c r="W2126" i="13"/>
  <c r="W1419" i="13"/>
  <c r="W2135" i="13"/>
  <c r="W1937" i="13"/>
  <c r="W3495" i="13"/>
  <c r="W3513" i="13"/>
  <c r="W2864" i="13"/>
  <c r="W1976" i="13"/>
  <c r="W2143" i="13"/>
  <c r="W1681" i="13"/>
  <c r="W1217" i="13"/>
  <c r="W3913" i="13"/>
  <c r="W2769" i="13"/>
  <c r="W1526" i="13"/>
  <c r="W3882" i="13"/>
  <c r="W3367" i="13"/>
  <c r="W3289" i="13"/>
  <c r="W3141" i="13"/>
  <c r="W1136" i="13"/>
  <c r="W1894" i="13"/>
  <c r="W3771" i="13"/>
  <c r="W2618" i="13"/>
  <c r="W1130" i="13"/>
  <c r="W1728" i="13"/>
  <c r="W2829" i="13"/>
  <c r="W2389" i="13"/>
  <c r="W1371" i="13"/>
  <c r="W3303" i="13"/>
  <c r="W2943" i="13"/>
  <c r="W1052" i="13"/>
  <c r="W1820" i="13"/>
  <c r="W2929" i="13"/>
  <c r="W3431" i="13"/>
  <c r="W2969" i="13"/>
  <c r="W1383" i="13"/>
  <c r="W3734" i="13"/>
  <c r="W2396" i="13"/>
  <c r="W1345" i="13"/>
  <c r="W1837" i="13"/>
  <c r="W2243" i="13"/>
  <c r="W3084" i="13"/>
  <c r="W3249" i="13"/>
  <c r="W2707" i="13"/>
  <c r="W1471" i="13"/>
  <c r="W3912" i="13"/>
  <c r="W2837" i="13"/>
  <c r="W1299" i="13"/>
  <c r="W2144" i="13"/>
  <c r="W3707" i="13"/>
  <c r="W3182" i="13"/>
  <c r="W2791" i="13"/>
  <c r="W1406" i="13"/>
  <c r="W2053" i="13"/>
  <c r="W3786" i="13"/>
  <c r="W2882" i="13"/>
  <c r="W2920" i="13"/>
  <c r="W2082" i="13"/>
  <c r="W1274" i="13"/>
  <c r="W1410" i="13"/>
  <c r="W1651" i="13"/>
  <c r="W1642" i="13"/>
  <c r="W2194" i="13"/>
  <c r="W3408" i="13"/>
  <c r="W2958" i="13"/>
  <c r="W1180" i="13"/>
  <c r="W2093" i="13"/>
  <c r="W1785" i="13"/>
  <c r="W3764" i="13"/>
  <c r="W3643" i="13"/>
  <c r="W2433" i="13"/>
  <c r="W1508" i="13"/>
  <c r="W1861" i="13"/>
  <c r="W1799" i="13"/>
  <c r="W1726" i="13"/>
  <c r="W3250" i="13"/>
  <c r="W3651" i="13"/>
  <c r="W2572" i="13"/>
  <c r="W2052" i="13"/>
  <c r="W1603" i="13"/>
  <c r="W3461" i="13"/>
  <c r="W3223" i="13"/>
  <c r="W2731" i="13"/>
  <c r="W1676" i="13"/>
  <c r="W1895" i="13"/>
  <c r="W1903" i="13"/>
  <c r="W3818" i="13"/>
  <c r="W3616" i="13"/>
  <c r="W2344" i="13"/>
  <c r="W3091" i="13"/>
  <c r="W3545" i="13"/>
  <c r="W3070" i="13"/>
  <c r="W3621" i="13"/>
  <c r="W3186" i="13"/>
  <c r="W3821" i="13"/>
  <c r="W1958" i="13"/>
  <c r="W2463" i="13"/>
  <c r="W2872" i="13"/>
  <c r="W2633" i="13"/>
  <c r="W1148" i="13"/>
  <c r="W2157" i="13"/>
  <c r="W3380" i="13"/>
  <c r="W2708" i="13"/>
  <c r="W1267" i="13"/>
  <c r="W3353" i="13"/>
  <c r="W3065" i="13"/>
  <c r="W1495" i="13"/>
  <c r="W1939" i="13"/>
  <c r="W3170" i="13"/>
  <c r="W2544" i="13"/>
  <c r="W1441" i="13"/>
  <c r="W1954" i="13"/>
  <c r="W2037" i="13"/>
  <c r="W3886" i="13"/>
  <c r="W2885" i="13"/>
  <c r="W2554" i="13"/>
  <c r="W1250" i="13"/>
  <c r="W1145" i="13"/>
  <c r="W1679" i="13"/>
  <c r="W3858" i="13"/>
  <c r="W2808" i="13"/>
  <c r="W1395" i="13"/>
  <c r="W2010" i="13"/>
  <c r="W3933" i="13"/>
  <c r="W2848" i="13"/>
  <c r="W2625" i="13"/>
  <c r="W2659" i="13"/>
  <c r="W1066" i="13"/>
  <c r="W1502" i="13"/>
  <c r="W2402" i="13"/>
  <c r="W3774" i="13"/>
  <c r="W3308" i="13"/>
  <c r="W2836" i="13"/>
  <c r="W2488" i="13"/>
  <c r="W1506" i="13"/>
  <c r="W2390" i="13"/>
  <c r="W2218" i="13"/>
  <c r="W2063" i="13"/>
  <c r="W3504" i="13"/>
  <c r="W2587" i="13"/>
  <c r="W1665" i="13"/>
  <c r="W3868" i="13"/>
  <c r="W3664" i="13"/>
  <c r="W2636" i="13"/>
  <c r="W1137" i="13"/>
  <c r="W2078" i="13"/>
  <c r="W3754" i="13"/>
  <c r="W3191" i="13"/>
  <c r="W2666" i="13"/>
  <c r="W1047" i="13"/>
  <c r="W1213" i="13"/>
  <c r="W2277" i="13"/>
  <c r="W2481" i="13"/>
  <c r="W3728" i="13"/>
  <c r="W2899" i="13"/>
  <c r="W1324" i="13"/>
  <c r="W1788" i="13"/>
  <c r="W2142" i="13"/>
  <c r="W2170" i="13"/>
  <c r="W3676" i="13"/>
  <c r="W3166" i="13"/>
  <c r="W2045" i="13"/>
  <c r="W1055" i="13"/>
  <c r="W1135" i="13"/>
  <c r="W3144" i="13"/>
  <c r="W3929" i="13"/>
  <c r="W3160" i="13"/>
  <c r="W2660" i="13"/>
  <c r="W1409" i="13"/>
  <c r="W3306" i="13"/>
  <c r="W3519" i="13"/>
  <c r="W2549" i="13"/>
  <c r="W1218" i="13"/>
  <c r="W1710" i="13"/>
  <c r="W3460" i="13"/>
  <c r="W2804" i="13"/>
  <c r="W1364" i="13"/>
  <c r="W2395" i="13"/>
  <c r="W3273" i="13"/>
  <c r="W2703" i="13"/>
  <c r="W2102" i="13"/>
  <c r="W3294" i="13"/>
  <c r="W2947" i="13"/>
  <c r="W1926" i="13"/>
  <c r="W3641" i="13"/>
  <c r="W1260" i="13"/>
  <c r="W1632" i="13"/>
  <c r="W3476" i="13"/>
  <c r="W2921" i="13"/>
  <c r="W1380" i="13"/>
  <c r="W3161" i="13"/>
  <c r="W1053" i="13"/>
  <c r="W2179" i="13"/>
  <c r="W3315" i="13"/>
  <c r="W1553" i="13"/>
  <c r="W1898" i="13"/>
  <c r="W2403" i="13"/>
  <c r="W2061" i="13"/>
  <c r="W3636" i="13"/>
  <c r="W2627" i="13"/>
  <c r="W1295" i="13"/>
  <c r="W2282" i="13"/>
  <c r="W2237" i="13"/>
  <c r="W3023" i="13"/>
  <c r="W2715" i="13"/>
  <c r="W1507" i="13"/>
  <c r="W2114" i="13"/>
  <c r="W2214" i="13"/>
  <c r="W3661" i="13"/>
  <c r="W3080" i="13"/>
  <c r="W2842" i="13"/>
  <c r="W2270" i="13"/>
  <c r="W1920" i="13"/>
  <c r="W3231" i="13"/>
  <c r="W3404" i="13"/>
  <c r="W2812" i="13"/>
  <c r="W2661" i="13"/>
  <c r="W2266" i="13"/>
  <c r="W1860" i="13"/>
  <c r="W3218" i="13"/>
  <c r="W2511" i="13"/>
  <c r="W1312" i="13"/>
  <c r="W3837" i="13"/>
  <c r="W2904" i="13"/>
  <c r="W2446" i="13"/>
  <c r="W2028" i="13"/>
  <c r="W3136" i="13"/>
  <c r="W2762" i="13"/>
  <c r="W2026" i="13"/>
  <c r="W1731" i="13"/>
  <c r="W3717" i="13"/>
  <c r="W3789" i="13"/>
  <c r="W2874" i="13"/>
  <c r="W1420" i="13"/>
  <c r="W2137" i="13"/>
  <c r="W1775" i="13"/>
  <c r="W3633" i="13"/>
  <c r="W3111" i="13"/>
  <c r="W2241" i="13"/>
  <c r="W3386" i="13"/>
  <c r="W3158" i="13"/>
  <c r="W1872" i="13"/>
  <c r="W2056" i="13"/>
  <c r="W3557" i="13"/>
  <c r="W2429" i="13"/>
  <c r="W3402" i="13"/>
  <c r="W3281" i="13"/>
  <c r="W2584" i="13"/>
  <c r="W1811" i="13"/>
  <c r="W2867" i="13"/>
  <c r="W2955" i="13"/>
  <c r="W1460" i="13"/>
  <c r="W3024" i="13"/>
  <c r="W2426" i="13"/>
  <c r="W3369" i="13"/>
  <c r="W2749" i="13"/>
  <c r="W1803" i="13"/>
  <c r="W3667" i="13"/>
  <c r="W2794" i="13"/>
  <c r="W1744" i="13"/>
  <c r="W3106" i="13"/>
  <c r="W2317" i="13"/>
  <c r="W1476" i="13"/>
  <c r="W1807" i="13"/>
  <c r="W3514" i="13"/>
  <c r="W2780" i="13"/>
  <c r="W1060" i="13"/>
  <c r="W2181" i="13"/>
  <c r="W3750" i="13"/>
  <c r="W1061" i="13"/>
  <c r="W1819" i="13"/>
  <c r="W3483" i="13"/>
  <c r="W2858" i="13"/>
  <c r="W2764" i="13"/>
  <c r="W1391" i="13"/>
  <c r="W1707" i="13"/>
  <c r="W3772" i="13"/>
  <c r="W2892" i="13"/>
  <c r="W1121" i="13"/>
  <c r="W2201" i="13"/>
  <c r="W3899" i="13"/>
  <c r="W2985" i="13"/>
  <c r="W1270" i="13"/>
  <c r="W1303" i="13"/>
  <c r="W2406" i="13"/>
  <c r="W2059" i="13"/>
  <c r="W3591" i="13"/>
  <c r="W3500" i="13"/>
  <c r="W2697" i="13"/>
  <c r="W2581" i="13"/>
  <c r="W1307" i="13"/>
  <c r="W2119" i="13"/>
  <c r="W1866" i="13"/>
  <c r="W3449" i="13"/>
  <c r="W2893" i="13"/>
  <c r="W1408" i="13"/>
  <c r="W1857" i="13"/>
  <c r="W2601" i="13"/>
  <c r="W2558" i="13"/>
  <c r="W1107" i="13"/>
  <c r="W1962" i="13"/>
  <c r="W3219" i="13"/>
  <c r="W2936" i="13"/>
  <c r="W2345" i="13"/>
  <c r="W1595" i="13"/>
  <c r="W1961" i="13"/>
  <c r="W1805" i="13"/>
  <c r="W3833" i="13"/>
  <c r="W3399" i="13"/>
  <c r="W2857" i="13"/>
  <c r="W1516" i="13"/>
  <c r="W1451" i="13"/>
  <c r="W2112" i="13"/>
  <c r="W1329" i="13"/>
  <c r="W3694" i="13"/>
  <c r="W2821" i="13"/>
  <c r="W1327" i="13"/>
  <c r="W2427" i="13"/>
  <c r="W3919" i="13"/>
  <c r="W3956" i="13"/>
  <c r="W3487" i="13"/>
  <c r="W3605" i="13"/>
  <c r="W3323" i="13"/>
  <c r="W2039" i="13"/>
  <c r="W1279" i="13"/>
  <c r="W3360" i="13"/>
  <c r="W3118" i="13"/>
  <c r="W1087" i="13"/>
  <c r="W1566" i="13"/>
  <c r="W3287" i="13"/>
  <c r="W2699" i="13"/>
  <c r="W1556" i="13"/>
  <c r="W1628" i="13"/>
  <c r="W3063" i="13"/>
  <c r="W2561" i="13"/>
  <c r="W1095" i="13"/>
  <c r="W2767" i="13"/>
  <c r="W2679" i="13"/>
  <c r="W3794" i="13"/>
  <c r="W2653" i="13"/>
  <c r="W1376" i="13"/>
  <c r="W1928" i="13"/>
  <c r="W2937" i="13"/>
  <c r="W2939" i="13"/>
  <c r="W1572" i="13"/>
  <c r="W3417" i="13"/>
  <c r="W2688" i="13"/>
  <c r="W1991" i="13"/>
  <c r="W2247" i="13"/>
  <c r="W3253" i="13"/>
  <c r="W2457" i="13"/>
  <c r="W1129" i="13"/>
  <c r="W1782" i="13"/>
  <c r="W3663" i="13"/>
  <c r="W2775" i="13"/>
  <c r="W2373" i="13"/>
  <c r="W1023" i="13"/>
  <c r="W1503" i="13"/>
  <c r="W2156" i="13"/>
  <c r="W1946" i="13"/>
  <c r="W3473" i="13"/>
  <c r="W2914" i="13"/>
  <c r="W1072" i="13"/>
  <c r="W1944" i="13"/>
  <c r="W2200" i="13"/>
  <c r="W1876" i="13"/>
  <c r="W3952" i="13"/>
  <c r="W3928" i="13"/>
  <c r="W3081" i="13"/>
  <c r="W1399" i="13"/>
  <c r="W1941" i="13"/>
  <c r="W3720" i="13"/>
  <c r="W3171" i="13"/>
  <c r="W2637" i="13"/>
  <c r="W2449" i="13"/>
  <c r="W1407" i="13"/>
  <c r="W2398" i="13"/>
  <c r="W2186" i="13"/>
  <c r="W3505" i="13"/>
  <c r="W2809" i="13"/>
  <c r="W1504" i="13"/>
  <c r="W1467" i="13"/>
  <c r="W3820" i="13"/>
  <c r="W2333" i="13"/>
  <c r="W2693" i="13"/>
  <c r="W1219" i="13"/>
  <c r="W1698" i="13"/>
  <c r="W2074" i="13"/>
  <c r="W3204" i="13"/>
  <c r="W3230" i="13"/>
  <c r="W2244" i="13"/>
  <c r="W2153" i="13"/>
  <c r="W3741" i="13"/>
  <c r="W3876" i="13"/>
  <c r="W2644" i="13"/>
  <c r="W1677" i="13"/>
  <c r="W2315" i="13"/>
  <c r="W3298" i="13"/>
  <c r="W2886" i="13"/>
  <c r="W1720" i="13"/>
  <c r="W2938" i="13"/>
  <c r="W3143" i="13"/>
  <c r="W3484" i="13"/>
  <c r="W3347" i="13"/>
  <c r="W2592" i="13"/>
  <c r="W1337" i="13"/>
  <c r="W3606" i="13"/>
  <c r="W2917" i="13"/>
  <c r="W1268" i="13"/>
  <c r="W1848" i="13"/>
  <c r="W2419" i="13"/>
  <c r="W3022" i="13"/>
  <c r="W2632" i="13"/>
  <c r="W2017" i="13"/>
  <c r="W1908" i="13"/>
  <c r="W2801" i="13"/>
  <c r="W2466" i="13"/>
  <c r="W1085" i="13"/>
  <c r="W1711" i="13"/>
  <c r="W2310" i="13"/>
  <c r="W3558" i="13"/>
  <c r="W2981" i="13"/>
  <c r="W2187" i="13"/>
  <c r="W1886" i="13"/>
  <c r="W3719" i="13"/>
  <c r="W3571" i="13"/>
  <c r="W3177" i="13"/>
  <c r="W2131" i="13"/>
  <c r="W1470" i="13"/>
  <c r="W3843" i="13"/>
  <c r="W2976" i="13"/>
  <c r="W2989" i="13"/>
  <c r="W1515" i="13"/>
  <c r="W2193" i="13"/>
  <c r="W3629" i="13"/>
  <c r="W3359" i="13"/>
  <c r="W2911" i="13"/>
  <c r="W1950" i="13"/>
  <c r="W1111" i="13"/>
  <c r="W2922" i="13"/>
  <c r="W2392" i="13"/>
  <c r="W1369" i="13"/>
  <c r="W1806" i="13"/>
  <c r="W3362" i="13"/>
  <c r="W2888" i="13"/>
  <c r="W2538" i="13"/>
  <c r="W1092" i="13"/>
  <c r="W1960" i="13"/>
  <c r="W2116" i="13"/>
  <c r="W3162" i="13"/>
  <c r="W3529" i="13"/>
  <c r="W2557" i="13"/>
  <c r="W1117" i="13"/>
  <c r="W1773" i="13"/>
  <c r="W2211" i="13"/>
  <c r="W1736" i="13"/>
  <c r="W3706" i="13"/>
  <c r="W2612" i="13"/>
  <c r="W1249" i="13"/>
  <c r="W1905" i="13"/>
  <c r="W3802" i="13"/>
  <c r="W3612" i="13"/>
  <c r="W1568" i="13"/>
  <c r="W3046" i="13"/>
  <c r="W2628" i="13"/>
  <c r="W1433" i="13"/>
  <c r="W3889" i="13"/>
  <c r="W3632" i="13"/>
  <c r="W2846" i="13"/>
  <c r="W1977" i="13"/>
  <c r="W2992" i="13"/>
  <c r="W1054" i="13"/>
  <c r="W1394" i="13"/>
  <c r="W1893" i="13"/>
  <c r="W2684" i="13"/>
  <c r="W2205" i="13"/>
  <c r="W1973" i="13"/>
  <c r="W3077" i="13"/>
  <c r="W1880" i="13"/>
  <c r="W2339" i="13"/>
  <c r="W2271" i="13"/>
  <c r="W3565" i="13"/>
  <c r="W3058" i="13"/>
  <c r="W2844" i="13"/>
  <c r="W1787" i="13"/>
  <c r="W1892" i="13"/>
  <c r="W3687" i="13"/>
  <c r="W3224" i="13"/>
  <c r="W3085" i="13"/>
  <c r="W1141" i="13"/>
  <c r="W1827" i="13"/>
  <c r="W2415" i="13"/>
  <c r="W3936" i="13"/>
  <c r="W3244" i="13"/>
  <c r="W1694" i="13"/>
  <c r="W1831" i="13"/>
  <c r="W3358" i="13"/>
  <c r="W2956" i="13"/>
  <c r="W2613" i="13"/>
  <c r="W1465" i="13"/>
  <c r="W1639" i="13"/>
  <c r="W2975" i="13"/>
  <c r="W2578" i="13"/>
  <c r="W2319" i="13"/>
  <c r="W1813" i="13"/>
  <c r="W3435" i="13"/>
  <c r="W3608" i="13"/>
  <c r="W2304" i="13"/>
  <c r="W1147" i="13"/>
  <c r="W1869" i="13"/>
  <c r="W1850" i="13"/>
  <c r="W3777" i="13"/>
  <c r="W2869" i="13"/>
  <c r="W1732" i="13"/>
  <c r="W2120" i="13"/>
  <c r="W3381" i="13"/>
  <c r="W3561" i="13"/>
  <c r="W2414" i="13"/>
  <c r="W1633" i="13"/>
  <c r="W2577" i="13"/>
  <c r="W1545" i="13"/>
  <c r="W3920" i="13"/>
  <c r="W1640" i="13"/>
  <c r="W2174" i="13"/>
  <c r="W2834" i="13"/>
  <c r="W2475" i="13"/>
  <c r="W1150" i="13"/>
  <c r="W1490" i="13"/>
  <c r="W1607" i="13"/>
  <c r="W2221" i="13"/>
  <c r="W3434" i="13"/>
  <c r="W2977" i="13"/>
  <c r="W2387" i="13"/>
  <c r="W1068" i="13"/>
  <c r="W1891" i="13"/>
  <c r="W1712" i="13"/>
  <c r="W3584" i="13"/>
  <c r="W3173" i="13"/>
  <c r="W1652" i="13"/>
  <c r="W2235" i="13"/>
  <c r="W3589" i="13"/>
  <c r="W3710" i="13"/>
  <c r="W2933" i="13"/>
  <c r="W1964" i="13"/>
  <c r="W2197" i="13"/>
  <c r="W3681" i="13"/>
  <c r="W3102" i="13"/>
  <c r="W3181" i="13"/>
  <c r="W1987" i="13"/>
  <c r="W1771" i="13"/>
  <c r="W3921" i="13"/>
  <c r="W3874" i="13"/>
  <c r="W2474" i="13"/>
  <c r="W1097" i="13"/>
  <c r="W1802" i="13"/>
  <c r="W2439" i="13"/>
  <c r="W3454" i="13"/>
  <c r="W2467" i="13"/>
  <c r="W2122" i="13"/>
  <c r="W1078" i="13"/>
  <c r="W1577" i="13"/>
  <c r="W1667" i="13"/>
  <c r="W3320" i="13"/>
  <c r="W2573" i="13"/>
  <c r="W2639" i="13"/>
  <c r="W1784" i="13"/>
  <c r="W2215" i="13"/>
  <c r="W3740" i="13"/>
  <c r="W3577" i="13"/>
  <c r="W2448" i="13"/>
  <c r="W2095" i="13"/>
  <c r="W3923" i="13"/>
  <c r="W2208" i="13"/>
  <c r="W1100" i="13"/>
  <c r="W1792" i="13"/>
  <c r="W3163" i="13"/>
  <c r="W3401" i="13"/>
  <c r="W3935" i="13"/>
  <c r="W2532" i="13"/>
  <c r="W1333" i="13"/>
  <c r="W3271" i="13"/>
  <c r="W2787" i="13"/>
  <c r="W3958" i="13"/>
  <c r="W3769" i="13"/>
  <c r="W2608" i="13"/>
  <c r="W1384" i="13"/>
  <c r="W2902" i="13"/>
  <c r="W1246" i="13"/>
  <c r="W1671" i="13"/>
  <c r="W2259" i="13"/>
  <c r="W3286" i="13"/>
  <c r="W3073" i="13"/>
  <c r="W1867" i="13"/>
  <c r="W1838" i="13"/>
  <c r="W3110" i="13"/>
  <c r="W2835" i="13"/>
  <c r="W1300" i="13"/>
  <c r="W2379" i="13"/>
  <c r="W2229" i="13"/>
  <c r="W3453" i="13"/>
  <c r="W3773" i="13"/>
  <c r="W2901" i="13"/>
  <c r="W1888" i="13"/>
  <c r="W2196" i="13"/>
  <c r="W1993" i="13"/>
  <c r="W2306" i="13"/>
  <c r="W3959" i="13"/>
  <c r="W3235" i="13"/>
  <c r="W2535" i="13"/>
  <c r="W1547" i="13"/>
  <c r="W2047" i="13"/>
  <c r="W3551" i="13"/>
  <c r="W3903" i="13"/>
  <c r="W2564" i="13"/>
  <c r="W1365" i="13"/>
  <c r="W1631" i="13"/>
  <c r="W2988" i="13"/>
  <c r="W2997" i="13"/>
  <c r="W1322" i="13"/>
  <c r="W3416" i="13"/>
  <c r="W2833" i="13"/>
  <c r="W1320" i="13"/>
  <c r="W2121" i="13"/>
  <c r="W2251" i="13"/>
  <c r="W1479" i="13"/>
  <c r="W3791" i="13"/>
  <c r="W3967" i="13"/>
  <c r="W2576" i="13"/>
  <c r="W1985" i="13"/>
  <c r="W1438" i="13"/>
  <c r="W3199" i="13"/>
  <c r="W3009" i="13"/>
  <c r="W1777" i="13"/>
  <c r="W3588" i="13"/>
  <c r="W3463" i="13"/>
  <c r="W2934" i="13"/>
  <c r="W1140" i="13"/>
  <c r="W3600" i="13"/>
  <c r="W2718" i="13"/>
  <c r="W3556" i="13"/>
  <c r="W3587" i="13"/>
  <c r="W2626" i="13"/>
  <c r="W1429" i="13"/>
  <c r="W2759" i="13"/>
  <c r="W3518" i="13"/>
  <c r="W3443" i="13"/>
  <c r="W2605" i="13"/>
  <c r="W1480" i="13"/>
  <c r="W2007" i="13"/>
  <c r="W2847" i="13"/>
  <c r="W3279" i="13"/>
  <c r="W3169" i="13"/>
  <c r="W1868" i="13"/>
  <c r="W2051" i="13"/>
  <c r="W2267" i="13"/>
  <c r="W3723" i="13"/>
  <c r="W2916" i="13"/>
  <c r="W1396" i="13"/>
  <c r="W1929" i="13"/>
  <c r="W2982" i="13"/>
  <c r="W3078" i="13"/>
  <c r="W2919" i="13"/>
  <c r="W1656" i="13"/>
  <c r="W1917" i="13"/>
  <c r="W2350" i="13"/>
  <c r="W2159" i="13"/>
  <c r="W3506" i="13"/>
  <c r="W2894" i="13"/>
  <c r="W2897" i="13"/>
  <c r="W1080" i="13"/>
  <c r="W1718" i="13"/>
  <c r="W3822" i="13"/>
  <c r="W3027" i="13"/>
  <c r="W2658" i="13"/>
  <c r="W1461" i="13"/>
  <c r="W1659" i="13"/>
  <c r="W1578" i="13"/>
  <c r="W2961" i="13"/>
  <c r="W3093" i="13"/>
  <c r="W1282" i="13"/>
  <c r="W1418" i="13"/>
  <c r="W2113" i="13"/>
  <c r="W3512" i="13"/>
  <c r="W2822" i="13"/>
  <c r="W1416" i="13"/>
  <c r="W1673" i="13"/>
  <c r="W1817" i="13"/>
  <c r="W3951" i="13"/>
  <c r="W3008" i="13"/>
  <c r="W2670" i="13"/>
  <c r="W1377" i="13"/>
  <c r="W1610" i="13"/>
  <c r="W3370" i="13"/>
  <c r="W3105" i="13"/>
  <c r="W1614" i="13"/>
  <c r="W3797" i="13"/>
  <c r="W3051" i="13"/>
  <c r="W2722" i="13"/>
  <c r="W1541" i="13"/>
  <c r="W3847" i="13"/>
  <c r="W3206" i="13"/>
  <c r="W2629" i="13"/>
  <c r="W3731" i="13"/>
  <c r="W3823" i="13"/>
  <c r="W1576" i="13"/>
  <c r="W2856" i="13"/>
  <c r="W2090" i="13"/>
  <c r="W3392" i="13"/>
  <c r="W2909" i="13"/>
  <c r="W1296" i="13"/>
  <c r="W1899" i="13"/>
  <c r="W3375" i="13"/>
  <c r="W2905" i="13"/>
  <c r="W1492" i="13"/>
  <c r="W2128" i="13"/>
  <c r="W3623" i="13"/>
  <c r="W3493" i="13"/>
  <c r="W1076" i="13"/>
  <c r="W1768" i="13"/>
  <c r="W1990" i="13"/>
  <c r="W2110" i="13"/>
  <c r="W3010" i="13"/>
  <c r="W3498" i="13"/>
  <c r="W2830" i="13"/>
  <c r="W2192" i="13"/>
  <c r="W2278" i="13"/>
  <c r="W1887" i="13"/>
  <c r="W3866" i="13"/>
  <c r="W3922" i="13"/>
  <c r="W2754" i="13"/>
  <c r="W1573" i="13"/>
  <c r="W1945" i="13"/>
  <c r="W3316" i="13"/>
  <c r="W3189" i="13"/>
  <c r="W1514" i="13"/>
  <c r="W2258" i="13"/>
  <c r="W2210" i="13"/>
  <c r="W3140" i="13"/>
  <c r="W2884" i="13"/>
  <c r="W1512" i="13"/>
  <c r="W1769" i="13"/>
  <c r="W3470" i="13"/>
  <c r="W2910" i="13"/>
  <c r="W2766" i="13"/>
  <c r="W1473" i="13"/>
  <c r="W1714" i="13"/>
  <c r="W2096" i="13"/>
  <c r="W1925" i="13"/>
  <c r="W3328" i="13"/>
  <c r="W3201" i="13"/>
  <c r="W1328" i="13"/>
  <c r="W1663" i="13"/>
  <c r="W1537" i="13"/>
  <c r="W2761" i="13"/>
  <c r="W3263" i="13"/>
  <c r="W2645" i="13"/>
  <c r="W1825" i="13"/>
  <c r="W3425" i="13"/>
  <c r="W3137" i="13"/>
  <c r="W1360" i="13"/>
  <c r="W3602" i="13"/>
  <c r="W3715" i="13"/>
  <c r="W2710" i="13"/>
  <c r="W3314" i="13"/>
  <c r="W2774" i="13"/>
  <c r="W1368" i="13"/>
  <c r="W2438" i="13"/>
  <c r="W3793" i="13"/>
  <c r="W3276" i="13"/>
  <c r="W2757" i="13"/>
  <c r="W3611" i="13"/>
  <c r="W3349" i="13"/>
  <c r="W2380" i="13"/>
  <c r="W1386" i="13"/>
  <c r="W3900" i="13"/>
  <c r="W3243" i="13"/>
  <c r="W2487" i="13"/>
  <c r="W1641" i="13"/>
  <c r="W3068" i="13"/>
  <c r="W2973" i="13"/>
  <c r="W1291" i="13"/>
  <c r="W2286" i="13"/>
  <c r="W3744" i="13"/>
  <c r="W3488" i="13"/>
  <c r="W2927" i="13"/>
  <c r="W1392" i="13"/>
  <c r="W2154" i="13"/>
  <c r="W2140" i="13"/>
  <c r="W3864" i="13"/>
  <c r="W1588" i="13"/>
  <c r="W1596" i="13"/>
  <c r="W1143" i="13"/>
  <c r="W2967" i="13"/>
  <c r="W3947" i="13"/>
  <c r="W2470" i="13"/>
  <c r="W1172" i="13"/>
  <c r="W2183" i="13"/>
  <c r="W1468" i="13"/>
  <c r="W3808" i="13"/>
  <c r="W3099" i="13"/>
  <c r="W2740" i="13"/>
  <c r="W1900" i="13"/>
  <c r="W1851" i="13"/>
  <c r="W2091" i="13"/>
  <c r="W3925" i="13"/>
  <c r="W3569" i="13"/>
  <c r="W2316" i="13"/>
  <c r="W1318" i="13"/>
  <c r="W2382" i="13"/>
  <c r="W2275" i="13"/>
  <c r="W3412" i="13"/>
  <c r="W2889" i="13"/>
  <c r="W1315" i="13"/>
  <c r="W2094" i="13"/>
  <c r="W1921" i="13"/>
  <c r="W3530" i="13"/>
  <c r="W2873" i="13"/>
  <c r="W1865" i="13"/>
  <c r="W3208" i="13"/>
  <c r="W2332" i="13"/>
  <c r="W1585" i="13"/>
  <c r="W1818" i="13"/>
  <c r="W3424" i="13"/>
  <c r="W2949" i="13"/>
  <c r="W1424" i="13"/>
  <c r="W2246" i="13"/>
  <c r="W1483" i="13"/>
  <c r="W2765" i="13"/>
  <c r="W3620" i="13"/>
  <c r="W2991" i="13"/>
  <c r="W3613" i="13"/>
  <c r="W1022" i="13"/>
  <c r="W3233" i="13"/>
  <c r="W1456" i="13"/>
  <c r="W3894" i="13"/>
  <c r="W2341" i="13"/>
  <c r="W3210" i="13"/>
  <c r="W3049" i="13"/>
  <c r="W1464" i="13"/>
  <c r="W1815" i="13"/>
  <c r="W3784" i="13"/>
  <c r="W2595" i="13"/>
  <c r="W3000" i="13"/>
  <c r="W3265" i="13"/>
  <c r="W2404" i="13"/>
  <c r="W1013" i="13"/>
  <c r="W3578" i="13"/>
  <c r="W3775" i="13"/>
  <c r="W2361" i="13"/>
  <c r="W1482" i="13"/>
  <c r="W3937" i="13"/>
  <c r="W3910" i="13"/>
  <c r="W2540" i="13"/>
  <c r="W1341" i="13"/>
  <c r="W1737" i="13"/>
  <c r="W3831" i="13"/>
  <c r="W3069" i="13"/>
  <c r="W1019" i="13"/>
  <c r="W1387" i="13"/>
  <c r="W1988" i="13"/>
  <c r="W3437" i="13"/>
  <c r="W3539" i="13"/>
  <c r="W2543" i="13"/>
  <c r="W1488" i="13"/>
  <c r="W2042" i="13"/>
  <c r="W3525" i="13"/>
  <c r="W2800" i="13"/>
  <c r="W1049" i="13"/>
  <c r="W1653" i="13"/>
  <c r="W1808" i="13"/>
  <c r="W2995" i="13"/>
  <c r="W3139" i="13"/>
  <c r="W2296" i="13"/>
  <c r="W2207" i="13"/>
  <c r="W1265" i="13"/>
  <c r="W3893" i="13"/>
  <c r="W3697" i="13"/>
  <c r="W1308" i="13"/>
  <c r="W1660" i="13"/>
  <c r="W2108" i="13"/>
  <c r="W3783" i="13"/>
  <c r="W3087" i="13"/>
  <c r="W2737" i="13"/>
  <c r="W1074" i="13"/>
  <c r="W1414" i="13"/>
  <c r="W2262" i="13"/>
  <c r="W3508" i="13"/>
  <c r="W2792" i="13"/>
  <c r="W1415" i="13"/>
  <c r="W2386" i="13"/>
  <c r="W2964" i="13"/>
  <c r="W2495" i="13"/>
  <c r="W2036" i="13"/>
  <c r="W1658" i="13"/>
  <c r="W3836" i="13"/>
  <c r="W2827" i="13"/>
  <c r="W2616" i="13"/>
  <c r="W1330" i="13"/>
  <c r="W1655" i="13"/>
  <c r="W3520" i="13"/>
  <c r="W2663" i="13"/>
  <c r="W1907" i="13"/>
  <c r="W1906" i="13"/>
  <c r="W3270" i="13"/>
  <c r="W3624" i="13"/>
  <c r="W3883" i="13"/>
  <c r="W3757" i="13"/>
  <c r="W3264" i="13"/>
  <c r="W2312" i="13"/>
  <c r="W2918" i="13"/>
  <c r="W2673" i="13"/>
  <c r="W1118" i="13"/>
  <c r="W3779" i="13"/>
  <c r="W3321" i="13"/>
  <c r="W2813" i="13"/>
  <c r="W1552" i="13"/>
  <c r="W3251" i="13"/>
  <c r="W3471" i="13"/>
  <c r="W2412" i="13"/>
  <c r="W3457" i="13"/>
  <c r="W3145" i="13"/>
  <c r="W1560" i="13"/>
  <c r="W3800" i="13"/>
  <c r="W2623" i="13"/>
  <c r="W3322" i="13"/>
  <c r="W2999" i="13"/>
  <c r="W2677" i="13"/>
  <c r="W2957" i="13"/>
  <c r="W3150" i="13"/>
  <c r="W2483" i="13"/>
  <c r="W3690" i="13"/>
  <c r="W3552" i="13"/>
  <c r="W2634" i="13"/>
  <c r="W1437" i="13"/>
  <c r="W1833" i="13"/>
  <c r="W3948" i="13"/>
  <c r="W3165" i="13"/>
  <c r="W1499" i="13"/>
  <c r="W3585" i="13"/>
  <c r="W2456" i="13"/>
  <c r="W1583" i="13"/>
  <c r="W1835" i="13"/>
  <c r="W2298" i="13"/>
  <c r="W3617" i="13"/>
  <c r="W2923" i="13"/>
  <c r="W1725" i="13"/>
  <c r="W3626" i="13"/>
  <c r="W3691" i="13"/>
  <c r="W2747" i="13"/>
  <c r="W1304" i="13"/>
  <c r="W2335" i="13"/>
  <c r="W1715" i="13"/>
  <c r="W3477" i="13"/>
  <c r="W3258" i="13"/>
  <c r="W2518" i="13"/>
  <c r="W1404" i="13"/>
  <c r="W1772" i="13"/>
  <c r="W1739" i="13"/>
  <c r="W1564" i="13"/>
  <c r="W3873" i="13"/>
  <c r="W3656" i="13"/>
  <c r="W2563" i="13"/>
  <c r="W1170" i="13"/>
  <c r="W1510" i="13"/>
  <c r="W2394" i="13"/>
  <c r="W1724" i="13"/>
  <c r="W3466" i="13"/>
  <c r="W2671" i="13"/>
  <c r="W1043" i="13"/>
  <c r="W1691" i="13"/>
  <c r="W3032" i="13"/>
  <c r="W3001" i="13"/>
  <c r="W1373" i="13"/>
  <c r="W1970" i="13"/>
  <c r="W1611" i="13"/>
  <c r="W3366" i="13"/>
  <c r="W2224" i="13"/>
  <c r="W2356" i="13"/>
  <c r="W1426" i="13"/>
  <c r="W3176" i="13"/>
  <c r="W2575" i="13"/>
  <c r="W3950" i="13"/>
  <c r="W3492" i="13"/>
  <c r="W3756" i="13"/>
  <c r="W3342" i="13"/>
  <c r="W3486" i="13"/>
  <c r="W3296" i="13"/>
  <c r="W2064" i="13"/>
  <c r="W3175" i="13"/>
  <c r="W1911" i="13"/>
  <c r="W1038" i="13"/>
  <c r="W3418" i="13"/>
  <c r="W3038" i="13"/>
  <c r="W2321" i="13"/>
  <c r="W1382" i="13"/>
  <c r="W3055" i="13"/>
  <c r="W3261" i="13"/>
  <c r="W2536" i="13"/>
  <c r="W1105" i="13"/>
  <c r="W3581" i="13"/>
  <c r="W2730" i="13"/>
  <c r="W1938" i="13"/>
  <c r="W3693" i="13"/>
  <c r="W2789" i="13"/>
  <c r="W1069" i="13"/>
  <c r="W2139" i="13"/>
  <c r="W3343" i="13"/>
  <c r="W3395" i="13"/>
  <c r="W2502" i="13"/>
  <c r="W1649" i="13"/>
  <c r="W2347" i="13"/>
  <c r="W2134" i="13"/>
  <c r="W3704" i="13"/>
  <c r="W2486" i="13"/>
  <c r="W1353" i="13"/>
  <c r="W1845" i="13"/>
  <c r="W1598" i="13"/>
  <c r="W3604" i="13"/>
  <c r="W3039" i="13"/>
  <c r="W2313" i="13"/>
  <c r="W1400" i="13"/>
  <c r="W1849" i="13"/>
  <c r="W2231" i="13"/>
  <c r="W2399" i="13"/>
  <c r="W3559" i="13"/>
  <c r="W3752" i="13"/>
  <c r="W2300" i="13"/>
  <c r="W1500" i="13"/>
  <c r="W2077" i="13"/>
  <c r="W2162" i="13"/>
  <c r="W1474" i="13"/>
  <c r="W3549" i="13"/>
  <c r="W2472" i="13"/>
  <c r="W1278" i="13"/>
  <c r="W1261" i="13"/>
  <c r="W1967" i="13"/>
  <c r="W1873" i="13"/>
  <c r="W2145" i="13"/>
  <c r="W3523" i="13"/>
  <c r="W2907" i="13"/>
  <c r="W2015" i="13"/>
  <c r="W2281" i="13"/>
  <c r="W1936" i="13"/>
  <c r="W3849" i="13"/>
  <c r="W3097" i="13"/>
  <c r="W1469" i="13"/>
  <c r="W1606" i="13"/>
  <c r="W2279" i="13"/>
  <c r="W3324" i="13"/>
  <c r="W2776" i="13"/>
  <c r="W2611" i="13"/>
  <c r="W1086" i="13"/>
  <c r="W1522" i="13"/>
  <c r="W2111" i="13"/>
  <c r="W2098" i="13"/>
  <c r="W2998" i="13"/>
  <c r="W2895" i="13"/>
  <c r="W1127" i="13"/>
  <c r="W3863" i="13"/>
  <c r="W3485" i="13"/>
  <c r="W3635" i="13"/>
  <c r="W2264" i="13"/>
  <c r="W1221" i="13"/>
  <c r="W2805" i="13"/>
  <c r="W2831" i="13"/>
  <c r="W3575" i="13"/>
  <c r="W2950" i="13"/>
  <c r="W2417" i="13"/>
  <c r="W1134" i="13"/>
  <c r="W3207" i="13"/>
  <c r="W2796" i="13"/>
  <c r="W1138" i="13"/>
  <c r="W1478" i="13"/>
  <c r="W3745" i="13"/>
  <c r="W2630" i="13"/>
  <c r="W1046" i="13"/>
  <c r="W1266" i="13"/>
  <c r="W3722" i="13"/>
  <c r="W3665" i="13"/>
  <c r="W2416" i="13"/>
  <c r="W1215" i="13"/>
  <c r="W1882" i="13"/>
  <c r="W2954" i="13"/>
  <c r="W1740" i="13"/>
  <c r="W2209" i="13"/>
  <c r="W2199" i="13"/>
  <c r="W3798" i="13"/>
  <c r="W2353" i="13"/>
  <c r="W1745" i="13"/>
  <c r="W2239" i="13"/>
  <c r="W1627" i="13"/>
  <c r="W3019" i="13"/>
  <c r="W2665" i="13"/>
  <c r="W1449" i="13"/>
  <c r="W3128" i="13"/>
  <c r="W3712" i="13"/>
  <c r="W2556" i="13"/>
  <c r="W1496" i="13"/>
  <c r="W1997" i="13"/>
  <c r="W1336" i="13"/>
  <c r="W3806" i="13"/>
  <c r="W3341" i="13"/>
  <c r="W2232" i="13"/>
  <c r="W1661" i="13"/>
  <c r="W2331" i="13"/>
  <c r="W3825" i="13"/>
  <c r="W3625" i="13"/>
  <c r="W2664" i="13"/>
  <c r="W1311" i="13"/>
  <c r="W2106" i="13"/>
  <c r="W1830" i="13"/>
  <c r="W1821" i="13"/>
  <c r="W3531" i="13"/>
  <c r="W2603" i="13"/>
  <c r="W1582" i="13"/>
  <c r="W2168" i="13"/>
  <c r="W1372" i="13"/>
  <c r="W3878" i="13"/>
  <c r="W3193" i="13"/>
  <c r="W1581" i="13"/>
  <c r="W1702" i="13"/>
  <c r="W1571" i="13"/>
  <c r="W3420" i="13"/>
  <c r="W2817" i="13"/>
  <c r="W2533" i="13"/>
  <c r="W1182" i="13"/>
  <c r="W1984" i="13"/>
  <c r="W2075" i="13"/>
  <c r="W3853" i="13"/>
  <c r="W2853" i="13"/>
  <c r="W1171" i="13"/>
  <c r="W1637" i="13"/>
  <c r="W3884" i="13"/>
  <c r="W3540" i="13"/>
  <c r="W3685" i="13"/>
  <c r="W3072" i="13"/>
  <c r="W3459" i="13"/>
  <c r="N3357" i="13"/>
  <c r="O3357" i="13" s="1"/>
  <c r="Q3357" i="13" s="1"/>
  <c r="N1478" i="13"/>
  <c r="O1478" i="13" s="1"/>
  <c r="Q1478" i="13" s="1"/>
  <c r="N1477" i="13"/>
  <c r="O1477" i="13" s="1"/>
  <c r="Q1477" i="13" s="1"/>
  <c r="N2861" i="13"/>
  <c r="O2861" i="13" s="1"/>
  <c r="Q2861" i="13" s="1"/>
  <c r="N2858" i="13"/>
  <c r="O2858" i="13" s="1"/>
  <c r="Q2858" i="13" s="1"/>
  <c r="N2857" i="13"/>
  <c r="O2857" i="13" s="1"/>
  <c r="Q2857" i="13" s="1"/>
  <c r="N1474" i="13"/>
  <c r="O1474" i="13" s="1"/>
  <c r="Q1474" i="13" s="1"/>
  <c r="N2859" i="13"/>
  <c r="O2859" i="13" s="1"/>
  <c r="Q2859" i="13" s="1"/>
  <c r="N1475" i="13"/>
  <c r="O1475" i="13" s="1"/>
  <c r="Q1475" i="13" s="1"/>
  <c r="Q2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60F083-A0AD-4708-BC5B-1B32A7B521CD}" keepAlive="1" name="Query - Inventory Details Report" description="Connection to the 'Inventory Details Report' query in the workbook." type="5" refreshedVersion="8" background="1" saveData="1">
    <dbPr connection="Provider=Microsoft.Mashup.OleDb.1;Data Source=$Workbook$;Location=&quot;Inventory Details Report&quot;;Extended Properties=&quot;&quot;" command="SELECT * FROM [Inventory Details Report]"/>
  </connection>
  <connection id="2" xr16:uid="{6B9FA697-1645-40F8-B186-518B9371ECF2}" keepAlive="1" name="Query - PO Details Report" description="Connection to the 'PO Details Report' query in the workbook." type="5" refreshedVersion="8" background="1" saveData="1">
    <dbPr connection="Provider=Microsoft.Mashup.OleDb.1;Data Source=$Workbook$;Location=&quot;PO Details Report&quot;;Extended Properties=&quot;&quot;" command="SELECT * FROM [PO Details Report]"/>
  </connection>
  <connection id="3" xr16:uid="{ED03CD9A-EA4A-4AA5-9975-A9070DB1D508}" keepAlive="1" name="Query - Sales History" description="Connection to the 'Sales History' query in the workbook." type="5" refreshedVersion="8" background="1" saveData="1">
    <dbPr connection="Provider=Microsoft.Mashup.OleDb.1;Data Source=$Workbook$;Location=&quot;Sales History&quot;;Extended Properties=&quot;&quot;" command="SELECT * FROM [Sales History]"/>
  </connection>
  <connection id="4" xr16:uid="{C6E91116-0B0D-4A4A-86C9-53EDDD34C8B4}" keepAlive="1" name="Query - SO Details" description="Connection to the 'SO Details' query in the workbook." type="5" refreshedVersion="8" background="1" saveData="1">
    <dbPr connection="Provider=Microsoft.Mashup.OleDb.1;Data Source=$Workbook$;Location=&quot;SO Details&quot;;Extended Properties=&quot;&quot;" command="SELECT * FROM [SO Details]"/>
  </connection>
</connections>
</file>

<file path=xl/sharedStrings.xml><?xml version="1.0" encoding="utf-8"?>
<sst xmlns="http://schemas.openxmlformats.org/spreadsheetml/2006/main" count="112833" uniqueCount="6861">
  <si>
    <t>Order ID</t>
  </si>
  <si>
    <t>Status</t>
  </si>
  <si>
    <t>SKU</t>
  </si>
  <si>
    <t>Item name</t>
  </si>
  <si>
    <t>Quantity</t>
  </si>
  <si>
    <t>Item net</t>
  </si>
  <si>
    <t>Item cost</t>
  </si>
  <si>
    <t>Warehouse</t>
  </si>
  <si>
    <t>Delivery due</t>
  </si>
  <si>
    <t>Product ID</t>
  </si>
  <si>
    <t>Product type</t>
  </si>
  <si>
    <t>Brand</t>
  </si>
  <si>
    <t>Placed with supplier</t>
  </si>
  <si>
    <t>822-0031</t>
  </si>
  <si>
    <t>D-BOX accessory box - 3-4 ACTUATOR USA</t>
  </si>
  <si>
    <t>Reseller Warehouse</t>
  </si>
  <si>
    <t>Default</t>
  </si>
  <si>
    <t>Trak Racer</t>
  </si>
  <si>
    <t>822-0035</t>
  </si>
  <si>
    <t>D-BOX accessory box - 2 ACTUATOR USA</t>
  </si>
  <si>
    <t>822-N001</t>
  </si>
  <si>
    <t>"HAPTIC ACTUATOR G5 - HA201 (M1-250  AC218 63"")"</t>
  </si>
  <si>
    <t>822-N002</t>
  </si>
  <si>
    <t>HAPTIC BRIDGE G5 - HB140</t>
  </si>
  <si>
    <t>End cap 40120</t>
  </si>
  <si>
    <t>Hunan Warehouse</t>
  </si>
  <si>
    <t>Spare Parts</t>
  </si>
  <si>
    <t>End cap 40160</t>
  </si>
  <si>
    <t>End cap 4040</t>
  </si>
  <si>
    <t>End cap 4080</t>
  </si>
  <si>
    <t>In transit</t>
  </si>
  <si>
    <t>HE-HBv2</t>
  </si>
  <si>
    <t>Sim Handbrake</t>
  </si>
  <si>
    <t>HE-SPU3SC</t>
  </si>
  <si>
    <t>Sim Pedals Ultimate+ 3-Pedal Set</t>
  </si>
  <si>
    <t>HI-015B</t>
  </si>
  <si>
    <t>HIKEit X9 for ALFA ROMEO BUICK CADILLAC CHEVROLET DODGE HOLDEN JEEP MITSUBISHI NISSAN OPEL</t>
  </si>
  <si>
    <t>Shenzhen TROS Warehouse</t>
  </si>
  <si>
    <t>Throttle Controller</t>
  </si>
  <si>
    <t>HIKEit</t>
  </si>
  <si>
    <t>HI-025B</t>
  </si>
  <si>
    <t>HIKEit X9 i Electronic Drive Throttle Pedal Accelerator Controller for HOLDEN COMMODORE VF</t>
  </si>
  <si>
    <t>HI-102B</t>
  </si>
  <si>
    <t>HIKEit X9 Throttle Controller for Audi, Porsche, Seat, Skoda, Volkswagon</t>
  </si>
  <si>
    <t>HI-1038B</t>
  </si>
  <si>
    <t>HIKEit X5 Electronic Drive Throttle Pedal Accelerator Controller for Isuzu Lexus Scion</t>
  </si>
  <si>
    <t>HI-108B</t>
  </si>
  <si>
    <t>HIKEit X9 i Electronic Drive Throttle Pedal Accelerator Controller for NISSAN RENAULT</t>
  </si>
  <si>
    <t>HI-119B</t>
  </si>
  <si>
    <t>HIKEit X9 Throttle Controller for Holden/Chevrolet Equinox &amp; Captiva/ Opel Vauxhall</t>
  </si>
  <si>
    <t>HI-122B</t>
  </si>
  <si>
    <t>HIKEit X9 i Electronic Drive Throttle Pedal Accelerator Controller for CHEVROLET JMC LDV MAXUS</t>
  </si>
  <si>
    <t>HI-151B</t>
  </si>
  <si>
    <t>HIKEit X9 i Electronic Drive Throttle Pedal Accelerator Controller for AUDI BENTLEY FORD PORSCHE SEAT SKODA VW</t>
  </si>
  <si>
    <t>HI-157B</t>
  </si>
  <si>
    <t>HIKEit X9 i Electronic Drive Throttle Pedal Accelerator Controller for Mitsubishi</t>
  </si>
  <si>
    <t>HI-1589B</t>
  </si>
  <si>
    <t>Hikeit X5 Electronic Drive Throttle Pedal Accelerator Controller for Chrysler Dodge</t>
  </si>
  <si>
    <t>HI-208B</t>
  </si>
  <si>
    <t>HIKEit X9 i Electronic Drive Throttle Pedal Accelerator Controller for FORD TRANSIT FIESTA ECOSPORT FOCUS</t>
  </si>
  <si>
    <t>HI-232B</t>
  </si>
  <si>
    <t>HI-238B</t>
  </si>
  <si>
    <t>HIKEit X9 Throttle Controller for Subaru / Toyota / Scion SKU: HI-238B</t>
  </si>
  <si>
    <t>HI-306B</t>
  </si>
  <si>
    <t>HIKEit X9 i Electronic Drive Throttle Pedal Accelerator Controller for HYUNDAI ELANTRA SONATA TUCSON KIA SPORTAGE</t>
  </si>
  <si>
    <t>HI-36TB</t>
  </si>
  <si>
    <t>HIKEit X9 Electronic Drive Throttle Pedal Accelerator Controller for Holden Colorado and Rodeo</t>
  </si>
  <si>
    <t>HI-508B</t>
  </si>
  <si>
    <t>HIKEit X9 i Electronic Drive Throttle Pedal Accelerator Controller for FIAT HYUNDAI KIA TATA CITROEN ALFA ROMEO SSANGYONG</t>
  </si>
  <si>
    <t>HI-54TB</t>
  </si>
  <si>
    <t>HIKEit X9 i Electronic Drive Throttle Pedal Accelerator Controller for Ford Ranger PJ PK Mazda BT-50</t>
  </si>
  <si>
    <t>HI-589B</t>
  </si>
  <si>
    <t>HIKEit X9 i Electronic Drive Throttle Pedal Accelerator Controller for CHRYSLER DODGE FORD JEEP MASERATI</t>
  </si>
  <si>
    <t>HI-708B</t>
  </si>
  <si>
    <t>HIKEit X9 Electronic Drive Throttle Pedal Accelerator Controller for Holden Mg</t>
  </si>
  <si>
    <t>HI-722B</t>
  </si>
  <si>
    <t>HI-86TB</t>
  </si>
  <si>
    <t>HI-889B</t>
  </si>
  <si>
    <t>HIKEit X9 i Electronic Drive Throttle Pedal Accelerator Controller for BMW HYUNDAI MINI</t>
  </si>
  <si>
    <t>HI-906B</t>
  </si>
  <si>
    <t>HIKEit X9 i Electronic Drive Throttle Pedal Accelerator Controller for MITSUBISHI SUZUKI</t>
  </si>
  <si>
    <t>HI-917B</t>
  </si>
  <si>
    <t>HIKEit X9 i Electronic Drive Throttle Pedal Accelerator Controller for FORD NISSAN RENAULT</t>
  </si>
  <si>
    <t>HI-97TB</t>
  </si>
  <si>
    <t>HXS-015</t>
  </si>
  <si>
    <t>HIKE IT-XS Premium Pedal Controller</t>
  </si>
  <si>
    <t>HXS-122</t>
  </si>
  <si>
    <t>HIKE IT-XS Premium Pedal Controller Chevrolet Jmc LDV Maxus Mg</t>
  </si>
  <si>
    <t>HXS-36T</t>
  </si>
  <si>
    <t>HIKE IT-XS Premium Pedal Controller Toyota</t>
  </si>
  <si>
    <t>HXS-517</t>
  </si>
  <si>
    <t>HIKE IT-XS Premium Pedal Controller Chevrolet Ford Jaguar Land Rover Mazda</t>
  </si>
  <si>
    <t>HXS-589</t>
  </si>
  <si>
    <t>HIKE IT-XS Premium Pedal Controller Chrysler Dodge Jeep MASERATI</t>
  </si>
  <si>
    <t>HXS-86T</t>
  </si>
  <si>
    <t>HXS-889</t>
  </si>
  <si>
    <t>HIKE IT-XS Premium Pedal Controller Bmw Hyundai Land Rover Mini</t>
  </si>
  <si>
    <t>HXS-979</t>
  </si>
  <si>
    <t>HIKE IT-XS Premium Pedal Controller Land Rover</t>
  </si>
  <si>
    <t>HXS-999</t>
  </si>
  <si>
    <t>HIKE IT-XS Premium Pedal Controller Mercedes-Benz SMART Volkswagen</t>
  </si>
  <si>
    <t>MS-CM-SIN-TR</t>
  </si>
  <si>
    <t>Aluminium Profile Integrated Triple Monitor Stand</t>
  </si>
  <si>
    <t>Monitor Stands</t>
  </si>
  <si>
    <t>MS-CM-SML-TR</t>
  </si>
  <si>
    <t>Cockpit-Mounted Triple Monitor Mount</t>
  </si>
  <si>
    <t>Trak Racer EU Warehouse</t>
  </si>
  <si>
    <t>Pallet</t>
  </si>
  <si>
    <t>Trak Racer NZ AE Logistics</t>
  </si>
  <si>
    <t>Trak Racer UK AMWorld</t>
  </si>
  <si>
    <t>RS6-06-B-PART1</t>
  </si>
  <si>
    <t>RS6 Racing Cockpit - Part 1</t>
  </si>
  <si>
    <t>Simulators | Component</t>
  </si>
  <si>
    <t>Trak Racer AU WFDS</t>
  </si>
  <si>
    <t>RS6-06-B-PART2</t>
  </si>
  <si>
    <t>RS6 Racing Cockpit - Part 2</t>
  </si>
  <si>
    <t>SA-06</t>
  </si>
  <si>
    <t>Trak Racer Recline Seat - Black/Red</t>
  </si>
  <si>
    <t>Seat</t>
  </si>
  <si>
    <t>Trak Racer ES Warehouse</t>
  </si>
  <si>
    <t>SA-07</t>
  </si>
  <si>
    <t>Trak Racer Recline Seat - Red</t>
  </si>
  <si>
    <t>SA-08</t>
  </si>
  <si>
    <t>Trak Racer Recline Seat - Black</t>
  </si>
  <si>
    <t>SA-09</t>
  </si>
  <si>
    <t>Trak Racer Rally Style Fiberglass Seat</t>
  </si>
  <si>
    <t>SA-10</t>
  </si>
  <si>
    <t>Trak Racer GT Style Fiberglass Seat</t>
  </si>
  <si>
    <t>SC2PRO</t>
  </si>
  <si>
    <t>Simucube 2 Pro</t>
  </si>
  <si>
    <t>Electronics - 3P</t>
  </si>
  <si>
    <t>SP-ABS-CB</t>
  </si>
  <si>
    <t>SP-ABS-CB - Corner with ABS</t>
  </si>
  <si>
    <t>SP-SHBRA</t>
  </si>
  <si>
    <t>TRAK RACER TR80-SHIFTER5</t>
  </si>
  <si>
    <t>SP-TR120SFT-BOM</t>
  </si>
  <si>
    <t>Shifter support for TR120 TR160  no screws (BOM)</t>
  </si>
  <si>
    <t>SP-TR80-10</t>
  </si>
  <si>
    <t>ABS End Cap - 160 x 40mm - 2pcs per packet</t>
  </si>
  <si>
    <t>SP-TR80-11</t>
  </si>
  <si>
    <t>40 x 40mm TR8020 Spare Corner Bracket  Black (set of 2)</t>
  </si>
  <si>
    <t>SP-TR80-12</t>
  </si>
  <si>
    <t>80 x 40mm TR8020 Spare Corner Bracket  Black (set of 2)</t>
  </si>
  <si>
    <t>SP-TR80-13</t>
  </si>
  <si>
    <t>120 x 40mm TR8020 Spare Corner Bracket  Black (set of 2)</t>
  </si>
  <si>
    <t>SP-TR80-14</t>
  </si>
  <si>
    <t>160 x 40mm TR8020 Spare Corner Bracket  Black (set of 2)</t>
  </si>
  <si>
    <t>SP-TR80-15</t>
  </si>
  <si>
    <t>Shifter L Bracket - Pack of 2</t>
  </si>
  <si>
    <t>SP-TR80-16</t>
  </si>
  <si>
    <t>Bag of 4 Flange Nuts</t>
  </si>
  <si>
    <t>SP-TR80-17</t>
  </si>
  <si>
    <t>Bag of 20 Flat Washers</t>
  </si>
  <si>
    <t>SP-TR80-18</t>
  </si>
  <si>
    <t>Bag of 6 Button Screws</t>
  </si>
  <si>
    <t>SP-TR80-19</t>
  </si>
  <si>
    <t>Bag of 6 Flat Screw M8*16</t>
  </si>
  <si>
    <t>SP-TR80-20</t>
  </si>
  <si>
    <t>Bag of 20 Hex Screw M8*20</t>
  </si>
  <si>
    <t>SP-TR80-21</t>
  </si>
  <si>
    <t>Bag of 6 Hex Screw M8*25</t>
  </si>
  <si>
    <t>SP-TR80-22</t>
  </si>
  <si>
    <t>Bag of 6 Hex Screw M6*20</t>
  </si>
  <si>
    <t>SP-TR80-23</t>
  </si>
  <si>
    <t>5MM SPACER KIT - SET OF 4</t>
  </si>
  <si>
    <t>SP-TR80-25</t>
  </si>
  <si>
    <t>Profile Tapped 1 end 40x40 - 500mm</t>
  </si>
  <si>
    <t>SP-TR80-26</t>
  </si>
  <si>
    <t>Aluminium Profile 40x80 - 500mm</t>
  </si>
  <si>
    <t>SP-TR80-27</t>
  </si>
  <si>
    <t>Aluminium Profile 40x40 - 500mm</t>
  </si>
  <si>
    <t>SP-TR80-30</t>
  </si>
  <si>
    <t>Profile Tapped 1 end 40x40 - 445mm</t>
  </si>
  <si>
    <t>SP-TR80-49</t>
  </si>
  <si>
    <t>flat screw M8*20</t>
  </si>
  <si>
    <t>SP-TR80-55</t>
  </si>
  <si>
    <t>Replacement 80x40 profiles</t>
  </si>
  <si>
    <t>SP-TR80-56</t>
  </si>
  <si>
    <t>SP-TR80-7</t>
  </si>
  <si>
    <t>ABS End Cap - 40 x 40mm - 2pcs per packet</t>
  </si>
  <si>
    <t>SP-TR80-8</t>
  </si>
  <si>
    <t>ABS End Cap - 80 x 40mm - 2pcs per packet</t>
  </si>
  <si>
    <t>SP-TR80-9</t>
  </si>
  <si>
    <t>ABS End Cap - 120 x 40mm - 2pcs per packet</t>
  </si>
  <si>
    <t>SP-TR80-VESA3</t>
  </si>
  <si>
    <t>Monitor bracket</t>
  </si>
  <si>
    <t>China Stock</t>
  </si>
  <si>
    <t>SP-TR80FMMS</t>
  </si>
  <si>
    <t>SP-TR80SFT</t>
  </si>
  <si>
    <t>SWTGT21-AAAA</t>
  </si>
  <si>
    <t>Simucube Tahko GT-21 Wheel </t>
  </si>
  <si>
    <t>Shipping</t>
  </si>
  <si>
    <t>Other</t>
  </si>
  <si>
    <t>TM-B5-37-3</t>
  </si>
  <si>
    <t>Pair of Add-on Arms for Triple Monitor Display on TM-B3-27</t>
  </si>
  <si>
    <t>TM-B6</t>
  </si>
  <si>
    <t>Adjustable Tube Floor Monitor Stand for 22-45 Optional Triple Side Arms and 2nd/4th Screen Holder</t>
  </si>
  <si>
    <t>TR-APDD</t>
  </si>
  <si>
    <t>TR adaptor plate for Asetek and Thrustmaster Direct Drive</t>
  </si>
  <si>
    <t>Addons</t>
  </si>
  <si>
    <t>TR-BIGBRACKET</t>
  </si>
  <si>
    <t>Trak Racer Oversized Seat Bracket</t>
  </si>
  <si>
    <t/>
  </si>
  <si>
    <t>TR-BSA100</t>
  </si>
  <si>
    <t>Trak Racer Tactile Transducer</t>
  </si>
  <si>
    <t>TR-DDBR2</t>
  </si>
  <si>
    <t>Direct Drive Side Mount</t>
  </si>
  <si>
    <t>TR-FPWM2</t>
  </si>
  <si>
    <t>Wheel Mount specific</t>
  </si>
  <si>
    <t>TR-FS02</t>
  </si>
  <si>
    <t>Flight Simulator Mount for TR8 Pro and RS6</t>
  </si>
  <si>
    <t>TR-FS3-FS</t>
  </si>
  <si>
    <t>Flight Simulator Mounts for FS3</t>
  </si>
  <si>
    <t>Simulators</t>
  </si>
  <si>
    <t>TR-HBMN2-L</t>
  </si>
  <si>
    <t>Handbrake mount (left side)</t>
  </si>
  <si>
    <t>TR-HBMN2-R</t>
  </si>
  <si>
    <t>Handbrake mount (right side)</t>
  </si>
  <si>
    <t>TR-HBMN2-RL</t>
  </si>
  <si>
    <t>Handbrake Mount and Shifter Mount - Left &amp; Right Side</t>
  </si>
  <si>
    <t>TR-KBM</t>
  </si>
  <si>
    <t>KEYBOARD AND MOUSE MOUNT FOR RS6, FS3, TR8 MK4 AND 5</t>
  </si>
  <si>
    <t>TR-KBM4</t>
  </si>
  <si>
    <t>KEYBOARD AND MOUSE MOUNT TR8 PRO AND ALPINE RACING TRX</t>
  </si>
  <si>
    <t>TR-MAT4</t>
  </si>
  <si>
    <t>Trak Racer mat</t>
  </si>
  <si>
    <t>TR-MAT5</t>
  </si>
  <si>
    <t>Trak Racer Rubber Mat</t>
  </si>
  <si>
    <t>TR-PSLIDER2</t>
  </si>
  <si>
    <t>Pedal Slider for Trak Racer RS6, TR8, FS3 and TRX</t>
  </si>
  <si>
    <t>TR-REX-F1</t>
  </si>
  <si>
    <t>REXING Formula Wheel MAYARIS</t>
  </si>
  <si>
    <t>TR-RSB4</t>
  </si>
  <si>
    <t>Seat brackets for recline seats and office chairs</t>
  </si>
  <si>
    <t>TR-SBELT-B</t>
  </si>
  <si>
    <t>TRAK RACER Seat Belt [Colour: Black]</t>
  </si>
  <si>
    <t>TR-SBELT-R</t>
  </si>
  <si>
    <t>TRAK RACER Seat Belt [Colour: Red]</t>
  </si>
  <si>
    <t>TR-SHAPLATE3</t>
  </si>
  <si>
    <t>Transducer Speaker Bass Mount - Mounts 2 Bass Shakers</t>
  </si>
  <si>
    <t>TR-SPMT-FS3-1</t>
  </si>
  <si>
    <t>FS3 Speaker mounts (3pcs)</t>
  </si>
  <si>
    <t>TR-SPMT-TR8020</t>
  </si>
  <si>
    <t>TR80/160 Mounts for 5 Speakers</t>
  </si>
  <si>
    <t>TR-TR8-SING2</t>
  </si>
  <si>
    <t>Single Integrated Monitor Stand for TR8</t>
  </si>
  <si>
    <t>TR-TR8BLM4</t>
  </si>
  <si>
    <t>Under Seat Buttkicker Mount for TR8 and TR8020 (Not RS6)</t>
  </si>
  <si>
    <t>TR-TRX-SING</t>
  </si>
  <si>
    <t>Single Monitor Stand for TRX</t>
  </si>
  <si>
    <t>Single Integrated Monitor Stand for TRX</t>
  </si>
  <si>
    <t>TR-TSH4</t>
  </si>
  <si>
    <t>TR-VARIABLEM</t>
  </si>
  <si>
    <t>Adjustable Monitor Mount</t>
  </si>
  <si>
    <t>TR-WKIT-2</t>
  </si>
  <si>
    <t>CASTER WHEELS, BRAKE &amp; MOUNTING BRACKETS FOR TR8, TR8 PRO, RS6 AND ALPINE RACING TRX</t>
  </si>
  <si>
    <t>TR120-BLK-PART1</t>
  </si>
  <si>
    <t>TR120 Racing Cockpit - Part 1Seat Brackets and Gear Shift Mount not Included</t>
  </si>
  <si>
    <t>TR120-BLK-PART2</t>
  </si>
  <si>
    <t>TR120 Racing Cockpit - Part 2Seat Brackets and Gear Shift Mount not Included</t>
  </si>
  <si>
    <t>TR120-BRACK2</t>
  </si>
  <si>
    <t>TR120 Connectors - Set of 2</t>
  </si>
  <si>
    <t>TR120-FRONTEND</t>
  </si>
  <si>
    <t>TR120 Front Frame with Brackets and Brand</t>
  </si>
  <si>
    <t>TR120-SFTSUP</t>
  </si>
  <si>
    <t>120mm Support Bracket for Extruded Aluminium with 8mm Slot - with 6 screws, 6 washers, 6 T Nuts - LEFT AND RIGHT SIDE</t>
  </si>
  <si>
    <t>TR120-SMEX</t>
  </si>
  <si>
    <t>Additional Side Chassis Peripheral Support with TR Brand Plate</t>
  </si>
  <si>
    <t>TR160-FRONTEND</t>
  </si>
  <si>
    <t>TR160 Front Frame with Brackets and Brand</t>
  </si>
  <si>
    <t>TR160-PSLIDER2</t>
  </si>
  <si>
    <t>Pedal Slider for Trak Racer TR160</t>
  </si>
  <si>
    <t>TR1604-BLK-PART1</t>
  </si>
  <si>
    <t>TR160 MK4 Racing Cockpit - Part 1Seat Brackets not Included</t>
  </si>
  <si>
    <t>TR1604-BLK-PART2</t>
  </si>
  <si>
    <t>TR160 MK4 Racing Cockpit - Part 2Seat Brackets not Included</t>
  </si>
  <si>
    <t>TR1604-BLK-PART3</t>
  </si>
  <si>
    <t>TR160 MK4 Racing Cockpit - Part 3Seat Brackets not Included</t>
  </si>
  <si>
    <t>TR160S-BLK-PART1</t>
  </si>
  <si>
    <t>TR160 black flat bottom profile Box 1</t>
  </si>
  <si>
    <t>TR160S-BLK-PART2</t>
  </si>
  <si>
    <t>TR160 black flat bottom profile Box 2</t>
  </si>
  <si>
    <t>TR160S-L-PART1</t>
  </si>
  <si>
    <t>TR160 blue flat bottom profile Box 1</t>
  </si>
  <si>
    <t>TR160S-L-PART2</t>
  </si>
  <si>
    <t>TR160 blue flat bottom profile Box 2</t>
  </si>
  <si>
    <t>TR8-07-B-PART1</t>
  </si>
  <si>
    <t>TR8 PRO Simulator Frame - Box 1</t>
  </si>
  <si>
    <t>TR8-07-B-PART2</t>
  </si>
  <si>
    <t>TR8 PRO Simulator Frame - Box 2</t>
  </si>
  <si>
    <t>TR8-PCT</t>
  </si>
  <si>
    <t>PC Shelf for TR8 Pro and TRX</t>
  </si>
  <si>
    <t>TR80-160B-RED</t>
  </si>
  <si>
    <t>160 x 40mm TR8020 Spare Corner Bracket  Red (set of 2)</t>
  </si>
  <si>
    <t>TR80-40B-RED</t>
  </si>
  <si>
    <t>TR80-4M4-BLK</t>
  </si>
  <si>
    <t>Aluminium Profile 2nd/4th Monitor Stand Holder</t>
  </si>
  <si>
    <t>TR80-80B-RED</t>
  </si>
  <si>
    <t>80 x 40mm TR8020 Spare Corner Bracket  Red (set of 2)</t>
  </si>
  <si>
    <t>TR80-BABS</t>
  </si>
  <si>
    <t>TR8020 40mm Black Aluminium Corner Bracket with ABS Cap (Set of 4)</t>
  </si>
  <si>
    <t>TR80-BIGSHIF</t>
  </si>
  <si>
    <t>Oversized Shifter/Handbrake Mount for Prosim, Jinx etc</t>
  </si>
  <si>
    <t>TR80-BSBRACK2</t>
  </si>
  <si>
    <t>TR80-BUTBOX</t>
  </si>
  <si>
    <t>Button Box Mount - Also Suitable for StreamDeck</t>
  </si>
  <si>
    <t>TR80-CABMAN2</t>
  </si>
  <si>
    <t>10 Set of Cable Management Clips</t>
  </si>
  <si>
    <t>TR80-CUPHOLD</t>
  </si>
  <si>
    <t>TR8020 Cup Holder</t>
  </si>
  <si>
    <t>TR80-FMMS5-BLK</t>
  </si>
  <si>
    <t>Aluminium Profile Legs for Freestanding Monitor Stand</t>
  </si>
  <si>
    <t>TR80-FS04</t>
  </si>
  <si>
    <t>Flight Simulator Mount Set (Left and Right) - also attaches to TR80-SHIFTER3</t>
  </si>
  <si>
    <t>TR80-HANDLE</t>
  </si>
  <si>
    <t>TR8020 8mm Screw with Black Aluminium Handle - Set of 2</t>
  </si>
  <si>
    <t>TR80-HB4</t>
  </si>
  <si>
    <t>Handbrake Mount - also attaches to TR80-SHIFTER3</t>
  </si>
  <si>
    <t>TR80-HPH2</t>
  </si>
  <si>
    <t>TR8020 Headphone Hook Holder</t>
  </si>
  <si>
    <t>TR80-INVPED3</t>
  </si>
  <si>
    <t>Updated Inverted Plate</t>
  </si>
  <si>
    <t>TR80-JOINT</t>
  </si>
  <si>
    <t>1PCS 40 x 40mm Joint with 2 Screws, Washer and T-Nut</t>
  </si>
  <si>
    <t>TR80-KBM3-BLK</t>
  </si>
  <si>
    <t>TR8020 Adjustable Keyboard Tray Upgrade Kit  Black</t>
  </si>
  <si>
    <t>TR80-LITE-PART1</t>
  </si>
  <si>
    <t>TR80-LITE Racing Cockpit - Part 1Seat Brackets, Seat Slider and Gear Shift Mount not Included</t>
  </si>
  <si>
    <t>TR80-LITE-PART2</t>
  </si>
  <si>
    <t>TR80-LITE Racing Cockpit - Part 2Seat Brackets, Seat Slider and Gear Shift Mount not Included</t>
  </si>
  <si>
    <t>TR80-MM3-BLK</t>
  </si>
  <si>
    <t>TR8020 Universal Computer Mouse Shelf with 40x40mm Profile and Brackets  Black</t>
  </si>
  <si>
    <t>TR80-NEWPB</t>
  </si>
  <si>
    <t>Pedal Side Bracket for TR160, TR120</t>
  </si>
  <si>
    <t>TR80-NEWPLATE2</t>
  </si>
  <si>
    <t>Pedal Plate with Pre-Drilled Mounting Holes for TR80-NEWPB and TR80-INVPED3</t>
  </si>
  <si>
    <t>TR80-NEWPLATE2-BOM</t>
  </si>
  <si>
    <t>TR80-NEWPLATE2 to supply Hunan - BOM</t>
  </si>
  <si>
    <t>TR80-NWM5</t>
  </si>
  <si>
    <t>TR One Wheel Deck - Requires TR80-NWMA</t>
  </si>
  <si>
    <t>TR80-NWMA3</t>
  </si>
  <si>
    <t>New TR80-NWMA2</t>
  </si>
  <si>
    <t>TR80-NWMDD</t>
  </si>
  <si>
    <t>TR One Direct Drive Front Mount  - Requires TR80-NWMA</t>
  </si>
  <si>
    <t>TR80-OFCPLATE</t>
  </si>
  <si>
    <t>Single Transducer Speaker Bass Mount</t>
  </si>
  <si>
    <t>TR80-PCS4</t>
  </si>
  <si>
    <t>TR8020 Computer/PC or Control Box Shelf</t>
  </si>
  <si>
    <t>TR80-RFSET</t>
  </si>
  <si>
    <t>4pcs set of rubber feet including screw and nut</t>
  </si>
  <si>
    <t>TR80-RUBS-BLACK</t>
  </si>
  <si>
    <t>Rubber Aluminium Colour Strip - 2 meters / Black</t>
  </si>
  <si>
    <t>TR80-RUBS-BLUE</t>
  </si>
  <si>
    <t>Rubber Aluminium Colour Strip - 2 meters / Blue</t>
  </si>
  <si>
    <t>TR80-RUBS-RED</t>
  </si>
  <si>
    <t>Rubber Aluminium Colour Strip - 2 meters / Red</t>
  </si>
  <si>
    <t>TR80-SCREWNUT2</t>
  </si>
  <si>
    <t>TR80-SFTSUP</t>
  </si>
  <si>
    <t>80mm Support Bracket for Extruded Aluminium with 8mm Slot - with 6 screws, 6 washers, 6 T Nuts - LEFT AND RIGHT SIDE</t>
  </si>
  <si>
    <t>TR80-SHELF4-BLK</t>
  </si>
  <si>
    <t>TR8020 650x200mm Desk Top and Frame with Swing Arm</t>
  </si>
  <si>
    <t>TR80-SHIFTER5</t>
  </si>
  <si>
    <t>Pre-Drilled Shifter Mount for 40mm Aluminium Profile</t>
  </si>
  <si>
    <t>TR80-SHIFTER6</t>
  </si>
  <si>
    <t>TR80-SHIFTER7</t>
  </si>
  <si>
    <t>Pre-Drilled Shifter Mount for 40mm Aluminium Profile V7</t>
  </si>
  <si>
    <t>TR80-SLIDER-BOM</t>
  </si>
  <si>
    <t>Slider to supply Hunan - BOM</t>
  </si>
  <si>
    <t>TR80-SLIDER2</t>
  </si>
  <si>
    <t>Trak Racer Dual-Lock Seat Slider Kit v2</t>
  </si>
  <si>
    <t>TR80-SMEX3-BLK</t>
  </si>
  <si>
    <t>TRAK RACER TR8020 80X40MM SHIFTER SUPPORT</t>
  </si>
  <si>
    <t>TR80-TMARM4-BLK</t>
  </si>
  <si>
    <t>Side Arms for Aluminium Profile Triple Monitor Stand</t>
  </si>
  <si>
    <t>TR80-TMKIT3-BLK</t>
  </si>
  <si>
    <t>Aluminium Profile Rig Integrated Monitor Mounts  Black</t>
  </si>
  <si>
    <t>TR80-TMSIN4-BLK</t>
  </si>
  <si>
    <t>Single Monitor Profile with Mount - 1200mm</t>
  </si>
  <si>
    <t>TR80-TMSML3-BLK</t>
  </si>
  <si>
    <t>Single Monitor Profile with Mount - 800mm</t>
  </si>
  <si>
    <t>TR80-TR160FEET</t>
  </si>
  <si>
    <t>4pcs set of rubber feet including bracket, screw and nut</t>
  </si>
  <si>
    <t>TR80-TSH3-BLK</t>
  </si>
  <si>
    <t>TR8020 Tablet and Button Box Holder Upgrade Kit  Black</t>
  </si>
  <si>
    <t>TR80-USM2-BLK</t>
  </si>
  <si>
    <t>TR8020 240mm Long Side Shifter/Handbrake Mount  Black Anodized</t>
  </si>
  <si>
    <t>TR80-VESA3</t>
  </si>
  <si>
    <t>VESA TV Monitor Mounting Kit for Aluminium Profile</t>
  </si>
  <si>
    <t>TR80-WHEELSET3</t>
  </si>
  <si>
    <t>TR8020 Caster Wheels with Brake and Mounting Brackets (Set of 4)</t>
  </si>
  <si>
    <t>TR80-WMPLATE3</t>
  </si>
  <si>
    <t>Entry-Level Universal Wheel Deck</t>
  </si>
  <si>
    <t>TR805-BLK-PART1</t>
  </si>
  <si>
    <t>TR80 MK4 Racing Cockpit - Part 1Seat Brackets not Included</t>
  </si>
  <si>
    <t>TR805-BLK-PART2</t>
  </si>
  <si>
    <t>TR80 MK4 Racing Cockpit - Part 2Seat Brackets not Included</t>
  </si>
  <si>
    <t>TR805-BLK-PART3</t>
  </si>
  <si>
    <t>TR80 MK4 Racing Cockpit - Part 3Seat Brackets not Included</t>
  </si>
  <si>
    <t>TRMOVE-BRACKET-2</t>
  </si>
  <si>
    <t>DBOX Bracket for TR160 - 2pcs set</t>
  </si>
  <si>
    <t>TRMOVE-PIVOT</t>
  </si>
  <si>
    <t>Motion Pivot</t>
  </si>
  <si>
    <t>TRMOVE-TRXP</t>
  </si>
  <si>
    <t>TR Move Motion Base for 2 / 4 Actuator</t>
  </si>
  <si>
    <t>TRX-ALP23-PART1</t>
  </si>
  <si>
    <t>TRX frame part 1 - blue colour 2023Y (seat brackets included)</t>
  </si>
  <si>
    <t>TRX-ALP23-PART2</t>
  </si>
  <si>
    <t>TRX frame part 2 - blue colour 2023Y</t>
  </si>
  <si>
    <t>TRX-ALP23-PART3</t>
  </si>
  <si>
    <t>TRX frame part 3 - blue colour 2023Y</t>
  </si>
  <si>
    <t>TRX-BLK23-PART1</t>
  </si>
  <si>
    <t>TRX 2023Y frame part 1 - black colour </t>
  </si>
  <si>
    <t>TRX-BLK23-PART2</t>
  </si>
  <si>
    <t>TRX 2023Y frame part 2 - black colour </t>
  </si>
  <si>
    <t>TRX-BLK23-PART3</t>
  </si>
  <si>
    <t>TRX 2023Y frame part 3 - black colour </t>
  </si>
  <si>
    <t>TRX-S0123</t>
  </si>
  <si>
    <t>Alpine Racing TRX Fiberglass Seat with Alpine Seat Wrap</t>
  </si>
  <si>
    <t>TRX-S02</t>
  </si>
  <si>
    <t>TRX-SHIFTER-ALP23</t>
  </si>
  <si>
    <t>Alpine Racing TRX Shifter Mount - Blue</t>
  </si>
  <si>
    <t>TRX-SHIFTER-BLK23</t>
  </si>
  <si>
    <t>Alpine Racing TRX Shifter Mount - Black</t>
  </si>
  <si>
    <t>VNM-HBRK01</t>
  </si>
  <si>
    <t>VNM handbrake V1 </t>
  </si>
  <si>
    <t>VNM-PE01ST3</t>
  </si>
  <si>
    <t>VNM Pedals V1 PE01ST3 (Was PE01S3 ) </t>
  </si>
  <si>
    <t>VNM-S01BUN</t>
  </si>
  <si>
    <t>VNM Shifter V1 - Basic Bundle </t>
  </si>
  <si>
    <t>Month</t>
  </si>
  <si>
    <t>Year</t>
  </si>
  <si>
    <t>Reorder Point</t>
  </si>
  <si>
    <t>1734</t>
  </si>
  <si>
    <t>1818</t>
  </si>
  <si>
    <t>3313</t>
  </si>
  <si>
    <t>3312</t>
  </si>
  <si>
    <t>3262</t>
  </si>
  <si>
    <t>10913</t>
  </si>
  <si>
    <t>3392</t>
  </si>
  <si>
    <t>3391</t>
  </si>
  <si>
    <t>3263</t>
  </si>
  <si>
    <t>1263</t>
  </si>
  <si>
    <t>1120</t>
  </si>
  <si>
    <t>12285</t>
  </si>
  <si>
    <t>3232</t>
  </si>
  <si>
    <t>12602</t>
  </si>
  <si>
    <t>12600</t>
  </si>
  <si>
    <t>12601</t>
  </si>
  <si>
    <t>12603</t>
  </si>
  <si>
    <t>12778</t>
  </si>
  <si>
    <t>12779</t>
  </si>
  <si>
    <t>12780</t>
  </si>
  <si>
    <t>3219</t>
  </si>
  <si>
    <t>3196</t>
  </si>
  <si>
    <t>3201</t>
  </si>
  <si>
    <t>3199</t>
  </si>
  <si>
    <t>10359</t>
  </si>
  <si>
    <t>3202</t>
  </si>
  <si>
    <t>3203</t>
  </si>
  <si>
    <t>3221</t>
  </si>
  <si>
    <t>3208</t>
  </si>
  <si>
    <t>10986</t>
  </si>
  <si>
    <t>3191</t>
  </si>
  <si>
    <t>3193</t>
  </si>
  <si>
    <t>3195</t>
  </si>
  <si>
    <t>3237</t>
  </si>
  <si>
    <t>3216</t>
  </si>
  <si>
    <t>1280</t>
  </si>
  <si>
    <t>1444</t>
  </si>
  <si>
    <t>3780</t>
  </si>
  <si>
    <t>1799</t>
  </si>
  <si>
    <t>1634</t>
  </si>
  <si>
    <t>1648</t>
  </si>
  <si>
    <t>1720</t>
  </si>
  <si>
    <t>12294</t>
  </si>
  <si>
    <t>13470</t>
  </si>
  <si>
    <t>1713</t>
  </si>
  <si>
    <t>1683</t>
  </si>
  <si>
    <t>1695</t>
  </si>
  <si>
    <t>3206</t>
  </si>
  <si>
    <t>3207</t>
  </si>
  <si>
    <t>3217</t>
  </si>
  <si>
    <t>11901</t>
  </si>
  <si>
    <t>10896</t>
  </si>
  <si>
    <t>10652</t>
  </si>
  <si>
    <t>1357</t>
  </si>
  <si>
    <t>3229</t>
  </si>
  <si>
    <t>3231</t>
  </si>
  <si>
    <t>1020</t>
  </si>
  <si>
    <t>1105</t>
  </si>
  <si>
    <t>1072</t>
  </si>
  <si>
    <t>1086</t>
  </si>
  <si>
    <t>3211</t>
  </si>
  <si>
    <t>10121</t>
  </si>
  <si>
    <t>3553</t>
  </si>
  <si>
    <t>1037</t>
  </si>
  <si>
    <t>3249</t>
  </si>
  <si>
    <t>1021</t>
  </si>
  <si>
    <t>1055</t>
  </si>
  <si>
    <t>1155</t>
  </si>
  <si>
    <t>3223</t>
  </si>
  <si>
    <t>3230</t>
  </si>
  <si>
    <t>1182</t>
  </si>
  <si>
    <t>1022</t>
  </si>
  <si>
    <t>3209</t>
  </si>
  <si>
    <t>1453</t>
  </si>
  <si>
    <t>1780</t>
  </si>
  <si>
    <t>10201</t>
  </si>
  <si>
    <t>12540</t>
  </si>
  <si>
    <t>12613</t>
  </si>
  <si>
    <t>3228</t>
  </si>
  <si>
    <t>3225</t>
  </si>
  <si>
    <t>10891</t>
  </si>
  <si>
    <t>1184</t>
  </si>
  <si>
    <t>12307</t>
  </si>
  <si>
    <t>1786</t>
  </si>
  <si>
    <t>3184</t>
  </si>
  <si>
    <t>1002</t>
  </si>
  <si>
    <t>3260</t>
  </si>
  <si>
    <t>3261</t>
  </si>
  <si>
    <t>3289</t>
  </si>
  <si>
    <t>12878</t>
  </si>
  <si>
    <t>9796</t>
  </si>
  <si>
    <t>10920</t>
  </si>
  <si>
    <t>3266</t>
  </si>
  <si>
    <t>10756</t>
  </si>
  <si>
    <t>10911</t>
  </si>
  <si>
    <t>10912</t>
  </si>
  <si>
    <t>10131</t>
  </si>
  <si>
    <t>11223</t>
  </si>
  <si>
    <t>1929</t>
  </si>
  <si>
    <t>11224</t>
  </si>
  <si>
    <t>10175</t>
  </si>
  <si>
    <t>1801</t>
  </si>
  <si>
    <t>3254</t>
  </si>
  <si>
    <t>1794</t>
  </si>
  <si>
    <t>10129</t>
  </si>
  <si>
    <t>12561</t>
  </si>
  <si>
    <t>10923</t>
  </si>
  <si>
    <t>3277</t>
  </si>
  <si>
    <t>12741</t>
  </si>
  <si>
    <t>1121</t>
  </si>
  <si>
    <t>12982</t>
  </si>
  <si>
    <t>12744</t>
  </si>
  <si>
    <t>12745</t>
  </si>
  <si>
    <t>12760</t>
  </si>
  <si>
    <t>12759</t>
  </si>
  <si>
    <t>12751</t>
  </si>
  <si>
    <t>12750</t>
  </si>
  <si>
    <t>12748</t>
  </si>
  <si>
    <t>1569</t>
  </si>
  <si>
    <t>10186</t>
  </si>
  <si>
    <t>10750</t>
  </si>
  <si>
    <t>1048</t>
  </si>
  <si>
    <t>1104</t>
  </si>
  <si>
    <t>1070</t>
  </si>
  <si>
    <t>1006</t>
  </si>
  <si>
    <t>1071</t>
  </si>
  <si>
    <t>1098</t>
  </si>
  <si>
    <t>11611</t>
  </si>
  <si>
    <t>10108</t>
  </si>
  <si>
    <t>12556</t>
  </si>
  <si>
    <t>10921</t>
  </si>
  <si>
    <t>1122</t>
  </si>
  <si>
    <t>3288</t>
  </si>
  <si>
    <t>3273</t>
  </si>
  <si>
    <t>3244</t>
  </si>
  <si>
    <t>13449</t>
  </si>
  <si>
    <t>1008</t>
  </si>
  <si>
    <t>12781</t>
  </si>
  <si>
    <t>3258</t>
  </si>
  <si>
    <t>3250</t>
  </si>
  <si>
    <t>10922</t>
  </si>
  <si>
    <t>10748</t>
  </si>
  <si>
    <t>10654</t>
  </si>
  <si>
    <t>3332</t>
  </si>
  <si>
    <t>10188</t>
  </si>
  <si>
    <t>12902</t>
  </si>
  <si>
    <t>12903</t>
  </si>
  <si>
    <t>12904</t>
  </si>
  <si>
    <t>12905</t>
  </si>
  <si>
    <t>9846</t>
  </si>
  <si>
    <t>3233</t>
  </si>
  <si>
    <t>12555</t>
  </si>
  <si>
    <t>3284</t>
  </si>
  <si>
    <t>1391</t>
  </si>
  <si>
    <t>1103</t>
  </si>
  <si>
    <t>1802</t>
  </si>
  <si>
    <t>3259</t>
  </si>
  <si>
    <t>1594</t>
  </si>
  <si>
    <t>11550</t>
  </si>
  <si>
    <t>11551</t>
  </si>
  <si>
    <t>11554</t>
  </si>
  <si>
    <t>3323</t>
  </si>
  <si>
    <t>12916</t>
  </si>
  <si>
    <t>12961</t>
  </si>
  <si>
    <t>10475</t>
  </si>
  <si>
    <t>10749</t>
  </si>
  <si>
    <t>3291</t>
  </si>
  <si>
    <t>3253</t>
  </si>
  <si>
    <t>9812</t>
  </si>
  <si>
    <t>9810</t>
  </si>
  <si>
    <t>10120</t>
  </si>
  <si>
    <t>12519</t>
  </si>
  <si>
    <t>9618</t>
  </si>
  <si>
    <t>3234</t>
  </si>
  <si>
    <t>3256</t>
  </si>
  <si>
    <t>11198</t>
  </si>
  <si>
    <t>3186</t>
  </si>
  <si>
    <t>12883</t>
  </si>
  <si>
    <t>12889</t>
  </si>
  <si>
    <t>12960</t>
  </si>
  <si>
    <t>11552</t>
  </si>
  <si>
    <t>11553</t>
  </si>
  <si>
    <t>3324</t>
  </si>
  <si>
    <t>3326</t>
  </si>
  <si>
    <t>1838</t>
  </si>
  <si>
    <t>1539</t>
  </si>
  <si>
    <t>10156</t>
  </si>
  <si>
    <t>10521</t>
  </si>
  <si>
    <t>1696</t>
  </si>
  <si>
    <t>3245</t>
  </si>
  <si>
    <t>3210</t>
  </si>
  <si>
    <t>10139</t>
  </si>
  <si>
    <t>3292</t>
  </si>
  <si>
    <t>10135</t>
  </si>
  <si>
    <t>3565</t>
  </si>
  <si>
    <t>1085</t>
  </si>
  <si>
    <t>1057</t>
  </si>
  <si>
    <t>10548</t>
  </si>
  <si>
    <t>1087</t>
  </si>
  <si>
    <t>1036</t>
  </si>
  <si>
    <t>1183</t>
  </si>
  <si>
    <t>1035</t>
  </si>
  <si>
    <t>10547</t>
  </si>
  <si>
    <t>1056</t>
  </si>
  <si>
    <t>11202</t>
  </si>
  <si>
    <t>11201</t>
  </si>
  <si>
    <t>Product Name</t>
  </si>
  <si>
    <t>Options</t>
  </si>
  <si>
    <t>Allocated</t>
  </si>
  <si>
    <t>Price</t>
  </si>
  <si>
    <t>008011RNR</t>
  </si>
  <si>
    <t>008013RNR</t>
  </si>
  <si>
    <t>SparcoSEAT EVO L QRT</t>
  </si>
  <si>
    <t>008014RNR</t>
  </si>
  <si>
    <t>008026GNR-EU</t>
  </si>
  <si>
    <t>Sparco GP Gaming Seat</t>
  </si>
  <si>
    <t>008026GRS</t>
  </si>
  <si>
    <t>008235NR</t>
  </si>
  <si>
    <t>Sparco SEAT SPRINT BLACK</t>
  </si>
  <si>
    <t>23C1</t>
  </si>
  <si>
    <t>CAMERA HOUSING for Holden Cruze Captiva 5 7</t>
  </si>
  <si>
    <t>23T2</t>
  </si>
  <si>
    <t>CAMERA HOUSING for Toyota Landcruiser 70 100</t>
  </si>
  <si>
    <t>23T7</t>
  </si>
  <si>
    <t>CAMERA HOUSING for Toyota Prado 120 150</t>
  </si>
  <si>
    <t>822-0032</t>
  </si>
  <si>
    <t>D-BOX accessory box - 3-4 ACTUATOR UK</t>
  </si>
  <si>
    <t>822-0033</t>
  </si>
  <si>
    <t>D-BOX accessory box - 3-4 ACTUATOR AU</t>
  </si>
  <si>
    <t>822-0034</t>
  </si>
  <si>
    <t>D-BOX accessory box - 3-4 ACTUATOR EU</t>
  </si>
  <si>
    <t>822-0036</t>
  </si>
  <si>
    <t>D-BOX accessory box - 2 ACTUATOR UK</t>
  </si>
  <si>
    <t>822-0037</t>
  </si>
  <si>
    <t>D-BOX accessory box - 2 ACTUATOR AU</t>
  </si>
  <si>
    <t>822-0038</t>
  </si>
  <si>
    <t>D-BOX accessory box - 2 ACTUATOR EU</t>
  </si>
  <si>
    <t>939-001658</t>
  </si>
  <si>
    <t>ASTRO A40 TR Gen 4 Wired Headset (Black/Red) for Xbox One, PC &amp; Mac</t>
  </si>
  <si>
    <t>941-000110</t>
  </si>
  <si>
    <t>941-000115</t>
  </si>
  <si>
    <t>941-000126</t>
  </si>
  <si>
    <t>941-000152</t>
  </si>
  <si>
    <t>945-000024</t>
  </si>
  <si>
    <t>Logitech G Flight Rudder Pedals</t>
  </si>
  <si>
    <t>960-001090</t>
  </si>
  <si>
    <t>Logitech C922 Pro Stream Webcam</t>
  </si>
  <si>
    <t>9H.LK2LJ.TBE</t>
  </si>
  <si>
    <t>BenQ MOBIUZ Gaming Curved SimRacing Monitor | EX3415R</t>
  </si>
  <si>
    <t>9H.LKALB.QBE</t>
  </si>
  <si>
    <t>BenQ MOBIUZ Gaming Curved SimRacing Monitor | EX3210R</t>
  </si>
  <si>
    <t>Alcohol wipe</t>
  </si>
  <si>
    <t>AND-H07-B</t>
  </si>
  <si>
    <t>CAR DVD</t>
  </si>
  <si>
    <t>HikeIt AU WFDS</t>
  </si>
  <si>
    <t>AND4-H11</t>
  </si>
  <si>
    <t>Android For Hyundai IX35 LM 09-15 GPS Bluetooth Car Player Navigation Radio Stereo DVD</t>
  </si>
  <si>
    <t>Other, Version 4</t>
  </si>
  <si>
    <t>AND4-H16-B</t>
  </si>
  <si>
    <t>Android 2015 on For Isuzu DMAX D-MAX MUX MU-X GPS Nav Bluetooth Car Player Navigation Radio Stereo</t>
  </si>
  <si>
    <t>AND4-M03</t>
  </si>
  <si>
    <t>Android For Mitsubishi Outlander Lancer ASX Triton Peugeot 4008 Challenger GPS Bluetooth Car Player Navigation Radio Stereo DVD</t>
  </si>
  <si>
    <t>AND4-M259</t>
  </si>
  <si>
    <t>For Hyundai i45 Sonata 2010 - 2012 GPS Bluetooth Car Player Navigation Stereo DVD Radio AM/FM HD</t>
  </si>
  <si>
    <t>AND4-U04</t>
  </si>
  <si>
    <t>Android Universal Double DIN 2DIN GPS Bluetooth Car Player Navigation Radio Stereo DVD</t>
  </si>
  <si>
    <t>AND5-H14-B</t>
  </si>
  <si>
    <t>Android For Isuzu DMAX D-MAX MUX MU-X GPS Nav Bluetooth Car Player Navigation Radio Stereo</t>
  </si>
  <si>
    <t>Other, Version 5</t>
  </si>
  <si>
    <t>AND5-U02</t>
  </si>
  <si>
    <t>ANDT-L04</t>
  </si>
  <si>
    <t>Android 13.6" 8.1 GPS Bluetooth Car Player Navigation System For Toyota Landcruiser 200 GXL 2015+</t>
  </si>
  <si>
    <t>Other, Tesla Style</t>
  </si>
  <si>
    <t>ANDT-L09</t>
  </si>
  <si>
    <t>Android 9 16" GPS Bluetooth Car Player Navigation System For Toyota Landcruiser 200 Sahara 2015+</t>
  </si>
  <si>
    <t>APA55</t>
  </si>
  <si>
    <t>For Honda Mazda Isuzu Radio cable connector lead loom plug Radio stereo adapter 2015 onwards</t>
  </si>
  <si>
    <t>APA75</t>
  </si>
  <si>
    <t>APA75 ANTENNA ADAPTOR SUITABLE FOR TOYOTA 09 UP TO M DIN</t>
  </si>
  <si>
    <t>APP063</t>
  </si>
  <si>
    <t>Platinum System Holden Colorado Cable - Update</t>
  </si>
  <si>
    <t>APP072</t>
  </si>
  <si>
    <t>01'-12' MAZDA (PLUGS INTO FACTORY HARNESS)</t>
  </si>
  <si>
    <t>APP090</t>
  </si>
  <si>
    <t>For Old Subaru ISO Stereo Harness</t>
  </si>
  <si>
    <t>APUNIPL2</t>
  </si>
  <si>
    <t>APUNIPL2 Patchlead uni with self learn</t>
  </si>
  <si>
    <t>APVGM01</t>
  </si>
  <si>
    <t>Camera retain retention Factory camera to headunit APVGM01 for Holden Colorado 2015 onwards</t>
  </si>
  <si>
    <t>APVIZ01</t>
  </si>
  <si>
    <t>For Isuzu DMX 2012+ MUX2013+ Factory Reverse Camera Retention Harness</t>
  </si>
  <si>
    <t>APVIZ11</t>
  </si>
  <si>
    <t>Aftermarket Reverse Camera Adapter to factory fitted Colour Screens for ISUZU DMAX 2012+</t>
  </si>
  <si>
    <t>APVTY04</t>
  </si>
  <si>
    <t>Original OEM Camera adapter for Toyota Landcruiser Land Cruiser 200 series</t>
  </si>
  <si>
    <t>APVTY14</t>
  </si>
  <si>
    <t>Aftermarket Camera adapter to connect to Factory screen for Toyota Landcruiser Land Cruiser 200 series 4 pin</t>
  </si>
  <si>
    <t>AV-360-C</t>
  </si>
  <si>
    <t>3D 360 Degree All Round View Camera Kit For Passenger Vehicles HD G-Sensor 4 x High Definition Masten Ultra-Wide Angle Camera</t>
  </si>
  <si>
    <t>Camera</t>
  </si>
  <si>
    <t>AWH3064</t>
  </si>
  <si>
    <t>ISO Holden VY VZ Cable ISO Harness Holden Commodore Calais Monaro 2002 - 2006</t>
  </si>
  <si>
    <t>AWH3072</t>
  </si>
  <si>
    <t>For Mazda Ford 2000 On To Harness Wiring Mazda Plug &amp; Play ISO Cable</t>
  </si>
  <si>
    <t>BM2</t>
  </si>
  <si>
    <t>Universal 12V Battery Monitor with Voltage Meter and Auto Alarm Bluetooth 4.0</t>
  </si>
  <si>
    <t>BS-01</t>
  </si>
  <si>
    <t>Universal Car Blind Spot Detection Ultrasonic Rear Sensor Safety Monitor BSA System View</t>
  </si>
  <si>
    <t>BS-02</t>
  </si>
  <si>
    <t>Microwave Radar Universal Car Blind Spot Detection Rear Sensor Safety Monitor BSA System View</t>
  </si>
  <si>
    <t>BT2000</t>
  </si>
  <si>
    <t>Universal Bluetooth 4.0 12V Portable Battery Monitor with App</t>
  </si>
  <si>
    <t>CP-01</t>
  </si>
  <si>
    <t>Display Device USB Dongle Cable For Apple IOS iPhone Carplay Android Car Auto Navigation Player 12V Car play</t>
  </si>
  <si>
    <t>CP-03</t>
  </si>
  <si>
    <t>Wireless Carplay and Wired Android Auto For OEM Car Radio</t>
  </si>
  <si>
    <t>CSX3BLK4</t>
  </si>
  <si>
    <t>Cube CSX-3-BLACK 4 Paddle Formula Sim Racing Steering Wheel</t>
  </si>
  <si>
    <t>CSX3BLU4</t>
  </si>
  <si>
    <t>Cube CSX-3-BLUE 4 Paddle Formula Sim Racing Steering Wheel</t>
  </si>
  <si>
    <t>AU office</t>
  </si>
  <si>
    <t>CSX3EP</t>
  </si>
  <si>
    <t>CUBEUMHBLK</t>
  </si>
  <si>
    <t>Cube Universal Main Hub - Black</t>
  </si>
  <si>
    <t>CUBEUMHBLU</t>
  </si>
  <si>
    <t>Cube Universal Main Hub - Blue</t>
  </si>
  <si>
    <t>CUBEUMHRED</t>
  </si>
  <si>
    <t>Cube Universal Main Hub - Red</t>
  </si>
  <si>
    <t>DIAB-L</t>
  </si>
  <si>
    <t>Game Chair with Budget Base and 4-Way Adjustable Armrests - RED</t>
  </si>
  <si>
    <t>DIAB-R</t>
  </si>
  <si>
    <t>DVR-03</t>
  </si>
  <si>
    <t>Heavy Duty DVR for Heavy Vehicles 4 Channel Video &amp; Audio Recording Alarm</t>
  </si>
  <si>
    <t>DVR-04</t>
  </si>
  <si>
    <t>HD DVR Car Vehicle Dash Camera Video Single Input Off Road Driving</t>
  </si>
  <si>
    <t>DVR-05</t>
  </si>
  <si>
    <t>2CH HD Mobile DVR Motorcycle DVR Dash Camera Video Recorder Single Input</t>
  </si>
  <si>
    <t>DVR-X3</t>
  </si>
  <si>
    <t>DVR-X3-SLIM</t>
  </si>
  <si>
    <t>3.2" LCD Dash Cam Camera Video Car DVR Recorder 1080P HD Night Vision G-sensorFHD 1296P 30FPS</t>
  </si>
  <si>
    <t>EC-10</t>
  </si>
  <si>
    <t>10m 4-Pin Shielded Aviation Camera Extension Cable (Single) Industrial Grade Plugs</t>
  </si>
  <si>
    <t>EC-151</t>
  </si>
  <si>
    <t>15m 4-Pin Shielded Camera Extension Cable (Single) Industrial Grade Plugs Aviation</t>
  </si>
  <si>
    <t>EC-152</t>
  </si>
  <si>
    <t>15m 4-Pin Shielded Aviation Camera Extension Cable Twin Indus. Grade Plugs</t>
  </si>
  <si>
    <t>EC-201</t>
  </si>
  <si>
    <t>20m 4-Pin Shielded Camera Extension Cable (Single) Industrial Grade Plugs Cam</t>
  </si>
  <si>
    <t>EC-4F</t>
  </si>
  <si>
    <t>Adapter 4-Pin Female to RCA Female RCA Camera to Extension Cable Aviation</t>
  </si>
  <si>
    <t>EC-4M</t>
  </si>
  <si>
    <t>Adapter Aviation 4-Pin Male to RCA Monitor from RCA Camera Female Cam</t>
  </si>
  <si>
    <t>EC-71</t>
  </si>
  <si>
    <t>7.5m 4-Pin Shielded Camera Extension Cable Single Aviation Industrial Grade Plugs</t>
  </si>
  <si>
    <t>EC-72</t>
  </si>
  <si>
    <t>7.5m 4-Pin Shielded Camera Extension Cable Twin Aviation Industrial Grade Plugs</t>
  </si>
  <si>
    <t>EC-S01</t>
  </si>
  <si>
    <t>1 Camera Woza Suzi Coil Spiral Hitch Cable Aviation 4 metre 5-Pin DIN Audio &amp; Power</t>
  </si>
  <si>
    <t>EC-S01-L</t>
  </si>
  <si>
    <t>1Camera Woza Suzi Coil Spiral Hitch Cable with Extensions 7.5m &amp; 15m Industrial Aviation</t>
  </si>
  <si>
    <t>EC-S03</t>
  </si>
  <si>
    <t>3 Camera Woza Suzi Coil Spiral Hitch Cable 4metre Industrial Grade Plugs Aviation</t>
  </si>
  <si>
    <t>Engine host sticker</t>
  </si>
  <si>
    <t>ERPF</t>
  </si>
  <si>
    <t>P1SIM - Sim Racing Steering Wheel</t>
  </si>
  <si>
    <t>FCORECLUTCHES</t>
  </si>
  <si>
    <t>Cube F-CORE Clutches</t>
  </si>
  <si>
    <t>FCORENO2</t>
  </si>
  <si>
    <t>Cube F-CORE Formula Sim Racing Steering Wheel - 2 Paddles</t>
  </si>
  <si>
    <t>FCORENO4</t>
  </si>
  <si>
    <t>Cube F-CORE Formula Sim Racing Steering Wheel - 4 Paddles</t>
  </si>
  <si>
    <t>FK-D01</t>
  </si>
  <si>
    <t>Universal Single DIN 1DIN Storage Pocket Install Kit Suits for Many Toyota models</t>
  </si>
  <si>
    <t>FK-D02</t>
  </si>
  <si>
    <t>Universal Single Din Pocket with Drawer Premium ABS Plastic Fascia Model</t>
  </si>
  <si>
    <t>FK-R01</t>
  </si>
  <si>
    <t>Universal Stereo Removal Tools 12-Piece Set of Pro-Grade Automotive Removal</t>
  </si>
  <si>
    <t>FK-T08</t>
  </si>
  <si>
    <t>Facia Fascia Kit Panel Radio Stereo Surround Trim Dash For Toyota Prado 150</t>
  </si>
  <si>
    <t>FP-8133</t>
  </si>
  <si>
    <t>Iveco Daily 2014+ Double-Din Radio Fascia Facia Stereo Surround KIT Adapter Dash Panel Trim</t>
  </si>
  <si>
    <t>FPROBLK</t>
  </si>
  <si>
    <t>Cube F-PRO-BLACK Formula Sim Racing Steering Wheel (comes with black hub)</t>
  </si>
  <si>
    <t>FPROBLU</t>
  </si>
  <si>
    <t>FS3-02</t>
  </si>
  <si>
    <t>Wheel Stand with Pedal and Shifter Mounts</t>
  </si>
  <si>
    <t>FS3-03</t>
  </si>
  <si>
    <t>FS3 Wheel, Pedal and Shifter Stand</t>
  </si>
  <si>
    <t>Trak Racer CA GO BOLT</t>
  </si>
  <si>
    <t>FSW-3-EGH-PC</t>
  </si>
  <si>
    <t>FSW Series 3 with Esportsim General Hub</t>
  </si>
  <si>
    <t>FSW-3-FN-XBOX</t>
  </si>
  <si>
    <t>FSW Series 3 with Fanatec ClubSport</t>
  </si>
  <si>
    <t>GTTPROZERBLU</t>
  </si>
  <si>
    <t>Cube GT Pro USB Sim Racing Steering Wheel (with blue hub + cube rim)</t>
  </si>
  <si>
    <t>GTTSPOUSBBLK</t>
  </si>
  <si>
    <t>Cube GT Sport USB Sim Racing Steering Wheel</t>
  </si>
  <si>
    <t>HB01PK</t>
  </si>
  <si>
    <t>VNM Handbrake V1 - Handbrake Pro Kit</t>
  </si>
  <si>
    <t>HBRK01</t>
  </si>
  <si>
    <t>VNM handbrake V1</t>
  </si>
  <si>
    <t>HBRK15</t>
  </si>
  <si>
    <t>VNM handbrake V1.5 Rally version</t>
  </si>
  <si>
    <t>HC003042</t>
  </si>
  <si>
    <t>HC003226</t>
  </si>
  <si>
    <t>HC003356</t>
  </si>
  <si>
    <t>HD01</t>
  </si>
  <si>
    <t>Trak Racer Hoodie - Small</t>
  </si>
  <si>
    <t>S</t>
  </si>
  <si>
    <t>HD02</t>
  </si>
  <si>
    <t>Trak Racer Hoodie - Medium</t>
  </si>
  <si>
    <t>M</t>
  </si>
  <si>
    <t>HD03</t>
  </si>
  <si>
    <t>Trak Racer Hoodie - Large</t>
  </si>
  <si>
    <t>L</t>
  </si>
  <si>
    <t>HD04</t>
  </si>
  <si>
    <t>Trak Racer Hoodie - Extra Large</t>
  </si>
  <si>
    <t>XL</t>
  </si>
  <si>
    <t>HD05</t>
  </si>
  <si>
    <t>Trak Racer Hoodie - XXL</t>
  </si>
  <si>
    <t>XXL</t>
  </si>
  <si>
    <t>HE-BPBLACK</t>
  </si>
  <si>
    <t>Sim Pedals Ultimate+ Baseplate - color Black</t>
  </si>
  <si>
    <t>HE-ELAST</t>
  </si>
  <si>
    <t>Elastomer Kit - Sim Pedals Sprint</t>
  </si>
  <si>
    <t>HE-SPS1CB</t>
  </si>
  <si>
    <t>Sprint - Clutch Only Black</t>
  </si>
  <si>
    <t>HE-SPS2</t>
  </si>
  <si>
    <t>Sim Pedals Sprint 2-Pedal Set</t>
  </si>
  <si>
    <t>NL Office</t>
  </si>
  <si>
    <t>HE-SPS3</t>
  </si>
  <si>
    <t>Sim Pedals Sprint 3-Pedal Set</t>
  </si>
  <si>
    <t>HE-SPS3B</t>
  </si>
  <si>
    <t>Sprint 3-Pedal Set Black</t>
  </si>
  <si>
    <t>HE-SPSBP</t>
  </si>
  <si>
    <t>Sim Pedals Sprint Baseplate</t>
  </si>
  <si>
    <t>HE-SPU-SCU</t>
  </si>
  <si>
    <t>Ultimate Upgrade Kit</t>
  </si>
  <si>
    <t>HE-SPU1SC</t>
  </si>
  <si>
    <t>Sim Pedals Ultimate+ - clutch only</t>
  </si>
  <si>
    <t>HE-SPU2SC</t>
  </si>
  <si>
    <t>Sim Pedals Ultimate+ 2-Pedal Set</t>
  </si>
  <si>
    <t>HE-SS</t>
  </si>
  <si>
    <t>Sim Shifter Sequential</t>
  </si>
  <si>
    <t>HikeIt US TX ShipBob</t>
  </si>
  <si>
    <t>HI-038B</t>
  </si>
  <si>
    <t>HIKEit X9 i Electronic Drive Throttle Pedal Accelerator Controller for ISUZU LEXUS PROTON TOYOTA</t>
  </si>
  <si>
    <t>HI-1015B</t>
  </si>
  <si>
    <t>HI-1025B</t>
  </si>
  <si>
    <t>HIKEit X5 Electronic Drive Throttle Pedal Accelerator Controller for Buick Cadillac Chevrolet Ford Holden</t>
  </si>
  <si>
    <t>HI-105B</t>
  </si>
  <si>
    <t>HIKEit X9 Throttle Controller for Chrysler 300C 2005 - 2006 All Models</t>
  </si>
  <si>
    <t>HI-106B</t>
  </si>
  <si>
    <t>HIKEit X9 Electronic Drive Throttle Pedal Accelerator Controller for MITSUBISHI SUZUKI</t>
  </si>
  <si>
    <t>HI-1102B</t>
  </si>
  <si>
    <t>HIKEit X5 Electronic Drive Throttle Pedal Accelerator Controller for Audi Porsche Skoda</t>
  </si>
  <si>
    <t>HI-1126B</t>
  </si>
  <si>
    <t>HIKEit X5 Electronic Drive Throttle Pedal Accelerator Controller for Cadillac Chevrolet Gmc</t>
  </si>
  <si>
    <t>HI-1138B</t>
  </si>
  <si>
    <t>HIKEit X5 Electronic Drive Throttle Pedal Accelerator Controller for Lexus Toyota</t>
  </si>
  <si>
    <t>HI-117B</t>
  </si>
  <si>
    <t>HIKEit X9 i Electronic Drive Throttle Pedal Accelerator Controller for CHRYSLER DODGE FORD JEEP MASERATI (copy) (copy)</t>
  </si>
  <si>
    <t>HI-119</t>
  </si>
  <si>
    <t>HIKEit X9 Throttle Controller - Holden/Chevrolet Equinox &amp; Captiva/ Opel Vauxhall</t>
  </si>
  <si>
    <t>HI-1196B</t>
  </si>
  <si>
    <t>HIKEit X5 Electronic Drive Throttle Pedal Accelerator Controller for Buick Cadillac Chevrolet SKU: HI-1196B</t>
  </si>
  <si>
    <t>HI-1217B</t>
  </si>
  <si>
    <t>Hikeit X5 Electronic Drive Throttle Pedal Accelerator Controller For Buick Cadillac Chevrolet SKU: HI-1217B</t>
  </si>
  <si>
    <t>HI-126B</t>
  </si>
  <si>
    <t>HIKEit X9 Throttle Controller for Cadillac Escalade, Chevrolet, GMC &amp; Hummer</t>
  </si>
  <si>
    <t>HI-138B</t>
  </si>
  <si>
    <t>HIKEit X9 for Toyota Camry Toyota Matrix Toyota Wish Lexus LS430 Lexus Lc430</t>
  </si>
  <si>
    <t>HI-151</t>
  </si>
  <si>
    <t>HIKEit X9 Electronic Drive Throttle Pedal Accelerator Controller for AUDI BENTLEY FORD PORSCHE SEAT SKODA VW</t>
  </si>
  <si>
    <t>HI-1517B</t>
  </si>
  <si>
    <t>Hikeit X5 Electronic Drive Throttle Pedal Accelerator Controller for Chevrolet Ford Jaguar</t>
  </si>
  <si>
    <t>HI-1722B</t>
  </si>
  <si>
    <t>HIKEit X5 Electronic Drive Throttle Pedal Accelerator Controller for Hyundai Kia SKU: HI-1722B</t>
  </si>
  <si>
    <t>HI-175B</t>
  </si>
  <si>
    <t>HIKEit X9 Throttle Controller for Suzuki Mehran, Jimny, Swift &amp; Ignis</t>
  </si>
  <si>
    <t>HI-1765B</t>
  </si>
  <si>
    <t>HIKEit X5 Electronic Drive Throttle Pedal Accelerator Controller for Lexus Suzuki</t>
  </si>
  <si>
    <t>HI-1807B</t>
  </si>
  <si>
    <t>Hikeit X5 Electronic Drive Throttle Pedal Accelerator Controller for Acura Honda</t>
  </si>
  <si>
    <t>HI-1815B</t>
  </si>
  <si>
    <t>HIKEit X5 Electronic Drive Throttle Pedal Accelerator Controller for Chery Chrysler Dodge Fiat</t>
  </si>
  <si>
    <t>HI-1889B</t>
  </si>
  <si>
    <t>Hikeit X5 Electronic Drive Throttle Pedal Accelerator Controller for Bmw Hyundai</t>
  </si>
  <si>
    <t>HI-189B</t>
  </si>
  <si>
    <t>HIKEit X9 Throttle Controller for Infiniti models &amp; Nissan 370Z</t>
  </si>
  <si>
    <t>HI-1906B</t>
  </si>
  <si>
    <t>Hikeit X5 Electronic Drive Throttle Pedal Accelerator Controller for Mitsubishi Suzuki</t>
  </si>
  <si>
    <t>HI-196B</t>
  </si>
  <si>
    <t>HIKEit X9 i Electronic Drive Throttle Pedal Accelerator Controller for Buick Chevrolet Cadillac</t>
  </si>
  <si>
    <t>HI-1999B</t>
  </si>
  <si>
    <t>HIKEit X5 Electronic Drive Throttle Pedal Accelerator Controller for Mercedes-Benz Volkswagen</t>
  </si>
  <si>
    <t>HI-217B</t>
  </si>
  <si>
    <t>HIKEit X9 Electronic Drive Throttle Pedal Accelerator Controller for Buick Cadillac Chevrolet Gmc</t>
  </si>
  <si>
    <t>HI-226B</t>
  </si>
  <si>
    <t>HI-238</t>
  </si>
  <si>
    <t>HIKEit X9 Throttle Controller for Subaru / Toyota / Scion SKU: HI-238</t>
  </si>
  <si>
    <t>HI-328B</t>
  </si>
  <si>
    <t>HIKEit X9 Electronic Drive Throttle Pedal Accelerator Controller for Changan Hyundai Kia</t>
  </si>
  <si>
    <t>HI-396B</t>
  </si>
  <si>
    <t>HIKEit X9 Throttle Controller for Ssangyong Actyon, Kyron &amp; Korando</t>
  </si>
  <si>
    <t>HI-501</t>
  </si>
  <si>
    <t>HIKEit X9 for Jaguar Xf Land Rover Discovery Land Rover Evoque Range Rover Sport</t>
  </si>
  <si>
    <t>HI-501B</t>
  </si>
  <si>
    <t>HIKEit X9 forJaguar Xf Land Rover Discovery Land Rover Evoque Range Rover Sport</t>
  </si>
  <si>
    <t>HI-505B</t>
  </si>
  <si>
    <t>Hikeit X9 I Electronic Drive Throttle Pedal Accelerator Controller for Dongfeng Mitsubishi</t>
  </si>
  <si>
    <t>HI-517B</t>
  </si>
  <si>
    <t>Hikeit X9 i Electronic Drive Throttle Pedal Accelerator Controller for Ford Land Rover Mazda</t>
  </si>
  <si>
    <t>HI-518</t>
  </si>
  <si>
    <t>HIKEit X9 Throttle Controller for Mazda 3 (2010-2013) &amp; Volvo V40 &amp; XC60</t>
  </si>
  <si>
    <t>HI-518B</t>
  </si>
  <si>
    <t>HIKEit X9 Electronic Drive Throttle Pedal Accelerator Controller for Mazda Volvo</t>
  </si>
  <si>
    <t>HI-765B</t>
  </si>
  <si>
    <t>HIKEit X9 i Electronic Drive Throttle Pedal Accelerator Controller for LEXUS SUBARU TOYOTA</t>
  </si>
  <si>
    <t>HI-807B</t>
  </si>
  <si>
    <t>HIKEit X9 Throttle Controller for Honda &amp; Acura Models</t>
  </si>
  <si>
    <t>HI-815B</t>
  </si>
  <si>
    <t>HI-853B</t>
  </si>
  <si>
    <t>HIKEit X9 Throttle Controller for Subaru Levorg, XV, Impreza, Outback &amp; WRX</t>
  </si>
  <si>
    <t>HI-886B</t>
  </si>
  <si>
    <t>HIKEit X9 i Electronic Drive Throttle Pedal Accelerator Controller for Changan Kia</t>
  </si>
  <si>
    <t>HI-907B</t>
  </si>
  <si>
    <t>HIKEit X9 Electronic Drive Throttle Pedal Accelerator Controller for Honda Jazz Civic City</t>
  </si>
  <si>
    <t>HI-979B</t>
  </si>
  <si>
    <t>HIKEit X9 i Electronic Drive Throttle Pedal Accelerator Controller for Landrover Discovery3 Rangeroversport (1St Gen)</t>
  </si>
  <si>
    <t>HI-989B</t>
  </si>
  <si>
    <t>HIKEit X9 i Electronic Drive Throttle Pedal Accelerator Controller for Chrysler / Maybach / Mercedes-benz</t>
  </si>
  <si>
    <t>HI-999B</t>
  </si>
  <si>
    <t>HIKEit X9 Electronic Drive Throttle Pedal Accelerator Controller for Mercedes-Benz SMART</t>
  </si>
  <si>
    <t>HI-BLACKFP</t>
  </si>
  <si>
    <t>Black Faceplate for HIKEit X9 i Electronic Drive Throttle Pedal Accelerator Controller</t>
  </si>
  <si>
    <t>HI-BLUEFP</t>
  </si>
  <si>
    <t>Blue Faceplate for HIKEit X9 i Electronic Drive Throttle Pedal Accelerator Controller</t>
  </si>
  <si>
    <t>HI-DECAL</t>
  </si>
  <si>
    <t>HI-DHOLDER</t>
  </si>
  <si>
    <t>HIKEIT Drink Holder</t>
  </si>
  <si>
    <t>HI-DISPLAY</t>
  </si>
  <si>
    <t>HIKEit Display</t>
  </si>
  <si>
    <t>HI-DISPLAY2</t>
  </si>
  <si>
    <t>HIKEit Display2</t>
  </si>
  <si>
    <t>HI-DISPLAY3</t>
  </si>
  <si>
    <t>HI-HAT</t>
  </si>
  <si>
    <t>HIKEIT CAP</t>
  </si>
  <si>
    <t>HI-REDFP</t>
  </si>
  <si>
    <t>Red Faceplate for HIKEit X9 i Electronic Drive Throttle Pedal Accelerator Controller</t>
  </si>
  <si>
    <t>HIKEIT FLYER (pack of 50)</t>
  </si>
  <si>
    <t>HikeIt Flyer</t>
  </si>
  <si>
    <t>HXS-025</t>
  </si>
  <si>
    <t>HIKE IT-XS Premium Pedal Controller Buick Cadillac Chevrolet Ford Holden</t>
  </si>
  <si>
    <t>HXS-038</t>
  </si>
  <si>
    <t>HIKE IT-XS Premium Pedal Controller Isuzu Lexus Mazda PROTON Scion Suzuki Toyota</t>
  </si>
  <si>
    <t>HXS-053</t>
  </si>
  <si>
    <t>HIKE IT-XS Premium Pedal Controller Subaru</t>
  </si>
  <si>
    <t>HXS-102</t>
  </si>
  <si>
    <t>HIKE IT-XS Premium Pedal Controller Audi Porsche Seat Skoda Volkswagen</t>
  </si>
  <si>
    <t>HXS-105</t>
  </si>
  <si>
    <t>HIKE IT-XS Premium Pedal Controller Chrysler</t>
  </si>
  <si>
    <t>HXS-106</t>
  </si>
  <si>
    <t>HIKE IT-XS Premium Pedal Controller Mitsubishi Suzuki</t>
  </si>
  <si>
    <t>HXS-108</t>
  </si>
  <si>
    <t>HIKE IT-XS Premium Pedal Controller Dacia Nissan Renault</t>
  </si>
  <si>
    <t>HXS-117</t>
  </si>
  <si>
    <t>HIKE IT-XS Premium Pedal Controller ACURA Honda</t>
  </si>
  <si>
    <t>HXS-126</t>
  </si>
  <si>
    <t>HIKE IT-XS Premium Pedal Controller Cadillac Chevrolet GMC Hummer</t>
  </si>
  <si>
    <t>HXS-138</t>
  </si>
  <si>
    <t>HIKE IT-XS Premium Pedal Controller Lexus Toyota</t>
  </si>
  <si>
    <t>HXS-151</t>
  </si>
  <si>
    <t>HIKE IT-XS Premium Pedal Controller Audi Bentley Ford Greatwall HAVAL LDV Maxus Porsche Seat Skoda Volkswagen</t>
  </si>
  <si>
    <t>HXS-157</t>
  </si>
  <si>
    <t>HIKE IT-XS Premium Pedal Controller Mitsubishi</t>
  </si>
  <si>
    <t>HXS-175</t>
  </si>
  <si>
    <t>HIKE IT-XS Premium Pedal Controller Suzuki</t>
  </si>
  <si>
    <t>HXS-189</t>
  </si>
  <si>
    <t>HIKE IT-XS Premium Pedal Controller Infiniti Nissan</t>
  </si>
  <si>
    <t>HXS-208</t>
  </si>
  <si>
    <t>HIKE IT-XS Premium Pedal Controller Ford Mazda Volvo</t>
  </si>
  <si>
    <t>HXS-217</t>
  </si>
  <si>
    <t>HIKE IT-XS Premium Pedal Controller Buick Cadillac Chevrolet GMC</t>
  </si>
  <si>
    <t>HXS-226</t>
  </si>
  <si>
    <t>HIKE IT-XS Premium Pedal Controller Mazda</t>
  </si>
  <si>
    <t>HXS-232</t>
  </si>
  <si>
    <t>HXS-238</t>
  </si>
  <si>
    <t>HIKE IT-XS Premium Pedal Controller Scion Subaru Toyota</t>
  </si>
  <si>
    <t>HXS-306</t>
  </si>
  <si>
    <t>HIKE IT-XS Premium Pedal Controller Hyundai Kia</t>
  </si>
  <si>
    <t>HXS-325</t>
  </si>
  <si>
    <t>HXS-328</t>
  </si>
  <si>
    <t>HIKE IT-XS Premium Pedal Controller Changan Hyundai Kia</t>
  </si>
  <si>
    <t>HXS-501</t>
  </si>
  <si>
    <t>HIKE IT-XS Premium Pedal Controller Jaguar Land Rover</t>
  </si>
  <si>
    <t>HXS-508</t>
  </si>
  <si>
    <t>HIKE IT-XS Premium Pedal Controller Alfa Romeo Chery Chevrolet Citroen Fiat Hyundai Kia Lancia Mahindra Mg Peugeot Ssangyong Tat</t>
  </si>
  <si>
    <t>HXS-54T</t>
  </si>
  <si>
    <t>HIKE IT-XS Premium Pedal Controller Ford Mazda</t>
  </si>
  <si>
    <t>HXS-708</t>
  </si>
  <si>
    <t>HIKE IT-XS Premium Pedal Controller Holden Mg</t>
  </si>
  <si>
    <t>HXS-722</t>
  </si>
  <si>
    <t>HXS-765</t>
  </si>
  <si>
    <t>HIKE IT-XS Premium Pedal Controller Lexus Subaru Suzuki Toyota</t>
  </si>
  <si>
    <t>HXS-807</t>
  </si>
  <si>
    <t>HXS-815</t>
  </si>
  <si>
    <t>HIKE IT-XS Premium Pedal Controller Chery Chrysler Citroen Dodge Fiat Jeep Mitsubishi Peugeot PROTON</t>
  </si>
  <si>
    <t>HXS-837</t>
  </si>
  <si>
    <t>HIKE IT-XS Premium Pedal Controller Citroen Peugeot Toyota</t>
  </si>
  <si>
    <t>HXS-853</t>
  </si>
  <si>
    <t>HXS-886</t>
  </si>
  <si>
    <t>HIKE IT-XS Premium Pedal Controller Changan Kia</t>
  </si>
  <si>
    <t>HXS-906</t>
  </si>
  <si>
    <t>HXS-917</t>
  </si>
  <si>
    <t>HIKE IT-XS Premium Pedal Controller Ford Nissan Renault</t>
  </si>
  <si>
    <t>HXS-97T</t>
  </si>
  <si>
    <t>HIKE IT-XS Premium Pedal Controller Holden Isuzu</t>
  </si>
  <si>
    <t>HXS-989</t>
  </si>
  <si>
    <t>HIKE IT-XS Premium Pedal Controller Chrysler Maybach Mercedes-Benz</t>
  </si>
  <si>
    <t>IA-02</t>
  </si>
  <si>
    <t>Smartphone WIFI MirrorLink Miracast Airplay Android Apple IOS Display Device</t>
  </si>
  <si>
    <t>JP01</t>
  </si>
  <si>
    <t>Trak Racer Sweat Shirt - Small</t>
  </si>
  <si>
    <t>JP02</t>
  </si>
  <si>
    <t>Trak Racer Sweat Shirt - Medium</t>
  </si>
  <si>
    <t>JP03</t>
  </si>
  <si>
    <t>Trak Racer Sweat Shirt - Large</t>
  </si>
  <si>
    <t>JP04</t>
  </si>
  <si>
    <t>Trak Racer Sweat Shirt - Extra Large</t>
  </si>
  <si>
    <t>JP05</t>
  </si>
  <si>
    <t>Trak Racer Sweat Shirt - XXL</t>
  </si>
  <si>
    <t>KNIGHT-G</t>
  </si>
  <si>
    <t>Game Chair with Recline Base and 4-Way Adjustable Armrests - Vailable in Different Colours</t>
  </si>
  <si>
    <t>KNIGHT-L</t>
  </si>
  <si>
    <t>MA-B32S</t>
  </si>
  <si>
    <t>Masten 2600mah 12V Waterproof Camera Battery Pack for 4PIN Reversing Camera Monitor forklift</t>
  </si>
  <si>
    <t>MA-FLM</t>
  </si>
  <si>
    <t>MA-RX01</t>
  </si>
  <si>
    <t>Masten Digital Wireless Receiver Transmitter 2.4GHz for 4PIN Reversing Camera Monitor</t>
  </si>
  <si>
    <t>Meca Clutch</t>
  </si>
  <si>
    <t>Aditional clutch for Meca Pedals</t>
  </si>
  <si>
    <t>MecaCup1-2</t>
  </si>
  <si>
    <t>MM-01</t>
  </si>
  <si>
    <t>4.3 LCD Rear View mirror monitor with 2 Inputs - Vehicle Specific Mount</t>
  </si>
  <si>
    <t>MM-02</t>
  </si>
  <si>
    <t>4.3 LCD Rearview mirror monitor with 2 Inputs - Universal Clip On Style</t>
  </si>
  <si>
    <t>MM-03</t>
  </si>
  <si>
    <t>7" HD Digital Clip On LCD Rearview mirror monitor - 2 Inputs</t>
  </si>
  <si>
    <t>OBD2_NEW</t>
  </si>
  <si>
    <t>Masten OBD2 Diagnostic WifI Car ELM327 Tool for all Dig Options Stereos Displays your Car Information</t>
  </si>
  <si>
    <t>OBP-SIMPB-01</t>
  </si>
  <si>
    <t>E-Sports Pro-Race V2 3 Pedal System (Hydraulic Technology)</t>
  </si>
  <si>
    <t>OBX9</t>
  </si>
  <si>
    <t>PARTS-TR802-BLK</t>
  </si>
  <si>
    <t>TR80 Simulator Kit (No Profile)</t>
  </si>
  <si>
    <t>PESETSP01FOR</t>
  </si>
  <si>
    <t>Cube SP01 FORMULA STYLE SIM RACING PEDAL SET</t>
  </si>
  <si>
    <t>PS-4ML</t>
  </si>
  <si>
    <t>4 Reverse Parking Rubber Sensor Kit with Buzzer for Metal Bumpers Black</t>
  </si>
  <si>
    <t>PS-4PL-BG</t>
  </si>
  <si>
    <t>4 Reverse Parking Black Gloss Sensor Kit Buzzer for Plastic Bumpers Black</t>
  </si>
  <si>
    <t>PS-4PL-BM</t>
  </si>
  <si>
    <t>4 Reverse Parking Black Matte Sensor Kit with Buzzer for Plastic Bumpers</t>
  </si>
  <si>
    <t>PS-4UM</t>
  </si>
  <si>
    <t>4 Reverse Parking Surface Mount Ute Truck Sensor Kit with Buzzer for Tray Backs</t>
  </si>
  <si>
    <t>PS-4UM-W</t>
  </si>
  <si>
    <t>4 Wireless Reverse Parking Surface Mount Ute Truck Sensor Kit with Buzzer for Tray Backs</t>
  </si>
  <si>
    <t>PS-BUZZER</t>
  </si>
  <si>
    <t>Universal buzzer for parking sensor systems</t>
  </si>
  <si>
    <t>PS-EXT</t>
  </si>
  <si>
    <t>4 Set of 6M Parking sensor extension cable for 4PL 4ML models</t>
  </si>
  <si>
    <t>PS-LED230L</t>
  </si>
  <si>
    <t>LED Display to suit PS-4PL and PS-4ML</t>
  </si>
  <si>
    <t>PS-SP1-BG</t>
  </si>
  <si>
    <t>1 Black Gloss Sensor to suit All Reverse Kits for 4PL</t>
  </si>
  <si>
    <t>PS-SP1-BM</t>
  </si>
  <si>
    <t>1 Black Matte Sensor to suit All Reverse Kits for 4PL</t>
  </si>
  <si>
    <t>PS-SP1-BR</t>
  </si>
  <si>
    <t>4 Front Black Gloss System Reverse Sensor Kits Requires Parking Plug Bumper Park SKU: PS-SP1-BR</t>
  </si>
  <si>
    <t>PS-SP4-BG</t>
  </si>
  <si>
    <t>4 Front Black Gloss System Reverse Sensor Kits Requires Parking Plug Bumper Park</t>
  </si>
  <si>
    <t>PS-SP4-BM</t>
  </si>
  <si>
    <t>4 Front Black Matte Sensors Suit All Reverse Sensor Kits Requires Sensor Kit</t>
  </si>
  <si>
    <t>PS-SP4-BR</t>
  </si>
  <si>
    <t>4 Front Black Rubber Metal Bumper Sensors Suits All Reverse Sensor Kits Parking</t>
  </si>
  <si>
    <t>PS8-W-spare</t>
  </si>
  <si>
    <t>Rubber sleeves and saw drill for wireless parking assist PWG-448 metal bumper</t>
  </si>
  <si>
    <t>PS8-W-W</t>
  </si>
  <si>
    <t>Comprehensive Wireless Parking Assistance System with 8 Sensor Kit with Buzzer and colour LED display - Plastic bumper</t>
  </si>
  <si>
    <t>QRXFSETBLKCLA</t>
  </si>
  <si>
    <t>QRX Full Set - Black, Classic</t>
  </si>
  <si>
    <t>QRXFSETBLKMAG</t>
  </si>
  <si>
    <t>QRX Full Set - Black, Magnetic</t>
  </si>
  <si>
    <t>QRXFSETBLUCLA</t>
  </si>
  <si>
    <t>QRX FULL SET - BLUE CLASSIC</t>
  </si>
  <si>
    <t>QRXSIMCUBEADA</t>
  </si>
  <si>
    <t>Cube QRX Simucube Adapter</t>
  </si>
  <si>
    <t>RC-06</t>
  </si>
  <si>
    <t>Rear View Flush Mount CCD Reverse Camera HD Night Monitor Full Colour Wit Cam</t>
  </si>
  <si>
    <t>RC-07</t>
  </si>
  <si>
    <t>Rear View Universal CCD Reverse Camera HD Full Colour Cam Night Monitor Rear</t>
  </si>
  <si>
    <t>RC-08</t>
  </si>
  <si>
    <t>Rear or Front View Universal CCD Reverse Camera HD FullColour Night Monitor Rev</t>
  </si>
  <si>
    <t>RC-09</t>
  </si>
  <si>
    <t>Rear View Flush Mount CCD Reverse Camera HD Colour Cam Night Monitor Wit</t>
  </si>
  <si>
    <t>RC-09MINI</t>
  </si>
  <si>
    <t>Rear View Flush Mount CCD Reverse Camera HD Colour Cam Night Monitor Mini Version</t>
  </si>
  <si>
    <t>RC-11</t>
  </si>
  <si>
    <t>Rear View Universal CCD Reverse Camera HD Colour Vision Night Monitor Sensor</t>
  </si>
  <si>
    <t>RC-DC03-B</t>
  </si>
  <si>
    <t>Van Dome Reversing Sony CCD Camera HD Rear View IR Caravan Black Full-Colour LED</t>
  </si>
  <si>
    <t>RC-DV02-B</t>
  </si>
  <si>
    <t>Truck Van Dual Reversing Sony CCD 700 Camera HD Rear View IR Caravan Black LED</t>
  </si>
  <si>
    <t>RC-F201</t>
  </si>
  <si>
    <t>Masten CCD 600TVL Waterproof Wireless Safety Camera System for Forklifts</t>
  </si>
  <si>
    <t>RC-FD01</t>
  </si>
  <si>
    <t>LED Brake Light Rear View Reversing Camera Fiat Ducato Citroen Night Vision</t>
  </si>
  <si>
    <t>RC-HD04-B</t>
  </si>
  <si>
    <t>RC-HD06-B</t>
  </si>
  <si>
    <t>Truck Van Car Sony HD Rear View IR Caravan Reverse CCD Camera Heavy Duty</t>
  </si>
  <si>
    <t>RC-HD06-W</t>
  </si>
  <si>
    <t>Truck Van Car Reversing Sony CCD Camera HD Rear View IR Caravan White Reverse</t>
  </si>
  <si>
    <t>RC-SV01-BL</t>
  </si>
  <si>
    <t>Left Blind Spot Reversing Monitor Camera CMOS Truck Caravan 4 Kit Black LED</t>
  </si>
  <si>
    <t>RC-SV01-BR</t>
  </si>
  <si>
    <t>Right Blind Spot Reversing Monitor Camera CMOS Truck Caravan 4 Kit Black LED</t>
  </si>
  <si>
    <t>RC-SV01-WL</t>
  </si>
  <si>
    <t>Left Blind Spot Reversing Monitor Camera CMOS Truck Caravan 4 Kit White LED</t>
  </si>
  <si>
    <t>RC-SV01-WR</t>
  </si>
  <si>
    <t>Right Blind Spot Reversing Monitor Camera CMOS Truck Caravan 4 Kit White LED</t>
  </si>
  <si>
    <t>RC-SV05-BL</t>
  </si>
  <si>
    <t>Left Blind Spot Reversing Monitor Camera CCD Truck Caravan 4 Kit Black LED 700 Lines</t>
  </si>
  <si>
    <t>RC-SV05-BR</t>
  </si>
  <si>
    <t>Right Blind Spot Reversing Camera CCD Truck Caravan Black LED 700 Lines</t>
  </si>
  <si>
    <t>RC-SV05-WL</t>
  </si>
  <si>
    <t>Left Blind Spot Reversing Monitor Camera CCD Truck Caravan 4 Kit White LED 700 Lines</t>
  </si>
  <si>
    <t>RC-SV05-WR</t>
  </si>
  <si>
    <t>Right Blind Spot Reversing Monitor Camera CCD Truck Caravan 4 Kit White 700 LED</t>
  </si>
  <si>
    <t>RCM-71Q-DVR</t>
  </si>
  <si>
    <t>Masten 7" Caravan Truck Car Monitor Backup Rear View Quad View Video 4 Inputs DVR</t>
  </si>
  <si>
    <t>RCM-91Q</t>
  </si>
  <si>
    <t>9 inch TFT-LCD Car Monitor Backup Camera 4 Inputs Full Colour LED</t>
  </si>
  <si>
    <t>REVO-D-L</t>
  </si>
  <si>
    <t>LED Daytime Running Light DRL Fog Light Lamp Cover For Toyota Hilux 2015+ Onwards</t>
  </si>
  <si>
    <t>REVO-F-L</t>
  </si>
  <si>
    <t>Fog Light Lamp Light Spot Set - OEM Line Australia-Specific Model Fit For Toyota Hilux 2015-2017</t>
  </si>
  <si>
    <t>RK-5MDW</t>
  </si>
  <si>
    <t>2.4GHz HD Wireless 5" Monitor Reverse Rear View Car Truck Kit IR Horse Float</t>
  </si>
  <si>
    <t>RK-7CDW-DVR</t>
  </si>
  <si>
    <t>AHD 720P Wireless Camera for kit RK-7DW-DVR</t>
  </si>
  <si>
    <t>RK-7DW-1</t>
  </si>
  <si>
    <t>2.4GHz Digital HD Wireless 7" Monitor CCD HD Camera Reversing Rear View Kit for Car Truck Horse float</t>
  </si>
  <si>
    <t>RK-7MDW</t>
  </si>
  <si>
    <t>2.4GHz HD Wireless 7" Monitor Reverse Rear View Car Truck Kit IR Horse Float</t>
  </si>
  <si>
    <t>RK-W530</t>
  </si>
  <si>
    <t>4.3" Digital Wireless Wide Angle Car Camera Kit LCD Monitor View</t>
  </si>
  <si>
    <t>RK-W770</t>
  </si>
  <si>
    <t>Wireless Waterproof 7" Quadview Monitor+Camera Kit Rear View Car Truck Kit IR Horse Float</t>
  </si>
  <si>
    <t>RK-WC770</t>
  </si>
  <si>
    <t>Digital Wireless Waterproof 700 TVL HD Camera Reversing Rear View Kit for Car Truck Horse float</t>
  </si>
  <si>
    <t>RK-WM770</t>
  </si>
  <si>
    <t>2.4GHz HD Wireless 7" Quad View Monitor Reverse Rear View Car Truck Kit IR Horse Float</t>
  </si>
  <si>
    <t>RM-05</t>
  </si>
  <si>
    <t>13.3" Slim Digital LCD Roof Mount Monitor with DVD</t>
  </si>
  <si>
    <t>RM-06</t>
  </si>
  <si>
    <t>15.6" Slim Digital LCD Roof Mount Monitor with DVD - Grey</t>
  </si>
  <si>
    <t>RS6-03-B-PART1</t>
  </si>
  <si>
    <t>RS6 V3 Component Box 1</t>
  </si>
  <si>
    <t>Trak Racer AE Warehouse</t>
  </si>
  <si>
    <t>RS6-03-B-PART2</t>
  </si>
  <si>
    <t>RS6 V3 Component Box 2</t>
  </si>
  <si>
    <t>RS6-05-B-PART1</t>
  </si>
  <si>
    <t>RS6 Mach 5 Black Gaming Cockpit - Part 1</t>
  </si>
  <si>
    <t>Version 5</t>
  </si>
  <si>
    <t>RS6-05-B-PART2</t>
  </si>
  <si>
    <t>RS6 Mach 5 Black Gaming Cockpit - Part 2</t>
  </si>
  <si>
    <t>RS6-BHM820</t>
  </si>
  <si>
    <t>Big head knurled hexagon socket screws</t>
  </si>
  <si>
    <t>RS6-BHM820M</t>
  </si>
  <si>
    <t>RS6-DZWZCB</t>
  </si>
  <si>
    <t>seat left panel</t>
  </si>
  <si>
    <t>RS6-FXPLJ</t>
  </si>
  <si>
    <t>streer wheel bracket</t>
  </si>
  <si>
    <t>RS6-TB</t>
  </si>
  <si>
    <t>pedal</t>
  </si>
  <si>
    <t>RS6-TBTJ</t>
  </si>
  <si>
    <t>pedal bracket</t>
  </si>
  <si>
    <t>S01H4R</t>
  </si>
  <si>
    <t>VNM 4R Plate - Optional H-Pattern Plate</t>
  </si>
  <si>
    <t>S01H5R</t>
  </si>
  <si>
    <t>VNM 5R Plate - Optional H-Pattern Plate</t>
  </si>
  <si>
    <t>S01H7R</t>
  </si>
  <si>
    <t>VNM 7R Plate - Optional H-Pattern Plate</t>
  </si>
  <si>
    <t>SA-04</t>
  </si>
  <si>
    <t>Rally Style Fixed Fiberglass Seat</t>
  </si>
  <si>
    <t>SA-05</t>
  </si>
  <si>
    <t>GT Style Fixed Fiberglass Seat</t>
  </si>
  <si>
    <t>SA-10-SB</t>
  </si>
  <si>
    <t>Trak Racer GT Style Fiberglass Seat - Updated Box</t>
  </si>
  <si>
    <t>SC-B02</t>
  </si>
  <si>
    <t>12V Auto Car Antenna Radio Signal AMP Amplifier Booster Strengthen High Din Plug</t>
  </si>
  <si>
    <t>SC-F01</t>
  </si>
  <si>
    <t>Dual Fakra European Antenna Adapter with AM FM Radio Amplifier Booster Plug</t>
  </si>
  <si>
    <t>SC-F01-S</t>
  </si>
  <si>
    <t>Single For Fakra European Antenna Adapter Plug Series Plug-in Euro</t>
  </si>
  <si>
    <t>SC-H01</t>
  </si>
  <si>
    <t>Early Model European Antenna Adapter For Holden VY VZ Barina Astra VW Audi</t>
  </si>
  <si>
    <t>SC-H02</t>
  </si>
  <si>
    <t>ISO WIRING HARNESS LOOM PLUGS HOLDEN COMMODORE VT VX MONARO UTE CAR STEREO RADIO</t>
  </si>
  <si>
    <t>SC-M01</t>
  </si>
  <si>
    <t>Lifestyle S60 System for Mazda Cable Wire Plug &amp; Play Harness Stereo Reversing</t>
  </si>
  <si>
    <t>SC-N01</t>
  </si>
  <si>
    <t>For Nissan Radio Antenna Adapter Type1 Diversity Antenna Adapter 1987 - 2011</t>
  </si>
  <si>
    <t>SC-N02</t>
  </si>
  <si>
    <t>Lifestyle S60 System Early for Nissan Cable Type 2 Suits Models from 89- 08</t>
  </si>
  <si>
    <t>SC-N04</t>
  </si>
  <si>
    <t>For Nissan 1986-1996 Stereo Harness Cable ISO Radio Plug &amp; Play Harness Fit</t>
  </si>
  <si>
    <t>SC-N05</t>
  </si>
  <si>
    <t>For Nissan 1996-2000 Stereo Harness Cable ISO</t>
  </si>
  <si>
    <t>SC-N06</t>
  </si>
  <si>
    <t>For New Nissan Radio Adapter Type 2</t>
  </si>
  <si>
    <t>SC-T01</t>
  </si>
  <si>
    <t>Plug Stereo Radio Wire Harness Wiring Connector ISO Adapter Cable For many Toyota models</t>
  </si>
  <si>
    <t>SC-T04</t>
  </si>
  <si>
    <t>ISO WIRING HARNESS PLUG LOOM CAR FOR TOYOTA KLUGER AURION AVALON AVENSIS</t>
  </si>
  <si>
    <t>SC2PRETOFF</t>
  </si>
  <si>
    <t>Simucube Premium Torque Off Button SC2PRETOFF</t>
  </si>
  <si>
    <t>SC2SPORT</t>
  </si>
  <si>
    <t>Simucube 2 Sport </t>
  </si>
  <si>
    <t>SC2ULT</t>
  </si>
  <si>
    <t>Simucube 2 Ultimate </t>
  </si>
  <si>
    <t>SC3-H08</t>
  </si>
  <si>
    <t>For Holden Commodore VY VZ ISO Cable Harness Plug &amp; Play Steering Wheel Control</t>
  </si>
  <si>
    <t>SC3-M09</t>
  </si>
  <si>
    <t>Platinum Cable for 2006 - 2015 Mitsubishi Pajero - with steering wires,</t>
  </si>
  <si>
    <t>SC3-N08</t>
  </si>
  <si>
    <t>Cable Iso Wiring Harness Loom For Nissan Maxima Murano Navara Pathfinder Xtrail</t>
  </si>
  <si>
    <t>SC3-U04</t>
  </si>
  <si>
    <t>Platinum System Universal ISO Harness.</t>
  </si>
  <si>
    <t>SCACPE-ADD-INT</t>
  </si>
  <si>
    <t>Simucube ActivePedal (Add-on) International</t>
  </si>
  <si>
    <t>SCACPE-SET-AU</t>
  </si>
  <si>
    <t>SCACPE-SET-EU</t>
  </si>
  <si>
    <t>Simucube ActivePedal-Primary set EU</t>
  </si>
  <si>
    <t>SCACPE-SET-US</t>
  </si>
  <si>
    <t>Simucube ActivePedal-Primary set US</t>
  </si>
  <si>
    <t>SCPRETOFF</t>
  </si>
  <si>
    <t>SF-F03-B</t>
  </si>
  <si>
    <t>For Ford Ranger 2011 On PX Facia Fascia Stereo Surround 2011 Black Car Dash</t>
  </si>
  <si>
    <t>SF-F03-S</t>
  </si>
  <si>
    <t>For Ford Ranger 2011 On PX Facia Fascia Stereo Surround 2011 Silver Dash</t>
  </si>
  <si>
    <t>SF-F05</t>
  </si>
  <si>
    <t>2 Din Radio Facia Stereo Dash Panel Surround Trim For Fiat Ducato 2011 - 2015</t>
  </si>
  <si>
    <t>SF-H01-G</t>
  </si>
  <si>
    <t>For Holden Commodore VY VZ Fascia Kit Double DIN Stereo Facia GPS Car Grey 2Din</t>
  </si>
  <si>
    <t>SF-H02</t>
  </si>
  <si>
    <t>For Hyundai iLoad iMax H1 2din Radio Fascia Surround Dash Trim Panel Adapter</t>
  </si>
  <si>
    <t>SF-H04</t>
  </si>
  <si>
    <t>For Holden Commodore VT VX Fascia Double Din Stereo Facia DVD GPS Car Black</t>
  </si>
  <si>
    <t>SF-H05</t>
  </si>
  <si>
    <t>For Hyundai iLoad 2008 Onwards H1 Facia Double Din Fascia GPS Install Black Trim</t>
  </si>
  <si>
    <t>SF-H08</t>
  </si>
  <si>
    <t>For Honda Universal double-din Radio Fascia Stereo Surround Adapter Dash Panel</t>
  </si>
  <si>
    <t>SF-H14</t>
  </si>
  <si>
    <t>For Honda Accord 2-Din Radio Fascia Stereo Surround Adapter Dash Panel Trim</t>
  </si>
  <si>
    <t>SF-H17</t>
  </si>
  <si>
    <t>For Hyundai i30 Double-Din Radio Fascia Stereo Surround Kit Adapter Dash Panel</t>
  </si>
  <si>
    <t>SF-I01</t>
  </si>
  <si>
    <t>Kit For Isuzu D-MAX DMAX LS Fascia Facia Install DVD Stereo 2Din Double Din Deck</t>
  </si>
  <si>
    <t>SF-I03</t>
  </si>
  <si>
    <t>For Iveco Daily Double-Din Radio Facia Stereo Surround Adapter Dash Panel Trim 2007 - 2013</t>
  </si>
  <si>
    <t>SF-J01</t>
  </si>
  <si>
    <t>For Jeep Wrangler Grand Cherokee Chrysler Voyager Single-Din Radio Fascia Dash</t>
  </si>
  <si>
    <t>SF-M02</t>
  </si>
  <si>
    <t>For Mitsubishi Triton Challenger HoodSurround Dash KIT Adapter Panel Trim Panel</t>
  </si>
  <si>
    <t>SF-M06</t>
  </si>
  <si>
    <t>For Mitsubishi Pajero Double-Din Radio Fascia Facia Stereo Surround Trim Panel</t>
  </si>
  <si>
    <t>SF-M10</t>
  </si>
  <si>
    <t>For Mitsubishi Triton Hood 2-Din Radio Fascia Stereo Dash Panel Trim Surround (does not include the clips)</t>
  </si>
  <si>
    <t>SF-M11</t>
  </si>
  <si>
    <t>Double-din Facia Fascia Stereo Surround Kit Adapt For Mazda BT-50 and Ford Ranger .</t>
  </si>
  <si>
    <t>SF-N01</t>
  </si>
  <si>
    <t>For Nissan Murano Double-din Radio Fascia Surround KIT Adapter Dash Panel Trim</t>
  </si>
  <si>
    <t>SF-N03</t>
  </si>
  <si>
    <t>For NISSAN NAVARA D23 NP300 2015+ BLACK fascia panel GPS DOUBLE-DIN FACIA KIT dash</t>
  </si>
  <si>
    <t>SF-S02</t>
  </si>
  <si>
    <t>For Suzuki Swift Double-din Radio Fascia Stereo Surround Kit Adapter Panel Dash</t>
  </si>
  <si>
    <t>SF-S03</t>
  </si>
  <si>
    <t>Double-din Radio Fascia Stereo Surround Trim Dash For Subaru Impreza Forester</t>
  </si>
  <si>
    <t>SF-S04</t>
  </si>
  <si>
    <t>For Subaru Outback Liberty Double-din Radio Fascia Stereo Surround Dash Adapter</t>
  </si>
  <si>
    <t>SF-S06</t>
  </si>
  <si>
    <t>For Ssanyong Korando Double-din Radio Fascia Stereo Surround Adapter Dash Panel</t>
  </si>
  <si>
    <t>SF-S07</t>
  </si>
  <si>
    <t>For Suzuki Grand Vitara Double-din Radio Fascia Fasia Stereo Surround Adapter</t>
  </si>
  <si>
    <t>SF-T01</t>
  </si>
  <si>
    <t>2-din Radio Fascia Facia Stereo Surround Panel Dash For Toyota Prado Hilux Cruiser</t>
  </si>
  <si>
    <t>SF-T03</t>
  </si>
  <si>
    <t>Double-din Radio Fascia Stereo Surround Adapter Dash Panel Trim for For Toyota Prius</t>
  </si>
  <si>
    <t>SF-T05</t>
  </si>
  <si>
    <t>Double-din Radio Fascia Stereo Kit Adapter Dash Panel Trim For Toyota Aurion</t>
  </si>
  <si>
    <t>SL-BMW-TR</t>
  </si>
  <si>
    <t>SL-CSW-TR</t>
  </si>
  <si>
    <t>SL-FP1-TR</t>
  </si>
  <si>
    <t>SL-FR3-TR</t>
  </si>
  <si>
    <t>SL-GT3-TR</t>
  </si>
  <si>
    <t>SL-LTG-TR</t>
  </si>
  <si>
    <t>SL-RSR-TR</t>
  </si>
  <si>
    <t>SL-SCEO-AF1WL</t>
  </si>
  <si>
    <t>SL-T300-TR</t>
  </si>
  <si>
    <t>SL-T500-TR</t>
  </si>
  <si>
    <t>SL-TMF1-TR</t>
  </si>
  <si>
    <t>SL-TOW-TR</t>
  </si>
  <si>
    <t>SL-TS-TR</t>
  </si>
  <si>
    <t>SL-TX-TR</t>
  </si>
  <si>
    <t>SL-WRC-TR</t>
  </si>
  <si>
    <t>SP-2USB-G</t>
  </si>
  <si>
    <t>Dual Green-Lit 5V 3.1A USB Charger Dash-Mount Rocker Switch for Cars Trucks Boats</t>
  </si>
  <si>
    <t>SP-ALFU-RS6</t>
  </si>
  <si>
    <t>SP-CAP12040</t>
  </si>
  <si>
    <t>SP-CAP16040</t>
  </si>
  <si>
    <t>SP-CAP4040</t>
  </si>
  <si>
    <t>SP-CAP8040</t>
  </si>
  <si>
    <t>Spare Part 8040</t>
  </si>
  <si>
    <t>SP-ENDCAP</t>
  </si>
  <si>
    <t>Spare Part End Cap</t>
  </si>
  <si>
    <t>SP-ENDCAP-4080</t>
  </si>
  <si>
    <t>SP-NEWAL-4080</t>
  </si>
  <si>
    <t>Spare profile for NEWAL</t>
  </si>
  <si>
    <t>SP-NWMA-LL-RED</t>
  </si>
  <si>
    <t>TR80-NWMA Aluminium Large Left Side Plate - RED</t>
  </si>
  <si>
    <t>SP-NWMA-LR-RED</t>
  </si>
  <si>
    <t>TR80-NWMA Aluminium Large Right Side Plate - Red</t>
  </si>
  <si>
    <t>SP-NWMA-SML-RED</t>
  </si>
  <si>
    <t>TR80-NWMA Aluminium Small Left Side Plate - Red</t>
  </si>
  <si>
    <t>SP-NWMA-SMR-RED</t>
  </si>
  <si>
    <t>TR80-NWMA Aluminium Small Right Side Plate - Red</t>
  </si>
  <si>
    <t>SP-RS6-P</t>
  </si>
  <si>
    <t>New Pedal mount for RS6 ? BRACKET</t>
  </si>
  <si>
    <t>SP-RS6-WM</t>
  </si>
  <si>
    <t>Wheel mount for RS6</t>
  </si>
  <si>
    <t>SP-RS6PEDAL</t>
  </si>
  <si>
    <t>New Pedal mount for RS6 ? PLATE</t>
  </si>
  <si>
    <t>SP-SHELF4</t>
  </si>
  <si>
    <t>Part BS-KB on Manual. Bracket, swivel and keyboard (1pc)</t>
  </si>
  <si>
    <t>SP-SPMT-TR8</t>
  </si>
  <si>
    <t>TR8 Speaker Stand spare part</t>
  </si>
  <si>
    <t>SP-TR-TR8PRO-M</t>
  </si>
  <si>
    <t>INTEGRATED TRIPLE MONITOR STAND UPGRADE KIT for TR8PRO</t>
  </si>
  <si>
    <t>SP-TR120SFT</t>
  </si>
  <si>
    <t>Shifter support for TR120 TR160  no screws</t>
  </si>
  <si>
    <t>SP-TR8-SHIFWM</t>
  </si>
  <si>
    <t>Wheel mount and shifter for TR8</t>
  </si>
  <si>
    <t>SP-TR80-24</t>
  </si>
  <si>
    <t>PLATE FROM TR80-KBM2-BLK</t>
  </si>
  <si>
    <t>SP-TR80-37</t>
  </si>
  <si>
    <t>Lock washer</t>
  </si>
  <si>
    <t>SP-TR80-38</t>
  </si>
  <si>
    <t>flat screw M8*25</t>
  </si>
  <si>
    <t>SP-TR80-48</t>
  </si>
  <si>
    <t>Wheel mount side bracket 10mm 2pcs</t>
  </si>
  <si>
    <t>SP-TR80-50</t>
  </si>
  <si>
    <t>hex screw M8*30</t>
  </si>
  <si>
    <t>SP-TR80-54</t>
  </si>
  <si>
    <t>Flat washer M12 4pcsbag</t>
  </si>
  <si>
    <t>Trak Racer US Hollingsworth LLC</t>
  </si>
  <si>
    <t>SP-TR80-INVPED3</t>
  </si>
  <si>
    <t>screw set for TR80-INVPED3</t>
  </si>
  <si>
    <t>SP-TR80-NEWPLATE</t>
  </si>
  <si>
    <t>Screws for TR80-NEWPLATE</t>
  </si>
  <si>
    <t>SP-TR80-NWMA</t>
  </si>
  <si>
    <t>Screw set for TR80-NWMA</t>
  </si>
  <si>
    <t>SP-TR80-OFCPLATE</t>
  </si>
  <si>
    <t>Spare part to install TR80-OFCPLATE in many ways</t>
  </si>
  <si>
    <t>SP-TR80-SING</t>
  </si>
  <si>
    <t>SP-TR80-WMPLATE</t>
  </si>
  <si>
    <t>Spare Parts - Wheel Mount Plate</t>
  </si>
  <si>
    <t>SP-TR8W</t>
  </si>
  <si>
    <t>SP-TR8W  TR8 Wheel Mount Spare Part</t>
  </si>
  <si>
    <t>SP-TRMAT-CAB</t>
  </si>
  <si>
    <t>Spare Part TRMAT-CAB</t>
  </si>
  <si>
    <t>SP-TRX-DDM</t>
  </si>
  <si>
    <t>4x longer M8 Screws for TRX DDM - use for Fanatec DD</t>
  </si>
  <si>
    <t>SP-TRX-DDM2</t>
  </si>
  <si>
    <t>Spacers of SP-TRX-DDM - 2x Fanatec Spacers (no screws)</t>
  </si>
  <si>
    <t>SP-TRX-SHIFTER</t>
  </si>
  <si>
    <t>Spare part for TRX shifter, 6 lock washers (M8)</t>
  </si>
  <si>
    <t>SP-TRX-SING</t>
  </si>
  <si>
    <t>Spare part for TRX vesa mount included in TR-TRX-SING</t>
  </si>
  <si>
    <t>SQ1745922</t>
  </si>
  <si>
    <t>GOMEZ SIM INDUSTRIES Formual Pro Elite Prime DC Sim Racing Steering Wheel multi color/dual clutch</t>
  </si>
  <si>
    <t>SQ2581774</t>
  </si>
  <si>
    <t>GOMEZ SIM INDUSTRIES GXL Pro Prime Sim Racing Steering Wheel multi color/no clutch</t>
  </si>
  <si>
    <t>SQ5969361</t>
  </si>
  <si>
    <t>SQR-M24</t>
  </si>
  <si>
    <t>SQR-PIN</t>
  </si>
  <si>
    <t>SQR-WKIT-R2</t>
  </si>
  <si>
    <t>Simucube Quick Release Wheel side Kit (includes SQR-W, SQR-SPA30 and SQR-AD + Bolts to connect the units together and to the whe</t>
  </si>
  <si>
    <t>STD24-WSSQ</t>
  </si>
  <si>
    <t>Simcore Wireless Wheel - Simucube compatible wireless sim racing steering wheel</t>
  </si>
  <si>
    <t>SWTGT21-AAAB</t>
  </si>
  <si>
    <t>Simucube Tahko GT-21 Wheel Black </t>
  </si>
  <si>
    <t>TH-PC-HUB</t>
  </si>
  <si>
    <t>Alluminium thrustmaster hub</t>
  </si>
  <si>
    <t>TM-4MOUNT</t>
  </si>
  <si>
    <t>4th/Top Monitor Holder - Holds 16-70 Displays</t>
  </si>
  <si>
    <t>TM-4MOUNT2</t>
  </si>
  <si>
    <t>2nd/4th Screen Holder for TM-B6/TM-B5-37</t>
  </si>
  <si>
    <t>TM-4MOUNT3</t>
  </si>
  <si>
    <t>4th Screen Holder for TR Monitor Stands</t>
  </si>
  <si>
    <t>TM-80</t>
  </si>
  <si>
    <t>Monitor Stand Bracket (300mm and 400mm Spacing)</t>
  </si>
  <si>
    <t>TM-B3-27</t>
  </si>
  <si>
    <t>Single Monitor Stand 22-32</t>
  </si>
  <si>
    <t>TM-B3-27-3</t>
  </si>
  <si>
    <t>Add-on Side Arms for Triple Monitor Stand 22-32</t>
  </si>
  <si>
    <t>TM-B3-37</t>
  </si>
  <si>
    <t>Single Monitor Floor Stand - Holds up to 80</t>
  </si>
  <si>
    <t>TM-B3-37-3</t>
  </si>
  <si>
    <t>Add-on Side Arms for Triple Monitor Stand 32-45 Mk3</t>
  </si>
  <si>
    <t>TM-B4-27</t>
  </si>
  <si>
    <t>Single Monitor Floor Stand - Holds 22''-70</t>
  </si>
  <si>
    <t>TM-B4-27-3</t>
  </si>
  <si>
    <t>TM-B4-37-3</t>
  </si>
  <si>
    <t>Add-on Side Arms for Triple Monitor Stand 32-45</t>
  </si>
  <si>
    <t>TM-B5-27</t>
  </si>
  <si>
    <t>Floor Monitor Stand for 34-45 Monitor</t>
  </si>
  <si>
    <t>TM-B5-27-3</t>
  </si>
  <si>
    <t>Pair of Add-on Arms for Triple Monitor Display on TM-B3-37</t>
  </si>
  <si>
    <t>TM-B5-37</t>
  </si>
  <si>
    <t>Floor Monitor Stand for 22-33 Monitor</t>
  </si>
  <si>
    <t>TM37-DSGD</t>
  </si>
  <si>
    <t>TV fixings</t>
  </si>
  <si>
    <t>TM37-TJLG</t>
  </si>
  <si>
    <t>adjust riser</t>
  </si>
  <si>
    <t>TP-05REP</t>
  </si>
  <si>
    <t>Masten TPMS Smart Signal Repeater (trailer transceiver) for TP-05 and TP-06</t>
  </si>
  <si>
    <t>TP-09REP</t>
  </si>
  <si>
    <t>Masten TPMS Smart Signal Repeater (trailer transceiver) for TP-09, TP-10, TP-19, Tp-20, TP-21, TP-24 and TP-15</t>
  </si>
  <si>
    <t>TP-09S</t>
  </si>
  <si>
    <t>Spare Part - TPMS Sensor for TP-09 Internal Tyre Pressure Monitoring System for Trucks Caravans</t>
  </si>
  <si>
    <t>TP-10S</t>
  </si>
  <si>
    <t>Spare Part TPMS Sensor for TP-10 &amp; TP-09 Tyre Pressure Monitor Systems PSI Bar</t>
  </si>
  <si>
    <t>TP-13</t>
  </si>
  <si>
    <t>TPMS Tyre Pressure Monitoring System External Sensor LCD 4WD Wireless PSI 4x4</t>
  </si>
  <si>
    <t>TP-13CLA</t>
  </si>
  <si>
    <t>Replacement Power Adaptor for TP-13 or TP-16</t>
  </si>
  <si>
    <t>TP-14</t>
  </si>
  <si>
    <t>Tyre Pressure Monitoring System LCD TPMS 4 External Sensors Wireless 4x4 Car Psi Bar Diagnostic Tools</t>
  </si>
  <si>
    <t>TP-15</t>
  </si>
  <si>
    <t>Solar Power TPMS Tyre Pressure Monitoring System LCD 4 External Sensors 4x4 PSI Diagnostic Tools</t>
  </si>
  <si>
    <t>TP-16</t>
  </si>
  <si>
    <t>Tyre Pressure Monitoring System LCD TPMS 4 Internal Sensors Car 4x4 PSI Tool Diagnostic Bar</t>
  </si>
  <si>
    <t>TP-17</t>
  </si>
  <si>
    <t>Solar Tyre Pressure Monitoring System LCD TPMS 4 Internal Sensors Car 4x4 PSI Diagnostic Tools Bar</t>
  </si>
  <si>
    <t>TP-182</t>
  </si>
  <si>
    <t>TPMS Motor Cycle Bike Wireless DIY Tire Pressure Monitor System 2Sensors LCD Tyre</t>
  </si>
  <si>
    <t>TP-19</t>
  </si>
  <si>
    <t>TPMS Tyre Pressure Monitoring System Caravan Truck RV Sensor LCD 4WD Wireless 4x4.</t>
  </si>
  <si>
    <t>TP-19M</t>
  </si>
  <si>
    <t>Monitor Only - Real-time TPMS Tyre Pressure Monitoring System for Caravans, Cars Trucks and more</t>
  </si>
  <si>
    <t>TP-21</t>
  </si>
  <si>
    <t>TPMS Tyre Pressure Monitoring System Caravan Truck RV Sensor LCD 4WD Wireless 4x4</t>
  </si>
  <si>
    <t>TP-23</t>
  </si>
  <si>
    <t>Truck TPMS Tyre Pressure Monitoring System Caravan Truck RV Sensor LCD 4WD Wireless -4x4.</t>
  </si>
  <si>
    <t>TP-23S</t>
  </si>
  <si>
    <t>Extra TPMS Truck Wheel Strap &amp; Sensor for TP-23 Tyre Pressure Monitor Systems</t>
  </si>
  <si>
    <t>TP-24</t>
  </si>
  <si>
    <t>Truck TPMS Tyre Pressure Monitoring System Caravan Truck RV Sensor LCD 4WD Wireless- 4x4</t>
  </si>
  <si>
    <t>TP-24S</t>
  </si>
  <si>
    <t>Extra TPMS Sensor for TP-10 to TP-24 Tyre Pressure Monitor Systems PSI Bar</t>
  </si>
  <si>
    <t>TP-25S</t>
  </si>
  <si>
    <t>Extra TPMS Truck Internal Sensor for TP-25 Tyre Pressure Monitor Systems transport type</t>
  </si>
  <si>
    <t>TP01</t>
  </si>
  <si>
    <t>Trak Racer Track Pants - Small</t>
  </si>
  <si>
    <t>TP02</t>
  </si>
  <si>
    <t>Trak Racer Track Pants - Medium</t>
  </si>
  <si>
    <t>TP03</t>
  </si>
  <si>
    <t>Trak Racer Track Pants - Large</t>
  </si>
  <si>
    <t>TP04</t>
  </si>
  <si>
    <t>Trak Racer Track Pants - Extra Large</t>
  </si>
  <si>
    <t>TP05</t>
  </si>
  <si>
    <t>Trak Racer Track Pants - XXL</t>
  </si>
  <si>
    <t>TP19-SPCAB</t>
  </si>
  <si>
    <t>Replacement Cigarette Cable for Masten TP-19, TP-20, TP-21 and TP-24</t>
  </si>
  <si>
    <t>TR-3VARIABLE</t>
  </si>
  <si>
    <t>Set of 3 Tr-variable in one box</t>
  </si>
  <si>
    <t>TR-80</t>
  </si>
  <si>
    <t>Monitor Stand Bracket TV/Large Monitors</t>
  </si>
  <si>
    <t>TR-80B</t>
  </si>
  <si>
    <t>300mm and 400mm VESA Extension Bracket</t>
  </si>
  <si>
    <t>TR-BLM</t>
  </si>
  <si>
    <t>Buttkicker Mount Upgrade Kit for Trak Racer RS6 and RS8</t>
  </si>
  <si>
    <t>TR-BLM2</t>
  </si>
  <si>
    <t>Buttkicker Gamer 2 Mount for RS6, RS8 (Not TR8)</t>
  </si>
  <si>
    <t>TR-DDBR</t>
  </si>
  <si>
    <t>Fanatec DD Side Mount for Wheel Plates</t>
  </si>
  <si>
    <t>TR-FPWM</t>
  </si>
  <si>
    <t>Wheel Mount for Fanatec Podium DD1 DD2 Direct Drive</t>
  </si>
  <si>
    <t>TR-GLFR-2XL</t>
  </si>
  <si>
    <t>FreeM Racing Gloves 2XL</t>
  </si>
  <si>
    <t>TR-GLFR-2XS</t>
  </si>
  <si>
    <t>FreeM Racing Gloves 2XS</t>
  </si>
  <si>
    <t>TR-GLFR-M</t>
  </si>
  <si>
    <t>TR-GLFR-S</t>
  </si>
  <si>
    <t>TR-GLFR-XL</t>
  </si>
  <si>
    <t>FreeM Racing Gloves XL</t>
  </si>
  <si>
    <t>TR-GLFR-XS</t>
  </si>
  <si>
    <t>FreeM Racing Gloves XS</t>
  </si>
  <si>
    <t>TR-GLOVE-011L</t>
  </si>
  <si>
    <t>TR yellow gloves - size L</t>
  </si>
  <si>
    <t>TR-GLOVE-011M</t>
  </si>
  <si>
    <t>TR yellow gloves - size M</t>
  </si>
  <si>
    <t>TR-GLOVE-011S</t>
  </si>
  <si>
    <t>TR yellow gloves - size S</t>
  </si>
  <si>
    <t>TR-GLOVE-011XL</t>
  </si>
  <si>
    <t>TR yellow gloves - size XL</t>
  </si>
  <si>
    <t>TR-GLOVE-09L</t>
  </si>
  <si>
    <t>TR gray gloves - size L</t>
  </si>
  <si>
    <t>TR-GLOVE-09M</t>
  </si>
  <si>
    <t>TR gray gloves - size M</t>
  </si>
  <si>
    <t>TR-GLOVE-09S</t>
  </si>
  <si>
    <t>TR gray gloves - size S</t>
  </si>
  <si>
    <t>TR-GLOVE-09XL</t>
  </si>
  <si>
    <t>TR gray gloves - size XL</t>
  </si>
  <si>
    <t>TR-GLOVE-10L</t>
  </si>
  <si>
    <t>TR blue gloves - size L</t>
  </si>
  <si>
    <t>TR-GLOVE-10M</t>
  </si>
  <si>
    <t>TR blue gloves - size M</t>
  </si>
  <si>
    <t>TR-GLOVE-10S</t>
  </si>
  <si>
    <t>TR blue gloves - size S</t>
  </si>
  <si>
    <t>TR-GLOVE-10XL</t>
  </si>
  <si>
    <t>TR blue gloves - size XL</t>
  </si>
  <si>
    <t>TR-GLOVE-L</t>
  </si>
  <si>
    <t>Trak Racer Racing Gloves Large</t>
  </si>
  <si>
    <t>TR-GLOVE-M</t>
  </si>
  <si>
    <t>Trak Racer Racing Gloves Medium</t>
  </si>
  <si>
    <t>TR-GLOVE-S</t>
  </si>
  <si>
    <t>Trak Racer Racing Gloves Small</t>
  </si>
  <si>
    <t>TR-GLOVE-XL</t>
  </si>
  <si>
    <t>Trak Racer Racing Gloves Extra Large</t>
  </si>
  <si>
    <t>TR-HBMN-L</t>
  </si>
  <si>
    <t>Handbrake mount(left side)</t>
  </si>
  <si>
    <t>TR-HBMN-R</t>
  </si>
  <si>
    <t>Handbrake mount(right side)</t>
  </si>
  <si>
    <t>TR-HBMN-RL</t>
  </si>
  <si>
    <t>Left/Right Side Shifter/Handbrake Upgrade Kit - Black</t>
  </si>
  <si>
    <t>TR-HPW-PRO</t>
  </si>
  <si>
    <t>5.8g wireless gaming headset</t>
  </si>
  <si>
    <t>TR-KBM3</t>
  </si>
  <si>
    <t>Keyboard and Mouse mount for TR8 and RS6/FS3</t>
  </si>
  <si>
    <t>TR-M34</t>
  </si>
  <si>
    <t>34 inch 3440*1440 4K 144HZ curved gaming monitor</t>
  </si>
  <si>
    <t>TR-M49</t>
  </si>
  <si>
    <t>49 inch 3440*1440 4k 144HZ curved gaming monitor</t>
  </si>
  <si>
    <t>TR-MAT</t>
  </si>
  <si>
    <t>Premium Racing Sim Rig Floor Mat</t>
  </si>
  <si>
    <t>Trak Racer Rubber Mat with RGB Lights</t>
  </si>
  <si>
    <t>TR-NWM2</t>
  </si>
  <si>
    <t>Updated wheel mount for RS8 and 8020</t>
  </si>
  <si>
    <t>TR-PCSHELF</t>
  </si>
  <si>
    <t>Computer Shelf for Tube Monitor Stands</t>
  </si>
  <si>
    <t>TR-PSLIDER</t>
  </si>
  <si>
    <t>Pedal Slider Kit- FS3/RS6</t>
  </si>
  <si>
    <t>US office</t>
  </si>
  <si>
    <t>TR-REX-GT</t>
  </si>
  <si>
    <t>REXING GT Wheel</t>
  </si>
  <si>
    <t>TR USA OFF Location</t>
  </si>
  <si>
    <t>TR-RSB3</t>
  </si>
  <si>
    <t>Seat Brackets for Recline Seats</t>
  </si>
  <si>
    <t>Version 3</t>
  </si>
  <si>
    <t>TR-SHAPLATE</t>
  </si>
  <si>
    <t>Bass shaker</t>
  </si>
  <si>
    <t>TR-SHAPLATE2</t>
  </si>
  <si>
    <t>TR-SPMT-FS3-01</t>
  </si>
  <si>
    <t>TR-SPMT-RS6-MK2</t>
  </si>
  <si>
    <t>RS6 Speaker mounts - For new RS6 (5pcs)</t>
  </si>
  <si>
    <t>TR-SPMT-TR8-1</t>
  </si>
  <si>
    <t>TR8 Speaker mounts</t>
  </si>
  <si>
    <t>TR-SPMT-TR8-2</t>
  </si>
  <si>
    <t>TR8 Pro Speaker Mount</t>
  </si>
  <si>
    <t>TR-SPMT-TR8-3</t>
  </si>
  <si>
    <t>TR8 pro speaker mounts</t>
  </si>
  <si>
    <t>TR-SPMT-TRX-1</t>
  </si>
  <si>
    <t>5-Piece Speaker mounts for TRX</t>
  </si>
  <si>
    <t>TR-TR8-M</t>
  </si>
  <si>
    <t>TR8 Gaming Cockpit Integrated Triple Monitor Stand</t>
  </si>
  <si>
    <t>TR-TR8-M2</t>
  </si>
  <si>
    <t>Triple Monitor Stand for TR8</t>
  </si>
  <si>
    <t>TR-TR8-M3</t>
  </si>
  <si>
    <t>Triple Integrated Monitor Stand for TR8 Pro</t>
  </si>
  <si>
    <t>TR-TR8-SING</t>
  </si>
  <si>
    <t>Single Monitor Stand for TR8 with playstation holder</t>
  </si>
  <si>
    <t>TR-TR8BLM</t>
  </si>
  <si>
    <t>Buttkicker Gamer 2 Mount for TR8</t>
  </si>
  <si>
    <t>TR-TR8BLM2</t>
  </si>
  <si>
    <t>Buttkicker Mount Upgrade Installation Kit</t>
  </si>
  <si>
    <t>TR-TSH3</t>
  </si>
  <si>
    <t>Tablet and Button Box Holder Mount - update</t>
  </si>
  <si>
    <t>TR-TVSSET</t>
  </si>
  <si>
    <t>Monitor Mounting Screw and Spacer Set</t>
  </si>
  <si>
    <t>TR-VESA4</t>
  </si>
  <si>
    <t>Vesa of TM-B6, 2pcs/set</t>
  </si>
  <si>
    <t>TR-WKIT</t>
  </si>
  <si>
    <t>Caster Wheels, Brake &amp; Mounting Brackets for TR8/RS6</t>
  </si>
  <si>
    <t>Version 1</t>
  </si>
  <si>
    <t>TR120-SMEX-BL</t>
  </si>
  <si>
    <t>TR120-SMEX blue</t>
  </si>
  <si>
    <t>TR120-SMEX-NB</t>
  </si>
  <si>
    <t>TR120-SMEX2</t>
  </si>
  <si>
    <t>TR120-SMEX black from Xiamen</t>
  </si>
  <si>
    <t>TR160-BRAND2</t>
  </si>
  <si>
    <t>1pcs Trak Racer Brand Panel for TR160</t>
  </si>
  <si>
    <t>TR160-F1PEDALUP</t>
  </si>
  <si>
    <t>TRAK RACER TR8020 FORMULA PEDAL BRACKETS</t>
  </si>
  <si>
    <t>TR160-PEDALUP2</t>
  </si>
  <si>
    <t>Adjustable Two-way Pedal Mount - TR160</t>
  </si>
  <si>
    <t>TR160-PEDALUP3</t>
  </si>
  <si>
    <t>TRAK RACER TR8020 TR160 PEDAL PLATE</t>
  </si>
  <si>
    <t>TR160-PLATE</t>
  </si>
  <si>
    <t>TR160 Pedal Plate</t>
  </si>
  <si>
    <t>TR160-PSLIDER</t>
  </si>
  <si>
    <t>TR160-WM-BLK</t>
  </si>
  <si>
    <t>TRAK RACER TR160 WHEEL DECK</t>
  </si>
  <si>
    <t>TR1602-BLK-PART1</t>
  </si>
  <si>
    <t>TR1602-BLK Component Box 1</t>
  </si>
  <si>
    <t>Version 2</t>
  </si>
  <si>
    <t>TR1602-BLK-PART2</t>
  </si>
  <si>
    <t>TR1602-BLK Component Box 2</t>
  </si>
  <si>
    <t>TR1602-BLK-PART3</t>
  </si>
  <si>
    <t>TR1602-BLK Component Box 3</t>
  </si>
  <si>
    <t>TR1602-BLK-PART4</t>
  </si>
  <si>
    <t>TR1602-BLK Component Box 4</t>
  </si>
  <si>
    <t>TR1603-BLK-PART1</t>
  </si>
  <si>
    <t>TRAK RACER TR160 MK 3 - PART 1</t>
  </si>
  <si>
    <t>TR1603-BLK-PART2</t>
  </si>
  <si>
    <t>TRAK RACER TR160 MK 3 - PART 2</t>
  </si>
  <si>
    <t>TR1603-BLK-PART3</t>
  </si>
  <si>
    <t>TR1603-BLK-PART4</t>
  </si>
  <si>
    <t>Version 4</t>
  </si>
  <si>
    <t>TR8-03-B-PART1</t>
  </si>
  <si>
    <t>TR8 Mach 3 Simulator Frame  Box 1</t>
  </si>
  <si>
    <t>TR8-03-B-PART2</t>
  </si>
  <si>
    <t>TR8 Mach 3 Simulator Frame  Box 2</t>
  </si>
  <si>
    <t>TR8-04-B-PART1</t>
  </si>
  <si>
    <t>TR8020 TR8-BLK Component Box 1</t>
  </si>
  <si>
    <t>TR8-05-B-PART1</t>
  </si>
  <si>
    <t>TR8-BLK Component Box 1</t>
  </si>
  <si>
    <t>TR8-05-B-PART2</t>
  </si>
  <si>
    <t>TR8-BLK Component Box 2</t>
  </si>
  <si>
    <t>TR8-06-B-PART1</t>
  </si>
  <si>
    <t>TR8 Pro Racing Cockpit - Part 1</t>
  </si>
  <si>
    <t>TR8-06-B-PART2</t>
  </si>
  <si>
    <t>TR8 Pro Racing Cockpit - Part 2</t>
  </si>
  <si>
    <t>TR8-M820</t>
  </si>
  <si>
    <t>M8*20mm x 4 pcs/bag for TR-TR8-SING</t>
  </si>
  <si>
    <t>TR80-120B-BLACK</t>
  </si>
  <si>
    <t>8020 spare bracket 40 x 120mm BLACK COLOUR</t>
  </si>
  <si>
    <t>TR80-120B-BLK</t>
  </si>
  <si>
    <t>TR80-120B-RED</t>
  </si>
  <si>
    <t>TR80-160B-BLACK</t>
  </si>
  <si>
    <t>8020 spare bracket 40 x 160mm BLACK COLOUR</t>
  </si>
  <si>
    <t>TR80-160B-BLK</t>
  </si>
  <si>
    <t>TR80-40B-BLACK</t>
  </si>
  <si>
    <t>Corner Bracket - 40 x 40MM - Pack of 1</t>
  </si>
  <si>
    <t>TR80-40B-BLK</t>
  </si>
  <si>
    <t>TR80-4M-BLK-PART1</t>
  </si>
  <si>
    <t>TR8020 TR80-4M-BLK Component Box 1</t>
  </si>
  <si>
    <t>TR80-4M2-BLK</t>
  </si>
  <si>
    <t>Aluminium Quad Monitor Stand Add-On with VESA Mount</t>
  </si>
  <si>
    <t>TR80-4MFM-BLK-SPARE-PARTS</t>
  </si>
  <si>
    <t>TR80-80B-BLACK</t>
  </si>
  <si>
    <t>TR80-80B-BLK</t>
  </si>
  <si>
    <t>TR80-80WM-BLK</t>
  </si>
  <si>
    <t>TR80 Wheel Deck with Full Slide and Angle Adjustment</t>
  </si>
  <si>
    <t>TR80-BRAND</t>
  </si>
  <si>
    <t>TR80-BSBRACK</t>
  </si>
  <si>
    <t>O/S Seat Bracket for GT/Formula Seating Position</t>
  </si>
  <si>
    <t>TR80-DDM3</t>
  </si>
  <si>
    <t>TRAK RACER TR8020 MIGE MOUNT</t>
  </si>
  <si>
    <t>TR80-F1PEDALUP</t>
  </si>
  <si>
    <t>TR80-FANDDWM2</t>
  </si>
  <si>
    <t>Front-Mount Direct Fit Wheel Mnt - FANATEC PODIUM DD1/2</t>
  </si>
  <si>
    <t>TR80-FMMS3-BLK</t>
  </si>
  <si>
    <t>Alum.Profile Legs for Floor TR8020 Monitor Stand mk3</t>
  </si>
  <si>
    <t>TR80-FMMS4-BLK</t>
  </si>
  <si>
    <t>TRAK RACER TR8020 FREESTANDING DISPLAY LEGS</t>
  </si>
  <si>
    <t>TR80-FOOTREST</t>
  </si>
  <si>
    <t>TR80-FOOTREST2</t>
  </si>
  <si>
    <t>Spare Foot Rest - compatible with all rigs.</t>
  </si>
  <si>
    <t>TR80-FS01</t>
  </si>
  <si>
    <t>Alum. Profile Flight Sim Mounts - Left &amp; Right Set</t>
  </si>
  <si>
    <t>TR80-FS03</t>
  </si>
  <si>
    <t>TR80-FS05</t>
  </si>
  <si>
    <t>Flight Simulator Mount Set (Left and Right)</t>
  </si>
  <si>
    <t>TR80-HB5</t>
  </si>
  <si>
    <t>Handbrake Mount V5</t>
  </si>
  <si>
    <t>TR80-HBSM-L3</t>
  </si>
  <si>
    <t>TR80-INVPED</t>
  </si>
  <si>
    <t>TR80-INVPED3-SCREWS</t>
  </si>
  <si>
    <t>TR80-INVPED3. M8*20mm Hex screws x 8</t>
  </si>
  <si>
    <t>TR80-KBM2-BLK</t>
  </si>
  <si>
    <t>Aluminium Profile Adjustable Keyboard Tray Upgrade Kit</t>
  </si>
  <si>
    <t>TR80-MM2-BLK</t>
  </si>
  <si>
    <t>Computer Mouse Shelf inc. 40x40mm Profile/Brackets</t>
  </si>
  <si>
    <t>TR80-NEWAL</t>
  </si>
  <si>
    <t>Pedal Plate with Heel Plate and Aluminium Profile for TR80-NEWPB</t>
  </si>
  <si>
    <t>TR80-NEWPLATE</t>
  </si>
  <si>
    <t>Pedal Plate with Pre-Drilled Mounting Holes for TR80-NEWPB</t>
  </si>
  <si>
    <t>TR80-NEWSM</t>
  </si>
  <si>
    <t>Simagic M10 Mounts - Requires TR80-NWMA</t>
  </si>
  <si>
    <t>TR80-NUT</t>
  </si>
  <si>
    <t>TR80 NUT</t>
  </si>
  <si>
    <t>TR80-NWM4</t>
  </si>
  <si>
    <t>Wheel Deck for TR80-NWMA</t>
  </si>
  <si>
    <t>TR80-NWMA</t>
  </si>
  <si>
    <t>Aluminium Profile wheel mount for Fanatec Podium, TR80-NWMDD, TR80-NWM4, TR80-NWMSM</t>
  </si>
  <si>
    <t>TR80-NWMA2</t>
  </si>
  <si>
    <t>TR80-NWMABL</t>
  </si>
  <si>
    <t>TR80-NWMABL2</t>
  </si>
  <si>
    <t>New TR80-NWMABL</t>
  </si>
  <si>
    <t>TR80-NWMSM</t>
  </si>
  <si>
    <t>TR One Simagic M10 Mounts - Requires TR80-NWMA</t>
  </si>
  <si>
    <t>TR80-PCS</t>
  </si>
  <si>
    <t>Universal PC or Control Box Shelf for Aluminium Sim Rigs</t>
  </si>
  <si>
    <t>TR80-PCS2</t>
  </si>
  <si>
    <t>TR80-PCS3</t>
  </si>
  <si>
    <t>TR80-PLATE</t>
  </si>
  <si>
    <t>TR80-PSLIDER</t>
  </si>
  <si>
    <t>Pedal Slider for Trak Racer TR80</t>
  </si>
  <si>
    <t>TR80-PSLIDER2</t>
  </si>
  <si>
    <t>TR80-SCREWNUT</t>
  </si>
  <si>
    <t>TR8020 10 Sets of Screw and Nut for 8mm T-Slot</t>
  </si>
  <si>
    <t>TR80-SHELF-BLK</t>
  </si>
  <si>
    <t>TR8020 620mm Table Top/Desk with Swivel Mount - Black</t>
  </si>
  <si>
    <t>TR80-SHELF2-BLK</t>
  </si>
  <si>
    <t>TR80-SHELF3-BLK</t>
  </si>
  <si>
    <t>TRAK RACER TR8020 DESK SHELF</t>
  </si>
  <si>
    <t>TR80-SHIFTBRACK</t>
  </si>
  <si>
    <t>TR80-SHIFTER4</t>
  </si>
  <si>
    <t>TR80-SLIDER</t>
  </si>
  <si>
    <t>Trak Racer Dual-Lock Seat Slider Kit</t>
  </si>
  <si>
    <t>TR80-SMEX-BLK</t>
  </si>
  <si>
    <t>Additional Side Peripheral with Brackets 80x40mm</t>
  </si>
  <si>
    <t>TR80-SMEX2-BLK</t>
  </si>
  <si>
    <t>TR80-SP-KBM-BLK</t>
  </si>
  <si>
    <t>TR80-TMARM-BLK</t>
  </si>
  <si>
    <t>Aluminium Add-on Arms for Triple Monitor Stand (copy)</t>
  </si>
  <si>
    <t>TR80-TMARM2-BLK</t>
  </si>
  <si>
    <t>Aluminium Add-on Arms for Triple Monitor Stand</t>
  </si>
  <si>
    <t>TR80-TMSIN-BLK</t>
  </si>
  <si>
    <t>80x40 Extruded Alum. + VESA Moniter Mount</t>
  </si>
  <si>
    <t>TR80-TMSIN2-BLK</t>
  </si>
  <si>
    <t>TR80-TMSML-BLK</t>
  </si>
  <si>
    <t>800mm x 80mm x 40mm Extruded Alum with VESA Mount</t>
  </si>
  <si>
    <t>TR80-TSH2-BLK</t>
  </si>
  <si>
    <t>Tablet and Button Box Holder Upgrade Kit - Black</t>
  </si>
  <si>
    <t>TR80-VESA2</t>
  </si>
  <si>
    <t>VESA TV Monitor Universal Bracket Mounting Kit</t>
  </si>
  <si>
    <t>TR80-WM2-BLK</t>
  </si>
  <si>
    <t>Wheel Deck with Full Slide and Angle Adjustment</t>
  </si>
  <si>
    <t>TR80-WMPLATE2</t>
  </si>
  <si>
    <t>TR802-BLK-PART3</t>
  </si>
  <si>
    <t>TR802-BLK Component Box 3</t>
  </si>
  <si>
    <t>TR803-BLK-PART1</t>
  </si>
  <si>
    <t>TR803-BLK-PART2</t>
  </si>
  <si>
    <t>TR803-BLK Component Box 2</t>
  </si>
  <si>
    <t>TR803-BLK-PART3</t>
  </si>
  <si>
    <t>TR803-BLK Component Box 3</t>
  </si>
  <si>
    <t>TR804-BLK-PART1</t>
  </si>
  <si>
    <t>TRAK RACER TR80 MK 4 - PART 1</t>
  </si>
  <si>
    <t>TR804-BLK-PART2</t>
  </si>
  <si>
    <t>TRAK RACER TR80 MK 4 - PART 2</t>
  </si>
  <si>
    <t>TR804-BLK-PART3</t>
  </si>
  <si>
    <t>TRAK RACER TR80 MK 4 - PART 3</t>
  </si>
  <si>
    <t>TR8WSLIDER</t>
  </si>
  <si>
    <t>Spare part for TR8 PRO</t>
  </si>
  <si>
    <t>TRMASK</t>
  </si>
  <si>
    <t>Unisex Face Mask</t>
  </si>
  <si>
    <t>TRMOVE-3</t>
  </si>
  <si>
    <t>TR Move Motion Base for Third Actuator</t>
  </si>
  <si>
    <t>TRMOVE-BRACKET</t>
  </si>
  <si>
    <t>DBOX Bracket for TR160 - 1pc set</t>
  </si>
  <si>
    <t>TRX-ALP-PART1</t>
  </si>
  <si>
    <t>Alpine Racing TRX Blue Racing Cockpit - Part 1</t>
  </si>
  <si>
    <t>TRX-ALP-PART2</t>
  </si>
  <si>
    <t>Alpine Racing TRX Blue Racing Cockpit - Part 2</t>
  </si>
  <si>
    <t>TRX-ALP-PART3</t>
  </si>
  <si>
    <t>Alpine Racing TRX Blue Racing Cockpit - Part 3</t>
  </si>
  <si>
    <t>TRX-BLK-PART1</t>
  </si>
  <si>
    <t>Alpine Racing TRX Black Racing Cockpit - Part 1</t>
  </si>
  <si>
    <t>TRX-BLK-PART2</t>
  </si>
  <si>
    <t>Alpine Racing TRX Black Racing Cockpit - Part 2</t>
  </si>
  <si>
    <t>TRX-BLK-PART3</t>
  </si>
  <si>
    <t>Alpine Racing TRX Black Racing Cockpit - Part 3</t>
  </si>
  <si>
    <t>TRX-FS01</t>
  </si>
  <si>
    <t>Flight Simulator Mount for TRX</t>
  </si>
  <si>
    <t>TRX-NWM6</t>
  </si>
  <si>
    <t>TRX 2023Y wheel mount</t>
  </si>
  <si>
    <t>TRX-S01</t>
  </si>
  <si>
    <t>TRX Seat with design</t>
  </si>
  <si>
    <t>Alpine Racing TRX Fiberglass Seat with no Seat Wrap</t>
  </si>
  <si>
    <t>TRX-SHIFTER-ALP</t>
  </si>
  <si>
    <t>TRX-SHIFTER-BLK</t>
  </si>
  <si>
    <t>TS01</t>
  </si>
  <si>
    <t>Trak Racer T-Shirt - Small</t>
  </si>
  <si>
    <t>TS02</t>
  </si>
  <si>
    <t>Trak Racer T-Shirt - Medium</t>
  </si>
  <si>
    <t>TS03</t>
  </si>
  <si>
    <t>Trak Racer T-Shirt - Large</t>
  </si>
  <si>
    <t>TS04</t>
  </si>
  <si>
    <t>Trak Racer T-Shirt - Extra Large</t>
  </si>
  <si>
    <t>TS05</t>
  </si>
  <si>
    <t>Trak Racer T-Shirt - XXL</t>
  </si>
  <si>
    <t>VNM- SEQS01</t>
  </si>
  <si>
    <t>VNM SEQ Shifter - Video controller</t>
  </si>
  <si>
    <t>VNM-HB01PK</t>
  </si>
  <si>
    <t>VNM-HBRK15</t>
  </si>
  <si>
    <t>VNM-HBRL-CFP</t>
  </si>
  <si>
    <t>Fixing loadcell handbrake (copy)</t>
  </si>
  <si>
    <t>VNM-HBRLC</t>
  </si>
  <si>
    <t>Spare part - VNM Handbrake Loadcell</t>
  </si>
  <si>
    <t>VNM-HBRLCFP</t>
  </si>
  <si>
    <t>Fixing loadcell handbrake</t>
  </si>
  <si>
    <t>VNM-HBRPCB</t>
  </si>
  <si>
    <t>Spare Part - VNM Handbrake Controller</t>
  </si>
  <si>
    <t>VNM-HBSPLA</t>
  </si>
  <si>
    <t>VNM Shifter-hanbbrake Side-by-Side mounting plate</t>
  </si>
  <si>
    <t>VNM-PE01AS</t>
  </si>
  <si>
    <t>Spare Part - VNM Pedal Angle Sensor</t>
  </si>
  <si>
    <t>VNM-PE01BK</t>
  </si>
  <si>
    <t>VNM-PE01DK</t>
  </si>
  <si>
    <t>VNM Pedal Damper Kits PE01DK  (Was PE01DP )</t>
  </si>
  <si>
    <t>VNM-PE01HR</t>
  </si>
  <si>
    <t>VNM Pedals Base plate </t>
  </si>
  <si>
    <t>VNM-PE01LC</t>
  </si>
  <si>
    <t>Spare Part - VNM Pedal Loadcell</t>
  </si>
  <si>
    <t>VNM-PE01PCB</t>
  </si>
  <si>
    <t>Spare Part - VNM Pedal Controller</t>
  </si>
  <si>
    <t>VNM-PE01SPS</t>
  </si>
  <si>
    <t>VNM Pedal Spring Set</t>
  </si>
  <si>
    <t>VNM-S01AS</t>
  </si>
  <si>
    <t>Spare part - VNM Shifter Angle Sensor</t>
  </si>
  <si>
    <t>VNM-S01CLA</t>
  </si>
  <si>
    <t>VNM-S01H4R</t>
  </si>
  <si>
    <t>VNM-S01H5R</t>
  </si>
  <si>
    <t>VNM-S01H7R</t>
  </si>
  <si>
    <t>VNM-S01LBS</t>
  </si>
  <si>
    <t>Spare Part - VNM Shifter Latch Ball Set</t>
  </si>
  <si>
    <t>VNM-S01PCB</t>
  </si>
  <si>
    <t>Spare part VNM Shifter Controller</t>
  </si>
  <si>
    <t>X9 Box for AUS</t>
  </si>
  <si>
    <t>X9 Box for USA</t>
  </si>
  <si>
    <t>X9 Display</t>
  </si>
  <si>
    <t>X9 Display surround</t>
  </si>
  <si>
    <t>X9 Manual for AUS</t>
  </si>
  <si>
    <t>X9 Manual for USA</t>
  </si>
  <si>
    <t>XS Box</t>
  </si>
  <si>
    <t>XS Cable</t>
  </si>
  <si>
    <t>XS Controller shell</t>
  </si>
  <si>
    <t>XS Display</t>
  </si>
  <si>
    <t>XS Knob</t>
  </si>
  <si>
    <t>XS Manual</t>
  </si>
  <si>
    <t>TR160-DDPBAL-UK</t>
  </si>
  <si>
    <t>TR80-DD</t>
  </si>
  <si>
    <t>MS-FM-DL</t>
  </si>
  <si>
    <t>TR80-A-EU</t>
  </si>
  <si>
    <t>TR80L-WM-EU</t>
  </si>
  <si>
    <t>TR120-4PBALSMEX-EU</t>
  </si>
  <si>
    <t>SA-10 BUNDLE</t>
  </si>
  <si>
    <t>TR160-AINV3-UK</t>
  </si>
  <si>
    <t>TR160-APBAL-EU</t>
  </si>
  <si>
    <t>MS-FM-SIN-TR-EU</t>
  </si>
  <si>
    <t>MS-FM-SIN-EU</t>
  </si>
  <si>
    <t>TR8PRO-EU</t>
  </si>
  <si>
    <t>SA-06 BUNDLE</t>
  </si>
  <si>
    <t>TRX-AL2-NZ</t>
  </si>
  <si>
    <t>MS-FM-SIN-NZ</t>
  </si>
  <si>
    <t>SA-08 BUNDLE</t>
  </si>
  <si>
    <t>SA-09 BUNDLE</t>
  </si>
  <si>
    <t>TR120-DDPBAL-AU</t>
  </si>
  <si>
    <t>MS-CM-DL-EU</t>
  </si>
  <si>
    <t>MS-FM-SIN-TR-NZ</t>
  </si>
  <si>
    <t>TR160S-4PBNP-EU</t>
  </si>
  <si>
    <t>TRX-AL2-AU</t>
  </si>
  <si>
    <t>MS-BDL</t>
  </si>
  <si>
    <t>MS-CM-SIN</t>
  </si>
  <si>
    <t>TRX-AL2-EU</t>
  </si>
  <si>
    <t>TR80-PBPL</t>
  </si>
  <si>
    <t>TR160-4PBNP</t>
  </si>
  <si>
    <t>MS-FM-SIN-TR</t>
  </si>
  <si>
    <t>TR80-SMEX-FS</t>
  </si>
  <si>
    <t>TR8PRO</t>
  </si>
  <si>
    <t>TRX-BLK23</t>
  </si>
  <si>
    <t>TR80-NWMABL-DD</t>
  </si>
  <si>
    <t>TR160-WMPBNP</t>
  </si>
  <si>
    <t>SA-07 BUNDLE</t>
  </si>
  <si>
    <t>TRX-AL2</t>
  </si>
  <si>
    <t>TR80-WM-EU</t>
  </si>
  <si>
    <t>TR80-A</t>
  </si>
  <si>
    <t>TR80-SMEX-FS-EU</t>
  </si>
  <si>
    <t>MS-B34</t>
  </si>
  <si>
    <t>TR80-NWMA-DD</t>
  </si>
  <si>
    <t>MS-CM-SML</t>
  </si>
  <si>
    <t>DBOX-4250i-EU</t>
  </si>
  <si>
    <t>MS-FM-QD-EU</t>
  </si>
  <si>
    <t>TR80L-WM</t>
  </si>
  <si>
    <t>TR80-PBAL</t>
  </si>
  <si>
    <t>TR160-4PBAL-UK</t>
  </si>
  <si>
    <t>MS-CM-SIN-UK</t>
  </si>
  <si>
    <t>TRMOVE-4-B</t>
  </si>
  <si>
    <t>TR80-PBPL-EU</t>
  </si>
  <si>
    <t>TR80-2SMEX-FS-AU</t>
  </si>
  <si>
    <t>TR80-NWMA-DD-EU</t>
  </si>
  <si>
    <t>TR160-4INV3-EU</t>
  </si>
  <si>
    <t>MS-CM-SML-EU</t>
  </si>
  <si>
    <t>TR80-WM</t>
  </si>
  <si>
    <t>MS-CM-DL</t>
  </si>
  <si>
    <t>TR-DDBRDDM</t>
  </si>
  <si>
    <t>MS-CM-SIN-TR-AU</t>
  </si>
  <si>
    <t>MS-CM-SML-AU</t>
  </si>
  <si>
    <t>MS-CM-SML-TR-EU</t>
  </si>
  <si>
    <t>TR160-APBNP</t>
  </si>
  <si>
    <t>TRX-BLK23-CA</t>
  </si>
  <si>
    <t>TR160-WMPBNP-EU</t>
  </si>
  <si>
    <t>MS-TR-TR8-QD</t>
  </si>
  <si>
    <t>TR80-HYPL-EU</t>
  </si>
  <si>
    <t>TRX-S02-BUND</t>
  </si>
  <si>
    <t>DBOX-3250i</t>
  </si>
  <si>
    <t>TRX-BLK23-EU</t>
  </si>
  <si>
    <t>MS-FM-SIN-TR-AU</t>
  </si>
  <si>
    <t>MS-CM-QD-EU</t>
  </si>
  <si>
    <t>MS-B33-EU</t>
  </si>
  <si>
    <t>SP-TR80-12-BUND</t>
  </si>
  <si>
    <t>TR80-HYPL</t>
  </si>
  <si>
    <t>MS-FM-SML-TR-AU</t>
  </si>
  <si>
    <t>MS-CM-QD</t>
  </si>
  <si>
    <t>MS-B32-AU</t>
  </si>
  <si>
    <t>TR160-DDPBNP</t>
  </si>
  <si>
    <t>TR160-APBNP-NZ</t>
  </si>
  <si>
    <t>TR80-A-AU</t>
  </si>
  <si>
    <t>TR160-DDPBAL</t>
  </si>
  <si>
    <t>TR120-APBAL</t>
  </si>
  <si>
    <t>TRX-BLK-AU</t>
  </si>
  <si>
    <t>TR160-APBAL</t>
  </si>
  <si>
    <t>RS6</t>
  </si>
  <si>
    <t>TR-80B-UPS</t>
  </si>
  <si>
    <t>TR120-DDPBAL</t>
  </si>
  <si>
    <t>TR8PRO-UK</t>
  </si>
  <si>
    <t>SA-08 BUNDLE-UK</t>
  </si>
  <si>
    <t>TR120-AINV3SMEX-UK</t>
  </si>
  <si>
    <t>MS-FM-QD</t>
  </si>
  <si>
    <t>FS3-FLT</t>
  </si>
  <si>
    <t>TR80-DD-EU</t>
  </si>
  <si>
    <t>TR160-APBNP-EU</t>
  </si>
  <si>
    <t>TR120-DDPBALSMEX</t>
  </si>
  <si>
    <t>TRX-S0123-BUND</t>
  </si>
  <si>
    <t>TR120-APBALSMEX</t>
  </si>
  <si>
    <t>TR80-NWMA-WM4-EU</t>
  </si>
  <si>
    <t>TR8PRO-AU</t>
  </si>
  <si>
    <t>TR160-FLT-AU</t>
  </si>
  <si>
    <t>MS-FM-SML-AU</t>
  </si>
  <si>
    <t>TR80L-WMSMEX-AU</t>
  </si>
  <si>
    <t>RS6-AU</t>
  </si>
  <si>
    <t>TR120-WMINV3-EU</t>
  </si>
  <si>
    <t>MS-FM-DL-EU</t>
  </si>
  <si>
    <t>MS-B32</t>
  </si>
  <si>
    <t>RS6-EU</t>
  </si>
  <si>
    <t>TR80-4</t>
  </si>
  <si>
    <t>MS-B33</t>
  </si>
  <si>
    <t>MS-FM-SML-EU</t>
  </si>
  <si>
    <t>MSI-PC1</t>
  </si>
  <si>
    <t>AOC-MON1</t>
  </si>
  <si>
    <t>MS-FM-SIN</t>
  </si>
  <si>
    <t>TR160-DDPBNP-EU</t>
  </si>
  <si>
    <t>MS-CM-SIN-TR-EU</t>
  </si>
  <si>
    <t>TR80-NWMABL-WM4</t>
  </si>
  <si>
    <t>TR-DDBRDDM-EU</t>
  </si>
  <si>
    <t>TR80-WM-AU</t>
  </si>
  <si>
    <t>MS-CM-SML-TR-AU</t>
  </si>
  <si>
    <t>TR160-DDPBAL-AU</t>
  </si>
  <si>
    <t>DBOX-4250i</t>
  </si>
  <si>
    <t>TR80-HYPL-UK</t>
  </si>
  <si>
    <t>TR80-NWMA-DD-UK</t>
  </si>
  <si>
    <t>MS-CM-SML-TR-UK</t>
  </si>
  <si>
    <t>TR8PRO-CA</t>
  </si>
  <si>
    <t>MS-FM-SML-TR-UK</t>
  </si>
  <si>
    <t>TRX-AL2-DD-UK</t>
  </si>
  <si>
    <t>MS-FM-SML-TR-EU</t>
  </si>
  <si>
    <t>TR80L-WM-AU</t>
  </si>
  <si>
    <t>TR120-4PBNP-NZ</t>
  </si>
  <si>
    <t>TR80-SMEX-FS-AU</t>
  </si>
  <si>
    <t>TR160-DDPBNP-UK</t>
  </si>
  <si>
    <t>MS-CM-QD-UK</t>
  </si>
  <si>
    <t>MS-B32-EU</t>
  </si>
  <si>
    <t>MS-FM-SML-TR</t>
  </si>
  <si>
    <t>TR120-DDPBAL-EU</t>
  </si>
  <si>
    <t>TR80-NWMA-WM4</t>
  </si>
  <si>
    <t>MS-CM-SIN-EU</t>
  </si>
  <si>
    <t>TR80-HPH</t>
  </si>
  <si>
    <t>TR120-4PBNP-EU</t>
  </si>
  <si>
    <t>TR120-AINV3SMEX-EU</t>
  </si>
  <si>
    <t>TR80-2SMEX-FS</t>
  </si>
  <si>
    <t>TR160-4PBAL-CA</t>
  </si>
  <si>
    <t>TR-TR8-SING-BUND-UK</t>
  </si>
  <si>
    <t>TR160-AINV3</t>
  </si>
  <si>
    <t>TR160-FLT-EU</t>
  </si>
  <si>
    <t>MS-FM-QD-AU</t>
  </si>
  <si>
    <t>TR160-APBAL-AU</t>
  </si>
  <si>
    <t>MS-FM-SML</t>
  </si>
  <si>
    <t>TR80-4-EU</t>
  </si>
  <si>
    <t>TR160-WMPBAL</t>
  </si>
  <si>
    <t>TR120-DDPBNP-EU</t>
  </si>
  <si>
    <t>MS-CM-SML-UK</t>
  </si>
  <si>
    <t>TR160-DDPBNP-DB</t>
  </si>
  <si>
    <t>TR120-WMPBAL-EU</t>
  </si>
  <si>
    <t>TR120-FRONTEND-BUND</t>
  </si>
  <si>
    <t>TR120-WMPBNPSMEX-EU</t>
  </si>
  <si>
    <t>TR120-4PBNPSMEX-EU</t>
  </si>
  <si>
    <t>TR120-4PBNPUSM2</t>
  </si>
  <si>
    <t>TR160-4PBNP-UK</t>
  </si>
  <si>
    <t>TR80-SMEX-FS-UK</t>
  </si>
  <si>
    <t>TR160-FLT-UK</t>
  </si>
  <si>
    <t>TR80L-WM-UK</t>
  </si>
  <si>
    <t>TR80-PBPL-UK</t>
  </si>
  <si>
    <t>TR8PRO-NZ</t>
  </si>
  <si>
    <t>TR-TR8-SING-BUND-NZ</t>
  </si>
  <si>
    <t>ASSEMBLY-EU</t>
  </si>
  <si>
    <t>CSX3BLK6</t>
  </si>
  <si>
    <t>MS-B34-AU</t>
  </si>
  <si>
    <t>MS-FM-DL-AU</t>
  </si>
  <si>
    <t>FS3-CA</t>
  </si>
  <si>
    <t>TR160-WMINV3-UK</t>
  </si>
  <si>
    <t>MS-CM-SIN-AU</t>
  </si>
  <si>
    <t>LOG-KBM1</t>
  </si>
  <si>
    <t>SRG-1</t>
  </si>
  <si>
    <t>MSI-PC2</t>
  </si>
  <si>
    <t>TR-TK-BUILD1</t>
  </si>
  <si>
    <t>TR80-A-CA</t>
  </si>
  <si>
    <t>TR120-APBNP-EU</t>
  </si>
  <si>
    <t>TR160-APBAL-UK</t>
  </si>
  <si>
    <t>TR120-DDPBALUSM2</t>
  </si>
  <si>
    <t>SA-07 BUNDLE-UK</t>
  </si>
  <si>
    <t>TR80-4-AU</t>
  </si>
  <si>
    <t>TR160-4PBAL</t>
  </si>
  <si>
    <t>TR120-APBALUSM2</t>
  </si>
  <si>
    <t>FCOREBLK2</t>
  </si>
  <si>
    <t>TR160-4PBAL-AU</t>
  </si>
  <si>
    <t>MS-FM-SIN-AU</t>
  </si>
  <si>
    <t>TR120-FLT</t>
  </si>
  <si>
    <t>TR160-WMPBAL-EU</t>
  </si>
  <si>
    <t>TR120-APBNPSMEX-EU</t>
  </si>
  <si>
    <t>TR80-SHORTSHIF</t>
  </si>
  <si>
    <t>TR160-4PBNP-EU</t>
  </si>
  <si>
    <t>TR120-WMPBNP-EU</t>
  </si>
  <si>
    <t>943-000125</t>
  </si>
  <si>
    <t>TR160-DDPBAL-EU</t>
  </si>
  <si>
    <t>TR120-DDPBNPSMEX-NZ</t>
  </si>
  <si>
    <t>MS-CM-SIN-NZ</t>
  </si>
  <si>
    <t>TR160-DDINV3</t>
  </si>
  <si>
    <t>TR160S-DDPBAL</t>
  </si>
  <si>
    <t>TR-TR8PRO-MU</t>
  </si>
  <si>
    <t>TR120-4PBNPSMEX</t>
  </si>
  <si>
    <t>TR160-DDPBNP-AU</t>
  </si>
  <si>
    <t>MS-CM-QD-AU</t>
  </si>
  <si>
    <t>TR120-4PBAL-AU</t>
  </si>
  <si>
    <t>TR120-WMINV3SMEX</t>
  </si>
  <si>
    <t>DBOX-4-BASE</t>
  </si>
  <si>
    <t>TR80-4-UK</t>
  </si>
  <si>
    <t>TR80-2SMEX-FS-EU</t>
  </si>
  <si>
    <t>MS-FM-QD-UK</t>
  </si>
  <si>
    <t>TR120-APBNP-UK</t>
  </si>
  <si>
    <t>TR160-WMPBNP-AU</t>
  </si>
  <si>
    <t>TR160-FLT</t>
  </si>
  <si>
    <t>TR120-APBNP</t>
  </si>
  <si>
    <t>TR120-AINV3</t>
  </si>
  <si>
    <t>SA-06 BUNDLE-UK</t>
  </si>
  <si>
    <t>TR120-APBNPSMEX</t>
  </si>
  <si>
    <t>TR160-AINV3-EU</t>
  </si>
  <si>
    <t>MS-B34-EU</t>
  </si>
  <si>
    <t>MS-B33-AU</t>
  </si>
  <si>
    <t>TR120-4PBALSMEX</t>
  </si>
  <si>
    <t>TR80-NWMA-WM4-UK</t>
  </si>
  <si>
    <t>TR160-WMPBNP-UK</t>
  </si>
  <si>
    <t>TRX-AL2-CA</t>
  </si>
  <si>
    <t>TR120-APBAL-EU</t>
  </si>
  <si>
    <t>TR80-WM-CA</t>
  </si>
  <si>
    <t>RS6-FLT-NS</t>
  </si>
  <si>
    <t>TR120-DDPBNP-AU</t>
  </si>
  <si>
    <t>TR120-APBNPUSM2</t>
  </si>
  <si>
    <t>TRX-AL2-UK</t>
  </si>
  <si>
    <t>TR120-4PBAL</t>
  </si>
  <si>
    <t>TR120-4PBNP</t>
  </si>
  <si>
    <t>RS6-UK</t>
  </si>
  <si>
    <t>TR120-WMPBNP</t>
  </si>
  <si>
    <t>TR80-DD-CA</t>
  </si>
  <si>
    <t>TR120-4PBNP-UK</t>
  </si>
  <si>
    <t>TR160-WMPBAL-UK</t>
  </si>
  <si>
    <t>TR160-APBNP-CA</t>
  </si>
  <si>
    <t>TR160-4INV3</t>
  </si>
  <si>
    <t>TR120-WMPBAL</t>
  </si>
  <si>
    <t>TR80-WM-UK</t>
  </si>
  <si>
    <t>TR120-DDPBNP</t>
  </si>
  <si>
    <t>TR120-APBNPSMEX-AU</t>
  </si>
  <si>
    <t>TR160-WMINV3-EU</t>
  </si>
  <si>
    <t>TR160-DDINV3-EU</t>
  </si>
  <si>
    <t>HE-SPS1C</t>
  </si>
  <si>
    <t>TR160-R2R-BUN1</t>
  </si>
  <si>
    <t>TR120-DDPBNPSMEX</t>
  </si>
  <si>
    <t>MS-B32-UK</t>
  </si>
  <si>
    <t>TR120-WMPBALSMEX-EU</t>
  </si>
  <si>
    <t>TR160-WMPBAL-AU</t>
  </si>
  <si>
    <t>TR120-DDINV3-EU</t>
  </si>
  <si>
    <t>TR80-2SMEX-FS-UK</t>
  </si>
  <si>
    <t>SA-10-UPS-NEW-EU</t>
  </si>
  <si>
    <t>TR120-FLT-AU</t>
  </si>
  <si>
    <t>TR160-AINV3-AU</t>
  </si>
  <si>
    <t>TR80-PBPL-AU</t>
  </si>
  <si>
    <t>TR8PRO-FLT</t>
  </si>
  <si>
    <t>TR160-4PBNP-AU</t>
  </si>
  <si>
    <t>TR120-WMPBNP-AU</t>
  </si>
  <si>
    <t>TR120-WMPBNPSMEX</t>
  </si>
  <si>
    <t>SA-08-UPS</t>
  </si>
  <si>
    <t>TR80-NWMA-DD-AU</t>
  </si>
  <si>
    <t>TR80-DD-UK</t>
  </si>
  <si>
    <t>TR120-AINV3SMEX</t>
  </si>
  <si>
    <t>TR120-DDPBALSMEX-EU</t>
  </si>
  <si>
    <t>TR120-WMPBNP-UK</t>
  </si>
  <si>
    <t>TR120-APBALSMEX-EU</t>
  </si>
  <si>
    <t>TR160-4PBAL-EU</t>
  </si>
  <si>
    <t>TR80-SM-EU</t>
  </si>
  <si>
    <t>002094NRRS08</t>
  </si>
  <si>
    <t>002094NRRS09</t>
  </si>
  <si>
    <t>008009RNR</t>
  </si>
  <si>
    <t>008015GNR</t>
  </si>
  <si>
    <t>008026GNR</t>
  </si>
  <si>
    <t>2960720</t>
  </si>
  <si>
    <t>2960754</t>
  </si>
  <si>
    <t>2960764</t>
  </si>
  <si>
    <t>2960782</t>
  </si>
  <si>
    <t>2960809</t>
  </si>
  <si>
    <t>2960842</t>
  </si>
  <si>
    <t>4060059</t>
  </si>
  <si>
    <t>4060107</t>
  </si>
  <si>
    <t>4160653</t>
  </si>
  <si>
    <t>4160826</t>
  </si>
  <si>
    <t>4460134</t>
  </si>
  <si>
    <t>4460158</t>
  </si>
  <si>
    <t>4460209</t>
  </si>
  <si>
    <t>4460211</t>
  </si>
  <si>
    <t>822-K004</t>
  </si>
  <si>
    <t>941-000121</t>
  </si>
  <si>
    <t>941-000132</t>
  </si>
  <si>
    <t>941-000161</t>
  </si>
  <si>
    <t>942-000008</t>
  </si>
  <si>
    <t>945-000022</t>
  </si>
  <si>
    <t>945-000023</t>
  </si>
  <si>
    <t>945-000025</t>
  </si>
  <si>
    <t>945-000027</t>
  </si>
  <si>
    <t>945-000028</t>
  </si>
  <si>
    <t>945-000029</t>
  </si>
  <si>
    <t>945-000030</t>
  </si>
  <si>
    <t>945-000031</t>
  </si>
  <si>
    <t>945-000032</t>
  </si>
  <si>
    <t>945-000058</t>
  </si>
  <si>
    <t>980-001303</t>
  </si>
  <si>
    <t>981-000909</t>
  </si>
  <si>
    <t>CSX3BLU6</t>
  </si>
  <si>
    <t>DBOX-2250i-AU</t>
  </si>
  <si>
    <t>DBOX-2250i-EU</t>
  </si>
  <si>
    <t>DBOX-2-BASE</t>
  </si>
  <si>
    <t>DBOX-2-BASE-EU</t>
  </si>
  <si>
    <t>DBOX-3250i-EU</t>
  </si>
  <si>
    <t>DBOX-3-BASE-EU</t>
  </si>
  <si>
    <t>DBOX-4250i-AU</t>
  </si>
  <si>
    <t>DBOX-4250i-UK</t>
  </si>
  <si>
    <t>DBOX-4-BASE-EU</t>
  </si>
  <si>
    <t>FCOREBLK4</t>
  </si>
  <si>
    <t>FCOREBLU4</t>
  </si>
  <si>
    <t>FCORERED2</t>
  </si>
  <si>
    <t>FCORERED4</t>
  </si>
  <si>
    <t>Trak Racer NZ OnlineDist</t>
  </si>
  <si>
    <t>FS3-B</t>
  </si>
  <si>
    <t>FS3-G29</t>
  </si>
  <si>
    <t>FS3-G29-AU</t>
  </si>
  <si>
    <t>FS3-G920</t>
  </si>
  <si>
    <t>FS3-G920-AU</t>
  </si>
  <si>
    <t>HBSPLA</t>
  </si>
  <si>
    <t>HC003288</t>
  </si>
  <si>
    <t>HC003653</t>
  </si>
  <si>
    <t>HI-053B</t>
  </si>
  <si>
    <t>HI-1505B</t>
  </si>
  <si>
    <t>HI-622B</t>
  </si>
  <si>
    <t>HI-837B</t>
  </si>
  <si>
    <t>HXS-702</t>
  </si>
  <si>
    <t>KNIGHT-B</t>
  </si>
  <si>
    <t>MecaCup1-3</t>
  </si>
  <si>
    <t>MS-B32-NZ</t>
  </si>
  <si>
    <t>MS-B33-NZ</t>
  </si>
  <si>
    <t>MS-B33-UK</t>
  </si>
  <si>
    <t>MS-B34-UK</t>
  </si>
  <si>
    <t>MS-BDL-AU</t>
  </si>
  <si>
    <t>MS-BDL-EU</t>
  </si>
  <si>
    <t>MS-BDL-UK</t>
  </si>
  <si>
    <t>MS-CM-DL-AU</t>
  </si>
  <si>
    <t>MS-CM-DL-NZ</t>
  </si>
  <si>
    <t>MS-CM-DL-UK</t>
  </si>
  <si>
    <t>MS-CM-QD-NZ</t>
  </si>
  <si>
    <t>MS-CM-QD-UPS</t>
  </si>
  <si>
    <t>MS-CM-QD-UPS-AU</t>
  </si>
  <si>
    <t>MS-CM-QD-UPS-EU</t>
  </si>
  <si>
    <t>MS-CM-QD-UPS-UK</t>
  </si>
  <si>
    <t>MS-CM-SIN-OBS-AU</t>
  </si>
  <si>
    <t>MS-CM-SIN-TR-NZ</t>
  </si>
  <si>
    <t>MS-CM-SIN-TR-UK</t>
  </si>
  <si>
    <t>MS-CM-SIN-TR-UPS</t>
  </si>
  <si>
    <t>MS-CM-SIN-TR-UPS-AU</t>
  </si>
  <si>
    <t>MS-CM-SIN-TR-UPS-EU</t>
  </si>
  <si>
    <t>MS-CM-SIN-TR-UPS-NZ</t>
  </si>
  <si>
    <t>MS-CM-SIN-TR-UPS-UK</t>
  </si>
  <si>
    <t>MS-CM-SIN-UPS</t>
  </si>
  <si>
    <t>MS-CM-SIN-UPS-AU</t>
  </si>
  <si>
    <t>MS-CM-SIN-UPS-EU</t>
  </si>
  <si>
    <t>MS-CM-SIN-UPS-NZ</t>
  </si>
  <si>
    <t>MS-CM-SIN-UPS-TR80</t>
  </si>
  <si>
    <t>MS-CM-SIN-UPS-TR80-AU</t>
  </si>
  <si>
    <t>MS-CM-SIN-UPS-TR80-EU</t>
  </si>
  <si>
    <t>MS-CM-SIN-UPS-TR80-NZ</t>
  </si>
  <si>
    <t>MS-CM-SIN-UPS-TR80-UK</t>
  </si>
  <si>
    <t>MS-CM-SIN-UPS-UK</t>
  </si>
  <si>
    <t>MS-CM-SML-NZ</t>
  </si>
  <si>
    <t>MS-FM-DL-UK</t>
  </si>
  <si>
    <t>MS-FM-QD-NZ</t>
  </si>
  <si>
    <t>MS-FM-QD-UPS</t>
  </si>
  <si>
    <t>MS-FM-QD-UPS-AU</t>
  </si>
  <si>
    <t>MS-FM-QD-UPS-EU</t>
  </si>
  <si>
    <t>MS-FM-QD-UPS-TR80</t>
  </si>
  <si>
    <t>MS-FM-QD-UPS-UK</t>
  </si>
  <si>
    <t>MS-FM-SIN-TR-UK</t>
  </si>
  <si>
    <t>MS-FM-SIN-TR-UPS</t>
  </si>
  <si>
    <t>MS-FM-SIN-TR-UPS-AU</t>
  </si>
  <si>
    <t>MS-FM-SIN-TR-UPS-EU</t>
  </si>
  <si>
    <t>MS-FM-SIN-TR-UPS-NZ</t>
  </si>
  <si>
    <t>MS-FM-SIN-TR-UPS-TR80</t>
  </si>
  <si>
    <t>MS-FM-SIN-TR-UPS-TR80-EU</t>
  </si>
  <si>
    <t>MS-FM-SIN-TR-UPS-TR80-NZ</t>
  </si>
  <si>
    <t>MS-FM-SIN-TR-UPS-TR80-UK</t>
  </si>
  <si>
    <t>MS-FM-SIN-TR-UPS-UK</t>
  </si>
  <si>
    <t>MS-FM-SIN-UK</t>
  </si>
  <si>
    <t>MS-FM-SIN-UPS</t>
  </si>
  <si>
    <t>MS-FM-SIN-UPS-AU</t>
  </si>
  <si>
    <t>MS-FM-SIN-UPS-EU</t>
  </si>
  <si>
    <t>MS-FM-SIN-UPS-TR80</t>
  </si>
  <si>
    <t>MS-FM-SIN-UPS-TR80-AU</t>
  </si>
  <si>
    <t>MS-FM-SIN-UPS-TR80-EU</t>
  </si>
  <si>
    <t>MS-FM-SIN-UPS-TR80-NZ</t>
  </si>
  <si>
    <t>MS-FM-SIN-UPS-TR80-UK</t>
  </si>
  <si>
    <t>MS-FM-SIN-UPS-UK</t>
  </si>
  <si>
    <t>MS-FM-SML-NZ</t>
  </si>
  <si>
    <t>MS-FM-SML-TR-NZ</t>
  </si>
  <si>
    <t>MS-FM-SML-UK</t>
  </si>
  <si>
    <t>MS-TR-TR8-QD-AU</t>
  </si>
  <si>
    <t>MS-TR-TR8-QD-EU</t>
  </si>
  <si>
    <t>MS-TR-TR8-QD-UK</t>
  </si>
  <si>
    <t>PARTS-TR1602-BLK</t>
  </si>
  <si>
    <t>RS6-DD</t>
  </si>
  <si>
    <t>RS6-DD-EU</t>
  </si>
  <si>
    <t>RS6-DD-NZ</t>
  </si>
  <si>
    <t>RS6-DD-TM2</t>
  </si>
  <si>
    <t>RS6-DD-TM2-EU</t>
  </si>
  <si>
    <t>RS6-DD-TM2-UK</t>
  </si>
  <si>
    <t>RS6-FLT-S4-AU</t>
  </si>
  <si>
    <t>RS6-FLT-S6</t>
  </si>
  <si>
    <t>RS6-FLT-S6-AU</t>
  </si>
  <si>
    <t>RS6-NS-EU</t>
  </si>
  <si>
    <t>RS6-S3-EU</t>
  </si>
  <si>
    <t>RS6-S6</t>
  </si>
  <si>
    <t>RS6-S6-A</t>
  </si>
  <si>
    <t>RS6-S6-EU</t>
  </si>
  <si>
    <t>RS6-SDM</t>
  </si>
  <si>
    <t>RS6-SDM-EU</t>
  </si>
  <si>
    <t>RS6-SDM-TM2</t>
  </si>
  <si>
    <t>RS6-SDM-UK</t>
  </si>
  <si>
    <t>RS6-TM2-AU</t>
  </si>
  <si>
    <t>RS6-TM32-AU</t>
  </si>
  <si>
    <t>RS6-TM32-S4</t>
  </si>
  <si>
    <t>RS6-TM32-UK</t>
  </si>
  <si>
    <t>RS6-TM33-AU</t>
  </si>
  <si>
    <t>RS6-TM33-NS</t>
  </si>
  <si>
    <t>S01BUN</t>
  </si>
  <si>
    <t>SA-06-UPS</t>
  </si>
  <si>
    <t>SA-06-UPS-AU</t>
  </si>
  <si>
    <t>SA-06-UPS-EU</t>
  </si>
  <si>
    <t>SA-06-UPS-NZ</t>
  </si>
  <si>
    <t>SA-06-UPS-TR8PRO</t>
  </si>
  <si>
    <t>SA-06-UPS-TR8PRO-AU</t>
  </si>
  <si>
    <t>SA-06-UPS-TR8PRO-EU</t>
  </si>
  <si>
    <t>SA-06-UPS-TR8PRO-UK</t>
  </si>
  <si>
    <t>SA-06-UPS-UK</t>
  </si>
  <si>
    <t>SA-07-UPS</t>
  </si>
  <si>
    <t>SA-07-UPS-AU</t>
  </si>
  <si>
    <t>SA-07-UPS-EU</t>
  </si>
  <si>
    <t>SA-07-UPS-TR8PRO</t>
  </si>
  <si>
    <t>SA-07-UPS-TR8PRO-AU</t>
  </si>
  <si>
    <t>SA-07-UPS-TR8PRO-EU</t>
  </si>
  <si>
    <t>SA-07-UPS-TR8PRO-UK</t>
  </si>
  <si>
    <t>SA-07-UPS-UK</t>
  </si>
  <si>
    <t>SA-08-UPS-AU</t>
  </si>
  <si>
    <t>SA-08-UPS-EU</t>
  </si>
  <si>
    <t>SA-08-UPS-NZ</t>
  </si>
  <si>
    <t>SA-08-UPS-TR8PRO</t>
  </si>
  <si>
    <t>SA-08-UPS-TR8PRO-AU</t>
  </si>
  <si>
    <t>SA-08-UPS-TR8PRO-EU</t>
  </si>
  <si>
    <t>SA-08-UPS-TR8PRO-UK</t>
  </si>
  <si>
    <t>SA-08-UPS-UK</t>
  </si>
  <si>
    <t>SA-09-UPS</t>
  </si>
  <si>
    <t>SA-09-UPS-AU</t>
  </si>
  <si>
    <t>SA-09-UPS-EU</t>
  </si>
  <si>
    <t>SA-09-UPS-NEW</t>
  </si>
  <si>
    <t>SA-09-UPS-NEW-EU</t>
  </si>
  <si>
    <t>SA-09-UPS-NZ</t>
  </si>
  <si>
    <t>SA-09-UPS-TR8PRO</t>
  </si>
  <si>
    <t>SA-09-UPS-TR8PRO-AU</t>
  </si>
  <si>
    <t>SA-09-UPS-TR8PRO-EU</t>
  </si>
  <si>
    <t>SA-09-UPS-TR8PRO-NZ</t>
  </si>
  <si>
    <t>SA-09-UPS-TR8PRO-UK</t>
  </si>
  <si>
    <t>SA-09-UPS-UK</t>
  </si>
  <si>
    <t>SA-10-UPS</t>
  </si>
  <si>
    <t>SA-10-UPS-AU</t>
  </si>
  <si>
    <t>SA-10-UPS-EU</t>
  </si>
  <si>
    <t>SA-10-UPS-NEW</t>
  </si>
  <si>
    <t>SA-10-UPS-NZ</t>
  </si>
  <si>
    <t>SA-10-UPS-TR8PRO</t>
  </si>
  <si>
    <t>SA-10-UPS-TR8PRO-AU</t>
  </si>
  <si>
    <t>SA-10-UPS-TR8PRO-EU</t>
  </si>
  <si>
    <t>SA-10-UPS-TR8PRO-NZ</t>
  </si>
  <si>
    <t>SA-10-UPS-TR8PRO-UK</t>
  </si>
  <si>
    <t>SA-10-UPS-UK</t>
  </si>
  <si>
    <t>SC2PRO-SQ922</t>
  </si>
  <si>
    <t>SC2PRO-TR-DD-AU</t>
  </si>
  <si>
    <t>SC2ULT-REXF1</t>
  </si>
  <si>
    <t>SC2ULT-REXGT</t>
  </si>
  <si>
    <t>SC2ULT-SQ774</t>
  </si>
  <si>
    <t>SC2ULT-SQ922</t>
  </si>
  <si>
    <t>SC2ULT-TR-DD</t>
  </si>
  <si>
    <t>SCAP-SET-2</t>
  </si>
  <si>
    <t>SCMOUNT</t>
  </si>
  <si>
    <t>SETUP</t>
  </si>
  <si>
    <t>SIMHIRE</t>
  </si>
  <si>
    <t>SL-911P-TR</t>
  </si>
  <si>
    <t>SL-CSL-TR</t>
  </si>
  <si>
    <t>SPA0049302</t>
  </si>
  <si>
    <t>SPK1</t>
  </si>
  <si>
    <t>SP-TR120-BRAND-500</t>
  </si>
  <si>
    <t>SP-TR80-14-BUND</t>
  </si>
  <si>
    <t>SP-TR8P</t>
  </si>
  <si>
    <t>SP-WKITFEET-UK</t>
  </si>
  <si>
    <t>TK-MON1</t>
  </si>
  <si>
    <t>TK-TRI-UPS</t>
  </si>
  <si>
    <t>TM-B4-37</t>
  </si>
  <si>
    <t>TR120-4INV3</t>
  </si>
  <si>
    <t>TR120-4INV3-AU</t>
  </si>
  <si>
    <t>TR120-4INV3-EU</t>
  </si>
  <si>
    <t>TR120-4INV3SMEX</t>
  </si>
  <si>
    <t>TR120-4INV3SMEX-AU</t>
  </si>
  <si>
    <t>TR120-4INV3SMEX-EU</t>
  </si>
  <si>
    <t>TR120-4INV3SMEX-UK</t>
  </si>
  <si>
    <t>TR120-4INV3USM2-EU</t>
  </si>
  <si>
    <t>TR120-4PBAL-EU</t>
  </si>
  <si>
    <t>TR120-4PBALSMEX-AU</t>
  </si>
  <si>
    <t>TR120-4PBALSMEX-UK</t>
  </si>
  <si>
    <t>TR120-4PBAL-UK</t>
  </si>
  <si>
    <t>TR120-4PBALUSM2</t>
  </si>
  <si>
    <t>TR120-4PBALUSM2-AU</t>
  </si>
  <si>
    <t>TR120-4PBNP-AU</t>
  </si>
  <si>
    <t>TR120-4PBNPSMEX-AU</t>
  </si>
  <si>
    <t>TR120-4PBNPSMEX-NZ</t>
  </si>
  <si>
    <t>TR120-4PBNPSMEX-UK</t>
  </si>
  <si>
    <t>TR120-4PBNPUSM2-AU</t>
  </si>
  <si>
    <t>TR120-4PBNPUSM2-EU</t>
  </si>
  <si>
    <t>TR120-AINV3-AU</t>
  </si>
  <si>
    <t>TR120-AINV3-EU</t>
  </si>
  <si>
    <t>TR120-AINV3SMEX-AU</t>
  </si>
  <si>
    <t>TR120-AINV3-UK</t>
  </si>
  <si>
    <t>TR120-AINV3USM2</t>
  </si>
  <si>
    <t>TR120-APBAL-AU</t>
  </si>
  <si>
    <t>TR120-APBALSMEX-AU</t>
  </si>
  <si>
    <t>TR120-APBALSMEX-UK</t>
  </si>
  <si>
    <t>TR120-APBAL-UK</t>
  </si>
  <si>
    <t>TR120-APBNP-AU</t>
  </si>
  <si>
    <t>TR120-APBNPSMEX-NZ</t>
  </si>
  <si>
    <t>TR120-APBNPSMEX-UK</t>
  </si>
  <si>
    <t>TR120-APBNPUSM2-AU</t>
  </si>
  <si>
    <t>TR120-DDINV3</t>
  </si>
  <si>
    <t>TR120-DDINV3-AU</t>
  </si>
  <si>
    <t>TR120-DDINV3SMEX</t>
  </si>
  <si>
    <t>TR120-DDINV3SMEX-AU</t>
  </si>
  <si>
    <t>TR120-DDINV3SMEX-UK</t>
  </si>
  <si>
    <t>TR120-DDINV3-UK</t>
  </si>
  <si>
    <t>TR120-DDINV3USM2</t>
  </si>
  <si>
    <t>TR120-DDPBAL-NZ</t>
  </si>
  <si>
    <t>TR120-DDPBALSMEX-AU</t>
  </si>
  <si>
    <t>TR120-DDPBALSMEX-UK</t>
  </si>
  <si>
    <t>TR120-DDPBAL-UK</t>
  </si>
  <si>
    <t>TR120-DDPBALUSM2-AU</t>
  </si>
  <si>
    <t>TR120-DDPBALUSM2-EU</t>
  </si>
  <si>
    <t>TR120-DDPBNP-NZ</t>
  </si>
  <si>
    <t>TR120-DDPBNPSMEX-AU</t>
  </si>
  <si>
    <t>TR120-DDPBNPSMEX-EU</t>
  </si>
  <si>
    <t>TR120-DDPBNPSMEX-UK</t>
  </si>
  <si>
    <t>TR120-DDPBNP-UK</t>
  </si>
  <si>
    <t>TR120-DDPBNPUSM2</t>
  </si>
  <si>
    <t>TR120-DDPBNPUSM2-EU</t>
  </si>
  <si>
    <t>TR120-FLT-EU</t>
  </si>
  <si>
    <t>TR120-FLT-UK</t>
  </si>
  <si>
    <t>TR120-NW</t>
  </si>
  <si>
    <t>TR120-SMINV3SMEX</t>
  </si>
  <si>
    <t>TR120-SMINV3SMEX-AU</t>
  </si>
  <si>
    <t>TR120-SMPBAL-EU</t>
  </si>
  <si>
    <t>TR120-SMPBALSMEX</t>
  </si>
  <si>
    <t>TR120-SMPBALSMEX-AU</t>
  </si>
  <si>
    <t>TR120-SMPBALSMEX-EU</t>
  </si>
  <si>
    <t>TR120-SMPBNP</t>
  </si>
  <si>
    <t>TR120-SMPBNP-AU</t>
  </si>
  <si>
    <t>TR120-SMPBNP-EU</t>
  </si>
  <si>
    <t>TR120-SMPBNP-NZ</t>
  </si>
  <si>
    <t>TR120-WMINV3</t>
  </si>
  <si>
    <t>TR120-WMINV3-AU</t>
  </si>
  <si>
    <t>TR120-WMINV3-NZ</t>
  </si>
  <si>
    <t>TR120-WMINV3SMEX-AU</t>
  </si>
  <si>
    <t>TR120-WMINV3SMEX-EU</t>
  </si>
  <si>
    <t>TR120-WMINV3SMEX-UK</t>
  </si>
  <si>
    <t>TR120-WMINV3-UK</t>
  </si>
  <si>
    <t>TR120-WMINV3USM2</t>
  </si>
  <si>
    <t>TR120-WMPBAL-AU</t>
  </si>
  <si>
    <t>TR120-WMPBALSMEX</t>
  </si>
  <si>
    <t>TR120-WMPBALSMEX-AU</t>
  </si>
  <si>
    <t>TR120-WMPBALSMEX-UK</t>
  </si>
  <si>
    <t>TR120-WMPBAL-UK</t>
  </si>
  <si>
    <t>TR120-WMPBALUSM2</t>
  </si>
  <si>
    <t>TR120-WMPBALUSM2-EU</t>
  </si>
  <si>
    <t>TR120-WMPBNP-NZ</t>
  </si>
  <si>
    <t>TR120-WMPBNPSMEX-AU</t>
  </si>
  <si>
    <t>TR120-WMPBNPSMEX-NZ</t>
  </si>
  <si>
    <t>TR120-WMPBNPSMEX-UK</t>
  </si>
  <si>
    <t>TR120-WMPBNPUSM2</t>
  </si>
  <si>
    <t>TR120-WMPBNPUSM2-AU</t>
  </si>
  <si>
    <t>TR120-WMPBNPUSM2-EU</t>
  </si>
  <si>
    <t>TR120-WMPBNPUSM2-UK</t>
  </si>
  <si>
    <t>TR160-1-TK</t>
  </si>
  <si>
    <t>TR1603-APBNP</t>
  </si>
  <si>
    <t>TR1603-WMPBNP</t>
  </si>
  <si>
    <t>TR160-4INV3-AU</t>
  </si>
  <si>
    <t>TR160-4INV3-CA</t>
  </si>
  <si>
    <t>TR160-4INV3-UK</t>
  </si>
  <si>
    <t>TR160-AINV3-DB</t>
  </si>
  <si>
    <t>TR160-APBNP-AU</t>
  </si>
  <si>
    <t>TR160-APBNP-DB</t>
  </si>
  <si>
    <t>TR160-APBNP-UK</t>
  </si>
  <si>
    <t>TR160-DDINV3-AU</t>
  </si>
  <si>
    <t>TR160-DDPBAL-DB</t>
  </si>
  <si>
    <t>TR160-DDPBAL-NZ</t>
  </si>
  <si>
    <t>TR160-DDPBNP-CA</t>
  </si>
  <si>
    <t>TR160-DDPBNP-NZ</t>
  </si>
  <si>
    <t>TR160-NW</t>
  </si>
  <si>
    <t>TR160-R2R-BUN1-EU</t>
  </si>
  <si>
    <t>TR160-R2R-BUN1-UK</t>
  </si>
  <si>
    <t>TR160-SMINV3</t>
  </si>
  <si>
    <t>TR160-SMINV3-AU</t>
  </si>
  <si>
    <t>TR160-SMINV3-EU</t>
  </si>
  <si>
    <t>TR160-SMPBAL</t>
  </si>
  <si>
    <t>TR160-SMPBAL-EU</t>
  </si>
  <si>
    <t>TR160-SMPBNP</t>
  </si>
  <si>
    <t>TR160-SMPBNP-EU</t>
  </si>
  <si>
    <t>TR160-WMINV3</t>
  </si>
  <si>
    <t>TR160-WMINV3-AU</t>
  </si>
  <si>
    <t>TR160-WM-NS</t>
  </si>
  <si>
    <t>TR160-WMPBAL-NZ</t>
  </si>
  <si>
    <t>TR160-WMPBNP-DB</t>
  </si>
  <si>
    <t>TR160-WMPBNP-DB-EU</t>
  </si>
  <si>
    <t>TR160-WMPBNP-DB-UK</t>
  </si>
  <si>
    <t>TR160-WMPBNP-NZ</t>
  </si>
  <si>
    <t>TR160-WM-S6</t>
  </si>
  <si>
    <t>TR160-WM-S7</t>
  </si>
  <si>
    <t>TR160-WM-S8</t>
  </si>
  <si>
    <t>TR80-2SCREWNUT</t>
  </si>
  <si>
    <t>TR80-4-CA</t>
  </si>
  <si>
    <t>TR80-4M3-BLK</t>
  </si>
  <si>
    <t>TR80-4-NZ</t>
  </si>
  <si>
    <t>TR80-A-NZ</t>
  </si>
  <si>
    <t>TR80-A-UK</t>
  </si>
  <si>
    <t>TR80-BABS-BLK</t>
  </si>
  <si>
    <t>TR80-BSBRACK-UPS</t>
  </si>
  <si>
    <t>TR80-BSBRACK-UPS-EU</t>
  </si>
  <si>
    <t>TR80-BSBRACK-UPS-NZ</t>
  </si>
  <si>
    <t>TR80-BSBRACK-UPS-TR8PRO</t>
  </si>
  <si>
    <t>TR80-BSBRACK-UPS-TR8PRO-EU</t>
  </si>
  <si>
    <t>TR80-BSBRACK-UPS-TR8PRO-NZ</t>
  </si>
  <si>
    <t>TR80-BSBRACK-UPS-UK</t>
  </si>
  <si>
    <t>TR80-DD-AU</t>
  </si>
  <si>
    <t>TR80-DDM2</t>
  </si>
  <si>
    <t>TR80-DD-NZ</t>
  </si>
  <si>
    <t>TR80-FS012</t>
  </si>
  <si>
    <t>TR80-FS04-AU</t>
  </si>
  <si>
    <t>TR80-FS04-BUND</t>
  </si>
  <si>
    <t>TR80-HB</t>
  </si>
  <si>
    <t>TR80-HB2</t>
  </si>
  <si>
    <t>TR80-HB3</t>
  </si>
  <si>
    <t>TR80-HYPL-AU</t>
  </si>
  <si>
    <t>TR80-INVPED-PLATE</t>
  </si>
  <si>
    <t>TR80L-1-TK</t>
  </si>
  <si>
    <t>TR80L-1-TK-AU</t>
  </si>
  <si>
    <t>TR80L-WM-CA</t>
  </si>
  <si>
    <t>TR80L-WMSFT</t>
  </si>
  <si>
    <t>TR80L-WMSFT-AU</t>
  </si>
  <si>
    <t>TR80L-WMSFT-EU</t>
  </si>
  <si>
    <t>TR80L-WMSFTSL</t>
  </si>
  <si>
    <t>TR80L-WMSFTSL-AU</t>
  </si>
  <si>
    <t>TR80L-WMSFTSL-EU</t>
  </si>
  <si>
    <t>TR80L-WMSFTSL-NZ</t>
  </si>
  <si>
    <t>TR80L-WMSFTSL-UK</t>
  </si>
  <si>
    <t>TR80L-WMSL</t>
  </si>
  <si>
    <t>TR80L-WMSL-AU</t>
  </si>
  <si>
    <t>TR80L-WMSL-EU</t>
  </si>
  <si>
    <t>TR80L-WMSL-UK</t>
  </si>
  <si>
    <t>TR80L-WMSMEX</t>
  </si>
  <si>
    <t>TR80L-WMSMEX-EU</t>
  </si>
  <si>
    <t>TR80L-WMSMEXSL</t>
  </si>
  <si>
    <t>TR80L-WMSMEXSL-AU</t>
  </si>
  <si>
    <t>TR80L-WMSMEXSL-EU</t>
  </si>
  <si>
    <t>TR80L-WMSMEX-UK</t>
  </si>
  <si>
    <t>TR80-MM-BLK</t>
  </si>
  <si>
    <t>TR80-NW</t>
  </si>
  <si>
    <t>TR80-NWMA-DD-NZ</t>
  </si>
  <si>
    <t>TR80-NWMA-NZ</t>
  </si>
  <si>
    <t>TR80-NWMA-SM</t>
  </si>
  <si>
    <t>TR80-NWMA-SM-EU</t>
  </si>
  <si>
    <t>TR80-NWMA-WM4-AU</t>
  </si>
  <si>
    <t>TR80-NWMA-WM4-NZ</t>
  </si>
  <si>
    <t>TR80-PBPL-UPS-EU</t>
  </si>
  <si>
    <t>TR80-PLATE2</t>
  </si>
  <si>
    <t>TR80-SHIFTER2</t>
  </si>
  <si>
    <t>TR80-SHORTSHIF-EU</t>
  </si>
  <si>
    <t>TR80-SM</t>
  </si>
  <si>
    <t>TR80-SM-AU</t>
  </si>
  <si>
    <t>TR80-SMFS-BLK</t>
  </si>
  <si>
    <t>TR80-WHEELSET</t>
  </si>
  <si>
    <t>TR80-WM-NZ</t>
  </si>
  <si>
    <t>TR80-WMPLATE</t>
  </si>
  <si>
    <t>TR80-WMPLATE-UPS-EU</t>
  </si>
  <si>
    <t>TR8PRO-1-TK</t>
  </si>
  <si>
    <t>TR8PRO-1-TK-AU</t>
  </si>
  <si>
    <t>TR8PRO-DD</t>
  </si>
  <si>
    <t>TR8PRO-DD-AU</t>
  </si>
  <si>
    <t>TR8PRO-DD-EU</t>
  </si>
  <si>
    <t>TR8PRO-DD-M3</t>
  </si>
  <si>
    <t>TR8PRO-DD-M3-EU</t>
  </si>
  <si>
    <t>TR8PRO-DD-MS</t>
  </si>
  <si>
    <t>TR8PRO-DD-MS-AU</t>
  </si>
  <si>
    <t>TR8PRO-DD-MSB2</t>
  </si>
  <si>
    <t>TR8PRO-DD-MSB2-TSH</t>
  </si>
  <si>
    <t>TR8PRO-DD-MSB2-TSH-UK</t>
  </si>
  <si>
    <t>TR8PRO-DD-MSB2-UK</t>
  </si>
  <si>
    <t>TR8PRO-DD-MSB32</t>
  </si>
  <si>
    <t>TR8PRO-DD-MSB33</t>
  </si>
  <si>
    <t>TR8PRO-DD-MSB33-NZ</t>
  </si>
  <si>
    <t>TR8PRO-DD-MSB33-TSH</t>
  </si>
  <si>
    <t>TR8PRO-DD-MS-EU</t>
  </si>
  <si>
    <t>TR8PRO-DD-MS-TSH</t>
  </si>
  <si>
    <t>TR8PRO-DD-MS-TSH-NZ</t>
  </si>
  <si>
    <t>TR8PRO-DD-MS-TSH-UK</t>
  </si>
  <si>
    <t>TR8PRO-DD-MS-UK</t>
  </si>
  <si>
    <t>TR8PRO-DD-UK</t>
  </si>
  <si>
    <t>TR8PRO-FLT-AU</t>
  </si>
  <si>
    <t>TR8PRO-FLT-NZ</t>
  </si>
  <si>
    <t>TR8PRO-GRAN-AU</t>
  </si>
  <si>
    <t>TR8PRO-M3</t>
  </si>
  <si>
    <t>TR8PRO-M3-AU</t>
  </si>
  <si>
    <t>TR8PRO-M3-EU</t>
  </si>
  <si>
    <t>TR8PRO-M3-NZ</t>
  </si>
  <si>
    <t>TR8PRO-M3-UK</t>
  </si>
  <si>
    <t>TR8PRO-MS</t>
  </si>
  <si>
    <t>TR8PRO-MS-AU</t>
  </si>
  <si>
    <t>TR8PRO-MSB2</t>
  </si>
  <si>
    <t>TR8PRO-MSB2-AU</t>
  </si>
  <si>
    <t>TR8PRO-MSB2-EU</t>
  </si>
  <si>
    <t>TR8PRO-MSB2-NZ</t>
  </si>
  <si>
    <t>TR8PRO-MSB32</t>
  </si>
  <si>
    <t>TR8PRO-MSB33</t>
  </si>
  <si>
    <t>TR8PRO-MSB33-AU</t>
  </si>
  <si>
    <t>TR8PRO-MS-EU</t>
  </si>
  <si>
    <t>TR8PRO-MS-FLT</t>
  </si>
  <si>
    <t>TR8PRO-MS-FLT-AU</t>
  </si>
  <si>
    <t>TR8PRO-MS-FLT-UK</t>
  </si>
  <si>
    <t>TR8PRO-MS-NZ</t>
  </si>
  <si>
    <t>TR8PRO-MS-S10-A</t>
  </si>
  <si>
    <t>TR8PRO-MS-TSH</t>
  </si>
  <si>
    <t>TR8PRO-MS-TSH-EU</t>
  </si>
  <si>
    <t>TR8PRO-MS-TSH-NZ</t>
  </si>
  <si>
    <t>TR8PRO-MS-TSH-UK</t>
  </si>
  <si>
    <t>TR8PRO-MS-UK</t>
  </si>
  <si>
    <t>TR8PRO-R2R-BUN1</t>
  </si>
  <si>
    <t>TR8PRO-R2R-BUN1-AU</t>
  </si>
  <si>
    <t>TR8PRO-R2R-BUN1-EU</t>
  </si>
  <si>
    <t>TR8PRO-R2R-BUN2</t>
  </si>
  <si>
    <t>TR8PRO-TSH-AU</t>
  </si>
  <si>
    <t>TR8PRO-TSH-EU</t>
  </si>
  <si>
    <t>TR-DDBR-NF</t>
  </si>
  <si>
    <t>TR-FS01</t>
  </si>
  <si>
    <t>TR-GLFR-L</t>
  </si>
  <si>
    <t>TRMOVE-2-B</t>
  </si>
  <si>
    <t>TRMOVE-3-B</t>
  </si>
  <si>
    <t>TRMOVE-TRX-3</t>
  </si>
  <si>
    <t>TR-MSW</t>
  </si>
  <si>
    <t>TR-PLATENWM2</t>
  </si>
  <si>
    <t>TR-RSB3-UPS</t>
  </si>
  <si>
    <t>TR-RSB3-UPS-NZ</t>
  </si>
  <si>
    <t>TR-RSB3-UPS-TR8PRO</t>
  </si>
  <si>
    <t>TR-RSB3-UPS-TR8PRO-EU</t>
  </si>
  <si>
    <t>TR-RSB3-UPS-TR8PRO-UK</t>
  </si>
  <si>
    <t>TR-RSB3-UPS-UK</t>
  </si>
  <si>
    <t>TR-RSB4-UPS-EU</t>
  </si>
  <si>
    <t>TR-TR8BLM3</t>
  </si>
  <si>
    <t>TR-TR8-SING-BUND-AU</t>
  </si>
  <si>
    <t>TR-WKIT2</t>
  </si>
  <si>
    <t>TRX-AL2-A</t>
  </si>
  <si>
    <t>TRX-AL2-A-BQD</t>
  </si>
  <si>
    <t>TRX-AL2-A-EU</t>
  </si>
  <si>
    <t>TRX-AL2-A-MS</t>
  </si>
  <si>
    <t>TRX-AL2-A-MS-EU</t>
  </si>
  <si>
    <t>TRX-AL2-A-MS-UK</t>
  </si>
  <si>
    <t>TRX-AL2-A-TM2-UK</t>
  </si>
  <si>
    <t>TRX-AL2-A-TM33</t>
  </si>
  <si>
    <t>TRX-AL2-A-TM33-UK</t>
  </si>
  <si>
    <t>TRX-AL2-A-UK</t>
  </si>
  <si>
    <t>TRX-AL2-DD</t>
  </si>
  <si>
    <t>TRX-AL2-DD-TM2-UK</t>
  </si>
  <si>
    <t>TRX-AL2-WM-AU</t>
  </si>
  <si>
    <t>TRX-AL2-WM-EU</t>
  </si>
  <si>
    <t>TRX-AL2-WM-MS</t>
  </si>
  <si>
    <t>TRX-AL2-WM-MS-AU</t>
  </si>
  <si>
    <t>TRX-AL2-WM-MS-EU</t>
  </si>
  <si>
    <t>TRX-AL2-WM-MS-UK</t>
  </si>
  <si>
    <t>TRX-AL2-WM-TM33-UK</t>
  </si>
  <si>
    <t>TRX-AL2-WM-UK</t>
  </si>
  <si>
    <t>TRX-ALP</t>
  </si>
  <si>
    <t>TRX-ALP-A</t>
  </si>
  <si>
    <t>TRX-ALP-A-EU</t>
  </si>
  <si>
    <t>TRX-ALP-A-MS</t>
  </si>
  <si>
    <t>TRX-ALP-A-MS-EU</t>
  </si>
  <si>
    <t>TRX-ALP-A-TM33-EU</t>
  </si>
  <si>
    <t>TRX-ALP-AU</t>
  </si>
  <si>
    <t>TRX-ALP-A-UK</t>
  </si>
  <si>
    <t>TRX-ALP-DD</t>
  </si>
  <si>
    <t>TRX-ALP-DD-EU</t>
  </si>
  <si>
    <t>TRX-ALP-DD-MS</t>
  </si>
  <si>
    <t>TRX-ALP-DD-MS-EU</t>
  </si>
  <si>
    <t>TRX-ALP-DD-UK</t>
  </si>
  <si>
    <t>TRX-ALP-EU</t>
  </si>
  <si>
    <t>TRX-ALP-UK</t>
  </si>
  <si>
    <t>TRX-ALP-WM</t>
  </si>
  <si>
    <t>TRX-ALP-WM-AU</t>
  </si>
  <si>
    <t>TRX-ALP-WM-EU</t>
  </si>
  <si>
    <t>TRX-ALP-WM-MS</t>
  </si>
  <si>
    <t>TRX-ALP-WM-MS-EU</t>
  </si>
  <si>
    <t>TRX-ALP-WM-MS-UK</t>
  </si>
  <si>
    <t>TRX-A-TK-EU</t>
  </si>
  <si>
    <t>TRX-BLK</t>
  </si>
  <si>
    <t>TRX-BLK23-UK</t>
  </si>
  <si>
    <t>TRX-BLK-A</t>
  </si>
  <si>
    <t>TRX-BLK-A-EU</t>
  </si>
  <si>
    <t>TRX-BLK-A-MS</t>
  </si>
  <si>
    <t>TRX-BLK-A-MS-EU</t>
  </si>
  <si>
    <t>TRX-BLK-A-MS-UK</t>
  </si>
  <si>
    <t>TRX-BLK-A-TM33</t>
  </si>
  <si>
    <t>TRX-BLK-A-UK</t>
  </si>
  <si>
    <t>TRX-BLK-DD</t>
  </si>
  <si>
    <t>TRX-BLK-DD-EU</t>
  </si>
  <si>
    <t>TRX-BLK-DD-MS-EU</t>
  </si>
  <si>
    <t>TRX-BLK-WM</t>
  </si>
  <si>
    <t>TRX-BLK-WM-AU</t>
  </si>
  <si>
    <t>TRX-BLK-WM-EU</t>
  </si>
  <si>
    <t>TRX-BLK-WM-MS</t>
  </si>
  <si>
    <t>TRX-BLK-WM-MS-AU</t>
  </si>
  <si>
    <t>TRX-BLK-WM-MS-UK</t>
  </si>
  <si>
    <t>TRX-S0123-BUND-NZ</t>
  </si>
  <si>
    <t>TRX-S01-BUND</t>
  </si>
  <si>
    <t>Row cost</t>
  </si>
  <si>
    <t>Date created</t>
  </si>
  <si>
    <t>New Order</t>
  </si>
  <si>
    <t>Shipping: Standard Shipping</t>
  </si>
  <si>
    <t>1001</t>
  </si>
  <si>
    <t>Integrated Single Monitor Stand for Trak Racer Alpine Racing TRX - Holds up to 70"</t>
  </si>
  <si>
    <t>Universal Dual-Lock Seat Slider Kit</t>
  </si>
  <si>
    <t>10981</t>
  </si>
  <si>
    <t>12999</t>
  </si>
  <si>
    <t>10593</t>
  </si>
  <si>
    <t>TR120 Racing Cockpit - Part 1
Seat Brackets and Gear Shift Mount not Included</t>
  </si>
  <si>
    <t>TR120 Racing Cockpit - Part 2
Seat Brackets and Gear Shift Mount not Included</t>
  </si>
  <si>
    <t>9850</t>
  </si>
  <si>
    <t>Shipping: FedEx Regional Economy</t>
  </si>
  <si>
    <t>9967</t>
  </si>
  <si>
    <t>3267</t>
  </si>
  <si>
    <t>1000</t>
  </si>
  <si>
    <t>11902</t>
  </si>
  <si>
    <t>13082</t>
  </si>
  <si>
    <t>10376</t>
  </si>
  <si>
    <t>TR160 MK4 Racing Cockpit - Part 1
Seat Brackets not Included</t>
  </si>
  <si>
    <t>TR160 MK4 Racing Cockpit - Part 2
Seat Brackets not Included</t>
  </si>
  <si>
    <t>TR160 MK4 Racing Cockpit - Part 3
Seat Brackets not Included</t>
  </si>
  <si>
    <t>11133</t>
  </si>
  <si>
    <t>Cup Holder Nylon Plastic Clip On - Black</t>
  </si>
  <si>
    <t>VNM Shifter - H-pattern Manual or Sequential Gearbox</t>
  </si>
  <si>
    <t>Set of 10 Cable Management Clips with 10 Cable Ties</t>
  </si>
  <si>
    <t>40mm 8mm Slot Aluminium Corner Bracket &amp; Cap</t>
  </si>
  <si>
    <t>Seat With Brackets</t>
  </si>
  <si>
    <t>3178</t>
  </si>
  <si>
    <t>10365</t>
  </si>
  <si>
    <t>9806</t>
  </si>
  <si>
    <t>Aluminium Add-on Arms for Triple Monitor Stand with VESA Mounts</t>
  </si>
  <si>
    <t>Buttkicker Mount Upgrade Kit - TR8, TR8 Pro, Alpine Racing TRX and Alum Profile Rigs</t>
  </si>
  <si>
    <t>4th/2nd Top Monitor Mount for Extrusion Monitor Stands</t>
  </si>
  <si>
    <t>TR8020 Extruded Aluminum Rig 5 Speaker Mount Kit</t>
  </si>
  <si>
    <t>10589</t>
  </si>
  <si>
    <t>TR120 Racing Cockpit - Part 1_x000D_
Seat Brackets and Gear Shift Mount not Included</t>
  </si>
  <si>
    <t>TR120 Racing Cockpit - Part 2_x000D_
Seat Brackets and Gear Shift Mount not Included</t>
  </si>
  <si>
    <t>10621</t>
  </si>
  <si>
    <t>Shipping: UPS Standard</t>
  </si>
  <si>
    <t>Legs for Floor monitor stand for TR8020 Monitor Stand - Black</t>
  </si>
  <si>
    <t>10438</t>
  </si>
  <si>
    <t>10647</t>
  </si>
  <si>
    <t>11239</t>
  </si>
  <si>
    <t>Large Cockpit-Mounted Single Monitor Stand - 1200mm / 47.25" Wide</t>
  </si>
  <si>
    <t>Universal Caster Wheels with Brake &amp; Mounting Brackets</t>
  </si>
  <si>
    <t>Universal TR-One Left or Right Side Handbrake Mount</t>
  </si>
  <si>
    <t>TR Gen 2 Shifter Mount and Side Chassis Support with TR Support Plate</t>
  </si>
  <si>
    <t>10934</t>
  </si>
  <si>
    <t>TR80-LITE Racing Cockpit - Part 1_x000D_
Seat Brackets, Seat Slider and Gear Shift Mount not Included</t>
  </si>
  <si>
    <t>TR80-LITE Racing Cockpit - Part 2_x000D_
Seat Brackets, Seat Slider and Gear Shift Mount not Included</t>
  </si>
  <si>
    <t>Universal Bass Shaker/Buttkicker/Tactile Transducer Sim Rig Mount</t>
  </si>
  <si>
    <t>TR80-LITE Racing Cockpit - Part 1
Seat Brackets, Seat Slider and Gear Shift Mount not Included</t>
  </si>
  <si>
    <t>TR80-LITE Racing Cockpit - Part 2
Seat Brackets, Seat Slider and Gear Shift Mount not Included</t>
  </si>
  <si>
    <t>Trak Racer Button Box / Elgato Stream Deck Mount with Pivot Joint</t>
  </si>
  <si>
    <t>10835</t>
  </si>
  <si>
    <t>10919</t>
  </si>
  <si>
    <t>9852</t>
  </si>
  <si>
    <t>Shipping: Direct Freight Express</t>
  </si>
  <si>
    <t>Keyboard and Mouse mount TR8 Pro and Alpine Racing TRX</t>
  </si>
  <si>
    <t>Trak Racer Computer PC Control Box Shelf for Trak Racer TR8 Pro and Alpine Racing TRX</t>
  </si>
  <si>
    <t>10378</t>
  </si>
  <si>
    <t>11508</t>
  </si>
  <si>
    <t>12866</t>
  </si>
  <si>
    <t>40x40mm 500mm Extruded Profile with Threaded End</t>
  </si>
  <si>
    <t>11206</t>
  </si>
  <si>
    <t>12898</t>
  </si>
  <si>
    <t>Small Monitor Stand Center Piece with Vesa Mount - 800mm / 31.5" Wide</t>
  </si>
  <si>
    <t>Premium Sim Rig Floor Mat with RGB Light</t>
  </si>
  <si>
    <t>Wheel Plate Adapter for Asetek Wheelbases</t>
  </si>
  <si>
    <t>MS-CM-SML2</t>
  </si>
  <si>
    <t>12976</t>
  </si>
  <si>
    <t>Shifter Support Bracket for Extruded Aluminium Rigs - 80mm Wheel Uprights</t>
  </si>
  <si>
    <t>10357</t>
  </si>
  <si>
    <t>10914</t>
  </si>
  <si>
    <t>Large Freestanding Triple Monitor Stand - 1200mm / 47.25" Wide</t>
  </si>
  <si>
    <t>9813</t>
  </si>
  <si>
    <t>3564</t>
  </si>
  <si>
    <t>10563</t>
  </si>
  <si>
    <t>10434</t>
  </si>
  <si>
    <t>10561</t>
  </si>
  <si>
    <t>Recline Seat, Bracket</t>
  </si>
  <si>
    <t>2615</t>
  </si>
  <si>
    <t>13134</t>
  </si>
  <si>
    <t>TR80 &amp; TR160 Stabilizing Feet and Floor Protectors</t>
  </si>
  <si>
    <t>TR-One Black Fully Adjustable Direct Fit Wheel Mount for FANATEC PODIUM DD1 DD2 CSL DD</t>
  </si>
  <si>
    <t>3662</t>
  </si>
  <si>
    <t>10368</t>
  </si>
  <si>
    <t>10452</t>
  </si>
  <si>
    <t>TR80 MK4 Racing Cockpit - Part 1
Seat Brackets not Included</t>
  </si>
  <si>
    <t>TR80 MK4 Racing Cockpit - Part 2
Seat Brackets not Included</t>
  </si>
  <si>
    <t>TR80 MK4 Racing Cockpit - Part 3
Seat Brackets not Included</t>
  </si>
  <si>
    <t>9851</t>
  </si>
  <si>
    <t>Universal Direct Mount for Fanatec Podium DD1, DD2, CSL DD and DD Pro</t>
  </si>
  <si>
    <t>Trak Racer Seat Harness - Red</t>
  </si>
  <si>
    <t>Pedal Slider Kit for Trak Racer TR80, TR80-LITE, TR160 and TR120</t>
  </si>
  <si>
    <t>11897</t>
  </si>
  <si>
    <t>12876</t>
  </si>
  <si>
    <t>Set of 2 8mm Screw with Black Aluminium Handle</t>
  </si>
  <si>
    <t>3310</t>
  </si>
  <si>
    <t>TR8020 Screw and Nut for 8mm T-Slot - Set of 20</t>
  </si>
  <si>
    <t>9973</t>
  </si>
  <si>
    <t>10206</t>
  </si>
  <si>
    <t>Universal Aluminium Profile Headphone Hook Holder</t>
  </si>
  <si>
    <t>12875</t>
  </si>
  <si>
    <t>TR-One Universal Direct Fit Wheel Mount - requires TR80-NWMA</t>
  </si>
  <si>
    <t>Tablet and Button Box Holder Upgrade Kit v3- Black</t>
  </si>
  <si>
    <t>Shipping: FedEx Priority</t>
  </si>
  <si>
    <t>Shipping: FedEx International Economy</t>
  </si>
  <si>
    <t>10504</t>
  </si>
  <si>
    <t>9972</t>
  </si>
  <si>
    <t>Reconciliation</t>
  </si>
  <si>
    <t>ABS END CAP 80 X 40MM - Pack of 2</t>
  </si>
  <si>
    <t>GT Style Fixed Fiberglass Seat - Seat Only</t>
  </si>
  <si>
    <t>10625</t>
  </si>
  <si>
    <t>Shipping: FedEx International Priority</t>
  </si>
  <si>
    <t>10759</t>
  </si>
  <si>
    <t>Shipping: Warehouse Pickup - Melbourne Only (2-3 Business Days)</t>
  </si>
  <si>
    <t>Universal Bass Shaker/Tactile Transducer Sim Rig Mount</t>
  </si>
  <si>
    <t>10916</t>
  </si>
  <si>
    <t>Universal PC or Control Box Shelf for for Aluminium Extrusion Mounting</t>
  </si>
  <si>
    <t>10453</t>
  </si>
  <si>
    <t>10594</t>
  </si>
  <si>
    <t>10559</t>
  </si>
  <si>
    <t>10615</t>
  </si>
  <si>
    <t>TR160 MK4 Racing Cockpit - Part 1_x000D_
Seat Brackets not Included</t>
  </si>
  <si>
    <t>TR160 MK4 Racing Cockpit - Part 2_x000D_
Seat Brackets not Included</t>
  </si>
  <si>
    <t>TR160 MK4 Racing Cockpit - Part 3_x000D_
Seat Brackets not Included</t>
  </si>
  <si>
    <t>10620</t>
  </si>
  <si>
    <t>10930</t>
  </si>
  <si>
    <t>10605</t>
  </si>
  <si>
    <t>Flight Sim Upgrade Mount for Trak Racer TR8, TR8 Pro and RS6</t>
  </si>
  <si>
    <t>Universal Wheel Deck/Plate for Alpine Racing TRX</t>
  </si>
  <si>
    <t>12755</t>
  </si>
  <si>
    <t>12886</t>
  </si>
  <si>
    <t>1376</t>
  </si>
  <si>
    <t>TR80 MK4 Racing Cockpit - Part 1_x000D_
Seat Brackets not Included</t>
  </si>
  <si>
    <t>TR80 MK4 Racing Cockpit - Part 2_x000D_
Seat Brackets not Included</t>
  </si>
  <si>
    <t>TR80 MK4 Racing Cockpit - Part 3_x000D_
Seat Brackets not Included</t>
  </si>
  <si>
    <t>11895</t>
  </si>
  <si>
    <t>12881</t>
  </si>
  <si>
    <t>12529</t>
  </si>
  <si>
    <t>10062</t>
  </si>
  <si>
    <t>9818</t>
  </si>
  <si>
    <t>12871</t>
  </si>
  <si>
    <t>12874</t>
  </si>
  <si>
    <t>1169</t>
  </si>
  <si>
    <t>TR-One Oversized Shifter mount for Prosim, Simworx, Jinx, Jinx Combo</t>
  </si>
  <si>
    <t>10612</t>
  </si>
  <si>
    <t>10626</t>
  </si>
  <si>
    <t>Shipping: Free shipping</t>
  </si>
  <si>
    <t>13448</t>
  </si>
  <si>
    <t>Shipping: free</t>
  </si>
  <si>
    <t>11506</t>
  </si>
  <si>
    <t>12998</t>
  </si>
  <si>
    <t>Large Freestanding Quad Monitor Stand - 1200mm / 47.25" Wide</t>
  </si>
  <si>
    <t>9815</t>
  </si>
  <si>
    <t>11128</t>
  </si>
  <si>
    <t>Handbrake Mount - Right Side Mounting</t>
  </si>
  <si>
    <t>11130</t>
  </si>
  <si>
    <t>10607</t>
  </si>
  <si>
    <t>10591</t>
  </si>
  <si>
    <t>10627</t>
  </si>
  <si>
    <t>9814</t>
  </si>
  <si>
    <t>Universal Caster Wheels with Brake &amp; Mounting Brackets_x000D_
_x000D_
Pre-order now! Estimated Delivery Date late December - undefined</t>
  </si>
  <si>
    <t>Button Box / Elgato Stream Deck Mount with Pivot Joint</t>
  </si>
  <si>
    <t>9997</t>
  </si>
  <si>
    <t>1298</t>
  </si>
  <si>
    <t>Recliner Seat - Seat With Brackets</t>
  </si>
  <si>
    <t>3278</t>
  </si>
  <si>
    <t>10408</t>
  </si>
  <si>
    <t>9809</t>
  </si>
  <si>
    <t>Premium Neoprene Sim Rig Floor Mat</t>
  </si>
  <si>
    <t>12896</t>
  </si>
  <si>
    <t>9820</t>
  </si>
  <si>
    <t>Universal Integrated Monitor Mounts for Aluminium Extrusion Mounting</t>
  </si>
  <si>
    <t>9982</t>
  </si>
  <si>
    <t>9807</t>
  </si>
  <si>
    <t>3283</t>
  </si>
  <si>
    <t>10604</t>
  </si>
  <si>
    <t>Universal Seat Brackets for Recline Seats and Office Chairs</t>
  </si>
  <si>
    <t>11203</t>
  </si>
  <si>
    <t>11617</t>
  </si>
  <si>
    <t>TR-One Gen2 Universal Shifter Mount for 40mm wide Aluminium Profile</t>
  </si>
  <si>
    <t>9811</t>
  </si>
  <si>
    <t>Handbrake Mount - Left Side Mounting</t>
  </si>
  <si>
    <t>10358</t>
  </si>
  <si>
    <t>12740</t>
  </si>
  <si>
    <t>12739</t>
  </si>
  <si>
    <t>10586</t>
  </si>
  <si>
    <t>Black TR8020 Spare Corner Bracket - 80 x 40mm - Set of 2</t>
  </si>
  <si>
    <t>10551</t>
  </si>
  <si>
    <t>10925</t>
  </si>
  <si>
    <t>10616</t>
  </si>
  <si>
    <t>10614</t>
  </si>
  <si>
    <t>10454</t>
  </si>
  <si>
    <t>9823</t>
  </si>
  <si>
    <t>12525</t>
  </si>
  <si>
    <t>11200</t>
  </si>
  <si>
    <t>11204</t>
  </si>
  <si>
    <t>11205</t>
  </si>
  <si>
    <t>10927</t>
  </si>
  <si>
    <t>10407</t>
  </si>
  <si>
    <t>3285</t>
  </si>
  <si>
    <t>VNM Pedal Brake Upgrade Kit</t>
  </si>
  <si>
    <t>10928</t>
  </si>
  <si>
    <t>Variable Adjustment Vesa Adapter Kit for Monitors - Three Display Mounts</t>
  </si>
  <si>
    <t>12865</t>
  </si>
  <si>
    <t>Pending Fulfilment</t>
  </si>
  <si>
    <t>TR-One Black Fully Adjustable Direct Fit Wheel Mount for Simucube, VRS, Accuforce, OSW, Mige etc</t>
  </si>
  <si>
    <t>10754</t>
  </si>
  <si>
    <t>Shipping: Express</t>
  </si>
  <si>
    <t>12539</t>
  </si>
  <si>
    <t>Sent for Fulfilment</t>
  </si>
  <si>
    <t>10132</t>
  </si>
  <si>
    <t>Shipping: eParcel Express</t>
  </si>
  <si>
    <t>12521</t>
  </si>
  <si>
    <t>12891</t>
  </si>
  <si>
    <t>TR-One Universal Wheel Deck/Plate - requires TR80-NWMA</t>
  </si>
  <si>
    <t>Caster Wheels, Brake &amp; Mounting Brackets for TR8, TR8 Pro, RS6 and Alpine Racing TRX</t>
  </si>
  <si>
    <t>TR-One Flight Simulator Mounts - Left and Right Set</t>
  </si>
  <si>
    <t>10141</t>
  </si>
  <si>
    <t>1878</t>
  </si>
  <si>
    <t>1750</t>
  </si>
  <si>
    <t>Large Monitor Stand Center Piece with Vesa Mount - 1200mm / 47.25" Wide</t>
  </si>
  <si>
    <t>12892</t>
  </si>
  <si>
    <t>12857</t>
  </si>
  <si>
    <t>12884</t>
  </si>
  <si>
    <t>12797</t>
  </si>
  <si>
    <t>10826</t>
  </si>
  <si>
    <t>Back order</t>
  </si>
  <si>
    <t>SA-10 BUNDLE-SB</t>
  </si>
  <si>
    <t>13465</t>
  </si>
  <si>
    <t>10190</t>
  </si>
  <si>
    <t>TR-One Fully Adjustable Direct Fit Wheel Mount for Fanatec Direct Drive</t>
  </si>
  <si>
    <t>10214</t>
  </si>
  <si>
    <t>10451</t>
  </si>
  <si>
    <t>9816</t>
  </si>
  <si>
    <t>3279</t>
  </si>
  <si>
    <t>11512</t>
  </si>
  <si>
    <t>Tablet and Button Box Upgrade Mount for TR8 Pro and Alpine Racing TRX</t>
  </si>
  <si>
    <t>1119</t>
  </si>
  <si>
    <t>1282</t>
  </si>
  <si>
    <t>12893</t>
  </si>
  <si>
    <t>10690</t>
  </si>
  <si>
    <t>TR160S-APBNP</t>
  </si>
  <si>
    <t>13307</t>
  </si>
  <si>
    <t>1737</t>
  </si>
  <si>
    <t>1866</t>
  </si>
  <si>
    <t>10004</t>
  </si>
  <si>
    <t>TR-One Fully Adjustable Direct Fit Wheel Mount for Simucube, VRS, Accuforce, OSW, Mige etc</t>
  </si>
  <si>
    <t>10210</t>
  </si>
  <si>
    <t>TR160S-WMPBNP</t>
  </si>
  <si>
    <t>13298</t>
  </si>
  <si>
    <t>12906</t>
  </si>
  <si>
    <t>12885</t>
  </si>
  <si>
    <t>5-Speaker Mount Upgrade Kit for Alpine Racing TRX</t>
  </si>
  <si>
    <t>10417</t>
  </si>
  <si>
    <t>Corner Bracket - 40 x 40mm - Pack of 2</t>
  </si>
  <si>
    <t>10411</t>
  </si>
  <si>
    <t>Oversized Seat Bracket for GT/Formula Seating Position</t>
  </si>
  <si>
    <t>TR80 LITE Racing Simulator
_has_gpo - 275324</t>
  </si>
  <si>
    <t>Large Freestanding Single Monitor Stand - 1200mm / 47.25" Wide</t>
  </si>
  <si>
    <t>TR160S-APBNP-EU</t>
  </si>
  <si>
    <t>13355</t>
  </si>
  <si>
    <t>Trak Racer Multi-Use Sim Racing Gloves - Grey Camo - M</t>
  </si>
  <si>
    <t>12870</t>
  </si>
  <si>
    <t>Rally Style Fixed Fiberglass Seat - Seat with Bracket</t>
  </si>
  <si>
    <t>1847</t>
  </si>
  <si>
    <t>9837</t>
  </si>
  <si>
    <t>10167</t>
  </si>
  <si>
    <t>10185</t>
  </si>
  <si>
    <t>13349</t>
  </si>
  <si>
    <t>10181</t>
  </si>
  <si>
    <t>12734</t>
  </si>
  <si>
    <t>11118</t>
  </si>
  <si>
    <t>3286</t>
  </si>
  <si>
    <t>Universal Gear Shifter Mount for Alpine Racing TRX - Blue</t>
  </si>
  <si>
    <t>VNM Shifter-handbrake Side-by-Side mounting plate</t>
  </si>
  <si>
    <t>Universal PC or Control Box Shelf for for Aluminium Extrusion Mounting
Product ETA - Pre-order now! Estimated Delivery Date late February</t>
  </si>
  <si>
    <t>1299</t>
  </si>
  <si>
    <t>120 X 40mm Plastic Extrusion End Cap - Pack of 2</t>
  </si>
  <si>
    <t>12880</t>
  </si>
  <si>
    <t>10215</t>
  </si>
  <si>
    <t>TR160S-L-APBAL</t>
  </si>
  <si>
    <t>13320</t>
  </si>
  <si>
    <t>12864</t>
  </si>
  <si>
    <t>TR160S-L-DDPBNP</t>
  </si>
  <si>
    <t>13316</t>
  </si>
  <si>
    <t>12882</t>
  </si>
  <si>
    <t>11185</t>
  </si>
  <si>
    <t>12853</t>
  </si>
  <si>
    <t>Small Cockpit-Mounted Single Monitor Stand - 800mm / 31.5" Wide</t>
  </si>
  <si>
    <t>9808</t>
  </si>
  <si>
    <t>1133</t>
  </si>
  <si>
    <t>10628</t>
  </si>
  <si>
    <t>10693</t>
  </si>
  <si>
    <t>10418</t>
  </si>
  <si>
    <t>Trak Racer Gen 2 Shifter Mount and Side Chassis Support with TR Support Plate</t>
  </si>
  <si>
    <t>1776</t>
  </si>
  <si>
    <t>3290</t>
  </si>
  <si>
    <t>Wheel Mount for Fanatec Podium DD1 DD2 CSL DD and DD PRO Direct Drive</t>
  </si>
  <si>
    <t>10989</t>
  </si>
  <si>
    <t>11890</t>
  </si>
  <si>
    <t>10128</t>
  </si>
  <si>
    <t>12297</t>
  </si>
  <si>
    <t>Simucube Quick Release Wheel Side Kit</t>
  </si>
  <si>
    <t>Universal Direct Motor Mount for Simucube, Simucube 2, VRS, Simagic, MIGE, Fanatec and more</t>
  </si>
  <si>
    <t>10780</t>
  </si>
  <si>
    <t>Set of 2 8mm Screw with Black Aluminium Handle_x000D_
_x000D_
Product ETA - Pre-order now! Estimated Delivery Date late January</t>
  </si>
  <si>
    <t>Black Rubber Strip</t>
  </si>
  <si>
    <t>10366</t>
  </si>
  <si>
    <t>11123</t>
  </si>
  <si>
    <t>12806</t>
  </si>
  <si>
    <t>Red Rubber Strip</t>
  </si>
  <si>
    <t>10420</t>
  </si>
  <si>
    <t>3309</t>
  </si>
  <si>
    <t>11507</t>
  </si>
  <si>
    <t>12908</t>
  </si>
  <si>
    <t>10781</t>
  </si>
  <si>
    <t>10630</t>
  </si>
  <si>
    <t>10216</t>
  </si>
  <si>
    <t>12867</t>
  </si>
  <si>
    <t>10367</t>
  </si>
  <si>
    <t>10386</t>
  </si>
  <si>
    <t>Alpine Racing TRX - Alpine Racing Blue 2023</t>
  </si>
  <si>
    <t>TRX Hybrid Fixed Fiberglass Seat - Alpine 2023 Livery - Seat Only</t>
  </si>
  <si>
    <t>49" 144Hz DFHD Super Ultrawide Gaming Monitor</t>
  </si>
  <si>
    <t>11513</t>
  </si>
  <si>
    <t>12742</t>
  </si>
  <si>
    <t>Coupon: Custom discount</t>
  </si>
  <si>
    <t>11610</t>
  </si>
  <si>
    <t>5mm Spacer Kit - Set of 4</t>
  </si>
  <si>
    <t>TR160S-L-APBNP-EU</t>
  </si>
  <si>
    <t>13367</t>
  </si>
  <si>
    <t>12907</t>
  </si>
  <si>
    <t>10377</t>
  </si>
  <si>
    <t>3566</t>
  </si>
  <si>
    <t>13288</t>
  </si>
  <si>
    <t>3213</t>
  </si>
  <si>
    <t>3303</t>
  </si>
  <si>
    <t>10097</t>
  </si>
  <si>
    <t>10929</t>
  </si>
  <si>
    <t>12805</t>
  </si>
  <si>
    <t>Shipping: free shipping</t>
  </si>
  <si>
    <t>12295</t>
  </si>
  <si>
    <t>10777</t>
  </si>
  <si>
    <t>Recliner Seat - Seat Only</t>
  </si>
  <si>
    <t>11965</t>
  </si>
  <si>
    <t>10568</t>
  </si>
  <si>
    <t>11135</t>
  </si>
  <si>
    <t>3236</t>
  </si>
  <si>
    <t>12029</t>
  </si>
  <si>
    <t>TR160S-L-WMPBNP</t>
  </si>
  <si>
    <t>13310</t>
  </si>
  <si>
    <t>9817</t>
  </si>
  <si>
    <t>MSI PC</t>
  </si>
  <si>
    <t>12963</t>
  </si>
  <si>
    <t>12965</t>
  </si>
  <si>
    <t>TR160S-WMPBNP-EU</t>
  </si>
  <si>
    <t>13346</t>
  </si>
  <si>
    <t>TR Gen 2 Shifter Mount and Side Chassis Support with TR Support Plate - Blue</t>
  </si>
  <si>
    <t>10606</t>
  </si>
  <si>
    <t>10803</t>
  </si>
  <si>
    <t>Universal Gear Shifter Mount for Alpine Racing TRX - Black</t>
  </si>
  <si>
    <t>10825</t>
  </si>
  <si>
    <t>Simucube 2 Pro Direct Drive System - R2</t>
  </si>
  <si>
    <t>Shipping: Shipping</t>
  </si>
  <si>
    <t>TR160S-L-DDPBAL</t>
  </si>
  <si>
    <t>13317</t>
  </si>
  <si>
    <t>Rally Style Fixed Fiberglass Seat - Seat Only</t>
  </si>
  <si>
    <t>12764</t>
  </si>
  <si>
    <t>9822</t>
  </si>
  <si>
    <t>VNM handbrake V1.5</t>
  </si>
  <si>
    <t>3257</t>
  </si>
  <si>
    <t>10019</t>
  </si>
  <si>
    <t>11894</t>
  </si>
  <si>
    <t>9826</t>
  </si>
  <si>
    <t>10629</t>
  </si>
  <si>
    <t>1254</t>
  </si>
  <si>
    <t>10555</t>
  </si>
  <si>
    <t>Variable Adjustment Vesa Adapter Kit for Monitors - One Display Mount</t>
  </si>
  <si>
    <t>11509</t>
  </si>
  <si>
    <t>TR160S-L-APBNP</t>
  </si>
  <si>
    <t>13319</t>
  </si>
  <si>
    <t>12531</t>
  </si>
  <si>
    <t>10783</t>
  </si>
  <si>
    <t>10824</t>
  </si>
  <si>
    <t>TR160-AINV3-CA</t>
  </si>
  <si>
    <t>13063</t>
  </si>
  <si>
    <t>TRX Seat with Bracket</t>
  </si>
  <si>
    <t>Aluminium Profile Integrated Single Monitor Stand</t>
  </si>
  <si>
    <t>12873</t>
  </si>
  <si>
    <t>TR160-DDINV3-DB</t>
  </si>
  <si>
    <t>13259</t>
  </si>
  <si>
    <t>10558</t>
  </si>
  <si>
    <t>10988</t>
  </si>
  <si>
    <t>9989</t>
  </si>
  <si>
    <t>TR160-WMPBNP-CA</t>
  </si>
  <si>
    <t>13052</t>
  </si>
  <si>
    <t>3248</t>
  </si>
  <si>
    <t>TR160S-4PBAL-CA</t>
  </si>
  <si>
    <t>13398</t>
  </si>
  <si>
    <t>10436</t>
  </si>
  <si>
    <t>11247</t>
  </si>
  <si>
    <t>M8 X 20mm Hex Screws - Set of 20</t>
  </si>
  <si>
    <t>12812</t>
  </si>
  <si>
    <t>12766</t>
  </si>
  <si>
    <t>10410</t>
  </si>
  <si>
    <t>12869</t>
  </si>
  <si>
    <t>Logitech Keyboard Mouse</t>
  </si>
  <si>
    <t>12966</t>
  </si>
  <si>
    <t>Surge Protector</t>
  </si>
  <si>
    <t>12967</t>
  </si>
  <si>
    <t>12964</t>
  </si>
  <si>
    <t>Trak Racer Turnkey Build Service</t>
  </si>
  <si>
    <t>12968</t>
  </si>
  <si>
    <t>11144</t>
  </si>
  <si>
    <t>11184</t>
  </si>
  <si>
    <t>10520</t>
  </si>
  <si>
    <t>10213</t>
  </si>
  <si>
    <t>10048</t>
  </si>
  <si>
    <t>9830</t>
  </si>
  <si>
    <t>10908</t>
  </si>
  <si>
    <t>1052</t>
  </si>
  <si>
    <t>10907</t>
  </si>
  <si>
    <t>10011</t>
  </si>
  <si>
    <t>12844</t>
  </si>
  <si>
    <t>1053</t>
  </si>
  <si>
    <t>11197</t>
  </si>
  <si>
    <t>Trak Racer Multi-Use Sim Racing Gloves - Blue - XL</t>
  </si>
  <si>
    <t>10610</t>
  </si>
  <si>
    <t>9999</t>
  </si>
  <si>
    <t>10114</t>
  </si>
  <si>
    <t>10554</t>
  </si>
  <si>
    <t>3549</t>
  </si>
  <si>
    <t>11143</t>
  </si>
  <si>
    <t>12508</t>
  </si>
  <si>
    <t>11225</t>
  </si>
  <si>
    <t>11145</t>
  </si>
  <si>
    <t>1411</t>
  </si>
  <si>
    <t>1066</t>
  </si>
  <si>
    <t>1081</t>
  </si>
  <si>
    <t>12783</t>
  </si>
  <si>
    <t>12747</t>
  </si>
  <si>
    <t>12757</t>
  </si>
  <si>
    <t>12782</t>
  </si>
  <si>
    <t>12746</t>
  </si>
  <si>
    <t>12756</t>
  </si>
  <si>
    <t>12541</t>
  </si>
  <si>
    <t>10897</t>
  </si>
  <si>
    <t>10898</t>
  </si>
  <si>
    <t>10669</t>
  </si>
  <si>
    <t>10672</t>
  </si>
  <si>
    <t>11899</t>
  </si>
  <si>
    <t>11900</t>
  </si>
  <si>
    <t>11222</t>
  </si>
  <si>
    <t>12617</t>
  </si>
  <si>
    <t>1418</t>
  </si>
  <si>
    <t>1447</t>
  </si>
  <si>
    <t>1099</t>
  </si>
  <si>
    <t>1272</t>
  </si>
  <si>
    <t>1442</t>
  </si>
  <si>
    <t>1041</t>
  </si>
  <si>
    <t>1061</t>
  </si>
  <si>
    <t>1093</t>
  </si>
  <si>
    <t>1100</t>
  </si>
  <si>
    <t>1158</t>
  </si>
  <si>
    <t>1175</t>
  </si>
  <si>
    <t>1173</t>
  </si>
  <si>
    <t>1188</t>
  </si>
  <si>
    <t>1189</t>
  </si>
  <si>
    <t>1199</t>
  </si>
  <si>
    <t>1206</t>
  </si>
  <si>
    <t>1207</t>
  </si>
  <si>
    <t>1205</t>
  </si>
  <si>
    <t>1236</t>
  </si>
  <si>
    <t>1235</t>
  </si>
  <si>
    <t>1248</t>
  </si>
  <si>
    <t>1758</t>
  </si>
  <si>
    <t>1761</t>
  </si>
  <si>
    <t>1771</t>
  </si>
  <si>
    <t>1783</t>
  </si>
  <si>
    <t>1782</t>
  </si>
  <si>
    <t>1792</t>
  </si>
  <si>
    <t>1864</t>
  </si>
  <si>
    <t>1872</t>
  </si>
  <si>
    <t>12767</t>
  </si>
  <si>
    <t>12807</t>
  </si>
  <si>
    <t>12796</t>
  </si>
  <si>
    <t>12795</t>
  </si>
  <si>
    <t>10104</t>
  </si>
  <si>
    <t>10103</t>
  </si>
  <si>
    <t>1932</t>
  </si>
  <si>
    <t>1933</t>
  </si>
  <si>
    <t>1936</t>
  </si>
  <si>
    <t>1938</t>
  </si>
  <si>
    <t>1944</t>
  </si>
  <si>
    <t>1948</t>
  </si>
  <si>
    <t>1949</t>
  </si>
  <si>
    <t>1951</t>
  </si>
  <si>
    <t>1950</t>
  </si>
  <si>
    <t>1477</t>
  </si>
  <si>
    <t>1479</t>
  </si>
  <si>
    <t>1482</t>
  </si>
  <si>
    <t>1481</t>
  </si>
  <si>
    <t>1480</t>
  </si>
  <si>
    <t>1485</t>
  </si>
  <si>
    <t>1484</t>
  </si>
  <si>
    <t>11221</t>
  </si>
  <si>
    <t>12728</t>
  </si>
  <si>
    <t>12962</t>
  </si>
  <si>
    <t>12788</t>
  </si>
  <si>
    <t>12784</t>
  </si>
  <si>
    <t>1500</t>
  </si>
  <si>
    <t>1503</t>
  </si>
  <si>
    <t>1508</t>
  </si>
  <si>
    <t>1521</t>
  </si>
  <si>
    <t>1525</t>
  </si>
  <si>
    <t>12768</t>
  </si>
  <si>
    <t>12769</t>
  </si>
  <si>
    <t>12894</t>
  </si>
  <si>
    <t>12770</t>
  </si>
  <si>
    <t>12771</t>
  </si>
  <si>
    <t>10720</t>
  </si>
  <si>
    <t>10717</t>
  </si>
  <si>
    <t>10719</t>
  </si>
  <si>
    <t>11399</t>
  </si>
  <si>
    <t>11398</t>
  </si>
  <si>
    <t>11394</t>
  </si>
  <si>
    <t>1307</t>
  </si>
  <si>
    <t>1306</t>
  </si>
  <si>
    <t>1305</t>
  </si>
  <si>
    <t>1308</t>
  </si>
  <si>
    <t>13297</t>
  </si>
  <si>
    <t>13296</t>
  </si>
  <si>
    <t>12887</t>
  </si>
  <si>
    <t>12888</t>
  </si>
  <si>
    <t>1753</t>
  </si>
  <si>
    <t>1784</t>
  </si>
  <si>
    <t>1527</t>
  </si>
  <si>
    <t>1531</t>
  </si>
  <si>
    <t>1554</t>
  </si>
  <si>
    <t>1584</t>
  </si>
  <si>
    <t>1590</t>
  </si>
  <si>
    <t>10890</t>
  </si>
  <si>
    <t>1624</t>
  </si>
  <si>
    <t>1632</t>
  </si>
  <si>
    <t>1659</t>
  </si>
  <si>
    <t>1689</t>
  </si>
  <si>
    <t>1733</t>
  </si>
  <si>
    <t>1768</t>
  </si>
  <si>
    <t>1769</t>
  </si>
  <si>
    <t>1822</t>
  </si>
  <si>
    <t>1827</t>
  </si>
  <si>
    <t>1842</t>
  </si>
  <si>
    <t>1841</t>
  </si>
  <si>
    <t>1850</t>
  </si>
  <si>
    <t>1862</t>
  </si>
  <si>
    <t>1870</t>
  </si>
  <si>
    <t>1884</t>
  </si>
  <si>
    <t>1908</t>
  </si>
  <si>
    <t>1915</t>
  </si>
  <si>
    <t>2847</t>
  </si>
  <si>
    <t>10477</t>
  </si>
  <si>
    <t>1555</t>
  </si>
  <si>
    <t>2848</t>
  </si>
  <si>
    <t>1620</t>
  </si>
  <si>
    <t>1622</t>
  </si>
  <si>
    <t>1621</t>
  </si>
  <si>
    <t>1646</t>
  </si>
  <si>
    <t>1676</t>
  </si>
  <si>
    <t>1674</t>
  </si>
  <si>
    <t>1675</t>
  </si>
  <si>
    <t>1766</t>
  </si>
  <si>
    <t>10200</t>
  </si>
  <si>
    <t>1800</t>
  </si>
  <si>
    <t>1819</t>
  </si>
  <si>
    <t>1857</t>
  </si>
  <si>
    <t>1858</t>
  </si>
  <si>
    <t>10199</t>
  </si>
  <si>
    <t>10119</t>
  </si>
  <si>
    <t>1879</t>
  </si>
  <si>
    <t>1880</t>
  </si>
  <si>
    <t>10197</t>
  </si>
  <si>
    <t>10118</t>
  </si>
  <si>
    <t>1889</t>
  </si>
  <si>
    <t>10198</t>
  </si>
  <si>
    <t>10160</t>
  </si>
  <si>
    <t>10166</t>
  </si>
  <si>
    <t>10133</t>
  </si>
  <si>
    <t>10130</t>
  </si>
  <si>
    <t>10187</t>
  </si>
  <si>
    <t>10179</t>
  </si>
  <si>
    <t>10162</t>
  </si>
  <si>
    <t>10177</t>
  </si>
  <si>
    <t>10182</t>
  </si>
  <si>
    <t>10180</t>
  </si>
  <si>
    <t>10183</t>
  </si>
  <si>
    <t>10144</t>
  </si>
  <si>
    <t>10159</t>
  </si>
  <si>
    <t>10125</t>
  </si>
  <si>
    <t>12515</t>
  </si>
  <si>
    <t>10169</t>
  </si>
  <si>
    <t>10143</t>
  </si>
  <si>
    <t>11555</t>
  </si>
  <si>
    <t>10154</t>
  </si>
  <si>
    <t>10193</t>
  </si>
  <si>
    <t>10164</t>
  </si>
  <si>
    <t>10152</t>
  </si>
  <si>
    <t>10142</t>
  </si>
  <si>
    <t>10134</t>
  </si>
  <si>
    <t>10146</t>
  </si>
  <si>
    <t>10157</t>
  </si>
  <si>
    <t>10149</t>
  </si>
  <si>
    <t>10189</t>
  </si>
  <si>
    <t>10151</t>
  </si>
  <si>
    <t>10153</t>
  </si>
  <si>
    <t>1943</t>
  </si>
  <si>
    <t>1310</t>
  </si>
  <si>
    <t>1317</t>
  </si>
  <si>
    <t>1337</t>
  </si>
  <si>
    <t>1336</t>
  </si>
  <si>
    <t>1338</t>
  </si>
  <si>
    <t>10106</t>
  </si>
  <si>
    <t>10107</t>
  </si>
  <si>
    <t>1651</t>
  </si>
  <si>
    <t>1664</t>
  </si>
  <si>
    <t>1698</t>
  </si>
  <si>
    <t>3778</t>
  </si>
  <si>
    <t>3777</t>
  </si>
  <si>
    <t>1716</t>
  </si>
  <si>
    <t>1727</t>
  </si>
  <si>
    <t>1741</t>
  </si>
  <si>
    <t>1883</t>
  </si>
  <si>
    <t>10538</t>
  </si>
  <si>
    <t>10196</t>
  </si>
  <si>
    <t>1335</t>
  </si>
  <si>
    <t>12773</t>
  </si>
  <si>
    <t>2022</t>
  </si>
  <si>
    <t>2023</t>
  </si>
  <si>
    <t>2024</t>
  </si>
  <si>
    <t>2025</t>
  </si>
  <si>
    <t>2026</t>
  </si>
  <si>
    <t>2027</t>
  </si>
  <si>
    <t>2030</t>
  </si>
  <si>
    <t>2033</t>
  </si>
  <si>
    <t>2032</t>
  </si>
  <si>
    <t>2037</t>
  </si>
  <si>
    <t>2045</t>
  </si>
  <si>
    <t>2046</t>
  </si>
  <si>
    <t>2047</t>
  </si>
  <si>
    <t>2056</t>
  </si>
  <si>
    <t>2054</t>
  </si>
  <si>
    <t>2065</t>
  </si>
  <si>
    <t>12793</t>
  </si>
  <si>
    <t>12792</t>
  </si>
  <si>
    <t>12794</t>
  </si>
  <si>
    <t>12772</t>
  </si>
  <si>
    <t>2095</t>
  </si>
  <si>
    <t>2094</t>
  </si>
  <si>
    <t>2103</t>
  </si>
  <si>
    <t>2105</t>
  </si>
  <si>
    <t>2104</t>
  </si>
  <si>
    <t>2113</t>
  </si>
  <si>
    <t>2146</t>
  </si>
  <si>
    <t>2162</t>
  </si>
  <si>
    <t>2169</t>
  </si>
  <si>
    <t>2178</t>
  </si>
  <si>
    <t>2179</t>
  </si>
  <si>
    <t>2193</t>
  </si>
  <si>
    <t>2190</t>
  </si>
  <si>
    <t>2222</t>
  </si>
  <si>
    <t>2230</t>
  </si>
  <si>
    <t>2229</t>
  </si>
  <si>
    <t>2231</t>
  </si>
  <si>
    <t>2238</t>
  </si>
  <si>
    <t>2239</t>
  </si>
  <si>
    <t>2240</t>
  </si>
  <si>
    <t>2245</t>
  </si>
  <si>
    <t>2271</t>
  </si>
  <si>
    <t>2269</t>
  </si>
  <si>
    <t>2275</t>
  </si>
  <si>
    <t>2293</t>
  </si>
  <si>
    <t>1953</t>
  </si>
  <si>
    <t>1957</t>
  </si>
  <si>
    <t>1959</t>
  </si>
  <si>
    <t>1960</t>
  </si>
  <si>
    <t>1964</t>
  </si>
  <si>
    <t>1962</t>
  </si>
  <si>
    <t>1963</t>
  </si>
  <si>
    <t>1967</t>
  </si>
  <si>
    <t>1966</t>
  </si>
  <si>
    <t>1965</t>
  </si>
  <si>
    <t>3547</t>
  </si>
  <si>
    <t>3393</t>
  </si>
  <si>
    <t>3180</t>
  </si>
  <si>
    <t>3179</t>
  </si>
  <si>
    <t>10739</t>
  </si>
  <si>
    <t>10740</t>
  </si>
  <si>
    <t>9848</t>
  </si>
  <si>
    <t>10726</t>
  </si>
  <si>
    <t>10725</t>
  </si>
  <si>
    <t>10724</t>
  </si>
  <si>
    <t>1476</t>
  </si>
  <si>
    <t>3185</t>
  </si>
  <si>
    <t>1975</t>
  </si>
  <si>
    <t>1980</t>
  </si>
  <si>
    <t>1979</t>
  </si>
  <si>
    <t>1981</t>
  </si>
  <si>
    <t>1983</t>
  </si>
  <si>
    <t>1991</t>
  </si>
  <si>
    <t>1995</t>
  </si>
  <si>
    <t>1999</t>
  </si>
  <si>
    <t>2000</t>
  </si>
  <si>
    <t>1998</t>
  </si>
  <si>
    <t>2001</t>
  </si>
  <si>
    <t>2021</t>
  </si>
  <si>
    <t>2031</t>
  </si>
  <si>
    <t>11450</t>
  </si>
  <si>
    <t>3569</t>
  </si>
  <si>
    <t>2052</t>
  </si>
  <si>
    <t>2060</t>
  </si>
  <si>
    <t>2070</t>
  </si>
  <si>
    <t>2072</t>
  </si>
  <si>
    <t>12855</t>
  </si>
  <si>
    <t>12854</t>
  </si>
  <si>
    <t>12852</t>
  </si>
  <si>
    <t>3575</t>
  </si>
  <si>
    <t>2078</t>
  </si>
  <si>
    <t>2089</t>
  </si>
  <si>
    <t>2088</t>
  </si>
  <si>
    <t>2098</t>
  </si>
  <si>
    <t>2097</t>
  </si>
  <si>
    <t>2109</t>
  </si>
  <si>
    <t>2123</t>
  </si>
  <si>
    <t>2129</t>
  </si>
  <si>
    <t>2139</t>
  </si>
  <si>
    <t>2158</t>
  </si>
  <si>
    <t>2157</t>
  </si>
  <si>
    <t>2165</t>
  </si>
  <si>
    <t>2174</t>
  </si>
  <si>
    <t>2181</t>
  </si>
  <si>
    <t>2192</t>
  </si>
  <si>
    <t>2204</t>
  </si>
  <si>
    <t>2202</t>
  </si>
  <si>
    <t>2217</t>
  </si>
  <si>
    <t>2223</t>
  </si>
  <si>
    <t>2232</t>
  </si>
  <si>
    <t>2233</t>
  </si>
  <si>
    <t>2234</t>
  </si>
  <si>
    <t>2247</t>
  </si>
  <si>
    <t>2249</t>
  </si>
  <si>
    <t>2248</t>
  </si>
  <si>
    <t>2250</t>
  </si>
  <si>
    <t>2261</t>
  </si>
  <si>
    <t>3669</t>
  </si>
  <si>
    <t>3682</t>
  </si>
  <si>
    <t>3671</t>
  </si>
  <si>
    <t>3672</t>
  </si>
  <si>
    <t>3668</t>
  </si>
  <si>
    <t>3685</t>
  </si>
  <si>
    <t>3679</t>
  </si>
  <si>
    <t>3680</t>
  </si>
  <si>
    <t>3678</t>
  </si>
  <si>
    <t>2068</t>
  </si>
  <si>
    <t>3552</t>
  </si>
  <si>
    <t>3561</t>
  </si>
  <si>
    <t>3550</t>
  </si>
  <si>
    <t>3551</t>
  </si>
  <si>
    <t>9622</t>
  </si>
  <si>
    <t>10692</t>
  </si>
  <si>
    <t>10115</t>
  </si>
  <si>
    <t>10117</t>
  </si>
  <si>
    <t>10116</t>
  </si>
  <si>
    <t>1047</t>
  </si>
  <si>
    <t>12732</t>
  </si>
  <si>
    <t>11631</t>
  </si>
  <si>
    <t>10476</t>
  </si>
  <si>
    <t>9845</t>
  </si>
  <si>
    <t>3554</t>
  </si>
  <si>
    <t>10518</t>
  </si>
  <si>
    <t>10519</t>
  </si>
  <si>
    <t>3791</t>
  </si>
  <si>
    <t>10747</t>
  </si>
  <si>
    <t>9849</t>
  </si>
  <si>
    <t>10689</t>
  </si>
  <si>
    <t>10479</t>
  </si>
  <si>
    <t>12520</t>
  </si>
  <si>
    <t>10909</t>
  </si>
  <si>
    <t>9847</t>
  </si>
  <si>
    <t>9619</t>
  </si>
  <si>
    <t>12615</t>
  </si>
  <si>
    <t>12738</t>
  </si>
  <si>
    <t>12616</t>
  </si>
  <si>
    <t>12614</t>
  </si>
  <si>
    <t>10976</t>
  </si>
  <si>
    <t>10975</t>
  </si>
  <si>
    <t>10977</t>
  </si>
  <si>
    <t>3563</t>
  </si>
  <si>
    <t>3562</t>
  </si>
  <si>
    <t>10655</t>
  </si>
  <si>
    <t>1470</t>
  </si>
  <si>
    <t>3280</t>
  </si>
  <si>
    <t>1054</t>
  </si>
  <si>
    <t>3337</t>
  </si>
  <si>
    <t>3338</t>
  </si>
  <si>
    <t>1300</t>
  </si>
  <si>
    <t>1256</t>
  </si>
  <si>
    <t>3276</t>
  </si>
  <si>
    <t>10450</t>
  </si>
  <si>
    <t>10442</t>
  </si>
  <si>
    <t>2175</t>
  </si>
  <si>
    <t>2198</t>
  </si>
  <si>
    <t>2207</t>
  </si>
  <si>
    <t>2214</t>
  </si>
  <si>
    <t>2226</t>
  </si>
  <si>
    <t>2228</t>
  </si>
  <si>
    <t>2237</t>
  </si>
  <si>
    <t>2235</t>
  </si>
  <si>
    <t>2236</t>
  </si>
  <si>
    <t>2242</t>
  </si>
  <si>
    <t>2243</t>
  </si>
  <si>
    <t>2246</t>
  </si>
  <si>
    <t>2256</t>
  </si>
  <si>
    <t>2257</t>
  </si>
  <si>
    <t>2265</t>
  </si>
  <si>
    <t>2267</t>
  </si>
  <si>
    <t>2266</t>
  </si>
  <si>
    <t>2273</t>
  </si>
  <si>
    <t>2274</t>
  </si>
  <si>
    <t>1358</t>
  </si>
  <si>
    <t>1361</t>
  </si>
  <si>
    <t>1382</t>
  </si>
  <si>
    <t>1380</t>
  </si>
  <si>
    <t>1396</t>
  </si>
  <si>
    <t>2286</t>
  </si>
  <si>
    <t>1252</t>
  </si>
  <si>
    <t>3287</t>
  </si>
  <si>
    <t>3274</t>
  </si>
  <si>
    <t>1348</t>
  </si>
  <si>
    <t>10525</t>
  </si>
  <si>
    <t>10524</t>
  </si>
  <si>
    <t>10527</t>
  </si>
  <si>
    <t>10528</t>
  </si>
  <si>
    <t>10522</t>
  </si>
  <si>
    <t>10523</t>
  </si>
  <si>
    <t>12868</t>
  </si>
  <si>
    <t>12872</t>
  </si>
  <si>
    <t>1241</t>
  </si>
  <si>
    <t>1226</t>
  </si>
  <si>
    <t>3327</t>
  </si>
  <si>
    <t>1431</t>
  </si>
  <si>
    <t>1255</t>
  </si>
  <si>
    <t>1281</t>
  </si>
  <si>
    <t>3781</t>
  </si>
  <si>
    <t>1430</t>
  </si>
  <si>
    <t>3788</t>
  </si>
  <si>
    <t>10661</t>
  </si>
  <si>
    <t>1211</t>
  </si>
  <si>
    <t>12765</t>
  </si>
  <si>
    <t>3264</t>
  </si>
  <si>
    <t>3328</t>
  </si>
  <si>
    <t>3336</t>
  </si>
  <si>
    <t>1375</t>
  </si>
  <si>
    <t>1321</t>
  </si>
  <si>
    <t>12897</t>
  </si>
  <si>
    <t>1323</t>
  </si>
  <si>
    <t>9621</t>
  </si>
  <si>
    <t>1471</t>
  </si>
  <si>
    <t>1459</t>
  </si>
  <si>
    <t>1454</t>
  </si>
  <si>
    <t>3247</t>
  </si>
  <si>
    <t>3559</t>
  </si>
  <si>
    <t>1292</t>
  </si>
  <si>
    <t>3340</t>
  </si>
  <si>
    <t>1224</t>
  </si>
  <si>
    <t>1225</t>
  </si>
  <si>
    <t>1223</t>
  </si>
  <si>
    <t>1238</t>
  </si>
  <si>
    <t>1239</t>
  </si>
  <si>
    <t>1240</t>
  </si>
  <si>
    <t>1249</t>
  </si>
  <si>
    <t>1271</t>
  </si>
  <si>
    <t>3307</t>
  </si>
  <si>
    <t>3308</t>
  </si>
  <si>
    <t>1171</t>
  </si>
  <si>
    <t>3204</t>
  </si>
  <si>
    <t>3205</t>
  </si>
  <si>
    <t>3293</t>
  </si>
  <si>
    <t>3294</t>
  </si>
  <si>
    <t>10906</t>
  </si>
  <si>
    <t>3330</t>
  </si>
  <si>
    <t>11558</t>
  </si>
  <si>
    <t>3331</t>
  </si>
  <si>
    <t>11559</t>
  </si>
  <si>
    <t>3329</t>
  </si>
  <si>
    <t>11556</t>
  </si>
  <si>
    <t>1117</t>
  </si>
  <si>
    <t>3591</t>
  </si>
  <si>
    <t>11557</t>
  </si>
  <si>
    <t>1403</t>
  </si>
  <si>
    <t>3548</t>
  </si>
  <si>
    <t>1334</t>
  </si>
  <si>
    <t>3215</t>
  </si>
  <si>
    <t>3343</t>
  </si>
  <si>
    <t>1475</t>
  </si>
  <si>
    <t>1132</t>
  </si>
  <si>
    <t>3224</t>
  </si>
  <si>
    <t>10122</t>
  </si>
  <si>
    <t>12736</t>
  </si>
  <si>
    <t>12532</t>
  </si>
  <si>
    <t>3255</t>
  </si>
  <si>
    <t>3241</t>
  </si>
  <si>
    <t>1294</t>
  </si>
  <si>
    <t>10112</t>
  </si>
  <si>
    <t>1084</t>
  </si>
  <si>
    <t>1154</t>
  </si>
  <si>
    <t>3268</t>
  </si>
  <si>
    <t>3272</t>
  </si>
  <si>
    <t>3560</t>
  </si>
  <si>
    <t>3271</t>
  </si>
  <si>
    <t>3269</t>
  </si>
  <si>
    <t>12879</t>
  </si>
  <si>
    <t>4689</t>
  </si>
  <si>
    <t>1097</t>
  </si>
  <si>
    <t>1293</t>
  </si>
  <si>
    <t>3878</t>
  </si>
  <si>
    <t>3275</t>
  </si>
  <si>
    <t>3342</t>
  </si>
  <si>
    <t>1068</t>
  </si>
  <si>
    <t>3243</t>
  </si>
  <si>
    <t>3592</t>
  </si>
  <si>
    <t>12553</t>
  </si>
  <si>
    <t>1004</t>
  </si>
  <si>
    <t>12899</t>
  </si>
  <si>
    <t>1389</t>
  </si>
  <si>
    <t>1106</t>
  </si>
  <si>
    <t>1197</t>
  </si>
  <si>
    <t>1167</t>
  </si>
  <si>
    <t>10918</t>
  </si>
  <si>
    <t>1198</t>
  </si>
  <si>
    <t>3188</t>
  </si>
  <si>
    <t>3189</t>
  </si>
  <si>
    <t>3190</t>
  </si>
  <si>
    <t>12558</t>
  </si>
  <si>
    <t>1333</t>
  </si>
  <si>
    <t>12752</t>
  </si>
  <si>
    <t>12749</t>
  </si>
  <si>
    <t>11074</t>
  </si>
  <si>
    <t>11075</t>
  </si>
  <si>
    <t>11888</t>
  </si>
  <si>
    <t>11076</t>
  </si>
  <si>
    <t>11077</t>
  </si>
  <si>
    <t>11889</t>
  </si>
  <si>
    <t>12543</t>
  </si>
  <si>
    <t>12542</t>
  </si>
  <si>
    <t>1352</t>
  </si>
  <si>
    <t>1353</t>
  </si>
  <si>
    <t>1351</t>
  </si>
  <si>
    <t>1359</t>
  </si>
  <si>
    <t>1360</t>
  </si>
  <si>
    <t>12737</t>
  </si>
  <si>
    <t>11207</t>
  </si>
  <si>
    <t>12554</t>
  </si>
  <si>
    <t>12286</t>
  </si>
  <si>
    <t>12551</t>
  </si>
  <si>
    <t>12287</t>
  </si>
  <si>
    <t>12288</t>
  </si>
  <si>
    <t>12289</t>
  </si>
  <si>
    <t>12290</t>
  </si>
  <si>
    <t>12552</t>
  </si>
  <si>
    <t>12292</t>
  </si>
  <si>
    <t>11199</t>
  </si>
  <si>
    <t>11195</t>
  </si>
  <si>
    <t>11196</t>
  </si>
  <si>
    <t>12291</t>
  </si>
  <si>
    <t>12293</t>
  </si>
  <si>
    <t>11117</t>
  </si>
  <si>
    <t>11116</t>
  </si>
  <si>
    <t>11220</t>
  </si>
  <si>
    <t>11219</t>
  </si>
  <si>
    <t>11114</t>
  </si>
  <si>
    <t>11112</t>
  </si>
  <si>
    <t>11215</t>
  </si>
  <si>
    <t>11218</t>
  </si>
  <si>
    <t>11213</t>
  </si>
  <si>
    <t>11214</t>
  </si>
  <si>
    <t>11217</t>
  </si>
  <si>
    <t>11216</t>
  </si>
  <si>
    <t>1744</t>
  </si>
  <si>
    <t>HIKEit X9 Throttle Controller for Subaru</t>
  </si>
  <si>
    <t>11278</t>
  </si>
  <si>
    <t>HI-136TB</t>
  </si>
  <si>
    <t>HIKE IT-X5 Premium Vehicle Specific Pedal Controller with 3 Driving Modes - HI-136TB Engine - ALL ENGINES Make - Toyota Model -</t>
  </si>
  <si>
    <t>In Stock</t>
  </si>
  <si>
    <t>On Hand</t>
  </si>
  <si>
    <t>Extended Price</t>
  </si>
  <si>
    <t>Dash Cam Dual Camera Reversing Recorder Car DVR Video 170Â° FHD 30FPS 3" LCD 32GB</t>
  </si>
  <si>
    <t>Throttle Pack for Airbusâ„¢ A319-A380</t>
  </si>
  <si>
    <t>XBOXâ„¢ HUB</t>
  </si>
  <si>
    <t>CCD Ute Canopy Trailer Mini Heavy Duty Camera Black Sony Reverse HD IR LED 120Â° CCD 700 TV Lines of Resolution</t>
  </si>
  <si>
    <t>Simucube 2 SportÂ </t>
  </si>
  <si>
    <t>Simucube 2 UltimateÂ </t>
  </si>
  <si>
    <t>Simucube Premium Torque Off ButtonÂ </t>
  </si>
  <si>
    <t>40 x 40mm TR8020 Spare Corner Bracket Â– Black (set of 2)</t>
  </si>
  <si>
    <t>80 x 40mm TR8020 Spare Corner Bracket Â– Black (set of 2)</t>
  </si>
  <si>
    <t>120 x 40mm TR8020 Spare Corner Bracket Â– Black (set of 2)</t>
  </si>
  <si>
    <t>160 x 40mm TR8020 Spare Corner Bracket Â– Black (set of 2)</t>
  </si>
  <si>
    <t>Simucube Quick Release motor side 24mmÂ </t>
  </si>
  <si>
    <t>Simucube Quick Release lock PinÂ </t>
  </si>
  <si>
    <t>Simucube Tahko GT-21 WheelÂ </t>
  </si>
  <si>
    <t>Simucube Tahko GT-21 Wheel BlackÂ </t>
  </si>
  <si>
    <t>TR8020 Additional Side Chassis Peripheral Support with Brackets 80 x 40mm ÃƒÂƒÃ‚Â¢ÃƒÂ‚Ã‚Â€ÃƒÂ‚Ã‚Â“ Black</t>
  </si>
  <si>
    <t>120 x 40mm TR8020 Spare Corner Bracket Â– Red (set of 2)</t>
  </si>
  <si>
    <t>160 x 40mm TR8020 Spare Corner Bracket Â– Red (set of 2)</t>
  </si>
  <si>
    <t>40 x 40mm TR8020 Spare Corner Bracket Â– Red (set of 2)</t>
  </si>
  <si>
    <t>TR8020 Spare Corner Bracket Ã¢Â€Â“ 80 x 40mm Ã¢Â€Â“ Black</t>
  </si>
  <si>
    <t>80 x 40mm TR8020 Spare Corner Bracket Â– Red (set of 2)</t>
  </si>
  <si>
    <t>TR8020 Adjustable Keyboard Tray Upgrade Kit Â– Black</t>
  </si>
  <si>
    <t>TR8020 Universal Computer Mouse Shelf with 40x40mm Profile and Brackets Â– Black</t>
  </si>
  <si>
    <t>Aluminium Profile Rig Integrated Monitor Mounts Â– Black</t>
  </si>
  <si>
    <t>TR8020 Tablet and Button Box Holder Upgrade Kit Â– Black</t>
  </si>
  <si>
    <t>TR8020 240mm Long Side Shifter/Handbrake Mount Â– Black Anodized</t>
  </si>
  <si>
    <t>TRX 2023Y frame part 1 - black colourÂ </t>
  </si>
  <si>
    <t>TRX 2023Y frame part 2 - black colourÂ </t>
  </si>
  <si>
    <t>TRX 2023Y frame part 3 - black colourÂ </t>
  </si>
  <si>
    <t>VNM handbrake V1Â </t>
  </si>
  <si>
    <t>VNM Pedal Brake Upgrade KitÂ </t>
  </si>
  <si>
    <t>VNM Pedals Base plateÂ </t>
  </si>
  <si>
    <t>VNM Pedals V1 PE01ST3 (Was PE01S3 )Â </t>
  </si>
  <si>
    <t>VNM Shifter V1 - Basic BundleÂ </t>
  </si>
  <si>
    <t>VNM Table Clamps for VNM Shifter (2 pcs)Â </t>
  </si>
  <si>
    <t>VNM 4R Plate - Optional H-Pattern PlateÂ </t>
  </si>
  <si>
    <t>VNM 7R Plate - Optional H-Pattern PlateÂ </t>
  </si>
  <si>
    <t>13453</t>
  </si>
  <si>
    <t>TR8-08-B-PART1</t>
  </si>
  <si>
    <t>13454</t>
  </si>
  <si>
    <t>TR8-08-B-PART2</t>
  </si>
  <si>
    <t>TR One Aluminium Profile Base Kit - BlackWorks with Fanatec Direct Drive</t>
  </si>
  <si>
    <t>9844</t>
  </si>
  <si>
    <t>SQR-WKIT2-R2</t>
  </si>
  <si>
    <t>Supplier</t>
  </si>
  <si>
    <t>13302</t>
  </si>
  <si>
    <t>TR160S-4PBAL</t>
  </si>
  <si>
    <t>10067</t>
  </si>
  <si>
    <t>12915</t>
  </si>
  <si>
    <t>13353</t>
  </si>
  <si>
    <t>TR160S-DDPBAL-EU</t>
  </si>
  <si>
    <t>10619</t>
  </si>
  <si>
    <t>Universal Pedal Plate with Pre-Drilled Mounting Holes</t>
  </si>
  <si>
    <t>TRX Hybrid Fixed Fiberglass Seat - All Black - Seat Only</t>
  </si>
  <si>
    <t>13073</t>
  </si>
  <si>
    <t>10371</t>
  </si>
  <si>
    <t>10623</t>
  </si>
  <si>
    <t>10622</t>
  </si>
  <si>
    <t>Alpine Racing TRX - Black</t>
  </si>
  <si>
    <t>VNM Pedals Base plate</t>
  </si>
  <si>
    <t>10598</t>
  </si>
  <si>
    <t>TR8020 Spare Corner Bracket - 160 x 40mm - Red</t>
  </si>
  <si>
    <t>13304</t>
  </si>
  <si>
    <t>TR160S-DDPBNP</t>
  </si>
  <si>
    <t>10480</t>
  </si>
  <si>
    <t>13462</t>
  </si>
  <si>
    <t>TRMOVE-BRACKET2</t>
  </si>
  <si>
    <t>UNIVERSAL SIM RACING FOOT REST</t>
  </si>
  <si>
    <t>10865</t>
  </si>
  <si>
    <t>10405</t>
  </si>
  <si>
    <t>10375</t>
  </si>
  <si>
    <t>9825</t>
  </si>
  <si>
    <t>Trak Racer Multi-Use Sim Racing Gloves - Grey Camo - XL</t>
  </si>
  <si>
    <t>12545</t>
  </si>
  <si>
    <t>10462</t>
  </si>
  <si>
    <t>10416</t>
  </si>
  <si>
    <t>9819</t>
  </si>
  <si>
    <t>10624</t>
  </si>
  <si>
    <t>12787</t>
  </si>
  <si>
    <t>Trak Racer Multi-Use Sim Racing Gloves - Blue - M</t>
  </si>
  <si>
    <t>10372</t>
  </si>
  <si>
    <t>11624</t>
  </si>
  <si>
    <t>13350</t>
  </si>
  <si>
    <t>TR160S-4PBAL-EU</t>
  </si>
  <si>
    <t>10003</t>
  </si>
  <si>
    <t>13347</t>
  </si>
  <si>
    <t>TR160S-WMPBAL-EU</t>
  </si>
  <si>
    <t>10585</t>
  </si>
  <si>
    <t>10595</t>
  </si>
  <si>
    <t>TR120-DDINV3SMEX-EU</t>
  </si>
  <si>
    <t>13356</t>
  </si>
  <si>
    <t>TR160S-APBAL-EU</t>
  </si>
  <si>
    <t>10590</t>
  </si>
  <si>
    <t>10871</t>
  </si>
  <si>
    <t>11323</t>
  </si>
  <si>
    <t>12528</t>
  </si>
  <si>
    <t>12804</t>
  </si>
  <si>
    <t>10779</t>
  </si>
  <si>
    <t>12845</t>
  </si>
  <si>
    <t>DBOX-4-BASE-UK</t>
  </si>
  <si>
    <t>12684</t>
  </si>
  <si>
    <t>13267</t>
  </si>
  <si>
    <t>TR160-4PBNP-DB-EU</t>
  </si>
  <si>
    <t>13305</t>
  </si>
  <si>
    <t>11898</t>
  </si>
  <si>
    <t>10782</t>
  </si>
  <si>
    <t>10609</t>
  </si>
  <si>
    <t>10982</t>
  </si>
  <si>
    <t>Integrated Single Only Monitor Stand</t>
  </si>
  <si>
    <t>10611</t>
  </si>
  <si>
    <t>11505</t>
  </si>
  <si>
    <t>10588</t>
  </si>
  <si>
    <t>10565</t>
  </si>
  <si>
    <t>11892</t>
  </si>
  <si>
    <t>12526</t>
  </si>
  <si>
    <t>10517</t>
  </si>
  <si>
    <t>Universal Sim Racing Footrest</t>
  </si>
  <si>
    <t>10007</t>
  </si>
  <si>
    <t>9625</t>
  </si>
  <si>
    <t>10584</t>
  </si>
  <si>
    <t>10617</t>
  </si>
  <si>
    <t>10406</t>
  </si>
  <si>
    <t>13084</t>
  </si>
  <si>
    <t>10653</t>
  </si>
  <si>
    <t>10566</t>
  </si>
  <si>
    <t>3574</t>
  </si>
  <si>
    <t>9977</t>
  </si>
  <si>
    <t>Trak Racer Multi-Use Sim Racing Gloves - Grey Camo - L</t>
  </si>
  <si>
    <t>10864</t>
  </si>
  <si>
    <t>2661</t>
  </si>
  <si>
    <t>1711</t>
  </si>
  <si>
    <t>12827</t>
  </si>
  <si>
    <t>10370</t>
  </si>
  <si>
    <t>9988</t>
  </si>
  <si>
    <t>10926</t>
  </si>
  <si>
    <t>10984</t>
  </si>
  <si>
    <t>12828</t>
  </si>
  <si>
    <t>11246</t>
  </si>
  <si>
    <t>9987</t>
  </si>
  <si>
    <t>10461</t>
  </si>
  <si>
    <t>9827</t>
  </si>
  <si>
    <t>12798</t>
  </si>
  <si>
    <t>9968</t>
  </si>
  <si>
    <t>10556</t>
  </si>
  <si>
    <t>9986</t>
  </si>
  <si>
    <t>12544</t>
  </si>
  <si>
    <t>10564</t>
  </si>
  <si>
    <t>10006</t>
  </si>
  <si>
    <t>11289</t>
  </si>
  <si>
    <t>10464</t>
  </si>
  <si>
    <t>9824</t>
  </si>
  <si>
    <t>10819</t>
  </si>
  <si>
    <t>10868</t>
  </si>
  <si>
    <t>12612</t>
  </si>
  <si>
    <t>10002</t>
  </si>
  <si>
    <t>13062</t>
  </si>
  <si>
    <t>TR160-APBAL-CA</t>
  </si>
  <si>
    <t>13260</t>
  </si>
  <si>
    <t>1775</t>
  </si>
  <si>
    <t>9829</t>
  </si>
  <si>
    <t>TR One Aluminium Profile Base Kit - RedWorks with Fanatec Direct Drive</t>
  </si>
  <si>
    <t>10840</t>
  </si>
  <si>
    <t>10846</t>
  </si>
  <si>
    <t>10596</t>
  </si>
  <si>
    <t>10828</t>
  </si>
  <si>
    <t>9969</t>
  </si>
  <si>
    <t>11511</t>
  </si>
  <si>
    <t>10662</t>
  </si>
  <si>
    <t>TR-LITE-A</t>
  </si>
  <si>
    <t>Trak Racer Lite Gaming PC</t>
  </si>
  <si>
    <t>12911</t>
  </si>
  <si>
    <t>Trak Racer CANADA</t>
  </si>
  <si>
    <t>11479</t>
  </si>
  <si>
    <t>12758</t>
  </si>
  <si>
    <t>11317</t>
  </si>
  <si>
    <t>Pedal Plates for TR80, TR160, TR120</t>
  </si>
  <si>
    <t>1755</t>
  </si>
  <si>
    <t>11314</t>
  </si>
  <si>
    <t>11613</t>
  </si>
  <si>
    <t>Open POs</t>
  </si>
  <si>
    <t>11414</t>
  </si>
  <si>
    <t>10938</t>
  </si>
  <si>
    <t>10466</t>
  </si>
  <si>
    <t>Direct Drive Front Mount for TR80-NWMA</t>
  </si>
  <si>
    <t>9976</t>
  </si>
  <si>
    <t>3265</t>
  </si>
  <si>
    <t>10512</t>
  </si>
  <si>
    <t>10532</t>
  </si>
  <si>
    <t>10513</t>
  </si>
  <si>
    <t>11561</t>
  </si>
  <si>
    <t>10939</t>
  </si>
  <si>
    <t>10774</t>
  </si>
  <si>
    <t>1374</t>
  </si>
  <si>
    <t>11290</t>
  </si>
  <si>
    <t>11358</t>
  </si>
  <si>
    <t>11294</t>
  </si>
  <si>
    <t>11572</t>
  </si>
  <si>
    <t>11568</t>
  </si>
  <si>
    <t>10506</t>
  </si>
  <si>
    <t>10531</t>
  </si>
  <si>
    <t>10515</t>
  </si>
  <si>
    <t>9838</t>
  </si>
  <si>
    <t>3227</t>
  </si>
  <si>
    <t>11288</t>
  </si>
  <si>
    <t>11287</t>
  </si>
  <si>
    <t>10499</t>
  </si>
  <si>
    <t>TRX Racing Simulator</t>
  </si>
  <si>
    <t>11594</t>
  </si>
  <si>
    <t>11586</t>
  </si>
  <si>
    <t>11319</t>
  </si>
  <si>
    <t>10385</t>
  </si>
  <si>
    <t>11042</t>
  </si>
  <si>
    <t>12328</t>
  </si>
  <si>
    <t>10533</t>
  </si>
  <si>
    <t>10507</t>
  </si>
  <si>
    <t>11590</t>
  </si>
  <si>
    <t>11565</t>
  </si>
  <si>
    <t>10379</t>
  </si>
  <si>
    <t>11285</t>
  </si>
  <si>
    <t>10937</t>
  </si>
  <si>
    <t>10096</t>
  </si>
  <si>
    <t>11302</t>
  </si>
  <si>
    <t>11300</t>
  </si>
  <si>
    <t>10439</t>
  </si>
  <si>
    <t>11299</t>
  </si>
  <si>
    <t>11264</t>
  </si>
  <si>
    <t>11563</t>
  </si>
  <si>
    <t>11309</t>
  </si>
  <si>
    <t>10535</t>
  </si>
  <si>
    <t>11527</t>
  </si>
  <si>
    <t>11562</t>
  </si>
  <si>
    <t>10529</t>
  </si>
  <si>
    <t>11038</t>
  </si>
  <si>
    <t>11591</t>
  </si>
  <si>
    <t>11352</t>
  </si>
  <si>
    <t>11602</t>
  </si>
  <si>
    <t>11305</t>
  </si>
  <si>
    <t>10806</t>
  </si>
  <si>
    <t>10775</t>
  </si>
  <si>
    <t>10468</t>
  </si>
  <si>
    <t>11580</t>
  </si>
  <si>
    <t>10807</t>
  </si>
  <si>
    <t>11102</t>
  </si>
  <si>
    <t>10534</t>
  </si>
  <si>
    <t>11357</t>
  </si>
  <si>
    <t>1279</t>
  </si>
  <si>
    <t>10537</t>
  </si>
  <si>
    <t>11566</t>
  </si>
  <si>
    <t>10530</t>
  </si>
  <si>
    <t>12308</t>
  </si>
  <si>
    <t>11560</t>
  </si>
  <si>
    <t>10991</t>
  </si>
  <si>
    <t>10560</t>
  </si>
  <si>
    <t>11503</t>
  </si>
  <si>
    <t>1114</t>
  </si>
  <si>
    <t>11308</t>
  </si>
  <si>
    <t>10105</t>
  </si>
  <si>
    <t>11578</t>
  </si>
  <si>
    <t>11313</t>
  </si>
  <si>
    <t>11570</t>
  </si>
  <si>
    <t>11295</t>
  </si>
  <si>
    <t>10813</t>
  </si>
  <si>
    <t>11304</t>
  </si>
  <si>
    <t>10536</t>
  </si>
  <si>
    <t>11120</t>
  </si>
  <si>
    <t>11564</t>
  </si>
  <si>
    <t>11350</t>
  </si>
  <si>
    <t>10816</t>
  </si>
  <si>
    <t>11592</t>
  </si>
  <si>
    <t>11040</t>
  </si>
  <si>
    <t>11422</t>
  </si>
  <si>
    <t>11359</t>
  </si>
  <si>
    <t>11312</t>
  </si>
  <si>
    <t>10760</t>
  </si>
  <si>
    <t>10728</t>
  </si>
  <si>
    <t>10716</t>
  </si>
  <si>
    <t>11249</t>
  </si>
  <si>
    <t>10008</t>
  </si>
  <si>
    <t>11244</t>
  </si>
  <si>
    <t>11376</t>
  </si>
  <si>
    <t>11324</t>
  </si>
  <si>
    <t>9836</t>
  </si>
  <si>
    <t>10936</t>
  </si>
  <si>
    <t>11041</t>
  </si>
  <si>
    <t>11081</t>
  </si>
  <si>
    <t>10814</t>
  </si>
  <si>
    <t>10854</t>
  </si>
  <si>
    <t>10526</t>
  </si>
  <si>
    <t>11410</t>
  </si>
  <si>
    <t>11418</t>
  </si>
  <si>
    <t>10557</t>
  </si>
  <si>
    <t>11090</t>
  </si>
  <si>
    <t>11263</t>
  </si>
  <si>
    <t>11067</t>
  </si>
  <si>
    <t>11286</t>
  </si>
  <si>
    <t>10753</t>
  </si>
  <si>
    <t>10648</t>
  </si>
  <si>
    <t>10495</t>
  </si>
  <si>
    <t>10500</t>
  </si>
  <si>
    <t>10804</t>
  </si>
  <si>
    <t>3212</t>
  </si>
  <si>
    <t>10061</t>
  </si>
  <si>
    <t>11517</t>
  </si>
  <si>
    <t>11251</t>
  </si>
  <si>
    <t>10773</t>
  </si>
  <si>
    <t>9974</t>
  </si>
  <si>
    <t>12559</t>
  </si>
  <si>
    <t>10815</t>
  </si>
  <si>
    <t>11603</t>
  </si>
  <si>
    <t>11293</t>
  </si>
  <si>
    <t>10576</t>
  </si>
  <si>
    <t>10497</t>
  </si>
  <si>
    <t>10496</t>
  </si>
  <si>
    <t>10772</t>
  </si>
  <si>
    <t>11248</t>
  </si>
  <si>
    <t>9971</t>
  </si>
  <si>
    <t>11315</t>
  </si>
  <si>
    <t>11307</t>
  </si>
  <si>
    <t>Flight Simulator Mount</t>
  </si>
  <si>
    <t>11125</t>
  </si>
  <si>
    <t>TRIPLE 3 MONITOR FLOOR MOUNTING STAND - HOLDS 22-32</t>
  </si>
  <si>
    <t>10455</t>
  </si>
  <si>
    <t>11567</t>
  </si>
  <si>
    <t>11310</t>
  </si>
  <si>
    <t>10765</t>
  </si>
  <si>
    <t>2626</t>
  </si>
  <si>
    <t>12530</t>
  </si>
  <si>
    <t>11396</t>
  </si>
  <si>
    <t>10541</t>
  </si>
  <si>
    <t>10834</t>
  </si>
  <si>
    <t>10509</t>
  </si>
  <si>
    <t>10935</t>
  </si>
  <si>
    <t>12299</t>
  </si>
  <si>
    <t>12302</t>
  </si>
  <si>
    <t>11026</t>
  </si>
  <si>
    <t>11066</t>
  </si>
  <si>
    <t>10516</t>
  </si>
  <si>
    <t>11437</t>
  </si>
  <si>
    <t>9998</t>
  </si>
  <si>
    <t>3664</t>
  </si>
  <si>
    <t>11039</t>
  </si>
  <si>
    <t>10608</t>
  </si>
  <si>
    <t>10959</t>
  </si>
  <si>
    <t>11142</t>
  </si>
  <si>
    <t>10649</t>
  </si>
  <si>
    <t>11095</t>
  </si>
  <si>
    <t>11595</t>
  </si>
  <si>
    <t>11615</t>
  </si>
  <si>
    <t>12550</t>
  </si>
  <si>
    <t>11582</t>
  </si>
  <si>
    <t>10843</t>
  </si>
  <si>
    <t>11569</t>
  </si>
  <si>
    <t>11252</t>
  </si>
  <si>
    <t>12388</t>
  </si>
  <si>
    <t>10478</t>
  </si>
  <si>
    <t>8153</t>
  </si>
  <si>
    <t>11606</t>
  </si>
  <si>
    <t>10459</t>
  </si>
  <si>
    <t>10467</t>
  </si>
  <si>
    <t>10686</t>
  </si>
  <si>
    <t>10671</t>
  </si>
  <si>
    <t>Logitech G Flight Yoke with Throttle Quadrant</t>
  </si>
  <si>
    <t>9582</t>
  </si>
  <si>
    <t>10543</t>
  </si>
  <si>
    <t>10833</t>
  </si>
  <si>
    <t>11367</t>
  </si>
  <si>
    <t>3877</t>
  </si>
  <si>
    <t>9821</t>
  </si>
  <si>
    <t>10087</t>
  </si>
  <si>
    <t>1319</t>
  </si>
  <si>
    <t>11303</t>
  </si>
  <si>
    <t>10673</t>
  </si>
  <si>
    <t>Logitech G X52 H.O.T.A.S. Throttle and Stick Flight Simulation Controller</t>
  </si>
  <si>
    <t>10832</t>
  </si>
  <si>
    <t>10839</t>
  </si>
  <si>
    <t>9831</t>
  </si>
  <si>
    <t>10456</t>
  </si>
  <si>
    <t>10397</t>
  </si>
  <si>
    <t>11571</t>
  </si>
  <si>
    <t>11596</t>
  </si>
  <si>
    <t>11255</t>
  </si>
  <si>
    <t>11576</t>
  </si>
  <si>
    <t>12304</t>
  </si>
  <si>
    <t>10508</t>
  </si>
  <si>
    <t>9667</t>
  </si>
  <si>
    <t>11261</t>
  </si>
  <si>
    <t>12298</t>
  </si>
  <si>
    <t>10066</t>
  </si>
  <si>
    <t>11368</t>
  </si>
  <si>
    <t>11298</t>
  </si>
  <si>
    <t>11063</t>
  </si>
  <si>
    <t>11292</t>
  </si>
  <si>
    <t>11088</t>
  </si>
  <si>
    <t>12548</t>
  </si>
  <si>
    <t>SIM HIRE</t>
  </si>
  <si>
    <t>12618</t>
  </si>
  <si>
    <t>10987</t>
  </si>
  <si>
    <t>9984</t>
  </si>
  <si>
    <t>10373</t>
  </si>
  <si>
    <t>11583</t>
  </si>
  <si>
    <t>10836</t>
  </si>
  <si>
    <t>11573</t>
  </si>
  <si>
    <t>10094</t>
  </si>
  <si>
    <t>10000</t>
  </si>
  <si>
    <t>11639</t>
  </si>
  <si>
    <t>10505</t>
  </si>
  <si>
    <t>11297</t>
  </si>
  <si>
    <t>10092</t>
  </si>
  <si>
    <t>11417</t>
  </si>
  <si>
    <t>10395</t>
  </si>
  <si>
    <t>12306</t>
  </si>
  <si>
    <t>10962</t>
  </si>
  <si>
    <t>3774</t>
  </si>
  <si>
    <t>11581</t>
  </si>
  <si>
    <t>10983</t>
  </si>
  <si>
    <t>10869</t>
  </si>
  <si>
    <t>10887</t>
  </si>
  <si>
    <t>11415</t>
  </si>
  <si>
    <t>10211</t>
  </si>
  <si>
    <t>10435</t>
  </si>
  <si>
    <t>9634</t>
  </si>
  <si>
    <t>10829</t>
  </si>
  <si>
    <t>10101</t>
  </si>
  <si>
    <t>11356</t>
  </si>
  <si>
    <t>10838</t>
  </si>
  <si>
    <t>11318</t>
  </si>
  <si>
    <t>11608</t>
  </si>
  <si>
    <t>11577</t>
  </si>
  <si>
    <t>11423</t>
  </si>
  <si>
    <t>11397</t>
  </si>
  <si>
    <t>11096</t>
  </si>
  <si>
    <t>10064</t>
  </si>
  <si>
    <t>11253</t>
  </si>
  <si>
    <t>10058</t>
  </si>
  <si>
    <t>11574</t>
  </si>
  <si>
    <t>11435</t>
  </si>
  <si>
    <t>10831</t>
  </si>
  <si>
    <t>10805</t>
  </si>
  <si>
    <t>10848</t>
  </si>
  <si>
    <t>11579</t>
  </si>
  <si>
    <t>9591</t>
  </si>
  <si>
    <t>10956</t>
  </si>
  <si>
    <t>11349</t>
  </si>
  <si>
    <t>10776</t>
  </si>
  <si>
    <t>11598</t>
  </si>
  <si>
    <t>10544</t>
  </si>
  <si>
    <t>10071</t>
  </si>
  <si>
    <t>10823</t>
  </si>
  <si>
    <t>11372</t>
  </si>
  <si>
    <t>10481</t>
  </si>
  <si>
    <t>10578</t>
  </si>
  <si>
    <t>11043</t>
  </si>
  <si>
    <t>11257</t>
  </si>
  <si>
    <t>11029</t>
  </si>
  <si>
    <t>1067</t>
  </si>
  <si>
    <t>12408</t>
  </si>
  <si>
    <t>9991</t>
  </si>
  <si>
    <t>3557</t>
  </si>
  <si>
    <t>11377</t>
  </si>
  <si>
    <t>12661</t>
  </si>
  <si>
    <t>11122</t>
  </si>
  <si>
    <t>11311</t>
  </si>
  <si>
    <t>12640</t>
  </si>
  <si>
    <t>11291</t>
  </si>
  <si>
    <t>12527</t>
  </si>
  <si>
    <t>12488</t>
  </si>
  <si>
    <t>10020</t>
  </si>
  <si>
    <t>9664</t>
  </si>
  <si>
    <t>10063</t>
  </si>
  <si>
    <t>10821</t>
  </si>
  <si>
    <t>10570</t>
  </si>
  <si>
    <t>12562</t>
  </si>
  <si>
    <t>11587</t>
  </si>
  <si>
    <t>10051</t>
  </si>
  <si>
    <t>11441</t>
  </si>
  <si>
    <t>10931</t>
  </si>
  <si>
    <t>11421</t>
  </si>
  <si>
    <t>10458</t>
  </si>
  <si>
    <t>11306</t>
  </si>
  <si>
    <t>11272</t>
  </si>
  <si>
    <t>11593</t>
  </si>
  <si>
    <t>10850</t>
  </si>
  <si>
    <t>9828</t>
  </si>
  <si>
    <t>12724</t>
  </si>
  <si>
    <t>12641</t>
  </si>
  <si>
    <t>TRX blue seat - Model 2023Y</t>
  </si>
  <si>
    <t>11436</t>
  </si>
  <si>
    <t>12157</t>
  </si>
  <si>
    <t>10498</t>
  </si>
  <si>
    <t>12725</t>
  </si>
  <si>
    <t>10894</t>
  </si>
  <si>
    <t>12574</t>
  </si>
  <si>
    <t>12632</t>
  </si>
  <si>
    <t>12622</t>
  </si>
  <si>
    <t>10878</t>
  </si>
  <si>
    <t>10873</t>
  </si>
  <si>
    <t>10844</t>
  </si>
  <si>
    <t>11504</t>
  </si>
  <si>
    <t>12623</t>
  </si>
  <si>
    <t>10964</t>
  </si>
  <si>
    <t>12735</t>
  </si>
  <si>
    <t>10841</t>
  </si>
  <si>
    <t>10009</t>
  </si>
  <si>
    <t>10001</t>
  </si>
  <si>
    <t>10802</t>
  </si>
  <si>
    <t>12620</t>
  </si>
  <si>
    <t>9835</t>
  </si>
  <si>
    <t>12611</t>
  </si>
  <si>
    <t>12733</t>
  </si>
  <si>
    <t>10472</t>
  </si>
  <si>
    <t>9840</t>
  </si>
  <si>
    <t>10820</t>
  </si>
  <si>
    <t>10675</t>
  </si>
  <si>
    <t>Logitech G Flight Multi Panel</t>
  </si>
  <si>
    <t>11600</t>
  </si>
  <si>
    <t>11129</t>
  </si>
  <si>
    <t>10875</t>
  </si>
  <si>
    <t>11599</t>
  </si>
  <si>
    <t>10899</t>
  </si>
  <si>
    <t>11473</t>
  </si>
  <si>
    <t>10049</t>
  </si>
  <si>
    <t>9833</t>
  </si>
  <si>
    <t>11584</t>
  </si>
  <si>
    <t>9832</t>
  </si>
  <si>
    <t>2685</t>
  </si>
  <si>
    <t>1203</t>
  </si>
  <si>
    <t>10437</t>
  </si>
  <si>
    <t>10021</t>
  </si>
  <si>
    <t>10490</t>
  </si>
  <si>
    <t>11502</t>
  </si>
  <si>
    <t>11131</t>
  </si>
  <si>
    <t>10387</t>
  </si>
  <si>
    <t>9979</t>
  </si>
  <si>
    <t>10415</t>
  </si>
  <si>
    <t>11366</t>
  </si>
  <si>
    <t>10902</t>
  </si>
  <si>
    <t>10676</t>
  </si>
  <si>
    <t>Logitech G Flight Switch Panel</t>
  </si>
  <si>
    <t>9978</t>
  </si>
  <si>
    <t>10545</t>
  </si>
  <si>
    <t>3335</t>
  </si>
  <si>
    <t>10013</t>
  </si>
  <si>
    <t>12644</t>
  </si>
  <si>
    <t>9841</t>
  </si>
  <si>
    <t>10761</t>
  </si>
  <si>
    <t>10463</t>
  </si>
  <si>
    <t>10057</t>
  </si>
  <si>
    <t>10818</t>
  </si>
  <si>
    <t>12560</t>
  </si>
  <si>
    <t>11607</t>
  </si>
  <si>
    <t>10413</t>
  </si>
  <si>
    <t>12685</t>
  </si>
  <si>
    <t>10858</t>
  </si>
  <si>
    <t>10047</t>
  </si>
  <si>
    <t>10457</t>
  </si>
  <si>
    <t>11296</t>
  </si>
  <si>
    <t>11419</t>
  </si>
  <si>
    <t>11388</t>
  </si>
  <si>
    <t>3667</t>
  </si>
  <si>
    <t>11262</t>
  </si>
  <si>
    <t>10830</t>
  </si>
  <si>
    <t>11109</t>
  </si>
  <si>
    <t>10018</t>
  </si>
  <si>
    <t>11616</t>
  </si>
  <si>
    <t>11132</t>
  </si>
  <si>
    <t>10486</t>
  </si>
  <si>
    <t>12643</t>
  </si>
  <si>
    <t>11083</t>
  </si>
  <si>
    <t>12683</t>
  </si>
  <si>
    <t>10026</t>
  </si>
  <si>
    <t>12682</t>
  </si>
  <si>
    <t>11082</t>
  </si>
  <si>
    <t>12518</t>
  </si>
  <si>
    <t>10687</t>
  </si>
  <si>
    <t>3246</t>
  </si>
  <si>
    <t>12524</t>
  </si>
  <si>
    <t>12565</t>
  </si>
  <si>
    <t>12754</t>
  </si>
  <si>
    <t>10924</t>
  </si>
  <si>
    <t>12638</t>
  </si>
  <si>
    <t>11281</t>
  </si>
  <si>
    <t>12830</t>
  </si>
  <si>
    <t>11413</t>
  </si>
  <si>
    <t>11265</t>
  </si>
  <si>
    <t>10778</t>
  </si>
  <si>
    <t>12664</t>
  </si>
  <si>
    <t>12785</t>
  </si>
  <si>
    <t>10562</t>
  </si>
  <si>
    <t>1153</t>
  </si>
  <si>
    <t>11449</t>
  </si>
  <si>
    <t>10631</t>
  </si>
  <si>
    <t>12296</t>
  </si>
  <si>
    <t>12690</t>
  </si>
  <si>
    <t>10764</t>
  </si>
  <si>
    <t>11968</t>
  </si>
  <si>
    <t>12789</t>
  </si>
  <si>
    <t>11720</t>
  </si>
  <si>
    <t>11279</t>
  </si>
  <si>
    <t>10553</t>
  </si>
  <si>
    <t>9975</t>
  </si>
  <si>
    <t>10763</t>
  </si>
  <si>
    <t>12832</t>
  </si>
  <si>
    <t>12568</t>
  </si>
  <si>
    <t>11282</t>
  </si>
  <si>
    <t>12829</t>
  </si>
  <si>
    <t>10856</t>
  </si>
  <si>
    <t>12877</t>
  </si>
  <si>
    <t>11354</t>
  </si>
  <si>
    <t>12695</t>
  </si>
  <si>
    <t>11966</t>
  </si>
  <si>
    <t>11967</t>
  </si>
  <si>
    <t>11575</t>
  </si>
  <si>
    <t>11370</t>
  </si>
  <si>
    <t>12861</t>
  </si>
  <si>
    <t>3238</t>
  </si>
  <si>
    <t>12863</t>
  </si>
  <si>
    <t>12833</t>
  </si>
  <si>
    <t>12859</t>
  </si>
  <si>
    <t>12753</t>
  </si>
  <si>
    <t>10374</t>
  </si>
  <si>
    <t>12851</t>
  </si>
  <si>
    <t>12159</t>
  </si>
  <si>
    <t>10681</t>
  </si>
  <si>
    <t>Logitech G PRO X Wireless LIGHTSPEED Gaming Headset</t>
  </si>
  <si>
    <t>10618</t>
  </si>
  <si>
    <t>12836</t>
  </si>
  <si>
    <t>10882</t>
  </si>
  <si>
    <t>10613</t>
  </si>
  <si>
    <t>12689</t>
  </si>
  <si>
    <t>11104</t>
  </si>
  <si>
    <t>10874</t>
  </si>
  <si>
    <t>10587</t>
  </si>
  <si>
    <t>12686</t>
  </si>
  <si>
    <t>1349</t>
  </si>
  <si>
    <t>10670</t>
  </si>
  <si>
    <t>12786</t>
  </si>
  <si>
    <t>12846</t>
  </si>
  <si>
    <t>10867</t>
  </si>
  <si>
    <t>10369</t>
  </si>
  <si>
    <t>10081</t>
  </si>
  <si>
    <t>3876</t>
  </si>
  <si>
    <t>6 set of wheels - 4 with brake and 2 without for TR8, RS6, TRX</t>
  </si>
  <si>
    <t>10099</t>
  </si>
  <si>
    <t>10089</t>
  </si>
  <si>
    <t>10093</t>
  </si>
  <si>
    <t>11471</t>
  </si>
  <si>
    <t>11301</t>
  </si>
  <si>
    <t>10876</t>
  </si>
  <si>
    <t>11475</t>
  </si>
  <si>
    <t>11124</t>
  </si>
  <si>
    <t>12909</t>
  </si>
  <si>
    <t>11476</t>
  </si>
  <si>
    <t>12428</t>
  </si>
  <si>
    <t>11254</t>
  </si>
  <si>
    <t>11134</t>
  </si>
  <si>
    <t>10677</t>
  </si>
  <si>
    <t>Logitech X56 H.O.T.A.S. Flight System</t>
  </si>
  <si>
    <t>11127</t>
  </si>
  <si>
    <t>12694</t>
  </si>
  <si>
    <t>10866</t>
  </si>
  <si>
    <t>11463</t>
  </si>
  <si>
    <t>11619</t>
  </si>
  <si>
    <t>10842</t>
  </si>
  <si>
    <t>9992</t>
  </si>
  <si>
    <t>11462</t>
  </si>
  <si>
    <t>12971</t>
  </si>
  <si>
    <t>12910</t>
  </si>
  <si>
    <t>10845</t>
  </si>
  <si>
    <t>1253</t>
  </si>
  <si>
    <t>12843</t>
  </si>
  <si>
    <t>10870</t>
  </si>
  <si>
    <t>11478</t>
  </si>
  <si>
    <t>8794</t>
  </si>
  <si>
    <t>9981</t>
  </si>
  <si>
    <t>8792</t>
  </si>
  <si>
    <t>9993</t>
  </si>
  <si>
    <t>12791</t>
  </si>
  <si>
    <t>10851</t>
  </si>
  <si>
    <t>12811</t>
  </si>
  <si>
    <t>10010</t>
  </si>
  <si>
    <t>9996</t>
  </si>
  <si>
    <t>10068</t>
  </si>
  <si>
    <t>12973</t>
  </si>
  <si>
    <t>12970</t>
  </si>
  <si>
    <t>Speakers 1</t>
  </si>
  <si>
    <t>12969</t>
  </si>
  <si>
    <t>Monitor Turnkeys</t>
  </si>
  <si>
    <t>12533</t>
  </si>
  <si>
    <t>12848</t>
  </si>
  <si>
    <t>10877</t>
  </si>
  <si>
    <t>11347</t>
  </si>
  <si>
    <t>12849</t>
  </si>
  <si>
    <t>12850</t>
  </si>
  <si>
    <t>10088</t>
  </si>
  <si>
    <t>12990</t>
  </si>
  <si>
    <t>12983</t>
  </si>
  <si>
    <t>3681</t>
  </si>
  <si>
    <t>13113</t>
  </si>
  <si>
    <t>1082</t>
  </si>
  <si>
    <t>10575</t>
  </si>
  <si>
    <t>10573</t>
  </si>
  <si>
    <t>11618</t>
  </si>
  <si>
    <t>12621</t>
  </si>
  <si>
    <t>11466</t>
  </si>
  <si>
    <t>11119</t>
  </si>
  <si>
    <t>10822</t>
  </si>
  <si>
    <t>12838</t>
  </si>
  <si>
    <t>10581</t>
  </si>
  <si>
    <t>10643</t>
  </si>
  <si>
    <t>10674</t>
  </si>
  <si>
    <t>13085</t>
  </si>
  <si>
    <t>9983</t>
  </si>
  <si>
    <t>9839</t>
  </si>
  <si>
    <t>12972</t>
  </si>
  <si>
    <t>10059</t>
  </si>
  <si>
    <t>13075</t>
  </si>
  <si>
    <t>1102</t>
  </si>
  <si>
    <t>11474</t>
  </si>
  <si>
    <t>11464</t>
  </si>
  <si>
    <t>10685</t>
  </si>
  <si>
    <t>11467</t>
  </si>
  <si>
    <t>12774</t>
  </si>
  <si>
    <t>13261</t>
  </si>
  <si>
    <t>11547</t>
  </si>
  <si>
    <t>13123</t>
  </si>
  <si>
    <t>13109</t>
  </si>
  <si>
    <t>12802</t>
  </si>
  <si>
    <t>13108</t>
  </si>
  <si>
    <t>13264</t>
  </si>
  <si>
    <t>13286</t>
  </si>
  <si>
    <t>12803</t>
  </si>
  <si>
    <t>12301</t>
  </si>
  <si>
    <t>13049</t>
  </si>
  <si>
    <t>13058</t>
  </si>
  <si>
    <t>10683</t>
  </si>
  <si>
    <t>10635</t>
  </si>
  <si>
    <t>13293</t>
  </si>
  <si>
    <t>13258</t>
  </si>
  <si>
    <t>10098</t>
  </si>
  <si>
    <t>11622</t>
  </si>
  <si>
    <t>13292</t>
  </si>
  <si>
    <t>13046</t>
  </si>
  <si>
    <t>13056</t>
  </si>
  <si>
    <t>13238</t>
  </si>
  <si>
    <t>13251</t>
  </si>
  <si>
    <t>12303</t>
  </si>
  <si>
    <t>13257</t>
  </si>
  <si>
    <t>13047</t>
  </si>
  <si>
    <t>13072</t>
  </si>
  <si>
    <t>10091</t>
  </si>
  <si>
    <t>12986</t>
  </si>
  <si>
    <t>13057</t>
  </si>
  <si>
    <t>1397</t>
  </si>
  <si>
    <t>8785</t>
  </si>
  <si>
    <t>13295</t>
  </si>
  <si>
    <t>10684</t>
  </si>
  <si>
    <t>11482</t>
  </si>
  <si>
    <t>13277</t>
  </si>
  <si>
    <t>11137</t>
  </si>
  <si>
    <t>13061</t>
  </si>
  <si>
    <t>13048</t>
  </si>
  <si>
    <t>5/31/2023</t>
  </si>
  <si>
    <t>6/30/2023</t>
  </si>
  <si>
    <t>7/31/2023</t>
  </si>
  <si>
    <t>8/31/2023</t>
  </si>
  <si>
    <t>9/30/2023</t>
  </si>
  <si>
    <t>10/31/2023</t>
  </si>
  <si>
    <t>12/31/2023</t>
  </si>
  <si>
    <t>Monitor Stand</t>
  </si>
  <si>
    <t>Merch</t>
  </si>
  <si>
    <t>Faceplate</t>
  </si>
  <si>
    <t>On-Hand</t>
  </si>
  <si>
    <t>Open Sales</t>
  </si>
  <si>
    <t>STD Deviation</t>
  </si>
  <si>
    <t>Daily Usage</t>
  </si>
  <si>
    <t>Min</t>
  </si>
  <si>
    <t>Max</t>
  </si>
  <si>
    <t>Service Level</t>
  </si>
  <si>
    <t>Safety Stock</t>
  </si>
  <si>
    <t>PO Suggestion</t>
  </si>
  <si>
    <t>ABC</t>
  </si>
  <si>
    <t>13455</t>
  </si>
  <si>
    <t>TR80-FSUPPORT</t>
  </si>
  <si>
    <t>Footsupport</t>
  </si>
  <si>
    <t>11520</t>
  </si>
  <si>
    <t>HI-608B</t>
  </si>
  <si>
    <t>Pallet - TEU19</t>
  </si>
  <si>
    <t>10126</t>
  </si>
  <si>
    <t>HXS-518</t>
  </si>
  <si>
    <t>HIKE IT-XS Premium Pedal Controller Mazda Volvo</t>
  </si>
  <si>
    <t>HIKEit X9 i Electronic Drive Throttle Pedal Accelerator Controller for FOTON HAWTAI</t>
  </si>
  <si>
    <t>11521</t>
  </si>
  <si>
    <t>HI-606B</t>
  </si>
  <si>
    <t>10138</t>
  </si>
  <si>
    <t>HXS-617</t>
  </si>
  <si>
    <t>HIKE IT-XS Premium Pedal Controller Ssangyong</t>
  </si>
  <si>
    <t>1685</t>
  </si>
  <si>
    <t>HI-001B</t>
  </si>
  <si>
    <t>HIKEit X9 Throttle Pedal Accelerator Controller Electronic Drive for Land Rover Freelander 2 Onwards 2007 HI-001B</t>
  </si>
  <si>
    <t>SQR-W</t>
  </si>
  <si>
    <t>10174</t>
  </si>
  <si>
    <t>HXS-505</t>
  </si>
  <si>
    <t>HIKE IT-XS Premium Pedal Controller Dongfeng Greatwall Kia LOTUS Mitsubishi</t>
  </si>
  <si>
    <t>10163</t>
  </si>
  <si>
    <t>HXS-606</t>
  </si>
  <si>
    <t>1852</t>
  </si>
  <si>
    <t>HI-1853B</t>
  </si>
  <si>
    <t>Hikeit X5 Electronic Drive Throttle Pedal Accelerator Controller For Subaru Levorg</t>
  </si>
  <si>
    <t>HIKEit X9 Electronic Drive Throttle Pedal Accelerator Controller for Citroen Peugeot Toyota</t>
  </si>
  <si>
    <t>10172</t>
  </si>
  <si>
    <t>HXS-209</t>
  </si>
  <si>
    <t>HIKE IT-XS Premium Pedal Controller MASERATI</t>
  </si>
  <si>
    <t>11110</t>
  </si>
  <si>
    <t>Inland Shipping</t>
  </si>
  <si>
    <t>Handbrake mount for Shifter 2 and direct to profile</t>
  </si>
  <si>
    <t>10148</t>
  </si>
  <si>
    <t>HXS-119</t>
  </si>
  <si>
    <t>HIKE IT-XS Premium Pedal Controller Chevrolet Holden Opel Vauxhall</t>
  </si>
  <si>
    <t>1673</t>
  </si>
  <si>
    <t>HI-1226B</t>
  </si>
  <si>
    <t>Hikeit X5 Electronic Drive Throttle Pedal Accelerator Controller For Mazda Axela Cx-3</t>
  </si>
  <si>
    <t>HIKEit X5 Electronic Drive Throttle Pedal Accelerator Controller for Alfa Romeo Buick Cadillac</t>
  </si>
  <si>
    <t>1574</t>
  </si>
  <si>
    <t>HI-1106B</t>
  </si>
  <si>
    <t>HIKEit X5 Electronic Drive Throttle Pedal Accelerator Controller - Mitsubishi Suzuki</t>
  </si>
  <si>
    <t>1576</t>
  </si>
  <si>
    <t>HI-1108B</t>
  </si>
  <si>
    <t>HIKEit X5 Electronic Drive Throttle Pedal Accelerator Controller for Dacia Nissan Renault</t>
  </si>
  <si>
    <t>1608</t>
  </si>
  <si>
    <t>HI-1151B</t>
  </si>
  <si>
    <t>HIKEit X5 Electronic Drive Throttle Pedal Accelerator Controller for Audi Bentley Ford</t>
  </si>
  <si>
    <t>1886</t>
  </si>
  <si>
    <t>HI-1907B</t>
  </si>
  <si>
    <t>Hikeit X5 Electronic Drive Throttle Pedal Accelerator Controller for Honda Jazz</t>
  </si>
  <si>
    <t>Simucube Quick Release lock Pin </t>
  </si>
  <si>
    <t>3 pedal set without baseplate</t>
  </si>
  <si>
    <t>3779</t>
  </si>
  <si>
    <t>Meca Baseplate</t>
  </si>
  <si>
    <t>Baseplate for Meca Pedals</t>
  </si>
  <si>
    <t>Logitech G PRO Flight Radio Panel</t>
  </si>
  <si>
    <t>Logitech G PRO Flight Throttle Quadrant</t>
  </si>
  <si>
    <t>Logitech G560 LIGHTSYNC PC Gaming Speakers</t>
  </si>
  <si>
    <t>Logitech G923 Trueforce Sim Racing Wheel for PS5/PS4/PC</t>
  </si>
  <si>
    <t>10729</t>
  </si>
  <si>
    <t>9H.LK2LJ.TBW</t>
  </si>
  <si>
    <t>BenQ MOBIUZ 1ms 144Hz Ultrawide Curved Gaming Monitor | EX3415R</t>
  </si>
  <si>
    <t>Pedal Plate with Heel Plate and Aluminium Profilefor TR80-NEWPB</t>
  </si>
  <si>
    <t>12743</t>
  </si>
  <si>
    <t>K47W box</t>
  </si>
  <si>
    <t>Headset box - Package： Gift Box+Blister+Manual</t>
  </si>
  <si>
    <t>120 x 40mm TR8020 Spare Corner Bracket  Red (set of 2)</t>
  </si>
  <si>
    <t>1610</t>
  </si>
  <si>
    <t>HI-1157B</t>
  </si>
  <si>
    <t>HIKEit X5 Electronic Drive Throttle Pedal Accelerator Controller for Mitsubishi Pajero</t>
  </si>
  <si>
    <t>1895</t>
  </si>
  <si>
    <t>HI-196</t>
  </si>
  <si>
    <t>HIKEit X9 i Electronic Drive Throttle Pedal Accelerator Controller for Buick Cadillac Chevrolet</t>
  </si>
  <si>
    <t>11614</t>
  </si>
  <si>
    <t>HXS-099</t>
  </si>
  <si>
    <t>HIKE IT-XS Premium Pedal Controller Mercedez</t>
  </si>
  <si>
    <t>1575</t>
  </si>
  <si>
    <t>HI-1105B</t>
  </si>
  <si>
    <t>HIKEit X5 Electronic Drive Throttle Pedal Accelerator Controller for Chrysler 300C</t>
  </si>
  <si>
    <t>12977</t>
  </si>
  <si>
    <t>TR80-SHORTSHIF-BLK</t>
  </si>
  <si>
    <t>Shifter Short - Black</t>
  </si>
  <si>
    <t>12978</t>
  </si>
  <si>
    <t>TR80-SHORTSHIF-L</t>
  </si>
  <si>
    <t>Shifter Short - Blue</t>
  </si>
  <si>
    <t>12979</t>
  </si>
  <si>
    <t>TR80-PBPL2</t>
  </si>
  <si>
    <t>Pedal Plate Kit</t>
  </si>
  <si>
    <t>12980</t>
  </si>
  <si>
    <t>TR80-PBAL2</t>
  </si>
  <si>
    <t>Pedal Plate Kit (replaces TR80-NEWAL AND TR80-NEWPB)</t>
  </si>
  <si>
    <t>12981</t>
  </si>
  <si>
    <t>TR80-HYPL2</t>
  </si>
  <si>
    <t>Hybrid Pedal System (replaces TR80-NEWPLATE and TR80-INVPED3)</t>
  </si>
  <si>
    <t>Floor Monitor Stand for 36-45 Monitor</t>
  </si>
  <si>
    <t>Thrustmaster HOTAS WARTHOG PC (1)</t>
  </si>
  <si>
    <t>Logitech G920 Driving Force Racing Wheel For Xbox One And PC</t>
  </si>
  <si>
    <t>10150</t>
  </si>
  <si>
    <t>HXS-907</t>
  </si>
  <si>
    <t>HIKE IT-XS Premium Pedal Controller Honda</t>
  </si>
  <si>
    <t>10136</t>
  </si>
  <si>
    <t>HXS-902</t>
  </si>
  <si>
    <t>HIKE IT-XS Premium Pedal Controller Audi</t>
  </si>
  <si>
    <t>1543</t>
  </si>
  <si>
    <t>HI-209B</t>
  </si>
  <si>
    <t>HIKEit X9 Electronic Drive Throttle Pedal Accelerator Controller for MASERATI GRANTURISMO GRANCABRIO QUATTROPORTE</t>
  </si>
  <si>
    <t>VNM Table Clamps for VNM Shifter (2 pcs) </t>
  </si>
  <si>
    <t>1625</t>
  </si>
  <si>
    <t>HI-1175B</t>
  </si>
  <si>
    <t>HIKEit X5 Electronic Drive Throttle Pedal Accelerator Controller for Suzuki Mehran Jimny Swift Ignis</t>
  </si>
  <si>
    <t>Monthly Avg Sales</t>
  </si>
  <si>
    <t>Primary supplier</t>
  </si>
  <si>
    <t>Shenzhen TROS Technology Co., Ltd</t>
  </si>
  <si>
    <t>Hunan Lang Le Technology Co., Ltd</t>
  </si>
  <si>
    <t>D-BOX Technologies Inc.</t>
  </si>
  <si>
    <t>Viktri Co., Ltd</t>
  </si>
  <si>
    <t>Xiamen Trak Racer Industry and Trade Co., Ltd</t>
  </si>
  <si>
    <t>Granite Devices Oy</t>
  </si>
  <si>
    <t>VNM Simulation JSC</t>
  </si>
  <si>
    <t>LUMI LEGEND CORPORATION</t>
  </si>
  <si>
    <t>Kompozit d.o.o.</t>
  </si>
  <si>
    <t>Cube Controls srl</t>
  </si>
  <si>
    <t>Heusinkveld Engineering B.V.</t>
  </si>
  <si>
    <t>Guangzhou Yisjoy Sports Glove CO.,LTD</t>
  </si>
  <si>
    <t>MECA-SIM-HARDWARE s.r.o</t>
  </si>
  <si>
    <t>SYNNEX AUSTRALIA PTY. LTD.</t>
  </si>
  <si>
    <t>BenQ Australia Pty Ltd.</t>
  </si>
  <si>
    <t>Aftershock PC Pty Ltd</t>
  </si>
  <si>
    <t>Dongguan Tonsion Electronic Co., Ltd</t>
  </si>
  <si>
    <t>Turn Left Distribution Pty Ltd</t>
  </si>
  <si>
    <t>Logitech USA - D&amp;H</t>
  </si>
  <si>
    <t>13471</t>
  </si>
  <si>
    <t>TR-BSA200-KIT</t>
  </si>
  <si>
    <t>200W 2 Channel Haptic Bass Amp and 100W Shaker</t>
  </si>
  <si>
    <t>100W Haptic Bass Shaker</t>
  </si>
  <si>
    <t>NINGBO FENGHUA BASSBOOM ELECTRONICS CO., LTD</t>
  </si>
  <si>
    <t>A</t>
  </si>
  <si>
    <t>C</t>
  </si>
  <si>
    <t>B</t>
  </si>
  <si>
    <t>13301</t>
  </si>
  <si>
    <t>TR160S-4PBNP</t>
  </si>
  <si>
    <t>13354</t>
  </si>
  <si>
    <t>TR160S-DDINV3-EU</t>
  </si>
  <si>
    <t>DC'd</t>
  </si>
  <si>
    <t>Active</t>
  </si>
  <si>
    <t>Life Cycle</t>
  </si>
  <si>
    <t>SS Override</t>
  </si>
  <si>
    <t>LT</t>
  </si>
  <si>
    <t>DOS</t>
  </si>
  <si>
    <t>Replacement</t>
  </si>
  <si>
    <t>13483</t>
  </si>
  <si>
    <t>TR80-OFCPLATE2</t>
  </si>
  <si>
    <t>Single Transducer Speaker Bass Mount V.2</t>
  </si>
  <si>
    <t>13481</t>
  </si>
  <si>
    <t>TR8-08-G-Part1</t>
  </si>
  <si>
    <t>TR8 PRO Simulator Frame Box - 1 Gray</t>
  </si>
  <si>
    <t>13482</t>
  </si>
  <si>
    <t>TR8-08-G-PART2</t>
  </si>
  <si>
    <t>TR8 PRO Simulator Frame - Box 2 Gray</t>
  </si>
  <si>
    <t>VNM Pedal Brake Upgrade Kit </t>
  </si>
  <si>
    <t>EXW Handling costs</t>
  </si>
  <si>
    <t>Cube CSX-3 Formula Sim Racing Steering Wheel - 6 Paddles / Black</t>
  </si>
  <si>
    <t>13480</t>
  </si>
  <si>
    <t>HE-SPUBP20</t>
  </si>
  <si>
    <t>Sim Pedals Ultimate+ Baseplate 2023</t>
  </si>
  <si>
    <t>Shenzhen Hopestar Sci-Tech Co.,Ltd.</t>
  </si>
  <si>
    <t>H3C2C</t>
  </si>
  <si>
    <t>TR UNDER CLAIM AU</t>
  </si>
  <si>
    <t>Gomez Sim Industries (GSI)</t>
  </si>
  <si>
    <t>Turnkey</t>
  </si>
  <si>
    <t>TR8020 Universal Bass Shaker/Tactile Transducer Sim Rig Mount</t>
  </si>
  <si>
    <t>13308</t>
  </si>
  <si>
    <t>TR160S-APBAL</t>
  </si>
  <si>
    <t>Months of Count</t>
  </si>
  <si>
    <t>1/31/2024</t>
  </si>
  <si>
    <t>10073</t>
  </si>
  <si>
    <t>TR120-DDPBALUSM2-UK</t>
  </si>
  <si>
    <t>11480</t>
  </si>
  <si>
    <t>4460210</t>
  </si>
  <si>
    <t>11483</t>
  </si>
  <si>
    <t>4060219</t>
  </si>
  <si>
    <t>12790</t>
  </si>
  <si>
    <t>FCOREBLU2</t>
  </si>
  <si>
    <t>12840</t>
  </si>
  <si>
    <t>DBOX-3-BASE</t>
  </si>
  <si>
    <t>13053</t>
  </si>
  <si>
    <t>TR160-WMPBAL-CA</t>
  </si>
  <si>
    <t>13299</t>
  </si>
  <si>
    <t>TR160S-WMPBAL</t>
  </si>
  <si>
    <t>13323</t>
  </si>
  <si>
    <t>TR160S-WMPBAL-AU</t>
  </si>
  <si>
    <t>13329</t>
  </si>
  <si>
    <t>TR160S-DDPBAL-AU</t>
  </si>
  <si>
    <t>13332</t>
  </si>
  <si>
    <t>TR160S-APBAL-AU</t>
  </si>
  <si>
    <t>13333</t>
  </si>
  <si>
    <t>TR160S-AINV3-AU</t>
  </si>
  <si>
    <t>13338</t>
  </si>
  <si>
    <t>TR160S-L-4PBAL-AU</t>
  </si>
  <si>
    <t>13339</t>
  </si>
  <si>
    <t>TR160S-L-4INV3-AU</t>
  </si>
  <si>
    <t>13352</t>
  </si>
  <si>
    <t>TR160S-DDPBNP-EU</t>
  </si>
  <si>
    <t>13357</t>
  </si>
  <si>
    <t>TR160S-AINV3-EU</t>
  </si>
  <si>
    <t>13358</t>
  </si>
  <si>
    <t>TR160S-L-WMPBNP-EU</t>
  </si>
  <si>
    <t>13361</t>
  </si>
  <si>
    <t>TR160S-L-4PBNP-EU</t>
  </si>
  <si>
    <t>13365</t>
  </si>
  <si>
    <t>TR160S-L-DDPBAL-EU</t>
  </si>
  <si>
    <t>13379</t>
  </si>
  <si>
    <t>TR160S-APBNP-UK</t>
  </si>
  <si>
    <t>13450</t>
  </si>
  <si>
    <t>TM-B7-37-3</t>
  </si>
  <si>
    <t>13456</t>
  </si>
  <si>
    <t>TR160S-BLK</t>
  </si>
  <si>
    <t>Next PO</t>
  </si>
  <si>
    <t>TRX Hybrid Fixed Fiberglass Seat - All Black - Seat with Brackets</t>
  </si>
  <si>
    <t>New phone order</t>
  </si>
  <si>
    <t>TR160S Racing Simulator - Blue / TR One - Wheel Mount / Hybrid Formula/GT Inverted Kit</t>
  </si>
  <si>
    <t>137090</t>
  </si>
  <si>
    <t>Budget Cockpit-Mounted Single Monitor Stand - 580mm / 22.8" Wide</t>
  </si>
  <si>
    <t>136369</t>
  </si>
  <si>
    <t>Coupon: video production</t>
  </si>
  <si>
    <t>136354</t>
  </si>
  <si>
    <t>136220</t>
  </si>
  <si>
    <t>135885</t>
  </si>
  <si>
    <t>135635</t>
  </si>
  <si>
    <t>135446</t>
  </si>
  <si>
    <t>135192</t>
  </si>
  <si>
    <t>Coupon: TR08TGBCA6P06NGY</t>
  </si>
  <si>
    <t>Order row SKU</t>
  </si>
  <si>
    <t>K47W</t>
  </si>
  <si>
    <t>TR-3VARIABLEM</t>
  </si>
  <si>
    <t>13484</t>
  </si>
  <si>
    <t>SP-TR120SMSC</t>
  </si>
  <si>
    <t>SP-TR120SMSC - updated screw set for new brackets TR120-SMEX + TR120-SMEX-BL</t>
  </si>
  <si>
    <t>137367</t>
  </si>
  <si>
    <t>Shipping: Free Shipping</t>
  </si>
  <si>
    <t>12509</t>
  </si>
  <si>
    <t>12510</t>
  </si>
  <si>
    <t>D-Shaped Wheel</t>
  </si>
  <si>
    <t>Trak Racer ARC Sentry</t>
  </si>
  <si>
    <t>13489</t>
  </si>
  <si>
    <t>DATABASE-TEST</t>
  </si>
  <si>
    <t>DATABASE TESTING PRODUCT</t>
  </si>
  <si>
    <t>10191</t>
  </si>
  <si>
    <t>HXS-622</t>
  </si>
  <si>
    <t>HIKE IT-XS Premium Pedal Controller FOTON HAWTAI</t>
  </si>
  <si>
    <t>HI-105</t>
  </si>
  <si>
    <t>HIKEit X9 Throttle Controller for Chrysler 300C 2005-2006 All Models</t>
  </si>
  <si>
    <t>1529</t>
  </si>
  <si>
    <t>HI-1053B</t>
  </si>
  <si>
    <t>HIKEit X5 Electronic Drive Throttle Pedal Accelerator Controller for Subaru Forester Outback Legacy</t>
  </si>
  <si>
    <t>HI-127</t>
  </si>
  <si>
    <t>HIKEit X9 Throttle Controller Drive Pedal HYUNDAI TUCSON 07-09 All Engines</t>
  </si>
  <si>
    <t>HI-137</t>
  </si>
  <si>
    <t>HIKEit X9 Throttle Controller for Citroen, Fiat &amp; Peugeot</t>
  </si>
  <si>
    <t>1778</t>
  </si>
  <si>
    <t>HI-1518B</t>
  </si>
  <si>
    <t>HIKEit X5 Electronic Drive Throttle Pedal Accelerator Controller for Mazda Volvo</t>
  </si>
  <si>
    <t>1860</t>
  </si>
  <si>
    <t>HI-1886B</t>
  </si>
  <si>
    <t>Hikeit X5 Electronic Drive Throttle Pedal Accelerator Controller for Changan Kia</t>
  </si>
  <si>
    <t>HI-217</t>
  </si>
  <si>
    <t>HIKEit X9 Throttle Controller for Buick, Cadillac, Chevrolet &amp; GMC</t>
  </si>
  <si>
    <t>HI-306</t>
  </si>
  <si>
    <t>HIKEit X9 i Electronic Drive Throttle Pedal Accelerator Controller - HYUNDAI ELANTRA SONATA TUCSON KIA SPORTAGE</t>
  </si>
  <si>
    <t>HI-886</t>
  </si>
  <si>
    <t>HIKEit X9 i Electronic Drive Throttle Pedal Accelerator Controller for HYUNDAI/KIA</t>
  </si>
  <si>
    <t>13472</t>
  </si>
  <si>
    <t>SP-49-SC</t>
  </si>
  <si>
    <t>SP-49-SC - SPACER KIT FOR TR MONITORS</t>
  </si>
  <si>
    <t>3570</t>
  </si>
  <si>
    <t>Simucube Quick Release Wheel side Kit</t>
  </si>
  <si>
    <t>13491</t>
  </si>
  <si>
    <t>TRX-NVY24-PART1</t>
  </si>
  <si>
    <t>TRX Frame Part 1 - Navy 2024Y</t>
  </si>
  <si>
    <t>13492</t>
  </si>
  <si>
    <t>TRX-NVY-24-PART2</t>
  </si>
  <si>
    <t>TRX Frame Part 2 - Navy 2024Y</t>
  </si>
  <si>
    <t>13493</t>
  </si>
  <si>
    <t>TRX-NVY-24-PART3</t>
  </si>
  <si>
    <t>TRX Frame Part 3 - Navy 2024Y</t>
  </si>
  <si>
    <t>13494</t>
  </si>
  <si>
    <t>TRX-SLV24-PART1</t>
  </si>
  <si>
    <t>TRX Frame Part 1 - Silver 2024Y</t>
  </si>
  <si>
    <t>13495</t>
  </si>
  <si>
    <t>TRX-SLV-24-PART2</t>
  </si>
  <si>
    <t>TRX Frame Part 2 - Silver 2024Y</t>
  </si>
  <si>
    <t>13496</t>
  </si>
  <si>
    <t>TRX-SLV-24-PART3</t>
  </si>
  <si>
    <t>TRX Frame Part 3 - Silver 2024Y</t>
  </si>
  <si>
    <t>13497</t>
  </si>
  <si>
    <t>TRX-ORG24-PART1</t>
  </si>
  <si>
    <t>TRX Frame Part 1 - Orange 2024Y</t>
  </si>
  <si>
    <t>13498</t>
  </si>
  <si>
    <t>TRX-ORG-24-PART2</t>
  </si>
  <si>
    <t>TRX Frame Part 2 - Orange 2024Y</t>
  </si>
  <si>
    <t>13499</t>
  </si>
  <si>
    <t>TRX-ORG-24-PART3</t>
  </si>
  <si>
    <t>TRX Frame Part 3 - Orange 2024Y</t>
  </si>
  <si>
    <t>13500</t>
  </si>
  <si>
    <t>TRX-RED24-PART1</t>
  </si>
  <si>
    <t>TRX Frame Part 1 - Red 2024Y</t>
  </si>
  <si>
    <t>13501</t>
  </si>
  <si>
    <t>TRX-RED24-PART2</t>
  </si>
  <si>
    <t>TRX Frame Part 2 - Red 2024Y</t>
  </si>
  <si>
    <t>13502</t>
  </si>
  <si>
    <t>TRX-RED24-PART3</t>
  </si>
  <si>
    <t>TRX Frame Part 3 - Red 2024Y</t>
  </si>
  <si>
    <t>13487</t>
  </si>
  <si>
    <t>HI-325B</t>
  </si>
  <si>
    <t>HIKE IT-X9 Premium Vehicle Specific Pedal Controller with 4 Driving Modes</t>
  </si>
  <si>
    <t>12730</t>
  </si>
  <si>
    <t>Packaging</t>
  </si>
  <si>
    <t>SC 2 packaging 10-18 units</t>
  </si>
  <si>
    <t>SC 2 packaging 7-8 units</t>
  </si>
  <si>
    <t>13488</t>
  </si>
  <si>
    <t>TR-REX-M2</t>
  </si>
  <si>
    <t>Rexing Formula steering wheel Mayaris 2</t>
  </si>
  <si>
    <t>Keyboard and Mouse Mount for TR8 Pro and Alpine Racing TRX</t>
  </si>
  <si>
    <t>12974</t>
  </si>
  <si>
    <t>TRX-A-TK</t>
  </si>
  <si>
    <t>139667</t>
  </si>
  <si>
    <t xml:space="preserve">Coupon: Simulation 1 - reseller discount </t>
  </si>
  <si>
    <t>FS3 Steering Wheel Stand/Simulator
_has_gpo - 275367</t>
  </si>
  <si>
    <t>139635</t>
  </si>
  <si>
    <t>139554</t>
  </si>
  <si>
    <t>139314</t>
  </si>
  <si>
    <t>Coupon: Faulty. 322388</t>
  </si>
  <si>
    <t>139146</t>
  </si>
  <si>
    <t>12847</t>
  </si>
  <si>
    <t>DBOX-4-BASE-AU</t>
  </si>
  <si>
    <t>138730</t>
  </si>
  <si>
    <t>138537</t>
  </si>
  <si>
    <t>13486</t>
  </si>
  <si>
    <t>TR80-MK4-WM</t>
  </si>
  <si>
    <t>138135</t>
  </si>
  <si>
    <t>137760</t>
  </si>
  <si>
    <t>13451</t>
  </si>
  <si>
    <t>TM-B7-27-3</t>
  </si>
  <si>
    <t>137552</t>
  </si>
  <si>
    <t>Logitech G923 Trueforce Sim Racing Wheel for XBOX/PC</t>
  </si>
  <si>
    <t>13181</t>
  </si>
  <si>
    <t>AJ-4040</t>
  </si>
  <si>
    <t>X2 Adjustable joint</t>
  </si>
  <si>
    <t>13211</t>
  </si>
  <si>
    <t>AL-120-580</t>
  </si>
  <si>
    <t>X1 Aluminum Profile, 40x120x580mm</t>
  </si>
  <si>
    <t>13179</t>
  </si>
  <si>
    <t>AL-120-780</t>
  </si>
  <si>
    <t>X2 Aluminum Profile, 40x120x780mm</t>
  </si>
  <si>
    <t>13161</t>
  </si>
  <si>
    <t>AL-160-1400</t>
  </si>
  <si>
    <t>X2 Aluminum Profile, 40x160x1400mm</t>
  </si>
  <si>
    <t>13160</t>
  </si>
  <si>
    <t>AL-160-500</t>
  </si>
  <si>
    <t>X2 Aluminum Profile, 40x160x500mm</t>
  </si>
  <si>
    <t>13159</t>
  </si>
  <si>
    <t>AL-40-460</t>
  </si>
  <si>
    <t>X2 Aluminum Profile, 40x40x460mm</t>
  </si>
  <si>
    <t>13158</t>
  </si>
  <si>
    <t>AL-80-1200</t>
  </si>
  <si>
    <t>X2 Aluminum Profile, 40x80x1200mm</t>
  </si>
  <si>
    <t>13157</t>
  </si>
  <si>
    <t>AL-80-1350</t>
  </si>
  <si>
    <t>X2 Aluminum Profile, 40x80x1350mm</t>
  </si>
  <si>
    <t>13177</t>
  </si>
  <si>
    <t>AL-80-150</t>
  </si>
  <si>
    <t>X2 Aluminum Profile, 40x80x150mm</t>
  </si>
  <si>
    <t>13167</t>
  </si>
  <si>
    <t>AL-80-240</t>
  </si>
  <si>
    <t>X2 Aluminum Aluminum Profile, 40x80x240mm</t>
  </si>
  <si>
    <t>13214</t>
  </si>
  <si>
    <t>AL-80-400</t>
  </si>
  <si>
    <t>X1 Aluminum Aluminum Profile, 40x80x400mm</t>
  </si>
  <si>
    <t>13166</t>
  </si>
  <si>
    <t>AL-80-500</t>
  </si>
  <si>
    <t>X2 Aluminum Aluminum Profile, 40x80x500mm</t>
  </si>
  <si>
    <t>13213</t>
  </si>
  <si>
    <t>AL-80-580</t>
  </si>
  <si>
    <t>X1 Aluminum Aluminum Profile, 40x80x580mm</t>
  </si>
  <si>
    <t>13165</t>
  </si>
  <si>
    <t>AL-80-660</t>
  </si>
  <si>
    <t>X2 Aluminum Aluminum Profile, 40x80x660mm</t>
  </si>
  <si>
    <t>13164</t>
  </si>
  <si>
    <t>AL-80-780</t>
  </si>
  <si>
    <t>X2 Aluminum Aluminum Profile, 40x80x780mm</t>
  </si>
  <si>
    <t>13180</t>
  </si>
  <si>
    <t>AT-120-500</t>
  </si>
  <si>
    <t>X2 Aluminum Profile (Threaded), 40x120x500mm</t>
  </si>
  <si>
    <t>13212</t>
  </si>
  <si>
    <t>AT-120-580</t>
  </si>
  <si>
    <t>X1 Aluminum Profile (Threaded), 40x120x580mm</t>
  </si>
  <si>
    <t>13163</t>
  </si>
  <si>
    <t>AT-120-780</t>
  </si>
  <si>
    <t>X2 Aluminum Profile (Threaded), 40x120x780mm</t>
  </si>
  <si>
    <t>13162</t>
  </si>
  <si>
    <t>AT-40-400</t>
  </si>
  <si>
    <t>X2 Aluminum Profile (Threaded), 40x40x400mm</t>
  </si>
  <si>
    <t>13147</t>
  </si>
  <si>
    <t>BA-120-BLK</t>
  </si>
  <si>
    <t>X6 Bracket, Anodized corner, 40x120, Black</t>
  </si>
  <si>
    <t>13146</t>
  </si>
  <si>
    <t>BA-160-BLK</t>
  </si>
  <si>
    <t>X6 Bracket, Anodized corner, 40x160, Black</t>
  </si>
  <si>
    <t>13176</t>
  </si>
  <si>
    <t>BA-80-BLK</t>
  </si>
  <si>
    <t>X2 Bracket, Anodized corner, 40x80, Black</t>
  </si>
  <si>
    <t>13145</t>
  </si>
  <si>
    <t>BC-40</t>
  </si>
  <si>
    <t>X8 Bracket, Corner with Cap, 40x40</t>
  </si>
  <si>
    <t>13209</t>
  </si>
  <si>
    <t>BP-80-H</t>
  </si>
  <si>
    <t>X1 Bracket (Plate), 80, Horizontal</t>
  </si>
  <si>
    <t>13143</t>
  </si>
  <si>
    <t>BR2</t>
  </si>
  <si>
    <t>X1 RS6 Bottom Rear Section</t>
  </si>
  <si>
    <t>13182</t>
  </si>
  <si>
    <t>CC-01</t>
  </si>
  <si>
    <t>X10 Cable Management clips</t>
  </si>
  <si>
    <t>13170</t>
  </si>
  <si>
    <t>EC-120</t>
  </si>
  <si>
    <t>X4 End Cap, 40x120</t>
  </si>
  <si>
    <t>13156</t>
  </si>
  <si>
    <t>EC-160</t>
  </si>
  <si>
    <t>X2 End Cap, 40x160</t>
  </si>
  <si>
    <t>13169</t>
  </si>
  <si>
    <t>EC-40</t>
  </si>
  <si>
    <t>X4 End Cap, 40x40</t>
  </si>
  <si>
    <t>13208</t>
  </si>
  <si>
    <t>EC-80</t>
  </si>
  <si>
    <t>X1 End Cap, 40x80</t>
  </si>
  <si>
    <t>13168</t>
  </si>
  <si>
    <t>FR-01</t>
  </si>
  <si>
    <t>X4 Feet, Rubber</t>
  </si>
  <si>
    <t>13522</t>
  </si>
  <si>
    <t>HE-SPU2SCB</t>
  </si>
  <si>
    <t>Sim Pedals Ultimate+ 2-Pedal Set Black</t>
  </si>
  <si>
    <t>13521</t>
  </si>
  <si>
    <t>HE-SPU3SCB</t>
  </si>
  <si>
    <t>Sim Pedals Ultimate+ 3-Pedal Set Black</t>
  </si>
  <si>
    <t>13205</t>
  </si>
  <si>
    <t>LP-120</t>
  </si>
  <si>
    <t>X1 Logo Plate, TR120</t>
  </si>
  <si>
    <t>13137</t>
  </si>
  <si>
    <t>PE6</t>
  </si>
  <si>
    <t>X1 RS6 Pedal Plate</t>
  </si>
  <si>
    <t>13154</t>
  </si>
  <si>
    <t>PP-80-SM</t>
  </si>
  <si>
    <t>X2 Pedal Plate, TR80 Side Mount</t>
  </si>
  <si>
    <t>13201</t>
  </si>
  <si>
    <t>PP-80-TP</t>
  </si>
  <si>
    <t>X1 Pedal Plate, TR80 Top Plate</t>
  </si>
  <si>
    <t>13155</t>
  </si>
  <si>
    <t>PP-NP-LB</t>
  </si>
  <si>
    <t>X2 Pedal Plate, L Bracket</t>
  </si>
  <si>
    <t>13173</t>
  </si>
  <si>
    <t>PS-460-R</t>
  </si>
  <si>
    <t>X2 Profile strip, 460mm Red</t>
  </si>
  <si>
    <t>13172</t>
  </si>
  <si>
    <t>PS-500-R</t>
  </si>
  <si>
    <t>X2 Profile strip, 500mm Red</t>
  </si>
  <si>
    <t>13171</t>
  </si>
  <si>
    <t>PS-780-R</t>
  </si>
  <si>
    <t>X2 Profile strip, 780mm Red</t>
  </si>
  <si>
    <t>13138</t>
  </si>
  <si>
    <t>SA2</t>
  </si>
  <si>
    <t>X1 RS6 Shifter Assembly</t>
  </si>
  <si>
    <t>13148</t>
  </si>
  <si>
    <t>SL-M8-20</t>
  </si>
  <si>
    <t>X4 Screw (Handle) M8x20</t>
  </si>
  <si>
    <t>11543</t>
  </si>
  <si>
    <t>SPTR8-WS</t>
  </si>
  <si>
    <t>TR8 wheel of slider 2pcs</t>
  </si>
  <si>
    <t>13153</t>
  </si>
  <si>
    <t>TF-SB</t>
  </si>
  <si>
    <t>X2 Tube Frame, Shifter Block</t>
  </si>
  <si>
    <t>13195</t>
  </si>
  <si>
    <t>TF-TR8-B</t>
  </si>
  <si>
    <t>X1 Tube Frame, TR8, Back Section</t>
  </si>
  <si>
    <t>13192</t>
  </si>
  <si>
    <t>TF-TR8-MS</t>
  </si>
  <si>
    <t>X1 Tube Frame, TR8, Monitor Strut</t>
  </si>
  <si>
    <t>13189</t>
  </si>
  <si>
    <t>TF-TR8-WM</t>
  </si>
  <si>
    <t>X1 Tube Frame, TR8, Wheel Mount</t>
  </si>
  <si>
    <t>13196</t>
  </si>
  <si>
    <t>TK-M8</t>
  </si>
  <si>
    <t>X1 Tool Kit, M8</t>
  </si>
  <si>
    <t>Trak Racer Single Monitor Stand with Steel/Wood</t>
  </si>
  <si>
    <t>TR-SWH1</t>
  </si>
  <si>
    <t>Trak Rally Steering Wheel</t>
  </si>
  <si>
    <t>TR-SWH2</t>
  </si>
  <si>
    <t>TR80-160FEET</t>
  </si>
  <si>
    <t>13174</t>
  </si>
  <si>
    <t>TRX-LH</t>
  </si>
  <si>
    <t>X2 Frame Collar</t>
  </si>
  <si>
    <t>13151</t>
  </si>
  <si>
    <t>TRX-RB</t>
  </si>
  <si>
    <t>X1 Frame Front (Right)</t>
  </si>
  <si>
    <t>13149</t>
  </si>
  <si>
    <t>TRX-SPL</t>
  </si>
  <si>
    <t>X1 Seat Bracket (Left)</t>
  </si>
  <si>
    <t>13200</t>
  </si>
  <si>
    <t>TRX-SPR</t>
  </si>
  <si>
    <t>X1 Seat Bracket (Right)</t>
  </si>
  <si>
    <t>13188</t>
  </si>
  <si>
    <t>TRX-SWP</t>
  </si>
  <si>
    <t>X1 Wheel Mount Part 2</t>
  </si>
  <si>
    <t>13150</t>
  </si>
  <si>
    <t>TRX-SWRL</t>
  </si>
  <si>
    <t>X1 Frame Front (Right) 2</t>
  </si>
  <si>
    <t>13203</t>
  </si>
  <si>
    <t>TRX-TVSP</t>
  </si>
  <si>
    <t>X1 Monitor Stand Strut</t>
  </si>
  <si>
    <t>13184</t>
  </si>
  <si>
    <t>TRX-WLB</t>
  </si>
  <si>
    <t>X1 Wheel Tilt (Left)</t>
  </si>
  <si>
    <t>13187</t>
  </si>
  <si>
    <t>TRX-WRAP</t>
  </si>
  <si>
    <t>X1 Wheel Mount Part 2 (Left)</t>
  </si>
  <si>
    <t>13183</t>
  </si>
  <si>
    <t>TRX-WRB</t>
  </si>
  <si>
    <t>X1 Wheel Tilt (Right)</t>
  </si>
  <si>
    <t>13185</t>
  </si>
  <si>
    <t>WM-WM4</t>
  </si>
  <si>
    <t>X1 Wheel Mount, TR80-NWM4 Assembly</t>
  </si>
  <si>
    <t>13140</t>
  </si>
  <si>
    <t>WMA</t>
  </si>
  <si>
    <t>X1 RS6 Wheel Mount Assembly</t>
  </si>
  <si>
    <t>3306</t>
  </si>
  <si>
    <t>TR160-PLATE2</t>
  </si>
  <si>
    <t>TR160 Pedal Plate for use with TR160-PEDALUP3</t>
  </si>
  <si>
    <t>TRX-NVY24-PART2</t>
  </si>
  <si>
    <t>TRX-NVY24-PART3</t>
  </si>
  <si>
    <t>TRX-ORG24-PART2</t>
  </si>
  <si>
    <t>TRX-ORG24-PART3</t>
  </si>
  <si>
    <t>VNM 7R Plate - Optional H-Pattern Plate </t>
  </si>
  <si>
    <t>13537</t>
  </si>
  <si>
    <t>TR-KBMMS</t>
  </si>
  <si>
    <t>Keyboard Mouse Mount GEN 2 for TRX and TR8</t>
  </si>
  <si>
    <t>13551</t>
  </si>
  <si>
    <t>TR80-FMMS6-BLK</t>
  </si>
  <si>
    <t>Legs for Freestanding Monitor Stand</t>
  </si>
  <si>
    <t>13538</t>
  </si>
  <si>
    <t>TR-TSHX</t>
  </si>
  <si>
    <t>Tablet Holder GEN 2 for TRX and TR8</t>
  </si>
  <si>
    <t>13555</t>
  </si>
  <si>
    <t>TRX-HB</t>
  </si>
  <si>
    <t>Handbrake Mount for TRX</t>
  </si>
  <si>
    <t>13556</t>
  </si>
  <si>
    <t>TRX-SB</t>
  </si>
  <si>
    <t>Seat Brackets for TRX Seat</t>
  </si>
  <si>
    <t>Inland Shipping 50 x TR80-NWMA3</t>
  </si>
  <si>
    <t>13523</t>
  </si>
  <si>
    <t>TR160S2-BLK-PART1</t>
  </si>
  <si>
    <t>TR160S MK2 Black Simulator with NWMA Mount - Part 1</t>
  </si>
  <si>
    <t>13524</t>
  </si>
  <si>
    <t>TR160S2-BLK-PART2</t>
  </si>
  <si>
    <t>TR160S MK2 Black Simulator with NWMA Mount - Part 2</t>
  </si>
  <si>
    <t>13525</t>
  </si>
  <si>
    <t>TR160S02-L-PART1</t>
  </si>
  <si>
    <t>TR160S MK2 Blue Simulator with NWMA Mount - Part 1</t>
  </si>
  <si>
    <t>13526</t>
  </si>
  <si>
    <t>TR160S02-L-PART2</t>
  </si>
  <si>
    <t>TR160S MK2 Blue Simulator with NWMA Mount - Part 2</t>
  </si>
  <si>
    <t>13527</t>
  </si>
  <si>
    <t>TR1605-BLK-PART1</t>
  </si>
  <si>
    <t>TR160 MK5 Black Simulator with NWMA Mount - Part 1</t>
  </si>
  <si>
    <t>13528</t>
  </si>
  <si>
    <t>TR1605-BLK-PART2</t>
  </si>
  <si>
    <t>TR160 MK5 Black Simulator with NWMA Mount - Part 2</t>
  </si>
  <si>
    <t>13529</t>
  </si>
  <si>
    <t>TR1605-L-PART1</t>
  </si>
  <si>
    <t>TR160 MK5 Blue Simulator with NWMA Mount - Part 1</t>
  </si>
  <si>
    <t>13530</t>
  </si>
  <si>
    <t>TR1605-L-PART2</t>
  </si>
  <si>
    <t>TR160 MK5 Blue Simulator with NWMA Mount - Part 2</t>
  </si>
  <si>
    <t>13557</t>
  </si>
  <si>
    <t>TR120S2-BLK-PART1</t>
  </si>
  <si>
    <t>TR120 MK2 Black Simulator with NWMA Mount - Part 1</t>
  </si>
  <si>
    <t>13558</t>
  </si>
  <si>
    <t>TR120S2-BLK-PART2</t>
  </si>
  <si>
    <t>TR120 MK2 Black Simulator with NWMA Mount - Part 2</t>
  </si>
  <si>
    <t>13531</t>
  </si>
  <si>
    <t>TR120S-L-PART1</t>
  </si>
  <si>
    <t>TR120 MK2 Blue Simulator with NWMA Mount - Part 1</t>
  </si>
  <si>
    <t>13532</t>
  </si>
  <si>
    <t>TR120S-L-PART2</t>
  </si>
  <si>
    <t>TR120 MK2 Blue Simulator with NWMA Mount - Part 2</t>
  </si>
  <si>
    <t>13533</t>
  </si>
  <si>
    <t>TR80S</t>
  </si>
  <si>
    <t>TR80 Mk6 Simulator with Wheel Mount</t>
  </si>
  <si>
    <t>13534</t>
  </si>
  <si>
    <t>TR40S</t>
  </si>
  <si>
    <t>TR40 Simulator with Wheel Mount</t>
  </si>
  <si>
    <t>13535</t>
  </si>
  <si>
    <t>TR-FLKBM</t>
  </si>
  <si>
    <t>Floor Mounted Keyboard Mouse Tray</t>
  </si>
  <si>
    <t>13536</t>
  </si>
  <si>
    <t>TR80-KBMMS</t>
  </si>
  <si>
    <t>Keyboard Mouse Mount GEN 2 for Alu Rigs</t>
  </si>
  <si>
    <t>13539</t>
  </si>
  <si>
    <t>TR80-TSHX</t>
  </si>
  <si>
    <t>Tablet Holder GEN 2 for Alu Rigs</t>
  </si>
  <si>
    <t>13540</t>
  </si>
  <si>
    <t>FS6</t>
  </si>
  <si>
    <t>Airbus Flight Simulator Base Kit</t>
  </si>
  <si>
    <t>13541</t>
  </si>
  <si>
    <t>FS6-DDM</t>
  </si>
  <si>
    <t>Dash Display Mount for Alu, TRX, TR8, Flight</t>
  </si>
  <si>
    <t>13542</t>
  </si>
  <si>
    <t>FS-CST</t>
  </si>
  <si>
    <t>Working with NEW TR8/TRX Must - Center Flight Stick Mount</t>
  </si>
  <si>
    <t>13543</t>
  </si>
  <si>
    <t>SA-FS01</t>
  </si>
  <si>
    <t>Flight Sim Seat - RSB</t>
  </si>
  <si>
    <t>13544</t>
  </si>
  <si>
    <t>SA-06-L</t>
  </si>
  <si>
    <t>Recline Seat with RSB - Red/Black</t>
  </si>
  <si>
    <t>13545</t>
  </si>
  <si>
    <t>SA-08-L</t>
  </si>
  <si>
    <t>Recline Seat with RSB - Black</t>
  </si>
  <si>
    <t>13546</t>
  </si>
  <si>
    <t>SA-11</t>
  </si>
  <si>
    <t>Fiberglass Bucket Seat - Black</t>
  </si>
  <si>
    <t>13547</t>
  </si>
  <si>
    <t>SA-12</t>
  </si>
  <si>
    <t>Fiberglass Bucket Seat - Pearl Blue</t>
  </si>
  <si>
    <t>13548</t>
  </si>
  <si>
    <t>TR80-NEWFEET</t>
  </si>
  <si>
    <t>Stabilizer Feet for Alu Rigs</t>
  </si>
  <si>
    <t>13549</t>
  </si>
  <si>
    <t>TR4</t>
  </si>
  <si>
    <t>Folding Sim Frame</t>
  </si>
  <si>
    <t>13550</t>
  </si>
  <si>
    <t>MS-FS-SIN6</t>
  </si>
  <si>
    <t>Freestanding Single Monitor Stand</t>
  </si>
  <si>
    <t>13552</t>
  </si>
  <si>
    <t>TR80-TMARM5</t>
  </si>
  <si>
    <t>Triple Monitor Side Arms - 580mm Long with VESA TV Bracket</t>
  </si>
  <si>
    <t>13553</t>
  </si>
  <si>
    <t>TR80-TMARM6</t>
  </si>
  <si>
    <t>Triple Monitor Side Arms - 880mm Long with VESA TV Bracket</t>
  </si>
  <si>
    <t>13554</t>
  </si>
  <si>
    <t>MS-CM-SIN2</t>
  </si>
  <si>
    <t>Integrated Single Monitor Stand</t>
  </si>
  <si>
    <t>10124</t>
  </si>
  <si>
    <t>HXS-608</t>
  </si>
  <si>
    <t>13520</t>
  </si>
  <si>
    <t>VNM-SEQS02</t>
  </si>
  <si>
    <t>VNM SEQ Shifter</t>
  </si>
  <si>
    <t>Inland Shipping to Fahy</t>
  </si>
  <si>
    <t>3281</t>
  </si>
  <si>
    <t>TR80-INVPED4</t>
  </si>
  <si>
    <t>Inverted/Formula Pedal Bracket Set with Foot Plate - Requires TR80-NEWPLATE</t>
  </si>
  <si>
    <t>Spare part for TR8PRO Integrated Triple Monitor Stand - Upgrade kit</t>
  </si>
  <si>
    <t>Inland Shipping cost to Fahy to include in LUK15</t>
  </si>
  <si>
    <t>SC 2 packaging 19-27 units</t>
  </si>
  <si>
    <t>Universal Aluminium Profile Headphone Hook Holder
Product ETA: - Pre-order now! Estimated Delivery Date Late April</t>
  </si>
  <si>
    <t>Trak Racer Wireless Gaming Headset</t>
  </si>
  <si>
    <t>148797</t>
  </si>
  <si>
    <t>Shipping: Standard - Std FR Dom_3 - Standard</t>
  </si>
  <si>
    <t>O/S Seat Bracket for GT/Formula Seating Position
Product ETA: - Pre-order now! Estimated Delivery Date Late April</t>
  </si>
  <si>
    <t>148730</t>
  </si>
  <si>
    <t>TR8020 620mm Table Top/Desk with Swivel Mount - Black
Product ETA: - Pre-order now! Estimated Delivery Date Late April</t>
  </si>
  <si>
    <t>Red Rubber Strip
Product ETA: - Pre-order now! Estimated Delivery Date Mid May</t>
  </si>
  <si>
    <t>Set of 10 Cable Management Clips with 10 Cable Ties
Product ETA: - Pre-order now! Estimated Delivery Date Late April</t>
  </si>
  <si>
    <t>Universal PC or Control Box Shelf for for Aluminium Extrusion Mounting
Product ETA: - Pre-order now! Estimated Delivery Date Late April</t>
  </si>
  <si>
    <t>148695</t>
  </si>
  <si>
    <t>148694</t>
  </si>
  <si>
    <t>Keyboard and Mouse Mount for TR8 Pro and Alpine Racing TRX
Product ETA: - Pre-order now! Estimated Delivery Date Mid May</t>
  </si>
  <si>
    <t>Trak Racer Computer PC Control Box Shelf for Trak Racer TR8 Pro and Alpine Racing TRX
Product ETA: - Pre-order now! Estimated Delivery Date Late April</t>
  </si>
  <si>
    <t>Universal TR-One Pedal Mounting System including Mounting Profile and Heel Rest
Product ETA: - Contact us for stock information</t>
  </si>
  <si>
    <t>148683</t>
  </si>
  <si>
    <t>Wheel Mount for Fanatec Podium DD1 DD2 CSL DD and DD PRO Direct Drive
Product ETA: - Pre-order now! Estimated Delivery Date Mid May</t>
  </si>
  <si>
    <t>Monitor Mounting Screw and Spacer Set
Product ETA: - Contact us for stock information</t>
  </si>
  <si>
    <t>148679</t>
  </si>
  <si>
    <t>Heusinkveld Sprint - clutch only
Product ETA: - Contact us for stock information</t>
  </si>
  <si>
    <t>Shipping: Standard - Std US D2D Dom - Standard</t>
  </si>
  <si>
    <t>Trak Racer Multi-Use Sim Racing Gloves - Blacked Out - L
Product ETA: - Pre-order now! Estimated Delivery Date late April</t>
  </si>
  <si>
    <t>Cube F-PRO Formula Sim Racing Steering Wheel - Black
Product ETA - Contact us for stock information</t>
  </si>
  <si>
    <t>TR120 Front Frame with Brackets and Brand
Product ETA: - Pre-order now! Estimated Delivery Date late April</t>
  </si>
  <si>
    <t>Alum. Floor Triple Monitor Stand - Monitors up to 45?</t>
  </si>
  <si>
    <t>Button Box / Elgato Stream Deck Mount with Pivot Joint
Product ETA: - Pre-order now! Estimated Delivery Date Late April</t>
  </si>
  <si>
    <t>Variable Adjustment Vesa Adapter Kit for Monitors - Three Display Mounts
Product ETA - Pre-order now! Estimated Delivery Date Late April</t>
  </si>
  <si>
    <t>4th/2nd Top Monitor Mount for Extrusion Monitor Stands
Product ETA: - Pre-order now! Estimated Delivery Date Late April</t>
  </si>
  <si>
    <t>TR8 Pro Racing Simulator
_has_gpo - 275345</t>
  </si>
  <si>
    <t>Universal TR-One Pedal Mounting System including Pre-Drilled Pedal Plate
Product ETA: - Contact us for stock information</t>
  </si>
  <si>
    <t>148621</t>
  </si>
  <si>
    <t>Universal Sim Racing Footrest
Product ETA: - Contact us for stock information</t>
  </si>
  <si>
    <t>148616</t>
  </si>
  <si>
    <t>RS6 Racing Simulator</t>
  </si>
  <si>
    <t>Heusinkveld Handbrake
Product ETA: - Pre-order now! Estimated Delivery Date late April</t>
  </si>
  <si>
    <t>Coupon: TR08!!HPDE!!10TR</t>
  </si>
  <si>
    <t>TR80-NWMABL-DD-UK</t>
  </si>
  <si>
    <t>TR8 PRO Simulator</t>
  </si>
  <si>
    <t>148567</t>
  </si>
  <si>
    <t>Universal Caster Wheels with Brake &amp; Mounting Brackets
Product ETA: - Pre-order now! Estimated Delivery Date Late April</t>
  </si>
  <si>
    <t>Large Freestanding Single Monitor Stand - 1200mm / 47.25" Wide
Product ETA: - Pre-order now! Estimated Delivery Date late April</t>
  </si>
  <si>
    <t>GT Style Fixed Fiberglass Seat - Seat with Bracket
Product ETA: - Pre-order now! Estimated Delivery Date Late April</t>
  </si>
  <si>
    <t>148561</t>
  </si>
  <si>
    <t>Handbrake Mount - Right Side Mounting
Product ETA: - Contact us for stock information</t>
  </si>
  <si>
    <t>Universal Wheel Deck/Plate for Alpine Racing TRX
Product ETA: - Pre-order now! Estimated Delivery Date Late April</t>
  </si>
  <si>
    <t>Shifter Support Bracket for Extruded Aluminium Rigs - 80mm Wheel Uprights
Product ETA: - Pre-order now! Estimated Delivery Date Late April</t>
  </si>
  <si>
    <t>Cup Holder Nylon Plastic Clip On - Black
Product ETA: - Pre-order now! Estimated Delivery Date Late April</t>
  </si>
  <si>
    <t>40mm 8mm Slot Aluminium Corner Bracket &amp; Cap
Product ETA: - Pre-order now! Estimated Delivery Date Late April</t>
  </si>
  <si>
    <t>Computer Mouse Shelf inc. 40x40mm Profile/Brackets
Product ETA: - Pre-order now! Estimated Delivery Date Late April</t>
  </si>
  <si>
    <t>148487</t>
  </si>
  <si>
    <t>Trak Racer Multi-Use Sim Racing Gloves - Blue - L
Product ETA - Pre-order now! Estimated Delivery Date Late April</t>
  </si>
  <si>
    <t>160 X 40mm Plastic Extrusion End Cap - Pack of 2</t>
  </si>
  <si>
    <t>Simucube 2 Pro Direct Drive System - R2
Product ETA: - Pre-order now! Estimated Delivery Date late April
_has_gpo - 345523</t>
  </si>
  <si>
    <t>TR-One Fully Adjustable Direct Fit Wheel Mount for Simucube, VRS, Accuforce, OSW, Mige etc
Product ETA: - Contact us for stock information</t>
  </si>
  <si>
    <t>Aluminium Profile Adjustable Keyboard Tray Upgrade Kit
Product ETA: - Pre-order now! Estimated Delivery Date Late April</t>
  </si>
  <si>
    <t>Aluminium Add-on Arms for Triple Monitor Stand with VESA Mounts
Product ETA: - Pre-order now! Estimated Delivery Date Late April</t>
  </si>
  <si>
    <t>148438</t>
  </si>
  <si>
    <t>148424</t>
  </si>
  <si>
    <t>Tablet and Button Box Upgrade Mount for TR8 Pro and Alpine Racing TRX
Product ETA: - Pre-order now! Estimated Delivery Date Late April</t>
  </si>
  <si>
    <t>148413</t>
  </si>
  <si>
    <t>Premium Neoprene Sim Rig Floor Mat_x000D_
_x000D_
Product ETA: - Pre-order now! Estimated Delivery Date Mid May</t>
  </si>
  <si>
    <t>TR-One Universal Direct Fit Wheel Mount - requires TR80-NWMA
Product ETA: - Pre-order now! Estimated Delivery Date Late April</t>
  </si>
  <si>
    <t>148404</t>
  </si>
  <si>
    <t>148399</t>
  </si>
  <si>
    <t>Large Freestanding Triple Monitor Stand - 1200mm / 47.25" Wide
Product ETA: - Pre-order now! Estimated Delivery Date late April
_has_gpo - 352990</t>
  </si>
  <si>
    <t>148386</t>
  </si>
  <si>
    <t>Cockpit-Mounted Triple Monitor Stand for Trak Racer TR8 PRO
Product ETA: - Contact us for stock information
_has_gpo - 352990</t>
  </si>
  <si>
    <t>148378</t>
  </si>
  <si>
    <t>Integrated Single Monitor Stand for Trak Racer Alpine Racing TRX - Holds up to 70"
Product ETA: - Pre-order now! Estimated Delivery Date Late April</t>
  </si>
  <si>
    <t>148366</t>
  </si>
  <si>
    <t>13121</t>
  </si>
  <si>
    <t>TR8PRO-1-TK-EU</t>
  </si>
  <si>
    <t>Spec 1: TR8 Pro_x000D_
_x000D_
D-BOX Motion Add On - 2 D-BOX Motion Acctuators (includes motion platform)_x000D_
_x000D_
Monitor Setup - Single Monitor_x000D_
_x000D_
_gpo_product_group - 1712931491000_x000D_
_x000D_
_has_gpo - 381219</t>
  </si>
  <si>
    <t>TR8 PRO Racing Simulator</t>
  </si>
  <si>
    <t>Motion System with 2 motors/actuators and Motion Sim Base_x000D_
_x000D_
_gpo_field_name - D-BOX Motion Add On_x000D_
_x000D_
_gpo_parent_product_group - 1712931491000</t>
  </si>
  <si>
    <t>Coupon: TR08LHZTH39H</t>
  </si>
  <si>
    <t>10886</t>
  </si>
  <si>
    <t>TR80L-WMSL-NZ</t>
  </si>
  <si>
    <t>M8 X 25 Hex Screws - Set of 6</t>
  </si>
  <si>
    <t>148282</t>
  </si>
  <si>
    <t>Universal Direct Motor Mount for Simucube, Simucube 2, VRS, Simagic, MIGE, Fanatec and more
Product ETA: - Contact us for stock information</t>
  </si>
  <si>
    <t>148264</t>
  </si>
  <si>
    <t>Spec 3: Alpine Racing TRX
Product ETA: - 4 Week lead time
_has_gpo - 335629</t>
  </si>
  <si>
    <t>Universal Inverted / Formula /GT Hybrid Pedal Bracket System with Pedal Plate and Foot Plate
Product ETA: - Pre-order now! Estimated Delivery Date late April</t>
  </si>
  <si>
    <t>Trak Racer Seat Harness - Red
Product ETA: - Pre-order now! Estimated Delivery Date Late April</t>
  </si>
  <si>
    <t>Budget Cockpit-Mounted Single Monitor Stand - 580mm / 22.8" Wide
Product ETA: - Pre-order now! Estimated Delivery Date late April</t>
  </si>
  <si>
    <t>148153</t>
  </si>
  <si>
    <t>Trak Racer Multi-Use Sim Racing Gloves - Blue - XL
Product ETA - Pre-order now! Estimated Delivery Date Late April</t>
  </si>
  <si>
    <t>Variable Adjustment Vesa Adapter Kit for Monitors - Three Display Mounts_x000D_
_x000D_
Product ETA - Pre-order now! Estimated Delivery Date Late April</t>
  </si>
  <si>
    <t>148138</t>
  </si>
  <si>
    <t>Variable Adjustment Vesa Adapter Kit for Monitors - One Display Mount
Product ETA - Pre-order now! Estimated Delivery Date Late April</t>
  </si>
  <si>
    <t>Cockpit-Mounted Single Monitor Stand + VESA Mount</t>
  </si>
  <si>
    <t>VNM Shifter - H-pattern Manual or Sequential Gearbox_x000D_
_x000D_
Product ETA: - Pre-order now! Estimated Delivery Date late April</t>
  </si>
  <si>
    <t>148076</t>
  </si>
  <si>
    <t>GOMEZ GSI Formula Pro Elite "Prime" DC Sim Racing Steering Wheel (Dual clutch)_x000D_
_x000D_
Product ETA: - Contact us for stock information</t>
  </si>
  <si>
    <t>TR80 Racing Simulator</t>
  </si>
  <si>
    <t xml:space="preserve">Universal TR-One Left or Right Side Handbrake Mount
Product ETA: - </t>
  </si>
  <si>
    <t>Small Freestanding Single Monitor Stand - 800mm / 31.5" Wide
Product ETA: - Pre-order now! Estimated Delivery Date late April</t>
  </si>
  <si>
    <t>Legs for Floor monitor stand for TR8020 Monitor Stand - Black
Product ETA: - Pre-order now! Estimated Delivery Date Late April</t>
  </si>
  <si>
    <t>148045</t>
  </si>
  <si>
    <t>148035</t>
  </si>
  <si>
    <t>Cube F-CORE Formula Sim Racing Steering Wheel - 4 Paddles / Red Hub</t>
  </si>
  <si>
    <t>148003</t>
  </si>
  <si>
    <t>148002</t>
  </si>
  <si>
    <t>147998</t>
  </si>
  <si>
    <t>147994</t>
  </si>
  <si>
    <t>VNM Shifter - H-pattern Manual or Sequential Gearbox
Product ETA: - Pre-order now! Estimated Delivery Date late April</t>
  </si>
  <si>
    <t>Coupon: TRRS!!PODIUM120!!TR08</t>
  </si>
  <si>
    <t>Add-on Side Arms for Triple Monitor Stand 22-32"
Product ETA: - Contact us for stock information</t>
  </si>
  <si>
    <t>12093</t>
  </si>
  <si>
    <t>RS6-NZ</t>
  </si>
  <si>
    <t>147969</t>
  </si>
  <si>
    <t>TR-SPMT-TR8020 in us office</t>
  </si>
  <si>
    <t>Keyboard and Mouse Mount for TR8 Pro and Alpine Racing TRX_x000D_
_x000D_
Product ETA: - Pre-order now! Estimated Delivery Date Mid May</t>
  </si>
  <si>
    <t>Premium Sim Rig Floor Mat with RGB Light_x000D_
_x000D_
Product ETA: - Pre-order now! Estimated Delivery Date Mid May</t>
  </si>
  <si>
    <t>TR8020 Extruded Aluminum Rig 5 Speaker Mount Kit_x000D_
_x000D_
Product ETA: - Pre-order now! Estimated Delivery Date Mid May</t>
  </si>
  <si>
    <t>Coupon: TR08AFPZX7S10BM6</t>
  </si>
  <si>
    <t>HIKE IT-X9 Premium Vehicle Specific Pedal Controller with 4 Driving Modes - HI-015B_x000D_
_x000D_
Engine - ALL ENGINES_x000D_
_x000D_
Make - Jeep_x000D_
_x000D_
Model - WRANGLER JL_x000D_
_x000D_
Year - 2018 onwards</t>
  </si>
  <si>
    <t>TR8020 620mm Table Top/Desk with Swivel Mount - Black_x000D_
_x000D_
Product ETA: - Pre-order now! Estimated Delivery Date Late April</t>
  </si>
  <si>
    <t>Computer Mouse Shelf inc. 40x40mm Profile/Brackets_x000D_
_x000D_
Product ETA: - Pre-order now! Estimated Delivery Date Mid April</t>
  </si>
  <si>
    <t>13517</t>
  </si>
  <si>
    <t>TR80-NWMABL-WM4-EU</t>
  </si>
  <si>
    <t>TR8020 Screw and Nut for 8mm T-Slot - Set of 20_x000D_
_x000D_
Product ETA: - Pre-order now! Estimated Delivery Date Late April</t>
  </si>
  <si>
    <t>Left/Right Side Shifter/Handbrake Upgrade Kit - Black_x000D_
_x000D_
Product ETA: - Pre-order now! Estimated Delivery Date Mid April</t>
  </si>
  <si>
    <t>147582</t>
  </si>
  <si>
    <t>147574</t>
  </si>
  <si>
    <t>GT Style Fixed Fiberglass Seat - Seat with Brackets</t>
  </si>
  <si>
    <t>40mm 8mm Slot Aluminium Corner Bracket &amp; Cap_x000D_
_x000D_
Product ETA: - Pre-order now! Estimated Delivery Date Mid April</t>
  </si>
  <si>
    <t>147308</t>
  </si>
  <si>
    <t>147198</t>
  </si>
  <si>
    <t>147152</t>
  </si>
  <si>
    <t>147089</t>
  </si>
  <si>
    <t>TR-One Fully Adjustable Direct Fit Wheel Mount for Simucube, VRS, Accuforce, OSW, Mige etc_x000D_
_x000D_
Product ETA: - Contact us for stock information</t>
  </si>
  <si>
    <t>147072</t>
  </si>
  <si>
    <t>Variable Adjustment Vesa Adapter Kit for Monitors - One Display Mount_x000D_
_x000D_
Product ETA - Pre-order now! Estimated Delivery Date Late April</t>
  </si>
  <si>
    <t>146834</t>
  </si>
  <si>
    <t>146812</t>
  </si>
  <si>
    <t>146517</t>
  </si>
  <si>
    <t>Wheel Plate Adapter for Asetek Wheelbases
Product ETA: - Contact us for stock information</t>
  </si>
  <si>
    <t>146356</t>
  </si>
  <si>
    <t>146351</t>
  </si>
  <si>
    <t>146321</t>
  </si>
  <si>
    <t>146244</t>
  </si>
  <si>
    <t>Alpine Racing TRX - Black_x000D_
_x000D_
Monitor Stand - Integrated Single_x000D_
_x000D_
Seat - Black_x000D_
_x000D_
Wheel Mount - Fanatec Direct Drive Mount_x000D_
_x000D_
_gpo_product_group - 1712051825333_x000D_
_x000D_
_has_gpo - 252148</t>
  </si>
  <si>
    <t>TRX Hybrid Fixed Fiberglass Seat - All Black - Seat Only_x000D_
_x000D_
_gpo_field_name - Seat_x000D_
_x000D_
_gpo_parent_product_group - 1712051825333</t>
  </si>
  <si>
    <t>Integrated Single Monitor Stand for Trak Racer Alpine Racing TRX - Holds up to 70"_x000D_
_x000D_
_gpo_field_name - Monitor Stand_x000D_
_x000D_
_gpo_parent_product_group - 1712051825333</t>
  </si>
  <si>
    <t>Coupon:</t>
  </si>
  <si>
    <t>146069</t>
  </si>
  <si>
    <t>Flat M8 Washers - Set of 20_x000D_
_x000D_
Product ETA: - Pre-order now! Estimated Delivery Date Mid May</t>
  </si>
  <si>
    <t>ABS END CAP 80 X 40MM - Pack of 2_x000D_
_x000D_
Product ETA: - Pre-order now! Estimated Delivery Date Late April</t>
  </si>
  <si>
    <t>Black TR8020 Spare Corner Bracket - 80 x 40mm - Set of 2_x000D_
_x000D_
Product ETA: - Pre-order now! Estimated Delivery Date late April</t>
  </si>
  <si>
    <t>145947</t>
  </si>
  <si>
    <t>145789</t>
  </si>
  <si>
    <t>145770</t>
  </si>
  <si>
    <t>Alpine Racing TRX - Alpine Racing Blue 2023
Add Ons - PC Shelf, Keyboard &amp; Mouse Mount
Monitor Stand - Integrated Single
Product ETA: - Contact us for stock information
Seat - Alpine Racing Blue
Wheel Mount - Universal Wheel Mount
_gpo_product_group</t>
  </si>
  <si>
    <t>Universal Wheel Deck/Plate for Alpine Racing TRX
_gpo_field_name - Wheel Mount
_gpo_parent_product_group - 1711767951939</t>
  </si>
  <si>
    <t>TRX Hybrid Fixed Fiberglass Seat - Alpine 2023 Livery - Seat Only
_gpo_field_name - Seat
_gpo_parent_product_group - 1711767951939</t>
  </si>
  <si>
    <t>Integrated Single Monitor Stand for Trak Racer Alpine Racing TRX - Holds up to 70"
_gpo_field_name - Monitor Stand
_gpo_parent_product_group - 1711767951939</t>
  </si>
  <si>
    <t>Trak Racer Computer PC Control Box Shelf for Trak Racer TR8 Pro and Alpine Racing TRX
_gpo_field_name - Add Ons
_gpo_parent_product_group - 1711767951939</t>
  </si>
  <si>
    <t>Keyboard and Mouse Mount for TR8 Pro and Alpine Racing TRX
_gpo_field_name - Add Ons
_gpo_parent_product_group - 1711767951939</t>
  </si>
  <si>
    <t>Alpine Racing TRX - Alpine Racing Blue 2023
Add Ons - PC Shelf, Keyboard &amp; Mouse Mount
Monitor Stand - Integrated Single
Product ETA: - Pre-order now! Estimated Delivery Date late February
Seat - Alpine Racing Blue
Shifter - Blue
Wheel Mount - Unive</t>
  </si>
  <si>
    <t>Universal Wheel Deck/Plate for Alpine Racing TRX
_gpo_field_name - Wheel Mount
_gpo_parent_product_group - 1711767904991</t>
  </si>
  <si>
    <t>TRX Hybrid Fixed Fiberglass Seat - Alpine 2023 Livery - Seat Only
_gpo_field_name - Seat
_gpo_parent_product_group - 1711767904991</t>
  </si>
  <si>
    <t>Universal Gear Shifter Mount for Alpine Racing TRX - Blue
_gpo_field_name - Shifter
_gpo_parent_product_group - 1711767904991</t>
  </si>
  <si>
    <t>Integrated Single Monitor Stand for Trak Racer Alpine Racing TRX - Holds up to 70"
_gpo_field_name - Monitor Stand
_gpo_parent_product_group - 1711767904991</t>
  </si>
  <si>
    <t>Trak Racer Computer PC Control Box Shelf for Trak Racer TR8 Pro and Alpine Racing TRX
_gpo_field_name - Add Ons
_gpo_parent_product_group - 1711767904991</t>
  </si>
  <si>
    <t>Keyboard and Mouse Mount for TR8 Pro and Alpine Racing TRX
_gpo_field_name - Add Ons
_gpo_parent_product_group - 1711767904991</t>
  </si>
  <si>
    <t>Flight Simulator Mounts - Left and Right Set for Alpine Racing TRX
Product ETA: - Pre-order now! Estimated Delivery Date Mid April</t>
  </si>
  <si>
    <t>Buttkicker Mount Upgrade Kit - TR8, TR8 Pro, Alpine Racing TRX and Alum Profile Rigs
Product ETA: - Pre-order now! Estimated Delivery Date Mid April</t>
  </si>
  <si>
    <t>Coupon: TR08B2DHR2CX</t>
  </si>
  <si>
    <t>145766</t>
  </si>
  <si>
    <t>13392</t>
  </si>
  <si>
    <t>TR160S-L-APBAL-UK</t>
  </si>
  <si>
    <t>145610</t>
  </si>
  <si>
    <t>TRX Hybrid Fixed Fiberglass Seat - Alpine 2023 Livery - Seat Only_x000D_
_x000D_
_gpo_field_name - Seat_x000D_
_x000D_
_gpo_parent_product_group - 1711593326072</t>
  </si>
  <si>
    <t>Large Freestanding Dual Monitor Stand_x000D_
_x000D_
_gpo_field_name - Monitor Stand_x000D_
_x000D_
_gpo_parent_product_group - 1711593326072</t>
  </si>
  <si>
    <t>145524</t>
  </si>
  <si>
    <t>145514</t>
  </si>
  <si>
    <t>Coupon: Replacement for the unit from TR45843</t>
  </si>
  <si>
    <t>145490</t>
  </si>
  <si>
    <t>Alpine Racing TRX - Black_x000D_
_x000D_
Monitor Stand - Integrated Single_x000D_
_x000D_
Seat - Black_x000D_
_x000D_
Wheel Mount - Fanatec Direct Drive Mount_x000D_
_x000D_
_gpo_product_group - 1711622334827_x000D_
_x000D_
_has_gpo - 252148</t>
  </si>
  <si>
    <t>TRX Hybrid Fixed Fiberglass Seat - All Black - Seat Only_x000D_
_x000D_
_gpo_field_name - Seat_x000D_
_x000D_
_gpo_parent_product_group - 1711622334827</t>
  </si>
  <si>
    <t>Integrated Single Monitor Stand for Trak Racer Alpine Racing TRX - Holds up to 70"_x000D_
_x000D_
_gpo_field_name - Monitor Stand_x000D_
_x000D_
_gpo_parent_product_group - 1711622334827</t>
  </si>
  <si>
    <t>145477</t>
  </si>
  <si>
    <t>Integrated Single Monitor Stand for Trak Racer Alpine Racing TRX - Holds up to 70"_x000D_
_x000D_
_gpo_field_name - Monitor Stand_x000D_
_x000D_
_gpo_parent_product_group - 1711013364110</t>
  </si>
  <si>
    <t>145354</t>
  </si>
  <si>
    <t xml:space="preserve">Alpine Racing TRX - Alpine Racing Blue 2023_x000D_
_x000D_
Add Ons - PC Shelf, Caster Wheels Brake &amp; Mounting Brackets, Keyboard &amp; Mouse Mount_x000D_
_x000D_
Monitor Stand - Integrated Single_x000D_
_x000D_
Seat - Alpine Racing Blue_x000D_
_x000D_
Shifter - Blue_x000D_
_x000D_
Wheel Mount - Universal Wheel Mount_x000D_
</t>
  </si>
  <si>
    <t>Universal Wheel Deck/Plate for Alpine Racing TRX_x000D_
_x000D_
_gpo_field_name - Wheel Mount_x000D_
_x000D_
_gpo_parent_product_group - 1711567007143</t>
  </si>
  <si>
    <t>TRX Hybrid Fixed Fiberglass Seat - Alpine 2023 Livery - Seat Only_x000D_
_x000D_
_gpo_field_name - Seat_x000D_
_x000D_
_gpo_parent_product_group - 1711567007143</t>
  </si>
  <si>
    <t>Universal Gear Shifter Mount for Alpine Racing TRX - Blue_x000D_
_x000D_
_gpo_field_name - Shifter_x000D_
_x000D_
_gpo_parent_product_group - 1711567007143</t>
  </si>
  <si>
    <t>Integrated Single Monitor Stand for Trak Racer Alpine Racing TRX - Holds up to 70"_x000D_
_x000D_
_gpo_field_name - Monitor Stand_x000D_
_x000D_
_gpo_parent_product_group - 1711567007143</t>
  </si>
  <si>
    <t>Keyboard and Mouse mount TR8 Pro and Alpine Racing TRX_x000D_
_x000D_
_gpo_field_name - Add Ons_x000D_
_x000D_
_gpo_parent_product_group - 1711567007143</t>
  </si>
  <si>
    <t>145283</t>
  </si>
  <si>
    <t>145238</t>
  </si>
  <si>
    <t>M8 Button Head Hex Screw - Set of 6</t>
  </si>
  <si>
    <t>145143</t>
  </si>
  <si>
    <t>145137</t>
  </si>
  <si>
    <t>145112</t>
  </si>
  <si>
    <t>145062</t>
  </si>
  <si>
    <t>145000</t>
  </si>
  <si>
    <t>144904</t>
  </si>
  <si>
    <t>144776</t>
  </si>
  <si>
    <t>Freestanding Single Monitor Stand - 30" to 55" Display</t>
  </si>
  <si>
    <t>144749</t>
  </si>
  <si>
    <t>Alpine Racing TRX - Alpine Racing Blue 2023_x000D_
_x000D_
Add Ons - Caster Wheels Brake &amp; Mounting Brackets_x000D_
_x000D_
Assembly - Include Assembly_x000D_
_x000D_
Monitor Stand - Integrated Single_x000D_
_x000D_
Seat - Alpine Racing Blue_x000D_
_x000D_
Shifter - Blue_x000D_
_x000D_
Wheel Mount - Universal Wheel Mount_x000D_
_x000D_
_</t>
  </si>
  <si>
    <t>Universal Wheel Deck/Plate for Alpine Racing TRX_x000D_
_x000D_
_gpo_field_name - Wheel Mount_x000D_
_x000D_
_gpo_parent_product_group - 1711279392089</t>
  </si>
  <si>
    <t>TRX Hybrid Fixed Fiberglass Seat - Alpine 2023 Livery - Seat Only_x000D_
_x000D_
_gpo_field_name - Seat_x000D_
_x000D_
_gpo_parent_product_group - 1711279392089</t>
  </si>
  <si>
    <t>Universal Gear Shifter Mount for Alpine Racing TRX - Blue_x000D_
_x000D_
_gpo_field_name - Shifter_x000D_
_x000D_
_gpo_parent_product_group - 1711279392089</t>
  </si>
  <si>
    <t>Integrated Single Monitor Stand for Trak Racer Alpine Racing TRX - Holds up to 70"_x000D_
_x000D_
_gpo_field_name - Monitor Stand_x000D_
_x000D_
_gpo_parent_product_group - 1711279392089</t>
  </si>
  <si>
    <t>Caster Wheels, Brake &amp; Mounting Brackets for TR8, TR8 Pro, RS6 and Alpine Racing TRX_x000D_
_x000D_
_gpo_field_name - Add Ons_x000D_
_x000D_
_gpo_parent_product_group - 1711279392089</t>
  </si>
  <si>
    <t>Add Assembly - Yes_x000D_
_x000D_
_gpo_field_name - Assembly_x000D_
_x000D_
_gpo_parent_product_group - 1711279392089</t>
  </si>
  <si>
    <t>144615</t>
  </si>
  <si>
    <t>13362</t>
  </si>
  <si>
    <t>TR160S-L-4PBAL-EU</t>
  </si>
  <si>
    <t>144551</t>
  </si>
  <si>
    <t>Trak Racer Multi-Use Sim Racing Gloves - Blue - M_x000D_
_x000D_
Product ETA - Contact us for stock information</t>
  </si>
  <si>
    <t>40x40mm 500mm Extruded Profile with Threaded End_x000D_
_x000D_
Product ETA - Pre-order now! Estimated Delivery Date late February</t>
  </si>
  <si>
    <t>144210</t>
  </si>
  <si>
    <t>144087</t>
  </si>
  <si>
    <t>144074</t>
  </si>
  <si>
    <t>144059</t>
  </si>
  <si>
    <t>144029</t>
  </si>
  <si>
    <t>143964</t>
  </si>
  <si>
    <t>143963</t>
  </si>
  <si>
    <t>TR1603 TR ONE - Wheel Deck / Pre-drilled Plate</t>
  </si>
  <si>
    <t>143951</t>
  </si>
  <si>
    <t>143857</t>
  </si>
  <si>
    <t>Heusinkveld Shifter Sequential
Product ETA: - Contact us for stock information
_is_preorder - Pre-order item
_preorder_locale - en</t>
  </si>
  <si>
    <t>143783</t>
  </si>
  <si>
    <t>143761</t>
  </si>
  <si>
    <t>143660</t>
  </si>
  <si>
    <t>143652</t>
  </si>
  <si>
    <t>Small Freestanding Triple Monitor Stand - 800mm / 31.5" Wide_x000D_
_x000D_
_has_gpo - 352985</t>
  </si>
  <si>
    <t>TR120 Racing Simulator - Universal Wheel Mount / Aluminium Profile with Heel Plate / Shifter Mount - Long Arm_x000D_
_x000D_
_has_gpo - 285297</t>
  </si>
  <si>
    <t>143612</t>
  </si>
  <si>
    <t>143564</t>
  </si>
  <si>
    <t>Integrated Single Monitor Stand for Trak Racer Alpine Racing TRX - Holds up to 70"_x000D_
_x000D_
Product ETA - Pre-order now! Estimated Delivery Date late January</t>
  </si>
  <si>
    <t>143459</t>
  </si>
  <si>
    <t>143405</t>
  </si>
  <si>
    <t>Alpine Racing TRX - Alpine Racing Blue 2023
Monitor Stand - Integrated Single
Seat - Black
Shifter - Blue
Wheel Mount - Fanatec Direct Drive Mount
_gpo_product_group - 1710719963268
_has_gpo - 398448</t>
  </si>
  <si>
    <t>TRX Hybrid Fixed Fiberglass Seat - All Black - Seat Only
_gpo_field_name - Seat
_gpo_parent_product_group - 1710719963268</t>
  </si>
  <si>
    <t>Universal Gear Shifter Mount for Alpine Racing TRX - Blue
_gpo_field_name - Shifter
_gpo_parent_product_group - 1710719963268</t>
  </si>
  <si>
    <t>Integrated Single Monitor Stand for Trak Racer Alpine Racing TRX - Holds up to 70"
_gpo_field_name - Monitor Stand
_gpo_parent_product_group - 1710719963268</t>
  </si>
  <si>
    <t>143262</t>
  </si>
  <si>
    <t>143254</t>
  </si>
  <si>
    <t>Alpine Racing TRX - Black
Accessories - Wireless Gaming Headset
Add Ons - Caster Wheels Break &amp; Mounting Brackets
Seat - Black
Shifter - Black
Wheel Mount - Fanatec Direct Drive Mount
_gpo_product_group - 1710632770060
_has_gpo - 398448</t>
  </si>
  <si>
    <t>TRX Hybrid Fixed Fiberglass Seat - All Black - Seat Only
_gpo_field_name - Seat
_gpo_parent_product_group - 1710632770060</t>
  </si>
  <si>
    <t>Universal Gear Shifter Mount for Alpine Racing TRX - Black
_gpo_field_name - Shifter
_gpo_parent_product_group - 1710632770060</t>
  </si>
  <si>
    <t>Caster Wheels, Brake &amp; Mounting Brackets for TR8, TR8 Pro, RS6 and Alpine Racing TRX
_gpo_field_name - Add Ons
_gpo_parent_product_group - 1710632770060</t>
  </si>
  <si>
    <t>Trak Racer Wireless Gaming Headset
_gpo_field_name - Accessories
_gpo_parent_product_group - 1710632770060</t>
  </si>
  <si>
    <t>143249</t>
  </si>
  <si>
    <t>143202</t>
  </si>
  <si>
    <t>143039</t>
  </si>
  <si>
    <t>142972</t>
  </si>
  <si>
    <t>142807</t>
  </si>
  <si>
    <t>142711</t>
  </si>
  <si>
    <t>Alpine Racing TRX - Black
Add Ons - Caster Wheels Break &amp; Mounting Brackets
Monitor Stand - Integrated Single
Seat - Black
Shifter - Black
Wheel Mount - Fanatec Direct Drive Mount
_gpo_product_group - 1710360400019
_has_gpo - 398448</t>
  </si>
  <si>
    <t>TRX Hybrid Fixed Fiberglass Seat - All Black - Seat Only
_gpo_field_name - Seat
_gpo_parent_product_group - 1710360400019</t>
  </si>
  <si>
    <t>Universal Gear Shifter Mount for Alpine Racing TRX - Black
_gpo_field_name - Shifter
_gpo_parent_product_group - 1710360400019</t>
  </si>
  <si>
    <t>Integrated Single Monitor Stand for Trak Racer Alpine Racing TRX - Holds up to 70"
_gpo_field_name - Monitor Stand
_gpo_parent_product_group - 1710360400019</t>
  </si>
  <si>
    <t>Caster Wheels, Brake &amp; Mounting Brackets for TR8, TR8 Pro, RS6 and Alpine Racing TRX
_gpo_field_name - Add Ons
_gpo_parent_product_group - 1710360400019</t>
  </si>
  <si>
    <t>142600</t>
  </si>
  <si>
    <t>5-SPEAKER MOUNT UPGRADE KIT FOR TR8 PRO RACING SIMULATOR_x000D_
_x000D_
Product ETA: -</t>
  </si>
  <si>
    <t>142582</t>
  </si>
  <si>
    <t>Coupon: Faulty original casters delivered with TR43757</t>
  </si>
  <si>
    <t>Shipping: [Australia Post]Regular Parcel (S)</t>
  </si>
  <si>
    <t>142521</t>
  </si>
  <si>
    <t>HIKE IT-XS Premium Vehicle Specific Pedal Controller with 9 Driving Modes - HXS-86T_x000D_
_x000D_
Engine - ALL ENGINES_x000D_
_x000D_
Make - Ford_x000D_
_x000D_
Model - Falcon_x000D_
_x000D_
Year - 2005-2008 (BA BF)</t>
  </si>
  <si>
    <t>142514</t>
  </si>
  <si>
    <t>40x40 Swivel Joint for 8mm Aluminium Extruded Profiles_x000D_
_x000D_
Product ETA - Pre-order now! Estimated Delivery Date late March</t>
  </si>
  <si>
    <t>142322</t>
  </si>
  <si>
    <t>142190</t>
  </si>
  <si>
    <t>141929</t>
  </si>
  <si>
    <t>Alpine Racing TRX - Alpine Racing Blue 2023_x000D_
_x000D_
Monitor Stand - Integrated Single_x000D_
_x000D_
Seat - Alpine Racing Blue_x000D_
_x000D_
Wheel Mount - Front Mount Direct Drive_x000D_
_x000D_
_gpo_product_group - 1710163243107_x000D_
_x000D_
_has_gpo - 252148</t>
  </si>
  <si>
    <t>TR-One Universal Direct Fit Wheel Mount - requires TR80-NWMA_x000D_
_x000D_
_gpo_field_name - Wheel Mount_x000D_
_x000D_
_gpo_parent_product_group - 1710163243107</t>
  </si>
  <si>
    <t>TRX Hybrid Fixed Fiberglass Seat - Alpine 2023 Livery - Seat Only_x000D_
_x000D_
_gpo_field_name - Seat_x000D_
_x000D_
_gpo_parent_product_group - 1710163243107</t>
  </si>
  <si>
    <t>Integrated Single Monitor Stand for Trak Racer Alpine Racing TRX - Holds up to 70"_x000D_
_x000D_
_gpo_field_name - Monitor Stand_x000D_
_x000D_
_gpo_parent_product_group - 1710163243107</t>
  </si>
  <si>
    <t>141878</t>
  </si>
  <si>
    <t>141712</t>
  </si>
  <si>
    <t>Alpine Racing TRX - Alpine Racing Blue 2023_x000D_
_x000D_
Monitor Stand - Integrated Single_x000D_
_x000D_
Seat - Alpine Racing Blue_x000D_
_x000D_
Shifter - Blue_x000D_
_x000D_
Wheel Mount - Fanatec Direct Drive Mount_x000D_
_x000D_
_gpo_product_group - 1710004101853_x000D_
_x000D_
_has_gpo - 398448</t>
  </si>
  <si>
    <t>TRX Hybrid Fixed Fiberglass Seat - Alpine 2023 Livery - Seat Only_x000D_
_x000D_
_gpo_field_name - Seat_x000D_
_x000D_
_gpo_parent_product_group - 1710004101853</t>
  </si>
  <si>
    <t>Universal Gear Shifter Mount for Alpine Racing TRX - Blue_x000D_
_x000D_
_gpo_field_name - Shifter_x000D_
_x000D_
_gpo_parent_product_group - 1710004101853</t>
  </si>
  <si>
    <t>Integrated Single Monitor Stand for Trak Racer Alpine Racing TRX - Holds up to 70"_x000D_
_x000D_
_gpo_field_name - Monitor Stand_x000D_
_x000D_
_gpo_parent_product_group - 1710004101853</t>
  </si>
  <si>
    <t>13054</t>
  </si>
  <si>
    <t>TR160-WMINV3-CA</t>
  </si>
  <si>
    <t>141426</t>
  </si>
  <si>
    <t>TR8 Pro Racing Simulator_x000D_
_x000D_
Monitor Stand - Integrated Single_x000D_
_x000D_
Seat - Black_x000D_
_x000D_
_gpo_product_group - 1709783117737_x000D_
_x000D_
_has_gpo - 286916</t>
  </si>
  <si>
    <t>TRX Hybrid Fixed Fiberglass Seat - All Black - Seat Only_x000D_
_x000D_
_gpo_field_name - Seat_x000D_
_x000D_
_gpo_parent_product_group - 1709783117737</t>
  </si>
  <si>
    <t>Cockpit-Mounted Single Monitor Stand for Trak Racer TR8 Pro_x000D_
_x000D_
_gpo_field_name - Monitor Stand_x000D_
_x000D_
_gpo_parent_product_group - 1709783117737</t>
  </si>
  <si>
    <t>Coupon: TR08PTHDCGN5</t>
  </si>
  <si>
    <t>141388</t>
  </si>
  <si>
    <t>141220</t>
  </si>
  <si>
    <t>141107</t>
  </si>
  <si>
    <t>TR8020 Spare Corner Bracket - 80 x 40mm - Red
Product ETA: - Contact us for stock information
_is_preorder - Pre-order item
_preorder_locale - en</t>
  </si>
  <si>
    <t>140900</t>
  </si>
  <si>
    <t>Coupon: TR-MAT4 returned</t>
  </si>
  <si>
    <t>140808</t>
  </si>
  <si>
    <t>Heusinkveld Ultimate+ - clutch only_x000D_
_x000D_
Product ETA - Contact us for stock information</t>
  </si>
  <si>
    <t>140781</t>
  </si>
  <si>
    <t>140719</t>
  </si>
  <si>
    <t>140578</t>
  </si>
  <si>
    <t>140575</t>
  </si>
  <si>
    <t>140540</t>
  </si>
  <si>
    <t>140116</t>
  </si>
  <si>
    <t>Universal Bass Shaker/Buttkicker/Tactile Transducer Sim Rig Mount_x000D_
_x000D_
Product ETA -</t>
  </si>
  <si>
    <t>Recliner Seat - Seat With Brackets_x000D_
_x000D_
_gpo_field_name - Seat_x000D_
_x000D_
_gpo_parent_product_group - 1708453808086</t>
  </si>
  <si>
    <t>Caster Wheels, Brake &amp; Mounting Brackets for TR8, TR8 Pro, RS6 and Alpine Racing TRX_x000D_
_x000D_
_gpo_field_name - Add Ons_x000D_
_x000D_
_gpo_parent_product_group - 1708453808086</t>
  </si>
  <si>
    <t>M8 X 20mm Hex Screws - Set of 20_x000D_
_x000D_
Product ETA - Pre-order now! Estimated Delivery Date late March</t>
  </si>
  <si>
    <t>Coupon: Missing.</t>
  </si>
  <si>
    <t>TR160S Racing Simulator</t>
  </si>
  <si>
    <t>134595</t>
  </si>
  <si>
    <t>Coupon: Missing. 211161</t>
  </si>
  <si>
    <t>134451</t>
  </si>
  <si>
    <t>134091</t>
  </si>
  <si>
    <t>133827</t>
  </si>
  <si>
    <t>Coupon: Compensation. 302028</t>
  </si>
  <si>
    <t>133789</t>
  </si>
  <si>
    <t>Coupon: Missing. 307808</t>
  </si>
  <si>
    <t>133719</t>
  </si>
  <si>
    <t>133438</t>
  </si>
  <si>
    <t>132877</t>
  </si>
  <si>
    <t>132811</t>
  </si>
  <si>
    <t>132550</t>
  </si>
  <si>
    <t>132540</t>
  </si>
  <si>
    <t>132331</t>
  </si>
  <si>
    <t>132179</t>
  </si>
  <si>
    <t>132082</t>
  </si>
  <si>
    <t>132002</t>
  </si>
  <si>
    <t>Alpine Racing TRX - Alpine Racing Blue 2023_x000D_
_x000D_
Add Ons - PC Shelf, Caster Wheels Break &amp; Mounting Brackets, Keyboard &amp; Mouse Mount_x000D_
_x000D_
Monitor Stand - Integrated Single_x000D_
_x000D_
Seat - Alpine Racing Blue_x000D_
_x000D_
Shifter - Blue_x000D_
_x000D_
Wheel Mount - Front Mount Direct Driv</t>
  </si>
  <si>
    <t>TRX Hybrid Fixed Fiberglass Seat - Alpine 2023 Livery - Seat Only_x000D_
_x000D_
_gpo_field_name - Seat_x000D_
_x000D_
_gpo_parent_product_group - 1705069471547</t>
  </si>
  <si>
    <t>Universal Gear Shifter Mount for Alpine Racing TRX - Blue_x000D_
_x000D_
_gpo_field_name - Shifter_x000D_
_x000D_
_gpo_parent_product_group - 1705069471547</t>
  </si>
  <si>
    <t>Integrated Single Monitor Stand for Trak Racer Alpine Racing TRX - Holds up to 70"_x000D_
_x000D_
_gpo_field_name - Monitor Stand_x000D_
_x000D_
_gpo_parent_product_group - 1705069471547</t>
  </si>
  <si>
    <t>Trak Racer Computer PC Control Box Shelf for Trak Racer TR8 Pro and Alpine Racing TRX_x000D_
_x000D_
_gpo_field_name - Add Ons_x000D_
_x000D_
_gpo_parent_product_group - 1705069471547</t>
  </si>
  <si>
    <t>Caster Wheels, Brake &amp; Mounting Brackets for TR8, TR8 Pro, RS6 and Alpine Racing TRX_x000D_
_x000D_
_gpo_field_name - Add Ons_x000D_
_x000D_
_gpo_parent_product_group - 1705069471547</t>
  </si>
  <si>
    <t>131755</t>
  </si>
  <si>
    <t>131739</t>
  </si>
  <si>
    <t>HE Shifter INSTORE</t>
  </si>
  <si>
    <t>131174</t>
  </si>
  <si>
    <t>131061</t>
  </si>
  <si>
    <t>130972</t>
  </si>
  <si>
    <t>130838</t>
  </si>
  <si>
    <t>130779</t>
  </si>
  <si>
    <t>130632</t>
  </si>
  <si>
    <t>Instore TR80 LITE</t>
  </si>
  <si>
    <t>130404</t>
  </si>
  <si>
    <t>tr-80b</t>
  </si>
  <si>
    <t>130208</t>
  </si>
  <si>
    <t>130204</t>
  </si>
  <si>
    <t>130121</t>
  </si>
  <si>
    <t>instore wheel mount</t>
  </si>
  <si>
    <t>130082</t>
  </si>
  <si>
    <t>130065</t>
  </si>
  <si>
    <t>TR80 LITE Racing Simulator_x000D_
_x000D_
_has_gpo - 288460</t>
  </si>
  <si>
    <t>129290</t>
  </si>
  <si>
    <t>129285</t>
  </si>
  <si>
    <t>Coupon: Original returned to warehouse.</t>
  </si>
  <si>
    <t>129166</t>
  </si>
  <si>
    <t>128792</t>
  </si>
  <si>
    <t>tr160 showroom</t>
  </si>
  <si>
    <t>128771</t>
  </si>
  <si>
    <t>128618</t>
  </si>
  <si>
    <t>128576</t>
  </si>
  <si>
    <t>Trak Racer Multi-Use Sim Racing Gloves - Blue - L_x000D_
_x000D_
Product ETA: - Contact us for stock information</t>
  </si>
  <si>
    <t>127953</t>
  </si>
  <si>
    <t>127651</t>
  </si>
  <si>
    <t>127477</t>
  </si>
  <si>
    <t>Shipping: Direct Freight</t>
  </si>
  <si>
    <t>127117</t>
  </si>
  <si>
    <t>127108</t>
  </si>
  <si>
    <t>Trak Racer Multi-Use Sim Racing Gloves - Blue - M_x000D_
_x000D_
Product ETA: - Contact us for stock information</t>
  </si>
  <si>
    <t>126848</t>
  </si>
  <si>
    <t>126768</t>
  </si>
  <si>
    <t>125208</t>
  </si>
  <si>
    <t>123849</t>
  </si>
  <si>
    <t>123751</t>
  </si>
  <si>
    <t>TR160 Mk4 Racing Simulator - TR ONE - Direct Drive Front / Aluminium Profile with Heel Plate_x000D_
_x000D_
_has_gpo - 285295</t>
  </si>
  <si>
    <t>Shipping: UPS</t>
  </si>
  <si>
    <t>122038</t>
  </si>
  <si>
    <t>121851</t>
  </si>
  <si>
    <t>121821</t>
  </si>
  <si>
    <t>121273</t>
  </si>
  <si>
    <t>120726</t>
  </si>
  <si>
    <t>120443</t>
  </si>
  <si>
    <t>120310</t>
  </si>
  <si>
    <t>117569</t>
  </si>
  <si>
    <t>TRX SEAT IN STORE</t>
  </si>
  <si>
    <t>117567</t>
  </si>
  <si>
    <t>Cockpit-Mounted Quad Monitor Stand - up to 45" Displays</t>
  </si>
  <si>
    <t>116550</t>
  </si>
  <si>
    <t>Office stock</t>
  </si>
  <si>
    <t>116425</t>
  </si>
  <si>
    <t>HIKE IT-XS Premium Vehicle Specific Pedal Controller with 9 Driving Modes - HXS-589_x000D_
_x000D_
Engine - ALL ENGINES_x000D_
_x000D_
Make - Dodge_x000D_
_x000D_
Model - RAM 1500_x000D_
_x000D_
Year - 2007-2018</t>
  </si>
  <si>
    <t>114913</t>
  </si>
  <si>
    <t>Trak Racer TR80 Rennsimulator MK5 TR ONE - Fanatec DD - TR ONE - Fanatec DD</t>
  </si>
  <si>
    <t>Nur fester Fiberglas-Sitz im Rallye-Stil - Seat Only</t>
  </si>
  <si>
    <t>113845</t>
  </si>
  <si>
    <t>113144</t>
  </si>
  <si>
    <t>TR120 Racing Simulator - TR ONE - DD Front Mount / Aluminium Profile with Heel Plate / Shifter Mount - Long Arm
_has_gpo - 291828</t>
  </si>
  <si>
    <t>TR One Aluminium Profile Base Kit - Red
Works with Fanatec Direct Drive</t>
  </si>
  <si>
    <t>Coupon: TR08EE0MXGW5GH</t>
  </si>
  <si>
    <t>112521</t>
  </si>
  <si>
    <t>112052</t>
  </si>
  <si>
    <t>110298</t>
  </si>
  <si>
    <t>109816</t>
  </si>
  <si>
    <t>Integrated Triple Monitor Stand for Trak Racer TR8</t>
  </si>
  <si>
    <t>Keyboard and Mouse Mount for RS6, FS3, TR8 MK4 and 5 (EXCLUDING TR8-PRO) and more</t>
  </si>
  <si>
    <t>Shipping: Economic Express</t>
  </si>
  <si>
    <t>109065</t>
  </si>
  <si>
    <t>TR8 Pro in store promo</t>
  </si>
  <si>
    <t>108827</t>
  </si>
  <si>
    <t>107885</t>
  </si>
  <si>
    <t>TR8 5 Speaker Mount Upgrade Kit - (Does not work with TR8 PRO)</t>
  </si>
  <si>
    <t>107259</t>
  </si>
  <si>
    <t>LOGITECH-PS5</t>
  </si>
  <si>
    <t>PS5-DIG</t>
  </si>
  <si>
    <t>GT7-DIG</t>
  </si>
  <si>
    <t>106904</t>
  </si>
  <si>
    <t>Coupon: EV Event</t>
  </si>
  <si>
    <t>106590</t>
  </si>
  <si>
    <t>105246</t>
  </si>
  <si>
    <t>104470</t>
  </si>
  <si>
    <t>Shipping: Standard</t>
  </si>
  <si>
    <t>104459</t>
  </si>
  <si>
    <t>104458</t>
  </si>
  <si>
    <t>104457</t>
  </si>
  <si>
    <t>104452</t>
  </si>
  <si>
    <t>101458</t>
  </si>
  <si>
    <t>Coupon: TEST ORDER TEST ORDER</t>
  </si>
  <si>
    <t>101314</t>
  </si>
  <si>
    <t>101204</t>
  </si>
  <si>
    <t>99606</t>
  </si>
  <si>
    <t>92675</t>
  </si>
  <si>
    <t>92324</t>
  </si>
  <si>
    <t>Pedal Slider Kit for Trak Racer FS3, RS6 and TR8 Pro</t>
  </si>
  <si>
    <t>92128</t>
  </si>
  <si>
    <t>90174</t>
  </si>
  <si>
    <t>Coupon: Received incorrect unit</t>
  </si>
  <si>
    <t>2/29/2024</t>
  </si>
  <si>
    <t>3/31/2024</t>
  </si>
  <si>
    <t>Trak Racer Trak Racer ARC Sentry</t>
  </si>
  <si>
    <t>10017</t>
  </si>
  <si>
    <t>TR120-APBNP-NZ</t>
  </si>
  <si>
    <t>10388</t>
  </si>
  <si>
    <t>TR160-4PBNP-NZ</t>
  </si>
  <si>
    <t>10552</t>
  </si>
  <si>
    <t>SP-TR80-13-US</t>
  </si>
  <si>
    <t>10711</t>
  </si>
  <si>
    <t>TR80-CUPHOLD-TEST</t>
  </si>
  <si>
    <t>10755</t>
  </si>
  <si>
    <t>TR80-NWMABL-SM</t>
  </si>
  <si>
    <t>10883</t>
  </si>
  <si>
    <t>TR80L-WM-NZ</t>
  </si>
  <si>
    <t>10884</t>
  </si>
  <si>
    <t>TR80L-WMSFT-NZ</t>
  </si>
  <si>
    <t>10888</t>
  </si>
  <si>
    <t>TR80L-WMSMEXSL-NZ</t>
  </si>
  <si>
    <t>11136</t>
  </si>
  <si>
    <t>MS-FM-DL-NZ</t>
  </si>
  <si>
    <t>11316</t>
  </si>
  <si>
    <t>SA-07-UPS-NZ</t>
  </si>
  <si>
    <t>11630</t>
  </si>
  <si>
    <t>TEST</t>
  </si>
  <si>
    <t>1208</t>
  </si>
  <si>
    <t>12094</t>
  </si>
  <si>
    <t>RS6-TM2-NZ</t>
  </si>
  <si>
    <t>12801</t>
  </si>
  <si>
    <t>DBOX-3250i-AU</t>
  </si>
  <si>
    <t>13060</t>
  </si>
  <si>
    <t>TR160-DDINV3-CA</t>
  </si>
  <si>
    <t>13110</t>
  </si>
  <si>
    <t>TRX-BLK-NZ</t>
  </si>
  <si>
    <t>13119</t>
  </si>
  <si>
    <t>TRX-A-TK-UK</t>
  </si>
  <si>
    <t>13178</t>
  </si>
  <si>
    <t>AL-40-500</t>
  </si>
  <si>
    <t>13270</t>
  </si>
  <si>
    <t>TR160-DDPBNP-DB-EU</t>
  </si>
  <si>
    <t>13311</t>
  </si>
  <si>
    <t>TR160S-L-WMPBAL</t>
  </si>
  <si>
    <t>13359</t>
  </si>
  <si>
    <t>TR160S-L-WMPBAL-EU</t>
  </si>
  <si>
    <t>13364</t>
  </si>
  <si>
    <t>TR160S-L-DDPBNP-EU</t>
  </si>
  <si>
    <t>13376</t>
  </si>
  <si>
    <t>TR160S-DDPBNP-UK</t>
  </si>
  <si>
    <t>13386</t>
  </si>
  <si>
    <t>TR160S-L-4PBAL-UK</t>
  </si>
  <si>
    <t>13490</t>
  </si>
  <si>
    <t>Test-TR</t>
  </si>
  <si>
    <t>TR-REX-M2 </t>
  </si>
  <si>
    <t xml:space="preserve">TR-TR8BLM4 </t>
  </si>
  <si>
    <t>TRX-SHIFTER-ALP23 </t>
  </si>
  <si>
    <t>13561</t>
  </si>
  <si>
    <t>HE-SPS2B</t>
  </si>
  <si>
    <t>Sim Pedals Sprint 2-Pedal Set Black</t>
  </si>
  <si>
    <t>1156</t>
  </si>
  <si>
    <t>RS6-04-B-PART2</t>
  </si>
  <si>
    <t>TR8020 RS6-BLK Component Box 2</t>
  </si>
  <si>
    <t>10449</t>
  </si>
  <si>
    <t>RS6-DZWYCB</t>
  </si>
  <si>
    <t>seat right panel</t>
  </si>
  <si>
    <t>TR UNDER CLAIM US</t>
  </si>
  <si>
    <t>13567</t>
  </si>
  <si>
    <t>VNM-PE01FABB</t>
  </si>
  <si>
    <t>VNM Pedal Brake Face Bracket</t>
  </si>
  <si>
    <t>13566</t>
  </si>
  <si>
    <t>HE-HBV2B</t>
  </si>
  <si>
    <t>Sim Handbrake Black</t>
  </si>
  <si>
    <t>Esportsim srl</t>
  </si>
  <si>
    <t>1623</t>
  </si>
  <si>
    <t>HI-1189B</t>
  </si>
  <si>
    <t>HIKEit X5 Electronic Drive Throttle Pedal Accelerator Controller for Infiniti Nissan</t>
  </si>
  <si>
    <t>1639</t>
  </si>
  <si>
    <t>HI-1208B</t>
  </si>
  <si>
    <t>HIKEit X5 Electronic Drive Throttle Pedal Accelerator Controller for Ford Mazda Volvo</t>
  </si>
  <si>
    <t>1756</t>
  </si>
  <si>
    <t>HI-1508B</t>
  </si>
  <si>
    <t>HIKEit X5 Electronic Drive Throttle Pedal Accelerator Controller for Alfa Romeo Chery Citroen</t>
  </si>
  <si>
    <t>SPARCO GAMING SEAT GP RED/ROSSO</t>
  </si>
  <si>
    <t>Sparco Motor Sports, Inc.</t>
  </si>
  <si>
    <t>Sparco SEAT GRID QRT BLACK</t>
  </si>
  <si>
    <t>Biesheuvel Autosport B.V.</t>
  </si>
  <si>
    <t>Sparco SEAT CIRCUIT II QRT BLACK</t>
  </si>
  <si>
    <t>Sparco SEAT REV QRT</t>
  </si>
  <si>
    <t>SPARCO GAMING SEAT GP BLACK</t>
  </si>
  <si>
    <t>Simucube Premium Torque Off Button </t>
  </si>
  <si>
    <t>SPARCO GAMING SEAT EVO XL BLACK</t>
  </si>
  <si>
    <t>13565</t>
  </si>
  <si>
    <t>HE-SPSBP20</t>
  </si>
  <si>
    <t>Sprint Baseplate Black</t>
  </si>
  <si>
    <t>Cube CSX-3 - Set of 2 Extra Paddles</t>
  </si>
  <si>
    <t>Cube F-PRO-BLUE Formula Sim Racing Steering Wheel (comes with blue hub)</t>
  </si>
  <si>
    <t>Electronics</t>
  </si>
  <si>
    <t>Cube F-CORE Formula Sim Racing Steering Wheel - 2 Paddles / Black Hub</t>
  </si>
  <si>
    <t>SC 2 packaging 3-4 units</t>
  </si>
  <si>
    <t>13559</t>
  </si>
  <si>
    <t>TR80-SMEX4-BLK</t>
  </si>
  <si>
    <t>80X40MM SHIFTER SUPPORT - BLACK</t>
  </si>
  <si>
    <t>SC 2 packaging 5-6 units</t>
  </si>
  <si>
    <t>DHL road freight to Hikeit Trak Racer</t>
  </si>
  <si>
    <t>13452</t>
  </si>
  <si>
    <t>TM-B7</t>
  </si>
  <si>
    <t>153808</t>
  </si>
  <si>
    <t>TR-One Gen2 Universal Shifter Mount for 40mm wide Aluminium Profile
Product ETA: - Contact us for stock information</t>
  </si>
  <si>
    <t>153807</t>
  </si>
  <si>
    <t>153804</t>
  </si>
  <si>
    <t>Heusinkveld Sprint 2-Pedal Set
Product ETA: - Contact us for stock information</t>
  </si>
  <si>
    <t>153803</t>
  </si>
  <si>
    <t>153802</t>
  </si>
  <si>
    <t>Large Freestanding Triple Monitor Stand - 1200mm / 47.25" Wide
Product ETA: - Pre-order now! Estimated Delivery Date mid May
_has_gpo - 352990</t>
  </si>
  <si>
    <t>153801</t>
  </si>
  <si>
    <t>TR80 Racing Simulator MK5 - TR ONE - Fanatec DD
Product ETA: - Pre-order now! Estimated Delivery Date mid May</t>
  </si>
  <si>
    <t>153800</t>
  </si>
  <si>
    <t>153799</t>
  </si>
  <si>
    <t>TR8 Pro Racing Simulator
Monitor Stand - Free Standing Dual
Optional Wheel Mount Add On - Universal Direct Motor Mount
_gpo_product_group - 1715068154280
_has_gpo - 286916</t>
  </si>
  <si>
    <t>Universal Direct Motor Mount for Simucube, Simucube 2, VRS, Simagic, MIGE, Fanatec and more
_gpo_field_name - Optional Wheel Mount Add On
_gpo_parent_product_group - 1715068154280</t>
  </si>
  <si>
    <t>Large Freestanding Dual Monitor Stand
_gpo_field_name - Monitor Stand
_gpo_parent_product_group - 1715068154280</t>
  </si>
  <si>
    <t>Keyboard and Mouse Mount for RS6, FS3, TR8 MK4 and 5 (Excluding TR8 Pro) and more
Product ETA: - Contact us for stock information</t>
  </si>
  <si>
    <t>Universal Dual-Lock Seat Slider Kit
Product ETA: - Pre-order now! Estimated Delivery Date late June</t>
  </si>
  <si>
    <t>153798</t>
  </si>
  <si>
    <t>Universal TR-One Left or Right Side Handbrake Mount
_gpo_field_name - Add Ons
_gpo_parent_product_group - 1715800757238</t>
  </si>
  <si>
    <t>Large Cockpit-Mounted Triple Monitor Mount - 1200mm / 47.25" Wide
_gpo_field_name - Monitor Stand
_gpo_parent_product_group - 1715800757238</t>
  </si>
  <si>
    <t>GT Style Fixed Fiberglass Seat - Seat with Bracket
_gpo_field_name - Seats
_gpo_parent_product_group - 1715800757238</t>
  </si>
  <si>
    <t>TR120 Racing Simulator - TR ONE - DD SIDE MOUNT - Fanatec / Aluminium Profile with Heel Plate / Shifter Mount - Long Arm
Add Ons - Handbrake Mount - Left or Right Side
Monitor Stand - Cockpit Mounted Triple
Seats - GT Style Fixed Fiberglass Seat (Brack</t>
  </si>
  <si>
    <t>153797</t>
  </si>
  <si>
    <t>153796</t>
  </si>
  <si>
    <t>TR80 Racing Simulator MK5 - TR ONE - Fanatec DD
Seat - Rally Style Fixed Fiberglass Seat (Bracket Included)
_gpo_product_group - 1715802505648
_has_gpo - 285297</t>
  </si>
  <si>
    <t>Rally Style Fixed Fiberglass Seat - Seat with Brackets
_gpo_field_name - Seat
_gpo_parent_product_group - 1715802505648</t>
  </si>
  <si>
    <t>153795</t>
  </si>
  <si>
    <t>TR80 Racing Simulator MK5 - TR ONE - Fanatec DD
Seat - Rally Style Fixed Fiberglass Seat (Bracket Included)
_gpo_product_group - 1715800987198
_has_gpo - 285297</t>
  </si>
  <si>
    <t>Rally Style Fixed Fiberglass Seat - Seat with Brackets
_gpo_field_name - Seat
_gpo_parent_product_group - 1715800987198</t>
  </si>
  <si>
    <t>153791</t>
  </si>
  <si>
    <t>Left/Right Side Shifter/Handbrake Upgrade Kit - Black
Product ETA: - Pre-order now! Estimated Delivery Date mid June</t>
  </si>
  <si>
    <t>153790</t>
  </si>
  <si>
    <t>TR80 Racing Simulator MK5 - TR ONE - Direct Drive Front
_has_gpo - 285297</t>
  </si>
  <si>
    <t>153788</t>
  </si>
  <si>
    <t>153786</t>
  </si>
  <si>
    <t>153784</t>
  </si>
  <si>
    <t>Coupon: TR08LL6DFZWQ</t>
  </si>
  <si>
    <t>153783</t>
  </si>
  <si>
    <t>TR80 Racing Simulator MK5 - TR ONE - Direct Drive Front
Popular Add Ons - Bracket for Rally / GT Seat, Adjustable Keyboard Tray Upgrade Kit
_gpo_product_group - 1715773502789
_has_gpo - 285297</t>
  </si>
  <si>
    <t>O/S Seat Bracket for GT/Formula Seating Position
_gpo_field_name - Popular Add Ons
_gpo_parent_product_group - 1715773502789</t>
  </si>
  <si>
    <t>Aluminium Profile Adjustable Keyboard Tray Upgrade Kit
_gpo_field_name - Popular Add Ons
_gpo_parent_product_group - 1715773502789</t>
  </si>
  <si>
    <t>Coupon: TR08FP2JRJTM</t>
  </si>
  <si>
    <t>153781</t>
  </si>
  <si>
    <t>FS3 Steering Wheel Stand/Simulator
_has_gpo - 291870</t>
  </si>
  <si>
    <t>153778</t>
  </si>
  <si>
    <t>TR160 Mk4 Racing Simulator - Standard Wheel Deck / Aluminium Profile with Heel Plate
Product ETA - Pre-order now! Estimated Delivery Date late May
_has_gpo - 285295</t>
  </si>
  <si>
    <t>153777</t>
  </si>
  <si>
    <t>VNM Shifter-handbrake Side-by-Side mounting plate
Product ETA: - Contact us for stock information</t>
  </si>
  <si>
    <t>VNM Pedals Base plate
Product ETA - Contact us for stock information</t>
  </si>
  <si>
    <t>153774</t>
  </si>
  <si>
    <t>153773</t>
  </si>
  <si>
    <t>Simucube Quick Release Wheel Side Kit
Product ETA - Pre-order now! Estimated Delivery Date mid May</t>
  </si>
  <si>
    <t>Simucube 2 Pro Direct Drive System - R2
Product ETA: - Contact us for stock information
_has_gpo - 345523</t>
  </si>
  <si>
    <t>153772</t>
  </si>
  <si>
    <t>TR80 Racing Simulator MK5 - TR ONE - Direct Drive Front
Popular Add Ons - Swivel Mounted Desk Top, Rubber Feet (Set of 4), Under Seat Buttkicker Mount
Seat - Red &amp; Black Recline Seat (Bracket Included)
_gpo_product_group - 1715780274383
_has_gpo - 291</t>
  </si>
  <si>
    <t>Recliner Seat - Seat With Brackets
_gpo_field_name - Seat
_gpo_parent_product_group - 1715780274383</t>
  </si>
  <si>
    <t>TR8020 620mm Table Top/Desk with Swivel Mount - Black
_gpo_field_name - Popular Add Ons
_gpo_parent_product_group - 1715780274383</t>
  </si>
  <si>
    <t>TR80 &amp; TR160 Stabilizing Feet and Floor Protectors
_gpo_field_name - Popular Add Ons
_gpo_parent_product_group - 1715780274383</t>
  </si>
  <si>
    <t>Buttkicker Mount Upgrade Kit - TR8, TR8 Pro, Alpine Racing TRX and Alum Profile Rigs
_gpo_field_name - Popular Add Ons
_gpo_parent_product_group - 1715780274383</t>
  </si>
  <si>
    <t>Coupon: TR086HNW599W</t>
  </si>
  <si>
    <t>153771</t>
  </si>
  <si>
    <t>Large Freestanding Triple Monitor Stand - 30" to 45" Displays
_has_gpo - 352995</t>
  </si>
  <si>
    <t>153763</t>
  </si>
  <si>
    <t>TR120 Racing Simulator - TR ONE - Wheel Plate / Pre-drilled Plate / None
Popular Add Ons - Bracket for Rally / GT Seat
Product ETA - Pre-order now! Estimated Delivery Date late June
_gpo_product_group - 1714949559832
_has_gpo - 285297</t>
  </si>
  <si>
    <t>153762</t>
  </si>
  <si>
    <t>153760</t>
  </si>
  <si>
    <t>Coupon: TR086RNW06RX</t>
  </si>
  <si>
    <t>153756</t>
  </si>
  <si>
    <t>153752</t>
  </si>
  <si>
    <t>153749</t>
  </si>
  <si>
    <t>Small Cockpit-Mounted Triple Monitor Mount - 800mm / 31.5" Wide
_has_gpo - 352995</t>
  </si>
  <si>
    <t>153746</t>
  </si>
  <si>
    <t>Integrated Single Monitor Stand for Trak Racer TR8 Pro - Holds up to 70"</t>
  </si>
  <si>
    <t>153745</t>
  </si>
  <si>
    <t>Keyboard and Mouse Mount for RS6, FS3, TR8 MK4 and 5 (EXCLUDING TR8-PRO/TRX) and more</t>
  </si>
  <si>
    <t>FS3 Steering Wheel Stand/Simulator</t>
  </si>
  <si>
    <t>Coupon: TR0856MLMS54</t>
  </si>
  <si>
    <t>153742</t>
  </si>
  <si>
    <t>153741</t>
  </si>
  <si>
    <t>RS6 Racing Simulator
Seat - Rally Style Fixed Fiberglass Seat
_gpo_product_group - 1715765002649
_has_gpo - 275366</t>
  </si>
  <si>
    <t>Rally Style Fixed Fiberglass Seat - Seat Only
_gpo_field_name - Seat
_gpo_parent_product_group - 1715765002649</t>
  </si>
  <si>
    <t>153740</t>
  </si>
  <si>
    <t>Universal Caster Wheels with Brake &amp; Mounting Brackets
Product ETA - Pre-order now! Estimated Delivery Date late May</t>
  </si>
  <si>
    <t>153738</t>
  </si>
  <si>
    <t>Small Freestanding Triple Monitor Stand - 800mm / 31.5" Wide
_has_gpo - 352985</t>
  </si>
  <si>
    <t>153737</t>
  </si>
  <si>
    <t>153734</t>
  </si>
  <si>
    <t>34" Ultrawide UWQHD 165Hz 1ms QLED 3440x1440 21:9 Curved Gaming Monitor</t>
  </si>
  <si>
    <t>4th/2nd Top Monitor Mount for Tube Monitor Stands</t>
  </si>
  <si>
    <t>TR160 Mk4 Racing Simulator - Standard Wheel Deck / Pre-drilled Plate</t>
  </si>
  <si>
    <t>TR160 Mk4 Racing Simulator - TR ONE - Wheel Deck / Pre-drilled Plate</t>
  </si>
  <si>
    <t>TR160S Racing Simulator - Blue / Universal Wheel Mount / Pre-Drilled Plate</t>
  </si>
  <si>
    <t>TR8 Pro Racing Simulator</t>
  </si>
  <si>
    <t>TR8 Pro Speaker Mount Upgrade Kit</t>
  </si>
  <si>
    <t>Trak Racer Computer PC Control Box Shelf</t>
  </si>
  <si>
    <t>Trak Tour Steering Wheel</t>
  </si>
  <si>
    <t>Shipping: trak racer shipping eenmalig</t>
  </si>
  <si>
    <t>153733</t>
  </si>
  <si>
    <t>153732</t>
  </si>
  <si>
    <t>TR8 Pro Racing Simulator
Add Ons - Caster Wheels Brake &amp; Mounting Brackets
Seat - Red &amp; Black Recline Seat (Bracket Included)
_gpo_product_group - 1715760423006
_has_gpo - 275345</t>
  </si>
  <si>
    <t>Recliner Seat - Seat With Brackets
_gpo_field_name - Seat
_gpo_parent_product_group - 1715760423006</t>
  </si>
  <si>
    <t>Caster Wheels, Brake &amp; Mounting Brackets for TR8, TR8 Pro, RS6 and Alpine Racing TRX
_gpo_field_name - Add Ons
_gpo_parent_product_group - 1715760423006</t>
  </si>
  <si>
    <t>153730</t>
  </si>
  <si>
    <t>TR160 Mk4 Racing Simulator - TR ONE - Wheel Deck / Pre-drilled Plate
Popular Add Ons - Bracket for Rally / GT Seat
Seat - GT Style Fixed Fiberglass Seat (Bracket Included)
_gpo_product_group - 1715759519486
_has_gpo - 291873</t>
  </si>
  <si>
    <t>GT Style Fixed Fiberglass Seat - Seat with Bracket
_gpo_field_name - Seat
_gpo_parent_product_group - 1715759519486</t>
  </si>
  <si>
    <t>O/S Seat Bracket for GT/Formula Seating Position
_gpo_field_name - Popular Add Ons
_gpo_parent_product_group - 1715759519486</t>
  </si>
  <si>
    <t>153729</t>
  </si>
  <si>
    <t>153728</t>
  </si>
  <si>
    <t>custom item for DM testing</t>
  </si>
  <si>
    <t>Shipping: pick up</t>
  </si>
  <si>
    <t>153727</t>
  </si>
  <si>
    <t>Universal TR-One Pedal Mounting System including Mounting Profile and Heel Rest
Product ETA - Pre-order now! Estimated Delivery Date late May</t>
  </si>
  <si>
    <t>153723</t>
  </si>
  <si>
    <t>TR160 Mk4 Racing Simulator - TR ONE - Wheel Deck / Hybrid Formula/GT/Inverted Kit
Product ETA: - Pre-order now! Estimated Delivery Date mid May
_has_gpo - 286915</t>
  </si>
  <si>
    <t>Coupon: TR08!!NEXTLEVELTR10</t>
  </si>
  <si>
    <t>153718</t>
  </si>
  <si>
    <t>Cube F-CORE Formula Sim Racing Steering Wheel - Red / 2</t>
  </si>
  <si>
    <t>Heusinkveld Ultimate+ - 3 Pedal - Silver</t>
  </si>
  <si>
    <t>D-BOX GEN 5 4250i Haptic System with 4 motion actuators (1.5" stroke/travel range)</t>
  </si>
  <si>
    <t>SPARCO SEAT GRID QRT BLACK</t>
  </si>
  <si>
    <t>TR160S Racing Simulator - Blue / TR One - Direct Drive Front Mount / Pre-Drilled Plate</t>
  </si>
  <si>
    <t>Shipping: Quote for pallet shipping needed</t>
  </si>
  <si>
    <t>153716</t>
  </si>
  <si>
    <t>153714</t>
  </si>
  <si>
    <t>Black TR8020 Spare Corner Bracket - 80 x 40mm</t>
  </si>
  <si>
    <t>Coupon: Missing. 349152</t>
  </si>
  <si>
    <t>153690</t>
  </si>
  <si>
    <t>Buttkicker Mount Upgrade Kit - TR8, TR8 Pro, Alpine Racing TRX and Alum Profile Rigs
Product ETA: - Pre-order now! Estimated Delivery Date late June</t>
  </si>
  <si>
    <t>Left/Right Side Shifter/Handbrake Upgrade Kit - Black
Product ETA: - Pre-order now! Estimated Delivery Date Late April</t>
  </si>
  <si>
    <t>153687</t>
  </si>
  <si>
    <t>153686</t>
  </si>
  <si>
    <t>TR160 Mk4 Racing Simulator - TR ONE - Fanatec DD / Hybrid Formula/GT/Inverted Kit
Monitor Stand - Cockpit Mounted Triple
Product ETA: - Pre-order now! Estimated Delivery Date mid May
Seats - GT Style Fixed Fiberglass Seat (Bracket Included)
_gpo_produ</t>
  </si>
  <si>
    <t>GT Style Fixed Fiberglass Seat - Seat with Bracket
_gpo_field_name - Seats
_gpo_parent_product_group - 1715714200876</t>
  </si>
  <si>
    <t>Large Cockpit-Mounted Triple Monitor Mount - 1200mm / 47.25" Wide
_gpo_field_name - Monitor Stand
_gpo_parent_product_group - 1715714200876</t>
  </si>
  <si>
    <t>Coupon: TR08LM9CBSGK</t>
  </si>
  <si>
    <t>153678</t>
  </si>
  <si>
    <t>153672</t>
  </si>
  <si>
    <t>153667</t>
  </si>
  <si>
    <t>153648</t>
  </si>
  <si>
    <t>In office TR8 PRo</t>
  </si>
  <si>
    <t>153638</t>
  </si>
  <si>
    <t>Integrated Triple Monitor Stand for Trak Racer TR8
_has_gpo - 352995</t>
  </si>
  <si>
    <t>153637</t>
  </si>
  <si>
    <t>Alpine Racing TRX - Alpine Racing Blue 2023_x000D_
_x000D_
Add Ons - Caster Wheels Brake &amp; Mounting Brackets_x000D_
_x000D_
Seat - Alpine Racing Blue_x000D_
_x000D_
Wheel Mount - Fanatec Direct Drive Mount_x000D_
_x000D_
_gpo_product_group - 1715706042995_x000D_
_x000D_
_has_gpo - 252148</t>
  </si>
  <si>
    <t>TRX Hybrid Fixed Fiberglass Seat - Alpine 2023 Livery - Seat Only_x000D_
_x000D_
_gpo_field_name - Seat_x000D_
_x000D_
_gpo_parent_product_group - 1715706042995</t>
  </si>
  <si>
    <t>153627</t>
  </si>
  <si>
    <t>153626</t>
  </si>
  <si>
    <t>Large Freestanding Triple Monitor Stand - 1200mm / 47.25" Wide
_has_gpo - 352985</t>
  </si>
  <si>
    <t>Coupon: TR086KPHTZW5</t>
  </si>
  <si>
    <t>153624</t>
  </si>
  <si>
    <t>Variable Adjustment Vesa Adapter Kit for Monitors - Three Display Mounts
Product ETA - Pre-order now! Estimated Delivery Date mid June</t>
  </si>
  <si>
    <t>153622</t>
  </si>
  <si>
    <t>TR80 Racing Simulator MK5 - TR ONE - Fanatec DD
Monitor Stand - Cockpit Mounted Triple Monitor Stand
Popular Add Ons - Adjustable Keyboard Tray Upgrade Kit
_gpo_product_group - 1715701519414
_has_gpo - 285297</t>
  </si>
  <si>
    <t>Large Cockpit-Mounted Triple Monitor Mount - 1200mm / 47.25" Wide
_gpo_field_name - Monitor Stand
_gpo_parent_product_group - 1715701519414</t>
  </si>
  <si>
    <t>Aluminium Profile Adjustable Keyboard Tray Upgrade Kit
_gpo_field_name - Popular Add Ons
_gpo_parent_product_group - 1715701519414</t>
  </si>
  <si>
    <t>153615</t>
  </si>
  <si>
    <t>153614</t>
  </si>
  <si>
    <t>Cockpit-Mounted Single Monitor Stand for Trak Racer TR8 Pro</t>
  </si>
  <si>
    <t>Shipping: Quote palletservice</t>
  </si>
  <si>
    <t>153612</t>
  </si>
  <si>
    <t>153608</t>
  </si>
  <si>
    <t xml:space="preserve">TR160 Mk4 Racing Simulator - TR ONE - Wheel Deck / Aluminium Profile with Heel Plate
Add Ons - Swivel Mounted Desk Top, Trak Racer Rubber Mat
Monitor Stand - Free Standing Triple
Product ETA: - Pre-order now! Estimated Delivery Date early May
Seats - </t>
  </si>
  <si>
    <t>Recliner Seat - Seat With Brackets
_gpo_field_name - Seats
_gpo_parent_product_group - 1715650384371</t>
  </si>
  <si>
    <t>Large Freestanding Triple Monitor Stand - 1200mm / 47.25" Wide
_gpo_field_name - Monitor Stand
_gpo_parent_product_group - 1715650384371</t>
  </si>
  <si>
    <t>TR8020 620mm Table Top/Desk with Swivel Mount - Black
_gpo_field_name - Add Ons
_gpo_parent_product_group - 1715650384371</t>
  </si>
  <si>
    <t>Premium Neoprene Sim Rig Floor Mat
_gpo_field_name - Add Ons
_gpo_parent_product_group - 1715650384371</t>
  </si>
  <si>
    <t>153606</t>
  </si>
  <si>
    <t>153605</t>
  </si>
  <si>
    <t>TR8 Pro Racing Simulator_x000D_
_x000D_
Monitor Stand - Integrated Single_x000D_
_x000D_
Seat - GT Style Fixed Fiberglass Seat_x000D_
_x000D_
_gpo_product_group - 1715000647224_x000D_
_x000D_
_has_gpo - 275345</t>
  </si>
  <si>
    <t>GT Style Fixed Fiberglass Seat - Seat Only_x000D_
_x000D_
_gpo_field_name - Seat_x000D_
_x000D_
_gpo_parent_product_group - 1715000647224</t>
  </si>
  <si>
    <t>Coupon: TR08J79FTPW3</t>
  </si>
  <si>
    <t>153604</t>
  </si>
  <si>
    <t>153601</t>
  </si>
  <si>
    <t>153600</t>
  </si>
  <si>
    <t>Alpine Racing TRX - Alpine Racing Blue 2023
Add Ons - PC Shelf, Caster Wheels Break &amp; Mounting Brackets, Keyboard &amp; Mouse Mount
Monitor Stand - Integrated Single
Seat - Alpine Racing Blue
Wheel Mount - Front Mount Direct Drive
_gpo_product_group - 17</t>
  </si>
  <si>
    <t>TR-One Universal Direct Fit Wheel Mount - requires TR80-NWMA
_gpo_field_name - Wheel Mount
_gpo_parent_product_group - 1715196161381</t>
  </si>
  <si>
    <t>TRX Hybrid Fixed Fiberglass Seat - Alpine 2023 Livery - Seat Only
_gpo_field_name - Seat
_gpo_parent_product_group - 1715196161381</t>
  </si>
  <si>
    <t>Integrated Single Monitor Stand for Trak Racer Alpine Racing TRX - Holds up to 70"
_gpo_field_name - Monitor Stand
_gpo_parent_product_group - 1715196161381</t>
  </si>
  <si>
    <t>Trak Racer Computer PC Control Box Shelf for Trak Racer TR8 Pro and Alpine Racing TRX
_gpo_field_name - Add Ons
_gpo_parent_product_group - 1715196161381</t>
  </si>
  <si>
    <t>Caster Wheels, Brake &amp; Mounting Brackets for TR8, TR8 Pro, RS6 and Alpine Racing TRX
_gpo_field_name - Add Ons
_gpo_parent_product_group - 1715196161381</t>
  </si>
  <si>
    <t>Keyboard and Mouse Mount for TR8 Pro and Alpine Racing TRX
_gpo_field_name - Add Ons
_gpo_parent_product_group - 1715196161381</t>
  </si>
  <si>
    <t>153595</t>
  </si>
  <si>
    <t>TR8 Pro Racing Simulator
Seat - GT Style Fixed Fiberglass Seat
_gpo_product_group - 1715067350437
_has_gpo - 275345</t>
  </si>
  <si>
    <t>GT Style Fixed Fiberglass Seat - Seat Only
_gpo_field_name - Seat
_gpo_parent_product_group - 1715067350437</t>
  </si>
  <si>
    <t>Coupon: TR08FLSSZK6Z</t>
  </si>
  <si>
    <t>153594</t>
  </si>
  <si>
    <t>153586</t>
  </si>
  <si>
    <t>Integrated Triple Monitor Stand for Trak Racer TR8 PRO_x000D_
_x000D_
_has_gpo - 352985</t>
  </si>
  <si>
    <t>153584</t>
  </si>
  <si>
    <t>Keyboard and Mouse Mounts to all TR8, TR8 Pro, RS8, RS6, FS3</t>
  </si>
  <si>
    <t>Large Freestanding Triple Monitor Stand - 30" to 45" Displays
_has_gpo - 352985</t>
  </si>
  <si>
    <t>153581</t>
  </si>
  <si>
    <t>153580</t>
  </si>
  <si>
    <t>153575</t>
  </si>
  <si>
    <t>153574</t>
  </si>
  <si>
    <t>153573</t>
  </si>
  <si>
    <t>TR80 Racing Simulator MK5 - TR ONE - Direct Drive Front
Monitor Stand - Cockpit Mounted Triple Monitor Stand
_gpo_product_group - 1715669002129
_has_gpo - 285297</t>
  </si>
  <si>
    <t>Large Cockpit-Mounted Triple Monitor Mount - 1200mm / 47.25" Wide
_gpo_field_name - Monitor Stand
_gpo_parent_product_group - 1715669002129</t>
  </si>
  <si>
    <t>Coupon: TR08NCNRHVKK</t>
  </si>
  <si>
    <t>153572</t>
  </si>
  <si>
    <t>153570</t>
  </si>
  <si>
    <t>153568</t>
  </si>
  <si>
    <t>Wheel Mount for Fanatec Podium DD1 DD2 CSL DD and DD PRO Direct Drive
Product ETA - Pre-order now! Estimated Delivery Date Mid May</t>
  </si>
  <si>
    <t>153566</t>
  </si>
  <si>
    <t>TR8 Pro Racing Simulator_x000D_
_x000D_
Monitor Stand - Integrated Single_x000D_
_x000D_
Optional Wheel Mount Add On - Universal Direct Motor Mount_x000D_
_x000D_
Product ETA: - _x000D_
_x000D_
Seat - Red Recline Seat (Bracket Included)_x000D_
_x000D_
_gpo_product_group - 1715667139671_x000D_
_x000D_
_has_gpo - 286916</t>
  </si>
  <si>
    <t>Universal Direct Motor Mount for Simucube, Simucube 2, VRS, Simagic, MIGE, Fanatec and more_x000D_
_x000D_
_gpo_field_name - Optional Wheel Mount Add On_x000D_
_x000D_
_gpo_parent_product_group - 1715667139671</t>
  </si>
  <si>
    <t>Recliner Seat - Seat With Brackets_x000D_
_x000D_
_gpo_field_name - Seat_x000D_
_x000D_
_gpo_parent_product_group - 1715667139671</t>
  </si>
  <si>
    <t>13562</t>
  </si>
  <si>
    <t>TR-TR8-SING3</t>
  </si>
  <si>
    <t>Cockpit-Mounted Single Monitor Stand for Trak Racer TR8 Pro_x000D_
_x000D_
_gpo_field_name - Monitor Stand_x000D_
_x000D_
_gpo_parent_product_group - 1715667139671</t>
  </si>
  <si>
    <t>153563</t>
  </si>
  <si>
    <t>153559</t>
  </si>
  <si>
    <t>Universal Sim Racing Footrest
Product ETA - Contact us for stock information</t>
  </si>
  <si>
    <t>153558</t>
  </si>
  <si>
    <t>153557</t>
  </si>
  <si>
    <t>Trak Racer Multi-Use Sim Racing Gloves - Yellow - XL
Product ETA - Pre-order now! Estimated Delivery Date late June</t>
  </si>
  <si>
    <t>153547</t>
  </si>
  <si>
    <t>Alpine Racing TRX - Alpine Racing Blue 2023
Monitor Stand - Integrated Single
Seat - Alpine Racing Blue
Shifter - Blue
Wheel Mount - Fanatec Direct Drive Mount
_gpo_product_group - 1715652899127
_has_gpo - 249715</t>
  </si>
  <si>
    <t>TRX Hybrid Fixed Fiberglass Seat - Alpine 2023 Livery - Seat Only
_gpo_field_name - Seat
_gpo_parent_product_group - 1715652899127</t>
  </si>
  <si>
    <t>Universal Gear Shifter Mount for Alpine Racing TRX - Blue
_gpo_field_name - Shifter
_gpo_parent_product_group - 1715652899127</t>
  </si>
  <si>
    <t>Integrated Single Monitor Stand for Trak Racer Alpine Racing TRX - Holds up to 70"
_gpo_field_name - Monitor Stand
_gpo_parent_product_group - 1715652899127</t>
  </si>
  <si>
    <t>153541</t>
  </si>
  <si>
    <t>153532</t>
  </si>
  <si>
    <t xml:space="preserve">TRX Hybrid Fixed Fiberglass Seat - Alpine 2023 Livery - Seat Only
Product ETA - </t>
  </si>
  <si>
    <t>153527</t>
  </si>
  <si>
    <t>TR120 Racing Simulator - TR ONE - DD Front Mount / Pre-drilled Plate / Shifter Mount - Short Arm
Product ETA: - In Stock. Ready to ship.
_has_gpo - 286915</t>
  </si>
  <si>
    <t>Premium Neoprene Sim Rig Floor Mat
Product ETA: - Pre-order now! Estimated Delivery Date Mid May</t>
  </si>
  <si>
    <t>Variable Adjustment Vesa Adapter Kit for Monitors - Three Display Mounts
_gpo_field_name - VESA Adjustment Brackets
_gpo_parent_product_group - 1714689344076</t>
  </si>
  <si>
    <t>Large Freestanding Triple Monitor Stand - 1200mm / 47.25" Wide
Product ETA: - Pre-order now! Estimated Delivery Date late April
VESA Adjustment Brackets - Set of 3
_gpo_product_group - 1714689344076
_has_gpo - 352990</t>
  </si>
  <si>
    <t>153521</t>
  </si>
  <si>
    <t>TR80 Racing Simulator MK5 - TR ONE - Wheel Deck
Add Ons - Swivel Mounted Desk Top, Computer/Console Shelf, Trak Racer Rubber Mat
Monitor Stand - Cockpit Mounted Triple
Product ETA: - Pre-order now! Estimated Delivery Date early May
Seats - Alpine Raci</t>
  </si>
  <si>
    <t>TRX Hybrid Fixed Fiberglass Seat - All Black - Seat with Brackets
_gpo_field_name - Seats
_gpo_parent_product_group - 1715636357730</t>
  </si>
  <si>
    <t>Large Cockpit-Mounted Triple Monitor Mount - 1200mm / 47.25" Wide
_gpo_field_name - Monitor Stand
_gpo_parent_product_group - 1715636357730</t>
  </si>
  <si>
    <t>TR8020 620mm Table Top/Desk with Swivel Mount - Black
_gpo_field_name - Add Ons
_gpo_parent_product_group - 1715636357730</t>
  </si>
  <si>
    <t>Universal PC or Control Box Shelf for for Aluminium Extrusion Mounting
_gpo_field_name - Add Ons
_gpo_parent_product_group - 1715636357730</t>
  </si>
  <si>
    <t>Premium Neoprene Sim Rig Floor Mat
_gpo_field_name - Add Ons
_gpo_parent_product_group - 1715636357730</t>
  </si>
  <si>
    <t>153518</t>
  </si>
  <si>
    <t>153509</t>
  </si>
  <si>
    <t>Black Rubber Strip
Product ETA: - Contact us for stock information</t>
  </si>
  <si>
    <t>Cup Holder Nylon Plastic Clip On - Black
Product ETA: - Contact us for stock information</t>
  </si>
  <si>
    <t>Set of 10 Cable Management Clips with 10 Cable Ties
Product ETA: - Contact us for stock information</t>
  </si>
  <si>
    <t>TR8020 Screw and Nut for 8mm T-Slot - Set of 20
Product ETA: - Pre-order now! Estimated Delivery Date early May</t>
  </si>
  <si>
    <t>Black TR8020 Spare Corner Bracket - 80 x 40mm - Set of 2
Product ETA: - Pre-order now! Estimated Delivery Date mid May</t>
  </si>
  <si>
    <t>Large Freestanding Triple Monitor Stand - 1200mm / 47.25" Wide
VESA Adjustment Brackets - Set of 3
_gpo_product_group - 1715457887086
_has_gpo - 352990</t>
  </si>
  <si>
    <t>Variable Adjustment Vesa Adapter Kit for Monitors - Three Display Mounts
_gpo_field_name - VESA Adjustment Brackets
_gpo_parent_product_group - 1715457887086</t>
  </si>
  <si>
    <t>153499</t>
  </si>
  <si>
    <t>TR80 Racing Simulator MK5 - TR ONE - Wheel Deck
_has_gpo - 285297</t>
  </si>
  <si>
    <t>Coupon: TR08THTJP2GX</t>
  </si>
  <si>
    <t>153495</t>
  </si>
  <si>
    <t>TR8020 Extruded Aluminum Rig 5 Speaker Mount Kit
Product ETA: - Pre-order now! Estimated Delivery Date mid June</t>
  </si>
  <si>
    <t>153492</t>
  </si>
  <si>
    <t>Trak Racer - Universal-Pedalplatte mit vorgebohrten Befestigungslöchern</t>
  </si>
  <si>
    <t>Shipping: Standard - Std DE Intl_2 - Standard</t>
  </si>
  <si>
    <t>153481</t>
  </si>
  <si>
    <t>TR8 Pro Racing Simulator_x000D_
_x000D_
Add Ons - Keyboard &amp; Mouse Mount, Trak Racer Rubber Mat, Flight Simulator Mount_x000D_
_x000D_
Monitor Stand - Freestanding Dual_x000D_
_x000D_
Optional Wheel Mount Add On - Universal Direct Motor Mount_x000D_
_x000D_
Seat - Rally Style Fixed Fiberglass Seat_x000D_
_x000D_
_</t>
  </si>
  <si>
    <t>Universal Direct Motor Mount for Simucube, Simucube 2, VRS, Simagic, MIGE, Fanatec and more_x000D_
_x000D_
_gpo_field_name - Optional Wheel Mount Add On_x000D_
_x000D_
_gpo_parent_product_group - 1715597898809</t>
  </si>
  <si>
    <t>Rally Style Fixed Fiberglass Seat - Seat Only_x000D_
_x000D_
_gpo_field_name - Seat_x000D_
_x000D_
_gpo_parent_product_group - 1715597898809</t>
  </si>
  <si>
    <t>Large Freestanding Dual Monitor Stand_x000D_
_x000D_
_gpo_field_name - Monitor Stand_x000D_
_x000D_
_gpo_parent_product_group - 1715597898809</t>
  </si>
  <si>
    <t>Keyboard and Mouse mount TR8 Pro and Alpine Racing TRX_x000D_
_x000D_
_gpo_field_name - Add Ons_x000D_
_x000D_
_gpo_parent_product_group - 1715597898809</t>
  </si>
  <si>
    <t>Flight Sim Upgrade Mount for Trak Racer TR8, TR8 Pro and RS6_x000D_
_x000D_
_gpo_field_name - Add Ons_x000D_
_x000D_
_gpo_parent_product_group - 1715597898809</t>
  </si>
  <si>
    <t>153477</t>
  </si>
  <si>
    <t>153470</t>
  </si>
  <si>
    <t>VNM Pedal Damper Kits</t>
  </si>
  <si>
    <t>153468</t>
  </si>
  <si>
    <t>TR80 Racing Simulator MK5 - TR ONE - Fanatec DD_x000D_
_x000D_
Popular Add Ons - Swivel Mounted Desk Top, Trak Racer Rubber Mat with RGB Lights_x000D_
_x000D_
Seat - Red &amp; Black Recline Seat (Bracket Included)_x000D_
_x000D_
_gpo_product_group - 1715593590402_x000D_
_x000D_
_has_gpo - 285297</t>
  </si>
  <si>
    <t>Recliner Seat - Seat With Brackets_x000D_
_x000D_
_gpo_field_name - Seat_x000D_
_x000D_
_gpo_parent_product_group - 1715593590402</t>
  </si>
  <si>
    <t>TR8020 620mm Table Top/Desk with Swivel Mount - Black_x000D_
_x000D_
_gpo_field_name - Popular Add Ons_x000D_
_x000D_
_gpo_parent_product_group - 1715593590402</t>
  </si>
  <si>
    <t>153457</t>
  </si>
  <si>
    <t>TR8 Pro Racing Simulator_x000D_
_x000D_
Monitor Stand - Integrated Single_x000D_
_x000D_
Seat - Red &amp; Black Recline Seat (Bracket Included)_x000D_
_x000D_
_gpo_product_group - 1715203802487_x000D_
_x000D_
_has_gpo - 275345</t>
  </si>
  <si>
    <t>Recliner Seat - Seat With Brackets_x000D_
_x000D_
_gpo_field_name - Seat_x000D_
_x000D_
_gpo_parent_product_group - 1715203802487</t>
  </si>
  <si>
    <t>153439</t>
  </si>
  <si>
    <t>Coupon: Upgrade deal for order TREU29273</t>
  </si>
  <si>
    <t>153435</t>
  </si>
  <si>
    <t>Shipping: TREU28934</t>
  </si>
  <si>
    <t>153426</t>
  </si>
  <si>
    <t>153424</t>
  </si>
  <si>
    <t>153414</t>
  </si>
  <si>
    <t>153413</t>
  </si>
  <si>
    <t>Coupon: Broken. 347113</t>
  </si>
  <si>
    <t>153407</t>
  </si>
  <si>
    <t>TR160S Racing Simulator - Blue / TR One - Direct Drive Front Mount / Pre-Drilled Plate
Product ETA: - Pre-order now! Estimated Delivery Date late May
Shifter Mount - Blue
_gpo_product_group - 1715569907601
_has_gpo - 417833</t>
  </si>
  <si>
    <t>TR Gen 2 Shifter Mount and Side Chassis Support with TR Support Plate - Blue
_gpo_field_name - Shifter Mount
_gpo_parent_product_group - 1715569907601</t>
  </si>
  <si>
    <t>153404</t>
  </si>
  <si>
    <t>153398</t>
  </si>
  <si>
    <t>153394</t>
  </si>
  <si>
    <t>153393</t>
  </si>
  <si>
    <t>TR80 &amp; TR160 Stabilizing Feet and Floor Protectors
Product ETA: - Pre-order now! Estimated Delivery Date mid May</t>
  </si>
  <si>
    <t>TR120 Racing Simulator - TR ONE - Wheel Plate / Pre-drilled Plate / None
Add Ons - Swivel Mounted Desk Top, Trak Racer Rubber Mat
Product ETA: - Pre-order now! Estimated Delivery Date early May
Seats - Black Recline Seat (Bracket Included)
_gpo_produc</t>
  </si>
  <si>
    <t>Recliner Seat - Seat With Brackets
_gpo_field_name - Seats
_gpo_parent_product_group - 1715477252019</t>
  </si>
  <si>
    <t>TR8020 620mm Table Top/Desk with Swivel Mount - Black
_gpo_field_name - Add Ons
_gpo_parent_product_group - 1715477252019</t>
  </si>
  <si>
    <t>Premium Neoprene Sim Rig Floor Mat
_gpo_field_name - Add Ons
_gpo_parent_product_group - 1715477252019</t>
  </si>
  <si>
    <t>153375</t>
  </si>
  <si>
    <t>153362</t>
  </si>
  <si>
    <t>153360</t>
  </si>
  <si>
    <t>153359</t>
  </si>
  <si>
    <t>153358</t>
  </si>
  <si>
    <t>153357</t>
  </si>
  <si>
    <t>153356</t>
  </si>
  <si>
    <t>RS6 Racing Simulator
_has_gpo - 275366</t>
  </si>
  <si>
    <t>153352</t>
  </si>
  <si>
    <t>153351</t>
  </si>
  <si>
    <t>153340</t>
  </si>
  <si>
    <t>153332</t>
  </si>
  <si>
    <t>153331</t>
  </si>
  <si>
    <t>153329</t>
  </si>
  <si>
    <t>Coupon: TR08S5N2CMDT</t>
  </si>
  <si>
    <t>153323</t>
  </si>
  <si>
    <t>153301</t>
  </si>
  <si>
    <t>153300</t>
  </si>
  <si>
    <t>153295</t>
  </si>
  <si>
    <t>Small Freestanding Single Monitor Stand - 800mm / 31.5" Wide</t>
  </si>
  <si>
    <t>153294</t>
  </si>
  <si>
    <t>Alpine Racing TRX - Alpine Racing Blue 2023
Product ETA: - Pre-order now! Estimated Delivery Date early May
Seat - Alpine Racing Blue
Wheel Mount - Fanatec Direct Drive Mount
_gpo_product_group - 1715463115637
_has_gpo - 249715</t>
  </si>
  <si>
    <t>TRX Hybrid Fixed Fiberglass Seat - Alpine 2023 Livery - Seat Only
_gpo_field_name - Seat
_gpo_parent_product_group - 1715463115637</t>
  </si>
  <si>
    <t>153292</t>
  </si>
  <si>
    <t>Large Freestanding Quad Monitor Stand - 1200mm / 47.25" Wide
Product ETA: - Pre-order now! Estimated Delivery Date early May
VESA Adjustment Brackets - Set of 3
_gpo_product_group - 1715386078346
_has_gpo - 352990</t>
  </si>
  <si>
    <t>Variable Adjustment Vesa Adapter Kit for Monitors - Three Display Mounts
_gpo_field_name - VESA Adjustment Brackets
_gpo_parent_product_group - 1715386078346</t>
  </si>
  <si>
    <t>153291</t>
  </si>
  <si>
    <t>TR80 Racing Simulator MK5 - TR ONE - Wheel Deck
Monitor Stand - Cockpit Mounted Quad Monitor Stand
_gpo_product_group - 1715452376410
_has_gpo - 285297</t>
  </si>
  <si>
    <t>Large Cockpit-Mounted Quad Monitor Stand - 1200mm / 47.25" Wide
_gpo_field_name - Monitor Stand
_gpo_parent_product_group - 1715452376410</t>
  </si>
  <si>
    <t>Coupon: TR08BX2L893J</t>
  </si>
  <si>
    <t>153290</t>
  </si>
  <si>
    <t>153285</t>
  </si>
  <si>
    <t>153281</t>
  </si>
  <si>
    <t>TR8020 620mm Table Top/Desk with Swivel Mount - Black
Product ETA: - Contact us for stock information</t>
  </si>
  <si>
    <t>153279</t>
  </si>
  <si>
    <t>153275</t>
  </si>
  <si>
    <t>153273</t>
  </si>
  <si>
    <t>153271</t>
  </si>
  <si>
    <t>153270</t>
  </si>
  <si>
    <t>153269</t>
  </si>
  <si>
    <t>153267</t>
  </si>
  <si>
    <t>Small Freestanding Triple Monitor Stand - 22" to 32" Displays
_has_gpo - 352985</t>
  </si>
  <si>
    <t>Coupon: TR088P66SN5L</t>
  </si>
  <si>
    <t>153265</t>
  </si>
  <si>
    <t>Large Cockpit-Mounted Dual Monitor Stand - 1200mm / 47.25" Wide</t>
  </si>
  <si>
    <t>153261</t>
  </si>
  <si>
    <t>153256</t>
  </si>
  <si>
    <t>Alpine Racing TRX - Alpine Racing Blue 2023
Add Ons - PC Shelf, Keyboard &amp; Mouse Mount
Monitor Stand - Free Standing Triple
Seat - Alpine Racing Blue
Wheel Mount - Fanatec Direct Drive Mount
_gpo_product_group - 1715214731170
_has_gpo - 249715</t>
  </si>
  <si>
    <t>TRX Hybrid Fixed Fiberglass Seat - Alpine 2023 Livery - Seat Only
_gpo_field_name - Seat
_gpo_parent_product_group - 1715214731170</t>
  </si>
  <si>
    <t>Large Freestanding Triple Monitor Stand - 30" to 45" Displays
_gpo_field_name - Monitor Stand
_gpo_parent_product_group - 1715214731170</t>
  </si>
  <si>
    <t>Trak Racer Computer PC Control Box Shelf for Trak Racer TR8 Pro and Alpine Racing TRX
_gpo_field_name - Add Ons
_gpo_parent_product_group - 1715214731170</t>
  </si>
  <si>
    <t>Keyboard and Mouse Mount for TR8 Pro and Alpine Racing TRX
_gpo_field_name - Add Ons
_gpo_parent_product_group - 1715214731170</t>
  </si>
  <si>
    <t>153251</t>
  </si>
  <si>
    <t>Keyboard and Mouse Mount for TR8 Pro and Alpine Racing TRX
Product ETA - Pre-order now! Estimated Delivery Date Mid May</t>
  </si>
  <si>
    <t>153247</t>
  </si>
  <si>
    <t>153245</t>
  </si>
  <si>
    <t>153244</t>
  </si>
  <si>
    <t xml:space="preserve">TR120 Racing Simulator - TR ONE - DD Front Mount / Hybrid Formula/GT/Inverted Kit / Shifter Mount - Long Arm
Add Ons - Bracket for Rally / GT Seat, Caster Wheels Brake &amp; Mounting Brackets
Product ETA: - Pre-order now! Estimated Delivery Date early May
</t>
  </si>
  <si>
    <t>GT Style Fixed Fiberglass Seat - Seat with Bracket
_gpo_field_name - Seats
_gpo_parent_product_group - 1714710687588</t>
  </si>
  <si>
    <t>O/S Seat Bracket for GT/Formula Seating Position
_gpo_field_name - Add Ons
_gpo_parent_product_group - 1714710687588</t>
  </si>
  <si>
    <t>Universal Caster Wheels with Brake &amp; Mounting Brackets
_gpo_field_name - Add Ons
_gpo_parent_product_group - 1714710687588</t>
  </si>
  <si>
    <t>153243</t>
  </si>
  <si>
    <t>BenQ 34in QHD IPS 144Hz FreeSync Curved Gaming Monitor (EX3415R)</t>
  </si>
  <si>
    <t>TR8 Pro Racing Simulator_x000D_
_x000D_
Add Ons - Tablet Holder_x000D_
_x000D_
Monitor Stand - Integrated Single_x000D_
_x000D_
Seat - Rally Style Fixed Fiberglass Seat_x000D_
_x000D_
_gpo_product_group - 1715382979570_x000D_
_x000D_
_has_gpo - 275345</t>
  </si>
  <si>
    <t>Rally Style Fixed Fiberglass Seat - Seat Only_x000D_
_x000D_
_gpo_field_name - Seat_x000D_
_x000D_
_gpo_parent_product_group - 1715382979570</t>
  </si>
  <si>
    <t>Tablet and Button Box Upgrade Mount for TR8 Pro and Alpine Racing TRX_x000D_
_x000D_
_gpo_field_name - Add Ons_x000D_
_x000D_
_gpo_parent_product_group - 1715382979570</t>
  </si>
  <si>
    <t>153234</t>
  </si>
  <si>
    <t>Coupon: TR084PRV6V3D</t>
  </si>
  <si>
    <t>153231</t>
  </si>
  <si>
    <t>Premium Neoprene Sim Rig Floor Mat
Product ETA: - Pre-order now! Estimated Delivery Date early May</t>
  </si>
  <si>
    <t>153223</t>
  </si>
  <si>
    <t>Universal Bass Shaker/Tactile Transducer Sim Rig Mount
_gpo_field_name - Add Ons
_gpo_parent_product_group - 1715364406248</t>
  </si>
  <si>
    <t>Premium Sim Rig Floor Mat with RGB Light
_gpo_field_name - Add Ons
_gpo_parent_product_group - 1715364406248</t>
  </si>
  <si>
    <t>Universal PC or Control Box Shelf for for Aluminium Extrusion Mounting
_gpo_field_name - Add Ons
_gpo_parent_product_group - 1715364406248</t>
  </si>
  <si>
    <t>Aluminium Profile Adjustable Keyboard Tray Upgrade Kit
_gpo_field_name - Add Ons
_gpo_parent_product_group - 1715364406248</t>
  </si>
  <si>
    <t>TR8020 620mm Table Top/Desk with Swivel Mount - Black
_gpo_field_name - Add Ons
_gpo_parent_product_group - 1715364406248</t>
  </si>
  <si>
    <t>Universal TR-One Left or Right Side Handbrake Mount
_gpo_field_name - Add Ons
_gpo_parent_product_group - 1715364406248</t>
  </si>
  <si>
    <t>Large Freestanding Triple Monitor Stand - 1200mm / 47.25" Wide
_gpo_field_name - Monitor Stand
_gpo_parent_product_group - 1715364406248</t>
  </si>
  <si>
    <t>Recliner Seat - Seat With Brackets
_gpo_field_name - Seats
_gpo_parent_product_group - 1715364406248</t>
  </si>
  <si>
    <t>TR120 Racing Simulator - TR ONE - Wheel Plate / Aluminium Profile with Heel Plate / Shifter Mount - Long Arm
Add Ons - Handbrake Mount - Left or Right Side, Swivel Mounted Desk Top, Keyboard &amp; Mouse Mount, Computer/Console Shelf, Sim Rig Mat with RGB Lig</t>
  </si>
  <si>
    <t>Computer Mouse Shelf inc. 40x40mm Profile/Brackets
Product ETA: - Contact us for stock information</t>
  </si>
  <si>
    <t>153221</t>
  </si>
  <si>
    <t>Pedal Slider Kit for Trak Racer TR80, TR80-LITE, TR160 and TR120
Product ETA: - Pre-order now! Estimated Delivery Date Mid May</t>
  </si>
  <si>
    <t>153219</t>
  </si>
  <si>
    <t>153218</t>
  </si>
  <si>
    <t>153216</t>
  </si>
  <si>
    <t>153210</t>
  </si>
  <si>
    <t>153207</t>
  </si>
  <si>
    <t>Blue Rubber Strip
Product ETA: - Pre-order now! Estimated Delivery Date Late April</t>
  </si>
  <si>
    <t>40 X 40mm Plastic Extrusion End Cap - Pack of 2
Product ETA: - Pre-order now! Estimated Delivery Date late June</t>
  </si>
  <si>
    <t>153199</t>
  </si>
  <si>
    <t>153196</t>
  </si>
  <si>
    <t>153195</t>
  </si>
  <si>
    <t>Coupon: tr08EDP4NMS3G9BA</t>
  </si>
  <si>
    <t>153193</t>
  </si>
  <si>
    <t>153189</t>
  </si>
  <si>
    <t>153183</t>
  </si>
  <si>
    <t>153181</t>
  </si>
  <si>
    <t>153178</t>
  </si>
  <si>
    <t>TR8 Pro Racing Simulator_x000D_
_x000D_
Monitor Stand - Integrated Single_x000D_
_x000D_
Optional Wheel Mount Add On - Universal Direct Motor Mount_x000D_
_x000D_
Seat - GT Style Fixed Fiberglass Seat_x000D_
_x000D_
_gpo_product_group - 1715337735648_x000D_
_x000D_
_has_gpo - 275345</t>
  </si>
  <si>
    <t>Universal Direct Motor Mount for Simucube, Simucube 2, VRS, Simagic, MIGE, Fanatec and more_x000D_
_x000D_
_gpo_field_name - Optional Wheel Mount Add On_x000D_
_x000D_
_gpo_parent_product_group - 1715337735648</t>
  </si>
  <si>
    <t>GT Style Fixed Fiberglass Seat - Seat Only_x000D_
_x000D_
_gpo_field_name - Seat_x000D_
_x000D_
_gpo_parent_product_group - 1715337735648</t>
  </si>
  <si>
    <t>153177</t>
  </si>
  <si>
    <t>Coupon: TR08RESELLER10</t>
  </si>
  <si>
    <t>153176</t>
  </si>
  <si>
    <t>Small Freestanding Triple Monitor Stand - 800mm / 31.5 Wide</t>
  </si>
  <si>
    <t>Shipping: Shipment Bol.com</t>
  </si>
  <si>
    <t>153174</t>
  </si>
  <si>
    <t>153165</t>
  </si>
  <si>
    <t>Coupon: TR083CTJHB5K</t>
  </si>
  <si>
    <t>153153</t>
  </si>
  <si>
    <t>153146</t>
  </si>
  <si>
    <t>TR8 Pro Racing Simulator
Add Ons - Keyboard &amp; Mouse Mount
Monitor Stand - Integrated Single
Optional Wheel Mount Add On - Universal Direct Motor Mount
Product ETA: - 
Seat - Red Recline Seat (Bracket Included)
_gpo_product_group - 1715305794687
_ha</t>
  </si>
  <si>
    <t>Universal Direct Motor Mount for Simucube, Simucube 2, VRS, Simagic, MIGE, Fanatec and more
_gpo_field_name - Optional Wheel Mount Add On
_gpo_parent_product_group - 1715305794687</t>
  </si>
  <si>
    <t>Recliner Seat - Seat With Brackets
_gpo_field_name - Seat
_gpo_parent_product_group - 1715305794687</t>
  </si>
  <si>
    <t>Cockpit-Mounted Single Monitor Stand for Trak Racer TR8 Pro
_gpo_field_name - Monitor Stand
_gpo_parent_product_group - 1715305794687</t>
  </si>
  <si>
    <t>Keyboard and Mouse Mount for TR8 Pro and Alpine Racing TRX
_gpo_field_name - Add Ons
_gpo_parent_product_group - 1715305794687</t>
  </si>
  <si>
    <t>153145</t>
  </si>
  <si>
    <t>153142</t>
  </si>
  <si>
    <t>TR120 Racing Simulator - TR ONE - Wheel Plate / Hybrid Formula/GT/Inverted Kit / Shifter Mount - Long Arm
Add Ons - Handbrake Mount - Left or Right Side
Product ETA: - Pre-order now! Estimated Delivery Date early May
Seats - Black Recline Seat (Bracket</t>
  </si>
  <si>
    <t>Recliner Seat - Seat With Brackets
_gpo_field_name - Seats
_gpo_parent_product_group - 1715301683320</t>
  </si>
  <si>
    <t>153138</t>
  </si>
  <si>
    <t>TR160 Mk4 Racing Simulator - TR ONE - Direct Drive Front / Hybrid Formula/GT/Inverted Kit
Add Ons - Bracket for Rally / GT Seat, Flight Sim Control Mounts with 1 Side Support, Swivel Mounted Desk Top, 5 Speaker Mount
Monitor Stand - Free Standing Triple</t>
  </si>
  <si>
    <t>GT Style Fixed Fiberglass Seat - Seat with Bracket
_gpo_field_name - Seats
_gpo_parent_product_group - 1715300734246</t>
  </si>
  <si>
    <t>Large Freestanding Triple Monitor Stand - 1200mm / 47.25" Wide
_gpo_field_name - Monitor Stand
_gpo_parent_product_group - 1715300734246</t>
  </si>
  <si>
    <t>O/S Seat Bracket for GT/Formula Seating Position
_gpo_field_name - Add Ons
_gpo_parent_product_group - 1715300734246</t>
  </si>
  <si>
    <t>Flight Sim Control Mounts with 1 Side Support for all Aluminum Cockpits
_gpo_field_name - Add Ons
_gpo_parent_product_group - 1715300734246</t>
  </si>
  <si>
    <t>TR8020 620mm Table Top/Desk with Swivel Mount - Black
_gpo_field_name - Add Ons
_gpo_parent_product_group - 1715300734246</t>
  </si>
  <si>
    <t>TR8020 Extruded Aluminum Rig 5 Speaker Mount Kit
_gpo_field_name - Add Ons
_gpo_parent_product_group - 1715300734246</t>
  </si>
  <si>
    <t>153134</t>
  </si>
  <si>
    <t xml:space="preserve">TR160 Mk4 Racing Simulator - TR ONE - Fanatec DD / Pre-drilled Plate
Add Ons - Keyboard &amp; Mouse Mount, Computer/Console Shelf, Sim Rig Mat with RGB Light
Product ETA: - Pre-order now! Estimated Delivery Date early May
Seats - Red Recline Seat (Bracket </t>
  </si>
  <si>
    <t>Recliner Seat - Seat With Brackets
_gpo_field_name - Seats
_gpo_parent_product_group - 1715300373089</t>
  </si>
  <si>
    <t>Aluminium Profile Adjustable Keyboard Tray Upgrade Kit
_gpo_field_name - Add Ons
_gpo_parent_product_group - 1715300373089</t>
  </si>
  <si>
    <t>Universal PC or Control Box Shelf for for Aluminium Extrusion Mounting
_gpo_field_name - Add Ons
_gpo_parent_product_group - 1715300373089</t>
  </si>
  <si>
    <t>Premium Sim Rig Floor Mat with RGB Light
_gpo_field_name - Add Ons
_gpo_parent_product_group - 1715300373089</t>
  </si>
  <si>
    <t>153128</t>
  </si>
  <si>
    <t>153124</t>
  </si>
  <si>
    <t>153119</t>
  </si>
  <si>
    <t>Simucube 2 Sport Direct Drive System
_has_gpo - 345525</t>
  </si>
  <si>
    <t>Coupon: TR08KZTXR2TT</t>
  </si>
  <si>
    <t>153118</t>
  </si>
  <si>
    <t>153107</t>
  </si>
  <si>
    <t>153104</t>
  </si>
  <si>
    <t>153103</t>
  </si>
  <si>
    <t>TR160 Mk4 Racing Simulator - TR ONE - Fanatec DD / Hybrid Formula/GT/Inverted Kit
Add Ons - Recline Seat Bracket, Caster Wheels Brake &amp; Mounting Brackets, Sim Rig Mat with RGB Light
Product ETA: - Pre-order now! Estimated Delivery Date early May
_gpo_p</t>
  </si>
  <si>
    <t>Universal Seat Brackets for Recline Seats and Office Chairs
_gpo_field_name - Add Ons
_gpo_parent_product_group - 1715282664563</t>
  </si>
  <si>
    <t>Universal Caster Wheels with Brake &amp; Mounting Brackets
_gpo_field_name - Add Ons
_gpo_parent_product_group - 1715282664563</t>
  </si>
  <si>
    <t>Premium Sim Rig Floor Mat with RGB Light
_gpo_field_name - Add Ons
_gpo_parent_product_group - 1715282664563</t>
  </si>
  <si>
    <t>153099</t>
  </si>
  <si>
    <t>153090</t>
  </si>
  <si>
    <t>153087</t>
  </si>
  <si>
    <t>Universal Seat Brackets for Recline Seats and Office Chairs
Product ETA: - Contact us for stock information</t>
  </si>
  <si>
    <t>TR8 Pro Racing Simulator
Monitor Stand - Integrated Single
Product ETA: - 
_gpo_product_group - 1715269890066
_has_gpo - 286916</t>
  </si>
  <si>
    <t>Cockpit-Mounted Single Monitor Stand for Trak Racer TR8 Pro
_gpo_field_name - Monitor Stand
_gpo_parent_product_group - 1715269890066</t>
  </si>
  <si>
    <t>153082</t>
  </si>
  <si>
    <t>153081</t>
  </si>
  <si>
    <t>153080</t>
  </si>
  <si>
    <t>Trak Racer - Jeu de 10 clips de gestion des câbles avec 10 colliers de serrage</t>
  </si>
  <si>
    <t>153079</t>
  </si>
  <si>
    <t>TR80 Racing Simulator MK5 - TR One - DD Front Mount
Add Ons - Swivel Mounted Desk Top
Monitor Stand - Cockpit-Mounted Single (22in to 45in Displays)
Product ETA: - Pre-order now! Estimated Delivery Date early May
Seats - GT Style Fixed Fiberglass Seat</t>
  </si>
  <si>
    <t>GT Style Fixed Fiberglass Seat - Seat with Bracket
_gpo_field_name - Seats
_gpo_parent_product_group - 1715263850274</t>
  </si>
  <si>
    <t>Large Cockpit-Mounted Single Monitor Stand - 1200mm / 47.25" Wide
_gpo_field_name - Monitor Stand
_gpo_parent_product_group - 1715263850274</t>
  </si>
  <si>
    <t>TR8020 620mm Table Top/Desk with Swivel Mount - Black
_gpo_field_name - Add Ons
_gpo_parent_product_group - 1715263850274</t>
  </si>
  <si>
    <t>153078</t>
  </si>
  <si>
    <t>Trak Racer - Aluminium Profil Verstellbare Tastaturablage Upgrade Kit</t>
  </si>
  <si>
    <t>Trak Racer- Computer Mouse Shelf inc. 40x40mm Profile/BracketsDefault Title</t>
  </si>
  <si>
    <t>Shipping: Standard - Std DE Dom_1 - Standard</t>
  </si>
  <si>
    <t>153065</t>
  </si>
  <si>
    <t>Coupon: Replacement for faulty stand from TR48649</t>
  </si>
  <si>
    <t>153063</t>
  </si>
  <si>
    <t>153062</t>
  </si>
  <si>
    <t>153060</t>
  </si>
  <si>
    <t>153059</t>
  </si>
  <si>
    <t>Coupon: Damaged parts delivered with TREU23849</t>
  </si>
  <si>
    <t>153058</t>
  </si>
  <si>
    <t>153054</t>
  </si>
  <si>
    <t>Large Freestanding Quad Monitor Stand - 1200mm / 47.25" Wide
_has_gpo - 352985</t>
  </si>
  <si>
    <t>Coupon: TR08QN9LLCNH</t>
  </si>
  <si>
    <t>153045</t>
  </si>
  <si>
    <t>Trak Racer Multi-Use Sim Racing Gloves - Blue - L
Product ETA - Pre-order now! Estimated Delivery Date late June</t>
  </si>
  <si>
    <t>153036</t>
  </si>
  <si>
    <t>153033</t>
  </si>
  <si>
    <t>153031</t>
  </si>
  <si>
    <t>Alpine Racing TRX - Alpine Racing Blue 2023
Monitor Stand - Integrated Single
Product ETA: - Contact us for stock information
Seat - Alpine Racing Blue
Shifter - Blue
Wheel Mount - Fanatec Direct Drive Mount
_gpo_product_group - 1715217848403
_has_</t>
  </si>
  <si>
    <t>TRX Hybrid Fixed Fiberglass Seat - Alpine 2023 Livery - Seat Only
_gpo_field_name - Seat
_gpo_parent_product_group - 1715217848403</t>
  </si>
  <si>
    <t>Universal Gear Shifter Mount for Alpine Racing TRX - Blue
_gpo_field_name - Shifter
_gpo_parent_product_group - 1715217848403</t>
  </si>
  <si>
    <t>Integrated Single Monitor Stand for Trak Racer Alpine Racing TRX - Holds up to 70"
_gpo_field_name - Monitor Stand
_gpo_parent_product_group - 1715217848403</t>
  </si>
  <si>
    <t>153028</t>
  </si>
  <si>
    <t>Trak Racer Computer PC Control Box Shelf for Trak Racer TR8 Pro and Alpine Racing TRX
Product ETA - Pre-order now! Estimated Delivery Date late June</t>
  </si>
  <si>
    <t>153022</t>
  </si>
  <si>
    <t>153020</t>
  </si>
  <si>
    <t>Small Cockpit-Mounted Triple Monitor Mount - 800mm / 31.5" Wide_x000D_
_x000D_
Product ETA - Pre-order now! Estimated Delivery Date early May_x000D_
_x000D_
_has_gpo - 352985</t>
  </si>
  <si>
    <t>153019</t>
  </si>
  <si>
    <t>153016</t>
  </si>
  <si>
    <t>153013</t>
  </si>
  <si>
    <t>153009</t>
  </si>
  <si>
    <t>Trak Racer Multi-Use Sim Racing Gloves - Blacked Out - XL</t>
  </si>
  <si>
    <t>153006</t>
  </si>
  <si>
    <t>Premium Sim Rig Floor Mat with RGB Light
Product ETA: - Pre-order now! Estimated Delivery Date early May</t>
  </si>
  <si>
    <t>Variable Adjustment Vesa Adapter Kit for Monitors - One Display Mount
Product ETA - Pre-order now! Estimated Delivery Date mid June</t>
  </si>
  <si>
    <t>152999</t>
  </si>
  <si>
    <t>152996</t>
  </si>
  <si>
    <t>152993</t>
  </si>
  <si>
    <t>152992</t>
  </si>
  <si>
    <t>Universal Bass Shaker/Tactile Transducer Sim Rig Mount
Product ETA: - Pre-order now! Estimated Delivery Date mid June</t>
  </si>
  <si>
    <t>Universal PC or Control Box Shelf for for Aluminium Extrusion Mounting
Product ETA - Pre-order now! Estimated Delivery Date mid May</t>
  </si>
  <si>
    <t>152988</t>
  </si>
  <si>
    <t>TR8 Pro Racing Simulator_x000D_
_x000D_
Add Ons - Caster Wheels Brake &amp; Mounting Brackets_x000D_
_x000D_
Seat - Black_x000D_
_x000D_
_gpo_product_group - 1715186501849_x000D_
_x000D_
_has_gpo - 275345</t>
  </si>
  <si>
    <t>TRX Hybrid Fixed Fiberglass Seat - All Black - Seat Only_x000D_
_x000D_
_gpo_field_name - Seat_x000D_
_x000D_
_gpo_parent_product_group - 1715186501849</t>
  </si>
  <si>
    <t>152987</t>
  </si>
  <si>
    <t>Trak Racer - TR80 Simulateur de Course MK5 TR One - Fanatec DD - TR ONE - Fanatec DD</t>
  </si>
  <si>
    <t>152984</t>
  </si>
  <si>
    <t>152983</t>
  </si>
  <si>
    <t>Alpine Racing TRX - Alpine Racing Blue 2023
Seat - Alpine Racing Blue
Shifter - Blue
Wheel Mount - Fanatec Direct Drive Mount
_gpo_product_group - 1715180281508
_has_gpo - 252148</t>
  </si>
  <si>
    <t>TRX Hybrid Fixed Fiberglass Seat - Alpine 2023 Livery - Seat Only
_gpo_field_name - Seat
_gpo_parent_product_group - 1715180281508</t>
  </si>
  <si>
    <t>Universal Gear Shifter Mount for Alpine Racing TRX - Blue
_gpo_field_name - Shifter
_gpo_parent_product_group - 1715180281508</t>
  </si>
  <si>
    <t>152978</t>
  </si>
  <si>
    <t>RS6 Racing Simulator_x000D_
_x000D_
Add Ons - Caster Wheels Brake &amp; Mounting Brackets_x000D_
_x000D_
Seat - Rally Style Fixed Fiberglass Seat_x000D_
_x000D_
_gpo_product_group - 1715177237350_x000D_
_x000D_
_has_gpo - 275366</t>
  </si>
  <si>
    <t>Rally Style Fixed Fiberglass Seat - Seat Only_x000D_
_x000D_
_gpo_field_name - Seat_x000D_
_x000D_
_gpo_parent_product_group - 1715177237350</t>
  </si>
  <si>
    <t>152976</t>
  </si>
  <si>
    <t>152975</t>
  </si>
  <si>
    <t>152962</t>
  </si>
  <si>
    <t>152955</t>
  </si>
  <si>
    <t>152935</t>
  </si>
  <si>
    <t>Recliner Seat - Seat With Brackets_x000D_
_x000D_
_gpo_field_name - Seat_x000D_
_x000D_
_gpo_parent_product_group - 1715159068046</t>
  </si>
  <si>
    <t>Large Cockpit-Mounted Triple Monitor Mount - 1200mm / 47.25" Wide_x000D_
_x000D_
_gpo_field_name - Monitor Stand_x000D_
_x000D_
_gpo_parent_product_group - 1715159068046</t>
  </si>
  <si>
    <t>TR8020 620mm Table Top/Desk with Swivel Mount - Black_x000D_
_x000D_
_gpo_field_name - Popular Add Ons_x000D_
_x000D_
_gpo_parent_product_group - 1715159068046</t>
  </si>
  <si>
    <t>Coupon: TR08SDZ7GPJ5</t>
  </si>
  <si>
    <t>TR160 Racing Simulator with Universal Wheel Mount</t>
  </si>
  <si>
    <t>152921</t>
  </si>
  <si>
    <t>Coupon: Received 20mm bolts instead of 16mm.</t>
  </si>
  <si>
    <t>152920</t>
  </si>
  <si>
    <t>Coupon: Faulty.</t>
  </si>
  <si>
    <t>152919</t>
  </si>
  <si>
    <t>152916</t>
  </si>
  <si>
    <t>152906</t>
  </si>
  <si>
    <t>Set of 3 Monitor Stand Brackets for TVs/Large Monitors
Product ETA: - Pre-order now! Estimated Delivery Date mid June</t>
  </si>
  <si>
    <t>152874</t>
  </si>
  <si>
    <t>VNM Pedal Damper Kits_x000D_
_x000D_
PRE-ORDER NOW! ETA -  early May</t>
  </si>
  <si>
    <t>152860</t>
  </si>
  <si>
    <t>152858</t>
  </si>
  <si>
    <t>TR80 Racing Simulator MK5 - TR ONE - Direct Drive Front_x000D_
_x000D_
Popular Add Ons - Caster Wheels Brake &amp; Mounting Brackets_x000D_
_x000D_
Product ETA - Pre-order now! Estimated Delivery Date early May_x000D_
_x000D_
_gpo_product_group - 1715105718307_x000D_
_x000D_
_has_gpo - 285297</t>
  </si>
  <si>
    <t>Coupon: TR08FRPX72KD</t>
  </si>
  <si>
    <t>152851</t>
  </si>
  <si>
    <t>Budget Cockpit-Mounted Single Monitor Stand - 580mm / 22.8" Wide
Product ETA: - Contact us for stock information</t>
  </si>
  <si>
    <t>152847</t>
  </si>
  <si>
    <t>TR80 Racing Simulator MK5 - TR ONE - Fanatec DD_x000D_
_x000D_
Popular Add Ons - Caster Wheels Brake &amp; Mounting Brackets_x000D_
_x000D_
Product ETA - Pre-order now! Estimated Delivery Date early May_x000D_
_x000D_
Seat - Rally Style Fixed Fiberglass Seat (Bracket Included)_x000D_
_x000D_
_gpo_product_g</t>
  </si>
  <si>
    <t>Rally Style Fixed Fiberglass Seat - Seat with Brackets_x000D_
_x000D_
_gpo_field_name - Seat_x000D_
_x000D_
_gpo_parent_product_group - 1715027796660</t>
  </si>
  <si>
    <t>152846</t>
  </si>
  <si>
    <t>152844</t>
  </si>
  <si>
    <t>VNM Pedals Base plate
Product ETA - Pre-order now! Estimated Delivery Date early May</t>
  </si>
  <si>
    <t>152842</t>
  </si>
  <si>
    <t>152837</t>
  </si>
  <si>
    <t>152806</t>
  </si>
  <si>
    <t>152805</t>
  </si>
  <si>
    <t>152800</t>
  </si>
  <si>
    <t>152797</t>
  </si>
  <si>
    <t>152791</t>
  </si>
  <si>
    <t>152776</t>
  </si>
  <si>
    <t xml:space="preserve">TR120 Racing Simulator - Standard Wheel Plate / Pre-drilled Plate / Shifter Mount - Long Arm
Add Ons - Handbrake Mount - Left or Right Side, Keyboard &amp; Mouse Mount, Computer/Console Shelf, Sim Rig Mat with RGB Light, Under Seat Buttkicker Mount
Monitor </t>
  </si>
  <si>
    <t>GT Style Fixed Fiberglass Seat - Seat with Bracket
_gpo_field_name - Seats
_gpo_parent_product_group - 1715051768609</t>
  </si>
  <si>
    <t>Large Freestanding Triple Monitor Stand - 1200mm / 47.25" Wide
_gpo_field_name - Monitor Stand
_gpo_parent_product_group - 1715051768609</t>
  </si>
  <si>
    <t>Universal TR-One Left or Right Side Handbrake Mount
_gpo_field_name - Add Ons
_gpo_parent_product_group - 1715051768609</t>
  </si>
  <si>
    <t>Aluminium Profile Adjustable Keyboard Tray Upgrade Kit
_gpo_field_name - Add Ons
_gpo_parent_product_group - 1715051768609</t>
  </si>
  <si>
    <t>Universal PC or Control Box Shelf for for Aluminium Extrusion Mounting
_gpo_field_name - Add Ons
_gpo_parent_product_group - 1715051768609</t>
  </si>
  <si>
    <t>Premium Sim Rig Floor Mat with RGB Light
_gpo_field_name - Add Ons
_gpo_parent_product_group - 1715051768609</t>
  </si>
  <si>
    <t>Buttkicker Mount Upgrade Kit - TR8, TR8 Pro, Alpine Racing TRX and Alum Profile Rigs
_gpo_field_name - Add Ons
_gpo_parent_product_group - 1715051768609</t>
  </si>
  <si>
    <t>152772</t>
  </si>
  <si>
    <t>152755</t>
  </si>
  <si>
    <t>152754</t>
  </si>
  <si>
    <t>152751</t>
  </si>
  <si>
    <t>Trak Racer - 4th/2nd Top Monitor Mount for Extrusion Monitor Stands</t>
  </si>
  <si>
    <t>152743</t>
  </si>
  <si>
    <t>152718</t>
  </si>
  <si>
    <t>152714</t>
  </si>
  <si>
    <t>TR80 Racing Simulator MK5 - TR ONE - Fanatec DD_x000D_
_x000D_
Popular Add Ons - Bracket for Rally / GT Seat_x000D_
_x000D_
Product ETA - Pre-order now! Estimated Delivery Date early May_x000D_
_x000D_
_gpo_product_group - 1715012703835_x000D_
_x000D_
_has_gpo - 285297</t>
  </si>
  <si>
    <t>O/S Seat Bracket for GT/Formula Seating Position_x000D_
_x000D_
_gpo_field_name - Popular Add Ons_x000D_
_x000D_
_gpo_parent_product_group - 1715012703835</t>
  </si>
  <si>
    <t>Coupon: TR0888S3XK7F</t>
  </si>
  <si>
    <t>152711</t>
  </si>
  <si>
    <t>152701</t>
  </si>
  <si>
    <t>TR160 Mk4 Racing Simulator - TR ONE - Fanatec DD / Hybrid Formula/GT/Inverted Kit
Add Ons - Handbrake Mount - Left or Right Side, Trak Racer Rubber Mat
Monitor Stand - Free Standing Triple
Product ETA: - Pre-order now! Estimated Delivery Date early May</t>
  </si>
  <si>
    <t>Recliner Seat - Seat With Brackets
_gpo_field_name - Seats
_gpo_parent_product_group - 1715003963136</t>
  </si>
  <si>
    <t>Large Freestanding Triple Monitor Stand - 1200mm / 47.25" Wide
_gpo_field_name - Monitor Stand
_gpo_parent_product_group - 1715003963136</t>
  </si>
  <si>
    <t>Universal TR-One Left or Right Side Handbrake Mount
_gpo_field_name - Add Ons
_gpo_parent_product_group - 1715003963136</t>
  </si>
  <si>
    <t>Premium Neoprene Sim Rig Floor Mat
_gpo_field_name - Add Ons
_gpo_parent_product_group - 1715003963136</t>
  </si>
  <si>
    <t>152682</t>
  </si>
  <si>
    <t>TR160 Mk4 Racing Simulator - TR ONE - Fanatec DD / Aluminium Profile with Heel Plate_x000D_
_x000D_
Popular Add Ons - Caster Wheels Brake &amp; Mounting Brackets_x000D_
_x000D_
Product ETA - Pre-order now! Estimated Delivery Date early May_x000D_
_x000D_
Seat - Black Recline Seat (Bracket Inclu</t>
  </si>
  <si>
    <t>Recliner Seat - Seat With Brackets_x000D_
_x000D_
_gpo_field_name - Seat_x000D_
_x000D_
_gpo_parent_product_group - 1714999240180</t>
  </si>
  <si>
    <t>Coupon: TR086DH2QNBG</t>
  </si>
  <si>
    <t>152668</t>
  </si>
  <si>
    <t>152664</t>
  </si>
  <si>
    <t>152590</t>
  </si>
  <si>
    <t>152588</t>
  </si>
  <si>
    <t>152587</t>
  </si>
  <si>
    <t>152581</t>
  </si>
  <si>
    <t>152564</t>
  </si>
  <si>
    <t>152560</t>
  </si>
  <si>
    <t>152554</t>
  </si>
  <si>
    <t>152551</t>
  </si>
  <si>
    <t>Cube GT Sport USB Sim Racing Steering Wheel
Product ETA: - Contact us for stock information</t>
  </si>
  <si>
    <t>152550</t>
  </si>
  <si>
    <t>TR Move Pivot Point and Mounting Plate for Motion Rigs_x000D_
_x000D_
Product ETA: - Contact us for stock information</t>
  </si>
  <si>
    <t xml:space="preserve">TR160 Mk4 Racing Simulator - Standard Wheel Deck / Pre-drilled Plate_x000D_
_x000D_
Add Ons - Recline Seat Bracket, Handbrake Mount - Left or Right Side, Flight Sim Control Mounts with 1 Side Support, Swivel Mounted Desk Top, Keyboard &amp; Mouse Mount, Computer/Console </t>
  </si>
  <si>
    <t>Large Cockpit-Mounted Dual Monitor Stand - 1200mm / 47.25" Wide_x000D_
_x000D_
_gpo_field_name - Monitor Stand_x000D_
_x000D_
_gpo_parent_product_group - 1714928333612</t>
  </si>
  <si>
    <t>Universal Seat Brackets for Recline Seats and Office Chairs_x000D_
_x000D_
_gpo_field_name - Add Ons_x000D_
_x000D_
_gpo_parent_product_group - 1714928333612</t>
  </si>
  <si>
    <t>Universal TR-One Left or Right Side Handbrake Mount_x000D_
_x000D_
_gpo_field_name - Add Ons_x000D_
_x000D_
_gpo_parent_product_group - 1714928333612</t>
  </si>
  <si>
    <t>Flight Sim Control Mounts with 1 Side Support for all Aluminum Cockpits_x000D_
_x000D_
_gpo_field_name - Add Ons_x000D_
_x000D_
_gpo_parent_product_group - 1714928333612</t>
  </si>
  <si>
    <t>TR8020 620mm Table Top/Desk with Swivel Mount - Black_x000D_
_x000D_
_gpo_field_name - Add Ons_x000D_
_x000D_
_gpo_parent_product_group - 1714928333612</t>
  </si>
  <si>
    <t>Aluminium Profile Adjustable Keyboard Tray Upgrade Kit_x000D_
_x000D_
_gpo_field_name - Add Ons_x000D_
_x000D_
_gpo_parent_product_group - 1714928333612</t>
  </si>
  <si>
    <t>Universal PC or Control Box Shelf for for Aluminium Extrusion Mounting_x000D_
_x000D_
_gpo_field_name - Add Ons_x000D_
_x000D_
_gpo_parent_product_group - 1714928333612</t>
  </si>
  <si>
    <t>Universal Caster Wheels with Brake &amp; Mounting Brackets_x000D_
_x000D_
_gpo_field_name - Add Ons_x000D_
_x000D_
_gpo_parent_product_group - 1714928333612</t>
  </si>
  <si>
    <t>Premium Neoprene Sim Rig Floor Mat_x000D_
_x000D_
_gpo_field_name - Add Ons_x000D_
_x000D_
_gpo_parent_product_group - 1714928333612</t>
  </si>
  <si>
    <t>Premium Sim Rig Floor Mat with RGB Light_x000D_
_x000D_
_gpo_field_name - Add Ons_x000D_
_x000D_
_gpo_parent_product_group - 1714928333612</t>
  </si>
  <si>
    <t>Universal Bass Shaker/Tactile Transducer Sim Rig Mount_x000D_
_x000D_
_gpo_field_name - Add Ons_x000D_
_x000D_
_gpo_parent_product_group - 1714928333612</t>
  </si>
  <si>
    <t>TR8020 Extruded Aluminum Rig 5 Speaker Mount Kit_x000D_
_x000D_
_gpo_field_name - Add Ons_x000D_
_x000D_
_gpo_parent_product_group - 1714928333612</t>
  </si>
  <si>
    <t>Buttkicker Mount Upgrade Kit - TR8, TR8 Pro, Alpine Racing TRX and Alum Profile Rigs_x000D_
_x000D_
_gpo_field_name - Add Ons_x000D_
_x000D_
_gpo_parent_product_group - 1714928333612</t>
  </si>
  <si>
    <t>Recliner Seat - Seat With Brackets_x000D_
_x000D_
Product ETA: - Pre-order now! Estimated Delivery Date mid May</t>
  </si>
  <si>
    <t>Trak Racer Seat Harness - Red_x000D_
_x000D_
Product ETA: - Pre-order now! Estimated Delivery Date mid May</t>
  </si>
  <si>
    <t>152545</t>
  </si>
  <si>
    <t>TR120 Racing Simulator - Standard Wheel Plate / Pre-drilled Plate / None
Add Ons - Keyboard &amp; Mouse Mount, Computer/Console Shelf, Rubber Feet (Set of 4), Trak Racer Rubber Mat
Monitor Stand - Cockpit-Mounted Single (22in to 45in Displays)
Product ETA:</t>
  </si>
  <si>
    <t>Large Cockpit-Mounted Single Monitor Stand - 1200mm / 47.25" Wide
_gpo_field_name - Monitor Stand
_gpo_parent_product_group - 1714924842037</t>
  </si>
  <si>
    <t>Aluminium Profile Adjustable Keyboard Tray Upgrade Kit
_gpo_field_name - Add Ons
_gpo_parent_product_group - 1714924842037</t>
  </si>
  <si>
    <t>Universal PC or Control Box Shelf for for Aluminium Extrusion Mounting
_gpo_field_name - Add Ons
_gpo_parent_product_group - 1714924842037</t>
  </si>
  <si>
    <t>TR80 &amp; TR160 Stabilizing Feet and Floor Protectors
_gpo_field_name - Add Ons
_gpo_parent_product_group - 1714924842037</t>
  </si>
  <si>
    <t>Premium Neoprene Sim Rig Floor Mat
_gpo_field_name - Add Ons
_gpo_parent_product_group - 1714924842037</t>
  </si>
  <si>
    <t>152543</t>
  </si>
  <si>
    <t>152540</t>
  </si>
  <si>
    <t>TR80 Racing Simulator MK5 - TR ONE - Fanatec DD_x000D_
_x000D_
Monitor Stand - Cockpit Mounted Single Monitor Stand (up to 80in Displays)_x000D_
_x000D_
Product ETA - Pre-order now! Estimated Delivery Date early May_x000D_
_x000D_
_gpo_product_group - 1714921308042_x000D_
_x000D_
_has_gpo - 285297</t>
  </si>
  <si>
    <t>Small Cockpit-Mounted Single Monitor Stand - 800mm / 31.5" Wide_x000D_
_x000D_
_gpo_field_name - Monitor Stand_x000D_
_x000D_
_gpo_parent_product_group - 1714921308042</t>
  </si>
  <si>
    <t>152535</t>
  </si>
  <si>
    <t>Pedal Slider for Trak Racer RS6, TR8, FS3 and TRX
Product ETA: - Pre-order now! Estimated Delivery Date Late April</t>
  </si>
  <si>
    <t>152502</t>
  </si>
  <si>
    <t>152478</t>
  </si>
  <si>
    <t>Trak Racer Multi-Use Sim Racing Gloves - Yellow - M
Product ETA - Pre-order now! Estimated Delivery Date late June</t>
  </si>
  <si>
    <t>TR-One Oversized Shifter mount for Prosim, Simworx, Jinx, Jinx Combo
Product ETA: - Pre-order now! Estimated Delivery Date early May</t>
  </si>
  <si>
    <t>TR160 Mk4 Racing Simulator - TR ONE - Direct Drive Front / Hybrid Formula/GT/Inverted Kit
Add Ons - Swivel Mounted Desk Top, Trak Racer Rubber Mat
Product ETA: - Pre-order now! Estimated Delivery Date early May
Seats - Black Recline Seat (Bracket Inclu</t>
  </si>
  <si>
    <t>Recliner Seat - Seat With Brackets
_gpo_field_name - Seats
_gpo_parent_product_group - 1714859106617</t>
  </si>
  <si>
    <t>TR8020 620mm Table Top/Desk with Swivel Mount - Black
_gpo_field_name - Add Ons
_gpo_parent_product_group - 1714859106617</t>
  </si>
  <si>
    <t>Premium Neoprene Sim Rig Floor Mat
_gpo_field_name - Add Ons
_gpo_parent_product_group - 1714859106617</t>
  </si>
  <si>
    <t>152468</t>
  </si>
  <si>
    <t>Coupon: TR0805MXTRTJ9R77</t>
  </si>
  <si>
    <t>152466</t>
  </si>
  <si>
    <t>TR160 Mk4 Racing Simulator - Standard Wheel Deck / Pre-drilled Plate_x000D_
_x000D_
Monitor Stand - Freestanding Triple_x000D_
_x000D_
Popular Add Ons - Caster Wheels Brake &amp; Mounting Brackets, 5 Speaker Mount, Under Seat Buttkicker Mount_x000D_
_x000D_
Product ETA - Pre-order now! Estimate</t>
  </si>
  <si>
    <t>Large Freestanding Triple Monitor Stand - 1200mm / 47.25" Wide_x000D_
_x000D_
_gpo_field_name - Monitor Stand_x000D_
_x000D_
_gpo_parent_product_group - 1714843524796</t>
  </si>
  <si>
    <t>Coupon: TR0886NG7BDM</t>
  </si>
  <si>
    <t>152463</t>
  </si>
  <si>
    <t>TR80 Racing Simulator MK5 - TR ONE - Direct Drive Front_x000D_
_x000D_
Monitor Stand - Freestanding Single (up to 80in Displays)_x000D_
_x000D_
Popular Add Ons - Adjustable Keyboard Tray Upgrade Kit_x000D_
_x000D_
Product ETA - Pre-order now! Estimated Delivery Date early May_x000D_
_x000D_
Seat - Alpi</t>
  </si>
  <si>
    <t>TRX Hybrid Fixed Fiberglass Seat - Alpine 2023 Livery - Seat with Brackets_x000D_
_x000D_
_gpo_field_name - Seat_x000D_
_x000D_
_gpo_parent_product_group - 1714842554772</t>
  </si>
  <si>
    <t>Large Freestanding Single Monitor Stand - 1200mm / 47.25" Wide_x000D_
_x000D_
_gpo_field_name - Monitor Stand_x000D_
_x000D_
_gpo_parent_product_group - 1714842554772</t>
  </si>
  <si>
    <t>Aluminium Profile Adjustable Keyboard Tray Upgrade Kit_x000D_
_x000D_
_gpo_field_name - Popular Add Ons_x000D_
_x000D_
_gpo_parent_product_group - 1714842554772</t>
  </si>
  <si>
    <t>Coupon: TR08M5R45VXG</t>
  </si>
  <si>
    <t>152459</t>
  </si>
  <si>
    <t>TR80 Racing Simulator MK5 - TR ONE - Fanatec DD_x000D_
_x000D_
Product ETA - Pre-order now! Estimated Delivery Date early May_x000D_
_x000D_
_has_gpo - 285297</t>
  </si>
  <si>
    <t>152437</t>
  </si>
  <si>
    <t>152430</t>
  </si>
  <si>
    <t>152426</t>
  </si>
  <si>
    <t>Cube CSX-3 Extra Paddle
Product ETA - Pre-order now! Estimated Delivery Date early May</t>
  </si>
  <si>
    <t>152425</t>
  </si>
  <si>
    <t>152419</t>
  </si>
  <si>
    <t>152408</t>
  </si>
  <si>
    <t>152401</t>
  </si>
  <si>
    <t>M8 Flange Nuts - Set of 4
Product ETA: - Contact us for stock information</t>
  </si>
  <si>
    <t>Flat M8 Washers - Set of 20
Product ETA: - Pre-order now! Estimated Delivery Date late June</t>
  </si>
  <si>
    <t>M8 X 20mm Hex Screws - Set of 20
Product ETA: - Contact us for stock information</t>
  </si>
  <si>
    <t>40x80mm 500mm Profile with 8mm Slot
Product ETA: - Pre-order now! Estimated Delivery Date early May</t>
  </si>
  <si>
    <t>Universal Wheel Plate Deck with Full Slide and Angle Adjustment
Product ETA: - Contact us for stock information</t>
  </si>
  <si>
    <t>152395</t>
  </si>
  <si>
    <t>P1-Eau Rouge PLUS - Trak Racer Edition
Product ETA: - Contact us for stock information</t>
  </si>
  <si>
    <t>VNM Racing pedals - 3 Pedal set
Product ETA: - Pre-order now! Estimated Delivery Date early May</t>
  </si>
  <si>
    <t>VNM Pedals Base plate
Product ETA: - Pre-order now! Estimated Delivery Date early May</t>
  </si>
  <si>
    <t>TR160 Mk4 Racing Simulator - TR ONE - Direct Drive Front / Pre-drilled Plate
Add Ons - Bracket for Rally / GT Seat, Keyboard &amp; Mouse Mount, Computer/Console Shelf, Caster Wheels Brake &amp; Mounting Brackets, 5 Speaker Mount, Under Seat Buttkicker Mount
Mon</t>
  </si>
  <si>
    <t>Large Freestanding Triple Monitor Stand - 1200mm / 47.25" Wide
_gpo_field_name - Monitor Stand
_gpo_parent_product_group - 1714766776819</t>
  </si>
  <si>
    <t>O/S Seat Bracket for GT/Formula Seating Position
_gpo_field_name - Add Ons
_gpo_parent_product_group - 1714766776819</t>
  </si>
  <si>
    <t>Aluminium Profile Adjustable Keyboard Tray Upgrade Kit
_gpo_field_name - Add Ons
_gpo_parent_product_group - 1714766776819</t>
  </si>
  <si>
    <t>Universal PC or Control Box Shelf for for Aluminium Extrusion Mounting
_gpo_field_name - Add Ons
_gpo_parent_product_group - 1714766776819</t>
  </si>
  <si>
    <t>Universal Caster Wheels with Brake &amp; Mounting Brackets
_gpo_field_name - Add Ons
_gpo_parent_product_group - 1714766776819</t>
  </si>
  <si>
    <t>TR8020 Extruded Aluminum Rig 5 Speaker Mount Kit
_gpo_field_name - Add Ons
_gpo_parent_product_group - 1714766776819</t>
  </si>
  <si>
    <t>Buttkicker Mount Upgrade Kit - TR8, TR8 Pro, Alpine Racing TRX and Alum Profile Rigs
_gpo_field_name - Add Ons
_gpo_parent_product_group - 1714766776819</t>
  </si>
  <si>
    <t>Coupon: TRDCPARTNER</t>
  </si>
  <si>
    <t>152392</t>
  </si>
  <si>
    <t>TR160 Mk4 Racing Simulator - TR ONE - Direct Drive Front / Pre-drilled Plate
Add Ons - Recline Seat Bracket, Keyboard &amp; Mouse Mount, Caster Wheels Brake &amp; Mounting Brackets, 5 Speaker Mount, Under Seat Buttkicker Mount
Monitor Stand - Free Standing Trip</t>
  </si>
  <si>
    <t>Large Freestanding Triple Monitor Stand - 1200mm / 47.25" Wide
_gpo_field_name - Monitor Stand
_gpo_parent_product_group - 1714764691324</t>
  </si>
  <si>
    <t>Universal Seat Brackets for Recline Seats and Office Chairs
_gpo_field_name - Add Ons
_gpo_parent_product_group - 1714764691324</t>
  </si>
  <si>
    <t>Aluminium Profile Adjustable Keyboard Tray Upgrade Kit
_gpo_field_name - Add Ons
_gpo_parent_product_group - 1714764691324</t>
  </si>
  <si>
    <t>Universal Caster Wheels with Brake &amp; Mounting Brackets
_gpo_field_name - Add Ons
_gpo_parent_product_group - 1714764691324</t>
  </si>
  <si>
    <t>TR8020 Extruded Aluminum Rig 5 Speaker Mount Kit
_gpo_field_name - Add Ons
_gpo_parent_product_group - 1714764691324</t>
  </si>
  <si>
    <t>Buttkicker Mount Upgrade Kit - TR8, TR8 Pro, Alpine Racing TRX and Alum Profile Rigs
_gpo_field_name - Add Ons
_gpo_parent_product_group - 1714764691324</t>
  </si>
  <si>
    <t>152386</t>
  </si>
  <si>
    <t>152382</t>
  </si>
  <si>
    <t>152378</t>
  </si>
  <si>
    <t>Large Freestanding Quad Monitor Stand - 1200mm / 47.25" Wide_x000D_
_x000D_
Product ETA - Pre-order now! Estimated Delivery Date early May_x000D_
_x000D_
_has_gpo - 352985</t>
  </si>
  <si>
    <t>152375</t>
  </si>
  <si>
    <t>GT Style Fixed Fiberglass Seat - Seat with Bracket
Product ETA: - Contact us for stock information</t>
  </si>
  <si>
    <t xml:space="preserve">TR160S Racing Simulator - Black / TR One - Fanatec Direct Drive / Aluminium Profile with Heel Plate
Add Ons - Rubber Feet (Set of 4)
Monitor Stand - Freestanding Single (22in to 45in Displays)
Product ETA: - Pre-order now! Estimated Delivery Date late </t>
  </si>
  <si>
    <t>Large Freestanding Single Monitor Stand - 1200mm / 47.25" Wide
_gpo_field_name - Monitor Stand
_gpo_parent_product_group - 1714755984870</t>
  </si>
  <si>
    <t>TR80 &amp; TR160 Stabilizing Feet and Floor Protectors
_gpo_field_name - Add Ons
_gpo_parent_product_group - 1714755984870</t>
  </si>
  <si>
    <t>152371</t>
  </si>
  <si>
    <t>152366</t>
  </si>
  <si>
    <t>152363</t>
  </si>
  <si>
    <t>Large Monitor Stand Center Piece with Vesa Mount - 1200mm / 47.25" Wide
Product ETA: - Pre-order now! Estimated Delivery Date Late April</t>
  </si>
  <si>
    <t>152360</t>
  </si>
  <si>
    <t>TR160 Mk4 Racing Simulator - TR ONE - Direct Drive Front / Aluminium Profile with Heel Plate_x000D_
_x000D_
Popular Add Ons - Flight Sim Control Mounts with 1 Side Support, Swivel Mounted Desk Top, Trak Racer Rubber Mat with RGB Lights_x000D_
_x000D_
Product ETA - Pre-order now!</t>
  </si>
  <si>
    <t>Flight Sim Control Mounts with 1 Side Support for all Aluminum Cockpits_x000D_
_x000D_
_gpo_field_name - Popular Add Ons_x000D_
_x000D_
_gpo_parent_product_group - 1714743131415</t>
  </si>
  <si>
    <t>TR8020 620mm Table Top/Desk with Swivel Mount - Black_x000D_
_x000D_
_gpo_field_name - Popular Add Ons_x000D_
_x000D_
_gpo_parent_product_group - 1714743131415</t>
  </si>
  <si>
    <t>Coupon: TR08W5DHMB8D</t>
  </si>
  <si>
    <t>152324</t>
  </si>
  <si>
    <t>152321</t>
  </si>
  <si>
    <t>152312</t>
  </si>
  <si>
    <t>Alpine Racing TRX - Black
Add Ons - Keyboard &amp; Mouse Mount
Monitor Stand - Free Standing Triple
Product ETA: - Pre-order now! Estimated Delivery Date early May
Seat - Black
Shifter - Black
Wheel Mount - Universal Wheel Mount
_gpo_product_group - 17</t>
  </si>
  <si>
    <t>Universal Wheel Deck/Plate for Alpine Racing TRX
_gpo_field_name - Wheel Mount
_gpo_parent_product_group - 1714712695531</t>
  </si>
  <si>
    <t>TRX Hybrid Fixed Fiberglass Seat - All Black - Seat Only
_gpo_field_name - Seat
_gpo_parent_product_group - 1714712695531</t>
  </si>
  <si>
    <t>Universal Gear Shifter Mount for Alpine Racing TRX - Black
_gpo_field_name - Shifter
_gpo_parent_product_group - 1714712695531</t>
  </si>
  <si>
    <t>Large Freestanding Triple Monitor Stand - 30" to 45" Displays
_gpo_field_name - Monitor Stand
_gpo_parent_product_group - 1714712695531</t>
  </si>
  <si>
    <t>Keyboard and Mouse Mount for TR8 Pro and Alpine Racing TRX
_gpo_field_name - Add Ons
_gpo_parent_product_group - 1714712695531</t>
  </si>
  <si>
    <t>152309</t>
  </si>
  <si>
    <t>TR8020 Spare Corner Bracket - 160 x 40mm - Black
Product ETA: - Pre-order now! Estimated Delivery Date early May</t>
  </si>
  <si>
    <t>152307</t>
  </si>
  <si>
    <t>152299</t>
  </si>
  <si>
    <t>TR Monogrammed Cotton T-shirt - S</t>
  </si>
  <si>
    <t>TR Monogrammed Cotton Trak Pants - S</t>
  </si>
  <si>
    <t>Coupon: staff</t>
  </si>
  <si>
    <t>152297</t>
  </si>
  <si>
    <t>VNM Table Clamps for VNM Shifter (2 pcs)
Product ETA: - Pre-order now! Estimated Delivery Date late May</t>
  </si>
  <si>
    <t>VNM 4R Plate - Optional H-Pattern Plate
Product ETA: - Contact us for stock information</t>
  </si>
  <si>
    <t>VNM 5R Plate - Optional H-Pattern Plate
Product ETA: - Contact us for stock information</t>
  </si>
  <si>
    <t>VNM Shifter - H-pattern Manual or Sequential Gearbox
Product ETA: - Pre-order now! Estimated Delivery Date early May</t>
  </si>
  <si>
    <t>152294</t>
  </si>
  <si>
    <t>Integrated Dual Monitor Stand</t>
  </si>
  <si>
    <t>152289</t>
  </si>
  <si>
    <t>152282</t>
  </si>
  <si>
    <t>240mm Aluminium Profile Side Shifter/Handbrake Mount
Product ETA: - Pre-order now! Estimated Delivery Date Late April</t>
  </si>
  <si>
    <t>152276</t>
  </si>
  <si>
    <t>152275</t>
  </si>
  <si>
    <t>152273</t>
  </si>
  <si>
    <t>Heusinkveld Ultimate+ 3-Pedal Set
Product ETA - Pre-order now! Estimated Delivery Date early May</t>
  </si>
  <si>
    <t>152272</t>
  </si>
  <si>
    <t>152263</t>
  </si>
  <si>
    <t>TR80 Racing Simulator MK5 - TR ONE - Direct Drive Front_x000D_
_x000D_
Popular Add Ons - Bracket for Rally / GT Seat_x000D_
_x000D_
Product ETA - Pre-order now! Estimated Delivery Date early May_x000D_
_x000D_
_gpo_product_group - 1714669353259_x000D_
_x000D_
_has_gpo - 285297</t>
  </si>
  <si>
    <t>O/S Seat Bracket for GT/Formula Seating Position_x000D_
_x000D_
_gpo_field_name - Popular Add Ons_x000D_
_x000D_
_gpo_parent_product_group - 1714669353259</t>
  </si>
  <si>
    <t>152247</t>
  </si>
  <si>
    <t>Trak Racer Multi-Use Sim Racing Gloves - Grey Camo - XL
Product ETA - Contact us for stock information</t>
  </si>
  <si>
    <t>152206</t>
  </si>
  <si>
    <t>152202</t>
  </si>
  <si>
    <t>Trak Racer - O/S Seat Bracket for GT/Formula Seating Position</t>
  </si>
  <si>
    <t>152187</t>
  </si>
  <si>
    <t>TR8 Pro Racing Simulator
Add Ons - PC Shelf, Keyboard &amp; Mouse Mount, Trak Racer Rubber Mat
Monitor Stand - Free Standing Triple
Optional Wheel Mount Add On - Universal Direct Motor Mount
Product ETA: - 
Seat - Black Recline Seat (Bracket Included)
_</t>
  </si>
  <si>
    <t>Universal Direct Motor Mount for Simucube, Simucube 2, VRS, Simagic, MIGE, Fanatec and more
_gpo_field_name - Optional Wheel Mount Add On
_gpo_parent_product_group - 1714614196422</t>
  </si>
  <si>
    <t>Recliner Seat - Seat With Brackets
_gpo_field_name - Seat
_gpo_parent_product_group - 1714614196422</t>
  </si>
  <si>
    <t>Large Freestanding Triple Monitor Stand - 30" to 45" Displays
_gpo_field_name - Monitor Stand
_gpo_parent_product_group - 1714614196422</t>
  </si>
  <si>
    <t>Trak Racer Computer PC Control Box Shelf for Trak Racer TR8 Pro and Alpine Racing TRX
_gpo_field_name - Add Ons
_gpo_parent_product_group - 1714614196422</t>
  </si>
  <si>
    <t>Keyboard and Mouse Mount for TR8 Pro and Alpine Racing TRX
_gpo_field_name - Add Ons
_gpo_parent_product_group - 1714614196422</t>
  </si>
  <si>
    <t>Premium Neoprene Sim Rig Floor Mat
_gpo_field_name - Add Ons
_gpo_parent_product_group - 1714614196422</t>
  </si>
  <si>
    <t>152169</t>
  </si>
  <si>
    <t>TR-One Black Fully Adjustable Direct Fit Wheel Mount for Simagic M10
Product ETA - Pre-order now! Estimated Delivery Date mid June</t>
  </si>
  <si>
    <t>152167</t>
  </si>
  <si>
    <t>Cube QRX Full Set
Product ETA: - Contact us for stock information</t>
  </si>
  <si>
    <t>TR-One Fully Adjustable Direct Fit Wheel Mount for Simucube, VRS, Accuforce, OSW, Mige etc
Product ETA: - Pre-order now! Estimated Delivery Date mid June</t>
  </si>
  <si>
    <t>152160</t>
  </si>
  <si>
    <t>152142</t>
  </si>
  <si>
    <t>TR160 Mk4 Racing Simulator - TR ONE - Fanatec DD / Pre-drilled Plate
Add Ons - Keyboard &amp; Mouse Mount, Trak Racer Rubber Mat
Seats - Red &amp; Black Recline Seat (Bracket Included)
_gpo_product_group - 1714587778739
_has_gpo - 286915</t>
  </si>
  <si>
    <t>Recliner Seat - Seat With Brackets
_gpo_field_name - Seats
_gpo_parent_product_group - 1714587778739</t>
  </si>
  <si>
    <t>Aluminium Profile Adjustable Keyboard Tray Upgrade Kit
_gpo_field_name - Add Ons
_gpo_parent_product_group - 1714587778739</t>
  </si>
  <si>
    <t>Premium Neoprene Sim Rig Floor Mat
_gpo_field_name - Add Ons
_gpo_parent_product_group - 1714587778739</t>
  </si>
  <si>
    <t>152094</t>
  </si>
  <si>
    <t>M6 X 20 Hex Screws - Set of 6
Product ETA: - Pre-order now! Estimated Delivery Date mid August</t>
  </si>
  <si>
    <t>ABS END CAP 80 X 40MM - Pack of 2
Product ETA: - Contact us for stock information</t>
  </si>
  <si>
    <t>152083</t>
  </si>
  <si>
    <t>TR8 Pro Racing Simulator_x000D_
_x000D_
Monitor Stand - Integrated Single_x000D_
_x000D_
Product ETA - CONTACT US FOR STOCK INFORMATION_x000D_
_x000D_
Seat - GT Style Fixed Fiberglass Seat_x000D_
_x000D_
_gpo_product_group - 1714556404850_x000D_
_x000D_
_has_gpo - 275345</t>
  </si>
  <si>
    <t>GT Style Fixed Fiberglass Seat - Seat Only_x000D_
_x000D_
_gpo_field_name - Seat_x000D_
_x000D_
_gpo_parent_product_group - 1714556404850</t>
  </si>
  <si>
    <t>Cockpit-Mounted Single Monitor Stand for Trak Racer TR8 Pro_x000D_
_x000D_
_gpo_field_name - Monitor Stand_x000D_
_x000D_
_gpo_parent_product_group - 1714556404850</t>
  </si>
  <si>
    <t>152065</t>
  </si>
  <si>
    <t>152059</t>
  </si>
  <si>
    <t>152053</t>
  </si>
  <si>
    <t>152051</t>
  </si>
  <si>
    <t>Coupon: Damaged. Torn. 188448</t>
  </si>
  <si>
    <t>152040</t>
  </si>
  <si>
    <t>152009</t>
  </si>
  <si>
    <t>152000</t>
  </si>
  <si>
    <t>Trak Racer Multi-Use Sim Racing Gloves - Grey Camo - M
Product ETA - Contact us for stock information</t>
  </si>
  <si>
    <t>151991</t>
  </si>
  <si>
    <t>151949</t>
  </si>
  <si>
    <t>151871</t>
  </si>
  <si>
    <t>Simucube ActivePedal - ActivePedal Primary Set</t>
  </si>
  <si>
    <t>151845</t>
  </si>
  <si>
    <t>151840</t>
  </si>
  <si>
    <t>TR8 Pro Racing Simulator
Add Ons - Keyboard &amp; Mouse Mount
Monitor Stand - Integrated Single
Optional Wheel Mount Add On - Universal Direct Motor Mount
Product ETA: - 
Seat - GT Style Fixed Fiberglass Seat
_gpo_product_group - 1714421305216
_has_gpo</t>
  </si>
  <si>
    <t>Universal Direct Motor Mount for Simucube, Simucube 2, VRS, Simagic, MIGE, Fanatec and more
_gpo_field_name - Optional Wheel Mount Add On
_gpo_parent_product_group - 1714421305216</t>
  </si>
  <si>
    <t>GT Style Fixed Fiberglass Seat - Seat Only
_gpo_field_name - Seat
_gpo_parent_product_group - 1714421305216</t>
  </si>
  <si>
    <t>Cockpit-Mounted Single Monitor Stand for Trak Racer TR8 Pro
_gpo_field_name - Monitor Stand
_gpo_parent_product_group - 1714421305216</t>
  </si>
  <si>
    <t>Keyboard and Mouse Mount for TR8 Pro and Alpine Racing TRX
_gpo_field_name - Add Ons
_gpo_parent_product_group - 1714421305216</t>
  </si>
  <si>
    <t>Coupon: TR086RVF3J8T</t>
  </si>
  <si>
    <t>151822</t>
  </si>
  <si>
    <t>151809</t>
  </si>
  <si>
    <t>TR8020 Extruded Aluminum Rig 5 Speaker Mount Kit
Product ETA: - Pre-order now! Estimated Delivery Date Mid May</t>
  </si>
  <si>
    <t>151804</t>
  </si>
  <si>
    <t>TR160S Racing Simulator - Black / TR One - Direct Drive Front Mount / Aluminium Profile with Heel Plate
Product ETA: - Pre-order now! Estimated Delivery Date late May
Shifter Mount - Black
_gpo_product_group - 1714404163170
_has_gpo - 417833</t>
  </si>
  <si>
    <t>TR Gen 2 Shifter Mount and Side Chassis Support with TR Support Plate
_gpo_field_name - Shifter Mount
_gpo_parent_product_group - 1714404163170</t>
  </si>
  <si>
    <t>151797</t>
  </si>
  <si>
    <t>151789</t>
  </si>
  <si>
    <t>151784</t>
  </si>
  <si>
    <t>Alpine Racing TRX - Alpine Racing Blue 2023_x000D_
_x000D_
Add Ons - PC Shelf_x000D_
_x000D_
Monitor Stand - Integrated Single_x000D_
_x000D_
Seat - Alpine Racing Blue_x000D_
_x000D_
Shifter - Blue_x000D_
_x000D_
Wheel Mount - Fanatec Direct Drive Mount_x000D_
_x000D_
_gpo_product_group - 1714397673430_x000D_
_x000D_
_has_gpo - 252148</t>
  </si>
  <si>
    <t>TRX Hybrid Fixed Fiberglass Seat - Alpine 2023 Livery - Seat Only_x000D_
_x000D_
_gpo_field_name - Seat_x000D_
_x000D_
_gpo_parent_product_group - 1714397673430</t>
  </si>
  <si>
    <t>Integrated Single Monitor Stand for Trak Racer Alpine Racing TRX - Holds up to 70"_x000D_
_x000D_
_gpo_field_name - Monitor Stand_x000D_
_x000D_
_gpo_parent_product_group - 1714397673430</t>
  </si>
  <si>
    <t>Coupon: TR08M7RDQ9Z3</t>
  </si>
  <si>
    <t>151760</t>
  </si>
  <si>
    <t>TR120 Racing Simulator - TR ONE - DD SIDE MOUNT - Fanatec / Pre-drilled Plate / None
Add Ons - Bracket for Rally / GT Seat, Rubber Feet (Set of 4)
Monitor Stand - Cockpit-Mounted Dual
Product ETA: - In Stock. Ready to ship.
_gpo_product_group - 171406</t>
  </si>
  <si>
    <t>Large Cockpit-Mounted Dual Monitor Stand - 1200mm / 47.25" Wide
_gpo_field_name - Monitor Stand
_gpo_parent_product_group - 1714060617059</t>
  </si>
  <si>
    <t>O/S Seat Bracket for GT/Formula Seating Position
_gpo_field_name - Add Ons
_gpo_parent_product_group - 1714060617059</t>
  </si>
  <si>
    <t>TR80 &amp; TR160 Stabilizing Feet and Floor Protectors
_gpo_field_name - Add Ons
_gpo_parent_product_group - 1714060617059</t>
  </si>
  <si>
    <t>TR8 Pro Racing Simulator
Monitor Stand - Integrated Single
Product ETA: - 
_gpo_product_group - 1714056301661
_has_gpo - 286916</t>
  </si>
  <si>
    <t>Cockpit-Mounted Single Monitor Stand for Trak Racer TR8 Pro
_gpo_field_name - Monitor Stand
_gpo_parent_product_group - 1714056301661</t>
  </si>
  <si>
    <t>Universal Integrated Monitor Mounts for Aluminium Extrusion Mounting
Product ETA: - Pre-order now! Estimated Delivery Date Late April</t>
  </si>
  <si>
    <t xml:space="preserve">TR120 Racing Simulator - TR ONE - DD SIDE MOUNT - Fanatec / Pre-drilled Plate / None
Add Ons - Bracket for Rally / GT Seat, Caster Wheels Brake &amp; Mounting Brackets
Monitor Stand - Cockpit-Mounted Single (22in to 45in Displays)
Product ETA: - In Stock. </t>
  </si>
  <si>
    <t>Large Cockpit-Mounted Single Monitor Stand - 1200mm / 47.25" Wide
_gpo_field_name - Monitor Stand
_gpo_parent_product_group - 1714055480058</t>
  </si>
  <si>
    <t>O/S Seat Bracket for GT/Formula Seating Position
_gpo_field_name - Add Ons
_gpo_parent_product_group - 1714055480058</t>
  </si>
  <si>
    <t>Universal Caster Wheels with Brake &amp; Mounting Brackets
_gpo_field_name - Add Ons
_gpo_parent_product_group - 1714055480058</t>
  </si>
  <si>
    <t>Coupon: TR08H2AD5NN1CP02</t>
  </si>
  <si>
    <t>151733</t>
  </si>
  <si>
    <t>Alpine Racing TRX - Alpine Racing Blue 2023
Add Ons - Caster Wheels Brake &amp; Mounting Brackets
Monitor Stand - Integrated Single
Seat - Black
Shifter - Blue
Wheel Mount - Fanatec Direct Drive Mount
_gpo_product_group - 1714174234169
_has_gpo - 22771</t>
  </si>
  <si>
    <t>TRX Hybrid Fixed Fiberglass Seat - All Black - Seat Only
_gpo_field_name - Seat
_gpo_parent_product_group - 1714174234169</t>
  </si>
  <si>
    <t>Universal Gear Shifter Mount for Alpine Racing TRX - Blue
_gpo_field_name - Shifter
_gpo_parent_product_group - 1714174234169</t>
  </si>
  <si>
    <t>Integrated Single Monitor Stand for Trak Racer Alpine Racing TRX - Holds up to 70"
_gpo_field_name - Monitor Stand
_gpo_parent_product_group - 1714174234169</t>
  </si>
  <si>
    <t>Caster Wheels, Brake &amp; Mounting Brackets for TR8, TR8 Pro, RS6 and Alpine Racing TRX
_gpo_field_name - Add Ons
_gpo_parent_product_group - 1714174234169</t>
  </si>
  <si>
    <t>151732</t>
  </si>
  <si>
    <t>Shipping: Pick-up at Trak Racer: Hallam Valley Rd 47, 3175 Melbourne (AU)</t>
  </si>
  <si>
    <t>151699</t>
  </si>
  <si>
    <t>Simucube 2 Pro Direct Drive System - R2_x000D_
_x000D_
Motor Mount - Universal Direct Motor Mount_x000D_
_x000D_
_gpo_product_group - 1714100193580_x000D_
_x000D_
_has_gpo - 345524</t>
  </si>
  <si>
    <t>Universal Direct Motor Mount for Simucube, Simucube 2, VRS, Simagic, MIGE, Fanatec and more_x000D_
_x000D_
_gpo_field_name - Motor Mount_x000D_
_x000D_
_gpo_parent_product_group - 1714100193580</t>
  </si>
  <si>
    <t>Coupon: TR08TNZMP6RFTCTJ</t>
  </si>
  <si>
    <t>151353</t>
  </si>
  <si>
    <t>Heusinkveld Ultimate+ 2-Pedal Set</t>
  </si>
  <si>
    <t>Shipping: Pre-order shipping</t>
  </si>
  <si>
    <t>151259</t>
  </si>
  <si>
    <t>TR160 Mk4 Flight Simulator
Popular Add Ons - Swivel Mounted Desk Top, Rubber Feet (Set of 4)
Seat - Black Recline Seat (Bracket Included)
_gpo_product_group - 1711858087586
_has_gpo - 413248</t>
  </si>
  <si>
    <t>Recliner Seat - Seat With Brackets
_gpo_field_name - Seat
_gpo_parent_product_group - 1711858087586</t>
  </si>
  <si>
    <t>TR8020 620mm Table Top/Desk with Swivel Mount - Black
_gpo_field_name - Popular Add Ons
_gpo_parent_product_group - 1711858087586</t>
  </si>
  <si>
    <t>TR80 &amp; TR160 Stabilizing Feet and Floor Protectors
_gpo_field_name - Popular Add Ons
_gpo_parent_product_group - 1711858087586</t>
  </si>
  <si>
    <t>Shipping: Direct Freight Express shipping</t>
  </si>
  <si>
    <t>151245</t>
  </si>
  <si>
    <t>13563</t>
  </si>
  <si>
    <t>151236</t>
  </si>
  <si>
    <t>151222</t>
  </si>
  <si>
    <t>Universal Caster Wheels with Brake &amp; Mounting Brackets
_gpo_field_name - Popular Add Ons
_gpo_parent_product_group - 1711591257923</t>
  </si>
  <si>
    <t>Universal PC or Control Box Shelf for for Aluminium Extrusion Mounting
_gpo_field_name - Popular Add Ons
_gpo_parent_product_group - 1711591257923</t>
  </si>
  <si>
    <t>TR8020 620mm Table Top/Desk with Swivel Mount - Black
_gpo_field_name - Popular Add Ons
_gpo_parent_product_group - 1711591257923</t>
  </si>
  <si>
    <t>Universal TR-One Left or Right Side Handbrake Mount
_gpo_field_name - Popular Add Ons
_gpo_parent_product_group - 1711591257923</t>
  </si>
  <si>
    <t>Universal Seat Brackets for Recline Seats and Office Chairs
_gpo_field_name - Popular Add Ons
_gpo_parent_product_group - 1711591257923</t>
  </si>
  <si>
    <t>Recliner Seat - Seat With Brackets
_gpo_field_name - Seat
_gpo_parent_product_group - 1711591257923</t>
  </si>
  <si>
    <t>TR160 Mk4 Racing Simulator - TR ONE - Wheel Deck / Pre-drilled Plate
Popular Add Ons - Recline Seat Bracket, Handbrake Mount - Left or Right Side, Swivel Mounted Desk Top, PC or Control Box Shelf, Caster Wheels Brake &amp; Mounting Brackets
Seat - Red &amp; Bla</t>
  </si>
  <si>
    <t>151216</t>
  </si>
  <si>
    <t>151214</t>
  </si>
  <si>
    <t>Variable Adjustment Vesa Adapter Kit for Monitors - Three Display Mounts
_gpo_field_name - VESA Adjustment Brackets
_gpo_parent_product_group - 1711600786018</t>
  </si>
  <si>
    <t>Large Freestanding Triple Monitor Stand - 30" to 45" Displays
VESA Adjustment Brackets - Set of 3
_gpo_product_group - 1711600786018
_has_gpo - 352982</t>
  </si>
  <si>
    <t>151197</t>
  </si>
  <si>
    <t>151192</t>
  </si>
  <si>
    <t>Shipping: Australia Post shipping</t>
  </si>
  <si>
    <t>151188</t>
  </si>
  <si>
    <t>TR Monogrammed Cotton T-shirt - XXL</t>
  </si>
  <si>
    <t>151178</t>
  </si>
  <si>
    <t>151176</t>
  </si>
  <si>
    <t>Alpine Racing TRX - Black
Add Ons - PC Shelf
Monitor Stand - Integrated Single
Seat - Black
Shifter - Black
Wheel Mount - Fanatec Direct Drive Mount
_gpo_product_group - 1711463433477
_has_gpo - 227718</t>
  </si>
  <si>
    <t>TRX Hybrid Fixed Fiberglass Seat - All Black - Seat Only
_gpo_field_name - Seat
_gpo_parent_product_group - 1711463433477</t>
  </si>
  <si>
    <t>Universal Gear Shifter Mount for Alpine Racing TRX - Black
_gpo_field_name - Shifter
_gpo_parent_product_group - 1711463433477</t>
  </si>
  <si>
    <t>Integrated Single Monitor Stand for Trak Racer Alpine Racing TRX - Holds up to 70"
_gpo_field_name - Monitor Stand
_gpo_parent_product_group - 1711463433477</t>
  </si>
  <si>
    <t>Trak Racer Computer PC Control Box Shelf for Trak Racer TR8 Pro and Alpine Racing TRX
_is_preorder - Pre-order item
_preorder_locale - en</t>
  </si>
  <si>
    <t>151150</t>
  </si>
  <si>
    <t xml:space="preserve">TR8 Pro Racing Simulator
Add Ons - Caster Wheels Brake &amp; Mounting Brackets
Monitor Stand - Integrated Single
Optional Wheel Mount Add On - Universal Direct Motor Mount
Seat - Black Recline Seat (Brackets Included)
_gpo_product_group - 1710855934821
</t>
  </si>
  <si>
    <t>Universal Direct Motor Mount for Simucube, Simucube 2, VRS, Simagic, MIGE, Fanatec and more
_gpo_field_name - Optional Wheel Mount Add On
_gpo_parent_product_group - 1710855934821</t>
  </si>
  <si>
    <t>Recliner Seat - Seat With Brackets
_gpo_field_name - Seat
_gpo_parent_product_group - 1710855934821</t>
  </si>
  <si>
    <t>Cockpit-Mounted Single Monitor Stand for Trak Racer TR8 Pro
_gpo_field_name - Monitor Stand
_gpo_parent_product_group - 1710855934821</t>
  </si>
  <si>
    <t>Caster Wheels, Brake &amp; Mounting Brackets for TR8, TR8 Pro, RS6 and Alpine Racing TRX
_gpo_field_name - Add Ons
_gpo_parent_product_group - 1710855934821</t>
  </si>
  <si>
    <t>151136</t>
  </si>
  <si>
    <t xml:space="preserve">Coupon: </t>
  </si>
  <si>
    <t>151123</t>
  </si>
  <si>
    <t>Trak Racer Computer PC Control Box Shelf for Trak Racer TR8 Pro and Alpine Racing TRX
Product ETA: - Pre-order now! Estimated Delivery Date Late April
_is_preorder - Pre-order item
_preorder_locale - en</t>
  </si>
  <si>
    <t>151119</t>
  </si>
  <si>
    <t>Simucube 2 Pro Direct Drive System - R2
Motor Mount - Universal Direct Motor Mount
_gpo_product_group - 1711204461744
_has_gpo - 345524</t>
  </si>
  <si>
    <t>Universal Direct Motor Mount for Simucube, Simucube 2, VRS, Simagic, MIGE, Fanatec and more
_gpo_field_name - Motor Mount
_gpo_parent_product_group - 1711204461744</t>
  </si>
  <si>
    <t>151116</t>
  </si>
  <si>
    <t>TR120 Racing Simulator - TR ONE - Wheel Plate / Pre-drilled Plate / Shifter Mount - Long Arm
Popular Add Ons - Handbrake Mount - Left or Right Side, Caster Wheels Brake &amp; Mounting Brackets
Seat - Black Recline Seat (Bracket Included)
_gpo_product_group</t>
  </si>
  <si>
    <t>Recliner Seat - Seat With Brackets
_gpo_field_name - Seat
_gpo_parent_product_group - 1711196598582</t>
  </si>
  <si>
    <t>Universal TR-One Left or Right Side Handbrake Mount
_gpo_field_name - Popular Add Ons
_gpo_parent_product_group - 1711196598582</t>
  </si>
  <si>
    <t>Universal Caster Wheels with Brake &amp; Mounting Brackets
_gpo_field_name - Popular Add Ons
_gpo_parent_product_group - 1711196598582</t>
  </si>
  <si>
    <t>151093</t>
  </si>
  <si>
    <t xml:space="preserve">TR160 Mk4 Racing Simulator - TR ONE - Direct Drive Front / Aluminium Profile with Heel Plate
Popular Add Ons - Bracket for Rally / GT Seat, Handbrake Mount - Left or Right Side, Adjustable Keyboard Tray Upgrade Kit, Trak Racer Rubber Mat with RGB Lights
</t>
  </si>
  <si>
    <t>O/S Seat Bracket for GT/Formula Seating Position
_gpo_field_name - Popular Add Ons
_gpo_parent_product_group - 1711061975002</t>
  </si>
  <si>
    <t>Universal TR-One Left or Right Side Handbrake Mount
_gpo_field_name - Popular Add Ons
_gpo_parent_product_group - 1711061975002</t>
  </si>
  <si>
    <t>Aluminium Profile Adjustable Keyboard Tray Upgrade Kit
_gpo_field_name - Popular Add Ons
_gpo_parent_product_group - 1711061975002</t>
  </si>
  <si>
    <t>Premium Sim Rig Floor Mat with RGB Light
_gpo_field_name - Popular Add Ons
_gpo_parent_product_group - 1711061975002</t>
  </si>
  <si>
    <t>151069</t>
  </si>
  <si>
    <t>Shipping: TR37543</t>
  </si>
  <si>
    <t>151054</t>
  </si>
  <si>
    <t>TR8020 Additional 2x Side Chassis Peripheral Support with Brackets 80 x 40mm and Flight Sim attachment</t>
  </si>
  <si>
    <t>151048</t>
  </si>
  <si>
    <t>151046</t>
  </si>
  <si>
    <t>150991</t>
  </si>
  <si>
    <t>TR160 Mk4 Racing Simulator - Standard Wheel Deck / Pre-drilled Plate
Add Ons - Caster Wheels Brake &amp; Mounting Brackets
Product ETA: - In Stock. Ready to ship.
Seats - GT Style Fixed Fiberglass Seat (Bracket Included)
_gpo_product_group - 1714344763156</t>
  </si>
  <si>
    <t>GT Style Fixed Fiberglass Seat - Seat with Bracket
_gpo_field_name - Seats
_gpo_parent_product_group - 1714344763156</t>
  </si>
  <si>
    <t>Universal Caster Wheels with Brake &amp; Mounting Brackets
_gpo_field_name - Add Ons
_gpo_parent_product_group - 1714344763156</t>
  </si>
  <si>
    <t>Alpine Racing TRX - Black
Add Ons - PC Shelf
Monitor Stand - Integrated Single
Product ETA - Pre-order now! Estimated Delivery Date late April
Seat - Black
Wheel Mount - Universal Wheel Mount
_gpo_product_group - 1714344448396
_has_gpo - 249715</t>
  </si>
  <si>
    <t>Universal Wheel Deck/Plate for Alpine Racing TRX
_gpo_field_name - Wheel Mount
_gpo_parent_product_group - 1714344448396</t>
  </si>
  <si>
    <t>TRX Hybrid Fixed Fiberglass Seat - All Black - Seat Only
_gpo_field_name - Seat
_gpo_parent_product_group - 1714344448396</t>
  </si>
  <si>
    <t>Integrated Single Monitor Stand for Trak Racer Alpine Racing TRX - Holds up to 70"
_gpo_field_name - Monitor Stand
_gpo_parent_product_group - 1714344448396</t>
  </si>
  <si>
    <t>Trak Racer Computer PC Control Box Shelf for Trak Racer TR8 Pro and Alpine Racing TRX
_gpo_field_name - Add Ons
_gpo_parent_product_group - 1714344448396</t>
  </si>
  <si>
    <t>150985</t>
  </si>
  <si>
    <t>150917</t>
  </si>
  <si>
    <t>Cube Universal Main Hub - Blue
Product ETA - Goods arriving Early to late April</t>
  </si>
  <si>
    <t>150908</t>
  </si>
  <si>
    <t>150897</t>
  </si>
  <si>
    <t>TR160 Mk4 Racing Simulator - TR ONE - Fanatec DD / Hybrid Formula/GT/Inverted Kit
Add Ons - Bracket for Rally / GT Seat, Flight Sim Control Mounts with 1 Side Support, Caster Wheels Brake &amp; Mounting Brackets, Sim Rig Mat with RGB Light, Under Seat Buttki</t>
  </si>
  <si>
    <t>GT Style Fixed Fiberglass Seat - Seat with Bracket
_gpo_field_name - Seats
_gpo_parent_product_group - 1714250329987</t>
  </si>
  <si>
    <t>O/S Seat Bracket for GT/Formula Seating Position
_gpo_field_name - Add Ons
_gpo_parent_product_group - 1714250329987</t>
  </si>
  <si>
    <t>Flight Sim Control Mounts with 1 Side Support for all Aluminum Cockpits
_gpo_field_name - Add Ons
_gpo_parent_product_group - 1714250329987</t>
  </si>
  <si>
    <t>Universal Caster Wheels with Brake &amp; Mounting Brackets
_gpo_field_name - Add Ons
_gpo_parent_product_group - 1714250329987</t>
  </si>
  <si>
    <t>Premium Sim Rig Floor Mat with RGB Light
_gpo_field_name - Add Ons
_gpo_parent_product_group - 1714250329987</t>
  </si>
  <si>
    <t>Buttkicker Mount Upgrade Kit - TR8, TR8 Pro, Alpine Racing TRX and Alum Profile Rigs
_gpo_field_name - Add Ons
_gpo_parent_product_group - 1714250329987</t>
  </si>
  <si>
    <t>150896</t>
  </si>
  <si>
    <t>TR160 Mk4 Racing Simulator - TR ONE - Fanatec DD / Hybrid Formula/GT/Inverted Kit
Add Ons - Bracket for Rally / GT Seat
Monitor Stand - Cockpit-Mounted Single (22in to 45in Displays)
Product ETA: - In Stock. Ready to ship.
Seats - GT Style Fixed Fiber</t>
  </si>
  <si>
    <t>GT Style Fixed Fiberglass Seat - Seat with Bracket
_gpo_field_name - Seats
_gpo_parent_product_group - 1714249375062</t>
  </si>
  <si>
    <t>Large Cockpit-Mounted Single Monitor Stand - 1200mm / 47.25" Wide
_gpo_field_name - Monitor Stand
_gpo_parent_product_group - 1714249375062</t>
  </si>
  <si>
    <t>O/S Seat Bracket for GT/Formula Seating Position
_gpo_field_name - Add Ons
_gpo_parent_product_group - 1714249375062</t>
  </si>
  <si>
    <t>150855</t>
  </si>
  <si>
    <t>150804</t>
  </si>
  <si>
    <t>150800</t>
  </si>
  <si>
    <t>150768</t>
  </si>
  <si>
    <t>TR120 Racing Simulator - TR ONE - Wheel Plate / Pre-drilled Plate / Shifter Mount - Long Arm_x000D_
_x000D_
PRE-ORDER NOW! ETA -  late April_x000D_
_x000D_
Seat - GT Style Fixed Fiberglass Seat (Bracket Included)_x000D_
_x000D_
_gpo_product_group - 1714076753233_x000D_
_x000D_
_has_gpo - 291873</t>
  </si>
  <si>
    <t>GT Style Fixed Fiberglass Seat - Seat with Bracket_x000D_
_x000D_
_gpo_field_name - Seat_x000D_
_x000D_
_gpo_parent_product_group - 1714076753233</t>
  </si>
  <si>
    <t>Small Cockpit-Mounted Single Monitor Stand - 800mm / 31.5" Wide_x000D_
_x000D_
Product ETA - Pre-order now! Arriving Early May. Other models in Stock</t>
  </si>
  <si>
    <t>150762</t>
  </si>
  <si>
    <t>150755</t>
  </si>
  <si>
    <t>150703</t>
  </si>
  <si>
    <t>150696</t>
  </si>
  <si>
    <t>Alpine Racing TRX - Black
Add Ons - Caster Wheels Break &amp; Mounting Brackets
Monitor Stand - Integrated Single
Product ETA: - Pre-order now! Estimated Delivery Date late April
Seat - Black
Wheel Mount - Fanatec Direct Drive Mount
_gpo_product_group -</t>
  </si>
  <si>
    <t>TRX Hybrid Fixed Fiberglass Seat - All Black - Seat Only
_gpo_field_name - Seat
_gpo_parent_product_group - 1713612761500</t>
  </si>
  <si>
    <t>Integrated Single Monitor Stand for Trak Racer Alpine Racing TRX - Holds up to 70"
_gpo_field_name - Monitor Stand
_gpo_parent_product_group - 1713612761500</t>
  </si>
  <si>
    <t>Caster Wheels, Brake &amp; Mounting Brackets for TR8, TR8 Pro, RS6 and Alpine Racing TRX
_gpo_field_name - Add Ons
_gpo_parent_product_group - 1713612761500</t>
  </si>
  <si>
    <t>150664</t>
  </si>
  <si>
    <t>150652</t>
  </si>
  <si>
    <t>Large Cockpit-Mounted Dual Monitor Stand - 1200mm / 47.25" Wide
_gpo_field_name - Monitor Stand
_gpo_parent_product_group - 1714059628893</t>
  </si>
  <si>
    <t>13315</t>
  </si>
  <si>
    <t>TR160S-L-4INV3</t>
  </si>
  <si>
    <t>TR160S Racing Simulator - Blue / TR One - Wheel Mount / Hybrid Formula/GT Inverted Kit
Monitor Stand - Cockpit-Mounted Dual
_gpo_product_group - 1714059628893
_has_gpo - 417833</t>
  </si>
  <si>
    <t>150644</t>
  </si>
  <si>
    <t>Trak Racer Computer PC Control Box Shelf for Trak Racer TR8 Pro and Alpine Racing TRX
Product ETA - Pre-order now! Estimated Delivery Date Late April</t>
  </si>
  <si>
    <t>150636</t>
  </si>
  <si>
    <t xml:space="preserve">Alpine Racing TRX - Alpine Racing Blue 2023_x000D_
_x000D_
Assembly - Include Assembly_x000D_
_x000D_
Monitor Stand - Integrated Single_x000D_
_x000D_
Seat - Alpine Racing Blue_x000D_
_x000D_
Shifter - Blue_x000D_
_x000D_
Wheel Mount - Fanatec Direct Drive Mount_x000D_
_x000D_
_gpo_product_group - 1714048911512_x000D_
_x000D_
_has_gpo - </t>
  </si>
  <si>
    <t>TRX Hybrid Fixed Fiberglass Seat - Alpine 2023 Livery - Seat Only_x000D_
_x000D_
_gpo_field_name - Seat_x000D_
_x000D_
_gpo_parent_product_group - 1714048911512</t>
  </si>
  <si>
    <t>Universal Gear Shifter Mount for Alpine Racing TRX - Blue_x000D_
_x000D_
_gpo_field_name - Shifter_x000D_
_x000D_
_gpo_parent_product_group - 1714048911512</t>
  </si>
  <si>
    <t>Integrated Single Monitor Stand for Trak Racer Alpine Racing TRX - Holds up to 70"_x000D_
_x000D_
_gpo_field_name - Monitor Stand_x000D_
_x000D_
_gpo_parent_product_group - 1714048911512</t>
  </si>
  <si>
    <t>Add Assembly - Yes_x000D_
_x000D_
_gpo_field_name - Assembly_x000D_
_x000D_
_gpo_parent_product_group - 1714048911512</t>
  </si>
  <si>
    <t>150571</t>
  </si>
  <si>
    <t>150566</t>
  </si>
  <si>
    <t>Simucube Quick Release Wheel Side Kit
Product ETA - Pre-order now! Estimated Delivery Date Late April</t>
  </si>
  <si>
    <t>Coupon: TR08!!SXS!!EL10</t>
  </si>
  <si>
    <t>150548</t>
  </si>
  <si>
    <t>TR8 Pro Racing Simulator
Add Ons - Keyboard &amp; Mouse Mount, Trak Racer Rubber Mat, Flight Simulator Mount
Monitor Stand - Integrated Single
Product ETA: - 
_gpo_product_group - 1713992810508
_has_gpo - 286916</t>
  </si>
  <si>
    <t>Cockpit-Mounted Single Monitor Stand for Trak Racer TR8 Pro
_gpo_field_name - Monitor Stand
_gpo_parent_product_group - 1713992810508</t>
  </si>
  <si>
    <t>Keyboard and Mouse Mount for TR8 Pro and Alpine Racing TRX
_gpo_field_name - Add Ons
_gpo_parent_product_group - 1713992810508</t>
  </si>
  <si>
    <t>Premium Neoprene Sim Rig Floor Mat
_gpo_field_name - Add Ons
_gpo_parent_product_group - 1713992810508</t>
  </si>
  <si>
    <t>Flight Sim Upgrade Mount for Trak Racer TR8, TR8 Pro and RS6
_gpo_field_name - Add Ons
_gpo_parent_product_group - 1713992810508</t>
  </si>
  <si>
    <t>Buttkicker Mount Upgrade Kit - TR8, TR8 Pro, Alpine Racing TRX and Alum Profile Rigs
Product ETA: - Pre-order now! Estimated Delivery Date Late April</t>
  </si>
  <si>
    <t>Coupon: TR08COMPACTSIM</t>
  </si>
  <si>
    <t>150538</t>
  </si>
  <si>
    <t>Flight Sim Upgrade Mount for Trak Racer TR8, TR8 Pro and RS6
Product ETA: - Pre-order now! Estimated Delivery Date Late April</t>
  </si>
  <si>
    <t>150530</t>
  </si>
  <si>
    <t>Spare Part USB Cable for Premium Sim Rig Floor Mat with RGB Light
Product ETA - Contact us for stock information</t>
  </si>
  <si>
    <t>150528</t>
  </si>
  <si>
    <t>ATX office SA-10 seat</t>
  </si>
  <si>
    <t>150517</t>
  </si>
  <si>
    <t>150480</t>
  </si>
  <si>
    <t>150436</t>
  </si>
  <si>
    <t>12985</t>
  </si>
  <si>
    <t>TRX-A-TK-AU</t>
  </si>
  <si>
    <t>Spec 3 AU</t>
  </si>
  <si>
    <t>150410</t>
  </si>
  <si>
    <t>150406</t>
  </si>
  <si>
    <t>150381</t>
  </si>
  <si>
    <t>150273</t>
  </si>
  <si>
    <t>150266</t>
  </si>
  <si>
    <t>150257</t>
  </si>
  <si>
    <t>150233</t>
  </si>
  <si>
    <t>150148</t>
  </si>
  <si>
    <t>150142</t>
  </si>
  <si>
    <t>150140</t>
  </si>
  <si>
    <t>150129</t>
  </si>
  <si>
    <t>TR120 Racing Simulator - TR ONE - DD SIDE MOUNT - Fanatec / Hybrid Formula/GT/Inverted Kit / Shifter Mount - Long Arm
Add Ons - Bracket for Rally / GT Seat, Computer/Console Shelf, Rubber Feet (Set of 4), Trak Racer Rubber Mat
Product ETA: - In Stock. R</t>
  </si>
  <si>
    <t>O/S Seat Bracket for GT/Formula Seating Position
_gpo_field_name - Add Ons
_gpo_parent_product_group - 1713689622360</t>
  </si>
  <si>
    <t>Universal PC or Control Box Shelf for for Aluminium Extrusion Mounting
_gpo_field_name - Add Ons
_gpo_parent_product_group - 1713689622360</t>
  </si>
  <si>
    <t>TR80 &amp; TR160 Stabilizing Feet and Floor Protectors
_gpo_field_name - Add Ons
_gpo_parent_product_group - 1713689622360</t>
  </si>
  <si>
    <t>Premium Neoprene Sim Rig Floor Mat
_gpo_field_name - Add Ons
_gpo_parent_product_group - 1713689622360</t>
  </si>
  <si>
    <t>150105</t>
  </si>
  <si>
    <t>Black TR8020 Spare Corner Bracket - 80 x 40mm - Set of 2
Product ETA: - Pre-order now! Estimated Delivery Date late April</t>
  </si>
  <si>
    <t>150052</t>
  </si>
  <si>
    <t xml:space="preserve">TR160 Mk4 Racing Simulator - TR ONE - Wheel Deck / Aluminium Profile with Heel Plate
Add Ons - Swivel Mounted Desk Top, Sim Rig Mat with RGB Light, 5 Speaker Mount
Monitor Stand - Free Standing Quad
Product ETA: - In Stock. Ready to ship.
Seats - Red </t>
  </si>
  <si>
    <t>Recliner Seat - Seat With Brackets
_gpo_field_name - Seats
_gpo_parent_product_group - 1713793094648</t>
  </si>
  <si>
    <t>Large Freestanding Quad Monitor Stand - 1200mm / 47.25" Wide
_gpo_field_name - Monitor Stand
_gpo_parent_product_group - 1713793094648</t>
  </si>
  <si>
    <t>TR8020 620mm Table Top/Desk with Swivel Mount - Black
_gpo_field_name - Add Ons
_gpo_parent_product_group - 1713793094648</t>
  </si>
  <si>
    <t>Premium Sim Rig Floor Mat with RGB Light
_gpo_field_name - Add Ons
_gpo_parent_product_group - 1713793094648</t>
  </si>
  <si>
    <t>TR8020 Extruded Aluminum Rig 5 Speaker Mount Kit
_gpo_field_name - Add Ons
_gpo_parent_product_group - 1713793094648</t>
  </si>
  <si>
    <t>150000</t>
  </si>
  <si>
    <t>149989</t>
  </si>
  <si>
    <t>149899</t>
  </si>
  <si>
    <t>TR160 Mk4 Racing Simulator - TR ONE - Wheel Deck / Hybrid Formula/GT/Inverted Kit
Add Ons - Recline Seat Bracket, Keyboard &amp; Mouse Mount, Caster Wheels Brake &amp; Mounting Brackets, Trak Racer Rubber Mat
Monitor Stand - Cockpit-Mounted Single (22in to 45in</t>
  </si>
  <si>
    <t>Recliner Seat - Seat With Brackets
_gpo_field_name - Seats
_gpo_parent_product_group - 1713619143163</t>
  </si>
  <si>
    <t>Large Cockpit-Mounted Single Monitor Stand - 1200mm / 47.25" Wide
_gpo_field_name - Monitor Stand
_gpo_parent_product_group - 1713619143163</t>
  </si>
  <si>
    <t>Universal Seat Brackets for Recline Seats and Office Chairs
_gpo_field_name - Add Ons
_gpo_parent_product_group - 1713619143163</t>
  </si>
  <si>
    <t>Aluminium Profile Adjustable Keyboard Tray Upgrade Kit
_gpo_field_name - Add Ons
_gpo_parent_product_group - 1713619143163</t>
  </si>
  <si>
    <t>Universal Caster Wheels with Brake &amp; Mounting Brackets
_gpo_field_name - Add Ons
_gpo_parent_product_group - 1713619143163</t>
  </si>
  <si>
    <t>Premium Neoprene Sim Rig Floor Mat
_gpo_field_name - Add Ons
_gpo_parent_product_group - 1713619143163</t>
  </si>
  <si>
    <t>149881</t>
  </si>
  <si>
    <t>149845</t>
  </si>
  <si>
    <t>149830</t>
  </si>
  <si>
    <t>149804</t>
  </si>
  <si>
    <t>Corner Bracket - 40 x 40mm - Pack of 2_x000D_
_x000D_
Product ETA: - Pre-order now! Estimated Delivery Date Late April</t>
  </si>
  <si>
    <t>149791</t>
  </si>
  <si>
    <t>149762</t>
  </si>
  <si>
    <t>Large Freestanding Triple Monitor Stand - 30" to 45" Displays_x000D_
_x000D_
Product ETA: - Pre-order now! Estimated Delivery Date late April_x000D_
_x000D_
_has_gpo - 352990</t>
  </si>
  <si>
    <t>149739</t>
  </si>
  <si>
    <t>Heusinkveld Ultimate+ 3-Pedal Set
Product ETA - Pre-order now! Estimated Delivery Date late April</t>
  </si>
  <si>
    <t>TR120 Racing Simulator - Standard Wheel Plate / Hybrid Formula/GT/Inverted Kit / Shifter Mount - Long Arm
Add Ons - Computer/Console Shelf, Rubber Feet (Set of 4), 5 Speaker Mount
Monitor Stand - Freestanding Single (22in to 45in Displays)
Product ETA:</t>
  </si>
  <si>
    <t>Large Freestanding Single Monitor Stand - 1200mm / 47.25" Wide
_gpo_field_name - Monitor Stand
_gpo_parent_product_group - 1713546220600</t>
  </si>
  <si>
    <t>Universal PC or Control Box Shelf for for Aluminium Extrusion Mounting
_gpo_field_name - Add Ons
_gpo_parent_product_group - 1713546220600</t>
  </si>
  <si>
    <t>TR80 &amp; TR160 Stabilizing Feet and Floor Protectors
_gpo_field_name - Add Ons
_gpo_parent_product_group - 1713546220600</t>
  </si>
  <si>
    <t>TR8020 Extruded Aluminum Rig 5 Speaker Mount Kit
_gpo_field_name - Add Ons
_gpo_parent_product_group - 1713546220600</t>
  </si>
  <si>
    <t>149718</t>
  </si>
  <si>
    <t xml:space="preserve">TR8 Pro Flight Simulator - TR8 Pro_x000D_
_x000D_
Add Ons - Keyboard &amp; Mouse Mount, Tablet Holder_x000D_
_x000D_
Monitor Stand - Integrated Single_x000D_
_x000D_
Optional Wheel Mount Add On - Universal Direct Motor Mount_x000D_
_x000D_
Product ETA: - Pre-order now! Estimated Delivery Date mid April_x000D_
_x000D_
</t>
  </si>
  <si>
    <t>Universal Direct Motor Mount for Simucube, Simucube 2, VRS, Simagic, MIGE, Fanatec and more_x000D_
_x000D_
_gpo_field_name - Optional Wheel Mount Add On_x000D_
_x000D_
_gpo_parent_product_group - 1713586526317</t>
  </si>
  <si>
    <t>TRX Hybrid Fixed Fiberglass Seat - Alpine 2023 Livery - Seat Only_x000D_
_x000D_
_gpo_field_name - Seat_x000D_
_x000D_
_gpo_parent_product_group - 1713586526317</t>
  </si>
  <si>
    <t>Cockpit-Mounted Single Monitor Stand for Trak Racer TR8 Pro_x000D_
_x000D_
_gpo_field_name - Monitor Stand_x000D_
_x000D_
_gpo_parent_product_group - 1713586526317</t>
  </si>
  <si>
    <t>Tablet and Button Box Upgrade Mount for TR8 Pro and Alpine Racing TRX_x000D_
_x000D_
_gpo_field_name - Add Ons_x000D_
_x000D_
_gpo_parent_product_group - 1713586526317</t>
  </si>
  <si>
    <t>149707</t>
  </si>
  <si>
    <t>ABS END CAP 80 X 40MM - Pack of 2
Product ETA: - Pre-order now! Estimated Delivery Date Late April</t>
  </si>
  <si>
    <t>149681</t>
  </si>
  <si>
    <t>149679</t>
  </si>
  <si>
    <t>149618</t>
  </si>
  <si>
    <t>149611</t>
  </si>
  <si>
    <t>149572</t>
  </si>
  <si>
    <t>149519</t>
  </si>
  <si>
    <t>149518</t>
  </si>
  <si>
    <t xml:space="preserve">TR120 Racing Simulator - TR ONE - Wheel Plate / Hybrid Formula/GT/Inverted Kit / None
Add Ons - Caster Wheels Brake &amp; Mounting Brackets
Monitor Stand - Cockpit-Mounted Single (22in to 45in Displays)
Product ETA: - In Stock. Ready to ship.
Seats - Red </t>
  </si>
  <si>
    <t>Recliner Seat - Seat With Brackets
_gpo_field_name - Seats
_gpo_parent_product_group - 1713367349277</t>
  </si>
  <si>
    <t>Large Cockpit-Mounted Single Monitor Stand - 1200mm / 47.25" Wide
_gpo_field_name - Monitor Stand
_gpo_parent_product_group - 1713367349277</t>
  </si>
  <si>
    <t>Universal Caster Wheels with Brake &amp; Mounting Brackets
_gpo_field_name - Add Ons
_gpo_parent_product_group - 1713367349277</t>
  </si>
  <si>
    <t>Coupon: TR08JHDLZPPJ</t>
  </si>
  <si>
    <t>149466</t>
  </si>
  <si>
    <t>VNM handbrake V1.5
Product ETA: - Contact us for stock information</t>
  </si>
  <si>
    <t>149449</t>
  </si>
  <si>
    <t>Keyboard and Mouse Mount for TR8 Pro and Alpine Racing TRX_x000D_
_x000D_
_gpo_field_name - Add Ons_x000D_
_x000D_
_gpo_parent_product_group - 1713409385308</t>
  </si>
  <si>
    <t>Large Freestanding Single Monitor Stand_x000D_
_x000D_
_gpo_field_name - Monitor Stand_x000D_
_x000D_
_gpo_parent_product_group - 1713409385308</t>
  </si>
  <si>
    <t>TRX Hybrid Fixed Fiberglass Seat - All Black - Seat Only_x000D_
_x000D_
_gpo_field_name - Seat_x000D_
_x000D_
_gpo_parent_product_group - 1713409385308</t>
  </si>
  <si>
    <t>Universal Wheel Deck/Plate for Alpine Racing TRX_x000D_
_x000D_
_gpo_field_name - Wheel Mount_x000D_
_x000D_
_gpo_parent_product_group - 1713409385308</t>
  </si>
  <si>
    <t>Alpine Racing TRX - Alpine Racing Blue 2023_x000D_
_x000D_
Add Ons - Keyboard &amp; Mouse Mount_x000D_
_x000D_
Monitor Stand - Free Standing Single_x000D_
_x000D_
Seat - Black_x000D_
_x000D_
Wheel Mount - Universal Wheel Mount_x000D_
_x000D_
_gpo_product_group - 1713409385308_x000D_
_x000D_
_has_gpo - 249715</t>
  </si>
  <si>
    <t>149416</t>
  </si>
  <si>
    <t>Coupon: never shipped - order TR39377</t>
  </si>
  <si>
    <t>149293</t>
  </si>
  <si>
    <t>149286</t>
  </si>
  <si>
    <t>Alpine Racing TRX - Black
Monitor Stand - Integrated Single
Product ETA: - Pre-order now! Estimated Delivery Date late April
Seat - Black
Shifter - Black
Wheel Mount - Fanatec Direct Drive Mount
_gpo_product_group - 1713399130946
_has_gpo - 398448</t>
  </si>
  <si>
    <t>TRX Hybrid Fixed Fiberglass Seat - All Black - Seat Only
_gpo_field_name - Seat
_gpo_parent_product_group - 1713399130946</t>
  </si>
  <si>
    <t>Universal Gear Shifter Mount for Alpine Racing TRX - Black
_gpo_field_name - Shifter
_gpo_parent_product_group - 1713399130946</t>
  </si>
  <si>
    <t>Integrated Single Monitor Stand for Trak Racer Alpine Racing TRX - Holds up to 70"
_gpo_field_name - Monitor Stand
_gpo_parent_product_group - 1713399130946</t>
  </si>
  <si>
    <t>149285</t>
  </si>
  <si>
    <t>40x40mm 500mm Extruded Profile with Threaded End_x000D_
_x000D_
Product ETA: - Pre-order now! Estimated Delivery Date Late April</t>
  </si>
  <si>
    <t>40 X 40mm Plastic Extrusion End Cap - Pack of 2_x000D_
_x000D_
Product ETA: - Pre-order now! Estimated Delivery Date Mid May</t>
  </si>
  <si>
    <t>40mm 8mm Slot Aluminium Corner Bracket &amp; Cap_x000D_
_x000D_
Product ETA: - Pre-order now! Estimated Delivery Date Late April</t>
  </si>
  <si>
    <t>149215</t>
  </si>
  <si>
    <t>149193</t>
  </si>
  <si>
    <t>TR80 &amp; TR160 Stabilizing Feet and Floor Protectors
Product ETA: - Pre-order now! Estimated Delivery Date Late April</t>
  </si>
  <si>
    <t>TR Gen 2 Shifter Mount and Side Chassis Support with TR Support Plate
_gpo_field_name - Shifter Mount
_gpo_parent_product_group - 1713327595806</t>
  </si>
  <si>
    <t>13303</t>
  </si>
  <si>
    <t>TR160S-4INV3</t>
  </si>
  <si>
    <t>TR160S Racing Simulator - Black / TR One - Wheel Mount / Hybrid Formula/GT Inverted Kit
Product ETA: - Contact us for stock information
Shifter Mount - Black
_gpo_product_group - 1713327595806
_has_gpo - 417833</t>
  </si>
  <si>
    <t>149179</t>
  </si>
  <si>
    <t>4th/2nd Top Monitor Mount for Extrusion Monitor Stands_x000D_
_x000D_
Product ETA: - Pre-order now! Estimated Delivery Date Late April</t>
  </si>
  <si>
    <t>149129</t>
  </si>
  <si>
    <t>13300</t>
  </si>
  <si>
    <t>TR160S-WMINV3</t>
  </si>
  <si>
    <t xml:space="preserve">TR160S Racing Simulator - Black / Universal Wheel Mount / Hybrid Formula/GT Inverted Kit
Add Ons - Bracket for Rally / GT Seat, Caster Wheels Brake &amp; Mounting Brackets
Product ETA: - Contact us for stock information
_gpo_product_group - 1713330494888
</t>
  </si>
  <si>
    <t>O/S Seat Bracket for GT/Formula Seating Position
_gpo_field_name - Add Ons
_gpo_parent_product_group - 1713330494888</t>
  </si>
  <si>
    <t>Universal Caster Wheels with Brake &amp; Mounting Brackets
_gpo_field_name - Add Ons
_gpo_parent_product_group - 1713330494888</t>
  </si>
  <si>
    <t>Coupon: TR08XM76ZPGR</t>
  </si>
  <si>
    <t>149083</t>
  </si>
  <si>
    <t>Alpine Racing TRX - Black
Monitor Stand - Integrated Single
Product ETA: - Pre-order now! Estimated Delivery Date late April
Seat - Black
Wheel Mount - Fanatec Direct Drive Mount
_gpo_product_group - 1713311124370
_has_gpo - 398448</t>
  </si>
  <si>
    <t>TRX Hybrid Fixed Fiberglass Seat - All Black - Seat Only
_gpo_field_name - Seat
_gpo_parent_product_group - 1713311124370</t>
  </si>
  <si>
    <t>Integrated Single Monitor Stand for Trak Racer Alpine Racing TRX - Holds up to 70"
_gpo_field_name - Monitor Stand
_gpo_parent_product_group - 1713311124370</t>
  </si>
  <si>
    <t>149038</t>
  </si>
  <si>
    <t>149013</t>
  </si>
  <si>
    <t>148961</t>
  </si>
  <si>
    <t>148902</t>
  </si>
  <si>
    <t>Trak Racer Computer PC Control Box Shelf for Trak Racer TR8 Pro and Alpine Racing TRX_x000D_
_x000D_
Product ETA: - Pre-order now! Estimated Delivery Date Late April</t>
  </si>
  <si>
    <t>148900</t>
  </si>
  <si>
    <t>TR-One Flight Simulator Mounts - Left and Right Set
Product ETA: - Pre-order now! Estimated Delivery Date Late April</t>
  </si>
  <si>
    <t>148894</t>
  </si>
  <si>
    <t>148891</t>
  </si>
  <si>
    <t>Spare VESA TV Monitor Universal Bracket_x000D_
_x000D_
Product ETA: - Contact us for stock information</t>
  </si>
  <si>
    <t>Cube QRX Simucube Adapter_x000D_
_x000D_
Product ETA: - Contact us for stock information</t>
  </si>
  <si>
    <t>146200</t>
  </si>
  <si>
    <t>146166</t>
  </si>
  <si>
    <t>Alpine Racing TRX - Alpine Racing Blue 2023_x000D_
_x000D_
Add Ons - Caster Wheels Break &amp; Mounting Brackets, Keyboard &amp; Mouse Mount_x000D_
_x000D_
Monitor Stand - Integrated Single_x000D_
_x000D_
Seat - Alpine Racing Blue_x000D_
_x000D_
Shifter - Blue_x000D_
_x000D_
Wheel Mount - Fanatec Direct Drive Mount_x000D_
_x000D_
_gp</t>
  </si>
  <si>
    <t>TRX Hybrid Fixed Fiberglass Seat - Alpine 2023 Livery - Seat Only_x000D_
_x000D_
_gpo_field_name - Seat_x000D_
_x000D_
_gpo_parent_product_group - 1710740084074</t>
  </si>
  <si>
    <t>Universal Gear Shifter Mount for Alpine Racing TRX - Blue_x000D_
_x000D_
_gpo_field_name - Shifter_x000D_
_x000D_
_gpo_parent_product_group - 1710740084074</t>
  </si>
  <si>
    <t>Integrated Single Monitor Stand for Trak Racer Alpine Racing TRX - Holds up to 70"_x000D_
_x000D_
_gpo_field_name - Monitor Stand_x000D_
_x000D_
_gpo_parent_product_group - 1710740084074</t>
  </si>
  <si>
    <t>Caster Wheels, Brake &amp; Mounting Brackets for TR8, TR8 Pro, RS6 and Alpine Racing TRX_x000D_
_x000D_
_gpo_field_name - Add Ons_x000D_
_x000D_
_gpo_parent_product_group - 1710740084074</t>
  </si>
  <si>
    <t>Keyboard and Mouse Mount for TR8 Pro and Alpine Racing TRX_x000D_
_x000D_
_gpo_field_name - Add Ons_x000D_
_x000D_
_gpo_parent_product_group - 1710740084074</t>
  </si>
  <si>
    <t>141456</t>
  </si>
  <si>
    <t>Coupon: Incorrect seat sent. Customer wanted rally style not gt. 327392. Order will be placed on hold until GT seat is on its way back.</t>
  </si>
  <si>
    <t>Universal PC or Control Box Shelf for for Aluminium Extrusion Mounting_x000D_
_x000D_
_gpo_field_name - Add Ons_x000D_
_x000D_
_gpo_parent_product_group - 1706640530979</t>
  </si>
  <si>
    <t>89797</t>
  </si>
  <si>
    <t>89584</t>
  </si>
  <si>
    <t>Tablet and Button Box Upgrade Mount</t>
  </si>
  <si>
    <t>88609</t>
  </si>
  <si>
    <t>4250I G5 HAPTIC BRIDGE &amp; ACTUATOR SET</t>
  </si>
  <si>
    <t>12761</t>
  </si>
  <si>
    <t>000-090-0123-Z00</t>
  </si>
  <si>
    <t>CABLE, AC, NEMA-5-15P TO C13 STRAIGHT, 10A/250</t>
  </si>
  <si>
    <t>12762</t>
  </si>
  <si>
    <t>801-0026</t>
  </si>
  <si>
    <t>PIVOT, DELRIN, AC7</t>
  </si>
  <si>
    <t>88055</t>
  </si>
  <si>
    <t>Coupon: Ordered wrong unit</t>
  </si>
  <si>
    <t>85599</t>
  </si>
  <si>
    <t>85360</t>
  </si>
  <si>
    <t>Freestanding Triple Monitor Stand - up to 45" Displays</t>
  </si>
  <si>
    <t>TRAK RACER TR8020 1200MM PROFILE WITH VESA PLATE</t>
  </si>
  <si>
    <t>TRAK RACER TR8020 DISPLAY SIDE ARMS WITH VESA PLATES</t>
  </si>
  <si>
    <t>Trak Racer Seat - Recline - Black</t>
  </si>
  <si>
    <t>TRAK RACER TR160 MK 4 - PART 1</t>
  </si>
  <si>
    <t>TRAK RACER TR160 MK 4 - PART 2</t>
  </si>
  <si>
    <t>TRAK RACER TR160 MK 4 - PART 3</t>
  </si>
  <si>
    <t>84961</t>
  </si>
  <si>
    <t>Coupon: missing</t>
  </si>
  <si>
    <t>84006</t>
  </si>
  <si>
    <t>Integrated Triple Monitor Stand for TR8 PRO</t>
  </si>
  <si>
    <t>TR8PRO Racing Simulator</t>
  </si>
  <si>
    <t>81182</t>
  </si>
  <si>
    <t>Pedal Slider for Trak Racer RS6, TR8, FS3 and TR9</t>
  </si>
  <si>
    <t>80951</t>
  </si>
  <si>
    <t>80616</t>
  </si>
  <si>
    <t>79789</t>
  </si>
  <si>
    <t>79698</t>
  </si>
  <si>
    <t>77193</t>
  </si>
  <si>
    <t>TRAK RACER TR8020 QUAD DISPLAY MOUNT WITH VESA PLATE</t>
  </si>
  <si>
    <t>4/30/2024</t>
  </si>
  <si>
    <t>10016</t>
  </si>
  <si>
    <t>TR120-WMPBAL-NZ</t>
  </si>
  <si>
    <t>10396</t>
  </si>
  <si>
    <t>TR160-APBAL-NZ</t>
  </si>
  <si>
    <t>10569</t>
  </si>
  <si>
    <t>TR120-APBALUSM2-EU</t>
  </si>
  <si>
    <t>11425</t>
  </si>
  <si>
    <t>TR-RSB3-UPS-TR8PRO-NZ</t>
  </si>
  <si>
    <t>11461</t>
  </si>
  <si>
    <t>VNM-PE01S3</t>
  </si>
  <si>
    <t>12842</t>
  </si>
  <si>
    <t>DBOX-3-BASE-AU</t>
  </si>
  <si>
    <t>13328</t>
  </si>
  <si>
    <t>TR160S-DDPBNP-AU</t>
  </si>
  <si>
    <t>13330</t>
  </si>
  <si>
    <t>TR160S-DDINV3-AU</t>
  </si>
  <si>
    <t>13368</t>
  </si>
  <si>
    <t>TR160S-L-APBAL-EU</t>
  </si>
  <si>
    <t>13375</t>
  </si>
  <si>
    <t>TR160S-4INV3-UK</t>
  </si>
  <si>
    <t>11/30/2023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</si>
</sst>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auto="1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0" borderId="1" xfId="0" applyBorder="1"/>
    <xf numFmtId="2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0" fontId="2" fillId="0" borderId="4" xfId="0" applyFont="1" applyBorder="1"/>
    <xf numFmtId="9" fontId="2" fillId="4" borderId="4" xfId="3" applyFont="1" applyFill="1" applyBorder="1" applyAlignment="1">
      <alignment horizontal="center"/>
    </xf>
    <xf numFmtId="44" fontId="0" fillId="0" borderId="0" xfId="2" applyFont="1"/>
    <xf numFmtId="164" fontId="0" fillId="0" borderId="0" xfId="1" applyNumberFormat="1" applyFont="1"/>
    <xf numFmtId="0" fontId="5" fillId="5" borderId="0" xfId="0" applyFont="1" applyFill="1"/>
    <xf numFmtId="0" fontId="0" fillId="0" borderId="5" xfId="0" applyBorder="1" applyAlignment="1">
      <alignment horizontal="left"/>
    </xf>
    <xf numFmtId="164" fontId="0" fillId="0" borderId="6" xfId="1" applyNumberFormat="1" applyFont="1" applyBorder="1" applyAlignment="1">
      <alignment horizontal="center"/>
    </xf>
    <xf numFmtId="0" fontId="2" fillId="6" borderId="2" xfId="0" applyFont="1" applyFill="1" applyBorder="1" applyAlignment="1">
      <alignment horizontal="left"/>
    </xf>
    <xf numFmtId="0" fontId="2" fillId="6" borderId="8" xfId="0" applyFont="1" applyFill="1" applyBorder="1"/>
    <xf numFmtId="164" fontId="0" fillId="0" borderId="3" xfId="1" applyNumberFormat="1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2" fillId="2" borderId="10" xfId="0" applyFont="1" applyFill="1" applyBorder="1"/>
    <xf numFmtId="44" fontId="4" fillId="3" borderId="11" xfId="2" applyFont="1" applyFill="1" applyBorder="1" applyAlignment="1">
      <alignment horizontal="center"/>
    </xf>
    <xf numFmtId="43" fontId="0" fillId="0" borderId="0" xfId="1" applyFont="1"/>
    <xf numFmtId="43" fontId="0" fillId="0" borderId="6" xfId="1" applyFont="1" applyBorder="1" applyAlignment="1">
      <alignment horizontal="center"/>
    </xf>
    <xf numFmtId="164" fontId="4" fillId="3" borderId="12" xfId="1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2" fillId="6" borderId="10" xfId="0" applyFont="1" applyFill="1" applyBorder="1"/>
    <xf numFmtId="44" fontId="4" fillId="3" borderId="13" xfId="2" applyFont="1" applyFill="1" applyBorder="1" applyAlignment="1">
      <alignment horizontal="center"/>
    </xf>
    <xf numFmtId="0" fontId="2" fillId="2" borderId="2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14" fontId="0" fillId="0" borderId="5" xfId="0" applyNumberFormat="1" applyBorder="1"/>
    <xf numFmtId="0" fontId="0" fillId="0" borderId="1" xfId="0" applyBorder="1" applyAlignment="1">
      <alignment horizontal="center"/>
    </xf>
    <xf numFmtId="0" fontId="2" fillId="6" borderId="8" xfId="0" applyFont="1" applyFill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0" xfId="1" applyNumberFormat="1" applyFont="1"/>
    <xf numFmtId="14" fontId="0" fillId="0" borderId="0" xfId="0" applyNumberFormat="1" applyAlignment="1">
      <alignment horizontal="left"/>
    </xf>
    <xf numFmtId="43" fontId="0" fillId="0" borderId="0" xfId="0" applyNumberFormat="1"/>
    <xf numFmtId="164" fontId="0" fillId="0" borderId="0" xfId="1" applyNumberFormat="1" applyFont="1" applyFill="1" applyBorder="1" applyAlignment="1">
      <alignment horizontal="center"/>
    </xf>
    <xf numFmtId="164" fontId="0" fillId="0" borderId="0" xfId="0" applyNumberFormat="1"/>
    <xf numFmtId="164" fontId="4" fillId="7" borderId="12" xfId="1" applyNumberFormat="1" applyFont="1" applyFill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</dxf>
    <dxf>
      <font>
        <b/>
        <i val="0"/>
        <color theme="0"/>
      </font>
      <fill>
        <patternFill>
          <bgColor rgb="FFFF0000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7D28310-9C24-45D0-8A2C-010A952C89B7}" autoFormatId="16" applyNumberFormats="0" applyBorderFormats="0" applyFontFormats="0" applyPatternFormats="0" applyAlignmentFormats="0" applyWidthHeightFormats="0">
  <queryTableRefresh nextId="18">
    <queryTableFields count="16">
      <queryTableField id="1" name="Brand" tableColumnId="1"/>
      <queryTableField id="2" name="Product type" tableColumnId="2"/>
      <queryTableField id="3" name="Product ID" tableColumnId="3"/>
      <queryTableField id="4" name="SKU" tableColumnId="4"/>
      <queryTableField id="5" name="Item name" tableColumnId="5"/>
      <queryTableField id="6" name="Options" tableColumnId="6"/>
      <queryTableField id="7" name="Order ID" tableColumnId="7"/>
      <queryTableField id="8" name="Quantity" tableColumnId="8"/>
      <queryTableField id="9" name="Delivery due" tableColumnId="9"/>
      <queryTableField id="10" name="Month" tableColumnId="10"/>
      <queryTableField id="11" name="Year" tableColumnId="11"/>
      <queryTableField id="12" name="Warehouse" tableColumnId="12"/>
      <queryTableField id="13" name="Item net" tableColumnId="13"/>
      <queryTableField id="16" name="Primary supplier" tableColumnId="16"/>
      <queryTableField id="14" name="Item cost" tableColumnId="14"/>
      <queryTableField id="15" name="Status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F650C05-79C4-47E7-8DEB-F25C9353831F}" autoFormatId="16" applyNumberFormats="0" applyBorderFormats="0" applyFontFormats="0" applyPatternFormats="0" applyAlignmentFormats="0" applyWidthHeightFormats="0">
  <queryTableRefresh nextId="12">
    <queryTableFields count="10">
      <queryTableField id="1" name="Product ID" tableColumnId="1"/>
      <queryTableField id="2" name="SKU" tableColumnId="2"/>
      <queryTableField id="3" name="Product Name" tableColumnId="3"/>
      <queryTableField id="4" name="Options" tableColumnId="4"/>
      <queryTableField id="5" name="Warehouse" tableColumnId="5"/>
      <queryTableField id="6" name="In Stock" tableColumnId="6"/>
      <queryTableField id="7" name="Allocated" tableColumnId="7"/>
      <queryTableField id="8" name="On Hand" tableColumnId="8"/>
      <queryTableField id="9" name="Price" tableColumnId="9"/>
      <queryTableField id="10" name="Extended Price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2E42624-8684-4F6F-B408-1FD6CC02DFAA}" autoFormatId="16" applyNumberFormats="0" applyBorderFormats="0" applyFontFormats="0" applyPatternFormats="0" applyAlignmentFormats="0" applyWidthHeightFormats="0">
  <queryTableRefresh nextId="15">
    <queryTableFields count="14">
      <queryTableField id="1" name="Order ID" tableColumnId="1"/>
      <queryTableField id="2" name="Status" tableColumnId="2"/>
      <queryTableField id="3" name="Product ID" tableColumnId="3"/>
      <queryTableField id="4" name="SKU" tableColumnId="4"/>
      <queryTableField id="5" name="Item name" tableColumnId="5"/>
      <queryTableField id="6" name="Options" tableColumnId="6"/>
      <queryTableField id="7" name="Quantity" tableColumnId="7"/>
      <queryTableField id="8" name="Item cost" tableColumnId="8"/>
      <queryTableField id="9" name="Item net" tableColumnId="9"/>
      <queryTableField id="10" name="Row cost" tableColumnId="10"/>
      <queryTableField id="11" name="Warehouse" tableColumnId="11"/>
      <queryTableField id="12" name="Date created" tableColumnId="12"/>
      <queryTableField id="13" name="Month" tableColumnId="13"/>
      <queryTableField id="14" name="Year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8B4BE2D-8623-4550-9472-63FF95FA5C01}" autoFormatId="16" applyNumberFormats="0" applyBorderFormats="0" applyFontFormats="0" applyPatternFormats="0" applyAlignmentFormats="0" applyWidthHeightFormats="0">
  <queryTableRefresh nextId="71" unboundColumnsRight="6">
    <queryTableFields count="22">
      <queryTableField id="1" name="Product ID" tableColumnId="1"/>
      <queryTableField id="60" name="Order row SKU" tableColumnId="6"/>
      <queryTableField id="4" name="Options" tableColumnId="4"/>
      <queryTableField id="5" name="Warehouse" tableColumnId="5"/>
      <queryTableField id="36" name="5/31/2023" tableColumnId="35"/>
      <queryTableField id="37" name="6/30/2023" tableColumnId="36"/>
      <queryTableField id="26" name="7/31/2023" tableColumnId="25"/>
      <queryTableField id="27" name="8/31/2023" tableColumnId="26"/>
      <queryTableField id="28" name="9/30/2023" tableColumnId="27"/>
      <queryTableField id="29" name="10/31/2023" tableColumnId="28"/>
      <queryTableField id="69" name="11/30/2023" tableColumnId="15"/>
      <queryTableField id="31" name="12/31/2023" tableColumnId="30"/>
      <queryTableField id="61" name="1/31/2024" tableColumnId="7"/>
      <queryTableField id="64" name="2/29/2024" tableColumnId="2"/>
      <queryTableField id="65" name="3/31/2024" tableColumnId="3"/>
      <queryTableField id="68" name="4/30/2024" tableColumnId="8"/>
      <queryTableField id="54" dataBound="0" tableColumnId="14"/>
      <queryTableField id="49" dataBound="0" tableColumnId="9"/>
      <queryTableField id="50" dataBound="0" tableColumnId="10"/>
      <queryTableField id="51" dataBound="0" tableColumnId="11"/>
      <queryTableField id="52" dataBound="0" tableColumnId="12"/>
      <queryTableField id="5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7D6CCB-F8B1-400F-A485-9FD896A4B505}" name="PO_Details_Report" displayName="PO_Details_Report" ref="A1:P4740" tableType="queryTable" totalsRowShown="0">
  <autoFilter ref="A1:P4740" xr:uid="{C77D6CCB-F8B1-400F-A485-9FD896A4B505}">
    <filterColumn colId="3">
      <filters>
        <filter val="TR-VARIABLEM"/>
      </filters>
    </filterColumn>
  </autoFilter>
  <tableColumns count="16">
    <tableColumn id="1" xr3:uid="{EBE4F14E-C69C-4684-A661-B66AFD334E7E}" uniqueName="1" name="Brand" queryTableFieldId="1" dataDxfId="54"/>
    <tableColumn id="2" xr3:uid="{D29FAF09-78AD-4D23-9AC7-92086B317012}" uniqueName="2" name="Product type" queryTableFieldId="2" dataDxfId="53"/>
    <tableColumn id="3" xr3:uid="{43BADA8E-A22E-4D9B-9796-9929362430D6}" uniqueName="3" name="Product ID" queryTableFieldId="3" dataDxfId="52"/>
    <tableColumn id="4" xr3:uid="{37037229-52D9-4C24-9E9D-606991E9B4D7}" uniqueName="4" name="SKU" queryTableFieldId="4" dataDxfId="51"/>
    <tableColumn id="5" xr3:uid="{5D9829F5-4A18-4472-956E-AF58D39EE2F8}" uniqueName="5" name="Item name" queryTableFieldId="5" dataDxfId="50"/>
    <tableColumn id="6" xr3:uid="{8793C59A-64F8-4A71-A624-BA8F70C558B0}" uniqueName="6" name="Options" queryTableFieldId="6" dataDxfId="49"/>
    <tableColumn id="7" xr3:uid="{1DCECFF5-897B-494D-8C41-88374E5EF4ED}" uniqueName="7" name="Order ID" queryTableFieldId="7"/>
    <tableColumn id="8" xr3:uid="{C421EB58-6570-4AE8-8E8A-08782B529450}" uniqueName="8" name="Quantity" queryTableFieldId="8" dataDxfId="48" dataCellStyle="Comma"/>
    <tableColumn id="9" xr3:uid="{BD11AC76-A8F2-4302-8AD1-E2443CC56036}" uniqueName="9" name="Delivery due" queryTableFieldId="9" dataDxfId="47"/>
    <tableColumn id="10" xr3:uid="{DA4DBFC6-4D8B-4BE8-A8FA-3D3D9B9E9409}" uniqueName="10" name="Month" queryTableFieldId="10"/>
    <tableColumn id="11" xr3:uid="{51378074-D812-40BD-8915-4D95DA99F74F}" uniqueName="11" name="Year" queryTableFieldId="11"/>
    <tableColumn id="12" xr3:uid="{A365BCFA-40E7-4C92-BCA9-41CBD8630BB0}" uniqueName="12" name="Warehouse" queryTableFieldId="12" dataDxfId="46"/>
    <tableColumn id="13" xr3:uid="{05145F8B-9367-4091-A251-A797414DADB0}" uniqueName="13" name="Item net" queryTableFieldId="13"/>
    <tableColumn id="16" xr3:uid="{54C4B4F2-966E-41A7-94AA-7BCBA15E0B84}" uniqueName="16" name="Primary supplier" queryTableFieldId="16" dataDxfId="45"/>
    <tableColumn id="14" xr3:uid="{AEA9B099-CC5B-428D-A6A3-7D4380654E7C}" uniqueName="14" name="Item cost" queryTableFieldId="14"/>
    <tableColumn id="15" xr3:uid="{BEE65D2D-E9FF-477B-99AB-CEE932C09CEA}" uniqueName="15" name="Status" queryTableFieldId="15" dataDxfId="4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C1D7BC-F0CD-4DD9-8C6D-F9FCFD648966}" name="Inventory_Details_Report" displayName="Inventory_Details_Report" ref="A1:J2439" tableType="queryTable" totalsRowShown="0">
  <autoFilter ref="A1:J2439" xr:uid="{C7C1D7BC-F0CD-4DD9-8C6D-F9FCFD648966}"/>
  <tableColumns count="10">
    <tableColumn id="1" xr3:uid="{527C7905-3FAC-4EEE-9CF0-E6DF96D8C20D}" uniqueName="1" name="Product ID" queryTableFieldId="1" dataDxfId="43"/>
    <tableColumn id="2" xr3:uid="{87458523-1BD8-4B14-B183-210F4CC32E31}" uniqueName="2" name="SKU" queryTableFieldId="2" dataDxfId="42"/>
    <tableColumn id="3" xr3:uid="{FEE65A2B-47CB-4783-8770-1E71BAB22CCA}" uniqueName="3" name="Product Name" queryTableFieldId="3" dataDxfId="41"/>
    <tableColumn id="4" xr3:uid="{08573777-2B5F-4360-A2A0-028E7AA950AE}" uniqueName="4" name="Options" queryTableFieldId="4" dataDxfId="40"/>
    <tableColumn id="5" xr3:uid="{5DC3C830-6162-417B-9346-8DDD560A553D}" uniqueName="5" name="Warehouse" queryTableFieldId="5" dataDxfId="39"/>
    <tableColumn id="6" xr3:uid="{0D636018-FECB-4609-8B5A-1B6483CD2F16}" uniqueName="6" name="In Stock" queryTableFieldId="6" dataDxfId="38" dataCellStyle="Comma"/>
    <tableColumn id="7" xr3:uid="{4BB7A42E-35B9-46ED-965A-85141C8A8AAF}" uniqueName="7" name="Allocated" queryTableFieldId="7" dataDxfId="37" dataCellStyle="Comma"/>
    <tableColumn id="8" xr3:uid="{7C845196-9B2E-4669-88C7-095D5623F732}" uniqueName="8" name="On Hand" queryTableFieldId="8" dataDxfId="36" dataCellStyle="Comma"/>
    <tableColumn id="9" xr3:uid="{4D70C8E3-70E1-44FD-B65D-F9F617D8CACE}" uniqueName="9" name="Price" queryTableFieldId="9" dataDxfId="35" dataCellStyle="Currency"/>
    <tableColumn id="10" xr3:uid="{78A99E80-D742-4815-B7AA-6E1205D8D765}" uniqueName="10" name="Extended Price" queryTableFieldId="10" dataDxfId="34" dataCellStyle="Currency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60D7C7-731D-4958-B79B-E34A310B2646}" name="SO_Details" displayName="SO_Details" ref="A1:N3293" tableType="queryTable" totalsRowShown="0">
  <autoFilter ref="A1:N3293" xr:uid="{CD60D7C7-731D-4958-B79B-E34A310B2646}"/>
  <tableColumns count="14">
    <tableColumn id="1" xr3:uid="{58577895-C894-4DE1-961E-9802C6267ACB}" uniqueName="1" name="Order ID" queryTableFieldId="1" dataDxfId="33"/>
    <tableColumn id="2" xr3:uid="{04DF4AEC-2070-4E60-B2FC-2533DAEA5C64}" uniqueName="2" name="Status" queryTableFieldId="2" dataDxfId="32"/>
    <tableColumn id="3" xr3:uid="{554E0CFA-CC9A-40F6-8C13-6073C3B9916B}" uniqueName="3" name="Product ID" queryTableFieldId="3" dataDxfId="31"/>
    <tableColumn id="4" xr3:uid="{79EBA7DF-A959-4501-A9F8-F934C822F1FA}" uniqueName="4" name="SKU" queryTableFieldId="4" dataDxfId="30"/>
    <tableColumn id="5" xr3:uid="{23B20E52-37D8-4652-AA15-252A98F6C5F0}" uniqueName="5" name="Item name" queryTableFieldId="5" dataDxfId="29"/>
    <tableColumn id="6" xr3:uid="{72A520EC-C81E-4FAF-B7D5-669C4A8356F5}" uniqueName="6" name="Options" queryTableFieldId="6" dataDxfId="28"/>
    <tableColumn id="7" xr3:uid="{75023BF1-4D26-4879-A902-A907535E7CE5}" uniqueName="7" name="Quantity" queryTableFieldId="7" dataDxfId="27" dataCellStyle="Comma"/>
    <tableColumn id="8" xr3:uid="{A5170F19-1DA6-4F62-870C-C1A11BF7F41F}" uniqueName="8" name="Item cost" queryTableFieldId="8" dataDxfId="26" dataCellStyle="Currency"/>
    <tableColumn id="9" xr3:uid="{7D86B978-451C-4B52-BAAB-10AB77DFAFFA}" uniqueName="9" name="Item net" queryTableFieldId="9" dataDxfId="25" dataCellStyle="Currency"/>
    <tableColumn id="10" xr3:uid="{82AE0670-B36F-431C-AD47-C16E63E66516}" uniqueName="10" name="Row cost" queryTableFieldId="10" dataDxfId="24" dataCellStyle="Currency"/>
    <tableColumn id="11" xr3:uid="{95D6045B-750E-41D3-B2F0-B9997FDAC186}" uniqueName="11" name="Warehouse" queryTableFieldId="11" dataDxfId="23"/>
    <tableColumn id="12" xr3:uid="{CCAC05F6-478B-42AE-A9D6-85DDA477A19F}" uniqueName="12" name="Date created" queryTableFieldId="12" dataDxfId="22"/>
    <tableColumn id="13" xr3:uid="{590225F8-777E-4F39-90C4-93DBC8F52938}" uniqueName="13" name="Month" queryTableFieldId="13"/>
    <tableColumn id="14" xr3:uid="{F75E8E67-B873-45C2-B625-ECBCB0702B52}" uniqueName="14" name="Year" queryTableFieldId="1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BA03917-6E77-484F-B88C-94D64AF8A6F2}" name="Sales_History" displayName="Sales_History" ref="A1:V3710" tableType="queryTable" totalsRowShown="0">
  <autoFilter ref="A1:V3710" xr:uid="{1BA03917-6E77-484F-B88C-94D64AF8A6F2}"/>
  <tableColumns count="22">
    <tableColumn id="1" xr3:uid="{A29E2CBF-9C66-4D4F-BC91-0C1260D894FD}" uniqueName="1" name="Product ID" queryTableFieldId="1" dataDxfId="21"/>
    <tableColumn id="6" xr3:uid="{E73D2C40-79A4-4ADB-B81E-6EA02B7EA11F}" uniqueName="6" name="Order row SKU" queryTableFieldId="60" dataDxfId="20" dataCellStyle="Comma"/>
    <tableColumn id="4" xr3:uid="{866E69EE-1DD4-4DD7-9D8B-9E3144678CB9}" uniqueName="4" name="Options" queryTableFieldId="4" dataDxfId="19"/>
    <tableColumn id="5" xr3:uid="{FC1ADFF2-AF3B-4987-ADCB-13340CC7F811}" uniqueName="5" name="Warehouse" queryTableFieldId="5" dataDxfId="18"/>
    <tableColumn id="35" xr3:uid="{CCE62014-B121-4A0E-8442-9071751D1D05}" uniqueName="35" name="5/31/2023" queryTableFieldId="36" dataDxfId="17" dataCellStyle="Comma"/>
    <tableColumn id="36" xr3:uid="{D85DDF04-0E4A-4938-AE9F-733751411414}" uniqueName="36" name="6/30/2023" queryTableFieldId="37" dataDxfId="16" dataCellStyle="Comma"/>
    <tableColumn id="25" xr3:uid="{69456B9F-1AED-4445-814E-E0FF0A95262D}" uniqueName="25" name="7/31/2023" queryTableFieldId="26" dataDxfId="15" dataCellStyle="Comma"/>
    <tableColumn id="26" xr3:uid="{0204A3F9-DA60-40D2-99A9-AA173725D165}" uniqueName="26" name="8/31/2023" queryTableFieldId="27" dataDxfId="14" dataCellStyle="Comma"/>
    <tableColumn id="27" xr3:uid="{49189622-38A5-4AA7-BA92-584C6C45D767}" uniqueName="27" name="9/30/2023" queryTableFieldId="28" dataDxfId="13" dataCellStyle="Comma"/>
    <tableColumn id="28" xr3:uid="{F0A4E96A-3407-4980-80E2-7583227D8630}" uniqueName="28" name="10/31/2023" queryTableFieldId="29" dataDxfId="12" dataCellStyle="Comma"/>
    <tableColumn id="15" xr3:uid="{D1DB3137-2FC5-4D1A-A86D-6A3972D2D473}" uniqueName="15" name="11/30/2023" queryTableFieldId="69" dataCellStyle="Comma"/>
    <tableColumn id="30" xr3:uid="{19EC736F-97B9-4A23-8FAC-321118585917}" uniqueName="30" name="12/31/2023" queryTableFieldId="31" dataDxfId="11" dataCellStyle="Comma"/>
    <tableColumn id="7" xr3:uid="{E92B3CDD-A7F6-4808-8236-C6E5EFFA6278}" uniqueName="7" name="1/31/2024" queryTableFieldId="61" dataDxfId="10" dataCellStyle="Comma"/>
    <tableColumn id="2" xr3:uid="{9D47649E-B22D-4516-85C1-378BE056BCF0}" uniqueName="2" name="2/29/2024" queryTableFieldId="64" dataDxfId="9" dataCellStyle="Comma"/>
    <tableColumn id="3" xr3:uid="{A6243FE2-79AD-43B1-8C7D-8B9C3E359455}" uniqueName="3" name="3/31/2024" queryTableFieldId="65" dataDxfId="8" dataCellStyle="Comma"/>
    <tableColumn id="8" xr3:uid="{95E4545D-4098-4CEA-969B-B5BDCBE9415C}" uniqueName="8" name="4/30/2024" queryTableFieldId="68" dataDxfId="7" dataCellStyle="Comma"/>
    <tableColumn id="14" xr3:uid="{6CBFC68A-90DB-43BE-AC6D-1B528A448781}" uniqueName="14" name="Monthly Avg Sales" queryTableFieldId="54" dataDxfId="0" dataCellStyle="Comma">
      <calculatedColumnFormula>IFERROR(AVERAGEIF(K2:K2,"&lt;&gt;0"),0)</calculatedColumnFormula>
    </tableColumn>
    <tableColumn id="9" xr3:uid="{7AA1AA2E-6E48-4C5A-B1E0-243F871F60AB}" uniqueName="9" name="STD Deviation" queryTableFieldId="49" dataDxfId="6">
      <calculatedColumnFormula>_xlfn.STDEV.S(E2:P2)</calculatedColumnFormula>
    </tableColumn>
    <tableColumn id="10" xr3:uid="{A533E029-70C8-47B6-AE5D-39B93B0AD6A0}" uniqueName="10" name="Daily Usage" queryTableFieldId="50" dataDxfId="5">
      <calculatedColumnFormula>IFERROR(AVERAGEIF(E2:P2,"&lt;&gt;0")/30.4,0)</calculatedColumnFormula>
    </tableColumn>
    <tableColumn id="11" xr3:uid="{D6BBF64C-707A-437A-8F0C-CA3B9C88B443}" uniqueName="11" name="Min" queryTableFieldId="51" dataDxfId="4" dataCellStyle="Comma">
      <calculatedColumnFormula>MIN(E2:P2)</calculatedColumnFormula>
    </tableColumn>
    <tableColumn id="12" xr3:uid="{60645C02-CA00-4235-9886-637FE8E305F8}" uniqueName="12" name="Max" queryTableFieldId="52" dataDxfId="3" dataCellStyle="Comma">
      <calculatedColumnFormula>MAX(E2:P2)</calculatedColumnFormula>
    </tableColumn>
    <tableColumn id="13" xr3:uid="{EB7CC528-9ED2-4D0A-8D79-BA0EDFAC83C3}" uniqueName="13" name="Safety Stock" queryTableFieldId="53" dataDxfId="2" dataCellStyle="Comma">
      <calculatedColumnFormula>MROUND(ROUND(_xlfn.NORM.S.INV($Y$1)*R2*1,1),1)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F01ED-78B4-4315-8BE4-96CEADD90DC1}">
  <sheetPr>
    <tabColor theme="7" tint="0.79998168889431442"/>
  </sheetPr>
  <dimension ref="A1:Z3986"/>
  <sheetViews>
    <sheetView tabSelected="1" zoomScale="115" zoomScaleNormal="115"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F8" sqref="F8"/>
    </sheetView>
  </sheetViews>
  <sheetFormatPr defaultRowHeight="15" outlineLevelCol="1" x14ac:dyDescent="0.25"/>
  <cols>
    <col min="1" max="1" width="14.7109375" style="5" customWidth="1"/>
    <col min="2" max="2" width="18" style="5" customWidth="1"/>
    <col min="3" max="3" width="18.5703125" style="5" hidden="1" customWidth="1" outlineLevel="1"/>
    <col min="4" max="4" width="30.42578125" style="5" customWidth="1" collapsed="1"/>
    <col min="5" max="5" width="30.5703125" style="5" customWidth="1"/>
    <col min="6" max="6" width="11.28515625" customWidth="1"/>
    <col min="7" max="7" width="12.140625" customWidth="1"/>
    <col min="8" max="8" width="13.42578125" customWidth="1"/>
    <col min="9" max="9" width="19.7109375" customWidth="1"/>
    <col min="10" max="10" width="13.7109375" customWidth="1"/>
    <col min="11" max="11" width="18.42578125" customWidth="1"/>
    <col min="12" max="12" width="14.42578125" customWidth="1"/>
    <col min="13" max="13" width="14.42578125" hidden="1" customWidth="1" outlineLevel="1"/>
    <col min="14" max="14" width="15.85546875" customWidth="1" collapsed="1"/>
    <col min="15" max="15" width="18.7109375" customWidth="1"/>
    <col min="16" max="16" width="18.7109375" hidden="1" customWidth="1" outlineLevel="1"/>
    <col min="17" max="17" width="18.7109375" customWidth="1" collapsed="1"/>
    <col min="18" max="19" width="9.140625" hidden="1" customWidth="1" outlineLevel="1"/>
    <col min="20" max="20" width="12.28515625" hidden="1" customWidth="1" outlineLevel="1"/>
    <col min="21" max="21" width="11.5703125" bestFit="1" customWidth="1" collapsed="1"/>
    <col min="23" max="23" width="9.5703125" bestFit="1" customWidth="1"/>
    <col min="26" max="26" width="10.140625" bestFit="1" customWidth="1"/>
  </cols>
  <sheetData>
    <row r="1" spans="1:26" s="4" customFormat="1" ht="15.75" thickBot="1" x14ac:dyDescent="0.3">
      <c r="A1" s="13" t="s">
        <v>3763</v>
      </c>
      <c r="B1" s="13" t="s">
        <v>2</v>
      </c>
      <c r="C1" s="13" t="s">
        <v>4652</v>
      </c>
      <c r="D1" s="13" t="s">
        <v>638</v>
      </c>
      <c r="E1" s="30" t="s">
        <v>7</v>
      </c>
      <c r="F1" s="25" t="s">
        <v>4490</v>
      </c>
      <c r="G1" s="25" t="s">
        <v>3898</v>
      </c>
      <c r="H1" s="25" t="s">
        <v>4491</v>
      </c>
      <c r="I1" s="25" t="s">
        <v>4613</v>
      </c>
      <c r="J1" s="25" t="s">
        <v>4493</v>
      </c>
      <c r="K1" s="25" t="s">
        <v>4676</v>
      </c>
      <c r="L1" s="25" t="s">
        <v>4497</v>
      </c>
      <c r="M1" s="14" t="s">
        <v>4649</v>
      </c>
      <c r="N1" s="26" t="s">
        <v>431</v>
      </c>
      <c r="O1" s="27" t="s">
        <v>4498</v>
      </c>
      <c r="P1" s="14" t="s">
        <v>641</v>
      </c>
      <c r="Q1" s="17" t="s">
        <v>3718</v>
      </c>
      <c r="R1" s="14" t="s">
        <v>4650</v>
      </c>
      <c r="S1" s="14" t="s">
        <v>4651</v>
      </c>
      <c r="T1" s="23" t="s">
        <v>4648</v>
      </c>
      <c r="U1" s="17" t="s">
        <v>4720</v>
      </c>
      <c r="V1" s="14" t="s">
        <v>4499</v>
      </c>
      <c r="W1" s="4" t="s">
        <v>4495</v>
      </c>
      <c r="X1" s="14" t="s">
        <v>4650</v>
      </c>
    </row>
    <row r="2" spans="1:26" x14ac:dyDescent="0.25">
      <c r="A2" s="11"/>
      <c r="B2" s="22" t="s">
        <v>2164</v>
      </c>
      <c r="C2" s="22"/>
      <c r="D2" s="22"/>
      <c r="E2" s="31" t="s">
        <v>4746</v>
      </c>
      <c r="F2" s="12">
        <f>SUMIFS('Inventory Details'!$H:$H,'Inventory Details'!$B:$B,$B2,'Inventory Details'!$E:$E,$E2)</f>
        <v>0</v>
      </c>
      <c r="G2" s="12">
        <f>SUMIFS('PO Details'!$H:$H,'PO Details'!$D:$D,Planning!$B2,'PO Details'!$L:$L,$E2)</f>
        <v>0</v>
      </c>
      <c r="H2" s="12">
        <f>SUMIFS('SO Details'!$G:$G,'SO Details'!$D:$D,Planning!$B2,'SO Details'!$K:$K,$E2)</f>
        <v>0</v>
      </c>
      <c r="I2" s="20">
        <f>IF(COUNTIFS($C:$C,B2)&gt;1,SUMIFS('Sales Hx'!$Q:$Q,'Sales Hx'!$B:$B,_xlfn.XLOOKUP(B2,C:C,B:B),'Sales Hx'!$D:$D,Planning!$E2),SUMIFS('Sales Hx'!$Q:$Q,'Sales Hx'!$B:$B,Planning!$B2,'Sales Hx'!$D:$D,Planning!$E2))</f>
        <v>0</v>
      </c>
      <c r="J2" s="16">
        <f>IF(COUNTIFS($C:$C,B2)&gt;1,SUMIFS('Sales Hx'!$S:$S,'Sales Hx'!$B:$B,_xlfn.XLOOKUP(B2,C:C,B:B),'Sales Hx'!$D:$D,E2),SUMIFS('Sales Hx'!$S:$S,'Sales Hx'!$B:$B,$B2,'Sales Hx'!$D:$D,$E2))</f>
        <v>6.5789473684210523E-2</v>
      </c>
      <c r="K2" s="16">
        <f>IFERROR((F2+G2)/I2,0)</f>
        <v>0</v>
      </c>
      <c r="L2" s="12">
        <f>IF(M2&lt;&gt;"",M2,IF(COUNTIFS($C:$C,B2)&gt;1,SUMIFS('Sales Hx'!V:V,'Sales Hx'!$B:$B,_xlfn.XLOOKUP(B2,C:C,B:B),'Sales Hx'!$D:$D,$E2),SUMIFS('Sales Hx'!V:V,'Sales Hx'!$B:$B,$B2,'Sales Hx'!$D:$D,$E2)))</f>
        <v>0</v>
      </c>
      <c r="M2" s="12">
        <v>0</v>
      </c>
      <c r="N2" s="15">
        <f t="shared" ref="N2" si="0">IFERROR(_xlfn.IFNA(J2*R2+L2,"No Sales Hx"),"No Sales HX")</f>
        <v>6.5789473684210523E-2</v>
      </c>
      <c r="O2" s="21">
        <f t="shared" ref="O2:O65" si="1">MROUND(ROUND(IFERROR(IF(C2&lt;&gt;"",0,IF(T2="DC'd",0,IF(AND(J2=0,F2+G2&lt;H2),H2-F2+G2,IF(F2+G2&lt;N2,N2+MAX((IF(J2*R2&gt;F2,F2,J2*R2))+J2*S2-F2-G2+H2,0))))),0),0),1)</f>
        <v>0</v>
      </c>
      <c r="P2" s="24">
        <v>0</v>
      </c>
      <c r="Q2" s="18">
        <f t="shared" ref="Q2:Q54" si="2">IFERROR(P2*O2,0)</f>
        <v>0</v>
      </c>
      <c r="R2" s="2">
        <v>1</v>
      </c>
      <c r="S2" s="2">
        <v>120</v>
      </c>
      <c r="T2" s="2" t="s">
        <v>4646</v>
      </c>
      <c r="U2" s="28" t="str">
        <f>IF(G2=0,"",_xlfn.MINIFS('PO Details'!$I:$I,'PO Details'!$D:$D,Planning!$B2,'PO Details'!$L:$L,Planning!$E2))</f>
        <v/>
      </c>
      <c r="V2" s="29" t="s">
        <v>4640</v>
      </c>
      <c r="W2" t="str">
        <f t="shared" ref="W2:W65" si="3">IF(I2=_xlfn.MAXIFS(I:I,B:B,B2),"Max","")</f>
        <v>Max</v>
      </c>
      <c r="X2" s="2">
        <v>120</v>
      </c>
    </row>
    <row r="3" spans="1:26" x14ac:dyDescent="0.25">
      <c r="A3" s="11"/>
      <c r="B3" s="22" t="s">
        <v>2165</v>
      </c>
      <c r="C3" s="22"/>
      <c r="D3" s="22"/>
      <c r="E3" s="31" t="s">
        <v>4746</v>
      </c>
      <c r="F3" s="12">
        <f>SUMIFS('Inventory Details'!$H:$H,'Inventory Details'!$B:$B,$B3,'Inventory Details'!$E:$E,$E3)</f>
        <v>0</v>
      </c>
      <c r="G3" s="12">
        <f>SUMIFS('PO Details'!$H:$H,'PO Details'!$D:$D,Planning!$B3,'PO Details'!$L:$L,$E3)</f>
        <v>0</v>
      </c>
      <c r="H3" s="12">
        <f>SUMIFS('SO Details'!$G:$G,'SO Details'!$D:$D,Planning!$B3,'SO Details'!$K:$K,$E3)</f>
        <v>0</v>
      </c>
      <c r="I3" s="20">
        <f>IF(COUNTIFS($C:$C,B3)&gt;1,SUMIFS('Sales Hx'!$Q:$Q,'Sales Hx'!$B:$B,_xlfn.XLOOKUP(B3,C:C,B:B),'Sales Hx'!$D:$D,Planning!$E3),SUMIFS('Sales Hx'!$Q:$Q,'Sales Hx'!$B:$B,Planning!$B3,'Sales Hx'!$D:$D,Planning!$E3))</f>
        <v>0</v>
      </c>
      <c r="J3" s="16">
        <f>IF(COUNTIFS($C:$C,B3)&gt;1,SUMIFS('Sales Hx'!$S:$S,'Sales Hx'!$B:$B,_xlfn.XLOOKUP(B3,C:C,B:B),'Sales Hx'!$D:$D,E3),SUMIFS('Sales Hx'!$S:$S,'Sales Hx'!$B:$B,$B3,'Sales Hx'!$D:$D,$E3))</f>
        <v>3.2894736842105261E-2</v>
      </c>
      <c r="K3" s="16">
        <f t="shared" ref="K3:K66" si="4">IFERROR((F3+G3)/I3,0)</f>
        <v>0</v>
      </c>
      <c r="L3" s="12">
        <f>IF(M3&lt;&gt;"",M3,IF(COUNTIFS($C:$C,B3)&gt;1,SUMIFS('Sales Hx'!V:V,'Sales Hx'!$B:$B,_xlfn.XLOOKUP(B3,C:C,B:B),'Sales Hx'!$D:$D,$E3),SUMIFS('Sales Hx'!V:V,'Sales Hx'!$B:$B,$B3,'Sales Hx'!$D:$D,$E3)))</f>
        <v>0</v>
      </c>
      <c r="M3" s="12">
        <v>0</v>
      </c>
      <c r="N3" s="15">
        <f t="shared" ref="N3:N55" si="5">IFERROR(_xlfn.IFNA(J3*R3+L3,"No Sales Hx"),"No Sales HX")</f>
        <v>3.2894736842105261E-2</v>
      </c>
      <c r="O3" s="21">
        <f t="shared" si="1"/>
        <v>0</v>
      </c>
      <c r="P3" s="24">
        <v>0</v>
      </c>
      <c r="Q3" s="18">
        <f t="shared" si="2"/>
        <v>0</v>
      </c>
      <c r="R3" s="2">
        <v>1</v>
      </c>
      <c r="S3" s="2">
        <v>120</v>
      </c>
      <c r="T3" s="2" t="s">
        <v>4646</v>
      </c>
      <c r="U3" s="28" t="str">
        <f>IF(G3=0,"",_xlfn.MINIFS('PO Details'!$I:$I,'PO Details'!$D:$D,Planning!$B3,'PO Details'!$L:$L,Planning!$E3))</f>
        <v/>
      </c>
      <c r="V3" s="29" t="s">
        <v>4640</v>
      </c>
      <c r="W3" t="str">
        <f t="shared" si="3"/>
        <v>Max</v>
      </c>
      <c r="X3" s="2">
        <v>120</v>
      </c>
    </row>
    <row r="4" spans="1:26" x14ac:dyDescent="0.25">
      <c r="A4" s="11"/>
      <c r="B4" s="22" t="s">
        <v>2166</v>
      </c>
      <c r="C4" s="22"/>
      <c r="D4" s="22"/>
      <c r="E4" s="31" t="s">
        <v>861</v>
      </c>
      <c r="F4" s="12">
        <f>SUMIFS('Inventory Details'!$H:$H,'Inventory Details'!$B:$B,$B4,'Inventory Details'!$E:$E,$E4)</f>
        <v>0</v>
      </c>
      <c r="G4" s="12">
        <f>SUMIFS('PO Details'!$H:$H,'PO Details'!$D:$D,Planning!$B4,'PO Details'!$L:$L,$E4)</f>
        <v>0</v>
      </c>
      <c r="H4" s="12">
        <f>SUMIFS('SO Details'!$G:$G,'SO Details'!$D:$D,Planning!$B4,'SO Details'!$K:$K,$E4)</f>
        <v>0</v>
      </c>
      <c r="I4" s="20">
        <f>IF(COUNTIFS($C:$C,B4)&gt;1,SUMIFS('Sales Hx'!$Q:$Q,'Sales Hx'!$B:$B,_xlfn.XLOOKUP(B4,C:C,B:B),'Sales Hx'!$D:$D,Planning!$E4),SUMIFS('Sales Hx'!$Q:$Q,'Sales Hx'!$B:$B,Planning!$B4,'Sales Hx'!$D:$D,Planning!$E4))</f>
        <v>0</v>
      </c>
      <c r="J4" s="16">
        <f>IF(COUNTIFS($C:$C,B4)&gt;1,SUMIFS('Sales Hx'!$S:$S,'Sales Hx'!$B:$B,_xlfn.XLOOKUP(B4,C:C,B:B),'Sales Hx'!$D:$D,E4),SUMIFS('Sales Hx'!$S:$S,'Sales Hx'!$B:$B,$B4,'Sales Hx'!$D:$D,$E4))</f>
        <v>3.2894736842105261E-2</v>
      </c>
      <c r="K4" s="16">
        <f t="shared" si="4"/>
        <v>0</v>
      </c>
      <c r="L4" s="12">
        <f>IF(M4&lt;&gt;"",M4,IF(COUNTIFS($C:$C,B4)&gt;1,SUMIFS('Sales Hx'!V:V,'Sales Hx'!$B:$B,_xlfn.XLOOKUP(B4,C:C,B:B),'Sales Hx'!$D:$D,$E4),SUMIFS('Sales Hx'!V:V,'Sales Hx'!$B:$B,$B4,'Sales Hx'!$D:$D,$E4)))</f>
        <v>0</v>
      </c>
      <c r="M4" s="12">
        <v>0</v>
      </c>
      <c r="N4" s="15">
        <f t="shared" si="5"/>
        <v>3.2894736842105261E-2</v>
      </c>
      <c r="O4" s="21">
        <f t="shared" si="1"/>
        <v>3</v>
      </c>
      <c r="P4" s="24">
        <v>0</v>
      </c>
      <c r="Q4" s="18">
        <f t="shared" si="2"/>
        <v>0</v>
      </c>
      <c r="R4" s="2">
        <v>1</v>
      </c>
      <c r="S4" s="2">
        <v>90</v>
      </c>
      <c r="T4" s="2" t="s">
        <v>4647</v>
      </c>
      <c r="U4" s="28" t="str">
        <f>IF(G4=0,"",_xlfn.MINIFS('PO Details'!$I:$I,'PO Details'!$D:$D,Planning!$B4,'PO Details'!$L:$L,Planning!$E4))</f>
        <v/>
      </c>
      <c r="V4" s="29" t="s">
        <v>4639</v>
      </c>
      <c r="W4" t="str">
        <f t="shared" si="3"/>
        <v>Max</v>
      </c>
      <c r="X4" s="2">
        <v>120</v>
      </c>
      <c r="Z4" s="1"/>
    </row>
    <row r="5" spans="1:26" x14ac:dyDescent="0.25">
      <c r="A5" s="11"/>
      <c r="B5" s="22" t="s">
        <v>2166</v>
      </c>
      <c r="C5" s="22"/>
      <c r="D5" s="22"/>
      <c r="E5" s="31" t="s">
        <v>106</v>
      </c>
      <c r="F5" s="12">
        <f>SUMIFS('Inventory Details'!$H:$H,'Inventory Details'!$B:$B,$B5,'Inventory Details'!$E:$E,$E5)</f>
        <v>0</v>
      </c>
      <c r="G5" s="12">
        <f>SUMIFS('PO Details'!$H:$H,'PO Details'!$D:$D,Planning!$B5,'PO Details'!$L:$L,$E5)</f>
        <v>5</v>
      </c>
      <c r="H5" s="12">
        <f>SUMIFS('SO Details'!$G:$G,'SO Details'!$D:$D,Planning!$B5,'SO Details'!$K:$K,$E5)</f>
        <v>1</v>
      </c>
      <c r="I5" s="20">
        <f>IF(COUNTIFS($C:$C,B5)&gt;1,SUMIFS('Sales Hx'!$Q:$Q,'Sales Hx'!$B:$B,_xlfn.XLOOKUP(B5,C:C,B:B),'Sales Hx'!$D:$D,Planning!$E5),SUMIFS('Sales Hx'!$Q:$Q,'Sales Hx'!$B:$B,Planning!$B5,'Sales Hx'!$D:$D,Planning!$E5))</f>
        <v>0</v>
      </c>
      <c r="J5" s="16">
        <f>IF(COUNTIFS($C:$C,B5)&gt;1,SUMIFS('Sales Hx'!$S:$S,'Sales Hx'!$B:$B,_xlfn.XLOOKUP(B5,C:C,B:B),'Sales Hx'!$D:$D,E5),SUMIFS('Sales Hx'!$S:$S,'Sales Hx'!$B:$B,$B5,'Sales Hx'!$D:$D,$E5))</f>
        <v>7.6754385964912283E-2</v>
      </c>
      <c r="K5" s="16">
        <f t="shared" si="4"/>
        <v>0</v>
      </c>
      <c r="L5" s="12">
        <f>IF(M5&lt;&gt;"",M5,IF(COUNTIFS($C:$C,B5)&gt;1,SUMIFS('Sales Hx'!V:V,'Sales Hx'!$B:$B,_xlfn.XLOOKUP(B5,C:C,B:B),'Sales Hx'!$D:$D,$E5),SUMIFS('Sales Hx'!V:V,'Sales Hx'!$B:$B,$B5,'Sales Hx'!$D:$D,$E5)))</f>
        <v>0</v>
      </c>
      <c r="M5" s="12">
        <v>0</v>
      </c>
      <c r="N5" s="15">
        <f t="shared" si="5"/>
        <v>7.6754385964912283E-2</v>
      </c>
      <c r="O5" s="21">
        <f t="shared" si="1"/>
        <v>0</v>
      </c>
      <c r="P5" s="24">
        <v>0</v>
      </c>
      <c r="Q5" s="18">
        <f t="shared" si="2"/>
        <v>0</v>
      </c>
      <c r="R5" s="2">
        <v>1</v>
      </c>
      <c r="S5" s="2">
        <v>90</v>
      </c>
      <c r="T5" s="2" t="s">
        <v>4647</v>
      </c>
      <c r="U5" s="28">
        <f>IF(G5=0,"",_xlfn.MINIFS('PO Details'!$I:$I,'PO Details'!$D:$D,Planning!$B5,'PO Details'!$L:$L,Planning!$E5))</f>
        <v>45428</v>
      </c>
      <c r="V5" s="29" t="s">
        <v>4639</v>
      </c>
      <c r="W5" t="str">
        <f t="shared" si="3"/>
        <v>Max</v>
      </c>
      <c r="X5" s="2">
        <v>120</v>
      </c>
    </row>
    <row r="6" spans="1:26" x14ac:dyDescent="0.25">
      <c r="A6" s="11"/>
      <c r="B6" s="22" t="s">
        <v>642</v>
      </c>
      <c r="C6" s="22"/>
      <c r="D6" s="22"/>
      <c r="E6" s="31" t="s">
        <v>106</v>
      </c>
      <c r="F6" s="12">
        <f>SUMIFS('Inventory Details'!$H:$H,'Inventory Details'!$B:$B,$B6,'Inventory Details'!$E:$E,$E6)</f>
        <v>0</v>
      </c>
      <c r="G6" s="12">
        <f>SUMIFS('PO Details'!$H:$H,'PO Details'!$D:$D,Planning!$B6,'PO Details'!$L:$L,$E6)</f>
        <v>6</v>
      </c>
      <c r="H6" s="12">
        <f>SUMIFS('SO Details'!$G:$G,'SO Details'!$D:$D,Planning!$B6,'SO Details'!$K:$K,$E6)</f>
        <v>0</v>
      </c>
      <c r="I6" s="20">
        <f>IF(COUNTIFS($C:$C,B6)&gt;1,SUMIFS('Sales Hx'!$Q:$Q,'Sales Hx'!$B:$B,_xlfn.XLOOKUP(B6,C:C,B:B),'Sales Hx'!$D:$D,Planning!$E6),SUMIFS('Sales Hx'!$Q:$Q,'Sales Hx'!$B:$B,Planning!$B6,'Sales Hx'!$D:$D,Planning!$E6))</f>
        <v>2.8</v>
      </c>
      <c r="J6" s="16">
        <f>IF(COUNTIFS($C:$C,B6)&gt;1,SUMIFS('Sales Hx'!$S:$S,'Sales Hx'!$B:$B,_xlfn.XLOOKUP(B6,C:C,B:B),'Sales Hx'!$D:$D,E6),SUMIFS('Sales Hx'!$S:$S,'Sales Hx'!$B:$B,$B6,'Sales Hx'!$D:$D,$E6))</f>
        <v>8.963815789473685E-2</v>
      </c>
      <c r="K6" s="16">
        <f t="shared" si="4"/>
        <v>2.1428571428571428</v>
      </c>
      <c r="L6" s="12">
        <f>IF(M6&lt;&gt;"",M6,IF(COUNTIFS($C:$C,B6)&gt;1,SUMIFS('Sales Hx'!V:V,'Sales Hx'!$B:$B,_xlfn.XLOOKUP(B6,C:C,B:B),'Sales Hx'!$D:$D,$E6),SUMIFS('Sales Hx'!V:V,'Sales Hx'!$B:$B,$B6,'Sales Hx'!$D:$D,$E6)))</f>
        <v>0</v>
      </c>
      <c r="M6" s="12">
        <v>0</v>
      </c>
      <c r="N6" s="15">
        <f t="shared" si="5"/>
        <v>8.963815789473685E-2</v>
      </c>
      <c r="O6" s="21">
        <f t="shared" si="1"/>
        <v>0</v>
      </c>
      <c r="P6" s="24">
        <v>422.60399999999998</v>
      </c>
      <c r="Q6" s="18">
        <f t="shared" si="2"/>
        <v>0</v>
      </c>
      <c r="R6" s="2">
        <v>1</v>
      </c>
      <c r="S6" s="2">
        <v>90</v>
      </c>
      <c r="T6" s="2" t="s">
        <v>4647</v>
      </c>
      <c r="U6" s="28">
        <f>IF(G6=0,"",_xlfn.MINIFS('PO Details'!$I:$I,'PO Details'!$D:$D,Planning!$B6,'PO Details'!$L:$L,Planning!$E6))</f>
        <v>45428</v>
      </c>
      <c r="V6" s="29" t="s">
        <v>4639</v>
      </c>
      <c r="W6" t="str">
        <f t="shared" si="3"/>
        <v>Max</v>
      </c>
      <c r="X6" s="2">
        <v>120</v>
      </c>
    </row>
    <row r="7" spans="1:26" x14ac:dyDescent="0.25">
      <c r="A7" s="11"/>
      <c r="B7" s="22" t="s">
        <v>643</v>
      </c>
      <c r="C7" s="22"/>
      <c r="D7" s="22" t="s">
        <v>644</v>
      </c>
      <c r="E7" s="31" t="s">
        <v>106</v>
      </c>
      <c r="F7" s="12">
        <f>SUMIFS('Inventory Details'!$H:$H,'Inventory Details'!$B:$B,$B7,'Inventory Details'!$E:$E,$E7)</f>
        <v>22</v>
      </c>
      <c r="G7" s="12">
        <f>SUMIFS('PO Details'!$H:$H,'PO Details'!$D:$D,Planning!$B7,'PO Details'!$L:$L,$E7)</f>
        <v>0</v>
      </c>
      <c r="H7" s="12">
        <f>SUMIFS('SO Details'!$G:$G,'SO Details'!$D:$D,Planning!$B7,'SO Details'!$K:$K,$E7)</f>
        <v>0</v>
      </c>
      <c r="I7" s="20">
        <f>IF(COUNTIFS($C:$C,B7)&gt;1,SUMIFS('Sales Hx'!$Q:$Q,'Sales Hx'!$B:$B,_xlfn.XLOOKUP(B7,C:C,B:B),'Sales Hx'!$D:$D,Planning!$E7),SUMIFS('Sales Hx'!$Q:$Q,'Sales Hx'!$B:$B,Planning!$B7,'Sales Hx'!$D:$D,Planning!$E7))</f>
        <v>11.2</v>
      </c>
      <c r="J7" s="16">
        <f>IF(COUNTIFS($C:$C,B7)&gt;1,SUMIFS('Sales Hx'!$S:$S,'Sales Hx'!$B:$B,_xlfn.XLOOKUP(B7,C:C,B:B),'Sales Hx'!$D:$D,E7),SUMIFS('Sales Hx'!$S:$S,'Sales Hx'!$B:$B,$B7,'Sales Hx'!$D:$D,$E7))</f>
        <v>9.7368421052631576E-2</v>
      </c>
      <c r="K7" s="16">
        <f t="shared" si="4"/>
        <v>1.9642857142857144</v>
      </c>
      <c r="L7" s="12">
        <f>IF(M7&lt;&gt;"",M7,IF(COUNTIFS($C:$C,B7)&gt;1,SUMIFS('Sales Hx'!V:V,'Sales Hx'!$B:$B,_xlfn.XLOOKUP(B7,C:C,B:B),'Sales Hx'!$D:$D,$E7),SUMIFS('Sales Hx'!V:V,'Sales Hx'!$B:$B,$B7,'Sales Hx'!$D:$D,$E7)))</f>
        <v>0</v>
      </c>
      <c r="M7" s="12">
        <v>0</v>
      </c>
      <c r="N7" s="15">
        <f t="shared" si="5"/>
        <v>9.7368421052631576E-2</v>
      </c>
      <c r="O7" s="21">
        <f t="shared" si="1"/>
        <v>0</v>
      </c>
      <c r="P7" s="24">
        <v>440.74799999999999</v>
      </c>
      <c r="Q7" s="18">
        <f t="shared" si="2"/>
        <v>0</v>
      </c>
      <c r="R7" s="2">
        <v>1</v>
      </c>
      <c r="S7" s="2">
        <v>90</v>
      </c>
      <c r="T7" s="2" t="s">
        <v>4647</v>
      </c>
      <c r="U7" s="28" t="str">
        <f>IF(G7=0,"",_xlfn.MINIFS('PO Details'!$I:$I,'PO Details'!$D:$D,Planning!$B7,'PO Details'!$L:$L,Planning!$E7))</f>
        <v/>
      </c>
      <c r="V7" s="29" t="s">
        <v>4639</v>
      </c>
      <c r="W7" t="str">
        <f t="shared" si="3"/>
        <v>Max</v>
      </c>
      <c r="X7" s="2">
        <v>120</v>
      </c>
    </row>
    <row r="8" spans="1:26" x14ac:dyDescent="0.25">
      <c r="A8" s="11"/>
      <c r="B8" s="22" t="s">
        <v>645</v>
      </c>
      <c r="C8" s="22"/>
      <c r="D8" s="22"/>
      <c r="E8" s="31" t="s">
        <v>106</v>
      </c>
      <c r="F8" s="12">
        <f>SUMIFS('Inventory Details'!$H:$H,'Inventory Details'!$B:$B,$B8,'Inventory Details'!$E:$E,$E8)</f>
        <v>0</v>
      </c>
      <c r="G8" s="12">
        <f>SUMIFS('PO Details'!$H:$H,'PO Details'!$D:$D,Planning!$B8,'PO Details'!$L:$L,$E8)</f>
        <v>8</v>
      </c>
      <c r="H8" s="12">
        <f>SUMIFS('SO Details'!$G:$G,'SO Details'!$D:$D,Planning!$B8,'SO Details'!$K:$K,$E8)</f>
        <v>0</v>
      </c>
      <c r="I8" s="20">
        <f>IF(COUNTIFS($C:$C,B8)&gt;1,SUMIFS('Sales Hx'!$Q:$Q,'Sales Hx'!$B:$B,_xlfn.XLOOKUP(B8,C:C,B:B),'Sales Hx'!$D:$D,Planning!$E8),SUMIFS('Sales Hx'!$Q:$Q,'Sales Hx'!$B:$B,Planning!$B8,'Sales Hx'!$D:$D,Planning!$E8))</f>
        <v>11.2</v>
      </c>
      <c r="J8" s="16">
        <f>IF(COUNTIFS($C:$C,B8)&gt;1,SUMIFS('Sales Hx'!$S:$S,'Sales Hx'!$B:$B,_xlfn.XLOOKUP(B8,C:C,B:B),'Sales Hx'!$D:$D,E8),SUMIFS('Sales Hx'!$S:$S,'Sales Hx'!$B:$B,$B8,'Sales Hx'!$D:$D,$E8))</f>
        <v>0.12006578947368421</v>
      </c>
      <c r="K8" s="16">
        <f t="shared" si="4"/>
        <v>0.7142857142857143</v>
      </c>
      <c r="L8" s="12">
        <f>IF(M8&lt;&gt;"",M8,IF(COUNTIFS($C:$C,B8)&gt;1,SUMIFS('Sales Hx'!V:V,'Sales Hx'!$B:$B,_xlfn.XLOOKUP(B8,C:C,B:B),'Sales Hx'!$D:$D,$E8),SUMIFS('Sales Hx'!V:V,'Sales Hx'!$B:$B,$B8,'Sales Hx'!$D:$D,$E8)))</f>
        <v>0</v>
      </c>
      <c r="M8" s="12">
        <v>0</v>
      </c>
      <c r="N8" s="15">
        <f t="shared" si="5"/>
        <v>0.12006578947368421</v>
      </c>
      <c r="O8" s="21">
        <f t="shared" si="1"/>
        <v>0</v>
      </c>
      <c r="P8" s="24">
        <v>291.06</v>
      </c>
      <c r="Q8" s="18">
        <f t="shared" si="2"/>
        <v>0</v>
      </c>
      <c r="R8" s="2">
        <v>1</v>
      </c>
      <c r="S8" s="2">
        <v>90</v>
      </c>
      <c r="T8" s="2" t="s">
        <v>4647</v>
      </c>
      <c r="U8" s="28">
        <f>IF(G8=0,"",_xlfn.MINIFS('PO Details'!$I:$I,'PO Details'!$D:$D,Planning!$B8,'PO Details'!$L:$L,Planning!$E8))</f>
        <v>45428</v>
      </c>
      <c r="V8" s="29" t="s">
        <v>4639</v>
      </c>
      <c r="W8" t="str">
        <f t="shared" si="3"/>
        <v>Max</v>
      </c>
      <c r="X8" s="2">
        <v>120</v>
      </c>
    </row>
    <row r="9" spans="1:26" x14ac:dyDescent="0.25">
      <c r="A9" s="11"/>
      <c r="B9" s="22" t="s">
        <v>2167</v>
      </c>
      <c r="C9" s="22"/>
      <c r="D9" s="22"/>
      <c r="E9" s="31" t="s">
        <v>4746</v>
      </c>
      <c r="F9" s="12">
        <f>SUMIFS('Inventory Details'!$H:$H,'Inventory Details'!$B:$B,$B9,'Inventory Details'!$E:$E,$E9)</f>
        <v>0</v>
      </c>
      <c r="G9" s="12">
        <f>SUMIFS('PO Details'!$H:$H,'PO Details'!$D:$D,Planning!$B9,'PO Details'!$L:$L,$E9)</f>
        <v>4</v>
      </c>
      <c r="H9" s="12">
        <f>SUMIFS('SO Details'!$G:$G,'SO Details'!$D:$D,Planning!$B9,'SO Details'!$K:$K,$E9)</f>
        <v>0</v>
      </c>
      <c r="I9" s="20">
        <f>IF(COUNTIFS($C:$C,B9)&gt;1,SUMIFS('Sales Hx'!$Q:$Q,'Sales Hx'!$B:$B,_xlfn.XLOOKUP(B9,C:C,B:B),'Sales Hx'!$D:$D,Planning!$E9),SUMIFS('Sales Hx'!$Q:$Q,'Sales Hx'!$B:$B,Planning!$B9,'Sales Hx'!$D:$D,Planning!$E9))</f>
        <v>0</v>
      </c>
      <c r="J9" s="16">
        <f>IF(COUNTIFS($C:$C,B9)&gt;1,SUMIFS('Sales Hx'!$S:$S,'Sales Hx'!$B:$B,_xlfn.XLOOKUP(B9,C:C,B:B),'Sales Hx'!$D:$D,E9),SUMIFS('Sales Hx'!$S:$S,'Sales Hx'!$B:$B,$B9,'Sales Hx'!$D:$D,$E9))</f>
        <v>8.2236842105263164E-2</v>
      </c>
      <c r="K9" s="16">
        <f t="shared" si="4"/>
        <v>0</v>
      </c>
      <c r="L9" s="12">
        <f>IF(M9&lt;&gt;"",M9,IF(COUNTIFS($C:$C,B9)&gt;1,SUMIFS('Sales Hx'!V:V,'Sales Hx'!$B:$B,_xlfn.XLOOKUP(B9,C:C,B:B),'Sales Hx'!$D:$D,$E9),SUMIFS('Sales Hx'!V:V,'Sales Hx'!$B:$B,$B9,'Sales Hx'!$D:$D,$E9)))</f>
        <v>0</v>
      </c>
      <c r="M9" s="12">
        <v>0</v>
      </c>
      <c r="N9" s="15">
        <f t="shared" si="5"/>
        <v>8.2236842105263164E-2</v>
      </c>
      <c r="O9" s="21">
        <f t="shared" si="1"/>
        <v>0</v>
      </c>
      <c r="P9" s="24">
        <v>0</v>
      </c>
      <c r="Q9" s="18">
        <f t="shared" si="2"/>
        <v>0</v>
      </c>
      <c r="R9" s="2">
        <v>1</v>
      </c>
      <c r="S9" s="2">
        <v>120</v>
      </c>
      <c r="T9" s="2" t="s">
        <v>4647</v>
      </c>
      <c r="U9" s="28">
        <f>IF(G9=0,"",_xlfn.MINIFS('PO Details'!$I:$I,'PO Details'!$D:$D,Planning!$B9,'PO Details'!$L:$L,Planning!$E9))</f>
        <v>45421</v>
      </c>
      <c r="V9" s="29" t="s">
        <v>4641</v>
      </c>
      <c r="W9" t="str">
        <f t="shared" si="3"/>
        <v>Max</v>
      </c>
      <c r="X9" s="2">
        <v>120</v>
      </c>
    </row>
    <row r="10" spans="1:26" x14ac:dyDescent="0.25">
      <c r="A10" s="11"/>
      <c r="B10" s="22" t="s">
        <v>2168</v>
      </c>
      <c r="C10" s="22"/>
      <c r="D10" s="22"/>
      <c r="E10" s="31" t="s">
        <v>106</v>
      </c>
      <c r="F10" s="12">
        <f>SUMIFS('Inventory Details'!$H:$H,'Inventory Details'!$B:$B,$B10,'Inventory Details'!$E:$E,$E10)</f>
        <v>0</v>
      </c>
      <c r="G10" s="12">
        <f>SUMIFS('PO Details'!$H:$H,'PO Details'!$D:$D,Planning!$B10,'PO Details'!$L:$L,$E10)</f>
        <v>4</v>
      </c>
      <c r="H10" s="12">
        <f>SUMIFS('SO Details'!$G:$G,'SO Details'!$D:$D,Planning!$B10,'SO Details'!$K:$K,$E10)</f>
        <v>0</v>
      </c>
      <c r="I10" s="20">
        <f>IF(COUNTIFS($C:$C,B10)&gt;1,SUMIFS('Sales Hx'!$Q:$Q,'Sales Hx'!$B:$B,_xlfn.XLOOKUP(B10,C:C,B:B),'Sales Hx'!$D:$D,Planning!$E10),SUMIFS('Sales Hx'!$Q:$Q,'Sales Hx'!$B:$B,Planning!$B10,'Sales Hx'!$D:$D,Planning!$E10))</f>
        <v>0</v>
      </c>
      <c r="J10" s="16">
        <f>IF(COUNTIFS($C:$C,B10)&gt;1,SUMIFS('Sales Hx'!$S:$S,'Sales Hx'!$B:$B,_xlfn.XLOOKUP(B10,C:C,B:B),'Sales Hx'!$D:$D,E10),SUMIFS('Sales Hx'!$S:$S,'Sales Hx'!$B:$B,$B10,'Sales Hx'!$D:$D,$E10))</f>
        <v>6.5789473684210523E-2</v>
      </c>
      <c r="K10" s="16">
        <f t="shared" si="4"/>
        <v>0</v>
      </c>
      <c r="L10" s="12">
        <f>IF(M10&lt;&gt;"",M10,IF(COUNTIFS($C:$C,B10)&gt;1,SUMIFS('Sales Hx'!V:V,'Sales Hx'!$B:$B,_xlfn.XLOOKUP(B10,C:C,B:B),'Sales Hx'!$D:$D,$E10),SUMIFS('Sales Hx'!V:V,'Sales Hx'!$B:$B,$B10,'Sales Hx'!$D:$D,$E10)))</f>
        <v>0</v>
      </c>
      <c r="M10" s="12">
        <v>0</v>
      </c>
      <c r="N10" s="15">
        <f t="shared" si="5"/>
        <v>6.5789473684210523E-2</v>
      </c>
      <c r="O10" s="21">
        <f t="shared" si="1"/>
        <v>0</v>
      </c>
      <c r="P10" s="24">
        <v>0</v>
      </c>
      <c r="Q10" s="18">
        <f t="shared" si="2"/>
        <v>0</v>
      </c>
      <c r="R10" s="2">
        <v>1</v>
      </c>
      <c r="S10" s="2">
        <v>120</v>
      </c>
      <c r="T10" s="2" t="s">
        <v>4647</v>
      </c>
      <c r="U10" s="28">
        <f>IF(G10=0,"",_xlfn.MINIFS('PO Details'!$I:$I,'PO Details'!$D:$D,Planning!$B10,'PO Details'!$L:$L,Planning!$E10))</f>
        <v>45428</v>
      </c>
      <c r="V10" s="29" t="s">
        <v>4641</v>
      </c>
      <c r="W10" t="str">
        <f t="shared" si="3"/>
        <v>Max</v>
      </c>
      <c r="X10" s="2">
        <v>120</v>
      </c>
    </row>
    <row r="11" spans="1:26" x14ac:dyDescent="0.25">
      <c r="A11" s="11"/>
      <c r="B11" s="22" t="s">
        <v>646</v>
      </c>
      <c r="C11" s="22"/>
      <c r="D11" s="22" t="s">
        <v>647</v>
      </c>
      <c r="E11" s="31" t="s">
        <v>106</v>
      </c>
      <c r="F11" s="12">
        <f>SUMIFS('Inventory Details'!$H:$H,'Inventory Details'!$B:$B,$B11,'Inventory Details'!$E:$E,$E11)</f>
        <v>0</v>
      </c>
      <c r="G11" s="12">
        <f>SUMIFS('PO Details'!$H:$H,'PO Details'!$D:$D,Planning!$B11,'PO Details'!$L:$L,$E11)</f>
        <v>0</v>
      </c>
      <c r="H11" s="12">
        <f>SUMIFS('SO Details'!$G:$G,'SO Details'!$D:$D,Planning!$B11,'SO Details'!$K:$K,$E11)</f>
        <v>0</v>
      </c>
      <c r="I11" s="20">
        <f>IF(COUNTIFS($C:$C,B11)&gt;1,SUMIFS('Sales Hx'!$Q:$Q,'Sales Hx'!$B:$B,_xlfn.XLOOKUP(B11,C:C,B:B),'Sales Hx'!$D:$D,Planning!$E11),SUMIFS('Sales Hx'!$Q:$Q,'Sales Hx'!$B:$B,Planning!$B11,'Sales Hx'!$D:$D,Planning!$E11))</f>
        <v>0</v>
      </c>
      <c r="J11" s="16">
        <f>IF(COUNTIFS($C:$C,B11)&gt;1,SUMIFS('Sales Hx'!$S:$S,'Sales Hx'!$B:$B,_xlfn.XLOOKUP(B11,C:C,B:B),'Sales Hx'!$D:$D,E11),SUMIFS('Sales Hx'!$S:$S,'Sales Hx'!$B:$B,$B11,'Sales Hx'!$D:$D,$E11))</f>
        <v>0</v>
      </c>
      <c r="K11" s="16">
        <f t="shared" si="4"/>
        <v>0</v>
      </c>
      <c r="L11" s="12">
        <f>IF(M11&lt;&gt;"",M11,IF(COUNTIFS($C:$C,B11)&gt;1,SUMIFS('Sales Hx'!V:V,'Sales Hx'!$B:$B,_xlfn.XLOOKUP(B11,C:C,B:B),'Sales Hx'!$D:$D,$E11),SUMIFS('Sales Hx'!V:V,'Sales Hx'!$B:$B,$B11,'Sales Hx'!$D:$D,$E11)))</f>
        <v>0</v>
      </c>
      <c r="M11" s="12">
        <v>0</v>
      </c>
      <c r="N11" s="15">
        <f t="shared" si="5"/>
        <v>0</v>
      </c>
      <c r="O11" s="21">
        <f t="shared" si="1"/>
        <v>0</v>
      </c>
      <c r="P11" s="24">
        <v>390.85199999999998</v>
      </c>
      <c r="Q11" s="18">
        <f t="shared" si="2"/>
        <v>0</v>
      </c>
      <c r="R11" s="2">
        <v>1</v>
      </c>
      <c r="S11" s="2">
        <v>120</v>
      </c>
      <c r="T11" s="2" t="s">
        <v>4647</v>
      </c>
      <c r="U11" s="28" t="str">
        <f>IF(G11=0,"",_xlfn.MINIFS('PO Details'!$I:$I,'PO Details'!$D:$D,Planning!$B11,'PO Details'!$L:$L,Planning!$E11))</f>
        <v/>
      </c>
      <c r="V11" s="29" t="s">
        <v>4640</v>
      </c>
      <c r="W11" t="str">
        <f t="shared" si="3"/>
        <v>Max</v>
      </c>
      <c r="X11" s="2">
        <v>120</v>
      </c>
    </row>
    <row r="12" spans="1:26" x14ac:dyDescent="0.25">
      <c r="A12" s="11"/>
      <c r="B12" s="22" t="s">
        <v>648</v>
      </c>
      <c r="C12" s="22"/>
      <c r="D12" s="22"/>
      <c r="E12" s="31" t="s">
        <v>106</v>
      </c>
      <c r="F12" s="12">
        <f>SUMIFS('Inventory Details'!$H:$H,'Inventory Details'!$B:$B,$B12,'Inventory Details'!$E:$E,$E12)</f>
        <v>0</v>
      </c>
      <c r="G12" s="12">
        <f>SUMIFS('PO Details'!$H:$H,'PO Details'!$D:$D,Planning!$B12,'PO Details'!$L:$L,$E12)</f>
        <v>3</v>
      </c>
      <c r="H12" s="12">
        <f>SUMIFS('SO Details'!$G:$G,'SO Details'!$D:$D,Planning!$B12,'SO Details'!$K:$K,$E12)</f>
        <v>0</v>
      </c>
      <c r="I12" s="20">
        <f>IF(COUNTIFS($C:$C,B12)&gt;1,SUMIFS('Sales Hx'!$Q:$Q,'Sales Hx'!$B:$B,_xlfn.XLOOKUP(B12,C:C,B:B),'Sales Hx'!$D:$D,Planning!$E12),SUMIFS('Sales Hx'!$Q:$Q,'Sales Hx'!$B:$B,Planning!$B12,'Sales Hx'!$D:$D,Planning!$E12))</f>
        <v>1.4</v>
      </c>
      <c r="J12" s="16">
        <f>IF(COUNTIFS($C:$C,B12)&gt;1,SUMIFS('Sales Hx'!$S:$S,'Sales Hx'!$B:$B,_xlfn.XLOOKUP(B12,C:C,B:B),'Sales Hx'!$D:$D,E12),SUMIFS('Sales Hx'!$S:$S,'Sales Hx'!$B:$B,$B12,'Sales Hx'!$D:$D,$E12))</f>
        <v>3.8157894736842106E-2</v>
      </c>
      <c r="K12" s="16">
        <f t="shared" si="4"/>
        <v>2.1428571428571428</v>
      </c>
      <c r="L12" s="12">
        <f>IF(M12&lt;&gt;"",M12,IF(COUNTIFS($C:$C,B12)&gt;1,SUMIFS('Sales Hx'!V:V,'Sales Hx'!$B:$B,_xlfn.XLOOKUP(B12,C:C,B:B),'Sales Hx'!$D:$D,$E12),SUMIFS('Sales Hx'!V:V,'Sales Hx'!$B:$B,$B12,'Sales Hx'!$D:$D,$E12)))</f>
        <v>0</v>
      </c>
      <c r="M12" s="12">
        <v>0</v>
      </c>
      <c r="N12" s="15">
        <f t="shared" si="5"/>
        <v>3.8157894736842106E-2</v>
      </c>
      <c r="O12" s="21">
        <f t="shared" si="1"/>
        <v>0</v>
      </c>
      <c r="P12" s="24">
        <v>410.50799999999998</v>
      </c>
      <c r="Q12" s="18">
        <f t="shared" si="2"/>
        <v>0</v>
      </c>
      <c r="R12" s="2">
        <v>1</v>
      </c>
      <c r="S12" s="2">
        <v>120</v>
      </c>
      <c r="T12" s="2" t="s">
        <v>4647</v>
      </c>
      <c r="U12" s="28">
        <f>IF(G12=0,"",_xlfn.MINIFS('PO Details'!$I:$I,'PO Details'!$D:$D,Planning!$B12,'PO Details'!$L:$L,Planning!$E12))</f>
        <v>45421</v>
      </c>
      <c r="V12" s="29" t="s">
        <v>4641</v>
      </c>
      <c r="W12" t="str">
        <f t="shared" si="3"/>
        <v>Max</v>
      </c>
      <c r="X12" s="2">
        <v>120</v>
      </c>
    </row>
    <row r="13" spans="1:26" x14ac:dyDescent="0.25">
      <c r="A13" s="11"/>
      <c r="B13" s="22" t="s">
        <v>649</v>
      </c>
      <c r="C13" s="22"/>
      <c r="D13" s="22" t="s">
        <v>650</v>
      </c>
      <c r="E13" s="31" t="s">
        <v>106</v>
      </c>
      <c r="F13" s="12">
        <f>SUMIFS('Inventory Details'!$H:$H,'Inventory Details'!$B:$B,$B13,'Inventory Details'!$E:$E,$E13)</f>
        <v>23</v>
      </c>
      <c r="G13" s="12">
        <f>SUMIFS('PO Details'!$H:$H,'PO Details'!$D:$D,Planning!$B13,'PO Details'!$L:$L,$E13)</f>
        <v>0</v>
      </c>
      <c r="H13" s="12">
        <f>SUMIFS('SO Details'!$G:$G,'SO Details'!$D:$D,Planning!$B13,'SO Details'!$K:$K,$E13)</f>
        <v>0</v>
      </c>
      <c r="I13" s="20">
        <f>IF(COUNTIFS($C:$C,B13)&gt;1,SUMIFS('Sales Hx'!$Q:$Q,'Sales Hx'!$B:$B,_xlfn.XLOOKUP(B13,C:C,B:B),'Sales Hx'!$D:$D,Planning!$E13),SUMIFS('Sales Hx'!$Q:$Q,'Sales Hx'!$B:$B,Planning!$B13,'Sales Hx'!$D:$D,Planning!$E13))</f>
        <v>0</v>
      </c>
      <c r="J13" s="16">
        <f>IF(COUNTIFS($C:$C,B13)&gt;1,SUMIFS('Sales Hx'!$S:$S,'Sales Hx'!$B:$B,_xlfn.XLOOKUP(B13,C:C,B:B),'Sales Hx'!$D:$D,E13),SUMIFS('Sales Hx'!$S:$S,'Sales Hx'!$B:$B,$B13,'Sales Hx'!$D:$D,$E13))</f>
        <v>5.9210526315789477E-2</v>
      </c>
      <c r="K13" s="16">
        <f t="shared" si="4"/>
        <v>0</v>
      </c>
      <c r="L13" s="12">
        <f>IF(M13&lt;&gt;"",M13,IF(COUNTIFS($C:$C,B13)&gt;1,SUMIFS('Sales Hx'!V:V,'Sales Hx'!$B:$B,_xlfn.XLOOKUP(B13,C:C,B:B),'Sales Hx'!$D:$D,$E13),SUMIFS('Sales Hx'!V:V,'Sales Hx'!$B:$B,$B13,'Sales Hx'!$D:$D,$E13)))</f>
        <v>0</v>
      </c>
      <c r="M13" s="12">
        <v>0</v>
      </c>
      <c r="N13" s="15">
        <f t="shared" si="5"/>
        <v>5.9210526315789477E-2</v>
      </c>
      <c r="O13" s="21">
        <f t="shared" si="1"/>
        <v>0</v>
      </c>
      <c r="P13" s="24">
        <v>221.50800000000001</v>
      </c>
      <c r="Q13" s="18">
        <f t="shared" si="2"/>
        <v>0</v>
      </c>
      <c r="R13" s="2">
        <v>1</v>
      </c>
      <c r="S13" s="2">
        <v>120</v>
      </c>
      <c r="T13" s="2" t="s">
        <v>4647</v>
      </c>
      <c r="U13" s="28" t="str">
        <f>IF(G13=0,"",_xlfn.MINIFS('PO Details'!$I:$I,'PO Details'!$D:$D,Planning!$B13,'PO Details'!$L:$L,Planning!$E13))</f>
        <v/>
      </c>
      <c r="V13" s="29" t="s">
        <v>4641</v>
      </c>
      <c r="W13" t="str">
        <f t="shared" si="3"/>
        <v>Max</v>
      </c>
      <c r="X13" s="2">
        <v>120</v>
      </c>
    </row>
    <row r="14" spans="1:26" x14ac:dyDescent="0.25">
      <c r="A14" s="11"/>
      <c r="B14" s="22" t="s">
        <v>651</v>
      </c>
      <c r="C14" s="22"/>
      <c r="D14" s="22" t="s">
        <v>652</v>
      </c>
      <c r="E14" s="31" t="s">
        <v>113</v>
      </c>
      <c r="F14" s="12">
        <f>SUMIFS('Inventory Details'!$H:$H,'Inventory Details'!$B:$B,$B14,'Inventory Details'!$E:$E,$E14)</f>
        <v>4</v>
      </c>
      <c r="G14" s="12">
        <f>SUMIFS('PO Details'!$H:$H,'PO Details'!$D:$D,Planning!$B14,'PO Details'!$L:$L,$E14)</f>
        <v>0</v>
      </c>
      <c r="H14" s="12">
        <f>SUMIFS('SO Details'!$G:$G,'SO Details'!$D:$D,Planning!$B14,'SO Details'!$K:$K,$E14)</f>
        <v>0</v>
      </c>
      <c r="I14" s="20">
        <f>IF(COUNTIFS($C:$C,B14)&gt;1,SUMIFS('Sales Hx'!$Q:$Q,'Sales Hx'!$B:$B,_xlfn.XLOOKUP(B14,C:C,B:B),'Sales Hx'!$D:$D,Planning!$E14),SUMIFS('Sales Hx'!$Q:$Q,'Sales Hx'!$B:$B,Planning!$B14,'Sales Hx'!$D:$D,Planning!$E14))</f>
        <v>0</v>
      </c>
      <c r="J14" s="16">
        <f>IF(COUNTIFS($C:$C,B14)&gt;1,SUMIFS('Sales Hx'!$S:$S,'Sales Hx'!$B:$B,_xlfn.XLOOKUP(B14,C:C,B:B),'Sales Hx'!$D:$D,E14),SUMIFS('Sales Hx'!$S:$S,'Sales Hx'!$B:$B,$B14,'Sales Hx'!$D:$D,$E14))</f>
        <v>0</v>
      </c>
      <c r="K14" s="16">
        <f t="shared" si="4"/>
        <v>0</v>
      </c>
      <c r="L14" s="12">
        <f>IF(M14&lt;&gt;"",M14,IF(COUNTIFS($C:$C,B14)&gt;1,SUMIFS('Sales Hx'!V:V,'Sales Hx'!$B:$B,_xlfn.XLOOKUP(B14,C:C,B:B),'Sales Hx'!$D:$D,$E14),SUMIFS('Sales Hx'!V:V,'Sales Hx'!$B:$B,$B14,'Sales Hx'!$D:$D,$E14)))</f>
        <v>0</v>
      </c>
      <c r="M14" s="12">
        <v>0</v>
      </c>
      <c r="N14" s="15">
        <f t="shared" si="5"/>
        <v>0</v>
      </c>
      <c r="O14" s="21">
        <f t="shared" si="1"/>
        <v>0</v>
      </c>
      <c r="P14" s="24">
        <v>2.84</v>
      </c>
      <c r="Q14" s="18">
        <f t="shared" si="2"/>
        <v>0</v>
      </c>
      <c r="R14" s="2">
        <v>1</v>
      </c>
      <c r="S14" s="2">
        <v>120</v>
      </c>
      <c r="T14" s="2" t="s">
        <v>4647</v>
      </c>
      <c r="U14" s="28" t="str">
        <f>IF(G14=0,"",_xlfn.MINIFS('PO Details'!$I:$I,'PO Details'!$D:$D,Planning!$B14,'PO Details'!$L:$L,Planning!$E14))</f>
        <v/>
      </c>
      <c r="V14" s="29" t="s">
        <v>4640</v>
      </c>
      <c r="W14" t="str">
        <f t="shared" si="3"/>
        <v>Max</v>
      </c>
      <c r="X14" s="2">
        <v>120</v>
      </c>
    </row>
    <row r="15" spans="1:26" x14ac:dyDescent="0.25">
      <c r="A15" s="11"/>
      <c r="B15" s="22" t="s">
        <v>653</v>
      </c>
      <c r="C15" s="22"/>
      <c r="D15" s="22" t="s">
        <v>654</v>
      </c>
      <c r="E15" s="31" t="s">
        <v>113</v>
      </c>
      <c r="F15" s="12">
        <f>SUMIFS('Inventory Details'!$H:$H,'Inventory Details'!$B:$B,$B15,'Inventory Details'!$E:$E,$E15)</f>
        <v>5</v>
      </c>
      <c r="G15" s="12">
        <f>SUMIFS('PO Details'!$H:$H,'PO Details'!$D:$D,Planning!$B15,'PO Details'!$L:$L,$E15)</f>
        <v>0</v>
      </c>
      <c r="H15" s="12">
        <f>SUMIFS('SO Details'!$G:$G,'SO Details'!$D:$D,Planning!$B15,'SO Details'!$K:$K,$E15)</f>
        <v>0</v>
      </c>
      <c r="I15" s="20">
        <f>IF(COUNTIFS($C:$C,B15)&gt;1,SUMIFS('Sales Hx'!$Q:$Q,'Sales Hx'!$B:$B,_xlfn.XLOOKUP(B15,C:C,B:B),'Sales Hx'!$D:$D,Planning!$E15),SUMIFS('Sales Hx'!$Q:$Q,'Sales Hx'!$B:$B,Planning!$B15,'Sales Hx'!$D:$D,Planning!$E15))</f>
        <v>0</v>
      </c>
      <c r="J15" s="16">
        <f>IF(COUNTIFS($C:$C,B15)&gt;1,SUMIFS('Sales Hx'!$S:$S,'Sales Hx'!$B:$B,_xlfn.XLOOKUP(B15,C:C,B:B),'Sales Hx'!$D:$D,E15),SUMIFS('Sales Hx'!$S:$S,'Sales Hx'!$B:$B,$B15,'Sales Hx'!$D:$D,$E15))</f>
        <v>0</v>
      </c>
      <c r="K15" s="16">
        <f t="shared" si="4"/>
        <v>0</v>
      </c>
      <c r="L15" s="12">
        <f>IF(M15&lt;&gt;"",M15,IF(COUNTIFS($C:$C,B15)&gt;1,SUMIFS('Sales Hx'!V:V,'Sales Hx'!$B:$B,_xlfn.XLOOKUP(B15,C:C,B:B),'Sales Hx'!$D:$D,$E15),SUMIFS('Sales Hx'!V:V,'Sales Hx'!$B:$B,$B15,'Sales Hx'!$D:$D,$E15)))</f>
        <v>0</v>
      </c>
      <c r="M15" s="12">
        <v>0</v>
      </c>
      <c r="N15" s="15">
        <f t="shared" si="5"/>
        <v>0</v>
      </c>
      <c r="O15" s="21">
        <f t="shared" si="1"/>
        <v>0</v>
      </c>
      <c r="P15" s="24">
        <v>0.71</v>
      </c>
      <c r="Q15" s="18">
        <f t="shared" si="2"/>
        <v>0</v>
      </c>
      <c r="R15" s="2">
        <v>1</v>
      </c>
      <c r="S15" s="2">
        <v>120</v>
      </c>
      <c r="T15" s="2" t="s">
        <v>4647</v>
      </c>
      <c r="U15" s="28" t="str">
        <f>IF(G15=0,"",_xlfn.MINIFS('PO Details'!$I:$I,'PO Details'!$D:$D,Planning!$B15,'PO Details'!$L:$L,Planning!$E15))</f>
        <v/>
      </c>
      <c r="V15" s="29" t="s">
        <v>4640</v>
      </c>
      <c r="W15" t="str">
        <f t="shared" si="3"/>
        <v>Max</v>
      </c>
      <c r="X15" s="2">
        <v>120</v>
      </c>
    </row>
    <row r="16" spans="1:26" x14ac:dyDescent="0.25">
      <c r="A16" s="11"/>
      <c r="B16" s="22" t="s">
        <v>655</v>
      </c>
      <c r="C16" s="22"/>
      <c r="D16" s="22" t="s">
        <v>656</v>
      </c>
      <c r="E16" s="31" t="s">
        <v>113</v>
      </c>
      <c r="F16" s="12">
        <f>SUMIFS('Inventory Details'!$H:$H,'Inventory Details'!$B:$B,$B16,'Inventory Details'!$E:$E,$E16)</f>
        <v>7</v>
      </c>
      <c r="G16" s="12">
        <f>SUMIFS('PO Details'!$H:$H,'PO Details'!$D:$D,Planning!$B16,'PO Details'!$L:$L,$E16)</f>
        <v>0</v>
      </c>
      <c r="H16" s="12">
        <f>SUMIFS('SO Details'!$G:$G,'SO Details'!$D:$D,Planning!$B16,'SO Details'!$K:$K,$E16)</f>
        <v>0</v>
      </c>
      <c r="I16" s="20">
        <f>IF(COUNTIFS($C:$C,B16)&gt;1,SUMIFS('Sales Hx'!$Q:$Q,'Sales Hx'!$B:$B,_xlfn.XLOOKUP(B16,C:C,B:B),'Sales Hx'!$D:$D,Planning!$E16),SUMIFS('Sales Hx'!$Q:$Q,'Sales Hx'!$B:$B,Planning!$B16,'Sales Hx'!$D:$D,Planning!$E16))</f>
        <v>0</v>
      </c>
      <c r="J16" s="16">
        <f>IF(COUNTIFS($C:$C,B16)&gt;1,SUMIFS('Sales Hx'!$S:$S,'Sales Hx'!$B:$B,_xlfn.XLOOKUP(B16,C:C,B:B),'Sales Hx'!$D:$D,E16),SUMIFS('Sales Hx'!$S:$S,'Sales Hx'!$B:$B,$B16,'Sales Hx'!$D:$D,$E16))</f>
        <v>0</v>
      </c>
      <c r="K16" s="16">
        <f t="shared" si="4"/>
        <v>0</v>
      </c>
      <c r="L16" s="12">
        <f>IF(M16&lt;&gt;"",M16,IF(COUNTIFS($C:$C,B16)&gt;1,SUMIFS('Sales Hx'!V:V,'Sales Hx'!$B:$B,_xlfn.XLOOKUP(B16,C:C,B:B),'Sales Hx'!$D:$D,$E16),SUMIFS('Sales Hx'!V:V,'Sales Hx'!$B:$B,$B16,'Sales Hx'!$D:$D,$E16)))</f>
        <v>0</v>
      </c>
      <c r="M16" s="12">
        <v>0</v>
      </c>
      <c r="N16" s="15">
        <f t="shared" si="5"/>
        <v>0</v>
      </c>
      <c r="O16" s="21">
        <f t="shared" si="1"/>
        <v>0</v>
      </c>
      <c r="P16" s="24">
        <v>2.84</v>
      </c>
      <c r="Q16" s="18">
        <f t="shared" si="2"/>
        <v>0</v>
      </c>
      <c r="R16" s="2">
        <v>1</v>
      </c>
      <c r="S16" s="2">
        <v>120</v>
      </c>
      <c r="T16" s="2" t="s">
        <v>4647</v>
      </c>
      <c r="U16" s="28" t="str">
        <f>IF(G16=0,"",_xlfn.MINIFS('PO Details'!$I:$I,'PO Details'!$D:$D,Planning!$B16,'PO Details'!$L:$L,Planning!$E16))</f>
        <v/>
      </c>
      <c r="V16" s="29" t="s">
        <v>4640</v>
      </c>
      <c r="W16" t="str">
        <f t="shared" si="3"/>
        <v>Max</v>
      </c>
      <c r="X16" s="2">
        <v>120</v>
      </c>
    </row>
    <row r="17" spans="1:24" x14ac:dyDescent="0.25">
      <c r="A17" s="11"/>
      <c r="B17" s="22" t="s">
        <v>2169</v>
      </c>
      <c r="C17" s="22"/>
      <c r="D17" s="22" t="s">
        <v>4598</v>
      </c>
      <c r="E17" s="31" t="s">
        <v>752</v>
      </c>
      <c r="F17" s="12">
        <f>SUMIFS('Inventory Details'!$H:$H,'Inventory Details'!$B:$B,$B17,'Inventory Details'!$E:$E,$E17)</f>
        <v>0</v>
      </c>
      <c r="G17" s="12">
        <f>SUMIFS('PO Details'!$H:$H,'PO Details'!$D:$D,Planning!$B17,'PO Details'!$L:$L,$E17)</f>
        <v>1</v>
      </c>
      <c r="H17" s="12">
        <f>SUMIFS('SO Details'!$G:$G,'SO Details'!$D:$D,Planning!$B17,'SO Details'!$K:$K,$E17)</f>
        <v>0</v>
      </c>
      <c r="I17" s="20">
        <f>IF(COUNTIFS($C:$C,B17)&gt;1,SUMIFS('Sales Hx'!$Q:$Q,'Sales Hx'!$B:$B,_xlfn.XLOOKUP(B17,C:C,B:B),'Sales Hx'!$D:$D,Planning!$E17),SUMIFS('Sales Hx'!$Q:$Q,'Sales Hx'!$B:$B,Planning!$B17,'Sales Hx'!$D:$D,Planning!$E17))</f>
        <v>0</v>
      </c>
      <c r="J17" s="16">
        <f>IF(COUNTIFS($C:$C,B17)&gt;1,SUMIFS('Sales Hx'!$S:$S,'Sales Hx'!$B:$B,_xlfn.XLOOKUP(B17,C:C,B:B),'Sales Hx'!$D:$D,E17),SUMIFS('Sales Hx'!$S:$S,'Sales Hx'!$B:$B,$B17,'Sales Hx'!$D:$D,$E17))</f>
        <v>0</v>
      </c>
      <c r="K17" s="16">
        <f t="shared" si="4"/>
        <v>0</v>
      </c>
      <c r="L17" s="12">
        <f>IF(M17&lt;&gt;"",M17,IF(COUNTIFS($C:$C,B17)&gt;1,SUMIFS('Sales Hx'!V:V,'Sales Hx'!$B:$B,_xlfn.XLOOKUP(B17,C:C,B:B),'Sales Hx'!$D:$D,$E17),SUMIFS('Sales Hx'!V:V,'Sales Hx'!$B:$B,$B17,'Sales Hx'!$D:$D,$E17)))</f>
        <v>0</v>
      </c>
      <c r="M17" s="12">
        <v>0</v>
      </c>
      <c r="N17" s="15">
        <f t="shared" si="5"/>
        <v>0</v>
      </c>
      <c r="O17" s="21">
        <f t="shared" si="1"/>
        <v>0</v>
      </c>
      <c r="P17" s="24">
        <v>545.42999999999995</v>
      </c>
      <c r="Q17" s="18">
        <f t="shared" si="2"/>
        <v>0</v>
      </c>
      <c r="R17" s="2">
        <v>1</v>
      </c>
      <c r="S17" s="2">
        <v>90</v>
      </c>
      <c r="T17" s="2" t="s">
        <v>4647</v>
      </c>
      <c r="U17" s="28">
        <f>IF(G17=0,"",_xlfn.MINIFS('PO Details'!$I:$I,'PO Details'!$D:$D,Planning!$B17,'PO Details'!$L:$L,Planning!$E17))</f>
        <v>45153</v>
      </c>
      <c r="V17" s="29" t="s">
        <v>4640</v>
      </c>
      <c r="W17" t="str">
        <f t="shared" si="3"/>
        <v>Max</v>
      </c>
      <c r="X17" s="2">
        <v>120</v>
      </c>
    </row>
    <row r="18" spans="1:24" x14ac:dyDescent="0.25">
      <c r="A18" s="11"/>
      <c r="B18" s="22" t="s">
        <v>2170</v>
      </c>
      <c r="C18" s="22"/>
      <c r="D18" s="22"/>
      <c r="E18" s="31" t="s">
        <v>113</v>
      </c>
      <c r="F18" s="12">
        <f>SUMIFS('Inventory Details'!$H:$H,'Inventory Details'!$B:$B,$B18,'Inventory Details'!$E:$E,$E18)</f>
        <v>0</v>
      </c>
      <c r="G18" s="12">
        <f>SUMIFS('PO Details'!$H:$H,'PO Details'!$D:$D,Planning!$B18,'PO Details'!$L:$L,$E18)</f>
        <v>0</v>
      </c>
      <c r="H18" s="12">
        <f>SUMIFS('SO Details'!$G:$G,'SO Details'!$D:$D,Planning!$B18,'SO Details'!$K:$K,$E18)</f>
        <v>0</v>
      </c>
      <c r="I18" s="20">
        <f>IF(COUNTIFS($C:$C,B18)&gt;1,SUMIFS('Sales Hx'!$Q:$Q,'Sales Hx'!$B:$B,_xlfn.XLOOKUP(B18,C:C,B:B),'Sales Hx'!$D:$D,Planning!$E18),SUMIFS('Sales Hx'!$Q:$Q,'Sales Hx'!$B:$B,Planning!$B18,'Sales Hx'!$D:$D,Planning!$E18))</f>
        <v>0</v>
      </c>
      <c r="J18" s="16">
        <f>IF(COUNTIFS($C:$C,B18)&gt;1,SUMIFS('Sales Hx'!$S:$S,'Sales Hx'!$B:$B,_xlfn.XLOOKUP(B18,C:C,B:B),'Sales Hx'!$D:$D,E18),SUMIFS('Sales Hx'!$S:$S,'Sales Hx'!$B:$B,$B18,'Sales Hx'!$D:$D,$E18))</f>
        <v>3.2894736842105261E-2</v>
      </c>
      <c r="K18" s="16">
        <f t="shared" si="4"/>
        <v>0</v>
      </c>
      <c r="L18" s="12">
        <f>IF(M18&lt;&gt;"",M18,IF(COUNTIFS($C:$C,B18)&gt;1,SUMIFS('Sales Hx'!V:V,'Sales Hx'!$B:$B,_xlfn.XLOOKUP(B18,C:C,B:B),'Sales Hx'!$D:$D,$E18),SUMIFS('Sales Hx'!V:V,'Sales Hx'!$B:$B,$B18,'Sales Hx'!$D:$D,$E18)))</f>
        <v>0</v>
      </c>
      <c r="M18" s="12">
        <v>0</v>
      </c>
      <c r="N18" s="15">
        <f t="shared" si="5"/>
        <v>3.2894736842105261E-2</v>
      </c>
      <c r="O18" s="21">
        <f t="shared" si="1"/>
        <v>3</v>
      </c>
      <c r="P18" s="24">
        <v>0</v>
      </c>
      <c r="Q18" s="18">
        <f t="shared" si="2"/>
        <v>0</v>
      </c>
      <c r="R18" s="2">
        <v>1</v>
      </c>
      <c r="S18" s="2">
        <v>90</v>
      </c>
      <c r="T18" s="2" t="s">
        <v>4647</v>
      </c>
      <c r="U18" s="28" t="str">
        <f>IF(G18=0,"",_xlfn.MINIFS('PO Details'!$I:$I,'PO Details'!$D:$D,Planning!$B18,'PO Details'!$L:$L,Planning!$E18))</f>
        <v/>
      </c>
      <c r="V18" s="29" t="s">
        <v>4640</v>
      </c>
      <c r="W18" t="str">
        <f t="shared" si="3"/>
        <v>Max</v>
      </c>
      <c r="X18" s="2">
        <v>120</v>
      </c>
    </row>
    <row r="19" spans="1:24" x14ac:dyDescent="0.25">
      <c r="A19" s="11"/>
      <c r="B19" s="22" t="s">
        <v>2171</v>
      </c>
      <c r="C19" s="22"/>
      <c r="D19" s="22"/>
      <c r="E19" s="31" t="s">
        <v>113</v>
      </c>
      <c r="F19" s="12">
        <f>SUMIFS('Inventory Details'!$H:$H,'Inventory Details'!$B:$B,$B19,'Inventory Details'!$E:$E,$E19)</f>
        <v>0</v>
      </c>
      <c r="G19" s="12">
        <f>SUMIFS('PO Details'!$H:$H,'PO Details'!$D:$D,Planning!$B19,'PO Details'!$L:$L,$E19)</f>
        <v>0</v>
      </c>
      <c r="H19" s="12">
        <f>SUMIFS('SO Details'!$G:$G,'SO Details'!$D:$D,Planning!$B19,'SO Details'!$K:$K,$E19)</f>
        <v>0</v>
      </c>
      <c r="I19" s="20">
        <f>IF(COUNTIFS($C:$C,B19)&gt;1,SUMIFS('Sales Hx'!$Q:$Q,'Sales Hx'!$B:$B,_xlfn.XLOOKUP(B19,C:C,B:B),'Sales Hx'!$D:$D,Planning!$E19),SUMIFS('Sales Hx'!$Q:$Q,'Sales Hx'!$B:$B,Planning!$B19,'Sales Hx'!$D:$D,Planning!$E19))</f>
        <v>1.4</v>
      </c>
      <c r="J19" s="16">
        <f>IF(COUNTIFS($C:$C,B19)&gt;1,SUMIFS('Sales Hx'!$S:$S,'Sales Hx'!$B:$B,_xlfn.XLOOKUP(B19,C:C,B:B),'Sales Hx'!$D:$D,E19),SUMIFS('Sales Hx'!$S:$S,'Sales Hx'!$B:$B,$B19,'Sales Hx'!$D:$D,$E19))</f>
        <v>4.6052631578947366E-2</v>
      </c>
      <c r="K19" s="16">
        <f t="shared" si="4"/>
        <v>0</v>
      </c>
      <c r="L19" s="12">
        <f>IF(M19&lt;&gt;"",M19,IF(COUNTIFS($C:$C,B19)&gt;1,SUMIFS('Sales Hx'!V:V,'Sales Hx'!$B:$B,_xlfn.XLOOKUP(B19,C:C,B:B),'Sales Hx'!$D:$D,$E19),SUMIFS('Sales Hx'!V:V,'Sales Hx'!$B:$B,$B19,'Sales Hx'!$D:$D,$E19)))</f>
        <v>0</v>
      </c>
      <c r="M19" s="12">
        <v>0</v>
      </c>
      <c r="N19" s="15">
        <f t="shared" si="5"/>
        <v>4.6052631578947366E-2</v>
      </c>
      <c r="O19" s="21">
        <f t="shared" si="1"/>
        <v>4</v>
      </c>
      <c r="P19" s="24">
        <v>0</v>
      </c>
      <c r="Q19" s="18">
        <f t="shared" si="2"/>
        <v>0</v>
      </c>
      <c r="R19" s="2">
        <v>1</v>
      </c>
      <c r="S19" s="2">
        <v>90</v>
      </c>
      <c r="T19" s="2" t="s">
        <v>4647</v>
      </c>
      <c r="U19" s="28" t="str">
        <f>IF(G19=0,"",_xlfn.MINIFS('PO Details'!$I:$I,'PO Details'!$D:$D,Planning!$B19,'PO Details'!$L:$L,Planning!$E19))</f>
        <v/>
      </c>
      <c r="V19" s="29" t="s">
        <v>4640</v>
      </c>
      <c r="W19" t="str">
        <f t="shared" si="3"/>
        <v>Max</v>
      </c>
      <c r="X19" s="2">
        <v>120</v>
      </c>
    </row>
    <row r="20" spans="1:24" x14ac:dyDescent="0.25">
      <c r="A20" s="11"/>
      <c r="B20" s="22" t="s">
        <v>2172</v>
      </c>
      <c r="C20" s="22"/>
      <c r="D20" s="22"/>
      <c r="E20" s="31" t="s">
        <v>113</v>
      </c>
      <c r="F20" s="12">
        <f>SUMIFS('Inventory Details'!$H:$H,'Inventory Details'!$B:$B,$B20,'Inventory Details'!$E:$E,$E20)</f>
        <v>0</v>
      </c>
      <c r="G20" s="12">
        <f>SUMIFS('PO Details'!$H:$H,'PO Details'!$D:$D,Planning!$B20,'PO Details'!$L:$L,$E20)</f>
        <v>0</v>
      </c>
      <c r="H20" s="12">
        <f>SUMIFS('SO Details'!$G:$G,'SO Details'!$D:$D,Planning!$B20,'SO Details'!$K:$K,$E20)</f>
        <v>0</v>
      </c>
      <c r="I20" s="20">
        <f>IF(COUNTIFS($C:$C,B20)&gt;1,SUMIFS('Sales Hx'!$Q:$Q,'Sales Hx'!$B:$B,_xlfn.XLOOKUP(B20,C:C,B:B),'Sales Hx'!$D:$D,Planning!$E20),SUMIFS('Sales Hx'!$Q:$Q,'Sales Hx'!$B:$B,Planning!$B20,'Sales Hx'!$D:$D,Planning!$E20))</f>
        <v>0</v>
      </c>
      <c r="J20" s="16">
        <f>IF(COUNTIFS($C:$C,B20)&gt;1,SUMIFS('Sales Hx'!$S:$S,'Sales Hx'!$B:$B,_xlfn.XLOOKUP(B20,C:C,B:B),'Sales Hx'!$D:$D,E20),SUMIFS('Sales Hx'!$S:$S,'Sales Hx'!$B:$B,$B20,'Sales Hx'!$D:$D,$E20))</f>
        <v>3.2894736842105261E-2</v>
      </c>
      <c r="K20" s="16">
        <f t="shared" si="4"/>
        <v>0</v>
      </c>
      <c r="L20" s="12">
        <f>IF(M20&lt;&gt;"",M20,IF(COUNTIFS($C:$C,B20)&gt;1,SUMIFS('Sales Hx'!V:V,'Sales Hx'!$B:$B,_xlfn.XLOOKUP(B20,C:C,B:B),'Sales Hx'!$D:$D,$E20),SUMIFS('Sales Hx'!V:V,'Sales Hx'!$B:$B,$B20,'Sales Hx'!$D:$D,$E20)))</f>
        <v>0</v>
      </c>
      <c r="M20" s="12">
        <v>0</v>
      </c>
      <c r="N20" s="15">
        <f t="shared" si="5"/>
        <v>3.2894736842105261E-2</v>
      </c>
      <c r="O20" s="21">
        <f t="shared" si="1"/>
        <v>3</v>
      </c>
      <c r="P20" s="24">
        <v>0</v>
      </c>
      <c r="Q20" s="18">
        <f t="shared" si="2"/>
        <v>0</v>
      </c>
      <c r="R20" s="2">
        <v>1</v>
      </c>
      <c r="S20" s="2">
        <v>90</v>
      </c>
      <c r="T20" s="2" t="s">
        <v>4647</v>
      </c>
      <c r="U20" s="28" t="str">
        <f>IF(G20=0,"",_xlfn.MINIFS('PO Details'!$I:$I,'PO Details'!$D:$D,Planning!$B20,'PO Details'!$L:$L,Planning!$E20))</f>
        <v/>
      </c>
      <c r="V20" s="29" t="s">
        <v>4640</v>
      </c>
      <c r="W20" t="str">
        <f t="shared" si="3"/>
        <v>Max</v>
      </c>
      <c r="X20" s="2">
        <v>120</v>
      </c>
    </row>
    <row r="21" spans="1:24" x14ac:dyDescent="0.25">
      <c r="A21" s="11"/>
      <c r="B21" s="22" t="s">
        <v>2173</v>
      </c>
      <c r="C21" s="22"/>
      <c r="D21" s="22"/>
      <c r="E21" s="31" t="s">
        <v>113</v>
      </c>
      <c r="F21" s="12">
        <f>SUMIFS('Inventory Details'!$H:$H,'Inventory Details'!$B:$B,$B21,'Inventory Details'!$E:$E,$E21)</f>
        <v>0</v>
      </c>
      <c r="G21" s="12">
        <f>SUMIFS('PO Details'!$H:$H,'PO Details'!$D:$D,Planning!$B21,'PO Details'!$L:$L,$E21)</f>
        <v>0</v>
      </c>
      <c r="H21" s="12">
        <f>SUMIFS('SO Details'!$G:$G,'SO Details'!$D:$D,Planning!$B21,'SO Details'!$K:$K,$E21)</f>
        <v>0</v>
      </c>
      <c r="I21" s="20">
        <f>IF(COUNTIFS($C:$C,B21)&gt;1,SUMIFS('Sales Hx'!$Q:$Q,'Sales Hx'!$B:$B,_xlfn.XLOOKUP(B21,C:C,B:B),'Sales Hx'!$D:$D,Planning!$E21),SUMIFS('Sales Hx'!$Q:$Q,'Sales Hx'!$B:$B,Planning!$B21,'Sales Hx'!$D:$D,Planning!$E21))</f>
        <v>0</v>
      </c>
      <c r="J21" s="16">
        <f>IF(COUNTIFS($C:$C,B21)&gt;1,SUMIFS('Sales Hx'!$S:$S,'Sales Hx'!$B:$B,_xlfn.XLOOKUP(B21,C:C,B:B),'Sales Hx'!$D:$D,E21),SUMIFS('Sales Hx'!$S:$S,'Sales Hx'!$B:$B,$B21,'Sales Hx'!$D:$D,$E21))</f>
        <v>0</v>
      </c>
      <c r="K21" s="16">
        <f t="shared" si="4"/>
        <v>0</v>
      </c>
      <c r="L21" s="12">
        <f>IF(M21&lt;&gt;"",M21,IF(COUNTIFS($C:$C,B21)&gt;1,SUMIFS('Sales Hx'!V:V,'Sales Hx'!$B:$B,_xlfn.XLOOKUP(B21,C:C,B:B),'Sales Hx'!$D:$D,$E21),SUMIFS('Sales Hx'!V:V,'Sales Hx'!$B:$B,$B21,'Sales Hx'!$D:$D,$E21)))</f>
        <v>0</v>
      </c>
      <c r="M21" s="12">
        <v>0</v>
      </c>
      <c r="N21" s="15">
        <f t="shared" si="5"/>
        <v>0</v>
      </c>
      <c r="O21" s="21">
        <f t="shared" si="1"/>
        <v>0</v>
      </c>
      <c r="P21" s="24">
        <v>0</v>
      </c>
      <c r="Q21" s="18">
        <f t="shared" si="2"/>
        <v>0</v>
      </c>
      <c r="R21" s="2">
        <v>1</v>
      </c>
      <c r="S21" s="2">
        <v>90</v>
      </c>
      <c r="T21" s="2" t="s">
        <v>4647</v>
      </c>
      <c r="U21" s="28" t="str">
        <f>IF(G21=0,"",_xlfn.MINIFS('PO Details'!$I:$I,'PO Details'!$D:$D,Planning!$B21,'PO Details'!$L:$L,Planning!$E21))</f>
        <v/>
      </c>
      <c r="V21" s="29" t="s">
        <v>4640</v>
      </c>
      <c r="W21" t="str">
        <f t="shared" si="3"/>
        <v>Max</v>
      </c>
      <c r="X21" s="2">
        <v>120</v>
      </c>
    </row>
    <row r="22" spans="1:24" x14ac:dyDescent="0.25">
      <c r="A22" s="11"/>
      <c r="B22" s="22" t="s">
        <v>2174</v>
      </c>
      <c r="C22" s="22"/>
      <c r="D22" s="22"/>
      <c r="E22" s="31" t="s">
        <v>113</v>
      </c>
      <c r="F22" s="12">
        <f>SUMIFS('Inventory Details'!$H:$H,'Inventory Details'!$B:$B,$B22,'Inventory Details'!$E:$E,$E22)</f>
        <v>0</v>
      </c>
      <c r="G22" s="12">
        <f>SUMIFS('PO Details'!$H:$H,'PO Details'!$D:$D,Planning!$B22,'PO Details'!$L:$L,$E22)</f>
        <v>0</v>
      </c>
      <c r="H22" s="12">
        <f>SUMIFS('SO Details'!$G:$G,'SO Details'!$D:$D,Planning!$B22,'SO Details'!$K:$K,$E22)</f>
        <v>0</v>
      </c>
      <c r="I22" s="20">
        <f>IF(COUNTIFS($C:$C,B22)&gt;1,SUMIFS('Sales Hx'!$Q:$Q,'Sales Hx'!$B:$B,_xlfn.XLOOKUP(B22,C:C,B:B),'Sales Hx'!$D:$D,Planning!$E22),SUMIFS('Sales Hx'!$Q:$Q,'Sales Hx'!$B:$B,Planning!$B22,'Sales Hx'!$D:$D,Planning!$E22))</f>
        <v>0</v>
      </c>
      <c r="J22" s="16">
        <f>IF(COUNTIFS($C:$C,B22)&gt;1,SUMIFS('Sales Hx'!$S:$S,'Sales Hx'!$B:$B,_xlfn.XLOOKUP(B22,C:C,B:B),'Sales Hx'!$D:$D,E22),SUMIFS('Sales Hx'!$S:$S,'Sales Hx'!$B:$B,$B22,'Sales Hx'!$D:$D,$E22))</f>
        <v>3.2894736842105261E-2</v>
      </c>
      <c r="K22" s="16">
        <f t="shared" si="4"/>
        <v>0</v>
      </c>
      <c r="L22" s="12">
        <f>IF(M22&lt;&gt;"",M22,IF(COUNTIFS($C:$C,B22)&gt;1,SUMIFS('Sales Hx'!V:V,'Sales Hx'!$B:$B,_xlfn.XLOOKUP(B22,C:C,B:B),'Sales Hx'!$D:$D,$E22),SUMIFS('Sales Hx'!V:V,'Sales Hx'!$B:$B,$B22,'Sales Hx'!$D:$D,$E22)))</f>
        <v>0</v>
      </c>
      <c r="M22" s="12">
        <v>0</v>
      </c>
      <c r="N22" s="15">
        <f t="shared" si="5"/>
        <v>3.2894736842105261E-2</v>
      </c>
      <c r="O22" s="21">
        <f t="shared" si="1"/>
        <v>3</v>
      </c>
      <c r="P22" s="24">
        <v>0</v>
      </c>
      <c r="Q22" s="18">
        <f t="shared" si="2"/>
        <v>0</v>
      </c>
      <c r="R22" s="2">
        <v>1</v>
      </c>
      <c r="S22" s="2">
        <v>90</v>
      </c>
      <c r="T22" s="2" t="s">
        <v>4647</v>
      </c>
      <c r="U22" s="28" t="str">
        <f>IF(G22=0,"",_xlfn.MINIFS('PO Details'!$I:$I,'PO Details'!$D:$D,Planning!$B22,'PO Details'!$L:$L,Planning!$E22))</f>
        <v/>
      </c>
      <c r="V22" s="29" t="s">
        <v>4640</v>
      </c>
      <c r="W22" t="str">
        <f t="shared" si="3"/>
        <v>Max</v>
      </c>
      <c r="X22" s="2">
        <v>120</v>
      </c>
    </row>
    <row r="23" spans="1:24" x14ac:dyDescent="0.25">
      <c r="A23" s="11"/>
      <c r="B23" s="22" t="s">
        <v>2175</v>
      </c>
      <c r="C23" s="22"/>
      <c r="D23" s="22"/>
      <c r="E23" s="31" t="s">
        <v>113</v>
      </c>
      <c r="F23" s="12">
        <f>SUMIFS('Inventory Details'!$H:$H,'Inventory Details'!$B:$B,$B23,'Inventory Details'!$E:$E,$E23)</f>
        <v>0</v>
      </c>
      <c r="G23" s="12">
        <f>SUMIFS('PO Details'!$H:$H,'PO Details'!$D:$D,Planning!$B23,'PO Details'!$L:$L,$E23)</f>
        <v>0</v>
      </c>
      <c r="H23" s="12">
        <f>SUMIFS('SO Details'!$G:$G,'SO Details'!$D:$D,Planning!$B23,'SO Details'!$K:$K,$E23)</f>
        <v>0</v>
      </c>
      <c r="I23" s="20">
        <f>IF(COUNTIFS($C:$C,B23)&gt;1,SUMIFS('Sales Hx'!$Q:$Q,'Sales Hx'!$B:$B,_xlfn.XLOOKUP(B23,C:C,B:B),'Sales Hx'!$D:$D,Planning!$E23),SUMIFS('Sales Hx'!$Q:$Q,'Sales Hx'!$B:$B,Planning!$B23,'Sales Hx'!$D:$D,Planning!$E23))</f>
        <v>0</v>
      </c>
      <c r="J23" s="16">
        <f>IF(COUNTIFS($C:$C,B23)&gt;1,SUMIFS('Sales Hx'!$S:$S,'Sales Hx'!$B:$B,_xlfn.XLOOKUP(B23,C:C,B:B),'Sales Hx'!$D:$D,E23),SUMIFS('Sales Hx'!$S:$S,'Sales Hx'!$B:$B,$B23,'Sales Hx'!$D:$D,$E23))</f>
        <v>3.2894736842105261E-2</v>
      </c>
      <c r="K23" s="16">
        <f t="shared" si="4"/>
        <v>0</v>
      </c>
      <c r="L23" s="12">
        <f>IF(M23&lt;&gt;"",M23,IF(COUNTIFS($C:$C,B23)&gt;1,SUMIFS('Sales Hx'!V:V,'Sales Hx'!$B:$B,_xlfn.XLOOKUP(B23,C:C,B:B),'Sales Hx'!$D:$D,$E23),SUMIFS('Sales Hx'!V:V,'Sales Hx'!$B:$B,$B23,'Sales Hx'!$D:$D,$E23)))</f>
        <v>0</v>
      </c>
      <c r="M23" s="12">
        <v>0</v>
      </c>
      <c r="N23" s="15">
        <f t="shared" si="5"/>
        <v>3.2894736842105261E-2</v>
      </c>
      <c r="O23" s="21">
        <f t="shared" si="1"/>
        <v>3</v>
      </c>
      <c r="P23" s="24">
        <v>0</v>
      </c>
      <c r="Q23" s="18">
        <f t="shared" si="2"/>
        <v>0</v>
      </c>
      <c r="R23" s="2">
        <v>1</v>
      </c>
      <c r="S23" s="2">
        <v>90</v>
      </c>
      <c r="T23" s="2" t="s">
        <v>4647</v>
      </c>
      <c r="U23" s="28" t="str">
        <f>IF(G23=0,"",_xlfn.MINIFS('PO Details'!$I:$I,'PO Details'!$D:$D,Planning!$B23,'PO Details'!$L:$L,Planning!$E23))</f>
        <v/>
      </c>
      <c r="V23" s="29" t="s">
        <v>4640</v>
      </c>
      <c r="W23" t="str">
        <f t="shared" si="3"/>
        <v>Max</v>
      </c>
      <c r="X23" s="2">
        <v>120</v>
      </c>
    </row>
    <row r="24" spans="1:24" x14ac:dyDescent="0.25">
      <c r="A24" s="11"/>
      <c r="B24" s="22" t="s">
        <v>2176</v>
      </c>
      <c r="C24" s="22"/>
      <c r="D24" s="22"/>
      <c r="E24" s="31" t="s">
        <v>113</v>
      </c>
      <c r="F24" s="12">
        <f>SUMIFS('Inventory Details'!$H:$H,'Inventory Details'!$B:$B,$B24,'Inventory Details'!$E:$E,$E24)</f>
        <v>0</v>
      </c>
      <c r="G24" s="12">
        <f>SUMIFS('PO Details'!$H:$H,'PO Details'!$D:$D,Planning!$B24,'PO Details'!$L:$L,$E24)</f>
        <v>0</v>
      </c>
      <c r="H24" s="12">
        <f>SUMIFS('SO Details'!$G:$G,'SO Details'!$D:$D,Planning!$B24,'SO Details'!$K:$K,$E24)</f>
        <v>0</v>
      </c>
      <c r="I24" s="20">
        <f>IF(COUNTIFS($C:$C,B24)&gt;1,SUMIFS('Sales Hx'!$Q:$Q,'Sales Hx'!$B:$B,_xlfn.XLOOKUP(B24,C:C,B:B),'Sales Hx'!$D:$D,Planning!$E24),SUMIFS('Sales Hx'!$Q:$Q,'Sales Hx'!$B:$B,Planning!$B24,'Sales Hx'!$D:$D,Planning!$E24))</f>
        <v>1.4</v>
      </c>
      <c r="J24" s="16">
        <f>IF(COUNTIFS($C:$C,B24)&gt;1,SUMIFS('Sales Hx'!$S:$S,'Sales Hx'!$B:$B,_xlfn.XLOOKUP(B24,C:C,B:B),'Sales Hx'!$D:$D,E24),SUMIFS('Sales Hx'!$S:$S,'Sales Hx'!$B:$B,$B24,'Sales Hx'!$D:$D,$E24))</f>
        <v>4.6052631578947366E-2</v>
      </c>
      <c r="K24" s="16">
        <f t="shared" si="4"/>
        <v>0</v>
      </c>
      <c r="L24" s="12">
        <f>IF(M24&lt;&gt;"",M24,IF(COUNTIFS($C:$C,B24)&gt;1,SUMIFS('Sales Hx'!V:V,'Sales Hx'!$B:$B,_xlfn.XLOOKUP(B24,C:C,B:B),'Sales Hx'!$D:$D,$E24),SUMIFS('Sales Hx'!V:V,'Sales Hx'!$B:$B,$B24,'Sales Hx'!$D:$D,$E24)))</f>
        <v>0</v>
      </c>
      <c r="M24" s="12">
        <v>0</v>
      </c>
      <c r="N24" s="15">
        <f t="shared" si="5"/>
        <v>4.6052631578947366E-2</v>
      </c>
      <c r="O24" s="21">
        <f t="shared" si="1"/>
        <v>4</v>
      </c>
      <c r="P24" s="24">
        <v>0</v>
      </c>
      <c r="Q24" s="18">
        <f t="shared" si="2"/>
        <v>0</v>
      </c>
      <c r="R24" s="2">
        <v>1</v>
      </c>
      <c r="S24" s="2">
        <v>90</v>
      </c>
      <c r="T24" s="2" t="s">
        <v>4647</v>
      </c>
      <c r="U24" s="28" t="str">
        <f>IF(G24=0,"",_xlfn.MINIFS('PO Details'!$I:$I,'PO Details'!$D:$D,Planning!$B24,'PO Details'!$L:$L,Planning!$E24))</f>
        <v/>
      </c>
      <c r="V24" s="29" t="s">
        <v>4640</v>
      </c>
      <c r="W24" t="str">
        <f t="shared" si="3"/>
        <v>Max</v>
      </c>
      <c r="X24" s="2">
        <v>120</v>
      </c>
    </row>
    <row r="25" spans="1:24" x14ac:dyDescent="0.25">
      <c r="A25" s="11"/>
      <c r="B25" s="22" t="s">
        <v>4683</v>
      </c>
      <c r="C25" s="22"/>
      <c r="D25" s="22"/>
      <c r="E25" s="31" t="s">
        <v>113</v>
      </c>
      <c r="F25" s="12">
        <f>SUMIFS('Inventory Details'!$H:$H,'Inventory Details'!$B:$B,$B25,'Inventory Details'!$E:$E,$E25)</f>
        <v>0</v>
      </c>
      <c r="G25" s="12">
        <f>SUMIFS('PO Details'!$H:$H,'PO Details'!$D:$D,Planning!$B25,'PO Details'!$L:$L,$E25)</f>
        <v>0</v>
      </c>
      <c r="H25" s="12">
        <f>SUMIFS('SO Details'!$G:$G,'SO Details'!$D:$D,Planning!$B25,'SO Details'!$K:$K,$E25)</f>
        <v>0</v>
      </c>
      <c r="I25" s="20">
        <f>IF(COUNTIFS($C:$C,B25)&gt;1,SUMIFS('Sales Hx'!$Q:$Q,'Sales Hx'!$B:$B,_xlfn.XLOOKUP(B25,C:C,B:B),'Sales Hx'!$D:$D,Planning!$E25),SUMIFS('Sales Hx'!$Q:$Q,'Sales Hx'!$B:$B,Planning!$B25,'Sales Hx'!$D:$D,Planning!$E25))</f>
        <v>0</v>
      </c>
      <c r="J25" s="16">
        <f>IF(COUNTIFS($C:$C,B25)&gt;1,SUMIFS('Sales Hx'!$S:$S,'Sales Hx'!$B:$B,_xlfn.XLOOKUP(B25,C:C,B:B),'Sales Hx'!$D:$D,E25),SUMIFS('Sales Hx'!$S:$S,'Sales Hx'!$B:$B,$B25,'Sales Hx'!$D:$D,$E25))</f>
        <v>3.2894736842105261E-2</v>
      </c>
      <c r="K25" s="16">
        <f t="shared" si="4"/>
        <v>0</v>
      </c>
      <c r="L25" s="12">
        <f>IF(M25&lt;&gt;"",M25,IF(COUNTIFS($C:$C,B25)&gt;1,SUMIFS('Sales Hx'!V:V,'Sales Hx'!$B:$B,_xlfn.XLOOKUP(B25,C:C,B:B),'Sales Hx'!$D:$D,$E25),SUMIFS('Sales Hx'!V:V,'Sales Hx'!$B:$B,$B25,'Sales Hx'!$D:$D,$E25)))</f>
        <v>0</v>
      </c>
      <c r="M25" s="12">
        <v>0</v>
      </c>
      <c r="N25" s="15">
        <f t="shared" si="5"/>
        <v>3.2894736842105261E-2</v>
      </c>
      <c r="O25" s="21">
        <f t="shared" si="1"/>
        <v>3</v>
      </c>
      <c r="P25" s="24">
        <v>0</v>
      </c>
      <c r="Q25" s="18">
        <f t="shared" si="2"/>
        <v>0</v>
      </c>
      <c r="R25" s="2">
        <v>1</v>
      </c>
      <c r="S25" s="2">
        <v>90</v>
      </c>
      <c r="T25" s="2" t="s">
        <v>4647</v>
      </c>
      <c r="U25" s="28" t="str">
        <f>IF(G25=0,"",_xlfn.MINIFS('PO Details'!$I:$I,'PO Details'!$D:$D,Planning!$B25,'PO Details'!$L:$L,Planning!$E25))</f>
        <v/>
      </c>
      <c r="V25" s="29" t="s">
        <v>4640</v>
      </c>
      <c r="W25" t="str">
        <f t="shared" si="3"/>
        <v>Max</v>
      </c>
      <c r="X25" s="2">
        <v>120</v>
      </c>
    </row>
    <row r="26" spans="1:24" x14ac:dyDescent="0.25">
      <c r="A26" s="11"/>
      <c r="B26" s="22" t="s">
        <v>2177</v>
      </c>
      <c r="C26" s="22"/>
      <c r="D26" s="22"/>
      <c r="E26" s="31" t="s">
        <v>113</v>
      </c>
      <c r="F26" s="12">
        <f>SUMIFS('Inventory Details'!$H:$H,'Inventory Details'!$B:$B,$B26,'Inventory Details'!$E:$E,$E26)</f>
        <v>0</v>
      </c>
      <c r="G26" s="12">
        <f>SUMIFS('PO Details'!$H:$H,'PO Details'!$D:$D,Planning!$B26,'PO Details'!$L:$L,$E26)</f>
        <v>0</v>
      </c>
      <c r="H26" s="12">
        <f>SUMIFS('SO Details'!$G:$G,'SO Details'!$D:$D,Planning!$B26,'SO Details'!$K:$K,$E26)</f>
        <v>0</v>
      </c>
      <c r="I26" s="20">
        <f>IF(COUNTIFS($C:$C,B26)&gt;1,SUMIFS('Sales Hx'!$Q:$Q,'Sales Hx'!$B:$B,_xlfn.XLOOKUP(B26,C:C,B:B),'Sales Hx'!$D:$D,Planning!$E26),SUMIFS('Sales Hx'!$Q:$Q,'Sales Hx'!$B:$B,Planning!$B26,'Sales Hx'!$D:$D,Planning!$E26))</f>
        <v>1.4</v>
      </c>
      <c r="J26" s="16">
        <f>IF(COUNTIFS($C:$C,B26)&gt;1,SUMIFS('Sales Hx'!$S:$S,'Sales Hx'!$B:$B,_xlfn.XLOOKUP(B26,C:C,B:B),'Sales Hx'!$D:$D,E26),SUMIFS('Sales Hx'!$S:$S,'Sales Hx'!$B:$B,$B26,'Sales Hx'!$D:$D,$E26))</f>
        <v>4.6052631578947366E-2</v>
      </c>
      <c r="K26" s="16">
        <f t="shared" si="4"/>
        <v>0</v>
      </c>
      <c r="L26" s="12">
        <f>IF(M26&lt;&gt;"",M26,IF(COUNTIFS($C:$C,B26)&gt;1,SUMIFS('Sales Hx'!V:V,'Sales Hx'!$B:$B,_xlfn.XLOOKUP(B26,C:C,B:B),'Sales Hx'!$D:$D,$E26),SUMIFS('Sales Hx'!V:V,'Sales Hx'!$B:$B,$B26,'Sales Hx'!$D:$D,$E26)))</f>
        <v>0</v>
      </c>
      <c r="M26" s="12">
        <v>0</v>
      </c>
      <c r="N26" s="15">
        <f t="shared" si="5"/>
        <v>4.6052631578947366E-2</v>
      </c>
      <c r="O26" s="21">
        <f t="shared" si="1"/>
        <v>4</v>
      </c>
      <c r="P26" s="24">
        <v>0</v>
      </c>
      <c r="Q26" s="18">
        <f t="shared" si="2"/>
        <v>0</v>
      </c>
      <c r="R26" s="2">
        <v>1</v>
      </c>
      <c r="S26" s="2">
        <v>90</v>
      </c>
      <c r="T26" s="2" t="s">
        <v>4647</v>
      </c>
      <c r="U26" s="28" t="str">
        <f>IF(G26=0,"",_xlfn.MINIFS('PO Details'!$I:$I,'PO Details'!$D:$D,Planning!$B26,'PO Details'!$L:$L,Planning!$E26))</f>
        <v/>
      </c>
      <c r="V26" s="29" t="s">
        <v>4640</v>
      </c>
      <c r="W26" t="str">
        <f t="shared" si="3"/>
        <v>Max</v>
      </c>
      <c r="X26" s="2">
        <v>120</v>
      </c>
    </row>
    <row r="27" spans="1:24" x14ac:dyDescent="0.25">
      <c r="A27" s="11"/>
      <c r="B27" s="22" t="s">
        <v>2178</v>
      </c>
      <c r="C27" s="22"/>
      <c r="D27" s="22"/>
      <c r="E27" s="31" t="s">
        <v>113</v>
      </c>
      <c r="F27" s="12">
        <f>SUMIFS('Inventory Details'!$H:$H,'Inventory Details'!$B:$B,$B27,'Inventory Details'!$E:$E,$E27)</f>
        <v>0</v>
      </c>
      <c r="G27" s="12">
        <f>SUMIFS('PO Details'!$H:$H,'PO Details'!$D:$D,Planning!$B27,'PO Details'!$L:$L,$E27)</f>
        <v>0</v>
      </c>
      <c r="H27" s="12">
        <f>SUMIFS('SO Details'!$G:$G,'SO Details'!$D:$D,Planning!$B27,'SO Details'!$K:$K,$E27)</f>
        <v>0</v>
      </c>
      <c r="I27" s="20">
        <f>IF(COUNTIFS($C:$C,B27)&gt;1,SUMIFS('Sales Hx'!$Q:$Q,'Sales Hx'!$B:$B,_xlfn.XLOOKUP(B27,C:C,B:B),'Sales Hx'!$D:$D,Planning!$E27),SUMIFS('Sales Hx'!$Q:$Q,'Sales Hx'!$B:$B,Planning!$B27,'Sales Hx'!$D:$D,Planning!$E27))</f>
        <v>0</v>
      </c>
      <c r="J27" s="16">
        <f>IF(COUNTIFS($C:$C,B27)&gt;1,SUMIFS('Sales Hx'!$S:$S,'Sales Hx'!$B:$B,_xlfn.XLOOKUP(B27,C:C,B:B),'Sales Hx'!$D:$D,E27),SUMIFS('Sales Hx'!$S:$S,'Sales Hx'!$B:$B,$B27,'Sales Hx'!$D:$D,$E27))</f>
        <v>3.2894736842105261E-2</v>
      </c>
      <c r="K27" s="16">
        <f t="shared" si="4"/>
        <v>0</v>
      </c>
      <c r="L27" s="12">
        <f>IF(M27&lt;&gt;"",M27,IF(COUNTIFS($C:$C,B27)&gt;1,SUMIFS('Sales Hx'!V:V,'Sales Hx'!$B:$B,_xlfn.XLOOKUP(B27,C:C,B:B),'Sales Hx'!$D:$D,$E27),SUMIFS('Sales Hx'!V:V,'Sales Hx'!$B:$B,$B27,'Sales Hx'!$D:$D,$E27)))</f>
        <v>0</v>
      </c>
      <c r="M27" s="12">
        <v>0</v>
      </c>
      <c r="N27" s="15">
        <f t="shared" si="5"/>
        <v>3.2894736842105261E-2</v>
      </c>
      <c r="O27" s="21">
        <f t="shared" si="1"/>
        <v>3</v>
      </c>
      <c r="P27" s="24">
        <v>0</v>
      </c>
      <c r="Q27" s="18">
        <f t="shared" si="2"/>
        <v>0</v>
      </c>
      <c r="R27" s="2">
        <v>1</v>
      </c>
      <c r="S27" s="2">
        <v>90</v>
      </c>
      <c r="T27" s="2" t="s">
        <v>4647</v>
      </c>
      <c r="U27" s="28" t="str">
        <f>IF(G27=0,"",_xlfn.MINIFS('PO Details'!$I:$I,'PO Details'!$D:$D,Planning!$B27,'PO Details'!$L:$L,Planning!$E27))</f>
        <v/>
      </c>
      <c r="V27" s="29" t="s">
        <v>4640</v>
      </c>
      <c r="W27" t="str">
        <f t="shared" si="3"/>
        <v>Max</v>
      </c>
      <c r="X27" s="2">
        <v>120</v>
      </c>
    </row>
    <row r="28" spans="1:24" x14ac:dyDescent="0.25">
      <c r="A28" s="11"/>
      <c r="B28" s="22" t="s">
        <v>2179</v>
      </c>
      <c r="C28" s="22"/>
      <c r="D28" s="22"/>
      <c r="E28" s="31" t="s">
        <v>113</v>
      </c>
      <c r="F28" s="12">
        <f>SUMIFS('Inventory Details'!$H:$H,'Inventory Details'!$B:$B,$B28,'Inventory Details'!$E:$E,$E28)</f>
        <v>0</v>
      </c>
      <c r="G28" s="12">
        <f>SUMIFS('PO Details'!$H:$H,'PO Details'!$D:$D,Planning!$B28,'PO Details'!$L:$L,$E28)</f>
        <v>0</v>
      </c>
      <c r="H28" s="12">
        <f>SUMIFS('SO Details'!$G:$G,'SO Details'!$D:$D,Planning!$B28,'SO Details'!$K:$K,$E28)</f>
        <v>0</v>
      </c>
      <c r="I28" s="20">
        <f>IF(COUNTIFS($C:$C,B28)&gt;1,SUMIFS('Sales Hx'!$Q:$Q,'Sales Hx'!$B:$B,_xlfn.XLOOKUP(B28,C:C,B:B),'Sales Hx'!$D:$D,Planning!$E28),SUMIFS('Sales Hx'!$Q:$Q,'Sales Hx'!$B:$B,Planning!$B28,'Sales Hx'!$D:$D,Planning!$E28))</f>
        <v>0</v>
      </c>
      <c r="J28" s="16">
        <f>IF(COUNTIFS($C:$C,B28)&gt;1,SUMIFS('Sales Hx'!$S:$S,'Sales Hx'!$B:$B,_xlfn.XLOOKUP(B28,C:C,B:B),'Sales Hx'!$D:$D,E28),SUMIFS('Sales Hx'!$S:$S,'Sales Hx'!$B:$B,$B28,'Sales Hx'!$D:$D,$E28))</f>
        <v>3.2894736842105261E-2</v>
      </c>
      <c r="K28" s="16">
        <f t="shared" si="4"/>
        <v>0</v>
      </c>
      <c r="L28" s="12">
        <f>IF(M28&lt;&gt;"",M28,IF(COUNTIFS($C:$C,B28)&gt;1,SUMIFS('Sales Hx'!V:V,'Sales Hx'!$B:$B,_xlfn.XLOOKUP(B28,C:C,B:B),'Sales Hx'!$D:$D,$E28),SUMIFS('Sales Hx'!V:V,'Sales Hx'!$B:$B,$B28,'Sales Hx'!$D:$D,$E28)))</f>
        <v>0</v>
      </c>
      <c r="M28" s="12">
        <v>0</v>
      </c>
      <c r="N28" s="15">
        <f t="shared" si="5"/>
        <v>3.2894736842105261E-2</v>
      </c>
      <c r="O28" s="21">
        <f t="shared" si="1"/>
        <v>3</v>
      </c>
      <c r="P28" s="24">
        <v>0</v>
      </c>
      <c r="Q28" s="18">
        <f t="shared" si="2"/>
        <v>0</v>
      </c>
      <c r="R28" s="2">
        <v>1</v>
      </c>
      <c r="S28" s="2">
        <v>90</v>
      </c>
      <c r="T28" s="2" t="s">
        <v>4647</v>
      </c>
      <c r="U28" s="28" t="str">
        <f>IF(G28=0,"",_xlfn.MINIFS('PO Details'!$I:$I,'PO Details'!$D:$D,Planning!$B28,'PO Details'!$L:$L,Planning!$E28))</f>
        <v/>
      </c>
      <c r="V28" s="29" t="s">
        <v>4640</v>
      </c>
      <c r="W28" t="str">
        <f t="shared" si="3"/>
        <v>Max</v>
      </c>
      <c r="X28" s="2">
        <v>120</v>
      </c>
    </row>
    <row r="29" spans="1:24" x14ac:dyDescent="0.25">
      <c r="A29" s="11"/>
      <c r="B29" s="22" t="s">
        <v>2180</v>
      </c>
      <c r="C29" s="22"/>
      <c r="D29" s="22"/>
      <c r="E29" s="31" t="s">
        <v>113</v>
      </c>
      <c r="F29" s="12">
        <f>SUMIFS('Inventory Details'!$H:$H,'Inventory Details'!$B:$B,$B29,'Inventory Details'!$E:$E,$E29)</f>
        <v>0</v>
      </c>
      <c r="G29" s="12">
        <f>SUMIFS('PO Details'!$H:$H,'PO Details'!$D:$D,Planning!$B29,'PO Details'!$L:$L,$E29)</f>
        <v>0</v>
      </c>
      <c r="H29" s="12">
        <f>SUMIFS('SO Details'!$G:$G,'SO Details'!$D:$D,Planning!$B29,'SO Details'!$K:$K,$E29)</f>
        <v>0</v>
      </c>
      <c r="I29" s="20">
        <f>IF(COUNTIFS($C:$C,B29)&gt;1,SUMIFS('Sales Hx'!$Q:$Q,'Sales Hx'!$B:$B,_xlfn.XLOOKUP(B29,C:C,B:B),'Sales Hx'!$D:$D,Planning!$E29),SUMIFS('Sales Hx'!$Q:$Q,'Sales Hx'!$B:$B,Planning!$B29,'Sales Hx'!$D:$D,Planning!$E29))</f>
        <v>0</v>
      </c>
      <c r="J29" s="16">
        <f>IF(COUNTIFS($C:$C,B29)&gt;1,SUMIFS('Sales Hx'!$S:$S,'Sales Hx'!$B:$B,_xlfn.XLOOKUP(B29,C:C,B:B),'Sales Hx'!$D:$D,E29),SUMIFS('Sales Hx'!$S:$S,'Sales Hx'!$B:$B,$B29,'Sales Hx'!$D:$D,$E29))</f>
        <v>3.2894736842105261E-2</v>
      </c>
      <c r="K29" s="16">
        <f t="shared" si="4"/>
        <v>0</v>
      </c>
      <c r="L29" s="12">
        <f>IF(M29&lt;&gt;"",M29,IF(COUNTIFS($C:$C,B29)&gt;1,SUMIFS('Sales Hx'!V:V,'Sales Hx'!$B:$B,_xlfn.XLOOKUP(B29,C:C,B:B),'Sales Hx'!$D:$D,$E29),SUMIFS('Sales Hx'!V:V,'Sales Hx'!$B:$B,$B29,'Sales Hx'!$D:$D,$E29)))</f>
        <v>0</v>
      </c>
      <c r="M29" s="12">
        <v>0</v>
      </c>
      <c r="N29" s="15">
        <f t="shared" si="5"/>
        <v>3.2894736842105261E-2</v>
      </c>
      <c r="O29" s="21">
        <f t="shared" si="1"/>
        <v>3</v>
      </c>
      <c r="P29" s="24">
        <v>0</v>
      </c>
      <c r="Q29" s="18">
        <f t="shared" si="2"/>
        <v>0</v>
      </c>
      <c r="R29" s="2">
        <v>1</v>
      </c>
      <c r="S29" s="2">
        <v>90</v>
      </c>
      <c r="T29" s="2" t="s">
        <v>4647</v>
      </c>
      <c r="U29" s="28" t="str">
        <f>IF(G29=0,"",_xlfn.MINIFS('PO Details'!$I:$I,'PO Details'!$D:$D,Planning!$B29,'PO Details'!$L:$L,Planning!$E29))</f>
        <v/>
      </c>
      <c r="V29" s="29" t="s">
        <v>4640</v>
      </c>
      <c r="W29" t="str">
        <f t="shared" si="3"/>
        <v>Max</v>
      </c>
      <c r="X29" s="2">
        <v>120</v>
      </c>
    </row>
    <row r="30" spans="1:24" x14ac:dyDescent="0.25">
      <c r="A30" s="11"/>
      <c r="B30" s="22" t="s">
        <v>2181</v>
      </c>
      <c r="C30" s="22"/>
      <c r="D30" s="22"/>
      <c r="E30" s="31" t="s">
        <v>113</v>
      </c>
      <c r="F30" s="12">
        <f>SUMIFS('Inventory Details'!$H:$H,'Inventory Details'!$B:$B,$B30,'Inventory Details'!$E:$E,$E30)</f>
        <v>0</v>
      </c>
      <c r="G30" s="12">
        <f>SUMIFS('PO Details'!$H:$H,'PO Details'!$D:$D,Planning!$B30,'PO Details'!$L:$L,$E30)</f>
        <v>0</v>
      </c>
      <c r="H30" s="12">
        <f>SUMIFS('SO Details'!$G:$G,'SO Details'!$D:$D,Planning!$B30,'SO Details'!$K:$K,$E30)</f>
        <v>0</v>
      </c>
      <c r="I30" s="20">
        <f>IF(COUNTIFS($C:$C,B30)&gt;1,SUMIFS('Sales Hx'!$Q:$Q,'Sales Hx'!$B:$B,_xlfn.XLOOKUP(B30,C:C,B:B),'Sales Hx'!$D:$D,Planning!$E30),SUMIFS('Sales Hx'!$Q:$Q,'Sales Hx'!$B:$B,Planning!$B30,'Sales Hx'!$D:$D,Planning!$E30))</f>
        <v>0</v>
      </c>
      <c r="J30" s="16">
        <f>IF(COUNTIFS($C:$C,B30)&gt;1,SUMIFS('Sales Hx'!$S:$S,'Sales Hx'!$B:$B,_xlfn.XLOOKUP(B30,C:C,B:B),'Sales Hx'!$D:$D,E30),SUMIFS('Sales Hx'!$S:$S,'Sales Hx'!$B:$B,$B30,'Sales Hx'!$D:$D,$E30))</f>
        <v>4.6052631578947366E-2</v>
      </c>
      <c r="K30" s="16">
        <f t="shared" si="4"/>
        <v>0</v>
      </c>
      <c r="L30" s="12">
        <f>IF(M30&lt;&gt;"",M30,IF(COUNTIFS($C:$C,B30)&gt;1,SUMIFS('Sales Hx'!V:V,'Sales Hx'!$B:$B,_xlfn.XLOOKUP(B30,C:C,B:B),'Sales Hx'!$D:$D,$E30),SUMIFS('Sales Hx'!V:V,'Sales Hx'!$B:$B,$B30,'Sales Hx'!$D:$D,$E30)))</f>
        <v>0</v>
      </c>
      <c r="M30" s="12">
        <v>0</v>
      </c>
      <c r="N30" s="15">
        <f t="shared" si="5"/>
        <v>4.6052631578947366E-2</v>
      </c>
      <c r="O30" s="21">
        <f t="shared" si="1"/>
        <v>4</v>
      </c>
      <c r="P30" s="24">
        <v>0</v>
      </c>
      <c r="Q30" s="18">
        <f t="shared" si="2"/>
        <v>0</v>
      </c>
      <c r="R30" s="2">
        <v>1</v>
      </c>
      <c r="S30" s="2">
        <v>90</v>
      </c>
      <c r="T30" s="2" t="s">
        <v>4647</v>
      </c>
      <c r="U30" s="28" t="str">
        <f>IF(G30=0,"",_xlfn.MINIFS('PO Details'!$I:$I,'PO Details'!$D:$D,Planning!$B30,'PO Details'!$L:$L,Planning!$E30))</f>
        <v/>
      </c>
      <c r="V30" s="29" t="s">
        <v>4640</v>
      </c>
      <c r="W30" t="str">
        <f t="shared" si="3"/>
        <v>Max</v>
      </c>
      <c r="X30" s="2">
        <v>120</v>
      </c>
    </row>
    <row r="31" spans="1:24" x14ac:dyDescent="0.25">
      <c r="A31" s="11"/>
      <c r="B31" s="22" t="s">
        <v>4681</v>
      </c>
      <c r="C31" s="22"/>
      <c r="D31" s="22"/>
      <c r="E31" s="31" t="s">
        <v>113</v>
      </c>
      <c r="F31" s="12">
        <f>SUMIFS('Inventory Details'!$H:$H,'Inventory Details'!$B:$B,$B31,'Inventory Details'!$E:$E,$E31)</f>
        <v>0</v>
      </c>
      <c r="G31" s="12">
        <f>SUMIFS('PO Details'!$H:$H,'PO Details'!$D:$D,Planning!$B31,'PO Details'!$L:$L,$E31)</f>
        <v>0</v>
      </c>
      <c r="H31" s="12">
        <f>SUMIFS('SO Details'!$G:$G,'SO Details'!$D:$D,Planning!$B31,'SO Details'!$K:$K,$E31)</f>
        <v>0</v>
      </c>
      <c r="I31" s="20">
        <f>IF(COUNTIFS($C:$C,B31)&gt;1,SUMIFS('Sales Hx'!$Q:$Q,'Sales Hx'!$B:$B,_xlfn.XLOOKUP(B31,C:C,B:B),'Sales Hx'!$D:$D,Planning!$E31),SUMIFS('Sales Hx'!$Q:$Q,'Sales Hx'!$B:$B,Planning!$B31,'Sales Hx'!$D:$D,Planning!$E31))</f>
        <v>0</v>
      </c>
      <c r="J31" s="16">
        <f>IF(COUNTIFS($C:$C,B31)&gt;1,SUMIFS('Sales Hx'!$S:$S,'Sales Hx'!$B:$B,_xlfn.XLOOKUP(B31,C:C,B:B),'Sales Hx'!$D:$D,E31),SUMIFS('Sales Hx'!$S:$S,'Sales Hx'!$B:$B,$B31,'Sales Hx'!$D:$D,$E31))</f>
        <v>3.2894736842105261E-2</v>
      </c>
      <c r="K31" s="16">
        <f t="shared" si="4"/>
        <v>0</v>
      </c>
      <c r="L31" s="12">
        <f>IF(M31&lt;&gt;"",M31,IF(COUNTIFS($C:$C,B31)&gt;1,SUMIFS('Sales Hx'!V:V,'Sales Hx'!$B:$B,_xlfn.XLOOKUP(B31,C:C,B:B),'Sales Hx'!$D:$D,$E31),SUMIFS('Sales Hx'!V:V,'Sales Hx'!$B:$B,$B31,'Sales Hx'!$D:$D,$E31)))</f>
        <v>0</v>
      </c>
      <c r="M31" s="12">
        <v>0</v>
      </c>
      <c r="N31" s="15">
        <f t="shared" si="5"/>
        <v>3.2894736842105261E-2</v>
      </c>
      <c r="O31" s="21">
        <f t="shared" si="1"/>
        <v>3</v>
      </c>
      <c r="P31" s="24">
        <v>0</v>
      </c>
      <c r="Q31" s="18">
        <f t="shared" si="2"/>
        <v>0</v>
      </c>
      <c r="R31" s="2">
        <v>1</v>
      </c>
      <c r="S31" s="2">
        <v>90</v>
      </c>
      <c r="T31" s="2" t="s">
        <v>4647</v>
      </c>
      <c r="U31" s="28" t="str">
        <f>IF(G31=0,"",_xlfn.MINIFS('PO Details'!$I:$I,'PO Details'!$D:$D,Planning!$B31,'PO Details'!$L:$L,Planning!$E31))</f>
        <v/>
      </c>
      <c r="V31" s="29" t="s">
        <v>4640</v>
      </c>
      <c r="W31" t="str">
        <f t="shared" si="3"/>
        <v>Max</v>
      </c>
      <c r="X31" s="2">
        <v>120</v>
      </c>
    </row>
    <row r="32" spans="1:24" x14ac:dyDescent="0.25">
      <c r="A32" s="11"/>
      <c r="B32" s="22" t="s">
        <v>2182</v>
      </c>
      <c r="C32" s="22"/>
      <c r="D32" s="22"/>
      <c r="E32" s="31" t="s">
        <v>113</v>
      </c>
      <c r="F32" s="12">
        <f>SUMIFS('Inventory Details'!$H:$H,'Inventory Details'!$B:$B,$B32,'Inventory Details'!$E:$E,$E32)</f>
        <v>0</v>
      </c>
      <c r="G32" s="12">
        <f>SUMIFS('PO Details'!$H:$H,'PO Details'!$D:$D,Planning!$B32,'PO Details'!$L:$L,$E32)</f>
        <v>0</v>
      </c>
      <c r="H32" s="12">
        <f>SUMIFS('SO Details'!$G:$G,'SO Details'!$D:$D,Planning!$B32,'SO Details'!$K:$K,$E32)</f>
        <v>0</v>
      </c>
      <c r="I32" s="20">
        <f>IF(COUNTIFS($C:$C,B32)&gt;1,SUMIFS('Sales Hx'!$Q:$Q,'Sales Hx'!$B:$B,_xlfn.XLOOKUP(B32,C:C,B:B),'Sales Hx'!$D:$D,Planning!$E32),SUMIFS('Sales Hx'!$Q:$Q,'Sales Hx'!$B:$B,Planning!$B32,'Sales Hx'!$D:$D,Planning!$E32))</f>
        <v>0</v>
      </c>
      <c r="J32" s="16">
        <f>IF(COUNTIFS($C:$C,B32)&gt;1,SUMIFS('Sales Hx'!$S:$S,'Sales Hx'!$B:$B,_xlfn.XLOOKUP(B32,C:C,B:B),'Sales Hx'!$D:$D,E32),SUMIFS('Sales Hx'!$S:$S,'Sales Hx'!$B:$B,$B32,'Sales Hx'!$D:$D,$E32))</f>
        <v>3.2894736842105261E-2</v>
      </c>
      <c r="K32" s="16">
        <f t="shared" si="4"/>
        <v>0</v>
      </c>
      <c r="L32" s="12">
        <f>IF(M32&lt;&gt;"",M32,IF(COUNTIFS($C:$C,B32)&gt;1,SUMIFS('Sales Hx'!V:V,'Sales Hx'!$B:$B,_xlfn.XLOOKUP(B32,C:C,B:B),'Sales Hx'!$D:$D,$E32),SUMIFS('Sales Hx'!V:V,'Sales Hx'!$B:$B,$B32,'Sales Hx'!$D:$D,$E32)))</f>
        <v>0</v>
      </c>
      <c r="M32" s="12">
        <v>0</v>
      </c>
      <c r="N32" s="15">
        <f t="shared" si="5"/>
        <v>3.2894736842105261E-2</v>
      </c>
      <c r="O32" s="21">
        <f t="shared" si="1"/>
        <v>3</v>
      </c>
      <c r="P32" s="24">
        <v>0</v>
      </c>
      <c r="Q32" s="18">
        <f t="shared" si="2"/>
        <v>0</v>
      </c>
      <c r="R32" s="2">
        <v>1</v>
      </c>
      <c r="S32" s="2">
        <v>90</v>
      </c>
      <c r="T32" s="2" t="s">
        <v>4647</v>
      </c>
      <c r="U32" s="28" t="str">
        <f>IF(G32=0,"",_xlfn.MINIFS('PO Details'!$I:$I,'PO Details'!$D:$D,Planning!$B32,'PO Details'!$L:$L,Planning!$E32))</f>
        <v/>
      </c>
      <c r="V32" s="29" t="s">
        <v>4640</v>
      </c>
      <c r="W32" t="str">
        <f t="shared" si="3"/>
        <v>Max</v>
      </c>
      <c r="X32" s="2">
        <v>120</v>
      </c>
    </row>
    <row r="33" spans="1:24" x14ac:dyDescent="0.25">
      <c r="A33" s="11" t="s">
        <v>4617</v>
      </c>
      <c r="B33" s="22" t="s">
        <v>13</v>
      </c>
      <c r="C33" s="22"/>
      <c r="D33" s="22" t="s">
        <v>14</v>
      </c>
      <c r="E33" s="31" t="s">
        <v>4746</v>
      </c>
      <c r="F33" s="12">
        <f>SUMIFS('Inventory Details'!$H:$H,'Inventory Details'!$B:$B,$B33,'Inventory Details'!$E:$E,$E33)</f>
        <v>64</v>
      </c>
      <c r="G33" s="12">
        <f>SUMIFS('PO Details'!$H:$H,'PO Details'!$D:$D,Planning!$B33,'PO Details'!$L:$L,$E33)</f>
        <v>29</v>
      </c>
      <c r="H33" s="12">
        <f>SUMIFS('SO Details'!$G:$G,'SO Details'!$D:$D,Planning!$B33,'SO Details'!$K:$K,$E33)</f>
        <v>0</v>
      </c>
      <c r="I33" s="20">
        <f>IF(COUNTIFS($C:$C,B33)&gt;1,SUMIFS('Sales Hx'!$Q:$Q,'Sales Hx'!$B:$B,_xlfn.XLOOKUP(B33,C:C,B:B),'Sales Hx'!$D:$D,Planning!$E33),SUMIFS('Sales Hx'!$Q:$Q,'Sales Hx'!$B:$B,Planning!$B33,'Sales Hx'!$D:$D,Planning!$E33))</f>
        <v>28</v>
      </c>
      <c r="J33" s="16">
        <f>IF(COUNTIFS($C:$C,B33)&gt;1,SUMIFS('Sales Hx'!$S:$S,'Sales Hx'!$B:$B,_xlfn.XLOOKUP(B33,C:C,B:B),'Sales Hx'!$D:$D,E33),SUMIFS('Sales Hx'!$S:$S,'Sales Hx'!$B:$B,$B33,'Sales Hx'!$D:$D,$E33))</f>
        <v>0.23391812865497075</v>
      </c>
      <c r="K33" s="16">
        <f t="shared" si="4"/>
        <v>3.3214285714285716</v>
      </c>
      <c r="L33" s="12">
        <f>IF(M33&lt;&gt;"",M33,IF(COUNTIFS($C:$C,B33)&gt;1,SUMIFS('Sales Hx'!V:V,'Sales Hx'!$B:$B,_xlfn.XLOOKUP(B33,C:C,B:B),'Sales Hx'!$D:$D,$E33),SUMIFS('Sales Hx'!V:V,'Sales Hx'!$B:$B,$B33,'Sales Hx'!$D:$D,$E33)))</f>
        <v>0</v>
      </c>
      <c r="M33" s="12">
        <v>0</v>
      </c>
      <c r="N33" s="15">
        <f t="shared" si="5"/>
        <v>0.23391812865497075</v>
      </c>
      <c r="O33" s="21">
        <f t="shared" si="1"/>
        <v>0</v>
      </c>
      <c r="P33" s="24">
        <v>42</v>
      </c>
      <c r="Q33" s="18">
        <f t="shared" si="2"/>
        <v>0</v>
      </c>
      <c r="R33" s="2">
        <v>1</v>
      </c>
      <c r="S33" s="2">
        <v>120</v>
      </c>
      <c r="T33" s="2" t="s">
        <v>4647</v>
      </c>
      <c r="U33" s="28">
        <f>IF(G33=0,"",_xlfn.MINIFS('PO Details'!$I:$I,'PO Details'!$D:$D,Planning!$B33,'PO Details'!$L:$L,Planning!$E33))</f>
        <v>45443</v>
      </c>
      <c r="V33" s="29" t="s">
        <v>4640</v>
      </c>
      <c r="W33" t="str">
        <f t="shared" si="3"/>
        <v>Max</v>
      </c>
      <c r="X33" s="2">
        <v>120</v>
      </c>
    </row>
    <row r="34" spans="1:24" x14ac:dyDescent="0.25">
      <c r="A34" s="11" t="s">
        <v>4617</v>
      </c>
      <c r="B34" s="22" t="s">
        <v>13</v>
      </c>
      <c r="C34" s="22"/>
      <c r="D34" s="22" t="s">
        <v>14</v>
      </c>
      <c r="E34" s="31" t="s">
        <v>15</v>
      </c>
      <c r="F34" s="12">
        <f>SUMIFS('Inventory Details'!$H:$H,'Inventory Details'!$B:$B,$B34,'Inventory Details'!$E:$E,$E34)</f>
        <v>1</v>
      </c>
      <c r="G34" s="12">
        <f>SUMIFS('PO Details'!$H:$H,'PO Details'!$D:$D,Planning!$B34,'PO Details'!$L:$L,$E34)</f>
        <v>4</v>
      </c>
      <c r="H34" s="12">
        <f>SUMIFS('SO Details'!$G:$G,'SO Details'!$D:$D,Planning!$B34,'SO Details'!$K:$K,$E34)</f>
        <v>0</v>
      </c>
      <c r="I34" s="20">
        <f>IF(COUNTIFS($C:$C,B34)&gt;1,SUMIFS('Sales Hx'!$Q:$Q,'Sales Hx'!$B:$B,_xlfn.XLOOKUP(B34,C:C,B:B),'Sales Hx'!$D:$D,Planning!$E34),SUMIFS('Sales Hx'!$Q:$Q,'Sales Hx'!$B:$B,Planning!$B34,'Sales Hx'!$D:$D,Planning!$E34))</f>
        <v>0</v>
      </c>
      <c r="J34" s="16">
        <f>IF(COUNTIFS($C:$C,B34)&gt;1,SUMIFS('Sales Hx'!$S:$S,'Sales Hx'!$B:$B,_xlfn.XLOOKUP(B34,C:C,B:B),'Sales Hx'!$D:$D,E34),SUMIFS('Sales Hx'!$S:$S,'Sales Hx'!$B:$B,$B34,'Sales Hx'!$D:$D,$E34))</f>
        <v>0</v>
      </c>
      <c r="K34" s="16">
        <f t="shared" si="4"/>
        <v>0</v>
      </c>
      <c r="L34" s="12">
        <f>IF(M34&lt;&gt;"",M34,IF(COUNTIFS($C:$C,B34)&gt;1,SUMIFS('Sales Hx'!V:V,'Sales Hx'!$B:$B,_xlfn.XLOOKUP(B34,C:C,B:B),'Sales Hx'!$D:$D,$E34),SUMIFS('Sales Hx'!V:V,'Sales Hx'!$B:$B,$B34,'Sales Hx'!$D:$D,$E34)))</f>
        <v>0</v>
      </c>
      <c r="M34" s="12">
        <v>0</v>
      </c>
      <c r="N34" s="15">
        <f t="shared" si="5"/>
        <v>0</v>
      </c>
      <c r="O34" s="21">
        <f t="shared" si="1"/>
        <v>0</v>
      </c>
      <c r="P34" s="24">
        <v>42</v>
      </c>
      <c r="Q34" s="18">
        <f t="shared" si="2"/>
        <v>0</v>
      </c>
      <c r="R34" s="2">
        <v>1</v>
      </c>
      <c r="S34" s="2">
        <v>120</v>
      </c>
      <c r="T34" s="2" t="s">
        <v>4647</v>
      </c>
      <c r="U34" s="28">
        <f>IF(G34=0,"",_xlfn.MINIFS('PO Details'!$I:$I,'PO Details'!$D:$D,Planning!$B34,'PO Details'!$L:$L,Planning!$E34))</f>
        <v>45443</v>
      </c>
      <c r="V34" s="29" t="s">
        <v>4640</v>
      </c>
      <c r="W34" t="str">
        <f t="shared" si="3"/>
        <v/>
      </c>
      <c r="X34" s="2">
        <v>120</v>
      </c>
    </row>
    <row r="35" spans="1:24" x14ac:dyDescent="0.25">
      <c r="A35" s="11" t="s">
        <v>4617</v>
      </c>
      <c r="B35" s="22" t="s">
        <v>13</v>
      </c>
      <c r="C35" s="22"/>
      <c r="D35" s="22" t="s">
        <v>14</v>
      </c>
      <c r="E35" s="31" t="s">
        <v>820</v>
      </c>
      <c r="F35" s="12">
        <f>SUMIFS('Inventory Details'!$H:$H,'Inventory Details'!$B:$B,$B35,'Inventory Details'!$E:$E,$E35)</f>
        <v>30</v>
      </c>
      <c r="G35" s="12">
        <f>SUMIFS('PO Details'!$H:$H,'PO Details'!$D:$D,Planning!$B35,'PO Details'!$L:$L,$E35)</f>
        <v>0</v>
      </c>
      <c r="H35" s="12">
        <f>SUMIFS('SO Details'!$G:$G,'SO Details'!$D:$D,Planning!$B35,'SO Details'!$K:$K,$E35)</f>
        <v>0</v>
      </c>
      <c r="I35" s="20">
        <f>IF(COUNTIFS($C:$C,B35)&gt;1,SUMIFS('Sales Hx'!$Q:$Q,'Sales Hx'!$B:$B,_xlfn.XLOOKUP(B35,C:C,B:B),'Sales Hx'!$D:$D,Planning!$E35),SUMIFS('Sales Hx'!$Q:$Q,'Sales Hx'!$B:$B,Planning!$B35,'Sales Hx'!$D:$D,Planning!$E35))</f>
        <v>0</v>
      </c>
      <c r="J35" s="16">
        <f>IF(COUNTIFS($C:$C,B35)&gt;1,SUMIFS('Sales Hx'!$S:$S,'Sales Hx'!$B:$B,_xlfn.XLOOKUP(B35,C:C,B:B),'Sales Hx'!$D:$D,E35),SUMIFS('Sales Hx'!$S:$S,'Sales Hx'!$B:$B,$B35,'Sales Hx'!$D:$D,$E35))</f>
        <v>0</v>
      </c>
      <c r="K35" s="16">
        <f t="shared" si="4"/>
        <v>0</v>
      </c>
      <c r="L35" s="12">
        <f>IF(M35&lt;&gt;"",M35,IF(COUNTIFS($C:$C,B35)&gt;1,SUMIFS('Sales Hx'!V:V,'Sales Hx'!$B:$B,_xlfn.XLOOKUP(B35,C:C,B:B),'Sales Hx'!$D:$D,$E35),SUMIFS('Sales Hx'!V:V,'Sales Hx'!$B:$B,$B35,'Sales Hx'!$D:$D,$E35)))</f>
        <v>0</v>
      </c>
      <c r="M35" s="12">
        <v>0</v>
      </c>
      <c r="N35" s="15">
        <f t="shared" si="5"/>
        <v>0</v>
      </c>
      <c r="O35" s="21">
        <f t="shared" si="1"/>
        <v>0</v>
      </c>
      <c r="P35" s="24">
        <v>42</v>
      </c>
      <c r="Q35" s="18">
        <f t="shared" si="2"/>
        <v>0</v>
      </c>
      <c r="R35" s="2">
        <v>1</v>
      </c>
      <c r="S35" s="2">
        <v>120</v>
      </c>
      <c r="T35" s="2" t="s">
        <v>4647</v>
      </c>
      <c r="U35" s="28" t="str">
        <f>IF(G35=0,"",_xlfn.MINIFS('PO Details'!$I:$I,'PO Details'!$D:$D,Planning!$B35,'PO Details'!$L:$L,Planning!$E35))</f>
        <v/>
      </c>
      <c r="V35" s="29" t="s">
        <v>4640</v>
      </c>
      <c r="W35" t="str">
        <f t="shared" si="3"/>
        <v/>
      </c>
      <c r="X35" s="2">
        <v>120</v>
      </c>
    </row>
    <row r="36" spans="1:24" x14ac:dyDescent="0.25">
      <c r="A36" s="11" t="s">
        <v>4617</v>
      </c>
      <c r="B36" s="22" t="s">
        <v>657</v>
      </c>
      <c r="C36" s="22"/>
      <c r="D36" s="22" t="s">
        <v>658</v>
      </c>
      <c r="E36" s="31" t="s">
        <v>109</v>
      </c>
      <c r="F36" s="12">
        <f>SUMIFS('Inventory Details'!$H:$H,'Inventory Details'!$B:$B,$B36,'Inventory Details'!$E:$E,$E36)</f>
        <v>6</v>
      </c>
      <c r="G36" s="12">
        <f>SUMIFS('PO Details'!$H:$H,'PO Details'!$D:$D,Planning!$B36,'PO Details'!$L:$L,$E36)</f>
        <v>20</v>
      </c>
      <c r="H36" s="12">
        <f>SUMIFS('SO Details'!$G:$G,'SO Details'!$D:$D,Planning!$B36,'SO Details'!$K:$K,$E36)</f>
        <v>0</v>
      </c>
      <c r="I36" s="20">
        <f>IF(COUNTIFS($C:$C,B36)&gt;1,SUMIFS('Sales Hx'!$Q:$Q,'Sales Hx'!$B:$B,_xlfn.XLOOKUP(B36,C:C,B:B),'Sales Hx'!$D:$D,Planning!$E36),SUMIFS('Sales Hx'!$Q:$Q,'Sales Hx'!$B:$B,Planning!$B36,'Sales Hx'!$D:$D,Planning!$E36))</f>
        <v>5.6</v>
      </c>
      <c r="J36" s="16">
        <f>IF(COUNTIFS($C:$C,B36)&gt;1,SUMIFS('Sales Hx'!$S:$S,'Sales Hx'!$B:$B,_xlfn.XLOOKUP(B36,C:C,B:B),'Sales Hx'!$D:$D,E36),SUMIFS('Sales Hx'!$S:$S,'Sales Hx'!$B:$B,$B36,'Sales Hx'!$D:$D,$E36))</f>
        <v>0.10526315789473684</v>
      </c>
      <c r="K36" s="16">
        <f t="shared" si="4"/>
        <v>4.6428571428571432</v>
      </c>
      <c r="L36" s="12">
        <f>IF(M36&lt;&gt;"",M36,IF(COUNTIFS($C:$C,B36)&gt;1,SUMIFS('Sales Hx'!V:V,'Sales Hx'!$B:$B,_xlfn.XLOOKUP(B36,C:C,B:B),'Sales Hx'!$D:$D,$E36),SUMIFS('Sales Hx'!V:V,'Sales Hx'!$B:$B,$B36,'Sales Hx'!$D:$D,$E36)))</f>
        <v>0</v>
      </c>
      <c r="M36" s="12">
        <v>0</v>
      </c>
      <c r="N36" s="15">
        <f t="shared" si="5"/>
        <v>0.10526315789473684</v>
      </c>
      <c r="O36" s="21">
        <f t="shared" si="1"/>
        <v>0</v>
      </c>
      <c r="P36" s="24">
        <v>42</v>
      </c>
      <c r="Q36" s="18">
        <f t="shared" si="2"/>
        <v>0</v>
      </c>
      <c r="R36" s="2">
        <v>1</v>
      </c>
      <c r="S36" s="2">
        <v>120</v>
      </c>
      <c r="T36" s="2" t="s">
        <v>4647</v>
      </c>
      <c r="U36" s="28">
        <f>IF(G36=0,"",_xlfn.MINIFS('PO Details'!$I:$I,'PO Details'!$D:$D,Planning!$B36,'PO Details'!$L:$L,Planning!$E36))</f>
        <v>45443</v>
      </c>
      <c r="V36" s="29" t="s">
        <v>4640</v>
      </c>
      <c r="W36" t="str">
        <f t="shared" si="3"/>
        <v>Max</v>
      </c>
      <c r="X36" s="2">
        <v>120</v>
      </c>
    </row>
    <row r="37" spans="1:24" x14ac:dyDescent="0.25">
      <c r="A37" s="11" t="s">
        <v>4617</v>
      </c>
      <c r="B37" s="22" t="s">
        <v>657</v>
      </c>
      <c r="C37" s="22"/>
      <c r="D37" s="22" t="s">
        <v>658</v>
      </c>
      <c r="E37" s="31" t="s">
        <v>861</v>
      </c>
      <c r="F37" s="12">
        <f>SUMIFS('Inventory Details'!$H:$H,'Inventory Details'!$B:$B,$B37,'Inventory Details'!$E:$E,$E37)</f>
        <v>0</v>
      </c>
      <c r="G37" s="12">
        <f>SUMIFS('PO Details'!$H:$H,'PO Details'!$D:$D,Planning!$B37,'PO Details'!$L:$L,$E37)</f>
        <v>0</v>
      </c>
      <c r="H37" s="12">
        <f>SUMIFS('SO Details'!$G:$G,'SO Details'!$D:$D,Planning!$B37,'SO Details'!$K:$K,$E37)</f>
        <v>0</v>
      </c>
      <c r="I37" s="20">
        <f>IF(COUNTIFS($C:$C,B37)&gt;1,SUMIFS('Sales Hx'!$Q:$Q,'Sales Hx'!$B:$B,_xlfn.XLOOKUP(B37,C:C,B:B),'Sales Hx'!$D:$D,Planning!$E37),SUMIFS('Sales Hx'!$Q:$Q,'Sales Hx'!$B:$B,Planning!$B37,'Sales Hx'!$D:$D,Planning!$E37))</f>
        <v>0</v>
      </c>
      <c r="J37" s="16">
        <f>IF(COUNTIFS($C:$C,B37)&gt;1,SUMIFS('Sales Hx'!$S:$S,'Sales Hx'!$B:$B,_xlfn.XLOOKUP(B37,C:C,B:B),'Sales Hx'!$D:$D,E37),SUMIFS('Sales Hx'!$S:$S,'Sales Hx'!$B:$B,$B37,'Sales Hx'!$D:$D,$E37))</f>
        <v>0.16447368421052633</v>
      </c>
      <c r="K37" s="16">
        <f t="shared" si="4"/>
        <v>0</v>
      </c>
      <c r="L37" s="12">
        <f>IF(M37&lt;&gt;"",M37,IF(COUNTIFS($C:$C,B37)&gt;1,SUMIFS('Sales Hx'!V:V,'Sales Hx'!$B:$B,_xlfn.XLOOKUP(B37,C:C,B:B),'Sales Hx'!$D:$D,$E37),SUMIFS('Sales Hx'!V:V,'Sales Hx'!$B:$B,$B37,'Sales Hx'!$D:$D,$E37)))</f>
        <v>0</v>
      </c>
      <c r="M37" s="12">
        <v>0</v>
      </c>
      <c r="N37" s="15">
        <f t="shared" si="5"/>
        <v>0.16447368421052633</v>
      </c>
      <c r="O37" s="21">
        <f t="shared" si="1"/>
        <v>20</v>
      </c>
      <c r="P37" s="24">
        <v>42</v>
      </c>
      <c r="Q37" s="18">
        <f t="shared" si="2"/>
        <v>840</v>
      </c>
      <c r="R37" s="2">
        <v>1</v>
      </c>
      <c r="S37" s="2">
        <v>120</v>
      </c>
      <c r="T37" s="2" t="s">
        <v>4647</v>
      </c>
      <c r="U37" s="28" t="str">
        <f>IF(G37=0,"",_xlfn.MINIFS('PO Details'!$I:$I,'PO Details'!$D:$D,Planning!$B37,'PO Details'!$L:$L,Planning!$E37))</f>
        <v/>
      </c>
      <c r="V37" s="29" t="s">
        <v>4640</v>
      </c>
      <c r="W37" t="str">
        <f t="shared" si="3"/>
        <v/>
      </c>
      <c r="X37" s="2">
        <v>120</v>
      </c>
    </row>
    <row r="38" spans="1:24" x14ac:dyDescent="0.25">
      <c r="A38" s="11" t="s">
        <v>4617</v>
      </c>
      <c r="B38" s="22" t="s">
        <v>657</v>
      </c>
      <c r="C38" s="22"/>
      <c r="D38" s="22" t="s">
        <v>658</v>
      </c>
      <c r="E38" s="31" t="s">
        <v>113</v>
      </c>
      <c r="F38" s="12">
        <f>SUMIFS('Inventory Details'!$H:$H,'Inventory Details'!$B:$B,$B38,'Inventory Details'!$E:$E,$E38)</f>
        <v>0</v>
      </c>
      <c r="G38" s="12">
        <f>SUMIFS('PO Details'!$H:$H,'PO Details'!$D:$D,Planning!$B38,'PO Details'!$L:$L,$E38)</f>
        <v>0</v>
      </c>
      <c r="H38" s="12">
        <f>SUMIFS('SO Details'!$G:$G,'SO Details'!$D:$D,Planning!$B38,'SO Details'!$K:$K,$E38)</f>
        <v>0</v>
      </c>
      <c r="I38" s="20">
        <f>IF(COUNTIFS($C:$C,B38)&gt;1,SUMIFS('Sales Hx'!$Q:$Q,'Sales Hx'!$B:$B,_xlfn.XLOOKUP(B38,C:C,B:B),'Sales Hx'!$D:$D,Planning!$E38),SUMIFS('Sales Hx'!$Q:$Q,'Sales Hx'!$B:$B,Planning!$B38,'Sales Hx'!$D:$D,Planning!$E38))</f>
        <v>2.8</v>
      </c>
      <c r="J38" s="16">
        <f>IF(COUNTIFS($C:$C,B38)&gt;1,SUMIFS('Sales Hx'!$S:$S,'Sales Hx'!$B:$B,_xlfn.XLOOKUP(B38,C:C,B:B),'Sales Hx'!$D:$D,E38),SUMIFS('Sales Hx'!$S:$S,'Sales Hx'!$B:$B,$B38,'Sales Hx'!$D:$D,$E38))</f>
        <v>6.4144736842105268E-2</v>
      </c>
      <c r="K38" s="16">
        <f t="shared" si="4"/>
        <v>0</v>
      </c>
      <c r="L38" s="12">
        <f>IF(M38&lt;&gt;"",M38,IF(COUNTIFS($C:$C,B38)&gt;1,SUMIFS('Sales Hx'!V:V,'Sales Hx'!$B:$B,_xlfn.XLOOKUP(B38,C:C,B:B),'Sales Hx'!$D:$D,$E38),SUMIFS('Sales Hx'!V:V,'Sales Hx'!$B:$B,$B38,'Sales Hx'!$D:$D,$E38)))</f>
        <v>0</v>
      </c>
      <c r="M38" s="12">
        <v>0</v>
      </c>
      <c r="N38" s="15">
        <f t="shared" si="5"/>
        <v>6.4144736842105268E-2</v>
      </c>
      <c r="O38" s="21">
        <f t="shared" si="1"/>
        <v>8</v>
      </c>
      <c r="P38" s="24">
        <v>42</v>
      </c>
      <c r="Q38" s="18">
        <f t="shared" si="2"/>
        <v>336</v>
      </c>
      <c r="R38" s="2">
        <v>1</v>
      </c>
      <c r="S38" s="2">
        <v>120</v>
      </c>
      <c r="T38" s="2" t="s">
        <v>4647</v>
      </c>
      <c r="U38" s="28" t="str">
        <f>IF(G38=0,"",_xlfn.MINIFS('PO Details'!$I:$I,'PO Details'!$D:$D,Planning!$B38,'PO Details'!$L:$L,Planning!$E38))</f>
        <v/>
      </c>
      <c r="V38" s="29" t="s">
        <v>4640</v>
      </c>
      <c r="W38" t="str">
        <f t="shared" si="3"/>
        <v/>
      </c>
      <c r="X38" s="2">
        <v>120</v>
      </c>
    </row>
    <row r="39" spans="1:24" x14ac:dyDescent="0.25">
      <c r="A39" s="11"/>
      <c r="B39" s="22" t="s">
        <v>659</v>
      </c>
      <c r="C39" s="22"/>
      <c r="D39" s="22" t="s">
        <v>660</v>
      </c>
      <c r="E39" s="31" t="s">
        <v>113</v>
      </c>
      <c r="F39" s="12">
        <f>SUMIFS('Inventory Details'!$H:$H,'Inventory Details'!$B:$B,$B39,'Inventory Details'!$E:$E,$E39)</f>
        <v>4</v>
      </c>
      <c r="G39" s="12">
        <f>SUMIFS('PO Details'!$H:$H,'PO Details'!$D:$D,Planning!$B39,'PO Details'!$L:$L,$E39)</f>
        <v>8</v>
      </c>
      <c r="H39" s="12">
        <f>SUMIFS('SO Details'!$G:$G,'SO Details'!$D:$D,Planning!$B39,'SO Details'!$K:$K,$E39)</f>
        <v>0</v>
      </c>
      <c r="I39" s="20">
        <f>IF(COUNTIFS($C:$C,B39)&gt;1,SUMIFS('Sales Hx'!$Q:$Q,'Sales Hx'!$B:$B,_xlfn.XLOOKUP(B39,C:C,B:B),'Sales Hx'!$D:$D,Planning!$E39),SUMIFS('Sales Hx'!$Q:$Q,'Sales Hx'!$B:$B,Planning!$B39,'Sales Hx'!$D:$D,Planning!$E39))</f>
        <v>0</v>
      </c>
      <c r="J39" s="16">
        <f>IF(COUNTIFS($C:$C,B39)&gt;1,SUMIFS('Sales Hx'!$S:$S,'Sales Hx'!$B:$B,_xlfn.XLOOKUP(B39,C:C,B:B),'Sales Hx'!$D:$D,E39),SUMIFS('Sales Hx'!$S:$S,'Sales Hx'!$B:$B,$B39,'Sales Hx'!$D:$D,$E39))</f>
        <v>6.5789473684210523E-2</v>
      </c>
      <c r="K39" s="16">
        <f t="shared" si="4"/>
        <v>0</v>
      </c>
      <c r="L39" s="12">
        <f>IF(M39&lt;&gt;"",M39,IF(COUNTIFS($C:$C,B39)&gt;1,SUMIFS('Sales Hx'!V:V,'Sales Hx'!$B:$B,_xlfn.XLOOKUP(B39,C:C,B:B),'Sales Hx'!$D:$D,$E39),SUMIFS('Sales Hx'!V:V,'Sales Hx'!$B:$B,$B39,'Sales Hx'!$D:$D,$E39)))</f>
        <v>0</v>
      </c>
      <c r="M39" s="12">
        <v>0</v>
      </c>
      <c r="N39" s="15">
        <f t="shared" si="5"/>
        <v>6.5789473684210523E-2</v>
      </c>
      <c r="O39" s="21">
        <f t="shared" si="1"/>
        <v>0</v>
      </c>
      <c r="P39" s="24">
        <v>42</v>
      </c>
      <c r="Q39" s="18">
        <f t="shared" si="2"/>
        <v>0</v>
      </c>
      <c r="R39" s="2">
        <v>1</v>
      </c>
      <c r="S39" s="2">
        <v>120</v>
      </c>
      <c r="T39" s="2" t="s">
        <v>4647</v>
      </c>
      <c r="U39" s="28">
        <f>IF(G39=0,"",_xlfn.MINIFS('PO Details'!$I:$I,'PO Details'!$D:$D,Planning!$B39,'PO Details'!$L:$L,Planning!$E39))</f>
        <v>45443</v>
      </c>
      <c r="V39" s="29" t="s">
        <v>4640</v>
      </c>
      <c r="W39" t="str">
        <f t="shared" si="3"/>
        <v>Max</v>
      </c>
      <c r="X39" s="2">
        <v>120</v>
      </c>
    </row>
    <row r="40" spans="1:24" x14ac:dyDescent="0.25">
      <c r="A40" s="11"/>
      <c r="B40" s="22" t="s">
        <v>661</v>
      </c>
      <c r="C40" s="22"/>
      <c r="D40" s="22" t="s">
        <v>662</v>
      </c>
      <c r="E40" s="31" t="s">
        <v>106</v>
      </c>
      <c r="F40" s="12">
        <f>SUMIFS('Inventory Details'!$H:$H,'Inventory Details'!$B:$B,$B40,'Inventory Details'!$E:$E,$E40)</f>
        <v>5</v>
      </c>
      <c r="G40" s="12">
        <f>SUMIFS('PO Details'!$H:$H,'PO Details'!$D:$D,Planning!$B40,'PO Details'!$L:$L,$E40)</f>
        <v>25</v>
      </c>
      <c r="H40" s="12">
        <f>SUMIFS('SO Details'!$G:$G,'SO Details'!$D:$D,Planning!$B40,'SO Details'!$K:$K,$E40)</f>
        <v>2</v>
      </c>
      <c r="I40" s="20">
        <f>IF(COUNTIFS($C:$C,B40)&gt;1,SUMIFS('Sales Hx'!$Q:$Q,'Sales Hx'!$B:$B,_xlfn.XLOOKUP(B40,C:C,B:B),'Sales Hx'!$D:$D,Planning!$E40),SUMIFS('Sales Hx'!$Q:$Q,'Sales Hx'!$B:$B,Planning!$B40,'Sales Hx'!$D:$D,Planning!$E40))</f>
        <v>15.399999999999999</v>
      </c>
      <c r="J40" s="16">
        <f>IF(COUNTIFS($C:$C,B40)&gt;1,SUMIFS('Sales Hx'!$S:$S,'Sales Hx'!$B:$B,_xlfn.XLOOKUP(B40,C:C,B:B),'Sales Hx'!$D:$D,E40),SUMIFS('Sales Hx'!$S:$S,'Sales Hx'!$B:$B,$B40,'Sales Hx'!$D:$D,$E40))</f>
        <v>0.11019736842105263</v>
      </c>
      <c r="K40" s="16">
        <f t="shared" si="4"/>
        <v>1.9480519480519483</v>
      </c>
      <c r="L40" s="12">
        <f>IF(M40&lt;&gt;"",M40,IF(COUNTIFS($C:$C,B40)&gt;1,SUMIFS('Sales Hx'!V:V,'Sales Hx'!$B:$B,_xlfn.XLOOKUP(B40,C:C,B:B),'Sales Hx'!$D:$D,$E40),SUMIFS('Sales Hx'!V:V,'Sales Hx'!$B:$B,$B40,'Sales Hx'!$D:$D,$E40)))</f>
        <v>0</v>
      </c>
      <c r="M40" s="12">
        <v>0</v>
      </c>
      <c r="N40" s="15">
        <f t="shared" si="5"/>
        <v>0.11019736842105263</v>
      </c>
      <c r="O40" s="21">
        <f t="shared" si="1"/>
        <v>0</v>
      </c>
      <c r="P40" s="24">
        <v>42</v>
      </c>
      <c r="Q40" s="18">
        <f t="shared" si="2"/>
        <v>0</v>
      </c>
      <c r="R40" s="2">
        <v>1</v>
      </c>
      <c r="S40" s="2">
        <v>120</v>
      </c>
      <c r="T40" s="2" t="s">
        <v>4647</v>
      </c>
      <c r="U40" s="28">
        <f>IF(G40=0,"",_xlfn.MINIFS('PO Details'!$I:$I,'PO Details'!$D:$D,Planning!$B40,'PO Details'!$L:$L,Planning!$E40))</f>
        <v>45443</v>
      </c>
      <c r="V40" s="29" t="s">
        <v>4640</v>
      </c>
      <c r="W40" t="str">
        <f t="shared" si="3"/>
        <v>Max</v>
      </c>
      <c r="X40" s="2">
        <v>120</v>
      </c>
    </row>
    <row r="41" spans="1:24" x14ac:dyDescent="0.25">
      <c r="A41" s="11" t="s">
        <v>4617</v>
      </c>
      <c r="B41" s="22" t="s">
        <v>18</v>
      </c>
      <c r="C41" s="22"/>
      <c r="D41" s="22" t="s">
        <v>19</v>
      </c>
      <c r="E41" s="31" t="s">
        <v>820</v>
      </c>
      <c r="F41" s="12">
        <f>SUMIFS('Inventory Details'!$H:$H,'Inventory Details'!$B:$B,$B41,'Inventory Details'!$E:$E,$E41)</f>
        <v>30</v>
      </c>
      <c r="G41" s="12">
        <f>SUMIFS('PO Details'!$H:$H,'PO Details'!$D:$D,Planning!$B41,'PO Details'!$L:$L,$E41)</f>
        <v>0</v>
      </c>
      <c r="H41" s="12">
        <f>SUMIFS('SO Details'!$G:$G,'SO Details'!$D:$D,Planning!$B41,'SO Details'!$K:$K,$E41)</f>
        <v>0</v>
      </c>
      <c r="I41" s="20">
        <f>IF(COUNTIFS($C:$C,B41)&gt;1,SUMIFS('Sales Hx'!$Q:$Q,'Sales Hx'!$B:$B,_xlfn.XLOOKUP(B41,C:C,B:B),'Sales Hx'!$D:$D,Planning!$E41),SUMIFS('Sales Hx'!$Q:$Q,'Sales Hx'!$B:$B,Planning!$B41,'Sales Hx'!$D:$D,Planning!$E41))</f>
        <v>0</v>
      </c>
      <c r="J41" s="16">
        <f>IF(COUNTIFS($C:$C,B41)&gt;1,SUMIFS('Sales Hx'!$S:$S,'Sales Hx'!$B:$B,_xlfn.XLOOKUP(B41,C:C,B:B),'Sales Hx'!$D:$D,E41),SUMIFS('Sales Hx'!$S:$S,'Sales Hx'!$B:$B,$B41,'Sales Hx'!$D:$D,$E41))</f>
        <v>0</v>
      </c>
      <c r="K41" s="16">
        <f t="shared" si="4"/>
        <v>0</v>
      </c>
      <c r="L41" s="12">
        <f>IF(M41&lt;&gt;"",M41,IF(COUNTIFS($C:$C,B41)&gt;1,SUMIFS('Sales Hx'!V:V,'Sales Hx'!$B:$B,_xlfn.XLOOKUP(B41,C:C,B:B),'Sales Hx'!$D:$D,$E41),SUMIFS('Sales Hx'!V:V,'Sales Hx'!$B:$B,$B41,'Sales Hx'!$D:$D,$E41)))</f>
        <v>0</v>
      </c>
      <c r="M41" s="12">
        <v>0</v>
      </c>
      <c r="N41" s="15">
        <f t="shared" si="5"/>
        <v>0</v>
      </c>
      <c r="O41" s="21">
        <f t="shared" si="1"/>
        <v>0</v>
      </c>
      <c r="P41" s="24">
        <v>52</v>
      </c>
      <c r="Q41" s="18">
        <f t="shared" si="2"/>
        <v>0</v>
      </c>
      <c r="R41" s="2">
        <v>1</v>
      </c>
      <c r="S41" s="2">
        <v>120</v>
      </c>
      <c r="T41" s="2" t="s">
        <v>4647</v>
      </c>
      <c r="U41" s="28" t="str">
        <f>IF(G41=0,"",_xlfn.MINIFS('PO Details'!$I:$I,'PO Details'!$D:$D,Planning!$B41,'PO Details'!$L:$L,Planning!$E41))</f>
        <v/>
      </c>
      <c r="V41" s="29" t="s">
        <v>4640</v>
      </c>
      <c r="W41" t="str">
        <f t="shared" si="3"/>
        <v>Max</v>
      </c>
      <c r="X41" s="2">
        <v>120</v>
      </c>
    </row>
    <row r="42" spans="1:24" x14ac:dyDescent="0.25">
      <c r="A42" s="11" t="s">
        <v>4617</v>
      </c>
      <c r="B42" s="22" t="s">
        <v>18</v>
      </c>
      <c r="C42" s="22"/>
      <c r="D42" s="22" t="s">
        <v>19</v>
      </c>
      <c r="E42" s="31" t="s">
        <v>4746</v>
      </c>
      <c r="F42" s="12">
        <f>SUMIFS('Inventory Details'!$H:$H,'Inventory Details'!$B:$B,$B42,'Inventory Details'!$E:$E,$E42)</f>
        <v>62</v>
      </c>
      <c r="G42" s="12">
        <f>SUMIFS('PO Details'!$H:$H,'PO Details'!$D:$D,Planning!$B42,'PO Details'!$L:$L,$E42)</f>
        <v>0</v>
      </c>
      <c r="H42" s="12">
        <f>SUMIFS('SO Details'!$G:$G,'SO Details'!$D:$D,Planning!$B42,'SO Details'!$K:$K,$E42)</f>
        <v>0</v>
      </c>
      <c r="I42" s="20">
        <f>IF(COUNTIFS($C:$C,B42)&gt;1,SUMIFS('Sales Hx'!$Q:$Q,'Sales Hx'!$B:$B,_xlfn.XLOOKUP(B42,C:C,B:B),'Sales Hx'!$D:$D,Planning!$E42),SUMIFS('Sales Hx'!$Q:$Q,'Sales Hx'!$B:$B,Planning!$B42,'Sales Hx'!$D:$D,Planning!$E42))</f>
        <v>0</v>
      </c>
      <c r="J42" s="16">
        <f>IF(COUNTIFS($C:$C,B42)&gt;1,SUMIFS('Sales Hx'!$S:$S,'Sales Hx'!$B:$B,_xlfn.XLOOKUP(B42,C:C,B:B),'Sales Hx'!$D:$D,E42),SUMIFS('Sales Hx'!$S:$S,'Sales Hx'!$B:$B,$B42,'Sales Hx'!$D:$D,$E42))</f>
        <v>3.2894736842105261E-2</v>
      </c>
      <c r="K42" s="16">
        <f t="shared" si="4"/>
        <v>0</v>
      </c>
      <c r="L42" s="12">
        <f>IF(M42&lt;&gt;"",M42,IF(COUNTIFS($C:$C,B42)&gt;1,SUMIFS('Sales Hx'!V:V,'Sales Hx'!$B:$B,_xlfn.XLOOKUP(B42,C:C,B:B),'Sales Hx'!$D:$D,$E42),SUMIFS('Sales Hx'!V:V,'Sales Hx'!$B:$B,$B42,'Sales Hx'!$D:$D,$E42)))</f>
        <v>0</v>
      </c>
      <c r="M42" s="12">
        <v>0</v>
      </c>
      <c r="N42" s="15">
        <f t="shared" si="5"/>
        <v>3.2894736842105261E-2</v>
      </c>
      <c r="O42" s="21">
        <f t="shared" si="1"/>
        <v>0</v>
      </c>
      <c r="P42" s="24">
        <v>52</v>
      </c>
      <c r="Q42" s="18">
        <f t="shared" si="2"/>
        <v>0</v>
      </c>
      <c r="R42" s="2">
        <v>1</v>
      </c>
      <c r="S42" s="2">
        <v>120</v>
      </c>
      <c r="T42" s="2" t="s">
        <v>4647</v>
      </c>
      <c r="U42" s="28" t="str">
        <f>IF(G42=0,"",_xlfn.MINIFS('PO Details'!$I:$I,'PO Details'!$D:$D,Planning!$B42,'PO Details'!$L:$L,Planning!$E42))</f>
        <v/>
      </c>
      <c r="V42" s="29" t="s">
        <v>4640</v>
      </c>
      <c r="W42" t="str">
        <f t="shared" si="3"/>
        <v>Max</v>
      </c>
      <c r="X42" s="2">
        <v>120</v>
      </c>
    </row>
    <row r="43" spans="1:24" x14ac:dyDescent="0.25">
      <c r="A43" s="11" t="s">
        <v>4617</v>
      </c>
      <c r="B43" s="22" t="s">
        <v>18</v>
      </c>
      <c r="C43" s="22"/>
      <c r="D43" s="22" t="s">
        <v>19</v>
      </c>
      <c r="E43" s="31" t="s">
        <v>15</v>
      </c>
      <c r="F43" s="12">
        <f>SUMIFS('Inventory Details'!$H:$H,'Inventory Details'!$B:$B,$B43,'Inventory Details'!$E:$E,$E43)</f>
        <v>0</v>
      </c>
      <c r="G43" s="12">
        <f>SUMIFS('PO Details'!$H:$H,'PO Details'!$D:$D,Planning!$B43,'PO Details'!$L:$L,$E43)</f>
        <v>0</v>
      </c>
      <c r="H43" s="12">
        <f>SUMIFS('SO Details'!$G:$G,'SO Details'!$D:$D,Planning!$B43,'SO Details'!$K:$K,$E43)</f>
        <v>0</v>
      </c>
      <c r="I43" s="20">
        <f>IF(COUNTIFS($C:$C,B43)&gt;1,SUMIFS('Sales Hx'!$Q:$Q,'Sales Hx'!$B:$B,_xlfn.XLOOKUP(B43,C:C,B:B),'Sales Hx'!$D:$D,Planning!$E43),SUMIFS('Sales Hx'!$Q:$Q,'Sales Hx'!$B:$B,Planning!$B43,'Sales Hx'!$D:$D,Planning!$E43))</f>
        <v>0</v>
      </c>
      <c r="J43" s="16">
        <f>IF(COUNTIFS($C:$C,B43)&gt;1,SUMIFS('Sales Hx'!$S:$S,'Sales Hx'!$B:$B,_xlfn.XLOOKUP(B43,C:C,B:B),'Sales Hx'!$D:$D,E43),SUMIFS('Sales Hx'!$S:$S,'Sales Hx'!$B:$B,$B43,'Sales Hx'!$D:$D,$E43))</f>
        <v>0</v>
      </c>
      <c r="K43" s="16">
        <f t="shared" si="4"/>
        <v>0</v>
      </c>
      <c r="L43" s="12">
        <f>IF(M43&lt;&gt;"",M43,IF(COUNTIFS($C:$C,B43)&gt;1,SUMIFS('Sales Hx'!V:V,'Sales Hx'!$B:$B,_xlfn.XLOOKUP(B43,C:C,B:B),'Sales Hx'!$D:$D,$E43),SUMIFS('Sales Hx'!V:V,'Sales Hx'!$B:$B,$B43,'Sales Hx'!$D:$D,$E43)))</f>
        <v>0</v>
      </c>
      <c r="M43" s="12">
        <v>0</v>
      </c>
      <c r="N43" s="15">
        <f t="shared" si="5"/>
        <v>0</v>
      </c>
      <c r="O43" s="21">
        <f t="shared" si="1"/>
        <v>0</v>
      </c>
      <c r="P43" s="24">
        <v>52</v>
      </c>
      <c r="Q43" s="18">
        <f t="shared" si="2"/>
        <v>0</v>
      </c>
      <c r="R43" s="2">
        <v>1</v>
      </c>
      <c r="S43" s="2">
        <v>120</v>
      </c>
      <c r="T43" s="2" t="s">
        <v>4647</v>
      </c>
      <c r="U43" s="28" t="str">
        <f>IF(G43=0,"",_xlfn.MINIFS('PO Details'!$I:$I,'PO Details'!$D:$D,Planning!$B43,'PO Details'!$L:$L,Planning!$E43))</f>
        <v/>
      </c>
      <c r="V43" s="29" t="s">
        <v>4640</v>
      </c>
      <c r="W43" t="str">
        <f t="shared" si="3"/>
        <v>Max</v>
      </c>
      <c r="X43" s="2">
        <v>120</v>
      </c>
    </row>
    <row r="44" spans="1:24" x14ac:dyDescent="0.25">
      <c r="A44" s="11"/>
      <c r="B44" s="22" t="s">
        <v>663</v>
      </c>
      <c r="C44" s="22"/>
      <c r="D44" s="22" t="s">
        <v>664</v>
      </c>
      <c r="E44" s="31" t="s">
        <v>113</v>
      </c>
      <c r="F44" s="12">
        <f>SUMIFS('Inventory Details'!$H:$H,'Inventory Details'!$B:$B,$B44,'Inventory Details'!$E:$E,$E44)</f>
        <v>2</v>
      </c>
      <c r="G44" s="12">
        <f>SUMIFS('PO Details'!$H:$H,'PO Details'!$D:$D,Planning!$B44,'PO Details'!$L:$L,$E44)</f>
        <v>0</v>
      </c>
      <c r="H44" s="12">
        <f>SUMIFS('SO Details'!$G:$G,'SO Details'!$D:$D,Planning!$B44,'SO Details'!$K:$K,$E44)</f>
        <v>0</v>
      </c>
      <c r="I44" s="20">
        <f>IF(COUNTIFS($C:$C,B44)&gt;1,SUMIFS('Sales Hx'!$Q:$Q,'Sales Hx'!$B:$B,_xlfn.XLOOKUP(B44,C:C,B:B),'Sales Hx'!$D:$D,Planning!$E44),SUMIFS('Sales Hx'!$Q:$Q,'Sales Hx'!$B:$B,Planning!$B44,'Sales Hx'!$D:$D,Planning!$E44))</f>
        <v>0</v>
      </c>
      <c r="J44" s="16">
        <f>IF(COUNTIFS($C:$C,B44)&gt;1,SUMIFS('Sales Hx'!$S:$S,'Sales Hx'!$B:$B,_xlfn.XLOOKUP(B44,C:C,B:B),'Sales Hx'!$D:$D,E44),SUMIFS('Sales Hx'!$S:$S,'Sales Hx'!$B:$B,$B44,'Sales Hx'!$D:$D,$E44))</f>
        <v>3.2894736842105261E-2</v>
      </c>
      <c r="K44" s="16">
        <f t="shared" si="4"/>
        <v>0</v>
      </c>
      <c r="L44" s="12">
        <f>IF(M44&lt;&gt;"",M44,IF(COUNTIFS($C:$C,B44)&gt;1,SUMIFS('Sales Hx'!V:V,'Sales Hx'!$B:$B,_xlfn.XLOOKUP(B44,C:C,B:B),'Sales Hx'!$D:$D,$E44),SUMIFS('Sales Hx'!V:V,'Sales Hx'!$B:$B,$B44,'Sales Hx'!$D:$D,$E44)))</f>
        <v>0</v>
      </c>
      <c r="M44" s="12">
        <v>0</v>
      </c>
      <c r="N44" s="15">
        <f t="shared" si="5"/>
        <v>3.2894736842105261E-2</v>
      </c>
      <c r="O44" s="21">
        <f t="shared" si="1"/>
        <v>0</v>
      </c>
      <c r="P44" s="24">
        <v>52</v>
      </c>
      <c r="Q44" s="18">
        <f t="shared" si="2"/>
        <v>0</v>
      </c>
      <c r="R44" s="2">
        <v>1</v>
      </c>
      <c r="S44" s="2">
        <v>120</v>
      </c>
      <c r="T44" s="2" t="s">
        <v>4647</v>
      </c>
      <c r="U44" s="28" t="str">
        <f>IF(G44=0,"",_xlfn.MINIFS('PO Details'!$I:$I,'PO Details'!$D:$D,Planning!$B44,'PO Details'!$L:$L,Planning!$E44))</f>
        <v/>
      </c>
      <c r="V44" s="29" t="s">
        <v>4640</v>
      </c>
      <c r="W44" t="str">
        <f t="shared" si="3"/>
        <v>Max</v>
      </c>
      <c r="X44" s="2">
        <v>120</v>
      </c>
    </row>
    <row r="45" spans="1:24" x14ac:dyDescent="0.25">
      <c r="A45" s="11"/>
      <c r="B45" s="22" t="s">
        <v>663</v>
      </c>
      <c r="C45" s="22"/>
      <c r="D45" s="22" t="s">
        <v>664</v>
      </c>
      <c r="E45" s="31" t="s">
        <v>109</v>
      </c>
      <c r="F45" s="12">
        <f>SUMIFS('Inventory Details'!$H:$H,'Inventory Details'!$B:$B,$B45,'Inventory Details'!$E:$E,$E45)</f>
        <v>6</v>
      </c>
      <c r="G45" s="12">
        <f>SUMIFS('PO Details'!$H:$H,'PO Details'!$D:$D,Planning!$B45,'PO Details'!$L:$L,$E45)</f>
        <v>0</v>
      </c>
      <c r="H45" s="12">
        <f>SUMIFS('SO Details'!$G:$G,'SO Details'!$D:$D,Planning!$B45,'SO Details'!$K:$K,$E45)</f>
        <v>0</v>
      </c>
      <c r="I45" s="20">
        <f>IF(COUNTIFS($C:$C,B45)&gt;1,SUMIFS('Sales Hx'!$Q:$Q,'Sales Hx'!$B:$B,_xlfn.XLOOKUP(B45,C:C,B:B),'Sales Hx'!$D:$D,Planning!$E45),SUMIFS('Sales Hx'!$Q:$Q,'Sales Hx'!$B:$B,Planning!$B45,'Sales Hx'!$D:$D,Planning!$E45))</f>
        <v>0</v>
      </c>
      <c r="J45" s="16">
        <f>IF(COUNTIFS($C:$C,B45)&gt;1,SUMIFS('Sales Hx'!$S:$S,'Sales Hx'!$B:$B,_xlfn.XLOOKUP(B45,C:C,B:B),'Sales Hx'!$D:$D,E45),SUMIFS('Sales Hx'!$S:$S,'Sales Hx'!$B:$B,$B45,'Sales Hx'!$D:$D,$E45))</f>
        <v>0</v>
      </c>
      <c r="K45" s="16">
        <f t="shared" si="4"/>
        <v>0</v>
      </c>
      <c r="L45" s="12">
        <f>IF(M45&lt;&gt;"",M45,IF(COUNTIFS($C:$C,B45)&gt;1,SUMIFS('Sales Hx'!V:V,'Sales Hx'!$B:$B,_xlfn.XLOOKUP(B45,C:C,B:B),'Sales Hx'!$D:$D,$E45),SUMIFS('Sales Hx'!V:V,'Sales Hx'!$B:$B,$B45,'Sales Hx'!$D:$D,$E45)))</f>
        <v>0</v>
      </c>
      <c r="M45" s="12">
        <v>0</v>
      </c>
      <c r="N45" s="15">
        <f t="shared" si="5"/>
        <v>0</v>
      </c>
      <c r="O45" s="21">
        <f t="shared" si="1"/>
        <v>0</v>
      </c>
      <c r="P45" s="24">
        <v>52</v>
      </c>
      <c r="Q45" s="18">
        <f t="shared" si="2"/>
        <v>0</v>
      </c>
      <c r="R45" s="2">
        <v>1</v>
      </c>
      <c r="S45" s="2">
        <v>120</v>
      </c>
      <c r="T45" s="2" t="s">
        <v>4647</v>
      </c>
      <c r="U45" s="28" t="str">
        <f>IF(G45=0,"",_xlfn.MINIFS('PO Details'!$I:$I,'PO Details'!$D:$D,Planning!$B45,'PO Details'!$L:$L,Planning!$E45))</f>
        <v/>
      </c>
      <c r="V45" s="29" t="s">
        <v>4640</v>
      </c>
      <c r="W45" t="str">
        <f t="shared" si="3"/>
        <v>Max</v>
      </c>
      <c r="X45" s="2">
        <v>120</v>
      </c>
    </row>
    <row r="46" spans="1:24" x14ac:dyDescent="0.25">
      <c r="A46" s="11"/>
      <c r="B46" s="22" t="s">
        <v>665</v>
      </c>
      <c r="C46" s="22"/>
      <c r="D46" s="22" t="s">
        <v>666</v>
      </c>
      <c r="E46" s="31" t="s">
        <v>113</v>
      </c>
      <c r="F46" s="12">
        <f>SUMIFS('Inventory Details'!$H:$H,'Inventory Details'!$B:$B,$B46,'Inventory Details'!$E:$E,$E46)</f>
        <v>6</v>
      </c>
      <c r="G46" s="12">
        <f>SUMIFS('PO Details'!$H:$H,'PO Details'!$D:$D,Planning!$B46,'PO Details'!$L:$L,$E46)</f>
        <v>8</v>
      </c>
      <c r="H46" s="12">
        <f>SUMIFS('SO Details'!$G:$G,'SO Details'!$D:$D,Planning!$B46,'SO Details'!$K:$K,$E46)</f>
        <v>0</v>
      </c>
      <c r="I46" s="20">
        <f>IF(COUNTIFS($C:$C,B46)&gt;1,SUMIFS('Sales Hx'!$Q:$Q,'Sales Hx'!$B:$B,_xlfn.XLOOKUP(B46,C:C,B:B),'Sales Hx'!$D:$D,Planning!$E46),SUMIFS('Sales Hx'!$Q:$Q,'Sales Hx'!$B:$B,Planning!$B46,'Sales Hx'!$D:$D,Planning!$E46))</f>
        <v>0</v>
      </c>
      <c r="J46" s="16">
        <f>IF(COUNTIFS($C:$C,B46)&gt;1,SUMIFS('Sales Hx'!$S:$S,'Sales Hx'!$B:$B,_xlfn.XLOOKUP(B46,C:C,B:B),'Sales Hx'!$D:$D,E46),SUMIFS('Sales Hx'!$S:$S,'Sales Hx'!$B:$B,$B46,'Sales Hx'!$D:$D,$E46))</f>
        <v>0</v>
      </c>
      <c r="K46" s="16">
        <f t="shared" si="4"/>
        <v>0</v>
      </c>
      <c r="L46" s="12">
        <f>IF(M46&lt;&gt;"",M46,IF(COUNTIFS($C:$C,B46)&gt;1,SUMIFS('Sales Hx'!V:V,'Sales Hx'!$B:$B,_xlfn.XLOOKUP(B46,C:C,B:B),'Sales Hx'!$D:$D,$E46),SUMIFS('Sales Hx'!V:V,'Sales Hx'!$B:$B,$B46,'Sales Hx'!$D:$D,$E46)))</f>
        <v>0</v>
      </c>
      <c r="M46" s="12">
        <v>0</v>
      </c>
      <c r="N46" s="15">
        <f t="shared" si="5"/>
        <v>0</v>
      </c>
      <c r="O46" s="21">
        <f t="shared" si="1"/>
        <v>0</v>
      </c>
      <c r="P46" s="24">
        <v>52</v>
      </c>
      <c r="Q46" s="18">
        <f t="shared" si="2"/>
        <v>0</v>
      </c>
      <c r="R46" s="2">
        <v>1</v>
      </c>
      <c r="S46" s="2">
        <v>120</v>
      </c>
      <c r="T46" s="2" t="s">
        <v>4647</v>
      </c>
      <c r="U46" s="28">
        <f>IF(G46=0,"",_xlfn.MINIFS('PO Details'!$I:$I,'PO Details'!$D:$D,Planning!$B46,'PO Details'!$L:$L,Planning!$E46))</f>
        <v>45443</v>
      </c>
      <c r="V46" s="29" t="s">
        <v>4640</v>
      </c>
      <c r="W46" t="str">
        <f t="shared" si="3"/>
        <v>Max</v>
      </c>
      <c r="X46" s="2">
        <v>120</v>
      </c>
    </row>
    <row r="47" spans="1:24" x14ac:dyDescent="0.25">
      <c r="A47" s="11"/>
      <c r="B47" s="22" t="s">
        <v>667</v>
      </c>
      <c r="C47" s="22"/>
      <c r="D47" s="22" t="s">
        <v>668</v>
      </c>
      <c r="E47" s="31" t="s">
        <v>106</v>
      </c>
      <c r="F47" s="12">
        <f>SUMIFS('Inventory Details'!$H:$H,'Inventory Details'!$B:$B,$B47,'Inventory Details'!$E:$E,$E47)</f>
        <v>29</v>
      </c>
      <c r="G47" s="12">
        <f>SUMIFS('PO Details'!$H:$H,'PO Details'!$D:$D,Planning!$B47,'PO Details'!$L:$L,$E47)</f>
        <v>0</v>
      </c>
      <c r="H47" s="12">
        <f>SUMIFS('SO Details'!$G:$G,'SO Details'!$D:$D,Planning!$B47,'SO Details'!$K:$K,$E47)</f>
        <v>0</v>
      </c>
      <c r="I47" s="20">
        <f>IF(COUNTIFS($C:$C,B47)&gt;1,SUMIFS('Sales Hx'!$Q:$Q,'Sales Hx'!$B:$B,_xlfn.XLOOKUP(B47,C:C,B:B),'Sales Hx'!$D:$D,Planning!$E47),SUMIFS('Sales Hx'!$Q:$Q,'Sales Hx'!$B:$B,Planning!$B47,'Sales Hx'!$D:$D,Planning!$E47))</f>
        <v>2.8</v>
      </c>
      <c r="J47" s="16">
        <f>IF(COUNTIFS($C:$C,B47)&gt;1,SUMIFS('Sales Hx'!$S:$S,'Sales Hx'!$B:$B,_xlfn.XLOOKUP(B47,C:C,B:B),'Sales Hx'!$D:$D,E47),SUMIFS('Sales Hx'!$S:$S,'Sales Hx'!$B:$B,$B47,'Sales Hx'!$D:$D,$E47))</f>
        <v>6.25E-2</v>
      </c>
      <c r="K47" s="16">
        <f t="shared" si="4"/>
        <v>10.357142857142858</v>
      </c>
      <c r="L47" s="12">
        <f>IF(M47&lt;&gt;"",M47,IF(COUNTIFS($C:$C,B47)&gt;1,SUMIFS('Sales Hx'!V:V,'Sales Hx'!$B:$B,_xlfn.XLOOKUP(B47,C:C,B:B),'Sales Hx'!$D:$D,$E47),SUMIFS('Sales Hx'!V:V,'Sales Hx'!$B:$B,$B47,'Sales Hx'!$D:$D,$E47)))</f>
        <v>0</v>
      </c>
      <c r="M47" s="12">
        <v>0</v>
      </c>
      <c r="N47" s="15">
        <f t="shared" si="5"/>
        <v>6.25E-2</v>
      </c>
      <c r="O47" s="21">
        <f t="shared" si="1"/>
        <v>0</v>
      </c>
      <c r="P47" s="24">
        <v>52</v>
      </c>
      <c r="Q47" s="18">
        <f t="shared" si="2"/>
        <v>0</v>
      </c>
      <c r="R47" s="2">
        <v>1</v>
      </c>
      <c r="S47" s="2">
        <v>120</v>
      </c>
      <c r="T47" s="2" t="s">
        <v>4647</v>
      </c>
      <c r="U47" s="28" t="str">
        <f>IF(G47=0,"",_xlfn.MINIFS('PO Details'!$I:$I,'PO Details'!$D:$D,Planning!$B47,'PO Details'!$L:$L,Planning!$E47))</f>
        <v/>
      </c>
      <c r="V47" s="29" t="s">
        <v>4640</v>
      </c>
      <c r="W47" t="str">
        <f t="shared" si="3"/>
        <v>Max</v>
      </c>
      <c r="X47" s="2">
        <v>120</v>
      </c>
    </row>
    <row r="48" spans="1:24" x14ac:dyDescent="0.25">
      <c r="A48" s="11"/>
      <c r="B48" s="22" t="s">
        <v>667</v>
      </c>
      <c r="C48" s="22"/>
      <c r="D48" s="22" t="s">
        <v>668</v>
      </c>
      <c r="E48" s="31" t="s">
        <v>861</v>
      </c>
      <c r="F48" s="12">
        <f>SUMIFS('Inventory Details'!$H:$H,'Inventory Details'!$B:$B,$B48,'Inventory Details'!$E:$E,$E48)</f>
        <v>0</v>
      </c>
      <c r="G48" s="12">
        <f>SUMIFS('PO Details'!$H:$H,'PO Details'!$D:$D,Planning!$B48,'PO Details'!$L:$L,$E48)</f>
        <v>0</v>
      </c>
      <c r="H48" s="12">
        <f>SUMIFS('SO Details'!$G:$G,'SO Details'!$D:$D,Planning!$B48,'SO Details'!$K:$K,$E48)</f>
        <v>1</v>
      </c>
      <c r="I48" s="20">
        <f>IF(COUNTIFS($C:$C,B48)&gt;1,SUMIFS('Sales Hx'!$Q:$Q,'Sales Hx'!$B:$B,_xlfn.XLOOKUP(B48,C:C,B:B),'Sales Hx'!$D:$D,Planning!$E48),SUMIFS('Sales Hx'!$Q:$Q,'Sales Hx'!$B:$B,Planning!$B48,'Sales Hx'!$D:$D,Planning!$E48))</f>
        <v>0</v>
      </c>
      <c r="J48" s="16">
        <f>IF(COUNTIFS($C:$C,B48)&gt;1,SUMIFS('Sales Hx'!$S:$S,'Sales Hx'!$B:$B,_xlfn.XLOOKUP(B48,C:C,B:B),'Sales Hx'!$D:$D,E48),SUMIFS('Sales Hx'!$S:$S,'Sales Hx'!$B:$B,$B48,'Sales Hx'!$D:$D,$E48))</f>
        <v>3.2894736842105261E-2</v>
      </c>
      <c r="K48" s="16">
        <f t="shared" si="4"/>
        <v>0</v>
      </c>
      <c r="L48" s="12">
        <f>IF(M48&lt;&gt;"",M48,IF(COUNTIFS($C:$C,B48)&gt;1,SUMIFS('Sales Hx'!V:V,'Sales Hx'!$B:$B,_xlfn.XLOOKUP(B48,C:C,B:B),'Sales Hx'!$D:$D,$E48),SUMIFS('Sales Hx'!V:V,'Sales Hx'!$B:$B,$B48,'Sales Hx'!$D:$D,$E48)))</f>
        <v>0</v>
      </c>
      <c r="M48" s="12">
        <v>0</v>
      </c>
      <c r="N48" s="15">
        <f t="shared" si="5"/>
        <v>3.2894736842105261E-2</v>
      </c>
      <c r="O48" s="21">
        <f t="shared" si="1"/>
        <v>5</v>
      </c>
      <c r="P48" s="24">
        <v>52</v>
      </c>
      <c r="Q48" s="18">
        <f t="shared" si="2"/>
        <v>260</v>
      </c>
      <c r="R48" s="2">
        <v>1</v>
      </c>
      <c r="S48" s="2">
        <v>120</v>
      </c>
      <c r="T48" s="2" t="s">
        <v>4647</v>
      </c>
      <c r="U48" s="28" t="str">
        <f>IF(G48=0,"",_xlfn.MINIFS('PO Details'!$I:$I,'PO Details'!$D:$D,Planning!$B48,'PO Details'!$L:$L,Planning!$E48))</f>
        <v/>
      </c>
      <c r="V48" s="29" t="s">
        <v>4640</v>
      </c>
      <c r="W48" t="str">
        <f t="shared" si="3"/>
        <v/>
      </c>
      <c r="X48" s="2">
        <v>120</v>
      </c>
    </row>
    <row r="49" spans="1:24" x14ac:dyDescent="0.25">
      <c r="A49" s="11"/>
      <c r="B49" s="22" t="s">
        <v>2183</v>
      </c>
      <c r="C49" s="22"/>
      <c r="D49" s="22"/>
      <c r="E49" s="31" t="s">
        <v>4746</v>
      </c>
      <c r="F49" s="12">
        <f>SUMIFS('Inventory Details'!$H:$H,'Inventory Details'!$B:$B,$B49,'Inventory Details'!$E:$E,$E49)</f>
        <v>0</v>
      </c>
      <c r="G49" s="12">
        <f>SUMIFS('PO Details'!$H:$H,'PO Details'!$D:$D,Planning!$B49,'PO Details'!$L:$L,$E49)</f>
        <v>0</v>
      </c>
      <c r="H49" s="12">
        <f>SUMIFS('SO Details'!$G:$G,'SO Details'!$D:$D,Planning!$B49,'SO Details'!$K:$K,$E49)</f>
        <v>0</v>
      </c>
      <c r="I49" s="20">
        <f>IF(COUNTIFS($C:$C,B49)&gt;1,SUMIFS('Sales Hx'!$Q:$Q,'Sales Hx'!$B:$B,_xlfn.XLOOKUP(B49,C:C,B:B),'Sales Hx'!$D:$D,Planning!$E49),SUMIFS('Sales Hx'!$Q:$Q,'Sales Hx'!$B:$B,Planning!$B49,'Sales Hx'!$D:$D,Planning!$E49))</f>
        <v>0</v>
      </c>
      <c r="J49" s="16">
        <f>IF(COUNTIFS($C:$C,B49)&gt;1,SUMIFS('Sales Hx'!$S:$S,'Sales Hx'!$B:$B,_xlfn.XLOOKUP(B49,C:C,B:B),'Sales Hx'!$D:$D,E49),SUMIFS('Sales Hx'!$S:$S,'Sales Hx'!$B:$B,$B49,'Sales Hx'!$D:$D,$E49))</f>
        <v>3.2894736842105261E-2</v>
      </c>
      <c r="K49" s="16">
        <f t="shared" si="4"/>
        <v>0</v>
      </c>
      <c r="L49" s="12">
        <f>IF(M49&lt;&gt;"",M49,IF(COUNTIFS($C:$C,B49)&gt;1,SUMIFS('Sales Hx'!V:V,'Sales Hx'!$B:$B,_xlfn.XLOOKUP(B49,C:C,B:B),'Sales Hx'!$D:$D,$E49),SUMIFS('Sales Hx'!V:V,'Sales Hx'!$B:$B,$B49,'Sales Hx'!$D:$D,$E49)))</f>
        <v>0</v>
      </c>
      <c r="M49" s="12">
        <v>0</v>
      </c>
      <c r="N49" s="15">
        <f t="shared" si="5"/>
        <v>3.2894736842105261E-2</v>
      </c>
      <c r="O49" s="21">
        <f t="shared" si="1"/>
        <v>0</v>
      </c>
      <c r="P49" s="24">
        <v>0</v>
      </c>
      <c r="Q49" s="18">
        <f t="shared" si="2"/>
        <v>0</v>
      </c>
      <c r="R49" s="2">
        <v>1</v>
      </c>
      <c r="S49" s="2">
        <v>120</v>
      </c>
      <c r="T49" s="2" t="s">
        <v>4646</v>
      </c>
      <c r="U49" s="28" t="str">
        <f>IF(G49=0,"",_xlfn.MINIFS('PO Details'!$I:$I,'PO Details'!$D:$D,Planning!$B49,'PO Details'!$L:$L,Planning!$E49))</f>
        <v/>
      </c>
      <c r="V49" s="29" t="s">
        <v>4640</v>
      </c>
      <c r="W49" t="str">
        <f t="shared" si="3"/>
        <v>Max</v>
      </c>
      <c r="X49" s="2">
        <v>120</v>
      </c>
    </row>
    <row r="50" spans="1:24" x14ac:dyDescent="0.25">
      <c r="A50" s="11" t="s">
        <v>4617</v>
      </c>
      <c r="B50" s="22" t="s">
        <v>20</v>
      </c>
      <c r="C50" s="22"/>
      <c r="D50" s="22" t="s">
        <v>21</v>
      </c>
      <c r="E50" s="31" t="s">
        <v>109</v>
      </c>
      <c r="F50" s="12">
        <f>SUMIFS('Inventory Details'!$H:$H,'Inventory Details'!$B:$B,$B50,'Inventory Details'!$E:$E,$E50)</f>
        <v>20</v>
      </c>
      <c r="G50" s="12">
        <f>SUMIFS('PO Details'!$H:$H,'PO Details'!$D:$D,Planning!$B50,'PO Details'!$L:$L,$E50)</f>
        <v>30</v>
      </c>
      <c r="H50" s="12">
        <f>SUMIFS('SO Details'!$G:$G,'SO Details'!$D:$D,Planning!$B50,'SO Details'!$K:$K,$E50)</f>
        <v>0</v>
      </c>
      <c r="I50" s="20">
        <f>IF(COUNTIFS($C:$C,B50)&gt;1,SUMIFS('Sales Hx'!$Q:$Q,'Sales Hx'!$B:$B,_xlfn.XLOOKUP(B50,C:C,B:B),'Sales Hx'!$D:$D,Planning!$E50),SUMIFS('Sales Hx'!$Q:$Q,'Sales Hx'!$B:$B,Planning!$B50,'Sales Hx'!$D:$D,Planning!$E50))</f>
        <v>22.4</v>
      </c>
      <c r="J50" s="16">
        <f>IF(COUNTIFS($C:$C,B50)&gt;1,SUMIFS('Sales Hx'!$S:$S,'Sales Hx'!$B:$B,_xlfn.XLOOKUP(B50,C:C,B:B),'Sales Hx'!$D:$D,E50),SUMIFS('Sales Hx'!$S:$S,'Sales Hx'!$B:$B,$B50,'Sales Hx'!$D:$D,$E50))</f>
        <v>0.42105263157894735</v>
      </c>
      <c r="K50" s="16">
        <f t="shared" si="4"/>
        <v>2.2321428571428572</v>
      </c>
      <c r="L50" s="12">
        <f>IF(M50&lt;&gt;"",M50,IF(COUNTIFS($C:$C,B50)&gt;1,SUMIFS('Sales Hx'!V:V,'Sales Hx'!$B:$B,_xlfn.XLOOKUP(B50,C:C,B:B),'Sales Hx'!$D:$D,$E50),SUMIFS('Sales Hx'!V:V,'Sales Hx'!$B:$B,$B50,'Sales Hx'!$D:$D,$E50)))</f>
        <v>0</v>
      </c>
      <c r="M50" s="12">
        <v>0</v>
      </c>
      <c r="N50" s="15">
        <f t="shared" si="5"/>
        <v>0.42105263157894735</v>
      </c>
      <c r="O50" s="21">
        <f t="shared" si="1"/>
        <v>0</v>
      </c>
      <c r="P50" s="24">
        <v>990</v>
      </c>
      <c r="Q50" s="18">
        <f t="shared" si="2"/>
        <v>0</v>
      </c>
      <c r="R50" s="2">
        <v>1</v>
      </c>
      <c r="S50" s="2">
        <v>120</v>
      </c>
      <c r="T50" s="2" t="s">
        <v>4647</v>
      </c>
      <c r="U50" s="28">
        <f>IF(G50=0,"",_xlfn.MINIFS('PO Details'!$I:$I,'PO Details'!$D:$D,Planning!$B50,'PO Details'!$L:$L,Planning!$E50))</f>
        <v>45443</v>
      </c>
      <c r="V50" s="29" t="s">
        <v>4640</v>
      </c>
      <c r="W50" t="str">
        <f t="shared" si="3"/>
        <v/>
      </c>
      <c r="X50" s="2">
        <v>120</v>
      </c>
    </row>
    <row r="51" spans="1:24" x14ac:dyDescent="0.25">
      <c r="A51" s="11" t="s">
        <v>4617</v>
      </c>
      <c r="B51" s="22" t="s">
        <v>20</v>
      </c>
      <c r="C51" s="22"/>
      <c r="D51" s="22" t="s">
        <v>21</v>
      </c>
      <c r="E51" s="31" t="s">
        <v>106</v>
      </c>
      <c r="F51" s="12">
        <f>SUMIFS('Inventory Details'!$H:$H,'Inventory Details'!$B:$B,$B51,'Inventory Details'!$E:$E,$E51)</f>
        <v>57</v>
      </c>
      <c r="G51" s="12">
        <f>SUMIFS('PO Details'!$H:$H,'PO Details'!$D:$D,Planning!$B51,'PO Details'!$L:$L,$E51)</f>
        <v>35</v>
      </c>
      <c r="H51" s="12">
        <f>SUMIFS('SO Details'!$G:$G,'SO Details'!$D:$D,Planning!$B51,'SO Details'!$K:$K,$E51)</f>
        <v>8</v>
      </c>
      <c r="I51" s="20">
        <f>IF(COUNTIFS($C:$C,B51)&gt;1,SUMIFS('Sales Hx'!$Q:$Q,'Sales Hx'!$B:$B,_xlfn.XLOOKUP(B51,C:C,B:B),'Sales Hx'!$D:$D,Planning!$E51),SUMIFS('Sales Hx'!$Q:$Q,'Sales Hx'!$B:$B,Planning!$B51,'Sales Hx'!$D:$D,Planning!$E51))</f>
        <v>65.8</v>
      </c>
      <c r="J51" s="16">
        <f>IF(COUNTIFS($C:$C,B51)&gt;1,SUMIFS('Sales Hx'!$S:$S,'Sales Hx'!$B:$B,_xlfn.XLOOKUP(B51,C:C,B:B),'Sales Hx'!$D:$D,E51),SUMIFS('Sales Hx'!$S:$S,'Sales Hx'!$B:$B,$B51,'Sales Hx'!$D:$D,$E51))</f>
        <v>0.55336257309941517</v>
      </c>
      <c r="K51" s="16">
        <f t="shared" si="4"/>
        <v>1.3981762917933132</v>
      </c>
      <c r="L51" s="12">
        <f>IF(M51&lt;&gt;"",M51,IF(COUNTIFS($C:$C,B51)&gt;1,SUMIFS('Sales Hx'!V:V,'Sales Hx'!$B:$B,_xlfn.XLOOKUP(B51,C:C,B:B),'Sales Hx'!$D:$D,$E51),SUMIFS('Sales Hx'!V:V,'Sales Hx'!$B:$B,$B51,'Sales Hx'!$D:$D,$E51)))</f>
        <v>0</v>
      </c>
      <c r="M51" s="12">
        <v>0</v>
      </c>
      <c r="N51" s="15">
        <f t="shared" si="5"/>
        <v>0.55336257309941517</v>
      </c>
      <c r="O51" s="21">
        <f t="shared" si="1"/>
        <v>0</v>
      </c>
      <c r="P51" s="24">
        <v>990</v>
      </c>
      <c r="Q51" s="18">
        <f t="shared" si="2"/>
        <v>0</v>
      </c>
      <c r="R51" s="2">
        <v>1</v>
      </c>
      <c r="S51" s="2">
        <v>120</v>
      </c>
      <c r="T51" s="2" t="s">
        <v>4647</v>
      </c>
      <c r="U51" s="28">
        <f>IF(G51=0,"",_xlfn.MINIFS('PO Details'!$I:$I,'PO Details'!$D:$D,Planning!$B51,'PO Details'!$L:$L,Planning!$E51))</f>
        <v>45443</v>
      </c>
      <c r="V51" s="29" t="s">
        <v>4640</v>
      </c>
      <c r="W51" t="str">
        <f t="shared" si="3"/>
        <v/>
      </c>
      <c r="X51" s="2">
        <v>120</v>
      </c>
    </row>
    <row r="52" spans="1:24" x14ac:dyDescent="0.25">
      <c r="A52" s="11" t="s">
        <v>4617</v>
      </c>
      <c r="B52" s="22" t="s">
        <v>20</v>
      </c>
      <c r="C52" s="22"/>
      <c r="D52" s="22" t="s">
        <v>21</v>
      </c>
      <c r="E52" s="31" t="s">
        <v>113</v>
      </c>
      <c r="F52" s="12">
        <f>SUMIFS('Inventory Details'!$H:$H,'Inventory Details'!$B:$B,$B52,'Inventory Details'!$E:$E,$E52)</f>
        <v>10</v>
      </c>
      <c r="G52" s="12">
        <f>SUMIFS('PO Details'!$H:$H,'PO Details'!$D:$D,Planning!$B52,'PO Details'!$L:$L,$E52)</f>
        <v>20</v>
      </c>
      <c r="H52" s="12">
        <f>SUMIFS('SO Details'!$G:$G,'SO Details'!$D:$D,Planning!$B52,'SO Details'!$K:$K,$E52)</f>
        <v>0</v>
      </c>
      <c r="I52" s="20">
        <f>IF(COUNTIFS($C:$C,B52)&gt;1,SUMIFS('Sales Hx'!$Q:$Q,'Sales Hx'!$B:$B,_xlfn.XLOOKUP(B52,C:C,B:B),'Sales Hx'!$D:$D,Planning!$E52),SUMIFS('Sales Hx'!$Q:$Q,'Sales Hx'!$B:$B,Planning!$B52,'Sales Hx'!$D:$D,Planning!$E52))</f>
        <v>11.2</v>
      </c>
      <c r="J52" s="16">
        <f>IF(COUNTIFS($C:$C,B52)&gt;1,SUMIFS('Sales Hx'!$S:$S,'Sales Hx'!$B:$B,_xlfn.XLOOKUP(B52,C:C,B:B),'Sales Hx'!$D:$D,E52),SUMIFS('Sales Hx'!$S:$S,'Sales Hx'!$B:$B,$B52,'Sales Hx'!$D:$D,$E52))</f>
        <v>0.23464912280701758</v>
      </c>
      <c r="K52" s="16">
        <f t="shared" si="4"/>
        <v>2.6785714285714288</v>
      </c>
      <c r="L52" s="12">
        <f>IF(M52&lt;&gt;"",M52,IF(COUNTIFS($C:$C,B52)&gt;1,SUMIFS('Sales Hx'!V:V,'Sales Hx'!$B:$B,_xlfn.XLOOKUP(B52,C:C,B:B),'Sales Hx'!$D:$D,$E52),SUMIFS('Sales Hx'!V:V,'Sales Hx'!$B:$B,$B52,'Sales Hx'!$D:$D,$E52)))</f>
        <v>0</v>
      </c>
      <c r="M52" s="12">
        <v>0</v>
      </c>
      <c r="N52" s="15">
        <f t="shared" si="5"/>
        <v>0.23464912280701758</v>
      </c>
      <c r="O52" s="21">
        <f t="shared" si="1"/>
        <v>0</v>
      </c>
      <c r="P52" s="24">
        <v>990</v>
      </c>
      <c r="Q52" s="18">
        <f t="shared" si="2"/>
        <v>0</v>
      </c>
      <c r="R52" s="2">
        <v>1</v>
      </c>
      <c r="S52" s="2">
        <v>120</v>
      </c>
      <c r="T52" s="2" t="s">
        <v>4647</v>
      </c>
      <c r="U52" s="28">
        <f>IF(G52=0,"",_xlfn.MINIFS('PO Details'!$I:$I,'PO Details'!$D:$D,Planning!$B52,'PO Details'!$L:$L,Planning!$E52))</f>
        <v>45443</v>
      </c>
      <c r="V52" s="29" t="s">
        <v>4640</v>
      </c>
      <c r="W52" t="str">
        <f t="shared" si="3"/>
        <v/>
      </c>
      <c r="X52" s="2">
        <v>120</v>
      </c>
    </row>
    <row r="53" spans="1:24" x14ac:dyDescent="0.25">
      <c r="A53" s="11" t="s">
        <v>4617</v>
      </c>
      <c r="B53" s="22" t="s">
        <v>20</v>
      </c>
      <c r="C53" s="22"/>
      <c r="D53" s="22" t="s">
        <v>21</v>
      </c>
      <c r="E53" s="31" t="s">
        <v>4746</v>
      </c>
      <c r="F53" s="12">
        <f>SUMIFS('Inventory Details'!$H:$H,'Inventory Details'!$B:$B,$B53,'Inventory Details'!$E:$E,$E53)</f>
        <v>104</v>
      </c>
      <c r="G53" s="12">
        <f>SUMIFS('PO Details'!$H:$H,'PO Details'!$D:$D,Planning!$B53,'PO Details'!$L:$L,$E53)</f>
        <v>15</v>
      </c>
      <c r="H53" s="12">
        <f>SUMIFS('SO Details'!$G:$G,'SO Details'!$D:$D,Planning!$B53,'SO Details'!$K:$K,$E53)</f>
        <v>0</v>
      </c>
      <c r="I53" s="20">
        <f>IF(COUNTIFS($C:$C,B53)&gt;1,SUMIFS('Sales Hx'!$Q:$Q,'Sales Hx'!$B:$B,_xlfn.XLOOKUP(B53,C:C,B:B),'Sales Hx'!$D:$D,Planning!$E53),SUMIFS('Sales Hx'!$Q:$Q,'Sales Hx'!$B:$B,Planning!$B53,'Sales Hx'!$D:$D,Planning!$E53))</f>
        <v>110.6</v>
      </c>
      <c r="J53" s="16">
        <f>IF(COUNTIFS($C:$C,B53)&gt;1,SUMIFS('Sales Hx'!$S:$S,'Sales Hx'!$B:$B,_xlfn.XLOOKUP(B53,C:C,B:B),'Sales Hx'!$D:$D,E53),SUMIFS('Sales Hx'!$S:$S,'Sales Hx'!$B:$B,$B53,'Sales Hx'!$D:$D,$E53))</f>
        <v>0.90277777777777779</v>
      </c>
      <c r="K53" s="16">
        <f t="shared" si="4"/>
        <v>1.0759493670886076</v>
      </c>
      <c r="L53" s="12">
        <f>IF(M53&lt;&gt;"",M53,IF(COUNTIFS($C:$C,B53)&gt;1,SUMIFS('Sales Hx'!V:V,'Sales Hx'!$B:$B,_xlfn.XLOOKUP(B53,C:C,B:B),'Sales Hx'!$D:$D,$E53),SUMIFS('Sales Hx'!V:V,'Sales Hx'!$B:$B,$B53,'Sales Hx'!$D:$D,$E53)))</f>
        <v>0</v>
      </c>
      <c r="M53" s="12">
        <v>0</v>
      </c>
      <c r="N53" s="15">
        <f t="shared" si="5"/>
        <v>0.90277777777777779</v>
      </c>
      <c r="O53" s="21">
        <f t="shared" si="1"/>
        <v>0</v>
      </c>
      <c r="P53" s="24">
        <v>990</v>
      </c>
      <c r="Q53" s="18">
        <f t="shared" si="2"/>
        <v>0</v>
      </c>
      <c r="R53" s="2">
        <v>1</v>
      </c>
      <c r="S53" s="2">
        <v>120</v>
      </c>
      <c r="T53" s="2" t="s">
        <v>4647</v>
      </c>
      <c r="U53" s="28">
        <f>IF(G53=0,"",_xlfn.MINIFS('PO Details'!$I:$I,'PO Details'!$D:$D,Planning!$B53,'PO Details'!$L:$L,Planning!$E53))</f>
        <v>45443</v>
      </c>
      <c r="V53" s="29" t="s">
        <v>4640</v>
      </c>
      <c r="W53" t="str">
        <f t="shared" si="3"/>
        <v>Max</v>
      </c>
      <c r="X53" s="2">
        <v>120</v>
      </c>
    </row>
    <row r="54" spans="1:24" x14ac:dyDescent="0.25">
      <c r="A54" s="11" t="s">
        <v>4617</v>
      </c>
      <c r="B54" s="22" t="s">
        <v>20</v>
      </c>
      <c r="C54" s="22"/>
      <c r="D54" s="22" t="s">
        <v>21</v>
      </c>
      <c r="E54" s="31" t="s">
        <v>15</v>
      </c>
      <c r="F54" s="12">
        <f>SUMIFS('Inventory Details'!$H:$H,'Inventory Details'!$B:$B,$B54,'Inventory Details'!$E:$E,$E54)</f>
        <v>20</v>
      </c>
      <c r="G54" s="12">
        <f>SUMIFS('PO Details'!$H:$H,'PO Details'!$D:$D,Planning!$B54,'PO Details'!$L:$L,$E54)</f>
        <v>16</v>
      </c>
      <c r="H54" s="12">
        <f>SUMIFS('SO Details'!$G:$G,'SO Details'!$D:$D,Planning!$B54,'SO Details'!$K:$K,$E54)</f>
        <v>0</v>
      </c>
      <c r="I54" s="20">
        <f>IF(COUNTIFS($C:$C,B54)&gt;1,SUMIFS('Sales Hx'!$Q:$Q,'Sales Hx'!$B:$B,_xlfn.XLOOKUP(B54,C:C,B:B),'Sales Hx'!$D:$D,Planning!$E54),SUMIFS('Sales Hx'!$Q:$Q,'Sales Hx'!$B:$B,Planning!$B54,'Sales Hx'!$D:$D,Planning!$E54))</f>
        <v>0</v>
      </c>
      <c r="J54" s="16">
        <f>IF(COUNTIFS($C:$C,B54)&gt;1,SUMIFS('Sales Hx'!$S:$S,'Sales Hx'!$B:$B,_xlfn.XLOOKUP(B54,C:C,B:B),'Sales Hx'!$D:$D,E54),SUMIFS('Sales Hx'!$S:$S,'Sales Hx'!$B:$B,$B54,'Sales Hx'!$D:$D,$E54))</f>
        <v>0</v>
      </c>
      <c r="K54" s="16">
        <f t="shared" si="4"/>
        <v>0</v>
      </c>
      <c r="L54" s="12">
        <f>IF(M54&lt;&gt;"",M54,IF(COUNTIFS($C:$C,B54)&gt;1,SUMIFS('Sales Hx'!V:V,'Sales Hx'!$B:$B,_xlfn.XLOOKUP(B54,C:C,B:B),'Sales Hx'!$D:$D,$E54),SUMIFS('Sales Hx'!V:V,'Sales Hx'!$B:$B,$B54,'Sales Hx'!$D:$D,$E54)))</f>
        <v>0</v>
      </c>
      <c r="M54" s="12">
        <v>0</v>
      </c>
      <c r="N54" s="15">
        <f t="shared" si="5"/>
        <v>0</v>
      </c>
      <c r="O54" s="21">
        <f t="shared" si="1"/>
        <v>0</v>
      </c>
      <c r="P54" s="24">
        <v>990</v>
      </c>
      <c r="Q54" s="18">
        <f t="shared" si="2"/>
        <v>0</v>
      </c>
      <c r="R54" s="2">
        <v>1</v>
      </c>
      <c r="S54" s="2">
        <v>120</v>
      </c>
      <c r="T54" s="2" t="s">
        <v>4647</v>
      </c>
      <c r="U54" s="28">
        <f>IF(G54=0,"",_xlfn.MINIFS('PO Details'!$I:$I,'PO Details'!$D:$D,Planning!$B54,'PO Details'!$L:$L,Planning!$E54))</f>
        <v>45443</v>
      </c>
      <c r="V54" s="29" t="s">
        <v>4640</v>
      </c>
      <c r="W54" t="str">
        <f t="shared" si="3"/>
        <v/>
      </c>
      <c r="X54" s="2">
        <v>120</v>
      </c>
    </row>
    <row r="55" spans="1:24" x14ac:dyDescent="0.25">
      <c r="A55" s="11" t="s">
        <v>4617</v>
      </c>
      <c r="B55" s="22" t="s">
        <v>20</v>
      </c>
      <c r="C55" s="22"/>
      <c r="D55" s="22" t="s">
        <v>21</v>
      </c>
      <c r="E55" s="31" t="s">
        <v>820</v>
      </c>
      <c r="F55" s="12">
        <f>SUMIFS('Inventory Details'!$H:$H,'Inventory Details'!$B:$B,$B55,'Inventory Details'!$E:$E,$E55)</f>
        <v>20</v>
      </c>
      <c r="G55" s="12">
        <f>SUMIFS('PO Details'!$H:$H,'PO Details'!$D:$D,Planning!$B55,'PO Details'!$L:$L,$E55)</f>
        <v>0</v>
      </c>
      <c r="H55" s="12">
        <f>SUMIFS('SO Details'!$G:$G,'SO Details'!$D:$D,Planning!$B55,'SO Details'!$K:$K,$E55)</f>
        <v>0</v>
      </c>
      <c r="I55" s="20">
        <f>IF(COUNTIFS($C:$C,B55)&gt;1,SUMIFS('Sales Hx'!$Q:$Q,'Sales Hx'!$B:$B,_xlfn.XLOOKUP(B55,C:C,B:B),'Sales Hx'!$D:$D,Planning!$E55),SUMIFS('Sales Hx'!$Q:$Q,'Sales Hx'!$B:$B,Planning!$B55,'Sales Hx'!$D:$D,Planning!$E55))</f>
        <v>0</v>
      </c>
      <c r="J55" s="16">
        <f>IF(COUNTIFS($C:$C,B55)&gt;1,SUMIFS('Sales Hx'!$S:$S,'Sales Hx'!$B:$B,_xlfn.XLOOKUP(B55,C:C,B:B),'Sales Hx'!$D:$D,E55),SUMIFS('Sales Hx'!$S:$S,'Sales Hx'!$B:$B,$B55,'Sales Hx'!$D:$D,$E55))</f>
        <v>0</v>
      </c>
      <c r="K55" s="16">
        <f t="shared" si="4"/>
        <v>0</v>
      </c>
      <c r="L55" s="12">
        <f>IF(M55&lt;&gt;"",M55,IF(COUNTIFS($C:$C,B55)&gt;1,SUMIFS('Sales Hx'!V:V,'Sales Hx'!$B:$B,_xlfn.XLOOKUP(B55,C:C,B:B),'Sales Hx'!$D:$D,$E55),SUMIFS('Sales Hx'!V:V,'Sales Hx'!$B:$B,$B55,'Sales Hx'!$D:$D,$E55)))</f>
        <v>0</v>
      </c>
      <c r="M55" s="12">
        <v>0</v>
      </c>
      <c r="N55" s="15">
        <f t="shared" si="5"/>
        <v>0</v>
      </c>
      <c r="O55" s="21">
        <f t="shared" si="1"/>
        <v>0</v>
      </c>
      <c r="P55" s="24">
        <v>990</v>
      </c>
      <c r="Q55" s="18">
        <f t="shared" ref="Q55:Q107" si="6">IFERROR(P55*O55,0)</f>
        <v>0</v>
      </c>
      <c r="R55" s="2">
        <v>1</v>
      </c>
      <c r="S55" s="2">
        <v>120</v>
      </c>
      <c r="T55" s="2" t="s">
        <v>4647</v>
      </c>
      <c r="U55" s="28" t="str">
        <f>IF(G55=0,"",_xlfn.MINIFS('PO Details'!$I:$I,'PO Details'!$D:$D,Planning!$B55,'PO Details'!$L:$L,Planning!$E55))</f>
        <v/>
      </c>
      <c r="V55" s="29" t="s">
        <v>4640</v>
      </c>
      <c r="W55" t="str">
        <f t="shared" si="3"/>
        <v/>
      </c>
      <c r="X55" s="2">
        <v>120</v>
      </c>
    </row>
    <row r="56" spans="1:24" x14ac:dyDescent="0.25">
      <c r="A56" s="11" t="s">
        <v>4617</v>
      </c>
      <c r="B56" s="22" t="s">
        <v>20</v>
      </c>
      <c r="C56" s="22"/>
      <c r="D56" s="22" t="s">
        <v>21</v>
      </c>
      <c r="E56" s="31" t="s">
        <v>861</v>
      </c>
      <c r="F56" s="12">
        <f>SUMIFS('Inventory Details'!$H:$H,'Inventory Details'!$B:$B,$B56,'Inventory Details'!$E:$E,$E56)</f>
        <v>16</v>
      </c>
      <c r="G56" s="12">
        <f>SUMIFS('PO Details'!$H:$H,'PO Details'!$D:$D,Planning!$B56,'PO Details'!$L:$L,$E56)</f>
        <v>0</v>
      </c>
      <c r="H56" s="12">
        <f>SUMIFS('SO Details'!$G:$G,'SO Details'!$D:$D,Planning!$B56,'SO Details'!$K:$K,$E56)</f>
        <v>2</v>
      </c>
      <c r="I56" s="20">
        <f>IF(COUNTIFS($C:$C,B56)&gt;1,SUMIFS('Sales Hx'!$Q:$Q,'Sales Hx'!$B:$B,_xlfn.XLOOKUP(B56,C:C,B:B),'Sales Hx'!$D:$D,Planning!$E56),SUMIFS('Sales Hx'!$Q:$Q,'Sales Hx'!$B:$B,Planning!$B56,'Sales Hx'!$D:$D,Planning!$E56))</f>
        <v>0</v>
      </c>
      <c r="J56" s="16">
        <f>IF(COUNTIFS($C:$C,B56)&gt;1,SUMIFS('Sales Hx'!$S:$S,'Sales Hx'!$B:$B,_xlfn.XLOOKUP(B56,C:C,B:B),'Sales Hx'!$D:$D,E56),SUMIFS('Sales Hx'!$S:$S,'Sales Hx'!$B:$B,$B56,'Sales Hx'!$D:$D,$E56))</f>
        <v>6.5789473684210523E-2</v>
      </c>
      <c r="K56" s="16">
        <f t="shared" si="4"/>
        <v>0</v>
      </c>
      <c r="L56" s="12">
        <f>IF(M56&lt;&gt;"",M56,IF(COUNTIFS($C:$C,B56)&gt;1,SUMIFS('Sales Hx'!V:V,'Sales Hx'!$B:$B,_xlfn.XLOOKUP(B56,C:C,B:B),'Sales Hx'!$D:$D,$E56),SUMIFS('Sales Hx'!V:V,'Sales Hx'!$B:$B,$B56,'Sales Hx'!$D:$D,$E56)))</f>
        <v>0</v>
      </c>
      <c r="M56" s="12">
        <v>0</v>
      </c>
      <c r="N56" s="15">
        <f t="shared" ref="N56:N108" si="7">IFERROR(_xlfn.IFNA(J56*R56+L56,"No Sales Hx"),"No Sales HX")</f>
        <v>6.5789473684210523E-2</v>
      </c>
      <c r="O56" s="21">
        <f t="shared" si="1"/>
        <v>0</v>
      </c>
      <c r="P56" s="24">
        <v>990</v>
      </c>
      <c r="Q56" s="18">
        <f t="shared" si="6"/>
        <v>0</v>
      </c>
      <c r="R56" s="2">
        <v>1</v>
      </c>
      <c r="S56" s="2">
        <v>120</v>
      </c>
      <c r="T56" s="2" t="s">
        <v>4647</v>
      </c>
      <c r="U56" s="28" t="str">
        <f>IF(G56=0,"",_xlfn.MINIFS('PO Details'!$I:$I,'PO Details'!$D:$D,Planning!$B56,'PO Details'!$L:$L,Planning!$E56))</f>
        <v/>
      </c>
      <c r="V56" s="29" t="s">
        <v>4640</v>
      </c>
      <c r="W56" t="str">
        <f t="shared" si="3"/>
        <v/>
      </c>
      <c r="X56" s="2">
        <v>120</v>
      </c>
    </row>
    <row r="57" spans="1:24" x14ac:dyDescent="0.25">
      <c r="A57" s="11" t="s">
        <v>4617</v>
      </c>
      <c r="B57" s="22" t="s">
        <v>22</v>
      </c>
      <c r="C57" s="22"/>
      <c r="D57" s="22" t="s">
        <v>23</v>
      </c>
      <c r="E57" s="31" t="s">
        <v>109</v>
      </c>
      <c r="F57" s="12">
        <f>SUMIFS('Inventory Details'!$H:$H,'Inventory Details'!$B:$B,$B57,'Inventory Details'!$E:$E,$E57)</f>
        <v>11</v>
      </c>
      <c r="G57" s="12">
        <f>SUMIFS('PO Details'!$H:$H,'PO Details'!$D:$D,Planning!$B57,'PO Details'!$L:$L,$E57)</f>
        <v>5</v>
      </c>
      <c r="H57" s="12">
        <f>SUMIFS('SO Details'!$G:$G,'SO Details'!$D:$D,Planning!$B57,'SO Details'!$K:$K,$E57)</f>
        <v>0</v>
      </c>
      <c r="I57" s="20">
        <f>IF(COUNTIFS($C:$C,B57)&gt;1,SUMIFS('Sales Hx'!$Q:$Q,'Sales Hx'!$B:$B,_xlfn.XLOOKUP(B57,C:C,B:B),'Sales Hx'!$D:$D,Planning!$E57),SUMIFS('Sales Hx'!$Q:$Q,'Sales Hx'!$B:$B,Planning!$B57,'Sales Hx'!$D:$D,Planning!$E57))</f>
        <v>5.6</v>
      </c>
      <c r="J57" s="16">
        <f>IF(COUNTIFS($C:$C,B57)&gt;1,SUMIFS('Sales Hx'!$S:$S,'Sales Hx'!$B:$B,_xlfn.XLOOKUP(B57,C:C,B:B),'Sales Hx'!$D:$D,E57),SUMIFS('Sales Hx'!$S:$S,'Sales Hx'!$B:$B,$B57,'Sales Hx'!$D:$D,$E57))</f>
        <v>0.10526315789473684</v>
      </c>
      <c r="K57" s="16">
        <f t="shared" si="4"/>
        <v>2.8571428571428572</v>
      </c>
      <c r="L57" s="12">
        <f>IF(M57&lt;&gt;"",M57,IF(COUNTIFS($C:$C,B57)&gt;1,SUMIFS('Sales Hx'!V:V,'Sales Hx'!$B:$B,_xlfn.XLOOKUP(B57,C:C,B:B),'Sales Hx'!$D:$D,$E57),SUMIFS('Sales Hx'!V:V,'Sales Hx'!$B:$B,$B57,'Sales Hx'!$D:$D,$E57)))</f>
        <v>0</v>
      </c>
      <c r="M57" s="12">
        <v>0</v>
      </c>
      <c r="N57" s="15">
        <f t="shared" si="7"/>
        <v>0.10526315789473684</v>
      </c>
      <c r="O57" s="21">
        <f t="shared" si="1"/>
        <v>0</v>
      </c>
      <c r="P57" s="24">
        <v>270</v>
      </c>
      <c r="Q57" s="18">
        <f t="shared" si="6"/>
        <v>0</v>
      </c>
      <c r="R57" s="2">
        <v>1</v>
      </c>
      <c r="S57" s="2">
        <v>120</v>
      </c>
      <c r="T57" s="2" t="s">
        <v>4647</v>
      </c>
      <c r="U57" s="28">
        <f>IF(G57=0,"",_xlfn.MINIFS('PO Details'!$I:$I,'PO Details'!$D:$D,Planning!$B57,'PO Details'!$L:$L,Planning!$E57))</f>
        <v>45443</v>
      </c>
      <c r="V57" s="29" t="s">
        <v>4640</v>
      </c>
      <c r="W57" t="str">
        <f t="shared" si="3"/>
        <v/>
      </c>
      <c r="X57" s="2">
        <v>120</v>
      </c>
    </row>
    <row r="58" spans="1:24" x14ac:dyDescent="0.25">
      <c r="A58" s="11" t="s">
        <v>4617</v>
      </c>
      <c r="B58" s="22" t="s">
        <v>22</v>
      </c>
      <c r="C58" s="22"/>
      <c r="D58" s="22" t="s">
        <v>23</v>
      </c>
      <c r="E58" s="31" t="s">
        <v>106</v>
      </c>
      <c r="F58" s="12">
        <f>SUMIFS('Inventory Details'!$H:$H,'Inventory Details'!$B:$B,$B58,'Inventory Details'!$E:$E,$E58)</f>
        <v>22</v>
      </c>
      <c r="G58" s="12">
        <f>SUMIFS('PO Details'!$H:$H,'PO Details'!$D:$D,Planning!$B58,'PO Details'!$L:$L,$E58)</f>
        <v>37</v>
      </c>
      <c r="H58" s="12">
        <f>SUMIFS('SO Details'!$G:$G,'SO Details'!$D:$D,Planning!$B58,'SO Details'!$K:$K,$E58)</f>
        <v>2</v>
      </c>
      <c r="I58" s="20">
        <f>IF(COUNTIFS($C:$C,B58)&gt;1,SUMIFS('Sales Hx'!$Q:$Q,'Sales Hx'!$B:$B,_xlfn.XLOOKUP(B58,C:C,B:B),'Sales Hx'!$D:$D,Planning!$E58),SUMIFS('Sales Hx'!$Q:$Q,'Sales Hx'!$B:$B,Planning!$B58,'Sales Hx'!$D:$D,Planning!$E58))</f>
        <v>18.2</v>
      </c>
      <c r="J58" s="16">
        <f>IF(COUNTIFS($C:$C,B58)&gt;1,SUMIFS('Sales Hx'!$S:$S,'Sales Hx'!$B:$B,_xlfn.XLOOKUP(B58,C:C,B:B),'Sales Hx'!$D:$D,E58),SUMIFS('Sales Hx'!$S:$S,'Sales Hx'!$B:$B,$B58,'Sales Hx'!$D:$D,$E58))</f>
        <v>0.14839181286549705</v>
      </c>
      <c r="K58" s="16">
        <f t="shared" si="4"/>
        <v>3.2417582417582418</v>
      </c>
      <c r="L58" s="12">
        <f>IF(M58&lt;&gt;"",M58,IF(COUNTIFS($C:$C,B58)&gt;1,SUMIFS('Sales Hx'!V:V,'Sales Hx'!$B:$B,_xlfn.XLOOKUP(B58,C:C,B:B),'Sales Hx'!$D:$D,$E58),SUMIFS('Sales Hx'!V:V,'Sales Hx'!$B:$B,$B58,'Sales Hx'!$D:$D,$E58)))</f>
        <v>0</v>
      </c>
      <c r="M58" s="12">
        <v>0</v>
      </c>
      <c r="N58" s="15">
        <f t="shared" si="7"/>
        <v>0.14839181286549705</v>
      </c>
      <c r="O58" s="21">
        <f t="shared" si="1"/>
        <v>0</v>
      </c>
      <c r="P58" s="24">
        <v>270</v>
      </c>
      <c r="Q58" s="18">
        <f t="shared" si="6"/>
        <v>0</v>
      </c>
      <c r="R58" s="2">
        <v>1</v>
      </c>
      <c r="S58" s="2">
        <v>120</v>
      </c>
      <c r="T58" s="2" t="s">
        <v>4647</v>
      </c>
      <c r="U58" s="28">
        <f>IF(G58=0,"",_xlfn.MINIFS('PO Details'!$I:$I,'PO Details'!$D:$D,Planning!$B58,'PO Details'!$L:$L,Planning!$E58))</f>
        <v>45443</v>
      </c>
      <c r="V58" s="29" t="s">
        <v>4640</v>
      </c>
      <c r="W58" t="str">
        <f t="shared" si="3"/>
        <v/>
      </c>
      <c r="X58" s="2">
        <v>120</v>
      </c>
    </row>
    <row r="59" spans="1:24" x14ac:dyDescent="0.25">
      <c r="A59" s="11" t="s">
        <v>4617</v>
      </c>
      <c r="B59" s="22" t="s">
        <v>22</v>
      </c>
      <c r="C59" s="22"/>
      <c r="D59" s="22" t="s">
        <v>23</v>
      </c>
      <c r="E59" s="31" t="s">
        <v>113</v>
      </c>
      <c r="F59" s="12">
        <f>SUMIFS('Inventory Details'!$H:$H,'Inventory Details'!$B:$B,$B59,'Inventory Details'!$E:$E,$E59)</f>
        <v>2</v>
      </c>
      <c r="G59" s="12">
        <f>SUMIFS('PO Details'!$H:$H,'PO Details'!$D:$D,Planning!$B59,'PO Details'!$L:$L,$E59)</f>
        <v>15</v>
      </c>
      <c r="H59" s="12">
        <f>SUMIFS('SO Details'!$G:$G,'SO Details'!$D:$D,Planning!$B59,'SO Details'!$K:$K,$E59)</f>
        <v>0</v>
      </c>
      <c r="I59" s="20">
        <f>IF(COUNTIFS($C:$C,B59)&gt;1,SUMIFS('Sales Hx'!$Q:$Q,'Sales Hx'!$B:$B,_xlfn.XLOOKUP(B59,C:C,B:B),'Sales Hx'!$D:$D,Planning!$E59),SUMIFS('Sales Hx'!$Q:$Q,'Sales Hx'!$B:$B,Planning!$B59,'Sales Hx'!$D:$D,Planning!$E59))</f>
        <v>2.8</v>
      </c>
      <c r="J59" s="16">
        <f>IF(COUNTIFS($C:$C,B59)&gt;1,SUMIFS('Sales Hx'!$S:$S,'Sales Hx'!$B:$B,_xlfn.XLOOKUP(B59,C:C,B:B),'Sales Hx'!$D:$D,E59),SUMIFS('Sales Hx'!$S:$S,'Sales Hx'!$B:$B,$B59,'Sales Hx'!$D:$D,$E59))</f>
        <v>6.5058479532163746E-2</v>
      </c>
      <c r="K59" s="16">
        <f t="shared" si="4"/>
        <v>6.0714285714285721</v>
      </c>
      <c r="L59" s="12">
        <f>IF(M59&lt;&gt;"",M59,IF(COUNTIFS($C:$C,B59)&gt;1,SUMIFS('Sales Hx'!V:V,'Sales Hx'!$B:$B,_xlfn.XLOOKUP(B59,C:C,B:B),'Sales Hx'!$D:$D,$E59),SUMIFS('Sales Hx'!V:V,'Sales Hx'!$B:$B,$B59,'Sales Hx'!$D:$D,$E59)))</f>
        <v>0</v>
      </c>
      <c r="M59" s="12">
        <v>0</v>
      </c>
      <c r="N59" s="15">
        <f t="shared" si="7"/>
        <v>6.5058479532163746E-2</v>
      </c>
      <c r="O59" s="21">
        <f t="shared" si="1"/>
        <v>0</v>
      </c>
      <c r="P59" s="24">
        <v>270</v>
      </c>
      <c r="Q59" s="18">
        <f t="shared" si="6"/>
        <v>0</v>
      </c>
      <c r="R59" s="2">
        <v>1</v>
      </c>
      <c r="S59" s="2">
        <v>120</v>
      </c>
      <c r="T59" s="2" t="s">
        <v>4647</v>
      </c>
      <c r="U59" s="28">
        <f>IF(G59=0,"",_xlfn.MINIFS('PO Details'!$I:$I,'PO Details'!$D:$D,Planning!$B59,'PO Details'!$L:$L,Planning!$E59))</f>
        <v>45443</v>
      </c>
      <c r="V59" s="29" t="s">
        <v>4640</v>
      </c>
      <c r="W59" t="str">
        <f t="shared" si="3"/>
        <v/>
      </c>
      <c r="X59" s="2">
        <v>120</v>
      </c>
    </row>
    <row r="60" spans="1:24" x14ac:dyDescent="0.25">
      <c r="A60" s="11" t="s">
        <v>4617</v>
      </c>
      <c r="B60" s="22" t="s">
        <v>22</v>
      </c>
      <c r="C60" s="22"/>
      <c r="D60" s="22" t="s">
        <v>23</v>
      </c>
      <c r="E60" s="31" t="s">
        <v>4746</v>
      </c>
      <c r="F60" s="12">
        <f>SUMIFS('Inventory Details'!$H:$H,'Inventory Details'!$B:$B,$B60,'Inventory Details'!$E:$E,$E60)</f>
        <v>61</v>
      </c>
      <c r="G60" s="12">
        <f>SUMIFS('PO Details'!$H:$H,'PO Details'!$D:$D,Planning!$B60,'PO Details'!$L:$L,$E60)</f>
        <v>25</v>
      </c>
      <c r="H60" s="12">
        <f>SUMIFS('SO Details'!$G:$G,'SO Details'!$D:$D,Planning!$B60,'SO Details'!$K:$K,$E60)</f>
        <v>0</v>
      </c>
      <c r="I60" s="20">
        <f>IF(COUNTIFS($C:$C,B60)&gt;1,SUMIFS('Sales Hx'!$Q:$Q,'Sales Hx'!$B:$B,_xlfn.XLOOKUP(B60,C:C,B:B),'Sales Hx'!$D:$D,Planning!$E60),SUMIFS('Sales Hx'!$Q:$Q,'Sales Hx'!$B:$B,Planning!$B60,'Sales Hx'!$D:$D,Planning!$E60))</f>
        <v>28</v>
      </c>
      <c r="J60" s="16">
        <f>IF(COUNTIFS($C:$C,B60)&gt;1,SUMIFS('Sales Hx'!$S:$S,'Sales Hx'!$B:$B,_xlfn.XLOOKUP(B60,C:C,B:B),'Sales Hx'!$D:$D,E60),SUMIFS('Sales Hx'!$S:$S,'Sales Hx'!$B:$B,$B60,'Sales Hx'!$D:$D,$E60))</f>
        <v>0.20035885167464115</v>
      </c>
      <c r="K60" s="16">
        <f t="shared" si="4"/>
        <v>3.0714285714285716</v>
      </c>
      <c r="L60" s="12">
        <f>IF(M60&lt;&gt;"",M60,IF(COUNTIFS($C:$C,B60)&gt;1,SUMIFS('Sales Hx'!V:V,'Sales Hx'!$B:$B,_xlfn.XLOOKUP(B60,C:C,B:B),'Sales Hx'!$D:$D,$E60),SUMIFS('Sales Hx'!V:V,'Sales Hx'!$B:$B,$B60,'Sales Hx'!$D:$D,$E60)))</f>
        <v>0</v>
      </c>
      <c r="M60" s="12">
        <v>0</v>
      </c>
      <c r="N60" s="15">
        <f t="shared" si="7"/>
        <v>0.20035885167464115</v>
      </c>
      <c r="O60" s="21">
        <f t="shared" si="1"/>
        <v>0</v>
      </c>
      <c r="P60" s="24">
        <v>270</v>
      </c>
      <c r="Q60" s="18">
        <f t="shared" si="6"/>
        <v>0</v>
      </c>
      <c r="R60" s="2">
        <v>1</v>
      </c>
      <c r="S60" s="2">
        <v>120</v>
      </c>
      <c r="T60" s="2" t="s">
        <v>4647</v>
      </c>
      <c r="U60" s="28">
        <f>IF(G60=0,"",_xlfn.MINIFS('PO Details'!$I:$I,'PO Details'!$D:$D,Planning!$B60,'PO Details'!$L:$L,Planning!$E60))</f>
        <v>45443</v>
      </c>
      <c r="V60" s="29" t="s">
        <v>4640</v>
      </c>
      <c r="W60" t="str">
        <f t="shared" si="3"/>
        <v>Max</v>
      </c>
      <c r="X60" s="2">
        <v>120</v>
      </c>
    </row>
    <row r="61" spans="1:24" x14ac:dyDescent="0.25">
      <c r="A61" s="11" t="s">
        <v>4617</v>
      </c>
      <c r="B61" s="22" t="s">
        <v>22</v>
      </c>
      <c r="C61" s="22"/>
      <c r="D61" s="22" t="s">
        <v>23</v>
      </c>
      <c r="E61" s="31" t="s">
        <v>15</v>
      </c>
      <c r="F61" s="12">
        <f>SUMIFS('Inventory Details'!$H:$H,'Inventory Details'!$B:$B,$B61,'Inventory Details'!$E:$E,$E61)</f>
        <v>1</v>
      </c>
      <c r="G61" s="12">
        <f>SUMIFS('PO Details'!$H:$H,'PO Details'!$D:$D,Planning!$B61,'PO Details'!$L:$L,$E61)</f>
        <v>4</v>
      </c>
      <c r="H61" s="12">
        <f>SUMIFS('SO Details'!$G:$G,'SO Details'!$D:$D,Planning!$B61,'SO Details'!$K:$K,$E61)</f>
        <v>0</v>
      </c>
      <c r="I61" s="20">
        <f>IF(COUNTIFS($C:$C,B61)&gt;1,SUMIFS('Sales Hx'!$Q:$Q,'Sales Hx'!$B:$B,_xlfn.XLOOKUP(B61,C:C,B:B),'Sales Hx'!$D:$D,Planning!$E61),SUMIFS('Sales Hx'!$Q:$Q,'Sales Hx'!$B:$B,Planning!$B61,'Sales Hx'!$D:$D,Planning!$E61))</f>
        <v>0</v>
      </c>
      <c r="J61" s="16">
        <f>IF(COUNTIFS($C:$C,B61)&gt;1,SUMIFS('Sales Hx'!$S:$S,'Sales Hx'!$B:$B,_xlfn.XLOOKUP(B61,C:C,B:B),'Sales Hx'!$D:$D,E61),SUMIFS('Sales Hx'!$S:$S,'Sales Hx'!$B:$B,$B61,'Sales Hx'!$D:$D,$E61))</f>
        <v>0</v>
      </c>
      <c r="K61" s="16">
        <f t="shared" si="4"/>
        <v>0</v>
      </c>
      <c r="L61" s="12">
        <f>IF(M61&lt;&gt;"",M61,IF(COUNTIFS($C:$C,B61)&gt;1,SUMIFS('Sales Hx'!V:V,'Sales Hx'!$B:$B,_xlfn.XLOOKUP(B61,C:C,B:B),'Sales Hx'!$D:$D,$E61),SUMIFS('Sales Hx'!V:V,'Sales Hx'!$B:$B,$B61,'Sales Hx'!$D:$D,$E61)))</f>
        <v>0</v>
      </c>
      <c r="M61" s="12">
        <v>0</v>
      </c>
      <c r="N61" s="15">
        <f t="shared" si="7"/>
        <v>0</v>
      </c>
      <c r="O61" s="21">
        <f t="shared" si="1"/>
        <v>0</v>
      </c>
      <c r="P61" s="24">
        <v>270</v>
      </c>
      <c r="Q61" s="18">
        <f t="shared" si="6"/>
        <v>0</v>
      </c>
      <c r="R61" s="2">
        <v>1</v>
      </c>
      <c r="S61" s="2">
        <v>120</v>
      </c>
      <c r="T61" s="2" t="s">
        <v>4647</v>
      </c>
      <c r="U61" s="28">
        <f>IF(G61=0,"",_xlfn.MINIFS('PO Details'!$I:$I,'PO Details'!$D:$D,Planning!$B61,'PO Details'!$L:$L,Planning!$E61))</f>
        <v>45443</v>
      </c>
      <c r="V61" s="29" t="s">
        <v>4640</v>
      </c>
      <c r="W61" t="str">
        <f t="shared" si="3"/>
        <v/>
      </c>
      <c r="X61" s="2">
        <v>120</v>
      </c>
    </row>
    <row r="62" spans="1:24" x14ac:dyDescent="0.25">
      <c r="A62" s="11" t="s">
        <v>4617</v>
      </c>
      <c r="B62" s="22" t="s">
        <v>22</v>
      </c>
      <c r="C62" s="22"/>
      <c r="D62" s="22" t="s">
        <v>23</v>
      </c>
      <c r="E62" s="31" t="s">
        <v>820</v>
      </c>
      <c r="F62" s="12">
        <f>SUMIFS('Inventory Details'!$H:$H,'Inventory Details'!$B:$B,$B62,'Inventory Details'!$E:$E,$E62)</f>
        <v>15</v>
      </c>
      <c r="G62" s="12">
        <f>SUMIFS('PO Details'!$H:$H,'PO Details'!$D:$D,Planning!$B62,'PO Details'!$L:$L,$E62)</f>
        <v>0</v>
      </c>
      <c r="H62" s="12">
        <f>SUMIFS('SO Details'!$G:$G,'SO Details'!$D:$D,Planning!$B62,'SO Details'!$K:$K,$E62)</f>
        <v>0</v>
      </c>
      <c r="I62" s="20">
        <f>IF(COUNTIFS($C:$C,B62)&gt;1,SUMIFS('Sales Hx'!$Q:$Q,'Sales Hx'!$B:$B,_xlfn.XLOOKUP(B62,C:C,B:B),'Sales Hx'!$D:$D,Planning!$E62),SUMIFS('Sales Hx'!$Q:$Q,'Sales Hx'!$B:$B,Planning!$B62,'Sales Hx'!$D:$D,Planning!$E62))</f>
        <v>0</v>
      </c>
      <c r="J62" s="16">
        <f>IF(COUNTIFS($C:$C,B62)&gt;1,SUMIFS('Sales Hx'!$S:$S,'Sales Hx'!$B:$B,_xlfn.XLOOKUP(B62,C:C,B:B),'Sales Hx'!$D:$D,E62),SUMIFS('Sales Hx'!$S:$S,'Sales Hx'!$B:$B,$B62,'Sales Hx'!$D:$D,$E62))</f>
        <v>0</v>
      </c>
      <c r="K62" s="16">
        <f t="shared" si="4"/>
        <v>0</v>
      </c>
      <c r="L62" s="12">
        <f>IF(M62&lt;&gt;"",M62,IF(COUNTIFS($C:$C,B62)&gt;1,SUMIFS('Sales Hx'!V:V,'Sales Hx'!$B:$B,_xlfn.XLOOKUP(B62,C:C,B:B),'Sales Hx'!$D:$D,$E62),SUMIFS('Sales Hx'!V:V,'Sales Hx'!$B:$B,$B62,'Sales Hx'!$D:$D,$E62)))</f>
        <v>0</v>
      </c>
      <c r="M62" s="12">
        <v>0</v>
      </c>
      <c r="N62" s="15">
        <f t="shared" si="7"/>
        <v>0</v>
      </c>
      <c r="O62" s="21">
        <f t="shared" si="1"/>
        <v>0</v>
      </c>
      <c r="P62" s="24">
        <v>270</v>
      </c>
      <c r="Q62" s="18">
        <f t="shared" si="6"/>
        <v>0</v>
      </c>
      <c r="R62" s="2">
        <v>1</v>
      </c>
      <c r="S62" s="2">
        <v>120</v>
      </c>
      <c r="T62" s="2" t="s">
        <v>4647</v>
      </c>
      <c r="U62" s="28" t="str">
        <f>IF(G62=0,"",_xlfn.MINIFS('PO Details'!$I:$I,'PO Details'!$D:$D,Planning!$B62,'PO Details'!$L:$L,Planning!$E62))</f>
        <v/>
      </c>
      <c r="V62" s="29" t="s">
        <v>4640</v>
      </c>
      <c r="W62" t="str">
        <f t="shared" si="3"/>
        <v/>
      </c>
      <c r="X62" s="2">
        <v>120</v>
      </c>
    </row>
    <row r="63" spans="1:24" x14ac:dyDescent="0.25">
      <c r="A63" s="11" t="s">
        <v>4617</v>
      </c>
      <c r="B63" s="22" t="s">
        <v>22</v>
      </c>
      <c r="C63" s="22"/>
      <c r="D63" s="22" t="s">
        <v>23</v>
      </c>
      <c r="E63" s="31" t="s">
        <v>861</v>
      </c>
      <c r="F63" s="12">
        <f>SUMIFS('Inventory Details'!$H:$H,'Inventory Details'!$B:$B,$B63,'Inventory Details'!$E:$E,$E63)</f>
        <v>4</v>
      </c>
      <c r="G63" s="12">
        <f>SUMIFS('PO Details'!$H:$H,'PO Details'!$D:$D,Planning!$B63,'PO Details'!$L:$L,$E63)</f>
        <v>0</v>
      </c>
      <c r="H63" s="12">
        <f>SUMIFS('SO Details'!$G:$G,'SO Details'!$D:$D,Planning!$B63,'SO Details'!$K:$K,$E63)</f>
        <v>1</v>
      </c>
      <c r="I63" s="20">
        <f>IF(COUNTIFS($C:$C,B63)&gt;1,SUMIFS('Sales Hx'!$Q:$Q,'Sales Hx'!$B:$B,_xlfn.XLOOKUP(B63,C:C,B:B),'Sales Hx'!$D:$D,Planning!$E63),SUMIFS('Sales Hx'!$Q:$Q,'Sales Hx'!$B:$B,Planning!$B63,'Sales Hx'!$D:$D,Planning!$E63))</f>
        <v>0</v>
      </c>
      <c r="J63" s="16">
        <f>IF(COUNTIFS($C:$C,B63)&gt;1,SUMIFS('Sales Hx'!$S:$S,'Sales Hx'!$B:$B,_xlfn.XLOOKUP(B63,C:C,B:B),'Sales Hx'!$D:$D,E63),SUMIFS('Sales Hx'!$S:$S,'Sales Hx'!$B:$B,$B63,'Sales Hx'!$D:$D,$E63))</f>
        <v>3.2894736842105261E-2</v>
      </c>
      <c r="K63" s="16">
        <f t="shared" si="4"/>
        <v>0</v>
      </c>
      <c r="L63" s="12">
        <f>IF(M63&lt;&gt;"",M63,IF(COUNTIFS($C:$C,B63)&gt;1,SUMIFS('Sales Hx'!V:V,'Sales Hx'!$B:$B,_xlfn.XLOOKUP(B63,C:C,B:B),'Sales Hx'!$D:$D,$E63),SUMIFS('Sales Hx'!V:V,'Sales Hx'!$B:$B,$B63,'Sales Hx'!$D:$D,$E63)))</f>
        <v>0</v>
      </c>
      <c r="M63" s="12">
        <v>0</v>
      </c>
      <c r="N63" s="15">
        <f t="shared" si="7"/>
        <v>3.2894736842105261E-2</v>
      </c>
      <c r="O63" s="21">
        <f t="shared" si="1"/>
        <v>0</v>
      </c>
      <c r="P63" s="24">
        <v>270</v>
      </c>
      <c r="Q63" s="18">
        <f t="shared" si="6"/>
        <v>0</v>
      </c>
      <c r="R63" s="2">
        <v>1</v>
      </c>
      <c r="S63" s="2">
        <v>120</v>
      </c>
      <c r="T63" s="2" t="s">
        <v>4647</v>
      </c>
      <c r="U63" s="28" t="str">
        <f>IF(G63=0,"",_xlfn.MINIFS('PO Details'!$I:$I,'PO Details'!$D:$D,Planning!$B63,'PO Details'!$L:$L,Planning!$E63))</f>
        <v/>
      </c>
      <c r="V63" s="29" t="s">
        <v>4640</v>
      </c>
      <c r="W63" t="str">
        <f t="shared" si="3"/>
        <v/>
      </c>
      <c r="X63" s="2">
        <v>120</v>
      </c>
    </row>
    <row r="64" spans="1:24" x14ac:dyDescent="0.25">
      <c r="A64" s="11"/>
      <c r="B64" s="22" t="s">
        <v>669</v>
      </c>
      <c r="C64" s="22"/>
      <c r="D64" s="22" t="s">
        <v>670</v>
      </c>
      <c r="E64" s="31" t="s">
        <v>113</v>
      </c>
      <c r="F64" s="12">
        <f>SUMIFS('Inventory Details'!$H:$H,'Inventory Details'!$B:$B,$B64,'Inventory Details'!$E:$E,$E64)</f>
        <v>0</v>
      </c>
      <c r="G64" s="12">
        <f>SUMIFS('PO Details'!$H:$H,'PO Details'!$D:$D,Planning!$B64,'PO Details'!$L:$L,$E64)</f>
        <v>0</v>
      </c>
      <c r="H64" s="12">
        <f>SUMIFS('SO Details'!$G:$G,'SO Details'!$D:$D,Planning!$B64,'SO Details'!$K:$K,$E64)</f>
        <v>0</v>
      </c>
      <c r="I64" s="20">
        <f>IF(COUNTIFS($C:$C,B64)&gt;1,SUMIFS('Sales Hx'!$Q:$Q,'Sales Hx'!$B:$B,_xlfn.XLOOKUP(B64,C:C,B:B),'Sales Hx'!$D:$D,Planning!$E64),SUMIFS('Sales Hx'!$Q:$Q,'Sales Hx'!$B:$B,Planning!$B64,'Sales Hx'!$D:$D,Planning!$E64))</f>
        <v>0</v>
      </c>
      <c r="J64" s="16">
        <f>IF(COUNTIFS($C:$C,B64)&gt;1,SUMIFS('Sales Hx'!$S:$S,'Sales Hx'!$B:$B,_xlfn.XLOOKUP(B64,C:C,B:B),'Sales Hx'!$D:$D,E64),SUMIFS('Sales Hx'!$S:$S,'Sales Hx'!$B:$B,$B64,'Sales Hx'!$D:$D,$E64))</f>
        <v>0</v>
      </c>
      <c r="K64" s="16">
        <f t="shared" si="4"/>
        <v>0</v>
      </c>
      <c r="L64" s="12">
        <f>IF(M64&lt;&gt;"",M64,IF(COUNTIFS($C:$C,B64)&gt;1,SUMIFS('Sales Hx'!V:V,'Sales Hx'!$B:$B,_xlfn.XLOOKUP(B64,C:C,B:B),'Sales Hx'!$D:$D,$E64),SUMIFS('Sales Hx'!V:V,'Sales Hx'!$B:$B,$B64,'Sales Hx'!$D:$D,$E64)))</f>
        <v>0</v>
      </c>
      <c r="M64" s="12">
        <v>0</v>
      </c>
      <c r="N64" s="15">
        <f t="shared" si="7"/>
        <v>0</v>
      </c>
      <c r="O64" s="21">
        <f t="shared" si="1"/>
        <v>0</v>
      </c>
      <c r="P64" s="24">
        <v>0</v>
      </c>
      <c r="Q64" s="18">
        <f t="shared" si="6"/>
        <v>0</v>
      </c>
      <c r="R64" s="2">
        <v>1</v>
      </c>
      <c r="S64" s="2">
        <v>120</v>
      </c>
      <c r="T64" s="2" t="s">
        <v>4647</v>
      </c>
      <c r="U64" s="28" t="str">
        <f>IF(G64=0,"",_xlfn.MINIFS('PO Details'!$I:$I,'PO Details'!$D:$D,Planning!$B64,'PO Details'!$L:$L,Planning!$E64))</f>
        <v/>
      </c>
      <c r="V64" s="29" t="s">
        <v>4640</v>
      </c>
      <c r="W64" t="str">
        <f t="shared" si="3"/>
        <v>Max</v>
      </c>
      <c r="X64" s="2">
        <v>120</v>
      </c>
    </row>
    <row r="65" spans="1:24" x14ac:dyDescent="0.25">
      <c r="A65" s="11"/>
      <c r="B65" s="22" t="s">
        <v>671</v>
      </c>
      <c r="C65" s="22"/>
      <c r="D65" s="22"/>
      <c r="E65" s="31" t="s">
        <v>4746</v>
      </c>
      <c r="F65" s="12">
        <f>SUMIFS('Inventory Details'!$H:$H,'Inventory Details'!$B:$B,$B65,'Inventory Details'!$E:$E,$E65)</f>
        <v>0</v>
      </c>
      <c r="G65" s="12">
        <f>SUMIFS('PO Details'!$H:$H,'PO Details'!$D:$D,Planning!$B65,'PO Details'!$L:$L,$E65)</f>
        <v>0</v>
      </c>
      <c r="H65" s="12">
        <f>SUMIFS('SO Details'!$G:$G,'SO Details'!$D:$D,Planning!$B65,'SO Details'!$K:$K,$E65)</f>
        <v>0</v>
      </c>
      <c r="I65" s="20">
        <f>IF(COUNTIFS($C:$C,B65)&gt;1,SUMIFS('Sales Hx'!$Q:$Q,'Sales Hx'!$B:$B,_xlfn.XLOOKUP(B65,C:C,B:B),'Sales Hx'!$D:$D,Planning!$E65),SUMIFS('Sales Hx'!$Q:$Q,'Sales Hx'!$B:$B,Planning!$B65,'Sales Hx'!$D:$D,Planning!$E65))</f>
        <v>0</v>
      </c>
      <c r="J65" s="16">
        <f>IF(COUNTIFS($C:$C,B65)&gt;1,SUMIFS('Sales Hx'!$S:$S,'Sales Hx'!$B:$B,_xlfn.XLOOKUP(B65,C:C,B:B),'Sales Hx'!$D:$D,E65),SUMIFS('Sales Hx'!$S:$S,'Sales Hx'!$B:$B,$B65,'Sales Hx'!$D:$D,$E65))</f>
        <v>7.2368421052631582E-2</v>
      </c>
      <c r="K65" s="16">
        <f t="shared" si="4"/>
        <v>0</v>
      </c>
      <c r="L65" s="12">
        <f>IF(M65&lt;&gt;"",M65,IF(COUNTIFS($C:$C,B65)&gt;1,SUMIFS('Sales Hx'!V:V,'Sales Hx'!$B:$B,_xlfn.XLOOKUP(B65,C:C,B:B),'Sales Hx'!$D:$D,$E65),SUMIFS('Sales Hx'!V:V,'Sales Hx'!$B:$B,$B65,'Sales Hx'!$D:$D,$E65)))</f>
        <v>0</v>
      </c>
      <c r="M65" s="12">
        <v>0</v>
      </c>
      <c r="N65" s="15">
        <f t="shared" ref="N65:N66" si="8">IFERROR(_xlfn.IFNA(J65*R65+L65,"No Sales Hx"),"No Sales HX")</f>
        <v>7.2368421052631582E-2</v>
      </c>
      <c r="O65" s="21">
        <f t="shared" si="1"/>
        <v>0</v>
      </c>
      <c r="P65" s="24">
        <v>0</v>
      </c>
      <c r="Q65" s="18">
        <f t="shared" si="6"/>
        <v>0</v>
      </c>
      <c r="R65" s="2">
        <v>1</v>
      </c>
      <c r="S65" s="2">
        <v>120</v>
      </c>
      <c r="T65" s="2" t="s">
        <v>4646</v>
      </c>
      <c r="U65" s="28" t="str">
        <f>IF(G65=0,"",_xlfn.MINIFS('PO Details'!$I:$I,'PO Details'!$D:$D,Planning!$B65,'PO Details'!$L:$L,Planning!$E65))</f>
        <v/>
      </c>
      <c r="V65" s="29" t="s">
        <v>4640</v>
      </c>
      <c r="W65" t="str">
        <f t="shared" si="3"/>
        <v>Max</v>
      </c>
      <c r="X65" s="2">
        <v>120</v>
      </c>
    </row>
    <row r="66" spans="1:24" x14ac:dyDescent="0.25">
      <c r="A66" s="11"/>
      <c r="B66" s="22" t="s">
        <v>672</v>
      </c>
      <c r="C66" s="22"/>
      <c r="D66" s="22"/>
      <c r="E66" s="31" t="s">
        <v>113</v>
      </c>
      <c r="F66" s="12">
        <f>SUMIFS('Inventory Details'!$H:$H,'Inventory Details'!$B:$B,$B66,'Inventory Details'!$E:$E,$E66)</f>
        <v>0</v>
      </c>
      <c r="G66" s="12">
        <f>SUMIFS('PO Details'!$H:$H,'PO Details'!$D:$D,Planning!$B66,'PO Details'!$L:$L,$E66)</f>
        <v>0</v>
      </c>
      <c r="H66" s="12">
        <f>SUMIFS('SO Details'!$G:$G,'SO Details'!$D:$D,Planning!$B66,'SO Details'!$K:$K,$E66)</f>
        <v>0</v>
      </c>
      <c r="I66" s="20">
        <f>IF(COUNTIFS($C:$C,B66)&gt;1,SUMIFS('Sales Hx'!$Q:$Q,'Sales Hx'!$B:$B,_xlfn.XLOOKUP(B66,C:C,B:B),'Sales Hx'!$D:$D,Planning!$E66),SUMIFS('Sales Hx'!$Q:$Q,'Sales Hx'!$B:$B,Planning!$B66,'Sales Hx'!$D:$D,Planning!$E66))</f>
        <v>21</v>
      </c>
      <c r="J66" s="16">
        <f>IF(COUNTIFS($C:$C,B66)&gt;1,SUMIFS('Sales Hx'!$S:$S,'Sales Hx'!$B:$B,_xlfn.XLOOKUP(B66,C:C,B:B),'Sales Hx'!$D:$D,E66),SUMIFS('Sales Hx'!$S:$S,'Sales Hx'!$B:$B,$B66,'Sales Hx'!$D:$D,$E66))</f>
        <v>0.28453947368421056</v>
      </c>
      <c r="K66" s="16">
        <f t="shared" si="4"/>
        <v>0</v>
      </c>
      <c r="L66" s="12">
        <f>IF(M66&lt;&gt;"",M66,IF(COUNTIFS($C:$C,B66)&gt;1,SUMIFS('Sales Hx'!V:V,'Sales Hx'!$B:$B,_xlfn.XLOOKUP(B66,C:C,B:B),'Sales Hx'!$D:$D,$E66),SUMIFS('Sales Hx'!V:V,'Sales Hx'!$B:$B,$B66,'Sales Hx'!$D:$D,$E66)))</f>
        <v>0</v>
      </c>
      <c r="M66" s="12">
        <v>0</v>
      </c>
      <c r="N66" s="15">
        <f t="shared" si="8"/>
        <v>0.28453947368421056</v>
      </c>
      <c r="O66" s="21">
        <f t="shared" ref="O66:O129" si="9">MROUND(ROUND(IFERROR(IF(C66&lt;&gt;"",0,IF(T66="DC'd",0,IF(AND(J66=0,F66+G66&lt;H66),H66-F66+G66,IF(F66+G66&lt;N66,N66+MAX((IF(J66*R66&gt;F66,F66,J66*R66))+J66*S66-F66-G66+H66,0))))),0),0),1)</f>
        <v>0</v>
      </c>
      <c r="P66" s="24">
        <v>0</v>
      </c>
      <c r="Q66" s="18">
        <f t="shared" si="6"/>
        <v>0</v>
      </c>
      <c r="R66" s="2">
        <v>1</v>
      </c>
      <c r="S66" s="2">
        <v>90</v>
      </c>
      <c r="T66" s="2" t="s">
        <v>4646</v>
      </c>
      <c r="U66" s="28" t="str">
        <f>IF(G66=0,"",_xlfn.MINIFS('PO Details'!$I:$I,'PO Details'!$D:$D,Planning!$B66,'PO Details'!$L:$L,Planning!$E66))</f>
        <v/>
      </c>
      <c r="V66" s="29" t="s">
        <v>4639</v>
      </c>
      <c r="W66" t="str">
        <f t="shared" ref="W66:W129" si="10">IF(I66=_xlfn.MAXIFS(I:I,B:B,B66),"Max","")</f>
        <v>Max</v>
      </c>
      <c r="X66" s="2">
        <v>120</v>
      </c>
    </row>
    <row r="67" spans="1:24" x14ac:dyDescent="0.25">
      <c r="A67" s="11"/>
      <c r="B67" s="22" t="s">
        <v>2184</v>
      </c>
      <c r="C67" s="22"/>
      <c r="D67" s="22" t="s">
        <v>4599</v>
      </c>
      <c r="E67" s="31" t="s">
        <v>4746</v>
      </c>
      <c r="F67" s="12">
        <f>SUMIFS('Inventory Details'!$H:$H,'Inventory Details'!$B:$B,$B67,'Inventory Details'!$E:$E,$E67)</f>
        <v>0</v>
      </c>
      <c r="G67" s="12">
        <f>SUMIFS('PO Details'!$H:$H,'PO Details'!$D:$D,Planning!$B67,'PO Details'!$L:$L,$E67)</f>
        <v>2</v>
      </c>
      <c r="H67" s="12">
        <f>SUMIFS('SO Details'!$G:$G,'SO Details'!$D:$D,Planning!$B67,'SO Details'!$K:$K,$E67)</f>
        <v>0</v>
      </c>
      <c r="I67" s="20">
        <f>IF(COUNTIFS($C:$C,B67)&gt;1,SUMIFS('Sales Hx'!$Q:$Q,'Sales Hx'!$B:$B,_xlfn.XLOOKUP(B67,C:C,B:B),'Sales Hx'!$D:$D,Planning!$E67),SUMIFS('Sales Hx'!$Q:$Q,'Sales Hx'!$B:$B,Planning!$B67,'Sales Hx'!$D:$D,Planning!$E67))</f>
        <v>1.4</v>
      </c>
      <c r="J67" s="16">
        <f>IF(COUNTIFS($C:$C,B67)&gt;1,SUMIFS('Sales Hx'!$S:$S,'Sales Hx'!$B:$B,_xlfn.XLOOKUP(B67,C:C,B:B),'Sales Hx'!$D:$D,E67),SUMIFS('Sales Hx'!$S:$S,'Sales Hx'!$B:$B,$B67,'Sales Hx'!$D:$D,$E67))</f>
        <v>5.5921052631578948E-2</v>
      </c>
      <c r="K67" s="16">
        <f t="shared" ref="K67:K130" si="11">IFERROR((F67+G67)/I67,0)</f>
        <v>1.4285714285714286</v>
      </c>
      <c r="L67" s="12">
        <f>IF(M67&lt;&gt;"",M67,IF(COUNTIFS($C:$C,B67)&gt;1,SUMIFS('Sales Hx'!V:V,'Sales Hx'!$B:$B,_xlfn.XLOOKUP(B67,C:C,B:B),'Sales Hx'!$D:$D,$E67),SUMIFS('Sales Hx'!V:V,'Sales Hx'!$B:$B,$B67,'Sales Hx'!$D:$D,$E67)))</f>
        <v>0</v>
      </c>
      <c r="M67" s="12">
        <v>0</v>
      </c>
      <c r="N67" s="15">
        <f t="shared" si="7"/>
        <v>5.5921052631578948E-2</v>
      </c>
      <c r="O67" s="21">
        <f t="shared" si="9"/>
        <v>0</v>
      </c>
      <c r="P67" s="24">
        <v>333.5779</v>
      </c>
      <c r="Q67" s="18">
        <f t="shared" si="6"/>
        <v>0</v>
      </c>
      <c r="R67" s="2">
        <v>1</v>
      </c>
      <c r="S67" s="2">
        <v>120</v>
      </c>
      <c r="T67" s="2" t="s">
        <v>4647</v>
      </c>
      <c r="U67" s="28">
        <f>IF(G67=0,"",_xlfn.MINIFS('PO Details'!$I:$I,'PO Details'!$D:$D,Planning!$B67,'PO Details'!$L:$L,Planning!$E67))</f>
        <v>45412</v>
      </c>
      <c r="V67" s="29" t="s">
        <v>4641</v>
      </c>
      <c r="W67" t="str">
        <f t="shared" si="10"/>
        <v>Max</v>
      </c>
      <c r="X67" s="2">
        <v>120</v>
      </c>
    </row>
    <row r="68" spans="1:24" x14ac:dyDescent="0.25">
      <c r="A68" s="11"/>
      <c r="B68" s="22" t="s">
        <v>673</v>
      </c>
      <c r="C68" s="22"/>
      <c r="D68" s="22"/>
      <c r="E68" s="31" t="s">
        <v>113</v>
      </c>
      <c r="F68" s="12">
        <f>SUMIFS('Inventory Details'!$H:$H,'Inventory Details'!$B:$B,$B68,'Inventory Details'!$E:$E,$E68)</f>
        <v>0</v>
      </c>
      <c r="G68" s="12">
        <f>SUMIFS('PO Details'!$H:$H,'PO Details'!$D:$D,Planning!$B68,'PO Details'!$L:$L,$E68)</f>
        <v>0</v>
      </c>
      <c r="H68" s="12">
        <f>SUMIFS('SO Details'!$G:$G,'SO Details'!$D:$D,Planning!$B68,'SO Details'!$K:$K,$E68)</f>
        <v>0</v>
      </c>
      <c r="I68" s="20">
        <f>IF(COUNTIFS($C:$C,B68)&gt;1,SUMIFS('Sales Hx'!$Q:$Q,'Sales Hx'!$B:$B,_xlfn.XLOOKUP(B68,C:C,B:B),'Sales Hx'!$D:$D,Planning!$E68),SUMIFS('Sales Hx'!$Q:$Q,'Sales Hx'!$B:$B,Planning!$B68,'Sales Hx'!$D:$D,Planning!$E68))</f>
        <v>44.8</v>
      </c>
      <c r="J68" s="16">
        <f>IF(COUNTIFS($C:$C,B68)&gt;1,SUMIFS('Sales Hx'!$S:$S,'Sales Hx'!$B:$B,_xlfn.XLOOKUP(B68,C:C,B:B),'Sales Hx'!$D:$D,E68),SUMIFS('Sales Hx'!$S:$S,'Sales Hx'!$B:$B,$B68,'Sales Hx'!$D:$D,$E68))</f>
        <v>0.32976973684210525</v>
      </c>
      <c r="K68" s="16">
        <f t="shared" si="11"/>
        <v>0</v>
      </c>
      <c r="L68" s="12">
        <f>IF(M68&lt;&gt;"",M68,IF(COUNTIFS($C:$C,B68)&gt;1,SUMIFS('Sales Hx'!V:V,'Sales Hx'!$B:$B,_xlfn.XLOOKUP(B68,C:C,B:B),'Sales Hx'!$D:$D,$E68),SUMIFS('Sales Hx'!V:V,'Sales Hx'!$B:$B,$B68,'Sales Hx'!$D:$D,$E68)))</f>
        <v>0</v>
      </c>
      <c r="M68" s="12">
        <v>0</v>
      </c>
      <c r="N68" s="15">
        <f t="shared" si="7"/>
        <v>0.32976973684210525</v>
      </c>
      <c r="O68" s="21">
        <f t="shared" si="9"/>
        <v>0</v>
      </c>
      <c r="P68" s="24">
        <v>0</v>
      </c>
      <c r="Q68" s="18">
        <f t="shared" si="6"/>
        <v>0</v>
      </c>
      <c r="R68" s="2">
        <v>1</v>
      </c>
      <c r="S68" s="2">
        <v>90</v>
      </c>
      <c r="T68" s="2" t="s">
        <v>4646</v>
      </c>
      <c r="U68" s="28" t="str">
        <f>IF(G68=0,"",_xlfn.MINIFS('PO Details'!$I:$I,'PO Details'!$D:$D,Planning!$B68,'PO Details'!$L:$L,Planning!$E68))</f>
        <v/>
      </c>
      <c r="V68" s="29" t="s">
        <v>4639</v>
      </c>
      <c r="W68" t="str">
        <f t="shared" si="10"/>
        <v>Max</v>
      </c>
      <c r="X68" s="2">
        <v>120</v>
      </c>
    </row>
    <row r="69" spans="1:24" x14ac:dyDescent="0.25">
      <c r="A69" s="11"/>
      <c r="B69" s="22" t="s">
        <v>2185</v>
      </c>
      <c r="C69" s="22"/>
      <c r="D69" s="22"/>
      <c r="E69" s="31" t="s">
        <v>113</v>
      </c>
      <c r="F69" s="12">
        <f>SUMIFS('Inventory Details'!$H:$H,'Inventory Details'!$B:$B,$B69,'Inventory Details'!$E:$E,$E69)</f>
        <v>0</v>
      </c>
      <c r="G69" s="12">
        <f>SUMIFS('PO Details'!$H:$H,'PO Details'!$D:$D,Planning!$B69,'PO Details'!$L:$L,$E69)</f>
        <v>0</v>
      </c>
      <c r="H69" s="12">
        <f>SUMIFS('SO Details'!$G:$G,'SO Details'!$D:$D,Planning!$B69,'SO Details'!$K:$K,$E69)</f>
        <v>0</v>
      </c>
      <c r="I69" s="20">
        <f>IF(COUNTIFS($C:$C,B69)&gt;1,SUMIFS('Sales Hx'!$Q:$Q,'Sales Hx'!$B:$B,_xlfn.XLOOKUP(B69,C:C,B:B),'Sales Hx'!$D:$D,Planning!$E69),SUMIFS('Sales Hx'!$Q:$Q,'Sales Hx'!$B:$B,Planning!$B69,'Sales Hx'!$D:$D,Planning!$E69))</f>
        <v>56</v>
      </c>
      <c r="J69" s="16">
        <f>IF(COUNTIFS($C:$C,B69)&gt;1,SUMIFS('Sales Hx'!$S:$S,'Sales Hx'!$B:$B,_xlfn.XLOOKUP(B69,C:C,B:B),'Sales Hx'!$D:$D,E69),SUMIFS('Sales Hx'!$S:$S,'Sales Hx'!$B:$B,$B69,'Sales Hx'!$D:$D,$E69))</f>
        <v>0.49342105263157898</v>
      </c>
      <c r="K69" s="16">
        <f t="shared" si="11"/>
        <v>0</v>
      </c>
      <c r="L69" s="12">
        <f>IF(M69&lt;&gt;"",M69,IF(COUNTIFS($C:$C,B69)&gt;1,SUMIFS('Sales Hx'!V:V,'Sales Hx'!$B:$B,_xlfn.XLOOKUP(B69,C:C,B:B),'Sales Hx'!$D:$D,$E69),SUMIFS('Sales Hx'!V:V,'Sales Hx'!$B:$B,$B69,'Sales Hx'!$D:$D,$E69)))</f>
        <v>0</v>
      </c>
      <c r="M69" s="12">
        <v>0</v>
      </c>
      <c r="N69" s="15">
        <f t="shared" si="7"/>
        <v>0.49342105263157898</v>
      </c>
      <c r="O69" s="21">
        <f t="shared" si="9"/>
        <v>0</v>
      </c>
      <c r="P69" s="24">
        <v>0</v>
      </c>
      <c r="Q69" s="18">
        <f t="shared" si="6"/>
        <v>0</v>
      </c>
      <c r="R69" s="2">
        <v>1</v>
      </c>
      <c r="S69" s="2">
        <v>90</v>
      </c>
      <c r="T69" s="2" t="s">
        <v>4646</v>
      </c>
      <c r="U69" s="28" t="str">
        <f>IF(G69=0,"",_xlfn.MINIFS('PO Details'!$I:$I,'PO Details'!$D:$D,Planning!$B69,'PO Details'!$L:$L,Planning!$E69))</f>
        <v/>
      </c>
      <c r="V69" s="29" t="s">
        <v>4639</v>
      </c>
      <c r="W69" t="str">
        <f t="shared" si="10"/>
        <v>Max</v>
      </c>
      <c r="X69" s="2">
        <v>120</v>
      </c>
    </row>
    <row r="70" spans="1:24" x14ac:dyDescent="0.25">
      <c r="A70" s="11" t="s">
        <v>4628</v>
      </c>
      <c r="B70" s="22" t="s">
        <v>674</v>
      </c>
      <c r="C70" s="22"/>
      <c r="D70" s="22" t="s">
        <v>4561</v>
      </c>
      <c r="E70" s="31" t="s">
        <v>113</v>
      </c>
      <c r="F70" s="12">
        <f>SUMIFS('Inventory Details'!$H:$H,'Inventory Details'!$B:$B,$B70,'Inventory Details'!$E:$E,$E70)</f>
        <v>0</v>
      </c>
      <c r="G70" s="12">
        <f>SUMIFS('PO Details'!$H:$H,'PO Details'!$D:$D,Planning!$B70,'PO Details'!$L:$L,$E70)</f>
        <v>2</v>
      </c>
      <c r="H70" s="12">
        <f>SUMIFS('SO Details'!$G:$G,'SO Details'!$D:$D,Planning!$B70,'SO Details'!$K:$K,$E70)</f>
        <v>0</v>
      </c>
      <c r="I70" s="20">
        <f>IF(COUNTIFS($C:$C,B70)&gt;1,SUMIFS('Sales Hx'!$Q:$Q,'Sales Hx'!$B:$B,_xlfn.XLOOKUP(B70,C:C,B:B),'Sales Hx'!$D:$D,Planning!$E70),SUMIFS('Sales Hx'!$Q:$Q,'Sales Hx'!$B:$B,Planning!$B70,'Sales Hx'!$D:$D,Planning!$E70))</f>
        <v>0</v>
      </c>
      <c r="J70" s="16">
        <f>IF(COUNTIFS($C:$C,B70)&gt;1,SUMIFS('Sales Hx'!$S:$S,'Sales Hx'!$B:$B,_xlfn.XLOOKUP(B70,C:C,B:B),'Sales Hx'!$D:$D,E70),SUMIFS('Sales Hx'!$S:$S,'Sales Hx'!$B:$B,$B70,'Sales Hx'!$D:$D,$E70))</f>
        <v>0</v>
      </c>
      <c r="K70" s="16">
        <f t="shared" si="11"/>
        <v>0</v>
      </c>
      <c r="L70" s="12">
        <f>IF(M70&lt;&gt;"",M70,IF(COUNTIFS($C:$C,B70)&gt;1,SUMIFS('Sales Hx'!V:V,'Sales Hx'!$B:$B,_xlfn.XLOOKUP(B70,C:C,B:B),'Sales Hx'!$D:$D,$E70),SUMIFS('Sales Hx'!V:V,'Sales Hx'!$B:$B,$B70,'Sales Hx'!$D:$D,$E70)))</f>
        <v>0</v>
      </c>
      <c r="M70" s="12">
        <v>0</v>
      </c>
      <c r="N70" s="15">
        <f t="shared" si="7"/>
        <v>0</v>
      </c>
      <c r="O70" s="21">
        <f t="shared" si="9"/>
        <v>0</v>
      </c>
      <c r="P70" s="24">
        <v>376.63</v>
      </c>
      <c r="Q70" s="18">
        <f t="shared" si="6"/>
        <v>0</v>
      </c>
      <c r="R70" s="2">
        <v>1</v>
      </c>
      <c r="S70" s="2">
        <v>120</v>
      </c>
      <c r="T70" s="2" t="s">
        <v>4647</v>
      </c>
      <c r="U70" s="28">
        <f>IF(G70=0,"",_xlfn.MINIFS('PO Details'!$I:$I,'PO Details'!$D:$D,Planning!$B70,'PO Details'!$L:$L,Planning!$E70))</f>
        <v>45351</v>
      </c>
      <c r="V70" s="29" t="s">
        <v>4640</v>
      </c>
      <c r="W70" t="str">
        <f t="shared" si="10"/>
        <v>Max</v>
      </c>
      <c r="X70" s="2">
        <v>120</v>
      </c>
    </row>
    <row r="71" spans="1:24" x14ac:dyDescent="0.25">
      <c r="A71" s="11"/>
      <c r="B71" s="22" t="s">
        <v>2186</v>
      </c>
      <c r="C71" s="22"/>
      <c r="D71" s="22" t="s">
        <v>4847</v>
      </c>
      <c r="E71" s="31" t="s">
        <v>113</v>
      </c>
      <c r="F71" s="12">
        <f>SUMIFS('Inventory Details'!$H:$H,'Inventory Details'!$B:$B,$B71,'Inventory Details'!$E:$E,$E71)</f>
        <v>0</v>
      </c>
      <c r="G71" s="12">
        <f>SUMIFS('PO Details'!$H:$H,'PO Details'!$D:$D,Planning!$B71,'PO Details'!$L:$L,$E71)</f>
        <v>0</v>
      </c>
      <c r="H71" s="12">
        <f>SUMIFS('SO Details'!$G:$G,'SO Details'!$D:$D,Planning!$B71,'SO Details'!$K:$K,$E71)</f>
        <v>0</v>
      </c>
      <c r="I71" s="20">
        <f>IF(COUNTIFS($C:$C,B71)&gt;1,SUMIFS('Sales Hx'!$Q:$Q,'Sales Hx'!$B:$B,_xlfn.XLOOKUP(B71,C:C,B:B),'Sales Hx'!$D:$D,Planning!$E71),SUMIFS('Sales Hx'!$Q:$Q,'Sales Hx'!$B:$B,Planning!$B71,'Sales Hx'!$D:$D,Planning!$E71))</f>
        <v>53.199999999999996</v>
      </c>
      <c r="J71" s="16">
        <f>IF(COUNTIFS($C:$C,B71)&gt;1,SUMIFS('Sales Hx'!$S:$S,'Sales Hx'!$B:$B,_xlfn.XLOOKUP(B71,C:C,B:B),'Sales Hx'!$D:$D,E71),SUMIFS('Sales Hx'!$S:$S,'Sales Hx'!$B:$B,$B71,'Sales Hx'!$D:$D,$E71))</f>
        <v>0.51973684210526316</v>
      </c>
      <c r="K71" s="16">
        <f t="shared" si="11"/>
        <v>0</v>
      </c>
      <c r="L71" s="12">
        <f>IF(M71&lt;&gt;"",M71,IF(COUNTIFS($C:$C,B71)&gt;1,SUMIFS('Sales Hx'!V:V,'Sales Hx'!$B:$B,_xlfn.XLOOKUP(B71,C:C,B:B),'Sales Hx'!$D:$D,$E71),SUMIFS('Sales Hx'!V:V,'Sales Hx'!$B:$B,$B71,'Sales Hx'!$D:$D,$E71)))</f>
        <v>0</v>
      </c>
      <c r="M71" s="12">
        <v>0</v>
      </c>
      <c r="N71" s="15">
        <f t="shared" si="7"/>
        <v>0.51973684210526316</v>
      </c>
      <c r="O71" s="21">
        <f t="shared" si="9"/>
        <v>0</v>
      </c>
      <c r="P71" s="24">
        <v>0</v>
      </c>
      <c r="Q71" s="18">
        <f t="shared" si="6"/>
        <v>0</v>
      </c>
      <c r="R71" s="2">
        <v>1</v>
      </c>
      <c r="S71" s="2">
        <v>120</v>
      </c>
      <c r="T71" s="2" t="s">
        <v>4646</v>
      </c>
      <c r="U71" s="28" t="str">
        <f>IF(G71=0,"",_xlfn.MINIFS('PO Details'!$I:$I,'PO Details'!$D:$D,Planning!$B71,'PO Details'!$L:$L,Planning!$E71))</f>
        <v/>
      </c>
      <c r="V71" s="29" t="s">
        <v>4641</v>
      </c>
      <c r="W71" t="str">
        <f t="shared" si="10"/>
        <v>Max</v>
      </c>
      <c r="X71" s="2">
        <v>120</v>
      </c>
    </row>
    <row r="72" spans="1:24" x14ac:dyDescent="0.25">
      <c r="A72" s="11"/>
      <c r="B72" s="22" t="s">
        <v>2187</v>
      </c>
      <c r="C72" s="22"/>
      <c r="D72" s="22"/>
      <c r="E72" s="31" t="s">
        <v>113</v>
      </c>
      <c r="F72" s="12">
        <f>SUMIFS('Inventory Details'!$H:$H,'Inventory Details'!$B:$B,$B72,'Inventory Details'!$E:$E,$E72)</f>
        <v>0</v>
      </c>
      <c r="G72" s="12">
        <f>SUMIFS('PO Details'!$H:$H,'PO Details'!$D:$D,Planning!$B72,'PO Details'!$L:$L,$E72)</f>
        <v>0</v>
      </c>
      <c r="H72" s="12">
        <f>SUMIFS('SO Details'!$G:$G,'SO Details'!$D:$D,Planning!$B72,'SO Details'!$K:$K,$E72)</f>
        <v>0</v>
      </c>
      <c r="I72" s="20">
        <f>IF(COUNTIFS($C:$C,B72)&gt;1,SUMIFS('Sales Hx'!$Q:$Q,'Sales Hx'!$B:$B,_xlfn.XLOOKUP(B72,C:C,B:B),'Sales Hx'!$D:$D,Planning!$E72),SUMIFS('Sales Hx'!$Q:$Q,'Sales Hx'!$B:$B,Planning!$B72,'Sales Hx'!$D:$D,Planning!$E72))</f>
        <v>1.4</v>
      </c>
      <c r="J72" s="16">
        <f>IF(COUNTIFS($C:$C,B72)&gt;1,SUMIFS('Sales Hx'!$S:$S,'Sales Hx'!$B:$B,_xlfn.XLOOKUP(B72,C:C,B:B),'Sales Hx'!$D:$D,E72),SUMIFS('Sales Hx'!$S:$S,'Sales Hx'!$B:$B,$B72,'Sales Hx'!$D:$D,$E72))</f>
        <v>4.6052631578947366E-2</v>
      </c>
      <c r="K72" s="16">
        <f t="shared" si="11"/>
        <v>0</v>
      </c>
      <c r="L72" s="12">
        <f>IF(M72&lt;&gt;"",M72,IF(COUNTIFS($C:$C,B72)&gt;1,SUMIFS('Sales Hx'!V:V,'Sales Hx'!$B:$B,_xlfn.XLOOKUP(B72,C:C,B:B),'Sales Hx'!$D:$D,$E72),SUMIFS('Sales Hx'!V:V,'Sales Hx'!$B:$B,$B72,'Sales Hx'!$D:$D,$E72)))</f>
        <v>0</v>
      </c>
      <c r="M72" s="12">
        <v>0</v>
      </c>
      <c r="N72" s="15">
        <f t="shared" si="7"/>
        <v>4.6052631578947366E-2</v>
      </c>
      <c r="O72" s="21">
        <f t="shared" si="9"/>
        <v>6</v>
      </c>
      <c r="P72" s="24">
        <v>0</v>
      </c>
      <c r="Q72" s="18">
        <f t="shared" si="6"/>
        <v>0</v>
      </c>
      <c r="R72" s="2">
        <v>1</v>
      </c>
      <c r="S72" s="2">
        <v>120</v>
      </c>
      <c r="T72" s="2" t="s">
        <v>4647</v>
      </c>
      <c r="U72" s="28" t="str">
        <f>IF(G72=0,"",_xlfn.MINIFS('PO Details'!$I:$I,'PO Details'!$D:$D,Planning!$B72,'PO Details'!$L:$L,Planning!$E72))</f>
        <v/>
      </c>
      <c r="V72" s="29" t="s">
        <v>4640</v>
      </c>
      <c r="W72" t="str">
        <f t="shared" si="10"/>
        <v>Max</v>
      </c>
      <c r="X72" s="2">
        <v>120</v>
      </c>
    </row>
    <row r="73" spans="1:24" x14ac:dyDescent="0.25">
      <c r="A73" s="11"/>
      <c r="B73" s="22" t="s">
        <v>2088</v>
      </c>
      <c r="C73" s="22"/>
      <c r="D73" s="22"/>
      <c r="E73" s="31" t="s">
        <v>113</v>
      </c>
      <c r="F73" s="12">
        <f>SUMIFS('Inventory Details'!$H:$H,'Inventory Details'!$B:$B,$B73,'Inventory Details'!$E:$E,$E73)</f>
        <v>0</v>
      </c>
      <c r="G73" s="12">
        <f>SUMIFS('PO Details'!$H:$H,'PO Details'!$D:$D,Planning!$B73,'PO Details'!$L:$L,$E73)</f>
        <v>0</v>
      </c>
      <c r="H73" s="12">
        <f>SUMIFS('SO Details'!$G:$G,'SO Details'!$D:$D,Planning!$B73,'SO Details'!$K:$K,$E73)</f>
        <v>0</v>
      </c>
      <c r="I73" s="20">
        <f>IF(COUNTIFS($C:$C,B73)&gt;1,SUMIFS('Sales Hx'!$Q:$Q,'Sales Hx'!$B:$B,_xlfn.XLOOKUP(B73,C:C,B:B),'Sales Hx'!$D:$D,Planning!$E73),SUMIFS('Sales Hx'!$Q:$Q,'Sales Hx'!$B:$B,Planning!$B73,'Sales Hx'!$D:$D,Planning!$E73))</f>
        <v>2.8</v>
      </c>
      <c r="J73" s="16">
        <f>IF(COUNTIFS($C:$C,B73)&gt;1,SUMIFS('Sales Hx'!$S:$S,'Sales Hx'!$B:$B,_xlfn.XLOOKUP(B73,C:C,B:B),'Sales Hx'!$D:$D,E73),SUMIFS('Sales Hx'!$S:$S,'Sales Hx'!$B:$B,$B73,'Sales Hx'!$D:$D,$E73))</f>
        <v>6.0526315789473685E-2</v>
      </c>
      <c r="K73" s="16">
        <f t="shared" si="11"/>
        <v>0</v>
      </c>
      <c r="L73" s="12">
        <f>IF(M73&lt;&gt;"",M73,IF(COUNTIFS($C:$C,B73)&gt;1,SUMIFS('Sales Hx'!V:V,'Sales Hx'!$B:$B,_xlfn.XLOOKUP(B73,C:C,B:B),'Sales Hx'!$D:$D,$E73),SUMIFS('Sales Hx'!V:V,'Sales Hx'!$B:$B,$B73,'Sales Hx'!$D:$D,$E73)))</f>
        <v>0</v>
      </c>
      <c r="M73" s="12">
        <v>0</v>
      </c>
      <c r="N73" s="15">
        <f t="shared" si="7"/>
        <v>6.0526315789473685E-2</v>
      </c>
      <c r="O73" s="21">
        <f t="shared" si="9"/>
        <v>7</v>
      </c>
      <c r="P73" s="24">
        <v>31.42</v>
      </c>
      <c r="Q73" s="18">
        <f t="shared" si="6"/>
        <v>219.94</v>
      </c>
      <c r="R73" s="2">
        <v>1</v>
      </c>
      <c r="S73" s="2">
        <v>120</v>
      </c>
      <c r="T73" s="2" t="s">
        <v>4647</v>
      </c>
      <c r="U73" s="28" t="str">
        <f>IF(G73=0,"",_xlfn.MINIFS('PO Details'!$I:$I,'PO Details'!$D:$D,Planning!$B73,'PO Details'!$L:$L,Planning!$E73))</f>
        <v/>
      </c>
      <c r="V73" s="29" t="s">
        <v>4641</v>
      </c>
      <c r="W73" t="str">
        <f t="shared" si="10"/>
        <v>Max</v>
      </c>
      <c r="X73" s="2">
        <v>120</v>
      </c>
    </row>
    <row r="74" spans="1:24" x14ac:dyDescent="0.25">
      <c r="A74" s="11"/>
      <c r="B74" s="22" t="s">
        <v>2188</v>
      </c>
      <c r="C74" s="22"/>
      <c r="D74" s="22"/>
      <c r="E74" s="31" t="s">
        <v>113</v>
      </c>
      <c r="F74" s="12">
        <f>SUMIFS('Inventory Details'!$H:$H,'Inventory Details'!$B:$B,$B74,'Inventory Details'!$E:$E,$E74)</f>
        <v>0</v>
      </c>
      <c r="G74" s="12">
        <f>SUMIFS('PO Details'!$H:$H,'PO Details'!$D:$D,Planning!$B74,'PO Details'!$L:$L,$E74)</f>
        <v>0</v>
      </c>
      <c r="H74" s="12">
        <f>SUMIFS('SO Details'!$G:$G,'SO Details'!$D:$D,Planning!$B74,'SO Details'!$K:$K,$E74)</f>
        <v>0</v>
      </c>
      <c r="I74" s="20">
        <f>IF(COUNTIFS($C:$C,B74)&gt;1,SUMIFS('Sales Hx'!$Q:$Q,'Sales Hx'!$B:$B,_xlfn.XLOOKUP(B74,C:C,B:B),'Sales Hx'!$D:$D,Planning!$E74),SUMIFS('Sales Hx'!$Q:$Q,'Sales Hx'!$B:$B,Planning!$B74,'Sales Hx'!$D:$D,Planning!$E74))</f>
        <v>0</v>
      </c>
      <c r="J74" s="16">
        <f>IF(COUNTIFS($C:$C,B74)&gt;1,SUMIFS('Sales Hx'!$S:$S,'Sales Hx'!$B:$B,_xlfn.XLOOKUP(B74,C:C,B:B),'Sales Hx'!$D:$D,E74),SUMIFS('Sales Hx'!$S:$S,'Sales Hx'!$B:$B,$B74,'Sales Hx'!$D:$D,$E74))</f>
        <v>4.6052631578947366E-2</v>
      </c>
      <c r="K74" s="16">
        <f t="shared" si="11"/>
        <v>0</v>
      </c>
      <c r="L74" s="12">
        <f>IF(M74&lt;&gt;"",M74,IF(COUNTIFS($C:$C,B74)&gt;1,SUMIFS('Sales Hx'!V:V,'Sales Hx'!$B:$B,_xlfn.XLOOKUP(B74,C:C,B:B),'Sales Hx'!$D:$D,$E74),SUMIFS('Sales Hx'!V:V,'Sales Hx'!$B:$B,$B74,'Sales Hx'!$D:$D,$E74)))</f>
        <v>0</v>
      </c>
      <c r="M74" s="12">
        <v>0</v>
      </c>
      <c r="N74" s="15">
        <f t="shared" si="7"/>
        <v>4.6052631578947366E-2</v>
      </c>
      <c r="O74" s="21">
        <f t="shared" si="9"/>
        <v>6</v>
      </c>
      <c r="P74" s="24">
        <v>0</v>
      </c>
      <c r="Q74" s="18">
        <f t="shared" si="6"/>
        <v>0</v>
      </c>
      <c r="R74" s="2">
        <v>1</v>
      </c>
      <c r="S74" s="2">
        <v>120</v>
      </c>
      <c r="T74" s="2" t="s">
        <v>4647</v>
      </c>
      <c r="U74" s="28" t="str">
        <f>IF(G74=0,"",_xlfn.MINIFS('PO Details'!$I:$I,'PO Details'!$D:$D,Planning!$B74,'PO Details'!$L:$L,Planning!$E74))</f>
        <v/>
      </c>
      <c r="V74" s="29" t="s">
        <v>4640</v>
      </c>
      <c r="W74" t="str">
        <f t="shared" si="10"/>
        <v>Max</v>
      </c>
      <c r="X74" s="2">
        <v>120</v>
      </c>
    </row>
    <row r="75" spans="1:24" x14ac:dyDescent="0.25">
      <c r="A75" s="11" t="s">
        <v>4628</v>
      </c>
      <c r="B75" s="22" t="s">
        <v>2189</v>
      </c>
      <c r="C75" s="22"/>
      <c r="D75" s="22" t="s">
        <v>4080</v>
      </c>
      <c r="E75" s="31" t="s">
        <v>113</v>
      </c>
      <c r="F75" s="12">
        <f>SUMIFS('Inventory Details'!$H:$H,'Inventory Details'!$B:$B,$B75,'Inventory Details'!$E:$E,$E75)</f>
        <v>0</v>
      </c>
      <c r="G75" s="12">
        <f>SUMIFS('PO Details'!$H:$H,'PO Details'!$D:$D,Planning!$B75,'PO Details'!$L:$L,$E75)</f>
        <v>2</v>
      </c>
      <c r="H75" s="12">
        <f>SUMIFS('SO Details'!$G:$G,'SO Details'!$D:$D,Planning!$B75,'SO Details'!$K:$K,$E75)</f>
        <v>0</v>
      </c>
      <c r="I75" s="20">
        <f>IF(COUNTIFS($C:$C,B75)&gt;1,SUMIFS('Sales Hx'!$Q:$Q,'Sales Hx'!$B:$B,_xlfn.XLOOKUP(B75,C:C,B:B),'Sales Hx'!$D:$D,Planning!$E75),SUMIFS('Sales Hx'!$Q:$Q,'Sales Hx'!$B:$B,Planning!$B75,'Sales Hx'!$D:$D,Planning!$E75))</f>
        <v>0</v>
      </c>
      <c r="J75" s="16">
        <f>IF(COUNTIFS($C:$C,B75)&gt;1,SUMIFS('Sales Hx'!$S:$S,'Sales Hx'!$B:$B,_xlfn.XLOOKUP(B75,C:C,B:B),'Sales Hx'!$D:$D,E75),SUMIFS('Sales Hx'!$S:$S,'Sales Hx'!$B:$B,$B75,'Sales Hx'!$D:$D,$E75))</f>
        <v>0</v>
      </c>
      <c r="K75" s="16">
        <f t="shared" si="11"/>
        <v>0</v>
      </c>
      <c r="L75" s="12">
        <f>IF(M75&lt;&gt;"",M75,IF(COUNTIFS($C:$C,B75)&gt;1,SUMIFS('Sales Hx'!V:V,'Sales Hx'!$B:$B,_xlfn.XLOOKUP(B75,C:C,B:B),'Sales Hx'!$D:$D,$E75),SUMIFS('Sales Hx'!V:V,'Sales Hx'!$B:$B,$B75,'Sales Hx'!$D:$D,$E75)))</f>
        <v>0</v>
      </c>
      <c r="M75" s="12">
        <v>0</v>
      </c>
      <c r="N75" s="15">
        <f t="shared" si="7"/>
        <v>0</v>
      </c>
      <c r="O75" s="21">
        <f t="shared" si="9"/>
        <v>0</v>
      </c>
      <c r="P75" s="24">
        <v>251.4</v>
      </c>
      <c r="Q75" s="18">
        <f t="shared" si="6"/>
        <v>0</v>
      </c>
      <c r="R75" s="2">
        <v>1</v>
      </c>
      <c r="S75" s="2">
        <v>120</v>
      </c>
      <c r="T75" s="2" t="s">
        <v>4647</v>
      </c>
      <c r="U75" s="28">
        <f>IF(G75=0,"",_xlfn.MINIFS('PO Details'!$I:$I,'PO Details'!$D:$D,Planning!$B75,'PO Details'!$L:$L,Planning!$E75))</f>
        <v>45351</v>
      </c>
      <c r="V75" s="29" t="s">
        <v>4640</v>
      </c>
      <c r="W75" t="str">
        <f t="shared" si="10"/>
        <v>Max</v>
      </c>
      <c r="X75" s="2">
        <v>120</v>
      </c>
    </row>
    <row r="76" spans="1:24" x14ac:dyDescent="0.25">
      <c r="A76" s="11" t="s">
        <v>4628</v>
      </c>
      <c r="B76" s="22" t="s">
        <v>675</v>
      </c>
      <c r="C76" s="22"/>
      <c r="D76" s="22" t="s">
        <v>676</v>
      </c>
      <c r="E76" s="31" t="s">
        <v>113</v>
      </c>
      <c r="F76" s="12">
        <f>SUMIFS('Inventory Details'!$H:$H,'Inventory Details'!$B:$B,$B76,'Inventory Details'!$E:$E,$E76)</f>
        <v>0</v>
      </c>
      <c r="G76" s="12">
        <f>SUMIFS('PO Details'!$H:$H,'PO Details'!$D:$D,Planning!$B76,'PO Details'!$L:$L,$E76)</f>
        <v>2</v>
      </c>
      <c r="H76" s="12">
        <f>SUMIFS('SO Details'!$G:$G,'SO Details'!$D:$D,Planning!$B76,'SO Details'!$K:$K,$E76)</f>
        <v>0</v>
      </c>
      <c r="I76" s="20">
        <f>IF(COUNTIFS($C:$C,B76)&gt;1,SUMIFS('Sales Hx'!$Q:$Q,'Sales Hx'!$B:$B,_xlfn.XLOOKUP(B76,C:C,B:B),'Sales Hx'!$D:$D,Planning!$E76),SUMIFS('Sales Hx'!$Q:$Q,'Sales Hx'!$B:$B,Planning!$B76,'Sales Hx'!$D:$D,Planning!$E76))</f>
        <v>1.4</v>
      </c>
      <c r="J76" s="16">
        <f>IF(COUNTIFS($C:$C,B76)&gt;1,SUMIFS('Sales Hx'!$S:$S,'Sales Hx'!$B:$B,_xlfn.XLOOKUP(B76,C:C,B:B),'Sales Hx'!$D:$D,E76),SUMIFS('Sales Hx'!$S:$S,'Sales Hx'!$B:$B,$B76,'Sales Hx'!$D:$D,$E76))</f>
        <v>3.9473684210526314E-2</v>
      </c>
      <c r="K76" s="16">
        <f t="shared" si="11"/>
        <v>1.4285714285714286</v>
      </c>
      <c r="L76" s="12">
        <f>IF(M76&lt;&gt;"",M76,IF(COUNTIFS($C:$C,B76)&gt;1,SUMIFS('Sales Hx'!V:V,'Sales Hx'!$B:$B,_xlfn.XLOOKUP(B76,C:C,B:B),'Sales Hx'!$D:$D,$E76),SUMIFS('Sales Hx'!V:V,'Sales Hx'!$B:$B,$B76,'Sales Hx'!$D:$D,$E76)))</f>
        <v>0</v>
      </c>
      <c r="M76" s="12">
        <v>0</v>
      </c>
      <c r="N76" s="15">
        <f t="shared" si="7"/>
        <v>3.9473684210526314E-2</v>
      </c>
      <c r="O76" s="21">
        <f t="shared" si="9"/>
        <v>0</v>
      </c>
      <c r="P76" s="24">
        <v>187.23</v>
      </c>
      <c r="Q76" s="18">
        <f t="shared" si="6"/>
        <v>0</v>
      </c>
      <c r="R76" s="2">
        <v>1</v>
      </c>
      <c r="S76" s="2">
        <v>120</v>
      </c>
      <c r="T76" s="2" t="s">
        <v>4647</v>
      </c>
      <c r="U76" s="28">
        <f>IF(G76=0,"",_xlfn.MINIFS('PO Details'!$I:$I,'PO Details'!$D:$D,Planning!$B76,'PO Details'!$L:$L,Planning!$E76))</f>
        <v>45351</v>
      </c>
      <c r="V76" s="29" t="s">
        <v>4640</v>
      </c>
      <c r="W76" t="str">
        <f t="shared" si="10"/>
        <v>Max</v>
      </c>
      <c r="X76" s="2">
        <v>120</v>
      </c>
    </row>
    <row r="77" spans="1:24" x14ac:dyDescent="0.25">
      <c r="A77" s="11" t="s">
        <v>4628</v>
      </c>
      <c r="B77" s="22" t="s">
        <v>2190</v>
      </c>
      <c r="C77" s="22"/>
      <c r="D77" s="22" t="s">
        <v>4091</v>
      </c>
      <c r="E77" s="31" t="s">
        <v>113</v>
      </c>
      <c r="F77" s="12">
        <f>SUMIFS('Inventory Details'!$H:$H,'Inventory Details'!$B:$B,$B77,'Inventory Details'!$E:$E,$E77)</f>
        <v>0</v>
      </c>
      <c r="G77" s="12">
        <f>SUMIFS('PO Details'!$H:$H,'PO Details'!$D:$D,Planning!$B77,'PO Details'!$L:$L,$E77)</f>
        <v>2</v>
      </c>
      <c r="H77" s="12">
        <f>SUMIFS('SO Details'!$G:$G,'SO Details'!$D:$D,Planning!$B77,'SO Details'!$K:$K,$E77)</f>
        <v>0</v>
      </c>
      <c r="I77" s="20">
        <f>IF(COUNTIFS($C:$C,B77)&gt;1,SUMIFS('Sales Hx'!$Q:$Q,'Sales Hx'!$B:$B,_xlfn.XLOOKUP(B77,C:C,B:B),'Sales Hx'!$D:$D,Planning!$E77),SUMIFS('Sales Hx'!$Q:$Q,'Sales Hx'!$B:$B,Planning!$B77,'Sales Hx'!$D:$D,Planning!$E77))</f>
        <v>0</v>
      </c>
      <c r="J77" s="16">
        <f>IF(COUNTIFS($C:$C,B77)&gt;1,SUMIFS('Sales Hx'!$S:$S,'Sales Hx'!$B:$B,_xlfn.XLOOKUP(B77,C:C,B:B),'Sales Hx'!$D:$D,E77),SUMIFS('Sales Hx'!$S:$S,'Sales Hx'!$B:$B,$B77,'Sales Hx'!$D:$D,$E77))</f>
        <v>3.2894736842105261E-2</v>
      </c>
      <c r="K77" s="16">
        <f t="shared" si="11"/>
        <v>0</v>
      </c>
      <c r="L77" s="12">
        <f>IF(M77&lt;&gt;"",M77,IF(COUNTIFS($C:$C,B77)&gt;1,SUMIFS('Sales Hx'!V:V,'Sales Hx'!$B:$B,_xlfn.XLOOKUP(B77,C:C,B:B),'Sales Hx'!$D:$D,$E77),SUMIFS('Sales Hx'!V:V,'Sales Hx'!$B:$B,$B77,'Sales Hx'!$D:$D,$E77)))</f>
        <v>0</v>
      </c>
      <c r="M77" s="12">
        <v>0</v>
      </c>
      <c r="N77" s="15">
        <f t="shared" si="7"/>
        <v>3.2894736842105261E-2</v>
      </c>
      <c r="O77" s="21">
        <f t="shared" si="9"/>
        <v>0</v>
      </c>
      <c r="P77" s="24">
        <v>186.22</v>
      </c>
      <c r="Q77" s="18">
        <f t="shared" si="6"/>
        <v>0</v>
      </c>
      <c r="R77" s="2">
        <v>1</v>
      </c>
      <c r="S77" s="2">
        <v>120</v>
      </c>
      <c r="T77" s="2" t="s">
        <v>4647</v>
      </c>
      <c r="U77" s="28">
        <f>IF(G77=0,"",_xlfn.MINIFS('PO Details'!$I:$I,'PO Details'!$D:$D,Planning!$B77,'PO Details'!$L:$L,Planning!$E77))</f>
        <v>45351</v>
      </c>
      <c r="V77" s="29" t="s">
        <v>4640</v>
      </c>
      <c r="W77" t="str">
        <f t="shared" si="10"/>
        <v>Max</v>
      </c>
      <c r="X77" s="2">
        <v>120</v>
      </c>
    </row>
    <row r="78" spans="1:24" x14ac:dyDescent="0.25">
      <c r="A78" s="11"/>
      <c r="B78" s="22" t="s">
        <v>2191</v>
      </c>
      <c r="C78" s="22"/>
      <c r="D78" s="22"/>
      <c r="E78" s="31" t="s">
        <v>113</v>
      </c>
      <c r="F78" s="12">
        <f>SUMIFS('Inventory Details'!$H:$H,'Inventory Details'!$B:$B,$B78,'Inventory Details'!$E:$E,$E78)</f>
        <v>0</v>
      </c>
      <c r="G78" s="12">
        <f>SUMIFS('PO Details'!$H:$H,'PO Details'!$D:$D,Planning!$B78,'PO Details'!$L:$L,$E78)</f>
        <v>0</v>
      </c>
      <c r="H78" s="12">
        <f>SUMIFS('SO Details'!$G:$G,'SO Details'!$D:$D,Planning!$B78,'SO Details'!$K:$K,$E78)</f>
        <v>0</v>
      </c>
      <c r="I78" s="20">
        <f>IF(COUNTIFS($C:$C,B78)&gt;1,SUMIFS('Sales Hx'!$Q:$Q,'Sales Hx'!$B:$B,_xlfn.XLOOKUP(B78,C:C,B:B),'Sales Hx'!$D:$D,Planning!$E78),SUMIFS('Sales Hx'!$Q:$Q,'Sales Hx'!$B:$B,Planning!$B78,'Sales Hx'!$D:$D,Planning!$E78))</f>
        <v>2.8</v>
      </c>
      <c r="J78" s="16">
        <f>IF(COUNTIFS($C:$C,B78)&gt;1,SUMIFS('Sales Hx'!$S:$S,'Sales Hx'!$B:$B,_xlfn.XLOOKUP(B78,C:C,B:B),'Sales Hx'!$D:$D,E78),SUMIFS('Sales Hx'!$S:$S,'Sales Hx'!$B:$B,$B78,'Sales Hx'!$D:$D,$E78))</f>
        <v>9.2105263157894732E-2</v>
      </c>
      <c r="K78" s="16">
        <f t="shared" si="11"/>
        <v>0</v>
      </c>
      <c r="L78" s="12">
        <f>IF(M78&lt;&gt;"",M78,IF(COUNTIFS($C:$C,B78)&gt;1,SUMIFS('Sales Hx'!V:V,'Sales Hx'!$B:$B,_xlfn.XLOOKUP(B78,C:C,B:B),'Sales Hx'!$D:$D,$E78),SUMIFS('Sales Hx'!V:V,'Sales Hx'!$B:$B,$B78,'Sales Hx'!$D:$D,$E78)))</f>
        <v>0</v>
      </c>
      <c r="M78" s="12">
        <v>0</v>
      </c>
      <c r="N78" s="15">
        <f t="shared" si="7"/>
        <v>9.2105263157894732E-2</v>
      </c>
      <c r="O78" s="21">
        <f t="shared" si="9"/>
        <v>11</v>
      </c>
      <c r="P78" s="24">
        <v>0</v>
      </c>
      <c r="Q78" s="18">
        <f t="shared" si="6"/>
        <v>0</v>
      </c>
      <c r="R78" s="2">
        <v>1</v>
      </c>
      <c r="S78" s="2">
        <v>120</v>
      </c>
      <c r="T78" s="2" t="s">
        <v>4647</v>
      </c>
      <c r="U78" s="28" t="str">
        <f>IF(G78=0,"",_xlfn.MINIFS('PO Details'!$I:$I,'PO Details'!$D:$D,Planning!$B78,'PO Details'!$L:$L,Planning!$E78))</f>
        <v/>
      </c>
      <c r="V78" s="29" t="s">
        <v>4640</v>
      </c>
      <c r="W78" t="str">
        <f t="shared" si="10"/>
        <v>Max</v>
      </c>
      <c r="X78" s="2">
        <v>120</v>
      </c>
    </row>
    <row r="79" spans="1:24" x14ac:dyDescent="0.25">
      <c r="A79" s="11" t="s">
        <v>4628</v>
      </c>
      <c r="B79" s="22" t="s">
        <v>2192</v>
      </c>
      <c r="C79" s="22"/>
      <c r="D79" s="22" t="s">
        <v>4232</v>
      </c>
      <c r="E79" s="31" t="s">
        <v>113</v>
      </c>
      <c r="F79" s="12">
        <f>SUMIFS('Inventory Details'!$H:$H,'Inventory Details'!$B:$B,$B79,'Inventory Details'!$E:$E,$E79)</f>
        <v>0</v>
      </c>
      <c r="G79" s="12">
        <f>SUMIFS('PO Details'!$H:$H,'PO Details'!$D:$D,Planning!$B79,'PO Details'!$L:$L,$E79)</f>
        <v>1</v>
      </c>
      <c r="H79" s="12">
        <f>SUMIFS('SO Details'!$G:$G,'SO Details'!$D:$D,Planning!$B79,'SO Details'!$K:$K,$E79)</f>
        <v>0</v>
      </c>
      <c r="I79" s="20">
        <f>IF(COUNTIFS($C:$C,B79)&gt;1,SUMIFS('Sales Hx'!$Q:$Q,'Sales Hx'!$B:$B,_xlfn.XLOOKUP(B79,C:C,B:B),'Sales Hx'!$D:$D,Planning!$E79),SUMIFS('Sales Hx'!$Q:$Q,'Sales Hx'!$B:$B,Planning!$B79,'Sales Hx'!$D:$D,Planning!$E79))</f>
        <v>0</v>
      </c>
      <c r="J79" s="16">
        <f>IF(COUNTIFS($C:$C,B79)&gt;1,SUMIFS('Sales Hx'!$S:$S,'Sales Hx'!$B:$B,_xlfn.XLOOKUP(B79,C:C,B:B),'Sales Hx'!$D:$D,E79),SUMIFS('Sales Hx'!$S:$S,'Sales Hx'!$B:$B,$B79,'Sales Hx'!$D:$D,$E79))</f>
        <v>0</v>
      </c>
      <c r="K79" s="16">
        <f t="shared" si="11"/>
        <v>0</v>
      </c>
      <c r="L79" s="12">
        <f>IF(M79&lt;&gt;"",M79,IF(COUNTIFS($C:$C,B79)&gt;1,SUMIFS('Sales Hx'!V:V,'Sales Hx'!$B:$B,_xlfn.XLOOKUP(B79,C:C,B:B),'Sales Hx'!$D:$D,$E79),SUMIFS('Sales Hx'!V:V,'Sales Hx'!$B:$B,$B79,'Sales Hx'!$D:$D,$E79)))</f>
        <v>0</v>
      </c>
      <c r="M79" s="12">
        <v>0</v>
      </c>
      <c r="N79" s="15">
        <f t="shared" si="7"/>
        <v>0</v>
      </c>
      <c r="O79" s="21">
        <f t="shared" si="9"/>
        <v>0</v>
      </c>
      <c r="P79" s="24">
        <v>152.53</v>
      </c>
      <c r="Q79" s="18">
        <f t="shared" si="6"/>
        <v>0</v>
      </c>
      <c r="R79" s="2">
        <v>1</v>
      </c>
      <c r="S79" s="2">
        <v>120</v>
      </c>
      <c r="T79" s="2" t="s">
        <v>4647</v>
      </c>
      <c r="U79" s="28">
        <f>IF(G79=0,"",_xlfn.MINIFS('PO Details'!$I:$I,'PO Details'!$D:$D,Planning!$B79,'PO Details'!$L:$L,Planning!$E79))</f>
        <v>45351</v>
      </c>
      <c r="V79" s="29" t="s">
        <v>4640</v>
      </c>
      <c r="W79" t="str">
        <f t="shared" si="10"/>
        <v>Max</v>
      </c>
      <c r="X79" s="2">
        <v>120</v>
      </c>
    </row>
    <row r="80" spans="1:24" x14ac:dyDescent="0.25">
      <c r="A80" s="11" t="s">
        <v>4628</v>
      </c>
      <c r="B80" s="22" t="s">
        <v>2193</v>
      </c>
      <c r="C80" s="22"/>
      <c r="D80" s="22" t="s">
        <v>4558</v>
      </c>
      <c r="E80" s="31" t="s">
        <v>113</v>
      </c>
      <c r="F80" s="12">
        <f>SUMIFS('Inventory Details'!$H:$H,'Inventory Details'!$B:$B,$B80,'Inventory Details'!$E:$E,$E80)</f>
        <v>0</v>
      </c>
      <c r="G80" s="12">
        <f>SUMIFS('PO Details'!$H:$H,'PO Details'!$D:$D,Planning!$B80,'PO Details'!$L:$L,$E80)</f>
        <v>1</v>
      </c>
      <c r="H80" s="12">
        <f>SUMIFS('SO Details'!$G:$G,'SO Details'!$D:$D,Planning!$B80,'SO Details'!$K:$K,$E80)</f>
        <v>0</v>
      </c>
      <c r="I80" s="20">
        <f>IF(COUNTIFS($C:$C,B80)&gt;1,SUMIFS('Sales Hx'!$Q:$Q,'Sales Hx'!$B:$B,_xlfn.XLOOKUP(B80,C:C,B:B),'Sales Hx'!$D:$D,Planning!$E80),SUMIFS('Sales Hx'!$Q:$Q,'Sales Hx'!$B:$B,Planning!$B80,'Sales Hx'!$D:$D,Planning!$E80))</f>
        <v>0</v>
      </c>
      <c r="J80" s="16">
        <f>IF(COUNTIFS($C:$C,B80)&gt;1,SUMIFS('Sales Hx'!$S:$S,'Sales Hx'!$B:$B,_xlfn.XLOOKUP(B80,C:C,B:B),'Sales Hx'!$D:$D,E80),SUMIFS('Sales Hx'!$S:$S,'Sales Hx'!$B:$B,$B80,'Sales Hx'!$D:$D,$E80))</f>
        <v>0</v>
      </c>
      <c r="K80" s="16">
        <f t="shared" si="11"/>
        <v>0</v>
      </c>
      <c r="L80" s="12">
        <f>IF(M80&lt;&gt;"",M80,IF(COUNTIFS($C:$C,B80)&gt;1,SUMIFS('Sales Hx'!V:V,'Sales Hx'!$B:$B,_xlfn.XLOOKUP(B80,C:C,B:B),'Sales Hx'!$D:$D,$E80),SUMIFS('Sales Hx'!V:V,'Sales Hx'!$B:$B,$B80,'Sales Hx'!$D:$D,$E80)))</f>
        <v>0</v>
      </c>
      <c r="M80" s="12">
        <v>0</v>
      </c>
      <c r="N80" s="15">
        <f t="shared" si="7"/>
        <v>0</v>
      </c>
      <c r="O80" s="21">
        <f t="shared" si="9"/>
        <v>0</v>
      </c>
      <c r="P80" s="24">
        <v>181.62</v>
      </c>
      <c r="Q80" s="18">
        <f t="shared" si="6"/>
        <v>0</v>
      </c>
      <c r="R80" s="2">
        <v>1</v>
      </c>
      <c r="S80" s="2">
        <v>120</v>
      </c>
      <c r="T80" s="2" t="s">
        <v>4647</v>
      </c>
      <c r="U80" s="28">
        <f>IF(G80=0,"",_xlfn.MINIFS('PO Details'!$I:$I,'PO Details'!$D:$D,Planning!$B80,'PO Details'!$L:$L,Planning!$E80))</f>
        <v>45351</v>
      </c>
      <c r="V80" s="29" t="s">
        <v>4640</v>
      </c>
      <c r="W80" t="str">
        <f t="shared" si="10"/>
        <v>Max</v>
      </c>
      <c r="X80" s="2">
        <v>120</v>
      </c>
    </row>
    <row r="81" spans="1:24" x14ac:dyDescent="0.25">
      <c r="A81" s="11" t="s">
        <v>4628</v>
      </c>
      <c r="B81" s="22" t="s">
        <v>2194</v>
      </c>
      <c r="C81" s="22"/>
      <c r="D81" s="22" t="s">
        <v>4256</v>
      </c>
      <c r="E81" s="31" t="s">
        <v>113</v>
      </c>
      <c r="F81" s="12">
        <f>SUMIFS('Inventory Details'!$H:$H,'Inventory Details'!$B:$B,$B81,'Inventory Details'!$E:$E,$E81)</f>
        <v>0</v>
      </c>
      <c r="G81" s="12">
        <f>SUMIFS('PO Details'!$H:$H,'PO Details'!$D:$D,Planning!$B81,'PO Details'!$L:$L,$E81)</f>
        <v>2</v>
      </c>
      <c r="H81" s="12">
        <f>SUMIFS('SO Details'!$G:$G,'SO Details'!$D:$D,Planning!$B81,'SO Details'!$K:$K,$E81)</f>
        <v>0</v>
      </c>
      <c r="I81" s="20">
        <f>IF(COUNTIFS($C:$C,B81)&gt;1,SUMIFS('Sales Hx'!$Q:$Q,'Sales Hx'!$B:$B,_xlfn.XLOOKUP(B81,C:C,B:B),'Sales Hx'!$D:$D,Planning!$E81),SUMIFS('Sales Hx'!$Q:$Q,'Sales Hx'!$B:$B,Planning!$B81,'Sales Hx'!$D:$D,Planning!$E81))</f>
        <v>1.4</v>
      </c>
      <c r="J81" s="16">
        <f>IF(COUNTIFS($C:$C,B81)&gt;1,SUMIFS('Sales Hx'!$S:$S,'Sales Hx'!$B:$B,_xlfn.XLOOKUP(B81,C:C,B:B),'Sales Hx'!$D:$D,E81),SUMIFS('Sales Hx'!$S:$S,'Sales Hx'!$B:$B,$B81,'Sales Hx'!$D:$D,$E81))</f>
        <v>4.6052631578947366E-2</v>
      </c>
      <c r="K81" s="16">
        <f t="shared" si="11"/>
        <v>1.4285714285714286</v>
      </c>
      <c r="L81" s="12">
        <f>IF(M81&lt;&gt;"",M81,IF(COUNTIFS($C:$C,B81)&gt;1,SUMIFS('Sales Hx'!V:V,'Sales Hx'!$B:$B,_xlfn.XLOOKUP(B81,C:C,B:B),'Sales Hx'!$D:$D,$E81),SUMIFS('Sales Hx'!V:V,'Sales Hx'!$B:$B,$B81,'Sales Hx'!$D:$D,$E81)))</f>
        <v>0</v>
      </c>
      <c r="M81" s="12">
        <v>0</v>
      </c>
      <c r="N81" s="15">
        <f t="shared" si="7"/>
        <v>4.6052631578947366E-2</v>
      </c>
      <c r="O81" s="21">
        <f t="shared" si="9"/>
        <v>0</v>
      </c>
      <c r="P81" s="24">
        <v>121.94</v>
      </c>
      <c r="Q81" s="18">
        <f t="shared" si="6"/>
        <v>0</v>
      </c>
      <c r="R81" s="2">
        <v>1</v>
      </c>
      <c r="S81" s="2">
        <v>120</v>
      </c>
      <c r="T81" s="2" t="s">
        <v>4647</v>
      </c>
      <c r="U81" s="28">
        <f>IF(G81=0,"",_xlfn.MINIFS('PO Details'!$I:$I,'PO Details'!$D:$D,Planning!$B81,'PO Details'!$L:$L,Planning!$E81))</f>
        <v>45351</v>
      </c>
      <c r="V81" s="29" t="s">
        <v>4640</v>
      </c>
      <c r="W81" t="str">
        <f t="shared" si="10"/>
        <v>Max</v>
      </c>
      <c r="X81" s="2">
        <v>120</v>
      </c>
    </row>
    <row r="82" spans="1:24" x14ac:dyDescent="0.25">
      <c r="A82" s="11"/>
      <c r="B82" s="22" t="s">
        <v>2195</v>
      </c>
      <c r="C82" s="22"/>
      <c r="D82" s="22"/>
      <c r="E82" s="31" t="s">
        <v>113</v>
      </c>
      <c r="F82" s="12">
        <f>SUMIFS('Inventory Details'!$H:$H,'Inventory Details'!$B:$B,$B82,'Inventory Details'!$E:$E,$E82)</f>
        <v>0</v>
      </c>
      <c r="G82" s="12">
        <f>SUMIFS('PO Details'!$H:$H,'PO Details'!$D:$D,Planning!$B82,'PO Details'!$L:$L,$E82)</f>
        <v>0</v>
      </c>
      <c r="H82" s="12">
        <f>SUMIFS('SO Details'!$G:$G,'SO Details'!$D:$D,Planning!$B82,'SO Details'!$K:$K,$E82)</f>
        <v>0</v>
      </c>
      <c r="I82" s="20">
        <f>IF(COUNTIFS($C:$C,B82)&gt;1,SUMIFS('Sales Hx'!$Q:$Q,'Sales Hx'!$B:$B,_xlfn.XLOOKUP(B82,C:C,B:B),'Sales Hx'!$D:$D,Planning!$E82),SUMIFS('Sales Hx'!$Q:$Q,'Sales Hx'!$B:$B,Planning!$B82,'Sales Hx'!$D:$D,Planning!$E82))</f>
        <v>1.4</v>
      </c>
      <c r="J82" s="16">
        <f>IF(COUNTIFS($C:$C,B82)&gt;1,SUMIFS('Sales Hx'!$S:$S,'Sales Hx'!$B:$B,_xlfn.XLOOKUP(B82,C:C,B:B),'Sales Hx'!$D:$D,E82),SUMIFS('Sales Hx'!$S:$S,'Sales Hx'!$B:$B,$B82,'Sales Hx'!$D:$D,$E82))</f>
        <v>4.6052631578947366E-2</v>
      </c>
      <c r="K82" s="16">
        <f t="shared" si="11"/>
        <v>0</v>
      </c>
      <c r="L82" s="12">
        <f>IF(M82&lt;&gt;"",M82,IF(COUNTIFS($C:$C,B82)&gt;1,SUMIFS('Sales Hx'!V:V,'Sales Hx'!$B:$B,_xlfn.XLOOKUP(B82,C:C,B:B),'Sales Hx'!$D:$D,$E82),SUMIFS('Sales Hx'!V:V,'Sales Hx'!$B:$B,$B82,'Sales Hx'!$D:$D,$E82)))</f>
        <v>0</v>
      </c>
      <c r="M82" s="12">
        <v>0</v>
      </c>
      <c r="N82" s="15">
        <f t="shared" si="7"/>
        <v>4.6052631578947366E-2</v>
      </c>
      <c r="O82" s="21">
        <f t="shared" si="9"/>
        <v>6</v>
      </c>
      <c r="P82" s="24">
        <v>0</v>
      </c>
      <c r="Q82" s="18">
        <f t="shared" si="6"/>
        <v>0</v>
      </c>
      <c r="R82" s="2">
        <v>1</v>
      </c>
      <c r="S82" s="2">
        <v>120</v>
      </c>
      <c r="T82" s="2" t="s">
        <v>4647</v>
      </c>
      <c r="U82" s="28" t="str">
        <f>IF(G82=0,"",_xlfn.MINIFS('PO Details'!$I:$I,'PO Details'!$D:$D,Planning!$B82,'PO Details'!$L:$L,Planning!$E82))</f>
        <v/>
      </c>
      <c r="V82" s="29" t="s">
        <v>4640</v>
      </c>
      <c r="W82" t="str">
        <f t="shared" si="10"/>
        <v>Max</v>
      </c>
      <c r="X82" s="2">
        <v>120</v>
      </c>
    </row>
    <row r="83" spans="1:24" x14ac:dyDescent="0.25">
      <c r="A83" s="11" t="s">
        <v>4628</v>
      </c>
      <c r="B83" s="22" t="s">
        <v>2196</v>
      </c>
      <c r="C83" s="22"/>
      <c r="D83" s="22" t="s">
        <v>4559</v>
      </c>
      <c r="E83" s="31" t="s">
        <v>113</v>
      </c>
      <c r="F83" s="12">
        <f>SUMIFS('Inventory Details'!$H:$H,'Inventory Details'!$B:$B,$B83,'Inventory Details'!$E:$E,$E83)</f>
        <v>0</v>
      </c>
      <c r="G83" s="12">
        <f>SUMIFS('PO Details'!$H:$H,'PO Details'!$D:$D,Planning!$B83,'PO Details'!$L:$L,$E83)</f>
        <v>1</v>
      </c>
      <c r="H83" s="12">
        <f>SUMIFS('SO Details'!$G:$G,'SO Details'!$D:$D,Planning!$B83,'SO Details'!$K:$K,$E83)</f>
        <v>0</v>
      </c>
      <c r="I83" s="20">
        <f>IF(COUNTIFS($C:$C,B83)&gt;1,SUMIFS('Sales Hx'!$Q:$Q,'Sales Hx'!$B:$B,_xlfn.XLOOKUP(B83,C:C,B:B),'Sales Hx'!$D:$D,Planning!$E83),SUMIFS('Sales Hx'!$Q:$Q,'Sales Hx'!$B:$B,Planning!$B83,'Sales Hx'!$D:$D,Planning!$E83))</f>
        <v>0</v>
      </c>
      <c r="J83" s="16">
        <f>IF(COUNTIFS($C:$C,B83)&gt;1,SUMIFS('Sales Hx'!$S:$S,'Sales Hx'!$B:$B,_xlfn.XLOOKUP(B83,C:C,B:B),'Sales Hx'!$D:$D,E83),SUMIFS('Sales Hx'!$S:$S,'Sales Hx'!$B:$B,$B83,'Sales Hx'!$D:$D,$E83))</f>
        <v>0</v>
      </c>
      <c r="K83" s="16">
        <f t="shared" si="11"/>
        <v>0</v>
      </c>
      <c r="L83" s="12">
        <f>IF(M83&lt;&gt;"",M83,IF(COUNTIFS($C:$C,B83)&gt;1,SUMIFS('Sales Hx'!V:V,'Sales Hx'!$B:$B,_xlfn.XLOOKUP(B83,C:C,B:B),'Sales Hx'!$D:$D,$E83),SUMIFS('Sales Hx'!V:V,'Sales Hx'!$B:$B,$B83,'Sales Hx'!$D:$D,$E83)))</f>
        <v>0</v>
      </c>
      <c r="M83" s="12">
        <v>0</v>
      </c>
      <c r="N83" s="15">
        <f t="shared" si="7"/>
        <v>0</v>
      </c>
      <c r="O83" s="21">
        <f t="shared" si="9"/>
        <v>0</v>
      </c>
      <c r="P83" s="24">
        <v>93.6</v>
      </c>
      <c r="Q83" s="18">
        <f t="shared" si="6"/>
        <v>0</v>
      </c>
      <c r="R83" s="2">
        <v>1</v>
      </c>
      <c r="S83" s="2">
        <v>120</v>
      </c>
      <c r="T83" s="2" t="s">
        <v>4647</v>
      </c>
      <c r="U83" s="28">
        <f>IF(G83=0,"",_xlfn.MINIFS('PO Details'!$I:$I,'PO Details'!$D:$D,Planning!$B83,'PO Details'!$L:$L,Planning!$E83))</f>
        <v>45351</v>
      </c>
      <c r="V83" s="29" t="s">
        <v>4640</v>
      </c>
      <c r="W83" t="str">
        <f t="shared" si="10"/>
        <v>Max</v>
      </c>
      <c r="X83" s="2">
        <v>120</v>
      </c>
    </row>
    <row r="84" spans="1:24" x14ac:dyDescent="0.25">
      <c r="A84" s="11" t="s">
        <v>4628</v>
      </c>
      <c r="B84" s="22" t="s">
        <v>2197</v>
      </c>
      <c r="C84" s="22"/>
      <c r="D84" s="22" t="s">
        <v>4375</v>
      </c>
      <c r="E84" s="31" t="s">
        <v>113</v>
      </c>
      <c r="F84" s="12">
        <f>SUMIFS('Inventory Details'!$H:$H,'Inventory Details'!$B:$B,$B84,'Inventory Details'!$E:$E,$E84)</f>
        <v>0</v>
      </c>
      <c r="G84" s="12">
        <f>SUMIFS('PO Details'!$H:$H,'PO Details'!$D:$D,Planning!$B84,'PO Details'!$L:$L,$E84)</f>
        <v>2</v>
      </c>
      <c r="H84" s="12">
        <f>SUMIFS('SO Details'!$G:$G,'SO Details'!$D:$D,Planning!$B84,'SO Details'!$K:$K,$E84)</f>
        <v>0</v>
      </c>
      <c r="I84" s="20">
        <f>IF(COUNTIFS($C:$C,B84)&gt;1,SUMIFS('Sales Hx'!$Q:$Q,'Sales Hx'!$B:$B,_xlfn.XLOOKUP(B84,C:C,B:B),'Sales Hx'!$D:$D,Planning!$E84),SUMIFS('Sales Hx'!$Q:$Q,'Sales Hx'!$B:$B,Planning!$B84,'Sales Hx'!$D:$D,Planning!$E84))</f>
        <v>0</v>
      </c>
      <c r="J84" s="16">
        <f>IF(COUNTIFS($C:$C,B84)&gt;1,SUMIFS('Sales Hx'!$S:$S,'Sales Hx'!$B:$B,_xlfn.XLOOKUP(B84,C:C,B:B),'Sales Hx'!$D:$D,E84),SUMIFS('Sales Hx'!$S:$S,'Sales Hx'!$B:$B,$B84,'Sales Hx'!$D:$D,$E84))</f>
        <v>3.2894736842105261E-2</v>
      </c>
      <c r="K84" s="16">
        <f t="shared" si="11"/>
        <v>0</v>
      </c>
      <c r="L84" s="12">
        <f>IF(M84&lt;&gt;"",M84,IF(COUNTIFS($C:$C,B84)&gt;1,SUMIFS('Sales Hx'!V:V,'Sales Hx'!$B:$B,_xlfn.XLOOKUP(B84,C:C,B:B),'Sales Hx'!$D:$D,$E84),SUMIFS('Sales Hx'!V:V,'Sales Hx'!$B:$B,$B84,'Sales Hx'!$D:$D,$E84)))</f>
        <v>0</v>
      </c>
      <c r="M84" s="12">
        <v>0</v>
      </c>
      <c r="N84" s="15">
        <f t="shared" si="7"/>
        <v>3.2894736842105261E-2</v>
      </c>
      <c r="O84" s="21">
        <f t="shared" si="9"/>
        <v>0</v>
      </c>
      <c r="P84" s="24">
        <v>278.35000000000002</v>
      </c>
      <c r="Q84" s="18">
        <f t="shared" si="6"/>
        <v>0</v>
      </c>
      <c r="R84" s="2">
        <v>1</v>
      </c>
      <c r="S84" s="2">
        <v>120</v>
      </c>
      <c r="T84" s="2" t="s">
        <v>4647</v>
      </c>
      <c r="U84" s="28">
        <f>IF(G84=0,"",_xlfn.MINIFS('PO Details'!$I:$I,'PO Details'!$D:$D,Planning!$B84,'PO Details'!$L:$L,Planning!$E84))</f>
        <v>45351</v>
      </c>
      <c r="V84" s="29" t="s">
        <v>4640</v>
      </c>
      <c r="W84" t="str">
        <f t="shared" si="10"/>
        <v>Max</v>
      </c>
      <c r="X84" s="2">
        <v>120</v>
      </c>
    </row>
    <row r="85" spans="1:24" x14ac:dyDescent="0.25">
      <c r="A85" s="11"/>
      <c r="B85" s="22" t="s">
        <v>677</v>
      </c>
      <c r="C85" s="22"/>
      <c r="D85" s="22" t="s">
        <v>678</v>
      </c>
      <c r="E85" s="31" t="s">
        <v>113</v>
      </c>
      <c r="F85" s="12">
        <f>SUMIFS('Inventory Details'!$H:$H,'Inventory Details'!$B:$B,$B85,'Inventory Details'!$E:$E,$E85)</f>
        <v>0</v>
      </c>
      <c r="G85" s="12">
        <f>SUMIFS('PO Details'!$H:$H,'PO Details'!$D:$D,Planning!$B85,'PO Details'!$L:$L,$E85)</f>
        <v>0</v>
      </c>
      <c r="H85" s="12">
        <f>SUMIFS('SO Details'!$G:$G,'SO Details'!$D:$D,Planning!$B85,'SO Details'!$K:$K,$E85)</f>
        <v>0</v>
      </c>
      <c r="I85" s="20">
        <f>IF(COUNTIFS($C:$C,B85)&gt;1,SUMIFS('Sales Hx'!$Q:$Q,'Sales Hx'!$B:$B,_xlfn.XLOOKUP(B85,C:C,B:B),'Sales Hx'!$D:$D,Planning!$E85),SUMIFS('Sales Hx'!$Q:$Q,'Sales Hx'!$B:$B,Planning!$B85,'Sales Hx'!$D:$D,Planning!$E85))</f>
        <v>0</v>
      </c>
      <c r="J85" s="16">
        <f>IF(COUNTIFS($C:$C,B85)&gt;1,SUMIFS('Sales Hx'!$S:$S,'Sales Hx'!$B:$B,_xlfn.XLOOKUP(B85,C:C,B:B),'Sales Hx'!$D:$D,E85),SUMIFS('Sales Hx'!$S:$S,'Sales Hx'!$B:$B,$B85,'Sales Hx'!$D:$D,$E85))</f>
        <v>0</v>
      </c>
      <c r="K85" s="16">
        <f t="shared" si="11"/>
        <v>0</v>
      </c>
      <c r="L85" s="12">
        <f>IF(M85&lt;&gt;"",M85,IF(COUNTIFS($C:$C,B85)&gt;1,SUMIFS('Sales Hx'!V:V,'Sales Hx'!$B:$B,_xlfn.XLOOKUP(B85,C:C,B:B),'Sales Hx'!$D:$D,$E85),SUMIFS('Sales Hx'!V:V,'Sales Hx'!$B:$B,$B85,'Sales Hx'!$D:$D,$E85)))</f>
        <v>0</v>
      </c>
      <c r="M85" s="12">
        <v>0</v>
      </c>
      <c r="N85" s="15">
        <f t="shared" si="7"/>
        <v>0</v>
      </c>
      <c r="O85" s="21">
        <f t="shared" si="9"/>
        <v>0</v>
      </c>
      <c r="P85" s="24">
        <v>122.53</v>
      </c>
      <c r="Q85" s="18">
        <f t="shared" si="6"/>
        <v>0</v>
      </c>
      <c r="R85" s="2">
        <v>1</v>
      </c>
      <c r="S85" s="2">
        <v>120</v>
      </c>
      <c r="T85" s="2" t="s">
        <v>4647</v>
      </c>
      <c r="U85" s="28" t="str">
        <f>IF(G85=0,"",_xlfn.MINIFS('PO Details'!$I:$I,'PO Details'!$D:$D,Planning!$B85,'PO Details'!$L:$L,Planning!$E85))</f>
        <v/>
      </c>
      <c r="V85" s="29" t="s">
        <v>4640</v>
      </c>
      <c r="W85" t="str">
        <f t="shared" si="10"/>
        <v>Max</v>
      </c>
      <c r="X85" s="2">
        <v>120</v>
      </c>
    </row>
    <row r="86" spans="1:24" x14ac:dyDescent="0.25">
      <c r="A86" s="11" t="s">
        <v>4628</v>
      </c>
      <c r="B86" s="22" t="s">
        <v>2198</v>
      </c>
      <c r="C86" s="22"/>
      <c r="D86" s="22" t="s">
        <v>4560</v>
      </c>
      <c r="E86" s="31" t="s">
        <v>113</v>
      </c>
      <c r="F86" s="12">
        <f>SUMIFS('Inventory Details'!$H:$H,'Inventory Details'!$B:$B,$B86,'Inventory Details'!$E:$E,$E86)</f>
        <v>0</v>
      </c>
      <c r="G86" s="12">
        <f>SUMIFS('PO Details'!$H:$H,'PO Details'!$D:$D,Planning!$B86,'PO Details'!$L:$L,$E86)</f>
        <v>1</v>
      </c>
      <c r="H86" s="12">
        <f>SUMIFS('SO Details'!$G:$G,'SO Details'!$D:$D,Planning!$B86,'SO Details'!$K:$K,$E86)</f>
        <v>0</v>
      </c>
      <c r="I86" s="20">
        <f>IF(COUNTIFS($C:$C,B86)&gt;1,SUMIFS('Sales Hx'!$Q:$Q,'Sales Hx'!$B:$B,_xlfn.XLOOKUP(B86,C:C,B:B),'Sales Hx'!$D:$D,Planning!$E86),SUMIFS('Sales Hx'!$Q:$Q,'Sales Hx'!$B:$B,Planning!$B86,'Sales Hx'!$D:$D,Planning!$E86))</f>
        <v>0</v>
      </c>
      <c r="J86" s="16">
        <f>IF(COUNTIFS($C:$C,B86)&gt;1,SUMIFS('Sales Hx'!$S:$S,'Sales Hx'!$B:$B,_xlfn.XLOOKUP(B86,C:C,B:B),'Sales Hx'!$D:$D,E86),SUMIFS('Sales Hx'!$S:$S,'Sales Hx'!$B:$B,$B86,'Sales Hx'!$D:$D,$E86))</f>
        <v>0</v>
      </c>
      <c r="K86" s="16">
        <f t="shared" si="11"/>
        <v>0</v>
      </c>
      <c r="L86" s="12">
        <f>IF(M86&lt;&gt;"",M86,IF(COUNTIFS($C:$C,B86)&gt;1,SUMIFS('Sales Hx'!V:V,'Sales Hx'!$B:$B,_xlfn.XLOOKUP(B86,C:C,B:B),'Sales Hx'!$D:$D,$E86),SUMIFS('Sales Hx'!V:V,'Sales Hx'!$B:$B,$B86,'Sales Hx'!$D:$D,$E86)))</f>
        <v>0</v>
      </c>
      <c r="M86" s="12">
        <v>0</v>
      </c>
      <c r="N86" s="15">
        <f t="shared" si="7"/>
        <v>0</v>
      </c>
      <c r="O86" s="21">
        <f t="shared" si="9"/>
        <v>0</v>
      </c>
      <c r="P86" s="24">
        <v>226.63</v>
      </c>
      <c r="Q86" s="18">
        <f t="shared" si="6"/>
        <v>0</v>
      </c>
      <c r="R86" s="2">
        <v>1</v>
      </c>
      <c r="S86" s="2">
        <v>120</v>
      </c>
      <c r="T86" s="2" t="s">
        <v>4647</v>
      </c>
      <c r="U86" s="28">
        <f>IF(G86=0,"",_xlfn.MINIFS('PO Details'!$I:$I,'PO Details'!$D:$D,Planning!$B86,'PO Details'!$L:$L,Planning!$E86))</f>
        <v>45351</v>
      </c>
      <c r="V86" s="29" t="s">
        <v>4640</v>
      </c>
      <c r="W86" t="str">
        <f t="shared" si="10"/>
        <v>Max</v>
      </c>
      <c r="X86" s="2">
        <v>120</v>
      </c>
    </row>
    <row r="87" spans="1:24" x14ac:dyDescent="0.25">
      <c r="A87" s="11" t="s">
        <v>4628</v>
      </c>
      <c r="B87" s="22" t="s">
        <v>2199</v>
      </c>
      <c r="C87" s="22"/>
      <c r="D87" s="22" t="s">
        <v>4342</v>
      </c>
      <c r="E87" s="31" t="s">
        <v>113</v>
      </c>
      <c r="F87" s="12">
        <f>SUMIFS('Inventory Details'!$H:$H,'Inventory Details'!$B:$B,$B87,'Inventory Details'!$E:$E,$E87)</f>
        <v>0</v>
      </c>
      <c r="G87" s="12">
        <f>SUMIFS('PO Details'!$H:$H,'PO Details'!$D:$D,Planning!$B87,'PO Details'!$L:$L,$E87)</f>
        <v>5</v>
      </c>
      <c r="H87" s="12">
        <f>SUMIFS('SO Details'!$G:$G,'SO Details'!$D:$D,Planning!$B87,'SO Details'!$K:$K,$E87)</f>
        <v>0</v>
      </c>
      <c r="I87" s="20">
        <f>IF(COUNTIFS($C:$C,B87)&gt;1,SUMIFS('Sales Hx'!$Q:$Q,'Sales Hx'!$B:$B,_xlfn.XLOOKUP(B87,C:C,B:B),'Sales Hx'!$D:$D,Planning!$E87),SUMIFS('Sales Hx'!$Q:$Q,'Sales Hx'!$B:$B,Planning!$B87,'Sales Hx'!$D:$D,Planning!$E87))</f>
        <v>0</v>
      </c>
      <c r="J87" s="16">
        <f>IF(COUNTIFS($C:$C,B87)&gt;1,SUMIFS('Sales Hx'!$S:$S,'Sales Hx'!$B:$B,_xlfn.XLOOKUP(B87,C:C,B:B),'Sales Hx'!$D:$D,E87),SUMIFS('Sales Hx'!$S:$S,'Sales Hx'!$B:$B,$B87,'Sales Hx'!$D:$D,$E87))</f>
        <v>7.6754385964912283E-2</v>
      </c>
      <c r="K87" s="16">
        <f t="shared" si="11"/>
        <v>0</v>
      </c>
      <c r="L87" s="12">
        <f>IF(M87&lt;&gt;"",M87,IF(COUNTIFS($C:$C,B87)&gt;1,SUMIFS('Sales Hx'!V:V,'Sales Hx'!$B:$B,_xlfn.XLOOKUP(B87,C:C,B:B),'Sales Hx'!$D:$D,$E87),SUMIFS('Sales Hx'!V:V,'Sales Hx'!$B:$B,$B87,'Sales Hx'!$D:$D,$E87)))</f>
        <v>0</v>
      </c>
      <c r="M87" s="12">
        <v>0</v>
      </c>
      <c r="N87" s="15">
        <f t="shared" si="7"/>
        <v>7.6754385964912283E-2</v>
      </c>
      <c r="O87" s="21">
        <f t="shared" si="9"/>
        <v>0</v>
      </c>
      <c r="P87" s="24">
        <v>241.07</v>
      </c>
      <c r="Q87" s="18">
        <f t="shared" si="6"/>
        <v>0</v>
      </c>
      <c r="R87" s="2">
        <v>1</v>
      </c>
      <c r="S87" s="2">
        <v>120</v>
      </c>
      <c r="T87" s="2" t="s">
        <v>4647</v>
      </c>
      <c r="U87" s="28">
        <f>IF(G87=0,"",_xlfn.MINIFS('PO Details'!$I:$I,'PO Details'!$D:$D,Planning!$B87,'PO Details'!$L:$L,Planning!$E87))</f>
        <v>45351</v>
      </c>
      <c r="V87" s="29" t="s">
        <v>4641</v>
      </c>
      <c r="W87" t="str">
        <f t="shared" si="10"/>
        <v>Max</v>
      </c>
      <c r="X87" s="2">
        <v>120</v>
      </c>
    </row>
    <row r="88" spans="1:24" x14ac:dyDescent="0.25">
      <c r="A88" s="11"/>
      <c r="B88" s="22" t="s">
        <v>679</v>
      </c>
      <c r="C88" s="22"/>
      <c r="D88" s="22" t="s">
        <v>680</v>
      </c>
      <c r="E88" s="31" t="s">
        <v>106</v>
      </c>
      <c r="F88" s="12">
        <f>SUMIFS('Inventory Details'!$H:$H,'Inventory Details'!$B:$B,$B88,'Inventory Details'!$E:$E,$E88)</f>
        <v>0</v>
      </c>
      <c r="G88" s="12">
        <f>SUMIFS('PO Details'!$H:$H,'PO Details'!$D:$D,Planning!$B88,'PO Details'!$L:$L,$E88)</f>
        <v>0</v>
      </c>
      <c r="H88" s="12">
        <f>SUMIFS('SO Details'!$G:$G,'SO Details'!$D:$D,Planning!$B88,'SO Details'!$K:$K,$E88)</f>
        <v>1</v>
      </c>
      <c r="I88" s="20">
        <f>IF(COUNTIFS($C:$C,B88)&gt;1,SUMIFS('Sales Hx'!$Q:$Q,'Sales Hx'!$B:$B,_xlfn.XLOOKUP(B88,C:C,B:B),'Sales Hx'!$D:$D,Planning!$E88),SUMIFS('Sales Hx'!$Q:$Q,'Sales Hx'!$B:$B,Planning!$B88,'Sales Hx'!$D:$D,Planning!$E88))</f>
        <v>0</v>
      </c>
      <c r="J88" s="16">
        <f>IF(COUNTIFS($C:$C,B88)&gt;1,SUMIFS('Sales Hx'!$S:$S,'Sales Hx'!$B:$B,_xlfn.XLOOKUP(B88,C:C,B:B),'Sales Hx'!$D:$D,E88),SUMIFS('Sales Hx'!$S:$S,'Sales Hx'!$B:$B,$B88,'Sales Hx'!$D:$D,$E88))</f>
        <v>6.5789473684210523E-2</v>
      </c>
      <c r="K88" s="16">
        <f t="shared" si="11"/>
        <v>0</v>
      </c>
      <c r="L88" s="12">
        <f>IF(M88&lt;&gt;"",M88,IF(COUNTIFS($C:$C,B88)&gt;1,SUMIFS('Sales Hx'!V:V,'Sales Hx'!$B:$B,_xlfn.XLOOKUP(B88,C:C,B:B),'Sales Hx'!$D:$D,$E88),SUMIFS('Sales Hx'!V:V,'Sales Hx'!$B:$B,$B88,'Sales Hx'!$D:$D,$E88)))</f>
        <v>0</v>
      </c>
      <c r="M88" s="12">
        <v>0</v>
      </c>
      <c r="N88" s="15">
        <f t="shared" si="7"/>
        <v>6.5789473684210523E-2</v>
      </c>
      <c r="O88" s="21">
        <f t="shared" si="9"/>
        <v>9</v>
      </c>
      <c r="P88" s="24">
        <v>588.654</v>
      </c>
      <c r="Q88" s="18">
        <f t="shared" si="6"/>
        <v>5297.8860000000004</v>
      </c>
      <c r="R88" s="2">
        <v>1</v>
      </c>
      <c r="S88" s="2">
        <v>120</v>
      </c>
      <c r="T88" s="2" t="s">
        <v>4647</v>
      </c>
      <c r="U88" s="28" t="str">
        <f>IF(G88=0,"",_xlfn.MINIFS('PO Details'!$I:$I,'PO Details'!$D:$D,Planning!$B88,'PO Details'!$L:$L,Planning!$E88))</f>
        <v/>
      </c>
      <c r="V88" s="29" t="s">
        <v>4640</v>
      </c>
      <c r="W88" t="str">
        <f t="shared" si="10"/>
        <v>Max</v>
      </c>
      <c r="X88" s="2">
        <v>120</v>
      </c>
    </row>
    <row r="89" spans="1:24" x14ac:dyDescent="0.25">
      <c r="A89" s="11"/>
      <c r="B89" s="22" t="s">
        <v>4563</v>
      </c>
      <c r="C89" s="22"/>
      <c r="D89" s="22" t="s">
        <v>4564</v>
      </c>
      <c r="E89" s="31" t="s">
        <v>113</v>
      </c>
      <c r="F89" s="12">
        <f>SUMIFS('Inventory Details'!$H:$H,'Inventory Details'!$B:$B,$B89,'Inventory Details'!$E:$E,$E89)</f>
        <v>0</v>
      </c>
      <c r="G89" s="12">
        <f>SUMIFS('PO Details'!$H:$H,'PO Details'!$D:$D,Planning!$B89,'PO Details'!$L:$L,$E89)</f>
        <v>2</v>
      </c>
      <c r="H89" s="12">
        <f>SUMIFS('SO Details'!$G:$G,'SO Details'!$D:$D,Planning!$B89,'SO Details'!$K:$K,$E89)</f>
        <v>0</v>
      </c>
      <c r="I89" s="20">
        <f>IF(COUNTIFS($C:$C,B89)&gt;1,SUMIFS('Sales Hx'!$Q:$Q,'Sales Hx'!$B:$B,_xlfn.XLOOKUP(B89,C:C,B:B),'Sales Hx'!$D:$D,Planning!$E89),SUMIFS('Sales Hx'!$Q:$Q,'Sales Hx'!$B:$B,Planning!$B89,'Sales Hx'!$D:$D,Planning!$E89))</f>
        <v>0</v>
      </c>
      <c r="J89" s="16">
        <f>IF(COUNTIFS($C:$C,B89)&gt;1,SUMIFS('Sales Hx'!$S:$S,'Sales Hx'!$B:$B,_xlfn.XLOOKUP(B89,C:C,B:B),'Sales Hx'!$D:$D,E89),SUMIFS('Sales Hx'!$S:$S,'Sales Hx'!$B:$B,$B89,'Sales Hx'!$D:$D,$E89))</f>
        <v>0</v>
      </c>
      <c r="K89" s="16">
        <f t="shared" si="11"/>
        <v>0</v>
      </c>
      <c r="L89" s="12">
        <f>IF(M89&lt;&gt;"",M89,IF(COUNTIFS($C:$C,B89)&gt;1,SUMIFS('Sales Hx'!V:V,'Sales Hx'!$B:$B,_xlfn.XLOOKUP(B89,C:C,B:B),'Sales Hx'!$D:$D,$E89),SUMIFS('Sales Hx'!V:V,'Sales Hx'!$B:$B,$B89,'Sales Hx'!$D:$D,$E89)))</f>
        <v>0</v>
      </c>
      <c r="M89" s="12">
        <v>0</v>
      </c>
      <c r="N89" s="15">
        <f t="shared" si="7"/>
        <v>0</v>
      </c>
      <c r="O89" s="21">
        <f t="shared" si="9"/>
        <v>0</v>
      </c>
      <c r="P89" s="24">
        <v>718</v>
      </c>
      <c r="Q89" s="18">
        <f t="shared" si="6"/>
        <v>0</v>
      </c>
      <c r="R89" s="2">
        <v>1</v>
      </c>
      <c r="S89" s="2">
        <v>120</v>
      </c>
      <c r="T89" s="2" t="s">
        <v>4647</v>
      </c>
      <c r="U89" s="28">
        <f>IF(G89=0,"",_xlfn.MINIFS('PO Details'!$I:$I,'PO Details'!$D:$D,Planning!$B89,'PO Details'!$L:$L,Planning!$E89))</f>
        <v>45351</v>
      </c>
      <c r="V89" s="29" t="s">
        <v>4640</v>
      </c>
      <c r="W89" t="str">
        <f t="shared" si="10"/>
        <v>Max</v>
      </c>
      <c r="X89" s="2">
        <v>120</v>
      </c>
    </row>
    <row r="90" spans="1:24" x14ac:dyDescent="0.25">
      <c r="A90" s="11"/>
      <c r="B90" s="22" t="s">
        <v>681</v>
      </c>
      <c r="C90" s="22"/>
      <c r="D90" s="22" t="s">
        <v>682</v>
      </c>
      <c r="E90" s="31" t="s">
        <v>106</v>
      </c>
      <c r="F90" s="12">
        <f>SUMIFS('Inventory Details'!$H:$H,'Inventory Details'!$B:$B,$B90,'Inventory Details'!$E:$E,$E90)</f>
        <v>0</v>
      </c>
      <c r="G90" s="12">
        <f>SUMIFS('PO Details'!$H:$H,'PO Details'!$D:$D,Planning!$B90,'PO Details'!$L:$L,$E90)</f>
        <v>0</v>
      </c>
      <c r="H90" s="12">
        <f>SUMIFS('SO Details'!$G:$G,'SO Details'!$D:$D,Planning!$B90,'SO Details'!$K:$K,$E90)</f>
        <v>0</v>
      </c>
      <c r="I90" s="20">
        <f>IF(COUNTIFS($C:$C,B90)&gt;1,SUMIFS('Sales Hx'!$Q:$Q,'Sales Hx'!$B:$B,_xlfn.XLOOKUP(B90,C:C,B:B),'Sales Hx'!$D:$D,Planning!$E90),SUMIFS('Sales Hx'!$Q:$Q,'Sales Hx'!$B:$B,Planning!$B90,'Sales Hx'!$D:$D,Planning!$E90))</f>
        <v>0</v>
      </c>
      <c r="J90" s="16">
        <f>IF(COUNTIFS($C:$C,B90)&gt;1,SUMIFS('Sales Hx'!$S:$S,'Sales Hx'!$B:$B,_xlfn.XLOOKUP(B90,C:C,B:B),'Sales Hx'!$D:$D,E90),SUMIFS('Sales Hx'!$S:$S,'Sales Hx'!$B:$B,$B90,'Sales Hx'!$D:$D,$E90))</f>
        <v>0.1480263157894737</v>
      </c>
      <c r="K90" s="16">
        <f t="shared" si="11"/>
        <v>0</v>
      </c>
      <c r="L90" s="12">
        <f>IF(M90&lt;&gt;"",M90,IF(COUNTIFS($C:$C,B90)&gt;1,SUMIFS('Sales Hx'!V:V,'Sales Hx'!$B:$B,_xlfn.XLOOKUP(B90,C:C,B:B),'Sales Hx'!$D:$D,$E90),SUMIFS('Sales Hx'!V:V,'Sales Hx'!$B:$B,$B90,'Sales Hx'!$D:$D,$E90)))</f>
        <v>0</v>
      </c>
      <c r="M90" s="12">
        <v>0</v>
      </c>
      <c r="N90" s="15">
        <f t="shared" si="7"/>
        <v>0.1480263157894737</v>
      </c>
      <c r="O90" s="21">
        <f t="shared" si="9"/>
        <v>18</v>
      </c>
      <c r="P90" s="24">
        <v>335.86919999999998</v>
      </c>
      <c r="Q90" s="18">
        <f t="shared" si="6"/>
        <v>6045.6455999999998</v>
      </c>
      <c r="R90" s="2">
        <v>1</v>
      </c>
      <c r="S90" s="2">
        <v>120</v>
      </c>
      <c r="T90" s="2" t="s">
        <v>4647</v>
      </c>
      <c r="U90" s="28" t="str">
        <f>IF(G90=0,"",_xlfn.MINIFS('PO Details'!$I:$I,'PO Details'!$D:$D,Planning!$B90,'PO Details'!$L:$L,Planning!$E90))</f>
        <v/>
      </c>
      <c r="V90" s="29" t="s">
        <v>4640</v>
      </c>
      <c r="W90" t="str">
        <f t="shared" si="10"/>
        <v>Max</v>
      </c>
      <c r="X90" s="2">
        <v>120</v>
      </c>
    </row>
    <row r="91" spans="1:24" x14ac:dyDescent="0.25">
      <c r="A91" s="11"/>
      <c r="B91" s="22" t="s">
        <v>4849</v>
      </c>
      <c r="C91" s="22"/>
      <c r="D91" s="22" t="s">
        <v>4850</v>
      </c>
      <c r="E91" s="31" t="s">
        <v>861</v>
      </c>
      <c r="F91" s="12">
        <f>SUMIFS('Inventory Details'!$H:$H,'Inventory Details'!$B:$B,$B91,'Inventory Details'!$E:$E,$E91)</f>
        <v>1</v>
      </c>
      <c r="G91" s="12">
        <f>SUMIFS('PO Details'!$H:$H,'PO Details'!$D:$D,Planning!$B91,'PO Details'!$L:$L,$E91)</f>
        <v>0</v>
      </c>
      <c r="H91" s="12">
        <f>SUMIFS('SO Details'!$G:$G,'SO Details'!$D:$D,Planning!$B91,'SO Details'!$K:$K,$E91)</f>
        <v>0</v>
      </c>
      <c r="I91" s="20">
        <f>IF(COUNTIFS($C:$C,B91)&gt;1,SUMIFS('Sales Hx'!$Q:$Q,'Sales Hx'!$B:$B,_xlfn.XLOOKUP(B91,C:C,B:B),'Sales Hx'!$D:$D,Planning!$E91),SUMIFS('Sales Hx'!$Q:$Q,'Sales Hx'!$B:$B,Planning!$B91,'Sales Hx'!$D:$D,Planning!$E91))</f>
        <v>0</v>
      </c>
      <c r="J91" s="16">
        <f>IF(COUNTIFS($C:$C,B91)&gt;1,SUMIFS('Sales Hx'!$S:$S,'Sales Hx'!$B:$B,_xlfn.XLOOKUP(B91,C:C,B:B),'Sales Hx'!$D:$D,E91),SUMIFS('Sales Hx'!$S:$S,'Sales Hx'!$B:$B,$B91,'Sales Hx'!$D:$D,$E91))</f>
        <v>0</v>
      </c>
      <c r="K91" s="16">
        <f t="shared" si="11"/>
        <v>0</v>
      </c>
      <c r="L91" s="12">
        <f>IF(M91&lt;&gt;"",M91,IF(COUNTIFS($C:$C,B91)&gt;1,SUMIFS('Sales Hx'!V:V,'Sales Hx'!$B:$B,_xlfn.XLOOKUP(B91,C:C,B:B),'Sales Hx'!$D:$D,$E91),SUMIFS('Sales Hx'!V:V,'Sales Hx'!$B:$B,$B91,'Sales Hx'!$D:$D,$E91)))</f>
        <v>0</v>
      </c>
      <c r="M91" s="12">
        <v>0</v>
      </c>
      <c r="N91" s="15">
        <f t="shared" si="7"/>
        <v>0</v>
      </c>
      <c r="O91" s="21">
        <f t="shared" si="9"/>
        <v>0</v>
      </c>
      <c r="P91" s="24">
        <v>46.75</v>
      </c>
      <c r="Q91" s="18">
        <f t="shared" si="6"/>
        <v>0</v>
      </c>
      <c r="R91" s="2">
        <v>1</v>
      </c>
      <c r="S91" s="2">
        <v>90</v>
      </c>
      <c r="T91" s="2" t="s">
        <v>4647</v>
      </c>
      <c r="U91" s="28" t="str">
        <f>IF(G91=0,"",_xlfn.MINIFS('PO Details'!$I:$I,'PO Details'!$D:$D,Planning!$B91,'PO Details'!$L:$L,Planning!$E91))</f>
        <v/>
      </c>
      <c r="V91" s="29" t="s">
        <v>4640</v>
      </c>
      <c r="W91" t="str">
        <f t="shared" si="10"/>
        <v>Max</v>
      </c>
      <c r="X91" s="2">
        <v>120</v>
      </c>
    </row>
    <row r="92" spans="1:24" x14ac:dyDescent="0.25">
      <c r="A92" s="11"/>
      <c r="B92" s="22" t="s">
        <v>4852</v>
      </c>
      <c r="C92" s="22"/>
      <c r="D92" s="22" t="s">
        <v>4853</v>
      </c>
      <c r="E92" s="31" t="s">
        <v>861</v>
      </c>
      <c r="F92" s="12">
        <f>SUMIFS('Inventory Details'!$H:$H,'Inventory Details'!$B:$B,$B92,'Inventory Details'!$E:$E,$E92)</f>
        <v>3</v>
      </c>
      <c r="G92" s="12">
        <f>SUMIFS('PO Details'!$H:$H,'PO Details'!$D:$D,Planning!$B92,'PO Details'!$L:$L,$E92)</f>
        <v>0</v>
      </c>
      <c r="H92" s="12">
        <f>SUMIFS('SO Details'!$G:$G,'SO Details'!$D:$D,Planning!$B92,'SO Details'!$K:$K,$E92)</f>
        <v>0</v>
      </c>
      <c r="I92" s="20">
        <f>IF(COUNTIFS($C:$C,B92)&gt;1,SUMIFS('Sales Hx'!$Q:$Q,'Sales Hx'!$B:$B,_xlfn.XLOOKUP(B92,C:C,B:B),'Sales Hx'!$D:$D,Planning!$E92),SUMIFS('Sales Hx'!$Q:$Q,'Sales Hx'!$B:$B,Planning!$B92,'Sales Hx'!$D:$D,Planning!$E92))</f>
        <v>0</v>
      </c>
      <c r="J92" s="16">
        <f>IF(COUNTIFS($C:$C,B92)&gt;1,SUMIFS('Sales Hx'!$S:$S,'Sales Hx'!$B:$B,_xlfn.XLOOKUP(B92,C:C,B:B),'Sales Hx'!$D:$D,E92),SUMIFS('Sales Hx'!$S:$S,'Sales Hx'!$B:$B,$B92,'Sales Hx'!$D:$D,$E92))</f>
        <v>0</v>
      </c>
      <c r="K92" s="16">
        <f t="shared" si="11"/>
        <v>0</v>
      </c>
      <c r="L92" s="12">
        <f>IF(M92&lt;&gt;"",M92,IF(COUNTIFS($C:$C,B92)&gt;1,SUMIFS('Sales Hx'!V:V,'Sales Hx'!$B:$B,_xlfn.XLOOKUP(B92,C:C,B:B),'Sales Hx'!$D:$D,$E92),SUMIFS('Sales Hx'!V:V,'Sales Hx'!$B:$B,$B92,'Sales Hx'!$D:$D,$E92)))</f>
        <v>0</v>
      </c>
      <c r="M92" s="12">
        <v>0</v>
      </c>
      <c r="N92" s="15">
        <f t="shared" si="7"/>
        <v>0</v>
      </c>
      <c r="O92" s="21">
        <f t="shared" si="9"/>
        <v>0</v>
      </c>
      <c r="P92" s="24">
        <v>46.75</v>
      </c>
      <c r="Q92" s="18">
        <f t="shared" si="6"/>
        <v>0</v>
      </c>
      <c r="R92" s="2">
        <v>1</v>
      </c>
      <c r="S92" s="2">
        <v>90</v>
      </c>
      <c r="T92" s="2" t="s">
        <v>4647</v>
      </c>
      <c r="U92" s="28" t="str">
        <f>IF(G92=0,"",_xlfn.MINIFS('PO Details'!$I:$I,'PO Details'!$D:$D,Planning!$B92,'PO Details'!$L:$L,Planning!$E92))</f>
        <v/>
      </c>
      <c r="V92" s="29" t="s">
        <v>4640</v>
      </c>
      <c r="W92" t="str">
        <f t="shared" si="10"/>
        <v>Max</v>
      </c>
      <c r="X92" s="2">
        <v>120</v>
      </c>
    </row>
    <row r="93" spans="1:24" x14ac:dyDescent="0.25">
      <c r="A93" s="11"/>
      <c r="B93" s="22" t="s">
        <v>4855</v>
      </c>
      <c r="C93" s="22"/>
      <c r="D93" s="22" t="s">
        <v>4856</v>
      </c>
      <c r="E93" s="31" t="s">
        <v>861</v>
      </c>
      <c r="F93" s="12">
        <f>SUMIFS('Inventory Details'!$H:$H,'Inventory Details'!$B:$B,$B93,'Inventory Details'!$E:$E,$E93)</f>
        <v>8</v>
      </c>
      <c r="G93" s="12">
        <f>SUMIFS('PO Details'!$H:$H,'PO Details'!$D:$D,Planning!$B93,'PO Details'!$L:$L,$E93)</f>
        <v>0</v>
      </c>
      <c r="H93" s="12">
        <f>SUMIFS('SO Details'!$G:$G,'SO Details'!$D:$D,Planning!$B93,'SO Details'!$K:$K,$E93)</f>
        <v>0</v>
      </c>
      <c r="I93" s="20">
        <f>IF(COUNTIFS($C:$C,B93)&gt;1,SUMIFS('Sales Hx'!$Q:$Q,'Sales Hx'!$B:$B,_xlfn.XLOOKUP(B93,C:C,B:B),'Sales Hx'!$D:$D,Planning!$E93),SUMIFS('Sales Hx'!$Q:$Q,'Sales Hx'!$B:$B,Planning!$B93,'Sales Hx'!$D:$D,Planning!$E93))</f>
        <v>0</v>
      </c>
      <c r="J93" s="16">
        <f>IF(COUNTIFS($C:$C,B93)&gt;1,SUMIFS('Sales Hx'!$S:$S,'Sales Hx'!$B:$B,_xlfn.XLOOKUP(B93,C:C,B:B),'Sales Hx'!$D:$D,E93),SUMIFS('Sales Hx'!$S:$S,'Sales Hx'!$B:$B,$B93,'Sales Hx'!$D:$D,$E93))</f>
        <v>0</v>
      </c>
      <c r="K93" s="16">
        <f t="shared" si="11"/>
        <v>0</v>
      </c>
      <c r="L93" s="12">
        <f>IF(M93&lt;&gt;"",M93,IF(COUNTIFS($C:$C,B93)&gt;1,SUMIFS('Sales Hx'!V:V,'Sales Hx'!$B:$B,_xlfn.XLOOKUP(B93,C:C,B:B),'Sales Hx'!$D:$D,$E93),SUMIFS('Sales Hx'!V:V,'Sales Hx'!$B:$B,$B93,'Sales Hx'!$D:$D,$E93)))</f>
        <v>0</v>
      </c>
      <c r="M93" s="12">
        <v>0</v>
      </c>
      <c r="N93" s="15">
        <f t="shared" si="7"/>
        <v>0</v>
      </c>
      <c r="O93" s="21">
        <f t="shared" si="9"/>
        <v>0</v>
      </c>
      <c r="P93" s="24">
        <v>46.75</v>
      </c>
      <c r="Q93" s="18">
        <f t="shared" si="6"/>
        <v>0</v>
      </c>
      <c r="R93" s="2">
        <v>1</v>
      </c>
      <c r="S93" s="2">
        <v>90</v>
      </c>
      <c r="T93" s="2" t="s">
        <v>4647</v>
      </c>
      <c r="U93" s="28" t="str">
        <f>IF(G93=0,"",_xlfn.MINIFS('PO Details'!$I:$I,'PO Details'!$D:$D,Planning!$B93,'PO Details'!$L:$L,Planning!$E93))</f>
        <v/>
      </c>
      <c r="V93" s="29" t="s">
        <v>4640</v>
      </c>
      <c r="W93" t="str">
        <f t="shared" si="10"/>
        <v>Max</v>
      </c>
      <c r="X93" s="2">
        <v>120</v>
      </c>
    </row>
    <row r="94" spans="1:24" x14ac:dyDescent="0.25">
      <c r="A94" s="11"/>
      <c r="B94" s="22" t="s">
        <v>4858</v>
      </c>
      <c r="C94" s="22"/>
      <c r="D94" s="22" t="s">
        <v>4859</v>
      </c>
      <c r="E94" s="31" t="s">
        <v>861</v>
      </c>
      <c r="F94" s="12">
        <f>SUMIFS('Inventory Details'!$H:$H,'Inventory Details'!$B:$B,$B94,'Inventory Details'!$E:$E,$E94)</f>
        <v>2</v>
      </c>
      <c r="G94" s="12">
        <f>SUMIFS('PO Details'!$H:$H,'PO Details'!$D:$D,Planning!$B94,'PO Details'!$L:$L,$E94)</f>
        <v>0</v>
      </c>
      <c r="H94" s="12">
        <f>SUMIFS('SO Details'!$G:$G,'SO Details'!$D:$D,Planning!$B94,'SO Details'!$K:$K,$E94)</f>
        <v>2</v>
      </c>
      <c r="I94" s="20">
        <f>IF(COUNTIFS($C:$C,B94)&gt;1,SUMIFS('Sales Hx'!$Q:$Q,'Sales Hx'!$B:$B,_xlfn.XLOOKUP(B94,C:C,B:B),'Sales Hx'!$D:$D,Planning!$E94),SUMIFS('Sales Hx'!$Q:$Q,'Sales Hx'!$B:$B,Planning!$B94,'Sales Hx'!$D:$D,Planning!$E94))</f>
        <v>0</v>
      </c>
      <c r="J94" s="16">
        <f>IF(COUNTIFS($C:$C,B94)&gt;1,SUMIFS('Sales Hx'!$S:$S,'Sales Hx'!$B:$B,_xlfn.XLOOKUP(B94,C:C,B:B),'Sales Hx'!$D:$D,E94),SUMIFS('Sales Hx'!$S:$S,'Sales Hx'!$B:$B,$B94,'Sales Hx'!$D:$D,$E94))</f>
        <v>0</v>
      </c>
      <c r="K94" s="16">
        <f t="shared" si="11"/>
        <v>0</v>
      </c>
      <c r="L94" s="12">
        <f>IF(M94&lt;&gt;"",M94,IF(COUNTIFS($C:$C,B94)&gt;1,SUMIFS('Sales Hx'!V:V,'Sales Hx'!$B:$B,_xlfn.XLOOKUP(B94,C:C,B:B),'Sales Hx'!$D:$D,$E94),SUMIFS('Sales Hx'!V:V,'Sales Hx'!$B:$B,$B94,'Sales Hx'!$D:$D,$E94)))</f>
        <v>0</v>
      </c>
      <c r="M94" s="12">
        <v>0</v>
      </c>
      <c r="N94" s="15">
        <f t="shared" si="7"/>
        <v>0</v>
      </c>
      <c r="O94" s="21">
        <f t="shared" si="9"/>
        <v>0</v>
      </c>
      <c r="P94" s="24">
        <v>46.75</v>
      </c>
      <c r="Q94" s="18">
        <f t="shared" si="6"/>
        <v>0</v>
      </c>
      <c r="R94" s="2">
        <v>1</v>
      </c>
      <c r="S94" s="2">
        <v>90</v>
      </c>
      <c r="T94" s="2" t="s">
        <v>4647</v>
      </c>
      <c r="U94" s="28" t="str">
        <f>IF(G94=0,"",_xlfn.MINIFS('PO Details'!$I:$I,'PO Details'!$D:$D,Planning!$B94,'PO Details'!$L:$L,Planning!$E94))</f>
        <v/>
      </c>
      <c r="V94" s="29" t="s">
        <v>4640</v>
      </c>
      <c r="W94" t="str">
        <f t="shared" si="10"/>
        <v>Max</v>
      </c>
      <c r="X94" s="2">
        <v>120</v>
      </c>
    </row>
    <row r="95" spans="1:24" x14ac:dyDescent="0.25">
      <c r="A95" s="11"/>
      <c r="B95" s="22" t="s">
        <v>4861</v>
      </c>
      <c r="C95" s="22"/>
      <c r="D95" s="22" t="s">
        <v>4862</v>
      </c>
      <c r="E95" s="31" t="s">
        <v>861</v>
      </c>
      <c r="F95" s="12">
        <f>SUMIFS('Inventory Details'!$H:$H,'Inventory Details'!$B:$B,$B95,'Inventory Details'!$E:$E,$E95)</f>
        <v>12</v>
      </c>
      <c r="G95" s="12">
        <f>SUMIFS('PO Details'!$H:$H,'PO Details'!$D:$D,Planning!$B95,'PO Details'!$L:$L,$E95)</f>
        <v>0</v>
      </c>
      <c r="H95" s="12">
        <f>SUMIFS('SO Details'!$G:$G,'SO Details'!$D:$D,Planning!$B95,'SO Details'!$K:$K,$E95)</f>
        <v>0</v>
      </c>
      <c r="I95" s="20">
        <f>IF(COUNTIFS($C:$C,B95)&gt;1,SUMIFS('Sales Hx'!$Q:$Q,'Sales Hx'!$B:$B,_xlfn.XLOOKUP(B95,C:C,B:B),'Sales Hx'!$D:$D,Planning!$E95),SUMIFS('Sales Hx'!$Q:$Q,'Sales Hx'!$B:$B,Planning!$B95,'Sales Hx'!$D:$D,Planning!$E95))</f>
        <v>0</v>
      </c>
      <c r="J95" s="16">
        <f>IF(COUNTIFS($C:$C,B95)&gt;1,SUMIFS('Sales Hx'!$S:$S,'Sales Hx'!$B:$B,_xlfn.XLOOKUP(B95,C:C,B:B),'Sales Hx'!$D:$D,E95),SUMIFS('Sales Hx'!$S:$S,'Sales Hx'!$B:$B,$B95,'Sales Hx'!$D:$D,$E95))</f>
        <v>0</v>
      </c>
      <c r="K95" s="16">
        <f t="shared" si="11"/>
        <v>0</v>
      </c>
      <c r="L95" s="12">
        <f>IF(M95&lt;&gt;"",M95,IF(COUNTIFS($C:$C,B95)&gt;1,SUMIFS('Sales Hx'!V:V,'Sales Hx'!$B:$B,_xlfn.XLOOKUP(B95,C:C,B:B),'Sales Hx'!$D:$D,$E95),SUMIFS('Sales Hx'!V:V,'Sales Hx'!$B:$B,$B95,'Sales Hx'!$D:$D,$E95)))</f>
        <v>0</v>
      </c>
      <c r="M95" s="12">
        <v>0</v>
      </c>
      <c r="N95" s="15">
        <f t="shared" si="7"/>
        <v>0</v>
      </c>
      <c r="O95" s="21">
        <f t="shared" si="9"/>
        <v>0</v>
      </c>
      <c r="P95" s="24">
        <v>46.75</v>
      </c>
      <c r="Q95" s="18">
        <f t="shared" si="6"/>
        <v>0</v>
      </c>
      <c r="R95" s="2">
        <v>1</v>
      </c>
      <c r="S95" s="2">
        <v>90</v>
      </c>
      <c r="T95" s="2" t="s">
        <v>4647</v>
      </c>
      <c r="U95" s="28" t="str">
        <f>IF(G95=0,"",_xlfn.MINIFS('PO Details'!$I:$I,'PO Details'!$D:$D,Planning!$B95,'PO Details'!$L:$L,Planning!$E95))</f>
        <v/>
      </c>
      <c r="V95" s="29" t="s">
        <v>4640</v>
      </c>
      <c r="W95" t="str">
        <f t="shared" si="10"/>
        <v>Max</v>
      </c>
      <c r="X95" s="2">
        <v>120</v>
      </c>
    </row>
    <row r="96" spans="1:24" x14ac:dyDescent="0.25">
      <c r="A96" s="11"/>
      <c r="B96" s="22" t="s">
        <v>4864</v>
      </c>
      <c r="C96" s="22"/>
      <c r="D96" s="22" t="s">
        <v>4865</v>
      </c>
      <c r="E96" s="31" t="s">
        <v>861</v>
      </c>
      <c r="F96" s="12">
        <f>SUMIFS('Inventory Details'!$H:$H,'Inventory Details'!$B:$B,$B96,'Inventory Details'!$E:$E,$E96)</f>
        <v>6</v>
      </c>
      <c r="G96" s="12">
        <f>SUMIFS('PO Details'!$H:$H,'PO Details'!$D:$D,Planning!$B96,'PO Details'!$L:$L,$E96)</f>
        <v>0</v>
      </c>
      <c r="H96" s="12">
        <f>SUMIFS('SO Details'!$G:$G,'SO Details'!$D:$D,Planning!$B96,'SO Details'!$K:$K,$E96)</f>
        <v>0</v>
      </c>
      <c r="I96" s="20">
        <f>IF(COUNTIFS($C:$C,B96)&gt;1,SUMIFS('Sales Hx'!$Q:$Q,'Sales Hx'!$B:$B,_xlfn.XLOOKUP(B96,C:C,B:B),'Sales Hx'!$D:$D,Planning!$E96),SUMIFS('Sales Hx'!$Q:$Q,'Sales Hx'!$B:$B,Planning!$B96,'Sales Hx'!$D:$D,Planning!$E96))</f>
        <v>0</v>
      </c>
      <c r="J96" s="16">
        <f>IF(COUNTIFS($C:$C,B96)&gt;1,SUMIFS('Sales Hx'!$S:$S,'Sales Hx'!$B:$B,_xlfn.XLOOKUP(B96,C:C,B:B),'Sales Hx'!$D:$D,E96),SUMIFS('Sales Hx'!$S:$S,'Sales Hx'!$B:$B,$B96,'Sales Hx'!$D:$D,$E96))</f>
        <v>0</v>
      </c>
      <c r="K96" s="16">
        <f t="shared" si="11"/>
        <v>0</v>
      </c>
      <c r="L96" s="12">
        <f>IF(M96&lt;&gt;"",M96,IF(COUNTIFS($C:$C,B96)&gt;1,SUMIFS('Sales Hx'!V:V,'Sales Hx'!$B:$B,_xlfn.XLOOKUP(B96,C:C,B:B),'Sales Hx'!$D:$D,$E96),SUMIFS('Sales Hx'!V:V,'Sales Hx'!$B:$B,$B96,'Sales Hx'!$D:$D,$E96)))</f>
        <v>0</v>
      </c>
      <c r="M96" s="12">
        <v>0</v>
      </c>
      <c r="N96" s="15">
        <f t="shared" si="7"/>
        <v>0</v>
      </c>
      <c r="O96" s="21">
        <f t="shared" si="9"/>
        <v>0</v>
      </c>
      <c r="P96" s="24">
        <v>46.75</v>
      </c>
      <c r="Q96" s="18">
        <f t="shared" si="6"/>
        <v>0</v>
      </c>
      <c r="R96" s="2">
        <v>1</v>
      </c>
      <c r="S96" s="2">
        <v>90</v>
      </c>
      <c r="T96" s="2" t="s">
        <v>4647</v>
      </c>
      <c r="U96" s="28" t="str">
        <f>IF(G96=0,"",_xlfn.MINIFS('PO Details'!$I:$I,'PO Details'!$D:$D,Planning!$B96,'PO Details'!$L:$L,Planning!$E96))</f>
        <v/>
      </c>
      <c r="V96" s="29" t="s">
        <v>4640</v>
      </c>
      <c r="W96" t="str">
        <f t="shared" si="10"/>
        <v>Max</v>
      </c>
      <c r="X96" s="2">
        <v>120</v>
      </c>
    </row>
    <row r="97" spans="1:24" x14ac:dyDescent="0.25">
      <c r="A97" s="11"/>
      <c r="B97" s="22" t="s">
        <v>5639</v>
      </c>
      <c r="C97" s="22"/>
      <c r="D97" s="22"/>
      <c r="E97" s="31" t="s">
        <v>861</v>
      </c>
      <c r="F97" s="12">
        <f>SUMIFS('Inventory Details'!$H:$H,'Inventory Details'!$B:$B,$B97,'Inventory Details'!$E:$E,$E97)</f>
        <v>0</v>
      </c>
      <c r="G97" s="12">
        <f>SUMIFS('PO Details'!$H:$H,'PO Details'!$D:$D,Planning!$B97,'PO Details'!$L:$L,$E97)</f>
        <v>0</v>
      </c>
      <c r="H97" s="12">
        <f>SUMIFS('SO Details'!$G:$G,'SO Details'!$D:$D,Planning!$B97,'SO Details'!$K:$K,$E97)</f>
        <v>0</v>
      </c>
      <c r="I97" s="20">
        <f>IF(COUNTIFS($C:$C,B97)&gt;1,SUMIFS('Sales Hx'!$Q:$Q,'Sales Hx'!$B:$B,_xlfn.XLOOKUP(B97,C:C,B:B),'Sales Hx'!$D:$D,Planning!$E97),SUMIFS('Sales Hx'!$Q:$Q,'Sales Hx'!$B:$B,Planning!$B97,'Sales Hx'!$D:$D,Planning!$E97))</f>
        <v>0</v>
      </c>
      <c r="J97" s="16">
        <f>IF(COUNTIFS($C:$C,B97)&gt;1,SUMIFS('Sales Hx'!$S:$S,'Sales Hx'!$B:$B,_xlfn.XLOOKUP(B97,C:C,B:B),'Sales Hx'!$D:$D,E97),SUMIFS('Sales Hx'!$S:$S,'Sales Hx'!$B:$B,$B97,'Sales Hx'!$D:$D,$E97))</f>
        <v>3.2894736842105261E-2</v>
      </c>
      <c r="K97" s="16">
        <f t="shared" si="11"/>
        <v>0</v>
      </c>
      <c r="L97" s="12">
        <f>IF(M97&lt;&gt;"",M97,IF(COUNTIFS($C:$C,B97)&gt;1,SUMIFS('Sales Hx'!V:V,'Sales Hx'!$B:$B,_xlfn.XLOOKUP(B97,C:C,B:B),'Sales Hx'!$D:$D,$E97),SUMIFS('Sales Hx'!V:V,'Sales Hx'!$B:$B,$B97,'Sales Hx'!$D:$D,$E97)))</f>
        <v>0</v>
      </c>
      <c r="M97" s="12">
        <v>0</v>
      </c>
      <c r="N97" s="15">
        <f t="shared" si="7"/>
        <v>3.2894736842105261E-2</v>
      </c>
      <c r="O97" s="21">
        <f t="shared" si="9"/>
        <v>3</v>
      </c>
      <c r="P97" s="24">
        <v>0</v>
      </c>
      <c r="Q97" s="18">
        <f t="shared" si="6"/>
        <v>0</v>
      </c>
      <c r="R97" s="2">
        <v>1</v>
      </c>
      <c r="S97" s="2">
        <v>90</v>
      </c>
      <c r="T97" s="2" t="s">
        <v>4647</v>
      </c>
      <c r="U97" s="28" t="str">
        <f>IF(G97=0,"",_xlfn.MINIFS('PO Details'!$I:$I,'PO Details'!$D:$D,Planning!$B97,'PO Details'!$L:$L,Planning!$E97))</f>
        <v/>
      </c>
      <c r="V97" s="29" t="s">
        <v>4640</v>
      </c>
      <c r="W97" t="str">
        <f t="shared" si="10"/>
        <v>Max</v>
      </c>
      <c r="X97" s="2">
        <v>120</v>
      </c>
    </row>
    <row r="98" spans="1:24" x14ac:dyDescent="0.25">
      <c r="A98" s="11"/>
      <c r="B98" s="22" t="s">
        <v>4867</v>
      </c>
      <c r="C98" s="22"/>
      <c r="D98" s="22" t="s">
        <v>4868</v>
      </c>
      <c r="E98" s="31" t="s">
        <v>861</v>
      </c>
      <c r="F98" s="12">
        <f>SUMIFS('Inventory Details'!$H:$H,'Inventory Details'!$B:$B,$B98,'Inventory Details'!$E:$E,$E98)</f>
        <v>16</v>
      </c>
      <c r="G98" s="12">
        <f>SUMIFS('PO Details'!$H:$H,'PO Details'!$D:$D,Planning!$B98,'PO Details'!$L:$L,$E98)</f>
        <v>0</v>
      </c>
      <c r="H98" s="12">
        <f>SUMIFS('SO Details'!$G:$G,'SO Details'!$D:$D,Planning!$B98,'SO Details'!$K:$K,$E98)</f>
        <v>0</v>
      </c>
      <c r="I98" s="20">
        <f>IF(COUNTIFS($C:$C,B98)&gt;1,SUMIFS('Sales Hx'!$Q:$Q,'Sales Hx'!$B:$B,_xlfn.XLOOKUP(B98,C:C,B:B),'Sales Hx'!$D:$D,Planning!$E98),SUMIFS('Sales Hx'!$Q:$Q,'Sales Hx'!$B:$B,Planning!$B98,'Sales Hx'!$D:$D,Planning!$E98))</f>
        <v>0</v>
      </c>
      <c r="J98" s="16">
        <f>IF(COUNTIFS($C:$C,B98)&gt;1,SUMIFS('Sales Hx'!$S:$S,'Sales Hx'!$B:$B,_xlfn.XLOOKUP(B98,C:C,B:B),'Sales Hx'!$D:$D,E98),SUMIFS('Sales Hx'!$S:$S,'Sales Hx'!$B:$B,$B98,'Sales Hx'!$D:$D,$E98))</f>
        <v>0</v>
      </c>
      <c r="K98" s="16">
        <f t="shared" si="11"/>
        <v>0</v>
      </c>
      <c r="L98" s="12">
        <f>IF(M98&lt;&gt;"",M98,IF(COUNTIFS($C:$C,B98)&gt;1,SUMIFS('Sales Hx'!V:V,'Sales Hx'!$B:$B,_xlfn.XLOOKUP(B98,C:C,B:B),'Sales Hx'!$D:$D,$E98),SUMIFS('Sales Hx'!V:V,'Sales Hx'!$B:$B,$B98,'Sales Hx'!$D:$D,$E98)))</f>
        <v>0</v>
      </c>
      <c r="M98" s="12">
        <v>0</v>
      </c>
      <c r="N98" s="15">
        <f t="shared" si="7"/>
        <v>0</v>
      </c>
      <c r="O98" s="21">
        <f t="shared" si="9"/>
        <v>0</v>
      </c>
      <c r="P98" s="24">
        <v>46.75</v>
      </c>
      <c r="Q98" s="18">
        <f t="shared" si="6"/>
        <v>0</v>
      </c>
      <c r="R98" s="2">
        <v>1</v>
      </c>
      <c r="S98" s="2">
        <v>90</v>
      </c>
      <c r="T98" s="2" t="s">
        <v>4647</v>
      </c>
      <c r="U98" s="28" t="str">
        <f>IF(G98=0,"",_xlfn.MINIFS('PO Details'!$I:$I,'PO Details'!$D:$D,Planning!$B98,'PO Details'!$L:$L,Planning!$E98))</f>
        <v/>
      </c>
      <c r="V98" s="29" t="s">
        <v>4640</v>
      </c>
      <c r="W98" t="str">
        <f t="shared" si="10"/>
        <v>Max</v>
      </c>
      <c r="X98" s="2">
        <v>120</v>
      </c>
    </row>
    <row r="99" spans="1:24" x14ac:dyDescent="0.25">
      <c r="A99" s="11"/>
      <c r="B99" s="22" t="s">
        <v>4870</v>
      </c>
      <c r="C99" s="22"/>
      <c r="D99" s="22" t="s">
        <v>4871</v>
      </c>
      <c r="E99" s="31" t="s">
        <v>861</v>
      </c>
      <c r="F99" s="12">
        <f>SUMIFS('Inventory Details'!$H:$H,'Inventory Details'!$B:$B,$B99,'Inventory Details'!$E:$E,$E99)</f>
        <v>1</v>
      </c>
      <c r="G99" s="12">
        <f>SUMIFS('PO Details'!$H:$H,'PO Details'!$D:$D,Planning!$B99,'PO Details'!$L:$L,$E99)</f>
        <v>0</v>
      </c>
      <c r="H99" s="12">
        <f>SUMIFS('SO Details'!$G:$G,'SO Details'!$D:$D,Planning!$B99,'SO Details'!$K:$K,$E99)</f>
        <v>0</v>
      </c>
      <c r="I99" s="20">
        <f>IF(COUNTIFS($C:$C,B99)&gt;1,SUMIFS('Sales Hx'!$Q:$Q,'Sales Hx'!$B:$B,_xlfn.XLOOKUP(B99,C:C,B:B),'Sales Hx'!$D:$D,Planning!$E99),SUMIFS('Sales Hx'!$Q:$Q,'Sales Hx'!$B:$B,Planning!$B99,'Sales Hx'!$D:$D,Planning!$E99))</f>
        <v>0</v>
      </c>
      <c r="J99" s="16">
        <f>IF(COUNTIFS($C:$C,B99)&gt;1,SUMIFS('Sales Hx'!$S:$S,'Sales Hx'!$B:$B,_xlfn.XLOOKUP(B99,C:C,B:B),'Sales Hx'!$D:$D,E99),SUMIFS('Sales Hx'!$S:$S,'Sales Hx'!$B:$B,$B99,'Sales Hx'!$D:$D,$E99))</f>
        <v>0</v>
      </c>
      <c r="K99" s="16">
        <f t="shared" si="11"/>
        <v>0</v>
      </c>
      <c r="L99" s="12">
        <f>IF(M99&lt;&gt;"",M99,IF(COUNTIFS($C:$C,B99)&gt;1,SUMIFS('Sales Hx'!V:V,'Sales Hx'!$B:$B,_xlfn.XLOOKUP(B99,C:C,B:B),'Sales Hx'!$D:$D,$E99),SUMIFS('Sales Hx'!V:V,'Sales Hx'!$B:$B,$B99,'Sales Hx'!$D:$D,$E99)))</f>
        <v>0</v>
      </c>
      <c r="M99" s="12">
        <v>0</v>
      </c>
      <c r="N99" s="15">
        <f t="shared" si="7"/>
        <v>0</v>
      </c>
      <c r="O99" s="21">
        <f t="shared" si="9"/>
        <v>0</v>
      </c>
      <c r="P99" s="24">
        <v>46.75</v>
      </c>
      <c r="Q99" s="18">
        <f t="shared" si="6"/>
        <v>0</v>
      </c>
      <c r="R99" s="2">
        <v>1</v>
      </c>
      <c r="S99" s="2">
        <v>90</v>
      </c>
      <c r="T99" s="2" t="s">
        <v>4647</v>
      </c>
      <c r="U99" s="28" t="str">
        <f>IF(G99=0,"",_xlfn.MINIFS('PO Details'!$I:$I,'PO Details'!$D:$D,Planning!$B99,'PO Details'!$L:$L,Planning!$E99))</f>
        <v/>
      </c>
      <c r="V99" s="29" t="s">
        <v>4640</v>
      </c>
      <c r="W99" t="str">
        <f t="shared" si="10"/>
        <v>Max</v>
      </c>
      <c r="X99" s="2">
        <v>120</v>
      </c>
    </row>
    <row r="100" spans="1:24" x14ac:dyDescent="0.25">
      <c r="A100" s="11"/>
      <c r="B100" s="22" t="s">
        <v>4873</v>
      </c>
      <c r="C100" s="22"/>
      <c r="D100" s="22" t="s">
        <v>4874</v>
      </c>
      <c r="E100" s="31" t="s">
        <v>861</v>
      </c>
      <c r="F100" s="12">
        <f>SUMIFS('Inventory Details'!$H:$H,'Inventory Details'!$B:$B,$B100,'Inventory Details'!$E:$E,$E100)</f>
        <v>1</v>
      </c>
      <c r="G100" s="12">
        <f>SUMIFS('PO Details'!$H:$H,'PO Details'!$D:$D,Planning!$B100,'PO Details'!$L:$L,$E100)</f>
        <v>0</v>
      </c>
      <c r="H100" s="12">
        <f>SUMIFS('SO Details'!$G:$G,'SO Details'!$D:$D,Planning!$B100,'SO Details'!$K:$K,$E100)</f>
        <v>0</v>
      </c>
      <c r="I100" s="20">
        <f>IF(COUNTIFS($C:$C,B100)&gt;1,SUMIFS('Sales Hx'!$Q:$Q,'Sales Hx'!$B:$B,_xlfn.XLOOKUP(B100,C:C,B:B),'Sales Hx'!$D:$D,Planning!$E100),SUMIFS('Sales Hx'!$Q:$Q,'Sales Hx'!$B:$B,Planning!$B100,'Sales Hx'!$D:$D,Planning!$E100))</f>
        <v>0</v>
      </c>
      <c r="J100" s="16">
        <f>IF(COUNTIFS($C:$C,B100)&gt;1,SUMIFS('Sales Hx'!$S:$S,'Sales Hx'!$B:$B,_xlfn.XLOOKUP(B100,C:C,B:B),'Sales Hx'!$D:$D,E100),SUMIFS('Sales Hx'!$S:$S,'Sales Hx'!$B:$B,$B100,'Sales Hx'!$D:$D,$E100))</f>
        <v>0</v>
      </c>
      <c r="K100" s="16">
        <f t="shared" si="11"/>
        <v>0</v>
      </c>
      <c r="L100" s="12">
        <f>IF(M100&lt;&gt;"",M100,IF(COUNTIFS($C:$C,B100)&gt;1,SUMIFS('Sales Hx'!V:V,'Sales Hx'!$B:$B,_xlfn.XLOOKUP(B100,C:C,B:B),'Sales Hx'!$D:$D,$E100),SUMIFS('Sales Hx'!V:V,'Sales Hx'!$B:$B,$B100,'Sales Hx'!$D:$D,$E100)))</f>
        <v>0</v>
      </c>
      <c r="M100" s="12">
        <v>0</v>
      </c>
      <c r="N100" s="15">
        <f t="shared" si="7"/>
        <v>0</v>
      </c>
      <c r="O100" s="21">
        <f t="shared" si="9"/>
        <v>0</v>
      </c>
      <c r="P100" s="24">
        <v>46.75</v>
      </c>
      <c r="Q100" s="18">
        <f t="shared" si="6"/>
        <v>0</v>
      </c>
      <c r="R100" s="2">
        <v>1</v>
      </c>
      <c r="S100" s="2">
        <v>90</v>
      </c>
      <c r="T100" s="2" t="s">
        <v>4647</v>
      </c>
      <c r="U100" s="28" t="str">
        <f>IF(G100=0,"",_xlfn.MINIFS('PO Details'!$I:$I,'PO Details'!$D:$D,Planning!$B100,'PO Details'!$L:$L,Planning!$E100))</f>
        <v/>
      </c>
      <c r="V100" s="29" t="s">
        <v>4640</v>
      </c>
      <c r="W100" t="str">
        <f t="shared" si="10"/>
        <v>Max</v>
      </c>
      <c r="X100" s="2">
        <v>120</v>
      </c>
    </row>
    <row r="101" spans="1:24" x14ac:dyDescent="0.25">
      <c r="A101" s="11"/>
      <c r="B101" s="22" t="s">
        <v>4876</v>
      </c>
      <c r="C101" s="22"/>
      <c r="D101" s="22" t="s">
        <v>4877</v>
      </c>
      <c r="E101" s="31" t="s">
        <v>861</v>
      </c>
      <c r="F101" s="12">
        <f>SUMIFS('Inventory Details'!$H:$H,'Inventory Details'!$B:$B,$B101,'Inventory Details'!$E:$E,$E101)</f>
        <v>2</v>
      </c>
      <c r="G101" s="12">
        <f>SUMIFS('PO Details'!$H:$H,'PO Details'!$D:$D,Planning!$B101,'PO Details'!$L:$L,$E101)</f>
        <v>0</v>
      </c>
      <c r="H101" s="12">
        <f>SUMIFS('SO Details'!$G:$G,'SO Details'!$D:$D,Planning!$B101,'SO Details'!$K:$K,$E101)</f>
        <v>0</v>
      </c>
      <c r="I101" s="20">
        <f>IF(COUNTIFS($C:$C,B101)&gt;1,SUMIFS('Sales Hx'!$Q:$Q,'Sales Hx'!$B:$B,_xlfn.XLOOKUP(B101,C:C,B:B),'Sales Hx'!$D:$D,Planning!$E101),SUMIFS('Sales Hx'!$Q:$Q,'Sales Hx'!$B:$B,Planning!$B101,'Sales Hx'!$D:$D,Planning!$E101))</f>
        <v>0</v>
      </c>
      <c r="J101" s="16">
        <f>IF(COUNTIFS($C:$C,B101)&gt;1,SUMIFS('Sales Hx'!$S:$S,'Sales Hx'!$B:$B,_xlfn.XLOOKUP(B101,C:C,B:B),'Sales Hx'!$D:$D,E101),SUMIFS('Sales Hx'!$S:$S,'Sales Hx'!$B:$B,$B101,'Sales Hx'!$D:$D,$E101))</f>
        <v>0</v>
      </c>
      <c r="K101" s="16">
        <f t="shared" si="11"/>
        <v>0</v>
      </c>
      <c r="L101" s="12">
        <f>IF(M101&lt;&gt;"",M101,IF(COUNTIFS($C:$C,B101)&gt;1,SUMIFS('Sales Hx'!V:V,'Sales Hx'!$B:$B,_xlfn.XLOOKUP(B101,C:C,B:B),'Sales Hx'!$D:$D,$E101),SUMIFS('Sales Hx'!V:V,'Sales Hx'!$B:$B,$B101,'Sales Hx'!$D:$D,$E101)))</f>
        <v>0</v>
      </c>
      <c r="M101" s="12">
        <v>0</v>
      </c>
      <c r="N101" s="15">
        <f t="shared" si="7"/>
        <v>0</v>
      </c>
      <c r="O101" s="21">
        <f t="shared" si="9"/>
        <v>0</v>
      </c>
      <c r="P101" s="24">
        <v>46.75</v>
      </c>
      <c r="Q101" s="18">
        <f t="shared" si="6"/>
        <v>0</v>
      </c>
      <c r="R101" s="2">
        <v>1</v>
      </c>
      <c r="S101" s="2">
        <v>90</v>
      </c>
      <c r="T101" s="2" t="s">
        <v>4647</v>
      </c>
      <c r="U101" s="28" t="str">
        <f>IF(G101=0,"",_xlfn.MINIFS('PO Details'!$I:$I,'PO Details'!$D:$D,Planning!$B101,'PO Details'!$L:$L,Planning!$E101))</f>
        <v/>
      </c>
      <c r="V101" s="29" t="s">
        <v>4640</v>
      </c>
      <c r="W101" t="str">
        <f t="shared" si="10"/>
        <v>Max</v>
      </c>
      <c r="X101" s="2">
        <v>120</v>
      </c>
    </row>
    <row r="102" spans="1:24" x14ac:dyDescent="0.25">
      <c r="A102" s="11"/>
      <c r="B102" s="22" t="s">
        <v>4879</v>
      </c>
      <c r="C102" s="22"/>
      <c r="D102" s="22" t="s">
        <v>4880</v>
      </c>
      <c r="E102" s="31" t="s">
        <v>861</v>
      </c>
      <c r="F102" s="12">
        <f>SUMIFS('Inventory Details'!$H:$H,'Inventory Details'!$B:$B,$B102,'Inventory Details'!$E:$E,$E102)</f>
        <v>2</v>
      </c>
      <c r="G102" s="12">
        <f>SUMIFS('PO Details'!$H:$H,'PO Details'!$D:$D,Planning!$B102,'PO Details'!$L:$L,$E102)</f>
        <v>0</v>
      </c>
      <c r="H102" s="12">
        <f>SUMIFS('SO Details'!$G:$G,'SO Details'!$D:$D,Planning!$B102,'SO Details'!$K:$K,$E102)</f>
        <v>0</v>
      </c>
      <c r="I102" s="20">
        <f>IF(COUNTIFS($C:$C,B102)&gt;1,SUMIFS('Sales Hx'!$Q:$Q,'Sales Hx'!$B:$B,_xlfn.XLOOKUP(B102,C:C,B:B),'Sales Hx'!$D:$D,Planning!$E102),SUMIFS('Sales Hx'!$Q:$Q,'Sales Hx'!$B:$B,Planning!$B102,'Sales Hx'!$D:$D,Planning!$E102))</f>
        <v>0</v>
      </c>
      <c r="J102" s="16">
        <f>IF(COUNTIFS($C:$C,B102)&gt;1,SUMIFS('Sales Hx'!$S:$S,'Sales Hx'!$B:$B,_xlfn.XLOOKUP(B102,C:C,B:B),'Sales Hx'!$D:$D,E102),SUMIFS('Sales Hx'!$S:$S,'Sales Hx'!$B:$B,$B102,'Sales Hx'!$D:$D,$E102))</f>
        <v>0</v>
      </c>
      <c r="K102" s="16">
        <f t="shared" si="11"/>
        <v>0</v>
      </c>
      <c r="L102" s="12">
        <f>IF(M102&lt;&gt;"",M102,IF(COUNTIFS($C:$C,B102)&gt;1,SUMIFS('Sales Hx'!V:V,'Sales Hx'!$B:$B,_xlfn.XLOOKUP(B102,C:C,B:B),'Sales Hx'!$D:$D,$E102),SUMIFS('Sales Hx'!V:V,'Sales Hx'!$B:$B,$B102,'Sales Hx'!$D:$D,$E102)))</f>
        <v>0</v>
      </c>
      <c r="M102" s="12">
        <v>0</v>
      </c>
      <c r="N102" s="15">
        <f t="shared" si="7"/>
        <v>0</v>
      </c>
      <c r="O102" s="21">
        <f t="shared" si="9"/>
        <v>0</v>
      </c>
      <c r="P102" s="24">
        <v>46.75</v>
      </c>
      <c r="Q102" s="18">
        <f t="shared" si="6"/>
        <v>0</v>
      </c>
      <c r="R102" s="2">
        <v>1</v>
      </c>
      <c r="S102" s="2">
        <v>90</v>
      </c>
      <c r="T102" s="2" t="s">
        <v>4647</v>
      </c>
      <c r="U102" s="28" t="str">
        <f>IF(G102=0,"",_xlfn.MINIFS('PO Details'!$I:$I,'PO Details'!$D:$D,Planning!$B102,'PO Details'!$L:$L,Planning!$E102))</f>
        <v/>
      </c>
      <c r="V102" s="29" t="s">
        <v>4640</v>
      </c>
      <c r="W102" t="str">
        <f t="shared" si="10"/>
        <v>Max</v>
      </c>
      <c r="X102" s="2">
        <v>120</v>
      </c>
    </row>
    <row r="103" spans="1:24" x14ac:dyDescent="0.25">
      <c r="A103" s="11"/>
      <c r="B103" s="22" t="s">
        <v>4882</v>
      </c>
      <c r="C103" s="22"/>
      <c r="D103" s="22" t="s">
        <v>4883</v>
      </c>
      <c r="E103" s="31" t="s">
        <v>861</v>
      </c>
      <c r="F103" s="12">
        <f>SUMIFS('Inventory Details'!$H:$H,'Inventory Details'!$B:$B,$B103,'Inventory Details'!$E:$E,$E103)</f>
        <v>10</v>
      </c>
      <c r="G103" s="12">
        <f>SUMIFS('PO Details'!$H:$H,'PO Details'!$D:$D,Planning!$B103,'PO Details'!$L:$L,$E103)</f>
        <v>0</v>
      </c>
      <c r="H103" s="12">
        <f>SUMIFS('SO Details'!$G:$G,'SO Details'!$D:$D,Planning!$B103,'SO Details'!$K:$K,$E103)</f>
        <v>0</v>
      </c>
      <c r="I103" s="20">
        <f>IF(COUNTIFS($C:$C,B103)&gt;1,SUMIFS('Sales Hx'!$Q:$Q,'Sales Hx'!$B:$B,_xlfn.XLOOKUP(B103,C:C,B:B),'Sales Hx'!$D:$D,Planning!$E103),SUMIFS('Sales Hx'!$Q:$Q,'Sales Hx'!$B:$B,Planning!$B103,'Sales Hx'!$D:$D,Planning!$E103))</f>
        <v>0</v>
      </c>
      <c r="J103" s="16">
        <f>IF(COUNTIFS($C:$C,B103)&gt;1,SUMIFS('Sales Hx'!$S:$S,'Sales Hx'!$B:$B,_xlfn.XLOOKUP(B103,C:C,B:B),'Sales Hx'!$D:$D,E103),SUMIFS('Sales Hx'!$S:$S,'Sales Hx'!$B:$B,$B103,'Sales Hx'!$D:$D,$E103))</f>
        <v>0</v>
      </c>
      <c r="K103" s="16">
        <f t="shared" si="11"/>
        <v>0</v>
      </c>
      <c r="L103" s="12">
        <f>IF(M103&lt;&gt;"",M103,IF(COUNTIFS($C:$C,B103)&gt;1,SUMIFS('Sales Hx'!V:V,'Sales Hx'!$B:$B,_xlfn.XLOOKUP(B103,C:C,B:B),'Sales Hx'!$D:$D,$E103),SUMIFS('Sales Hx'!V:V,'Sales Hx'!$B:$B,$B103,'Sales Hx'!$D:$D,$E103)))</f>
        <v>0</v>
      </c>
      <c r="M103" s="12">
        <v>0</v>
      </c>
      <c r="N103" s="15">
        <f t="shared" si="7"/>
        <v>0</v>
      </c>
      <c r="O103" s="21">
        <f t="shared" si="9"/>
        <v>0</v>
      </c>
      <c r="P103" s="24">
        <v>46.75</v>
      </c>
      <c r="Q103" s="18">
        <f t="shared" si="6"/>
        <v>0</v>
      </c>
      <c r="R103" s="2">
        <v>1</v>
      </c>
      <c r="S103" s="2">
        <v>90</v>
      </c>
      <c r="T103" s="2" t="s">
        <v>4647</v>
      </c>
      <c r="U103" s="28" t="str">
        <f>IF(G103=0,"",_xlfn.MINIFS('PO Details'!$I:$I,'PO Details'!$D:$D,Planning!$B103,'PO Details'!$L:$L,Planning!$E103))</f>
        <v/>
      </c>
      <c r="V103" s="29" t="s">
        <v>4640</v>
      </c>
      <c r="W103" t="str">
        <f t="shared" si="10"/>
        <v>Max</v>
      </c>
      <c r="X103" s="2">
        <v>120</v>
      </c>
    </row>
    <row r="104" spans="1:24" x14ac:dyDescent="0.25">
      <c r="A104" s="11"/>
      <c r="B104" s="22" t="s">
        <v>4885</v>
      </c>
      <c r="C104" s="22"/>
      <c r="D104" s="22" t="s">
        <v>4886</v>
      </c>
      <c r="E104" s="31" t="s">
        <v>861</v>
      </c>
      <c r="F104" s="12">
        <f>SUMIFS('Inventory Details'!$H:$H,'Inventory Details'!$B:$B,$B104,'Inventory Details'!$E:$E,$E104)</f>
        <v>10</v>
      </c>
      <c r="G104" s="12">
        <f>SUMIFS('PO Details'!$H:$H,'PO Details'!$D:$D,Planning!$B104,'PO Details'!$L:$L,$E104)</f>
        <v>0</v>
      </c>
      <c r="H104" s="12">
        <f>SUMIFS('SO Details'!$G:$G,'SO Details'!$D:$D,Planning!$B104,'SO Details'!$K:$K,$E104)</f>
        <v>0</v>
      </c>
      <c r="I104" s="20">
        <f>IF(COUNTIFS($C:$C,B104)&gt;1,SUMIFS('Sales Hx'!$Q:$Q,'Sales Hx'!$B:$B,_xlfn.XLOOKUP(B104,C:C,B:B),'Sales Hx'!$D:$D,Planning!$E104),SUMIFS('Sales Hx'!$Q:$Q,'Sales Hx'!$B:$B,Planning!$B104,'Sales Hx'!$D:$D,Planning!$E104))</f>
        <v>0</v>
      </c>
      <c r="J104" s="16">
        <f>IF(COUNTIFS($C:$C,B104)&gt;1,SUMIFS('Sales Hx'!$S:$S,'Sales Hx'!$B:$B,_xlfn.XLOOKUP(B104,C:C,B:B),'Sales Hx'!$D:$D,E104),SUMIFS('Sales Hx'!$S:$S,'Sales Hx'!$B:$B,$B104,'Sales Hx'!$D:$D,$E104))</f>
        <v>0</v>
      </c>
      <c r="K104" s="16">
        <f t="shared" si="11"/>
        <v>0</v>
      </c>
      <c r="L104" s="12">
        <f>IF(M104&lt;&gt;"",M104,IF(COUNTIFS($C:$C,B104)&gt;1,SUMIFS('Sales Hx'!V:V,'Sales Hx'!$B:$B,_xlfn.XLOOKUP(B104,C:C,B:B),'Sales Hx'!$D:$D,$E104),SUMIFS('Sales Hx'!V:V,'Sales Hx'!$B:$B,$B104,'Sales Hx'!$D:$D,$E104)))</f>
        <v>0</v>
      </c>
      <c r="M104" s="12">
        <v>0</v>
      </c>
      <c r="N104" s="15">
        <f t="shared" si="7"/>
        <v>0</v>
      </c>
      <c r="O104" s="21">
        <f t="shared" si="9"/>
        <v>0</v>
      </c>
      <c r="P104" s="24">
        <v>46.75</v>
      </c>
      <c r="Q104" s="18">
        <f t="shared" si="6"/>
        <v>0</v>
      </c>
      <c r="R104" s="2">
        <v>1</v>
      </c>
      <c r="S104" s="2">
        <v>90</v>
      </c>
      <c r="T104" s="2" t="s">
        <v>4647</v>
      </c>
      <c r="U104" s="28" t="str">
        <f>IF(G104=0,"",_xlfn.MINIFS('PO Details'!$I:$I,'PO Details'!$D:$D,Planning!$B104,'PO Details'!$L:$L,Planning!$E104))</f>
        <v/>
      </c>
      <c r="V104" s="29" t="s">
        <v>4640</v>
      </c>
      <c r="W104" t="str">
        <f t="shared" si="10"/>
        <v>Max</v>
      </c>
      <c r="X104" s="2">
        <v>120</v>
      </c>
    </row>
    <row r="105" spans="1:24" x14ac:dyDescent="0.25">
      <c r="A105" s="11"/>
      <c r="B105" s="22" t="s">
        <v>4888</v>
      </c>
      <c r="C105" s="22"/>
      <c r="D105" s="22" t="s">
        <v>4889</v>
      </c>
      <c r="E105" s="31" t="s">
        <v>861</v>
      </c>
      <c r="F105" s="12">
        <f>SUMIFS('Inventory Details'!$H:$H,'Inventory Details'!$B:$B,$B105,'Inventory Details'!$E:$E,$E105)</f>
        <v>2</v>
      </c>
      <c r="G105" s="12">
        <f>SUMIFS('PO Details'!$H:$H,'PO Details'!$D:$D,Planning!$B105,'PO Details'!$L:$L,$E105)</f>
        <v>0</v>
      </c>
      <c r="H105" s="12">
        <f>SUMIFS('SO Details'!$G:$G,'SO Details'!$D:$D,Planning!$B105,'SO Details'!$K:$K,$E105)</f>
        <v>0</v>
      </c>
      <c r="I105" s="20">
        <f>IF(COUNTIFS($C:$C,B105)&gt;1,SUMIFS('Sales Hx'!$Q:$Q,'Sales Hx'!$B:$B,_xlfn.XLOOKUP(B105,C:C,B:B),'Sales Hx'!$D:$D,Planning!$E105),SUMIFS('Sales Hx'!$Q:$Q,'Sales Hx'!$B:$B,Planning!$B105,'Sales Hx'!$D:$D,Planning!$E105))</f>
        <v>0</v>
      </c>
      <c r="J105" s="16">
        <f>IF(COUNTIFS($C:$C,B105)&gt;1,SUMIFS('Sales Hx'!$S:$S,'Sales Hx'!$B:$B,_xlfn.XLOOKUP(B105,C:C,B:B),'Sales Hx'!$D:$D,E105),SUMIFS('Sales Hx'!$S:$S,'Sales Hx'!$B:$B,$B105,'Sales Hx'!$D:$D,$E105))</f>
        <v>0</v>
      </c>
      <c r="K105" s="16">
        <f t="shared" si="11"/>
        <v>0</v>
      </c>
      <c r="L105" s="12">
        <f>IF(M105&lt;&gt;"",M105,IF(COUNTIFS($C:$C,B105)&gt;1,SUMIFS('Sales Hx'!V:V,'Sales Hx'!$B:$B,_xlfn.XLOOKUP(B105,C:C,B:B),'Sales Hx'!$D:$D,$E105),SUMIFS('Sales Hx'!V:V,'Sales Hx'!$B:$B,$B105,'Sales Hx'!$D:$D,$E105)))</f>
        <v>0</v>
      </c>
      <c r="M105" s="12">
        <v>0</v>
      </c>
      <c r="N105" s="15">
        <f t="shared" si="7"/>
        <v>0</v>
      </c>
      <c r="O105" s="21">
        <f t="shared" si="9"/>
        <v>0</v>
      </c>
      <c r="P105" s="24">
        <v>46.75</v>
      </c>
      <c r="Q105" s="18">
        <f t="shared" si="6"/>
        <v>0</v>
      </c>
      <c r="R105" s="2">
        <v>1</v>
      </c>
      <c r="S105" s="2">
        <v>90</v>
      </c>
      <c r="T105" s="2" t="s">
        <v>4647</v>
      </c>
      <c r="U105" s="28" t="str">
        <f>IF(G105=0,"",_xlfn.MINIFS('PO Details'!$I:$I,'PO Details'!$D:$D,Planning!$B105,'PO Details'!$L:$L,Planning!$E105))</f>
        <v/>
      </c>
      <c r="V105" s="29" t="s">
        <v>4640</v>
      </c>
      <c r="W105" t="str">
        <f t="shared" si="10"/>
        <v>Max</v>
      </c>
      <c r="X105" s="2">
        <v>120</v>
      </c>
    </row>
    <row r="106" spans="1:24" x14ac:dyDescent="0.25">
      <c r="A106" s="11"/>
      <c r="B106" s="22" t="s">
        <v>4891</v>
      </c>
      <c r="C106" s="22"/>
      <c r="D106" s="22" t="s">
        <v>4892</v>
      </c>
      <c r="E106" s="31" t="s">
        <v>861</v>
      </c>
      <c r="F106" s="12">
        <f>SUMIFS('Inventory Details'!$H:$H,'Inventory Details'!$B:$B,$B106,'Inventory Details'!$E:$E,$E106)</f>
        <v>2</v>
      </c>
      <c r="G106" s="12">
        <f>SUMIFS('PO Details'!$H:$H,'PO Details'!$D:$D,Planning!$B106,'PO Details'!$L:$L,$E106)</f>
        <v>0</v>
      </c>
      <c r="H106" s="12">
        <f>SUMIFS('SO Details'!$G:$G,'SO Details'!$D:$D,Planning!$B106,'SO Details'!$K:$K,$E106)</f>
        <v>0</v>
      </c>
      <c r="I106" s="20">
        <f>IF(COUNTIFS($C:$C,B106)&gt;1,SUMIFS('Sales Hx'!$Q:$Q,'Sales Hx'!$B:$B,_xlfn.XLOOKUP(B106,C:C,B:B),'Sales Hx'!$D:$D,Planning!$E106),SUMIFS('Sales Hx'!$Q:$Q,'Sales Hx'!$B:$B,Planning!$B106,'Sales Hx'!$D:$D,Planning!$E106))</f>
        <v>0</v>
      </c>
      <c r="J106" s="16">
        <f>IF(COUNTIFS($C:$C,B106)&gt;1,SUMIFS('Sales Hx'!$S:$S,'Sales Hx'!$B:$B,_xlfn.XLOOKUP(B106,C:C,B:B),'Sales Hx'!$D:$D,E106),SUMIFS('Sales Hx'!$S:$S,'Sales Hx'!$B:$B,$B106,'Sales Hx'!$D:$D,$E106))</f>
        <v>0</v>
      </c>
      <c r="K106" s="16">
        <f t="shared" si="11"/>
        <v>0</v>
      </c>
      <c r="L106" s="12">
        <f>IF(M106&lt;&gt;"",M106,IF(COUNTIFS($C:$C,B106)&gt;1,SUMIFS('Sales Hx'!V:V,'Sales Hx'!$B:$B,_xlfn.XLOOKUP(B106,C:C,B:B),'Sales Hx'!$D:$D,$E106),SUMIFS('Sales Hx'!V:V,'Sales Hx'!$B:$B,$B106,'Sales Hx'!$D:$D,$E106)))</f>
        <v>0</v>
      </c>
      <c r="M106" s="12">
        <v>0</v>
      </c>
      <c r="N106" s="15">
        <f t="shared" si="7"/>
        <v>0</v>
      </c>
      <c r="O106" s="21">
        <f t="shared" si="9"/>
        <v>0</v>
      </c>
      <c r="P106" s="24">
        <v>46.75</v>
      </c>
      <c r="Q106" s="18">
        <f t="shared" si="6"/>
        <v>0</v>
      </c>
      <c r="R106" s="2">
        <v>1</v>
      </c>
      <c r="S106" s="2">
        <v>90</v>
      </c>
      <c r="T106" s="2" t="s">
        <v>4647</v>
      </c>
      <c r="U106" s="28" t="str">
        <f>IF(G106=0,"",_xlfn.MINIFS('PO Details'!$I:$I,'PO Details'!$D:$D,Planning!$B106,'PO Details'!$L:$L,Planning!$E106))</f>
        <v/>
      </c>
      <c r="V106" s="29" t="s">
        <v>4640</v>
      </c>
      <c r="W106" t="str">
        <f t="shared" si="10"/>
        <v>Max</v>
      </c>
      <c r="X106" s="2">
        <v>120</v>
      </c>
    </row>
    <row r="107" spans="1:24" x14ac:dyDescent="0.25">
      <c r="A107" s="11"/>
      <c r="B107" s="22" t="s">
        <v>683</v>
      </c>
      <c r="C107" s="22"/>
      <c r="D107" s="22" t="s">
        <v>683</v>
      </c>
      <c r="E107" s="31" t="s">
        <v>37</v>
      </c>
      <c r="F107" s="12">
        <f>SUMIFS('Inventory Details'!$H:$H,'Inventory Details'!$B:$B,$B107,'Inventory Details'!$E:$E,$E107)</f>
        <v>3000</v>
      </c>
      <c r="G107" s="12">
        <f>SUMIFS('PO Details'!$H:$H,'PO Details'!$D:$D,Planning!$B107,'PO Details'!$L:$L,$E107)</f>
        <v>0</v>
      </c>
      <c r="H107" s="12">
        <f>SUMIFS('SO Details'!$G:$G,'SO Details'!$D:$D,Planning!$B107,'SO Details'!$K:$K,$E107)</f>
        <v>0</v>
      </c>
      <c r="I107" s="20">
        <f>IF(COUNTIFS($C:$C,B107)&gt;1,SUMIFS('Sales Hx'!$Q:$Q,'Sales Hx'!$B:$B,_xlfn.XLOOKUP(B107,C:C,B:B),'Sales Hx'!$D:$D,Planning!$E107),SUMIFS('Sales Hx'!$Q:$Q,'Sales Hx'!$B:$B,Planning!$B107,'Sales Hx'!$D:$D,Planning!$E107))</f>
        <v>0</v>
      </c>
      <c r="J107" s="16">
        <f>IF(COUNTIFS($C:$C,B107)&gt;1,SUMIFS('Sales Hx'!$S:$S,'Sales Hx'!$B:$B,_xlfn.XLOOKUP(B107,C:C,B:B),'Sales Hx'!$D:$D,E107),SUMIFS('Sales Hx'!$S:$S,'Sales Hx'!$B:$B,$B107,'Sales Hx'!$D:$D,$E107))</f>
        <v>0</v>
      </c>
      <c r="K107" s="16">
        <f t="shared" si="11"/>
        <v>0</v>
      </c>
      <c r="L107" s="12">
        <f>IF(M107&lt;&gt;"",M107,IF(COUNTIFS($C:$C,B107)&gt;1,SUMIFS('Sales Hx'!V:V,'Sales Hx'!$B:$B,_xlfn.XLOOKUP(B107,C:C,B:B),'Sales Hx'!$D:$D,$E107),SUMIFS('Sales Hx'!V:V,'Sales Hx'!$B:$B,$B107,'Sales Hx'!$D:$D,$E107)))</f>
        <v>0</v>
      </c>
      <c r="M107" s="12">
        <v>0</v>
      </c>
      <c r="N107" s="15">
        <f t="shared" si="7"/>
        <v>0</v>
      </c>
      <c r="O107" s="21">
        <f t="shared" si="9"/>
        <v>0</v>
      </c>
      <c r="P107" s="24">
        <v>0.11940000000000001</v>
      </c>
      <c r="Q107" s="18">
        <f t="shared" si="6"/>
        <v>0</v>
      </c>
      <c r="R107" s="2">
        <v>1</v>
      </c>
      <c r="S107" s="2">
        <v>120</v>
      </c>
      <c r="T107" s="2" t="s">
        <v>4647</v>
      </c>
      <c r="U107" s="28" t="str">
        <f>IF(G107=0,"",_xlfn.MINIFS('PO Details'!$I:$I,'PO Details'!$D:$D,Planning!$B107,'PO Details'!$L:$L,Planning!$E107))</f>
        <v/>
      </c>
      <c r="V107" s="29" t="s">
        <v>4640</v>
      </c>
      <c r="W107" t="str">
        <f t="shared" si="10"/>
        <v>Max</v>
      </c>
      <c r="X107" s="2">
        <v>120</v>
      </c>
    </row>
    <row r="108" spans="1:24" x14ac:dyDescent="0.25">
      <c r="A108" s="11"/>
      <c r="B108" s="22" t="s">
        <v>687</v>
      </c>
      <c r="C108" s="22"/>
      <c r="D108" s="22" t="s">
        <v>688</v>
      </c>
      <c r="E108" s="31" t="s">
        <v>113</v>
      </c>
      <c r="F108" s="12">
        <f>SUMIFS('Inventory Details'!$H:$H,'Inventory Details'!$B:$B,$B108,'Inventory Details'!$E:$E,$E108)</f>
        <v>1</v>
      </c>
      <c r="G108" s="12">
        <f>SUMIFS('PO Details'!$H:$H,'PO Details'!$D:$D,Planning!$B108,'PO Details'!$L:$L,$E108)</f>
        <v>0</v>
      </c>
      <c r="H108" s="12">
        <f>SUMIFS('SO Details'!$G:$G,'SO Details'!$D:$D,Planning!$B108,'SO Details'!$K:$K,$E108)</f>
        <v>0</v>
      </c>
      <c r="I108" s="20">
        <f>IF(COUNTIFS($C:$C,B108)&gt;1,SUMIFS('Sales Hx'!$Q:$Q,'Sales Hx'!$B:$B,_xlfn.XLOOKUP(B108,C:C,B:B),'Sales Hx'!$D:$D,Planning!$E108),SUMIFS('Sales Hx'!$Q:$Q,'Sales Hx'!$B:$B,Planning!$B108,'Sales Hx'!$D:$D,Planning!$E108))</f>
        <v>0</v>
      </c>
      <c r="J108" s="16">
        <f>IF(COUNTIFS($C:$C,B108)&gt;1,SUMIFS('Sales Hx'!$S:$S,'Sales Hx'!$B:$B,_xlfn.XLOOKUP(B108,C:C,B:B),'Sales Hx'!$D:$D,E108),SUMIFS('Sales Hx'!$S:$S,'Sales Hx'!$B:$B,$B108,'Sales Hx'!$D:$D,$E108))</f>
        <v>0</v>
      </c>
      <c r="K108" s="16">
        <f t="shared" si="11"/>
        <v>0</v>
      </c>
      <c r="L108" s="12">
        <f>IF(M108&lt;&gt;"",M108,IF(COUNTIFS($C:$C,B108)&gt;1,SUMIFS('Sales Hx'!V:V,'Sales Hx'!$B:$B,_xlfn.XLOOKUP(B108,C:C,B:B),'Sales Hx'!$D:$D,$E108),SUMIFS('Sales Hx'!V:V,'Sales Hx'!$B:$B,$B108,'Sales Hx'!$D:$D,$E108)))</f>
        <v>0</v>
      </c>
      <c r="M108" s="12">
        <v>0</v>
      </c>
      <c r="N108" s="15">
        <f t="shared" si="7"/>
        <v>0</v>
      </c>
      <c r="O108" s="21">
        <f t="shared" si="9"/>
        <v>0</v>
      </c>
      <c r="P108" s="24">
        <v>319.77</v>
      </c>
      <c r="Q108" s="18">
        <f t="shared" ref="Q108:Q159" si="12">IFERROR(P108*O108,0)</f>
        <v>0</v>
      </c>
      <c r="R108" s="2">
        <v>1</v>
      </c>
      <c r="S108" s="2">
        <v>120</v>
      </c>
      <c r="T108" s="2" t="s">
        <v>4647</v>
      </c>
      <c r="U108" s="28" t="str">
        <f>IF(G108=0,"",_xlfn.MINIFS('PO Details'!$I:$I,'PO Details'!$D:$D,Planning!$B108,'PO Details'!$L:$L,Planning!$E108))</f>
        <v/>
      </c>
      <c r="V108" s="29" t="s">
        <v>4640</v>
      </c>
      <c r="W108" t="str">
        <f t="shared" si="10"/>
        <v>Max</v>
      </c>
      <c r="X108" s="2">
        <v>120</v>
      </c>
    </row>
    <row r="109" spans="1:24" x14ac:dyDescent="0.25">
      <c r="A109" s="11"/>
      <c r="B109" s="22" t="s">
        <v>690</v>
      </c>
      <c r="C109" s="22"/>
      <c r="D109" s="22" t="s">
        <v>691</v>
      </c>
      <c r="E109" s="31" t="s">
        <v>113</v>
      </c>
      <c r="F109" s="12">
        <f>SUMIFS('Inventory Details'!$H:$H,'Inventory Details'!$B:$B,$B109,'Inventory Details'!$E:$E,$E109)</f>
        <v>5</v>
      </c>
      <c r="G109" s="12">
        <f>SUMIFS('PO Details'!$H:$H,'PO Details'!$D:$D,Planning!$B109,'PO Details'!$L:$L,$E109)</f>
        <v>0</v>
      </c>
      <c r="H109" s="12">
        <f>SUMIFS('SO Details'!$G:$G,'SO Details'!$D:$D,Planning!$B109,'SO Details'!$K:$K,$E109)</f>
        <v>0</v>
      </c>
      <c r="I109" s="20">
        <f>IF(COUNTIFS($C:$C,B109)&gt;1,SUMIFS('Sales Hx'!$Q:$Q,'Sales Hx'!$B:$B,_xlfn.XLOOKUP(B109,C:C,B:B),'Sales Hx'!$D:$D,Planning!$E109),SUMIFS('Sales Hx'!$Q:$Q,'Sales Hx'!$B:$B,Planning!$B109,'Sales Hx'!$D:$D,Planning!$E109))</f>
        <v>0</v>
      </c>
      <c r="J109" s="16">
        <f>IF(COUNTIFS($C:$C,B109)&gt;1,SUMIFS('Sales Hx'!$S:$S,'Sales Hx'!$B:$B,_xlfn.XLOOKUP(B109,C:C,B:B),'Sales Hx'!$D:$D,E109),SUMIFS('Sales Hx'!$S:$S,'Sales Hx'!$B:$B,$B109,'Sales Hx'!$D:$D,$E109))</f>
        <v>0</v>
      </c>
      <c r="K109" s="16">
        <f t="shared" si="11"/>
        <v>0</v>
      </c>
      <c r="L109" s="12">
        <f>IF(M109&lt;&gt;"",M109,IF(COUNTIFS($C:$C,B109)&gt;1,SUMIFS('Sales Hx'!V:V,'Sales Hx'!$B:$B,_xlfn.XLOOKUP(B109,C:C,B:B),'Sales Hx'!$D:$D,$E109),SUMIFS('Sales Hx'!V:V,'Sales Hx'!$B:$B,$B109,'Sales Hx'!$D:$D,$E109)))</f>
        <v>0</v>
      </c>
      <c r="M109" s="12">
        <v>0</v>
      </c>
      <c r="N109" s="15">
        <f t="shared" ref="N109:N160" si="13">IFERROR(_xlfn.IFNA(J109*R109+L109,"No Sales Hx"),"No Sales HX")</f>
        <v>0</v>
      </c>
      <c r="O109" s="21">
        <f t="shared" si="9"/>
        <v>0</v>
      </c>
      <c r="P109" s="24">
        <v>362.4</v>
      </c>
      <c r="Q109" s="18">
        <f t="shared" si="12"/>
        <v>0</v>
      </c>
      <c r="R109" s="2">
        <v>1</v>
      </c>
      <c r="S109" s="2">
        <v>120</v>
      </c>
      <c r="T109" s="2" t="s">
        <v>4647</v>
      </c>
      <c r="U109" s="28" t="str">
        <f>IF(G109=0,"",_xlfn.MINIFS('PO Details'!$I:$I,'PO Details'!$D:$D,Planning!$B109,'PO Details'!$L:$L,Planning!$E109))</f>
        <v/>
      </c>
      <c r="V109" s="29" t="s">
        <v>4640</v>
      </c>
      <c r="W109" t="str">
        <f t="shared" si="10"/>
        <v>Max</v>
      </c>
      <c r="X109" s="2">
        <v>120</v>
      </c>
    </row>
    <row r="110" spans="1:24" x14ac:dyDescent="0.25">
      <c r="A110" s="11"/>
      <c r="B110" s="22" t="s">
        <v>692</v>
      </c>
      <c r="C110" s="22"/>
      <c r="D110" s="22" t="s">
        <v>693</v>
      </c>
      <c r="E110" s="31" t="s">
        <v>113</v>
      </c>
      <c r="F110" s="12">
        <f>SUMIFS('Inventory Details'!$H:$H,'Inventory Details'!$B:$B,$B110,'Inventory Details'!$E:$E,$E110)</f>
        <v>1</v>
      </c>
      <c r="G110" s="12">
        <f>SUMIFS('PO Details'!$H:$H,'PO Details'!$D:$D,Planning!$B110,'PO Details'!$L:$L,$E110)</f>
        <v>0</v>
      </c>
      <c r="H110" s="12">
        <f>SUMIFS('SO Details'!$G:$G,'SO Details'!$D:$D,Planning!$B110,'SO Details'!$K:$K,$E110)</f>
        <v>0</v>
      </c>
      <c r="I110" s="20">
        <f>IF(COUNTIFS($C:$C,B110)&gt;1,SUMIFS('Sales Hx'!$Q:$Q,'Sales Hx'!$B:$B,_xlfn.XLOOKUP(B110,C:C,B:B),'Sales Hx'!$D:$D,Planning!$E110),SUMIFS('Sales Hx'!$Q:$Q,'Sales Hx'!$B:$B,Planning!$B110,'Sales Hx'!$D:$D,Planning!$E110))</f>
        <v>0</v>
      </c>
      <c r="J110" s="16">
        <f>IF(COUNTIFS($C:$C,B110)&gt;1,SUMIFS('Sales Hx'!$S:$S,'Sales Hx'!$B:$B,_xlfn.XLOOKUP(B110,C:C,B:B),'Sales Hx'!$D:$D,E110),SUMIFS('Sales Hx'!$S:$S,'Sales Hx'!$B:$B,$B110,'Sales Hx'!$D:$D,$E110))</f>
        <v>0</v>
      </c>
      <c r="K110" s="16">
        <f t="shared" si="11"/>
        <v>0</v>
      </c>
      <c r="L110" s="12">
        <f>IF(M110&lt;&gt;"",M110,IF(COUNTIFS($C:$C,B110)&gt;1,SUMIFS('Sales Hx'!V:V,'Sales Hx'!$B:$B,_xlfn.XLOOKUP(B110,C:C,B:B),'Sales Hx'!$D:$D,$E110),SUMIFS('Sales Hx'!V:V,'Sales Hx'!$B:$B,$B110,'Sales Hx'!$D:$D,$E110)))</f>
        <v>0</v>
      </c>
      <c r="M110" s="12">
        <v>0</v>
      </c>
      <c r="N110" s="15">
        <f t="shared" si="13"/>
        <v>0</v>
      </c>
      <c r="O110" s="21">
        <f t="shared" si="9"/>
        <v>0</v>
      </c>
      <c r="P110" s="24">
        <v>369.51</v>
      </c>
      <c r="Q110" s="18">
        <f t="shared" si="12"/>
        <v>0</v>
      </c>
      <c r="R110" s="2">
        <v>1</v>
      </c>
      <c r="S110" s="2">
        <v>120</v>
      </c>
      <c r="T110" s="2" t="s">
        <v>4647</v>
      </c>
      <c r="U110" s="28" t="str">
        <f>IF(G110=0,"",_xlfn.MINIFS('PO Details'!$I:$I,'PO Details'!$D:$D,Planning!$B110,'PO Details'!$L:$L,Planning!$E110))</f>
        <v/>
      </c>
      <c r="V110" s="29" t="s">
        <v>4640</v>
      </c>
      <c r="W110" t="str">
        <f t="shared" si="10"/>
        <v>Max</v>
      </c>
      <c r="X110" s="2">
        <v>120</v>
      </c>
    </row>
    <row r="111" spans="1:24" x14ac:dyDescent="0.25">
      <c r="A111" s="11"/>
      <c r="B111" s="22" t="s">
        <v>694</v>
      </c>
      <c r="C111" s="22"/>
      <c r="D111" s="22" t="s">
        <v>695</v>
      </c>
      <c r="E111" s="31" t="s">
        <v>113</v>
      </c>
      <c r="F111" s="12">
        <f>SUMIFS('Inventory Details'!$H:$H,'Inventory Details'!$B:$B,$B111,'Inventory Details'!$E:$E,$E111)</f>
        <v>1</v>
      </c>
      <c r="G111" s="12">
        <f>SUMIFS('PO Details'!$H:$H,'PO Details'!$D:$D,Planning!$B111,'PO Details'!$L:$L,$E111)</f>
        <v>0</v>
      </c>
      <c r="H111" s="12">
        <f>SUMIFS('SO Details'!$G:$G,'SO Details'!$D:$D,Planning!$B111,'SO Details'!$K:$K,$E111)</f>
        <v>0</v>
      </c>
      <c r="I111" s="20">
        <f>IF(COUNTIFS($C:$C,B111)&gt;1,SUMIFS('Sales Hx'!$Q:$Q,'Sales Hx'!$B:$B,_xlfn.XLOOKUP(B111,C:C,B:B),'Sales Hx'!$D:$D,Planning!$E111),SUMIFS('Sales Hx'!$Q:$Q,'Sales Hx'!$B:$B,Planning!$B111,'Sales Hx'!$D:$D,Planning!$E111))</f>
        <v>0</v>
      </c>
      <c r="J111" s="16">
        <f>IF(COUNTIFS($C:$C,B111)&gt;1,SUMIFS('Sales Hx'!$S:$S,'Sales Hx'!$B:$B,_xlfn.XLOOKUP(B111,C:C,B:B),'Sales Hx'!$D:$D,E111),SUMIFS('Sales Hx'!$S:$S,'Sales Hx'!$B:$B,$B111,'Sales Hx'!$D:$D,$E111))</f>
        <v>0</v>
      </c>
      <c r="K111" s="16">
        <f t="shared" si="11"/>
        <v>0</v>
      </c>
      <c r="L111" s="12">
        <f>IF(M111&lt;&gt;"",M111,IF(COUNTIFS($C:$C,B111)&gt;1,SUMIFS('Sales Hx'!V:V,'Sales Hx'!$B:$B,_xlfn.XLOOKUP(B111,C:C,B:B),'Sales Hx'!$D:$D,$E111),SUMIFS('Sales Hx'!V:V,'Sales Hx'!$B:$B,$B111,'Sales Hx'!$D:$D,$E111)))</f>
        <v>0</v>
      </c>
      <c r="M111" s="12">
        <v>0</v>
      </c>
      <c r="N111" s="15">
        <f t="shared" si="13"/>
        <v>0</v>
      </c>
      <c r="O111" s="21">
        <f t="shared" si="9"/>
        <v>0</v>
      </c>
      <c r="P111" s="24">
        <v>298.45</v>
      </c>
      <c r="Q111" s="18">
        <f t="shared" si="12"/>
        <v>0</v>
      </c>
      <c r="R111" s="2">
        <v>1</v>
      </c>
      <c r="S111" s="2">
        <v>120</v>
      </c>
      <c r="T111" s="2" t="s">
        <v>4647</v>
      </c>
      <c r="U111" s="28" t="str">
        <f>IF(G111=0,"",_xlfn.MINIFS('PO Details'!$I:$I,'PO Details'!$D:$D,Planning!$B111,'PO Details'!$L:$L,Planning!$E111))</f>
        <v/>
      </c>
      <c r="V111" s="29" t="s">
        <v>4640</v>
      </c>
      <c r="W111" t="str">
        <f t="shared" si="10"/>
        <v>Max</v>
      </c>
      <c r="X111" s="2">
        <v>120</v>
      </c>
    </row>
    <row r="112" spans="1:24" x14ac:dyDescent="0.25">
      <c r="A112" s="11"/>
      <c r="B112" s="22" t="s">
        <v>696</v>
      </c>
      <c r="C112" s="22"/>
      <c r="D112" s="22" t="s">
        <v>697</v>
      </c>
      <c r="E112" s="31" t="s">
        <v>113</v>
      </c>
      <c r="F112" s="12">
        <f>SUMIFS('Inventory Details'!$H:$H,'Inventory Details'!$B:$B,$B112,'Inventory Details'!$E:$E,$E112)</f>
        <v>1</v>
      </c>
      <c r="G112" s="12">
        <f>SUMIFS('PO Details'!$H:$H,'PO Details'!$D:$D,Planning!$B112,'PO Details'!$L:$L,$E112)</f>
        <v>0</v>
      </c>
      <c r="H112" s="12">
        <f>SUMIFS('SO Details'!$G:$G,'SO Details'!$D:$D,Planning!$B112,'SO Details'!$K:$K,$E112)</f>
        <v>0</v>
      </c>
      <c r="I112" s="20">
        <f>IF(COUNTIFS($C:$C,B112)&gt;1,SUMIFS('Sales Hx'!$Q:$Q,'Sales Hx'!$B:$B,_xlfn.XLOOKUP(B112,C:C,B:B),'Sales Hx'!$D:$D,Planning!$E112),SUMIFS('Sales Hx'!$Q:$Q,'Sales Hx'!$B:$B,Planning!$B112,'Sales Hx'!$D:$D,Planning!$E112))</f>
        <v>0</v>
      </c>
      <c r="J112" s="16">
        <f>IF(COUNTIFS($C:$C,B112)&gt;1,SUMIFS('Sales Hx'!$S:$S,'Sales Hx'!$B:$B,_xlfn.XLOOKUP(B112,C:C,B:B),'Sales Hx'!$D:$D,E112),SUMIFS('Sales Hx'!$S:$S,'Sales Hx'!$B:$B,$B112,'Sales Hx'!$D:$D,$E112))</f>
        <v>0</v>
      </c>
      <c r="K112" s="16">
        <f t="shared" si="11"/>
        <v>0</v>
      </c>
      <c r="L112" s="12">
        <f>IF(M112&lt;&gt;"",M112,IF(COUNTIFS($C:$C,B112)&gt;1,SUMIFS('Sales Hx'!V:V,'Sales Hx'!$B:$B,_xlfn.XLOOKUP(B112,C:C,B:B),'Sales Hx'!$D:$D,$E112),SUMIFS('Sales Hx'!V:V,'Sales Hx'!$B:$B,$B112,'Sales Hx'!$D:$D,$E112)))</f>
        <v>0</v>
      </c>
      <c r="M112" s="12">
        <v>0</v>
      </c>
      <c r="N112" s="15">
        <f t="shared" si="13"/>
        <v>0</v>
      </c>
      <c r="O112" s="21">
        <f t="shared" si="9"/>
        <v>0</v>
      </c>
      <c r="P112" s="24">
        <v>284.24</v>
      </c>
      <c r="Q112" s="18">
        <f t="shared" si="12"/>
        <v>0</v>
      </c>
      <c r="R112" s="2">
        <v>1</v>
      </c>
      <c r="S112" s="2">
        <v>120</v>
      </c>
      <c r="T112" s="2" t="s">
        <v>4647</v>
      </c>
      <c r="U112" s="28" t="str">
        <f>IF(G112=0,"",_xlfn.MINIFS('PO Details'!$I:$I,'PO Details'!$D:$D,Planning!$B112,'PO Details'!$L:$L,Planning!$E112))</f>
        <v/>
      </c>
      <c r="V112" s="29" t="s">
        <v>4640</v>
      </c>
      <c r="W112" t="str">
        <f t="shared" si="10"/>
        <v>Max</v>
      </c>
      <c r="X112" s="2">
        <v>120</v>
      </c>
    </row>
    <row r="113" spans="1:24" x14ac:dyDescent="0.25">
      <c r="A113" s="11"/>
      <c r="B113" s="22" t="s">
        <v>698</v>
      </c>
      <c r="C113" s="22"/>
      <c r="D113" s="22" t="s">
        <v>699</v>
      </c>
      <c r="E113" s="31" t="s">
        <v>113</v>
      </c>
      <c r="F113" s="12">
        <f>SUMIFS('Inventory Details'!$H:$H,'Inventory Details'!$B:$B,$B113,'Inventory Details'!$E:$E,$E113)</f>
        <v>1</v>
      </c>
      <c r="G113" s="12">
        <f>SUMIFS('PO Details'!$H:$H,'PO Details'!$D:$D,Planning!$B113,'PO Details'!$L:$L,$E113)</f>
        <v>0</v>
      </c>
      <c r="H113" s="12">
        <f>SUMIFS('SO Details'!$G:$G,'SO Details'!$D:$D,Planning!$B113,'SO Details'!$K:$K,$E113)</f>
        <v>0</v>
      </c>
      <c r="I113" s="20">
        <f>IF(COUNTIFS($C:$C,B113)&gt;1,SUMIFS('Sales Hx'!$Q:$Q,'Sales Hx'!$B:$B,_xlfn.XLOOKUP(B113,C:C,B:B),'Sales Hx'!$D:$D,Planning!$E113),SUMIFS('Sales Hx'!$Q:$Q,'Sales Hx'!$B:$B,Planning!$B113,'Sales Hx'!$D:$D,Planning!$E113))</f>
        <v>0</v>
      </c>
      <c r="J113" s="16">
        <f>IF(COUNTIFS($C:$C,B113)&gt;1,SUMIFS('Sales Hx'!$S:$S,'Sales Hx'!$B:$B,_xlfn.XLOOKUP(B113,C:C,B:B),'Sales Hx'!$D:$D,E113),SUMIFS('Sales Hx'!$S:$S,'Sales Hx'!$B:$B,$B113,'Sales Hx'!$D:$D,$E113))</f>
        <v>0</v>
      </c>
      <c r="K113" s="16">
        <f t="shared" si="11"/>
        <v>0</v>
      </c>
      <c r="L113" s="12">
        <f>IF(M113&lt;&gt;"",M113,IF(COUNTIFS($C:$C,B113)&gt;1,SUMIFS('Sales Hx'!V:V,'Sales Hx'!$B:$B,_xlfn.XLOOKUP(B113,C:C,B:B),'Sales Hx'!$D:$D,$E113),SUMIFS('Sales Hx'!V:V,'Sales Hx'!$B:$B,$B113,'Sales Hx'!$D:$D,$E113)))</f>
        <v>0</v>
      </c>
      <c r="M113" s="12">
        <v>0</v>
      </c>
      <c r="N113" s="15">
        <f t="shared" si="13"/>
        <v>0</v>
      </c>
      <c r="O113" s="21">
        <f t="shared" si="9"/>
        <v>0</v>
      </c>
      <c r="P113" s="24">
        <v>326.87</v>
      </c>
      <c r="Q113" s="18">
        <f t="shared" si="12"/>
        <v>0</v>
      </c>
      <c r="R113" s="2">
        <v>1</v>
      </c>
      <c r="S113" s="2">
        <v>120</v>
      </c>
      <c r="T113" s="2" t="s">
        <v>4647</v>
      </c>
      <c r="U113" s="28" t="str">
        <f>IF(G113=0,"",_xlfn.MINIFS('PO Details'!$I:$I,'PO Details'!$D:$D,Planning!$B113,'PO Details'!$L:$L,Planning!$E113))</f>
        <v/>
      </c>
      <c r="V113" s="29" t="s">
        <v>4640</v>
      </c>
      <c r="W113" t="str">
        <f t="shared" si="10"/>
        <v>Max</v>
      </c>
      <c r="X113" s="2">
        <v>120</v>
      </c>
    </row>
    <row r="114" spans="1:24" x14ac:dyDescent="0.25">
      <c r="A114" s="11"/>
      <c r="B114" s="22" t="s">
        <v>701</v>
      </c>
      <c r="C114" s="22"/>
      <c r="D114" s="22" t="s">
        <v>697</v>
      </c>
      <c r="E114" s="31" t="s">
        <v>113</v>
      </c>
      <c r="F114" s="12">
        <f>SUMIFS('Inventory Details'!$H:$H,'Inventory Details'!$B:$B,$B114,'Inventory Details'!$E:$E,$E114)</f>
        <v>1</v>
      </c>
      <c r="G114" s="12">
        <f>SUMIFS('PO Details'!$H:$H,'PO Details'!$D:$D,Planning!$B114,'PO Details'!$L:$L,$E114)</f>
        <v>0</v>
      </c>
      <c r="H114" s="12">
        <f>SUMIFS('SO Details'!$G:$G,'SO Details'!$D:$D,Planning!$B114,'SO Details'!$K:$K,$E114)</f>
        <v>0</v>
      </c>
      <c r="I114" s="20">
        <f>IF(COUNTIFS($C:$C,B114)&gt;1,SUMIFS('Sales Hx'!$Q:$Q,'Sales Hx'!$B:$B,_xlfn.XLOOKUP(B114,C:C,B:B),'Sales Hx'!$D:$D,Planning!$E114),SUMIFS('Sales Hx'!$Q:$Q,'Sales Hx'!$B:$B,Planning!$B114,'Sales Hx'!$D:$D,Planning!$E114))</f>
        <v>0</v>
      </c>
      <c r="J114" s="16">
        <f>IF(COUNTIFS($C:$C,B114)&gt;1,SUMIFS('Sales Hx'!$S:$S,'Sales Hx'!$B:$B,_xlfn.XLOOKUP(B114,C:C,B:B),'Sales Hx'!$D:$D,E114),SUMIFS('Sales Hx'!$S:$S,'Sales Hx'!$B:$B,$B114,'Sales Hx'!$D:$D,$E114))</f>
        <v>0</v>
      </c>
      <c r="K114" s="16">
        <f t="shared" si="11"/>
        <v>0</v>
      </c>
      <c r="L114" s="12">
        <f>IF(M114&lt;&gt;"",M114,IF(COUNTIFS($C:$C,B114)&gt;1,SUMIFS('Sales Hx'!V:V,'Sales Hx'!$B:$B,_xlfn.XLOOKUP(B114,C:C,B:B),'Sales Hx'!$D:$D,$E114),SUMIFS('Sales Hx'!V:V,'Sales Hx'!$B:$B,$B114,'Sales Hx'!$D:$D,$E114)))</f>
        <v>0</v>
      </c>
      <c r="M114" s="12">
        <v>0</v>
      </c>
      <c r="N114" s="15">
        <f t="shared" si="13"/>
        <v>0</v>
      </c>
      <c r="O114" s="21">
        <f t="shared" si="9"/>
        <v>0</v>
      </c>
      <c r="P114" s="24">
        <v>277.13</v>
      </c>
      <c r="Q114" s="18">
        <f t="shared" si="12"/>
        <v>0</v>
      </c>
      <c r="R114" s="2">
        <v>1</v>
      </c>
      <c r="S114" s="2">
        <v>120</v>
      </c>
      <c r="T114" s="2" t="s">
        <v>4647</v>
      </c>
      <c r="U114" s="28" t="str">
        <f>IF(G114=0,"",_xlfn.MINIFS('PO Details'!$I:$I,'PO Details'!$D:$D,Planning!$B114,'PO Details'!$L:$L,Planning!$E114))</f>
        <v/>
      </c>
      <c r="V114" s="29" t="s">
        <v>4640</v>
      </c>
      <c r="W114" t="str">
        <f t="shared" si="10"/>
        <v>Max</v>
      </c>
      <c r="X114" s="2">
        <v>120</v>
      </c>
    </row>
    <row r="115" spans="1:24" x14ac:dyDescent="0.25">
      <c r="A115" s="11"/>
      <c r="B115" s="22" t="s">
        <v>684</v>
      </c>
      <c r="C115" s="22"/>
      <c r="D115" s="22" t="s">
        <v>685</v>
      </c>
      <c r="E115" s="31" t="s">
        <v>113</v>
      </c>
      <c r="F115" s="12">
        <f>SUMIFS('Inventory Details'!$H:$H,'Inventory Details'!$B:$B,$B115,'Inventory Details'!$E:$E,$E115)</f>
        <v>1</v>
      </c>
      <c r="G115" s="12">
        <f>SUMIFS('PO Details'!$H:$H,'PO Details'!$D:$D,Planning!$B115,'PO Details'!$L:$L,$E115)</f>
        <v>0</v>
      </c>
      <c r="H115" s="12">
        <f>SUMIFS('SO Details'!$G:$G,'SO Details'!$D:$D,Planning!$B115,'SO Details'!$K:$K,$E115)</f>
        <v>0</v>
      </c>
      <c r="I115" s="20">
        <f>IF(COUNTIFS($C:$C,B115)&gt;1,SUMIFS('Sales Hx'!$Q:$Q,'Sales Hx'!$B:$B,_xlfn.XLOOKUP(B115,C:C,B:B),'Sales Hx'!$D:$D,Planning!$E115),SUMIFS('Sales Hx'!$Q:$Q,'Sales Hx'!$B:$B,Planning!$B115,'Sales Hx'!$D:$D,Planning!$E115))</f>
        <v>0</v>
      </c>
      <c r="J115" s="16">
        <f>IF(COUNTIFS($C:$C,B115)&gt;1,SUMIFS('Sales Hx'!$S:$S,'Sales Hx'!$B:$B,_xlfn.XLOOKUP(B115,C:C,B:B),'Sales Hx'!$D:$D,E115),SUMIFS('Sales Hx'!$S:$S,'Sales Hx'!$B:$B,$B115,'Sales Hx'!$D:$D,$E115))</f>
        <v>0</v>
      </c>
      <c r="K115" s="16">
        <f t="shared" si="11"/>
        <v>0</v>
      </c>
      <c r="L115" s="12">
        <f>IF(M115&lt;&gt;"",M115,IF(COUNTIFS($C:$C,B115)&gt;1,SUMIFS('Sales Hx'!V:V,'Sales Hx'!$B:$B,_xlfn.XLOOKUP(B115,C:C,B:B),'Sales Hx'!$D:$D,$E115),SUMIFS('Sales Hx'!V:V,'Sales Hx'!$B:$B,$B115,'Sales Hx'!$D:$D,$E115)))</f>
        <v>0</v>
      </c>
      <c r="M115" s="12">
        <v>0</v>
      </c>
      <c r="N115" s="15">
        <f t="shared" si="13"/>
        <v>0</v>
      </c>
      <c r="O115" s="21">
        <f t="shared" si="9"/>
        <v>0</v>
      </c>
      <c r="P115" s="24">
        <v>0</v>
      </c>
      <c r="Q115" s="18">
        <f t="shared" si="12"/>
        <v>0</v>
      </c>
      <c r="R115" s="2">
        <v>1</v>
      </c>
      <c r="S115" s="2">
        <v>120</v>
      </c>
      <c r="T115" s="2" t="s">
        <v>4647</v>
      </c>
      <c r="U115" s="28" t="str">
        <f>IF(G115=0,"",_xlfn.MINIFS('PO Details'!$I:$I,'PO Details'!$D:$D,Planning!$B115,'PO Details'!$L:$L,Planning!$E115))</f>
        <v/>
      </c>
      <c r="V115" s="29" t="s">
        <v>4640</v>
      </c>
      <c r="W115" t="str">
        <f t="shared" si="10"/>
        <v>Max</v>
      </c>
      <c r="X115" s="2">
        <v>120</v>
      </c>
    </row>
    <row r="116" spans="1:24" x14ac:dyDescent="0.25">
      <c r="A116" s="11"/>
      <c r="B116" s="22" t="s">
        <v>702</v>
      </c>
      <c r="C116" s="22"/>
      <c r="D116" s="22" t="s">
        <v>703</v>
      </c>
      <c r="E116" s="31" t="s">
        <v>113</v>
      </c>
      <c r="F116" s="12">
        <f>SUMIFS('Inventory Details'!$H:$H,'Inventory Details'!$B:$B,$B116,'Inventory Details'!$E:$E,$E116)</f>
        <v>1</v>
      </c>
      <c r="G116" s="12">
        <f>SUMIFS('PO Details'!$H:$H,'PO Details'!$D:$D,Planning!$B116,'PO Details'!$L:$L,$E116)</f>
        <v>0</v>
      </c>
      <c r="H116" s="12">
        <f>SUMIFS('SO Details'!$G:$G,'SO Details'!$D:$D,Planning!$B116,'SO Details'!$K:$K,$E116)</f>
        <v>0</v>
      </c>
      <c r="I116" s="20">
        <f>IF(COUNTIFS($C:$C,B116)&gt;1,SUMIFS('Sales Hx'!$Q:$Q,'Sales Hx'!$B:$B,_xlfn.XLOOKUP(B116,C:C,B:B),'Sales Hx'!$D:$D,Planning!$E116),SUMIFS('Sales Hx'!$Q:$Q,'Sales Hx'!$B:$B,Planning!$B116,'Sales Hx'!$D:$D,Planning!$E116))</f>
        <v>0</v>
      </c>
      <c r="J116" s="16">
        <f>IF(COUNTIFS($C:$C,B116)&gt;1,SUMIFS('Sales Hx'!$S:$S,'Sales Hx'!$B:$B,_xlfn.XLOOKUP(B116,C:C,B:B),'Sales Hx'!$D:$D,E116),SUMIFS('Sales Hx'!$S:$S,'Sales Hx'!$B:$B,$B116,'Sales Hx'!$D:$D,$E116))</f>
        <v>0</v>
      </c>
      <c r="K116" s="16">
        <f t="shared" si="11"/>
        <v>0</v>
      </c>
      <c r="L116" s="12">
        <f>IF(M116&lt;&gt;"",M116,IF(COUNTIFS($C:$C,B116)&gt;1,SUMIFS('Sales Hx'!V:V,'Sales Hx'!$B:$B,_xlfn.XLOOKUP(B116,C:C,B:B),'Sales Hx'!$D:$D,$E116),SUMIFS('Sales Hx'!V:V,'Sales Hx'!$B:$B,$B116,'Sales Hx'!$D:$D,$E116)))</f>
        <v>0</v>
      </c>
      <c r="M116" s="12">
        <v>0</v>
      </c>
      <c r="N116" s="15">
        <f t="shared" si="13"/>
        <v>0</v>
      </c>
      <c r="O116" s="21">
        <f t="shared" si="9"/>
        <v>0</v>
      </c>
      <c r="P116" s="24">
        <v>511.63</v>
      </c>
      <c r="Q116" s="18">
        <f t="shared" si="12"/>
        <v>0</v>
      </c>
      <c r="R116" s="2">
        <v>1</v>
      </c>
      <c r="S116" s="2">
        <v>120</v>
      </c>
      <c r="T116" s="2" t="s">
        <v>4647</v>
      </c>
      <c r="U116" s="28" t="str">
        <f>IF(G116=0,"",_xlfn.MINIFS('PO Details'!$I:$I,'PO Details'!$D:$D,Planning!$B116,'PO Details'!$L:$L,Planning!$E116))</f>
        <v/>
      </c>
      <c r="V116" s="29" t="s">
        <v>4640</v>
      </c>
      <c r="W116" t="str">
        <f t="shared" si="10"/>
        <v>Max</v>
      </c>
      <c r="X116" s="2">
        <v>120</v>
      </c>
    </row>
    <row r="117" spans="1:24" x14ac:dyDescent="0.25">
      <c r="A117" s="11"/>
      <c r="B117" s="22" t="s">
        <v>705</v>
      </c>
      <c r="C117" s="22"/>
      <c r="D117" s="22" t="s">
        <v>706</v>
      </c>
      <c r="E117" s="31" t="s">
        <v>113</v>
      </c>
      <c r="F117" s="12">
        <f>SUMIFS('Inventory Details'!$H:$H,'Inventory Details'!$B:$B,$B117,'Inventory Details'!$E:$E,$E117)</f>
        <v>1</v>
      </c>
      <c r="G117" s="12">
        <f>SUMIFS('PO Details'!$H:$H,'PO Details'!$D:$D,Planning!$B117,'PO Details'!$L:$L,$E117)</f>
        <v>0</v>
      </c>
      <c r="H117" s="12">
        <f>SUMIFS('SO Details'!$G:$G,'SO Details'!$D:$D,Planning!$B117,'SO Details'!$K:$K,$E117)</f>
        <v>0</v>
      </c>
      <c r="I117" s="20">
        <f>IF(COUNTIFS($C:$C,B117)&gt;1,SUMIFS('Sales Hx'!$Q:$Q,'Sales Hx'!$B:$B,_xlfn.XLOOKUP(B117,C:C,B:B),'Sales Hx'!$D:$D,Planning!$E117),SUMIFS('Sales Hx'!$Q:$Q,'Sales Hx'!$B:$B,Planning!$B117,'Sales Hx'!$D:$D,Planning!$E117))</f>
        <v>0</v>
      </c>
      <c r="J117" s="16">
        <f>IF(COUNTIFS($C:$C,B117)&gt;1,SUMIFS('Sales Hx'!$S:$S,'Sales Hx'!$B:$B,_xlfn.XLOOKUP(B117,C:C,B:B),'Sales Hx'!$D:$D,E117),SUMIFS('Sales Hx'!$S:$S,'Sales Hx'!$B:$B,$B117,'Sales Hx'!$D:$D,$E117))</f>
        <v>0</v>
      </c>
      <c r="K117" s="16">
        <f t="shared" si="11"/>
        <v>0</v>
      </c>
      <c r="L117" s="12">
        <f>IF(M117&lt;&gt;"",M117,IF(COUNTIFS($C:$C,B117)&gt;1,SUMIFS('Sales Hx'!V:V,'Sales Hx'!$B:$B,_xlfn.XLOOKUP(B117,C:C,B:B),'Sales Hx'!$D:$D,$E117),SUMIFS('Sales Hx'!V:V,'Sales Hx'!$B:$B,$B117,'Sales Hx'!$D:$D,$E117)))</f>
        <v>0</v>
      </c>
      <c r="M117" s="12">
        <v>0</v>
      </c>
      <c r="N117" s="15">
        <f t="shared" si="13"/>
        <v>0</v>
      </c>
      <c r="O117" s="21">
        <f t="shared" si="9"/>
        <v>0</v>
      </c>
      <c r="P117" s="24">
        <v>810.07</v>
      </c>
      <c r="Q117" s="18">
        <f t="shared" si="12"/>
        <v>0</v>
      </c>
      <c r="R117" s="2">
        <v>1</v>
      </c>
      <c r="S117" s="2">
        <v>120</v>
      </c>
      <c r="T117" s="2" t="s">
        <v>4647</v>
      </c>
      <c r="U117" s="28" t="str">
        <f>IF(G117=0,"",_xlfn.MINIFS('PO Details'!$I:$I,'PO Details'!$D:$D,Planning!$B117,'PO Details'!$L:$L,Planning!$E117))</f>
        <v/>
      </c>
      <c r="V117" s="29" t="s">
        <v>4640</v>
      </c>
      <c r="W117" t="str">
        <f t="shared" si="10"/>
        <v>Max</v>
      </c>
      <c r="X117" s="2">
        <v>120</v>
      </c>
    </row>
    <row r="118" spans="1:24" x14ac:dyDescent="0.25">
      <c r="A118" s="11"/>
      <c r="B118" s="22" t="s">
        <v>2005</v>
      </c>
      <c r="C118" s="22"/>
      <c r="D118" s="22"/>
      <c r="E118" s="31" t="s">
        <v>113</v>
      </c>
      <c r="F118" s="12">
        <f>SUMIFS('Inventory Details'!$H:$H,'Inventory Details'!$B:$B,$B118,'Inventory Details'!$E:$E,$E118)</f>
        <v>0</v>
      </c>
      <c r="G118" s="12">
        <f>SUMIFS('PO Details'!$H:$H,'PO Details'!$D:$D,Planning!$B118,'PO Details'!$L:$L,$E118)</f>
        <v>0</v>
      </c>
      <c r="H118" s="12">
        <f>SUMIFS('SO Details'!$G:$G,'SO Details'!$D:$D,Planning!$B118,'SO Details'!$K:$K,$E118)</f>
        <v>0</v>
      </c>
      <c r="I118" s="20">
        <f>IF(COUNTIFS($C:$C,B118)&gt;1,SUMIFS('Sales Hx'!$Q:$Q,'Sales Hx'!$B:$B,_xlfn.XLOOKUP(B118,C:C,B:B),'Sales Hx'!$D:$D,Planning!$E118),SUMIFS('Sales Hx'!$Q:$Q,'Sales Hx'!$B:$B,Planning!$B118,'Sales Hx'!$D:$D,Planning!$E118))</f>
        <v>0</v>
      </c>
      <c r="J118" s="16">
        <f>IF(COUNTIFS($C:$C,B118)&gt;1,SUMIFS('Sales Hx'!$S:$S,'Sales Hx'!$B:$B,_xlfn.XLOOKUP(B118,C:C,B:B),'Sales Hx'!$D:$D,E118),SUMIFS('Sales Hx'!$S:$S,'Sales Hx'!$B:$B,$B118,'Sales Hx'!$D:$D,$E118))</f>
        <v>0.1206140350877193</v>
      </c>
      <c r="K118" s="16">
        <f t="shared" si="11"/>
        <v>0</v>
      </c>
      <c r="L118" s="12">
        <f>IF(M118&lt;&gt;"",M118,IF(COUNTIFS($C:$C,B118)&gt;1,SUMIFS('Sales Hx'!V:V,'Sales Hx'!$B:$B,_xlfn.XLOOKUP(B118,C:C,B:B),'Sales Hx'!$D:$D,$E118),SUMIFS('Sales Hx'!V:V,'Sales Hx'!$B:$B,$B118,'Sales Hx'!$D:$D,$E118)))</f>
        <v>0</v>
      </c>
      <c r="M118" s="12">
        <v>0</v>
      </c>
      <c r="N118" s="15">
        <f t="shared" si="13"/>
        <v>0.1206140350877193</v>
      </c>
      <c r="O118" s="21">
        <f t="shared" si="9"/>
        <v>0</v>
      </c>
      <c r="P118" s="24">
        <v>0</v>
      </c>
      <c r="Q118" s="18">
        <f t="shared" si="12"/>
        <v>0</v>
      </c>
      <c r="R118" s="2">
        <v>1</v>
      </c>
      <c r="S118" s="2">
        <v>120</v>
      </c>
      <c r="T118" s="2" t="s">
        <v>4646</v>
      </c>
      <c r="U118" s="28" t="str">
        <f>IF(G118=0,"",_xlfn.MINIFS('PO Details'!$I:$I,'PO Details'!$D:$D,Planning!$B118,'PO Details'!$L:$L,Planning!$E118))</f>
        <v/>
      </c>
      <c r="V118" s="29" t="s">
        <v>4640</v>
      </c>
      <c r="W118" t="str">
        <f t="shared" si="10"/>
        <v/>
      </c>
      <c r="X118" s="2">
        <v>120</v>
      </c>
    </row>
    <row r="119" spans="1:24" x14ac:dyDescent="0.25">
      <c r="A119" s="11"/>
      <c r="B119" s="22" t="s">
        <v>2005</v>
      </c>
      <c r="C119" s="22"/>
      <c r="D119" s="22"/>
      <c r="E119" s="31" t="s">
        <v>861</v>
      </c>
      <c r="F119" s="12">
        <f>SUMIFS('Inventory Details'!$H:$H,'Inventory Details'!$B:$B,$B119,'Inventory Details'!$E:$E,$E119)</f>
        <v>0</v>
      </c>
      <c r="G119" s="12">
        <f>SUMIFS('PO Details'!$H:$H,'PO Details'!$D:$D,Planning!$B119,'PO Details'!$L:$L,$E119)</f>
        <v>0</v>
      </c>
      <c r="H119" s="12">
        <f>SUMIFS('SO Details'!$G:$G,'SO Details'!$D:$D,Planning!$B119,'SO Details'!$K:$K,$E119)</f>
        <v>0</v>
      </c>
      <c r="I119" s="20">
        <f>IF(COUNTIFS($C:$C,B119)&gt;1,SUMIFS('Sales Hx'!$Q:$Q,'Sales Hx'!$B:$B,_xlfn.XLOOKUP(B119,C:C,B:B),'Sales Hx'!$D:$D,Planning!$E119),SUMIFS('Sales Hx'!$Q:$Q,'Sales Hx'!$B:$B,Planning!$B119,'Sales Hx'!$D:$D,Planning!$E119))</f>
        <v>1.4</v>
      </c>
      <c r="J119" s="16">
        <f>IF(COUNTIFS($C:$C,B119)&gt;1,SUMIFS('Sales Hx'!$S:$S,'Sales Hx'!$B:$B,_xlfn.XLOOKUP(B119,C:C,B:B),'Sales Hx'!$D:$D,E119),SUMIFS('Sales Hx'!$S:$S,'Sales Hx'!$B:$B,$B119,'Sales Hx'!$D:$D,$E119))</f>
        <v>4.6052631578947366E-2</v>
      </c>
      <c r="K119" s="16">
        <f t="shared" si="11"/>
        <v>0</v>
      </c>
      <c r="L119" s="12">
        <f>IF(M119&lt;&gt;"",M119,IF(COUNTIFS($C:$C,B119)&gt;1,SUMIFS('Sales Hx'!V:V,'Sales Hx'!$B:$B,_xlfn.XLOOKUP(B119,C:C,B:B),'Sales Hx'!$D:$D,$E119),SUMIFS('Sales Hx'!V:V,'Sales Hx'!$B:$B,$B119,'Sales Hx'!$D:$D,$E119)))</f>
        <v>0</v>
      </c>
      <c r="M119" s="12">
        <v>0</v>
      </c>
      <c r="N119" s="15">
        <f t="shared" si="13"/>
        <v>4.6052631578947366E-2</v>
      </c>
      <c r="O119" s="21">
        <f t="shared" si="9"/>
        <v>0</v>
      </c>
      <c r="P119" s="24">
        <v>0</v>
      </c>
      <c r="Q119" s="18">
        <f t="shared" si="12"/>
        <v>0</v>
      </c>
      <c r="R119" s="2">
        <v>1</v>
      </c>
      <c r="S119" s="2">
        <v>120</v>
      </c>
      <c r="T119" s="2" t="s">
        <v>4646</v>
      </c>
      <c r="U119" s="28" t="str">
        <f>IF(G119=0,"",_xlfn.MINIFS('PO Details'!$I:$I,'PO Details'!$D:$D,Planning!$B119,'PO Details'!$L:$L,Planning!$E119))</f>
        <v/>
      </c>
      <c r="V119" s="29" t="s">
        <v>4640</v>
      </c>
      <c r="W119" t="str">
        <f t="shared" si="10"/>
        <v/>
      </c>
      <c r="X119" s="2">
        <v>120</v>
      </c>
    </row>
    <row r="120" spans="1:24" x14ac:dyDescent="0.25">
      <c r="A120" s="11"/>
      <c r="B120" s="22" t="s">
        <v>2005</v>
      </c>
      <c r="C120" s="22"/>
      <c r="D120" s="22"/>
      <c r="E120" s="31" t="s">
        <v>4746</v>
      </c>
      <c r="F120" s="12">
        <f>SUMIFS('Inventory Details'!$H:$H,'Inventory Details'!$B:$B,$B120,'Inventory Details'!$E:$E,$E120)</f>
        <v>0</v>
      </c>
      <c r="G120" s="12">
        <f>SUMIFS('PO Details'!$H:$H,'PO Details'!$D:$D,Planning!$B120,'PO Details'!$L:$L,$E120)</f>
        <v>0</v>
      </c>
      <c r="H120" s="12">
        <f>SUMIFS('SO Details'!$G:$G,'SO Details'!$D:$D,Planning!$B120,'SO Details'!$K:$K,$E120)</f>
        <v>0</v>
      </c>
      <c r="I120" s="20">
        <f>IF(COUNTIFS($C:$C,B120)&gt;1,SUMIFS('Sales Hx'!$Q:$Q,'Sales Hx'!$B:$B,_xlfn.XLOOKUP(B120,C:C,B:B),'Sales Hx'!$D:$D,Planning!$E120),SUMIFS('Sales Hx'!$Q:$Q,'Sales Hx'!$B:$B,Planning!$B120,'Sales Hx'!$D:$D,Planning!$E120))</f>
        <v>22.4</v>
      </c>
      <c r="J120" s="16">
        <f>IF(COUNTIFS($C:$C,B120)&gt;1,SUMIFS('Sales Hx'!$S:$S,'Sales Hx'!$B:$B,_xlfn.XLOOKUP(B120,C:C,B:B),'Sales Hx'!$D:$D,E120),SUMIFS('Sales Hx'!$S:$S,'Sales Hx'!$B:$B,$B120,'Sales Hx'!$D:$D,$E120))</f>
        <v>0.22631578947368422</v>
      </c>
      <c r="K120" s="16">
        <f t="shared" si="11"/>
        <v>0</v>
      </c>
      <c r="L120" s="12">
        <f>IF(M120&lt;&gt;"",M120,IF(COUNTIFS($C:$C,B120)&gt;1,SUMIFS('Sales Hx'!V:V,'Sales Hx'!$B:$B,_xlfn.XLOOKUP(B120,C:C,B:B),'Sales Hx'!$D:$D,$E120),SUMIFS('Sales Hx'!V:V,'Sales Hx'!$B:$B,$B120,'Sales Hx'!$D:$D,$E120)))</f>
        <v>0</v>
      </c>
      <c r="M120" s="12">
        <v>0</v>
      </c>
      <c r="N120" s="15">
        <f t="shared" si="13"/>
        <v>0.22631578947368422</v>
      </c>
      <c r="O120" s="21">
        <f t="shared" si="9"/>
        <v>0</v>
      </c>
      <c r="P120" s="24">
        <v>0</v>
      </c>
      <c r="Q120" s="18">
        <f t="shared" si="12"/>
        <v>0</v>
      </c>
      <c r="R120" s="2">
        <v>1</v>
      </c>
      <c r="S120" s="2">
        <v>120</v>
      </c>
      <c r="T120" s="2" t="s">
        <v>4646</v>
      </c>
      <c r="U120" s="28" t="str">
        <f>IF(G120=0,"",_xlfn.MINIFS('PO Details'!$I:$I,'PO Details'!$D:$D,Planning!$B120,'PO Details'!$L:$L,Planning!$E120))</f>
        <v/>
      </c>
      <c r="V120" s="29" t="s">
        <v>4640</v>
      </c>
      <c r="W120" t="str">
        <f t="shared" si="10"/>
        <v>Max</v>
      </c>
      <c r="X120" s="2">
        <v>120</v>
      </c>
    </row>
    <row r="121" spans="1:24" x14ac:dyDescent="0.25">
      <c r="A121" s="11"/>
      <c r="B121" s="22" t="s">
        <v>707</v>
      </c>
      <c r="C121" s="22"/>
      <c r="D121" s="22" t="s">
        <v>708</v>
      </c>
      <c r="E121" s="31" t="s">
        <v>113</v>
      </c>
      <c r="F121" s="12">
        <f>SUMIFS('Inventory Details'!$H:$H,'Inventory Details'!$B:$B,$B121,'Inventory Details'!$E:$E,$E121)</f>
        <v>3</v>
      </c>
      <c r="G121" s="12">
        <f>SUMIFS('PO Details'!$H:$H,'PO Details'!$D:$D,Planning!$B121,'PO Details'!$L:$L,$E121)</f>
        <v>0</v>
      </c>
      <c r="H121" s="12">
        <f>SUMIFS('SO Details'!$G:$G,'SO Details'!$D:$D,Planning!$B121,'SO Details'!$K:$K,$E121)</f>
        <v>0</v>
      </c>
      <c r="I121" s="20">
        <f>IF(COUNTIFS($C:$C,B121)&gt;1,SUMIFS('Sales Hx'!$Q:$Q,'Sales Hx'!$B:$B,_xlfn.XLOOKUP(B121,C:C,B:B),'Sales Hx'!$D:$D,Planning!$E121),SUMIFS('Sales Hx'!$Q:$Q,'Sales Hx'!$B:$B,Planning!$B121,'Sales Hx'!$D:$D,Planning!$E121))</f>
        <v>0</v>
      </c>
      <c r="J121" s="16">
        <f>IF(COUNTIFS($C:$C,B121)&gt;1,SUMIFS('Sales Hx'!$S:$S,'Sales Hx'!$B:$B,_xlfn.XLOOKUP(B121,C:C,B:B),'Sales Hx'!$D:$D,E121),SUMIFS('Sales Hx'!$S:$S,'Sales Hx'!$B:$B,$B121,'Sales Hx'!$D:$D,$E121))</f>
        <v>0</v>
      </c>
      <c r="K121" s="16">
        <f t="shared" si="11"/>
        <v>0</v>
      </c>
      <c r="L121" s="12">
        <f>IF(M121&lt;&gt;"",M121,IF(COUNTIFS($C:$C,B121)&gt;1,SUMIFS('Sales Hx'!V:V,'Sales Hx'!$B:$B,_xlfn.XLOOKUP(B121,C:C,B:B),'Sales Hx'!$D:$D,$E121),SUMIFS('Sales Hx'!V:V,'Sales Hx'!$B:$B,$B121,'Sales Hx'!$D:$D,$E121)))</f>
        <v>0</v>
      </c>
      <c r="M121" s="12">
        <v>0</v>
      </c>
      <c r="N121" s="15">
        <f t="shared" si="13"/>
        <v>0</v>
      </c>
      <c r="O121" s="21">
        <f t="shared" si="9"/>
        <v>0</v>
      </c>
      <c r="P121" s="24">
        <v>4.26</v>
      </c>
      <c r="Q121" s="18">
        <f t="shared" si="12"/>
        <v>0</v>
      </c>
      <c r="R121" s="2">
        <v>1</v>
      </c>
      <c r="S121" s="2">
        <v>120</v>
      </c>
      <c r="T121" s="2" t="s">
        <v>4647</v>
      </c>
      <c r="U121" s="28" t="str">
        <f>IF(G121=0,"",_xlfn.MINIFS('PO Details'!$I:$I,'PO Details'!$D:$D,Planning!$B121,'PO Details'!$L:$L,Planning!$E121))</f>
        <v/>
      </c>
      <c r="V121" s="29" t="s">
        <v>4640</v>
      </c>
      <c r="W121" t="str">
        <f t="shared" si="10"/>
        <v>Max</v>
      </c>
      <c r="X121" s="2">
        <v>120</v>
      </c>
    </row>
    <row r="122" spans="1:24" x14ac:dyDescent="0.25">
      <c r="A122" s="11"/>
      <c r="B122" s="22" t="s">
        <v>709</v>
      </c>
      <c r="C122" s="22"/>
      <c r="D122" s="22" t="s">
        <v>710</v>
      </c>
      <c r="E122" s="31" t="s">
        <v>113</v>
      </c>
      <c r="F122" s="12">
        <f>SUMIFS('Inventory Details'!$H:$H,'Inventory Details'!$B:$B,$B122,'Inventory Details'!$E:$E,$E122)</f>
        <v>2</v>
      </c>
      <c r="G122" s="12">
        <f>SUMIFS('PO Details'!$H:$H,'PO Details'!$D:$D,Planning!$B122,'PO Details'!$L:$L,$E122)</f>
        <v>0</v>
      </c>
      <c r="H122" s="12">
        <f>SUMIFS('SO Details'!$G:$G,'SO Details'!$D:$D,Planning!$B122,'SO Details'!$K:$K,$E122)</f>
        <v>0</v>
      </c>
      <c r="I122" s="20">
        <f>IF(COUNTIFS($C:$C,B122)&gt;1,SUMIFS('Sales Hx'!$Q:$Q,'Sales Hx'!$B:$B,_xlfn.XLOOKUP(B122,C:C,B:B),'Sales Hx'!$D:$D,Planning!$E122),SUMIFS('Sales Hx'!$Q:$Q,'Sales Hx'!$B:$B,Planning!$B122,'Sales Hx'!$D:$D,Planning!$E122))</f>
        <v>0</v>
      </c>
      <c r="J122" s="16">
        <f>IF(COUNTIFS($C:$C,B122)&gt;1,SUMIFS('Sales Hx'!$S:$S,'Sales Hx'!$B:$B,_xlfn.XLOOKUP(B122,C:C,B:B),'Sales Hx'!$D:$D,E122),SUMIFS('Sales Hx'!$S:$S,'Sales Hx'!$B:$B,$B122,'Sales Hx'!$D:$D,$E122))</f>
        <v>0</v>
      </c>
      <c r="K122" s="16">
        <f t="shared" si="11"/>
        <v>0</v>
      </c>
      <c r="L122" s="12">
        <f>IF(M122&lt;&gt;"",M122,IF(COUNTIFS($C:$C,B122)&gt;1,SUMIFS('Sales Hx'!V:V,'Sales Hx'!$B:$B,_xlfn.XLOOKUP(B122,C:C,B:B),'Sales Hx'!$D:$D,$E122),SUMIFS('Sales Hx'!V:V,'Sales Hx'!$B:$B,$B122,'Sales Hx'!$D:$D,$E122)))</f>
        <v>0</v>
      </c>
      <c r="M122" s="12">
        <v>0</v>
      </c>
      <c r="N122" s="15">
        <f t="shared" si="13"/>
        <v>0</v>
      </c>
      <c r="O122" s="21">
        <f t="shared" si="9"/>
        <v>0</v>
      </c>
      <c r="P122" s="24">
        <v>11.37</v>
      </c>
      <c r="Q122" s="18">
        <f t="shared" si="12"/>
        <v>0</v>
      </c>
      <c r="R122" s="2">
        <v>1</v>
      </c>
      <c r="S122" s="2">
        <v>120</v>
      </c>
      <c r="T122" s="2" t="s">
        <v>4647</v>
      </c>
      <c r="U122" s="28" t="str">
        <f>IF(G122=0,"",_xlfn.MINIFS('PO Details'!$I:$I,'PO Details'!$D:$D,Planning!$B122,'PO Details'!$L:$L,Planning!$E122))</f>
        <v/>
      </c>
      <c r="V122" s="29" t="s">
        <v>4640</v>
      </c>
      <c r="W122" t="str">
        <f t="shared" si="10"/>
        <v>Max</v>
      </c>
      <c r="X122" s="2">
        <v>120</v>
      </c>
    </row>
    <row r="123" spans="1:24" x14ac:dyDescent="0.25">
      <c r="A123" s="11"/>
      <c r="B123" s="22" t="s">
        <v>711</v>
      </c>
      <c r="C123" s="22"/>
      <c r="D123" s="22" t="s">
        <v>712</v>
      </c>
      <c r="E123" s="31" t="s">
        <v>113</v>
      </c>
      <c r="F123" s="12">
        <f>SUMIFS('Inventory Details'!$H:$H,'Inventory Details'!$B:$B,$B123,'Inventory Details'!$E:$E,$E123)</f>
        <v>17</v>
      </c>
      <c r="G123" s="12">
        <f>SUMIFS('PO Details'!$H:$H,'PO Details'!$D:$D,Planning!$B123,'PO Details'!$L:$L,$E123)</f>
        <v>0</v>
      </c>
      <c r="H123" s="12">
        <f>SUMIFS('SO Details'!$G:$G,'SO Details'!$D:$D,Planning!$B123,'SO Details'!$K:$K,$E123)</f>
        <v>0</v>
      </c>
      <c r="I123" s="20">
        <f>IF(COUNTIFS($C:$C,B123)&gt;1,SUMIFS('Sales Hx'!$Q:$Q,'Sales Hx'!$B:$B,_xlfn.XLOOKUP(B123,C:C,B:B),'Sales Hx'!$D:$D,Planning!$E123),SUMIFS('Sales Hx'!$Q:$Q,'Sales Hx'!$B:$B,Planning!$B123,'Sales Hx'!$D:$D,Planning!$E123))</f>
        <v>0</v>
      </c>
      <c r="J123" s="16">
        <f>IF(COUNTIFS($C:$C,B123)&gt;1,SUMIFS('Sales Hx'!$S:$S,'Sales Hx'!$B:$B,_xlfn.XLOOKUP(B123,C:C,B:B),'Sales Hx'!$D:$D,E123),SUMIFS('Sales Hx'!$S:$S,'Sales Hx'!$B:$B,$B123,'Sales Hx'!$D:$D,$E123))</f>
        <v>0</v>
      </c>
      <c r="K123" s="16">
        <f t="shared" si="11"/>
        <v>0</v>
      </c>
      <c r="L123" s="12">
        <f>IF(M123&lt;&gt;"",M123,IF(COUNTIFS($C:$C,B123)&gt;1,SUMIFS('Sales Hx'!V:V,'Sales Hx'!$B:$B,_xlfn.XLOOKUP(B123,C:C,B:B),'Sales Hx'!$D:$D,$E123),SUMIFS('Sales Hx'!V:V,'Sales Hx'!$B:$B,$B123,'Sales Hx'!$D:$D,$E123)))</f>
        <v>0</v>
      </c>
      <c r="M123" s="12">
        <v>0</v>
      </c>
      <c r="N123" s="15">
        <f t="shared" si="13"/>
        <v>0</v>
      </c>
      <c r="O123" s="21">
        <f t="shared" si="9"/>
        <v>0</v>
      </c>
      <c r="P123" s="24">
        <v>4.26</v>
      </c>
      <c r="Q123" s="18">
        <f t="shared" si="12"/>
        <v>0</v>
      </c>
      <c r="R123" s="2">
        <v>1</v>
      </c>
      <c r="S123" s="2">
        <v>120</v>
      </c>
      <c r="T123" s="2" t="s">
        <v>4647</v>
      </c>
      <c r="U123" s="28" t="str">
        <f>IF(G123=0,"",_xlfn.MINIFS('PO Details'!$I:$I,'PO Details'!$D:$D,Planning!$B123,'PO Details'!$L:$L,Planning!$E123))</f>
        <v/>
      </c>
      <c r="V123" s="29" t="s">
        <v>4640</v>
      </c>
      <c r="W123" t="str">
        <f t="shared" si="10"/>
        <v>Max</v>
      </c>
      <c r="X123" s="2">
        <v>120</v>
      </c>
    </row>
    <row r="124" spans="1:24" x14ac:dyDescent="0.25">
      <c r="A124" s="11"/>
      <c r="B124" s="22" t="s">
        <v>713</v>
      </c>
      <c r="C124" s="22"/>
      <c r="D124" s="22" t="s">
        <v>714</v>
      </c>
      <c r="E124" s="31" t="s">
        <v>113</v>
      </c>
      <c r="F124" s="12">
        <f>SUMIFS('Inventory Details'!$H:$H,'Inventory Details'!$B:$B,$B124,'Inventory Details'!$E:$E,$E124)</f>
        <v>1</v>
      </c>
      <c r="G124" s="12">
        <f>SUMIFS('PO Details'!$H:$H,'PO Details'!$D:$D,Planning!$B124,'PO Details'!$L:$L,$E124)</f>
        <v>0</v>
      </c>
      <c r="H124" s="12">
        <f>SUMIFS('SO Details'!$G:$G,'SO Details'!$D:$D,Planning!$B124,'SO Details'!$K:$K,$E124)</f>
        <v>0</v>
      </c>
      <c r="I124" s="20">
        <f>IF(COUNTIFS($C:$C,B124)&gt;1,SUMIFS('Sales Hx'!$Q:$Q,'Sales Hx'!$B:$B,_xlfn.XLOOKUP(B124,C:C,B:B),'Sales Hx'!$D:$D,Planning!$E124),SUMIFS('Sales Hx'!$Q:$Q,'Sales Hx'!$B:$B,Planning!$B124,'Sales Hx'!$D:$D,Planning!$E124))</f>
        <v>0</v>
      </c>
      <c r="J124" s="16">
        <f>IF(COUNTIFS($C:$C,B124)&gt;1,SUMIFS('Sales Hx'!$S:$S,'Sales Hx'!$B:$B,_xlfn.XLOOKUP(B124,C:C,B:B),'Sales Hx'!$D:$D,E124),SUMIFS('Sales Hx'!$S:$S,'Sales Hx'!$B:$B,$B124,'Sales Hx'!$D:$D,$E124))</f>
        <v>0</v>
      </c>
      <c r="K124" s="16">
        <f t="shared" si="11"/>
        <v>0</v>
      </c>
      <c r="L124" s="12">
        <f>IF(M124&lt;&gt;"",M124,IF(COUNTIFS($C:$C,B124)&gt;1,SUMIFS('Sales Hx'!V:V,'Sales Hx'!$B:$B,_xlfn.XLOOKUP(B124,C:C,B:B),'Sales Hx'!$D:$D,$E124),SUMIFS('Sales Hx'!V:V,'Sales Hx'!$B:$B,$B124,'Sales Hx'!$D:$D,$E124)))</f>
        <v>0</v>
      </c>
      <c r="M124" s="12">
        <v>0</v>
      </c>
      <c r="N124" s="15">
        <f t="shared" si="13"/>
        <v>0</v>
      </c>
      <c r="O124" s="21">
        <f t="shared" si="9"/>
        <v>0</v>
      </c>
      <c r="P124" s="24">
        <v>4.26</v>
      </c>
      <c r="Q124" s="18">
        <f t="shared" si="12"/>
        <v>0</v>
      </c>
      <c r="R124" s="2">
        <v>1</v>
      </c>
      <c r="S124" s="2">
        <v>120</v>
      </c>
      <c r="T124" s="2" t="s">
        <v>4647</v>
      </c>
      <c r="U124" s="28" t="str">
        <f>IF(G124=0,"",_xlfn.MINIFS('PO Details'!$I:$I,'PO Details'!$D:$D,Planning!$B124,'PO Details'!$L:$L,Planning!$E124))</f>
        <v/>
      </c>
      <c r="V124" s="29" t="s">
        <v>4640</v>
      </c>
      <c r="W124" t="str">
        <f t="shared" si="10"/>
        <v>Max</v>
      </c>
      <c r="X124" s="2">
        <v>120</v>
      </c>
    </row>
    <row r="125" spans="1:24" x14ac:dyDescent="0.25">
      <c r="A125" s="11"/>
      <c r="B125" s="22" t="s">
        <v>715</v>
      </c>
      <c r="C125" s="22"/>
      <c r="D125" s="22" t="s">
        <v>716</v>
      </c>
      <c r="E125" s="31" t="s">
        <v>113</v>
      </c>
      <c r="F125" s="12">
        <f>SUMIFS('Inventory Details'!$H:$H,'Inventory Details'!$B:$B,$B125,'Inventory Details'!$E:$E,$E125)</f>
        <v>59</v>
      </c>
      <c r="G125" s="12">
        <f>SUMIFS('PO Details'!$H:$H,'PO Details'!$D:$D,Planning!$B125,'PO Details'!$L:$L,$E125)</f>
        <v>0</v>
      </c>
      <c r="H125" s="12">
        <f>SUMIFS('SO Details'!$G:$G,'SO Details'!$D:$D,Planning!$B125,'SO Details'!$K:$K,$E125)</f>
        <v>0</v>
      </c>
      <c r="I125" s="20">
        <f>IF(COUNTIFS($C:$C,B125)&gt;1,SUMIFS('Sales Hx'!$Q:$Q,'Sales Hx'!$B:$B,_xlfn.XLOOKUP(B125,C:C,B:B),'Sales Hx'!$D:$D,Planning!$E125),SUMIFS('Sales Hx'!$Q:$Q,'Sales Hx'!$B:$B,Planning!$B125,'Sales Hx'!$D:$D,Planning!$E125))</f>
        <v>0</v>
      </c>
      <c r="J125" s="16">
        <f>IF(COUNTIFS($C:$C,B125)&gt;1,SUMIFS('Sales Hx'!$S:$S,'Sales Hx'!$B:$B,_xlfn.XLOOKUP(B125,C:C,B:B),'Sales Hx'!$D:$D,E125),SUMIFS('Sales Hx'!$S:$S,'Sales Hx'!$B:$B,$B125,'Sales Hx'!$D:$D,$E125))</f>
        <v>0</v>
      </c>
      <c r="K125" s="16">
        <f t="shared" si="11"/>
        <v>0</v>
      </c>
      <c r="L125" s="12">
        <f>IF(M125&lt;&gt;"",M125,IF(COUNTIFS($C:$C,B125)&gt;1,SUMIFS('Sales Hx'!V:V,'Sales Hx'!$B:$B,_xlfn.XLOOKUP(B125,C:C,B:B),'Sales Hx'!$D:$D,$E125),SUMIFS('Sales Hx'!V:V,'Sales Hx'!$B:$B,$B125,'Sales Hx'!$D:$D,$E125)))</f>
        <v>0</v>
      </c>
      <c r="M125" s="12">
        <v>0</v>
      </c>
      <c r="N125" s="15">
        <f t="shared" si="13"/>
        <v>0</v>
      </c>
      <c r="O125" s="21">
        <f t="shared" si="9"/>
        <v>0</v>
      </c>
      <c r="P125" s="24">
        <v>4.26</v>
      </c>
      <c r="Q125" s="18">
        <f t="shared" si="12"/>
        <v>0</v>
      </c>
      <c r="R125" s="2">
        <v>1</v>
      </c>
      <c r="S125" s="2">
        <v>120</v>
      </c>
      <c r="T125" s="2" t="s">
        <v>4647</v>
      </c>
      <c r="U125" s="28" t="str">
        <f>IF(G125=0,"",_xlfn.MINIFS('PO Details'!$I:$I,'PO Details'!$D:$D,Planning!$B125,'PO Details'!$L:$L,Planning!$E125))</f>
        <v/>
      </c>
      <c r="V125" s="29" t="s">
        <v>4640</v>
      </c>
      <c r="W125" t="str">
        <f t="shared" si="10"/>
        <v>Max</v>
      </c>
      <c r="X125" s="2">
        <v>120</v>
      </c>
    </row>
    <row r="126" spans="1:24" x14ac:dyDescent="0.25">
      <c r="A126" s="11"/>
      <c r="B126" s="22" t="s">
        <v>717</v>
      </c>
      <c r="C126" s="22"/>
      <c r="D126" s="22" t="s">
        <v>718</v>
      </c>
      <c r="E126" s="31" t="s">
        <v>113</v>
      </c>
      <c r="F126" s="12">
        <f>SUMIFS('Inventory Details'!$H:$H,'Inventory Details'!$B:$B,$B126,'Inventory Details'!$E:$E,$E126)</f>
        <v>1</v>
      </c>
      <c r="G126" s="12">
        <f>SUMIFS('PO Details'!$H:$H,'PO Details'!$D:$D,Planning!$B126,'PO Details'!$L:$L,$E126)</f>
        <v>0</v>
      </c>
      <c r="H126" s="12">
        <f>SUMIFS('SO Details'!$G:$G,'SO Details'!$D:$D,Planning!$B126,'SO Details'!$K:$K,$E126)</f>
        <v>0</v>
      </c>
      <c r="I126" s="20">
        <f>IF(COUNTIFS($C:$C,B126)&gt;1,SUMIFS('Sales Hx'!$Q:$Q,'Sales Hx'!$B:$B,_xlfn.XLOOKUP(B126,C:C,B:B),'Sales Hx'!$D:$D,Planning!$E126),SUMIFS('Sales Hx'!$Q:$Q,'Sales Hx'!$B:$B,Planning!$B126,'Sales Hx'!$D:$D,Planning!$E126))</f>
        <v>0</v>
      </c>
      <c r="J126" s="16">
        <f>IF(COUNTIFS($C:$C,B126)&gt;1,SUMIFS('Sales Hx'!$S:$S,'Sales Hx'!$B:$B,_xlfn.XLOOKUP(B126,C:C,B:B),'Sales Hx'!$D:$D,E126),SUMIFS('Sales Hx'!$S:$S,'Sales Hx'!$B:$B,$B126,'Sales Hx'!$D:$D,$E126))</f>
        <v>0</v>
      </c>
      <c r="K126" s="16">
        <f t="shared" si="11"/>
        <v>0</v>
      </c>
      <c r="L126" s="12">
        <f>IF(M126&lt;&gt;"",M126,IF(COUNTIFS($C:$C,B126)&gt;1,SUMIFS('Sales Hx'!V:V,'Sales Hx'!$B:$B,_xlfn.XLOOKUP(B126,C:C,B:B),'Sales Hx'!$D:$D,$E126),SUMIFS('Sales Hx'!V:V,'Sales Hx'!$B:$B,$B126,'Sales Hx'!$D:$D,$E126)))</f>
        <v>0</v>
      </c>
      <c r="M126" s="12">
        <v>0</v>
      </c>
      <c r="N126" s="15">
        <f t="shared" si="13"/>
        <v>0</v>
      </c>
      <c r="O126" s="21">
        <f t="shared" si="9"/>
        <v>0</v>
      </c>
      <c r="P126" s="24">
        <v>4.26</v>
      </c>
      <c r="Q126" s="18">
        <f t="shared" si="12"/>
        <v>0</v>
      </c>
      <c r="R126" s="2">
        <v>1</v>
      </c>
      <c r="S126" s="2">
        <v>120</v>
      </c>
      <c r="T126" s="2" t="s">
        <v>4647</v>
      </c>
      <c r="U126" s="28" t="str">
        <f>IF(G126=0,"",_xlfn.MINIFS('PO Details'!$I:$I,'PO Details'!$D:$D,Planning!$B126,'PO Details'!$L:$L,Planning!$E126))</f>
        <v/>
      </c>
      <c r="V126" s="29" t="s">
        <v>4640</v>
      </c>
      <c r="W126" t="str">
        <f t="shared" si="10"/>
        <v>Max</v>
      </c>
      <c r="X126" s="2">
        <v>120</v>
      </c>
    </row>
    <row r="127" spans="1:24" x14ac:dyDescent="0.25">
      <c r="A127" s="11"/>
      <c r="B127" s="22" t="s">
        <v>719</v>
      </c>
      <c r="C127" s="22"/>
      <c r="D127" s="22" t="s">
        <v>720</v>
      </c>
      <c r="E127" s="31" t="s">
        <v>113</v>
      </c>
      <c r="F127" s="12">
        <f>SUMIFS('Inventory Details'!$H:$H,'Inventory Details'!$B:$B,$B127,'Inventory Details'!$E:$E,$E127)</f>
        <v>2</v>
      </c>
      <c r="G127" s="12">
        <f>SUMIFS('PO Details'!$H:$H,'PO Details'!$D:$D,Planning!$B127,'PO Details'!$L:$L,$E127)</f>
        <v>0</v>
      </c>
      <c r="H127" s="12">
        <f>SUMIFS('SO Details'!$G:$G,'SO Details'!$D:$D,Planning!$B127,'SO Details'!$K:$K,$E127)</f>
        <v>0</v>
      </c>
      <c r="I127" s="20">
        <f>IF(COUNTIFS($C:$C,B127)&gt;1,SUMIFS('Sales Hx'!$Q:$Q,'Sales Hx'!$B:$B,_xlfn.XLOOKUP(B127,C:C,B:B),'Sales Hx'!$D:$D,Planning!$E127),SUMIFS('Sales Hx'!$Q:$Q,'Sales Hx'!$B:$B,Planning!$B127,'Sales Hx'!$D:$D,Planning!$E127))</f>
        <v>0</v>
      </c>
      <c r="J127" s="16">
        <f>IF(COUNTIFS($C:$C,B127)&gt;1,SUMIFS('Sales Hx'!$S:$S,'Sales Hx'!$B:$B,_xlfn.XLOOKUP(B127,C:C,B:B),'Sales Hx'!$D:$D,E127),SUMIFS('Sales Hx'!$S:$S,'Sales Hx'!$B:$B,$B127,'Sales Hx'!$D:$D,$E127))</f>
        <v>0</v>
      </c>
      <c r="K127" s="16">
        <f t="shared" si="11"/>
        <v>0</v>
      </c>
      <c r="L127" s="12">
        <f>IF(M127&lt;&gt;"",M127,IF(COUNTIFS($C:$C,B127)&gt;1,SUMIFS('Sales Hx'!V:V,'Sales Hx'!$B:$B,_xlfn.XLOOKUP(B127,C:C,B:B),'Sales Hx'!$D:$D,$E127),SUMIFS('Sales Hx'!V:V,'Sales Hx'!$B:$B,$B127,'Sales Hx'!$D:$D,$E127)))</f>
        <v>0</v>
      </c>
      <c r="M127" s="12">
        <v>0</v>
      </c>
      <c r="N127" s="15">
        <f t="shared" si="13"/>
        <v>0</v>
      </c>
      <c r="O127" s="21">
        <f t="shared" si="9"/>
        <v>0</v>
      </c>
      <c r="P127" s="24">
        <v>68.790000000000006</v>
      </c>
      <c r="Q127" s="18">
        <f t="shared" si="12"/>
        <v>0</v>
      </c>
      <c r="R127" s="2">
        <v>1</v>
      </c>
      <c r="S127" s="2">
        <v>120</v>
      </c>
      <c r="T127" s="2" t="s">
        <v>4647</v>
      </c>
      <c r="U127" s="28" t="str">
        <f>IF(G127=0,"",_xlfn.MINIFS('PO Details'!$I:$I,'PO Details'!$D:$D,Planning!$B127,'PO Details'!$L:$L,Planning!$E127))</f>
        <v/>
      </c>
      <c r="V127" s="29" t="s">
        <v>4640</v>
      </c>
      <c r="W127" t="str">
        <f t="shared" si="10"/>
        <v>Max</v>
      </c>
      <c r="X127" s="2">
        <v>120</v>
      </c>
    </row>
    <row r="128" spans="1:24" x14ac:dyDescent="0.25">
      <c r="A128" s="11"/>
      <c r="B128" s="22" t="s">
        <v>721</v>
      </c>
      <c r="C128" s="22"/>
      <c r="D128" s="22" t="s">
        <v>722</v>
      </c>
      <c r="E128" s="31" t="s">
        <v>113</v>
      </c>
      <c r="F128" s="12">
        <f>SUMIFS('Inventory Details'!$H:$H,'Inventory Details'!$B:$B,$B128,'Inventory Details'!$E:$E,$E128)</f>
        <v>1</v>
      </c>
      <c r="G128" s="12">
        <f>SUMIFS('PO Details'!$H:$H,'PO Details'!$D:$D,Planning!$B128,'PO Details'!$L:$L,$E128)</f>
        <v>0</v>
      </c>
      <c r="H128" s="12">
        <f>SUMIFS('SO Details'!$G:$G,'SO Details'!$D:$D,Planning!$B128,'SO Details'!$K:$K,$E128)</f>
        <v>0</v>
      </c>
      <c r="I128" s="20">
        <f>IF(COUNTIFS($C:$C,B128)&gt;1,SUMIFS('Sales Hx'!$Q:$Q,'Sales Hx'!$B:$B,_xlfn.XLOOKUP(B128,C:C,B:B),'Sales Hx'!$D:$D,Planning!$E128),SUMIFS('Sales Hx'!$Q:$Q,'Sales Hx'!$B:$B,Planning!$B128,'Sales Hx'!$D:$D,Planning!$E128))</f>
        <v>0</v>
      </c>
      <c r="J128" s="16">
        <f>IF(COUNTIFS($C:$C,B128)&gt;1,SUMIFS('Sales Hx'!$S:$S,'Sales Hx'!$B:$B,_xlfn.XLOOKUP(B128,C:C,B:B),'Sales Hx'!$D:$D,E128),SUMIFS('Sales Hx'!$S:$S,'Sales Hx'!$B:$B,$B128,'Sales Hx'!$D:$D,$E128))</f>
        <v>0</v>
      </c>
      <c r="K128" s="16">
        <f t="shared" si="11"/>
        <v>0</v>
      </c>
      <c r="L128" s="12">
        <f>IF(M128&lt;&gt;"",M128,IF(COUNTIFS($C:$C,B128)&gt;1,SUMIFS('Sales Hx'!V:V,'Sales Hx'!$B:$B,_xlfn.XLOOKUP(B128,C:C,B:B),'Sales Hx'!$D:$D,$E128),SUMIFS('Sales Hx'!V:V,'Sales Hx'!$B:$B,$B128,'Sales Hx'!$D:$D,$E128)))</f>
        <v>0</v>
      </c>
      <c r="M128" s="12">
        <v>0</v>
      </c>
      <c r="N128" s="15">
        <f t="shared" si="13"/>
        <v>0</v>
      </c>
      <c r="O128" s="21">
        <f t="shared" si="9"/>
        <v>0</v>
      </c>
      <c r="P128" s="24">
        <v>4.26</v>
      </c>
      <c r="Q128" s="18">
        <f t="shared" si="12"/>
        <v>0</v>
      </c>
      <c r="R128" s="2">
        <v>1</v>
      </c>
      <c r="S128" s="2">
        <v>120</v>
      </c>
      <c r="T128" s="2" t="s">
        <v>4647</v>
      </c>
      <c r="U128" s="28" t="str">
        <f>IF(G128=0,"",_xlfn.MINIFS('PO Details'!$I:$I,'PO Details'!$D:$D,Planning!$B128,'PO Details'!$L:$L,Planning!$E128))</f>
        <v/>
      </c>
      <c r="V128" s="29" t="s">
        <v>4640</v>
      </c>
      <c r="W128" t="str">
        <f t="shared" si="10"/>
        <v>Max</v>
      </c>
      <c r="X128" s="2">
        <v>120</v>
      </c>
    </row>
    <row r="129" spans="1:24" x14ac:dyDescent="0.25">
      <c r="A129" s="11"/>
      <c r="B129" s="22" t="s">
        <v>723</v>
      </c>
      <c r="C129" s="22"/>
      <c r="D129" s="22" t="s">
        <v>724</v>
      </c>
      <c r="E129" s="31" t="s">
        <v>113</v>
      </c>
      <c r="F129" s="12">
        <f>SUMIFS('Inventory Details'!$H:$H,'Inventory Details'!$B:$B,$B129,'Inventory Details'!$E:$E,$E129)</f>
        <v>6</v>
      </c>
      <c r="G129" s="12">
        <f>SUMIFS('PO Details'!$H:$H,'PO Details'!$D:$D,Planning!$B129,'PO Details'!$L:$L,$E129)</f>
        <v>0</v>
      </c>
      <c r="H129" s="12">
        <f>SUMIFS('SO Details'!$G:$G,'SO Details'!$D:$D,Planning!$B129,'SO Details'!$K:$K,$E129)</f>
        <v>0</v>
      </c>
      <c r="I129" s="20">
        <f>IF(COUNTIFS($C:$C,B129)&gt;1,SUMIFS('Sales Hx'!$Q:$Q,'Sales Hx'!$B:$B,_xlfn.XLOOKUP(B129,C:C,B:B),'Sales Hx'!$D:$D,Planning!$E129),SUMIFS('Sales Hx'!$Q:$Q,'Sales Hx'!$B:$B,Planning!$B129,'Sales Hx'!$D:$D,Planning!$E129))</f>
        <v>0</v>
      </c>
      <c r="J129" s="16">
        <f>IF(COUNTIFS($C:$C,B129)&gt;1,SUMIFS('Sales Hx'!$S:$S,'Sales Hx'!$B:$B,_xlfn.XLOOKUP(B129,C:C,B:B),'Sales Hx'!$D:$D,E129),SUMIFS('Sales Hx'!$S:$S,'Sales Hx'!$B:$B,$B129,'Sales Hx'!$D:$D,$E129))</f>
        <v>0</v>
      </c>
      <c r="K129" s="16">
        <f t="shared" si="11"/>
        <v>0</v>
      </c>
      <c r="L129" s="12">
        <f>IF(M129&lt;&gt;"",M129,IF(COUNTIFS($C:$C,B129)&gt;1,SUMIFS('Sales Hx'!V:V,'Sales Hx'!$B:$B,_xlfn.XLOOKUP(B129,C:C,B:B),'Sales Hx'!$D:$D,$E129),SUMIFS('Sales Hx'!V:V,'Sales Hx'!$B:$B,$B129,'Sales Hx'!$D:$D,$E129)))</f>
        <v>0</v>
      </c>
      <c r="M129" s="12">
        <v>0</v>
      </c>
      <c r="N129" s="15">
        <f t="shared" si="13"/>
        <v>0</v>
      </c>
      <c r="O129" s="21">
        <f t="shared" si="9"/>
        <v>0</v>
      </c>
      <c r="P129" s="24">
        <v>15.63</v>
      </c>
      <c r="Q129" s="18">
        <f t="shared" si="12"/>
        <v>0</v>
      </c>
      <c r="R129" s="2">
        <v>1</v>
      </c>
      <c r="S129" s="2">
        <v>120</v>
      </c>
      <c r="T129" s="2" t="s">
        <v>4647</v>
      </c>
      <c r="U129" s="28" t="str">
        <f>IF(G129=0,"",_xlfn.MINIFS('PO Details'!$I:$I,'PO Details'!$D:$D,Planning!$B129,'PO Details'!$L:$L,Planning!$E129))</f>
        <v/>
      </c>
      <c r="V129" s="29" t="s">
        <v>4640</v>
      </c>
      <c r="W129" t="str">
        <f t="shared" si="10"/>
        <v>Max</v>
      </c>
      <c r="X129" s="2">
        <v>120</v>
      </c>
    </row>
    <row r="130" spans="1:24" x14ac:dyDescent="0.25">
      <c r="A130" s="11"/>
      <c r="B130" s="22" t="s">
        <v>725</v>
      </c>
      <c r="C130" s="22"/>
      <c r="D130" s="22" t="s">
        <v>726</v>
      </c>
      <c r="E130" s="31" t="s">
        <v>113</v>
      </c>
      <c r="F130" s="12">
        <f>SUMIFS('Inventory Details'!$H:$H,'Inventory Details'!$B:$B,$B130,'Inventory Details'!$E:$E,$E130)</f>
        <v>1</v>
      </c>
      <c r="G130" s="12">
        <f>SUMIFS('PO Details'!$H:$H,'PO Details'!$D:$D,Planning!$B130,'PO Details'!$L:$L,$E130)</f>
        <v>0</v>
      </c>
      <c r="H130" s="12">
        <f>SUMIFS('SO Details'!$G:$G,'SO Details'!$D:$D,Planning!$B130,'SO Details'!$K:$K,$E130)</f>
        <v>0</v>
      </c>
      <c r="I130" s="20">
        <f>IF(COUNTIFS($C:$C,B130)&gt;1,SUMIFS('Sales Hx'!$Q:$Q,'Sales Hx'!$B:$B,_xlfn.XLOOKUP(B130,C:C,B:B),'Sales Hx'!$D:$D,Planning!$E130),SUMIFS('Sales Hx'!$Q:$Q,'Sales Hx'!$B:$B,Planning!$B130,'Sales Hx'!$D:$D,Planning!$E130))</f>
        <v>0</v>
      </c>
      <c r="J130" s="16">
        <f>IF(COUNTIFS($C:$C,B130)&gt;1,SUMIFS('Sales Hx'!$S:$S,'Sales Hx'!$B:$B,_xlfn.XLOOKUP(B130,C:C,B:B),'Sales Hx'!$D:$D,E130),SUMIFS('Sales Hx'!$S:$S,'Sales Hx'!$B:$B,$B130,'Sales Hx'!$D:$D,$E130))</f>
        <v>0</v>
      </c>
      <c r="K130" s="16">
        <f t="shared" si="11"/>
        <v>0</v>
      </c>
      <c r="L130" s="12">
        <f>IF(M130&lt;&gt;"",M130,IF(COUNTIFS($C:$C,B130)&gt;1,SUMIFS('Sales Hx'!V:V,'Sales Hx'!$B:$B,_xlfn.XLOOKUP(B130,C:C,B:B),'Sales Hx'!$D:$D,$E130),SUMIFS('Sales Hx'!V:V,'Sales Hx'!$B:$B,$B130,'Sales Hx'!$D:$D,$E130)))</f>
        <v>0</v>
      </c>
      <c r="M130" s="12">
        <v>0</v>
      </c>
      <c r="N130" s="15">
        <f t="shared" si="13"/>
        <v>0</v>
      </c>
      <c r="O130" s="21">
        <f t="shared" ref="O130:O193" si="14">MROUND(ROUND(IFERROR(IF(C130&lt;&gt;"",0,IF(T130="DC'd",0,IF(AND(J130=0,F130+G130&lt;H130),H130-F130+G130,IF(F130+G130&lt;N130,N130+MAX((IF(J130*R130&gt;F130,F130,J130*R130))+J130*S130-F130-G130+H130,0))))),0),0),1)</f>
        <v>0</v>
      </c>
      <c r="P130" s="24">
        <v>21.32</v>
      </c>
      <c r="Q130" s="18">
        <f t="shared" si="12"/>
        <v>0</v>
      </c>
      <c r="R130" s="2">
        <v>1</v>
      </c>
      <c r="S130" s="2">
        <v>120</v>
      </c>
      <c r="T130" s="2" t="s">
        <v>4647</v>
      </c>
      <c r="U130" s="28" t="str">
        <f>IF(G130=0,"",_xlfn.MINIFS('PO Details'!$I:$I,'PO Details'!$D:$D,Planning!$B130,'PO Details'!$L:$L,Planning!$E130))</f>
        <v/>
      </c>
      <c r="V130" s="29" t="s">
        <v>4640</v>
      </c>
      <c r="W130" t="str">
        <f t="shared" ref="W130:W193" si="15">IF(I130=_xlfn.MAXIFS(I:I,B:B,B130),"Max","")</f>
        <v>Max</v>
      </c>
      <c r="X130" s="2">
        <v>120</v>
      </c>
    </row>
    <row r="131" spans="1:24" x14ac:dyDescent="0.25">
      <c r="A131" s="11"/>
      <c r="B131" s="22" t="s">
        <v>727</v>
      </c>
      <c r="C131" s="22"/>
      <c r="D131" s="22" t="s">
        <v>728</v>
      </c>
      <c r="E131" s="31" t="s">
        <v>113</v>
      </c>
      <c r="F131" s="12">
        <f>SUMIFS('Inventory Details'!$H:$H,'Inventory Details'!$B:$B,$B131,'Inventory Details'!$E:$E,$E131)</f>
        <v>4</v>
      </c>
      <c r="G131" s="12">
        <f>SUMIFS('PO Details'!$H:$H,'PO Details'!$D:$D,Planning!$B131,'PO Details'!$L:$L,$E131)</f>
        <v>0</v>
      </c>
      <c r="H131" s="12">
        <f>SUMIFS('SO Details'!$G:$G,'SO Details'!$D:$D,Planning!$B131,'SO Details'!$K:$K,$E131)</f>
        <v>0</v>
      </c>
      <c r="I131" s="20">
        <f>IF(COUNTIFS($C:$C,B131)&gt;1,SUMIFS('Sales Hx'!$Q:$Q,'Sales Hx'!$B:$B,_xlfn.XLOOKUP(B131,C:C,B:B),'Sales Hx'!$D:$D,Planning!$E131),SUMIFS('Sales Hx'!$Q:$Q,'Sales Hx'!$B:$B,Planning!$B131,'Sales Hx'!$D:$D,Planning!$E131))</f>
        <v>0</v>
      </c>
      <c r="J131" s="16">
        <f>IF(COUNTIFS($C:$C,B131)&gt;1,SUMIFS('Sales Hx'!$S:$S,'Sales Hx'!$B:$B,_xlfn.XLOOKUP(B131,C:C,B:B),'Sales Hx'!$D:$D,E131),SUMIFS('Sales Hx'!$S:$S,'Sales Hx'!$B:$B,$B131,'Sales Hx'!$D:$D,$E131))</f>
        <v>0</v>
      </c>
      <c r="K131" s="16">
        <f t="shared" ref="K131:K194" si="16">IFERROR((F131+G131)/I131,0)</f>
        <v>0</v>
      </c>
      <c r="L131" s="12">
        <f>IF(M131&lt;&gt;"",M131,IF(COUNTIFS($C:$C,B131)&gt;1,SUMIFS('Sales Hx'!V:V,'Sales Hx'!$B:$B,_xlfn.XLOOKUP(B131,C:C,B:B),'Sales Hx'!$D:$D,$E131),SUMIFS('Sales Hx'!V:V,'Sales Hx'!$B:$B,$B131,'Sales Hx'!$D:$D,$E131)))</f>
        <v>0</v>
      </c>
      <c r="M131" s="12">
        <v>0</v>
      </c>
      <c r="N131" s="15">
        <f t="shared" si="13"/>
        <v>0</v>
      </c>
      <c r="O131" s="21">
        <f t="shared" si="14"/>
        <v>0</v>
      </c>
      <c r="P131" s="24">
        <v>21.32</v>
      </c>
      <c r="Q131" s="18">
        <f t="shared" si="12"/>
        <v>0</v>
      </c>
      <c r="R131" s="2">
        <v>1</v>
      </c>
      <c r="S131" s="2">
        <v>120</v>
      </c>
      <c r="T131" s="2" t="s">
        <v>4647</v>
      </c>
      <c r="U131" s="28" t="str">
        <f>IF(G131=0,"",_xlfn.MINIFS('PO Details'!$I:$I,'PO Details'!$D:$D,Planning!$B131,'PO Details'!$L:$L,Planning!$E131))</f>
        <v/>
      </c>
      <c r="V131" s="29" t="s">
        <v>4640</v>
      </c>
      <c r="W131" t="str">
        <f t="shared" si="15"/>
        <v>Max</v>
      </c>
      <c r="X131" s="2">
        <v>120</v>
      </c>
    </row>
    <row r="132" spans="1:24" x14ac:dyDescent="0.25">
      <c r="A132" s="11"/>
      <c r="B132" s="22" t="s">
        <v>2060</v>
      </c>
      <c r="C132" s="22"/>
      <c r="D132" s="22"/>
      <c r="E132" s="31" t="s">
        <v>861</v>
      </c>
      <c r="F132" s="12">
        <f>SUMIFS('Inventory Details'!$H:$H,'Inventory Details'!$B:$B,$B132,'Inventory Details'!$E:$E,$E132)</f>
        <v>0</v>
      </c>
      <c r="G132" s="12">
        <f>SUMIFS('PO Details'!$H:$H,'PO Details'!$D:$D,Planning!$B132,'PO Details'!$L:$L,$E132)</f>
        <v>0</v>
      </c>
      <c r="H132" s="12">
        <f>SUMIFS('SO Details'!$G:$G,'SO Details'!$D:$D,Planning!$B132,'SO Details'!$K:$K,$E132)</f>
        <v>2</v>
      </c>
      <c r="I132" s="20">
        <f>IF(COUNTIFS($C:$C,B132)&gt;1,SUMIFS('Sales Hx'!$Q:$Q,'Sales Hx'!$B:$B,_xlfn.XLOOKUP(B132,C:C,B:B),'Sales Hx'!$D:$D,Planning!$E132),SUMIFS('Sales Hx'!$Q:$Q,'Sales Hx'!$B:$B,Planning!$B132,'Sales Hx'!$D:$D,Planning!$E132))</f>
        <v>0</v>
      </c>
      <c r="J132" s="16">
        <f>IF(COUNTIFS($C:$C,B132)&gt;1,SUMIFS('Sales Hx'!$S:$S,'Sales Hx'!$B:$B,_xlfn.XLOOKUP(B132,C:C,B:B),'Sales Hx'!$D:$D,E132),SUMIFS('Sales Hx'!$S:$S,'Sales Hx'!$B:$B,$B132,'Sales Hx'!$D:$D,$E132))</f>
        <v>9.8684210526315791E-2</v>
      </c>
      <c r="K132" s="16">
        <f t="shared" si="16"/>
        <v>0</v>
      </c>
      <c r="L132" s="12">
        <f>IF(M132&lt;&gt;"",M132,IF(COUNTIFS($C:$C,B132)&gt;1,SUMIFS('Sales Hx'!V:V,'Sales Hx'!$B:$B,_xlfn.XLOOKUP(B132,C:C,B:B),'Sales Hx'!$D:$D,$E132),SUMIFS('Sales Hx'!V:V,'Sales Hx'!$B:$B,$B132,'Sales Hx'!$D:$D,$E132)))</f>
        <v>0</v>
      </c>
      <c r="M132" s="12">
        <v>0</v>
      </c>
      <c r="N132" s="15">
        <f t="shared" si="13"/>
        <v>9.8684210526315791E-2</v>
      </c>
      <c r="O132" s="21">
        <f t="shared" si="14"/>
        <v>14</v>
      </c>
      <c r="P132" s="24">
        <v>0</v>
      </c>
      <c r="Q132" s="18">
        <f t="shared" si="12"/>
        <v>0</v>
      </c>
      <c r="R132" s="2">
        <v>1</v>
      </c>
      <c r="S132" s="2">
        <v>120</v>
      </c>
      <c r="T132" s="2" t="s">
        <v>4647</v>
      </c>
      <c r="U132" s="28" t="str">
        <f>IF(G132=0,"",_xlfn.MINIFS('PO Details'!$I:$I,'PO Details'!$D:$D,Planning!$B132,'PO Details'!$L:$L,Planning!$E132))</f>
        <v/>
      </c>
      <c r="V132" s="29" t="s">
        <v>4640</v>
      </c>
      <c r="W132" t="str">
        <f t="shared" si="15"/>
        <v/>
      </c>
      <c r="X132" s="2">
        <v>120</v>
      </c>
    </row>
    <row r="133" spans="1:24" x14ac:dyDescent="0.25">
      <c r="A133" s="11"/>
      <c r="B133" s="22" t="s">
        <v>2060</v>
      </c>
      <c r="C133" s="22"/>
      <c r="D133" s="22"/>
      <c r="E133" s="31" t="s">
        <v>106</v>
      </c>
      <c r="F133" s="12">
        <f>SUMIFS('Inventory Details'!$H:$H,'Inventory Details'!$B:$B,$B133,'Inventory Details'!$E:$E,$E133)</f>
        <v>0</v>
      </c>
      <c r="G133" s="12">
        <f>SUMIFS('PO Details'!$H:$H,'PO Details'!$D:$D,Planning!$B133,'PO Details'!$L:$L,$E133)</f>
        <v>0</v>
      </c>
      <c r="H133" s="12">
        <f>SUMIFS('SO Details'!$G:$G,'SO Details'!$D:$D,Planning!$B133,'SO Details'!$K:$K,$E133)</f>
        <v>0</v>
      </c>
      <c r="I133" s="20">
        <f>IF(COUNTIFS($C:$C,B133)&gt;1,SUMIFS('Sales Hx'!$Q:$Q,'Sales Hx'!$B:$B,_xlfn.XLOOKUP(B133,C:C,B:B),'Sales Hx'!$D:$D,Planning!$E133),SUMIFS('Sales Hx'!$Q:$Q,'Sales Hx'!$B:$B,Planning!$B133,'Sales Hx'!$D:$D,Planning!$E133))</f>
        <v>1.4</v>
      </c>
      <c r="J133" s="16">
        <f>IF(COUNTIFS($C:$C,B133)&gt;1,SUMIFS('Sales Hx'!$S:$S,'Sales Hx'!$B:$B,_xlfn.XLOOKUP(B133,C:C,B:B),'Sales Hx'!$D:$D,E133),SUMIFS('Sales Hx'!$S:$S,'Sales Hx'!$B:$B,$B133,'Sales Hx'!$D:$D,$E133))</f>
        <v>8.8815789473684223E-2</v>
      </c>
      <c r="K133" s="16">
        <f t="shared" si="16"/>
        <v>0</v>
      </c>
      <c r="L133" s="12">
        <f>IF(M133&lt;&gt;"",M133,IF(COUNTIFS($C:$C,B133)&gt;1,SUMIFS('Sales Hx'!V:V,'Sales Hx'!$B:$B,_xlfn.XLOOKUP(B133,C:C,B:B),'Sales Hx'!$D:$D,$E133),SUMIFS('Sales Hx'!V:V,'Sales Hx'!$B:$B,$B133,'Sales Hx'!$D:$D,$E133)))</f>
        <v>0</v>
      </c>
      <c r="M133" s="12">
        <v>0</v>
      </c>
      <c r="N133" s="15">
        <f t="shared" si="13"/>
        <v>8.8815789473684223E-2</v>
      </c>
      <c r="O133" s="21">
        <f t="shared" si="14"/>
        <v>11</v>
      </c>
      <c r="P133" s="24">
        <v>0</v>
      </c>
      <c r="Q133" s="18">
        <f t="shared" si="12"/>
        <v>0</v>
      </c>
      <c r="R133" s="2">
        <v>1</v>
      </c>
      <c r="S133" s="2">
        <v>120</v>
      </c>
      <c r="T133" s="2" t="s">
        <v>4647</v>
      </c>
      <c r="U133" s="28" t="str">
        <f>IF(G133=0,"",_xlfn.MINIFS('PO Details'!$I:$I,'PO Details'!$D:$D,Planning!$B133,'PO Details'!$L:$L,Planning!$E133))</f>
        <v/>
      </c>
      <c r="V133" s="29" t="s">
        <v>4640</v>
      </c>
      <c r="W133" t="str">
        <f t="shared" si="15"/>
        <v>Max</v>
      </c>
      <c r="X133" s="2">
        <v>120</v>
      </c>
    </row>
    <row r="134" spans="1:24" x14ac:dyDescent="0.25">
      <c r="A134" s="11"/>
      <c r="B134" s="22" t="s">
        <v>4894</v>
      </c>
      <c r="C134" s="22"/>
      <c r="D134" s="22" t="s">
        <v>4895</v>
      </c>
      <c r="E134" s="31" t="s">
        <v>861</v>
      </c>
      <c r="F134" s="12">
        <f>SUMIFS('Inventory Details'!$H:$H,'Inventory Details'!$B:$B,$B134,'Inventory Details'!$E:$E,$E134)</f>
        <v>2</v>
      </c>
      <c r="G134" s="12">
        <f>SUMIFS('PO Details'!$H:$H,'PO Details'!$D:$D,Planning!$B134,'PO Details'!$L:$L,$E134)</f>
        <v>0</v>
      </c>
      <c r="H134" s="12">
        <f>SUMIFS('SO Details'!$G:$G,'SO Details'!$D:$D,Planning!$B134,'SO Details'!$K:$K,$E134)</f>
        <v>0</v>
      </c>
      <c r="I134" s="20">
        <f>IF(COUNTIFS($C:$C,B134)&gt;1,SUMIFS('Sales Hx'!$Q:$Q,'Sales Hx'!$B:$B,_xlfn.XLOOKUP(B134,C:C,B:B),'Sales Hx'!$D:$D,Planning!$E134),SUMIFS('Sales Hx'!$Q:$Q,'Sales Hx'!$B:$B,Planning!$B134,'Sales Hx'!$D:$D,Planning!$E134))</f>
        <v>0</v>
      </c>
      <c r="J134" s="16">
        <f>IF(COUNTIFS($C:$C,B134)&gt;1,SUMIFS('Sales Hx'!$S:$S,'Sales Hx'!$B:$B,_xlfn.XLOOKUP(B134,C:C,B:B),'Sales Hx'!$D:$D,E134),SUMIFS('Sales Hx'!$S:$S,'Sales Hx'!$B:$B,$B134,'Sales Hx'!$D:$D,$E134))</f>
        <v>0</v>
      </c>
      <c r="K134" s="16">
        <f t="shared" si="16"/>
        <v>0</v>
      </c>
      <c r="L134" s="12">
        <f>IF(M134&lt;&gt;"",M134,IF(COUNTIFS($C:$C,B134)&gt;1,SUMIFS('Sales Hx'!V:V,'Sales Hx'!$B:$B,_xlfn.XLOOKUP(B134,C:C,B:B),'Sales Hx'!$D:$D,$E134),SUMIFS('Sales Hx'!V:V,'Sales Hx'!$B:$B,$B134,'Sales Hx'!$D:$D,$E134)))</f>
        <v>0</v>
      </c>
      <c r="M134" s="12">
        <v>0</v>
      </c>
      <c r="N134" s="15">
        <f t="shared" si="13"/>
        <v>0</v>
      </c>
      <c r="O134" s="21">
        <f t="shared" si="14"/>
        <v>0</v>
      </c>
      <c r="P134" s="24">
        <v>46.75</v>
      </c>
      <c r="Q134" s="18">
        <f t="shared" si="12"/>
        <v>0</v>
      </c>
      <c r="R134" s="2">
        <v>1</v>
      </c>
      <c r="S134" s="2">
        <v>90</v>
      </c>
      <c r="T134" s="2" t="s">
        <v>4647</v>
      </c>
      <c r="U134" s="28" t="str">
        <f>IF(G134=0,"",_xlfn.MINIFS('PO Details'!$I:$I,'PO Details'!$D:$D,Planning!$B134,'PO Details'!$L:$L,Planning!$E134))</f>
        <v/>
      </c>
      <c r="V134" s="29" t="s">
        <v>4640</v>
      </c>
      <c r="W134" t="str">
        <f t="shared" si="15"/>
        <v>Max</v>
      </c>
      <c r="X134" s="2">
        <v>120</v>
      </c>
    </row>
    <row r="135" spans="1:24" x14ac:dyDescent="0.25">
      <c r="A135" s="11"/>
      <c r="B135" s="22" t="s">
        <v>4897</v>
      </c>
      <c r="C135" s="22"/>
      <c r="D135" s="22" t="s">
        <v>4898</v>
      </c>
      <c r="E135" s="31" t="s">
        <v>861</v>
      </c>
      <c r="F135" s="12">
        <f>SUMIFS('Inventory Details'!$H:$H,'Inventory Details'!$B:$B,$B135,'Inventory Details'!$E:$E,$E135)</f>
        <v>3</v>
      </c>
      <c r="G135" s="12">
        <f>SUMIFS('PO Details'!$H:$H,'PO Details'!$D:$D,Planning!$B135,'PO Details'!$L:$L,$E135)</f>
        <v>0</v>
      </c>
      <c r="H135" s="12">
        <f>SUMIFS('SO Details'!$G:$G,'SO Details'!$D:$D,Planning!$B135,'SO Details'!$K:$K,$E135)</f>
        <v>0</v>
      </c>
      <c r="I135" s="20">
        <f>IF(COUNTIFS($C:$C,B135)&gt;1,SUMIFS('Sales Hx'!$Q:$Q,'Sales Hx'!$B:$B,_xlfn.XLOOKUP(B135,C:C,B:B),'Sales Hx'!$D:$D,Planning!$E135),SUMIFS('Sales Hx'!$Q:$Q,'Sales Hx'!$B:$B,Planning!$B135,'Sales Hx'!$D:$D,Planning!$E135))</f>
        <v>0</v>
      </c>
      <c r="J135" s="16">
        <f>IF(COUNTIFS($C:$C,B135)&gt;1,SUMIFS('Sales Hx'!$S:$S,'Sales Hx'!$B:$B,_xlfn.XLOOKUP(B135,C:C,B:B),'Sales Hx'!$D:$D,E135),SUMIFS('Sales Hx'!$S:$S,'Sales Hx'!$B:$B,$B135,'Sales Hx'!$D:$D,$E135))</f>
        <v>0</v>
      </c>
      <c r="K135" s="16">
        <f t="shared" si="16"/>
        <v>0</v>
      </c>
      <c r="L135" s="12">
        <f>IF(M135&lt;&gt;"",M135,IF(COUNTIFS($C:$C,B135)&gt;1,SUMIFS('Sales Hx'!V:V,'Sales Hx'!$B:$B,_xlfn.XLOOKUP(B135,C:C,B:B),'Sales Hx'!$D:$D,$E135),SUMIFS('Sales Hx'!V:V,'Sales Hx'!$B:$B,$B135,'Sales Hx'!$D:$D,$E135)))</f>
        <v>0</v>
      </c>
      <c r="M135" s="12">
        <v>0</v>
      </c>
      <c r="N135" s="15">
        <f t="shared" si="13"/>
        <v>0</v>
      </c>
      <c r="O135" s="21">
        <f t="shared" si="14"/>
        <v>0</v>
      </c>
      <c r="P135" s="24">
        <v>46.75</v>
      </c>
      <c r="Q135" s="18">
        <f t="shared" si="12"/>
        <v>0</v>
      </c>
      <c r="R135" s="2">
        <v>1</v>
      </c>
      <c r="S135" s="2">
        <v>90</v>
      </c>
      <c r="T135" s="2" t="s">
        <v>4647</v>
      </c>
      <c r="U135" s="28" t="str">
        <f>IF(G135=0,"",_xlfn.MINIFS('PO Details'!$I:$I,'PO Details'!$D:$D,Planning!$B135,'PO Details'!$L:$L,Planning!$E135))</f>
        <v/>
      </c>
      <c r="V135" s="29" t="s">
        <v>4640</v>
      </c>
      <c r="W135" t="str">
        <f t="shared" si="15"/>
        <v>Max</v>
      </c>
      <c r="X135" s="2">
        <v>120</v>
      </c>
    </row>
    <row r="136" spans="1:24" x14ac:dyDescent="0.25">
      <c r="A136" s="11"/>
      <c r="B136" s="22" t="s">
        <v>4900</v>
      </c>
      <c r="C136" s="22"/>
      <c r="D136" s="22" t="s">
        <v>4901</v>
      </c>
      <c r="E136" s="31" t="s">
        <v>861</v>
      </c>
      <c r="F136" s="12">
        <f>SUMIFS('Inventory Details'!$H:$H,'Inventory Details'!$B:$B,$B136,'Inventory Details'!$E:$E,$E136)</f>
        <v>8</v>
      </c>
      <c r="G136" s="12">
        <f>SUMIFS('PO Details'!$H:$H,'PO Details'!$D:$D,Planning!$B136,'PO Details'!$L:$L,$E136)</f>
        <v>0</v>
      </c>
      <c r="H136" s="12">
        <f>SUMIFS('SO Details'!$G:$G,'SO Details'!$D:$D,Planning!$B136,'SO Details'!$K:$K,$E136)</f>
        <v>0</v>
      </c>
      <c r="I136" s="20">
        <f>IF(COUNTIFS($C:$C,B136)&gt;1,SUMIFS('Sales Hx'!$Q:$Q,'Sales Hx'!$B:$B,_xlfn.XLOOKUP(B136,C:C,B:B),'Sales Hx'!$D:$D,Planning!$E136),SUMIFS('Sales Hx'!$Q:$Q,'Sales Hx'!$B:$B,Planning!$B136,'Sales Hx'!$D:$D,Planning!$E136))</f>
        <v>0</v>
      </c>
      <c r="J136" s="16">
        <f>IF(COUNTIFS($C:$C,B136)&gt;1,SUMIFS('Sales Hx'!$S:$S,'Sales Hx'!$B:$B,_xlfn.XLOOKUP(B136,C:C,B:B),'Sales Hx'!$D:$D,E136),SUMIFS('Sales Hx'!$S:$S,'Sales Hx'!$B:$B,$B136,'Sales Hx'!$D:$D,$E136))</f>
        <v>0</v>
      </c>
      <c r="K136" s="16">
        <f t="shared" si="16"/>
        <v>0</v>
      </c>
      <c r="L136" s="12">
        <f>IF(M136&lt;&gt;"",M136,IF(COUNTIFS($C:$C,B136)&gt;1,SUMIFS('Sales Hx'!V:V,'Sales Hx'!$B:$B,_xlfn.XLOOKUP(B136,C:C,B:B),'Sales Hx'!$D:$D,$E136),SUMIFS('Sales Hx'!V:V,'Sales Hx'!$B:$B,$B136,'Sales Hx'!$D:$D,$E136)))</f>
        <v>0</v>
      </c>
      <c r="M136" s="12">
        <v>0</v>
      </c>
      <c r="N136" s="15">
        <f t="shared" si="13"/>
        <v>0</v>
      </c>
      <c r="O136" s="21">
        <f t="shared" si="14"/>
        <v>0</v>
      </c>
      <c r="P136" s="24">
        <v>46.75</v>
      </c>
      <c r="Q136" s="18">
        <f t="shared" si="12"/>
        <v>0</v>
      </c>
      <c r="R136" s="2">
        <v>1</v>
      </c>
      <c r="S136" s="2">
        <v>90</v>
      </c>
      <c r="T136" s="2" t="s">
        <v>4647</v>
      </c>
      <c r="U136" s="28" t="str">
        <f>IF(G136=0,"",_xlfn.MINIFS('PO Details'!$I:$I,'PO Details'!$D:$D,Planning!$B136,'PO Details'!$L:$L,Planning!$E136))</f>
        <v/>
      </c>
      <c r="V136" s="29" t="s">
        <v>4640</v>
      </c>
      <c r="W136" t="str">
        <f t="shared" si="15"/>
        <v>Max</v>
      </c>
      <c r="X136" s="2">
        <v>120</v>
      </c>
    </row>
    <row r="137" spans="1:24" x14ac:dyDescent="0.25">
      <c r="A137" s="11"/>
      <c r="B137" s="22" t="s">
        <v>4903</v>
      </c>
      <c r="C137" s="22"/>
      <c r="D137" s="22" t="s">
        <v>4904</v>
      </c>
      <c r="E137" s="31" t="s">
        <v>861</v>
      </c>
      <c r="F137" s="12">
        <f>SUMIFS('Inventory Details'!$H:$H,'Inventory Details'!$B:$B,$B137,'Inventory Details'!$E:$E,$E137)</f>
        <v>2</v>
      </c>
      <c r="G137" s="12">
        <f>SUMIFS('PO Details'!$H:$H,'PO Details'!$D:$D,Planning!$B137,'PO Details'!$L:$L,$E137)</f>
        <v>0</v>
      </c>
      <c r="H137" s="12">
        <f>SUMIFS('SO Details'!$G:$G,'SO Details'!$D:$D,Planning!$B137,'SO Details'!$K:$K,$E137)</f>
        <v>0</v>
      </c>
      <c r="I137" s="20">
        <f>IF(COUNTIFS($C:$C,B137)&gt;1,SUMIFS('Sales Hx'!$Q:$Q,'Sales Hx'!$B:$B,_xlfn.XLOOKUP(B137,C:C,B:B),'Sales Hx'!$D:$D,Planning!$E137),SUMIFS('Sales Hx'!$Q:$Q,'Sales Hx'!$B:$B,Planning!$B137,'Sales Hx'!$D:$D,Planning!$E137))</f>
        <v>0</v>
      </c>
      <c r="J137" s="16">
        <f>IF(COUNTIFS($C:$C,B137)&gt;1,SUMIFS('Sales Hx'!$S:$S,'Sales Hx'!$B:$B,_xlfn.XLOOKUP(B137,C:C,B:B),'Sales Hx'!$D:$D,E137),SUMIFS('Sales Hx'!$S:$S,'Sales Hx'!$B:$B,$B137,'Sales Hx'!$D:$D,$E137))</f>
        <v>0</v>
      </c>
      <c r="K137" s="16">
        <f t="shared" si="16"/>
        <v>0</v>
      </c>
      <c r="L137" s="12">
        <f>IF(M137&lt;&gt;"",M137,IF(COUNTIFS($C:$C,B137)&gt;1,SUMIFS('Sales Hx'!V:V,'Sales Hx'!$B:$B,_xlfn.XLOOKUP(B137,C:C,B:B),'Sales Hx'!$D:$D,$E137),SUMIFS('Sales Hx'!V:V,'Sales Hx'!$B:$B,$B137,'Sales Hx'!$D:$D,$E137)))</f>
        <v>0</v>
      </c>
      <c r="M137" s="12">
        <v>0</v>
      </c>
      <c r="N137" s="15">
        <f t="shared" si="13"/>
        <v>0</v>
      </c>
      <c r="O137" s="21">
        <f t="shared" si="14"/>
        <v>0</v>
      </c>
      <c r="P137" s="24">
        <v>46.75</v>
      </c>
      <c r="Q137" s="18">
        <f t="shared" si="12"/>
        <v>0</v>
      </c>
      <c r="R137" s="2">
        <v>1</v>
      </c>
      <c r="S137" s="2">
        <v>90</v>
      </c>
      <c r="T137" s="2" t="s">
        <v>4647</v>
      </c>
      <c r="U137" s="28" t="str">
        <f>IF(G137=0,"",_xlfn.MINIFS('PO Details'!$I:$I,'PO Details'!$D:$D,Planning!$B137,'PO Details'!$L:$L,Planning!$E137))</f>
        <v/>
      </c>
      <c r="V137" s="29" t="s">
        <v>4640</v>
      </c>
      <c r="W137" t="str">
        <f t="shared" si="15"/>
        <v>Max</v>
      </c>
      <c r="X137" s="2">
        <v>120</v>
      </c>
    </row>
    <row r="138" spans="1:24" x14ac:dyDescent="0.25">
      <c r="A138" s="11"/>
      <c r="B138" s="22" t="s">
        <v>729</v>
      </c>
      <c r="C138" s="22"/>
      <c r="D138" s="22" t="s">
        <v>730</v>
      </c>
      <c r="E138" s="31" t="s">
        <v>113</v>
      </c>
      <c r="F138" s="12">
        <f>SUMIFS('Inventory Details'!$H:$H,'Inventory Details'!$B:$B,$B138,'Inventory Details'!$E:$E,$E138)</f>
        <v>2</v>
      </c>
      <c r="G138" s="12">
        <f>SUMIFS('PO Details'!$H:$H,'PO Details'!$D:$D,Planning!$B138,'PO Details'!$L:$L,$E138)</f>
        <v>0</v>
      </c>
      <c r="H138" s="12">
        <f>SUMIFS('SO Details'!$G:$G,'SO Details'!$D:$D,Planning!$B138,'SO Details'!$K:$K,$E138)</f>
        <v>0</v>
      </c>
      <c r="I138" s="20">
        <f>IF(COUNTIFS($C:$C,B138)&gt;1,SUMIFS('Sales Hx'!$Q:$Q,'Sales Hx'!$B:$B,_xlfn.XLOOKUP(B138,C:C,B:B),'Sales Hx'!$D:$D,Planning!$E138),SUMIFS('Sales Hx'!$Q:$Q,'Sales Hx'!$B:$B,Planning!$B138,'Sales Hx'!$D:$D,Planning!$E138))</f>
        <v>0</v>
      </c>
      <c r="J138" s="16">
        <f>IF(COUNTIFS($C:$C,B138)&gt;1,SUMIFS('Sales Hx'!$S:$S,'Sales Hx'!$B:$B,_xlfn.XLOOKUP(B138,C:C,B:B),'Sales Hx'!$D:$D,E138),SUMIFS('Sales Hx'!$S:$S,'Sales Hx'!$B:$B,$B138,'Sales Hx'!$D:$D,$E138))</f>
        <v>0</v>
      </c>
      <c r="K138" s="16">
        <f t="shared" si="16"/>
        <v>0</v>
      </c>
      <c r="L138" s="12">
        <f>IF(M138&lt;&gt;"",M138,IF(COUNTIFS($C:$C,B138)&gt;1,SUMIFS('Sales Hx'!V:V,'Sales Hx'!$B:$B,_xlfn.XLOOKUP(B138,C:C,B:B),'Sales Hx'!$D:$D,$E138),SUMIFS('Sales Hx'!V:V,'Sales Hx'!$B:$B,$B138,'Sales Hx'!$D:$D,$E138)))</f>
        <v>0</v>
      </c>
      <c r="M138" s="12">
        <v>0</v>
      </c>
      <c r="N138" s="15">
        <f t="shared" si="13"/>
        <v>0</v>
      </c>
      <c r="O138" s="21">
        <f t="shared" si="14"/>
        <v>0</v>
      </c>
      <c r="P138" s="24">
        <v>227.39</v>
      </c>
      <c r="Q138" s="18">
        <f t="shared" si="12"/>
        <v>0</v>
      </c>
      <c r="R138" s="2">
        <v>1</v>
      </c>
      <c r="S138" s="2">
        <v>120</v>
      </c>
      <c r="T138" s="2" t="s">
        <v>4647</v>
      </c>
      <c r="U138" s="28" t="str">
        <f>IF(G138=0,"",_xlfn.MINIFS('PO Details'!$I:$I,'PO Details'!$D:$D,Planning!$B138,'PO Details'!$L:$L,Planning!$E138))</f>
        <v/>
      </c>
      <c r="V138" s="29" t="s">
        <v>4640</v>
      </c>
      <c r="W138" t="str">
        <f t="shared" si="15"/>
        <v>Max</v>
      </c>
      <c r="X138" s="2">
        <v>120</v>
      </c>
    </row>
    <row r="139" spans="1:24" x14ac:dyDescent="0.25">
      <c r="A139" s="11"/>
      <c r="B139" s="22" t="s">
        <v>732</v>
      </c>
      <c r="C139" s="22"/>
      <c r="D139" s="22" t="s">
        <v>733</v>
      </c>
      <c r="E139" s="31" t="s">
        <v>113</v>
      </c>
      <c r="F139" s="12">
        <f>SUMIFS('Inventory Details'!$H:$H,'Inventory Details'!$B:$B,$B139,'Inventory Details'!$E:$E,$E139)</f>
        <v>24</v>
      </c>
      <c r="G139" s="12">
        <f>SUMIFS('PO Details'!$H:$H,'PO Details'!$D:$D,Planning!$B139,'PO Details'!$L:$L,$E139)</f>
        <v>0</v>
      </c>
      <c r="H139" s="12">
        <f>SUMIFS('SO Details'!$G:$G,'SO Details'!$D:$D,Planning!$B139,'SO Details'!$K:$K,$E139)</f>
        <v>0</v>
      </c>
      <c r="I139" s="20">
        <f>IF(COUNTIFS($C:$C,B139)&gt;1,SUMIFS('Sales Hx'!$Q:$Q,'Sales Hx'!$B:$B,_xlfn.XLOOKUP(B139,C:C,B:B),'Sales Hx'!$D:$D,Planning!$E139),SUMIFS('Sales Hx'!$Q:$Q,'Sales Hx'!$B:$B,Planning!$B139,'Sales Hx'!$D:$D,Planning!$E139))</f>
        <v>0</v>
      </c>
      <c r="J139" s="16">
        <f>IF(COUNTIFS($C:$C,B139)&gt;1,SUMIFS('Sales Hx'!$S:$S,'Sales Hx'!$B:$B,_xlfn.XLOOKUP(B139,C:C,B:B),'Sales Hx'!$D:$D,E139),SUMIFS('Sales Hx'!$S:$S,'Sales Hx'!$B:$B,$B139,'Sales Hx'!$D:$D,$E139))</f>
        <v>0</v>
      </c>
      <c r="K139" s="16">
        <f t="shared" si="16"/>
        <v>0</v>
      </c>
      <c r="L139" s="12">
        <f>IF(M139&lt;&gt;"",M139,IF(COUNTIFS($C:$C,B139)&gt;1,SUMIFS('Sales Hx'!V:V,'Sales Hx'!$B:$B,_xlfn.XLOOKUP(B139,C:C,B:B),'Sales Hx'!$D:$D,$E139),SUMIFS('Sales Hx'!V:V,'Sales Hx'!$B:$B,$B139,'Sales Hx'!$D:$D,$E139)))</f>
        <v>0</v>
      </c>
      <c r="M139" s="12">
        <v>0</v>
      </c>
      <c r="N139" s="15">
        <f t="shared" si="13"/>
        <v>0</v>
      </c>
      <c r="O139" s="21">
        <f t="shared" si="14"/>
        <v>0</v>
      </c>
      <c r="P139" s="24">
        <v>1.82</v>
      </c>
      <c r="Q139" s="18">
        <f t="shared" si="12"/>
        <v>0</v>
      </c>
      <c r="R139" s="2">
        <v>1</v>
      </c>
      <c r="S139" s="2">
        <v>120</v>
      </c>
      <c r="T139" s="2" t="s">
        <v>4647</v>
      </c>
      <c r="U139" s="28" t="str">
        <f>IF(G139=0,"",_xlfn.MINIFS('PO Details'!$I:$I,'PO Details'!$D:$D,Planning!$B139,'PO Details'!$L:$L,Planning!$E139))</f>
        <v/>
      </c>
      <c r="V139" s="29" t="s">
        <v>4640</v>
      </c>
      <c r="W139" t="str">
        <f t="shared" si="15"/>
        <v>Max</v>
      </c>
      <c r="X139" s="2">
        <v>120</v>
      </c>
    </row>
    <row r="140" spans="1:24" x14ac:dyDescent="0.25">
      <c r="A140" s="11"/>
      <c r="B140" s="22" t="s">
        <v>734</v>
      </c>
      <c r="C140" s="22"/>
      <c r="D140" s="22" t="s">
        <v>735</v>
      </c>
      <c r="E140" s="31" t="s">
        <v>113</v>
      </c>
      <c r="F140" s="12">
        <f>SUMIFS('Inventory Details'!$H:$H,'Inventory Details'!$B:$B,$B140,'Inventory Details'!$E:$E,$E140)</f>
        <v>88</v>
      </c>
      <c r="G140" s="12">
        <f>SUMIFS('PO Details'!$H:$H,'PO Details'!$D:$D,Planning!$B140,'PO Details'!$L:$L,$E140)</f>
        <v>0</v>
      </c>
      <c r="H140" s="12">
        <f>SUMIFS('SO Details'!$G:$G,'SO Details'!$D:$D,Planning!$B140,'SO Details'!$K:$K,$E140)</f>
        <v>0</v>
      </c>
      <c r="I140" s="20">
        <f>IF(COUNTIFS($C:$C,B140)&gt;1,SUMIFS('Sales Hx'!$Q:$Q,'Sales Hx'!$B:$B,_xlfn.XLOOKUP(B140,C:C,B:B),'Sales Hx'!$D:$D,Planning!$E140),SUMIFS('Sales Hx'!$Q:$Q,'Sales Hx'!$B:$B,Planning!$B140,'Sales Hx'!$D:$D,Planning!$E140))</f>
        <v>0</v>
      </c>
      <c r="J140" s="16">
        <f>IF(COUNTIFS($C:$C,B140)&gt;1,SUMIFS('Sales Hx'!$S:$S,'Sales Hx'!$B:$B,_xlfn.XLOOKUP(B140,C:C,B:B),'Sales Hx'!$D:$D,E140),SUMIFS('Sales Hx'!$S:$S,'Sales Hx'!$B:$B,$B140,'Sales Hx'!$D:$D,$E140))</f>
        <v>0</v>
      </c>
      <c r="K140" s="16">
        <f t="shared" si="16"/>
        <v>0</v>
      </c>
      <c r="L140" s="12">
        <f>IF(M140&lt;&gt;"",M140,IF(COUNTIFS($C:$C,B140)&gt;1,SUMIFS('Sales Hx'!V:V,'Sales Hx'!$B:$B,_xlfn.XLOOKUP(B140,C:C,B:B),'Sales Hx'!$D:$D,$E140),SUMIFS('Sales Hx'!V:V,'Sales Hx'!$B:$B,$B140,'Sales Hx'!$D:$D,$E140)))</f>
        <v>0</v>
      </c>
      <c r="M140" s="12">
        <v>0</v>
      </c>
      <c r="N140" s="15">
        <f t="shared" si="13"/>
        <v>0</v>
      </c>
      <c r="O140" s="21">
        <f t="shared" si="14"/>
        <v>0</v>
      </c>
      <c r="P140" s="24">
        <v>1.82</v>
      </c>
      <c r="Q140" s="18">
        <f t="shared" si="12"/>
        <v>0</v>
      </c>
      <c r="R140" s="2">
        <v>1</v>
      </c>
      <c r="S140" s="2">
        <v>120</v>
      </c>
      <c r="T140" s="2" t="s">
        <v>4647</v>
      </c>
      <c r="U140" s="28" t="str">
        <f>IF(G140=0,"",_xlfn.MINIFS('PO Details'!$I:$I,'PO Details'!$D:$D,Planning!$B140,'PO Details'!$L:$L,Planning!$E140))</f>
        <v/>
      </c>
      <c r="V140" s="29" t="s">
        <v>4640</v>
      </c>
      <c r="W140" t="str">
        <f t="shared" si="15"/>
        <v>Max</v>
      </c>
      <c r="X140" s="2">
        <v>120</v>
      </c>
    </row>
    <row r="141" spans="1:24" x14ac:dyDescent="0.25">
      <c r="A141" s="11"/>
      <c r="B141" s="22" t="s">
        <v>4906</v>
      </c>
      <c r="C141" s="22"/>
      <c r="D141" s="22" t="s">
        <v>4907</v>
      </c>
      <c r="E141" s="31" t="s">
        <v>861</v>
      </c>
      <c r="F141" s="12">
        <f>SUMIFS('Inventory Details'!$H:$H,'Inventory Details'!$B:$B,$B141,'Inventory Details'!$E:$E,$E141)</f>
        <v>2</v>
      </c>
      <c r="G141" s="12">
        <f>SUMIFS('PO Details'!$H:$H,'PO Details'!$D:$D,Planning!$B141,'PO Details'!$L:$L,$E141)</f>
        <v>0</v>
      </c>
      <c r="H141" s="12">
        <f>SUMIFS('SO Details'!$G:$G,'SO Details'!$D:$D,Planning!$B141,'SO Details'!$K:$K,$E141)</f>
        <v>0</v>
      </c>
      <c r="I141" s="20">
        <f>IF(COUNTIFS($C:$C,B141)&gt;1,SUMIFS('Sales Hx'!$Q:$Q,'Sales Hx'!$B:$B,_xlfn.XLOOKUP(B141,C:C,B:B),'Sales Hx'!$D:$D,Planning!$E141),SUMIFS('Sales Hx'!$Q:$Q,'Sales Hx'!$B:$B,Planning!$B141,'Sales Hx'!$D:$D,Planning!$E141))</f>
        <v>0</v>
      </c>
      <c r="J141" s="16">
        <f>IF(COUNTIFS($C:$C,B141)&gt;1,SUMIFS('Sales Hx'!$S:$S,'Sales Hx'!$B:$B,_xlfn.XLOOKUP(B141,C:C,B:B),'Sales Hx'!$D:$D,E141),SUMIFS('Sales Hx'!$S:$S,'Sales Hx'!$B:$B,$B141,'Sales Hx'!$D:$D,$E141))</f>
        <v>0</v>
      </c>
      <c r="K141" s="16">
        <f t="shared" si="16"/>
        <v>0</v>
      </c>
      <c r="L141" s="12">
        <f>IF(M141&lt;&gt;"",M141,IF(COUNTIFS($C:$C,B141)&gt;1,SUMIFS('Sales Hx'!V:V,'Sales Hx'!$B:$B,_xlfn.XLOOKUP(B141,C:C,B:B),'Sales Hx'!$D:$D,$E141),SUMIFS('Sales Hx'!V:V,'Sales Hx'!$B:$B,$B141,'Sales Hx'!$D:$D,$E141)))</f>
        <v>0</v>
      </c>
      <c r="M141" s="12">
        <v>0</v>
      </c>
      <c r="N141" s="15">
        <f t="shared" si="13"/>
        <v>0</v>
      </c>
      <c r="O141" s="21">
        <f t="shared" si="14"/>
        <v>0</v>
      </c>
      <c r="P141" s="24">
        <v>46.75</v>
      </c>
      <c r="Q141" s="18">
        <f t="shared" si="12"/>
        <v>0</v>
      </c>
      <c r="R141" s="2">
        <v>1</v>
      </c>
      <c r="S141" s="2">
        <v>90</v>
      </c>
      <c r="T141" s="2" t="s">
        <v>4647</v>
      </c>
      <c r="U141" s="28" t="str">
        <f>IF(G141=0,"",_xlfn.MINIFS('PO Details'!$I:$I,'PO Details'!$D:$D,Planning!$B141,'PO Details'!$L:$L,Planning!$E141))</f>
        <v/>
      </c>
      <c r="V141" s="29" t="s">
        <v>4640</v>
      </c>
      <c r="W141" t="str">
        <f t="shared" si="15"/>
        <v>Max</v>
      </c>
      <c r="X141" s="2">
        <v>120</v>
      </c>
    </row>
    <row r="142" spans="1:24" x14ac:dyDescent="0.25">
      <c r="A142" s="11"/>
      <c r="B142" s="22" t="s">
        <v>4909</v>
      </c>
      <c r="C142" s="22"/>
      <c r="D142" s="22" t="s">
        <v>4910</v>
      </c>
      <c r="E142" s="31" t="s">
        <v>861</v>
      </c>
      <c r="F142" s="12">
        <f>SUMIFS('Inventory Details'!$H:$H,'Inventory Details'!$B:$B,$B142,'Inventory Details'!$E:$E,$E142)</f>
        <v>3</v>
      </c>
      <c r="G142" s="12">
        <f>SUMIFS('PO Details'!$H:$H,'PO Details'!$D:$D,Planning!$B142,'PO Details'!$L:$L,$E142)</f>
        <v>0</v>
      </c>
      <c r="H142" s="12">
        <f>SUMIFS('SO Details'!$G:$G,'SO Details'!$D:$D,Planning!$B142,'SO Details'!$K:$K,$E142)</f>
        <v>0</v>
      </c>
      <c r="I142" s="20">
        <f>IF(COUNTIFS($C:$C,B142)&gt;1,SUMIFS('Sales Hx'!$Q:$Q,'Sales Hx'!$B:$B,_xlfn.XLOOKUP(B142,C:C,B:B),'Sales Hx'!$D:$D,Planning!$E142),SUMIFS('Sales Hx'!$Q:$Q,'Sales Hx'!$B:$B,Planning!$B142,'Sales Hx'!$D:$D,Planning!$E142))</f>
        <v>0</v>
      </c>
      <c r="J142" s="16">
        <f>IF(COUNTIFS($C:$C,B142)&gt;1,SUMIFS('Sales Hx'!$S:$S,'Sales Hx'!$B:$B,_xlfn.XLOOKUP(B142,C:C,B:B),'Sales Hx'!$D:$D,E142),SUMIFS('Sales Hx'!$S:$S,'Sales Hx'!$B:$B,$B142,'Sales Hx'!$D:$D,$E142))</f>
        <v>0</v>
      </c>
      <c r="K142" s="16">
        <f t="shared" si="16"/>
        <v>0</v>
      </c>
      <c r="L142" s="12">
        <f>IF(M142&lt;&gt;"",M142,IF(COUNTIFS($C:$C,B142)&gt;1,SUMIFS('Sales Hx'!V:V,'Sales Hx'!$B:$B,_xlfn.XLOOKUP(B142,C:C,B:B),'Sales Hx'!$D:$D,$E142),SUMIFS('Sales Hx'!V:V,'Sales Hx'!$B:$B,$B142,'Sales Hx'!$D:$D,$E142)))</f>
        <v>0</v>
      </c>
      <c r="M142" s="12">
        <v>0</v>
      </c>
      <c r="N142" s="15">
        <f t="shared" si="13"/>
        <v>0</v>
      </c>
      <c r="O142" s="21">
        <f t="shared" si="14"/>
        <v>0</v>
      </c>
      <c r="P142" s="24">
        <v>46.75</v>
      </c>
      <c r="Q142" s="18">
        <f t="shared" si="12"/>
        <v>0</v>
      </c>
      <c r="R142" s="2">
        <v>1</v>
      </c>
      <c r="S142" s="2">
        <v>90</v>
      </c>
      <c r="T142" s="2" t="s">
        <v>4647</v>
      </c>
      <c r="U142" s="28" t="str">
        <f>IF(G142=0,"",_xlfn.MINIFS('PO Details'!$I:$I,'PO Details'!$D:$D,Planning!$B142,'PO Details'!$L:$L,Planning!$E142))</f>
        <v/>
      </c>
      <c r="V142" s="29" t="s">
        <v>4640</v>
      </c>
      <c r="W142" t="str">
        <f t="shared" si="15"/>
        <v>Max</v>
      </c>
      <c r="X142" s="2">
        <v>120</v>
      </c>
    </row>
    <row r="143" spans="1:24" x14ac:dyDescent="0.25">
      <c r="A143" s="11"/>
      <c r="B143" s="22" t="s">
        <v>4912</v>
      </c>
      <c r="C143" s="22"/>
      <c r="D143" s="22" t="s">
        <v>4913</v>
      </c>
      <c r="E143" s="31" t="s">
        <v>861</v>
      </c>
      <c r="F143" s="12">
        <f>SUMIFS('Inventory Details'!$H:$H,'Inventory Details'!$B:$B,$B143,'Inventory Details'!$E:$E,$E143)</f>
        <v>3</v>
      </c>
      <c r="G143" s="12">
        <f>SUMIFS('PO Details'!$H:$H,'PO Details'!$D:$D,Planning!$B143,'PO Details'!$L:$L,$E143)</f>
        <v>0</v>
      </c>
      <c r="H143" s="12">
        <f>SUMIFS('SO Details'!$G:$G,'SO Details'!$D:$D,Planning!$B143,'SO Details'!$K:$K,$E143)</f>
        <v>0</v>
      </c>
      <c r="I143" s="20">
        <f>IF(COUNTIFS($C:$C,B143)&gt;1,SUMIFS('Sales Hx'!$Q:$Q,'Sales Hx'!$B:$B,_xlfn.XLOOKUP(B143,C:C,B:B),'Sales Hx'!$D:$D,Planning!$E143),SUMIFS('Sales Hx'!$Q:$Q,'Sales Hx'!$B:$B,Planning!$B143,'Sales Hx'!$D:$D,Planning!$E143))</f>
        <v>0</v>
      </c>
      <c r="J143" s="16">
        <f>IF(COUNTIFS($C:$C,B143)&gt;1,SUMIFS('Sales Hx'!$S:$S,'Sales Hx'!$B:$B,_xlfn.XLOOKUP(B143,C:C,B:B),'Sales Hx'!$D:$D,E143),SUMIFS('Sales Hx'!$S:$S,'Sales Hx'!$B:$B,$B143,'Sales Hx'!$D:$D,$E143))</f>
        <v>0</v>
      </c>
      <c r="K143" s="16">
        <f t="shared" si="16"/>
        <v>0</v>
      </c>
      <c r="L143" s="12">
        <f>IF(M143&lt;&gt;"",M143,IF(COUNTIFS($C:$C,B143)&gt;1,SUMIFS('Sales Hx'!V:V,'Sales Hx'!$B:$B,_xlfn.XLOOKUP(B143,C:C,B:B),'Sales Hx'!$D:$D,$E143),SUMIFS('Sales Hx'!V:V,'Sales Hx'!$B:$B,$B143,'Sales Hx'!$D:$D,$E143)))</f>
        <v>0</v>
      </c>
      <c r="M143" s="12">
        <v>0</v>
      </c>
      <c r="N143" s="15">
        <f t="shared" si="13"/>
        <v>0</v>
      </c>
      <c r="O143" s="21">
        <f t="shared" si="14"/>
        <v>0</v>
      </c>
      <c r="P143" s="24">
        <v>46.75</v>
      </c>
      <c r="Q143" s="18">
        <f t="shared" si="12"/>
        <v>0</v>
      </c>
      <c r="R143" s="2">
        <v>1</v>
      </c>
      <c r="S143" s="2">
        <v>90</v>
      </c>
      <c r="T143" s="2" t="s">
        <v>4647</v>
      </c>
      <c r="U143" s="28" t="str">
        <f>IF(G143=0,"",_xlfn.MINIFS('PO Details'!$I:$I,'PO Details'!$D:$D,Planning!$B143,'PO Details'!$L:$L,Planning!$E143))</f>
        <v/>
      </c>
      <c r="V143" s="29" t="s">
        <v>4640</v>
      </c>
      <c r="W143" t="str">
        <f t="shared" si="15"/>
        <v>Max</v>
      </c>
      <c r="X143" s="2">
        <v>120</v>
      </c>
    </row>
    <row r="144" spans="1:24" x14ac:dyDescent="0.25">
      <c r="A144" s="11"/>
      <c r="B144" s="22" t="s">
        <v>4915</v>
      </c>
      <c r="C144" s="22"/>
      <c r="D144" s="22" t="s">
        <v>4916</v>
      </c>
      <c r="E144" s="31" t="s">
        <v>861</v>
      </c>
      <c r="F144" s="12">
        <f>SUMIFS('Inventory Details'!$H:$H,'Inventory Details'!$B:$B,$B144,'Inventory Details'!$E:$E,$E144)</f>
        <v>2</v>
      </c>
      <c r="G144" s="12">
        <f>SUMIFS('PO Details'!$H:$H,'PO Details'!$D:$D,Planning!$B144,'PO Details'!$L:$L,$E144)</f>
        <v>0</v>
      </c>
      <c r="H144" s="12">
        <f>SUMIFS('SO Details'!$G:$G,'SO Details'!$D:$D,Planning!$B144,'SO Details'!$K:$K,$E144)</f>
        <v>0</v>
      </c>
      <c r="I144" s="20">
        <f>IF(COUNTIFS($C:$C,B144)&gt;1,SUMIFS('Sales Hx'!$Q:$Q,'Sales Hx'!$B:$B,_xlfn.XLOOKUP(B144,C:C,B:B),'Sales Hx'!$D:$D,Planning!$E144),SUMIFS('Sales Hx'!$Q:$Q,'Sales Hx'!$B:$B,Planning!$B144,'Sales Hx'!$D:$D,Planning!$E144))</f>
        <v>0</v>
      </c>
      <c r="J144" s="16">
        <f>IF(COUNTIFS($C:$C,B144)&gt;1,SUMIFS('Sales Hx'!$S:$S,'Sales Hx'!$B:$B,_xlfn.XLOOKUP(B144,C:C,B:B),'Sales Hx'!$D:$D,E144),SUMIFS('Sales Hx'!$S:$S,'Sales Hx'!$B:$B,$B144,'Sales Hx'!$D:$D,$E144))</f>
        <v>0</v>
      </c>
      <c r="K144" s="16">
        <f t="shared" si="16"/>
        <v>0</v>
      </c>
      <c r="L144" s="12">
        <f>IF(M144&lt;&gt;"",M144,IF(COUNTIFS($C:$C,B144)&gt;1,SUMIFS('Sales Hx'!V:V,'Sales Hx'!$B:$B,_xlfn.XLOOKUP(B144,C:C,B:B),'Sales Hx'!$D:$D,$E144),SUMIFS('Sales Hx'!V:V,'Sales Hx'!$B:$B,$B144,'Sales Hx'!$D:$D,$E144)))</f>
        <v>0</v>
      </c>
      <c r="M144" s="12">
        <v>0</v>
      </c>
      <c r="N144" s="15">
        <f t="shared" si="13"/>
        <v>0</v>
      </c>
      <c r="O144" s="21">
        <f t="shared" si="14"/>
        <v>0</v>
      </c>
      <c r="P144" s="24">
        <v>46.75</v>
      </c>
      <c r="Q144" s="18">
        <f t="shared" si="12"/>
        <v>0</v>
      </c>
      <c r="R144" s="2">
        <v>1</v>
      </c>
      <c r="S144" s="2">
        <v>90</v>
      </c>
      <c r="T144" s="2" t="s">
        <v>4647</v>
      </c>
      <c r="U144" s="28" t="str">
        <f>IF(G144=0,"",_xlfn.MINIFS('PO Details'!$I:$I,'PO Details'!$D:$D,Planning!$B144,'PO Details'!$L:$L,Planning!$E144))</f>
        <v/>
      </c>
      <c r="V144" s="29" t="s">
        <v>4640</v>
      </c>
      <c r="W144" t="str">
        <f t="shared" si="15"/>
        <v>Max</v>
      </c>
      <c r="X144" s="2">
        <v>120</v>
      </c>
    </row>
    <row r="145" spans="1:24" x14ac:dyDescent="0.25">
      <c r="A145" s="11"/>
      <c r="B145" s="22" t="s">
        <v>736</v>
      </c>
      <c r="C145" s="22"/>
      <c r="D145" s="22" t="s">
        <v>737</v>
      </c>
      <c r="E145" s="31" t="s">
        <v>113</v>
      </c>
      <c r="F145" s="12">
        <f>SUMIFS('Inventory Details'!$H:$H,'Inventory Details'!$B:$B,$B145,'Inventory Details'!$E:$E,$E145)</f>
        <v>15</v>
      </c>
      <c r="G145" s="12">
        <f>SUMIFS('PO Details'!$H:$H,'PO Details'!$D:$D,Planning!$B145,'PO Details'!$L:$L,$E145)</f>
        <v>0</v>
      </c>
      <c r="H145" s="12">
        <f>SUMIFS('SO Details'!$G:$G,'SO Details'!$D:$D,Planning!$B145,'SO Details'!$K:$K,$E145)</f>
        <v>0</v>
      </c>
      <c r="I145" s="20">
        <f>IF(COUNTIFS($C:$C,B145)&gt;1,SUMIFS('Sales Hx'!$Q:$Q,'Sales Hx'!$B:$B,_xlfn.XLOOKUP(B145,C:C,B:B),'Sales Hx'!$D:$D,Planning!$E145),SUMIFS('Sales Hx'!$Q:$Q,'Sales Hx'!$B:$B,Planning!$B145,'Sales Hx'!$D:$D,Planning!$E145))</f>
        <v>0</v>
      </c>
      <c r="J145" s="16">
        <f>IF(COUNTIFS($C:$C,B145)&gt;1,SUMIFS('Sales Hx'!$S:$S,'Sales Hx'!$B:$B,_xlfn.XLOOKUP(B145,C:C,B:B),'Sales Hx'!$D:$D,E145),SUMIFS('Sales Hx'!$S:$S,'Sales Hx'!$B:$B,$B145,'Sales Hx'!$D:$D,$E145))</f>
        <v>0</v>
      </c>
      <c r="K145" s="16">
        <f t="shared" si="16"/>
        <v>0</v>
      </c>
      <c r="L145" s="12">
        <f>IF(M145&lt;&gt;"",M145,IF(COUNTIFS($C:$C,B145)&gt;1,SUMIFS('Sales Hx'!V:V,'Sales Hx'!$B:$B,_xlfn.XLOOKUP(B145,C:C,B:B),'Sales Hx'!$D:$D,$E145),SUMIFS('Sales Hx'!V:V,'Sales Hx'!$B:$B,$B145,'Sales Hx'!$D:$D,$E145)))</f>
        <v>0</v>
      </c>
      <c r="M145" s="12">
        <v>0</v>
      </c>
      <c r="N145" s="15">
        <f t="shared" si="13"/>
        <v>0</v>
      </c>
      <c r="O145" s="21">
        <f t="shared" si="14"/>
        <v>0</v>
      </c>
      <c r="P145" s="24">
        <v>28.42</v>
      </c>
      <c r="Q145" s="18">
        <f t="shared" si="12"/>
        <v>0</v>
      </c>
      <c r="R145" s="2">
        <v>1</v>
      </c>
      <c r="S145" s="2">
        <v>120</v>
      </c>
      <c r="T145" s="2" t="s">
        <v>4647</v>
      </c>
      <c r="U145" s="28" t="str">
        <f>IF(G145=0,"",_xlfn.MINIFS('PO Details'!$I:$I,'PO Details'!$D:$D,Planning!$B145,'PO Details'!$L:$L,Planning!$E145))</f>
        <v/>
      </c>
      <c r="V145" s="29" t="s">
        <v>4640</v>
      </c>
      <c r="W145" t="str">
        <f t="shared" si="15"/>
        <v>Max</v>
      </c>
      <c r="X145" s="2">
        <v>120</v>
      </c>
    </row>
    <row r="146" spans="1:24" x14ac:dyDescent="0.25">
      <c r="A146" s="11"/>
      <c r="B146" s="22" t="s">
        <v>4918</v>
      </c>
      <c r="C146" s="22"/>
      <c r="D146" s="22" t="s">
        <v>4919</v>
      </c>
      <c r="E146" s="31" t="s">
        <v>861</v>
      </c>
      <c r="F146" s="12">
        <f>SUMIFS('Inventory Details'!$H:$H,'Inventory Details'!$B:$B,$B146,'Inventory Details'!$E:$E,$E146)</f>
        <v>2</v>
      </c>
      <c r="G146" s="12">
        <f>SUMIFS('PO Details'!$H:$H,'PO Details'!$D:$D,Planning!$B146,'PO Details'!$L:$L,$E146)</f>
        <v>0</v>
      </c>
      <c r="H146" s="12">
        <f>SUMIFS('SO Details'!$G:$G,'SO Details'!$D:$D,Planning!$B146,'SO Details'!$K:$K,$E146)</f>
        <v>0</v>
      </c>
      <c r="I146" s="20">
        <f>IF(COUNTIFS($C:$C,B146)&gt;1,SUMIFS('Sales Hx'!$Q:$Q,'Sales Hx'!$B:$B,_xlfn.XLOOKUP(B146,C:C,B:B),'Sales Hx'!$D:$D,Planning!$E146),SUMIFS('Sales Hx'!$Q:$Q,'Sales Hx'!$B:$B,Planning!$B146,'Sales Hx'!$D:$D,Planning!$E146))</f>
        <v>0</v>
      </c>
      <c r="J146" s="16">
        <f>IF(COUNTIFS($C:$C,B146)&gt;1,SUMIFS('Sales Hx'!$S:$S,'Sales Hx'!$B:$B,_xlfn.XLOOKUP(B146,C:C,B:B),'Sales Hx'!$D:$D,E146),SUMIFS('Sales Hx'!$S:$S,'Sales Hx'!$B:$B,$B146,'Sales Hx'!$D:$D,$E146))</f>
        <v>0</v>
      </c>
      <c r="K146" s="16">
        <f t="shared" si="16"/>
        <v>0</v>
      </c>
      <c r="L146" s="12">
        <f>IF(M146&lt;&gt;"",M146,IF(COUNTIFS($C:$C,B146)&gt;1,SUMIFS('Sales Hx'!V:V,'Sales Hx'!$B:$B,_xlfn.XLOOKUP(B146,C:C,B:B),'Sales Hx'!$D:$D,$E146),SUMIFS('Sales Hx'!V:V,'Sales Hx'!$B:$B,$B146,'Sales Hx'!$D:$D,$E146)))</f>
        <v>0</v>
      </c>
      <c r="M146" s="12">
        <v>0</v>
      </c>
      <c r="N146" s="15">
        <f t="shared" si="13"/>
        <v>0</v>
      </c>
      <c r="O146" s="21">
        <f t="shared" si="14"/>
        <v>0</v>
      </c>
      <c r="P146" s="24">
        <v>46.75</v>
      </c>
      <c r="Q146" s="18">
        <f t="shared" si="12"/>
        <v>0</v>
      </c>
      <c r="R146" s="2">
        <v>1</v>
      </c>
      <c r="S146" s="2">
        <v>90</v>
      </c>
      <c r="T146" s="2" t="s">
        <v>4647</v>
      </c>
      <c r="U146" s="28" t="str">
        <f>IF(G146=0,"",_xlfn.MINIFS('PO Details'!$I:$I,'PO Details'!$D:$D,Planning!$B146,'PO Details'!$L:$L,Planning!$E146))</f>
        <v/>
      </c>
      <c r="V146" s="29" t="s">
        <v>4640</v>
      </c>
      <c r="W146" t="str">
        <f t="shared" si="15"/>
        <v>Max</v>
      </c>
      <c r="X146" s="2">
        <v>120</v>
      </c>
    </row>
    <row r="147" spans="1:24" x14ac:dyDescent="0.25">
      <c r="A147" s="11"/>
      <c r="B147" s="22" t="s">
        <v>4921</v>
      </c>
      <c r="C147" s="22"/>
      <c r="D147" s="22" t="s">
        <v>4922</v>
      </c>
      <c r="E147" s="31" t="s">
        <v>861</v>
      </c>
      <c r="F147" s="12">
        <f>SUMIFS('Inventory Details'!$H:$H,'Inventory Details'!$B:$B,$B147,'Inventory Details'!$E:$E,$E147)</f>
        <v>1</v>
      </c>
      <c r="G147" s="12">
        <f>SUMIFS('PO Details'!$H:$H,'PO Details'!$D:$D,Planning!$B147,'PO Details'!$L:$L,$E147)</f>
        <v>0</v>
      </c>
      <c r="H147" s="12">
        <f>SUMIFS('SO Details'!$G:$G,'SO Details'!$D:$D,Planning!$B147,'SO Details'!$K:$K,$E147)</f>
        <v>0</v>
      </c>
      <c r="I147" s="20">
        <f>IF(COUNTIFS($C:$C,B147)&gt;1,SUMIFS('Sales Hx'!$Q:$Q,'Sales Hx'!$B:$B,_xlfn.XLOOKUP(B147,C:C,B:B),'Sales Hx'!$D:$D,Planning!$E147),SUMIFS('Sales Hx'!$Q:$Q,'Sales Hx'!$B:$B,Planning!$B147,'Sales Hx'!$D:$D,Planning!$E147))</f>
        <v>0</v>
      </c>
      <c r="J147" s="16">
        <f>IF(COUNTIFS($C:$C,B147)&gt;1,SUMIFS('Sales Hx'!$S:$S,'Sales Hx'!$B:$B,_xlfn.XLOOKUP(B147,C:C,B:B),'Sales Hx'!$D:$D,E147),SUMIFS('Sales Hx'!$S:$S,'Sales Hx'!$B:$B,$B147,'Sales Hx'!$D:$D,$E147))</f>
        <v>0</v>
      </c>
      <c r="K147" s="16">
        <f t="shared" si="16"/>
        <v>0</v>
      </c>
      <c r="L147" s="12">
        <f>IF(M147&lt;&gt;"",M147,IF(COUNTIFS($C:$C,B147)&gt;1,SUMIFS('Sales Hx'!V:V,'Sales Hx'!$B:$B,_xlfn.XLOOKUP(B147,C:C,B:B),'Sales Hx'!$D:$D,$E147),SUMIFS('Sales Hx'!V:V,'Sales Hx'!$B:$B,$B147,'Sales Hx'!$D:$D,$E147)))</f>
        <v>0</v>
      </c>
      <c r="M147" s="12">
        <v>0</v>
      </c>
      <c r="N147" s="15">
        <f t="shared" si="13"/>
        <v>0</v>
      </c>
      <c r="O147" s="21">
        <f t="shared" si="14"/>
        <v>0</v>
      </c>
      <c r="P147" s="24">
        <v>46.75</v>
      </c>
      <c r="Q147" s="18">
        <f t="shared" si="12"/>
        <v>0</v>
      </c>
      <c r="R147" s="2">
        <v>1</v>
      </c>
      <c r="S147" s="2">
        <v>90</v>
      </c>
      <c r="T147" s="2" t="s">
        <v>4647</v>
      </c>
      <c r="U147" s="28" t="str">
        <f>IF(G147=0,"",_xlfn.MINIFS('PO Details'!$I:$I,'PO Details'!$D:$D,Planning!$B147,'PO Details'!$L:$L,Planning!$E147))</f>
        <v/>
      </c>
      <c r="V147" s="29" t="s">
        <v>4640</v>
      </c>
      <c r="W147" t="str">
        <f t="shared" si="15"/>
        <v>Max</v>
      </c>
      <c r="X147" s="2">
        <v>120</v>
      </c>
    </row>
    <row r="148" spans="1:24" x14ac:dyDescent="0.25">
      <c r="A148" s="11"/>
      <c r="B148" s="22" t="s">
        <v>738</v>
      </c>
      <c r="C148" s="22"/>
      <c r="D148" s="22" t="s">
        <v>739</v>
      </c>
      <c r="E148" s="31" t="s">
        <v>113</v>
      </c>
      <c r="F148" s="12">
        <f>SUMIFS('Inventory Details'!$H:$H,'Inventory Details'!$B:$B,$B148,'Inventory Details'!$E:$E,$E148)</f>
        <v>3</v>
      </c>
      <c r="G148" s="12">
        <f>SUMIFS('PO Details'!$H:$H,'PO Details'!$D:$D,Planning!$B148,'PO Details'!$L:$L,$E148)</f>
        <v>0</v>
      </c>
      <c r="H148" s="12">
        <f>SUMIFS('SO Details'!$G:$G,'SO Details'!$D:$D,Planning!$B148,'SO Details'!$K:$K,$E148)</f>
        <v>0</v>
      </c>
      <c r="I148" s="20">
        <f>IF(COUNTIFS($C:$C,B148)&gt;1,SUMIFS('Sales Hx'!$Q:$Q,'Sales Hx'!$B:$B,_xlfn.XLOOKUP(B148,C:C,B:B),'Sales Hx'!$D:$D,Planning!$E148),SUMIFS('Sales Hx'!$Q:$Q,'Sales Hx'!$B:$B,Planning!$B148,'Sales Hx'!$D:$D,Planning!$E148))</f>
        <v>0</v>
      </c>
      <c r="J148" s="16">
        <f>IF(COUNTIFS($C:$C,B148)&gt;1,SUMIFS('Sales Hx'!$S:$S,'Sales Hx'!$B:$B,_xlfn.XLOOKUP(B148,C:C,B:B),'Sales Hx'!$D:$D,E148),SUMIFS('Sales Hx'!$S:$S,'Sales Hx'!$B:$B,$B148,'Sales Hx'!$D:$D,$E148))</f>
        <v>0</v>
      </c>
      <c r="K148" s="16">
        <f t="shared" si="16"/>
        <v>0</v>
      </c>
      <c r="L148" s="12">
        <f>IF(M148&lt;&gt;"",M148,IF(COUNTIFS($C:$C,B148)&gt;1,SUMIFS('Sales Hx'!V:V,'Sales Hx'!$B:$B,_xlfn.XLOOKUP(B148,C:C,B:B),'Sales Hx'!$D:$D,$E148),SUMIFS('Sales Hx'!V:V,'Sales Hx'!$B:$B,$B148,'Sales Hx'!$D:$D,$E148)))</f>
        <v>0</v>
      </c>
      <c r="M148" s="12">
        <v>0</v>
      </c>
      <c r="N148" s="15">
        <f t="shared" si="13"/>
        <v>0</v>
      </c>
      <c r="O148" s="21">
        <f t="shared" si="14"/>
        <v>0</v>
      </c>
      <c r="P148" s="24">
        <v>31.27</v>
      </c>
      <c r="Q148" s="18">
        <f t="shared" si="12"/>
        <v>0</v>
      </c>
      <c r="R148" s="2">
        <v>1</v>
      </c>
      <c r="S148" s="2">
        <v>120</v>
      </c>
      <c r="T148" s="2" t="s">
        <v>4647</v>
      </c>
      <c r="U148" s="28" t="str">
        <f>IF(G148=0,"",_xlfn.MINIFS('PO Details'!$I:$I,'PO Details'!$D:$D,Planning!$B148,'PO Details'!$L:$L,Planning!$E148))</f>
        <v/>
      </c>
      <c r="V148" s="29" t="s">
        <v>4640</v>
      </c>
      <c r="W148" t="str">
        <f t="shared" si="15"/>
        <v>Max</v>
      </c>
      <c r="X148" s="2">
        <v>120</v>
      </c>
    </row>
    <row r="149" spans="1:24" x14ac:dyDescent="0.25">
      <c r="A149" s="11"/>
      <c r="B149" s="22" t="s">
        <v>740</v>
      </c>
      <c r="C149" s="22"/>
      <c r="D149" s="22" t="s">
        <v>741</v>
      </c>
      <c r="E149" s="31" t="s">
        <v>113</v>
      </c>
      <c r="F149" s="12">
        <f>SUMIFS('Inventory Details'!$H:$H,'Inventory Details'!$B:$B,$B149,'Inventory Details'!$E:$E,$E149)</f>
        <v>15</v>
      </c>
      <c r="G149" s="12">
        <f>SUMIFS('PO Details'!$H:$H,'PO Details'!$D:$D,Planning!$B149,'PO Details'!$L:$L,$E149)</f>
        <v>0</v>
      </c>
      <c r="H149" s="12">
        <f>SUMIFS('SO Details'!$G:$G,'SO Details'!$D:$D,Planning!$B149,'SO Details'!$K:$K,$E149)</f>
        <v>0</v>
      </c>
      <c r="I149" s="20">
        <f>IF(COUNTIFS($C:$C,B149)&gt;1,SUMIFS('Sales Hx'!$Q:$Q,'Sales Hx'!$B:$B,_xlfn.XLOOKUP(B149,C:C,B:B),'Sales Hx'!$D:$D,Planning!$E149),SUMIFS('Sales Hx'!$Q:$Q,'Sales Hx'!$B:$B,Planning!$B149,'Sales Hx'!$D:$D,Planning!$E149))</f>
        <v>0</v>
      </c>
      <c r="J149" s="16">
        <f>IF(COUNTIFS($C:$C,B149)&gt;1,SUMIFS('Sales Hx'!$S:$S,'Sales Hx'!$B:$B,_xlfn.XLOOKUP(B149,C:C,B:B),'Sales Hx'!$D:$D,E149),SUMIFS('Sales Hx'!$S:$S,'Sales Hx'!$B:$B,$B149,'Sales Hx'!$D:$D,$E149))</f>
        <v>0</v>
      </c>
      <c r="K149" s="16">
        <f t="shared" si="16"/>
        <v>0</v>
      </c>
      <c r="L149" s="12">
        <f>IF(M149&lt;&gt;"",M149,IF(COUNTIFS($C:$C,B149)&gt;1,SUMIFS('Sales Hx'!V:V,'Sales Hx'!$B:$B,_xlfn.XLOOKUP(B149,C:C,B:B),'Sales Hx'!$D:$D,$E149),SUMIFS('Sales Hx'!V:V,'Sales Hx'!$B:$B,$B149,'Sales Hx'!$D:$D,$E149)))</f>
        <v>0</v>
      </c>
      <c r="M149" s="12">
        <v>0</v>
      </c>
      <c r="N149" s="15">
        <f t="shared" si="13"/>
        <v>0</v>
      </c>
      <c r="O149" s="21">
        <f t="shared" si="14"/>
        <v>0</v>
      </c>
      <c r="P149" s="24">
        <v>159.5</v>
      </c>
      <c r="Q149" s="18">
        <f t="shared" si="12"/>
        <v>0</v>
      </c>
      <c r="R149" s="2">
        <v>1</v>
      </c>
      <c r="S149" s="2">
        <v>120</v>
      </c>
      <c r="T149" s="2" t="s">
        <v>4647</v>
      </c>
      <c r="U149" s="28" t="str">
        <f>IF(G149=0,"",_xlfn.MINIFS('PO Details'!$I:$I,'PO Details'!$D:$D,Planning!$B149,'PO Details'!$L:$L,Planning!$E149))</f>
        <v/>
      </c>
      <c r="V149" s="29" t="s">
        <v>4640</v>
      </c>
      <c r="W149" t="str">
        <f t="shared" si="15"/>
        <v>Max</v>
      </c>
      <c r="X149" s="2">
        <v>120</v>
      </c>
    </row>
    <row r="150" spans="1:24" x14ac:dyDescent="0.25">
      <c r="A150" s="11"/>
      <c r="B150" s="22" t="s">
        <v>742</v>
      </c>
      <c r="C150" s="22"/>
      <c r="D150" s="22" t="s">
        <v>743</v>
      </c>
      <c r="E150" s="31" t="s">
        <v>113</v>
      </c>
      <c r="F150" s="12">
        <f>SUMIFS('Inventory Details'!$H:$H,'Inventory Details'!$B:$B,$B150,'Inventory Details'!$E:$E,$E150)</f>
        <v>6</v>
      </c>
      <c r="G150" s="12">
        <f>SUMIFS('PO Details'!$H:$H,'PO Details'!$D:$D,Planning!$B150,'PO Details'!$L:$L,$E150)</f>
        <v>0</v>
      </c>
      <c r="H150" s="12">
        <f>SUMIFS('SO Details'!$G:$G,'SO Details'!$D:$D,Planning!$B150,'SO Details'!$K:$K,$E150)</f>
        <v>0</v>
      </c>
      <c r="I150" s="20">
        <f>IF(COUNTIFS($C:$C,B150)&gt;1,SUMIFS('Sales Hx'!$Q:$Q,'Sales Hx'!$B:$B,_xlfn.XLOOKUP(B150,C:C,B:B),'Sales Hx'!$D:$D,Planning!$E150),SUMIFS('Sales Hx'!$Q:$Q,'Sales Hx'!$B:$B,Planning!$B150,'Sales Hx'!$D:$D,Planning!$E150))</f>
        <v>0</v>
      </c>
      <c r="J150" s="16">
        <f>IF(COUNTIFS($C:$C,B150)&gt;1,SUMIFS('Sales Hx'!$S:$S,'Sales Hx'!$B:$B,_xlfn.XLOOKUP(B150,C:C,B:B),'Sales Hx'!$D:$D,E150),SUMIFS('Sales Hx'!$S:$S,'Sales Hx'!$B:$B,$B150,'Sales Hx'!$D:$D,$E150))</f>
        <v>0</v>
      </c>
      <c r="K150" s="16">
        <f t="shared" si="16"/>
        <v>0</v>
      </c>
      <c r="L150" s="12">
        <f>IF(M150&lt;&gt;"",M150,IF(COUNTIFS($C:$C,B150)&gt;1,SUMIFS('Sales Hx'!V:V,'Sales Hx'!$B:$B,_xlfn.XLOOKUP(B150,C:C,B:B),'Sales Hx'!$D:$D,$E150),SUMIFS('Sales Hx'!V:V,'Sales Hx'!$B:$B,$B150,'Sales Hx'!$D:$D,$E150)))</f>
        <v>0</v>
      </c>
      <c r="M150" s="12">
        <v>0</v>
      </c>
      <c r="N150" s="15">
        <f t="shared" si="13"/>
        <v>0</v>
      </c>
      <c r="O150" s="21">
        <f t="shared" si="14"/>
        <v>0</v>
      </c>
      <c r="P150" s="24">
        <v>28.42</v>
      </c>
      <c r="Q150" s="18">
        <f t="shared" si="12"/>
        <v>0</v>
      </c>
      <c r="R150" s="2">
        <v>1</v>
      </c>
      <c r="S150" s="2">
        <v>120</v>
      </c>
      <c r="T150" s="2" t="s">
        <v>4647</v>
      </c>
      <c r="U150" s="28" t="str">
        <f>IF(G150=0,"",_xlfn.MINIFS('PO Details'!$I:$I,'PO Details'!$D:$D,Planning!$B150,'PO Details'!$L:$L,Planning!$E150))</f>
        <v/>
      </c>
      <c r="V150" s="29" t="s">
        <v>4640</v>
      </c>
      <c r="W150" t="str">
        <f t="shared" si="15"/>
        <v>Max</v>
      </c>
      <c r="X150" s="2">
        <v>120</v>
      </c>
    </row>
    <row r="151" spans="1:24" x14ac:dyDescent="0.25">
      <c r="A151" s="11"/>
      <c r="B151" s="22" t="s">
        <v>4924</v>
      </c>
      <c r="C151" s="22"/>
      <c r="D151" s="22" t="s">
        <v>4925</v>
      </c>
      <c r="E151" s="31" t="s">
        <v>861</v>
      </c>
      <c r="F151" s="12">
        <f>SUMIFS('Inventory Details'!$H:$H,'Inventory Details'!$B:$B,$B151,'Inventory Details'!$E:$E,$E151)</f>
        <v>4</v>
      </c>
      <c r="G151" s="12">
        <f>SUMIFS('PO Details'!$H:$H,'PO Details'!$D:$D,Planning!$B151,'PO Details'!$L:$L,$E151)</f>
        <v>0</v>
      </c>
      <c r="H151" s="12">
        <f>SUMIFS('SO Details'!$G:$G,'SO Details'!$D:$D,Planning!$B151,'SO Details'!$K:$K,$E151)</f>
        <v>0</v>
      </c>
      <c r="I151" s="20">
        <f>IF(COUNTIFS($C:$C,B151)&gt;1,SUMIFS('Sales Hx'!$Q:$Q,'Sales Hx'!$B:$B,_xlfn.XLOOKUP(B151,C:C,B:B),'Sales Hx'!$D:$D,Planning!$E151),SUMIFS('Sales Hx'!$Q:$Q,'Sales Hx'!$B:$B,Planning!$B151,'Sales Hx'!$D:$D,Planning!$E151))</f>
        <v>0</v>
      </c>
      <c r="J151" s="16">
        <f>IF(COUNTIFS($C:$C,B151)&gt;1,SUMIFS('Sales Hx'!$S:$S,'Sales Hx'!$B:$B,_xlfn.XLOOKUP(B151,C:C,B:B),'Sales Hx'!$D:$D,E151),SUMIFS('Sales Hx'!$S:$S,'Sales Hx'!$B:$B,$B151,'Sales Hx'!$D:$D,$E151))</f>
        <v>0</v>
      </c>
      <c r="K151" s="16">
        <f t="shared" si="16"/>
        <v>0</v>
      </c>
      <c r="L151" s="12">
        <f>IF(M151&lt;&gt;"",M151,IF(COUNTIFS($C:$C,B151)&gt;1,SUMIFS('Sales Hx'!V:V,'Sales Hx'!$B:$B,_xlfn.XLOOKUP(B151,C:C,B:B),'Sales Hx'!$D:$D,$E151),SUMIFS('Sales Hx'!V:V,'Sales Hx'!$B:$B,$B151,'Sales Hx'!$D:$D,$E151)))</f>
        <v>0</v>
      </c>
      <c r="M151" s="12">
        <v>0</v>
      </c>
      <c r="N151" s="15">
        <f t="shared" si="13"/>
        <v>0</v>
      </c>
      <c r="O151" s="21">
        <f t="shared" si="14"/>
        <v>0</v>
      </c>
      <c r="P151" s="24">
        <v>46.75</v>
      </c>
      <c r="Q151" s="18">
        <f t="shared" si="12"/>
        <v>0</v>
      </c>
      <c r="R151" s="2">
        <v>1</v>
      </c>
      <c r="S151" s="2">
        <v>90</v>
      </c>
      <c r="T151" s="2" t="s">
        <v>4647</v>
      </c>
      <c r="U151" s="28" t="str">
        <f>IF(G151=0,"",_xlfn.MINIFS('PO Details'!$I:$I,'PO Details'!$D:$D,Planning!$B151,'PO Details'!$L:$L,Planning!$E151))</f>
        <v/>
      </c>
      <c r="V151" s="29" t="s">
        <v>4640</v>
      </c>
      <c r="W151" t="str">
        <f t="shared" si="15"/>
        <v>Max</v>
      </c>
      <c r="X151" s="2">
        <v>120</v>
      </c>
    </row>
    <row r="152" spans="1:24" x14ac:dyDescent="0.25">
      <c r="A152" s="11"/>
      <c r="B152" s="22" t="s">
        <v>744</v>
      </c>
      <c r="C152" s="22"/>
      <c r="D152" s="22" t="s">
        <v>745</v>
      </c>
      <c r="E152" s="31" t="s">
        <v>113</v>
      </c>
      <c r="F152" s="12">
        <f>SUMIFS('Inventory Details'!$H:$H,'Inventory Details'!$B:$B,$B152,'Inventory Details'!$E:$E,$E152)</f>
        <v>1</v>
      </c>
      <c r="G152" s="12">
        <f>SUMIFS('PO Details'!$H:$H,'PO Details'!$D:$D,Planning!$B152,'PO Details'!$L:$L,$E152)</f>
        <v>0</v>
      </c>
      <c r="H152" s="12">
        <f>SUMIFS('SO Details'!$G:$G,'SO Details'!$D:$D,Planning!$B152,'SO Details'!$K:$K,$E152)</f>
        <v>0</v>
      </c>
      <c r="I152" s="20">
        <f>IF(COUNTIFS($C:$C,B152)&gt;1,SUMIFS('Sales Hx'!$Q:$Q,'Sales Hx'!$B:$B,_xlfn.XLOOKUP(B152,C:C,B:B),'Sales Hx'!$D:$D,Planning!$E152),SUMIFS('Sales Hx'!$Q:$Q,'Sales Hx'!$B:$B,Planning!$B152,'Sales Hx'!$D:$D,Planning!$E152))</f>
        <v>0</v>
      </c>
      <c r="J152" s="16">
        <f>IF(COUNTIFS($C:$C,B152)&gt;1,SUMIFS('Sales Hx'!$S:$S,'Sales Hx'!$B:$B,_xlfn.XLOOKUP(B152,C:C,B:B),'Sales Hx'!$D:$D,E152),SUMIFS('Sales Hx'!$S:$S,'Sales Hx'!$B:$B,$B152,'Sales Hx'!$D:$D,$E152))</f>
        <v>0</v>
      </c>
      <c r="K152" s="16">
        <f t="shared" si="16"/>
        <v>0</v>
      </c>
      <c r="L152" s="12">
        <f>IF(M152&lt;&gt;"",M152,IF(COUNTIFS($C:$C,B152)&gt;1,SUMIFS('Sales Hx'!V:V,'Sales Hx'!$B:$B,_xlfn.XLOOKUP(B152,C:C,B:B),'Sales Hx'!$D:$D,$E152),SUMIFS('Sales Hx'!V:V,'Sales Hx'!$B:$B,$B152,'Sales Hx'!$D:$D,$E152)))</f>
        <v>0</v>
      </c>
      <c r="M152" s="12">
        <v>0</v>
      </c>
      <c r="N152" s="15">
        <f t="shared" si="13"/>
        <v>0</v>
      </c>
      <c r="O152" s="21">
        <f t="shared" si="14"/>
        <v>0</v>
      </c>
      <c r="P152" s="24">
        <v>49.74</v>
      </c>
      <c r="Q152" s="18">
        <f t="shared" si="12"/>
        <v>0</v>
      </c>
      <c r="R152" s="2">
        <v>1</v>
      </c>
      <c r="S152" s="2">
        <v>120</v>
      </c>
      <c r="T152" s="2" t="s">
        <v>4647</v>
      </c>
      <c r="U152" s="28" t="str">
        <f>IF(G152=0,"",_xlfn.MINIFS('PO Details'!$I:$I,'PO Details'!$D:$D,Planning!$B152,'PO Details'!$L:$L,Planning!$E152))</f>
        <v/>
      </c>
      <c r="V152" s="29" t="s">
        <v>4640</v>
      </c>
      <c r="W152" t="str">
        <f t="shared" si="15"/>
        <v>Max</v>
      </c>
      <c r="X152" s="2">
        <v>120</v>
      </c>
    </row>
    <row r="153" spans="1:24" x14ac:dyDescent="0.25">
      <c r="A153" s="11"/>
      <c r="B153" s="22" t="s">
        <v>746</v>
      </c>
      <c r="C153" s="22"/>
      <c r="D153" s="22" t="s">
        <v>747</v>
      </c>
      <c r="E153" s="31" t="s">
        <v>113</v>
      </c>
      <c r="F153" s="12">
        <f>SUMIFS('Inventory Details'!$H:$H,'Inventory Details'!$B:$B,$B153,'Inventory Details'!$E:$E,$E153)</f>
        <v>5</v>
      </c>
      <c r="G153" s="12">
        <f>SUMIFS('PO Details'!$H:$H,'PO Details'!$D:$D,Planning!$B153,'PO Details'!$L:$L,$E153)</f>
        <v>0</v>
      </c>
      <c r="H153" s="12">
        <f>SUMIFS('SO Details'!$G:$G,'SO Details'!$D:$D,Planning!$B153,'SO Details'!$K:$K,$E153)</f>
        <v>0</v>
      </c>
      <c r="I153" s="20">
        <f>IF(COUNTIFS($C:$C,B153)&gt;1,SUMIFS('Sales Hx'!$Q:$Q,'Sales Hx'!$B:$B,_xlfn.XLOOKUP(B153,C:C,B:B),'Sales Hx'!$D:$D,Planning!$E153),SUMIFS('Sales Hx'!$Q:$Q,'Sales Hx'!$B:$B,Planning!$B153,'Sales Hx'!$D:$D,Planning!$E153))</f>
        <v>0</v>
      </c>
      <c r="J153" s="16">
        <f>IF(COUNTIFS($C:$C,B153)&gt;1,SUMIFS('Sales Hx'!$S:$S,'Sales Hx'!$B:$B,_xlfn.XLOOKUP(B153,C:C,B:B),'Sales Hx'!$D:$D,E153),SUMIFS('Sales Hx'!$S:$S,'Sales Hx'!$B:$B,$B153,'Sales Hx'!$D:$D,$E153))</f>
        <v>0</v>
      </c>
      <c r="K153" s="16">
        <f t="shared" si="16"/>
        <v>0</v>
      </c>
      <c r="L153" s="12">
        <f>IF(M153&lt;&gt;"",M153,IF(COUNTIFS($C:$C,B153)&gt;1,SUMIFS('Sales Hx'!V:V,'Sales Hx'!$B:$B,_xlfn.XLOOKUP(B153,C:C,B:B),'Sales Hx'!$D:$D,$E153),SUMIFS('Sales Hx'!V:V,'Sales Hx'!$B:$B,$B153,'Sales Hx'!$D:$D,$E153)))</f>
        <v>0</v>
      </c>
      <c r="M153" s="12">
        <v>0</v>
      </c>
      <c r="N153" s="15">
        <f t="shared" si="13"/>
        <v>0</v>
      </c>
      <c r="O153" s="21">
        <f t="shared" si="14"/>
        <v>0</v>
      </c>
      <c r="P153" s="24">
        <v>100.05</v>
      </c>
      <c r="Q153" s="18">
        <f t="shared" si="12"/>
        <v>0</v>
      </c>
      <c r="R153" s="2">
        <v>1</v>
      </c>
      <c r="S153" s="2">
        <v>120</v>
      </c>
      <c r="T153" s="2" t="s">
        <v>4647</v>
      </c>
      <c r="U153" s="28" t="str">
        <f>IF(G153=0,"",_xlfn.MINIFS('PO Details'!$I:$I,'PO Details'!$D:$D,Planning!$B153,'PO Details'!$L:$L,Planning!$E153))</f>
        <v/>
      </c>
      <c r="V153" s="29" t="s">
        <v>4640</v>
      </c>
      <c r="W153" t="str">
        <f t="shared" si="15"/>
        <v>Max</v>
      </c>
      <c r="X153" s="2">
        <v>120</v>
      </c>
    </row>
    <row r="154" spans="1:24" x14ac:dyDescent="0.25">
      <c r="A154" s="11" t="s">
        <v>4624</v>
      </c>
      <c r="B154" s="22" t="s">
        <v>748</v>
      </c>
      <c r="C154" s="22"/>
      <c r="D154" s="22" t="s">
        <v>749</v>
      </c>
      <c r="E154" s="31" t="s">
        <v>4746</v>
      </c>
      <c r="F154" s="12">
        <f>SUMIFS('Inventory Details'!$H:$H,'Inventory Details'!$B:$B,$B154,'Inventory Details'!$E:$E,$E154)</f>
        <v>0</v>
      </c>
      <c r="G154" s="12">
        <f>SUMIFS('PO Details'!$H:$H,'PO Details'!$D:$D,Planning!$B154,'PO Details'!$L:$L,$E154)</f>
        <v>3</v>
      </c>
      <c r="H154" s="12">
        <f>SUMIFS('SO Details'!$G:$G,'SO Details'!$D:$D,Planning!$B154,'SO Details'!$K:$K,$E154)</f>
        <v>1</v>
      </c>
      <c r="I154" s="20">
        <f>IF(COUNTIFS($C:$C,B154)&gt;1,SUMIFS('Sales Hx'!$Q:$Q,'Sales Hx'!$B:$B,_xlfn.XLOOKUP(B154,C:C,B:B),'Sales Hx'!$D:$D,Planning!$E154),SUMIFS('Sales Hx'!$Q:$Q,'Sales Hx'!$B:$B,Planning!$B154,'Sales Hx'!$D:$D,Planning!$E154))</f>
        <v>1.4</v>
      </c>
      <c r="J154" s="16">
        <f>IF(COUNTIFS($C:$C,B154)&gt;1,SUMIFS('Sales Hx'!$S:$S,'Sales Hx'!$B:$B,_xlfn.XLOOKUP(B154,C:C,B:B),'Sales Hx'!$D:$D,E154),SUMIFS('Sales Hx'!$S:$S,'Sales Hx'!$B:$B,$B154,'Sales Hx'!$D:$D,$E154))</f>
        <v>3.6184210526315791E-2</v>
      </c>
      <c r="K154" s="16">
        <f t="shared" si="16"/>
        <v>2.1428571428571428</v>
      </c>
      <c r="L154" s="12">
        <f>IF(M154&lt;&gt;"",M154,IF(COUNTIFS($C:$C,B154)&gt;1,SUMIFS('Sales Hx'!V:V,'Sales Hx'!$B:$B,_xlfn.XLOOKUP(B154,C:C,B:B),'Sales Hx'!$D:$D,$E154),SUMIFS('Sales Hx'!V:V,'Sales Hx'!$B:$B,$B154,'Sales Hx'!$D:$D,$E154)))</f>
        <v>0</v>
      </c>
      <c r="M154" s="12">
        <v>0</v>
      </c>
      <c r="N154" s="15">
        <f t="shared" si="13"/>
        <v>3.6184210526315791E-2</v>
      </c>
      <c r="O154" s="21">
        <f t="shared" si="14"/>
        <v>0</v>
      </c>
      <c r="P154" s="24">
        <v>960.12</v>
      </c>
      <c r="Q154" s="18">
        <f t="shared" si="12"/>
        <v>0</v>
      </c>
      <c r="R154" s="2">
        <v>1</v>
      </c>
      <c r="S154" s="2">
        <v>120</v>
      </c>
      <c r="T154" s="2" t="s">
        <v>4647</v>
      </c>
      <c r="U154" s="28">
        <f>IF(G154=0,"",_xlfn.MINIFS('PO Details'!$I:$I,'PO Details'!$D:$D,Planning!$B154,'PO Details'!$L:$L,Planning!$E154))</f>
        <v>45427</v>
      </c>
      <c r="V154" s="29" t="s">
        <v>4640</v>
      </c>
      <c r="W154" t="str">
        <f t="shared" si="15"/>
        <v/>
      </c>
      <c r="X154" s="2">
        <v>120</v>
      </c>
    </row>
    <row r="155" spans="1:24" x14ac:dyDescent="0.25">
      <c r="A155" s="11" t="s">
        <v>4624</v>
      </c>
      <c r="B155" s="22" t="s">
        <v>748</v>
      </c>
      <c r="C155" s="22"/>
      <c r="D155" s="22" t="s">
        <v>749</v>
      </c>
      <c r="E155" s="31" t="s">
        <v>113</v>
      </c>
      <c r="F155" s="12">
        <f>SUMIFS('Inventory Details'!$H:$H,'Inventory Details'!$B:$B,$B155,'Inventory Details'!$E:$E,$E155)</f>
        <v>0</v>
      </c>
      <c r="G155" s="12">
        <f>SUMIFS('PO Details'!$H:$H,'PO Details'!$D:$D,Planning!$B155,'PO Details'!$L:$L,$E155)</f>
        <v>3</v>
      </c>
      <c r="H155" s="12">
        <f>SUMIFS('SO Details'!$G:$G,'SO Details'!$D:$D,Planning!$B155,'SO Details'!$K:$K,$E155)</f>
        <v>1</v>
      </c>
      <c r="I155" s="20">
        <f>IF(COUNTIFS($C:$C,B155)&gt;1,SUMIFS('Sales Hx'!$Q:$Q,'Sales Hx'!$B:$B,_xlfn.XLOOKUP(B155,C:C,B:B),'Sales Hx'!$D:$D,Planning!$E155),SUMIFS('Sales Hx'!$Q:$Q,'Sales Hx'!$B:$B,Planning!$B155,'Sales Hx'!$D:$D,Planning!$E155))</f>
        <v>2.8</v>
      </c>
      <c r="J155" s="16">
        <f>IF(COUNTIFS($C:$C,B155)&gt;1,SUMIFS('Sales Hx'!$S:$S,'Sales Hx'!$B:$B,_xlfn.XLOOKUP(B155,C:C,B:B),'Sales Hx'!$D:$D,E155),SUMIFS('Sales Hx'!$S:$S,'Sales Hx'!$B:$B,$B155,'Sales Hx'!$D:$D,$E155))</f>
        <v>4.1353383458646628E-2</v>
      </c>
      <c r="K155" s="16">
        <f t="shared" si="16"/>
        <v>1.0714285714285714</v>
      </c>
      <c r="L155" s="12">
        <f>IF(M155&lt;&gt;"",M155,IF(COUNTIFS($C:$C,B155)&gt;1,SUMIFS('Sales Hx'!V:V,'Sales Hx'!$B:$B,_xlfn.XLOOKUP(B155,C:C,B:B),'Sales Hx'!$D:$D,$E155),SUMIFS('Sales Hx'!V:V,'Sales Hx'!$B:$B,$B155,'Sales Hx'!$D:$D,$E155)))</f>
        <v>0</v>
      </c>
      <c r="M155" s="12">
        <v>0</v>
      </c>
      <c r="N155" s="15">
        <f t="shared" si="13"/>
        <v>4.1353383458646628E-2</v>
      </c>
      <c r="O155" s="21">
        <f t="shared" si="14"/>
        <v>0</v>
      </c>
      <c r="P155" s="24">
        <v>960.12</v>
      </c>
      <c r="Q155" s="18">
        <f t="shared" si="12"/>
        <v>0</v>
      </c>
      <c r="R155" s="2">
        <v>1</v>
      </c>
      <c r="S155" s="2">
        <v>120</v>
      </c>
      <c r="T155" s="2" t="s">
        <v>4647</v>
      </c>
      <c r="U155" s="28">
        <f>IF(G155=0,"",_xlfn.MINIFS('PO Details'!$I:$I,'PO Details'!$D:$D,Planning!$B155,'PO Details'!$L:$L,Planning!$E155))</f>
        <v>45443</v>
      </c>
      <c r="V155" s="29" t="s">
        <v>4640</v>
      </c>
      <c r="W155" t="str">
        <f t="shared" si="15"/>
        <v>Max</v>
      </c>
      <c r="X155" s="2">
        <v>120</v>
      </c>
    </row>
    <row r="156" spans="1:24" x14ac:dyDescent="0.25">
      <c r="A156" s="11" t="s">
        <v>4624</v>
      </c>
      <c r="B156" s="22" t="s">
        <v>748</v>
      </c>
      <c r="C156" s="22"/>
      <c r="D156" s="22" t="s">
        <v>749</v>
      </c>
      <c r="E156" s="31" t="s">
        <v>106</v>
      </c>
      <c r="F156" s="12">
        <f>SUMIFS('Inventory Details'!$H:$H,'Inventory Details'!$B:$B,$B156,'Inventory Details'!$E:$E,$E156)</f>
        <v>3</v>
      </c>
      <c r="G156" s="12">
        <f>SUMIFS('PO Details'!$H:$H,'PO Details'!$D:$D,Planning!$B156,'PO Details'!$L:$L,$E156)</f>
        <v>0</v>
      </c>
      <c r="H156" s="12">
        <f>SUMIFS('SO Details'!$G:$G,'SO Details'!$D:$D,Planning!$B156,'SO Details'!$K:$K,$E156)</f>
        <v>0</v>
      </c>
      <c r="I156" s="20">
        <f>IF(COUNTIFS($C:$C,B156)&gt;1,SUMIFS('Sales Hx'!$Q:$Q,'Sales Hx'!$B:$B,_xlfn.XLOOKUP(B156,C:C,B:B),'Sales Hx'!$D:$D,Planning!$E156),SUMIFS('Sales Hx'!$Q:$Q,'Sales Hx'!$B:$B,Planning!$B156,'Sales Hx'!$D:$D,Planning!$E156))</f>
        <v>1.4</v>
      </c>
      <c r="J156" s="16">
        <f>IF(COUNTIFS($C:$C,B156)&gt;1,SUMIFS('Sales Hx'!$S:$S,'Sales Hx'!$B:$B,_xlfn.XLOOKUP(B156,C:C,B:B),'Sales Hx'!$D:$D,E156),SUMIFS('Sales Hx'!$S:$S,'Sales Hx'!$B:$B,$B156,'Sales Hx'!$D:$D,$E156))</f>
        <v>3.8157894736842106E-2</v>
      </c>
      <c r="K156" s="16">
        <f t="shared" si="16"/>
        <v>2.1428571428571428</v>
      </c>
      <c r="L156" s="12">
        <f>IF(M156&lt;&gt;"",M156,IF(COUNTIFS($C:$C,B156)&gt;1,SUMIFS('Sales Hx'!V:V,'Sales Hx'!$B:$B,_xlfn.XLOOKUP(B156,C:C,B:B),'Sales Hx'!$D:$D,$E156),SUMIFS('Sales Hx'!V:V,'Sales Hx'!$B:$B,$B156,'Sales Hx'!$D:$D,$E156)))</f>
        <v>0</v>
      </c>
      <c r="M156" s="12">
        <v>0</v>
      </c>
      <c r="N156" s="15">
        <f t="shared" si="13"/>
        <v>3.8157894736842106E-2</v>
      </c>
      <c r="O156" s="21">
        <f t="shared" si="14"/>
        <v>0</v>
      </c>
      <c r="P156" s="24">
        <v>960.12</v>
      </c>
      <c r="Q156" s="18">
        <f t="shared" si="12"/>
        <v>0</v>
      </c>
      <c r="R156" s="2">
        <v>1</v>
      </c>
      <c r="S156" s="2">
        <v>120</v>
      </c>
      <c r="T156" s="2" t="s">
        <v>4647</v>
      </c>
      <c r="U156" s="28" t="str">
        <f>IF(G156=0,"",_xlfn.MINIFS('PO Details'!$I:$I,'PO Details'!$D:$D,Planning!$B156,'PO Details'!$L:$L,Planning!$E156))</f>
        <v/>
      </c>
      <c r="V156" s="29" t="s">
        <v>4640</v>
      </c>
      <c r="W156" t="str">
        <f t="shared" si="15"/>
        <v/>
      </c>
      <c r="X156" s="2">
        <v>120</v>
      </c>
    </row>
    <row r="157" spans="1:24" x14ac:dyDescent="0.25">
      <c r="A157" s="11" t="s">
        <v>4624</v>
      </c>
      <c r="B157" s="22" t="s">
        <v>748</v>
      </c>
      <c r="C157" s="22"/>
      <c r="D157" s="22" t="s">
        <v>749</v>
      </c>
      <c r="E157" s="31" t="s">
        <v>108</v>
      </c>
      <c r="F157" s="12">
        <f>SUMIFS('Inventory Details'!$H:$H,'Inventory Details'!$B:$B,$B157,'Inventory Details'!$E:$E,$E157)</f>
        <v>0</v>
      </c>
      <c r="G157" s="12">
        <f>SUMIFS('PO Details'!$H:$H,'PO Details'!$D:$D,Planning!$B157,'PO Details'!$L:$L,$E157)</f>
        <v>0</v>
      </c>
      <c r="H157" s="12">
        <f>SUMIFS('SO Details'!$G:$G,'SO Details'!$D:$D,Planning!$B157,'SO Details'!$K:$K,$E157)</f>
        <v>0</v>
      </c>
      <c r="I157" s="20">
        <f>IF(COUNTIFS($C:$C,B157)&gt;1,SUMIFS('Sales Hx'!$Q:$Q,'Sales Hx'!$B:$B,_xlfn.XLOOKUP(B157,C:C,B:B),'Sales Hx'!$D:$D,Planning!$E157),SUMIFS('Sales Hx'!$Q:$Q,'Sales Hx'!$B:$B,Planning!$B157,'Sales Hx'!$D:$D,Planning!$E157))</f>
        <v>0</v>
      </c>
      <c r="J157" s="16">
        <f>IF(COUNTIFS($C:$C,B157)&gt;1,SUMIFS('Sales Hx'!$S:$S,'Sales Hx'!$B:$B,_xlfn.XLOOKUP(B157,C:C,B:B),'Sales Hx'!$D:$D,E157),SUMIFS('Sales Hx'!$S:$S,'Sales Hx'!$B:$B,$B157,'Sales Hx'!$D:$D,$E157))</f>
        <v>0</v>
      </c>
      <c r="K157" s="16">
        <f t="shared" si="16"/>
        <v>0</v>
      </c>
      <c r="L157" s="12">
        <f>IF(M157&lt;&gt;"",M157,IF(COUNTIFS($C:$C,B157)&gt;1,SUMIFS('Sales Hx'!V:V,'Sales Hx'!$B:$B,_xlfn.XLOOKUP(B157,C:C,B:B),'Sales Hx'!$D:$D,$E157),SUMIFS('Sales Hx'!V:V,'Sales Hx'!$B:$B,$B157,'Sales Hx'!$D:$D,$E157)))</f>
        <v>0</v>
      </c>
      <c r="M157" s="12">
        <v>0</v>
      </c>
      <c r="N157" s="15">
        <f t="shared" si="13"/>
        <v>0</v>
      </c>
      <c r="O157" s="21">
        <f t="shared" si="14"/>
        <v>0</v>
      </c>
      <c r="P157" s="24">
        <v>960.12</v>
      </c>
      <c r="Q157" s="18">
        <f t="shared" si="12"/>
        <v>0</v>
      </c>
      <c r="R157" s="2">
        <v>1</v>
      </c>
      <c r="S157" s="2">
        <v>120</v>
      </c>
      <c r="T157" s="2" t="s">
        <v>4647</v>
      </c>
      <c r="U157" s="28" t="str">
        <f>IF(G157=0,"",_xlfn.MINIFS('PO Details'!$I:$I,'PO Details'!$D:$D,Planning!$B157,'PO Details'!$L:$L,Planning!$E157))</f>
        <v/>
      </c>
      <c r="V157" s="29" t="s">
        <v>4640</v>
      </c>
      <c r="W157" t="str">
        <f t="shared" si="15"/>
        <v/>
      </c>
      <c r="X157" s="2">
        <v>120</v>
      </c>
    </row>
    <row r="158" spans="1:24" x14ac:dyDescent="0.25">
      <c r="A158" s="11" t="s">
        <v>4624</v>
      </c>
      <c r="B158" s="22" t="s">
        <v>748</v>
      </c>
      <c r="C158" s="22"/>
      <c r="D158" s="22" t="s">
        <v>749</v>
      </c>
      <c r="E158" s="31" t="s">
        <v>109</v>
      </c>
      <c r="F158" s="12">
        <f>SUMIFS('Inventory Details'!$H:$H,'Inventory Details'!$B:$B,$B158,'Inventory Details'!$E:$E,$E158)</f>
        <v>1</v>
      </c>
      <c r="G158" s="12">
        <f>SUMIFS('PO Details'!$H:$H,'PO Details'!$D:$D,Planning!$B158,'PO Details'!$L:$L,$E158)</f>
        <v>0</v>
      </c>
      <c r="H158" s="12">
        <f>SUMIFS('SO Details'!$G:$G,'SO Details'!$D:$D,Planning!$B158,'SO Details'!$K:$K,$E158)</f>
        <v>0</v>
      </c>
      <c r="I158" s="20">
        <f>IF(COUNTIFS($C:$C,B158)&gt;1,SUMIFS('Sales Hx'!$Q:$Q,'Sales Hx'!$B:$B,_xlfn.XLOOKUP(B158,C:C,B:B),'Sales Hx'!$D:$D,Planning!$E158),SUMIFS('Sales Hx'!$Q:$Q,'Sales Hx'!$B:$B,Planning!$B158,'Sales Hx'!$D:$D,Planning!$E158))</f>
        <v>0</v>
      </c>
      <c r="J158" s="16">
        <f>IF(COUNTIFS($C:$C,B158)&gt;1,SUMIFS('Sales Hx'!$S:$S,'Sales Hx'!$B:$B,_xlfn.XLOOKUP(B158,C:C,B:B),'Sales Hx'!$D:$D,E158),SUMIFS('Sales Hx'!$S:$S,'Sales Hx'!$B:$B,$B158,'Sales Hx'!$D:$D,$E158))</f>
        <v>0</v>
      </c>
      <c r="K158" s="16">
        <f t="shared" si="16"/>
        <v>0</v>
      </c>
      <c r="L158" s="12">
        <f>IF(M158&lt;&gt;"",M158,IF(COUNTIFS($C:$C,B158)&gt;1,SUMIFS('Sales Hx'!V:V,'Sales Hx'!$B:$B,_xlfn.XLOOKUP(B158,C:C,B:B),'Sales Hx'!$D:$D,$E158),SUMIFS('Sales Hx'!V:V,'Sales Hx'!$B:$B,$B158,'Sales Hx'!$D:$D,$E158)))</f>
        <v>0</v>
      </c>
      <c r="M158" s="12">
        <v>0</v>
      </c>
      <c r="N158" s="15">
        <f t="shared" si="13"/>
        <v>0</v>
      </c>
      <c r="O158" s="21">
        <f t="shared" si="14"/>
        <v>0</v>
      </c>
      <c r="P158" s="24">
        <v>960.12</v>
      </c>
      <c r="Q158" s="18">
        <f t="shared" si="12"/>
        <v>0</v>
      </c>
      <c r="R158" s="2">
        <v>1</v>
      </c>
      <c r="S158" s="2">
        <v>120</v>
      </c>
      <c r="T158" s="2" t="s">
        <v>4647</v>
      </c>
      <c r="U158" s="28" t="str">
        <f>IF(G158=0,"",_xlfn.MINIFS('PO Details'!$I:$I,'PO Details'!$D:$D,Planning!$B158,'PO Details'!$L:$L,Planning!$E158))</f>
        <v/>
      </c>
      <c r="V158" s="29" t="s">
        <v>4640</v>
      </c>
      <c r="W158" t="str">
        <f t="shared" si="15"/>
        <v/>
      </c>
      <c r="X158" s="2">
        <v>120</v>
      </c>
    </row>
    <row r="159" spans="1:24" x14ac:dyDescent="0.25">
      <c r="A159" s="11" t="s">
        <v>4624</v>
      </c>
      <c r="B159" s="22" t="s">
        <v>748</v>
      </c>
      <c r="C159" s="22"/>
      <c r="D159" s="22" t="s">
        <v>749</v>
      </c>
      <c r="E159" s="31" t="s">
        <v>861</v>
      </c>
      <c r="F159" s="12">
        <f>SUMIFS('Inventory Details'!$H:$H,'Inventory Details'!$B:$B,$B159,'Inventory Details'!$E:$E,$E159)</f>
        <v>0</v>
      </c>
      <c r="G159" s="12">
        <f>SUMIFS('PO Details'!$H:$H,'PO Details'!$D:$D,Planning!$B159,'PO Details'!$L:$L,$E159)</f>
        <v>0</v>
      </c>
      <c r="H159" s="12">
        <f>SUMIFS('SO Details'!$G:$G,'SO Details'!$D:$D,Planning!$B159,'SO Details'!$K:$K,$E159)</f>
        <v>0</v>
      </c>
      <c r="I159" s="20">
        <f>IF(COUNTIFS($C:$C,B159)&gt;1,SUMIFS('Sales Hx'!$Q:$Q,'Sales Hx'!$B:$B,_xlfn.XLOOKUP(B159,C:C,B:B),'Sales Hx'!$D:$D,Planning!$E159),SUMIFS('Sales Hx'!$Q:$Q,'Sales Hx'!$B:$B,Planning!$B159,'Sales Hx'!$D:$D,Planning!$E159))</f>
        <v>1.4</v>
      </c>
      <c r="J159" s="16">
        <f>IF(COUNTIFS($C:$C,B159)&gt;1,SUMIFS('Sales Hx'!$S:$S,'Sales Hx'!$B:$B,_xlfn.XLOOKUP(B159,C:C,B:B),'Sales Hx'!$D:$D,E159),SUMIFS('Sales Hx'!$S:$S,'Sales Hx'!$B:$B,$B159,'Sales Hx'!$D:$D,$E159))</f>
        <v>3.9473684210526314E-2</v>
      </c>
      <c r="K159" s="16">
        <f t="shared" si="16"/>
        <v>0</v>
      </c>
      <c r="L159" s="12">
        <f>IF(M159&lt;&gt;"",M159,IF(COUNTIFS($C:$C,B159)&gt;1,SUMIFS('Sales Hx'!V:V,'Sales Hx'!$B:$B,_xlfn.XLOOKUP(B159,C:C,B:B),'Sales Hx'!$D:$D,$E159),SUMIFS('Sales Hx'!V:V,'Sales Hx'!$B:$B,$B159,'Sales Hx'!$D:$D,$E159)))</f>
        <v>0</v>
      </c>
      <c r="M159" s="12">
        <v>0</v>
      </c>
      <c r="N159" s="15">
        <f t="shared" si="13"/>
        <v>3.9473684210526314E-2</v>
      </c>
      <c r="O159" s="21">
        <f t="shared" si="14"/>
        <v>5</v>
      </c>
      <c r="P159" s="24">
        <v>960.12</v>
      </c>
      <c r="Q159" s="18">
        <f t="shared" si="12"/>
        <v>4800.6000000000004</v>
      </c>
      <c r="R159" s="2">
        <v>1</v>
      </c>
      <c r="S159" s="2">
        <v>120</v>
      </c>
      <c r="T159" s="2" t="s">
        <v>4647</v>
      </c>
      <c r="U159" s="28" t="str">
        <f>IF(G159=0,"",_xlfn.MINIFS('PO Details'!$I:$I,'PO Details'!$D:$D,Planning!$B159,'PO Details'!$L:$L,Planning!$E159))</f>
        <v/>
      </c>
      <c r="V159" s="29" t="s">
        <v>4640</v>
      </c>
      <c r="W159" t="str">
        <f t="shared" si="15"/>
        <v/>
      </c>
      <c r="X159" s="2">
        <v>120</v>
      </c>
    </row>
    <row r="160" spans="1:24" x14ac:dyDescent="0.25">
      <c r="A160" s="11"/>
      <c r="B160" s="22" t="s">
        <v>2061</v>
      </c>
      <c r="C160" s="22"/>
      <c r="D160" s="22" t="s">
        <v>4664</v>
      </c>
      <c r="E160" s="31" t="s">
        <v>4746</v>
      </c>
      <c r="F160" s="12">
        <f>SUMIFS('Inventory Details'!$H:$H,'Inventory Details'!$B:$B,$B160,'Inventory Details'!$E:$E,$E160)</f>
        <v>0</v>
      </c>
      <c r="G160" s="12">
        <f>SUMIFS('PO Details'!$H:$H,'PO Details'!$D:$D,Planning!$B160,'PO Details'!$L:$L,$E160)</f>
        <v>1</v>
      </c>
      <c r="H160" s="12">
        <f>SUMIFS('SO Details'!$G:$G,'SO Details'!$D:$D,Planning!$B160,'SO Details'!$K:$K,$E160)</f>
        <v>0</v>
      </c>
      <c r="I160" s="20">
        <f>IF(COUNTIFS($C:$C,B160)&gt;1,SUMIFS('Sales Hx'!$Q:$Q,'Sales Hx'!$B:$B,_xlfn.XLOOKUP(B160,C:C,B:B),'Sales Hx'!$D:$D,Planning!$E160),SUMIFS('Sales Hx'!$Q:$Q,'Sales Hx'!$B:$B,Planning!$B160,'Sales Hx'!$D:$D,Planning!$E160))</f>
        <v>1.4</v>
      </c>
      <c r="J160" s="16">
        <f>IF(COUNTIFS($C:$C,B160)&gt;1,SUMIFS('Sales Hx'!$S:$S,'Sales Hx'!$B:$B,_xlfn.XLOOKUP(B160,C:C,B:B),'Sales Hx'!$D:$D,E160),SUMIFS('Sales Hx'!$S:$S,'Sales Hx'!$B:$B,$B160,'Sales Hx'!$D:$D,$E160))</f>
        <v>4.6052631578947366E-2</v>
      </c>
      <c r="K160" s="16">
        <f t="shared" si="16"/>
        <v>0.7142857142857143</v>
      </c>
      <c r="L160" s="12">
        <f>IF(M160&lt;&gt;"",M160,IF(COUNTIFS($C:$C,B160)&gt;1,SUMIFS('Sales Hx'!V:V,'Sales Hx'!$B:$B,_xlfn.XLOOKUP(B160,C:C,B:B),'Sales Hx'!$D:$D,$E160),SUMIFS('Sales Hx'!V:V,'Sales Hx'!$B:$B,$B160,'Sales Hx'!$D:$D,$E160)))</f>
        <v>0</v>
      </c>
      <c r="M160" s="12">
        <v>0</v>
      </c>
      <c r="N160" s="15">
        <f t="shared" si="13"/>
        <v>4.6052631578947366E-2</v>
      </c>
      <c r="O160" s="21">
        <f t="shared" si="14"/>
        <v>0</v>
      </c>
      <c r="P160" s="24">
        <v>1618.0889999999999</v>
      </c>
      <c r="Q160" s="18">
        <f t="shared" ref="Q160:Q209" si="17">IFERROR(P160*O160,0)</f>
        <v>0</v>
      </c>
      <c r="R160" s="2">
        <v>1</v>
      </c>
      <c r="S160" s="2">
        <v>120</v>
      </c>
      <c r="T160" s="2" t="s">
        <v>4647</v>
      </c>
      <c r="U160" s="28">
        <f>IF(G160=0,"",_xlfn.MINIFS('PO Details'!$I:$I,'PO Details'!$D:$D,Planning!$B160,'PO Details'!$L:$L,Planning!$E160))</f>
        <v>45427</v>
      </c>
      <c r="V160" s="29" t="s">
        <v>4640</v>
      </c>
      <c r="W160" t="str">
        <f t="shared" si="15"/>
        <v>Max</v>
      </c>
      <c r="X160" s="2">
        <v>120</v>
      </c>
    </row>
    <row r="161" spans="1:24" x14ac:dyDescent="0.25">
      <c r="A161" s="11"/>
      <c r="B161" s="22" t="s">
        <v>2061</v>
      </c>
      <c r="C161" s="22"/>
      <c r="D161" s="22" t="s">
        <v>4664</v>
      </c>
      <c r="E161" s="31" t="s">
        <v>109</v>
      </c>
      <c r="F161" s="12">
        <f>SUMIFS('Inventory Details'!$H:$H,'Inventory Details'!$B:$B,$B161,'Inventory Details'!$E:$E,$E161)</f>
        <v>4</v>
      </c>
      <c r="G161" s="12">
        <f>SUMIFS('PO Details'!$H:$H,'PO Details'!$D:$D,Planning!$B161,'PO Details'!$L:$L,$E161)</f>
        <v>0</v>
      </c>
      <c r="H161" s="12">
        <f>SUMIFS('SO Details'!$G:$G,'SO Details'!$D:$D,Planning!$B161,'SO Details'!$K:$K,$E161)</f>
        <v>0</v>
      </c>
      <c r="I161" s="20">
        <f>IF(COUNTIFS($C:$C,B161)&gt;1,SUMIFS('Sales Hx'!$Q:$Q,'Sales Hx'!$B:$B,_xlfn.XLOOKUP(B161,C:C,B:B),'Sales Hx'!$D:$D,Planning!$E161),SUMIFS('Sales Hx'!$Q:$Q,'Sales Hx'!$B:$B,Planning!$B161,'Sales Hx'!$D:$D,Planning!$E161))</f>
        <v>0</v>
      </c>
      <c r="J161" s="16">
        <f>IF(COUNTIFS($C:$C,B161)&gt;1,SUMIFS('Sales Hx'!$S:$S,'Sales Hx'!$B:$B,_xlfn.XLOOKUP(B161,C:C,B:B),'Sales Hx'!$D:$D,E161),SUMIFS('Sales Hx'!$S:$S,'Sales Hx'!$B:$B,$B161,'Sales Hx'!$D:$D,$E161))</f>
        <v>0</v>
      </c>
      <c r="K161" s="16">
        <f t="shared" si="16"/>
        <v>0</v>
      </c>
      <c r="L161" s="12">
        <f>IF(M161&lt;&gt;"",M161,IF(COUNTIFS($C:$C,B161)&gt;1,SUMIFS('Sales Hx'!V:V,'Sales Hx'!$B:$B,_xlfn.XLOOKUP(B161,C:C,B:B),'Sales Hx'!$D:$D,$E161),SUMIFS('Sales Hx'!V:V,'Sales Hx'!$B:$B,$B161,'Sales Hx'!$D:$D,$E161)))</f>
        <v>0</v>
      </c>
      <c r="M161" s="12">
        <v>0</v>
      </c>
      <c r="N161" s="15">
        <f t="shared" ref="N161:N210" si="18">IFERROR(_xlfn.IFNA(J161*R161+L161,"No Sales Hx"),"No Sales HX")</f>
        <v>0</v>
      </c>
      <c r="O161" s="21">
        <f t="shared" si="14"/>
        <v>0</v>
      </c>
      <c r="P161" s="24">
        <v>1618.0889999999999</v>
      </c>
      <c r="Q161" s="18">
        <f t="shared" si="17"/>
        <v>0</v>
      </c>
      <c r="R161" s="2">
        <v>1</v>
      </c>
      <c r="S161" s="2">
        <v>120</v>
      </c>
      <c r="T161" s="2" t="s">
        <v>4647</v>
      </c>
      <c r="U161" s="28" t="str">
        <f>IF(G161=0,"",_xlfn.MINIFS('PO Details'!$I:$I,'PO Details'!$D:$D,Planning!$B161,'PO Details'!$L:$L,Planning!$E161))</f>
        <v/>
      </c>
      <c r="V161" s="29" t="s">
        <v>4640</v>
      </c>
      <c r="W161" t="str">
        <f t="shared" si="15"/>
        <v/>
      </c>
      <c r="X161" s="2">
        <v>120</v>
      </c>
    </row>
    <row r="162" spans="1:24" x14ac:dyDescent="0.25">
      <c r="A162" s="11"/>
      <c r="B162" s="22" t="s">
        <v>2061</v>
      </c>
      <c r="C162" s="22"/>
      <c r="D162" s="22" t="s">
        <v>4664</v>
      </c>
      <c r="E162" s="31" t="s">
        <v>106</v>
      </c>
      <c r="F162" s="12">
        <f>SUMIFS('Inventory Details'!$H:$H,'Inventory Details'!$B:$B,$B162,'Inventory Details'!$E:$E,$E162)</f>
        <v>3</v>
      </c>
      <c r="G162" s="12">
        <f>SUMIFS('PO Details'!$H:$H,'PO Details'!$D:$D,Planning!$B162,'PO Details'!$L:$L,$E162)</f>
        <v>0</v>
      </c>
      <c r="H162" s="12">
        <f>SUMIFS('SO Details'!$G:$G,'SO Details'!$D:$D,Planning!$B162,'SO Details'!$K:$K,$E162)</f>
        <v>0</v>
      </c>
      <c r="I162" s="20">
        <f>IF(COUNTIFS($C:$C,B162)&gt;1,SUMIFS('Sales Hx'!$Q:$Q,'Sales Hx'!$B:$B,_xlfn.XLOOKUP(B162,C:C,B:B),'Sales Hx'!$D:$D,Planning!$E162),SUMIFS('Sales Hx'!$Q:$Q,'Sales Hx'!$B:$B,Planning!$B162,'Sales Hx'!$D:$D,Planning!$E162))</f>
        <v>0</v>
      </c>
      <c r="J162" s="16">
        <f>IF(COUNTIFS($C:$C,B162)&gt;1,SUMIFS('Sales Hx'!$S:$S,'Sales Hx'!$B:$B,_xlfn.XLOOKUP(B162,C:C,B:B),'Sales Hx'!$D:$D,E162),SUMIFS('Sales Hx'!$S:$S,'Sales Hx'!$B:$B,$B162,'Sales Hx'!$D:$D,$E162))</f>
        <v>0</v>
      </c>
      <c r="K162" s="16">
        <f t="shared" si="16"/>
        <v>0</v>
      </c>
      <c r="L162" s="12">
        <f>IF(M162&lt;&gt;"",M162,IF(COUNTIFS($C:$C,B162)&gt;1,SUMIFS('Sales Hx'!V:V,'Sales Hx'!$B:$B,_xlfn.XLOOKUP(B162,C:C,B:B),'Sales Hx'!$D:$D,$E162),SUMIFS('Sales Hx'!V:V,'Sales Hx'!$B:$B,$B162,'Sales Hx'!$D:$D,$E162)))</f>
        <v>0</v>
      </c>
      <c r="M162" s="12">
        <v>0</v>
      </c>
      <c r="N162" s="15">
        <f t="shared" si="18"/>
        <v>0</v>
      </c>
      <c r="O162" s="21">
        <f t="shared" si="14"/>
        <v>0</v>
      </c>
      <c r="P162" s="24">
        <v>1618.0889999999999</v>
      </c>
      <c r="Q162" s="18">
        <f t="shared" si="17"/>
        <v>0</v>
      </c>
      <c r="R162" s="2">
        <v>1</v>
      </c>
      <c r="S162" s="2">
        <v>120</v>
      </c>
      <c r="T162" s="2" t="s">
        <v>4647</v>
      </c>
      <c r="U162" s="28" t="str">
        <f>IF(G162=0,"",_xlfn.MINIFS('PO Details'!$I:$I,'PO Details'!$D:$D,Planning!$B162,'PO Details'!$L:$L,Planning!$E162))</f>
        <v/>
      </c>
      <c r="V162" s="29" t="s">
        <v>4640</v>
      </c>
      <c r="W162" t="str">
        <f t="shared" si="15"/>
        <v/>
      </c>
      <c r="X162" s="2">
        <v>120</v>
      </c>
    </row>
    <row r="163" spans="1:24" x14ac:dyDescent="0.25">
      <c r="A163" s="11"/>
      <c r="B163" s="22" t="s">
        <v>750</v>
      </c>
      <c r="C163" s="22"/>
      <c r="D163" s="22" t="s">
        <v>751</v>
      </c>
      <c r="E163" s="31" t="s">
        <v>752</v>
      </c>
      <c r="F163" s="12">
        <f>SUMIFS('Inventory Details'!$H:$H,'Inventory Details'!$B:$B,$B163,'Inventory Details'!$E:$E,$E163)</f>
        <v>1</v>
      </c>
      <c r="G163" s="12">
        <f>SUMIFS('PO Details'!$H:$H,'PO Details'!$D:$D,Planning!$B163,'PO Details'!$L:$L,$E163)</f>
        <v>0</v>
      </c>
      <c r="H163" s="12">
        <f>SUMIFS('SO Details'!$G:$G,'SO Details'!$D:$D,Planning!$B163,'SO Details'!$K:$K,$E163)</f>
        <v>0</v>
      </c>
      <c r="I163" s="20">
        <f>IF(COUNTIFS($C:$C,B163)&gt;1,SUMIFS('Sales Hx'!$Q:$Q,'Sales Hx'!$B:$B,_xlfn.XLOOKUP(B163,C:C,B:B),'Sales Hx'!$D:$D,Planning!$E163),SUMIFS('Sales Hx'!$Q:$Q,'Sales Hx'!$B:$B,Planning!$B163,'Sales Hx'!$D:$D,Planning!$E163))</f>
        <v>0</v>
      </c>
      <c r="J163" s="16">
        <f>IF(COUNTIFS($C:$C,B163)&gt;1,SUMIFS('Sales Hx'!$S:$S,'Sales Hx'!$B:$B,_xlfn.XLOOKUP(B163,C:C,B:B),'Sales Hx'!$D:$D,E163),SUMIFS('Sales Hx'!$S:$S,'Sales Hx'!$B:$B,$B163,'Sales Hx'!$D:$D,$E163))</f>
        <v>0</v>
      </c>
      <c r="K163" s="16">
        <f t="shared" si="16"/>
        <v>0</v>
      </c>
      <c r="L163" s="12">
        <f>IF(M163&lt;&gt;"",M163,IF(COUNTIFS($C:$C,B163)&gt;1,SUMIFS('Sales Hx'!V:V,'Sales Hx'!$B:$B,_xlfn.XLOOKUP(B163,C:C,B:B),'Sales Hx'!$D:$D,$E163),SUMIFS('Sales Hx'!V:V,'Sales Hx'!$B:$B,$B163,'Sales Hx'!$D:$D,$E163)))</f>
        <v>0</v>
      </c>
      <c r="M163" s="12">
        <v>0</v>
      </c>
      <c r="N163" s="15">
        <f t="shared" si="18"/>
        <v>0</v>
      </c>
      <c r="O163" s="21">
        <f t="shared" si="14"/>
        <v>0</v>
      </c>
      <c r="P163" s="24">
        <v>982.8</v>
      </c>
      <c r="Q163" s="18">
        <f t="shared" si="17"/>
        <v>0</v>
      </c>
      <c r="R163" s="2">
        <v>1</v>
      </c>
      <c r="S163" s="2">
        <v>120</v>
      </c>
      <c r="T163" s="2" t="s">
        <v>4647</v>
      </c>
      <c r="U163" s="28" t="str">
        <f>IF(G163=0,"",_xlfn.MINIFS('PO Details'!$I:$I,'PO Details'!$D:$D,Planning!$B163,'PO Details'!$L:$L,Planning!$E163))</f>
        <v/>
      </c>
      <c r="V163" s="29" t="s">
        <v>4640</v>
      </c>
      <c r="W163" t="str">
        <f t="shared" si="15"/>
        <v>Max</v>
      </c>
      <c r="X163" s="2">
        <v>120</v>
      </c>
    </row>
    <row r="164" spans="1:24" x14ac:dyDescent="0.25">
      <c r="A164" s="11"/>
      <c r="B164" s="22" t="s">
        <v>750</v>
      </c>
      <c r="C164" s="22"/>
      <c r="D164" s="22" t="s">
        <v>751</v>
      </c>
      <c r="E164" s="31" t="s">
        <v>106</v>
      </c>
      <c r="F164" s="12">
        <f>SUMIFS('Inventory Details'!$H:$H,'Inventory Details'!$B:$B,$B164,'Inventory Details'!$E:$E,$E164)</f>
        <v>4</v>
      </c>
      <c r="G164" s="12">
        <f>SUMIFS('PO Details'!$H:$H,'PO Details'!$D:$D,Planning!$B164,'PO Details'!$L:$L,$E164)</f>
        <v>0</v>
      </c>
      <c r="H164" s="12">
        <f>SUMIFS('SO Details'!$G:$G,'SO Details'!$D:$D,Planning!$B164,'SO Details'!$K:$K,$E164)</f>
        <v>0</v>
      </c>
      <c r="I164" s="20">
        <f>IF(COUNTIFS($C:$C,B164)&gt;1,SUMIFS('Sales Hx'!$Q:$Q,'Sales Hx'!$B:$B,_xlfn.XLOOKUP(B164,C:C,B:B),'Sales Hx'!$D:$D,Planning!$E164),SUMIFS('Sales Hx'!$Q:$Q,'Sales Hx'!$B:$B,Planning!$B164,'Sales Hx'!$D:$D,Planning!$E164))</f>
        <v>0</v>
      </c>
      <c r="J164" s="16">
        <f>IF(COUNTIFS($C:$C,B164)&gt;1,SUMIFS('Sales Hx'!$S:$S,'Sales Hx'!$B:$B,_xlfn.XLOOKUP(B164,C:C,B:B),'Sales Hx'!$D:$D,E164),SUMIFS('Sales Hx'!$S:$S,'Sales Hx'!$B:$B,$B164,'Sales Hx'!$D:$D,$E164))</f>
        <v>3.2894736842105261E-2</v>
      </c>
      <c r="K164" s="16">
        <f t="shared" si="16"/>
        <v>0</v>
      </c>
      <c r="L164" s="12">
        <f>IF(M164&lt;&gt;"",M164,IF(COUNTIFS($C:$C,B164)&gt;1,SUMIFS('Sales Hx'!V:V,'Sales Hx'!$B:$B,_xlfn.XLOOKUP(B164,C:C,B:B),'Sales Hx'!$D:$D,$E164),SUMIFS('Sales Hx'!V:V,'Sales Hx'!$B:$B,$B164,'Sales Hx'!$D:$D,$E164)))</f>
        <v>0</v>
      </c>
      <c r="M164" s="12">
        <v>0</v>
      </c>
      <c r="N164" s="15">
        <f t="shared" si="18"/>
        <v>3.2894736842105261E-2</v>
      </c>
      <c r="O164" s="21">
        <f t="shared" si="14"/>
        <v>0</v>
      </c>
      <c r="P164" s="24">
        <v>982.8</v>
      </c>
      <c r="Q164" s="18">
        <f t="shared" si="17"/>
        <v>0</v>
      </c>
      <c r="R164" s="2">
        <v>1</v>
      </c>
      <c r="S164" s="2">
        <v>120</v>
      </c>
      <c r="T164" s="2" t="s">
        <v>4647</v>
      </c>
      <c r="U164" s="28" t="str">
        <f>IF(G164=0,"",_xlfn.MINIFS('PO Details'!$I:$I,'PO Details'!$D:$D,Planning!$B164,'PO Details'!$L:$L,Planning!$E164))</f>
        <v/>
      </c>
      <c r="V164" s="29" t="s">
        <v>4640</v>
      </c>
      <c r="W164" t="str">
        <f t="shared" si="15"/>
        <v>Max</v>
      </c>
      <c r="X164" s="2">
        <v>120</v>
      </c>
    </row>
    <row r="165" spans="1:24" x14ac:dyDescent="0.25">
      <c r="A165" s="11"/>
      <c r="B165" s="22" t="s">
        <v>750</v>
      </c>
      <c r="C165" s="22"/>
      <c r="D165" s="22" t="s">
        <v>751</v>
      </c>
      <c r="E165" s="31" t="s">
        <v>4746</v>
      </c>
      <c r="F165" s="12">
        <f>SUMIFS('Inventory Details'!$H:$H,'Inventory Details'!$B:$B,$B165,'Inventory Details'!$E:$E,$E165)</f>
        <v>0</v>
      </c>
      <c r="G165" s="12">
        <f>SUMIFS('PO Details'!$H:$H,'PO Details'!$D:$D,Planning!$B165,'PO Details'!$L:$L,$E165)</f>
        <v>0</v>
      </c>
      <c r="H165" s="12">
        <f>SUMIFS('SO Details'!$G:$G,'SO Details'!$D:$D,Planning!$B165,'SO Details'!$K:$K,$E165)</f>
        <v>0</v>
      </c>
      <c r="I165" s="20">
        <f>IF(COUNTIFS($C:$C,B165)&gt;1,SUMIFS('Sales Hx'!$Q:$Q,'Sales Hx'!$B:$B,_xlfn.XLOOKUP(B165,C:C,B:B),'Sales Hx'!$D:$D,Planning!$E165),SUMIFS('Sales Hx'!$Q:$Q,'Sales Hx'!$B:$B,Planning!$B165,'Sales Hx'!$D:$D,Planning!$E165))</f>
        <v>0</v>
      </c>
      <c r="J165" s="16">
        <f>IF(COUNTIFS($C:$C,B165)&gt;1,SUMIFS('Sales Hx'!$S:$S,'Sales Hx'!$B:$B,_xlfn.XLOOKUP(B165,C:C,B:B),'Sales Hx'!$D:$D,E165),SUMIFS('Sales Hx'!$S:$S,'Sales Hx'!$B:$B,$B165,'Sales Hx'!$D:$D,$E165))</f>
        <v>3.2894736842105261E-2</v>
      </c>
      <c r="K165" s="16">
        <f t="shared" si="16"/>
        <v>0</v>
      </c>
      <c r="L165" s="12">
        <f>IF(M165&lt;&gt;"",M165,IF(COUNTIFS($C:$C,B165)&gt;1,SUMIFS('Sales Hx'!V:V,'Sales Hx'!$B:$B,_xlfn.XLOOKUP(B165,C:C,B:B),'Sales Hx'!$D:$D,$E165),SUMIFS('Sales Hx'!V:V,'Sales Hx'!$B:$B,$B165,'Sales Hx'!$D:$D,$E165)))</f>
        <v>0</v>
      </c>
      <c r="M165" s="12">
        <v>0</v>
      </c>
      <c r="N165" s="15">
        <f t="shared" si="18"/>
        <v>3.2894736842105261E-2</v>
      </c>
      <c r="O165" s="21">
        <f t="shared" si="14"/>
        <v>4</v>
      </c>
      <c r="P165" s="24">
        <v>982.8</v>
      </c>
      <c r="Q165" s="18">
        <f t="shared" si="17"/>
        <v>3931.2</v>
      </c>
      <c r="R165" s="2">
        <v>1</v>
      </c>
      <c r="S165" s="2">
        <v>120</v>
      </c>
      <c r="T165" s="2" t="s">
        <v>4647</v>
      </c>
      <c r="U165" s="28" t="str">
        <f>IF(G165=0,"",_xlfn.MINIFS('PO Details'!$I:$I,'PO Details'!$D:$D,Planning!$B165,'PO Details'!$L:$L,Planning!$E165))</f>
        <v/>
      </c>
      <c r="V165" s="29" t="s">
        <v>4640</v>
      </c>
      <c r="W165" t="str">
        <f t="shared" si="15"/>
        <v>Max</v>
      </c>
      <c r="X165" s="2">
        <v>120</v>
      </c>
    </row>
    <row r="166" spans="1:24" x14ac:dyDescent="0.25">
      <c r="A166" s="11"/>
      <c r="B166" s="22" t="s">
        <v>2200</v>
      </c>
      <c r="C166" s="22"/>
      <c r="D166" s="22"/>
      <c r="E166" s="31" t="s">
        <v>106</v>
      </c>
      <c r="F166" s="12">
        <f>SUMIFS('Inventory Details'!$H:$H,'Inventory Details'!$B:$B,$B166,'Inventory Details'!$E:$E,$E166)</f>
        <v>0</v>
      </c>
      <c r="G166" s="12">
        <f>SUMIFS('PO Details'!$H:$H,'PO Details'!$D:$D,Planning!$B166,'PO Details'!$L:$L,$E166)</f>
        <v>0</v>
      </c>
      <c r="H166" s="12">
        <f>SUMIFS('SO Details'!$G:$G,'SO Details'!$D:$D,Planning!$B166,'SO Details'!$K:$K,$E166)</f>
        <v>0</v>
      </c>
      <c r="I166" s="20">
        <f>IF(COUNTIFS($C:$C,B166)&gt;1,SUMIFS('Sales Hx'!$Q:$Q,'Sales Hx'!$B:$B,_xlfn.XLOOKUP(B166,C:C,B:B),'Sales Hx'!$D:$D,Planning!$E166),SUMIFS('Sales Hx'!$Q:$Q,'Sales Hx'!$B:$B,Planning!$B166,'Sales Hx'!$D:$D,Planning!$E166))</f>
        <v>0</v>
      </c>
      <c r="J166" s="16">
        <f>IF(COUNTIFS($C:$C,B166)&gt;1,SUMIFS('Sales Hx'!$S:$S,'Sales Hx'!$B:$B,_xlfn.XLOOKUP(B166,C:C,B:B),'Sales Hx'!$D:$D,E166),SUMIFS('Sales Hx'!$S:$S,'Sales Hx'!$B:$B,$B166,'Sales Hx'!$D:$D,$E166))</f>
        <v>3.2894736842105261E-2</v>
      </c>
      <c r="K166" s="16">
        <f t="shared" si="16"/>
        <v>0</v>
      </c>
      <c r="L166" s="12">
        <f>IF(M166&lt;&gt;"",M166,IF(COUNTIFS($C:$C,B166)&gt;1,SUMIFS('Sales Hx'!V:V,'Sales Hx'!$B:$B,_xlfn.XLOOKUP(B166,C:C,B:B),'Sales Hx'!$D:$D,$E166),SUMIFS('Sales Hx'!V:V,'Sales Hx'!$B:$B,$B166,'Sales Hx'!$D:$D,$E166)))</f>
        <v>0</v>
      </c>
      <c r="M166" s="12">
        <v>0</v>
      </c>
      <c r="N166" s="15">
        <f t="shared" si="18"/>
        <v>3.2894736842105261E-2</v>
      </c>
      <c r="O166" s="21">
        <f t="shared" si="14"/>
        <v>4</v>
      </c>
      <c r="P166" s="24">
        <v>0</v>
      </c>
      <c r="Q166" s="18">
        <f t="shared" si="17"/>
        <v>0</v>
      </c>
      <c r="R166" s="2">
        <v>1</v>
      </c>
      <c r="S166" s="2">
        <v>120</v>
      </c>
      <c r="T166" s="2" t="s">
        <v>4647</v>
      </c>
      <c r="U166" s="28" t="str">
        <f>IF(G166=0,"",_xlfn.MINIFS('PO Details'!$I:$I,'PO Details'!$D:$D,Planning!$B166,'PO Details'!$L:$L,Planning!$E166))</f>
        <v/>
      </c>
      <c r="V166" s="29" t="s">
        <v>4640</v>
      </c>
      <c r="W166" t="str">
        <f t="shared" si="15"/>
        <v>Max</v>
      </c>
      <c r="X166" s="2">
        <v>120</v>
      </c>
    </row>
    <row r="167" spans="1:24" x14ac:dyDescent="0.25">
      <c r="A167" s="11"/>
      <c r="B167" s="22" t="s">
        <v>753</v>
      </c>
      <c r="C167" s="22"/>
      <c r="D167" s="22"/>
      <c r="E167" s="31" t="s">
        <v>4746</v>
      </c>
      <c r="F167" s="12">
        <f>SUMIFS('Inventory Details'!$H:$H,'Inventory Details'!$B:$B,$B167,'Inventory Details'!$E:$E,$E167)</f>
        <v>0</v>
      </c>
      <c r="G167" s="12">
        <f>SUMIFS('PO Details'!$H:$H,'PO Details'!$D:$D,Planning!$B167,'PO Details'!$L:$L,$E167)</f>
        <v>3</v>
      </c>
      <c r="H167" s="12">
        <f>SUMIFS('SO Details'!$G:$G,'SO Details'!$D:$D,Planning!$B167,'SO Details'!$K:$K,$E167)</f>
        <v>1</v>
      </c>
      <c r="I167" s="20">
        <f>IF(COUNTIFS($C:$C,B167)&gt;1,SUMIFS('Sales Hx'!$Q:$Q,'Sales Hx'!$B:$B,_xlfn.XLOOKUP(B167,C:C,B:B),'Sales Hx'!$D:$D,Planning!$E167),SUMIFS('Sales Hx'!$Q:$Q,'Sales Hx'!$B:$B,Planning!$B167,'Sales Hx'!$D:$D,Planning!$E167))</f>
        <v>0</v>
      </c>
      <c r="J167" s="16">
        <f>IF(COUNTIFS($C:$C,B167)&gt;1,SUMIFS('Sales Hx'!$S:$S,'Sales Hx'!$B:$B,_xlfn.XLOOKUP(B167,C:C,B:B),'Sales Hx'!$D:$D,E167),SUMIFS('Sales Hx'!$S:$S,'Sales Hx'!$B:$B,$B167,'Sales Hx'!$D:$D,$E167))</f>
        <v>6.5789473684210523E-2</v>
      </c>
      <c r="K167" s="16">
        <f t="shared" si="16"/>
        <v>0</v>
      </c>
      <c r="L167" s="12">
        <f>IF(M167&lt;&gt;"",M167,IF(COUNTIFS($C:$C,B167)&gt;1,SUMIFS('Sales Hx'!V:V,'Sales Hx'!$B:$B,_xlfn.XLOOKUP(B167,C:C,B:B),'Sales Hx'!$D:$D,$E167),SUMIFS('Sales Hx'!V:V,'Sales Hx'!$B:$B,$B167,'Sales Hx'!$D:$D,$E167)))</f>
        <v>0</v>
      </c>
      <c r="M167" s="12">
        <v>0</v>
      </c>
      <c r="N167" s="15">
        <f t="shared" si="18"/>
        <v>6.5789473684210523E-2</v>
      </c>
      <c r="O167" s="21">
        <f t="shared" si="14"/>
        <v>0</v>
      </c>
      <c r="P167" s="24">
        <v>69.206400000000002</v>
      </c>
      <c r="Q167" s="18">
        <f t="shared" si="17"/>
        <v>0</v>
      </c>
      <c r="R167" s="2">
        <v>1</v>
      </c>
      <c r="S167" s="2">
        <v>120</v>
      </c>
      <c r="T167" s="2" t="s">
        <v>4647</v>
      </c>
      <c r="U167" s="28">
        <f>IF(G167=0,"",_xlfn.MINIFS('PO Details'!$I:$I,'PO Details'!$D:$D,Planning!$B167,'PO Details'!$L:$L,Planning!$E167))</f>
        <v>45436</v>
      </c>
      <c r="V167" s="29" t="s">
        <v>4640</v>
      </c>
      <c r="W167" t="str">
        <f t="shared" si="15"/>
        <v>Max</v>
      </c>
      <c r="X167" s="2">
        <v>120</v>
      </c>
    </row>
    <row r="168" spans="1:24" x14ac:dyDescent="0.25">
      <c r="A168" s="11" t="s">
        <v>4624</v>
      </c>
      <c r="B168" s="22" t="s">
        <v>754</v>
      </c>
      <c r="C168" s="22"/>
      <c r="D168" s="22" t="s">
        <v>755</v>
      </c>
      <c r="E168" s="31" t="s">
        <v>4746</v>
      </c>
      <c r="F168" s="12">
        <f>SUMIFS('Inventory Details'!$H:$H,'Inventory Details'!$B:$B,$B168,'Inventory Details'!$E:$E,$E168)</f>
        <v>0</v>
      </c>
      <c r="G168" s="12">
        <f>SUMIFS('PO Details'!$H:$H,'PO Details'!$D:$D,Planning!$B168,'PO Details'!$L:$L,$E168)</f>
        <v>12</v>
      </c>
      <c r="H168" s="12">
        <f>SUMIFS('SO Details'!$G:$G,'SO Details'!$D:$D,Planning!$B168,'SO Details'!$K:$K,$E168)</f>
        <v>0</v>
      </c>
      <c r="I168" s="20">
        <f>IF(COUNTIFS($C:$C,B168)&gt;1,SUMIFS('Sales Hx'!$Q:$Q,'Sales Hx'!$B:$B,_xlfn.XLOOKUP(B168,C:C,B:B),'Sales Hx'!$D:$D,Planning!$E168),SUMIFS('Sales Hx'!$Q:$Q,'Sales Hx'!$B:$B,Planning!$B168,'Sales Hx'!$D:$D,Planning!$E168))</f>
        <v>7</v>
      </c>
      <c r="J168" s="16">
        <f>IF(COUNTIFS($C:$C,B168)&gt;1,SUMIFS('Sales Hx'!$S:$S,'Sales Hx'!$B:$B,_xlfn.XLOOKUP(B168,C:C,B:B),'Sales Hx'!$D:$D,E168),SUMIFS('Sales Hx'!$S:$S,'Sales Hx'!$B:$B,$B168,'Sales Hx'!$D:$D,$E168))</f>
        <v>0.10620300751879699</v>
      </c>
      <c r="K168" s="16">
        <f t="shared" si="16"/>
        <v>1.7142857142857142</v>
      </c>
      <c r="L168" s="12">
        <f>IF(M168&lt;&gt;"",M168,IF(COUNTIFS($C:$C,B168)&gt;1,SUMIFS('Sales Hx'!V:V,'Sales Hx'!$B:$B,_xlfn.XLOOKUP(B168,C:C,B:B),'Sales Hx'!$D:$D,$E168),SUMIFS('Sales Hx'!V:V,'Sales Hx'!$B:$B,$B168,'Sales Hx'!$D:$D,$E168)))</f>
        <v>0</v>
      </c>
      <c r="M168" s="12">
        <v>0</v>
      </c>
      <c r="N168" s="15">
        <f t="shared" si="18"/>
        <v>0.10620300751879699</v>
      </c>
      <c r="O168" s="21">
        <f t="shared" si="14"/>
        <v>0</v>
      </c>
      <c r="P168" s="24">
        <v>41.990400000000001</v>
      </c>
      <c r="Q168" s="18">
        <f t="shared" si="17"/>
        <v>0</v>
      </c>
      <c r="R168" s="2">
        <v>1</v>
      </c>
      <c r="S168" s="2">
        <v>120</v>
      </c>
      <c r="T168" s="2" t="s">
        <v>4647</v>
      </c>
      <c r="U168" s="28">
        <f>IF(G168=0,"",_xlfn.MINIFS('PO Details'!$I:$I,'PO Details'!$D:$D,Planning!$B168,'PO Details'!$L:$L,Planning!$E168))</f>
        <v>45427</v>
      </c>
      <c r="V168" s="29" t="s">
        <v>4640</v>
      </c>
      <c r="W168" t="str">
        <f t="shared" si="15"/>
        <v>Max</v>
      </c>
      <c r="X168" s="2">
        <v>120</v>
      </c>
    </row>
    <row r="169" spans="1:24" x14ac:dyDescent="0.25">
      <c r="A169" s="11" t="s">
        <v>4624</v>
      </c>
      <c r="B169" s="22" t="s">
        <v>754</v>
      </c>
      <c r="C169" s="22"/>
      <c r="D169" s="22" t="s">
        <v>755</v>
      </c>
      <c r="E169" s="31" t="s">
        <v>106</v>
      </c>
      <c r="F169" s="12">
        <f>SUMIFS('Inventory Details'!$H:$H,'Inventory Details'!$B:$B,$B169,'Inventory Details'!$E:$E,$E169)</f>
        <v>0</v>
      </c>
      <c r="G169" s="12">
        <f>SUMIFS('PO Details'!$H:$H,'PO Details'!$D:$D,Planning!$B169,'PO Details'!$L:$L,$E169)</f>
        <v>9</v>
      </c>
      <c r="H169" s="12">
        <f>SUMIFS('SO Details'!$G:$G,'SO Details'!$D:$D,Planning!$B169,'SO Details'!$K:$K,$E169)</f>
        <v>0</v>
      </c>
      <c r="I169" s="20">
        <f>IF(COUNTIFS($C:$C,B169)&gt;1,SUMIFS('Sales Hx'!$Q:$Q,'Sales Hx'!$B:$B,_xlfn.XLOOKUP(B169,C:C,B:B),'Sales Hx'!$D:$D,Planning!$E169),SUMIFS('Sales Hx'!$Q:$Q,'Sales Hx'!$B:$B,Planning!$B169,'Sales Hx'!$D:$D,Planning!$E169))</f>
        <v>4.1999999999999993</v>
      </c>
      <c r="J169" s="16">
        <f>IF(COUNTIFS($C:$C,B169)&gt;1,SUMIFS('Sales Hx'!$S:$S,'Sales Hx'!$B:$B,_xlfn.XLOOKUP(B169,C:C,B:B),'Sales Hx'!$D:$D,E169),SUMIFS('Sales Hx'!$S:$S,'Sales Hx'!$B:$B,$B169,'Sales Hx'!$D:$D,$E169))</f>
        <v>0.11578947368421055</v>
      </c>
      <c r="K169" s="16">
        <f t="shared" si="16"/>
        <v>2.1428571428571432</v>
      </c>
      <c r="L169" s="12">
        <f>IF(M169&lt;&gt;"",M169,IF(COUNTIFS($C:$C,B169)&gt;1,SUMIFS('Sales Hx'!V:V,'Sales Hx'!$B:$B,_xlfn.XLOOKUP(B169,C:C,B:B),'Sales Hx'!$D:$D,$E169),SUMIFS('Sales Hx'!V:V,'Sales Hx'!$B:$B,$B169,'Sales Hx'!$D:$D,$E169)))</f>
        <v>0</v>
      </c>
      <c r="M169" s="12">
        <v>0</v>
      </c>
      <c r="N169" s="15">
        <f t="shared" si="18"/>
        <v>0.11578947368421055</v>
      </c>
      <c r="O169" s="21">
        <f t="shared" si="14"/>
        <v>0</v>
      </c>
      <c r="P169" s="24">
        <v>41.990400000000001</v>
      </c>
      <c r="Q169" s="18">
        <f t="shared" si="17"/>
        <v>0</v>
      </c>
      <c r="R169" s="2">
        <v>1</v>
      </c>
      <c r="S169" s="2">
        <v>120</v>
      </c>
      <c r="T169" s="2" t="s">
        <v>4647</v>
      </c>
      <c r="U169" s="28">
        <f>IF(G169=0,"",_xlfn.MINIFS('PO Details'!$I:$I,'PO Details'!$D:$D,Planning!$B169,'PO Details'!$L:$L,Planning!$E169))</f>
        <v>45443</v>
      </c>
      <c r="V169" s="29" t="s">
        <v>4640</v>
      </c>
      <c r="W169" t="str">
        <f t="shared" si="15"/>
        <v/>
      </c>
      <c r="X169" s="2">
        <v>120</v>
      </c>
    </row>
    <row r="170" spans="1:24" x14ac:dyDescent="0.25">
      <c r="A170" s="11" t="s">
        <v>4624</v>
      </c>
      <c r="B170" s="22" t="s">
        <v>754</v>
      </c>
      <c r="C170" s="22"/>
      <c r="D170" s="22" t="s">
        <v>755</v>
      </c>
      <c r="E170" s="31" t="s">
        <v>113</v>
      </c>
      <c r="F170" s="12">
        <f>SUMIFS('Inventory Details'!$H:$H,'Inventory Details'!$B:$B,$B170,'Inventory Details'!$E:$E,$E170)</f>
        <v>0</v>
      </c>
      <c r="G170" s="12">
        <f>SUMIFS('PO Details'!$H:$H,'PO Details'!$D:$D,Planning!$B170,'PO Details'!$L:$L,$E170)</f>
        <v>6</v>
      </c>
      <c r="H170" s="12">
        <f>SUMIFS('SO Details'!$G:$G,'SO Details'!$D:$D,Planning!$B170,'SO Details'!$K:$K,$E170)</f>
        <v>0</v>
      </c>
      <c r="I170" s="20">
        <f>IF(COUNTIFS($C:$C,B170)&gt;1,SUMIFS('Sales Hx'!$Q:$Q,'Sales Hx'!$B:$B,_xlfn.XLOOKUP(B170,C:C,B:B),'Sales Hx'!$D:$D,Planning!$E170),SUMIFS('Sales Hx'!$Q:$Q,'Sales Hx'!$B:$B,Planning!$B170,'Sales Hx'!$D:$D,Planning!$E170))</f>
        <v>5.6</v>
      </c>
      <c r="J170" s="16">
        <f>IF(COUNTIFS($C:$C,B170)&gt;1,SUMIFS('Sales Hx'!$S:$S,'Sales Hx'!$B:$B,_xlfn.XLOOKUP(B170,C:C,B:B),'Sales Hx'!$D:$D,E170),SUMIFS('Sales Hx'!$S:$S,'Sales Hx'!$B:$B,$B170,'Sales Hx'!$D:$D,$E170))</f>
        <v>8.4429824561403508E-2</v>
      </c>
      <c r="K170" s="16">
        <f t="shared" si="16"/>
        <v>1.0714285714285714</v>
      </c>
      <c r="L170" s="12">
        <f>IF(M170&lt;&gt;"",M170,IF(COUNTIFS($C:$C,B170)&gt;1,SUMIFS('Sales Hx'!V:V,'Sales Hx'!$B:$B,_xlfn.XLOOKUP(B170,C:C,B:B),'Sales Hx'!$D:$D,$E170),SUMIFS('Sales Hx'!V:V,'Sales Hx'!$B:$B,$B170,'Sales Hx'!$D:$D,$E170)))</f>
        <v>0</v>
      </c>
      <c r="M170" s="12">
        <v>0</v>
      </c>
      <c r="N170" s="15">
        <f t="shared" si="18"/>
        <v>8.4429824561403508E-2</v>
      </c>
      <c r="O170" s="21">
        <f t="shared" si="14"/>
        <v>0</v>
      </c>
      <c r="P170" s="24">
        <v>41.990400000000001</v>
      </c>
      <c r="Q170" s="18">
        <f t="shared" si="17"/>
        <v>0</v>
      </c>
      <c r="R170" s="2">
        <v>1</v>
      </c>
      <c r="S170" s="2">
        <v>120</v>
      </c>
      <c r="T170" s="2" t="s">
        <v>4647</v>
      </c>
      <c r="U170" s="28">
        <f>IF(G170=0,"",_xlfn.MINIFS('PO Details'!$I:$I,'PO Details'!$D:$D,Planning!$B170,'PO Details'!$L:$L,Planning!$E170))</f>
        <v>45443</v>
      </c>
      <c r="V170" s="29" t="s">
        <v>4640</v>
      </c>
      <c r="W170" t="str">
        <f t="shared" si="15"/>
        <v/>
      </c>
      <c r="X170" s="2">
        <v>120</v>
      </c>
    </row>
    <row r="171" spans="1:24" x14ac:dyDescent="0.25">
      <c r="A171" s="11" t="s">
        <v>4624</v>
      </c>
      <c r="B171" s="22" t="s">
        <v>754</v>
      </c>
      <c r="C171" s="22"/>
      <c r="D171" s="22" t="s">
        <v>755</v>
      </c>
      <c r="E171" s="31" t="s">
        <v>108</v>
      </c>
      <c r="F171" s="12">
        <f>SUMIFS('Inventory Details'!$H:$H,'Inventory Details'!$B:$B,$B171,'Inventory Details'!$E:$E,$E171)</f>
        <v>0</v>
      </c>
      <c r="G171" s="12">
        <f>SUMIFS('PO Details'!$H:$H,'PO Details'!$D:$D,Planning!$B171,'PO Details'!$L:$L,$E171)</f>
        <v>0</v>
      </c>
      <c r="H171" s="12">
        <f>SUMIFS('SO Details'!$G:$G,'SO Details'!$D:$D,Planning!$B171,'SO Details'!$K:$K,$E171)</f>
        <v>0</v>
      </c>
      <c r="I171" s="20">
        <f>IF(COUNTIFS($C:$C,B171)&gt;1,SUMIFS('Sales Hx'!$Q:$Q,'Sales Hx'!$B:$B,_xlfn.XLOOKUP(B171,C:C,B:B),'Sales Hx'!$D:$D,Planning!$E171),SUMIFS('Sales Hx'!$Q:$Q,'Sales Hx'!$B:$B,Planning!$B171,'Sales Hx'!$D:$D,Planning!$E171))</f>
        <v>0</v>
      </c>
      <c r="J171" s="16">
        <f>IF(COUNTIFS($C:$C,B171)&gt;1,SUMIFS('Sales Hx'!$S:$S,'Sales Hx'!$B:$B,_xlfn.XLOOKUP(B171,C:C,B:B),'Sales Hx'!$D:$D,E171),SUMIFS('Sales Hx'!$S:$S,'Sales Hx'!$B:$B,$B171,'Sales Hx'!$D:$D,$E171))</f>
        <v>0</v>
      </c>
      <c r="K171" s="16">
        <f t="shared" si="16"/>
        <v>0</v>
      </c>
      <c r="L171" s="12">
        <f>IF(M171&lt;&gt;"",M171,IF(COUNTIFS($C:$C,B171)&gt;1,SUMIFS('Sales Hx'!V:V,'Sales Hx'!$B:$B,_xlfn.XLOOKUP(B171,C:C,B:B),'Sales Hx'!$D:$D,$E171),SUMIFS('Sales Hx'!V:V,'Sales Hx'!$B:$B,$B171,'Sales Hx'!$D:$D,$E171)))</f>
        <v>0</v>
      </c>
      <c r="M171" s="12">
        <v>0</v>
      </c>
      <c r="N171" s="15">
        <f t="shared" si="18"/>
        <v>0</v>
      </c>
      <c r="O171" s="21">
        <f t="shared" si="14"/>
        <v>0</v>
      </c>
      <c r="P171" s="24">
        <v>41.990400000000001</v>
      </c>
      <c r="Q171" s="18">
        <f t="shared" si="17"/>
        <v>0</v>
      </c>
      <c r="R171" s="2">
        <v>1</v>
      </c>
      <c r="S171" s="2">
        <v>120</v>
      </c>
      <c r="T171" s="2" t="s">
        <v>4647</v>
      </c>
      <c r="U171" s="28" t="str">
        <f>IF(G171=0,"",_xlfn.MINIFS('PO Details'!$I:$I,'PO Details'!$D:$D,Planning!$B171,'PO Details'!$L:$L,Planning!$E171))</f>
        <v/>
      </c>
      <c r="V171" s="29" t="s">
        <v>4640</v>
      </c>
      <c r="W171" t="str">
        <f t="shared" si="15"/>
        <v/>
      </c>
      <c r="X171" s="2">
        <v>120</v>
      </c>
    </row>
    <row r="172" spans="1:24" x14ac:dyDescent="0.25">
      <c r="A172" s="11" t="s">
        <v>4624</v>
      </c>
      <c r="B172" s="22" t="s">
        <v>754</v>
      </c>
      <c r="C172" s="22"/>
      <c r="D172" s="22" t="s">
        <v>755</v>
      </c>
      <c r="E172" s="31" t="s">
        <v>109</v>
      </c>
      <c r="F172" s="12">
        <f>SUMIFS('Inventory Details'!$H:$H,'Inventory Details'!$B:$B,$B172,'Inventory Details'!$E:$E,$E172)</f>
        <v>2</v>
      </c>
      <c r="G172" s="12">
        <f>SUMIFS('PO Details'!$H:$H,'PO Details'!$D:$D,Planning!$B172,'PO Details'!$L:$L,$E172)</f>
        <v>0</v>
      </c>
      <c r="H172" s="12">
        <f>SUMIFS('SO Details'!$G:$G,'SO Details'!$D:$D,Planning!$B172,'SO Details'!$K:$K,$E172)</f>
        <v>0</v>
      </c>
      <c r="I172" s="20">
        <f>IF(COUNTIFS($C:$C,B172)&gt;1,SUMIFS('Sales Hx'!$Q:$Q,'Sales Hx'!$B:$B,_xlfn.XLOOKUP(B172,C:C,B:B),'Sales Hx'!$D:$D,Planning!$E172),SUMIFS('Sales Hx'!$Q:$Q,'Sales Hx'!$B:$B,Planning!$B172,'Sales Hx'!$D:$D,Planning!$E172))</f>
        <v>0</v>
      </c>
      <c r="J172" s="16">
        <f>IF(COUNTIFS($C:$C,B172)&gt;1,SUMIFS('Sales Hx'!$S:$S,'Sales Hx'!$B:$B,_xlfn.XLOOKUP(B172,C:C,B:B),'Sales Hx'!$D:$D,E172),SUMIFS('Sales Hx'!$S:$S,'Sales Hx'!$B:$B,$B172,'Sales Hx'!$D:$D,$E172))</f>
        <v>3.2894736842105261E-2</v>
      </c>
      <c r="K172" s="16">
        <f t="shared" si="16"/>
        <v>0</v>
      </c>
      <c r="L172" s="12">
        <f>IF(M172&lt;&gt;"",M172,IF(COUNTIFS($C:$C,B172)&gt;1,SUMIFS('Sales Hx'!V:V,'Sales Hx'!$B:$B,_xlfn.XLOOKUP(B172,C:C,B:B),'Sales Hx'!$D:$D,$E172),SUMIFS('Sales Hx'!V:V,'Sales Hx'!$B:$B,$B172,'Sales Hx'!$D:$D,$E172)))</f>
        <v>0</v>
      </c>
      <c r="M172" s="12">
        <v>0</v>
      </c>
      <c r="N172" s="15">
        <f t="shared" si="18"/>
        <v>3.2894736842105261E-2</v>
      </c>
      <c r="O172" s="21">
        <f t="shared" si="14"/>
        <v>0</v>
      </c>
      <c r="P172" s="24">
        <v>41.990400000000001</v>
      </c>
      <c r="Q172" s="18">
        <f t="shared" si="17"/>
        <v>0</v>
      </c>
      <c r="R172" s="2">
        <v>1</v>
      </c>
      <c r="S172" s="2">
        <v>120</v>
      </c>
      <c r="T172" s="2" t="s">
        <v>4647</v>
      </c>
      <c r="U172" s="28" t="str">
        <f>IF(G172=0,"",_xlfn.MINIFS('PO Details'!$I:$I,'PO Details'!$D:$D,Planning!$B172,'PO Details'!$L:$L,Planning!$E172))</f>
        <v/>
      </c>
      <c r="V172" s="29" t="s">
        <v>4640</v>
      </c>
      <c r="W172" t="str">
        <f t="shared" si="15"/>
        <v/>
      </c>
      <c r="X172" s="2">
        <v>120</v>
      </c>
    </row>
    <row r="173" spans="1:24" x14ac:dyDescent="0.25">
      <c r="A173" s="11"/>
      <c r="B173" s="22" t="s">
        <v>756</v>
      </c>
      <c r="C173" s="22"/>
      <c r="D173" s="22" t="s">
        <v>757</v>
      </c>
      <c r="E173" s="31" t="s">
        <v>106</v>
      </c>
      <c r="F173" s="12">
        <f>SUMIFS('Inventory Details'!$H:$H,'Inventory Details'!$B:$B,$B173,'Inventory Details'!$E:$E,$E173)</f>
        <v>9</v>
      </c>
      <c r="G173" s="12">
        <f>SUMIFS('PO Details'!$H:$H,'PO Details'!$D:$D,Planning!$B173,'PO Details'!$L:$L,$E173)</f>
        <v>0</v>
      </c>
      <c r="H173" s="12">
        <f>SUMIFS('SO Details'!$G:$G,'SO Details'!$D:$D,Planning!$B173,'SO Details'!$K:$K,$E173)</f>
        <v>0</v>
      </c>
      <c r="I173" s="20">
        <f>IF(COUNTIFS($C:$C,B173)&gt;1,SUMIFS('Sales Hx'!$Q:$Q,'Sales Hx'!$B:$B,_xlfn.XLOOKUP(B173,C:C,B:B),'Sales Hx'!$D:$D,Planning!$E173),SUMIFS('Sales Hx'!$Q:$Q,'Sales Hx'!$B:$B,Planning!$B173,'Sales Hx'!$D:$D,Planning!$E173))</f>
        <v>0</v>
      </c>
      <c r="J173" s="16">
        <f>IF(COUNTIFS($C:$C,B173)&gt;1,SUMIFS('Sales Hx'!$S:$S,'Sales Hx'!$B:$B,_xlfn.XLOOKUP(B173,C:C,B:B),'Sales Hx'!$D:$D,E173),SUMIFS('Sales Hx'!$S:$S,'Sales Hx'!$B:$B,$B173,'Sales Hx'!$D:$D,$E173))</f>
        <v>3.2894736842105261E-2</v>
      </c>
      <c r="K173" s="16">
        <f t="shared" si="16"/>
        <v>0</v>
      </c>
      <c r="L173" s="12">
        <f>IF(M173&lt;&gt;"",M173,IF(COUNTIFS($C:$C,B173)&gt;1,SUMIFS('Sales Hx'!V:V,'Sales Hx'!$B:$B,_xlfn.XLOOKUP(B173,C:C,B:B),'Sales Hx'!$D:$D,$E173),SUMIFS('Sales Hx'!V:V,'Sales Hx'!$B:$B,$B173,'Sales Hx'!$D:$D,$E173)))</f>
        <v>0</v>
      </c>
      <c r="M173" s="12">
        <v>0</v>
      </c>
      <c r="N173" s="15">
        <f t="shared" si="18"/>
        <v>3.2894736842105261E-2</v>
      </c>
      <c r="O173" s="21">
        <f t="shared" si="14"/>
        <v>0</v>
      </c>
      <c r="P173" s="24">
        <v>41.990400000000001</v>
      </c>
      <c r="Q173" s="18">
        <f t="shared" si="17"/>
        <v>0</v>
      </c>
      <c r="R173" s="2">
        <v>1</v>
      </c>
      <c r="S173" s="2">
        <v>120</v>
      </c>
      <c r="T173" s="2" t="s">
        <v>4647</v>
      </c>
      <c r="U173" s="28" t="str">
        <f>IF(G173=0,"",_xlfn.MINIFS('PO Details'!$I:$I,'PO Details'!$D:$D,Planning!$B173,'PO Details'!$L:$L,Planning!$E173))</f>
        <v/>
      </c>
      <c r="V173" s="29" t="s">
        <v>4640</v>
      </c>
      <c r="W173" t="str">
        <f t="shared" si="15"/>
        <v/>
      </c>
      <c r="X173" s="2">
        <v>120</v>
      </c>
    </row>
    <row r="174" spans="1:24" x14ac:dyDescent="0.25">
      <c r="A174" s="11"/>
      <c r="B174" s="22" t="s">
        <v>756</v>
      </c>
      <c r="C174" s="22"/>
      <c r="D174" s="22" t="s">
        <v>757</v>
      </c>
      <c r="E174" s="31" t="s">
        <v>4746</v>
      </c>
      <c r="F174" s="12">
        <f>SUMIFS('Inventory Details'!$H:$H,'Inventory Details'!$B:$B,$B174,'Inventory Details'!$E:$E,$E174)</f>
        <v>0</v>
      </c>
      <c r="G174" s="12">
        <f>SUMIFS('PO Details'!$H:$H,'PO Details'!$D:$D,Planning!$B174,'PO Details'!$L:$L,$E174)</f>
        <v>19</v>
      </c>
      <c r="H174" s="12">
        <f>SUMIFS('SO Details'!$G:$G,'SO Details'!$D:$D,Planning!$B174,'SO Details'!$K:$K,$E174)</f>
        <v>1</v>
      </c>
      <c r="I174" s="20">
        <f>IF(COUNTIFS($C:$C,B174)&gt;1,SUMIFS('Sales Hx'!$Q:$Q,'Sales Hx'!$B:$B,_xlfn.XLOOKUP(B174,C:C,B:B),'Sales Hx'!$D:$D,Planning!$E174),SUMIFS('Sales Hx'!$Q:$Q,'Sales Hx'!$B:$B,Planning!$B174,'Sales Hx'!$D:$D,Planning!$E174))</f>
        <v>2.8</v>
      </c>
      <c r="J174" s="16">
        <f>IF(COUNTIFS($C:$C,B174)&gt;1,SUMIFS('Sales Hx'!$S:$S,'Sales Hx'!$B:$B,_xlfn.XLOOKUP(B174,C:C,B:B),'Sales Hx'!$D:$D,E174),SUMIFS('Sales Hx'!$S:$S,'Sales Hx'!$B:$B,$B174,'Sales Hx'!$D:$D,$E174))</f>
        <v>9.2927631578947373E-2</v>
      </c>
      <c r="K174" s="16">
        <f t="shared" si="16"/>
        <v>6.7857142857142865</v>
      </c>
      <c r="L174" s="12">
        <f>IF(M174&lt;&gt;"",M174,IF(COUNTIFS($C:$C,B174)&gt;1,SUMIFS('Sales Hx'!V:V,'Sales Hx'!$B:$B,_xlfn.XLOOKUP(B174,C:C,B:B),'Sales Hx'!$D:$D,$E174),SUMIFS('Sales Hx'!V:V,'Sales Hx'!$B:$B,$B174,'Sales Hx'!$D:$D,$E174)))</f>
        <v>0</v>
      </c>
      <c r="M174" s="12">
        <v>0</v>
      </c>
      <c r="N174" s="15">
        <f t="shared" si="18"/>
        <v>9.2927631578947373E-2</v>
      </c>
      <c r="O174" s="21">
        <f t="shared" si="14"/>
        <v>0</v>
      </c>
      <c r="P174" s="24">
        <v>41.990400000000001</v>
      </c>
      <c r="Q174" s="18">
        <f t="shared" si="17"/>
        <v>0</v>
      </c>
      <c r="R174" s="2">
        <v>1</v>
      </c>
      <c r="S174" s="2">
        <v>120</v>
      </c>
      <c r="T174" s="2" t="s">
        <v>4647</v>
      </c>
      <c r="U174" s="28">
        <f>IF(G174=0,"",_xlfn.MINIFS('PO Details'!$I:$I,'PO Details'!$D:$D,Planning!$B174,'PO Details'!$L:$L,Planning!$E174))</f>
        <v>45414</v>
      </c>
      <c r="V174" s="29" t="s">
        <v>4640</v>
      </c>
      <c r="W174" t="str">
        <f t="shared" si="15"/>
        <v>Max</v>
      </c>
      <c r="X174" s="2">
        <v>120</v>
      </c>
    </row>
    <row r="175" spans="1:24" x14ac:dyDescent="0.25">
      <c r="A175" s="11"/>
      <c r="B175" s="22" t="s">
        <v>756</v>
      </c>
      <c r="C175" s="22"/>
      <c r="D175" s="22" t="s">
        <v>757</v>
      </c>
      <c r="E175" s="31" t="s">
        <v>113</v>
      </c>
      <c r="F175" s="12">
        <f>SUMIFS('Inventory Details'!$H:$H,'Inventory Details'!$B:$B,$B175,'Inventory Details'!$E:$E,$E175)</f>
        <v>0</v>
      </c>
      <c r="G175" s="12">
        <f>SUMIFS('PO Details'!$H:$H,'PO Details'!$D:$D,Planning!$B175,'PO Details'!$L:$L,$E175)</f>
        <v>0</v>
      </c>
      <c r="H175" s="12">
        <f>SUMIFS('SO Details'!$G:$G,'SO Details'!$D:$D,Planning!$B175,'SO Details'!$K:$K,$E175)</f>
        <v>0</v>
      </c>
      <c r="I175" s="20">
        <f>IF(COUNTIFS($C:$C,B175)&gt;1,SUMIFS('Sales Hx'!$Q:$Q,'Sales Hx'!$B:$B,_xlfn.XLOOKUP(B175,C:C,B:B),'Sales Hx'!$D:$D,Planning!$E175),SUMIFS('Sales Hx'!$Q:$Q,'Sales Hx'!$B:$B,Planning!$B175,'Sales Hx'!$D:$D,Planning!$E175))</f>
        <v>1.4</v>
      </c>
      <c r="J175" s="16">
        <f>IF(COUNTIFS($C:$C,B175)&gt;1,SUMIFS('Sales Hx'!$S:$S,'Sales Hx'!$B:$B,_xlfn.XLOOKUP(B175,C:C,B:B),'Sales Hx'!$D:$D,E175),SUMIFS('Sales Hx'!$S:$S,'Sales Hx'!$B:$B,$B175,'Sales Hx'!$D:$D,$E175))</f>
        <v>3.7280701754385963E-2</v>
      </c>
      <c r="K175" s="16">
        <f t="shared" si="16"/>
        <v>0</v>
      </c>
      <c r="L175" s="12">
        <f>IF(M175&lt;&gt;"",M175,IF(COUNTIFS($C:$C,B175)&gt;1,SUMIFS('Sales Hx'!V:V,'Sales Hx'!$B:$B,_xlfn.XLOOKUP(B175,C:C,B:B),'Sales Hx'!$D:$D,$E175),SUMIFS('Sales Hx'!V:V,'Sales Hx'!$B:$B,$B175,'Sales Hx'!$D:$D,$E175)))</f>
        <v>0</v>
      </c>
      <c r="M175" s="12">
        <v>0</v>
      </c>
      <c r="N175" s="15">
        <f t="shared" si="18"/>
        <v>3.7280701754385963E-2</v>
      </c>
      <c r="O175" s="21">
        <f t="shared" si="14"/>
        <v>5</v>
      </c>
      <c r="P175" s="24">
        <v>41.990400000000001</v>
      </c>
      <c r="Q175" s="18">
        <f t="shared" si="17"/>
        <v>209.952</v>
      </c>
      <c r="R175" s="2">
        <v>1</v>
      </c>
      <c r="S175" s="2">
        <v>120</v>
      </c>
      <c r="T175" s="2" t="s">
        <v>4647</v>
      </c>
      <c r="U175" s="28" t="str">
        <f>IF(G175=0,"",_xlfn.MINIFS('PO Details'!$I:$I,'PO Details'!$D:$D,Planning!$B175,'PO Details'!$L:$L,Planning!$E175))</f>
        <v/>
      </c>
      <c r="V175" s="29" t="s">
        <v>4640</v>
      </c>
      <c r="W175" t="str">
        <f t="shared" si="15"/>
        <v/>
      </c>
      <c r="X175" s="2">
        <v>120</v>
      </c>
    </row>
    <row r="176" spans="1:24" x14ac:dyDescent="0.25">
      <c r="A176" s="11" t="s">
        <v>4624</v>
      </c>
      <c r="B176" s="22" t="s">
        <v>758</v>
      </c>
      <c r="C176" s="22"/>
      <c r="D176" s="22" t="s">
        <v>759</v>
      </c>
      <c r="E176" s="31" t="s">
        <v>4746</v>
      </c>
      <c r="F176" s="12">
        <f>SUMIFS('Inventory Details'!$H:$H,'Inventory Details'!$B:$B,$B176,'Inventory Details'!$E:$E,$E176)</f>
        <v>0</v>
      </c>
      <c r="G176" s="12">
        <f>SUMIFS('PO Details'!$H:$H,'PO Details'!$D:$D,Planning!$B176,'PO Details'!$L:$L,$E176)</f>
        <v>5</v>
      </c>
      <c r="H176" s="12">
        <f>SUMIFS('SO Details'!$G:$G,'SO Details'!$D:$D,Planning!$B176,'SO Details'!$K:$K,$E176)</f>
        <v>0</v>
      </c>
      <c r="I176" s="20">
        <f>IF(COUNTIFS($C:$C,B176)&gt;1,SUMIFS('Sales Hx'!$Q:$Q,'Sales Hx'!$B:$B,_xlfn.XLOOKUP(B176,C:C,B:B),'Sales Hx'!$D:$D,Planning!$E176),SUMIFS('Sales Hx'!$Q:$Q,'Sales Hx'!$B:$B,Planning!$B176,'Sales Hx'!$D:$D,Planning!$E176))</f>
        <v>1.4</v>
      </c>
      <c r="J176" s="16">
        <f>IF(COUNTIFS($C:$C,B176)&gt;1,SUMIFS('Sales Hx'!$S:$S,'Sales Hx'!$B:$B,_xlfn.XLOOKUP(B176,C:C,B:B),'Sales Hx'!$D:$D,E176),SUMIFS('Sales Hx'!$S:$S,'Sales Hx'!$B:$B,$B176,'Sales Hx'!$D:$D,$E176))</f>
        <v>8.5526315789473686E-2</v>
      </c>
      <c r="K176" s="16">
        <f t="shared" si="16"/>
        <v>3.5714285714285716</v>
      </c>
      <c r="L176" s="12">
        <f>IF(M176&lt;&gt;"",M176,IF(COUNTIFS($C:$C,B176)&gt;1,SUMIFS('Sales Hx'!V:V,'Sales Hx'!$B:$B,_xlfn.XLOOKUP(B176,C:C,B:B),'Sales Hx'!$D:$D,$E176),SUMIFS('Sales Hx'!V:V,'Sales Hx'!$B:$B,$B176,'Sales Hx'!$D:$D,$E176)))</f>
        <v>0</v>
      </c>
      <c r="M176" s="12">
        <v>0</v>
      </c>
      <c r="N176" s="15">
        <f t="shared" si="18"/>
        <v>8.5526315789473686E-2</v>
      </c>
      <c r="O176" s="21">
        <f t="shared" si="14"/>
        <v>0</v>
      </c>
      <c r="P176" s="24">
        <v>41.990400000000001</v>
      </c>
      <c r="Q176" s="18">
        <f t="shared" si="17"/>
        <v>0</v>
      </c>
      <c r="R176" s="2">
        <v>1</v>
      </c>
      <c r="S176" s="2">
        <v>120</v>
      </c>
      <c r="T176" s="2" t="s">
        <v>4647</v>
      </c>
      <c r="U176" s="28">
        <f>IF(G176=0,"",_xlfn.MINIFS('PO Details'!$I:$I,'PO Details'!$D:$D,Planning!$B176,'PO Details'!$L:$L,Planning!$E176))</f>
        <v>45427</v>
      </c>
      <c r="V176" s="29" t="s">
        <v>4640</v>
      </c>
      <c r="W176" t="str">
        <f t="shared" si="15"/>
        <v/>
      </c>
      <c r="X176" s="2">
        <v>120</v>
      </c>
    </row>
    <row r="177" spans="1:24" x14ac:dyDescent="0.25">
      <c r="A177" s="11" t="s">
        <v>4624</v>
      </c>
      <c r="B177" s="22" t="s">
        <v>758</v>
      </c>
      <c r="C177" s="22"/>
      <c r="D177" s="22" t="s">
        <v>759</v>
      </c>
      <c r="E177" s="31" t="s">
        <v>109</v>
      </c>
      <c r="F177" s="12">
        <f>SUMIFS('Inventory Details'!$H:$H,'Inventory Details'!$B:$B,$B177,'Inventory Details'!$E:$E,$E177)</f>
        <v>0</v>
      </c>
      <c r="G177" s="12">
        <f>SUMIFS('PO Details'!$H:$H,'PO Details'!$D:$D,Planning!$B177,'PO Details'!$L:$L,$E177)</f>
        <v>2</v>
      </c>
      <c r="H177" s="12">
        <f>SUMIFS('SO Details'!$G:$G,'SO Details'!$D:$D,Planning!$B177,'SO Details'!$K:$K,$E177)</f>
        <v>1</v>
      </c>
      <c r="I177" s="20">
        <f>IF(COUNTIFS($C:$C,B177)&gt;1,SUMIFS('Sales Hx'!$Q:$Q,'Sales Hx'!$B:$B,_xlfn.XLOOKUP(B177,C:C,B:B),'Sales Hx'!$D:$D,Planning!$E177),SUMIFS('Sales Hx'!$Q:$Q,'Sales Hx'!$B:$B,Planning!$B177,'Sales Hx'!$D:$D,Planning!$E177))</f>
        <v>0</v>
      </c>
      <c r="J177" s="16">
        <f>IF(COUNTIFS($C:$C,B177)&gt;1,SUMIFS('Sales Hx'!$S:$S,'Sales Hx'!$B:$B,_xlfn.XLOOKUP(B177,C:C,B:B),'Sales Hx'!$D:$D,E177),SUMIFS('Sales Hx'!$S:$S,'Sales Hx'!$B:$B,$B177,'Sales Hx'!$D:$D,$E177))</f>
        <v>3.2894736842105261E-2</v>
      </c>
      <c r="K177" s="16">
        <f t="shared" si="16"/>
        <v>0</v>
      </c>
      <c r="L177" s="12">
        <f>IF(M177&lt;&gt;"",M177,IF(COUNTIFS($C:$C,B177)&gt;1,SUMIFS('Sales Hx'!V:V,'Sales Hx'!$B:$B,_xlfn.XLOOKUP(B177,C:C,B:B),'Sales Hx'!$D:$D,$E177),SUMIFS('Sales Hx'!V:V,'Sales Hx'!$B:$B,$B177,'Sales Hx'!$D:$D,$E177)))</f>
        <v>0</v>
      </c>
      <c r="M177" s="12">
        <v>0</v>
      </c>
      <c r="N177" s="15">
        <f t="shared" si="18"/>
        <v>3.2894736842105261E-2</v>
      </c>
      <c r="O177" s="21">
        <f t="shared" si="14"/>
        <v>0</v>
      </c>
      <c r="P177" s="24">
        <v>41.990400000000001</v>
      </c>
      <c r="Q177" s="18">
        <f t="shared" si="17"/>
        <v>0</v>
      </c>
      <c r="R177" s="2">
        <v>1</v>
      </c>
      <c r="S177" s="2">
        <v>120</v>
      </c>
      <c r="T177" s="2" t="s">
        <v>4647</v>
      </c>
      <c r="U177" s="28">
        <f>IF(G177=0,"",_xlfn.MINIFS('PO Details'!$I:$I,'PO Details'!$D:$D,Planning!$B177,'PO Details'!$L:$L,Planning!$E177))</f>
        <v>45442</v>
      </c>
      <c r="V177" s="29" t="s">
        <v>4640</v>
      </c>
      <c r="W177" t="str">
        <f t="shared" si="15"/>
        <v/>
      </c>
      <c r="X177" s="2">
        <v>120</v>
      </c>
    </row>
    <row r="178" spans="1:24" x14ac:dyDescent="0.25">
      <c r="A178" s="11" t="s">
        <v>4624</v>
      </c>
      <c r="B178" s="22" t="s">
        <v>758</v>
      </c>
      <c r="C178" s="22"/>
      <c r="D178" s="22" t="s">
        <v>759</v>
      </c>
      <c r="E178" s="31" t="s">
        <v>113</v>
      </c>
      <c r="F178" s="12">
        <f>SUMIFS('Inventory Details'!$H:$H,'Inventory Details'!$B:$B,$B178,'Inventory Details'!$E:$E,$E178)</f>
        <v>0</v>
      </c>
      <c r="G178" s="12">
        <f>SUMIFS('PO Details'!$H:$H,'PO Details'!$D:$D,Planning!$B178,'PO Details'!$L:$L,$E178)</f>
        <v>3</v>
      </c>
      <c r="H178" s="12">
        <f>SUMIFS('SO Details'!$G:$G,'SO Details'!$D:$D,Planning!$B178,'SO Details'!$K:$K,$E178)</f>
        <v>0</v>
      </c>
      <c r="I178" s="20">
        <f>IF(COUNTIFS($C:$C,B178)&gt;1,SUMIFS('Sales Hx'!$Q:$Q,'Sales Hx'!$B:$B,_xlfn.XLOOKUP(B178,C:C,B:B),'Sales Hx'!$D:$D,Planning!$E178),SUMIFS('Sales Hx'!$Q:$Q,'Sales Hx'!$B:$B,Planning!$B178,'Sales Hx'!$D:$D,Planning!$E178))</f>
        <v>1.4</v>
      </c>
      <c r="J178" s="16">
        <f>IF(COUNTIFS($C:$C,B178)&gt;1,SUMIFS('Sales Hx'!$S:$S,'Sales Hx'!$B:$B,_xlfn.XLOOKUP(B178,C:C,B:B),'Sales Hx'!$D:$D,E178),SUMIFS('Sales Hx'!$S:$S,'Sales Hx'!$B:$B,$B178,'Sales Hx'!$D:$D,$E178))</f>
        <v>4.4407894736842111E-2</v>
      </c>
      <c r="K178" s="16">
        <f t="shared" si="16"/>
        <v>2.1428571428571428</v>
      </c>
      <c r="L178" s="12">
        <f>IF(M178&lt;&gt;"",M178,IF(COUNTIFS($C:$C,B178)&gt;1,SUMIFS('Sales Hx'!V:V,'Sales Hx'!$B:$B,_xlfn.XLOOKUP(B178,C:C,B:B),'Sales Hx'!$D:$D,$E178),SUMIFS('Sales Hx'!V:V,'Sales Hx'!$B:$B,$B178,'Sales Hx'!$D:$D,$E178)))</f>
        <v>0</v>
      </c>
      <c r="M178" s="12">
        <v>0</v>
      </c>
      <c r="N178" s="15">
        <f t="shared" si="18"/>
        <v>4.4407894736842111E-2</v>
      </c>
      <c r="O178" s="21">
        <f t="shared" si="14"/>
        <v>0</v>
      </c>
      <c r="P178" s="24">
        <v>41.990400000000001</v>
      </c>
      <c r="Q178" s="18">
        <f t="shared" si="17"/>
        <v>0</v>
      </c>
      <c r="R178" s="2">
        <v>1</v>
      </c>
      <c r="S178" s="2">
        <v>120</v>
      </c>
      <c r="T178" s="2" t="s">
        <v>4647</v>
      </c>
      <c r="U178" s="28">
        <f>IF(G178=0,"",_xlfn.MINIFS('PO Details'!$I:$I,'PO Details'!$D:$D,Planning!$B178,'PO Details'!$L:$L,Planning!$E178))</f>
        <v>45443</v>
      </c>
      <c r="V178" s="29" t="s">
        <v>4640</v>
      </c>
      <c r="W178" t="str">
        <f t="shared" si="15"/>
        <v/>
      </c>
      <c r="X178" s="2">
        <v>120</v>
      </c>
    </row>
    <row r="179" spans="1:24" x14ac:dyDescent="0.25">
      <c r="A179" s="11" t="s">
        <v>4624</v>
      </c>
      <c r="B179" s="22" t="s">
        <v>758</v>
      </c>
      <c r="C179" s="22"/>
      <c r="D179" s="22" t="s">
        <v>759</v>
      </c>
      <c r="E179" s="31" t="s">
        <v>106</v>
      </c>
      <c r="F179" s="12">
        <f>SUMIFS('Inventory Details'!$H:$H,'Inventory Details'!$B:$B,$B179,'Inventory Details'!$E:$E,$E179)</f>
        <v>1</v>
      </c>
      <c r="G179" s="12">
        <f>SUMIFS('PO Details'!$H:$H,'PO Details'!$D:$D,Planning!$B179,'PO Details'!$L:$L,$E179)</f>
        <v>0</v>
      </c>
      <c r="H179" s="12">
        <f>SUMIFS('SO Details'!$G:$G,'SO Details'!$D:$D,Planning!$B179,'SO Details'!$K:$K,$E179)</f>
        <v>1</v>
      </c>
      <c r="I179" s="20">
        <f>IF(COUNTIFS($C:$C,B179)&gt;1,SUMIFS('Sales Hx'!$Q:$Q,'Sales Hx'!$B:$B,_xlfn.XLOOKUP(B179,C:C,B:B),'Sales Hx'!$D:$D,Planning!$E179),SUMIFS('Sales Hx'!$Q:$Q,'Sales Hx'!$B:$B,Planning!$B179,'Sales Hx'!$D:$D,Planning!$E179))</f>
        <v>2.8</v>
      </c>
      <c r="J179" s="16">
        <f>IF(COUNTIFS($C:$C,B179)&gt;1,SUMIFS('Sales Hx'!$S:$S,'Sales Hx'!$B:$B,_xlfn.XLOOKUP(B179,C:C,B:B),'Sales Hx'!$D:$D,E179),SUMIFS('Sales Hx'!$S:$S,'Sales Hx'!$B:$B,$B179,'Sales Hx'!$D:$D,$E179))</f>
        <v>5.2631578947368418E-2</v>
      </c>
      <c r="K179" s="16">
        <f t="shared" si="16"/>
        <v>0.35714285714285715</v>
      </c>
      <c r="L179" s="12">
        <f>IF(M179&lt;&gt;"",M179,IF(COUNTIFS($C:$C,B179)&gt;1,SUMIFS('Sales Hx'!V:V,'Sales Hx'!$B:$B,_xlfn.XLOOKUP(B179,C:C,B:B),'Sales Hx'!$D:$D,$E179),SUMIFS('Sales Hx'!V:V,'Sales Hx'!$B:$B,$B179,'Sales Hx'!$D:$D,$E179)))</f>
        <v>0</v>
      </c>
      <c r="M179" s="12">
        <v>0</v>
      </c>
      <c r="N179" s="15">
        <f t="shared" si="18"/>
        <v>5.2631578947368418E-2</v>
      </c>
      <c r="O179" s="21">
        <f t="shared" si="14"/>
        <v>0</v>
      </c>
      <c r="P179" s="24">
        <v>41.990400000000001</v>
      </c>
      <c r="Q179" s="18">
        <f t="shared" si="17"/>
        <v>0</v>
      </c>
      <c r="R179" s="2">
        <v>1</v>
      </c>
      <c r="S179" s="2">
        <v>120</v>
      </c>
      <c r="T179" s="2" t="s">
        <v>4647</v>
      </c>
      <c r="U179" s="28" t="str">
        <f>IF(G179=0,"",_xlfn.MINIFS('PO Details'!$I:$I,'PO Details'!$D:$D,Planning!$B179,'PO Details'!$L:$L,Planning!$E179))</f>
        <v/>
      </c>
      <c r="V179" s="29" t="s">
        <v>4640</v>
      </c>
      <c r="W179" t="str">
        <f t="shared" si="15"/>
        <v>Max</v>
      </c>
      <c r="X179" s="2">
        <v>120</v>
      </c>
    </row>
    <row r="180" spans="1:24" x14ac:dyDescent="0.25">
      <c r="A180" s="11"/>
      <c r="B180" s="22" t="s">
        <v>4748</v>
      </c>
      <c r="C180" s="22"/>
      <c r="D180" s="22" t="s">
        <v>4749</v>
      </c>
      <c r="E180" s="31" t="s">
        <v>4746</v>
      </c>
      <c r="F180" s="12">
        <f>SUMIFS('Inventory Details'!$H:$H,'Inventory Details'!$B:$B,$B180,'Inventory Details'!$E:$E,$E180)</f>
        <v>17</v>
      </c>
      <c r="G180" s="12">
        <f>SUMIFS('PO Details'!$H:$H,'PO Details'!$D:$D,Planning!$B180,'PO Details'!$L:$L,$E180)</f>
        <v>0</v>
      </c>
      <c r="H180" s="12">
        <f>SUMIFS('SO Details'!$G:$G,'SO Details'!$D:$D,Planning!$B180,'SO Details'!$K:$K,$E180)</f>
        <v>0</v>
      </c>
      <c r="I180" s="20">
        <f>IF(COUNTIFS($C:$C,B180)&gt;1,SUMIFS('Sales Hx'!$Q:$Q,'Sales Hx'!$B:$B,_xlfn.XLOOKUP(B180,C:C,B:B),'Sales Hx'!$D:$D,Planning!$E180),SUMIFS('Sales Hx'!$Q:$Q,'Sales Hx'!$B:$B,Planning!$B180,'Sales Hx'!$D:$D,Planning!$E180))</f>
        <v>0</v>
      </c>
      <c r="J180" s="16">
        <f>IF(COUNTIFS($C:$C,B180)&gt;1,SUMIFS('Sales Hx'!$S:$S,'Sales Hx'!$B:$B,_xlfn.XLOOKUP(B180,C:C,B:B),'Sales Hx'!$D:$D,E180),SUMIFS('Sales Hx'!$S:$S,'Sales Hx'!$B:$B,$B180,'Sales Hx'!$D:$D,$E180))</f>
        <v>0</v>
      </c>
      <c r="K180" s="16">
        <f t="shared" si="16"/>
        <v>0</v>
      </c>
      <c r="L180" s="12">
        <f>IF(M180&lt;&gt;"",M180,IF(COUNTIFS($C:$C,B180)&gt;1,SUMIFS('Sales Hx'!V:V,'Sales Hx'!$B:$B,_xlfn.XLOOKUP(B180,C:C,B:B),'Sales Hx'!$D:$D,$E180),SUMIFS('Sales Hx'!V:V,'Sales Hx'!$B:$B,$B180,'Sales Hx'!$D:$D,$E180)))</f>
        <v>0</v>
      </c>
      <c r="M180" s="12">
        <v>0</v>
      </c>
      <c r="N180" s="15">
        <f t="shared" si="18"/>
        <v>0</v>
      </c>
      <c r="O180" s="21">
        <f t="shared" si="14"/>
        <v>0</v>
      </c>
      <c r="P180" s="24">
        <v>0</v>
      </c>
      <c r="Q180" s="18">
        <f t="shared" si="17"/>
        <v>0</v>
      </c>
      <c r="R180" s="2">
        <v>1</v>
      </c>
      <c r="S180" s="2">
        <v>90</v>
      </c>
      <c r="T180" s="2" t="s">
        <v>4647</v>
      </c>
      <c r="U180" s="28" t="str">
        <f>IF(G180=0,"",_xlfn.MINIFS('PO Details'!$I:$I,'PO Details'!$D:$D,Planning!$B180,'PO Details'!$L:$L,Planning!$E180))</f>
        <v/>
      </c>
      <c r="V180" s="29" t="s">
        <v>4640</v>
      </c>
      <c r="W180" t="str">
        <f t="shared" si="15"/>
        <v>Max</v>
      </c>
      <c r="X180" s="2">
        <v>120</v>
      </c>
    </row>
    <row r="181" spans="1:24" x14ac:dyDescent="0.25">
      <c r="A181" s="11"/>
      <c r="B181" s="22" t="s">
        <v>4748</v>
      </c>
      <c r="C181" s="22"/>
      <c r="D181" s="22" t="s">
        <v>4749</v>
      </c>
      <c r="E181" s="31" t="s">
        <v>820</v>
      </c>
      <c r="F181" s="12">
        <f>SUMIFS('Inventory Details'!$H:$H,'Inventory Details'!$B:$B,$B181,'Inventory Details'!$E:$E,$E181)</f>
        <v>2</v>
      </c>
      <c r="G181" s="12">
        <f>SUMIFS('PO Details'!$H:$H,'PO Details'!$D:$D,Planning!$B181,'PO Details'!$L:$L,$E181)</f>
        <v>0</v>
      </c>
      <c r="H181" s="12">
        <f>SUMIFS('SO Details'!$G:$G,'SO Details'!$D:$D,Planning!$B181,'SO Details'!$K:$K,$E181)</f>
        <v>0</v>
      </c>
      <c r="I181" s="20">
        <f>IF(COUNTIFS($C:$C,B181)&gt;1,SUMIFS('Sales Hx'!$Q:$Q,'Sales Hx'!$B:$B,_xlfn.XLOOKUP(B181,C:C,B:B),'Sales Hx'!$D:$D,Planning!$E181),SUMIFS('Sales Hx'!$Q:$Q,'Sales Hx'!$B:$B,Planning!$B181,'Sales Hx'!$D:$D,Planning!$E181))</f>
        <v>0</v>
      </c>
      <c r="J181" s="16">
        <f>IF(COUNTIFS($C:$C,B181)&gt;1,SUMIFS('Sales Hx'!$S:$S,'Sales Hx'!$B:$B,_xlfn.XLOOKUP(B181,C:C,B:B),'Sales Hx'!$D:$D,E181),SUMIFS('Sales Hx'!$S:$S,'Sales Hx'!$B:$B,$B181,'Sales Hx'!$D:$D,$E181))</f>
        <v>0</v>
      </c>
      <c r="K181" s="16">
        <f t="shared" si="16"/>
        <v>0</v>
      </c>
      <c r="L181" s="12">
        <f>IF(M181&lt;&gt;"",M181,IF(COUNTIFS($C:$C,B181)&gt;1,SUMIFS('Sales Hx'!V:V,'Sales Hx'!$B:$B,_xlfn.XLOOKUP(B181,C:C,B:B),'Sales Hx'!$D:$D,$E181),SUMIFS('Sales Hx'!V:V,'Sales Hx'!$B:$B,$B181,'Sales Hx'!$D:$D,$E181)))</f>
        <v>0</v>
      </c>
      <c r="M181" s="12">
        <v>0</v>
      </c>
      <c r="N181" s="15">
        <f t="shared" si="18"/>
        <v>0</v>
      </c>
      <c r="O181" s="21">
        <f t="shared" si="14"/>
        <v>0</v>
      </c>
      <c r="P181" s="24">
        <v>0</v>
      </c>
      <c r="Q181" s="18">
        <f t="shared" si="17"/>
        <v>0</v>
      </c>
      <c r="R181" s="2">
        <v>1</v>
      </c>
      <c r="S181" s="2">
        <v>90</v>
      </c>
      <c r="T181" s="2" t="s">
        <v>4647</v>
      </c>
      <c r="U181" s="28" t="str">
        <f>IF(G181=0,"",_xlfn.MINIFS('PO Details'!$I:$I,'PO Details'!$D:$D,Planning!$B181,'PO Details'!$L:$L,Planning!$E181))</f>
        <v/>
      </c>
      <c r="V181" s="29" t="s">
        <v>4640</v>
      </c>
      <c r="W181" t="str">
        <f t="shared" si="15"/>
        <v>Max</v>
      </c>
      <c r="X181" s="2">
        <v>120</v>
      </c>
    </row>
    <row r="182" spans="1:24" x14ac:dyDescent="0.25">
      <c r="A182" s="11"/>
      <c r="B182" s="22" t="s">
        <v>5631</v>
      </c>
      <c r="C182" s="22"/>
      <c r="D182" s="22"/>
      <c r="E182" s="31" t="s">
        <v>113</v>
      </c>
      <c r="F182" s="12">
        <f>SUMIFS('Inventory Details'!$H:$H,'Inventory Details'!$B:$B,$B182,'Inventory Details'!$E:$E,$E182)</f>
        <v>0</v>
      </c>
      <c r="G182" s="12">
        <f>SUMIFS('PO Details'!$H:$H,'PO Details'!$D:$D,Planning!$B182,'PO Details'!$L:$L,$E182)</f>
        <v>0</v>
      </c>
      <c r="H182" s="12">
        <f>SUMIFS('SO Details'!$G:$G,'SO Details'!$D:$D,Planning!$B182,'SO Details'!$K:$K,$E182)</f>
        <v>0</v>
      </c>
      <c r="I182" s="20">
        <f>IF(COUNTIFS($C:$C,B182)&gt;1,SUMIFS('Sales Hx'!$Q:$Q,'Sales Hx'!$B:$B,_xlfn.XLOOKUP(B182,C:C,B:B),'Sales Hx'!$D:$D,Planning!$E182),SUMIFS('Sales Hx'!$Q:$Q,'Sales Hx'!$B:$B,Planning!$B182,'Sales Hx'!$D:$D,Planning!$E182))</f>
        <v>0</v>
      </c>
      <c r="J182" s="16">
        <f>IF(COUNTIFS($C:$C,B182)&gt;1,SUMIFS('Sales Hx'!$S:$S,'Sales Hx'!$B:$B,_xlfn.XLOOKUP(B182,C:C,B:B),'Sales Hx'!$D:$D,E182),SUMIFS('Sales Hx'!$S:$S,'Sales Hx'!$B:$B,$B182,'Sales Hx'!$D:$D,$E182))</f>
        <v>3.2894736842105261E-2</v>
      </c>
      <c r="K182" s="16">
        <f t="shared" si="16"/>
        <v>0</v>
      </c>
      <c r="L182" s="12">
        <f>IF(M182&lt;&gt;"",M182,IF(COUNTIFS($C:$C,B182)&gt;1,SUMIFS('Sales Hx'!V:V,'Sales Hx'!$B:$B,_xlfn.XLOOKUP(B182,C:C,B:B),'Sales Hx'!$D:$D,$E182),SUMIFS('Sales Hx'!V:V,'Sales Hx'!$B:$B,$B182,'Sales Hx'!$D:$D,$E182)))</f>
        <v>0</v>
      </c>
      <c r="M182" s="12">
        <v>0</v>
      </c>
      <c r="N182" s="15">
        <f t="shared" si="18"/>
        <v>3.2894736842105261E-2</v>
      </c>
      <c r="O182" s="21">
        <f t="shared" si="14"/>
        <v>3</v>
      </c>
      <c r="P182" s="24">
        <v>0</v>
      </c>
      <c r="Q182" s="18">
        <f t="shared" si="17"/>
        <v>0</v>
      </c>
      <c r="R182" s="2">
        <v>1</v>
      </c>
      <c r="S182" s="2">
        <v>90</v>
      </c>
      <c r="T182" s="2" t="s">
        <v>4647</v>
      </c>
      <c r="U182" s="28" t="str">
        <f>IF(G182=0,"",_xlfn.MINIFS('PO Details'!$I:$I,'PO Details'!$D:$D,Planning!$B182,'PO Details'!$L:$L,Planning!$E182))</f>
        <v/>
      </c>
      <c r="V182" s="29" t="s">
        <v>4640</v>
      </c>
      <c r="W182" t="str">
        <f t="shared" si="15"/>
        <v>Max</v>
      </c>
      <c r="X182" s="2">
        <v>120</v>
      </c>
    </row>
    <row r="183" spans="1:24" x14ac:dyDescent="0.25">
      <c r="A183" s="11"/>
      <c r="B183" s="22" t="s">
        <v>4687</v>
      </c>
      <c r="C183" s="22"/>
      <c r="D183" s="22"/>
      <c r="E183" s="31" t="s">
        <v>4746</v>
      </c>
      <c r="F183" s="12">
        <f>SUMIFS('Inventory Details'!$H:$H,'Inventory Details'!$B:$B,$B183,'Inventory Details'!$E:$E,$E183)</f>
        <v>0</v>
      </c>
      <c r="G183" s="12">
        <f>SUMIFS('PO Details'!$H:$H,'PO Details'!$D:$D,Planning!$B183,'PO Details'!$L:$L,$E183)</f>
        <v>0</v>
      </c>
      <c r="H183" s="12">
        <f>SUMIFS('SO Details'!$G:$G,'SO Details'!$D:$D,Planning!$B183,'SO Details'!$K:$K,$E183)</f>
        <v>0</v>
      </c>
      <c r="I183" s="20">
        <f>IF(COUNTIFS($C:$C,B183)&gt;1,SUMIFS('Sales Hx'!$Q:$Q,'Sales Hx'!$B:$B,_xlfn.XLOOKUP(B183,C:C,B:B),'Sales Hx'!$D:$D,Planning!$E183),SUMIFS('Sales Hx'!$Q:$Q,'Sales Hx'!$B:$B,Planning!$B183,'Sales Hx'!$D:$D,Planning!$E183))</f>
        <v>0</v>
      </c>
      <c r="J183" s="16">
        <f>IF(COUNTIFS($C:$C,B183)&gt;1,SUMIFS('Sales Hx'!$S:$S,'Sales Hx'!$B:$B,_xlfn.XLOOKUP(B183,C:C,B:B),'Sales Hx'!$D:$D,E183),SUMIFS('Sales Hx'!$S:$S,'Sales Hx'!$B:$B,$B183,'Sales Hx'!$D:$D,$E183))</f>
        <v>3.2894736842105261E-2</v>
      </c>
      <c r="K183" s="16">
        <f t="shared" si="16"/>
        <v>0</v>
      </c>
      <c r="L183" s="12">
        <f>IF(M183&lt;&gt;"",M183,IF(COUNTIFS($C:$C,B183)&gt;1,SUMIFS('Sales Hx'!V:V,'Sales Hx'!$B:$B,_xlfn.XLOOKUP(B183,C:C,B:B),'Sales Hx'!$D:$D,$E183),SUMIFS('Sales Hx'!V:V,'Sales Hx'!$B:$B,$B183,'Sales Hx'!$D:$D,$E183)))</f>
        <v>0</v>
      </c>
      <c r="M183" s="12">
        <v>0</v>
      </c>
      <c r="N183" s="15">
        <f t="shared" si="18"/>
        <v>3.2894736842105261E-2</v>
      </c>
      <c r="O183" s="21">
        <f t="shared" si="14"/>
        <v>3</v>
      </c>
      <c r="P183" s="24">
        <v>0</v>
      </c>
      <c r="Q183" s="18">
        <f t="shared" si="17"/>
        <v>0</v>
      </c>
      <c r="R183" s="2">
        <v>1</v>
      </c>
      <c r="S183" s="2">
        <v>90</v>
      </c>
      <c r="T183" s="2" t="s">
        <v>4647</v>
      </c>
      <c r="U183" s="28" t="str">
        <f>IF(G183=0,"",_xlfn.MINIFS('PO Details'!$I:$I,'PO Details'!$D:$D,Planning!$B183,'PO Details'!$L:$L,Planning!$E183))</f>
        <v/>
      </c>
      <c r="V183" s="29" t="s">
        <v>4640</v>
      </c>
      <c r="W183" t="str">
        <f t="shared" si="15"/>
        <v>Max</v>
      </c>
      <c r="X183" s="2">
        <v>120</v>
      </c>
    </row>
    <row r="184" spans="1:24" x14ac:dyDescent="0.25">
      <c r="A184" s="11"/>
      <c r="B184" s="22" t="s">
        <v>760</v>
      </c>
      <c r="C184" s="22"/>
      <c r="D184" s="22" t="s">
        <v>761</v>
      </c>
      <c r="E184" s="31" t="s">
        <v>113</v>
      </c>
      <c r="F184" s="12">
        <f>SUMIFS('Inventory Details'!$H:$H,'Inventory Details'!$B:$B,$B184,'Inventory Details'!$E:$E,$E184)</f>
        <v>0</v>
      </c>
      <c r="G184" s="12">
        <f>SUMIFS('PO Details'!$H:$H,'PO Details'!$D:$D,Planning!$B184,'PO Details'!$L:$L,$E184)</f>
        <v>0</v>
      </c>
      <c r="H184" s="12">
        <f>SUMIFS('SO Details'!$G:$G,'SO Details'!$D:$D,Planning!$B184,'SO Details'!$K:$K,$E184)</f>
        <v>0</v>
      </c>
      <c r="I184" s="20">
        <f>IF(COUNTIFS($C:$C,B184)&gt;1,SUMIFS('Sales Hx'!$Q:$Q,'Sales Hx'!$B:$B,_xlfn.XLOOKUP(B184,C:C,B:B),'Sales Hx'!$D:$D,Planning!$E184),SUMIFS('Sales Hx'!$Q:$Q,'Sales Hx'!$B:$B,Planning!$B184,'Sales Hx'!$D:$D,Planning!$E184))</f>
        <v>2.8</v>
      </c>
      <c r="J184" s="16">
        <f>IF(COUNTIFS($C:$C,B184)&gt;1,SUMIFS('Sales Hx'!$S:$S,'Sales Hx'!$B:$B,_xlfn.XLOOKUP(B184,C:C,B:B),'Sales Hx'!$D:$D,E184),SUMIFS('Sales Hx'!$S:$S,'Sales Hx'!$B:$B,$B184,'Sales Hx'!$D:$D,$E184))</f>
        <v>8.5526315789473686E-2</v>
      </c>
      <c r="K184" s="16">
        <f t="shared" si="16"/>
        <v>0</v>
      </c>
      <c r="L184" s="12">
        <f>IF(M184&lt;&gt;"",M184,IF(COUNTIFS($C:$C,B184)&gt;1,SUMIFS('Sales Hx'!V:V,'Sales Hx'!$B:$B,_xlfn.XLOOKUP(B184,C:C,B:B),'Sales Hx'!$D:$D,$E184),SUMIFS('Sales Hx'!V:V,'Sales Hx'!$B:$B,$B184,'Sales Hx'!$D:$D,$E184)))</f>
        <v>0</v>
      </c>
      <c r="M184" s="12">
        <v>0</v>
      </c>
      <c r="N184" s="15">
        <f t="shared" si="18"/>
        <v>8.5526315789473686E-2</v>
      </c>
      <c r="O184" s="21">
        <f t="shared" si="14"/>
        <v>10</v>
      </c>
      <c r="P184" s="24">
        <v>165.35</v>
      </c>
      <c r="Q184" s="18">
        <f t="shared" si="17"/>
        <v>1653.5</v>
      </c>
      <c r="R184" s="2">
        <v>1</v>
      </c>
      <c r="S184" s="2">
        <v>120</v>
      </c>
      <c r="T184" s="2" t="s">
        <v>4647</v>
      </c>
      <c r="U184" s="28" t="str">
        <f>IF(G184=0,"",_xlfn.MINIFS('PO Details'!$I:$I,'PO Details'!$D:$D,Planning!$B184,'PO Details'!$L:$L,Planning!$E184))</f>
        <v/>
      </c>
      <c r="V184" s="29" t="s">
        <v>4640</v>
      </c>
      <c r="W184" t="str">
        <f t="shared" si="15"/>
        <v>Max</v>
      </c>
      <c r="X184" s="2">
        <v>120</v>
      </c>
    </row>
    <row r="185" spans="1:24" x14ac:dyDescent="0.25">
      <c r="A185" s="11"/>
      <c r="B185" s="22" t="s">
        <v>762</v>
      </c>
      <c r="C185" s="22"/>
      <c r="D185" s="22" t="s">
        <v>761</v>
      </c>
      <c r="E185" s="31" t="s">
        <v>113</v>
      </c>
      <c r="F185" s="12">
        <f>SUMIFS('Inventory Details'!$H:$H,'Inventory Details'!$B:$B,$B185,'Inventory Details'!$E:$E,$E185)</f>
        <v>4</v>
      </c>
      <c r="G185" s="12">
        <f>SUMIFS('PO Details'!$H:$H,'PO Details'!$D:$D,Planning!$B185,'PO Details'!$L:$L,$E185)</f>
        <v>0</v>
      </c>
      <c r="H185" s="12">
        <f>SUMIFS('SO Details'!$G:$G,'SO Details'!$D:$D,Planning!$B185,'SO Details'!$K:$K,$E185)</f>
        <v>0</v>
      </c>
      <c r="I185" s="20">
        <f>IF(COUNTIFS($C:$C,B185)&gt;1,SUMIFS('Sales Hx'!$Q:$Q,'Sales Hx'!$B:$B,_xlfn.XLOOKUP(B185,C:C,B:B),'Sales Hx'!$D:$D,Planning!$E185),SUMIFS('Sales Hx'!$Q:$Q,'Sales Hx'!$B:$B,Planning!$B185,'Sales Hx'!$D:$D,Planning!$E185))</f>
        <v>2.8</v>
      </c>
      <c r="J185" s="16">
        <f>IF(COUNTIFS($C:$C,B185)&gt;1,SUMIFS('Sales Hx'!$S:$S,'Sales Hx'!$B:$B,_xlfn.XLOOKUP(B185,C:C,B:B),'Sales Hx'!$D:$D,E185),SUMIFS('Sales Hx'!$S:$S,'Sales Hx'!$B:$B,$B185,'Sales Hx'!$D:$D,$E185))</f>
        <v>7.0723684210526327E-2</v>
      </c>
      <c r="K185" s="16">
        <f t="shared" si="16"/>
        <v>1.4285714285714286</v>
      </c>
      <c r="L185" s="12">
        <f>IF(M185&lt;&gt;"",M185,IF(COUNTIFS($C:$C,B185)&gt;1,SUMIFS('Sales Hx'!V:V,'Sales Hx'!$B:$B,_xlfn.XLOOKUP(B185,C:C,B:B),'Sales Hx'!$D:$D,$E185),SUMIFS('Sales Hx'!V:V,'Sales Hx'!$B:$B,$B185,'Sales Hx'!$D:$D,$E185)))</f>
        <v>0</v>
      </c>
      <c r="M185" s="12">
        <v>0</v>
      </c>
      <c r="N185" s="15">
        <f t="shared" si="18"/>
        <v>7.0723684210526327E-2</v>
      </c>
      <c r="O185" s="21">
        <f t="shared" si="14"/>
        <v>0</v>
      </c>
      <c r="P185" s="24">
        <v>141.07</v>
      </c>
      <c r="Q185" s="18">
        <f t="shared" si="17"/>
        <v>0</v>
      </c>
      <c r="R185" s="2">
        <v>1</v>
      </c>
      <c r="S185" s="2">
        <v>120</v>
      </c>
      <c r="T185" s="2" t="s">
        <v>4647</v>
      </c>
      <c r="U185" s="28" t="str">
        <f>IF(G185=0,"",_xlfn.MINIFS('PO Details'!$I:$I,'PO Details'!$D:$D,Planning!$B185,'PO Details'!$L:$L,Planning!$E185))</f>
        <v/>
      </c>
      <c r="V185" s="29" t="s">
        <v>4640</v>
      </c>
      <c r="W185" t="str">
        <f t="shared" si="15"/>
        <v>Max</v>
      </c>
      <c r="X185" s="2">
        <v>120</v>
      </c>
    </row>
    <row r="186" spans="1:24" x14ac:dyDescent="0.25">
      <c r="A186" s="11"/>
      <c r="B186" s="22" t="s">
        <v>763</v>
      </c>
      <c r="C186" s="22"/>
      <c r="D186" s="22" t="s">
        <v>764</v>
      </c>
      <c r="E186" s="31" t="s">
        <v>113</v>
      </c>
      <c r="F186" s="12">
        <f>SUMIFS('Inventory Details'!$H:$H,'Inventory Details'!$B:$B,$B186,'Inventory Details'!$E:$E,$E186)</f>
        <v>7</v>
      </c>
      <c r="G186" s="12">
        <f>SUMIFS('PO Details'!$H:$H,'PO Details'!$D:$D,Planning!$B186,'PO Details'!$L:$L,$E186)</f>
        <v>0</v>
      </c>
      <c r="H186" s="12">
        <f>SUMIFS('SO Details'!$G:$G,'SO Details'!$D:$D,Planning!$B186,'SO Details'!$K:$K,$E186)</f>
        <v>0</v>
      </c>
      <c r="I186" s="20">
        <f>IF(COUNTIFS($C:$C,B186)&gt;1,SUMIFS('Sales Hx'!$Q:$Q,'Sales Hx'!$B:$B,_xlfn.XLOOKUP(B186,C:C,B:B),'Sales Hx'!$D:$D,Planning!$E186),SUMIFS('Sales Hx'!$Q:$Q,'Sales Hx'!$B:$B,Planning!$B186,'Sales Hx'!$D:$D,Planning!$E186))</f>
        <v>0</v>
      </c>
      <c r="J186" s="16">
        <f>IF(COUNTIFS($C:$C,B186)&gt;1,SUMIFS('Sales Hx'!$S:$S,'Sales Hx'!$B:$B,_xlfn.XLOOKUP(B186,C:C,B:B),'Sales Hx'!$D:$D,E186),SUMIFS('Sales Hx'!$S:$S,'Sales Hx'!$B:$B,$B186,'Sales Hx'!$D:$D,$E186))</f>
        <v>0</v>
      </c>
      <c r="K186" s="16">
        <f t="shared" si="16"/>
        <v>0</v>
      </c>
      <c r="L186" s="12">
        <f>IF(M186&lt;&gt;"",M186,IF(COUNTIFS($C:$C,B186)&gt;1,SUMIFS('Sales Hx'!V:V,'Sales Hx'!$B:$B,_xlfn.XLOOKUP(B186,C:C,B:B),'Sales Hx'!$D:$D,$E186),SUMIFS('Sales Hx'!V:V,'Sales Hx'!$B:$B,$B186,'Sales Hx'!$D:$D,$E186)))</f>
        <v>0</v>
      </c>
      <c r="M186" s="12">
        <v>0</v>
      </c>
      <c r="N186" s="15">
        <f t="shared" si="18"/>
        <v>0</v>
      </c>
      <c r="O186" s="21">
        <f t="shared" si="14"/>
        <v>0</v>
      </c>
      <c r="P186" s="24">
        <v>426.35</v>
      </c>
      <c r="Q186" s="18">
        <f t="shared" si="17"/>
        <v>0</v>
      </c>
      <c r="R186" s="2">
        <v>1</v>
      </c>
      <c r="S186" s="2">
        <v>120</v>
      </c>
      <c r="T186" s="2" t="s">
        <v>4647</v>
      </c>
      <c r="U186" s="28" t="str">
        <f>IF(G186=0,"",_xlfn.MINIFS('PO Details'!$I:$I,'PO Details'!$D:$D,Planning!$B186,'PO Details'!$L:$L,Planning!$E186))</f>
        <v/>
      </c>
      <c r="V186" s="29" t="s">
        <v>4640</v>
      </c>
      <c r="W186" t="str">
        <f t="shared" si="15"/>
        <v>Max</v>
      </c>
      <c r="X186" s="2">
        <v>120</v>
      </c>
    </row>
    <row r="187" spans="1:24" x14ac:dyDescent="0.25">
      <c r="A187" s="11"/>
      <c r="B187" s="22" t="s">
        <v>765</v>
      </c>
      <c r="C187" s="22"/>
      <c r="D187" s="22" t="s">
        <v>766</v>
      </c>
      <c r="E187" s="31" t="s">
        <v>113</v>
      </c>
      <c r="F187" s="12">
        <f>SUMIFS('Inventory Details'!$H:$H,'Inventory Details'!$B:$B,$B187,'Inventory Details'!$E:$E,$E187)</f>
        <v>2</v>
      </c>
      <c r="G187" s="12">
        <f>SUMIFS('PO Details'!$H:$H,'PO Details'!$D:$D,Planning!$B187,'PO Details'!$L:$L,$E187)</f>
        <v>0</v>
      </c>
      <c r="H187" s="12">
        <f>SUMIFS('SO Details'!$G:$G,'SO Details'!$D:$D,Planning!$B187,'SO Details'!$K:$K,$E187)</f>
        <v>0</v>
      </c>
      <c r="I187" s="20">
        <f>IF(COUNTIFS($C:$C,B187)&gt;1,SUMIFS('Sales Hx'!$Q:$Q,'Sales Hx'!$B:$B,_xlfn.XLOOKUP(B187,C:C,B:B),'Sales Hx'!$D:$D,Planning!$E187),SUMIFS('Sales Hx'!$Q:$Q,'Sales Hx'!$B:$B,Planning!$B187,'Sales Hx'!$D:$D,Planning!$E187))</f>
        <v>0</v>
      </c>
      <c r="J187" s="16">
        <f>IF(COUNTIFS($C:$C,B187)&gt;1,SUMIFS('Sales Hx'!$S:$S,'Sales Hx'!$B:$B,_xlfn.XLOOKUP(B187,C:C,B:B),'Sales Hx'!$D:$D,E187),SUMIFS('Sales Hx'!$S:$S,'Sales Hx'!$B:$B,$B187,'Sales Hx'!$D:$D,$E187))</f>
        <v>0</v>
      </c>
      <c r="K187" s="16">
        <f t="shared" si="16"/>
        <v>0</v>
      </c>
      <c r="L187" s="12">
        <f>IF(M187&lt;&gt;"",M187,IF(COUNTIFS($C:$C,B187)&gt;1,SUMIFS('Sales Hx'!V:V,'Sales Hx'!$B:$B,_xlfn.XLOOKUP(B187,C:C,B:B),'Sales Hx'!$D:$D,$E187),SUMIFS('Sales Hx'!V:V,'Sales Hx'!$B:$B,$B187,'Sales Hx'!$D:$D,$E187)))</f>
        <v>0</v>
      </c>
      <c r="M187" s="12">
        <v>0</v>
      </c>
      <c r="N187" s="15">
        <f t="shared" si="18"/>
        <v>0</v>
      </c>
      <c r="O187" s="21">
        <f t="shared" si="14"/>
        <v>0</v>
      </c>
      <c r="P187" s="24">
        <v>68.22</v>
      </c>
      <c r="Q187" s="18">
        <f t="shared" si="17"/>
        <v>0</v>
      </c>
      <c r="R187" s="2">
        <v>1</v>
      </c>
      <c r="S187" s="2">
        <v>120</v>
      </c>
      <c r="T187" s="2" t="s">
        <v>4647</v>
      </c>
      <c r="U187" s="28" t="str">
        <f>IF(G187=0,"",_xlfn.MINIFS('PO Details'!$I:$I,'PO Details'!$D:$D,Planning!$B187,'PO Details'!$L:$L,Planning!$E187))</f>
        <v/>
      </c>
      <c r="V187" s="29" t="s">
        <v>4640</v>
      </c>
      <c r="W187" t="str">
        <f t="shared" si="15"/>
        <v>Max</v>
      </c>
      <c r="X187" s="2">
        <v>120</v>
      </c>
    </row>
    <row r="188" spans="1:24" x14ac:dyDescent="0.25">
      <c r="A188" s="11"/>
      <c r="B188" s="22" t="s">
        <v>767</v>
      </c>
      <c r="C188" s="22"/>
      <c r="D188" s="22" t="s">
        <v>768</v>
      </c>
      <c r="E188" s="31" t="s">
        <v>113</v>
      </c>
      <c r="F188" s="12">
        <f>SUMIFS('Inventory Details'!$H:$H,'Inventory Details'!$B:$B,$B188,'Inventory Details'!$E:$E,$E188)</f>
        <v>2</v>
      </c>
      <c r="G188" s="12">
        <f>SUMIFS('PO Details'!$H:$H,'PO Details'!$D:$D,Planning!$B188,'PO Details'!$L:$L,$E188)</f>
        <v>0</v>
      </c>
      <c r="H188" s="12">
        <f>SUMIFS('SO Details'!$G:$G,'SO Details'!$D:$D,Planning!$B188,'SO Details'!$K:$K,$E188)</f>
        <v>0</v>
      </c>
      <c r="I188" s="20">
        <f>IF(COUNTIFS($C:$C,B188)&gt;1,SUMIFS('Sales Hx'!$Q:$Q,'Sales Hx'!$B:$B,_xlfn.XLOOKUP(B188,C:C,B:B),'Sales Hx'!$D:$D,Planning!$E188),SUMIFS('Sales Hx'!$Q:$Q,'Sales Hx'!$B:$B,Planning!$B188,'Sales Hx'!$D:$D,Planning!$E188))</f>
        <v>0</v>
      </c>
      <c r="J188" s="16">
        <f>IF(COUNTIFS($C:$C,B188)&gt;1,SUMIFS('Sales Hx'!$S:$S,'Sales Hx'!$B:$B,_xlfn.XLOOKUP(B188,C:C,B:B),'Sales Hx'!$D:$D,E188),SUMIFS('Sales Hx'!$S:$S,'Sales Hx'!$B:$B,$B188,'Sales Hx'!$D:$D,$E188))</f>
        <v>0</v>
      </c>
      <c r="K188" s="16">
        <f t="shared" si="16"/>
        <v>0</v>
      </c>
      <c r="L188" s="12">
        <f>IF(M188&lt;&gt;"",M188,IF(COUNTIFS($C:$C,B188)&gt;1,SUMIFS('Sales Hx'!V:V,'Sales Hx'!$B:$B,_xlfn.XLOOKUP(B188,C:C,B:B),'Sales Hx'!$D:$D,$E188),SUMIFS('Sales Hx'!V:V,'Sales Hx'!$B:$B,$B188,'Sales Hx'!$D:$D,$E188)))</f>
        <v>0</v>
      </c>
      <c r="M188" s="12">
        <v>0</v>
      </c>
      <c r="N188" s="15">
        <f t="shared" si="18"/>
        <v>0</v>
      </c>
      <c r="O188" s="21">
        <f t="shared" si="14"/>
        <v>0</v>
      </c>
      <c r="P188" s="24">
        <v>78.17</v>
      </c>
      <c r="Q188" s="18">
        <f t="shared" si="17"/>
        <v>0</v>
      </c>
      <c r="R188" s="2">
        <v>1</v>
      </c>
      <c r="S188" s="2">
        <v>120</v>
      </c>
      <c r="T188" s="2" t="s">
        <v>4647</v>
      </c>
      <c r="U188" s="28" t="str">
        <f>IF(G188=0,"",_xlfn.MINIFS('PO Details'!$I:$I,'PO Details'!$D:$D,Planning!$B188,'PO Details'!$L:$L,Planning!$E188))</f>
        <v/>
      </c>
      <c r="V188" s="29" t="s">
        <v>4640</v>
      </c>
      <c r="W188" t="str">
        <f t="shared" si="15"/>
        <v>Max</v>
      </c>
      <c r="X188" s="2">
        <v>120</v>
      </c>
    </row>
    <row r="189" spans="1:24" x14ac:dyDescent="0.25">
      <c r="A189" s="11"/>
      <c r="B189" s="22" t="s">
        <v>769</v>
      </c>
      <c r="C189" s="22"/>
      <c r="D189" s="22" t="s">
        <v>3719</v>
      </c>
      <c r="E189" s="31" t="s">
        <v>113</v>
      </c>
      <c r="F189" s="12">
        <f>SUMIFS('Inventory Details'!$H:$H,'Inventory Details'!$B:$B,$B189,'Inventory Details'!$E:$E,$E189)</f>
        <v>49</v>
      </c>
      <c r="G189" s="12">
        <f>SUMIFS('PO Details'!$H:$H,'PO Details'!$D:$D,Planning!$B189,'PO Details'!$L:$L,$E189)</f>
        <v>0</v>
      </c>
      <c r="H189" s="12">
        <f>SUMIFS('SO Details'!$G:$G,'SO Details'!$D:$D,Planning!$B189,'SO Details'!$K:$K,$E189)</f>
        <v>0</v>
      </c>
      <c r="I189" s="20">
        <f>IF(COUNTIFS($C:$C,B189)&gt;1,SUMIFS('Sales Hx'!$Q:$Q,'Sales Hx'!$B:$B,_xlfn.XLOOKUP(B189,C:C,B:B),'Sales Hx'!$D:$D,Planning!$E189),SUMIFS('Sales Hx'!$Q:$Q,'Sales Hx'!$B:$B,Planning!$B189,'Sales Hx'!$D:$D,Planning!$E189))</f>
        <v>0</v>
      </c>
      <c r="J189" s="16">
        <f>IF(COUNTIFS($C:$C,B189)&gt;1,SUMIFS('Sales Hx'!$S:$S,'Sales Hx'!$B:$B,_xlfn.XLOOKUP(B189,C:C,B:B),'Sales Hx'!$D:$D,E189),SUMIFS('Sales Hx'!$S:$S,'Sales Hx'!$B:$B,$B189,'Sales Hx'!$D:$D,$E189))</f>
        <v>0</v>
      </c>
      <c r="K189" s="16">
        <f t="shared" si="16"/>
        <v>0</v>
      </c>
      <c r="L189" s="12">
        <f>IF(M189&lt;&gt;"",M189,IF(COUNTIFS($C:$C,B189)&gt;1,SUMIFS('Sales Hx'!V:V,'Sales Hx'!$B:$B,_xlfn.XLOOKUP(B189,C:C,B:B),'Sales Hx'!$D:$D,$E189),SUMIFS('Sales Hx'!V:V,'Sales Hx'!$B:$B,$B189,'Sales Hx'!$D:$D,$E189)))</f>
        <v>0</v>
      </c>
      <c r="M189" s="12">
        <v>0</v>
      </c>
      <c r="N189" s="15">
        <f t="shared" si="18"/>
        <v>0</v>
      </c>
      <c r="O189" s="21">
        <f t="shared" si="14"/>
        <v>0</v>
      </c>
      <c r="P189" s="24">
        <v>29.84</v>
      </c>
      <c r="Q189" s="18">
        <f t="shared" si="17"/>
        <v>0</v>
      </c>
      <c r="R189" s="2">
        <v>1</v>
      </c>
      <c r="S189" s="2">
        <v>120</v>
      </c>
      <c r="T189" s="2" t="s">
        <v>4647</v>
      </c>
      <c r="U189" s="28" t="str">
        <f>IF(G189=0,"",_xlfn.MINIFS('PO Details'!$I:$I,'PO Details'!$D:$D,Planning!$B189,'PO Details'!$L:$L,Planning!$E189))</f>
        <v/>
      </c>
      <c r="V189" s="29" t="s">
        <v>4640</v>
      </c>
      <c r="W189" t="str">
        <f t="shared" si="15"/>
        <v>Max</v>
      </c>
      <c r="X189" s="2">
        <v>120</v>
      </c>
    </row>
    <row r="190" spans="1:24" x14ac:dyDescent="0.25">
      <c r="A190" s="11"/>
      <c r="B190" s="22" t="s">
        <v>770</v>
      </c>
      <c r="C190" s="22"/>
      <c r="D190" s="22" t="s">
        <v>771</v>
      </c>
      <c r="E190" s="31" t="s">
        <v>113</v>
      </c>
      <c r="F190" s="12">
        <f>SUMIFS('Inventory Details'!$H:$H,'Inventory Details'!$B:$B,$B190,'Inventory Details'!$E:$E,$E190)</f>
        <v>50</v>
      </c>
      <c r="G190" s="12">
        <f>SUMIFS('PO Details'!$H:$H,'PO Details'!$D:$D,Planning!$B190,'PO Details'!$L:$L,$E190)</f>
        <v>0</v>
      </c>
      <c r="H190" s="12">
        <f>SUMIFS('SO Details'!$G:$G,'SO Details'!$D:$D,Planning!$B190,'SO Details'!$K:$K,$E190)</f>
        <v>0</v>
      </c>
      <c r="I190" s="20">
        <f>IF(COUNTIFS($C:$C,B190)&gt;1,SUMIFS('Sales Hx'!$Q:$Q,'Sales Hx'!$B:$B,_xlfn.XLOOKUP(B190,C:C,B:B),'Sales Hx'!$D:$D,Planning!$E190),SUMIFS('Sales Hx'!$Q:$Q,'Sales Hx'!$B:$B,Planning!$B190,'Sales Hx'!$D:$D,Planning!$E190))</f>
        <v>0</v>
      </c>
      <c r="J190" s="16">
        <f>IF(COUNTIFS($C:$C,B190)&gt;1,SUMIFS('Sales Hx'!$S:$S,'Sales Hx'!$B:$B,_xlfn.XLOOKUP(B190,C:C,B:B),'Sales Hx'!$D:$D,E190),SUMIFS('Sales Hx'!$S:$S,'Sales Hx'!$B:$B,$B190,'Sales Hx'!$D:$D,$E190))</f>
        <v>0</v>
      </c>
      <c r="K190" s="16">
        <f t="shared" si="16"/>
        <v>0</v>
      </c>
      <c r="L190" s="12">
        <f>IF(M190&lt;&gt;"",M190,IF(COUNTIFS($C:$C,B190)&gt;1,SUMIFS('Sales Hx'!V:V,'Sales Hx'!$B:$B,_xlfn.XLOOKUP(B190,C:C,B:B),'Sales Hx'!$D:$D,$E190),SUMIFS('Sales Hx'!V:V,'Sales Hx'!$B:$B,$B190,'Sales Hx'!$D:$D,$E190)))</f>
        <v>0</v>
      </c>
      <c r="M190" s="12">
        <v>0</v>
      </c>
      <c r="N190" s="15">
        <f t="shared" si="18"/>
        <v>0</v>
      </c>
      <c r="O190" s="21">
        <f t="shared" si="14"/>
        <v>0</v>
      </c>
      <c r="P190" s="24">
        <v>27</v>
      </c>
      <c r="Q190" s="18">
        <f t="shared" si="17"/>
        <v>0</v>
      </c>
      <c r="R190" s="2">
        <v>1</v>
      </c>
      <c r="S190" s="2">
        <v>120</v>
      </c>
      <c r="T190" s="2" t="s">
        <v>4647</v>
      </c>
      <c r="U190" s="28" t="str">
        <f>IF(G190=0,"",_xlfn.MINIFS('PO Details'!$I:$I,'PO Details'!$D:$D,Planning!$B190,'PO Details'!$L:$L,Planning!$E190))</f>
        <v/>
      </c>
      <c r="V190" s="29" t="s">
        <v>4640</v>
      </c>
      <c r="W190" t="str">
        <f t="shared" si="15"/>
        <v>Max</v>
      </c>
      <c r="X190" s="2">
        <v>120</v>
      </c>
    </row>
    <row r="191" spans="1:24" x14ac:dyDescent="0.25">
      <c r="A191" s="11"/>
      <c r="B191" s="22" t="s">
        <v>772</v>
      </c>
      <c r="C191" s="22"/>
      <c r="D191" s="22" t="s">
        <v>773</v>
      </c>
      <c r="E191" s="31" t="s">
        <v>113</v>
      </c>
      <c r="F191" s="12">
        <f>SUMIFS('Inventory Details'!$H:$H,'Inventory Details'!$B:$B,$B191,'Inventory Details'!$E:$E,$E191)</f>
        <v>26</v>
      </c>
      <c r="G191" s="12">
        <f>SUMIFS('PO Details'!$H:$H,'PO Details'!$D:$D,Planning!$B191,'PO Details'!$L:$L,$E191)</f>
        <v>0</v>
      </c>
      <c r="H191" s="12">
        <f>SUMIFS('SO Details'!$G:$G,'SO Details'!$D:$D,Planning!$B191,'SO Details'!$K:$K,$E191)</f>
        <v>0</v>
      </c>
      <c r="I191" s="20">
        <f>IF(COUNTIFS($C:$C,B191)&gt;1,SUMIFS('Sales Hx'!$Q:$Q,'Sales Hx'!$B:$B,_xlfn.XLOOKUP(B191,C:C,B:B),'Sales Hx'!$D:$D,Planning!$E191),SUMIFS('Sales Hx'!$Q:$Q,'Sales Hx'!$B:$B,Planning!$B191,'Sales Hx'!$D:$D,Planning!$E191))</f>
        <v>0</v>
      </c>
      <c r="J191" s="16">
        <f>IF(COUNTIFS($C:$C,B191)&gt;1,SUMIFS('Sales Hx'!$S:$S,'Sales Hx'!$B:$B,_xlfn.XLOOKUP(B191,C:C,B:B),'Sales Hx'!$D:$D,E191),SUMIFS('Sales Hx'!$S:$S,'Sales Hx'!$B:$B,$B191,'Sales Hx'!$D:$D,$E191))</f>
        <v>0</v>
      </c>
      <c r="K191" s="16">
        <f t="shared" si="16"/>
        <v>0</v>
      </c>
      <c r="L191" s="12">
        <f>IF(M191&lt;&gt;"",M191,IF(COUNTIFS($C:$C,B191)&gt;1,SUMIFS('Sales Hx'!V:V,'Sales Hx'!$B:$B,_xlfn.XLOOKUP(B191,C:C,B:B),'Sales Hx'!$D:$D,$E191),SUMIFS('Sales Hx'!V:V,'Sales Hx'!$B:$B,$B191,'Sales Hx'!$D:$D,$E191)))</f>
        <v>0</v>
      </c>
      <c r="M191" s="12">
        <v>0</v>
      </c>
      <c r="N191" s="15">
        <f t="shared" si="18"/>
        <v>0</v>
      </c>
      <c r="O191" s="21">
        <f t="shared" si="14"/>
        <v>0</v>
      </c>
      <c r="P191" s="24">
        <v>4.41</v>
      </c>
      <c r="Q191" s="18">
        <f t="shared" si="17"/>
        <v>0</v>
      </c>
      <c r="R191" s="2">
        <v>1</v>
      </c>
      <c r="S191" s="2">
        <v>120</v>
      </c>
      <c r="T191" s="2" t="s">
        <v>4647</v>
      </c>
      <c r="U191" s="28" t="str">
        <f>IF(G191=0,"",_xlfn.MINIFS('PO Details'!$I:$I,'PO Details'!$D:$D,Planning!$B191,'PO Details'!$L:$L,Planning!$E191))</f>
        <v/>
      </c>
      <c r="V191" s="29" t="s">
        <v>4640</v>
      </c>
      <c r="W191" t="str">
        <f t="shared" si="15"/>
        <v>Max</v>
      </c>
      <c r="X191" s="2">
        <v>120</v>
      </c>
    </row>
    <row r="192" spans="1:24" x14ac:dyDescent="0.25">
      <c r="A192" s="11"/>
      <c r="B192" s="22" t="s">
        <v>4927</v>
      </c>
      <c r="C192" s="22"/>
      <c r="D192" s="22" t="s">
        <v>4928</v>
      </c>
      <c r="E192" s="31" t="s">
        <v>861</v>
      </c>
      <c r="F192" s="12">
        <f>SUMIFS('Inventory Details'!$H:$H,'Inventory Details'!$B:$B,$B192,'Inventory Details'!$E:$E,$E192)</f>
        <v>1</v>
      </c>
      <c r="G192" s="12">
        <f>SUMIFS('PO Details'!$H:$H,'PO Details'!$D:$D,Planning!$B192,'PO Details'!$L:$L,$E192)</f>
        <v>0</v>
      </c>
      <c r="H192" s="12">
        <f>SUMIFS('SO Details'!$G:$G,'SO Details'!$D:$D,Planning!$B192,'SO Details'!$K:$K,$E192)</f>
        <v>0</v>
      </c>
      <c r="I192" s="20">
        <f>IF(COUNTIFS($C:$C,B192)&gt;1,SUMIFS('Sales Hx'!$Q:$Q,'Sales Hx'!$B:$B,_xlfn.XLOOKUP(B192,C:C,B:B),'Sales Hx'!$D:$D,Planning!$E192),SUMIFS('Sales Hx'!$Q:$Q,'Sales Hx'!$B:$B,Planning!$B192,'Sales Hx'!$D:$D,Planning!$E192))</f>
        <v>0</v>
      </c>
      <c r="J192" s="16">
        <f>IF(COUNTIFS($C:$C,B192)&gt;1,SUMIFS('Sales Hx'!$S:$S,'Sales Hx'!$B:$B,_xlfn.XLOOKUP(B192,C:C,B:B),'Sales Hx'!$D:$D,E192),SUMIFS('Sales Hx'!$S:$S,'Sales Hx'!$B:$B,$B192,'Sales Hx'!$D:$D,$E192))</f>
        <v>0</v>
      </c>
      <c r="K192" s="16">
        <f t="shared" si="16"/>
        <v>0</v>
      </c>
      <c r="L192" s="12">
        <f>IF(M192&lt;&gt;"",M192,IF(COUNTIFS($C:$C,B192)&gt;1,SUMIFS('Sales Hx'!V:V,'Sales Hx'!$B:$B,_xlfn.XLOOKUP(B192,C:C,B:B),'Sales Hx'!$D:$D,$E192),SUMIFS('Sales Hx'!V:V,'Sales Hx'!$B:$B,$B192,'Sales Hx'!$D:$D,$E192)))</f>
        <v>0</v>
      </c>
      <c r="M192" s="12">
        <v>0</v>
      </c>
      <c r="N192" s="15">
        <f t="shared" si="18"/>
        <v>0</v>
      </c>
      <c r="O192" s="21">
        <f t="shared" si="14"/>
        <v>0</v>
      </c>
      <c r="P192" s="24">
        <v>46.75</v>
      </c>
      <c r="Q192" s="18">
        <f t="shared" si="17"/>
        <v>0</v>
      </c>
      <c r="R192" s="2">
        <v>1</v>
      </c>
      <c r="S192" s="2">
        <v>90</v>
      </c>
      <c r="T192" s="2" t="s">
        <v>4647</v>
      </c>
      <c r="U192" s="28" t="str">
        <f>IF(G192=0,"",_xlfn.MINIFS('PO Details'!$I:$I,'PO Details'!$D:$D,Planning!$B192,'PO Details'!$L:$L,Planning!$E192))</f>
        <v/>
      </c>
      <c r="V192" s="29" t="s">
        <v>4640</v>
      </c>
      <c r="W192" t="str">
        <f t="shared" si="15"/>
        <v>Max</v>
      </c>
      <c r="X192" s="2">
        <v>120</v>
      </c>
    </row>
    <row r="193" spans="1:24" x14ac:dyDescent="0.25">
      <c r="A193" s="11"/>
      <c r="B193" s="22" t="s">
        <v>774</v>
      </c>
      <c r="C193" s="22"/>
      <c r="D193" s="22" t="s">
        <v>775</v>
      </c>
      <c r="E193" s="31" t="s">
        <v>113</v>
      </c>
      <c r="F193" s="12">
        <f>SUMIFS('Inventory Details'!$H:$H,'Inventory Details'!$B:$B,$B193,'Inventory Details'!$E:$E,$E193)</f>
        <v>28</v>
      </c>
      <c r="G193" s="12">
        <f>SUMIFS('PO Details'!$H:$H,'PO Details'!$D:$D,Planning!$B193,'PO Details'!$L:$L,$E193)</f>
        <v>0</v>
      </c>
      <c r="H193" s="12">
        <f>SUMIFS('SO Details'!$G:$G,'SO Details'!$D:$D,Planning!$B193,'SO Details'!$K:$K,$E193)</f>
        <v>0</v>
      </c>
      <c r="I193" s="20">
        <f>IF(COUNTIFS($C:$C,B193)&gt;1,SUMIFS('Sales Hx'!$Q:$Q,'Sales Hx'!$B:$B,_xlfn.XLOOKUP(B193,C:C,B:B),'Sales Hx'!$D:$D,Planning!$E193),SUMIFS('Sales Hx'!$Q:$Q,'Sales Hx'!$B:$B,Planning!$B193,'Sales Hx'!$D:$D,Planning!$E193))</f>
        <v>0</v>
      </c>
      <c r="J193" s="16">
        <f>IF(COUNTIFS($C:$C,B193)&gt;1,SUMIFS('Sales Hx'!$S:$S,'Sales Hx'!$B:$B,_xlfn.XLOOKUP(B193,C:C,B:B),'Sales Hx'!$D:$D,E193),SUMIFS('Sales Hx'!$S:$S,'Sales Hx'!$B:$B,$B193,'Sales Hx'!$D:$D,$E193))</f>
        <v>0</v>
      </c>
      <c r="K193" s="16">
        <f t="shared" si="16"/>
        <v>0</v>
      </c>
      <c r="L193" s="12">
        <f>IF(M193&lt;&gt;"",M193,IF(COUNTIFS($C:$C,B193)&gt;1,SUMIFS('Sales Hx'!V:V,'Sales Hx'!$B:$B,_xlfn.XLOOKUP(B193,C:C,B:B),'Sales Hx'!$D:$D,$E193),SUMIFS('Sales Hx'!V:V,'Sales Hx'!$B:$B,$B193,'Sales Hx'!$D:$D,$E193)))</f>
        <v>0</v>
      </c>
      <c r="M193" s="12">
        <v>0</v>
      </c>
      <c r="N193" s="15">
        <f t="shared" si="18"/>
        <v>0</v>
      </c>
      <c r="O193" s="21">
        <f t="shared" si="14"/>
        <v>0</v>
      </c>
      <c r="P193" s="24">
        <v>5.57</v>
      </c>
      <c r="Q193" s="18">
        <f t="shared" si="17"/>
        <v>0</v>
      </c>
      <c r="R193" s="2">
        <v>1</v>
      </c>
      <c r="S193" s="2">
        <v>120</v>
      </c>
      <c r="T193" s="2" t="s">
        <v>4647</v>
      </c>
      <c r="U193" s="28" t="str">
        <f>IF(G193=0,"",_xlfn.MINIFS('PO Details'!$I:$I,'PO Details'!$D:$D,Planning!$B193,'PO Details'!$L:$L,Planning!$E193))</f>
        <v/>
      </c>
      <c r="V193" s="29" t="s">
        <v>4640</v>
      </c>
      <c r="W193" t="str">
        <f t="shared" si="15"/>
        <v>Max</v>
      </c>
      <c r="X193" s="2">
        <v>120</v>
      </c>
    </row>
    <row r="194" spans="1:24" x14ac:dyDescent="0.25">
      <c r="A194" s="11"/>
      <c r="B194" s="22" t="s">
        <v>776</v>
      </c>
      <c r="C194" s="22"/>
      <c r="D194" s="22" t="s">
        <v>777</v>
      </c>
      <c r="E194" s="31" t="s">
        <v>113</v>
      </c>
      <c r="F194" s="12">
        <f>SUMIFS('Inventory Details'!$H:$H,'Inventory Details'!$B:$B,$B194,'Inventory Details'!$E:$E,$E194)</f>
        <v>103</v>
      </c>
      <c r="G194" s="12">
        <f>SUMIFS('PO Details'!$H:$H,'PO Details'!$D:$D,Planning!$B194,'PO Details'!$L:$L,$E194)</f>
        <v>0</v>
      </c>
      <c r="H194" s="12">
        <f>SUMIFS('SO Details'!$G:$G,'SO Details'!$D:$D,Planning!$B194,'SO Details'!$K:$K,$E194)</f>
        <v>0</v>
      </c>
      <c r="I194" s="20">
        <f>IF(COUNTIFS($C:$C,B194)&gt;1,SUMIFS('Sales Hx'!$Q:$Q,'Sales Hx'!$B:$B,_xlfn.XLOOKUP(B194,C:C,B:B),'Sales Hx'!$D:$D,Planning!$E194),SUMIFS('Sales Hx'!$Q:$Q,'Sales Hx'!$B:$B,Planning!$B194,'Sales Hx'!$D:$D,Planning!$E194))</f>
        <v>0</v>
      </c>
      <c r="J194" s="16">
        <f>IF(COUNTIFS($C:$C,B194)&gt;1,SUMIFS('Sales Hx'!$S:$S,'Sales Hx'!$B:$B,_xlfn.XLOOKUP(B194,C:C,B:B),'Sales Hx'!$D:$D,E194),SUMIFS('Sales Hx'!$S:$S,'Sales Hx'!$B:$B,$B194,'Sales Hx'!$D:$D,$E194))</f>
        <v>0</v>
      </c>
      <c r="K194" s="16">
        <f t="shared" si="16"/>
        <v>0</v>
      </c>
      <c r="L194" s="12">
        <f>IF(M194&lt;&gt;"",M194,IF(COUNTIFS($C:$C,B194)&gt;1,SUMIFS('Sales Hx'!V:V,'Sales Hx'!$B:$B,_xlfn.XLOOKUP(B194,C:C,B:B),'Sales Hx'!$D:$D,$E194),SUMIFS('Sales Hx'!V:V,'Sales Hx'!$B:$B,$B194,'Sales Hx'!$D:$D,$E194)))</f>
        <v>0</v>
      </c>
      <c r="M194" s="12">
        <v>0</v>
      </c>
      <c r="N194" s="15">
        <f t="shared" si="18"/>
        <v>0</v>
      </c>
      <c r="O194" s="21">
        <f t="shared" ref="O194:O257" si="19">MROUND(ROUND(IFERROR(IF(C194&lt;&gt;"",0,IF(T194="DC'd",0,IF(AND(J194=0,F194+G194&lt;H194),H194-F194+G194,IF(F194+G194&lt;N194,N194+MAX((IF(J194*R194&gt;F194,F194,J194*R194))+J194*S194-F194-G194+H194,0))))),0),0),1)</f>
        <v>0</v>
      </c>
      <c r="P194" s="24">
        <v>8.0399999999999991</v>
      </c>
      <c r="Q194" s="18">
        <f t="shared" si="17"/>
        <v>0</v>
      </c>
      <c r="R194" s="2">
        <v>1</v>
      </c>
      <c r="S194" s="2">
        <v>120</v>
      </c>
      <c r="T194" s="2" t="s">
        <v>4647</v>
      </c>
      <c r="U194" s="28" t="str">
        <f>IF(G194=0,"",_xlfn.MINIFS('PO Details'!$I:$I,'PO Details'!$D:$D,Planning!$B194,'PO Details'!$L:$L,Planning!$E194))</f>
        <v/>
      </c>
      <c r="V194" s="29" t="s">
        <v>4640</v>
      </c>
      <c r="W194" t="str">
        <f t="shared" ref="W194:W257" si="20">IF(I194=_xlfn.MAXIFS(I:I,B:B,B194),"Max","")</f>
        <v>Max</v>
      </c>
      <c r="X194" s="2">
        <v>120</v>
      </c>
    </row>
    <row r="195" spans="1:24" x14ac:dyDescent="0.25">
      <c r="A195" s="11"/>
      <c r="B195" s="22" t="s">
        <v>4930</v>
      </c>
      <c r="C195" s="22"/>
      <c r="D195" s="22" t="s">
        <v>4931</v>
      </c>
      <c r="E195" s="31" t="s">
        <v>861</v>
      </c>
      <c r="F195" s="12">
        <f>SUMIFS('Inventory Details'!$H:$H,'Inventory Details'!$B:$B,$B195,'Inventory Details'!$E:$E,$E195)</f>
        <v>1</v>
      </c>
      <c r="G195" s="12">
        <f>SUMIFS('PO Details'!$H:$H,'PO Details'!$D:$D,Planning!$B195,'PO Details'!$L:$L,$E195)</f>
        <v>0</v>
      </c>
      <c r="H195" s="12">
        <f>SUMIFS('SO Details'!$G:$G,'SO Details'!$D:$D,Planning!$B195,'SO Details'!$K:$K,$E195)</f>
        <v>0</v>
      </c>
      <c r="I195" s="20">
        <f>IF(COUNTIFS($C:$C,B195)&gt;1,SUMIFS('Sales Hx'!$Q:$Q,'Sales Hx'!$B:$B,_xlfn.XLOOKUP(B195,C:C,B:B),'Sales Hx'!$D:$D,Planning!$E195),SUMIFS('Sales Hx'!$Q:$Q,'Sales Hx'!$B:$B,Planning!$B195,'Sales Hx'!$D:$D,Planning!$E195))</f>
        <v>0</v>
      </c>
      <c r="J195" s="16">
        <f>IF(COUNTIFS($C:$C,B195)&gt;1,SUMIFS('Sales Hx'!$S:$S,'Sales Hx'!$B:$B,_xlfn.XLOOKUP(B195,C:C,B:B),'Sales Hx'!$D:$D,E195),SUMIFS('Sales Hx'!$S:$S,'Sales Hx'!$B:$B,$B195,'Sales Hx'!$D:$D,$E195))</f>
        <v>0</v>
      </c>
      <c r="K195" s="16">
        <f t="shared" ref="K195:K258" si="21">IFERROR((F195+G195)/I195,0)</f>
        <v>0</v>
      </c>
      <c r="L195" s="12">
        <f>IF(M195&lt;&gt;"",M195,IF(COUNTIFS($C:$C,B195)&gt;1,SUMIFS('Sales Hx'!V:V,'Sales Hx'!$B:$B,_xlfn.XLOOKUP(B195,C:C,B:B),'Sales Hx'!$D:$D,$E195),SUMIFS('Sales Hx'!V:V,'Sales Hx'!$B:$B,$B195,'Sales Hx'!$D:$D,$E195)))</f>
        <v>0</v>
      </c>
      <c r="M195" s="12">
        <v>0</v>
      </c>
      <c r="N195" s="15">
        <f t="shared" si="18"/>
        <v>0</v>
      </c>
      <c r="O195" s="21">
        <f t="shared" si="19"/>
        <v>0</v>
      </c>
      <c r="P195" s="24">
        <v>46.75</v>
      </c>
      <c r="Q195" s="18">
        <f t="shared" si="17"/>
        <v>0</v>
      </c>
      <c r="R195" s="2">
        <v>1</v>
      </c>
      <c r="S195" s="2">
        <v>90</v>
      </c>
      <c r="T195" s="2" t="s">
        <v>4647</v>
      </c>
      <c r="U195" s="28" t="str">
        <f>IF(G195=0,"",_xlfn.MINIFS('PO Details'!$I:$I,'PO Details'!$D:$D,Planning!$B195,'PO Details'!$L:$L,Planning!$E195))</f>
        <v/>
      </c>
      <c r="V195" s="29" t="s">
        <v>4640</v>
      </c>
      <c r="W195" t="str">
        <f t="shared" si="20"/>
        <v>Max</v>
      </c>
      <c r="X195" s="2">
        <v>120</v>
      </c>
    </row>
    <row r="196" spans="1:24" x14ac:dyDescent="0.25">
      <c r="A196" s="11"/>
      <c r="B196" s="22" t="s">
        <v>778</v>
      </c>
      <c r="C196" s="22"/>
      <c r="D196" s="22" t="s">
        <v>779</v>
      </c>
      <c r="E196" s="31" t="s">
        <v>113</v>
      </c>
      <c r="F196" s="12">
        <f>SUMIFS('Inventory Details'!$H:$H,'Inventory Details'!$B:$B,$B196,'Inventory Details'!$E:$E,$E196)</f>
        <v>20</v>
      </c>
      <c r="G196" s="12">
        <f>SUMIFS('PO Details'!$H:$H,'PO Details'!$D:$D,Planning!$B196,'PO Details'!$L:$L,$E196)</f>
        <v>0</v>
      </c>
      <c r="H196" s="12">
        <f>SUMIFS('SO Details'!$G:$G,'SO Details'!$D:$D,Planning!$B196,'SO Details'!$K:$K,$E196)</f>
        <v>0</v>
      </c>
      <c r="I196" s="20">
        <f>IF(COUNTIFS($C:$C,B196)&gt;1,SUMIFS('Sales Hx'!$Q:$Q,'Sales Hx'!$B:$B,_xlfn.XLOOKUP(B196,C:C,B:B),'Sales Hx'!$D:$D,Planning!$E196),SUMIFS('Sales Hx'!$Q:$Q,'Sales Hx'!$B:$B,Planning!$B196,'Sales Hx'!$D:$D,Planning!$E196))</f>
        <v>0</v>
      </c>
      <c r="J196" s="16">
        <f>IF(COUNTIFS($C:$C,B196)&gt;1,SUMIFS('Sales Hx'!$S:$S,'Sales Hx'!$B:$B,_xlfn.XLOOKUP(B196,C:C,B:B),'Sales Hx'!$D:$D,E196),SUMIFS('Sales Hx'!$S:$S,'Sales Hx'!$B:$B,$B196,'Sales Hx'!$D:$D,$E196))</f>
        <v>0</v>
      </c>
      <c r="K196" s="16">
        <f t="shared" si="21"/>
        <v>0</v>
      </c>
      <c r="L196" s="12">
        <f>IF(M196&lt;&gt;"",M196,IF(COUNTIFS($C:$C,B196)&gt;1,SUMIFS('Sales Hx'!V:V,'Sales Hx'!$B:$B,_xlfn.XLOOKUP(B196,C:C,B:B),'Sales Hx'!$D:$D,$E196),SUMIFS('Sales Hx'!V:V,'Sales Hx'!$B:$B,$B196,'Sales Hx'!$D:$D,$E196)))</f>
        <v>0</v>
      </c>
      <c r="M196" s="12">
        <v>0</v>
      </c>
      <c r="N196" s="15">
        <f t="shared" si="18"/>
        <v>0</v>
      </c>
      <c r="O196" s="21">
        <f t="shared" si="19"/>
        <v>0</v>
      </c>
      <c r="P196" s="24">
        <v>7.53</v>
      </c>
      <c r="Q196" s="18">
        <f t="shared" si="17"/>
        <v>0</v>
      </c>
      <c r="R196" s="2">
        <v>1</v>
      </c>
      <c r="S196" s="2">
        <v>120</v>
      </c>
      <c r="T196" s="2" t="s">
        <v>4647</v>
      </c>
      <c r="U196" s="28" t="str">
        <f>IF(G196=0,"",_xlfn.MINIFS('PO Details'!$I:$I,'PO Details'!$D:$D,Planning!$B196,'PO Details'!$L:$L,Planning!$E196))</f>
        <v/>
      </c>
      <c r="V196" s="29" t="s">
        <v>4640</v>
      </c>
      <c r="W196" t="str">
        <f t="shared" si="20"/>
        <v>Max</v>
      </c>
      <c r="X196" s="2">
        <v>120</v>
      </c>
    </row>
    <row r="197" spans="1:24" x14ac:dyDescent="0.25">
      <c r="A197" s="11"/>
      <c r="B197" s="22" t="s">
        <v>4933</v>
      </c>
      <c r="C197" s="22"/>
      <c r="D197" s="22" t="s">
        <v>4934</v>
      </c>
      <c r="E197" s="31" t="s">
        <v>861</v>
      </c>
      <c r="F197" s="12">
        <f>SUMIFS('Inventory Details'!$H:$H,'Inventory Details'!$B:$B,$B197,'Inventory Details'!$E:$E,$E197)</f>
        <v>2</v>
      </c>
      <c r="G197" s="12">
        <f>SUMIFS('PO Details'!$H:$H,'PO Details'!$D:$D,Planning!$B197,'PO Details'!$L:$L,$E197)</f>
        <v>0</v>
      </c>
      <c r="H197" s="12">
        <f>SUMIFS('SO Details'!$G:$G,'SO Details'!$D:$D,Planning!$B197,'SO Details'!$K:$K,$E197)</f>
        <v>0</v>
      </c>
      <c r="I197" s="20">
        <f>IF(COUNTIFS($C:$C,B197)&gt;1,SUMIFS('Sales Hx'!$Q:$Q,'Sales Hx'!$B:$B,_xlfn.XLOOKUP(B197,C:C,B:B),'Sales Hx'!$D:$D,Planning!$E197),SUMIFS('Sales Hx'!$Q:$Q,'Sales Hx'!$B:$B,Planning!$B197,'Sales Hx'!$D:$D,Planning!$E197))</f>
        <v>0</v>
      </c>
      <c r="J197" s="16">
        <f>IF(COUNTIFS($C:$C,B197)&gt;1,SUMIFS('Sales Hx'!$S:$S,'Sales Hx'!$B:$B,_xlfn.XLOOKUP(B197,C:C,B:B),'Sales Hx'!$D:$D,E197),SUMIFS('Sales Hx'!$S:$S,'Sales Hx'!$B:$B,$B197,'Sales Hx'!$D:$D,$E197))</f>
        <v>0</v>
      </c>
      <c r="K197" s="16">
        <f t="shared" si="21"/>
        <v>0</v>
      </c>
      <c r="L197" s="12">
        <f>IF(M197&lt;&gt;"",M197,IF(COUNTIFS($C:$C,B197)&gt;1,SUMIFS('Sales Hx'!V:V,'Sales Hx'!$B:$B,_xlfn.XLOOKUP(B197,C:C,B:B),'Sales Hx'!$D:$D,$E197),SUMIFS('Sales Hx'!V:V,'Sales Hx'!$B:$B,$B197,'Sales Hx'!$D:$D,$E197)))</f>
        <v>0</v>
      </c>
      <c r="M197" s="12">
        <v>0</v>
      </c>
      <c r="N197" s="15">
        <f t="shared" si="18"/>
        <v>0</v>
      </c>
      <c r="O197" s="21">
        <f t="shared" si="19"/>
        <v>0</v>
      </c>
      <c r="P197" s="24">
        <v>46.75</v>
      </c>
      <c r="Q197" s="18">
        <f t="shared" si="17"/>
        <v>0</v>
      </c>
      <c r="R197" s="2">
        <v>1</v>
      </c>
      <c r="S197" s="2">
        <v>90</v>
      </c>
      <c r="T197" s="2" t="s">
        <v>4647</v>
      </c>
      <c r="U197" s="28" t="str">
        <f>IF(G197=0,"",_xlfn.MINIFS('PO Details'!$I:$I,'PO Details'!$D:$D,Planning!$B197,'PO Details'!$L:$L,Planning!$E197))</f>
        <v/>
      </c>
      <c r="V197" s="29" t="s">
        <v>4640</v>
      </c>
      <c r="W197" t="str">
        <f t="shared" si="20"/>
        <v>Max</v>
      </c>
      <c r="X197" s="2">
        <v>120</v>
      </c>
    </row>
    <row r="198" spans="1:24" x14ac:dyDescent="0.25">
      <c r="A198" s="11"/>
      <c r="B198" s="22" t="s">
        <v>780</v>
      </c>
      <c r="C198" s="22"/>
      <c r="D198" s="22" t="s">
        <v>781</v>
      </c>
      <c r="E198" s="31" t="s">
        <v>113</v>
      </c>
      <c r="F198" s="12">
        <f>SUMIFS('Inventory Details'!$H:$H,'Inventory Details'!$B:$B,$B198,'Inventory Details'!$E:$E,$E198)</f>
        <v>261</v>
      </c>
      <c r="G198" s="12">
        <f>SUMIFS('PO Details'!$H:$H,'PO Details'!$D:$D,Planning!$B198,'PO Details'!$L:$L,$E198)</f>
        <v>0</v>
      </c>
      <c r="H198" s="12">
        <f>SUMIFS('SO Details'!$G:$G,'SO Details'!$D:$D,Planning!$B198,'SO Details'!$K:$K,$E198)</f>
        <v>0</v>
      </c>
      <c r="I198" s="20">
        <f>IF(COUNTIFS($C:$C,B198)&gt;1,SUMIFS('Sales Hx'!$Q:$Q,'Sales Hx'!$B:$B,_xlfn.XLOOKUP(B198,C:C,B:B),'Sales Hx'!$D:$D,Planning!$E198),SUMIFS('Sales Hx'!$Q:$Q,'Sales Hx'!$B:$B,Planning!$B198,'Sales Hx'!$D:$D,Planning!$E198))</f>
        <v>0</v>
      </c>
      <c r="J198" s="16">
        <f>IF(COUNTIFS($C:$C,B198)&gt;1,SUMIFS('Sales Hx'!$S:$S,'Sales Hx'!$B:$B,_xlfn.XLOOKUP(B198,C:C,B:B),'Sales Hx'!$D:$D,E198),SUMIFS('Sales Hx'!$S:$S,'Sales Hx'!$B:$B,$B198,'Sales Hx'!$D:$D,$E198))</f>
        <v>0</v>
      </c>
      <c r="K198" s="16">
        <f t="shared" si="21"/>
        <v>0</v>
      </c>
      <c r="L198" s="12">
        <f>IF(M198&lt;&gt;"",M198,IF(COUNTIFS($C:$C,B198)&gt;1,SUMIFS('Sales Hx'!V:V,'Sales Hx'!$B:$B,_xlfn.XLOOKUP(B198,C:C,B:B),'Sales Hx'!$D:$D,$E198),SUMIFS('Sales Hx'!V:V,'Sales Hx'!$B:$B,$B198,'Sales Hx'!$D:$D,$E198)))</f>
        <v>0</v>
      </c>
      <c r="M198" s="12">
        <v>0</v>
      </c>
      <c r="N198" s="15">
        <f t="shared" si="18"/>
        <v>0</v>
      </c>
      <c r="O198" s="21">
        <f t="shared" si="19"/>
        <v>0</v>
      </c>
      <c r="P198" s="24">
        <v>2.12</v>
      </c>
      <c r="Q198" s="18">
        <f t="shared" si="17"/>
        <v>0</v>
      </c>
      <c r="R198" s="2">
        <v>1</v>
      </c>
      <c r="S198" s="2">
        <v>120</v>
      </c>
      <c r="T198" s="2" t="s">
        <v>4647</v>
      </c>
      <c r="U198" s="28" t="str">
        <f>IF(G198=0,"",_xlfn.MINIFS('PO Details'!$I:$I,'PO Details'!$D:$D,Planning!$B198,'PO Details'!$L:$L,Planning!$E198))</f>
        <v/>
      </c>
      <c r="V198" s="29" t="s">
        <v>4640</v>
      </c>
      <c r="W198" t="str">
        <f t="shared" si="20"/>
        <v>Max</v>
      </c>
      <c r="X198" s="2">
        <v>120</v>
      </c>
    </row>
    <row r="199" spans="1:24" x14ac:dyDescent="0.25">
      <c r="A199" s="11"/>
      <c r="B199" s="22" t="s">
        <v>782</v>
      </c>
      <c r="C199" s="22"/>
      <c r="D199" s="22" t="s">
        <v>783</v>
      </c>
      <c r="E199" s="31" t="s">
        <v>113</v>
      </c>
      <c r="F199" s="12">
        <f>SUMIFS('Inventory Details'!$H:$H,'Inventory Details'!$B:$B,$B199,'Inventory Details'!$E:$E,$E199)</f>
        <v>85</v>
      </c>
      <c r="G199" s="12">
        <f>SUMIFS('PO Details'!$H:$H,'PO Details'!$D:$D,Planning!$B199,'PO Details'!$L:$L,$E199)</f>
        <v>0</v>
      </c>
      <c r="H199" s="12">
        <f>SUMIFS('SO Details'!$G:$G,'SO Details'!$D:$D,Planning!$B199,'SO Details'!$K:$K,$E199)</f>
        <v>0</v>
      </c>
      <c r="I199" s="20">
        <f>IF(COUNTIFS($C:$C,B199)&gt;1,SUMIFS('Sales Hx'!$Q:$Q,'Sales Hx'!$B:$B,_xlfn.XLOOKUP(B199,C:C,B:B),'Sales Hx'!$D:$D,Planning!$E199),SUMIFS('Sales Hx'!$Q:$Q,'Sales Hx'!$B:$B,Planning!$B199,'Sales Hx'!$D:$D,Planning!$E199))</f>
        <v>0</v>
      </c>
      <c r="J199" s="16">
        <f>IF(COUNTIFS($C:$C,B199)&gt;1,SUMIFS('Sales Hx'!$S:$S,'Sales Hx'!$B:$B,_xlfn.XLOOKUP(B199,C:C,B:B),'Sales Hx'!$D:$D,E199),SUMIFS('Sales Hx'!$S:$S,'Sales Hx'!$B:$B,$B199,'Sales Hx'!$D:$D,$E199))</f>
        <v>0</v>
      </c>
      <c r="K199" s="16">
        <f t="shared" si="21"/>
        <v>0</v>
      </c>
      <c r="L199" s="12">
        <f>IF(M199&lt;&gt;"",M199,IF(COUNTIFS($C:$C,B199)&gt;1,SUMIFS('Sales Hx'!V:V,'Sales Hx'!$B:$B,_xlfn.XLOOKUP(B199,C:C,B:B),'Sales Hx'!$D:$D,$E199),SUMIFS('Sales Hx'!V:V,'Sales Hx'!$B:$B,$B199,'Sales Hx'!$D:$D,$E199)))</f>
        <v>0</v>
      </c>
      <c r="M199" s="12">
        <v>0</v>
      </c>
      <c r="N199" s="15">
        <f t="shared" si="18"/>
        <v>0</v>
      </c>
      <c r="O199" s="21">
        <f t="shared" si="19"/>
        <v>0</v>
      </c>
      <c r="P199" s="24">
        <v>2.12</v>
      </c>
      <c r="Q199" s="18">
        <f t="shared" si="17"/>
        <v>0</v>
      </c>
      <c r="R199" s="2">
        <v>1</v>
      </c>
      <c r="S199" s="2">
        <v>120</v>
      </c>
      <c r="T199" s="2" t="s">
        <v>4647</v>
      </c>
      <c r="U199" s="28" t="str">
        <f>IF(G199=0,"",_xlfn.MINIFS('PO Details'!$I:$I,'PO Details'!$D:$D,Planning!$B199,'PO Details'!$L:$L,Planning!$E199))</f>
        <v/>
      </c>
      <c r="V199" s="29" t="s">
        <v>4640</v>
      </c>
      <c r="W199" t="str">
        <f t="shared" si="20"/>
        <v>Max</v>
      </c>
      <c r="X199" s="2">
        <v>120</v>
      </c>
    </row>
    <row r="200" spans="1:24" x14ac:dyDescent="0.25">
      <c r="A200" s="11"/>
      <c r="B200" s="22" t="s">
        <v>784</v>
      </c>
      <c r="C200" s="22"/>
      <c r="D200" s="22" t="s">
        <v>785</v>
      </c>
      <c r="E200" s="31" t="s">
        <v>113</v>
      </c>
      <c r="F200" s="12">
        <f>SUMIFS('Inventory Details'!$H:$H,'Inventory Details'!$B:$B,$B200,'Inventory Details'!$E:$E,$E200)</f>
        <v>48</v>
      </c>
      <c r="G200" s="12">
        <f>SUMIFS('PO Details'!$H:$H,'PO Details'!$D:$D,Planning!$B200,'PO Details'!$L:$L,$E200)</f>
        <v>0</v>
      </c>
      <c r="H200" s="12">
        <f>SUMIFS('SO Details'!$G:$G,'SO Details'!$D:$D,Planning!$B200,'SO Details'!$K:$K,$E200)</f>
        <v>0</v>
      </c>
      <c r="I200" s="20">
        <f>IF(COUNTIFS($C:$C,B200)&gt;1,SUMIFS('Sales Hx'!$Q:$Q,'Sales Hx'!$B:$B,_xlfn.XLOOKUP(B200,C:C,B:B),'Sales Hx'!$D:$D,Planning!$E200),SUMIFS('Sales Hx'!$Q:$Q,'Sales Hx'!$B:$B,Planning!$B200,'Sales Hx'!$D:$D,Planning!$E200))</f>
        <v>0</v>
      </c>
      <c r="J200" s="16">
        <f>IF(COUNTIFS($C:$C,B200)&gt;1,SUMIFS('Sales Hx'!$S:$S,'Sales Hx'!$B:$B,_xlfn.XLOOKUP(B200,C:C,B:B),'Sales Hx'!$D:$D,E200),SUMIFS('Sales Hx'!$S:$S,'Sales Hx'!$B:$B,$B200,'Sales Hx'!$D:$D,$E200))</f>
        <v>0</v>
      </c>
      <c r="K200" s="16">
        <f t="shared" si="21"/>
        <v>0</v>
      </c>
      <c r="L200" s="12">
        <f>IF(M200&lt;&gt;"",M200,IF(COUNTIFS($C:$C,B200)&gt;1,SUMIFS('Sales Hx'!V:V,'Sales Hx'!$B:$B,_xlfn.XLOOKUP(B200,C:C,B:B),'Sales Hx'!$D:$D,$E200),SUMIFS('Sales Hx'!V:V,'Sales Hx'!$B:$B,$B200,'Sales Hx'!$D:$D,$E200)))</f>
        <v>0</v>
      </c>
      <c r="M200" s="12">
        <v>0</v>
      </c>
      <c r="N200" s="15">
        <f t="shared" si="18"/>
        <v>0</v>
      </c>
      <c r="O200" s="21">
        <f t="shared" si="19"/>
        <v>0</v>
      </c>
      <c r="P200" s="24">
        <v>4.3899999999999997</v>
      </c>
      <c r="Q200" s="18">
        <f t="shared" si="17"/>
        <v>0</v>
      </c>
      <c r="R200" s="2">
        <v>1</v>
      </c>
      <c r="S200" s="2">
        <v>120</v>
      </c>
      <c r="T200" s="2" t="s">
        <v>4647</v>
      </c>
      <c r="U200" s="28" t="str">
        <f>IF(G200=0,"",_xlfn.MINIFS('PO Details'!$I:$I,'PO Details'!$D:$D,Planning!$B200,'PO Details'!$L:$L,Planning!$E200))</f>
        <v/>
      </c>
      <c r="V200" s="29" t="s">
        <v>4640</v>
      </c>
      <c r="W200" t="str">
        <f t="shared" si="20"/>
        <v>Max</v>
      </c>
      <c r="X200" s="2">
        <v>120</v>
      </c>
    </row>
    <row r="201" spans="1:24" x14ac:dyDescent="0.25">
      <c r="A201" s="11"/>
      <c r="B201" s="22" t="s">
        <v>786</v>
      </c>
      <c r="C201" s="22"/>
      <c r="D201" s="22" t="s">
        <v>787</v>
      </c>
      <c r="E201" s="31" t="s">
        <v>113</v>
      </c>
      <c r="F201" s="12">
        <f>SUMIFS('Inventory Details'!$H:$H,'Inventory Details'!$B:$B,$B201,'Inventory Details'!$E:$E,$E201)</f>
        <v>15</v>
      </c>
      <c r="G201" s="12">
        <f>SUMIFS('PO Details'!$H:$H,'PO Details'!$D:$D,Planning!$B201,'PO Details'!$L:$L,$E201)</f>
        <v>0</v>
      </c>
      <c r="H201" s="12">
        <f>SUMIFS('SO Details'!$G:$G,'SO Details'!$D:$D,Planning!$B201,'SO Details'!$K:$K,$E201)</f>
        <v>0</v>
      </c>
      <c r="I201" s="20">
        <f>IF(COUNTIFS($C:$C,B201)&gt;1,SUMIFS('Sales Hx'!$Q:$Q,'Sales Hx'!$B:$B,_xlfn.XLOOKUP(B201,C:C,B:B),'Sales Hx'!$D:$D,Planning!$E201),SUMIFS('Sales Hx'!$Q:$Q,'Sales Hx'!$B:$B,Planning!$B201,'Sales Hx'!$D:$D,Planning!$E201))</f>
        <v>0</v>
      </c>
      <c r="J201" s="16">
        <f>IF(COUNTIFS($C:$C,B201)&gt;1,SUMIFS('Sales Hx'!$S:$S,'Sales Hx'!$B:$B,_xlfn.XLOOKUP(B201,C:C,B:B),'Sales Hx'!$D:$D,E201),SUMIFS('Sales Hx'!$S:$S,'Sales Hx'!$B:$B,$B201,'Sales Hx'!$D:$D,$E201))</f>
        <v>0</v>
      </c>
      <c r="K201" s="16">
        <f t="shared" si="21"/>
        <v>0</v>
      </c>
      <c r="L201" s="12">
        <f>IF(M201&lt;&gt;"",M201,IF(COUNTIFS($C:$C,B201)&gt;1,SUMIFS('Sales Hx'!V:V,'Sales Hx'!$B:$B,_xlfn.XLOOKUP(B201,C:C,B:B),'Sales Hx'!$D:$D,$E201),SUMIFS('Sales Hx'!V:V,'Sales Hx'!$B:$B,$B201,'Sales Hx'!$D:$D,$E201)))</f>
        <v>0</v>
      </c>
      <c r="M201" s="12">
        <v>0</v>
      </c>
      <c r="N201" s="15">
        <f t="shared" si="18"/>
        <v>0</v>
      </c>
      <c r="O201" s="21">
        <f t="shared" si="19"/>
        <v>0</v>
      </c>
      <c r="P201" s="24">
        <v>4.97</v>
      </c>
      <c r="Q201" s="18">
        <f t="shared" si="17"/>
        <v>0</v>
      </c>
      <c r="R201" s="2">
        <v>1</v>
      </c>
      <c r="S201" s="2">
        <v>120</v>
      </c>
      <c r="T201" s="2" t="s">
        <v>4647</v>
      </c>
      <c r="U201" s="28" t="str">
        <f>IF(G201=0,"",_xlfn.MINIFS('PO Details'!$I:$I,'PO Details'!$D:$D,Planning!$B201,'PO Details'!$L:$L,Planning!$E201))</f>
        <v/>
      </c>
      <c r="V201" s="29" t="s">
        <v>4640</v>
      </c>
      <c r="W201" t="str">
        <f t="shared" si="20"/>
        <v>Max</v>
      </c>
      <c r="X201" s="2">
        <v>120</v>
      </c>
    </row>
    <row r="202" spans="1:24" x14ac:dyDescent="0.25">
      <c r="A202" s="11"/>
      <c r="B202" s="22" t="s">
        <v>4936</v>
      </c>
      <c r="C202" s="22"/>
      <c r="D202" s="22" t="s">
        <v>4937</v>
      </c>
      <c r="E202" s="31" t="s">
        <v>861</v>
      </c>
      <c r="F202" s="12">
        <f>SUMIFS('Inventory Details'!$H:$H,'Inventory Details'!$B:$B,$B202,'Inventory Details'!$E:$E,$E202)</f>
        <v>2</v>
      </c>
      <c r="G202" s="12">
        <f>SUMIFS('PO Details'!$H:$H,'PO Details'!$D:$D,Planning!$B202,'PO Details'!$L:$L,$E202)</f>
        <v>0</v>
      </c>
      <c r="H202" s="12">
        <f>SUMIFS('SO Details'!$G:$G,'SO Details'!$D:$D,Planning!$B202,'SO Details'!$K:$K,$E202)</f>
        <v>0</v>
      </c>
      <c r="I202" s="20">
        <f>IF(COUNTIFS($C:$C,B202)&gt;1,SUMIFS('Sales Hx'!$Q:$Q,'Sales Hx'!$B:$B,_xlfn.XLOOKUP(B202,C:C,B:B),'Sales Hx'!$D:$D,Planning!$E202),SUMIFS('Sales Hx'!$Q:$Q,'Sales Hx'!$B:$B,Planning!$B202,'Sales Hx'!$D:$D,Planning!$E202))</f>
        <v>0</v>
      </c>
      <c r="J202" s="16">
        <f>IF(COUNTIFS($C:$C,B202)&gt;1,SUMIFS('Sales Hx'!$S:$S,'Sales Hx'!$B:$B,_xlfn.XLOOKUP(B202,C:C,B:B),'Sales Hx'!$D:$D,E202),SUMIFS('Sales Hx'!$S:$S,'Sales Hx'!$B:$B,$B202,'Sales Hx'!$D:$D,$E202))</f>
        <v>0</v>
      </c>
      <c r="K202" s="16">
        <f t="shared" si="21"/>
        <v>0</v>
      </c>
      <c r="L202" s="12">
        <f>IF(M202&lt;&gt;"",M202,IF(COUNTIFS($C:$C,B202)&gt;1,SUMIFS('Sales Hx'!V:V,'Sales Hx'!$B:$B,_xlfn.XLOOKUP(B202,C:C,B:B),'Sales Hx'!$D:$D,$E202),SUMIFS('Sales Hx'!V:V,'Sales Hx'!$B:$B,$B202,'Sales Hx'!$D:$D,$E202)))</f>
        <v>0</v>
      </c>
      <c r="M202" s="12">
        <v>0</v>
      </c>
      <c r="N202" s="15">
        <f t="shared" si="18"/>
        <v>0</v>
      </c>
      <c r="O202" s="21">
        <f t="shared" si="19"/>
        <v>0</v>
      </c>
      <c r="P202" s="24">
        <v>46.75</v>
      </c>
      <c r="Q202" s="18">
        <f t="shared" si="17"/>
        <v>0</v>
      </c>
      <c r="R202" s="2">
        <v>1</v>
      </c>
      <c r="S202" s="2">
        <v>90</v>
      </c>
      <c r="T202" s="2" t="s">
        <v>4647</v>
      </c>
      <c r="U202" s="28" t="str">
        <f>IF(G202=0,"",_xlfn.MINIFS('PO Details'!$I:$I,'PO Details'!$D:$D,Planning!$B202,'PO Details'!$L:$L,Planning!$E202))</f>
        <v/>
      </c>
      <c r="V202" s="29" t="s">
        <v>4640</v>
      </c>
      <c r="W202" t="str">
        <f t="shared" si="20"/>
        <v>Max</v>
      </c>
      <c r="X202" s="2">
        <v>120</v>
      </c>
    </row>
    <row r="203" spans="1:24" x14ac:dyDescent="0.25">
      <c r="A203" s="11"/>
      <c r="B203" s="22" t="s">
        <v>788</v>
      </c>
      <c r="C203" s="22"/>
      <c r="D203" s="22" t="s">
        <v>789</v>
      </c>
      <c r="E203" s="31" t="s">
        <v>113</v>
      </c>
      <c r="F203" s="12">
        <f>SUMIFS('Inventory Details'!$H:$H,'Inventory Details'!$B:$B,$B203,'Inventory Details'!$E:$E,$E203)</f>
        <v>14</v>
      </c>
      <c r="G203" s="12">
        <f>SUMIFS('PO Details'!$H:$H,'PO Details'!$D:$D,Planning!$B203,'PO Details'!$L:$L,$E203)</f>
        <v>0</v>
      </c>
      <c r="H203" s="12">
        <f>SUMIFS('SO Details'!$G:$G,'SO Details'!$D:$D,Planning!$B203,'SO Details'!$K:$K,$E203)</f>
        <v>0</v>
      </c>
      <c r="I203" s="20">
        <f>IF(COUNTIFS($C:$C,B203)&gt;1,SUMIFS('Sales Hx'!$Q:$Q,'Sales Hx'!$B:$B,_xlfn.XLOOKUP(B203,C:C,B:B),'Sales Hx'!$D:$D,Planning!$E203),SUMIFS('Sales Hx'!$Q:$Q,'Sales Hx'!$B:$B,Planning!$B203,'Sales Hx'!$D:$D,Planning!$E203))</f>
        <v>0</v>
      </c>
      <c r="J203" s="16">
        <f>IF(COUNTIFS($C:$C,B203)&gt;1,SUMIFS('Sales Hx'!$S:$S,'Sales Hx'!$B:$B,_xlfn.XLOOKUP(B203,C:C,B:B),'Sales Hx'!$D:$D,E203),SUMIFS('Sales Hx'!$S:$S,'Sales Hx'!$B:$B,$B203,'Sales Hx'!$D:$D,$E203))</f>
        <v>0</v>
      </c>
      <c r="K203" s="16">
        <f t="shared" si="21"/>
        <v>0</v>
      </c>
      <c r="L203" s="12">
        <f>IF(M203&lt;&gt;"",M203,IF(COUNTIFS($C:$C,B203)&gt;1,SUMIFS('Sales Hx'!V:V,'Sales Hx'!$B:$B,_xlfn.XLOOKUP(B203,C:C,B:B),'Sales Hx'!$D:$D,$E203),SUMIFS('Sales Hx'!V:V,'Sales Hx'!$B:$B,$B203,'Sales Hx'!$D:$D,$E203)))</f>
        <v>0</v>
      </c>
      <c r="M203" s="12">
        <v>0</v>
      </c>
      <c r="N203" s="15">
        <f t="shared" si="18"/>
        <v>0</v>
      </c>
      <c r="O203" s="21">
        <f t="shared" si="19"/>
        <v>0</v>
      </c>
      <c r="P203" s="24">
        <v>37.83</v>
      </c>
      <c r="Q203" s="18">
        <f t="shared" si="17"/>
        <v>0</v>
      </c>
      <c r="R203" s="2">
        <v>1</v>
      </c>
      <c r="S203" s="2">
        <v>120</v>
      </c>
      <c r="T203" s="2" t="s">
        <v>4647</v>
      </c>
      <c r="U203" s="28" t="str">
        <f>IF(G203=0,"",_xlfn.MINIFS('PO Details'!$I:$I,'PO Details'!$D:$D,Planning!$B203,'PO Details'!$L:$L,Planning!$E203))</f>
        <v/>
      </c>
      <c r="V203" s="29" t="s">
        <v>4640</v>
      </c>
      <c r="W203" t="str">
        <f t="shared" si="20"/>
        <v>Max</v>
      </c>
      <c r="X203" s="2">
        <v>120</v>
      </c>
    </row>
    <row r="204" spans="1:24" x14ac:dyDescent="0.25">
      <c r="A204" s="11"/>
      <c r="B204" s="22" t="s">
        <v>790</v>
      </c>
      <c r="C204" s="22"/>
      <c r="D204" s="22" t="s">
        <v>791</v>
      </c>
      <c r="E204" s="31" t="s">
        <v>113</v>
      </c>
      <c r="F204" s="12">
        <f>SUMIFS('Inventory Details'!$H:$H,'Inventory Details'!$B:$B,$B204,'Inventory Details'!$E:$E,$E204)</f>
        <v>10</v>
      </c>
      <c r="G204" s="12">
        <f>SUMIFS('PO Details'!$H:$H,'PO Details'!$D:$D,Planning!$B204,'PO Details'!$L:$L,$E204)</f>
        <v>0</v>
      </c>
      <c r="H204" s="12">
        <f>SUMIFS('SO Details'!$G:$G,'SO Details'!$D:$D,Planning!$B204,'SO Details'!$K:$K,$E204)</f>
        <v>0</v>
      </c>
      <c r="I204" s="20">
        <f>IF(COUNTIFS($C:$C,B204)&gt;1,SUMIFS('Sales Hx'!$Q:$Q,'Sales Hx'!$B:$B,_xlfn.XLOOKUP(B204,C:C,B:B),'Sales Hx'!$D:$D,Planning!$E204),SUMIFS('Sales Hx'!$Q:$Q,'Sales Hx'!$B:$B,Planning!$B204,'Sales Hx'!$D:$D,Planning!$E204))</f>
        <v>0</v>
      </c>
      <c r="J204" s="16">
        <f>IF(COUNTIFS($C:$C,B204)&gt;1,SUMIFS('Sales Hx'!$S:$S,'Sales Hx'!$B:$B,_xlfn.XLOOKUP(B204,C:C,B:B),'Sales Hx'!$D:$D,E204),SUMIFS('Sales Hx'!$S:$S,'Sales Hx'!$B:$B,$B204,'Sales Hx'!$D:$D,$E204))</f>
        <v>0</v>
      </c>
      <c r="K204" s="16">
        <f t="shared" si="21"/>
        <v>0</v>
      </c>
      <c r="L204" s="12">
        <f>IF(M204&lt;&gt;"",M204,IF(COUNTIFS($C:$C,B204)&gt;1,SUMIFS('Sales Hx'!V:V,'Sales Hx'!$B:$B,_xlfn.XLOOKUP(B204,C:C,B:B),'Sales Hx'!$D:$D,$E204),SUMIFS('Sales Hx'!V:V,'Sales Hx'!$B:$B,$B204,'Sales Hx'!$D:$D,$E204)))</f>
        <v>0</v>
      </c>
      <c r="M204" s="12">
        <v>0</v>
      </c>
      <c r="N204" s="15">
        <f t="shared" si="18"/>
        <v>0</v>
      </c>
      <c r="O204" s="21">
        <f t="shared" si="19"/>
        <v>0</v>
      </c>
      <c r="P204" s="24">
        <v>48.75</v>
      </c>
      <c r="Q204" s="18">
        <f t="shared" si="17"/>
        <v>0</v>
      </c>
      <c r="R204" s="2">
        <v>1</v>
      </c>
      <c r="S204" s="2">
        <v>120</v>
      </c>
      <c r="T204" s="2" t="s">
        <v>4647</v>
      </c>
      <c r="U204" s="28" t="str">
        <f>IF(G204=0,"",_xlfn.MINIFS('PO Details'!$I:$I,'PO Details'!$D:$D,Planning!$B204,'PO Details'!$L:$L,Planning!$E204))</f>
        <v/>
      </c>
      <c r="V204" s="29" t="s">
        <v>4640</v>
      </c>
      <c r="W204" t="str">
        <f t="shared" si="20"/>
        <v>Max</v>
      </c>
      <c r="X204" s="2">
        <v>120</v>
      </c>
    </row>
    <row r="205" spans="1:24" x14ac:dyDescent="0.25">
      <c r="A205" s="11"/>
      <c r="B205" s="22" t="s">
        <v>792</v>
      </c>
      <c r="C205" s="22"/>
      <c r="D205" s="22" t="s">
        <v>793</v>
      </c>
      <c r="E205" s="31" t="s">
        <v>113</v>
      </c>
      <c r="F205" s="12">
        <f>SUMIFS('Inventory Details'!$H:$H,'Inventory Details'!$B:$B,$B205,'Inventory Details'!$E:$E,$E205)</f>
        <v>12</v>
      </c>
      <c r="G205" s="12">
        <f>SUMIFS('PO Details'!$H:$H,'PO Details'!$D:$D,Planning!$B205,'PO Details'!$L:$L,$E205)</f>
        <v>0</v>
      </c>
      <c r="H205" s="12">
        <f>SUMIFS('SO Details'!$G:$G,'SO Details'!$D:$D,Planning!$B205,'SO Details'!$K:$K,$E205)</f>
        <v>0</v>
      </c>
      <c r="I205" s="20">
        <f>IF(COUNTIFS($C:$C,B205)&gt;1,SUMIFS('Sales Hx'!$Q:$Q,'Sales Hx'!$B:$B,_xlfn.XLOOKUP(B205,C:C,B:B),'Sales Hx'!$D:$D,Planning!$E205),SUMIFS('Sales Hx'!$Q:$Q,'Sales Hx'!$B:$B,Planning!$B205,'Sales Hx'!$D:$D,Planning!$E205))</f>
        <v>0</v>
      </c>
      <c r="J205" s="16">
        <f>IF(COUNTIFS($C:$C,B205)&gt;1,SUMIFS('Sales Hx'!$S:$S,'Sales Hx'!$B:$B,_xlfn.XLOOKUP(B205,C:C,B:B),'Sales Hx'!$D:$D,E205),SUMIFS('Sales Hx'!$S:$S,'Sales Hx'!$B:$B,$B205,'Sales Hx'!$D:$D,$E205))</f>
        <v>0</v>
      </c>
      <c r="K205" s="16">
        <f t="shared" si="21"/>
        <v>0</v>
      </c>
      <c r="L205" s="12">
        <f>IF(M205&lt;&gt;"",M205,IF(COUNTIFS($C:$C,B205)&gt;1,SUMIFS('Sales Hx'!V:V,'Sales Hx'!$B:$B,_xlfn.XLOOKUP(B205,C:C,B:B),'Sales Hx'!$D:$D,$E205),SUMIFS('Sales Hx'!V:V,'Sales Hx'!$B:$B,$B205,'Sales Hx'!$D:$D,$E205)))</f>
        <v>0</v>
      </c>
      <c r="M205" s="12">
        <v>0</v>
      </c>
      <c r="N205" s="15">
        <f t="shared" si="18"/>
        <v>0</v>
      </c>
      <c r="O205" s="21">
        <f t="shared" si="19"/>
        <v>0</v>
      </c>
      <c r="P205" s="24">
        <v>43.49</v>
      </c>
      <c r="Q205" s="18">
        <f t="shared" si="17"/>
        <v>0</v>
      </c>
      <c r="R205" s="2">
        <v>1</v>
      </c>
      <c r="S205" s="2">
        <v>120</v>
      </c>
      <c r="T205" s="2" t="s">
        <v>4647</v>
      </c>
      <c r="U205" s="28" t="str">
        <f>IF(G205=0,"",_xlfn.MINIFS('PO Details'!$I:$I,'PO Details'!$D:$D,Planning!$B205,'PO Details'!$L:$L,Planning!$E205))</f>
        <v/>
      </c>
      <c r="V205" s="29" t="s">
        <v>4640</v>
      </c>
      <c r="W205" t="str">
        <f t="shared" si="20"/>
        <v>Max</v>
      </c>
      <c r="X205" s="2">
        <v>120</v>
      </c>
    </row>
    <row r="206" spans="1:24" x14ac:dyDescent="0.25">
      <c r="A206" s="11" t="s">
        <v>4619</v>
      </c>
      <c r="B206" s="22" t="s">
        <v>24</v>
      </c>
      <c r="C206" s="22"/>
      <c r="D206" s="22" t="s">
        <v>24</v>
      </c>
      <c r="E206" s="31" t="s">
        <v>25</v>
      </c>
      <c r="F206" s="12">
        <f>SUMIFS('Inventory Details'!$H:$H,'Inventory Details'!$B:$B,$B206,'Inventory Details'!$E:$E,$E206)</f>
        <v>0</v>
      </c>
      <c r="G206" s="12">
        <f>SUMIFS('PO Details'!$H:$H,'PO Details'!$D:$D,Planning!$B206,'PO Details'!$L:$L,$E206)</f>
        <v>2160</v>
      </c>
      <c r="H206" s="12">
        <f>SUMIFS('SO Details'!$G:$G,'SO Details'!$D:$D,Planning!$B206,'SO Details'!$K:$K,$E206)</f>
        <v>0</v>
      </c>
      <c r="I206" s="20">
        <f>IF(COUNTIFS($C:$C,B206)&gt;1,SUMIFS('Sales Hx'!$Q:$Q,'Sales Hx'!$B:$B,_xlfn.XLOOKUP(B206,C:C,B:B),'Sales Hx'!$D:$D,Planning!$E206),SUMIFS('Sales Hx'!$Q:$Q,'Sales Hx'!$B:$B,Planning!$B206,'Sales Hx'!$D:$D,Planning!$E206))</f>
        <v>0</v>
      </c>
      <c r="J206" s="16">
        <f>IF(COUNTIFS($C:$C,B206)&gt;1,SUMIFS('Sales Hx'!$S:$S,'Sales Hx'!$B:$B,_xlfn.XLOOKUP(B206,C:C,B:B),'Sales Hx'!$D:$D,E206),SUMIFS('Sales Hx'!$S:$S,'Sales Hx'!$B:$B,$B206,'Sales Hx'!$D:$D,$E206))</f>
        <v>0</v>
      </c>
      <c r="K206" s="16">
        <f t="shared" si="21"/>
        <v>0</v>
      </c>
      <c r="L206" s="12">
        <f>IF(M206&lt;&gt;"",M206,IF(COUNTIFS($C:$C,B206)&gt;1,SUMIFS('Sales Hx'!V:V,'Sales Hx'!$B:$B,_xlfn.XLOOKUP(B206,C:C,B:B),'Sales Hx'!$D:$D,$E206),SUMIFS('Sales Hx'!V:V,'Sales Hx'!$B:$B,$B206,'Sales Hx'!$D:$D,$E206)))</f>
        <v>0</v>
      </c>
      <c r="M206" s="12">
        <v>0</v>
      </c>
      <c r="N206" s="15">
        <f t="shared" si="18"/>
        <v>0</v>
      </c>
      <c r="O206" s="21">
        <f t="shared" si="19"/>
        <v>0</v>
      </c>
      <c r="P206" s="24">
        <v>0.15579999999999999</v>
      </c>
      <c r="Q206" s="18">
        <f t="shared" si="17"/>
        <v>0</v>
      </c>
      <c r="R206" s="2">
        <v>1</v>
      </c>
      <c r="S206" s="2">
        <v>120</v>
      </c>
      <c r="T206" s="2" t="s">
        <v>4647</v>
      </c>
      <c r="U206" s="28">
        <f>IF(G206=0,"",_xlfn.MINIFS('PO Details'!$I:$I,'PO Details'!$D:$D,Planning!$B206,'PO Details'!$L:$L,Planning!$E206))</f>
        <v>45384</v>
      </c>
      <c r="V206" s="29" t="s">
        <v>4640</v>
      </c>
      <c r="W206" t="str">
        <f t="shared" si="20"/>
        <v>Max</v>
      </c>
      <c r="X206" s="2">
        <v>120</v>
      </c>
    </row>
    <row r="207" spans="1:24" x14ac:dyDescent="0.25">
      <c r="A207" s="11" t="s">
        <v>4619</v>
      </c>
      <c r="B207" s="22" t="s">
        <v>27</v>
      </c>
      <c r="C207" s="22"/>
      <c r="D207" s="22" t="s">
        <v>27</v>
      </c>
      <c r="E207" s="31" t="s">
        <v>25</v>
      </c>
      <c r="F207" s="12">
        <f>SUMIFS('Inventory Details'!$H:$H,'Inventory Details'!$B:$B,$B207,'Inventory Details'!$E:$E,$E207)</f>
        <v>0</v>
      </c>
      <c r="G207" s="12">
        <f>SUMIFS('PO Details'!$H:$H,'PO Details'!$D:$D,Planning!$B207,'PO Details'!$L:$L,$E207)</f>
        <v>826</v>
      </c>
      <c r="H207" s="12">
        <f>SUMIFS('SO Details'!$G:$G,'SO Details'!$D:$D,Planning!$B207,'SO Details'!$K:$K,$E207)</f>
        <v>0</v>
      </c>
      <c r="I207" s="20">
        <f>IF(COUNTIFS($C:$C,B207)&gt;1,SUMIFS('Sales Hx'!$Q:$Q,'Sales Hx'!$B:$B,_xlfn.XLOOKUP(B207,C:C,B:B),'Sales Hx'!$D:$D,Planning!$E207),SUMIFS('Sales Hx'!$Q:$Q,'Sales Hx'!$B:$B,Planning!$B207,'Sales Hx'!$D:$D,Planning!$E207))</f>
        <v>0</v>
      </c>
      <c r="J207" s="16">
        <f>IF(COUNTIFS($C:$C,B207)&gt;1,SUMIFS('Sales Hx'!$S:$S,'Sales Hx'!$B:$B,_xlfn.XLOOKUP(B207,C:C,B:B),'Sales Hx'!$D:$D,E207),SUMIFS('Sales Hx'!$S:$S,'Sales Hx'!$B:$B,$B207,'Sales Hx'!$D:$D,$E207))</f>
        <v>0</v>
      </c>
      <c r="K207" s="16">
        <f t="shared" si="21"/>
        <v>0</v>
      </c>
      <c r="L207" s="12">
        <f>IF(M207&lt;&gt;"",M207,IF(COUNTIFS($C:$C,B207)&gt;1,SUMIFS('Sales Hx'!V:V,'Sales Hx'!$B:$B,_xlfn.XLOOKUP(B207,C:C,B:B),'Sales Hx'!$D:$D,$E207),SUMIFS('Sales Hx'!V:V,'Sales Hx'!$B:$B,$B207,'Sales Hx'!$D:$D,$E207)))</f>
        <v>0</v>
      </c>
      <c r="M207" s="12">
        <v>0</v>
      </c>
      <c r="N207" s="15">
        <f t="shared" si="18"/>
        <v>0</v>
      </c>
      <c r="O207" s="21">
        <f t="shared" si="19"/>
        <v>0</v>
      </c>
      <c r="P207" s="24">
        <v>0.1714</v>
      </c>
      <c r="Q207" s="18">
        <f t="shared" si="17"/>
        <v>0</v>
      </c>
      <c r="R207" s="2">
        <v>1</v>
      </c>
      <c r="S207" s="2">
        <v>120</v>
      </c>
      <c r="T207" s="2" t="s">
        <v>4647</v>
      </c>
      <c r="U207" s="28">
        <f>IF(G207=0,"",_xlfn.MINIFS('PO Details'!$I:$I,'PO Details'!$D:$D,Planning!$B207,'PO Details'!$L:$L,Planning!$E207))</f>
        <v>45384</v>
      </c>
      <c r="V207" s="29" t="s">
        <v>4640</v>
      </c>
      <c r="W207" t="str">
        <f t="shared" si="20"/>
        <v>Max</v>
      </c>
      <c r="X207" s="2">
        <v>120</v>
      </c>
    </row>
    <row r="208" spans="1:24" x14ac:dyDescent="0.25">
      <c r="A208" s="11" t="s">
        <v>4619</v>
      </c>
      <c r="B208" s="22" t="s">
        <v>28</v>
      </c>
      <c r="C208" s="22"/>
      <c r="D208" s="22" t="s">
        <v>28</v>
      </c>
      <c r="E208" s="31" t="s">
        <v>25</v>
      </c>
      <c r="F208" s="12">
        <f>SUMIFS('Inventory Details'!$H:$H,'Inventory Details'!$B:$B,$B208,'Inventory Details'!$E:$E,$E208)</f>
        <v>0</v>
      </c>
      <c r="G208" s="12">
        <f>SUMIFS('PO Details'!$H:$H,'PO Details'!$D:$D,Planning!$B208,'PO Details'!$L:$L,$E208)</f>
        <v>7907</v>
      </c>
      <c r="H208" s="12">
        <f>SUMIFS('SO Details'!$G:$G,'SO Details'!$D:$D,Planning!$B208,'SO Details'!$K:$K,$E208)</f>
        <v>0</v>
      </c>
      <c r="I208" s="20">
        <f>IF(COUNTIFS($C:$C,B208)&gt;1,SUMIFS('Sales Hx'!$Q:$Q,'Sales Hx'!$B:$B,_xlfn.XLOOKUP(B208,C:C,B:B),'Sales Hx'!$D:$D,Planning!$E208),SUMIFS('Sales Hx'!$Q:$Q,'Sales Hx'!$B:$B,Planning!$B208,'Sales Hx'!$D:$D,Planning!$E208))</f>
        <v>0</v>
      </c>
      <c r="J208" s="16">
        <f>IF(COUNTIFS($C:$C,B208)&gt;1,SUMIFS('Sales Hx'!$S:$S,'Sales Hx'!$B:$B,_xlfn.XLOOKUP(B208,C:C,B:B),'Sales Hx'!$D:$D,E208),SUMIFS('Sales Hx'!$S:$S,'Sales Hx'!$B:$B,$B208,'Sales Hx'!$D:$D,$E208))</f>
        <v>0</v>
      </c>
      <c r="K208" s="16">
        <f t="shared" si="21"/>
        <v>0</v>
      </c>
      <c r="L208" s="12">
        <f>IF(M208&lt;&gt;"",M208,IF(COUNTIFS($C:$C,B208)&gt;1,SUMIFS('Sales Hx'!V:V,'Sales Hx'!$B:$B,_xlfn.XLOOKUP(B208,C:C,B:B),'Sales Hx'!$D:$D,$E208),SUMIFS('Sales Hx'!V:V,'Sales Hx'!$B:$B,$B208,'Sales Hx'!$D:$D,$E208)))</f>
        <v>0</v>
      </c>
      <c r="M208" s="12">
        <v>0</v>
      </c>
      <c r="N208" s="15">
        <f t="shared" si="18"/>
        <v>0</v>
      </c>
      <c r="O208" s="21">
        <f t="shared" si="19"/>
        <v>0</v>
      </c>
      <c r="P208" s="24">
        <v>4.6800000000000001E-2</v>
      </c>
      <c r="Q208" s="18">
        <f t="shared" si="17"/>
        <v>0</v>
      </c>
      <c r="R208" s="2">
        <v>1</v>
      </c>
      <c r="S208" s="2">
        <v>120</v>
      </c>
      <c r="T208" s="2" t="s">
        <v>4647</v>
      </c>
      <c r="U208" s="28">
        <f>IF(G208=0,"",_xlfn.MINIFS('PO Details'!$I:$I,'PO Details'!$D:$D,Planning!$B208,'PO Details'!$L:$L,Planning!$E208))</f>
        <v>45384</v>
      </c>
      <c r="V208" s="29" t="s">
        <v>4640</v>
      </c>
      <c r="W208" t="str">
        <f t="shared" si="20"/>
        <v>Max</v>
      </c>
      <c r="X208" s="2">
        <v>120</v>
      </c>
    </row>
    <row r="209" spans="1:24" x14ac:dyDescent="0.25">
      <c r="A209" s="11" t="s">
        <v>4619</v>
      </c>
      <c r="B209" s="22" t="s">
        <v>29</v>
      </c>
      <c r="C209" s="22"/>
      <c r="D209" s="22" t="s">
        <v>29</v>
      </c>
      <c r="E209" s="31" t="s">
        <v>25</v>
      </c>
      <c r="F209" s="12">
        <f>SUMIFS('Inventory Details'!$H:$H,'Inventory Details'!$B:$B,$B209,'Inventory Details'!$E:$E,$E209)</f>
        <v>0</v>
      </c>
      <c r="G209" s="12">
        <f>SUMIFS('PO Details'!$H:$H,'PO Details'!$D:$D,Planning!$B209,'PO Details'!$L:$L,$E209)</f>
        <v>26433</v>
      </c>
      <c r="H209" s="12">
        <f>SUMIFS('SO Details'!$G:$G,'SO Details'!$D:$D,Planning!$B209,'SO Details'!$K:$K,$E209)</f>
        <v>0</v>
      </c>
      <c r="I209" s="20">
        <f>IF(COUNTIFS($C:$C,B209)&gt;1,SUMIFS('Sales Hx'!$Q:$Q,'Sales Hx'!$B:$B,_xlfn.XLOOKUP(B209,C:C,B:B),'Sales Hx'!$D:$D,Planning!$E209),SUMIFS('Sales Hx'!$Q:$Q,'Sales Hx'!$B:$B,Planning!$B209,'Sales Hx'!$D:$D,Planning!$E209))</f>
        <v>0</v>
      </c>
      <c r="J209" s="16">
        <f>IF(COUNTIFS($C:$C,B209)&gt;1,SUMIFS('Sales Hx'!$S:$S,'Sales Hx'!$B:$B,_xlfn.XLOOKUP(B209,C:C,B:B),'Sales Hx'!$D:$D,E209),SUMIFS('Sales Hx'!$S:$S,'Sales Hx'!$B:$B,$B209,'Sales Hx'!$D:$D,$E209))</f>
        <v>0</v>
      </c>
      <c r="K209" s="16">
        <f t="shared" si="21"/>
        <v>0</v>
      </c>
      <c r="L209" s="12">
        <f>IF(M209&lt;&gt;"",M209,IF(COUNTIFS($C:$C,B209)&gt;1,SUMIFS('Sales Hx'!V:V,'Sales Hx'!$B:$B,_xlfn.XLOOKUP(B209,C:C,B:B),'Sales Hx'!$D:$D,$E209),SUMIFS('Sales Hx'!V:V,'Sales Hx'!$B:$B,$B209,'Sales Hx'!$D:$D,$E209)))</f>
        <v>0</v>
      </c>
      <c r="M209" s="12">
        <v>0</v>
      </c>
      <c r="N209" s="15">
        <f t="shared" si="18"/>
        <v>0</v>
      </c>
      <c r="O209" s="21">
        <f t="shared" si="19"/>
        <v>0</v>
      </c>
      <c r="P209" s="24">
        <v>0.15579999999999999</v>
      </c>
      <c r="Q209" s="18">
        <f t="shared" si="17"/>
        <v>0</v>
      </c>
      <c r="R209" s="2">
        <v>1</v>
      </c>
      <c r="S209" s="2">
        <v>120</v>
      </c>
      <c r="T209" s="2" t="s">
        <v>4647</v>
      </c>
      <c r="U209" s="28">
        <f>IF(G209=0,"",_xlfn.MINIFS('PO Details'!$I:$I,'PO Details'!$D:$D,Planning!$B209,'PO Details'!$L:$L,Planning!$E209))</f>
        <v>45384</v>
      </c>
      <c r="V209" s="29" t="s">
        <v>4640</v>
      </c>
      <c r="W209" t="str">
        <f t="shared" si="20"/>
        <v>Max</v>
      </c>
      <c r="X209" s="2">
        <v>120</v>
      </c>
    </row>
    <row r="210" spans="1:24" x14ac:dyDescent="0.25">
      <c r="A210" s="11"/>
      <c r="B210" s="22" t="s">
        <v>794</v>
      </c>
      <c r="C210" s="22"/>
      <c r="D210" s="22" t="s">
        <v>794</v>
      </c>
      <c r="E210" s="31" t="s">
        <v>37</v>
      </c>
      <c r="F210" s="12">
        <f>SUMIFS('Inventory Details'!$H:$H,'Inventory Details'!$B:$B,$B210,'Inventory Details'!$E:$E,$E210)</f>
        <v>3000</v>
      </c>
      <c r="G210" s="12">
        <f>SUMIFS('PO Details'!$H:$H,'PO Details'!$D:$D,Planning!$B210,'PO Details'!$L:$L,$E210)</f>
        <v>0</v>
      </c>
      <c r="H210" s="12">
        <f>SUMIFS('SO Details'!$G:$G,'SO Details'!$D:$D,Planning!$B210,'SO Details'!$K:$K,$E210)</f>
        <v>0</v>
      </c>
      <c r="I210" s="20">
        <f>IF(COUNTIFS($C:$C,B210)&gt;1,SUMIFS('Sales Hx'!$Q:$Q,'Sales Hx'!$B:$B,_xlfn.XLOOKUP(B210,C:C,B:B),'Sales Hx'!$D:$D,Planning!$E210),SUMIFS('Sales Hx'!$Q:$Q,'Sales Hx'!$B:$B,Planning!$B210,'Sales Hx'!$D:$D,Planning!$E210))</f>
        <v>0</v>
      </c>
      <c r="J210" s="16">
        <f>IF(COUNTIFS($C:$C,B210)&gt;1,SUMIFS('Sales Hx'!$S:$S,'Sales Hx'!$B:$B,_xlfn.XLOOKUP(B210,C:C,B:B),'Sales Hx'!$D:$D,E210),SUMIFS('Sales Hx'!$S:$S,'Sales Hx'!$B:$B,$B210,'Sales Hx'!$D:$D,$E210))</f>
        <v>0</v>
      </c>
      <c r="K210" s="16">
        <f t="shared" si="21"/>
        <v>0</v>
      </c>
      <c r="L210" s="12">
        <f>IF(M210&lt;&gt;"",M210,IF(COUNTIFS($C:$C,B210)&gt;1,SUMIFS('Sales Hx'!V:V,'Sales Hx'!$B:$B,_xlfn.XLOOKUP(B210,C:C,B:B),'Sales Hx'!$D:$D,$E210),SUMIFS('Sales Hx'!V:V,'Sales Hx'!$B:$B,$B210,'Sales Hx'!$D:$D,$E210)))</f>
        <v>0</v>
      </c>
      <c r="M210" s="12">
        <v>0</v>
      </c>
      <c r="N210" s="15">
        <f t="shared" si="18"/>
        <v>0</v>
      </c>
      <c r="O210" s="21">
        <f t="shared" si="19"/>
        <v>0</v>
      </c>
      <c r="P210" s="24">
        <v>0.11940000000000001</v>
      </c>
      <c r="Q210" s="18">
        <f t="shared" ref="Q210:Q261" si="22">IFERROR(P210*O210,0)</f>
        <v>0</v>
      </c>
      <c r="R210" s="2">
        <v>1</v>
      </c>
      <c r="S210" s="2">
        <v>120</v>
      </c>
      <c r="T210" s="2" t="s">
        <v>4647</v>
      </c>
      <c r="U210" s="28" t="str">
        <f>IF(G210=0,"",_xlfn.MINIFS('PO Details'!$I:$I,'PO Details'!$D:$D,Planning!$B210,'PO Details'!$L:$L,Planning!$E210))</f>
        <v/>
      </c>
      <c r="V210" s="29" t="s">
        <v>4640</v>
      </c>
      <c r="W210" t="str">
        <f t="shared" si="20"/>
        <v>Max</v>
      </c>
      <c r="X210" s="2">
        <v>120</v>
      </c>
    </row>
    <row r="211" spans="1:24" x14ac:dyDescent="0.25">
      <c r="A211" s="11"/>
      <c r="B211" s="22" t="s">
        <v>795</v>
      </c>
      <c r="C211" s="22"/>
      <c r="D211" s="22" t="s">
        <v>796</v>
      </c>
      <c r="E211" s="31" t="s">
        <v>4746</v>
      </c>
      <c r="F211" s="12">
        <f>SUMIFS('Inventory Details'!$H:$H,'Inventory Details'!$B:$B,$B211,'Inventory Details'!$E:$E,$E211)</f>
        <v>13</v>
      </c>
      <c r="G211" s="12">
        <f>SUMIFS('PO Details'!$H:$H,'PO Details'!$D:$D,Planning!$B211,'PO Details'!$L:$L,$E211)</f>
        <v>0</v>
      </c>
      <c r="H211" s="12">
        <f>SUMIFS('SO Details'!$G:$G,'SO Details'!$D:$D,Planning!$B211,'SO Details'!$K:$K,$E211)</f>
        <v>1</v>
      </c>
      <c r="I211" s="20">
        <f>IF(COUNTIFS($C:$C,B211)&gt;1,SUMIFS('Sales Hx'!$Q:$Q,'Sales Hx'!$B:$B,_xlfn.XLOOKUP(B211,C:C,B:B),'Sales Hx'!$D:$D,Planning!$E211),SUMIFS('Sales Hx'!$Q:$Q,'Sales Hx'!$B:$B,Planning!$B211,'Sales Hx'!$D:$D,Planning!$E211))</f>
        <v>1.4</v>
      </c>
      <c r="J211" s="16">
        <f>IF(COUNTIFS($C:$C,B211)&gt;1,SUMIFS('Sales Hx'!$S:$S,'Sales Hx'!$B:$B,_xlfn.XLOOKUP(B211,C:C,B:B),'Sales Hx'!$D:$D,E211),SUMIFS('Sales Hx'!$S:$S,'Sales Hx'!$B:$B,$B211,'Sales Hx'!$D:$D,$E211))</f>
        <v>4.1666666666666664E-2</v>
      </c>
      <c r="K211" s="16">
        <f t="shared" si="21"/>
        <v>9.2857142857142865</v>
      </c>
      <c r="L211" s="12">
        <f>IF(M211&lt;&gt;"",M211,IF(COUNTIFS($C:$C,B211)&gt;1,SUMIFS('Sales Hx'!V:V,'Sales Hx'!$B:$B,_xlfn.XLOOKUP(B211,C:C,B:B),'Sales Hx'!$D:$D,$E211),SUMIFS('Sales Hx'!V:V,'Sales Hx'!$B:$B,$B211,'Sales Hx'!$D:$D,$E211)))</f>
        <v>0</v>
      </c>
      <c r="M211" s="12">
        <v>0</v>
      </c>
      <c r="N211" s="15">
        <f t="shared" ref="N211:N262" si="23">IFERROR(_xlfn.IFNA(J211*R211+L211,"No Sales Hx"),"No Sales HX")</f>
        <v>4.1666666666666664E-2</v>
      </c>
      <c r="O211" s="21">
        <f t="shared" si="19"/>
        <v>0</v>
      </c>
      <c r="P211" s="24">
        <v>908.28</v>
      </c>
      <c r="Q211" s="18">
        <f t="shared" si="22"/>
        <v>0</v>
      </c>
      <c r="R211" s="2">
        <v>1</v>
      </c>
      <c r="S211" s="2">
        <v>120</v>
      </c>
      <c r="T211" s="2" t="s">
        <v>4647</v>
      </c>
      <c r="U211" s="28" t="str">
        <f>IF(G211=0,"",_xlfn.MINIFS('PO Details'!$I:$I,'PO Details'!$D:$D,Planning!$B211,'PO Details'!$L:$L,Planning!$E211))</f>
        <v/>
      </c>
      <c r="V211" s="29" t="s">
        <v>4640</v>
      </c>
      <c r="W211" t="str">
        <f t="shared" si="20"/>
        <v>Max</v>
      </c>
      <c r="X211" s="2">
        <v>120</v>
      </c>
    </row>
    <row r="212" spans="1:24" x14ac:dyDescent="0.25">
      <c r="A212" s="11"/>
      <c r="B212" s="22" t="s">
        <v>795</v>
      </c>
      <c r="C212" s="22"/>
      <c r="D212" s="22" t="s">
        <v>796</v>
      </c>
      <c r="E212" s="31" t="s">
        <v>106</v>
      </c>
      <c r="F212" s="12">
        <f>SUMIFS('Inventory Details'!$H:$H,'Inventory Details'!$B:$B,$B212,'Inventory Details'!$E:$E,$E212)</f>
        <v>2</v>
      </c>
      <c r="G212" s="12">
        <f>SUMIFS('PO Details'!$H:$H,'PO Details'!$D:$D,Planning!$B212,'PO Details'!$L:$L,$E212)</f>
        <v>0</v>
      </c>
      <c r="H212" s="12">
        <f>SUMIFS('SO Details'!$G:$G,'SO Details'!$D:$D,Planning!$B212,'SO Details'!$K:$K,$E212)</f>
        <v>0</v>
      </c>
      <c r="I212" s="20">
        <f>IF(COUNTIFS($C:$C,B212)&gt;1,SUMIFS('Sales Hx'!$Q:$Q,'Sales Hx'!$B:$B,_xlfn.XLOOKUP(B212,C:C,B:B),'Sales Hx'!$D:$D,Planning!$E212),SUMIFS('Sales Hx'!$Q:$Q,'Sales Hx'!$B:$B,Planning!$B212,'Sales Hx'!$D:$D,Planning!$E212))</f>
        <v>0</v>
      </c>
      <c r="J212" s="16">
        <f>IF(COUNTIFS($C:$C,B212)&gt;1,SUMIFS('Sales Hx'!$S:$S,'Sales Hx'!$B:$B,_xlfn.XLOOKUP(B212,C:C,B:B),'Sales Hx'!$D:$D,E212),SUMIFS('Sales Hx'!$S:$S,'Sales Hx'!$B:$B,$B212,'Sales Hx'!$D:$D,$E212))</f>
        <v>0</v>
      </c>
      <c r="K212" s="16">
        <f t="shared" si="21"/>
        <v>0</v>
      </c>
      <c r="L212" s="12">
        <f>IF(M212&lt;&gt;"",M212,IF(COUNTIFS($C:$C,B212)&gt;1,SUMIFS('Sales Hx'!V:V,'Sales Hx'!$B:$B,_xlfn.XLOOKUP(B212,C:C,B:B),'Sales Hx'!$D:$D,$E212),SUMIFS('Sales Hx'!V:V,'Sales Hx'!$B:$B,$B212,'Sales Hx'!$D:$D,$E212)))</f>
        <v>0</v>
      </c>
      <c r="M212" s="12">
        <v>0</v>
      </c>
      <c r="N212" s="15">
        <f t="shared" si="23"/>
        <v>0</v>
      </c>
      <c r="O212" s="21">
        <f t="shared" si="19"/>
        <v>0</v>
      </c>
      <c r="P212" s="24">
        <v>908.28</v>
      </c>
      <c r="Q212" s="18">
        <f t="shared" si="22"/>
        <v>0</v>
      </c>
      <c r="R212" s="2">
        <v>1</v>
      </c>
      <c r="S212" s="2">
        <v>120</v>
      </c>
      <c r="T212" s="2" t="s">
        <v>4647</v>
      </c>
      <c r="U212" s="28" t="str">
        <f>IF(G212=0,"",_xlfn.MINIFS('PO Details'!$I:$I,'PO Details'!$D:$D,Planning!$B212,'PO Details'!$L:$L,Planning!$E212))</f>
        <v/>
      </c>
      <c r="V212" s="29" t="s">
        <v>4640</v>
      </c>
      <c r="W212" t="str">
        <f t="shared" si="20"/>
        <v/>
      </c>
      <c r="X212" s="2">
        <v>120</v>
      </c>
    </row>
    <row r="213" spans="1:24" x14ac:dyDescent="0.25">
      <c r="A213" s="11"/>
      <c r="B213" s="22" t="s">
        <v>795</v>
      </c>
      <c r="C213" s="22"/>
      <c r="D213" s="22" t="s">
        <v>796</v>
      </c>
      <c r="E213" s="31" t="s">
        <v>109</v>
      </c>
      <c r="F213" s="12">
        <f>SUMIFS('Inventory Details'!$H:$H,'Inventory Details'!$B:$B,$B213,'Inventory Details'!$E:$E,$E213)</f>
        <v>1</v>
      </c>
      <c r="G213" s="12">
        <f>SUMIFS('PO Details'!$H:$H,'PO Details'!$D:$D,Planning!$B213,'PO Details'!$L:$L,$E213)</f>
        <v>0</v>
      </c>
      <c r="H213" s="12">
        <f>SUMIFS('SO Details'!$G:$G,'SO Details'!$D:$D,Planning!$B213,'SO Details'!$K:$K,$E213)</f>
        <v>0</v>
      </c>
      <c r="I213" s="20">
        <f>IF(COUNTIFS($C:$C,B213)&gt;1,SUMIFS('Sales Hx'!$Q:$Q,'Sales Hx'!$B:$B,_xlfn.XLOOKUP(B213,C:C,B:B),'Sales Hx'!$D:$D,Planning!$E213),SUMIFS('Sales Hx'!$Q:$Q,'Sales Hx'!$B:$B,Planning!$B213,'Sales Hx'!$D:$D,Planning!$E213))</f>
        <v>0</v>
      </c>
      <c r="J213" s="16">
        <f>IF(COUNTIFS($C:$C,B213)&gt;1,SUMIFS('Sales Hx'!$S:$S,'Sales Hx'!$B:$B,_xlfn.XLOOKUP(B213,C:C,B:B),'Sales Hx'!$D:$D,E213),SUMIFS('Sales Hx'!$S:$S,'Sales Hx'!$B:$B,$B213,'Sales Hx'!$D:$D,$E213))</f>
        <v>0</v>
      </c>
      <c r="K213" s="16">
        <f t="shared" si="21"/>
        <v>0</v>
      </c>
      <c r="L213" s="12">
        <f>IF(M213&lt;&gt;"",M213,IF(COUNTIFS($C:$C,B213)&gt;1,SUMIFS('Sales Hx'!V:V,'Sales Hx'!$B:$B,_xlfn.XLOOKUP(B213,C:C,B:B),'Sales Hx'!$D:$D,$E213),SUMIFS('Sales Hx'!V:V,'Sales Hx'!$B:$B,$B213,'Sales Hx'!$D:$D,$E213)))</f>
        <v>0</v>
      </c>
      <c r="M213" s="12">
        <v>0</v>
      </c>
      <c r="N213" s="15">
        <f t="shared" si="23"/>
        <v>0</v>
      </c>
      <c r="O213" s="21">
        <f t="shared" si="19"/>
        <v>0</v>
      </c>
      <c r="P213" s="24">
        <v>908.28</v>
      </c>
      <c r="Q213" s="18">
        <f t="shared" si="22"/>
        <v>0</v>
      </c>
      <c r="R213" s="2">
        <v>1</v>
      </c>
      <c r="S213" s="2">
        <v>120</v>
      </c>
      <c r="T213" s="2" t="s">
        <v>4647</v>
      </c>
      <c r="U213" s="28" t="str">
        <f>IF(G213=0,"",_xlfn.MINIFS('PO Details'!$I:$I,'PO Details'!$D:$D,Planning!$B213,'PO Details'!$L:$L,Planning!$E213))</f>
        <v/>
      </c>
      <c r="V213" s="29" t="s">
        <v>4640</v>
      </c>
      <c r="W213" t="str">
        <f t="shared" si="20"/>
        <v/>
      </c>
      <c r="X213" s="2">
        <v>120</v>
      </c>
    </row>
    <row r="214" spans="1:24" x14ac:dyDescent="0.25">
      <c r="A214" s="11"/>
      <c r="B214" s="22" t="s">
        <v>795</v>
      </c>
      <c r="C214" s="22"/>
      <c r="D214" s="22" t="s">
        <v>796</v>
      </c>
      <c r="E214" s="31" t="s">
        <v>113</v>
      </c>
      <c r="F214" s="12">
        <f>SUMIFS('Inventory Details'!$H:$H,'Inventory Details'!$B:$B,$B214,'Inventory Details'!$E:$E,$E214)</f>
        <v>0</v>
      </c>
      <c r="G214" s="12">
        <f>SUMIFS('PO Details'!$H:$H,'PO Details'!$D:$D,Planning!$B214,'PO Details'!$L:$L,$E214)</f>
        <v>0</v>
      </c>
      <c r="H214" s="12">
        <f>SUMIFS('SO Details'!$G:$G,'SO Details'!$D:$D,Planning!$B214,'SO Details'!$K:$K,$E214)</f>
        <v>0</v>
      </c>
      <c r="I214" s="20">
        <f>IF(COUNTIFS($C:$C,B214)&gt;1,SUMIFS('Sales Hx'!$Q:$Q,'Sales Hx'!$B:$B,_xlfn.XLOOKUP(B214,C:C,B:B),'Sales Hx'!$D:$D,Planning!$E214),SUMIFS('Sales Hx'!$Q:$Q,'Sales Hx'!$B:$B,Planning!$B214,'Sales Hx'!$D:$D,Planning!$E214))</f>
        <v>0</v>
      </c>
      <c r="J214" s="16">
        <f>IF(COUNTIFS($C:$C,B214)&gt;1,SUMIFS('Sales Hx'!$S:$S,'Sales Hx'!$B:$B,_xlfn.XLOOKUP(B214,C:C,B:B),'Sales Hx'!$D:$D,E214),SUMIFS('Sales Hx'!$S:$S,'Sales Hx'!$B:$B,$B214,'Sales Hx'!$D:$D,$E214))</f>
        <v>4.6052631578947366E-2</v>
      </c>
      <c r="K214" s="16">
        <f t="shared" si="21"/>
        <v>0</v>
      </c>
      <c r="L214" s="12">
        <f>IF(M214&lt;&gt;"",M214,IF(COUNTIFS($C:$C,B214)&gt;1,SUMIFS('Sales Hx'!V:V,'Sales Hx'!$B:$B,_xlfn.XLOOKUP(B214,C:C,B:B),'Sales Hx'!$D:$D,$E214),SUMIFS('Sales Hx'!V:V,'Sales Hx'!$B:$B,$B214,'Sales Hx'!$D:$D,$E214)))</f>
        <v>0</v>
      </c>
      <c r="M214" s="12">
        <v>0</v>
      </c>
      <c r="N214" s="15">
        <f t="shared" si="23"/>
        <v>4.6052631578947366E-2</v>
      </c>
      <c r="O214" s="21">
        <f t="shared" si="19"/>
        <v>6</v>
      </c>
      <c r="P214" s="24">
        <v>908.28</v>
      </c>
      <c r="Q214" s="18">
        <f t="shared" si="22"/>
        <v>5449.68</v>
      </c>
      <c r="R214" s="2">
        <v>1</v>
      </c>
      <c r="S214" s="2">
        <v>120</v>
      </c>
      <c r="T214" s="2" t="s">
        <v>4647</v>
      </c>
      <c r="U214" s="28" t="str">
        <f>IF(G214=0,"",_xlfn.MINIFS('PO Details'!$I:$I,'PO Details'!$D:$D,Planning!$B214,'PO Details'!$L:$L,Planning!$E214))</f>
        <v/>
      </c>
      <c r="V214" s="29" t="s">
        <v>4640</v>
      </c>
      <c r="W214" t="str">
        <f t="shared" si="20"/>
        <v/>
      </c>
      <c r="X214" s="2">
        <v>120</v>
      </c>
    </row>
    <row r="215" spans="1:24" x14ac:dyDescent="0.25">
      <c r="A215" s="11"/>
      <c r="B215" s="22" t="s">
        <v>4685</v>
      </c>
      <c r="C215" s="22"/>
      <c r="D215" s="22"/>
      <c r="E215" s="31" t="s">
        <v>4746</v>
      </c>
      <c r="F215" s="12">
        <f>SUMIFS('Inventory Details'!$H:$H,'Inventory Details'!$B:$B,$B215,'Inventory Details'!$E:$E,$E215)</f>
        <v>0</v>
      </c>
      <c r="G215" s="12">
        <f>SUMIFS('PO Details'!$H:$H,'PO Details'!$D:$D,Planning!$B215,'PO Details'!$L:$L,$E215)</f>
        <v>0</v>
      </c>
      <c r="H215" s="12">
        <f>SUMIFS('SO Details'!$G:$G,'SO Details'!$D:$D,Planning!$B215,'SO Details'!$K:$K,$E215)</f>
        <v>0</v>
      </c>
      <c r="I215" s="20">
        <f>IF(COUNTIFS($C:$C,B215)&gt;1,SUMIFS('Sales Hx'!$Q:$Q,'Sales Hx'!$B:$B,_xlfn.XLOOKUP(B215,C:C,B:B),'Sales Hx'!$D:$D,Planning!$E215),SUMIFS('Sales Hx'!$Q:$Q,'Sales Hx'!$B:$B,Planning!$B215,'Sales Hx'!$D:$D,Planning!$E215))</f>
        <v>0</v>
      </c>
      <c r="J215" s="16">
        <f>IF(COUNTIFS($C:$C,B215)&gt;1,SUMIFS('Sales Hx'!$S:$S,'Sales Hx'!$B:$B,_xlfn.XLOOKUP(B215,C:C,B:B),'Sales Hx'!$D:$D,E215),SUMIFS('Sales Hx'!$S:$S,'Sales Hx'!$B:$B,$B215,'Sales Hx'!$D:$D,$E215))</f>
        <v>3.2894736842105261E-2</v>
      </c>
      <c r="K215" s="16">
        <f t="shared" si="21"/>
        <v>0</v>
      </c>
      <c r="L215" s="12">
        <f>IF(M215&lt;&gt;"",M215,IF(COUNTIFS($C:$C,B215)&gt;1,SUMIFS('Sales Hx'!V:V,'Sales Hx'!$B:$B,_xlfn.XLOOKUP(B215,C:C,B:B),'Sales Hx'!$D:$D,$E215),SUMIFS('Sales Hx'!V:V,'Sales Hx'!$B:$B,$B215,'Sales Hx'!$D:$D,$E215)))</f>
        <v>0</v>
      </c>
      <c r="M215" s="12">
        <v>0</v>
      </c>
      <c r="N215" s="15">
        <f t="shared" si="23"/>
        <v>3.2894736842105261E-2</v>
      </c>
      <c r="O215" s="21">
        <f t="shared" si="19"/>
        <v>3</v>
      </c>
      <c r="P215" s="24">
        <v>0</v>
      </c>
      <c r="Q215" s="18">
        <f t="shared" si="22"/>
        <v>0</v>
      </c>
      <c r="R215" s="2">
        <v>1</v>
      </c>
      <c r="S215" s="2">
        <v>90</v>
      </c>
      <c r="T215" s="2" t="s">
        <v>4647</v>
      </c>
      <c r="U215" s="28" t="str">
        <f>IF(G215=0,"",_xlfn.MINIFS('PO Details'!$I:$I,'PO Details'!$D:$D,Planning!$B215,'PO Details'!$L:$L,Planning!$E215))</f>
        <v/>
      </c>
      <c r="V215" s="29" t="s">
        <v>4640</v>
      </c>
      <c r="W215" t="str">
        <f t="shared" si="20"/>
        <v>Max</v>
      </c>
      <c r="X215" s="2">
        <v>120</v>
      </c>
    </row>
    <row r="216" spans="1:24" x14ac:dyDescent="0.25">
      <c r="A216" s="11"/>
      <c r="B216" s="22" t="s">
        <v>797</v>
      </c>
      <c r="C216" s="22"/>
      <c r="D216" s="22" t="s">
        <v>798</v>
      </c>
      <c r="E216" s="31" t="s">
        <v>106</v>
      </c>
      <c r="F216" s="12">
        <f>SUMIFS('Inventory Details'!$H:$H,'Inventory Details'!$B:$B,$B216,'Inventory Details'!$E:$E,$E216)</f>
        <v>5</v>
      </c>
      <c r="G216" s="12">
        <f>SUMIFS('PO Details'!$H:$H,'PO Details'!$D:$D,Planning!$B216,'PO Details'!$L:$L,$E216)</f>
        <v>0</v>
      </c>
      <c r="H216" s="12">
        <f>SUMIFS('SO Details'!$G:$G,'SO Details'!$D:$D,Planning!$B216,'SO Details'!$K:$K,$E216)</f>
        <v>0</v>
      </c>
      <c r="I216" s="20">
        <f>IF(COUNTIFS($C:$C,B216)&gt;1,SUMIFS('Sales Hx'!$Q:$Q,'Sales Hx'!$B:$B,_xlfn.XLOOKUP(B216,C:C,B:B),'Sales Hx'!$D:$D,Planning!$E216),SUMIFS('Sales Hx'!$Q:$Q,'Sales Hx'!$B:$B,Planning!$B216,'Sales Hx'!$D:$D,Planning!$E216))</f>
        <v>0</v>
      </c>
      <c r="J216" s="16">
        <f>IF(COUNTIFS($C:$C,B216)&gt;1,SUMIFS('Sales Hx'!$S:$S,'Sales Hx'!$B:$B,_xlfn.XLOOKUP(B216,C:C,B:B),'Sales Hx'!$D:$D,E216),SUMIFS('Sales Hx'!$S:$S,'Sales Hx'!$B:$B,$B216,'Sales Hx'!$D:$D,$E216))</f>
        <v>0</v>
      </c>
      <c r="K216" s="16">
        <f t="shared" si="21"/>
        <v>0</v>
      </c>
      <c r="L216" s="12">
        <f>IF(M216&lt;&gt;"",M216,IF(COUNTIFS($C:$C,B216)&gt;1,SUMIFS('Sales Hx'!V:V,'Sales Hx'!$B:$B,_xlfn.XLOOKUP(B216,C:C,B:B),'Sales Hx'!$D:$D,$E216),SUMIFS('Sales Hx'!V:V,'Sales Hx'!$B:$B,$B216,'Sales Hx'!$D:$D,$E216)))</f>
        <v>0</v>
      </c>
      <c r="M216" s="12">
        <v>0</v>
      </c>
      <c r="N216" s="15">
        <f t="shared" si="23"/>
        <v>0</v>
      </c>
      <c r="O216" s="21">
        <f t="shared" si="19"/>
        <v>0</v>
      </c>
      <c r="P216" s="24">
        <v>101.70359999999999</v>
      </c>
      <c r="Q216" s="18">
        <f t="shared" si="22"/>
        <v>0</v>
      </c>
      <c r="R216" s="2">
        <v>1</v>
      </c>
      <c r="S216" s="2">
        <v>120</v>
      </c>
      <c r="T216" s="2" t="s">
        <v>4647</v>
      </c>
      <c r="U216" s="28" t="str">
        <f>IF(G216=0,"",_xlfn.MINIFS('PO Details'!$I:$I,'PO Details'!$D:$D,Planning!$B216,'PO Details'!$L:$L,Planning!$E216))</f>
        <v/>
      </c>
      <c r="V216" s="29" t="s">
        <v>4640</v>
      </c>
      <c r="W216" t="str">
        <f t="shared" si="20"/>
        <v>Max</v>
      </c>
      <c r="X216" s="2">
        <v>120</v>
      </c>
    </row>
    <row r="217" spans="1:24" x14ac:dyDescent="0.25">
      <c r="A217" s="11" t="s">
        <v>4624</v>
      </c>
      <c r="B217" s="22" t="s">
        <v>799</v>
      </c>
      <c r="C217" s="22"/>
      <c r="D217" s="22" t="s">
        <v>800</v>
      </c>
      <c r="E217" s="31" t="s">
        <v>4746</v>
      </c>
      <c r="F217" s="12">
        <f>SUMIFS('Inventory Details'!$H:$H,'Inventory Details'!$B:$B,$B217,'Inventory Details'!$E:$E,$E217)</f>
        <v>13</v>
      </c>
      <c r="G217" s="12">
        <f>SUMIFS('PO Details'!$H:$H,'PO Details'!$D:$D,Planning!$B217,'PO Details'!$L:$L,$E217)</f>
        <v>1</v>
      </c>
      <c r="H217" s="12">
        <f>SUMIFS('SO Details'!$G:$G,'SO Details'!$D:$D,Planning!$B217,'SO Details'!$K:$K,$E217)</f>
        <v>0</v>
      </c>
      <c r="I217" s="20">
        <f>IF(COUNTIFS($C:$C,B217)&gt;1,SUMIFS('Sales Hx'!$Q:$Q,'Sales Hx'!$B:$B,_xlfn.XLOOKUP(B217,C:C,B:B),'Sales Hx'!$D:$D,Planning!$E217),SUMIFS('Sales Hx'!$Q:$Q,'Sales Hx'!$B:$B,Planning!$B217,'Sales Hx'!$D:$D,Planning!$E217))</f>
        <v>4.1999999999999993</v>
      </c>
      <c r="J217" s="16">
        <f>IF(COUNTIFS($C:$C,B217)&gt;1,SUMIFS('Sales Hx'!$S:$S,'Sales Hx'!$B:$B,_xlfn.XLOOKUP(B217,C:C,B:B),'Sales Hx'!$D:$D,E217),SUMIFS('Sales Hx'!$S:$S,'Sales Hx'!$B:$B,$B217,'Sales Hx'!$D:$D,$E217))</f>
        <v>9.3201754385964924E-2</v>
      </c>
      <c r="K217" s="16">
        <f t="shared" si="21"/>
        <v>3.3333333333333339</v>
      </c>
      <c r="L217" s="12">
        <f>IF(M217&lt;&gt;"",M217,IF(COUNTIFS($C:$C,B217)&gt;1,SUMIFS('Sales Hx'!V:V,'Sales Hx'!$B:$B,_xlfn.XLOOKUP(B217,C:C,B:B),'Sales Hx'!$D:$D,$E217),SUMIFS('Sales Hx'!V:V,'Sales Hx'!$B:$B,$B217,'Sales Hx'!$D:$D,$E217)))</f>
        <v>0</v>
      </c>
      <c r="M217" s="12">
        <v>0</v>
      </c>
      <c r="N217" s="15">
        <f t="shared" si="23"/>
        <v>9.3201754385964924E-2</v>
      </c>
      <c r="O217" s="21">
        <f t="shared" si="19"/>
        <v>0</v>
      </c>
      <c r="P217" s="24">
        <v>374.82479999999998</v>
      </c>
      <c r="Q217" s="18">
        <f t="shared" si="22"/>
        <v>0</v>
      </c>
      <c r="R217" s="2">
        <v>1</v>
      </c>
      <c r="S217" s="2">
        <v>120</v>
      </c>
      <c r="T217" s="2" t="s">
        <v>4647</v>
      </c>
      <c r="U217" s="28">
        <f>IF(G217=0,"",_xlfn.MINIFS('PO Details'!$I:$I,'PO Details'!$D:$D,Planning!$B217,'PO Details'!$L:$L,Planning!$E217))</f>
        <v>45436</v>
      </c>
      <c r="V217" s="29" t="s">
        <v>4640</v>
      </c>
      <c r="W217" t="str">
        <f t="shared" si="20"/>
        <v/>
      </c>
      <c r="X217" s="2">
        <v>120</v>
      </c>
    </row>
    <row r="218" spans="1:24" x14ac:dyDescent="0.25">
      <c r="A218" s="11" t="s">
        <v>4624</v>
      </c>
      <c r="B218" s="22" t="s">
        <v>799</v>
      </c>
      <c r="C218" s="22"/>
      <c r="D218" s="22" t="s">
        <v>800</v>
      </c>
      <c r="E218" s="31" t="s">
        <v>106</v>
      </c>
      <c r="F218" s="12">
        <f>SUMIFS('Inventory Details'!$H:$H,'Inventory Details'!$B:$B,$B218,'Inventory Details'!$E:$E,$E218)</f>
        <v>15</v>
      </c>
      <c r="G218" s="12">
        <f>SUMIFS('PO Details'!$H:$H,'PO Details'!$D:$D,Planning!$B218,'PO Details'!$L:$L,$E218)</f>
        <v>0</v>
      </c>
      <c r="H218" s="12">
        <f>SUMIFS('SO Details'!$G:$G,'SO Details'!$D:$D,Planning!$B218,'SO Details'!$K:$K,$E218)</f>
        <v>1</v>
      </c>
      <c r="I218" s="20">
        <f>IF(COUNTIFS($C:$C,B218)&gt;1,SUMIFS('Sales Hx'!$Q:$Q,'Sales Hx'!$B:$B,_xlfn.XLOOKUP(B218,C:C,B:B),'Sales Hx'!$D:$D,Planning!$E218),SUMIFS('Sales Hx'!$Q:$Q,'Sales Hx'!$B:$B,Planning!$B218,'Sales Hx'!$D:$D,Planning!$E218))</f>
        <v>7</v>
      </c>
      <c r="J218" s="16">
        <f>IF(COUNTIFS($C:$C,B218)&gt;1,SUMIFS('Sales Hx'!$S:$S,'Sales Hx'!$B:$B,_xlfn.XLOOKUP(B218,C:C,B:B),'Sales Hx'!$D:$D,E218),SUMIFS('Sales Hx'!$S:$S,'Sales Hx'!$B:$B,$B218,'Sales Hx'!$D:$D,$E218))</f>
        <v>0.12593984962406016</v>
      </c>
      <c r="K218" s="16">
        <f t="shared" si="21"/>
        <v>2.1428571428571428</v>
      </c>
      <c r="L218" s="12">
        <f>IF(M218&lt;&gt;"",M218,IF(COUNTIFS($C:$C,B218)&gt;1,SUMIFS('Sales Hx'!V:V,'Sales Hx'!$B:$B,_xlfn.XLOOKUP(B218,C:C,B:B),'Sales Hx'!$D:$D,$E218),SUMIFS('Sales Hx'!V:V,'Sales Hx'!$B:$B,$B218,'Sales Hx'!$D:$D,$E218)))</f>
        <v>0</v>
      </c>
      <c r="M218" s="12">
        <v>0</v>
      </c>
      <c r="N218" s="15">
        <f t="shared" si="23"/>
        <v>0.12593984962406016</v>
      </c>
      <c r="O218" s="21">
        <f t="shared" si="19"/>
        <v>0</v>
      </c>
      <c r="P218" s="24">
        <v>374.82479999999998</v>
      </c>
      <c r="Q218" s="18">
        <f t="shared" si="22"/>
        <v>0</v>
      </c>
      <c r="R218" s="2">
        <v>1</v>
      </c>
      <c r="S218" s="2">
        <v>120</v>
      </c>
      <c r="T218" s="2" t="s">
        <v>4647</v>
      </c>
      <c r="U218" s="28" t="str">
        <f>IF(G218=0,"",_xlfn.MINIFS('PO Details'!$I:$I,'PO Details'!$D:$D,Planning!$B218,'PO Details'!$L:$L,Planning!$E218))</f>
        <v/>
      </c>
      <c r="V218" s="29" t="s">
        <v>4640</v>
      </c>
      <c r="W218" t="str">
        <f t="shared" si="20"/>
        <v>Max</v>
      </c>
      <c r="X218" s="2">
        <v>120</v>
      </c>
    </row>
    <row r="219" spans="1:24" x14ac:dyDescent="0.25">
      <c r="A219" s="11" t="s">
        <v>4624</v>
      </c>
      <c r="B219" s="22" t="s">
        <v>799</v>
      </c>
      <c r="C219" s="22"/>
      <c r="D219" s="22" t="s">
        <v>800</v>
      </c>
      <c r="E219" s="31" t="s">
        <v>113</v>
      </c>
      <c r="F219" s="12">
        <f>SUMIFS('Inventory Details'!$H:$H,'Inventory Details'!$B:$B,$B219,'Inventory Details'!$E:$E,$E219)</f>
        <v>7</v>
      </c>
      <c r="G219" s="12">
        <f>SUMIFS('PO Details'!$H:$H,'PO Details'!$D:$D,Planning!$B219,'PO Details'!$L:$L,$E219)</f>
        <v>0</v>
      </c>
      <c r="H219" s="12">
        <f>SUMIFS('SO Details'!$G:$G,'SO Details'!$D:$D,Planning!$B219,'SO Details'!$K:$K,$E219)</f>
        <v>0</v>
      </c>
      <c r="I219" s="20">
        <f>IF(COUNTIFS($C:$C,B219)&gt;1,SUMIFS('Sales Hx'!$Q:$Q,'Sales Hx'!$B:$B,_xlfn.XLOOKUP(B219,C:C,B:B),'Sales Hx'!$D:$D,Planning!$E219),SUMIFS('Sales Hx'!$Q:$Q,'Sales Hx'!$B:$B,Planning!$B219,'Sales Hx'!$D:$D,Planning!$E219))</f>
        <v>5.6</v>
      </c>
      <c r="J219" s="16">
        <f>IF(COUNTIFS($C:$C,B219)&gt;1,SUMIFS('Sales Hx'!$S:$S,'Sales Hx'!$B:$B,_xlfn.XLOOKUP(B219,C:C,B:B),'Sales Hx'!$D:$D,E219),SUMIFS('Sales Hx'!$S:$S,'Sales Hx'!$B:$B,$B219,'Sales Hx'!$D:$D,$E219))</f>
        <v>8.2894736842105271E-2</v>
      </c>
      <c r="K219" s="16">
        <f t="shared" si="21"/>
        <v>1.25</v>
      </c>
      <c r="L219" s="12">
        <f>IF(M219&lt;&gt;"",M219,IF(COUNTIFS($C:$C,B219)&gt;1,SUMIFS('Sales Hx'!V:V,'Sales Hx'!$B:$B,_xlfn.XLOOKUP(B219,C:C,B:B),'Sales Hx'!$D:$D,$E219),SUMIFS('Sales Hx'!V:V,'Sales Hx'!$B:$B,$B219,'Sales Hx'!$D:$D,$E219)))</f>
        <v>0</v>
      </c>
      <c r="M219" s="12">
        <v>0</v>
      </c>
      <c r="N219" s="15">
        <f t="shared" si="23"/>
        <v>8.2894736842105271E-2</v>
      </c>
      <c r="O219" s="21">
        <f t="shared" si="19"/>
        <v>0</v>
      </c>
      <c r="P219" s="24">
        <v>374.82479999999998</v>
      </c>
      <c r="Q219" s="18">
        <f t="shared" si="22"/>
        <v>0</v>
      </c>
      <c r="R219" s="2">
        <v>1</v>
      </c>
      <c r="S219" s="2">
        <v>120</v>
      </c>
      <c r="T219" s="2" t="s">
        <v>4647</v>
      </c>
      <c r="U219" s="28" t="str">
        <f>IF(G219=0,"",_xlfn.MINIFS('PO Details'!$I:$I,'PO Details'!$D:$D,Planning!$B219,'PO Details'!$L:$L,Planning!$E219))</f>
        <v/>
      </c>
      <c r="V219" s="29" t="s">
        <v>4640</v>
      </c>
      <c r="W219" t="str">
        <f t="shared" si="20"/>
        <v/>
      </c>
      <c r="X219" s="2">
        <v>120</v>
      </c>
    </row>
    <row r="220" spans="1:24" x14ac:dyDescent="0.25">
      <c r="A220" s="11" t="s">
        <v>4624</v>
      </c>
      <c r="B220" s="22" t="s">
        <v>799</v>
      </c>
      <c r="C220" s="22"/>
      <c r="D220" s="22" t="s">
        <v>800</v>
      </c>
      <c r="E220" s="31" t="s">
        <v>109</v>
      </c>
      <c r="F220" s="12">
        <f>SUMIFS('Inventory Details'!$H:$H,'Inventory Details'!$B:$B,$B220,'Inventory Details'!$E:$E,$E220)</f>
        <v>0</v>
      </c>
      <c r="G220" s="12">
        <f>SUMIFS('PO Details'!$H:$H,'PO Details'!$D:$D,Planning!$B220,'PO Details'!$L:$L,$E220)</f>
        <v>5</v>
      </c>
      <c r="H220" s="12">
        <f>SUMIFS('SO Details'!$G:$G,'SO Details'!$D:$D,Planning!$B220,'SO Details'!$K:$K,$E220)</f>
        <v>0</v>
      </c>
      <c r="I220" s="20">
        <f>IF(COUNTIFS($C:$C,B220)&gt;1,SUMIFS('Sales Hx'!$Q:$Q,'Sales Hx'!$B:$B,_xlfn.XLOOKUP(B220,C:C,B:B),'Sales Hx'!$D:$D,Planning!$E220),SUMIFS('Sales Hx'!$Q:$Q,'Sales Hx'!$B:$B,Planning!$B220,'Sales Hx'!$D:$D,Planning!$E220))</f>
        <v>0</v>
      </c>
      <c r="J220" s="16">
        <f>IF(COUNTIFS($C:$C,B220)&gt;1,SUMIFS('Sales Hx'!$S:$S,'Sales Hx'!$B:$B,_xlfn.XLOOKUP(B220,C:C,B:B),'Sales Hx'!$D:$D,E220),SUMIFS('Sales Hx'!$S:$S,'Sales Hx'!$B:$B,$B220,'Sales Hx'!$D:$D,$E220))</f>
        <v>3.2894736842105261E-2</v>
      </c>
      <c r="K220" s="16">
        <f t="shared" si="21"/>
        <v>0</v>
      </c>
      <c r="L220" s="12">
        <f>IF(M220&lt;&gt;"",M220,IF(COUNTIFS($C:$C,B220)&gt;1,SUMIFS('Sales Hx'!V:V,'Sales Hx'!$B:$B,_xlfn.XLOOKUP(B220,C:C,B:B),'Sales Hx'!$D:$D,$E220),SUMIFS('Sales Hx'!V:V,'Sales Hx'!$B:$B,$B220,'Sales Hx'!$D:$D,$E220)))</f>
        <v>0</v>
      </c>
      <c r="M220" s="12">
        <v>0</v>
      </c>
      <c r="N220" s="15">
        <f t="shared" si="23"/>
        <v>3.2894736842105261E-2</v>
      </c>
      <c r="O220" s="21">
        <f t="shared" si="19"/>
        <v>0</v>
      </c>
      <c r="P220" s="24">
        <v>374.82479999999998</v>
      </c>
      <c r="Q220" s="18">
        <f t="shared" si="22"/>
        <v>0</v>
      </c>
      <c r="R220" s="2">
        <v>1</v>
      </c>
      <c r="S220" s="2">
        <v>120</v>
      </c>
      <c r="T220" s="2" t="s">
        <v>4647</v>
      </c>
      <c r="U220" s="28">
        <f>IF(G220=0,"",_xlfn.MINIFS('PO Details'!$I:$I,'PO Details'!$D:$D,Planning!$B220,'PO Details'!$L:$L,Planning!$E220))</f>
        <v>45459</v>
      </c>
      <c r="V220" s="29" t="s">
        <v>4640</v>
      </c>
      <c r="W220" t="str">
        <f t="shared" si="20"/>
        <v/>
      </c>
      <c r="X220" s="2">
        <v>120</v>
      </c>
    </row>
    <row r="221" spans="1:24" x14ac:dyDescent="0.25">
      <c r="A221" s="11" t="s">
        <v>4624</v>
      </c>
      <c r="B221" s="22" t="s">
        <v>801</v>
      </c>
      <c r="C221" s="22"/>
      <c r="D221" s="22" t="s">
        <v>802</v>
      </c>
      <c r="E221" s="31" t="s">
        <v>4746</v>
      </c>
      <c r="F221" s="12">
        <f>SUMIFS('Inventory Details'!$H:$H,'Inventory Details'!$B:$B,$B221,'Inventory Details'!$E:$E,$E221)</f>
        <v>5</v>
      </c>
      <c r="G221" s="12">
        <f>SUMIFS('PO Details'!$H:$H,'PO Details'!$D:$D,Planning!$B221,'PO Details'!$L:$L,$E221)</f>
        <v>9</v>
      </c>
      <c r="H221" s="12">
        <f>SUMIFS('SO Details'!$G:$G,'SO Details'!$D:$D,Planning!$B221,'SO Details'!$K:$K,$E221)</f>
        <v>0</v>
      </c>
      <c r="I221" s="20">
        <f>IF(COUNTIFS($C:$C,B221)&gt;1,SUMIFS('Sales Hx'!$Q:$Q,'Sales Hx'!$B:$B,_xlfn.XLOOKUP(B221,C:C,B:B),'Sales Hx'!$D:$D,Planning!$E221),SUMIFS('Sales Hx'!$Q:$Q,'Sales Hx'!$B:$B,Planning!$B221,'Sales Hx'!$D:$D,Planning!$E221))</f>
        <v>11.2</v>
      </c>
      <c r="J221" s="16">
        <f>IF(COUNTIFS($C:$C,B221)&gt;1,SUMIFS('Sales Hx'!$S:$S,'Sales Hx'!$B:$B,_xlfn.XLOOKUP(B221,C:C,B:B),'Sales Hx'!$D:$D,E221),SUMIFS('Sales Hx'!$S:$S,'Sales Hx'!$B:$B,$B221,'Sales Hx'!$D:$D,$E221))</f>
        <v>0.11513157894736843</v>
      </c>
      <c r="K221" s="16">
        <f t="shared" si="21"/>
        <v>1.25</v>
      </c>
      <c r="L221" s="12">
        <f>IF(M221&lt;&gt;"",M221,IF(COUNTIFS($C:$C,B221)&gt;1,SUMIFS('Sales Hx'!V:V,'Sales Hx'!$B:$B,_xlfn.XLOOKUP(B221,C:C,B:B),'Sales Hx'!$D:$D,$E221),SUMIFS('Sales Hx'!V:V,'Sales Hx'!$B:$B,$B221,'Sales Hx'!$D:$D,$E221)))</f>
        <v>0</v>
      </c>
      <c r="M221" s="12">
        <v>0</v>
      </c>
      <c r="N221" s="15">
        <f t="shared" si="23"/>
        <v>0.11513157894736843</v>
      </c>
      <c r="O221" s="21">
        <f t="shared" si="19"/>
        <v>0</v>
      </c>
      <c r="P221" s="24">
        <v>470.72879999999998</v>
      </c>
      <c r="Q221" s="18">
        <f t="shared" si="22"/>
        <v>0</v>
      </c>
      <c r="R221" s="2">
        <v>1</v>
      </c>
      <c r="S221" s="2">
        <v>120</v>
      </c>
      <c r="T221" s="2" t="s">
        <v>4647</v>
      </c>
      <c r="U221" s="28">
        <f>IF(G221=0,"",_xlfn.MINIFS('PO Details'!$I:$I,'PO Details'!$D:$D,Planning!$B221,'PO Details'!$L:$L,Planning!$E221))</f>
        <v>45427</v>
      </c>
      <c r="V221" s="29" t="s">
        <v>4640</v>
      </c>
      <c r="W221" t="str">
        <f t="shared" si="20"/>
        <v>Max</v>
      </c>
      <c r="X221" s="2">
        <v>120</v>
      </c>
    </row>
    <row r="222" spans="1:24" x14ac:dyDescent="0.25">
      <c r="A222" s="11" t="s">
        <v>4624</v>
      </c>
      <c r="B222" s="22" t="s">
        <v>801</v>
      </c>
      <c r="C222" s="22"/>
      <c r="D222" s="22" t="s">
        <v>802</v>
      </c>
      <c r="E222" s="31" t="s">
        <v>109</v>
      </c>
      <c r="F222" s="12">
        <f>SUMIFS('Inventory Details'!$H:$H,'Inventory Details'!$B:$B,$B222,'Inventory Details'!$E:$E,$E222)</f>
        <v>3</v>
      </c>
      <c r="G222" s="12">
        <f>SUMIFS('PO Details'!$H:$H,'PO Details'!$D:$D,Planning!$B222,'PO Details'!$L:$L,$E222)</f>
        <v>0</v>
      </c>
      <c r="H222" s="12">
        <f>SUMIFS('SO Details'!$G:$G,'SO Details'!$D:$D,Planning!$B222,'SO Details'!$K:$K,$E222)</f>
        <v>1</v>
      </c>
      <c r="I222" s="20">
        <f>IF(COUNTIFS($C:$C,B222)&gt;1,SUMIFS('Sales Hx'!$Q:$Q,'Sales Hx'!$B:$B,_xlfn.XLOOKUP(B222,C:C,B:B),'Sales Hx'!$D:$D,Planning!$E222),SUMIFS('Sales Hx'!$Q:$Q,'Sales Hx'!$B:$B,Planning!$B222,'Sales Hx'!$D:$D,Planning!$E222))</f>
        <v>0</v>
      </c>
      <c r="J222" s="16">
        <f>IF(COUNTIFS($C:$C,B222)&gt;1,SUMIFS('Sales Hx'!$S:$S,'Sales Hx'!$B:$B,_xlfn.XLOOKUP(B222,C:C,B:B),'Sales Hx'!$D:$D,E222),SUMIFS('Sales Hx'!$S:$S,'Sales Hx'!$B:$B,$B222,'Sales Hx'!$D:$D,$E222))</f>
        <v>3.2894736842105261E-2</v>
      </c>
      <c r="K222" s="16">
        <f t="shared" si="21"/>
        <v>0</v>
      </c>
      <c r="L222" s="12">
        <f>IF(M222&lt;&gt;"",M222,IF(COUNTIFS($C:$C,B222)&gt;1,SUMIFS('Sales Hx'!V:V,'Sales Hx'!$B:$B,_xlfn.XLOOKUP(B222,C:C,B:B),'Sales Hx'!$D:$D,$E222),SUMIFS('Sales Hx'!V:V,'Sales Hx'!$B:$B,$B222,'Sales Hx'!$D:$D,$E222)))</f>
        <v>0</v>
      </c>
      <c r="M222" s="12">
        <v>0</v>
      </c>
      <c r="N222" s="15">
        <f t="shared" si="23"/>
        <v>3.2894736842105261E-2</v>
      </c>
      <c r="O222" s="21">
        <f t="shared" si="19"/>
        <v>0</v>
      </c>
      <c r="P222" s="24">
        <v>470.72879999999998</v>
      </c>
      <c r="Q222" s="18">
        <f t="shared" si="22"/>
        <v>0</v>
      </c>
      <c r="R222" s="2">
        <v>1</v>
      </c>
      <c r="S222" s="2">
        <v>120</v>
      </c>
      <c r="T222" s="2" t="s">
        <v>4647</v>
      </c>
      <c r="U222" s="28" t="str">
        <f>IF(G222=0,"",_xlfn.MINIFS('PO Details'!$I:$I,'PO Details'!$D:$D,Planning!$B222,'PO Details'!$L:$L,Planning!$E222))</f>
        <v/>
      </c>
      <c r="V222" s="29" t="s">
        <v>4640</v>
      </c>
      <c r="W222" t="str">
        <f t="shared" si="20"/>
        <v/>
      </c>
      <c r="X222" s="2">
        <v>120</v>
      </c>
    </row>
    <row r="223" spans="1:24" x14ac:dyDescent="0.25">
      <c r="A223" s="11" t="s">
        <v>4624</v>
      </c>
      <c r="B223" s="22" t="s">
        <v>801</v>
      </c>
      <c r="C223" s="22"/>
      <c r="D223" s="22" t="s">
        <v>802</v>
      </c>
      <c r="E223" s="31" t="s">
        <v>106</v>
      </c>
      <c r="F223" s="12">
        <f>SUMIFS('Inventory Details'!$H:$H,'Inventory Details'!$B:$B,$B223,'Inventory Details'!$E:$E,$E223)</f>
        <v>13</v>
      </c>
      <c r="G223" s="12">
        <f>SUMIFS('PO Details'!$H:$H,'PO Details'!$D:$D,Planning!$B223,'PO Details'!$L:$L,$E223)</f>
        <v>0</v>
      </c>
      <c r="H223" s="12">
        <f>SUMIFS('SO Details'!$G:$G,'SO Details'!$D:$D,Planning!$B223,'SO Details'!$K:$K,$E223)</f>
        <v>0</v>
      </c>
      <c r="I223" s="20">
        <f>IF(COUNTIFS($C:$C,B223)&gt;1,SUMIFS('Sales Hx'!$Q:$Q,'Sales Hx'!$B:$B,_xlfn.XLOOKUP(B223,C:C,B:B),'Sales Hx'!$D:$D,Planning!$E223),SUMIFS('Sales Hx'!$Q:$Q,'Sales Hx'!$B:$B,Planning!$B223,'Sales Hx'!$D:$D,Planning!$E223))</f>
        <v>0</v>
      </c>
      <c r="J223" s="16">
        <f>IF(COUNTIFS($C:$C,B223)&gt;1,SUMIFS('Sales Hx'!$S:$S,'Sales Hx'!$B:$B,_xlfn.XLOOKUP(B223,C:C,B:B),'Sales Hx'!$D:$D,E223),SUMIFS('Sales Hx'!$S:$S,'Sales Hx'!$B:$B,$B223,'Sales Hx'!$D:$D,$E223))</f>
        <v>0</v>
      </c>
      <c r="K223" s="16">
        <f t="shared" si="21"/>
        <v>0</v>
      </c>
      <c r="L223" s="12">
        <f>IF(M223&lt;&gt;"",M223,IF(COUNTIFS($C:$C,B223)&gt;1,SUMIFS('Sales Hx'!V:V,'Sales Hx'!$B:$B,_xlfn.XLOOKUP(B223,C:C,B:B),'Sales Hx'!$D:$D,$E223),SUMIFS('Sales Hx'!V:V,'Sales Hx'!$B:$B,$B223,'Sales Hx'!$D:$D,$E223)))</f>
        <v>0</v>
      </c>
      <c r="M223" s="12">
        <v>0</v>
      </c>
      <c r="N223" s="15">
        <f t="shared" si="23"/>
        <v>0</v>
      </c>
      <c r="O223" s="21">
        <f t="shared" si="19"/>
        <v>0</v>
      </c>
      <c r="P223" s="24">
        <v>470.72879999999998</v>
      </c>
      <c r="Q223" s="18">
        <f t="shared" si="22"/>
        <v>0</v>
      </c>
      <c r="R223" s="2">
        <v>1</v>
      </c>
      <c r="S223" s="2">
        <v>120</v>
      </c>
      <c r="T223" s="2" t="s">
        <v>4647</v>
      </c>
      <c r="U223" s="28" t="str">
        <f>IF(G223=0,"",_xlfn.MINIFS('PO Details'!$I:$I,'PO Details'!$D:$D,Planning!$B223,'PO Details'!$L:$L,Planning!$E223))</f>
        <v/>
      </c>
      <c r="V223" s="29" t="s">
        <v>4640</v>
      </c>
      <c r="W223" t="str">
        <f t="shared" si="20"/>
        <v/>
      </c>
      <c r="X223" s="2">
        <v>120</v>
      </c>
    </row>
    <row r="224" spans="1:24" x14ac:dyDescent="0.25">
      <c r="A224" s="11" t="s">
        <v>4624</v>
      </c>
      <c r="B224" s="22" t="s">
        <v>801</v>
      </c>
      <c r="C224" s="22"/>
      <c r="D224" s="22" t="s">
        <v>802</v>
      </c>
      <c r="E224" s="31" t="s">
        <v>113</v>
      </c>
      <c r="F224" s="12">
        <f>SUMIFS('Inventory Details'!$H:$H,'Inventory Details'!$B:$B,$B224,'Inventory Details'!$E:$E,$E224)</f>
        <v>2</v>
      </c>
      <c r="G224" s="12">
        <f>SUMIFS('PO Details'!$H:$H,'PO Details'!$D:$D,Planning!$B224,'PO Details'!$L:$L,$E224)</f>
        <v>0</v>
      </c>
      <c r="H224" s="12">
        <f>SUMIFS('SO Details'!$G:$G,'SO Details'!$D:$D,Planning!$B224,'SO Details'!$K:$K,$E224)</f>
        <v>0</v>
      </c>
      <c r="I224" s="20">
        <f>IF(COUNTIFS($C:$C,B224)&gt;1,SUMIFS('Sales Hx'!$Q:$Q,'Sales Hx'!$B:$B,_xlfn.XLOOKUP(B224,C:C,B:B),'Sales Hx'!$D:$D,Planning!$E224),SUMIFS('Sales Hx'!$Q:$Q,'Sales Hx'!$B:$B,Planning!$B224,'Sales Hx'!$D:$D,Planning!$E224))</f>
        <v>0</v>
      </c>
      <c r="J224" s="16">
        <f>IF(COUNTIFS($C:$C,B224)&gt;1,SUMIFS('Sales Hx'!$S:$S,'Sales Hx'!$B:$B,_xlfn.XLOOKUP(B224,C:C,B:B),'Sales Hx'!$D:$D,E224),SUMIFS('Sales Hx'!$S:$S,'Sales Hx'!$B:$B,$B224,'Sales Hx'!$D:$D,$E224))</f>
        <v>8.3881578947368418E-2</v>
      </c>
      <c r="K224" s="16">
        <f t="shared" si="21"/>
        <v>0</v>
      </c>
      <c r="L224" s="12">
        <f>IF(M224&lt;&gt;"",M224,IF(COUNTIFS($C:$C,B224)&gt;1,SUMIFS('Sales Hx'!V:V,'Sales Hx'!$B:$B,_xlfn.XLOOKUP(B224,C:C,B:B),'Sales Hx'!$D:$D,$E224),SUMIFS('Sales Hx'!V:V,'Sales Hx'!$B:$B,$B224,'Sales Hx'!$D:$D,$E224)))</f>
        <v>0</v>
      </c>
      <c r="M224" s="12">
        <v>0</v>
      </c>
      <c r="N224" s="15">
        <f t="shared" si="23"/>
        <v>8.3881578947368418E-2</v>
      </c>
      <c r="O224" s="21">
        <f t="shared" si="19"/>
        <v>0</v>
      </c>
      <c r="P224" s="24">
        <v>470.72879999999998</v>
      </c>
      <c r="Q224" s="18">
        <f t="shared" si="22"/>
        <v>0</v>
      </c>
      <c r="R224" s="2">
        <v>1</v>
      </c>
      <c r="S224" s="2">
        <v>120</v>
      </c>
      <c r="T224" s="2" t="s">
        <v>4647</v>
      </c>
      <c r="U224" s="28" t="str">
        <f>IF(G224=0,"",_xlfn.MINIFS('PO Details'!$I:$I,'PO Details'!$D:$D,Planning!$B224,'PO Details'!$L:$L,Planning!$E224))</f>
        <v/>
      </c>
      <c r="V224" s="29" t="s">
        <v>4640</v>
      </c>
      <c r="W224" t="str">
        <f t="shared" si="20"/>
        <v/>
      </c>
      <c r="X224" s="2">
        <v>120</v>
      </c>
    </row>
    <row r="225" spans="1:24" x14ac:dyDescent="0.25">
      <c r="A225" s="11" t="s">
        <v>4624</v>
      </c>
      <c r="B225" s="22" t="s">
        <v>801</v>
      </c>
      <c r="C225" s="22"/>
      <c r="D225" s="22" t="s">
        <v>802</v>
      </c>
      <c r="E225" s="31" t="s">
        <v>108</v>
      </c>
      <c r="F225" s="12">
        <f>SUMIFS('Inventory Details'!$H:$H,'Inventory Details'!$B:$B,$B225,'Inventory Details'!$E:$E,$E225)</f>
        <v>0</v>
      </c>
      <c r="G225" s="12">
        <f>SUMIFS('PO Details'!$H:$H,'PO Details'!$D:$D,Planning!$B225,'PO Details'!$L:$L,$E225)</f>
        <v>0</v>
      </c>
      <c r="H225" s="12">
        <f>SUMIFS('SO Details'!$G:$G,'SO Details'!$D:$D,Planning!$B225,'SO Details'!$K:$K,$E225)</f>
        <v>0</v>
      </c>
      <c r="I225" s="20">
        <f>IF(COUNTIFS($C:$C,B225)&gt;1,SUMIFS('Sales Hx'!$Q:$Q,'Sales Hx'!$B:$B,_xlfn.XLOOKUP(B225,C:C,B:B),'Sales Hx'!$D:$D,Planning!$E225),SUMIFS('Sales Hx'!$Q:$Q,'Sales Hx'!$B:$B,Planning!$B225,'Sales Hx'!$D:$D,Planning!$E225))</f>
        <v>0</v>
      </c>
      <c r="J225" s="16">
        <f>IF(COUNTIFS($C:$C,B225)&gt;1,SUMIFS('Sales Hx'!$S:$S,'Sales Hx'!$B:$B,_xlfn.XLOOKUP(B225,C:C,B:B),'Sales Hx'!$D:$D,E225),SUMIFS('Sales Hx'!$S:$S,'Sales Hx'!$B:$B,$B225,'Sales Hx'!$D:$D,$E225))</f>
        <v>0</v>
      </c>
      <c r="K225" s="16">
        <f t="shared" si="21"/>
        <v>0</v>
      </c>
      <c r="L225" s="12">
        <f>IF(M225&lt;&gt;"",M225,IF(COUNTIFS($C:$C,B225)&gt;1,SUMIFS('Sales Hx'!V:V,'Sales Hx'!$B:$B,_xlfn.XLOOKUP(B225,C:C,B:B),'Sales Hx'!$D:$D,$E225),SUMIFS('Sales Hx'!V:V,'Sales Hx'!$B:$B,$B225,'Sales Hx'!$D:$D,$E225)))</f>
        <v>0</v>
      </c>
      <c r="M225" s="12">
        <v>0</v>
      </c>
      <c r="N225" s="15">
        <f t="shared" si="23"/>
        <v>0</v>
      </c>
      <c r="O225" s="21">
        <f t="shared" si="19"/>
        <v>0</v>
      </c>
      <c r="P225" s="24">
        <v>470.72879999999998</v>
      </c>
      <c r="Q225" s="18">
        <f t="shared" si="22"/>
        <v>0</v>
      </c>
      <c r="R225" s="2">
        <v>1</v>
      </c>
      <c r="S225" s="2">
        <v>120</v>
      </c>
      <c r="T225" s="2" t="s">
        <v>4647</v>
      </c>
      <c r="U225" s="28" t="str">
        <f>IF(G225=0,"",_xlfn.MINIFS('PO Details'!$I:$I,'PO Details'!$D:$D,Planning!$B225,'PO Details'!$L:$L,Planning!$E225))</f>
        <v/>
      </c>
      <c r="V225" s="29" t="s">
        <v>4640</v>
      </c>
      <c r="W225" t="str">
        <f t="shared" si="20"/>
        <v/>
      </c>
      <c r="X225" s="2">
        <v>120</v>
      </c>
    </row>
    <row r="226" spans="1:24" x14ac:dyDescent="0.25">
      <c r="A226" s="11"/>
      <c r="B226" s="22" t="s">
        <v>803</v>
      </c>
      <c r="C226" s="22"/>
      <c r="D226" s="22" t="s">
        <v>804</v>
      </c>
      <c r="E226" s="31" t="s">
        <v>113</v>
      </c>
      <c r="F226" s="12">
        <f>SUMIFS('Inventory Details'!$H:$H,'Inventory Details'!$B:$B,$B226,'Inventory Details'!$E:$E,$E226)</f>
        <v>9</v>
      </c>
      <c r="G226" s="12">
        <f>SUMIFS('PO Details'!$H:$H,'PO Details'!$D:$D,Planning!$B226,'PO Details'!$L:$L,$E226)</f>
        <v>0</v>
      </c>
      <c r="H226" s="12">
        <f>SUMIFS('SO Details'!$G:$G,'SO Details'!$D:$D,Planning!$B226,'SO Details'!$K:$K,$E226)</f>
        <v>0</v>
      </c>
      <c r="I226" s="20">
        <f>IF(COUNTIFS($C:$C,B226)&gt;1,SUMIFS('Sales Hx'!$Q:$Q,'Sales Hx'!$B:$B,_xlfn.XLOOKUP(B226,C:C,B:B),'Sales Hx'!$D:$D,Planning!$E226),SUMIFS('Sales Hx'!$Q:$Q,'Sales Hx'!$B:$B,Planning!$B226,'Sales Hx'!$D:$D,Planning!$E226))</f>
        <v>0</v>
      </c>
      <c r="J226" s="16">
        <f>IF(COUNTIFS($C:$C,B226)&gt;1,SUMIFS('Sales Hx'!$S:$S,'Sales Hx'!$B:$B,_xlfn.XLOOKUP(B226,C:C,B:B),'Sales Hx'!$D:$D,E226),SUMIFS('Sales Hx'!$S:$S,'Sales Hx'!$B:$B,$B226,'Sales Hx'!$D:$D,$E226))</f>
        <v>0</v>
      </c>
      <c r="K226" s="16">
        <f t="shared" si="21"/>
        <v>0</v>
      </c>
      <c r="L226" s="12">
        <f>IF(M226&lt;&gt;"",M226,IF(COUNTIFS($C:$C,B226)&gt;1,SUMIFS('Sales Hx'!V:V,'Sales Hx'!$B:$B,_xlfn.XLOOKUP(B226,C:C,B:B),'Sales Hx'!$D:$D,$E226),SUMIFS('Sales Hx'!V:V,'Sales Hx'!$B:$B,$B226,'Sales Hx'!$D:$D,$E226)))</f>
        <v>0</v>
      </c>
      <c r="M226" s="12">
        <v>0</v>
      </c>
      <c r="N226" s="15">
        <f t="shared" si="23"/>
        <v>0</v>
      </c>
      <c r="O226" s="21">
        <f t="shared" si="19"/>
        <v>0</v>
      </c>
      <c r="P226" s="24">
        <v>0.75</v>
      </c>
      <c r="Q226" s="18">
        <f t="shared" si="22"/>
        <v>0</v>
      </c>
      <c r="R226" s="2">
        <v>1</v>
      </c>
      <c r="S226" s="2">
        <v>120</v>
      </c>
      <c r="T226" s="2" t="s">
        <v>4647</v>
      </c>
      <c r="U226" s="28" t="str">
        <f>IF(G226=0,"",_xlfn.MINIFS('PO Details'!$I:$I,'PO Details'!$D:$D,Planning!$B226,'PO Details'!$L:$L,Planning!$E226))</f>
        <v/>
      </c>
      <c r="V226" s="29" t="s">
        <v>4640</v>
      </c>
      <c r="W226" t="str">
        <f t="shared" si="20"/>
        <v>Max</v>
      </c>
      <c r="X226" s="2">
        <v>120</v>
      </c>
    </row>
    <row r="227" spans="1:24" x14ac:dyDescent="0.25">
      <c r="A227" s="11"/>
      <c r="B227" s="22" t="s">
        <v>805</v>
      </c>
      <c r="C227" s="22"/>
      <c r="D227" s="22" t="s">
        <v>806</v>
      </c>
      <c r="E227" s="31" t="s">
        <v>113</v>
      </c>
      <c r="F227" s="12">
        <f>SUMIFS('Inventory Details'!$H:$H,'Inventory Details'!$B:$B,$B227,'Inventory Details'!$E:$E,$E227)</f>
        <v>3</v>
      </c>
      <c r="G227" s="12">
        <f>SUMIFS('PO Details'!$H:$H,'PO Details'!$D:$D,Planning!$B227,'PO Details'!$L:$L,$E227)</f>
        <v>0</v>
      </c>
      <c r="H227" s="12">
        <f>SUMIFS('SO Details'!$G:$G,'SO Details'!$D:$D,Planning!$B227,'SO Details'!$K:$K,$E227)</f>
        <v>0</v>
      </c>
      <c r="I227" s="20">
        <f>IF(COUNTIFS($C:$C,B227)&gt;1,SUMIFS('Sales Hx'!$Q:$Q,'Sales Hx'!$B:$B,_xlfn.XLOOKUP(B227,C:C,B:B),'Sales Hx'!$D:$D,Planning!$E227),SUMIFS('Sales Hx'!$Q:$Q,'Sales Hx'!$B:$B,Planning!$B227,'Sales Hx'!$D:$D,Planning!$E227))</f>
        <v>0</v>
      </c>
      <c r="J227" s="16">
        <f>IF(COUNTIFS($C:$C,B227)&gt;1,SUMIFS('Sales Hx'!$S:$S,'Sales Hx'!$B:$B,_xlfn.XLOOKUP(B227,C:C,B:B),'Sales Hx'!$D:$D,E227),SUMIFS('Sales Hx'!$S:$S,'Sales Hx'!$B:$B,$B227,'Sales Hx'!$D:$D,$E227))</f>
        <v>0</v>
      </c>
      <c r="K227" s="16">
        <f t="shared" si="21"/>
        <v>0</v>
      </c>
      <c r="L227" s="12">
        <f>IF(M227&lt;&gt;"",M227,IF(COUNTIFS($C:$C,B227)&gt;1,SUMIFS('Sales Hx'!V:V,'Sales Hx'!$B:$B,_xlfn.XLOOKUP(B227,C:C,B:B),'Sales Hx'!$D:$D,$E227),SUMIFS('Sales Hx'!V:V,'Sales Hx'!$B:$B,$B227,'Sales Hx'!$D:$D,$E227)))</f>
        <v>0</v>
      </c>
      <c r="M227" s="12">
        <v>0</v>
      </c>
      <c r="N227" s="15">
        <f t="shared" si="23"/>
        <v>0</v>
      </c>
      <c r="O227" s="21">
        <f t="shared" si="19"/>
        <v>0</v>
      </c>
      <c r="P227" s="24">
        <v>2.0299999999999998</v>
      </c>
      <c r="Q227" s="18">
        <f t="shared" si="22"/>
        <v>0</v>
      </c>
      <c r="R227" s="2">
        <v>1</v>
      </c>
      <c r="S227" s="2">
        <v>120</v>
      </c>
      <c r="T227" s="2" t="s">
        <v>4647</v>
      </c>
      <c r="U227" s="28" t="str">
        <f>IF(G227=0,"",_xlfn.MINIFS('PO Details'!$I:$I,'PO Details'!$D:$D,Planning!$B227,'PO Details'!$L:$L,Planning!$E227))</f>
        <v/>
      </c>
      <c r="V227" s="29" t="s">
        <v>4640</v>
      </c>
      <c r="W227" t="str">
        <f t="shared" si="20"/>
        <v>Max</v>
      </c>
      <c r="X227" s="2">
        <v>120</v>
      </c>
    </row>
    <row r="228" spans="1:24" x14ac:dyDescent="0.25">
      <c r="A228" s="11"/>
      <c r="B228" s="22" t="s">
        <v>807</v>
      </c>
      <c r="C228" s="22"/>
      <c r="D228" s="22" t="s">
        <v>808</v>
      </c>
      <c r="E228" s="31" t="s">
        <v>113</v>
      </c>
      <c r="F228" s="12">
        <f>SUMIFS('Inventory Details'!$H:$H,'Inventory Details'!$B:$B,$B228,'Inventory Details'!$E:$E,$E228)</f>
        <v>8</v>
      </c>
      <c r="G228" s="12">
        <f>SUMIFS('PO Details'!$H:$H,'PO Details'!$D:$D,Planning!$B228,'PO Details'!$L:$L,$E228)</f>
        <v>0</v>
      </c>
      <c r="H228" s="12">
        <f>SUMIFS('SO Details'!$G:$G,'SO Details'!$D:$D,Planning!$B228,'SO Details'!$K:$K,$E228)</f>
        <v>0</v>
      </c>
      <c r="I228" s="20">
        <f>IF(COUNTIFS($C:$C,B228)&gt;1,SUMIFS('Sales Hx'!$Q:$Q,'Sales Hx'!$B:$B,_xlfn.XLOOKUP(B228,C:C,B:B),'Sales Hx'!$D:$D,Planning!$E228),SUMIFS('Sales Hx'!$Q:$Q,'Sales Hx'!$B:$B,Planning!$B228,'Sales Hx'!$D:$D,Planning!$E228))</f>
        <v>0</v>
      </c>
      <c r="J228" s="16">
        <f>IF(COUNTIFS($C:$C,B228)&gt;1,SUMIFS('Sales Hx'!$S:$S,'Sales Hx'!$B:$B,_xlfn.XLOOKUP(B228,C:C,B:B),'Sales Hx'!$D:$D,E228),SUMIFS('Sales Hx'!$S:$S,'Sales Hx'!$B:$B,$B228,'Sales Hx'!$D:$D,$E228))</f>
        <v>0</v>
      </c>
      <c r="K228" s="16">
        <f t="shared" si="21"/>
        <v>0</v>
      </c>
      <c r="L228" s="12">
        <f>IF(M228&lt;&gt;"",M228,IF(COUNTIFS($C:$C,B228)&gt;1,SUMIFS('Sales Hx'!V:V,'Sales Hx'!$B:$B,_xlfn.XLOOKUP(B228,C:C,B:B),'Sales Hx'!$D:$D,$E228),SUMIFS('Sales Hx'!V:V,'Sales Hx'!$B:$B,$B228,'Sales Hx'!$D:$D,$E228)))</f>
        <v>0</v>
      </c>
      <c r="M228" s="12">
        <v>0</v>
      </c>
      <c r="N228" s="15">
        <f t="shared" si="23"/>
        <v>0</v>
      </c>
      <c r="O228" s="21">
        <f t="shared" si="19"/>
        <v>0</v>
      </c>
      <c r="P228" s="24">
        <v>4.26</v>
      </c>
      <c r="Q228" s="18">
        <f t="shared" si="22"/>
        <v>0</v>
      </c>
      <c r="R228" s="2">
        <v>1</v>
      </c>
      <c r="S228" s="2">
        <v>120</v>
      </c>
      <c r="T228" s="2" t="s">
        <v>4647</v>
      </c>
      <c r="U228" s="28" t="str">
        <f>IF(G228=0,"",_xlfn.MINIFS('PO Details'!$I:$I,'PO Details'!$D:$D,Planning!$B228,'PO Details'!$L:$L,Planning!$E228))</f>
        <v/>
      </c>
      <c r="V228" s="29" t="s">
        <v>4640</v>
      </c>
      <c r="W228" t="str">
        <f t="shared" si="20"/>
        <v>Max</v>
      </c>
      <c r="X228" s="2">
        <v>120</v>
      </c>
    </row>
    <row r="229" spans="1:24" x14ac:dyDescent="0.25">
      <c r="A229" s="11"/>
      <c r="B229" s="22" t="s">
        <v>809</v>
      </c>
      <c r="C229" s="22"/>
      <c r="D229" s="22" t="s">
        <v>810</v>
      </c>
      <c r="E229" s="31" t="s">
        <v>113</v>
      </c>
      <c r="F229" s="12">
        <f>SUMIFS('Inventory Details'!$H:$H,'Inventory Details'!$B:$B,$B229,'Inventory Details'!$E:$E,$E229)</f>
        <v>2</v>
      </c>
      <c r="G229" s="12">
        <f>SUMIFS('PO Details'!$H:$H,'PO Details'!$D:$D,Planning!$B229,'PO Details'!$L:$L,$E229)</f>
        <v>0</v>
      </c>
      <c r="H229" s="12">
        <f>SUMIFS('SO Details'!$G:$G,'SO Details'!$D:$D,Planning!$B229,'SO Details'!$K:$K,$E229)</f>
        <v>0</v>
      </c>
      <c r="I229" s="20">
        <f>IF(COUNTIFS($C:$C,B229)&gt;1,SUMIFS('Sales Hx'!$Q:$Q,'Sales Hx'!$B:$B,_xlfn.XLOOKUP(B229,C:C,B:B),'Sales Hx'!$D:$D,Planning!$E229),SUMIFS('Sales Hx'!$Q:$Q,'Sales Hx'!$B:$B,Planning!$B229,'Sales Hx'!$D:$D,Planning!$E229))</f>
        <v>0</v>
      </c>
      <c r="J229" s="16">
        <f>IF(COUNTIFS($C:$C,B229)&gt;1,SUMIFS('Sales Hx'!$S:$S,'Sales Hx'!$B:$B,_xlfn.XLOOKUP(B229,C:C,B:B),'Sales Hx'!$D:$D,E229),SUMIFS('Sales Hx'!$S:$S,'Sales Hx'!$B:$B,$B229,'Sales Hx'!$D:$D,$E229))</f>
        <v>0</v>
      </c>
      <c r="K229" s="16">
        <f t="shared" si="21"/>
        <v>0</v>
      </c>
      <c r="L229" s="12">
        <f>IF(M229&lt;&gt;"",M229,IF(COUNTIFS($C:$C,B229)&gt;1,SUMIFS('Sales Hx'!V:V,'Sales Hx'!$B:$B,_xlfn.XLOOKUP(B229,C:C,B:B),'Sales Hx'!$D:$D,$E229),SUMIFS('Sales Hx'!V:V,'Sales Hx'!$B:$B,$B229,'Sales Hx'!$D:$D,$E229)))</f>
        <v>0</v>
      </c>
      <c r="M229" s="12">
        <v>0</v>
      </c>
      <c r="N229" s="15">
        <f t="shared" si="23"/>
        <v>0</v>
      </c>
      <c r="O229" s="21">
        <f t="shared" si="19"/>
        <v>0</v>
      </c>
      <c r="P229" s="24">
        <v>28.42</v>
      </c>
      <c r="Q229" s="18">
        <f t="shared" si="22"/>
        <v>0</v>
      </c>
      <c r="R229" s="2">
        <v>1</v>
      </c>
      <c r="S229" s="2">
        <v>120</v>
      </c>
      <c r="T229" s="2" t="s">
        <v>4647</v>
      </c>
      <c r="U229" s="28" t="str">
        <f>IF(G229=0,"",_xlfn.MINIFS('PO Details'!$I:$I,'PO Details'!$D:$D,Planning!$B229,'PO Details'!$L:$L,Planning!$E229))</f>
        <v/>
      </c>
      <c r="V229" s="29" t="s">
        <v>4640</v>
      </c>
      <c r="W229" t="str">
        <f t="shared" si="20"/>
        <v>Max</v>
      </c>
      <c r="X229" s="2">
        <v>120</v>
      </c>
    </row>
    <row r="230" spans="1:24" x14ac:dyDescent="0.25">
      <c r="A230" s="11"/>
      <c r="B230" s="22" t="s">
        <v>811</v>
      </c>
      <c r="C230" s="22"/>
      <c r="D230" s="22" t="s">
        <v>812</v>
      </c>
      <c r="E230" s="31" t="s">
        <v>113</v>
      </c>
      <c r="F230" s="12">
        <f>SUMIFS('Inventory Details'!$H:$H,'Inventory Details'!$B:$B,$B230,'Inventory Details'!$E:$E,$E230)</f>
        <v>24</v>
      </c>
      <c r="G230" s="12">
        <f>SUMIFS('PO Details'!$H:$H,'PO Details'!$D:$D,Planning!$B230,'PO Details'!$L:$L,$E230)</f>
        <v>0</v>
      </c>
      <c r="H230" s="12">
        <f>SUMIFS('SO Details'!$G:$G,'SO Details'!$D:$D,Planning!$B230,'SO Details'!$K:$K,$E230)</f>
        <v>0</v>
      </c>
      <c r="I230" s="20">
        <f>IF(COUNTIFS($C:$C,B230)&gt;1,SUMIFS('Sales Hx'!$Q:$Q,'Sales Hx'!$B:$B,_xlfn.XLOOKUP(B230,C:C,B:B),'Sales Hx'!$D:$D,Planning!$E230),SUMIFS('Sales Hx'!$Q:$Q,'Sales Hx'!$B:$B,Planning!$B230,'Sales Hx'!$D:$D,Planning!$E230))</f>
        <v>0</v>
      </c>
      <c r="J230" s="16">
        <f>IF(COUNTIFS($C:$C,B230)&gt;1,SUMIFS('Sales Hx'!$S:$S,'Sales Hx'!$B:$B,_xlfn.XLOOKUP(B230,C:C,B:B),'Sales Hx'!$D:$D,E230),SUMIFS('Sales Hx'!$S:$S,'Sales Hx'!$B:$B,$B230,'Sales Hx'!$D:$D,$E230))</f>
        <v>0</v>
      </c>
      <c r="K230" s="16">
        <f t="shared" si="21"/>
        <v>0</v>
      </c>
      <c r="L230" s="12">
        <f>IF(M230&lt;&gt;"",M230,IF(COUNTIFS($C:$C,B230)&gt;1,SUMIFS('Sales Hx'!V:V,'Sales Hx'!$B:$B,_xlfn.XLOOKUP(B230,C:C,B:B),'Sales Hx'!$D:$D,$E230),SUMIFS('Sales Hx'!V:V,'Sales Hx'!$B:$B,$B230,'Sales Hx'!$D:$D,$E230)))</f>
        <v>0</v>
      </c>
      <c r="M230" s="12">
        <v>0</v>
      </c>
      <c r="N230" s="15">
        <f t="shared" si="23"/>
        <v>0</v>
      </c>
      <c r="O230" s="21">
        <f t="shared" si="19"/>
        <v>0</v>
      </c>
      <c r="P230" s="24">
        <v>22.5</v>
      </c>
      <c r="Q230" s="18">
        <f t="shared" si="22"/>
        <v>0</v>
      </c>
      <c r="R230" s="2">
        <v>1</v>
      </c>
      <c r="S230" s="2">
        <v>120</v>
      </c>
      <c r="T230" s="2" t="s">
        <v>4647</v>
      </c>
      <c r="U230" s="28" t="str">
        <f>IF(G230=0,"",_xlfn.MINIFS('PO Details'!$I:$I,'PO Details'!$D:$D,Planning!$B230,'PO Details'!$L:$L,Planning!$E230))</f>
        <v/>
      </c>
      <c r="V230" s="29" t="s">
        <v>4640</v>
      </c>
      <c r="W230" t="str">
        <f t="shared" si="20"/>
        <v>Max</v>
      </c>
      <c r="X230" s="2">
        <v>120</v>
      </c>
    </row>
    <row r="231" spans="1:24" x14ac:dyDescent="0.25">
      <c r="A231" s="11"/>
      <c r="B231" s="22" t="s">
        <v>813</v>
      </c>
      <c r="C231" s="22"/>
      <c r="D231" s="22" t="s">
        <v>814</v>
      </c>
      <c r="E231" s="31" t="s">
        <v>4746</v>
      </c>
      <c r="F231" s="12">
        <f>SUMIFS('Inventory Details'!$H:$H,'Inventory Details'!$B:$B,$B231,'Inventory Details'!$E:$E,$E231)</f>
        <v>0</v>
      </c>
      <c r="G231" s="12">
        <f>SUMIFS('PO Details'!$H:$H,'PO Details'!$D:$D,Planning!$B231,'PO Details'!$L:$L,$E231)</f>
        <v>11</v>
      </c>
      <c r="H231" s="12">
        <f>SUMIFS('SO Details'!$G:$G,'SO Details'!$D:$D,Planning!$B231,'SO Details'!$K:$K,$E231)</f>
        <v>1</v>
      </c>
      <c r="I231" s="20">
        <f>IF(COUNTIFS($C:$C,B231)&gt;1,SUMIFS('Sales Hx'!$Q:$Q,'Sales Hx'!$B:$B,_xlfn.XLOOKUP(B231,C:C,B:B),'Sales Hx'!$D:$D,Planning!$E231),SUMIFS('Sales Hx'!$Q:$Q,'Sales Hx'!$B:$B,Planning!$B231,'Sales Hx'!$D:$D,Planning!$E231))</f>
        <v>2.8</v>
      </c>
      <c r="J231" s="16">
        <f>IF(COUNTIFS($C:$C,B231)&gt;1,SUMIFS('Sales Hx'!$S:$S,'Sales Hx'!$B:$B,_xlfn.XLOOKUP(B231,C:C,B:B),'Sales Hx'!$D:$D,E231),SUMIFS('Sales Hx'!$S:$S,'Sales Hx'!$B:$B,$B231,'Sales Hx'!$D:$D,$E231))</f>
        <v>5.5451127819548876E-2</v>
      </c>
      <c r="K231" s="16">
        <f t="shared" si="21"/>
        <v>3.9285714285714288</v>
      </c>
      <c r="L231" s="12">
        <f>IF(M231&lt;&gt;"",M231,IF(COUNTIFS($C:$C,B231)&gt;1,SUMIFS('Sales Hx'!V:V,'Sales Hx'!$B:$B,_xlfn.XLOOKUP(B231,C:C,B:B),'Sales Hx'!$D:$D,$E231),SUMIFS('Sales Hx'!V:V,'Sales Hx'!$B:$B,$B231,'Sales Hx'!$D:$D,$E231)))</f>
        <v>0</v>
      </c>
      <c r="M231" s="12">
        <v>0</v>
      </c>
      <c r="N231" s="15">
        <f t="shared" si="23"/>
        <v>5.5451127819548876E-2</v>
      </c>
      <c r="O231" s="21">
        <f t="shared" si="19"/>
        <v>0</v>
      </c>
      <c r="P231" s="24">
        <v>650.16</v>
      </c>
      <c r="Q231" s="18">
        <f t="shared" si="22"/>
        <v>0</v>
      </c>
      <c r="R231" s="2">
        <v>1</v>
      </c>
      <c r="S231" s="2">
        <v>120</v>
      </c>
      <c r="T231" s="2" t="s">
        <v>4647</v>
      </c>
      <c r="U231" s="28">
        <f>IF(G231=0,"",_xlfn.MINIFS('PO Details'!$I:$I,'PO Details'!$D:$D,Planning!$B231,'PO Details'!$L:$L,Planning!$E231))</f>
        <v>45414</v>
      </c>
      <c r="V231" s="29" t="s">
        <v>4640</v>
      </c>
      <c r="W231" t="str">
        <f t="shared" si="20"/>
        <v>Max</v>
      </c>
      <c r="X231" s="2">
        <v>120</v>
      </c>
    </row>
    <row r="232" spans="1:24" x14ac:dyDescent="0.25">
      <c r="A232" s="11"/>
      <c r="B232" s="22" t="s">
        <v>813</v>
      </c>
      <c r="C232" s="22"/>
      <c r="D232" s="22" t="s">
        <v>814</v>
      </c>
      <c r="E232" s="31" t="s">
        <v>106</v>
      </c>
      <c r="F232" s="12">
        <f>SUMIFS('Inventory Details'!$H:$H,'Inventory Details'!$B:$B,$B232,'Inventory Details'!$E:$E,$E232)</f>
        <v>6</v>
      </c>
      <c r="G232" s="12">
        <f>SUMIFS('PO Details'!$H:$H,'PO Details'!$D:$D,Planning!$B232,'PO Details'!$L:$L,$E232)</f>
        <v>0</v>
      </c>
      <c r="H232" s="12">
        <f>SUMIFS('SO Details'!$G:$G,'SO Details'!$D:$D,Planning!$B232,'SO Details'!$K:$K,$E232)</f>
        <v>0</v>
      </c>
      <c r="I232" s="20">
        <f>IF(COUNTIFS($C:$C,B232)&gt;1,SUMIFS('Sales Hx'!$Q:$Q,'Sales Hx'!$B:$B,_xlfn.XLOOKUP(B232,C:C,B:B),'Sales Hx'!$D:$D,Planning!$E232),SUMIFS('Sales Hx'!$Q:$Q,'Sales Hx'!$B:$B,Planning!$B232,'Sales Hx'!$D:$D,Planning!$E232))</f>
        <v>0</v>
      </c>
      <c r="J232" s="16">
        <f>IF(COUNTIFS($C:$C,B232)&gt;1,SUMIFS('Sales Hx'!$S:$S,'Sales Hx'!$B:$B,_xlfn.XLOOKUP(B232,C:C,B:B),'Sales Hx'!$D:$D,E232),SUMIFS('Sales Hx'!$S:$S,'Sales Hx'!$B:$B,$B232,'Sales Hx'!$D:$D,$E232))</f>
        <v>3.9473684210526314E-2</v>
      </c>
      <c r="K232" s="16">
        <f t="shared" si="21"/>
        <v>0</v>
      </c>
      <c r="L232" s="12">
        <f>IF(M232&lt;&gt;"",M232,IF(COUNTIFS($C:$C,B232)&gt;1,SUMIFS('Sales Hx'!V:V,'Sales Hx'!$B:$B,_xlfn.XLOOKUP(B232,C:C,B:B),'Sales Hx'!$D:$D,$E232),SUMIFS('Sales Hx'!V:V,'Sales Hx'!$B:$B,$B232,'Sales Hx'!$D:$D,$E232)))</f>
        <v>0</v>
      </c>
      <c r="M232" s="12">
        <v>0</v>
      </c>
      <c r="N232" s="15">
        <f t="shared" si="23"/>
        <v>3.9473684210526314E-2</v>
      </c>
      <c r="O232" s="21">
        <f t="shared" si="19"/>
        <v>0</v>
      </c>
      <c r="P232" s="24">
        <v>650.16</v>
      </c>
      <c r="Q232" s="18">
        <f t="shared" si="22"/>
        <v>0</v>
      </c>
      <c r="R232" s="2">
        <v>1</v>
      </c>
      <c r="S232" s="2">
        <v>120</v>
      </c>
      <c r="T232" s="2" t="s">
        <v>4647</v>
      </c>
      <c r="U232" s="28" t="str">
        <f>IF(G232=0,"",_xlfn.MINIFS('PO Details'!$I:$I,'PO Details'!$D:$D,Planning!$B232,'PO Details'!$L:$L,Planning!$E232))</f>
        <v/>
      </c>
      <c r="V232" s="29" t="s">
        <v>4640</v>
      </c>
      <c r="W232" t="str">
        <f t="shared" si="20"/>
        <v/>
      </c>
      <c r="X232" s="2">
        <v>120</v>
      </c>
    </row>
    <row r="233" spans="1:24" x14ac:dyDescent="0.25">
      <c r="A233" s="11"/>
      <c r="B233" s="22" t="s">
        <v>813</v>
      </c>
      <c r="C233" s="22"/>
      <c r="D233" s="22" t="s">
        <v>814</v>
      </c>
      <c r="E233" s="31" t="s">
        <v>861</v>
      </c>
      <c r="F233" s="12">
        <f>SUMIFS('Inventory Details'!$H:$H,'Inventory Details'!$B:$B,$B233,'Inventory Details'!$E:$E,$E233)</f>
        <v>1</v>
      </c>
      <c r="G233" s="12">
        <f>SUMIFS('PO Details'!$H:$H,'PO Details'!$D:$D,Planning!$B233,'PO Details'!$L:$L,$E233)</f>
        <v>0</v>
      </c>
      <c r="H233" s="12">
        <f>SUMIFS('SO Details'!$G:$G,'SO Details'!$D:$D,Planning!$B233,'SO Details'!$K:$K,$E233)</f>
        <v>0</v>
      </c>
      <c r="I233" s="20">
        <f>IF(COUNTIFS($C:$C,B233)&gt;1,SUMIFS('Sales Hx'!$Q:$Q,'Sales Hx'!$B:$B,_xlfn.XLOOKUP(B233,C:C,B:B),'Sales Hx'!$D:$D,Planning!$E233),SUMIFS('Sales Hx'!$Q:$Q,'Sales Hx'!$B:$B,Planning!$B233,'Sales Hx'!$D:$D,Planning!$E233))</f>
        <v>0</v>
      </c>
      <c r="J233" s="16">
        <f>IF(COUNTIFS($C:$C,B233)&gt;1,SUMIFS('Sales Hx'!$S:$S,'Sales Hx'!$B:$B,_xlfn.XLOOKUP(B233,C:C,B:B),'Sales Hx'!$D:$D,E233),SUMIFS('Sales Hx'!$S:$S,'Sales Hx'!$B:$B,$B233,'Sales Hx'!$D:$D,$E233))</f>
        <v>0</v>
      </c>
      <c r="K233" s="16">
        <f t="shared" si="21"/>
        <v>0</v>
      </c>
      <c r="L233" s="12">
        <f>IF(M233&lt;&gt;"",M233,IF(COUNTIFS($C:$C,B233)&gt;1,SUMIFS('Sales Hx'!V:V,'Sales Hx'!$B:$B,_xlfn.XLOOKUP(B233,C:C,B:B),'Sales Hx'!$D:$D,$E233),SUMIFS('Sales Hx'!V:V,'Sales Hx'!$B:$B,$B233,'Sales Hx'!$D:$D,$E233)))</f>
        <v>0</v>
      </c>
      <c r="M233" s="12">
        <v>0</v>
      </c>
      <c r="N233" s="15">
        <f t="shared" si="23"/>
        <v>0</v>
      </c>
      <c r="O233" s="21">
        <f t="shared" si="19"/>
        <v>0</v>
      </c>
      <c r="P233" s="24">
        <v>650.16</v>
      </c>
      <c r="Q233" s="18">
        <f t="shared" si="22"/>
        <v>0</v>
      </c>
      <c r="R233" s="2">
        <v>1</v>
      </c>
      <c r="S233" s="2">
        <v>120</v>
      </c>
      <c r="T233" s="2" t="s">
        <v>4647</v>
      </c>
      <c r="U233" s="28" t="str">
        <f>IF(G233=0,"",_xlfn.MINIFS('PO Details'!$I:$I,'PO Details'!$D:$D,Planning!$B233,'PO Details'!$L:$L,Planning!$E233))</f>
        <v/>
      </c>
      <c r="V233" s="29" t="s">
        <v>4640</v>
      </c>
      <c r="W233" t="str">
        <f t="shared" si="20"/>
        <v/>
      </c>
      <c r="X233" s="2">
        <v>120</v>
      </c>
    </row>
    <row r="234" spans="1:24" x14ac:dyDescent="0.25">
      <c r="A234" s="11"/>
      <c r="B234" s="22" t="s">
        <v>813</v>
      </c>
      <c r="C234" s="22"/>
      <c r="D234" s="22" t="s">
        <v>814</v>
      </c>
      <c r="E234" s="31" t="s">
        <v>113</v>
      </c>
      <c r="F234" s="12">
        <f>SUMIFS('Inventory Details'!$H:$H,'Inventory Details'!$B:$B,$B234,'Inventory Details'!$E:$E,$E234)</f>
        <v>0</v>
      </c>
      <c r="G234" s="12">
        <f>SUMIFS('PO Details'!$H:$H,'PO Details'!$D:$D,Planning!$B234,'PO Details'!$L:$L,$E234)</f>
        <v>4</v>
      </c>
      <c r="H234" s="12">
        <f>SUMIFS('SO Details'!$G:$G,'SO Details'!$D:$D,Planning!$B234,'SO Details'!$K:$K,$E234)</f>
        <v>0</v>
      </c>
      <c r="I234" s="20">
        <f>IF(COUNTIFS($C:$C,B234)&gt;1,SUMIFS('Sales Hx'!$Q:$Q,'Sales Hx'!$B:$B,_xlfn.XLOOKUP(B234,C:C,B:B),'Sales Hx'!$D:$D,Planning!$E234),SUMIFS('Sales Hx'!$Q:$Q,'Sales Hx'!$B:$B,Planning!$B234,'Sales Hx'!$D:$D,Planning!$E234))</f>
        <v>1.4</v>
      </c>
      <c r="J234" s="16">
        <f>IF(COUNTIFS($C:$C,B234)&gt;1,SUMIFS('Sales Hx'!$S:$S,'Sales Hx'!$B:$B,_xlfn.XLOOKUP(B234,C:C,B:B),'Sales Hx'!$D:$D,E234),SUMIFS('Sales Hx'!$S:$S,'Sales Hx'!$B:$B,$B234,'Sales Hx'!$D:$D,$E234))</f>
        <v>6.4144736842105268E-2</v>
      </c>
      <c r="K234" s="16">
        <f t="shared" si="21"/>
        <v>2.8571428571428572</v>
      </c>
      <c r="L234" s="12">
        <f>IF(M234&lt;&gt;"",M234,IF(COUNTIFS($C:$C,B234)&gt;1,SUMIFS('Sales Hx'!V:V,'Sales Hx'!$B:$B,_xlfn.XLOOKUP(B234,C:C,B:B),'Sales Hx'!$D:$D,$E234),SUMIFS('Sales Hx'!V:V,'Sales Hx'!$B:$B,$B234,'Sales Hx'!$D:$D,$E234)))</f>
        <v>0</v>
      </c>
      <c r="M234" s="12">
        <v>0</v>
      </c>
      <c r="N234" s="15">
        <f t="shared" si="23"/>
        <v>6.4144736842105268E-2</v>
      </c>
      <c r="O234" s="21">
        <f t="shared" si="19"/>
        <v>0</v>
      </c>
      <c r="P234" s="24">
        <v>650.16</v>
      </c>
      <c r="Q234" s="18">
        <f t="shared" si="22"/>
        <v>0</v>
      </c>
      <c r="R234" s="2">
        <v>1</v>
      </c>
      <c r="S234" s="2">
        <v>120</v>
      </c>
      <c r="T234" s="2" t="s">
        <v>4647</v>
      </c>
      <c r="U234" s="28">
        <f>IF(G234=0,"",_xlfn.MINIFS('PO Details'!$I:$I,'PO Details'!$D:$D,Planning!$B234,'PO Details'!$L:$L,Planning!$E234))</f>
        <v>45443</v>
      </c>
      <c r="V234" s="29" t="s">
        <v>4640</v>
      </c>
      <c r="W234" t="str">
        <f t="shared" si="20"/>
        <v/>
      </c>
      <c r="X234" s="2">
        <v>120</v>
      </c>
    </row>
    <row r="235" spans="1:24" x14ac:dyDescent="0.25">
      <c r="A235" s="11"/>
      <c r="B235" s="22" t="s">
        <v>815</v>
      </c>
      <c r="C235" s="22"/>
      <c r="D235" s="22"/>
      <c r="E235" s="31" t="s">
        <v>113</v>
      </c>
      <c r="F235" s="12">
        <f>SUMIFS('Inventory Details'!$H:$H,'Inventory Details'!$B:$B,$B235,'Inventory Details'!$E:$E,$E235)</f>
        <v>0</v>
      </c>
      <c r="G235" s="12">
        <f>SUMIFS('PO Details'!$H:$H,'PO Details'!$D:$D,Planning!$B235,'PO Details'!$L:$L,$E235)</f>
        <v>0</v>
      </c>
      <c r="H235" s="12">
        <f>SUMIFS('SO Details'!$G:$G,'SO Details'!$D:$D,Planning!$B235,'SO Details'!$K:$K,$E235)</f>
        <v>0</v>
      </c>
      <c r="I235" s="20">
        <f>IF(COUNTIFS($C:$C,B235)&gt;1,SUMIFS('Sales Hx'!$Q:$Q,'Sales Hx'!$B:$B,_xlfn.XLOOKUP(B235,C:C,B:B),'Sales Hx'!$D:$D,Planning!$E235),SUMIFS('Sales Hx'!$Q:$Q,'Sales Hx'!$B:$B,Planning!$B235,'Sales Hx'!$D:$D,Planning!$E235))</f>
        <v>1.4</v>
      </c>
      <c r="J235" s="16">
        <f>IF(COUNTIFS($C:$C,B235)&gt;1,SUMIFS('Sales Hx'!$S:$S,'Sales Hx'!$B:$B,_xlfn.XLOOKUP(B235,C:C,B:B),'Sales Hx'!$D:$D,E235),SUMIFS('Sales Hx'!$S:$S,'Sales Hx'!$B:$B,$B235,'Sales Hx'!$D:$D,$E235))</f>
        <v>3.728070175438597E-2</v>
      </c>
      <c r="K235" s="16">
        <f t="shared" si="21"/>
        <v>0</v>
      </c>
      <c r="L235" s="12">
        <f>IF(M235&lt;&gt;"",M235,IF(COUNTIFS($C:$C,B235)&gt;1,SUMIFS('Sales Hx'!V:V,'Sales Hx'!$B:$B,_xlfn.XLOOKUP(B235,C:C,B:B),'Sales Hx'!$D:$D,$E235),SUMIFS('Sales Hx'!V:V,'Sales Hx'!$B:$B,$B235,'Sales Hx'!$D:$D,$E235)))</f>
        <v>0</v>
      </c>
      <c r="M235" s="12">
        <v>0</v>
      </c>
      <c r="N235" s="15">
        <f t="shared" si="23"/>
        <v>3.728070175438597E-2</v>
      </c>
      <c r="O235" s="21">
        <f t="shared" si="19"/>
        <v>5</v>
      </c>
      <c r="P235" s="24">
        <v>672.84</v>
      </c>
      <c r="Q235" s="18">
        <f t="shared" si="22"/>
        <v>3364.2000000000003</v>
      </c>
      <c r="R235" s="2">
        <v>1</v>
      </c>
      <c r="S235" s="2">
        <v>120</v>
      </c>
      <c r="T235" s="2" t="s">
        <v>4647</v>
      </c>
      <c r="U235" s="28" t="str">
        <f>IF(G235=0,"",_xlfn.MINIFS('PO Details'!$I:$I,'PO Details'!$D:$D,Planning!$B235,'PO Details'!$L:$L,Planning!$E235))</f>
        <v/>
      </c>
      <c r="V235" s="29" t="s">
        <v>4640</v>
      </c>
      <c r="W235" t="str">
        <f t="shared" si="20"/>
        <v>Max</v>
      </c>
      <c r="X235" s="2">
        <v>120</v>
      </c>
    </row>
    <row r="236" spans="1:24" x14ac:dyDescent="0.25">
      <c r="A236" s="11"/>
      <c r="B236" s="22" t="s">
        <v>815</v>
      </c>
      <c r="C236" s="22"/>
      <c r="D236" s="22"/>
      <c r="E236" s="31" t="s">
        <v>4746</v>
      </c>
      <c r="F236" s="12">
        <f>SUMIFS('Inventory Details'!$H:$H,'Inventory Details'!$B:$B,$B236,'Inventory Details'!$E:$E,$E236)</f>
        <v>0</v>
      </c>
      <c r="G236" s="12">
        <f>SUMIFS('PO Details'!$H:$H,'PO Details'!$D:$D,Planning!$B236,'PO Details'!$L:$L,$E236)</f>
        <v>1</v>
      </c>
      <c r="H236" s="12">
        <f>SUMIFS('SO Details'!$G:$G,'SO Details'!$D:$D,Planning!$B236,'SO Details'!$K:$K,$E236)</f>
        <v>0</v>
      </c>
      <c r="I236" s="20">
        <f>IF(COUNTIFS($C:$C,B236)&gt;1,SUMIFS('Sales Hx'!$Q:$Q,'Sales Hx'!$B:$B,_xlfn.XLOOKUP(B236,C:C,B:B),'Sales Hx'!$D:$D,Planning!$E236),SUMIFS('Sales Hx'!$Q:$Q,'Sales Hx'!$B:$B,Planning!$B236,'Sales Hx'!$D:$D,Planning!$E236))</f>
        <v>1.4</v>
      </c>
      <c r="J236" s="16">
        <f>IF(COUNTIFS($C:$C,B236)&gt;1,SUMIFS('Sales Hx'!$S:$S,'Sales Hx'!$B:$B,_xlfn.XLOOKUP(B236,C:C,B:B),'Sales Hx'!$D:$D,E236),SUMIFS('Sales Hx'!$S:$S,'Sales Hx'!$B:$B,$B236,'Sales Hx'!$D:$D,$E236))</f>
        <v>3.9473684210526314E-2</v>
      </c>
      <c r="K236" s="16">
        <f t="shared" si="21"/>
        <v>0.7142857142857143</v>
      </c>
      <c r="L236" s="12">
        <f>IF(M236&lt;&gt;"",M236,IF(COUNTIFS($C:$C,B236)&gt;1,SUMIFS('Sales Hx'!V:V,'Sales Hx'!$B:$B,_xlfn.XLOOKUP(B236,C:C,B:B),'Sales Hx'!$D:$D,$E236),SUMIFS('Sales Hx'!V:V,'Sales Hx'!$B:$B,$B236,'Sales Hx'!$D:$D,$E236)))</f>
        <v>0</v>
      </c>
      <c r="M236" s="12">
        <v>0</v>
      </c>
      <c r="N236" s="15">
        <f t="shared" si="23"/>
        <v>3.9473684210526314E-2</v>
      </c>
      <c r="O236" s="21">
        <f t="shared" si="19"/>
        <v>0</v>
      </c>
      <c r="P236" s="24">
        <v>672.84</v>
      </c>
      <c r="Q236" s="18">
        <f t="shared" si="22"/>
        <v>0</v>
      </c>
      <c r="R236" s="2">
        <v>1</v>
      </c>
      <c r="S236" s="2">
        <v>120</v>
      </c>
      <c r="T236" s="2" t="s">
        <v>4647</v>
      </c>
      <c r="U236" s="28">
        <f>IF(G236=0,"",_xlfn.MINIFS('PO Details'!$I:$I,'PO Details'!$D:$D,Planning!$B236,'PO Details'!$L:$L,Planning!$E236))</f>
        <v>45436</v>
      </c>
      <c r="V236" s="29" t="s">
        <v>4640</v>
      </c>
      <c r="W236" t="str">
        <f t="shared" si="20"/>
        <v>Max</v>
      </c>
      <c r="X236" s="2">
        <v>120</v>
      </c>
    </row>
    <row r="237" spans="1:24" x14ac:dyDescent="0.25">
      <c r="A237" s="11"/>
      <c r="B237" s="22" t="s">
        <v>4939</v>
      </c>
      <c r="C237" s="22"/>
      <c r="D237" s="22" t="s">
        <v>4940</v>
      </c>
      <c r="E237" s="31" t="s">
        <v>861</v>
      </c>
      <c r="F237" s="12">
        <f>SUMIFS('Inventory Details'!$H:$H,'Inventory Details'!$B:$B,$B237,'Inventory Details'!$E:$E,$E237)</f>
        <v>4</v>
      </c>
      <c r="G237" s="12">
        <f>SUMIFS('PO Details'!$H:$H,'PO Details'!$D:$D,Planning!$B237,'PO Details'!$L:$L,$E237)</f>
        <v>0</v>
      </c>
      <c r="H237" s="12">
        <f>SUMIFS('SO Details'!$G:$G,'SO Details'!$D:$D,Planning!$B237,'SO Details'!$K:$K,$E237)</f>
        <v>0</v>
      </c>
      <c r="I237" s="20">
        <f>IF(COUNTIFS($C:$C,B237)&gt;1,SUMIFS('Sales Hx'!$Q:$Q,'Sales Hx'!$B:$B,_xlfn.XLOOKUP(B237,C:C,B:B),'Sales Hx'!$D:$D,Planning!$E237),SUMIFS('Sales Hx'!$Q:$Q,'Sales Hx'!$B:$B,Planning!$B237,'Sales Hx'!$D:$D,Planning!$E237))</f>
        <v>0</v>
      </c>
      <c r="J237" s="16">
        <f>IF(COUNTIFS($C:$C,B237)&gt;1,SUMIFS('Sales Hx'!$S:$S,'Sales Hx'!$B:$B,_xlfn.XLOOKUP(B237,C:C,B:B),'Sales Hx'!$D:$D,E237),SUMIFS('Sales Hx'!$S:$S,'Sales Hx'!$B:$B,$B237,'Sales Hx'!$D:$D,$E237))</f>
        <v>0</v>
      </c>
      <c r="K237" s="16">
        <f t="shared" si="21"/>
        <v>0</v>
      </c>
      <c r="L237" s="12">
        <f>IF(M237&lt;&gt;"",M237,IF(COUNTIFS($C:$C,B237)&gt;1,SUMIFS('Sales Hx'!V:V,'Sales Hx'!$B:$B,_xlfn.XLOOKUP(B237,C:C,B:B),'Sales Hx'!$D:$D,$E237),SUMIFS('Sales Hx'!V:V,'Sales Hx'!$B:$B,$B237,'Sales Hx'!$D:$D,$E237)))</f>
        <v>0</v>
      </c>
      <c r="M237" s="12">
        <v>0</v>
      </c>
      <c r="N237" s="15">
        <f t="shared" si="23"/>
        <v>0</v>
      </c>
      <c r="O237" s="21">
        <f t="shared" si="19"/>
        <v>0</v>
      </c>
      <c r="P237" s="24">
        <v>46.75</v>
      </c>
      <c r="Q237" s="18">
        <f t="shared" si="22"/>
        <v>0</v>
      </c>
      <c r="R237" s="2">
        <v>1</v>
      </c>
      <c r="S237" s="2">
        <v>90</v>
      </c>
      <c r="T237" s="2" t="s">
        <v>4647</v>
      </c>
      <c r="U237" s="28" t="str">
        <f>IF(G237=0,"",_xlfn.MINIFS('PO Details'!$I:$I,'PO Details'!$D:$D,Planning!$B237,'PO Details'!$L:$L,Planning!$E237))</f>
        <v/>
      </c>
      <c r="V237" s="29" t="s">
        <v>4640</v>
      </c>
      <c r="W237" t="str">
        <f t="shared" si="20"/>
        <v>Max</v>
      </c>
      <c r="X237" s="2">
        <v>120</v>
      </c>
    </row>
    <row r="238" spans="1:24" x14ac:dyDescent="0.25">
      <c r="A238" s="11" t="s">
        <v>4619</v>
      </c>
      <c r="B238" s="22" t="s">
        <v>816</v>
      </c>
      <c r="C238" s="22" t="s">
        <v>818</v>
      </c>
      <c r="D238" s="22" t="s">
        <v>817</v>
      </c>
      <c r="E238" s="31" t="s">
        <v>113</v>
      </c>
      <c r="F238" s="12">
        <f>SUMIFS('Inventory Details'!$H:$H,'Inventory Details'!$B:$B,$B238,'Inventory Details'!$E:$E,$E238)</f>
        <v>0</v>
      </c>
      <c r="G238" s="12">
        <f>SUMIFS('PO Details'!$H:$H,'PO Details'!$D:$D,Planning!$B238,'PO Details'!$L:$L,$E238)</f>
        <v>0</v>
      </c>
      <c r="H238" s="12">
        <f>SUMIFS('SO Details'!$G:$G,'SO Details'!$D:$D,Planning!$B238,'SO Details'!$K:$K,$E238)</f>
        <v>0</v>
      </c>
      <c r="I238" s="20">
        <f>IF(COUNTIFS($C:$C,B238)&gt;1,SUMIFS('Sales Hx'!$Q:$Q,'Sales Hx'!$B:$B,_xlfn.XLOOKUP(B238,C:C,B:B),'Sales Hx'!$D:$D,Planning!$E238),SUMIFS('Sales Hx'!$Q:$Q,'Sales Hx'!$B:$B,Planning!$B238,'Sales Hx'!$D:$D,Planning!$E238))</f>
        <v>46.199999999999996</v>
      </c>
      <c r="J238" s="16">
        <f>IF(COUNTIFS($C:$C,B238)&gt;1,SUMIFS('Sales Hx'!$S:$S,'Sales Hx'!$B:$B,_xlfn.XLOOKUP(B238,C:C,B:B),'Sales Hx'!$D:$D,E238),SUMIFS('Sales Hx'!$S:$S,'Sales Hx'!$B:$B,$B238,'Sales Hx'!$D:$D,$E238))</f>
        <v>0.85608552631578949</v>
      </c>
      <c r="K238" s="16">
        <f t="shared" si="21"/>
        <v>0</v>
      </c>
      <c r="L238" s="12">
        <f>IF(M238&lt;&gt;"",M238,IF(COUNTIFS($C:$C,B238)&gt;1,SUMIFS('Sales Hx'!V:V,'Sales Hx'!$B:$B,_xlfn.XLOOKUP(B238,C:C,B:B),'Sales Hx'!$D:$D,$E238),SUMIFS('Sales Hx'!V:V,'Sales Hx'!$B:$B,$B238,'Sales Hx'!$D:$D,$E238)))</f>
        <v>0</v>
      </c>
      <c r="M238" s="12">
        <v>0</v>
      </c>
      <c r="N238" s="15">
        <f t="shared" si="23"/>
        <v>0.85608552631578949</v>
      </c>
      <c r="O238" s="21">
        <f t="shared" si="19"/>
        <v>0</v>
      </c>
      <c r="P238" s="24">
        <v>67.099999999999994</v>
      </c>
      <c r="Q238" s="18">
        <f t="shared" si="22"/>
        <v>0</v>
      </c>
      <c r="R238" s="2">
        <v>1</v>
      </c>
      <c r="S238" s="2">
        <v>90</v>
      </c>
      <c r="T238" s="2" t="s">
        <v>4646</v>
      </c>
      <c r="U238" s="28" t="str">
        <f>IF(G238=0,"",_xlfn.MINIFS('PO Details'!$I:$I,'PO Details'!$D:$D,Planning!$B238,'PO Details'!$L:$L,Planning!$E238))</f>
        <v/>
      </c>
      <c r="V238" s="29" t="s">
        <v>4639</v>
      </c>
      <c r="W238" t="str">
        <f t="shared" si="20"/>
        <v>Max</v>
      </c>
      <c r="X238" s="2">
        <v>120</v>
      </c>
    </row>
    <row r="239" spans="1:24" x14ac:dyDescent="0.25">
      <c r="A239" s="11" t="s">
        <v>4619</v>
      </c>
      <c r="B239" s="22" t="s">
        <v>816</v>
      </c>
      <c r="C239" s="22" t="s">
        <v>818</v>
      </c>
      <c r="D239" s="22" t="s">
        <v>817</v>
      </c>
      <c r="E239" s="31" t="s">
        <v>106</v>
      </c>
      <c r="F239" s="12">
        <f>SUMIFS('Inventory Details'!$H:$H,'Inventory Details'!$B:$B,$B239,'Inventory Details'!$E:$E,$E239)</f>
        <v>8</v>
      </c>
      <c r="G239" s="12">
        <f>SUMIFS('PO Details'!$H:$H,'PO Details'!$D:$D,Planning!$B239,'PO Details'!$L:$L,$E239)</f>
        <v>0</v>
      </c>
      <c r="H239" s="12">
        <f>SUMIFS('SO Details'!$G:$G,'SO Details'!$D:$D,Planning!$B239,'SO Details'!$K:$K,$E239)</f>
        <v>3</v>
      </c>
      <c r="I239" s="20">
        <f>IF(COUNTIFS($C:$C,B239)&gt;1,SUMIFS('Sales Hx'!$Q:$Q,'Sales Hx'!$B:$B,_xlfn.XLOOKUP(B239,C:C,B:B),'Sales Hx'!$D:$D,Planning!$E239),SUMIFS('Sales Hx'!$Q:$Q,'Sales Hx'!$B:$B,Planning!$B239,'Sales Hx'!$D:$D,Planning!$E239))</f>
        <v>32.199999999999996</v>
      </c>
      <c r="J239" s="16">
        <f>IF(COUNTIFS($C:$C,B239)&gt;1,SUMIFS('Sales Hx'!$S:$S,'Sales Hx'!$B:$B,_xlfn.XLOOKUP(B239,C:C,B:B),'Sales Hx'!$D:$D,E239),SUMIFS('Sales Hx'!$S:$S,'Sales Hx'!$B:$B,$B239,'Sales Hx'!$D:$D,$E239))</f>
        <v>0.45906432748538012</v>
      </c>
      <c r="K239" s="16">
        <f>IFERROR((F239+G239)/I239,0)</f>
        <v>0.24844720496894412</v>
      </c>
      <c r="L239" s="12">
        <f>IF(M239&lt;&gt;"",M239,IF(COUNTIFS($C:$C,B239)&gt;1,SUMIFS('Sales Hx'!V:V,'Sales Hx'!$B:$B,_xlfn.XLOOKUP(B239,C:C,B:B),'Sales Hx'!$D:$D,$E239),SUMIFS('Sales Hx'!V:V,'Sales Hx'!$B:$B,$B239,'Sales Hx'!$D:$D,$E239)))</f>
        <v>0</v>
      </c>
      <c r="M239" s="12">
        <v>0</v>
      </c>
      <c r="N239" s="15">
        <f t="shared" si="23"/>
        <v>0.45906432748538012</v>
      </c>
      <c r="O239" s="21">
        <f t="shared" si="19"/>
        <v>0</v>
      </c>
      <c r="P239" s="24">
        <v>67.099999999999994</v>
      </c>
      <c r="Q239" s="18">
        <f t="shared" si="22"/>
        <v>0</v>
      </c>
      <c r="R239" s="2">
        <v>1</v>
      </c>
      <c r="S239" s="2">
        <v>90</v>
      </c>
      <c r="T239" s="2" t="s">
        <v>4646</v>
      </c>
      <c r="U239" s="28" t="str">
        <f>IF(G239=0,"",_xlfn.MINIFS('PO Details'!$I:$I,'PO Details'!$D:$D,Planning!$B239,'PO Details'!$L:$L,Planning!$E239))</f>
        <v/>
      </c>
      <c r="V239" s="29" t="s">
        <v>4639</v>
      </c>
      <c r="W239" t="str">
        <f t="shared" si="20"/>
        <v/>
      </c>
      <c r="X239" s="2">
        <v>120</v>
      </c>
    </row>
    <row r="240" spans="1:24" x14ac:dyDescent="0.25">
      <c r="A240" s="11" t="s">
        <v>4619</v>
      </c>
      <c r="B240" s="22" t="s">
        <v>816</v>
      </c>
      <c r="C240" s="22" t="s">
        <v>818</v>
      </c>
      <c r="D240" s="22" t="s">
        <v>817</v>
      </c>
      <c r="E240" s="31" t="s">
        <v>4746</v>
      </c>
      <c r="F240" s="12">
        <f>SUMIFS('Inventory Details'!$H:$H,'Inventory Details'!$B:$B,$B240,'Inventory Details'!$E:$E,$E240)</f>
        <v>0</v>
      </c>
      <c r="G240" s="12">
        <f>SUMIFS('PO Details'!$H:$H,'PO Details'!$D:$D,Planning!$B240,'PO Details'!$L:$L,$E240)</f>
        <v>0</v>
      </c>
      <c r="H240" s="12">
        <f>SUMIFS('SO Details'!$G:$G,'SO Details'!$D:$D,Planning!$B240,'SO Details'!$K:$K,$E240)</f>
        <v>0</v>
      </c>
      <c r="I240" s="20">
        <f>IF(COUNTIFS($C:$C,B240)&gt;1,SUMIFS('Sales Hx'!$Q:$Q,'Sales Hx'!$B:$B,_xlfn.XLOOKUP(B240,C:C,B:B),'Sales Hx'!$D:$D,Planning!$E240),SUMIFS('Sales Hx'!$Q:$Q,'Sales Hx'!$B:$B,Planning!$B240,'Sales Hx'!$D:$D,Planning!$E240))</f>
        <v>1.4</v>
      </c>
      <c r="J240" s="16">
        <f>IF(COUNTIFS($C:$C,B240)&gt;1,SUMIFS('Sales Hx'!$S:$S,'Sales Hx'!$B:$B,_xlfn.XLOOKUP(B240,C:C,B:B),'Sales Hx'!$D:$D,E240),SUMIFS('Sales Hx'!$S:$S,'Sales Hx'!$B:$B,$B240,'Sales Hx'!$D:$D,$E240))</f>
        <v>0.51151315789473684</v>
      </c>
      <c r="K240" s="16">
        <f t="shared" si="21"/>
        <v>0</v>
      </c>
      <c r="L240" s="12">
        <f>IF(M240&lt;&gt;"",M240,IF(COUNTIFS($C:$C,B240)&gt;1,SUMIFS('Sales Hx'!V:V,'Sales Hx'!$B:$B,_xlfn.XLOOKUP(B240,C:C,B:B),'Sales Hx'!$D:$D,$E240),SUMIFS('Sales Hx'!V:V,'Sales Hx'!$B:$B,$B240,'Sales Hx'!$D:$D,$E240)))</f>
        <v>0</v>
      </c>
      <c r="M240" s="12">
        <v>0</v>
      </c>
      <c r="N240" s="15">
        <f t="shared" si="23"/>
        <v>0.51151315789473684</v>
      </c>
      <c r="O240" s="21">
        <f t="shared" si="19"/>
        <v>0</v>
      </c>
      <c r="P240" s="24">
        <v>67.099999999999994</v>
      </c>
      <c r="Q240" s="18">
        <f t="shared" si="22"/>
        <v>0</v>
      </c>
      <c r="R240" s="2">
        <v>1</v>
      </c>
      <c r="S240" s="2">
        <v>90</v>
      </c>
      <c r="T240" s="2" t="s">
        <v>4646</v>
      </c>
      <c r="U240" s="28" t="str">
        <f>IF(G240=0,"",_xlfn.MINIFS('PO Details'!$I:$I,'PO Details'!$D:$D,Planning!$B240,'PO Details'!$L:$L,Planning!$E240))</f>
        <v/>
      </c>
      <c r="V240" s="29" t="s">
        <v>4639</v>
      </c>
      <c r="W240" t="str">
        <f t="shared" si="20"/>
        <v/>
      </c>
      <c r="X240" s="2">
        <v>120</v>
      </c>
    </row>
    <row r="241" spans="1:24" x14ac:dyDescent="0.25">
      <c r="A241" s="11" t="s">
        <v>4619</v>
      </c>
      <c r="B241" s="22" t="s">
        <v>816</v>
      </c>
      <c r="C241" s="22" t="s">
        <v>818</v>
      </c>
      <c r="D241" s="22" t="s">
        <v>817</v>
      </c>
      <c r="E241" s="31" t="s">
        <v>15</v>
      </c>
      <c r="F241" s="12">
        <f>SUMIFS('Inventory Details'!$H:$H,'Inventory Details'!$B:$B,$B241,'Inventory Details'!$E:$E,$E241)</f>
        <v>0</v>
      </c>
      <c r="G241" s="12">
        <f>SUMIFS('PO Details'!$H:$H,'PO Details'!$D:$D,Planning!$B241,'PO Details'!$L:$L,$E241)</f>
        <v>50</v>
      </c>
      <c r="H241" s="12">
        <f>SUMIFS('SO Details'!$G:$G,'SO Details'!$D:$D,Planning!$B241,'SO Details'!$K:$K,$E241)</f>
        <v>0</v>
      </c>
      <c r="I241" s="20">
        <f>IF(COUNTIFS($C:$C,B241)&gt;1,SUMIFS('Sales Hx'!$Q:$Q,'Sales Hx'!$B:$B,_xlfn.XLOOKUP(B241,C:C,B:B),'Sales Hx'!$D:$D,Planning!$E241),SUMIFS('Sales Hx'!$Q:$Q,'Sales Hx'!$B:$B,Planning!$B241,'Sales Hx'!$D:$D,Planning!$E241))</f>
        <v>35</v>
      </c>
      <c r="J241" s="16">
        <f>IF(COUNTIFS($C:$C,B241)&gt;1,SUMIFS('Sales Hx'!$S:$S,'Sales Hx'!$B:$B,_xlfn.XLOOKUP(B241,C:C,B:B),'Sales Hx'!$D:$D,E241),SUMIFS('Sales Hx'!$S:$S,'Sales Hx'!$B:$B,$B241,'Sales Hx'!$D:$D,$E241))</f>
        <v>6.0032894736842106</v>
      </c>
      <c r="K241" s="16">
        <f t="shared" si="21"/>
        <v>1.4285714285714286</v>
      </c>
      <c r="L241" s="12">
        <f>IF(M241&lt;&gt;"",M241,IF(COUNTIFS($C:$C,B241)&gt;1,SUMIFS('Sales Hx'!V:V,'Sales Hx'!$B:$B,_xlfn.XLOOKUP(B241,C:C,B:B),'Sales Hx'!$D:$D,$E241),SUMIFS('Sales Hx'!V:V,'Sales Hx'!$B:$B,$B241,'Sales Hx'!$D:$D,$E241)))</f>
        <v>0</v>
      </c>
      <c r="M241" s="12">
        <v>0</v>
      </c>
      <c r="N241" s="15">
        <f t="shared" si="23"/>
        <v>6.0032894736842106</v>
      </c>
      <c r="O241" s="21">
        <f t="shared" si="19"/>
        <v>0</v>
      </c>
      <c r="P241" s="24">
        <v>67.099999999999994</v>
      </c>
      <c r="Q241" s="18">
        <f t="shared" si="22"/>
        <v>0</v>
      </c>
      <c r="R241" s="2">
        <v>1</v>
      </c>
      <c r="S241" s="2">
        <v>90</v>
      </c>
      <c r="T241" s="2" t="s">
        <v>4646</v>
      </c>
      <c r="U241" s="28">
        <f>IF(G241=0,"",_xlfn.MINIFS('PO Details'!$I:$I,'PO Details'!$D:$D,Planning!$B241,'PO Details'!$L:$L,Planning!$E241))</f>
        <v>45525</v>
      </c>
      <c r="V241" s="29" t="s">
        <v>4639</v>
      </c>
      <c r="W241" t="str">
        <f t="shared" si="20"/>
        <v/>
      </c>
      <c r="X241" s="2">
        <v>120</v>
      </c>
    </row>
    <row r="242" spans="1:24" x14ac:dyDescent="0.25">
      <c r="A242" s="11" t="s">
        <v>4619</v>
      </c>
      <c r="B242" s="22" t="s">
        <v>816</v>
      </c>
      <c r="C242" s="22" t="s">
        <v>818</v>
      </c>
      <c r="D242" s="22" t="s">
        <v>817</v>
      </c>
      <c r="E242" s="31" t="s">
        <v>2214</v>
      </c>
      <c r="F242" s="12">
        <f>SUMIFS('Inventory Details'!$H:$H,'Inventory Details'!$B:$B,$B242,'Inventory Details'!$E:$E,$E242)</f>
        <v>0</v>
      </c>
      <c r="G242" s="12">
        <f>SUMIFS('PO Details'!$H:$H,'PO Details'!$D:$D,Planning!$B242,'PO Details'!$L:$L,$E242)</f>
        <v>0</v>
      </c>
      <c r="H242" s="12">
        <f>SUMIFS('SO Details'!$G:$G,'SO Details'!$D:$D,Planning!$B242,'SO Details'!$K:$K,$E242)</f>
        <v>0</v>
      </c>
      <c r="I242" s="20">
        <f>IF(COUNTIFS($C:$C,B242)&gt;1,SUMIFS('Sales Hx'!$Q:$Q,'Sales Hx'!$B:$B,_xlfn.XLOOKUP(B242,C:C,B:B),'Sales Hx'!$D:$D,Planning!$E242),SUMIFS('Sales Hx'!$Q:$Q,'Sales Hx'!$B:$B,Planning!$B242,'Sales Hx'!$D:$D,Planning!$E242))</f>
        <v>0</v>
      </c>
      <c r="J242" s="16">
        <f>IF(COUNTIFS($C:$C,B242)&gt;1,SUMIFS('Sales Hx'!$S:$S,'Sales Hx'!$B:$B,_xlfn.XLOOKUP(B242,C:C,B:B),'Sales Hx'!$D:$D,E242),SUMIFS('Sales Hx'!$S:$S,'Sales Hx'!$B:$B,$B242,'Sales Hx'!$D:$D,$E242))</f>
        <v>9.8684210526315791E-2</v>
      </c>
      <c r="K242" s="16">
        <f t="shared" si="21"/>
        <v>0</v>
      </c>
      <c r="L242" s="12">
        <f>IF(M242&lt;&gt;"",M242,IF(COUNTIFS($C:$C,B242)&gt;1,SUMIFS('Sales Hx'!V:V,'Sales Hx'!$B:$B,_xlfn.XLOOKUP(B242,C:C,B:B),'Sales Hx'!$D:$D,$E242),SUMIFS('Sales Hx'!V:V,'Sales Hx'!$B:$B,$B242,'Sales Hx'!$D:$D,$E242)))</f>
        <v>0</v>
      </c>
      <c r="M242" s="12">
        <v>0</v>
      </c>
      <c r="N242" s="15">
        <f t="shared" si="23"/>
        <v>9.8684210526315791E-2</v>
      </c>
      <c r="O242" s="21">
        <f t="shared" si="19"/>
        <v>0</v>
      </c>
      <c r="P242" s="24">
        <v>67.099999999999994</v>
      </c>
      <c r="Q242" s="18">
        <f t="shared" si="22"/>
        <v>0</v>
      </c>
      <c r="R242" s="2">
        <v>1</v>
      </c>
      <c r="S242" s="2">
        <v>90</v>
      </c>
      <c r="T242" s="2" t="s">
        <v>4646</v>
      </c>
      <c r="U242" s="28" t="str">
        <f>IF(G242=0,"",_xlfn.MINIFS('PO Details'!$I:$I,'PO Details'!$D:$D,Planning!$B242,'PO Details'!$L:$L,Planning!$E242))</f>
        <v/>
      </c>
      <c r="V242" s="29" t="s">
        <v>4639</v>
      </c>
      <c r="W242" t="str">
        <f t="shared" si="20"/>
        <v/>
      </c>
      <c r="X242" s="2">
        <v>120</v>
      </c>
    </row>
    <row r="243" spans="1:24" x14ac:dyDescent="0.25">
      <c r="A243" s="11" t="s">
        <v>4619</v>
      </c>
      <c r="B243" s="22" t="s">
        <v>816</v>
      </c>
      <c r="C243" s="22" t="s">
        <v>818</v>
      </c>
      <c r="D243" s="22" t="s">
        <v>817</v>
      </c>
      <c r="E243" s="31" t="s">
        <v>109</v>
      </c>
      <c r="F243" s="12">
        <f>SUMIFS('Inventory Details'!$H:$H,'Inventory Details'!$B:$B,$B243,'Inventory Details'!$E:$E,$E243)</f>
        <v>0</v>
      </c>
      <c r="G243" s="12">
        <f>SUMIFS('PO Details'!$H:$H,'PO Details'!$D:$D,Planning!$B243,'PO Details'!$L:$L,$E243)</f>
        <v>0</v>
      </c>
      <c r="H243" s="12">
        <f>SUMIFS('SO Details'!$G:$G,'SO Details'!$D:$D,Planning!$B243,'SO Details'!$K:$K,$E243)</f>
        <v>0</v>
      </c>
      <c r="I243" s="20">
        <f>IF(COUNTIFS($C:$C,B243)&gt;1,SUMIFS('Sales Hx'!$Q:$Q,'Sales Hx'!$B:$B,_xlfn.XLOOKUP(B243,C:C,B:B),'Sales Hx'!$D:$D,Planning!$E243),SUMIFS('Sales Hx'!$Q:$Q,'Sales Hx'!$B:$B,Planning!$B243,'Sales Hx'!$D:$D,Planning!$E243))</f>
        <v>29.4</v>
      </c>
      <c r="J243" s="16">
        <f>IF(COUNTIFS($C:$C,B243)&gt;1,SUMIFS('Sales Hx'!$S:$S,'Sales Hx'!$B:$B,_xlfn.XLOOKUP(B243,C:C,B:B),'Sales Hx'!$D:$D,E243),SUMIFS('Sales Hx'!$S:$S,'Sales Hx'!$B:$B,$B243,'Sales Hx'!$D:$D,$E243))</f>
        <v>0.34928229665071775</v>
      </c>
      <c r="K243" s="16">
        <f t="shared" si="21"/>
        <v>0</v>
      </c>
      <c r="L243" s="12">
        <f>IF(M243&lt;&gt;"",M243,IF(COUNTIFS($C:$C,B243)&gt;1,SUMIFS('Sales Hx'!V:V,'Sales Hx'!$B:$B,_xlfn.XLOOKUP(B243,C:C,B:B),'Sales Hx'!$D:$D,$E243),SUMIFS('Sales Hx'!V:V,'Sales Hx'!$B:$B,$B243,'Sales Hx'!$D:$D,$E243)))</f>
        <v>0</v>
      </c>
      <c r="M243" s="12">
        <v>0</v>
      </c>
      <c r="N243" s="15">
        <f t="shared" si="23"/>
        <v>0.34928229665071775</v>
      </c>
      <c r="O243" s="21">
        <f t="shared" si="19"/>
        <v>0</v>
      </c>
      <c r="P243" s="24">
        <v>67.099999999999994</v>
      </c>
      <c r="Q243" s="18">
        <f t="shared" si="22"/>
        <v>0</v>
      </c>
      <c r="R243" s="2">
        <v>1</v>
      </c>
      <c r="S243" s="2">
        <v>90</v>
      </c>
      <c r="T243" s="2" t="s">
        <v>4646</v>
      </c>
      <c r="U243" s="28" t="str">
        <f>IF(G243=0,"",_xlfn.MINIFS('PO Details'!$I:$I,'PO Details'!$D:$D,Planning!$B243,'PO Details'!$L:$L,Planning!$E243))</f>
        <v/>
      </c>
      <c r="V243" s="29" t="s">
        <v>4639</v>
      </c>
      <c r="W243" t="str">
        <f t="shared" si="20"/>
        <v/>
      </c>
      <c r="X243" s="2">
        <v>120</v>
      </c>
    </row>
    <row r="244" spans="1:24" x14ac:dyDescent="0.25">
      <c r="A244" s="11" t="s">
        <v>4619</v>
      </c>
      <c r="B244" s="22" t="s">
        <v>818</v>
      </c>
      <c r="C244" s="22"/>
      <c r="D244" s="22" t="s">
        <v>819</v>
      </c>
      <c r="E244" s="31" t="s">
        <v>119</v>
      </c>
      <c r="F244" s="12">
        <f>SUMIFS('Inventory Details'!$H:$H,'Inventory Details'!$B:$B,$B244,'Inventory Details'!$E:$E,$E244)</f>
        <v>0</v>
      </c>
      <c r="G244" s="12">
        <f>SUMIFS('PO Details'!$H:$H,'PO Details'!$D:$D,Planning!$B244,'PO Details'!$L:$L,$E244)</f>
        <v>24</v>
      </c>
      <c r="H244" s="12">
        <f>SUMIFS('SO Details'!$G:$G,'SO Details'!$D:$D,Planning!$B244,'SO Details'!$K:$K,$E244)</f>
        <v>0</v>
      </c>
      <c r="I244" s="20">
        <f>IF(COUNTIFS($C:$C,B244)&gt;1,SUMIFS('Sales Hx'!$Q:$Q,'Sales Hx'!$B:$B,_xlfn.XLOOKUP(B244,C:C,B:B),'Sales Hx'!$D:$D,Planning!$E244),SUMIFS('Sales Hx'!$Q:$Q,'Sales Hx'!$B:$B,Planning!$B244,'Sales Hx'!$D:$D,Planning!$E244))</f>
        <v>0</v>
      </c>
      <c r="J244" s="16">
        <f>IF(COUNTIFS($C:$C,B244)&gt;1,SUMIFS('Sales Hx'!$S:$S,'Sales Hx'!$B:$B,_xlfn.XLOOKUP(B244,C:C,B:B),'Sales Hx'!$D:$D,E244),SUMIFS('Sales Hx'!$S:$S,'Sales Hx'!$B:$B,$B244,'Sales Hx'!$D:$D,$E244))</f>
        <v>0</v>
      </c>
      <c r="K244" s="16">
        <f t="shared" si="21"/>
        <v>0</v>
      </c>
      <c r="L244" s="12">
        <f>IF(M244&lt;&gt;"",M244,IF(COUNTIFS($C:$C,B244)&gt;1,SUMIFS('Sales Hx'!V:V,'Sales Hx'!$B:$B,_xlfn.XLOOKUP(B244,C:C,B:B),'Sales Hx'!$D:$D,$E244),SUMIFS('Sales Hx'!V:V,'Sales Hx'!$B:$B,$B244,'Sales Hx'!$D:$D,$E244)))</f>
        <v>0</v>
      </c>
      <c r="M244" s="12">
        <v>0</v>
      </c>
      <c r="N244" s="15">
        <f t="shared" si="23"/>
        <v>0</v>
      </c>
      <c r="O244" s="21">
        <f t="shared" si="19"/>
        <v>0</v>
      </c>
      <c r="P244" s="24">
        <v>67.099999999999994</v>
      </c>
      <c r="Q244" s="18">
        <f t="shared" si="22"/>
        <v>0</v>
      </c>
      <c r="R244" s="2">
        <v>1</v>
      </c>
      <c r="S244" s="2">
        <v>120</v>
      </c>
      <c r="T244" s="2" t="s">
        <v>4647</v>
      </c>
      <c r="U244" s="28">
        <f>IF(G244=0,"",_xlfn.MINIFS('PO Details'!$I:$I,'PO Details'!$D:$D,Planning!$B244,'PO Details'!$L:$L,Planning!$E244))</f>
        <v>45474</v>
      </c>
      <c r="V244" s="29" t="s">
        <v>4639</v>
      </c>
      <c r="W244" t="str">
        <f t="shared" si="20"/>
        <v/>
      </c>
      <c r="X244" s="2">
        <v>120</v>
      </c>
    </row>
    <row r="245" spans="1:24" x14ac:dyDescent="0.25">
      <c r="A245" s="11" t="s">
        <v>4619</v>
      </c>
      <c r="B245" s="22" t="s">
        <v>818</v>
      </c>
      <c r="C245" s="22"/>
      <c r="D245" s="22" t="s">
        <v>819</v>
      </c>
      <c r="E245" s="31" t="s">
        <v>820</v>
      </c>
      <c r="F245" s="12">
        <f>SUMIFS('Inventory Details'!$H:$H,'Inventory Details'!$B:$B,$B245,'Inventory Details'!$E:$E,$E245)</f>
        <v>11</v>
      </c>
      <c r="G245" s="12">
        <f>SUMIFS('PO Details'!$H:$H,'PO Details'!$D:$D,Planning!$B245,'PO Details'!$L:$L,$E245)</f>
        <v>20</v>
      </c>
      <c r="H245" s="12">
        <f>SUMIFS('SO Details'!$G:$G,'SO Details'!$D:$D,Planning!$B245,'SO Details'!$K:$K,$E245)</f>
        <v>0</v>
      </c>
      <c r="I245" s="20">
        <f>IF(COUNTIFS($C:$C,B245)&gt;1,SUMIFS('Sales Hx'!$Q:$Q,'Sales Hx'!$B:$B,_xlfn.XLOOKUP(B245,C:C,B:B),'Sales Hx'!$D:$D,Planning!$E245),SUMIFS('Sales Hx'!$Q:$Q,'Sales Hx'!$B:$B,Planning!$B245,'Sales Hx'!$D:$D,Planning!$E245))</f>
        <v>0</v>
      </c>
      <c r="J245" s="16">
        <f>IF(COUNTIFS($C:$C,B245)&gt;1,SUMIFS('Sales Hx'!$S:$S,'Sales Hx'!$B:$B,_xlfn.XLOOKUP(B245,C:C,B:B),'Sales Hx'!$D:$D,E245),SUMIFS('Sales Hx'!$S:$S,'Sales Hx'!$B:$B,$B245,'Sales Hx'!$D:$D,$E245))</f>
        <v>0</v>
      </c>
      <c r="K245" s="16">
        <f t="shared" si="21"/>
        <v>0</v>
      </c>
      <c r="L245" s="12">
        <f>IF(M245&lt;&gt;"",M245,IF(COUNTIFS($C:$C,B245)&gt;1,SUMIFS('Sales Hx'!V:V,'Sales Hx'!$B:$B,_xlfn.XLOOKUP(B245,C:C,B:B),'Sales Hx'!$D:$D,$E245),SUMIFS('Sales Hx'!V:V,'Sales Hx'!$B:$B,$B245,'Sales Hx'!$D:$D,$E245)))</f>
        <v>0</v>
      </c>
      <c r="M245" s="12">
        <v>0</v>
      </c>
      <c r="N245" s="15">
        <f t="shared" si="23"/>
        <v>0</v>
      </c>
      <c r="O245" s="21">
        <f t="shared" si="19"/>
        <v>0</v>
      </c>
      <c r="P245" s="24">
        <v>67.099999999999994</v>
      </c>
      <c r="Q245" s="18">
        <f t="shared" si="22"/>
        <v>0</v>
      </c>
      <c r="R245" s="2">
        <v>1</v>
      </c>
      <c r="S245" s="2">
        <v>120</v>
      </c>
      <c r="T245" s="2" t="s">
        <v>4647</v>
      </c>
      <c r="U245" s="28">
        <f>IF(G245=0,"",_xlfn.MINIFS('PO Details'!$I:$I,'PO Details'!$D:$D,Planning!$B245,'PO Details'!$L:$L,Planning!$E245))</f>
        <v>45474</v>
      </c>
      <c r="V245" s="29" t="s">
        <v>4639</v>
      </c>
      <c r="W245" t="str">
        <f t="shared" si="20"/>
        <v/>
      </c>
      <c r="X245" s="2">
        <v>120</v>
      </c>
    </row>
    <row r="246" spans="1:24" x14ac:dyDescent="0.25">
      <c r="A246" s="11" t="s">
        <v>4619</v>
      </c>
      <c r="B246" s="22" t="s">
        <v>818</v>
      </c>
      <c r="C246" s="22"/>
      <c r="D246" s="22" t="s">
        <v>819</v>
      </c>
      <c r="E246" s="31" t="s">
        <v>113</v>
      </c>
      <c r="F246" s="12">
        <f>SUMIFS('Inventory Details'!$H:$H,'Inventory Details'!$B:$B,$B246,'Inventory Details'!$E:$E,$E246)</f>
        <v>50</v>
      </c>
      <c r="G246" s="12">
        <f>SUMIFS('PO Details'!$H:$H,'PO Details'!$D:$D,Planning!$B246,'PO Details'!$L:$L,$E246)</f>
        <v>70</v>
      </c>
      <c r="H246" s="12">
        <f>SUMIFS('SO Details'!$G:$G,'SO Details'!$D:$D,Planning!$B246,'SO Details'!$K:$K,$E246)</f>
        <v>0</v>
      </c>
      <c r="I246" s="20">
        <f>IF(COUNTIFS($C:$C,B246)&gt;1,SUMIFS('Sales Hx'!$Q:$Q,'Sales Hx'!$B:$B,_xlfn.XLOOKUP(B246,C:C,B:B),'Sales Hx'!$D:$D,Planning!$E246),SUMIFS('Sales Hx'!$Q:$Q,'Sales Hx'!$B:$B,Planning!$B246,'Sales Hx'!$D:$D,Planning!$E246))</f>
        <v>46.199999999999996</v>
      </c>
      <c r="J246" s="16">
        <f>IF(COUNTIFS($C:$C,B246)&gt;1,SUMIFS('Sales Hx'!$S:$S,'Sales Hx'!$B:$B,_xlfn.XLOOKUP(B246,C:C,B:B),'Sales Hx'!$D:$D,E246),SUMIFS('Sales Hx'!$S:$S,'Sales Hx'!$B:$B,$B246,'Sales Hx'!$D:$D,$E246))</f>
        <v>0.85608552631578949</v>
      </c>
      <c r="K246" s="16">
        <f t="shared" si="21"/>
        <v>2.5974025974025978</v>
      </c>
      <c r="L246" s="12">
        <f>IF(M246&lt;&gt;"",M246,IF(COUNTIFS($C:$C,B246)&gt;1,SUMIFS('Sales Hx'!V:V,'Sales Hx'!$B:$B,_xlfn.XLOOKUP(B246,C:C,B:B),'Sales Hx'!$D:$D,$E246),SUMIFS('Sales Hx'!V:V,'Sales Hx'!$B:$B,$B246,'Sales Hx'!$D:$D,$E246)))</f>
        <v>0</v>
      </c>
      <c r="M246" s="12">
        <v>0</v>
      </c>
      <c r="N246" s="15">
        <f t="shared" si="23"/>
        <v>0.85608552631578949</v>
      </c>
      <c r="O246" s="21">
        <f t="shared" si="19"/>
        <v>0</v>
      </c>
      <c r="P246" s="24">
        <v>67.099999999999994</v>
      </c>
      <c r="Q246" s="18">
        <f t="shared" si="22"/>
        <v>0</v>
      </c>
      <c r="R246" s="2">
        <v>1</v>
      </c>
      <c r="S246" s="2">
        <v>120</v>
      </c>
      <c r="T246" s="2" t="s">
        <v>4647</v>
      </c>
      <c r="U246" s="28">
        <f>IF(G246=0,"",_xlfn.MINIFS('PO Details'!$I:$I,'PO Details'!$D:$D,Planning!$B246,'PO Details'!$L:$L,Planning!$E246))</f>
        <v>45474</v>
      </c>
      <c r="V246" s="29" t="s">
        <v>4639</v>
      </c>
      <c r="W246" t="str">
        <f t="shared" si="20"/>
        <v>Max</v>
      </c>
      <c r="X246" s="2">
        <v>120</v>
      </c>
    </row>
    <row r="247" spans="1:24" x14ac:dyDescent="0.25">
      <c r="A247" s="11" t="s">
        <v>4619</v>
      </c>
      <c r="B247" s="22" t="s">
        <v>818</v>
      </c>
      <c r="C247" s="22"/>
      <c r="D247" s="22" t="s">
        <v>819</v>
      </c>
      <c r="E247" s="31" t="s">
        <v>109</v>
      </c>
      <c r="F247" s="12">
        <f>SUMIFS('Inventory Details'!$H:$H,'Inventory Details'!$B:$B,$B247,'Inventory Details'!$E:$E,$E247)</f>
        <v>6</v>
      </c>
      <c r="G247" s="12">
        <f>SUMIFS('PO Details'!$H:$H,'PO Details'!$D:$D,Planning!$B247,'PO Details'!$L:$L,$E247)</f>
        <v>60</v>
      </c>
      <c r="H247" s="12">
        <f>SUMIFS('SO Details'!$G:$G,'SO Details'!$D:$D,Planning!$B247,'SO Details'!$K:$K,$E247)</f>
        <v>1</v>
      </c>
      <c r="I247" s="20">
        <f>IF(COUNTIFS($C:$C,B247)&gt;1,SUMIFS('Sales Hx'!$Q:$Q,'Sales Hx'!$B:$B,_xlfn.XLOOKUP(B247,C:C,B:B),'Sales Hx'!$D:$D,Planning!$E247),SUMIFS('Sales Hx'!$Q:$Q,'Sales Hx'!$B:$B,Planning!$B247,'Sales Hx'!$D:$D,Planning!$E247))</f>
        <v>29.4</v>
      </c>
      <c r="J247" s="16">
        <f>IF(COUNTIFS($C:$C,B247)&gt;1,SUMIFS('Sales Hx'!$S:$S,'Sales Hx'!$B:$B,_xlfn.XLOOKUP(B247,C:C,B:B),'Sales Hx'!$D:$D,E247),SUMIFS('Sales Hx'!$S:$S,'Sales Hx'!$B:$B,$B247,'Sales Hx'!$D:$D,$E247))</f>
        <v>0.34928229665071775</v>
      </c>
      <c r="K247" s="16">
        <f t="shared" si="21"/>
        <v>2.2448979591836737</v>
      </c>
      <c r="L247" s="12">
        <f>IF(M247&lt;&gt;"",M247,IF(COUNTIFS($C:$C,B247)&gt;1,SUMIFS('Sales Hx'!V:V,'Sales Hx'!$B:$B,_xlfn.XLOOKUP(B247,C:C,B:B),'Sales Hx'!$D:$D,$E247),SUMIFS('Sales Hx'!V:V,'Sales Hx'!$B:$B,$B247,'Sales Hx'!$D:$D,$E247)))</f>
        <v>0</v>
      </c>
      <c r="M247" s="12">
        <v>0</v>
      </c>
      <c r="N247" s="15">
        <f t="shared" si="23"/>
        <v>0.34928229665071775</v>
      </c>
      <c r="O247" s="21">
        <f t="shared" si="19"/>
        <v>0</v>
      </c>
      <c r="P247" s="24">
        <v>67.099999999999994</v>
      </c>
      <c r="Q247" s="18">
        <f t="shared" si="22"/>
        <v>0</v>
      </c>
      <c r="R247" s="2">
        <v>1</v>
      </c>
      <c r="S247" s="2">
        <v>120</v>
      </c>
      <c r="T247" s="2" t="s">
        <v>4647</v>
      </c>
      <c r="U247" s="28">
        <f>IF(G247=0,"",_xlfn.MINIFS('PO Details'!$I:$I,'PO Details'!$D:$D,Planning!$B247,'PO Details'!$L:$L,Planning!$E247))</f>
        <v>45458</v>
      </c>
      <c r="V247" s="29" t="s">
        <v>4639</v>
      </c>
      <c r="W247" t="str">
        <f t="shared" si="20"/>
        <v/>
      </c>
      <c r="X247" s="2">
        <v>120</v>
      </c>
    </row>
    <row r="248" spans="1:24" x14ac:dyDescent="0.25">
      <c r="A248" s="11" t="s">
        <v>4619</v>
      </c>
      <c r="B248" s="22" t="s">
        <v>818</v>
      </c>
      <c r="C248" s="22"/>
      <c r="D248" s="22" t="s">
        <v>819</v>
      </c>
      <c r="E248" s="31" t="s">
        <v>4746</v>
      </c>
      <c r="F248" s="12">
        <f>SUMIFS('Inventory Details'!$H:$H,'Inventory Details'!$B:$B,$B248,'Inventory Details'!$E:$E,$E248)</f>
        <v>111</v>
      </c>
      <c r="G248" s="12">
        <f>SUMIFS('PO Details'!$H:$H,'PO Details'!$D:$D,Planning!$B248,'PO Details'!$L:$L,$E248)</f>
        <v>185</v>
      </c>
      <c r="H248" s="12">
        <f>SUMIFS('SO Details'!$G:$G,'SO Details'!$D:$D,Planning!$B248,'SO Details'!$K:$K,$E248)</f>
        <v>1</v>
      </c>
      <c r="I248" s="20">
        <f>IF(COUNTIFS($C:$C,B248)&gt;1,SUMIFS('Sales Hx'!$Q:$Q,'Sales Hx'!$B:$B,_xlfn.XLOOKUP(B248,C:C,B:B),'Sales Hx'!$D:$D,Planning!$E248),SUMIFS('Sales Hx'!$Q:$Q,'Sales Hx'!$B:$B,Planning!$B248,'Sales Hx'!$D:$D,Planning!$E248))</f>
        <v>1.4</v>
      </c>
      <c r="J248" s="16">
        <f>IF(COUNTIFS($C:$C,B248)&gt;1,SUMIFS('Sales Hx'!$S:$S,'Sales Hx'!$B:$B,_xlfn.XLOOKUP(B248,C:C,B:B),'Sales Hx'!$D:$D,E248),SUMIFS('Sales Hx'!$S:$S,'Sales Hx'!$B:$B,$B248,'Sales Hx'!$D:$D,$E248))</f>
        <v>0.51151315789473684</v>
      </c>
      <c r="K248" s="16">
        <f>IFERROR((F248+G248)/I248,0)</f>
        <v>211.42857142857144</v>
      </c>
      <c r="L248" s="12">
        <f>IF(M248&lt;&gt;"",M248,IF(COUNTIFS($C:$C,B248)&gt;1,SUMIFS('Sales Hx'!V:V,'Sales Hx'!$B:$B,_xlfn.XLOOKUP(B248,C:C,B:B),'Sales Hx'!$D:$D,$E248),SUMIFS('Sales Hx'!V:V,'Sales Hx'!$B:$B,$B248,'Sales Hx'!$D:$D,$E248)))</f>
        <v>0</v>
      </c>
      <c r="M248" s="12">
        <v>0</v>
      </c>
      <c r="N248" s="15">
        <f t="shared" si="23"/>
        <v>0.51151315789473684</v>
      </c>
      <c r="O248" s="21">
        <f t="shared" si="19"/>
        <v>0</v>
      </c>
      <c r="P248" s="24">
        <v>67.099999999999994</v>
      </c>
      <c r="Q248" s="18">
        <f t="shared" si="22"/>
        <v>0</v>
      </c>
      <c r="R248" s="2">
        <v>1</v>
      </c>
      <c r="S248" s="2">
        <v>120</v>
      </c>
      <c r="T248" s="2" t="s">
        <v>4647</v>
      </c>
      <c r="U248" s="28">
        <f>IF(G248=0,"",_xlfn.MINIFS('PO Details'!$I:$I,'PO Details'!$D:$D,Planning!$B248,'PO Details'!$L:$L,Planning!$E248))</f>
        <v>45458</v>
      </c>
      <c r="V248" s="29" t="s">
        <v>4639</v>
      </c>
      <c r="W248" t="str">
        <f t="shared" si="20"/>
        <v/>
      </c>
      <c r="X248" s="2">
        <v>120</v>
      </c>
    </row>
    <row r="249" spans="1:24" x14ac:dyDescent="0.25">
      <c r="A249" s="11" t="s">
        <v>4619</v>
      </c>
      <c r="B249" s="22" t="s">
        <v>818</v>
      </c>
      <c r="C249" s="22"/>
      <c r="D249" s="22" t="s">
        <v>819</v>
      </c>
      <c r="E249" s="31" t="s">
        <v>106</v>
      </c>
      <c r="F249" s="12">
        <f>SUMIFS('Inventory Details'!$H:$H,'Inventory Details'!$B:$B,$B249,'Inventory Details'!$E:$E,$E249)</f>
        <v>78</v>
      </c>
      <c r="G249" s="12">
        <f>SUMIFS('PO Details'!$H:$H,'PO Details'!$D:$D,Planning!$B249,'PO Details'!$L:$L,$E249)</f>
        <v>0</v>
      </c>
      <c r="H249" s="12">
        <f>SUMIFS('SO Details'!$G:$G,'SO Details'!$D:$D,Planning!$B249,'SO Details'!$K:$K,$E249)</f>
        <v>5</v>
      </c>
      <c r="I249" s="20">
        <f>IF(COUNTIFS($C:$C,B249)&gt;1,SUMIFS('Sales Hx'!$Q:$Q,'Sales Hx'!$B:$B,_xlfn.XLOOKUP(B249,C:C,B:B),'Sales Hx'!$D:$D,Planning!$E249),SUMIFS('Sales Hx'!$Q:$Q,'Sales Hx'!$B:$B,Planning!$B249,'Sales Hx'!$D:$D,Planning!$E249))</f>
        <v>32.199999999999996</v>
      </c>
      <c r="J249" s="16">
        <f>IF(COUNTIFS($C:$C,B249)&gt;1,SUMIFS('Sales Hx'!$S:$S,'Sales Hx'!$B:$B,_xlfn.XLOOKUP(B249,C:C,B:B),'Sales Hx'!$D:$D,E249),SUMIFS('Sales Hx'!$S:$S,'Sales Hx'!$B:$B,$B249,'Sales Hx'!$D:$D,$E249))</f>
        <v>0.45906432748538012</v>
      </c>
      <c r="K249" s="16">
        <f t="shared" si="21"/>
        <v>2.4223602484472053</v>
      </c>
      <c r="L249" s="12">
        <f>IF(M249&lt;&gt;"",M249,IF(COUNTIFS($C:$C,B249)&gt;1,SUMIFS('Sales Hx'!V:V,'Sales Hx'!$B:$B,_xlfn.XLOOKUP(B249,C:C,B:B),'Sales Hx'!$D:$D,$E249),SUMIFS('Sales Hx'!V:V,'Sales Hx'!$B:$B,$B249,'Sales Hx'!$D:$D,$E249)))</f>
        <v>0</v>
      </c>
      <c r="M249" s="12">
        <v>0</v>
      </c>
      <c r="N249" s="15">
        <f t="shared" si="23"/>
        <v>0.45906432748538012</v>
      </c>
      <c r="O249" s="21">
        <f t="shared" si="19"/>
        <v>0</v>
      </c>
      <c r="P249" s="24">
        <v>67.099999999999994</v>
      </c>
      <c r="Q249" s="18">
        <f t="shared" si="22"/>
        <v>0</v>
      </c>
      <c r="R249" s="2">
        <v>1</v>
      </c>
      <c r="S249" s="2">
        <v>120</v>
      </c>
      <c r="T249" s="2" t="s">
        <v>4647</v>
      </c>
      <c r="U249" s="28" t="str">
        <f>IF(G249=0,"",_xlfn.MINIFS('PO Details'!$I:$I,'PO Details'!$D:$D,Planning!$B249,'PO Details'!$L:$L,Planning!$E249))</f>
        <v/>
      </c>
      <c r="V249" s="29" t="s">
        <v>4639</v>
      </c>
      <c r="W249" t="str">
        <f t="shared" si="20"/>
        <v/>
      </c>
      <c r="X249" s="2">
        <v>120</v>
      </c>
    </row>
    <row r="250" spans="1:24" x14ac:dyDescent="0.25">
      <c r="A250" s="11" t="s">
        <v>4619</v>
      </c>
      <c r="B250" s="22" t="s">
        <v>818</v>
      </c>
      <c r="C250" s="22"/>
      <c r="D250" s="22" t="s">
        <v>819</v>
      </c>
      <c r="E250" s="31" t="s">
        <v>15</v>
      </c>
      <c r="F250" s="12">
        <f>SUMIFS('Inventory Details'!$H:$H,'Inventory Details'!$B:$B,$B250,'Inventory Details'!$E:$E,$E250)</f>
        <v>25</v>
      </c>
      <c r="G250" s="12">
        <f>SUMIFS('PO Details'!$H:$H,'PO Details'!$D:$D,Planning!$B250,'PO Details'!$L:$L,$E250)</f>
        <v>0</v>
      </c>
      <c r="H250" s="12">
        <f>SUMIFS('SO Details'!$G:$G,'SO Details'!$D:$D,Planning!$B250,'SO Details'!$K:$K,$E250)</f>
        <v>0</v>
      </c>
      <c r="I250" s="20">
        <f>IF(COUNTIFS($C:$C,B250)&gt;1,SUMIFS('Sales Hx'!$Q:$Q,'Sales Hx'!$B:$B,_xlfn.XLOOKUP(B250,C:C,B:B),'Sales Hx'!$D:$D,Planning!$E250),SUMIFS('Sales Hx'!$Q:$Q,'Sales Hx'!$B:$B,Planning!$B250,'Sales Hx'!$D:$D,Planning!$E250))</f>
        <v>35</v>
      </c>
      <c r="J250" s="16">
        <f>IF(COUNTIFS($C:$C,B250)&gt;1,SUMIFS('Sales Hx'!$S:$S,'Sales Hx'!$B:$B,_xlfn.XLOOKUP(B250,C:C,B:B),'Sales Hx'!$D:$D,E250),SUMIFS('Sales Hx'!$S:$S,'Sales Hx'!$B:$B,$B250,'Sales Hx'!$D:$D,$E250))</f>
        <v>6.0032894736842106</v>
      </c>
      <c r="K250" s="16">
        <f t="shared" si="21"/>
        <v>0.7142857142857143</v>
      </c>
      <c r="L250" s="12">
        <f>IF(M250&lt;&gt;"",M250,IF(COUNTIFS($C:$C,B250)&gt;1,SUMIFS('Sales Hx'!V:V,'Sales Hx'!$B:$B,_xlfn.XLOOKUP(B250,C:C,B:B),'Sales Hx'!$D:$D,$E250),SUMIFS('Sales Hx'!V:V,'Sales Hx'!$B:$B,$B250,'Sales Hx'!$D:$D,$E250)))</f>
        <v>0</v>
      </c>
      <c r="M250" s="12">
        <v>0</v>
      </c>
      <c r="N250" s="15">
        <f t="shared" si="23"/>
        <v>6.0032894736842106</v>
      </c>
      <c r="O250" s="21">
        <f t="shared" si="19"/>
        <v>0</v>
      </c>
      <c r="P250" s="24">
        <v>67.099999999999994</v>
      </c>
      <c r="Q250" s="18">
        <f t="shared" si="22"/>
        <v>0</v>
      </c>
      <c r="R250" s="2">
        <v>1</v>
      </c>
      <c r="S250" s="2">
        <v>120</v>
      </c>
      <c r="T250" s="2" t="s">
        <v>4647</v>
      </c>
      <c r="U250" s="28" t="str">
        <f>IF(G250=0,"",_xlfn.MINIFS('PO Details'!$I:$I,'PO Details'!$D:$D,Planning!$B250,'PO Details'!$L:$L,Planning!$E250))</f>
        <v/>
      </c>
      <c r="V250" s="29" t="s">
        <v>4639</v>
      </c>
      <c r="W250" t="str">
        <f t="shared" si="20"/>
        <v/>
      </c>
      <c r="X250" s="2">
        <v>120</v>
      </c>
    </row>
    <row r="251" spans="1:24" x14ac:dyDescent="0.25">
      <c r="A251" s="11"/>
      <c r="B251" s="22" t="s">
        <v>2215</v>
      </c>
      <c r="C251" s="22"/>
      <c r="D251" s="22"/>
      <c r="E251" s="31" t="s">
        <v>109</v>
      </c>
      <c r="F251" s="12">
        <f>SUMIFS('Inventory Details'!$H:$H,'Inventory Details'!$B:$B,$B251,'Inventory Details'!$E:$E,$E251)</f>
        <v>0</v>
      </c>
      <c r="G251" s="12">
        <f>SUMIFS('PO Details'!$H:$H,'PO Details'!$D:$D,Planning!$B251,'PO Details'!$L:$L,$E251)</f>
        <v>0</v>
      </c>
      <c r="H251" s="12">
        <f>SUMIFS('SO Details'!$G:$G,'SO Details'!$D:$D,Planning!$B251,'SO Details'!$K:$K,$E251)</f>
        <v>0</v>
      </c>
      <c r="I251" s="20">
        <f>IF(COUNTIFS($C:$C,B251)&gt;1,SUMIFS('Sales Hx'!$Q:$Q,'Sales Hx'!$B:$B,_xlfn.XLOOKUP(B251,C:C,B:B),'Sales Hx'!$D:$D,Planning!$E251),SUMIFS('Sales Hx'!$Q:$Q,'Sales Hx'!$B:$B,Planning!$B251,'Sales Hx'!$D:$D,Planning!$E251))</f>
        <v>0</v>
      </c>
      <c r="J251" s="16">
        <f>IF(COUNTIFS($C:$C,B251)&gt;1,SUMIFS('Sales Hx'!$S:$S,'Sales Hx'!$B:$B,_xlfn.XLOOKUP(B251,C:C,B:B),'Sales Hx'!$D:$D,E251),SUMIFS('Sales Hx'!$S:$S,'Sales Hx'!$B:$B,$B251,'Sales Hx'!$D:$D,$E251))</f>
        <v>4.6052631578947366E-2</v>
      </c>
      <c r="K251" s="16">
        <f t="shared" si="21"/>
        <v>0</v>
      </c>
      <c r="L251" s="12">
        <f>IF(M251&lt;&gt;"",M251,IF(COUNTIFS($C:$C,B251)&gt;1,SUMIFS('Sales Hx'!V:V,'Sales Hx'!$B:$B,_xlfn.XLOOKUP(B251,C:C,B:B),'Sales Hx'!$D:$D,$E251),SUMIFS('Sales Hx'!V:V,'Sales Hx'!$B:$B,$B251,'Sales Hx'!$D:$D,$E251)))</f>
        <v>0</v>
      </c>
      <c r="M251" s="12">
        <v>0</v>
      </c>
      <c r="N251" s="15">
        <f t="shared" si="23"/>
        <v>4.6052631578947366E-2</v>
      </c>
      <c r="O251" s="21">
        <f t="shared" si="19"/>
        <v>6</v>
      </c>
      <c r="P251" s="24">
        <v>0</v>
      </c>
      <c r="Q251" s="18">
        <f t="shared" si="22"/>
        <v>0</v>
      </c>
      <c r="R251" s="2">
        <v>1</v>
      </c>
      <c r="S251" s="2">
        <v>120</v>
      </c>
      <c r="T251" s="2" t="s">
        <v>4647</v>
      </c>
      <c r="U251" s="28" t="str">
        <f>IF(G251=0,"",_xlfn.MINIFS('PO Details'!$I:$I,'PO Details'!$D:$D,Planning!$B251,'PO Details'!$L:$L,Planning!$E251))</f>
        <v/>
      </c>
      <c r="V251" s="29" t="s">
        <v>4640</v>
      </c>
      <c r="W251" t="str">
        <f t="shared" si="20"/>
        <v>Max</v>
      </c>
      <c r="X251" s="2">
        <v>120</v>
      </c>
    </row>
    <row r="252" spans="1:24" x14ac:dyDescent="0.25">
      <c r="A252" s="11"/>
      <c r="B252" s="22" t="s">
        <v>5112</v>
      </c>
      <c r="C252" s="22"/>
      <c r="D252" s="22" t="s">
        <v>5113</v>
      </c>
      <c r="E252" s="31" t="s">
        <v>106</v>
      </c>
      <c r="F252" s="12">
        <f>SUMIFS('Inventory Details'!$H:$H,'Inventory Details'!$B:$B,$B252,'Inventory Details'!$E:$E,$E252)</f>
        <v>0</v>
      </c>
      <c r="G252" s="12">
        <f>SUMIFS('PO Details'!$H:$H,'PO Details'!$D:$D,Planning!$B252,'PO Details'!$L:$L,$E252)</f>
        <v>26</v>
      </c>
      <c r="H252" s="12">
        <f>SUMIFS('SO Details'!$G:$G,'SO Details'!$D:$D,Planning!$B252,'SO Details'!$K:$K,$E252)</f>
        <v>0</v>
      </c>
      <c r="I252" s="20">
        <f>IF(COUNTIFS($C:$C,B252)&gt;1,SUMIFS('Sales Hx'!$Q:$Q,'Sales Hx'!$B:$B,_xlfn.XLOOKUP(B252,C:C,B:B),'Sales Hx'!$D:$D,Planning!$E252),SUMIFS('Sales Hx'!$Q:$Q,'Sales Hx'!$B:$B,Planning!$B252,'Sales Hx'!$D:$D,Planning!$E252))</f>
        <v>0</v>
      </c>
      <c r="J252" s="16">
        <f>IF(COUNTIFS($C:$C,B252)&gt;1,SUMIFS('Sales Hx'!$S:$S,'Sales Hx'!$B:$B,_xlfn.XLOOKUP(B252,C:C,B:B),'Sales Hx'!$D:$D,E252),SUMIFS('Sales Hx'!$S:$S,'Sales Hx'!$B:$B,$B252,'Sales Hx'!$D:$D,$E252))</f>
        <v>0</v>
      </c>
      <c r="K252" s="16">
        <f t="shared" si="21"/>
        <v>0</v>
      </c>
      <c r="L252" s="12">
        <f>IF(M252&lt;&gt;"",M252,IF(COUNTIFS($C:$C,B252)&gt;1,SUMIFS('Sales Hx'!V:V,'Sales Hx'!$B:$B,_xlfn.XLOOKUP(B252,C:C,B:B),'Sales Hx'!$D:$D,$E252),SUMIFS('Sales Hx'!V:V,'Sales Hx'!$B:$B,$B252,'Sales Hx'!$D:$D,$E252)))</f>
        <v>0</v>
      </c>
      <c r="M252" s="12">
        <v>0</v>
      </c>
      <c r="N252" s="15">
        <f t="shared" si="23"/>
        <v>0</v>
      </c>
      <c r="O252" s="21">
        <f t="shared" si="19"/>
        <v>0</v>
      </c>
      <c r="P252" s="24">
        <v>163.63579999999999</v>
      </c>
      <c r="Q252" s="18">
        <f t="shared" si="22"/>
        <v>0</v>
      </c>
      <c r="R252" s="2">
        <v>1</v>
      </c>
      <c r="S252" s="2">
        <v>90</v>
      </c>
      <c r="T252" s="2" t="s">
        <v>4647</v>
      </c>
      <c r="U252" s="28">
        <f>IF(G252=0,"",_xlfn.MINIFS('PO Details'!$I:$I,'PO Details'!$D:$D,Planning!$B252,'PO Details'!$L:$L,Planning!$E252))</f>
        <v>45490</v>
      </c>
      <c r="V252" s="29" t="s">
        <v>4640</v>
      </c>
      <c r="W252" t="str">
        <f t="shared" si="20"/>
        <v>Max</v>
      </c>
      <c r="X252" s="2">
        <v>120</v>
      </c>
    </row>
    <row r="253" spans="1:24" x14ac:dyDescent="0.25">
      <c r="A253" s="11"/>
      <c r="B253" s="22" t="s">
        <v>5112</v>
      </c>
      <c r="C253" s="22"/>
      <c r="D253" s="22" t="s">
        <v>5113</v>
      </c>
      <c r="E253" s="31" t="s">
        <v>109</v>
      </c>
      <c r="F253" s="12">
        <f>SUMIFS('Inventory Details'!$H:$H,'Inventory Details'!$B:$B,$B253,'Inventory Details'!$E:$E,$E253)</f>
        <v>0</v>
      </c>
      <c r="G253" s="12">
        <f>SUMIFS('PO Details'!$H:$H,'PO Details'!$D:$D,Planning!$B253,'PO Details'!$L:$L,$E253)</f>
        <v>17</v>
      </c>
      <c r="H253" s="12">
        <f>SUMIFS('SO Details'!$G:$G,'SO Details'!$D:$D,Planning!$B253,'SO Details'!$K:$K,$E253)</f>
        <v>0</v>
      </c>
      <c r="I253" s="20">
        <f>IF(COUNTIFS($C:$C,B253)&gt;1,SUMIFS('Sales Hx'!$Q:$Q,'Sales Hx'!$B:$B,_xlfn.XLOOKUP(B253,C:C,B:B),'Sales Hx'!$D:$D,Planning!$E253),SUMIFS('Sales Hx'!$Q:$Q,'Sales Hx'!$B:$B,Planning!$B253,'Sales Hx'!$D:$D,Planning!$E253))</f>
        <v>0</v>
      </c>
      <c r="J253" s="16">
        <f>IF(COUNTIFS($C:$C,B253)&gt;1,SUMIFS('Sales Hx'!$S:$S,'Sales Hx'!$B:$B,_xlfn.XLOOKUP(B253,C:C,B:B),'Sales Hx'!$D:$D,E253),SUMIFS('Sales Hx'!$S:$S,'Sales Hx'!$B:$B,$B253,'Sales Hx'!$D:$D,$E253))</f>
        <v>0</v>
      </c>
      <c r="K253" s="16">
        <f t="shared" si="21"/>
        <v>0</v>
      </c>
      <c r="L253" s="12">
        <f>IF(M253&lt;&gt;"",M253,IF(COUNTIFS($C:$C,B253)&gt;1,SUMIFS('Sales Hx'!V:V,'Sales Hx'!$B:$B,_xlfn.XLOOKUP(B253,C:C,B:B),'Sales Hx'!$D:$D,$E253),SUMIFS('Sales Hx'!V:V,'Sales Hx'!$B:$B,$B253,'Sales Hx'!$D:$D,$E253)))</f>
        <v>0</v>
      </c>
      <c r="M253" s="12">
        <v>0</v>
      </c>
      <c r="N253" s="15">
        <f t="shared" si="23"/>
        <v>0</v>
      </c>
      <c r="O253" s="21">
        <f t="shared" si="19"/>
        <v>0</v>
      </c>
      <c r="P253" s="24">
        <v>163.63579999999999</v>
      </c>
      <c r="Q253" s="18">
        <f t="shared" si="22"/>
        <v>0</v>
      </c>
      <c r="R253" s="2">
        <v>1</v>
      </c>
      <c r="S253" s="2">
        <v>90</v>
      </c>
      <c r="T253" s="2" t="s">
        <v>4647</v>
      </c>
      <c r="U253" s="28">
        <f>IF(G253=0,"",_xlfn.MINIFS('PO Details'!$I:$I,'PO Details'!$D:$D,Planning!$B253,'PO Details'!$L:$L,Planning!$E253))</f>
        <v>45490</v>
      </c>
      <c r="V253" s="29" t="s">
        <v>4640</v>
      </c>
      <c r="W253" t="str">
        <f t="shared" si="20"/>
        <v>Max</v>
      </c>
      <c r="X253" s="2">
        <v>120</v>
      </c>
    </row>
    <row r="254" spans="1:24" x14ac:dyDescent="0.25">
      <c r="A254" s="11"/>
      <c r="B254" s="22" t="s">
        <v>5112</v>
      </c>
      <c r="C254" s="22"/>
      <c r="D254" s="22" t="s">
        <v>5113</v>
      </c>
      <c r="E254" s="31" t="s">
        <v>113</v>
      </c>
      <c r="F254" s="12">
        <f>SUMIFS('Inventory Details'!$H:$H,'Inventory Details'!$B:$B,$B254,'Inventory Details'!$E:$E,$E254)</f>
        <v>0</v>
      </c>
      <c r="G254" s="12">
        <f>SUMIFS('PO Details'!$H:$H,'PO Details'!$D:$D,Planning!$B254,'PO Details'!$L:$L,$E254)</f>
        <v>17</v>
      </c>
      <c r="H254" s="12">
        <f>SUMIFS('SO Details'!$G:$G,'SO Details'!$D:$D,Planning!$B254,'SO Details'!$K:$K,$E254)</f>
        <v>0</v>
      </c>
      <c r="I254" s="20">
        <f>IF(COUNTIFS($C:$C,B254)&gt;1,SUMIFS('Sales Hx'!$Q:$Q,'Sales Hx'!$B:$B,_xlfn.XLOOKUP(B254,C:C,B:B),'Sales Hx'!$D:$D,Planning!$E254),SUMIFS('Sales Hx'!$Q:$Q,'Sales Hx'!$B:$B,Planning!$B254,'Sales Hx'!$D:$D,Planning!$E254))</f>
        <v>0</v>
      </c>
      <c r="J254" s="16">
        <f>IF(COUNTIFS($C:$C,B254)&gt;1,SUMIFS('Sales Hx'!$S:$S,'Sales Hx'!$B:$B,_xlfn.XLOOKUP(B254,C:C,B:B),'Sales Hx'!$D:$D,E254),SUMIFS('Sales Hx'!$S:$S,'Sales Hx'!$B:$B,$B254,'Sales Hx'!$D:$D,$E254))</f>
        <v>0</v>
      </c>
      <c r="K254" s="16">
        <f t="shared" si="21"/>
        <v>0</v>
      </c>
      <c r="L254" s="12">
        <f>IF(M254&lt;&gt;"",M254,IF(COUNTIFS($C:$C,B254)&gt;1,SUMIFS('Sales Hx'!V:V,'Sales Hx'!$B:$B,_xlfn.XLOOKUP(B254,C:C,B:B),'Sales Hx'!$D:$D,$E254),SUMIFS('Sales Hx'!V:V,'Sales Hx'!$B:$B,$B254,'Sales Hx'!$D:$D,$E254)))</f>
        <v>0</v>
      </c>
      <c r="M254" s="12">
        <v>0</v>
      </c>
      <c r="N254" s="15">
        <f t="shared" si="23"/>
        <v>0</v>
      </c>
      <c r="O254" s="21">
        <f t="shared" si="19"/>
        <v>0</v>
      </c>
      <c r="P254" s="24">
        <v>163.63579999999999</v>
      </c>
      <c r="Q254" s="18">
        <f t="shared" si="22"/>
        <v>0</v>
      </c>
      <c r="R254" s="2">
        <v>1</v>
      </c>
      <c r="S254" s="2">
        <v>90</v>
      </c>
      <c r="T254" s="2" t="s">
        <v>4647</v>
      </c>
      <c r="U254" s="28">
        <f>IF(G254=0,"",_xlfn.MINIFS('PO Details'!$I:$I,'PO Details'!$D:$D,Planning!$B254,'PO Details'!$L:$L,Planning!$E254))</f>
        <v>45490</v>
      </c>
      <c r="V254" s="29" t="s">
        <v>4640</v>
      </c>
      <c r="W254" t="str">
        <f t="shared" si="20"/>
        <v>Max</v>
      </c>
      <c r="X254" s="2">
        <v>120</v>
      </c>
    </row>
    <row r="255" spans="1:24" x14ac:dyDescent="0.25">
      <c r="A255" s="11"/>
      <c r="B255" s="22" t="s">
        <v>5112</v>
      </c>
      <c r="C255" s="22"/>
      <c r="D255" s="22" t="s">
        <v>5113</v>
      </c>
      <c r="E255" s="31" t="s">
        <v>820</v>
      </c>
      <c r="F255" s="12">
        <f>SUMIFS('Inventory Details'!$H:$H,'Inventory Details'!$B:$B,$B255,'Inventory Details'!$E:$E,$E255)</f>
        <v>0</v>
      </c>
      <c r="G255" s="12">
        <f>SUMIFS('PO Details'!$H:$H,'PO Details'!$D:$D,Planning!$B255,'PO Details'!$L:$L,$E255)</f>
        <v>10</v>
      </c>
      <c r="H255" s="12">
        <f>SUMIFS('SO Details'!$G:$G,'SO Details'!$D:$D,Planning!$B255,'SO Details'!$K:$K,$E255)</f>
        <v>0</v>
      </c>
      <c r="I255" s="20">
        <f>IF(COUNTIFS($C:$C,B255)&gt;1,SUMIFS('Sales Hx'!$Q:$Q,'Sales Hx'!$B:$B,_xlfn.XLOOKUP(B255,C:C,B:B),'Sales Hx'!$D:$D,Planning!$E255),SUMIFS('Sales Hx'!$Q:$Q,'Sales Hx'!$B:$B,Planning!$B255,'Sales Hx'!$D:$D,Planning!$E255))</f>
        <v>0</v>
      </c>
      <c r="J255" s="16">
        <f>IF(COUNTIFS($C:$C,B255)&gt;1,SUMIFS('Sales Hx'!$S:$S,'Sales Hx'!$B:$B,_xlfn.XLOOKUP(B255,C:C,B:B),'Sales Hx'!$D:$D,E255),SUMIFS('Sales Hx'!$S:$S,'Sales Hx'!$B:$B,$B255,'Sales Hx'!$D:$D,$E255))</f>
        <v>0</v>
      </c>
      <c r="K255" s="16">
        <f t="shared" si="21"/>
        <v>0</v>
      </c>
      <c r="L255" s="12">
        <f>IF(M255&lt;&gt;"",M255,IF(COUNTIFS($C:$C,B255)&gt;1,SUMIFS('Sales Hx'!V:V,'Sales Hx'!$B:$B,_xlfn.XLOOKUP(B255,C:C,B:B),'Sales Hx'!$D:$D,$E255),SUMIFS('Sales Hx'!V:V,'Sales Hx'!$B:$B,$B255,'Sales Hx'!$D:$D,$E255)))</f>
        <v>0</v>
      </c>
      <c r="M255" s="12">
        <v>0</v>
      </c>
      <c r="N255" s="15">
        <f t="shared" si="23"/>
        <v>0</v>
      </c>
      <c r="O255" s="21">
        <f t="shared" si="19"/>
        <v>0</v>
      </c>
      <c r="P255" s="24">
        <v>163.63579999999999</v>
      </c>
      <c r="Q255" s="18">
        <f t="shared" si="22"/>
        <v>0</v>
      </c>
      <c r="R255" s="2">
        <v>1</v>
      </c>
      <c r="S255" s="2">
        <v>90</v>
      </c>
      <c r="T255" s="2" t="s">
        <v>4647</v>
      </c>
      <c r="U255" s="28">
        <f>IF(G255=0,"",_xlfn.MINIFS('PO Details'!$I:$I,'PO Details'!$D:$D,Planning!$B255,'PO Details'!$L:$L,Planning!$E255))</f>
        <v>45490</v>
      </c>
      <c r="V255" s="29" t="s">
        <v>4640</v>
      </c>
      <c r="W255" t="str">
        <f t="shared" si="20"/>
        <v>Max</v>
      </c>
      <c r="X255" s="2">
        <v>120</v>
      </c>
    </row>
    <row r="256" spans="1:24" x14ac:dyDescent="0.25">
      <c r="A256" s="11"/>
      <c r="B256" s="22" t="s">
        <v>5112</v>
      </c>
      <c r="C256" s="22"/>
      <c r="D256" s="22" t="s">
        <v>5113</v>
      </c>
      <c r="E256" s="31" t="s">
        <v>4746</v>
      </c>
      <c r="F256" s="12">
        <f>SUMIFS('Inventory Details'!$H:$H,'Inventory Details'!$B:$B,$B256,'Inventory Details'!$E:$E,$E256)</f>
        <v>0</v>
      </c>
      <c r="G256" s="12">
        <f>SUMIFS('PO Details'!$H:$H,'PO Details'!$D:$D,Planning!$B256,'PO Details'!$L:$L,$E256)</f>
        <v>30</v>
      </c>
      <c r="H256" s="12">
        <f>SUMIFS('SO Details'!$G:$G,'SO Details'!$D:$D,Planning!$B256,'SO Details'!$K:$K,$E256)</f>
        <v>0</v>
      </c>
      <c r="I256" s="20">
        <f>IF(COUNTIFS($C:$C,B256)&gt;1,SUMIFS('Sales Hx'!$Q:$Q,'Sales Hx'!$B:$B,_xlfn.XLOOKUP(B256,C:C,B:B),'Sales Hx'!$D:$D,Planning!$E256),SUMIFS('Sales Hx'!$Q:$Q,'Sales Hx'!$B:$B,Planning!$B256,'Sales Hx'!$D:$D,Planning!$E256))</f>
        <v>0</v>
      </c>
      <c r="J256" s="16">
        <f>IF(COUNTIFS($C:$C,B256)&gt;1,SUMIFS('Sales Hx'!$S:$S,'Sales Hx'!$B:$B,_xlfn.XLOOKUP(B256,C:C,B:B),'Sales Hx'!$D:$D,E256),SUMIFS('Sales Hx'!$S:$S,'Sales Hx'!$B:$B,$B256,'Sales Hx'!$D:$D,$E256))</f>
        <v>0</v>
      </c>
      <c r="K256" s="16">
        <f t="shared" si="21"/>
        <v>0</v>
      </c>
      <c r="L256" s="12">
        <f>IF(M256&lt;&gt;"",M256,IF(COUNTIFS($C:$C,B256)&gt;1,SUMIFS('Sales Hx'!V:V,'Sales Hx'!$B:$B,_xlfn.XLOOKUP(B256,C:C,B:B),'Sales Hx'!$D:$D,$E256),SUMIFS('Sales Hx'!V:V,'Sales Hx'!$B:$B,$B256,'Sales Hx'!$D:$D,$E256)))</f>
        <v>0</v>
      </c>
      <c r="M256" s="12">
        <v>0</v>
      </c>
      <c r="N256" s="15">
        <f t="shared" si="23"/>
        <v>0</v>
      </c>
      <c r="O256" s="21">
        <f t="shared" si="19"/>
        <v>0</v>
      </c>
      <c r="P256" s="24">
        <v>163.63579999999999</v>
      </c>
      <c r="Q256" s="18">
        <f t="shared" si="22"/>
        <v>0</v>
      </c>
      <c r="R256" s="2">
        <v>1</v>
      </c>
      <c r="S256" s="2">
        <v>90</v>
      </c>
      <c r="T256" s="2" t="s">
        <v>4647</v>
      </c>
      <c r="U256" s="28">
        <f>IF(G256=0,"",_xlfn.MINIFS('PO Details'!$I:$I,'PO Details'!$D:$D,Planning!$B256,'PO Details'!$L:$L,Planning!$E256))</f>
        <v>45490</v>
      </c>
      <c r="V256" s="29" t="s">
        <v>4640</v>
      </c>
      <c r="W256" t="str">
        <f t="shared" si="20"/>
        <v>Max</v>
      </c>
      <c r="X256" s="2">
        <v>120</v>
      </c>
    </row>
    <row r="257" spans="1:24" x14ac:dyDescent="0.25">
      <c r="A257" s="11"/>
      <c r="B257" s="22" t="s">
        <v>5115</v>
      </c>
      <c r="C257" s="22"/>
      <c r="D257" s="22" t="s">
        <v>5116</v>
      </c>
      <c r="E257" s="31" t="s">
        <v>106</v>
      </c>
      <c r="F257" s="12">
        <f>SUMIFS('Inventory Details'!$H:$H,'Inventory Details'!$B:$B,$B257,'Inventory Details'!$E:$E,$E257)</f>
        <v>0</v>
      </c>
      <c r="G257" s="12">
        <f>SUMIFS('PO Details'!$H:$H,'PO Details'!$D:$D,Planning!$B257,'PO Details'!$L:$L,$E257)</f>
        <v>54</v>
      </c>
      <c r="H257" s="12">
        <f>SUMIFS('SO Details'!$G:$G,'SO Details'!$D:$D,Planning!$B257,'SO Details'!$K:$K,$E257)</f>
        <v>0</v>
      </c>
      <c r="I257" s="20">
        <f>IF(COUNTIFS($C:$C,B257)&gt;1,SUMIFS('Sales Hx'!$Q:$Q,'Sales Hx'!$B:$B,_xlfn.XLOOKUP(B257,C:C,B:B),'Sales Hx'!$D:$D,Planning!$E257),SUMIFS('Sales Hx'!$Q:$Q,'Sales Hx'!$B:$B,Planning!$B257,'Sales Hx'!$D:$D,Planning!$E257))</f>
        <v>0</v>
      </c>
      <c r="J257" s="16">
        <f>IF(COUNTIFS($C:$C,B257)&gt;1,SUMIFS('Sales Hx'!$S:$S,'Sales Hx'!$B:$B,_xlfn.XLOOKUP(B257,C:C,B:B),'Sales Hx'!$D:$D,E257),SUMIFS('Sales Hx'!$S:$S,'Sales Hx'!$B:$B,$B257,'Sales Hx'!$D:$D,$E257))</f>
        <v>0</v>
      </c>
      <c r="K257" s="16">
        <f t="shared" si="21"/>
        <v>0</v>
      </c>
      <c r="L257" s="12">
        <f>IF(M257&lt;&gt;"",M257,IF(COUNTIFS($C:$C,B257)&gt;1,SUMIFS('Sales Hx'!V:V,'Sales Hx'!$B:$B,_xlfn.XLOOKUP(B257,C:C,B:B),'Sales Hx'!$D:$D,$E257),SUMIFS('Sales Hx'!V:V,'Sales Hx'!$B:$B,$B257,'Sales Hx'!$D:$D,$E257)))</f>
        <v>0</v>
      </c>
      <c r="M257" s="12">
        <v>0</v>
      </c>
      <c r="N257" s="15">
        <f t="shared" si="23"/>
        <v>0</v>
      </c>
      <c r="O257" s="21">
        <f t="shared" si="19"/>
        <v>0</v>
      </c>
      <c r="P257" s="24">
        <v>13.246700000000001</v>
      </c>
      <c r="Q257" s="18">
        <f t="shared" si="22"/>
        <v>0</v>
      </c>
      <c r="R257" s="2">
        <v>1</v>
      </c>
      <c r="S257" s="2">
        <v>90</v>
      </c>
      <c r="T257" s="2" t="s">
        <v>4647</v>
      </c>
      <c r="U257" s="28">
        <f>IF(G257=0,"",_xlfn.MINIFS('PO Details'!$I:$I,'PO Details'!$D:$D,Planning!$B257,'PO Details'!$L:$L,Planning!$E257))</f>
        <v>45490</v>
      </c>
      <c r="V257" s="29" t="s">
        <v>4640</v>
      </c>
      <c r="W257" t="str">
        <f t="shared" si="20"/>
        <v>Max</v>
      </c>
      <c r="X257" s="2">
        <v>120</v>
      </c>
    </row>
    <row r="258" spans="1:24" x14ac:dyDescent="0.25">
      <c r="A258" s="11"/>
      <c r="B258" s="22" t="s">
        <v>5115</v>
      </c>
      <c r="C258" s="22"/>
      <c r="D258" s="22" t="s">
        <v>5116</v>
      </c>
      <c r="E258" s="31" t="s">
        <v>109</v>
      </c>
      <c r="F258" s="12">
        <f>SUMIFS('Inventory Details'!$H:$H,'Inventory Details'!$B:$B,$B258,'Inventory Details'!$E:$E,$E258)</f>
        <v>0</v>
      </c>
      <c r="G258" s="12">
        <f>SUMIFS('PO Details'!$H:$H,'PO Details'!$D:$D,Planning!$B258,'PO Details'!$L:$L,$E258)</f>
        <v>33</v>
      </c>
      <c r="H258" s="12">
        <f>SUMIFS('SO Details'!$G:$G,'SO Details'!$D:$D,Planning!$B258,'SO Details'!$K:$K,$E258)</f>
        <v>0</v>
      </c>
      <c r="I258" s="20">
        <f>IF(COUNTIFS($C:$C,B258)&gt;1,SUMIFS('Sales Hx'!$Q:$Q,'Sales Hx'!$B:$B,_xlfn.XLOOKUP(B258,C:C,B:B),'Sales Hx'!$D:$D,Planning!$E258),SUMIFS('Sales Hx'!$Q:$Q,'Sales Hx'!$B:$B,Planning!$B258,'Sales Hx'!$D:$D,Planning!$E258))</f>
        <v>0</v>
      </c>
      <c r="J258" s="16">
        <f>IF(COUNTIFS($C:$C,B258)&gt;1,SUMIFS('Sales Hx'!$S:$S,'Sales Hx'!$B:$B,_xlfn.XLOOKUP(B258,C:C,B:B),'Sales Hx'!$D:$D,E258),SUMIFS('Sales Hx'!$S:$S,'Sales Hx'!$B:$B,$B258,'Sales Hx'!$D:$D,$E258))</f>
        <v>0</v>
      </c>
      <c r="K258" s="16">
        <f t="shared" si="21"/>
        <v>0</v>
      </c>
      <c r="L258" s="12">
        <f>IF(M258&lt;&gt;"",M258,IF(COUNTIFS($C:$C,B258)&gt;1,SUMIFS('Sales Hx'!V:V,'Sales Hx'!$B:$B,_xlfn.XLOOKUP(B258,C:C,B:B),'Sales Hx'!$D:$D,$E258),SUMIFS('Sales Hx'!V:V,'Sales Hx'!$B:$B,$B258,'Sales Hx'!$D:$D,$E258)))</f>
        <v>0</v>
      </c>
      <c r="M258" s="12">
        <v>0</v>
      </c>
      <c r="N258" s="15">
        <f t="shared" si="23"/>
        <v>0</v>
      </c>
      <c r="O258" s="21">
        <f t="shared" ref="O258:O321" si="24">MROUND(ROUND(IFERROR(IF(C258&lt;&gt;"",0,IF(T258="DC'd",0,IF(AND(J258=0,F258+G258&lt;H258),H258-F258+G258,IF(F258+G258&lt;N258,N258+MAX((IF(J258*R258&gt;F258,F258,J258*R258))+J258*S258-F258-G258+H258,0))))),0),0),1)</f>
        <v>0</v>
      </c>
      <c r="P258" s="24">
        <v>13.246700000000001</v>
      </c>
      <c r="Q258" s="18">
        <f t="shared" si="22"/>
        <v>0</v>
      </c>
      <c r="R258" s="2">
        <v>1</v>
      </c>
      <c r="S258" s="2">
        <v>90</v>
      </c>
      <c r="T258" s="2" t="s">
        <v>4647</v>
      </c>
      <c r="U258" s="28">
        <f>IF(G258=0,"",_xlfn.MINIFS('PO Details'!$I:$I,'PO Details'!$D:$D,Planning!$B258,'PO Details'!$L:$L,Planning!$E258))</f>
        <v>45490</v>
      </c>
      <c r="V258" s="29" t="s">
        <v>4640</v>
      </c>
      <c r="W258" t="str">
        <f t="shared" ref="W258:W321" si="25">IF(I258=_xlfn.MAXIFS(I:I,B:B,B258),"Max","")</f>
        <v>Max</v>
      </c>
      <c r="X258" s="2">
        <v>120</v>
      </c>
    </row>
    <row r="259" spans="1:24" x14ac:dyDescent="0.25">
      <c r="A259" s="11"/>
      <c r="B259" s="22" t="s">
        <v>5115</v>
      </c>
      <c r="C259" s="22"/>
      <c r="D259" s="22" t="s">
        <v>5116</v>
      </c>
      <c r="E259" s="31" t="s">
        <v>113</v>
      </c>
      <c r="F259" s="12">
        <f>SUMIFS('Inventory Details'!$H:$H,'Inventory Details'!$B:$B,$B259,'Inventory Details'!$E:$E,$E259)</f>
        <v>0</v>
      </c>
      <c r="G259" s="12">
        <f>SUMIFS('PO Details'!$H:$H,'PO Details'!$D:$D,Planning!$B259,'PO Details'!$L:$L,$E259)</f>
        <v>33</v>
      </c>
      <c r="H259" s="12">
        <f>SUMIFS('SO Details'!$G:$G,'SO Details'!$D:$D,Planning!$B259,'SO Details'!$K:$K,$E259)</f>
        <v>0</v>
      </c>
      <c r="I259" s="20">
        <f>IF(COUNTIFS($C:$C,B259)&gt;1,SUMIFS('Sales Hx'!$Q:$Q,'Sales Hx'!$B:$B,_xlfn.XLOOKUP(B259,C:C,B:B),'Sales Hx'!$D:$D,Planning!$E259),SUMIFS('Sales Hx'!$Q:$Q,'Sales Hx'!$B:$B,Planning!$B259,'Sales Hx'!$D:$D,Planning!$E259))</f>
        <v>0</v>
      </c>
      <c r="J259" s="16">
        <f>IF(COUNTIFS($C:$C,B259)&gt;1,SUMIFS('Sales Hx'!$S:$S,'Sales Hx'!$B:$B,_xlfn.XLOOKUP(B259,C:C,B:B),'Sales Hx'!$D:$D,E259),SUMIFS('Sales Hx'!$S:$S,'Sales Hx'!$B:$B,$B259,'Sales Hx'!$D:$D,$E259))</f>
        <v>0</v>
      </c>
      <c r="K259" s="16">
        <f t="shared" ref="K259:K322" si="26">IFERROR((F259+G259)/I259,0)</f>
        <v>0</v>
      </c>
      <c r="L259" s="12">
        <f>IF(M259&lt;&gt;"",M259,IF(COUNTIFS($C:$C,B259)&gt;1,SUMIFS('Sales Hx'!V:V,'Sales Hx'!$B:$B,_xlfn.XLOOKUP(B259,C:C,B:B),'Sales Hx'!$D:$D,$E259),SUMIFS('Sales Hx'!V:V,'Sales Hx'!$B:$B,$B259,'Sales Hx'!$D:$D,$E259)))</f>
        <v>0</v>
      </c>
      <c r="M259" s="12">
        <v>0</v>
      </c>
      <c r="N259" s="15">
        <f t="shared" si="23"/>
        <v>0</v>
      </c>
      <c r="O259" s="21">
        <f t="shared" si="24"/>
        <v>0</v>
      </c>
      <c r="P259" s="24">
        <v>13.246700000000001</v>
      </c>
      <c r="Q259" s="18">
        <f t="shared" si="22"/>
        <v>0</v>
      </c>
      <c r="R259" s="2">
        <v>1</v>
      </c>
      <c r="S259" s="2">
        <v>90</v>
      </c>
      <c r="T259" s="2" t="s">
        <v>4647</v>
      </c>
      <c r="U259" s="28">
        <f>IF(G259=0,"",_xlfn.MINIFS('PO Details'!$I:$I,'PO Details'!$D:$D,Planning!$B259,'PO Details'!$L:$L,Planning!$E259))</f>
        <v>45490</v>
      </c>
      <c r="V259" s="29" t="s">
        <v>4640</v>
      </c>
      <c r="W259" t="str">
        <f t="shared" si="25"/>
        <v>Max</v>
      </c>
      <c r="X259" s="2">
        <v>120</v>
      </c>
    </row>
    <row r="260" spans="1:24" x14ac:dyDescent="0.25">
      <c r="A260" s="11"/>
      <c r="B260" s="22" t="s">
        <v>5115</v>
      </c>
      <c r="C260" s="22"/>
      <c r="D260" s="22" t="s">
        <v>5116</v>
      </c>
      <c r="E260" s="31" t="s">
        <v>820</v>
      </c>
      <c r="F260" s="12">
        <f>SUMIFS('Inventory Details'!$H:$H,'Inventory Details'!$B:$B,$B260,'Inventory Details'!$E:$E,$E260)</f>
        <v>0</v>
      </c>
      <c r="G260" s="12">
        <f>SUMIFS('PO Details'!$H:$H,'PO Details'!$D:$D,Planning!$B260,'PO Details'!$L:$L,$E260)</f>
        <v>20</v>
      </c>
      <c r="H260" s="12">
        <f>SUMIFS('SO Details'!$G:$G,'SO Details'!$D:$D,Planning!$B260,'SO Details'!$K:$K,$E260)</f>
        <v>0</v>
      </c>
      <c r="I260" s="20">
        <f>IF(COUNTIFS($C:$C,B260)&gt;1,SUMIFS('Sales Hx'!$Q:$Q,'Sales Hx'!$B:$B,_xlfn.XLOOKUP(B260,C:C,B:B),'Sales Hx'!$D:$D,Planning!$E260),SUMIFS('Sales Hx'!$Q:$Q,'Sales Hx'!$B:$B,Planning!$B260,'Sales Hx'!$D:$D,Planning!$E260))</f>
        <v>0</v>
      </c>
      <c r="J260" s="16">
        <f>IF(COUNTIFS($C:$C,B260)&gt;1,SUMIFS('Sales Hx'!$S:$S,'Sales Hx'!$B:$B,_xlfn.XLOOKUP(B260,C:C,B:B),'Sales Hx'!$D:$D,E260),SUMIFS('Sales Hx'!$S:$S,'Sales Hx'!$B:$B,$B260,'Sales Hx'!$D:$D,$E260))</f>
        <v>0</v>
      </c>
      <c r="K260" s="16">
        <f t="shared" si="26"/>
        <v>0</v>
      </c>
      <c r="L260" s="12">
        <f>IF(M260&lt;&gt;"",M260,IF(COUNTIFS($C:$C,B260)&gt;1,SUMIFS('Sales Hx'!V:V,'Sales Hx'!$B:$B,_xlfn.XLOOKUP(B260,C:C,B:B),'Sales Hx'!$D:$D,$E260),SUMIFS('Sales Hx'!V:V,'Sales Hx'!$B:$B,$B260,'Sales Hx'!$D:$D,$E260)))</f>
        <v>0</v>
      </c>
      <c r="M260" s="12">
        <v>0</v>
      </c>
      <c r="N260" s="15">
        <f t="shared" si="23"/>
        <v>0</v>
      </c>
      <c r="O260" s="21">
        <f t="shared" si="24"/>
        <v>0</v>
      </c>
      <c r="P260" s="24">
        <v>13.246700000000001</v>
      </c>
      <c r="Q260" s="18">
        <f t="shared" si="22"/>
        <v>0</v>
      </c>
      <c r="R260" s="2">
        <v>1</v>
      </c>
      <c r="S260" s="2">
        <v>90</v>
      </c>
      <c r="T260" s="2" t="s">
        <v>4647</v>
      </c>
      <c r="U260" s="28">
        <f>IF(G260=0,"",_xlfn.MINIFS('PO Details'!$I:$I,'PO Details'!$D:$D,Planning!$B260,'PO Details'!$L:$L,Planning!$E260))</f>
        <v>45490</v>
      </c>
      <c r="V260" s="29" t="s">
        <v>4640</v>
      </c>
      <c r="W260" t="str">
        <f t="shared" si="25"/>
        <v>Max</v>
      </c>
      <c r="X260" s="2">
        <v>120</v>
      </c>
    </row>
    <row r="261" spans="1:24" x14ac:dyDescent="0.25">
      <c r="A261" s="11"/>
      <c r="B261" s="22" t="s">
        <v>5115</v>
      </c>
      <c r="C261" s="22"/>
      <c r="D261" s="22" t="s">
        <v>5116</v>
      </c>
      <c r="E261" s="31" t="s">
        <v>4746</v>
      </c>
      <c r="F261" s="12">
        <f>SUMIFS('Inventory Details'!$H:$H,'Inventory Details'!$B:$B,$B261,'Inventory Details'!$E:$E,$E261)</f>
        <v>0</v>
      </c>
      <c r="G261" s="12">
        <f>SUMIFS('PO Details'!$H:$H,'PO Details'!$D:$D,Planning!$B261,'PO Details'!$L:$L,$E261)</f>
        <v>60</v>
      </c>
      <c r="H261" s="12">
        <f>SUMIFS('SO Details'!$G:$G,'SO Details'!$D:$D,Planning!$B261,'SO Details'!$K:$K,$E261)</f>
        <v>0</v>
      </c>
      <c r="I261" s="20">
        <f>IF(COUNTIFS($C:$C,B261)&gt;1,SUMIFS('Sales Hx'!$Q:$Q,'Sales Hx'!$B:$B,_xlfn.XLOOKUP(B261,C:C,B:B),'Sales Hx'!$D:$D,Planning!$E261),SUMIFS('Sales Hx'!$Q:$Q,'Sales Hx'!$B:$B,Planning!$B261,'Sales Hx'!$D:$D,Planning!$E261))</f>
        <v>0</v>
      </c>
      <c r="J261" s="16">
        <f>IF(COUNTIFS($C:$C,B261)&gt;1,SUMIFS('Sales Hx'!$S:$S,'Sales Hx'!$B:$B,_xlfn.XLOOKUP(B261,C:C,B:B),'Sales Hx'!$D:$D,E261),SUMIFS('Sales Hx'!$S:$S,'Sales Hx'!$B:$B,$B261,'Sales Hx'!$D:$D,$E261))</f>
        <v>0</v>
      </c>
      <c r="K261" s="16">
        <f t="shared" si="26"/>
        <v>0</v>
      </c>
      <c r="L261" s="12">
        <f>IF(M261&lt;&gt;"",M261,IF(COUNTIFS($C:$C,B261)&gt;1,SUMIFS('Sales Hx'!V:V,'Sales Hx'!$B:$B,_xlfn.XLOOKUP(B261,C:C,B:B),'Sales Hx'!$D:$D,$E261),SUMIFS('Sales Hx'!V:V,'Sales Hx'!$B:$B,$B261,'Sales Hx'!$D:$D,$E261)))</f>
        <v>0</v>
      </c>
      <c r="M261" s="12">
        <v>0</v>
      </c>
      <c r="N261" s="15">
        <f t="shared" si="23"/>
        <v>0</v>
      </c>
      <c r="O261" s="21">
        <f t="shared" si="24"/>
        <v>0</v>
      </c>
      <c r="P261" s="24">
        <v>13.246700000000001</v>
      </c>
      <c r="Q261" s="18">
        <f t="shared" si="22"/>
        <v>0</v>
      </c>
      <c r="R261" s="2">
        <v>1</v>
      </c>
      <c r="S261" s="2">
        <v>90</v>
      </c>
      <c r="T261" s="2" t="s">
        <v>4647</v>
      </c>
      <c r="U261" s="28">
        <f>IF(G261=0,"",_xlfn.MINIFS('PO Details'!$I:$I,'PO Details'!$D:$D,Planning!$B261,'PO Details'!$L:$L,Planning!$E261))</f>
        <v>45490</v>
      </c>
      <c r="V261" s="29" t="s">
        <v>4640</v>
      </c>
      <c r="W261" t="str">
        <f t="shared" si="25"/>
        <v>Max</v>
      </c>
      <c r="X261" s="2">
        <v>120</v>
      </c>
    </row>
    <row r="262" spans="1:24" x14ac:dyDescent="0.25">
      <c r="A262" s="11"/>
      <c r="B262" s="22" t="s">
        <v>5118</v>
      </c>
      <c r="C262" s="22"/>
      <c r="D262" s="22" t="s">
        <v>5119</v>
      </c>
      <c r="E262" s="31" t="s">
        <v>106</v>
      </c>
      <c r="F262" s="12">
        <f>SUMIFS('Inventory Details'!$H:$H,'Inventory Details'!$B:$B,$B262,'Inventory Details'!$E:$E,$E262)</f>
        <v>0</v>
      </c>
      <c r="G262" s="12">
        <f>SUMIFS('PO Details'!$H:$H,'PO Details'!$D:$D,Planning!$B262,'PO Details'!$L:$L,$E262)</f>
        <v>26</v>
      </c>
      <c r="H262" s="12">
        <f>SUMIFS('SO Details'!$G:$G,'SO Details'!$D:$D,Planning!$B262,'SO Details'!$K:$K,$E262)</f>
        <v>0</v>
      </c>
      <c r="I262" s="20">
        <f>IF(COUNTIFS($C:$C,B262)&gt;1,SUMIFS('Sales Hx'!$Q:$Q,'Sales Hx'!$B:$B,_xlfn.XLOOKUP(B262,C:C,B:B),'Sales Hx'!$D:$D,Planning!$E262),SUMIFS('Sales Hx'!$Q:$Q,'Sales Hx'!$B:$B,Planning!$B262,'Sales Hx'!$D:$D,Planning!$E262))</f>
        <v>0</v>
      </c>
      <c r="J262" s="16">
        <f>IF(COUNTIFS($C:$C,B262)&gt;1,SUMIFS('Sales Hx'!$S:$S,'Sales Hx'!$B:$B,_xlfn.XLOOKUP(B262,C:C,B:B),'Sales Hx'!$D:$D,E262),SUMIFS('Sales Hx'!$S:$S,'Sales Hx'!$B:$B,$B262,'Sales Hx'!$D:$D,$E262))</f>
        <v>0</v>
      </c>
      <c r="K262" s="16">
        <f t="shared" si="26"/>
        <v>0</v>
      </c>
      <c r="L262" s="12">
        <f>IF(M262&lt;&gt;"",M262,IF(COUNTIFS($C:$C,B262)&gt;1,SUMIFS('Sales Hx'!V:V,'Sales Hx'!$B:$B,_xlfn.XLOOKUP(B262,C:C,B:B),'Sales Hx'!$D:$D,$E262),SUMIFS('Sales Hx'!V:V,'Sales Hx'!$B:$B,$B262,'Sales Hx'!$D:$D,$E262)))</f>
        <v>0</v>
      </c>
      <c r="M262" s="12">
        <v>0</v>
      </c>
      <c r="N262" s="15">
        <f t="shared" si="23"/>
        <v>0</v>
      </c>
      <c r="O262" s="21">
        <f t="shared" si="24"/>
        <v>0</v>
      </c>
      <c r="P262" s="24">
        <v>21.038900000000002</v>
      </c>
      <c r="Q262" s="18">
        <f t="shared" ref="Q262:Q314" si="27">IFERROR(P262*O262,0)</f>
        <v>0</v>
      </c>
      <c r="R262" s="2">
        <v>1</v>
      </c>
      <c r="S262" s="2">
        <v>90</v>
      </c>
      <c r="T262" s="2" t="s">
        <v>4647</v>
      </c>
      <c r="U262" s="28">
        <f>IF(G262=0,"",_xlfn.MINIFS('PO Details'!$I:$I,'PO Details'!$D:$D,Planning!$B262,'PO Details'!$L:$L,Planning!$E262))</f>
        <v>45490</v>
      </c>
      <c r="V262" s="29" t="s">
        <v>4640</v>
      </c>
      <c r="W262" t="str">
        <f t="shared" si="25"/>
        <v>Max</v>
      </c>
      <c r="X262" s="2">
        <v>120</v>
      </c>
    </row>
    <row r="263" spans="1:24" x14ac:dyDescent="0.25">
      <c r="A263" s="11"/>
      <c r="B263" s="22" t="s">
        <v>5118</v>
      </c>
      <c r="C263" s="22"/>
      <c r="D263" s="22" t="s">
        <v>5119</v>
      </c>
      <c r="E263" s="31" t="s">
        <v>109</v>
      </c>
      <c r="F263" s="12">
        <f>SUMIFS('Inventory Details'!$H:$H,'Inventory Details'!$B:$B,$B263,'Inventory Details'!$E:$E,$E263)</f>
        <v>0</v>
      </c>
      <c r="G263" s="12">
        <f>SUMIFS('PO Details'!$H:$H,'PO Details'!$D:$D,Planning!$B263,'PO Details'!$L:$L,$E263)</f>
        <v>17</v>
      </c>
      <c r="H263" s="12">
        <f>SUMIFS('SO Details'!$G:$G,'SO Details'!$D:$D,Planning!$B263,'SO Details'!$K:$K,$E263)</f>
        <v>0</v>
      </c>
      <c r="I263" s="20">
        <f>IF(COUNTIFS($C:$C,B263)&gt;1,SUMIFS('Sales Hx'!$Q:$Q,'Sales Hx'!$B:$B,_xlfn.XLOOKUP(B263,C:C,B:B),'Sales Hx'!$D:$D,Planning!$E263),SUMIFS('Sales Hx'!$Q:$Q,'Sales Hx'!$B:$B,Planning!$B263,'Sales Hx'!$D:$D,Planning!$E263))</f>
        <v>0</v>
      </c>
      <c r="J263" s="16">
        <f>IF(COUNTIFS($C:$C,B263)&gt;1,SUMIFS('Sales Hx'!$S:$S,'Sales Hx'!$B:$B,_xlfn.XLOOKUP(B263,C:C,B:B),'Sales Hx'!$D:$D,E263),SUMIFS('Sales Hx'!$S:$S,'Sales Hx'!$B:$B,$B263,'Sales Hx'!$D:$D,$E263))</f>
        <v>0</v>
      </c>
      <c r="K263" s="16">
        <f t="shared" si="26"/>
        <v>0</v>
      </c>
      <c r="L263" s="12">
        <f>IF(M263&lt;&gt;"",M263,IF(COUNTIFS($C:$C,B263)&gt;1,SUMIFS('Sales Hx'!V:V,'Sales Hx'!$B:$B,_xlfn.XLOOKUP(B263,C:C,B:B),'Sales Hx'!$D:$D,$E263),SUMIFS('Sales Hx'!V:V,'Sales Hx'!$B:$B,$B263,'Sales Hx'!$D:$D,$E263)))</f>
        <v>0</v>
      </c>
      <c r="M263" s="12">
        <v>0</v>
      </c>
      <c r="N263" s="15">
        <f t="shared" ref="N263:N314" si="28">IFERROR(_xlfn.IFNA(J263*R263+L263,"No Sales Hx"),"No Sales HX")</f>
        <v>0</v>
      </c>
      <c r="O263" s="21">
        <f t="shared" si="24"/>
        <v>0</v>
      </c>
      <c r="P263" s="24">
        <v>21.038900000000002</v>
      </c>
      <c r="Q263" s="18">
        <f t="shared" si="27"/>
        <v>0</v>
      </c>
      <c r="R263" s="2">
        <v>1</v>
      </c>
      <c r="S263" s="2">
        <v>90</v>
      </c>
      <c r="T263" s="2" t="s">
        <v>4647</v>
      </c>
      <c r="U263" s="28">
        <f>IF(G263=0,"",_xlfn.MINIFS('PO Details'!$I:$I,'PO Details'!$D:$D,Planning!$B263,'PO Details'!$L:$L,Planning!$E263))</f>
        <v>45490</v>
      </c>
      <c r="V263" s="29" t="s">
        <v>4640</v>
      </c>
      <c r="W263" t="str">
        <f t="shared" si="25"/>
        <v>Max</v>
      </c>
      <c r="X263" s="2">
        <v>120</v>
      </c>
    </row>
    <row r="264" spans="1:24" x14ac:dyDescent="0.25">
      <c r="A264" s="11"/>
      <c r="B264" s="22" t="s">
        <v>5118</v>
      </c>
      <c r="C264" s="22"/>
      <c r="D264" s="22" t="s">
        <v>5119</v>
      </c>
      <c r="E264" s="31" t="s">
        <v>113</v>
      </c>
      <c r="F264" s="12">
        <f>SUMIFS('Inventory Details'!$H:$H,'Inventory Details'!$B:$B,$B264,'Inventory Details'!$E:$E,$E264)</f>
        <v>0</v>
      </c>
      <c r="G264" s="12">
        <f>SUMIFS('PO Details'!$H:$H,'PO Details'!$D:$D,Planning!$B264,'PO Details'!$L:$L,$E264)</f>
        <v>17</v>
      </c>
      <c r="H264" s="12">
        <f>SUMIFS('SO Details'!$G:$G,'SO Details'!$D:$D,Planning!$B264,'SO Details'!$K:$K,$E264)</f>
        <v>0</v>
      </c>
      <c r="I264" s="20">
        <f>IF(COUNTIFS($C:$C,B264)&gt;1,SUMIFS('Sales Hx'!$Q:$Q,'Sales Hx'!$B:$B,_xlfn.XLOOKUP(B264,C:C,B:B),'Sales Hx'!$D:$D,Planning!$E264),SUMIFS('Sales Hx'!$Q:$Q,'Sales Hx'!$B:$B,Planning!$B264,'Sales Hx'!$D:$D,Planning!$E264))</f>
        <v>0</v>
      </c>
      <c r="J264" s="16">
        <f>IF(COUNTIFS($C:$C,B264)&gt;1,SUMIFS('Sales Hx'!$S:$S,'Sales Hx'!$B:$B,_xlfn.XLOOKUP(B264,C:C,B:B),'Sales Hx'!$D:$D,E264),SUMIFS('Sales Hx'!$S:$S,'Sales Hx'!$B:$B,$B264,'Sales Hx'!$D:$D,$E264))</f>
        <v>0</v>
      </c>
      <c r="K264" s="16">
        <f t="shared" si="26"/>
        <v>0</v>
      </c>
      <c r="L264" s="12">
        <f>IF(M264&lt;&gt;"",M264,IF(COUNTIFS($C:$C,B264)&gt;1,SUMIFS('Sales Hx'!V:V,'Sales Hx'!$B:$B,_xlfn.XLOOKUP(B264,C:C,B:B),'Sales Hx'!$D:$D,$E264),SUMIFS('Sales Hx'!V:V,'Sales Hx'!$B:$B,$B264,'Sales Hx'!$D:$D,$E264)))</f>
        <v>0</v>
      </c>
      <c r="M264" s="12">
        <v>0</v>
      </c>
      <c r="N264" s="15">
        <f t="shared" si="28"/>
        <v>0</v>
      </c>
      <c r="O264" s="21">
        <f t="shared" si="24"/>
        <v>0</v>
      </c>
      <c r="P264" s="24">
        <v>21.038900000000002</v>
      </c>
      <c r="Q264" s="18">
        <f t="shared" si="27"/>
        <v>0</v>
      </c>
      <c r="R264" s="2">
        <v>1</v>
      </c>
      <c r="S264" s="2">
        <v>90</v>
      </c>
      <c r="T264" s="2" t="s">
        <v>4647</v>
      </c>
      <c r="U264" s="28">
        <f>IF(G264=0,"",_xlfn.MINIFS('PO Details'!$I:$I,'PO Details'!$D:$D,Planning!$B264,'PO Details'!$L:$L,Planning!$E264))</f>
        <v>45490</v>
      </c>
      <c r="V264" s="29" t="s">
        <v>4640</v>
      </c>
      <c r="W264" t="str">
        <f t="shared" si="25"/>
        <v>Max</v>
      </c>
      <c r="X264" s="2">
        <v>120</v>
      </c>
    </row>
    <row r="265" spans="1:24" x14ac:dyDescent="0.25">
      <c r="A265" s="11"/>
      <c r="B265" s="22" t="s">
        <v>5118</v>
      </c>
      <c r="C265" s="22"/>
      <c r="D265" s="22" t="s">
        <v>5119</v>
      </c>
      <c r="E265" s="31" t="s">
        <v>820</v>
      </c>
      <c r="F265" s="12">
        <f>SUMIFS('Inventory Details'!$H:$H,'Inventory Details'!$B:$B,$B265,'Inventory Details'!$E:$E,$E265)</f>
        <v>0</v>
      </c>
      <c r="G265" s="12">
        <f>SUMIFS('PO Details'!$H:$H,'PO Details'!$D:$D,Planning!$B265,'PO Details'!$L:$L,$E265)</f>
        <v>10</v>
      </c>
      <c r="H265" s="12">
        <f>SUMIFS('SO Details'!$G:$G,'SO Details'!$D:$D,Planning!$B265,'SO Details'!$K:$K,$E265)</f>
        <v>0</v>
      </c>
      <c r="I265" s="20">
        <f>IF(COUNTIFS($C:$C,B265)&gt;1,SUMIFS('Sales Hx'!$Q:$Q,'Sales Hx'!$B:$B,_xlfn.XLOOKUP(B265,C:C,B:B),'Sales Hx'!$D:$D,Planning!$E265),SUMIFS('Sales Hx'!$Q:$Q,'Sales Hx'!$B:$B,Planning!$B265,'Sales Hx'!$D:$D,Planning!$E265))</f>
        <v>0</v>
      </c>
      <c r="J265" s="16">
        <f>IF(COUNTIFS($C:$C,B265)&gt;1,SUMIFS('Sales Hx'!$S:$S,'Sales Hx'!$B:$B,_xlfn.XLOOKUP(B265,C:C,B:B),'Sales Hx'!$D:$D,E265),SUMIFS('Sales Hx'!$S:$S,'Sales Hx'!$B:$B,$B265,'Sales Hx'!$D:$D,$E265))</f>
        <v>0</v>
      </c>
      <c r="K265" s="16">
        <f t="shared" si="26"/>
        <v>0</v>
      </c>
      <c r="L265" s="12">
        <f>IF(M265&lt;&gt;"",M265,IF(COUNTIFS($C:$C,B265)&gt;1,SUMIFS('Sales Hx'!V:V,'Sales Hx'!$B:$B,_xlfn.XLOOKUP(B265,C:C,B:B),'Sales Hx'!$D:$D,$E265),SUMIFS('Sales Hx'!V:V,'Sales Hx'!$B:$B,$B265,'Sales Hx'!$D:$D,$E265)))</f>
        <v>0</v>
      </c>
      <c r="M265" s="12">
        <v>0</v>
      </c>
      <c r="N265" s="15">
        <f t="shared" si="28"/>
        <v>0</v>
      </c>
      <c r="O265" s="21">
        <f t="shared" si="24"/>
        <v>0</v>
      </c>
      <c r="P265" s="24">
        <v>21.038900000000002</v>
      </c>
      <c r="Q265" s="18">
        <f t="shared" si="27"/>
        <v>0</v>
      </c>
      <c r="R265" s="2">
        <v>1</v>
      </c>
      <c r="S265" s="2">
        <v>90</v>
      </c>
      <c r="T265" s="2" t="s">
        <v>4647</v>
      </c>
      <c r="U265" s="28">
        <f>IF(G265=0,"",_xlfn.MINIFS('PO Details'!$I:$I,'PO Details'!$D:$D,Planning!$B265,'PO Details'!$L:$L,Planning!$E265))</f>
        <v>45490</v>
      </c>
      <c r="V265" s="29" t="s">
        <v>4640</v>
      </c>
      <c r="W265" t="str">
        <f t="shared" si="25"/>
        <v>Max</v>
      </c>
      <c r="X265" s="2">
        <v>120</v>
      </c>
    </row>
    <row r="266" spans="1:24" x14ac:dyDescent="0.25">
      <c r="A266" s="11"/>
      <c r="B266" s="22" t="s">
        <v>5118</v>
      </c>
      <c r="C266" s="22"/>
      <c r="D266" s="22" t="s">
        <v>5119</v>
      </c>
      <c r="E266" s="31" t="s">
        <v>4746</v>
      </c>
      <c r="F266" s="12">
        <f>SUMIFS('Inventory Details'!$H:$H,'Inventory Details'!$B:$B,$B266,'Inventory Details'!$E:$E,$E266)</f>
        <v>0</v>
      </c>
      <c r="G266" s="12">
        <f>SUMIFS('PO Details'!$H:$H,'PO Details'!$D:$D,Planning!$B266,'PO Details'!$L:$L,$E266)</f>
        <v>30</v>
      </c>
      <c r="H266" s="12">
        <f>SUMIFS('SO Details'!$G:$G,'SO Details'!$D:$D,Planning!$B266,'SO Details'!$K:$K,$E266)</f>
        <v>0</v>
      </c>
      <c r="I266" s="20">
        <f>IF(COUNTIFS($C:$C,B266)&gt;1,SUMIFS('Sales Hx'!$Q:$Q,'Sales Hx'!$B:$B,_xlfn.XLOOKUP(B266,C:C,B:B),'Sales Hx'!$D:$D,Planning!$E266),SUMIFS('Sales Hx'!$Q:$Q,'Sales Hx'!$B:$B,Planning!$B266,'Sales Hx'!$D:$D,Planning!$E266))</f>
        <v>0</v>
      </c>
      <c r="J266" s="16">
        <f>IF(COUNTIFS($C:$C,B266)&gt;1,SUMIFS('Sales Hx'!$S:$S,'Sales Hx'!$B:$B,_xlfn.XLOOKUP(B266,C:C,B:B),'Sales Hx'!$D:$D,E266),SUMIFS('Sales Hx'!$S:$S,'Sales Hx'!$B:$B,$B266,'Sales Hx'!$D:$D,$E266))</f>
        <v>0</v>
      </c>
      <c r="K266" s="16">
        <f t="shared" si="26"/>
        <v>0</v>
      </c>
      <c r="L266" s="12">
        <f>IF(M266&lt;&gt;"",M266,IF(COUNTIFS($C:$C,B266)&gt;1,SUMIFS('Sales Hx'!V:V,'Sales Hx'!$B:$B,_xlfn.XLOOKUP(B266,C:C,B:B),'Sales Hx'!$D:$D,$E266),SUMIFS('Sales Hx'!V:V,'Sales Hx'!$B:$B,$B266,'Sales Hx'!$D:$D,$E266)))</f>
        <v>0</v>
      </c>
      <c r="M266" s="12">
        <v>0</v>
      </c>
      <c r="N266" s="15">
        <f t="shared" si="28"/>
        <v>0</v>
      </c>
      <c r="O266" s="21">
        <f t="shared" si="24"/>
        <v>0</v>
      </c>
      <c r="P266" s="24">
        <v>21.038900000000002</v>
      </c>
      <c r="Q266" s="18">
        <f t="shared" si="27"/>
        <v>0</v>
      </c>
      <c r="R266" s="2">
        <v>1</v>
      </c>
      <c r="S266" s="2">
        <v>90</v>
      </c>
      <c r="T266" s="2" t="s">
        <v>4647</v>
      </c>
      <c r="U266" s="28">
        <f>IF(G266=0,"",_xlfn.MINIFS('PO Details'!$I:$I,'PO Details'!$D:$D,Planning!$B266,'PO Details'!$L:$L,Planning!$E266))</f>
        <v>45490</v>
      </c>
      <c r="V266" s="29" t="s">
        <v>4640</v>
      </c>
      <c r="W266" t="str">
        <f t="shared" si="25"/>
        <v>Max</v>
      </c>
      <c r="X266" s="2">
        <v>120</v>
      </c>
    </row>
    <row r="267" spans="1:24" x14ac:dyDescent="0.25">
      <c r="A267" s="11"/>
      <c r="B267" s="22" t="s">
        <v>821</v>
      </c>
      <c r="C267" s="22"/>
      <c r="D267" s="22" t="s">
        <v>822</v>
      </c>
      <c r="E267" s="31" t="s">
        <v>4746</v>
      </c>
      <c r="F267" s="12">
        <f>SUMIFS('Inventory Details'!$H:$H,'Inventory Details'!$B:$B,$B267,'Inventory Details'!$E:$E,$E267)</f>
        <v>1</v>
      </c>
      <c r="G267" s="12">
        <f>SUMIFS('PO Details'!$H:$H,'PO Details'!$D:$D,Planning!$B267,'PO Details'!$L:$L,$E267)</f>
        <v>3</v>
      </c>
      <c r="H267" s="12">
        <f>SUMIFS('SO Details'!$G:$G,'SO Details'!$D:$D,Planning!$B267,'SO Details'!$K:$K,$E267)</f>
        <v>0</v>
      </c>
      <c r="I267" s="20">
        <f>IF(COUNTIFS($C:$C,B267)&gt;1,SUMIFS('Sales Hx'!$Q:$Q,'Sales Hx'!$B:$B,_xlfn.XLOOKUP(B267,C:C,B:B),'Sales Hx'!$D:$D,Planning!$E267),SUMIFS('Sales Hx'!$Q:$Q,'Sales Hx'!$B:$B,Planning!$B267,'Sales Hx'!$D:$D,Planning!$E267))</f>
        <v>0</v>
      </c>
      <c r="J267" s="16">
        <f>IF(COUNTIFS($C:$C,B267)&gt;1,SUMIFS('Sales Hx'!$S:$S,'Sales Hx'!$B:$B,_xlfn.XLOOKUP(B267,C:C,B:B),'Sales Hx'!$D:$D,E267),SUMIFS('Sales Hx'!$S:$S,'Sales Hx'!$B:$B,$B267,'Sales Hx'!$D:$D,$E267))</f>
        <v>7.0175438596491224E-2</v>
      </c>
      <c r="K267" s="16">
        <f t="shared" si="26"/>
        <v>0</v>
      </c>
      <c r="L267" s="12">
        <f>IF(M267&lt;&gt;"",M267,IF(COUNTIFS($C:$C,B267)&gt;1,SUMIFS('Sales Hx'!V:V,'Sales Hx'!$B:$B,_xlfn.XLOOKUP(B267,C:C,B:B),'Sales Hx'!$D:$D,$E267),SUMIFS('Sales Hx'!V:V,'Sales Hx'!$B:$B,$B267,'Sales Hx'!$D:$D,$E267)))</f>
        <v>0</v>
      </c>
      <c r="M267" s="12">
        <v>0</v>
      </c>
      <c r="N267" s="15">
        <f t="shared" si="28"/>
        <v>7.0175438596491224E-2</v>
      </c>
      <c r="O267" s="21">
        <f t="shared" si="24"/>
        <v>0</v>
      </c>
      <c r="P267" s="24">
        <v>982.04399999999998</v>
      </c>
      <c r="Q267" s="18">
        <f t="shared" si="27"/>
        <v>0</v>
      </c>
      <c r="R267" s="2">
        <v>1</v>
      </c>
      <c r="S267" s="2">
        <v>120</v>
      </c>
      <c r="T267" s="2" t="s">
        <v>4647</v>
      </c>
      <c r="U267" s="28">
        <f>IF(G267=0,"",_xlfn.MINIFS('PO Details'!$I:$I,'PO Details'!$D:$D,Planning!$B267,'PO Details'!$L:$L,Planning!$E267))</f>
        <v>45446</v>
      </c>
      <c r="V267" s="29" t="s">
        <v>4640</v>
      </c>
      <c r="W267" t="str">
        <f t="shared" si="25"/>
        <v/>
      </c>
      <c r="X267" s="2">
        <v>120</v>
      </c>
    </row>
    <row r="268" spans="1:24" x14ac:dyDescent="0.25">
      <c r="A268" s="11"/>
      <c r="B268" s="22" t="s">
        <v>821</v>
      </c>
      <c r="C268" s="22"/>
      <c r="D268" s="22" t="s">
        <v>822</v>
      </c>
      <c r="E268" s="31" t="s">
        <v>106</v>
      </c>
      <c r="F268" s="12">
        <f>SUMIFS('Inventory Details'!$H:$H,'Inventory Details'!$B:$B,$B268,'Inventory Details'!$E:$E,$E268)</f>
        <v>5</v>
      </c>
      <c r="G268" s="12">
        <f>SUMIFS('PO Details'!$H:$H,'PO Details'!$D:$D,Planning!$B268,'PO Details'!$L:$L,$E268)</f>
        <v>0</v>
      </c>
      <c r="H268" s="12">
        <f>SUMIFS('SO Details'!$G:$G,'SO Details'!$D:$D,Planning!$B268,'SO Details'!$K:$K,$E268)</f>
        <v>0</v>
      </c>
      <c r="I268" s="20">
        <f>IF(COUNTIFS($C:$C,B268)&gt;1,SUMIFS('Sales Hx'!$Q:$Q,'Sales Hx'!$B:$B,_xlfn.XLOOKUP(B268,C:C,B:B),'Sales Hx'!$D:$D,Planning!$E268),SUMIFS('Sales Hx'!$Q:$Q,'Sales Hx'!$B:$B,Planning!$B268,'Sales Hx'!$D:$D,Planning!$E268))</f>
        <v>0</v>
      </c>
      <c r="J268" s="16">
        <f>IF(COUNTIFS($C:$C,B268)&gt;1,SUMIFS('Sales Hx'!$S:$S,'Sales Hx'!$B:$B,_xlfn.XLOOKUP(B268,C:C,B:B),'Sales Hx'!$D:$D,E268),SUMIFS('Sales Hx'!$S:$S,'Sales Hx'!$B:$B,$B268,'Sales Hx'!$D:$D,$E268))</f>
        <v>3.2894736842105261E-2</v>
      </c>
      <c r="K268" s="16">
        <f t="shared" si="26"/>
        <v>0</v>
      </c>
      <c r="L268" s="12">
        <f>IF(M268&lt;&gt;"",M268,IF(COUNTIFS($C:$C,B268)&gt;1,SUMIFS('Sales Hx'!V:V,'Sales Hx'!$B:$B,_xlfn.XLOOKUP(B268,C:C,B:B),'Sales Hx'!$D:$D,$E268),SUMIFS('Sales Hx'!V:V,'Sales Hx'!$B:$B,$B268,'Sales Hx'!$D:$D,$E268)))</f>
        <v>0</v>
      </c>
      <c r="M268" s="12">
        <v>0</v>
      </c>
      <c r="N268" s="15">
        <f t="shared" si="28"/>
        <v>3.2894736842105261E-2</v>
      </c>
      <c r="O268" s="21">
        <f t="shared" si="24"/>
        <v>0</v>
      </c>
      <c r="P268" s="24">
        <v>982.04399999999998</v>
      </c>
      <c r="Q268" s="18">
        <f t="shared" si="27"/>
        <v>0</v>
      </c>
      <c r="R268" s="2">
        <v>1</v>
      </c>
      <c r="S268" s="2">
        <v>120</v>
      </c>
      <c r="T268" s="2" t="s">
        <v>4647</v>
      </c>
      <c r="U268" s="28" t="str">
        <f>IF(G268=0,"",_xlfn.MINIFS('PO Details'!$I:$I,'PO Details'!$D:$D,Planning!$B268,'PO Details'!$L:$L,Planning!$E268))</f>
        <v/>
      </c>
      <c r="V268" s="29" t="s">
        <v>4640</v>
      </c>
      <c r="W268" t="str">
        <f t="shared" si="25"/>
        <v/>
      </c>
      <c r="X268" s="2">
        <v>120</v>
      </c>
    </row>
    <row r="269" spans="1:24" x14ac:dyDescent="0.25">
      <c r="A269" s="11"/>
      <c r="B269" s="22" t="s">
        <v>821</v>
      </c>
      <c r="C269" s="22"/>
      <c r="D269" s="22" t="s">
        <v>822</v>
      </c>
      <c r="E269" s="31" t="s">
        <v>109</v>
      </c>
      <c r="F269" s="12">
        <f>SUMIFS('Inventory Details'!$H:$H,'Inventory Details'!$B:$B,$B269,'Inventory Details'!$E:$E,$E269)</f>
        <v>0</v>
      </c>
      <c r="G269" s="12">
        <f>SUMIFS('PO Details'!$H:$H,'PO Details'!$D:$D,Planning!$B269,'PO Details'!$L:$L,$E269)</f>
        <v>0</v>
      </c>
      <c r="H269" s="12">
        <f>SUMIFS('SO Details'!$G:$G,'SO Details'!$D:$D,Planning!$B269,'SO Details'!$K:$K,$E269)</f>
        <v>0</v>
      </c>
      <c r="I269" s="20">
        <f>IF(COUNTIFS($C:$C,B269)&gt;1,SUMIFS('Sales Hx'!$Q:$Q,'Sales Hx'!$B:$B,_xlfn.XLOOKUP(B269,C:C,B:B),'Sales Hx'!$D:$D,Planning!$E269),SUMIFS('Sales Hx'!$Q:$Q,'Sales Hx'!$B:$B,Planning!$B269,'Sales Hx'!$D:$D,Planning!$E269))</f>
        <v>0</v>
      </c>
      <c r="J269" s="16">
        <f>IF(COUNTIFS($C:$C,B269)&gt;1,SUMIFS('Sales Hx'!$S:$S,'Sales Hx'!$B:$B,_xlfn.XLOOKUP(B269,C:C,B:B),'Sales Hx'!$D:$D,E269),SUMIFS('Sales Hx'!$S:$S,'Sales Hx'!$B:$B,$B269,'Sales Hx'!$D:$D,$E269))</f>
        <v>3.2894736842105261E-2</v>
      </c>
      <c r="K269" s="16">
        <f t="shared" si="26"/>
        <v>0</v>
      </c>
      <c r="L269" s="12">
        <f>IF(M269&lt;&gt;"",M269,IF(COUNTIFS($C:$C,B269)&gt;1,SUMIFS('Sales Hx'!V:V,'Sales Hx'!$B:$B,_xlfn.XLOOKUP(B269,C:C,B:B),'Sales Hx'!$D:$D,$E269),SUMIFS('Sales Hx'!V:V,'Sales Hx'!$B:$B,$B269,'Sales Hx'!$D:$D,$E269)))</f>
        <v>0</v>
      </c>
      <c r="M269" s="12">
        <v>0</v>
      </c>
      <c r="N269" s="15">
        <f t="shared" si="28"/>
        <v>3.2894736842105261E-2</v>
      </c>
      <c r="O269" s="21">
        <f t="shared" si="24"/>
        <v>4</v>
      </c>
      <c r="P269" s="24">
        <v>982.04399999999998</v>
      </c>
      <c r="Q269" s="18">
        <f t="shared" si="27"/>
        <v>3928.1759999999999</v>
      </c>
      <c r="R269" s="2">
        <v>1</v>
      </c>
      <c r="S269" s="2">
        <v>120</v>
      </c>
      <c r="T269" s="2" t="s">
        <v>4647</v>
      </c>
      <c r="U269" s="28" t="str">
        <f>IF(G269=0,"",_xlfn.MINIFS('PO Details'!$I:$I,'PO Details'!$D:$D,Planning!$B269,'PO Details'!$L:$L,Planning!$E269))</f>
        <v/>
      </c>
      <c r="V269" s="29" t="s">
        <v>4640</v>
      </c>
      <c r="W269" t="str">
        <f t="shared" si="25"/>
        <v/>
      </c>
      <c r="X269" s="2">
        <v>120</v>
      </c>
    </row>
    <row r="270" spans="1:24" x14ac:dyDescent="0.25">
      <c r="A270" s="11"/>
      <c r="B270" s="22" t="s">
        <v>821</v>
      </c>
      <c r="C270" s="22"/>
      <c r="D270" s="22" t="s">
        <v>822</v>
      </c>
      <c r="E270" s="31" t="s">
        <v>113</v>
      </c>
      <c r="F270" s="12">
        <f>SUMIFS('Inventory Details'!$H:$H,'Inventory Details'!$B:$B,$B270,'Inventory Details'!$E:$E,$E270)</f>
        <v>0</v>
      </c>
      <c r="G270" s="12">
        <f>SUMIFS('PO Details'!$H:$H,'PO Details'!$D:$D,Planning!$B270,'PO Details'!$L:$L,$E270)</f>
        <v>3</v>
      </c>
      <c r="H270" s="12">
        <f>SUMIFS('SO Details'!$G:$G,'SO Details'!$D:$D,Planning!$B270,'SO Details'!$K:$K,$E270)</f>
        <v>1</v>
      </c>
      <c r="I270" s="20">
        <f>IF(COUNTIFS($C:$C,B270)&gt;1,SUMIFS('Sales Hx'!$Q:$Q,'Sales Hx'!$B:$B,_xlfn.XLOOKUP(B270,C:C,B:B),'Sales Hx'!$D:$D,Planning!$E270),SUMIFS('Sales Hx'!$Q:$Q,'Sales Hx'!$B:$B,Planning!$B270,'Sales Hx'!$D:$D,Planning!$E270))</f>
        <v>1.4</v>
      </c>
      <c r="J270" s="16">
        <f>IF(COUNTIFS($C:$C,B270)&gt;1,SUMIFS('Sales Hx'!$S:$S,'Sales Hx'!$B:$B,_xlfn.XLOOKUP(B270,C:C,B:B),'Sales Hx'!$D:$D,E270),SUMIFS('Sales Hx'!$S:$S,'Sales Hx'!$B:$B,$B270,'Sales Hx'!$D:$D,$E270))</f>
        <v>4.8245614035087724E-2</v>
      </c>
      <c r="K270" s="16">
        <f t="shared" si="26"/>
        <v>2.1428571428571428</v>
      </c>
      <c r="L270" s="12">
        <f>IF(M270&lt;&gt;"",M270,IF(COUNTIFS($C:$C,B270)&gt;1,SUMIFS('Sales Hx'!V:V,'Sales Hx'!$B:$B,_xlfn.XLOOKUP(B270,C:C,B:B),'Sales Hx'!$D:$D,$E270),SUMIFS('Sales Hx'!V:V,'Sales Hx'!$B:$B,$B270,'Sales Hx'!$D:$D,$E270)))</f>
        <v>0</v>
      </c>
      <c r="M270" s="12">
        <v>0</v>
      </c>
      <c r="N270" s="15">
        <f t="shared" si="28"/>
        <v>4.8245614035087724E-2</v>
      </c>
      <c r="O270" s="21">
        <f t="shared" si="24"/>
        <v>0</v>
      </c>
      <c r="P270" s="24">
        <v>982.04399999999998</v>
      </c>
      <c r="Q270" s="18">
        <f t="shared" si="27"/>
        <v>0</v>
      </c>
      <c r="R270" s="2">
        <v>1</v>
      </c>
      <c r="S270" s="2">
        <v>120</v>
      </c>
      <c r="T270" s="2" t="s">
        <v>4647</v>
      </c>
      <c r="U270" s="28">
        <f>IF(G270=0,"",_xlfn.MINIFS('PO Details'!$I:$I,'PO Details'!$D:$D,Planning!$B270,'PO Details'!$L:$L,Planning!$E270))</f>
        <v>45446</v>
      </c>
      <c r="V270" s="29" t="s">
        <v>4640</v>
      </c>
      <c r="W270" t="str">
        <f t="shared" si="25"/>
        <v>Max</v>
      </c>
      <c r="X270" s="2">
        <v>120</v>
      </c>
    </row>
    <row r="271" spans="1:24" x14ac:dyDescent="0.25">
      <c r="A271" s="11"/>
      <c r="B271" s="22" t="s">
        <v>823</v>
      </c>
      <c r="C271" s="22"/>
      <c r="D271" s="22" t="s">
        <v>824</v>
      </c>
      <c r="E271" s="31" t="s">
        <v>106</v>
      </c>
      <c r="F271" s="12">
        <f>SUMIFS('Inventory Details'!$H:$H,'Inventory Details'!$B:$B,$B271,'Inventory Details'!$E:$E,$E271)</f>
        <v>1</v>
      </c>
      <c r="G271" s="12">
        <f>SUMIFS('PO Details'!$H:$H,'PO Details'!$D:$D,Planning!$B271,'PO Details'!$L:$L,$E271)</f>
        <v>0</v>
      </c>
      <c r="H271" s="12">
        <f>SUMIFS('SO Details'!$G:$G,'SO Details'!$D:$D,Planning!$B271,'SO Details'!$K:$K,$E271)</f>
        <v>0</v>
      </c>
      <c r="I271" s="20">
        <f>IF(COUNTIFS($C:$C,B271)&gt;1,SUMIFS('Sales Hx'!$Q:$Q,'Sales Hx'!$B:$B,_xlfn.XLOOKUP(B271,C:C,B:B),'Sales Hx'!$D:$D,Planning!$E271),SUMIFS('Sales Hx'!$Q:$Q,'Sales Hx'!$B:$B,Planning!$B271,'Sales Hx'!$D:$D,Planning!$E271))</f>
        <v>0</v>
      </c>
      <c r="J271" s="16">
        <f>IF(COUNTIFS($C:$C,B271)&gt;1,SUMIFS('Sales Hx'!$S:$S,'Sales Hx'!$B:$B,_xlfn.XLOOKUP(B271,C:C,B:B),'Sales Hx'!$D:$D,E271),SUMIFS('Sales Hx'!$S:$S,'Sales Hx'!$B:$B,$B271,'Sales Hx'!$D:$D,$E271))</f>
        <v>0</v>
      </c>
      <c r="K271" s="16">
        <f t="shared" si="26"/>
        <v>0</v>
      </c>
      <c r="L271" s="12">
        <f>IF(M271&lt;&gt;"",M271,IF(COUNTIFS($C:$C,B271)&gt;1,SUMIFS('Sales Hx'!V:V,'Sales Hx'!$B:$B,_xlfn.XLOOKUP(B271,C:C,B:B),'Sales Hx'!$D:$D,$E271),SUMIFS('Sales Hx'!V:V,'Sales Hx'!$B:$B,$B271,'Sales Hx'!$D:$D,$E271)))</f>
        <v>0</v>
      </c>
      <c r="M271" s="12">
        <v>0</v>
      </c>
      <c r="N271" s="15">
        <f t="shared" si="28"/>
        <v>0</v>
      </c>
      <c r="O271" s="21">
        <f t="shared" si="24"/>
        <v>0</v>
      </c>
      <c r="P271" s="24">
        <v>1349.2439999999999</v>
      </c>
      <c r="Q271" s="18">
        <f t="shared" si="27"/>
        <v>0</v>
      </c>
      <c r="R271" s="2">
        <v>1</v>
      </c>
      <c r="S271" s="2">
        <v>120</v>
      </c>
      <c r="T271" s="2" t="s">
        <v>4647</v>
      </c>
      <c r="U271" s="28" t="str">
        <f>IF(G271=0,"",_xlfn.MINIFS('PO Details'!$I:$I,'PO Details'!$D:$D,Planning!$B271,'PO Details'!$L:$L,Planning!$E271))</f>
        <v/>
      </c>
      <c r="V271" s="29" t="s">
        <v>4640</v>
      </c>
      <c r="W271" t="str">
        <f t="shared" si="25"/>
        <v>Max</v>
      </c>
      <c r="X271" s="2">
        <v>120</v>
      </c>
    </row>
    <row r="272" spans="1:24" x14ac:dyDescent="0.25">
      <c r="A272" s="11"/>
      <c r="B272" s="22" t="s">
        <v>5580</v>
      </c>
      <c r="C272" s="22"/>
      <c r="D272" s="22"/>
      <c r="E272" s="31" t="s">
        <v>4746</v>
      </c>
      <c r="F272" s="12">
        <f>SUMIFS('Inventory Details'!$H:$H,'Inventory Details'!$B:$B,$B272,'Inventory Details'!$E:$E,$E272)</f>
        <v>0</v>
      </c>
      <c r="G272" s="12">
        <f>SUMIFS('PO Details'!$H:$H,'PO Details'!$D:$D,Planning!$B272,'PO Details'!$L:$L,$E272)</f>
        <v>0</v>
      </c>
      <c r="H272" s="12">
        <f>SUMIFS('SO Details'!$G:$G,'SO Details'!$D:$D,Planning!$B272,'SO Details'!$K:$K,$E272)</f>
        <v>0</v>
      </c>
      <c r="I272" s="20">
        <f>IF(COUNTIFS($C:$C,B272)&gt;1,SUMIFS('Sales Hx'!$Q:$Q,'Sales Hx'!$B:$B,_xlfn.XLOOKUP(B272,C:C,B:B),'Sales Hx'!$D:$D,Planning!$E272),SUMIFS('Sales Hx'!$Q:$Q,'Sales Hx'!$B:$B,Planning!$B272,'Sales Hx'!$D:$D,Planning!$E272))</f>
        <v>0</v>
      </c>
      <c r="J272" s="16">
        <f>IF(COUNTIFS($C:$C,B272)&gt;1,SUMIFS('Sales Hx'!$S:$S,'Sales Hx'!$B:$B,_xlfn.XLOOKUP(B272,C:C,B:B),'Sales Hx'!$D:$D,E272),SUMIFS('Sales Hx'!$S:$S,'Sales Hx'!$B:$B,$B272,'Sales Hx'!$D:$D,$E272))</f>
        <v>0</v>
      </c>
      <c r="K272" s="16">
        <f t="shared" si="26"/>
        <v>0</v>
      </c>
      <c r="L272" s="12">
        <f>IF(M272&lt;&gt;"",M272,IF(COUNTIFS($C:$C,B272)&gt;1,SUMIFS('Sales Hx'!V:V,'Sales Hx'!$B:$B,_xlfn.XLOOKUP(B272,C:C,B:B),'Sales Hx'!$D:$D,$E272),SUMIFS('Sales Hx'!V:V,'Sales Hx'!$B:$B,$B272,'Sales Hx'!$D:$D,$E272)))</f>
        <v>0</v>
      </c>
      <c r="M272" s="12">
        <v>0</v>
      </c>
      <c r="N272" s="15">
        <f t="shared" si="28"/>
        <v>0</v>
      </c>
      <c r="O272" s="21">
        <f t="shared" si="24"/>
        <v>0</v>
      </c>
      <c r="P272" s="24">
        <v>0</v>
      </c>
      <c r="Q272" s="18">
        <f t="shared" si="27"/>
        <v>0</v>
      </c>
      <c r="R272" s="2">
        <v>1</v>
      </c>
      <c r="S272" s="2">
        <v>90</v>
      </c>
      <c r="T272" s="2" t="s">
        <v>4647</v>
      </c>
      <c r="U272" s="28" t="str">
        <f>IF(G272=0,"",_xlfn.MINIFS('PO Details'!$I:$I,'PO Details'!$D:$D,Planning!$B272,'PO Details'!$L:$L,Planning!$E272))</f>
        <v/>
      </c>
      <c r="V272" s="29" t="s">
        <v>4640</v>
      </c>
      <c r="W272" t="str">
        <f t="shared" si="25"/>
        <v>Max</v>
      </c>
      <c r="X272" s="2">
        <v>120</v>
      </c>
    </row>
    <row r="273" spans="1:24" x14ac:dyDescent="0.25">
      <c r="A273" s="11"/>
      <c r="B273" s="22" t="s">
        <v>825</v>
      </c>
      <c r="C273" s="22"/>
      <c r="D273" s="22" t="s">
        <v>826</v>
      </c>
      <c r="E273" s="31" t="s">
        <v>106</v>
      </c>
      <c r="F273" s="12">
        <f>SUMIFS('Inventory Details'!$H:$H,'Inventory Details'!$B:$B,$B273,'Inventory Details'!$E:$E,$E273)</f>
        <v>3</v>
      </c>
      <c r="G273" s="12">
        <f>SUMIFS('PO Details'!$H:$H,'PO Details'!$D:$D,Planning!$B273,'PO Details'!$L:$L,$E273)</f>
        <v>0</v>
      </c>
      <c r="H273" s="12">
        <f>SUMIFS('SO Details'!$G:$G,'SO Details'!$D:$D,Planning!$B273,'SO Details'!$K:$K,$E273)</f>
        <v>0</v>
      </c>
      <c r="I273" s="20">
        <f>IF(COUNTIFS($C:$C,B273)&gt;1,SUMIFS('Sales Hx'!$Q:$Q,'Sales Hx'!$B:$B,_xlfn.XLOOKUP(B273,C:C,B:B),'Sales Hx'!$D:$D,Planning!$E273),SUMIFS('Sales Hx'!$Q:$Q,'Sales Hx'!$B:$B,Planning!$B273,'Sales Hx'!$D:$D,Planning!$E273))</f>
        <v>0</v>
      </c>
      <c r="J273" s="16">
        <f>IF(COUNTIFS($C:$C,B273)&gt;1,SUMIFS('Sales Hx'!$S:$S,'Sales Hx'!$B:$B,_xlfn.XLOOKUP(B273,C:C,B:B),'Sales Hx'!$D:$D,E273),SUMIFS('Sales Hx'!$S:$S,'Sales Hx'!$B:$B,$B273,'Sales Hx'!$D:$D,$E273))</f>
        <v>3.2894736842105261E-2</v>
      </c>
      <c r="K273" s="16">
        <f t="shared" si="26"/>
        <v>0</v>
      </c>
      <c r="L273" s="12">
        <f>IF(M273&lt;&gt;"",M273,IF(COUNTIFS($C:$C,B273)&gt;1,SUMIFS('Sales Hx'!V:V,'Sales Hx'!$B:$B,_xlfn.XLOOKUP(B273,C:C,B:B),'Sales Hx'!$D:$D,$E273),SUMIFS('Sales Hx'!V:V,'Sales Hx'!$B:$B,$B273,'Sales Hx'!$D:$D,$E273)))</f>
        <v>0</v>
      </c>
      <c r="M273" s="12">
        <v>0</v>
      </c>
      <c r="N273" s="15">
        <f t="shared" si="28"/>
        <v>3.2894736842105261E-2</v>
      </c>
      <c r="O273" s="21">
        <f t="shared" si="24"/>
        <v>0</v>
      </c>
      <c r="P273" s="24">
        <v>506.52</v>
      </c>
      <c r="Q273" s="18">
        <f t="shared" si="27"/>
        <v>0</v>
      </c>
      <c r="R273" s="2">
        <v>1</v>
      </c>
      <c r="S273" s="2">
        <v>120</v>
      </c>
      <c r="T273" s="2" t="s">
        <v>4647</v>
      </c>
      <c r="U273" s="28" t="str">
        <f>IF(G273=0,"",_xlfn.MINIFS('PO Details'!$I:$I,'PO Details'!$D:$D,Planning!$B273,'PO Details'!$L:$L,Planning!$E273))</f>
        <v/>
      </c>
      <c r="V273" s="29" t="s">
        <v>4640</v>
      </c>
      <c r="W273" t="str">
        <f t="shared" si="25"/>
        <v>Max</v>
      </c>
      <c r="X273" s="2">
        <v>120</v>
      </c>
    </row>
    <row r="274" spans="1:24" x14ac:dyDescent="0.25">
      <c r="A274" s="11"/>
      <c r="B274" s="22" t="s">
        <v>825</v>
      </c>
      <c r="C274" s="22"/>
      <c r="D274" s="22" t="s">
        <v>826</v>
      </c>
      <c r="E274" s="31" t="s">
        <v>861</v>
      </c>
      <c r="F274" s="12">
        <f>SUMIFS('Inventory Details'!$H:$H,'Inventory Details'!$B:$B,$B274,'Inventory Details'!$E:$E,$E274)</f>
        <v>1</v>
      </c>
      <c r="G274" s="12">
        <f>SUMIFS('PO Details'!$H:$H,'PO Details'!$D:$D,Planning!$B274,'PO Details'!$L:$L,$E274)</f>
        <v>0</v>
      </c>
      <c r="H274" s="12">
        <f>SUMIFS('SO Details'!$G:$G,'SO Details'!$D:$D,Planning!$B274,'SO Details'!$K:$K,$E274)</f>
        <v>0</v>
      </c>
      <c r="I274" s="20">
        <f>IF(COUNTIFS($C:$C,B274)&gt;1,SUMIFS('Sales Hx'!$Q:$Q,'Sales Hx'!$B:$B,_xlfn.XLOOKUP(B274,C:C,B:B),'Sales Hx'!$D:$D,Planning!$E274),SUMIFS('Sales Hx'!$Q:$Q,'Sales Hx'!$B:$B,Planning!$B274,'Sales Hx'!$D:$D,Planning!$E274))</f>
        <v>0</v>
      </c>
      <c r="J274" s="16">
        <f>IF(COUNTIFS($C:$C,B274)&gt;1,SUMIFS('Sales Hx'!$S:$S,'Sales Hx'!$B:$B,_xlfn.XLOOKUP(B274,C:C,B:B),'Sales Hx'!$D:$D,E274),SUMIFS('Sales Hx'!$S:$S,'Sales Hx'!$B:$B,$B274,'Sales Hx'!$D:$D,$E274))</f>
        <v>0</v>
      </c>
      <c r="K274" s="16">
        <f t="shared" si="26"/>
        <v>0</v>
      </c>
      <c r="L274" s="12">
        <f>IF(M274&lt;&gt;"",M274,IF(COUNTIFS($C:$C,B274)&gt;1,SUMIFS('Sales Hx'!V:V,'Sales Hx'!$B:$B,_xlfn.XLOOKUP(B274,C:C,B:B),'Sales Hx'!$D:$D,$E274),SUMIFS('Sales Hx'!V:V,'Sales Hx'!$B:$B,$B274,'Sales Hx'!$D:$D,$E274)))</f>
        <v>0</v>
      </c>
      <c r="M274" s="12">
        <v>0</v>
      </c>
      <c r="N274" s="15">
        <f t="shared" si="28"/>
        <v>0</v>
      </c>
      <c r="O274" s="21">
        <f t="shared" si="24"/>
        <v>0</v>
      </c>
      <c r="P274" s="24">
        <v>506.52</v>
      </c>
      <c r="Q274" s="18">
        <f t="shared" si="27"/>
        <v>0</v>
      </c>
      <c r="R274" s="2">
        <v>1</v>
      </c>
      <c r="S274" s="2">
        <v>120</v>
      </c>
      <c r="T274" s="2" t="s">
        <v>4647</v>
      </c>
      <c r="U274" s="28" t="str">
        <f>IF(G274=0,"",_xlfn.MINIFS('PO Details'!$I:$I,'PO Details'!$D:$D,Planning!$B274,'PO Details'!$L:$L,Planning!$E274))</f>
        <v/>
      </c>
      <c r="V274" s="29" t="s">
        <v>4640</v>
      </c>
      <c r="W274" t="str">
        <f t="shared" si="25"/>
        <v>Max</v>
      </c>
      <c r="X274" s="2">
        <v>120</v>
      </c>
    </row>
    <row r="275" spans="1:24" x14ac:dyDescent="0.25">
      <c r="A275" s="11" t="s">
        <v>4624</v>
      </c>
      <c r="B275" s="22" t="s">
        <v>827</v>
      </c>
      <c r="C275" s="22"/>
      <c r="D275" s="22" t="s">
        <v>828</v>
      </c>
      <c r="E275" s="31" t="s">
        <v>4746</v>
      </c>
      <c r="F275" s="12">
        <f>SUMIFS('Inventory Details'!$H:$H,'Inventory Details'!$B:$B,$B275,'Inventory Details'!$E:$E,$E275)</f>
        <v>0</v>
      </c>
      <c r="G275" s="12">
        <f>SUMIFS('PO Details'!$H:$H,'PO Details'!$D:$D,Planning!$B275,'PO Details'!$L:$L,$E275)</f>
        <v>5</v>
      </c>
      <c r="H275" s="12">
        <f>SUMIFS('SO Details'!$G:$G,'SO Details'!$D:$D,Planning!$B275,'SO Details'!$K:$K,$E275)</f>
        <v>1</v>
      </c>
      <c r="I275" s="20">
        <f>IF(COUNTIFS($C:$C,B275)&gt;1,SUMIFS('Sales Hx'!$Q:$Q,'Sales Hx'!$B:$B,_xlfn.XLOOKUP(B275,C:C,B:B),'Sales Hx'!$D:$D,Planning!$E275),SUMIFS('Sales Hx'!$Q:$Q,'Sales Hx'!$B:$B,Planning!$B275,'Sales Hx'!$D:$D,Planning!$E275))</f>
        <v>11.2</v>
      </c>
      <c r="J275" s="16">
        <f>IF(COUNTIFS($C:$C,B275)&gt;1,SUMIFS('Sales Hx'!$S:$S,'Sales Hx'!$B:$B,_xlfn.XLOOKUP(B275,C:C,B:B),'Sales Hx'!$D:$D,E275),SUMIFS('Sales Hx'!$S:$S,'Sales Hx'!$B:$B,$B275,'Sales Hx'!$D:$D,$E275))</f>
        <v>0.12280701754385964</v>
      </c>
      <c r="K275" s="16">
        <f t="shared" si="26"/>
        <v>0.44642857142857145</v>
      </c>
      <c r="L275" s="12">
        <f>IF(M275&lt;&gt;"",M275,IF(COUNTIFS($C:$C,B275)&gt;1,SUMIFS('Sales Hx'!V:V,'Sales Hx'!$B:$B,_xlfn.XLOOKUP(B275,C:C,B:B),'Sales Hx'!$D:$D,$E275),SUMIFS('Sales Hx'!V:V,'Sales Hx'!$B:$B,$B275,'Sales Hx'!$D:$D,$E275)))</f>
        <v>0</v>
      </c>
      <c r="M275" s="12">
        <v>0</v>
      </c>
      <c r="N275" s="15">
        <f t="shared" si="28"/>
        <v>0.12280701754385964</v>
      </c>
      <c r="O275" s="21">
        <f t="shared" si="24"/>
        <v>0</v>
      </c>
      <c r="P275" s="24">
        <v>451.548</v>
      </c>
      <c r="Q275" s="18">
        <f t="shared" si="27"/>
        <v>0</v>
      </c>
      <c r="R275" s="2">
        <v>1</v>
      </c>
      <c r="S275" s="2">
        <v>120</v>
      </c>
      <c r="T275" s="2" t="s">
        <v>4647</v>
      </c>
      <c r="U275" s="28">
        <f>IF(G275=0,"",_xlfn.MINIFS('PO Details'!$I:$I,'PO Details'!$D:$D,Planning!$B275,'PO Details'!$L:$L,Planning!$E275))</f>
        <v>45427</v>
      </c>
      <c r="V275" s="29" t="s">
        <v>4640</v>
      </c>
      <c r="W275" t="str">
        <f t="shared" si="25"/>
        <v>Max</v>
      </c>
      <c r="X275" s="2">
        <v>120</v>
      </c>
    </row>
    <row r="276" spans="1:24" x14ac:dyDescent="0.25">
      <c r="A276" s="11" t="s">
        <v>4624</v>
      </c>
      <c r="B276" s="22" t="s">
        <v>827</v>
      </c>
      <c r="C276" s="22"/>
      <c r="D276" s="22" t="s">
        <v>828</v>
      </c>
      <c r="E276" s="31" t="s">
        <v>106</v>
      </c>
      <c r="F276" s="12">
        <f>SUMIFS('Inventory Details'!$H:$H,'Inventory Details'!$B:$B,$B276,'Inventory Details'!$E:$E,$E276)</f>
        <v>0</v>
      </c>
      <c r="G276" s="12">
        <f>SUMIFS('PO Details'!$H:$H,'PO Details'!$D:$D,Planning!$B276,'PO Details'!$L:$L,$E276)</f>
        <v>3</v>
      </c>
      <c r="H276" s="12">
        <f>SUMIFS('SO Details'!$G:$G,'SO Details'!$D:$D,Planning!$B276,'SO Details'!$K:$K,$E276)</f>
        <v>1</v>
      </c>
      <c r="I276" s="20">
        <f>IF(COUNTIFS($C:$C,B276)&gt;1,SUMIFS('Sales Hx'!$Q:$Q,'Sales Hx'!$B:$B,_xlfn.XLOOKUP(B276,C:C,B:B),'Sales Hx'!$D:$D,Planning!$E276),SUMIFS('Sales Hx'!$Q:$Q,'Sales Hx'!$B:$B,Planning!$B276,'Sales Hx'!$D:$D,Planning!$E276))</f>
        <v>1.4</v>
      </c>
      <c r="J276" s="16">
        <f>IF(COUNTIFS($C:$C,B276)&gt;1,SUMIFS('Sales Hx'!$S:$S,'Sales Hx'!$B:$B,_xlfn.XLOOKUP(B276,C:C,B:B),'Sales Hx'!$D:$D,E276),SUMIFS('Sales Hx'!$S:$S,'Sales Hx'!$B:$B,$B276,'Sales Hx'!$D:$D,$E276))</f>
        <v>4.2105263157894743E-2</v>
      </c>
      <c r="K276" s="16">
        <f t="shared" si="26"/>
        <v>2.1428571428571428</v>
      </c>
      <c r="L276" s="12">
        <f>IF(M276&lt;&gt;"",M276,IF(COUNTIFS($C:$C,B276)&gt;1,SUMIFS('Sales Hx'!V:V,'Sales Hx'!$B:$B,_xlfn.XLOOKUP(B276,C:C,B:B),'Sales Hx'!$D:$D,$E276),SUMIFS('Sales Hx'!V:V,'Sales Hx'!$B:$B,$B276,'Sales Hx'!$D:$D,$E276)))</f>
        <v>0</v>
      </c>
      <c r="M276" s="12">
        <v>0</v>
      </c>
      <c r="N276" s="15">
        <f t="shared" si="28"/>
        <v>4.2105263157894743E-2</v>
      </c>
      <c r="O276" s="21">
        <f t="shared" si="24"/>
        <v>0</v>
      </c>
      <c r="P276" s="24">
        <v>451.548</v>
      </c>
      <c r="Q276" s="18">
        <f t="shared" si="27"/>
        <v>0</v>
      </c>
      <c r="R276" s="2">
        <v>1</v>
      </c>
      <c r="S276" s="2">
        <v>120</v>
      </c>
      <c r="T276" s="2" t="s">
        <v>4647</v>
      </c>
      <c r="U276" s="28">
        <f>IF(G276=0,"",_xlfn.MINIFS('PO Details'!$I:$I,'PO Details'!$D:$D,Planning!$B276,'PO Details'!$L:$L,Planning!$E276))</f>
        <v>45443</v>
      </c>
      <c r="V276" s="29" t="s">
        <v>4640</v>
      </c>
      <c r="W276" t="str">
        <f t="shared" si="25"/>
        <v/>
      </c>
      <c r="X276" s="2">
        <v>120</v>
      </c>
    </row>
    <row r="277" spans="1:24" x14ac:dyDescent="0.25">
      <c r="A277" s="11" t="s">
        <v>4624</v>
      </c>
      <c r="B277" s="22" t="s">
        <v>827</v>
      </c>
      <c r="C277" s="22"/>
      <c r="D277" s="22" t="s">
        <v>828</v>
      </c>
      <c r="E277" s="31" t="s">
        <v>861</v>
      </c>
      <c r="F277" s="12">
        <f>SUMIFS('Inventory Details'!$H:$H,'Inventory Details'!$B:$B,$B277,'Inventory Details'!$E:$E,$E277)</f>
        <v>3</v>
      </c>
      <c r="G277" s="12">
        <f>SUMIFS('PO Details'!$H:$H,'PO Details'!$D:$D,Planning!$B277,'PO Details'!$L:$L,$E277)</f>
        <v>0</v>
      </c>
      <c r="H277" s="12">
        <f>SUMIFS('SO Details'!$G:$G,'SO Details'!$D:$D,Planning!$B277,'SO Details'!$K:$K,$E277)</f>
        <v>0</v>
      </c>
      <c r="I277" s="20">
        <f>IF(COUNTIFS($C:$C,B277)&gt;1,SUMIFS('Sales Hx'!$Q:$Q,'Sales Hx'!$B:$B,_xlfn.XLOOKUP(B277,C:C,B:B),'Sales Hx'!$D:$D,Planning!$E277),SUMIFS('Sales Hx'!$Q:$Q,'Sales Hx'!$B:$B,Planning!$B277,'Sales Hx'!$D:$D,Planning!$E277))</f>
        <v>0</v>
      </c>
      <c r="J277" s="16">
        <f>IF(COUNTIFS($C:$C,B277)&gt;1,SUMIFS('Sales Hx'!$S:$S,'Sales Hx'!$B:$B,_xlfn.XLOOKUP(B277,C:C,B:B),'Sales Hx'!$D:$D,E277),SUMIFS('Sales Hx'!$S:$S,'Sales Hx'!$B:$B,$B277,'Sales Hx'!$D:$D,$E277))</f>
        <v>0</v>
      </c>
      <c r="K277" s="16">
        <f t="shared" si="26"/>
        <v>0</v>
      </c>
      <c r="L277" s="12">
        <f>IF(M277&lt;&gt;"",M277,IF(COUNTIFS($C:$C,B277)&gt;1,SUMIFS('Sales Hx'!V:V,'Sales Hx'!$B:$B,_xlfn.XLOOKUP(B277,C:C,B:B),'Sales Hx'!$D:$D,$E277),SUMIFS('Sales Hx'!V:V,'Sales Hx'!$B:$B,$B277,'Sales Hx'!$D:$D,$E277)))</f>
        <v>0</v>
      </c>
      <c r="M277" s="12">
        <v>0</v>
      </c>
      <c r="N277" s="15">
        <f t="shared" si="28"/>
        <v>0</v>
      </c>
      <c r="O277" s="21">
        <f t="shared" si="24"/>
        <v>0</v>
      </c>
      <c r="P277" s="24">
        <v>451.548</v>
      </c>
      <c r="Q277" s="18">
        <f t="shared" si="27"/>
        <v>0</v>
      </c>
      <c r="R277" s="2">
        <v>1</v>
      </c>
      <c r="S277" s="2">
        <v>120</v>
      </c>
      <c r="T277" s="2" t="s">
        <v>4647</v>
      </c>
      <c r="U277" s="28" t="str">
        <f>IF(G277=0,"",_xlfn.MINIFS('PO Details'!$I:$I,'PO Details'!$D:$D,Planning!$B277,'PO Details'!$L:$L,Planning!$E277))</f>
        <v/>
      </c>
      <c r="V277" s="29" t="s">
        <v>4640</v>
      </c>
      <c r="W277" t="str">
        <f t="shared" si="25"/>
        <v/>
      </c>
      <c r="X277" s="2">
        <v>120</v>
      </c>
    </row>
    <row r="278" spans="1:24" x14ac:dyDescent="0.25">
      <c r="A278" s="11" t="s">
        <v>4624</v>
      </c>
      <c r="B278" s="22" t="s">
        <v>827</v>
      </c>
      <c r="C278" s="22"/>
      <c r="D278" s="22" t="s">
        <v>828</v>
      </c>
      <c r="E278" s="31" t="s">
        <v>113</v>
      </c>
      <c r="F278" s="12">
        <f>SUMIFS('Inventory Details'!$H:$H,'Inventory Details'!$B:$B,$B278,'Inventory Details'!$E:$E,$E278)</f>
        <v>0</v>
      </c>
      <c r="G278" s="12">
        <f>SUMIFS('PO Details'!$H:$H,'PO Details'!$D:$D,Planning!$B278,'PO Details'!$L:$L,$E278)</f>
        <v>3</v>
      </c>
      <c r="H278" s="12">
        <f>SUMIFS('SO Details'!$G:$G,'SO Details'!$D:$D,Planning!$B278,'SO Details'!$K:$K,$E278)</f>
        <v>0</v>
      </c>
      <c r="I278" s="20">
        <f>IF(COUNTIFS($C:$C,B278)&gt;1,SUMIFS('Sales Hx'!$Q:$Q,'Sales Hx'!$B:$B,_xlfn.XLOOKUP(B278,C:C,B:B),'Sales Hx'!$D:$D,Planning!$E278),SUMIFS('Sales Hx'!$Q:$Q,'Sales Hx'!$B:$B,Planning!$B278,'Sales Hx'!$D:$D,Planning!$E278))</f>
        <v>2.8</v>
      </c>
      <c r="J278" s="16">
        <f>IF(COUNTIFS($C:$C,B278)&gt;1,SUMIFS('Sales Hx'!$S:$S,'Sales Hx'!$B:$B,_xlfn.XLOOKUP(B278,C:C,B:B),'Sales Hx'!$D:$D,E278),SUMIFS('Sales Hx'!$S:$S,'Sales Hx'!$B:$B,$B278,'Sales Hx'!$D:$D,$E278))</f>
        <v>4.7697368421052634E-2</v>
      </c>
      <c r="K278" s="16">
        <f t="shared" si="26"/>
        <v>1.0714285714285714</v>
      </c>
      <c r="L278" s="12">
        <f>IF(M278&lt;&gt;"",M278,IF(COUNTIFS($C:$C,B278)&gt;1,SUMIFS('Sales Hx'!V:V,'Sales Hx'!$B:$B,_xlfn.XLOOKUP(B278,C:C,B:B),'Sales Hx'!$D:$D,$E278),SUMIFS('Sales Hx'!V:V,'Sales Hx'!$B:$B,$B278,'Sales Hx'!$D:$D,$E278)))</f>
        <v>0</v>
      </c>
      <c r="M278" s="12">
        <v>0</v>
      </c>
      <c r="N278" s="15">
        <f t="shared" si="28"/>
        <v>4.7697368421052634E-2</v>
      </c>
      <c r="O278" s="21">
        <f t="shared" si="24"/>
        <v>0</v>
      </c>
      <c r="P278" s="24">
        <v>451.548</v>
      </c>
      <c r="Q278" s="18">
        <f t="shared" si="27"/>
        <v>0</v>
      </c>
      <c r="R278" s="2">
        <v>1</v>
      </c>
      <c r="S278" s="2">
        <v>120</v>
      </c>
      <c r="T278" s="2" t="s">
        <v>4647</v>
      </c>
      <c r="U278" s="28">
        <f>IF(G278=0,"",_xlfn.MINIFS('PO Details'!$I:$I,'PO Details'!$D:$D,Planning!$B278,'PO Details'!$L:$L,Planning!$E278))</f>
        <v>45459</v>
      </c>
      <c r="V278" s="29" t="s">
        <v>4640</v>
      </c>
      <c r="W278" t="str">
        <f t="shared" si="25"/>
        <v/>
      </c>
      <c r="X278" s="2">
        <v>120</v>
      </c>
    </row>
    <row r="279" spans="1:24" x14ac:dyDescent="0.25">
      <c r="A279" s="11"/>
      <c r="B279" s="22" t="s">
        <v>4669</v>
      </c>
      <c r="C279" s="22"/>
      <c r="D279" s="22"/>
      <c r="E279" s="31" t="s">
        <v>106</v>
      </c>
      <c r="F279" s="12">
        <f>SUMIFS('Inventory Details'!$H:$H,'Inventory Details'!$B:$B,$B279,'Inventory Details'!$E:$E,$E279)</f>
        <v>0</v>
      </c>
      <c r="G279" s="12">
        <f>SUMIFS('PO Details'!$H:$H,'PO Details'!$D:$D,Planning!$B279,'PO Details'!$L:$L,$E279)</f>
        <v>0</v>
      </c>
      <c r="H279" s="12">
        <f>SUMIFS('SO Details'!$G:$G,'SO Details'!$D:$D,Planning!$B279,'SO Details'!$K:$K,$E279)</f>
        <v>0</v>
      </c>
      <c r="I279" s="20">
        <f>IF(COUNTIFS($C:$C,B279)&gt;1,SUMIFS('Sales Hx'!$Q:$Q,'Sales Hx'!$B:$B,_xlfn.XLOOKUP(B279,C:C,B:B),'Sales Hx'!$D:$D,Planning!$E279),SUMIFS('Sales Hx'!$Q:$Q,'Sales Hx'!$B:$B,Planning!$B279,'Sales Hx'!$D:$D,Planning!$E279))</f>
        <v>0</v>
      </c>
      <c r="J279" s="16">
        <f>IF(COUNTIFS($C:$C,B279)&gt;1,SUMIFS('Sales Hx'!$S:$S,'Sales Hx'!$B:$B,_xlfn.XLOOKUP(B279,C:C,B:B),'Sales Hx'!$D:$D,E279),SUMIFS('Sales Hx'!$S:$S,'Sales Hx'!$B:$B,$B279,'Sales Hx'!$D:$D,$E279))</f>
        <v>4.6052631578947366E-2</v>
      </c>
      <c r="K279" s="16">
        <f t="shared" si="26"/>
        <v>0</v>
      </c>
      <c r="L279" s="12">
        <f>IF(M279&lt;&gt;"",M279,IF(COUNTIFS($C:$C,B279)&gt;1,SUMIFS('Sales Hx'!V:V,'Sales Hx'!$B:$B,_xlfn.XLOOKUP(B279,C:C,B:B),'Sales Hx'!$D:$D,$E279),SUMIFS('Sales Hx'!V:V,'Sales Hx'!$B:$B,$B279,'Sales Hx'!$D:$D,$E279)))</f>
        <v>0</v>
      </c>
      <c r="M279" s="12">
        <v>0</v>
      </c>
      <c r="N279" s="15">
        <f t="shared" si="28"/>
        <v>4.6052631578947366E-2</v>
      </c>
      <c r="O279" s="21">
        <f t="shared" si="24"/>
        <v>4</v>
      </c>
      <c r="P279" s="24">
        <v>0</v>
      </c>
      <c r="Q279" s="18">
        <f t="shared" si="27"/>
        <v>0</v>
      </c>
      <c r="R279" s="2">
        <v>1</v>
      </c>
      <c r="S279" s="2">
        <v>90</v>
      </c>
      <c r="T279" s="2" t="s">
        <v>4647</v>
      </c>
      <c r="U279" s="28" t="str">
        <f>IF(G279=0,"",_xlfn.MINIFS('PO Details'!$I:$I,'PO Details'!$D:$D,Planning!$B279,'PO Details'!$L:$L,Planning!$E279))</f>
        <v/>
      </c>
      <c r="V279" s="29" t="s">
        <v>4640</v>
      </c>
      <c r="W279" t="str">
        <f t="shared" si="25"/>
        <v>Max</v>
      </c>
      <c r="X279" s="2">
        <v>120</v>
      </c>
    </row>
    <row r="280" spans="1:24" x14ac:dyDescent="0.25">
      <c r="A280" s="11"/>
      <c r="B280" s="22" t="s">
        <v>829</v>
      </c>
      <c r="C280" s="22"/>
      <c r="D280" s="22" t="s">
        <v>830</v>
      </c>
      <c r="E280" s="31" t="s">
        <v>108</v>
      </c>
      <c r="F280" s="12">
        <f>SUMIFS('Inventory Details'!$H:$H,'Inventory Details'!$B:$B,$B280,'Inventory Details'!$E:$E,$E280)</f>
        <v>0</v>
      </c>
      <c r="G280" s="12">
        <f>SUMIFS('PO Details'!$H:$H,'PO Details'!$D:$D,Planning!$B280,'PO Details'!$L:$L,$E280)</f>
        <v>0</v>
      </c>
      <c r="H280" s="12">
        <f>SUMIFS('SO Details'!$G:$G,'SO Details'!$D:$D,Planning!$B280,'SO Details'!$K:$K,$E280)</f>
        <v>0</v>
      </c>
      <c r="I280" s="20">
        <f>IF(COUNTIFS($C:$C,B280)&gt;1,SUMIFS('Sales Hx'!$Q:$Q,'Sales Hx'!$B:$B,_xlfn.XLOOKUP(B280,C:C,B:B),'Sales Hx'!$D:$D,Planning!$E280),SUMIFS('Sales Hx'!$Q:$Q,'Sales Hx'!$B:$B,Planning!$B280,'Sales Hx'!$D:$D,Planning!$E280))</f>
        <v>0</v>
      </c>
      <c r="J280" s="16">
        <f>IF(COUNTIFS($C:$C,B280)&gt;1,SUMIFS('Sales Hx'!$S:$S,'Sales Hx'!$B:$B,_xlfn.XLOOKUP(B280,C:C,B:B),'Sales Hx'!$D:$D,E280),SUMIFS('Sales Hx'!$S:$S,'Sales Hx'!$B:$B,$B280,'Sales Hx'!$D:$D,$E280))</f>
        <v>0</v>
      </c>
      <c r="K280" s="16">
        <f t="shared" si="26"/>
        <v>0</v>
      </c>
      <c r="L280" s="12">
        <f>IF(M280&lt;&gt;"",M280,IF(COUNTIFS($C:$C,B280)&gt;1,SUMIFS('Sales Hx'!V:V,'Sales Hx'!$B:$B,_xlfn.XLOOKUP(B280,C:C,B:B),'Sales Hx'!$D:$D,$E280),SUMIFS('Sales Hx'!V:V,'Sales Hx'!$B:$B,$B280,'Sales Hx'!$D:$D,$E280)))</f>
        <v>0</v>
      </c>
      <c r="M280" s="12">
        <v>0</v>
      </c>
      <c r="N280" s="15">
        <f t="shared" si="28"/>
        <v>0</v>
      </c>
      <c r="O280" s="21">
        <f t="shared" si="24"/>
        <v>0</v>
      </c>
      <c r="P280" s="24">
        <v>22.75</v>
      </c>
      <c r="Q280" s="18">
        <f t="shared" si="27"/>
        <v>0</v>
      </c>
      <c r="R280" s="2">
        <v>1</v>
      </c>
      <c r="S280" s="2">
        <v>120</v>
      </c>
      <c r="T280" s="2" t="s">
        <v>4647</v>
      </c>
      <c r="U280" s="28" t="str">
        <f>IF(G280=0,"",_xlfn.MINIFS('PO Details'!$I:$I,'PO Details'!$D:$D,Planning!$B280,'PO Details'!$L:$L,Planning!$E280))</f>
        <v/>
      </c>
      <c r="V280" s="29" t="s">
        <v>4640</v>
      </c>
      <c r="W280" t="str">
        <f t="shared" si="25"/>
        <v/>
      </c>
      <c r="X280" s="2">
        <v>120</v>
      </c>
    </row>
    <row r="281" spans="1:24" x14ac:dyDescent="0.25">
      <c r="A281" s="11"/>
      <c r="B281" s="22" t="s">
        <v>829</v>
      </c>
      <c r="C281" s="22"/>
      <c r="D281" s="22" t="s">
        <v>830</v>
      </c>
      <c r="E281" s="31" t="s">
        <v>106</v>
      </c>
      <c r="F281" s="12">
        <f>SUMIFS('Inventory Details'!$H:$H,'Inventory Details'!$B:$B,$B281,'Inventory Details'!$E:$E,$E281)</f>
        <v>0</v>
      </c>
      <c r="G281" s="12">
        <f>SUMIFS('PO Details'!$H:$H,'PO Details'!$D:$D,Planning!$B281,'PO Details'!$L:$L,$E281)</f>
        <v>0</v>
      </c>
      <c r="H281" s="12">
        <f>SUMIFS('SO Details'!$G:$G,'SO Details'!$D:$D,Planning!$B281,'SO Details'!$K:$K,$E281)</f>
        <v>0</v>
      </c>
      <c r="I281" s="20">
        <f>IF(COUNTIFS($C:$C,B281)&gt;1,SUMIFS('Sales Hx'!$Q:$Q,'Sales Hx'!$B:$B,_xlfn.XLOOKUP(B281,C:C,B:B),'Sales Hx'!$D:$D,Planning!$E281),SUMIFS('Sales Hx'!$Q:$Q,'Sales Hx'!$B:$B,Planning!$B281,'Sales Hx'!$D:$D,Planning!$E281))</f>
        <v>1.4</v>
      </c>
      <c r="J281" s="16">
        <f>IF(COUNTIFS($C:$C,B281)&gt;1,SUMIFS('Sales Hx'!$S:$S,'Sales Hx'!$B:$B,_xlfn.XLOOKUP(B281,C:C,B:B),'Sales Hx'!$D:$D,E281),SUMIFS('Sales Hx'!$S:$S,'Sales Hx'!$B:$B,$B281,'Sales Hx'!$D:$D,$E281))</f>
        <v>4.6052631578947366E-2</v>
      </c>
      <c r="K281" s="16">
        <f t="shared" si="26"/>
        <v>0</v>
      </c>
      <c r="L281" s="12">
        <f>IF(M281&lt;&gt;"",M281,IF(COUNTIFS($C:$C,B281)&gt;1,SUMIFS('Sales Hx'!V:V,'Sales Hx'!$B:$B,_xlfn.XLOOKUP(B281,C:C,B:B),'Sales Hx'!$D:$D,$E281),SUMIFS('Sales Hx'!V:V,'Sales Hx'!$B:$B,$B281,'Sales Hx'!$D:$D,$E281)))</f>
        <v>0</v>
      </c>
      <c r="M281" s="12">
        <v>0</v>
      </c>
      <c r="N281" s="15">
        <f t="shared" si="28"/>
        <v>4.6052631578947366E-2</v>
      </c>
      <c r="O281" s="21">
        <f t="shared" si="24"/>
        <v>6</v>
      </c>
      <c r="P281" s="24">
        <v>22.75</v>
      </c>
      <c r="Q281" s="18">
        <f t="shared" si="27"/>
        <v>136.5</v>
      </c>
      <c r="R281" s="2">
        <v>1</v>
      </c>
      <c r="S281" s="2">
        <v>120</v>
      </c>
      <c r="T281" s="2" t="s">
        <v>4647</v>
      </c>
      <c r="U281" s="28" t="str">
        <f>IF(G281=0,"",_xlfn.MINIFS('PO Details'!$I:$I,'PO Details'!$D:$D,Planning!$B281,'PO Details'!$L:$L,Planning!$E281))</f>
        <v/>
      </c>
      <c r="V281" s="29" t="s">
        <v>4640</v>
      </c>
      <c r="W281" t="str">
        <f t="shared" si="25"/>
        <v>Max</v>
      </c>
      <c r="X281" s="2">
        <v>120</v>
      </c>
    </row>
    <row r="282" spans="1:24" x14ac:dyDescent="0.25">
      <c r="A282" s="11"/>
      <c r="B282" s="22" t="s">
        <v>829</v>
      </c>
      <c r="C282" s="22"/>
      <c r="D282" s="22" t="s">
        <v>830</v>
      </c>
      <c r="E282" s="31" t="s">
        <v>109</v>
      </c>
      <c r="F282" s="12">
        <f>SUMIFS('Inventory Details'!$H:$H,'Inventory Details'!$B:$B,$B282,'Inventory Details'!$E:$E,$E282)</f>
        <v>0</v>
      </c>
      <c r="G282" s="12">
        <f>SUMIFS('PO Details'!$H:$H,'PO Details'!$D:$D,Planning!$B282,'PO Details'!$L:$L,$E282)</f>
        <v>0</v>
      </c>
      <c r="H282" s="12">
        <f>SUMIFS('SO Details'!$G:$G,'SO Details'!$D:$D,Planning!$B282,'SO Details'!$K:$K,$E282)</f>
        <v>0</v>
      </c>
      <c r="I282" s="20">
        <f>IF(COUNTIFS($C:$C,B282)&gt;1,SUMIFS('Sales Hx'!$Q:$Q,'Sales Hx'!$B:$B,_xlfn.XLOOKUP(B282,C:C,B:B),'Sales Hx'!$D:$D,Planning!$E282),SUMIFS('Sales Hx'!$Q:$Q,'Sales Hx'!$B:$B,Planning!$B282,'Sales Hx'!$D:$D,Planning!$E282))</f>
        <v>0</v>
      </c>
      <c r="J282" s="16">
        <f>IF(COUNTIFS($C:$C,B282)&gt;1,SUMIFS('Sales Hx'!$S:$S,'Sales Hx'!$B:$B,_xlfn.XLOOKUP(B282,C:C,B:B),'Sales Hx'!$D:$D,E282),SUMIFS('Sales Hx'!$S:$S,'Sales Hx'!$B:$B,$B282,'Sales Hx'!$D:$D,$E282))</f>
        <v>3.2894736842105261E-2</v>
      </c>
      <c r="K282" s="16">
        <f t="shared" si="26"/>
        <v>0</v>
      </c>
      <c r="L282" s="12">
        <f>IF(M282&lt;&gt;"",M282,IF(COUNTIFS($C:$C,B282)&gt;1,SUMIFS('Sales Hx'!V:V,'Sales Hx'!$B:$B,_xlfn.XLOOKUP(B282,C:C,B:B),'Sales Hx'!$D:$D,$E282),SUMIFS('Sales Hx'!V:V,'Sales Hx'!$B:$B,$B282,'Sales Hx'!$D:$D,$E282)))</f>
        <v>0</v>
      </c>
      <c r="M282" s="12">
        <v>0</v>
      </c>
      <c r="N282" s="15">
        <f t="shared" si="28"/>
        <v>3.2894736842105261E-2</v>
      </c>
      <c r="O282" s="21">
        <f t="shared" si="24"/>
        <v>4</v>
      </c>
      <c r="P282" s="24">
        <v>22.75</v>
      </c>
      <c r="Q282" s="18">
        <f t="shared" si="27"/>
        <v>91</v>
      </c>
      <c r="R282" s="2">
        <v>1</v>
      </c>
      <c r="S282" s="2">
        <v>120</v>
      </c>
      <c r="T282" s="2" t="s">
        <v>4647</v>
      </c>
      <c r="U282" s="28" t="str">
        <f>IF(G282=0,"",_xlfn.MINIFS('PO Details'!$I:$I,'PO Details'!$D:$D,Planning!$B282,'PO Details'!$L:$L,Planning!$E282))</f>
        <v/>
      </c>
      <c r="V282" s="29" t="s">
        <v>4640</v>
      </c>
      <c r="W282" t="str">
        <f t="shared" si="25"/>
        <v/>
      </c>
      <c r="X282" s="2">
        <v>120</v>
      </c>
    </row>
    <row r="283" spans="1:24" x14ac:dyDescent="0.25">
      <c r="A283" s="11"/>
      <c r="B283" s="22" t="s">
        <v>831</v>
      </c>
      <c r="C283" s="22"/>
      <c r="D283" s="22" t="s">
        <v>832</v>
      </c>
      <c r="E283" s="31" t="s">
        <v>108</v>
      </c>
      <c r="F283" s="12">
        <f>SUMIFS('Inventory Details'!$H:$H,'Inventory Details'!$B:$B,$B283,'Inventory Details'!$E:$E,$E283)</f>
        <v>0</v>
      </c>
      <c r="G283" s="12">
        <f>SUMIFS('PO Details'!$H:$H,'PO Details'!$D:$D,Planning!$B283,'PO Details'!$L:$L,$E283)</f>
        <v>0</v>
      </c>
      <c r="H283" s="12">
        <f>SUMIFS('SO Details'!$G:$G,'SO Details'!$D:$D,Planning!$B283,'SO Details'!$K:$K,$E283)</f>
        <v>0</v>
      </c>
      <c r="I283" s="20">
        <f>IF(COUNTIFS($C:$C,B283)&gt;1,SUMIFS('Sales Hx'!$Q:$Q,'Sales Hx'!$B:$B,_xlfn.XLOOKUP(B283,C:C,B:B),'Sales Hx'!$D:$D,Planning!$E283),SUMIFS('Sales Hx'!$Q:$Q,'Sales Hx'!$B:$B,Planning!$B283,'Sales Hx'!$D:$D,Planning!$E283))</f>
        <v>0</v>
      </c>
      <c r="J283" s="16">
        <f>IF(COUNTIFS($C:$C,B283)&gt;1,SUMIFS('Sales Hx'!$S:$S,'Sales Hx'!$B:$B,_xlfn.XLOOKUP(B283,C:C,B:B),'Sales Hx'!$D:$D,E283),SUMIFS('Sales Hx'!$S:$S,'Sales Hx'!$B:$B,$B283,'Sales Hx'!$D:$D,$E283))</f>
        <v>0</v>
      </c>
      <c r="K283" s="16">
        <f t="shared" si="26"/>
        <v>0</v>
      </c>
      <c r="L283" s="12">
        <f>IF(M283&lt;&gt;"",M283,IF(COUNTIFS($C:$C,B283)&gt;1,SUMIFS('Sales Hx'!V:V,'Sales Hx'!$B:$B,_xlfn.XLOOKUP(B283,C:C,B:B),'Sales Hx'!$D:$D,$E283),SUMIFS('Sales Hx'!V:V,'Sales Hx'!$B:$B,$B283,'Sales Hx'!$D:$D,$E283)))</f>
        <v>0</v>
      </c>
      <c r="M283" s="12">
        <v>0</v>
      </c>
      <c r="N283" s="15">
        <f t="shared" si="28"/>
        <v>0</v>
      </c>
      <c r="O283" s="21">
        <f t="shared" si="24"/>
        <v>0</v>
      </c>
      <c r="P283" s="24">
        <v>129.35</v>
      </c>
      <c r="Q283" s="18">
        <f t="shared" si="27"/>
        <v>0</v>
      </c>
      <c r="R283" s="2">
        <v>1</v>
      </c>
      <c r="S283" s="2">
        <v>120</v>
      </c>
      <c r="T283" s="2" t="s">
        <v>4647</v>
      </c>
      <c r="U283" s="28" t="str">
        <f>IF(G283=0,"",_xlfn.MINIFS('PO Details'!$I:$I,'PO Details'!$D:$D,Planning!$B283,'PO Details'!$L:$L,Planning!$E283))</f>
        <v/>
      </c>
      <c r="V283" s="29" t="s">
        <v>4640</v>
      </c>
      <c r="W283" t="str">
        <f t="shared" si="25"/>
        <v>Max</v>
      </c>
      <c r="X283" s="2">
        <v>120</v>
      </c>
    </row>
    <row r="284" spans="1:24" x14ac:dyDescent="0.25">
      <c r="A284" s="11"/>
      <c r="B284" s="22" t="s">
        <v>833</v>
      </c>
      <c r="C284" s="22"/>
      <c r="D284" s="22" t="s">
        <v>834</v>
      </c>
      <c r="E284" s="31" t="s">
        <v>108</v>
      </c>
      <c r="F284" s="12">
        <f>SUMIFS('Inventory Details'!$H:$H,'Inventory Details'!$B:$B,$B284,'Inventory Details'!$E:$E,$E284)</f>
        <v>0</v>
      </c>
      <c r="G284" s="12">
        <f>SUMIFS('PO Details'!$H:$H,'PO Details'!$D:$D,Planning!$B284,'PO Details'!$L:$L,$E284)</f>
        <v>0</v>
      </c>
      <c r="H284" s="12">
        <f>SUMIFS('SO Details'!$G:$G,'SO Details'!$D:$D,Planning!$B284,'SO Details'!$K:$K,$E284)</f>
        <v>0</v>
      </c>
      <c r="I284" s="20">
        <f>IF(COUNTIFS($C:$C,B284)&gt;1,SUMIFS('Sales Hx'!$Q:$Q,'Sales Hx'!$B:$B,_xlfn.XLOOKUP(B284,C:C,B:B),'Sales Hx'!$D:$D,Planning!$E284),SUMIFS('Sales Hx'!$Q:$Q,'Sales Hx'!$B:$B,Planning!$B284,'Sales Hx'!$D:$D,Planning!$E284))</f>
        <v>0</v>
      </c>
      <c r="J284" s="16">
        <f>IF(COUNTIFS($C:$C,B284)&gt;1,SUMIFS('Sales Hx'!$S:$S,'Sales Hx'!$B:$B,_xlfn.XLOOKUP(B284,C:C,B:B),'Sales Hx'!$D:$D,E284),SUMIFS('Sales Hx'!$S:$S,'Sales Hx'!$B:$B,$B284,'Sales Hx'!$D:$D,$E284))</f>
        <v>0</v>
      </c>
      <c r="K284" s="16">
        <f t="shared" si="26"/>
        <v>0</v>
      </c>
      <c r="L284" s="12">
        <f>IF(M284&lt;&gt;"",M284,IF(COUNTIFS($C:$C,B284)&gt;1,SUMIFS('Sales Hx'!V:V,'Sales Hx'!$B:$B,_xlfn.XLOOKUP(B284,C:C,B:B),'Sales Hx'!$D:$D,$E284),SUMIFS('Sales Hx'!V:V,'Sales Hx'!$B:$B,$B284,'Sales Hx'!$D:$D,$E284)))</f>
        <v>0</v>
      </c>
      <c r="M284" s="12">
        <v>0</v>
      </c>
      <c r="N284" s="15">
        <f t="shared" si="28"/>
        <v>0</v>
      </c>
      <c r="O284" s="21">
        <f t="shared" si="24"/>
        <v>0</v>
      </c>
      <c r="P284" s="24">
        <v>155.35</v>
      </c>
      <c r="Q284" s="18">
        <f t="shared" si="27"/>
        <v>0</v>
      </c>
      <c r="R284" s="2">
        <v>1</v>
      </c>
      <c r="S284" s="2">
        <v>120</v>
      </c>
      <c r="T284" s="2" t="s">
        <v>4647</v>
      </c>
      <c r="U284" s="28" t="str">
        <f>IF(G284=0,"",_xlfn.MINIFS('PO Details'!$I:$I,'PO Details'!$D:$D,Planning!$B284,'PO Details'!$L:$L,Planning!$E284))</f>
        <v/>
      </c>
      <c r="V284" s="29" t="s">
        <v>4640</v>
      </c>
      <c r="W284" t="str">
        <f t="shared" si="25"/>
        <v>Max</v>
      </c>
      <c r="X284" s="2">
        <v>120</v>
      </c>
    </row>
    <row r="285" spans="1:24" x14ac:dyDescent="0.25">
      <c r="A285" s="11"/>
      <c r="B285" s="22" t="s">
        <v>2220</v>
      </c>
      <c r="C285" s="22"/>
      <c r="D285" s="22"/>
      <c r="E285" s="31" t="s">
        <v>2214</v>
      </c>
      <c r="F285" s="12">
        <f>SUMIFS('Inventory Details'!$H:$H,'Inventory Details'!$B:$B,$B285,'Inventory Details'!$E:$E,$E285)</f>
        <v>0</v>
      </c>
      <c r="G285" s="12">
        <f>SUMIFS('PO Details'!$H:$H,'PO Details'!$D:$D,Planning!$B285,'PO Details'!$L:$L,$E285)</f>
        <v>0</v>
      </c>
      <c r="H285" s="12">
        <f>SUMIFS('SO Details'!$G:$G,'SO Details'!$D:$D,Planning!$B285,'SO Details'!$K:$K,$E285)</f>
        <v>0</v>
      </c>
      <c r="I285" s="20">
        <f>IF(COUNTIFS($C:$C,B285)&gt;1,SUMIFS('Sales Hx'!$Q:$Q,'Sales Hx'!$B:$B,_xlfn.XLOOKUP(B285,C:C,B:B),'Sales Hx'!$D:$D,Planning!$E285),SUMIFS('Sales Hx'!$Q:$Q,'Sales Hx'!$B:$B,Planning!$B285,'Sales Hx'!$D:$D,Planning!$E285))</f>
        <v>0</v>
      </c>
      <c r="J285" s="16">
        <f>IF(COUNTIFS($C:$C,B285)&gt;1,SUMIFS('Sales Hx'!$S:$S,'Sales Hx'!$B:$B,_xlfn.XLOOKUP(B285,C:C,B:B),'Sales Hx'!$D:$D,E285),SUMIFS('Sales Hx'!$S:$S,'Sales Hx'!$B:$B,$B285,'Sales Hx'!$D:$D,$E285))</f>
        <v>3.2894736842105261E-2</v>
      </c>
      <c r="K285" s="16">
        <f t="shared" si="26"/>
        <v>0</v>
      </c>
      <c r="L285" s="12">
        <f>IF(M285&lt;&gt;"",M285,IF(COUNTIFS($C:$C,B285)&gt;1,SUMIFS('Sales Hx'!V:V,'Sales Hx'!$B:$B,_xlfn.XLOOKUP(B285,C:C,B:B),'Sales Hx'!$D:$D,$E285),SUMIFS('Sales Hx'!V:V,'Sales Hx'!$B:$B,$B285,'Sales Hx'!$D:$D,$E285)))</f>
        <v>0</v>
      </c>
      <c r="M285" s="12">
        <v>0</v>
      </c>
      <c r="N285" s="15">
        <f t="shared" si="28"/>
        <v>3.2894736842105261E-2</v>
      </c>
      <c r="O285" s="21">
        <f t="shared" si="24"/>
        <v>4</v>
      </c>
      <c r="P285" s="24">
        <v>0</v>
      </c>
      <c r="Q285" s="18">
        <f t="shared" si="27"/>
        <v>0</v>
      </c>
      <c r="R285" s="2">
        <v>1</v>
      </c>
      <c r="S285" s="2">
        <v>120</v>
      </c>
      <c r="T285" s="2" t="s">
        <v>4647</v>
      </c>
      <c r="U285" s="28" t="str">
        <f>IF(G285=0,"",_xlfn.MINIFS('PO Details'!$I:$I,'PO Details'!$D:$D,Planning!$B285,'PO Details'!$L:$L,Planning!$E285))</f>
        <v/>
      </c>
      <c r="V285" s="29" t="s">
        <v>4640</v>
      </c>
      <c r="W285" t="str">
        <f t="shared" si="25"/>
        <v>Max</v>
      </c>
      <c r="X285" s="2">
        <v>120</v>
      </c>
    </row>
    <row r="286" spans="1:24" x14ac:dyDescent="0.25">
      <c r="A286" s="11"/>
      <c r="B286" s="22" t="s">
        <v>835</v>
      </c>
      <c r="C286" s="22"/>
      <c r="D286" s="22"/>
      <c r="E286" s="31" t="s">
        <v>106</v>
      </c>
      <c r="F286" s="12">
        <f>SUMIFS('Inventory Details'!$H:$H,'Inventory Details'!$B:$B,$B286,'Inventory Details'!$E:$E,$E286)</f>
        <v>0</v>
      </c>
      <c r="G286" s="12">
        <f>SUMIFS('PO Details'!$H:$H,'PO Details'!$D:$D,Planning!$B286,'PO Details'!$L:$L,$E286)</f>
        <v>0</v>
      </c>
      <c r="H286" s="12">
        <f>SUMIFS('SO Details'!$G:$G,'SO Details'!$D:$D,Planning!$B286,'SO Details'!$K:$K,$E286)</f>
        <v>0</v>
      </c>
      <c r="I286" s="20">
        <f>IF(COUNTIFS($C:$C,B286)&gt;1,SUMIFS('Sales Hx'!$Q:$Q,'Sales Hx'!$B:$B,_xlfn.XLOOKUP(B286,C:C,B:B),'Sales Hx'!$D:$D,Planning!$E286),SUMIFS('Sales Hx'!$Q:$Q,'Sales Hx'!$B:$B,Planning!$B286,'Sales Hx'!$D:$D,Planning!$E286))</f>
        <v>2.8</v>
      </c>
      <c r="J286" s="16">
        <f>IF(COUNTIFS($C:$C,B286)&gt;1,SUMIFS('Sales Hx'!$S:$S,'Sales Hx'!$B:$B,_xlfn.XLOOKUP(B286,C:C,B:B),'Sales Hx'!$D:$D,E286),SUMIFS('Sales Hx'!$S:$S,'Sales Hx'!$B:$B,$B286,'Sales Hx'!$D:$D,$E286))</f>
        <v>0.10773026315789475</v>
      </c>
      <c r="K286" s="16">
        <f t="shared" si="26"/>
        <v>0</v>
      </c>
      <c r="L286" s="12">
        <f>IF(M286&lt;&gt;"",M286,IF(COUNTIFS($C:$C,B286)&gt;1,SUMIFS('Sales Hx'!V:V,'Sales Hx'!$B:$B,_xlfn.XLOOKUP(B286,C:C,B:B),'Sales Hx'!$D:$D,$E286),SUMIFS('Sales Hx'!V:V,'Sales Hx'!$B:$B,$B286,'Sales Hx'!$D:$D,$E286)))</f>
        <v>0</v>
      </c>
      <c r="M286" s="12">
        <v>0</v>
      </c>
      <c r="N286" s="15">
        <f t="shared" si="28"/>
        <v>0.10773026315789475</v>
      </c>
      <c r="O286" s="21">
        <f t="shared" si="24"/>
        <v>13</v>
      </c>
      <c r="P286" s="24">
        <v>192.43440000000001</v>
      </c>
      <c r="Q286" s="18">
        <f t="shared" si="27"/>
        <v>2501.6472000000003</v>
      </c>
      <c r="R286" s="2">
        <v>1</v>
      </c>
      <c r="S286" s="2">
        <v>120</v>
      </c>
      <c r="T286" s="2" t="s">
        <v>4647</v>
      </c>
      <c r="U286" s="28" t="str">
        <f>IF(G286=0,"",_xlfn.MINIFS('PO Details'!$I:$I,'PO Details'!$D:$D,Planning!$B286,'PO Details'!$L:$L,Planning!$E286))</f>
        <v/>
      </c>
      <c r="V286" s="29" t="s">
        <v>4640</v>
      </c>
      <c r="W286" t="str">
        <f t="shared" si="25"/>
        <v>Max</v>
      </c>
      <c r="X286" s="2">
        <v>120</v>
      </c>
    </row>
    <row r="287" spans="1:24" x14ac:dyDescent="0.25">
      <c r="A287" s="11"/>
      <c r="B287" s="22" t="s">
        <v>836</v>
      </c>
      <c r="C287" s="22"/>
      <c r="D287" s="22" t="s">
        <v>3720</v>
      </c>
      <c r="E287" s="31" t="s">
        <v>106</v>
      </c>
      <c r="F287" s="12">
        <f>SUMIFS('Inventory Details'!$H:$H,'Inventory Details'!$B:$B,$B287,'Inventory Details'!$E:$E,$E287)</f>
        <v>9</v>
      </c>
      <c r="G287" s="12">
        <f>SUMIFS('PO Details'!$H:$H,'PO Details'!$D:$D,Planning!$B287,'PO Details'!$L:$L,$E287)</f>
        <v>0</v>
      </c>
      <c r="H287" s="12">
        <f>SUMIFS('SO Details'!$G:$G,'SO Details'!$D:$D,Planning!$B287,'SO Details'!$K:$K,$E287)</f>
        <v>0</v>
      </c>
      <c r="I287" s="20">
        <f>IF(COUNTIFS($C:$C,B287)&gt;1,SUMIFS('Sales Hx'!$Q:$Q,'Sales Hx'!$B:$B,_xlfn.XLOOKUP(B287,C:C,B:B),'Sales Hx'!$D:$D,Planning!$E287),SUMIFS('Sales Hx'!$Q:$Q,'Sales Hx'!$B:$B,Planning!$B287,'Sales Hx'!$D:$D,Planning!$E287))</f>
        <v>1.4</v>
      </c>
      <c r="J287" s="16">
        <f>IF(COUNTIFS($C:$C,B287)&gt;1,SUMIFS('Sales Hx'!$S:$S,'Sales Hx'!$B:$B,_xlfn.XLOOKUP(B287,C:C,B:B),'Sales Hx'!$D:$D,E287),SUMIFS('Sales Hx'!$S:$S,'Sales Hx'!$B:$B,$B287,'Sales Hx'!$D:$D,$E287))</f>
        <v>5.5263157894736847E-2</v>
      </c>
      <c r="K287" s="16">
        <f t="shared" si="26"/>
        <v>6.4285714285714288</v>
      </c>
      <c r="L287" s="12">
        <f>IF(M287&lt;&gt;"",M287,IF(COUNTIFS($C:$C,B287)&gt;1,SUMIFS('Sales Hx'!V:V,'Sales Hx'!$B:$B,_xlfn.XLOOKUP(B287,C:C,B:B),'Sales Hx'!$D:$D,$E287),SUMIFS('Sales Hx'!V:V,'Sales Hx'!$B:$B,$B287,'Sales Hx'!$D:$D,$E287)))</f>
        <v>0</v>
      </c>
      <c r="M287" s="12">
        <v>0</v>
      </c>
      <c r="N287" s="15">
        <f t="shared" si="28"/>
        <v>5.5263157894736847E-2</v>
      </c>
      <c r="O287" s="21">
        <f t="shared" si="24"/>
        <v>0</v>
      </c>
      <c r="P287" s="24">
        <v>43.729199999999999</v>
      </c>
      <c r="Q287" s="18">
        <f t="shared" si="27"/>
        <v>0</v>
      </c>
      <c r="R287" s="2">
        <v>1</v>
      </c>
      <c r="S287" s="2">
        <v>120</v>
      </c>
      <c r="T287" s="2" t="s">
        <v>4647</v>
      </c>
      <c r="U287" s="28" t="str">
        <f>IF(G287=0,"",_xlfn.MINIFS('PO Details'!$I:$I,'PO Details'!$D:$D,Planning!$B287,'PO Details'!$L:$L,Planning!$E287))</f>
        <v/>
      </c>
      <c r="V287" s="29" t="s">
        <v>4640</v>
      </c>
      <c r="W287" t="str">
        <f t="shared" si="25"/>
        <v>Max</v>
      </c>
      <c r="X287" s="2">
        <v>120</v>
      </c>
    </row>
    <row r="288" spans="1:24" x14ac:dyDescent="0.25">
      <c r="A288" s="11"/>
      <c r="B288" s="22" t="s">
        <v>2221</v>
      </c>
      <c r="C288" s="22"/>
      <c r="D288" s="22"/>
      <c r="E288" s="31" t="s">
        <v>106</v>
      </c>
      <c r="F288" s="12">
        <f>SUMIFS('Inventory Details'!$H:$H,'Inventory Details'!$B:$B,$B288,'Inventory Details'!$E:$E,$E288)</f>
        <v>0</v>
      </c>
      <c r="G288" s="12">
        <f>SUMIFS('PO Details'!$H:$H,'PO Details'!$D:$D,Planning!$B288,'PO Details'!$L:$L,$E288)</f>
        <v>0</v>
      </c>
      <c r="H288" s="12">
        <f>SUMIFS('SO Details'!$G:$G,'SO Details'!$D:$D,Planning!$B288,'SO Details'!$K:$K,$E288)</f>
        <v>0</v>
      </c>
      <c r="I288" s="20">
        <f>IF(COUNTIFS($C:$C,B288)&gt;1,SUMIFS('Sales Hx'!$Q:$Q,'Sales Hx'!$B:$B,_xlfn.XLOOKUP(B288,C:C,B:B),'Sales Hx'!$D:$D,Planning!$E288),SUMIFS('Sales Hx'!$Q:$Q,'Sales Hx'!$B:$B,Planning!$B288,'Sales Hx'!$D:$D,Planning!$E288))</f>
        <v>0</v>
      </c>
      <c r="J288" s="16">
        <f>IF(COUNTIFS($C:$C,B288)&gt;1,SUMIFS('Sales Hx'!$S:$S,'Sales Hx'!$B:$B,_xlfn.XLOOKUP(B288,C:C,B:B),'Sales Hx'!$D:$D,E288),SUMIFS('Sales Hx'!$S:$S,'Sales Hx'!$B:$B,$B288,'Sales Hx'!$D:$D,$E288))</f>
        <v>8.2236842105263164E-2</v>
      </c>
      <c r="K288" s="16">
        <f t="shared" si="26"/>
        <v>0</v>
      </c>
      <c r="L288" s="12">
        <f>IF(M288&lt;&gt;"",M288,IF(COUNTIFS($C:$C,B288)&gt;1,SUMIFS('Sales Hx'!V:V,'Sales Hx'!$B:$B,_xlfn.XLOOKUP(B288,C:C,B:B),'Sales Hx'!$D:$D,$E288),SUMIFS('Sales Hx'!V:V,'Sales Hx'!$B:$B,$B288,'Sales Hx'!$D:$D,$E288)))</f>
        <v>0</v>
      </c>
      <c r="M288" s="12">
        <v>0</v>
      </c>
      <c r="N288" s="15">
        <f t="shared" si="28"/>
        <v>8.2236842105263164E-2</v>
      </c>
      <c r="O288" s="21">
        <f t="shared" si="24"/>
        <v>10</v>
      </c>
      <c r="P288" s="24">
        <v>0</v>
      </c>
      <c r="Q288" s="18">
        <f t="shared" si="27"/>
        <v>0</v>
      </c>
      <c r="R288" s="2">
        <v>1</v>
      </c>
      <c r="S288" s="2">
        <v>120</v>
      </c>
      <c r="T288" s="2" t="s">
        <v>4647</v>
      </c>
      <c r="U288" s="28" t="str">
        <f>IF(G288=0,"",_xlfn.MINIFS('PO Details'!$I:$I,'PO Details'!$D:$D,Planning!$B288,'PO Details'!$L:$L,Planning!$E288))</f>
        <v/>
      </c>
      <c r="V288" s="29" t="s">
        <v>4640</v>
      </c>
      <c r="W288" t="str">
        <f t="shared" si="25"/>
        <v>Max</v>
      </c>
      <c r="X288" s="2">
        <v>120</v>
      </c>
    </row>
    <row r="289" spans="1:24" x14ac:dyDescent="0.25">
      <c r="A289" s="11"/>
      <c r="B289" s="22" t="s">
        <v>837</v>
      </c>
      <c r="C289" s="22"/>
      <c r="D289" s="22" t="s">
        <v>3721</v>
      </c>
      <c r="E289" s="31" t="s">
        <v>106</v>
      </c>
      <c r="F289" s="12">
        <f>SUMIFS('Inventory Details'!$H:$H,'Inventory Details'!$B:$B,$B289,'Inventory Details'!$E:$E,$E289)</f>
        <v>19</v>
      </c>
      <c r="G289" s="12">
        <f>SUMIFS('PO Details'!$H:$H,'PO Details'!$D:$D,Planning!$B289,'PO Details'!$L:$L,$E289)</f>
        <v>0</v>
      </c>
      <c r="H289" s="12">
        <f>SUMIFS('SO Details'!$G:$G,'SO Details'!$D:$D,Planning!$B289,'SO Details'!$K:$K,$E289)</f>
        <v>0</v>
      </c>
      <c r="I289" s="20">
        <f>IF(COUNTIFS($C:$C,B289)&gt;1,SUMIFS('Sales Hx'!$Q:$Q,'Sales Hx'!$B:$B,_xlfn.XLOOKUP(B289,C:C,B:B),'Sales Hx'!$D:$D,Planning!$E289),SUMIFS('Sales Hx'!$Q:$Q,'Sales Hx'!$B:$B,Planning!$B289,'Sales Hx'!$D:$D,Planning!$E289))</f>
        <v>2.8</v>
      </c>
      <c r="J289" s="16">
        <f>IF(COUNTIFS($C:$C,B289)&gt;1,SUMIFS('Sales Hx'!$S:$S,'Sales Hx'!$B:$B,_xlfn.XLOOKUP(B289,C:C,B:B),'Sales Hx'!$D:$D,E289),SUMIFS('Sales Hx'!$S:$S,'Sales Hx'!$B:$B,$B289,'Sales Hx'!$D:$D,$E289))</f>
        <v>7.5657894736842105E-2</v>
      </c>
      <c r="K289" s="16">
        <f t="shared" si="26"/>
        <v>6.7857142857142865</v>
      </c>
      <c r="L289" s="12">
        <f>IF(M289&lt;&gt;"",M289,IF(COUNTIFS($C:$C,B289)&gt;1,SUMIFS('Sales Hx'!V:V,'Sales Hx'!$B:$B,_xlfn.XLOOKUP(B289,C:C,B:B),'Sales Hx'!$D:$D,$E289),SUMIFS('Sales Hx'!V:V,'Sales Hx'!$B:$B,$B289,'Sales Hx'!$D:$D,$E289)))</f>
        <v>0</v>
      </c>
      <c r="M289" s="12">
        <v>0</v>
      </c>
      <c r="N289" s="15">
        <f t="shared" si="28"/>
        <v>7.5657894736842105E-2</v>
      </c>
      <c r="O289" s="21">
        <f t="shared" si="24"/>
        <v>0</v>
      </c>
      <c r="P289" s="24">
        <v>26.773199999999999</v>
      </c>
      <c r="Q289" s="18">
        <f t="shared" si="27"/>
        <v>0</v>
      </c>
      <c r="R289" s="2">
        <v>1</v>
      </c>
      <c r="S289" s="2">
        <v>120</v>
      </c>
      <c r="T289" s="2" t="s">
        <v>4647</v>
      </c>
      <c r="U289" s="28" t="str">
        <f>IF(G289=0,"",_xlfn.MINIFS('PO Details'!$I:$I,'PO Details'!$D:$D,Planning!$B289,'PO Details'!$L:$L,Planning!$E289))</f>
        <v/>
      </c>
      <c r="V289" s="29" t="s">
        <v>4640</v>
      </c>
      <c r="W289" t="str">
        <f t="shared" si="25"/>
        <v>Max</v>
      </c>
      <c r="X289" s="2">
        <v>120</v>
      </c>
    </row>
    <row r="290" spans="1:24" x14ac:dyDescent="0.25">
      <c r="A290" s="11"/>
      <c r="B290" s="22" t="s">
        <v>2222</v>
      </c>
      <c r="C290" s="22"/>
      <c r="D290" s="22"/>
      <c r="E290" s="31" t="s">
        <v>106</v>
      </c>
      <c r="F290" s="12">
        <f>SUMIFS('Inventory Details'!$H:$H,'Inventory Details'!$B:$B,$B290,'Inventory Details'!$E:$E,$E290)</f>
        <v>0</v>
      </c>
      <c r="G290" s="12">
        <f>SUMIFS('PO Details'!$H:$H,'PO Details'!$D:$D,Planning!$B290,'PO Details'!$L:$L,$E290)</f>
        <v>0</v>
      </c>
      <c r="H290" s="12">
        <f>SUMIFS('SO Details'!$G:$G,'SO Details'!$D:$D,Planning!$B290,'SO Details'!$K:$K,$E290)</f>
        <v>0</v>
      </c>
      <c r="I290" s="20">
        <f>IF(COUNTIFS($C:$C,B290)&gt;1,SUMIFS('Sales Hx'!$Q:$Q,'Sales Hx'!$B:$B,_xlfn.XLOOKUP(B290,C:C,B:B),'Sales Hx'!$D:$D,Planning!$E290),SUMIFS('Sales Hx'!$Q:$Q,'Sales Hx'!$B:$B,Planning!$B290,'Sales Hx'!$D:$D,Planning!$E290))</f>
        <v>5.6</v>
      </c>
      <c r="J290" s="16">
        <f>IF(COUNTIFS($C:$C,B290)&gt;1,SUMIFS('Sales Hx'!$S:$S,'Sales Hx'!$B:$B,_xlfn.XLOOKUP(B290,C:C,B:B),'Sales Hx'!$D:$D,E290),SUMIFS('Sales Hx'!$S:$S,'Sales Hx'!$B:$B,$B290,'Sales Hx'!$D:$D,$E290))</f>
        <v>0.17324561403508773</v>
      </c>
      <c r="K290" s="16">
        <f t="shared" si="26"/>
        <v>0</v>
      </c>
      <c r="L290" s="12">
        <f>IF(M290&lt;&gt;"",M290,IF(COUNTIFS($C:$C,B290)&gt;1,SUMIFS('Sales Hx'!V:V,'Sales Hx'!$B:$B,_xlfn.XLOOKUP(B290,C:C,B:B),'Sales Hx'!$D:$D,$E290),SUMIFS('Sales Hx'!V:V,'Sales Hx'!$B:$B,$B290,'Sales Hx'!$D:$D,$E290)))</f>
        <v>0</v>
      </c>
      <c r="M290" s="12">
        <v>0</v>
      </c>
      <c r="N290" s="15">
        <f t="shared" si="28"/>
        <v>0.17324561403508773</v>
      </c>
      <c r="O290" s="21">
        <f t="shared" si="24"/>
        <v>21</v>
      </c>
      <c r="P290" s="24">
        <v>0</v>
      </c>
      <c r="Q290" s="18">
        <f t="shared" si="27"/>
        <v>0</v>
      </c>
      <c r="R290" s="2">
        <v>1</v>
      </c>
      <c r="S290" s="2">
        <v>120</v>
      </c>
      <c r="T290" s="2" t="s">
        <v>4647</v>
      </c>
      <c r="U290" s="28" t="str">
        <f>IF(G290=0,"",_xlfn.MINIFS('PO Details'!$I:$I,'PO Details'!$D:$D,Planning!$B290,'PO Details'!$L:$L,Planning!$E290))</f>
        <v/>
      </c>
      <c r="V290" s="29" t="s">
        <v>4640</v>
      </c>
      <c r="W290" t="str">
        <f t="shared" si="25"/>
        <v>Max</v>
      </c>
      <c r="X290" s="2">
        <v>120</v>
      </c>
    </row>
    <row r="291" spans="1:24" x14ac:dyDescent="0.25">
      <c r="A291" s="11"/>
      <c r="B291" s="22" t="s">
        <v>838</v>
      </c>
      <c r="C291" s="22"/>
      <c r="D291" s="22" t="s">
        <v>839</v>
      </c>
      <c r="E291" s="31" t="s">
        <v>4746</v>
      </c>
      <c r="F291" s="12">
        <f>SUMIFS('Inventory Details'!$H:$H,'Inventory Details'!$B:$B,$B291,'Inventory Details'!$E:$E,$E291)</f>
        <v>1</v>
      </c>
      <c r="G291" s="12">
        <f>SUMIFS('PO Details'!$H:$H,'PO Details'!$D:$D,Planning!$B291,'PO Details'!$L:$L,$E291)</f>
        <v>0</v>
      </c>
      <c r="H291" s="12">
        <f>SUMIFS('SO Details'!$G:$G,'SO Details'!$D:$D,Planning!$B291,'SO Details'!$K:$K,$E291)</f>
        <v>0</v>
      </c>
      <c r="I291" s="20">
        <f>IF(COUNTIFS($C:$C,B291)&gt;1,SUMIFS('Sales Hx'!$Q:$Q,'Sales Hx'!$B:$B,_xlfn.XLOOKUP(B291,C:C,B:B),'Sales Hx'!$D:$D,Planning!$E291),SUMIFS('Sales Hx'!$Q:$Q,'Sales Hx'!$B:$B,Planning!$B291,'Sales Hx'!$D:$D,Planning!$E291))</f>
        <v>0</v>
      </c>
      <c r="J291" s="16">
        <f>IF(COUNTIFS($C:$C,B291)&gt;1,SUMIFS('Sales Hx'!$S:$S,'Sales Hx'!$B:$B,_xlfn.XLOOKUP(B291,C:C,B:B),'Sales Hx'!$D:$D,E291),SUMIFS('Sales Hx'!$S:$S,'Sales Hx'!$B:$B,$B291,'Sales Hx'!$D:$D,$E291))</f>
        <v>4.6052631578947366E-2</v>
      </c>
      <c r="K291" s="16">
        <f t="shared" si="26"/>
        <v>0</v>
      </c>
      <c r="L291" s="12">
        <f>IF(M291&lt;&gt;"",M291,IF(COUNTIFS($C:$C,B291)&gt;1,SUMIFS('Sales Hx'!V:V,'Sales Hx'!$B:$B,_xlfn.XLOOKUP(B291,C:C,B:B),'Sales Hx'!$D:$D,$E291),SUMIFS('Sales Hx'!V:V,'Sales Hx'!$B:$B,$B291,'Sales Hx'!$D:$D,$E291)))</f>
        <v>0</v>
      </c>
      <c r="M291" s="12">
        <v>0</v>
      </c>
      <c r="N291" s="15">
        <f t="shared" si="28"/>
        <v>4.6052631578947366E-2</v>
      </c>
      <c r="O291" s="21">
        <f t="shared" si="24"/>
        <v>0</v>
      </c>
      <c r="P291" s="24">
        <v>15</v>
      </c>
      <c r="Q291" s="18">
        <f t="shared" si="27"/>
        <v>0</v>
      </c>
      <c r="R291" s="2">
        <v>1</v>
      </c>
      <c r="S291" s="2">
        <v>120</v>
      </c>
      <c r="T291" s="2" t="s">
        <v>4647</v>
      </c>
      <c r="U291" s="28" t="str">
        <f>IF(G291=0,"",_xlfn.MINIFS('PO Details'!$I:$I,'PO Details'!$D:$D,Planning!$B291,'PO Details'!$L:$L,Planning!$E291))</f>
        <v/>
      </c>
      <c r="V291" s="29" t="s">
        <v>4640</v>
      </c>
      <c r="W291" t="str">
        <f t="shared" si="25"/>
        <v>Max</v>
      </c>
      <c r="X291" s="2">
        <v>120</v>
      </c>
    </row>
    <row r="292" spans="1:24" x14ac:dyDescent="0.25">
      <c r="A292" s="11"/>
      <c r="B292" s="22" t="s">
        <v>838</v>
      </c>
      <c r="C292" s="22"/>
      <c r="D292" s="22" t="s">
        <v>839</v>
      </c>
      <c r="E292" s="31" t="s">
        <v>106</v>
      </c>
      <c r="F292" s="12">
        <f>SUMIFS('Inventory Details'!$H:$H,'Inventory Details'!$B:$B,$B292,'Inventory Details'!$E:$E,$E292)</f>
        <v>5</v>
      </c>
      <c r="G292" s="12">
        <f>SUMIFS('PO Details'!$H:$H,'PO Details'!$D:$D,Planning!$B292,'PO Details'!$L:$L,$E292)</f>
        <v>0</v>
      </c>
      <c r="H292" s="12">
        <f>SUMIFS('SO Details'!$G:$G,'SO Details'!$D:$D,Planning!$B292,'SO Details'!$K:$K,$E292)</f>
        <v>0</v>
      </c>
      <c r="I292" s="20">
        <f>IF(COUNTIFS($C:$C,B292)&gt;1,SUMIFS('Sales Hx'!$Q:$Q,'Sales Hx'!$B:$B,_xlfn.XLOOKUP(B292,C:C,B:B),'Sales Hx'!$D:$D,Planning!$E292),SUMIFS('Sales Hx'!$Q:$Q,'Sales Hx'!$B:$B,Planning!$B292,'Sales Hx'!$D:$D,Planning!$E292))</f>
        <v>0</v>
      </c>
      <c r="J292" s="16">
        <f>IF(COUNTIFS($C:$C,B292)&gt;1,SUMIFS('Sales Hx'!$S:$S,'Sales Hx'!$B:$B,_xlfn.XLOOKUP(B292,C:C,B:B),'Sales Hx'!$D:$D,E292),SUMIFS('Sales Hx'!$S:$S,'Sales Hx'!$B:$B,$B292,'Sales Hx'!$D:$D,$E292))</f>
        <v>0</v>
      </c>
      <c r="K292" s="16">
        <f t="shared" si="26"/>
        <v>0</v>
      </c>
      <c r="L292" s="12">
        <f>IF(M292&lt;&gt;"",M292,IF(COUNTIFS($C:$C,B292)&gt;1,SUMIFS('Sales Hx'!V:V,'Sales Hx'!$B:$B,_xlfn.XLOOKUP(B292,C:C,B:B),'Sales Hx'!$D:$D,$E292),SUMIFS('Sales Hx'!V:V,'Sales Hx'!$B:$B,$B292,'Sales Hx'!$D:$D,$E292)))</f>
        <v>0</v>
      </c>
      <c r="M292" s="12">
        <v>0</v>
      </c>
      <c r="N292" s="15">
        <f t="shared" si="28"/>
        <v>0</v>
      </c>
      <c r="O292" s="21">
        <f t="shared" si="24"/>
        <v>0</v>
      </c>
      <c r="P292" s="24">
        <v>15</v>
      </c>
      <c r="Q292" s="18">
        <f t="shared" si="27"/>
        <v>0</v>
      </c>
      <c r="R292" s="2">
        <v>1</v>
      </c>
      <c r="S292" s="2">
        <v>120</v>
      </c>
      <c r="T292" s="2" t="s">
        <v>4647</v>
      </c>
      <c r="U292" s="28" t="str">
        <f>IF(G292=0,"",_xlfn.MINIFS('PO Details'!$I:$I,'PO Details'!$D:$D,Planning!$B292,'PO Details'!$L:$L,Planning!$E292))</f>
        <v/>
      </c>
      <c r="V292" s="29" t="s">
        <v>4640</v>
      </c>
      <c r="W292" t="str">
        <f t="shared" si="25"/>
        <v>Max</v>
      </c>
      <c r="X292" s="2">
        <v>120</v>
      </c>
    </row>
    <row r="293" spans="1:24" x14ac:dyDescent="0.25">
      <c r="A293" s="11"/>
      <c r="B293" s="22" t="s">
        <v>838</v>
      </c>
      <c r="C293" s="22"/>
      <c r="D293" s="22" t="s">
        <v>839</v>
      </c>
      <c r="E293" s="31" t="s">
        <v>113</v>
      </c>
      <c r="F293" s="12">
        <f>SUMIFS('Inventory Details'!$H:$H,'Inventory Details'!$B:$B,$B293,'Inventory Details'!$E:$E,$E293)</f>
        <v>1</v>
      </c>
      <c r="G293" s="12">
        <f>SUMIFS('PO Details'!$H:$H,'PO Details'!$D:$D,Planning!$B293,'PO Details'!$L:$L,$E293)</f>
        <v>0</v>
      </c>
      <c r="H293" s="12">
        <f>SUMIFS('SO Details'!$G:$G,'SO Details'!$D:$D,Planning!$B293,'SO Details'!$K:$K,$E293)</f>
        <v>0</v>
      </c>
      <c r="I293" s="20">
        <f>IF(COUNTIFS($C:$C,B293)&gt;1,SUMIFS('Sales Hx'!$Q:$Q,'Sales Hx'!$B:$B,_xlfn.XLOOKUP(B293,C:C,B:B),'Sales Hx'!$D:$D,Planning!$E293),SUMIFS('Sales Hx'!$Q:$Q,'Sales Hx'!$B:$B,Planning!$B293,'Sales Hx'!$D:$D,Planning!$E293))</f>
        <v>0</v>
      </c>
      <c r="J293" s="16">
        <f>IF(COUNTIFS($C:$C,B293)&gt;1,SUMIFS('Sales Hx'!$S:$S,'Sales Hx'!$B:$B,_xlfn.XLOOKUP(B293,C:C,B:B),'Sales Hx'!$D:$D,E293),SUMIFS('Sales Hx'!$S:$S,'Sales Hx'!$B:$B,$B293,'Sales Hx'!$D:$D,$E293))</f>
        <v>0</v>
      </c>
      <c r="K293" s="16">
        <f t="shared" si="26"/>
        <v>0</v>
      </c>
      <c r="L293" s="12">
        <f>IF(M293&lt;&gt;"",M293,IF(COUNTIFS($C:$C,B293)&gt;1,SUMIFS('Sales Hx'!V:V,'Sales Hx'!$B:$B,_xlfn.XLOOKUP(B293,C:C,B:B),'Sales Hx'!$D:$D,$E293),SUMIFS('Sales Hx'!V:V,'Sales Hx'!$B:$B,$B293,'Sales Hx'!$D:$D,$E293)))</f>
        <v>0</v>
      </c>
      <c r="M293" s="12">
        <v>0</v>
      </c>
      <c r="N293" s="15">
        <f t="shared" si="28"/>
        <v>0</v>
      </c>
      <c r="O293" s="21">
        <f t="shared" si="24"/>
        <v>0</v>
      </c>
      <c r="P293" s="24">
        <v>15</v>
      </c>
      <c r="Q293" s="18">
        <f t="shared" si="27"/>
        <v>0</v>
      </c>
      <c r="R293" s="2">
        <v>1</v>
      </c>
      <c r="S293" s="2">
        <v>120</v>
      </c>
      <c r="T293" s="2" t="s">
        <v>4647</v>
      </c>
      <c r="U293" s="28" t="str">
        <f>IF(G293=0,"",_xlfn.MINIFS('PO Details'!$I:$I,'PO Details'!$D:$D,Planning!$B293,'PO Details'!$L:$L,Planning!$E293))</f>
        <v/>
      </c>
      <c r="V293" s="29" t="s">
        <v>4640</v>
      </c>
      <c r="W293" t="str">
        <f t="shared" si="25"/>
        <v>Max</v>
      </c>
      <c r="X293" s="2">
        <v>120</v>
      </c>
    </row>
    <row r="294" spans="1:24" x14ac:dyDescent="0.25">
      <c r="A294" s="11"/>
      <c r="B294" s="22" t="s">
        <v>841</v>
      </c>
      <c r="C294" s="22"/>
      <c r="D294" s="22" t="s">
        <v>842</v>
      </c>
      <c r="E294" s="31" t="s">
        <v>4746</v>
      </c>
      <c r="F294" s="12">
        <f>SUMIFS('Inventory Details'!$H:$H,'Inventory Details'!$B:$B,$B294,'Inventory Details'!$E:$E,$E294)</f>
        <v>9</v>
      </c>
      <c r="G294" s="12">
        <f>SUMIFS('PO Details'!$H:$H,'PO Details'!$D:$D,Planning!$B294,'PO Details'!$L:$L,$E294)</f>
        <v>0</v>
      </c>
      <c r="H294" s="12">
        <f>SUMIFS('SO Details'!$G:$G,'SO Details'!$D:$D,Planning!$B294,'SO Details'!$K:$K,$E294)</f>
        <v>0</v>
      </c>
      <c r="I294" s="20">
        <f>IF(COUNTIFS($C:$C,B294)&gt;1,SUMIFS('Sales Hx'!$Q:$Q,'Sales Hx'!$B:$B,_xlfn.XLOOKUP(B294,C:C,B:B),'Sales Hx'!$D:$D,Planning!$E294),SUMIFS('Sales Hx'!$Q:$Q,'Sales Hx'!$B:$B,Planning!$B294,'Sales Hx'!$D:$D,Planning!$E294))</f>
        <v>0</v>
      </c>
      <c r="J294" s="16">
        <f>IF(COUNTIFS($C:$C,B294)&gt;1,SUMIFS('Sales Hx'!$S:$S,'Sales Hx'!$B:$B,_xlfn.XLOOKUP(B294,C:C,B:B),'Sales Hx'!$D:$D,E294),SUMIFS('Sales Hx'!$S:$S,'Sales Hx'!$B:$B,$B294,'Sales Hx'!$D:$D,$E294))</f>
        <v>4.6052631578947366E-2</v>
      </c>
      <c r="K294" s="16">
        <f t="shared" si="26"/>
        <v>0</v>
      </c>
      <c r="L294" s="12">
        <f>IF(M294&lt;&gt;"",M294,IF(COUNTIFS($C:$C,B294)&gt;1,SUMIFS('Sales Hx'!V:V,'Sales Hx'!$B:$B,_xlfn.XLOOKUP(B294,C:C,B:B),'Sales Hx'!$D:$D,$E294),SUMIFS('Sales Hx'!V:V,'Sales Hx'!$B:$B,$B294,'Sales Hx'!$D:$D,$E294)))</f>
        <v>0</v>
      </c>
      <c r="M294" s="12">
        <v>0</v>
      </c>
      <c r="N294" s="15">
        <f t="shared" si="28"/>
        <v>4.6052631578947366E-2</v>
      </c>
      <c r="O294" s="21">
        <f t="shared" si="24"/>
        <v>0</v>
      </c>
      <c r="P294" s="24">
        <v>15</v>
      </c>
      <c r="Q294" s="18">
        <f t="shared" si="27"/>
        <v>0</v>
      </c>
      <c r="R294" s="2">
        <v>1</v>
      </c>
      <c r="S294" s="2">
        <v>120</v>
      </c>
      <c r="T294" s="2" t="s">
        <v>4647</v>
      </c>
      <c r="U294" s="28" t="str">
        <f>IF(G294=0,"",_xlfn.MINIFS('PO Details'!$I:$I,'PO Details'!$D:$D,Planning!$B294,'PO Details'!$L:$L,Planning!$E294))</f>
        <v/>
      </c>
      <c r="V294" s="29" t="s">
        <v>4640</v>
      </c>
      <c r="W294" t="str">
        <f t="shared" si="25"/>
        <v>Max</v>
      </c>
      <c r="X294" s="2">
        <v>120</v>
      </c>
    </row>
    <row r="295" spans="1:24" x14ac:dyDescent="0.25">
      <c r="A295" s="11"/>
      <c r="B295" s="22" t="s">
        <v>841</v>
      </c>
      <c r="C295" s="22"/>
      <c r="D295" s="22" t="s">
        <v>842</v>
      </c>
      <c r="E295" s="31" t="s">
        <v>106</v>
      </c>
      <c r="F295" s="12">
        <f>SUMIFS('Inventory Details'!$H:$H,'Inventory Details'!$B:$B,$B295,'Inventory Details'!$E:$E,$E295)</f>
        <v>2</v>
      </c>
      <c r="G295" s="12">
        <f>SUMIFS('PO Details'!$H:$H,'PO Details'!$D:$D,Planning!$B295,'PO Details'!$L:$L,$E295)</f>
        <v>0</v>
      </c>
      <c r="H295" s="12">
        <f>SUMIFS('SO Details'!$G:$G,'SO Details'!$D:$D,Planning!$B295,'SO Details'!$K:$K,$E295)</f>
        <v>0</v>
      </c>
      <c r="I295" s="20">
        <f>IF(COUNTIFS($C:$C,B295)&gt;1,SUMIFS('Sales Hx'!$Q:$Q,'Sales Hx'!$B:$B,_xlfn.XLOOKUP(B295,C:C,B:B),'Sales Hx'!$D:$D,Planning!$E295),SUMIFS('Sales Hx'!$Q:$Q,'Sales Hx'!$B:$B,Planning!$B295,'Sales Hx'!$D:$D,Planning!$E295))</f>
        <v>0</v>
      </c>
      <c r="J295" s="16">
        <f>IF(COUNTIFS($C:$C,B295)&gt;1,SUMIFS('Sales Hx'!$S:$S,'Sales Hx'!$B:$B,_xlfn.XLOOKUP(B295,C:C,B:B),'Sales Hx'!$D:$D,E295),SUMIFS('Sales Hx'!$S:$S,'Sales Hx'!$B:$B,$B295,'Sales Hx'!$D:$D,$E295))</f>
        <v>0</v>
      </c>
      <c r="K295" s="16">
        <f t="shared" si="26"/>
        <v>0</v>
      </c>
      <c r="L295" s="12">
        <f>IF(M295&lt;&gt;"",M295,IF(COUNTIFS($C:$C,B295)&gt;1,SUMIFS('Sales Hx'!V:V,'Sales Hx'!$B:$B,_xlfn.XLOOKUP(B295,C:C,B:B),'Sales Hx'!$D:$D,$E295),SUMIFS('Sales Hx'!V:V,'Sales Hx'!$B:$B,$B295,'Sales Hx'!$D:$D,$E295)))</f>
        <v>0</v>
      </c>
      <c r="M295" s="12">
        <v>0</v>
      </c>
      <c r="N295" s="15">
        <f t="shared" si="28"/>
        <v>0</v>
      </c>
      <c r="O295" s="21">
        <f t="shared" si="24"/>
        <v>0</v>
      </c>
      <c r="P295" s="24">
        <v>15</v>
      </c>
      <c r="Q295" s="18">
        <f t="shared" si="27"/>
        <v>0</v>
      </c>
      <c r="R295" s="2">
        <v>1</v>
      </c>
      <c r="S295" s="2">
        <v>120</v>
      </c>
      <c r="T295" s="2" t="s">
        <v>4647</v>
      </c>
      <c r="U295" s="28" t="str">
        <f>IF(G295=0,"",_xlfn.MINIFS('PO Details'!$I:$I,'PO Details'!$D:$D,Planning!$B295,'PO Details'!$L:$L,Planning!$E295))</f>
        <v/>
      </c>
      <c r="V295" s="29" t="s">
        <v>4640</v>
      </c>
      <c r="W295" t="str">
        <f t="shared" si="25"/>
        <v>Max</v>
      </c>
      <c r="X295" s="2">
        <v>120</v>
      </c>
    </row>
    <row r="296" spans="1:24" x14ac:dyDescent="0.25">
      <c r="A296" s="11"/>
      <c r="B296" s="22" t="s">
        <v>841</v>
      </c>
      <c r="C296" s="22"/>
      <c r="D296" s="22" t="s">
        <v>842</v>
      </c>
      <c r="E296" s="31" t="s">
        <v>113</v>
      </c>
      <c r="F296" s="12">
        <f>SUMIFS('Inventory Details'!$H:$H,'Inventory Details'!$B:$B,$B296,'Inventory Details'!$E:$E,$E296)</f>
        <v>5</v>
      </c>
      <c r="G296" s="12">
        <f>SUMIFS('PO Details'!$H:$H,'PO Details'!$D:$D,Planning!$B296,'PO Details'!$L:$L,$E296)</f>
        <v>0</v>
      </c>
      <c r="H296" s="12">
        <f>SUMIFS('SO Details'!$G:$G,'SO Details'!$D:$D,Planning!$B296,'SO Details'!$K:$K,$E296)</f>
        <v>0</v>
      </c>
      <c r="I296" s="20">
        <f>IF(COUNTIFS($C:$C,B296)&gt;1,SUMIFS('Sales Hx'!$Q:$Q,'Sales Hx'!$B:$B,_xlfn.XLOOKUP(B296,C:C,B:B),'Sales Hx'!$D:$D,Planning!$E296),SUMIFS('Sales Hx'!$Q:$Q,'Sales Hx'!$B:$B,Planning!$B296,'Sales Hx'!$D:$D,Planning!$E296))</f>
        <v>0</v>
      </c>
      <c r="J296" s="16">
        <f>IF(COUNTIFS($C:$C,B296)&gt;1,SUMIFS('Sales Hx'!$S:$S,'Sales Hx'!$B:$B,_xlfn.XLOOKUP(B296,C:C,B:B),'Sales Hx'!$D:$D,E296),SUMIFS('Sales Hx'!$S:$S,'Sales Hx'!$B:$B,$B296,'Sales Hx'!$D:$D,$E296))</f>
        <v>0</v>
      </c>
      <c r="K296" s="16">
        <f t="shared" si="26"/>
        <v>0</v>
      </c>
      <c r="L296" s="12">
        <f>IF(M296&lt;&gt;"",M296,IF(COUNTIFS($C:$C,B296)&gt;1,SUMIFS('Sales Hx'!V:V,'Sales Hx'!$B:$B,_xlfn.XLOOKUP(B296,C:C,B:B),'Sales Hx'!$D:$D,$E296),SUMIFS('Sales Hx'!V:V,'Sales Hx'!$B:$B,$B296,'Sales Hx'!$D:$D,$E296)))</f>
        <v>0</v>
      </c>
      <c r="M296" s="12">
        <v>0</v>
      </c>
      <c r="N296" s="15">
        <f t="shared" si="28"/>
        <v>0</v>
      </c>
      <c r="O296" s="21">
        <f t="shared" si="24"/>
        <v>0</v>
      </c>
      <c r="P296" s="24">
        <v>15</v>
      </c>
      <c r="Q296" s="18">
        <f t="shared" si="27"/>
        <v>0</v>
      </c>
      <c r="R296" s="2">
        <v>1</v>
      </c>
      <c r="S296" s="2">
        <v>120</v>
      </c>
      <c r="T296" s="2" t="s">
        <v>4647</v>
      </c>
      <c r="U296" s="28" t="str">
        <f>IF(G296=0,"",_xlfn.MINIFS('PO Details'!$I:$I,'PO Details'!$D:$D,Planning!$B296,'PO Details'!$L:$L,Planning!$E296))</f>
        <v/>
      </c>
      <c r="V296" s="29" t="s">
        <v>4640</v>
      </c>
      <c r="W296" t="str">
        <f t="shared" si="25"/>
        <v>Max</v>
      </c>
      <c r="X296" s="2">
        <v>120</v>
      </c>
    </row>
    <row r="297" spans="1:24" x14ac:dyDescent="0.25">
      <c r="A297" s="11"/>
      <c r="B297" s="22" t="s">
        <v>844</v>
      </c>
      <c r="C297" s="22"/>
      <c r="D297" s="22" t="s">
        <v>845</v>
      </c>
      <c r="E297" s="31" t="s">
        <v>113</v>
      </c>
      <c r="F297" s="12">
        <f>SUMIFS('Inventory Details'!$H:$H,'Inventory Details'!$B:$B,$B297,'Inventory Details'!$E:$E,$E297)</f>
        <v>4</v>
      </c>
      <c r="G297" s="12">
        <f>SUMIFS('PO Details'!$H:$H,'PO Details'!$D:$D,Planning!$B297,'PO Details'!$L:$L,$E297)</f>
        <v>0</v>
      </c>
      <c r="H297" s="12">
        <f>SUMIFS('SO Details'!$G:$G,'SO Details'!$D:$D,Planning!$B297,'SO Details'!$K:$K,$E297)</f>
        <v>0</v>
      </c>
      <c r="I297" s="20">
        <f>IF(COUNTIFS($C:$C,B297)&gt;1,SUMIFS('Sales Hx'!$Q:$Q,'Sales Hx'!$B:$B,_xlfn.XLOOKUP(B297,C:C,B:B),'Sales Hx'!$D:$D,Planning!$E297),SUMIFS('Sales Hx'!$Q:$Q,'Sales Hx'!$B:$B,Planning!$B297,'Sales Hx'!$D:$D,Planning!$E297))</f>
        <v>0</v>
      </c>
      <c r="J297" s="16">
        <f>IF(COUNTIFS($C:$C,B297)&gt;1,SUMIFS('Sales Hx'!$S:$S,'Sales Hx'!$B:$B,_xlfn.XLOOKUP(B297,C:C,B:B),'Sales Hx'!$D:$D,E297),SUMIFS('Sales Hx'!$S:$S,'Sales Hx'!$B:$B,$B297,'Sales Hx'!$D:$D,$E297))</f>
        <v>0</v>
      </c>
      <c r="K297" s="16">
        <f t="shared" si="26"/>
        <v>0</v>
      </c>
      <c r="L297" s="12">
        <f>IF(M297&lt;&gt;"",M297,IF(COUNTIFS($C:$C,B297)&gt;1,SUMIFS('Sales Hx'!V:V,'Sales Hx'!$B:$B,_xlfn.XLOOKUP(B297,C:C,B:B),'Sales Hx'!$D:$D,$E297),SUMIFS('Sales Hx'!V:V,'Sales Hx'!$B:$B,$B297,'Sales Hx'!$D:$D,$E297)))</f>
        <v>0</v>
      </c>
      <c r="M297" s="12">
        <v>0</v>
      </c>
      <c r="N297" s="15">
        <f t="shared" si="28"/>
        <v>0</v>
      </c>
      <c r="O297" s="21">
        <f t="shared" si="24"/>
        <v>0</v>
      </c>
      <c r="P297" s="24">
        <v>15</v>
      </c>
      <c r="Q297" s="18">
        <f t="shared" si="27"/>
        <v>0</v>
      </c>
      <c r="R297" s="2">
        <v>1</v>
      </c>
      <c r="S297" s="2">
        <v>120</v>
      </c>
      <c r="T297" s="2" t="s">
        <v>4647</v>
      </c>
      <c r="U297" s="28" t="str">
        <f>IF(G297=0,"",_xlfn.MINIFS('PO Details'!$I:$I,'PO Details'!$D:$D,Planning!$B297,'PO Details'!$L:$L,Planning!$E297))</f>
        <v/>
      </c>
      <c r="V297" s="29" t="s">
        <v>4640</v>
      </c>
      <c r="W297" t="str">
        <f t="shared" si="25"/>
        <v/>
      </c>
      <c r="X297" s="2">
        <v>120</v>
      </c>
    </row>
    <row r="298" spans="1:24" x14ac:dyDescent="0.25">
      <c r="A298" s="11"/>
      <c r="B298" s="22" t="s">
        <v>844</v>
      </c>
      <c r="C298" s="22"/>
      <c r="D298" s="22" t="s">
        <v>845</v>
      </c>
      <c r="E298" s="31" t="s">
        <v>106</v>
      </c>
      <c r="F298" s="12">
        <f>SUMIFS('Inventory Details'!$H:$H,'Inventory Details'!$B:$B,$B298,'Inventory Details'!$E:$E,$E298)</f>
        <v>1</v>
      </c>
      <c r="G298" s="12">
        <f>SUMIFS('PO Details'!$H:$H,'PO Details'!$D:$D,Planning!$B298,'PO Details'!$L:$L,$E298)</f>
        <v>0</v>
      </c>
      <c r="H298" s="12">
        <f>SUMIFS('SO Details'!$G:$G,'SO Details'!$D:$D,Planning!$B298,'SO Details'!$K:$K,$E298)</f>
        <v>0</v>
      </c>
      <c r="I298" s="20">
        <f>IF(COUNTIFS($C:$C,B298)&gt;1,SUMIFS('Sales Hx'!$Q:$Q,'Sales Hx'!$B:$B,_xlfn.XLOOKUP(B298,C:C,B:B),'Sales Hx'!$D:$D,Planning!$E298),SUMIFS('Sales Hx'!$Q:$Q,'Sales Hx'!$B:$B,Planning!$B298,'Sales Hx'!$D:$D,Planning!$E298))</f>
        <v>1.4</v>
      </c>
      <c r="J298" s="16">
        <f>IF(COUNTIFS($C:$C,B298)&gt;1,SUMIFS('Sales Hx'!$S:$S,'Sales Hx'!$B:$B,_xlfn.XLOOKUP(B298,C:C,B:B),'Sales Hx'!$D:$D,E298),SUMIFS('Sales Hx'!$S:$S,'Sales Hx'!$B:$B,$B298,'Sales Hx'!$D:$D,$E298))</f>
        <v>4.1666666666666664E-2</v>
      </c>
      <c r="K298" s="16">
        <f t="shared" si="26"/>
        <v>0.7142857142857143</v>
      </c>
      <c r="L298" s="12">
        <f>IF(M298&lt;&gt;"",M298,IF(COUNTIFS($C:$C,B298)&gt;1,SUMIFS('Sales Hx'!V:V,'Sales Hx'!$B:$B,_xlfn.XLOOKUP(B298,C:C,B:B),'Sales Hx'!$D:$D,$E298),SUMIFS('Sales Hx'!V:V,'Sales Hx'!$B:$B,$B298,'Sales Hx'!$D:$D,$E298)))</f>
        <v>0</v>
      </c>
      <c r="M298" s="12">
        <v>0</v>
      </c>
      <c r="N298" s="15">
        <f t="shared" si="28"/>
        <v>4.1666666666666664E-2</v>
      </c>
      <c r="O298" s="21">
        <f t="shared" si="24"/>
        <v>0</v>
      </c>
      <c r="P298" s="24">
        <v>15</v>
      </c>
      <c r="Q298" s="18">
        <f t="shared" si="27"/>
        <v>0</v>
      </c>
      <c r="R298" s="2">
        <v>1</v>
      </c>
      <c r="S298" s="2">
        <v>120</v>
      </c>
      <c r="T298" s="2" t="s">
        <v>4647</v>
      </c>
      <c r="U298" s="28" t="str">
        <f>IF(G298=0,"",_xlfn.MINIFS('PO Details'!$I:$I,'PO Details'!$D:$D,Planning!$B298,'PO Details'!$L:$L,Planning!$E298))</f>
        <v/>
      </c>
      <c r="V298" s="29" t="s">
        <v>4640</v>
      </c>
      <c r="W298" t="str">
        <f t="shared" si="25"/>
        <v>Max</v>
      </c>
      <c r="X298" s="2">
        <v>120</v>
      </c>
    </row>
    <row r="299" spans="1:24" x14ac:dyDescent="0.25">
      <c r="A299" s="11"/>
      <c r="B299" s="22" t="s">
        <v>844</v>
      </c>
      <c r="C299" s="22"/>
      <c r="D299" s="22" t="s">
        <v>845</v>
      </c>
      <c r="E299" s="31" t="s">
        <v>4746</v>
      </c>
      <c r="F299" s="12">
        <f>SUMIFS('Inventory Details'!$H:$H,'Inventory Details'!$B:$B,$B299,'Inventory Details'!$E:$E,$E299)</f>
        <v>0</v>
      </c>
      <c r="G299" s="12">
        <f>SUMIFS('PO Details'!$H:$H,'PO Details'!$D:$D,Planning!$B299,'PO Details'!$L:$L,$E299)</f>
        <v>0</v>
      </c>
      <c r="H299" s="12">
        <f>SUMIFS('SO Details'!$G:$G,'SO Details'!$D:$D,Planning!$B299,'SO Details'!$K:$K,$E299)</f>
        <v>0</v>
      </c>
      <c r="I299" s="20">
        <f>IF(COUNTIFS($C:$C,B299)&gt;1,SUMIFS('Sales Hx'!$Q:$Q,'Sales Hx'!$B:$B,_xlfn.XLOOKUP(B299,C:C,B:B),'Sales Hx'!$D:$D,Planning!$E299),SUMIFS('Sales Hx'!$Q:$Q,'Sales Hx'!$B:$B,Planning!$B299,'Sales Hx'!$D:$D,Planning!$E299))</f>
        <v>1.4</v>
      </c>
      <c r="J299" s="16">
        <f>IF(COUNTIFS($C:$C,B299)&gt;1,SUMIFS('Sales Hx'!$S:$S,'Sales Hx'!$B:$B,_xlfn.XLOOKUP(B299,C:C,B:B),'Sales Hx'!$D:$D,E299),SUMIFS('Sales Hx'!$S:$S,'Sales Hx'!$B:$B,$B299,'Sales Hx'!$D:$D,$E299))</f>
        <v>4.4736842105263158E-2</v>
      </c>
      <c r="K299" s="16">
        <f t="shared" si="26"/>
        <v>0</v>
      </c>
      <c r="L299" s="12">
        <f>IF(M299&lt;&gt;"",M299,IF(COUNTIFS($C:$C,B299)&gt;1,SUMIFS('Sales Hx'!V:V,'Sales Hx'!$B:$B,_xlfn.XLOOKUP(B299,C:C,B:B),'Sales Hx'!$D:$D,$E299),SUMIFS('Sales Hx'!V:V,'Sales Hx'!$B:$B,$B299,'Sales Hx'!$D:$D,$E299)))</f>
        <v>0</v>
      </c>
      <c r="M299" s="12">
        <v>0</v>
      </c>
      <c r="N299" s="15">
        <f t="shared" si="28"/>
        <v>4.4736842105263158E-2</v>
      </c>
      <c r="O299" s="21">
        <f t="shared" si="24"/>
        <v>5</v>
      </c>
      <c r="P299" s="24">
        <v>15</v>
      </c>
      <c r="Q299" s="18">
        <f t="shared" si="27"/>
        <v>75</v>
      </c>
      <c r="R299" s="2">
        <v>1</v>
      </c>
      <c r="S299" s="2">
        <v>120</v>
      </c>
      <c r="T299" s="2" t="s">
        <v>4647</v>
      </c>
      <c r="U299" s="28" t="str">
        <f>IF(G299=0,"",_xlfn.MINIFS('PO Details'!$I:$I,'PO Details'!$D:$D,Planning!$B299,'PO Details'!$L:$L,Planning!$E299))</f>
        <v/>
      </c>
      <c r="V299" s="29" t="s">
        <v>4640</v>
      </c>
      <c r="W299" t="str">
        <f t="shared" si="25"/>
        <v>Max</v>
      </c>
      <c r="X299" s="2">
        <v>120</v>
      </c>
    </row>
    <row r="300" spans="1:24" x14ac:dyDescent="0.25">
      <c r="A300" s="11"/>
      <c r="B300" s="22" t="s">
        <v>847</v>
      </c>
      <c r="C300" s="22"/>
      <c r="D300" s="22" t="s">
        <v>848</v>
      </c>
      <c r="E300" s="31" t="s">
        <v>106</v>
      </c>
      <c r="F300" s="12">
        <f>SUMIFS('Inventory Details'!$H:$H,'Inventory Details'!$B:$B,$B300,'Inventory Details'!$E:$E,$E300)</f>
        <v>3</v>
      </c>
      <c r="G300" s="12">
        <f>SUMIFS('PO Details'!$H:$H,'PO Details'!$D:$D,Planning!$B300,'PO Details'!$L:$L,$E300)</f>
        <v>0</v>
      </c>
      <c r="H300" s="12">
        <f>SUMIFS('SO Details'!$G:$G,'SO Details'!$D:$D,Planning!$B300,'SO Details'!$K:$K,$E300)</f>
        <v>0</v>
      </c>
      <c r="I300" s="20">
        <f>IF(COUNTIFS($C:$C,B300)&gt;1,SUMIFS('Sales Hx'!$Q:$Q,'Sales Hx'!$B:$B,_xlfn.XLOOKUP(B300,C:C,B:B),'Sales Hx'!$D:$D,Planning!$E300),SUMIFS('Sales Hx'!$Q:$Q,'Sales Hx'!$B:$B,Planning!$B300,'Sales Hx'!$D:$D,Planning!$E300))</f>
        <v>0</v>
      </c>
      <c r="J300" s="16">
        <f>IF(COUNTIFS($C:$C,B300)&gt;1,SUMIFS('Sales Hx'!$S:$S,'Sales Hx'!$B:$B,_xlfn.XLOOKUP(B300,C:C,B:B),'Sales Hx'!$D:$D,E300),SUMIFS('Sales Hx'!$S:$S,'Sales Hx'!$B:$B,$B300,'Sales Hx'!$D:$D,$E300))</f>
        <v>0</v>
      </c>
      <c r="K300" s="16">
        <f t="shared" si="26"/>
        <v>0</v>
      </c>
      <c r="L300" s="12">
        <f>IF(M300&lt;&gt;"",M300,IF(COUNTIFS($C:$C,B300)&gt;1,SUMIFS('Sales Hx'!V:V,'Sales Hx'!$B:$B,_xlfn.XLOOKUP(B300,C:C,B:B),'Sales Hx'!$D:$D,$E300),SUMIFS('Sales Hx'!V:V,'Sales Hx'!$B:$B,$B300,'Sales Hx'!$D:$D,$E300)))</f>
        <v>0</v>
      </c>
      <c r="M300" s="12">
        <v>0</v>
      </c>
      <c r="N300" s="15">
        <f t="shared" si="28"/>
        <v>0</v>
      </c>
      <c r="O300" s="21">
        <f t="shared" si="24"/>
        <v>0</v>
      </c>
      <c r="P300" s="24">
        <v>15</v>
      </c>
      <c r="Q300" s="18">
        <f t="shared" si="27"/>
        <v>0</v>
      </c>
      <c r="R300" s="2">
        <v>1</v>
      </c>
      <c r="S300" s="2">
        <v>120</v>
      </c>
      <c r="T300" s="2" t="s">
        <v>4647</v>
      </c>
      <c r="U300" s="28" t="str">
        <f>IF(G300=0,"",_xlfn.MINIFS('PO Details'!$I:$I,'PO Details'!$D:$D,Planning!$B300,'PO Details'!$L:$L,Planning!$E300))</f>
        <v/>
      </c>
      <c r="V300" s="29" t="s">
        <v>4640</v>
      </c>
      <c r="W300" t="str">
        <f t="shared" si="25"/>
        <v>Max</v>
      </c>
      <c r="X300" s="2">
        <v>120</v>
      </c>
    </row>
    <row r="301" spans="1:24" x14ac:dyDescent="0.25">
      <c r="A301" s="11"/>
      <c r="B301" s="22" t="s">
        <v>847</v>
      </c>
      <c r="C301" s="22"/>
      <c r="D301" s="22" t="s">
        <v>848</v>
      </c>
      <c r="E301" s="31" t="s">
        <v>113</v>
      </c>
      <c r="F301" s="12">
        <f>SUMIFS('Inventory Details'!$H:$H,'Inventory Details'!$B:$B,$B301,'Inventory Details'!$E:$E,$E301)</f>
        <v>6</v>
      </c>
      <c r="G301" s="12">
        <f>SUMIFS('PO Details'!$H:$H,'PO Details'!$D:$D,Planning!$B301,'PO Details'!$L:$L,$E301)</f>
        <v>0</v>
      </c>
      <c r="H301" s="12">
        <f>SUMIFS('SO Details'!$G:$G,'SO Details'!$D:$D,Planning!$B301,'SO Details'!$K:$K,$E301)</f>
        <v>0</v>
      </c>
      <c r="I301" s="20">
        <f>IF(COUNTIFS($C:$C,B301)&gt;1,SUMIFS('Sales Hx'!$Q:$Q,'Sales Hx'!$B:$B,_xlfn.XLOOKUP(B301,C:C,B:B),'Sales Hx'!$D:$D,Planning!$E301),SUMIFS('Sales Hx'!$Q:$Q,'Sales Hx'!$B:$B,Planning!$B301,'Sales Hx'!$D:$D,Planning!$E301))</f>
        <v>0</v>
      </c>
      <c r="J301" s="16">
        <f>IF(COUNTIFS($C:$C,B301)&gt;1,SUMIFS('Sales Hx'!$S:$S,'Sales Hx'!$B:$B,_xlfn.XLOOKUP(B301,C:C,B:B),'Sales Hx'!$D:$D,E301),SUMIFS('Sales Hx'!$S:$S,'Sales Hx'!$B:$B,$B301,'Sales Hx'!$D:$D,$E301))</f>
        <v>0</v>
      </c>
      <c r="K301" s="16">
        <f t="shared" si="26"/>
        <v>0</v>
      </c>
      <c r="L301" s="12">
        <f>IF(M301&lt;&gt;"",M301,IF(COUNTIFS($C:$C,B301)&gt;1,SUMIFS('Sales Hx'!V:V,'Sales Hx'!$B:$B,_xlfn.XLOOKUP(B301,C:C,B:B),'Sales Hx'!$D:$D,$E301),SUMIFS('Sales Hx'!V:V,'Sales Hx'!$B:$B,$B301,'Sales Hx'!$D:$D,$E301)))</f>
        <v>0</v>
      </c>
      <c r="M301" s="12">
        <v>0</v>
      </c>
      <c r="N301" s="15">
        <f t="shared" si="28"/>
        <v>0</v>
      </c>
      <c r="O301" s="21">
        <f t="shared" si="24"/>
        <v>0</v>
      </c>
      <c r="P301" s="24">
        <v>15</v>
      </c>
      <c r="Q301" s="18">
        <f t="shared" si="27"/>
        <v>0</v>
      </c>
      <c r="R301" s="2">
        <v>1</v>
      </c>
      <c r="S301" s="2">
        <v>120</v>
      </c>
      <c r="T301" s="2" t="s">
        <v>4647</v>
      </c>
      <c r="U301" s="28" t="str">
        <f>IF(G301=0,"",_xlfn.MINIFS('PO Details'!$I:$I,'PO Details'!$D:$D,Planning!$B301,'PO Details'!$L:$L,Planning!$E301))</f>
        <v/>
      </c>
      <c r="V301" s="29" t="s">
        <v>4640</v>
      </c>
      <c r="W301" t="str">
        <f t="shared" si="25"/>
        <v>Max</v>
      </c>
      <c r="X301" s="2">
        <v>120</v>
      </c>
    </row>
    <row r="302" spans="1:24" x14ac:dyDescent="0.25">
      <c r="A302" s="11"/>
      <c r="B302" s="22" t="s">
        <v>847</v>
      </c>
      <c r="C302" s="22"/>
      <c r="D302" s="22" t="s">
        <v>848</v>
      </c>
      <c r="E302" s="31" t="s">
        <v>4746</v>
      </c>
      <c r="F302" s="12">
        <f>SUMIFS('Inventory Details'!$H:$H,'Inventory Details'!$B:$B,$B302,'Inventory Details'!$E:$E,$E302)</f>
        <v>0</v>
      </c>
      <c r="G302" s="12">
        <f>SUMIFS('PO Details'!$H:$H,'PO Details'!$D:$D,Planning!$B302,'PO Details'!$L:$L,$E302)</f>
        <v>0</v>
      </c>
      <c r="H302" s="12">
        <f>SUMIFS('SO Details'!$G:$G,'SO Details'!$D:$D,Planning!$B302,'SO Details'!$K:$K,$E302)</f>
        <v>0</v>
      </c>
      <c r="I302" s="20">
        <f>IF(COUNTIFS($C:$C,B302)&gt;1,SUMIFS('Sales Hx'!$Q:$Q,'Sales Hx'!$B:$B,_xlfn.XLOOKUP(B302,C:C,B:B),'Sales Hx'!$D:$D,Planning!$E302),SUMIFS('Sales Hx'!$Q:$Q,'Sales Hx'!$B:$B,Planning!$B302,'Sales Hx'!$D:$D,Planning!$E302))</f>
        <v>0</v>
      </c>
      <c r="J302" s="16">
        <f>IF(COUNTIFS($C:$C,B302)&gt;1,SUMIFS('Sales Hx'!$S:$S,'Sales Hx'!$B:$B,_xlfn.XLOOKUP(B302,C:C,B:B),'Sales Hx'!$D:$D,E302),SUMIFS('Sales Hx'!$S:$S,'Sales Hx'!$B:$B,$B302,'Sales Hx'!$D:$D,$E302))</f>
        <v>9.2105263157894732E-2</v>
      </c>
      <c r="K302" s="16">
        <f t="shared" si="26"/>
        <v>0</v>
      </c>
      <c r="L302" s="12">
        <f>IF(M302&lt;&gt;"",M302,IF(COUNTIFS($C:$C,B302)&gt;1,SUMIFS('Sales Hx'!V:V,'Sales Hx'!$B:$B,_xlfn.XLOOKUP(B302,C:C,B:B),'Sales Hx'!$D:$D,$E302),SUMIFS('Sales Hx'!V:V,'Sales Hx'!$B:$B,$B302,'Sales Hx'!$D:$D,$E302)))</f>
        <v>0</v>
      </c>
      <c r="M302" s="12">
        <v>0</v>
      </c>
      <c r="N302" s="15">
        <f t="shared" si="28"/>
        <v>9.2105263157894732E-2</v>
      </c>
      <c r="O302" s="21">
        <f t="shared" si="24"/>
        <v>11</v>
      </c>
      <c r="P302" s="24">
        <v>15</v>
      </c>
      <c r="Q302" s="18">
        <f t="shared" si="27"/>
        <v>165</v>
      </c>
      <c r="R302" s="2">
        <v>1</v>
      </c>
      <c r="S302" s="2">
        <v>120</v>
      </c>
      <c r="T302" s="2" t="s">
        <v>4647</v>
      </c>
      <c r="U302" s="28" t="str">
        <f>IF(G302=0,"",_xlfn.MINIFS('PO Details'!$I:$I,'PO Details'!$D:$D,Planning!$B302,'PO Details'!$L:$L,Planning!$E302))</f>
        <v/>
      </c>
      <c r="V302" s="29" t="s">
        <v>4640</v>
      </c>
      <c r="W302" t="str">
        <f t="shared" si="25"/>
        <v>Max</v>
      </c>
      <c r="X302" s="2">
        <v>120</v>
      </c>
    </row>
    <row r="303" spans="1:24" x14ac:dyDescent="0.25">
      <c r="A303" s="11"/>
      <c r="B303" s="22" t="s">
        <v>850</v>
      </c>
      <c r="C303" s="22"/>
      <c r="D303" s="22" t="s">
        <v>851</v>
      </c>
      <c r="E303" s="31" t="s">
        <v>4746</v>
      </c>
      <c r="F303" s="12">
        <f>SUMIFS('Inventory Details'!$H:$H,'Inventory Details'!$B:$B,$B303,'Inventory Details'!$E:$E,$E303)</f>
        <v>0</v>
      </c>
      <c r="G303" s="12">
        <f>SUMIFS('PO Details'!$H:$H,'PO Details'!$D:$D,Planning!$B303,'PO Details'!$L:$L,$E303)</f>
        <v>0</v>
      </c>
      <c r="H303" s="12">
        <f>SUMIFS('SO Details'!$G:$G,'SO Details'!$D:$D,Planning!$B303,'SO Details'!$K:$K,$E303)</f>
        <v>0</v>
      </c>
      <c r="I303" s="20">
        <f>IF(COUNTIFS($C:$C,B303)&gt;1,SUMIFS('Sales Hx'!$Q:$Q,'Sales Hx'!$B:$B,_xlfn.XLOOKUP(B303,C:C,B:B),'Sales Hx'!$D:$D,Planning!$E303),SUMIFS('Sales Hx'!$Q:$Q,'Sales Hx'!$B:$B,Planning!$B303,'Sales Hx'!$D:$D,Planning!$E303))</f>
        <v>0</v>
      </c>
      <c r="J303" s="16">
        <f>IF(COUNTIFS($C:$C,B303)&gt;1,SUMIFS('Sales Hx'!$S:$S,'Sales Hx'!$B:$B,_xlfn.XLOOKUP(B303,C:C,B:B),'Sales Hx'!$D:$D,E303),SUMIFS('Sales Hx'!$S:$S,'Sales Hx'!$B:$B,$B303,'Sales Hx'!$D:$D,$E303))</f>
        <v>0</v>
      </c>
      <c r="K303" s="16">
        <f t="shared" si="26"/>
        <v>0</v>
      </c>
      <c r="L303" s="12">
        <f>IF(M303&lt;&gt;"",M303,IF(COUNTIFS($C:$C,B303)&gt;1,SUMIFS('Sales Hx'!V:V,'Sales Hx'!$B:$B,_xlfn.XLOOKUP(B303,C:C,B:B),'Sales Hx'!$D:$D,$E303),SUMIFS('Sales Hx'!V:V,'Sales Hx'!$B:$B,$B303,'Sales Hx'!$D:$D,$E303)))</f>
        <v>0</v>
      </c>
      <c r="M303" s="12">
        <v>0</v>
      </c>
      <c r="N303" s="15">
        <f t="shared" si="28"/>
        <v>0</v>
      </c>
      <c r="O303" s="21">
        <f t="shared" si="24"/>
        <v>0</v>
      </c>
      <c r="P303" s="24">
        <v>15</v>
      </c>
      <c r="Q303" s="18">
        <f t="shared" si="27"/>
        <v>0</v>
      </c>
      <c r="R303" s="2">
        <v>1</v>
      </c>
      <c r="S303" s="2">
        <v>120</v>
      </c>
      <c r="T303" s="2" t="s">
        <v>4647</v>
      </c>
      <c r="U303" s="28" t="str">
        <f>IF(G303=0,"",_xlfn.MINIFS('PO Details'!$I:$I,'PO Details'!$D:$D,Planning!$B303,'PO Details'!$L:$L,Planning!$E303))</f>
        <v/>
      </c>
      <c r="V303" s="29" t="s">
        <v>4640</v>
      </c>
      <c r="W303" t="str">
        <f t="shared" si="25"/>
        <v>Max</v>
      </c>
      <c r="X303" s="2">
        <v>120</v>
      </c>
    </row>
    <row r="304" spans="1:24" x14ac:dyDescent="0.25">
      <c r="A304" s="11"/>
      <c r="B304" s="22" t="s">
        <v>853</v>
      </c>
      <c r="C304" s="22"/>
      <c r="D304" s="22" t="s">
        <v>854</v>
      </c>
      <c r="E304" s="31" t="s">
        <v>106</v>
      </c>
      <c r="F304" s="12">
        <f>SUMIFS('Inventory Details'!$H:$H,'Inventory Details'!$B:$B,$B304,'Inventory Details'!$E:$E,$E304)</f>
        <v>5</v>
      </c>
      <c r="G304" s="12">
        <f>SUMIFS('PO Details'!$H:$H,'PO Details'!$D:$D,Planning!$B304,'PO Details'!$L:$L,$E304)</f>
        <v>0</v>
      </c>
      <c r="H304" s="12">
        <f>SUMIFS('SO Details'!$G:$G,'SO Details'!$D:$D,Planning!$B304,'SO Details'!$K:$K,$E304)</f>
        <v>0</v>
      </c>
      <c r="I304" s="20">
        <f>IF(COUNTIFS($C:$C,B304)&gt;1,SUMIFS('Sales Hx'!$Q:$Q,'Sales Hx'!$B:$B,_xlfn.XLOOKUP(B304,C:C,B:B),'Sales Hx'!$D:$D,Planning!$E304),SUMIFS('Sales Hx'!$Q:$Q,'Sales Hx'!$B:$B,Planning!$B304,'Sales Hx'!$D:$D,Planning!$E304))</f>
        <v>0</v>
      </c>
      <c r="J304" s="16">
        <f>IF(COUNTIFS($C:$C,B304)&gt;1,SUMIFS('Sales Hx'!$S:$S,'Sales Hx'!$B:$B,_xlfn.XLOOKUP(B304,C:C,B:B),'Sales Hx'!$D:$D,E304),SUMIFS('Sales Hx'!$S:$S,'Sales Hx'!$B:$B,$B304,'Sales Hx'!$D:$D,$E304))</f>
        <v>0</v>
      </c>
      <c r="K304" s="16">
        <f t="shared" si="26"/>
        <v>0</v>
      </c>
      <c r="L304" s="12">
        <f>IF(M304&lt;&gt;"",M304,IF(COUNTIFS($C:$C,B304)&gt;1,SUMIFS('Sales Hx'!V:V,'Sales Hx'!$B:$B,_xlfn.XLOOKUP(B304,C:C,B:B),'Sales Hx'!$D:$D,$E304),SUMIFS('Sales Hx'!V:V,'Sales Hx'!$B:$B,$B304,'Sales Hx'!$D:$D,$E304)))</f>
        <v>0</v>
      </c>
      <c r="M304" s="12">
        <v>0</v>
      </c>
      <c r="N304" s="15">
        <f t="shared" si="28"/>
        <v>0</v>
      </c>
      <c r="O304" s="21">
        <f t="shared" si="24"/>
        <v>0</v>
      </c>
      <c r="P304" s="24">
        <v>99.608400000000003</v>
      </c>
      <c r="Q304" s="18">
        <f t="shared" si="27"/>
        <v>0</v>
      </c>
      <c r="R304" s="2">
        <v>1</v>
      </c>
      <c r="S304" s="2">
        <v>120</v>
      </c>
      <c r="T304" s="2" t="s">
        <v>4647</v>
      </c>
      <c r="U304" s="28" t="str">
        <f>IF(G304=0,"",_xlfn.MINIFS('PO Details'!$I:$I,'PO Details'!$D:$D,Planning!$B304,'PO Details'!$L:$L,Planning!$E304))</f>
        <v/>
      </c>
      <c r="V304" s="29" t="s">
        <v>4640</v>
      </c>
      <c r="W304" t="str">
        <f t="shared" si="25"/>
        <v/>
      </c>
      <c r="X304" s="2">
        <v>120</v>
      </c>
    </row>
    <row r="305" spans="1:24" x14ac:dyDescent="0.25">
      <c r="A305" s="11"/>
      <c r="B305" s="22" t="s">
        <v>853</v>
      </c>
      <c r="C305" s="22"/>
      <c r="D305" s="22" t="s">
        <v>854</v>
      </c>
      <c r="E305" s="31" t="s">
        <v>113</v>
      </c>
      <c r="F305" s="12">
        <f>SUMIFS('Inventory Details'!$H:$H,'Inventory Details'!$B:$B,$B305,'Inventory Details'!$E:$E,$E305)</f>
        <v>0</v>
      </c>
      <c r="G305" s="12">
        <f>SUMIFS('PO Details'!$H:$H,'PO Details'!$D:$D,Planning!$B305,'PO Details'!$L:$L,$E305)</f>
        <v>0</v>
      </c>
      <c r="H305" s="12">
        <f>SUMIFS('SO Details'!$G:$G,'SO Details'!$D:$D,Planning!$B305,'SO Details'!$K:$K,$E305)</f>
        <v>0</v>
      </c>
      <c r="I305" s="20">
        <f>IF(COUNTIFS($C:$C,B305)&gt;1,SUMIFS('Sales Hx'!$Q:$Q,'Sales Hx'!$B:$B,_xlfn.XLOOKUP(B305,C:C,B:B),'Sales Hx'!$D:$D,Planning!$E305),SUMIFS('Sales Hx'!$Q:$Q,'Sales Hx'!$B:$B,Planning!$B305,'Sales Hx'!$D:$D,Planning!$E305))</f>
        <v>1.4</v>
      </c>
      <c r="J305" s="16">
        <f>IF(COUNTIFS($C:$C,B305)&gt;1,SUMIFS('Sales Hx'!$S:$S,'Sales Hx'!$B:$B,_xlfn.XLOOKUP(B305,C:C,B:B),'Sales Hx'!$D:$D,E305),SUMIFS('Sales Hx'!$S:$S,'Sales Hx'!$B:$B,$B305,'Sales Hx'!$D:$D,$E305))</f>
        <v>4.6052631578947373E-2</v>
      </c>
      <c r="K305" s="16">
        <f t="shared" si="26"/>
        <v>0</v>
      </c>
      <c r="L305" s="12">
        <f>IF(M305&lt;&gt;"",M305,IF(COUNTIFS($C:$C,B305)&gt;1,SUMIFS('Sales Hx'!V:V,'Sales Hx'!$B:$B,_xlfn.XLOOKUP(B305,C:C,B:B),'Sales Hx'!$D:$D,$E305),SUMIFS('Sales Hx'!V:V,'Sales Hx'!$B:$B,$B305,'Sales Hx'!$D:$D,$E305)))</f>
        <v>0</v>
      </c>
      <c r="M305" s="12">
        <v>0</v>
      </c>
      <c r="N305" s="15">
        <f t="shared" si="28"/>
        <v>4.6052631578947373E-2</v>
      </c>
      <c r="O305" s="21">
        <f t="shared" si="24"/>
        <v>6</v>
      </c>
      <c r="P305" s="24">
        <v>99.608400000000003</v>
      </c>
      <c r="Q305" s="18">
        <f t="shared" si="27"/>
        <v>597.65039999999999</v>
      </c>
      <c r="R305" s="2">
        <v>1</v>
      </c>
      <c r="S305" s="2">
        <v>120</v>
      </c>
      <c r="T305" s="2" t="s">
        <v>4647</v>
      </c>
      <c r="U305" s="28" t="str">
        <f>IF(G305=0,"",_xlfn.MINIFS('PO Details'!$I:$I,'PO Details'!$D:$D,Planning!$B305,'PO Details'!$L:$L,Planning!$E305))</f>
        <v/>
      </c>
      <c r="V305" s="29" t="s">
        <v>4640</v>
      </c>
      <c r="W305" t="str">
        <f t="shared" si="25"/>
        <v/>
      </c>
      <c r="X305" s="2">
        <v>120</v>
      </c>
    </row>
    <row r="306" spans="1:24" x14ac:dyDescent="0.25">
      <c r="A306" s="11"/>
      <c r="B306" s="22" t="s">
        <v>853</v>
      </c>
      <c r="C306" s="22"/>
      <c r="D306" s="22" t="s">
        <v>854</v>
      </c>
      <c r="E306" s="31" t="s">
        <v>4746</v>
      </c>
      <c r="F306" s="12">
        <f>SUMIFS('Inventory Details'!$H:$H,'Inventory Details'!$B:$B,$B306,'Inventory Details'!$E:$E,$E306)</f>
        <v>1</v>
      </c>
      <c r="G306" s="12">
        <f>SUMIFS('PO Details'!$H:$H,'PO Details'!$D:$D,Planning!$B306,'PO Details'!$L:$L,$E306)</f>
        <v>0</v>
      </c>
      <c r="H306" s="12">
        <f>SUMIFS('SO Details'!$G:$G,'SO Details'!$D:$D,Planning!$B306,'SO Details'!$K:$K,$E306)</f>
        <v>0</v>
      </c>
      <c r="I306" s="20">
        <f>IF(COUNTIFS($C:$C,B306)&gt;1,SUMIFS('Sales Hx'!$Q:$Q,'Sales Hx'!$B:$B,_xlfn.XLOOKUP(B306,C:C,B:B),'Sales Hx'!$D:$D,Planning!$E306),SUMIFS('Sales Hx'!$Q:$Q,'Sales Hx'!$B:$B,Planning!$B306,'Sales Hx'!$D:$D,Planning!$E306))</f>
        <v>2.8</v>
      </c>
      <c r="J306" s="16">
        <f>IF(COUNTIFS($C:$C,B306)&gt;1,SUMIFS('Sales Hx'!$S:$S,'Sales Hx'!$B:$B,_xlfn.XLOOKUP(B306,C:C,B:B),'Sales Hx'!$D:$D,E306),SUMIFS('Sales Hx'!$S:$S,'Sales Hx'!$B:$B,$B306,'Sales Hx'!$D:$D,$E306))</f>
        <v>0.10394736842105264</v>
      </c>
      <c r="K306" s="16">
        <f t="shared" si="26"/>
        <v>0.35714285714285715</v>
      </c>
      <c r="L306" s="12">
        <f>IF(M306&lt;&gt;"",M306,IF(COUNTIFS($C:$C,B306)&gt;1,SUMIFS('Sales Hx'!V:V,'Sales Hx'!$B:$B,_xlfn.XLOOKUP(B306,C:C,B:B),'Sales Hx'!$D:$D,$E306),SUMIFS('Sales Hx'!V:V,'Sales Hx'!$B:$B,$B306,'Sales Hx'!$D:$D,$E306)))</f>
        <v>0</v>
      </c>
      <c r="M306" s="12">
        <v>0</v>
      </c>
      <c r="N306" s="15">
        <f t="shared" si="28"/>
        <v>0.10394736842105264</v>
      </c>
      <c r="O306" s="21">
        <f t="shared" si="24"/>
        <v>0</v>
      </c>
      <c r="P306" s="24">
        <v>99.608400000000003</v>
      </c>
      <c r="Q306" s="18">
        <f t="shared" si="27"/>
        <v>0</v>
      </c>
      <c r="R306" s="2">
        <v>1</v>
      </c>
      <c r="S306" s="2">
        <v>120</v>
      </c>
      <c r="T306" s="2" t="s">
        <v>4647</v>
      </c>
      <c r="U306" s="28" t="str">
        <f>IF(G306=0,"",_xlfn.MINIFS('PO Details'!$I:$I,'PO Details'!$D:$D,Planning!$B306,'PO Details'!$L:$L,Planning!$E306))</f>
        <v/>
      </c>
      <c r="V306" s="29" t="s">
        <v>4640</v>
      </c>
      <c r="W306" t="str">
        <f t="shared" si="25"/>
        <v>Max</v>
      </c>
      <c r="X306" s="2">
        <v>120</v>
      </c>
    </row>
    <row r="307" spans="1:24" x14ac:dyDescent="0.25">
      <c r="A307" s="11" t="s">
        <v>4625</v>
      </c>
      <c r="B307" s="22" t="s">
        <v>855</v>
      </c>
      <c r="C307" s="22"/>
      <c r="D307" s="22" t="s">
        <v>856</v>
      </c>
      <c r="E307" s="31" t="s">
        <v>820</v>
      </c>
      <c r="F307" s="12">
        <f>SUMIFS('Inventory Details'!$H:$H,'Inventory Details'!$B:$B,$B307,'Inventory Details'!$E:$E,$E307)</f>
        <v>0</v>
      </c>
      <c r="G307" s="12">
        <f>SUMIFS('PO Details'!$H:$H,'PO Details'!$D:$D,Planning!$B307,'PO Details'!$L:$L,$E307)</f>
        <v>0</v>
      </c>
      <c r="H307" s="12">
        <f>SUMIFS('SO Details'!$G:$G,'SO Details'!$D:$D,Planning!$B307,'SO Details'!$K:$K,$E307)</f>
        <v>0</v>
      </c>
      <c r="I307" s="20">
        <f>IF(COUNTIFS($C:$C,B307)&gt;1,SUMIFS('Sales Hx'!$Q:$Q,'Sales Hx'!$B:$B,_xlfn.XLOOKUP(B307,C:C,B:B),'Sales Hx'!$D:$D,Planning!$E307),SUMIFS('Sales Hx'!$Q:$Q,'Sales Hx'!$B:$B,Planning!$B307,'Sales Hx'!$D:$D,Planning!$E307))</f>
        <v>0</v>
      </c>
      <c r="J307" s="16">
        <f>IF(COUNTIFS($C:$C,B307)&gt;1,SUMIFS('Sales Hx'!$S:$S,'Sales Hx'!$B:$B,_xlfn.XLOOKUP(B307,C:C,B:B),'Sales Hx'!$D:$D,E307),SUMIFS('Sales Hx'!$S:$S,'Sales Hx'!$B:$B,$B307,'Sales Hx'!$D:$D,$E307))</f>
        <v>0</v>
      </c>
      <c r="K307" s="16">
        <f t="shared" si="26"/>
        <v>0</v>
      </c>
      <c r="L307" s="12">
        <f>IF(M307&lt;&gt;"",M307,IF(COUNTIFS($C:$C,B307)&gt;1,SUMIFS('Sales Hx'!V:V,'Sales Hx'!$B:$B,_xlfn.XLOOKUP(B307,C:C,B:B),'Sales Hx'!$D:$D,$E307),SUMIFS('Sales Hx'!V:V,'Sales Hx'!$B:$B,$B307,'Sales Hx'!$D:$D,$E307)))</f>
        <v>0</v>
      </c>
      <c r="M307" s="12">
        <v>0</v>
      </c>
      <c r="N307" s="15">
        <f t="shared" si="28"/>
        <v>0</v>
      </c>
      <c r="O307" s="21">
        <f t="shared" si="24"/>
        <v>0</v>
      </c>
      <c r="P307" s="24">
        <v>17.852399999999999</v>
      </c>
      <c r="Q307" s="18">
        <f t="shared" si="27"/>
        <v>0</v>
      </c>
      <c r="R307" s="2">
        <v>1</v>
      </c>
      <c r="S307" s="2">
        <v>120</v>
      </c>
      <c r="T307" s="2" t="s">
        <v>4647</v>
      </c>
      <c r="U307" s="28" t="str">
        <f>IF(G307=0,"",_xlfn.MINIFS('PO Details'!$I:$I,'PO Details'!$D:$D,Planning!$B307,'PO Details'!$L:$L,Planning!$E307))</f>
        <v/>
      </c>
      <c r="V307" s="29" t="s">
        <v>4640</v>
      </c>
      <c r="W307" t="str">
        <f t="shared" si="25"/>
        <v/>
      </c>
      <c r="X307" s="2">
        <v>120</v>
      </c>
    </row>
    <row r="308" spans="1:24" x14ac:dyDescent="0.25">
      <c r="A308" s="11" t="s">
        <v>4625</v>
      </c>
      <c r="B308" s="22" t="s">
        <v>855</v>
      </c>
      <c r="C308" s="22"/>
      <c r="D308" s="22" t="s">
        <v>856</v>
      </c>
      <c r="E308" s="31" t="s">
        <v>4746</v>
      </c>
      <c r="F308" s="12">
        <f>SUMIFS('Inventory Details'!$H:$H,'Inventory Details'!$B:$B,$B308,'Inventory Details'!$E:$E,$E308)</f>
        <v>0</v>
      </c>
      <c r="G308" s="12">
        <f>SUMIFS('PO Details'!$H:$H,'PO Details'!$D:$D,Planning!$B308,'PO Details'!$L:$L,$E308)</f>
        <v>10</v>
      </c>
      <c r="H308" s="12">
        <f>SUMIFS('SO Details'!$G:$G,'SO Details'!$D:$D,Planning!$B308,'SO Details'!$K:$K,$E308)</f>
        <v>0</v>
      </c>
      <c r="I308" s="20">
        <f>IF(COUNTIFS($C:$C,B308)&gt;1,SUMIFS('Sales Hx'!$Q:$Q,'Sales Hx'!$B:$B,_xlfn.XLOOKUP(B308,C:C,B:B),'Sales Hx'!$D:$D,Planning!$E308),SUMIFS('Sales Hx'!$Q:$Q,'Sales Hx'!$B:$B,Planning!$B308,'Sales Hx'!$D:$D,Planning!$E308))</f>
        <v>2.8</v>
      </c>
      <c r="J308" s="16">
        <f>IF(COUNTIFS($C:$C,B308)&gt;1,SUMIFS('Sales Hx'!$S:$S,'Sales Hx'!$B:$B,_xlfn.XLOOKUP(B308,C:C,B:B),'Sales Hx'!$D:$D,E308),SUMIFS('Sales Hx'!$S:$S,'Sales Hx'!$B:$B,$B308,'Sales Hx'!$D:$D,$E308))</f>
        <v>0.17324561403508773</v>
      </c>
      <c r="K308" s="16">
        <f t="shared" si="26"/>
        <v>3.5714285714285716</v>
      </c>
      <c r="L308" s="12">
        <f>IF(M308&lt;&gt;"",M308,IF(COUNTIFS($C:$C,B308)&gt;1,SUMIFS('Sales Hx'!V:V,'Sales Hx'!$B:$B,_xlfn.XLOOKUP(B308,C:C,B:B),'Sales Hx'!$D:$D,$E308),SUMIFS('Sales Hx'!V:V,'Sales Hx'!$B:$B,$B308,'Sales Hx'!$D:$D,$E308)))</f>
        <v>0</v>
      </c>
      <c r="M308" s="12">
        <v>0</v>
      </c>
      <c r="N308" s="15">
        <f t="shared" si="28"/>
        <v>0.17324561403508773</v>
      </c>
      <c r="O308" s="21">
        <f t="shared" si="24"/>
        <v>0</v>
      </c>
      <c r="P308" s="24">
        <v>17.852399999999999</v>
      </c>
      <c r="Q308" s="18">
        <f t="shared" si="27"/>
        <v>0</v>
      </c>
      <c r="R308" s="2">
        <v>1</v>
      </c>
      <c r="S308" s="2">
        <v>120</v>
      </c>
      <c r="T308" s="2" t="s">
        <v>4647</v>
      </c>
      <c r="U308" s="28">
        <f>IF(G308=0,"",_xlfn.MINIFS('PO Details'!$I:$I,'PO Details'!$D:$D,Planning!$B308,'PO Details'!$L:$L,Planning!$E308))</f>
        <v>45432</v>
      </c>
      <c r="V308" s="29" t="s">
        <v>4640</v>
      </c>
      <c r="W308" t="str">
        <f t="shared" si="25"/>
        <v/>
      </c>
      <c r="X308" s="2">
        <v>120</v>
      </c>
    </row>
    <row r="309" spans="1:24" x14ac:dyDescent="0.25">
      <c r="A309" s="11" t="s">
        <v>4625</v>
      </c>
      <c r="B309" s="22" t="s">
        <v>855</v>
      </c>
      <c r="C309" s="22"/>
      <c r="D309" s="22" t="s">
        <v>856</v>
      </c>
      <c r="E309" s="31" t="s">
        <v>106</v>
      </c>
      <c r="F309" s="12">
        <f>SUMIFS('Inventory Details'!$H:$H,'Inventory Details'!$B:$B,$B309,'Inventory Details'!$E:$E,$E309)</f>
        <v>4</v>
      </c>
      <c r="G309" s="12">
        <f>SUMIFS('PO Details'!$H:$H,'PO Details'!$D:$D,Planning!$B309,'PO Details'!$L:$L,$E309)</f>
        <v>0</v>
      </c>
      <c r="H309" s="12">
        <f>SUMIFS('SO Details'!$G:$G,'SO Details'!$D:$D,Planning!$B309,'SO Details'!$K:$K,$E309)</f>
        <v>1</v>
      </c>
      <c r="I309" s="20">
        <f>IF(COUNTIFS($C:$C,B309)&gt;1,SUMIFS('Sales Hx'!$Q:$Q,'Sales Hx'!$B:$B,_xlfn.XLOOKUP(B309,C:C,B:B),'Sales Hx'!$D:$D,Planning!$E309),SUMIFS('Sales Hx'!$Q:$Q,'Sales Hx'!$B:$B,Planning!$B309,'Sales Hx'!$D:$D,Planning!$E309))</f>
        <v>1.4</v>
      </c>
      <c r="J309" s="16">
        <f>IF(COUNTIFS($C:$C,B309)&gt;1,SUMIFS('Sales Hx'!$S:$S,'Sales Hx'!$B:$B,_xlfn.XLOOKUP(B309,C:C,B:B),'Sales Hx'!$D:$D,E309),SUMIFS('Sales Hx'!$S:$S,'Sales Hx'!$B:$B,$B309,'Sales Hx'!$D:$D,$E309))</f>
        <v>6.4692982456140358E-2</v>
      </c>
      <c r="K309" s="16">
        <f t="shared" si="26"/>
        <v>2.8571428571428572</v>
      </c>
      <c r="L309" s="12">
        <f>IF(M309&lt;&gt;"",M309,IF(COUNTIFS($C:$C,B309)&gt;1,SUMIFS('Sales Hx'!V:V,'Sales Hx'!$B:$B,_xlfn.XLOOKUP(B309,C:C,B:B),'Sales Hx'!$D:$D,$E309),SUMIFS('Sales Hx'!V:V,'Sales Hx'!$B:$B,$B309,'Sales Hx'!$D:$D,$E309)))</f>
        <v>0</v>
      </c>
      <c r="M309" s="12">
        <v>0</v>
      </c>
      <c r="N309" s="15">
        <f t="shared" si="28"/>
        <v>6.4692982456140358E-2</v>
      </c>
      <c r="O309" s="21">
        <f t="shared" si="24"/>
        <v>0</v>
      </c>
      <c r="P309" s="24">
        <v>17.852399999999999</v>
      </c>
      <c r="Q309" s="18">
        <f t="shared" si="27"/>
        <v>0</v>
      </c>
      <c r="R309" s="2">
        <v>1</v>
      </c>
      <c r="S309" s="2">
        <v>120</v>
      </c>
      <c r="T309" s="2" t="s">
        <v>4647</v>
      </c>
      <c r="U309" s="28" t="str">
        <f>IF(G309=0,"",_xlfn.MINIFS('PO Details'!$I:$I,'PO Details'!$D:$D,Planning!$B309,'PO Details'!$L:$L,Planning!$E309))</f>
        <v/>
      </c>
      <c r="V309" s="29" t="s">
        <v>4640</v>
      </c>
      <c r="W309" t="str">
        <f t="shared" si="25"/>
        <v/>
      </c>
      <c r="X309" s="2">
        <v>120</v>
      </c>
    </row>
    <row r="310" spans="1:24" x14ac:dyDescent="0.25">
      <c r="A310" s="11" t="s">
        <v>4625</v>
      </c>
      <c r="B310" s="22" t="s">
        <v>855</v>
      </c>
      <c r="C310" s="22"/>
      <c r="D310" s="22" t="s">
        <v>856</v>
      </c>
      <c r="E310" s="31" t="s">
        <v>113</v>
      </c>
      <c r="F310" s="12">
        <f>SUMIFS('Inventory Details'!$H:$H,'Inventory Details'!$B:$B,$B310,'Inventory Details'!$E:$E,$E310)</f>
        <v>3</v>
      </c>
      <c r="G310" s="12">
        <f>SUMIFS('PO Details'!$H:$H,'PO Details'!$D:$D,Planning!$B310,'PO Details'!$L:$L,$E310)</f>
        <v>10</v>
      </c>
      <c r="H310" s="12">
        <f>SUMIFS('SO Details'!$G:$G,'SO Details'!$D:$D,Planning!$B310,'SO Details'!$K:$K,$E310)</f>
        <v>0</v>
      </c>
      <c r="I310" s="20">
        <f>IF(COUNTIFS($C:$C,B310)&gt;1,SUMIFS('Sales Hx'!$Q:$Q,'Sales Hx'!$B:$B,_xlfn.XLOOKUP(B310,C:C,B:B),'Sales Hx'!$D:$D,Planning!$E310),SUMIFS('Sales Hx'!$Q:$Q,'Sales Hx'!$B:$B,Planning!$B310,'Sales Hx'!$D:$D,Planning!$E310))</f>
        <v>7</v>
      </c>
      <c r="J310" s="16">
        <f>IF(COUNTIFS($C:$C,B310)&gt;1,SUMIFS('Sales Hx'!$S:$S,'Sales Hx'!$B:$B,_xlfn.XLOOKUP(B310,C:C,B:B),'Sales Hx'!$D:$D,E310),SUMIFS('Sales Hx'!$S:$S,'Sales Hx'!$B:$B,$B310,'Sales Hx'!$D:$D,$E310))</f>
        <v>0.11842105263157895</v>
      </c>
      <c r="K310" s="16">
        <f t="shared" si="26"/>
        <v>1.8571428571428572</v>
      </c>
      <c r="L310" s="12">
        <f>IF(M310&lt;&gt;"",M310,IF(COUNTIFS($C:$C,B310)&gt;1,SUMIFS('Sales Hx'!V:V,'Sales Hx'!$B:$B,_xlfn.XLOOKUP(B310,C:C,B:B),'Sales Hx'!$D:$D,$E310),SUMIFS('Sales Hx'!V:V,'Sales Hx'!$B:$B,$B310,'Sales Hx'!$D:$D,$E310)))</f>
        <v>0</v>
      </c>
      <c r="M310" s="12">
        <v>0</v>
      </c>
      <c r="N310" s="15">
        <f t="shared" si="28"/>
        <v>0.11842105263157895</v>
      </c>
      <c r="O310" s="21">
        <f t="shared" si="24"/>
        <v>0</v>
      </c>
      <c r="P310" s="24">
        <v>17.852399999999999</v>
      </c>
      <c r="Q310" s="18">
        <f t="shared" si="27"/>
        <v>0</v>
      </c>
      <c r="R310" s="2">
        <v>1</v>
      </c>
      <c r="S310" s="2">
        <v>120</v>
      </c>
      <c r="T310" s="2" t="s">
        <v>4647</v>
      </c>
      <c r="U310" s="28">
        <f>IF(G310=0,"",_xlfn.MINIFS('PO Details'!$I:$I,'PO Details'!$D:$D,Planning!$B310,'PO Details'!$L:$L,Planning!$E310))</f>
        <v>45458</v>
      </c>
      <c r="V310" s="29" t="s">
        <v>4640</v>
      </c>
      <c r="W310" t="str">
        <f t="shared" si="25"/>
        <v>Max</v>
      </c>
      <c r="X310" s="2">
        <v>120</v>
      </c>
    </row>
    <row r="311" spans="1:24" x14ac:dyDescent="0.25">
      <c r="A311" s="11" t="s">
        <v>4625</v>
      </c>
      <c r="B311" s="22" t="s">
        <v>855</v>
      </c>
      <c r="C311" s="22"/>
      <c r="D311" s="22" t="s">
        <v>856</v>
      </c>
      <c r="E311" s="31" t="s">
        <v>109</v>
      </c>
      <c r="F311" s="12">
        <f>SUMIFS('Inventory Details'!$H:$H,'Inventory Details'!$B:$B,$B311,'Inventory Details'!$E:$E,$E311)</f>
        <v>0</v>
      </c>
      <c r="G311" s="12">
        <f>SUMIFS('PO Details'!$H:$H,'PO Details'!$D:$D,Planning!$B311,'PO Details'!$L:$L,$E311)</f>
        <v>0</v>
      </c>
      <c r="H311" s="12">
        <f>SUMIFS('SO Details'!$G:$G,'SO Details'!$D:$D,Planning!$B311,'SO Details'!$K:$K,$E311)</f>
        <v>0</v>
      </c>
      <c r="I311" s="20">
        <f>IF(COUNTIFS($C:$C,B311)&gt;1,SUMIFS('Sales Hx'!$Q:$Q,'Sales Hx'!$B:$B,_xlfn.XLOOKUP(B311,C:C,B:B),'Sales Hx'!$D:$D,Planning!$E311),SUMIFS('Sales Hx'!$Q:$Q,'Sales Hx'!$B:$B,Planning!$B311,'Sales Hx'!$D:$D,Planning!$E311))</f>
        <v>0</v>
      </c>
      <c r="J311" s="16">
        <f>IF(COUNTIFS($C:$C,B311)&gt;1,SUMIFS('Sales Hx'!$S:$S,'Sales Hx'!$B:$B,_xlfn.XLOOKUP(B311,C:C,B:B),'Sales Hx'!$D:$D,E311),SUMIFS('Sales Hx'!$S:$S,'Sales Hx'!$B:$B,$B311,'Sales Hx'!$D:$D,$E311))</f>
        <v>3.2894736842105261E-2</v>
      </c>
      <c r="K311" s="16">
        <f t="shared" si="26"/>
        <v>0</v>
      </c>
      <c r="L311" s="12">
        <f>IF(M311&lt;&gt;"",M311,IF(COUNTIFS($C:$C,B311)&gt;1,SUMIFS('Sales Hx'!V:V,'Sales Hx'!$B:$B,_xlfn.XLOOKUP(B311,C:C,B:B),'Sales Hx'!$D:$D,$E311),SUMIFS('Sales Hx'!V:V,'Sales Hx'!$B:$B,$B311,'Sales Hx'!$D:$D,$E311)))</f>
        <v>0</v>
      </c>
      <c r="M311" s="12">
        <v>0</v>
      </c>
      <c r="N311" s="15">
        <f t="shared" si="28"/>
        <v>3.2894736842105261E-2</v>
      </c>
      <c r="O311" s="21">
        <f t="shared" si="24"/>
        <v>4</v>
      </c>
      <c r="P311" s="24">
        <v>17.852399999999999</v>
      </c>
      <c r="Q311" s="18">
        <f t="shared" si="27"/>
        <v>71.409599999999998</v>
      </c>
      <c r="R311" s="2">
        <v>1</v>
      </c>
      <c r="S311" s="2">
        <v>120</v>
      </c>
      <c r="T311" s="2" t="s">
        <v>4647</v>
      </c>
      <c r="U311" s="28" t="str">
        <f>IF(G311=0,"",_xlfn.MINIFS('PO Details'!$I:$I,'PO Details'!$D:$D,Planning!$B311,'PO Details'!$L:$L,Planning!$E311))</f>
        <v/>
      </c>
      <c r="V311" s="29" t="s">
        <v>4640</v>
      </c>
      <c r="W311" t="str">
        <f t="shared" si="25"/>
        <v/>
      </c>
      <c r="X311" s="2">
        <v>120</v>
      </c>
    </row>
    <row r="312" spans="1:24" x14ac:dyDescent="0.25">
      <c r="A312" s="11" t="s">
        <v>4625</v>
      </c>
      <c r="B312" s="22" t="s">
        <v>31</v>
      </c>
      <c r="C312" s="22"/>
      <c r="D312" s="22" t="s">
        <v>32</v>
      </c>
      <c r="E312" s="31" t="s">
        <v>820</v>
      </c>
      <c r="F312" s="12">
        <f>SUMIFS('Inventory Details'!$H:$H,'Inventory Details'!$B:$B,$B312,'Inventory Details'!$E:$E,$E312)</f>
        <v>0</v>
      </c>
      <c r="G312" s="12">
        <f>SUMIFS('PO Details'!$H:$H,'PO Details'!$D:$D,Planning!$B312,'PO Details'!$L:$L,$E312)</f>
        <v>0</v>
      </c>
      <c r="H312" s="12">
        <f>SUMIFS('SO Details'!$G:$G,'SO Details'!$D:$D,Planning!$B312,'SO Details'!$K:$K,$E312)</f>
        <v>0</v>
      </c>
      <c r="I312" s="20">
        <f>IF(COUNTIFS($C:$C,B312)&gt;1,SUMIFS('Sales Hx'!$Q:$Q,'Sales Hx'!$B:$B,_xlfn.XLOOKUP(B312,C:C,B:B),'Sales Hx'!$D:$D,Planning!$E312),SUMIFS('Sales Hx'!$Q:$Q,'Sales Hx'!$B:$B,Planning!$B312,'Sales Hx'!$D:$D,Planning!$E312))</f>
        <v>0</v>
      </c>
      <c r="J312" s="16">
        <f>IF(COUNTIFS($C:$C,B312)&gt;1,SUMIFS('Sales Hx'!$S:$S,'Sales Hx'!$B:$B,_xlfn.XLOOKUP(B312,C:C,B:B),'Sales Hx'!$D:$D,E312),SUMIFS('Sales Hx'!$S:$S,'Sales Hx'!$B:$B,$B312,'Sales Hx'!$D:$D,$E312))</f>
        <v>0</v>
      </c>
      <c r="K312" s="16">
        <f t="shared" si="26"/>
        <v>0</v>
      </c>
      <c r="L312" s="12">
        <f>IF(M312&lt;&gt;"",M312,IF(COUNTIFS($C:$C,B312)&gt;1,SUMIFS('Sales Hx'!V:V,'Sales Hx'!$B:$B,_xlfn.XLOOKUP(B312,C:C,B:B),'Sales Hx'!$D:$D,$E312),SUMIFS('Sales Hx'!V:V,'Sales Hx'!$B:$B,$B312,'Sales Hx'!$D:$D,$E312)))</f>
        <v>0</v>
      </c>
      <c r="M312" s="12">
        <v>0</v>
      </c>
      <c r="N312" s="15">
        <f t="shared" si="28"/>
        <v>0</v>
      </c>
      <c r="O312" s="21">
        <f t="shared" si="24"/>
        <v>0</v>
      </c>
      <c r="P312" s="24">
        <v>242.0712</v>
      </c>
      <c r="Q312" s="18">
        <f t="shared" si="27"/>
        <v>0</v>
      </c>
      <c r="R312" s="2">
        <v>1</v>
      </c>
      <c r="S312" s="2">
        <v>120</v>
      </c>
      <c r="T312" s="2" t="s">
        <v>4647</v>
      </c>
      <c r="U312" s="28" t="str">
        <f>IF(G312=0,"",_xlfn.MINIFS('PO Details'!$I:$I,'PO Details'!$D:$D,Planning!$B312,'PO Details'!$L:$L,Planning!$E312))</f>
        <v/>
      </c>
      <c r="V312" s="29" t="s">
        <v>4640</v>
      </c>
      <c r="W312" t="str">
        <f t="shared" si="25"/>
        <v/>
      </c>
      <c r="X312" s="2">
        <v>120</v>
      </c>
    </row>
    <row r="313" spans="1:24" x14ac:dyDescent="0.25">
      <c r="A313" s="11" t="s">
        <v>4625</v>
      </c>
      <c r="B313" s="22" t="s">
        <v>31</v>
      </c>
      <c r="C313" s="22"/>
      <c r="D313" s="22" t="s">
        <v>32</v>
      </c>
      <c r="E313" s="31" t="s">
        <v>4746</v>
      </c>
      <c r="F313" s="12">
        <f>SUMIFS('Inventory Details'!$H:$H,'Inventory Details'!$B:$B,$B313,'Inventory Details'!$E:$E,$E313)</f>
        <v>3</v>
      </c>
      <c r="G313" s="12">
        <f>SUMIFS('PO Details'!$H:$H,'PO Details'!$D:$D,Planning!$B313,'PO Details'!$L:$L,$E313)</f>
        <v>0</v>
      </c>
      <c r="H313" s="12">
        <f>SUMIFS('SO Details'!$G:$G,'SO Details'!$D:$D,Planning!$B313,'SO Details'!$K:$K,$E313)</f>
        <v>1</v>
      </c>
      <c r="I313" s="20">
        <f>IF(COUNTIFS($C:$C,B313)&gt;1,SUMIFS('Sales Hx'!$Q:$Q,'Sales Hx'!$B:$B,_xlfn.XLOOKUP(B313,C:C,B:B),'Sales Hx'!$D:$D,Planning!$E313),SUMIFS('Sales Hx'!$Q:$Q,'Sales Hx'!$B:$B,Planning!$B313,'Sales Hx'!$D:$D,Planning!$E313))</f>
        <v>1.4</v>
      </c>
      <c r="J313" s="16">
        <f>IF(COUNTIFS($C:$C,B313)&gt;1,SUMIFS('Sales Hx'!$S:$S,'Sales Hx'!$B:$B,_xlfn.XLOOKUP(B313,C:C,B:B),'Sales Hx'!$D:$D,E313),SUMIFS('Sales Hx'!$S:$S,'Sales Hx'!$B:$B,$B313,'Sales Hx'!$D:$D,$E313))</f>
        <v>0.14605263157894735</v>
      </c>
      <c r="K313" s="16">
        <f t="shared" si="26"/>
        <v>2.1428571428571428</v>
      </c>
      <c r="L313" s="12">
        <f>IF(M313&lt;&gt;"",M313,IF(COUNTIFS($C:$C,B313)&gt;1,SUMIFS('Sales Hx'!V:V,'Sales Hx'!$B:$B,_xlfn.XLOOKUP(B313,C:C,B:B),'Sales Hx'!$D:$D,$E313),SUMIFS('Sales Hx'!V:V,'Sales Hx'!$B:$B,$B313,'Sales Hx'!$D:$D,$E313)))</f>
        <v>0</v>
      </c>
      <c r="M313" s="12">
        <v>0</v>
      </c>
      <c r="N313" s="15">
        <f t="shared" si="28"/>
        <v>0.14605263157894735</v>
      </c>
      <c r="O313" s="21">
        <f t="shared" si="24"/>
        <v>0</v>
      </c>
      <c r="P313" s="24">
        <v>242.0712</v>
      </c>
      <c r="Q313" s="18">
        <f t="shared" si="27"/>
        <v>0</v>
      </c>
      <c r="R313" s="2">
        <v>1</v>
      </c>
      <c r="S313" s="2">
        <v>120</v>
      </c>
      <c r="T313" s="2" t="s">
        <v>4647</v>
      </c>
      <c r="U313" s="28" t="str">
        <f>IF(G313=0,"",_xlfn.MINIFS('PO Details'!$I:$I,'PO Details'!$D:$D,Planning!$B313,'PO Details'!$L:$L,Planning!$E313))</f>
        <v/>
      </c>
      <c r="V313" s="29" t="s">
        <v>4640</v>
      </c>
      <c r="W313" t="str">
        <f t="shared" si="25"/>
        <v/>
      </c>
      <c r="X313" s="2">
        <v>120</v>
      </c>
    </row>
    <row r="314" spans="1:24" x14ac:dyDescent="0.25">
      <c r="A314" s="11" t="s">
        <v>4625</v>
      </c>
      <c r="B314" s="22" t="s">
        <v>31</v>
      </c>
      <c r="C314" s="22"/>
      <c r="D314" s="22" t="s">
        <v>32</v>
      </c>
      <c r="E314" s="31" t="s">
        <v>106</v>
      </c>
      <c r="F314" s="12">
        <f>SUMIFS('Inventory Details'!$H:$H,'Inventory Details'!$B:$B,$B314,'Inventory Details'!$E:$E,$E314)</f>
        <v>1</v>
      </c>
      <c r="G314" s="12">
        <f>SUMIFS('PO Details'!$H:$H,'PO Details'!$D:$D,Planning!$B314,'PO Details'!$L:$L,$E314)</f>
        <v>0</v>
      </c>
      <c r="H314" s="12">
        <f>SUMIFS('SO Details'!$G:$G,'SO Details'!$D:$D,Planning!$B314,'SO Details'!$K:$K,$E314)</f>
        <v>1</v>
      </c>
      <c r="I314" s="20">
        <f>IF(COUNTIFS($C:$C,B314)&gt;1,SUMIFS('Sales Hx'!$Q:$Q,'Sales Hx'!$B:$B,_xlfn.XLOOKUP(B314,C:C,B:B),'Sales Hx'!$D:$D,Planning!$E314),SUMIFS('Sales Hx'!$Q:$Q,'Sales Hx'!$B:$B,Planning!$B314,'Sales Hx'!$D:$D,Planning!$E314))</f>
        <v>2.8</v>
      </c>
      <c r="J314" s="16">
        <f>IF(COUNTIFS($C:$C,B314)&gt;1,SUMIFS('Sales Hx'!$S:$S,'Sales Hx'!$B:$B,_xlfn.XLOOKUP(B314,C:C,B:B),'Sales Hx'!$D:$D,E314),SUMIFS('Sales Hx'!$S:$S,'Sales Hx'!$B:$B,$B314,'Sales Hx'!$D:$D,$E314))</f>
        <v>4.7697368421052634E-2</v>
      </c>
      <c r="K314" s="16">
        <f t="shared" si="26"/>
        <v>0.35714285714285715</v>
      </c>
      <c r="L314" s="12">
        <f>IF(M314&lt;&gt;"",M314,IF(COUNTIFS($C:$C,B314)&gt;1,SUMIFS('Sales Hx'!V:V,'Sales Hx'!$B:$B,_xlfn.XLOOKUP(B314,C:C,B:B),'Sales Hx'!$D:$D,$E314),SUMIFS('Sales Hx'!V:V,'Sales Hx'!$B:$B,$B314,'Sales Hx'!$D:$D,$E314)))</f>
        <v>0</v>
      </c>
      <c r="M314" s="12">
        <v>0</v>
      </c>
      <c r="N314" s="15">
        <f t="shared" si="28"/>
        <v>4.7697368421052634E-2</v>
      </c>
      <c r="O314" s="21">
        <f t="shared" si="24"/>
        <v>0</v>
      </c>
      <c r="P314" s="24">
        <v>242.0712</v>
      </c>
      <c r="Q314" s="18">
        <f t="shared" si="27"/>
        <v>0</v>
      </c>
      <c r="R314" s="2">
        <v>1</v>
      </c>
      <c r="S314" s="2">
        <v>120</v>
      </c>
      <c r="T314" s="2" t="s">
        <v>4647</v>
      </c>
      <c r="U314" s="28" t="str">
        <f>IF(G314=0,"",_xlfn.MINIFS('PO Details'!$I:$I,'PO Details'!$D:$D,Planning!$B314,'PO Details'!$L:$L,Planning!$E314))</f>
        <v/>
      </c>
      <c r="V314" s="29" t="s">
        <v>4640</v>
      </c>
      <c r="W314" t="str">
        <f t="shared" si="25"/>
        <v>Max</v>
      </c>
      <c r="X314" s="2">
        <v>120</v>
      </c>
    </row>
    <row r="315" spans="1:24" x14ac:dyDescent="0.25">
      <c r="A315" s="11" t="s">
        <v>4625</v>
      </c>
      <c r="B315" s="22" t="s">
        <v>31</v>
      </c>
      <c r="C315" s="22"/>
      <c r="D315" s="22" t="s">
        <v>32</v>
      </c>
      <c r="E315" s="31" t="s">
        <v>109</v>
      </c>
      <c r="F315" s="12">
        <f>SUMIFS('Inventory Details'!$H:$H,'Inventory Details'!$B:$B,$B315,'Inventory Details'!$E:$E,$E315)</f>
        <v>2</v>
      </c>
      <c r="G315" s="12">
        <f>SUMIFS('PO Details'!$H:$H,'PO Details'!$D:$D,Planning!$B315,'PO Details'!$L:$L,$E315)</f>
        <v>0</v>
      </c>
      <c r="H315" s="12">
        <f>SUMIFS('SO Details'!$G:$G,'SO Details'!$D:$D,Planning!$B315,'SO Details'!$K:$K,$E315)</f>
        <v>0</v>
      </c>
      <c r="I315" s="20">
        <f>IF(COUNTIFS($C:$C,B315)&gt;1,SUMIFS('Sales Hx'!$Q:$Q,'Sales Hx'!$B:$B,_xlfn.XLOOKUP(B315,C:C,B:B),'Sales Hx'!$D:$D,Planning!$E315),SUMIFS('Sales Hx'!$Q:$Q,'Sales Hx'!$B:$B,Planning!$B315,'Sales Hx'!$D:$D,Planning!$E315))</f>
        <v>0</v>
      </c>
      <c r="J315" s="16">
        <f>IF(COUNTIFS($C:$C,B315)&gt;1,SUMIFS('Sales Hx'!$S:$S,'Sales Hx'!$B:$B,_xlfn.XLOOKUP(B315,C:C,B:B),'Sales Hx'!$D:$D,E315),SUMIFS('Sales Hx'!$S:$S,'Sales Hx'!$B:$B,$B315,'Sales Hx'!$D:$D,$E315))</f>
        <v>0</v>
      </c>
      <c r="K315" s="16">
        <f t="shared" si="26"/>
        <v>0</v>
      </c>
      <c r="L315" s="12">
        <f>IF(M315&lt;&gt;"",M315,IF(COUNTIFS($C:$C,B315)&gt;1,SUMIFS('Sales Hx'!V:V,'Sales Hx'!$B:$B,_xlfn.XLOOKUP(B315,C:C,B:B),'Sales Hx'!$D:$D,$E315),SUMIFS('Sales Hx'!V:V,'Sales Hx'!$B:$B,$B315,'Sales Hx'!$D:$D,$E315)))</f>
        <v>0</v>
      </c>
      <c r="M315" s="12">
        <v>0</v>
      </c>
      <c r="N315" s="15">
        <f t="shared" ref="N315:N368" si="29">IFERROR(_xlfn.IFNA(J315*R315+L315,"No Sales Hx"),"No Sales HX")</f>
        <v>0</v>
      </c>
      <c r="O315" s="21">
        <f t="shared" si="24"/>
        <v>0</v>
      </c>
      <c r="P315" s="24">
        <v>242.0712</v>
      </c>
      <c r="Q315" s="18">
        <f t="shared" ref="Q315:Q367" si="30">IFERROR(P315*O315,0)</f>
        <v>0</v>
      </c>
      <c r="R315" s="2">
        <v>1</v>
      </c>
      <c r="S315" s="2">
        <v>120</v>
      </c>
      <c r="T315" s="2" t="s">
        <v>4647</v>
      </c>
      <c r="U315" s="28" t="str">
        <f>IF(G315=0,"",_xlfn.MINIFS('PO Details'!$I:$I,'PO Details'!$D:$D,Planning!$B315,'PO Details'!$L:$L,Planning!$E315))</f>
        <v/>
      </c>
      <c r="V315" s="29" t="s">
        <v>4640</v>
      </c>
      <c r="W315" t="str">
        <f t="shared" si="25"/>
        <v/>
      </c>
      <c r="X315" s="2">
        <v>120</v>
      </c>
    </row>
    <row r="316" spans="1:24" x14ac:dyDescent="0.25">
      <c r="A316" s="11" t="s">
        <v>4625</v>
      </c>
      <c r="B316" s="22" t="s">
        <v>31</v>
      </c>
      <c r="C316" s="22"/>
      <c r="D316" s="22" t="s">
        <v>32</v>
      </c>
      <c r="E316" s="31" t="s">
        <v>113</v>
      </c>
      <c r="F316" s="12">
        <f>SUMIFS('Inventory Details'!$H:$H,'Inventory Details'!$B:$B,$B316,'Inventory Details'!$E:$E,$E316)</f>
        <v>0</v>
      </c>
      <c r="G316" s="12">
        <f>SUMIFS('PO Details'!$H:$H,'PO Details'!$D:$D,Planning!$B316,'PO Details'!$L:$L,$E316)</f>
        <v>0</v>
      </c>
      <c r="H316" s="12">
        <f>SUMIFS('SO Details'!$G:$G,'SO Details'!$D:$D,Planning!$B316,'SO Details'!$K:$K,$E316)</f>
        <v>0</v>
      </c>
      <c r="I316" s="20">
        <f>IF(COUNTIFS($C:$C,B316)&gt;1,SUMIFS('Sales Hx'!$Q:$Q,'Sales Hx'!$B:$B,_xlfn.XLOOKUP(B316,C:C,B:B),'Sales Hx'!$D:$D,Planning!$E316),SUMIFS('Sales Hx'!$Q:$Q,'Sales Hx'!$B:$B,Planning!$B316,'Sales Hx'!$D:$D,Planning!$E316))</f>
        <v>1.4</v>
      </c>
      <c r="J316" s="16">
        <f>IF(COUNTIFS($C:$C,B316)&gt;1,SUMIFS('Sales Hx'!$S:$S,'Sales Hx'!$B:$B,_xlfn.XLOOKUP(B316,C:C,B:B),'Sales Hx'!$D:$D,E316),SUMIFS('Sales Hx'!$S:$S,'Sales Hx'!$B:$B,$B316,'Sales Hx'!$D:$D,$E316))</f>
        <v>6.0150375939849635E-2</v>
      </c>
      <c r="K316" s="16">
        <f t="shared" si="26"/>
        <v>0</v>
      </c>
      <c r="L316" s="12">
        <f>IF(M316&lt;&gt;"",M316,IF(COUNTIFS($C:$C,B316)&gt;1,SUMIFS('Sales Hx'!V:V,'Sales Hx'!$B:$B,_xlfn.XLOOKUP(B316,C:C,B:B),'Sales Hx'!$D:$D,$E316),SUMIFS('Sales Hx'!V:V,'Sales Hx'!$B:$B,$B316,'Sales Hx'!$D:$D,$E316)))</f>
        <v>0</v>
      </c>
      <c r="M316" s="12">
        <v>0</v>
      </c>
      <c r="N316" s="15">
        <f t="shared" si="29"/>
        <v>6.0150375939849635E-2</v>
      </c>
      <c r="O316" s="21">
        <f t="shared" si="24"/>
        <v>7</v>
      </c>
      <c r="P316" s="24">
        <v>242.0712</v>
      </c>
      <c r="Q316" s="18">
        <f t="shared" si="30"/>
        <v>1694.4983999999999</v>
      </c>
      <c r="R316" s="2">
        <v>1</v>
      </c>
      <c r="S316" s="2">
        <v>120</v>
      </c>
      <c r="T316" s="2" t="s">
        <v>4647</v>
      </c>
      <c r="U316" s="28" t="str">
        <f>IF(G316=0,"",_xlfn.MINIFS('PO Details'!$I:$I,'PO Details'!$D:$D,Planning!$B316,'PO Details'!$L:$L,Planning!$E316))</f>
        <v/>
      </c>
      <c r="V316" s="29" t="s">
        <v>4640</v>
      </c>
      <c r="W316" t="str">
        <f t="shared" si="25"/>
        <v/>
      </c>
      <c r="X316" s="2">
        <v>120</v>
      </c>
    </row>
    <row r="317" spans="1:24" x14ac:dyDescent="0.25">
      <c r="A317" s="11"/>
      <c r="B317" s="22" t="s">
        <v>2139</v>
      </c>
      <c r="C317" s="22"/>
      <c r="D317" s="22"/>
      <c r="E317" s="31" t="s">
        <v>113</v>
      </c>
      <c r="F317" s="12">
        <f>SUMIFS('Inventory Details'!$H:$H,'Inventory Details'!$B:$B,$B317,'Inventory Details'!$E:$E,$E317)</f>
        <v>0</v>
      </c>
      <c r="G317" s="12">
        <f>SUMIFS('PO Details'!$H:$H,'PO Details'!$D:$D,Planning!$B317,'PO Details'!$L:$L,$E317)</f>
        <v>0</v>
      </c>
      <c r="H317" s="12">
        <f>SUMIFS('SO Details'!$G:$G,'SO Details'!$D:$D,Planning!$B317,'SO Details'!$K:$K,$E317)</f>
        <v>0</v>
      </c>
      <c r="I317" s="20">
        <f>IF(COUNTIFS($C:$C,B317)&gt;1,SUMIFS('Sales Hx'!$Q:$Q,'Sales Hx'!$B:$B,_xlfn.XLOOKUP(B317,C:C,B:B),'Sales Hx'!$D:$D,Planning!$E317),SUMIFS('Sales Hx'!$Q:$Q,'Sales Hx'!$B:$B,Planning!$B317,'Sales Hx'!$D:$D,Planning!$E317))</f>
        <v>1.4</v>
      </c>
      <c r="J317" s="16">
        <f>IF(COUNTIFS($C:$C,B317)&gt;1,SUMIFS('Sales Hx'!$S:$S,'Sales Hx'!$B:$B,_xlfn.XLOOKUP(B317,C:C,B:B),'Sales Hx'!$D:$D,E317),SUMIFS('Sales Hx'!$S:$S,'Sales Hx'!$B:$B,$B317,'Sales Hx'!$D:$D,$E317))</f>
        <v>3.8157894736842106E-2</v>
      </c>
      <c r="K317" s="16">
        <f t="shared" si="26"/>
        <v>0</v>
      </c>
      <c r="L317" s="12">
        <f>IF(M317&lt;&gt;"",M317,IF(COUNTIFS($C:$C,B317)&gt;1,SUMIFS('Sales Hx'!V:V,'Sales Hx'!$B:$B,_xlfn.XLOOKUP(B317,C:C,B:B),'Sales Hx'!$D:$D,$E317),SUMIFS('Sales Hx'!V:V,'Sales Hx'!$B:$B,$B317,'Sales Hx'!$D:$D,$E317)))</f>
        <v>0</v>
      </c>
      <c r="M317" s="12">
        <v>0</v>
      </c>
      <c r="N317" s="15">
        <f t="shared" si="29"/>
        <v>3.8157894736842106E-2</v>
      </c>
      <c r="O317" s="21">
        <f t="shared" si="24"/>
        <v>5</v>
      </c>
      <c r="P317" s="24">
        <v>0</v>
      </c>
      <c r="Q317" s="18">
        <f t="shared" si="30"/>
        <v>0</v>
      </c>
      <c r="R317" s="2">
        <v>1</v>
      </c>
      <c r="S317" s="2">
        <v>120</v>
      </c>
      <c r="T317" s="2" t="s">
        <v>4647</v>
      </c>
      <c r="U317" s="28" t="str">
        <f>IF(G317=0,"",_xlfn.MINIFS('PO Details'!$I:$I,'PO Details'!$D:$D,Planning!$B317,'PO Details'!$L:$L,Planning!$E317))</f>
        <v/>
      </c>
      <c r="V317" s="29" t="s">
        <v>4640</v>
      </c>
      <c r="W317" t="str">
        <f t="shared" si="25"/>
        <v>Max</v>
      </c>
      <c r="X317" s="2">
        <v>120</v>
      </c>
    </row>
    <row r="318" spans="1:24" x14ac:dyDescent="0.25">
      <c r="A318" s="11"/>
      <c r="B318" s="22" t="s">
        <v>2139</v>
      </c>
      <c r="C318" s="22"/>
      <c r="D318" s="22"/>
      <c r="E318" s="31" t="s">
        <v>106</v>
      </c>
      <c r="F318" s="12">
        <f>SUMIFS('Inventory Details'!$H:$H,'Inventory Details'!$B:$B,$B318,'Inventory Details'!$E:$E,$E318)</f>
        <v>0</v>
      </c>
      <c r="G318" s="12">
        <f>SUMIFS('PO Details'!$H:$H,'PO Details'!$D:$D,Planning!$B318,'PO Details'!$L:$L,$E318)</f>
        <v>0</v>
      </c>
      <c r="H318" s="12">
        <f>SUMIFS('SO Details'!$G:$G,'SO Details'!$D:$D,Planning!$B318,'SO Details'!$K:$K,$E318)</f>
        <v>0</v>
      </c>
      <c r="I318" s="20">
        <f>IF(COUNTIFS($C:$C,B318)&gt;1,SUMIFS('Sales Hx'!$Q:$Q,'Sales Hx'!$B:$B,_xlfn.XLOOKUP(B318,C:C,B:B),'Sales Hx'!$D:$D,Planning!$E318),SUMIFS('Sales Hx'!$Q:$Q,'Sales Hx'!$B:$B,Planning!$B318,'Sales Hx'!$D:$D,Planning!$E318))</f>
        <v>1.4</v>
      </c>
      <c r="J318" s="16">
        <f>IF(COUNTIFS($C:$C,B318)&gt;1,SUMIFS('Sales Hx'!$S:$S,'Sales Hx'!$B:$B,_xlfn.XLOOKUP(B318,C:C,B:B),'Sales Hx'!$D:$D,E318),SUMIFS('Sales Hx'!$S:$S,'Sales Hx'!$B:$B,$B318,'Sales Hx'!$D:$D,$E318))</f>
        <v>7.5657894736842105E-2</v>
      </c>
      <c r="K318" s="16">
        <f t="shared" si="26"/>
        <v>0</v>
      </c>
      <c r="L318" s="12">
        <f>IF(M318&lt;&gt;"",M318,IF(COUNTIFS($C:$C,B318)&gt;1,SUMIFS('Sales Hx'!V:V,'Sales Hx'!$B:$B,_xlfn.XLOOKUP(B318,C:C,B:B),'Sales Hx'!$D:$D,$E318),SUMIFS('Sales Hx'!V:V,'Sales Hx'!$B:$B,$B318,'Sales Hx'!$D:$D,$E318)))</f>
        <v>0</v>
      </c>
      <c r="M318" s="12">
        <v>0</v>
      </c>
      <c r="N318" s="15">
        <f t="shared" si="29"/>
        <v>7.5657894736842105E-2</v>
      </c>
      <c r="O318" s="21">
        <f t="shared" si="24"/>
        <v>9</v>
      </c>
      <c r="P318" s="24">
        <v>0</v>
      </c>
      <c r="Q318" s="18">
        <f t="shared" si="30"/>
        <v>0</v>
      </c>
      <c r="R318" s="2">
        <v>1</v>
      </c>
      <c r="S318" s="2">
        <v>120</v>
      </c>
      <c r="T318" s="2" t="s">
        <v>4647</v>
      </c>
      <c r="U318" s="28" t="str">
        <f>IF(G318=0,"",_xlfn.MINIFS('PO Details'!$I:$I,'PO Details'!$D:$D,Planning!$B318,'PO Details'!$L:$L,Planning!$E318))</f>
        <v/>
      </c>
      <c r="V318" s="29" t="s">
        <v>4640</v>
      </c>
      <c r="W318" t="str">
        <f t="shared" si="25"/>
        <v>Max</v>
      </c>
      <c r="X318" s="2">
        <v>120</v>
      </c>
    </row>
    <row r="319" spans="1:24" x14ac:dyDescent="0.25">
      <c r="A319" s="11"/>
      <c r="B319" s="22" t="s">
        <v>2139</v>
      </c>
      <c r="C319" s="22"/>
      <c r="D319" s="22"/>
      <c r="E319" s="31" t="s">
        <v>4746</v>
      </c>
      <c r="F319" s="12">
        <f>SUMIFS('Inventory Details'!$H:$H,'Inventory Details'!$B:$B,$B319,'Inventory Details'!$E:$E,$E319)</f>
        <v>0</v>
      </c>
      <c r="G319" s="12">
        <f>SUMIFS('PO Details'!$H:$H,'PO Details'!$D:$D,Planning!$B319,'PO Details'!$L:$L,$E319)</f>
        <v>0</v>
      </c>
      <c r="H319" s="12">
        <f>SUMIFS('SO Details'!$G:$G,'SO Details'!$D:$D,Planning!$B319,'SO Details'!$K:$K,$E319)</f>
        <v>0</v>
      </c>
      <c r="I319" s="20">
        <f>IF(COUNTIFS($C:$C,B319)&gt;1,SUMIFS('Sales Hx'!$Q:$Q,'Sales Hx'!$B:$B,_xlfn.XLOOKUP(B319,C:C,B:B),'Sales Hx'!$D:$D,Planning!$E319),SUMIFS('Sales Hx'!$Q:$Q,'Sales Hx'!$B:$B,Planning!$B319,'Sales Hx'!$D:$D,Planning!$E319))</f>
        <v>1.4</v>
      </c>
      <c r="J319" s="16">
        <f>IF(COUNTIFS($C:$C,B319)&gt;1,SUMIFS('Sales Hx'!$S:$S,'Sales Hx'!$B:$B,_xlfn.XLOOKUP(B319,C:C,B:B),'Sales Hx'!$D:$D,E319),SUMIFS('Sales Hx'!$S:$S,'Sales Hx'!$B:$B,$B319,'Sales Hx'!$D:$D,$E319))</f>
        <v>6.0855263157894746E-2</v>
      </c>
      <c r="K319" s="16">
        <f t="shared" si="26"/>
        <v>0</v>
      </c>
      <c r="L319" s="12">
        <f>IF(M319&lt;&gt;"",M319,IF(COUNTIFS($C:$C,B319)&gt;1,SUMIFS('Sales Hx'!V:V,'Sales Hx'!$B:$B,_xlfn.XLOOKUP(B319,C:C,B:B),'Sales Hx'!$D:$D,$E319),SUMIFS('Sales Hx'!V:V,'Sales Hx'!$B:$B,$B319,'Sales Hx'!$D:$D,$E319)))</f>
        <v>0</v>
      </c>
      <c r="M319" s="12">
        <v>0</v>
      </c>
      <c r="N319" s="15">
        <f t="shared" si="29"/>
        <v>6.0855263157894746E-2</v>
      </c>
      <c r="O319" s="21">
        <f t="shared" si="24"/>
        <v>7</v>
      </c>
      <c r="P319" s="24">
        <v>0</v>
      </c>
      <c r="Q319" s="18">
        <f t="shared" si="30"/>
        <v>0</v>
      </c>
      <c r="R319" s="2">
        <v>1</v>
      </c>
      <c r="S319" s="2">
        <v>120</v>
      </c>
      <c r="T319" s="2" t="s">
        <v>4647</v>
      </c>
      <c r="U319" s="28" t="str">
        <f>IF(G319=0,"",_xlfn.MINIFS('PO Details'!$I:$I,'PO Details'!$D:$D,Planning!$B319,'PO Details'!$L:$L,Planning!$E319))</f>
        <v/>
      </c>
      <c r="V319" s="29" t="s">
        <v>4640</v>
      </c>
      <c r="W319" t="str">
        <f t="shared" si="25"/>
        <v>Max</v>
      </c>
      <c r="X319" s="2">
        <v>120</v>
      </c>
    </row>
    <row r="320" spans="1:24" x14ac:dyDescent="0.25">
      <c r="A320" s="11"/>
      <c r="B320" s="22" t="s">
        <v>857</v>
      </c>
      <c r="C320" s="22"/>
      <c r="D320" s="22" t="s">
        <v>858</v>
      </c>
      <c r="E320" s="31" t="s">
        <v>820</v>
      </c>
      <c r="F320" s="12">
        <f>SUMIFS('Inventory Details'!$H:$H,'Inventory Details'!$B:$B,$B320,'Inventory Details'!$E:$E,$E320)</f>
        <v>0</v>
      </c>
      <c r="G320" s="12">
        <f>SUMIFS('PO Details'!$H:$H,'PO Details'!$D:$D,Planning!$B320,'PO Details'!$L:$L,$E320)</f>
        <v>0</v>
      </c>
      <c r="H320" s="12">
        <f>SUMIFS('SO Details'!$G:$G,'SO Details'!$D:$D,Planning!$B320,'SO Details'!$K:$K,$E320)</f>
        <v>0</v>
      </c>
      <c r="I320" s="20">
        <f>IF(COUNTIFS($C:$C,B320)&gt;1,SUMIFS('Sales Hx'!$Q:$Q,'Sales Hx'!$B:$B,_xlfn.XLOOKUP(B320,C:C,B:B),'Sales Hx'!$D:$D,Planning!$E320),SUMIFS('Sales Hx'!$Q:$Q,'Sales Hx'!$B:$B,Planning!$B320,'Sales Hx'!$D:$D,Planning!$E320))</f>
        <v>0</v>
      </c>
      <c r="J320" s="16">
        <f>IF(COUNTIFS($C:$C,B320)&gt;1,SUMIFS('Sales Hx'!$S:$S,'Sales Hx'!$B:$B,_xlfn.XLOOKUP(B320,C:C,B:B),'Sales Hx'!$D:$D,E320),SUMIFS('Sales Hx'!$S:$S,'Sales Hx'!$B:$B,$B320,'Sales Hx'!$D:$D,$E320))</f>
        <v>0</v>
      </c>
      <c r="K320" s="16">
        <f t="shared" si="26"/>
        <v>0</v>
      </c>
      <c r="L320" s="12">
        <f>IF(M320&lt;&gt;"",M320,IF(COUNTIFS($C:$C,B320)&gt;1,SUMIFS('Sales Hx'!V:V,'Sales Hx'!$B:$B,_xlfn.XLOOKUP(B320,C:C,B:B),'Sales Hx'!$D:$D,$E320),SUMIFS('Sales Hx'!V:V,'Sales Hx'!$B:$B,$B320,'Sales Hx'!$D:$D,$E320)))</f>
        <v>0</v>
      </c>
      <c r="M320" s="12">
        <v>0</v>
      </c>
      <c r="N320" s="15">
        <f t="shared" si="29"/>
        <v>0</v>
      </c>
      <c r="O320" s="21">
        <f t="shared" si="24"/>
        <v>0</v>
      </c>
      <c r="P320" s="24">
        <v>113.5296</v>
      </c>
      <c r="Q320" s="18">
        <f t="shared" si="30"/>
        <v>0</v>
      </c>
      <c r="R320" s="2">
        <v>1</v>
      </c>
      <c r="S320" s="2">
        <v>120</v>
      </c>
      <c r="T320" s="2" t="s">
        <v>4647</v>
      </c>
      <c r="U320" s="28" t="str">
        <f>IF(G320=0,"",_xlfn.MINIFS('PO Details'!$I:$I,'PO Details'!$D:$D,Planning!$B320,'PO Details'!$L:$L,Planning!$E320))</f>
        <v/>
      </c>
      <c r="V320" s="29" t="s">
        <v>4640</v>
      </c>
      <c r="W320" t="str">
        <f t="shared" si="25"/>
        <v>Max</v>
      </c>
      <c r="X320" s="2">
        <v>120</v>
      </c>
    </row>
    <row r="321" spans="1:24" x14ac:dyDescent="0.25">
      <c r="A321" s="11"/>
      <c r="B321" s="22" t="s">
        <v>857</v>
      </c>
      <c r="C321" s="22"/>
      <c r="D321" s="22" t="s">
        <v>858</v>
      </c>
      <c r="E321" s="31" t="s">
        <v>4746</v>
      </c>
      <c r="F321" s="12">
        <f>SUMIFS('Inventory Details'!$H:$H,'Inventory Details'!$B:$B,$B321,'Inventory Details'!$E:$E,$E321)</f>
        <v>0</v>
      </c>
      <c r="G321" s="12">
        <f>SUMIFS('PO Details'!$H:$H,'PO Details'!$D:$D,Planning!$B321,'PO Details'!$L:$L,$E321)</f>
        <v>14</v>
      </c>
      <c r="H321" s="12">
        <f>SUMIFS('SO Details'!$G:$G,'SO Details'!$D:$D,Planning!$B321,'SO Details'!$K:$K,$E321)</f>
        <v>1</v>
      </c>
      <c r="I321" s="20">
        <f>IF(COUNTIFS($C:$C,B321)&gt;1,SUMIFS('Sales Hx'!$Q:$Q,'Sales Hx'!$B:$B,_xlfn.XLOOKUP(B321,C:C,B:B),'Sales Hx'!$D:$D,Planning!$E321),SUMIFS('Sales Hx'!$Q:$Q,'Sales Hx'!$B:$B,Planning!$B321,'Sales Hx'!$D:$D,Planning!$E321))</f>
        <v>0</v>
      </c>
      <c r="J321" s="16">
        <f>IF(COUNTIFS($C:$C,B321)&gt;1,SUMIFS('Sales Hx'!$S:$S,'Sales Hx'!$B:$B,_xlfn.XLOOKUP(B321,C:C,B:B),'Sales Hx'!$D:$D,E321),SUMIFS('Sales Hx'!$S:$S,'Sales Hx'!$B:$B,$B321,'Sales Hx'!$D:$D,$E321))</f>
        <v>5.5921052631578948E-2</v>
      </c>
      <c r="K321" s="16">
        <f t="shared" si="26"/>
        <v>0</v>
      </c>
      <c r="L321" s="12">
        <f>IF(M321&lt;&gt;"",M321,IF(COUNTIFS($C:$C,B321)&gt;1,SUMIFS('Sales Hx'!V:V,'Sales Hx'!$B:$B,_xlfn.XLOOKUP(B321,C:C,B:B),'Sales Hx'!$D:$D,$E321),SUMIFS('Sales Hx'!V:V,'Sales Hx'!$B:$B,$B321,'Sales Hx'!$D:$D,$E321)))</f>
        <v>0</v>
      </c>
      <c r="M321" s="12">
        <v>0</v>
      </c>
      <c r="N321" s="15">
        <f t="shared" si="29"/>
        <v>5.5921052631578948E-2</v>
      </c>
      <c r="O321" s="21">
        <f t="shared" si="24"/>
        <v>0</v>
      </c>
      <c r="P321" s="24">
        <v>113.5296</v>
      </c>
      <c r="Q321" s="18">
        <f t="shared" si="30"/>
        <v>0</v>
      </c>
      <c r="R321" s="2">
        <v>1</v>
      </c>
      <c r="S321" s="2">
        <v>120</v>
      </c>
      <c r="T321" s="2" t="s">
        <v>4647</v>
      </c>
      <c r="U321" s="28">
        <f>IF(G321=0,"",_xlfn.MINIFS('PO Details'!$I:$I,'PO Details'!$D:$D,Planning!$B321,'PO Details'!$L:$L,Planning!$E321))</f>
        <v>45432</v>
      </c>
      <c r="V321" s="29" t="s">
        <v>4640</v>
      </c>
      <c r="W321" t="str">
        <f t="shared" si="25"/>
        <v>Max</v>
      </c>
      <c r="X321" s="2">
        <v>120</v>
      </c>
    </row>
    <row r="322" spans="1:24" x14ac:dyDescent="0.25">
      <c r="A322" s="11"/>
      <c r="B322" s="22" t="s">
        <v>857</v>
      </c>
      <c r="C322" s="22"/>
      <c r="D322" s="22" t="s">
        <v>858</v>
      </c>
      <c r="E322" s="31" t="s">
        <v>109</v>
      </c>
      <c r="F322" s="12">
        <f>SUMIFS('Inventory Details'!$H:$H,'Inventory Details'!$B:$B,$B322,'Inventory Details'!$E:$E,$E322)</f>
        <v>2</v>
      </c>
      <c r="G322" s="12">
        <f>SUMIFS('PO Details'!$H:$H,'PO Details'!$D:$D,Planning!$B322,'PO Details'!$L:$L,$E322)</f>
        <v>0</v>
      </c>
      <c r="H322" s="12">
        <f>SUMIFS('SO Details'!$G:$G,'SO Details'!$D:$D,Planning!$B322,'SO Details'!$K:$K,$E322)</f>
        <v>0</v>
      </c>
      <c r="I322" s="20">
        <f>IF(COUNTIFS($C:$C,B322)&gt;1,SUMIFS('Sales Hx'!$Q:$Q,'Sales Hx'!$B:$B,_xlfn.XLOOKUP(B322,C:C,B:B),'Sales Hx'!$D:$D,Planning!$E322),SUMIFS('Sales Hx'!$Q:$Q,'Sales Hx'!$B:$B,Planning!$B322,'Sales Hx'!$D:$D,Planning!$E322))</f>
        <v>0</v>
      </c>
      <c r="J322" s="16">
        <f>IF(COUNTIFS($C:$C,B322)&gt;1,SUMIFS('Sales Hx'!$S:$S,'Sales Hx'!$B:$B,_xlfn.XLOOKUP(B322,C:C,B:B),'Sales Hx'!$D:$D,E322),SUMIFS('Sales Hx'!$S:$S,'Sales Hx'!$B:$B,$B322,'Sales Hx'!$D:$D,$E322))</f>
        <v>0</v>
      </c>
      <c r="K322" s="16">
        <f t="shared" si="26"/>
        <v>0</v>
      </c>
      <c r="L322" s="12">
        <f>IF(M322&lt;&gt;"",M322,IF(COUNTIFS($C:$C,B322)&gt;1,SUMIFS('Sales Hx'!V:V,'Sales Hx'!$B:$B,_xlfn.XLOOKUP(B322,C:C,B:B),'Sales Hx'!$D:$D,$E322),SUMIFS('Sales Hx'!V:V,'Sales Hx'!$B:$B,$B322,'Sales Hx'!$D:$D,$E322)))</f>
        <v>0</v>
      </c>
      <c r="M322" s="12">
        <v>0</v>
      </c>
      <c r="N322" s="15">
        <f t="shared" si="29"/>
        <v>0</v>
      </c>
      <c r="O322" s="21">
        <f t="shared" ref="O322:O385" si="31">MROUND(ROUND(IFERROR(IF(C322&lt;&gt;"",0,IF(T322="DC'd",0,IF(AND(J322=0,F322+G322&lt;H322),H322-F322+G322,IF(F322+G322&lt;N322,N322+MAX((IF(J322*R322&gt;F322,F322,J322*R322))+J322*S322-F322-G322+H322,0))))),0),0),1)</f>
        <v>0</v>
      </c>
      <c r="P322" s="24">
        <v>113.5296</v>
      </c>
      <c r="Q322" s="18">
        <f t="shared" si="30"/>
        <v>0</v>
      </c>
      <c r="R322" s="2">
        <v>1</v>
      </c>
      <c r="S322" s="2">
        <v>120</v>
      </c>
      <c r="T322" s="2" t="s">
        <v>4647</v>
      </c>
      <c r="U322" s="28" t="str">
        <f>IF(G322=0,"",_xlfn.MINIFS('PO Details'!$I:$I,'PO Details'!$D:$D,Planning!$B322,'PO Details'!$L:$L,Planning!$E322))</f>
        <v/>
      </c>
      <c r="V322" s="29" t="s">
        <v>4640</v>
      </c>
      <c r="W322" t="str">
        <f t="shared" ref="W322:W385" si="32">IF(I322=_xlfn.MAXIFS(I:I,B:B,B322),"Max","")</f>
        <v>Max</v>
      </c>
      <c r="X322" s="2">
        <v>120</v>
      </c>
    </row>
    <row r="323" spans="1:24" x14ac:dyDescent="0.25">
      <c r="A323" s="11"/>
      <c r="B323" s="22" t="s">
        <v>857</v>
      </c>
      <c r="C323" s="22"/>
      <c r="D323" s="22" t="s">
        <v>858</v>
      </c>
      <c r="E323" s="31" t="s">
        <v>113</v>
      </c>
      <c r="F323" s="12">
        <f>SUMIFS('Inventory Details'!$H:$H,'Inventory Details'!$B:$B,$B323,'Inventory Details'!$E:$E,$E323)</f>
        <v>0</v>
      </c>
      <c r="G323" s="12">
        <f>SUMIFS('PO Details'!$H:$H,'PO Details'!$D:$D,Planning!$B323,'PO Details'!$L:$L,$E323)</f>
        <v>0</v>
      </c>
      <c r="H323" s="12">
        <f>SUMIFS('SO Details'!$G:$G,'SO Details'!$D:$D,Planning!$B323,'SO Details'!$K:$K,$E323)</f>
        <v>0</v>
      </c>
      <c r="I323" s="20">
        <f>IF(COUNTIFS($C:$C,B323)&gt;1,SUMIFS('Sales Hx'!$Q:$Q,'Sales Hx'!$B:$B,_xlfn.XLOOKUP(B323,C:C,B:B),'Sales Hx'!$D:$D,Planning!$E323),SUMIFS('Sales Hx'!$Q:$Q,'Sales Hx'!$B:$B,Planning!$B323,'Sales Hx'!$D:$D,Planning!$E323))</f>
        <v>0</v>
      </c>
      <c r="J323" s="16">
        <f>IF(COUNTIFS($C:$C,B323)&gt;1,SUMIFS('Sales Hx'!$S:$S,'Sales Hx'!$B:$B,_xlfn.XLOOKUP(B323,C:C,B:B),'Sales Hx'!$D:$D,E323),SUMIFS('Sales Hx'!$S:$S,'Sales Hx'!$B:$B,$B323,'Sales Hx'!$D:$D,$E323))</f>
        <v>6.5789473684210523E-2</v>
      </c>
      <c r="K323" s="16">
        <f t="shared" ref="K323:K386" si="33">IFERROR((F323+G323)/I323,0)</f>
        <v>0</v>
      </c>
      <c r="L323" s="12">
        <f>IF(M323&lt;&gt;"",M323,IF(COUNTIFS($C:$C,B323)&gt;1,SUMIFS('Sales Hx'!V:V,'Sales Hx'!$B:$B,_xlfn.XLOOKUP(B323,C:C,B:B),'Sales Hx'!$D:$D,$E323),SUMIFS('Sales Hx'!V:V,'Sales Hx'!$B:$B,$B323,'Sales Hx'!$D:$D,$E323)))</f>
        <v>0</v>
      </c>
      <c r="M323" s="12">
        <v>0</v>
      </c>
      <c r="N323" s="15">
        <f t="shared" si="29"/>
        <v>6.5789473684210523E-2</v>
      </c>
      <c r="O323" s="21">
        <f t="shared" si="31"/>
        <v>8</v>
      </c>
      <c r="P323" s="24">
        <v>113.5296</v>
      </c>
      <c r="Q323" s="18">
        <f t="shared" si="30"/>
        <v>908.23680000000002</v>
      </c>
      <c r="R323" s="2">
        <v>1</v>
      </c>
      <c r="S323" s="2">
        <v>120</v>
      </c>
      <c r="T323" s="2" t="s">
        <v>4647</v>
      </c>
      <c r="U323" s="28" t="str">
        <f>IF(G323=0,"",_xlfn.MINIFS('PO Details'!$I:$I,'PO Details'!$D:$D,Planning!$B323,'PO Details'!$L:$L,Planning!$E323))</f>
        <v/>
      </c>
      <c r="V323" s="29" t="s">
        <v>4640</v>
      </c>
      <c r="W323" t="str">
        <f t="shared" si="32"/>
        <v>Max</v>
      </c>
      <c r="X323" s="2">
        <v>120</v>
      </c>
    </row>
    <row r="324" spans="1:24" x14ac:dyDescent="0.25">
      <c r="A324" s="11"/>
      <c r="B324" s="22" t="s">
        <v>857</v>
      </c>
      <c r="C324" s="22"/>
      <c r="D324" s="22" t="s">
        <v>858</v>
      </c>
      <c r="E324" s="31" t="s">
        <v>106</v>
      </c>
      <c r="F324" s="12">
        <f>SUMIFS('Inventory Details'!$H:$H,'Inventory Details'!$B:$B,$B324,'Inventory Details'!$E:$E,$E324)</f>
        <v>1</v>
      </c>
      <c r="G324" s="12">
        <f>SUMIFS('PO Details'!$H:$H,'PO Details'!$D:$D,Planning!$B324,'PO Details'!$L:$L,$E324)</f>
        <v>0</v>
      </c>
      <c r="H324" s="12">
        <f>SUMIFS('SO Details'!$G:$G,'SO Details'!$D:$D,Planning!$B324,'SO Details'!$K:$K,$E324)</f>
        <v>0</v>
      </c>
      <c r="I324" s="20">
        <f>IF(COUNTIFS($C:$C,B324)&gt;1,SUMIFS('Sales Hx'!$Q:$Q,'Sales Hx'!$B:$B,_xlfn.XLOOKUP(B324,C:C,B:B),'Sales Hx'!$D:$D,Planning!$E324),SUMIFS('Sales Hx'!$Q:$Q,'Sales Hx'!$B:$B,Planning!$B324,'Sales Hx'!$D:$D,Planning!$E324))</f>
        <v>0</v>
      </c>
      <c r="J324" s="16">
        <f>IF(COUNTIFS($C:$C,B324)&gt;1,SUMIFS('Sales Hx'!$S:$S,'Sales Hx'!$B:$B,_xlfn.XLOOKUP(B324,C:C,B:B),'Sales Hx'!$D:$D,E324),SUMIFS('Sales Hx'!$S:$S,'Sales Hx'!$B:$B,$B324,'Sales Hx'!$D:$D,$E324))</f>
        <v>0</v>
      </c>
      <c r="K324" s="16">
        <f t="shared" si="33"/>
        <v>0</v>
      </c>
      <c r="L324" s="12">
        <f>IF(M324&lt;&gt;"",M324,IF(COUNTIFS($C:$C,B324)&gt;1,SUMIFS('Sales Hx'!V:V,'Sales Hx'!$B:$B,_xlfn.XLOOKUP(B324,C:C,B:B),'Sales Hx'!$D:$D,$E324),SUMIFS('Sales Hx'!V:V,'Sales Hx'!$B:$B,$B324,'Sales Hx'!$D:$D,$E324)))</f>
        <v>0</v>
      </c>
      <c r="M324" s="12">
        <v>0</v>
      </c>
      <c r="N324" s="15">
        <f t="shared" si="29"/>
        <v>0</v>
      </c>
      <c r="O324" s="21">
        <f t="shared" si="31"/>
        <v>0</v>
      </c>
      <c r="P324" s="24">
        <v>113.5296</v>
      </c>
      <c r="Q324" s="18">
        <f t="shared" si="30"/>
        <v>0</v>
      </c>
      <c r="R324" s="2">
        <v>1</v>
      </c>
      <c r="S324" s="2">
        <v>120</v>
      </c>
      <c r="T324" s="2" t="s">
        <v>4647</v>
      </c>
      <c r="U324" s="28" t="str">
        <f>IF(G324=0,"",_xlfn.MINIFS('PO Details'!$I:$I,'PO Details'!$D:$D,Planning!$B324,'PO Details'!$L:$L,Planning!$E324))</f>
        <v/>
      </c>
      <c r="V324" s="29" t="s">
        <v>4640</v>
      </c>
      <c r="W324" t="str">
        <f t="shared" si="32"/>
        <v>Max</v>
      </c>
      <c r="X324" s="2">
        <v>120</v>
      </c>
    </row>
    <row r="325" spans="1:24" x14ac:dyDescent="0.25">
      <c r="A325" s="11" t="s">
        <v>4625</v>
      </c>
      <c r="B325" s="22" t="s">
        <v>859</v>
      </c>
      <c r="C325" s="22"/>
      <c r="D325" s="22" t="s">
        <v>860</v>
      </c>
      <c r="E325" s="31" t="s">
        <v>820</v>
      </c>
      <c r="F325" s="12">
        <f>SUMIFS('Inventory Details'!$H:$H,'Inventory Details'!$B:$B,$B325,'Inventory Details'!$E:$E,$E325)</f>
        <v>0</v>
      </c>
      <c r="G325" s="12">
        <f>SUMIFS('PO Details'!$H:$H,'PO Details'!$D:$D,Planning!$B325,'PO Details'!$L:$L,$E325)</f>
        <v>0</v>
      </c>
      <c r="H325" s="12">
        <f>SUMIFS('SO Details'!$G:$G,'SO Details'!$D:$D,Planning!$B325,'SO Details'!$K:$K,$E325)</f>
        <v>0</v>
      </c>
      <c r="I325" s="20">
        <f>IF(COUNTIFS($C:$C,B325)&gt;1,SUMIFS('Sales Hx'!$Q:$Q,'Sales Hx'!$B:$B,_xlfn.XLOOKUP(B325,C:C,B:B),'Sales Hx'!$D:$D,Planning!$E325),SUMIFS('Sales Hx'!$Q:$Q,'Sales Hx'!$B:$B,Planning!$B325,'Sales Hx'!$D:$D,Planning!$E325))</f>
        <v>0</v>
      </c>
      <c r="J325" s="16">
        <f>IF(COUNTIFS($C:$C,B325)&gt;1,SUMIFS('Sales Hx'!$S:$S,'Sales Hx'!$B:$B,_xlfn.XLOOKUP(B325,C:C,B:B),'Sales Hx'!$D:$D,E325),SUMIFS('Sales Hx'!$S:$S,'Sales Hx'!$B:$B,$B325,'Sales Hx'!$D:$D,$E325))</f>
        <v>0</v>
      </c>
      <c r="K325" s="16">
        <f t="shared" si="33"/>
        <v>0</v>
      </c>
      <c r="L325" s="12">
        <f>IF(M325&lt;&gt;"",M325,IF(COUNTIFS($C:$C,B325)&gt;1,SUMIFS('Sales Hx'!V:V,'Sales Hx'!$B:$B,_xlfn.XLOOKUP(B325,C:C,B:B),'Sales Hx'!$D:$D,$E325),SUMIFS('Sales Hx'!V:V,'Sales Hx'!$B:$B,$B325,'Sales Hx'!$D:$D,$E325)))</f>
        <v>0</v>
      </c>
      <c r="M325" s="12">
        <v>0</v>
      </c>
      <c r="N325" s="15">
        <f t="shared" si="29"/>
        <v>0</v>
      </c>
      <c r="O325" s="21">
        <f t="shared" si="31"/>
        <v>0</v>
      </c>
      <c r="P325" s="24">
        <v>463.41719999999998</v>
      </c>
      <c r="Q325" s="18">
        <f t="shared" si="30"/>
        <v>0</v>
      </c>
      <c r="R325" s="2">
        <v>1</v>
      </c>
      <c r="S325" s="2">
        <v>120</v>
      </c>
      <c r="T325" s="2" t="s">
        <v>4647</v>
      </c>
      <c r="U325" s="28" t="str">
        <f>IF(G325=0,"",_xlfn.MINIFS('PO Details'!$I:$I,'PO Details'!$D:$D,Planning!$B325,'PO Details'!$L:$L,Planning!$E325))</f>
        <v/>
      </c>
      <c r="V325" s="29" t="s">
        <v>4640</v>
      </c>
      <c r="W325" t="str">
        <f t="shared" si="32"/>
        <v/>
      </c>
      <c r="X325" s="2">
        <v>120</v>
      </c>
    </row>
    <row r="326" spans="1:24" x14ac:dyDescent="0.25">
      <c r="A326" s="11" t="s">
        <v>4625</v>
      </c>
      <c r="B326" s="22" t="s">
        <v>859</v>
      </c>
      <c r="C326" s="22"/>
      <c r="D326" s="22" t="s">
        <v>860</v>
      </c>
      <c r="E326" s="31" t="s">
        <v>113</v>
      </c>
      <c r="F326" s="12">
        <f>SUMIFS('Inventory Details'!$H:$H,'Inventory Details'!$B:$B,$B326,'Inventory Details'!$E:$E,$E326)</f>
        <v>4</v>
      </c>
      <c r="G326" s="12">
        <f>SUMIFS('PO Details'!$H:$H,'PO Details'!$D:$D,Planning!$B326,'PO Details'!$L:$L,$E326)</f>
        <v>0</v>
      </c>
      <c r="H326" s="12">
        <f>SUMIFS('SO Details'!$G:$G,'SO Details'!$D:$D,Planning!$B326,'SO Details'!$K:$K,$E326)</f>
        <v>0</v>
      </c>
      <c r="I326" s="20">
        <f>IF(COUNTIFS($C:$C,B326)&gt;1,SUMIFS('Sales Hx'!$Q:$Q,'Sales Hx'!$B:$B,_xlfn.XLOOKUP(B326,C:C,B:B),'Sales Hx'!$D:$D,Planning!$E326),SUMIFS('Sales Hx'!$Q:$Q,'Sales Hx'!$B:$B,Planning!$B326,'Sales Hx'!$D:$D,Planning!$E326))</f>
        <v>2.8</v>
      </c>
      <c r="J326" s="16">
        <f>IF(COUNTIFS($C:$C,B326)&gt;1,SUMIFS('Sales Hx'!$S:$S,'Sales Hx'!$B:$B,_xlfn.XLOOKUP(B326,C:C,B:B),'Sales Hx'!$D:$D,E326),SUMIFS('Sales Hx'!$S:$S,'Sales Hx'!$B:$B,$B326,'Sales Hx'!$D:$D,$E326))</f>
        <v>9.7744360902255648E-2</v>
      </c>
      <c r="K326" s="16">
        <f t="shared" si="33"/>
        <v>1.4285714285714286</v>
      </c>
      <c r="L326" s="12">
        <f>IF(M326&lt;&gt;"",M326,IF(COUNTIFS($C:$C,B326)&gt;1,SUMIFS('Sales Hx'!V:V,'Sales Hx'!$B:$B,_xlfn.XLOOKUP(B326,C:C,B:B),'Sales Hx'!$D:$D,$E326),SUMIFS('Sales Hx'!V:V,'Sales Hx'!$B:$B,$B326,'Sales Hx'!$D:$D,$E326)))</f>
        <v>0</v>
      </c>
      <c r="M326" s="12">
        <v>0</v>
      </c>
      <c r="N326" s="15">
        <f t="shared" si="29"/>
        <v>9.7744360902255648E-2</v>
      </c>
      <c r="O326" s="21">
        <f t="shared" si="31"/>
        <v>0</v>
      </c>
      <c r="P326" s="24">
        <v>463.41719999999998</v>
      </c>
      <c r="Q326" s="18">
        <f t="shared" si="30"/>
        <v>0</v>
      </c>
      <c r="R326" s="2">
        <v>1</v>
      </c>
      <c r="S326" s="2">
        <v>120</v>
      </c>
      <c r="T326" s="2" t="s">
        <v>4647</v>
      </c>
      <c r="U326" s="28" t="str">
        <f>IF(G326=0,"",_xlfn.MINIFS('PO Details'!$I:$I,'PO Details'!$D:$D,Planning!$B326,'PO Details'!$L:$L,Planning!$E326))</f>
        <v/>
      </c>
      <c r="V326" s="29" t="s">
        <v>4640</v>
      </c>
      <c r="W326" t="str">
        <f t="shared" si="32"/>
        <v/>
      </c>
      <c r="X326" s="2">
        <v>120</v>
      </c>
    </row>
    <row r="327" spans="1:24" x14ac:dyDescent="0.25">
      <c r="A327" s="11" t="s">
        <v>4625</v>
      </c>
      <c r="B327" s="22" t="s">
        <v>859</v>
      </c>
      <c r="C327" s="22"/>
      <c r="D327" s="22" t="s">
        <v>860</v>
      </c>
      <c r="E327" s="31" t="s">
        <v>861</v>
      </c>
      <c r="F327" s="12">
        <f>SUMIFS('Inventory Details'!$H:$H,'Inventory Details'!$B:$B,$B327,'Inventory Details'!$E:$E,$E327)</f>
        <v>6</v>
      </c>
      <c r="G327" s="12">
        <f>SUMIFS('PO Details'!$H:$H,'PO Details'!$D:$D,Planning!$B327,'PO Details'!$L:$L,$E327)</f>
        <v>0</v>
      </c>
      <c r="H327" s="12">
        <f>SUMIFS('SO Details'!$G:$G,'SO Details'!$D:$D,Planning!$B327,'SO Details'!$K:$K,$E327)</f>
        <v>0</v>
      </c>
      <c r="I327" s="20">
        <f>IF(COUNTIFS($C:$C,B327)&gt;1,SUMIFS('Sales Hx'!$Q:$Q,'Sales Hx'!$B:$B,_xlfn.XLOOKUP(B327,C:C,B:B),'Sales Hx'!$D:$D,Planning!$E327),SUMIFS('Sales Hx'!$Q:$Q,'Sales Hx'!$B:$B,Planning!$B327,'Sales Hx'!$D:$D,Planning!$E327))</f>
        <v>0</v>
      </c>
      <c r="J327" s="16">
        <f>IF(COUNTIFS($C:$C,B327)&gt;1,SUMIFS('Sales Hx'!$S:$S,'Sales Hx'!$B:$B,_xlfn.XLOOKUP(B327,C:C,B:B),'Sales Hx'!$D:$D,E327),SUMIFS('Sales Hx'!$S:$S,'Sales Hx'!$B:$B,$B327,'Sales Hx'!$D:$D,$E327))</f>
        <v>0</v>
      </c>
      <c r="K327" s="16">
        <f t="shared" si="33"/>
        <v>0</v>
      </c>
      <c r="L327" s="12">
        <f>IF(M327&lt;&gt;"",M327,IF(COUNTIFS($C:$C,B327)&gt;1,SUMIFS('Sales Hx'!V:V,'Sales Hx'!$B:$B,_xlfn.XLOOKUP(B327,C:C,B:B),'Sales Hx'!$D:$D,$E327),SUMIFS('Sales Hx'!V:V,'Sales Hx'!$B:$B,$B327,'Sales Hx'!$D:$D,$E327)))</f>
        <v>0</v>
      </c>
      <c r="M327" s="12">
        <v>0</v>
      </c>
      <c r="N327" s="15">
        <f t="shared" si="29"/>
        <v>0</v>
      </c>
      <c r="O327" s="21">
        <f t="shared" si="31"/>
        <v>0</v>
      </c>
      <c r="P327" s="24">
        <v>463.41719999999998</v>
      </c>
      <c r="Q327" s="18">
        <f t="shared" si="30"/>
        <v>0</v>
      </c>
      <c r="R327" s="2">
        <v>1</v>
      </c>
      <c r="S327" s="2">
        <v>120</v>
      </c>
      <c r="T327" s="2" t="s">
        <v>4647</v>
      </c>
      <c r="U327" s="28" t="str">
        <f>IF(G327=0,"",_xlfn.MINIFS('PO Details'!$I:$I,'PO Details'!$D:$D,Planning!$B327,'PO Details'!$L:$L,Planning!$E327))</f>
        <v/>
      </c>
      <c r="V327" s="29" t="s">
        <v>4640</v>
      </c>
      <c r="W327" t="str">
        <f t="shared" si="32"/>
        <v/>
      </c>
      <c r="X327" s="2">
        <v>120</v>
      </c>
    </row>
    <row r="328" spans="1:24" x14ac:dyDescent="0.25">
      <c r="A328" s="11" t="s">
        <v>4625</v>
      </c>
      <c r="B328" s="22" t="s">
        <v>859</v>
      </c>
      <c r="C328" s="22"/>
      <c r="D328" s="22" t="s">
        <v>860</v>
      </c>
      <c r="E328" s="31" t="s">
        <v>106</v>
      </c>
      <c r="F328" s="12">
        <f>SUMIFS('Inventory Details'!$H:$H,'Inventory Details'!$B:$B,$B328,'Inventory Details'!$E:$E,$E328)</f>
        <v>5</v>
      </c>
      <c r="G328" s="12">
        <f>SUMIFS('PO Details'!$H:$H,'PO Details'!$D:$D,Planning!$B328,'PO Details'!$L:$L,$E328)</f>
        <v>0</v>
      </c>
      <c r="H328" s="12">
        <f>SUMIFS('SO Details'!$G:$G,'SO Details'!$D:$D,Planning!$B328,'SO Details'!$K:$K,$E328)</f>
        <v>0</v>
      </c>
      <c r="I328" s="20">
        <f>IF(COUNTIFS($C:$C,B328)&gt;1,SUMIFS('Sales Hx'!$Q:$Q,'Sales Hx'!$B:$B,_xlfn.XLOOKUP(B328,C:C,B:B),'Sales Hx'!$D:$D,Planning!$E328),SUMIFS('Sales Hx'!$Q:$Q,'Sales Hx'!$B:$B,Planning!$B328,'Sales Hx'!$D:$D,Planning!$E328))</f>
        <v>2.8</v>
      </c>
      <c r="J328" s="16">
        <f>IF(COUNTIFS($C:$C,B328)&gt;1,SUMIFS('Sales Hx'!$S:$S,'Sales Hx'!$B:$B,_xlfn.XLOOKUP(B328,C:C,B:B),'Sales Hx'!$D:$D,E328),SUMIFS('Sales Hx'!$S:$S,'Sales Hx'!$B:$B,$B328,'Sales Hx'!$D:$D,$E328))</f>
        <v>6.2030075187969935E-2</v>
      </c>
      <c r="K328" s="16">
        <f t="shared" si="33"/>
        <v>1.7857142857142858</v>
      </c>
      <c r="L328" s="12">
        <f>IF(M328&lt;&gt;"",M328,IF(COUNTIFS($C:$C,B328)&gt;1,SUMIFS('Sales Hx'!V:V,'Sales Hx'!$B:$B,_xlfn.XLOOKUP(B328,C:C,B:B),'Sales Hx'!$D:$D,$E328),SUMIFS('Sales Hx'!V:V,'Sales Hx'!$B:$B,$B328,'Sales Hx'!$D:$D,$E328)))</f>
        <v>0</v>
      </c>
      <c r="M328" s="12">
        <v>0</v>
      </c>
      <c r="N328" s="15">
        <f t="shared" si="29"/>
        <v>6.2030075187969935E-2</v>
      </c>
      <c r="O328" s="21">
        <f t="shared" si="31"/>
        <v>0</v>
      </c>
      <c r="P328" s="24">
        <v>463.41719999999998</v>
      </c>
      <c r="Q328" s="18">
        <f t="shared" si="30"/>
        <v>0</v>
      </c>
      <c r="R328" s="2">
        <v>1</v>
      </c>
      <c r="S328" s="2">
        <v>120</v>
      </c>
      <c r="T328" s="2" t="s">
        <v>4647</v>
      </c>
      <c r="U328" s="28" t="str">
        <f>IF(G328=0,"",_xlfn.MINIFS('PO Details'!$I:$I,'PO Details'!$D:$D,Planning!$B328,'PO Details'!$L:$L,Planning!$E328))</f>
        <v/>
      </c>
      <c r="V328" s="29" t="s">
        <v>4640</v>
      </c>
      <c r="W328" t="str">
        <f t="shared" si="32"/>
        <v/>
      </c>
      <c r="X328" s="2">
        <v>120</v>
      </c>
    </row>
    <row r="329" spans="1:24" x14ac:dyDescent="0.25">
      <c r="A329" s="11" t="s">
        <v>4625</v>
      </c>
      <c r="B329" s="22" t="s">
        <v>859</v>
      </c>
      <c r="C329" s="22"/>
      <c r="D329" s="22" t="s">
        <v>860</v>
      </c>
      <c r="E329" s="31" t="s">
        <v>4746</v>
      </c>
      <c r="F329" s="12">
        <f>SUMIFS('Inventory Details'!$H:$H,'Inventory Details'!$B:$B,$B329,'Inventory Details'!$E:$E,$E329)</f>
        <v>12</v>
      </c>
      <c r="G329" s="12">
        <f>SUMIFS('PO Details'!$H:$H,'PO Details'!$D:$D,Planning!$B329,'PO Details'!$L:$L,$E329)</f>
        <v>0</v>
      </c>
      <c r="H329" s="12">
        <f>SUMIFS('SO Details'!$G:$G,'SO Details'!$D:$D,Planning!$B329,'SO Details'!$K:$K,$E329)</f>
        <v>1</v>
      </c>
      <c r="I329" s="20">
        <f>IF(COUNTIFS($C:$C,B329)&gt;1,SUMIFS('Sales Hx'!$Q:$Q,'Sales Hx'!$B:$B,_xlfn.XLOOKUP(B329,C:C,B:B),'Sales Hx'!$D:$D,Planning!$E329),SUMIFS('Sales Hx'!$Q:$Q,'Sales Hx'!$B:$B,Planning!$B329,'Sales Hx'!$D:$D,Planning!$E329))</f>
        <v>5.6</v>
      </c>
      <c r="J329" s="16">
        <f>IF(COUNTIFS($C:$C,B329)&gt;1,SUMIFS('Sales Hx'!$S:$S,'Sales Hx'!$B:$B,_xlfn.XLOOKUP(B329,C:C,B:B),'Sales Hx'!$D:$D,E329),SUMIFS('Sales Hx'!$S:$S,'Sales Hx'!$B:$B,$B329,'Sales Hx'!$D:$D,$E329))</f>
        <v>0.11595394736842107</v>
      </c>
      <c r="K329" s="16">
        <f t="shared" si="33"/>
        <v>2.1428571428571428</v>
      </c>
      <c r="L329" s="12">
        <f>IF(M329&lt;&gt;"",M329,IF(COUNTIFS($C:$C,B329)&gt;1,SUMIFS('Sales Hx'!V:V,'Sales Hx'!$B:$B,_xlfn.XLOOKUP(B329,C:C,B:B),'Sales Hx'!$D:$D,$E329),SUMIFS('Sales Hx'!V:V,'Sales Hx'!$B:$B,$B329,'Sales Hx'!$D:$D,$E329)))</f>
        <v>0</v>
      </c>
      <c r="M329" s="12">
        <v>0</v>
      </c>
      <c r="N329" s="15">
        <f t="shared" si="29"/>
        <v>0.11595394736842107</v>
      </c>
      <c r="O329" s="21">
        <f t="shared" si="31"/>
        <v>0</v>
      </c>
      <c r="P329" s="24">
        <v>463.41719999999998</v>
      </c>
      <c r="Q329" s="18">
        <f t="shared" si="30"/>
        <v>0</v>
      </c>
      <c r="R329" s="2">
        <v>1</v>
      </c>
      <c r="S329" s="2">
        <v>120</v>
      </c>
      <c r="T329" s="2" t="s">
        <v>4647</v>
      </c>
      <c r="U329" s="28" t="str">
        <f>IF(G329=0,"",_xlfn.MINIFS('PO Details'!$I:$I,'PO Details'!$D:$D,Planning!$B329,'PO Details'!$L:$L,Planning!$E329))</f>
        <v/>
      </c>
      <c r="V329" s="29" t="s">
        <v>4640</v>
      </c>
      <c r="W329" t="str">
        <f t="shared" si="32"/>
        <v>Max</v>
      </c>
      <c r="X329" s="2">
        <v>120</v>
      </c>
    </row>
    <row r="330" spans="1:24" x14ac:dyDescent="0.25">
      <c r="A330" s="11" t="s">
        <v>4625</v>
      </c>
      <c r="B330" s="22" t="s">
        <v>859</v>
      </c>
      <c r="C330" s="22"/>
      <c r="D330" s="22" t="s">
        <v>860</v>
      </c>
      <c r="E330" s="31" t="s">
        <v>109</v>
      </c>
      <c r="F330" s="12">
        <f>SUMIFS('Inventory Details'!$H:$H,'Inventory Details'!$B:$B,$B330,'Inventory Details'!$E:$E,$E330)</f>
        <v>2</v>
      </c>
      <c r="G330" s="12">
        <f>SUMIFS('PO Details'!$H:$H,'PO Details'!$D:$D,Planning!$B330,'PO Details'!$L:$L,$E330)</f>
        <v>0</v>
      </c>
      <c r="H330" s="12">
        <f>SUMIFS('SO Details'!$G:$G,'SO Details'!$D:$D,Planning!$B330,'SO Details'!$K:$K,$E330)</f>
        <v>0</v>
      </c>
      <c r="I330" s="20">
        <f>IF(COUNTIFS($C:$C,B330)&gt;1,SUMIFS('Sales Hx'!$Q:$Q,'Sales Hx'!$B:$B,_xlfn.XLOOKUP(B330,C:C,B:B),'Sales Hx'!$D:$D,Planning!$E330),SUMIFS('Sales Hx'!$Q:$Q,'Sales Hx'!$B:$B,Planning!$B330,'Sales Hx'!$D:$D,Planning!$E330))</f>
        <v>0</v>
      </c>
      <c r="J330" s="16">
        <f>IF(COUNTIFS($C:$C,B330)&gt;1,SUMIFS('Sales Hx'!$S:$S,'Sales Hx'!$B:$B,_xlfn.XLOOKUP(B330,C:C,B:B),'Sales Hx'!$D:$D,E330),SUMIFS('Sales Hx'!$S:$S,'Sales Hx'!$B:$B,$B330,'Sales Hx'!$D:$D,$E330))</f>
        <v>3.2894736842105261E-2</v>
      </c>
      <c r="K330" s="16">
        <f t="shared" si="33"/>
        <v>0</v>
      </c>
      <c r="L330" s="12">
        <f>IF(M330&lt;&gt;"",M330,IF(COUNTIFS($C:$C,B330)&gt;1,SUMIFS('Sales Hx'!V:V,'Sales Hx'!$B:$B,_xlfn.XLOOKUP(B330,C:C,B:B),'Sales Hx'!$D:$D,$E330),SUMIFS('Sales Hx'!V:V,'Sales Hx'!$B:$B,$B330,'Sales Hx'!$D:$D,$E330)))</f>
        <v>0</v>
      </c>
      <c r="M330" s="12">
        <v>0</v>
      </c>
      <c r="N330" s="15">
        <f t="shared" si="29"/>
        <v>3.2894736842105261E-2</v>
      </c>
      <c r="O330" s="21">
        <f t="shared" si="31"/>
        <v>0</v>
      </c>
      <c r="P330" s="24">
        <v>463.41719999999998</v>
      </c>
      <c r="Q330" s="18">
        <f t="shared" si="30"/>
        <v>0</v>
      </c>
      <c r="R330" s="2">
        <v>1</v>
      </c>
      <c r="S330" s="2">
        <v>120</v>
      </c>
      <c r="T330" s="2" t="s">
        <v>4647</v>
      </c>
      <c r="U330" s="28" t="str">
        <f>IF(G330=0,"",_xlfn.MINIFS('PO Details'!$I:$I,'PO Details'!$D:$D,Planning!$B330,'PO Details'!$L:$L,Planning!$E330))</f>
        <v/>
      </c>
      <c r="V330" s="29" t="s">
        <v>4640</v>
      </c>
      <c r="W330" t="str">
        <f t="shared" si="32"/>
        <v/>
      </c>
      <c r="X330" s="2">
        <v>120</v>
      </c>
    </row>
    <row r="331" spans="1:24" x14ac:dyDescent="0.25">
      <c r="A331" s="11" t="s">
        <v>4625</v>
      </c>
      <c r="B331" s="22" t="s">
        <v>859</v>
      </c>
      <c r="C331" s="22"/>
      <c r="D331" s="22" t="s">
        <v>860</v>
      </c>
      <c r="E331" s="31" t="s">
        <v>108</v>
      </c>
      <c r="F331" s="12">
        <f>SUMIFS('Inventory Details'!$H:$H,'Inventory Details'!$B:$B,$B331,'Inventory Details'!$E:$E,$E331)</f>
        <v>0</v>
      </c>
      <c r="G331" s="12">
        <f>SUMIFS('PO Details'!$H:$H,'PO Details'!$D:$D,Planning!$B331,'PO Details'!$L:$L,$E331)</f>
        <v>0</v>
      </c>
      <c r="H331" s="12">
        <f>SUMIFS('SO Details'!$G:$G,'SO Details'!$D:$D,Planning!$B331,'SO Details'!$K:$K,$E331)</f>
        <v>0</v>
      </c>
      <c r="I331" s="20">
        <f>IF(COUNTIFS($C:$C,B331)&gt;1,SUMIFS('Sales Hx'!$Q:$Q,'Sales Hx'!$B:$B,_xlfn.XLOOKUP(B331,C:C,B:B),'Sales Hx'!$D:$D,Planning!$E331),SUMIFS('Sales Hx'!$Q:$Q,'Sales Hx'!$B:$B,Planning!$B331,'Sales Hx'!$D:$D,Planning!$E331))</f>
        <v>0</v>
      </c>
      <c r="J331" s="16">
        <f>IF(COUNTIFS($C:$C,B331)&gt;1,SUMIFS('Sales Hx'!$S:$S,'Sales Hx'!$B:$B,_xlfn.XLOOKUP(B331,C:C,B:B),'Sales Hx'!$D:$D,E331),SUMIFS('Sales Hx'!$S:$S,'Sales Hx'!$B:$B,$B331,'Sales Hx'!$D:$D,$E331))</f>
        <v>0</v>
      </c>
      <c r="K331" s="16">
        <f t="shared" si="33"/>
        <v>0</v>
      </c>
      <c r="L331" s="12">
        <f>IF(M331&lt;&gt;"",M331,IF(COUNTIFS($C:$C,B331)&gt;1,SUMIFS('Sales Hx'!V:V,'Sales Hx'!$B:$B,_xlfn.XLOOKUP(B331,C:C,B:B),'Sales Hx'!$D:$D,$E331),SUMIFS('Sales Hx'!V:V,'Sales Hx'!$B:$B,$B331,'Sales Hx'!$D:$D,$E331)))</f>
        <v>0</v>
      </c>
      <c r="M331" s="12">
        <v>0</v>
      </c>
      <c r="N331" s="15">
        <f t="shared" si="29"/>
        <v>0</v>
      </c>
      <c r="O331" s="21">
        <f t="shared" si="31"/>
        <v>0</v>
      </c>
      <c r="P331" s="24">
        <v>463.41719999999998</v>
      </c>
      <c r="Q331" s="18">
        <f t="shared" si="30"/>
        <v>0</v>
      </c>
      <c r="R331" s="2">
        <v>1</v>
      </c>
      <c r="S331" s="2">
        <v>120</v>
      </c>
      <c r="T331" s="2" t="s">
        <v>4647</v>
      </c>
      <c r="U331" s="28" t="str">
        <f>IF(G331=0,"",_xlfn.MINIFS('PO Details'!$I:$I,'PO Details'!$D:$D,Planning!$B331,'PO Details'!$L:$L,Planning!$E331))</f>
        <v/>
      </c>
      <c r="V331" s="29" t="s">
        <v>4640</v>
      </c>
      <c r="W331" t="str">
        <f t="shared" si="32"/>
        <v/>
      </c>
      <c r="X331" s="2">
        <v>120</v>
      </c>
    </row>
    <row r="332" spans="1:24" x14ac:dyDescent="0.25">
      <c r="A332" s="11"/>
      <c r="B332" s="22" t="s">
        <v>862</v>
      </c>
      <c r="C332" s="22"/>
      <c r="D332" s="22" t="s">
        <v>863</v>
      </c>
      <c r="E332" s="31" t="s">
        <v>109</v>
      </c>
      <c r="F332" s="12">
        <f>SUMIFS('Inventory Details'!$H:$H,'Inventory Details'!$B:$B,$B332,'Inventory Details'!$E:$E,$E332)</f>
        <v>1</v>
      </c>
      <c r="G332" s="12">
        <f>SUMIFS('PO Details'!$H:$H,'PO Details'!$D:$D,Planning!$B332,'PO Details'!$L:$L,$E332)</f>
        <v>0</v>
      </c>
      <c r="H332" s="12">
        <f>SUMIFS('SO Details'!$G:$G,'SO Details'!$D:$D,Planning!$B332,'SO Details'!$K:$K,$E332)</f>
        <v>0</v>
      </c>
      <c r="I332" s="20">
        <f>IF(COUNTIFS($C:$C,B332)&gt;1,SUMIFS('Sales Hx'!$Q:$Q,'Sales Hx'!$B:$B,_xlfn.XLOOKUP(B332,C:C,B:B),'Sales Hx'!$D:$D,Planning!$E332),SUMIFS('Sales Hx'!$Q:$Q,'Sales Hx'!$B:$B,Planning!$B332,'Sales Hx'!$D:$D,Planning!$E332))</f>
        <v>0</v>
      </c>
      <c r="J332" s="16">
        <f>IF(COUNTIFS($C:$C,B332)&gt;1,SUMIFS('Sales Hx'!$S:$S,'Sales Hx'!$B:$B,_xlfn.XLOOKUP(B332,C:C,B:B),'Sales Hx'!$D:$D,E332),SUMIFS('Sales Hx'!$S:$S,'Sales Hx'!$B:$B,$B332,'Sales Hx'!$D:$D,$E332))</f>
        <v>0</v>
      </c>
      <c r="K332" s="16">
        <f t="shared" si="33"/>
        <v>0</v>
      </c>
      <c r="L332" s="12">
        <f>IF(M332&lt;&gt;"",M332,IF(COUNTIFS($C:$C,B332)&gt;1,SUMIFS('Sales Hx'!V:V,'Sales Hx'!$B:$B,_xlfn.XLOOKUP(B332,C:C,B:B),'Sales Hx'!$D:$D,$E332),SUMIFS('Sales Hx'!V:V,'Sales Hx'!$B:$B,$B332,'Sales Hx'!$D:$D,$E332)))</f>
        <v>0</v>
      </c>
      <c r="M332" s="12">
        <v>0</v>
      </c>
      <c r="N332" s="15">
        <f t="shared" si="29"/>
        <v>0</v>
      </c>
      <c r="O332" s="21">
        <f t="shared" si="31"/>
        <v>0</v>
      </c>
      <c r="P332" s="24">
        <v>834.73019999999997</v>
      </c>
      <c r="Q332" s="18">
        <f t="shared" si="30"/>
        <v>0</v>
      </c>
      <c r="R332" s="2">
        <v>1</v>
      </c>
      <c r="S332" s="2">
        <v>120</v>
      </c>
      <c r="T332" s="2" t="s">
        <v>4647</v>
      </c>
      <c r="U332" s="28" t="str">
        <f>IF(G332=0,"",_xlfn.MINIFS('PO Details'!$I:$I,'PO Details'!$D:$D,Planning!$B332,'PO Details'!$L:$L,Planning!$E332))</f>
        <v/>
      </c>
      <c r="V332" s="29" t="s">
        <v>4640</v>
      </c>
      <c r="W332" t="str">
        <f t="shared" si="32"/>
        <v/>
      </c>
      <c r="X332" s="2">
        <v>120</v>
      </c>
    </row>
    <row r="333" spans="1:24" x14ac:dyDescent="0.25">
      <c r="A333" s="11"/>
      <c r="B333" s="22" t="s">
        <v>862</v>
      </c>
      <c r="C333" s="22"/>
      <c r="D333" s="22" t="s">
        <v>863</v>
      </c>
      <c r="E333" s="31" t="s">
        <v>106</v>
      </c>
      <c r="F333" s="12">
        <f>SUMIFS('Inventory Details'!$H:$H,'Inventory Details'!$B:$B,$B333,'Inventory Details'!$E:$E,$E333)</f>
        <v>2</v>
      </c>
      <c r="G333" s="12">
        <f>SUMIFS('PO Details'!$H:$H,'PO Details'!$D:$D,Planning!$B333,'PO Details'!$L:$L,$E333)</f>
        <v>0</v>
      </c>
      <c r="H333" s="12">
        <f>SUMIFS('SO Details'!$G:$G,'SO Details'!$D:$D,Planning!$B333,'SO Details'!$K:$K,$E333)</f>
        <v>0</v>
      </c>
      <c r="I333" s="20">
        <f>IF(COUNTIFS($C:$C,B333)&gt;1,SUMIFS('Sales Hx'!$Q:$Q,'Sales Hx'!$B:$B,_xlfn.XLOOKUP(B333,C:C,B:B),'Sales Hx'!$D:$D,Planning!$E333),SUMIFS('Sales Hx'!$Q:$Q,'Sales Hx'!$B:$B,Planning!$B333,'Sales Hx'!$D:$D,Planning!$E333))</f>
        <v>1.4</v>
      </c>
      <c r="J333" s="16">
        <f>IF(COUNTIFS($C:$C,B333)&gt;1,SUMIFS('Sales Hx'!$S:$S,'Sales Hx'!$B:$B,_xlfn.XLOOKUP(B333,C:C,B:B),'Sales Hx'!$D:$D,E333),SUMIFS('Sales Hx'!$S:$S,'Sales Hx'!$B:$B,$B333,'Sales Hx'!$D:$D,$E333))</f>
        <v>9.9506578947368418E-2</v>
      </c>
      <c r="K333" s="16">
        <f t="shared" si="33"/>
        <v>1.4285714285714286</v>
      </c>
      <c r="L333" s="12">
        <f>IF(M333&lt;&gt;"",M333,IF(COUNTIFS($C:$C,B333)&gt;1,SUMIFS('Sales Hx'!V:V,'Sales Hx'!$B:$B,_xlfn.XLOOKUP(B333,C:C,B:B),'Sales Hx'!$D:$D,$E333),SUMIFS('Sales Hx'!V:V,'Sales Hx'!$B:$B,$B333,'Sales Hx'!$D:$D,$E333)))</f>
        <v>0</v>
      </c>
      <c r="M333" s="12">
        <v>0</v>
      </c>
      <c r="N333" s="15">
        <f t="shared" si="29"/>
        <v>9.9506578947368418E-2</v>
      </c>
      <c r="O333" s="21">
        <f t="shared" si="31"/>
        <v>0</v>
      </c>
      <c r="P333" s="24">
        <v>834.73019999999997</v>
      </c>
      <c r="Q333" s="18">
        <f t="shared" si="30"/>
        <v>0</v>
      </c>
      <c r="R333" s="2">
        <v>1</v>
      </c>
      <c r="S333" s="2">
        <v>120</v>
      </c>
      <c r="T333" s="2" t="s">
        <v>4647</v>
      </c>
      <c r="U333" s="28" t="str">
        <f>IF(G333=0,"",_xlfn.MINIFS('PO Details'!$I:$I,'PO Details'!$D:$D,Planning!$B333,'PO Details'!$L:$L,Planning!$E333))</f>
        <v/>
      </c>
      <c r="V333" s="29" t="s">
        <v>4640</v>
      </c>
      <c r="W333" t="str">
        <f t="shared" si="32"/>
        <v/>
      </c>
      <c r="X333" s="2">
        <v>120</v>
      </c>
    </row>
    <row r="334" spans="1:24" x14ac:dyDescent="0.25">
      <c r="A334" s="11"/>
      <c r="B334" s="22" t="s">
        <v>862</v>
      </c>
      <c r="C334" s="22"/>
      <c r="D334" s="22" t="s">
        <v>863</v>
      </c>
      <c r="E334" s="31" t="s">
        <v>861</v>
      </c>
      <c r="F334" s="12">
        <f>SUMIFS('Inventory Details'!$H:$H,'Inventory Details'!$B:$B,$B334,'Inventory Details'!$E:$E,$E334)</f>
        <v>10</v>
      </c>
      <c r="G334" s="12">
        <f>SUMIFS('PO Details'!$H:$H,'PO Details'!$D:$D,Planning!$B334,'PO Details'!$L:$L,$E334)</f>
        <v>0</v>
      </c>
      <c r="H334" s="12">
        <f>SUMIFS('SO Details'!$G:$G,'SO Details'!$D:$D,Planning!$B334,'SO Details'!$K:$K,$E334)</f>
        <v>0</v>
      </c>
      <c r="I334" s="20">
        <f>IF(COUNTIFS($C:$C,B334)&gt;1,SUMIFS('Sales Hx'!$Q:$Q,'Sales Hx'!$B:$B,_xlfn.XLOOKUP(B334,C:C,B:B),'Sales Hx'!$D:$D,Planning!$E334),SUMIFS('Sales Hx'!$Q:$Q,'Sales Hx'!$B:$B,Planning!$B334,'Sales Hx'!$D:$D,Planning!$E334))</f>
        <v>0</v>
      </c>
      <c r="J334" s="16">
        <f>IF(COUNTIFS($C:$C,B334)&gt;1,SUMIFS('Sales Hx'!$S:$S,'Sales Hx'!$B:$B,_xlfn.XLOOKUP(B334,C:C,B:B),'Sales Hx'!$D:$D,E334),SUMIFS('Sales Hx'!$S:$S,'Sales Hx'!$B:$B,$B334,'Sales Hx'!$D:$D,$E334))</f>
        <v>0</v>
      </c>
      <c r="K334" s="16">
        <f t="shared" si="33"/>
        <v>0</v>
      </c>
      <c r="L334" s="12">
        <f>IF(M334&lt;&gt;"",M334,IF(COUNTIFS($C:$C,B334)&gt;1,SUMIFS('Sales Hx'!V:V,'Sales Hx'!$B:$B,_xlfn.XLOOKUP(B334,C:C,B:B),'Sales Hx'!$D:$D,$E334),SUMIFS('Sales Hx'!V:V,'Sales Hx'!$B:$B,$B334,'Sales Hx'!$D:$D,$E334)))</f>
        <v>0</v>
      </c>
      <c r="M334" s="12">
        <v>0</v>
      </c>
      <c r="N334" s="15">
        <f t="shared" si="29"/>
        <v>0</v>
      </c>
      <c r="O334" s="21">
        <f t="shared" si="31"/>
        <v>0</v>
      </c>
      <c r="P334" s="24">
        <v>834.73019999999997</v>
      </c>
      <c r="Q334" s="18">
        <f t="shared" si="30"/>
        <v>0</v>
      </c>
      <c r="R334" s="2">
        <v>1</v>
      </c>
      <c r="S334" s="2">
        <v>120</v>
      </c>
      <c r="T334" s="2" t="s">
        <v>4647</v>
      </c>
      <c r="U334" s="28" t="str">
        <f>IF(G334=0,"",_xlfn.MINIFS('PO Details'!$I:$I,'PO Details'!$D:$D,Planning!$B334,'PO Details'!$L:$L,Planning!$E334))</f>
        <v/>
      </c>
      <c r="V334" s="29" t="s">
        <v>4640</v>
      </c>
      <c r="W334" t="str">
        <f t="shared" si="32"/>
        <v/>
      </c>
      <c r="X334" s="2">
        <v>120</v>
      </c>
    </row>
    <row r="335" spans="1:24" x14ac:dyDescent="0.25">
      <c r="A335" s="11"/>
      <c r="B335" s="22" t="s">
        <v>862</v>
      </c>
      <c r="C335" s="22"/>
      <c r="D335" s="22" t="s">
        <v>863</v>
      </c>
      <c r="E335" s="31" t="s">
        <v>113</v>
      </c>
      <c r="F335" s="12">
        <f>SUMIFS('Inventory Details'!$H:$H,'Inventory Details'!$B:$B,$B335,'Inventory Details'!$E:$E,$E335)</f>
        <v>0</v>
      </c>
      <c r="G335" s="12">
        <f>SUMIFS('PO Details'!$H:$H,'PO Details'!$D:$D,Planning!$B335,'PO Details'!$L:$L,$E335)</f>
        <v>0</v>
      </c>
      <c r="H335" s="12">
        <f>SUMIFS('SO Details'!$G:$G,'SO Details'!$D:$D,Planning!$B335,'SO Details'!$K:$K,$E335)</f>
        <v>0</v>
      </c>
      <c r="I335" s="20">
        <f>IF(COUNTIFS($C:$C,B335)&gt;1,SUMIFS('Sales Hx'!$Q:$Q,'Sales Hx'!$B:$B,_xlfn.XLOOKUP(B335,C:C,B:B),'Sales Hx'!$D:$D,Planning!$E335),SUMIFS('Sales Hx'!$Q:$Q,'Sales Hx'!$B:$B,Planning!$B335,'Sales Hx'!$D:$D,Planning!$E335))</f>
        <v>5.6</v>
      </c>
      <c r="J335" s="16">
        <f>IF(COUNTIFS($C:$C,B335)&gt;1,SUMIFS('Sales Hx'!$S:$S,'Sales Hx'!$B:$B,_xlfn.XLOOKUP(B335,C:C,B:B),'Sales Hx'!$D:$D,E335),SUMIFS('Sales Hx'!$S:$S,'Sales Hx'!$B:$B,$B335,'Sales Hx'!$D:$D,$E335))</f>
        <v>0.1324013157894737</v>
      </c>
      <c r="K335" s="16">
        <f t="shared" si="33"/>
        <v>0</v>
      </c>
      <c r="L335" s="12">
        <f>IF(M335&lt;&gt;"",M335,IF(COUNTIFS($C:$C,B335)&gt;1,SUMIFS('Sales Hx'!V:V,'Sales Hx'!$B:$B,_xlfn.XLOOKUP(B335,C:C,B:B),'Sales Hx'!$D:$D,$E335),SUMIFS('Sales Hx'!V:V,'Sales Hx'!$B:$B,$B335,'Sales Hx'!$D:$D,$E335)))</f>
        <v>0</v>
      </c>
      <c r="M335" s="12">
        <v>0</v>
      </c>
      <c r="N335" s="15">
        <f t="shared" si="29"/>
        <v>0.1324013157894737</v>
      </c>
      <c r="O335" s="21">
        <f t="shared" si="31"/>
        <v>16</v>
      </c>
      <c r="P335" s="24">
        <v>834.73019999999997</v>
      </c>
      <c r="Q335" s="18">
        <f t="shared" si="30"/>
        <v>13355.683199999999</v>
      </c>
      <c r="R335" s="2">
        <v>1</v>
      </c>
      <c r="S335" s="2">
        <v>120</v>
      </c>
      <c r="T335" s="2" t="s">
        <v>4647</v>
      </c>
      <c r="U335" s="28" t="str">
        <f>IF(G335=0,"",_xlfn.MINIFS('PO Details'!$I:$I,'PO Details'!$D:$D,Planning!$B335,'PO Details'!$L:$L,Planning!$E335))</f>
        <v/>
      </c>
      <c r="V335" s="29" t="s">
        <v>4640</v>
      </c>
      <c r="W335" t="str">
        <f t="shared" si="32"/>
        <v/>
      </c>
      <c r="X335" s="2">
        <v>120</v>
      </c>
    </row>
    <row r="336" spans="1:24" x14ac:dyDescent="0.25">
      <c r="A336" s="11"/>
      <c r="B336" s="22" t="s">
        <v>862</v>
      </c>
      <c r="C336" s="22"/>
      <c r="D336" s="22" t="s">
        <v>863</v>
      </c>
      <c r="E336" s="31" t="s">
        <v>108</v>
      </c>
      <c r="F336" s="12">
        <f>SUMIFS('Inventory Details'!$H:$H,'Inventory Details'!$B:$B,$B336,'Inventory Details'!$E:$E,$E336)</f>
        <v>0</v>
      </c>
      <c r="G336" s="12">
        <f>SUMIFS('PO Details'!$H:$H,'PO Details'!$D:$D,Planning!$B336,'PO Details'!$L:$L,$E336)</f>
        <v>0</v>
      </c>
      <c r="H336" s="12">
        <f>SUMIFS('SO Details'!$G:$G,'SO Details'!$D:$D,Planning!$B336,'SO Details'!$K:$K,$E336)</f>
        <v>0</v>
      </c>
      <c r="I336" s="20">
        <f>IF(COUNTIFS($C:$C,B336)&gt;1,SUMIFS('Sales Hx'!$Q:$Q,'Sales Hx'!$B:$B,_xlfn.XLOOKUP(B336,C:C,B:B),'Sales Hx'!$D:$D,Planning!$E336),SUMIFS('Sales Hx'!$Q:$Q,'Sales Hx'!$B:$B,Planning!$B336,'Sales Hx'!$D:$D,Planning!$E336))</f>
        <v>2.8</v>
      </c>
      <c r="J336" s="16">
        <f>IF(COUNTIFS($C:$C,B336)&gt;1,SUMIFS('Sales Hx'!$S:$S,'Sales Hx'!$B:$B,_xlfn.XLOOKUP(B336,C:C,B:B),'Sales Hx'!$D:$D,E336),SUMIFS('Sales Hx'!$S:$S,'Sales Hx'!$B:$B,$B336,'Sales Hx'!$D:$D,$E336))</f>
        <v>6.25E-2</v>
      </c>
      <c r="K336" s="16">
        <f t="shared" si="33"/>
        <v>0</v>
      </c>
      <c r="L336" s="12">
        <f>IF(M336&lt;&gt;"",M336,IF(COUNTIFS($C:$C,B336)&gt;1,SUMIFS('Sales Hx'!V:V,'Sales Hx'!$B:$B,_xlfn.XLOOKUP(B336,C:C,B:B),'Sales Hx'!$D:$D,$E336),SUMIFS('Sales Hx'!V:V,'Sales Hx'!$B:$B,$B336,'Sales Hx'!$D:$D,$E336)))</f>
        <v>0</v>
      </c>
      <c r="M336" s="12">
        <v>0</v>
      </c>
      <c r="N336" s="15">
        <f t="shared" si="29"/>
        <v>6.25E-2</v>
      </c>
      <c r="O336" s="21">
        <f t="shared" si="31"/>
        <v>8</v>
      </c>
      <c r="P336" s="24">
        <v>834.73019999999997</v>
      </c>
      <c r="Q336" s="18">
        <f t="shared" si="30"/>
        <v>6677.8415999999997</v>
      </c>
      <c r="R336" s="2">
        <v>1</v>
      </c>
      <c r="S336" s="2">
        <v>120</v>
      </c>
      <c r="T336" s="2" t="s">
        <v>4647</v>
      </c>
      <c r="U336" s="28" t="str">
        <f>IF(G336=0,"",_xlfn.MINIFS('PO Details'!$I:$I,'PO Details'!$D:$D,Planning!$B336,'PO Details'!$L:$L,Planning!$E336))</f>
        <v/>
      </c>
      <c r="V336" s="29" t="s">
        <v>4640</v>
      </c>
      <c r="W336" t="str">
        <f t="shared" si="32"/>
        <v/>
      </c>
      <c r="X336" s="2">
        <v>120</v>
      </c>
    </row>
    <row r="337" spans="1:24" x14ac:dyDescent="0.25">
      <c r="A337" s="11"/>
      <c r="B337" s="22" t="s">
        <v>862</v>
      </c>
      <c r="C337" s="22"/>
      <c r="D337" s="22" t="s">
        <v>863</v>
      </c>
      <c r="E337" s="31" t="s">
        <v>4746</v>
      </c>
      <c r="F337" s="12">
        <f>SUMIFS('Inventory Details'!$H:$H,'Inventory Details'!$B:$B,$B337,'Inventory Details'!$E:$E,$E337)</f>
        <v>0</v>
      </c>
      <c r="G337" s="12">
        <f>SUMIFS('PO Details'!$H:$H,'PO Details'!$D:$D,Planning!$B337,'PO Details'!$L:$L,$E337)</f>
        <v>0</v>
      </c>
      <c r="H337" s="12">
        <f>SUMIFS('SO Details'!$G:$G,'SO Details'!$D:$D,Planning!$B337,'SO Details'!$K:$K,$E337)</f>
        <v>0</v>
      </c>
      <c r="I337" s="20">
        <f>IF(COUNTIFS($C:$C,B337)&gt;1,SUMIFS('Sales Hx'!$Q:$Q,'Sales Hx'!$B:$B,_xlfn.XLOOKUP(B337,C:C,B:B),'Sales Hx'!$D:$D,Planning!$E337),SUMIFS('Sales Hx'!$Q:$Q,'Sales Hx'!$B:$B,Planning!$B337,'Sales Hx'!$D:$D,Planning!$E337))</f>
        <v>12.6</v>
      </c>
      <c r="J337" s="16">
        <f>IF(COUNTIFS($C:$C,B337)&gt;1,SUMIFS('Sales Hx'!$S:$S,'Sales Hx'!$B:$B,_xlfn.XLOOKUP(B337,C:C,B:B),'Sales Hx'!$D:$D,E337),SUMIFS('Sales Hx'!$S:$S,'Sales Hx'!$B:$B,$B337,'Sales Hx'!$D:$D,$E337))</f>
        <v>0.17293233082706769</v>
      </c>
      <c r="K337" s="16">
        <f t="shared" si="33"/>
        <v>0</v>
      </c>
      <c r="L337" s="12">
        <f>IF(M337&lt;&gt;"",M337,IF(COUNTIFS($C:$C,B337)&gt;1,SUMIFS('Sales Hx'!V:V,'Sales Hx'!$B:$B,_xlfn.XLOOKUP(B337,C:C,B:B),'Sales Hx'!$D:$D,$E337),SUMIFS('Sales Hx'!V:V,'Sales Hx'!$B:$B,$B337,'Sales Hx'!$D:$D,$E337)))</f>
        <v>0</v>
      </c>
      <c r="M337" s="12">
        <v>0</v>
      </c>
      <c r="N337" s="15">
        <f t="shared" si="29"/>
        <v>0.17293233082706769</v>
      </c>
      <c r="O337" s="21">
        <f t="shared" si="31"/>
        <v>21</v>
      </c>
      <c r="P337" s="24">
        <v>834.73019999999997</v>
      </c>
      <c r="Q337" s="18">
        <f t="shared" si="30"/>
        <v>17529.334199999998</v>
      </c>
      <c r="R337" s="2">
        <v>1</v>
      </c>
      <c r="S337" s="2">
        <v>120</v>
      </c>
      <c r="T337" s="2" t="s">
        <v>4647</v>
      </c>
      <c r="U337" s="28" t="str">
        <f>IF(G337=0,"",_xlfn.MINIFS('PO Details'!$I:$I,'PO Details'!$D:$D,Planning!$B337,'PO Details'!$L:$L,Planning!$E337))</f>
        <v/>
      </c>
      <c r="V337" s="29" t="s">
        <v>4640</v>
      </c>
      <c r="W337" t="str">
        <f t="shared" si="32"/>
        <v>Max</v>
      </c>
      <c r="X337" s="2">
        <v>120</v>
      </c>
    </row>
    <row r="338" spans="1:24" x14ac:dyDescent="0.25">
      <c r="A338" s="11"/>
      <c r="B338" s="22" t="s">
        <v>864</v>
      </c>
      <c r="C338" s="22"/>
      <c r="D338" s="22" t="s">
        <v>865</v>
      </c>
      <c r="E338" s="31" t="s">
        <v>113</v>
      </c>
      <c r="F338" s="12">
        <f>SUMIFS('Inventory Details'!$H:$H,'Inventory Details'!$B:$B,$B338,'Inventory Details'!$E:$E,$E338)</f>
        <v>1</v>
      </c>
      <c r="G338" s="12">
        <f>SUMIFS('PO Details'!$H:$H,'PO Details'!$D:$D,Planning!$B338,'PO Details'!$L:$L,$E338)</f>
        <v>10</v>
      </c>
      <c r="H338" s="12">
        <f>SUMIFS('SO Details'!$G:$G,'SO Details'!$D:$D,Planning!$B338,'SO Details'!$K:$K,$E338)</f>
        <v>0</v>
      </c>
      <c r="I338" s="20">
        <f>IF(COUNTIFS($C:$C,B338)&gt;1,SUMIFS('Sales Hx'!$Q:$Q,'Sales Hx'!$B:$B,_xlfn.XLOOKUP(B338,C:C,B:B),'Sales Hx'!$D:$D,Planning!$E338),SUMIFS('Sales Hx'!$Q:$Q,'Sales Hx'!$B:$B,Planning!$B338,'Sales Hx'!$D:$D,Planning!$E338))</f>
        <v>0</v>
      </c>
      <c r="J338" s="16">
        <f>IF(COUNTIFS($C:$C,B338)&gt;1,SUMIFS('Sales Hx'!$S:$S,'Sales Hx'!$B:$B,_xlfn.XLOOKUP(B338,C:C,B:B),'Sales Hx'!$D:$D,E338),SUMIFS('Sales Hx'!$S:$S,'Sales Hx'!$B:$B,$B338,'Sales Hx'!$D:$D,$E338))</f>
        <v>6.5789473684210523E-2</v>
      </c>
      <c r="K338" s="16">
        <f t="shared" si="33"/>
        <v>0</v>
      </c>
      <c r="L338" s="12">
        <f>IF(M338&lt;&gt;"",M338,IF(COUNTIFS($C:$C,B338)&gt;1,SUMIFS('Sales Hx'!V:V,'Sales Hx'!$B:$B,_xlfn.XLOOKUP(B338,C:C,B:B),'Sales Hx'!$D:$D,$E338),SUMIFS('Sales Hx'!V:V,'Sales Hx'!$B:$B,$B338,'Sales Hx'!$D:$D,$E338)))</f>
        <v>0</v>
      </c>
      <c r="M338" s="12">
        <v>0</v>
      </c>
      <c r="N338" s="15">
        <f t="shared" si="29"/>
        <v>6.5789473684210523E-2</v>
      </c>
      <c r="O338" s="21">
        <f t="shared" si="31"/>
        <v>0</v>
      </c>
      <c r="P338" s="24">
        <v>549.10440000000006</v>
      </c>
      <c r="Q338" s="18">
        <f t="shared" si="30"/>
        <v>0</v>
      </c>
      <c r="R338" s="2">
        <v>1</v>
      </c>
      <c r="S338" s="2">
        <v>120</v>
      </c>
      <c r="T338" s="2" t="s">
        <v>4647</v>
      </c>
      <c r="U338" s="28">
        <f>IF(G338=0,"",_xlfn.MINIFS('PO Details'!$I:$I,'PO Details'!$D:$D,Planning!$B338,'PO Details'!$L:$L,Planning!$E338))</f>
        <v>45437</v>
      </c>
      <c r="V338" s="29" t="s">
        <v>4640</v>
      </c>
      <c r="W338" t="str">
        <f t="shared" si="32"/>
        <v>Max</v>
      </c>
      <c r="X338" s="2">
        <v>120</v>
      </c>
    </row>
    <row r="339" spans="1:24" x14ac:dyDescent="0.25">
      <c r="A339" s="11"/>
      <c r="B339" s="22" t="s">
        <v>864</v>
      </c>
      <c r="C339" s="22"/>
      <c r="D339" s="22" t="s">
        <v>865</v>
      </c>
      <c r="E339" s="31" t="s">
        <v>4746</v>
      </c>
      <c r="F339" s="12">
        <f>SUMIFS('Inventory Details'!$H:$H,'Inventory Details'!$B:$B,$B339,'Inventory Details'!$E:$E,$E339)</f>
        <v>3</v>
      </c>
      <c r="G339" s="12">
        <f>SUMIFS('PO Details'!$H:$H,'PO Details'!$D:$D,Planning!$B339,'PO Details'!$L:$L,$E339)</f>
        <v>17</v>
      </c>
      <c r="H339" s="12">
        <f>SUMIFS('SO Details'!$G:$G,'SO Details'!$D:$D,Planning!$B339,'SO Details'!$K:$K,$E339)</f>
        <v>0</v>
      </c>
      <c r="I339" s="20">
        <f>IF(COUNTIFS($C:$C,B339)&gt;1,SUMIFS('Sales Hx'!$Q:$Q,'Sales Hx'!$B:$B,_xlfn.XLOOKUP(B339,C:C,B:B),'Sales Hx'!$D:$D,Planning!$E339),SUMIFS('Sales Hx'!$Q:$Q,'Sales Hx'!$B:$B,Planning!$B339,'Sales Hx'!$D:$D,Planning!$E339))</f>
        <v>0</v>
      </c>
      <c r="J339" s="16">
        <f>IF(COUNTIFS($C:$C,B339)&gt;1,SUMIFS('Sales Hx'!$S:$S,'Sales Hx'!$B:$B,_xlfn.XLOOKUP(B339,C:C,B:B),'Sales Hx'!$D:$D,E339),SUMIFS('Sales Hx'!$S:$S,'Sales Hx'!$B:$B,$B339,'Sales Hx'!$D:$D,$E339))</f>
        <v>6.5789473684210523E-2</v>
      </c>
      <c r="K339" s="16">
        <f t="shared" si="33"/>
        <v>0</v>
      </c>
      <c r="L339" s="12">
        <f>IF(M339&lt;&gt;"",M339,IF(COUNTIFS($C:$C,B339)&gt;1,SUMIFS('Sales Hx'!V:V,'Sales Hx'!$B:$B,_xlfn.XLOOKUP(B339,C:C,B:B),'Sales Hx'!$D:$D,$E339),SUMIFS('Sales Hx'!V:V,'Sales Hx'!$B:$B,$B339,'Sales Hx'!$D:$D,$E339)))</f>
        <v>0</v>
      </c>
      <c r="M339" s="12">
        <v>0</v>
      </c>
      <c r="N339" s="15">
        <f t="shared" si="29"/>
        <v>6.5789473684210523E-2</v>
      </c>
      <c r="O339" s="21">
        <f t="shared" si="31"/>
        <v>0</v>
      </c>
      <c r="P339" s="24">
        <v>549.10440000000006</v>
      </c>
      <c r="Q339" s="18">
        <f t="shared" si="30"/>
        <v>0</v>
      </c>
      <c r="R339" s="2">
        <v>1</v>
      </c>
      <c r="S339" s="2">
        <v>120</v>
      </c>
      <c r="T339" s="2" t="s">
        <v>4647</v>
      </c>
      <c r="U339" s="28">
        <f>IF(G339=0,"",_xlfn.MINIFS('PO Details'!$I:$I,'PO Details'!$D:$D,Planning!$B339,'PO Details'!$L:$L,Planning!$E339))</f>
        <v>45432</v>
      </c>
      <c r="V339" s="29" t="s">
        <v>4640</v>
      </c>
      <c r="W339" t="str">
        <f t="shared" si="32"/>
        <v>Max</v>
      </c>
      <c r="X339" s="2">
        <v>120</v>
      </c>
    </row>
    <row r="340" spans="1:24" x14ac:dyDescent="0.25">
      <c r="A340" s="11"/>
      <c r="B340" s="22" t="s">
        <v>864</v>
      </c>
      <c r="C340" s="22"/>
      <c r="D340" s="22" t="s">
        <v>865</v>
      </c>
      <c r="E340" s="31" t="s">
        <v>106</v>
      </c>
      <c r="F340" s="12">
        <f>SUMIFS('Inventory Details'!$H:$H,'Inventory Details'!$B:$B,$B340,'Inventory Details'!$E:$E,$E340)</f>
        <v>8</v>
      </c>
      <c r="G340" s="12">
        <f>SUMIFS('PO Details'!$H:$H,'PO Details'!$D:$D,Planning!$B340,'PO Details'!$L:$L,$E340)</f>
        <v>0</v>
      </c>
      <c r="H340" s="12">
        <f>SUMIFS('SO Details'!$G:$G,'SO Details'!$D:$D,Planning!$B340,'SO Details'!$K:$K,$E340)</f>
        <v>0</v>
      </c>
      <c r="I340" s="20">
        <f>IF(COUNTIFS($C:$C,B340)&gt;1,SUMIFS('Sales Hx'!$Q:$Q,'Sales Hx'!$B:$B,_xlfn.XLOOKUP(B340,C:C,B:B),'Sales Hx'!$D:$D,Planning!$E340),SUMIFS('Sales Hx'!$Q:$Q,'Sales Hx'!$B:$B,Planning!$B340,'Sales Hx'!$D:$D,Planning!$E340))</f>
        <v>0</v>
      </c>
      <c r="J340" s="16">
        <f>IF(COUNTIFS($C:$C,B340)&gt;1,SUMIFS('Sales Hx'!$S:$S,'Sales Hx'!$B:$B,_xlfn.XLOOKUP(B340,C:C,B:B),'Sales Hx'!$D:$D,E340),SUMIFS('Sales Hx'!$S:$S,'Sales Hx'!$B:$B,$B340,'Sales Hx'!$D:$D,$E340))</f>
        <v>0</v>
      </c>
      <c r="K340" s="16">
        <f t="shared" si="33"/>
        <v>0</v>
      </c>
      <c r="L340" s="12">
        <f>IF(M340&lt;&gt;"",M340,IF(COUNTIFS($C:$C,B340)&gt;1,SUMIFS('Sales Hx'!V:V,'Sales Hx'!$B:$B,_xlfn.XLOOKUP(B340,C:C,B:B),'Sales Hx'!$D:$D,$E340),SUMIFS('Sales Hx'!V:V,'Sales Hx'!$B:$B,$B340,'Sales Hx'!$D:$D,$E340)))</f>
        <v>0</v>
      </c>
      <c r="M340" s="12">
        <v>0</v>
      </c>
      <c r="N340" s="15">
        <f t="shared" si="29"/>
        <v>0</v>
      </c>
      <c r="O340" s="21">
        <f t="shared" si="31"/>
        <v>0</v>
      </c>
      <c r="P340" s="24">
        <v>549.10440000000006</v>
      </c>
      <c r="Q340" s="18">
        <f t="shared" si="30"/>
        <v>0</v>
      </c>
      <c r="R340" s="2">
        <v>1</v>
      </c>
      <c r="S340" s="2">
        <v>120</v>
      </c>
      <c r="T340" s="2" t="s">
        <v>4647</v>
      </c>
      <c r="U340" s="28" t="str">
        <f>IF(G340=0,"",_xlfn.MINIFS('PO Details'!$I:$I,'PO Details'!$D:$D,Planning!$B340,'PO Details'!$L:$L,Planning!$E340))</f>
        <v/>
      </c>
      <c r="V340" s="29" t="s">
        <v>4640</v>
      </c>
      <c r="W340" t="str">
        <f t="shared" si="32"/>
        <v>Max</v>
      </c>
      <c r="X340" s="2">
        <v>120</v>
      </c>
    </row>
    <row r="341" spans="1:24" x14ac:dyDescent="0.25">
      <c r="A341" s="11" t="s">
        <v>4625</v>
      </c>
      <c r="B341" s="22" t="s">
        <v>866</v>
      </c>
      <c r="C341" s="22"/>
      <c r="D341" s="22" t="s">
        <v>867</v>
      </c>
      <c r="E341" s="31" t="s">
        <v>820</v>
      </c>
      <c r="F341" s="12">
        <f>SUMIFS('Inventory Details'!$H:$H,'Inventory Details'!$B:$B,$B341,'Inventory Details'!$E:$E,$E341)</f>
        <v>0</v>
      </c>
      <c r="G341" s="12">
        <f>SUMIFS('PO Details'!$H:$H,'PO Details'!$D:$D,Planning!$B341,'PO Details'!$L:$L,$E341)</f>
        <v>0</v>
      </c>
      <c r="H341" s="12">
        <f>SUMIFS('SO Details'!$G:$G,'SO Details'!$D:$D,Planning!$B341,'SO Details'!$K:$K,$E341)</f>
        <v>0</v>
      </c>
      <c r="I341" s="20">
        <f>IF(COUNTIFS($C:$C,B341)&gt;1,SUMIFS('Sales Hx'!$Q:$Q,'Sales Hx'!$B:$B,_xlfn.XLOOKUP(B341,C:C,B:B),'Sales Hx'!$D:$D,Planning!$E341),SUMIFS('Sales Hx'!$Q:$Q,'Sales Hx'!$B:$B,Planning!$B341,'Sales Hx'!$D:$D,Planning!$E341))</f>
        <v>0</v>
      </c>
      <c r="J341" s="16">
        <f>IF(COUNTIFS($C:$C,B341)&gt;1,SUMIFS('Sales Hx'!$S:$S,'Sales Hx'!$B:$B,_xlfn.XLOOKUP(B341,C:C,B:B),'Sales Hx'!$D:$D,E341),SUMIFS('Sales Hx'!$S:$S,'Sales Hx'!$B:$B,$B341,'Sales Hx'!$D:$D,$E341))</f>
        <v>0</v>
      </c>
      <c r="K341" s="16">
        <f t="shared" si="33"/>
        <v>0</v>
      </c>
      <c r="L341" s="12">
        <f>IF(M341&lt;&gt;"",M341,IF(COUNTIFS($C:$C,B341)&gt;1,SUMIFS('Sales Hx'!V:V,'Sales Hx'!$B:$B,_xlfn.XLOOKUP(B341,C:C,B:B),'Sales Hx'!$D:$D,$E341),SUMIFS('Sales Hx'!V:V,'Sales Hx'!$B:$B,$B341,'Sales Hx'!$D:$D,$E341)))</f>
        <v>0</v>
      </c>
      <c r="M341" s="12">
        <v>0</v>
      </c>
      <c r="N341" s="15">
        <f t="shared" si="29"/>
        <v>0</v>
      </c>
      <c r="O341" s="21">
        <f t="shared" si="31"/>
        <v>0</v>
      </c>
      <c r="P341" s="24">
        <v>88.538399999999996</v>
      </c>
      <c r="Q341" s="18">
        <f t="shared" si="30"/>
        <v>0</v>
      </c>
      <c r="R341" s="2">
        <v>1</v>
      </c>
      <c r="S341" s="2">
        <v>120</v>
      </c>
      <c r="T341" s="2" t="s">
        <v>4647</v>
      </c>
      <c r="U341" s="28" t="str">
        <f>IF(G341=0,"",_xlfn.MINIFS('PO Details'!$I:$I,'PO Details'!$D:$D,Planning!$B341,'PO Details'!$L:$L,Planning!$E341))</f>
        <v/>
      </c>
      <c r="V341" s="29" t="s">
        <v>4640</v>
      </c>
      <c r="W341" t="str">
        <f t="shared" si="32"/>
        <v/>
      </c>
      <c r="X341" s="2">
        <v>120</v>
      </c>
    </row>
    <row r="342" spans="1:24" x14ac:dyDescent="0.25">
      <c r="A342" s="11" t="s">
        <v>4625</v>
      </c>
      <c r="B342" s="22" t="s">
        <v>866</v>
      </c>
      <c r="C342" s="22"/>
      <c r="D342" s="22" t="s">
        <v>867</v>
      </c>
      <c r="E342" s="31" t="s">
        <v>109</v>
      </c>
      <c r="F342" s="12">
        <f>SUMIFS('Inventory Details'!$H:$H,'Inventory Details'!$B:$B,$B342,'Inventory Details'!$E:$E,$E342)</f>
        <v>2</v>
      </c>
      <c r="G342" s="12">
        <f>SUMIFS('PO Details'!$H:$H,'PO Details'!$D:$D,Planning!$B342,'PO Details'!$L:$L,$E342)</f>
        <v>0</v>
      </c>
      <c r="H342" s="12">
        <f>SUMIFS('SO Details'!$G:$G,'SO Details'!$D:$D,Planning!$B342,'SO Details'!$K:$K,$E342)</f>
        <v>0</v>
      </c>
      <c r="I342" s="20">
        <f>IF(COUNTIFS($C:$C,B342)&gt;1,SUMIFS('Sales Hx'!$Q:$Q,'Sales Hx'!$B:$B,_xlfn.XLOOKUP(B342,C:C,B:B),'Sales Hx'!$D:$D,Planning!$E342),SUMIFS('Sales Hx'!$Q:$Q,'Sales Hx'!$B:$B,Planning!$B342,'Sales Hx'!$D:$D,Planning!$E342))</f>
        <v>0</v>
      </c>
      <c r="J342" s="16">
        <f>IF(COUNTIFS($C:$C,B342)&gt;1,SUMIFS('Sales Hx'!$S:$S,'Sales Hx'!$B:$B,_xlfn.XLOOKUP(B342,C:C,B:B),'Sales Hx'!$D:$D,E342),SUMIFS('Sales Hx'!$S:$S,'Sales Hx'!$B:$B,$B342,'Sales Hx'!$D:$D,$E342))</f>
        <v>3.2894736842105261E-2</v>
      </c>
      <c r="K342" s="16">
        <f t="shared" si="33"/>
        <v>0</v>
      </c>
      <c r="L342" s="12">
        <f>IF(M342&lt;&gt;"",M342,IF(COUNTIFS($C:$C,B342)&gt;1,SUMIFS('Sales Hx'!V:V,'Sales Hx'!$B:$B,_xlfn.XLOOKUP(B342,C:C,B:B),'Sales Hx'!$D:$D,$E342),SUMIFS('Sales Hx'!V:V,'Sales Hx'!$B:$B,$B342,'Sales Hx'!$D:$D,$E342)))</f>
        <v>0</v>
      </c>
      <c r="M342" s="12">
        <v>0</v>
      </c>
      <c r="N342" s="15">
        <f t="shared" si="29"/>
        <v>3.2894736842105261E-2</v>
      </c>
      <c r="O342" s="21">
        <f t="shared" si="31"/>
        <v>0</v>
      </c>
      <c r="P342" s="24">
        <v>88.538399999999996</v>
      </c>
      <c r="Q342" s="18">
        <f t="shared" si="30"/>
        <v>0</v>
      </c>
      <c r="R342" s="2">
        <v>1</v>
      </c>
      <c r="S342" s="2">
        <v>120</v>
      </c>
      <c r="T342" s="2" t="s">
        <v>4647</v>
      </c>
      <c r="U342" s="28" t="str">
        <f>IF(G342=0,"",_xlfn.MINIFS('PO Details'!$I:$I,'PO Details'!$D:$D,Planning!$B342,'PO Details'!$L:$L,Planning!$E342))</f>
        <v/>
      </c>
      <c r="V342" s="29" t="s">
        <v>4640</v>
      </c>
      <c r="W342" t="str">
        <f t="shared" si="32"/>
        <v/>
      </c>
      <c r="X342" s="2">
        <v>120</v>
      </c>
    </row>
    <row r="343" spans="1:24" x14ac:dyDescent="0.25">
      <c r="A343" s="11" t="s">
        <v>4625</v>
      </c>
      <c r="B343" s="22" t="s">
        <v>866</v>
      </c>
      <c r="C343" s="22"/>
      <c r="D343" s="22" t="s">
        <v>867</v>
      </c>
      <c r="E343" s="31" t="s">
        <v>113</v>
      </c>
      <c r="F343" s="12">
        <f>SUMIFS('Inventory Details'!$H:$H,'Inventory Details'!$B:$B,$B343,'Inventory Details'!$E:$E,$E343)</f>
        <v>10</v>
      </c>
      <c r="G343" s="12">
        <f>SUMIFS('PO Details'!$H:$H,'PO Details'!$D:$D,Planning!$B343,'PO Details'!$L:$L,$E343)</f>
        <v>0</v>
      </c>
      <c r="H343" s="12">
        <f>SUMIFS('SO Details'!$G:$G,'SO Details'!$D:$D,Planning!$B343,'SO Details'!$K:$K,$E343)</f>
        <v>1</v>
      </c>
      <c r="I343" s="20">
        <f>IF(COUNTIFS($C:$C,B343)&gt;1,SUMIFS('Sales Hx'!$Q:$Q,'Sales Hx'!$B:$B,_xlfn.XLOOKUP(B343,C:C,B:B),'Sales Hx'!$D:$D,Planning!$E343),SUMIFS('Sales Hx'!$Q:$Q,'Sales Hx'!$B:$B,Planning!$B343,'Sales Hx'!$D:$D,Planning!$E343))</f>
        <v>7</v>
      </c>
      <c r="J343" s="16">
        <f>IF(COUNTIFS($C:$C,B343)&gt;1,SUMIFS('Sales Hx'!$S:$S,'Sales Hx'!$B:$B,_xlfn.XLOOKUP(B343,C:C,B:B),'Sales Hx'!$D:$D,E343),SUMIFS('Sales Hx'!$S:$S,'Sales Hx'!$B:$B,$B343,'Sales Hx'!$D:$D,$E343))</f>
        <v>9.8026315789473684E-2</v>
      </c>
      <c r="K343" s="16">
        <f t="shared" si="33"/>
        <v>1.4285714285714286</v>
      </c>
      <c r="L343" s="12">
        <f>IF(M343&lt;&gt;"",M343,IF(COUNTIFS($C:$C,B343)&gt;1,SUMIFS('Sales Hx'!V:V,'Sales Hx'!$B:$B,_xlfn.XLOOKUP(B343,C:C,B:B),'Sales Hx'!$D:$D,$E343),SUMIFS('Sales Hx'!V:V,'Sales Hx'!$B:$B,$B343,'Sales Hx'!$D:$D,$E343)))</f>
        <v>0</v>
      </c>
      <c r="M343" s="12">
        <v>0</v>
      </c>
      <c r="N343" s="15">
        <f t="shared" si="29"/>
        <v>9.8026315789473684E-2</v>
      </c>
      <c r="O343" s="21">
        <f t="shared" si="31"/>
        <v>0</v>
      </c>
      <c r="P343" s="24">
        <v>88.538399999999996</v>
      </c>
      <c r="Q343" s="18">
        <f t="shared" si="30"/>
        <v>0</v>
      </c>
      <c r="R343" s="2">
        <v>1</v>
      </c>
      <c r="S343" s="2">
        <v>120</v>
      </c>
      <c r="T343" s="2" t="s">
        <v>4647</v>
      </c>
      <c r="U343" s="28" t="str">
        <f>IF(G343=0,"",_xlfn.MINIFS('PO Details'!$I:$I,'PO Details'!$D:$D,Planning!$B343,'PO Details'!$L:$L,Planning!$E343))</f>
        <v/>
      </c>
      <c r="V343" s="29" t="s">
        <v>4640</v>
      </c>
      <c r="W343" t="str">
        <f t="shared" si="32"/>
        <v>Max</v>
      </c>
      <c r="X343" s="2">
        <v>120</v>
      </c>
    </row>
    <row r="344" spans="1:24" x14ac:dyDescent="0.25">
      <c r="A344" s="11" t="s">
        <v>4625</v>
      </c>
      <c r="B344" s="22" t="s">
        <v>866</v>
      </c>
      <c r="C344" s="22"/>
      <c r="D344" s="22" t="s">
        <v>867</v>
      </c>
      <c r="E344" s="31" t="s">
        <v>861</v>
      </c>
      <c r="F344" s="12">
        <f>SUMIFS('Inventory Details'!$H:$H,'Inventory Details'!$B:$B,$B344,'Inventory Details'!$E:$E,$E344)</f>
        <v>8</v>
      </c>
      <c r="G344" s="12">
        <f>SUMIFS('PO Details'!$H:$H,'PO Details'!$D:$D,Planning!$B344,'PO Details'!$L:$L,$E344)</f>
        <v>0</v>
      </c>
      <c r="H344" s="12">
        <f>SUMIFS('SO Details'!$G:$G,'SO Details'!$D:$D,Planning!$B344,'SO Details'!$K:$K,$E344)</f>
        <v>0</v>
      </c>
      <c r="I344" s="20">
        <f>IF(COUNTIFS($C:$C,B344)&gt;1,SUMIFS('Sales Hx'!$Q:$Q,'Sales Hx'!$B:$B,_xlfn.XLOOKUP(B344,C:C,B:B),'Sales Hx'!$D:$D,Planning!$E344),SUMIFS('Sales Hx'!$Q:$Q,'Sales Hx'!$B:$B,Planning!$B344,'Sales Hx'!$D:$D,Planning!$E344))</f>
        <v>0</v>
      </c>
      <c r="J344" s="16">
        <f>IF(COUNTIFS($C:$C,B344)&gt;1,SUMIFS('Sales Hx'!$S:$S,'Sales Hx'!$B:$B,_xlfn.XLOOKUP(B344,C:C,B:B),'Sales Hx'!$D:$D,E344),SUMIFS('Sales Hx'!$S:$S,'Sales Hx'!$B:$B,$B344,'Sales Hx'!$D:$D,$E344))</f>
        <v>0</v>
      </c>
      <c r="K344" s="16">
        <f t="shared" si="33"/>
        <v>0</v>
      </c>
      <c r="L344" s="12">
        <f>IF(M344&lt;&gt;"",M344,IF(COUNTIFS($C:$C,B344)&gt;1,SUMIFS('Sales Hx'!V:V,'Sales Hx'!$B:$B,_xlfn.XLOOKUP(B344,C:C,B:B),'Sales Hx'!$D:$D,$E344),SUMIFS('Sales Hx'!V:V,'Sales Hx'!$B:$B,$B344,'Sales Hx'!$D:$D,$E344)))</f>
        <v>0</v>
      </c>
      <c r="M344" s="12">
        <v>0</v>
      </c>
      <c r="N344" s="15">
        <f t="shared" si="29"/>
        <v>0</v>
      </c>
      <c r="O344" s="21">
        <f t="shared" si="31"/>
        <v>0</v>
      </c>
      <c r="P344" s="24">
        <v>88.538399999999996</v>
      </c>
      <c r="Q344" s="18">
        <f t="shared" si="30"/>
        <v>0</v>
      </c>
      <c r="R344" s="2">
        <v>1</v>
      </c>
      <c r="S344" s="2">
        <v>120</v>
      </c>
      <c r="T344" s="2" t="s">
        <v>4647</v>
      </c>
      <c r="U344" s="28" t="str">
        <f>IF(G344=0,"",_xlfn.MINIFS('PO Details'!$I:$I,'PO Details'!$D:$D,Planning!$B344,'PO Details'!$L:$L,Planning!$E344))</f>
        <v/>
      </c>
      <c r="V344" s="29" t="s">
        <v>4640</v>
      </c>
      <c r="W344" t="str">
        <f t="shared" si="32"/>
        <v/>
      </c>
      <c r="X344" s="2">
        <v>120</v>
      </c>
    </row>
    <row r="345" spans="1:24" x14ac:dyDescent="0.25">
      <c r="A345" s="11" t="s">
        <v>4625</v>
      </c>
      <c r="B345" s="22" t="s">
        <v>866</v>
      </c>
      <c r="C345" s="22"/>
      <c r="D345" s="22" t="s">
        <v>867</v>
      </c>
      <c r="E345" s="31" t="s">
        <v>106</v>
      </c>
      <c r="F345" s="12">
        <f>SUMIFS('Inventory Details'!$H:$H,'Inventory Details'!$B:$B,$B345,'Inventory Details'!$E:$E,$E345)</f>
        <v>6</v>
      </c>
      <c r="G345" s="12">
        <f>SUMIFS('PO Details'!$H:$H,'PO Details'!$D:$D,Planning!$B345,'PO Details'!$L:$L,$E345)</f>
        <v>0</v>
      </c>
      <c r="H345" s="12">
        <f>SUMIFS('SO Details'!$G:$G,'SO Details'!$D:$D,Planning!$B345,'SO Details'!$K:$K,$E345)</f>
        <v>0</v>
      </c>
      <c r="I345" s="20">
        <f>IF(COUNTIFS($C:$C,B345)&gt;1,SUMIFS('Sales Hx'!$Q:$Q,'Sales Hx'!$B:$B,_xlfn.XLOOKUP(B345,C:C,B:B),'Sales Hx'!$D:$D,Planning!$E345),SUMIFS('Sales Hx'!$Q:$Q,'Sales Hx'!$B:$B,Planning!$B345,'Sales Hx'!$D:$D,Planning!$E345))</f>
        <v>0</v>
      </c>
      <c r="J345" s="16">
        <f>IF(COUNTIFS($C:$C,B345)&gt;1,SUMIFS('Sales Hx'!$S:$S,'Sales Hx'!$B:$B,_xlfn.XLOOKUP(B345,C:C,B:B),'Sales Hx'!$D:$D,E345),SUMIFS('Sales Hx'!$S:$S,'Sales Hx'!$B:$B,$B345,'Sales Hx'!$D:$D,$E345))</f>
        <v>0.10657894736842105</v>
      </c>
      <c r="K345" s="16">
        <f t="shared" si="33"/>
        <v>0</v>
      </c>
      <c r="L345" s="12">
        <f>IF(M345&lt;&gt;"",M345,IF(COUNTIFS($C:$C,B345)&gt;1,SUMIFS('Sales Hx'!V:V,'Sales Hx'!$B:$B,_xlfn.XLOOKUP(B345,C:C,B:B),'Sales Hx'!$D:$D,$E345),SUMIFS('Sales Hx'!V:V,'Sales Hx'!$B:$B,$B345,'Sales Hx'!$D:$D,$E345)))</f>
        <v>0</v>
      </c>
      <c r="M345" s="12">
        <v>0</v>
      </c>
      <c r="N345" s="15">
        <f t="shared" si="29"/>
        <v>0.10657894736842105</v>
      </c>
      <c r="O345" s="21">
        <f t="shared" si="31"/>
        <v>0</v>
      </c>
      <c r="P345" s="24">
        <v>88.538399999999996</v>
      </c>
      <c r="Q345" s="18">
        <f t="shared" si="30"/>
        <v>0</v>
      </c>
      <c r="R345" s="2">
        <v>1</v>
      </c>
      <c r="S345" s="2">
        <v>120</v>
      </c>
      <c r="T345" s="2" t="s">
        <v>4647</v>
      </c>
      <c r="U345" s="28" t="str">
        <f>IF(G345=0,"",_xlfn.MINIFS('PO Details'!$I:$I,'PO Details'!$D:$D,Planning!$B345,'PO Details'!$L:$L,Planning!$E345))</f>
        <v/>
      </c>
      <c r="V345" s="29" t="s">
        <v>4640</v>
      </c>
      <c r="W345" t="str">
        <f t="shared" si="32"/>
        <v/>
      </c>
      <c r="X345" s="2">
        <v>120</v>
      </c>
    </row>
    <row r="346" spans="1:24" x14ac:dyDescent="0.25">
      <c r="A346" s="11" t="s">
        <v>4625</v>
      </c>
      <c r="B346" s="22" t="s">
        <v>866</v>
      </c>
      <c r="C346" s="22"/>
      <c r="D346" s="22" t="s">
        <v>867</v>
      </c>
      <c r="E346" s="31" t="s">
        <v>4746</v>
      </c>
      <c r="F346" s="12">
        <f>SUMIFS('Inventory Details'!$H:$H,'Inventory Details'!$B:$B,$B346,'Inventory Details'!$E:$E,$E346)</f>
        <v>2</v>
      </c>
      <c r="G346" s="12">
        <f>SUMIFS('PO Details'!$H:$H,'PO Details'!$D:$D,Planning!$B346,'PO Details'!$L:$L,$E346)</f>
        <v>0</v>
      </c>
      <c r="H346" s="12">
        <f>SUMIFS('SO Details'!$G:$G,'SO Details'!$D:$D,Planning!$B346,'SO Details'!$K:$K,$E346)</f>
        <v>0</v>
      </c>
      <c r="I346" s="20">
        <f>IF(COUNTIFS($C:$C,B346)&gt;1,SUMIFS('Sales Hx'!$Q:$Q,'Sales Hx'!$B:$B,_xlfn.XLOOKUP(B346,C:C,B:B),'Sales Hx'!$D:$D,Planning!$E346),SUMIFS('Sales Hx'!$Q:$Q,'Sales Hx'!$B:$B,Planning!$B346,'Sales Hx'!$D:$D,Planning!$E346))</f>
        <v>5.6</v>
      </c>
      <c r="J346" s="16">
        <f>IF(COUNTIFS($C:$C,B346)&gt;1,SUMIFS('Sales Hx'!$S:$S,'Sales Hx'!$B:$B,_xlfn.XLOOKUP(B346,C:C,B:B),'Sales Hx'!$D:$D,E346),SUMIFS('Sales Hx'!$S:$S,'Sales Hx'!$B:$B,$B346,'Sales Hx'!$D:$D,$E346))</f>
        <v>8.834586466165413E-2</v>
      </c>
      <c r="K346" s="16">
        <f t="shared" si="33"/>
        <v>0.35714285714285715</v>
      </c>
      <c r="L346" s="12">
        <f>IF(M346&lt;&gt;"",M346,IF(COUNTIFS($C:$C,B346)&gt;1,SUMIFS('Sales Hx'!V:V,'Sales Hx'!$B:$B,_xlfn.XLOOKUP(B346,C:C,B:B),'Sales Hx'!$D:$D,$E346),SUMIFS('Sales Hx'!V:V,'Sales Hx'!$B:$B,$B346,'Sales Hx'!$D:$D,$E346)))</f>
        <v>0</v>
      </c>
      <c r="M346" s="12">
        <v>0</v>
      </c>
      <c r="N346" s="15">
        <f t="shared" si="29"/>
        <v>8.834586466165413E-2</v>
      </c>
      <c r="O346" s="21">
        <f t="shared" si="31"/>
        <v>0</v>
      </c>
      <c r="P346" s="24">
        <v>88.538399999999996</v>
      </c>
      <c r="Q346" s="18">
        <f t="shared" si="30"/>
        <v>0</v>
      </c>
      <c r="R346" s="2">
        <v>1</v>
      </c>
      <c r="S346" s="2">
        <v>120</v>
      </c>
      <c r="T346" s="2" t="s">
        <v>4647</v>
      </c>
      <c r="U346" s="28" t="str">
        <f>IF(G346=0,"",_xlfn.MINIFS('PO Details'!$I:$I,'PO Details'!$D:$D,Planning!$B346,'PO Details'!$L:$L,Planning!$E346))</f>
        <v/>
      </c>
      <c r="V346" s="29" t="s">
        <v>4640</v>
      </c>
      <c r="W346" t="str">
        <f t="shared" si="32"/>
        <v/>
      </c>
      <c r="X346" s="2">
        <v>120</v>
      </c>
    </row>
    <row r="347" spans="1:24" x14ac:dyDescent="0.25">
      <c r="A347" s="11" t="s">
        <v>4625</v>
      </c>
      <c r="B347" s="22" t="s">
        <v>866</v>
      </c>
      <c r="C347" s="22"/>
      <c r="D347" s="22" t="s">
        <v>867</v>
      </c>
      <c r="E347" s="31" t="s">
        <v>108</v>
      </c>
      <c r="F347" s="12">
        <f>SUMIFS('Inventory Details'!$H:$H,'Inventory Details'!$B:$B,$B347,'Inventory Details'!$E:$E,$E347)</f>
        <v>0</v>
      </c>
      <c r="G347" s="12">
        <f>SUMIFS('PO Details'!$H:$H,'PO Details'!$D:$D,Planning!$B347,'PO Details'!$L:$L,$E347)</f>
        <v>0</v>
      </c>
      <c r="H347" s="12">
        <f>SUMIFS('SO Details'!$G:$G,'SO Details'!$D:$D,Planning!$B347,'SO Details'!$K:$K,$E347)</f>
        <v>0</v>
      </c>
      <c r="I347" s="20">
        <f>IF(COUNTIFS($C:$C,B347)&gt;1,SUMIFS('Sales Hx'!$Q:$Q,'Sales Hx'!$B:$B,_xlfn.XLOOKUP(B347,C:C,B:B),'Sales Hx'!$D:$D,Planning!$E347),SUMIFS('Sales Hx'!$Q:$Q,'Sales Hx'!$B:$B,Planning!$B347,'Sales Hx'!$D:$D,Planning!$E347))</f>
        <v>0</v>
      </c>
      <c r="J347" s="16">
        <f>IF(COUNTIFS($C:$C,B347)&gt;1,SUMIFS('Sales Hx'!$S:$S,'Sales Hx'!$B:$B,_xlfn.XLOOKUP(B347,C:C,B:B),'Sales Hx'!$D:$D,E347),SUMIFS('Sales Hx'!$S:$S,'Sales Hx'!$B:$B,$B347,'Sales Hx'!$D:$D,$E347))</f>
        <v>3.2894736842105261E-2</v>
      </c>
      <c r="K347" s="16">
        <f t="shared" si="33"/>
        <v>0</v>
      </c>
      <c r="L347" s="12">
        <f>IF(M347&lt;&gt;"",M347,IF(COUNTIFS($C:$C,B347)&gt;1,SUMIFS('Sales Hx'!V:V,'Sales Hx'!$B:$B,_xlfn.XLOOKUP(B347,C:C,B:B),'Sales Hx'!$D:$D,$E347),SUMIFS('Sales Hx'!V:V,'Sales Hx'!$B:$B,$B347,'Sales Hx'!$D:$D,$E347)))</f>
        <v>0</v>
      </c>
      <c r="M347" s="12">
        <v>0</v>
      </c>
      <c r="N347" s="15">
        <f t="shared" si="29"/>
        <v>3.2894736842105261E-2</v>
      </c>
      <c r="O347" s="21">
        <f t="shared" si="31"/>
        <v>4</v>
      </c>
      <c r="P347" s="24">
        <v>88.538399999999996</v>
      </c>
      <c r="Q347" s="18">
        <f t="shared" si="30"/>
        <v>354.15359999999998</v>
      </c>
      <c r="R347" s="2">
        <v>1</v>
      </c>
      <c r="S347" s="2">
        <v>120</v>
      </c>
      <c r="T347" s="2" t="s">
        <v>4647</v>
      </c>
      <c r="U347" s="28" t="str">
        <f>IF(G347=0,"",_xlfn.MINIFS('PO Details'!$I:$I,'PO Details'!$D:$D,Planning!$B347,'PO Details'!$L:$L,Planning!$E347))</f>
        <v/>
      </c>
      <c r="V347" s="29" t="s">
        <v>4640</v>
      </c>
      <c r="W347" t="str">
        <f t="shared" si="32"/>
        <v/>
      </c>
      <c r="X347" s="2">
        <v>120</v>
      </c>
    </row>
    <row r="348" spans="1:24" x14ac:dyDescent="0.25">
      <c r="A348" s="11" t="s">
        <v>4625</v>
      </c>
      <c r="B348" s="22" t="s">
        <v>870</v>
      </c>
      <c r="C348" s="22"/>
      <c r="D348" s="22" t="s">
        <v>871</v>
      </c>
      <c r="E348" s="31" t="s">
        <v>820</v>
      </c>
      <c r="F348" s="12">
        <f>SUMIFS('Inventory Details'!$H:$H,'Inventory Details'!$B:$B,$B348,'Inventory Details'!$E:$E,$E348)</f>
        <v>0</v>
      </c>
      <c r="G348" s="12">
        <f>SUMIFS('PO Details'!$H:$H,'PO Details'!$D:$D,Planning!$B348,'PO Details'!$L:$L,$E348)</f>
        <v>0</v>
      </c>
      <c r="H348" s="12">
        <f>SUMIFS('SO Details'!$G:$G,'SO Details'!$D:$D,Planning!$B348,'SO Details'!$K:$K,$E348)</f>
        <v>0</v>
      </c>
      <c r="I348" s="20">
        <f>IF(COUNTIFS($C:$C,B348)&gt;1,SUMIFS('Sales Hx'!$Q:$Q,'Sales Hx'!$B:$B,_xlfn.XLOOKUP(B348,C:C,B:B),'Sales Hx'!$D:$D,Planning!$E348),SUMIFS('Sales Hx'!$Q:$Q,'Sales Hx'!$B:$B,Planning!$B348,'Sales Hx'!$D:$D,Planning!$E348))</f>
        <v>0</v>
      </c>
      <c r="J348" s="16">
        <f>IF(COUNTIFS($C:$C,B348)&gt;1,SUMIFS('Sales Hx'!$S:$S,'Sales Hx'!$B:$B,_xlfn.XLOOKUP(B348,C:C,B:B),'Sales Hx'!$D:$D,E348),SUMIFS('Sales Hx'!$S:$S,'Sales Hx'!$B:$B,$B348,'Sales Hx'!$D:$D,$E348))</f>
        <v>0</v>
      </c>
      <c r="K348" s="16">
        <f t="shared" si="33"/>
        <v>0</v>
      </c>
      <c r="L348" s="12">
        <f>IF(M348&lt;&gt;"",M348,IF(COUNTIFS($C:$C,B348)&gt;1,SUMIFS('Sales Hx'!V:V,'Sales Hx'!$B:$B,_xlfn.XLOOKUP(B348,C:C,B:B),'Sales Hx'!$D:$D,$E348),SUMIFS('Sales Hx'!V:V,'Sales Hx'!$B:$B,$B348,'Sales Hx'!$D:$D,$E348)))</f>
        <v>0</v>
      </c>
      <c r="M348" s="12">
        <v>0</v>
      </c>
      <c r="N348" s="15">
        <f t="shared" si="29"/>
        <v>0</v>
      </c>
      <c r="O348" s="21">
        <f t="shared" si="31"/>
        <v>0</v>
      </c>
      <c r="P348" s="24">
        <v>249.19919999999999</v>
      </c>
      <c r="Q348" s="18">
        <f t="shared" si="30"/>
        <v>0</v>
      </c>
      <c r="R348" s="2">
        <v>1</v>
      </c>
      <c r="S348" s="2">
        <v>120</v>
      </c>
      <c r="T348" s="2" t="s">
        <v>4647</v>
      </c>
      <c r="U348" s="28" t="str">
        <f>IF(G348=0,"",_xlfn.MINIFS('PO Details'!$I:$I,'PO Details'!$D:$D,Planning!$B348,'PO Details'!$L:$L,Planning!$E348))</f>
        <v/>
      </c>
      <c r="V348" s="29" t="s">
        <v>4640</v>
      </c>
      <c r="W348" t="str">
        <f t="shared" si="32"/>
        <v/>
      </c>
      <c r="X348" s="2">
        <v>120</v>
      </c>
    </row>
    <row r="349" spans="1:24" x14ac:dyDescent="0.25">
      <c r="A349" s="11" t="s">
        <v>4625</v>
      </c>
      <c r="B349" s="22" t="s">
        <v>870</v>
      </c>
      <c r="C349" s="22"/>
      <c r="D349" s="22" t="s">
        <v>871</v>
      </c>
      <c r="E349" s="31" t="s">
        <v>4746</v>
      </c>
      <c r="F349" s="12">
        <f>SUMIFS('Inventory Details'!$H:$H,'Inventory Details'!$B:$B,$B349,'Inventory Details'!$E:$E,$E349)</f>
        <v>0</v>
      </c>
      <c r="G349" s="12">
        <f>SUMIFS('PO Details'!$H:$H,'PO Details'!$D:$D,Planning!$B349,'PO Details'!$L:$L,$E349)</f>
        <v>8</v>
      </c>
      <c r="H349" s="12">
        <f>SUMIFS('SO Details'!$G:$G,'SO Details'!$D:$D,Planning!$B349,'SO Details'!$K:$K,$E349)</f>
        <v>1</v>
      </c>
      <c r="I349" s="20">
        <f>IF(COUNTIFS($C:$C,B349)&gt;1,SUMIFS('Sales Hx'!$Q:$Q,'Sales Hx'!$B:$B,_xlfn.XLOOKUP(B349,C:C,B:B),'Sales Hx'!$D:$D,Planning!$E349),SUMIFS('Sales Hx'!$Q:$Q,'Sales Hx'!$B:$B,Planning!$B349,'Sales Hx'!$D:$D,Planning!$E349))</f>
        <v>5.6</v>
      </c>
      <c r="J349" s="16">
        <f>IF(COUNTIFS($C:$C,B349)&gt;1,SUMIFS('Sales Hx'!$S:$S,'Sales Hx'!$B:$B,_xlfn.XLOOKUP(B349,C:C,B:B),'Sales Hx'!$D:$D,E349),SUMIFS('Sales Hx'!$S:$S,'Sales Hx'!$B:$B,$B349,'Sales Hx'!$D:$D,$E349))</f>
        <v>0.1337719298245614</v>
      </c>
      <c r="K349" s="16">
        <f t="shared" si="33"/>
        <v>1.4285714285714286</v>
      </c>
      <c r="L349" s="12">
        <f>IF(M349&lt;&gt;"",M349,IF(COUNTIFS($C:$C,B349)&gt;1,SUMIFS('Sales Hx'!V:V,'Sales Hx'!$B:$B,_xlfn.XLOOKUP(B349,C:C,B:B),'Sales Hx'!$D:$D,$E349),SUMIFS('Sales Hx'!V:V,'Sales Hx'!$B:$B,$B349,'Sales Hx'!$D:$D,$E349)))</f>
        <v>0</v>
      </c>
      <c r="M349" s="12">
        <v>0</v>
      </c>
      <c r="N349" s="15">
        <f t="shared" si="29"/>
        <v>0.1337719298245614</v>
      </c>
      <c r="O349" s="21">
        <f t="shared" si="31"/>
        <v>0</v>
      </c>
      <c r="P349" s="24">
        <v>249.19919999999999</v>
      </c>
      <c r="Q349" s="18">
        <f t="shared" si="30"/>
        <v>0</v>
      </c>
      <c r="R349" s="2">
        <v>1</v>
      </c>
      <c r="S349" s="2">
        <v>120</v>
      </c>
      <c r="T349" s="2" t="s">
        <v>4647</v>
      </c>
      <c r="U349" s="28">
        <f>IF(G349=0,"",_xlfn.MINIFS('PO Details'!$I:$I,'PO Details'!$D:$D,Planning!$B349,'PO Details'!$L:$L,Planning!$E349))</f>
        <v>45382</v>
      </c>
      <c r="V349" s="29" t="s">
        <v>4640</v>
      </c>
      <c r="W349" t="str">
        <f t="shared" si="32"/>
        <v>Max</v>
      </c>
      <c r="X349" s="2">
        <v>120</v>
      </c>
    </row>
    <row r="350" spans="1:24" x14ac:dyDescent="0.25">
      <c r="A350" s="11" t="s">
        <v>4625</v>
      </c>
      <c r="B350" s="22" t="s">
        <v>870</v>
      </c>
      <c r="C350" s="22"/>
      <c r="D350" s="22" t="s">
        <v>871</v>
      </c>
      <c r="E350" s="31" t="s">
        <v>106</v>
      </c>
      <c r="F350" s="12">
        <f>SUMIFS('Inventory Details'!$H:$H,'Inventory Details'!$B:$B,$B350,'Inventory Details'!$E:$E,$E350)</f>
        <v>5</v>
      </c>
      <c r="G350" s="12">
        <f>SUMIFS('PO Details'!$H:$H,'PO Details'!$D:$D,Planning!$B350,'PO Details'!$L:$L,$E350)</f>
        <v>0</v>
      </c>
      <c r="H350" s="12">
        <f>SUMIFS('SO Details'!$G:$G,'SO Details'!$D:$D,Planning!$B350,'SO Details'!$K:$K,$E350)</f>
        <v>0</v>
      </c>
      <c r="I350" s="20">
        <f>IF(COUNTIFS($C:$C,B350)&gt;1,SUMIFS('Sales Hx'!$Q:$Q,'Sales Hx'!$B:$B,_xlfn.XLOOKUP(B350,C:C,B:B),'Sales Hx'!$D:$D,Planning!$E350),SUMIFS('Sales Hx'!$Q:$Q,'Sales Hx'!$B:$B,Planning!$B350,'Sales Hx'!$D:$D,Planning!$E350))</f>
        <v>0</v>
      </c>
      <c r="J350" s="16">
        <f>IF(COUNTIFS($C:$C,B350)&gt;1,SUMIFS('Sales Hx'!$S:$S,'Sales Hx'!$B:$B,_xlfn.XLOOKUP(B350,C:C,B:B),'Sales Hx'!$D:$D,E350),SUMIFS('Sales Hx'!$S:$S,'Sales Hx'!$B:$B,$B350,'Sales Hx'!$D:$D,$E350))</f>
        <v>0.10526315789473685</v>
      </c>
      <c r="K350" s="16">
        <f t="shared" si="33"/>
        <v>0</v>
      </c>
      <c r="L350" s="12">
        <f>IF(M350&lt;&gt;"",M350,IF(COUNTIFS($C:$C,B350)&gt;1,SUMIFS('Sales Hx'!V:V,'Sales Hx'!$B:$B,_xlfn.XLOOKUP(B350,C:C,B:B),'Sales Hx'!$D:$D,$E350),SUMIFS('Sales Hx'!V:V,'Sales Hx'!$B:$B,$B350,'Sales Hx'!$D:$D,$E350)))</f>
        <v>0</v>
      </c>
      <c r="M350" s="12">
        <v>0</v>
      </c>
      <c r="N350" s="15">
        <f t="shared" si="29"/>
        <v>0.10526315789473685</v>
      </c>
      <c r="O350" s="21">
        <f t="shared" si="31"/>
        <v>0</v>
      </c>
      <c r="P350" s="24">
        <v>249.19919999999999</v>
      </c>
      <c r="Q350" s="18">
        <f t="shared" si="30"/>
        <v>0</v>
      </c>
      <c r="R350" s="2">
        <v>1</v>
      </c>
      <c r="S350" s="2">
        <v>120</v>
      </c>
      <c r="T350" s="2" t="s">
        <v>4647</v>
      </c>
      <c r="U350" s="28" t="str">
        <f>IF(G350=0,"",_xlfn.MINIFS('PO Details'!$I:$I,'PO Details'!$D:$D,Planning!$B350,'PO Details'!$L:$L,Planning!$E350))</f>
        <v/>
      </c>
      <c r="V350" s="29" t="s">
        <v>4640</v>
      </c>
      <c r="W350" t="str">
        <f t="shared" si="32"/>
        <v/>
      </c>
      <c r="X350" s="2">
        <v>120</v>
      </c>
    </row>
    <row r="351" spans="1:24" x14ac:dyDescent="0.25">
      <c r="A351" s="11" t="s">
        <v>4625</v>
      </c>
      <c r="B351" s="22" t="s">
        <v>870</v>
      </c>
      <c r="C351" s="22"/>
      <c r="D351" s="22" t="s">
        <v>871</v>
      </c>
      <c r="E351" s="31" t="s">
        <v>113</v>
      </c>
      <c r="F351" s="12">
        <f>SUMIFS('Inventory Details'!$H:$H,'Inventory Details'!$B:$B,$B351,'Inventory Details'!$E:$E,$E351)</f>
        <v>4</v>
      </c>
      <c r="G351" s="12">
        <f>SUMIFS('PO Details'!$H:$H,'PO Details'!$D:$D,Planning!$B351,'PO Details'!$L:$L,$E351)</f>
        <v>0</v>
      </c>
      <c r="H351" s="12">
        <f>SUMIFS('SO Details'!$G:$G,'SO Details'!$D:$D,Planning!$B351,'SO Details'!$K:$K,$E351)</f>
        <v>0</v>
      </c>
      <c r="I351" s="20">
        <f>IF(COUNTIFS($C:$C,B351)&gt;1,SUMIFS('Sales Hx'!$Q:$Q,'Sales Hx'!$B:$B,_xlfn.XLOOKUP(B351,C:C,B:B),'Sales Hx'!$D:$D,Planning!$E351),SUMIFS('Sales Hx'!$Q:$Q,'Sales Hx'!$B:$B,Planning!$B351,'Sales Hx'!$D:$D,Planning!$E351))</f>
        <v>2.8</v>
      </c>
      <c r="J351" s="16">
        <f>IF(COUNTIFS($C:$C,B351)&gt;1,SUMIFS('Sales Hx'!$S:$S,'Sales Hx'!$B:$B,_xlfn.XLOOKUP(B351,C:C,B:B),'Sales Hx'!$D:$D,E351),SUMIFS('Sales Hx'!$S:$S,'Sales Hx'!$B:$B,$B351,'Sales Hx'!$D:$D,$E351))</f>
        <v>9.2105263157894732E-2</v>
      </c>
      <c r="K351" s="16">
        <f t="shared" si="33"/>
        <v>1.4285714285714286</v>
      </c>
      <c r="L351" s="12">
        <f>IF(M351&lt;&gt;"",M351,IF(COUNTIFS($C:$C,B351)&gt;1,SUMIFS('Sales Hx'!V:V,'Sales Hx'!$B:$B,_xlfn.XLOOKUP(B351,C:C,B:B),'Sales Hx'!$D:$D,$E351),SUMIFS('Sales Hx'!V:V,'Sales Hx'!$B:$B,$B351,'Sales Hx'!$D:$D,$E351)))</f>
        <v>0</v>
      </c>
      <c r="M351" s="12">
        <v>0</v>
      </c>
      <c r="N351" s="15">
        <f t="shared" si="29"/>
        <v>9.2105263157894732E-2</v>
      </c>
      <c r="O351" s="21">
        <f t="shared" si="31"/>
        <v>0</v>
      </c>
      <c r="P351" s="24">
        <v>249.19919999999999</v>
      </c>
      <c r="Q351" s="18">
        <f t="shared" si="30"/>
        <v>0</v>
      </c>
      <c r="R351" s="2">
        <v>1</v>
      </c>
      <c r="S351" s="2">
        <v>120</v>
      </c>
      <c r="T351" s="2" t="s">
        <v>4647</v>
      </c>
      <c r="U351" s="28" t="str">
        <f>IF(G351=0,"",_xlfn.MINIFS('PO Details'!$I:$I,'PO Details'!$D:$D,Planning!$B351,'PO Details'!$L:$L,Planning!$E351))</f>
        <v/>
      </c>
      <c r="V351" s="29" t="s">
        <v>4640</v>
      </c>
      <c r="W351" t="str">
        <f t="shared" si="32"/>
        <v/>
      </c>
      <c r="X351" s="2">
        <v>120</v>
      </c>
    </row>
    <row r="352" spans="1:24" x14ac:dyDescent="0.25">
      <c r="A352" s="11" t="s">
        <v>4625</v>
      </c>
      <c r="B352" s="22" t="s">
        <v>870</v>
      </c>
      <c r="C352" s="22"/>
      <c r="D352" s="22" t="s">
        <v>871</v>
      </c>
      <c r="E352" s="31" t="s">
        <v>109</v>
      </c>
      <c r="F352" s="12">
        <f>SUMIFS('Inventory Details'!$H:$H,'Inventory Details'!$B:$B,$B352,'Inventory Details'!$E:$E,$E352)</f>
        <v>2</v>
      </c>
      <c r="G352" s="12">
        <f>SUMIFS('PO Details'!$H:$H,'PO Details'!$D:$D,Planning!$B352,'PO Details'!$L:$L,$E352)</f>
        <v>0</v>
      </c>
      <c r="H352" s="12">
        <f>SUMIFS('SO Details'!$G:$G,'SO Details'!$D:$D,Planning!$B352,'SO Details'!$K:$K,$E352)</f>
        <v>0</v>
      </c>
      <c r="I352" s="20">
        <f>IF(COUNTIFS($C:$C,B352)&gt;1,SUMIFS('Sales Hx'!$Q:$Q,'Sales Hx'!$B:$B,_xlfn.XLOOKUP(B352,C:C,B:B),'Sales Hx'!$D:$D,Planning!$E352),SUMIFS('Sales Hx'!$Q:$Q,'Sales Hx'!$B:$B,Planning!$B352,'Sales Hx'!$D:$D,Planning!$E352))</f>
        <v>0</v>
      </c>
      <c r="J352" s="16">
        <f>IF(COUNTIFS($C:$C,B352)&gt;1,SUMIFS('Sales Hx'!$S:$S,'Sales Hx'!$B:$B,_xlfn.XLOOKUP(B352,C:C,B:B),'Sales Hx'!$D:$D,E352),SUMIFS('Sales Hx'!$S:$S,'Sales Hx'!$B:$B,$B352,'Sales Hx'!$D:$D,$E352))</f>
        <v>0</v>
      </c>
      <c r="K352" s="16">
        <f t="shared" si="33"/>
        <v>0</v>
      </c>
      <c r="L352" s="12">
        <f>IF(M352&lt;&gt;"",M352,IF(COUNTIFS($C:$C,B352)&gt;1,SUMIFS('Sales Hx'!V:V,'Sales Hx'!$B:$B,_xlfn.XLOOKUP(B352,C:C,B:B),'Sales Hx'!$D:$D,$E352),SUMIFS('Sales Hx'!V:V,'Sales Hx'!$B:$B,$B352,'Sales Hx'!$D:$D,$E352)))</f>
        <v>0</v>
      </c>
      <c r="M352" s="12">
        <v>0</v>
      </c>
      <c r="N352" s="15">
        <f t="shared" si="29"/>
        <v>0</v>
      </c>
      <c r="O352" s="21">
        <f t="shared" si="31"/>
        <v>0</v>
      </c>
      <c r="P352" s="24">
        <v>249.19919999999999</v>
      </c>
      <c r="Q352" s="18">
        <f t="shared" si="30"/>
        <v>0</v>
      </c>
      <c r="R352" s="2">
        <v>1</v>
      </c>
      <c r="S352" s="2">
        <v>120</v>
      </c>
      <c r="T352" s="2" t="s">
        <v>4647</v>
      </c>
      <c r="U352" s="28" t="str">
        <f>IF(G352=0,"",_xlfn.MINIFS('PO Details'!$I:$I,'PO Details'!$D:$D,Planning!$B352,'PO Details'!$L:$L,Planning!$E352))</f>
        <v/>
      </c>
      <c r="V352" s="29" t="s">
        <v>4640</v>
      </c>
      <c r="W352" t="str">
        <f t="shared" si="32"/>
        <v/>
      </c>
      <c r="X352" s="2">
        <v>120</v>
      </c>
    </row>
    <row r="353" spans="1:24" x14ac:dyDescent="0.25">
      <c r="A353" s="11" t="s">
        <v>4625</v>
      </c>
      <c r="B353" s="22" t="s">
        <v>872</v>
      </c>
      <c r="C353" s="22"/>
      <c r="D353" s="22" t="s">
        <v>873</v>
      </c>
      <c r="E353" s="31" t="s">
        <v>861</v>
      </c>
      <c r="F353" s="12">
        <f>SUMIFS('Inventory Details'!$H:$H,'Inventory Details'!$B:$B,$B353,'Inventory Details'!$E:$E,$E353)</f>
        <v>2</v>
      </c>
      <c r="G353" s="12">
        <f>SUMIFS('PO Details'!$H:$H,'PO Details'!$D:$D,Planning!$B353,'PO Details'!$L:$L,$E353)</f>
        <v>0</v>
      </c>
      <c r="H353" s="12">
        <f>SUMIFS('SO Details'!$G:$G,'SO Details'!$D:$D,Planning!$B353,'SO Details'!$K:$K,$E353)</f>
        <v>1</v>
      </c>
      <c r="I353" s="20">
        <f>IF(COUNTIFS($C:$C,B353)&gt;1,SUMIFS('Sales Hx'!$Q:$Q,'Sales Hx'!$B:$B,_xlfn.XLOOKUP(B353,C:C,B:B),'Sales Hx'!$D:$D,Planning!$E353),SUMIFS('Sales Hx'!$Q:$Q,'Sales Hx'!$B:$B,Planning!$B353,'Sales Hx'!$D:$D,Planning!$E353))</f>
        <v>0</v>
      </c>
      <c r="J353" s="16">
        <f>IF(COUNTIFS($C:$C,B353)&gt;1,SUMIFS('Sales Hx'!$S:$S,'Sales Hx'!$B:$B,_xlfn.XLOOKUP(B353,C:C,B:B),'Sales Hx'!$D:$D,E353),SUMIFS('Sales Hx'!$S:$S,'Sales Hx'!$B:$B,$B353,'Sales Hx'!$D:$D,$E353))</f>
        <v>3.2894736842105261E-2</v>
      </c>
      <c r="K353" s="16">
        <f t="shared" si="33"/>
        <v>0</v>
      </c>
      <c r="L353" s="12">
        <f>IF(M353&lt;&gt;"",M353,IF(COUNTIFS($C:$C,B353)&gt;1,SUMIFS('Sales Hx'!V:V,'Sales Hx'!$B:$B,_xlfn.XLOOKUP(B353,C:C,B:B),'Sales Hx'!$D:$D,$E353),SUMIFS('Sales Hx'!V:V,'Sales Hx'!$B:$B,$B353,'Sales Hx'!$D:$D,$E353)))</f>
        <v>0</v>
      </c>
      <c r="M353" s="12">
        <v>0</v>
      </c>
      <c r="N353" s="15">
        <f t="shared" si="29"/>
        <v>3.2894736842105261E-2</v>
      </c>
      <c r="O353" s="21">
        <f t="shared" si="31"/>
        <v>0</v>
      </c>
      <c r="P353" s="24">
        <v>841.86</v>
      </c>
      <c r="Q353" s="18">
        <f t="shared" si="30"/>
        <v>0</v>
      </c>
      <c r="R353" s="2">
        <v>1</v>
      </c>
      <c r="S353" s="2">
        <v>120</v>
      </c>
      <c r="T353" s="2" t="s">
        <v>4647</v>
      </c>
      <c r="U353" s="28" t="str">
        <f>IF(G353=0,"",_xlfn.MINIFS('PO Details'!$I:$I,'PO Details'!$D:$D,Planning!$B353,'PO Details'!$L:$L,Planning!$E353))</f>
        <v/>
      </c>
      <c r="V353" s="29" t="s">
        <v>4640</v>
      </c>
      <c r="W353" t="str">
        <f t="shared" si="32"/>
        <v/>
      </c>
      <c r="X353" s="2">
        <v>120</v>
      </c>
    </row>
    <row r="354" spans="1:24" x14ac:dyDescent="0.25">
      <c r="A354" s="11" t="s">
        <v>4625</v>
      </c>
      <c r="B354" s="22" t="s">
        <v>872</v>
      </c>
      <c r="C354" s="22"/>
      <c r="D354" s="22" t="s">
        <v>873</v>
      </c>
      <c r="E354" s="31" t="s">
        <v>109</v>
      </c>
      <c r="F354" s="12">
        <f>SUMIFS('Inventory Details'!$H:$H,'Inventory Details'!$B:$B,$B354,'Inventory Details'!$E:$E,$E354)</f>
        <v>1</v>
      </c>
      <c r="G354" s="12">
        <f>SUMIFS('PO Details'!$H:$H,'PO Details'!$D:$D,Planning!$B354,'PO Details'!$L:$L,$E354)</f>
        <v>0</v>
      </c>
      <c r="H354" s="12">
        <f>SUMIFS('SO Details'!$G:$G,'SO Details'!$D:$D,Planning!$B354,'SO Details'!$K:$K,$E354)</f>
        <v>0</v>
      </c>
      <c r="I354" s="20">
        <f>IF(COUNTIFS($C:$C,B354)&gt;1,SUMIFS('Sales Hx'!$Q:$Q,'Sales Hx'!$B:$B,_xlfn.XLOOKUP(B354,C:C,B:B),'Sales Hx'!$D:$D,Planning!$E354),SUMIFS('Sales Hx'!$Q:$Q,'Sales Hx'!$B:$B,Planning!$B354,'Sales Hx'!$D:$D,Planning!$E354))</f>
        <v>0</v>
      </c>
      <c r="J354" s="16">
        <f>IF(COUNTIFS($C:$C,B354)&gt;1,SUMIFS('Sales Hx'!$S:$S,'Sales Hx'!$B:$B,_xlfn.XLOOKUP(B354,C:C,B:B),'Sales Hx'!$D:$D,E354),SUMIFS('Sales Hx'!$S:$S,'Sales Hx'!$B:$B,$B354,'Sales Hx'!$D:$D,$E354))</f>
        <v>0</v>
      </c>
      <c r="K354" s="16">
        <f t="shared" si="33"/>
        <v>0</v>
      </c>
      <c r="L354" s="12">
        <f>IF(M354&lt;&gt;"",M354,IF(COUNTIFS($C:$C,B354)&gt;1,SUMIFS('Sales Hx'!V:V,'Sales Hx'!$B:$B,_xlfn.XLOOKUP(B354,C:C,B:B),'Sales Hx'!$D:$D,$E354),SUMIFS('Sales Hx'!V:V,'Sales Hx'!$B:$B,$B354,'Sales Hx'!$D:$D,$E354)))</f>
        <v>0</v>
      </c>
      <c r="M354" s="12">
        <v>0</v>
      </c>
      <c r="N354" s="15">
        <f t="shared" si="29"/>
        <v>0</v>
      </c>
      <c r="O354" s="21">
        <f t="shared" si="31"/>
        <v>0</v>
      </c>
      <c r="P354" s="24">
        <v>841.86</v>
      </c>
      <c r="Q354" s="18">
        <f t="shared" si="30"/>
        <v>0</v>
      </c>
      <c r="R354" s="2">
        <v>1</v>
      </c>
      <c r="S354" s="2">
        <v>120</v>
      </c>
      <c r="T354" s="2" t="s">
        <v>4647</v>
      </c>
      <c r="U354" s="28" t="str">
        <f>IF(G354=0,"",_xlfn.MINIFS('PO Details'!$I:$I,'PO Details'!$D:$D,Planning!$B354,'PO Details'!$L:$L,Planning!$E354))</f>
        <v/>
      </c>
      <c r="V354" s="29" t="s">
        <v>4640</v>
      </c>
      <c r="W354" t="str">
        <f t="shared" si="32"/>
        <v/>
      </c>
      <c r="X354" s="2">
        <v>120</v>
      </c>
    </row>
    <row r="355" spans="1:24" x14ac:dyDescent="0.25">
      <c r="A355" s="11" t="s">
        <v>4625</v>
      </c>
      <c r="B355" s="22" t="s">
        <v>872</v>
      </c>
      <c r="C355" s="22"/>
      <c r="D355" s="22" t="s">
        <v>873</v>
      </c>
      <c r="E355" s="31" t="s">
        <v>4746</v>
      </c>
      <c r="F355" s="12">
        <f>SUMIFS('Inventory Details'!$H:$H,'Inventory Details'!$B:$B,$B355,'Inventory Details'!$E:$E,$E355)</f>
        <v>1</v>
      </c>
      <c r="G355" s="12">
        <f>SUMIFS('PO Details'!$H:$H,'PO Details'!$D:$D,Planning!$B355,'PO Details'!$L:$L,$E355)</f>
        <v>0</v>
      </c>
      <c r="H355" s="12">
        <f>SUMIFS('SO Details'!$G:$G,'SO Details'!$D:$D,Planning!$B355,'SO Details'!$K:$K,$E355)</f>
        <v>0</v>
      </c>
      <c r="I355" s="20">
        <f>IF(COUNTIFS($C:$C,B355)&gt;1,SUMIFS('Sales Hx'!$Q:$Q,'Sales Hx'!$B:$B,_xlfn.XLOOKUP(B355,C:C,B:B),'Sales Hx'!$D:$D,Planning!$E355),SUMIFS('Sales Hx'!$Q:$Q,'Sales Hx'!$B:$B,Planning!$B355,'Sales Hx'!$D:$D,Planning!$E355))</f>
        <v>11.2</v>
      </c>
      <c r="J355" s="16">
        <f>IF(COUNTIFS($C:$C,B355)&gt;1,SUMIFS('Sales Hx'!$S:$S,'Sales Hx'!$B:$B,_xlfn.XLOOKUP(B355,C:C,B:B),'Sales Hx'!$D:$D,E355),SUMIFS('Sales Hx'!$S:$S,'Sales Hx'!$B:$B,$B355,'Sales Hx'!$D:$D,$E355))</f>
        <v>0.14661654135338348</v>
      </c>
      <c r="K355" s="16">
        <f t="shared" si="33"/>
        <v>8.9285714285714288E-2</v>
      </c>
      <c r="L355" s="12">
        <f>IF(M355&lt;&gt;"",M355,IF(COUNTIFS($C:$C,B355)&gt;1,SUMIFS('Sales Hx'!V:V,'Sales Hx'!$B:$B,_xlfn.XLOOKUP(B355,C:C,B:B),'Sales Hx'!$D:$D,$E355),SUMIFS('Sales Hx'!V:V,'Sales Hx'!$B:$B,$B355,'Sales Hx'!$D:$D,$E355)))</f>
        <v>0</v>
      </c>
      <c r="M355" s="12">
        <v>0</v>
      </c>
      <c r="N355" s="15">
        <f t="shared" si="29"/>
        <v>0.14661654135338348</v>
      </c>
      <c r="O355" s="21">
        <f t="shared" si="31"/>
        <v>0</v>
      </c>
      <c r="P355" s="24">
        <v>841.86</v>
      </c>
      <c r="Q355" s="18">
        <f t="shared" si="30"/>
        <v>0</v>
      </c>
      <c r="R355" s="2">
        <v>1</v>
      </c>
      <c r="S355" s="2">
        <v>120</v>
      </c>
      <c r="T355" s="2" t="s">
        <v>4647</v>
      </c>
      <c r="U355" s="28" t="str">
        <f>IF(G355=0,"",_xlfn.MINIFS('PO Details'!$I:$I,'PO Details'!$D:$D,Planning!$B355,'PO Details'!$L:$L,Planning!$E355))</f>
        <v/>
      </c>
      <c r="V355" s="29" t="s">
        <v>4640</v>
      </c>
      <c r="W355" t="str">
        <f t="shared" si="32"/>
        <v>Max</v>
      </c>
      <c r="X355" s="2">
        <v>120</v>
      </c>
    </row>
    <row r="356" spans="1:24" x14ac:dyDescent="0.25">
      <c r="A356" s="11" t="s">
        <v>4625</v>
      </c>
      <c r="B356" s="22" t="s">
        <v>872</v>
      </c>
      <c r="C356" s="22"/>
      <c r="D356" s="22" t="s">
        <v>873</v>
      </c>
      <c r="E356" s="31" t="s">
        <v>113</v>
      </c>
      <c r="F356" s="12">
        <f>SUMIFS('Inventory Details'!$H:$H,'Inventory Details'!$B:$B,$B356,'Inventory Details'!$E:$E,$E356)</f>
        <v>0</v>
      </c>
      <c r="G356" s="12">
        <f>SUMIFS('PO Details'!$H:$H,'PO Details'!$D:$D,Planning!$B356,'PO Details'!$L:$L,$E356)</f>
        <v>0</v>
      </c>
      <c r="H356" s="12">
        <f>SUMIFS('SO Details'!$G:$G,'SO Details'!$D:$D,Planning!$B356,'SO Details'!$K:$K,$E356)</f>
        <v>0</v>
      </c>
      <c r="I356" s="20">
        <f>IF(COUNTIFS($C:$C,B356)&gt;1,SUMIFS('Sales Hx'!$Q:$Q,'Sales Hx'!$B:$B,_xlfn.XLOOKUP(B356,C:C,B:B),'Sales Hx'!$D:$D,Planning!$E356),SUMIFS('Sales Hx'!$Q:$Q,'Sales Hx'!$B:$B,Planning!$B356,'Sales Hx'!$D:$D,Planning!$E356))</f>
        <v>4.1999999999999993</v>
      </c>
      <c r="J356" s="16">
        <f>IF(COUNTIFS($C:$C,B356)&gt;1,SUMIFS('Sales Hx'!$S:$S,'Sales Hx'!$B:$B,_xlfn.XLOOKUP(B356,C:C,B:B),'Sales Hx'!$D:$D,E356),SUMIFS('Sales Hx'!$S:$S,'Sales Hx'!$B:$B,$B356,'Sales Hx'!$D:$D,$E356))</f>
        <v>7.8947368421052627E-2</v>
      </c>
      <c r="K356" s="16">
        <f t="shared" si="33"/>
        <v>0</v>
      </c>
      <c r="L356" s="12">
        <f>IF(M356&lt;&gt;"",M356,IF(COUNTIFS($C:$C,B356)&gt;1,SUMIFS('Sales Hx'!V:V,'Sales Hx'!$B:$B,_xlfn.XLOOKUP(B356,C:C,B:B),'Sales Hx'!$D:$D,$E356),SUMIFS('Sales Hx'!V:V,'Sales Hx'!$B:$B,$B356,'Sales Hx'!$D:$D,$E356)))</f>
        <v>0</v>
      </c>
      <c r="M356" s="12">
        <v>0</v>
      </c>
      <c r="N356" s="15">
        <f t="shared" si="29"/>
        <v>7.8947368421052627E-2</v>
      </c>
      <c r="O356" s="21">
        <f t="shared" si="31"/>
        <v>10</v>
      </c>
      <c r="P356" s="24">
        <v>841.86</v>
      </c>
      <c r="Q356" s="18">
        <f t="shared" si="30"/>
        <v>8418.6</v>
      </c>
      <c r="R356" s="2">
        <v>1</v>
      </c>
      <c r="S356" s="2">
        <v>120</v>
      </c>
      <c r="T356" s="2" t="s">
        <v>4647</v>
      </c>
      <c r="U356" s="28" t="str">
        <f>IF(G356=0,"",_xlfn.MINIFS('PO Details'!$I:$I,'PO Details'!$D:$D,Planning!$B356,'PO Details'!$L:$L,Planning!$E356))</f>
        <v/>
      </c>
      <c r="V356" s="29" t="s">
        <v>4640</v>
      </c>
      <c r="W356" t="str">
        <f t="shared" si="32"/>
        <v/>
      </c>
      <c r="X356" s="2">
        <v>120</v>
      </c>
    </row>
    <row r="357" spans="1:24" x14ac:dyDescent="0.25">
      <c r="A357" s="11" t="s">
        <v>4625</v>
      </c>
      <c r="B357" s="22" t="s">
        <v>872</v>
      </c>
      <c r="C357" s="22"/>
      <c r="D357" s="22" t="s">
        <v>873</v>
      </c>
      <c r="E357" s="31" t="s">
        <v>106</v>
      </c>
      <c r="F357" s="12">
        <f>SUMIFS('Inventory Details'!$H:$H,'Inventory Details'!$B:$B,$B357,'Inventory Details'!$E:$E,$E357)</f>
        <v>0</v>
      </c>
      <c r="G357" s="12">
        <f>SUMIFS('PO Details'!$H:$H,'PO Details'!$D:$D,Planning!$B357,'PO Details'!$L:$L,$E357)</f>
        <v>0</v>
      </c>
      <c r="H357" s="12">
        <f>SUMIFS('SO Details'!$G:$G,'SO Details'!$D:$D,Planning!$B357,'SO Details'!$K:$K,$E357)</f>
        <v>0</v>
      </c>
      <c r="I357" s="20">
        <f>IF(COUNTIFS($C:$C,B357)&gt;1,SUMIFS('Sales Hx'!$Q:$Q,'Sales Hx'!$B:$B,_xlfn.XLOOKUP(B357,C:C,B:B),'Sales Hx'!$D:$D,Planning!$E357),SUMIFS('Sales Hx'!$Q:$Q,'Sales Hx'!$B:$B,Planning!$B357,'Sales Hx'!$D:$D,Planning!$E357))</f>
        <v>0</v>
      </c>
      <c r="J357" s="16">
        <f>IF(COUNTIFS($C:$C,B357)&gt;1,SUMIFS('Sales Hx'!$S:$S,'Sales Hx'!$B:$B,_xlfn.XLOOKUP(B357,C:C,B:B),'Sales Hx'!$D:$D,E357),SUMIFS('Sales Hx'!$S:$S,'Sales Hx'!$B:$B,$B357,'Sales Hx'!$D:$D,$E357))</f>
        <v>6.5789473684210523E-2</v>
      </c>
      <c r="K357" s="16">
        <f t="shared" si="33"/>
        <v>0</v>
      </c>
      <c r="L357" s="12">
        <f>IF(M357&lt;&gt;"",M357,IF(COUNTIFS($C:$C,B357)&gt;1,SUMIFS('Sales Hx'!V:V,'Sales Hx'!$B:$B,_xlfn.XLOOKUP(B357,C:C,B:B),'Sales Hx'!$D:$D,$E357),SUMIFS('Sales Hx'!V:V,'Sales Hx'!$B:$B,$B357,'Sales Hx'!$D:$D,$E357)))</f>
        <v>0</v>
      </c>
      <c r="M357" s="12">
        <v>0</v>
      </c>
      <c r="N357" s="15">
        <f t="shared" si="29"/>
        <v>6.5789473684210523E-2</v>
      </c>
      <c r="O357" s="21">
        <f t="shared" si="31"/>
        <v>8</v>
      </c>
      <c r="P357" s="24">
        <v>841.86</v>
      </c>
      <c r="Q357" s="18">
        <f t="shared" si="30"/>
        <v>6734.88</v>
      </c>
      <c r="R357" s="2">
        <v>1</v>
      </c>
      <c r="S357" s="2">
        <v>120</v>
      </c>
      <c r="T357" s="2" t="s">
        <v>4647</v>
      </c>
      <c r="U357" s="28" t="str">
        <f>IF(G357=0,"",_xlfn.MINIFS('PO Details'!$I:$I,'PO Details'!$D:$D,Planning!$B357,'PO Details'!$L:$L,Planning!$E357))</f>
        <v/>
      </c>
      <c r="V357" s="29" t="s">
        <v>4640</v>
      </c>
      <c r="W357" t="str">
        <f t="shared" si="32"/>
        <v/>
      </c>
      <c r="X357" s="2">
        <v>120</v>
      </c>
    </row>
    <row r="358" spans="1:24" x14ac:dyDescent="0.25">
      <c r="A358" s="11"/>
      <c r="B358" s="22" t="s">
        <v>4942</v>
      </c>
      <c r="C358" s="22"/>
      <c r="D358" s="22" t="s">
        <v>4943</v>
      </c>
      <c r="E358" s="31" t="s">
        <v>820</v>
      </c>
      <c r="F358" s="12">
        <f>SUMIFS('Inventory Details'!$H:$H,'Inventory Details'!$B:$B,$B358,'Inventory Details'!$E:$E,$E358)</f>
        <v>0</v>
      </c>
      <c r="G358" s="12">
        <f>SUMIFS('PO Details'!$H:$H,'PO Details'!$D:$D,Planning!$B358,'PO Details'!$L:$L,$E358)</f>
        <v>0</v>
      </c>
      <c r="H358" s="12">
        <f>SUMIFS('SO Details'!$G:$G,'SO Details'!$D:$D,Planning!$B358,'SO Details'!$K:$K,$E358)</f>
        <v>0</v>
      </c>
      <c r="I358" s="20">
        <f>IF(COUNTIFS($C:$C,B358)&gt;1,SUMIFS('Sales Hx'!$Q:$Q,'Sales Hx'!$B:$B,_xlfn.XLOOKUP(B358,C:C,B:B),'Sales Hx'!$D:$D,Planning!$E358),SUMIFS('Sales Hx'!$Q:$Q,'Sales Hx'!$B:$B,Planning!$B358,'Sales Hx'!$D:$D,Planning!$E358))</f>
        <v>0</v>
      </c>
      <c r="J358" s="16">
        <f>IF(COUNTIFS($C:$C,B358)&gt;1,SUMIFS('Sales Hx'!$S:$S,'Sales Hx'!$B:$B,_xlfn.XLOOKUP(B358,C:C,B:B),'Sales Hx'!$D:$D,E358),SUMIFS('Sales Hx'!$S:$S,'Sales Hx'!$B:$B,$B358,'Sales Hx'!$D:$D,$E358))</f>
        <v>0</v>
      </c>
      <c r="K358" s="16">
        <f t="shared" si="33"/>
        <v>0</v>
      </c>
      <c r="L358" s="12">
        <f>IF(M358&lt;&gt;"",M358,IF(COUNTIFS($C:$C,B358)&gt;1,SUMIFS('Sales Hx'!V:V,'Sales Hx'!$B:$B,_xlfn.XLOOKUP(B358,C:C,B:B),'Sales Hx'!$D:$D,$E358),SUMIFS('Sales Hx'!V:V,'Sales Hx'!$B:$B,$B358,'Sales Hx'!$D:$D,$E358)))</f>
        <v>0</v>
      </c>
      <c r="M358" s="12">
        <v>0</v>
      </c>
      <c r="N358" s="15">
        <f t="shared" si="29"/>
        <v>0</v>
      </c>
      <c r="O358" s="21">
        <f t="shared" si="31"/>
        <v>0</v>
      </c>
      <c r="P358" s="24">
        <v>1297.2338</v>
      </c>
      <c r="Q358" s="18">
        <f t="shared" si="30"/>
        <v>0</v>
      </c>
      <c r="R358" s="2">
        <v>1</v>
      </c>
      <c r="S358" s="2">
        <v>90</v>
      </c>
      <c r="T358" s="2" t="s">
        <v>4647</v>
      </c>
      <c r="U358" s="28" t="str">
        <f>IF(G358=0,"",_xlfn.MINIFS('PO Details'!$I:$I,'PO Details'!$D:$D,Planning!$B358,'PO Details'!$L:$L,Planning!$E358))</f>
        <v/>
      </c>
      <c r="V358" s="29" t="s">
        <v>4640</v>
      </c>
      <c r="W358" t="str">
        <f t="shared" si="32"/>
        <v>Max</v>
      </c>
      <c r="X358" s="2">
        <v>120</v>
      </c>
    </row>
    <row r="359" spans="1:24" x14ac:dyDescent="0.25">
      <c r="A359" s="11"/>
      <c r="B359" s="22" t="s">
        <v>4942</v>
      </c>
      <c r="C359" s="22"/>
      <c r="D359" s="22" t="s">
        <v>4943</v>
      </c>
      <c r="E359" s="31" t="s">
        <v>4746</v>
      </c>
      <c r="F359" s="12">
        <f>SUMIFS('Inventory Details'!$H:$H,'Inventory Details'!$B:$B,$B359,'Inventory Details'!$E:$E,$E359)</f>
        <v>0</v>
      </c>
      <c r="G359" s="12">
        <f>SUMIFS('PO Details'!$H:$H,'PO Details'!$D:$D,Planning!$B359,'PO Details'!$L:$L,$E359)</f>
        <v>28</v>
      </c>
      <c r="H359" s="12">
        <f>SUMIFS('SO Details'!$G:$G,'SO Details'!$D:$D,Planning!$B359,'SO Details'!$K:$K,$E359)</f>
        <v>0</v>
      </c>
      <c r="I359" s="20">
        <f>IF(COUNTIFS($C:$C,B359)&gt;1,SUMIFS('Sales Hx'!$Q:$Q,'Sales Hx'!$B:$B,_xlfn.XLOOKUP(B359,C:C,B:B),'Sales Hx'!$D:$D,Planning!$E359),SUMIFS('Sales Hx'!$Q:$Q,'Sales Hx'!$B:$B,Planning!$B359,'Sales Hx'!$D:$D,Planning!$E359))</f>
        <v>0</v>
      </c>
      <c r="J359" s="16">
        <f>IF(COUNTIFS($C:$C,B359)&gt;1,SUMIFS('Sales Hx'!$S:$S,'Sales Hx'!$B:$B,_xlfn.XLOOKUP(B359,C:C,B:B),'Sales Hx'!$D:$D,E359),SUMIFS('Sales Hx'!$S:$S,'Sales Hx'!$B:$B,$B359,'Sales Hx'!$D:$D,$E359))</f>
        <v>0</v>
      </c>
      <c r="K359" s="16">
        <f t="shared" si="33"/>
        <v>0</v>
      </c>
      <c r="L359" s="12">
        <f>IF(M359&lt;&gt;"",M359,IF(COUNTIFS($C:$C,B359)&gt;1,SUMIFS('Sales Hx'!V:V,'Sales Hx'!$B:$B,_xlfn.XLOOKUP(B359,C:C,B:B),'Sales Hx'!$D:$D,$E359),SUMIFS('Sales Hx'!V:V,'Sales Hx'!$B:$B,$B359,'Sales Hx'!$D:$D,$E359)))</f>
        <v>0</v>
      </c>
      <c r="M359" s="12">
        <v>0</v>
      </c>
      <c r="N359" s="15">
        <f t="shared" si="29"/>
        <v>0</v>
      </c>
      <c r="O359" s="21">
        <f t="shared" si="31"/>
        <v>0</v>
      </c>
      <c r="P359" s="24">
        <v>1297.2338</v>
      </c>
      <c r="Q359" s="18">
        <f t="shared" si="30"/>
        <v>0</v>
      </c>
      <c r="R359" s="2">
        <v>1</v>
      </c>
      <c r="S359" s="2">
        <v>90</v>
      </c>
      <c r="T359" s="2" t="s">
        <v>4647</v>
      </c>
      <c r="U359" s="28">
        <f>IF(G359=0,"",_xlfn.MINIFS('PO Details'!$I:$I,'PO Details'!$D:$D,Planning!$B359,'PO Details'!$L:$L,Planning!$E359))</f>
        <v>45432</v>
      </c>
      <c r="V359" s="29" t="s">
        <v>4640</v>
      </c>
      <c r="W359" t="str">
        <f t="shared" si="32"/>
        <v>Max</v>
      </c>
      <c r="X359" s="2">
        <v>120</v>
      </c>
    </row>
    <row r="360" spans="1:24" x14ac:dyDescent="0.25">
      <c r="A360" s="11"/>
      <c r="B360" s="22" t="s">
        <v>4942</v>
      </c>
      <c r="C360" s="22"/>
      <c r="D360" s="22" t="s">
        <v>4943</v>
      </c>
      <c r="E360" s="31" t="s">
        <v>109</v>
      </c>
      <c r="F360" s="12">
        <f>SUMIFS('Inventory Details'!$H:$H,'Inventory Details'!$B:$B,$B360,'Inventory Details'!$E:$E,$E360)</f>
        <v>2</v>
      </c>
      <c r="G360" s="12">
        <f>SUMIFS('PO Details'!$H:$H,'PO Details'!$D:$D,Planning!$B360,'PO Details'!$L:$L,$E360)</f>
        <v>0</v>
      </c>
      <c r="H360" s="12">
        <f>SUMIFS('SO Details'!$G:$G,'SO Details'!$D:$D,Planning!$B360,'SO Details'!$K:$K,$E360)</f>
        <v>0</v>
      </c>
      <c r="I360" s="20">
        <f>IF(COUNTIFS($C:$C,B360)&gt;1,SUMIFS('Sales Hx'!$Q:$Q,'Sales Hx'!$B:$B,_xlfn.XLOOKUP(B360,C:C,B:B),'Sales Hx'!$D:$D,Planning!$E360),SUMIFS('Sales Hx'!$Q:$Q,'Sales Hx'!$B:$B,Planning!$B360,'Sales Hx'!$D:$D,Planning!$E360))</f>
        <v>0</v>
      </c>
      <c r="J360" s="16">
        <f>IF(COUNTIFS($C:$C,B360)&gt;1,SUMIFS('Sales Hx'!$S:$S,'Sales Hx'!$B:$B,_xlfn.XLOOKUP(B360,C:C,B:B),'Sales Hx'!$D:$D,E360),SUMIFS('Sales Hx'!$S:$S,'Sales Hx'!$B:$B,$B360,'Sales Hx'!$D:$D,$E360))</f>
        <v>0</v>
      </c>
      <c r="K360" s="16">
        <f t="shared" si="33"/>
        <v>0</v>
      </c>
      <c r="L360" s="12">
        <f>IF(M360&lt;&gt;"",M360,IF(COUNTIFS($C:$C,B360)&gt;1,SUMIFS('Sales Hx'!V:V,'Sales Hx'!$B:$B,_xlfn.XLOOKUP(B360,C:C,B:B),'Sales Hx'!$D:$D,$E360),SUMIFS('Sales Hx'!V:V,'Sales Hx'!$B:$B,$B360,'Sales Hx'!$D:$D,$E360)))</f>
        <v>0</v>
      </c>
      <c r="M360" s="12">
        <v>0</v>
      </c>
      <c r="N360" s="15">
        <f t="shared" si="29"/>
        <v>0</v>
      </c>
      <c r="O360" s="21">
        <f t="shared" si="31"/>
        <v>0</v>
      </c>
      <c r="P360" s="24">
        <v>1297.2338</v>
      </c>
      <c r="Q360" s="18">
        <f t="shared" si="30"/>
        <v>0</v>
      </c>
      <c r="R360" s="2">
        <v>1</v>
      </c>
      <c r="S360" s="2">
        <v>90</v>
      </c>
      <c r="T360" s="2" t="s">
        <v>4647</v>
      </c>
      <c r="U360" s="28" t="str">
        <f>IF(G360=0,"",_xlfn.MINIFS('PO Details'!$I:$I,'PO Details'!$D:$D,Planning!$B360,'PO Details'!$L:$L,Planning!$E360))</f>
        <v/>
      </c>
      <c r="V360" s="29" t="s">
        <v>4640</v>
      </c>
      <c r="W360" t="str">
        <f t="shared" si="32"/>
        <v>Max</v>
      </c>
      <c r="X360" s="2">
        <v>120</v>
      </c>
    </row>
    <row r="361" spans="1:24" x14ac:dyDescent="0.25">
      <c r="A361" s="11"/>
      <c r="B361" s="22" t="s">
        <v>4942</v>
      </c>
      <c r="C361" s="22"/>
      <c r="D361" s="22" t="s">
        <v>4943</v>
      </c>
      <c r="E361" s="31" t="s">
        <v>113</v>
      </c>
      <c r="F361" s="12">
        <f>SUMIFS('Inventory Details'!$H:$H,'Inventory Details'!$B:$B,$B361,'Inventory Details'!$E:$E,$E361)</f>
        <v>3</v>
      </c>
      <c r="G361" s="12">
        <f>SUMIFS('PO Details'!$H:$H,'PO Details'!$D:$D,Planning!$B361,'PO Details'!$L:$L,$E361)</f>
        <v>0</v>
      </c>
      <c r="H361" s="12">
        <f>SUMIFS('SO Details'!$G:$G,'SO Details'!$D:$D,Planning!$B361,'SO Details'!$K:$K,$E361)</f>
        <v>0</v>
      </c>
      <c r="I361" s="20">
        <f>IF(COUNTIFS($C:$C,B361)&gt;1,SUMIFS('Sales Hx'!$Q:$Q,'Sales Hx'!$B:$B,_xlfn.XLOOKUP(B361,C:C,B:B),'Sales Hx'!$D:$D,Planning!$E361),SUMIFS('Sales Hx'!$Q:$Q,'Sales Hx'!$B:$B,Planning!$B361,'Sales Hx'!$D:$D,Planning!$E361))</f>
        <v>0</v>
      </c>
      <c r="J361" s="16">
        <f>IF(COUNTIFS($C:$C,B361)&gt;1,SUMIFS('Sales Hx'!$S:$S,'Sales Hx'!$B:$B,_xlfn.XLOOKUP(B361,C:C,B:B),'Sales Hx'!$D:$D,E361),SUMIFS('Sales Hx'!$S:$S,'Sales Hx'!$B:$B,$B361,'Sales Hx'!$D:$D,$E361))</f>
        <v>0</v>
      </c>
      <c r="K361" s="16">
        <f t="shared" si="33"/>
        <v>0</v>
      </c>
      <c r="L361" s="12">
        <f>IF(M361&lt;&gt;"",M361,IF(COUNTIFS($C:$C,B361)&gt;1,SUMIFS('Sales Hx'!V:V,'Sales Hx'!$B:$B,_xlfn.XLOOKUP(B361,C:C,B:B),'Sales Hx'!$D:$D,$E361),SUMIFS('Sales Hx'!V:V,'Sales Hx'!$B:$B,$B361,'Sales Hx'!$D:$D,$E361)))</f>
        <v>0</v>
      </c>
      <c r="M361" s="12">
        <v>0</v>
      </c>
      <c r="N361" s="15">
        <f t="shared" si="29"/>
        <v>0</v>
      </c>
      <c r="O361" s="21">
        <f t="shared" si="31"/>
        <v>0</v>
      </c>
      <c r="P361" s="24">
        <v>1297.2338</v>
      </c>
      <c r="Q361" s="18">
        <f t="shared" si="30"/>
        <v>0</v>
      </c>
      <c r="R361" s="2">
        <v>1</v>
      </c>
      <c r="S361" s="2">
        <v>90</v>
      </c>
      <c r="T361" s="2" t="s">
        <v>4647</v>
      </c>
      <c r="U361" s="28" t="str">
        <f>IF(G361=0,"",_xlfn.MINIFS('PO Details'!$I:$I,'PO Details'!$D:$D,Planning!$B361,'PO Details'!$L:$L,Planning!$E361))</f>
        <v/>
      </c>
      <c r="V361" s="29" t="s">
        <v>4640</v>
      </c>
      <c r="W361" t="str">
        <f t="shared" si="32"/>
        <v>Max</v>
      </c>
      <c r="X361" s="2">
        <v>120</v>
      </c>
    </row>
    <row r="362" spans="1:24" x14ac:dyDescent="0.25">
      <c r="A362" s="11"/>
      <c r="B362" s="22" t="s">
        <v>4942</v>
      </c>
      <c r="C362" s="22"/>
      <c r="D362" s="22" t="s">
        <v>4943</v>
      </c>
      <c r="E362" s="31" t="s">
        <v>106</v>
      </c>
      <c r="F362" s="12">
        <f>SUMIFS('Inventory Details'!$H:$H,'Inventory Details'!$B:$B,$B362,'Inventory Details'!$E:$E,$E362)</f>
        <v>2</v>
      </c>
      <c r="G362" s="12">
        <f>SUMIFS('PO Details'!$H:$H,'PO Details'!$D:$D,Planning!$B362,'PO Details'!$L:$L,$E362)</f>
        <v>0</v>
      </c>
      <c r="H362" s="12">
        <f>SUMIFS('SO Details'!$G:$G,'SO Details'!$D:$D,Planning!$B362,'SO Details'!$K:$K,$E362)</f>
        <v>0</v>
      </c>
      <c r="I362" s="20">
        <f>IF(COUNTIFS($C:$C,B362)&gt;1,SUMIFS('Sales Hx'!$Q:$Q,'Sales Hx'!$B:$B,_xlfn.XLOOKUP(B362,C:C,B:B),'Sales Hx'!$D:$D,Planning!$E362),SUMIFS('Sales Hx'!$Q:$Q,'Sales Hx'!$B:$B,Planning!$B362,'Sales Hx'!$D:$D,Planning!$E362))</f>
        <v>0</v>
      </c>
      <c r="J362" s="16">
        <f>IF(COUNTIFS($C:$C,B362)&gt;1,SUMIFS('Sales Hx'!$S:$S,'Sales Hx'!$B:$B,_xlfn.XLOOKUP(B362,C:C,B:B),'Sales Hx'!$D:$D,E362),SUMIFS('Sales Hx'!$S:$S,'Sales Hx'!$B:$B,$B362,'Sales Hx'!$D:$D,$E362))</f>
        <v>3.2894736842105261E-2</v>
      </c>
      <c r="K362" s="16">
        <f t="shared" si="33"/>
        <v>0</v>
      </c>
      <c r="L362" s="12">
        <f>IF(M362&lt;&gt;"",M362,IF(COUNTIFS($C:$C,B362)&gt;1,SUMIFS('Sales Hx'!V:V,'Sales Hx'!$B:$B,_xlfn.XLOOKUP(B362,C:C,B:B),'Sales Hx'!$D:$D,$E362),SUMIFS('Sales Hx'!V:V,'Sales Hx'!$B:$B,$B362,'Sales Hx'!$D:$D,$E362)))</f>
        <v>0</v>
      </c>
      <c r="M362" s="12">
        <v>0</v>
      </c>
      <c r="N362" s="15">
        <f t="shared" si="29"/>
        <v>3.2894736842105261E-2</v>
      </c>
      <c r="O362" s="21">
        <f t="shared" si="31"/>
        <v>0</v>
      </c>
      <c r="P362" s="24">
        <v>1297.2338</v>
      </c>
      <c r="Q362" s="18">
        <f t="shared" si="30"/>
        <v>0</v>
      </c>
      <c r="R362" s="2">
        <v>1</v>
      </c>
      <c r="S362" s="2">
        <v>90</v>
      </c>
      <c r="T362" s="2" t="s">
        <v>4647</v>
      </c>
      <c r="U362" s="28" t="str">
        <f>IF(G362=0,"",_xlfn.MINIFS('PO Details'!$I:$I,'PO Details'!$D:$D,Planning!$B362,'PO Details'!$L:$L,Planning!$E362))</f>
        <v/>
      </c>
      <c r="V362" s="29" t="s">
        <v>4640</v>
      </c>
      <c r="W362" t="str">
        <f t="shared" si="32"/>
        <v>Max</v>
      </c>
      <c r="X362" s="2">
        <v>120</v>
      </c>
    </row>
    <row r="363" spans="1:24" x14ac:dyDescent="0.25">
      <c r="A363" s="11" t="s">
        <v>4625</v>
      </c>
      <c r="B363" s="22" t="s">
        <v>33</v>
      </c>
      <c r="C363" s="22"/>
      <c r="D363" s="22" t="s">
        <v>34</v>
      </c>
      <c r="E363" s="31" t="s">
        <v>109</v>
      </c>
      <c r="F363" s="12">
        <f>SUMIFS('Inventory Details'!$H:$H,'Inventory Details'!$B:$B,$B363,'Inventory Details'!$E:$E,$E363)</f>
        <v>2</v>
      </c>
      <c r="G363" s="12">
        <f>SUMIFS('PO Details'!$H:$H,'PO Details'!$D:$D,Planning!$B363,'PO Details'!$L:$L,$E363)</f>
        <v>0</v>
      </c>
      <c r="H363" s="12">
        <f>SUMIFS('SO Details'!$G:$G,'SO Details'!$D:$D,Planning!$B363,'SO Details'!$K:$K,$E363)</f>
        <v>1</v>
      </c>
      <c r="I363" s="20">
        <f>IF(COUNTIFS($C:$C,B363)&gt;1,SUMIFS('Sales Hx'!$Q:$Q,'Sales Hx'!$B:$B,_xlfn.XLOOKUP(B363,C:C,B:B),'Sales Hx'!$D:$D,Planning!$E363),SUMIFS('Sales Hx'!$Q:$Q,'Sales Hx'!$B:$B,Planning!$B363,'Sales Hx'!$D:$D,Planning!$E363))</f>
        <v>0</v>
      </c>
      <c r="J363" s="16">
        <f>IF(COUNTIFS($C:$C,B363)&gt;1,SUMIFS('Sales Hx'!$S:$S,'Sales Hx'!$B:$B,_xlfn.XLOOKUP(B363,C:C,B:B),'Sales Hx'!$D:$D,E363),SUMIFS('Sales Hx'!$S:$S,'Sales Hx'!$B:$B,$B363,'Sales Hx'!$D:$D,$E363))</f>
        <v>3.2894736842105261E-2</v>
      </c>
      <c r="K363" s="16">
        <f t="shared" si="33"/>
        <v>0</v>
      </c>
      <c r="L363" s="12">
        <f>IF(M363&lt;&gt;"",M363,IF(COUNTIFS($C:$C,B363)&gt;1,SUMIFS('Sales Hx'!V:V,'Sales Hx'!$B:$B,_xlfn.XLOOKUP(B363,C:C,B:B),'Sales Hx'!$D:$D,$E363),SUMIFS('Sales Hx'!V:V,'Sales Hx'!$B:$B,$B363,'Sales Hx'!$D:$D,$E363)))</f>
        <v>0</v>
      </c>
      <c r="M363" s="12">
        <v>0</v>
      </c>
      <c r="N363" s="15">
        <f t="shared" si="29"/>
        <v>3.2894736842105261E-2</v>
      </c>
      <c r="O363" s="21">
        <f t="shared" si="31"/>
        <v>0</v>
      </c>
      <c r="P363" s="24">
        <v>1034.6615999999999</v>
      </c>
      <c r="Q363" s="18">
        <f t="shared" si="30"/>
        <v>0</v>
      </c>
      <c r="R363" s="2">
        <v>1</v>
      </c>
      <c r="S363" s="2">
        <v>120</v>
      </c>
      <c r="T363" s="2" t="s">
        <v>4647</v>
      </c>
      <c r="U363" s="28" t="str">
        <f>IF(G363=0,"",_xlfn.MINIFS('PO Details'!$I:$I,'PO Details'!$D:$D,Planning!$B363,'PO Details'!$L:$L,Planning!$E363))</f>
        <v/>
      </c>
      <c r="V363" s="29" t="s">
        <v>4640</v>
      </c>
      <c r="W363" t="str">
        <f t="shared" si="32"/>
        <v/>
      </c>
      <c r="X363" s="2">
        <v>120</v>
      </c>
    </row>
    <row r="364" spans="1:24" x14ac:dyDescent="0.25">
      <c r="A364" s="11" t="s">
        <v>4625</v>
      </c>
      <c r="B364" s="22" t="s">
        <v>33</v>
      </c>
      <c r="C364" s="22"/>
      <c r="D364" s="22" t="s">
        <v>34</v>
      </c>
      <c r="E364" s="31" t="s">
        <v>106</v>
      </c>
      <c r="F364" s="12">
        <f>SUMIFS('Inventory Details'!$H:$H,'Inventory Details'!$B:$B,$B364,'Inventory Details'!$E:$E,$E364)</f>
        <v>0</v>
      </c>
      <c r="G364" s="12">
        <f>SUMIFS('PO Details'!$H:$H,'PO Details'!$D:$D,Planning!$B364,'PO Details'!$L:$L,$E364)</f>
        <v>2</v>
      </c>
      <c r="H364" s="12">
        <f>SUMIFS('SO Details'!$G:$G,'SO Details'!$D:$D,Planning!$B364,'SO Details'!$K:$K,$E364)</f>
        <v>1</v>
      </c>
      <c r="I364" s="20">
        <f>IF(COUNTIFS($C:$C,B364)&gt;1,SUMIFS('Sales Hx'!$Q:$Q,'Sales Hx'!$B:$B,_xlfn.XLOOKUP(B364,C:C,B:B),'Sales Hx'!$D:$D,Planning!$E364),SUMIFS('Sales Hx'!$Q:$Q,'Sales Hx'!$B:$B,Planning!$B364,'Sales Hx'!$D:$D,Planning!$E364))</f>
        <v>0</v>
      </c>
      <c r="J364" s="16">
        <f>IF(COUNTIFS($C:$C,B364)&gt;1,SUMIFS('Sales Hx'!$S:$S,'Sales Hx'!$B:$B,_xlfn.XLOOKUP(B364,C:C,B:B),'Sales Hx'!$D:$D,E364),SUMIFS('Sales Hx'!$S:$S,'Sales Hx'!$B:$B,$B364,'Sales Hx'!$D:$D,$E364))</f>
        <v>3.2894736842105261E-2</v>
      </c>
      <c r="K364" s="16">
        <f t="shared" si="33"/>
        <v>0</v>
      </c>
      <c r="L364" s="12">
        <f>IF(M364&lt;&gt;"",M364,IF(COUNTIFS($C:$C,B364)&gt;1,SUMIFS('Sales Hx'!V:V,'Sales Hx'!$B:$B,_xlfn.XLOOKUP(B364,C:C,B:B),'Sales Hx'!$D:$D,$E364),SUMIFS('Sales Hx'!V:V,'Sales Hx'!$B:$B,$B364,'Sales Hx'!$D:$D,$E364)))</f>
        <v>0</v>
      </c>
      <c r="M364" s="12">
        <v>0</v>
      </c>
      <c r="N364" s="15">
        <f t="shared" si="29"/>
        <v>3.2894736842105261E-2</v>
      </c>
      <c r="O364" s="21">
        <f t="shared" si="31"/>
        <v>0</v>
      </c>
      <c r="P364" s="24">
        <v>1034.6615999999999</v>
      </c>
      <c r="Q364" s="18">
        <f t="shared" si="30"/>
        <v>0</v>
      </c>
      <c r="R364" s="2">
        <v>1</v>
      </c>
      <c r="S364" s="2">
        <v>120</v>
      </c>
      <c r="T364" s="2" t="s">
        <v>4647</v>
      </c>
      <c r="U364" s="28">
        <f>IF(G364=0,"",_xlfn.MINIFS('PO Details'!$I:$I,'PO Details'!$D:$D,Planning!$B364,'PO Details'!$L:$L,Planning!$E364))</f>
        <v>45459</v>
      </c>
      <c r="V364" s="29" t="s">
        <v>4640</v>
      </c>
      <c r="W364" t="str">
        <f t="shared" si="32"/>
        <v/>
      </c>
      <c r="X364" s="2">
        <v>120</v>
      </c>
    </row>
    <row r="365" spans="1:24" x14ac:dyDescent="0.25">
      <c r="A365" s="11" t="s">
        <v>4625</v>
      </c>
      <c r="B365" s="22" t="s">
        <v>33</v>
      </c>
      <c r="C365" s="22"/>
      <c r="D365" s="22" t="s">
        <v>34</v>
      </c>
      <c r="E365" s="31" t="s">
        <v>861</v>
      </c>
      <c r="F365" s="12">
        <f>SUMIFS('Inventory Details'!$H:$H,'Inventory Details'!$B:$B,$B365,'Inventory Details'!$E:$E,$E365)</f>
        <v>2</v>
      </c>
      <c r="G365" s="12">
        <f>SUMIFS('PO Details'!$H:$H,'PO Details'!$D:$D,Planning!$B365,'PO Details'!$L:$L,$E365)</f>
        <v>0</v>
      </c>
      <c r="H365" s="12">
        <f>SUMIFS('SO Details'!$G:$G,'SO Details'!$D:$D,Planning!$B365,'SO Details'!$K:$K,$E365)</f>
        <v>0</v>
      </c>
      <c r="I365" s="20">
        <f>IF(COUNTIFS($C:$C,B365)&gt;1,SUMIFS('Sales Hx'!$Q:$Q,'Sales Hx'!$B:$B,_xlfn.XLOOKUP(B365,C:C,B:B),'Sales Hx'!$D:$D,Planning!$E365),SUMIFS('Sales Hx'!$Q:$Q,'Sales Hx'!$B:$B,Planning!$B365,'Sales Hx'!$D:$D,Planning!$E365))</f>
        <v>0</v>
      </c>
      <c r="J365" s="16">
        <f>IF(COUNTIFS($C:$C,B365)&gt;1,SUMIFS('Sales Hx'!$S:$S,'Sales Hx'!$B:$B,_xlfn.XLOOKUP(B365,C:C,B:B),'Sales Hx'!$D:$D,E365),SUMIFS('Sales Hx'!$S:$S,'Sales Hx'!$B:$B,$B365,'Sales Hx'!$D:$D,$E365))</f>
        <v>0</v>
      </c>
      <c r="K365" s="16">
        <f t="shared" si="33"/>
        <v>0</v>
      </c>
      <c r="L365" s="12">
        <f>IF(M365&lt;&gt;"",M365,IF(COUNTIFS($C:$C,B365)&gt;1,SUMIFS('Sales Hx'!V:V,'Sales Hx'!$B:$B,_xlfn.XLOOKUP(B365,C:C,B:B),'Sales Hx'!$D:$D,$E365),SUMIFS('Sales Hx'!V:V,'Sales Hx'!$B:$B,$B365,'Sales Hx'!$D:$D,$E365)))</f>
        <v>0</v>
      </c>
      <c r="M365" s="12">
        <v>0</v>
      </c>
      <c r="N365" s="15">
        <f t="shared" si="29"/>
        <v>0</v>
      </c>
      <c r="O365" s="21">
        <f t="shared" si="31"/>
        <v>0</v>
      </c>
      <c r="P365" s="24">
        <v>1034.6615999999999</v>
      </c>
      <c r="Q365" s="18">
        <f t="shared" si="30"/>
        <v>0</v>
      </c>
      <c r="R365" s="2">
        <v>1</v>
      </c>
      <c r="S365" s="2">
        <v>120</v>
      </c>
      <c r="T365" s="2" t="s">
        <v>4647</v>
      </c>
      <c r="U365" s="28" t="str">
        <f>IF(G365=0,"",_xlfn.MINIFS('PO Details'!$I:$I,'PO Details'!$D:$D,Planning!$B365,'PO Details'!$L:$L,Planning!$E365))</f>
        <v/>
      </c>
      <c r="V365" s="29" t="s">
        <v>4640</v>
      </c>
      <c r="W365" t="str">
        <f t="shared" si="32"/>
        <v/>
      </c>
      <c r="X365" s="2">
        <v>120</v>
      </c>
    </row>
    <row r="366" spans="1:24" x14ac:dyDescent="0.25">
      <c r="A366" s="11" t="s">
        <v>4625</v>
      </c>
      <c r="B366" s="22" t="s">
        <v>33</v>
      </c>
      <c r="C366" s="22"/>
      <c r="D366" s="22" t="s">
        <v>34</v>
      </c>
      <c r="E366" s="31" t="s">
        <v>113</v>
      </c>
      <c r="F366" s="12">
        <f>SUMIFS('Inventory Details'!$H:$H,'Inventory Details'!$B:$B,$B366,'Inventory Details'!$E:$E,$E366)</f>
        <v>0</v>
      </c>
      <c r="G366" s="12">
        <f>SUMIFS('PO Details'!$H:$H,'PO Details'!$D:$D,Planning!$B366,'PO Details'!$L:$L,$E366)</f>
        <v>6</v>
      </c>
      <c r="H366" s="12">
        <f>SUMIFS('SO Details'!$G:$G,'SO Details'!$D:$D,Planning!$B366,'SO Details'!$K:$K,$E366)</f>
        <v>0</v>
      </c>
      <c r="I366" s="20">
        <f>IF(COUNTIFS($C:$C,B366)&gt;1,SUMIFS('Sales Hx'!$Q:$Q,'Sales Hx'!$B:$B,_xlfn.XLOOKUP(B366,C:C,B:B),'Sales Hx'!$D:$D,Planning!$E366),SUMIFS('Sales Hx'!$Q:$Q,'Sales Hx'!$B:$B,Planning!$B366,'Sales Hx'!$D:$D,Planning!$E366))</f>
        <v>1.4</v>
      </c>
      <c r="J366" s="16">
        <f>IF(COUNTIFS($C:$C,B366)&gt;1,SUMIFS('Sales Hx'!$S:$S,'Sales Hx'!$B:$B,_xlfn.XLOOKUP(B366,C:C,B:B),'Sales Hx'!$D:$D,E366),SUMIFS('Sales Hx'!$S:$S,'Sales Hx'!$B:$B,$B366,'Sales Hx'!$D:$D,$E366))</f>
        <v>4.4172932330827072E-2</v>
      </c>
      <c r="K366" s="16">
        <f t="shared" si="33"/>
        <v>4.2857142857142856</v>
      </c>
      <c r="L366" s="12">
        <f>IF(M366&lt;&gt;"",M366,IF(COUNTIFS($C:$C,B366)&gt;1,SUMIFS('Sales Hx'!V:V,'Sales Hx'!$B:$B,_xlfn.XLOOKUP(B366,C:C,B:B),'Sales Hx'!$D:$D,$E366),SUMIFS('Sales Hx'!V:V,'Sales Hx'!$B:$B,$B366,'Sales Hx'!$D:$D,$E366)))</f>
        <v>0</v>
      </c>
      <c r="M366" s="12">
        <v>0</v>
      </c>
      <c r="N366" s="15">
        <f t="shared" si="29"/>
        <v>4.4172932330827072E-2</v>
      </c>
      <c r="O366" s="21">
        <f t="shared" si="31"/>
        <v>0</v>
      </c>
      <c r="P366" s="24">
        <v>1034.6615999999999</v>
      </c>
      <c r="Q366" s="18">
        <f t="shared" si="30"/>
        <v>0</v>
      </c>
      <c r="R366" s="2">
        <v>1</v>
      </c>
      <c r="S366" s="2">
        <v>120</v>
      </c>
      <c r="T366" s="2" t="s">
        <v>4647</v>
      </c>
      <c r="U366" s="28">
        <f>IF(G366=0,"",_xlfn.MINIFS('PO Details'!$I:$I,'PO Details'!$D:$D,Planning!$B366,'PO Details'!$L:$L,Planning!$E366))</f>
        <v>45437</v>
      </c>
      <c r="V366" s="29" t="s">
        <v>4640</v>
      </c>
      <c r="W366" t="str">
        <f t="shared" si="32"/>
        <v>Max</v>
      </c>
      <c r="X366" s="2">
        <v>120</v>
      </c>
    </row>
    <row r="367" spans="1:24" x14ac:dyDescent="0.25">
      <c r="A367" s="11" t="s">
        <v>4625</v>
      </c>
      <c r="B367" s="22" t="s">
        <v>33</v>
      </c>
      <c r="C367" s="22"/>
      <c r="D367" s="22" t="s">
        <v>34</v>
      </c>
      <c r="E367" s="31" t="s">
        <v>4746</v>
      </c>
      <c r="F367" s="12">
        <f>SUMIFS('Inventory Details'!$H:$H,'Inventory Details'!$B:$B,$B367,'Inventory Details'!$E:$E,$E367)</f>
        <v>0</v>
      </c>
      <c r="G367" s="12">
        <f>SUMIFS('PO Details'!$H:$H,'PO Details'!$D:$D,Planning!$B367,'PO Details'!$L:$L,$E367)</f>
        <v>21</v>
      </c>
      <c r="H367" s="12">
        <f>SUMIFS('SO Details'!$G:$G,'SO Details'!$D:$D,Planning!$B367,'SO Details'!$K:$K,$E367)</f>
        <v>2</v>
      </c>
      <c r="I367" s="20">
        <f>IF(COUNTIFS($C:$C,B367)&gt;1,SUMIFS('Sales Hx'!$Q:$Q,'Sales Hx'!$B:$B,_xlfn.XLOOKUP(B367,C:C,B:B),'Sales Hx'!$D:$D,Planning!$E367),SUMIFS('Sales Hx'!$Q:$Q,'Sales Hx'!$B:$B,Planning!$B367,'Sales Hx'!$D:$D,Planning!$E367))</f>
        <v>1.4</v>
      </c>
      <c r="J367" s="16">
        <f>IF(COUNTIFS($C:$C,B367)&gt;1,SUMIFS('Sales Hx'!$S:$S,'Sales Hx'!$B:$B,_xlfn.XLOOKUP(B367,C:C,B:B),'Sales Hx'!$D:$D,E367),SUMIFS('Sales Hx'!$S:$S,'Sales Hx'!$B:$B,$B367,'Sales Hx'!$D:$D,$E367))</f>
        <v>0.11654135338345863</v>
      </c>
      <c r="K367" s="16">
        <f t="shared" si="33"/>
        <v>15.000000000000002</v>
      </c>
      <c r="L367" s="12">
        <f>IF(M367&lt;&gt;"",M367,IF(COUNTIFS($C:$C,B367)&gt;1,SUMIFS('Sales Hx'!V:V,'Sales Hx'!$B:$B,_xlfn.XLOOKUP(B367,C:C,B:B),'Sales Hx'!$D:$D,$E367),SUMIFS('Sales Hx'!V:V,'Sales Hx'!$B:$B,$B367,'Sales Hx'!$D:$D,$E367)))</f>
        <v>0</v>
      </c>
      <c r="M367" s="12">
        <v>0</v>
      </c>
      <c r="N367" s="15">
        <f t="shared" si="29"/>
        <v>0.11654135338345863</v>
      </c>
      <c r="O367" s="21">
        <f t="shared" si="31"/>
        <v>0</v>
      </c>
      <c r="P367" s="24">
        <v>1034.6615999999999</v>
      </c>
      <c r="Q367" s="18">
        <f t="shared" si="30"/>
        <v>0</v>
      </c>
      <c r="R367" s="2">
        <v>1</v>
      </c>
      <c r="S367" s="2">
        <v>120</v>
      </c>
      <c r="T367" s="2" t="s">
        <v>4647</v>
      </c>
      <c r="U367" s="28">
        <f>IF(G367=0,"",_xlfn.MINIFS('PO Details'!$I:$I,'PO Details'!$D:$D,Planning!$B367,'PO Details'!$L:$L,Planning!$E367))</f>
        <v>45432</v>
      </c>
      <c r="V367" s="29" t="s">
        <v>4640</v>
      </c>
      <c r="W367" t="str">
        <f t="shared" si="32"/>
        <v>Max</v>
      </c>
      <c r="X367" s="2">
        <v>120</v>
      </c>
    </row>
    <row r="368" spans="1:24" x14ac:dyDescent="0.25">
      <c r="A368" s="11"/>
      <c r="B368" s="22" t="s">
        <v>4945</v>
      </c>
      <c r="C368" s="22"/>
      <c r="D368" s="22" t="s">
        <v>4946</v>
      </c>
      <c r="E368" s="31" t="s">
        <v>820</v>
      </c>
      <c r="F368" s="12">
        <f>SUMIFS('Inventory Details'!$H:$H,'Inventory Details'!$B:$B,$B368,'Inventory Details'!$E:$E,$E368)</f>
        <v>0</v>
      </c>
      <c r="G368" s="12">
        <f>SUMIFS('PO Details'!$H:$H,'PO Details'!$D:$D,Planning!$B368,'PO Details'!$L:$L,$E368)</f>
        <v>2</v>
      </c>
      <c r="H368" s="12">
        <f>SUMIFS('SO Details'!$G:$G,'SO Details'!$D:$D,Planning!$B368,'SO Details'!$K:$K,$E368)</f>
        <v>0</v>
      </c>
      <c r="I368" s="20">
        <f>IF(COUNTIFS($C:$C,B368)&gt;1,SUMIFS('Sales Hx'!$Q:$Q,'Sales Hx'!$B:$B,_xlfn.XLOOKUP(B368,C:C,B:B),'Sales Hx'!$D:$D,Planning!$E368),SUMIFS('Sales Hx'!$Q:$Q,'Sales Hx'!$B:$B,Planning!$B368,'Sales Hx'!$D:$D,Planning!$E368))</f>
        <v>0</v>
      </c>
      <c r="J368" s="16">
        <f>IF(COUNTIFS($C:$C,B368)&gt;1,SUMIFS('Sales Hx'!$S:$S,'Sales Hx'!$B:$B,_xlfn.XLOOKUP(B368,C:C,B:B),'Sales Hx'!$D:$D,E368),SUMIFS('Sales Hx'!$S:$S,'Sales Hx'!$B:$B,$B368,'Sales Hx'!$D:$D,$E368))</f>
        <v>0</v>
      </c>
      <c r="K368" s="16">
        <f t="shared" si="33"/>
        <v>0</v>
      </c>
      <c r="L368" s="12">
        <f>IF(M368&lt;&gt;"",M368,IF(COUNTIFS($C:$C,B368)&gt;1,SUMIFS('Sales Hx'!V:V,'Sales Hx'!$B:$B,_xlfn.XLOOKUP(B368,C:C,B:B),'Sales Hx'!$D:$D,$E368),SUMIFS('Sales Hx'!V:V,'Sales Hx'!$B:$B,$B368,'Sales Hx'!$D:$D,$E368)))</f>
        <v>0</v>
      </c>
      <c r="M368" s="12">
        <v>0</v>
      </c>
      <c r="N368" s="15">
        <f t="shared" si="29"/>
        <v>0</v>
      </c>
      <c r="O368" s="21">
        <f t="shared" si="31"/>
        <v>0</v>
      </c>
      <c r="P368" s="24">
        <v>1594.3244999999999</v>
      </c>
      <c r="Q368" s="18">
        <f t="shared" ref="Q368:Q426" si="34">IFERROR(P368*O368,0)</f>
        <v>0</v>
      </c>
      <c r="R368" s="2">
        <v>1</v>
      </c>
      <c r="S368" s="2">
        <v>90</v>
      </c>
      <c r="T368" s="2" t="s">
        <v>4647</v>
      </c>
      <c r="U368" s="28">
        <f>IF(G368=0,"",_xlfn.MINIFS('PO Details'!$I:$I,'PO Details'!$D:$D,Planning!$B368,'PO Details'!$L:$L,Planning!$E368))</f>
        <v>45443</v>
      </c>
      <c r="V368" s="29" t="s">
        <v>4640</v>
      </c>
      <c r="W368" t="str">
        <f t="shared" si="32"/>
        <v>Max</v>
      </c>
      <c r="X368" s="2">
        <v>120</v>
      </c>
    </row>
    <row r="369" spans="1:24" x14ac:dyDescent="0.25">
      <c r="A369" s="11"/>
      <c r="B369" s="22" t="s">
        <v>4945</v>
      </c>
      <c r="C369" s="22"/>
      <c r="D369" s="22" t="s">
        <v>4946</v>
      </c>
      <c r="E369" s="31" t="s">
        <v>4746</v>
      </c>
      <c r="F369" s="12">
        <f>SUMIFS('Inventory Details'!$H:$H,'Inventory Details'!$B:$B,$B369,'Inventory Details'!$E:$E,$E369)</f>
        <v>2</v>
      </c>
      <c r="G369" s="12">
        <f>SUMIFS('PO Details'!$H:$H,'PO Details'!$D:$D,Planning!$B369,'PO Details'!$L:$L,$E369)</f>
        <v>12</v>
      </c>
      <c r="H369" s="12">
        <f>SUMIFS('SO Details'!$G:$G,'SO Details'!$D:$D,Planning!$B369,'SO Details'!$K:$K,$E369)</f>
        <v>0</v>
      </c>
      <c r="I369" s="20">
        <f>IF(COUNTIFS($C:$C,B369)&gt;1,SUMIFS('Sales Hx'!$Q:$Q,'Sales Hx'!$B:$B,_xlfn.XLOOKUP(B369,C:C,B:B),'Sales Hx'!$D:$D,Planning!$E369),SUMIFS('Sales Hx'!$Q:$Q,'Sales Hx'!$B:$B,Planning!$B369,'Sales Hx'!$D:$D,Planning!$E369))</f>
        <v>0</v>
      </c>
      <c r="J369" s="16">
        <f>IF(COUNTIFS($C:$C,B369)&gt;1,SUMIFS('Sales Hx'!$S:$S,'Sales Hx'!$B:$B,_xlfn.XLOOKUP(B369,C:C,B:B),'Sales Hx'!$D:$D,E369),SUMIFS('Sales Hx'!$S:$S,'Sales Hx'!$B:$B,$B369,'Sales Hx'!$D:$D,$E369))</f>
        <v>0</v>
      </c>
      <c r="K369" s="16">
        <f t="shared" si="33"/>
        <v>0</v>
      </c>
      <c r="L369" s="12">
        <f>IF(M369&lt;&gt;"",M369,IF(COUNTIFS($C:$C,B369)&gt;1,SUMIFS('Sales Hx'!V:V,'Sales Hx'!$B:$B,_xlfn.XLOOKUP(B369,C:C,B:B),'Sales Hx'!$D:$D,$E369),SUMIFS('Sales Hx'!V:V,'Sales Hx'!$B:$B,$B369,'Sales Hx'!$D:$D,$E369)))</f>
        <v>0</v>
      </c>
      <c r="M369" s="12">
        <v>0</v>
      </c>
      <c r="N369" s="15">
        <f t="shared" ref="N369:N427" si="35">IFERROR(_xlfn.IFNA(J369*R369+L369,"No Sales Hx"),"No Sales HX")</f>
        <v>0</v>
      </c>
      <c r="O369" s="21">
        <f t="shared" si="31"/>
        <v>0</v>
      </c>
      <c r="P369" s="24">
        <v>1594.3244999999999</v>
      </c>
      <c r="Q369" s="18">
        <f t="shared" si="34"/>
        <v>0</v>
      </c>
      <c r="R369" s="2">
        <v>1</v>
      </c>
      <c r="S369" s="2">
        <v>90</v>
      </c>
      <c r="T369" s="2" t="s">
        <v>4647</v>
      </c>
      <c r="U369" s="28">
        <f>IF(G369=0,"",_xlfn.MINIFS('PO Details'!$I:$I,'PO Details'!$D:$D,Planning!$B369,'PO Details'!$L:$L,Planning!$E369))</f>
        <v>45443</v>
      </c>
      <c r="V369" s="29" t="s">
        <v>4640</v>
      </c>
      <c r="W369" t="str">
        <f t="shared" si="32"/>
        <v>Max</v>
      </c>
      <c r="X369" s="2">
        <v>120</v>
      </c>
    </row>
    <row r="370" spans="1:24" x14ac:dyDescent="0.25">
      <c r="A370" s="11"/>
      <c r="B370" s="22" t="s">
        <v>4945</v>
      </c>
      <c r="C370" s="22"/>
      <c r="D370" s="22" t="s">
        <v>4946</v>
      </c>
      <c r="E370" s="31" t="s">
        <v>109</v>
      </c>
      <c r="F370" s="12">
        <f>SUMIFS('Inventory Details'!$H:$H,'Inventory Details'!$B:$B,$B370,'Inventory Details'!$E:$E,$E370)</f>
        <v>0</v>
      </c>
      <c r="G370" s="12">
        <f>SUMIFS('PO Details'!$H:$H,'PO Details'!$D:$D,Planning!$B370,'PO Details'!$L:$L,$E370)</f>
        <v>2</v>
      </c>
      <c r="H370" s="12">
        <f>SUMIFS('SO Details'!$G:$G,'SO Details'!$D:$D,Planning!$B370,'SO Details'!$K:$K,$E370)</f>
        <v>0</v>
      </c>
      <c r="I370" s="20">
        <f>IF(COUNTIFS($C:$C,B370)&gt;1,SUMIFS('Sales Hx'!$Q:$Q,'Sales Hx'!$B:$B,_xlfn.XLOOKUP(B370,C:C,B:B),'Sales Hx'!$D:$D,Planning!$E370),SUMIFS('Sales Hx'!$Q:$Q,'Sales Hx'!$B:$B,Planning!$B370,'Sales Hx'!$D:$D,Planning!$E370))</f>
        <v>0</v>
      </c>
      <c r="J370" s="16">
        <f>IF(COUNTIFS($C:$C,B370)&gt;1,SUMIFS('Sales Hx'!$S:$S,'Sales Hx'!$B:$B,_xlfn.XLOOKUP(B370,C:C,B:B),'Sales Hx'!$D:$D,E370),SUMIFS('Sales Hx'!$S:$S,'Sales Hx'!$B:$B,$B370,'Sales Hx'!$D:$D,$E370))</f>
        <v>0</v>
      </c>
      <c r="K370" s="16">
        <f t="shared" si="33"/>
        <v>0</v>
      </c>
      <c r="L370" s="12">
        <f>IF(M370&lt;&gt;"",M370,IF(COUNTIFS($C:$C,B370)&gt;1,SUMIFS('Sales Hx'!V:V,'Sales Hx'!$B:$B,_xlfn.XLOOKUP(B370,C:C,B:B),'Sales Hx'!$D:$D,$E370),SUMIFS('Sales Hx'!V:V,'Sales Hx'!$B:$B,$B370,'Sales Hx'!$D:$D,$E370)))</f>
        <v>0</v>
      </c>
      <c r="M370" s="12">
        <v>0</v>
      </c>
      <c r="N370" s="15">
        <f t="shared" si="35"/>
        <v>0</v>
      </c>
      <c r="O370" s="21">
        <f t="shared" si="31"/>
        <v>0</v>
      </c>
      <c r="P370" s="24">
        <v>1594.3244999999999</v>
      </c>
      <c r="Q370" s="18">
        <f t="shared" si="34"/>
        <v>0</v>
      </c>
      <c r="R370" s="2">
        <v>1</v>
      </c>
      <c r="S370" s="2">
        <v>90</v>
      </c>
      <c r="T370" s="2" t="s">
        <v>4647</v>
      </c>
      <c r="U370" s="28">
        <f>IF(G370=0,"",_xlfn.MINIFS('PO Details'!$I:$I,'PO Details'!$D:$D,Planning!$B370,'PO Details'!$L:$L,Planning!$E370))</f>
        <v>45432</v>
      </c>
      <c r="V370" s="29" t="s">
        <v>4640</v>
      </c>
      <c r="W370" t="str">
        <f t="shared" si="32"/>
        <v>Max</v>
      </c>
      <c r="X370" s="2">
        <v>120</v>
      </c>
    </row>
    <row r="371" spans="1:24" x14ac:dyDescent="0.25">
      <c r="A371" s="11"/>
      <c r="B371" s="22" t="s">
        <v>4945</v>
      </c>
      <c r="C371" s="22"/>
      <c r="D371" s="22" t="s">
        <v>4946</v>
      </c>
      <c r="E371" s="31" t="s">
        <v>113</v>
      </c>
      <c r="F371" s="12">
        <f>SUMIFS('Inventory Details'!$H:$H,'Inventory Details'!$B:$B,$B371,'Inventory Details'!$E:$E,$E371)</f>
        <v>2</v>
      </c>
      <c r="G371" s="12">
        <f>SUMIFS('PO Details'!$H:$H,'PO Details'!$D:$D,Planning!$B371,'PO Details'!$L:$L,$E371)</f>
        <v>0</v>
      </c>
      <c r="H371" s="12">
        <f>SUMIFS('SO Details'!$G:$G,'SO Details'!$D:$D,Planning!$B371,'SO Details'!$K:$K,$E371)</f>
        <v>0</v>
      </c>
      <c r="I371" s="20">
        <f>IF(COUNTIFS($C:$C,B371)&gt;1,SUMIFS('Sales Hx'!$Q:$Q,'Sales Hx'!$B:$B,_xlfn.XLOOKUP(B371,C:C,B:B),'Sales Hx'!$D:$D,Planning!$E371),SUMIFS('Sales Hx'!$Q:$Q,'Sales Hx'!$B:$B,Planning!$B371,'Sales Hx'!$D:$D,Planning!$E371))</f>
        <v>0</v>
      </c>
      <c r="J371" s="16">
        <f>IF(COUNTIFS($C:$C,B371)&gt;1,SUMIFS('Sales Hx'!$S:$S,'Sales Hx'!$B:$B,_xlfn.XLOOKUP(B371,C:C,B:B),'Sales Hx'!$D:$D,E371),SUMIFS('Sales Hx'!$S:$S,'Sales Hx'!$B:$B,$B371,'Sales Hx'!$D:$D,$E371))</f>
        <v>3.2894736842105261E-2</v>
      </c>
      <c r="K371" s="16">
        <f t="shared" si="33"/>
        <v>0</v>
      </c>
      <c r="L371" s="12">
        <f>IF(M371&lt;&gt;"",M371,IF(COUNTIFS($C:$C,B371)&gt;1,SUMIFS('Sales Hx'!V:V,'Sales Hx'!$B:$B,_xlfn.XLOOKUP(B371,C:C,B:B),'Sales Hx'!$D:$D,$E371),SUMIFS('Sales Hx'!V:V,'Sales Hx'!$B:$B,$B371,'Sales Hx'!$D:$D,$E371)))</f>
        <v>0</v>
      </c>
      <c r="M371" s="12">
        <v>0</v>
      </c>
      <c r="N371" s="15">
        <f t="shared" si="35"/>
        <v>3.2894736842105261E-2</v>
      </c>
      <c r="O371" s="21">
        <f t="shared" si="31"/>
        <v>0</v>
      </c>
      <c r="P371" s="24">
        <v>1594.3244999999999</v>
      </c>
      <c r="Q371" s="18">
        <f t="shared" si="34"/>
        <v>0</v>
      </c>
      <c r="R371" s="2">
        <v>1</v>
      </c>
      <c r="S371" s="2">
        <v>90</v>
      </c>
      <c r="T371" s="2" t="s">
        <v>4647</v>
      </c>
      <c r="U371" s="28" t="str">
        <f>IF(G371=0,"",_xlfn.MINIFS('PO Details'!$I:$I,'PO Details'!$D:$D,Planning!$B371,'PO Details'!$L:$L,Planning!$E371))</f>
        <v/>
      </c>
      <c r="V371" s="29" t="s">
        <v>4640</v>
      </c>
      <c r="W371" t="str">
        <f t="shared" si="32"/>
        <v>Max</v>
      </c>
      <c r="X371" s="2">
        <v>120</v>
      </c>
    </row>
    <row r="372" spans="1:24" x14ac:dyDescent="0.25">
      <c r="A372" s="11"/>
      <c r="B372" s="22" t="s">
        <v>4945</v>
      </c>
      <c r="C372" s="22"/>
      <c r="D372" s="22" t="s">
        <v>4946</v>
      </c>
      <c r="E372" s="31" t="s">
        <v>106</v>
      </c>
      <c r="F372" s="12">
        <f>SUMIFS('Inventory Details'!$H:$H,'Inventory Details'!$B:$B,$B372,'Inventory Details'!$E:$E,$E372)</f>
        <v>3</v>
      </c>
      <c r="G372" s="12">
        <f>SUMIFS('PO Details'!$H:$H,'PO Details'!$D:$D,Planning!$B372,'PO Details'!$L:$L,$E372)</f>
        <v>0</v>
      </c>
      <c r="H372" s="12">
        <f>SUMIFS('SO Details'!$G:$G,'SO Details'!$D:$D,Planning!$B372,'SO Details'!$K:$K,$E372)</f>
        <v>0</v>
      </c>
      <c r="I372" s="20">
        <f>IF(COUNTIFS($C:$C,B372)&gt;1,SUMIFS('Sales Hx'!$Q:$Q,'Sales Hx'!$B:$B,_xlfn.XLOOKUP(B372,C:C,B:B),'Sales Hx'!$D:$D,Planning!$E372),SUMIFS('Sales Hx'!$Q:$Q,'Sales Hx'!$B:$B,Planning!$B372,'Sales Hx'!$D:$D,Planning!$E372))</f>
        <v>0</v>
      </c>
      <c r="J372" s="16">
        <f>IF(COUNTIFS($C:$C,B372)&gt;1,SUMIFS('Sales Hx'!$S:$S,'Sales Hx'!$B:$B,_xlfn.XLOOKUP(B372,C:C,B:B),'Sales Hx'!$D:$D,E372),SUMIFS('Sales Hx'!$S:$S,'Sales Hx'!$B:$B,$B372,'Sales Hx'!$D:$D,$E372))</f>
        <v>3.2894736842105261E-2</v>
      </c>
      <c r="K372" s="16">
        <f t="shared" si="33"/>
        <v>0</v>
      </c>
      <c r="L372" s="12">
        <f>IF(M372&lt;&gt;"",M372,IF(COUNTIFS($C:$C,B372)&gt;1,SUMIFS('Sales Hx'!V:V,'Sales Hx'!$B:$B,_xlfn.XLOOKUP(B372,C:C,B:B),'Sales Hx'!$D:$D,$E372),SUMIFS('Sales Hx'!V:V,'Sales Hx'!$B:$B,$B372,'Sales Hx'!$D:$D,$E372)))</f>
        <v>0</v>
      </c>
      <c r="M372" s="12">
        <v>0</v>
      </c>
      <c r="N372" s="15">
        <f t="shared" si="35"/>
        <v>3.2894736842105261E-2</v>
      </c>
      <c r="O372" s="21">
        <f t="shared" si="31"/>
        <v>0</v>
      </c>
      <c r="P372" s="24">
        <v>1594.3244999999999</v>
      </c>
      <c r="Q372" s="18">
        <f t="shared" si="34"/>
        <v>0</v>
      </c>
      <c r="R372" s="2">
        <v>1</v>
      </c>
      <c r="S372" s="2">
        <v>90</v>
      </c>
      <c r="T372" s="2" t="s">
        <v>4647</v>
      </c>
      <c r="U372" s="28" t="str">
        <f>IF(G372=0,"",_xlfn.MINIFS('PO Details'!$I:$I,'PO Details'!$D:$D,Planning!$B372,'PO Details'!$L:$L,Planning!$E372))</f>
        <v/>
      </c>
      <c r="V372" s="29" t="s">
        <v>4640</v>
      </c>
      <c r="W372" t="str">
        <f t="shared" si="32"/>
        <v>Max</v>
      </c>
      <c r="X372" s="2">
        <v>120</v>
      </c>
    </row>
    <row r="373" spans="1:24" x14ac:dyDescent="0.25">
      <c r="A373" s="11"/>
      <c r="B373" s="22" t="s">
        <v>4666</v>
      </c>
      <c r="C373" s="22"/>
      <c r="D373" s="22" t="s">
        <v>4667</v>
      </c>
      <c r="E373" s="31" t="s">
        <v>109</v>
      </c>
      <c r="F373" s="12">
        <f>SUMIFS('Inventory Details'!$H:$H,'Inventory Details'!$B:$B,$B373,'Inventory Details'!$E:$E,$E373)</f>
        <v>2</v>
      </c>
      <c r="G373" s="12">
        <f>SUMIFS('PO Details'!$H:$H,'PO Details'!$D:$D,Planning!$B373,'PO Details'!$L:$L,$E373)</f>
        <v>0</v>
      </c>
      <c r="H373" s="12">
        <f>SUMIFS('SO Details'!$G:$G,'SO Details'!$D:$D,Planning!$B373,'SO Details'!$K:$K,$E373)</f>
        <v>0</v>
      </c>
      <c r="I373" s="20">
        <f>IF(COUNTIFS($C:$C,B373)&gt;1,SUMIFS('Sales Hx'!$Q:$Q,'Sales Hx'!$B:$B,_xlfn.XLOOKUP(B373,C:C,B:B),'Sales Hx'!$D:$D,Planning!$E373),SUMIFS('Sales Hx'!$Q:$Q,'Sales Hx'!$B:$B,Planning!$B373,'Sales Hx'!$D:$D,Planning!$E373))</f>
        <v>0</v>
      </c>
      <c r="J373" s="16">
        <f>IF(COUNTIFS($C:$C,B373)&gt;1,SUMIFS('Sales Hx'!$S:$S,'Sales Hx'!$B:$B,_xlfn.XLOOKUP(B373,C:C,B:B),'Sales Hx'!$D:$D,E373),SUMIFS('Sales Hx'!$S:$S,'Sales Hx'!$B:$B,$B373,'Sales Hx'!$D:$D,$E373))</f>
        <v>0</v>
      </c>
      <c r="K373" s="16">
        <f t="shared" si="33"/>
        <v>0</v>
      </c>
      <c r="L373" s="12">
        <f>IF(M373&lt;&gt;"",M373,IF(COUNTIFS($C:$C,B373)&gt;1,SUMIFS('Sales Hx'!V:V,'Sales Hx'!$B:$B,_xlfn.XLOOKUP(B373,C:C,B:B),'Sales Hx'!$D:$D,$E373),SUMIFS('Sales Hx'!V:V,'Sales Hx'!$B:$B,$B373,'Sales Hx'!$D:$D,$E373)))</f>
        <v>0</v>
      </c>
      <c r="M373" s="12">
        <v>0</v>
      </c>
      <c r="N373" s="15">
        <f t="shared" si="35"/>
        <v>0</v>
      </c>
      <c r="O373" s="21">
        <f t="shared" si="31"/>
        <v>0</v>
      </c>
      <c r="P373" s="24">
        <v>153.488</v>
      </c>
      <c r="Q373" s="18">
        <f t="shared" si="34"/>
        <v>0</v>
      </c>
      <c r="R373" s="2">
        <v>1</v>
      </c>
      <c r="S373" s="2">
        <v>90</v>
      </c>
      <c r="T373" s="2" t="s">
        <v>4647</v>
      </c>
      <c r="U373" s="28" t="str">
        <f>IF(G373=0,"",_xlfn.MINIFS('PO Details'!$I:$I,'PO Details'!$D:$D,Planning!$B373,'PO Details'!$L:$L,Planning!$E373))</f>
        <v/>
      </c>
      <c r="V373" s="29" t="s">
        <v>4640</v>
      </c>
      <c r="W373" t="str">
        <f t="shared" si="32"/>
        <v>Max</v>
      </c>
      <c r="X373" s="2">
        <v>120</v>
      </c>
    </row>
    <row r="374" spans="1:24" x14ac:dyDescent="0.25">
      <c r="A374" s="11"/>
      <c r="B374" s="22" t="s">
        <v>4666</v>
      </c>
      <c r="C374" s="22"/>
      <c r="D374" s="22" t="s">
        <v>4667</v>
      </c>
      <c r="E374" s="31" t="s">
        <v>4746</v>
      </c>
      <c r="F374" s="12">
        <f>SUMIFS('Inventory Details'!$H:$H,'Inventory Details'!$B:$B,$B374,'Inventory Details'!$E:$E,$E374)</f>
        <v>0</v>
      </c>
      <c r="G374" s="12">
        <f>SUMIFS('PO Details'!$H:$H,'PO Details'!$D:$D,Planning!$B374,'PO Details'!$L:$L,$E374)</f>
        <v>0</v>
      </c>
      <c r="H374" s="12">
        <f>SUMIFS('SO Details'!$G:$G,'SO Details'!$D:$D,Planning!$B374,'SO Details'!$K:$K,$E374)</f>
        <v>0</v>
      </c>
      <c r="I374" s="20">
        <f>IF(COUNTIFS($C:$C,B374)&gt;1,SUMIFS('Sales Hx'!$Q:$Q,'Sales Hx'!$B:$B,_xlfn.XLOOKUP(B374,C:C,B:B),'Sales Hx'!$D:$D,Planning!$E374),SUMIFS('Sales Hx'!$Q:$Q,'Sales Hx'!$B:$B,Planning!$B374,'Sales Hx'!$D:$D,Planning!$E374))</f>
        <v>0</v>
      </c>
      <c r="J374" s="16">
        <f>IF(COUNTIFS($C:$C,B374)&gt;1,SUMIFS('Sales Hx'!$S:$S,'Sales Hx'!$B:$B,_xlfn.XLOOKUP(B374,C:C,B:B),'Sales Hx'!$D:$D,E374),SUMIFS('Sales Hx'!$S:$S,'Sales Hx'!$B:$B,$B374,'Sales Hx'!$D:$D,$E374))</f>
        <v>0</v>
      </c>
      <c r="K374" s="16">
        <f t="shared" si="33"/>
        <v>0</v>
      </c>
      <c r="L374" s="12">
        <f>IF(M374&lt;&gt;"",M374,IF(COUNTIFS($C:$C,B374)&gt;1,SUMIFS('Sales Hx'!V:V,'Sales Hx'!$B:$B,_xlfn.XLOOKUP(B374,C:C,B:B),'Sales Hx'!$D:$D,$E374),SUMIFS('Sales Hx'!V:V,'Sales Hx'!$B:$B,$B374,'Sales Hx'!$D:$D,$E374)))</f>
        <v>0</v>
      </c>
      <c r="M374" s="12">
        <v>0</v>
      </c>
      <c r="N374" s="15">
        <f t="shared" si="35"/>
        <v>0</v>
      </c>
      <c r="O374" s="21">
        <f t="shared" si="31"/>
        <v>0</v>
      </c>
      <c r="P374" s="24">
        <v>153.488</v>
      </c>
      <c r="Q374" s="18">
        <f t="shared" si="34"/>
        <v>0</v>
      </c>
      <c r="R374" s="2">
        <v>1</v>
      </c>
      <c r="S374" s="2">
        <v>90</v>
      </c>
      <c r="T374" s="2" t="s">
        <v>4647</v>
      </c>
      <c r="U374" s="28" t="str">
        <f>IF(G374=0,"",_xlfn.MINIFS('PO Details'!$I:$I,'PO Details'!$D:$D,Planning!$B374,'PO Details'!$L:$L,Planning!$E374))</f>
        <v/>
      </c>
      <c r="V374" s="29" t="s">
        <v>4640</v>
      </c>
      <c r="W374" t="str">
        <f t="shared" si="32"/>
        <v>Max</v>
      </c>
      <c r="X374" s="2">
        <v>120</v>
      </c>
    </row>
    <row r="375" spans="1:24" x14ac:dyDescent="0.25">
      <c r="A375" s="11" t="s">
        <v>4625</v>
      </c>
      <c r="B375" s="22" t="s">
        <v>868</v>
      </c>
      <c r="C375" s="22"/>
      <c r="D375" s="22" t="s">
        <v>869</v>
      </c>
      <c r="E375" s="31" t="s">
        <v>820</v>
      </c>
      <c r="F375" s="12">
        <f>SUMIFS('Inventory Details'!$H:$H,'Inventory Details'!$B:$B,$B375,'Inventory Details'!$E:$E,$E375)</f>
        <v>0</v>
      </c>
      <c r="G375" s="12">
        <f>SUMIFS('PO Details'!$H:$H,'PO Details'!$D:$D,Planning!$B375,'PO Details'!$L:$L,$E375)</f>
        <v>0</v>
      </c>
      <c r="H375" s="12">
        <f>SUMIFS('SO Details'!$G:$G,'SO Details'!$D:$D,Planning!$B375,'SO Details'!$K:$K,$E375)</f>
        <v>0</v>
      </c>
      <c r="I375" s="20">
        <f>IF(COUNTIFS($C:$C,B375)&gt;1,SUMIFS('Sales Hx'!$Q:$Q,'Sales Hx'!$B:$B,_xlfn.XLOOKUP(B375,C:C,B:B),'Sales Hx'!$D:$D,Planning!$E375),SUMIFS('Sales Hx'!$Q:$Q,'Sales Hx'!$B:$B,Planning!$B375,'Sales Hx'!$D:$D,Planning!$E375))</f>
        <v>0</v>
      </c>
      <c r="J375" s="16">
        <f>IF(COUNTIFS($C:$C,B375)&gt;1,SUMIFS('Sales Hx'!$S:$S,'Sales Hx'!$B:$B,_xlfn.XLOOKUP(B375,C:C,B:B),'Sales Hx'!$D:$D,E375),SUMIFS('Sales Hx'!$S:$S,'Sales Hx'!$B:$B,$B375,'Sales Hx'!$D:$D,$E375))</f>
        <v>0</v>
      </c>
      <c r="K375" s="16">
        <f t="shared" si="33"/>
        <v>0</v>
      </c>
      <c r="L375" s="12">
        <f>IF(M375&lt;&gt;"",M375,IF(COUNTIFS($C:$C,B375)&gt;1,SUMIFS('Sales Hx'!V:V,'Sales Hx'!$B:$B,_xlfn.XLOOKUP(B375,C:C,B:B),'Sales Hx'!$D:$D,$E375),SUMIFS('Sales Hx'!V:V,'Sales Hx'!$B:$B,$B375,'Sales Hx'!$D:$D,$E375)))</f>
        <v>0</v>
      </c>
      <c r="M375" s="12">
        <v>0</v>
      </c>
      <c r="N375" s="15">
        <f t="shared" si="35"/>
        <v>0</v>
      </c>
      <c r="O375" s="21">
        <f t="shared" si="31"/>
        <v>0</v>
      </c>
      <c r="P375" s="24">
        <v>92.113200000000006</v>
      </c>
      <c r="Q375" s="18">
        <f t="shared" si="34"/>
        <v>0</v>
      </c>
      <c r="R375" s="2">
        <v>1</v>
      </c>
      <c r="S375" s="2">
        <v>120</v>
      </c>
      <c r="T375" s="2" t="s">
        <v>4647</v>
      </c>
      <c r="U375" s="28" t="str">
        <f>IF(G375=0,"",_xlfn.MINIFS('PO Details'!$I:$I,'PO Details'!$D:$D,Planning!$B375,'PO Details'!$L:$L,Planning!$E375))</f>
        <v/>
      </c>
      <c r="V375" s="29" t="s">
        <v>4640</v>
      </c>
      <c r="W375" t="str">
        <f t="shared" si="32"/>
        <v/>
      </c>
      <c r="X375" s="2">
        <v>120</v>
      </c>
    </row>
    <row r="376" spans="1:24" x14ac:dyDescent="0.25">
      <c r="A376" s="11" t="s">
        <v>4625</v>
      </c>
      <c r="B376" s="22" t="s">
        <v>868</v>
      </c>
      <c r="C376" s="22"/>
      <c r="D376" s="22" t="s">
        <v>869</v>
      </c>
      <c r="E376" s="31" t="s">
        <v>4746</v>
      </c>
      <c r="F376" s="12">
        <f>SUMIFS('Inventory Details'!$H:$H,'Inventory Details'!$B:$B,$B376,'Inventory Details'!$E:$E,$E376)</f>
        <v>6</v>
      </c>
      <c r="G376" s="12">
        <f>SUMIFS('PO Details'!$H:$H,'PO Details'!$D:$D,Planning!$B376,'PO Details'!$L:$L,$E376)</f>
        <v>6</v>
      </c>
      <c r="H376" s="12">
        <f>SUMIFS('SO Details'!$G:$G,'SO Details'!$D:$D,Planning!$B376,'SO Details'!$K:$K,$E376)</f>
        <v>0</v>
      </c>
      <c r="I376" s="20">
        <f>IF(COUNTIFS($C:$C,B376)&gt;1,SUMIFS('Sales Hx'!$Q:$Q,'Sales Hx'!$B:$B,_xlfn.XLOOKUP(B376,C:C,B:B),'Sales Hx'!$D:$D,Planning!$E376),SUMIFS('Sales Hx'!$Q:$Q,'Sales Hx'!$B:$B,Planning!$B376,'Sales Hx'!$D:$D,Planning!$E376))</f>
        <v>2.8</v>
      </c>
      <c r="J376" s="16">
        <f>IF(COUNTIFS($C:$C,B376)&gt;1,SUMIFS('Sales Hx'!$S:$S,'Sales Hx'!$B:$B,_xlfn.XLOOKUP(B376,C:C,B:B),'Sales Hx'!$D:$D,E376),SUMIFS('Sales Hx'!$S:$S,'Sales Hx'!$B:$B,$B376,'Sales Hx'!$D:$D,$E376))</f>
        <v>9.7368421052631576E-2</v>
      </c>
      <c r="K376" s="16">
        <f t="shared" si="33"/>
        <v>4.2857142857142856</v>
      </c>
      <c r="L376" s="12">
        <f>IF(M376&lt;&gt;"",M376,IF(COUNTIFS($C:$C,B376)&gt;1,SUMIFS('Sales Hx'!V:V,'Sales Hx'!$B:$B,_xlfn.XLOOKUP(B376,C:C,B:B),'Sales Hx'!$D:$D,$E376),SUMIFS('Sales Hx'!V:V,'Sales Hx'!$B:$B,$B376,'Sales Hx'!$D:$D,$E376)))</f>
        <v>0</v>
      </c>
      <c r="M376" s="12">
        <v>0</v>
      </c>
      <c r="N376" s="15">
        <f t="shared" si="35"/>
        <v>9.7368421052631576E-2</v>
      </c>
      <c r="O376" s="21">
        <f t="shared" si="31"/>
        <v>0</v>
      </c>
      <c r="P376" s="24">
        <v>92.113200000000006</v>
      </c>
      <c r="Q376" s="18">
        <f t="shared" si="34"/>
        <v>0</v>
      </c>
      <c r="R376" s="2">
        <v>1</v>
      </c>
      <c r="S376" s="2">
        <v>120</v>
      </c>
      <c r="T376" s="2" t="s">
        <v>4647</v>
      </c>
      <c r="U376" s="28">
        <f>IF(G376=0,"",_xlfn.MINIFS('PO Details'!$I:$I,'PO Details'!$D:$D,Planning!$B376,'PO Details'!$L:$L,Planning!$E376))</f>
        <v>45432</v>
      </c>
      <c r="V376" s="29" t="s">
        <v>4640</v>
      </c>
      <c r="W376" t="str">
        <f t="shared" si="32"/>
        <v/>
      </c>
      <c r="X376" s="2">
        <v>120</v>
      </c>
    </row>
    <row r="377" spans="1:24" x14ac:dyDescent="0.25">
      <c r="A377" s="11" t="s">
        <v>4625</v>
      </c>
      <c r="B377" s="22" t="s">
        <v>868</v>
      </c>
      <c r="C377" s="22"/>
      <c r="D377" s="22" t="s">
        <v>869</v>
      </c>
      <c r="E377" s="31" t="s">
        <v>106</v>
      </c>
      <c r="F377" s="12">
        <f>SUMIFS('Inventory Details'!$H:$H,'Inventory Details'!$B:$B,$B377,'Inventory Details'!$E:$E,$E377)</f>
        <v>4</v>
      </c>
      <c r="G377" s="12">
        <f>SUMIFS('PO Details'!$H:$H,'PO Details'!$D:$D,Planning!$B377,'PO Details'!$L:$L,$E377)</f>
        <v>0</v>
      </c>
      <c r="H377" s="12">
        <f>SUMIFS('SO Details'!$G:$G,'SO Details'!$D:$D,Planning!$B377,'SO Details'!$K:$K,$E377)</f>
        <v>0</v>
      </c>
      <c r="I377" s="20">
        <f>IF(COUNTIFS($C:$C,B377)&gt;1,SUMIFS('Sales Hx'!$Q:$Q,'Sales Hx'!$B:$B,_xlfn.XLOOKUP(B377,C:C,B:B),'Sales Hx'!$D:$D,Planning!$E377),SUMIFS('Sales Hx'!$Q:$Q,'Sales Hx'!$B:$B,Planning!$B377,'Sales Hx'!$D:$D,Planning!$E377))</f>
        <v>4.1999999999999993</v>
      </c>
      <c r="J377" s="16">
        <f>IF(COUNTIFS($C:$C,B377)&gt;1,SUMIFS('Sales Hx'!$S:$S,'Sales Hx'!$B:$B,_xlfn.XLOOKUP(B377,C:C,B:B),'Sales Hx'!$D:$D,E377),SUMIFS('Sales Hx'!$S:$S,'Sales Hx'!$B:$B,$B377,'Sales Hx'!$D:$D,$E377))</f>
        <v>8.0263157894736842E-2</v>
      </c>
      <c r="K377" s="16">
        <f t="shared" si="33"/>
        <v>0.95238095238095255</v>
      </c>
      <c r="L377" s="12">
        <f>IF(M377&lt;&gt;"",M377,IF(COUNTIFS($C:$C,B377)&gt;1,SUMIFS('Sales Hx'!V:V,'Sales Hx'!$B:$B,_xlfn.XLOOKUP(B377,C:C,B:B),'Sales Hx'!$D:$D,$E377),SUMIFS('Sales Hx'!V:V,'Sales Hx'!$B:$B,$B377,'Sales Hx'!$D:$D,$E377)))</f>
        <v>0</v>
      </c>
      <c r="M377" s="12">
        <v>0</v>
      </c>
      <c r="N377" s="15">
        <f t="shared" si="35"/>
        <v>8.0263157894736842E-2</v>
      </c>
      <c r="O377" s="21">
        <f t="shared" si="31"/>
        <v>0</v>
      </c>
      <c r="P377" s="24">
        <v>92.113200000000006</v>
      </c>
      <c r="Q377" s="18">
        <f t="shared" si="34"/>
        <v>0</v>
      </c>
      <c r="R377" s="2">
        <v>1</v>
      </c>
      <c r="S377" s="2">
        <v>120</v>
      </c>
      <c r="T377" s="2" t="s">
        <v>4647</v>
      </c>
      <c r="U377" s="28" t="str">
        <f>IF(G377=0,"",_xlfn.MINIFS('PO Details'!$I:$I,'PO Details'!$D:$D,Planning!$B377,'PO Details'!$L:$L,Planning!$E377))</f>
        <v/>
      </c>
      <c r="V377" s="29" t="s">
        <v>4640</v>
      </c>
      <c r="W377" t="str">
        <f t="shared" si="32"/>
        <v>Max</v>
      </c>
      <c r="X377" s="2">
        <v>120</v>
      </c>
    </row>
    <row r="378" spans="1:24" x14ac:dyDescent="0.25">
      <c r="A378" s="11" t="s">
        <v>4625</v>
      </c>
      <c r="B378" s="22" t="s">
        <v>868</v>
      </c>
      <c r="C378" s="22"/>
      <c r="D378" s="22" t="s">
        <v>869</v>
      </c>
      <c r="E378" s="31" t="s">
        <v>113</v>
      </c>
      <c r="F378" s="12">
        <f>SUMIFS('Inventory Details'!$H:$H,'Inventory Details'!$B:$B,$B378,'Inventory Details'!$E:$E,$E378)</f>
        <v>1</v>
      </c>
      <c r="G378" s="12">
        <f>SUMIFS('PO Details'!$H:$H,'PO Details'!$D:$D,Planning!$B378,'PO Details'!$L:$L,$E378)</f>
        <v>5</v>
      </c>
      <c r="H378" s="12">
        <f>SUMIFS('SO Details'!$G:$G,'SO Details'!$D:$D,Planning!$B378,'SO Details'!$K:$K,$E378)</f>
        <v>0</v>
      </c>
      <c r="I378" s="20">
        <f>IF(COUNTIFS($C:$C,B378)&gt;1,SUMIFS('Sales Hx'!$Q:$Q,'Sales Hx'!$B:$B,_xlfn.XLOOKUP(B378,C:C,B:B),'Sales Hx'!$D:$D,Planning!$E378),SUMIFS('Sales Hx'!$Q:$Q,'Sales Hx'!$B:$B,Planning!$B378,'Sales Hx'!$D:$D,Planning!$E378))</f>
        <v>4.1999999999999993</v>
      </c>
      <c r="J378" s="16">
        <f>IF(COUNTIFS($C:$C,B378)&gt;1,SUMIFS('Sales Hx'!$S:$S,'Sales Hx'!$B:$B,_xlfn.XLOOKUP(B378,C:C,B:B),'Sales Hx'!$D:$D,E378),SUMIFS('Sales Hx'!$S:$S,'Sales Hx'!$B:$B,$B378,'Sales Hx'!$D:$D,$E378))</f>
        <v>9.6052631578947376E-2</v>
      </c>
      <c r="K378" s="16">
        <f t="shared" si="33"/>
        <v>1.4285714285714288</v>
      </c>
      <c r="L378" s="12">
        <f>IF(M378&lt;&gt;"",M378,IF(COUNTIFS($C:$C,B378)&gt;1,SUMIFS('Sales Hx'!V:V,'Sales Hx'!$B:$B,_xlfn.XLOOKUP(B378,C:C,B:B),'Sales Hx'!$D:$D,$E378),SUMIFS('Sales Hx'!V:V,'Sales Hx'!$B:$B,$B378,'Sales Hx'!$D:$D,$E378)))</f>
        <v>0</v>
      </c>
      <c r="M378" s="12">
        <v>0</v>
      </c>
      <c r="N378" s="15">
        <f t="shared" si="35"/>
        <v>9.6052631578947376E-2</v>
      </c>
      <c r="O378" s="21">
        <f t="shared" si="31"/>
        <v>0</v>
      </c>
      <c r="P378" s="24">
        <v>92.113200000000006</v>
      </c>
      <c r="Q378" s="18">
        <f t="shared" si="34"/>
        <v>0</v>
      </c>
      <c r="R378" s="2">
        <v>1</v>
      </c>
      <c r="S378" s="2">
        <v>120</v>
      </c>
      <c r="T378" s="2" t="s">
        <v>4647</v>
      </c>
      <c r="U378" s="28">
        <f>IF(G378=0,"",_xlfn.MINIFS('PO Details'!$I:$I,'PO Details'!$D:$D,Planning!$B378,'PO Details'!$L:$L,Planning!$E378))</f>
        <v>45458</v>
      </c>
      <c r="V378" s="29" t="s">
        <v>4640</v>
      </c>
      <c r="W378" t="str">
        <f t="shared" si="32"/>
        <v>Max</v>
      </c>
      <c r="X378" s="2">
        <v>120</v>
      </c>
    </row>
    <row r="379" spans="1:24" x14ac:dyDescent="0.25">
      <c r="A379" s="11" t="s">
        <v>4625</v>
      </c>
      <c r="B379" s="22" t="s">
        <v>874</v>
      </c>
      <c r="C379" s="22"/>
      <c r="D379" s="22" t="s">
        <v>875</v>
      </c>
      <c r="E379" s="31" t="s">
        <v>820</v>
      </c>
      <c r="F379" s="12">
        <f>SUMIFS('Inventory Details'!$H:$H,'Inventory Details'!$B:$B,$B379,'Inventory Details'!$E:$E,$E379)</f>
        <v>0</v>
      </c>
      <c r="G379" s="12">
        <f>SUMIFS('PO Details'!$H:$H,'PO Details'!$D:$D,Planning!$B379,'PO Details'!$L:$L,$E379)</f>
        <v>0</v>
      </c>
      <c r="H379" s="12">
        <f>SUMIFS('SO Details'!$G:$G,'SO Details'!$D:$D,Planning!$B379,'SO Details'!$K:$K,$E379)</f>
        <v>0</v>
      </c>
      <c r="I379" s="20">
        <f>IF(COUNTIFS($C:$C,B379)&gt;1,SUMIFS('Sales Hx'!$Q:$Q,'Sales Hx'!$B:$B,_xlfn.XLOOKUP(B379,C:C,B:B),'Sales Hx'!$D:$D,Planning!$E379),SUMIFS('Sales Hx'!$Q:$Q,'Sales Hx'!$B:$B,Planning!$B379,'Sales Hx'!$D:$D,Planning!$E379))</f>
        <v>0</v>
      </c>
      <c r="J379" s="16">
        <f>IF(COUNTIFS($C:$C,B379)&gt;1,SUMIFS('Sales Hx'!$S:$S,'Sales Hx'!$B:$B,_xlfn.XLOOKUP(B379,C:C,B:B),'Sales Hx'!$D:$D,E379),SUMIFS('Sales Hx'!$S:$S,'Sales Hx'!$B:$B,$B379,'Sales Hx'!$D:$D,$E379))</f>
        <v>0</v>
      </c>
      <c r="K379" s="16">
        <f t="shared" si="33"/>
        <v>0</v>
      </c>
      <c r="L379" s="12">
        <f>IF(M379&lt;&gt;"",M379,IF(COUNTIFS($C:$C,B379)&gt;1,SUMIFS('Sales Hx'!V:V,'Sales Hx'!$B:$B,_xlfn.XLOOKUP(B379,C:C,B:B),'Sales Hx'!$D:$D,$E379),SUMIFS('Sales Hx'!V:V,'Sales Hx'!$B:$B,$B379,'Sales Hx'!$D:$D,$E379)))</f>
        <v>0</v>
      </c>
      <c r="M379" s="12">
        <v>0</v>
      </c>
      <c r="N379" s="15">
        <f t="shared" si="35"/>
        <v>0</v>
      </c>
      <c r="O379" s="21">
        <f t="shared" si="31"/>
        <v>0</v>
      </c>
      <c r="P379" s="24">
        <v>177.8004</v>
      </c>
      <c r="Q379" s="18">
        <f t="shared" si="34"/>
        <v>0</v>
      </c>
      <c r="R379" s="2">
        <v>1</v>
      </c>
      <c r="S379" s="2">
        <v>120</v>
      </c>
      <c r="T379" s="2" t="s">
        <v>4647</v>
      </c>
      <c r="U379" s="28" t="str">
        <f>IF(G379=0,"",_xlfn.MINIFS('PO Details'!$I:$I,'PO Details'!$D:$D,Planning!$B379,'PO Details'!$L:$L,Planning!$E379))</f>
        <v/>
      </c>
      <c r="V379" s="29" t="s">
        <v>4640</v>
      </c>
      <c r="W379" t="str">
        <f t="shared" si="32"/>
        <v/>
      </c>
      <c r="X379" s="2">
        <v>120</v>
      </c>
    </row>
    <row r="380" spans="1:24" x14ac:dyDescent="0.25">
      <c r="A380" s="11" t="s">
        <v>4625</v>
      </c>
      <c r="B380" s="22" t="s">
        <v>874</v>
      </c>
      <c r="C380" s="22"/>
      <c r="D380" s="22" t="s">
        <v>875</v>
      </c>
      <c r="E380" s="31" t="s">
        <v>113</v>
      </c>
      <c r="F380" s="12">
        <f>SUMIFS('Inventory Details'!$H:$H,'Inventory Details'!$B:$B,$B380,'Inventory Details'!$E:$E,$E380)</f>
        <v>7</v>
      </c>
      <c r="G380" s="12">
        <f>SUMIFS('PO Details'!$H:$H,'PO Details'!$D:$D,Planning!$B380,'PO Details'!$L:$L,$E380)</f>
        <v>0</v>
      </c>
      <c r="H380" s="12">
        <f>SUMIFS('SO Details'!$G:$G,'SO Details'!$D:$D,Planning!$B380,'SO Details'!$K:$K,$E380)</f>
        <v>1</v>
      </c>
      <c r="I380" s="20">
        <f>IF(COUNTIFS($C:$C,B380)&gt;1,SUMIFS('Sales Hx'!$Q:$Q,'Sales Hx'!$B:$B,_xlfn.XLOOKUP(B380,C:C,B:B),'Sales Hx'!$D:$D,Planning!$E380),SUMIFS('Sales Hx'!$Q:$Q,'Sales Hx'!$B:$B,Planning!$B380,'Sales Hx'!$D:$D,Planning!$E380))</f>
        <v>1.4</v>
      </c>
      <c r="J380" s="16">
        <f>IF(COUNTIFS($C:$C,B380)&gt;1,SUMIFS('Sales Hx'!$S:$S,'Sales Hx'!$B:$B,_xlfn.XLOOKUP(B380,C:C,B:B),'Sales Hx'!$D:$D,E380),SUMIFS('Sales Hx'!$S:$S,'Sales Hx'!$B:$B,$B380,'Sales Hx'!$D:$D,$E380))</f>
        <v>7.1052631578947381E-2</v>
      </c>
      <c r="K380" s="16">
        <f t="shared" si="33"/>
        <v>5</v>
      </c>
      <c r="L380" s="12">
        <f>IF(M380&lt;&gt;"",M380,IF(COUNTIFS($C:$C,B380)&gt;1,SUMIFS('Sales Hx'!V:V,'Sales Hx'!$B:$B,_xlfn.XLOOKUP(B380,C:C,B:B),'Sales Hx'!$D:$D,$E380),SUMIFS('Sales Hx'!V:V,'Sales Hx'!$B:$B,$B380,'Sales Hx'!$D:$D,$E380)))</f>
        <v>0</v>
      </c>
      <c r="M380" s="12">
        <v>0</v>
      </c>
      <c r="N380" s="15">
        <f t="shared" si="35"/>
        <v>7.1052631578947381E-2</v>
      </c>
      <c r="O380" s="21">
        <f t="shared" si="31"/>
        <v>0</v>
      </c>
      <c r="P380" s="24">
        <v>177.8004</v>
      </c>
      <c r="Q380" s="18">
        <f t="shared" si="34"/>
        <v>0</v>
      </c>
      <c r="R380" s="2">
        <v>1</v>
      </c>
      <c r="S380" s="2">
        <v>120</v>
      </c>
      <c r="T380" s="2" t="s">
        <v>4647</v>
      </c>
      <c r="U380" s="28" t="str">
        <f>IF(G380=0,"",_xlfn.MINIFS('PO Details'!$I:$I,'PO Details'!$D:$D,Planning!$B380,'PO Details'!$L:$L,Planning!$E380))</f>
        <v/>
      </c>
      <c r="V380" s="29" t="s">
        <v>4640</v>
      </c>
      <c r="W380" t="str">
        <f t="shared" si="32"/>
        <v/>
      </c>
      <c r="X380" s="2">
        <v>120</v>
      </c>
    </row>
    <row r="381" spans="1:24" x14ac:dyDescent="0.25">
      <c r="A381" s="11" t="s">
        <v>4625</v>
      </c>
      <c r="B381" s="22" t="s">
        <v>874</v>
      </c>
      <c r="C381" s="22"/>
      <c r="D381" s="22" t="s">
        <v>875</v>
      </c>
      <c r="E381" s="31" t="s">
        <v>106</v>
      </c>
      <c r="F381" s="12">
        <f>SUMIFS('Inventory Details'!$H:$H,'Inventory Details'!$B:$B,$B381,'Inventory Details'!$E:$E,$E381)</f>
        <v>5</v>
      </c>
      <c r="G381" s="12">
        <f>SUMIFS('PO Details'!$H:$H,'PO Details'!$D:$D,Planning!$B381,'PO Details'!$L:$L,$E381)</f>
        <v>0</v>
      </c>
      <c r="H381" s="12">
        <f>SUMIFS('SO Details'!$G:$G,'SO Details'!$D:$D,Planning!$B381,'SO Details'!$K:$K,$E381)</f>
        <v>1</v>
      </c>
      <c r="I381" s="20">
        <f>IF(COUNTIFS($C:$C,B381)&gt;1,SUMIFS('Sales Hx'!$Q:$Q,'Sales Hx'!$B:$B,_xlfn.XLOOKUP(B381,C:C,B:B),'Sales Hx'!$D:$D,Planning!$E381),SUMIFS('Sales Hx'!$Q:$Q,'Sales Hx'!$B:$B,Planning!$B381,'Sales Hx'!$D:$D,Planning!$E381))</f>
        <v>2.8</v>
      </c>
      <c r="J381" s="16">
        <f>IF(COUNTIFS($C:$C,B381)&gt;1,SUMIFS('Sales Hx'!$S:$S,'Sales Hx'!$B:$B,_xlfn.XLOOKUP(B381,C:C,B:B),'Sales Hx'!$D:$D,E381),SUMIFS('Sales Hx'!$S:$S,'Sales Hx'!$B:$B,$B381,'Sales Hx'!$D:$D,$E381))</f>
        <v>5.5921052631578948E-2</v>
      </c>
      <c r="K381" s="16">
        <f t="shared" si="33"/>
        <v>1.7857142857142858</v>
      </c>
      <c r="L381" s="12">
        <f>IF(M381&lt;&gt;"",M381,IF(COUNTIFS($C:$C,B381)&gt;1,SUMIFS('Sales Hx'!V:V,'Sales Hx'!$B:$B,_xlfn.XLOOKUP(B381,C:C,B:B),'Sales Hx'!$D:$D,$E381),SUMIFS('Sales Hx'!V:V,'Sales Hx'!$B:$B,$B381,'Sales Hx'!$D:$D,$E381)))</f>
        <v>0</v>
      </c>
      <c r="M381" s="12">
        <v>0</v>
      </c>
      <c r="N381" s="15">
        <f t="shared" si="35"/>
        <v>5.5921052631578948E-2</v>
      </c>
      <c r="O381" s="21">
        <f t="shared" si="31"/>
        <v>0</v>
      </c>
      <c r="P381" s="24">
        <v>177.8004</v>
      </c>
      <c r="Q381" s="18">
        <f t="shared" si="34"/>
        <v>0</v>
      </c>
      <c r="R381" s="2">
        <v>1</v>
      </c>
      <c r="S381" s="2">
        <v>120</v>
      </c>
      <c r="T381" s="2" t="s">
        <v>4647</v>
      </c>
      <c r="U381" s="28" t="str">
        <f>IF(G381=0,"",_xlfn.MINIFS('PO Details'!$I:$I,'PO Details'!$D:$D,Planning!$B381,'PO Details'!$L:$L,Planning!$E381))</f>
        <v/>
      </c>
      <c r="V381" s="29" t="s">
        <v>4640</v>
      </c>
      <c r="W381" t="str">
        <f t="shared" si="32"/>
        <v/>
      </c>
      <c r="X381" s="2">
        <v>120</v>
      </c>
    </row>
    <row r="382" spans="1:24" x14ac:dyDescent="0.25">
      <c r="A382" s="11" t="s">
        <v>4625</v>
      </c>
      <c r="B382" s="22" t="s">
        <v>874</v>
      </c>
      <c r="C382" s="22"/>
      <c r="D382" s="22" t="s">
        <v>875</v>
      </c>
      <c r="E382" s="31" t="s">
        <v>861</v>
      </c>
      <c r="F382" s="12">
        <f>SUMIFS('Inventory Details'!$H:$H,'Inventory Details'!$B:$B,$B382,'Inventory Details'!$E:$E,$E382)</f>
        <v>2</v>
      </c>
      <c r="G382" s="12">
        <f>SUMIFS('PO Details'!$H:$H,'PO Details'!$D:$D,Planning!$B382,'PO Details'!$L:$L,$E382)</f>
        <v>0</v>
      </c>
      <c r="H382" s="12">
        <f>SUMIFS('SO Details'!$G:$G,'SO Details'!$D:$D,Planning!$B382,'SO Details'!$K:$K,$E382)</f>
        <v>0</v>
      </c>
      <c r="I382" s="20">
        <f>IF(COUNTIFS($C:$C,B382)&gt;1,SUMIFS('Sales Hx'!$Q:$Q,'Sales Hx'!$B:$B,_xlfn.XLOOKUP(B382,C:C,B:B),'Sales Hx'!$D:$D,Planning!$E382),SUMIFS('Sales Hx'!$Q:$Q,'Sales Hx'!$B:$B,Planning!$B382,'Sales Hx'!$D:$D,Planning!$E382))</f>
        <v>0</v>
      </c>
      <c r="J382" s="16">
        <f>IF(COUNTIFS($C:$C,B382)&gt;1,SUMIFS('Sales Hx'!$S:$S,'Sales Hx'!$B:$B,_xlfn.XLOOKUP(B382,C:C,B:B),'Sales Hx'!$D:$D,E382),SUMIFS('Sales Hx'!$S:$S,'Sales Hx'!$B:$B,$B382,'Sales Hx'!$D:$D,$E382))</f>
        <v>0</v>
      </c>
      <c r="K382" s="16">
        <f t="shared" si="33"/>
        <v>0</v>
      </c>
      <c r="L382" s="12">
        <f>IF(M382&lt;&gt;"",M382,IF(COUNTIFS($C:$C,B382)&gt;1,SUMIFS('Sales Hx'!V:V,'Sales Hx'!$B:$B,_xlfn.XLOOKUP(B382,C:C,B:B),'Sales Hx'!$D:$D,$E382),SUMIFS('Sales Hx'!V:V,'Sales Hx'!$B:$B,$B382,'Sales Hx'!$D:$D,$E382)))</f>
        <v>0</v>
      </c>
      <c r="M382" s="12">
        <v>0</v>
      </c>
      <c r="N382" s="15">
        <f t="shared" si="35"/>
        <v>0</v>
      </c>
      <c r="O382" s="21">
        <f t="shared" si="31"/>
        <v>0</v>
      </c>
      <c r="P382" s="24">
        <v>177.8004</v>
      </c>
      <c r="Q382" s="18">
        <f t="shared" si="34"/>
        <v>0</v>
      </c>
      <c r="R382" s="2">
        <v>1</v>
      </c>
      <c r="S382" s="2">
        <v>120</v>
      </c>
      <c r="T382" s="2" t="s">
        <v>4647</v>
      </c>
      <c r="U382" s="28" t="str">
        <f>IF(G382=0,"",_xlfn.MINIFS('PO Details'!$I:$I,'PO Details'!$D:$D,Planning!$B382,'PO Details'!$L:$L,Planning!$E382))</f>
        <v/>
      </c>
      <c r="V382" s="29" t="s">
        <v>4640</v>
      </c>
      <c r="W382" t="str">
        <f t="shared" si="32"/>
        <v/>
      </c>
      <c r="X382" s="2">
        <v>120</v>
      </c>
    </row>
    <row r="383" spans="1:24" x14ac:dyDescent="0.25">
      <c r="A383" s="11" t="s">
        <v>4625</v>
      </c>
      <c r="B383" s="22" t="s">
        <v>874</v>
      </c>
      <c r="C383" s="22"/>
      <c r="D383" s="22" t="s">
        <v>875</v>
      </c>
      <c r="E383" s="31" t="s">
        <v>109</v>
      </c>
      <c r="F383" s="12">
        <f>SUMIFS('Inventory Details'!$H:$H,'Inventory Details'!$B:$B,$B383,'Inventory Details'!$E:$E,$E383)</f>
        <v>2</v>
      </c>
      <c r="G383" s="12">
        <f>SUMIFS('PO Details'!$H:$H,'PO Details'!$D:$D,Planning!$B383,'PO Details'!$L:$L,$E383)</f>
        <v>0</v>
      </c>
      <c r="H383" s="12">
        <f>SUMIFS('SO Details'!$G:$G,'SO Details'!$D:$D,Planning!$B383,'SO Details'!$K:$K,$E383)</f>
        <v>0</v>
      </c>
      <c r="I383" s="20">
        <f>IF(COUNTIFS($C:$C,B383)&gt;1,SUMIFS('Sales Hx'!$Q:$Q,'Sales Hx'!$B:$B,_xlfn.XLOOKUP(B383,C:C,B:B),'Sales Hx'!$D:$D,Planning!$E383),SUMIFS('Sales Hx'!$Q:$Q,'Sales Hx'!$B:$B,Planning!$B383,'Sales Hx'!$D:$D,Planning!$E383))</f>
        <v>0</v>
      </c>
      <c r="J383" s="16">
        <f>IF(COUNTIFS($C:$C,B383)&gt;1,SUMIFS('Sales Hx'!$S:$S,'Sales Hx'!$B:$B,_xlfn.XLOOKUP(B383,C:C,B:B),'Sales Hx'!$D:$D,E383),SUMIFS('Sales Hx'!$S:$S,'Sales Hx'!$B:$B,$B383,'Sales Hx'!$D:$D,$E383))</f>
        <v>0</v>
      </c>
      <c r="K383" s="16">
        <f t="shared" si="33"/>
        <v>0</v>
      </c>
      <c r="L383" s="12">
        <f>IF(M383&lt;&gt;"",M383,IF(COUNTIFS($C:$C,B383)&gt;1,SUMIFS('Sales Hx'!V:V,'Sales Hx'!$B:$B,_xlfn.XLOOKUP(B383,C:C,B:B),'Sales Hx'!$D:$D,$E383),SUMIFS('Sales Hx'!V:V,'Sales Hx'!$B:$B,$B383,'Sales Hx'!$D:$D,$E383)))</f>
        <v>0</v>
      </c>
      <c r="M383" s="12">
        <v>0</v>
      </c>
      <c r="N383" s="15">
        <f t="shared" si="35"/>
        <v>0</v>
      </c>
      <c r="O383" s="21">
        <f t="shared" si="31"/>
        <v>0</v>
      </c>
      <c r="P383" s="24">
        <v>177.8004</v>
      </c>
      <c r="Q383" s="18">
        <f t="shared" si="34"/>
        <v>0</v>
      </c>
      <c r="R383" s="2">
        <v>1</v>
      </c>
      <c r="S383" s="2">
        <v>120</v>
      </c>
      <c r="T383" s="2" t="s">
        <v>4647</v>
      </c>
      <c r="U383" s="28" t="str">
        <f>IF(G383=0,"",_xlfn.MINIFS('PO Details'!$I:$I,'PO Details'!$D:$D,Planning!$B383,'PO Details'!$L:$L,Planning!$E383))</f>
        <v/>
      </c>
      <c r="V383" s="29" t="s">
        <v>4640</v>
      </c>
      <c r="W383" t="str">
        <f t="shared" si="32"/>
        <v/>
      </c>
      <c r="X383" s="2">
        <v>120</v>
      </c>
    </row>
    <row r="384" spans="1:24" x14ac:dyDescent="0.25">
      <c r="A384" s="11" t="s">
        <v>4625</v>
      </c>
      <c r="B384" s="22" t="s">
        <v>874</v>
      </c>
      <c r="C384" s="22"/>
      <c r="D384" s="22" t="s">
        <v>875</v>
      </c>
      <c r="E384" s="31" t="s">
        <v>4746</v>
      </c>
      <c r="F384" s="12">
        <f>SUMIFS('Inventory Details'!$H:$H,'Inventory Details'!$B:$B,$B384,'Inventory Details'!$E:$E,$E384)</f>
        <v>8</v>
      </c>
      <c r="G384" s="12">
        <f>SUMIFS('PO Details'!$H:$H,'PO Details'!$D:$D,Planning!$B384,'PO Details'!$L:$L,$E384)</f>
        <v>0</v>
      </c>
      <c r="H384" s="12">
        <f>SUMIFS('SO Details'!$G:$G,'SO Details'!$D:$D,Planning!$B384,'SO Details'!$K:$K,$E384)</f>
        <v>0</v>
      </c>
      <c r="I384" s="20">
        <f>IF(COUNTIFS($C:$C,B384)&gt;1,SUMIFS('Sales Hx'!$Q:$Q,'Sales Hx'!$B:$B,_xlfn.XLOOKUP(B384,C:C,B:B),'Sales Hx'!$D:$D,Planning!$E384),SUMIFS('Sales Hx'!$Q:$Q,'Sales Hx'!$B:$B,Planning!$B384,'Sales Hx'!$D:$D,Planning!$E384))</f>
        <v>4.1999999999999993</v>
      </c>
      <c r="J384" s="16">
        <f>IF(COUNTIFS($C:$C,B384)&gt;1,SUMIFS('Sales Hx'!$S:$S,'Sales Hx'!$B:$B,_xlfn.XLOOKUP(B384,C:C,B:B),'Sales Hx'!$D:$D,E384),SUMIFS('Sales Hx'!$S:$S,'Sales Hx'!$B:$B,$B384,'Sales Hx'!$D:$D,$E384))</f>
        <v>9.7368421052631576E-2</v>
      </c>
      <c r="K384" s="16">
        <f t="shared" si="33"/>
        <v>1.9047619047619051</v>
      </c>
      <c r="L384" s="12">
        <f>IF(M384&lt;&gt;"",M384,IF(COUNTIFS($C:$C,B384)&gt;1,SUMIFS('Sales Hx'!V:V,'Sales Hx'!$B:$B,_xlfn.XLOOKUP(B384,C:C,B:B),'Sales Hx'!$D:$D,$E384),SUMIFS('Sales Hx'!V:V,'Sales Hx'!$B:$B,$B384,'Sales Hx'!$D:$D,$E384)))</f>
        <v>0</v>
      </c>
      <c r="M384" s="12">
        <v>0</v>
      </c>
      <c r="N384" s="15">
        <f t="shared" si="35"/>
        <v>9.7368421052631576E-2</v>
      </c>
      <c r="O384" s="21">
        <f t="shared" si="31"/>
        <v>0</v>
      </c>
      <c r="P384" s="24">
        <v>177.8004</v>
      </c>
      <c r="Q384" s="18">
        <f t="shared" si="34"/>
        <v>0</v>
      </c>
      <c r="R384" s="2">
        <v>1</v>
      </c>
      <c r="S384" s="2">
        <v>120</v>
      </c>
      <c r="T384" s="2" t="s">
        <v>4647</v>
      </c>
      <c r="U384" s="28" t="str">
        <f>IF(G384=0,"",_xlfn.MINIFS('PO Details'!$I:$I,'PO Details'!$D:$D,Planning!$B384,'PO Details'!$L:$L,Planning!$E384))</f>
        <v/>
      </c>
      <c r="V384" s="29" t="s">
        <v>4640</v>
      </c>
      <c r="W384" t="str">
        <f t="shared" si="32"/>
        <v>Max</v>
      </c>
      <c r="X384" s="2">
        <v>120</v>
      </c>
    </row>
    <row r="385" spans="1:24" x14ac:dyDescent="0.25">
      <c r="A385" s="11"/>
      <c r="B385" s="22" t="s">
        <v>4516</v>
      </c>
      <c r="C385" s="22"/>
      <c r="D385" s="22" t="s">
        <v>4517</v>
      </c>
      <c r="E385" s="31" t="s">
        <v>37</v>
      </c>
      <c r="F385" s="12">
        <f>SUMIFS('Inventory Details'!$H:$H,'Inventory Details'!$B:$B,$B385,'Inventory Details'!$E:$E,$E385)</f>
        <v>0</v>
      </c>
      <c r="G385" s="12">
        <f>SUMIFS('PO Details'!$H:$H,'PO Details'!$D:$D,Planning!$B385,'PO Details'!$L:$L,$E385)</f>
        <v>2</v>
      </c>
      <c r="H385" s="12">
        <f>SUMIFS('SO Details'!$G:$G,'SO Details'!$D:$D,Planning!$B385,'SO Details'!$K:$K,$E385)</f>
        <v>0</v>
      </c>
      <c r="I385" s="20">
        <f>IF(COUNTIFS($C:$C,B385)&gt;1,SUMIFS('Sales Hx'!$Q:$Q,'Sales Hx'!$B:$B,_xlfn.XLOOKUP(B385,C:C,B:B),'Sales Hx'!$D:$D,Planning!$E385),SUMIFS('Sales Hx'!$Q:$Q,'Sales Hx'!$B:$B,Planning!$B385,'Sales Hx'!$D:$D,Planning!$E385))</f>
        <v>0</v>
      </c>
      <c r="J385" s="16">
        <f>IF(COUNTIFS($C:$C,B385)&gt;1,SUMIFS('Sales Hx'!$S:$S,'Sales Hx'!$B:$B,_xlfn.XLOOKUP(B385,C:C,B:B),'Sales Hx'!$D:$D,E385),SUMIFS('Sales Hx'!$S:$S,'Sales Hx'!$B:$B,$B385,'Sales Hx'!$D:$D,$E385))</f>
        <v>0</v>
      </c>
      <c r="K385" s="16">
        <f t="shared" si="33"/>
        <v>0</v>
      </c>
      <c r="L385" s="12">
        <f>IF(M385&lt;&gt;"",M385,IF(COUNTIFS($C:$C,B385)&gt;1,SUMIFS('Sales Hx'!V:V,'Sales Hx'!$B:$B,_xlfn.XLOOKUP(B385,C:C,B:B),'Sales Hx'!$D:$D,$E385),SUMIFS('Sales Hx'!V:V,'Sales Hx'!$B:$B,$B385,'Sales Hx'!$D:$D,$E385)))</f>
        <v>0</v>
      </c>
      <c r="M385" s="12">
        <v>0</v>
      </c>
      <c r="N385" s="15">
        <f t="shared" si="35"/>
        <v>0</v>
      </c>
      <c r="O385" s="21">
        <f t="shared" si="31"/>
        <v>0</v>
      </c>
      <c r="P385" s="24">
        <v>44.025799999999997</v>
      </c>
      <c r="Q385" s="18">
        <f t="shared" si="34"/>
        <v>0</v>
      </c>
      <c r="R385" s="2">
        <v>1</v>
      </c>
      <c r="S385" s="2">
        <v>120</v>
      </c>
      <c r="T385" s="2" t="s">
        <v>4647</v>
      </c>
      <c r="U385" s="28">
        <f>IF(G385=0,"",_xlfn.MINIFS('PO Details'!$I:$I,'PO Details'!$D:$D,Planning!$B385,'PO Details'!$L:$L,Planning!$E385))</f>
        <v>45131</v>
      </c>
      <c r="V385" s="29" t="s">
        <v>4640</v>
      </c>
      <c r="W385" t="str">
        <f t="shared" si="32"/>
        <v>Max</v>
      </c>
      <c r="X385" s="2">
        <v>120</v>
      </c>
    </row>
    <row r="386" spans="1:24" x14ac:dyDescent="0.25">
      <c r="A386" s="11" t="s">
        <v>4615</v>
      </c>
      <c r="B386" s="22" t="s">
        <v>35</v>
      </c>
      <c r="C386" s="22"/>
      <c r="D386" s="22" t="s">
        <v>36</v>
      </c>
      <c r="E386" s="31" t="s">
        <v>37</v>
      </c>
      <c r="F386" s="12">
        <f>SUMIFS('Inventory Details'!$H:$H,'Inventory Details'!$B:$B,$B386,'Inventory Details'!$E:$E,$E386)</f>
        <v>0</v>
      </c>
      <c r="G386" s="12">
        <f>SUMIFS('PO Details'!$H:$H,'PO Details'!$D:$D,Planning!$B386,'PO Details'!$L:$L,$E386)</f>
        <v>138</v>
      </c>
      <c r="H386" s="12">
        <f>SUMIFS('SO Details'!$G:$G,'SO Details'!$D:$D,Planning!$B386,'SO Details'!$K:$K,$E386)</f>
        <v>0</v>
      </c>
      <c r="I386" s="20">
        <f>IF(COUNTIFS($C:$C,B386)&gt;1,SUMIFS('Sales Hx'!$Q:$Q,'Sales Hx'!$B:$B,_xlfn.XLOOKUP(B386,C:C,B:B),'Sales Hx'!$D:$D,Planning!$E386),SUMIFS('Sales Hx'!$Q:$Q,'Sales Hx'!$B:$B,Planning!$B386,'Sales Hx'!$D:$D,Planning!$E386))</f>
        <v>0</v>
      </c>
      <c r="J386" s="16">
        <f>IF(COUNTIFS($C:$C,B386)&gt;1,SUMIFS('Sales Hx'!$S:$S,'Sales Hx'!$B:$B,_xlfn.XLOOKUP(B386,C:C,B:B),'Sales Hx'!$D:$D,E386),SUMIFS('Sales Hx'!$S:$S,'Sales Hx'!$B:$B,$B386,'Sales Hx'!$D:$D,$E386))</f>
        <v>0</v>
      </c>
      <c r="K386" s="16">
        <f t="shared" si="33"/>
        <v>0</v>
      </c>
      <c r="L386" s="12">
        <f>IF(M386&lt;&gt;"",M386,IF(COUNTIFS($C:$C,B386)&gt;1,SUMIFS('Sales Hx'!V:V,'Sales Hx'!$B:$B,_xlfn.XLOOKUP(B386,C:C,B:B),'Sales Hx'!$D:$D,$E386),SUMIFS('Sales Hx'!V:V,'Sales Hx'!$B:$B,$B386,'Sales Hx'!$D:$D,$E386)))</f>
        <v>0</v>
      </c>
      <c r="M386" s="12">
        <v>0</v>
      </c>
      <c r="N386" s="15">
        <f t="shared" si="35"/>
        <v>0</v>
      </c>
      <c r="O386" s="21">
        <f t="shared" ref="O386:O449" si="36">MROUND(ROUND(IFERROR(IF(C386&lt;&gt;"",0,IF(T386="DC'd",0,IF(AND(J386=0,F386+G386&lt;H386),H386-F386+G386,IF(F386+G386&lt;N386,N386+MAX((IF(J386*R386&gt;F386,F386,J386*R386))+J386*S386-F386-G386+H386,0))))),0),0),1)</f>
        <v>0</v>
      </c>
      <c r="P386" s="24">
        <v>44.025799999999997</v>
      </c>
      <c r="Q386" s="18">
        <f t="shared" si="34"/>
        <v>0</v>
      </c>
      <c r="R386" s="2">
        <v>1</v>
      </c>
      <c r="S386" s="2">
        <v>120</v>
      </c>
      <c r="T386" s="2" t="s">
        <v>4647</v>
      </c>
      <c r="U386" s="28">
        <f>IF(G386=0,"",_xlfn.MINIFS('PO Details'!$I:$I,'PO Details'!$D:$D,Planning!$B386,'PO Details'!$L:$L,Planning!$E386))</f>
        <v>45139</v>
      </c>
      <c r="V386" s="29" t="s">
        <v>4641</v>
      </c>
      <c r="W386" t="str">
        <f t="shared" ref="W386:W449" si="37">IF(I386=_xlfn.MAXIFS(I:I,B:B,B386),"Max","")</f>
        <v/>
      </c>
      <c r="X386" s="2">
        <v>120</v>
      </c>
    </row>
    <row r="387" spans="1:24" x14ac:dyDescent="0.25">
      <c r="A387" s="11" t="s">
        <v>4615</v>
      </c>
      <c r="B387" s="22" t="s">
        <v>35</v>
      </c>
      <c r="C387" s="22"/>
      <c r="D387" s="22" t="s">
        <v>36</v>
      </c>
      <c r="E387" s="31" t="s">
        <v>876</v>
      </c>
      <c r="F387" s="12">
        <f>SUMIFS('Inventory Details'!$H:$H,'Inventory Details'!$B:$B,$B387,'Inventory Details'!$E:$E,$E387)</f>
        <v>0</v>
      </c>
      <c r="G387" s="12">
        <f>SUMIFS('PO Details'!$H:$H,'PO Details'!$D:$D,Planning!$B387,'PO Details'!$L:$L,$E387)</f>
        <v>0</v>
      </c>
      <c r="H387" s="12">
        <f>SUMIFS('SO Details'!$G:$G,'SO Details'!$D:$D,Planning!$B387,'SO Details'!$K:$K,$E387)</f>
        <v>1</v>
      </c>
      <c r="I387" s="20">
        <f>IF(COUNTIFS($C:$C,B387)&gt;1,SUMIFS('Sales Hx'!$Q:$Q,'Sales Hx'!$B:$B,_xlfn.XLOOKUP(B387,C:C,B:B),'Sales Hx'!$D:$D,Planning!$E387),SUMIFS('Sales Hx'!$Q:$Q,'Sales Hx'!$B:$B,Planning!$B387,'Sales Hx'!$D:$D,Planning!$E387))</f>
        <v>0</v>
      </c>
      <c r="J387" s="16">
        <f>IF(COUNTIFS($C:$C,B387)&gt;1,SUMIFS('Sales Hx'!$S:$S,'Sales Hx'!$B:$B,_xlfn.XLOOKUP(B387,C:C,B:B),'Sales Hx'!$D:$D,E387),SUMIFS('Sales Hx'!$S:$S,'Sales Hx'!$B:$B,$B387,'Sales Hx'!$D:$D,$E387))</f>
        <v>0.20102339181286549</v>
      </c>
      <c r="K387" s="16">
        <f t="shared" ref="K387:K450" si="38">IFERROR((F387+G387)/I387,0)</f>
        <v>0</v>
      </c>
      <c r="L387" s="12">
        <f>IF(M387&lt;&gt;"",M387,IF(COUNTIFS($C:$C,B387)&gt;1,SUMIFS('Sales Hx'!V:V,'Sales Hx'!$B:$B,_xlfn.XLOOKUP(B387,C:C,B:B),'Sales Hx'!$D:$D,$E387),SUMIFS('Sales Hx'!V:V,'Sales Hx'!$B:$B,$B387,'Sales Hx'!$D:$D,$E387)))</f>
        <v>0</v>
      </c>
      <c r="M387" s="12">
        <v>0</v>
      </c>
      <c r="N387" s="15">
        <f t="shared" si="35"/>
        <v>0.20102339181286549</v>
      </c>
      <c r="O387" s="21">
        <f t="shared" si="36"/>
        <v>25</v>
      </c>
      <c r="P387" s="24">
        <v>44.025799999999997</v>
      </c>
      <c r="Q387" s="18">
        <f t="shared" si="34"/>
        <v>1100.645</v>
      </c>
      <c r="R387" s="2">
        <v>1</v>
      </c>
      <c r="S387" s="2">
        <v>120</v>
      </c>
      <c r="T387" s="2" t="s">
        <v>4647</v>
      </c>
      <c r="U387" s="28" t="str">
        <f>IF(G387=0,"",_xlfn.MINIFS('PO Details'!$I:$I,'PO Details'!$D:$D,Planning!$B387,'PO Details'!$L:$L,Planning!$E387))</f>
        <v/>
      </c>
      <c r="V387" s="29" t="s">
        <v>4641</v>
      </c>
      <c r="W387" t="str">
        <f t="shared" si="37"/>
        <v/>
      </c>
      <c r="X387" s="2">
        <v>120</v>
      </c>
    </row>
    <row r="388" spans="1:24" x14ac:dyDescent="0.25">
      <c r="A388" s="11" t="s">
        <v>4615</v>
      </c>
      <c r="B388" s="22" t="s">
        <v>35</v>
      </c>
      <c r="C388" s="22"/>
      <c r="D388" s="22" t="s">
        <v>36</v>
      </c>
      <c r="E388" s="31" t="s">
        <v>113</v>
      </c>
      <c r="F388" s="12">
        <f>SUMIFS('Inventory Details'!$H:$H,'Inventory Details'!$B:$B,$B388,'Inventory Details'!$E:$E,$E388)</f>
        <v>2</v>
      </c>
      <c r="G388" s="12">
        <f>SUMIFS('PO Details'!$H:$H,'PO Details'!$D:$D,Planning!$B388,'PO Details'!$L:$L,$E388)</f>
        <v>0</v>
      </c>
      <c r="H388" s="12">
        <f>SUMIFS('SO Details'!$G:$G,'SO Details'!$D:$D,Planning!$B388,'SO Details'!$K:$K,$E388)</f>
        <v>0</v>
      </c>
      <c r="I388" s="20">
        <f>IF(COUNTIFS($C:$C,B388)&gt;1,SUMIFS('Sales Hx'!$Q:$Q,'Sales Hx'!$B:$B,_xlfn.XLOOKUP(B388,C:C,B:B),'Sales Hx'!$D:$D,Planning!$E388),SUMIFS('Sales Hx'!$Q:$Q,'Sales Hx'!$B:$B,Planning!$B388,'Sales Hx'!$D:$D,Planning!$E388))</f>
        <v>0</v>
      </c>
      <c r="J388" s="16">
        <f>IF(COUNTIFS($C:$C,B388)&gt;1,SUMIFS('Sales Hx'!$S:$S,'Sales Hx'!$B:$B,_xlfn.XLOOKUP(B388,C:C,B:B),'Sales Hx'!$D:$D,E388),SUMIFS('Sales Hx'!$S:$S,'Sales Hx'!$B:$B,$B388,'Sales Hx'!$D:$D,$E388))</f>
        <v>0</v>
      </c>
      <c r="K388" s="16">
        <f t="shared" si="38"/>
        <v>0</v>
      </c>
      <c r="L388" s="12">
        <f>IF(M388&lt;&gt;"",M388,IF(COUNTIFS($C:$C,B388)&gt;1,SUMIFS('Sales Hx'!V:V,'Sales Hx'!$B:$B,_xlfn.XLOOKUP(B388,C:C,B:B),'Sales Hx'!$D:$D,$E388),SUMIFS('Sales Hx'!V:V,'Sales Hx'!$B:$B,$B388,'Sales Hx'!$D:$D,$E388)))</f>
        <v>0</v>
      </c>
      <c r="M388" s="12">
        <v>0</v>
      </c>
      <c r="N388" s="15">
        <f t="shared" si="35"/>
        <v>0</v>
      </c>
      <c r="O388" s="21">
        <f t="shared" si="36"/>
        <v>0</v>
      </c>
      <c r="P388" s="24">
        <v>44.025799999999997</v>
      </c>
      <c r="Q388" s="18">
        <f t="shared" si="34"/>
        <v>0</v>
      </c>
      <c r="R388" s="2">
        <v>1</v>
      </c>
      <c r="S388" s="2">
        <v>120</v>
      </c>
      <c r="T388" s="2" t="s">
        <v>4647</v>
      </c>
      <c r="U388" s="28" t="str">
        <f>IF(G388=0,"",_xlfn.MINIFS('PO Details'!$I:$I,'PO Details'!$D:$D,Planning!$B388,'PO Details'!$L:$L,Planning!$E388))</f>
        <v/>
      </c>
      <c r="V388" s="29" t="s">
        <v>4641</v>
      </c>
      <c r="W388" t="str">
        <f t="shared" si="37"/>
        <v/>
      </c>
      <c r="X388" s="2">
        <v>120</v>
      </c>
    </row>
    <row r="389" spans="1:24" x14ac:dyDescent="0.25">
      <c r="A389" s="11" t="s">
        <v>4615</v>
      </c>
      <c r="B389" s="22" t="s">
        <v>35</v>
      </c>
      <c r="C389" s="22"/>
      <c r="D389" s="22" t="s">
        <v>36</v>
      </c>
      <c r="E389" s="31" t="s">
        <v>4746</v>
      </c>
      <c r="F389" s="12">
        <f>SUMIFS('Inventory Details'!$H:$H,'Inventory Details'!$B:$B,$B389,'Inventory Details'!$E:$E,$E389)</f>
        <v>28</v>
      </c>
      <c r="G389" s="12">
        <f>SUMIFS('PO Details'!$H:$H,'PO Details'!$D:$D,Planning!$B389,'PO Details'!$L:$L,$E389)</f>
        <v>0</v>
      </c>
      <c r="H389" s="12">
        <f>SUMIFS('SO Details'!$G:$G,'SO Details'!$D:$D,Planning!$B389,'SO Details'!$K:$K,$E389)</f>
        <v>0</v>
      </c>
      <c r="I389" s="20">
        <f>IF(COUNTIFS($C:$C,B389)&gt;1,SUMIFS('Sales Hx'!$Q:$Q,'Sales Hx'!$B:$B,_xlfn.XLOOKUP(B389,C:C,B:B),'Sales Hx'!$D:$D,Planning!$E389),SUMIFS('Sales Hx'!$Q:$Q,'Sales Hx'!$B:$B,Planning!$B389,'Sales Hx'!$D:$D,Planning!$E389))</f>
        <v>18.2</v>
      </c>
      <c r="J389" s="16">
        <f>IF(COUNTIFS($C:$C,B389)&gt;1,SUMIFS('Sales Hx'!$S:$S,'Sales Hx'!$B:$B,_xlfn.XLOOKUP(B389,C:C,B:B),'Sales Hx'!$D:$D,E389),SUMIFS('Sales Hx'!$S:$S,'Sales Hx'!$B:$B,$B389,'Sales Hx'!$D:$D,$E389))</f>
        <v>0.50219298245614041</v>
      </c>
      <c r="K389" s="16">
        <f t="shared" si="38"/>
        <v>1.5384615384615385</v>
      </c>
      <c r="L389" s="12">
        <f>IF(M389&lt;&gt;"",M389,IF(COUNTIFS($C:$C,B389)&gt;1,SUMIFS('Sales Hx'!V:V,'Sales Hx'!$B:$B,_xlfn.XLOOKUP(B389,C:C,B:B),'Sales Hx'!$D:$D,$E389),SUMIFS('Sales Hx'!V:V,'Sales Hx'!$B:$B,$B389,'Sales Hx'!$D:$D,$E389)))</f>
        <v>0</v>
      </c>
      <c r="M389" s="12">
        <v>0</v>
      </c>
      <c r="N389" s="15">
        <f t="shared" si="35"/>
        <v>0.50219298245614041</v>
      </c>
      <c r="O389" s="21">
        <f t="shared" si="36"/>
        <v>0</v>
      </c>
      <c r="P389" s="24">
        <v>44.025799999999997</v>
      </c>
      <c r="Q389" s="18">
        <f t="shared" si="34"/>
        <v>0</v>
      </c>
      <c r="R389" s="2">
        <v>1</v>
      </c>
      <c r="S389" s="2">
        <v>120</v>
      </c>
      <c r="T389" s="2" t="s">
        <v>4647</v>
      </c>
      <c r="U389" s="28" t="str">
        <f>IF(G389=0,"",_xlfn.MINIFS('PO Details'!$I:$I,'PO Details'!$D:$D,Planning!$B389,'PO Details'!$L:$L,Planning!$E389))</f>
        <v/>
      </c>
      <c r="V389" s="29" t="s">
        <v>4641</v>
      </c>
      <c r="W389" t="str">
        <f t="shared" si="37"/>
        <v/>
      </c>
      <c r="X389" s="2">
        <v>120</v>
      </c>
    </row>
    <row r="390" spans="1:24" x14ac:dyDescent="0.25">
      <c r="A390" s="11" t="s">
        <v>4615</v>
      </c>
      <c r="B390" s="22" t="s">
        <v>35</v>
      </c>
      <c r="C390" s="22"/>
      <c r="D390" s="22" t="s">
        <v>36</v>
      </c>
      <c r="E390" s="31" t="s">
        <v>686</v>
      </c>
      <c r="F390" s="12">
        <f>SUMIFS('Inventory Details'!$H:$H,'Inventory Details'!$B:$B,$B390,'Inventory Details'!$E:$E,$E390)</f>
        <v>0</v>
      </c>
      <c r="G390" s="12">
        <f>SUMIFS('PO Details'!$H:$H,'PO Details'!$D:$D,Planning!$B390,'PO Details'!$L:$L,$E390)</f>
        <v>16</v>
      </c>
      <c r="H390" s="12">
        <f>SUMIFS('SO Details'!$G:$G,'SO Details'!$D:$D,Planning!$B390,'SO Details'!$K:$K,$E390)</f>
        <v>2</v>
      </c>
      <c r="I390" s="20">
        <f>IF(COUNTIFS($C:$C,B390)&gt;1,SUMIFS('Sales Hx'!$Q:$Q,'Sales Hx'!$B:$B,_xlfn.XLOOKUP(B390,C:C,B:B),'Sales Hx'!$D:$D,Planning!$E390),SUMIFS('Sales Hx'!$Q:$Q,'Sales Hx'!$B:$B,Planning!$B390,'Sales Hx'!$D:$D,Planning!$E390))</f>
        <v>67.199999999999989</v>
      </c>
      <c r="J390" s="16">
        <f>IF(COUNTIFS($C:$C,B390)&gt;1,SUMIFS('Sales Hx'!$S:$S,'Sales Hx'!$B:$B,_xlfn.XLOOKUP(B390,C:C,B:B),'Sales Hx'!$D:$D,E390),SUMIFS('Sales Hx'!$S:$S,'Sales Hx'!$B:$B,$B390,'Sales Hx'!$D:$D,$E390))</f>
        <v>0.68338815789473684</v>
      </c>
      <c r="K390" s="16">
        <f t="shared" si="38"/>
        <v>0.23809523809523814</v>
      </c>
      <c r="L390" s="12">
        <f>IF(M390&lt;&gt;"",M390,IF(COUNTIFS($C:$C,B390)&gt;1,SUMIFS('Sales Hx'!V:V,'Sales Hx'!$B:$B,_xlfn.XLOOKUP(B390,C:C,B:B),'Sales Hx'!$D:$D,$E390),SUMIFS('Sales Hx'!V:V,'Sales Hx'!$B:$B,$B390,'Sales Hx'!$D:$D,$E390)))</f>
        <v>0</v>
      </c>
      <c r="M390" s="12">
        <v>0</v>
      </c>
      <c r="N390" s="15">
        <f t="shared" si="35"/>
        <v>0.68338815789473684</v>
      </c>
      <c r="O390" s="21">
        <f t="shared" si="36"/>
        <v>0</v>
      </c>
      <c r="P390" s="24">
        <v>44.025799999999997</v>
      </c>
      <c r="Q390" s="18">
        <f t="shared" si="34"/>
        <v>0</v>
      </c>
      <c r="R390" s="2">
        <v>1</v>
      </c>
      <c r="S390" s="2">
        <v>120</v>
      </c>
      <c r="T390" s="2" t="s">
        <v>4647</v>
      </c>
      <c r="U390" s="28">
        <f>IF(G390=0,"",_xlfn.MINIFS('PO Details'!$I:$I,'PO Details'!$D:$D,Planning!$B390,'PO Details'!$L:$L,Planning!$E390))</f>
        <v>45426</v>
      </c>
      <c r="V390" s="29" t="s">
        <v>4641</v>
      </c>
      <c r="W390" t="str">
        <f t="shared" si="37"/>
        <v>Max</v>
      </c>
      <c r="X390" s="2">
        <v>120</v>
      </c>
    </row>
    <row r="391" spans="1:24" x14ac:dyDescent="0.25">
      <c r="A391" s="11" t="s">
        <v>4615</v>
      </c>
      <c r="B391" s="22" t="s">
        <v>40</v>
      </c>
      <c r="C391" s="22"/>
      <c r="D391" s="22" t="s">
        <v>41</v>
      </c>
      <c r="E391" s="31" t="s">
        <v>37</v>
      </c>
      <c r="F391" s="12">
        <f>SUMIFS('Inventory Details'!$H:$H,'Inventory Details'!$B:$B,$B391,'Inventory Details'!$E:$E,$E391)</f>
        <v>0</v>
      </c>
      <c r="G391" s="12">
        <f>SUMIFS('PO Details'!$H:$H,'PO Details'!$D:$D,Planning!$B391,'PO Details'!$L:$L,$E391)</f>
        <v>19</v>
      </c>
      <c r="H391" s="12">
        <f>SUMIFS('SO Details'!$G:$G,'SO Details'!$D:$D,Planning!$B391,'SO Details'!$K:$K,$E391)</f>
        <v>0</v>
      </c>
      <c r="I391" s="20">
        <f>IF(COUNTIFS($C:$C,B391)&gt;1,SUMIFS('Sales Hx'!$Q:$Q,'Sales Hx'!$B:$B,_xlfn.XLOOKUP(B391,C:C,B:B),'Sales Hx'!$D:$D,Planning!$E391),SUMIFS('Sales Hx'!$Q:$Q,'Sales Hx'!$B:$B,Planning!$B391,'Sales Hx'!$D:$D,Planning!$E391))</f>
        <v>0</v>
      </c>
      <c r="J391" s="16">
        <f>IF(COUNTIFS($C:$C,B391)&gt;1,SUMIFS('Sales Hx'!$S:$S,'Sales Hx'!$B:$B,_xlfn.XLOOKUP(B391,C:C,B:B),'Sales Hx'!$D:$D,E391),SUMIFS('Sales Hx'!$S:$S,'Sales Hx'!$B:$B,$B391,'Sales Hx'!$D:$D,$E391))</f>
        <v>0</v>
      </c>
      <c r="K391" s="16">
        <f t="shared" si="38"/>
        <v>0</v>
      </c>
      <c r="L391" s="12">
        <f>IF(M391&lt;&gt;"",M391,IF(COUNTIFS($C:$C,B391)&gt;1,SUMIFS('Sales Hx'!V:V,'Sales Hx'!$B:$B,_xlfn.XLOOKUP(B391,C:C,B:B),'Sales Hx'!$D:$D,$E391),SUMIFS('Sales Hx'!V:V,'Sales Hx'!$B:$B,$B391,'Sales Hx'!$D:$D,$E391)))</f>
        <v>0</v>
      </c>
      <c r="M391" s="12">
        <v>0</v>
      </c>
      <c r="N391" s="15">
        <f t="shared" si="35"/>
        <v>0</v>
      </c>
      <c r="O391" s="21">
        <f t="shared" si="36"/>
        <v>0</v>
      </c>
      <c r="P391" s="24">
        <v>44.025799999999997</v>
      </c>
      <c r="Q391" s="18">
        <f t="shared" si="34"/>
        <v>0</v>
      </c>
      <c r="R391" s="2">
        <v>1</v>
      </c>
      <c r="S391" s="2">
        <v>120</v>
      </c>
      <c r="T391" s="2" t="s">
        <v>4647</v>
      </c>
      <c r="U391" s="28">
        <f>IF(G391=0,"",_xlfn.MINIFS('PO Details'!$I:$I,'PO Details'!$D:$D,Planning!$B391,'PO Details'!$L:$L,Planning!$E391))</f>
        <v>45104</v>
      </c>
      <c r="V391" s="29" t="s">
        <v>4640</v>
      </c>
      <c r="W391" t="str">
        <f t="shared" si="37"/>
        <v/>
      </c>
      <c r="X391" s="2">
        <v>120</v>
      </c>
    </row>
    <row r="392" spans="1:24" x14ac:dyDescent="0.25">
      <c r="A392" s="11" t="s">
        <v>4615</v>
      </c>
      <c r="B392" s="22" t="s">
        <v>40</v>
      </c>
      <c r="C392" s="22"/>
      <c r="D392" s="22" t="s">
        <v>41</v>
      </c>
      <c r="E392" s="31" t="s">
        <v>186</v>
      </c>
      <c r="F392" s="12">
        <f>SUMIFS('Inventory Details'!$H:$H,'Inventory Details'!$B:$B,$B392,'Inventory Details'!$E:$E,$E392)</f>
        <v>0</v>
      </c>
      <c r="G392" s="12">
        <f>SUMIFS('PO Details'!$H:$H,'PO Details'!$D:$D,Planning!$B392,'PO Details'!$L:$L,$E392)</f>
        <v>0</v>
      </c>
      <c r="H392" s="12">
        <f>SUMIFS('SO Details'!$G:$G,'SO Details'!$D:$D,Planning!$B392,'SO Details'!$K:$K,$E392)</f>
        <v>0</v>
      </c>
      <c r="I392" s="20">
        <f>IF(COUNTIFS($C:$C,B392)&gt;1,SUMIFS('Sales Hx'!$Q:$Q,'Sales Hx'!$B:$B,_xlfn.XLOOKUP(B392,C:C,B:B),'Sales Hx'!$D:$D,Planning!$E392),SUMIFS('Sales Hx'!$Q:$Q,'Sales Hx'!$B:$B,Planning!$B392,'Sales Hx'!$D:$D,Planning!$E392))</f>
        <v>0</v>
      </c>
      <c r="J392" s="16">
        <f>IF(COUNTIFS($C:$C,B392)&gt;1,SUMIFS('Sales Hx'!$S:$S,'Sales Hx'!$B:$B,_xlfn.XLOOKUP(B392,C:C,B:B),'Sales Hx'!$D:$D,E392),SUMIFS('Sales Hx'!$S:$S,'Sales Hx'!$B:$B,$B392,'Sales Hx'!$D:$D,$E392))</f>
        <v>0</v>
      </c>
      <c r="K392" s="16">
        <f t="shared" si="38"/>
        <v>0</v>
      </c>
      <c r="L392" s="12">
        <f>IF(M392&lt;&gt;"",M392,IF(COUNTIFS($C:$C,B392)&gt;1,SUMIFS('Sales Hx'!V:V,'Sales Hx'!$B:$B,_xlfn.XLOOKUP(B392,C:C,B:B),'Sales Hx'!$D:$D,$E392),SUMIFS('Sales Hx'!V:V,'Sales Hx'!$B:$B,$B392,'Sales Hx'!$D:$D,$E392)))</f>
        <v>0</v>
      </c>
      <c r="M392" s="12">
        <v>0</v>
      </c>
      <c r="N392" s="15">
        <f t="shared" si="35"/>
        <v>0</v>
      </c>
      <c r="O392" s="21">
        <f t="shared" si="36"/>
        <v>0</v>
      </c>
      <c r="P392" s="24">
        <v>44.025799999999997</v>
      </c>
      <c r="Q392" s="18">
        <f t="shared" si="34"/>
        <v>0</v>
      </c>
      <c r="R392" s="2">
        <v>1</v>
      </c>
      <c r="S392" s="2">
        <v>120</v>
      </c>
      <c r="T392" s="2" t="s">
        <v>4647</v>
      </c>
      <c r="U392" s="28" t="str">
        <f>IF(G392=0,"",_xlfn.MINIFS('PO Details'!$I:$I,'PO Details'!$D:$D,Planning!$B392,'PO Details'!$L:$L,Planning!$E392))</f>
        <v/>
      </c>
      <c r="V392" s="29" t="s">
        <v>4640</v>
      </c>
      <c r="W392" t="str">
        <f t="shared" si="37"/>
        <v/>
      </c>
      <c r="X392" s="2">
        <v>120</v>
      </c>
    </row>
    <row r="393" spans="1:24" x14ac:dyDescent="0.25">
      <c r="A393" s="11" t="s">
        <v>4615</v>
      </c>
      <c r="B393" s="22" t="s">
        <v>40</v>
      </c>
      <c r="C393" s="22"/>
      <c r="D393" s="22" t="s">
        <v>41</v>
      </c>
      <c r="E393" s="31" t="s">
        <v>4746</v>
      </c>
      <c r="F393" s="12">
        <f>SUMIFS('Inventory Details'!$H:$H,'Inventory Details'!$B:$B,$B393,'Inventory Details'!$E:$E,$E393)</f>
        <v>1</v>
      </c>
      <c r="G393" s="12">
        <f>SUMIFS('PO Details'!$H:$H,'PO Details'!$D:$D,Planning!$B393,'PO Details'!$L:$L,$E393)</f>
        <v>0</v>
      </c>
      <c r="H393" s="12">
        <f>SUMIFS('SO Details'!$G:$G,'SO Details'!$D:$D,Planning!$B393,'SO Details'!$K:$K,$E393)</f>
        <v>0</v>
      </c>
      <c r="I393" s="20">
        <f>IF(COUNTIFS($C:$C,B393)&gt;1,SUMIFS('Sales Hx'!$Q:$Q,'Sales Hx'!$B:$B,_xlfn.XLOOKUP(B393,C:C,B:B),'Sales Hx'!$D:$D,Planning!$E393),SUMIFS('Sales Hx'!$Q:$Q,'Sales Hx'!$B:$B,Planning!$B393,'Sales Hx'!$D:$D,Planning!$E393))</f>
        <v>0</v>
      </c>
      <c r="J393" s="16">
        <f>IF(COUNTIFS($C:$C,B393)&gt;1,SUMIFS('Sales Hx'!$S:$S,'Sales Hx'!$B:$B,_xlfn.XLOOKUP(B393,C:C,B:B),'Sales Hx'!$D:$D,E393),SUMIFS('Sales Hx'!$S:$S,'Sales Hx'!$B:$B,$B393,'Sales Hx'!$D:$D,$E393))</f>
        <v>4.6052631578947366E-2</v>
      </c>
      <c r="K393" s="16">
        <f t="shared" si="38"/>
        <v>0</v>
      </c>
      <c r="L393" s="12">
        <f>IF(M393&lt;&gt;"",M393,IF(COUNTIFS($C:$C,B393)&gt;1,SUMIFS('Sales Hx'!V:V,'Sales Hx'!$B:$B,_xlfn.XLOOKUP(B393,C:C,B:B),'Sales Hx'!$D:$D,$E393),SUMIFS('Sales Hx'!V:V,'Sales Hx'!$B:$B,$B393,'Sales Hx'!$D:$D,$E393)))</f>
        <v>0</v>
      </c>
      <c r="M393" s="12">
        <v>0</v>
      </c>
      <c r="N393" s="15">
        <f t="shared" si="35"/>
        <v>4.6052631578947366E-2</v>
      </c>
      <c r="O393" s="21">
        <f t="shared" si="36"/>
        <v>0</v>
      </c>
      <c r="P393" s="24">
        <v>44.025799999999997</v>
      </c>
      <c r="Q393" s="18">
        <f t="shared" si="34"/>
        <v>0</v>
      </c>
      <c r="R393" s="2">
        <v>1</v>
      </c>
      <c r="S393" s="2">
        <v>120</v>
      </c>
      <c r="T393" s="2" t="s">
        <v>4647</v>
      </c>
      <c r="U393" s="28" t="str">
        <f>IF(G393=0,"",_xlfn.MINIFS('PO Details'!$I:$I,'PO Details'!$D:$D,Planning!$B393,'PO Details'!$L:$L,Planning!$E393))</f>
        <v/>
      </c>
      <c r="V393" s="29" t="s">
        <v>4640</v>
      </c>
      <c r="W393" t="str">
        <f t="shared" si="37"/>
        <v/>
      </c>
      <c r="X393" s="2">
        <v>120</v>
      </c>
    </row>
    <row r="394" spans="1:24" x14ac:dyDescent="0.25">
      <c r="A394" s="11" t="s">
        <v>4615</v>
      </c>
      <c r="B394" s="22" t="s">
        <v>40</v>
      </c>
      <c r="C394" s="22"/>
      <c r="D394" s="22" t="s">
        <v>41</v>
      </c>
      <c r="E394" s="31" t="s">
        <v>686</v>
      </c>
      <c r="F394" s="12">
        <f>SUMIFS('Inventory Details'!$H:$H,'Inventory Details'!$B:$B,$B394,'Inventory Details'!$E:$E,$E394)</f>
        <v>0</v>
      </c>
      <c r="G394" s="12">
        <f>SUMIFS('PO Details'!$H:$H,'PO Details'!$D:$D,Planning!$B394,'PO Details'!$L:$L,$E394)</f>
        <v>1</v>
      </c>
      <c r="H394" s="12">
        <f>SUMIFS('SO Details'!$G:$G,'SO Details'!$D:$D,Planning!$B394,'SO Details'!$K:$K,$E394)</f>
        <v>0</v>
      </c>
      <c r="I394" s="20">
        <f>IF(COUNTIFS($C:$C,B394)&gt;1,SUMIFS('Sales Hx'!$Q:$Q,'Sales Hx'!$B:$B,_xlfn.XLOOKUP(B394,C:C,B:B),'Sales Hx'!$D:$D,Planning!$E394),SUMIFS('Sales Hx'!$Q:$Q,'Sales Hx'!$B:$B,Planning!$B394,'Sales Hx'!$D:$D,Planning!$E394))</f>
        <v>5.6</v>
      </c>
      <c r="J394" s="16">
        <f>IF(COUNTIFS($C:$C,B394)&gt;1,SUMIFS('Sales Hx'!$S:$S,'Sales Hx'!$B:$B,_xlfn.XLOOKUP(B394,C:C,B:B),'Sales Hx'!$D:$D,E394),SUMIFS('Sales Hx'!$S:$S,'Sales Hx'!$B:$B,$B394,'Sales Hx'!$D:$D,$E394))</f>
        <v>8.5526315789473686E-2</v>
      </c>
      <c r="K394" s="16">
        <f t="shared" si="38"/>
        <v>0.17857142857142858</v>
      </c>
      <c r="L394" s="12">
        <f>IF(M394&lt;&gt;"",M394,IF(COUNTIFS($C:$C,B394)&gt;1,SUMIFS('Sales Hx'!V:V,'Sales Hx'!$B:$B,_xlfn.XLOOKUP(B394,C:C,B:B),'Sales Hx'!$D:$D,$E394),SUMIFS('Sales Hx'!V:V,'Sales Hx'!$B:$B,$B394,'Sales Hx'!$D:$D,$E394)))</f>
        <v>0</v>
      </c>
      <c r="M394" s="12">
        <v>0</v>
      </c>
      <c r="N394" s="15">
        <f t="shared" si="35"/>
        <v>8.5526315789473686E-2</v>
      </c>
      <c r="O394" s="21">
        <f t="shared" si="36"/>
        <v>0</v>
      </c>
      <c r="P394" s="24">
        <v>44.025799999999997</v>
      </c>
      <c r="Q394" s="18">
        <f t="shared" si="34"/>
        <v>0</v>
      </c>
      <c r="R394" s="2">
        <v>1</v>
      </c>
      <c r="S394" s="2">
        <v>120</v>
      </c>
      <c r="T394" s="2" t="s">
        <v>4647</v>
      </c>
      <c r="U394" s="28">
        <f>IF(G394=0,"",_xlfn.MINIFS('PO Details'!$I:$I,'PO Details'!$D:$D,Planning!$B394,'PO Details'!$L:$L,Planning!$E394))</f>
        <v>45426</v>
      </c>
      <c r="V394" s="29" t="s">
        <v>4640</v>
      </c>
      <c r="W394" t="str">
        <f t="shared" si="37"/>
        <v>Max</v>
      </c>
      <c r="X394" s="2">
        <v>120</v>
      </c>
    </row>
    <row r="395" spans="1:24" x14ac:dyDescent="0.25">
      <c r="A395" s="11" t="s">
        <v>4615</v>
      </c>
      <c r="B395" s="22" t="s">
        <v>877</v>
      </c>
      <c r="C395" s="22"/>
      <c r="D395" s="22" t="s">
        <v>878</v>
      </c>
      <c r="E395" s="31" t="s">
        <v>37</v>
      </c>
      <c r="F395" s="12">
        <f>SUMIFS('Inventory Details'!$H:$H,'Inventory Details'!$B:$B,$B395,'Inventory Details'!$E:$E,$E395)</f>
        <v>0</v>
      </c>
      <c r="G395" s="12">
        <f>SUMIFS('PO Details'!$H:$H,'PO Details'!$D:$D,Planning!$B395,'PO Details'!$L:$L,$E395)</f>
        <v>194</v>
      </c>
      <c r="H395" s="12">
        <f>SUMIFS('SO Details'!$G:$G,'SO Details'!$D:$D,Planning!$B395,'SO Details'!$K:$K,$E395)</f>
        <v>0</v>
      </c>
      <c r="I395" s="20">
        <f>IF(COUNTIFS($C:$C,B395)&gt;1,SUMIFS('Sales Hx'!$Q:$Q,'Sales Hx'!$B:$B,_xlfn.XLOOKUP(B395,C:C,B:B),'Sales Hx'!$D:$D,Planning!$E395),SUMIFS('Sales Hx'!$Q:$Q,'Sales Hx'!$B:$B,Planning!$B395,'Sales Hx'!$D:$D,Planning!$E395))</f>
        <v>0</v>
      </c>
      <c r="J395" s="16">
        <f>IF(COUNTIFS($C:$C,B395)&gt;1,SUMIFS('Sales Hx'!$S:$S,'Sales Hx'!$B:$B,_xlfn.XLOOKUP(B395,C:C,B:B),'Sales Hx'!$D:$D,E395),SUMIFS('Sales Hx'!$S:$S,'Sales Hx'!$B:$B,$B395,'Sales Hx'!$D:$D,$E395))</f>
        <v>0</v>
      </c>
      <c r="K395" s="16">
        <f t="shared" si="38"/>
        <v>0</v>
      </c>
      <c r="L395" s="12">
        <f>IF(M395&lt;&gt;"",M395,IF(COUNTIFS($C:$C,B395)&gt;1,SUMIFS('Sales Hx'!V:V,'Sales Hx'!$B:$B,_xlfn.XLOOKUP(B395,C:C,B:B),'Sales Hx'!$D:$D,$E395),SUMIFS('Sales Hx'!V:V,'Sales Hx'!$B:$B,$B395,'Sales Hx'!$D:$D,$E395)))</f>
        <v>0</v>
      </c>
      <c r="M395" s="12">
        <v>0</v>
      </c>
      <c r="N395" s="15">
        <f t="shared" si="35"/>
        <v>0</v>
      </c>
      <c r="O395" s="21">
        <f t="shared" si="36"/>
        <v>0</v>
      </c>
      <c r="P395" s="24">
        <v>44.025799999999997</v>
      </c>
      <c r="Q395" s="18">
        <f t="shared" si="34"/>
        <v>0</v>
      </c>
      <c r="R395" s="2">
        <v>1</v>
      </c>
      <c r="S395" s="2">
        <v>120</v>
      </c>
      <c r="T395" s="2" t="s">
        <v>4647</v>
      </c>
      <c r="U395" s="28">
        <f>IF(G395=0,"",_xlfn.MINIFS('PO Details'!$I:$I,'PO Details'!$D:$D,Planning!$B395,'PO Details'!$L:$L,Planning!$E395))</f>
        <v>45102</v>
      </c>
      <c r="V395" s="29" t="s">
        <v>4641</v>
      </c>
      <c r="W395" t="str">
        <f t="shared" si="37"/>
        <v/>
      </c>
      <c r="X395" s="2">
        <v>120</v>
      </c>
    </row>
    <row r="396" spans="1:24" x14ac:dyDescent="0.25">
      <c r="A396" s="11" t="s">
        <v>4615</v>
      </c>
      <c r="B396" s="22" t="s">
        <v>877</v>
      </c>
      <c r="C396" s="22"/>
      <c r="D396" s="22" t="s">
        <v>878</v>
      </c>
      <c r="E396" s="31" t="s">
        <v>113</v>
      </c>
      <c r="F396" s="12">
        <f>SUMIFS('Inventory Details'!$H:$H,'Inventory Details'!$B:$B,$B396,'Inventory Details'!$E:$E,$E396)</f>
        <v>12</v>
      </c>
      <c r="G396" s="12">
        <f>SUMIFS('PO Details'!$H:$H,'PO Details'!$D:$D,Planning!$B396,'PO Details'!$L:$L,$E396)</f>
        <v>0</v>
      </c>
      <c r="H396" s="12">
        <f>SUMIFS('SO Details'!$G:$G,'SO Details'!$D:$D,Planning!$B396,'SO Details'!$K:$K,$E396)</f>
        <v>0</v>
      </c>
      <c r="I396" s="20">
        <f>IF(COUNTIFS($C:$C,B396)&gt;1,SUMIFS('Sales Hx'!$Q:$Q,'Sales Hx'!$B:$B,_xlfn.XLOOKUP(B396,C:C,B:B),'Sales Hx'!$D:$D,Planning!$E396),SUMIFS('Sales Hx'!$Q:$Q,'Sales Hx'!$B:$B,Planning!$B396,'Sales Hx'!$D:$D,Planning!$E396))</f>
        <v>0</v>
      </c>
      <c r="J396" s="16">
        <f>IF(COUNTIFS($C:$C,B396)&gt;1,SUMIFS('Sales Hx'!$S:$S,'Sales Hx'!$B:$B,_xlfn.XLOOKUP(B396,C:C,B:B),'Sales Hx'!$D:$D,E396),SUMIFS('Sales Hx'!$S:$S,'Sales Hx'!$B:$B,$B396,'Sales Hx'!$D:$D,$E396))</f>
        <v>0</v>
      </c>
      <c r="K396" s="16">
        <f t="shared" si="38"/>
        <v>0</v>
      </c>
      <c r="L396" s="12">
        <f>IF(M396&lt;&gt;"",M396,IF(COUNTIFS($C:$C,B396)&gt;1,SUMIFS('Sales Hx'!V:V,'Sales Hx'!$B:$B,_xlfn.XLOOKUP(B396,C:C,B:B),'Sales Hx'!$D:$D,$E396),SUMIFS('Sales Hx'!V:V,'Sales Hx'!$B:$B,$B396,'Sales Hx'!$D:$D,$E396)))</f>
        <v>0</v>
      </c>
      <c r="M396" s="12">
        <v>0</v>
      </c>
      <c r="N396" s="15">
        <f t="shared" si="35"/>
        <v>0</v>
      </c>
      <c r="O396" s="21">
        <f t="shared" si="36"/>
        <v>0</v>
      </c>
      <c r="P396" s="24">
        <v>44.025799999999997</v>
      </c>
      <c r="Q396" s="18">
        <f t="shared" si="34"/>
        <v>0</v>
      </c>
      <c r="R396" s="2">
        <v>1</v>
      </c>
      <c r="S396" s="2">
        <v>120</v>
      </c>
      <c r="T396" s="2" t="s">
        <v>4647</v>
      </c>
      <c r="U396" s="28" t="str">
        <f>IF(G396=0,"",_xlfn.MINIFS('PO Details'!$I:$I,'PO Details'!$D:$D,Planning!$B396,'PO Details'!$L:$L,Planning!$E396))</f>
        <v/>
      </c>
      <c r="V396" s="29" t="s">
        <v>4641</v>
      </c>
      <c r="W396" t="str">
        <f t="shared" si="37"/>
        <v/>
      </c>
      <c r="X396" s="2">
        <v>120</v>
      </c>
    </row>
    <row r="397" spans="1:24" x14ac:dyDescent="0.25">
      <c r="A397" s="11" t="s">
        <v>4615</v>
      </c>
      <c r="B397" s="22" t="s">
        <v>877</v>
      </c>
      <c r="C397" s="22"/>
      <c r="D397" s="22" t="s">
        <v>878</v>
      </c>
      <c r="E397" s="31" t="s">
        <v>4746</v>
      </c>
      <c r="F397" s="12">
        <f>SUMIFS('Inventory Details'!$H:$H,'Inventory Details'!$B:$B,$B397,'Inventory Details'!$E:$E,$E397)</f>
        <v>0</v>
      </c>
      <c r="G397" s="12">
        <f>SUMIFS('PO Details'!$H:$H,'PO Details'!$D:$D,Planning!$B397,'PO Details'!$L:$L,$E397)</f>
        <v>21</v>
      </c>
      <c r="H397" s="12">
        <f>SUMIFS('SO Details'!$G:$G,'SO Details'!$D:$D,Planning!$B397,'SO Details'!$K:$K,$E397)</f>
        <v>0</v>
      </c>
      <c r="I397" s="20">
        <f>IF(COUNTIFS($C:$C,B397)&gt;1,SUMIFS('Sales Hx'!$Q:$Q,'Sales Hx'!$B:$B,_xlfn.XLOOKUP(B397,C:C,B:B),'Sales Hx'!$D:$D,Planning!$E397),SUMIFS('Sales Hx'!$Q:$Q,'Sales Hx'!$B:$B,Planning!$B397,'Sales Hx'!$D:$D,Planning!$E397))</f>
        <v>12.6</v>
      </c>
      <c r="J397" s="16">
        <f>IF(COUNTIFS($C:$C,B397)&gt;1,SUMIFS('Sales Hx'!$S:$S,'Sales Hx'!$B:$B,_xlfn.XLOOKUP(B397,C:C,B:B),'Sales Hx'!$D:$D,E397),SUMIFS('Sales Hx'!$S:$S,'Sales Hx'!$B:$B,$B397,'Sales Hx'!$D:$D,$E397))</f>
        <v>0.33114035087719301</v>
      </c>
      <c r="K397" s="16">
        <f t="shared" si="38"/>
        <v>1.6666666666666667</v>
      </c>
      <c r="L397" s="12">
        <f>IF(M397&lt;&gt;"",M397,IF(COUNTIFS($C:$C,B397)&gt;1,SUMIFS('Sales Hx'!V:V,'Sales Hx'!$B:$B,_xlfn.XLOOKUP(B397,C:C,B:B),'Sales Hx'!$D:$D,$E397),SUMIFS('Sales Hx'!V:V,'Sales Hx'!$B:$B,$B397,'Sales Hx'!$D:$D,$E397)))</f>
        <v>0</v>
      </c>
      <c r="M397" s="12">
        <v>0</v>
      </c>
      <c r="N397" s="15">
        <f t="shared" si="35"/>
        <v>0.33114035087719301</v>
      </c>
      <c r="O397" s="21">
        <f t="shared" si="36"/>
        <v>0</v>
      </c>
      <c r="P397" s="24">
        <v>44.025799999999997</v>
      </c>
      <c r="Q397" s="18">
        <f t="shared" si="34"/>
        <v>0</v>
      </c>
      <c r="R397" s="2">
        <v>1</v>
      </c>
      <c r="S397" s="2">
        <v>120</v>
      </c>
      <c r="T397" s="2" t="s">
        <v>4647</v>
      </c>
      <c r="U397" s="28">
        <f>IF(G397=0,"",_xlfn.MINIFS('PO Details'!$I:$I,'PO Details'!$D:$D,Planning!$B397,'PO Details'!$L:$L,Planning!$E397))</f>
        <v>45427</v>
      </c>
      <c r="V397" s="29" t="s">
        <v>4641</v>
      </c>
      <c r="W397" t="str">
        <f t="shared" si="37"/>
        <v/>
      </c>
      <c r="X397" s="2">
        <v>120</v>
      </c>
    </row>
    <row r="398" spans="1:24" x14ac:dyDescent="0.25">
      <c r="A398" s="11" t="s">
        <v>4615</v>
      </c>
      <c r="B398" s="22" t="s">
        <v>877</v>
      </c>
      <c r="C398" s="22"/>
      <c r="D398" s="22" t="s">
        <v>878</v>
      </c>
      <c r="E398" s="31" t="s">
        <v>686</v>
      </c>
      <c r="F398" s="12">
        <f>SUMIFS('Inventory Details'!$H:$H,'Inventory Details'!$B:$B,$B398,'Inventory Details'!$E:$E,$E398)</f>
        <v>0</v>
      </c>
      <c r="G398" s="12">
        <f>SUMIFS('PO Details'!$H:$H,'PO Details'!$D:$D,Planning!$B398,'PO Details'!$L:$L,$E398)</f>
        <v>28</v>
      </c>
      <c r="H398" s="12">
        <f>SUMIFS('SO Details'!$G:$G,'SO Details'!$D:$D,Planning!$B398,'SO Details'!$K:$K,$E398)</f>
        <v>0</v>
      </c>
      <c r="I398" s="20">
        <f>IF(COUNTIFS($C:$C,B398)&gt;1,SUMIFS('Sales Hx'!$Q:$Q,'Sales Hx'!$B:$B,_xlfn.XLOOKUP(B398,C:C,B:B),'Sales Hx'!$D:$D,Planning!$E398),SUMIFS('Sales Hx'!$Q:$Q,'Sales Hx'!$B:$B,Planning!$B398,'Sales Hx'!$D:$D,Planning!$E398))</f>
        <v>102.19999999999999</v>
      </c>
      <c r="J398" s="16">
        <f>IF(COUNTIFS($C:$C,B398)&gt;1,SUMIFS('Sales Hx'!$S:$S,'Sales Hx'!$B:$B,_xlfn.XLOOKUP(B398,C:C,B:B),'Sales Hx'!$D:$D,E398),SUMIFS('Sales Hx'!$S:$S,'Sales Hx'!$B:$B,$B398,'Sales Hx'!$D:$D,$E398))</f>
        <v>0.93062200956937802</v>
      </c>
      <c r="K398" s="16">
        <f t="shared" si="38"/>
        <v>0.27397260273972607</v>
      </c>
      <c r="L398" s="12">
        <f>IF(M398&lt;&gt;"",M398,IF(COUNTIFS($C:$C,B398)&gt;1,SUMIFS('Sales Hx'!V:V,'Sales Hx'!$B:$B,_xlfn.XLOOKUP(B398,C:C,B:B),'Sales Hx'!$D:$D,$E398),SUMIFS('Sales Hx'!V:V,'Sales Hx'!$B:$B,$B398,'Sales Hx'!$D:$D,$E398)))</f>
        <v>0</v>
      </c>
      <c r="M398" s="12">
        <v>0</v>
      </c>
      <c r="N398" s="15">
        <f t="shared" si="35"/>
        <v>0.93062200956937802</v>
      </c>
      <c r="O398" s="21">
        <f t="shared" si="36"/>
        <v>0</v>
      </c>
      <c r="P398" s="24">
        <v>44.025799999999997</v>
      </c>
      <c r="Q398" s="18">
        <f t="shared" si="34"/>
        <v>0</v>
      </c>
      <c r="R398" s="2">
        <v>1</v>
      </c>
      <c r="S398" s="2">
        <v>120</v>
      </c>
      <c r="T398" s="2" t="s">
        <v>4647</v>
      </c>
      <c r="U398" s="28">
        <f>IF(G398=0,"",_xlfn.MINIFS('PO Details'!$I:$I,'PO Details'!$D:$D,Planning!$B398,'PO Details'!$L:$L,Planning!$E398))</f>
        <v>45426</v>
      </c>
      <c r="V398" s="29" t="s">
        <v>4641</v>
      </c>
      <c r="W398" t="str">
        <f t="shared" si="37"/>
        <v>Max</v>
      </c>
      <c r="X398" s="2">
        <v>120</v>
      </c>
    </row>
    <row r="399" spans="1:24" x14ac:dyDescent="0.25">
      <c r="A399" s="11" t="s">
        <v>4615</v>
      </c>
      <c r="B399" s="22" t="s">
        <v>877</v>
      </c>
      <c r="C399" s="22"/>
      <c r="D399" s="22" t="s">
        <v>878</v>
      </c>
      <c r="E399" s="31" t="s">
        <v>876</v>
      </c>
      <c r="F399" s="12">
        <f>SUMIFS('Inventory Details'!$H:$H,'Inventory Details'!$B:$B,$B399,'Inventory Details'!$E:$E,$E399)</f>
        <v>0</v>
      </c>
      <c r="G399" s="12">
        <f>SUMIFS('PO Details'!$H:$H,'PO Details'!$D:$D,Planning!$B399,'PO Details'!$L:$L,$E399)</f>
        <v>0</v>
      </c>
      <c r="H399" s="12">
        <f>SUMIFS('SO Details'!$G:$G,'SO Details'!$D:$D,Planning!$B399,'SO Details'!$K:$K,$E399)</f>
        <v>0</v>
      </c>
      <c r="I399" s="20">
        <f>IF(COUNTIFS($C:$C,B399)&gt;1,SUMIFS('Sales Hx'!$Q:$Q,'Sales Hx'!$B:$B,_xlfn.XLOOKUP(B399,C:C,B:B),'Sales Hx'!$D:$D,Planning!$E399),SUMIFS('Sales Hx'!$Q:$Q,'Sales Hx'!$B:$B,Planning!$B399,'Sales Hx'!$D:$D,Planning!$E399))</f>
        <v>0</v>
      </c>
      <c r="J399" s="16">
        <f>IF(COUNTIFS($C:$C,B399)&gt;1,SUMIFS('Sales Hx'!$S:$S,'Sales Hx'!$B:$B,_xlfn.XLOOKUP(B399,C:C,B:B),'Sales Hx'!$D:$D,E399),SUMIFS('Sales Hx'!$S:$S,'Sales Hx'!$B:$B,$B399,'Sales Hx'!$D:$D,$E399))</f>
        <v>0.18092105263157895</v>
      </c>
      <c r="K399" s="16">
        <f t="shared" si="38"/>
        <v>0</v>
      </c>
      <c r="L399" s="12">
        <f>IF(M399&lt;&gt;"",M399,IF(COUNTIFS($C:$C,B399)&gt;1,SUMIFS('Sales Hx'!V:V,'Sales Hx'!$B:$B,_xlfn.XLOOKUP(B399,C:C,B:B),'Sales Hx'!$D:$D,$E399),SUMIFS('Sales Hx'!V:V,'Sales Hx'!$B:$B,$B399,'Sales Hx'!$D:$D,$E399)))</f>
        <v>0</v>
      </c>
      <c r="M399" s="12">
        <v>0</v>
      </c>
      <c r="N399" s="15">
        <f t="shared" si="35"/>
        <v>0.18092105263157895</v>
      </c>
      <c r="O399" s="21">
        <f t="shared" si="36"/>
        <v>22</v>
      </c>
      <c r="P399" s="24">
        <v>44.025799999999997</v>
      </c>
      <c r="Q399" s="18">
        <f t="shared" si="34"/>
        <v>968.56759999999997</v>
      </c>
      <c r="R399" s="2">
        <v>1</v>
      </c>
      <c r="S399" s="2">
        <v>120</v>
      </c>
      <c r="T399" s="2" t="s">
        <v>4647</v>
      </c>
      <c r="U399" s="28" t="str">
        <f>IF(G399=0,"",_xlfn.MINIFS('PO Details'!$I:$I,'PO Details'!$D:$D,Planning!$B399,'PO Details'!$L:$L,Planning!$E399))</f>
        <v/>
      </c>
      <c r="V399" s="29" t="s">
        <v>4641</v>
      </c>
      <c r="W399" t="str">
        <f t="shared" si="37"/>
        <v/>
      </c>
      <c r="X399" s="2">
        <v>120</v>
      </c>
    </row>
    <row r="400" spans="1:24" x14ac:dyDescent="0.25">
      <c r="A400" s="11" t="s">
        <v>4615</v>
      </c>
      <c r="B400" s="22" t="s">
        <v>2223</v>
      </c>
      <c r="C400" s="22"/>
      <c r="D400" s="22" t="s">
        <v>3712</v>
      </c>
      <c r="E400" s="31" t="s">
        <v>37</v>
      </c>
      <c r="F400" s="12">
        <f>SUMIFS('Inventory Details'!$H:$H,'Inventory Details'!$B:$B,$B400,'Inventory Details'!$E:$E,$E400)</f>
        <v>0</v>
      </c>
      <c r="G400" s="12">
        <f>SUMIFS('PO Details'!$H:$H,'PO Details'!$D:$D,Planning!$B400,'PO Details'!$L:$L,$E400)</f>
        <v>4</v>
      </c>
      <c r="H400" s="12">
        <f>SUMIFS('SO Details'!$G:$G,'SO Details'!$D:$D,Planning!$B400,'SO Details'!$K:$K,$E400)</f>
        <v>0</v>
      </c>
      <c r="I400" s="20">
        <f>IF(COUNTIFS($C:$C,B400)&gt;1,SUMIFS('Sales Hx'!$Q:$Q,'Sales Hx'!$B:$B,_xlfn.XLOOKUP(B400,C:C,B:B),'Sales Hx'!$D:$D,Planning!$E400),SUMIFS('Sales Hx'!$Q:$Q,'Sales Hx'!$B:$B,Planning!$B400,'Sales Hx'!$D:$D,Planning!$E400))</f>
        <v>0</v>
      </c>
      <c r="J400" s="16">
        <f>IF(COUNTIFS($C:$C,B400)&gt;1,SUMIFS('Sales Hx'!$S:$S,'Sales Hx'!$B:$B,_xlfn.XLOOKUP(B400,C:C,B:B),'Sales Hx'!$D:$D,E400),SUMIFS('Sales Hx'!$S:$S,'Sales Hx'!$B:$B,$B400,'Sales Hx'!$D:$D,$E400))</f>
        <v>0</v>
      </c>
      <c r="K400" s="16">
        <f t="shared" si="38"/>
        <v>0</v>
      </c>
      <c r="L400" s="12">
        <f>IF(M400&lt;&gt;"",M400,IF(COUNTIFS($C:$C,B400)&gt;1,SUMIFS('Sales Hx'!V:V,'Sales Hx'!$B:$B,_xlfn.XLOOKUP(B400,C:C,B:B),'Sales Hx'!$D:$D,$E400),SUMIFS('Sales Hx'!V:V,'Sales Hx'!$B:$B,$B400,'Sales Hx'!$D:$D,$E400)))</f>
        <v>0</v>
      </c>
      <c r="M400" s="12">
        <v>0</v>
      </c>
      <c r="N400" s="15">
        <f t="shared" si="35"/>
        <v>0</v>
      </c>
      <c r="O400" s="21">
        <f t="shared" si="36"/>
        <v>0</v>
      </c>
      <c r="P400" s="24">
        <v>44.025799999999997</v>
      </c>
      <c r="Q400" s="18">
        <f t="shared" si="34"/>
        <v>0</v>
      </c>
      <c r="R400" s="2">
        <v>1</v>
      </c>
      <c r="S400" s="2">
        <v>120</v>
      </c>
      <c r="T400" s="2" t="s">
        <v>4647</v>
      </c>
      <c r="U400" s="28">
        <f>IF(G400=0,"",_xlfn.MINIFS('PO Details'!$I:$I,'PO Details'!$D:$D,Planning!$B400,'PO Details'!$L:$L,Planning!$E400))</f>
        <v>45158</v>
      </c>
      <c r="V400" s="29" t="s">
        <v>4640</v>
      </c>
      <c r="W400" t="str">
        <f t="shared" si="37"/>
        <v>Max</v>
      </c>
      <c r="X400" s="2">
        <v>120</v>
      </c>
    </row>
    <row r="401" spans="1:24" x14ac:dyDescent="0.25">
      <c r="A401" s="11" t="s">
        <v>4615</v>
      </c>
      <c r="B401" s="22" t="s">
        <v>2223</v>
      </c>
      <c r="C401" s="22"/>
      <c r="D401" s="22" t="s">
        <v>3712</v>
      </c>
      <c r="E401" s="31" t="s">
        <v>686</v>
      </c>
      <c r="F401" s="12">
        <f>SUMIFS('Inventory Details'!$H:$H,'Inventory Details'!$B:$B,$B401,'Inventory Details'!$E:$E,$E401)</f>
        <v>0</v>
      </c>
      <c r="G401" s="12">
        <f>SUMIFS('PO Details'!$H:$H,'PO Details'!$D:$D,Planning!$B401,'PO Details'!$L:$L,$E401)</f>
        <v>2</v>
      </c>
      <c r="H401" s="12">
        <f>SUMIFS('SO Details'!$G:$G,'SO Details'!$D:$D,Planning!$B401,'SO Details'!$K:$K,$E401)</f>
        <v>0</v>
      </c>
      <c r="I401" s="20">
        <f>IF(COUNTIFS($C:$C,B401)&gt;1,SUMIFS('Sales Hx'!$Q:$Q,'Sales Hx'!$B:$B,_xlfn.XLOOKUP(B401,C:C,B:B),'Sales Hx'!$D:$D,Planning!$E401),SUMIFS('Sales Hx'!$Q:$Q,'Sales Hx'!$B:$B,Planning!$B401,'Sales Hx'!$D:$D,Planning!$E401))</f>
        <v>0</v>
      </c>
      <c r="J401" s="16">
        <f>IF(COUNTIFS($C:$C,B401)&gt;1,SUMIFS('Sales Hx'!$S:$S,'Sales Hx'!$B:$B,_xlfn.XLOOKUP(B401,C:C,B:B),'Sales Hx'!$D:$D,E401),SUMIFS('Sales Hx'!$S:$S,'Sales Hx'!$B:$B,$B401,'Sales Hx'!$D:$D,$E401))</f>
        <v>4.3859649122807015E-2</v>
      </c>
      <c r="K401" s="16">
        <f t="shared" si="38"/>
        <v>0</v>
      </c>
      <c r="L401" s="12">
        <f>IF(M401&lt;&gt;"",M401,IF(COUNTIFS($C:$C,B401)&gt;1,SUMIFS('Sales Hx'!V:V,'Sales Hx'!$B:$B,_xlfn.XLOOKUP(B401,C:C,B:B),'Sales Hx'!$D:$D,$E401),SUMIFS('Sales Hx'!V:V,'Sales Hx'!$B:$B,$B401,'Sales Hx'!$D:$D,$E401)))</f>
        <v>0</v>
      </c>
      <c r="M401" s="12">
        <v>0</v>
      </c>
      <c r="N401" s="15">
        <f t="shared" si="35"/>
        <v>4.3859649122807015E-2</v>
      </c>
      <c r="O401" s="21">
        <f t="shared" si="36"/>
        <v>0</v>
      </c>
      <c r="P401" s="24">
        <v>44.025799999999997</v>
      </c>
      <c r="Q401" s="18">
        <f t="shared" si="34"/>
        <v>0</v>
      </c>
      <c r="R401" s="2">
        <v>1</v>
      </c>
      <c r="S401" s="2">
        <v>120</v>
      </c>
      <c r="T401" s="2" t="s">
        <v>4647</v>
      </c>
      <c r="U401" s="28">
        <f>IF(G401=0,"",_xlfn.MINIFS('PO Details'!$I:$I,'PO Details'!$D:$D,Planning!$B401,'PO Details'!$L:$L,Planning!$E401))</f>
        <v>45426</v>
      </c>
      <c r="V401" s="29" t="s">
        <v>4640</v>
      </c>
      <c r="W401" t="str">
        <f t="shared" si="37"/>
        <v>Max</v>
      </c>
      <c r="X401" s="2">
        <v>120</v>
      </c>
    </row>
    <row r="402" spans="1:24" x14ac:dyDescent="0.25">
      <c r="A402" s="11" t="s">
        <v>4615</v>
      </c>
      <c r="B402" s="22" t="s">
        <v>879</v>
      </c>
      <c r="C402" s="22"/>
      <c r="D402" s="22" t="s">
        <v>4540</v>
      </c>
      <c r="E402" s="31" t="s">
        <v>37</v>
      </c>
      <c r="F402" s="12">
        <f>SUMIFS('Inventory Details'!$H:$H,'Inventory Details'!$B:$B,$B402,'Inventory Details'!$E:$E,$E402)</f>
        <v>0</v>
      </c>
      <c r="G402" s="12">
        <f>SUMIFS('PO Details'!$H:$H,'PO Details'!$D:$D,Planning!$B402,'PO Details'!$L:$L,$E402)</f>
        <v>7</v>
      </c>
      <c r="H402" s="12">
        <f>SUMIFS('SO Details'!$G:$G,'SO Details'!$D:$D,Planning!$B402,'SO Details'!$K:$K,$E402)</f>
        <v>0</v>
      </c>
      <c r="I402" s="20">
        <f>IF(COUNTIFS($C:$C,B402)&gt;1,SUMIFS('Sales Hx'!$Q:$Q,'Sales Hx'!$B:$B,_xlfn.XLOOKUP(B402,C:C,B:B),'Sales Hx'!$D:$D,Planning!$E402),SUMIFS('Sales Hx'!$Q:$Q,'Sales Hx'!$B:$B,Planning!$B402,'Sales Hx'!$D:$D,Planning!$E402))</f>
        <v>0</v>
      </c>
      <c r="J402" s="16">
        <f>IF(COUNTIFS($C:$C,B402)&gt;1,SUMIFS('Sales Hx'!$S:$S,'Sales Hx'!$B:$B,_xlfn.XLOOKUP(B402,C:C,B:B),'Sales Hx'!$D:$D,E402),SUMIFS('Sales Hx'!$S:$S,'Sales Hx'!$B:$B,$B402,'Sales Hx'!$D:$D,$E402))</f>
        <v>0</v>
      </c>
      <c r="K402" s="16">
        <f t="shared" si="38"/>
        <v>0</v>
      </c>
      <c r="L402" s="12">
        <f>IF(M402&lt;&gt;"",M402,IF(COUNTIFS($C:$C,B402)&gt;1,SUMIFS('Sales Hx'!V:V,'Sales Hx'!$B:$B,_xlfn.XLOOKUP(B402,C:C,B:B),'Sales Hx'!$D:$D,$E402),SUMIFS('Sales Hx'!V:V,'Sales Hx'!$B:$B,$B402,'Sales Hx'!$D:$D,$E402)))</f>
        <v>0</v>
      </c>
      <c r="M402" s="12">
        <v>0</v>
      </c>
      <c r="N402" s="15">
        <f t="shared" si="35"/>
        <v>0</v>
      </c>
      <c r="O402" s="21">
        <f t="shared" si="36"/>
        <v>0</v>
      </c>
      <c r="P402" s="24">
        <v>41.485599999999998</v>
      </c>
      <c r="Q402" s="18">
        <f t="shared" si="34"/>
        <v>0</v>
      </c>
      <c r="R402" s="2">
        <v>1</v>
      </c>
      <c r="S402" s="2">
        <v>120</v>
      </c>
      <c r="T402" s="2" t="s">
        <v>4647</v>
      </c>
      <c r="U402" s="28">
        <f>IF(G402=0,"",_xlfn.MINIFS('PO Details'!$I:$I,'PO Details'!$D:$D,Planning!$B402,'PO Details'!$L:$L,Planning!$E402))</f>
        <v>45110</v>
      </c>
      <c r="V402" s="29" t="s">
        <v>4640</v>
      </c>
      <c r="W402" t="str">
        <f t="shared" si="37"/>
        <v>Max</v>
      </c>
      <c r="X402" s="2">
        <v>120</v>
      </c>
    </row>
    <row r="403" spans="1:24" x14ac:dyDescent="0.25">
      <c r="A403" s="11" t="s">
        <v>4615</v>
      </c>
      <c r="B403" s="22" t="s">
        <v>879</v>
      </c>
      <c r="C403" s="22"/>
      <c r="D403" s="22" t="s">
        <v>4540</v>
      </c>
      <c r="E403" s="31" t="s">
        <v>186</v>
      </c>
      <c r="F403" s="12">
        <f>SUMIFS('Inventory Details'!$H:$H,'Inventory Details'!$B:$B,$B403,'Inventory Details'!$E:$E,$E403)</f>
        <v>0</v>
      </c>
      <c r="G403" s="12">
        <f>SUMIFS('PO Details'!$H:$H,'PO Details'!$D:$D,Planning!$B403,'PO Details'!$L:$L,$E403)</f>
        <v>0</v>
      </c>
      <c r="H403" s="12">
        <f>SUMIFS('SO Details'!$G:$G,'SO Details'!$D:$D,Planning!$B403,'SO Details'!$K:$K,$E403)</f>
        <v>0</v>
      </c>
      <c r="I403" s="20">
        <f>IF(COUNTIFS($C:$C,B403)&gt;1,SUMIFS('Sales Hx'!$Q:$Q,'Sales Hx'!$B:$B,_xlfn.XLOOKUP(B403,C:C,B:B),'Sales Hx'!$D:$D,Planning!$E403),SUMIFS('Sales Hx'!$Q:$Q,'Sales Hx'!$B:$B,Planning!$B403,'Sales Hx'!$D:$D,Planning!$E403))</f>
        <v>0</v>
      </c>
      <c r="J403" s="16">
        <f>IF(COUNTIFS($C:$C,B403)&gt;1,SUMIFS('Sales Hx'!$S:$S,'Sales Hx'!$B:$B,_xlfn.XLOOKUP(B403,C:C,B:B),'Sales Hx'!$D:$D,E403),SUMIFS('Sales Hx'!$S:$S,'Sales Hx'!$B:$B,$B403,'Sales Hx'!$D:$D,$E403))</f>
        <v>0</v>
      </c>
      <c r="K403" s="16">
        <f t="shared" si="38"/>
        <v>0</v>
      </c>
      <c r="L403" s="12">
        <f>IF(M403&lt;&gt;"",M403,IF(COUNTIFS($C:$C,B403)&gt;1,SUMIFS('Sales Hx'!V:V,'Sales Hx'!$B:$B,_xlfn.XLOOKUP(B403,C:C,B:B),'Sales Hx'!$D:$D,$E403),SUMIFS('Sales Hx'!V:V,'Sales Hx'!$B:$B,$B403,'Sales Hx'!$D:$D,$E403)))</f>
        <v>0</v>
      </c>
      <c r="M403" s="12">
        <v>0</v>
      </c>
      <c r="N403" s="15">
        <f t="shared" si="35"/>
        <v>0</v>
      </c>
      <c r="O403" s="21">
        <f t="shared" si="36"/>
        <v>0</v>
      </c>
      <c r="P403" s="24">
        <v>41.485599999999998</v>
      </c>
      <c r="Q403" s="18">
        <f t="shared" si="34"/>
        <v>0</v>
      </c>
      <c r="R403" s="2">
        <v>1</v>
      </c>
      <c r="S403" s="2">
        <v>120</v>
      </c>
      <c r="T403" s="2" t="s">
        <v>4647</v>
      </c>
      <c r="U403" s="28" t="str">
        <f>IF(G403=0,"",_xlfn.MINIFS('PO Details'!$I:$I,'PO Details'!$D:$D,Planning!$B403,'PO Details'!$L:$L,Planning!$E403))</f>
        <v/>
      </c>
      <c r="V403" s="29" t="s">
        <v>4640</v>
      </c>
      <c r="W403" t="str">
        <f t="shared" si="37"/>
        <v>Max</v>
      </c>
      <c r="X403" s="2">
        <v>120</v>
      </c>
    </row>
    <row r="404" spans="1:24" x14ac:dyDescent="0.25">
      <c r="A404" s="11" t="s">
        <v>4615</v>
      </c>
      <c r="B404" s="22" t="s">
        <v>879</v>
      </c>
      <c r="C404" s="22"/>
      <c r="D404" s="22" t="s">
        <v>4540</v>
      </c>
      <c r="E404" s="31" t="s">
        <v>686</v>
      </c>
      <c r="F404" s="12">
        <f>SUMIFS('Inventory Details'!$H:$H,'Inventory Details'!$B:$B,$B404,'Inventory Details'!$E:$E,$E404)</f>
        <v>1</v>
      </c>
      <c r="G404" s="12">
        <f>SUMIFS('PO Details'!$H:$H,'PO Details'!$D:$D,Planning!$B404,'PO Details'!$L:$L,$E404)</f>
        <v>0</v>
      </c>
      <c r="H404" s="12">
        <f>SUMIFS('SO Details'!$G:$G,'SO Details'!$D:$D,Planning!$B404,'SO Details'!$K:$K,$E404)</f>
        <v>0</v>
      </c>
      <c r="I404" s="20">
        <f>IF(COUNTIFS($C:$C,B404)&gt;1,SUMIFS('Sales Hx'!$Q:$Q,'Sales Hx'!$B:$B,_xlfn.XLOOKUP(B404,C:C,B:B),'Sales Hx'!$D:$D,Planning!$E404),SUMIFS('Sales Hx'!$Q:$Q,'Sales Hx'!$B:$B,Planning!$B404,'Sales Hx'!$D:$D,Planning!$E404))</f>
        <v>0</v>
      </c>
      <c r="J404" s="16">
        <f>IF(COUNTIFS($C:$C,B404)&gt;1,SUMIFS('Sales Hx'!$S:$S,'Sales Hx'!$B:$B,_xlfn.XLOOKUP(B404,C:C,B:B),'Sales Hx'!$D:$D,E404),SUMIFS('Sales Hx'!$S:$S,'Sales Hx'!$B:$B,$B404,'Sales Hx'!$D:$D,$E404))</f>
        <v>4.3859649122807015E-2</v>
      </c>
      <c r="K404" s="16">
        <f t="shared" si="38"/>
        <v>0</v>
      </c>
      <c r="L404" s="12">
        <f>IF(M404&lt;&gt;"",M404,IF(COUNTIFS($C:$C,B404)&gt;1,SUMIFS('Sales Hx'!V:V,'Sales Hx'!$B:$B,_xlfn.XLOOKUP(B404,C:C,B:B),'Sales Hx'!$D:$D,$E404),SUMIFS('Sales Hx'!V:V,'Sales Hx'!$B:$B,$B404,'Sales Hx'!$D:$D,$E404)))</f>
        <v>0</v>
      </c>
      <c r="M404" s="12">
        <v>0</v>
      </c>
      <c r="N404" s="15">
        <f t="shared" si="35"/>
        <v>4.3859649122807015E-2</v>
      </c>
      <c r="O404" s="21">
        <f t="shared" si="36"/>
        <v>0</v>
      </c>
      <c r="P404" s="24">
        <v>41.485599999999998</v>
      </c>
      <c r="Q404" s="18">
        <f t="shared" si="34"/>
        <v>0</v>
      </c>
      <c r="R404" s="2">
        <v>1</v>
      </c>
      <c r="S404" s="2">
        <v>120</v>
      </c>
      <c r="T404" s="2" t="s">
        <v>4647</v>
      </c>
      <c r="U404" s="28" t="str">
        <f>IF(G404=0,"",_xlfn.MINIFS('PO Details'!$I:$I,'PO Details'!$D:$D,Planning!$B404,'PO Details'!$L:$L,Planning!$E404))</f>
        <v/>
      </c>
      <c r="V404" s="29" t="s">
        <v>4640</v>
      </c>
      <c r="W404" t="str">
        <f t="shared" si="37"/>
        <v>Max</v>
      </c>
      <c r="X404" s="2">
        <v>120</v>
      </c>
    </row>
    <row r="405" spans="1:24" x14ac:dyDescent="0.25">
      <c r="A405" s="11"/>
      <c r="B405" s="22" t="s">
        <v>880</v>
      </c>
      <c r="C405" s="22"/>
      <c r="D405" s="22" t="s">
        <v>881</v>
      </c>
      <c r="E405" s="31" t="s">
        <v>4746</v>
      </c>
      <c r="F405" s="12">
        <f>SUMIFS('Inventory Details'!$H:$H,'Inventory Details'!$B:$B,$B405,'Inventory Details'!$E:$E,$E405)</f>
        <v>2</v>
      </c>
      <c r="G405" s="12">
        <f>SUMIFS('PO Details'!$H:$H,'PO Details'!$D:$D,Planning!$B405,'PO Details'!$L:$L,$E405)</f>
        <v>0</v>
      </c>
      <c r="H405" s="12">
        <f>SUMIFS('SO Details'!$G:$G,'SO Details'!$D:$D,Planning!$B405,'SO Details'!$K:$K,$E405)</f>
        <v>0</v>
      </c>
      <c r="I405" s="20">
        <f>IF(COUNTIFS($C:$C,B405)&gt;1,SUMIFS('Sales Hx'!$Q:$Q,'Sales Hx'!$B:$B,_xlfn.XLOOKUP(B405,C:C,B:B),'Sales Hx'!$D:$D,Planning!$E405),SUMIFS('Sales Hx'!$Q:$Q,'Sales Hx'!$B:$B,Planning!$B405,'Sales Hx'!$D:$D,Planning!$E405))</f>
        <v>0</v>
      </c>
      <c r="J405" s="16">
        <f>IF(COUNTIFS($C:$C,B405)&gt;1,SUMIFS('Sales Hx'!$S:$S,'Sales Hx'!$B:$B,_xlfn.XLOOKUP(B405,C:C,B:B),'Sales Hx'!$D:$D,E405),SUMIFS('Sales Hx'!$S:$S,'Sales Hx'!$B:$B,$B405,'Sales Hx'!$D:$D,$E405))</f>
        <v>0</v>
      </c>
      <c r="K405" s="16">
        <f t="shared" si="38"/>
        <v>0</v>
      </c>
      <c r="L405" s="12">
        <f>IF(M405&lt;&gt;"",M405,IF(COUNTIFS($C:$C,B405)&gt;1,SUMIFS('Sales Hx'!V:V,'Sales Hx'!$B:$B,_xlfn.XLOOKUP(B405,C:C,B:B),'Sales Hx'!$D:$D,$E405),SUMIFS('Sales Hx'!V:V,'Sales Hx'!$B:$B,$B405,'Sales Hx'!$D:$D,$E405)))</f>
        <v>0</v>
      </c>
      <c r="M405" s="12">
        <v>0</v>
      </c>
      <c r="N405" s="15">
        <f t="shared" si="35"/>
        <v>0</v>
      </c>
      <c r="O405" s="21">
        <f t="shared" si="36"/>
        <v>0</v>
      </c>
      <c r="P405" s="24">
        <v>44.57</v>
      </c>
      <c r="Q405" s="18">
        <f t="shared" si="34"/>
        <v>0</v>
      </c>
      <c r="R405" s="2">
        <v>1</v>
      </c>
      <c r="S405" s="2">
        <v>120</v>
      </c>
      <c r="T405" s="2" t="s">
        <v>4647</v>
      </c>
      <c r="U405" s="28" t="str">
        <f>IF(G405=0,"",_xlfn.MINIFS('PO Details'!$I:$I,'PO Details'!$D:$D,Planning!$B405,'PO Details'!$L:$L,Planning!$E405))</f>
        <v/>
      </c>
      <c r="V405" s="29" t="s">
        <v>4640</v>
      </c>
      <c r="W405" t="str">
        <f t="shared" si="37"/>
        <v>Max</v>
      </c>
      <c r="X405" s="2">
        <v>120</v>
      </c>
    </row>
    <row r="406" spans="1:24" x14ac:dyDescent="0.25">
      <c r="A406" s="11" t="s">
        <v>4615</v>
      </c>
      <c r="B406" s="22" t="s">
        <v>42</v>
      </c>
      <c r="C406" s="22"/>
      <c r="D406" s="22" t="s">
        <v>43</v>
      </c>
      <c r="E406" s="31" t="s">
        <v>37</v>
      </c>
      <c r="F406" s="12">
        <f>SUMIFS('Inventory Details'!$H:$H,'Inventory Details'!$B:$B,$B406,'Inventory Details'!$E:$E,$E406)</f>
        <v>0</v>
      </c>
      <c r="G406" s="12">
        <f>SUMIFS('PO Details'!$H:$H,'PO Details'!$D:$D,Planning!$B406,'PO Details'!$L:$L,$E406)</f>
        <v>40</v>
      </c>
      <c r="H406" s="12">
        <f>SUMIFS('SO Details'!$G:$G,'SO Details'!$D:$D,Planning!$B406,'SO Details'!$K:$K,$E406)</f>
        <v>0</v>
      </c>
      <c r="I406" s="20">
        <f>IF(COUNTIFS($C:$C,B406)&gt;1,SUMIFS('Sales Hx'!$Q:$Q,'Sales Hx'!$B:$B,_xlfn.XLOOKUP(B406,C:C,B:B),'Sales Hx'!$D:$D,Planning!$E406),SUMIFS('Sales Hx'!$Q:$Q,'Sales Hx'!$B:$B,Planning!$B406,'Sales Hx'!$D:$D,Planning!$E406))</f>
        <v>0</v>
      </c>
      <c r="J406" s="16">
        <f>IF(COUNTIFS($C:$C,B406)&gt;1,SUMIFS('Sales Hx'!$S:$S,'Sales Hx'!$B:$B,_xlfn.XLOOKUP(B406,C:C,B:B),'Sales Hx'!$D:$D,E406),SUMIFS('Sales Hx'!$S:$S,'Sales Hx'!$B:$B,$B406,'Sales Hx'!$D:$D,$E406))</f>
        <v>0</v>
      </c>
      <c r="K406" s="16">
        <f t="shared" si="38"/>
        <v>0</v>
      </c>
      <c r="L406" s="12">
        <f>IF(M406&lt;&gt;"",M406,IF(COUNTIFS($C:$C,B406)&gt;1,SUMIFS('Sales Hx'!V:V,'Sales Hx'!$B:$B,_xlfn.XLOOKUP(B406,C:C,B:B),'Sales Hx'!$D:$D,$E406),SUMIFS('Sales Hx'!V:V,'Sales Hx'!$B:$B,$B406,'Sales Hx'!$D:$D,$E406)))</f>
        <v>0</v>
      </c>
      <c r="M406" s="12">
        <v>0</v>
      </c>
      <c r="N406" s="15">
        <f t="shared" si="35"/>
        <v>0</v>
      </c>
      <c r="O406" s="21">
        <f t="shared" si="36"/>
        <v>0</v>
      </c>
      <c r="P406" s="24">
        <v>44.025799999999997</v>
      </c>
      <c r="Q406" s="18">
        <f t="shared" si="34"/>
        <v>0</v>
      </c>
      <c r="R406" s="2">
        <v>1</v>
      </c>
      <c r="S406" s="2">
        <v>120</v>
      </c>
      <c r="T406" s="2" t="s">
        <v>4647</v>
      </c>
      <c r="U406" s="28">
        <f>IF(G406=0,"",_xlfn.MINIFS('PO Details'!$I:$I,'PO Details'!$D:$D,Planning!$B406,'PO Details'!$L:$L,Planning!$E406))</f>
        <v>45110</v>
      </c>
      <c r="V406" s="29" t="s">
        <v>4640</v>
      </c>
      <c r="W406" t="str">
        <f t="shared" si="37"/>
        <v/>
      </c>
      <c r="X406" s="2">
        <v>120</v>
      </c>
    </row>
    <row r="407" spans="1:24" x14ac:dyDescent="0.25">
      <c r="A407" s="11" t="s">
        <v>4615</v>
      </c>
      <c r="B407" s="22" t="s">
        <v>42</v>
      </c>
      <c r="C407" s="22"/>
      <c r="D407" s="22" t="s">
        <v>43</v>
      </c>
      <c r="E407" s="31" t="s">
        <v>186</v>
      </c>
      <c r="F407" s="12">
        <f>SUMIFS('Inventory Details'!$H:$H,'Inventory Details'!$B:$B,$B407,'Inventory Details'!$E:$E,$E407)</f>
        <v>0</v>
      </c>
      <c r="G407" s="12">
        <f>SUMIFS('PO Details'!$H:$H,'PO Details'!$D:$D,Planning!$B407,'PO Details'!$L:$L,$E407)</f>
        <v>0</v>
      </c>
      <c r="H407" s="12">
        <f>SUMIFS('SO Details'!$G:$G,'SO Details'!$D:$D,Planning!$B407,'SO Details'!$K:$K,$E407)</f>
        <v>0</v>
      </c>
      <c r="I407" s="20">
        <f>IF(COUNTIFS($C:$C,B407)&gt;1,SUMIFS('Sales Hx'!$Q:$Q,'Sales Hx'!$B:$B,_xlfn.XLOOKUP(B407,C:C,B:B),'Sales Hx'!$D:$D,Planning!$E407),SUMIFS('Sales Hx'!$Q:$Q,'Sales Hx'!$B:$B,Planning!$B407,'Sales Hx'!$D:$D,Planning!$E407))</f>
        <v>0</v>
      </c>
      <c r="J407" s="16">
        <f>IF(COUNTIFS($C:$C,B407)&gt;1,SUMIFS('Sales Hx'!$S:$S,'Sales Hx'!$B:$B,_xlfn.XLOOKUP(B407,C:C,B:B),'Sales Hx'!$D:$D,E407),SUMIFS('Sales Hx'!$S:$S,'Sales Hx'!$B:$B,$B407,'Sales Hx'!$D:$D,$E407))</f>
        <v>0</v>
      </c>
      <c r="K407" s="16">
        <f t="shared" si="38"/>
        <v>0</v>
      </c>
      <c r="L407" s="12">
        <f>IF(M407&lt;&gt;"",M407,IF(COUNTIFS($C:$C,B407)&gt;1,SUMIFS('Sales Hx'!V:V,'Sales Hx'!$B:$B,_xlfn.XLOOKUP(B407,C:C,B:B),'Sales Hx'!$D:$D,$E407),SUMIFS('Sales Hx'!V:V,'Sales Hx'!$B:$B,$B407,'Sales Hx'!$D:$D,$E407)))</f>
        <v>0</v>
      </c>
      <c r="M407" s="12">
        <v>0</v>
      </c>
      <c r="N407" s="15">
        <f t="shared" si="35"/>
        <v>0</v>
      </c>
      <c r="O407" s="21">
        <f t="shared" si="36"/>
        <v>0</v>
      </c>
      <c r="P407" s="24">
        <v>44.025799999999997</v>
      </c>
      <c r="Q407" s="18">
        <f t="shared" si="34"/>
        <v>0</v>
      </c>
      <c r="R407" s="2">
        <v>1</v>
      </c>
      <c r="S407" s="2">
        <v>120</v>
      </c>
      <c r="T407" s="2" t="s">
        <v>4647</v>
      </c>
      <c r="U407" s="28" t="str">
        <f>IF(G407=0,"",_xlfn.MINIFS('PO Details'!$I:$I,'PO Details'!$D:$D,Planning!$B407,'PO Details'!$L:$L,Planning!$E407))</f>
        <v/>
      </c>
      <c r="V407" s="29" t="s">
        <v>4640</v>
      </c>
      <c r="W407" t="str">
        <f t="shared" si="37"/>
        <v/>
      </c>
      <c r="X407" s="2">
        <v>120</v>
      </c>
    </row>
    <row r="408" spans="1:24" x14ac:dyDescent="0.25">
      <c r="A408" s="11" t="s">
        <v>4615</v>
      </c>
      <c r="B408" s="22" t="s">
        <v>42</v>
      </c>
      <c r="C408" s="22"/>
      <c r="D408" s="22" t="s">
        <v>43</v>
      </c>
      <c r="E408" s="31" t="s">
        <v>113</v>
      </c>
      <c r="F408" s="12">
        <f>SUMIFS('Inventory Details'!$H:$H,'Inventory Details'!$B:$B,$B408,'Inventory Details'!$E:$E,$E408)</f>
        <v>2</v>
      </c>
      <c r="G408" s="12">
        <f>SUMIFS('PO Details'!$H:$H,'PO Details'!$D:$D,Planning!$B408,'PO Details'!$L:$L,$E408)</f>
        <v>0</v>
      </c>
      <c r="H408" s="12">
        <f>SUMIFS('SO Details'!$G:$G,'SO Details'!$D:$D,Planning!$B408,'SO Details'!$K:$K,$E408)</f>
        <v>0</v>
      </c>
      <c r="I408" s="20">
        <f>IF(COUNTIFS($C:$C,B408)&gt;1,SUMIFS('Sales Hx'!$Q:$Q,'Sales Hx'!$B:$B,_xlfn.XLOOKUP(B408,C:C,B:B),'Sales Hx'!$D:$D,Planning!$E408),SUMIFS('Sales Hx'!$Q:$Q,'Sales Hx'!$B:$B,Planning!$B408,'Sales Hx'!$D:$D,Planning!$E408))</f>
        <v>0</v>
      </c>
      <c r="J408" s="16">
        <f>IF(COUNTIFS($C:$C,B408)&gt;1,SUMIFS('Sales Hx'!$S:$S,'Sales Hx'!$B:$B,_xlfn.XLOOKUP(B408,C:C,B:B),'Sales Hx'!$D:$D,E408),SUMIFS('Sales Hx'!$S:$S,'Sales Hx'!$B:$B,$B408,'Sales Hx'!$D:$D,$E408))</f>
        <v>0</v>
      </c>
      <c r="K408" s="16">
        <f t="shared" si="38"/>
        <v>0</v>
      </c>
      <c r="L408" s="12">
        <f>IF(M408&lt;&gt;"",M408,IF(COUNTIFS($C:$C,B408)&gt;1,SUMIFS('Sales Hx'!V:V,'Sales Hx'!$B:$B,_xlfn.XLOOKUP(B408,C:C,B:B),'Sales Hx'!$D:$D,$E408),SUMIFS('Sales Hx'!V:V,'Sales Hx'!$B:$B,$B408,'Sales Hx'!$D:$D,$E408)))</f>
        <v>0</v>
      </c>
      <c r="M408" s="12">
        <v>0</v>
      </c>
      <c r="N408" s="15">
        <f t="shared" si="35"/>
        <v>0</v>
      </c>
      <c r="O408" s="21">
        <f t="shared" si="36"/>
        <v>0</v>
      </c>
      <c r="P408" s="24">
        <v>44.025799999999997</v>
      </c>
      <c r="Q408" s="18">
        <f t="shared" si="34"/>
        <v>0</v>
      </c>
      <c r="R408" s="2">
        <v>1</v>
      </c>
      <c r="S408" s="2">
        <v>120</v>
      </c>
      <c r="T408" s="2" t="s">
        <v>4647</v>
      </c>
      <c r="U408" s="28" t="str">
        <f>IF(G408=0,"",_xlfn.MINIFS('PO Details'!$I:$I,'PO Details'!$D:$D,Planning!$B408,'PO Details'!$L:$L,Planning!$E408))</f>
        <v/>
      </c>
      <c r="V408" s="29" t="s">
        <v>4640</v>
      </c>
      <c r="W408" t="str">
        <f t="shared" si="37"/>
        <v/>
      </c>
      <c r="X408" s="2">
        <v>120</v>
      </c>
    </row>
    <row r="409" spans="1:24" x14ac:dyDescent="0.25">
      <c r="A409" s="11" t="s">
        <v>4615</v>
      </c>
      <c r="B409" s="22" t="s">
        <v>42</v>
      </c>
      <c r="C409" s="22"/>
      <c r="D409" s="22" t="s">
        <v>43</v>
      </c>
      <c r="E409" s="31" t="s">
        <v>4746</v>
      </c>
      <c r="F409" s="12">
        <f>SUMIFS('Inventory Details'!$H:$H,'Inventory Details'!$B:$B,$B409,'Inventory Details'!$E:$E,$E409)</f>
        <v>1</v>
      </c>
      <c r="G409" s="12">
        <f>SUMIFS('PO Details'!$H:$H,'PO Details'!$D:$D,Planning!$B409,'PO Details'!$L:$L,$E409)</f>
        <v>0</v>
      </c>
      <c r="H409" s="12">
        <f>SUMIFS('SO Details'!$G:$G,'SO Details'!$D:$D,Planning!$B409,'SO Details'!$K:$K,$E409)</f>
        <v>0</v>
      </c>
      <c r="I409" s="20">
        <f>IF(COUNTIFS($C:$C,B409)&gt;1,SUMIFS('Sales Hx'!$Q:$Q,'Sales Hx'!$B:$B,_xlfn.XLOOKUP(B409,C:C,B:B),'Sales Hx'!$D:$D,Planning!$E409),SUMIFS('Sales Hx'!$Q:$Q,'Sales Hx'!$B:$B,Planning!$B409,'Sales Hx'!$D:$D,Planning!$E409))</f>
        <v>4.1999999999999993</v>
      </c>
      <c r="J409" s="16">
        <f>IF(COUNTIFS($C:$C,B409)&gt;1,SUMIFS('Sales Hx'!$S:$S,'Sales Hx'!$B:$B,_xlfn.XLOOKUP(B409,C:C,B:B),'Sales Hx'!$D:$D,E409),SUMIFS('Sales Hx'!$S:$S,'Sales Hx'!$B:$B,$B409,'Sales Hx'!$D:$D,$E409))</f>
        <v>8.5526315789473673E-2</v>
      </c>
      <c r="K409" s="16">
        <f t="shared" si="38"/>
        <v>0.23809523809523814</v>
      </c>
      <c r="L409" s="12">
        <f>IF(M409&lt;&gt;"",M409,IF(COUNTIFS($C:$C,B409)&gt;1,SUMIFS('Sales Hx'!V:V,'Sales Hx'!$B:$B,_xlfn.XLOOKUP(B409,C:C,B:B),'Sales Hx'!$D:$D,$E409),SUMIFS('Sales Hx'!V:V,'Sales Hx'!$B:$B,$B409,'Sales Hx'!$D:$D,$E409)))</f>
        <v>0</v>
      </c>
      <c r="M409" s="12">
        <v>0</v>
      </c>
      <c r="N409" s="15">
        <f t="shared" si="35"/>
        <v>8.5526315789473673E-2</v>
      </c>
      <c r="O409" s="21">
        <f t="shared" si="36"/>
        <v>0</v>
      </c>
      <c r="P409" s="24">
        <v>44.025799999999997</v>
      </c>
      <c r="Q409" s="18">
        <f t="shared" si="34"/>
        <v>0</v>
      </c>
      <c r="R409" s="2">
        <v>1</v>
      </c>
      <c r="S409" s="2">
        <v>120</v>
      </c>
      <c r="T409" s="2" t="s">
        <v>4647</v>
      </c>
      <c r="U409" s="28" t="str">
        <f>IF(G409=0,"",_xlfn.MINIFS('PO Details'!$I:$I,'PO Details'!$D:$D,Planning!$B409,'PO Details'!$L:$L,Planning!$E409))</f>
        <v/>
      </c>
      <c r="V409" s="29" t="s">
        <v>4640</v>
      </c>
      <c r="W409" t="str">
        <f t="shared" si="37"/>
        <v/>
      </c>
      <c r="X409" s="2">
        <v>120</v>
      </c>
    </row>
    <row r="410" spans="1:24" x14ac:dyDescent="0.25">
      <c r="A410" s="11" t="s">
        <v>4615</v>
      </c>
      <c r="B410" s="22" t="s">
        <v>42</v>
      </c>
      <c r="C410" s="22"/>
      <c r="D410" s="22" t="s">
        <v>43</v>
      </c>
      <c r="E410" s="31" t="s">
        <v>686</v>
      </c>
      <c r="F410" s="12">
        <f>SUMIFS('Inventory Details'!$H:$H,'Inventory Details'!$B:$B,$B410,'Inventory Details'!$E:$E,$E410)</f>
        <v>0</v>
      </c>
      <c r="G410" s="12">
        <f>SUMIFS('PO Details'!$H:$H,'PO Details'!$D:$D,Planning!$B410,'PO Details'!$L:$L,$E410)</f>
        <v>8</v>
      </c>
      <c r="H410" s="12">
        <f>SUMIFS('SO Details'!$G:$G,'SO Details'!$D:$D,Planning!$B410,'SO Details'!$K:$K,$E410)</f>
        <v>0</v>
      </c>
      <c r="I410" s="20">
        <f>IF(COUNTIFS($C:$C,B410)&gt;1,SUMIFS('Sales Hx'!$Q:$Q,'Sales Hx'!$B:$B,_xlfn.XLOOKUP(B410,C:C,B:B),'Sales Hx'!$D:$D,Planning!$E410),SUMIFS('Sales Hx'!$Q:$Q,'Sales Hx'!$B:$B,Planning!$B410,'Sales Hx'!$D:$D,Planning!$E410))</f>
        <v>22.4</v>
      </c>
      <c r="J410" s="16">
        <f>IF(COUNTIFS($C:$C,B410)&gt;1,SUMIFS('Sales Hx'!$S:$S,'Sales Hx'!$B:$B,_xlfn.XLOOKUP(B410,C:C,B:B),'Sales Hx'!$D:$D,E410),SUMIFS('Sales Hx'!$S:$S,'Sales Hx'!$B:$B,$B410,'Sales Hx'!$D:$D,$E410))</f>
        <v>0.18660287081339713</v>
      </c>
      <c r="K410" s="16">
        <f t="shared" si="38"/>
        <v>0.35714285714285715</v>
      </c>
      <c r="L410" s="12">
        <f>IF(M410&lt;&gt;"",M410,IF(COUNTIFS($C:$C,B410)&gt;1,SUMIFS('Sales Hx'!V:V,'Sales Hx'!$B:$B,_xlfn.XLOOKUP(B410,C:C,B:B),'Sales Hx'!$D:$D,$E410),SUMIFS('Sales Hx'!V:V,'Sales Hx'!$B:$B,$B410,'Sales Hx'!$D:$D,$E410)))</f>
        <v>0</v>
      </c>
      <c r="M410" s="12">
        <v>0</v>
      </c>
      <c r="N410" s="15">
        <f t="shared" si="35"/>
        <v>0.18660287081339713</v>
      </c>
      <c r="O410" s="21">
        <f t="shared" si="36"/>
        <v>0</v>
      </c>
      <c r="P410" s="24">
        <v>44.025799999999997</v>
      </c>
      <c r="Q410" s="18">
        <f t="shared" si="34"/>
        <v>0</v>
      </c>
      <c r="R410" s="2">
        <v>1</v>
      </c>
      <c r="S410" s="2">
        <v>120</v>
      </c>
      <c r="T410" s="2" t="s">
        <v>4647</v>
      </c>
      <c r="U410" s="28">
        <f>IF(G410=0,"",_xlfn.MINIFS('PO Details'!$I:$I,'PO Details'!$D:$D,Planning!$B410,'PO Details'!$L:$L,Planning!$E410))</f>
        <v>45426</v>
      </c>
      <c r="V410" s="29" t="s">
        <v>4640</v>
      </c>
      <c r="W410" t="str">
        <f t="shared" si="37"/>
        <v>Max</v>
      </c>
      <c r="X410" s="2">
        <v>120</v>
      </c>
    </row>
    <row r="411" spans="1:24" x14ac:dyDescent="0.25">
      <c r="A411" s="11" t="s">
        <v>4615</v>
      </c>
      <c r="B411" s="22" t="s">
        <v>42</v>
      </c>
      <c r="C411" s="22"/>
      <c r="D411" s="22" t="s">
        <v>43</v>
      </c>
      <c r="E411" s="31" t="s">
        <v>876</v>
      </c>
      <c r="F411" s="12">
        <f>SUMIFS('Inventory Details'!$H:$H,'Inventory Details'!$B:$B,$B411,'Inventory Details'!$E:$E,$E411)</f>
        <v>0</v>
      </c>
      <c r="G411" s="12">
        <f>SUMIFS('PO Details'!$H:$H,'PO Details'!$D:$D,Planning!$B411,'PO Details'!$L:$L,$E411)</f>
        <v>0</v>
      </c>
      <c r="H411" s="12">
        <f>SUMIFS('SO Details'!$G:$G,'SO Details'!$D:$D,Planning!$B411,'SO Details'!$K:$K,$E411)</f>
        <v>0</v>
      </c>
      <c r="I411" s="20">
        <f>IF(COUNTIFS($C:$C,B411)&gt;1,SUMIFS('Sales Hx'!$Q:$Q,'Sales Hx'!$B:$B,_xlfn.XLOOKUP(B411,C:C,B:B),'Sales Hx'!$D:$D,Planning!$E411),SUMIFS('Sales Hx'!$Q:$Q,'Sales Hx'!$B:$B,Planning!$B411,'Sales Hx'!$D:$D,Planning!$E411))</f>
        <v>0</v>
      </c>
      <c r="J411" s="16">
        <f>IF(COUNTIFS($C:$C,B411)&gt;1,SUMIFS('Sales Hx'!$S:$S,'Sales Hx'!$B:$B,_xlfn.XLOOKUP(B411,C:C,B:B),'Sales Hx'!$D:$D,E411),SUMIFS('Sales Hx'!$S:$S,'Sales Hx'!$B:$B,$B411,'Sales Hx'!$D:$D,$E411))</f>
        <v>3.2894736842105261E-2</v>
      </c>
      <c r="K411" s="16">
        <f t="shared" si="38"/>
        <v>0</v>
      </c>
      <c r="L411" s="12">
        <f>IF(M411&lt;&gt;"",M411,IF(COUNTIFS($C:$C,B411)&gt;1,SUMIFS('Sales Hx'!V:V,'Sales Hx'!$B:$B,_xlfn.XLOOKUP(B411,C:C,B:B),'Sales Hx'!$D:$D,$E411),SUMIFS('Sales Hx'!V:V,'Sales Hx'!$B:$B,$B411,'Sales Hx'!$D:$D,$E411)))</f>
        <v>0</v>
      </c>
      <c r="M411" s="12">
        <v>0</v>
      </c>
      <c r="N411" s="15">
        <f t="shared" si="35"/>
        <v>3.2894736842105261E-2</v>
      </c>
      <c r="O411" s="21">
        <f t="shared" si="36"/>
        <v>4</v>
      </c>
      <c r="P411" s="24">
        <v>44.025799999999997</v>
      </c>
      <c r="Q411" s="18">
        <f t="shared" si="34"/>
        <v>176.10319999999999</v>
      </c>
      <c r="R411" s="2">
        <v>1</v>
      </c>
      <c r="S411" s="2">
        <v>120</v>
      </c>
      <c r="T411" s="2" t="s">
        <v>4647</v>
      </c>
      <c r="U411" s="28" t="str">
        <f>IF(G411=0,"",_xlfn.MINIFS('PO Details'!$I:$I,'PO Details'!$D:$D,Planning!$B411,'PO Details'!$L:$L,Planning!$E411))</f>
        <v/>
      </c>
      <c r="V411" s="29" t="s">
        <v>4640</v>
      </c>
      <c r="W411" t="str">
        <f t="shared" si="37"/>
        <v/>
      </c>
      <c r="X411" s="2">
        <v>120</v>
      </c>
    </row>
    <row r="412" spans="1:24" x14ac:dyDescent="0.25">
      <c r="A412" s="11" t="s">
        <v>4615</v>
      </c>
      <c r="B412" s="22" t="s">
        <v>44</v>
      </c>
      <c r="C412" s="22"/>
      <c r="D412" s="22" t="s">
        <v>45</v>
      </c>
      <c r="E412" s="31" t="s">
        <v>37</v>
      </c>
      <c r="F412" s="12">
        <f>SUMIFS('Inventory Details'!$H:$H,'Inventory Details'!$B:$B,$B412,'Inventory Details'!$E:$E,$E412)</f>
        <v>0</v>
      </c>
      <c r="G412" s="12">
        <f>SUMIFS('PO Details'!$H:$H,'PO Details'!$D:$D,Planning!$B412,'PO Details'!$L:$L,$E412)</f>
        <v>7</v>
      </c>
      <c r="H412" s="12">
        <f>SUMIFS('SO Details'!$G:$G,'SO Details'!$D:$D,Planning!$B412,'SO Details'!$K:$K,$E412)</f>
        <v>0</v>
      </c>
      <c r="I412" s="20">
        <f>IF(COUNTIFS($C:$C,B412)&gt;1,SUMIFS('Sales Hx'!$Q:$Q,'Sales Hx'!$B:$B,_xlfn.XLOOKUP(B412,C:C,B:B),'Sales Hx'!$D:$D,Planning!$E412),SUMIFS('Sales Hx'!$Q:$Q,'Sales Hx'!$B:$B,Planning!$B412,'Sales Hx'!$D:$D,Planning!$E412))</f>
        <v>0</v>
      </c>
      <c r="J412" s="16">
        <f>IF(COUNTIFS($C:$C,B412)&gt;1,SUMIFS('Sales Hx'!$S:$S,'Sales Hx'!$B:$B,_xlfn.XLOOKUP(B412,C:C,B:B),'Sales Hx'!$D:$D,E412),SUMIFS('Sales Hx'!$S:$S,'Sales Hx'!$B:$B,$B412,'Sales Hx'!$D:$D,$E412))</f>
        <v>0</v>
      </c>
      <c r="K412" s="16">
        <f t="shared" si="38"/>
        <v>0</v>
      </c>
      <c r="L412" s="12">
        <f>IF(M412&lt;&gt;"",M412,IF(COUNTIFS($C:$C,B412)&gt;1,SUMIFS('Sales Hx'!V:V,'Sales Hx'!$B:$B,_xlfn.XLOOKUP(B412,C:C,B:B),'Sales Hx'!$D:$D,$E412),SUMIFS('Sales Hx'!V:V,'Sales Hx'!$B:$B,$B412,'Sales Hx'!$D:$D,$E412)))</f>
        <v>0</v>
      </c>
      <c r="M412" s="12">
        <v>0</v>
      </c>
      <c r="N412" s="15">
        <f t="shared" si="35"/>
        <v>0</v>
      </c>
      <c r="O412" s="21">
        <f t="shared" si="36"/>
        <v>0</v>
      </c>
      <c r="P412" s="24">
        <v>41.485599999999998</v>
      </c>
      <c r="Q412" s="18">
        <f t="shared" si="34"/>
        <v>0</v>
      </c>
      <c r="R412" s="2">
        <v>1</v>
      </c>
      <c r="S412" s="2">
        <v>120</v>
      </c>
      <c r="T412" s="2" t="s">
        <v>4647</v>
      </c>
      <c r="U412" s="28">
        <f>IF(G412=0,"",_xlfn.MINIFS('PO Details'!$I:$I,'PO Details'!$D:$D,Planning!$B412,'PO Details'!$L:$L,Planning!$E412))</f>
        <v>45110</v>
      </c>
      <c r="V412" s="29" t="s">
        <v>4640</v>
      </c>
      <c r="W412" t="str">
        <f t="shared" si="37"/>
        <v/>
      </c>
      <c r="X412" s="2">
        <v>120</v>
      </c>
    </row>
    <row r="413" spans="1:24" x14ac:dyDescent="0.25">
      <c r="A413" s="11" t="s">
        <v>4615</v>
      </c>
      <c r="B413" s="22" t="s">
        <v>44</v>
      </c>
      <c r="C413" s="22"/>
      <c r="D413" s="22" t="s">
        <v>45</v>
      </c>
      <c r="E413" s="31" t="s">
        <v>186</v>
      </c>
      <c r="F413" s="12">
        <f>SUMIFS('Inventory Details'!$H:$H,'Inventory Details'!$B:$B,$B413,'Inventory Details'!$E:$E,$E413)</f>
        <v>0</v>
      </c>
      <c r="G413" s="12">
        <f>SUMIFS('PO Details'!$H:$H,'PO Details'!$D:$D,Planning!$B413,'PO Details'!$L:$L,$E413)</f>
        <v>0</v>
      </c>
      <c r="H413" s="12">
        <f>SUMIFS('SO Details'!$G:$G,'SO Details'!$D:$D,Planning!$B413,'SO Details'!$K:$K,$E413)</f>
        <v>0</v>
      </c>
      <c r="I413" s="20">
        <f>IF(COUNTIFS($C:$C,B413)&gt;1,SUMIFS('Sales Hx'!$Q:$Q,'Sales Hx'!$B:$B,_xlfn.XLOOKUP(B413,C:C,B:B),'Sales Hx'!$D:$D,Planning!$E413),SUMIFS('Sales Hx'!$Q:$Q,'Sales Hx'!$B:$B,Planning!$B413,'Sales Hx'!$D:$D,Planning!$E413))</f>
        <v>0</v>
      </c>
      <c r="J413" s="16">
        <f>IF(COUNTIFS($C:$C,B413)&gt;1,SUMIFS('Sales Hx'!$S:$S,'Sales Hx'!$B:$B,_xlfn.XLOOKUP(B413,C:C,B:B),'Sales Hx'!$D:$D,E413),SUMIFS('Sales Hx'!$S:$S,'Sales Hx'!$B:$B,$B413,'Sales Hx'!$D:$D,$E413))</f>
        <v>0</v>
      </c>
      <c r="K413" s="16">
        <f t="shared" si="38"/>
        <v>0</v>
      </c>
      <c r="L413" s="12">
        <f>IF(M413&lt;&gt;"",M413,IF(COUNTIFS($C:$C,B413)&gt;1,SUMIFS('Sales Hx'!V:V,'Sales Hx'!$B:$B,_xlfn.XLOOKUP(B413,C:C,B:B),'Sales Hx'!$D:$D,$E413),SUMIFS('Sales Hx'!V:V,'Sales Hx'!$B:$B,$B413,'Sales Hx'!$D:$D,$E413)))</f>
        <v>0</v>
      </c>
      <c r="M413" s="12">
        <v>0</v>
      </c>
      <c r="N413" s="15">
        <f t="shared" si="35"/>
        <v>0</v>
      </c>
      <c r="O413" s="21">
        <f t="shared" si="36"/>
        <v>0</v>
      </c>
      <c r="P413" s="24">
        <v>41.485599999999998</v>
      </c>
      <c r="Q413" s="18">
        <f t="shared" si="34"/>
        <v>0</v>
      </c>
      <c r="R413" s="2">
        <v>1</v>
      </c>
      <c r="S413" s="2">
        <v>120</v>
      </c>
      <c r="T413" s="2" t="s">
        <v>4647</v>
      </c>
      <c r="U413" s="28" t="str">
        <f>IF(G413=0,"",_xlfn.MINIFS('PO Details'!$I:$I,'PO Details'!$D:$D,Planning!$B413,'PO Details'!$L:$L,Planning!$E413))</f>
        <v/>
      </c>
      <c r="V413" s="29" t="s">
        <v>4640</v>
      </c>
      <c r="W413" t="str">
        <f t="shared" si="37"/>
        <v/>
      </c>
      <c r="X413" s="2">
        <v>120</v>
      </c>
    </row>
    <row r="414" spans="1:24" x14ac:dyDescent="0.25">
      <c r="A414" s="11" t="s">
        <v>4615</v>
      </c>
      <c r="B414" s="22" t="s">
        <v>44</v>
      </c>
      <c r="C414" s="22"/>
      <c r="D414" s="22" t="s">
        <v>45</v>
      </c>
      <c r="E414" s="31" t="s">
        <v>876</v>
      </c>
      <c r="F414" s="12">
        <f>SUMIFS('Inventory Details'!$H:$H,'Inventory Details'!$B:$B,$B414,'Inventory Details'!$E:$E,$E414)</f>
        <v>0</v>
      </c>
      <c r="G414" s="12">
        <f>SUMIFS('PO Details'!$H:$H,'PO Details'!$D:$D,Planning!$B414,'PO Details'!$L:$L,$E414)</f>
        <v>0</v>
      </c>
      <c r="H414" s="12">
        <f>SUMIFS('SO Details'!$G:$G,'SO Details'!$D:$D,Planning!$B414,'SO Details'!$K:$K,$E414)</f>
        <v>0</v>
      </c>
      <c r="I414" s="20">
        <f>IF(COUNTIFS($C:$C,B414)&gt;1,SUMIFS('Sales Hx'!$Q:$Q,'Sales Hx'!$B:$B,_xlfn.XLOOKUP(B414,C:C,B:B),'Sales Hx'!$D:$D,Planning!$E414),SUMIFS('Sales Hx'!$Q:$Q,'Sales Hx'!$B:$B,Planning!$B414,'Sales Hx'!$D:$D,Planning!$E414))</f>
        <v>0</v>
      </c>
      <c r="J414" s="16">
        <f>IF(COUNTIFS($C:$C,B414)&gt;1,SUMIFS('Sales Hx'!$S:$S,'Sales Hx'!$B:$B,_xlfn.XLOOKUP(B414,C:C,B:B),'Sales Hx'!$D:$D,E414),SUMIFS('Sales Hx'!$S:$S,'Sales Hx'!$B:$B,$B414,'Sales Hx'!$D:$D,$E414))</f>
        <v>0</v>
      </c>
      <c r="K414" s="16">
        <f t="shared" si="38"/>
        <v>0</v>
      </c>
      <c r="L414" s="12">
        <f>IF(M414&lt;&gt;"",M414,IF(COUNTIFS($C:$C,B414)&gt;1,SUMIFS('Sales Hx'!V:V,'Sales Hx'!$B:$B,_xlfn.XLOOKUP(B414,C:C,B:B),'Sales Hx'!$D:$D,$E414),SUMIFS('Sales Hx'!V:V,'Sales Hx'!$B:$B,$B414,'Sales Hx'!$D:$D,$E414)))</f>
        <v>0</v>
      </c>
      <c r="M414" s="12">
        <v>0</v>
      </c>
      <c r="N414" s="15">
        <f t="shared" si="35"/>
        <v>0</v>
      </c>
      <c r="O414" s="21">
        <f t="shared" si="36"/>
        <v>0</v>
      </c>
      <c r="P414" s="24">
        <v>41.485599999999998</v>
      </c>
      <c r="Q414" s="18">
        <f t="shared" si="34"/>
        <v>0</v>
      </c>
      <c r="R414" s="2">
        <v>1</v>
      </c>
      <c r="S414" s="2">
        <v>120</v>
      </c>
      <c r="T414" s="2" t="s">
        <v>4647</v>
      </c>
      <c r="U414" s="28" t="str">
        <f>IF(G414=0,"",_xlfn.MINIFS('PO Details'!$I:$I,'PO Details'!$D:$D,Planning!$B414,'PO Details'!$L:$L,Planning!$E414))</f>
        <v/>
      </c>
      <c r="V414" s="29" t="s">
        <v>4640</v>
      </c>
      <c r="W414" t="str">
        <f t="shared" si="37"/>
        <v/>
      </c>
      <c r="X414" s="2">
        <v>120</v>
      </c>
    </row>
    <row r="415" spans="1:24" x14ac:dyDescent="0.25">
      <c r="A415" s="11" t="s">
        <v>4615</v>
      </c>
      <c r="B415" s="22" t="s">
        <v>44</v>
      </c>
      <c r="C415" s="22"/>
      <c r="D415" s="22" t="s">
        <v>45</v>
      </c>
      <c r="E415" s="31" t="s">
        <v>4746</v>
      </c>
      <c r="F415" s="12">
        <f>SUMIFS('Inventory Details'!$H:$H,'Inventory Details'!$B:$B,$B415,'Inventory Details'!$E:$E,$E415)</f>
        <v>0</v>
      </c>
      <c r="G415" s="12">
        <f>SUMIFS('PO Details'!$H:$H,'PO Details'!$D:$D,Planning!$B415,'PO Details'!$L:$L,$E415)</f>
        <v>0</v>
      </c>
      <c r="H415" s="12">
        <f>SUMIFS('SO Details'!$G:$G,'SO Details'!$D:$D,Planning!$B415,'SO Details'!$K:$K,$E415)</f>
        <v>0</v>
      </c>
      <c r="I415" s="20">
        <f>IF(COUNTIFS($C:$C,B415)&gt;1,SUMIFS('Sales Hx'!$Q:$Q,'Sales Hx'!$B:$B,_xlfn.XLOOKUP(B415,C:C,B:B),'Sales Hx'!$D:$D,Planning!$E415),SUMIFS('Sales Hx'!$Q:$Q,'Sales Hx'!$B:$B,Planning!$B415,'Sales Hx'!$D:$D,Planning!$E415))</f>
        <v>1.4</v>
      </c>
      <c r="J415" s="16">
        <f>IF(COUNTIFS($C:$C,B415)&gt;1,SUMIFS('Sales Hx'!$S:$S,'Sales Hx'!$B:$B,_xlfn.XLOOKUP(B415,C:C,B:B),'Sales Hx'!$D:$D,E415),SUMIFS('Sales Hx'!$S:$S,'Sales Hx'!$B:$B,$B415,'Sales Hx'!$D:$D,$E415))</f>
        <v>4.6052631578947366E-2</v>
      </c>
      <c r="K415" s="16">
        <f t="shared" si="38"/>
        <v>0</v>
      </c>
      <c r="L415" s="12">
        <f>IF(M415&lt;&gt;"",M415,IF(COUNTIFS($C:$C,B415)&gt;1,SUMIFS('Sales Hx'!V:V,'Sales Hx'!$B:$B,_xlfn.XLOOKUP(B415,C:C,B:B),'Sales Hx'!$D:$D,$E415),SUMIFS('Sales Hx'!V:V,'Sales Hx'!$B:$B,$B415,'Sales Hx'!$D:$D,$E415)))</f>
        <v>0</v>
      </c>
      <c r="M415" s="12">
        <v>0</v>
      </c>
      <c r="N415" s="15">
        <f t="shared" si="35"/>
        <v>4.6052631578947366E-2</v>
      </c>
      <c r="O415" s="21">
        <f t="shared" si="36"/>
        <v>6</v>
      </c>
      <c r="P415" s="24">
        <v>41.485599999999998</v>
      </c>
      <c r="Q415" s="18">
        <f t="shared" si="34"/>
        <v>248.91359999999997</v>
      </c>
      <c r="R415" s="2">
        <v>1</v>
      </c>
      <c r="S415" s="2">
        <v>120</v>
      </c>
      <c r="T415" s="2" t="s">
        <v>4647</v>
      </c>
      <c r="U415" s="28" t="str">
        <f>IF(G415=0,"",_xlfn.MINIFS('PO Details'!$I:$I,'PO Details'!$D:$D,Planning!$B415,'PO Details'!$L:$L,Planning!$E415))</f>
        <v/>
      </c>
      <c r="V415" s="29" t="s">
        <v>4640</v>
      </c>
      <c r="W415" t="str">
        <f t="shared" si="37"/>
        <v>Max</v>
      </c>
      <c r="X415" s="2">
        <v>120</v>
      </c>
    </row>
    <row r="416" spans="1:24" x14ac:dyDescent="0.25">
      <c r="A416" s="11" t="s">
        <v>4615</v>
      </c>
      <c r="B416" s="22" t="s">
        <v>44</v>
      </c>
      <c r="C416" s="22"/>
      <c r="D416" s="22" t="s">
        <v>45</v>
      </c>
      <c r="E416" s="31" t="s">
        <v>686</v>
      </c>
      <c r="F416" s="12">
        <f>SUMIFS('Inventory Details'!$H:$H,'Inventory Details'!$B:$B,$B416,'Inventory Details'!$E:$E,$E416)</f>
        <v>0</v>
      </c>
      <c r="G416" s="12">
        <f>SUMIFS('PO Details'!$H:$H,'PO Details'!$D:$D,Planning!$B416,'PO Details'!$L:$L,$E416)</f>
        <v>0</v>
      </c>
      <c r="H416" s="12">
        <f>SUMIFS('SO Details'!$G:$G,'SO Details'!$D:$D,Planning!$B416,'SO Details'!$K:$K,$E416)</f>
        <v>0</v>
      </c>
      <c r="I416" s="20">
        <f>IF(COUNTIFS($C:$C,B416)&gt;1,SUMIFS('Sales Hx'!$Q:$Q,'Sales Hx'!$B:$B,_xlfn.XLOOKUP(B416,C:C,B:B),'Sales Hx'!$D:$D,Planning!$E416),SUMIFS('Sales Hx'!$Q:$Q,'Sales Hx'!$B:$B,Planning!$B416,'Sales Hx'!$D:$D,Planning!$E416))</f>
        <v>1.4</v>
      </c>
      <c r="J416" s="16">
        <f>IF(COUNTIFS($C:$C,B416)&gt;1,SUMIFS('Sales Hx'!$S:$S,'Sales Hx'!$B:$B,_xlfn.XLOOKUP(B416,C:C,B:B),'Sales Hx'!$D:$D,E416),SUMIFS('Sales Hx'!$S:$S,'Sales Hx'!$B:$B,$B416,'Sales Hx'!$D:$D,$E416))</f>
        <v>3.8157894736842113E-2</v>
      </c>
      <c r="K416" s="16">
        <f t="shared" si="38"/>
        <v>0</v>
      </c>
      <c r="L416" s="12">
        <f>IF(M416&lt;&gt;"",M416,IF(COUNTIFS($C:$C,B416)&gt;1,SUMIFS('Sales Hx'!V:V,'Sales Hx'!$B:$B,_xlfn.XLOOKUP(B416,C:C,B:B),'Sales Hx'!$D:$D,$E416),SUMIFS('Sales Hx'!V:V,'Sales Hx'!$B:$B,$B416,'Sales Hx'!$D:$D,$E416)))</f>
        <v>0</v>
      </c>
      <c r="M416" s="12">
        <v>0</v>
      </c>
      <c r="N416" s="15">
        <f t="shared" si="35"/>
        <v>3.8157894736842113E-2</v>
      </c>
      <c r="O416" s="21">
        <f t="shared" si="36"/>
        <v>5</v>
      </c>
      <c r="P416" s="24">
        <v>41.485599999999998</v>
      </c>
      <c r="Q416" s="18">
        <f t="shared" si="34"/>
        <v>207.428</v>
      </c>
      <c r="R416" s="2">
        <v>1</v>
      </c>
      <c r="S416" s="2">
        <v>120</v>
      </c>
      <c r="T416" s="2" t="s">
        <v>4647</v>
      </c>
      <c r="U416" s="28" t="str">
        <f>IF(G416=0,"",_xlfn.MINIFS('PO Details'!$I:$I,'PO Details'!$D:$D,Planning!$B416,'PO Details'!$L:$L,Planning!$E416))</f>
        <v/>
      </c>
      <c r="V416" s="29" t="s">
        <v>4640</v>
      </c>
      <c r="W416" t="str">
        <f t="shared" si="37"/>
        <v>Max</v>
      </c>
      <c r="X416" s="2">
        <v>120</v>
      </c>
    </row>
    <row r="417" spans="1:24" x14ac:dyDescent="0.25">
      <c r="A417" s="11"/>
      <c r="B417" s="22" t="s">
        <v>4753</v>
      </c>
      <c r="C417" s="22"/>
      <c r="D417" s="22" t="s">
        <v>4754</v>
      </c>
      <c r="E417" s="31" t="s">
        <v>686</v>
      </c>
      <c r="F417" s="12">
        <f>SUMIFS('Inventory Details'!$H:$H,'Inventory Details'!$B:$B,$B417,'Inventory Details'!$E:$E,$E417)</f>
        <v>0</v>
      </c>
      <c r="G417" s="12">
        <f>SUMIFS('PO Details'!$H:$H,'PO Details'!$D:$D,Planning!$B417,'PO Details'!$L:$L,$E417)</f>
        <v>0</v>
      </c>
      <c r="H417" s="12">
        <f>SUMIFS('SO Details'!$G:$G,'SO Details'!$D:$D,Planning!$B417,'SO Details'!$K:$K,$E417)</f>
        <v>0</v>
      </c>
      <c r="I417" s="20">
        <f>IF(COUNTIFS($C:$C,B417)&gt;1,SUMIFS('Sales Hx'!$Q:$Q,'Sales Hx'!$B:$B,_xlfn.XLOOKUP(B417,C:C,B:B),'Sales Hx'!$D:$D,Planning!$E417),SUMIFS('Sales Hx'!$Q:$Q,'Sales Hx'!$B:$B,Planning!$B417,'Sales Hx'!$D:$D,Planning!$E417))</f>
        <v>0</v>
      </c>
      <c r="J417" s="16">
        <f>IF(COUNTIFS($C:$C,B417)&gt;1,SUMIFS('Sales Hx'!$S:$S,'Sales Hx'!$B:$B,_xlfn.XLOOKUP(B417,C:C,B:B),'Sales Hx'!$D:$D,E417),SUMIFS('Sales Hx'!$S:$S,'Sales Hx'!$B:$B,$B417,'Sales Hx'!$D:$D,$E417))</f>
        <v>0</v>
      </c>
      <c r="K417" s="16">
        <f t="shared" si="38"/>
        <v>0</v>
      </c>
      <c r="L417" s="12">
        <f>IF(M417&lt;&gt;"",M417,IF(COUNTIFS($C:$C,B417)&gt;1,SUMIFS('Sales Hx'!V:V,'Sales Hx'!$B:$B,_xlfn.XLOOKUP(B417,C:C,B:B),'Sales Hx'!$D:$D,$E417),SUMIFS('Sales Hx'!V:V,'Sales Hx'!$B:$B,$B417,'Sales Hx'!$D:$D,$E417)))</f>
        <v>0</v>
      </c>
      <c r="M417" s="12">
        <v>0</v>
      </c>
      <c r="N417" s="15">
        <f t="shared" si="35"/>
        <v>0</v>
      </c>
      <c r="O417" s="21">
        <f t="shared" si="36"/>
        <v>0</v>
      </c>
      <c r="P417" s="24">
        <v>44.03</v>
      </c>
      <c r="Q417" s="18">
        <f t="shared" si="34"/>
        <v>0</v>
      </c>
      <c r="R417" s="2">
        <v>1</v>
      </c>
      <c r="S417" s="2">
        <v>90</v>
      </c>
      <c r="T417" s="2" t="s">
        <v>4647</v>
      </c>
      <c r="U417" s="28" t="str">
        <f>IF(G417=0,"",_xlfn.MINIFS('PO Details'!$I:$I,'PO Details'!$D:$D,Planning!$B417,'PO Details'!$L:$L,Planning!$E417))</f>
        <v/>
      </c>
      <c r="V417" s="29" t="s">
        <v>4640</v>
      </c>
      <c r="W417" t="str">
        <f t="shared" si="37"/>
        <v>Max</v>
      </c>
      <c r="X417" s="2">
        <v>120</v>
      </c>
    </row>
    <row r="418" spans="1:24" x14ac:dyDescent="0.25">
      <c r="A418" s="11"/>
      <c r="B418" s="22" t="s">
        <v>4756</v>
      </c>
      <c r="C418" s="22"/>
      <c r="D418" s="22" t="s">
        <v>4757</v>
      </c>
      <c r="E418" s="31" t="s">
        <v>686</v>
      </c>
      <c r="F418" s="12">
        <f>SUMIFS('Inventory Details'!$H:$H,'Inventory Details'!$B:$B,$B418,'Inventory Details'!$E:$E,$E418)</f>
        <v>1</v>
      </c>
      <c r="G418" s="12">
        <f>SUMIFS('PO Details'!$H:$H,'PO Details'!$D:$D,Planning!$B418,'PO Details'!$L:$L,$E418)</f>
        <v>0</v>
      </c>
      <c r="H418" s="12">
        <f>SUMIFS('SO Details'!$G:$G,'SO Details'!$D:$D,Planning!$B418,'SO Details'!$K:$K,$E418)</f>
        <v>0</v>
      </c>
      <c r="I418" s="20">
        <f>IF(COUNTIFS($C:$C,B418)&gt;1,SUMIFS('Sales Hx'!$Q:$Q,'Sales Hx'!$B:$B,_xlfn.XLOOKUP(B418,C:C,B:B),'Sales Hx'!$D:$D,Planning!$E418),SUMIFS('Sales Hx'!$Q:$Q,'Sales Hx'!$B:$B,Planning!$B418,'Sales Hx'!$D:$D,Planning!$E418))</f>
        <v>0</v>
      </c>
      <c r="J418" s="16">
        <f>IF(COUNTIFS($C:$C,B418)&gt;1,SUMIFS('Sales Hx'!$S:$S,'Sales Hx'!$B:$B,_xlfn.XLOOKUP(B418,C:C,B:B),'Sales Hx'!$D:$D,E418),SUMIFS('Sales Hx'!$S:$S,'Sales Hx'!$B:$B,$B418,'Sales Hx'!$D:$D,$E418))</f>
        <v>0</v>
      </c>
      <c r="K418" s="16">
        <f t="shared" si="38"/>
        <v>0</v>
      </c>
      <c r="L418" s="12">
        <f>IF(M418&lt;&gt;"",M418,IF(COUNTIFS($C:$C,B418)&gt;1,SUMIFS('Sales Hx'!V:V,'Sales Hx'!$B:$B,_xlfn.XLOOKUP(B418,C:C,B:B),'Sales Hx'!$D:$D,$E418),SUMIFS('Sales Hx'!V:V,'Sales Hx'!$B:$B,$B418,'Sales Hx'!$D:$D,$E418)))</f>
        <v>0</v>
      </c>
      <c r="M418" s="12">
        <v>0</v>
      </c>
      <c r="N418" s="15">
        <f t="shared" si="35"/>
        <v>0</v>
      </c>
      <c r="O418" s="21">
        <f t="shared" si="36"/>
        <v>0</v>
      </c>
      <c r="P418" s="24">
        <v>41.49</v>
      </c>
      <c r="Q418" s="18">
        <f t="shared" si="34"/>
        <v>0</v>
      </c>
      <c r="R418" s="2">
        <v>1</v>
      </c>
      <c r="S418" s="2">
        <v>90</v>
      </c>
      <c r="T418" s="2" t="s">
        <v>4647</v>
      </c>
      <c r="U418" s="28" t="str">
        <f>IF(G418=0,"",_xlfn.MINIFS('PO Details'!$I:$I,'PO Details'!$D:$D,Planning!$B418,'PO Details'!$L:$L,Planning!$E418))</f>
        <v/>
      </c>
      <c r="V418" s="29" t="s">
        <v>4640</v>
      </c>
      <c r="W418" t="str">
        <f t="shared" si="37"/>
        <v>Max</v>
      </c>
      <c r="X418" s="2">
        <v>120</v>
      </c>
    </row>
    <row r="419" spans="1:24" x14ac:dyDescent="0.25">
      <c r="A419" s="11" t="s">
        <v>4615</v>
      </c>
      <c r="B419" s="22" t="s">
        <v>882</v>
      </c>
      <c r="C419" s="22"/>
      <c r="D419" s="22" t="s">
        <v>883</v>
      </c>
      <c r="E419" s="31" t="s">
        <v>37</v>
      </c>
      <c r="F419" s="12">
        <f>SUMIFS('Inventory Details'!$H:$H,'Inventory Details'!$B:$B,$B419,'Inventory Details'!$E:$E,$E419)</f>
        <v>0</v>
      </c>
      <c r="G419" s="12">
        <f>SUMIFS('PO Details'!$H:$H,'PO Details'!$D:$D,Planning!$B419,'PO Details'!$L:$L,$E419)</f>
        <v>1</v>
      </c>
      <c r="H419" s="12">
        <f>SUMIFS('SO Details'!$G:$G,'SO Details'!$D:$D,Planning!$B419,'SO Details'!$K:$K,$E419)</f>
        <v>0</v>
      </c>
      <c r="I419" s="20">
        <f>IF(COUNTIFS($C:$C,B419)&gt;1,SUMIFS('Sales Hx'!$Q:$Q,'Sales Hx'!$B:$B,_xlfn.XLOOKUP(B419,C:C,B:B),'Sales Hx'!$D:$D,Planning!$E419),SUMIFS('Sales Hx'!$Q:$Q,'Sales Hx'!$B:$B,Planning!$B419,'Sales Hx'!$D:$D,Planning!$E419))</f>
        <v>0</v>
      </c>
      <c r="J419" s="16">
        <f>IF(COUNTIFS($C:$C,B419)&gt;1,SUMIFS('Sales Hx'!$S:$S,'Sales Hx'!$B:$B,_xlfn.XLOOKUP(B419,C:C,B:B),'Sales Hx'!$D:$D,E419),SUMIFS('Sales Hx'!$S:$S,'Sales Hx'!$B:$B,$B419,'Sales Hx'!$D:$D,$E419))</f>
        <v>0</v>
      </c>
      <c r="K419" s="16">
        <f t="shared" si="38"/>
        <v>0</v>
      </c>
      <c r="L419" s="12">
        <f>IF(M419&lt;&gt;"",M419,IF(COUNTIFS($C:$C,B419)&gt;1,SUMIFS('Sales Hx'!V:V,'Sales Hx'!$B:$B,_xlfn.XLOOKUP(B419,C:C,B:B),'Sales Hx'!$D:$D,$E419),SUMIFS('Sales Hx'!V:V,'Sales Hx'!$B:$B,$B419,'Sales Hx'!$D:$D,$E419)))</f>
        <v>0</v>
      </c>
      <c r="M419" s="12">
        <v>0</v>
      </c>
      <c r="N419" s="15">
        <f t="shared" si="35"/>
        <v>0</v>
      </c>
      <c r="O419" s="21">
        <f t="shared" si="36"/>
        <v>0</v>
      </c>
      <c r="P419" s="24">
        <v>42.303699999999999</v>
      </c>
      <c r="Q419" s="18">
        <f t="shared" si="34"/>
        <v>0</v>
      </c>
      <c r="R419" s="2">
        <v>1</v>
      </c>
      <c r="S419" s="2">
        <v>120</v>
      </c>
      <c r="T419" s="2" t="s">
        <v>4647</v>
      </c>
      <c r="U419" s="28">
        <f>IF(G419=0,"",_xlfn.MINIFS('PO Details'!$I:$I,'PO Details'!$D:$D,Planning!$B419,'PO Details'!$L:$L,Planning!$E419))</f>
        <v>45131</v>
      </c>
      <c r="V419" s="29" t="s">
        <v>4640</v>
      </c>
      <c r="W419" t="str">
        <f t="shared" si="37"/>
        <v>Max</v>
      </c>
      <c r="X419" s="2">
        <v>120</v>
      </c>
    </row>
    <row r="420" spans="1:24" x14ac:dyDescent="0.25">
      <c r="A420" s="11" t="s">
        <v>4615</v>
      </c>
      <c r="B420" s="22" t="s">
        <v>882</v>
      </c>
      <c r="C420" s="22"/>
      <c r="D420" s="22" t="s">
        <v>883</v>
      </c>
      <c r="E420" s="31" t="s">
        <v>113</v>
      </c>
      <c r="F420" s="12">
        <f>SUMIFS('Inventory Details'!$H:$H,'Inventory Details'!$B:$B,$B420,'Inventory Details'!$E:$E,$E420)</f>
        <v>1</v>
      </c>
      <c r="G420" s="12">
        <f>SUMIFS('PO Details'!$H:$H,'PO Details'!$D:$D,Planning!$B420,'PO Details'!$L:$L,$E420)</f>
        <v>0</v>
      </c>
      <c r="H420" s="12">
        <f>SUMIFS('SO Details'!$G:$G,'SO Details'!$D:$D,Planning!$B420,'SO Details'!$K:$K,$E420)</f>
        <v>0</v>
      </c>
      <c r="I420" s="20">
        <f>IF(COUNTIFS($C:$C,B420)&gt;1,SUMIFS('Sales Hx'!$Q:$Q,'Sales Hx'!$B:$B,_xlfn.XLOOKUP(B420,C:C,B:B),'Sales Hx'!$D:$D,Planning!$E420),SUMIFS('Sales Hx'!$Q:$Q,'Sales Hx'!$B:$B,Planning!$B420,'Sales Hx'!$D:$D,Planning!$E420))</f>
        <v>0</v>
      </c>
      <c r="J420" s="16">
        <f>IF(COUNTIFS($C:$C,B420)&gt;1,SUMIFS('Sales Hx'!$S:$S,'Sales Hx'!$B:$B,_xlfn.XLOOKUP(B420,C:C,B:B),'Sales Hx'!$D:$D,E420),SUMIFS('Sales Hx'!$S:$S,'Sales Hx'!$B:$B,$B420,'Sales Hx'!$D:$D,$E420))</f>
        <v>0</v>
      </c>
      <c r="K420" s="16">
        <f t="shared" si="38"/>
        <v>0</v>
      </c>
      <c r="L420" s="12">
        <f>IF(M420&lt;&gt;"",M420,IF(COUNTIFS($C:$C,B420)&gt;1,SUMIFS('Sales Hx'!V:V,'Sales Hx'!$B:$B,_xlfn.XLOOKUP(B420,C:C,B:B),'Sales Hx'!$D:$D,$E420),SUMIFS('Sales Hx'!V:V,'Sales Hx'!$B:$B,$B420,'Sales Hx'!$D:$D,$E420)))</f>
        <v>0</v>
      </c>
      <c r="M420" s="12">
        <v>0</v>
      </c>
      <c r="N420" s="15">
        <f t="shared" si="35"/>
        <v>0</v>
      </c>
      <c r="O420" s="21">
        <f t="shared" si="36"/>
        <v>0</v>
      </c>
      <c r="P420" s="24">
        <v>42.303699999999999</v>
      </c>
      <c r="Q420" s="18">
        <f t="shared" si="34"/>
        <v>0</v>
      </c>
      <c r="R420" s="2">
        <v>1</v>
      </c>
      <c r="S420" s="2">
        <v>120</v>
      </c>
      <c r="T420" s="2" t="s">
        <v>4647</v>
      </c>
      <c r="U420" s="28" t="str">
        <f>IF(G420=0,"",_xlfn.MINIFS('PO Details'!$I:$I,'PO Details'!$D:$D,Planning!$B420,'PO Details'!$L:$L,Planning!$E420))</f>
        <v/>
      </c>
      <c r="V420" s="29" t="s">
        <v>4640</v>
      </c>
      <c r="W420" t="str">
        <f t="shared" si="37"/>
        <v>Max</v>
      </c>
      <c r="X420" s="2">
        <v>120</v>
      </c>
    </row>
    <row r="421" spans="1:24" x14ac:dyDescent="0.25">
      <c r="A421" s="11" t="s">
        <v>4615</v>
      </c>
      <c r="B421" s="22" t="s">
        <v>882</v>
      </c>
      <c r="C421" s="22"/>
      <c r="D421" s="22" t="s">
        <v>883</v>
      </c>
      <c r="E421" s="31" t="s">
        <v>686</v>
      </c>
      <c r="F421" s="12">
        <f>SUMIFS('Inventory Details'!$H:$H,'Inventory Details'!$B:$B,$B421,'Inventory Details'!$E:$E,$E421)</f>
        <v>5</v>
      </c>
      <c r="G421" s="12">
        <f>SUMIFS('PO Details'!$H:$H,'PO Details'!$D:$D,Planning!$B421,'PO Details'!$L:$L,$E421)</f>
        <v>0</v>
      </c>
      <c r="H421" s="12">
        <f>SUMIFS('SO Details'!$G:$G,'SO Details'!$D:$D,Planning!$B421,'SO Details'!$K:$K,$E421)</f>
        <v>0</v>
      </c>
      <c r="I421" s="20">
        <f>IF(COUNTIFS($C:$C,B421)&gt;1,SUMIFS('Sales Hx'!$Q:$Q,'Sales Hx'!$B:$B,_xlfn.XLOOKUP(B421,C:C,B:B),'Sales Hx'!$D:$D,Planning!$E421),SUMIFS('Sales Hx'!$Q:$Q,'Sales Hx'!$B:$B,Planning!$B421,'Sales Hx'!$D:$D,Planning!$E421))</f>
        <v>0</v>
      </c>
      <c r="J421" s="16">
        <f>IF(COUNTIFS($C:$C,B421)&gt;1,SUMIFS('Sales Hx'!$S:$S,'Sales Hx'!$B:$B,_xlfn.XLOOKUP(B421,C:C,B:B),'Sales Hx'!$D:$D,E421),SUMIFS('Sales Hx'!$S:$S,'Sales Hx'!$B:$B,$B421,'Sales Hx'!$D:$D,$E421))</f>
        <v>0</v>
      </c>
      <c r="K421" s="16">
        <f t="shared" si="38"/>
        <v>0</v>
      </c>
      <c r="L421" s="12">
        <f>IF(M421&lt;&gt;"",M421,IF(COUNTIFS($C:$C,B421)&gt;1,SUMIFS('Sales Hx'!V:V,'Sales Hx'!$B:$B,_xlfn.XLOOKUP(B421,C:C,B:B),'Sales Hx'!$D:$D,$E421),SUMIFS('Sales Hx'!V:V,'Sales Hx'!$B:$B,$B421,'Sales Hx'!$D:$D,$E421)))</f>
        <v>0</v>
      </c>
      <c r="M421" s="12">
        <v>0</v>
      </c>
      <c r="N421" s="15">
        <f t="shared" si="35"/>
        <v>0</v>
      </c>
      <c r="O421" s="21">
        <f t="shared" si="36"/>
        <v>0</v>
      </c>
      <c r="P421" s="24">
        <v>42.303699999999999</v>
      </c>
      <c r="Q421" s="18">
        <f t="shared" si="34"/>
        <v>0</v>
      </c>
      <c r="R421" s="2">
        <v>1</v>
      </c>
      <c r="S421" s="2">
        <v>120</v>
      </c>
      <c r="T421" s="2" t="s">
        <v>4647</v>
      </c>
      <c r="U421" s="28" t="str">
        <f>IF(G421=0,"",_xlfn.MINIFS('PO Details'!$I:$I,'PO Details'!$D:$D,Planning!$B421,'PO Details'!$L:$L,Planning!$E421))</f>
        <v/>
      </c>
      <c r="V421" s="29" t="s">
        <v>4640</v>
      </c>
      <c r="W421" t="str">
        <f t="shared" si="37"/>
        <v>Max</v>
      </c>
      <c r="X421" s="2">
        <v>120</v>
      </c>
    </row>
    <row r="422" spans="1:24" x14ac:dyDescent="0.25">
      <c r="A422" s="11" t="s">
        <v>4615</v>
      </c>
      <c r="B422" s="22" t="s">
        <v>882</v>
      </c>
      <c r="C422" s="22"/>
      <c r="D422" s="22" t="s">
        <v>883</v>
      </c>
      <c r="E422" s="31" t="s">
        <v>4746</v>
      </c>
      <c r="F422" s="12">
        <f>SUMIFS('Inventory Details'!$H:$H,'Inventory Details'!$B:$B,$B422,'Inventory Details'!$E:$E,$E422)</f>
        <v>0</v>
      </c>
      <c r="G422" s="12">
        <f>SUMIFS('PO Details'!$H:$H,'PO Details'!$D:$D,Planning!$B422,'PO Details'!$L:$L,$E422)</f>
        <v>3</v>
      </c>
      <c r="H422" s="12">
        <f>SUMIFS('SO Details'!$G:$G,'SO Details'!$D:$D,Planning!$B422,'SO Details'!$K:$K,$E422)</f>
        <v>0</v>
      </c>
      <c r="I422" s="20">
        <f>IF(COUNTIFS($C:$C,B422)&gt;1,SUMIFS('Sales Hx'!$Q:$Q,'Sales Hx'!$B:$B,_xlfn.XLOOKUP(B422,C:C,B:B),'Sales Hx'!$D:$D,Planning!$E422),SUMIFS('Sales Hx'!$Q:$Q,'Sales Hx'!$B:$B,Planning!$B422,'Sales Hx'!$D:$D,Planning!$E422))</f>
        <v>0</v>
      </c>
      <c r="J422" s="16">
        <f>IF(COUNTIFS($C:$C,B422)&gt;1,SUMIFS('Sales Hx'!$S:$S,'Sales Hx'!$B:$B,_xlfn.XLOOKUP(B422,C:C,B:B),'Sales Hx'!$D:$D,E422),SUMIFS('Sales Hx'!$S:$S,'Sales Hx'!$B:$B,$B422,'Sales Hx'!$D:$D,$E422))</f>
        <v>3.2894736842105261E-2</v>
      </c>
      <c r="K422" s="16">
        <f t="shared" si="38"/>
        <v>0</v>
      </c>
      <c r="L422" s="12">
        <f>IF(M422&lt;&gt;"",M422,IF(COUNTIFS($C:$C,B422)&gt;1,SUMIFS('Sales Hx'!V:V,'Sales Hx'!$B:$B,_xlfn.XLOOKUP(B422,C:C,B:B),'Sales Hx'!$D:$D,$E422),SUMIFS('Sales Hx'!V:V,'Sales Hx'!$B:$B,$B422,'Sales Hx'!$D:$D,$E422)))</f>
        <v>0</v>
      </c>
      <c r="M422" s="12">
        <v>0</v>
      </c>
      <c r="N422" s="15">
        <f t="shared" si="35"/>
        <v>3.2894736842105261E-2</v>
      </c>
      <c r="O422" s="21">
        <f t="shared" si="36"/>
        <v>0</v>
      </c>
      <c r="P422" s="24">
        <v>42.303699999999999</v>
      </c>
      <c r="Q422" s="18">
        <f t="shared" si="34"/>
        <v>0</v>
      </c>
      <c r="R422" s="2">
        <v>1</v>
      </c>
      <c r="S422" s="2">
        <v>120</v>
      </c>
      <c r="T422" s="2" t="s">
        <v>4647</v>
      </c>
      <c r="U422" s="28">
        <f>IF(G422=0,"",_xlfn.MINIFS('PO Details'!$I:$I,'PO Details'!$D:$D,Planning!$B422,'PO Details'!$L:$L,Planning!$E422))</f>
        <v>45427</v>
      </c>
      <c r="V422" s="29" t="s">
        <v>4640</v>
      </c>
      <c r="W422" t="str">
        <f t="shared" si="37"/>
        <v>Max</v>
      </c>
      <c r="X422" s="2">
        <v>120</v>
      </c>
    </row>
    <row r="423" spans="1:24" x14ac:dyDescent="0.25">
      <c r="A423" s="11" t="s">
        <v>4615</v>
      </c>
      <c r="B423" s="22" t="s">
        <v>882</v>
      </c>
      <c r="C423" s="22"/>
      <c r="D423" s="22" t="s">
        <v>883</v>
      </c>
      <c r="E423" s="31" t="s">
        <v>876</v>
      </c>
      <c r="F423" s="12">
        <f>SUMIFS('Inventory Details'!$H:$H,'Inventory Details'!$B:$B,$B423,'Inventory Details'!$E:$E,$E423)</f>
        <v>0</v>
      </c>
      <c r="G423" s="12">
        <f>SUMIFS('PO Details'!$H:$H,'PO Details'!$D:$D,Planning!$B423,'PO Details'!$L:$L,$E423)</f>
        <v>0</v>
      </c>
      <c r="H423" s="12">
        <f>SUMIFS('SO Details'!$G:$G,'SO Details'!$D:$D,Planning!$B423,'SO Details'!$K:$K,$E423)</f>
        <v>0</v>
      </c>
      <c r="I423" s="20">
        <f>IF(COUNTIFS($C:$C,B423)&gt;1,SUMIFS('Sales Hx'!$Q:$Q,'Sales Hx'!$B:$B,_xlfn.XLOOKUP(B423,C:C,B:B),'Sales Hx'!$D:$D,Planning!$E423),SUMIFS('Sales Hx'!$Q:$Q,'Sales Hx'!$B:$B,Planning!$B423,'Sales Hx'!$D:$D,Planning!$E423))</f>
        <v>0</v>
      </c>
      <c r="J423" s="16">
        <f>IF(COUNTIFS($C:$C,B423)&gt;1,SUMIFS('Sales Hx'!$S:$S,'Sales Hx'!$B:$B,_xlfn.XLOOKUP(B423,C:C,B:B),'Sales Hx'!$D:$D,E423),SUMIFS('Sales Hx'!$S:$S,'Sales Hx'!$B:$B,$B423,'Sales Hx'!$D:$D,$E423))</f>
        <v>3.2894736842105261E-2</v>
      </c>
      <c r="K423" s="16">
        <f t="shared" si="38"/>
        <v>0</v>
      </c>
      <c r="L423" s="12">
        <f>IF(M423&lt;&gt;"",M423,IF(COUNTIFS($C:$C,B423)&gt;1,SUMIFS('Sales Hx'!V:V,'Sales Hx'!$B:$B,_xlfn.XLOOKUP(B423,C:C,B:B),'Sales Hx'!$D:$D,$E423),SUMIFS('Sales Hx'!V:V,'Sales Hx'!$B:$B,$B423,'Sales Hx'!$D:$D,$E423)))</f>
        <v>0</v>
      </c>
      <c r="M423" s="12">
        <v>0</v>
      </c>
      <c r="N423" s="15">
        <f t="shared" si="35"/>
        <v>3.2894736842105261E-2</v>
      </c>
      <c r="O423" s="21">
        <f t="shared" si="36"/>
        <v>4</v>
      </c>
      <c r="P423" s="24">
        <v>42.303699999999999</v>
      </c>
      <c r="Q423" s="18">
        <f t="shared" si="34"/>
        <v>169.2148</v>
      </c>
      <c r="R423" s="2">
        <v>1</v>
      </c>
      <c r="S423" s="2">
        <v>120</v>
      </c>
      <c r="T423" s="2" t="s">
        <v>4647</v>
      </c>
      <c r="U423" s="28" t="str">
        <f>IF(G423=0,"",_xlfn.MINIFS('PO Details'!$I:$I,'PO Details'!$D:$D,Planning!$B423,'PO Details'!$L:$L,Planning!$E423))</f>
        <v/>
      </c>
      <c r="V423" s="29" t="s">
        <v>4640</v>
      </c>
      <c r="W423" t="str">
        <f t="shared" si="37"/>
        <v>Max</v>
      </c>
      <c r="X423" s="2">
        <v>120</v>
      </c>
    </row>
    <row r="424" spans="1:24" x14ac:dyDescent="0.25">
      <c r="A424" s="11" t="s">
        <v>4615</v>
      </c>
      <c r="B424" s="22" t="s">
        <v>884</v>
      </c>
      <c r="C424" s="22"/>
      <c r="D424" s="22" t="s">
        <v>885</v>
      </c>
      <c r="E424" s="31" t="s">
        <v>37</v>
      </c>
      <c r="F424" s="12">
        <f>SUMIFS('Inventory Details'!$H:$H,'Inventory Details'!$B:$B,$B424,'Inventory Details'!$E:$E,$E424)</f>
        <v>0</v>
      </c>
      <c r="G424" s="12">
        <f>SUMIFS('PO Details'!$H:$H,'PO Details'!$D:$D,Planning!$B424,'PO Details'!$L:$L,$E424)</f>
        <v>63</v>
      </c>
      <c r="H424" s="12">
        <f>SUMIFS('SO Details'!$G:$G,'SO Details'!$D:$D,Planning!$B424,'SO Details'!$K:$K,$E424)</f>
        <v>0</v>
      </c>
      <c r="I424" s="20">
        <f>IF(COUNTIFS($C:$C,B424)&gt;1,SUMIFS('Sales Hx'!$Q:$Q,'Sales Hx'!$B:$B,_xlfn.XLOOKUP(B424,C:C,B:B),'Sales Hx'!$D:$D,Planning!$E424),SUMIFS('Sales Hx'!$Q:$Q,'Sales Hx'!$B:$B,Planning!$B424,'Sales Hx'!$D:$D,Planning!$E424))</f>
        <v>0</v>
      </c>
      <c r="J424" s="16">
        <f>IF(COUNTIFS($C:$C,B424)&gt;1,SUMIFS('Sales Hx'!$S:$S,'Sales Hx'!$B:$B,_xlfn.XLOOKUP(B424,C:C,B:B),'Sales Hx'!$D:$D,E424),SUMIFS('Sales Hx'!$S:$S,'Sales Hx'!$B:$B,$B424,'Sales Hx'!$D:$D,$E424))</f>
        <v>0</v>
      </c>
      <c r="K424" s="16">
        <f t="shared" si="38"/>
        <v>0</v>
      </c>
      <c r="L424" s="12">
        <f>IF(M424&lt;&gt;"",M424,IF(COUNTIFS($C:$C,B424)&gt;1,SUMIFS('Sales Hx'!V:V,'Sales Hx'!$B:$B,_xlfn.XLOOKUP(B424,C:C,B:B),'Sales Hx'!$D:$D,$E424),SUMIFS('Sales Hx'!V:V,'Sales Hx'!$B:$B,$B424,'Sales Hx'!$D:$D,$E424)))</f>
        <v>0</v>
      </c>
      <c r="M424" s="12">
        <v>0</v>
      </c>
      <c r="N424" s="15">
        <f t="shared" si="35"/>
        <v>0</v>
      </c>
      <c r="O424" s="21">
        <f t="shared" si="36"/>
        <v>0</v>
      </c>
      <c r="P424" s="24">
        <v>44.025799999999997</v>
      </c>
      <c r="Q424" s="18">
        <f t="shared" si="34"/>
        <v>0</v>
      </c>
      <c r="R424" s="2">
        <v>1</v>
      </c>
      <c r="S424" s="2">
        <v>120</v>
      </c>
      <c r="T424" s="2" t="s">
        <v>4647</v>
      </c>
      <c r="U424" s="28">
        <f>IF(G424=0,"",_xlfn.MINIFS('PO Details'!$I:$I,'PO Details'!$D:$D,Planning!$B424,'PO Details'!$L:$L,Planning!$E424))</f>
        <v>45100</v>
      </c>
      <c r="V424" s="29" t="s">
        <v>4641</v>
      </c>
      <c r="W424" t="str">
        <f t="shared" si="37"/>
        <v/>
      </c>
      <c r="X424" s="2">
        <v>120</v>
      </c>
    </row>
    <row r="425" spans="1:24" x14ac:dyDescent="0.25">
      <c r="A425" s="11" t="s">
        <v>4615</v>
      </c>
      <c r="B425" s="22" t="s">
        <v>884</v>
      </c>
      <c r="C425" s="22"/>
      <c r="D425" s="22" t="s">
        <v>885</v>
      </c>
      <c r="E425" s="31" t="s">
        <v>4746</v>
      </c>
      <c r="F425" s="12">
        <f>SUMIFS('Inventory Details'!$H:$H,'Inventory Details'!$B:$B,$B425,'Inventory Details'!$E:$E,$E425)</f>
        <v>2</v>
      </c>
      <c r="G425" s="12">
        <f>SUMIFS('PO Details'!$H:$H,'PO Details'!$D:$D,Planning!$B425,'PO Details'!$L:$L,$E425)</f>
        <v>0</v>
      </c>
      <c r="H425" s="12">
        <f>SUMIFS('SO Details'!$G:$G,'SO Details'!$D:$D,Planning!$B425,'SO Details'!$K:$K,$E425)</f>
        <v>0</v>
      </c>
      <c r="I425" s="20">
        <f>IF(COUNTIFS($C:$C,B425)&gt;1,SUMIFS('Sales Hx'!$Q:$Q,'Sales Hx'!$B:$B,_xlfn.XLOOKUP(B425,C:C,B:B),'Sales Hx'!$D:$D,Planning!$E425),SUMIFS('Sales Hx'!$Q:$Q,'Sales Hx'!$B:$B,Planning!$B425,'Sales Hx'!$D:$D,Planning!$E425))</f>
        <v>0</v>
      </c>
      <c r="J425" s="16">
        <f>IF(COUNTIFS($C:$C,B425)&gt;1,SUMIFS('Sales Hx'!$S:$S,'Sales Hx'!$B:$B,_xlfn.XLOOKUP(B425,C:C,B:B),'Sales Hx'!$D:$D,E425),SUMIFS('Sales Hx'!$S:$S,'Sales Hx'!$B:$B,$B425,'Sales Hx'!$D:$D,$E425))</f>
        <v>0</v>
      </c>
      <c r="K425" s="16">
        <f t="shared" si="38"/>
        <v>0</v>
      </c>
      <c r="L425" s="12">
        <f>IF(M425&lt;&gt;"",M425,IF(COUNTIFS($C:$C,B425)&gt;1,SUMIFS('Sales Hx'!V:V,'Sales Hx'!$B:$B,_xlfn.XLOOKUP(B425,C:C,B:B),'Sales Hx'!$D:$D,$E425),SUMIFS('Sales Hx'!V:V,'Sales Hx'!$B:$B,$B425,'Sales Hx'!$D:$D,$E425)))</f>
        <v>0</v>
      </c>
      <c r="M425" s="12">
        <v>0</v>
      </c>
      <c r="N425" s="15">
        <f t="shared" si="35"/>
        <v>0</v>
      </c>
      <c r="O425" s="21">
        <f t="shared" si="36"/>
        <v>0</v>
      </c>
      <c r="P425" s="24">
        <v>44.025799999999997</v>
      </c>
      <c r="Q425" s="18">
        <f t="shared" si="34"/>
        <v>0</v>
      </c>
      <c r="R425" s="2">
        <v>1</v>
      </c>
      <c r="S425" s="2">
        <v>120</v>
      </c>
      <c r="T425" s="2" t="s">
        <v>4647</v>
      </c>
      <c r="U425" s="28" t="str">
        <f>IF(G425=0,"",_xlfn.MINIFS('PO Details'!$I:$I,'PO Details'!$D:$D,Planning!$B425,'PO Details'!$L:$L,Planning!$E425))</f>
        <v/>
      </c>
      <c r="V425" s="29" t="s">
        <v>4641</v>
      </c>
      <c r="W425" t="str">
        <f t="shared" si="37"/>
        <v/>
      </c>
      <c r="X425" s="2">
        <v>120</v>
      </c>
    </row>
    <row r="426" spans="1:24" x14ac:dyDescent="0.25">
      <c r="A426" s="11" t="s">
        <v>4615</v>
      </c>
      <c r="B426" s="22" t="s">
        <v>884</v>
      </c>
      <c r="C426" s="22"/>
      <c r="D426" s="22" t="s">
        <v>885</v>
      </c>
      <c r="E426" s="31" t="s">
        <v>113</v>
      </c>
      <c r="F426" s="12">
        <f>SUMIFS('Inventory Details'!$H:$H,'Inventory Details'!$B:$B,$B426,'Inventory Details'!$E:$E,$E426)</f>
        <v>1</v>
      </c>
      <c r="G426" s="12">
        <f>SUMIFS('PO Details'!$H:$H,'PO Details'!$D:$D,Planning!$B426,'PO Details'!$L:$L,$E426)</f>
        <v>0</v>
      </c>
      <c r="H426" s="12">
        <f>SUMIFS('SO Details'!$G:$G,'SO Details'!$D:$D,Planning!$B426,'SO Details'!$K:$K,$E426)</f>
        <v>0</v>
      </c>
      <c r="I426" s="20">
        <f>IF(COUNTIFS($C:$C,B426)&gt;1,SUMIFS('Sales Hx'!$Q:$Q,'Sales Hx'!$B:$B,_xlfn.XLOOKUP(B426,C:C,B:B),'Sales Hx'!$D:$D,Planning!$E426),SUMIFS('Sales Hx'!$Q:$Q,'Sales Hx'!$B:$B,Planning!$B426,'Sales Hx'!$D:$D,Planning!$E426))</f>
        <v>0</v>
      </c>
      <c r="J426" s="16">
        <f>IF(COUNTIFS($C:$C,B426)&gt;1,SUMIFS('Sales Hx'!$S:$S,'Sales Hx'!$B:$B,_xlfn.XLOOKUP(B426,C:C,B:B),'Sales Hx'!$D:$D,E426),SUMIFS('Sales Hx'!$S:$S,'Sales Hx'!$B:$B,$B426,'Sales Hx'!$D:$D,$E426))</f>
        <v>0</v>
      </c>
      <c r="K426" s="16">
        <f t="shared" si="38"/>
        <v>0</v>
      </c>
      <c r="L426" s="12">
        <f>IF(M426&lt;&gt;"",M426,IF(COUNTIFS($C:$C,B426)&gt;1,SUMIFS('Sales Hx'!V:V,'Sales Hx'!$B:$B,_xlfn.XLOOKUP(B426,C:C,B:B),'Sales Hx'!$D:$D,$E426),SUMIFS('Sales Hx'!V:V,'Sales Hx'!$B:$B,$B426,'Sales Hx'!$D:$D,$E426)))</f>
        <v>0</v>
      </c>
      <c r="M426" s="12">
        <v>0</v>
      </c>
      <c r="N426" s="15">
        <f t="shared" si="35"/>
        <v>0</v>
      </c>
      <c r="O426" s="21">
        <f t="shared" si="36"/>
        <v>0</v>
      </c>
      <c r="P426" s="24">
        <v>44.025799999999997</v>
      </c>
      <c r="Q426" s="18">
        <f t="shared" si="34"/>
        <v>0</v>
      </c>
      <c r="R426" s="2">
        <v>1</v>
      </c>
      <c r="S426" s="2">
        <v>120</v>
      </c>
      <c r="T426" s="2" t="s">
        <v>4647</v>
      </c>
      <c r="U426" s="28" t="str">
        <f>IF(G426=0,"",_xlfn.MINIFS('PO Details'!$I:$I,'PO Details'!$D:$D,Planning!$B426,'PO Details'!$L:$L,Planning!$E426))</f>
        <v/>
      </c>
      <c r="V426" s="29" t="s">
        <v>4641</v>
      </c>
      <c r="W426" t="str">
        <f t="shared" si="37"/>
        <v/>
      </c>
      <c r="X426" s="2">
        <v>120</v>
      </c>
    </row>
    <row r="427" spans="1:24" x14ac:dyDescent="0.25">
      <c r="A427" s="11" t="s">
        <v>4615</v>
      </c>
      <c r="B427" s="22" t="s">
        <v>884</v>
      </c>
      <c r="C427" s="22"/>
      <c r="D427" s="22" t="s">
        <v>885</v>
      </c>
      <c r="E427" s="31" t="s">
        <v>686</v>
      </c>
      <c r="F427" s="12">
        <f>SUMIFS('Inventory Details'!$H:$H,'Inventory Details'!$B:$B,$B427,'Inventory Details'!$E:$E,$E427)</f>
        <v>0</v>
      </c>
      <c r="G427" s="12">
        <f>SUMIFS('PO Details'!$H:$H,'PO Details'!$D:$D,Planning!$B427,'PO Details'!$L:$L,$E427)</f>
        <v>27</v>
      </c>
      <c r="H427" s="12">
        <f>SUMIFS('SO Details'!$G:$G,'SO Details'!$D:$D,Planning!$B427,'SO Details'!$K:$K,$E427)</f>
        <v>0</v>
      </c>
      <c r="I427" s="20">
        <f>IF(COUNTIFS($C:$C,B427)&gt;1,SUMIFS('Sales Hx'!$Q:$Q,'Sales Hx'!$B:$B,_xlfn.XLOOKUP(B427,C:C,B:B),'Sales Hx'!$D:$D,Planning!$E427),SUMIFS('Sales Hx'!$Q:$Q,'Sales Hx'!$B:$B,Planning!$B427,'Sales Hx'!$D:$D,Planning!$E427))</f>
        <v>62.999999999999993</v>
      </c>
      <c r="J427" s="16">
        <f>IF(COUNTIFS($C:$C,B427)&gt;1,SUMIFS('Sales Hx'!$S:$S,'Sales Hx'!$B:$B,_xlfn.XLOOKUP(B427,C:C,B:B),'Sales Hx'!$D:$D,E427),SUMIFS('Sales Hx'!$S:$S,'Sales Hx'!$B:$B,$B427,'Sales Hx'!$D:$D,$E427))</f>
        <v>0.56279904306220097</v>
      </c>
      <c r="K427" s="16">
        <f t="shared" si="38"/>
        <v>0.4285714285714286</v>
      </c>
      <c r="L427" s="12">
        <f>IF(M427&lt;&gt;"",M427,IF(COUNTIFS($C:$C,B427)&gt;1,SUMIFS('Sales Hx'!V:V,'Sales Hx'!$B:$B,_xlfn.XLOOKUP(B427,C:C,B:B),'Sales Hx'!$D:$D,$E427),SUMIFS('Sales Hx'!V:V,'Sales Hx'!$B:$B,$B427,'Sales Hx'!$D:$D,$E427)))</f>
        <v>0</v>
      </c>
      <c r="M427" s="12">
        <v>0</v>
      </c>
      <c r="N427" s="15">
        <f t="shared" si="35"/>
        <v>0.56279904306220097</v>
      </c>
      <c r="O427" s="21">
        <f t="shared" si="36"/>
        <v>0</v>
      </c>
      <c r="P427" s="24">
        <v>44.025799999999997</v>
      </c>
      <c r="Q427" s="18">
        <f t="shared" ref="Q427:Q482" si="39">IFERROR(P427*O427,0)</f>
        <v>0</v>
      </c>
      <c r="R427" s="2">
        <v>1</v>
      </c>
      <c r="S427" s="2">
        <v>120</v>
      </c>
      <c r="T427" s="2" t="s">
        <v>4647</v>
      </c>
      <c r="U427" s="28">
        <f>IF(G427=0,"",_xlfn.MINIFS('PO Details'!$I:$I,'PO Details'!$D:$D,Planning!$B427,'PO Details'!$L:$L,Planning!$E427))</f>
        <v>45426</v>
      </c>
      <c r="V427" s="29" t="s">
        <v>4641</v>
      </c>
      <c r="W427" t="str">
        <f t="shared" si="37"/>
        <v>Max</v>
      </c>
      <c r="X427" s="2">
        <v>120</v>
      </c>
    </row>
    <row r="428" spans="1:24" x14ac:dyDescent="0.25">
      <c r="A428" s="11" t="s">
        <v>4615</v>
      </c>
      <c r="B428" s="22" t="s">
        <v>46</v>
      </c>
      <c r="C428" s="22"/>
      <c r="D428" s="22" t="s">
        <v>47</v>
      </c>
      <c r="E428" s="31" t="s">
        <v>37</v>
      </c>
      <c r="F428" s="12">
        <f>SUMIFS('Inventory Details'!$H:$H,'Inventory Details'!$B:$B,$B428,'Inventory Details'!$E:$E,$E428)</f>
        <v>0</v>
      </c>
      <c r="G428" s="12">
        <f>SUMIFS('PO Details'!$H:$H,'PO Details'!$D:$D,Planning!$B428,'PO Details'!$L:$L,$E428)</f>
        <v>17</v>
      </c>
      <c r="H428" s="12">
        <f>SUMIFS('SO Details'!$G:$G,'SO Details'!$D:$D,Planning!$B428,'SO Details'!$K:$K,$E428)</f>
        <v>0</v>
      </c>
      <c r="I428" s="20">
        <f>IF(COUNTIFS($C:$C,B428)&gt;1,SUMIFS('Sales Hx'!$Q:$Q,'Sales Hx'!$B:$B,_xlfn.XLOOKUP(B428,C:C,B:B),'Sales Hx'!$D:$D,Planning!$E428),SUMIFS('Sales Hx'!$Q:$Q,'Sales Hx'!$B:$B,Planning!$B428,'Sales Hx'!$D:$D,Planning!$E428))</f>
        <v>0</v>
      </c>
      <c r="J428" s="16">
        <f>IF(COUNTIFS($C:$C,B428)&gt;1,SUMIFS('Sales Hx'!$S:$S,'Sales Hx'!$B:$B,_xlfn.XLOOKUP(B428,C:C,B:B),'Sales Hx'!$D:$D,E428),SUMIFS('Sales Hx'!$S:$S,'Sales Hx'!$B:$B,$B428,'Sales Hx'!$D:$D,$E428))</f>
        <v>0</v>
      </c>
      <c r="K428" s="16">
        <f t="shared" si="38"/>
        <v>0</v>
      </c>
      <c r="L428" s="12">
        <f>IF(M428&lt;&gt;"",M428,IF(COUNTIFS($C:$C,B428)&gt;1,SUMIFS('Sales Hx'!V:V,'Sales Hx'!$B:$B,_xlfn.XLOOKUP(B428,C:C,B:B),'Sales Hx'!$D:$D,$E428),SUMIFS('Sales Hx'!V:V,'Sales Hx'!$B:$B,$B428,'Sales Hx'!$D:$D,$E428)))</f>
        <v>0</v>
      </c>
      <c r="M428" s="12">
        <v>0</v>
      </c>
      <c r="N428" s="15">
        <f t="shared" ref="N428:N483" si="40">IFERROR(_xlfn.IFNA(J428*R428+L428,"No Sales Hx"),"No Sales HX")</f>
        <v>0</v>
      </c>
      <c r="O428" s="21">
        <f t="shared" si="36"/>
        <v>0</v>
      </c>
      <c r="P428" s="24">
        <v>44.025799999999997</v>
      </c>
      <c r="Q428" s="18">
        <f t="shared" si="39"/>
        <v>0</v>
      </c>
      <c r="R428" s="2">
        <v>1</v>
      </c>
      <c r="S428" s="2">
        <v>120</v>
      </c>
      <c r="T428" s="2" t="s">
        <v>4647</v>
      </c>
      <c r="U428" s="28">
        <f>IF(G428=0,"",_xlfn.MINIFS('PO Details'!$I:$I,'PO Details'!$D:$D,Planning!$B428,'PO Details'!$L:$L,Planning!$E428))</f>
        <v>45110</v>
      </c>
      <c r="V428" s="29" t="s">
        <v>4640</v>
      </c>
      <c r="W428" t="str">
        <f t="shared" si="37"/>
        <v/>
      </c>
      <c r="X428" s="2">
        <v>120</v>
      </c>
    </row>
    <row r="429" spans="1:24" x14ac:dyDescent="0.25">
      <c r="A429" s="11" t="s">
        <v>4615</v>
      </c>
      <c r="B429" s="22" t="s">
        <v>46</v>
      </c>
      <c r="C429" s="22"/>
      <c r="D429" s="22" t="s">
        <v>47</v>
      </c>
      <c r="E429" s="31" t="s">
        <v>186</v>
      </c>
      <c r="F429" s="12">
        <f>SUMIFS('Inventory Details'!$H:$H,'Inventory Details'!$B:$B,$B429,'Inventory Details'!$E:$E,$E429)</f>
        <v>0</v>
      </c>
      <c r="G429" s="12">
        <f>SUMIFS('PO Details'!$H:$H,'PO Details'!$D:$D,Planning!$B429,'PO Details'!$L:$L,$E429)</f>
        <v>0</v>
      </c>
      <c r="H429" s="12">
        <f>SUMIFS('SO Details'!$G:$G,'SO Details'!$D:$D,Planning!$B429,'SO Details'!$K:$K,$E429)</f>
        <v>0</v>
      </c>
      <c r="I429" s="20">
        <f>IF(COUNTIFS($C:$C,B429)&gt;1,SUMIFS('Sales Hx'!$Q:$Q,'Sales Hx'!$B:$B,_xlfn.XLOOKUP(B429,C:C,B:B),'Sales Hx'!$D:$D,Planning!$E429),SUMIFS('Sales Hx'!$Q:$Q,'Sales Hx'!$B:$B,Planning!$B429,'Sales Hx'!$D:$D,Planning!$E429))</f>
        <v>0</v>
      </c>
      <c r="J429" s="16">
        <f>IF(COUNTIFS($C:$C,B429)&gt;1,SUMIFS('Sales Hx'!$S:$S,'Sales Hx'!$B:$B,_xlfn.XLOOKUP(B429,C:C,B:B),'Sales Hx'!$D:$D,E429),SUMIFS('Sales Hx'!$S:$S,'Sales Hx'!$B:$B,$B429,'Sales Hx'!$D:$D,$E429))</f>
        <v>0</v>
      </c>
      <c r="K429" s="16">
        <f t="shared" si="38"/>
        <v>0</v>
      </c>
      <c r="L429" s="12">
        <f>IF(M429&lt;&gt;"",M429,IF(COUNTIFS($C:$C,B429)&gt;1,SUMIFS('Sales Hx'!V:V,'Sales Hx'!$B:$B,_xlfn.XLOOKUP(B429,C:C,B:B),'Sales Hx'!$D:$D,$E429),SUMIFS('Sales Hx'!V:V,'Sales Hx'!$B:$B,$B429,'Sales Hx'!$D:$D,$E429)))</f>
        <v>0</v>
      </c>
      <c r="M429" s="12">
        <v>0</v>
      </c>
      <c r="N429" s="15">
        <f t="shared" si="40"/>
        <v>0</v>
      </c>
      <c r="O429" s="21">
        <f t="shared" si="36"/>
        <v>0</v>
      </c>
      <c r="P429" s="24">
        <v>44.025799999999997</v>
      </c>
      <c r="Q429" s="18">
        <f t="shared" si="39"/>
        <v>0</v>
      </c>
      <c r="R429" s="2">
        <v>1</v>
      </c>
      <c r="S429" s="2">
        <v>120</v>
      </c>
      <c r="T429" s="2" t="s">
        <v>4647</v>
      </c>
      <c r="U429" s="28" t="str">
        <f>IF(G429=0,"",_xlfn.MINIFS('PO Details'!$I:$I,'PO Details'!$D:$D,Planning!$B429,'PO Details'!$L:$L,Planning!$E429))</f>
        <v/>
      </c>
      <c r="V429" s="29" t="s">
        <v>4640</v>
      </c>
      <c r="W429" t="str">
        <f t="shared" si="37"/>
        <v/>
      </c>
      <c r="X429" s="2">
        <v>120</v>
      </c>
    </row>
    <row r="430" spans="1:24" x14ac:dyDescent="0.25">
      <c r="A430" s="11" t="s">
        <v>4615</v>
      </c>
      <c r="B430" s="22" t="s">
        <v>46</v>
      </c>
      <c r="C430" s="22"/>
      <c r="D430" s="22" t="s">
        <v>47</v>
      </c>
      <c r="E430" s="31" t="s">
        <v>4746</v>
      </c>
      <c r="F430" s="12">
        <f>SUMIFS('Inventory Details'!$H:$H,'Inventory Details'!$B:$B,$B430,'Inventory Details'!$E:$E,$E430)</f>
        <v>1</v>
      </c>
      <c r="G430" s="12">
        <f>SUMIFS('PO Details'!$H:$H,'PO Details'!$D:$D,Planning!$B430,'PO Details'!$L:$L,$E430)</f>
        <v>0</v>
      </c>
      <c r="H430" s="12">
        <f>SUMIFS('SO Details'!$G:$G,'SO Details'!$D:$D,Planning!$B430,'SO Details'!$K:$K,$E430)</f>
        <v>0</v>
      </c>
      <c r="I430" s="20">
        <f>IF(COUNTIFS($C:$C,B430)&gt;1,SUMIFS('Sales Hx'!$Q:$Q,'Sales Hx'!$B:$B,_xlfn.XLOOKUP(B430,C:C,B:B),'Sales Hx'!$D:$D,Planning!$E430),SUMIFS('Sales Hx'!$Q:$Q,'Sales Hx'!$B:$B,Planning!$B430,'Sales Hx'!$D:$D,Planning!$E430))</f>
        <v>0</v>
      </c>
      <c r="J430" s="16">
        <f>IF(COUNTIFS($C:$C,B430)&gt;1,SUMIFS('Sales Hx'!$S:$S,'Sales Hx'!$B:$B,_xlfn.XLOOKUP(B430,C:C,B:B),'Sales Hx'!$D:$D,E430),SUMIFS('Sales Hx'!$S:$S,'Sales Hx'!$B:$B,$B430,'Sales Hx'!$D:$D,$E430))</f>
        <v>6.5789473684210523E-2</v>
      </c>
      <c r="K430" s="16">
        <f t="shared" si="38"/>
        <v>0</v>
      </c>
      <c r="L430" s="12">
        <f>IF(M430&lt;&gt;"",M430,IF(COUNTIFS($C:$C,B430)&gt;1,SUMIFS('Sales Hx'!V:V,'Sales Hx'!$B:$B,_xlfn.XLOOKUP(B430,C:C,B:B),'Sales Hx'!$D:$D,$E430),SUMIFS('Sales Hx'!V:V,'Sales Hx'!$B:$B,$B430,'Sales Hx'!$D:$D,$E430)))</f>
        <v>0</v>
      </c>
      <c r="M430" s="12">
        <v>0</v>
      </c>
      <c r="N430" s="15">
        <f t="shared" si="40"/>
        <v>6.5789473684210523E-2</v>
      </c>
      <c r="O430" s="21">
        <f t="shared" si="36"/>
        <v>0</v>
      </c>
      <c r="P430" s="24">
        <v>44.025799999999997</v>
      </c>
      <c r="Q430" s="18">
        <f t="shared" si="39"/>
        <v>0</v>
      </c>
      <c r="R430" s="2">
        <v>1</v>
      </c>
      <c r="S430" s="2">
        <v>120</v>
      </c>
      <c r="T430" s="2" t="s">
        <v>4647</v>
      </c>
      <c r="U430" s="28" t="str">
        <f>IF(G430=0,"",_xlfn.MINIFS('PO Details'!$I:$I,'PO Details'!$D:$D,Planning!$B430,'PO Details'!$L:$L,Planning!$E430))</f>
        <v/>
      </c>
      <c r="V430" s="29" t="s">
        <v>4640</v>
      </c>
      <c r="W430" t="str">
        <f t="shared" si="37"/>
        <v/>
      </c>
      <c r="X430" s="2">
        <v>120</v>
      </c>
    </row>
    <row r="431" spans="1:24" x14ac:dyDescent="0.25">
      <c r="A431" s="11" t="s">
        <v>4615</v>
      </c>
      <c r="B431" s="22" t="s">
        <v>46</v>
      </c>
      <c r="C431" s="22"/>
      <c r="D431" s="22" t="s">
        <v>47</v>
      </c>
      <c r="E431" s="31" t="s">
        <v>686</v>
      </c>
      <c r="F431" s="12">
        <f>SUMIFS('Inventory Details'!$H:$H,'Inventory Details'!$B:$B,$B431,'Inventory Details'!$E:$E,$E431)</f>
        <v>3</v>
      </c>
      <c r="G431" s="12">
        <f>SUMIFS('PO Details'!$H:$H,'PO Details'!$D:$D,Planning!$B431,'PO Details'!$L:$L,$E431)</f>
        <v>0</v>
      </c>
      <c r="H431" s="12">
        <f>SUMIFS('SO Details'!$G:$G,'SO Details'!$D:$D,Planning!$B431,'SO Details'!$K:$K,$E431)</f>
        <v>0</v>
      </c>
      <c r="I431" s="20">
        <f>IF(COUNTIFS($C:$C,B431)&gt;1,SUMIFS('Sales Hx'!$Q:$Q,'Sales Hx'!$B:$B,_xlfn.XLOOKUP(B431,C:C,B:B),'Sales Hx'!$D:$D,Planning!$E431),SUMIFS('Sales Hx'!$Q:$Q,'Sales Hx'!$B:$B,Planning!$B431,'Sales Hx'!$D:$D,Planning!$E431))</f>
        <v>11.2</v>
      </c>
      <c r="J431" s="16">
        <f>IF(COUNTIFS($C:$C,B431)&gt;1,SUMIFS('Sales Hx'!$S:$S,'Sales Hx'!$B:$B,_xlfn.XLOOKUP(B431,C:C,B:B),'Sales Hx'!$D:$D,E431),SUMIFS('Sales Hx'!$S:$S,'Sales Hx'!$B:$B,$B431,'Sales Hx'!$D:$D,$E431))</f>
        <v>0.10338345864661655</v>
      </c>
      <c r="K431" s="16">
        <f t="shared" si="38"/>
        <v>0.26785714285714285</v>
      </c>
      <c r="L431" s="12">
        <f>IF(M431&lt;&gt;"",M431,IF(COUNTIFS($C:$C,B431)&gt;1,SUMIFS('Sales Hx'!V:V,'Sales Hx'!$B:$B,_xlfn.XLOOKUP(B431,C:C,B:B),'Sales Hx'!$D:$D,$E431),SUMIFS('Sales Hx'!V:V,'Sales Hx'!$B:$B,$B431,'Sales Hx'!$D:$D,$E431)))</f>
        <v>0</v>
      </c>
      <c r="M431" s="12">
        <v>0</v>
      </c>
      <c r="N431" s="15">
        <f t="shared" si="40"/>
        <v>0.10338345864661655</v>
      </c>
      <c r="O431" s="21">
        <f t="shared" si="36"/>
        <v>0</v>
      </c>
      <c r="P431" s="24">
        <v>44.025799999999997</v>
      </c>
      <c r="Q431" s="18">
        <f t="shared" si="39"/>
        <v>0</v>
      </c>
      <c r="R431" s="2">
        <v>1</v>
      </c>
      <c r="S431" s="2">
        <v>120</v>
      </c>
      <c r="T431" s="2" t="s">
        <v>4647</v>
      </c>
      <c r="U431" s="28" t="str">
        <f>IF(G431=0,"",_xlfn.MINIFS('PO Details'!$I:$I,'PO Details'!$D:$D,Planning!$B431,'PO Details'!$L:$L,Planning!$E431))</f>
        <v/>
      </c>
      <c r="V431" s="29" t="s">
        <v>4640</v>
      </c>
      <c r="W431" t="str">
        <f t="shared" si="37"/>
        <v>Max</v>
      </c>
      <c r="X431" s="2">
        <v>120</v>
      </c>
    </row>
    <row r="432" spans="1:24" x14ac:dyDescent="0.25">
      <c r="A432" s="11" t="s">
        <v>4615</v>
      </c>
      <c r="B432" s="22" t="s">
        <v>46</v>
      </c>
      <c r="C432" s="22"/>
      <c r="D432" s="22" t="s">
        <v>47</v>
      </c>
      <c r="E432" s="31" t="s">
        <v>876</v>
      </c>
      <c r="F432" s="12">
        <f>SUMIFS('Inventory Details'!$H:$H,'Inventory Details'!$B:$B,$B432,'Inventory Details'!$E:$E,$E432)</f>
        <v>0</v>
      </c>
      <c r="G432" s="12">
        <f>SUMIFS('PO Details'!$H:$H,'PO Details'!$D:$D,Planning!$B432,'PO Details'!$L:$L,$E432)</f>
        <v>0</v>
      </c>
      <c r="H432" s="12">
        <f>SUMIFS('SO Details'!$G:$G,'SO Details'!$D:$D,Planning!$B432,'SO Details'!$K:$K,$E432)</f>
        <v>0</v>
      </c>
      <c r="I432" s="20">
        <f>IF(COUNTIFS($C:$C,B432)&gt;1,SUMIFS('Sales Hx'!$Q:$Q,'Sales Hx'!$B:$B,_xlfn.XLOOKUP(B432,C:C,B:B),'Sales Hx'!$D:$D,Planning!$E432),SUMIFS('Sales Hx'!$Q:$Q,'Sales Hx'!$B:$B,Planning!$B432,'Sales Hx'!$D:$D,Planning!$E432))</f>
        <v>0</v>
      </c>
      <c r="J432" s="16">
        <f>IF(COUNTIFS($C:$C,B432)&gt;1,SUMIFS('Sales Hx'!$S:$S,'Sales Hx'!$B:$B,_xlfn.XLOOKUP(B432,C:C,B:B),'Sales Hx'!$D:$D,E432),SUMIFS('Sales Hx'!$S:$S,'Sales Hx'!$B:$B,$B432,'Sales Hx'!$D:$D,$E432))</f>
        <v>3.2894736842105261E-2</v>
      </c>
      <c r="K432" s="16">
        <f t="shared" si="38"/>
        <v>0</v>
      </c>
      <c r="L432" s="12">
        <f>IF(M432&lt;&gt;"",M432,IF(COUNTIFS($C:$C,B432)&gt;1,SUMIFS('Sales Hx'!V:V,'Sales Hx'!$B:$B,_xlfn.XLOOKUP(B432,C:C,B:B),'Sales Hx'!$D:$D,$E432),SUMIFS('Sales Hx'!V:V,'Sales Hx'!$B:$B,$B432,'Sales Hx'!$D:$D,$E432)))</f>
        <v>0</v>
      </c>
      <c r="M432" s="12">
        <v>0</v>
      </c>
      <c r="N432" s="15">
        <f t="shared" si="40"/>
        <v>3.2894736842105261E-2</v>
      </c>
      <c r="O432" s="21">
        <f t="shared" si="36"/>
        <v>4</v>
      </c>
      <c r="P432" s="24">
        <v>44.025799999999997</v>
      </c>
      <c r="Q432" s="18">
        <f t="shared" si="39"/>
        <v>176.10319999999999</v>
      </c>
      <c r="R432" s="2">
        <v>1</v>
      </c>
      <c r="S432" s="2">
        <v>120</v>
      </c>
      <c r="T432" s="2" t="s">
        <v>4647</v>
      </c>
      <c r="U432" s="28" t="str">
        <f>IF(G432=0,"",_xlfn.MINIFS('PO Details'!$I:$I,'PO Details'!$D:$D,Planning!$B432,'PO Details'!$L:$L,Planning!$E432))</f>
        <v/>
      </c>
      <c r="V432" s="29" t="s">
        <v>4640</v>
      </c>
      <c r="W432" t="str">
        <f t="shared" si="37"/>
        <v/>
      </c>
      <c r="X432" s="2">
        <v>120</v>
      </c>
    </row>
    <row r="433" spans="1:24" x14ac:dyDescent="0.25">
      <c r="A433" s="11" t="s">
        <v>4615</v>
      </c>
      <c r="B433" s="22" t="s">
        <v>886</v>
      </c>
      <c r="C433" s="22"/>
      <c r="D433" s="22" t="s">
        <v>887</v>
      </c>
      <c r="E433" s="31" t="s">
        <v>37</v>
      </c>
      <c r="F433" s="12">
        <f>SUMIFS('Inventory Details'!$H:$H,'Inventory Details'!$B:$B,$B433,'Inventory Details'!$E:$E,$E433)</f>
        <v>0</v>
      </c>
      <c r="G433" s="12">
        <f>SUMIFS('PO Details'!$H:$H,'PO Details'!$D:$D,Planning!$B433,'PO Details'!$L:$L,$E433)</f>
        <v>2</v>
      </c>
      <c r="H433" s="12">
        <f>SUMIFS('SO Details'!$G:$G,'SO Details'!$D:$D,Planning!$B433,'SO Details'!$K:$K,$E433)</f>
        <v>0</v>
      </c>
      <c r="I433" s="20">
        <f>IF(COUNTIFS($C:$C,B433)&gt;1,SUMIFS('Sales Hx'!$Q:$Q,'Sales Hx'!$B:$B,_xlfn.XLOOKUP(B433,C:C,B:B),'Sales Hx'!$D:$D,Planning!$E433),SUMIFS('Sales Hx'!$Q:$Q,'Sales Hx'!$B:$B,Planning!$B433,'Sales Hx'!$D:$D,Planning!$E433))</f>
        <v>0</v>
      </c>
      <c r="J433" s="16">
        <f>IF(COUNTIFS($C:$C,B433)&gt;1,SUMIFS('Sales Hx'!$S:$S,'Sales Hx'!$B:$B,_xlfn.XLOOKUP(B433,C:C,B:B),'Sales Hx'!$D:$D,E433),SUMIFS('Sales Hx'!$S:$S,'Sales Hx'!$B:$B,$B433,'Sales Hx'!$D:$D,$E433))</f>
        <v>0</v>
      </c>
      <c r="K433" s="16">
        <f t="shared" si="38"/>
        <v>0</v>
      </c>
      <c r="L433" s="12">
        <f>IF(M433&lt;&gt;"",M433,IF(COUNTIFS($C:$C,B433)&gt;1,SUMIFS('Sales Hx'!V:V,'Sales Hx'!$B:$B,_xlfn.XLOOKUP(B433,C:C,B:B),'Sales Hx'!$D:$D,$E433),SUMIFS('Sales Hx'!V:V,'Sales Hx'!$B:$B,$B433,'Sales Hx'!$D:$D,$E433)))</f>
        <v>0</v>
      </c>
      <c r="M433" s="12">
        <v>0</v>
      </c>
      <c r="N433" s="15">
        <f t="shared" si="40"/>
        <v>0</v>
      </c>
      <c r="O433" s="21">
        <f t="shared" si="36"/>
        <v>0</v>
      </c>
      <c r="P433" s="24">
        <v>42.020499999999998</v>
      </c>
      <c r="Q433" s="18">
        <f t="shared" si="39"/>
        <v>0</v>
      </c>
      <c r="R433" s="2">
        <v>1</v>
      </c>
      <c r="S433" s="2">
        <v>120</v>
      </c>
      <c r="T433" s="2" t="s">
        <v>4647</v>
      </c>
      <c r="U433" s="28">
        <f>IF(G433=0,"",_xlfn.MINIFS('PO Details'!$I:$I,'PO Details'!$D:$D,Planning!$B433,'PO Details'!$L:$L,Planning!$E433))</f>
        <v>45249</v>
      </c>
      <c r="V433" s="29" t="s">
        <v>4640</v>
      </c>
      <c r="W433" t="str">
        <f t="shared" si="37"/>
        <v>Max</v>
      </c>
      <c r="X433" s="2">
        <v>120</v>
      </c>
    </row>
    <row r="434" spans="1:24" x14ac:dyDescent="0.25">
      <c r="A434" s="11" t="s">
        <v>4615</v>
      </c>
      <c r="B434" s="22" t="s">
        <v>886</v>
      </c>
      <c r="C434" s="22"/>
      <c r="D434" s="22" t="s">
        <v>887</v>
      </c>
      <c r="E434" s="31" t="s">
        <v>186</v>
      </c>
      <c r="F434" s="12">
        <f>SUMIFS('Inventory Details'!$H:$H,'Inventory Details'!$B:$B,$B434,'Inventory Details'!$E:$E,$E434)</f>
        <v>0</v>
      </c>
      <c r="G434" s="12">
        <f>SUMIFS('PO Details'!$H:$H,'PO Details'!$D:$D,Planning!$B434,'PO Details'!$L:$L,$E434)</f>
        <v>0</v>
      </c>
      <c r="H434" s="12">
        <f>SUMIFS('SO Details'!$G:$G,'SO Details'!$D:$D,Planning!$B434,'SO Details'!$K:$K,$E434)</f>
        <v>0</v>
      </c>
      <c r="I434" s="20">
        <f>IF(COUNTIFS($C:$C,B434)&gt;1,SUMIFS('Sales Hx'!$Q:$Q,'Sales Hx'!$B:$B,_xlfn.XLOOKUP(B434,C:C,B:B),'Sales Hx'!$D:$D,Planning!$E434),SUMIFS('Sales Hx'!$Q:$Q,'Sales Hx'!$B:$B,Planning!$B434,'Sales Hx'!$D:$D,Planning!$E434))</f>
        <v>0</v>
      </c>
      <c r="J434" s="16">
        <f>IF(COUNTIFS($C:$C,B434)&gt;1,SUMIFS('Sales Hx'!$S:$S,'Sales Hx'!$B:$B,_xlfn.XLOOKUP(B434,C:C,B:B),'Sales Hx'!$D:$D,E434),SUMIFS('Sales Hx'!$S:$S,'Sales Hx'!$B:$B,$B434,'Sales Hx'!$D:$D,$E434))</f>
        <v>0</v>
      </c>
      <c r="K434" s="16">
        <f t="shared" si="38"/>
        <v>0</v>
      </c>
      <c r="L434" s="12">
        <f>IF(M434&lt;&gt;"",M434,IF(COUNTIFS($C:$C,B434)&gt;1,SUMIFS('Sales Hx'!V:V,'Sales Hx'!$B:$B,_xlfn.XLOOKUP(B434,C:C,B:B),'Sales Hx'!$D:$D,$E434),SUMIFS('Sales Hx'!V:V,'Sales Hx'!$B:$B,$B434,'Sales Hx'!$D:$D,$E434)))</f>
        <v>0</v>
      </c>
      <c r="M434" s="12">
        <v>0</v>
      </c>
      <c r="N434" s="15">
        <f t="shared" si="40"/>
        <v>0</v>
      </c>
      <c r="O434" s="21">
        <f t="shared" si="36"/>
        <v>0</v>
      </c>
      <c r="P434" s="24">
        <v>42.020499999999998</v>
      </c>
      <c r="Q434" s="18">
        <f t="shared" si="39"/>
        <v>0</v>
      </c>
      <c r="R434" s="2">
        <v>1</v>
      </c>
      <c r="S434" s="2">
        <v>120</v>
      </c>
      <c r="T434" s="2" t="s">
        <v>4647</v>
      </c>
      <c r="U434" s="28" t="str">
        <f>IF(G434=0,"",_xlfn.MINIFS('PO Details'!$I:$I,'PO Details'!$D:$D,Planning!$B434,'PO Details'!$L:$L,Planning!$E434))</f>
        <v/>
      </c>
      <c r="V434" s="29" t="s">
        <v>4640</v>
      </c>
      <c r="W434" t="str">
        <f t="shared" si="37"/>
        <v>Max</v>
      </c>
      <c r="X434" s="2">
        <v>120</v>
      </c>
    </row>
    <row r="435" spans="1:24" x14ac:dyDescent="0.25">
      <c r="A435" s="11" t="s">
        <v>4615</v>
      </c>
      <c r="B435" s="22" t="s">
        <v>886</v>
      </c>
      <c r="C435" s="22"/>
      <c r="D435" s="22" t="s">
        <v>887</v>
      </c>
      <c r="E435" s="31" t="s">
        <v>4746</v>
      </c>
      <c r="F435" s="12">
        <f>SUMIFS('Inventory Details'!$H:$H,'Inventory Details'!$B:$B,$B435,'Inventory Details'!$E:$E,$E435)</f>
        <v>1</v>
      </c>
      <c r="G435" s="12">
        <f>SUMIFS('PO Details'!$H:$H,'PO Details'!$D:$D,Planning!$B435,'PO Details'!$L:$L,$E435)</f>
        <v>0</v>
      </c>
      <c r="H435" s="12">
        <f>SUMIFS('SO Details'!$G:$G,'SO Details'!$D:$D,Planning!$B435,'SO Details'!$K:$K,$E435)</f>
        <v>0</v>
      </c>
      <c r="I435" s="20">
        <f>IF(COUNTIFS($C:$C,B435)&gt;1,SUMIFS('Sales Hx'!$Q:$Q,'Sales Hx'!$B:$B,_xlfn.XLOOKUP(B435,C:C,B:B),'Sales Hx'!$D:$D,Planning!$E435),SUMIFS('Sales Hx'!$Q:$Q,'Sales Hx'!$B:$B,Planning!$B435,'Sales Hx'!$D:$D,Planning!$E435))</f>
        <v>0</v>
      </c>
      <c r="J435" s="16">
        <f>IF(COUNTIFS($C:$C,B435)&gt;1,SUMIFS('Sales Hx'!$S:$S,'Sales Hx'!$B:$B,_xlfn.XLOOKUP(B435,C:C,B:B),'Sales Hx'!$D:$D,E435),SUMIFS('Sales Hx'!$S:$S,'Sales Hx'!$B:$B,$B435,'Sales Hx'!$D:$D,$E435))</f>
        <v>0</v>
      </c>
      <c r="K435" s="16">
        <f t="shared" si="38"/>
        <v>0</v>
      </c>
      <c r="L435" s="12">
        <f>IF(M435&lt;&gt;"",M435,IF(COUNTIFS($C:$C,B435)&gt;1,SUMIFS('Sales Hx'!V:V,'Sales Hx'!$B:$B,_xlfn.XLOOKUP(B435,C:C,B:B),'Sales Hx'!$D:$D,$E435),SUMIFS('Sales Hx'!V:V,'Sales Hx'!$B:$B,$B435,'Sales Hx'!$D:$D,$E435)))</f>
        <v>0</v>
      </c>
      <c r="M435" s="12">
        <v>0</v>
      </c>
      <c r="N435" s="15">
        <f t="shared" si="40"/>
        <v>0</v>
      </c>
      <c r="O435" s="21">
        <f t="shared" si="36"/>
        <v>0</v>
      </c>
      <c r="P435" s="24">
        <v>42.020499999999998</v>
      </c>
      <c r="Q435" s="18">
        <f t="shared" si="39"/>
        <v>0</v>
      </c>
      <c r="R435" s="2">
        <v>1</v>
      </c>
      <c r="S435" s="2">
        <v>120</v>
      </c>
      <c r="T435" s="2" t="s">
        <v>4647</v>
      </c>
      <c r="U435" s="28" t="str">
        <f>IF(G435=0,"",_xlfn.MINIFS('PO Details'!$I:$I,'PO Details'!$D:$D,Planning!$B435,'PO Details'!$L:$L,Planning!$E435))</f>
        <v/>
      </c>
      <c r="V435" s="29" t="s">
        <v>4640</v>
      </c>
      <c r="W435" t="str">
        <f t="shared" si="37"/>
        <v>Max</v>
      </c>
      <c r="X435" s="2">
        <v>120</v>
      </c>
    </row>
    <row r="436" spans="1:24" x14ac:dyDescent="0.25">
      <c r="A436" s="11"/>
      <c r="B436" s="22" t="s">
        <v>4580</v>
      </c>
      <c r="C436" s="22"/>
      <c r="D436" s="22" t="s">
        <v>4581</v>
      </c>
      <c r="E436" s="31" t="s">
        <v>37</v>
      </c>
      <c r="F436" s="12">
        <f>SUMIFS('Inventory Details'!$H:$H,'Inventory Details'!$B:$B,$B436,'Inventory Details'!$E:$E,$E436)</f>
        <v>0</v>
      </c>
      <c r="G436" s="12">
        <f>SUMIFS('PO Details'!$H:$H,'PO Details'!$D:$D,Planning!$B436,'PO Details'!$L:$L,$E436)</f>
        <v>1</v>
      </c>
      <c r="H436" s="12">
        <f>SUMIFS('SO Details'!$G:$G,'SO Details'!$D:$D,Planning!$B436,'SO Details'!$K:$K,$E436)</f>
        <v>0</v>
      </c>
      <c r="I436" s="20">
        <f>IF(COUNTIFS($C:$C,B436)&gt;1,SUMIFS('Sales Hx'!$Q:$Q,'Sales Hx'!$B:$B,_xlfn.XLOOKUP(B436,C:C,B:B),'Sales Hx'!$D:$D,Planning!$E436),SUMIFS('Sales Hx'!$Q:$Q,'Sales Hx'!$B:$B,Planning!$B436,'Sales Hx'!$D:$D,Planning!$E436))</f>
        <v>0</v>
      </c>
      <c r="J436" s="16">
        <f>IF(COUNTIFS($C:$C,B436)&gt;1,SUMIFS('Sales Hx'!$S:$S,'Sales Hx'!$B:$B,_xlfn.XLOOKUP(B436,C:C,B:B),'Sales Hx'!$D:$D,E436),SUMIFS('Sales Hx'!$S:$S,'Sales Hx'!$B:$B,$B436,'Sales Hx'!$D:$D,$E436))</f>
        <v>0</v>
      </c>
      <c r="K436" s="16">
        <f t="shared" si="38"/>
        <v>0</v>
      </c>
      <c r="L436" s="12">
        <f>IF(M436&lt;&gt;"",M436,IF(COUNTIFS($C:$C,B436)&gt;1,SUMIFS('Sales Hx'!V:V,'Sales Hx'!$B:$B,_xlfn.XLOOKUP(B436,C:C,B:B),'Sales Hx'!$D:$D,$E436),SUMIFS('Sales Hx'!V:V,'Sales Hx'!$B:$B,$B436,'Sales Hx'!$D:$D,$E436)))</f>
        <v>0</v>
      </c>
      <c r="M436" s="12">
        <v>0</v>
      </c>
      <c r="N436" s="15">
        <f t="shared" si="40"/>
        <v>0</v>
      </c>
      <c r="O436" s="21">
        <f t="shared" si="36"/>
        <v>0</v>
      </c>
      <c r="P436" s="24">
        <v>40.4253</v>
      </c>
      <c r="Q436" s="18">
        <f t="shared" si="39"/>
        <v>0</v>
      </c>
      <c r="R436" s="2">
        <v>1</v>
      </c>
      <c r="S436" s="2">
        <v>120</v>
      </c>
      <c r="T436" s="2" t="s">
        <v>4647</v>
      </c>
      <c r="U436" s="28">
        <f>IF(G436=0,"",_xlfn.MINIFS('PO Details'!$I:$I,'PO Details'!$D:$D,Planning!$B436,'PO Details'!$L:$L,Planning!$E436))</f>
        <v>45165</v>
      </c>
      <c r="V436" s="29" t="s">
        <v>4640</v>
      </c>
      <c r="W436" t="str">
        <f t="shared" si="37"/>
        <v>Max</v>
      </c>
      <c r="X436" s="2">
        <v>120</v>
      </c>
    </row>
    <row r="437" spans="1:24" x14ac:dyDescent="0.25">
      <c r="A437" s="11"/>
      <c r="B437" s="22" t="s">
        <v>4542</v>
      </c>
      <c r="C437" s="22"/>
      <c r="D437" s="22" t="s">
        <v>4543</v>
      </c>
      <c r="E437" s="31" t="s">
        <v>37</v>
      </c>
      <c r="F437" s="12">
        <f>SUMIFS('Inventory Details'!$H:$H,'Inventory Details'!$B:$B,$B437,'Inventory Details'!$E:$E,$E437)</f>
        <v>0</v>
      </c>
      <c r="G437" s="12">
        <f>SUMIFS('PO Details'!$H:$H,'PO Details'!$D:$D,Planning!$B437,'PO Details'!$L:$L,$E437)</f>
        <v>10</v>
      </c>
      <c r="H437" s="12">
        <f>SUMIFS('SO Details'!$G:$G,'SO Details'!$D:$D,Planning!$B437,'SO Details'!$K:$K,$E437)</f>
        <v>0</v>
      </c>
      <c r="I437" s="20">
        <f>IF(COUNTIFS($C:$C,B437)&gt;1,SUMIFS('Sales Hx'!$Q:$Q,'Sales Hx'!$B:$B,_xlfn.XLOOKUP(B437,C:C,B:B),'Sales Hx'!$D:$D,Planning!$E437),SUMIFS('Sales Hx'!$Q:$Q,'Sales Hx'!$B:$B,Planning!$B437,'Sales Hx'!$D:$D,Planning!$E437))</f>
        <v>0</v>
      </c>
      <c r="J437" s="16">
        <f>IF(COUNTIFS($C:$C,B437)&gt;1,SUMIFS('Sales Hx'!$S:$S,'Sales Hx'!$B:$B,_xlfn.XLOOKUP(B437,C:C,B:B),'Sales Hx'!$D:$D,E437),SUMIFS('Sales Hx'!$S:$S,'Sales Hx'!$B:$B,$B437,'Sales Hx'!$D:$D,$E437))</f>
        <v>0</v>
      </c>
      <c r="K437" s="16">
        <f t="shared" si="38"/>
        <v>0</v>
      </c>
      <c r="L437" s="12">
        <f>IF(M437&lt;&gt;"",M437,IF(COUNTIFS($C:$C,B437)&gt;1,SUMIFS('Sales Hx'!V:V,'Sales Hx'!$B:$B,_xlfn.XLOOKUP(B437,C:C,B:B),'Sales Hx'!$D:$D,$E437),SUMIFS('Sales Hx'!V:V,'Sales Hx'!$B:$B,$B437,'Sales Hx'!$D:$D,$E437)))</f>
        <v>0</v>
      </c>
      <c r="M437" s="12">
        <v>0</v>
      </c>
      <c r="N437" s="15">
        <f t="shared" si="40"/>
        <v>0</v>
      </c>
      <c r="O437" s="21">
        <f t="shared" si="36"/>
        <v>0</v>
      </c>
      <c r="P437" s="24">
        <v>41.485599999999998</v>
      </c>
      <c r="Q437" s="18">
        <f t="shared" si="39"/>
        <v>0</v>
      </c>
      <c r="R437" s="2">
        <v>1</v>
      </c>
      <c r="S437" s="2">
        <v>120</v>
      </c>
      <c r="T437" s="2" t="s">
        <v>4647</v>
      </c>
      <c r="U437" s="28">
        <f>IF(G437=0,"",_xlfn.MINIFS('PO Details'!$I:$I,'PO Details'!$D:$D,Planning!$B437,'PO Details'!$L:$L,Planning!$E437))</f>
        <v>45155</v>
      </c>
      <c r="V437" s="29" t="s">
        <v>4640</v>
      </c>
      <c r="W437" t="str">
        <f t="shared" si="37"/>
        <v>Max</v>
      </c>
      <c r="X437" s="2">
        <v>120</v>
      </c>
    </row>
    <row r="438" spans="1:24" x14ac:dyDescent="0.25">
      <c r="A438" s="11"/>
      <c r="B438" s="22" t="s">
        <v>4542</v>
      </c>
      <c r="C438" s="22"/>
      <c r="D438" s="22" t="s">
        <v>4543</v>
      </c>
      <c r="E438" s="31" t="s">
        <v>186</v>
      </c>
      <c r="F438" s="12">
        <f>SUMIFS('Inventory Details'!$H:$H,'Inventory Details'!$B:$B,$B438,'Inventory Details'!$E:$E,$E438)</f>
        <v>0</v>
      </c>
      <c r="G438" s="12">
        <f>SUMIFS('PO Details'!$H:$H,'PO Details'!$D:$D,Planning!$B438,'PO Details'!$L:$L,$E438)</f>
        <v>0</v>
      </c>
      <c r="H438" s="12">
        <f>SUMIFS('SO Details'!$G:$G,'SO Details'!$D:$D,Planning!$B438,'SO Details'!$K:$K,$E438)</f>
        <v>0</v>
      </c>
      <c r="I438" s="20">
        <f>IF(COUNTIFS($C:$C,B438)&gt;1,SUMIFS('Sales Hx'!$Q:$Q,'Sales Hx'!$B:$B,_xlfn.XLOOKUP(B438,C:C,B:B),'Sales Hx'!$D:$D,Planning!$E438),SUMIFS('Sales Hx'!$Q:$Q,'Sales Hx'!$B:$B,Planning!$B438,'Sales Hx'!$D:$D,Planning!$E438))</f>
        <v>0</v>
      </c>
      <c r="J438" s="16">
        <f>IF(COUNTIFS($C:$C,B438)&gt;1,SUMIFS('Sales Hx'!$S:$S,'Sales Hx'!$B:$B,_xlfn.XLOOKUP(B438,C:C,B:B),'Sales Hx'!$D:$D,E438),SUMIFS('Sales Hx'!$S:$S,'Sales Hx'!$B:$B,$B438,'Sales Hx'!$D:$D,$E438))</f>
        <v>0</v>
      </c>
      <c r="K438" s="16">
        <f t="shared" si="38"/>
        <v>0</v>
      </c>
      <c r="L438" s="12">
        <f>IF(M438&lt;&gt;"",M438,IF(COUNTIFS($C:$C,B438)&gt;1,SUMIFS('Sales Hx'!V:V,'Sales Hx'!$B:$B,_xlfn.XLOOKUP(B438,C:C,B:B),'Sales Hx'!$D:$D,$E438),SUMIFS('Sales Hx'!V:V,'Sales Hx'!$B:$B,$B438,'Sales Hx'!$D:$D,$E438)))</f>
        <v>0</v>
      </c>
      <c r="M438" s="12">
        <v>0</v>
      </c>
      <c r="N438" s="15">
        <f t="shared" si="40"/>
        <v>0</v>
      </c>
      <c r="O438" s="21">
        <f t="shared" si="36"/>
        <v>0</v>
      </c>
      <c r="P438" s="24">
        <v>41.485599999999998</v>
      </c>
      <c r="Q438" s="18">
        <f t="shared" si="39"/>
        <v>0</v>
      </c>
      <c r="R438" s="2">
        <v>1</v>
      </c>
      <c r="S438" s="2">
        <v>120</v>
      </c>
      <c r="T438" s="2" t="s">
        <v>4647</v>
      </c>
      <c r="U438" s="28" t="str">
        <f>IF(G438=0,"",_xlfn.MINIFS('PO Details'!$I:$I,'PO Details'!$D:$D,Planning!$B438,'PO Details'!$L:$L,Planning!$E438))</f>
        <v/>
      </c>
      <c r="V438" s="29" t="s">
        <v>4640</v>
      </c>
      <c r="W438" t="str">
        <f t="shared" si="37"/>
        <v>Max</v>
      </c>
      <c r="X438" s="2">
        <v>120</v>
      </c>
    </row>
    <row r="439" spans="1:24" x14ac:dyDescent="0.25">
      <c r="A439" s="11"/>
      <c r="B439" s="22" t="s">
        <v>4545</v>
      </c>
      <c r="C439" s="22"/>
      <c r="D439" s="22" t="s">
        <v>4546</v>
      </c>
      <c r="E439" s="31" t="s">
        <v>37</v>
      </c>
      <c r="F439" s="12">
        <f>SUMIFS('Inventory Details'!$H:$H,'Inventory Details'!$B:$B,$B439,'Inventory Details'!$E:$E,$E439)</f>
        <v>0</v>
      </c>
      <c r="G439" s="12">
        <f>SUMIFS('PO Details'!$H:$H,'PO Details'!$D:$D,Planning!$B439,'PO Details'!$L:$L,$E439)</f>
        <v>1</v>
      </c>
      <c r="H439" s="12">
        <f>SUMIFS('SO Details'!$G:$G,'SO Details'!$D:$D,Planning!$B439,'SO Details'!$K:$K,$E439)</f>
        <v>0</v>
      </c>
      <c r="I439" s="20">
        <f>IF(COUNTIFS($C:$C,B439)&gt;1,SUMIFS('Sales Hx'!$Q:$Q,'Sales Hx'!$B:$B,_xlfn.XLOOKUP(B439,C:C,B:B),'Sales Hx'!$D:$D,Planning!$E439),SUMIFS('Sales Hx'!$Q:$Q,'Sales Hx'!$B:$B,Planning!$B439,'Sales Hx'!$D:$D,Planning!$E439))</f>
        <v>0</v>
      </c>
      <c r="J439" s="16">
        <f>IF(COUNTIFS($C:$C,B439)&gt;1,SUMIFS('Sales Hx'!$S:$S,'Sales Hx'!$B:$B,_xlfn.XLOOKUP(B439,C:C,B:B),'Sales Hx'!$D:$D,E439),SUMIFS('Sales Hx'!$S:$S,'Sales Hx'!$B:$B,$B439,'Sales Hx'!$D:$D,$E439))</f>
        <v>0</v>
      </c>
      <c r="K439" s="16">
        <f t="shared" si="38"/>
        <v>0</v>
      </c>
      <c r="L439" s="12">
        <f>IF(M439&lt;&gt;"",M439,IF(COUNTIFS($C:$C,B439)&gt;1,SUMIFS('Sales Hx'!V:V,'Sales Hx'!$B:$B,_xlfn.XLOOKUP(B439,C:C,B:B),'Sales Hx'!$D:$D,$E439),SUMIFS('Sales Hx'!V:V,'Sales Hx'!$B:$B,$B439,'Sales Hx'!$D:$D,$E439)))</f>
        <v>0</v>
      </c>
      <c r="M439" s="12">
        <v>0</v>
      </c>
      <c r="N439" s="15">
        <f t="shared" si="40"/>
        <v>0</v>
      </c>
      <c r="O439" s="21">
        <f t="shared" si="36"/>
        <v>0</v>
      </c>
      <c r="P439" s="24">
        <v>41.804699999999997</v>
      </c>
      <c r="Q439" s="18">
        <f t="shared" si="39"/>
        <v>0</v>
      </c>
      <c r="R439" s="2">
        <v>1</v>
      </c>
      <c r="S439" s="2">
        <v>120</v>
      </c>
      <c r="T439" s="2" t="s">
        <v>4647</v>
      </c>
      <c r="U439" s="28">
        <f>IF(G439=0,"",_xlfn.MINIFS('PO Details'!$I:$I,'PO Details'!$D:$D,Planning!$B439,'PO Details'!$L:$L,Planning!$E439))</f>
        <v>45229</v>
      </c>
      <c r="V439" s="29" t="s">
        <v>4640</v>
      </c>
      <c r="W439" t="str">
        <f t="shared" si="37"/>
        <v>Max</v>
      </c>
      <c r="X439" s="2">
        <v>120</v>
      </c>
    </row>
    <row r="440" spans="1:24" x14ac:dyDescent="0.25">
      <c r="A440" s="11" t="s">
        <v>4615</v>
      </c>
      <c r="B440" s="22" t="s">
        <v>888</v>
      </c>
      <c r="C440" s="22"/>
      <c r="D440" s="22" t="s">
        <v>889</v>
      </c>
      <c r="E440" s="31" t="s">
        <v>37</v>
      </c>
      <c r="F440" s="12">
        <f>SUMIFS('Inventory Details'!$H:$H,'Inventory Details'!$B:$B,$B440,'Inventory Details'!$E:$E,$E440)</f>
        <v>0</v>
      </c>
      <c r="G440" s="12">
        <f>SUMIFS('PO Details'!$H:$H,'PO Details'!$D:$D,Planning!$B440,'PO Details'!$L:$L,$E440)</f>
        <v>3</v>
      </c>
      <c r="H440" s="12">
        <f>SUMIFS('SO Details'!$G:$G,'SO Details'!$D:$D,Planning!$B440,'SO Details'!$K:$K,$E440)</f>
        <v>0</v>
      </c>
      <c r="I440" s="20">
        <f>IF(COUNTIFS($C:$C,B440)&gt;1,SUMIFS('Sales Hx'!$Q:$Q,'Sales Hx'!$B:$B,_xlfn.XLOOKUP(B440,C:C,B:B),'Sales Hx'!$D:$D,Planning!$E440),SUMIFS('Sales Hx'!$Q:$Q,'Sales Hx'!$B:$B,Planning!$B440,'Sales Hx'!$D:$D,Planning!$E440))</f>
        <v>0</v>
      </c>
      <c r="J440" s="16">
        <f>IF(COUNTIFS($C:$C,B440)&gt;1,SUMIFS('Sales Hx'!$S:$S,'Sales Hx'!$B:$B,_xlfn.XLOOKUP(B440,C:C,B:B),'Sales Hx'!$D:$D,E440),SUMIFS('Sales Hx'!$S:$S,'Sales Hx'!$B:$B,$B440,'Sales Hx'!$D:$D,$E440))</f>
        <v>0</v>
      </c>
      <c r="K440" s="16">
        <f t="shared" si="38"/>
        <v>0</v>
      </c>
      <c r="L440" s="12">
        <f>IF(M440&lt;&gt;"",M440,IF(COUNTIFS($C:$C,B440)&gt;1,SUMIFS('Sales Hx'!V:V,'Sales Hx'!$B:$B,_xlfn.XLOOKUP(B440,C:C,B:B),'Sales Hx'!$D:$D,$E440),SUMIFS('Sales Hx'!V:V,'Sales Hx'!$B:$B,$B440,'Sales Hx'!$D:$D,$E440)))</f>
        <v>0</v>
      </c>
      <c r="M440" s="12">
        <v>0</v>
      </c>
      <c r="N440" s="15">
        <f t="shared" si="40"/>
        <v>0</v>
      </c>
      <c r="O440" s="21">
        <f t="shared" si="36"/>
        <v>0</v>
      </c>
      <c r="P440" s="24">
        <v>41.485599999999998</v>
      </c>
      <c r="Q440" s="18">
        <f t="shared" si="39"/>
        <v>0</v>
      </c>
      <c r="R440" s="2">
        <v>1</v>
      </c>
      <c r="S440" s="2">
        <v>120</v>
      </c>
      <c r="T440" s="2" t="s">
        <v>4647</v>
      </c>
      <c r="U440" s="28">
        <f>IF(G440=0,"",_xlfn.MINIFS('PO Details'!$I:$I,'PO Details'!$D:$D,Planning!$B440,'PO Details'!$L:$L,Planning!$E440))</f>
        <v>45104</v>
      </c>
      <c r="V440" s="29" t="s">
        <v>4640</v>
      </c>
      <c r="W440" t="str">
        <f t="shared" si="37"/>
        <v>Max</v>
      </c>
      <c r="X440" s="2">
        <v>120</v>
      </c>
    </row>
    <row r="441" spans="1:24" x14ac:dyDescent="0.25">
      <c r="A441" s="11" t="s">
        <v>4615</v>
      </c>
      <c r="B441" s="22" t="s">
        <v>888</v>
      </c>
      <c r="C441" s="22"/>
      <c r="D441" s="22" t="s">
        <v>889</v>
      </c>
      <c r="E441" s="31" t="s">
        <v>186</v>
      </c>
      <c r="F441" s="12">
        <f>SUMIFS('Inventory Details'!$H:$H,'Inventory Details'!$B:$B,$B441,'Inventory Details'!$E:$E,$E441)</f>
        <v>0</v>
      </c>
      <c r="G441" s="12">
        <f>SUMIFS('PO Details'!$H:$H,'PO Details'!$D:$D,Planning!$B441,'PO Details'!$L:$L,$E441)</f>
        <v>0</v>
      </c>
      <c r="H441" s="12">
        <f>SUMIFS('SO Details'!$G:$G,'SO Details'!$D:$D,Planning!$B441,'SO Details'!$K:$K,$E441)</f>
        <v>0</v>
      </c>
      <c r="I441" s="20">
        <f>IF(COUNTIFS($C:$C,B441)&gt;1,SUMIFS('Sales Hx'!$Q:$Q,'Sales Hx'!$B:$B,_xlfn.XLOOKUP(B441,C:C,B:B),'Sales Hx'!$D:$D,Planning!$E441),SUMIFS('Sales Hx'!$Q:$Q,'Sales Hx'!$B:$B,Planning!$B441,'Sales Hx'!$D:$D,Planning!$E441))</f>
        <v>0</v>
      </c>
      <c r="J441" s="16">
        <f>IF(COUNTIFS($C:$C,B441)&gt;1,SUMIFS('Sales Hx'!$S:$S,'Sales Hx'!$B:$B,_xlfn.XLOOKUP(B441,C:C,B:B),'Sales Hx'!$D:$D,E441),SUMIFS('Sales Hx'!$S:$S,'Sales Hx'!$B:$B,$B441,'Sales Hx'!$D:$D,$E441))</f>
        <v>0</v>
      </c>
      <c r="K441" s="16">
        <f t="shared" si="38"/>
        <v>0</v>
      </c>
      <c r="L441" s="12">
        <f>IF(M441&lt;&gt;"",M441,IF(COUNTIFS($C:$C,B441)&gt;1,SUMIFS('Sales Hx'!V:V,'Sales Hx'!$B:$B,_xlfn.XLOOKUP(B441,C:C,B:B),'Sales Hx'!$D:$D,$E441),SUMIFS('Sales Hx'!V:V,'Sales Hx'!$B:$B,$B441,'Sales Hx'!$D:$D,$E441)))</f>
        <v>0</v>
      </c>
      <c r="M441" s="12">
        <v>0</v>
      </c>
      <c r="N441" s="15">
        <f t="shared" si="40"/>
        <v>0</v>
      </c>
      <c r="O441" s="21">
        <f t="shared" si="36"/>
        <v>0</v>
      </c>
      <c r="P441" s="24">
        <v>41.485599999999998</v>
      </c>
      <c r="Q441" s="18">
        <f t="shared" si="39"/>
        <v>0</v>
      </c>
      <c r="R441" s="2">
        <v>1</v>
      </c>
      <c r="S441" s="2">
        <v>120</v>
      </c>
      <c r="T441" s="2" t="s">
        <v>4647</v>
      </c>
      <c r="U441" s="28" t="str">
        <f>IF(G441=0,"",_xlfn.MINIFS('PO Details'!$I:$I,'PO Details'!$D:$D,Planning!$B441,'PO Details'!$L:$L,Planning!$E441))</f>
        <v/>
      </c>
      <c r="V441" s="29" t="s">
        <v>4640</v>
      </c>
      <c r="W441" t="str">
        <f t="shared" si="37"/>
        <v>Max</v>
      </c>
      <c r="X441" s="2">
        <v>120</v>
      </c>
    </row>
    <row r="442" spans="1:24" x14ac:dyDescent="0.25">
      <c r="A442" s="11" t="s">
        <v>4615</v>
      </c>
      <c r="B442" s="22" t="s">
        <v>888</v>
      </c>
      <c r="C442" s="22"/>
      <c r="D442" s="22" t="s">
        <v>889</v>
      </c>
      <c r="E442" s="31" t="s">
        <v>686</v>
      </c>
      <c r="F442" s="12">
        <f>SUMIFS('Inventory Details'!$H:$H,'Inventory Details'!$B:$B,$B442,'Inventory Details'!$E:$E,$E442)</f>
        <v>1</v>
      </c>
      <c r="G442" s="12">
        <f>SUMIFS('PO Details'!$H:$H,'PO Details'!$D:$D,Planning!$B442,'PO Details'!$L:$L,$E442)</f>
        <v>0</v>
      </c>
      <c r="H442" s="12">
        <f>SUMIFS('SO Details'!$G:$G,'SO Details'!$D:$D,Planning!$B442,'SO Details'!$K:$K,$E442)</f>
        <v>0</v>
      </c>
      <c r="I442" s="20">
        <f>IF(COUNTIFS($C:$C,B442)&gt;1,SUMIFS('Sales Hx'!$Q:$Q,'Sales Hx'!$B:$B,_xlfn.XLOOKUP(B442,C:C,B:B),'Sales Hx'!$D:$D,Planning!$E442),SUMIFS('Sales Hx'!$Q:$Q,'Sales Hx'!$B:$B,Planning!$B442,'Sales Hx'!$D:$D,Planning!$E442))</f>
        <v>0</v>
      </c>
      <c r="J442" s="16">
        <f>IF(COUNTIFS($C:$C,B442)&gt;1,SUMIFS('Sales Hx'!$S:$S,'Sales Hx'!$B:$B,_xlfn.XLOOKUP(B442,C:C,B:B),'Sales Hx'!$D:$D,E442),SUMIFS('Sales Hx'!$S:$S,'Sales Hx'!$B:$B,$B442,'Sales Hx'!$D:$D,$E442))</f>
        <v>0</v>
      </c>
      <c r="K442" s="16">
        <f t="shared" si="38"/>
        <v>0</v>
      </c>
      <c r="L442" s="12">
        <f>IF(M442&lt;&gt;"",M442,IF(COUNTIFS($C:$C,B442)&gt;1,SUMIFS('Sales Hx'!V:V,'Sales Hx'!$B:$B,_xlfn.XLOOKUP(B442,C:C,B:B),'Sales Hx'!$D:$D,$E442),SUMIFS('Sales Hx'!V:V,'Sales Hx'!$B:$B,$B442,'Sales Hx'!$D:$D,$E442)))</f>
        <v>0</v>
      </c>
      <c r="M442" s="12">
        <v>0</v>
      </c>
      <c r="N442" s="15">
        <f t="shared" si="40"/>
        <v>0</v>
      </c>
      <c r="O442" s="21">
        <f t="shared" si="36"/>
        <v>0</v>
      </c>
      <c r="P442" s="24">
        <v>41.485599999999998</v>
      </c>
      <c r="Q442" s="18">
        <f t="shared" si="39"/>
        <v>0</v>
      </c>
      <c r="R442" s="2">
        <v>1</v>
      </c>
      <c r="S442" s="2">
        <v>120</v>
      </c>
      <c r="T442" s="2" t="s">
        <v>4647</v>
      </c>
      <c r="U442" s="28" t="str">
        <f>IF(G442=0,"",_xlfn.MINIFS('PO Details'!$I:$I,'PO Details'!$D:$D,Planning!$B442,'PO Details'!$L:$L,Planning!$E442))</f>
        <v/>
      </c>
      <c r="V442" s="29" t="s">
        <v>4640</v>
      </c>
      <c r="W442" t="str">
        <f t="shared" si="37"/>
        <v>Max</v>
      </c>
      <c r="X442" s="2">
        <v>120</v>
      </c>
    </row>
    <row r="443" spans="1:24" x14ac:dyDescent="0.25">
      <c r="A443" s="11" t="s">
        <v>4615</v>
      </c>
      <c r="B443" s="22" t="s">
        <v>890</v>
      </c>
      <c r="C443" s="22"/>
      <c r="D443" s="22" t="s">
        <v>891</v>
      </c>
      <c r="E443" s="31" t="s">
        <v>37</v>
      </c>
      <c r="F443" s="12">
        <f>SUMIFS('Inventory Details'!$H:$H,'Inventory Details'!$B:$B,$B443,'Inventory Details'!$E:$E,$E443)</f>
        <v>0</v>
      </c>
      <c r="G443" s="12">
        <f>SUMIFS('PO Details'!$H:$H,'PO Details'!$D:$D,Planning!$B443,'PO Details'!$L:$L,$E443)</f>
        <v>1</v>
      </c>
      <c r="H443" s="12">
        <f>SUMIFS('SO Details'!$G:$G,'SO Details'!$D:$D,Planning!$B443,'SO Details'!$K:$K,$E443)</f>
        <v>0</v>
      </c>
      <c r="I443" s="20">
        <f>IF(COUNTIFS($C:$C,B443)&gt;1,SUMIFS('Sales Hx'!$Q:$Q,'Sales Hx'!$B:$B,_xlfn.XLOOKUP(B443,C:C,B:B),'Sales Hx'!$D:$D,Planning!$E443),SUMIFS('Sales Hx'!$Q:$Q,'Sales Hx'!$B:$B,Planning!$B443,'Sales Hx'!$D:$D,Planning!$E443))</f>
        <v>0</v>
      </c>
      <c r="J443" s="16">
        <f>IF(COUNTIFS($C:$C,B443)&gt;1,SUMIFS('Sales Hx'!$S:$S,'Sales Hx'!$B:$B,_xlfn.XLOOKUP(B443,C:C,B:B),'Sales Hx'!$D:$D,E443),SUMIFS('Sales Hx'!$S:$S,'Sales Hx'!$B:$B,$B443,'Sales Hx'!$D:$D,$E443))</f>
        <v>0</v>
      </c>
      <c r="K443" s="16">
        <f t="shared" si="38"/>
        <v>0</v>
      </c>
      <c r="L443" s="12">
        <f>IF(M443&lt;&gt;"",M443,IF(COUNTIFS($C:$C,B443)&gt;1,SUMIFS('Sales Hx'!V:V,'Sales Hx'!$B:$B,_xlfn.XLOOKUP(B443,C:C,B:B),'Sales Hx'!$D:$D,$E443),SUMIFS('Sales Hx'!V:V,'Sales Hx'!$B:$B,$B443,'Sales Hx'!$D:$D,$E443)))</f>
        <v>0</v>
      </c>
      <c r="M443" s="12">
        <v>0</v>
      </c>
      <c r="N443" s="15">
        <f t="shared" si="40"/>
        <v>0</v>
      </c>
      <c r="O443" s="21">
        <f t="shared" si="36"/>
        <v>0</v>
      </c>
      <c r="P443" s="24">
        <v>41.258499999999998</v>
      </c>
      <c r="Q443" s="18">
        <f t="shared" si="39"/>
        <v>0</v>
      </c>
      <c r="R443" s="2">
        <v>1</v>
      </c>
      <c r="S443" s="2">
        <v>120</v>
      </c>
      <c r="T443" s="2" t="s">
        <v>4647</v>
      </c>
      <c r="U443" s="28">
        <f>IF(G443=0,"",_xlfn.MINIFS('PO Details'!$I:$I,'PO Details'!$D:$D,Planning!$B443,'PO Details'!$L:$L,Planning!$E443))</f>
        <v>45182</v>
      </c>
      <c r="V443" s="29" t="s">
        <v>4640</v>
      </c>
      <c r="W443" t="str">
        <f t="shared" si="37"/>
        <v>Max</v>
      </c>
      <c r="X443" s="2">
        <v>120</v>
      </c>
    </row>
    <row r="444" spans="1:24" x14ac:dyDescent="0.25">
      <c r="A444" s="11" t="s">
        <v>4615</v>
      </c>
      <c r="B444" s="22" t="s">
        <v>890</v>
      </c>
      <c r="C444" s="22"/>
      <c r="D444" s="22" t="s">
        <v>891</v>
      </c>
      <c r="E444" s="31" t="s">
        <v>4746</v>
      </c>
      <c r="F444" s="12">
        <f>SUMIFS('Inventory Details'!$H:$H,'Inventory Details'!$B:$B,$B444,'Inventory Details'!$E:$E,$E444)</f>
        <v>0</v>
      </c>
      <c r="G444" s="12">
        <f>SUMIFS('PO Details'!$H:$H,'PO Details'!$D:$D,Planning!$B444,'PO Details'!$L:$L,$E444)</f>
        <v>0</v>
      </c>
      <c r="H444" s="12">
        <f>SUMIFS('SO Details'!$G:$G,'SO Details'!$D:$D,Planning!$B444,'SO Details'!$K:$K,$E444)</f>
        <v>0</v>
      </c>
      <c r="I444" s="20">
        <f>IF(COUNTIFS($C:$C,B444)&gt;1,SUMIFS('Sales Hx'!$Q:$Q,'Sales Hx'!$B:$B,_xlfn.XLOOKUP(B444,C:C,B:B),'Sales Hx'!$D:$D,Planning!$E444),SUMIFS('Sales Hx'!$Q:$Q,'Sales Hx'!$B:$B,Planning!$B444,'Sales Hx'!$D:$D,Planning!$E444))</f>
        <v>0</v>
      </c>
      <c r="J444" s="16">
        <f>IF(COUNTIFS($C:$C,B444)&gt;1,SUMIFS('Sales Hx'!$S:$S,'Sales Hx'!$B:$B,_xlfn.XLOOKUP(B444,C:C,B:B),'Sales Hx'!$D:$D,E444),SUMIFS('Sales Hx'!$S:$S,'Sales Hx'!$B:$B,$B444,'Sales Hx'!$D:$D,$E444))</f>
        <v>0</v>
      </c>
      <c r="K444" s="16">
        <f t="shared" si="38"/>
        <v>0</v>
      </c>
      <c r="L444" s="12">
        <f>IF(M444&lt;&gt;"",M444,IF(COUNTIFS($C:$C,B444)&gt;1,SUMIFS('Sales Hx'!V:V,'Sales Hx'!$B:$B,_xlfn.XLOOKUP(B444,C:C,B:B),'Sales Hx'!$D:$D,$E444),SUMIFS('Sales Hx'!V:V,'Sales Hx'!$B:$B,$B444,'Sales Hx'!$D:$D,$E444)))</f>
        <v>0</v>
      </c>
      <c r="M444" s="12">
        <v>0</v>
      </c>
      <c r="N444" s="15">
        <f t="shared" si="40"/>
        <v>0</v>
      </c>
      <c r="O444" s="21">
        <f t="shared" si="36"/>
        <v>0</v>
      </c>
      <c r="P444" s="24">
        <v>41.258499999999998</v>
      </c>
      <c r="Q444" s="18">
        <f t="shared" si="39"/>
        <v>0</v>
      </c>
      <c r="R444" s="2">
        <v>1</v>
      </c>
      <c r="S444" s="2">
        <v>120</v>
      </c>
      <c r="T444" s="2" t="s">
        <v>4647</v>
      </c>
      <c r="U444" s="28" t="str">
        <f>IF(G444=0,"",_xlfn.MINIFS('PO Details'!$I:$I,'PO Details'!$D:$D,Planning!$B444,'PO Details'!$L:$L,Planning!$E444))</f>
        <v/>
      </c>
      <c r="V444" s="29" t="s">
        <v>4640</v>
      </c>
      <c r="W444" t="str">
        <f t="shared" si="37"/>
        <v>Max</v>
      </c>
      <c r="X444" s="2">
        <v>120</v>
      </c>
    </row>
    <row r="445" spans="1:24" x14ac:dyDescent="0.25">
      <c r="A445" s="11"/>
      <c r="B445" s="22" t="s">
        <v>4548</v>
      </c>
      <c r="C445" s="22"/>
      <c r="D445" s="22" t="s">
        <v>4549</v>
      </c>
      <c r="E445" s="31" t="s">
        <v>37</v>
      </c>
      <c r="F445" s="12">
        <f>SUMIFS('Inventory Details'!$H:$H,'Inventory Details'!$B:$B,$B445,'Inventory Details'!$E:$E,$E445)</f>
        <v>0</v>
      </c>
      <c r="G445" s="12">
        <f>SUMIFS('PO Details'!$H:$H,'PO Details'!$D:$D,Planning!$B445,'PO Details'!$L:$L,$E445)</f>
        <v>2</v>
      </c>
      <c r="H445" s="12">
        <f>SUMIFS('SO Details'!$G:$G,'SO Details'!$D:$D,Planning!$B445,'SO Details'!$K:$K,$E445)</f>
        <v>0</v>
      </c>
      <c r="I445" s="20">
        <f>IF(COUNTIFS($C:$C,B445)&gt;1,SUMIFS('Sales Hx'!$Q:$Q,'Sales Hx'!$B:$B,_xlfn.XLOOKUP(B445,C:C,B:B),'Sales Hx'!$D:$D,Planning!$E445),SUMIFS('Sales Hx'!$Q:$Q,'Sales Hx'!$B:$B,Planning!$B445,'Sales Hx'!$D:$D,Planning!$E445))</f>
        <v>0</v>
      </c>
      <c r="J445" s="16">
        <f>IF(COUNTIFS($C:$C,B445)&gt;1,SUMIFS('Sales Hx'!$S:$S,'Sales Hx'!$B:$B,_xlfn.XLOOKUP(B445,C:C,B:B),'Sales Hx'!$D:$D,E445),SUMIFS('Sales Hx'!$S:$S,'Sales Hx'!$B:$B,$B445,'Sales Hx'!$D:$D,$E445))</f>
        <v>0</v>
      </c>
      <c r="K445" s="16">
        <f t="shared" si="38"/>
        <v>0</v>
      </c>
      <c r="L445" s="12">
        <f>IF(M445&lt;&gt;"",M445,IF(COUNTIFS($C:$C,B445)&gt;1,SUMIFS('Sales Hx'!V:V,'Sales Hx'!$B:$B,_xlfn.XLOOKUP(B445,C:C,B:B),'Sales Hx'!$D:$D,$E445),SUMIFS('Sales Hx'!V:V,'Sales Hx'!$B:$B,$B445,'Sales Hx'!$D:$D,$E445)))</f>
        <v>0</v>
      </c>
      <c r="M445" s="12">
        <v>0</v>
      </c>
      <c r="N445" s="15">
        <f t="shared" si="40"/>
        <v>0</v>
      </c>
      <c r="O445" s="21">
        <f t="shared" si="36"/>
        <v>0</v>
      </c>
      <c r="P445" s="24">
        <v>41.485599999999998</v>
      </c>
      <c r="Q445" s="18">
        <f t="shared" si="39"/>
        <v>0</v>
      </c>
      <c r="R445" s="2">
        <v>1</v>
      </c>
      <c r="S445" s="2">
        <v>120</v>
      </c>
      <c r="T445" s="2" t="s">
        <v>4647</v>
      </c>
      <c r="U445" s="28">
        <f>IF(G445=0,"",_xlfn.MINIFS('PO Details'!$I:$I,'PO Details'!$D:$D,Planning!$B445,'PO Details'!$L:$L,Planning!$E445))</f>
        <v>45214</v>
      </c>
      <c r="V445" s="29" t="s">
        <v>4640</v>
      </c>
      <c r="W445" t="str">
        <f t="shared" si="37"/>
        <v>Max</v>
      </c>
      <c r="X445" s="2">
        <v>120</v>
      </c>
    </row>
    <row r="446" spans="1:24" x14ac:dyDescent="0.25">
      <c r="A446" s="11"/>
      <c r="B446" s="22" t="s">
        <v>4548</v>
      </c>
      <c r="C446" s="22"/>
      <c r="D446" s="22" t="s">
        <v>4549</v>
      </c>
      <c r="E446" s="31" t="s">
        <v>186</v>
      </c>
      <c r="F446" s="12">
        <f>SUMIFS('Inventory Details'!$H:$H,'Inventory Details'!$B:$B,$B446,'Inventory Details'!$E:$E,$E446)</f>
        <v>0</v>
      </c>
      <c r="G446" s="12">
        <f>SUMIFS('PO Details'!$H:$H,'PO Details'!$D:$D,Planning!$B446,'PO Details'!$L:$L,$E446)</f>
        <v>0</v>
      </c>
      <c r="H446" s="12">
        <f>SUMIFS('SO Details'!$G:$G,'SO Details'!$D:$D,Planning!$B446,'SO Details'!$K:$K,$E446)</f>
        <v>0</v>
      </c>
      <c r="I446" s="20">
        <f>IF(COUNTIFS($C:$C,B446)&gt;1,SUMIFS('Sales Hx'!$Q:$Q,'Sales Hx'!$B:$B,_xlfn.XLOOKUP(B446,C:C,B:B),'Sales Hx'!$D:$D,Planning!$E446),SUMIFS('Sales Hx'!$Q:$Q,'Sales Hx'!$B:$B,Planning!$B446,'Sales Hx'!$D:$D,Planning!$E446))</f>
        <v>0</v>
      </c>
      <c r="J446" s="16">
        <f>IF(COUNTIFS($C:$C,B446)&gt;1,SUMIFS('Sales Hx'!$S:$S,'Sales Hx'!$B:$B,_xlfn.XLOOKUP(B446,C:C,B:B),'Sales Hx'!$D:$D,E446),SUMIFS('Sales Hx'!$S:$S,'Sales Hx'!$B:$B,$B446,'Sales Hx'!$D:$D,$E446))</f>
        <v>0</v>
      </c>
      <c r="K446" s="16">
        <f t="shared" si="38"/>
        <v>0</v>
      </c>
      <c r="L446" s="12">
        <f>IF(M446&lt;&gt;"",M446,IF(COUNTIFS($C:$C,B446)&gt;1,SUMIFS('Sales Hx'!V:V,'Sales Hx'!$B:$B,_xlfn.XLOOKUP(B446,C:C,B:B),'Sales Hx'!$D:$D,$E446),SUMIFS('Sales Hx'!V:V,'Sales Hx'!$B:$B,$B446,'Sales Hx'!$D:$D,$E446)))</f>
        <v>0</v>
      </c>
      <c r="M446" s="12">
        <v>0</v>
      </c>
      <c r="N446" s="15">
        <f t="shared" si="40"/>
        <v>0</v>
      </c>
      <c r="O446" s="21">
        <f t="shared" si="36"/>
        <v>0</v>
      </c>
      <c r="P446" s="24">
        <v>41.485599999999998</v>
      </c>
      <c r="Q446" s="18">
        <f t="shared" si="39"/>
        <v>0</v>
      </c>
      <c r="R446" s="2">
        <v>1</v>
      </c>
      <c r="S446" s="2">
        <v>120</v>
      </c>
      <c r="T446" s="2" t="s">
        <v>4647</v>
      </c>
      <c r="U446" s="28" t="str">
        <f>IF(G446=0,"",_xlfn.MINIFS('PO Details'!$I:$I,'PO Details'!$D:$D,Planning!$B446,'PO Details'!$L:$L,Planning!$E446))</f>
        <v/>
      </c>
      <c r="V446" s="29" t="s">
        <v>4640</v>
      </c>
      <c r="W446" t="str">
        <f t="shared" si="37"/>
        <v>Max</v>
      </c>
      <c r="X446" s="2">
        <v>120</v>
      </c>
    </row>
    <row r="447" spans="1:24" x14ac:dyDescent="0.25">
      <c r="A447" s="11"/>
      <c r="B447" s="22" t="s">
        <v>4571</v>
      </c>
      <c r="C447" s="22"/>
      <c r="D447" s="22" t="s">
        <v>4572</v>
      </c>
      <c r="E447" s="31" t="s">
        <v>37</v>
      </c>
      <c r="F447" s="12">
        <f>SUMIFS('Inventory Details'!$H:$H,'Inventory Details'!$B:$B,$B447,'Inventory Details'!$E:$E,$E447)</f>
        <v>0</v>
      </c>
      <c r="G447" s="12">
        <f>SUMIFS('PO Details'!$H:$H,'PO Details'!$D:$D,Planning!$B447,'PO Details'!$L:$L,$E447)</f>
        <v>2</v>
      </c>
      <c r="H447" s="12">
        <f>SUMIFS('SO Details'!$G:$G,'SO Details'!$D:$D,Planning!$B447,'SO Details'!$K:$K,$E447)</f>
        <v>0</v>
      </c>
      <c r="I447" s="20">
        <f>IF(COUNTIFS($C:$C,B447)&gt;1,SUMIFS('Sales Hx'!$Q:$Q,'Sales Hx'!$B:$B,_xlfn.XLOOKUP(B447,C:C,B:B),'Sales Hx'!$D:$D,Planning!$E447),SUMIFS('Sales Hx'!$Q:$Q,'Sales Hx'!$B:$B,Planning!$B447,'Sales Hx'!$D:$D,Planning!$E447))</f>
        <v>0</v>
      </c>
      <c r="J447" s="16">
        <f>IF(COUNTIFS($C:$C,B447)&gt;1,SUMIFS('Sales Hx'!$S:$S,'Sales Hx'!$B:$B,_xlfn.XLOOKUP(B447,C:C,B:B),'Sales Hx'!$D:$D,E447),SUMIFS('Sales Hx'!$S:$S,'Sales Hx'!$B:$B,$B447,'Sales Hx'!$D:$D,$E447))</f>
        <v>0</v>
      </c>
      <c r="K447" s="16">
        <f t="shared" si="38"/>
        <v>0</v>
      </c>
      <c r="L447" s="12">
        <f>IF(M447&lt;&gt;"",M447,IF(COUNTIFS($C:$C,B447)&gt;1,SUMIFS('Sales Hx'!V:V,'Sales Hx'!$B:$B,_xlfn.XLOOKUP(B447,C:C,B:B),'Sales Hx'!$D:$D,$E447),SUMIFS('Sales Hx'!V:V,'Sales Hx'!$B:$B,$B447,'Sales Hx'!$D:$D,$E447)))</f>
        <v>0</v>
      </c>
      <c r="M447" s="12">
        <v>0</v>
      </c>
      <c r="N447" s="15">
        <f t="shared" si="40"/>
        <v>0</v>
      </c>
      <c r="O447" s="21">
        <f t="shared" si="36"/>
        <v>0</v>
      </c>
      <c r="P447" s="24">
        <v>40.9482</v>
      </c>
      <c r="Q447" s="18">
        <f t="shared" si="39"/>
        <v>0</v>
      </c>
      <c r="R447" s="2">
        <v>1</v>
      </c>
      <c r="S447" s="2">
        <v>120</v>
      </c>
      <c r="T447" s="2" t="s">
        <v>4647</v>
      </c>
      <c r="U447" s="28">
        <f>IF(G447=0,"",_xlfn.MINIFS('PO Details'!$I:$I,'PO Details'!$D:$D,Planning!$B447,'PO Details'!$L:$L,Planning!$E447))</f>
        <v>45172</v>
      </c>
      <c r="V447" s="29" t="s">
        <v>4640</v>
      </c>
      <c r="W447" t="str">
        <f t="shared" si="37"/>
        <v>Max</v>
      </c>
      <c r="X447" s="2">
        <v>120</v>
      </c>
    </row>
    <row r="448" spans="1:24" x14ac:dyDescent="0.25">
      <c r="A448" s="11"/>
      <c r="B448" s="22" t="s">
        <v>4611</v>
      </c>
      <c r="C448" s="22"/>
      <c r="D448" s="22" t="s">
        <v>4612</v>
      </c>
      <c r="E448" s="31" t="s">
        <v>37</v>
      </c>
      <c r="F448" s="12">
        <f>SUMIFS('Inventory Details'!$H:$H,'Inventory Details'!$B:$B,$B448,'Inventory Details'!$E:$E,$E448)</f>
        <v>0</v>
      </c>
      <c r="G448" s="12">
        <f>SUMIFS('PO Details'!$H:$H,'PO Details'!$D:$D,Planning!$B448,'PO Details'!$L:$L,$E448)</f>
        <v>1</v>
      </c>
      <c r="H448" s="12">
        <f>SUMIFS('SO Details'!$G:$G,'SO Details'!$D:$D,Planning!$B448,'SO Details'!$K:$K,$E448)</f>
        <v>0</v>
      </c>
      <c r="I448" s="20">
        <f>IF(COUNTIFS($C:$C,B448)&gt;1,SUMIFS('Sales Hx'!$Q:$Q,'Sales Hx'!$B:$B,_xlfn.XLOOKUP(B448,C:C,B:B),'Sales Hx'!$D:$D,Planning!$E448),SUMIFS('Sales Hx'!$Q:$Q,'Sales Hx'!$B:$B,Planning!$B448,'Sales Hx'!$D:$D,Planning!$E448))</f>
        <v>0</v>
      </c>
      <c r="J448" s="16">
        <f>IF(COUNTIFS($C:$C,B448)&gt;1,SUMIFS('Sales Hx'!$S:$S,'Sales Hx'!$B:$B,_xlfn.XLOOKUP(B448,C:C,B:B),'Sales Hx'!$D:$D,E448),SUMIFS('Sales Hx'!$S:$S,'Sales Hx'!$B:$B,$B448,'Sales Hx'!$D:$D,$E448))</f>
        <v>0</v>
      </c>
      <c r="K448" s="16">
        <f t="shared" si="38"/>
        <v>0</v>
      </c>
      <c r="L448" s="12">
        <f>IF(M448&lt;&gt;"",M448,IF(COUNTIFS($C:$C,B448)&gt;1,SUMIFS('Sales Hx'!V:V,'Sales Hx'!$B:$B,_xlfn.XLOOKUP(B448,C:C,B:B),'Sales Hx'!$D:$D,$E448),SUMIFS('Sales Hx'!V:V,'Sales Hx'!$B:$B,$B448,'Sales Hx'!$D:$D,$E448)))</f>
        <v>0</v>
      </c>
      <c r="M448" s="12">
        <v>0</v>
      </c>
      <c r="N448" s="15">
        <f t="shared" si="40"/>
        <v>0</v>
      </c>
      <c r="O448" s="21">
        <f t="shared" si="36"/>
        <v>0</v>
      </c>
      <c r="P448" s="24">
        <v>41.485599999999998</v>
      </c>
      <c r="Q448" s="18">
        <f t="shared" si="39"/>
        <v>0</v>
      </c>
      <c r="R448" s="2">
        <v>1</v>
      </c>
      <c r="S448" s="2">
        <v>120</v>
      </c>
      <c r="T448" s="2" t="s">
        <v>4647</v>
      </c>
      <c r="U448" s="28">
        <f>IF(G448=0,"",_xlfn.MINIFS('PO Details'!$I:$I,'PO Details'!$D:$D,Planning!$B448,'PO Details'!$L:$L,Planning!$E448))</f>
        <v>45355</v>
      </c>
      <c r="V448" s="29" t="s">
        <v>4640</v>
      </c>
      <c r="W448" t="str">
        <f t="shared" si="37"/>
        <v>Max</v>
      </c>
      <c r="X448" s="2">
        <v>120</v>
      </c>
    </row>
    <row r="449" spans="1:24" x14ac:dyDescent="0.25">
      <c r="A449" s="11"/>
      <c r="B449" s="22" t="s">
        <v>4611</v>
      </c>
      <c r="C449" s="22"/>
      <c r="D449" s="22" t="s">
        <v>4612</v>
      </c>
      <c r="E449" s="31" t="s">
        <v>186</v>
      </c>
      <c r="F449" s="12">
        <f>SUMIFS('Inventory Details'!$H:$H,'Inventory Details'!$B:$B,$B449,'Inventory Details'!$E:$E,$E449)</f>
        <v>0</v>
      </c>
      <c r="G449" s="12">
        <f>SUMIFS('PO Details'!$H:$H,'PO Details'!$D:$D,Planning!$B449,'PO Details'!$L:$L,$E449)</f>
        <v>0</v>
      </c>
      <c r="H449" s="12">
        <f>SUMIFS('SO Details'!$G:$G,'SO Details'!$D:$D,Planning!$B449,'SO Details'!$K:$K,$E449)</f>
        <v>0</v>
      </c>
      <c r="I449" s="20">
        <f>IF(COUNTIFS($C:$C,B449)&gt;1,SUMIFS('Sales Hx'!$Q:$Q,'Sales Hx'!$B:$B,_xlfn.XLOOKUP(B449,C:C,B:B),'Sales Hx'!$D:$D,Planning!$E449),SUMIFS('Sales Hx'!$Q:$Q,'Sales Hx'!$B:$B,Planning!$B449,'Sales Hx'!$D:$D,Planning!$E449))</f>
        <v>0</v>
      </c>
      <c r="J449" s="16">
        <f>IF(COUNTIFS($C:$C,B449)&gt;1,SUMIFS('Sales Hx'!$S:$S,'Sales Hx'!$B:$B,_xlfn.XLOOKUP(B449,C:C,B:B),'Sales Hx'!$D:$D,E449),SUMIFS('Sales Hx'!$S:$S,'Sales Hx'!$B:$B,$B449,'Sales Hx'!$D:$D,$E449))</f>
        <v>0</v>
      </c>
      <c r="K449" s="16">
        <f t="shared" si="38"/>
        <v>0</v>
      </c>
      <c r="L449" s="12">
        <f>IF(M449&lt;&gt;"",M449,IF(COUNTIFS($C:$C,B449)&gt;1,SUMIFS('Sales Hx'!V:V,'Sales Hx'!$B:$B,_xlfn.XLOOKUP(B449,C:C,B:B),'Sales Hx'!$D:$D,$E449),SUMIFS('Sales Hx'!V:V,'Sales Hx'!$B:$B,$B449,'Sales Hx'!$D:$D,$E449)))</f>
        <v>0</v>
      </c>
      <c r="M449" s="12">
        <v>0</v>
      </c>
      <c r="N449" s="15">
        <f t="shared" si="40"/>
        <v>0</v>
      </c>
      <c r="O449" s="21">
        <f t="shared" si="36"/>
        <v>0</v>
      </c>
      <c r="P449" s="24">
        <v>41.485599999999998</v>
      </c>
      <c r="Q449" s="18">
        <f t="shared" si="39"/>
        <v>0</v>
      </c>
      <c r="R449" s="2">
        <v>1</v>
      </c>
      <c r="S449" s="2">
        <v>120</v>
      </c>
      <c r="T449" s="2" t="s">
        <v>4647</v>
      </c>
      <c r="U449" s="28" t="str">
        <f>IF(G449=0,"",_xlfn.MINIFS('PO Details'!$I:$I,'PO Details'!$D:$D,Planning!$B449,'PO Details'!$L:$L,Planning!$E449))</f>
        <v/>
      </c>
      <c r="V449" s="29" t="s">
        <v>4640</v>
      </c>
      <c r="W449" t="str">
        <f t="shared" si="37"/>
        <v>Max</v>
      </c>
      <c r="X449" s="2">
        <v>120</v>
      </c>
    </row>
    <row r="450" spans="1:24" x14ac:dyDescent="0.25">
      <c r="A450" s="11" t="s">
        <v>4615</v>
      </c>
      <c r="B450" s="22" t="s">
        <v>892</v>
      </c>
      <c r="C450" s="22"/>
      <c r="D450" s="22" t="s">
        <v>893</v>
      </c>
      <c r="E450" s="31" t="s">
        <v>37</v>
      </c>
      <c r="F450" s="12">
        <f>SUMIFS('Inventory Details'!$H:$H,'Inventory Details'!$B:$B,$B450,'Inventory Details'!$E:$E,$E450)</f>
        <v>0</v>
      </c>
      <c r="G450" s="12">
        <f>SUMIFS('PO Details'!$H:$H,'PO Details'!$D:$D,Planning!$B450,'PO Details'!$L:$L,$E450)</f>
        <v>8</v>
      </c>
      <c r="H450" s="12">
        <f>SUMIFS('SO Details'!$G:$G,'SO Details'!$D:$D,Planning!$B450,'SO Details'!$K:$K,$E450)</f>
        <v>0</v>
      </c>
      <c r="I450" s="20">
        <f>IF(COUNTIFS($C:$C,B450)&gt;1,SUMIFS('Sales Hx'!$Q:$Q,'Sales Hx'!$B:$B,_xlfn.XLOOKUP(B450,C:C,B:B),'Sales Hx'!$D:$D,Planning!$E450),SUMIFS('Sales Hx'!$Q:$Q,'Sales Hx'!$B:$B,Planning!$B450,'Sales Hx'!$D:$D,Planning!$E450))</f>
        <v>0</v>
      </c>
      <c r="J450" s="16">
        <f>IF(COUNTIFS($C:$C,B450)&gt;1,SUMIFS('Sales Hx'!$S:$S,'Sales Hx'!$B:$B,_xlfn.XLOOKUP(B450,C:C,B:B),'Sales Hx'!$D:$D,E450),SUMIFS('Sales Hx'!$S:$S,'Sales Hx'!$B:$B,$B450,'Sales Hx'!$D:$D,$E450))</f>
        <v>0</v>
      </c>
      <c r="K450" s="16">
        <f t="shared" si="38"/>
        <v>0</v>
      </c>
      <c r="L450" s="12">
        <f>IF(M450&lt;&gt;"",M450,IF(COUNTIFS($C:$C,B450)&gt;1,SUMIFS('Sales Hx'!V:V,'Sales Hx'!$B:$B,_xlfn.XLOOKUP(B450,C:C,B:B),'Sales Hx'!$D:$D,$E450),SUMIFS('Sales Hx'!V:V,'Sales Hx'!$B:$B,$B450,'Sales Hx'!$D:$D,$E450)))</f>
        <v>0</v>
      </c>
      <c r="M450" s="12">
        <v>0</v>
      </c>
      <c r="N450" s="15">
        <f t="shared" si="40"/>
        <v>0</v>
      </c>
      <c r="O450" s="21">
        <f t="shared" ref="O450:O513" si="41">MROUND(ROUND(IFERROR(IF(C450&lt;&gt;"",0,IF(T450="DC'd",0,IF(AND(J450=0,F450+G450&lt;H450),H450-F450+G450,IF(F450+G450&lt;N450,N450+MAX((IF(J450*R450&gt;F450,F450,J450*R450))+J450*S450-F450-G450+H450,0))))),0),0),1)</f>
        <v>0</v>
      </c>
      <c r="P450" s="24">
        <v>44.025799999999997</v>
      </c>
      <c r="Q450" s="18">
        <f t="shared" si="39"/>
        <v>0</v>
      </c>
      <c r="R450" s="2">
        <v>1</v>
      </c>
      <c r="S450" s="2">
        <v>120</v>
      </c>
      <c r="T450" s="2" t="s">
        <v>4647</v>
      </c>
      <c r="U450" s="28">
        <f>IF(G450=0,"",_xlfn.MINIFS('PO Details'!$I:$I,'PO Details'!$D:$D,Planning!$B450,'PO Details'!$L:$L,Planning!$E450))</f>
        <v>45121</v>
      </c>
      <c r="V450" s="29" t="s">
        <v>4640</v>
      </c>
      <c r="W450" t="str">
        <f t="shared" ref="W450:W513" si="42">IF(I450=_xlfn.MAXIFS(I:I,B:B,B450),"Max","")</f>
        <v/>
      </c>
      <c r="X450" s="2">
        <v>120</v>
      </c>
    </row>
    <row r="451" spans="1:24" x14ac:dyDescent="0.25">
      <c r="A451" s="11" t="s">
        <v>4615</v>
      </c>
      <c r="B451" s="22" t="s">
        <v>892</v>
      </c>
      <c r="C451" s="22"/>
      <c r="D451" s="22" t="s">
        <v>893</v>
      </c>
      <c r="E451" s="31" t="s">
        <v>186</v>
      </c>
      <c r="F451" s="12">
        <f>SUMIFS('Inventory Details'!$H:$H,'Inventory Details'!$B:$B,$B451,'Inventory Details'!$E:$E,$E451)</f>
        <v>0</v>
      </c>
      <c r="G451" s="12">
        <f>SUMIFS('PO Details'!$H:$H,'PO Details'!$D:$D,Planning!$B451,'PO Details'!$L:$L,$E451)</f>
        <v>0</v>
      </c>
      <c r="H451" s="12">
        <f>SUMIFS('SO Details'!$G:$G,'SO Details'!$D:$D,Planning!$B451,'SO Details'!$K:$K,$E451)</f>
        <v>0</v>
      </c>
      <c r="I451" s="20">
        <f>IF(COUNTIFS($C:$C,B451)&gt;1,SUMIFS('Sales Hx'!$Q:$Q,'Sales Hx'!$B:$B,_xlfn.XLOOKUP(B451,C:C,B:B),'Sales Hx'!$D:$D,Planning!$E451),SUMIFS('Sales Hx'!$Q:$Q,'Sales Hx'!$B:$B,Planning!$B451,'Sales Hx'!$D:$D,Planning!$E451))</f>
        <v>0</v>
      </c>
      <c r="J451" s="16">
        <f>IF(COUNTIFS($C:$C,B451)&gt;1,SUMIFS('Sales Hx'!$S:$S,'Sales Hx'!$B:$B,_xlfn.XLOOKUP(B451,C:C,B:B),'Sales Hx'!$D:$D,E451),SUMIFS('Sales Hx'!$S:$S,'Sales Hx'!$B:$B,$B451,'Sales Hx'!$D:$D,$E451))</f>
        <v>0</v>
      </c>
      <c r="K451" s="16">
        <f t="shared" ref="K451:K514" si="43">IFERROR((F451+G451)/I451,0)</f>
        <v>0</v>
      </c>
      <c r="L451" s="12">
        <f>IF(M451&lt;&gt;"",M451,IF(COUNTIFS($C:$C,B451)&gt;1,SUMIFS('Sales Hx'!V:V,'Sales Hx'!$B:$B,_xlfn.XLOOKUP(B451,C:C,B:B),'Sales Hx'!$D:$D,$E451),SUMIFS('Sales Hx'!V:V,'Sales Hx'!$B:$B,$B451,'Sales Hx'!$D:$D,$E451)))</f>
        <v>0</v>
      </c>
      <c r="M451" s="12">
        <v>0</v>
      </c>
      <c r="N451" s="15">
        <f t="shared" si="40"/>
        <v>0</v>
      </c>
      <c r="O451" s="21">
        <f t="shared" si="41"/>
        <v>0</v>
      </c>
      <c r="P451" s="24">
        <v>44.025799999999997</v>
      </c>
      <c r="Q451" s="18">
        <f t="shared" si="39"/>
        <v>0</v>
      </c>
      <c r="R451" s="2">
        <v>1</v>
      </c>
      <c r="S451" s="2">
        <v>120</v>
      </c>
      <c r="T451" s="2" t="s">
        <v>4647</v>
      </c>
      <c r="U451" s="28" t="str">
        <f>IF(G451=0,"",_xlfn.MINIFS('PO Details'!$I:$I,'PO Details'!$D:$D,Planning!$B451,'PO Details'!$L:$L,Planning!$E451))</f>
        <v/>
      </c>
      <c r="V451" s="29" t="s">
        <v>4640</v>
      </c>
      <c r="W451" t="str">
        <f t="shared" si="42"/>
        <v/>
      </c>
      <c r="X451" s="2">
        <v>120</v>
      </c>
    </row>
    <row r="452" spans="1:24" x14ac:dyDescent="0.25">
      <c r="A452" s="11" t="s">
        <v>4615</v>
      </c>
      <c r="B452" s="22" t="s">
        <v>892</v>
      </c>
      <c r="C452" s="22"/>
      <c r="D452" s="22" t="s">
        <v>893</v>
      </c>
      <c r="E452" s="31" t="s">
        <v>4746</v>
      </c>
      <c r="F452" s="12">
        <f>SUMIFS('Inventory Details'!$H:$H,'Inventory Details'!$B:$B,$B452,'Inventory Details'!$E:$E,$E452)</f>
        <v>0</v>
      </c>
      <c r="G452" s="12">
        <f>SUMIFS('PO Details'!$H:$H,'PO Details'!$D:$D,Planning!$B452,'PO Details'!$L:$L,$E452)</f>
        <v>3</v>
      </c>
      <c r="H452" s="12">
        <f>SUMIFS('SO Details'!$G:$G,'SO Details'!$D:$D,Planning!$B452,'SO Details'!$K:$K,$E452)</f>
        <v>0</v>
      </c>
      <c r="I452" s="20">
        <f>IF(COUNTIFS($C:$C,B452)&gt;1,SUMIFS('Sales Hx'!$Q:$Q,'Sales Hx'!$B:$B,_xlfn.XLOOKUP(B452,C:C,B:B),'Sales Hx'!$D:$D,Planning!$E452),SUMIFS('Sales Hx'!$Q:$Q,'Sales Hx'!$B:$B,Planning!$B452,'Sales Hx'!$D:$D,Planning!$E452))</f>
        <v>2.8</v>
      </c>
      <c r="J452" s="16">
        <f>IF(COUNTIFS($C:$C,B452)&gt;1,SUMIFS('Sales Hx'!$S:$S,'Sales Hx'!$B:$B,_xlfn.XLOOKUP(B452,C:C,B:B),'Sales Hx'!$D:$D,E452),SUMIFS('Sales Hx'!$S:$S,'Sales Hx'!$B:$B,$B452,'Sales Hx'!$D:$D,$E452))</f>
        <v>6.25E-2</v>
      </c>
      <c r="K452" s="16">
        <f t="shared" si="43"/>
        <v>1.0714285714285714</v>
      </c>
      <c r="L452" s="12">
        <f>IF(M452&lt;&gt;"",M452,IF(COUNTIFS($C:$C,B452)&gt;1,SUMIFS('Sales Hx'!V:V,'Sales Hx'!$B:$B,_xlfn.XLOOKUP(B452,C:C,B:B),'Sales Hx'!$D:$D,$E452),SUMIFS('Sales Hx'!V:V,'Sales Hx'!$B:$B,$B452,'Sales Hx'!$D:$D,$E452)))</f>
        <v>0</v>
      </c>
      <c r="M452" s="12">
        <v>0</v>
      </c>
      <c r="N452" s="15">
        <f t="shared" si="40"/>
        <v>6.25E-2</v>
      </c>
      <c r="O452" s="21">
        <f t="shared" si="41"/>
        <v>0</v>
      </c>
      <c r="P452" s="24">
        <v>44.025799999999997</v>
      </c>
      <c r="Q452" s="18">
        <f t="shared" si="39"/>
        <v>0</v>
      </c>
      <c r="R452" s="2">
        <v>1</v>
      </c>
      <c r="S452" s="2">
        <v>120</v>
      </c>
      <c r="T452" s="2" t="s">
        <v>4647</v>
      </c>
      <c r="U452" s="28">
        <f>IF(G452=0,"",_xlfn.MINIFS('PO Details'!$I:$I,'PO Details'!$D:$D,Planning!$B452,'PO Details'!$L:$L,Planning!$E452))</f>
        <v>45427</v>
      </c>
      <c r="V452" s="29" t="s">
        <v>4640</v>
      </c>
      <c r="W452" t="str">
        <f t="shared" si="42"/>
        <v>Max</v>
      </c>
      <c r="X452" s="2">
        <v>120</v>
      </c>
    </row>
    <row r="453" spans="1:24" x14ac:dyDescent="0.25">
      <c r="A453" s="11" t="s">
        <v>4615</v>
      </c>
      <c r="B453" s="22" t="s">
        <v>892</v>
      </c>
      <c r="C453" s="22"/>
      <c r="D453" s="22" t="s">
        <v>893</v>
      </c>
      <c r="E453" s="31" t="s">
        <v>686</v>
      </c>
      <c r="F453" s="12">
        <f>SUMIFS('Inventory Details'!$H:$H,'Inventory Details'!$B:$B,$B453,'Inventory Details'!$E:$E,$E453)</f>
        <v>0</v>
      </c>
      <c r="G453" s="12">
        <f>SUMIFS('PO Details'!$H:$H,'PO Details'!$D:$D,Planning!$B453,'PO Details'!$L:$L,$E453)</f>
        <v>4</v>
      </c>
      <c r="H453" s="12">
        <f>SUMIFS('SO Details'!$G:$G,'SO Details'!$D:$D,Planning!$B453,'SO Details'!$K:$K,$E453)</f>
        <v>0</v>
      </c>
      <c r="I453" s="20">
        <f>IF(COUNTIFS($C:$C,B453)&gt;1,SUMIFS('Sales Hx'!$Q:$Q,'Sales Hx'!$B:$B,_xlfn.XLOOKUP(B453,C:C,B:B),'Sales Hx'!$D:$D,Planning!$E453),SUMIFS('Sales Hx'!$Q:$Q,'Sales Hx'!$B:$B,Planning!$B453,'Sales Hx'!$D:$D,Planning!$E453))</f>
        <v>0</v>
      </c>
      <c r="J453" s="16">
        <f>IF(COUNTIFS($C:$C,B453)&gt;1,SUMIFS('Sales Hx'!$S:$S,'Sales Hx'!$B:$B,_xlfn.XLOOKUP(B453,C:C,B:B),'Sales Hx'!$D:$D,E453),SUMIFS('Sales Hx'!$S:$S,'Sales Hx'!$B:$B,$B453,'Sales Hx'!$D:$D,$E453))</f>
        <v>7.2368421052631582E-2</v>
      </c>
      <c r="K453" s="16">
        <f t="shared" si="43"/>
        <v>0</v>
      </c>
      <c r="L453" s="12">
        <f>IF(M453&lt;&gt;"",M453,IF(COUNTIFS($C:$C,B453)&gt;1,SUMIFS('Sales Hx'!V:V,'Sales Hx'!$B:$B,_xlfn.XLOOKUP(B453,C:C,B:B),'Sales Hx'!$D:$D,$E453),SUMIFS('Sales Hx'!V:V,'Sales Hx'!$B:$B,$B453,'Sales Hx'!$D:$D,$E453)))</f>
        <v>0</v>
      </c>
      <c r="M453" s="12">
        <v>0</v>
      </c>
      <c r="N453" s="15">
        <f t="shared" si="40"/>
        <v>7.2368421052631582E-2</v>
      </c>
      <c r="O453" s="21">
        <f t="shared" si="41"/>
        <v>0</v>
      </c>
      <c r="P453" s="24">
        <v>44.025799999999997</v>
      </c>
      <c r="Q453" s="18">
        <f t="shared" si="39"/>
        <v>0</v>
      </c>
      <c r="R453" s="2">
        <v>1</v>
      </c>
      <c r="S453" s="2">
        <v>120</v>
      </c>
      <c r="T453" s="2" t="s">
        <v>4647</v>
      </c>
      <c r="U453" s="28">
        <f>IF(G453=0,"",_xlfn.MINIFS('PO Details'!$I:$I,'PO Details'!$D:$D,Planning!$B453,'PO Details'!$L:$L,Planning!$E453))</f>
        <v>45426</v>
      </c>
      <c r="V453" s="29" t="s">
        <v>4640</v>
      </c>
      <c r="W453" t="str">
        <f t="shared" si="42"/>
        <v/>
      </c>
      <c r="X453" s="2">
        <v>120</v>
      </c>
    </row>
    <row r="454" spans="1:24" x14ac:dyDescent="0.25">
      <c r="A454" s="11"/>
      <c r="B454" s="22" t="s">
        <v>894</v>
      </c>
      <c r="C454" s="22"/>
      <c r="D454" s="22" t="s">
        <v>895</v>
      </c>
      <c r="E454" s="31" t="s">
        <v>4746</v>
      </c>
      <c r="F454" s="12">
        <f>SUMIFS('Inventory Details'!$H:$H,'Inventory Details'!$B:$B,$B454,'Inventory Details'!$E:$E,$E454)</f>
        <v>1</v>
      </c>
      <c r="G454" s="12">
        <f>SUMIFS('PO Details'!$H:$H,'PO Details'!$D:$D,Planning!$B454,'PO Details'!$L:$L,$E454)</f>
        <v>0</v>
      </c>
      <c r="H454" s="12">
        <f>SUMIFS('SO Details'!$G:$G,'SO Details'!$D:$D,Planning!$B454,'SO Details'!$K:$K,$E454)</f>
        <v>0</v>
      </c>
      <c r="I454" s="20">
        <f>IF(COUNTIFS($C:$C,B454)&gt;1,SUMIFS('Sales Hx'!$Q:$Q,'Sales Hx'!$B:$B,_xlfn.XLOOKUP(B454,C:C,B:B),'Sales Hx'!$D:$D,Planning!$E454),SUMIFS('Sales Hx'!$Q:$Q,'Sales Hx'!$B:$B,Planning!$B454,'Sales Hx'!$D:$D,Planning!$E454))</f>
        <v>0</v>
      </c>
      <c r="J454" s="16">
        <f>IF(COUNTIFS($C:$C,B454)&gt;1,SUMIFS('Sales Hx'!$S:$S,'Sales Hx'!$B:$B,_xlfn.XLOOKUP(B454,C:C,B:B),'Sales Hx'!$D:$D,E454),SUMIFS('Sales Hx'!$S:$S,'Sales Hx'!$B:$B,$B454,'Sales Hx'!$D:$D,$E454))</f>
        <v>0</v>
      </c>
      <c r="K454" s="16">
        <f t="shared" si="43"/>
        <v>0</v>
      </c>
      <c r="L454" s="12">
        <f>IF(M454&lt;&gt;"",M454,IF(COUNTIFS($C:$C,B454)&gt;1,SUMIFS('Sales Hx'!V:V,'Sales Hx'!$B:$B,_xlfn.XLOOKUP(B454,C:C,B:B),'Sales Hx'!$D:$D,$E454),SUMIFS('Sales Hx'!V:V,'Sales Hx'!$B:$B,$B454,'Sales Hx'!$D:$D,$E454)))</f>
        <v>0</v>
      </c>
      <c r="M454" s="12">
        <v>0</v>
      </c>
      <c r="N454" s="15">
        <f t="shared" si="40"/>
        <v>0</v>
      </c>
      <c r="O454" s="21">
        <f t="shared" si="41"/>
        <v>0</v>
      </c>
      <c r="P454" s="24">
        <v>44.57</v>
      </c>
      <c r="Q454" s="18">
        <f t="shared" si="39"/>
        <v>0</v>
      </c>
      <c r="R454" s="2">
        <v>1</v>
      </c>
      <c r="S454" s="2">
        <v>120</v>
      </c>
      <c r="T454" s="2" t="s">
        <v>4647</v>
      </c>
      <c r="U454" s="28" t="str">
        <f>IF(G454=0,"",_xlfn.MINIFS('PO Details'!$I:$I,'PO Details'!$D:$D,Planning!$B454,'PO Details'!$L:$L,Planning!$E454))</f>
        <v/>
      </c>
      <c r="V454" s="29" t="s">
        <v>4640</v>
      </c>
      <c r="W454" t="str">
        <f t="shared" si="42"/>
        <v>Max</v>
      </c>
      <c r="X454" s="2">
        <v>120</v>
      </c>
    </row>
    <row r="455" spans="1:24" x14ac:dyDescent="0.25">
      <c r="A455" s="11"/>
      <c r="B455" s="22" t="s">
        <v>896</v>
      </c>
      <c r="C455" s="22"/>
      <c r="D455" s="22" t="s">
        <v>897</v>
      </c>
      <c r="E455" s="31" t="s">
        <v>4746</v>
      </c>
      <c r="F455" s="12">
        <f>SUMIFS('Inventory Details'!$H:$H,'Inventory Details'!$B:$B,$B455,'Inventory Details'!$E:$E,$E455)</f>
        <v>1</v>
      </c>
      <c r="G455" s="12">
        <f>SUMIFS('PO Details'!$H:$H,'PO Details'!$D:$D,Planning!$B455,'PO Details'!$L:$L,$E455)</f>
        <v>0</v>
      </c>
      <c r="H455" s="12">
        <f>SUMIFS('SO Details'!$G:$G,'SO Details'!$D:$D,Planning!$B455,'SO Details'!$K:$K,$E455)</f>
        <v>0</v>
      </c>
      <c r="I455" s="20">
        <f>IF(COUNTIFS($C:$C,B455)&gt;1,SUMIFS('Sales Hx'!$Q:$Q,'Sales Hx'!$B:$B,_xlfn.XLOOKUP(B455,C:C,B:B),'Sales Hx'!$D:$D,Planning!$E455),SUMIFS('Sales Hx'!$Q:$Q,'Sales Hx'!$B:$B,Planning!$B455,'Sales Hx'!$D:$D,Planning!$E455))</f>
        <v>0</v>
      </c>
      <c r="J455" s="16">
        <f>IF(COUNTIFS($C:$C,B455)&gt;1,SUMIFS('Sales Hx'!$S:$S,'Sales Hx'!$B:$B,_xlfn.XLOOKUP(B455,C:C,B:B),'Sales Hx'!$D:$D,E455),SUMIFS('Sales Hx'!$S:$S,'Sales Hx'!$B:$B,$B455,'Sales Hx'!$D:$D,$E455))</f>
        <v>0</v>
      </c>
      <c r="K455" s="16">
        <f t="shared" si="43"/>
        <v>0</v>
      </c>
      <c r="L455" s="12">
        <f>IF(M455&lt;&gt;"",M455,IF(COUNTIFS($C:$C,B455)&gt;1,SUMIFS('Sales Hx'!V:V,'Sales Hx'!$B:$B,_xlfn.XLOOKUP(B455,C:C,B:B),'Sales Hx'!$D:$D,$E455),SUMIFS('Sales Hx'!V:V,'Sales Hx'!$B:$B,$B455,'Sales Hx'!$D:$D,$E455)))</f>
        <v>0</v>
      </c>
      <c r="M455" s="12">
        <v>0</v>
      </c>
      <c r="N455" s="15">
        <f t="shared" si="40"/>
        <v>0</v>
      </c>
      <c r="O455" s="21">
        <f t="shared" si="41"/>
        <v>0</v>
      </c>
      <c r="P455" s="24">
        <v>44.57</v>
      </c>
      <c r="Q455" s="18">
        <f t="shared" si="39"/>
        <v>0</v>
      </c>
      <c r="R455" s="2">
        <v>1</v>
      </c>
      <c r="S455" s="2">
        <v>120</v>
      </c>
      <c r="T455" s="2" t="s">
        <v>4647</v>
      </c>
      <c r="U455" s="28" t="str">
        <f>IF(G455=0,"",_xlfn.MINIFS('PO Details'!$I:$I,'PO Details'!$D:$D,Planning!$B455,'PO Details'!$L:$L,Planning!$E455))</f>
        <v/>
      </c>
      <c r="V455" s="29" t="s">
        <v>4640</v>
      </c>
      <c r="W455" t="str">
        <f t="shared" si="42"/>
        <v>Max</v>
      </c>
      <c r="X455" s="2">
        <v>120</v>
      </c>
    </row>
    <row r="456" spans="1:24" x14ac:dyDescent="0.25">
      <c r="A456" s="11" t="s">
        <v>4615</v>
      </c>
      <c r="B456" s="22" t="s">
        <v>48</v>
      </c>
      <c r="C456" s="22"/>
      <c r="D456" s="22" t="s">
        <v>49</v>
      </c>
      <c r="E456" s="31" t="s">
        <v>37</v>
      </c>
      <c r="F456" s="12">
        <f>SUMIFS('Inventory Details'!$H:$H,'Inventory Details'!$B:$B,$B456,'Inventory Details'!$E:$E,$E456)</f>
        <v>0</v>
      </c>
      <c r="G456" s="12">
        <f>SUMIFS('PO Details'!$H:$H,'PO Details'!$D:$D,Planning!$B456,'PO Details'!$L:$L,$E456)</f>
        <v>6</v>
      </c>
      <c r="H456" s="12">
        <f>SUMIFS('SO Details'!$G:$G,'SO Details'!$D:$D,Planning!$B456,'SO Details'!$K:$K,$E456)</f>
        <v>0</v>
      </c>
      <c r="I456" s="20">
        <f>IF(COUNTIFS($C:$C,B456)&gt;1,SUMIFS('Sales Hx'!$Q:$Q,'Sales Hx'!$B:$B,_xlfn.XLOOKUP(B456,C:C,B:B),'Sales Hx'!$D:$D,Planning!$E456),SUMIFS('Sales Hx'!$Q:$Q,'Sales Hx'!$B:$B,Planning!$B456,'Sales Hx'!$D:$D,Planning!$E456))</f>
        <v>0</v>
      </c>
      <c r="J456" s="16">
        <f>IF(COUNTIFS($C:$C,B456)&gt;1,SUMIFS('Sales Hx'!$S:$S,'Sales Hx'!$B:$B,_xlfn.XLOOKUP(B456,C:C,B:B),'Sales Hx'!$D:$D,E456),SUMIFS('Sales Hx'!$S:$S,'Sales Hx'!$B:$B,$B456,'Sales Hx'!$D:$D,$E456))</f>
        <v>0</v>
      </c>
      <c r="K456" s="16">
        <f t="shared" si="43"/>
        <v>0</v>
      </c>
      <c r="L456" s="12">
        <f>IF(M456&lt;&gt;"",M456,IF(COUNTIFS($C:$C,B456)&gt;1,SUMIFS('Sales Hx'!V:V,'Sales Hx'!$B:$B,_xlfn.XLOOKUP(B456,C:C,B:B),'Sales Hx'!$D:$D,$E456),SUMIFS('Sales Hx'!V:V,'Sales Hx'!$B:$B,$B456,'Sales Hx'!$D:$D,$E456)))</f>
        <v>0</v>
      </c>
      <c r="M456" s="12">
        <v>0</v>
      </c>
      <c r="N456" s="15">
        <f t="shared" si="40"/>
        <v>0</v>
      </c>
      <c r="O456" s="21">
        <f t="shared" si="41"/>
        <v>0</v>
      </c>
      <c r="P456" s="24">
        <v>44.025799999999997</v>
      </c>
      <c r="Q456" s="18">
        <f t="shared" si="39"/>
        <v>0</v>
      </c>
      <c r="R456" s="2">
        <v>1</v>
      </c>
      <c r="S456" s="2">
        <v>120</v>
      </c>
      <c r="T456" s="2" t="s">
        <v>4647</v>
      </c>
      <c r="U456" s="28">
        <f>IF(G456=0,"",_xlfn.MINIFS('PO Details'!$I:$I,'PO Details'!$D:$D,Planning!$B456,'PO Details'!$L:$L,Planning!$E456))</f>
        <v>45172</v>
      </c>
      <c r="V456" s="29" t="s">
        <v>4640</v>
      </c>
      <c r="W456" t="str">
        <f t="shared" si="42"/>
        <v/>
      </c>
      <c r="X456" s="2">
        <v>120</v>
      </c>
    </row>
    <row r="457" spans="1:24" x14ac:dyDescent="0.25">
      <c r="A457" s="11" t="s">
        <v>4615</v>
      </c>
      <c r="B457" s="22" t="s">
        <v>48</v>
      </c>
      <c r="C457" s="22"/>
      <c r="D457" s="22" t="s">
        <v>49</v>
      </c>
      <c r="E457" s="31" t="s">
        <v>686</v>
      </c>
      <c r="F457" s="12">
        <f>SUMIFS('Inventory Details'!$H:$H,'Inventory Details'!$B:$B,$B457,'Inventory Details'!$E:$E,$E457)</f>
        <v>0</v>
      </c>
      <c r="G457" s="12">
        <f>SUMIFS('PO Details'!$H:$H,'PO Details'!$D:$D,Planning!$B457,'PO Details'!$L:$L,$E457)</f>
        <v>0</v>
      </c>
      <c r="H457" s="12">
        <f>SUMIFS('SO Details'!$G:$G,'SO Details'!$D:$D,Planning!$B457,'SO Details'!$K:$K,$E457)</f>
        <v>0</v>
      </c>
      <c r="I457" s="20">
        <f>IF(COUNTIFS($C:$C,B457)&gt;1,SUMIFS('Sales Hx'!$Q:$Q,'Sales Hx'!$B:$B,_xlfn.XLOOKUP(B457,C:C,B:B),'Sales Hx'!$D:$D,Planning!$E457),SUMIFS('Sales Hx'!$Q:$Q,'Sales Hx'!$B:$B,Planning!$B457,'Sales Hx'!$D:$D,Planning!$E457))</f>
        <v>1.4</v>
      </c>
      <c r="J457" s="16">
        <f>IF(COUNTIFS($C:$C,B457)&gt;1,SUMIFS('Sales Hx'!$S:$S,'Sales Hx'!$B:$B,_xlfn.XLOOKUP(B457,C:C,B:B),'Sales Hx'!$D:$D,E457),SUMIFS('Sales Hx'!$S:$S,'Sales Hx'!$B:$B,$B457,'Sales Hx'!$D:$D,$E457))</f>
        <v>4.1666666666666664E-2</v>
      </c>
      <c r="K457" s="16">
        <f t="shared" si="43"/>
        <v>0</v>
      </c>
      <c r="L457" s="12">
        <f>IF(M457&lt;&gt;"",M457,IF(COUNTIFS($C:$C,B457)&gt;1,SUMIFS('Sales Hx'!V:V,'Sales Hx'!$B:$B,_xlfn.XLOOKUP(B457,C:C,B:B),'Sales Hx'!$D:$D,$E457),SUMIFS('Sales Hx'!V:V,'Sales Hx'!$B:$B,$B457,'Sales Hx'!$D:$D,$E457)))</f>
        <v>0</v>
      </c>
      <c r="M457" s="12">
        <v>0</v>
      </c>
      <c r="N457" s="15">
        <f t="shared" si="40"/>
        <v>4.1666666666666664E-2</v>
      </c>
      <c r="O457" s="21">
        <f t="shared" si="41"/>
        <v>5</v>
      </c>
      <c r="P457" s="24">
        <v>44.025799999999997</v>
      </c>
      <c r="Q457" s="18">
        <f t="shared" si="39"/>
        <v>220.12899999999999</v>
      </c>
      <c r="R457" s="2">
        <v>1</v>
      </c>
      <c r="S457" s="2">
        <v>120</v>
      </c>
      <c r="T457" s="2" t="s">
        <v>4647</v>
      </c>
      <c r="U457" s="28" t="str">
        <f>IF(G457=0,"",_xlfn.MINIFS('PO Details'!$I:$I,'PO Details'!$D:$D,Planning!$B457,'PO Details'!$L:$L,Planning!$E457))</f>
        <v/>
      </c>
      <c r="V457" s="29" t="s">
        <v>4640</v>
      </c>
      <c r="W457" t="str">
        <f t="shared" si="42"/>
        <v>Max</v>
      </c>
      <c r="X457" s="2">
        <v>120</v>
      </c>
    </row>
    <row r="458" spans="1:24" x14ac:dyDescent="0.25">
      <c r="A458" s="11"/>
      <c r="B458" s="22" t="s">
        <v>898</v>
      </c>
      <c r="C458" s="22"/>
      <c r="D458" s="22" t="s">
        <v>899</v>
      </c>
      <c r="E458" s="31" t="s">
        <v>4746</v>
      </c>
      <c r="F458" s="12">
        <f>SUMIFS('Inventory Details'!$H:$H,'Inventory Details'!$B:$B,$B458,'Inventory Details'!$E:$E,$E458)</f>
        <v>5</v>
      </c>
      <c r="G458" s="12">
        <f>SUMIFS('PO Details'!$H:$H,'PO Details'!$D:$D,Planning!$B458,'PO Details'!$L:$L,$E458)</f>
        <v>0</v>
      </c>
      <c r="H458" s="12">
        <f>SUMIFS('SO Details'!$G:$G,'SO Details'!$D:$D,Planning!$B458,'SO Details'!$K:$K,$E458)</f>
        <v>0</v>
      </c>
      <c r="I458" s="20">
        <f>IF(COUNTIFS($C:$C,B458)&gt;1,SUMIFS('Sales Hx'!$Q:$Q,'Sales Hx'!$B:$B,_xlfn.XLOOKUP(B458,C:C,B:B),'Sales Hx'!$D:$D,Planning!$E458),SUMIFS('Sales Hx'!$Q:$Q,'Sales Hx'!$B:$B,Planning!$B458,'Sales Hx'!$D:$D,Planning!$E458))</f>
        <v>0</v>
      </c>
      <c r="J458" s="16">
        <f>IF(COUNTIFS($C:$C,B458)&gt;1,SUMIFS('Sales Hx'!$S:$S,'Sales Hx'!$B:$B,_xlfn.XLOOKUP(B458,C:C,B:B),'Sales Hx'!$D:$D,E458),SUMIFS('Sales Hx'!$S:$S,'Sales Hx'!$B:$B,$B458,'Sales Hx'!$D:$D,$E458))</f>
        <v>0</v>
      </c>
      <c r="K458" s="16">
        <f t="shared" si="43"/>
        <v>0</v>
      </c>
      <c r="L458" s="12">
        <f>IF(M458&lt;&gt;"",M458,IF(COUNTIFS($C:$C,B458)&gt;1,SUMIFS('Sales Hx'!V:V,'Sales Hx'!$B:$B,_xlfn.XLOOKUP(B458,C:C,B:B),'Sales Hx'!$D:$D,$E458),SUMIFS('Sales Hx'!V:V,'Sales Hx'!$B:$B,$B458,'Sales Hx'!$D:$D,$E458)))</f>
        <v>0</v>
      </c>
      <c r="M458" s="12">
        <v>0</v>
      </c>
      <c r="N458" s="15">
        <f t="shared" si="40"/>
        <v>0</v>
      </c>
      <c r="O458" s="21">
        <f t="shared" si="41"/>
        <v>0</v>
      </c>
      <c r="P458" s="24">
        <v>44.57</v>
      </c>
      <c r="Q458" s="18">
        <f t="shared" si="39"/>
        <v>0</v>
      </c>
      <c r="R458" s="2">
        <v>1</v>
      </c>
      <c r="S458" s="2">
        <v>120</v>
      </c>
      <c r="T458" s="2" t="s">
        <v>4647</v>
      </c>
      <c r="U458" s="28" t="str">
        <f>IF(G458=0,"",_xlfn.MINIFS('PO Details'!$I:$I,'PO Details'!$D:$D,Planning!$B458,'PO Details'!$L:$L,Planning!$E458))</f>
        <v/>
      </c>
      <c r="V458" s="29" t="s">
        <v>4640</v>
      </c>
      <c r="W458" t="str">
        <f t="shared" si="42"/>
        <v>Max</v>
      </c>
      <c r="X458" s="2">
        <v>120</v>
      </c>
    </row>
    <row r="459" spans="1:24" x14ac:dyDescent="0.25">
      <c r="A459" s="11"/>
      <c r="B459" s="22" t="s">
        <v>4538</v>
      </c>
      <c r="C459" s="22"/>
      <c r="D459" s="22" t="s">
        <v>4539</v>
      </c>
      <c r="E459" s="31" t="s">
        <v>37</v>
      </c>
      <c r="F459" s="12">
        <f>SUMIFS('Inventory Details'!$H:$H,'Inventory Details'!$B:$B,$B459,'Inventory Details'!$E:$E,$E459)</f>
        <v>0</v>
      </c>
      <c r="G459" s="12">
        <f>SUMIFS('PO Details'!$H:$H,'PO Details'!$D:$D,Planning!$B459,'PO Details'!$L:$L,$E459)</f>
        <v>1</v>
      </c>
      <c r="H459" s="12">
        <f>SUMIFS('SO Details'!$G:$G,'SO Details'!$D:$D,Planning!$B459,'SO Details'!$K:$K,$E459)</f>
        <v>0</v>
      </c>
      <c r="I459" s="20">
        <f>IF(COUNTIFS($C:$C,B459)&gt;1,SUMIFS('Sales Hx'!$Q:$Q,'Sales Hx'!$B:$B,_xlfn.XLOOKUP(B459,C:C,B:B),'Sales Hx'!$D:$D,Planning!$E459),SUMIFS('Sales Hx'!$Q:$Q,'Sales Hx'!$B:$B,Planning!$B459,'Sales Hx'!$D:$D,Planning!$E459))</f>
        <v>0</v>
      </c>
      <c r="J459" s="16">
        <f>IF(COUNTIFS($C:$C,B459)&gt;1,SUMIFS('Sales Hx'!$S:$S,'Sales Hx'!$B:$B,_xlfn.XLOOKUP(B459,C:C,B:B),'Sales Hx'!$D:$D,E459),SUMIFS('Sales Hx'!$S:$S,'Sales Hx'!$B:$B,$B459,'Sales Hx'!$D:$D,$E459))</f>
        <v>0</v>
      </c>
      <c r="K459" s="16">
        <f t="shared" si="43"/>
        <v>0</v>
      </c>
      <c r="L459" s="12">
        <f>IF(M459&lt;&gt;"",M459,IF(COUNTIFS($C:$C,B459)&gt;1,SUMIFS('Sales Hx'!V:V,'Sales Hx'!$B:$B,_xlfn.XLOOKUP(B459,C:C,B:B),'Sales Hx'!$D:$D,$E459),SUMIFS('Sales Hx'!V:V,'Sales Hx'!$B:$B,$B459,'Sales Hx'!$D:$D,$E459)))</f>
        <v>0</v>
      </c>
      <c r="M459" s="12">
        <v>0</v>
      </c>
      <c r="N459" s="15">
        <f t="shared" si="40"/>
        <v>0</v>
      </c>
      <c r="O459" s="21">
        <f t="shared" si="41"/>
        <v>0</v>
      </c>
      <c r="P459" s="24">
        <v>40.878999999999998</v>
      </c>
      <c r="Q459" s="18">
        <f t="shared" si="39"/>
        <v>0</v>
      </c>
      <c r="R459" s="2">
        <v>1</v>
      </c>
      <c r="S459" s="2">
        <v>120</v>
      </c>
      <c r="T459" s="2" t="s">
        <v>4647</v>
      </c>
      <c r="U459" s="28">
        <f>IF(G459=0,"",_xlfn.MINIFS('PO Details'!$I:$I,'PO Details'!$D:$D,Planning!$B459,'PO Details'!$L:$L,Planning!$E459))</f>
        <v>45256</v>
      </c>
      <c r="V459" s="29" t="s">
        <v>4640</v>
      </c>
      <c r="W459" t="str">
        <f t="shared" si="42"/>
        <v>Max</v>
      </c>
      <c r="X459" s="2">
        <v>120</v>
      </c>
    </row>
    <row r="460" spans="1:24" x14ac:dyDescent="0.25">
      <c r="A460" s="11" t="s">
        <v>4615</v>
      </c>
      <c r="B460" s="22" t="s">
        <v>50</v>
      </c>
      <c r="C460" s="22"/>
      <c r="D460" s="22" t="s">
        <v>51</v>
      </c>
      <c r="E460" s="31" t="s">
        <v>37</v>
      </c>
      <c r="F460" s="12">
        <f>SUMIFS('Inventory Details'!$H:$H,'Inventory Details'!$B:$B,$B460,'Inventory Details'!$E:$E,$E460)</f>
        <v>0</v>
      </c>
      <c r="G460" s="12">
        <f>SUMIFS('PO Details'!$H:$H,'PO Details'!$D:$D,Planning!$B460,'PO Details'!$L:$L,$E460)</f>
        <v>19</v>
      </c>
      <c r="H460" s="12">
        <f>SUMIFS('SO Details'!$G:$G,'SO Details'!$D:$D,Planning!$B460,'SO Details'!$K:$K,$E460)</f>
        <v>0</v>
      </c>
      <c r="I460" s="20">
        <f>IF(COUNTIFS($C:$C,B460)&gt;1,SUMIFS('Sales Hx'!$Q:$Q,'Sales Hx'!$B:$B,_xlfn.XLOOKUP(B460,C:C,B:B),'Sales Hx'!$D:$D,Planning!$E460),SUMIFS('Sales Hx'!$Q:$Q,'Sales Hx'!$B:$B,Planning!$B460,'Sales Hx'!$D:$D,Planning!$E460))</f>
        <v>0</v>
      </c>
      <c r="J460" s="16">
        <f>IF(COUNTIFS($C:$C,B460)&gt;1,SUMIFS('Sales Hx'!$S:$S,'Sales Hx'!$B:$B,_xlfn.XLOOKUP(B460,C:C,B:B),'Sales Hx'!$D:$D,E460),SUMIFS('Sales Hx'!$S:$S,'Sales Hx'!$B:$B,$B460,'Sales Hx'!$D:$D,$E460))</f>
        <v>0</v>
      </c>
      <c r="K460" s="16">
        <f t="shared" si="43"/>
        <v>0</v>
      </c>
      <c r="L460" s="12">
        <f>IF(M460&lt;&gt;"",M460,IF(COUNTIFS($C:$C,B460)&gt;1,SUMIFS('Sales Hx'!V:V,'Sales Hx'!$B:$B,_xlfn.XLOOKUP(B460,C:C,B:B),'Sales Hx'!$D:$D,$E460),SUMIFS('Sales Hx'!V:V,'Sales Hx'!$B:$B,$B460,'Sales Hx'!$D:$D,$E460)))</f>
        <v>0</v>
      </c>
      <c r="M460" s="12">
        <v>0</v>
      </c>
      <c r="N460" s="15">
        <f t="shared" si="40"/>
        <v>0</v>
      </c>
      <c r="O460" s="21">
        <f t="shared" si="41"/>
        <v>0</v>
      </c>
      <c r="P460" s="24">
        <v>44.025799999999997</v>
      </c>
      <c r="Q460" s="18">
        <f t="shared" si="39"/>
        <v>0</v>
      </c>
      <c r="R460" s="2">
        <v>1</v>
      </c>
      <c r="S460" s="2">
        <v>120</v>
      </c>
      <c r="T460" s="2" t="s">
        <v>4647</v>
      </c>
      <c r="U460" s="28">
        <f>IF(G460=0,"",_xlfn.MINIFS('PO Details'!$I:$I,'PO Details'!$D:$D,Planning!$B460,'PO Details'!$L:$L,Planning!$E460))</f>
        <v>45145</v>
      </c>
      <c r="V460" s="29" t="s">
        <v>4640</v>
      </c>
      <c r="W460" t="str">
        <f t="shared" si="42"/>
        <v/>
      </c>
      <c r="X460" s="2">
        <v>120</v>
      </c>
    </row>
    <row r="461" spans="1:24" x14ac:dyDescent="0.25">
      <c r="A461" s="11" t="s">
        <v>4615</v>
      </c>
      <c r="B461" s="22" t="s">
        <v>50</v>
      </c>
      <c r="C461" s="22"/>
      <c r="D461" s="22" t="s">
        <v>51</v>
      </c>
      <c r="E461" s="31" t="s">
        <v>686</v>
      </c>
      <c r="F461" s="12">
        <f>SUMIFS('Inventory Details'!$H:$H,'Inventory Details'!$B:$B,$B461,'Inventory Details'!$E:$E,$E461)</f>
        <v>0</v>
      </c>
      <c r="G461" s="12">
        <f>SUMIFS('PO Details'!$H:$H,'PO Details'!$D:$D,Planning!$B461,'PO Details'!$L:$L,$E461)</f>
        <v>0</v>
      </c>
      <c r="H461" s="12">
        <f>SUMIFS('SO Details'!$G:$G,'SO Details'!$D:$D,Planning!$B461,'SO Details'!$K:$K,$E461)</f>
        <v>0</v>
      </c>
      <c r="I461" s="20">
        <f>IF(COUNTIFS($C:$C,B461)&gt;1,SUMIFS('Sales Hx'!$Q:$Q,'Sales Hx'!$B:$B,_xlfn.XLOOKUP(B461,C:C,B:B),'Sales Hx'!$D:$D,Planning!$E461),SUMIFS('Sales Hx'!$Q:$Q,'Sales Hx'!$B:$B,Planning!$B461,'Sales Hx'!$D:$D,Planning!$E461))</f>
        <v>7</v>
      </c>
      <c r="J461" s="16">
        <f>IF(COUNTIFS($C:$C,B461)&gt;1,SUMIFS('Sales Hx'!$S:$S,'Sales Hx'!$B:$B,_xlfn.XLOOKUP(B461,C:C,B:B),'Sales Hx'!$D:$D,E461),SUMIFS('Sales Hx'!$S:$S,'Sales Hx'!$B:$B,$B461,'Sales Hx'!$D:$D,$E461))</f>
        <v>8.4429824561403521E-2</v>
      </c>
      <c r="K461" s="16">
        <f t="shared" si="43"/>
        <v>0</v>
      </c>
      <c r="L461" s="12">
        <f>IF(M461&lt;&gt;"",M461,IF(COUNTIFS($C:$C,B461)&gt;1,SUMIFS('Sales Hx'!V:V,'Sales Hx'!$B:$B,_xlfn.XLOOKUP(B461,C:C,B:B),'Sales Hx'!$D:$D,$E461),SUMIFS('Sales Hx'!V:V,'Sales Hx'!$B:$B,$B461,'Sales Hx'!$D:$D,$E461)))</f>
        <v>0</v>
      </c>
      <c r="M461" s="12">
        <v>0</v>
      </c>
      <c r="N461" s="15">
        <f t="shared" si="40"/>
        <v>8.4429824561403521E-2</v>
      </c>
      <c r="O461" s="21">
        <f t="shared" si="41"/>
        <v>10</v>
      </c>
      <c r="P461" s="24">
        <v>44.025799999999997</v>
      </c>
      <c r="Q461" s="18">
        <f t="shared" si="39"/>
        <v>440.25799999999998</v>
      </c>
      <c r="R461" s="2">
        <v>1</v>
      </c>
      <c r="S461" s="2">
        <v>120</v>
      </c>
      <c r="T461" s="2" t="s">
        <v>4647</v>
      </c>
      <c r="U461" s="28" t="str">
        <f>IF(G461=0,"",_xlfn.MINIFS('PO Details'!$I:$I,'PO Details'!$D:$D,Planning!$B461,'PO Details'!$L:$L,Planning!$E461))</f>
        <v/>
      </c>
      <c r="V461" s="29" t="s">
        <v>4640</v>
      </c>
      <c r="W461" t="str">
        <f t="shared" si="42"/>
        <v>Max</v>
      </c>
      <c r="X461" s="2">
        <v>120</v>
      </c>
    </row>
    <row r="462" spans="1:24" x14ac:dyDescent="0.25">
      <c r="A462" s="11" t="s">
        <v>4615</v>
      </c>
      <c r="B462" s="22" t="s">
        <v>900</v>
      </c>
      <c r="C462" s="22"/>
      <c r="D462" s="22" t="s">
        <v>901</v>
      </c>
      <c r="E462" s="31" t="s">
        <v>37</v>
      </c>
      <c r="F462" s="12">
        <f>SUMIFS('Inventory Details'!$H:$H,'Inventory Details'!$B:$B,$B462,'Inventory Details'!$E:$E,$E462)</f>
        <v>0</v>
      </c>
      <c r="G462" s="12">
        <f>SUMIFS('PO Details'!$H:$H,'PO Details'!$D:$D,Planning!$B462,'PO Details'!$L:$L,$E462)</f>
        <v>3</v>
      </c>
      <c r="H462" s="12">
        <f>SUMIFS('SO Details'!$G:$G,'SO Details'!$D:$D,Planning!$B462,'SO Details'!$K:$K,$E462)</f>
        <v>0</v>
      </c>
      <c r="I462" s="20">
        <f>IF(COUNTIFS($C:$C,B462)&gt;1,SUMIFS('Sales Hx'!$Q:$Q,'Sales Hx'!$B:$B,_xlfn.XLOOKUP(B462,C:C,B:B),'Sales Hx'!$D:$D,Planning!$E462),SUMIFS('Sales Hx'!$Q:$Q,'Sales Hx'!$B:$B,Planning!$B462,'Sales Hx'!$D:$D,Planning!$E462))</f>
        <v>0</v>
      </c>
      <c r="J462" s="16">
        <f>IF(COUNTIFS($C:$C,B462)&gt;1,SUMIFS('Sales Hx'!$S:$S,'Sales Hx'!$B:$B,_xlfn.XLOOKUP(B462,C:C,B:B),'Sales Hx'!$D:$D,E462),SUMIFS('Sales Hx'!$S:$S,'Sales Hx'!$B:$B,$B462,'Sales Hx'!$D:$D,$E462))</f>
        <v>0</v>
      </c>
      <c r="K462" s="16">
        <f t="shared" si="43"/>
        <v>0</v>
      </c>
      <c r="L462" s="12">
        <f>IF(M462&lt;&gt;"",M462,IF(COUNTIFS($C:$C,B462)&gt;1,SUMIFS('Sales Hx'!V:V,'Sales Hx'!$B:$B,_xlfn.XLOOKUP(B462,C:C,B:B),'Sales Hx'!$D:$D,$E462),SUMIFS('Sales Hx'!V:V,'Sales Hx'!$B:$B,$B462,'Sales Hx'!$D:$D,$E462)))</f>
        <v>0</v>
      </c>
      <c r="M462" s="12">
        <v>0</v>
      </c>
      <c r="N462" s="15">
        <f t="shared" si="40"/>
        <v>0</v>
      </c>
      <c r="O462" s="21">
        <f t="shared" si="41"/>
        <v>0</v>
      </c>
      <c r="P462" s="24">
        <v>42.354100000000003</v>
      </c>
      <c r="Q462" s="18">
        <f t="shared" si="39"/>
        <v>0</v>
      </c>
      <c r="R462" s="2">
        <v>1</v>
      </c>
      <c r="S462" s="2">
        <v>120</v>
      </c>
      <c r="T462" s="2" t="s">
        <v>4647</v>
      </c>
      <c r="U462" s="28">
        <f>IF(G462=0,"",_xlfn.MINIFS('PO Details'!$I:$I,'PO Details'!$D:$D,Planning!$B462,'PO Details'!$L:$L,Planning!$E462))</f>
        <v>45117</v>
      </c>
      <c r="V462" s="29" t="s">
        <v>4640</v>
      </c>
      <c r="W462" t="str">
        <f t="shared" si="42"/>
        <v/>
      </c>
      <c r="X462" s="2">
        <v>120</v>
      </c>
    </row>
    <row r="463" spans="1:24" x14ac:dyDescent="0.25">
      <c r="A463" s="11" t="s">
        <v>4615</v>
      </c>
      <c r="B463" s="22" t="s">
        <v>900</v>
      </c>
      <c r="C463" s="22"/>
      <c r="D463" s="22" t="s">
        <v>901</v>
      </c>
      <c r="E463" s="31" t="s">
        <v>876</v>
      </c>
      <c r="F463" s="12">
        <f>SUMIFS('Inventory Details'!$H:$H,'Inventory Details'!$B:$B,$B463,'Inventory Details'!$E:$E,$E463)</f>
        <v>0</v>
      </c>
      <c r="G463" s="12">
        <f>SUMIFS('PO Details'!$H:$H,'PO Details'!$D:$D,Planning!$B463,'PO Details'!$L:$L,$E463)</f>
        <v>0</v>
      </c>
      <c r="H463" s="12">
        <f>SUMIFS('SO Details'!$G:$G,'SO Details'!$D:$D,Planning!$B463,'SO Details'!$K:$K,$E463)</f>
        <v>0</v>
      </c>
      <c r="I463" s="20">
        <f>IF(COUNTIFS($C:$C,B463)&gt;1,SUMIFS('Sales Hx'!$Q:$Q,'Sales Hx'!$B:$B,_xlfn.XLOOKUP(B463,C:C,B:B),'Sales Hx'!$D:$D,Planning!$E463),SUMIFS('Sales Hx'!$Q:$Q,'Sales Hx'!$B:$B,Planning!$B463,'Sales Hx'!$D:$D,Planning!$E463))</f>
        <v>0</v>
      </c>
      <c r="J463" s="16">
        <f>IF(COUNTIFS($C:$C,B463)&gt;1,SUMIFS('Sales Hx'!$S:$S,'Sales Hx'!$B:$B,_xlfn.XLOOKUP(B463,C:C,B:B),'Sales Hx'!$D:$D,E463),SUMIFS('Sales Hx'!$S:$S,'Sales Hx'!$B:$B,$B463,'Sales Hx'!$D:$D,$E463))</f>
        <v>9.8684210526315791E-2</v>
      </c>
      <c r="K463" s="16">
        <f t="shared" si="43"/>
        <v>0</v>
      </c>
      <c r="L463" s="12">
        <f>IF(M463&lt;&gt;"",M463,IF(COUNTIFS($C:$C,B463)&gt;1,SUMIFS('Sales Hx'!V:V,'Sales Hx'!$B:$B,_xlfn.XLOOKUP(B463,C:C,B:B),'Sales Hx'!$D:$D,$E463),SUMIFS('Sales Hx'!V:V,'Sales Hx'!$B:$B,$B463,'Sales Hx'!$D:$D,$E463)))</f>
        <v>0</v>
      </c>
      <c r="M463" s="12">
        <v>0</v>
      </c>
      <c r="N463" s="15">
        <f t="shared" si="40"/>
        <v>9.8684210526315791E-2</v>
      </c>
      <c r="O463" s="21">
        <f t="shared" si="41"/>
        <v>12</v>
      </c>
      <c r="P463" s="24">
        <v>42.354100000000003</v>
      </c>
      <c r="Q463" s="18">
        <f t="shared" si="39"/>
        <v>508.24920000000003</v>
      </c>
      <c r="R463" s="2">
        <v>1</v>
      </c>
      <c r="S463" s="2">
        <v>120</v>
      </c>
      <c r="T463" s="2" t="s">
        <v>4647</v>
      </c>
      <c r="U463" s="28" t="str">
        <f>IF(G463=0,"",_xlfn.MINIFS('PO Details'!$I:$I,'PO Details'!$D:$D,Planning!$B463,'PO Details'!$L:$L,Planning!$E463))</f>
        <v/>
      </c>
      <c r="V463" s="29" t="s">
        <v>4640</v>
      </c>
      <c r="W463" t="str">
        <f t="shared" si="42"/>
        <v/>
      </c>
      <c r="X463" s="2">
        <v>120</v>
      </c>
    </row>
    <row r="464" spans="1:24" x14ac:dyDescent="0.25">
      <c r="A464" s="11" t="s">
        <v>4615</v>
      </c>
      <c r="B464" s="22" t="s">
        <v>900</v>
      </c>
      <c r="C464" s="22"/>
      <c r="D464" s="22" t="s">
        <v>901</v>
      </c>
      <c r="E464" s="31" t="s">
        <v>4746</v>
      </c>
      <c r="F464" s="12">
        <f>SUMIFS('Inventory Details'!$H:$H,'Inventory Details'!$B:$B,$B464,'Inventory Details'!$E:$E,$E464)</f>
        <v>7</v>
      </c>
      <c r="G464" s="12">
        <f>SUMIFS('PO Details'!$H:$H,'PO Details'!$D:$D,Planning!$B464,'PO Details'!$L:$L,$E464)</f>
        <v>0</v>
      </c>
      <c r="H464" s="12">
        <f>SUMIFS('SO Details'!$G:$G,'SO Details'!$D:$D,Planning!$B464,'SO Details'!$K:$K,$E464)</f>
        <v>0</v>
      </c>
      <c r="I464" s="20">
        <f>IF(COUNTIFS($C:$C,B464)&gt;1,SUMIFS('Sales Hx'!$Q:$Q,'Sales Hx'!$B:$B,_xlfn.XLOOKUP(B464,C:C,B:B),'Sales Hx'!$D:$D,Planning!$E464),SUMIFS('Sales Hx'!$Q:$Q,'Sales Hx'!$B:$B,Planning!$B464,'Sales Hx'!$D:$D,Planning!$E464))</f>
        <v>1.4</v>
      </c>
      <c r="J464" s="16">
        <f>IF(COUNTIFS($C:$C,B464)&gt;1,SUMIFS('Sales Hx'!$S:$S,'Sales Hx'!$B:$B,_xlfn.XLOOKUP(B464,C:C,B:B),'Sales Hx'!$D:$D,E464),SUMIFS('Sales Hx'!$S:$S,'Sales Hx'!$B:$B,$B464,'Sales Hx'!$D:$D,$E464))</f>
        <v>4.6052631578947366E-2</v>
      </c>
      <c r="K464" s="16">
        <f t="shared" si="43"/>
        <v>5</v>
      </c>
      <c r="L464" s="12">
        <f>IF(M464&lt;&gt;"",M464,IF(COUNTIFS($C:$C,B464)&gt;1,SUMIFS('Sales Hx'!V:V,'Sales Hx'!$B:$B,_xlfn.XLOOKUP(B464,C:C,B:B),'Sales Hx'!$D:$D,$E464),SUMIFS('Sales Hx'!V:V,'Sales Hx'!$B:$B,$B464,'Sales Hx'!$D:$D,$E464)))</f>
        <v>0</v>
      </c>
      <c r="M464" s="12">
        <v>0</v>
      </c>
      <c r="N464" s="15">
        <f t="shared" si="40"/>
        <v>4.6052631578947366E-2</v>
      </c>
      <c r="O464" s="21">
        <f t="shared" si="41"/>
        <v>0</v>
      </c>
      <c r="P464" s="24">
        <v>42.354100000000003</v>
      </c>
      <c r="Q464" s="18">
        <f t="shared" si="39"/>
        <v>0</v>
      </c>
      <c r="R464" s="2">
        <v>1</v>
      </c>
      <c r="S464" s="2">
        <v>120</v>
      </c>
      <c r="T464" s="2" t="s">
        <v>4647</v>
      </c>
      <c r="U464" s="28" t="str">
        <f>IF(G464=0,"",_xlfn.MINIFS('PO Details'!$I:$I,'PO Details'!$D:$D,Planning!$B464,'PO Details'!$L:$L,Planning!$E464))</f>
        <v/>
      </c>
      <c r="V464" s="29" t="s">
        <v>4640</v>
      </c>
      <c r="W464" t="str">
        <f t="shared" si="42"/>
        <v>Max</v>
      </c>
      <c r="X464" s="2">
        <v>120</v>
      </c>
    </row>
    <row r="465" spans="1:24" x14ac:dyDescent="0.25">
      <c r="A465" s="11"/>
      <c r="B465" s="22" t="s">
        <v>4758</v>
      </c>
      <c r="C465" s="22"/>
      <c r="D465" s="22" t="s">
        <v>4759</v>
      </c>
      <c r="E465" s="31" t="s">
        <v>686</v>
      </c>
      <c r="F465" s="12">
        <f>SUMIFS('Inventory Details'!$H:$H,'Inventory Details'!$B:$B,$B465,'Inventory Details'!$E:$E,$E465)</f>
        <v>0</v>
      </c>
      <c r="G465" s="12">
        <f>SUMIFS('PO Details'!$H:$H,'PO Details'!$D:$D,Planning!$B465,'PO Details'!$L:$L,$E465)</f>
        <v>0</v>
      </c>
      <c r="H465" s="12">
        <f>SUMIFS('SO Details'!$G:$G,'SO Details'!$D:$D,Planning!$B465,'SO Details'!$K:$K,$E465)</f>
        <v>0</v>
      </c>
      <c r="I465" s="20">
        <f>IF(COUNTIFS($C:$C,B465)&gt;1,SUMIFS('Sales Hx'!$Q:$Q,'Sales Hx'!$B:$B,_xlfn.XLOOKUP(B465,C:C,B:B),'Sales Hx'!$D:$D,Planning!$E465),SUMIFS('Sales Hx'!$Q:$Q,'Sales Hx'!$B:$B,Planning!$B465,'Sales Hx'!$D:$D,Planning!$E465))</f>
        <v>0</v>
      </c>
      <c r="J465" s="16">
        <f>IF(COUNTIFS($C:$C,B465)&gt;1,SUMIFS('Sales Hx'!$S:$S,'Sales Hx'!$B:$B,_xlfn.XLOOKUP(B465,C:C,B:B),'Sales Hx'!$D:$D,E465),SUMIFS('Sales Hx'!$S:$S,'Sales Hx'!$B:$B,$B465,'Sales Hx'!$D:$D,$E465))</f>
        <v>0</v>
      </c>
      <c r="K465" s="16">
        <f t="shared" si="43"/>
        <v>0</v>
      </c>
      <c r="L465" s="12">
        <f>IF(M465&lt;&gt;"",M465,IF(COUNTIFS($C:$C,B465)&gt;1,SUMIFS('Sales Hx'!V:V,'Sales Hx'!$B:$B,_xlfn.XLOOKUP(B465,C:C,B:B),'Sales Hx'!$D:$D,$E465),SUMIFS('Sales Hx'!V:V,'Sales Hx'!$B:$B,$B465,'Sales Hx'!$D:$D,$E465)))</f>
        <v>0</v>
      </c>
      <c r="M465" s="12">
        <v>0</v>
      </c>
      <c r="N465" s="15">
        <f t="shared" si="40"/>
        <v>0</v>
      </c>
      <c r="O465" s="21">
        <f t="shared" si="41"/>
        <v>0</v>
      </c>
      <c r="P465" s="24">
        <v>44.03</v>
      </c>
      <c r="Q465" s="18">
        <f t="shared" si="39"/>
        <v>0</v>
      </c>
      <c r="R465" s="2">
        <v>1</v>
      </c>
      <c r="S465" s="2">
        <v>90</v>
      </c>
      <c r="T465" s="2" t="s">
        <v>4647</v>
      </c>
      <c r="U465" s="28" t="str">
        <f>IF(G465=0,"",_xlfn.MINIFS('PO Details'!$I:$I,'PO Details'!$D:$D,Planning!$B465,'PO Details'!$L:$L,Planning!$E465))</f>
        <v/>
      </c>
      <c r="V465" s="29" t="s">
        <v>4640</v>
      </c>
      <c r="W465" t="str">
        <f t="shared" si="42"/>
        <v>Max</v>
      </c>
      <c r="X465" s="2">
        <v>120</v>
      </c>
    </row>
    <row r="466" spans="1:24" x14ac:dyDescent="0.25">
      <c r="A466" s="11" t="s">
        <v>4615</v>
      </c>
      <c r="B466" s="22" t="s">
        <v>3714</v>
      </c>
      <c r="C466" s="22"/>
      <c r="D466" s="22" t="s">
        <v>3715</v>
      </c>
      <c r="E466" s="31" t="s">
        <v>37</v>
      </c>
      <c r="F466" s="12">
        <f>SUMIFS('Inventory Details'!$H:$H,'Inventory Details'!$B:$B,$B466,'Inventory Details'!$E:$E,$E466)</f>
        <v>0</v>
      </c>
      <c r="G466" s="12">
        <f>SUMIFS('PO Details'!$H:$H,'PO Details'!$D:$D,Planning!$B466,'PO Details'!$L:$L,$E466)</f>
        <v>1</v>
      </c>
      <c r="H466" s="12">
        <f>SUMIFS('SO Details'!$G:$G,'SO Details'!$D:$D,Planning!$B466,'SO Details'!$K:$K,$E466)</f>
        <v>0</v>
      </c>
      <c r="I466" s="20">
        <f>IF(COUNTIFS($C:$C,B466)&gt;1,SUMIFS('Sales Hx'!$Q:$Q,'Sales Hx'!$B:$B,_xlfn.XLOOKUP(B466,C:C,B:B),'Sales Hx'!$D:$D,Planning!$E466),SUMIFS('Sales Hx'!$Q:$Q,'Sales Hx'!$B:$B,Planning!$B466,'Sales Hx'!$D:$D,Planning!$E466))</f>
        <v>0</v>
      </c>
      <c r="J466" s="16">
        <f>IF(COUNTIFS($C:$C,B466)&gt;1,SUMIFS('Sales Hx'!$S:$S,'Sales Hx'!$B:$B,_xlfn.XLOOKUP(B466,C:C,B:B),'Sales Hx'!$D:$D,E466),SUMIFS('Sales Hx'!$S:$S,'Sales Hx'!$B:$B,$B466,'Sales Hx'!$D:$D,$E466))</f>
        <v>0</v>
      </c>
      <c r="K466" s="16">
        <f t="shared" si="43"/>
        <v>0</v>
      </c>
      <c r="L466" s="12">
        <f>IF(M466&lt;&gt;"",M466,IF(COUNTIFS($C:$C,B466)&gt;1,SUMIFS('Sales Hx'!V:V,'Sales Hx'!$B:$B,_xlfn.XLOOKUP(B466,C:C,B:B),'Sales Hx'!$D:$D,$E466),SUMIFS('Sales Hx'!V:V,'Sales Hx'!$B:$B,$B466,'Sales Hx'!$D:$D,$E466)))</f>
        <v>0</v>
      </c>
      <c r="M466" s="12">
        <v>0</v>
      </c>
      <c r="N466" s="15">
        <f t="shared" si="40"/>
        <v>0</v>
      </c>
      <c r="O466" s="21">
        <f t="shared" si="41"/>
        <v>0</v>
      </c>
      <c r="P466" s="24">
        <v>41.485599999999998</v>
      </c>
      <c r="Q466" s="18">
        <f t="shared" si="39"/>
        <v>0</v>
      </c>
      <c r="R466" s="2">
        <v>1</v>
      </c>
      <c r="S466" s="2">
        <v>120</v>
      </c>
      <c r="T466" s="2" t="s">
        <v>4647</v>
      </c>
      <c r="U466" s="28">
        <f>IF(G466=0,"",_xlfn.MINIFS('PO Details'!$I:$I,'PO Details'!$D:$D,Planning!$B466,'PO Details'!$L:$L,Planning!$E466))</f>
        <v>45288</v>
      </c>
      <c r="V466" s="29" t="s">
        <v>4640</v>
      </c>
      <c r="W466" t="str">
        <f t="shared" si="42"/>
        <v>Max</v>
      </c>
      <c r="X466" s="2">
        <v>120</v>
      </c>
    </row>
    <row r="467" spans="1:24" x14ac:dyDescent="0.25">
      <c r="A467" s="11" t="s">
        <v>4615</v>
      </c>
      <c r="B467" s="22" t="s">
        <v>3714</v>
      </c>
      <c r="C467" s="22"/>
      <c r="D467" s="22" t="s">
        <v>3715</v>
      </c>
      <c r="E467" s="31" t="s">
        <v>686</v>
      </c>
      <c r="F467" s="12">
        <f>SUMIFS('Inventory Details'!$H:$H,'Inventory Details'!$B:$B,$B467,'Inventory Details'!$E:$E,$E467)</f>
        <v>1</v>
      </c>
      <c r="G467" s="12">
        <f>SUMIFS('PO Details'!$H:$H,'PO Details'!$D:$D,Planning!$B467,'PO Details'!$L:$L,$E467)</f>
        <v>0</v>
      </c>
      <c r="H467" s="12">
        <f>SUMIFS('SO Details'!$G:$G,'SO Details'!$D:$D,Planning!$B467,'SO Details'!$K:$K,$E467)</f>
        <v>0</v>
      </c>
      <c r="I467" s="20">
        <f>IF(COUNTIFS($C:$C,B467)&gt;1,SUMIFS('Sales Hx'!$Q:$Q,'Sales Hx'!$B:$B,_xlfn.XLOOKUP(B467,C:C,B:B),'Sales Hx'!$D:$D,Planning!$E467),SUMIFS('Sales Hx'!$Q:$Q,'Sales Hx'!$B:$B,Planning!$B467,'Sales Hx'!$D:$D,Planning!$E467))</f>
        <v>0</v>
      </c>
      <c r="J467" s="16">
        <f>IF(COUNTIFS($C:$C,B467)&gt;1,SUMIFS('Sales Hx'!$S:$S,'Sales Hx'!$B:$B,_xlfn.XLOOKUP(B467,C:C,B:B),'Sales Hx'!$D:$D,E467),SUMIFS('Sales Hx'!$S:$S,'Sales Hx'!$B:$B,$B467,'Sales Hx'!$D:$D,$E467))</f>
        <v>0</v>
      </c>
      <c r="K467" s="16">
        <f t="shared" si="43"/>
        <v>0</v>
      </c>
      <c r="L467" s="12">
        <f>IF(M467&lt;&gt;"",M467,IF(COUNTIFS($C:$C,B467)&gt;1,SUMIFS('Sales Hx'!V:V,'Sales Hx'!$B:$B,_xlfn.XLOOKUP(B467,C:C,B:B),'Sales Hx'!$D:$D,$E467),SUMIFS('Sales Hx'!V:V,'Sales Hx'!$B:$B,$B467,'Sales Hx'!$D:$D,$E467)))</f>
        <v>0</v>
      </c>
      <c r="M467" s="12">
        <v>0</v>
      </c>
      <c r="N467" s="15">
        <f t="shared" si="40"/>
        <v>0</v>
      </c>
      <c r="O467" s="21">
        <f t="shared" si="41"/>
        <v>0</v>
      </c>
      <c r="P467" s="24">
        <v>41.485599999999998</v>
      </c>
      <c r="Q467" s="18">
        <f t="shared" si="39"/>
        <v>0</v>
      </c>
      <c r="R467" s="2">
        <v>1</v>
      </c>
      <c r="S467" s="2">
        <v>120</v>
      </c>
      <c r="T467" s="2" t="s">
        <v>4647</v>
      </c>
      <c r="U467" s="28" t="str">
        <f>IF(G467=0,"",_xlfn.MINIFS('PO Details'!$I:$I,'PO Details'!$D:$D,Planning!$B467,'PO Details'!$L:$L,Planning!$E467))</f>
        <v/>
      </c>
      <c r="V467" s="29" t="s">
        <v>4640</v>
      </c>
      <c r="W467" t="str">
        <f t="shared" si="42"/>
        <v>Max</v>
      </c>
      <c r="X467" s="2">
        <v>120</v>
      </c>
    </row>
    <row r="468" spans="1:24" x14ac:dyDescent="0.25">
      <c r="A468" s="11"/>
      <c r="B468" s="22" t="s">
        <v>4760</v>
      </c>
      <c r="C468" s="22"/>
      <c r="D468" s="22" t="s">
        <v>4761</v>
      </c>
      <c r="E468" s="31" t="s">
        <v>686</v>
      </c>
      <c r="F468" s="12">
        <f>SUMIFS('Inventory Details'!$H:$H,'Inventory Details'!$B:$B,$B468,'Inventory Details'!$E:$E,$E468)</f>
        <v>0</v>
      </c>
      <c r="G468" s="12">
        <f>SUMIFS('PO Details'!$H:$H,'PO Details'!$D:$D,Planning!$B468,'PO Details'!$L:$L,$E468)</f>
        <v>0</v>
      </c>
      <c r="H468" s="12">
        <f>SUMIFS('SO Details'!$G:$G,'SO Details'!$D:$D,Planning!$B468,'SO Details'!$K:$K,$E468)</f>
        <v>0</v>
      </c>
      <c r="I468" s="20">
        <f>IF(COUNTIFS($C:$C,B468)&gt;1,SUMIFS('Sales Hx'!$Q:$Q,'Sales Hx'!$B:$B,_xlfn.XLOOKUP(B468,C:C,B:B),'Sales Hx'!$D:$D,Planning!$E468),SUMIFS('Sales Hx'!$Q:$Q,'Sales Hx'!$B:$B,Planning!$B468,'Sales Hx'!$D:$D,Planning!$E468))</f>
        <v>0</v>
      </c>
      <c r="J468" s="16">
        <f>IF(COUNTIFS($C:$C,B468)&gt;1,SUMIFS('Sales Hx'!$S:$S,'Sales Hx'!$B:$B,_xlfn.XLOOKUP(B468,C:C,B:B),'Sales Hx'!$D:$D,E468),SUMIFS('Sales Hx'!$S:$S,'Sales Hx'!$B:$B,$B468,'Sales Hx'!$D:$D,$E468))</f>
        <v>0</v>
      </c>
      <c r="K468" s="16">
        <f t="shared" si="43"/>
        <v>0</v>
      </c>
      <c r="L468" s="12">
        <f>IF(M468&lt;&gt;"",M468,IF(COUNTIFS($C:$C,B468)&gt;1,SUMIFS('Sales Hx'!V:V,'Sales Hx'!$B:$B,_xlfn.XLOOKUP(B468,C:C,B:B),'Sales Hx'!$D:$D,$E468),SUMIFS('Sales Hx'!V:V,'Sales Hx'!$B:$B,$B468,'Sales Hx'!$D:$D,$E468)))</f>
        <v>0</v>
      </c>
      <c r="M468" s="12">
        <v>0</v>
      </c>
      <c r="N468" s="15">
        <f t="shared" si="40"/>
        <v>0</v>
      </c>
      <c r="O468" s="21">
        <f t="shared" si="41"/>
        <v>0</v>
      </c>
      <c r="P468" s="24">
        <v>44.03</v>
      </c>
      <c r="Q468" s="18">
        <f t="shared" si="39"/>
        <v>0</v>
      </c>
      <c r="R468" s="2">
        <v>1</v>
      </c>
      <c r="S468" s="2">
        <v>90</v>
      </c>
      <c r="T468" s="2" t="s">
        <v>4647</v>
      </c>
      <c r="U468" s="28" t="str">
        <f>IF(G468=0,"",_xlfn.MINIFS('PO Details'!$I:$I,'PO Details'!$D:$D,Planning!$B468,'PO Details'!$L:$L,Planning!$E468))</f>
        <v/>
      </c>
      <c r="V468" s="29" t="s">
        <v>4640</v>
      </c>
      <c r="W468" t="str">
        <f t="shared" si="42"/>
        <v>Max</v>
      </c>
      <c r="X468" s="2">
        <v>120</v>
      </c>
    </row>
    <row r="469" spans="1:24" x14ac:dyDescent="0.25">
      <c r="A469" s="11" t="s">
        <v>4615</v>
      </c>
      <c r="B469" s="22" t="s">
        <v>902</v>
      </c>
      <c r="C469" s="22"/>
      <c r="D469" s="22" t="s">
        <v>903</v>
      </c>
      <c r="E469" s="31" t="s">
        <v>37</v>
      </c>
      <c r="F469" s="12">
        <f>SUMIFS('Inventory Details'!$H:$H,'Inventory Details'!$B:$B,$B469,'Inventory Details'!$E:$E,$E469)</f>
        <v>0</v>
      </c>
      <c r="G469" s="12">
        <f>SUMIFS('PO Details'!$H:$H,'PO Details'!$D:$D,Planning!$B469,'PO Details'!$L:$L,$E469)</f>
        <v>7</v>
      </c>
      <c r="H469" s="12">
        <f>SUMIFS('SO Details'!$G:$G,'SO Details'!$D:$D,Planning!$B469,'SO Details'!$K:$K,$E469)</f>
        <v>0</v>
      </c>
      <c r="I469" s="20">
        <f>IF(COUNTIFS($C:$C,B469)&gt;1,SUMIFS('Sales Hx'!$Q:$Q,'Sales Hx'!$B:$B,_xlfn.XLOOKUP(B469,C:C,B:B),'Sales Hx'!$D:$D,Planning!$E469),SUMIFS('Sales Hx'!$Q:$Q,'Sales Hx'!$B:$B,Planning!$B469,'Sales Hx'!$D:$D,Planning!$E469))</f>
        <v>0</v>
      </c>
      <c r="J469" s="16">
        <f>IF(COUNTIFS($C:$C,B469)&gt;1,SUMIFS('Sales Hx'!$S:$S,'Sales Hx'!$B:$B,_xlfn.XLOOKUP(B469,C:C,B:B),'Sales Hx'!$D:$D,E469),SUMIFS('Sales Hx'!$S:$S,'Sales Hx'!$B:$B,$B469,'Sales Hx'!$D:$D,$E469))</f>
        <v>0</v>
      </c>
      <c r="K469" s="16">
        <f t="shared" si="43"/>
        <v>0</v>
      </c>
      <c r="L469" s="12">
        <f>IF(M469&lt;&gt;"",M469,IF(COUNTIFS($C:$C,B469)&gt;1,SUMIFS('Sales Hx'!V:V,'Sales Hx'!$B:$B,_xlfn.XLOOKUP(B469,C:C,B:B),'Sales Hx'!$D:$D,$E469),SUMIFS('Sales Hx'!V:V,'Sales Hx'!$B:$B,$B469,'Sales Hx'!$D:$D,$E469)))</f>
        <v>0</v>
      </c>
      <c r="M469" s="12">
        <v>0</v>
      </c>
      <c r="N469" s="15">
        <f t="shared" si="40"/>
        <v>0</v>
      </c>
      <c r="O469" s="21">
        <f t="shared" si="41"/>
        <v>0</v>
      </c>
      <c r="P469" s="24">
        <v>44.025799999999997</v>
      </c>
      <c r="Q469" s="18">
        <f t="shared" si="39"/>
        <v>0</v>
      </c>
      <c r="R469" s="2">
        <v>1</v>
      </c>
      <c r="S469" s="2">
        <v>120</v>
      </c>
      <c r="T469" s="2" t="s">
        <v>4647</v>
      </c>
      <c r="U469" s="28">
        <f>IF(G469=0,"",_xlfn.MINIFS('PO Details'!$I:$I,'PO Details'!$D:$D,Planning!$B469,'PO Details'!$L:$L,Planning!$E469))</f>
        <v>45127</v>
      </c>
      <c r="V469" s="29" t="s">
        <v>4640</v>
      </c>
      <c r="W469" t="str">
        <f t="shared" si="42"/>
        <v/>
      </c>
      <c r="X469" s="2">
        <v>120</v>
      </c>
    </row>
    <row r="470" spans="1:24" x14ac:dyDescent="0.25">
      <c r="A470" s="11" t="s">
        <v>4615</v>
      </c>
      <c r="B470" s="22" t="s">
        <v>902</v>
      </c>
      <c r="C470" s="22"/>
      <c r="D470" s="22" t="s">
        <v>903</v>
      </c>
      <c r="E470" s="31" t="s">
        <v>186</v>
      </c>
      <c r="F470" s="12">
        <f>SUMIFS('Inventory Details'!$H:$H,'Inventory Details'!$B:$B,$B470,'Inventory Details'!$E:$E,$E470)</f>
        <v>0</v>
      </c>
      <c r="G470" s="12">
        <f>SUMIFS('PO Details'!$H:$H,'PO Details'!$D:$D,Planning!$B470,'PO Details'!$L:$L,$E470)</f>
        <v>0</v>
      </c>
      <c r="H470" s="12">
        <f>SUMIFS('SO Details'!$G:$G,'SO Details'!$D:$D,Planning!$B470,'SO Details'!$K:$K,$E470)</f>
        <v>0</v>
      </c>
      <c r="I470" s="20">
        <f>IF(COUNTIFS($C:$C,B470)&gt;1,SUMIFS('Sales Hx'!$Q:$Q,'Sales Hx'!$B:$B,_xlfn.XLOOKUP(B470,C:C,B:B),'Sales Hx'!$D:$D,Planning!$E470),SUMIFS('Sales Hx'!$Q:$Q,'Sales Hx'!$B:$B,Planning!$B470,'Sales Hx'!$D:$D,Planning!$E470))</f>
        <v>0</v>
      </c>
      <c r="J470" s="16">
        <f>IF(COUNTIFS($C:$C,B470)&gt;1,SUMIFS('Sales Hx'!$S:$S,'Sales Hx'!$B:$B,_xlfn.XLOOKUP(B470,C:C,B:B),'Sales Hx'!$D:$D,E470),SUMIFS('Sales Hx'!$S:$S,'Sales Hx'!$B:$B,$B470,'Sales Hx'!$D:$D,$E470))</f>
        <v>0</v>
      </c>
      <c r="K470" s="16">
        <f t="shared" si="43"/>
        <v>0</v>
      </c>
      <c r="L470" s="12">
        <f>IF(M470&lt;&gt;"",M470,IF(COUNTIFS($C:$C,B470)&gt;1,SUMIFS('Sales Hx'!V:V,'Sales Hx'!$B:$B,_xlfn.XLOOKUP(B470,C:C,B:B),'Sales Hx'!$D:$D,$E470),SUMIFS('Sales Hx'!V:V,'Sales Hx'!$B:$B,$B470,'Sales Hx'!$D:$D,$E470)))</f>
        <v>0</v>
      </c>
      <c r="M470" s="12">
        <v>0</v>
      </c>
      <c r="N470" s="15">
        <f t="shared" si="40"/>
        <v>0</v>
      </c>
      <c r="O470" s="21">
        <f t="shared" si="41"/>
        <v>0</v>
      </c>
      <c r="P470" s="24">
        <v>44.025799999999997</v>
      </c>
      <c r="Q470" s="18">
        <f t="shared" si="39"/>
        <v>0</v>
      </c>
      <c r="R470" s="2">
        <v>1</v>
      </c>
      <c r="S470" s="2">
        <v>120</v>
      </c>
      <c r="T470" s="2" t="s">
        <v>4647</v>
      </c>
      <c r="U470" s="28" t="str">
        <f>IF(G470=0,"",_xlfn.MINIFS('PO Details'!$I:$I,'PO Details'!$D:$D,Planning!$B470,'PO Details'!$L:$L,Planning!$E470))</f>
        <v/>
      </c>
      <c r="V470" s="29" t="s">
        <v>4640</v>
      </c>
      <c r="W470" t="str">
        <f t="shared" si="42"/>
        <v/>
      </c>
      <c r="X470" s="2">
        <v>120</v>
      </c>
    </row>
    <row r="471" spans="1:24" x14ac:dyDescent="0.25">
      <c r="A471" s="11" t="s">
        <v>4615</v>
      </c>
      <c r="B471" s="22" t="s">
        <v>902</v>
      </c>
      <c r="C471" s="22"/>
      <c r="D471" s="22" t="s">
        <v>903</v>
      </c>
      <c r="E471" s="31" t="s">
        <v>686</v>
      </c>
      <c r="F471" s="12">
        <f>SUMIFS('Inventory Details'!$H:$H,'Inventory Details'!$B:$B,$B471,'Inventory Details'!$E:$E,$E471)</f>
        <v>1</v>
      </c>
      <c r="G471" s="12">
        <f>SUMIFS('PO Details'!$H:$H,'PO Details'!$D:$D,Planning!$B471,'PO Details'!$L:$L,$E471)</f>
        <v>0</v>
      </c>
      <c r="H471" s="12">
        <f>SUMIFS('SO Details'!$G:$G,'SO Details'!$D:$D,Planning!$B471,'SO Details'!$K:$K,$E471)</f>
        <v>0</v>
      </c>
      <c r="I471" s="20">
        <f>IF(COUNTIFS($C:$C,B471)&gt;1,SUMIFS('Sales Hx'!$Q:$Q,'Sales Hx'!$B:$B,_xlfn.XLOOKUP(B471,C:C,B:B),'Sales Hx'!$D:$D,Planning!$E471),SUMIFS('Sales Hx'!$Q:$Q,'Sales Hx'!$B:$B,Planning!$B471,'Sales Hx'!$D:$D,Planning!$E471))</f>
        <v>1.4</v>
      </c>
      <c r="J471" s="16">
        <f>IF(COUNTIFS($C:$C,B471)&gt;1,SUMIFS('Sales Hx'!$S:$S,'Sales Hx'!$B:$B,_xlfn.XLOOKUP(B471,C:C,B:B),'Sales Hx'!$D:$D,E471),SUMIFS('Sales Hx'!$S:$S,'Sales Hx'!$B:$B,$B471,'Sales Hx'!$D:$D,$E471))</f>
        <v>3.6184210526315791E-2</v>
      </c>
      <c r="K471" s="16">
        <f t="shared" si="43"/>
        <v>0.7142857142857143</v>
      </c>
      <c r="L471" s="12">
        <f>IF(M471&lt;&gt;"",M471,IF(COUNTIFS($C:$C,B471)&gt;1,SUMIFS('Sales Hx'!V:V,'Sales Hx'!$B:$B,_xlfn.XLOOKUP(B471,C:C,B:B),'Sales Hx'!$D:$D,$E471),SUMIFS('Sales Hx'!V:V,'Sales Hx'!$B:$B,$B471,'Sales Hx'!$D:$D,$E471)))</f>
        <v>0</v>
      </c>
      <c r="M471" s="12">
        <v>0</v>
      </c>
      <c r="N471" s="15">
        <f t="shared" si="40"/>
        <v>3.6184210526315791E-2</v>
      </c>
      <c r="O471" s="21">
        <f t="shared" si="41"/>
        <v>0</v>
      </c>
      <c r="P471" s="24">
        <v>44.025799999999997</v>
      </c>
      <c r="Q471" s="18">
        <f t="shared" si="39"/>
        <v>0</v>
      </c>
      <c r="R471" s="2">
        <v>1</v>
      </c>
      <c r="S471" s="2">
        <v>120</v>
      </c>
      <c r="T471" s="2" t="s">
        <v>4647</v>
      </c>
      <c r="U471" s="28" t="str">
        <f>IF(G471=0,"",_xlfn.MINIFS('PO Details'!$I:$I,'PO Details'!$D:$D,Planning!$B471,'PO Details'!$L:$L,Planning!$E471))</f>
        <v/>
      </c>
      <c r="V471" s="29" t="s">
        <v>4640</v>
      </c>
      <c r="W471" t="str">
        <f t="shared" si="42"/>
        <v>Max</v>
      </c>
      <c r="X471" s="2">
        <v>120</v>
      </c>
    </row>
    <row r="472" spans="1:24" x14ac:dyDescent="0.25">
      <c r="A472" s="11" t="s">
        <v>4615</v>
      </c>
      <c r="B472" s="22" t="s">
        <v>902</v>
      </c>
      <c r="C472" s="22"/>
      <c r="D472" s="22" t="s">
        <v>903</v>
      </c>
      <c r="E472" s="31" t="s">
        <v>4746</v>
      </c>
      <c r="F472" s="12">
        <f>SUMIFS('Inventory Details'!$H:$H,'Inventory Details'!$B:$B,$B472,'Inventory Details'!$E:$E,$E472)</f>
        <v>0</v>
      </c>
      <c r="G472" s="12">
        <f>SUMIFS('PO Details'!$H:$H,'PO Details'!$D:$D,Planning!$B472,'PO Details'!$L:$L,$E472)</f>
        <v>6</v>
      </c>
      <c r="H472" s="12">
        <f>SUMIFS('SO Details'!$G:$G,'SO Details'!$D:$D,Planning!$B472,'SO Details'!$K:$K,$E472)</f>
        <v>0</v>
      </c>
      <c r="I472" s="20">
        <f>IF(COUNTIFS($C:$C,B472)&gt;1,SUMIFS('Sales Hx'!$Q:$Q,'Sales Hx'!$B:$B,_xlfn.XLOOKUP(B472,C:C,B:B),'Sales Hx'!$D:$D,Planning!$E472),SUMIFS('Sales Hx'!$Q:$Q,'Sales Hx'!$B:$B,Planning!$B472,'Sales Hx'!$D:$D,Planning!$E472))</f>
        <v>0</v>
      </c>
      <c r="J472" s="16">
        <f>IF(COUNTIFS($C:$C,B472)&gt;1,SUMIFS('Sales Hx'!$S:$S,'Sales Hx'!$B:$B,_xlfn.XLOOKUP(B472,C:C,B:B),'Sales Hx'!$D:$D,E472),SUMIFS('Sales Hx'!$S:$S,'Sales Hx'!$B:$B,$B472,'Sales Hx'!$D:$D,$E472))</f>
        <v>9.2105263157894732E-2</v>
      </c>
      <c r="K472" s="16">
        <f t="shared" si="43"/>
        <v>0</v>
      </c>
      <c r="L472" s="12">
        <f>IF(M472&lt;&gt;"",M472,IF(COUNTIFS($C:$C,B472)&gt;1,SUMIFS('Sales Hx'!V:V,'Sales Hx'!$B:$B,_xlfn.XLOOKUP(B472,C:C,B:B),'Sales Hx'!$D:$D,$E472),SUMIFS('Sales Hx'!V:V,'Sales Hx'!$B:$B,$B472,'Sales Hx'!$D:$D,$E472)))</f>
        <v>0</v>
      </c>
      <c r="M472" s="12">
        <v>0</v>
      </c>
      <c r="N472" s="15">
        <f t="shared" si="40"/>
        <v>9.2105263157894732E-2</v>
      </c>
      <c r="O472" s="21">
        <f t="shared" si="41"/>
        <v>0</v>
      </c>
      <c r="P472" s="24">
        <v>44.025799999999997</v>
      </c>
      <c r="Q472" s="18">
        <f t="shared" si="39"/>
        <v>0</v>
      </c>
      <c r="R472" s="2">
        <v>1</v>
      </c>
      <c r="S472" s="2">
        <v>120</v>
      </c>
      <c r="T472" s="2" t="s">
        <v>4647</v>
      </c>
      <c r="U472" s="28">
        <f>IF(G472=0,"",_xlfn.MINIFS('PO Details'!$I:$I,'PO Details'!$D:$D,Planning!$B472,'PO Details'!$L:$L,Planning!$E472))</f>
        <v>45427</v>
      </c>
      <c r="V472" s="29" t="s">
        <v>4640</v>
      </c>
      <c r="W472" t="str">
        <f t="shared" si="42"/>
        <v/>
      </c>
      <c r="X472" s="2">
        <v>120</v>
      </c>
    </row>
    <row r="473" spans="1:24" x14ac:dyDescent="0.25">
      <c r="A473" s="11"/>
      <c r="B473" s="22" t="s">
        <v>2224</v>
      </c>
      <c r="C473" s="22"/>
      <c r="D473" s="22"/>
      <c r="E473" s="31" t="s">
        <v>686</v>
      </c>
      <c r="F473" s="12">
        <f>SUMIFS('Inventory Details'!$H:$H,'Inventory Details'!$B:$B,$B473,'Inventory Details'!$E:$E,$E473)</f>
        <v>0</v>
      </c>
      <c r="G473" s="12">
        <f>SUMIFS('PO Details'!$H:$H,'PO Details'!$D:$D,Planning!$B473,'PO Details'!$L:$L,$E473)</f>
        <v>0</v>
      </c>
      <c r="H473" s="12">
        <f>SUMIFS('SO Details'!$G:$G,'SO Details'!$D:$D,Planning!$B473,'SO Details'!$K:$K,$E473)</f>
        <v>0</v>
      </c>
      <c r="I473" s="20">
        <f>IF(COUNTIFS($C:$C,B473)&gt;1,SUMIFS('Sales Hx'!$Q:$Q,'Sales Hx'!$B:$B,_xlfn.XLOOKUP(B473,C:C,B:B),'Sales Hx'!$D:$D,Planning!$E473),SUMIFS('Sales Hx'!$Q:$Q,'Sales Hx'!$B:$B,Planning!$B473,'Sales Hx'!$D:$D,Planning!$E473))</f>
        <v>0</v>
      </c>
      <c r="J473" s="16">
        <f>IF(COUNTIFS($C:$C,B473)&gt;1,SUMIFS('Sales Hx'!$S:$S,'Sales Hx'!$B:$B,_xlfn.XLOOKUP(B473,C:C,B:B),'Sales Hx'!$D:$D,E473),SUMIFS('Sales Hx'!$S:$S,'Sales Hx'!$B:$B,$B473,'Sales Hx'!$D:$D,$E473))</f>
        <v>3.2894736842105261E-2</v>
      </c>
      <c r="K473" s="16">
        <f t="shared" si="43"/>
        <v>0</v>
      </c>
      <c r="L473" s="12">
        <f>IF(M473&lt;&gt;"",M473,IF(COUNTIFS($C:$C,B473)&gt;1,SUMIFS('Sales Hx'!V:V,'Sales Hx'!$B:$B,_xlfn.XLOOKUP(B473,C:C,B:B),'Sales Hx'!$D:$D,$E473),SUMIFS('Sales Hx'!V:V,'Sales Hx'!$B:$B,$B473,'Sales Hx'!$D:$D,$E473)))</f>
        <v>0</v>
      </c>
      <c r="M473" s="12">
        <v>0</v>
      </c>
      <c r="N473" s="15">
        <f t="shared" si="40"/>
        <v>3.2894736842105261E-2</v>
      </c>
      <c r="O473" s="21">
        <f t="shared" si="41"/>
        <v>4</v>
      </c>
      <c r="P473" s="24">
        <v>0</v>
      </c>
      <c r="Q473" s="18">
        <f t="shared" si="39"/>
        <v>0</v>
      </c>
      <c r="R473" s="2">
        <v>1</v>
      </c>
      <c r="S473" s="2">
        <v>120</v>
      </c>
      <c r="T473" s="2" t="s">
        <v>4647</v>
      </c>
      <c r="U473" s="28" t="str">
        <f>IF(G473=0,"",_xlfn.MINIFS('PO Details'!$I:$I,'PO Details'!$D:$D,Planning!$B473,'PO Details'!$L:$L,Planning!$E473))</f>
        <v/>
      </c>
      <c r="V473" s="29" t="s">
        <v>4640</v>
      </c>
      <c r="W473" t="str">
        <f t="shared" si="42"/>
        <v>Max</v>
      </c>
      <c r="X473" s="2">
        <v>120</v>
      </c>
    </row>
    <row r="474" spans="1:24" x14ac:dyDescent="0.25">
      <c r="A474" s="11"/>
      <c r="B474" s="22" t="s">
        <v>904</v>
      </c>
      <c r="C474" s="22"/>
      <c r="D474" s="22" t="s">
        <v>905</v>
      </c>
      <c r="E474" s="31" t="s">
        <v>4746</v>
      </c>
      <c r="F474" s="12">
        <f>SUMIFS('Inventory Details'!$H:$H,'Inventory Details'!$B:$B,$B474,'Inventory Details'!$E:$E,$E474)</f>
        <v>5</v>
      </c>
      <c r="G474" s="12">
        <f>SUMIFS('PO Details'!$H:$H,'PO Details'!$D:$D,Planning!$B474,'PO Details'!$L:$L,$E474)</f>
        <v>0</v>
      </c>
      <c r="H474" s="12">
        <f>SUMIFS('SO Details'!$G:$G,'SO Details'!$D:$D,Planning!$B474,'SO Details'!$K:$K,$E474)</f>
        <v>0</v>
      </c>
      <c r="I474" s="20">
        <f>IF(COUNTIFS($C:$C,B474)&gt;1,SUMIFS('Sales Hx'!$Q:$Q,'Sales Hx'!$B:$B,_xlfn.XLOOKUP(B474,C:C,B:B),'Sales Hx'!$D:$D,Planning!$E474),SUMIFS('Sales Hx'!$Q:$Q,'Sales Hx'!$B:$B,Planning!$B474,'Sales Hx'!$D:$D,Planning!$E474))</f>
        <v>0</v>
      </c>
      <c r="J474" s="16">
        <f>IF(COUNTIFS($C:$C,B474)&gt;1,SUMIFS('Sales Hx'!$S:$S,'Sales Hx'!$B:$B,_xlfn.XLOOKUP(B474,C:C,B:B),'Sales Hx'!$D:$D,E474),SUMIFS('Sales Hx'!$S:$S,'Sales Hx'!$B:$B,$B474,'Sales Hx'!$D:$D,$E474))</f>
        <v>0</v>
      </c>
      <c r="K474" s="16">
        <f t="shared" si="43"/>
        <v>0</v>
      </c>
      <c r="L474" s="12">
        <f>IF(M474&lt;&gt;"",M474,IF(COUNTIFS($C:$C,B474)&gt;1,SUMIFS('Sales Hx'!V:V,'Sales Hx'!$B:$B,_xlfn.XLOOKUP(B474,C:C,B:B),'Sales Hx'!$D:$D,$E474),SUMIFS('Sales Hx'!V:V,'Sales Hx'!$B:$B,$B474,'Sales Hx'!$D:$D,$E474)))</f>
        <v>0</v>
      </c>
      <c r="M474" s="12">
        <v>0</v>
      </c>
      <c r="N474" s="15">
        <f t="shared" si="40"/>
        <v>0</v>
      </c>
      <c r="O474" s="21">
        <f t="shared" si="41"/>
        <v>0</v>
      </c>
      <c r="P474" s="24">
        <v>44.57</v>
      </c>
      <c r="Q474" s="18">
        <f t="shared" si="39"/>
        <v>0</v>
      </c>
      <c r="R474" s="2">
        <v>1</v>
      </c>
      <c r="S474" s="2">
        <v>120</v>
      </c>
      <c r="T474" s="2" t="s">
        <v>4647</v>
      </c>
      <c r="U474" s="28" t="str">
        <f>IF(G474=0,"",_xlfn.MINIFS('PO Details'!$I:$I,'PO Details'!$D:$D,Planning!$B474,'PO Details'!$L:$L,Planning!$E474))</f>
        <v/>
      </c>
      <c r="V474" s="29" t="s">
        <v>4640</v>
      </c>
      <c r="W474" t="str">
        <f t="shared" si="42"/>
        <v>Max</v>
      </c>
      <c r="X474" s="2">
        <v>120</v>
      </c>
    </row>
    <row r="475" spans="1:24" x14ac:dyDescent="0.25">
      <c r="A475" s="11" t="s">
        <v>4615</v>
      </c>
      <c r="B475" s="22" t="s">
        <v>906</v>
      </c>
      <c r="C475" s="22"/>
      <c r="D475" s="22" t="s">
        <v>907</v>
      </c>
      <c r="E475" s="31" t="s">
        <v>37</v>
      </c>
      <c r="F475" s="12">
        <f>SUMIFS('Inventory Details'!$H:$H,'Inventory Details'!$B:$B,$B475,'Inventory Details'!$E:$E,$E475)</f>
        <v>0</v>
      </c>
      <c r="G475" s="12">
        <f>SUMIFS('PO Details'!$H:$H,'PO Details'!$D:$D,Planning!$B475,'PO Details'!$L:$L,$E475)</f>
        <v>2</v>
      </c>
      <c r="H475" s="12">
        <f>SUMIFS('SO Details'!$G:$G,'SO Details'!$D:$D,Planning!$B475,'SO Details'!$K:$K,$E475)</f>
        <v>0</v>
      </c>
      <c r="I475" s="20">
        <f>IF(COUNTIFS($C:$C,B475)&gt;1,SUMIFS('Sales Hx'!$Q:$Q,'Sales Hx'!$B:$B,_xlfn.XLOOKUP(B475,C:C,B:B),'Sales Hx'!$D:$D,Planning!$E475),SUMIFS('Sales Hx'!$Q:$Q,'Sales Hx'!$B:$B,Planning!$B475,'Sales Hx'!$D:$D,Planning!$E475))</f>
        <v>0</v>
      </c>
      <c r="J475" s="16">
        <f>IF(COUNTIFS($C:$C,B475)&gt;1,SUMIFS('Sales Hx'!$S:$S,'Sales Hx'!$B:$B,_xlfn.XLOOKUP(B475,C:C,B:B),'Sales Hx'!$D:$D,E475),SUMIFS('Sales Hx'!$S:$S,'Sales Hx'!$B:$B,$B475,'Sales Hx'!$D:$D,$E475))</f>
        <v>0</v>
      </c>
      <c r="K475" s="16">
        <f t="shared" si="43"/>
        <v>0</v>
      </c>
      <c r="L475" s="12">
        <f>IF(M475&lt;&gt;"",M475,IF(COUNTIFS($C:$C,B475)&gt;1,SUMIFS('Sales Hx'!V:V,'Sales Hx'!$B:$B,_xlfn.XLOOKUP(B475,C:C,B:B),'Sales Hx'!$D:$D,$E475),SUMIFS('Sales Hx'!V:V,'Sales Hx'!$B:$B,$B475,'Sales Hx'!$D:$D,$E475)))</f>
        <v>0</v>
      </c>
      <c r="M475" s="12">
        <v>0</v>
      </c>
      <c r="N475" s="15">
        <f t="shared" si="40"/>
        <v>0</v>
      </c>
      <c r="O475" s="21">
        <f t="shared" si="41"/>
        <v>0</v>
      </c>
      <c r="P475" s="24">
        <v>41.485599999999998</v>
      </c>
      <c r="Q475" s="18">
        <f t="shared" si="39"/>
        <v>0</v>
      </c>
      <c r="R475" s="2">
        <v>1</v>
      </c>
      <c r="S475" s="2">
        <v>120</v>
      </c>
      <c r="T475" s="2" t="s">
        <v>4647</v>
      </c>
      <c r="U475" s="28">
        <f>IF(G475=0,"",_xlfn.MINIFS('PO Details'!$I:$I,'PO Details'!$D:$D,Planning!$B475,'PO Details'!$L:$L,Planning!$E475))</f>
        <v>45263</v>
      </c>
      <c r="V475" s="29" t="s">
        <v>4640</v>
      </c>
      <c r="W475" t="str">
        <f t="shared" si="42"/>
        <v/>
      </c>
      <c r="X475" s="2">
        <v>120</v>
      </c>
    </row>
    <row r="476" spans="1:24" x14ac:dyDescent="0.25">
      <c r="A476" s="11" t="s">
        <v>4615</v>
      </c>
      <c r="B476" s="22" t="s">
        <v>906</v>
      </c>
      <c r="C476" s="22"/>
      <c r="D476" s="22" t="s">
        <v>907</v>
      </c>
      <c r="E476" s="31" t="s">
        <v>4746</v>
      </c>
      <c r="F476" s="12">
        <f>SUMIFS('Inventory Details'!$H:$H,'Inventory Details'!$B:$B,$B476,'Inventory Details'!$E:$E,$E476)</f>
        <v>11</v>
      </c>
      <c r="G476" s="12">
        <f>SUMIFS('PO Details'!$H:$H,'PO Details'!$D:$D,Planning!$B476,'PO Details'!$L:$L,$E476)</f>
        <v>0</v>
      </c>
      <c r="H476" s="12">
        <f>SUMIFS('SO Details'!$G:$G,'SO Details'!$D:$D,Planning!$B476,'SO Details'!$K:$K,$E476)</f>
        <v>0</v>
      </c>
      <c r="I476" s="20">
        <f>IF(COUNTIFS($C:$C,B476)&gt;1,SUMIFS('Sales Hx'!$Q:$Q,'Sales Hx'!$B:$B,_xlfn.XLOOKUP(B476,C:C,B:B),'Sales Hx'!$D:$D,Planning!$E476),SUMIFS('Sales Hx'!$Q:$Q,'Sales Hx'!$B:$B,Planning!$B476,'Sales Hx'!$D:$D,Planning!$E476))</f>
        <v>0</v>
      </c>
      <c r="J476" s="16">
        <f>IF(COUNTIFS($C:$C,B476)&gt;1,SUMIFS('Sales Hx'!$S:$S,'Sales Hx'!$B:$B,_xlfn.XLOOKUP(B476,C:C,B:B),'Sales Hx'!$D:$D,E476),SUMIFS('Sales Hx'!$S:$S,'Sales Hx'!$B:$B,$B476,'Sales Hx'!$D:$D,$E476))</f>
        <v>0</v>
      </c>
      <c r="K476" s="16">
        <f t="shared" si="43"/>
        <v>0</v>
      </c>
      <c r="L476" s="12">
        <f>IF(M476&lt;&gt;"",M476,IF(COUNTIFS($C:$C,B476)&gt;1,SUMIFS('Sales Hx'!V:V,'Sales Hx'!$B:$B,_xlfn.XLOOKUP(B476,C:C,B:B),'Sales Hx'!$D:$D,$E476),SUMIFS('Sales Hx'!V:V,'Sales Hx'!$B:$B,$B476,'Sales Hx'!$D:$D,$E476)))</f>
        <v>0</v>
      </c>
      <c r="M476" s="12">
        <v>0</v>
      </c>
      <c r="N476" s="15">
        <f t="shared" si="40"/>
        <v>0</v>
      </c>
      <c r="O476" s="21">
        <f t="shared" si="41"/>
        <v>0</v>
      </c>
      <c r="P476" s="24">
        <v>41.485599999999998</v>
      </c>
      <c r="Q476" s="18">
        <f t="shared" si="39"/>
        <v>0</v>
      </c>
      <c r="R476" s="2">
        <v>1</v>
      </c>
      <c r="S476" s="2">
        <v>120</v>
      </c>
      <c r="T476" s="2" t="s">
        <v>4647</v>
      </c>
      <c r="U476" s="28" t="str">
        <f>IF(G476=0,"",_xlfn.MINIFS('PO Details'!$I:$I,'PO Details'!$D:$D,Planning!$B476,'PO Details'!$L:$L,Planning!$E476))</f>
        <v/>
      </c>
      <c r="V476" s="29" t="s">
        <v>4640</v>
      </c>
      <c r="W476" t="str">
        <f t="shared" si="42"/>
        <v/>
      </c>
      <c r="X476" s="2">
        <v>120</v>
      </c>
    </row>
    <row r="477" spans="1:24" x14ac:dyDescent="0.25">
      <c r="A477" s="11" t="s">
        <v>4615</v>
      </c>
      <c r="B477" s="22" t="s">
        <v>906</v>
      </c>
      <c r="C477" s="22"/>
      <c r="D477" s="22" t="s">
        <v>907</v>
      </c>
      <c r="E477" s="31" t="s">
        <v>686</v>
      </c>
      <c r="F477" s="12">
        <f>SUMIFS('Inventory Details'!$H:$H,'Inventory Details'!$B:$B,$B477,'Inventory Details'!$E:$E,$E477)</f>
        <v>0</v>
      </c>
      <c r="G477" s="12">
        <f>SUMIFS('PO Details'!$H:$H,'PO Details'!$D:$D,Planning!$B477,'PO Details'!$L:$L,$E477)</f>
        <v>0</v>
      </c>
      <c r="H477" s="12">
        <f>SUMIFS('SO Details'!$G:$G,'SO Details'!$D:$D,Planning!$B477,'SO Details'!$K:$K,$E477)</f>
        <v>0</v>
      </c>
      <c r="I477" s="20">
        <f>IF(COUNTIFS($C:$C,B477)&gt;1,SUMIFS('Sales Hx'!$Q:$Q,'Sales Hx'!$B:$B,_xlfn.XLOOKUP(B477,C:C,B:B),'Sales Hx'!$D:$D,Planning!$E477),SUMIFS('Sales Hx'!$Q:$Q,'Sales Hx'!$B:$B,Planning!$B477,'Sales Hx'!$D:$D,Planning!$E477))</f>
        <v>1.4</v>
      </c>
      <c r="J477" s="16">
        <f>IF(COUNTIFS($C:$C,B477)&gt;1,SUMIFS('Sales Hx'!$S:$S,'Sales Hx'!$B:$B,_xlfn.XLOOKUP(B477,C:C,B:B),'Sales Hx'!$D:$D,E477),SUMIFS('Sales Hx'!$S:$S,'Sales Hx'!$B:$B,$B477,'Sales Hx'!$D:$D,$E477))</f>
        <v>4.4407894736842111E-2</v>
      </c>
      <c r="K477" s="16">
        <f t="shared" si="43"/>
        <v>0</v>
      </c>
      <c r="L477" s="12">
        <f>IF(M477&lt;&gt;"",M477,IF(COUNTIFS($C:$C,B477)&gt;1,SUMIFS('Sales Hx'!V:V,'Sales Hx'!$B:$B,_xlfn.XLOOKUP(B477,C:C,B:B),'Sales Hx'!$D:$D,$E477),SUMIFS('Sales Hx'!V:V,'Sales Hx'!$B:$B,$B477,'Sales Hx'!$D:$D,$E477)))</f>
        <v>0</v>
      </c>
      <c r="M477" s="12">
        <v>0</v>
      </c>
      <c r="N477" s="15">
        <f t="shared" si="40"/>
        <v>4.4407894736842111E-2</v>
      </c>
      <c r="O477" s="21">
        <f t="shared" si="41"/>
        <v>5</v>
      </c>
      <c r="P477" s="24">
        <v>41.485599999999998</v>
      </c>
      <c r="Q477" s="18">
        <f t="shared" si="39"/>
        <v>207.428</v>
      </c>
      <c r="R477" s="2">
        <v>1</v>
      </c>
      <c r="S477" s="2">
        <v>120</v>
      </c>
      <c r="T477" s="2" t="s">
        <v>4647</v>
      </c>
      <c r="U477" s="28" t="str">
        <f>IF(G477=0,"",_xlfn.MINIFS('PO Details'!$I:$I,'PO Details'!$D:$D,Planning!$B477,'PO Details'!$L:$L,Planning!$E477))</f>
        <v/>
      </c>
      <c r="V477" s="29" t="s">
        <v>4640</v>
      </c>
      <c r="W477" t="str">
        <f t="shared" si="42"/>
        <v>Max</v>
      </c>
      <c r="X477" s="2">
        <v>120</v>
      </c>
    </row>
    <row r="478" spans="1:24" x14ac:dyDescent="0.25">
      <c r="A478" s="11" t="s">
        <v>4615</v>
      </c>
      <c r="B478" s="22" t="s">
        <v>906</v>
      </c>
      <c r="C478" s="22"/>
      <c r="D478" s="22" t="s">
        <v>907</v>
      </c>
      <c r="E478" s="31" t="s">
        <v>876</v>
      </c>
      <c r="F478" s="12">
        <f>SUMIFS('Inventory Details'!$H:$H,'Inventory Details'!$B:$B,$B478,'Inventory Details'!$E:$E,$E478)</f>
        <v>0</v>
      </c>
      <c r="G478" s="12">
        <f>SUMIFS('PO Details'!$H:$H,'PO Details'!$D:$D,Planning!$B478,'PO Details'!$L:$L,$E478)</f>
        <v>0</v>
      </c>
      <c r="H478" s="12">
        <f>SUMIFS('SO Details'!$G:$G,'SO Details'!$D:$D,Planning!$B478,'SO Details'!$K:$K,$E478)</f>
        <v>0</v>
      </c>
      <c r="I478" s="20">
        <f>IF(COUNTIFS($C:$C,B478)&gt;1,SUMIFS('Sales Hx'!$Q:$Q,'Sales Hx'!$B:$B,_xlfn.XLOOKUP(B478,C:C,B:B),'Sales Hx'!$D:$D,Planning!$E478),SUMIFS('Sales Hx'!$Q:$Q,'Sales Hx'!$B:$B,Planning!$B478,'Sales Hx'!$D:$D,Planning!$E478))</f>
        <v>0</v>
      </c>
      <c r="J478" s="16">
        <f>IF(COUNTIFS($C:$C,B478)&gt;1,SUMIFS('Sales Hx'!$S:$S,'Sales Hx'!$B:$B,_xlfn.XLOOKUP(B478,C:C,B:B),'Sales Hx'!$D:$D,E478),SUMIFS('Sales Hx'!$S:$S,'Sales Hx'!$B:$B,$B478,'Sales Hx'!$D:$D,$E478))</f>
        <v>3.2894736842105261E-2</v>
      </c>
      <c r="K478" s="16">
        <f t="shared" si="43"/>
        <v>0</v>
      </c>
      <c r="L478" s="12">
        <f>IF(M478&lt;&gt;"",M478,IF(COUNTIFS($C:$C,B478)&gt;1,SUMIFS('Sales Hx'!V:V,'Sales Hx'!$B:$B,_xlfn.XLOOKUP(B478,C:C,B:B),'Sales Hx'!$D:$D,$E478),SUMIFS('Sales Hx'!V:V,'Sales Hx'!$B:$B,$B478,'Sales Hx'!$D:$D,$E478)))</f>
        <v>0</v>
      </c>
      <c r="M478" s="12">
        <v>0</v>
      </c>
      <c r="N478" s="15">
        <f t="shared" si="40"/>
        <v>3.2894736842105261E-2</v>
      </c>
      <c r="O478" s="21">
        <f t="shared" si="41"/>
        <v>4</v>
      </c>
      <c r="P478" s="24">
        <v>41.485599999999998</v>
      </c>
      <c r="Q478" s="18">
        <f t="shared" si="39"/>
        <v>165.94239999999999</v>
      </c>
      <c r="R478" s="2">
        <v>1</v>
      </c>
      <c r="S478" s="2">
        <v>120</v>
      </c>
      <c r="T478" s="2" t="s">
        <v>4647</v>
      </c>
      <c r="U478" s="28" t="str">
        <f>IF(G478=0,"",_xlfn.MINIFS('PO Details'!$I:$I,'PO Details'!$D:$D,Planning!$B478,'PO Details'!$L:$L,Planning!$E478))</f>
        <v/>
      </c>
      <c r="V478" s="29" t="s">
        <v>4640</v>
      </c>
      <c r="W478" t="str">
        <f t="shared" si="42"/>
        <v/>
      </c>
      <c r="X478" s="2">
        <v>120</v>
      </c>
    </row>
    <row r="479" spans="1:24" x14ac:dyDescent="0.25">
      <c r="A479" s="11"/>
      <c r="B479" s="22" t="s">
        <v>4763</v>
      </c>
      <c r="C479" s="22"/>
      <c r="D479" s="22" t="s">
        <v>4764</v>
      </c>
      <c r="E479" s="31" t="s">
        <v>686</v>
      </c>
      <c r="F479" s="12">
        <f>SUMIFS('Inventory Details'!$H:$H,'Inventory Details'!$B:$B,$B479,'Inventory Details'!$E:$E,$E479)</f>
        <v>1</v>
      </c>
      <c r="G479" s="12">
        <f>SUMIFS('PO Details'!$H:$H,'PO Details'!$D:$D,Planning!$B479,'PO Details'!$L:$L,$E479)</f>
        <v>0</v>
      </c>
      <c r="H479" s="12">
        <f>SUMIFS('SO Details'!$G:$G,'SO Details'!$D:$D,Planning!$B479,'SO Details'!$K:$K,$E479)</f>
        <v>0</v>
      </c>
      <c r="I479" s="20">
        <f>IF(COUNTIFS($C:$C,B479)&gt;1,SUMIFS('Sales Hx'!$Q:$Q,'Sales Hx'!$B:$B,_xlfn.XLOOKUP(B479,C:C,B:B),'Sales Hx'!$D:$D,Planning!$E479),SUMIFS('Sales Hx'!$Q:$Q,'Sales Hx'!$B:$B,Planning!$B479,'Sales Hx'!$D:$D,Planning!$E479))</f>
        <v>0</v>
      </c>
      <c r="J479" s="16">
        <f>IF(COUNTIFS($C:$C,B479)&gt;1,SUMIFS('Sales Hx'!$S:$S,'Sales Hx'!$B:$B,_xlfn.XLOOKUP(B479,C:C,B:B),'Sales Hx'!$D:$D,E479),SUMIFS('Sales Hx'!$S:$S,'Sales Hx'!$B:$B,$B479,'Sales Hx'!$D:$D,$E479))</f>
        <v>0</v>
      </c>
      <c r="K479" s="16">
        <f t="shared" si="43"/>
        <v>0</v>
      </c>
      <c r="L479" s="12">
        <f>IF(M479&lt;&gt;"",M479,IF(COUNTIFS($C:$C,B479)&gt;1,SUMIFS('Sales Hx'!V:V,'Sales Hx'!$B:$B,_xlfn.XLOOKUP(B479,C:C,B:B),'Sales Hx'!$D:$D,$E479),SUMIFS('Sales Hx'!V:V,'Sales Hx'!$B:$B,$B479,'Sales Hx'!$D:$D,$E479)))</f>
        <v>0</v>
      </c>
      <c r="M479" s="12">
        <v>0</v>
      </c>
      <c r="N479" s="15">
        <f t="shared" si="40"/>
        <v>0</v>
      </c>
      <c r="O479" s="21">
        <f t="shared" si="41"/>
        <v>0</v>
      </c>
      <c r="P479" s="24">
        <v>41.49</v>
      </c>
      <c r="Q479" s="18">
        <f t="shared" si="39"/>
        <v>0</v>
      </c>
      <c r="R479" s="2">
        <v>1</v>
      </c>
      <c r="S479" s="2">
        <v>90</v>
      </c>
      <c r="T479" s="2" t="s">
        <v>4647</v>
      </c>
      <c r="U479" s="28" t="str">
        <f>IF(G479=0,"",_xlfn.MINIFS('PO Details'!$I:$I,'PO Details'!$D:$D,Planning!$B479,'PO Details'!$L:$L,Planning!$E479))</f>
        <v/>
      </c>
      <c r="V479" s="29" t="s">
        <v>4640</v>
      </c>
      <c r="W479" t="str">
        <f t="shared" si="42"/>
        <v>Max</v>
      </c>
      <c r="X479" s="2">
        <v>120</v>
      </c>
    </row>
    <row r="480" spans="1:24" x14ac:dyDescent="0.25">
      <c r="A480" s="11" t="s">
        <v>4615</v>
      </c>
      <c r="B480" s="22" t="s">
        <v>52</v>
      </c>
      <c r="C480" s="22"/>
      <c r="D480" s="22" t="s">
        <v>53</v>
      </c>
      <c r="E480" s="31" t="s">
        <v>37</v>
      </c>
      <c r="F480" s="12">
        <f>SUMIFS('Inventory Details'!$H:$H,'Inventory Details'!$B:$B,$B480,'Inventory Details'!$E:$E,$E480)</f>
        <v>0</v>
      </c>
      <c r="G480" s="12">
        <f>SUMIFS('PO Details'!$H:$H,'PO Details'!$D:$D,Planning!$B480,'PO Details'!$L:$L,$E480)</f>
        <v>110</v>
      </c>
      <c r="H480" s="12">
        <f>SUMIFS('SO Details'!$G:$G,'SO Details'!$D:$D,Planning!$B480,'SO Details'!$K:$K,$E480)</f>
        <v>0</v>
      </c>
      <c r="I480" s="20">
        <f>IF(COUNTIFS($C:$C,B480)&gt;1,SUMIFS('Sales Hx'!$Q:$Q,'Sales Hx'!$B:$B,_xlfn.XLOOKUP(B480,C:C,B:B),'Sales Hx'!$D:$D,Planning!$E480),SUMIFS('Sales Hx'!$Q:$Q,'Sales Hx'!$B:$B,Planning!$B480,'Sales Hx'!$D:$D,Planning!$E480))</f>
        <v>0</v>
      </c>
      <c r="J480" s="16">
        <f>IF(COUNTIFS($C:$C,B480)&gt;1,SUMIFS('Sales Hx'!$S:$S,'Sales Hx'!$B:$B,_xlfn.XLOOKUP(B480,C:C,B:B),'Sales Hx'!$D:$D,E480),SUMIFS('Sales Hx'!$S:$S,'Sales Hx'!$B:$B,$B480,'Sales Hx'!$D:$D,$E480))</f>
        <v>0</v>
      </c>
      <c r="K480" s="16">
        <f t="shared" si="43"/>
        <v>0</v>
      </c>
      <c r="L480" s="12">
        <f>IF(M480&lt;&gt;"",M480,IF(COUNTIFS($C:$C,B480)&gt;1,SUMIFS('Sales Hx'!V:V,'Sales Hx'!$B:$B,_xlfn.XLOOKUP(B480,C:C,B:B),'Sales Hx'!$D:$D,$E480),SUMIFS('Sales Hx'!V:V,'Sales Hx'!$B:$B,$B480,'Sales Hx'!$D:$D,$E480)))</f>
        <v>0</v>
      </c>
      <c r="M480" s="12">
        <v>0</v>
      </c>
      <c r="N480" s="15">
        <f t="shared" si="40"/>
        <v>0</v>
      </c>
      <c r="O480" s="21">
        <f t="shared" si="41"/>
        <v>0</v>
      </c>
      <c r="P480" s="24">
        <v>44.025799999999997</v>
      </c>
      <c r="Q480" s="18">
        <f t="shared" si="39"/>
        <v>0</v>
      </c>
      <c r="R480" s="2">
        <v>1</v>
      </c>
      <c r="S480" s="2">
        <v>120</v>
      </c>
      <c r="T480" s="2" t="s">
        <v>4647</v>
      </c>
      <c r="U480" s="28">
        <f>IF(G480=0,"",_xlfn.MINIFS('PO Details'!$I:$I,'PO Details'!$D:$D,Planning!$B480,'PO Details'!$L:$L,Planning!$E480))</f>
        <v>45105</v>
      </c>
      <c r="V480" s="29" t="s">
        <v>4640</v>
      </c>
      <c r="W480" t="str">
        <f t="shared" si="42"/>
        <v/>
      </c>
      <c r="X480" s="2">
        <v>120</v>
      </c>
    </row>
    <row r="481" spans="1:24" x14ac:dyDescent="0.25">
      <c r="A481" s="11" t="s">
        <v>4615</v>
      </c>
      <c r="B481" s="22" t="s">
        <v>52</v>
      </c>
      <c r="C481" s="22"/>
      <c r="D481" s="22" t="s">
        <v>53</v>
      </c>
      <c r="E481" s="31" t="s">
        <v>4746</v>
      </c>
      <c r="F481" s="12">
        <f>SUMIFS('Inventory Details'!$H:$H,'Inventory Details'!$B:$B,$B481,'Inventory Details'!$E:$E,$E481)</f>
        <v>1</v>
      </c>
      <c r="G481" s="12">
        <f>SUMIFS('PO Details'!$H:$H,'PO Details'!$D:$D,Planning!$B481,'PO Details'!$L:$L,$E481)</f>
        <v>0</v>
      </c>
      <c r="H481" s="12">
        <f>SUMIFS('SO Details'!$G:$G,'SO Details'!$D:$D,Planning!$B481,'SO Details'!$K:$K,$E481)</f>
        <v>0</v>
      </c>
      <c r="I481" s="20">
        <f>IF(COUNTIFS($C:$C,B481)&gt;1,SUMIFS('Sales Hx'!$Q:$Q,'Sales Hx'!$B:$B,_xlfn.XLOOKUP(B481,C:C,B:B),'Sales Hx'!$D:$D,Planning!$E481),SUMIFS('Sales Hx'!$Q:$Q,'Sales Hx'!$B:$B,Planning!$B481,'Sales Hx'!$D:$D,Planning!$E481))</f>
        <v>0</v>
      </c>
      <c r="J481" s="16">
        <f>IF(COUNTIFS($C:$C,B481)&gt;1,SUMIFS('Sales Hx'!$S:$S,'Sales Hx'!$B:$B,_xlfn.XLOOKUP(B481,C:C,B:B),'Sales Hx'!$D:$D,E481),SUMIFS('Sales Hx'!$S:$S,'Sales Hx'!$B:$B,$B481,'Sales Hx'!$D:$D,$E481))</f>
        <v>3.2894736842105261E-2</v>
      </c>
      <c r="K481" s="16">
        <f t="shared" si="43"/>
        <v>0</v>
      </c>
      <c r="L481" s="12">
        <f>IF(M481&lt;&gt;"",M481,IF(COUNTIFS($C:$C,B481)&gt;1,SUMIFS('Sales Hx'!V:V,'Sales Hx'!$B:$B,_xlfn.XLOOKUP(B481,C:C,B:B),'Sales Hx'!$D:$D,$E481),SUMIFS('Sales Hx'!V:V,'Sales Hx'!$B:$B,$B481,'Sales Hx'!$D:$D,$E481)))</f>
        <v>0</v>
      </c>
      <c r="M481" s="12">
        <v>0</v>
      </c>
      <c r="N481" s="15">
        <f t="shared" si="40"/>
        <v>3.2894736842105261E-2</v>
      </c>
      <c r="O481" s="21">
        <f t="shared" si="41"/>
        <v>0</v>
      </c>
      <c r="P481" s="24">
        <v>44.025799999999997</v>
      </c>
      <c r="Q481" s="18">
        <f t="shared" si="39"/>
        <v>0</v>
      </c>
      <c r="R481" s="2">
        <v>1</v>
      </c>
      <c r="S481" s="2">
        <v>120</v>
      </c>
      <c r="T481" s="2" t="s">
        <v>4647</v>
      </c>
      <c r="U481" s="28" t="str">
        <f>IF(G481=0,"",_xlfn.MINIFS('PO Details'!$I:$I,'PO Details'!$D:$D,Planning!$B481,'PO Details'!$L:$L,Planning!$E481))</f>
        <v/>
      </c>
      <c r="V481" s="29" t="s">
        <v>4640</v>
      </c>
      <c r="W481" t="str">
        <f t="shared" si="42"/>
        <v/>
      </c>
      <c r="X481" s="2">
        <v>120</v>
      </c>
    </row>
    <row r="482" spans="1:24" x14ac:dyDescent="0.25">
      <c r="A482" s="11" t="s">
        <v>4615</v>
      </c>
      <c r="B482" s="22" t="s">
        <v>52</v>
      </c>
      <c r="C482" s="22"/>
      <c r="D482" s="22" t="s">
        <v>53</v>
      </c>
      <c r="E482" s="31" t="s">
        <v>686</v>
      </c>
      <c r="F482" s="12">
        <f>SUMIFS('Inventory Details'!$H:$H,'Inventory Details'!$B:$B,$B482,'Inventory Details'!$E:$E,$E482)</f>
        <v>0</v>
      </c>
      <c r="G482" s="12">
        <f>SUMIFS('PO Details'!$H:$H,'PO Details'!$D:$D,Planning!$B482,'PO Details'!$L:$L,$E482)</f>
        <v>10</v>
      </c>
      <c r="H482" s="12">
        <f>SUMIFS('SO Details'!$G:$G,'SO Details'!$D:$D,Planning!$B482,'SO Details'!$K:$K,$E482)</f>
        <v>0</v>
      </c>
      <c r="I482" s="20">
        <f>IF(COUNTIFS($C:$C,B482)&gt;1,SUMIFS('Sales Hx'!$Q:$Q,'Sales Hx'!$B:$B,_xlfn.XLOOKUP(B482,C:C,B:B),'Sales Hx'!$D:$D,Planning!$E482),SUMIFS('Sales Hx'!$Q:$Q,'Sales Hx'!$B:$B,Planning!$B482,'Sales Hx'!$D:$D,Planning!$E482))</f>
        <v>40.599999999999994</v>
      </c>
      <c r="J482" s="16">
        <f>IF(COUNTIFS($C:$C,B482)&gt;1,SUMIFS('Sales Hx'!$S:$S,'Sales Hx'!$B:$B,_xlfn.XLOOKUP(B482,C:C,B:B),'Sales Hx'!$D:$D,E482),SUMIFS('Sales Hx'!$S:$S,'Sales Hx'!$B:$B,$B482,'Sales Hx'!$D:$D,$E482))</f>
        <v>0.30723684210526314</v>
      </c>
      <c r="K482" s="16">
        <f t="shared" si="43"/>
        <v>0.24630541871921185</v>
      </c>
      <c r="L482" s="12">
        <f>IF(M482&lt;&gt;"",M482,IF(COUNTIFS($C:$C,B482)&gt;1,SUMIFS('Sales Hx'!V:V,'Sales Hx'!$B:$B,_xlfn.XLOOKUP(B482,C:C,B:B),'Sales Hx'!$D:$D,$E482),SUMIFS('Sales Hx'!V:V,'Sales Hx'!$B:$B,$B482,'Sales Hx'!$D:$D,$E482)))</f>
        <v>0</v>
      </c>
      <c r="M482" s="12">
        <v>0</v>
      </c>
      <c r="N482" s="15">
        <f t="shared" si="40"/>
        <v>0.30723684210526314</v>
      </c>
      <c r="O482" s="21">
        <f t="shared" si="41"/>
        <v>0</v>
      </c>
      <c r="P482" s="24">
        <v>44.025799999999997</v>
      </c>
      <c r="Q482" s="18">
        <f t="shared" si="39"/>
        <v>0</v>
      </c>
      <c r="R482" s="2">
        <v>1</v>
      </c>
      <c r="S482" s="2">
        <v>120</v>
      </c>
      <c r="T482" s="2" t="s">
        <v>4647</v>
      </c>
      <c r="U482" s="28">
        <f>IF(G482=0,"",_xlfn.MINIFS('PO Details'!$I:$I,'PO Details'!$D:$D,Planning!$B482,'PO Details'!$L:$L,Planning!$E482))</f>
        <v>45426</v>
      </c>
      <c r="V482" s="29" t="s">
        <v>4640</v>
      </c>
      <c r="W482" t="str">
        <f t="shared" si="42"/>
        <v>Max</v>
      </c>
      <c r="X482" s="2">
        <v>120</v>
      </c>
    </row>
    <row r="483" spans="1:24" x14ac:dyDescent="0.25">
      <c r="A483" s="11" t="s">
        <v>4615</v>
      </c>
      <c r="B483" s="22" t="s">
        <v>52</v>
      </c>
      <c r="C483" s="22"/>
      <c r="D483" s="22" t="s">
        <v>53</v>
      </c>
      <c r="E483" s="31" t="s">
        <v>876</v>
      </c>
      <c r="F483" s="12">
        <f>SUMIFS('Inventory Details'!$H:$H,'Inventory Details'!$B:$B,$B483,'Inventory Details'!$E:$E,$E483)</f>
        <v>0</v>
      </c>
      <c r="G483" s="12">
        <f>SUMIFS('PO Details'!$H:$H,'PO Details'!$D:$D,Planning!$B483,'PO Details'!$L:$L,$E483)</f>
        <v>0</v>
      </c>
      <c r="H483" s="12">
        <f>SUMIFS('SO Details'!$G:$G,'SO Details'!$D:$D,Planning!$B483,'SO Details'!$K:$K,$E483)</f>
        <v>0</v>
      </c>
      <c r="I483" s="20">
        <f>IF(COUNTIFS($C:$C,B483)&gt;1,SUMIFS('Sales Hx'!$Q:$Q,'Sales Hx'!$B:$B,_xlfn.XLOOKUP(B483,C:C,B:B),'Sales Hx'!$D:$D,Planning!$E483),SUMIFS('Sales Hx'!$Q:$Q,'Sales Hx'!$B:$B,Planning!$B483,'Sales Hx'!$D:$D,Planning!$E483))</f>
        <v>0</v>
      </c>
      <c r="J483" s="16">
        <f>IF(COUNTIFS($C:$C,B483)&gt;1,SUMIFS('Sales Hx'!$S:$S,'Sales Hx'!$B:$B,_xlfn.XLOOKUP(B483,C:C,B:B),'Sales Hx'!$D:$D,E483),SUMIFS('Sales Hx'!$S:$S,'Sales Hx'!$B:$B,$B483,'Sales Hx'!$D:$D,$E483))</f>
        <v>3.2894736842105261E-2</v>
      </c>
      <c r="K483" s="16">
        <f t="shared" si="43"/>
        <v>0</v>
      </c>
      <c r="L483" s="12">
        <f>IF(M483&lt;&gt;"",M483,IF(COUNTIFS($C:$C,B483)&gt;1,SUMIFS('Sales Hx'!V:V,'Sales Hx'!$B:$B,_xlfn.XLOOKUP(B483,C:C,B:B),'Sales Hx'!$D:$D,$E483),SUMIFS('Sales Hx'!V:V,'Sales Hx'!$B:$B,$B483,'Sales Hx'!$D:$D,$E483)))</f>
        <v>0</v>
      </c>
      <c r="M483" s="12">
        <v>0</v>
      </c>
      <c r="N483" s="15">
        <f t="shared" si="40"/>
        <v>3.2894736842105261E-2</v>
      </c>
      <c r="O483" s="21">
        <f t="shared" si="41"/>
        <v>4</v>
      </c>
      <c r="P483" s="24">
        <v>44.025799999999997</v>
      </c>
      <c r="Q483" s="18">
        <f t="shared" ref="Q483:Q537" si="44">IFERROR(P483*O483,0)</f>
        <v>176.10319999999999</v>
      </c>
      <c r="R483" s="2">
        <v>1</v>
      </c>
      <c r="S483" s="2">
        <v>120</v>
      </c>
      <c r="T483" s="2" t="s">
        <v>4647</v>
      </c>
      <c r="U483" s="28" t="str">
        <f>IF(G483=0,"",_xlfn.MINIFS('PO Details'!$I:$I,'PO Details'!$D:$D,Planning!$B483,'PO Details'!$L:$L,Planning!$E483))</f>
        <v/>
      </c>
      <c r="V483" s="29" t="s">
        <v>4640</v>
      </c>
      <c r="W483" t="str">
        <f t="shared" si="42"/>
        <v/>
      </c>
      <c r="X483" s="2">
        <v>120</v>
      </c>
    </row>
    <row r="484" spans="1:24" x14ac:dyDescent="0.25">
      <c r="A484" s="11" t="s">
        <v>4615</v>
      </c>
      <c r="B484" s="22" t="s">
        <v>54</v>
      </c>
      <c r="C484" s="22"/>
      <c r="D484" s="22" t="s">
        <v>55</v>
      </c>
      <c r="E484" s="31" t="s">
        <v>37</v>
      </c>
      <c r="F484" s="12">
        <f>SUMIFS('Inventory Details'!$H:$H,'Inventory Details'!$B:$B,$B484,'Inventory Details'!$E:$E,$E484)</f>
        <v>0</v>
      </c>
      <c r="G484" s="12">
        <f>SUMIFS('PO Details'!$H:$H,'PO Details'!$D:$D,Planning!$B484,'PO Details'!$L:$L,$E484)</f>
        <v>12</v>
      </c>
      <c r="H484" s="12">
        <f>SUMIFS('SO Details'!$G:$G,'SO Details'!$D:$D,Planning!$B484,'SO Details'!$K:$K,$E484)</f>
        <v>0</v>
      </c>
      <c r="I484" s="20">
        <f>IF(COUNTIFS($C:$C,B484)&gt;1,SUMIFS('Sales Hx'!$Q:$Q,'Sales Hx'!$B:$B,_xlfn.XLOOKUP(B484,C:C,B:B),'Sales Hx'!$D:$D,Planning!$E484),SUMIFS('Sales Hx'!$Q:$Q,'Sales Hx'!$B:$B,Planning!$B484,'Sales Hx'!$D:$D,Planning!$E484))</f>
        <v>0</v>
      </c>
      <c r="J484" s="16">
        <f>IF(COUNTIFS($C:$C,B484)&gt;1,SUMIFS('Sales Hx'!$S:$S,'Sales Hx'!$B:$B,_xlfn.XLOOKUP(B484,C:C,B:B),'Sales Hx'!$D:$D,E484),SUMIFS('Sales Hx'!$S:$S,'Sales Hx'!$B:$B,$B484,'Sales Hx'!$D:$D,$E484))</f>
        <v>0</v>
      </c>
      <c r="K484" s="16">
        <f t="shared" si="43"/>
        <v>0</v>
      </c>
      <c r="L484" s="12">
        <f>IF(M484&lt;&gt;"",M484,IF(COUNTIFS($C:$C,B484)&gt;1,SUMIFS('Sales Hx'!V:V,'Sales Hx'!$B:$B,_xlfn.XLOOKUP(B484,C:C,B:B),'Sales Hx'!$D:$D,$E484),SUMIFS('Sales Hx'!V:V,'Sales Hx'!$B:$B,$B484,'Sales Hx'!$D:$D,$E484)))</f>
        <v>0</v>
      </c>
      <c r="M484" s="12">
        <v>0</v>
      </c>
      <c r="N484" s="15">
        <f t="shared" ref="N484:N538" si="45">IFERROR(_xlfn.IFNA(J484*R484+L484,"No Sales Hx"),"No Sales HX")</f>
        <v>0</v>
      </c>
      <c r="O484" s="21">
        <f t="shared" si="41"/>
        <v>0</v>
      </c>
      <c r="P484" s="24">
        <v>44.025799999999997</v>
      </c>
      <c r="Q484" s="18">
        <f t="shared" si="44"/>
        <v>0</v>
      </c>
      <c r="R484" s="2">
        <v>1</v>
      </c>
      <c r="S484" s="2">
        <v>120</v>
      </c>
      <c r="T484" s="2" t="s">
        <v>4647</v>
      </c>
      <c r="U484" s="28">
        <f>IF(G484=0,"",_xlfn.MINIFS('PO Details'!$I:$I,'PO Details'!$D:$D,Planning!$B484,'PO Details'!$L:$L,Planning!$E484))</f>
        <v>45098</v>
      </c>
      <c r="V484" s="29" t="s">
        <v>4640</v>
      </c>
      <c r="W484" t="str">
        <f t="shared" si="42"/>
        <v/>
      </c>
      <c r="X484" s="2">
        <v>120</v>
      </c>
    </row>
    <row r="485" spans="1:24" x14ac:dyDescent="0.25">
      <c r="A485" s="11" t="s">
        <v>4615</v>
      </c>
      <c r="B485" s="22" t="s">
        <v>54</v>
      </c>
      <c r="C485" s="22"/>
      <c r="D485" s="22" t="s">
        <v>55</v>
      </c>
      <c r="E485" s="31" t="s">
        <v>686</v>
      </c>
      <c r="F485" s="12">
        <f>SUMIFS('Inventory Details'!$H:$H,'Inventory Details'!$B:$B,$B485,'Inventory Details'!$E:$E,$E485)</f>
        <v>0</v>
      </c>
      <c r="G485" s="12">
        <f>SUMIFS('PO Details'!$H:$H,'PO Details'!$D:$D,Planning!$B485,'PO Details'!$L:$L,$E485)</f>
        <v>2</v>
      </c>
      <c r="H485" s="12">
        <f>SUMIFS('SO Details'!$G:$G,'SO Details'!$D:$D,Planning!$B485,'SO Details'!$K:$K,$E485)</f>
        <v>0</v>
      </c>
      <c r="I485" s="20">
        <f>IF(COUNTIFS($C:$C,B485)&gt;1,SUMIFS('Sales Hx'!$Q:$Q,'Sales Hx'!$B:$B,_xlfn.XLOOKUP(B485,C:C,B:B),'Sales Hx'!$D:$D,Planning!$E485),SUMIFS('Sales Hx'!$Q:$Q,'Sales Hx'!$B:$B,Planning!$B485,'Sales Hx'!$D:$D,Planning!$E485))</f>
        <v>4.1999999999999993</v>
      </c>
      <c r="J485" s="16">
        <f>IF(COUNTIFS($C:$C,B485)&gt;1,SUMIFS('Sales Hx'!$S:$S,'Sales Hx'!$B:$B,_xlfn.XLOOKUP(B485,C:C,B:B),'Sales Hx'!$D:$D,E485),SUMIFS('Sales Hx'!$S:$S,'Sales Hx'!$B:$B,$B485,'Sales Hx'!$D:$D,$E485))</f>
        <v>7.1271929824561403E-2</v>
      </c>
      <c r="K485" s="16">
        <f t="shared" si="43"/>
        <v>0.47619047619047628</v>
      </c>
      <c r="L485" s="12">
        <f>IF(M485&lt;&gt;"",M485,IF(COUNTIFS($C:$C,B485)&gt;1,SUMIFS('Sales Hx'!V:V,'Sales Hx'!$B:$B,_xlfn.XLOOKUP(B485,C:C,B:B),'Sales Hx'!$D:$D,$E485),SUMIFS('Sales Hx'!V:V,'Sales Hx'!$B:$B,$B485,'Sales Hx'!$D:$D,$E485)))</f>
        <v>0</v>
      </c>
      <c r="M485" s="12">
        <v>0</v>
      </c>
      <c r="N485" s="15">
        <f t="shared" si="45"/>
        <v>7.1271929824561403E-2</v>
      </c>
      <c r="O485" s="21">
        <f t="shared" si="41"/>
        <v>0</v>
      </c>
      <c r="P485" s="24">
        <v>44.025799999999997</v>
      </c>
      <c r="Q485" s="18">
        <f t="shared" si="44"/>
        <v>0</v>
      </c>
      <c r="R485" s="2">
        <v>1</v>
      </c>
      <c r="S485" s="2">
        <v>120</v>
      </c>
      <c r="T485" s="2" t="s">
        <v>4647</v>
      </c>
      <c r="U485" s="28">
        <f>IF(G485=0,"",_xlfn.MINIFS('PO Details'!$I:$I,'PO Details'!$D:$D,Planning!$B485,'PO Details'!$L:$L,Planning!$E485))</f>
        <v>45426</v>
      </c>
      <c r="V485" s="29" t="s">
        <v>4640</v>
      </c>
      <c r="W485" t="str">
        <f t="shared" si="42"/>
        <v>Max</v>
      </c>
      <c r="X485" s="2">
        <v>120</v>
      </c>
    </row>
    <row r="486" spans="1:24" x14ac:dyDescent="0.25">
      <c r="A486" s="11" t="s">
        <v>4615</v>
      </c>
      <c r="B486" s="22" t="s">
        <v>56</v>
      </c>
      <c r="C486" s="22"/>
      <c r="D486" s="22" t="s">
        <v>57</v>
      </c>
      <c r="E486" s="31" t="s">
        <v>37</v>
      </c>
      <c r="F486" s="12">
        <f>SUMIFS('Inventory Details'!$H:$H,'Inventory Details'!$B:$B,$B486,'Inventory Details'!$E:$E,$E486)</f>
        <v>0</v>
      </c>
      <c r="G486" s="12">
        <f>SUMIFS('PO Details'!$H:$H,'PO Details'!$D:$D,Planning!$B486,'PO Details'!$L:$L,$E486)</f>
        <v>3</v>
      </c>
      <c r="H486" s="12">
        <f>SUMIFS('SO Details'!$G:$G,'SO Details'!$D:$D,Planning!$B486,'SO Details'!$K:$K,$E486)</f>
        <v>0</v>
      </c>
      <c r="I486" s="20">
        <f>IF(COUNTIFS($C:$C,B486)&gt;1,SUMIFS('Sales Hx'!$Q:$Q,'Sales Hx'!$B:$B,_xlfn.XLOOKUP(B486,C:C,B:B),'Sales Hx'!$D:$D,Planning!$E486),SUMIFS('Sales Hx'!$Q:$Q,'Sales Hx'!$B:$B,Planning!$B486,'Sales Hx'!$D:$D,Planning!$E486))</f>
        <v>0</v>
      </c>
      <c r="J486" s="16">
        <f>IF(COUNTIFS($C:$C,B486)&gt;1,SUMIFS('Sales Hx'!$S:$S,'Sales Hx'!$B:$B,_xlfn.XLOOKUP(B486,C:C,B:B),'Sales Hx'!$D:$D,E486),SUMIFS('Sales Hx'!$S:$S,'Sales Hx'!$B:$B,$B486,'Sales Hx'!$D:$D,$E486))</f>
        <v>0</v>
      </c>
      <c r="K486" s="16">
        <f t="shared" si="43"/>
        <v>0</v>
      </c>
      <c r="L486" s="12">
        <f>IF(M486&lt;&gt;"",M486,IF(COUNTIFS($C:$C,B486)&gt;1,SUMIFS('Sales Hx'!V:V,'Sales Hx'!$B:$B,_xlfn.XLOOKUP(B486,C:C,B:B),'Sales Hx'!$D:$D,$E486),SUMIFS('Sales Hx'!V:V,'Sales Hx'!$B:$B,$B486,'Sales Hx'!$D:$D,$E486)))</f>
        <v>0</v>
      </c>
      <c r="M486" s="12">
        <v>0</v>
      </c>
      <c r="N486" s="15">
        <f t="shared" si="45"/>
        <v>0</v>
      </c>
      <c r="O486" s="21">
        <f t="shared" si="41"/>
        <v>0</v>
      </c>
      <c r="P486" s="24">
        <v>41.485599999999998</v>
      </c>
      <c r="Q486" s="18">
        <f t="shared" si="44"/>
        <v>0</v>
      </c>
      <c r="R486" s="2">
        <v>1</v>
      </c>
      <c r="S486" s="2">
        <v>120</v>
      </c>
      <c r="T486" s="2" t="s">
        <v>4647</v>
      </c>
      <c r="U486" s="28">
        <f>IF(G486=0,"",_xlfn.MINIFS('PO Details'!$I:$I,'PO Details'!$D:$D,Planning!$B486,'PO Details'!$L:$L,Planning!$E486))</f>
        <v>45244</v>
      </c>
      <c r="V486" s="29" t="s">
        <v>4640</v>
      </c>
      <c r="W486" t="str">
        <f t="shared" si="42"/>
        <v/>
      </c>
      <c r="X486" s="2">
        <v>120</v>
      </c>
    </row>
    <row r="487" spans="1:24" x14ac:dyDescent="0.25">
      <c r="A487" s="11" t="s">
        <v>4615</v>
      </c>
      <c r="B487" s="22" t="s">
        <v>56</v>
      </c>
      <c r="C487" s="22"/>
      <c r="D487" s="22" t="s">
        <v>57</v>
      </c>
      <c r="E487" s="31" t="s">
        <v>4746</v>
      </c>
      <c r="F487" s="12">
        <f>SUMIFS('Inventory Details'!$H:$H,'Inventory Details'!$B:$B,$B487,'Inventory Details'!$E:$E,$E487)</f>
        <v>214</v>
      </c>
      <c r="G487" s="12">
        <f>SUMIFS('PO Details'!$H:$H,'PO Details'!$D:$D,Planning!$B487,'PO Details'!$L:$L,$E487)</f>
        <v>0</v>
      </c>
      <c r="H487" s="12">
        <f>SUMIFS('SO Details'!$G:$G,'SO Details'!$D:$D,Planning!$B487,'SO Details'!$K:$K,$E487)</f>
        <v>0</v>
      </c>
      <c r="I487" s="20">
        <f>IF(COUNTIFS($C:$C,B487)&gt;1,SUMIFS('Sales Hx'!$Q:$Q,'Sales Hx'!$B:$B,_xlfn.XLOOKUP(B487,C:C,B:B),'Sales Hx'!$D:$D,Planning!$E487),SUMIFS('Sales Hx'!$Q:$Q,'Sales Hx'!$B:$B,Planning!$B487,'Sales Hx'!$D:$D,Planning!$E487))</f>
        <v>0</v>
      </c>
      <c r="J487" s="16">
        <f>IF(COUNTIFS($C:$C,B487)&gt;1,SUMIFS('Sales Hx'!$S:$S,'Sales Hx'!$B:$B,_xlfn.XLOOKUP(B487,C:C,B:B),'Sales Hx'!$D:$D,E487),SUMIFS('Sales Hx'!$S:$S,'Sales Hx'!$B:$B,$B487,'Sales Hx'!$D:$D,$E487))</f>
        <v>0</v>
      </c>
      <c r="K487" s="16">
        <f t="shared" si="43"/>
        <v>0</v>
      </c>
      <c r="L487" s="12">
        <f>IF(M487&lt;&gt;"",M487,IF(COUNTIFS($C:$C,B487)&gt;1,SUMIFS('Sales Hx'!V:V,'Sales Hx'!$B:$B,_xlfn.XLOOKUP(B487,C:C,B:B),'Sales Hx'!$D:$D,$E487),SUMIFS('Sales Hx'!V:V,'Sales Hx'!$B:$B,$B487,'Sales Hx'!$D:$D,$E487)))</f>
        <v>0</v>
      </c>
      <c r="M487" s="12">
        <v>0</v>
      </c>
      <c r="N487" s="15">
        <f t="shared" si="45"/>
        <v>0</v>
      </c>
      <c r="O487" s="21">
        <f t="shared" si="41"/>
        <v>0</v>
      </c>
      <c r="P487" s="24">
        <v>41.485599999999998</v>
      </c>
      <c r="Q487" s="18">
        <f t="shared" si="44"/>
        <v>0</v>
      </c>
      <c r="R487" s="2">
        <v>1</v>
      </c>
      <c r="S487" s="2">
        <v>120</v>
      </c>
      <c r="T487" s="2" t="s">
        <v>4647</v>
      </c>
      <c r="U487" s="28" t="str">
        <f>IF(G487=0,"",_xlfn.MINIFS('PO Details'!$I:$I,'PO Details'!$D:$D,Planning!$B487,'PO Details'!$L:$L,Planning!$E487))</f>
        <v/>
      </c>
      <c r="V487" s="29" t="s">
        <v>4640</v>
      </c>
      <c r="W487" t="str">
        <f t="shared" si="42"/>
        <v/>
      </c>
      <c r="X487" s="2">
        <v>120</v>
      </c>
    </row>
    <row r="488" spans="1:24" x14ac:dyDescent="0.25">
      <c r="A488" s="11" t="s">
        <v>4615</v>
      </c>
      <c r="B488" s="22" t="s">
        <v>56</v>
      </c>
      <c r="C488" s="22"/>
      <c r="D488" s="22" t="s">
        <v>57</v>
      </c>
      <c r="E488" s="31" t="s">
        <v>686</v>
      </c>
      <c r="F488" s="12">
        <f>SUMIFS('Inventory Details'!$H:$H,'Inventory Details'!$B:$B,$B488,'Inventory Details'!$E:$E,$E488)</f>
        <v>0</v>
      </c>
      <c r="G488" s="12">
        <f>SUMIFS('PO Details'!$H:$H,'PO Details'!$D:$D,Planning!$B488,'PO Details'!$L:$L,$E488)</f>
        <v>0</v>
      </c>
      <c r="H488" s="12">
        <f>SUMIFS('SO Details'!$G:$G,'SO Details'!$D:$D,Planning!$B488,'SO Details'!$K:$K,$E488)</f>
        <v>0</v>
      </c>
      <c r="I488" s="20">
        <f>IF(COUNTIFS($C:$C,B488)&gt;1,SUMIFS('Sales Hx'!$Q:$Q,'Sales Hx'!$B:$B,_xlfn.XLOOKUP(B488,C:C,B:B),'Sales Hx'!$D:$D,Planning!$E488),SUMIFS('Sales Hx'!$Q:$Q,'Sales Hx'!$B:$B,Planning!$B488,'Sales Hx'!$D:$D,Planning!$E488))</f>
        <v>1.4</v>
      </c>
      <c r="J488" s="16">
        <f>IF(COUNTIFS($C:$C,B488)&gt;1,SUMIFS('Sales Hx'!$S:$S,'Sales Hx'!$B:$B,_xlfn.XLOOKUP(B488,C:C,B:B),'Sales Hx'!$D:$D,E488),SUMIFS('Sales Hx'!$S:$S,'Sales Hx'!$B:$B,$B488,'Sales Hx'!$D:$D,$E488))</f>
        <v>3.9473684210526314E-2</v>
      </c>
      <c r="K488" s="16">
        <f t="shared" si="43"/>
        <v>0</v>
      </c>
      <c r="L488" s="12">
        <f>IF(M488&lt;&gt;"",M488,IF(COUNTIFS($C:$C,B488)&gt;1,SUMIFS('Sales Hx'!V:V,'Sales Hx'!$B:$B,_xlfn.XLOOKUP(B488,C:C,B:B),'Sales Hx'!$D:$D,$E488),SUMIFS('Sales Hx'!V:V,'Sales Hx'!$B:$B,$B488,'Sales Hx'!$D:$D,$E488)))</f>
        <v>0</v>
      </c>
      <c r="M488" s="12">
        <v>0</v>
      </c>
      <c r="N488" s="15">
        <f t="shared" si="45"/>
        <v>3.9473684210526314E-2</v>
      </c>
      <c r="O488" s="21">
        <f t="shared" si="41"/>
        <v>5</v>
      </c>
      <c r="P488" s="24">
        <v>41.485599999999998</v>
      </c>
      <c r="Q488" s="18">
        <f t="shared" si="44"/>
        <v>207.428</v>
      </c>
      <c r="R488" s="2">
        <v>1</v>
      </c>
      <c r="S488" s="2">
        <v>120</v>
      </c>
      <c r="T488" s="2" t="s">
        <v>4647</v>
      </c>
      <c r="U488" s="28" t="str">
        <f>IF(G488=0,"",_xlfn.MINIFS('PO Details'!$I:$I,'PO Details'!$D:$D,Planning!$B488,'PO Details'!$L:$L,Planning!$E488))</f>
        <v/>
      </c>
      <c r="V488" s="29" t="s">
        <v>4640</v>
      </c>
      <c r="W488" t="str">
        <f t="shared" si="42"/>
        <v>Max</v>
      </c>
      <c r="X488" s="2">
        <v>120</v>
      </c>
    </row>
    <row r="489" spans="1:24" x14ac:dyDescent="0.25">
      <c r="A489" s="11" t="s">
        <v>4615</v>
      </c>
      <c r="B489" s="22" t="s">
        <v>56</v>
      </c>
      <c r="C489" s="22"/>
      <c r="D489" s="22" t="s">
        <v>57</v>
      </c>
      <c r="E489" s="31" t="s">
        <v>876</v>
      </c>
      <c r="F489" s="12">
        <f>SUMIFS('Inventory Details'!$H:$H,'Inventory Details'!$B:$B,$B489,'Inventory Details'!$E:$E,$E489)</f>
        <v>0</v>
      </c>
      <c r="G489" s="12">
        <f>SUMIFS('PO Details'!$H:$H,'PO Details'!$D:$D,Planning!$B489,'PO Details'!$L:$L,$E489)</f>
        <v>0</v>
      </c>
      <c r="H489" s="12">
        <f>SUMIFS('SO Details'!$G:$G,'SO Details'!$D:$D,Planning!$B489,'SO Details'!$K:$K,$E489)</f>
        <v>0</v>
      </c>
      <c r="I489" s="20">
        <f>IF(COUNTIFS($C:$C,B489)&gt;1,SUMIFS('Sales Hx'!$Q:$Q,'Sales Hx'!$B:$B,_xlfn.XLOOKUP(B489,C:C,B:B),'Sales Hx'!$D:$D,Planning!$E489),SUMIFS('Sales Hx'!$Q:$Q,'Sales Hx'!$B:$B,Planning!$B489,'Sales Hx'!$D:$D,Planning!$E489))</f>
        <v>0</v>
      </c>
      <c r="J489" s="16">
        <f>IF(COUNTIFS($C:$C,B489)&gt;1,SUMIFS('Sales Hx'!$S:$S,'Sales Hx'!$B:$B,_xlfn.XLOOKUP(B489,C:C,B:B),'Sales Hx'!$D:$D,E489),SUMIFS('Sales Hx'!$S:$S,'Sales Hx'!$B:$B,$B489,'Sales Hx'!$D:$D,$E489))</f>
        <v>5.2631578947368425E-2</v>
      </c>
      <c r="K489" s="16">
        <f t="shared" si="43"/>
        <v>0</v>
      </c>
      <c r="L489" s="12">
        <f>IF(M489&lt;&gt;"",M489,IF(COUNTIFS($C:$C,B489)&gt;1,SUMIFS('Sales Hx'!V:V,'Sales Hx'!$B:$B,_xlfn.XLOOKUP(B489,C:C,B:B),'Sales Hx'!$D:$D,$E489),SUMIFS('Sales Hx'!V:V,'Sales Hx'!$B:$B,$B489,'Sales Hx'!$D:$D,$E489)))</f>
        <v>0</v>
      </c>
      <c r="M489" s="12">
        <v>0</v>
      </c>
      <c r="N489" s="15">
        <f t="shared" si="45"/>
        <v>5.2631578947368425E-2</v>
      </c>
      <c r="O489" s="21">
        <f t="shared" si="41"/>
        <v>6</v>
      </c>
      <c r="P489" s="24">
        <v>41.485599999999998</v>
      </c>
      <c r="Q489" s="18">
        <f t="shared" si="44"/>
        <v>248.91359999999997</v>
      </c>
      <c r="R489" s="2">
        <v>1</v>
      </c>
      <c r="S489" s="2">
        <v>120</v>
      </c>
      <c r="T489" s="2" t="s">
        <v>4647</v>
      </c>
      <c r="U489" s="28" t="str">
        <f>IF(G489=0,"",_xlfn.MINIFS('PO Details'!$I:$I,'PO Details'!$D:$D,Planning!$B489,'PO Details'!$L:$L,Planning!$E489))</f>
        <v/>
      </c>
      <c r="V489" s="29" t="s">
        <v>4640</v>
      </c>
      <c r="W489" t="str">
        <f t="shared" si="42"/>
        <v/>
      </c>
      <c r="X489" s="2">
        <v>120</v>
      </c>
    </row>
    <row r="490" spans="1:24" x14ac:dyDescent="0.25">
      <c r="A490" s="11" t="s">
        <v>4615</v>
      </c>
      <c r="B490" s="22" t="s">
        <v>908</v>
      </c>
      <c r="C490" s="22"/>
      <c r="D490" s="22" t="s">
        <v>909</v>
      </c>
      <c r="E490" s="31" t="s">
        <v>37</v>
      </c>
      <c r="F490" s="12">
        <f>SUMIFS('Inventory Details'!$H:$H,'Inventory Details'!$B:$B,$B490,'Inventory Details'!$E:$E,$E490)</f>
        <v>0</v>
      </c>
      <c r="G490" s="12">
        <f>SUMIFS('PO Details'!$H:$H,'PO Details'!$D:$D,Planning!$B490,'PO Details'!$L:$L,$E490)</f>
        <v>3</v>
      </c>
      <c r="H490" s="12">
        <f>SUMIFS('SO Details'!$G:$G,'SO Details'!$D:$D,Planning!$B490,'SO Details'!$K:$K,$E490)</f>
        <v>0</v>
      </c>
      <c r="I490" s="20">
        <f>IF(COUNTIFS($C:$C,B490)&gt;1,SUMIFS('Sales Hx'!$Q:$Q,'Sales Hx'!$B:$B,_xlfn.XLOOKUP(B490,C:C,B:B),'Sales Hx'!$D:$D,Planning!$E490),SUMIFS('Sales Hx'!$Q:$Q,'Sales Hx'!$B:$B,Planning!$B490,'Sales Hx'!$D:$D,Planning!$E490))</f>
        <v>0</v>
      </c>
      <c r="J490" s="16">
        <f>IF(COUNTIFS($C:$C,B490)&gt;1,SUMIFS('Sales Hx'!$S:$S,'Sales Hx'!$B:$B,_xlfn.XLOOKUP(B490,C:C,B:B),'Sales Hx'!$D:$D,E490),SUMIFS('Sales Hx'!$S:$S,'Sales Hx'!$B:$B,$B490,'Sales Hx'!$D:$D,$E490))</f>
        <v>0</v>
      </c>
      <c r="K490" s="16">
        <f t="shared" si="43"/>
        <v>0</v>
      </c>
      <c r="L490" s="12">
        <f>IF(M490&lt;&gt;"",M490,IF(COUNTIFS($C:$C,B490)&gt;1,SUMIFS('Sales Hx'!V:V,'Sales Hx'!$B:$B,_xlfn.XLOOKUP(B490,C:C,B:B),'Sales Hx'!$D:$D,$E490),SUMIFS('Sales Hx'!V:V,'Sales Hx'!$B:$B,$B490,'Sales Hx'!$D:$D,$E490)))</f>
        <v>0</v>
      </c>
      <c r="M490" s="12">
        <v>0</v>
      </c>
      <c r="N490" s="15">
        <f t="shared" si="45"/>
        <v>0</v>
      </c>
      <c r="O490" s="21">
        <f t="shared" si="41"/>
        <v>0</v>
      </c>
      <c r="P490" s="24">
        <v>41.485599999999998</v>
      </c>
      <c r="Q490" s="18">
        <f t="shared" si="44"/>
        <v>0</v>
      </c>
      <c r="R490" s="2">
        <v>1</v>
      </c>
      <c r="S490" s="2">
        <v>120</v>
      </c>
      <c r="T490" s="2" t="s">
        <v>4647</v>
      </c>
      <c r="U490" s="28">
        <f>IF(G490=0,"",_xlfn.MINIFS('PO Details'!$I:$I,'PO Details'!$D:$D,Planning!$B490,'PO Details'!$L:$L,Planning!$E490))</f>
        <v>45155</v>
      </c>
      <c r="V490" s="29" t="s">
        <v>4640</v>
      </c>
      <c r="W490" t="str">
        <f t="shared" si="42"/>
        <v>Max</v>
      </c>
      <c r="X490" s="2">
        <v>120</v>
      </c>
    </row>
    <row r="491" spans="1:24" x14ac:dyDescent="0.25">
      <c r="A491" s="11" t="s">
        <v>4615</v>
      </c>
      <c r="B491" s="22" t="s">
        <v>908</v>
      </c>
      <c r="C491" s="22"/>
      <c r="D491" s="22" t="s">
        <v>909</v>
      </c>
      <c r="E491" s="31" t="s">
        <v>4746</v>
      </c>
      <c r="F491" s="12">
        <f>SUMIFS('Inventory Details'!$H:$H,'Inventory Details'!$B:$B,$B491,'Inventory Details'!$E:$E,$E491)</f>
        <v>3</v>
      </c>
      <c r="G491" s="12">
        <f>SUMIFS('PO Details'!$H:$H,'PO Details'!$D:$D,Planning!$B491,'PO Details'!$L:$L,$E491)</f>
        <v>0</v>
      </c>
      <c r="H491" s="12">
        <f>SUMIFS('SO Details'!$G:$G,'SO Details'!$D:$D,Planning!$B491,'SO Details'!$K:$K,$E491)</f>
        <v>0</v>
      </c>
      <c r="I491" s="20">
        <f>IF(COUNTIFS($C:$C,B491)&gt;1,SUMIFS('Sales Hx'!$Q:$Q,'Sales Hx'!$B:$B,_xlfn.XLOOKUP(B491,C:C,B:B),'Sales Hx'!$D:$D,Planning!$E491),SUMIFS('Sales Hx'!$Q:$Q,'Sales Hx'!$B:$B,Planning!$B491,'Sales Hx'!$D:$D,Planning!$E491))</f>
        <v>0</v>
      </c>
      <c r="J491" s="16">
        <f>IF(COUNTIFS($C:$C,B491)&gt;1,SUMIFS('Sales Hx'!$S:$S,'Sales Hx'!$B:$B,_xlfn.XLOOKUP(B491,C:C,B:B),'Sales Hx'!$D:$D,E491),SUMIFS('Sales Hx'!$S:$S,'Sales Hx'!$B:$B,$B491,'Sales Hx'!$D:$D,$E491))</f>
        <v>0</v>
      </c>
      <c r="K491" s="16">
        <f t="shared" si="43"/>
        <v>0</v>
      </c>
      <c r="L491" s="12">
        <f>IF(M491&lt;&gt;"",M491,IF(COUNTIFS($C:$C,B491)&gt;1,SUMIFS('Sales Hx'!V:V,'Sales Hx'!$B:$B,_xlfn.XLOOKUP(B491,C:C,B:B),'Sales Hx'!$D:$D,$E491),SUMIFS('Sales Hx'!V:V,'Sales Hx'!$B:$B,$B491,'Sales Hx'!$D:$D,$E491)))</f>
        <v>0</v>
      </c>
      <c r="M491" s="12">
        <v>0</v>
      </c>
      <c r="N491" s="15">
        <f t="shared" si="45"/>
        <v>0</v>
      </c>
      <c r="O491" s="21">
        <f t="shared" si="41"/>
        <v>0</v>
      </c>
      <c r="P491" s="24">
        <v>41.485599999999998</v>
      </c>
      <c r="Q491" s="18">
        <f t="shared" si="44"/>
        <v>0</v>
      </c>
      <c r="R491" s="2">
        <v>1</v>
      </c>
      <c r="S491" s="2">
        <v>120</v>
      </c>
      <c r="T491" s="2" t="s">
        <v>4647</v>
      </c>
      <c r="U491" s="28" t="str">
        <f>IF(G491=0,"",_xlfn.MINIFS('PO Details'!$I:$I,'PO Details'!$D:$D,Planning!$B491,'PO Details'!$L:$L,Planning!$E491))</f>
        <v/>
      </c>
      <c r="V491" s="29" t="s">
        <v>4640</v>
      </c>
      <c r="W491" t="str">
        <f t="shared" si="42"/>
        <v>Max</v>
      </c>
      <c r="X491" s="2">
        <v>120</v>
      </c>
    </row>
    <row r="492" spans="1:24" x14ac:dyDescent="0.25">
      <c r="A492" s="11" t="s">
        <v>4615</v>
      </c>
      <c r="B492" s="22" t="s">
        <v>908</v>
      </c>
      <c r="C492" s="22"/>
      <c r="D492" s="22" t="s">
        <v>909</v>
      </c>
      <c r="E492" s="31" t="s">
        <v>113</v>
      </c>
      <c r="F492" s="12">
        <f>SUMIFS('Inventory Details'!$H:$H,'Inventory Details'!$B:$B,$B492,'Inventory Details'!$E:$E,$E492)</f>
        <v>1</v>
      </c>
      <c r="G492" s="12">
        <f>SUMIFS('PO Details'!$H:$H,'PO Details'!$D:$D,Planning!$B492,'PO Details'!$L:$L,$E492)</f>
        <v>0</v>
      </c>
      <c r="H492" s="12">
        <f>SUMIFS('SO Details'!$G:$G,'SO Details'!$D:$D,Planning!$B492,'SO Details'!$K:$K,$E492)</f>
        <v>0</v>
      </c>
      <c r="I492" s="20">
        <f>IF(COUNTIFS($C:$C,B492)&gt;1,SUMIFS('Sales Hx'!$Q:$Q,'Sales Hx'!$B:$B,_xlfn.XLOOKUP(B492,C:C,B:B),'Sales Hx'!$D:$D,Planning!$E492),SUMIFS('Sales Hx'!$Q:$Q,'Sales Hx'!$B:$B,Planning!$B492,'Sales Hx'!$D:$D,Planning!$E492))</f>
        <v>0</v>
      </c>
      <c r="J492" s="16">
        <f>IF(COUNTIFS($C:$C,B492)&gt;1,SUMIFS('Sales Hx'!$S:$S,'Sales Hx'!$B:$B,_xlfn.XLOOKUP(B492,C:C,B:B),'Sales Hx'!$D:$D,E492),SUMIFS('Sales Hx'!$S:$S,'Sales Hx'!$B:$B,$B492,'Sales Hx'!$D:$D,$E492))</f>
        <v>0</v>
      </c>
      <c r="K492" s="16">
        <f t="shared" si="43"/>
        <v>0</v>
      </c>
      <c r="L492" s="12">
        <f>IF(M492&lt;&gt;"",M492,IF(COUNTIFS($C:$C,B492)&gt;1,SUMIFS('Sales Hx'!V:V,'Sales Hx'!$B:$B,_xlfn.XLOOKUP(B492,C:C,B:B),'Sales Hx'!$D:$D,$E492),SUMIFS('Sales Hx'!V:V,'Sales Hx'!$B:$B,$B492,'Sales Hx'!$D:$D,$E492)))</f>
        <v>0</v>
      </c>
      <c r="M492" s="12">
        <v>0</v>
      </c>
      <c r="N492" s="15">
        <f t="shared" si="45"/>
        <v>0</v>
      </c>
      <c r="O492" s="21">
        <f t="shared" si="41"/>
        <v>0</v>
      </c>
      <c r="P492" s="24">
        <v>41.485599999999998</v>
      </c>
      <c r="Q492" s="18">
        <f t="shared" si="44"/>
        <v>0</v>
      </c>
      <c r="R492" s="2">
        <v>1</v>
      </c>
      <c r="S492" s="2">
        <v>120</v>
      </c>
      <c r="T492" s="2" t="s">
        <v>4647</v>
      </c>
      <c r="U492" s="28" t="str">
        <f>IF(G492=0,"",_xlfn.MINIFS('PO Details'!$I:$I,'PO Details'!$D:$D,Planning!$B492,'PO Details'!$L:$L,Planning!$E492))</f>
        <v/>
      </c>
      <c r="V492" s="29" t="s">
        <v>4640</v>
      </c>
      <c r="W492" t="str">
        <f t="shared" si="42"/>
        <v>Max</v>
      </c>
      <c r="X492" s="2">
        <v>120</v>
      </c>
    </row>
    <row r="493" spans="1:24" x14ac:dyDescent="0.25">
      <c r="A493" s="11" t="s">
        <v>4615</v>
      </c>
      <c r="B493" s="22" t="s">
        <v>910</v>
      </c>
      <c r="C493" s="22"/>
      <c r="D493" s="22" t="s">
        <v>911</v>
      </c>
      <c r="E493" s="31" t="s">
        <v>37</v>
      </c>
      <c r="F493" s="12">
        <f>SUMIFS('Inventory Details'!$H:$H,'Inventory Details'!$B:$B,$B493,'Inventory Details'!$E:$E,$E493)</f>
        <v>0</v>
      </c>
      <c r="G493" s="12">
        <f>SUMIFS('PO Details'!$H:$H,'PO Details'!$D:$D,Planning!$B493,'PO Details'!$L:$L,$E493)</f>
        <v>18</v>
      </c>
      <c r="H493" s="12">
        <f>SUMIFS('SO Details'!$G:$G,'SO Details'!$D:$D,Planning!$B493,'SO Details'!$K:$K,$E493)</f>
        <v>0</v>
      </c>
      <c r="I493" s="20">
        <f>IF(COUNTIFS($C:$C,B493)&gt;1,SUMIFS('Sales Hx'!$Q:$Q,'Sales Hx'!$B:$B,_xlfn.XLOOKUP(B493,C:C,B:B),'Sales Hx'!$D:$D,Planning!$E493),SUMIFS('Sales Hx'!$Q:$Q,'Sales Hx'!$B:$B,Planning!$B493,'Sales Hx'!$D:$D,Planning!$E493))</f>
        <v>0</v>
      </c>
      <c r="J493" s="16">
        <f>IF(COUNTIFS($C:$C,B493)&gt;1,SUMIFS('Sales Hx'!$S:$S,'Sales Hx'!$B:$B,_xlfn.XLOOKUP(B493,C:C,B:B),'Sales Hx'!$D:$D,E493),SUMIFS('Sales Hx'!$S:$S,'Sales Hx'!$B:$B,$B493,'Sales Hx'!$D:$D,$E493))</f>
        <v>0</v>
      </c>
      <c r="K493" s="16">
        <f t="shared" si="43"/>
        <v>0</v>
      </c>
      <c r="L493" s="12">
        <f>IF(M493&lt;&gt;"",M493,IF(COUNTIFS($C:$C,B493)&gt;1,SUMIFS('Sales Hx'!V:V,'Sales Hx'!$B:$B,_xlfn.XLOOKUP(B493,C:C,B:B),'Sales Hx'!$D:$D,$E493),SUMIFS('Sales Hx'!V:V,'Sales Hx'!$B:$B,$B493,'Sales Hx'!$D:$D,$E493)))</f>
        <v>0</v>
      </c>
      <c r="M493" s="12">
        <v>0</v>
      </c>
      <c r="N493" s="15">
        <f t="shared" si="45"/>
        <v>0</v>
      </c>
      <c r="O493" s="21">
        <f t="shared" si="41"/>
        <v>0</v>
      </c>
      <c r="P493" s="24">
        <v>44.025799999999997</v>
      </c>
      <c r="Q493" s="18">
        <f t="shared" si="44"/>
        <v>0</v>
      </c>
      <c r="R493" s="2">
        <v>1</v>
      </c>
      <c r="S493" s="2">
        <v>120</v>
      </c>
      <c r="T493" s="2" t="s">
        <v>4647</v>
      </c>
      <c r="U493" s="28">
        <f>IF(G493=0,"",_xlfn.MINIFS('PO Details'!$I:$I,'PO Details'!$D:$D,Planning!$B493,'PO Details'!$L:$L,Planning!$E493))</f>
        <v>45102</v>
      </c>
      <c r="V493" s="29" t="s">
        <v>4640</v>
      </c>
      <c r="W493" t="str">
        <f t="shared" si="42"/>
        <v/>
      </c>
      <c r="X493" s="2">
        <v>120</v>
      </c>
    </row>
    <row r="494" spans="1:24" x14ac:dyDescent="0.25">
      <c r="A494" s="11" t="s">
        <v>4615</v>
      </c>
      <c r="B494" s="22" t="s">
        <v>910</v>
      </c>
      <c r="C494" s="22"/>
      <c r="D494" s="22" t="s">
        <v>911</v>
      </c>
      <c r="E494" s="31" t="s">
        <v>4746</v>
      </c>
      <c r="F494" s="12">
        <f>SUMIFS('Inventory Details'!$H:$H,'Inventory Details'!$B:$B,$B494,'Inventory Details'!$E:$E,$E494)</f>
        <v>2</v>
      </c>
      <c r="G494" s="12">
        <f>SUMIFS('PO Details'!$H:$H,'PO Details'!$D:$D,Planning!$B494,'PO Details'!$L:$L,$E494)</f>
        <v>0</v>
      </c>
      <c r="H494" s="12">
        <f>SUMIFS('SO Details'!$G:$G,'SO Details'!$D:$D,Planning!$B494,'SO Details'!$K:$K,$E494)</f>
        <v>0</v>
      </c>
      <c r="I494" s="20">
        <f>IF(COUNTIFS($C:$C,B494)&gt;1,SUMIFS('Sales Hx'!$Q:$Q,'Sales Hx'!$B:$B,_xlfn.XLOOKUP(B494,C:C,B:B),'Sales Hx'!$D:$D,Planning!$E494),SUMIFS('Sales Hx'!$Q:$Q,'Sales Hx'!$B:$B,Planning!$B494,'Sales Hx'!$D:$D,Planning!$E494))</f>
        <v>0</v>
      </c>
      <c r="J494" s="16">
        <f>IF(COUNTIFS($C:$C,B494)&gt;1,SUMIFS('Sales Hx'!$S:$S,'Sales Hx'!$B:$B,_xlfn.XLOOKUP(B494,C:C,B:B),'Sales Hx'!$D:$D,E494),SUMIFS('Sales Hx'!$S:$S,'Sales Hx'!$B:$B,$B494,'Sales Hx'!$D:$D,$E494))</f>
        <v>0</v>
      </c>
      <c r="K494" s="16">
        <f t="shared" si="43"/>
        <v>0</v>
      </c>
      <c r="L494" s="12">
        <f>IF(M494&lt;&gt;"",M494,IF(COUNTIFS($C:$C,B494)&gt;1,SUMIFS('Sales Hx'!V:V,'Sales Hx'!$B:$B,_xlfn.XLOOKUP(B494,C:C,B:B),'Sales Hx'!$D:$D,$E494),SUMIFS('Sales Hx'!V:V,'Sales Hx'!$B:$B,$B494,'Sales Hx'!$D:$D,$E494)))</f>
        <v>0</v>
      </c>
      <c r="M494" s="12">
        <v>0</v>
      </c>
      <c r="N494" s="15">
        <f t="shared" si="45"/>
        <v>0</v>
      </c>
      <c r="O494" s="21">
        <f t="shared" si="41"/>
        <v>0</v>
      </c>
      <c r="P494" s="24">
        <v>44.025799999999997</v>
      </c>
      <c r="Q494" s="18">
        <f t="shared" si="44"/>
        <v>0</v>
      </c>
      <c r="R494" s="2">
        <v>1</v>
      </c>
      <c r="S494" s="2">
        <v>120</v>
      </c>
      <c r="T494" s="2" t="s">
        <v>4647</v>
      </c>
      <c r="U494" s="28" t="str">
        <f>IF(G494=0,"",_xlfn.MINIFS('PO Details'!$I:$I,'PO Details'!$D:$D,Planning!$B494,'PO Details'!$L:$L,Planning!$E494))</f>
        <v/>
      </c>
      <c r="V494" s="29" t="s">
        <v>4640</v>
      </c>
      <c r="W494" t="str">
        <f t="shared" si="42"/>
        <v/>
      </c>
      <c r="X494" s="2">
        <v>120</v>
      </c>
    </row>
    <row r="495" spans="1:24" x14ac:dyDescent="0.25">
      <c r="A495" s="11" t="s">
        <v>4615</v>
      </c>
      <c r="B495" s="22" t="s">
        <v>910</v>
      </c>
      <c r="C495" s="22"/>
      <c r="D495" s="22" t="s">
        <v>911</v>
      </c>
      <c r="E495" s="31" t="s">
        <v>686</v>
      </c>
      <c r="F495" s="12">
        <f>SUMIFS('Inventory Details'!$H:$H,'Inventory Details'!$B:$B,$B495,'Inventory Details'!$E:$E,$E495)</f>
        <v>0</v>
      </c>
      <c r="G495" s="12">
        <f>SUMIFS('PO Details'!$H:$H,'PO Details'!$D:$D,Planning!$B495,'PO Details'!$L:$L,$E495)</f>
        <v>4</v>
      </c>
      <c r="H495" s="12">
        <f>SUMIFS('SO Details'!$G:$G,'SO Details'!$D:$D,Planning!$B495,'SO Details'!$K:$K,$E495)</f>
        <v>0</v>
      </c>
      <c r="I495" s="20">
        <f>IF(COUNTIFS($C:$C,B495)&gt;1,SUMIFS('Sales Hx'!$Q:$Q,'Sales Hx'!$B:$B,_xlfn.XLOOKUP(B495,C:C,B:B),'Sales Hx'!$D:$D,Planning!$E495),SUMIFS('Sales Hx'!$Q:$Q,'Sales Hx'!$B:$B,Planning!$B495,'Sales Hx'!$D:$D,Planning!$E495))</f>
        <v>8.3999999999999986</v>
      </c>
      <c r="J495" s="16">
        <f>IF(COUNTIFS($C:$C,B495)&gt;1,SUMIFS('Sales Hx'!$S:$S,'Sales Hx'!$B:$B,_xlfn.XLOOKUP(B495,C:C,B:B),'Sales Hx'!$D:$D,E495),SUMIFS('Sales Hx'!$S:$S,'Sales Hx'!$B:$B,$B495,'Sales Hx'!$D:$D,$E495))</f>
        <v>0.1287593984962406</v>
      </c>
      <c r="K495" s="16">
        <f t="shared" si="43"/>
        <v>0.47619047619047628</v>
      </c>
      <c r="L495" s="12">
        <f>IF(M495&lt;&gt;"",M495,IF(COUNTIFS($C:$C,B495)&gt;1,SUMIFS('Sales Hx'!V:V,'Sales Hx'!$B:$B,_xlfn.XLOOKUP(B495,C:C,B:B),'Sales Hx'!$D:$D,$E495),SUMIFS('Sales Hx'!V:V,'Sales Hx'!$B:$B,$B495,'Sales Hx'!$D:$D,$E495)))</f>
        <v>0</v>
      </c>
      <c r="M495" s="12">
        <v>0</v>
      </c>
      <c r="N495" s="15">
        <f t="shared" si="45"/>
        <v>0.1287593984962406</v>
      </c>
      <c r="O495" s="21">
        <f t="shared" si="41"/>
        <v>0</v>
      </c>
      <c r="P495" s="24">
        <v>44.025799999999997</v>
      </c>
      <c r="Q495" s="18">
        <f t="shared" si="44"/>
        <v>0</v>
      </c>
      <c r="R495" s="2">
        <v>1</v>
      </c>
      <c r="S495" s="2">
        <v>120</v>
      </c>
      <c r="T495" s="2" t="s">
        <v>4647</v>
      </c>
      <c r="U495" s="28">
        <f>IF(G495=0,"",_xlfn.MINIFS('PO Details'!$I:$I,'PO Details'!$D:$D,Planning!$B495,'PO Details'!$L:$L,Planning!$E495))</f>
        <v>45426</v>
      </c>
      <c r="V495" s="29" t="s">
        <v>4640</v>
      </c>
      <c r="W495" t="str">
        <f t="shared" si="42"/>
        <v>Max</v>
      </c>
      <c r="X495" s="2">
        <v>120</v>
      </c>
    </row>
    <row r="496" spans="1:24" x14ac:dyDescent="0.25">
      <c r="A496" s="11" t="s">
        <v>4615</v>
      </c>
      <c r="B496" s="22" t="s">
        <v>912</v>
      </c>
      <c r="C496" s="22"/>
      <c r="D496" s="22" t="s">
        <v>913</v>
      </c>
      <c r="E496" s="31" t="s">
        <v>37</v>
      </c>
      <c r="F496" s="12">
        <f>SUMIFS('Inventory Details'!$H:$H,'Inventory Details'!$B:$B,$B496,'Inventory Details'!$E:$E,$E496)</f>
        <v>0</v>
      </c>
      <c r="G496" s="12">
        <f>SUMIFS('PO Details'!$H:$H,'PO Details'!$D:$D,Planning!$B496,'PO Details'!$L:$L,$E496)</f>
        <v>1</v>
      </c>
      <c r="H496" s="12">
        <f>SUMIFS('SO Details'!$G:$G,'SO Details'!$D:$D,Planning!$B496,'SO Details'!$K:$K,$E496)</f>
        <v>0</v>
      </c>
      <c r="I496" s="20">
        <f>IF(COUNTIFS($C:$C,B496)&gt;1,SUMIFS('Sales Hx'!$Q:$Q,'Sales Hx'!$B:$B,_xlfn.XLOOKUP(B496,C:C,B:B),'Sales Hx'!$D:$D,Planning!$E496),SUMIFS('Sales Hx'!$Q:$Q,'Sales Hx'!$B:$B,Planning!$B496,'Sales Hx'!$D:$D,Planning!$E496))</f>
        <v>0</v>
      </c>
      <c r="J496" s="16">
        <f>IF(COUNTIFS($C:$C,B496)&gt;1,SUMIFS('Sales Hx'!$S:$S,'Sales Hx'!$B:$B,_xlfn.XLOOKUP(B496,C:C,B:B),'Sales Hx'!$D:$D,E496),SUMIFS('Sales Hx'!$S:$S,'Sales Hx'!$B:$B,$B496,'Sales Hx'!$D:$D,$E496))</f>
        <v>0</v>
      </c>
      <c r="K496" s="16">
        <f t="shared" si="43"/>
        <v>0</v>
      </c>
      <c r="L496" s="12">
        <f>IF(M496&lt;&gt;"",M496,IF(COUNTIFS($C:$C,B496)&gt;1,SUMIFS('Sales Hx'!V:V,'Sales Hx'!$B:$B,_xlfn.XLOOKUP(B496,C:C,B:B),'Sales Hx'!$D:$D,$E496),SUMIFS('Sales Hx'!V:V,'Sales Hx'!$B:$B,$B496,'Sales Hx'!$D:$D,$E496)))</f>
        <v>0</v>
      </c>
      <c r="M496" s="12">
        <v>0</v>
      </c>
      <c r="N496" s="15">
        <f t="shared" si="45"/>
        <v>0</v>
      </c>
      <c r="O496" s="21">
        <f t="shared" si="41"/>
        <v>0</v>
      </c>
      <c r="P496" s="24">
        <v>40.878999999999998</v>
      </c>
      <c r="Q496" s="18">
        <f t="shared" si="44"/>
        <v>0</v>
      </c>
      <c r="R496" s="2">
        <v>1</v>
      </c>
      <c r="S496" s="2">
        <v>120</v>
      </c>
      <c r="T496" s="2" t="s">
        <v>4647</v>
      </c>
      <c r="U496" s="28">
        <f>IF(G496=0,"",_xlfn.MINIFS('PO Details'!$I:$I,'PO Details'!$D:$D,Planning!$B496,'PO Details'!$L:$L,Planning!$E496))</f>
        <v>45256</v>
      </c>
      <c r="V496" s="29" t="s">
        <v>4640</v>
      </c>
      <c r="W496" t="str">
        <f t="shared" si="42"/>
        <v>Max</v>
      </c>
      <c r="X496" s="2">
        <v>120</v>
      </c>
    </row>
    <row r="497" spans="1:24" x14ac:dyDescent="0.25">
      <c r="A497" s="11" t="s">
        <v>4615</v>
      </c>
      <c r="B497" s="22" t="s">
        <v>912</v>
      </c>
      <c r="C497" s="22"/>
      <c r="D497" s="22" t="s">
        <v>913</v>
      </c>
      <c r="E497" s="31" t="s">
        <v>4746</v>
      </c>
      <c r="F497" s="12">
        <f>SUMIFS('Inventory Details'!$H:$H,'Inventory Details'!$B:$B,$B497,'Inventory Details'!$E:$E,$E497)</f>
        <v>5</v>
      </c>
      <c r="G497" s="12">
        <f>SUMIFS('PO Details'!$H:$H,'PO Details'!$D:$D,Planning!$B497,'PO Details'!$L:$L,$E497)</f>
        <v>0</v>
      </c>
      <c r="H497" s="12">
        <f>SUMIFS('SO Details'!$G:$G,'SO Details'!$D:$D,Planning!$B497,'SO Details'!$K:$K,$E497)</f>
        <v>0</v>
      </c>
      <c r="I497" s="20">
        <f>IF(COUNTIFS($C:$C,B497)&gt;1,SUMIFS('Sales Hx'!$Q:$Q,'Sales Hx'!$B:$B,_xlfn.XLOOKUP(B497,C:C,B:B),'Sales Hx'!$D:$D,Planning!$E497),SUMIFS('Sales Hx'!$Q:$Q,'Sales Hx'!$B:$B,Planning!$B497,'Sales Hx'!$D:$D,Planning!$E497))</f>
        <v>0</v>
      </c>
      <c r="J497" s="16">
        <f>IF(COUNTIFS($C:$C,B497)&gt;1,SUMIFS('Sales Hx'!$S:$S,'Sales Hx'!$B:$B,_xlfn.XLOOKUP(B497,C:C,B:B),'Sales Hx'!$D:$D,E497),SUMIFS('Sales Hx'!$S:$S,'Sales Hx'!$B:$B,$B497,'Sales Hx'!$D:$D,$E497))</f>
        <v>0</v>
      </c>
      <c r="K497" s="16">
        <f t="shared" si="43"/>
        <v>0</v>
      </c>
      <c r="L497" s="12">
        <f>IF(M497&lt;&gt;"",M497,IF(COUNTIFS($C:$C,B497)&gt;1,SUMIFS('Sales Hx'!V:V,'Sales Hx'!$B:$B,_xlfn.XLOOKUP(B497,C:C,B:B),'Sales Hx'!$D:$D,$E497),SUMIFS('Sales Hx'!V:V,'Sales Hx'!$B:$B,$B497,'Sales Hx'!$D:$D,$E497)))</f>
        <v>0</v>
      </c>
      <c r="M497" s="12">
        <v>0</v>
      </c>
      <c r="N497" s="15">
        <f t="shared" si="45"/>
        <v>0</v>
      </c>
      <c r="O497" s="21">
        <f t="shared" si="41"/>
        <v>0</v>
      </c>
      <c r="P497" s="24">
        <v>40.878999999999998</v>
      </c>
      <c r="Q497" s="18">
        <f t="shared" si="44"/>
        <v>0</v>
      </c>
      <c r="R497" s="2">
        <v>1</v>
      </c>
      <c r="S497" s="2">
        <v>120</v>
      </c>
      <c r="T497" s="2" t="s">
        <v>4647</v>
      </c>
      <c r="U497" s="28" t="str">
        <f>IF(G497=0,"",_xlfn.MINIFS('PO Details'!$I:$I,'PO Details'!$D:$D,Planning!$B497,'PO Details'!$L:$L,Planning!$E497))</f>
        <v/>
      </c>
      <c r="V497" s="29" t="s">
        <v>4640</v>
      </c>
      <c r="W497" t="str">
        <f t="shared" si="42"/>
        <v>Max</v>
      </c>
      <c r="X497" s="2">
        <v>120</v>
      </c>
    </row>
    <row r="498" spans="1:24" x14ac:dyDescent="0.25">
      <c r="A498" s="11"/>
      <c r="B498" s="22" t="s">
        <v>914</v>
      </c>
      <c r="C498" s="22"/>
      <c r="D498" s="22" t="s">
        <v>915</v>
      </c>
      <c r="E498" s="31" t="s">
        <v>4746</v>
      </c>
      <c r="F498" s="12">
        <f>SUMIFS('Inventory Details'!$H:$H,'Inventory Details'!$B:$B,$B498,'Inventory Details'!$E:$E,$E498)</f>
        <v>2</v>
      </c>
      <c r="G498" s="12">
        <f>SUMIFS('PO Details'!$H:$H,'PO Details'!$D:$D,Planning!$B498,'PO Details'!$L:$L,$E498)</f>
        <v>0</v>
      </c>
      <c r="H498" s="12">
        <f>SUMIFS('SO Details'!$G:$G,'SO Details'!$D:$D,Planning!$B498,'SO Details'!$K:$K,$E498)</f>
        <v>0</v>
      </c>
      <c r="I498" s="20">
        <f>IF(COUNTIFS($C:$C,B498)&gt;1,SUMIFS('Sales Hx'!$Q:$Q,'Sales Hx'!$B:$B,_xlfn.XLOOKUP(B498,C:C,B:B),'Sales Hx'!$D:$D,Planning!$E498),SUMIFS('Sales Hx'!$Q:$Q,'Sales Hx'!$B:$B,Planning!$B498,'Sales Hx'!$D:$D,Planning!$E498))</f>
        <v>0</v>
      </c>
      <c r="J498" s="16">
        <f>IF(COUNTIFS($C:$C,B498)&gt;1,SUMIFS('Sales Hx'!$S:$S,'Sales Hx'!$B:$B,_xlfn.XLOOKUP(B498,C:C,B:B),'Sales Hx'!$D:$D,E498),SUMIFS('Sales Hx'!$S:$S,'Sales Hx'!$B:$B,$B498,'Sales Hx'!$D:$D,$E498))</f>
        <v>0</v>
      </c>
      <c r="K498" s="16">
        <f t="shared" si="43"/>
        <v>0</v>
      </c>
      <c r="L498" s="12">
        <f>IF(M498&lt;&gt;"",M498,IF(COUNTIFS($C:$C,B498)&gt;1,SUMIFS('Sales Hx'!V:V,'Sales Hx'!$B:$B,_xlfn.XLOOKUP(B498,C:C,B:B),'Sales Hx'!$D:$D,$E498),SUMIFS('Sales Hx'!V:V,'Sales Hx'!$B:$B,$B498,'Sales Hx'!$D:$D,$E498)))</f>
        <v>0</v>
      </c>
      <c r="M498" s="12">
        <v>0</v>
      </c>
      <c r="N498" s="15">
        <f t="shared" si="45"/>
        <v>0</v>
      </c>
      <c r="O498" s="21">
        <f t="shared" si="41"/>
        <v>0</v>
      </c>
      <c r="P498" s="24">
        <v>44.57</v>
      </c>
      <c r="Q498" s="18">
        <f t="shared" si="44"/>
        <v>0</v>
      </c>
      <c r="R498" s="2">
        <v>1</v>
      </c>
      <c r="S498" s="2">
        <v>120</v>
      </c>
      <c r="T498" s="2" t="s">
        <v>4647</v>
      </c>
      <c r="U498" s="28" t="str">
        <f>IF(G498=0,"",_xlfn.MINIFS('PO Details'!$I:$I,'PO Details'!$D:$D,Planning!$B498,'PO Details'!$L:$L,Planning!$E498))</f>
        <v/>
      </c>
      <c r="V498" s="29" t="s">
        <v>4640</v>
      </c>
      <c r="W498" t="str">
        <f t="shared" si="42"/>
        <v>Max</v>
      </c>
      <c r="X498" s="2">
        <v>120</v>
      </c>
    </row>
    <row r="499" spans="1:24" x14ac:dyDescent="0.25">
      <c r="A499" s="11"/>
      <c r="B499" s="22" t="s">
        <v>914</v>
      </c>
      <c r="C499" s="22"/>
      <c r="D499" s="22" t="s">
        <v>915</v>
      </c>
      <c r="E499" s="31" t="s">
        <v>876</v>
      </c>
      <c r="F499" s="12">
        <f>SUMIFS('Inventory Details'!$H:$H,'Inventory Details'!$B:$B,$B499,'Inventory Details'!$E:$E,$E499)</f>
        <v>0</v>
      </c>
      <c r="G499" s="12">
        <f>SUMIFS('PO Details'!$H:$H,'PO Details'!$D:$D,Planning!$B499,'PO Details'!$L:$L,$E499)</f>
        <v>0</v>
      </c>
      <c r="H499" s="12">
        <f>SUMIFS('SO Details'!$G:$G,'SO Details'!$D:$D,Planning!$B499,'SO Details'!$K:$K,$E499)</f>
        <v>0</v>
      </c>
      <c r="I499" s="20">
        <f>IF(COUNTIFS($C:$C,B499)&gt;1,SUMIFS('Sales Hx'!$Q:$Q,'Sales Hx'!$B:$B,_xlfn.XLOOKUP(B499,C:C,B:B),'Sales Hx'!$D:$D,Planning!$E499),SUMIFS('Sales Hx'!$Q:$Q,'Sales Hx'!$B:$B,Planning!$B499,'Sales Hx'!$D:$D,Planning!$E499))</f>
        <v>0</v>
      </c>
      <c r="J499" s="16">
        <f>IF(COUNTIFS($C:$C,B499)&gt;1,SUMIFS('Sales Hx'!$S:$S,'Sales Hx'!$B:$B,_xlfn.XLOOKUP(B499,C:C,B:B),'Sales Hx'!$D:$D,E499),SUMIFS('Sales Hx'!$S:$S,'Sales Hx'!$B:$B,$B499,'Sales Hx'!$D:$D,$E499))</f>
        <v>3.2894736842105261E-2</v>
      </c>
      <c r="K499" s="16">
        <f t="shared" si="43"/>
        <v>0</v>
      </c>
      <c r="L499" s="12">
        <f>IF(M499&lt;&gt;"",M499,IF(COUNTIFS($C:$C,B499)&gt;1,SUMIFS('Sales Hx'!V:V,'Sales Hx'!$B:$B,_xlfn.XLOOKUP(B499,C:C,B:B),'Sales Hx'!$D:$D,$E499),SUMIFS('Sales Hx'!V:V,'Sales Hx'!$B:$B,$B499,'Sales Hx'!$D:$D,$E499)))</f>
        <v>0</v>
      </c>
      <c r="M499" s="12">
        <v>0</v>
      </c>
      <c r="N499" s="15">
        <f t="shared" si="45"/>
        <v>3.2894736842105261E-2</v>
      </c>
      <c r="O499" s="21">
        <f t="shared" si="41"/>
        <v>4</v>
      </c>
      <c r="P499" s="24">
        <v>44.57</v>
      </c>
      <c r="Q499" s="18">
        <f t="shared" si="44"/>
        <v>178.28</v>
      </c>
      <c r="R499" s="2">
        <v>1</v>
      </c>
      <c r="S499" s="2">
        <v>120</v>
      </c>
      <c r="T499" s="2" t="s">
        <v>4647</v>
      </c>
      <c r="U499" s="28" t="str">
        <f>IF(G499=0,"",_xlfn.MINIFS('PO Details'!$I:$I,'PO Details'!$D:$D,Planning!$B499,'PO Details'!$L:$L,Planning!$E499))</f>
        <v/>
      </c>
      <c r="V499" s="29" t="s">
        <v>4640</v>
      </c>
      <c r="W499" t="str">
        <f t="shared" si="42"/>
        <v>Max</v>
      </c>
      <c r="X499" s="2">
        <v>120</v>
      </c>
    </row>
    <row r="500" spans="1:24" x14ac:dyDescent="0.25">
      <c r="A500" s="11" t="s">
        <v>4615</v>
      </c>
      <c r="B500" s="22" t="s">
        <v>916</v>
      </c>
      <c r="C500" s="22"/>
      <c r="D500" s="22" t="s">
        <v>917</v>
      </c>
      <c r="E500" s="31" t="s">
        <v>37</v>
      </c>
      <c r="F500" s="12">
        <f>SUMIFS('Inventory Details'!$H:$H,'Inventory Details'!$B:$B,$B500,'Inventory Details'!$E:$E,$E500)</f>
        <v>0</v>
      </c>
      <c r="G500" s="12">
        <f>SUMIFS('PO Details'!$H:$H,'PO Details'!$D:$D,Planning!$B500,'PO Details'!$L:$L,$E500)</f>
        <v>1</v>
      </c>
      <c r="H500" s="12">
        <f>SUMIFS('SO Details'!$G:$G,'SO Details'!$D:$D,Planning!$B500,'SO Details'!$K:$K,$E500)</f>
        <v>0</v>
      </c>
      <c r="I500" s="20">
        <f>IF(COUNTIFS($C:$C,B500)&gt;1,SUMIFS('Sales Hx'!$Q:$Q,'Sales Hx'!$B:$B,_xlfn.XLOOKUP(B500,C:C,B:B),'Sales Hx'!$D:$D,Planning!$E500),SUMIFS('Sales Hx'!$Q:$Q,'Sales Hx'!$B:$B,Planning!$B500,'Sales Hx'!$D:$D,Planning!$E500))</f>
        <v>0</v>
      </c>
      <c r="J500" s="16">
        <f>IF(COUNTIFS($C:$C,B500)&gt;1,SUMIFS('Sales Hx'!$S:$S,'Sales Hx'!$B:$B,_xlfn.XLOOKUP(B500,C:C,B:B),'Sales Hx'!$D:$D,E500),SUMIFS('Sales Hx'!$S:$S,'Sales Hx'!$B:$B,$B500,'Sales Hx'!$D:$D,$E500))</f>
        <v>0</v>
      </c>
      <c r="K500" s="16">
        <f t="shared" si="43"/>
        <v>0</v>
      </c>
      <c r="L500" s="12">
        <f>IF(M500&lt;&gt;"",M500,IF(COUNTIFS($C:$C,B500)&gt;1,SUMIFS('Sales Hx'!V:V,'Sales Hx'!$B:$B,_xlfn.XLOOKUP(B500,C:C,B:B),'Sales Hx'!$D:$D,$E500),SUMIFS('Sales Hx'!V:V,'Sales Hx'!$B:$B,$B500,'Sales Hx'!$D:$D,$E500)))</f>
        <v>0</v>
      </c>
      <c r="M500" s="12">
        <v>0</v>
      </c>
      <c r="N500" s="15">
        <f t="shared" si="45"/>
        <v>0</v>
      </c>
      <c r="O500" s="21">
        <f t="shared" si="41"/>
        <v>0</v>
      </c>
      <c r="P500" s="24">
        <v>41.711100000000002</v>
      </c>
      <c r="Q500" s="18">
        <f t="shared" si="44"/>
        <v>0</v>
      </c>
      <c r="R500" s="2">
        <v>1</v>
      </c>
      <c r="S500" s="2">
        <v>120</v>
      </c>
      <c r="T500" s="2" t="s">
        <v>4647</v>
      </c>
      <c r="U500" s="28">
        <f>IF(G500=0,"",_xlfn.MINIFS('PO Details'!$I:$I,'PO Details'!$D:$D,Planning!$B500,'PO Details'!$L:$L,Planning!$E500))</f>
        <v>45228</v>
      </c>
      <c r="V500" s="29" t="s">
        <v>4640</v>
      </c>
      <c r="W500" t="str">
        <f t="shared" si="42"/>
        <v>Max</v>
      </c>
      <c r="X500" s="2">
        <v>120</v>
      </c>
    </row>
    <row r="501" spans="1:24" x14ac:dyDescent="0.25">
      <c r="A501" s="11" t="s">
        <v>4615</v>
      </c>
      <c r="B501" s="22" t="s">
        <v>916</v>
      </c>
      <c r="C501" s="22"/>
      <c r="D501" s="22" t="s">
        <v>917</v>
      </c>
      <c r="E501" s="31" t="s">
        <v>4746</v>
      </c>
      <c r="F501" s="12">
        <f>SUMIFS('Inventory Details'!$H:$H,'Inventory Details'!$B:$B,$B501,'Inventory Details'!$E:$E,$E501)</f>
        <v>3</v>
      </c>
      <c r="G501" s="12">
        <f>SUMIFS('PO Details'!$H:$H,'PO Details'!$D:$D,Planning!$B501,'PO Details'!$L:$L,$E501)</f>
        <v>0</v>
      </c>
      <c r="H501" s="12">
        <f>SUMIFS('SO Details'!$G:$G,'SO Details'!$D:$D,Planning!$B501,'SO Details'!$K:$K,$E501)</f>
        <v>0</v>
      </c>
      <c r="I501" s="20">
        <f>IF(COUNTIFS($C:$C,B501)&gt;1,SUMIFS('Sales Hx'!$Q:$Q,'Sales Hx'!$B:$B,_xlfn.XLOOKUP(B501,C:C,B:B),'Sales Hx'!$D:$D,Planning!$E501),SUMIFS('Sales Hx'!$Q:$Q,'Sales Hx'!$B:$B,Planning!$B501,'Sales Hx'!$D:$D,Planning!$E501))</f>
        <v>0</v>
      </c>
      <c r="J501" s="16">
        <f>IF(COUNTIFS($C:$C,B501)&gt;1,SUMIFS('Sales Hx'!$S:$S,'Sales Hx'!$B:$B,_xlfn.XLOOKUP(B501,C:C,B:B),'Sales Hx'!$D:$D,E501),SUMIFS('Sales Hx'!$S:$S,'Sales Hx'!$B:$B,$B501,'Sales Hx'!$D:$D,$E501))</f>
        <v>0</v>
      </c>
      <c r="K501" s="16">
        <f t="shared" si="43"/>
        <v>0</v>
      </c>
      <c r="L501" s="12">
        <f>IF(M501&lt;&gt;"",M501,IF(COUNTIFS($C:$C,B501)&gt;1,SUMIFS('Sales Hx'!V:V,'Sales Hx'!$B:$B,_xlfn.XLOOKUP(B501,C:C,B:B),'Sales Hx'!$D:$D,$E501),SUMIFS('Sales Hx'!V:V,'Sales Hx'!$B:$B,$B501,'Sales Hx'!$D:$D,$E501)))</f>
        <v>0</v>
      </c>
      <c r="M501" s="12">
        <v>0</v>
      </c>
      <c r="N501" s="15">
        <f t="shared" si="45"/>
        <v>0</v>
      </c>
      <c r="O501" s="21">
        <f t="shared" si="41"/>
        <v>0</v>
      </c>
      <c r="P501" s="24">
        <v>41.711100000000002</v>
      </c>
      <c r="Q501" s="18">
        <f t="shared" si="44"/>
        <v>0</v>
      </c>
      <c r="R501" s="2">
        <v>1</v>
      </c>
      <c r="S501" s="2">
        <v>120</v>
      </c>
      <c r="T501" s="2" t="s">
        <v>4647</v>
      </c>
      <c r="U501" s="28" t="str">
        <f>IF(G501=0,"",_xlfn.MINIFS('PO Details'!$I:$I,'PO Details'!$D:$D,Planning!$B501,'PO Details'!$L:$L,Planning!$E501))</f>
        <v/>
      </c>
      <c r="V501" s="29" t="s">
        <v>4640</v>
      </c>
      <c r="W501" t="str">
        <f t="shared" si="42"/>
        <v>Max</v>
      </c>
      <c r="X501" s="2">
        <v>120</v>
      </c>
    </row>
    <row r="502" spans="1:24" x14ac:dyDescent="0.25">
      <c r="A502" s="11"/>
      <c r="B502" s="22" t="s">
        <v>4525</v>
      </c>
      <c r="C502" s="22"/>
      <c r="D502" s="22" t="s">
        <v>4526</v>
      </c>
      <c r="E502" s="31" t="s">
        <v>37</v>
      </c>
      <c r="F502" s="12">
        <f>SUMIFS('Inventory Details'!$H:$H,'Inventory Details'!$B:$B,$B502,'Inventory Details'!$E:$E,$E502)</f>
        <v>0</v>
      </c>
      <c r="G502" s="12">
        <f>SUMIFS('PO Details'!$H:$H,'PO Details'!$D:$D,Planning!$B502,'PO Details'!$L:$L,$E502)</f>
        <v>3</v>
      </c>
      <c r="H502" s="12">
        <f>SUMIFS('SO Details'!$G:$G,'SO Details'!$D:$D,Planning!$B502,'SO Details'!$K:$K,$E502)</f>
        <v>0</v>
      </c>
      <c r="I502" s="20">
        <f>IF(COUNTIFS($C:$C,B502)&gt;1,SUMIFS('Sales Hx'!$Q:$Q,'Sales Hx'!$B:$B,_xlfn.XLOOKUP(B502,C:C,B:B),'Sales Hx'!$D:$D,Planning!$E502),SUMIFS('Sales Hx'!$Q:$Q,'Sales Hx'!$B:$B,Planning!$B502,'Sales Hx'!$D:$D,Planning!$E502))</f>
        <v>0</v>
      </c>
      <c r="J502" s="16">
        <f>IF(COUNTIFS($C:$C,B502)&gt;1,SUMIFS('Sales Hx'!$S:$S,'Sales Hx'!$B:$B,_xlfn.XLOOKUP(B502,C:C,B:B),'Sales Hx'!$D:$D,E502),SUMIFS('Sales Hx'!$S:$S,'Sales Hx'!$B:$B,$B502,'Sales Hx'!$D:$D,$E502))</f>
        <v>0</v>
      </c>
      <c r="K502" s="16">
        <f t="shared" si="43"/>
        <v>0</v>
      </c>
      <c r="L502" s="12">
        <f>IF(M502&lt;&gt;"",M502,IF(COUNTIFS($C:$C,B502)&gt;1,SUMIFS('Sales Hx'!V:V,'Sales Hx'!$B:$B,_xlfn.XLOOKUP(B502,C:C,B:B),'Sales Hx'!$D:$D,$E502),SUMIFS('Sales Hx'!V:V,'Sales Hx'!$B:$B,$B502,'Sales Hx'!$D:$D,$E502)))</f>
        <v>0</v>
      </c>
      <c r="M502" s="12">
        <v>0</v>
      </c>
      <c r="N502" s="15">
        <f t="shared" si="45"/>
        <v>0</v>
      </c>
      <c r="O502" s="21">
        <f t="shared" si="41"/>
        <v>0</v>
      </c>
      <c r="P502" s="24">
        <v>41.485599999999998</v>
      </c>
      <c r="Q502" s="18">
        <f t="shared" si="44"/>
        <v>0</v>
      </c>
      <c r="R502" s="2">
        <v>1</v>
      </c>
      <c r="S502" s="2">
        <v>120</v>
      </c>
      <c r="T502" s="2" t="s">
        <v>4647</v>
      </c>
      <c r="U502" s="28">
        <f>IF(G502=0,"",_xlfn.MINIFS('PO Details'!$I:$I,'PO Details'!$D:$D,Planning!$B502,'PO Details'!$L:$L,Planning!$E502))</f>
        <v>45201</v>
      </c>
      <c r="V502" s="29" t="s">
        <v>4640</v>
      </c>
      <c r="W502" t="str">
        <f t="shared" si="42"/>
        <v>Max</v>
      </c>
      <c r="X502" s="2">
        <v>120</v>
      </c>
    </row>
    <row r="503" spans="1:24" x14ac:dyDescent="0.25">
      <c r="A503" s="11"/>
      <c r="B503" s="22" t="s">
        <v>4766</v>
      </c>
      <c r="C503" s="22"/>
      <c r="D503" s="22" t="s">
        <v>4767</v>
      </c>
      <c r="E503" s="31" t="s">
        <v>686</v>
      </c>
      <c r="F503" s="12">
        <f>SUMIFS('Inventory Details'!$H:$H,'Inventory Details'!$B:$B,$B503,'Inventory Details'!$E:$E,$E503)</f>
        <v>3</v>
      </c>
      <c r="G503" s="12">
        <f>SUMIFS('PO Details'!$H:$H,'PO Details'!$D:$D,Planning!$B503,'PO Details'!$L:$L,$E503)</f>
        <v>0</v>
      </c>
      <c r="H503" s="12">
        <f>SUMIFS('SO Details'!$G:$G,'SO Details'!$D:$D,Planning!$B503,'SO Details'!$K:$K,$E503)</f>
        <v>0</v>
      </c>
      <c r="I503" s="20">
        <f>IF(COUNTIFS($C:$C,B503)&gt;1,SUMIFS('Sales Hx'!$Q:$Q,'Sales Hx'!$B:$B,_xlfn.XLOOKUP(B503,C:C,B:B),'Sales Hx'!$D:$D,Planning!$E503),SUMIFS('Sales Hx'!$Q:$Q,'Sales Hx'!$B:$B,Planning!$B503,'Sales Hx'!$D:$D,Planning!$E503))</f>
        <v>0</v>
      </c>
      <c r="J503" s="16">
        <f>IF(COUNTIFS($C:$C,B503)&gt;1,SUMIFS('Sales Hx'!$S:$S,'Sales Hx'!$B:$B,_xlfn.XLOOKUP(B503,C:C,B:B),'Sales Hx'!$D:$D,E503),SUMIFS('Sales Hx'!$S:$S,'Sales Hx'!$B:$B,$B503,'Sales Hx'!$D:$D,$E503))</f>
        <v>0</v>
      </c>
      <c r="K503" s="16">
        <f t="shared" si="43"/>
        <v>0</v>
      </c>
      <c r="L503" s="12">
        <f>IF(M503&lt;&gt;"",M503,IF(COUNTIFS($C:$C,B503)&gt;1,SUMIFS('Sales Hx'!V:V,'Sales Hx'!$B:$B,_xlfn.XLOOKUP(B503,C:C,B:B),'Sales Hx'!$D:$D,$E503),SUMIFS('Sales Hx'!V:V,'Sales Hx'!$B:$B,$B503,'Sales Hx'!$D:$D,$E503)))</f>
        <v>0</v>
      </c>
      <c r="M503" s="12">
        <v>0</v>
      </c>
      <c r="N503" s="15">
        <f t="shared" si="45"/>
        <v>0</v>
      </c>
      <c r="O503" s="21">
        <f t="shared" si="41"/>
        <v>0</v>
      </c>
      <c r="P503" s="24">
        <v>41.49</v>
      </c>
      <c r="Q503" s="18">
        <f t="shared" si="44"/>
        <v>0</v>
      </c>
      <c r="R503" s="2">
        <v>1</v>
      </c>
      <c r="S503" s="2">
        <v>90</v>
      </c>
      <c r="T503" s="2" t="s">
        <v>4647</v>
      </c>
      <c r="U503" s="28" t="str">
        <f>IF(G503=0,"",_xlfn.MINIFS('PO Details'!$I:$I,'PO Details'!$D:$D,Planning!$B503,'PO Details'!$L:$L,Planning!$E503))</f>
        <v/>
      </c>
      <c r="V503" s="29" t="s">
        <v>4640</v>
      </c>
      <c r="W503" t="str">
        <f t="shared" si="42"/>
        <v>Max</v>
      </c>
      <c r="X503" s="2">
        <v>120</v>
      </c>
    </row>
    <row r="504" spans="1:24" x14ac:dyDescent="0.25">
      <c r="A504" s="11"/>
      <c r="B504" s="22" t="s">
        <v>918</v>
      </c>
      <c r="C504" s="22"/>
      <c r="D504" s="22" t="s">
        <v>919</v>
      </c>
      <c r="E504" s="31" t="s">
        <v>876</v>
      </c>
      <c r="F504" s="12">
        <f>SUMIFS('Inventory Details'!$H:$H,'Inventory Details'!$B:$B,$B504,'Inventory Details'!$E:$E,$E504)</f>
        <v>0</v>
      </c>
      <c r="G504" s="12">
        <f>SUMIFS('PO Details'!$H:$H,'PO Details'!$D:$D,Planning!$B504,'PO Details'!$L:$L,$E504)</f>
        <v>0</v>
      </c>
      <c r="H504" s="12">
        <f>SUMIFS('SO Details'!$G:$G,'SO Details'!$D:$D,Planning!$B504,'SO Details'!$K:$K,$E504)</f>
        <v>0</v>
      </c>
      <c r="I504" s="20">
        <f>IF(COUNTIFS($C:$C,B504)&gt;1,SUMIFS('Sales Hx'!$Q:$Q,'Sales Hx'!$B:$B,_xlfn.XLOOKUP(B504,C:C,B:B),'Sales Hx'!$D:$D,Planning!$E504),SUMIFS('Sales Hx'!$Q:$Q,'Sales Hx'!$B:$B,Planning!$B504,'Sales Hx'!$D:$D,Planning!$E504))</f>
        <v>0</v>
      </c>
      <c r="J504" s="16">
        <f>IF(COUNTIFS($C:$C,B504)&gt;1,SUMIFS('Sales Hx'!$S:$S,'Sales Hx'!$B:$B,_xlfn.XLOOKUP(B504,C:C,B:B),'Sales Hx'!$D:$D,E504),SUMIFS('Sales Hx'!$S:$S,'Sales Hx'!$B:$B,$B504,'Sales Hx'!$D:$D,$E504))</f>
        <v>0</v>
      </c>
      <c r="K504" s="16">
        <f t="shared" si="43"/>
        <v>0</v>
      </c>
      <c r="L504" s="12">
        <f>IF(M504&lt;&gt;"",M504,IF(COUNTIFS($C:$C,B504)&gt;1,SUMIFS('Sales Hx'!V:V,'Sales Hx'!$B:$B,_xlfn.XLOOKUP(B504,C:C,B:B),'Sales Hx'!$D:$D,$E504),SUMIFS('Sales Hx'!V:V,'Sales Hx'!$B:$B,$B504,'Sales Hx'!$D:$D,$E504)))</f>
        <v>0</v>
      </c>
      <c r="M504" s="12">
        <v>0</v>
      </c>
      <c r="N504" s="15">
        <f t="shared" si="45"/>
        <v>0</v>
      </c>
      <c r="O504" s="21">
        <f t="shared" si="41"/>
        <v>0</v>
      </c>
      <c r="P504" s="24">
        <v>44.57</v>
      </c>
      <c r="Q504" s="18">
        <f t="shared" si="44"/>
        <v>0</v>
      </c>
      <c r="R504" s="2">
        <v>1</v>
      </c>
      <c r="S504" s="2">
        <v>120</v>
      </c>
      <c r="T504" s="2" t="s">
        <v>4647</v>
      </c>
      <c r="U504" s="28" t="str">
        <f>IF(G504=0,"",_xlfn.MINIFS('PO Details'!$I:$I,'PO Details'!$D:$D,Planning!$B504,'PO Details'!$L:$L,Planning!$E504))</f>
        <v/>
      </c>
      <c r="V504" s="29" t="s">
        <v>4640</v>
      </c>
      <c r="W504" t="str">
        <f t="shared" si="42"/>
        <v>Max</v>
      </c>
      <c r="X504" s="2">
        <v>120</v>
      </c>
    </row>
    <row r="505" spans="1:24" x14ac:dyDescent="0.25">
      <c r="A505" s="11" t="s">
        <v>4615</v>
      </c>
      <c r="B505" s="22" t="s">
        <v>920</v>
      </c>
      <c r="C505" s="22"/>
      <c r="D505" s="22" t="s">
        <v>921</v>
      </c>
      <c r="E505" s="31" t="s">
        <v>37</v>
      </c>
      <c r="F505" s="12">
        <f>SUMIFS('Inventory Details'!$H:$H,'Inventory Details'!$B:$B,$B505,'Inventory Details'!$E:$E,$E505)</f>
        <v>0</v>
      </c>
      <c r="G505" s="12">
        <f>SUMIFS('PO Details'!$H:$H,'PO Details'!$D:$D,Planning!$B505,'PO Details'!$L:$L,$E505)</f>
        <v>3</v>
      </c>
      <c r="H505" s="12">
        <f>SUMIFS('SO Details'!$G:$G,'SO Details'!$D:$D,Planning!$B505,'SO Details'!$K:$K,$E505)</f>
        <v>0</v>
      </c>
      <c r="I505" s="20">
        <f>IF(COUNTIFS($C:$C,B505)&gt;1,SUMIFS('Sales Hx'!$Q:$Q,'Sales Hx'!$B:$B,_xlfn.XLOOKUP(B505,C:C,B:B),'Sales Hx'!$D:$D,Planning!$E505),SUMIFS('Sales Hx'!$Q:$Q,'Sales Hx'!$B:$B,Planning!$B505,'Sales Hx'!$D:$D,Planning!$E505))</f>
        <v>0</v>
      </c>
      <c r="J505" s="16">
        <f>IF(COUNTIFS($C:$C,B505)&gt;1,SUMIFS('Sales Hx'!$S:$S,'Sales Hx'!$B:$B,_xlfn.XLOOKUP(B505,C:C,B:B),'Sales Hx'!$D:$D,E505),SUMIFS('Sales Hx'!$S:$S,'Sales Hx'!$B:$B,$B505,'Sales Hx'!$D:$D,$E505))</f>
        <v>0</v>
      </c>
      <c r="K505" s="16">
        <f t="shared" si="43"/>
        <v>0</v>
      </c>
      <c r="L505" s="12">
        <f>IF(M505&lt;&gt;"",M505,IF(COUNTIFS($C:$C,B505)&gt;1,SUMIFS('Sales Hx'!V:V,'Sales Hx'!$B:$B,_xlfn.XLOOKUP(B505,C:C,B:B),'Sales Hx'!$D:$D,$E505),SUMIFS('Sales Hx'!V:V,'Sales Hx'!$B:$B,$B505,'Sales Hx'!$D:$D,$E505)))</f>
        <v>0</v>
      </c>
      <c r="M505" s="12">
        <v>0</v>
      </c>
      <c r="N505" s="15">
        <f t="shared" si="45"/>
        <v>0</v>
      </c>
      <c r="O505" s="21">
        <f t="shared" si="41"/>
        <v>0</v>
      </c>
      <c r="P505" s="24">
        <v>41.2547</v>
      </c>
      <c r="Q505" s="18">
        <f t="shared" si="44"/>
        <v>0</v>
      </c>
      <c r="R505" s="2">
        <v>1</v>
      </c>
      <c r="S505" s="2">
        <v>120</v>
      </c>
      <c r="T505" s="2" t="s">
        <v>4647</v>
      </c>
      <c r="U505" s="28">
        <f>IF(G505=0,"",_xlfn.MINIFS('PO Details'!$I:$I,'PO Details'!$D:$D,Planning!$B505,'PO Details'!$L:$L,Planning!$E505))</f>
        <v>45117</v>
      </c>
      <c r="V505" s="29" t="s">
        <v>4640</v>
      </c>
      <c r="W505" t="str">
        <f t="shared" si="42"/>
        <v>Max</v>
      </c>
      <c r="X505" s="2">
        <v>120</v>
      </c>
    </row>
    <row r="506" spans="1:24" x14ac:dyDescent="0.25">
      <c r="A506" s="11" t="s">
        <v>4615</v>
      </c>
      <c r="B506" s="22" t="s">
        <v>920</v>
      </c>
      <c r="C506" s="22"/>
      <c r="D506" s="22" t="s">
        <v>921</v>
      </c>
      <c r="E506" s="31" t="s">
        <v>186</v>
      </c>
      <c r="F506" s="12">
        <f>SUMIFS('Inventory Details'!$H:$H,'Inventory Details'!$B:$B,$B506,'Inventory Details'!$E:$E,$E506)</f>
        <v>0</v>
      </c>
      <c r="G506" s="12">
        <f>SUMIFS('PO Details'!$H:$H,'PO Details'!$D:$D,Planning!$B506,'PO Details'!$L:$L,$E506)</f>
        <v>0</v>
      </c>
      <c r="H506" s="12">
        <f>SUMIFS('SO Details'!$G:$G,'SO Details'!$D:$D,Planning!$B506,'SO Details'!$K:$K,$E506)</f>
        <v>0</v>
      </c>
      <c r="I506" s="20">
        <f>IF(COUNTIFS($C:$C,B506)&gt;1,SUMIFS('Sales Hx'!$Q:$Q,'Sales Hx'!$B:$B,_xlfn.XLOOKUP(B506,C:C,B:B),'Sales Hx'!$D:$D,Planning!$E506),SUMIFS('Sales Hx'!$Q:$Q,'Sales Hx'!$B:$B,Planning!$B506,'Sales Hx'!$D:$D,Planning!$E506))</f>
        <v>0</v>
      </c>
      <c r="J506" s="16">
        <f>IF(COUNTIFS($C:$C,B506)&gt;1,SUMIFS('Sales Hx'!$S:$S,'Sales Hx'!$B:$B,_xlfn.XLOOKUP(B506,C:C,B:B),'Sales Hx'!$D:$D,E506),SUMIFS('Sales Hx'!$S:$S,'Sales Hx'!$B:$B,$B506,'Sales Hx'!$D:$D,$E506))</f>
        <v>0</v>
      </c>
      <c r="K506" s="16">
        <f t="shared" si="43"/>
        <v>0</v>
      </c>
      <c r="L506" s="12">
        <f>IF(M506&lt;&gt;"",M506,IF(COUNTIFS($C:$C,B506)&gt;1,SUMIFS('Sales Hx'!V:V,'Sales Hx'!$B:$B,_xlfn.XLOOKUP(B506,C:C,B:B),'Sales Hx'!$D:$D,$E506),SUMIFS('Sales Hx'!V:V,'Sales Hx'!$B:$B,$B506,'Sales Hx'!$D:$D,$E506)))</f>
        <v>0</v>
      </c>
      <c r="M506" s="12">
        <v>0</v>
      </c>
      <c r="N506" s="15">
        <f t="shared" si="45"/>
        <v>0</v>
      </c>
      <c r="O506" s="21">
        <f t="shared" si="41"/>
        <v>0</v>
      </c>
      <c r="P506" s="24">
        <v>41.2547</v>
      </c>
      <c r="Q506" s="18">
        <f t="shared" si="44"/>
        <v>0</v>
      </c>
      <c r="R506" s="2">
        <v>1</v>
      </c>
      <c r="S506" s="2">
        <v>120</v>
      </c>
      <c r="T506" s="2" t="s">
        <v>4647</v>
      </c>
      <c r="U506" s="28" t="str">
        <f>IF(G506=0,"",_xlfn.MINIFS('PO Details'!$I:$I,'PO Details'!$D:$D,Planning!$B506,'PO Details'!$L:$L,Planning!$E506))</f>
        <v/>
      </c>
      <c r="V506" s="29" t="s">
        <v>4640</v>
      </c>
      <c r="W506" t="str">
        <f t="shared" si="42"/>
        <v>Max</v>
      </c>
      <c r="X506" s="2">
        <v>120</v>
      </c>
    </row>
    <row r="507" spans="1:24" x14ac:dyDescent="0.25">
      <c r="A507" s="11" t="s">
        <v>4615</v>
      </c>
      <c r="B507" s="22" t="s">
        <v>920</v>
      </c>
      <c r="C507" s="22"/>
      <c r="D507" s="22" t="s">
        <v>921</v>
      </c>
      <c r="E507" s="31" t="s">
        <v>113</v>
      </c>
      <c r="F507" s="12">
        <f>SUMIFS('Inventory Details'!$H:$H,'Inventory Details'!$B:$B,$B507,'Inventory Details'!$E:$E,$E507)</f>
        <v>1</v>
      </c>
      <c r="G507" s="12">
        <f>SUMIFS('PO Details'!$H:$H,'PO Details'!$D:$D,Planning!$B507,'PO Details'!$L:$L,$E507)</f>
        <v>0</v>
      </c>
      <c r="H507" s="12">
        <f>SUMIFS('SO Details'!$G:$G,'SO Details'!$D:$D,Planning!$B507,'SO Details'!$K:$K,$E507)</f>
        <v>0</v>
      </c>
      <c r="I507" s="20">
        <f>IF(COUNTIFS($C:$C,B507)&gt;1,SUMIFS('Sales Hx'!$Q:$Q,'Sales Hx'!$B:$B,_xlfn.XLOOKUP(B507,C:C,B:B),'Sales Hx'!$D:$D,Planning!$E507),SUMIFS('Sales Hx'!$Q:$Q,'Sales Hx'!$B:$B,Planning!$B507,'Sales Hx'!$D:$D,Planning!$E507))</f>
        <v>0</v>
      </c>
      <c r="J507" s="16">
        <f>IF(COUNTIFS($C:$C,B507)&gt;1,SUMIFS('Sales Hx'!$S:$S,'Sales Hx'!$B:$B,_xlfn.XLOOKUP(B507,C:C,B:B),'Sales Hx'!$D:$D,E507),SUMIFS('Sales Hx'!$S:$S,'Sales Hx'!$B:$B,$B507,'Sales Hx'!$D:$D,$E507))</f>
        <v>0</v>
      </c>
      <c r="K507" s="16">
        <f t="shared" si="43"/>
        <v>0</v>
      </c>
      <c r="L507" s="12">
        <f>IF(M507&lt;&gt;"",M507,IF(COUNTIFS($C:$C,B507)&gt;1,SUMIFS('Sales Hx'!V:V,'Sales Hx'!$B:$B,_xlfn.XLOOKUP(B507,C:C,B:B),'Sales Hx'!$D:$D,$E507),SUMIFS('Sales Hx'!V:V,'Sales Hx'!$B:$B,$B507,'Sales Hx'!$D:$D,$E507)))</f>
        <v>0</v>
      </c>
      <c r="M507" s="12">
        <v>0</v>
      </c>
      <c r="N507" s="15">
        <f t="shared" si="45"/>
        <v>0</v>
      </c>
      <c r="O507" s="21">
        <f t="shared" si="41"/>
        <v>0</v>
      </c>
      <c r="P507" s="24">
        <v>41.2547</v>
      </c>
      <c r="Q507" s="18">
        <f t="shared" si="44"/>
        <v>0</v>
      </c>
      <c r="R507" s="2">
        <v>1</v>
      </c>
      <c r="S507" s="2">
        <v>120</v>
      </c>
      <c r="T507" s="2" t="s">
        <v>4647</v>
      </c>
      <c r="U507" s="28" t="str">
        <f>IF(G507=0,"",_xlfn.MINIFS('PO Details'!$I:$I,'PO Details'!$D:$D,Planning!$B507,'PO Details'!$L:$L,Planning!$E507))</f>
        <v/>
      </c>
      <c r="V507" s="29" t="s">
        <v>4640</v>
      </c>
      <c r="W507" t="str">
        <f t="shared" si="42"/>
        <v>Max</v>
      </c>
      <c r="X507" s="2">
        <v>120</v>
      </c>
    </row>
    <row r="508" spans="1:24" x14ac:dyDescent="0.25">
      <c r="A508" s="11" t="s">
        <v>4615</v>
      </c>
      <c r="B508" s="22" t="s">
        <v>920</v>
      </c>
      <c r="C508" s="22"/>
      <c r="D508" s="22" t="s">
        <v>921</v>
      </c>
      <c r="E508" s="31" t="s">
        <v>4746</v>
      </c>
      <c r="F508" s="12">
        <f>SUMIFS('Inventory Details'!$H:$H,'Inventory Details'!$B:$B,$B508,'Inventory Details'!$E:$E,$E508)</f>
        <v>1</v>
      </c>
      <c r="G508" s="12">
        <f>SUMIFS('PO Details'!$H:$H,'PO Details'!$D:$D,Planning!$B508,'PO Details'!$L:$L,$E508)</f>
        <v>0</v>
      </c>
      <c r="H508" s="12">
        <f>SUMIFS('SO Details'!$G:$G,'SO Details'!$D:$D,Planning!$B508,'SO Details'!$K:$K,$E508)</f>
        <v>0</v>
      </c>
      <c r="I508" s="20">
        <f>IF(COUNTIFS($C:$C,B508)&gt;1,SUMIFS('Sales Hx'!$Q:$Q,'Sales Hx'!$B:$B,_xlfn.XLOOKUP(B508,C:C,B:B),'Sales Hx'!$D:$D,Planning!$E508),SUMIFS('Sales Hx'!$Q:$Q,'Sales Hx'!$B:$B,Planning!$B508,'Sales Hx'!$D:$D,Planning!$E508))</f>
        <v>0</v>
      </c>
      <c r="J508" s="16">
        <f>IF(COUNTIFS($C:$C,B508)&gt;1,SUMIFS('Sales Hx'!$S:$S,'Sales Hx'!$B:$B,_xlfn.XLOOKUP(B508,C:C,B:B),'Sales Hx'!$D:$D,E508),SUMIFS('Sales Hx'!$S:$S,'Sales Hx'!$B:$B,$B508,'Sales Hx'!$D:$D,$E508))</f>
        <v>4.6052631578947366E-2</v>
      </c>
      <c r="K508" s="16">
        <f t="shared" si="43"/>
        <v>0</v>
      </c>
      <c r="L508" s="12">
        <f>IF(M508&lt;&gt;"",M508,IF(COUNTIFS($C:$C,B508)&gt;1,SUMIFS('Sales Hx'!V:V,'Sales Hx'!$B:$B,_xlfn.XLOOKUP(B508,C:C,B:B),'Sales Hx'!$D:$D,$E508),SUMIFS('Sales Hx'!V:V,'Sales Hx'!$B:$B,$B508,'Sales Hx'!$D:$D,$E508)))</f>
        <v>0</v>
      </c>
      <c r="M508" s="12">
        <v>0</v>
      </c>
      <c r="N508" s="15">
        <f t="shared" si="45"/>
        <v>4.6052631578947366E-2</v>
      </c>
      <c r="O508" s="21">
        <f t="shared" si="41"/>
        <v>0</v>
      </c>
      <c r="P508" s="24">
        <v>41.2547</v>
      </c>
      <c r="Q508" s="18">
        <f t="shared" si="44"/>
        <v>0</v>
      </c>
      <c r="R508" s="2">
        <v>1</v>
      </c>
      <c r="S508" s="2">
        <v>120</v>
      </c>
      <c r="T508" s="2" t="s">
        <v>4647</v>
      </c>
      <c r="U508" s="28" t="str">
        <f>IF(G508=0,"",_xlfn.MINIFS('PO Details'!$I:$I,'PO Details'!$D:$D,Planning!$B508,'PO Details'!$L:$L,Planning!$E508))</f>
        <v/>
      </c>
      <c r="V508" s="29" t="s">
        <v>4640</v>
      </c>
      <c r="W508" t="str">
        <f t="shared" si="42"/>
        <v>Max</v>
      </c>
      <c r="X508" s="2">
        <v>120</v>
      </c>
    </row>
    <row r="509" spans="1:24" x14ac:dyDescent="0.25">
      <c r="A509" s="11" t="s">
        <v>4615</v>
      </c>
      <c r="B509" s="22" t="s">
        <v>920</v>
      </c>
      <c r="C509" s="22"/>
      <c r="D509" s="22" t="s">
        <v>921</v>
      </c>
      <c r="E509" s="31" t="s">
        <v>686</v>
      </c>
      <c r="F509" s="12">
        <f>SUMIFS('Inventory Details'!$H:$H,'Inventory Details'!$B:$B,$B509,'Inventory Details'!$E:$E,$E509)</f>
        <v>0</v>
      </c>
      <c r="G509" s="12">
        <f>SUMIFS('PO Details'!$H:$H,'PO Details'!$D:$D,Planning!$B509,'PO Details'!$L:$L,$E509)</f>
        <v>2</v>
      </c>
      <c r="H509" s="12">
        <f>SUMIFS('SO Details'!$G:$G,'SO Details'!$D:$D,Planning!$B509,'SO Details'!$K:$K,$E509)</f>
        <v>0</v>
      </c>
      <c r="I509" s="20">
        <f>IF(COUNTIFS($C:$C,B509)&gt;1,SUMIFS('Sales Hx'!$Q:$Q,'Sales Hx'!$B:$B,_xlfn.XLOOKUP(B509,C:C,B:B),'Sales Hx'!$D:$D,Planning!$E509),SUMIFS('Sales Hx'!$Q:$Q,'Sales Hx'!$B:$B,Planning!$B509,'Sales Hx'!$D:$D,Planning!$E509))</f>
        <v>0</v>
      </c>
      <c r="J509" s="16">
        <f>IF(COUNTIFS($C:$C,B509)&gt;1,SUMIFS('Sales Hx'!$S:$S,'Sales Hx'!$B:$B,_xlfn.XLOOKUP(B509,C:C,B:B),'Sales Hx'!$D:$D,E509),SUMIFS('Sales Hx'!$S:$S,'Sales Hx'!$B:$B,$B509,'Sales Hx'!$D:$D,$E509))</f>
        <v>6.5789473684210523E-2</v>
      </c>
      <c r="K509" s="16">
        <f t="shared" si="43"/>
        <v>0</v>
      </c>
      <c r="L509" s="12">
        <f>IF(M509&lt;&gt;"",M509,IF(COUNTIFS($C:$C,B509)&gt;1,SUMIFS('Sales Hx'!V:V,'Sales Hx'!$B:$B,_xlfn.XLOOKUP(B509,C:C,B:B),'Sales Hx'!$D:$D,$E509),SUMIFS('Sales Hx'!V:V,'Sales Hx'!$B:$B,$B509,'Sales Hx'!$D:$D,$E509)))</f>
        <v>0</v>
      </c>
      <c r="M509" s="12">
        <v>0</v>
      </c>
      <c r="N509" s="15">
        <f t="shared" si="45"/>
        <v>6.5789473684210523E-2</v>
      </c>
      <c r="O509" s="21">
        <f t="shared" si="41"/>
        <v>0</v>
      </c>
      <c r="P509" s="24">
        <v>41.2547</v>
      </c>
      <c r="Q509" s="18">
        <f t="shared" si="44"/>
        <v>0</v>
      </c>
      <c r="R509" s="2">
        <v>1</v>
      </c>
      <c r="S509" s="2">
        <v>120</v>
      </c>
      <c r="T509" s="2" t="s">
        <v>4647</v>
      </c>
      <c r="U509" s="28">
        <f>IF(G509=0,"",_xlfn.MINIFS('PO Details'!$I:$I,'PO Details'!$D:$D,Planning!$B509,'PO Details'!$L:$L,Planning!$E509))</f>
        <v>45426</v>
      </c>
      <c r="V509" s="29" t="s">
        <v>4640</v>
      </c>
      <c r="W509" t="str">
        <f t="shared" si="42"/>
        <v>Max</v>
      </c>
      <c r="X509" s="2">
        <v>120</v>
      </c>
    </row>
    <row r="510" spans="1:24" x14ac:dyDescent="0.25">
      <c r="A510" s="11" t="s">
        <v>4615</v>
      </c>
      <c r="B510" s="22" t="s">
        <v>920</v>
      </c>
      <c r="C510" s="22"/>
      <c r="D510" s="22" t="s">
        <v>921</v>
      </c>
      <c r="E510" s="31" t="s">
        <v>876</v>
      </c>
      <c r="F510" s="12">
        <f>SUMIFS('Inventory Details'!$H:$H,'Inventory Details'!$B:$B,$B510,'Inventory Details'!$E:$E,$E510)</f>
        <v>0</v>
      </c>
      <c r="G510" s="12">
        <f>SUMIFS('PO Details'!$H:$H,'PO Details'!$D:$D,Planning!$B510,'PO Details'!$L:$L,$E510)</f>
        <v>0</v>
      </c>
      <c r="H510" s="12">
        <f>SUMIFS('SO Details'!$G:$G,'SO Details'!$D:$D,Planning!$B510,'SO Details'!$K:$K,$E510)</f>
        <v>0</v>
      </c>
      <c r="I510" s="20">
        <f>IF(COUNTIFS($C:$C,B510)&gt;1,SUMIFS('Sales Hx'!$Q:$Q,'Sales Hx'!$B:$B,_xlfn.XLOOKUP(B510,C:C,B:B),'Sales Hx'!$D:$D,Planning!$E510),SUMIFS('Sales Hx'!$Q:$Q,'Sales Hx'!$B:$B,Planning!$B510,'Sales Hx'!$D:$D,Planning!$E510))</f>
        <v>0</v>
      </c>
      <c r="J510" s="16">
        <f>IF(COUNTIFS($C:$C,B510)&gt;1,SUMIFS('Sales Hx'!$S:$S,'Sales Hx'!$B:$B,_xlfn.XLOOKUP(B510,C:C,B:B),'Sales Hx'!$D:$D,E510),SUMIFS('Sales Hx'!$S:$S,'Sales Hx'!$B:$B,$B510,'Sales Hx'!$D:$D,$E510))</f>
        <v>3.2894736842105261E-2</v>
      </c>
      <c r="K510" s="16">
        <f t="shared" si="43"/>
        <v>0</v>
      </c>
      <c r="L510" s="12">
        <f>IF(M510&lt;&gt;"",M510,IF(COUNTIFS($C:$C,B510)&gt;1,SUMIFS('Sales Hx'!V:V,'Sales Hx'!$B:$B,_xlfn.XLOOKUP(B510,C:C,B:B),'Sales Hx'!$D:$D,$E510),SUMIFS('Sales Hx'!V:V,'Sales Hx'!$B:$B,$B510,'Sales Hx'!$D:$D,$E510)))</f>
        <v>0</v>
      </c>
      <c r="M510" s="12">
        <v>0</v>
      </c>
      <c r="N510" s="15">
        <f t="shared" si="45"/>
        <v>3.2894736842105261E-2</v>
      </c>
      <c r="O510" s="21">
        <f t="shared" si="41"/>
        <v>4</v>
      </c>
      <c r="P510" s="24">
        <v>41.2547</v>
      </c>
      <c r="Q510" s="18">
        <f t="shared" si="44"/>
        <v>165.0188</v>
      </c>
      <c r="R510" s="2">
        <v>1</v>
      </c>
      <c r="S510" s="2">
        <v>120</v>
      </c>
      <c r="T510" s="2" t="s">
        <v>4647</v>
      </c>
      <c r="U510" s="28" t="str">
        <f>IF(G510=0,"",_xlfn.MINIFS('PO Details'!$I:$I,'PO Details'!$D:$D,Planning!$B510,'PO Details'!$L:$L,Planning!$E510))</f>
        <v/>
      </c>
      <c r="V510" s="29" t="s">
        <v>4640</v>
      </c>
      <c r="W510" t="str">
        <f t="shared" si="42"/>
        <v>Max</v>
      </c>
      <c r="X510" s="2">
        <v>120</v>
      </c>
    </row>
    <row r="511" spans="1:24" x14ac:dyDescent="0.25">
      <c r="A511" s="11" t="s">
        <v>4615</v>
      </c>
      <c r="B511" s="22" t="s">
        <v>922</v>
      </c>
      <c r="C511" s="22"/>
      <c r="D511" s="22" t="s">
        <v>923</v>
      </c>
      <c r="E511" s="31" t="s">
        <v>186</v>
      </c>
      <c r="F511" s="12">
        <f>SUMIFS('Inventory Details'!$H:$H,'Inventory Details'!$B:$B,$B511,'Inventory Details'!$E:$E,$E511)</f>
        <v>0</v>
      </c>
      <c r="G511" s="12">
        <f>SUMIFS('PO Details'!$H:$H,'PO Details'!$D:$D,Planning!$B511,'PO Details'!$L:$L,$E511)</f>
        <v>0</v>
      </c>
      <c r="H511" s="12">
        <f>SUMIFS('SO Details'!$G:$G,'SO Details'!$D:$D,Planning!$B511,'SO Details'!$K:$K,$E511)</f>
        <v>0</v>
      </c>
      <c r="I511" s="20">
        <f>IF(COUNTIFS($C:$C,B511)&gt;1,SUMIFS('Sales Hx'!$Q:$Q,'Sales Hx'!$B:$B,_xlfn.XLOOKUP(B511,C:C,B:B),'Sales Hx'!$D:$D,Planning!$E511),SUMIFS('Sales Hx'!$Q:$Q,'Sales Hx'!$B:$B,Planning!$B511,'Sales Hx'!$D:$D,Planning!$E511))</f>
        <v>0</v>
      </c>
      <c r="J511" s="16">
        <f>IF(COUNTIFS($C:$C,B511)&gt;1,SUMIFS('Sales Hx'!$S:$S,'Sales Hx'!$B:$B,_xlfn.XLOOKUP(B511,C:C,B:B),'Sales Hx'!$D:$D,E511),SUMIFS('Sales Hx'!$S:$S,'Sales Hx'!$B:$B,$B511,'Sales Hx'!$D:$D,$E511))</f>
        <v>0</v>
      </c>
      <c r="K511" s="16">
        <f t="shared" si="43"/>
        <v>0</v>
      </c>
      <c r="L511" s="12">
        <f>IF(M511&lt;&gt;"",M511,IF(COUNTIFS($C:$C,B511)&gt;1,SUMIFS('Sales Hx'!V:V,'Sales Hx'!$B:$B,_xlfn.XLOOKUP(B511,C:C,B:B),'Sales Hx'!$D:$D,$E511),SUMIFS('Sales Hx'!V:V,'Sales Hx'!$B:$B,$B511,'Sales Hx'!$D:$D,$E511)))</f>
        <v>0</v>
      </c>
      <c r="M511" s="12">
        <v>0</v>
      </c>
      <c r="N511" s="15">
        <f t="shared" si="45"/>
        <v>0</v>
      </c>
      <c r="O511" s="21">
        <f t="shared" si="41"/>
        <v>0</v>
      </c>
      <c r="P511" s="24">
        <v>39.722200000000001</v>
      </c>
      <c r="Q511" s="18">
        <f t="shared" si="44"/>
        <v>0</v>
      </c>
      <c r="R511" s="2">
        <v>1</v>
      </c>
      <c r="S511" s="2">
        <v>120</v>
      </c>
      <c r="T511" s="2" t="s">
        <v>4647</v>
      </c>
      <c r="U511" s="28" t="str">
        <f>IF(G511=0,"",_xlfn.MINIFS('PO Details'!$I:$I,'PO Details'!$D:$D,Planning!$B511,'PO Details'!$L:$L,Planning!$E511))</f>
        <v/>
      </c>
      <c r="V511" s="29" t="s">
        <v>4640</v>
      </c>
      <c r="W511" t="str">
        <f t="shared" si="42"/>
        <v/>
      </c>
      <c r="X511" s="2">
        <v>120</v>
      </c>
    </row>
    <row r="512" spans="1:24" x14ac:dyDescent="0.25">
      <c r="A512" s="11" t="s">
        <v>4615</v>
      </c>
      <c r="B512" s="22" t="s">
        <v>922</v>
      </c>
      <c r="C512" s="22"/>
      <c r="D512" s="22" t="s">
        <v>923</v>
      </c>
      <c r="E512" s="31" t="s">
        <v>4746</v>
      </c>
      <c r="F512" s="12">
        <f>SUMIFS('Inventory Details'!$H:$H,'Inventory Details'!$B:$B,$B512,'Inventory Details'!$E:$E,$E512)</f>
        <v>2</v>
      </c>
      <c r="G512" s="12">
        <f>SUMIFS('PO Details'!$H:$H,'PO Details'!$D:$D,Planning!$B512,'PO Details'!$L:$L,$E512)</f>
        <v>0</v>
      </c>
      <c r="H512" s="12">
        <f>SUMIFS('SO Details'!$G:$G,'SO Details'!$D:$D,Planning!$B512,'SO Details'!$K:$K,$E512)</f>
        <v>0</v>
      </c>
      <c r="I512" s="20">
        <f>IF(COUNTIFS($C:$C,B512)&gt;1,SUMIFS('Sales Hx'!$Q:$Q,'Sales Hx'!$B:$B,_xlfn.XLOOKUP(B512,C:C,B:B),'Sales Hx'!$D:$D,Planning!$E512),SUMIFS('Sales Hx'!$Q:$Q,'Sales Hx'!$B:$B,Planning!$B512,'Sales Hx'!$D:$D,Planning!$E512))</f>
        <v>0</v>
      </c>
      <c r="J512" s="16">
        <f>IF(COUNTIFS($C:$C,B512)&gt;1,SUMIFS('Sales Hx'!$S:$S,'Sales Hx'!$B:$B,_xlfn.XLOOKUP(B512,C:C,B:B),'Sales Hx'!$D:$D,E512),SUMIFS('Sales Hx'!$S:$S,'Sales Hx'!$B:$B,$B512,'Sales Hx'!$D:$D,$E512))</f>
        <v>0</v>
      </c>
      <c r="K512" s="16">
        <f t="shared" si="43"/>
        <v>0</v>
      </c>
      <c r="L512" s="12">
        <f>IF(M512&lt;&gt;"",M512,IF(COUNTIFS($C:$C,B512)&gt;1,SUMIFS('Sales Hx'!V:V,'Sales Hx'!$B:$B,_xlfn.XLOOKUP(B512,C:C,B:B),'Sales Hx'!$D:$D,$E512),SUMIFS('Sales Hx'!V:V,'Sales Hx'!$B:$B,$B512,'Sales Hx'!$D:$D,$E512)))</f>
        <v>0</v>
      </c>
      <c r="M512" s="12">
        <v>0</v>
      </c>
      <c r="N512" s="15">
        <f t="shared" si="45"/>
        <v>0</v>
      </c>
      <c r="O512" s="21">
        <f t="shared" si="41"/>
        <v>0</v>
      </c>
      <c r="P512" s="24">
        <v>39.722200000000001</v>
      </c>
      <c r="Q512" s="18">
        <f t="shared" si="44"/>
        <v>0</v>
      </c>
      <c r="R512" s="2">
        <v>1</v>
      </c>
      <c r="S512" s="2">
        <v>120</v>
      </c>
      <c r="T512" s="2" t="s">
        <v>4647</v>
      </c>
      <c r="U512" s="28" t="str">
        <f>IF(G512=0,"",_xlfn.MINIFS('PO Details'!$I:$I,'PO Details'!$D:$D,Planning!$B512,'PO Details'!$L:$L,Planning!$E512))</f>
        <v/>
      </c>
      <c r="V512" s="29" t="s">
        <v>4640</v>
      </c>
      <c r="W512" t="str">
        <f t="shared" si="42"/>
        <v/>
      </c>
      <c r="X512" s="2">
        <v>120</v>
      </c>
    </row>
    <row r="513" spans="1:24" x14ac:dyDescent="0.25">
      <c r="A513" s="11" t="s">
        <v>4615</v>
      </c>
      <c r="B513" s="22" t="s">
        <v>922</v>
      </c>
      <c r="C513" s="22"/>
      <c r="D513" s="22" t="s">
        <v>923</v>
      </c>
      <c r="E513" s="31" t="s">
        <v>686</v>
      </c>
      <c r="F513" s="12">
        <f>SUMIFS('Inventory Details'!$H:$H,'Inventory Details'!$B:$B,$B513,'Inventory Details'!$E:$E,$E513)</f>
        <v>1</v>
      </c>
      <c r="G513" s="12">
        <f>SUMIFS('PO Details'!$H:$H,'PO Details'!$D:$D,Planning!$B513,'PO Details'!$L:$L,$E513)</f>
        <v>0</v>
      </c>
      <c r="H513" s="12">
        <f>SUMIFS('SO Details'!$G:$G,'SO Details'!$D:$D,Planning!$B513,'SO Details'!$K:$K,$E513)</f>
        <v>0</v>
      </c>
      <c r="I513" s="20">
        <f>IF(COUNTIFS($C:$C,B513)&gt;1,SUMIFS('Sales Hx'!$Q:$Q,'Sales Hx'!$B:$B,_xlfn.XLOOKUP(B513,C:C,B:B),'Sales Hx'!$D:$D,Planning!$E513),SUMIFS('Sales Hx'!$Q:$Q,'Sales Hx'!$B:$B,Planning!$B513,'Sales Hx'!$D:$D,Planning!$E513))</f>
        <v>1.4</v>
      </c>
      <c r="J513" s="16">
        <f>IF(COUNTIFS($C:$C,B513)&gt;1,SUMIFS('Sales Hx'!$S:$S,'Sales Hx'!$B:$B,_xlfn.XLOOKUP(B513,C:C,B:B),'Sales Hx'!$D:$D,E513),SUMIFS('Sales Hx'!$S:$S,'Sales Hx'!$B:$B,$B513,'Sales Hx'!$D:$D,$E513))</f>
        <v>4.6052631578947366E-2</v>
      </c>
      <c r="K513" s="16">
        <f t="shared" si="43"/>
        <v>0.7142857142857143</v>
      </c>
      <c r="L513" s="12">
        <f>IF(M513&lt;&gt;"",M513,IF(COUNTIFS($C:$C,B513)&gt;1,SUMIFS('Sales Hx'!V:V,'Sales Hx'!$B:$B,_xlfn.XLOOKUP(B513,C:C,B:B),'Sales Hx'!$D:$D,$E513),SUMIFS('Sales Hx'!V:V,'Sales Hx'!$B:$B,$B513,'Sales Hx'!$D:$D,$E513)))</f>
        <v>0</v>
      </c>
      <c r="M513" s="12">
        <v>0</v>
      </c>
      <c r="N513" s="15">
        <f t="shared" si="45"/>
        <v>4.6052631578947366E-2</v>
      </c>
      <c r="O513" s="21">
        <f t="shared" si="41"/>
        <v>0</v>
      </c>
      <c r="P513" s="24">
        <v>39.722200000000001</v>
      </c>
      <c r="Q513" s="18">
        <f t="shared" si="44"/>
        <v>0</v>
      </c>
      <c r="R513" s="2">
        <v>1</v>
      </c>
      <c r="S513" s="2">
        <v>120</v>
      </c>
      <c r="T513" s="2" t="s">
        <v>4647</v>
      </c>
      <c r="U513" s="28" t="str">
        <f>IF(G513=0,"",_xlfn.MINIFS('PO Details'!$I:$I,'PO Details'!$D:$D,Planning!$B513,'PO Details'!$L:$L,Planning!$E513))</f>
        <v/>
      </c>
      <c r="V513" s="29" t="s">
        <v>4640</v>
      </c>
      <c r="W513" t="str">
        <f t="shared" si="42"/>
        <v>Max</v>
      </c>
      <c r="X513" s="2">
        <v>120</v>
      </c>
    </row>
    <row r="514" spans="1:24" x14ac:dyDescent="0.25">
      <c r="A514" s="11"/>
      <c r="B514" s="22" t="s">
        <v>4551</v>
      </c>
      <c r="C514" s="22"/>
      <c r="D514" s="22" t="s">
        <v>4552</v>
      </c>
      <c r="E514" s="31" t="s">
        <v>37</v>
      </c>
      <c r="F514" s="12">
        <f>SUMIFS('Inventory Details'!$H:$H,'Inventory Details'!$B:$B,$B514,'Inventory Details'!$E:$E,$E514)</f>
        <v>0</v>
      </c>
      <c r="G514" s="12">
        <f>SUMIFS('PO Details'!$H:$H,'PO Details'!$D:$D,Planning!$B514,'PO Details'!$L:$L,$E514)</f>
        <v>1</v>
      </c>
      <c r="H514" s="12">
        <f>SUMIFS('SO Details'!$G:$G,'SO Details'!$D:$D,Planning!$B514,'SO Details'!$K:$K,$E514)</f>
        <v>0</v>
      </c>
      <c r="I514" s="20">
        <f>IF(COUNTIFS($C:$C,B514)&gt;1,SUMIFS('Sales Hx'!$Q:$Q,'Sales Hx'!$B:$B,_xlfn.XLOOKUP(B514,C:C,B:B),'Sales Hx'!$D:$D,Planning!$E514),SUMIFS('Sales Hx'!$Q:$Q,'Sales Hx'!$B:$B,Planning!$B514,'Sales Hx'!$D:$D,Planning!$E514))</f>
        <v>0</v>
      </c>
      <c r="J514" s="16">
        <f>IF(COUNTIFS($C:$C,B514)&gt;1,SUMIFS('Sales Hx'!$S:$S,'Sales Hx'!$B:$B,_xlfn.XLOOKUP(B514,C:C,B:B),'Sales Hx'!$D:$D,E514),SUMIFS('Sales Hx'!$S:$S,'Sales Hx'!$B:$B,$B514,'Sales Hx'!$D:$D,$E514))</f>
        <v>0</v>
      </c>
      <c r="K514" s="16">
        <f t="shared" si="43"/>
        <v>0</v>
      </c>
      <c r="L514" s="12">
        <f>IF(M514&lt;&gt;"",M514,IF(COUNTIFS($C:$C,B514)&gt;1,SUMIFS('Sales Hx'!V:V,'Sales Hx'!$B:$B,_xlfn.XLOOKUP(B514,C:C,B:B),'Sales Hx'!$D:$D,$E514),SUMIFS('Sales Hx'!V:V,'Sales Hx'!$B:$B,$B514,'Sales Hx'!$D:$D,$E514)))</f>
        <v>0</v>
      </c>
      <c r="M514" s="12">
        <v>0</v>
      </c>
      <c r="N514" s="15">
        <f t="shared" si="45"/>
        <v>0</v>
      </c>
      <c r="O514" s="21">
        <f t="shared" ref="O514:O577" si="46">MROUND(ROUND(IFERROR(IF(C514&lt;&gt;"",0,IF(T514="DC'd",0,IF(AND(J514=0,F514+G514&lt;H514),H514-F514+G514,IF(F514+G514&lt;N514,N514+MAX((IF(J514*R514&gt;F514,F514,J514*R514))+J514*S514-F514-G514+H514,0))))),0),0),1)</f>
        <v>0</v>
      </c>
      <c r="P514" s="24">
        <v>41.240600000000001</v>
      </c>
      <c r="Q514" s="18">
        <f t="shared" si="44"/>
        <v>0</v>
      </c>
      <c r="R514" s="2">
        <v>1</v>
      </c>
      <c r="S514" s="2">
        <v>120</v>
      </c>
      <c r="T514" s="2" t="s">
        <v>4647</v>
      </c>
      <c r="U514" s="28">
        <f>IF(G514=0,"",_xlfn.MINIFS('PO Details'!$I:$I,'PO Details'!$D:$D,Planning!$B514,'PO Details'!$L:$L,Planning!$E514))</f>
        <v>45212</v>
      </c>
      <c r="V514" s="29" t="s">
        <v>4640</v>
      </c>
      <c r="W514" t="str">
        <f t="shared" ref="W514:W577" si="47">IF(I514=_xlfn.MAXIFS(I:I,B:B,B514),"Max","")</f>
        <v>Max</v>
      </c>
      <c r="X514" s="2">
        <v>120</v>
      </c>
    </row>
    <row r="515" spans="1:24" x14ac:dyDescent="0.25">
      <c r="A515" s="11"/>
      <c r="B515" s="22" t="s">
        <v>4574</v>
      </c>
      <c r="C515" s="22"/>
      <c r="D515" s="22" t="s">
        <v>4575</v>
      </c>
      <c r="E515" s="31" t="s">
        <v>37</v>
      </c>
      <c r="F515" s="12">
        <f>SUMIFS('Inventory Details'!$H:$H,'Inventory Details'!$B:$B,$B515,'Inventory Details'!$E:$E,$E515)</f>
        <v>0</v>
      </c>
      <c r="G515" s="12">
        <f>SUMIFS('PO Details'!$H:$H,'PO Details'!$D:$D,Planning!$B515,'PO Details'!$L:$L,$E515)</f>
        <v>1</v>
      </c>
      <c r="H515" s="12">
        <f>SUMIFS('SO Details'!$G:$G,'SO Details'!$D:$D,Planning!$B515,'SO Details'!$K:$K,$E515)</f>
        <v>0</v>
      </c>
      <c r="I515" s="20">
        <f>IF(COUNTIFS($C:$C,B515)&gt;1,SUMIFS('Sales Hx'!$Q:$Q,'Sales Hx'!$B:$B,_xlfn.XLOOKUP(B515,C:C,B:B),'Sales Hx'!$D:$D,Planning!$E515),SUMIFS('Sales Hx'!$Q:$Q,'Sales Hx'!$B:$B,Planning!$B515,'Sales Hx'!$D:$D,Planning!$E515))</f>
        <v>0</v>
      </c>
      <c r="J515" s="16">
        <f>IF(COUNTIFS($C:$C,B515)&gt;1,SUMIFS('Sales Hx'!$S:$S,'Sales Hx'!$B:$B,_xlfn.XLOOKUP(B515,C:C,B:B),'Sales Hx'!$D:$D,E515),SUMIFS('Sales Hx'!$S:$S,'Sales Hx'!$B:$B,$B515,'Sales Hx'!$D:$D,$E515))</f>
        <v>0</v>
      </c>
      <c r="K515" s="16">
        <f t="shared" ref="K515:K578" si="48">IFERROR((F515+G515)/I515,0)</f>
        <v>0</v>
      </c>
      <c r="L515" s="12">
        <f>IF(M515&lt;&gt;"",M515,IF(COUNTIFS($C:$C,B515)&gt;1,SUMIFS('Sales Hx'!V:V,'Sales Hx'!$B:$B,_xlfn.XLOOKUP(B515,C:C,B:B),'Sales Hx'!$D:$D,$E515),SUMIFS('Sales Hx'!V:V,'Sales Hx'!$B:$B,$B515,'Sales Hx'!$D:$D,$E515)))</f>
        <v>0</v>
      </c>
      <c r="M515" s="12">
        <v>0</v>
      </c>
      <c r="N515" s="15">
        <f t="shared" si="45"/>
        <v>0</v>
      </c>
      <c r="O515" s="21">
        <f t="shared" si="46"/>
        <v>0</v>
      </c>
      <c r="P515" s="24">
        <v>43.455599999999997</v>
      </c>
      <c r="Q515" s="18">
        <f t="shared" si="44"/>
        <v>0</v>
      </c>
      <c r="R515" s="2">
        <v>1</v>
      </c>
      <c r="S515" s="2">
        <v>120</v>
      </c>
      <c r="T515" s="2" t="s">
        <v>4647</v>
      </c>
      <c r="U515" s="28">
        <f>IF(G515=0,"",_xlfn.MINIFS('PO Details'!$I:$I,'PO Details'!$D:$D,Planning!$B515,'PO Details'!$L:$L,Planning!$E515))</f>
        <v>45172</v>
      </c>
      <c r="V515" s="29" t="s">
        <v>4640</v>
      </c>
      <c r="W515" t="str">
        <f t="shared" si="47"/>
        <v>Max</v>
      </c>
      <c r="X515" s="2">
        <v>120</v>
      </c>
    </row>
    <row r="516" spans="1:24" x14ac:dyDescent="0.25">
      <c r="A516" s="11" t="s">
        <v>4615</v>
      </c>
      <c r="B516" s="22" t="s">
        <v>924</v>
      </c>
      <c r="C516" s="22"/>
      <c r="D516" s="22" t="s">
        <v>925</v>
      </c>
      <c r="E516" s="31" t="s">
        <v>37</v>
      </c>
      <c r="F516" s="12">
        <f>SUMIFS('Inventory Details'!$H:$H,'Inventory Details'!$B:$B,$B516,'Inventory Details'!$E:$E,$E516)</f>
        <v>0</v>
      </c>
      <c r="G516" s="12">
        <f>SUMIFS('PO Details'!$H:$H,'PO Details'!$D:$D,Planning!$B516,'PO Details'!$L:$L,$E516)</f>
        <v>6</v>
      </c>
      <c r="H516" s="12">
        <f>SUMIFS('SO Details'!$G:$G,'SO Details'!$D:$D,Planning!$B516,'SO Details'!$K:$K,$E516)</f>
        <v>0</v>
      </c>
      <c r="I516" s="20">
        <f>IF(COUNTIFS($C:$C,B516)&gt;1,SUMIFS('Sales Hx'!$Q:$Q,'Sales Hx'!$B:$B,_xlfn.XLOOKUP(B516,C:C,B:B),'Sales Hx'!$D:$D,Planning!$E516),SUMIFS('Sales Hx'!$Q:$Q,'Sales Hx'!$B:$B,Planning!$B516,'Sales Hx'!$D:$D,Planning!$E516))</f>
        <v>0</v>
      </c>
      <c r="J516" s="16">
        <f>IF(COUNTIFS($C:$C,B516)&gt;1,SUMIFS('Sales Hx'!$S:$S,'Sales Hx'!$B:$B,_xlfn.XLOOKUP(B516,C:C,B:B),'Sales Hx'!$D:$D,E516),SUMIFS('Sales Hx'!$S:$S,'Sales Hx'!$B:$B,$B516,'Sales Hx'!$D:$D,$E516))</f>
        <v>0</v>
      </c>
      <c r="K516" s="16">
        <f t="shared" si="48"/>
        <v>0</v>
      </c>
      <c r="L516" s="12">
        <f>IF(M516&lt;&gt;"",M516,IF(COUNTIFS($C:$C,B516)&gt;1,SUMIFS('Sales Hx'!V:V,'Sales Hx'!$B:$B,_xlfn.XLOOKUP(B516,C:C,B:B),'Sales Hx'!$D:$D,$E516),SUMIFS('Sales Hx'!V:V,'Sales Hx'!$B:$B,$B516,'Sales Hx'!$D:$D,$E516)))</f>
        <v>0</v>
      </c>
      <c r="M516" s="12">
        <v>0</v>
      </c>
      <c r="N516" s="15">
        <f t="shared" si="45"/>
        <v>0</v>
      </c>
      <c r="O516" s="21">
        <f t="shared" si="46"/>
        <v>0</v>
      </c>
      <c r="P516" s="24">
        <v>44.025799999999997</v>
      </c>
      <c r="Q516" s="18">
        <f t="shared" si="44"/>
        <v>0</v>
      </c>
      <c r="R516" s="2">
        <v>1</v>
      </c>
      <c r="S516" s="2">
        <v>120</v>
      </c>
      <c r="T516" s="2" t="s">
        <v>4647</v>
      </c>
      <c r="U516" s="28">
        <f>IF(G516=0,"",_xlfn.MINIFS('PO Details'!$I:$I,'PO Details'!$D:$D,Planning!$B516,'PO Details'!$L:$L,Planning!$E516))</f>
        <v>45216</v>
      </c>
      <c r="V516" s="29" t="s">
        <v>4640</v>
      </c>
      <c r="W516" t="str">
        <f t="shared" si="47"/>
        <v>Max</v>
      </c>
      <c r="X516" s="2">
        <v>120</v>
      </c>
    </row>
    <row r="517" spans="1:24" x14ac:dyDescent="0.25">
      <c r="A517" s="11" t="s">
        <v>4615</v>
      </c>
      <c r="B517" s="22" t="s">
        <v>924</v>
      </c>
      <c r="C517" s="22"/>
      <c r="D517" s="22" t="s">
        <v>925</v>
      </c>
      <c r="E517" s="31" t="s">
        <v>4746</v>
      </c>
      <c r="F517" s="12">
        <f>SUMIFS('Inventory Details'!$H:$H,'Inventory Details'!$B:$B,$B517,'Inventory Details'!$E:$E,$E517)</f>
        <v>2</v>
      </c>
      <c r="G517" s="12">
        <f>SUMIFS('PO Details'!$H:$H,'PO Details'!$D:$D,Planning!$B517,'PO Details'!$L:$L,$E517)</f>
        <v>0</v>
      </c>
      <c r="H517" s="12">
        <f>SUMIFS('SO Details'!$G:$G,'SO Details'!$D:$D,Planning!$B517,'SO Details'!$K:$K,$E517)</f>
        <v>0</v>
      </c>
      <c r="I517" s="20">
        <f>IF(COUNTIFS($C:$C,B517)&gt;1,SUMIFS('Sales Hx'!$Q:$Q,'Sales Hx'!$B:$B,_xlfn.XLOOKUP(B517,C:C,B:B),'Sales Hx'!$D:$D,Planning!$E517),SUMIFS('Sales Hx'!$Q:$Q,'Sales Hx'!$B:$B,Planning!$B517,'Sales Hx'!$D:$D,Planning!$E517))</f>
        <v>0</v>
      </c>
      <c r="J517" s="16">
        <f>IF(COUNTIFS($C:$C,B517)&gt;1,SUMIFS('Sales Hx'!$S:$S,'Sales Hx'!$B:$B,_xlfn.XLOOKUP(B517,C:C,B:B),'Sales Hx'!$D:$D,E517),SUMIFS('Sales Hx'!$S:$S,'Sales Hx'!$B:$B,$B517,'Sales Hx'!$D:$D,$E517))</f>
        <v>0</v>
      </c>
      <c r="K517" s="16">
        <f t="shared" si="48"/>
        <v>0</v>
      </c>
      <c r="L517" s="12">
        <f>IF(M517&lt;&gt;"",M517,IF(COUNTIFS($C:$C,B517)&gt;1,SUMIFS('Sales Hx'!V:V,'Sales Hx'!$B:$B,_xlfn.XLOOKUP(B517,C:C,B:B),'Sales Hx'!$D:$D,$E517),SUMIFS('Sales Hx'!V:V,'Sales Hx'!$B:$B,$B517,'Sales Hx'!$D:$D,$E517)))</f>
        <v>0</v>
      </c>
      <c r="M517" s="12">
        <v>0</v>
      </c>
      <c r="N517" s="15">
        <f t="shared" si="45"/>
        <v>0</v>
      </c>
      <c r="O517" s="21">
        <f t="shared" si="46"/>
        <v>0</v>
      </c>
      <c r="P517" s="24">
        <v>44.025799999999997</v>
      </c>
      <c r="Q517" s="18">
        <f t="shared" si="44"/>
        <v>0</v>
      </c>
      <c r="R517" s="2">
        <v>1</v>
      </c>
      <c r="S517" s="2">
        <v>120</v>
      </c>
      <c r="T517" s="2" t="s">
        <v>4647</v>
      </c>
      <c r="U517" s="28" t="str">
        <f>IF(G517=0,"",_xlfn.MINIFS('PO Details'!$I:$I,'PO Details'!$D:$D,Planning!$B517,'PO Details'!$L:$L,Planning!$E517))</f>
        <v/>
      </c>
      <c r="V517" s="29" t="s">
        <v>4640</v>
      </c>
      <c r="W517" t="str">
        <f t="shared" si="47"/>
        <v>Max</v>
      </c>
      <c r="X517" s="2">
        <v>120</v>
      </c>
    </row>
    <row r="518" spans="1:24" x14ac:dyDescent="0.25">
      <c r="A518" s="11"/>
      <c r="B518" s="22" t="s">
        <v>926</v>
      </c>
      <c r="C518" s="22"/>
      <c r="D518" s="22" t="s">
        <v>927</v>
      </c>
      <c r="E518" s="31" t="s">
        <v>4746</v>
      </c>
      <c r="F518" s="12">
        <f>SUMIFS('Inventory Details'!$H:$H,'Inventory Details'!$B:$B,$B518,'Inventory Details'!$E:$E,$E518)</f>
        <v>6</v>
      </c>
      <c r="G518" s="12">
        <f>SUMIFS('PO Details'!$H:$H,'PO Details'!$D:$D,Planning!$B518,'PO Details'!$L:$L,$E518)</f>
        <v>0</v>
      </c>
      <c r="H518" s="12">
        <f>SUMIFS('SO Details'!$G:$G,'SO Details'!$D:$D,Planning!$B518,'SO Details'!$K:$K,$E518)</f>
        <v>0</v>
      </c>
      <c r="I518" s="20">
        <f>IF(COUNTIFS($C:$C,B518)&gt;1,SUMIFS('Sales Hx'!$Q:$Q,'Sales Hx'!$B:$B,_xlfn.XLOOKUP(B518,C:C,B:B),'Sales Hx'!$D:$D,Planning!$E518),SUMIFS('Sales Hx'!$Q:$Q,'Sales Hx'!$B:$B,Planning!$B518,'Sales Hx'!$D:$D,Planning!$E518))</f>
        <v>0</v>
      </c>
      <c r="J518" s="16">
        <f>IF(COUNTIFS($C:$C,B518)&gt;1,SUMIFS('Sales Hx'!$S:$S,'Sales Hx'!$B:$B,_xlfn.XLOOKUP(B518,C:C,B:B),'Sales Hx'!$D:$D,E518),SUMIFS('Sales Hx'!$S:$S,'Sales Hx'!$B:$B,$B518,'Sales Hx'!$D:$D,$E518))</f>
        <v>0</v>
      </c>
      <c r="K518" s="16">
        <f t="shared" si="48"/>
        <v>0</v>
      </c>
      <c r="L518" s="12">
        <f>IF(M518&lt;&gt;"",M518,IF(COUNTIFS($C:$C,B518)&gt;1,SUMIFS('Sales Hx'!V:V,'Sales Hx'!$B:$B,_xlfn.XLOOKUP(B518,C:C,B:B),'Sales Hx'!$D:$D,$E518),SUMIFS('Sales Hx'!V:V,'Sales Hx'!$B:$B,$B518,'Sales Hx'!$D:$D,$E518)))</f>
        <v>0</v>
      </c>
      <c r="M518" s="12">
        <v>0</v>
      </c>
      <c r="N518" s="15">
        <f t="shared" si="45"/>
        <v>0</v>
      </c>
      <c r="O518" s="21">
        <f t="shared" si="46"/>
        <v>0</v>
      </c>
      <c r="P518" s="24">
        <v>44.57</v>
      </c>
      <c r="Q518" s="18">
        <f t="shared" si="44"/>
        <v>0</v>
      </c>
      <c r="R518" s="2">
        <v>1</v>
      </c>
      <c r="S518" s="2">
        <v>120</v>
      </c>
      <c r="T518" s="2" t="s">
        <v>4647</v>
      </c>
      <c r="U518" s="28" t="str">
        <f>IF(G518=0,"",_xlfn.MINIFS('PO Details'!$I:$I,'PO Details'!$D:$D,Planning!$B518,'PO Details'!$L:$L,Planning!$E518))</f>
        <v/>
      </c>
      <c r="V518" s="29" t="s">
        <v>4640</v>
      </c>
      <c r="W518" t="str">
        <f t="shared" si="47"/>
        <v>Max</v>
      </c>
      <c r="X518" s="2">
        <v>120</v>
      </c>
    </row>
    <row r="519" spans="1:24" x14ac:dyDescent="0.25">
      <c r="A519" s="11" t="s">
        <v>4615</v>
      </c>
      <c r="B519" s="22" t="s">
        <v>58</v>
      </c>
      <c r="C519" s="22"/>
      <c r="D519" s="22" t="s">
        <v>59</v>
      </c>
      <c r="E519" s="31" t="s">
        <v>37</v>
      </c>
      <c r="F519" s="12">
        <f>SUMIFS('Inventory Details'!$H:$H,'Inventory Details'!$B:$B,$B519,'Inventory Details'!$E:$E,$E519)</f>
        <v>0</v>
      </c>
      <c r="G519" s="12">
        <f>SUMIFS('PO Details'!$H:$H,'PO Details'!$D:$D,Planning!$B519,'PO Details'!$L:$L,$E519)</f>
        <v>20</v>
      </c>
      <c r="H519" s="12">
        <f>SUMIFS('SO Details'!$G:$G,'SO Details'!$D:$D,Planning!$B519,'SO Details'!$K:$K,$E519)</f>
        <v>0</v>
      </c>
      <c r="I519" s="20">
        <f>IF(COUNTIFS($C:$C,B519)&gt;1,SUMIFS('Sales Hx'!$Q:$Q,'Sales Hx'!$B:$B,_xlfn.XLOOKUP(B519,C:C,B:B),'Sales Hx'!$D:$D,Planning!$E519),SUMIFS('Sales Hx'!$Q:$Q,'Sales Hx'!$B:$B,Planning!$B519,'Sales Hx'!$D:$D,Planning!$E519))</f>
        <v>0</v>
      </c>
      <c r="J519" s="16">
        <f>IF(COUNTIFS($C:$C,B519)&gt;1,SUMIFS('Sales Hx'!$S:$S,'Sales Hx'!$B:$B,_xlfn.XLOOKUP(B519,C:C,B:B),'Sales Hx'!$D:$D,E519),SUMIFS('Sales Hx'!$S:$S,'Sales Hx'!$B:$B,$B519,'Sales Hx'!$D:$D,$E519))</f>
        <v>0</v>
      </c>
      <c r="K519" s="16">
        <f t="shared" si="48"/>
        <v>0</v>
      </c>
      <c r="L519" s="12">
        <f>IF(M519&lt;&gt;"",M519,IF(COUNTIFS($C:$C,B519)&gt;1,SUMIFS('Sales Hx'!V:V,'Sales Hx'!$B:$B,_xlfn.XLOOKUP(B519,C:C,B:B),'Sales Hx'!$D:$D,$E519),SUMIFS('Sales Hx'!V:V,'Sales Hx'!$B:$B,$B519,'Sales Hx'!$D:$D,$E519)))</f>
        <v>0</v>
      </c>
      <c r="M519" s="12">
        <v>0</v>
      </c>
      <c r="N519" s="15">
        <f t="shared" si="45"/>
        <v>0</v>
      </c>
      <c r="O519" s="21">
        <f t="shared" si="46"/>
        <v>0</v>
      </c>
      <c r="P519" s="24">
        <v>44.025799999999997</v>
      </c>
      <c r="Q519" s="18">
        <f t="shared" si="44"/>
        <v>0</v>
      </c>
      <c r="R519" s="2">
        <v>1</v>
      </c>
      <c r="S519" s="2">
        <v>120</v>
      </c>
      <c r="T519" s="2" t="s">
        <v>4647</v>
      </c>
      <c r="U519" s="28">
        <f>IF(G519=0,"",_xlfn.MINIFS('PO Details'!$I:$I,'PO Details'!$D:$D,Planning!$B519,'PO Details'!$L:$L,Planning!$E519))</f>
        <v>45098</v>
      </c>
      <c r="V519" s="29" t="s">
        <v>4640</v>
      </c>
      <c r="W519" t="str">
        <f t="shared" si="47"/>
        <v>Max</v>
      </c>
      <c r="X519" s="2">
        <v>120</v>
      </c>
    </row>
    <row r="520" spans="1:24" x14ac:dyDescent="0.25">
      <c r="A520" s="11" t="s">
        <v>4615</v>
      </c>
      <c r="B520" s="22" t="s">
        <v>58</v>
      </c>
      <c r="C520" s="22"/>
      <c r="D520" s="22" t="s">
        <v>59</v>
      </c>
      <c r="E520" s="31" t="s">
        <v>113</v>
      </c>
      <c r="F520" s="12">
        <f>SUMIFS('Inventory Details'!$H:$H,'Inventory Details'!$B:$B,$B520,'Inventory Details'!$E:$E,$E520)</f>
        <v>1</v>
      </c>
      <c r="G520" s="12">
        <f>SUMIFS('PO Details'!$H:$H,'PO Details'!$D:$D,Planning!$B520,'PO Details'!$L:$L,$E520)</f>
        <v>0</v>
      </c>
      <c r="H520" s="12">
        <f>SUMIFS('SO Details'!$G:$G,'SO Details'!$D:$D,Planning!$B520,'SO Details'!$K:$K,$E520)</f>
        <v>0</v>
      </c>
      <c r="I520" s="20">
        <f>IF(COUNTIFS($C:$C,B520)&gt;1,SUMIFS('Sales Hx'!$Q:$Q,'Sales Hx'!$B:$B,_xlfn.XLOOKUP(B520,C:C,B:B),'Sales Hx'!$D:$D,Planning!$E520),SUMIFS('Sales Hx'!$Q:$Q,'Sales Hx'!$B:$B,Planning!$B520,'Sales Hx'!$D:$D,Planning!$E520))</f>
        <v>0</v>
      </c>
      <c r="J520" s="16">
        <f>IF(COUNTIFS($C:$C,B520)&gt;1,SUMIFS('Sales Hx'!$S:$S,'Sales Hx'!$B:$B,_xlfn.XLOOKUP(B520,C:C,B:B),'Sales Hx'!$D:$D,E520),SUMIFS('Sales Hx'!$S:$S,'Sales Hx'!$B:$B,$B520,'Sales Hx'!$D:$D,$E520))</f>
        <v>0</v>
      </c>
      <c r="K520" s="16">
        <f t="shared" si="48"/>
        <v>0</v>
      </c>
      <c r="L520" s="12">
        <f>IF(M520&lt;&gt;"",M520,IF(COUNTIFS($C:$C,B520)&gt;1,SUMIFS('Sales Hx'!V:V,'Sales Hx'!$B:$B,_xlfn.XLOOKUP(B520,C:C,B:B),'Sales Hx'!$D:$D,$E520),SUMIFS('Sales Hx'!V:V,'Sales Hx'!$B:$B,$B520,'Sales Hx'!$D:$D,$E520)))</f>
        <v>0</v>
      </c>
      <c r="M520" s="12">
        <v>0</v>
      </c>
      <c r="N520" s="15">
        <f t="shared" si="45"/>
        <v>0</v>
      </c>
      <c r="O520" s="21">
        <f t="shared" si="46"/>
        <v>0</v>
      </c>
      <c r="P520" s="24">
        <v>44.025799999999997</v>
      </c>
      <c r="Q520" s="18">
        <f t="shared" si="44"/>
        <v>0</v>
      </c>
      <c r="R520" s="2">
        <v>1</v>
      </c>
      <c r="S520" s="2">
        <v>120</v>
      </c>
      <c r="T520" s="2" t="s">
        <v>4647</v>
      </c>
      <c r="U520" s="28" t="str">
        <f>IF(G520=0,"",_xlfn.MINIFS('PO Details'!$I:$I,'PO Details'!$D:$D,Planning!$B520,'PO Details'!$L:$L,Planning!$E520))</f>
        <v/>
      </c>
      <c r="V520" s="29" t="s">
        <v>4640</v>
      </c>
      <c r="W520" t="str">
        <f t="shared" si="47"/>
        <v>Max</v>
      </c>
      <c r="X520" s="2">
        <v>120</v>
      </c>
    </row>
    <row r="521" spans="1:24" x14ac:dyDescent="0.25">
      <c r="A521" s="11" t="s">
        <v>4615</v>
      </c>
      <c r="B521" s="22" t="s">
        <v>58</v>
      </c>
      <c r="C521" s="22"/>
      <c r="D521" s="22" t="s">
        <v>59</v>
      </c>
      <c r="E521" s="31" t="s">
        <v>686</v>
      </c>
      <c r="F521" s="12">
        <f>SUMIFS('Inventory Details'!$H:$H,'Inventory Details'!$B:$B,$B521,'Inventory Details'!$E:$E,$E521)</f>
        <v>1</v>
      </c>
      <c r="G521" s="12">
        <f>SUMIFS('PO Details'!$H:$H,'PO Details'!$D:$D,Planning!$B521,'PO Details'!$L:$L,$E521)</f>
        <v>0</v>
      </c>
      <c r="H521" s="12">
        <f>SUMIFS('SO Details'!$G:$G,'SO Details'!$D:$D,Planning!$B521,'SO Details'!$K:$K,$E521)</f>
        <v>0</v>
      </c>
      <c r="I521" s="20">
        <f>IF(COUNTIFS($C:$C,B521)&gt;1,SUMIFS('Sales Hx'!$Q:$Q,'Sales Hx'!$B:$B,_xlfn.XLOOKUP(B521,C:C,B:B),'Sales Hx'!$D:$D,Planning!$E521),SUMIFS('Sales Hx'!$Q:$Q,'Sales Hx'!$B:$B,Planning!$B521,'Sales Hx'!$D:$D,Planning!$E521))</f>
        <v>0</v>
      </c>
      <c r="J521" s="16">
        <f>IF(COUNTIFS($C:$C,B521)&gt;1,SUMIFS('Sales Hx'!$S:$S,'Sales Hx'!$B:$B,_xlfn.XLOOKUP(B521,C:C,B:B),'Sales Hx'!$D:$D,E521),SUMIFS('Sales Hx'!$S:$S,'Sales Hx'!$B:$B,$B521,'Sales Hx'!$D:$D,$E521))</f>
        <v>5.7565789473684216E-2</v>
      </c>
      <c r="K521" s="16">
        <f t="shared" si="48"/>
        <v>0</v>
      </c>
      <c r="L521" s="12">
        <f>IF(M521&lt;&gt;"",M521,IF(COUNTIFS($C:$C,B521)&gt;1,SUMIFS('Sales Hx'!V:V,'Sales Hx'!$B:$B,_xlfn.XLOOKUP(B521,C:C,B:B),'Sales Hx'!$D:$D,$E521),SUMIFS('Sales Hx'!V:V,'Sales Hx'!$B:$B,$B521,'Sales Hx'!$D:$D,$E521)))</f>
        <v>0</v>
      </c>
      <c r="M521" s="12">
        <v>0</v>
      </c>
      <c r="N521" s="15">
        <f t="shared" si="45"/>
        <v>5.7565789473684216E-2</v>
      </c>
      <c r="O521" s="21">
        <f t="shared" si="46"/>
        <v>0</v>
      </c>
      <c r="P521" s="24">
        <v>44.025799999999997</v>
      </c>
      <c r="Q521" s="18">
        <f t="shared" si="44"/>
        <v>0</v>
      </c>
      <c r="R521" s="2">
        <v>1</v>
      </c>
      <c r="S521" s="2">
        <v>120</v>
      </c>
      <c r="T521" s="2" t="s">
        <v>4647</v>
      </c>
      <c r="U521" s="28" t="str">
        <f>IF(G521=0,"",_xlfn.MINIFS('PO Details'!$I:$I,'PO Details'!$D:$D,Planning!$B521,'PO Details'!$L:$L,Planning!$E521))</f>
        <v/>
      </c>
      <c r="V521" s="29" t="s">
        <v>4640</v>
      </c>
      <c r="W521" t="str">
        <f t="shared" si="47"/>
        <v>Max</v>
      </c>
      <c r="X521" s="2">
        <v>120</v>
      </c>
    </row>
    <row r="522" spans="1:24" x14ac:dyDescent="0.25">
      <c r="A522" s="11"/>
      <c r="B522" s="22" t="s">
        <v>4607</v>
      </c>
      <c r="C522" s="22"/>
      <c r="D522" s="22" t="s">
        <v>4608</v>
      </c>
      <c r="E522" s="31" t="s">
        <v>37</v>
      </c>
      <c r="F522" s="12">
        <f>SUMIFS('Inventory Details'!$H:$H,'Inventory Details'!$B:$B,$B522,'Inventory Details'!$E:$E,$E522)</f>
        <v>0</v>
      </c>
      <c r="G522" s="12">
        <f>SUMIFS('PO Details'!$H:$H,'PO Details'!$D:$D,Planning!$B522,'PO Details'!$L:$L,$E522)</f>
        <v>2</v>
      </c>
      <c r="H522" s="12">
        <f>SUMIFS('SO Details'!$G:$G,'SO Details'!$D:$D,Planning!$B522,'SO Details'!$K:$K,$E522)</f>
        <v>0</v>
      </c>
      <c r="I522" s="20">
        <f>IF(COUNTIFS($C:$C,B522)&gt;1,SUMIFS('Sales Hx'!$Q:$Q,'Sales Hx'!$B:$B,_xlfn.XLOOKUP(B522,C:C,B:B),'Sales Hx'!$D:$D,Planning!$E522),SUMIFS('Sales Hx'!$Q:$Q,'Sales Hx'!$B:$B,Planning!$B522,'Sales Hx'!$D:$D,Planning!$E522))</f>
        <v>0</v>
      </c>
      <c r="J522" s="16">
        <f>IF(COUNTIFS($C:$C,B522)&gt;1,SUMIFS('Sales Hx'!$S:$S,'Sales Hx'!$B:$B,_xlfn.XLOOKUP(B522,C:C,B:B),'Sales Hx'!$D:$D,E522),SUMIFS('Sales Hx'!$S:$S,'Sales Hx'!$B:$B,$B522,'Sales Hx'!$D:$D,$E522))</f>
        <v>0</v>
      </c>
      <c r="K522" s="16">
        <f t="shared" si="48"/>
        <v>0</v>
      </c>
      <c r="L522" s="12">
        <f>IF(M522&lt;&gt;"",M522,IF(COUNTIFS($C:$C,B522)&gt;1,SUMIFS('Sales Hx'!V:V,'Sales Hx'!$B:$B,_xlfn.XLOOKUP(B522,C:C,B:B),'Sales Hx'!$D:$D,$E522),SUMIFS('Sales Hx'!V:V,'Sales Hx'!$B:$B,$B522,'Sales Hx'!$D:$D,$E522)))</f>
        <v>0</v>
      </c>
      <c r="M522" s="12">
        <v>0</v>
      </c>
      <c r="N522" s="15">
        <f t="shared" si="45"/>
        <v>0</v>
      </c>
      <c r="O522" s="21">
        <f t="shared" si="46"/>
        <v>0</v>
      </c>
      <c r="P522" s="24">
        <v>44.025799999999997</v>
      </c>
      <c r="Q522" s="18">
        <f t="shared" si="44"/>
        <v>0</v>
      </c>
      <c r="R522" s="2">
        <v>1</v>
      </c>
      <c r="S522" s="2">
        <v>120</v>
      </c>
      <c r="T522" s="2" t="s">
        <v>4647</v>
      </c>
      <c r="U522" s="28">
        <f>IF(G522=0,"",_xlfn.MINIFS('PO Details'!$I:$I,'PO Details'!$D:$D,Planning!$B522,'PO Details'!$L:$L,Planning!$E522))</f>
        <v>45119</v>
      </c>
      <c r="V522" s="29" t="s">
        <v>4640</v>
      </c>
      <c r="W522" t="str">
        <f t="shared" si="47"/>
        <v>Max</v>
      </c>
      <c r="X522" s="2">
        <v>120</v>
      </c>
    </row>
    <row r="523" spans="1:24" x14ac:dyDescent="0.25">
      <c r="A523" s="11"/>
      <c r="B523" s="22" t="s">
        <v>4768</v>
      </c>
      <c r="C523" s="22"/>
      <c r="D523" s="22" t="s">
        <v>4769</v>
      </c>
      <c r="E523" s="31" t="s">
        <v>686</v>
      </c>
      <c r="F523" s="12">
        <f>SUMIFS('Inventory Details'!$H:$H,'Inventory Details'!$B:$B,$B523,'Inventory Details'!$E:$E,$E523)</f>
        <v>0</v>
      </c>
      <c r="G523" s="12">
        <f>SUMIFS('PO Details'!$H:$H,'PO Details'!$D:$D,Planning!$B523,'PO Details'!$L:$L,$E523)</f>
        <v>0</v>
      </c>
      <c r="H523" s="12">
        <f>SUMIFS('SO Details'!$G:$G,'SO Details'!$D:$D,Planning!$B523,'SO Details'!$K:$K,$E523)</f>
        <v>0</v>
      </c>
      <c r="I523" s="20">
        <f>IF(COUNTIFS($C:$C,B523)&gt;1,SUMIFS('Sales Hx'!$Q:$Q,'Sales Hx'!$B:$B,_xlfn.XLOOKUP(B523,C:C,B:B),'Sales Hx'!$D:$D,Planning!$E523),SUMIFS('Sales Hx'!$Q:$Q,'Sales Hx'!$B:$B,Planning!$B523,'Sales Hx'!$D:$D,Planning!$E523))</f>
        <v>0</v>
      </c>
      <c r="J523" s="16">
        <f>IF(COUNTIFS($C:$C,B523)&gt;1,SUMIFS('Sales Hx'!$S:$S,'Sales Hx'!$B:$B,_xlfn.XLOOKUP(B523,C:C,B:B),'Sales Hx'!$D:$D,E523),SUMIFS('Sales Hx'!$S:$S,'Sales Hx'!$B:$B,$B523,'Sales Hx'!$D:$D,$E523))</f>
        <v>0</v>
      </c>
      <c r="K523" s="16">
        <f t="shared" si="48"/>
        <v>0</v>
      </c>
      <c r="L523" s="12">
        <f>IF(M523&lt;&gt;"",M523,IF(COUNTIFS($C:$C,B523)&gt;1,SUMIFS('Sales Hx'!V:V,'Sales Hx'!$B:$B,_xlfn.XLOOKUP(B523,C:C,B:B),'Sales Hx'!$D:$D,$E523),SUMIFS('Sales Hx'!V:V,'Sales Hx'!$B:$B,$B523,'Sales Hx'!$D:$D,$E523)))</f>
        <v>0</v>
      </c>
      <c r="M523" s="12">
        <v>0</v>
      </c>
      <c r="N523" s="15">
        <f t="shared" si="45"/>
        <v>0</v>
      </c>
      <c r="O523" s="21">
        <f t="shared" si="46"/>
        <v>0</v>
      </c>
      <c r="P523" s="24">
        <v>44.03</v>
      </c>
      <c r="Q523" s="18">
        <f t="shared" si="44"/>
        <v>0</v>
      </c>
      <c r="R523" s="2">
        <v>1</v>
      </c>
      <c r="S523" s="2">
        <v>90</v>
      </c>
      <c r="T523" s="2" t="s">
        <v>4647</v>
      </c>
      <c r="U523" s="28" t="str">
        <f>IF(G523=0,"",_xlfn.MINIFS('PO Details'!$I:$I,'PO Details'!$D:$D,Planning!$B523,'PO Details'!$L:$L,Planning!$E523))</f>
        <v/>
      </c>
      <c r="V523" s="29" t="s">
        <v>4640</v>
      </c>
      <c r="W523" t="str">
        <f t="shared" si="47"/>
        <v>Max</v>
      </c>
      <c r="X523" s="2">
        <v>120</v>
      </c>
    </row>
    <row r="524" spans="1:24" x14ac:dyDescent="0.25">
      <c r="A524" s="11" t="s">
        <v>4615</v>
      </c>
      <c r="B524" s="22" t="s">
        <v>928</v>
      </c>
      <c r="C524" s="22"/>
      <c r="D524" s="22" t="s">
        <v>929</v>
      </c>
      <c r="E524" s="31" t="s">
        <v>37</v>
      </c>
      <c r="F524" s="12">
        <f>SUMIFS('Inventory Details'!$H:$H,'Inventory Details'!$B:$B,$B524,'Inventory Details'!$E:$E,$E524)</f>
        <v>0</v>
      </c>
      <c r="G524" s="12">
        <f>SUMIFS('PO Details'!$H:$H,'PO Details'!$D:$D,Planning!$B524,'PO Details'!$L:$L,$E524)</f>
        <v>2</v>
      </c>
      <c r="H524" s="12">
        <f>SUMIFS('SO Details'!$G:$G,'SO Details'!$D:$D,Planning!$B524,'SO Details'!$K:$K,$E524)</f>
        <v>0</v>
      </c>
      <c r="I524" s="20">
        <f>IF(COUNTIFS($C:$C,B524)&gt;1,SUMIFS('Sales Hx'!$Q:$Q,'Sales Hx'!$B:$B,_xlfn.XLOOKUP(B524,C:C,B:B),'Sales Hx'!$D:$D,Planning!$E524),SUMIFS('Sales Hx'!$Q:$Q,'Sales Hx'!$B:$B,Planning!$B524,'Sales Hx'!$D:$D,Planning!$E524))</f>
        <v>0</v>
      </c>
      <c r="J524" s="16">
        <f>IF(COUNTIFS($C:$C,B524)&gt;1,SUMIFS('Sales Hx'!$S:$S,'Sales Hx'!$B:$B,_xlfn.XLOOKUP(B524,C:C,B:B),'Sales Hx'!$D:$D,E524),SUMIFS('Sales Hx'!$S:$S,'Sales Hx'!$B:$B,$B524,'Sales Hx'!$D:$D,$E524))</f>
        <v>0</v>
      </c>
      <c r="K524" s="16">
        <f t="shared" si="48"/>
        <v>0</v>
      </c>
      <c r="L524" s="12">
        <f>IF(M524&lt;&gt;"",M524,IF(COUNTIFS($C:$C,B524)&gt;1,SUMIFS('Sales Hx'!V:V,'Sales Hx'!$B:$B,_xlfn.XLOOKUP(B524,C:C,B:B),'Sales Hx'!$D:$D,$E524),SUMIFS('Sales Hx'!V:V,'Sales Hx'!$B:$B,$B524,'Sales Hx'!$D:$D,$E524)))</f>
        <v>0</v>
      </c>
      <c r="M524" s="12">
        <v>0</v>
      </c>
      <c r="N524" s="15">
        <f t="shared" si="45"/>
        <v>0</v>
      </c>
      <c r="O524" s="21">
        <f t="shared" si="46"/>
        <v>0</v>
      </c>
      <c r="P524" s="24">
        <v>44.025799999999997</v>
      </c>
      <c r="Q524" s="18">
        <f t="shared" si="44"/>
        <v>0</v>
      </c>
      <c r="R524" s="2">
        <v>1</v>
      </c>
      <c r="S524" s="2">
        <v>120</v>
      </c>
      <c r="T524" s="2" t="s">
        <v>4647</v>
      </c>
      <c r="U524" s="28">
        <f>IF(G524=0,"",_xlfn.MINIFS('PO Details'!$I:$I,'PO Details'!$D:$D,Planning!$B524,'PO Details'!$L:$L,Planning!$E524))</f>
        <v>45117</v>
      </c>
      <c r="V524" s="29" t="s">
        <v>4640</v>
      </c>
      <c r="W524" t="str">
        <f t="shared" si="47"/>
        <v>Max</v>
      </c>
      <c r="X524" s="2">
        <v>120</v>
      </c>
    </row>
    <row r="525" spans="1:24" x14ac:dyDescent="0.25">
      <c r="A525" s="11" t="s">
        <v>4615</v>
      </c>
      <c r="B525" s="22" t="s">
        <v>928</v>
      </c>
      <c r="C525" s="22"/>
      <c r="D525" s="22" t="s">
        <v>929</v>
      </c>
      <c r="E525" s="31" t="s">
        <v>186</v>
      </c>
      <c r="F525" s="12">
        <f>SUMIFS('Inventory Details'!$H:$H,'Inventory Details'!$B:$B,$B525,'Inventory Details'!$E:$E,$E525)</f>
        <v>0</v>
      </c>
      <c r="G525" s="12">
        <f>SUMIFS('PO Details'!$H:$H,'PO Details'!$D:$D,Planning!$B525,'PO Details'!$L:$L,$E525)</f>
        <v>0</v>
      </c>
      <c r="H525" s="12">
        <f>SUMIFS('SO Details'!$G:$G,'SO Details'!$D:$D,Planning!$B525,'SO Details'!$K:$K,$E525)</f>
        <v>0</v>
      </c>
      <c r="I525" s="20">
        <f>IF(COUNTIFS($C:$C,B525)&gt;1,SUMIFS('Sales Hx'!$Q:$Q,'Sales Hx'!$B:$B,_xlfn.XLOOKUP(B525,C:C,B:B),'Sales Hx'!$D:$D,Planning!$E525),SUMIFS('Sales Hx'!$Q:$Q,'Sales Hx'!$B:$B,Planning!$B525,'Sales Hx'!$D:$D,Planning!$E525))</f>
        <v>0</v>
      </c>
      <c r="J525" s="16">
        <f>IF(COUNTIFS($C:$C,B525)&gt;1,SUMIFS('Sales Hx'!$S:$S,'Sales Hx'!$B:$B,_xlfn.XLOOKUP(B525,C:C,B:B),'Sales Hx'!$D:$D,E525),SUMIFS('Sales Hx'!$S:$S,'Sales Hx'!$B:$B,$B525,'Sales Hx'!$D:$D,$E525))</f>
        <v>0</v>
      </c>
      <c r="K525" s="16">
        <f t="shared" si="48"/>
        <v>0</v>
      </c>
      <c r="L525" s="12">
        <f>IF(M525&lt;&gt;"",M525,IF(COUNTIFS($C:$C,B525)&gt;1,SUMIFS('Sales Hx'!V:V,'Sales Hx'!$B:$B,_xlfn.XLOOKUP(B525,C:C,B:B),'Sales Hx'!$D:$D,$E525),SUMIFS('Sales Hx'!V:V,'Sales Hx'!$B:$B,$B525,'Sales Hx'!$D:$D,$E525)))</f>
        <v>0</v>
      </c>
      <c r="M525" s="12">
        <v>0</v>
      </c>
      <c r="N525" s="15">
        <f t="shared" si="45"/>
        <v>0</v>
      </c>
      <c r="O525" s="21">
        <f t="shared" si="46"/>
        <v>0</v>
      </c>
      <c r="P525" s="24">
        <v>44.025799999999997</v>
      </c>
      <c r="Q525" s="18">
        <f t="shared" si="44"/>
        <v>0</v>
      </c>
      <c r="R525" s="2">
        <v>1</v>
      </c>
      <c r="S525" s="2">
        <v>120</v>
      </c>
      <c r="T525" s="2" t="s">
        <v>4647</v>
      </c>
      <c r="U525" s="28" t="str">
        <f>IF(G525=0,"",_xlfn.MINIFS('PO Details'!$I:$I,'PO Details'!$D:$D,Planning!$B525,'PO Details'!$L:$L,Planning!$E525))</f>
        <v/>
      </c>
      <c r="V525" s="29" t="s">
        <v>4640</v>
      </c>
      <c r="W525" t="str">
        <f t="shared" si="47"/>
        <v>Max</v>
      </c>
      <c r="X525" s="2">
        <v>120</v>
      </c>
    </row>
    <row r="526" spans="1:24" x14ac:dyDescent="0.25">
      <c r="A526" s="11" t="s">
        <v>4615</v>
      </c>
      <c r="B526" s="22" t="s">
        <v>928</v>
      </c>
      <c r="C526" s="22"/>
      <c r="D526" s="22" t="s">
        <v>929</v>
      </c>
      <c r="E526" s="31" t="s">
        <v>4746</v>
      </c>
      <c r="F526" s="12">
        <f>SUMIFS('Inventory Details'!$H:$H,'Inventory Details'!$B:$B,$B526,'Inventory Details'!$E:$E,$E526)</f>
        <v>0</v>
      </c>
      <c r="G526" s="12">
        <f>SUMIFS('PO Details'!$H:$H,'PO Details'!$D:$D,Planning!$B526,'PO Details'!$L:$L,$E526)</f>
        <v>0</v>
      </c>
      <c r="H526" s="12">
        <f>SUMIFS('SO Details'!$G:$G,'SO Details'!$D:$D,Planning!$B526,'SO Details'!$K:$K,$E526)</f>
        <v>0</v>
      </c>
      <c r="I526" s="20">
        <f>IF(COUNTIFS($C:$C,B526)&gt;1,SUMIFS('Sales Hx'!$Q:$Q,'Sales Hx'!$B:$B,_xlfn.XLOOKUP(B526,C:C,B:B),'Sales Hx'!$D:$D,Planning!$E526),SUMIFS('Sales Hx'!$Q:$Q,'Sales Hx'!$B:$B,Planning!$B526,'Sales Hx'!$D:$D,Planning!$E526))</f>
        <v>0</v>
      </c>
      <c r="J526" s="16">
        <f>IF(COUNTIFS($C:$C,B526)&gt;1,SUMIFS('Sales Hx'!$S:$S,'Sales Hx'!$B:$B,_xlfn.XLOOKUP(B526,C:C,B:B),'Sales Hx'!$D:$D,E526),SUMIFS('Sales Hx'!$S:$S,'Sales Hx'!$B:$B,$B526,'Sales Hx'!$D:$D,$E526))</f>
        <v>3.2894736842105261E-2</v>
      </c>
      <c r="K526" s="16">
        <f t="shared" si="48"/>
        <v>0</v>
      </c>
      <c r="L526" s="12">
        <f>IF(M526&lt;&gt;"",M526,IF(COUNTIFS($C:$C,B526)&gt;1,SUMIFS('Sales Hx'!V:V,'Sales Hx'!$B:$B,_xlfn.XLOOKUP(B526,C:C,B:B),'Sales Hx'!$D:$D,$E526),SUMIFS('Sales Hx'!V:V,'Sales Hx'!$B:$B,$B526,'Sales Hx'!$D:$D,$E526)))</f>
        <v>0</v>
      </c>
      <c r="M526" s="12">
        <v>0</v>
      </c>
      <c r="N526" s="15">
        <f t="shared" si="45"/>
        <v>3.2894736842105261E-2</v>
      </c>
      <c r="O526" s="21">
        <f t="shared" si="46"/>
        <v>4</v>
      </c>
      <c r="P526" s="24">
        <v>44.025799999999997</v>
      </c>
      <c r="Q526" s="18">
        <f t="shared" si="44"/>
        <v>176.10319999999999</v>
      </c>
      <c r="R526" s="2">
        <v>1</v>
      </c>
      <c r="S526" s="2">
        <v>120</v>
      </c>
      <c r="T526" s="2" t="s">
        <v>4647</v>
      </c>
      <c r="U526" s="28" t="str">
        <f>IF(G526=0,"",_xlfn.MINIFS('PO Details'!$I:$I,'PO Details'!$D:$D,Planning!$B526,'PO Details'!$L:$L,Planning!$E526))</f>
        <v/>
      </c>
      <c r="V526" s="29" t="s">
        <v>4640</v>
      </c>
      <c r="W526" t="str">
        <f t="shared" si="47"/>
        <v>Max</v>
      </c>
      <c r="X526" s="2">
        <v>120</v>
      </c>
    </row>
    <row r="527" spans="1:24" x14ac:dyDescent="0.25">
      <c r="A527" s="11" t="s">
        <v>4615</v>
      </c>
      <c r="B527" s="22" t="s">
        <v>930</v>
      </c>
      <c r="C527" s="22"/>
      <c r="D527" s="22" t="s">
        <v>930</v>
      </c>
      <c r="E527" s="31" t="s">
        <v>37</v>
      </c>
      <c r="F527" s="12">
        <f>SUMIFS('Inventory Details'!$H:$H,'Inventory Details'!$B:$B,$B527,'Inventory Details'!$E:$E,$E527)</f>
        <v>0</v>
      </c>
      <c r="G527" s="12">
        <f>SUMIFS('PO Details'!$H:$H,'PO Details'!$D:$D,Planning!$B527,'PO Details'!$L:$L,$E527)</f>
        <v>1</v>
      </c>
      <c r="H527" s="12">
        <f>SUMIFS('SO Details'!$G:$G,'SO Details'!$D:$D,Planning!$B527,'SO Details'!$K:$K,$E527)</f>
        <v>0</v>
      </c>
      <c r="I527" s="20">
        <f>IF(COUNTIFS($C:$C,B527)&gt;1,SUMIFS('Sales Hx'!$Q:$Q,'Sales Hx'!$B:$B,_xlfn.XLOOKUP(B527,C:C,B:B),'Sales Hx'!$D:$D,Planning!$E527),SUMIFS('Sales Hx'!$Q:$Q,'Sales Hx'!$B:$B,Planning!$B527,'Sales Hx'!$D:$D,Planning!$E527))</f>
        <v>0</v>
      </c>
      <c r="J527" s="16">
        <f>IF(COUNTIFS($C:$C,B527)&gt;1,SUMIFS('Sales Hx'!$S:$S,'Sales Hx'!$B:$B,_xlfn.XLOOKUP(B527,C:C,B:B),'Sales Hx'!$D:$D,E527),SUMIFS('Sales Hx'!$S:$S,'Sales Hx'!$B:$B,$B527,'Sales Hx'!$D:$D,$E527))</f>
        <v>0</v>
      </c>
      <c r="K527" s="16">
        <f t="shared" si="48"/>
        <v>0</v>
      </c>
      <c r="L527" s="12">
        <f>IF(M527&lt;&gt;"",M527,IF(COUNTIFS($C:$C,B527)&gt;1,SUMIFS('Sales Hx'!V:V,'Sales Hx'!$B:$B,_xlfn.XLOOKUP(B527,C:C,B:B),'Sales Hx'!$D:$D,$E527),SUMIFS('Sales Hx'!V:V,'Sales Hx'!$B:$B,$B527,'Sales Hx'!$D:$D,$E527)))</f>
        <v>0</v>
      </c>
      <c r="M527" s="12">
        <v>0</v>
      </c>
      <c r="N527" s="15">
        <f t="shared" si="45"/>
        <v>0</v>
      </c>
      <c r="O527" s="21">
        <f t="shared" si="46"/>
        <v>0</v>
      </c>
      <c r="P527" s="24">
        <v>44.025799999999997</v>
      </c>
      <c r="Q527" s="18">
        <f t="shared" si="44"/>
        <v>0</v>
      </c>
      <c r="R527" s="2">
        <v>1</v>
      </c>
      <c r="S527" s="2">
        <v>120</v>
      </c>
      <c r="T527" s="2" t="s">
        <v>4647</v>
      </c>
      <c r="U527" s="28">
        <f>IF(G527=0,"",_xlfn.MINIFS('PO Details'!$I:$I,'PO Details'!$D:$D,Planning!$B527,'PO Details'!$L:$L,Planning!$E527))</f>
        <v>45338</v>
      </c>
      <c r="V527" s="29" t="s">
        <v>4640</v>
      </c>
      <c r="W527" t="str">
        <f t="shared" si="47"/>
        <v/>
      </c>
      <c r="X527" s="2">
        <v>120</v>
      </c>
    </row>
    <row r="528" spans="1:24" x14ac:dyDescent="0.25">
      <c r="A528" s="11" t="s">
        <v>4615</v>
      </c>
      <c r="B528" s="22" t="s">
        <v>930</v>
      </c>
      <c r="C528" s="22"/>
      <c r="D528" s="22" t="s">
        <v>930</v>
      </c>
      <c r="E528" s="31" t="s">
        <v>686</v>
      </c>
      <c r="F528" s="12">
        <f>SUMIFS('Inventory Details'!$H:$H,'Inventory Details'!$B:$B,$B528,'Inventory Details'!$E:$E,$E528)</f>
        <v>0</v>
      </c>
      <c r="G528" s="12">
        <f>SUMIFS('PO Details'!$H:$H,'PO Details'!$D:$D,Planning!$B528,'PO Details'!$L:$L,$E528)</f>
        <v>4</v>
      </c>
      <c r="H528" s="12">
        <f>SUMIFS('SO Details'!$G:$G,'SO Details'!$D:$D,Planning!$B528,'SO Details'!$K:$K,$E528)</f>
        <v>0</v>
      </c>
      <c r="I528" s="20">
        <f>IF(COUNTIFS($C:$C,B528)&gt;1,SUMIFS('Sales Hx'!$Q:$Q,'Sales Hx'!$B:$B,_xlfn.XLOOKUP(B528,C:C,B:B),'Sales Hx'!$D:$D,Planning!$E528),SUMIFS('Sales Hx'!$Q:$Q,'Sales Hx'!$B:$B,Planning!$B528,'Sales Hx'!$D:$D,Planning!$E528))</f>
        <v>2.8</v>
      </c>
      <c r="J528" s="16">
        <f>IF(COUNTIFS($C:$C,B528)&gt;1,SUMIFS('Sales Hx'!$S:$S,'Sales Hx'!$B:$B,_xlfn.XLOOKUP(B528,C:C,B:B),'Sales Hx'!$D:$D,E528),SUMIFS('Sales Hx'!$S:$S,'Sales Hx'!$B:$B,$B528,'Sales Hx'!$D:$D,$E528))</f>
        <v>6.9078947368421059E-2</v>
      </c>
      <c r="K528" s="16">
        <f t="shared" si="48"/>
        <v>1.4285714285714286</v>
      </c>
      <c r="L528" s="12">
        <f>IF(M528&lt;&gt;"",M528,IF(COUNTIFS($C:$C,B528)&gt;1,SUMIFS('Sales Hx'!V:V,'Sales Hx'!$B:$B,_xlfn.XLOOKUP(B528,C:C,B:B),'Sales Hx'!$D:$D,$E528),SUMIFS('Sales Hx'!V:V,'Sales Hx'!$B:$B,$B528,'Sales Hx'!$D:$D,$E528)))</f>
        <v>0</v>
      </c>
      <c r="M528" s="12">
        <v>0</v>
      </c>
      <c r="N528" s="15">
        <f t="shared" si="45"/>
        <v>6.9078947368421059E-2</v>
      </c>
      <c r="O528" s="21">
        <f t="shared" si="46"/>
        <v>0</v>
      </c>
      <c r="P528" s="24">
        <v>44.025799999999997</v>
      </c>
      <c r="Q528" s="18">
        <f t="shared" si="44"/>
        <v>0</v>
      </c>
      <c r="R528" s="2">
        <v>1</v>
      </c>
      <c r="S528" s="2">
        <v>120</v>
      </c>
      <c r="T528" s="2" t="s">
        <v>4647</v>
      </c>
      <c r="U528" s="28">
        <f>IF(G528=0,"",_xlfn.MINIFS('PO Details'!$I:$I,'PO Details'!$D:$D,Planning!$B528,'PO Details'!$L:$L,Planning!$E528))</f>
        <v>45426</v>
      </c>
      <c r="V528" s="29" t="s">
        <v>4640</v>
      </c>
      <c r="W528" t="str">
        <f t="shared" si="47"/>
        <v>Max</v>
      </c>
      <c r="X528" s="2">
        <v>120</v>
      </c>
    </row>
    <row r="529" spans="1:24" x14ac:dyDescent="0.25">
      <c r="A529" s="11" t="s">
        <v>4615</v>
      </c>
      <c r="B529" s="22" t="s">
        <v>930</v>
      </c>
      <c r="C529" s="22"/>
      <c r="D529" s="22" t="s">
        <v>930</v>
      </c>
      <c r="E529" s="31" t="s">
        <v>4746</v>
      </c>
      <c r="F529" s="12">
        <f>SUMIFS('Inventory Details'!$H:$H,'Inventory Details'!$B:$B,$B529,'Inventory Details'!$E:$E,$E529)</f>
        <v>0</v>
      </c>
      <c r="G529" s="12">
        <f>SUMIFS('PO Details'!$H:$H,'PO Details'!$D:$D,Planning!$B529,'PO Details'!$L:$L,$E529)</f>
        <v>0</v>
      </c>
      <c r="H529" s="12">
        <f>SUMIFS('SO Details'!$G:$G,'SO Details'!$D:$D,Planning!$B529,'SO Details'!$K:$K,$E529)</f>
        <v>0</v>
      </c>
      <c r="I529" s="20">
        <f>IF(COUNTIFS($C:$C,B529)&gt;1,SUMIFS('Sales Hx'!$Q:$Q,'Sales Hx'!$B:$B,_xlfn.XLOOKUP(B529,C:C,B:B),'Sales Hx'!$D:$D,Planning!$E529),SUMIFS('Sales Hx'!$Q:$Q,'Sales Hx'!$B:$B,Planning!$B529,'Sales Hx'!$D:$D,Planning!$E529))</f>
        <v>1.4</v>
      </c>
      <c r="J529" s="16">
        <f>IF(COUNTIFS($C:$C,B529)&gt;1,SUMIFS('Sales Hx'!$S:$S,'Sales Hx'!$B:$B,_xlfn.XLOOKUP(B529,C:C,B:B),'Sales Hx'!$D:$D,E529),SUMIFS('Sales Hx'!$S:$S,'Sales Hx'!$B:$B,$B529,'Sales Hx'!$D:$D,$E529))</f>
        <v>4.6052631578947366E-2</v>
      </c>
      <c r="K529" s="16">
        <f t="shared" si="48"/>
        <v>0</v>
      </c>
      <c r="L529" s="12">
        <f>IF(M529&lt;&gt;"",M529,IF(COUNTIFS($C:$C,B529)&gt;1,SUMIFS('Sales Hx'!V:V,'Sales Hx'!$B:$B,_xlfn.XLOOKUP(B529,C:C,B:B),'Sales Hx'!$D:$D,$E529),SUMIFS('Sales Hx'!V:V,'Sales Hx'!$B:$B,$B529,'Sales Hx'!$D:$D,$E529)))</f>
        <v>0</v>
      </c>
      <c r="M529" s="12">
        <v>0</v>
      </c>
      <c r="N529" s="15">
        <f t="shared" si="45"/>
        <v>4.6052631578947366E-2</v>
      </c>
      <c r="O529" s="21">
        <f t="shared" si="46"/>
        <v>6</v>
      </c>
      <c r="P529" s="24">
        <v>44.025799999999997</v>
      </c>
      <c r="Q529" s="18">
        <f t="shared" si="44"/>
        <v>264.15479999999997</v>
      </c>
      <c r="R529" s="2">
        <v>1</v>
      </c>
      <c r="S529" s="2">
        <v>120</v>
      </c>
      <c r="T529" s="2" t="s">
        <v>4647</v>
      </c>
      <c r="U529" s="28" t="str">
        <f>IF(G529=0,"",_xlfn.MINIFS('PO Details'!$I:$I,'PO Details'!$D:$D,Planning!$B529,'PO Details'!$L:$L,Planning!$E529))</f>
        <v/>
      </c>
      <c r="V529" s="29" t="s">
        <v>4640</v>
      </c>
      <c r="W529" t="str">
        <f t="shared" si="47"/>
        <v/>
      </c>
      <c r="X529" s="2">
        <v>120</v>
      </c>
    </row>
    <row r="530" spans="1:24" x14ac:dyDescent="0.25">
      <c r="A530" s="11" t="s">
        <v>4615</v>
      </c>
      <c r="B530" s="22" t="s">
        <v>60</v>
      </c>
      <c r="C530" s="22"/>
      <c r="D530" s="22" t="s">
        <v>60</v>
      </c>
      <c r="E530" s="31" t="s">
        <v>37</v>
      </c>
      <c r="F530" s="12">
        <f>SUMIFS('Inventory Details'!$H:$H,'Inventory Details'!$B:$B,$B530,'Inventory Details'!$E:$E,$E530)</f>
        <v>0</v>
      </c>
      <c r="G530" s="12">
        <f>SUMIFS('PO Details'!$H:$H,'PO Details'!$D:$D,Planning!$B530,'PO Details'!$L:$L,$E530)</f>
        <v>53</v>
      </c>
      <c r="H530" s="12">
        <f>SUMIFS('SO Details'!$G:$G,'SO Details'!$D:$D,Planning!$B530,'SO Details'!$K:$K,$E530)</f>
        <v>0</v>
      </c>
      <c r="I530" s="20">
        <f>IF(COUNTIFS($C:$C,B530)&gt;1,SUMIFS('Sales Hx'!$Q:$Q,'Sales Hx'!$B:$B,_xlfn.XLOOKUP(B530,C:C,B:B),'Sales Hx'!$D:$D,Planning!$E530),SUMIFS('Sales Hx'!$Q:$Q,'Sales Hx'!$B:$B,Planning!$B530,'Sales Hx'!$D:$D,Planning!$E530))</f>
        <v>0</v>
      </c>
      <c r="J530" s="16">
        <f>IF(COUNTIFS($C:$C,B530)&gt;1,SUMIFS('Sales Hx'!$S:$S,'Sales Hx'!$B:$B,_xlfn.XLOOKUP(B530,C:C,B:B),'Sales Hx'!$D:$D,E530),SUMIFS('Sales Hx'!$S:$S,'Sales Hx'!$B:$B,$B530,'Sales Hx'!$D:$D,$E530))</f>
        <v>0</v>
      </c>
      <c r="K530" s="16">
        <f t="shared" si="48"/>
        <v>0</v>
      </c>
      <c r="L530" s="12">
        <f>IF(M530&lt;&gt;"",M530,IF(COUNTIFS($C:$C,B530)&gt;1,SUMIFS('Sales Hx'!V:V,'Sales Hx'!$B:$B,_xlfn.XLOOKUP(B530,C:C,B:B),'Sales Hx'!$D:$D,$E530),SUMIFS('Sales Hx'!V:V,'Sales Hx'!$B:$B,$B530,'Sales Hx'!$D:$D,$E530)))</f>
        <v>0</v>
      </c>
      <c r="M530" s="12">
        <v>0</v>
      </c>
      <c r="N530" s="15">
        <f t="shared" si="45"/>
        <v>0</v>
      </c>
      <c r="O530" s="21">
        <f t="shared" si="46"/>
        <v>0</v>
      </c>
      <c r="P530" s="24">
        <v>44.025799999999997</v>
      </c>
      <c r="Q530" s="18">
        <f t="shared" si="44"/>
        <v>0</v>
      </c>
      <c r="R530" s="2">
        <v>1</v>
      </c>
      <c r="S530" s="2">
        <v>120</v>
      </c>
      <c r="T530" s="2" t="s">
        <v>4647</v>
      </c>
      <c r="U530" s="28">
        <f>IF(G530=0,"",_xlfn.MINIFS('PO Details'!$I:$I,'PO Details'!$D:$D,Planning!$B530,'PO Details'!$L:$L,Planning!$E530))</f>
        <v>45106</v>
      </c>
      <c r="V530" s="29" t="s">
        <v>4640</v>
      </c>
      <c r="W530" t="str">
        <f t="shared" si="47"/>
        <v/>
      </c>
      <c r="X530" s="2">
        <v>120</v>
      </c>
    </row>
    <row r="531" spans="1:24" x14ac:dyDescent="0.25">
      <c r="A531" s="11" t="s">
        <v>4615</v>
      </c>
      <c r="B531" s="22" t="s">
        <v>60</v>
      </c>
      <c r="C531" s="22"/>
      <c r="D531" s="22" t="s">
        <v>60</v>
      </c>
      <c r="E531" s="31" t="s">
        <v>186</v>
      </c>
      <c r="F531" s="12">
        <f>SUMIFS('Inventory Details'!$H:$H,'Inventory Details'!$B:$B,$B531,'Inventory Details'!$E:$E,$E531)</f>
        <v>0</v>
      </c>
      <c r="G531" s="12">
        <f>SUMIFS('PO Details'!$H:$H,'PO Details'!$D:$D,Planning!$B531,'PO Details'!$L:$L,$E531)</f>
        <v>0</v>
      </c>
      <c r="H531" s="12">
        <f>SUMIFS('SO Details'!$G:$G,'SO Details'!$D:$D,Planning!$B531,'SO Details'!$K:$K,$E531)</f>
        <v>0</v>
      </c>
      <c r="I531" s="20">
        <f>IF(COUNTIFS($C:$C,B531)&gt;1,SUMIFS('Sales Hx'!$Q:$Q,'Sales Hx'!$B:$B,_xlfn.XLOOKUP(B531,C:C,B:B),'Sales Hx'!$D:$D,Planning!$E531),SUMIFS('Sales Hx'!$Q:$Q,'Sales Hx'!$B:$B,Planning!$B531,'Sales Hx'!$D:$D,Planning!$E531))</f>
        <v>0</v>
      </c>
      <c r="J531" s="16">
        <f>IF(COUNTIFS($C:$C,B531)&gt;1,SUMIFS('Sales Hx'!$S:$S,'Sales Hx'!$B:$B,_xlfn.XLOOKUP(B531,C:C,B:B),'Sales Hx'!$D:$D,E531),SUMIFS('Sales Hx'!$S:$S,'Sales Hx'!$B:$B,$B531,'Sales Hx'!$D:$D,$E531))</f>
        <v>0</v>
      </c>
      <c r="K531" s="16">
        <f t="shared" si="48"/>
        <v>0</v>
      </c>
      <c r="L531" s="12">
        <f>IF(M531&lt;&gt;"",M531,IF(COUNTIFS($C:$C,B531)&gt;1,SUMIFS('Sales Hx'!V:V,'Sales Hx'!$B:$B,_xlfn.XLOOKUP(B531,C:C,B:B),'Sales Hx'!$D:$D,$E531),SUMIFS('Sales Hx'!V:V,'Sales Hx'!$B:$B,$B531,'Sales Hx'!$D:$D,$E531)))</f>
        <v>0</v>
      </c>
      <c r="M531" s="12">
        <v>0</v>
      </c>
      <c r="N531" s="15">
        <f t="shared" si="45"/>
        <v>0</v>
      </c>
      <c r="O531" s="21">
        <f t="shared" si="46"/>
        <v>0</v>
      </c>
      <c r="P531" s="24">
        <v>44.025799999999997</v>
      </c>
      <c r="Q531" s="18">
        <f t="shared" si="44"/>
        <v>0</v>
      </c>
      <c r="R531" s="2">
        <v>1</v>
      </c>
      <c r="S531" s="2">
        <v>120</v>
      </c>
      <c r="T531" s="2" t="s">
        <v>4647</v>
      </c>
      <c r="U531" s="28" t="str">
        <f>IF(G531=0,"",_xlfn.MINIFS('PO Details'!$I:$I,'PO Details'!$D:$D,Planning!$B531,'PO Details'!$L:$L,Planning!$E531))</f>
        <v/>
      </c>
      <c r="V531" s="29" t="s">
        <v>4640</v>
      </c>
      <c r="W531" t="str">
        <f t="shared" si="47"/>
        <v/>
      </c>
      <c r="X531" s="2">
        <v>120</v>
      </c>
    </row>
    <row r="532" spans="1:24" x14ac:dyDescent="0.25">
      <c r="A532" s="11" t="s">
        <v>4615</v>
      </c>
      <c r="B532" s="22" t="s">
        <v>60</v>
      </c>
      <c r="C532" s="22"/>
      <c r="D532" s="22" t="s">
        <v>60</v>
      </c>
      <c r="E532" s="31" t="s">
        <v>686</v>
      </c>
      <c r="F532" s="12">
        <f>SUMIFS('Inventory Details'!$H:$H,'Inventory Details'!$B:$B,$B532,'Inventory Details'!$E:$E,$E532)</f>
        <v>0</v>
      </c>
      <c r="G532" s="12">
        <f>SUMIFS('PO Details'!$H:$H,'PO Details'!$D:$D,Planning!$B532,'PO Details'!$L:$L,$E532)</f>
        <v>0</v>
      </c>
      <c r="H532" s="12">
        <f>SUMIFS('SO Details'!$G:$G,'SO Details'!$D:$D,Planning!$B532,'SO Details'!$K:$K,$E532)</f>
        <v>0</v>
      </c>
      <c r="I532" s="20">
        <f>IF(COUNTIFS($C:$C,B532)&gt;1,SUMIFS('Sales Hx'!$Q:$Q,'Sales Hx'!$B:$B,_xlfn.XLOOKUP(B532,C:C,B:B),'Sales Hx'!$D:$D,Planning!$E532),SUMIFS('Sales Hx'!$Q:$Q,'Sales Hx'!$B:$B,Planning!$B532,'Sales Hx'!$D:$D,Planning!$E532))</f>
        <v>16.799999999999997</v>
      </c>
      <c r="J532" s="16">
        <f>IF(COUNTIFS($C:$C,B532)&gt;1,SUMIFS('Sales Hx'!$S:$S,'Sales Hx'!$B:$B,_xlfn.XLOOKUP(B532,C:C,B:B),'Sales Hx'!$D:$D,E532),SUMIFS('Sales Hx'!$S:$S,'Sales Hx'!$B:$B,$B532,'Sales Hx'!$D:$D,$E532))</f>
        <v>0.30263157894736836</v>
      </c>
      <c r="K532" s="16">
        <f t="shared" si="48"/>
        <v>0</v>
      </c>
      <c r="L532" s="12">
        <f>IF(M532&lt;&gt;"",M532,IF(COUNTIFS($C:$C,B532)&gt;1,SUMIFS('Sales Hx'!V:V,'Sales Hx'!$B:$B,_xlfn.XLOOKUP(B532,C:C,B:B),'Sales Hx'!$D:$D,$E532),SUMIFS('Sales Hx'!V:V,'Sales Hx'!$B:$B,$B532,'Sales Hx'!$D:$D,$E532)))</f>
        <v>0</v>
      </c>
      <c r="M532" s="12">
        <v>0</v>
      </c>
      <c r="N532" s="15">
        <f t="shared" si="45"/>
        <v>0.30263157894736836</v>
      </c>
      <c r="O532" s="21">
        <f t="shared" si="46"/>
        <v>37</v>
      </c>
      <c r="P532" s="24">
        <v>44.025799999999997</v>
      </c>
      <c r="Q532" s="18">
        <f t="shared" si="44"/>
        <v>1628.9545999999998</v>
      </c>
      <c r="R532" s="2">
        <v>1</v>
      </c>
      <c r="S532" s="2">
        <v>120</v>
      </c>
      <c r="T532" s="2" t="s">
        <v>4647</v>
      </c>
      <c r="U532" s="28" t="str">
        <f>IF(G532=0,"",_xlfn.MINIFS('PO Details'!$I:$I,'PO Details'!$D:$D,Planning!$B532,'PO Details'!$L:$L,Planning!$E532))</f>
        <v/>
      </c>
      <c r="V532" s="29" t="s">
        <v>4640</v>
      </c>
      <c r="W532" t="str">
        <f t="shared" si="47"/>
        <v>Max</v>
      </c>
      <c r="X532" s="2">
        <v>120</v>
      </c>
    </row>
    <row r="533" spans="1:24" x14ac:dyDescent="0.25">
      <c r="A533" s="11"/>
      <c r="B533" s="22" t="s">
        <v>931</v>
      </c>
      <c r="C533" s="22"/>
      <c r="D533" s="22" t="s">
        <v>932</v>
      </c>
      <c r="E533" s="31" t="s">
        <v>4746</v>
      </c>
      <c r="F533" s="12">
        <f>SUMIFS('Inventory Details'!$H:$H,'Inventory Details'!$B:$B,$B533,'Inventory Details'!$E:$E,$E533)</f>
        <v>4</v>
      </c>
      <c r="G533" s="12">
        <f>SUMIFS('PO Details'!$H:$H,'PO Details'!$D:$D,Planning!$B533,'PO Details'!$L:$L,$E533)</f>
        <v>0</v>
      </c>
      <c r="H533" s="12">
        <f>SUMIFS('SO Details'!$G:$G,'SO Details'!$D:$D,Planning!$B533,'SO Details'!$K:$K,$E533)</f>
        <v>0</v>
      </c>
      <c r="I533" s="20">
        <f>IF(COUNTIFS($C:$C,B533)&gt;1,SUMIFS('Sales Hx'!$Q:$Q,'Sales Hx'!$B:$B,_xlfn.XLOOKUP(B533,C:C,B:B),'Sales Hx'!$D:$D,Planning!$E533),SUMIFS('Sales Hx'!$Q:$Q,'Sales Hx'!$B:$B,Planning!$B533,'Sales Hx'!$D:$D,Planning!$E533))</f>
        <v>0</v>
      </c>
      <c r="J533" s="16">
        <f>IF(COUNTIFS($C:$C,B533)&gt;1,SUMIFS('Sales Hx'!$S:$S,'Sales Hx'!$B:$B,_xlfn.XLOOKUP(B533,C:C,B:B),'Sales Hx'!$D:$D,E533),SUMIFS('Sales Hx'!$S:$S,'Sales Hx'!$B:$B,$B533,'Sales Hx'!$D:$D,$E533))</f>
        <v>0</v>
      </c>
      <c r="K533" s="16">
        <f t="shared" si="48"/>
        <v>0</v>
      </c>
      <c r="L533" s="12">
        <f>IF(M533&lt;&gt;"",M533,IF(COUNTIFS($C:$C,B533)&gt;1,SUMIFS('Sales Hx'!V:V,'Sales Hx'!$B:$B,_xlfn.XLOOKUP(B533,C:C,B:B),'Sales Hx'!$D:$D,$E533),SUMIFS('Sales Hx'!V:V,'Sales Hx'!$B:$B,$B533,'Sales Hx'!$D:$D,$E533)))</f>
        <v>0</v>
      </c>
      <c r="M533" s="12">
        <v>0</v>
      </c>
      <c r="N533" s="15">
        <f t="shared" si="45"/>
        <v>0</v>
      </c>
      <c r="O533" s="21">
        <f t="shared" si="46"/>
        <v>0</v>
      </c>
      <c r="P533" s="24">
        <v>44.57</v>
      </c>
      <c r="Q533" s="18">
        <f t="shared" si="44"/>
        <v>0</v>
      </c>
      <c r="R533" s="2">
        <v>1</v>
      </c>
      <c r="S533" s="2">
        <v>120</v>
      </c>
      <c r="T533" s="2" t="s">
        <v>4647</v>
      </c>
      <c r="U533" s="28" t="str">
        <f>IF(G533=0,"",_xlfn.MINIFS('PO Details'!$I:$I,'PO Details'!$D:$D,Planning!$B533,'PO Details'!$L:$L,Planning!$E533))</f>
        <v/>
      </c>
      <c r="V533" s="29" t="s">
        <v>4640</v>
      </c>
      <c r="W533" t="str">
        <f t="shared" si="47"/>
        <v>Max</v>
      </c>
      <c r="X533" s="2">
        <v>120</v>
      </c>
    </row>
    <row r="534" spans="1:24" x14ac:dyDescent="0.25">
      <c r="A534" s="11" t="s">
        <v>4615</v>
      </c>
      <c r="B534" s="22" t="s">
        <v>61</v>
      </c>
      <c r="C534" s="22"/>
      <c r="D534" s="22" t="s">
        <v>62</v>
      </c>
      <c r="E534" s="31" t="s">
        <v>37</v>
      </c>
      <c r="F534" s="12">
        <f>SUMIFS('Inventory Details'!$H:$H,'Inventory Details'!$B:$B,$B534,'Inventory Details'!$E:$E,$E534)</f>
        <v>0</v>
      </c>
      <c r="G534" s="12">
        <f>SUMIFS('PO Details'!$H:$H,'PO Details'!$D:$D,Planning!$B534,'PO Details'!$L:$L,$E534)</f>
        <v>7</v>
      </c>
      <c r="H534" s="12">
        <f>SUMIFS('SO Details'!$G:$G,'SO Details'!$D:$D,Planning!$B534,'SO Details'!$K:$K,$E534)</f>
        <v>0</v>
      </c>
      <c r="I534" s="20">
        <f>IF(COUNTIFS($C:$C,B534)&gt;1,SUMIFS('Sales Hx'!$Q:$Q,'Sales Hx'!$B:$B,_xlfn.XLOOKUP(B534,C:C,B:B),'Sales Hx'!$D:$D,Planning!$E534),SUMIFS('Sales Hx'!$Q:$Q,'Sales Hx'!$B:$B,Planning!$B534,'Sales Hx'!$D:$D,Planning!$E534))</f>
        <v>0</v>
      </c>
      <c r="J534" s="16">
        <f>IF(COUNTIFS($C:$C,B534)&gt;1,SUMIFS('Sales Hx'!$S:$S,'Sales Hx'!$B:$B,_xlfn.XLOOKUP(B534,C:C,B:B),'Sales Hx'!$D:$D,E534),SUMIFS('Sales Hx'!$S:$S,'Sales Hx'!$B:$B,$B534,'Sales Hx'!$D:$D,$E534))</f>
        <v>0</v>
      </c>
      <c r="K534" s="16">
        <f t="shared" si="48"/>
        <v>0</v>
      </c>
      <c r="L534" s="12">
        <f>IF(M534&lt;&gt;"",M534,IF(COUNTIFS($C:$C,B534)&gt;1,SUMIFS('Sales Hx'!V:V,'Sales Hx'!$B:$B,_xlfn.XLOOKUP(B534,C:C,B:B),'Sales Hx'!$D:$D,$E534),SUMIFS('Sales Hx'!V:V,'Sales Hx'!$B:$B,$B534,'Sales Hx'!$D:$D,$E534)))</f>
        <v>0</v>
      </c>
      <c r="M534" s="12">
        <v>0</v>
      </c>
      <c r="N534" s="15">
        <f t="shared" si="45"/>
        <v>0</v>
      </c>
      <c r="O534" s="21">
        <f t="shared" si="46"/>
        <v>0</v>
      </c>
      <c r="P534" s="24">
        <v>44.025799999999997</v>
      </c>
      <c r="Q534" s="18">
        <f t="shared" si="44"/>
        <v>0</v>
      </c>
      <c r="R534" s="2">
        <v>1</v>
      </c>
      <c r="S534" s="2">
        <v>120</v>
      </c>
      <c r="T534" s="2" t="s">
        <v>4647</v>
      </c>
      <c r="U534" s="28">
        <f>IF(G534=0,"",_xlfn.MINIFS('PO Details'!$I:$I,'PO Details'!$D:$D,Planning!$B534,'PO Details'!$L:$L,Planning!$E534))</f>
        <v>45130</v>
      </c>
      <c r="V534" s="29" t="s">
        <v>4640</v>
      </c>
      <c r="W534" t="str">
        <f t="shared" si="47"/>
        <v/>
      </c>
      <c r="X534" s="2">
        <v>120</v>
      </c>
    </row>
    <row r="535" spans="1:24" x14ac:dyDescent="0.25">
      <c r="A535" s="11" t="s">
        <v>4615</v>
      </c>
      <c r="B535" s="22" t="s">
        <v>61</v>
      </c>
      <c r="C535" s="22"/>
      <c r="D535" s="22" t="s">
        <v>62</v>
      </c>
      <c r="E535" s="31" t="s">
        <v>4746</v>
      </c>
      <c r="F535" s="12">
        <f>SUMIFS('Inventory Details'!$H:$H,'Inventory Details'!$B:$B,$B535,'Inventory Details'!$E:$E,$E535)</f>
        <v>1</v>
      </c>
      <c r="G535" s="12">
        <f>SUMIFS('PO Details'!$H:$H,'PO Details'!$D:$D,Planning!$B535,'PO Details'!$L:$L,$E535)</f>
        <v>0</v>
      </c>
      <c r="H535" s="12">
        <f>SUMIFS('SO Details'!$G:$G,'SO Details'!$D:$D,Planning!$B535,'SO Details'!$K:$K,$E535)</f>
        <v>0</v>
      </c>
      <c r="I535" s="20">
        <f>IF(COUNTIFS($C:$C,B535)&gt;1,SUMIFS('Sales Hx'!$Q:$Q,'Sales Hx'!$B:$B,_xlfn.XLOOKUP(B535,C:C,B:B),'Sales Hx'!$D:$D,Planning!$E535),SUMIFS('Sales Hx'!$Q:$Q,'Sales Hx'!$B:$B,Planning!$B535,'Sales Hx'!$D:$D,Planning!$E535))</f>
        <v>1.4</v>
      </c>
      <c r="J535" s="16">
        <f>IF(COUNTIFS($C:$C,B535)&gt;1,SUMIFS('Sales Hx'!$S:$S,'Sales Hx'!$B:$B,_xlfn.XLOOKUP(B535,C:C,B:B),'Sales Hx'!$D:$D,E535),SUMIFS('Sales Hx'!$S:$S,'Sales Hx'!$B:$B,$B535,'Sales Hx'!$D:$D,$E535))</f>
        <v>4.6052631578947366E-2</v>
      </c>
      <c r="K535" s="16">
        <f t="shared" si="48"/>
        <v>0.7142857142857143</v>
      </c>
      <c r="L535" s="12">
        <f>IF(M535&lt;&gt;"",M535,IF(COUNTIFS($C:$C,B535)&gt;1,SUMIFS('Sales Hx'!V:V,'Sales Hx'!$B:$B,_xlfn.XLOOKUP(B535,C:C,B:B),'Sales Hx'!$D:$D,$E535),SUMIFS('Sales Hx'!V:V,'Sales Hx'!$B:$B,$B535,'Sales Hx'!$D:$D,$E535)))</f>
        <v>0</v>
      </c>
      <c r="M535" s="12">
        <v>0</v>
      </c>
      <c r="N535" s="15">
        <f t="shared" si="45"/>
        <v>4.6052631578947366E-2</v>
      </c>
      <c r="O535" s="21">
        <f t="shared" si="46"/>
        <v>0</v>
      </c>
      <c r="P535" s="24">
        <v>44.025799999999997</v>
      </c>
      <c r="Q535" s="18">
        <f t="shared" si="44"/>
        <v>0</v>
      </c>
      <c r="R535" s="2">
        <v>1</v>
      </c>
      <c r="S535" s="2">
        <v>120</v>
      </c>
      <c r="T535" s="2" t="s">
        <v>4647</v>
      </c>
      <c r="U535" s="28" t="str">
        <f>IF(G535=0,"",_xlfn.MINIFS('PO Details'!$I:$I,'PO Details'!$D:$D,Planning!$B535,'PO Details'!$L:$L,Planning!$E535))</f>
        <v/>
      </c>
      <c r="V535" s="29" t="s">
        <v>4640</v>
      </c>
      <c r="W535" t="str">
        <f t="shared" si="47"/>
        <v/>
      </c>
      <c r="X535" s="2">
        <v>120</v>
      </c>
    </row>
    <row r="536" spans="1:24" x14ac:dyDescent="0.25">
      <c r="A536" s="11" t="s">
        <v>4615</v>
      </c>
      <c r="B536" s="22" t="s">
        <v>61</v>
      </c>
      <c r="C536" s="22"/>
      <c r="D536" s="22" t="s">
        <v>62</v>
      </c>
      <c r="E536" s="31" t="s">
        <v>686</v>
      </c>
      <c r="F536" s="12">
        <f>SUMIFS('Inventory Details'!$H:$H,'Inventory Details'!$B:$B,$B536,'Inventory Details'!$E:$E,$E536)</f>
        <v>0</v>
      </c>
      <c r="G536" s="12">
        <f>SUMIFS('PO Details'!$H:$H,'PO Details'!$D:$D,Planning!$B536,'PO Details'!$L:$L,$E536)</f>
        <v>0</v>
      </c>
      <c r="H536" s="12">
        <f>SUMIFS('SO Details'!$G:$G,'SO Details'!$D:$D,Planning!$B536,'SO Details'!$K:$K,$E536)</f>
        <v>0</v>
      </c>
      <c r="I536" s="20">
        <f>IF(COUNTIFS($C:$C,B536)&gt;1,SUMIFS('Sales Hx'!$Q:$Q,'Sales Hx'!$B:$B,_xlfn.XLOOKUP(B536,C:C,B:B),'Sales Hx'!$D:$D,Planning!$E536),SUMIFS('Sales Hx'!$Q:$Q,'Sales Hx'!$B:$B,Planning!$B536,'Sales Hx'!$D:$D,Planning!$E536))</f>
        <v>2.8</v>
      </c>
      <c r="J536" s="16">
        <f>IF(COUNTIFS($C:$C,B536)&gt;1,SUMIFS('Sales Hx'!$S:$S,'Sales Hx'!$B:$B,_xlfn.XLOOKUP(B536,C:C,B:B),'Sales Hx'!$D:$D,E536),SUMIFS('Sales Hx'!$S:$S,'Sales Hx'!$B:$B,$B536,'Sales Hx'!$D:$D,$E536))</f>
        <v>9.2105263157894732E-2</v>
      </c>
      <c r="K536" s="16">
        <f t="shared" si="48"/>
        <v>0</v>
      </c>
      <c r="L536" s="12">
        <f>IF(M536&lt;&gt;"",M536,IF(COUNTIFS($C:$C,B536)&gt;1,SUMIFS('Sales Hx'!V:V,'Sales Hx'!$B:$B,_xlfn.XLOOKUP(B536,C:C,B:B),'Sales Hx'!$D:$D,$E536),SUMIFS('Sales Hx'!V:V,'Sales Hx'!$B:$B,$B536,'Sales Hx'!$D:$D,$E536)))</f>
        <v>0</v>
      </c>
      <c r="M536" s="12">
        <v>0</v>
      </c>
      <c r="N536" s="15">
        <f t="shared" si="45"/>
        <v>9.2105263157894732E-2</v>
      </c>
      <c r="O536" s="21">
        <f t="shared" si="46"/>
        <v>11</v>
      </c>
      <c r="P536" s="24">
        <v>44.025799999999997</v>
      </c>
      <c r="Q536" s="18">
        <f t="shared" si="44"/>
        <v>484.28379999999999</v>
      </c>
      <c r="R536" s="2">
        <v>1</v>
      </c>
      <c r="S536" s="2">
        <v>120</v>
      </c>
      <c r="T536" s="2" t="s">
        <v>4647</v>
      </c>
      <c r="U536" s="28" t="str">
        <f>IF(G536=0,"",_xlfn.MINIFS('PO Details'!$I:$I,'PO Details'!$D:$D,Planning!$B536,'PO Details'!$L:$L,Planning!$E536))</f>
        <v/>
      </c>
      <c r="V536" s="29" t="s">
        <v>4640</v>
      </c>
      <c r="W536" t="str">
        <f t="shared" si="47"/>
        <v>Max</v>
      </c>
      <c r="X536" s="2">
        <v>120</v>
      </c>
    </row>
    <row r="537" spans="1:24" x14ac:dyDescent="0.25">
      <c r="A537" s="11"/>
      <c r="B537" s="22" t="s">
        <v>4770</v>
      </c>
      <c r="C537" s="22"/>
      <c r="D537" s="22" t="s">
        <v>4771</v>
      </c>
      <c r="E537" s="31" t="s">
        <v>686</v>
      </c>
      <c r="F537" s="12">
        <f>SUMIFS('Inventory Details'!$H:$H,'Inventory Details'!$B:$B,$B537,'Inventory Details'!$E:$E,$E537)</f>
        <v>0</v>
      </c>
      <c r="G537" s="12">
        <f>SUMIFS('PO Details'!$H:$H,'PO Details'!$D:$D,Planning!$B537,'PO Details'!$L:$L,$E537)</f>
        <v>0</v>
      </c>
      <c r="H537" s="12">
        <f>SUMIFS('SO Details'!$G:$G,'SO Details'!$D:$D,Planning!$B537,'SO Details'!$K:$K,$E537)</f>
        <v>0</v>
      </c>
      <c r="I537" s="20">
        <f>IF(COUNTIFS($C:$C,B537)&gt;1,SUMIFS('Sales Hx'!$Q:$Q,'Sales Hx'!$B:$B,_xlfn.XLOOKUP(B537,C:C,B:B),'Sales Hx'!$D:$D,Planning!$E537),SUMIFS('Sales Hx'!$Q:$Q,'Sales Hx'!$B:$B,Planning!$B537,'Sales Hx'!$D:$D,Planning!$E537))</f>
        <v>0</v>
      </c>
      <c r="J537" s="16">
        <f>IF(COUNTIFS($C:$C,B537)&gt;1,SUMIFS('Sales Hx'!$S:$S,'Sales Hx'!$B:$B,_xlfn.XLOOKUP(B537,C:C,B:B),'Sales Hx'!$D:$D,E537),SUMIFS('Sales Hx'!$S:$S,'Sales Hx'!$B:$B,$B537,'Sales Hx'!$D:$D,$E537))</f>
        <v>0</v>
      </c>
      <c r="K537" s="16">
        <f t="shared" si="48"/>
        <v>0</v>
      </c>
      <c r="L537" s="12">
        <f>IF(M537&lt;&gt;"",M537,IF(COUNTIFS($C:$C,B537)&gt;1,SUMIFS('Sales Hx'!V:V,'Sales Hx'!$B:$B,_xlfn.XLOOKUP(B537,C:C,B:B),'Sales Hx'!$D:$D,$E537),SUMIFS('Sales Hx'!V:V,'Sales Hx'!$B:$B,$B537,'Sales Hx'!$D:$D,$E537)))</f>
        <v>0</v>
      </c>
      <c r="M537" s="12">
        <v>0</v>
      </c>
      <c r="N537" s="15">
        <f t="shared" si="45"/>
        <v>0</v>
      </c>
      <c r="O537" s="21">
        <f t="shared" si="46"/>
        <v>0</v>
      </c>
      <c r="P537" s="24">
        <v>44.03</v>
      </c>
      <c r="Q537" s="18">
        <f t="shared" si="44"/>
        <v>0</v>
      </c>
      <c r="R537" s="2">
        <v>1</v>
      </c>
      <c r="S537" s="2">
        <v>90</v>
      </c>
      <c r="T537" s="2" t="s">
        <v>4647</v>
      </c>
      <c r="U537" s="28" t="str">
        <f>IF(G537=0,"",_xlfn.MINIFS('PO Details'!$I:$I,'PO Details'!$D:$D,Planning!$B537,'PO Details'!$L:$L,Planning!$E537))</f>
        <v/>
      </c>
      <c r="V537" s="29" t="s">
        <v>4640</v>
      </c>
      <c r="W537" t="str">
        <f t="shared" si="47"/>
        <v>Max</v>
      </c>
      <c r="X537" s="2">
        <v>120</v>
      </c>
    </row>
    <row r="538" spans="1:24" x14ac:dyDescent="0.25">
      <c r="A538" s="11" t="s">
        <v>4615</v>
      </c>
      <c r="B538" s="22" t="s">
        <v>63</v>
      </c>
      <c r="C538" s="22"/>
      <c r="D538" s="22" t="s">
        <v>64</v>
      </c>
      <c r="E538" s="31" t="s">
        <v>37</v>
      </c>
      <c r="F538" s="12">
        <f>SUMIFS('Inventory Details'!$H:$H,'Inventory Details'!$B:$B,$B538,'Inventory Details'!$E:$E,$E538)</f>
        <v>0</v>
      </c>
      <c r="G538" s="12">
        <f>SUMIFS('PO Details'!$H:$H,'PO Details'!$D:$D,Planning!$B538,'PO Details'!$L:$L,$E538)</f>
        <v>12</v>
      </c>
      <c r="H538" s="12">
        <f>SUMIFS('SO Details'!$G:$G,'SO Details'!$D:$D,Planning!$B538,'SO Details'!$K:$K,$E538)</f>
        <v>0</v>
      </c>
      <c r="I538" s="20">
        <f>IF(COUNTIFS($C:$C,B538)&gt;1,SUMIFS('Sales Hx'!$Q:$Q,'Sales Hx'!$B:$B,_xlfn.XLOOKUP(B538,C:C,B:B),'Sales Hx'!$D:$D,Planning!$E538),SUMIFS('Sales Hx'!$Q:$Q,'Sales Hx'!$B:$B,Planning!$B538,'Sales Hx'!$D:$D,Planning!$E538))</f>
        <v>0</v>
      </c>
      <c r="J538" s="16">
        <f>IF(COUNTIFS($C:$C,B538)&gt;1,SUMIFS('Sales Hx'!$S:$S,'Sales Hx'!$B:$B,_xlfn.XLOOKUP(B538,C:C,B:B),'Sales Hx'!$D:$D,E538),SUMIFS('Sales Hx'!$S:$S,'Sales Hx'!$B:$B,$B538,'Sales Hx'!$D:$D,$E538))</f>
        <v>0</v>
      </c>
      <c r="K538" s="16">
        <f t="shared" si="48"/>
        <v>0</v>
      </c>
      <c r="L538" s="12">
        <f>IF(M538&lt;&gt;"",M538,IF(COUNTIFS($C:$C,B538)&gt;1,SUMIFS('Sales Hx'!V:V,'Sales Hx'!$B:$B,_xlfn.XLOOKUP(B538,C:C,B:B),'Sales Hx'!$D:$D,$E538),SUMIFS('Sales Hx'!V:V,'Sales Hx'!$B:$B,$B538,'Sales Hx'!$D:$D,$E538)))</f>
        <v>0</v>
      </c>
      <c r="M538" s="12">
        <v>0</v>
      </c>
      <c r="N538" s="15">
        <f t="shared" si="45"/>
        <v>0</v>
      </c>
      <c r="O538" s="21">
        <f t="shared" si="46"/>
        <v>0</v>
      </c>
      <c r="P538" s="24">
        <v>44.025799999999997</v>
      </c>
      <c r="Q538" s="18">
        <f t="shared" ref="Q538:Q591" si="49">IFERROR(P538*O538,0)</f>
        <v>0</v>
      </c>
      <c r="R538" s="2">
        <v>1</v>
      </c>
      <c r="S538" s="2">
        <v>120</v>
      </c>
      <c r="T538" s="2" t="s">
        <v>4647</v>
      </c>
      <c r="U538" s="28">
        <f>IF(G538=0,"",_xlfn.MINIFS('PO Details'!$I:$I,'PO Details'!$D:$D,Planning!$B538,'PO Details'!$L:$L,Planning!$E538))</f>
        <v>45100</v>
      </c>
      <c r="V538" s="29" t="s">
        <v>4640</v>
      </c>
      <c r="W538" t="str">
        <f t="shared" si="47"/>
        <v>Max</v>
      </c>
      <c r="X538" s="2">
        <v>120</v>
      </c>
    </row>
    <row r="539" spans="1:24" x14ac:dyDescent="0.25">
      <c r="A539" s="11" t="s">
        <v>4615</v>
      </c>
      <c r="B539" s="22" t="s">
        <v>63</v>
      </c>
      <c r="C539" s="22"/>
      <c r="D539" s="22" t="s">
        <v>64</v>
      </c>
      <c r="E539" s="31" t="s">
        <v>4746</v>
      </c>
      <c r="F539" s="12">
        <f>SUMIFS('Inventory Details'!$H:$H,'Inventory Details'!$B:$B,$B539,'Inventory Details'!$E:$E,$E539)</f>
        <v>2</v>
      </c>
      <c r="G539" s="12">
        <f>SUMIFS('PO Details'!$H:$H,'PO Details'!$D:$D,Planning!$B539,'PO Details'!$L:$L,$E539)</f>
        <v>0</v>
      </c>
      <c r="H539" s="12">
        <f>SUMIFS('SO Details'!$G:$G,'SO Details'!$D:$D,Planning!$B539,'SO Details'!$K:$K,$E539)</f>
        <v>0</v>
      </c>
      <c r="I539" s="20">
        <f>IF(COUNTIFS($C:$C,B539)&gt;1,SUMIFS('Sales Hx'!$Q:$Q,'Sales Hx'!$B:$B,_xlfn.XLOOKUP(B539,C:C,B:B),'Sales Hx'!$D:$D,Planning!$E539),SUMIFS('Sales Hx'!$Q:$Q,'Sales Hx'!$B:$B,Planning!$B539,'Sales Hx'!$D:$D,Planning!$E539))</f>
        <v>0</v>
      </c>
      <c r="J539" s="16">
        <f>IF(COUNTIFS($C:$C,B539)&gt;1,SUMIFS('Sales Hx'!$S:$S,'Sales Hx'!$B:$B,_xlfn.XLOOKUP(B539,C:C,B:B),'Sales Hx'!$D:$D,E539),SUMIFS('Sales Hx'!$S:$S,'Sales Hx'!$B:$B,$B539,'Sales Hx'!$D:$D,$E539))</f>
        <v>0</v>
      </c>
      <c r="K539" s="16">
        <f t="shared" si="48"/>
        <v>0</v>
      </c>
      <c r="L539" s="12">
        <f>IF(M539&lt;&gt;"",M539,IF(COUNTIFS($C:$C,B539)&gt;1,SUMIFS('Sales Hx'!V:V,'Sales Hx'!$B:$B,_xlfn.XLOOKUP(B539,C:C,B:B),'Sales Hx'!$D:$D,$E539),SUMIFS('Sales Hx'!V:V,'Sales Hx'!$B:$B,$B539,'Sales Hx'!$D:$D,$E539)))</f>
        <v>0</v>
      </c>
      <c r="M539" s="12">
        <v>0</v>
      </c>
      <c r="N539" s="15">
        <f t="shared" ref="N539:N592" si="50">IFERROR(_xlfn.IFNA(J539*R539+L539,"No Sales Hx"),"No Sales HX")</f>
        <v>0</v>
      </c>
      <c r="O539" s="21">
        <f t="shared" si="46"/>
        <v>0</v>
      </c>
      <c r="P539" s="24">
        <v>44.025799999999997</v>
      </c>
      <c r="Q539" s="18">
        <f t="shared" si="49"/>
        <v>0</v>
      </c>
      <c r="R539" s="2">
        <v>1</v>
      </c>
      <c r="S539" s="2">
        <v>120</v>
      </c>
      <c r="T539" s="2" t="s">
        <v>4647</v>
      </c>
      <c r="U539" s="28" t="str">
        <f>IF(G539=0,"",_xlfn.MINIFS('PO Details'!$I:$I,'PO Details'!$D:$D,Planning!$B539,'PO Details'!$L:$L,Planning!$E539))</f>
        <v/>
      </c>
      <c r="V539" s="29" t="s">
        <v>4640</v>
      </c>
      <c r="W539" t="str">
        <f t="shared" si="47"/>
        <v>Max</v>
      </c>
      <c r="X539" s="2">
        <v>120</v>
      </c>
    </row>
    <row r="540" spans="1:24" x14ac:dyDescent="0.25">
      <c r="A540" s="11" t="s">
        <v>4615</v>
      </c>
      <c r="B540" s="22" t="s">
        <v>63</v>
      </c>
      <c r="C540" s="22"/>
      <c r="D540" s="22" t="s">
        <v>64</v>
      </c>
      <c r="E540" s="31" t="s">
        <v>686</v>
      </c>
      <c r="F540" s="12">
        <f>SUMIFS('Inventory Details'!$H:$H,'Inventory Details'!$B:$B,$B540,'Inventory Details'!$E:$E,$E540)</f>
        <v>1</v>
      </c>
      <c r="G540" s="12">
        <f>SUMIFS('PO Details'!$H:$H,'PO Details'!$D:$D,Planning!$B540,'PO Details'!$L:$L,$E540)</f>
        <v>0</v>
      </c>
      <c r="H540" s="12">
        <f>SUMIFS('SO Details'!$G:$G,'SO Details'!$D:$D,Planning!$B540,'SO Details'!$K:$K,$E540)</f>
        <v>0</v>
      </c>
      <c r="I540" s="20">
        <f>IF(COUNTIFS($C:$C,B540)&gt;1,SUMIFS('Sales Hx'!$Q:$Q,'Sales Hx'!$B:$B,_xlfn.XLOOKUP(B540,C:C,B:B),'Sales Hx'!$D:$D,Planning!$E540),SUMIFS('Sales Hx'!$Q:$Q,'Sales Hx'!$B:$B,Planning!$B540,'Sales Hx'!$D:$D,Planning!$E540))</f>
        <v>0</v>
      </c>
      <c r="J540" s="16">
        <f>IF(COUNTIFS($C:$C,B540)&gt;1,SUMIFS('Sales Hx'!$S:$S,'Sales Hx'!$B:$B,_xlfn.XLOOKUP(B540,C:C,B:B),'Sales Hx'!$D:$D,E540),SUMIFS('Sales Hx'!$S:$S,'Sales Hx'!$B:$B,$B540,'Sales Hx'!$D:$D,$E540))</f>
        <v>3.2894736842105261E-2</v>
      </c>
      <c r="K540" s="16">
        <f t="shared" si="48"/>
        <v>0</v>
      </c>
      <c r="L540" s="12">
        <f>IF(M540&lt;&gt;"",M540,IF(COUNTIFS($C:$C,B540)&gt;1,SUMIFS('Sales Hx'!V:V,'Sales Hx'!$B:$B,_xlfn.XLOOKUP(B540,C:C,B:B),'Sales Hx'!$D:$D,$E540),SUMIFS('Sales Hx'!V:V,'Sales Hx'!$B:$B,$B540,'Sales Hx'!$D:$D,$E540)))</f>
        <v>0</v>
      </c>
      <c r="M540" s="12">
        <v>0</v>
      </c>
      <c r="N540" s="15">
        <f t="shared" si="50"/>
        <v>3.2894736842105261E-2</v>
      </c>
      <c r="O540" s="21">
        <f t="shared" si="46"/>
        <v>0</v>
      </c>
      <c r="P540" s="24">
        <v>44.025799999999997</v>
      </c>
      <c r="Q540" s="18">
        <f t="shared" si="49"/>
        <v>0</v>
      </c>
      <c r="R540" s="2">
        <v>1</v>
      </c>
      <c r="S540" s="2">
        <v>120</v>
      </c>
      <c r="T540" s="2" t="s">
        <v>4647</v>
      </c>
      <c r="U540" s="28" t="str">
        <f>IF(G540=0,"",_xlfn.MINIFS('PO Details'!$I:$I,'PO Details'!$D:$D,Planning!$B540,'PO Details'!$L:$L,Planning!$E540))</f>
        <v/>
      </c>
      <c r="V540" s="29" t="s">
        <v>4640</v>
      </c>
      <c r="W540" t="str">
        <f t="shared" si="47"/>
        <v>Max</v>
      </c>
      <c r="X540" s="2">
        <v>120</v>
      </c>
    </row>
    <row r="541" spans="1:24" x14ac:dyDescent="0.25">
      <c r="A541" s="11"/>
      <c r="B541" s="22" t="s">
        <v>4816</v>
      </c>
      <c r="C541" s="22"/>
      <c r="D541" s="22" t="s">
        <v>4817</v>
      </c>
      <c r="E541" s="31" t="s">
        <v>37</v>
      </c>
      <c r="F541" s="12">
        <f>SUMIFS('Inventory Details'!$H:$H,'Inventory Details'!$B:$B,$B541,'Inventory Details'!$E:$E,$E541)</f>
        <v>0</v>
      </c>
      <c r="G541" s="12">
        <f>SUMIFS('PO Details'!$H:$H,'PO Details'!$D:$D,Planning!$B541,'PO Details'!$L:$L,$E541)</f>
        <v>1</v>
      </c>
      <c r="H541" s="12">
        <f>SUMIFS('SO Details'!$G:$G,'SO Details'!$D:$D,Planning!$B541,'SO Details'!$K:$K,$E541)</f>
        <v>0</v>
      </c>
      <c r="I541" s="20">
        <f>IF(COUNTIFS($C:$C,B541)&gt;1,SUMIFS('Sales Hx'!$Q:$Q,'Sales Hx'!$B:$B,_xlfn.XLOOKUP(B541,C:C,B:B),'Sales Hx'!$D:$D,Planning!$E541),SUMIFS('Sales Hx'!$Q:$Q,'Sales Hx'!$B:$B,Planning!$B541,'Sales Hx'!$D:$D,Planning!$E541))</f>
        <v>0</v>
      </c>
      <c r="J541" s="16">
        <f>IF(COUNTIFS($C:$C,B541)&gt;1,SUMIFS('Sales Hx'!$S:$S,'Sales Hx'!$B:$B,_xlfn.XLOOKUP(B541,C:C,B:B),'Sales Hx'!$D:$D,E541),SUMIFS('Sales Hx'!$S:$S,'Sales Hx'!$B:$B,$B541,'Sales Hx'!$D:$D,$E541))</f>
        <v>0</v>
      </c>
      <c r="K541" s="16">
        <f t="shared" si="48"/>
        <v>0</v>
      </c>
      <c r="L541" s="12">
        <f>IF(M541&lt;&gt;"",M541,IF(COUNTIFS($C:$C,B541)&gt;1,SUMIFS('Sales Hx'!V:V,'Sales Hx'!$B:$B,_xlfn.XLOOKUP(B541,C:C,B:B),'Sales Hx'!$D:$D,$E541),SUMIFS('Sales Hx'!V:V,'Sales Hx'!$B:$B,$B541,'Sales Hx'!$D:$D,$E541)))</f>
        <v>0</v>
      </c>
      <c r="M541" s="12">
        <v>0</v>
      </c>
      <c r="N541" s="15">
        <f t="shared" si="50"/>
        <v>0</v>
      </c>
      <c r="O541" s="21">
        <f t="shared" si="46"/>
        <v>0</v>
      </c>
      <c r="P541" s="24">
        <v>310.12869999999998</v>
      </c>
      <c r="Q541" s="18">
        <f t="shared" si="49"/>
        <v>0</v>
      </c>
      <c r="R541" s="2">
        <v>1</v>
      </c>
      <c r="S541" s="2">
        <v>90</v>
      </c>
      <c r="T541" s="2" t="s">
        <v>4647</v>
      </c>
      <c r="U541" s="28">
        <f>IF(G541=0,"",_xlfn.MINIFS('PO Details'!$I:$I,'PO Details'!$D:$D,Planning!$B541,'PO Details'!$L:$L,Planning!$E541))</f>
        <v>45362</v>
      </c>
      <c r="V541" s="29" t="s">
        <v>4640</v>
      </c>
      <c r="W541" t="str">
        <f t="shared" si="47"/>
        <v>Max</v>
      </c>
      <c r="X541" s="2">
        <v>120</v>
      </c>
    </row>
    <row r="542" spans="1:24" x14ac:dyDescent="0.25">
      <c r="A542" s="11" t="s">
        <v>4615</v>
      </c>
      <c r="B542" s="22" t="s">
        <v>933</v>
      </c>
      <c r="C542" s="22"/>
      <c r="D542" s="22" t="s">
        <v>934</v>
      </c>
      <c r="E542" s="31" t="s">
        <v>37</v>
      </c>
      <c r="F542" s="12">
        <f>SUMIFS('Inventory Details'!$H:$H,'Inventory Details'!$B:$B,$B542,'Inventory Details'!$E:$E,$E542)</f>
        <v>0</v>
      </c>
      <c r="G542" s="12">
        <f>SUMIFS('PO Details'!$H:$H,'PO Details'!$D:$D,Planning!$B542,'PO Details'!$L:$L,$E542)</f>
        <v>4</v>
      </c>
      <c r="H542" s="12">
        <f>SUMIFS('SO Details'!$G:$G,'SO Details'!$D:$D,Planning!$B542,'SO Details'!$K:$K,$E542)</f>
        <v>0</v>
      </c>
      <c r="I542" s="20">
        <f>IF(COUNTIFS($C:$C,B542)&gt;1,SUMIFS('Sales Hx'!$Q:$Q,'Sales Hx'!$B:$B,_xlfn.XLOOKUP(B542,C:C,B:B),'Sales Hx'!$D:$D,Planning!$E542),SUMIFS('Sales Hx'!$Q:$Q,'Sales Hx'!$B:$B,Planning!$B542,'Sales Hx'!$D:$D,Planning!$E542))</f>
        <v>0</v>
      </c>
      <c r="J542" s="16">
        <f>IF(COUNTIFS($C:$C,B542)&gt;1,SUMIFS('Sales Hx'!$S:$S,'Sales Hx'!$B:$B,_xlfn.XLOOKUP(B542,C:C,B:B),'Sales Hx'!$D:$D,E542),SUMIFS('Sales Hx'!$S:$S,'Sales Hx'!$B:$B,$B542,'Sales Hx'!$D:$D,$E542))</f>
        <v>0</v>
      </c>
      <c r="K542" s="16">
        <f t="shared" si="48"/>
        <v>0</v>
      </c>
      <c r="L542" s="12">
        <f>IF(M542&lt;&gt;"",M542,IF(COUNTIFS($C:$C,B542)&gt;1,SUMIFS('Sales Hx'!V:V,'Sales Hx'!$B:$B,_xlfn.XLOOKUP(B542,C:C,B:B),'Sales Hx'!$D:$D,$E542),SUMIFS('Sales Hx'!V:V,'Sales Hx'!$B:$B,$B542,'Sales Hx'!$D:$D,$E542)))</f>
        <v>0</v>
      </c>
      <c r="M542" s="12">
        <v>0</v>
      </c>
      <c r="N542" s="15">
        <f t="shared" si="50"/>
        <v>0</v>
      </c>
      <c r="O542" s="21">
        <f t="shared" si="46"/>
        <v>0</v>
      </c>
      <c r="P542" s="24">
        <v>44.025799999999997</v>
      </c>
      <c r="Q542" s="18">
        <f t="shared" si="49"/>
        <v>0</v>
      </c>
      <c r="R542" s="2">
        <v>1</v>
      </c>
      <c r="S542" s="2">
        <v>120</v>
      </c>
      <c r="T542" s="2" t="s">
        <v>4647</v>
      </c>
      <c r="U542" s="28">
        <f>IF(G542=0,"",_xlfn.MINIFS('PO Details'!$I:$I,'PO Details'!$D:$D,Planning!$B542,'PO Details'!$L:$L,Planning!$E542))</f>
        <v>45119</v>
      </c>
      <c r="V542" s="29" t="s">
        <v>4640</v>
      </c>
      <c r="W542" t="str">
        <f t="shared" si="47"/>
        <v/>
      </c>
      <c r="X542" s="2">
        <v>120</v>
      </c>
    </row>
    <row r="543" spans="1:24" x14ac:dyDescent="0.25">
      <c r="A543" s="11" t="s">
        <v>4615</v>
      </c>
      <c r="B543" s="22" t="s">
        <v>933</v>
      </c>
      <c r="C543" s="22"/>
      <c r="D543" s="22" t="s">
        <v>934</v>
      </c>
      <c r="E543" s="31" t="s">
        <v>686</v>
      </c>
      <c r="F543" s="12">
        <f>SUMIFS('Inventory Details'!$H:$H,'Inventory Details'!$B:$B,$B543,'Inventory Details'!$E:$E,$E543)</f>
        <v>1</v>
      </c>
      <c r="G543" s="12">
        <f>SUMIFS('PO Details'!$H:$H,'PO Details'!$D:$D,Planning!$B543,'PO Details'!$L:$L,$E543)</f>
        <v>0</v>
      </c>
      <c r="H543" s="12">
        <f>SUMIFS('SO Details'!$G:$G,'SO Details'!$D:$D,Planning!$B543,'SO Details'!$K:$K,$E543)</f>
        <v>0</v>
      </c>
      <c r="I543" s="20">
        <f>IF(COUNTIFS($C:$C,B543)&gt;1,SUMIFS('Sales Hx'!$Q:$Q,'Sales Hx'!$B:$B,_xlfn.XLOOKUP(B543,C:C,B:B),'Sales Hx'!$D:$D,Planning!$E543),SUMIFS('Sales Hx'!$Q:$Q,'Sales Hx'!$B:$B,Planning!$B543,'Sales Hx'!$D:$D,Planning!$E543))</f>
        <v>1.4</v>
      </c>
      <c r="J543" s="16">
        <f>IF(COUNTIFS($C:$C,B543)&gt;1,SUMIFS('Sales Hx'!$S:$S,'Sales Hx'!$B:$B,_xlfn.XLOOKUP(B543,C:C,B:B),'Sales Hx'!$D:$D,E543),SUMIFS('Sales Hx'!$S:$S,'Sales Hx'!$B:$B,$B543,'Sales Hx'!$D:$D,$E543))</f>
        <v>4.2763157894736843E-2</v>
      </c>
      <c r="K543" s="16">
        <f t="shared" si="48"/>
        <v>0.7142857142857143</v>
      </c>
      <c r="L543" s="12">
        <f>IF(M543&lt;&gt;"",M543,IF(COUNTIFS($C:$C,B543)&gt;1,SUMIFS('Sales Hx'!V:V,'Sales Hx'!$B:$B,_xlfn.XLOOKUP(B543,C:C,B:B),'Sales Hx'!$D:$D,$E543),SUMIFS('Sales Hx'!V:V,'Sales Hx'!$B:$B,$B543,'Sales Hx'!$D:$D,$E543)))</f>
        <v>0</v>
      </c>
      <c r="M543" s="12">
        <v>0</v>
      </c>
      <c r="N543" s="15">
        <f t="shared" si="50"/>
        <v>4.2763157894736843E-2</v>
      </c>
      <c r="O543" s="21">
        <f t="shared" si="46"/>
        <v>0</v>
      </c>
      <c r="P543" s="24">
        <v>44.025799999999997</v>
      </c>
      <c r="Q543" s="18">
        <f t="shared" si="49"/>
        <v>0</v>
      </c>
      <c r="R543" s="2">
        <v>1</v>
      </c>
      <c r="S543" s="2">
        <v>120</v>
      </c>
      <c r="T543" s="2" t="s">
        <v>4647</v>
      </c>
      <c r="U543" s="28" t="str">
        <f>IF(G543=0,"",_xlfn.MINIFS('PO Details'!$I:$I,'PO Details'!$D:$D,Planning!$B543,'PO Details'!$L:$L,Planning!$E543))</f>
        <v/>
      </c>
      <c r="V543" s="29" t="s">
        <v>4640</v>
      </c>
      <c r="W543" t="str">
        <f t="shared" si="47"/>
        <v>Max</v>
      </c>
      <c r="X543" s="2">
        <v>120</v>
      </c>
    </row>
    <row r="544" spans="1:24" x14ac:dyDescent="0.25">
      <c r="A544" s="11" t="s">
        <v>4615</v>
      </c>
      <c r="B544" s="22" t="s">
        <v>65</v>
      </c>
      <c r="C544" s="22"/>
      <c r="D544" s="22" t="s">
        <v>66</v>
      </c>
      <c r="E544" s="31" t="s">
        <v>37</v>
      </c>
      <c r="F544" s="12">
        <f>SUMIFS('Inventory Details'!$H:$H,'Inventory Details'!$B:$B,$B544,'Inventory Details'!$E:$E,$E544)</f>
        <v>0</v>
      </c>
      <c r="G544" s="12">
        <f>SUMIFS('PO Details'!$H:$H,'PO Details'!$D:$D,Planning!$B544,'PO Details'!$L:$L,$E544)</f>
        <v>65</v>
      </c>
      <c r="H544" s="12">
        <f>SUMIFS('SO Details'!$G:$G,'SO Details'!$D:$D,Planning!$B544,'SO Details'!$K:$K,$E544)</f>
        <v>0</v>
      </c>
      <c r="I544" s="20">
        <f>IF(COUNTIFS($C:$C,B544)&gt;1,SUMIFS('Sales Hx'!$Q:$Q,'Sales Hx'!$B:$B,_xlfn.XLOOKUP(B544,C:C,B:B),'Sales Hx'!$D:$D,Planning!$E544),SUMIFS('Sales Hx'!$Q:$Q,'Sales Hx'!$B:$B,Planning!$B544,'Sales Hx'!$D:$D,Planning!$E544))</f>
        <v>0</v>
      </c>
      <c r="J544" s="16">
        <f>IF(COUNTIFS($C:$C,B544)&gt;1,SUMIFS('Sales Hx'!$S:$S,'Sales Hx'!$B:$B,_xlfn.XLOOKUP(B544,C:C,B:B),'Sales Hx'!$D:$D,E544),SUMIFS('Sales Hx'!$S:$S,'Sales Hx'!$B:$B,$B544,'Sales Hx'!$D:$D,$E544))</f>
        <v>0</v>
      </c>
      <c r="K544" s="16">
        <f t="shared" si="48"/>
        <v>0</v>
      </c>
      <c r="L544" s="12">
        <f>IF(M544&lt;&gt;"",M544,IF(COUNTIFS($C:$C,B544)&gt;1,SUMIFS('Sales Hx'!V:V,'Sales Hx'!$B:$B,_xlfn.XLOOKUP(B544,C:C,B:B),'Sales Hx'!$D:$D,$E544),SUMIFS('Sales Hx'!V:V,'Sales Hx'!$B:$B,$B544,'Sales Hx'!$D:$D,$E544)))</f>
        <v>0</v>
      </c>
      <c r="M544" s="12">
        <v>0</v>
      </c>
      <c r="N544" s="15">
        <f t="shared" si="50"/>
        <v>0</v>
      </c>
      <c r="O544" s="21">
        <f t="shared" si="46"/>
        <v>0</v>
      </c>
      <c r="P544" s="24">
        <v>44.025799999999997</v>
      </c>
      <c r="Q544" s="18">
        <f t="shared" si="49"/>
        <v>0</v>
      </c>
      <c r="R544" s="2">
        <v>1</v>
      </c>
      <c r="S544" s="2">
        <v>120</v>
      </c>
      <c r="T544" s="2" t="s">
        <v>4647</v>
      </c>
      <c r="U544" s="28">
        <f>IF(G544=0,"",_xlfn.MINIFS('PO Details'!$I:$I,'PO Details'!$D:$D,Planning!$B544,'PO Details'!$L:$L,Planning!$E544))</f>
        <v>45098</v>
      </c>
      <c r="V544" s="29" t="s">
        <v>4640</v>
      </c>
      <c r="W544" t="str">
        <f t="shared" si="47"/>
        <v/>
      </c>
      <c r="X544" s="2">
        <v>120</v>
      </c>
    </row>
    <row r="545" spans="1:24" x14ac:dyDescent="0.25">
      <c r="A545" s="11" t="s">
        <v>4615</v>
      </c>
      <c r="B545" s="22" t="s">
        <v>65</v>
      </c>
      <c r="C545" s="22"/>
      <c r="D545" s="22" t="s">
        <v>66</v>
      </c>
      <c r="E545" s="31" t="s">
        <v>186</v>
      </c>
      <c r="F545" s="12">
        <f>SUMIFS('Inventory Details'!$H:$H,'Inventory Details'!$B:$B,$B545,'Inventory Details'!$E:$E,$E545)</f>
        <v>0</v>
      </c>
      <c r="G545" s="12">
        <f>SUMIFS('PO Details'!$H:$H,'PO Details'!$D:$D,Planning!$B545,'PO Details'!$L:$L,$E545)</f>
        <v>0</v>
      </c>
      <c r="H545" s="12">
        <f>SUMIFS('SO Details'!$G:$G,'SO Details'!$D:$D,Planning!$B545,'SO Details'!$K:$K,$E545)</f>
        <v>0</v>
      </c>
      <c r="I545" s="20">
        <f>IF(COUNTIFS($C:$C,B545)&gt;1,SUMIFS('Sales Hx'!$Q:$Q,'Sales Hx'!$B:$B,_xlfn.XLOOKUP(B545,C:C,B:B),'Sales Hx'!$D:$D,Planning!$E545),SUMIFS('Sales Hx'!$Q:$Q,'Sales Hx'!$B:$B,Planning!$B545,'Sales Hx'!$D:$D,Planning!$E545))</f>
        <v>0</v>
      </c>
      <c r="J545" s="16">
        <f>IF(COUNTIFS($C:$C,B545)&gt;1,SUMIFS('Sales Hx'!$S:$S,'Sales Hx'!$B:$B,_xlfn.XLOOKUP(B545,C:C,B:B),'Sales Hx'!$D:$D,E545),SUMIFS('Sales Hx'!$S:$S,'Sales Hx'!$B:$B,$B545,'Sales Hx'!$D:$D,$E545))</f>
        <v>0</v>
      </c>
      <c r="K545" s="16">
        <f t="shared" si="48"/>
        <v>0</v>
      </c>
      <c r="L545" s="12">
        <f>IF(M545&lt;&gt;"",M545,IF(COUNTIFS($C:$C,B545)&gt;1,SUMIFS('Sales Hx'!V:V,'Sales Hx'!$B:$B,_xlfn.XLOOKUP(B545,C:C,B:B),'Sales Hx'!$D:$D,$E545),SUMIFS('Sales Hx'!V:V,'Sales Hx'!$B:$B,$B545,'Sales Hx'!$D:$D,$E545)))</f>
        <v>0</v>
      </c>
      <c r="M545" s="12">
        <v>0</v>
      </c>
      <c r="N545" s="15">
        <f t="shared" si="50"/>
        <v>0</v>
      </c>
      <c r="O545" s="21">
        <f t="shared" si="46"/>
        <v>0</v>
      </c>
      <c r="P545" s="24">
        <v>44.025799999999997</v>
      </c>
      <c r="Q545" s="18">
        <f t="shared" si="49"/>
        <v>0</v>
      </c>
      <c r="R545" s="2">
        <v>1</v>
      </c>
      <c r="S545" s="2">
        <v>120</v>
      </c>
      <c r="T545" s="2" t="s">
        <v>4647</v>
      </c>
      <c r="U545" s="28" t="str">
        <f>IF(G545=0,"",_xlfn.MINIFS('PO Details'!$I:$I,'PO Details'!$D:$D,Planning!$B545,'PO Details'!$L:$L,Planning!$E545))</f>
        <v/>
      </c>
      <c r="V545" s="29" t="s">
        <v>4640</v>
      </c>
      <c r="W545" t="str">
        <f t="shared" si="47"/>
        <v/>
      </c>
      <c r="X545" s="2">
        <v>120</v>
      </c>
    </row>
    <row r="546" spans="1:24" x14ac:dyDescent="0.25">
      <c r="A546" s="11" t="s">
        <v>4615</v>
      </c>
      <c r="B546" s="22" t="s">
        <v>65</v>
      </c>
      <c r="C546" s="22"/>
      <c r="D546" s="22" t="s">
        <v>66</v>
      </c>
      <c r="E546" s="31" t="s">
        <v>686</v>
      </c>
      <c r="F546" s="12">
        <f>SUMIFS('Inventory Details'!$H:$H,'Inventory Details'!$B:$B,$B546,'Inventory Details'!$E:$E,$E546)</f>
        <v>0</v>
      </c>
      <c r="G546" s="12">
        <f>SUMIFS('PO Details'!$H:$H,'PO Details'!$D:$D,Planning!$B546,'PO Details'!$L:$L,$E546)</f>
        <v>5</v>
      </c>
      <c r="H546" s="12">
        <f>SUMIFS('SO Details'!$G:$G,'SO Details'!$D:$D,Planning!$B546,'SO Details'!$K:$K,$E546)</f>
        <v>0</v>
      </c>
      <c r="I546" s="20">
        <f>IF(COUNTIFS($C:$C,B546)&gt;1,SUMIFS('Sales Hx'!$Q:$Q,'Sales Hx'!$B:$B,_xlfn.XLOOKUP(B546,C:C,B:B),'Sales Hx'!$D:$D,Planning!$E546),SUMIFS('Sales Hx'!$Q:$Q,'Sales Hx'!$B:$B,Planning!$B546,'Sales Hx'!$D:$D,Planning!$E546))</f>
        <v>7</v>
      </c>
      <c r="J546" s="16">
        <f>IF(COUNTIFS($C:$C,B546)&gt;1,SUMIFS('Sales Hx'!$S:$S,'Sales Hx'!$B:$B,_xlfn.XLOOKUP(B546,C:C,B:B),'Sales Hx'!$D:$D,E546),SUMIFS('Sales Hx'!$S:$S,'Sales Hx'!$B:$B,$B546,'Sales Hx'!$D:$D,$E546))</f>
        <v>0.13157894736842105</v>
      </c>
      <c r="K546" s="16">
        <f t="shared" si="48"/>
        <v>0.7142857142857143</v>
      </c>
      <c r="L546" s="12">
        <f>IF(M546&lt;&gt;"",M546,IF(COUNTIFS($C:$C,B546)&gt;1,SUMIFS('Sales Hx'!V:V,'Sales Hx'!$B:$B,_xlfn.XLOOKUP(B546,C:C,B:B),'Sales Hx'!$D:$D,$E546),SUMIFS('Sales Hx'!V:V,'Sales Hx'!$B:$B,$B546,'Sales Hx'!$D:$D,$E546)))</f>
        <v>0</v>
      </c>
      <c r="M546" s="12">
        <v>0</v>
      </c>
      <c r="N546" s="15">
        <f t="shared" si="50"/>
        <v>0.13157894736842105</v>
      </c>
      <c r="O546" s="21">
        <f t="shared" si="46"/>
        <v>0</v>
      </c>
      <c r="P546" s="24">
        <v>44.025799999999997</v>
      </c>
      <c r="Q546" s="18">
        <f t="shared" si="49"/>
        <v>0</v>
      </c>
      <c r="R546" s="2">
        <v>1</v>
      </c>
      <c r="S546" s="2">
        <v>120</v>
      </c>
      <c r="T546" s="2" t="s">
        <v>4647</v>
      </c>
      <c r="U546" s="28">
        <f>IF(G546=0,"",_xlfn.MINIFS('PO Details'!$I:$I,'PO Details'!$D:$D,Planning!$B546,'PO Details'!$L:$L,Planning!$E546))</f>
        <v>45426</v>
      </c>
      <c r="V546" s="29" t="s">
        <v>4640</v>
      </c>
      <c r="W546" t="str">
        <f t="shared" si="47"/>
        <v>Max</v>
      </c>
      <c r="X546" s="2">
        <v>120</v>
      </c>
    </row>
    <row r="547" spans="1:24" x14ac:dyDescent="0.25">
      <c r="A547" s="11"/>
      <c r="B547" s="22" t="s">
        <v>935</v>
      </c>
      <c r="C547" s="22"/>
      <c r="D547" s="22" t="s">
        <v>936</v>
      </c>
      <c r="E547" s="31" t="s">
        <v>686</v>
      </c>
      <c r="F547" s="12">
        <f>SUMIFS('Inventory Details'!$H:$H,'Inventory Details'!$B:$B,$B547,'Inventory Details'!$E:$E,$E547)</f>
        <v>1</v>
      </c>
      <c r="G547" s="12">
        <f>SUMIFS('PO Details'!$H:$H,'PO Details'!$D:$D,Planning!$B547,'PO Details'!$L:$L,$E547)</f>
        <v>1</v>
      </c>
      <c r="H547" s="12">
        <f>SUMIFS('SO Details'!$G:$G,'SO Details'!$D:$D,Planning!$B547,'SO Details'!$K:$K,$E547)</f>
        <v>1</v>
      </c>
      <c r="I547" s="20">
        <f>IF(COUNTIFS($C:$C,B547)&gt;1,SUMIFS('Sales Hx'!$Q:$Q,'Sales Hx'!$B:$B,_xlfn.XLOOKUP(B547,C:C,B:B),'Sales Hx'!$D:$D,Planning!$E547),SUMIFS('Sales Hx'!$Q:$Q,'Sales Hx'!$B:$B,Planning!$B547,'Sales Hx'!$D:$D,Planning!$E547))</f>
        <v>0</v>
      </c>
      <c r="J547" s="16">
        <f>IF(COUNTIFS($C:$C,B547)&gt;1,SUMIFS('Sales Hx'!$S:$S,'Sales Hx'!$B:$B,_xlfn.XLOOKUP(B547,C:C,B:B),'Sales Hx'!$D:$D,E547),SUMIFS('Sales Hx'!$S:$S,'Sales Hx'!$B:$B,$B547,'Sales Hx'!$D:$D,$E547))</f>
        <v>4.9342105263157895E-2</v>
      </c>
      <c r="K547" s="16">
        <f t="shared" si="48"/>
        <v>0</v>
      </c>
      <c r="L547" s="12">
        <f>IF(M547&lt;&gt;"",M547,IF(COUNTIFS($C:$C,B547)&gt;1,SUMIFS('Sales Hx'!V:V,'Sales Hx'!$B:$B,_xlfn.XLOOKUP(B547,C:C,B:B),'Sales Hx'!$D:$D,$E547),SUMIFS('Sales Hx'!V:V,'Sales Hx'!$B:$B,$B547,'Sales Hx'!$D:$D,$E547)))</f>
        <v>0</v>
      </c>
      <c r="M547" s="12">
        <v>0</v>
      </c>
      <c r="N547" s="15">
        <f t="shared" si="50"/>
        <v>4.9342105263157895E-2</v>
      </c>
      <c r="O547" s="21">
        <f t="shared" si="46"/>
        <v>0</v>
      </c>
      <c r="P547" s="24">
        <v>44.03</v>
      </c>
      <c r="Q547" s="18">
        <f t="shared" si="49"/>
        <v>0</v>
      </c>
      <c r="R547" s="2">
        <v>1</v>
      </c>
      <c r="S547" s="2">
        <v>90</v>
      </c>
      <c r="T547" s="2" t="s">
        <v>4647</v>
      </c>
      <c r="U547" s="28">
        <f>IF(G547=0,"",_xlfn.MINIFS('PO Details'!$I:$I,'PO Details'!$D:$D,Planning!$B547,'PO Details'!$L:$L,Planning!$E547))</f>
        <v>45426</v>
      </c>
      <c r="V547" s="29" t="s">
        <v>4640</v>
      </c>
      <c r="W547" t="str">
        <f t="shared" si="47"/>
        <v>Max</v>
      </c>
      <c r="X547" s="2">
        <v>120</v>
      </c>
    </row>
    <row r="548" spans="1:24" x14ac:dyDescent="0.25">
      <c r="A548" s="11"/>
      <c r="B548" s="22" t="s">
        <v>937</v>
      </c>
      <c r="C548" s="22"/>
      <c r="D548" s="22" t="s">
        <v>938</v>
      </c>
      <c r="E548" s="31" t="s">
        <v>4746</v>
      </c>
      <c r="F548" s="12">
        <f>SUMIFS('Inventory Details'!$H:$H,'Inventory Details'!$B:$B,$B548,'Inventory Details'!$E:$E,$E548)</f>
        <v>5</v>
      </c>
      <c r="G548" s="12">
        <f>SUMIFS('PO Details'!$H:$H,'PO Details'!$D:$D,Planning!$B548,'PO Details'!$L:$L,$E548)</f>
        <v>0</v>
      </c>
      <c r="H548" s="12">
        <f>SUMIFS('SO Details'!$G:$G,'SO Details'!$D:$D,Planning!$B548,'SO Details'!$K:$K,$E548)</f>
        <v>0</v>
      </c>
      <c r="I548" s="20">
        <f>IF(COUNTIFS($C:$C,B548)&gt;1,SUMIFS('Sales Hx'!$Q:$Q,'Sales Hx'!$B:$B,_xlfn.XLOOKUP(B548,C:C,B:B),'Sales Hx'!$D:$D,Planning!$E548),SUMIFS('Sales Hx'!$Q:$Q,'Sales Hx'!$B:$B,Planning!$B548,'Sales Hx'!$D:$D,Planning!$E548))</f>
        <v>0</v>
      </c>
      <c r="J548" s="16">
        <f>IF(COUNTIFS($C:$C,B548)&gt;1,SUMIFS('Sales Hx'!$S:$S,'Sales Hx'!$B:$B,_xlfn.XLOOKUP(B548,C:C,B:B),'Sales Hx'!$D:$D,E548),SUMIFS('Sales Hx'!$S:$S,'Sales Hx'!$B:$B,$B548,'Sales Hx'!$D:$D,$E548))</f>
        <v>0</v>
      </c>
      <c r="K548" s="16">
        <f t="shared" si="48"/>
        <v>0</v>
      </c>
      <c r="L548" s="12">
        <f>IF(M548&lt;&gt;"",M548,IF(COUNTIFS($C:$C,B548)&gt;1,SUMIFS('Sales Hx'!V:V,'Sales Hx'!$B:$B,_xlfn.XLOOKUP(B548,C:C,B:B),'Sales Hx'!$D:$D,$E548),SUMIFS('Sales Hx'!V:V,'Sales Hx'!$B:$B,$B548,'Sales Hx'!$D:$D,$E548)))</f>
        <v>0</v>
      </c>
      <c r="M548" s="12">
        <v>0</v>
      </c>
      <c r="N548" s="15">
        <f t="shared" si="50"/>
        <v>0</v>
      </c>
      <c r="O548" s="21">
        <f t="shared" si="46"/>
        <v>0</v>
      </c>
      <c r="P548" s="24">
        <v>44.57</v>
      </c>
      <c r="Q548" s="18">
        <f t="shared" si="49"/>
        <v>0</v>
      </c>
      <c r="R548" s="2">
        <v>1</v>
      </c>
      <c r="S548" s="2">
        <v>120</v>
      </c>
      <c r="T548" s="2" t="s">
        <v>4647</v>
      </c>
      <c r="U548" s="28" t="str">
        <f>IF(G548=0,"",_xlfn.MINIFS('PO Details'!$I:$I,'PO Details'!$D:$D,Planning!$B548,'PO Details'!$L:$L,Planning!$E548))</f>
        <v/>
      </c>
      <c r="V548" s="29" t="s">
        <v>4640</v>
      </c>
      <c r="W548" t="str">
        <f t="shared" si="47"/>
        <v>Max</v>
      </c>
      <c r="X548" s="2">
        <v>120</v>
      </c>
    </row>
    <row r="549" spans="1:24" x14ac:dyDescent="0.25">
      <c r="A549" s="11" t="s">
        <v>4615</v>
      </c>
      <c r="B549" s="22" t="s">
        <v>939</v>
      </c>
      <c r="C549" s="22"/>
      <c r="D549" s="22" t="s">
        <v>940</v>
      </c>
      <c r="E549" s="31" t="s">
        <v>37</v>
      </c>
      <c r="F549" s="12">
        <f>SUMIFS('Inventory Details'!$H:$H,'Inventory Details'!$B:$B,$B549,'Inventory Details'!$E:$E,$E549)</f>
        <v>0</v>
      </c>
      <c r="G549" s="12">
        <f>SUMIFS('PO Details'!$H:$H,'PO Details'!$D:$D,Planning!$B549,'PO Details'!$L:$L,$E549)</f>
        <v>1</v>
      </c>
      <c r="H549" s="12">
        <f>SUMIFS('SO Details'!$G:$G,'SO Details'!$D:$D,Planning!$B549,'SO Details'!$K:$K,$E549)</f>
        <v>0</v>
      </c>
      <c r="I549" s="20">
        <f>IF(COUNTIFS($C:$C,B549)&gt;1,SUMIFS('Sales Hx'!$Q:$Q,'Sales Hx'!$B:$B,_xlfn.XLOOKUP(B549,C:C,B:B),'Sales Hx'!$D:$D,Planning!$E549),SUMIFS('Sales Hx'!$Q:$Q,'Sales Hx'!$B:$B,Planning!$B549,'Sales Hx'!$D:$D,Planning!$E549))</f>
        <v>0</v>
      </c>
      <c r="J549" s="16">
        <f>IF(COUNTIFS($C:$C,B549)&gt;1,SUMIFS('Sales Hx'!$S:$S,'Sales Hx'!$B:$B,_xlfn.XLOOKUP(B549,C:C,B:B),'Sales Hx'!$D:$D,E549),SUMIFS('Sales Hx'!$S:$S,'Sales Hx'!$B:$B,$B549,'Sales Hx'!$D:$D,$E549))</f>
        <v>0</v>
      </c>
      <c r="K549" s="16">
        <f t="shared" si="48"/>
        <v>0</v>
      </c>
      <c r="L549" s="12">
        <f>IF(M549&lt;&gt;"",M549,IF(COUNTIFS($C:$C,B549)&gt;1,SUMIFS('Sales Hx'!V:V,'Sales Hx'!$B:$B,_xlfn.XLOOKUP(B549,C:C,B:B),'Sales Hx'!$D:$D,$E549),SUMIFS('Sales Hx'!V:V,'Sales Hx'!$B:$B,$B549,'Sales Hx'!$D:$D,$E549)))</f>
        <v>0</v>
      </c>
      <c r="M549" s="12">
        <v>0</v>
      </c>
      <c r="N549" s="15">
        <f t="shared" si="50"/>
        <v>0</v>
      </c>
      <c r="O549" s="21">
        <f t="shared" si="46"/>
        <v>0</v>
      </c>
      <c r="P549" s="24">
        <v>44.025799999999997</v>
      </c>
      <c r="Q549" s="18">
        <f t="shared" si="49"/>
        <v>0</v>
      </c>
      <c r="R549" s="2">
        <v>1</v>
      </c>
      <c r="S549" s="2">
        <v>120</v>
      </c>
      <c r="T549" s="2" t="s">
        <v>4647</v>
      </c>
      <c r="U549" s="28">
        <f>IF(G549=0,"",_xlfn.MINIFS('PO Details'!$I:$I,'PO Details'!$D:$D,Planning!$B549,'PO Details'!$L:$L,Planning!$E549))</f>
        <v>45344</v>
      </c>
      <c r="V549" s="29" t="s">
        <v>4640</v>
      </c>
      <c r="W549" t="str">
        <f t="shared" si="47"/>
        <v>Max</v>
      </c>
      <c r="X549" s="2">
        <v>120</v>
      </c>
    </row>
    <row r="550" spans="1:24" x14ac:dyDescent="0.25">
      <c r="A550" s="11" t="s">
        <v>4615</v>
      </c>
      <c r="B550" s="22" t="s">
        <v>939</v>
      </c>
      <c r="C550" s="22"/>
      <c r="D550" s="22" t="s">
        <v>940</v>
      </c>
      <c r="E550" s="31" t="s">
        <v>686</v>
      </c>
      <c r="F550" s="12">
        <f>SUMIFS('Inventory Details'!$H:$H,'Inventory Details'!$B:$B,$B550,'Inventory Details'!$E:$E,$E550)</f>
        <v>2</v>
      </c>
      <c r="G550" s="12">
        <f>SUMIFS('PO Details'!$H:$H,'PO Details'!$D:$D,Planning!$B550,'PO Details'!$L:$L,$E550)</f>
        <v>0</v>
      </c>
      <c r="H550" s="12">
        <f>SUMIFS('SO Details'!$G:$G,'SO Details'!$D:$D,Planning!$B550,'SO Details'!$K:$K,$E550)</f>
        <v>0</v>
      </c>
      <c r="I550" s="20">
        <f>IF(COUNTIFS($C:$C,B550)&gt;1,SUMIFS('Sales Hx'!$Q:$Q,'Sales Hx'!$B:$B,_xlfn.XLOOKUP(B550,C:C,B:B),'Sales Hx'!$D:$D,Planning!$E550),SUMIFS('Sales Hx'!$Q:$Q,'Sales Hx'!$B:$B,Planning!$B550,'Sales Hx'!$D:$D,Planning!$E550))</f>
        <v>0</v>
      </c>
      <c r="J550" s="16">
        <f>IF(COUNTIFS($C:$C,B550)&gt;1,SUMIFS('Sales Hx'!$S:$S,'Sales Hx'!$B:$B,_xlfn.XLOOKUP(B550,C:C,B:B),'Sales Hx'!$D:$D,E550),SUMIFS('Sales Hx'!$S:$S,'Sales Hx'!$B:$B,$B550,'Sales Hx'!$D:$D,$E550))</f>
        <v>3.2894736842105261E-2</v>
      </c>
      <c r="K550" s="16">
        <f t="shared" si="48"/>
        <v>0</v>
      </c>
      <c r="L550" s="12">
        <f>IF(M550&lt;&gt;"",M550,IF(COUNTIFS($C:$C,B550)&gt;1,SUMIFS('Sales Hx'!V:V,'Sales Hx'!$B:$B,_xlfn.XLOOKUP(B550,C:C,B:B),'Sales Hx'!$D:$D,$E550),SUMIFS('Sales Hx'!V:V,'Sales Hx'!$B:$B,$B550,'Sales Hx'!$D:$D,$E550)))</f>
        <v>0</v>
      </c>
      <c r="M550" s="12">
        <v>0</v>
      </c>
      <c r="N550" s="15">
        <f t="shared" si="50"/>
        <v>3.2894736842105261E-2</v>
      </c>
      <c r="O550" s="21">
        <f t="shared" si="46"/>
        <v>0</v>
      </c>
      <c r="P550" s="24">
        <v>44.025799999999997</v>
      </c>
      <c r="Q550" s="18">
        <f t="shared" si="49"/>
        <v>0</v>
      </c>
      <c r="R550" s="2">
        <v>1</v>
      </c>
      <c r="S550" s="2">
        <v>120</v>
      </c>
      <c r="T550" s="2" t="s">
        <v>4647</v>
      </c>
      <c r="U550" s="28" t="str">
        <f>IF(G550=0,"",_xlfn.MINIFS('PO Details'!$I:$I,'PO Details'!$D:$D,Planning!$B550,'PO Details'!$L:$L,Planning!$E550))</f>
        <v/>
      </c>
      <c r="V550" s="29" t="s">
        <v>4640</v>
      </c>
      <c r="W550" t="str">
        <f t="shared" si="47"/>
        <v>Max</v>
      </c>
      <c r="X550" s="2">
        <v>120</v>
      </c>
    </row>
    <row r="551" spans="1:24" x14ac:dyDescent="0.25">
      <c r="A551" s="11" t="s">
        <v>4615</v>
      </c>
      <c r="B551" s="22" t="s">
        <v>939</v>
      </c>
      <c r="C551" s="22"/>
      <c r="D551" s="22" t="s">
        <v>940</v>
      </c>
      <c r="E551" s="31" t="s">
        <v>4746</v>
      </c>
      <c r="F551" s="12">
        <f>SUMIFS('Inventory Details'!$H:$H,'Inventory Details'!$B:$B,$B551,'Inventory Details'!$E:$E,$E551)</f>
        <v>0</v>
      </c>
      <c r="G551" s="12">
        <f>SUMIFS('PO Details'!$H:$H,'PO Details'!$D:$D,Planning!$B551,'PO Details'!$L:$L,$E551)</f>
        <v>3</v>
      </c>
      <c r="H551" s="12">
        <f>SUMIFS('SO Details'!$G:$G,'SO Details'!$D:$D,Planning!$B551,'SO Details'!$K:$K,$E551)</f>
        <v>0</v>
      </c>
      <c r="I551" s="20">
        <f>IF(COUNTIFS($C:$C,B551)&gt;1,SUMIFS('Sales Hx'!$Q:$Q,'Sales Hx'!$B:$B,_xlfn.XLOOKUP(B551,C:C,B:B),'Sales Hx'!$D:$D,Planning!$E551),SUMIFS('Sales Hx'!$Q:$Q,'Sales Hx'!$B:$B,Planning!$B551,'Sales Hx'!$D:$D,Planning!$E551))</f>
        <v>0</v>
      </c>
      <c r="J551" s="16">
        <f>IF(COUNTIFS($C:$C,B551)&gt;1,SUMIFS('Sales Hx'!$S:$S,'Sales Hx'!$B:$B,_xlfn.XLOOKUP(B551,C:C,B:B),'Sales Hx'!$D:$D,E551),SUMIFS('Sales Hx'!$S:$S,'Sales Hx'!$B:$B,$B551,'Sales Hx'!$D:$D,$E551))</f>
        <v>3.2894736842105261E-2</v>
      </c>
      <c r="K551" s="16">
        <f t="shared" si="48"/>
        <v>0</v>
      </c>
      <c r="L551" s="12">
        <f>IF(M551&lt;&gt;"",M551,IF(COUNTIFS($C:$C,B551)&gt;1,SUMIFS('Sales Hx'!V:V,'Sales Hx'!$B:$B,_xlfn.XLOOKUP(B551,C:C,B:B),'Sales Hx'!$D:$D,$E551),SUMIFS('Sales Hx'!V:V,'Sales Hx'!$B:$B,$B551,'Sales Hx'!$D:$D,$E551)))</f>
        <v>0</v>
      </c>
      <c r="M551" s="12">
        <v>0</v>
      </c>
      <c r="N551" s="15">
        <f t="shared" si="50"/>
        <v>3.2894736842105261E-2</v>
      </c>
      <c r="O551" s="21">
        <f t="shared" si="46"/>
        <v>0</v>
      </c>
      <c r="P551" s="24">
        <v>44.025799999999997</v>
      </c>
      <c r="Q551" s="18">
        <f t="shared" si="49"/>
        <v>0</v>
      </c>
      <c r="R551" s="2">
        <v>1</v>
      </c>
      <c r="S551" s="2">
        <v>120</v>
      </c>
      <c r="T551" s="2" t="s">
        <v>4647</v>
      </c>
      <c r="U551" s="28">
        <f>IF(G551=0,"",_xlfn.MINIFS('PO Details'!$I:$I,'PO Details'!$D:$D,Planning!$B551,'PO Details'!$L:$L,Planning!$E551))</f>
        <v>45427</v>
      </c>
      <c r="V551" s="29" t="s">
        <v>4640</v>
      </c>
      <c r="W551" t="str">
        <f t="shared" si="47"/>
        <v>Max</v>
      </c>
      <c r="X551" s="2">
        <v>120</v>
      </c>
    </row>
    <row r="552" spans="1:24" x14ac:dyDescent="0.25">
      <c r="A552" s="11" t="s">
        <v>4615</v>
      </c>
      <c r="B552" s="22" t="s">
        <v>941</v>
      </c>
      <c r="C552" s="22"/>
      <c r="D552" s="22" t="s">
        <v>942</v>
      </c>
      <c r="E552" s="31" t="s">
        <v>37</v>
      </c>
      <c r="F552" s="12">
        <f>SUMIFS('Inventory Details'!$H:$H,'Inventory Details'!$B:$B,$B552,'Inventory Details'!$E:$E,$E552)</f>
        <v>0</v>
      </c>
      <c r="G552" s="12">
        <f>SUMIFS('PO Details'!$H:$H,'PO Details'!$D:$D,Planning!$B552,'PO Details'!$L:$L,$E552)</f>
        <v>2</v>
      </c>
      <c r="H552" s="12">
        <f>SUMIFS('SO Details'!$G:$G,'SO Details'!$D:$D,Planning!$B552,'SO Details'!$K:$K,$E552)</f>
        <v>0</v>
      </c>
      <c r="I552" s="20">
        <f>IF(COUNTIFS($C:$C,B552)&gt;1,SUMIFS('Sales Hx'!$Q:$Q,'Sales Hx'!$B:$B,_xlfn.XLOOKUP(B552,C:C,B:B),'Sales Hx'!$D:$D,Planning!$E552),SUMIFS('Sales Hx'!$Q:$Q,'Sales Hx'!$B:$B,Planning!$B552,'Sales Hx'!$D:$D,Planning!$E552))</f>
        <v>0</v>
      </c>
      <c r="J552" s="16">
        <f>IF(COUNTIFS($C:$C,B552)&gt;1,SUMIFS('Sales Hx'!$S:$S,'Sales Hx'!$B:$B,_xlfn.XLOOKUP(B552,C:C,B:B),'Sales Hx'!$D:$D,E552),SUMIFS('Sales Hx'!$S:$S,'Sales Hx'!$B:$B,$B552,'Sales Hx'!$D:$D,$E552))</f>
        <v>0</v>
      </c>
      <c r="K552" s="16">
        <f t="shared" si="48"/>
        <v>0</v>
      </c>
      <c r="L552" s="12">
        <f>IF(M552&lt;&gt;"",M552,IF(COUNTIFS($C:$C,B552)&gt;1,SUMIFS('Sales Hx'!V:V,'Sales Hx'!$B:$B,_xlfn.XLOOKUP(B552,C:C,B:B),'Sales Hx'!$D:$D,$E552),SUMIFS('Sales Hx'!V:V,'Sales Hx'!$B:$B,$B552,'Sales Hx'!$D:$D,$E552)))</f>
        <v>0</v>
      </c>
      <c r="M552" s="12">
        <v>0</v>
      </c>
      <c r="N552" s="15">
        <f t="shared" si="50"/>
        <v>0</v>
      </c>
      <c r="O552" s="21">
        <f t="shared" si="46"/>
        <v>0</v>
      </c>
      <c r="P552" s="24">
        <v>42.104799999999997</v>
      </c>
      <c r="Q552" s="18">
        <f t="shared" si="49"/>
        <v>0</v>
      </c>
      <c r="R552" s="2">
        <v>1</v>
      </c>
      <c r="S552" s="2">
        <v>120</v>
      </c>
      <c r="T552" s="2" t="s">
        <v>4647</v>
      </c>
      <c r="U552" s="28">
        <f>IF(G552=0,"",_xlfn.MINIFS('PO Details'!$I:$I,'PO Details'!$D:$D,Planning!$B552,'PO Details'!$L:$L,Planning!$E552))</f>
        <v>45100</v>
      </c>
      <c r="V552" s="29" t="s">
        <v>4640</v>
      </c>
      <c r="W552" t="str">
        <f t="shared" si="47"/>
        <v>Max</v>
      </c>
      <c r="X552" s="2">
        <v>120</v>
      </c>
    </row>
    <row r="553" spans="1:24" x14ac:dyDescent="0.25">
      <c r="A553" s="11" t="s">
        <v>4615</v>
      </c>
      <c r="B553" s="22" t="s">
        <v>941</v>
      </c>
      <c r="C553" s="22"/>
      <c r="D553" s="22" t="s">
        <v>942</v>
      </c>
      <c r="E553" s="31" t="s">
        <v>686</v>
      </c>
      <c r="F553" s="12">
        <f>SUMIFS('Inventory Details'!$H:$H,'Inventory Details'!$B:$B,$B553,'Inventory Details'!$E:$E,$E553)</f>
        <v>0</v>
      </c>
      <c r="G553" s="12">
        <f>SUMIFS('PO Details'!$H:$H,'PO Details'!$D:$D,Planning!$B553,'PO Details'!$L:$L,$E553)</f>
        <v>2</v>
      </c>
      <c r="H553" s="12">
        <f>SUMIFS('SO Details'!$G:$G,'SO Details'!$D:$D,Planning!$B553,'SO Details'!$K:$K,$E553)</f>
        <v>0</v>
      </c>
      <c r="I553" s="20">
        <f>IF(COUNTIFS($C:$C,B553)&gt;1,SUMIFS('Sales Hx'!$Q:$Q,'Sales Hx'!$B:$B,_xlfn.XLOOKUP(B553,C:C,B:B),'Sales Hx'!$D:$D,Planning!$E553),SUMIFS('Sales Hx'!$Q:$Q,'Sales Hx'!$B:$B,Planning!$B553,'Sales Hx'!$D:$D,Planning!$E553))</f>
        <v>0</v>
      </c>
      <c r="J553" s="16">
        <f>IF(COUNTIFS($C:$C,B553)&gt;1,SUMIFS('Sales Hx'!$S:$S,'Sales Hx'!$B:$B,_xlfn.XLOOKUP(B553,C:C,B:B),'Sales Hx'!$D:$D,E553),SUMIFS('Sales Hx'!$S:$S,'Sales Hx'!$B:$B,$B553,'Sales Hx'!$D:$D,$E553))</f>
        <v>3.2894736842105261E-2</v>
      </c>
      <c r="K553" s="16">
        <f t="shared" si="48"/>
        <v>0</v>
      </c>
      <c r="L553" s="12">
        <f>IF(M553&lt;&gt;"",M553,IF(COUNTIFS($C:$C,B553)&gt;1,SUMIFS('Sales Hx'!V:V,'Sales Hx'!$B:$B,_xlfn.XLOOKUP(B553,C:C,B:B),'Sales Hx'!$D:$D,$E553),SUMIFS('Sales Hx'!V:V,'Sales Hx'!$B:$B,$B553,'Sales Hx'!$D:$D,$E553)))</f>
        <v>0</v>
      </c>
      <c r="M553" s="12">
        <v>0</v>
      </c>
      <c r="N553" s="15">
        <f t="shared" si="50"/>
        <v>3.2894736842105261E-2</v>
      </c>
      <c r="O553" s="21">
        <f t="shared" si="46"/>
        <v>0</v>
      </c>
      <c r="P553" s="24">
        <v>42.104799999999997</v>
      </c>
      <c r="Q553" s="18">
        <f t="shared" si="49"/>
        <v>0</v>
      </c>
      <c r="R553" s="2">
        <v>1</v>
      </c>
      <c r="S553" s="2">
        <v>120</v>
      </c>
      <c r="T553" s="2" t="s">
        <v>4647</v>
      </c>
      <c r="U553" s="28">
        <f>IF(G553=0,"",_xlfn.MINIFS('PO Details'!$I:$I,'PO Details'!$D:$D,Planning!$B553,'PO Details'!$L:$L,Planning!$E553))</f>
        <v>45426</v>
      </c>
      <c r="V553" s="29" t="s">
        <v>4640</v>
      </c>
      <c r="W553" t="str">
        <f t="shared" si="47"/>
        <v>Max</v>
      </c>
      <c r="X553" s="2">
        <v>120</v>
      </c>
    </row>
    <row r="554" spans="1:24" x14ac:dyDescent="0.25">
      <c r="A554" s="11" t="s">
        <v>4615</v>
      </c>
      <c r="B554" s="22" t="s">
        <v>67</v>
      </c>
      <c r="C554" s="22"/>
      <c r="D554" s="22" t="s">
        <v>68</v>
      </c>
      <c r="E554" s="31" t="s">
        <v>37</v>
      </c>
      <c r="F554" s="12">
        <f>SUMIFS('Inventory Details'!$H:$H,'Inventory Details'!$B:$B,$B554,'Inventory Details'!$E:$E,$E554)</f>
        <v>0</v>
      </c>
      <c r="G554" s="12">
        <f>SUMIFS('PO Details'!$H:$H,'PO Details'!$D:$D,Planning!$B554,'PO Details'!$L:$L,$E554)</f>
        <v>58</v>
      </c>
      <c r="H554" s="12">
        <f>SUMIFS('SO Details'!$G:$G,'SO Details'!$D:$D,Planning!$B554,'SO Details'!$K:$K,$E554)</f>
        <v>0</v>
      </c>
      <c r="I554" s="20">
        <f>IF(COUNTIFS($C:$C,B554)&gt;1,SUMIFS('Sales Hx'!$Q:$Q,'Sales Hx'!$B:$B,_xlfn.XLOOKUP(B554,C:C,B:B),'Sales Hx'!$D:$D,Planning!$E554),SUMIFS('Sales Hx'!$Q:$Q,'Sales Hx'!$B:$B,Planning!$B554,'Sales Hx'!$D:$D,Planning!$E554))</f>
        <v>0</v>
      </c>
      <c r="J554" s="16">
        <f>IF(COUNTIFS($C:$C,B554)&gt;1,SUMIFS('Sales Hx'!$S:$S,'Sales Hx'!$B:$B,_xlfn.XLOOKUP(B554,C:C,B:B),'Sales Hx'!$D:$D,E554),SUMIFS('Sales Hx'!$S:$S,'Sales Hx'!$B:$B,$B554,'Sales Hx'!$D:$D,$E554))</f>
        <v>0</v>
      </c>
      <c r="K554" s="16">
        <f t="shared" si="48"/>
        <v>0</v>
      </c>
      <c r="L554" s="12">
        <f>IF(M554&lt;&gt;"",M554,IF(COUNTIFS($C:$C,B554)&gt;1,SUMIFS('Sales Hx'!V:V,'Sales Hx'!$B:$B,_xlfn.XLOOKUP(B554,C:C,B:B),'Sales Hx'!$D:$D,$E554),SUMIFS('Sales Hx'!V:V,'Sales Hx'!$B:$B,$B554,'Sales Hx'!$D:$D,$E554)))</f>
        <v>0</v>
      </c>
      <c r="M554" s="12">
        <v>0</v>
      </c>
      <c r="N554" s="15">
        <f t="shared" si="50"/>
        <v>0</v>
      </c>
      <c r="O554" s="21">
        <f t="shared" si="46"/>
        <v>0</v>
      </c>
      <c r="P554" s="24">
        <v>44.025799999999997</v>
      </c>
      <c r="Q554" s="18">
        <f t="shared" si="49"/>
        <v>0</v>
      </c>
      <c r="R554" s="2">
        <v>1</v>
      </c>
      <c r="S554" s="2">
        <v>120</v>
      </c>
      <c r="T554" s="2" t="s">
        <v>4647</v>
      </c>
      <c r="U554" s="28">
        <f>IF(G554=0,"",_xlfn.MINIFS('PO Details'!$I:$I,'PO Details'!$D:$D,Planning!$B554,'PO Details'!$L:$L,Planning!$E554))</f>
        <v>45100</v>
      </c>
      <c r="V554" s="29" t="s">
        <v>4640</v>
      </c>
      <c r="W554" t="str">
        <f t="shared" si="47"/>
        <v/>
      </c>
      <c r="X554" s="2">
        <v>120</v>
      </c>
    </row>
    <row r="555" spans="1:24" x14ac:dyDescent="0.25">
      <c r="A555" s="11" t="s">
        <v>4615</v>
      </c>
      <c r="B555" s="22" t="s">
        <v>67</v>
      </c>
      <c r="C555" s="22"/>
      <c r="D555" s="22" t="s">
        <v>68</v>
      </c>
      <c r="E555" s="31" t="s">
        <v>186</v>
      </c>
      <c r="F555" s="12">
        <f>SUMIFS('Inventory Details'!$H:$H,'Inventory Details'!$B:$B,$B555,'Inventory Details'!$E:$E,$E555)</f>
        <v>0</v>
      </c>
      <c r="G555" s="12">
        <f>SUMIFS('PO Details'!$H:$H,'PO Details'!$D:$D,Planning!$B555,'PO Details'!$L:$L,$E555)</f>
        <v>0</v>
      </c>
      <c r="H555" s="12">
        <f>SUMIFS('SO Details'!$G:$G,'SO Details'!$D:$D,Planning!$B555,'SO Details'!$K:$K,$E555)</f>
        <v>0</v>
      </c>
      <c r="I555" s="20">
        <f>IF(COUNTIFS($C:$C,B555)&gt;1,SUMIFS('Sales Hx'!$Q:$Q,'Sales Hx'!$B:$B,_xlfn.XLOOKUP(B555,C:C,B:B),'Sales Hx'!$D:$D,Planning!$E555),SUMIFS('Sales Hx'!$Q:$Q,'Sales Hx'!$B:$B,Planning!$B555,'Sales Hx'!$D:$D,Planning!$E555))</f>
        <v>0</v>
      </c>
      <c r="J555" s="16">
        <f>IF(COUNTIFS($C:$C,B555)&gt;1,SUMIFS('Sales Hx'!$S:$S,'Sales Hx'!$B:$B,_xlfn.XLOOKUP(B555,C:C,B:B),'Sales Hx'!$D:$D,E555),SUMIFS('Sales Hx'!$S:$S,'Sales Hx'!$B:$B,$B555,'Sales Hx'!$D:$D,$E555))</f>
        <v>0</v>
      </c>
      <c r="K555" s="16">
        <f t="shared" si="48"/>
        <v>0</v>
      </c>
      <c r="L555" s="12">
        <f>IF(M555&lt;&gt;"",M555,IF(COUNTIFS($C:$C,B555)&gt;1,SUMIFS('Sales Hx'!V:V,'Sales Hx'!$B:$B,_xlfn.XLOOKUP(B555,C:C,B:B),'Sales Hx'!$D:$D,$E555),SUMIFS('Sales Hx'!V:V,'Sales Hx'!$B:$B,$B555,'Sales Hx'!$D:$D,$E555)))</f>
        <v>0</v>
      </c>
      <c r="M555" s="12">
        <v>0</v>
      </c>
      <c r="N555" s="15">
        <f t="shared" si="50"/>
        <v>0</v>
      </c>
      <c r="O555" s="21">
        <f t="shared" si="46"/>
        <v>0</v>
      </c>
      <c r="P555" s="24">
        <v>44.025799999999997</v>
      </c>
      <c r="Q555" s="18">
        <f t="shared" si="49"/>
        <v>0</v>
      </c>
      <c r="R555" s="2">
        <v>1</v>
      </c>
      <c r="S555" s="2">
        <v>120</v>
      </c>
      <c r="T555" s="2" t="s">
        <v>4647</v>
      </c>
      <c r="U555" s="28" t="str">
        <f>IF(G555=0,"",_xlfn.MINIFS('PO Details'!$I:$I,'PO Details'!$D:$D,Planning!$B555,'PO Details'!$L:$L,Planning!$E555))</f>
        <v/>
      </c>
      <c r="V555" s="29" t="s">
        <v>4640</v>
      </c>
      <c r="W555" t="str">
        <f t="shared" si="47"/>
        <v/>
      </c>
      <c r="X555" s="2">
        <v>120</v>
      </c>
    </row>
    <row r="556" spans="1:24" x14ac:dyDescent="0.25">
      <c r="A556" s="11" t="s">
        <v>4615</v>
      </c>
      <c r="B556" s="22" t="s">
        <v>67</v>
      </c>
      <c r="C556" s="22"/>
      <c r="D556" s="22" t="s">
        <v>68</v>
      </c>
      <c r="E556" s="31" t="s">
        <v>4746</v>
      </c>
      <c r="F556" s="12">
        <f>SUMIFS('Inventory Details'!$H:$H,'Inventory Details'!$B:$B,$B556,'Inventory Details'!$E:$E,$E556)</f>
        <v>2</v>
      </c>
      <c r="G556" s="12">
        <f>SUMIFS('PO Details'!$H:$H,'PO Details'!$D:$D,Planning!$B556,'PO Details'!$L:$L,$E556)</f>
        <v>0</v>
      </c>
      <c r="H556" s="12">
        <f>SUMIFS('SO Details'!$G:$G,'SO Details'!$D:$D,Planning!$B556,'SO Details'!$K:$K,$E556)</f>
        <v>0</v>
      </c>
      <c r="I556" s="20">
        <f>IF(COUNTIFS($C:$C,B556)&gt;1,SUMIFS('Sales Hx'!$Q:$Q,'Sales Hx'!$B:$B,_xlfn.XLOOKUP(B556,C:C,B:B),'Sales Hx'!$D:$D,Planning!$E556),SUMIFS('Sales Hx'!$Q:$Q,'Sales Hx'!$B:$B,Planning!$B556,'Sales Hx'!$D:$D,Planning!$E556))</f>
        <v>0</v>
      </c>
      <c r="J556" s="16">
        <f>IF(COUNTIFS($C:$C,B556)&gt;1,SUMIFS('Sales Hx'!$S:$S,'Sales Hx'!$B:$B,_xlfn.XLOOKUP(B556,C:C,B:B),'Sales Hx'!$D:$D,E556),SUMIFS('Sales Hx'!$S:$S,'Sales Hx'!$B:$B,$B556,'Sales Hx'!$D:$D,$E556))</f>
        <v>0</v>
      </c>
      <c r="K556" s="16">
        <f t="shared" si="48"/>
        <v>0</v>
      </c>
      <c r="L556" s="12">
        <f>IF(M556&lt;&gt;"",M556,IF(COUNTIFS($C:$C,B556)&gt;1,SUMIFS('Sales Hx'!V:V,'Sales Hx'!$B:$B,_xlfn.XLOOKUP(B556,C:C,B:B),'Sales Hx'!$D:$D,$E556),SUMIFS('Sales Hx'!V:V,'Sales Hx'!$B:$B,$B556,'Sales Hx'!$D:$D,$E556)))</f>
        <v>0</v>
      </c>
      <c r="M556" s="12">
        <v>0</v>
      </c>
      <c r="N556" s="15">
        <f t="shared" si="50"/>
        <v>0</v>
      </c>
      <c r="O556" s="21">
        <f t="shared" si="46"/>
        <v>0</v>
      </c>
      <c r="P556" s="24">
        <v>44.025799999999997</v>
      </c>
      <c r="Q556" s="18">
        <f t="shared" si="49"/>
        <v>0</v>
      </c>
      <c r="R556" s="2">
        <v>1</v>
      </c>
      <c r="S556" s="2">
        <v>120</v>
      </c>
      <c r="T556" s="2" t="s">
        <v>4647</v>
      </c>
      <c r="U556" s="28" t="str">
        <f>IF(G556=0,"",_xlfn.MINIFS('PO Details'!$I:$I,'PO Details'!$D:$D,Planning!$B556,'PO Details'!$L:$L,Planning!$E556))</f>
        <v/>
      </c>
      <c r="V556" s="29" t="s">
        <v>4640</v>
      </c>
      <c r="W556" t="str">
        <f t="shared" si="47"/>
        <v/>
      </c>
      <c r="X556" s="2">
        <v>120</v>
      </c>
    </row>
    <row r="557" spans="1:24" x14ac:dyDescent="0.25">
      <c r="A557" s="11" t="s">
        <v>4615</v>
      </c>
      <c r="B557" s="22" t="s">
        <v>67</v>
      </c>
      <c r="C557" s="22"/>
      <c r="D557" s="22" t="s">
        <v>68</v>
      </c>
      <c r="E557" s="31" t="s">
        <v>113</v>
      </c>
      <c r="F557" s="12">
        <f>SUMIFS('Inventory Details'!$H:$H,'Inventory Details'!$B:$B,$B557,'Inventory Details'!$E:$E,$E557)</f>
        <v>1</v>
      </c>
      <c r="G557" s="12">
        <f>SUMIFS('PO Details'!$H:$H,'PO Details'!$D:$D,Planning!$B557,'PO Details'!$L:$L,$E557)</f>
        <v>0</v>
      </c>
      <c r="H557" s="12">
        <f>SUMIFS('SO Details'!$G:$G,'SO Details'!$D:$D,Planning!$B557,'SO Details'!$K:$K,$E557)</f>
        <v>0</v>
      </c>
      <c r="I557" s="20">
        <f>IF(COUNTIFS($C:$C,B557)&gt;1,SUMIFS('Sales Hx'!$Q:$Q,'Sales Hx'!$B:$B,_xlfn.XLOOKUP(B557,C:C,B:B),'Sales Hx'!$D:$D,Planning!$E557),SUMIFS('Sales Hx'!$Q:$Q,'Sales Hx'!$B:$B,Planning!$B557,'Sales Hx'!$D:$D,Planning!$E557))</f>
        <v>0</v>
      </c>
      <c r="J557" s="16">
        <f>IF(COUNTIFS($C:$C,B557)&gt;1,SUMIFS('Sales Hx'!$S:$S,'Sales Hx'!$B:$B,_xlfn.XLOOKUP(B557,C:C,B:B),'Sales Hx'!$D:$D,E557),SUMIFS('Sales Hx'!$S:$S,'Sales Hx'!$B:$B,$B557,'Sales Hx'!$D:$D,$E557))</f>
        <v>0</v>
      </c>
      <c r="K557" s="16">
        <f t="shared" si="48"/>
        <v>0</v>
      </c>
      <c r="L557" s="12">
        <f>IF(M557&lt;&gt;"",M557,IF(COUNTIFS($C:$C,B557)&gt;1,SUMIFS('Sales Hx'!V:V,'Sales Hx'!$B:$B,_xlfn.XLOOKUP(B557,C:C,B:B),'Sales Hx'!$D:$D,$E557),SUMIFS('Sales Hx'!V:V,'Sales Hx'!$B:$B,$B557,'Sales Hx'!$D:$D,$E557)))</f>
        <v>0</v>
      </c>
      <c r="M557" s="12">
        <v>0</v>
      </c>
      <c r="N557" s="15">
        <f t="shared" si="50"/>
        <v>0</v>
      </c>
      <c r="O557" s="21">
        <f t="shared" si="46"/>
        <v>0</v>
      </c>
      <c r="P557" s="24">
        <v>44.025799999999997</v>
      </c>
      <c r="Q557" s="18">
        <f t="shared" si="49"/>
        <v>0</v>
      </c>
      <c r="R557" s="2">
        <v>1</v>
      </c>
      <c r="S557" s="2">
        <v>120</v>
      </c>
      <c r="T557" s="2" t="s">
        <v>4647</v>
      </c>
      <c r="U557" s="28" t="str">
        <f>IF(G557=0,"",_xlfn.MINIFS('PO Details'!$I:$I,'PO Details'!$D:$D,Planning!$B557,'PO Details'!$L:$L,Planning!$E557))</f>
        <v/>
      </c>
      <c r="V557" s="29" t="s">
        <v>4640</v>
      </c>
      <c r="W557" t="str">
        <f t="shared" si="47"/>
        <v/>
      </c>
      <c r="X557" s="2">
        <v>120</v>
      </c>
    </row>
    <row r="558" spans="1:24" x14ac:dyDescent="0.25">
      <c r="A558" s="11" t="s">
        <v>4615</v>
      </c>
      <c r="B558" s="22" t="s">
        <v>67</v>
      </c>
      <c r="C558" s="22"/>
      <c r="D558" s="22" t="s">
        <v>68</v>
      </c>
      <c r="E558" s="31" t="s">
        <v>686</v>
      </c>
      <c r="F558" s="12">
        <f>SUMIFS('Inventory Details'!$H:$H,'Inventory Details'!$B:$B,$B558,'Inventory Details'!$E:$E,$E558)</f>
        <v>0</v>
      </c>
      <c r="G558" s="12">
        <f>SUMIFS('PO Details'!$H:$H,'PO Details'!$D:$D,Planning!$B558,'PO Details'!$L:$L,$E558)</f>
        <v>3</v>
      </c>
      <c r="H558" s="12">
        <f>SUMIFS('SO Details'!$G:$G,'SO Details'!$D:$D,Planning!$B558,'SO Details'!$K:$K,$E558)</f>
        <v>0</v>
      </c>
      <c r="I558" s="20">
        <f>IF(COUNTIFS($C:$C,B558)&gt;1,SUMIFS('Sales Hx'!$Q:$Q,'Sales Hx'!$B:$B,_xlfn.XLOOKUP(B558,C:C,B:B),'Sales Hx'!$D:$D,Planning!$E558),SUMIFS('Sales Hx'!$Q:$Q,'Sales Hx'!$B:$B,Planning!$B558,'Sales Hx'!$D:$D,Planning!$E558))</f>
        <v>9.7999999999999989</v>
      </c>
      <c r="J558" s="16">
        <f>IF(COUNTIFS($C:$C,B558)&gt;1,SUMIFS('Sales Hx'!$S:$S,'Sales Hx'!$B:$B,_xlfn.XLOOKUP(B558,C:C,B:B),'Sales Hx'!$D:$D,E558),SUMIFS('Sales Hx'!$S:$S,'Sales Hx'!$B:$B,$B558,'Sales Hx'!$D:$D,$E558))</f>
        <v>0.12088815789473684</v>
      </c>
      <c r="K558" s="16">
        <f t="shared" si="48"/>
        <v>0.30612244897959184</v>
      </c>
      <c r="L558" s="12">
        <f>IF(M558&lt;&gt;"",M558,IF(COUNTIFS($C:$C,B558)&gt;1,SUMIFS('Sales Hx'!V:V,'Sales Hx'!$B:$B,_xlfn.XLOOKUP(B558,C:C,B:B),'Sales Hx'!$D:$D,$E558),SUMIFS('Sales Hx'!V:V,'Sales Hx'!$B:$B,$B558,'Sales Hx'!$D:$D,$E558)))</f>
        <v>0</v>
      </c>
      <c r="M558" s="12">
        <v>0</v>
      </c>
      <c r="N558" s="15">
        <f t="shared" si="50"/>
        <v>0.12088815789473684</v>
      </c>
      <c r="O558" s="21">
        <f t="shared" si="46"/>
        <v>0</v>
      </c>
      <c r="P558" s="24">
        <v>44.025799999999997</v>
      </c>
      <c r="Q558" s="18">
        <f t="shared" si="49"/>
        <v>0</v>
      </c>
      <c r="R558" s="2">
        <v>1</v>
      </c>
      <c r="S558" s="2">
        <v>120</v>
      </c>
      <c r="T558" s="2" t="s">
        <v>4647</v>
      </c>
      <c r="U558" s="28">
        <f>IF(G558=0,"",_xlfn.MINIFS('PO Details'!$I:$I,'PO Details'!$D:$D,Planning!$B558,'PO Details'!$L:$L,Planning!$E558))</f>
        <v>45426</v>
      </c>
      <c r="V558" s="29" t="s">
        <v>4640</v>
      </c>
      <c r="W558" t="str">
        <f t="shared" si="47"/>
        <v>Max</v>
      </c>
      <c r="X558" s="2">
        <v>120</v>
      </c>
    </row>
    <row r="559" spans="1:24" x14ac:dyDescent="0.25">
      <c r="A559" s="11" t="s">
        <v>4615</v>
      </c>
      <c r="B559" s="22" t="s">
        <v>943</v>
      </c>
      <c r="C559" s="22"/>
      <c r="D559" s="22" t="s">
        <v>944</v>
      </c>
      <c r="E559" s="31" t="s">
        <v>37</v>
      </c>
      <c r="F559" s="12">
        <f>SUMIFS('Inventory Details'!$H:$H,'Inventory Details'!$B:$B,$B559,'Inventory Details'!$E:$E,$E559)</f>
        <v>0</v>
      </c>
      <c r="G559" s="12">
        <f>SUMIFS('PO Details'!$H:$H,'PO Details'!$D:$D,Planning!$B559,'PO Details'!$L:$L,$E559)</f>
        <v>114</v>
      </c>
      <c r="H559" s="12">
        <f>SUMIFS('SO Details'!$G:$G,'SO Details'!$D:$D,Planning!$B559,'SO Details'!$K:$K,$E559)</f>
        <v>0</v>
      </c>
      <c r="I559" s="20">
        <f>IF(COUNTIFS($C:$C,B559)&gt;1,SUMIFS('Sales Hx'!$Q:$Q,'Sales Hx'!$B:$B,_xlfn.XLOOKUP(B559,C:C,B:B),'Sales Hx'!$D:$D,Planning!$E559),SUMIFS('Sales Hx'!$Q:$Q,'Sales Hx'!$B:$B,Planning!$B559,'Sales Hx'!$D:$D,Planning!$E559))</f>
        <v>0</v>
      </c>
      <c r="J559" s="16">
        <f>IF(COUNTIFS($C:$C,B559)&gt;1,SUMIFS('Sales Hx'!$S:$S,'Sales Hx'!$B:$B,_xlfn.XLOOKUP(B559,C:C,B:B),'Sales Hx'!$D:$D,E559),SUMIFS('Sales Hx'!$S:$S,'Sales Hx'!$B:$B,$B559,'Sales Hx'!$D:$D,$E559))</f>
        <v>0</v>
      </c>
      <c r="K559" s="16">
        <f t="shared" si="48"/>
        <v>0</v>
      </c>
      <c r="L559" s="12">
        <f>IF(M559&lt;&gt;"",M559,IF(COUNTIFS($C:$C,B559)&gt;1,SUMIFS('Sales Hx'!V:V,'Sales Hx'!$B:$B,_xlfn.XLOOKUP(B559,C:C,B:B),'Sales Hx'!$D:$D,$E559),SUMIFS('Sales Hx'!V:V,'Sales Hx'!$B:$B,$B559,'Sales Hx'!$D:$D,$E559)))</f>
        <v>0</v>
      </c>
      <c r="M559" s="12">
        <v>0</v>
      </c>
      <c r="N559" s="15">
        <f t="shared" si="50"/>
        <v>0</v>
      </c>
      <c r="O559" s="21">
        <f t="shared" si="46"/>
        <v>0</v>
      </c>
      <c r="P559" s="24">
        <v>44.025799999999997</v>
      </c>
      <c r="Q559" s="18">
        <f t="shared" si="49"/>
        <v>0</v>
      </c>
      <c r="R559" s="2">
        <v>1</v>
      </c>
      <c r="S559" s="2">
        <v>120</v>
      </c>
      <c r="T559" s="2" t="s">
        <v>4647</v>
      </c>
      <c r="U559" s="28">
        <f>IF(G559=0,"",_xlfn.MINIFS('PO Details'!$I:$I,'PO Details'!$D:$D,Planning!$B559,'PO Details'!$L:$L,Planning!$E559))</f>
        <v>45104</v>
      </c>
      <c r="V559" s="29" t="s">
        <v>4641</v>
      </c>
      <c r="W559" t="str">
        <f t="shared" si="47"/>
        <v/>
      </c>
      <c r="X559" s="2">
        <v>120</v>
      </c>
    </row>
    <row r="560" spans="1:24" x14ac:dyDescent="0.25">
      <c r="A560" s="11" t="s">
        <v>4615</v>
      </c>
      <c r="B560" s="22" t="s">
        <v>943</v>
      </c>
      <c r="C560" s="22"/>
      <c r="D560" s="22" t="s">
        <v>944</v>
      </c>
      <c r="E560" s="31" t="s">
        <v>186</v>
      </c>
      <c r="F560" s="12">
        <f>SUMIFS('Inventory Details'!$H:$H,'Inventory Details'!$B:$B,$B560,'Inventory Details'!$E:$E,$E560)</f>
        <v>0</v>
      </c>
      <c r="G560" s="12">
        <f>SUMIFS('PO Details'!$H:$H,'PO Details'!$D:$D,Planning!$B560,'PO Details'!$L:$L,$E560)</f>
        <v>0</v>
      </c>
      <c r="H560" s="12">
        <f>SUMIFS('SO Details'!$G:$G,'SO Details'!$D:$D,Planning!$B560,'SO Details'!$K:$K,$E560)</f>
        <v>0</v>
      </c>
      <c r="I560" s="20">
        <f>IF(COUNTIFS($C:$C,B560)&gt;1,SUMIFS('Sales Hx'!$Q:$Q,'Sales Hx'!$B:$B,_xlfn.XLOOKUP(B560,C:C,B:B),'Sales Hx'!$D:$D,Planning!$E560),SUMIFS('Sales Hx'!$Q:$Q,'Sales Hx'!$B:$B,Planning!$B560,'Sales Hx'!$D:$D,Planning!$E560))</f>
        <v>0</v>
      </c>
      <c r="J560" s="16">
        <f>IF(COUNTIFS($C:$C,B560)&gt;1,SUMIFS('Sales Hx'!$S:$S,'Sales Hx'!$B:$B,_xlfn.XLOOKUP(B560,C:C,B:B),'Sales Hx'!$D:$D,E560),SUMIFS('Sales Hx'!$S:$S,'Sales Hx'!$B:$B,$B560,'Sales Hx'!$D:$D,$E560))</f>
        <v>0</v>
      </c>
      <c r="K560" s="16">
        <f t="shared" si="48"/>
        <v>0</v>
      </c>
      <c r="L560" s="12">
        <f>IF(M560&lt;&gt;"",M560,IF(COUNTIFS($C:$C,B560)&gt;1,SUMIFS('Sales Hx'!V:V,'Sales Hx'!$B:$B,_xlfn.XLOOKUP(B560,C:C,B:B),'Sales Hx'!$D:$D,$E560),SUMIFS('Sales Hx'!V:V,'Sales Hx'!$B:$B,$B560,'Sales Hx'!$D:$D,$E560)))</f>
        <v>0</v>
      </c>
      <c r="M560" s="12">
        <v>0</v>
      </c>
      <c r="N560" s="15">
        <f t="shared" si="50"/>
        <v>0</v>
      </c>
      <c r="O560" s="21">
        <f t="shared" si="46"/>
        <v>0</v>
      </c>
      <c r="P560" s="24">
        <v>44.025799999999997</v>
      </c>
      <c r="Q560" s="18">
        <f t="shared" si="49"/>
        <v>0</v>
      </c>
      <c r="R560" s="2">
        <v>1</v>
      </c>
      <c r="S560" s="2">
        <v>120</v>
      </c>
      <c r="T560" s="2" t="s">
        <v>4647</v>
      </c>
      <c r="U560" s="28" t="str">
        <f>IF(G560=0,"",_xlfn.MINIFS('PO Details'!$I:$I,'PO Details'!$D:$D,Planning!$B560,'PO Details'!$L:$L,Planning!$E560))</f>
        <v/>
      </c>
      <c r="V560" s="29" t="s">
        <v>4641</v>
      </c>
      <c r="W560" t="str">
        <f t="shared" si="47"/>
        <v/>
      </c>
      <c r="X560" s="2">
        <v>120</v>
      </c>
    </row>
    <row r="561" spans="1:24" x14ac:dyDescent="0.25">
      <c r="A561" s="11" t="s">
        <v>4615</v>
      </c>
      <c r="B561" s="22" t="s">
        <v>943</v>
      </c>
      <c r="C561" s="22"/>
      <c r="D561" s="22" t="s">
        <v>944</v>
      </c>
      <c r="E561" s="31" t="s">
        <v>113</v>
      </c>
      <c r="F561" s="12">
        <f>SUMIFS('Inventory Details'!$H:$H,'Inventory Details'!$B:$B,$B561,'Inventory Details'!$E:$E,$E561)</f>
        <v>2</v>
      </c>
      <c r="G561" s="12">
        <f>SUMIFS('PO Details'!$H:$H,'PO Details'!$D:$D,Planning!$B561,'PO Details'!$L:$L,$E561)</f>
        <v>0</v>
      </c>
      <c r="H561" s="12">
        <f>SUMIFS('SO Details'!$G:$G,'SO Details'!$D:$D,Planning!$B561,'SO Details'!$K:$K,$E561)</f>
        <v>0</v>
      </c>
      <c r="I561" s="20">
        <f>IF(COUNTIFS($C:$C,B561)&gt;1,SUMIFS('Sales Hx'!$Q:$Q,'Sales Hx'!$B:$B,_xlfn.XLOOKUP(B561,C:C,B:B),'Sales Hx'!$D:$D,Planning!$E561),SUMIFS('Sales Hx'!$Q:$Q,'Sales Hx'!$B:$B,Planning!$B561,'Sales Hx'!$D:$D,Planning!$E561))</f>
        <v>0</v>
      </c>
      <c r="J561" s="16">
        <f>IF(COUNTIFS($C:$C,B561)&gt;1,SUMIFS('Sales Hx'!$S:$S,'Sales Hx'!$B:$B,_xlfn.XLOOKUP(B561,C:C,B:B),'Sales Hx'!$D:$D,E561),SUMIFS('Sales Hx'!$S:$S,'Sales Hx'!$B:$B,$B561,'Sales Hx'!$D:$D,$E561))</f>
        <v>0</v>
      </c>
      <c r="K561" s="16">
        <f t="shared" si="48"/>
        <v>0</v>
      </c>
      <c r="L561" s="12">
        <f>IF(M561&lt;&gt;"",M561,IF(COUNTIFS($C:$C,B561)&gt;1,SUMIFS('Sales Hx'!V:V,'Sales Hx'!$B:$B,_xlfn.XLOOKUP(B561,C:C,B:B),'Sales Hx'!$D:$D,$E561),SUMIFS('Sales Hx'!V:V,'Sales Hx'!$B:$B,$B561,'Sales Hx'!$D:$D,$E561)))</f>
        <v>0</v>
      </c>
      <c r="M561" s="12">
        <v>0</v>
      </c>
      <c r="N561" s="15">
        <f t="shared" si="50"/>
        <v>0</v>
      </c>
      <c r="O561" s="21">
        <f t="shared" si="46"/>
        <v>0</v>
      </c>
      <c r="P561" s="24">
        <v>44.025799999999997</v>
      </c>
      <c r="Q561" s="18">
        <f t="shared" si="49"/>
        <v>0</v>
      </c>
      <c r="R561" s="2">
        <v>1</v>
      </c>
      <c r="S561" s="2">
        <v>120</v>
      </c>
      <c r="T561" s="2" t="s">
        <v>4647</v>
      </c>
      <c r="U561" s="28" t="str">
        <f>IF(G561=0,"",_xlfn.MINIFS('PO Details'!$I:$I,'PO Details'!$D:$D,Planning!$B561,'PO Details'!$L:$L,Planning!$E561))</f>
        <v/>
      </c>
      <c r="V561" s="29" t="s">
        <v>4641</v>
      </c>
      <c r="W561" t="str">
        <f t="shared" si="47"/>
        <v/>
      </c>
      <c r="X561" s="2">
        <v>120</v>
      </c>
    </row>
    <row r="562" spans="1:24" x14ac:dyDescent="0.25">
      <c r="A562" s="11" t="s">
        <v>4615</v>
      </c>
      <c r="B562" s="22" t="s">
        <v>943</v>
      </c>
      <c r="C562" s="22"/>
      <c r="D562" s="22" t="s">
        <v>944</v>
      </c>
      <c r="E562" s="31" t="s">
        <v>4746</v>
      </c>
      <c r="F562" s="12">
        <f>SUMIFS('Inventory Details'!$H:$H,'Inventory Details'!$B:$B,$B562,'Inventory Details'!$E:$E,$E562)</f>
        <v>1</v>
      </c>
      <c r="G562" s="12">
        <f>SUMIFS('PO Details'!$H:$H,'PO Details'!$D:$D,Planning!$B562,'PO Details'!$L:$L,$E562)</f>
        <v>0</v>
      </c>
      <c r="H562" s="12">
        <f>SUMIFS('SO Details'!$G:$G,'SO Details'!$D:$D,Planning!$B562,'SO Details'!$K:$K,$E562)</f>
        <v>0</v>
      </c>
      <c r="I562" s="20">
        <f>IF(COUNTIFS($C:$C,B562)&gt;1,SUMIFS('Sales Hx'!$Q:$Q,'Sales Hx'!$B:$B,_xlfn.XLOOKUP(B562,C:C,B:B),'Sales Hx'!$D:$D,Planning!$E562),SUMIFS('Sales Hx'!$Q:$Q,'Sales Hx'!$B:$B,Planning!$B562,'Sales Hx'!$D:$D,Planning!$E562))</f>
        <v>4.1999999999999993</v>
      </c>
      <c r="J562" s="16">
        <f>IF(COUNTIFS($C:$C,B562)&gt;1,SUMIFS('Sales Hx'!$S:$S,'Sales Hx'!$B:$B,_xlfn.XLOOKUP(B562,C:C,B:B),'Sales Hx'!$D:$D,E562),SUMIFS('Sales Hx'!$S:$S,'Sales Hx'!$B:$B,$B562,'Sales Hx'!$D:$D,$E562))</f>
        <v>0.16008771929824561</v>
      </c>
      <c r="K562" s="16">
        <f t="shared" si="48"/>
        <v>0.23809523809523814</v>
      </c>
      <c r="L562" s="12">
        <f>IF(M562&lt;&gt;"",M562,IF(COUNTIFS($C:$C,B562)&gt;1,SUMIFS('Sales Hx'!V:V,'Sales Hx'!$B:$B,_xlfn.XLOOKUP(B562,C:C,B:B),'Sales Hx'!$D:$D,$E562),SUMIFS('Sales Hx'!V:V,'Sales Hx'!$B:$B,$B562,'Sales Hx'!$D:$D,$E562)))</f>
        <v>0</v>
      </c>
      <c r="M562" s="12">
        <v>0</v>
      </c>
      <c r="N562" s="15">
        <f t="shared" si="50"/>
        <v>0.16008771929824561</v>
      </c>
      <c r="O562" s="21">
        <f t="shared" si="46"/>
        <v>0</v>
      </c>
      <c r="P562" s="24">
        <v>44.025799999999997</v>
      </c>
      <c r="Q562" s="18">
        <f t="shared" si="49"/>
        <v>0</v>
      </c>
      <c r="R562" s="2">
        <v>1</v>
      </c>
      <c r="S562" s="2">
        <v>120</v>
      </c>
      <c r="T562" s="2" t="s">
        <v>4647</v>
      </c>
      <c r="U562" s="28" t="str">
        <f>IF(G562=0,"",_xlfn.MINIFS('PO Details'!$I:$I,'PO Details'!$D:$D,Planning!$B562,'PO Details'!$L:$L,Planning!$E562))</f>
        <v/>
      </c>
      <c r="V562" s="29" t="s">
        <v>4641</v>
      </c>
      <c r="W562" t="str">
        <f t="shared" si="47"/>
        <v/>
      </c>
      <c r="X562" s="2">
        <v>120</v>
      </c>
    </row>
    <row r="563" spans="1:24" x14ac:dyDescent="0.25">
      <c r="A563" s="11" t="s">
        <v>4615</v>
      </c>
      <c r="B563" s="22" t="s">
        <v>943</v>
      </c>
      <c r="C563" s="22"/>
      <c r="D563" s="22" t="s">
        <v>944</v>
      </c>
      <c r="E563" s="31" t="s">
        <v>686</v>
      </c>
      <c r="F563" s="12">
        <f>SUMIFS('Inventory Details'!$H:$H,'Inventory Details'!$B:$B,$B563,'Inventory Details'!$E:$E,$E563)</f>
        <v>0</v>
      </c>
      <c r="G563" s="12">
        <f>SUMIFS('PO Details'!$H:$H,'PO Details'!$D:$D,Planning!$B563,'PO Details'!$L:$L,$E563)</f>
        <v>12</v>
      </c>
      <c r="H563" s="12">
        <f>SUMIFS('SO Details'!$G:$G,'SO Details'!$D:$D,Planning!$B563,'SO Details'!$K:$K,$E563)</f>
        <v>0</v>
      </c>
      <c r="I563" s="20">
        <f>IF(COUNTIFS($C:$C,B563)&gt;1,SUMIFS('Sales Hx'!$Q:$Q,'Sales Hx'!$B:$B,_xlfn.XLOOKUP(B563,C:C,B:B),'Sales Hx'!$D:$D,Planning!$E563),SUMIFS('Sales Hx'!$Q:$Q,'Sales Hx'!$B:$B,Planning!$B563,'Sales Hx'!$D:$D,Planning!$E563))</f>
        <v>47.599999999999994</v>
      </c>
      <c r="J563" s="16">
        <f>IF(COUNTIFS($C:$C,B563)&gt;1,SUMIFS('Sales Hx'!$S:$S,'Sales Hx'!$B:$B,_xlfn.XLOOKUP(B563,C:C,B:B),'Sales Hx'!$D:$D,E563),SUMIFS('Sales Hx'!$S:$S,'Sales Hx'!$B:$B,$B563,'Sales Hx'!$D:$D,$E563))</f>
        <v>0.52500000000000002</v>
      </c>
      <c r="K563" s="16">
        <f t="shared" si="48"/>
        <v>0.2521008403361345</v>
      </c>
      <c r="L563" s="12">
        <f>IF(M563&lt;&gt;"",M563,IF(COUNTIFS($C:$C,B563)&gt;1,SUMIFS('Sales Hx'!V:V,'Sales Hx'!$B:$B,_xlfn.XLOOKUP(B563,C:C,B:B),'Sales Hx'!$D:$D,$E563),SUMIFS('Sales Hx'!V:V,'Sales Hx'!$B:$B,$B563,'Sales Hx'!$D:$D,$E563)))</f>
        <v>0</v>
      </c>
      <c r="M563" s="12">
        <v>0</v>
      </c>
      <c r="N563" s="15">
        <f t="shared" si="50"/>
        <v>0.52500000000000002</v>
      </c>
      <c r="O563" s="21">
        <f t="shared" si="46"/>
        <v>0</v>
      </c>
      <c r="P563" s="24">
        <v>44.025799999999997</v>
      </c>
      <c r="Q563" s="18">
        <f t="shared" si="49"/>
        <v>0</v>
      </c>
      <c r="R563" s="2">
        <v>1</v>
      </c>
      <c r="S563" s="2">
        <v>120</v>
      </c>
      <c r="T563" s="2" t="s">
        <v>4647</v>
      </c>
      <c r="U563" s="28">
        <f>IF(G563=0,"",_xlfn.MINIFS('PO Details'!$I:$I,'PO Details'!$D:$D,Planning!$B563,'PO Details'!$L:$L,Planning!$E563))</f>
        <v>45426</v>
      </c>
      <c r="V563" s="29" t="s">
        <v>4641</v>
      </c>
      <c r="W563" t="str">
        <f t="shared" si="47"/>
        <v>Max</v>
      </c>
      <c r="X563" s="2">
        <v>120</v>
      </c>
    </row>
    <row r="564" spans="1:24" x14ac:dyDescent="0.25">
      <c r="A564" s="11" t="s">
        <v>4615</v>
      </c>
      <c r="B564" s="22" t="s">
        <v>943</v>
      </c>
      <c r="C564" s="22"/>
      <c r="D564" s="22" t="s">
        <v>944</v>
      </c>
      <c r="E564" s="31" t="s">
        <v>876</v>
      </c>
      <c r="F564" s="12">
        <f>SUMIFS('Inventory Details'!$H:$H,'Inventory Details'!$B:$B,$B564,'Inventory Details'!$E:$E,$E564)</f>
        <v>0</v>
      </c>
      <c r="G564" s="12">
        <f>SUMIFS('PO Details'!$H:$H,'PO Details'!$D:$D,Planning!$B564,'PO Details'!$L:$L,$E564)</f>
        <v>0</v>
      </c>
      <c r="H564" s="12">
        <f>SUMIFS('SO Details'!$G:$G,'SO Details'!$D:$D,Planning!$B564,'SO Details'!$K:$K,$E564)</f>
        <v>0</v>
      </c>
      <c r="I564" s="20">
        <f>IF(COUNTIFS($C:$C,B564)&gt;1,SUMIFS('Sales Hx'!$Q:$Q,'Sales Hx'!$B:$B,_xlfn.XLOOKUP(B564,C:C,B:B),'Sales Hx'!$D:$D,Planning!$E564),SUMIFS('Sales Hx'!$Q:$Q,'Sales Hx'!$B:$B,Planning!$B564,'Sales Hx'!$D:$D,Planning!$E564))</f>
        <v>0</v>
      </c>
      <c r="J564" s="16">
        <f>IF(COUNTIFS($C:$C,B564)&gt;1,SUMIFS('Sales Hx'!$S:$S,'Sales Hx'!$B:$B,_xlfn.XLOOKUP(B564,C:C,B:B),'Sales Hx'!$D:$D,E564),SUMIFS('Sales Hx'!$S:$S,'Sales Hx'!$B:$B,$B564,'Sales Hx'!$D:$D,$E564))</f>
        <v>8.5526315789473686E-2</v>
      </c>
      <c r="K564" s="16">
        <f t="shared" si="48"/>
        <v>0</v>
      </c>
      <c r="L564" s="12">
        <f>IF(M564&lt;&gt;"",M564,IF(COUNTIFS($C:$C,B564)&gt;1,SUMIFS('Sales Hx'!V:V,'Sales Hx'!$B:$B,_xlfn.XLOOKUP(B564,C:C,B:B),'Sales Hx'!$D:$D,$E564),SUMIFS('Sales Hx'!V:V,'Sales Hx'!$B:$B,$B564,'Sales Hx'!$D:$D,$E564)))</f>
        <v>0</v>
      </c>
      <c r="M564" s="12">
        <v>0</v>
      </c>
      <c r="N564" s="15">
        <f t="shared" si="50"/>
        <v>8.5526315789473686E-2</v>
      </c>
      <c r="O564" s="21">
        <f t="shared" si="46"/>
        <v>10</v>
      </c>
      <c r="P564" s="24">
        <v>44.025799999999997</v>
      </c>
      <c r="Q564" s="18">
        <f t="shared" si="49"/>
        <v>440.25799999999998</v>
      </c>
      <c r="R564" s="2">
        <v>1</v>
      </c>
      <c r="S564" s="2">
        <v>120</v>
      </c>
      <c r="T564" s="2" t="s">
        <v>4647</v>
      </c>
      <c r="U564" s="28" t="str">
        <f>IF(G564=0,"",_xlfn.MINIFS('PO Details'!$I:$I,'PO Details'!$D:$D,Planning!$B564,'PO Details'!$L:$L,Planning!$E564))</f>
        <v/>
      </c>
      <c r="V564" s="29" t="s">
        <v>4641</v>
      </c>
      <c r="W564" t="str">
        <f t="shared" si="47"/>
        <v/>
      </c>
      <c r="X564" s="2">
        <v>120</v>
      </c>
    </row>
    <row r="565" spans="1:24" x14ac:dyDescent="0.25">
      <c r="A565" s="11"/>
      <c r="B565" s="22" t="s">
        <v>945</v>
      </c>
      <c r="C565" s="22"/>
      <c r="D565" s="22" t="s">
        <v>946</v>
      </c>
      <c r="E565" s="31" t="s">
        <v>113</v>
      </c>
      <c r="F565" s="12">
        <f>SUMIFS('Inventory Details'!$H:$H,'Inventory Details'!$B:$B,$B565,'Inventory Details'!$E:$E,$E565)</f>
        <v>1</v>
      </c>
      <c r="G565" s="12">
        <f>SUMIFS('PO Details'!$H:$H,'PO Details'!$D:$D,Planning!$B565,'PO Details'!$L:$L,$E565)</f>
        <v>0</v>
      </c>
      <c r="H565" s="12">
        <f>SUMIFS('SO Details'!$G:$G,'SO Details'!$D:$D,Planning!$B565,'SO Details'!$K:$K,$E565)</f>
        <v>0</v>
      </c>
      <c r="I565" s="20">
        <f>IF(COUNTIFS($C:$C,B565)&gt;1,SUMIFS('Sales Hx'!$Q:$Q,'Sales Hx'!$B:$B,_xlfn.XLOOKUP(B565,C:C,B:B),'Sales Hx'!$D:$D,Planning!$E565),SUMIFS('Sales Hx'!$Q:$Q,'Sales Hx'!$B:$B,Planning!$B565,'Sales Hx'!$D:$D,Planning!$E565))</f>
        <v>0</v>
      </c>
      <c r="J565" s="16">
        <f>IF(COUNTIFS($C:$C,B565)&gt;1,SUMIFS('Sales Hx'!$S:$S,'Sales Hx'!$B:$B,_xlfn.XLOOKUP(B565,C:C,B:B),'Sales Hx'!$D:$D,E565),SUMIFS('Sales Hx'!$S:$S,'Sales Hx'!$B:$B,$B565,'Sales Hx'!$D:$D,$E565))</f>
        <v>0</v>
      </c>
      <c r="K565" s="16">
        <f t="shared" si="48"/>
        <v>0</v>
      </c>
      <c r="L565" s="12">
        <f>IF(M565&lt;&gt;"",M565,IF(COUNTIFS($C:$C,B565)&gt;1,SUMIFS('Sales Hx'!V:V,'Sales Hx'!$B:$B,_xlfn.XLOOKUP(B565,C:C,B:B),'Sales Hx'!$D:$D,$E565),SUMIFS('Sales Hx'!V:V,'Sales Hx'!$B:$B,$B565,'Sales Hx'!$D:$D,$E565)))</f>
        <v>0</v>
      </c>
      <c r="M565" s="12">
        <v>0</v>
      </c>
      <c r="N565" s="15">
        <f t="shared" si="50"/>
        <v>0</v>
      </c>
      <c r="O565" s="21">
        <f t="shared" si="46"/>
        <v>0</v>
      </c>
      <c r="P565" s="24">
        <v>0</v>
      </c>
      <c r="Q565" s="18">
        <f t="shared" si="49"/>
        <v>0</v>
      </c>
      <c r="R565" s="2">
        <v>1</v>
      </c>
      <c r="S565" s="2">
        <v>120</v>
      </c>
      <c r="T565" s="2" t="s">
        <v>4647</v>
      </c>
      <c r="U565" s="28" t="str">
        <f>IF(G565=0,"",_xlfn.MINIFS('PO Details'!$I:$I,'PO Details'!$D:$D,Planning!$B565,'PO Details'!$L:$L,Planning!$E565))</f>
        <v/>
      </c>
      <c r="V565" s="29" t="s">
        <v>4640</v>
      </c>
      <c r="W565" t="str">
        <f t="shared" si="47"/>
        <v>Max</v>
      </c>
      <c r="X565" s="2">
        <v>120</v>
      </c>
    </row>
    <row r="566" spans="1:24" x14ac:dyDescent="0.25">
      <c r="A566" s="11" t="s">
        <v>4615</v>
      </c>
      <c r="B566" s="22" t="s">
        <v>947</v>
      </c>
      <c r="C566" s="22"/>
      <c r="D566" s="22" t="s">
        <v>948</v>
      </c>
      <c r="E566" s="31" t="s">
        <v>37</v>
      </c>
      <c r="F566" s="12">
        <f>SUMIFS('Inventory Details'!$H:$H,'Inventory Details'!$B:$B,$B566,'Inventory Details'!$E:$E,$E566)</f>
        <v>0</v>
      </c>
      <c r="G566" s="12">
        <f>SUMIFS('PO Details'!$H:$H,'PO Details'!$D:$D,Planning!$B566,'PO Details'!$L:$L,$E566)</f>
        <v>1</v>
      </c>
      <c r="H566" s="12">
        <f>SUMIFS('SO Details'!$G:$G,'SO Details'!$D:$D,Planning!$B566,'SO Details'!$K:$K,$E566)</f>
        <v>0</v>
      </c>
      <c r="I566" s="20">
        <f>IF(COUNTIFS($C:$C,B566)&gt;1,SUMIFS('Sales Hx'!$Q:$Q,'Sales Hx'!$B:$B,_xlfn.XLOOKUP(B566,C:C,B:B),'Sales Hx'!$D:$D,Planning!$E566),SUMIFS('Sales Hx'!$Q:$Q,'Sales Hx'!$B:$B,Planning!$B566,'Sales Hx'!$D:$D,Planning!$E566))</f>
        <v>0</v>
      </c>
      <c r="J566" s="16">
        <f>IF(COUNTIFS($C:$C,B566)&gt;1,SUMIFS('Sales Hx'!$S:$S,'Sales Hx'!$B:$B,_xlfn.XLOOKUP(B566,C:C,B:B),'Sales Hx'!$D:$D,E566),SUMIFS('Sales Hx'!$S:$S,'Sales Hx'!$B:$B,$B566,'Sales Hx'!$D:$D,$E566))</f>
        <v>0</v>
      </c>
      <c r="K566" s="16">
        <f t="shared" si="48"/>
        <v>0</v>
      </c>
      <c r="L566" s="12">
        <f>IF(M566&lt;&gt;"",M566,IF(COUNTIFS($C:$C,B566)&gt;1,SUMIFS('Sales Hx'!V:V,'Sales Hx'!$B:$B,_xlfn.XLOOKUP(B566,C:C,B:B),'Sales Hx'!$D:$D,$E566),SUMIFS('Sales Hx'!V:V,'Sales Hx'!$B:$B,$B566,'Sales Hx'!$D:$D,$E566)))</f>
        <v>0</v>
      </c>
      <c r="M566" s="12">
        <v>0</v>
      </c>
      <c r="N566" s="15">
        <f t="shared" si="50"/>
        <v>0</v>
      </c>
      <c r="O566" s="21">
        <f t="shared" si="46"/>
        <v>0</v>
      </c>
      <c r="P566" s="24">
        <v>44.025799999999997</v>
      </c>
      <c r="Q566" s="18">
        <f t="shared" si="49"/>
        <v>0</v>
      </c>
      <c r="R566" s="2">
        <v>1</v>
      </c>
      <c r="S566" s="2">
        <v>120</v>
      </c>
      <c r="T566" s="2" t="s">
        <v>4647</v>
      </c>
      <c r="U566" s="28">
        <f>IF(G566=0,"",_xlfn.MINIFS('PO Details'!$I:$I,'PO Details'!$D:$D,Planning!$B566,'PO Details'!$L:$L,Planning!$E566))</f>
        <v>45268</v>
      </c>
      <c r="V566" s="29" t="s">
        <v>4640</v>
      </c>
      <c r="W566" t="str">
        <f t="shared" si="47"/>
        <v/>
      </c>
      <c r="X566" s="2">
        <v>120</v>
      </c>
    </row>
    <row r="567" spans="1:24" x14ac:dyDescent="0.25">
      <c r="A567" s="11" t="s">
        <v>4615</v>
      </c>
      <c r="B567" s="22" t="s">
        <v>947</v>
      </c>
      <c r="C567" s="22"/>
      <c r="D567" s="22" t="s">
        <v>948</v>
      </c>
      <c r="E567" s="31" t="s">
        <v>186</v>
      </c>
      <c r="F567" s="12">
        <f>SUMIFS('Inventory Details'!$H:$H,'Inventory Details'!$B:$B,$B567,'Inventory Details'!$E:$E,$E567)</f>
        <v>0</v>
      </c>
      <c r="G567" s="12">
        <f>SUMIFS('PO Details'!$H:$H,'PO Details'!$D:$D,Planning!$B567,'PO Details'!$L:$L,$E567)</f>
        <v>0</v>
      </c>
      <c r="H567" s="12">
        <f>SUMIFS('SO Details'!$G:$G,'SO Details'!$D:$D,Planning!$B567,'SO Details'!$K:$K,$E567)</f>
        <v>0</v>
      </c>
      <c r="I567" s="20">
        <f>IF(COUNTIFS($C:$C,B567)&gt;1,SUMIFS('Sales Hx'!$Q:$Q,'Sales Hx'!$B:$B,_xlfn.XLOOKUP(B567,C:C,B:B),'Sales Hx'!$D:$D,Planning!$E567),SUMIFS('Sales Hx'!$Q:$Q,'Sales Hx'!$B:$B,Planning!$B567,'Sales Hx'!$D:$D,Planning!$E567))</f>
        <v>0</v>
      </c>
      <c r="J567" s="16">
        <f>IF(COUNTIFS($C:$C,B567)&gt;1,SUMIFS('Sales Hx'!$S:$S,'Sales Hx'!$B:$B,_xlfn.XLOOKUP(B567,C:C,B:B),'Sales Hx'!$D:$D,E567),SUMIFS('Sales Hx'!$S:$S,'Sales Hx'!$B:$B,$B567,'Sales Hx'!$D:$D,$E567))</f>
        <v>0</v>
      </c>
      <c r="K567" s="16">
        <f t="shared" si="48"/>
        <v>0</v>
      </c>
      <c r="L567" s="12">
        <f>IF(M567&lt;&gt;"",M567,IF(COUNTIFS($C:$C,B567)&gt;1,SUMIFS('Sales Hx'!V:V,'Sales Hx'!$B:$B,_xlfn.XLOOKUP(B567,C:C,B:B),'Sales Hx'!$D:$D,$E567),SUMIFS('Sales Hx'!V:V,'Sales Hx'!$B:$B,$B567,'Sales Hx'!$D:$D,$E567)))</f>
        <v>0</v>
      </c>
      <c r="M567" s="12">
        <v>0</v>
      </c>
      <c r="N567" s="15">
        <f t="shared" si="50"/>
        <v>0</v>
      </c>
      <c r="O567" s="21">
        <f t="shared" si="46"/>
        <v>0</v>
      </c>
      <c r="P567" s="24">
        <v>44.025799999999997</v>
      </c>
      <c r="Q567" s="18">
        <f t="shared" si="49"/>
        <v>0</v>
      </c>
      <c r="R567" s="2">
        <v>1</v>
      </c>
      <c r="S567" s="2">
        <v>120</v>
      </c>
      <c r="T567" s="2" t="s">
        <v>4647</v>
      </c>
      <c r="U567" s="28" t="str">
        <f>IF(G567=0,"",_xlfn.MINIFS('PO Details'!$I:$I,'PO Details'!$D:$D,Planning!$B567,'PO Details'!$L:$L,Planning!$E567))</f>
        <v/>
      </c>
      <c r="V567" s="29" t="s">
        <v>4640</v>
      </c>
      <c r="W567" t="str">
        <f t="shared" si="47"/>
        <v/>
      </c>
      <c r="X567" s="2">
        <v>120</v>
      </c>
    </row>
    <row r="568" spans="1:24" x14ac:dyDescent="0.25">
      <c r="A568" s="11" t="s">
        <v>4615</v>
      </c>
      <c r="B568" s="22" t="s">
        <v>947</v>
      </c>
      <c r="C568" s="22"/>
      <c r="D568" s="22" t="s">
        <v>948</v>
      </c>
      <c r="E568" s="31" t="s">
        <v>686</v>
      </c>
      <c r="F568" s="12">
        <f>SUMIFS('Inventory Details'!$H:$H,'Inventory Details'!$B:$B,$B568,'Inventory Details'!$E:$E,$E568)</f>
        <v>2</v>
      </c>
      <c r="G568" s="12">
        <f>SUMIFS('PO Details'!$H:$H,'PO Details'!$D:$D,Planning!$B568,'PO Details'!$L:$L,$E568)</f>
        <v>0</v>
      </c>
      <c r="H568" s="12">
        <f>SUMIFS('SO Details'!$G:$G,'SO Details'!$D:$D,Planning!$B568,'SO Details'!$K:$K,$E568)</f>
        <v>0</v>
      </c>
      <c r="I568" s="20">
        <f>IF(COUNTIFS($C:$C,B568)&gt;1,SUMIFS('Sales Hx'!$Q:$Q,'Sales Hx'!$B:$B,_xlfn.XLOOKUP(B568,C:C,B:B),'Sales Hx'!$D:$D,Planning!$E568),SUMIFS('Sales Hx'!$Q:$Q,'Sales Hx'!$B:$B,Planning!$B568,'Sales Hx'!$D:$D,Planning!$E568))</f>
        <v>1.4</v>
      </c>
      <c r="J568" s="16">
        <f>IF(COUNTIFS($C:$C,B568)&gt;1,SUMIFS('Sales Hx'!$S:$S,'Sales Hx'!$B:$B,_xlfn.XLOOKUP(B568,C:C,B:B),'Sales Hx'!$D:$D,E568),SUMIFS('Sales Hx'!$S:$S,'Sales Hx'!$B:$B,$B568,'Sales Hx'!$D:$D,$E568))</f>
        <v>4.6052631578947366E-2</v>
      </c>
      <c r="K568" s="16">
        <f t="shared" si="48"/>
        <v>1.4285714285714286</v>
      </c>
      <c r="L568" s="12">
        <f>IF(M568&lt;&gt;"",M568,IF(COUNTIFS($C:$C,B568)&gt;1,SUMIFS('Sales Hx'!V:V,'Sales Hx'!$B:$B,_xlfn.XLOOKUP(B568,C:C,B:B),'Sales Hx'!$D:$D,$E568),SUMIFS('Sales Hx'!V:V,'Sales Hx'!$B:$B,$B568,'Sales Hx'!$D:$D,$E568)))</f>
        <v>0</v>
      </c>
      <c r="M568" s="12">
        <v>0</v>
      </c>
      <c r="N568" s="15">
        <f t="shared" si="50"/>
        <v>4.6052631578947366E-2</v>
      </c>
      <c r="O568" s="21">
        <f t="shared" si="46"/>
        <v>0</v>
      </c>
      <c r="P568" s="24">
        <v>44.025799999999997</v>
      </c>
      <c r="Q568" s="18">
        <f t="shared" si="49"/>
        <v>0</v>
      </c>
      <c r="R568" s="2">
        <v>1</v>
      </c>
      <c r="S568" s="2">
        <v>120</v>
      </c>
      <c r="T568" s="2" t="s">
        <v>4647</v>
      </c>
      <c r="U568" s="28" t="str">
        <f>IF(G568=0,"",_xlfn.MINIFS('PO Details'!$I:$I,'PO Details'!$D:$D,Planning!$B568,'PO Details'!$L:$L,Planning!$E568))</f>
        <v/>
      </c>
      <c r="V568" s="29" t="s">
        <v>4640</v>
      </c>
      <c r="W568" t="str">
        <f t="shared" si="47"/>
        <v>Max</v>
      </c>
      <c r="X568" s="2">
        <v>120</v>
      </c>
    </row>
    <row r="569" spans="1:24" x14ac:dyDescent="0.25">
      <c r="A569" s="11" t="s">
        <v>4615</v>
      </c>
      <c r="B569" s="22" t="s">
        <v>69</v>
      </c>
      <c r="C569" s="22"/>
      <c r="D569" s="22" t="s">
        <v>70</v>
      </c>
      <c r="E569" s="31" t="s">
        <v>37</v>
      </c>
      <c r="F569" s="12">
        <f>SUMIFS('Inventory Details'!$H:$H,'Inventory Details'!$B:$B,$B569,'Inventory Details'!$E:$E,$E569)</f>
        <v>0</v>
      </c>
      <c r="G569" s="12">
        <f>SUMIFS('PO Details'!$H:$H,'PO Details'!$D:$D,Planning!$B569,'PO Details'!$L:$L,$E569)</f>
        <v>10</v>
      </c>
      <c r="H569" s="12">
        <f>SUMIFS('SO Details'!$G:$G,'SO Details'!$D:$D,Planning!$B569,'SO Details'!$K:$K,$E569)</f>
        <v>0</v>
      </c>
      <c r="I569" s="20">
        <f>IF(COUNTIFS($C:$C,B569)&gt;1,SUMIFS('Sales Hx'!$Q:$Q,'Sales Hx'!$B:$B,_xlfn.XLOOKUP(B569,C:C,B:B),'Sales Hx'!$D:$D,Planning!$E569),SUMIFS('Sales Hx'!$Q:$Q,'Sales Hx'!$B:$B,Planning!$B569,'Sales Hx'!$D:$D,Planning!$E569))</f>
        <v>0</v>
      </c>
      <c r="J569" s="16">
        <f>IF(COUNTIFS($C:$C,B569)&gt;1,SUMIFS('Sales Hx'!$S:$S,'Sales Hx'!$B:$B,_xlfn.XLOOKUP(B569,C:C,B:B),'Sales Hx'!$D:$D,E569),SUMIFS('Sales Hx'!$S:$S,'Sales Hx'!$B:$B,$B569,'Sales Hx'!$D:$D,$E569))</f>
        <v>0</v>
      </c>
      <c r="K569" s="16">
        <f t="shared" si="48"/>
        <v>0</v>
      </c>
      <c r="L569" s="12">
        <f>IF(M569&lt;&gt;"",M569,IF(COUNTIFS($C:$C,B569)&gt;1,SUMIFS('Sales Hx'!V:V,'Sales Hx'!$B:$B,_xlfn.XLOOKUP(B569,C:C,B:B),'Sales Hx'!$D:$D,$E569),SUMIFS('Sales Hx'!V:V,'Sales Hx'!$B:$B,$B569,'Sales Hx'!$D:$D,$E569)))</f>
        <v>0</v>
      </c>
      <c r="M569" s="12">
        <v>0</v>
      </c>
      <c r="N569" s="15">
        <f t="shared" si="50"/>
        <v>0</v>
      </c>
      <c r="O569" s="21">
        <f t="shared" si="46"/>
        <v>0</v>
      </c>
      <c r="P569" s="24">
        <v>44.025799999999997</v>
      </c>
      <c r="Q569" s="18">
        <f t="shared" si="49"/>
        <v>0</v>
      </c>
      <c r="R569" s="2">
        <v>1</v>
      </c>
      <c r="S569" s="2">
        <v>120</v>
      </c>
      <c r="T569" s="2" t="s">
        <v>4647</v>
      </c>
      <c r="U569" s="28">
        <f>IF(G569=0,"",_xlfn.MINIFS('PO Details'!$I:$I,'PO Details'!$D:$D,Planning!$B569,'PO Details'!$L:$L,Planning!$E569))</f>
        <v>45140</v>
      </c>
      <c r="V569" s="29" t="s">
        <v>4640</v>
      </c>
      <c r="W569" t="str">
        <f t="shared" si="47"/>
        <v/>
      </c>
      <c r="X569" s="2">
        <v>120</v>
      </c>
    </row>
    <row r="570" spans="1:24" x14ac:dyDescent="0.25">
      <c r="A570" s="11" t="s">
        <v>4615</v>
      </c>
      <c r="B570" s="22" t="s">
        <v>69</v>
      </c>
      <c r="C570" s="22"/>
      <c r="D570" s="22" t="s">
        <v>70</v>
      </c>
      <c r="E570" s="31" t="s">
        <v>113</v>
      </c>
      <c r="F570" s="12">
        <f>SUMIFS('Inventory Details'!$H:$H,'Inventory Details'!$B:$B,$B570,'Inventory Details'!$E:$E,$E570)</f>
        <v>2</v>
      </c>
      <c r="G570" s="12">
        <f>SUMIFS('PO Details'!$H:$H,'PO Details'!$D:$D,Planning!$B570,'PO Details'!$L:$L,$E570)</f>
        <v>0</v>
      </c>
      <c r="H570" s="12">
        <f>SUMIFS('SO Details'!$G:$G,'SO Details'!$D:$D,Planning!$B570,'SO Details'!$K:$K,$E570)</f>
        <v>0</v>
      </c>
      <c r="I570" s="20">
        <f>IF(COUNTIFS($C:$C,B570)&gt;1,SUMIFS('Sales Hx'!$Q:$Q,'Sales Hx'!$B:$B,_xlfn.XLOOKUP(B570,C:C,B:B),'Sales Hx'!$D:$D,Planning!$E570),SUMIFS('Sales Hx'!$Q:$Q,'Sales Hx'!$B:$B,Planning!$B570,'Sales Hx'!$D:$D,Planning!$E570))</f>
        <v>0</v>
      </c>
      <c r="J570" s="16">
        <f>IF(COUNTIFS($C:$C,B570)&gt;1,SUMIFS('Sales Hx'!$S:$S,'Sales Hx'!$B:$B,_xlfn.XLOOKUP(B570,C:C,B:B),'Sales Hx'!$D:$D,E570),SUMIFS('Sales Hx'!$S:$S,'Sales Hx'!$B:$B,$B570,'Sales Hx'!$D:$D,$E570))</f>
        <v>0</v>
      </c>
      <c r="K570" s="16">
        <f t="shared" si="48"/>
        <v>0</v>
      </c>
      <c r="L570" s="12">
        <f>IF(M570&lt;&gt;"",M570,IF(COUNTIFS($C:$C,B570)&gt;1,SUMIFS('Sales Hx'!V:V,'Sales Hx'!$B:$B,_xlfn.XLOOKUP(B570,C:C,B:B),'Sales Hx'!$D:$D,$E570),SUMIFS('Sales Hx'!V:V,'Sales Hx'!$B:$B,$B570,'Sales Hx'!$D:$D,$E570)))</f>
        <v>0</v>
      </c>
      <c r="M570" s="12">
        <v>0</v>
      </c>
      <c r="N570" s="15">
        <f t="shared" si="50"/>
        <v>0</v>
      </c>
      <c r="O570" s="21">
        <f t="shared" si="46"/>
        <v>0</v>
      </c>
      <c r="P570" s="24">
        <v>44.025799999999997</v>
      </c>
      <c r="Q570" s="18">
        <f t="shared" si="49"/>
        <v>0</v>
      </c>
      <c r="R570" s="2">
        <v>1</v>
      </c>
      <c r="S570" s="2">
        <v>120</v>
      </c>
      <c r="T570" s="2" t="s">
        <v>4647</v>
      </c>
      <c r="U570" s="28" t="str">
        <f>IF(G570=0,"",_xlfn.MINIFS('PO Details'!$I:$I,'PO Details'!$D:$D,Planning!$B570,'PO Details'!$L:$L,Planning!$E570))</f>
        <v/>
      </c>
      <c r="V570" s="29" t="s">
        <v>4640</v>
      </c>
      <c r="W570" t="str">
        <f t="shared" si="47"/>
        <v/>
      </c>
      <c r="X570" s="2">
        <v>120</v>
      </c>
    </row>
    <row r="571" spans="1:24" x14ac:dyDescent="0.25">
      <c r="A571" s="11" t="s">
        <v>4615</v>
      </c>
      <c r="B571" s="22" t="s">
        <v>69</v>
      </c>
      <c r="C571" s="22"/>
      <c r="D571" s="22" t="s">
        <v>70</v>
      </c>
      <c r="E571" s="31" t="s">
        <v>686</v>
      </c>
      <c r="F571" s="12">
        <f>SUMIFS('Inventory Details'!$H:$H,'Inventory Details'!$B:$B,$B571,'Inventory Details'!$E:$E,$E571)</f>
        <v>0</v>
      </c>
      <c r="G571" s="12">
        <f>SUMIFS('PO Details'!$H:$H,'PO Details'!$D:$D,Planning!$B571,'PO Details'!$L:$L,$E571)</f>
        <v>3</v>
      </c>
      <c r="H571" s="12">
        <f>SUMIFS('SO Details'!$G:$G,'SO Details'!$D:$D,Planning!$B571,'SO Details'!$K:$K,$E571)</f>
        <v>0</v>
      </c>
      <c r="I571" s="20">
        <f>IF(COUNTIFS($C:$C,B571)&gt;1,SUMIFS('Sales Hx'!$Q:$Q,'Sales Hx'!$B:$B,_xlfn.XLOOKUP(B571,C:C,B:B),'Sales Hx'!$D:$D,Planning!$E571),SUMIFS('Sales Hx'!$Q:$Q,'Sales Hx'!$B:$B,Planning!$B571,'Sales Hx'!$D:$D,Planning!$E571))</f>
        <v>7</v>
      </c>
      <c r="J571" s="16">
        <f>IF(COUNTIFS($C:$C,B571)&gt;1,SUMIFS('Sales Hx'!$S:$S,'Sales Hx'!$B:$B,_xlfn.XLOOKUP(B571,C:C,B:B),'Sales Hx'!$D:$D,E571),SUMIFS('Sales Hx'!$S:$S,'Sales Hx'!$B:$B,$B571,'Sales Hx'!$D:$D,$E571))</f>
        <v>7.5187969924812026E-2</v>
      </c>
      <c r="K571" s="16">
        <f t="shared" si="48"/>
        <v>0.42857142857142855</v>
      </c>
      <c r="L571" s="12">
        <f>IF(M571&lt;&gt;"",M571,IF(COUNTIFS($C:$C,B571)&gt;1,SUMIFS('Sales Hx'!V:V,'Sales Hx'!$B:$B,_xlfn.XLOOKUP(B571,C:C,B:B),'Sales Hx'!$D:$D,$E571),SUMIFS('Sales Hx'!V:V,'Sales Hx'!$B:$B,$B571,'Sales Hx'!$D:$D,$E571)))</f>
        <v>0</v>
      </c>
      <c r="M571" s="12">
        <v>0</v>
      </c>
      <c r="N571" s="15">
        <f t="shared" si="50"/>
        <v>7.5187969924812026E-2</v>
      </c>
      <c r="O571" s="21">
        <f t="shared" si="46"/>
        <v>0</v>
      </c>
      <c r="P571" s="24">
        <v>44.025799999999997</v>
      </c>
      <c r="Q571" s="18">
        <f t="shared" si="49"/>
        <v>0</v>
      </c>
      <c r="R571" s="2">
        <v>1</v>
      </c>
      <c r="S571" s="2">
        <v>120</v>
      </c>
      <c r="T571" s="2" t="s">
        <v>4647</v>
      </c>
      <c r="U571" s="28">
        <f>IF(G571=0,"",_xlfn.MINIFS('PO Details'!$I:$I,'PO Details'!$D:$D,Planning!$B571,'PO Details'!$L:$L,Planning!$E571))</f>
        <v>45426</v>
      </c>
      <c r="V571" s="29" t="s">
        <v>4640</v>
      </c>
      <c r="W571" t="str">
        <f t="shared" si="47"/>
        <v>Max</v>
      </c>
      <c r="X571" s="2">
        <v>120</v>
      </c>
    </row>
    <row r="572" spans="1:24" x14ac:dyDescent="0.25">
      <c r="A572" s="11" t="s">
        <v>4615</v>
      </c>
      <c r="B572" s="22" t="s">
        <v>71</v>
      </c>
      <c r="C572" s="22"/>
      <c r="D572" s="22" t="s">
        <v>72</v>
      </c>
      <c r="E572" s="31" t="s">
        <v>37</v>
      </c>
      <c r="F572" s="12">
        <f>SUMIFS('Inventory Details'!$H:$H,'Inventory Details'!$B:$B,$B572,'Inventory Details'!$E:$E,$E572)</f>
        <v>0</v>
      </c>
      <c r="G572" s="12">
        <f>SUMIFS('PO Details'!$H:$H,'PO Details'!$D:$D,Planning!$B572,'PO Details'!$L:$L,$E572)</f>
        <v>48</v>
      </c>
      <c r="H572" s="12">
        <f>SUMIFS('SO Details'!$G:$G,'SO Details'!$D:$D,Planning!$B572,'SO Details'!$K:$K,$E572)</f>
        <v>0</v>
      </c>
      <c r="I572" s="20">
        <f>IF(COUNTIFS($C:$C,B572)&gt;1,SUMIFS('Sales Hx'!$Q:$Q,'Sales Hx'!$B:$B,_xlfn.XLOOKUP(B572,C:C,B:B),'Sales Hx'!$D:$D,Planning!$E572),SUMIFS('Sales Hx'!$Q:$Q,'Sales Hx'!$B:$B,Planning!$B572,'Sales Hx'!$D:$D,Planning!$E572))</f>
        <v>0</v>
      </c>
      <c r="J572" s="16">
        <f>IF(COUNTIFS($C:$C,B572)&gt;1,SUMIFS('Sales Hx'!$S:$S,'Sales Hx'!$B:$B,_xlfn.XLOOKUP(B572,C:C,B:B),'Sales Hx'!$D:$D,E572),SUMIFS('Sales Hx'!$S:$S,'Sales Hx'!$B:$B,$B572,'Sales Hx'!$D:$D,$E572))</f>
        <v>0</v>
      </c>
      <c r="K572" s="16">
        <f t="shared" si="48"/>
        <v>0</v>
      </c>
      <c r="L572" s="12">
        <f>IF(M572&lt;&gt;"",M572,IF(COUNTIFS($C:$C,B572)&gt;1,SUMIFS('Sales Hx'!V:V,'Sales Hx'!$B:$B,_xlfn.XLOOKUP(B572,C:C,B:B),'Sales Hx'!$D:$D,$E572),SUMIFS('Sales Hx'!V:V,'Sales Hx'!$B:$B,$B572,'Sales Hx'!$D:$D,$E572)))</f>
        <v>0</v>
      </c>
      <c r="M572" s="12">
        <v>0</v>
      </c>
      <c r="N572" s="15">
        <f t="shared" si="50"/>
        <v>0</v>
      </c>
      <c r="O572" s="21">
        <f t="shared" si="46"/>
        <v>0</v>
      </c>
      <c r="P572" s="24">
        <v>44.025799999999997</v>
      </c>
      <c r="Q572" s="18">
        <f t="shared" si="49"/>
        <v>0</v>
      </c>
      <c r="R572" s="2">
        <v>1</v>
      </c>
      <c r="S572" s="2">
        <v>120</v>
      </c>
      <c r="T572" s="2" t="s">
        <v>4647</v>
      </c>
      <c r="U572" s="28">
        <f>IF(G572=0,"",_xlfn.MINIFS('PO Details'!$I:$I,'PO Details'!$D:$D,Planning!$B572,'PO Details'!$L:$L,Planning!$E572))</f>
        <v>45101</v>
      </c>
      <c r="V572" s="29" t="s">
        <v>4641</v>
      </c>
      <c r="W572" t="str">
        <f t="shared" si="47"/>
        <v/>
      </c>
      <c r="X572" s="2">
        <v>120</v>
      </c>
    </row>
    <row r="573" spans="1:24" x14ac:dyDescent="0.25">
      <c r="A573" s="11" t="s">
        <v>4615</v>
      </c>
      <c r="B573" s="22" t="s">
        <v>71</v>
      </c>
      <c r="C573" s="22"/>
      <c r="D573" s="22" t="s">
        <v>72</v>
      </c>
      <c r="E573" s="31" t="s">
        <v>186</v>
      </c>
      <c r="F573" s="12">
        <f>SUMIFS('Inventory Details'!$H:$H,'Inventory Details'!$B:$B,$B573,'Inventory Details'!$E:$E,$E573)</f>
        <v>0</v>
      </c>
      <c r="G573" s="12">
        <f>SUMIFS('PO Details'!$H:$H,'PO Details'!$D:$D,Planning!$B573,'PO Details'!$L:$L,$E573)</f>
        <v>0</v>
      </c>
      <c r="H573" s="12">
        <f>SUMIFS('SO Details'!$G:$G,'SO Details'!$D:$D,Planning!$B573,'SO Details'!$K:$K,$E573)</f>
        <v>0</v>
      </c>
      <c r="I573" s="20">
        <f>IF(COUNTIFS($C:$C,B573)&gt;1,SUMIFS('Sales Hx'!$Q:$Q,'Sales Hx'!$B:$B,_xlfn.XLOOKUP(B573,C:C,B:B),'Sales Hx'!$D:$D,Planning!$E573),SUMIFS('Sales Hx'!$Q:$Q,'Sales Hx'!$B:$B,Planning!$B573,'Sales Hx'!$D:$D,Planning!$E573))</f>
        <v>0</v>
      </c>
      <c r="J573" s="16">
        <f>IF(COUNTIFS($C:$C,B573)&gt;1,SUMIFS('Sales Hx'!$S:$S,'Sales Hx'!$B:$B,_xlfn.XLOOKUP(B573,C:C,B:B),'Sales Hx'!$D:$D,E573),SUMIFS('Sales Hx'!$S:$S,'Sales Hx'!$B:$B,$B573,'Sales Hx'!$D:$D,$E573))</f>
        <v>0</v>
      </c>
      <c r="K573" s="16">
        <f t="shared" si="48"/>
        <v>0</v>
      </c>
      <c r="L573" s="12">
        <f>IF(M573&lt;&gt;"",M573,IF(COUNTIFS($C:$C,B573)&gt;1,SUMIFS('Sales Hx'!V:V,'Sales Hx'!$B:$B,_xlfn.XLOOKUP(B573,C:C,B:B),'Sales Hx'!$D:$D,$E573),SUMIFS('Sales Hx'!V:V,'Sales Hx'!$B:$B,$B573,'Sales Hx'!$D:$D,$E573)))</f>
        <v>0</v>
      </c>
      <c r="M573" s="12">
        <v>0</v>
      </c>
      <c r="N573" s="15">
        <f t="shared" si="50"/>
        <v>0</v>
      </c>
      <c r="O573" s="21">
        <f t="shared" si="46"/>
        <v>0</v>
      </c>
      <c r="P573" s="24">
        <v>44.025799999999997</v>
      </c>
      <c r="Q573" s="18">
        <f t="shared" si="49"/>
        <v>0</v>
      </c>
      <c r="R573" s="2">
        <v>1</v>
      </c>
      <c r="S573" s="2">
        <v>120</v>
      </c>
      <c r="T573" s="2" t="s">
        <v>4647</v>
      </c>
      <c r="U573" s="28" t="str">
        <f>IF(G573=0,"",_xlfn.MINIFS('PO Details'!$I:$I,'PO Details'!$D:$D,Planning!$B573,'PO Details'!$L:$L,Planning!$E573))</f>
        <v/>
      </c>
      <c r="V573" s="29" t="s">
        <v>4641</v>
      </c>
      <c r="W573" t="str">
        <f t="shared" si="47"/>
        <v/>
      </c>
      <c r="X573" s="2">
        <v>120</v>
      </c>
    </row>
    <row r="574" spans="1:24" x14ac:dyDescent="0.25">
      <c r="A574" s="11" t="s">
        <v>4615</v>
      </c>
      <c r="B574" s="22" t="s">
        <v>71</v>
      </c>
      <c r="C574" s="22"/>
      <c r="D574" s="22" t="s">
        <v>72</v>
      </c>
      <c r="E574" s="31" t="s">
        <v>876</v>
      </c>
      <c r="F574" s="12">
        <f>SUMIFS('Inventory Details'!$H:$H,'Inventory Details'!$B:$B,$B574,'Inventory Details'!$E:$E,$E574)</f>
        <v>0</v>
      </c>
      <c r="G574" s="12">
        <f>SUMIFS('PO Details'!$H:$H,'PO Details'!$D:$D,Planning!$B574,'PO Details'!$L:$L,$E574)</f>
        <v>0</v>
      </c>
      <c r="H574" s="12">
        <f>SUMIFS('SO Details'!$G:$G,'SO Details'!$D:$D,Planning!$B574,'SO Details'!$K:$K,$E574)</f>
        <v>0</v>
      </c>
      <c r="I574" s="20">
        <f>IF(COUNTIFS($C:$C,B574)&gt;1,SUMIFS('Sales Hx'!$Q:$Q,'Sales Hx'!$B:$B,_xlfn.XLOOKUP(B574,C:C,B:B),'Sales Hx'!$D:$D,Planning!$E574),SUMIFS('Sales Hx'!$Q:$Q,'Sales Hx'!$B:$B,Planning!$B574,'Sales Hx'!$D:$D,Planning!$E574))</f>
        <v>0</v>
      </c>
      <c r="J574" s="16">
        <f>IF(COUNTIFS($C:$C,B574)&gt;1,SUMIFS('Sales Hx'!$S:$S,'Sales Hx'!$B:$B,_xlfn.XLOOKUP(B574,C:C,B:B),'Sales Hx'!$D:$D,E574),SUMIFS('Sales Hx'!$S:$S,'Sales Hx'!$B:$B,$B574,'Sales Hx'!$D:$D,$E574))</f>
        <v>0.52161654135338353</v>
      </c>
      <c r="K574" s="16">
        <f t="shared" si="48"/>
        <v>0</v>
      </c>
      <c r="L574" s="12">
        <f>IF(M574&lt;&gt;"",M574,IF(COUNTIFS($C:$C,B574)&gt;1,SUMIFS('Sales Hx'!V:V,'Sales Hx'!$B:$B,_xlfn.XLOOKUP(B574,C:C,B:B),'Sales Hx'!$D:$D,$E574),SUMIFS('Sales Hx'!V:V,'Sales Hx'!$B:$B,$B574,'Sales Hx'!$D:$D,$E574)))</f>
        <v>0</v>
      </c>
      <c r="M574" s="12">
        <v>0</v>
      </c>
      <c r="N574" s="15">
        <f t="shared" si="50"/>
        <v>0.52161654135338353</v>
      </c>
      <c r="O574" s="21">
        <f t="shared" si="46"/>
        <v>63</v>
      </c>
      <c r="P574" s="24">
        <v>44.025799999999997</v>
      </c>
      <c r="Q574" s="18">
        <f t="shared" si="49"/>
        <v>2773.6253999999999</v>
      </c>
      <c r="R574" s="2">
        <v>1</v>
      </c>
      <c r="S574" s="2">
        <v>120</v>
      </c>
      <c r="T574" s="2" t="s">
        <v>4647</v>
      </c>
      <c r="U574" s="28" t="str">
        <f>IF(G574=0,"",_xlfn.MINIFS('PO Details'!$I:$I,'PO Details'!$D:$D,Planning!$B574,'PO Details'!$L:$L,Planning!$E574))</f>
        <v/>
      </c>
      <c r="V574" s="29" t="s">
        <v>4641</v>
      </c>
      <c r="W574" t="str">
        <f t="shared" si="47"/>
        <v/>
      </c>
      <c r="X574" s="2">
        <v>120</v>
      </c>
    </row>
    <row r="575" spans="1:24" x14ac:dyDescent="0.25">
      <c r="A575" s="11" t="s">
        <v>4615</v>
      </c>
      <c r="B575" s="22" t="s">
        <v>71</v>
      </c>
      <c r="C575" s="22"/>
      <c r="D575" s="22" t="s">
        <v>72</v>
      </c>
      <c r="E575" s="31" t="s">
        <v>4746</v>
      </c>
      <c r="F575" s="12">
        <f>SUMIFS('Inventory Details'!$H:$H,'Inventory Details'!$B:$B,$B575,'Inventory Details'!$E:$E,$E575)</f>
        <v>94</v>
      </c>
      <c r="G575" s="12">
        <f>SUMIFS('PO Details'!$H:$H,'PO Details'!$D:$D,Planning!$B575,'PO Details'!$L:$L,$E575)</f>
        <v>0</v>
      </c>
      <c r="H575" s="12">
        <f>SUMIFS('SO Details'!$G:$G,'SO Details'!$D:$D,Planning!$B575,'SO Details'!$K:$K,$E575)</f>
        <v>0</v>
      </c>
      <c r="I575" s="20">
        <f>IF(COUNTIFS($C:$C,B575)&gt;1,SUMIFS('Sales Hx'!$Q:$Q,'Sales Hx'!$B:$B,_xlfn.XLOOKUP(B575,C:C,B:B),'Sales Hx'!$D:$D,Planning!$E575),SUMIFS('Sales Hx'!$Q:$Q,'Sales Hx'!$B:$B,Planning!$B575,'Sales Hx'!$D:$D,Planning!$E575))</f>
        <v>25.2</v>
      </c>
      <c r="J575" s="16">
        <f>IF(COUNTIFS($C:$C,B575)&gt;1,SUMIFS('Sales Hx'!$S:$S,'Sales Hx'!$B:$B,_xlfn.XLOOKUP(B575,C:C,B:B),'Sales Hx'!$D:$D,E575),SUMIFS('Sales Hx'!$S:$S,'Sales Hx'!$B:$B,$B575,'Sales Hx'!$D:$D,$E575))</f>
        <v>0.80701754385964908</v>
      </c>
      <c r="K575" s="16">
        <f t="shared" si="48"/>
        <v>3.7301587301587302</v>
      </c>
      <c r="L575" s="12">
        <f>IF(M575&lt;&gt;"",M575,IF(COUNTIFS($C:$C,B575)&gt;1,SUMIFS('Sales Hx'!V:V,'Sales Hx'!$B:$B,_xlfn.XLOOKUP(B575,C:C,B:B),'Sales Hx'!$D:$D,$E575),SUMIFS('Sales Hx'!V:V,'Sales Hx'!$B:$B,$B575,'Sales Hx'!$D:$D,$E575)))</f>
        <v>0</v>
      </c>
      <c r="M575" s="12">
        <v>0</v>
      </c>
      <c r="N575" s="15">
        <f t="shared" si="50"/>
        <v>0.80701754385964908</v>
      </c>
      <c r="O575" s="21">
        <f t="shared" si="46"/>
        <v>0</v>
      </c>
      <c r="P575" s="24">
        <v>44.025799999999997</v>
      </c>
      <c r="Q575" s="18">
        <f t="shared" si="49"/>
        <v>0</v>
      </c>
      <c r="R575" s="2">
        <v>1</v>
      </c>
      <c r="S575" s="2">
        <v>120</v>
      </c>
      <c r="T575" s="2" t="s">
        <v>4647</v>
      </c>
      <c r="U575" s="28" t="str">
        <f>IF(G575=0,"",_xlfn.MINIFS('PO Details'!$I:$I,'PO Details'!$D:$D,Planning!$B575,'PO Details'!$L:$L,Planning!$E575))</f>
        <v/>
      </c>
      <c r="V575" s="29" t="s">
        <v>4641</v>
      </c>
      <c r="W575" t="str">
        <f t="shared" si="47"/>
        <v>Max</v>
      </c>
      <c r="X575" s="2">
        <v>120</v>
      </c>
    </row>
    <row r="576" spans="1:24" x14ac:dyDescent="0.25">
      <c r="A576" s="11" t="s">
        <v>4615</v>
      </c>
      <c r="B576" s="22" t="s">
        <v>71</v>
      </c>
      <c r="C576" s="22"/>
      <c r="D576" s="22" t="s">
        <v>72</v>
      </c>
      <c r="E576" s="31" t="s">
        <v>686</v>
      </c>
      <c r="F576" s="12">
        <f>SUMIFS('Inventory Details'!$H:$H,'Inventory Details'!$B:$B,$B576,'Inventory Details'!$E:$E,$E576)</f>
        <v>0</v>
      </c>
      <c r="G576" s="12">
        <f>SUMIFS('PO Details'!$H:$H,'PO Details'!$D:$D,Planning!$B576,'PO Details'!$L:$L,$E576)</f>
        <v>3</v>
      </c>
      <c r="H576" s="12">
        <f>SUMIFS('SO Details'!$G:$G,'SO Details'!$D:$D,Planning!$B576,'SO Details'!$K:$K,$E576)</f>
        <v>0</v>
      </c>
      <c r="I576" s="20">
        <f>IF(COUNTIFS($C:$C,B576)&gt;1,SUMIFS('Sales Hx'!$Q:$Q,'Sales Hx'!$B:$B,_xlfn.XLOOKUP(B576,C:C,B:B),'Sales Hx'!$D:$D,Planning!$E576),SUMIFS('Sales Hx'!$Q:$Q,'Sales Hx'!$B:$B,Planning!$B576,'Sales Hx'!$D:$D,Planning!$E576))</f>
        <v>5.6</v>
      </c>
      <c r="J576" s="16">
        <f>IF(COUNTIFS($C:$C,B576)&gt;1,SUMIFS('Sales Hx'!$S:$S,'Sales Hx'!$B:$B,_xlfn.XLOOKUP(B576,C:C,B:B),'Sales Hx'!$D:$D,E576),SUMIFS('Sales Hx'!$S:$S,'Sales Hx'!$B:$B,$B576,'Sales Hx'!$D:$D,$E576))</f>
        <v>0.10065789473684211</v>
      </c>
      <c r="K576" s="16">
        <f t="shared" si="48"/>
        <v>0.5357142857142857</v>
      </c>
      <c r="L576" s="12">
        <f>IF(M576&lt;&gt;"",M576,IF(COUNTIFS($C:$C,B576)&gt;1,SUMIFS('Sales Hx'!V:V,'Sales Hx'!$B:$B,_xlfn.XLOOKUP(B576,C:C,B:B),'Sales Hx'!$D:$D,$E576),SUMIFS('Sales Hx'!V:V,'Sales Hx'!$B:$B,$B576,'Sales Hx'!$D:$D,$E576)))</f>
        <v>0</v>
      </c>
      <c r="M576" s="12">
        <v>0</v>
      </c>
      <c r="N576" s="15">
        <f t="shared" si="50"/>
        <v>0.10065789473684211</v>
      </c>
      <c r="O576" s="21">
        <f t="shared" si="46"/>
        <v>0</v>
      </c>
      <c r="P576" s="24">
        <v>44.025799999999997</v>
      </c>
      <c r="Q576" s="18">
        <f t="shared" si="49"/>
        <v>0</v>
      </c>
      <c r="R576" s="2">
        <v>1</v>
      </c>
      <c r="S576" s="2">
        <v>120</v>
      </c>
      <c r="T576" s="2" t="s">
        <v>4647</v>
      </c>
      <c r="U576" s="28">
        <f>IF(G576=0,"",_xlfn.MINIFS('PO Details'!$I:$I,'PO Details'!$D:$D,Planning!$B576,'PO Details'!$L:$L,Planning!$E576))</f>
        <v>45426</v>
      </c>
      <c r="V576" s="29" t="s">
        <v>4641</v>
      </c>
      <c r="W576" t="str">
        <f t="shared" si="47"/>
        <v/>
      </c>
      <c r="X576" s="2">
        <v>120</v>
      </c>
    </row>
    <row r="577" spans="1:24" x14ac:dyDescent="0.25">
      <c r="A577" s="11"/>
      <c r="B577" s="22" t="s">
        <v>4511</v>
      </c>
      <c r="C577" s="22"/>
      <c r="D577" s="22" t="s">
        <v>4511</v>
      </c>
      <c r="E577" s="31" t="s">
        <v>37</v>
      </c>
      <c r="F577" s="12">
        <f>SUMIFS('Inventory Details'!$H:$H,'Inventory Details'!$B:$B,$B577,'Inventory Details'!$E:$E,$E577)</f>
        <v>0</v>
      </c>
      <c r="G577" s="12">
        <f>SUMIFS('PO Details'!$H:$H,'PO Details'!$D:$D,Planning!$B577,'PO Details'!$L:$L,$E577)</f>
        <v>4</v>
      </c>
      <c r="H577" s="12">
        <f>SUMIFS('SO Details'!$G:$G,'SO Details'!$D:$D,Planning!$B577,'SO Details'!$K:$K,$E577)</f>
        <v>0</v>
      </c>
      <c r="I577" s="20">
        <f>IF(COUNTIFS($C:$C,B577)&gt;1,SUMIFS('Sales Hx'!$Q:$Q,'Sales Hx'!$B:$B,_xlfn.XLOOKUP(B577,C:C,B:B),'Sales Hx'!$D:$D,Planning!$E577),SUMIFS('Sales Hx'!$Q:$Q,'Sales Hx'!$B:$B,Planning!$B577,'Sales Hx'!$D:$D,Planning!$E577))</f>
        <v>0</v>
      </c>
      <c r="J577" s="16">
        <f>IF(COUNTIFS($C:$C,B577)&gt;1,SUMIFS('Sales Hx'!$S:$S,'Sales Hx'!$B:$B,_xlfn.XLOOKUP(B577,C:C,B:B),'Sales Hx'!$D:$D,E577),SUMIFS('Sales Hx'!$S:$S,'Sales Hx'!$B:$B,$B577,'Sales Hx'!$D:$D,$E577))</f>
        <v>0</v>
      </c>
      <c r="K577" s="16">
        <f t="shared" si="48"/>
        <v>0</v>
      </c>
      <c r="L577" s="12">
        <f>IF(M577&lt;&gt;"",M577,IF(COUNTIFS($C:$C,B577)&gt;1,SUMIFS('Sales Hx'!V:V,'Sales Hx'!$B:$B,_xlfn.XLOOKUP(B577,C:C,B:B),'Sales Hx'!$D:$D,$E577),SUMIFS('Sales Hx'!V:V,'Sales Hx'!$B:$B,$B577,'Sales Hx'!$D:$D,$E577)))</f>
        <v>0</v>
      </c>
      <c r="M577" s="12">
        <v>0</v>
      </c>
      <c r="N577" s="15">
        <f t="shared" si="50"/>
        <v>0</v>
      </c>
      <c r="O577" s="21">
        <f t="shared" si="46"/>
        <v>0</v>
      </c>
      <c r="P577" s="24">
        <v>44.025799999999997</v>
      </c>
      <c r="Q577" s="18">
        <f t="shared" si="49"/>
        <v>0</v>
      </c>
      <c r="R577" s="2">
        <v>1</v>
      </c>
      <c r="S577" s="2">
        <v>120</v>
      </c>
      <c r="T577" s="2" t="s">
        <v>4647</v>
      </c>
      <c r="U577" s="28">
        <f>IF(G577=0,"",_xlfn.MINIFS('PO Details'!$I:$I,'PO Details'!$D:$D,Planning!$B577,'PO Details'!$L:$L,Planning!$E577))</f>
        <v>45106</v>
      </c>
      <c r="V577" s="29" t="s">
        <v>4640</v>
      </c>
      <c r="W577" t="str">
        <f t="shared" si="47"/>
        <v>Max</v>
      </c>
      <c r="X577" s="2">
        <v>120</v>
      </c>
    </row>
    <row r="578" spans="1:24" x14ac:dyDescent="0.25">
      <c r="A578" s="11"/>
      <c r="B578" s="22" t="s">
        <v>4511</v>
      </c>
      <c r="C578" s="22"/>
      <c r="D578" s="22" t="s">
        <v>4511</v>
      </c>
      <c r="E578" s="31" t="s">
        <v>686</v>
      </c>
      <c r="F578" s="12">
        <f>SUMIFS('Inventory Details'!$H:$H,'Inventory Details'!$B:$B,$B578,'Inventory Details'!$E:$E,$E578)</f>
        <v>0</v>
      </c>
      <c r="G578" s="12">
        <f>SUMIFS('PO Details'!$H:$H,'PO Details'!$D:$D,Planning!$B578,'PO Details'!$L:$L,$E578)</f>
        <v>0</v>
      </c>
      <c r="H578" s="12">
        <f>SUMIFS('SO Details'!$G:$G,'SO Details'!$D:$D,Planning!$B578,'SO Details'!$K:$K,$E578)</f>
        <v>0</v>
      </c>
      <c r="I578" s="20">
        <f>IF(COUNTIFS($C:$C,B578)&gt;1,SUMIFS('Sales Hx'!$Q:$Q,'Sales Hx'!$B:$B,_xlfn.XLOOKUP(B578,C:C,B:B),'Sales Hx'!$D:$D,Planning!$E578),SUMIFS('Sales Hx'!$Q:$Q,'Sales Hx'!$B:$B,Planning!$B578,'Sales Hx'!$D:$D,Planning!$E578))</f>
        <v>0</v>
      </c>
      <c r="J578" s="16">
        <f>IF(COUNTIFS($C:$C,B578)&gt;1,SUMIFS('Sales Hx'!$S:$S,'Sales Hx'!$B:$B,_xlfn.XLOOKUP(B578,C:C,B:B),'Sales Hx'!$D:$D,E578),SUMIFS('Sales Hx'!$S:$S,'Sales Hx'!$B:$B,$B578,'Sales Hx'!$D:$D,$E578))</f>
        <v>0</v>
      </c>
      <c r="K578" s="16">
        <f t="shared" si="48"/>
        <v>0</v>
      </c>
      <c r="L578" s="12">
        <f>IF(M578&lt;&gt;"",M578,IF(COUNTIFS($C:$C,B578)&gt;1,SUMIFS('Sales Hx'!V:V,'Sales Hx'!$B:$B,_xlfn.XLOOKUP(B578,C:C,B:B),'Sales Hx'!$D:$D,$E578),SUMIFS('Sales Hx'!V:V,'Sales Hx'!$B:$B,$B578,'Sales Hx'!$D:$D,$E578)))</f>
        <v>0</v>
      </c>
      <c r="M578" s="12">
        <v>0</v>
      </c>
      <c r="N578" s="15">
        <f t="shared" si="50"/>
        <v>0</v>
      </c>
      <c r="O578" s="21">
        <f t="shared" ref="O578:O641" si="51">MROUND(ROUND(IFERROR(IF(C578&lt;&gt;"",0,IF(T578="DC'd",0,IF(AND(J578=0,F578+G578&lt;H578),H578-F578+G578,IF(F578+G578&lt;N578,N578+MAX((IF(J578*R578&gt;F578,F578,J578*R578))+J578*S578-F578-G578+H578,0))))),0),0),1)</f>
        <v>0</v>
      </c>
      <c r="P578" s="24">
        <v>44.025799999999997</v>
      </c>
      <c r="Q578" s="18">
        <f t="shared" si="49"/>
        <v>0</v>
      </c>
      <c r="R578" s="2">
        <v>1</v>
      </c>
      <c r="S578" s="2">
        <v>120</v>
      </c>
      <c r="T578" s="2" t="s">
        <v>4647</v>
      </c>
      <c r="U578" s="28" t="str">
        <f>IF(G578=0,"",_xlfn.MINIFS('PO Details'!$I:$I,'PO Details'!$D:$D,Planning!$B578,'PO Details'!$L:$L,Planning!$E578))</f>
        <v/>
      </c>
      <c r="V578" s="29" t="s">
        <v>4640</v>
      </c>
      <c r="W578" t="str">
        <f t="shared" ref="W578:W641" si="52">IF(I578=_xlfn.MAXIFS(I:I,B:B,B578),"Max","")</f>
        <v>Max</v>
      </c>
      <c r="X578" s="2">
        <v>120</v>
      </c>
    </row>
    <row r="579" spans="1:24" x14ac:dyDescent="0.25">
      <c r="A579" s="11"/>
      <c r="B579" s="22" t="s">
        <v>4504</v>
      </c>
      <c r="C579" s="22"/>
      <c r="D579" s="22" t="s">
        <v>4504</v>
      </c>
      <c r="E579" s="31" t="s">
        <v>37</v>
      </c>
      <c r="F579" s="12">
        <f>SUMIFS('Inventory Details'!$H:$H,'Inventory Details'!$B:$B,$B579,'Inventory Details'!$E:$E,$E579)</f>
        <v>0</v>
      </c>
      <c r="G579" s="12">
        <f>SUMIFS('PO Details'!$H:$H,'PO Details'!$D:$D,Planning!$B579,'PO Details'!$L:$L,$E579)</f>
        <v>5</v>
      </c>
      <c r="H579" s="12">
        <f>SUMIFS('SO Details'!$G:$G,'SO Details'!$D:$D,Planning!$B579,'SO Details'!$K:$K,$E579)</f>
        <v>0</v>
      </c>
      <c r="I579" s="20">
        <f>IF(COUNTIFS($C:$C,B579)&gt;1,SUMIFS('Sales Hx'!$Q:$Q,'Sales Hx'!$B:$B,_xlfn.XLOOKUP(B579,C:C,B:B),'Sales Hx'!$D:$D,Planning!$E579),SUMIFS('Sales Hx'!$Q:$Q,'Sales Hx'!$B:$B,Planning!$B579,'Sales Hx'!$D:$D,Planning!$E579))</f>
        <v>0</v>
      </c>
      <c r="J579" s="16">
        <f>IF(COUNTIFS($C:$C,B579)&gt;1,SUMIFS('Sales Hx'!$S:$S,'Sales Hx'!$B:$B,_xlfn.XLOOKUP(B579,C:C,B:B),'Sales Hx'!$D:$D,E579),SUMIFS('Sales Hx'!$S:$S,'Sales Hx'!$B:$B,$B579,'Sales Hx'!$D:$D,$E579))</f>
        <v>0</v>
      </c>
      <c r="K579" s="16">
        <f t="shared" ref="K579:K642" si="53">IFERROR((F579+G579)/I579,0)</f>
        <v>0</v>
      </c>
      <c r="L579" s="12">
        <f>IF(M579&lt;&gt;"",M579,IF(COUNTIFS($C:$C,B579)&gt;1,SUMIFS('Sales Hx'!V:V,'Sales Hx'!$B:$B,_xlfn.XLOOKUP(B579,C:C,B:B),'Sales Hx'!$D:$D,$E579),SUMIFS('Sales Hx'!V:V,'Sales Hx'!$B:$B,$B579,'Sales Hx'!$D:$D,$E579)))</f>
        <v>0</v>
      </c>
      <c r="M579" s="12">
        <v>0</v>
      </c>
      <c r="N579" s="15">
        <f t="shared" si="50"/>
        <v>0</v>
      </c>
      <c r="O579" s="21">
        <f t="shared" si="51"/>
        <v>0</v>
      </c>
      <c r="P579" s="24">
        <v>44.025799999999997</v>
      </c>
      <c r="Q579" s="18">
        <f t="shared" si="49"/>
        <v>0</v>
      </c>
      <c r="R579" s="2">
        <v>1</v>
      </c>
      <c r="S579" s="2">
        <v>120</v>
      </c>
      <c r="T579" s="2" t="s">
        <v>4647</v>
      </c>
      <c r="U579" s="28">
        <f>IF(G579=0,"",_xlfn.MINIFS('PO Details'!$I:$I,'PO Details'!$D:$D,Planning!$B579,'PO Details'!$L:$L,Planning!$E579))</f>
        <v>45168</v>
      </c>
      <c r="V579" s="29" t="s">
        <v>4640</v>
      </c>
      <c r="W579" t="str">
        <f t="shared" si="52"/>
        <v>Max</v>
      </c>
      <c r="X579" s="2">
        <v>120</v>
      </c>
    </row>
    <row r="580" spans="1:24" x14ac:dyDescent="0.25">
      <c r="A580" s="11" t="s">
        <v>4615</v>
      </c>
      <c r="B580" s="22" t="s">
        <v>2225</v>
      </c>
      <c r="C580" s="22"/>
      <c r="D580" s="22" t="s">
        <v>4509</v>
      </c>
      <c r="E580" s="31" t="s">
        <v>37</v>
      </c>
      <c r="F580" s="12">
        <f>SUMIFS('Inventory Details'!$H:$H,'Inventory Details'!$B:$B,$B580,'Inventory Details'!$E:$E,$E580)</f>
        <v>0</v>
      </c>
      <c r="G580" s="12">
        <f>SUMIFS('PO Details'!$H:$H,'PO Details'!$D:$D,Planning!$B580,'PO Details'!$L:$L,$E580)</f>
        <v>3</v>
      </c>
      <c r="H580" s="12">
        <f>SUMIFS('SO Details'!$G:$G,'SO Details'!$D:$D,Planning!$B580,'SO Details'!$K:$K,$E580)</f>
        <v>0</v>
      </c>
      <c r="I580" s="20">
        <f>IF(COUNTIFS($C:$C,B580)&gt;1,SUMIFS('Sales Hx'!$Q:$Q,'Sales Hx'!$B:$B,_xlfn.XLOOKUP(B580,C:C,B:B),'Sales Hx'!$D:$D,Planning!$E580),SUMIFS('Sales Hx'!$Q:$Q,'Sales Hx'!$B:$B,Planning!$B580,'Sales Hx'!$D:$D,Planning!$E580))</f>
        <v>0</v>
      </c>
      <c r="J580" s="16">
        <f>IF(COUNTIFS($C:$C,B580)&gt;1,SUMIFS('Sales Hx'!$S:$S,'Sales Hx'!$B:$B,_xlfn.XLOOKUP(B580,C:C,B:B),'Sales Hx'!$D:$D,E580),SUMIFS('Sales Hx'!$S:$S,'Sales Hx'!$B:$B,$B580,'Sales Hx'!$D:$D,$E580))</f>
        <v>0</v>
      </c>
      <c r="K580" s="16">
        <f t="shared" si="53"/>
        <v>0</v>
      </c>
      <c r="L580" s="12">
        <f>IF(M580&lt;&gt;"",M580,IF(COUNTIFS($C:$C,B580)&gt;1,SUMIFS('Sales Hx'!V:V,'Sales Hx'!$B:$B,_xlfn.XLOOKUP(B580,C:C,B:B),'Sales Hx'!$D:$D,$E580),SUMIFS('Sales Hx'!V:V,'Sales Hx'!$B:$B,$B580,'Sales Hx'!$D:$D,$E580)))</f>
        <v>0</v>
      </c>
      <c r="M580" s="12">
        <v>0</v>
      </c>
      <c r="N580" s="15">
        <f t="shared" si="50"/>
        <v>0</v>
      </c>
      <c r="O580" s="21">
        <f t="shared" si="51"/>
        <v>0</v>
      </c>
      <c r="P580" s="24">
        <v>44.025799999999997</v>
      </c>
      <c r="Q580" s="18">
        <f t="shared" si="49"/>
        <v>0</v>
      </c>
      <c r="R580" s="2">
        <v>1</v>
      </c>
      <c r="S580" s="2">
        <v>120</v>
      </c>
      <c r="T580" s="2" t="s">
        <v>4647</v>
      </c>
      <c r="U580" s="28">
        <f>IF(G580=0,"",_xlfn.MINIFS('PO Details'!$I:$I,'PO Details'!$D:$D,Planning!$B580,'PO Details'!$L:$L,Planning!$E580))</f>
        <v>45276</v>
      </c>
      <c r="V580" s="29" t="s">
        <v>4640</v>
      </c>
      <c r="W580" t="str">
        <f t="shared" si="52"/>
        <v/>
      </c>
      <c r="X580" s="2">
        <v>120</v>
      </c>
    </row>
    <row r="581" spans="1:24" x14ac:dyDescent="0.25">
      <c r="A581" s="11" t="s">
        <v>4615</v>
      </c>
      <c r="B581" s="22" t="s">
        <v>2225</v>
      </c>
      <c r="C581" s="22"/>
      <c r="D581" s="22" t="s">
        <v>4509</v>
      </c>
      <c r="E581" s="31" t="s">
        <v>686</v>
      </c>
      <c r="F581" s="12">
        <f>SUMIFS('Inventory Details'!$H:$H,'Inventory Details'!$B:$B,$B581,'Inventory Details'!$E:$E,$E581)</f>
        <v>0</v>
      </c>
      <c r="G581" s="12">
        <f>SUMIFS('PO Details'!$H:$H,'PO Details'!$D:$D,Planning!$B581,'PO Details'!$L:$L,$E581)</f>
        <v>0</v>
      </c>
      <c r="H581" s="12">
        <f>SUMIFS('SO Details'!$G:$G,'SO Details'!$D:$D,Planning!$B581,'SO Details'!$K:$K,$E581)</f>
        <v>0</v>
      </c>
      <c r="I581" s="20">
        <f>IF(COUNTIFS($C:$C,B581)&gt;1,SUMIFS('Sales Hx'!$Q:$Q,'Sales Hx'!$B:$B,_xlfn.XLOOKUP(B581,C:C,B:B),'Sales Hx'!$D:$D,Planning!$E581),SUMIFS('Sales Hx'!$Q:$Q,'Sales Hx'!$B:$B,Planning!$B581,'Sales Hx'!$D:$D,Planning!$E581))</f>
        <v>1.4</v>
      </c>
      <c r="J581" s="16">
        <f>IF(COUNTIFS($C:$C,B581)&gt;1,SUMIFS('Sales Hx'!$S:$S,'Sales Hx'!$B:$B,_xlfn.XLOOKUP(B581,C:C,B:B),'Sales Hx'!$D:$D,E581),SUMIFS('Sales Hx'!$S:$S,'Sales Hx'!$B:$B,$B581,'Sales Hx'!$D:$D,$E581))</f>
        <v>3.9473684210526314E-2</v>
      </c>
      <c r="K581" s="16">
        <f t="shared" si="53"/>
        <v>0</v>
      </c>
      <c r="L581" s="12">
        <f>IF(M581&lt;&gt;"",M581,IF(COUNTIFS($C:$C,B581)&gt;1,SUMIFS('Sales Hx'!V:V,'Sales Hx'!$B:$B,_xlfn.XLOOKUP(B581,C:C,B:B),'Sales Hx'!$D:$D,$E581),SUMIFS('Sales Hx'!V:V,'Sales Hx'!$B:$B,$B581,'Sales Hx'!$D:$D,$E581)))</f>
        <v>0</v>
      </c>
      <c r="M581" s="12">
        <v>0</v>
      </c>
      <c r="N581" s="15">
        <f t="shared" si="50"/>
        <v>3.9473684210526314E-2</v>
      </c>
      <c r="O581" s="21">
        <f t="shared" si="51"/>
        <v>5</v>
      </c>
      <c r="P581" s="24">
        <v>44.025799999999997</v>
      </c>
      <c r="Q581" s="18">
        <f t="shared" si="49"/>
        <v>220.12899999999999</v>
      </c>
      <c r="R581" s="2">
        <v>1</v>
      </c>
      <c r="S581" s="2">
        <v>120</v>
      </c>
      <c r="T581" s="2" t="s">
        <v>4647</v>
      </c>
      <c r="U581" s="28" t="str">
        <f>IF(G581=0,"",_xlfn.MINIFS('PO Details'!$I:$I,'PO Details'!$D:$D,Planning!$B581,'PO Details'!$L:$L,Planning!$E581))</f>
        <v/>
      </c>
      <c r="V581" s="29" t="s">
        <v>4640</v>
      </c>
      <c r="W581" t="str">
        <f t="shared" si="52"/>
        <v>Max</v>
      </c>
      <c r="X581" s="2">
        <v>120</v>
      </c>
    </row>
    <row r="582" spans="1:24" x14ac:dyDescent="0.25">
      <c r="A582" s="11" t="s">
        <v>4615</v>
      </c>
      <c r="B582" s="22" t="s">
        <v>73</v>
      </c>
      <c r="C582" s="22"/>
      <c r="D582" s="22" t="s">
        <v>74</v>
      </c>
      <c r="E582" s="31" t="s">
        <v>37</v>
      </c>
      <c r="F582" s="12">
        <f>SUMIFS('Inventory Details'!$H:$H,'Inventory Details'!$B:$B,$B582,'Inventory Details'!$E:$E,$E582)</f>
        <v>0</v>
      </c>
      <c r="G582" s="12">
        <f>SUMIFS('PO Details'!$H:$H,'PO Details'!$D:$D,Planning!$B582,'PO Details'!$L:$L,$E582)</f>
        <v>13</v>
      </c>
      <c r="H582" s="12">
        <f>SUMIFS('SO Details'!$G:$G,'SO Details'!$D:$D,Planning!$B582,'SO Details'!$K:$K,$E582)</f>
        <v>0</v>
      </c>
      <c r="I582" s="20">
        <f>IF(COUNTIFS($C:$C,B582)&gt;1,SUMIFS('Sales Hx'!$Q:$Q,'Sales Hx'!$B:$B,_xlfn.XLOOKUP(B582,C:C,B:B),'Sales Hx'!$D:$D,Planning!$E582),SUMIFS('Sales Hx'!$Q:$Q,'Sales Hx'!$B:$B,Planning!$B582,'Sales Hx'!$D:$D,Planning!$E582))</f>
        <v>0</v>
      </c>
      <c r="J582" s="16">
        <f>IF(COUNTIFS($C:$C,B582)&gt;1,SUMIFS('Sales Hx'!$S:$S,'Sales Hx'!$B:$B,_xlfn.XLOOKUP(B582,C:C,B:B),'Sales Hx'!$D:$D,E582),SUMIFS('Sales Hx'!$S:$S,'Sales Hx'!$B:$B,$B582,'Sales Hx'!$D:$D,$E582))</f>
        <v>0</v>
      </c>
      <c r="K582" s="16">
        <f t="shared" si="53"/>
        <v>0</v>
      </c>
      <c r="L582" s="12">
        <f>IF(M582&lt;&gt;"",M582,IF(COUNTIFS($C:$C,B582)&gt;1,SUMIFS('Sales Hx'!V:V,'Sales Hx'!$B:$B,_xlfn.XLOOKUP(B582,C:C,B:B),'Sales Hx'!$D:$D,$E582),SUMIFS('Sales Hx'!V:V,'Sales Hx'!$B:$B,$B582,'Sales Hx'!$D:$D,$E582)))</f>
        <v>0</v>
      </c>
      <c r="M582" s="12">
        <v>0</v>
      </c>
      <c r="N582" s="15">
        <f t="shared" si="50"/>
        <v>0</v>
      </c>
      <c r="O582" s="21">
        <f t="shared" si="51"/>
        <v>0</v>
      </c>
      <c r="P582" s="24">
        <v>44.025799999999997</v>
      </c>
      <c r="Q582" s="18">
        <f t="shared" si="49"/>
        <v>0</v>
      </c>
      <c r="R582" s="2">
        <v>1</v>
      </c>
      <c r="S582" s="2">
        <v>120</v>
      </c>
      <c r="T582" s="2" t="s">
        <v>4647</v>
      </c>
      <c r="U582" s="28">
        <f>IF(G582=0,"",_xlfn.MINIFS('PO Details'!$I:$I,'PO Details'!$D:$D,Planning!$B582,'PO Details'!$L:$L,Planning!$E582))</f>
        <v>45100</v>
      </c>
      <c r="V582" s="29" t="s">
        <v>4640</v>
      </c>
      <c r="W582" t="str">
        <f t="shared" si="52"/>
        <v/>
      </c>
      <c r="X582" s="2">
        <v>120</v>
      </c>
    </row>
    <row r="583" spans="1:24" x14ac:dyDescent="0.25">
      <c r="A583" s="11" t="s">
        <v>4615</v>
      </c>
      <c r="B583" s="22" t="s">
        <v>73</v>
      </c>
      <c r="C583" s="22"/>
      <c r="D583" s="22" t="s">
        <v>74</v>
      </c>
      <c r="E583" s="31" t="s">
        <v>113</v>
      </c>
      <c r="F583" s="12">
        <f>SUMIFS('Inventory Details'!$H:$H,'Inventory Details'!$B:$B,$B583,'Inventory Details'!$E:$E,$E583)</f>
        <v>2</v>
      </c>
      <c r="G583" s="12">
        <f>SUMIFS('PO Details'!$H:$H,'PO Details'!$D:$D,Planning!$B583,'PO Details'!$L:$L,$E583)</f>
        <v>0</v>
      </c>
      <c r="H583" s="12">
        <f>SUMIFS('SO Details'!$G:$G,'SO Details'!$D:$D,Planning!$B583,'SO Details'!$K:$K,$E583)</f>
        <v>0</v>
      </c>
      <c r="I583" s="20">
        <f>IF(COUNTIFS($C:$C,B583)&gt;1,SUMIFS('Sales Hx'!$Q:$Q,'Sales Hx'!$B:$B,_xlfn.XLOOKUP(B583,C:C,B:B),'Sales Hx'!$D:$D,Planning!$E583),SUMIFS('Sales Hx'!$Q:$Q,'Sales Hx'!$B:$B,Planning!$B583,'Sales Hx'!$D:$D,Planning!$E583))</f>
        <v>0</v>
      </c>
      <c r="J583" s="16">
        <f>IF(COUNTIFS($C:$C,B583)&gt;1,SUMIFS('Sales Hx'!$S:$S,'Sales Hx'!$B:$B,_xlfn.XLOOKUP(B583,C:C,B:B),'Sales Hx'!$D:$D,E583),SUMIFS('Sales Hx'!$S:$S,'Sales Hx'!$B:$B,$B583,'Sales Hx'!$D:$D,$E583))</f>
        <v>0</v>
      </c>
      <c r="K583" s="16">
        <f t="shared" si="53"/>
        <v>0</v>
      </c>
      <c r="L583" s="12">
        <f>IF(M583&lt;&gt;"",M583,IF(COUNTIFS($C:$C,B583)&gt;1,SUMIFS('Sales Hx'!V:V,'Sales Hx'!$B:$B,_xlfn.XLOOKUP(B583,C:C,B:B),'Sales Hx'!$D:$D,$E583),SUMIFS('Sales Hx'!V:V,'Sales Hx'!$B:$B,$B583,'Sales Hx'!$D:$D,$E583)))</f>
        <v>0</v>
      </c>
      <c r="M583" s="12">
        <v>0</v>
      </c>
      <c r="N583" s="15">
        <f t="shared" si="50"/>
        <v>0</v>
      </c>
      <c r="O583" s="21">
        <f t="shared" si="51"/>
        <v>0</v>
      </c>
      <c r="P583" s="24">
        <v>44.025799999999997</v>
      </c>
      <c r="Q583" s="18">
        <f t="shared" si="49"/>
        <v>0</v>
      </c>
      <c r="R583" s="2">
        <v>1</v>
      </c>
      <c r="S583" s="2">
        <v>120</v>
      </c>
      <c r="T583" s="2" t="s">
        <v>4647</v>
      </c>
      <c r="U583" s="28" t="str">
        <f>IF(G583=0,"",_xlfn.MINIFS('PO Details'!$I:$I,'PO Details'!$D:$D,Planning!$B583,'PO Details'!$L:$L,Planning!$E583))</f>
        <v/>
      </c>
      <c r="V583" s="29" t="s">
        <v>4640</v>
      </c>
      <c r="W583" t="str">
        <f t="shared" si="52"/>
        <v/>
      </c>
      <c r="X583" s="2">
        <v>120</v>
      </c>
    </row>
    <row r="584" spans="1:24" x14ac:dyDescent="0.25">
      <c r="A584" s="11" t="s">
        <v>4615</v>
      </c>
      <c r="B584" s="22" t="s">
        <v>73</v>
      </c>
      <c r="C584" s="22"/>
      <c r="D584" s="22" t="s">
        <v>74</v>
      </c>
      <c r="E584" s="31" t="s">
        <v>686</v>
      </c>
      <c r="F584" s="12">
        <f>SUMIFS('Inventory Details'!$H:$H,'Inventory Details'!$B:$B,$B584,'Inventory Details'!$E:$E,$E584)</f>
        <v>0</v>
      </c>
      <c r="G584" s="12">
        <f>SUMIFS('PO Details'!$H:$H,'PO Details'!$D:$D,Planning!$B584,'PO Details'!$L:$L,$E584)</f>
        <v>4</v>
      </c>
      <c r="H584" s="12">
        <f>SUMIFS('SO Details'!$G:$G,'SO Details'!$D:$D,Planning!$B584,'SO Details'!$K:$K,$E584)</f>
        <v>0</v>
      </c>
      <c r="I584" s="20">
        <f>IF(COUNTIFS($C:$C,B584)&gt;1,SUMIFS('Sales Hx'!$Q:$Q,'Sales Hx'!$B:$B,_xlfn.XLOOKUP(B584,C:C,B:B),'Sales Hx'!$D:$D,Planning!$E584),SUMIFS('Sales Hx'!$Q:$Q,'Sales Hx'!$B:$B,Planning!$B584,'Sales Hx'!$D:$D,Planning!$E584))</f>
        <v>4.1999999999999993</v>
      </c>
      <c r="J584" s="16">
        <f>IF(COUNTIFS($C:$C,B584)&gt;1,SUMIFS('Sales Hx'!$S:$S,'Sales Hx'!$B:$B,_xlfn.XLOOKUP(B584,C:C,B:B),'Sales Hx'!$D:$D,E584),SUMIFS('Sales Hx'!$S:$S,'Sales Hx'!$B:$B,$B584,'Sales Hx'!$D:$D,$E584))</f>
        <v>7.8947368421052627E-2</v>
      </c>
      <c r="K584" s="16">
        <f t="shared" si="53"/>
        <v>0.95238095238095255</v>
      </c>
      <c r="L584" s="12">
        <f>IF(M584&lt;&gt;"",M584,IF(COUNTIFS($C:$C,B584)&gt;1,SUMIFS('Sales Hx'!V:V,'Sales Hx'!$B:$B,_xlfn.XLOOKUP(B584,C:C,B:B),'Sales Hx'!$D:$D,$E584),SUMIFS('Sales Hx'!V:V,'Sales Hx'!$B:$B,$B584,'Sales Hx'!$D:$D,$E584)))</f>
        <v>0</v>
      </c>
      <c r="M584" s="12">
        <v>0</v>
      </c>
      <c r="N584" s="15">
        <f t="shared" si="50"/>
        <v>7.8947368421052627E-2</v>
      </c>
      <c r="O584" s="21">
        <f t="shared" si="51"/>
        <v>0</v>
      </c>
      <c r="P584" s="24">
        <v>44.025799999999997</v>
      </c>
      <c r="Q584" s="18">
        <f t="shared" si="49"/>
        <v>0</v>
      </c>
      <c r="R584" s="2">
        <v>1</v>
      </c>
      <c r="S584" s="2">
        <v>120</v>
      </c>
      <c r="T584" s="2" t="s">
        <v>4647</v>
      </c>
      <c r="U584" s="28">
        <f>IF(G584=0,"",_xlfn.MINIFS('PO Details'!$I:$I,'PO Details'!$D:$D,Planning!$B584,'PO Details'!$L:$L,Planning!$E584))</f>
        <v>45426</v>
      </c>
      <c r="V584" s="29" t="s">
        <v>4640</v>
      </c>
      <c r="W584" t="str">
        <f t="shared" si="52"/>
        <v>Max</v>
      </c>
      <c r="X584" s="2">
        <v>120</v>
      </c>
    </row>
    <row r="585" spans="1:24" x14ac:dyDescent="0.25">
      <c r="A585" s="11" t="s">
        <v>4615</v>
      </c>
      <c r="B585" s="22" t="s">
        <v>75</v>
      </c>
      <c r="C585" s="22"/>
      <c r="D585" s="22" t="s">
        <v>75</v>
      </c>
      <c r="E585" s="31" t="s">
        <v>37</v>
      </c>
      <c r="F585" s="12">
        <f>SUMIFS('Inventory Details'!$H:$H,'Inventory Details'!$B:$B,$B585,'Inventory Details'!$E:$E,$E585)</f>
        <v>0</v>
      </c>
      <c r="G585" s="12">
        <f>SUMIFS('PO Details'!$H:$H,'PO Details'!$D:$D,Planning!$B585,'PO Details'!$L:$L,$E585)</f>
        <v>39</v>
      </c>
      <c r="H585" s="12">
        <f>SUMIFS('SO Details'!$G:$G,'SO Details'!$D:$D,Planning!$B585,'SO Details'!$K:$K,$E585)</f>
        <v>0</v>
      </c>
      <c r="I585" s="20">
        <f>IF(COUNTIFS($C:$C,B585)&gt;1,SUMIFS('Sales Hx'!$Q:$Q,'Sales Hx'!$B:$B,_xlfn.XLOOKUP(B585,C:C,B:B),'Sales Hx'!$D:$D,Planning!$E585),SUMIFS('Sales Hx'!$Q:$Q,'Sales Hx'!$B:$B,Planning!$B585,'Sales Hx'!$D:$D,Planning!$E585))</f>
        <v>0</v>
      </c>
      <c r="J585" s="16">
        <f>IF(COUNTIFS($C:$C,B585)&gt;1,SUMIFS('Sales Hx'!$S:$S,'Sales Hx'!$B:$B,_xlfn.XLOOKUP(B585,C:C,B:B),'Sales Hx'!$D:$D,E585),SUMIFS('Sales Hx'!$S:$S,'Sales Hx'!$B:$B,$B585,'Sales Hx'!$D:$D,$E585))</f>
        <v>0</v>
      </c>
      <c r="K585" s="16">
        <f t="shared" si="53"/>
        <v>0</v>
      </c>
      <c r="L585" s="12">
        <f>IF(M585&lt;&gt;"",M585,IF(COUNTIFS($C:$C,B585)&gt;1,SUMIFS('Sales Hx'!V:V,'Sales Hx'!$B:$B,_xlfn.XLOOKUP(B585,C:C,B:B),'Sales Hx'!$D:$D,$E585),SUMIFS('Sales Hx'!V:V,'Sales Hx'!$B:$B,$B585,'Sales Hx'!$D:$D,$E585)))</f>
        <v>0</v>
      </c>
      <c r="M585" s="12">
        <v>0</v>
      </c>
      <c r="N585" s="15">
        <f t="shared" si="50"/>
        <v>0</v>
      </c>
      <c r="O585" s="21">
        <f t="shared" si="51"/>
        <v>0</v>
      </c>
      <c r="P585" s="24">
        <v>44.025799999999997</v>
      </c>
      <c r="Q585" s="18">
        <f t="shared" si="49"/>
        <v>0</v>
      </c>
      <c r="R585" s="2">
        <v>1</v>
      </c>
      <c r="S585" s="2">
        <v>120</v>
      </c>
      <c r="T585" s="2" t="s">
        <v>4647</v>
      </c>
      <c r="U585" s="28">
        <f>IF(G585=0,"",_xlfn.MINIFS('PO Details'!$I:$I,'PO Details'!$D:$D,Planning!$B585,'PO Details'!$L:$L,Planning!$E585))</f>
        <v>45100</v>
      </c>
      <c r="V585" s="29" t="s">
        <v>4640</v>
      </c>
      <c r="W585" t="str">
        <f t="shared" si="52"/>
        <v/>
      </c>
      <c r="X585" s="2">
        <v>120</v>
      </c>
    </row>
    <row r="586" spans="1:24" x14ac:dyDescent="0.25">
      <c r="A586" s="11" t="s">
        <v>4615</v>
      </c>
      <c r="B586" s="22" t="s">
        <v>75</v>
      </c>
      <c r="C586" s="22"/>
      <c r="D586" s="22" t="s">
        <v>75</v>
      </c>
      <c r="E586" s="31" t="s">
        <v>186</v>
      </c>
      <c r="F586" s="12">
        <f>SUMIFS('Inventory Details'!$H:$H,'Inventory Details'!$B:$B,$B586,'Inventory Details'!$E:$E,$E586)</f>
        <v>0</v>
      </c>
      <c r="G586" s="12">
        <f>SUMIFS('PO Details'!$H:$H,'PO Details'!$D:$D,Planning!$B586,'PO Details'!$L:$L,$E586)</f>
        <v>0</v>
      </c>
      <c r="H586" s="12">
        <f>SUMIFS('SO Details'!$G:$G,'SO Details'!$D:$D,Planning!$B586,'SO Details'!$K:$K,$E586)</f>
        <v>0</v>
      </c>
      <c r="I586" s="20">
        <f>IF(COUNTIFS($C:$C,B586)&gt;1,SUMIFS('Sales Hx'!$Q:$Q,'Sales Hx'!$B:$B,_xlfn.XLOOKUP(B586,C:C,B:B),'Sales Hx'!$D:$D,Planning!$E586),SUMIFS('Sales Hx'!$Q:$Q,'Sales Hx'!$B:$B,Planning!$B586,'Sales Hx'!$D:$D,Planning!$E586))</f>
        <v>0</v>
      </c>
      <c r="J586" s="16">
        <f>IF(COUNTIFS($C:$C,B586)&gt;1,SUMIFS('Sales Hx'!$S:$S,'Sales Hx'!$B:$B,_xlfn.XLOOKUP(B586,C:C,B:B),'Sales Hx'!$D:$D,E586),SUMIFS('Sales Hx'!$S:$S,'Sales Hx'!$B:$B,$B586,'Sales Hx'!$D:$D,$E586))</f>
        <v>0</v>
      </c>
      <c r="K586" s="16">
        <f t="shared" si="53"/>
        <v>0</v>
      </c>
      <c r="L586" s="12">
        <f>IF(M586&lt;&gt;"",M586,IF(COUNTIFS($C:$C,B586)&gt;1,SUMIFS('Sales Hx'!V:V,'Sales Hx'!$B:$B,_xlfn.XLOOKUP(B586,C:C,B:B),'Sales Hx'!$D:$D,$E586),SUMIFS('Sales Hx'!V:V,'Sales Hx'!$B:$B,$B586,'Sales Hx'!$D:$D,$E586)))</f>
        <v>0</v>
      </c>
      <c r="M586" s="12">
        <v>0</v>
      </c>
      <c r="N586" s="15">
        <f t="shared" si="50"/>
        <v>0</v>
      </c>
      <c r="O586" s="21">
        <f t="shared" si="51"/>
        <v>0</v>
      </c>
      <c r="P586" s="24">
        <v>44.025799999999997</v>
      </c>
      <c r="Q586" s="18">
        <f t="shared" si="49"/>
        <v>0</v>
      </c>
      <c r="R586" s="2">
        <v>1</v>
      </c>
      <c r="S586" s="2">
        <v>120</v>
      </c>
      <c r="T586" s="2" t="s">
        <v>4647</v>
      </c>
      <c r="U586" s="28" t="str">
        <f>IF(G586=0,"",_xlfn.MINIFS('PO Details'!$I:$I,'PO Details'!$D:$D,Planning!$B586,'PO Details'!$L:$L,Planning!$E586))</f>
        <v/>
      </c>
      <c r="V586" s="29" t="s">
        <v>4640</v>
      </c>
      <c r="W586" t="str">
        <f t="shared" si="52"/>
        <v/>
      </c>
      <c r="X586" s="2">
        <v>120</v>
      </c>
    </row>
    <row r="587" spans="1:24" x14ac:dyDescent="0.25">
      <c r="A587" s="11" t="s">
        <v>4615</v>
      </c>
      <c r="B587" s="22" t="s">
        <v>75</v>
      </c>
      <c r="C587" s="22"/>
      <c r="D587" s="22" t="s">
        <v>75</v>
      </c>
      <c r="E587" s="31" t="s">
        <v>876</v>
      </c>
      <c r="F587" s="12">
        <f>SUMIFS('Inventory Details'!$H:$H,'Inventory Details'!$B:$B,$B587,'Inventory Details'!$E:$E,$E587)</f>
        <v>0</v>
      </c>
      <c r="G587" s="12">
        <f>SUMIFS('PO Details'!$H:$H,'PO Details'!$D:$D,Planning!$B587,'PO Details'!$L:$L,$E587)</f>
        <v>0</v>
      </c>
      <c r="H587" s="12">
        <f>SUMIFS('SO Details'!$G:$G,'SO Details'!$D:$D,Planning!$B587,'SO Details'!$K:$K,$E587)</f>
        <v>0</v>
      </c>
      <c r="I587" s="20">
        <f>IF(COUNTIFS($C:$C,B587)&gt;1,SUMIFS('Sales Hx'!$Q:$Q,'Sales Hx'!$B:$B,_xlfn.XLOOKUP(B587,C:C,B:B),'Sales Hx'!$D:$D,Planning!$E587),SUMIFS('Sales Hx'!$Q:$Q,'Sales Hx'!$B:$B,Planning!$B587,'Sales Hx'!$D:$D,Planning!$E587))</f>
        <v>0</v>
      </c>
      <c r="J587" s="16">
        <f>IF(COUNTIFS($C:$C,B587)&gt;1,SUMIFS('Sales Hx'!$S:$S,'Sales Hx'!$B:$B,_xlfn.XLOOKUP(B587,C:C,B:B),'Sales Hx'!$D:$D,E587),SUMIFS('Sales Hx'!$S:$S,'Sales Hx'!$B:$B,$B587,'Sales Hx'!$D:$D,$E587))</f>
        <v>6.5789473684210523E-2</v>
      </c>
      <c r="K587" s="16">
        <f t="shared" si="53"/>
        <v>0</v>
      </c>
      <c r="L587" s="12">
        <f>IF(M587&lt;&gt;"",M587,IF(COUNTIFS($C:$C,B587)&gt;1,SUMIFS('Sales Hx'!V:V,'Sales Hx'!$B:$B,_xlfn.XLOOKUP(B587,C:C,B:B),'Sales Hx'!$D:$D,$E587),SUMIFS('Sales Hx'!V:V,'Sales Hx'!$B:$B,$B587,'Sales Hx'!$D:$D,$E587)))</f>
        <v>0</v>
      </c>
      <c r="M587" s="12">
        <v>0</v>
      </c>
      <c r="N587" s="15">
        <f t="shared" si="50"/>
        <v>6.5789473684210523E-2</v>
      </c>
      <c r="O587" s="21">
        <f t="shared" si="51"/>
        <v>8</v>
      </c>
      <c r="P587" s="24">
        <v>44.025799999999997</v>
      </c>
      <c r="Q587" s="18">
        <f t="shared" si="49"/>
        <v>352.20639999999997</v>
      </c>
      <c r="R587" s="2">
        <v>1</v>
      </c>
      <c r="S587" s="2">
        <v>120</v>
      </c>
      <c r="T587" s="2" t="s">
        <v>4647</v>
      </c>
      <c r="U587" s="28" t="str">
        <f>IF(G587=0,"",_xlfn.MINIFS('PO Details'!$I:$I,'PO Details'!$D:$D,Planning!$B587,'PO Details'!$L:$L,Planning!$E587))</f>
        <v/>
      </c>
      <c r="V587" s="29" t="s">
        <v>4640</v>
      </c>
      <c r="W587" t="str">
        <f t="shared" si="52"/>
        <v/>
      </c>
      <c r="X587" s="2">
        <v>120</v>
      </c>
    </row>
    <row r="588" spans="1:24" x14ac:dyDescent="0.25">
      <c r="A588" s="11" t="s">
        <v>4615</v>
      </c>
      <c r="B588" s="22" t="s">
        <v>75</v>
      </c>
      <c r="C588" s="22"/>
      <c r="D588" s="22" t="s">
        <v>75</v>
      </c>
      <c r="E588" s="31" t="s">
        <v>4746</v>
      </c>
      <c r="F588" s="12">
        <f>SUMIFS('Inventory Details'!$H:$H,'Inventory Details'!$B:$B,$B588,'Inventory Details'!$E:$E,$E588)</f>
        <v>3</v>
      </c>
      <c r="G588" s="12">
        <f>SUMIFS('PO Details'!$H:$H,'PO Details'!$D:$D,Planning!$B588,'PO Details'!$L:$L,$E588)</f>
        <v>0</v>
      </c>
      <c r="H588" s="12">
        <f>SUMIFS('SO Details'!$G:$G,'SO Details'!$D:$D,Planning!$B588,'SO Details'!$K:$K,$E588)</f>
        <v>0</v>
      </c>
      <c r="I588" s="20">
        <f>IF(COUNTIFS($C:$C,B588)&gt;1,SUMIFS('Sales Hx'!$Q:$Q,'Sales Hx'!$B:$B,_xlfn.XLOOKUP(B588,C:C,B:B),'Sales Hx'!$D:$D,Planning!$E588),SUMIFS('Sales Hx'!$Q:$Q,'Sales Hx'!$B:$B,Planning!$B588,'Sales Hx'!$D:$D,Planning!$E588))</f>
        <v>1.4</v>
      </c>
      <c r="J588" s="16">
        <f>IF(COUNTIFS($C:$C,B588)&gt;1,SUMIFS('Sales Hx'!$S:$S,'Sales Hx'!$B:$B,_xlfn.XLOOKUP(B588,C:C,B:B),'Sales Hx'!$D:$D,E588),SUMIFS('Sales Hx'!$S:$S,'Sales Hx'!$B:$B,$B588,'Sales Hx'!$D:$D,$E588))</f>
        <v>4.6052631578947366E-2</v>
      </c>
      <c r="K588" s="16">
        <f t="shared" si="53"/>
        <v>2.1428571428571428</v>
      </c>
      <c r="L588" s="12">
        <f>IF(M588&lt;&gt;"",M588,IF(COUNTIFS($C:$C,B588)&gt;1,SUMIFS('Sales Hx'!V:V,'Sales Hx'!$B:$B,_xlfn.XLOOKUP(B588,C:C,B:B),'Sales Hx'!$D:$D,$E588),SUMIFS('Sales Hx'!V:V,'Sales Hx'!$B:$B,$B588,'Sales Hx'!$D:$D,$E588)))</f>
        <v>0</v>
      </c>
      <c r="M588" s="12">
        <v>0</v>
      </c>
      <c r="N588" s="15">
        <f t="shared" si="50"/>
        <v>4.6052631578947366E-2</v>
      </c>
      <c r="O588" s="21">
        <f t="shared" si="51"/>
        <v>0</v>
      </c>
      <c r="P588" s="24">
        <v>44.025799999999997</v>
      </c>
      <c r="Q588" s="18">
        <f t="shared" si="49"/>
        <v>0</v>
      </c>
      <c r="R588" s="2">
        <v>1</v>
      </c>
      <c r="S588" s="2">
        <v>120</v>
      </c>
      <c r="T588" s="2" t="s">
        <v>4647</v>
      </c>
      <c r="U588" s="28" t="str">
        <f>IF(G588=0,"",_xlfn.MINIFS('PO Details'!$I:$I,'PO Details'!$D:$D,Planning!$B588,'PO Details'!$L:$L,Planning!$E588))</f>
        <v/>
      </c>
      <c r="V588" s="29" t="s">
        <v>4640</v>
      </c>
      <c r="W588" t="str">
        <f t="shared" si="52"/>
        <v/>
      </c>
      <c r="X588" s="2">
        <v>120</v>
      </c>
    </row>
    <row r="589" spans="1:24" x14ac:dyDescent="0.25">
      <c r="A589" s="11" t="s">
        <v>4615</v>
      </c>
      <c r="B589" s="22" t="s">
        <v>75</v>
      </c>
      <c r="C589" s="22"/>
      <c r="D589" s="22" t="s">
        <v>75</v>
      </c>
      <c r="E589" s="31" t="s">
        <v>686</v>
      </c>
      <c r="F589" s="12">
        <f>SUMIFS('Inventory Details'!$H:$H,'Inventory Details'!$B:$B,$B589,'Inventory Details'!$E:$E,$E589)</f>
        <v>0</v>
      </c>
      <c r="G589" s="12">
        <f>SUMIFS('PO Details'!$H:$H,'PO Details'!$D:$D,Planning!$B589,'PO Details'!$L:$L,$E589)</f>
        <v>5</v>
      </c>
      <c r="H589" s="12">
        <f>SUMIFS('SO Details'!$G:$G,'SO Details'!$D:$D,Planning!$B589,'SO Details'!$K:$K,$E589)</f>
        <v>0</v>
      </c>
      <c r="I589" s="20">
        <f>IF(COUNTIFS($C:$C,B589)&gt;1,SUMIFS('Sales Hx'!$Q:$Q,'Sales Hx'!$B:$B,_xlfn.XLOOKUP(B589,C:C,B:B),'Sales Hx'!$D:$D,Planning!$E589),SUMIFS('Sales Hx'!$Q:$Q,'Sales Hx'!$B:$B,Planning!$B589,'Sales Hx'!$D:$D,Planning!$E589))</f>
        <v>12.6</v>
      </c>
      <c r="J589" s="16">
        <f>IF(COUNTIFS($C:$C,B589)&gt;1,SUMIFS('Sales Hx'!$S:$S,'Sales Hx'!$B:$B,_xlfn.XLOOKUP(B589,C:C,B:B),'Sales Hx'!$D:$D,E589),SUMIFS('Sales Hx'!$S:$S,'Sales Hx'!$B:$B,$B589,'Sales Hx'!$D:$D,$E589))</f>
        <v>0.12390350877192985</v>
      </c>
      <c r="K589" s="16">
        <f t="shared" si="53"/>
        <v>0.39682539682539686</v>
      </c>
      <c r="L589" s="12">
        <f>IF(M589&lt;&gt;"",M589,IF(COUNTIFS($C:$C,B589)&gt;1,SUMIFS('Sales Hx'!V:V,'Sales Hx'!$B:$B,_xlfn.XLOOKUP(B589,C:C,B:B),'Sales Hx'!$D:$D,$E589),SUMIFS('Sales Hx'!V:V,'Sales Hx'!$B:$B,$B589,'Sales Hx'!$D:$D,$E589)))</f>
        <v>0</v>
      </c>
      <c r="M589" s="12">
        <v>0</v>
      </c>
      <c r="N589" s="15">
        <f t="shared" si="50"/>
        <v>0.12390350877192985</v>
      </c>
      <c r="O589" s="21">
        <f t="shared" si="51"/>
        <v>0</v>
      </c>
      <c r="P589" s="24">
        <v>44.025799999999997</v>
      </c>
      <c r="Q589" s="18">
        <f t="shared" si="49"/>
        <v>0</v>
      </c>
      <c r="R589" s="2">
        <v>1</v>
      </c>
      <c r="S589" s="2">
        <v>120</v>
      </c>
      <c r="T589" s="2" t="s">
        <v>4647</v>
      </c>
      <c r="U589" s="28">
        <f>IF(G589=0,"",_xlfn.MINIFS('PO Details'!$I:$I,'PO Details'!$D:$D,Planning!$B589,'PO Details'!$L:$L,Planning!$E589))</f>
        <v>45426</v>
      </c>
      <c r="V589" s="29" t="s">
        <v>4640</v>
      </c>
      <c r="W589" t="str">
        <f t="shared" si="52"/>
        <v>Max</v>
      </c>
      <c r="X589" s="2">
        <v>120</v>
      </c>
    </row>
    <row r="590" spans="1:24" x14ac:dyDescent="0.25">
      <c r="A590" s="11" t="s">
        <v>4615</v>
      </c>
      <c r="B590" s="22" t="s">
        <v>949</v>
      </c>
      <c r="C590" s="22"/>
      <c r="D590" s="22" t="s">
        <v>950</v>
      </c>
      <c r="E590" s="31" t="s">
        <v>37</v>
      </c>
      <c r="F590" s="12">
        <f>SUMIFS('Inventory Details'!$H:$H,'Inventory Details'!$B:$B,$B590,'Inventory Details'!$E:$E,$E590)</f>
        <v>0</v>
      </c>
      <c r="G590" s="12">
        <f>SUMIFS('PO Details'!$H:$H,'PO Details'!$D:$D,Planning!$B590,'PO Details'!$L:$L,$E590)</f>
        <v>73</v>
      </c>
      <c r="H590" s="12">
        <f>SUMIFS('SO Details'!$G:$G,'SO Details'!$D:$D,Planning!$B590,'SO Details'!$K:$K,$E590)</f>
        <v>0</v>
      </c>
      <c r="I590" s="20">
        <f>IF(COUNTIFS($C:$C,B590)&gt;1,SUMIFS('Sales Hx'!$Q:$Q,'Sales Hx'!$B:$B,_xlfn.XLOOKUP(B590,C:C,B:B),'Sales Hx'!$D:$D,Planning!$E590),SUMIFS('Sales Hx'!$Q:$Q,'Sales Hx'!$B:$B,Planning!$B590,'Sales Hx'!$D:$D,Planning!$E590))</f>
        <v>0</v>
      </c>
      <c r="J590" s="16">
        <f>IF(COUNTIFS($C:$C,B590)&gt;1,SUMIFS('Sales Hx'!$S:$S,'Sales Hx'!$B:$B,_xlfn.XLOOKUP(B590,C:C,B:B),'Sales Hx'!$D:$D,E590),SUMIFS('Sales Hx'!$S:$S,'Sales Hx'!$B:$B,$B590,'Sales Hx'!$D:$D,$E590))</f>
        <v>0</v>
      </c>
      <c r="K590" s="16">
        <f t="shared" si="53"/>
        <v>0</v>
      </c>
      <c r="L590" s="12">
        <f>IF(M590&lt;&gt;"",M590,IF(COUNTIFS($C:$C,B590)&gt;1,SUMIFS('Sales Hx'!V:V,'Sales Hx'!$B:$B,_xlfn.XLOOKUP(B590,C:C,B:B),'Sales Hx'!$D:$D,$E590),SUMIFS('Sales Hx'!V:V,'Sales Hx'!$B:$B,$B590,'Sales Hx'!$D:$D,$E590)))</f>
        <v>0</v>
      </c>
      <c r="M590" s="12">
        <v>0</v>
      </c>
      <c r="N590" s="15">
        <f t="shared" si="50"/>
        <v>0</v>
      </c>
      <c r="O590" s="21">
        <f t="shared" si="51"/>
        <v>0</v>
      </c>
      <c r="P590" s="24">
        <v>44.025799999999997</v>
      </c>
      <c r="Q590" s="18">
        <f t="shared" si="49"/>
        <v>0</v>
      </c>
      <c r="R590" s="2">
        <v>1</v>
      </c>
      <c r="S590" s="2">
        <v>120</v>
      </c>
      <c r="T590" s="2" t="s">
        <v>4647</v>
      </c>
      <c r="U590" s="28">
        <f>IF(G590=0,"",_xlfn.MINIFS('PO Details'!$I:$I,'PO Details'!$D:$D,Planning!$B590,'PO Details'!$L:$L,Planning!$E590))</f>
        <v>45100</v>
      </c>
      <c r="V590" s="29" t="s">
        <v>4640</v>
      </c>
      <c r="W590" t="str">
        <f t="shared" si="52"/>
        <v/>
      </c>
      <c r="X590" s="2">
        <v>120</v>
      </c>
    </row>
    <row r="591" spans="1:24" x14ac:dyDescent="0.25">
      <c r="A591" s="11" t="s">
        <v>4615</v>
      </c>
      <c r="B591" s="22" t="s">
        <v>949</v>
      </c>
      <c r="C591" s="22"/>
      <c r="D591" s="22" t="s">
        <v>950</v>
      </c>
      <c r="E591" s="31" t="s">
        <v>186</v>
      </c>
      <c r="F591" s="12">
        <f>SUMIFS('Inventory Details'!$H:$H,'Inventory Details'!$B:$B,$B591,'Inventory Details'!$E:$E,$E591)</f>
        <v>0</v>
      </c>
      <c r="G591" s="12">
        <f>SUMIFS('PO Details'!$H:$H,'PO Details'!$D:$D,Planning!$B591,'PO Details'!$L:$L,$E591)</f>
        <v>0</v>
      </c>
      <c r="H591" s="12">
        <f>SUMIFS('SO Details'!$G:$G,'SO Details'!$D:$D,Planning!$B591,'SO Details'!$K:$K,$E591)</f>
        <v>0</v>
      </c>
      <c r="I591" s="20">
        <f>IF(COUNTIFS($C:$C,B591)&gt;1,SUMIFS('Sales Hx'!$Q:$Q,'Sales Hx'!$B:$B,_xlfn.XLOOKUP(B591,C:C,B:B),'Sales Hx'!$D:$D,Planning!$E591),SUMIFS('Sales Hx'!$Q:$Q,'Sales Hx'!$B:$B,Planning!$B591,'Sales Hx'!$D:$D,Planning!$E591))</f>
        <v>0</v>
      </c>
      <c r="J591" s="16">
        <f>IF(COUNTIFS($C:$C,B591)&gt;1,SUMIFS('Sales Hx'!$S:$S,'Sales Hx'!$B:$B,_xlfn.XLOOKUP(B591,C:C,B:B),'Sales Hx'!$D:$D,E591),SUMIFS('Sales Hx'!$S:$S,'Sales Hx'!$B:$B,$B591,'Sales Hx'!$D:$D,$E591))</f>
        <v>0</v>
      </c>
      <c r="K591" s="16">
        <f t="shared" si="53"/>
        <v>0</v>
      </c>
      <c r="L591" s="12">
        <f>IF(M591&lt;&gt;"",M591,IF(COUNTIFS($C:$C,B591)&gt;1,SUMIFS('Sales Hx'!V:V,'Sales Hx'!$B:$B,_xlfn.XLOOKUP(B591,C:C,B:B),'Sales Hx'!$D:$D,$E591),SUMIFS('Sales Hx'!V:V,'Sales Hx'!$B:$B,$B591,'Sales Hx'!$D:$D,$E591)))</f>
        <v>0</v>
      </c>
      <c r="M591" s="12">
        <v>0</v>
      </c>
      <c r="N591" s="15">
        <f t="shared" si="50"/>
        <v>0</v>
      </c>
      <c r="O591" s="21">
        <f t="shared" si="51"/>
        <v>0</v>
      </c>
      <c r="P591" s="24">
        <v>44.025799999999997</v>
      </c>
      <c r="Q591" s="18">
        <f t="shared" si="49"/>
        <v>0</v>
      </c>
      <c r="R591" s="2">
        <v>1</v>
      </c>
      <c r="S591" s="2">
        <v>120</v>
      </c>
      <c r="T591" s="2" t="s">
        <v>4647</v>
      </c>
      <c r="U591" s="28" t="str">
        <f>IF(G591=0,"",_xlfn.MINIFS('PO Details'!$I:$I,'PO Details'!$D:$D,Planning!$B591,'PO Details'!$L:$L,Planning!$E591))</f>
        <v/>
      </c>
      <c r="V591" s="29" t="s">
        <v>4640</v>
      </c>
      <c r="W591" t="str">
        <f t="shared" si="52"/>
        <v/>
      </c>
      <c r="X591" s="2">
        <v>120</v>
      </c>
    </row>
    <row r="592" spans="1:24" x14ac:dyDescent="0.25">
      <c r="A592" s="11" t="s">
        <v>4615</v>
      </c>
      <c r="B592" s="22" t="s">
        <v>949</v>
      </c>
      <c r="C592" s="22"/>
      <c r="D592" s="22" t="s">
        <v>950</v>
      </c>
      <c r="E592" s="31" t="s">
        <v>113</v>
      </c>
      <c r="F592" s="12">
        <f>SUMIFS('Inventory Details'!$H:$H,'Inventory Details'!$B:$B,$B592,'Inventory Details'!$E:$E,$E592)</f>
        <v>1</v>
      </c>
      <c r="G592" s="12">
        <f>SUMIFS('PO Details'!$H:$H,'PO Details'!$D:$D,Planning!$B592,'PO Details'!$L:$L,$E592)</f>
        <v>0</v>
      </c>
      <c r="H592" s="12">
        <f>SUMIFS('SO Details'!$G:$G,'SO Details'!$D:$D,Planning!$B592,'SO Details'!$K:$K,$E592)</f>
        <v>0</v>
      </c>
      <c r="I592" s="20">
        <f>IF(COUNTIFS($C:$C,B592)&gt;1,SUMIFS('Sales Hx'!$Q:$Q,'Sales Hx'!$B:$B,_xlfn.XLOOKUP(B592,C:C,B:B),'Sales Hx'!$D:$D,Planning!$E592),SUMIFS('Sales Hx'!$Q:$Q,'Sales Hx'!$B:$B,Planning!$B592,'Sales Hx'!$D:$D,Planning!$E592))</f>
        <v>0</v>
      </c>
      <c r="J592" s="16">
        <f>IF(COUNTIFS($C:$C,B592)&gt;1,SUMIFS('Sales Hx'!$S:$S,'Sales Hx'!$B:$B,_xlfn.XLOOKUP(B592,C:C,B:B),'Sales Hx'!$D:$D,E592),SUMIFS('Sales Hx'!$S:$S,'Sales Hx'!$B:$B,$B592,'Sales Hx'!$D:$D,$E592))</f>
        <v>0</v>
      </c>
      <c r="K592" s="16">
        <f t="shared" si="53"/>
        <v>0</v>
      </c>
      <c r="L592" s="12">
        <f>IF(M592&lt;&gt;"",M592,IF(COUNTIFS($C:$C,B592)&gt;1,SUMIFS('Sales Hx'!V:V,'Sales Hx'!$B:$B,_xlfn.XLOOKUP(B592,C:C,B:B),'Sales Hx'!$D:$D,$E592),SUMIFS('Sales Hx'!V:V,'Sales Hx'!$B:$B,$B592,'Sales Hx'!$D:$D,$E592)))</f>
        <v>0</v>
      </c>
      <c r="M592" s="12">
        <v>0</v>
      </c>
      <c r="N592" s="15">
        <f t="shared" si="50"/>
        <v>0</v>
      </c>
      <c r="O592" s="21">
        <f t="shared" si="51"/>
        <v>0</v>
      </c>
      <c r="P592" s="24">
        <v>44.025799999999997</v>
      </c>
      <c r="Q592" s="18">
        <f t="shared" ref="Q592:Q642" si="54">IFERROR(P592*O592,0)</f>
        <v>0</v>
      </c>
      <c r="R592" s="2">
        <v>1</v>
      </c>
      <c r="S592" s="2">
        <v>120</v>
      </c>
      <c r="T592" s="2" t="s">
        <v>4647</v>
      </c>
      <c r="U592" s="28" t="str">
        <f>IF(G592=0,"",_xlfn.MINIFS('PO Details'!$I:$I,'PO Details'!$D:$D,Planning!$B592,'PO Details'!$L:$L,Planning!$E592))</f>
        <v/>
      </c>
      <c r="V592" s="29" t="s">
        <v>4640</v>
      </c>
      <c r="W592" t="str">
        <f t="shared" si="52"/>
        <v/>
      </c>
      <c r="X592" s="2">
        <v>120</v>
      </c>
    </row>
    <row r="593" spans="1:24" x14ac:dyDescent="0.25">
      <c r="A593" s="11" t="s">
        <v>4615</v>
      </c>
      <c r="B593" s="22" t="s">
        <v>949</v>
      </c>
      <c r="C593" s="22"/>
      <c r="D593" s="22" t="s">
        <v>950</v>
      </c>
      <c r="E593" s="31" t="s">
        <v>4746</v>
      </c>
      <c r="F593" s="12">
        <f>SUMIFS('Inventory Details'!$H:$H,'Inventory Details'!$B:$B,$B593,'Inventory Details'!$E:$E,$E593)</f>
        <v>10</v>
      </c>
      <c r="G593" s="12">
        <f>SUMIFS('PO Details'!$H:$H,'PO Details'!$D:$D,Planning!$B593,'PO Details'!$L:$L,$E593)</f>
        <v>0</v>
      </c>
      <c r="H593" s="12">
        <f>SUMIFS('SO Details'!$G:$G,'SO Details'!$D:$D,Planning!$B593,'SO Details'!$K:$K,$E593)</f>
        <v>0</v>
      </c>
      <c r="I593" s="20">
        <f>IF(COUNTIFS($C:$C,B593)&gt;1,SUMIFS('Sales Hx'!$Q:$Q,'Sales Hx'!$B:$B,_xlfn.XLOOKUP(B593,C:C,B:B),'Sales Hx'!$D:$D,Planning!$E593),SUMIFS('Sales Hx'!$Q:$Q,'Sales Hx'!$B:$B,Planning!$B593,'Sales Hx'!$D:$D,Planning!$E593))</f>
        <v>4.1999999999999993</v>
      </c>
      <c r="J593" s="16">
        <f>IF(COUNTIFS($C:$C,B593)&gt;1,SUMIFS('Sales Hx'!$S:$S,'Sales Hx'!$B:$B,_xlfn.XLOOKUP(B593,C:C,B:B),'Sales Hx'!$D:$D,E593),SUMIFS('Sales Hx'!$S:$S,'Sales Hx'!$B:$B,$B593,'Sales Hx'!$D:$D,$E593))</f>
        <v>0.14035087719298245</v>
      </c>
      <c r="K593" s="16">
        <f t="shared" si="53"/>
        <v>2.3809523809523814</v>
      </c>
      <c r="L593" s="12">
        <f>IF(M593&lt;&gt;"",M593,IF(COUNTIFS($C:$C,B593)&gt;1,SUMIFS('Sales Hx'!V:V,'Sales Hx'!$B:$B,_xlfn.XLOOKUP(B593,C:C,B:B),'Sales Hx'!$D:$D,$E593),SUMIFS('Sales Hx'!V:V,'Sales Hx'!$B:$B,$B593,'Sales Hx'!$D:$D,$E593)))</f>
        <v>0</v>
      </c>
      <c r="M593" s="12">
        <v>0</v>
      </c>
      <c r="N593" s="15">
        <f t="shared" ref="N593:N643" si="55">IFERROR(_xlfn.IFNA(J593*R593+L593,"No Sales Hx"),"No Sales HX")</f>
        <v>0.14035087719298245</v>
      </c>
      <c r="O593" s="21">
        <f t="shared" si="51"/>
        <v>0</v>
      </c>
      <c r="P593" s="24">
        <v>44.025799999999997</v>
      </c>
      <c r="Q593" s="18">
        <f t="shared" si="54"/>
        <v>0</v>
      </c>
      <c r="R593" s="2">
        <v>1</v>
      </c>
      <c r="S593" s="2">
        <v>120</v>
      </c>
      <c r="T593" s="2" t="s">
        <v>4647</v>
      </c>
      <c r="U593" s="28" t="str">
        <f>IF(G593=0,"",_xlfn.MINIFS('PO Details'!$I:$I,'PO Details'!$D:$D,Planning!$B593,'PO Details'!$L:$L,Planning!$E593))</f>
        <v/>
      </c>
      <c r="V593" s="29" t="s">
        <v>4640</v>
      </c>
      <c r="W593" t="str">
        <f t="shared" si="52"/>
        <v/>
      </c>
      <c r="X593" s="2">
        <v>120</v>
      </c>
    </row>
    <row r="594" spans="1:24" x14ac:dyDescent="0.25">
      <c r="A594" s="11" t="s">
        <v>4615</v>
      </c>
      <c r="B594" s="22" t="s">
        <v>949</v>
      </c>
      <c r="C594" s="22"/>
      <c r="D594" s="22" t="s">
        <v>950</v>
      </c>
      <c r="E594" s="31" t="s">
        <v>686</v>
      </c>
      <c r="F594" s="12">
        <f>SUMIFS('Inventory Details'!$H:$H,'Inventory Details'!$B:$B,$B594,'Inventory Details'!$E:$E,$E594)</f>
        <v>0</v>
      </c>
      <c r="G594" s="12">
        <f>SUMIFS('PO Details'!$H:$H,'PO Details'!$D:$D,Planning!$B594,'PO Details'!$L:$L,$E594)</f>
        <v>6</v>
      </c>
      <c r="H594" s="12">
        <f>SUMIFS('SO Details'!$G:$G,'SO Details'!$D:$D,Planning!$B594,'SO Details'!$K:$K,$E594)</f>
        <v>0</v>
      </c>
      <c r="I594" s="20">
        <f>IF(COUNTIFS($C:$C,B594)&gt;1,SUMIFS('Sales Hx'!$Q:$Q,'Sales Hx'!$B:$B,_xlfn.XLOOKUP(B594,C:C,B:B),'Sales Hx'!$D:$D,Planning!$E594),SUMIFS('Sales Hx'!$Q:$Q,'Sales Hx'!$B:$B,Planning!$B594,'Sales Hx'!$D:$D,Planning!$E594))</f>
        <v>14</v>
      </c>
      <c r="J594" s="16">
        <f>IF(COUNTIFS($C:$C,B594)&gt;1,SUMIFS('Sales Hx'!$S:$S,'Sales Hx'!$B:$B,_xlfn.XLOOKUP(B594,C:C,B:B),'Sales Hx'!$D:$D,E594),SUMIFS('Sales Hx'!$S:$S,'Sales Hx'!$B:$B,$B594,'Sales Hx'!$D:$D,$E594))</f>
        <v>0.26250000000000001</v>
      </c>
      <c r="K594" s="16">
        <f t="shared" si="53"/>
        <v>0.42857142857142855</v>
      </c>
      <c r="L594" s="12">
        <f>IF(M594&lt;&gt;"",M594,IF(COUNTIFS($C:$C,B594)&gt;1,SUMIFS('Sales Hx'!V:V,'Sales Hx'!$B:$B,_xlfn.XLOOKUP(B594,C:C,B:B),'Sales Hx'!$D:$D,$E594),SUMIFS('Sales Hx'!V:V,'Sales Hx'!$B:$B,$B594,'Sales Hx'!$D:$D,$E594)))</f>
        <v>0</v>
      </c>
      <c r="M594" s="12">
        <v>0</v>
      </c>
      <c r="N594" s="15">
        <f t="shared" si="55"/>
        <v>0.26250000000000001</v>
      </c>
      <c r="O594" s="21">
        <f t="shared" si="51"/>
        <v>0</v>
      </c>
      <c r="P594" s="24">
        <v>44.025799999999997</v>
      </c>
      <c r="Q594" s="18">
        <f t="shared" si="54"/>
        <v>0</v>
      </c>
      <c r="R594" s="2">
        <v>1</v>
      </c>
      <c r="S594" s="2">
        <v>120</v>
      </c>
      <c r="T594" s="2" t="s">
        <v>4647</v>
      </c>
      <c r="U594" s="28">
        <f>IF(G594=0,"",_xlfn.MINIFS('PO Details'!$I:$I,'PO Details'!$D:$D,Planning!$B594,'PO Details'!$L:$L,Planning!$E594))</f>
        <v>45426</v>
      </c>
      <c r="V594" s="29" t="s">
        <v>4640</v>
      </c>
      <c r="W594" t="str">
        <f t="shared" si="52"/>
        <v>Max</v>
      </c>
      <c r="X594" s="2">
        <v>120</v>
      </c>
    </row>
    <row r="595" spans="1:24" x14ac:dyDescent="0.25">
      <c r="A595" s="11" t="s">
        <v>4615</v>
      </c>
      <c r="B595" s="22" t="s">
        <v>949</v>
      </c>
      <c r="C595" s="22"/>
      <c r="D595" s="22" t="s">
        <v>950</v>
      </c>
      <c r="E595" s="31" t="s">
        <v>876</v>
      </c>
      <c r="F595" s="12">
        <f>SUMIFS('Inventory Details'!$H:$H,'Inventory Details'!$B:$B,$B595,'Inventory Details'!$E:$E,$E595)</f>
        <v>0</v>
      </c>
      <c r="G595" s="12">
        <f>SUMIFS('PO Details'!$H:$H,'PO Details'!$D:$D,Planning!$B595,'PO Details'!$L:$L,$E595)</f>
        <v>0</v>
      </c>
      <c r="H595" s="12">
        <f>SUMIFS('SO Details'!$G:$G,'SO Details'!$D:$D,Planning!$B595,'SO Details'!$K:$K,$E595)</f>
        <v>0</v>
      </c>
      <c r="I595" s="20">
        <f>IF(COUNTIFS($C:$C,B595)&gt;1,SUMIFS('Sales Hx'!$Q:$Q,'Sales Hx'!$B:$B,_xlfn.XLOOKUP(B595,C:C,B:B),'Sales Hx'!$D:$D,Planning!$E595),SUMIFS('Sales Hx'!$Q:$Q,'Sales Hx'!$B:$B,Planning!$B595,'Sales Hx'!$D:$D,Planning!$E595))</f>
        <v>0</v>
      </c>
      <c r="J595" s="16">
        <f>IF(COUNTIFS($C:$C,B595)&gt;1,SUMIFS('Sales Hx'!$S:$S,'Sales Hx'!$B:$B,_xlfn.XLOOKUP(B595,C:C,B:B),'Sales Hx'!$D:$D,E595),SUMIFS('Sales Hx'!$S:$S,'Sales Hx'!$B:$B,$B595,'Sales Hx'!$D:$D,$E595))</f>
        <v>4.6052631578947366E-2</v>
      </c>
      <c r="K595" s="16">
        <f t="shared" si="53"/>
        <v>0</v>
      </c>
      <c r="L595" s="12">
        <f>IF(M595&lt;&gt;"",M595,IF(COUNTIFS($C:$C,B595)&gt;1,SUMIFS('Sales Hx'!V:V,'Sales Hx'!$B:$B,_xlfn.XLOOKUP(B595,C:C,B:B),'Sales Hx'!$D:$D,$E595),SUMIFS('Sales Hx'!V:V,'Sales Hx'!$B:$B,$B595,'Sales Hx'!$D:$D,$E595)))</f>
        <v>0</v>
      </c>
      <c r="M595" s="12">
        <v>0</v>
      </c>
      <c r="N595" s="15">
        <f t="shared" si="55"/>
        <v>4.6052631578947366E-2</v>
      </c>
      <c r="O595" s="21">
        <f t="shared" si="51"/>
        <v>6</v>
      </c>
      <c r="P595" s="24">
        <v>44.025799999999997</v>
      </c>
      <c r="Q595" s="18">
        <f t="shared" si="54"/>
        <v>264.15479999999997</v>
      </c>
      <c r="R595" s="2">
        <v>1</v>
      </c>
      <c r="S595" s="2">
        <v>120</v>
      </c>
      <c r="T595" s="2" t="s">
        <v>4647</v>
      </c>
      <c r="U595" s="28" t="str">
        <f>IF(G595=0,"",_xlfn.MINIFS('PO Details'!$I:$I,'PO Details'!$D:$D,Planning!$B595,'PO Details'!$L:$L,Planning!$E595))</f>
        <v/>
      </c>
      <c r="V595" s="29" t="s">
        <v>4640</v>
      </c>
      <c r="W595" t="str">
        <f t="shared" si="52"/>
        <v/>
      </c>
      <c r="X595" s="2">
        <v>120</v>
      </c>
    </row>
    <row r="596" spans="1:24" x14ac:dyDescent="0.25">
      <c r="A596" s="11" t="s">
        <v>4615</v>
      </c>
      <c r="B596" s="22" t="s">
        <v>951</v>
      </c>
      <c r="C596" s="22"/>
      <c r="D596" s="22" t="s">
        <v>952</v>
      </c>
      <c r="E596" s="31" t="s">
        <v>37</v>
      </c>
      <c r="F596" s="12">
        <f>SUMIFS('Inventory Details'!$H:$H,'Inventory Details'!$B:$B,$B596,'Inventory Details'!$E:$E,$E596)</f>
        <v>0</v>
      </c>
      <c r="G596" s="12">
        <f>SUMIFS('PO Details'!$H:$H,'PO Details'!$D:$D,Planning!$B596,'PO Details'!$L:$L,$E596)</f>
        <v>4</v>
      </c>
      <c r="H596" s="12">
        <f>SUMIFS('SO Details'!$G:$G,'SO Details'!$D:$D,Planning!$B596,'SO Details'!$K:$K,$E596)</f>
        <v>0</v>
      </c>
      <c r="I596" s="20">
        <f>IF(COUNTIFS($C:$C,B596)&gt;1,SUMIFS('Sales Hx'!$Q:$Q,'Sales Hx'!$B:$B,_xlfn.XLOOKUP(B596,C:C,B:B),'Sales Hx'!$D:$D,Planning!$E596),SUMIFS('Sales Hx'!$Q:$Q,'Sales Hx'!$B:$B,Planning!$B596,'Sales Hx'!$D:$D,Planning!$E596))</f>
        <v>0</v>
      </c>
      <c r="J596" s="16">
        <f>IF(COUNTIFS($C:$C,B596)&gt;1,SUMIFS('Sales Hx'!$S:$S,'Sales Hx'!$B:$B,_xlfn.XLOOKUP(B596,C:C,B:B),'Sales Hx'!$D:$D,E596),SUMIFS('Sales Hx'!$S:$S,'Sales Hx'!$B:$B,$B596,'Sales Hx'!$D:$D,$E596))</f>
        <v>0</v>
      </c>
      <c r="K596" s="16">
        <f t="shared" si="53"/>
        <v>0</v>
      </c>
      <c r="L596" s="12">
        <f>IF(M596&lt;&gt;"",M596,IF(COUNTIFS($C:$C,B596)&gt;1,SUMIFS('Sales Hx'!V:V,'Sales Hx'!$B:$B,_xlfn.XLOOKUP(B596,C:C,B:B),'Sales Hx'!$D:$D,$E596),SUMIFS('Sales Hx'!V:V,'Sales Hx'!$B:$B,$B596,'Sales Hx'!$D:$D,$E596)))</f>
        <v>0</v>
      </c>
      <c r="M596" s="12">
        <v>0</v>
      </c>
      <c r="N596" s="15">
        <f t="shared" si="55"/>
        <v>0</v>
      </c>
      <c r="O596" s="21">
        <f t="shared" si="51"/>
        <v>0</v>
      </c>
      <c r="P596" s="24">
        <v>44.025799999999997</v>
      </c>
      <c r="Q596" s="18">
        <f t="shared" si="54"/>
        <v>0</v>
      </c>
      <c r="R596" s="2">
        <v>1</v>
      </c>
      <c r="S596" s="2">
        <v>120</v>
      </c>
      <c r="T596" s="2" t="s">
        <v>4647</v>
      </c>
      <c r="U596" s="28">
        <f>IF(G596=0,"",_xlfn.MINIFS('PO Details'!$I:$I,'PO Details'!$D:$D,Planning!$B596,'PO Details'!$L:$L,Planning!$E596))</f>
        <v>45111</v>
      </c>
      <c r="V596" s="29" t="s">
        <v>4640</v>
      </c>
      <c r="W596" t="str">
        <f t="shared" si="52"/>
        <v>Max</v>
      </c>
      <c r="X596" s="2">
        <v>120</v>
      </c>
    </row>
    <row r="597" spans="1:24" x14ac:dyDescent="0.25">
      <c r="A597" s="11" t="s">
        <v>4615</v>
      </c>
      <c r="B597" s="22" t="s">
        <v>951</v>
      </c>
      <c r="C597" s="22"/>
      <c r="D597" s="22" t="s">
        <v>952</v>
      </c>
      <c r="E597" s="31" t="s">
        <v>4746</v>
      </c>
      <c r="F597" s="12">
        <f>SUMIFS('Inventory Details'!$H:$H,'Inventory Details'!$B:$B,$B597,'Inventory Details'!$E:$E,$E597)</f>
        <v>2</v>
      </c>
      <c r="G597" s="12">
        <f>SUMIFS('PO Details'!$H:$H,'PO Details'!$D:$D,Planning!$B597,'PO Details'!$L:$L,$E597)</f>
        <v>0</v>
      </c>
      <c r="H597" s="12">
        <f>SUMIFS('SO Details'!$G:$G,'SO Details'!$D:$D,Planning!$B597,'SO Details'!$K:$K,$E597)</f>
        <v>0</v>
      </c>
      <c r="I597" s="20">
        <f>IF(COUNTIFS($C:$C,B597)&gt;1,SUMIFS('Sales Hx'!$Q:$Q,'Sales Hx'!$B:$B,_xlfn.XLOOKUP(B597,C:C,B:B),'Sales Hx'!$D:$D,Planning!$E597),SUMIFS('Sales Hx'!$Q:$Q,'Sales Hx'!$B:$B,Planning!$B597,'Sales Hx'!$D:$D,Planning!$E597))</f>
        <v>0</v>
      </c>
      <c r="J597" s="16">
        <f>IF(COUNTIFS($C:$C,B597)&gt;1,SUMIFS('Sales Hx'!$S:$S,'Sales Hx'!$B:$B,_xlfn.XLOOKUP(B597,C:C,B:B),'Sales Hx'!$D:$D,E597),SUMIFS('Sales Hx'!$S:$S,'Sales Hx'!$B:$B,$B597,'Sales Hx'!$D:$D,$E597))</f>
        <v>3.2894736842105261E-2</v>
      </c>
      <c r="K597" s="16">
        <f t="shared" si="53"/>
        <v>0</v>
      </c>
      <c r="L597" s="12">
        <f>IF(M597&lt;&gt;"",M597,IF(COUNTIFS($C:$C,B597)&gt;1,SUMIFS('Sales Hx'!V:V,'Sales Hx'!$B:$B,_xlfn.XLOOKUP(B597,C:C,B:B),'Sales Hx'!$D:$D,$E597),SUMIFS('Sales Hx'!V:V,'Sales Hx'!$B:$B,$B597,'Sales Hx'!$D:$D,$E597)))</f>
        <v>0</v>
      </c>
      <c r="M597" s="12">
        <v>0</v>
      </c>
      <c r="N597" s="15">
        <f t="shared" si="55"/>
        <v>3.2894736842105261E-2</v>
      </c>
      <c r="O597" s="21">
        <f t="shared" si="51"/>
        <v>0</v>
      </c>
      <c r="P597" s="24">
        <v>44.025799999999997</v>
      </c>
      <c r="Q597" s="18">
        <f t="shared" si="54"/>
        <v>0</v>
      </c>
      <c r="R597" s="2">
        <v>1</v>
      </c>
      <c r="S597" s="2">
        <v>120</v>
      </c>
      <c r="T597" s="2" t="s">
        <v>4647</v>
      </c>
      <c r="U597" s="28" t="str">
        <f>IF(G597=0,"",_xlfn.MINIFS('PO Details'!$I:$I,'PO Details'!$D:$D,Planning!$B597,'PO Details'!$L:$L,Planning!$E597))</f>
        <v/>
      </c>
      <c r="V597" s="29" t="s">
        <v>4640</v>
      </c>
      <c r="W597" t="str">
        <f t="shared" si="52"/>
        <v>Max</v>
      </c>
      <c r="X597" s="2">
        <v>120</v>
      </c>
    </row>
    <row r="598" spans="1:24" x14ac:dyDescent="0.25">
      <c r="A598" s="11" t="s">
        <v>4615</v>
      </c>
      <c r="B598" s="22" t="s">
        <v>951</v>
      </c>
      <c r="C598" s="22"/>
      <c r="D598" s="22" t="s">
        <v>952</v>
      </c>
      <c r="E598" s="31" t="s">
        <v>686</v>
      </c>
      <c r="F598" s="12">
        <f>SUMIFS('Inventory Details'!$H:$H,'Inventory Details'!$B:$B,$B598,'Inventory Details'!$E:$E,$E598)</f>
        <v>2</v>
      </c>
      <c r="G598" s="12">
        <f>SUMIFS('PO Details'!$H:$H,'PO Details'!$D:$D,Planning!$B598,'PO Details'!$L:$L,$E598)</f>
        <v>0</v>
      </c>
      <c r="H598" s="12">
        <f>SUMIFS('SO Details'!$G:$G,'SO Details'!$D:$D,Planning!$B598,'SO Details'!$K:$K,$E598)</f>
        <v>0</v>
      </c>
      <c r="I598" s="20">
        <f>IF(COUNTIFS($C:$C,B598)&gt;1,SUMIFS('Sales Hx'!$Q:$Q,'Sales Hx'!$B:$B,_xlfn.XLOOKUP(B598,C:C,B:B),'Sales Hx'!$D:$D,Planning!$E598),SUMIFS('Sales Hx'!$Q:$Q,'Sales Hx'!$B:$B,Planning!$B598,'Sales Hx'!$D:$D,Planning!$E598))</f>
        <v>0</v>
      </c>
      <c r="J598" s="16">
        <f>IF(COUNTIFS($C:$C,B598)&gt;1,SUMIFS('Sales Hx'!$S:$S,'Sales Hx'!$B:$B,_xlfn.XLOOKUP(B598,C:C,B:B),'Sales Hx'!$D:$D,E598),SUMIFS('Sales Hx'!$S:$S,'Sales Hx'!$B:$B,$B598,'Sales Hx'!$D:$D,$E598))</f>
        <v>9.2105263157894732E-2</v>
      </c>
      <c r="K598" s="16">
        <f t="shared" si="53"/>
        <v>0</v>
      </c>
      <c r="L598" s="12">
        <f>IF(M598&lt;&gt;"",M598,IF(COUNTIFS($C:$C,B598)&gt;1,SUMIFS('Sales Hx'!V:V,'Sales Hx'!$B:$B,_xlfn.XLOOKUP(B598,C:C,B:B),'Sales Hx'!$D:$D,$E598),SUMIFS('Sales Hx'!V:V,'Sales Hx'!$B:$B,$B598,'Sales Hx'!$D:$D,$E598)))</f>
        <v>0</v>
      </c>
      <c r="M598" s="12">
        <v>0</v>
      </c>
      <c r="N598" s="15">
        <f t="shared" si="55"/>
        <v>9.2105263157894732E-2</v>
      </c>
      <c r="O598" s="21">
        <f t="shared" si="51"/>
        <v>0</v>
      </c>
      <c r="P598" s="24">
        <v>44.025799999999997</v>
      </c>
      <c r="Q598" s="18">
        <f t="shared" si="54"/>
        <v>0</v>
      </c>
      <c r="R598" s="2">
        <v>1</v>
      </c>
      <c r="S598" s="2">
        <v>120</v>
      </c>
      <c r="T598" s="2" t="s">
        <v>4647</v>
      </c>
      <c r="U598" s="28" t="str">
        <f>IF(G598=0,"",_xlfn.MINIFS('PO Details'!$I:$I,'PO Details'!$D:$D,Planning!$B598,'PO Details'!$L:$L,Planning!$E598))</f>
        <v/>
      </c>
      <c r="V598" s="29" t="s">
        <v>4640</v>
      </c>
      <c r="W598" t="str">
        <f t="shared" si="52"/>
        <v>Max</v>
      </c>
      <c r="X598" s="2">
        <v>120</v>
      </c>
    </row>
    <row r="599" spans="1:24" x14ac:dyDescent="0.25">
      <c r="A599" s="11" t="s">
        <v>4615</v>
      </c>
      <c r="B599" s="22" t="s">
        <v>953</v>
      </c>
      <c r="C599" s="22"/>
      <c r="D599" s="22" t="s">
        <v>953</v>
      </c>
      <c r="E599" s="31" t="s">
        <v>37</v>
      </c>
      <c r="F599" s="12">
        <f>SUMIFS('Inventory Details'!$H:$H,'Inventory Details'!$B:$B,$B599,'Inventory Details'!$E:$E,$E599)</f>
        <v>0</v>
      </c>
      <c r="G599" s="12">
        <f>SUMIFS('PO Details'!$H:$H,'PO Details'!$D:$D,Planning!$B599,'PO Details'!$L:$L,$E599)</f>
        <v>18</v>
      </c>
      <c r="H599" s="12">
        <f>SUMIFS('SO Details'!$G:$G,'SO Details'!$D:$D,Planning!$B599,'SO Details'!$K:$K,$E599)</f>
        <v>0</v>
      </c>
      <c r="I599" s="20">
        <f>IF(COUNTIFS($C:$C,B599)&gt;1,SUMIFS('Sales Hx'!$Q:$Q,'Sales Hx'!$B:$B,_xlfn.XLOOKUP(B599,C:C,B:B),'Sales Hx'!$D:$D,Planning!$E599),SUMIFS('Sales Hx'!$Q:$Q,'Sales Hx'!$B:$B,Planning!$B599,'Sales Hx'!$D:$D,Planning!$E599))</f>
        <v>0</v>
      </c>
      <c r="J599" s="16">
        <f>IF(COUNTIFS($C:$C,B599)&gt;1,SUMIFS('Sales Hx'!$S:$S,'Sales Hx'!$B:$B,_xlfn.XLOOKUP(B599,C:C,B:B),'Sales Hx'!$D:$D,E599),SUMIFS('Sales Hx'!$S:$S,'Sales Hx'!$B:$B,$B599,'Sales Hx'!$D:$D,$E599))</f>
        <v>0</v>
      </c>
      <c r="K599" s="16">
        <f t="shared" si="53"/>
        <v>0</v>
      </c>
      <c r="L599" s="12">
        <f>IF(M599&lt;&gt;"",M599,IF(COUNTIFS($C:$C,B599)&gt;1,SUMIFS('Sales Hx'!V:V,'Sales Hx'!$B:$B,_xlfn.XLOOKUP(B599,C:C,B:B),'Sales Hx'!$D:$D,$E599),SUMIFS('Sales Hx'!V:V,'Sales Hx'!$B:$B,$B599,'Sales Hx'!$D:$D,$E599)))</f>
        <v>0</v>
      </c>
      <c r="M599" s="12">
        <v>0</v>
      </c>
      <c r="N599" s="15">
        <f t="shared" si="55"/>
        <v>0</v>
      </c>
      <c r="O599" s="21">
        <f t="shared" si="51"/>
        <v>0</v>
      </c>
      <c r="P599" s="24">
        <v>44.025799999999997</v>
      </c>
      <c r="Q599" s="18">
        <f t="shared" si="54"/>
        <v>0</v>
      </c>
      <c r="R599" s="2">
        <v>1</v>
      </c>
      <c r="S599" s="2">
        <v>120</v>
      </c>
      <c r="T599" s="2" t="s">
        <v>4647</v>
      </c>
      <c r="U599" s="28">
        <f>IF(G599=0,"",_xlfn.MINIFS('PO Details'!$I:$I,'PO Details'!$D:$D,Planning!$B599,'PO Details'!$L:$L,Planning!$E599))</f>
        <v>45100</v>
      </c>
      <c r="V599" s="29" t="s">
        <v>4640</v>
      </c>
      <c r="W599" t="str">
        <f t="shared" si="52"/>
        <v/>
      </c>
      <c r="X599" s="2">
        <v>120</v>
      </c>
    </row>
    <row r="600" spans="1:24" x14ac:dyDescent="0.25">
      <c r="A600" s="11" t="s">
        <v>4615</v>
      </c>
      <c r="B600" s="22" t="s">
        <v>953</v>
      </c>
      <c r="C600" s="22"/>
      <c r="D600" s="22" t="s">
        <v>953</v>
      </c>
      <c r="E600" s="31" t="s">
        <v>186</v>
      </c>
      <c r="F600" s="12">
        <f>SUMIFS('Inventory Details'!$H:$H,'Inventory Details'!$B:$B,$B600,'Inventory Details'!$E:$E,$E600)</f>
        <v>0</v>
      </c>
      <c r="G600" s="12">
        <f>SUMIFS('PO Details'!$H:$H,'PO Details'!$D:$D,Planning!$B600,'PO Details'!$L:$L,$E600)</f>
        <v>0</v>
      </c>
      <c r="H600" s="12">
        <f>SUMIFS('SO Details'!$G:$G,'SO Details'!$D:$D,Planning!$B600,'SO Details'!$K:$K,$E600)</f>
        <v>0</v>
      </c>
      <c r="I600" s="20">
        <f>IF(COUNTIFS($C:$C,B600)&gt;1,SUMIFS('Sales Hx'!$Q:$Q,'Sales Hx'!$B:$B,_xlfn.XLOOKUP(B600,C:C,B:B),'Sales Hx'!$D:$D,Planning!$E600),SUMIFS('Sales Hx'!$Q:$Q,'Sales Hx'!$B:$B,Planning!$B600,'Sales Hx'!$D:$D,Planning!$E600))</f>
        <v>0</v>
      </c>
      <c r="J600" s="16">
        <f>IF(COUNTIFS($C:$C,B600)&gt;1,SUMIFS('Sales Hx'!$S:$S,'Sales Hx'!$B:$B,_xlfn.XLOOKUP(B600,C:C,B:B),'Sales Hx'!$D:$D,E600),SUMIFS('Sales Hx'!$S:$S,'Sales Hx'!$B:$B,$B600,'Sales Hx'!$D:$D,$E600))</f>
        <v>0</v>
      </c>
      <c r="K600" s="16">
        <f t="shared" si="53"/>
        <v>0</v>
      </c>
      <c r="L600" s="12">
        <f>IF(M600&lt;&gt;"",M600,IF(COUNTIFS($C:$C,B600)&gt;1,SUMIFS('Sales Hx'!V:V,'Sales Hx'!$B:$B,_xlfn.XLOOKUP(B600,C:C,B:B),'Sales Hx'!$D:$D,$E600),SUMIFS('Sales Hx'!V:V,'Sales Hx'!$B:$B,$B600,'Sales Hx'!$D:$D,$E600)))</f>
        <v>0</v>
      </c>
      <c r="M600" s="12">
        <v>0</v>
      </c>
      <c r="N600" s="15">
        <f t="shared" si="55"/>
        <v>0</v>
      </c>
      <c r="O600" s="21">
        <f t="shared" si="51"/>
        <v>0</v>
      </c>
      <c r="P600" s="24">
        <v>44.025799999999997</v>
      </c>
      <c r="Q600" s="18">
        <f t="shared" si="54"/>
        <v>0</v>
      </c>
      <c r="R600" s="2">
        <v>1</v>
      </c>
      <c r="S600" s="2">
        <v>120</v>
      </c>
      <c r="T600" s="2" t="s">
        <v>4647</v>
      </c>
      <c r="U600" s="28" t="str">
        <f>IF(G600=0,"",_xlfn.MINIFS('PO Details'!$I:$I,'PO Details'!$D:$D,Planning!$B600,'PO Details'!$L:$L,Planning!$E600))</f>
        <v/>
      </c>
      <c r="V600" s="29" t="s">
        <v>4640</v>
      </c>
      <c r="W600" t="str">
        <f t="shared" si="52"/>
        <v/>
      </c>
      <c r="X600" s="2">
        <v>120</v>
      </c>
    </row>
    <row r="601" spans="1:24" x14ac:dyDescent="0.25">
      <c r="A601" s="11" t="s">
        <v>4615</v>
      </c>
      <c r="B601" s="22" t="s">
        <v>953</v>
      </c>
      <c r="C601" s="22"/>
      <c r="D601" s="22" t="s">
        <v>953</v>
      </c>
      <c r="E601" s="31" t="s">
        <v>876</v>
      </c>
      <c r="F601" s="12">
        <f>SUMIFS('Inventory Details'!$H:$H,'Inventory Details'!$B:$B,$B601,'Inventory Details'!$E:$E,$E601)</f>
        <v>0</v>
      </c>
      <c r="G601" s="12">
        <f>SUMIFS('PO Details'!$H:$H,'PO Details'!$D:$D,Planning!$B601,'PO Details'!$L:$L,$E601)</f>
        <v>0</v>
      </c>
      <c r="H601" s="12">
        <f>SUMIFS('SO Details'!$G:$G,'SO Details'!$D:$D,Planning!$B601,'SO Details'!$K:$K,$E601)</f>
        <v>0</v>
      </c>
      <c r="I601" s="20">
        <f>IF(COUNTIFS($C:$C,B601)&gt;1,SUMIFS('Sales Hx'!$Q:$Q,'Sales Hx'!$B:$B,_xlfn.XLOOKUP(B601,C:C,B:B),'Sales Hx'!$D:$D,Planning!$E601),SUMIFS('Sales Hx'!$Q:$Q,'Sales Hx'!$B:$B,Planning!$B601,'Sales Hx'!$D:$D,Planning!$E601))</f>
        <v>0</v>
      </c>
      <c r="J601" s="16">
        <f>IF(COUNTIFS($C:$C,B601)&gt;1,SUMIFS('Sales Hx'!$S:$S,'Sales Hx'!$B:$B,_xlfn.XLOOKUP(B601,C:C,B:B),'Sales Hx'!$D:$D,E601),SUMIFS('Sales Hx'!$S:$S,'Sales Hx'!$B:$B,$B601,'Sales Hx'!$D:$D,$E601))</f>
        <v>4.3859649122807015E-2</v>
      </c>
      <c r="K601" s="16">
        <f t="shared" si="53"/>
        <v>0</v>
      </c>
      <c r="L601" s="12">
        <f>IF(M601&lt;&gt;"",M601,IF(COUNTIFS($C:$C,B601)&gt;1,SUMIFS('Sales Hx'!V:V,'Sales Hx'!$B:$B,_xlfn.XLOOKUP(B601,C:C,B:B),'Sales Hx'!$D:$D,$E601),SUMIFS('Sales Hx'!V:V,'Sales Hx'!$B:$B,$B601,'Sales Hx'!$D:$D,$E601)))</f>
        <v>0</v>
      </c>
      <c r="M601" s="12">
        <v>0</v>
      </c>
      <c r="N601" s="15">
        <f t="shared" si="55"/>
        <v>4.3859649122807015E-2</v>
      </c>
      <c r="O601" s="21">
        <f t="shared" si="51"/>
        <v>5</v>
      </c>
      <c r="P601" s="24">
        <v>44.025799999999997</v>
      </c>
      <c r="Q601" s="18">
        <f t="shared" si="54"/>
        <v>220.12899999999999</v>
      </c>
      <c r="R601" s="2">
        <v>1</v>
      </c>
      <c r="S601" s="2">
        <v>120</v>
      </c>
      <c r="T601" s="2" t="s">
        <v>4647</v>
      </c>
      <c r="U601" s="28" t="str">
        <f>IF(G601=0,"",_xlfn.MINIFS('PO Details'!$I:$I,'PO Details'!$D:$D,Planning!$B601,'PO Details'!$L:$L,Planning!$E601))</f>
        <v/>
      </c>
      <c r="V601" s="29" t="s">
        <v>4640</v>
      </c>
      <c r="W601" t="str">
        <f t="shared" si="52"/>
        <v/>
      </c>
      <c r="X601" s="2">
        <v>120</v>
      </c>
    </row>
    <row r="602" spans="1:24" x14ac:dyDescent="0.25">
      <c r="A602" s="11" t="s">
        <v>4615</v>
      </c>
      <c r="B602" s="22" t="s">
        <v>953</v>
      </c>
      <c r="C602" s="22"/>
      <c r="D602" s="22" t="s">
        <v>953</v>
      </c>
      <c r="E602" s="31" t="s">
        <v>4746</v>
      </c>
      <c r="F602" s="12">
        <f>SUMIFS('Inventory Details'!$H:$H,'Inventory Details'!$B:$B,$B602,'Inventory Details'!$E:$E,$E602)</f>
        <v>4</v>
      </c>
      <c r="G602" s="12">
        <f>SUMIFS('PO Details'!$H:$H,'PO Details'!$D:$D,Planning!$B602,'PO Details'!$L:$L,$E602)</f>
        <v>0</v>
      </c>
      <c r="H602" s="12">
        <f>SUMIFS('SO Details'!$G:$G,'SO Details'!$D:$D,Planning!$B602,'SO Details'!$K:$K,$E602)</f>
        <v>0</v>
      </c>
      <c r="I602" s="20">
        <f>IF(COUNTIFS($C:$C,B602)&gt;1,SUMIFS('Sales Hx'!$Q:$Q,'Sales Hx'!$B:$B,_xlfn.XLOOKUP(B602,C:C,B:B),'Sales Hx'!$D:$D,Planning!$E602),SUMIFS('Sales Hx'!$Q:$Q,'Sales Hx'!$B:$B,Planning!$B602,'Sales Hx'!$D:$D,Planning!$E602))</f>
        <v>1.4</v>
      </c>
      <c r="J602" s="16">
        <f>IF(COUNTIFS($C:$C,B602)&gt;1,SUMIFS('Sales Hx'!$S:$S,'Sales Hx'!$B:$B,_xlfn.XLOOKUP(B602,C:C,B:B),'Sales Hx'!$D:$D,E602),SUMIFS('Sales Hx'!$S:$S,'Sales Hx'!$B:$B,$B602,'Sales Hx'!$D:$D,$E602))</f>
        <v>4.6052631578947366E-2</v>
      </c>
      <c r="K602" s="16">
        <f t="shared" si="53"/>
        <v>2.8571428571428572</v>
      </c>
      <c r="L602" s="12">
        <f>IF(M602&lt;&gt;"",M602,IF(COUNTIFS($C:$C,B602)&gt;1,SUMIFS('Sales Hx'!V:V,'Sales Hx'!$B:$B,_xlfn.XLOOKUP(B602,C:C,B:B),'Sales Hx'!$D:$D,$E602),SUMIFS('Sales Hx'!V:V,'Sales Hx'!$B:$B,$B602,'Sales Hx'!$D:$D,$E602)))</f>
        <v>0</v>
      </c>
      <c r="M602" s="12">
        <v>0</v>
      </c>
      <c r="N602" s="15">
        <f t="shared" si="55"/>
        <v>4.6052631578947366E-2</v>
      </c>
      <c r="O602" s="21">
        <f t="shared" si="51"/>
        <v>0</v>
      </c>
      <c r="P602" s="24">
        <v>44.025799999999997</v>
      </c>
      <c r="Q602" s="18">
        <f t="shared" si="54"/>
        <v>0</v>
      </c>
      <c r="R602" s="2">
        <v>1</v>
      </c>
      <c r="S602" s="2">
        <v>120</v>
      </c>
      <c r="T602" s="2" t="s">
        <v>4647</v>
      </c>
      <c r="U602" s="28" t="str">
        <f>IF(G602=0,"",_xlfn.MINIFS('PO Details'!$I:$I,'PO Details'!$D:$D,Planning!$B602,'PO Details'!$L:$L,Planning!$E602))</f>
        <v/>
      </c>
      <c r="V602" s="29" t="s">
        <v>4640</v>
      </c>
      <c r="W602" t="str">
        <f t="shared" si="52"/>
        <v/>
      </c>
      <c r="X602" s="2">
        <v>120</v>
      </c>
    </row>
    <row r="603" spans="1:24" x14ac:dyDescent="0.25">
      <c r="A603" s="11" t="s">
        <v>4615</v>
      </c>
      <c r="B603" s="22" t="s">
        <v>953</v>
      </c>
      <c r="C603" s="22"/>
      <c r="D603" s="22" t="s">
        <v>953</v>
      </c>
      <c r="E603" s="31" t="s">
        <v>686</v>
      </c>
      <c r="F603" s="12">
        <f>SUMIFS('Inventory Details'!$H:$H,'Inventory Details'!$B:$B,$B603,'Inventory Details'!$E:$E,$E603)</f>
        <v>0</v>
      </c>
      <c r="G603" s="12">
        <f>SUMIFS('PO Details'!$H:$H,'PO Details'!$D:$D,Planning!$B603,'PO Details'!$L:$L,$E603)</f>
        <v>2</v>
      </c>
      <c r="H603" s="12">
        <f>SUMIFS('SO Details'!$G:$G,'SO Details'!$D:$D,Planning!$B603,'SO Details'!$K:$K,$E603)</f>
        <v>0</v>
      </c>
      <c r="I603" s="20">
        <f>IF(COUNTIFS($C:$C,B603)&gt;1,SUMIFS('Sales Hx'!$Q:$Q,'Sales Hx'!$B:$B,_xlfn.XLOOKUP(B603,C:C,B:B),'Sales Hx'!$D:$D,Planning!$E603),SUMIFS('Sales Hx'!$Q:$Q,'Sales Hx'!$B:$B,Planning!$B603,'Sales Hx'!$D:$D,Planning!$E603))</f>
        <v>5.6</v>
      </c>
      <c r="J603" s="16">
        <f>IF(COUNTIFS($C:$C,B603)&gt;1,SUMIFS('Sales Hx'!$S:$S,'Sales Hx'!$B:$B,_xlfn.XLOOKUP(B603,C:C,B:B),'Sales Hx'!$D:$D,E603),SUMIFS('Sales Hx'!$S:$S,'Sales Hx'!$B:$B,$B603,'Sales Hx'!$D:$D,$E603))</f>
        <v>8.7171052631578955E-2</v>
      </c>
      <c r="K603" s="16">
        <f t="shared" si="53"/>
        <v>0.35714285714285715</v>
      </c>
      <c r="L603" s="12">
        <f>IF(M603&lt;&gt;"",M603,IF(COUNTIFS($C:$C,B603)&gt;1,SUMIFS('Sales Hx'!V:V,'Sales Hx'!$B:$B,_xlfn.XLOOKUP(B603,C:C,B:B),'Sales Hx'!$D:$D,$E603),SUMIFS('Sales Hx'!V:V,'Sales Hx'!$B:$B,$B603,'Sales Hx'!$D:$D,$E603)))</f>
        <v>0</v>
      </c>
      <c r="M603" s="12">
        <v>0</v>
      </c>
      <c r="N603" s="15">
        <f t="shared" si="55"/>
        <v>8.7171052631578955E-2</v>
      </c>
      <c r="O603" s="21">
        <f t="shared" si="51"/>
        <v>0</v>
      </c>
      <c r="P603" s="24">
        <v>44.025799999999997</v>
      </c>
      <c r="Q603" s="18">
        <f t="shared" si="54"/>
        <v>0</v>
      </c>
      <c r="R603" s="2">
        <v>1</v>
      </c>
      <c r="S603" s="2">
        <v>120</v>
      </c>
      <c r="T603" s="2" t="s">
        <v>4647</v>
      </c>
      <c r="U603" s="28">
        <f>IF(G603=0,"",_xlfn.MINIFS('PO Details'!$I:$I,'PO Details'!$D:$D,Planning!$B603,'PO Details'!$L:$L,Planning!$E603))</f>
        <v>45426</v>
      </c>
      <c r="V603" s="29" t="s">
        <v>4640</v>
      </c>
      <c r="W603" t="str">
        <f t="shared" si="52"/>
        <v>Max</v>
      </c>
      <c r="X603" s="2">
        <v>120</v>
      </c>
    </row>
    <row r="604" spans="1:24" x14ac:dyDescent="0.25">
      <c r="A604" s="11" t="s">
        <v>4615</v>
      </c>
      <c r="B604" s="22" t="s">
        <v>2226</v>
      </c>
      <c r="C604" s="22"/>
      <c r="D604" s="22" t="s">
        <v>4527</v>
      </c>
      <c r="E604" s="31" t="s">
        <v>37</v>
      </c>
      <c r="F604" s="12">
        <f>SUMIFS('Inventory Details'!$H:$H,'Inventory Details'!$B:$B,$B604,'Inventory Details'!$E:$E,$E604)</f>
        <v>0</v>
      </c>
      <c r="G604" s="12">
        <f>SUMIFS('PO Details'!$H:$H,'PO Details'!$D:$D,Planning!$B604,'PO Details'!$L:$L,$E604)</f>
        <v>2</v>
      </c>
      <c r="H604" s="12">
        <f>SUMIFS('SO Details'!$G:$G,'SO Details'!$D:$D,Planning!$B604,'SO Details'!$K:$K,$E604)</f>
        <v>0</v>
      </c>
      <c r="I604" s="20">
        <f>IF(COUNTIFS($C:$C,B604)&gt;1,SUMIFS('Sales Hx'!$Q:$Q,'Sales Hx'!$B:$B,_xlfn.XLOOKUP(B604,C:C,B:B),'Sales Hx'!$D:$D,Planning!$E604),SUMIFS('Sales Hx'!$Q:$Q,'Sales Hx'!$B:$B,Planning!$B604,'Sales Hx'!$D:$D,Planning!$E604))</f>
        <v>0</v>
      </c>
      <c r="J604" s="16">
        <f>IF(COUNTIFS($C:$C,B604)&gt;1,SUMIFS('Sales Hx'!$S:$S,'Sales Hx'!$B:$B,_xlfn.XLOOKUP(B604,C:C,B:B),'Sales Hx'!$D:$D,E604),SUMIFS('Sales Hx'!$S:$S,'Sales Hx'!$B:$B,$B604,'Sales Hx'!$D:$D,$E604))</f>
        <v>0</v>
      </c>
      <c r="K604" s="16">
        <f t="shared" si="53"/>
        <v>0</v>
      </c>
      <c r="L604" s="12">
        <f>IF(M604&lt;&gt;"",M604,IF(COUNTIFS($C:$C,B604)&gt;1,SUMIFS('Sales Hx'!V:V,'Sales Hx'!$B:$B,_xlfn.XLOOKUP(B604,C:C,B:B),'Sales Hx'!$D:$D,$E604),SUMIFS('Sales Hx'!V:V,'Sales Hx'!$B:$B,$B604,'Sales Hx'!$D:$D,$E604)))</f>
        <v>0</v>
      </c>
      <c r="M604" s="12">
        <v>0</v>
      </c>
      <c r="N604" s="15">
        <f t="shared" si="55"/>
        <v>0</v>
      </c>
      <c r="O604" s="21">
        <f t="shared" si="51"/>
        <v>0</v>
      </c>
      <c r="P604" s="24">
        <v>44.025799999999997</v>
      </c>
      <c r="Q604" s="18">
        <f t="shared" si="54"/>
        <v>0</v>
      </c>
      <c r="R604" s="2">
        <v>1</v>
      </c>
      <c r="S604" s="2">
        <v>120</v>
      </c>
      <c r="T604" s="2" t="s">
        <v>4647</v>
      </c>
      <c r="U604" s="28">
        <f>IF(G604=0,"",_xlfn.MINIFS('PO Details'!$I:$I,'PO Details'!$D:$D,Planning!$B604,'PO Details'!$L:$L,Planning!$E604))</f>
        <v>45116</v>
      </c>
      <c r="V604" s="29" t="s">
        <v>4640</v>
      </c>
      <c r="W604" t="str">
        <f t="shared" si="52"/>
        <v>Max</v>
      </c>
      <c r="X604" s="2">
        <v>120</v>
      </c>
    </row>
    <row r="605" spans="1:24" x14ac:dyDescent="0.25">
      <c r="A605" s="11" t="s">
        <v>4615</v>
      </c>
      <c r="B605" s="22" t="s">
        <v>954</v>
      </c>
      <c r="C605" s="22"/>
      <c r="D605" s="22" t="s">
        <v>955</v>
      </c>
      <c r="E605" s="31" t="s">
        <v>37</v>
      </c>
      <c r="F605" s="12">
        <f>SUMIFS('Inventory Details'!$H:$H,'Inventory Details'!$B:$B,$B605,'Inventory Details'!$E:$E,$E605)</f>
        <v>0</v>
      </c>
      <c r="G605" s="12">
        <f>SUMIFS('PO Details'!$H:$H,'PO Details'!$D:$D,Planning!$B605,'PO Details'!$L:$L,$E605)</f>
        <v>36</v>
      </c>
      <c r="H605" s="12">
        <f>SUMIFS('SO Details'!$G:$G,'SO Details'!$D:$D,Planning!$B605,'SO Details'!$K:$K,$E605)</f>
        <v>0</v>
      </c>
      <c r="I605" s="20">
        <f>IF(COUNTIFS($C:$C,B605)&gt;1,SUMIFS('Sales Hx'!$Q:$Q,'Sales Hx'!$B:$B,_xlfn.XLOOKUP(B605,C:C,B:B),'Sales Hx'!$D:$D,Planning!$E605),SUMIFS('Sales Hx'!$Q:$Q,'Sales Hx'!$B:$B,Planning!$B605,'Sales Hx'!$D:$D,Planning!$E605))</f>
        <v>0</v>
      </c>
      <c r="J605" s="16">
        <f>IF(COUNTIFS($C:$C,B605)&gt;1,SUMIFS('Sales Hx'!$S:$S,'Sales Hx'!$B:$B,_xlfn.XLOOKUP(B605,C:C,B:B),'Sales Hx'!$D:$D,E605),SUMIFS('Sales Hx'!$S:$S,'Sales Hx'!$B:$B,$B605,'Sales Hx'!$D:$D,$E605))</f>
        <v>0</v>
      </c>
      <c r="K605" s="16">
        <f t="shared" si="53"/>
        <v>0</v>
      </c>
      <c r="L605" s="12">
        <f>IF(M605&lt;&gt;"",M605,IF(COUNTIFS($C:$C,B605)&gt;1,SUMIFS('Sales Hx'!V:V,'Sales Hx'!$B:$B,_xlfn.XLOOKUP(B605,C:C,B:B),'Sales Hx'!$D:$D,$E605),SUMIFS('Sales Hx'!V:V,'Sales Hx'!$B:$B,$B605,'Sales Hx'!$D:$D,$E605)))</f>
        <v>0</v>
      </c>
      <c r="M605" s="12">
        <v>0</v>
      </c>
      <c r="N605" s="15">
        <f t="shared" si="55"/>
        <v>0</v>
      </c>
      <c r="O605" s="21">
        <f t="shared" si="51"/>
        <v>0</v>
      </c>
      <c r="P605" s="24">
        <v>44.025799999999997</v>
      </c>
      <c r="Q605" s="18">
        <f t="shared" si="54"/>
        <v>0</v>
      </c>
      <c r="R605" s="2">
        <v>1</v>
      </c>
      <c r="S605" s="2">
        <v>120</v>
      </c>
      <c r="T605" s="2" t="s">
        <v>4647</v>
      </c>
      <c r="U605" s="28">
        <f>IF(G605=0,"",_xlfn.MINIFS('PO Details'!$I:$I,'PO Details'!$D:$D,Planning!$B605,'PO Details'!$L:$L,Planning!$E605))</f>
        <v>45106</v>
      </c>
      <c r="V605" s="29" t="s">
        <v>4640</v>
      </c>
      <c r="W605" t="str">
        <f t="shared" si="52"/>
        <v/>
      </c>
      <c r="X605" s="2">
        <v>120</v>
      </c>
    </row>
    <row r="606" spans="1:24" x14ac:dyDescent="0.25">
      <c r="A606" s="11" t="s">
        <v>4615</v>
      </c>
      <c r="B606" s="22" t="s">
        <v>954</v>
      </c>
      <c r="C606" s="22"/>
      <c r="D606" s="22" t="s">
        <v>955</v>
      </c>
      <c r="E606" s="31" t="s">
        <v>186</v>
      </c>
      <c r="F606" s="12">
        <f>SUMIFS('Inventory Details'!$H:$H,'Inventory Details'!$B:$B,$B606,'Inventory Details'!$E:$E,$E606)</f>
        <v>0</v>
      </c>
      <c r="G606" s="12">
        <f>SUMIFS('PO Details'!$H:$H,'PO Details'!$D:$D,Planning!$B606,'PO Details'!$L:$L,$E606)</f>
        <v>0</v>
      </c>
      <c r="H606" s="12">
        <f>SUMIFS('SO Details'!$G:$G,'SO Details'!$D:$D,Planning!$B606,'SO Details'!$K:$K,$E606)</f>
        <v>0</v>
      </c>
      <c r="I606" s="20">
        <f>IF(COUNTIFS($C:$C,B606)&gt;1,SUMIFS('Sales Hx'!$Q:$Q,'Sales Hx'!$B:$B,_xlfn.XLOOKUP(B606,C:C,B:B),'Sales Hx'!$D:$D,Planning!$E606),SUMIFS('Sales Hx'!$Q:$Q,'Sales Hx'!$B:$B,Planning!$B606,'Sales Hx'!$D:$D,Planning!$E606))</f>
        <v>0</v>
      </c>
      <c r="J606" s="16">
        <f>IF(COUNTIFS($C:$C,B606)&gt;1,SUMIFS('Sales Hx'!$S:$S,'Sales Hx'!$B:$B,_xlfn.XLOOKUP(B606,C:C,B:B),'Sales Hx'!$D:$D,E606),SUMIFS('Sales Hx'!$S:$S,'Sales Hx'!$B:$B,$B606,'Sales Hx'!$D:$D,$E606))</f>
        <v>0</v>
      </c>
      <c r="K606" s="16">
        <f t="shared" si="53"/>
        <v>0</v>
      </c>
      <c r="L606" s="12">
        <f>IF(M606&lt;&gt;"",M606,IF(COUNTIFS($C:$C,B606)&gt;1,SUMIFS('Sales Hx'!V:V,'Sales Hx'!$B:$B,_xlfn.XLOOKUP(B606,C:C,B:B),'Sales Hx'!$D:$D,$E606),SUMIFS('Sales Hx'!V:V,'Sales Hx'!$B:$B,$B606,'Sales Hx'!$D:$D,$E606)))</f>
        <v>0</v>
      </c>
      <c r="M606" s="12">
        <v>0</v>
      </c>
      <c r="N606" s="15">
        <f t="shared" si="55"/>
        <v>0</v>
      </c>
      <c r="O606" s="21">
        <f t="shared" si="51"/>
        <v>0</v>
      </c>
      <c r="P606" s="24">
        <v>44.025799999999997</v>
      </c>
      <c r="Q606" s="18">
        <f t="shared" si="54"/>
        <v>0</v>
      </c>
      <c r="R606" s="2">
        <v>1</v>
      </c>
      <c r="S606" s="2">
        <v>120</v>
      </c>
      <c r="T606" s="2" t="s">
        <v>4647</v>
      </c>
      <c r="U606" s="28" t="str">
        <f>IF(G606=0,"",_xlfn.MINIFS('PO Details'!$I:$I,'PO Details'!$D:$D,Planning!$B606,'PO Details'!$L:$L,Planning!$E606))</f>
        <v/>
      </c>
      <c r="V606" s="29" t="s">
        <v>4640</v>
      </c>
      <c r="W606" t="str">
        <f t="shared" si="52"/>
        <v/>
      </c>
      <c r="X606" s="2">
        <v>120</v>
      </c>
    </row>
    <row r="607" spans="1:24" x14ac:dyDescent="0.25">
      <c r="A607" s="11" t="s">
        <v>4615</v>
      </c>
      <c r="B607" s="22" t="s">
        <v>954</v>
      </c>
      <c r="C607" s="22"/>
      <c r="D607" s="22" t="s">
        <v>955</v>
      </c>
      <c r="E607" s="31" t="s">
        <v>4746</v>
      </c>
      <c r="F607" s="12">
        <f>SUMIFS('Inventory Details'!$H:$H,'Inventory Details'!$B:$B,$B607,'Inventory Details'!$E:$E,$E607)</f>
        <v>6</v>
      </c>
      <c r="G607" s="12">
        <f>SUMIFS('PO Details'!$H:$H,'PO Details'!$D:$D,Planning!$B607,'PO Details'!$L:$L,$E607)</f>
        <v>0</v>
      </c>
      <c r="H607" s="12">
        <f>SUMIFS('SO Details'!$G:$G,'SO Details'!$D:$D,Planning!$B607,'SO Details'!$K:$K,$E607)</f>
        <v>0</v>
      </c>
      <c r="I607" s="20">
        <f>IF(COUNTIFS($C:$C,B607)&gt;1,SUMIFS('Sales Hx'!$Q:$Q,'Sales Hx'!$B:$B,_xlfn.XLOOKUP(B607,C:C,B:B),'Sales Hx'!$D:$D,Planning!$E607),SUMIFS('Sales Hx'!$Q:$Q,'Sales Hx'!$B:$B,Planning!$B607,'Sales Hx'!$D:$D,Planning!$E607))</f>
        <v>0</v>
      </c>
      <c r="J607" s="16">
        <f>IF(COUNTIFS($C:$C,B607)&gt;1,SUMIFS('Sales Hx'!$S:$S,'Sales Hx'!$B:$B,_xlfn.XLOOKUP(B607,C:C,B:B),'Sales Hx'!$D:$D,E607),SUMIFS('Sales Hx'!$S:$S,'Sales Hx'!$B:$B,$B607,'Sales Hx'!$D:$D,$E607))</f>
        <v>9.2105263157894732E-2</v>
      </c>
      <c r="K607" s="16">
        <f t="shared" si="53"/>
        <v>0</v>
      </c>
      <c r="L607" s="12">
        <f>IF(M607&lt;&gt;"",M607,IF(COUNTIFS($C:$C,B607)&gt;1,SUMIFS('Sales Hx'!V:V,'Sales Hx'!$B:$B,_xlfn.XLOOKUP(B607,C:C,B:B),'Sales Hx'!$D:$D,$E607),SUMIFS('Sales Hx'!V:V,'Sales Hx'!$B:$B,$B607,'Sales Hx'!$D:$D,$E607)))</f>
        <v>0</v>
      </c>
      <c r="M607" s="12">
        <v>0</v>
      </c>
      <c r="N607" s="15">
        <f t="shared" si="55"/>
        <v>9.2105263157894732E-2</v>
      </c>
      <c r="O607" s="21">
        <f t="shared" si="51"/>
        <v>0</v>
      </c>
      <c r="P607" s="24">
        <v>44.025799999999997</v>
      </c>
      <c r="Q607" s="18">
        <f t="shared" si="54"/>
        <v>0</v>
      </c>
      <c r="R607" s="2">
        <v>1</v>
      </c>
      <c r="S607" s="2">
        <v>120</v>
      </c>
      <c r="T607" s="2" t="s">
        <v>4647</v>
      </c>
      <c r="U607" s="28" t="str">
        <f>IF(G607=0,"",_xlfn.MINIFS('PO Details'!$I:$I,'PO Details'!$D:$D,Planning!$B607,'PO Details'!$L:$L,Planning!$E607))</f>
        <v/>
      </c>
      <c r="V607" s="29" t="s">
        <v>4640</v>
      </c>
      <c r="W607" t="str">
        <f t="shared" si="52"/>
        <v/>
      </c>
      <c r="X607" s="2">
        <v>120</v>
      </c>
    </row>
    <row r="608" spans="1:24" x14ac:dyDescent="0.25">
      <c r="A608" s="11" t="s">
        <v>4615</v>
      </c>
      <c r="B608" s="22" t="s">
        <v>954</v>
      </c>
      <c r="C608" s="22"/>
      <c r="D608" s="22" t="s">
        <v>955</v>
      </c>
      <c r="E608" s="31" t="s">
        <v>686</v>
      </c>
      <c r="F608" s="12">
        <f>SUMIFS('Inventory Details'!$H:$H,'Inventory Details'!$B:$B,$B608,'Inventory Details'!$E:$E,$E608)</f>
        <v>1</v>
      </c>
      <c r="G608" s="12">
        <f>SUMIFS('PO Details'!$H:$H,'PO Details'!$D:$D,Planning!$B608,'PO Details'!$L:$L,$E608)</f>
        <v>7</v>
      </c>
      <c r="H608" s="12">
        <f>SUMIFS('SO Details'!$G:$G,'SO Details'!$D:$D,Planning!$B608,'SO Details'!$K:$K,$E608)</f>
        <v>0</v>
      </c>
      <c r="I608" s="20">
        <f>IF(COUNTIFS($C:$C,B608)&gt;1,SUMIFS('Sales Hx'!$Q:$Q,'Sales Hx'!$B:$B,_xlfn.XLOOKUP(B608,C:C,B:B),'Sales Hx'!$D:$D,Planning!$E608),SUMIFS('Sales Hx'!$Q:$Q,'Sales Hx'!$B:$B,Planning!$B608,'Sales Hx'!$D:$D,Planning!$E608))</f>
        <v>14</v>
      </c>
      <c r="J608" s="16">
        <f>IF(COUNTIFS($C:$C,B608)&gt;1,SUMIFS('Sales Hx'!$S:$S,'Sales Hx'!$B:$B,_xlfn.XLOOKUP(B608,C:C,B:B),'Sales Hx'!$D:$D,E608),SUMIFS('Sales Hx'!$S:$S,'Sales Hx'!$B:$B,$B608,'Sales Hx'!$D:$D,$E608))</f>
        <v>0.20888157894736842</v>
      </c>
      <c r="K608" s="16">
        <f t="shared" si="53"/>
        <v>0.5714285714285714</v>
      </c>
      <c r="L608" s="12">
        <f>IF(M608&lt;&gt;"",M608,IF(COUNTIFS($C:$C,B608)&gt;1,SUMIFS('Sales Hx'!V:V,'Sales Hx'!$B:$B,_xlfn.XLOOKUP(B608,C:C,B:B),'Sales Hx'!$D:$D,$E608),SUMIFS('Sales Hx'!V:V,'Sales Hx'!$B:$B,$B608,'Sales Hx'!$D:$D,$E608)))</f>
        <v>0</v>
      </c>
      <c r="M608" s="12">
        <v>0</v>
      </c>
      <c r="N608" s="15">
        <f t="shared" si="55"/>
        <v>0.20888157894736842</v>
      </c>
      <c r="O608" s="21">
        <f t="shared" si="51"/>
        <v>0</v>
      </c>
      <c r="P608" s="24">
        <v>44.025799999999997</v>
      </c>
      <c r="Q608" s="18">
        <f t="shared" si="54"/>
        <v>0</v>
      </c>
      <c r="R608" s="2">
        <v>1</v>
      </c>
      <c r="S608" s="2">
        <v>120</v>
      </c>
      <c r="T608" s="2" t="s">
        <v>4647</v>
      </c>
      <c r="U608" s="28">
        <f>IF(G608=0,"",_xlfn.MINIFS('PO Details'!$I:$I,'PO Details'!$D:$D,Planning!$B608,'PO Details'!$L:$L,Planning!$E608))</f>
        <v>45426</v>
      </c>
      <c r="V608" s="29" t="s">
        <v>4640</v>
      </c>
      <c r="W608" t="str">
        <f t="shared" si="52"/>
        <v>Max</v>
      </c>
      <c r="X608" s="2">
        <v>120</v>
      </c>
    </row>
    <row r="609" spans="1:24" x14ac:dyDescent="0.25">
      <c r="A609" s="11" t="s">
        <v>4615</v>
      </c>
      <c r="B609" s="22" t="s">
        <v>954</v>
      </c>
      <c r="C609" s="22"/>
      <c r="D609" s="22" t="s">
        <v>955</v>
      </c>
      <c r="E609" s="31" t="s">
        <v>876</v>
      </c>
      <c r="F609" s="12">
        <f>SUMIFS('Inventory Details'!$H:$H,'Inventory Details'!$B:$B,$B609,'Inventory Details'!$E:$E,$E609)</f>
        <v>0</v>
      </c>
      <c r="G609" s="12">
        <f>SUMIFS('PO Details'!$H:$H,'PO Details'!$D:$D,Planning!$B609,'PO Details'!$L:$L,$E609)</f>
        <v>0</v>
      </c>
      <c r="H609" s="12">
        <f>SUMIFS('SO Details'!$G:$G,'SO Details'!$D:$D,Planning!$B609,'SO Details'!$K:$K,$E609)</f>
        <v>0</v>
      </c>
      <c r="I609" s="20">
        <f>IF(COUNTIFS($C:$C,B609)&gt;1,SUMIFS('Sales Hx'!$Q:$Q,'Sales Hx'!$B:$B,_xlfn.XLOOKUP(B609,C:C,B:B),'Sales Hx'!$D:$D,Planning!$E609),SUMIFS('Sales Hx'!$Q:$Q,'Sales Hx'!$B:$B,Planning!$B609,'Sales Hx'!$D:$D,Planning!$E609))</f>
        <v>0</v>
      </c>
      <c r="J609" s="16">
        <f>IF(COUNTIFS($C:$C,B609)&gt;1,SUMIFS('Sales Hx'!$S:$S,'Sales Hx'!$B:$B,_xlfn.XLOOKUP(B609,C:C,B:B),'Sales Hx'!$D:$D,E609),SUMIFS('Sales Hx'!$S:$S,'Sales Hx'!$B:$B,$B609,'Sales Hx'!$D:$D,$E609))</f>
        <v>3.2894736842105261E-2</v>
      </c>
      <c r="K609" s="16">
        <f t="shared" si="53"/>
        <v>0</v>
      </c>
      <c r="L609" s="12">
        <f>IF(M609&lt;&gt;"",M609,IF(COUNTIFS($C:$C,B609)&gt;1,SUMIFS('Sales Hx'!V:V,'Sales Hx'!$B:$B,_xlfn.XLOOKUP(B609,C:C,B:B),'Sales Hx'!$D:$D,$E609),SUMIFS('Sales Hx'!V:V,'Sales Hx'!$B:$B,$B609,'Sales Hx'!$D:$D,$E609)))</f>
        <v>0</v>
      </c>
      <c r="M609" s="12">
        <v>0</v>
      </c>
      <c r="N609" s="15">
        <f t="shared" si="55"/>
        <v>3.2894736842105261E-2</v>
      </c>
      <c r="O609" s="21">
        <f t="shared" si="51"/>
        <v>4</v>
      </c>
      <c r="P609" s="24">
        <v>44.025799999999997</v>
      </c>
      <c r="Q609" s="18">
        <f t="shared" si="54"/>
        <v>176.10319999999999</v>
      </c>
      <c r="R609" s="2">
        <v>1</v>
      </c>
      <c r="S609" s="2">
        <v>120</v>
      </c>
      <c r="T609" s="2" t="s">
        <v>4647</v>
      </c>
      <c r="U609" s="28" t="str">
        <f>IF(G609=0,"",_xlfn.MINIFS('PO Details'!$I:$I,'PO Details'!$D:$D,Planning!$B609,'PO Details'!$L:$L,Planning!$E609))</f>
        <v/>
      </c>
      <c r="V609" s="29" t="s">
        <v>4640</v>
      </c>
      <c r="W609" t="str">
        <f t="shared" si="52"/>
        <v/>
      </c>
      <c r="X609" s="2">
        <v>120</v>
      </c>
    </row>
    <row r="610" spans="1:24" x14ac:dyDescent="0.25">
      <c r="A610" s="11" t="s">
        <v>4615</v>
      </c>
      <c r="B610" s="22" t="s">
        <v>76</v>
      </c>
      <c r="C610" s="22"/>
      <c r="D610" s="22" t="s">
        <v>76</v>
      </c>
      <c r="E610" s="31" t="s">
        <v>37</v>
      </c>
      <c r="F610" s="12">
        <f>SUMIFS('Inventory Details'!$H:$H,'Inventory Details'!$B:$B,$B610,'Inventory Details'!$E:$E,$E610)</f>
        <v>0</v>
      </c>
      <c r="G610" s="12">
        <f>SUMIFS('PO Details'!$H:$H,'PO Details'!$D:$D,Planning!$B610,'PO Details'!$L:$L,$E610)</f>
        <v>30</v>
      </c>
      <c r="H610" s="12">
        <f>SUMIFS('SO Details'!$G:$G,'SO Details'!$D:$D,Planning!$B610,'SO Details'!$K:$K,$E610)</f>
        <v>0</v>
      </c>
      <c r="I610" s="20">
        <f>IF(COUNTIFS($C:$C,B610)&gt;1,SUMIFS('Sales Hx'!$Q:$Q,'Sales Hx'!$B:$B,_xlfn.XLOOKUP(B610,C:C,B:B),'Sales Hx'!$D:$D,Planning!$E610),SUMIFS('Sales Hx'!$Q:$Q,'Sales Hx'!$B:$B,Planning!$B610,'Sales Hx'!$D:$D,Planning!$E610))</f>
        <v>0</v>
      </c>
      <c r="J610" s="16">
        <f>IF(COUNTIFS($C:$C,B610)&gt;1,SUMIFS('Sales Hx'!$S:$S,'Sales Hx'!$B:$B,_xlfn.XLOOKUP(B610,C:C,B:B),'Sales Hx'!$D:$D,E610),SUMIFS('Sales Hx'!$S:$S,'Sales Hx'!$B:$B,$B610,'Sales Hx'!$D:$D,$E610))</f>
        <v>0</v>
      </c>
      <c r="K610" s="16">
        <f t="shared" si="53"/>
        <v>0</v>
      </c>
      <c r="L610" s="12">
        <f>IF(M610&lt;&gt;"",M610,IF(COUNTIFS($C:$C,B610)&gt;1,SUMIFS('Sales Hx'!V:V,'Sales Hx'!$B:$B,_xlfn.XLOOKUP(B610,C:C,B:B),'Sales Hx'!$D:$D,$E610),SUMIFS('Sales Hx'!V:V,'Sales Hx'!$B:$B,$B610,'Sales Hx'!$D:$D,$E610)))</f>
        <v>0</v>
      </c>
      <c r="M610" s="12">
        <v>0</v>
      </c>
      <c r="N610" s="15">
        <f t="shared" si="55"/>
        <v>0</v>
      </c>
      <c r="O610" s="21">
        <f t="shared" si="51"/>
        <v>0</v>
      </c>
      <c r="P610" s="24">
        <v>44.415399999999998</v>
      </c>
      <c r="Q610" s="18">
        <f t="shared" si="54"/>
        <v>0</v>
      </c>
      <c r="R610" s="2">
        <v>1</v>
      </c>
      <c r="S610" s="2">
        <v>120</v>
      </c>
      <c r="T610" s="2" t="s">
        <v>4647</v>
      </c>
      <c r="U610" s="28">
        <f>IF(G610=0,"",_xlfn.MINIFS('PO Details'!$I:$I,'PO Details'!$D:$D,Planning!$B610,'PO Details'!$L:$L,Planning!$E610))</f>
        <v>45110</v>
      </c>
      <c r="V610" s="29" t="s">
        <v>4640</v>
      </c>
      <c r="W610" t="str">
        <f t="shared" si="52"/>
        <v>Max</v>
      </c>
      <c r="X610" s="2">
        <v>120</v>
      </c>
    </row>
    <row r="611" spans="1:24" x14ac:dyDescent="0.25">
      <c r="A611" s="11" t="s">
        <v>4615</v>
      </c>
      <c r="B611" s="22" t="s">
        <v>76</v>
      </c>
      <c r="C611" s="22"/>
      <c r="D611" s="22" t="s">
        <v>76</v>
      </c>
      <c r="E611" s="31" t="s">
        <v>186</v>
      </c>
      <c r="F611" s="12">
        <f>SUMIFS('Inventory Details'!$H:$H,'Inventory Details'!$B:$B,$B611,'Inventory Details'!$E:$E,$E611)</f>
        <v>0</v>
      </c>
      <c r="G611" s="12">
        <f>SUMIFS('PO Details'!$H:$H,'PO Details'!$D:$D,Planning!$B611,'PO Details'!$L:$L,$E611)</f>
        <v>0</v>
      </c>
      <c r="H611" s="12">
        <f>SUMIFS('SO Details'!$G:$G,'SO Details'!$D:$D,Planning!$B611,'SO Details'!$K:$K,$E611)</f>
        <v>0</v>
      </c>
      <c r="I611" s="20">
        <f>IF(COUNTIFS($C:$C,B611)&gt;1,SUMIFS('Sales Hx'!$Q:$Q,'Sales Hx'!$B:$B,_xlfn.XLOOKUP(B611,C:C,B:B),'Sales Hx'!$D:$D,Planning!$E611),SUMIFS('Sales Hx'!$Q:$Q,'Sales Hx'!$B:$B,Planning!$B611,'Sales Hx'!$D:$D,Planning!$E611))</f>
        <v>0</v>
      </c>
      <c r="J611" s="16">
        <f>IF(COUNTIFS($C:$C,B611)&gt;1,SUMIFS('Sales Hx'!$S:$S,'Sales Hx'!$B:$B,_xlfn.XLOOKUP(B611,C:C,B:B),'Sales Hx'!$D:$D,E611),SUMIFS('Sales Hx'!$S:$S,'Sales Hx'!$B:$B,$B611,'Sales Hx'!$D:$D,$E611))</f>
        <v>0</v>
      </c>
      <c r="K611" s="16">
        <f t="shared" si="53"/>
        <v>0</v>
      </c>
      <c r="L611" s="12">
        <f>IF(M611&lt;&gt;"",M611,IF(COUNTIFS($C:$C,B611)&gt;1,SUMIFS('Sales Hx'!V:V,'Sales Hx'!$B:$B,_xlfn.XLOOKUP(B611,C:C,B:B),'Sales Hx'!$D:$D,$E611),SUMIFS('Sales Hx'!V:V,'Sales Hx'!$B:$B,$B611,'Sales Hx'!$D:$D,$E611)))</f>
        <v>0</v>
      </c>
      <c r="M611" s="12">
        <v>0</v>
      </c>
      <c r="N611" s="15">
        <f t="shared" si="55"/>
        <v>0</v>
      </c>
      <c r="O611" s="21">
        <f t="shared" si="51"/>
        <v>0</v>
      </c>
      <c r="P611" s="24">
        <v>44.415399999999998</v>
      </c>
      <c r="Q611" s="18">
        <f t="shared" si="54"/>
        <v>0</v>
      </c>
      <c r="R611" s="2">
        <v>1</v>
      </c>
      <c r="S611" s="2">
        <v>120</v>
      </c>
      <c r="T611" s="2" t="s">
        <v>4647</v>
      </c>
      <c r="U611" s="28" t="str">
        <f>IF(G611=0,"",_xlfn.MINIFS('PO Details'!$I:$I,'PO Details'!$D:$D,Planning!$B611,'PO Details'!$L:$L,Planning!$E611))</f>
        <v/>
      </c>
      <c r="V611" s="29" t="s">
        <v>4640</v>
      </c>
      <c r="W611" t="str">
        <f t="shared" si="52"/>
        <v>Max</v>
      </c>
      <c r="X611" s="2">
        <v>120</v>
      </c>
    </row>
    <row r="612" spans="1:24" x14ac:dyDescent="0.25">
      <c r="A612" s="11" t="s">
        <v>4615</v>
      </c>
      <c r="B612" s="22" t="s">
        <v>76</v>
      </c>
      <c r="C612" s="22"/>
      <c r="D612" s="22" t="s">
        <v>76</v>
      </c>
      <c r="E612" s="31" t="s">
        <v>686</v>
      </c>
      <c r="F612" s="12">
        <f>SUMIFS('Inventory Details'!$H:$H,'Inventory Details'!$B:$B,$B612,'Inventory Details'!$E:$E,$E612)</f>
        <v>0</v>
      </c>
      <c r="G612" s="12">
        <f>SUMIFS('PO Details'!$H:$H,'PO Details'!$D:$D,Planning!$B612,'PO Details'!$L:$L,$E612)</f>
        <v>1</v>
      </c>
      <c r="H612" s="12">
        <f>SUMIFS('SO Details'!$G:$G,'SO Details'!$D:$D,Planning!$B612,'SO Details'!$K:$K,$E612)</f>
        <v>0</v>
      </c>
      <c r="I612" s="20">
        <f>IF(COUNTIFS($C:$C,B612)&gt;1,SUMIFS('Sales Hx'!$Q:$Q,'Sales Hx'!$B:$B,_xlfn.XLOOKUP(B612,C:C,B:B),'Sales Hx'!$D:$D,Planning!$E612),SUMIFS('Sales Hx'!$Q:$Q,'Sales Hx'!$B:$B,Planning!$B612,'Sales Hx'!$D:$D,Planning!$E612))</f>
        <v>0</v>
      </c>
      <c r="J612" s="16">
        <f>IF(COUNTIFS($C:$C,B612)&gt;1,SUMIFS('Sales Hx'!$S:$S,'Sales Hx'!$B:$B,_xlfn.XLOOKUP(B612,C:C,B:B),'Sales Hx'!$D:$D,E612),SUMIFS('Sales Hx'!$S:$S,'Sales Hx'!$B:$B,$B612,'Sales Hx'!$D:$D,$E612))</f>
        <v>3.2894736842105261E-2</v>
      </c>
      <c r="K612" s="16">
        <f t="shared" si="53"/>
        <v>0</v>
      </c>
      <c r="L612" s="12">
        <f>IF(M612&lt;&gt;"",M612,IF(COUNTIFS($C:$C,B612)&gt;1,SUMIFS('Sales Hx'!V:V,'Sales Hx'!$B:$B,_xlfn.XLOOKUP(B612,C:C,B:B),'Sales Hx'!$D:$D,$E612),SUMIFS('Sales Hx'!V:V,'Sales Hx'!$B:$B,$B612,'Sales Hx'!$D:$D,$E612)))</f>
        <v>0</v>
      </c>
      <c r="M612" s="12">
        <v>0</v>
      </c>
      <c r="N612" s="15">
        <f t="shared" si="55"/>
        <v>3.2894736842105261E-2</v>
      </c>
      <c r="O612" s="21">
        <f t="shared" si="51"/>
        <v>0</v>
      </c>
      <c r="P612" s="24">
        <v>44.415399999999998</v>
      </c>
      <c r="Q612" s="18">
        <f t="shared" si="54"/>
        <v>0</v>
      </c>
      <c r="R612" s="2">
        <v>1</v>
      </c>
      <c r="S612" s="2">
        <v>120</v>
      </c>
      <c r="T612" s="2" t="s">
        <v>4647</v>
      </c>
      <c r="U612" s="28">
        <f>IF(G612=0,"",_xlfn.MINIFS('PO Details'!$I:$I,'PO Details'!$D:$D,Planning!$B612,'PO Details'!$L:$L,Planning!$E612))</f>
        <v>45426</v>
      </c>
      <c r="V612" s="29" t="s">
        <v>4640</v>
      </c>
      <c r="W612" t="str">
        <f t="shared" si="52"/>
        <v>Max</v>
      </c>
      <c r="X612" s="2">
        <v>120</v>
      </c>
    </row>
    <row r="613" spans="1:24" x14ac:dyDescent="0.25">
      <c r="A613" s="11"/>
      <c r="B613" s="22" t="s">
        <v>4772</v>
      </c>
      <c r="C613" s="22"/>
      <c r="D613" s="22" t="s">
        <v>4773</v>
      </c>
      <c r="E613" s="31" t="s">
        <v>686</v>
      </c>
      <c r="F613" s="12">
        <f>SUMIFS('Inventory Details'!$H:$H,'Inventory Details'!$B:$B,$B613,'Inventory Details'!$E:$E,$E613)</f>
        <v>0</v>
      </c>
      <c r="G613" s="12">
        <f>SUMIFS('PO Details'!$H:$H,'PO Details'!$D:$D,Planning!$B613,'PO Details'!$L:$L,$E613)</f>
        <v>0</v>
      </c>
      <c r="H613" s="12">
        <f>SUMIFS('SO Details'!$G:$G,'SO Details'!$D:$D,Planning!$B613,'SO Details'!$K:$K,$E613)</f>
        <v>0</v>
      </c>
      <c r="I613" s="20">
        <f>IF(COUNTIFS($C:$C,B613)&gt;1,SUMIFS('Sales Hx'!$Q:$Q,'Sales Hx'!$B:$B,_xlfn.XLOOKUP(B613,C:C,B:B),'Sales Hx'!$D:$D,Planning!$E613),SUMIFS('Sales Hx'!$Q:$Q,'Sales Hx'!$B:$B,Planning!$B613,'Sales Hx'!$D:$D,Planning!$E613))</f>
        <v>0</v>
      </c>
      <c r="J613" s="16">
        <f>IF(COUNTIFS($C:$C,B613)&gt;1,SUMIFS('Sales Hx'!$S:$S,'Sales Hx'!$B:$B,_xlfn.XLOOKUP(B613,C:C,B:B),'Sales Hx'!$D:$D,E613),SUMIFS('Sales Hx'!$S:$S,'Sales Hx'!$B:$B,$B613,'Sales Hx'!$D:$D,$E613))</f>
        <v>0</v>
      </c>
      <c r="K613" s="16">
        <f t="shared" si="53"/>
        <v>0</v>
      </c>
      <c r="L613" s="12">
        <f>IF(M613&lt;&gt;"",M613,IF(COUNTIFS($C:$C,B613)&gt;1,SUMIFS('Sales Hx'!V:V,'Sales Hx'!$B:$B,_xlfn.XLOOKUP(B613,C:C,B:B),'Sales Hx'!$D:$D,$E613),SUMIFS('Sales Hx'!V:V,'Sales Hx'!$B:$B,$B613,'Sales Hx'!$D:$D,$E613)))</f>
        <v>0</v>
      </c>
      <c r="M613" s="12">
        <v>0</v>
      </c>
      <c r="N613" s="15">
        <f t="shared" si="55"/>
        <v>0</v>
      </c>
      <c r="O613" s="21">
        <f t="shared" si="51"/>
        <v>0</v>
      </c>
      <c r="P613" s="24">
        <v>44.03</v>
      </c>
      <c r="Q613" s="18">
        <f t="shared" si="54"/>
        <v>0</v>
      </c>
      <c r="R613" s="2">
        <v>1</v>
      </c>
      <c r="S613" s="2">
        <v>90</v>
      </c>
      <c r="T613" s="2" t="s">
        <v>4647</v>
      </c>
      <c r="U613" s="28" t="str">
        <f>IF(G613=0,"",_xlfn.MINIFS('PO Details'!$I:$I,'PO Details'!$D:$D,Planning!$B613,'PO Details'!$L:$L,Planning!$E613))</f>
        <v/>
      </c>
      <c r="V613" s="29" t="s">
        <v>4640</v>
      </c>
      <c r="W613" t="str">
        <f t="shared" si="52"/>
        <v>Max</v>
      </c>
      <c r="X613" s="2">
        <v>120</v>
      </c>
    </row>
    <row r="614" spans="1:24" x14ac:dyDescent="0.25">
      <c r="A614" s="11" t="s">
        <v>4615</v>
      </c>
      <c r="B614" s="22" t="s">
        <v>956</v>
      </c>
      <c r="C614" s="22"/>
      <c r="D614" s="22" t="s">
        <v>957</v>
      </c>
      <c r="E614" s="31" t="s">
        <v>37</v>
      </c>
      <c r="F614" s="12">
        <f>SUMIFS('Inventory Details'!$H:$H,'Inventory Details'!$B:$B,$B614,'Inventory Details'!$E:$E,$E614)</f>
        <v>0</v>
      </c>
      <c r="G614" s="12">
        <f>SUMIFS('PO Details'!$H:$H,'PO Details'!$D:$D,Planning!$B614,'PO Details'!$L:$L,$E614)</f>
        <v>4</v>
      </c>
      <c r="H614" s="12">
        <f>SUMIFS('SO Details'!$G:$G,'SO Details'!$D:$D,Planning!$B614,'SO Details'!$K:$K,$E614)</f>
        <v>0</v>
      </c>
      <c r="I614" s="20">
        <f>IF(COUNTIFS($C:$C,B614)&gt;1,SUMIFS('Sales Hx'!$Q:$Q,'Sales Hx'!$B:$B,_xlfn.XLOOKUP(B614,C:C,B:B),'Sales Hx'!$D:$D,Planning!$E614),SUMIFS('Sales Hx'!$Q:$Q,'Sales Hx'!$B:$B,Planning!$B614,'Sales Hx'!$D:$D,Planning!$E614))</f>
        <v>0</v>
      </c>
      <c r="J614" s="16">
        <f>IF(COUNTIFS($C:$C,B614)&gt;1,SUMIFS('Sales Hx'!$S:$S,'Sales Hx'!$B:$B,_xlfn.XLOOKUP(B614,C:C,B:B),'Sales Hx'!$D:$D,E614),SUMIFS('Sales Hx'!$S:$S,'Sales Hx'!$B:$B,$B614,'Sales Hx'!$D:$D,$E614))</f>
        <v>0</v>
      </c>
      <c r="K614" s="16">
        <f t="shared" si="53"/>
        <v>0</v>
      </c>
      <c r="L614" s="12">
        <f>IF(M614&lt;&gt;"",M614,IF(COUNTIFS($C:$C,B614)&gt;1,SUMIFS('Sales Hx'!V:V,'Sales Hx'!$B:$B,_xlfn.XLOOKUP(B614,C:C,B:B),'Sales Hx'!$D:$D,$E614),SUMIFS('Sales Hx'!V:V,'Sales Hx'!$B:$B,$B614,'Sales Hx'!$D:$D,$E614)))</f>
        <v>0</v>
      </c>
      <c r="M614" s="12">
        <v>0</v>
      </c>
      <c r="N614" s="15">
        <f t="shared" si="55"/>
        <v>0</v>
      </c>
      <c r="O614" s="21">
        <f t="shared" si="51"/>
        <v>0</v>
      </c>
      <c r="P614" s="24">
        <v>44.025799999999997</v>
      </c>
      <c r="Q614" s="18">
        <f t="shared" si="54"/>
        <v>0</v>
      </c>
      <c r="R614" s="2">
        <v>1</v>
      </c>
      <c r="S614" s="2">
        <v>120</v>
      </c>
      <c r="T614" s="2" t="s">
        <v>4647</v>
      </c>
      <c r="U614" s="28">
        <f>IF(G614=0,"",_xlfn.MINIFS('PO Details'!$I:$I,'PO Details'!$D:$D,Planning!$B614,'PO Details'!$L:$L,Planning!$E614))</f>
        <v>45147</v>
      </c>
      <c r="V614" s="29" t="s">
        <v>4640</v>
      </c>
      <c r="W614" t="str">
        <f t="shared" si="52"/>
        <v>Max</v>
      </c>
      <c r="X614" s="2">
        <v>120</v>
      </c>
    </row>
    <row r="615" spans="1:24" x14ac:dyDescent="0.25">
      <c r="A615" s="11" t="s">
        <v>4615</v>
      </c>
      <c r="B615" s="22" t="s">
        <v>956</v>
      </c>
      <c r="C615" s="22"/>
      <c r="D615" s="22" t="s">
        <v>957</v>
      </c>
      <c r="E615" s="31" t="s">
        <v>4746</v>
      </c>
      <c r="F615" s="12">
        <f>SUMIFS('Inventory Details'!$H:$H,'Inventory Details'!$B:$B,$B615,'Inventory Details'!$E:$E,$E615)</f>
        <v>1</v>
      </c>
      <c r="G615" s="12">
        <f>SUMIFS('PO Details'!$H:$H,'PO Details'!$D:$D,Planning!$B615,'PO Details'!$L:$L,$E615)</f>
        <v>0</v>
      </c>
      <c r="H615" s="12">
        <f>SUMIFS('SO Details'!$G:$G,'SO Details'!$D:$D,Planning!$B615,'SO Details'!$K:$K,$E615)</f>
        <v>0</v>
      </c>
      <c r="I615" s="20">
        <f>IF(COUNTIFS($C:$C,B615)&gt;1,SUMIFS('Sales Hx'!$Q:$Q,'Sales Hx'!$B:$B,_xlfn.XLOOKUP(B615,C:C,B:B),'Sales Hx'!$D:$D,Planning!$E615),SUMIFS('Sales Hx'!$Q:$Q,'Sales Hx'!$B:$B,Planning!$B615,'Sales Hx'!$D:$D,Planning!$E615))</f>
        <v>0</v>
      </c>
      <c r="J615" s="16">
        <f>IF(COUNTIFS($C:$C,B615)&gt;1,SUMIFS('Sales Hx'!$S:$S,'Sales Hx'!$B:$B,_xlfn.XLOOKUP(B615,C:C,B:B),'Sales Hx'!$D:$D,E615),SUMIFS('Sales Hx'!$S:$S,'Sales Hx'!$B:$B,$B615,'Sales Hx'!$D:$D,$E615))</f>
        <v>0</v>
      </c>
      <c r="K615" s="16">
        <f t="shared" si="53"/>
        <v>0</v>
      </c>
      <c r="L615" s="12">
        <f>IF(M615&lt;&gt;"",M615,IF(COUNTIFS($C:$C,B615)&gt;1,SUMIFS('Sales Hx'!V:V,'Sales Hx'!$B:$B,_xlfn.XLOOKUP(B615,C:C,B:B),'Sales Hx'!$D:$D,$E615),SUMIFS('Sales Hx'!V:V,'Sales Hx'!$B:$B,$B615,'Sales Hx'!$D:$D,$E615)))</f>
        <v>0</v>
      </c>
      <c r="M615" s="12">
        <v>0</v>
      </c>
      <c r="N615" s="15">
        <f t="shared" si="55"/>
        <v>0</v>
      </c>
      <c r="O615" s="21">
        <f t="shared" si="51"/>
        <v>0</v>
      </c>
      <c r="P615" s="24">
        <v>44.025799999999997</v>
      </c>
      <c r="Q615" s="18">
        <f t="shared" si="54"/>
        <v>0</v>
      </c>
      <c r="R615" s="2">
        <v>1</v>
      </c>
      <c r="S615" s="2">
        <v>120</v>
      </c>
      <c r="T615" s="2" t="s">
        <v>4647</v>
      </c>
      <c r="U615" s="28" t="str">
        <f>IF(G615=0,"",_xlfn.MINIFS('PO Details'!$I:$I,'PO Details'!$D:$D,Planning!$B615,'PO Details'!$L:$L,Planning!$E615))</f>
        <v/>
      </c>
      <c r="V615" s="29" t="s">
        <v>4640</v>
      </c>
      <c r="W615" t="str">
        <f t="shared" si="52"/>
        <v>Max</v>
      </c>
      <c r="X615" s="2">
        <v>120</v>
      </c>
    </row>
    <row r="616" spans="1:24" x14ac:dyDescent="0.25">
      <c r="A616" s="11" t="s">
        <v>4615</v>
      </c>
      <c r="B616" s="22" t="s">
        <v>956</v>
      </c>
      <c r="C616" s="22"/>
      <c r="D616" s="22" t="s">
        <v>957</v>
      </c>
      <c r="E616" s="31" t="s">
        <v>686</v>
      </c>
      <c r="F616" s="12">
        <f>SUMIFS('Inventory Details'!$H:$H,'Inventory Details'!$B:$B,$B616,'Inventory Details'!$E:$E,$E616)</f>
        <v>4</v>
      </c>
      <c r="G616" s="12">
        <f>SUMIFS('PO Details'!$H:$H,'PO Details'!$D:$D,Planning!$B616,'PO Details'!$L:$L,$E616)</f>
        <v>0</v>
      </c>
      <c r="H616" s="12">
        <f>SUMIFS('SO Details'!$G:$G,'SO Details'!$D:$D,Planning!$B616,'SO Details'!$K:$K,$E616)</f>
        <v>0</v>
      </c>
      <c r="I616" s="20">
        <f>IF(COUNTIFS($C:$C,B616)&gt;1,SUMIFS('Sales Hx'!$Q:$Q,'Sales Hx'!$B:$B,_xlfn.XLOOKUP(B616,C:C,B:B),'Sales Hx'!$D:$D,Planning!$E616),SUMIFS('Sales Hx'!$Q:$Q,'Sales Hx'!$B:$B,Planning!$B616,'Sales Hx'!$D:$D,Planning!$E616))</f>
        <v>0</v>
      </c>
      <c r="J616" s="16">
        <f>IF(COUNTIFS($C:$C,B616)&gt;1,SUMIFS('Sales Hx'!$S:$S,'Sales Hx'!$B:$B,_xlfn.XLOOKUP(B616,C:C,B:B),'Sales Hx'!$D:$D,E616),SUMIFS('Sales Hx'!$S:$S,'Sales Hx'!$B:$B,$B616,'Sales Hx'!$D:$D,$E616))</f>
        <v>0</v>
      </c>
      <c r="K616" s="16">
        <f t="shared" si="53"/>
        <v>0</v>
      </c>
      <c r="L616" s="12">
        <f>IF(M616&lt;&gt;"",M616,IF(COUNTIFS($C:$C,B616)&gt;1,SUMIFS('Sales Hx'!V:V,'Sales Hx'!$B:$B,_xlfn.XLOOKUP(B616,C:C,B:B),'Sales Hx'!$D:$D,$E616),SUMIFS('Sales Hx'!V:V,'Sales Hx'!$B:$B,$B616,'Sales Hx'!$D:$D,$E616)))</f>
        <v>0</v>
      </c>
      <c r="M616" s="12">
        <v>0</v>
      </c>
      <c r="N616" s="15">
        <f t="shared" si="55"/>
        <v>0</v>
      </c>
      <c r="O616" s="21">
        <f t="shared" si="51"/>
        <v>0</v>
      </c>
      <c r="P616" s="24">
        <v>44.025799999999997</v>
      </c>
      <c r="Q616" s="18">
        <f t="shared" si="54"/>
        <v>0</v>
      </c>
      <c r="R616" s="2">
        <v>1</v>
      </c>
      <c r="S616" s="2">
        <v>120</v>
      </c>
      <c r="T616" s="2" t="s">
        <v>4647</v>
      </c>
      <c r="U616" s="28" t="str">
        <f>IF(G616=0,"",_xlfn.MINIFS('PO Details'!$I:$I,'PO Details'!$D:$D,Planning!$B616,'PO Details'!$L:$L,Planning!$E616))</f>
        <v/>
      </c>
      <c r="V616" s="29" t="s">
        <v>4640</v>
      </c>
      <c r="W616" t="str">
        <f t="shared" si="52"/>
        <v>Max</v>
      </c>
      <c r="X616" s="2">
        <v>120</v>
      </c>
    </row>
    <row r="617" spans="1:24" x14ac:dyDescent="0.25">
      <c r="A617" s="11" t="s">
        <v>4615</v>
      </c>
      <c r="B617" s="22" t="s">
        <v>77</v>
      </c>
      <c r="C617" s="22"/>
      <c r="D617" s="22" t="s">
        <v>78</v>
      </c>
      <c r="E617" s="31" t="s">
        <v>37</v>
      </c>
      <c r="F617" s="12">
        <f>SUMIFS('Inventory Details'!$H:$H,'Inventory Details'!$B:$B,$B617,'Inventory Details'!$E:$E,$E617)</f>
        <v>0</v>
      </c>
      <c r="G617" s="12">
        <f>SUMIFS('PO Details'!$H:$H,'PO Details'!$D:$D,Planning!$B617,'PO Details'!$L:$L,$E617)</f>
        <v>26</v>
      </c>
      <c r="H617" s="12">
        <f>SUMIFS('SO Details'!$G:$G,'SO Details'!$D:$D,Planning!$B617,'SO Details'!$K:$K,$E617)</f>
        <v>0</v>
      </c>
      <c r="I617" s="20">
        <f>IF(COUNTIFS($C:$C,B617)&gt;1,SUMIFS('Sales Hx'!$Q:$Q,'Sales Hx'!$B:$B,_xlfn.XLOOKUP(B617,C:C,B:B),'Sales Hx'!$D:$D,Planning!$E617),SUMIFS('Sales Hx'!$Q:$Q,'Sales Hx'!$B:$B,Planning!$B617,'Sales Hx'!$D:$D,Planning!$E617))</f>
        <v>0</v>
      </c>
      <c r="J617" s="16">
        <f>IF(COUNTIFS($C:$C,B617)&gt;1,SUMIFS('Sales Hx'!$S:$S,'Sales Hx'!$B:$B,_xlfn.XLOOKUP(B617,C:C,B:B),'Sales Hx'!$D:$D,E617),SUMIFS('Sales Hx'!$S:$S,'Sales Hx'!$B:$B,$B617,'Sales Hx'!$D:$D,$E617))</f>
        <v>0</v>
      </c>
      <c r="K617" s="16">
        <f t="shared" si="53"/>
        <v>0</v>
      </c>
      <c r="L617" s="12">
        <f>IF(M617&lt;&gt;"",M617,IF(COUNTIFS($C:$C,B617)&gt;1,SUMIFS('Sales Hx'!V:V,'Sales Hx'!$B:$B,_xlfn.XLOOKUP(B617,C:C,B:B),'Sales Hx'!$D:$D,$E617),SUMIFS('Sales Hx'!V:V,'Sales Hx'!$B:$B,$B617,'Sales Hx'!$D:$D,$E617)))</f>
        <v>0</v>
      </c>
      <c r="M617" s="12">
        <v>0</v>
      </c>
      <c r="N617" s="15">
        <f t="shared" si="55"/>
        <v>0</v>
      </c>
      <c r="O617" s="21">
        <f t="shared" si="51"/>
        <v>0</v>
      </c>
      <c r="P617" s="24">
        <v>44.025799999999997</v>
      </c>
      <c r="Q617" s="18">
        <f t="shared" si="54"/>
        <v>0</v>
      </c>
      <c r="R617" s="2">
        <v>1</v>
      </c>
      <c r="S617" s="2">
        <v>120</v>
      </c>
      <c r="T617" s="2" t="s">
        <v>4647</v>
      </c>
      <c r="U617" s="28">
        <f>IF(G617=0,"",_xlfn.MINIFS('PO Details'!$I:$I,'PO Details'!$D:$D,Planning!$B617,'PO Details'!$L:$L,Planning!$E617))</f>
        <v>45100</v>
      </c>
      <c r="V617" s="29" t="s">
        <v>4640</v>
      </c>
      <c r="W617" t="str">
        <f t="shared" si="52"/>
        <v/>
      </c>
      <c r="X617" s="2">
        <v>120</v>
      </c>
    </row>
    <row r="618" spans="1:24" x14ac:dyDescent="0.25">
      <c r="A618" s="11" t="s">
        <v>4615</v>
      </c>
      <c r="B618" s="22" t="s">
        <v>77</v>
      </c>
      <c r="C618" s="22"/>
      <c r="D618" s="22" t="s">
        <v>78</v>
      </c>
      <c r="E618" s="31" t="s">
        <v>186</v>
      </c>
      <c r="F618" s="12">
        <f>SUMIFS('Inventory Details'!$H:$H,'Inventory Details'!$B:$B,$B618,'Inventory Details'!$E:$E,$E618)</f>
        <v>0</v>
      </c>
      <c r="G618" s="12">
        <f>SUMIFS('PO Details'!$H:$H,'PO Details'!$D:$D,Planning!$B618,'PO Details'!$L:$L,$E618)</f>
        <v>0</v>
      </c>
      <c r="H618" s="12">
        <f>SUMIFS('SO Details'!$G:$G,'SO Details'!$D:$D,Planning!$B618,'SO Details'!$K:$K,$E618)</f>
        <v>0</v>
      </c>
      <c r="I618" s="20">
        <f>IF(COUNTIFS($C:$C,B618)&gt;1,SUMIFS('Sales Hx'!$Q:$Q,'Sales Hx'!$B:$B,_xlfn.XLOOKUP(B618,C:C,B:B),'Sales Hx'!$D:$D,Planning!$E618),SUMIFS('Sales Hx'!$Q:$Q,'Sales Hx'!$B:$B,Planning!$B618,'Sales Hx'!$D:$D,Planning!$E618))</f>
        <v>0</v>
      </c>
      <c r="J618" s="16">
        <f>IF(COUNTIFS($C:$C,B618)&gt;1,SUMIFS('Sales Hx'!$S:$S,'Sales Hx'!$B:$B,_xlfn.XLOOKUP(B618,C:C,B:B),'Sales Hx'!$D:$D,E618),SUMIFS('Sales Hx'!$S:$S,'Sales Hx'!$B:$B,$B618,'Sales Hx'!$D:$D,$E618))</f>
        <v>0</v>
      </c>
      <c r="K618" s="16">
        <f t="shared" si="53"/>
        <v>0</v>
      </c>
      <c r="L618" s="12">
        <f>IF(M618&lt;&gt;"",M618,IF(COUNTIFS($C:$C,B618)&gt;1,SUMIFS('Sales Hx'!V:V,'Sales Hx'!$B:$B,_xlfn.XLOOKUP(B618,C:C,B:B),'Sales Hx'!$D:$D,$E618),SUMIFS('Sales Hx'!V:V,'Sales Hx'!$B:$B,$B618,'Sales Hx'!$D:$D,$E618)))</f>
        <v>0</v>
      </c>
      <c r="M618" s="12">
        <v>0</v>
      </c>
      <c r="N618" s="15">
        <f t="shared" si="55"/>
        <v>0</v>
      </c>
      <c r="O618" s="21">
        <f t="shared" si="51"/>
        <v>0</v>
      </c>
      <c r="P618" s="24">
        <v>44.025799999999997</v>
      </c>
      <c r="Q618" s="18">
        <f t="shared" si="54"/>
        <v>0</v>
      </c>
      <c r="R618" s="2">
        <v>1</v>
      </c>
      <c r="S618" s="2">
        <v>120</v>
      </c>
      <c r="T618" s="2" t="s">
        <v>4647</v>
      </c>
      <c r="U618" s="28" t="str">
        <f>IF(G618=0,"",_xlfn.MINIFS('PO Details'!$I:$I,'PO Details'!$D:$D,Planning!$B618,'PO Details'!$L:$L,Planning!$E618))</f>
        <v/>
      </c>
      <c r="V618" s="29" t="s">
        <v>4640</v>
      </c>
      <c r="W618" t="str">
        <f t="shared" si="52"/>
        <v/>
      </c>
      <c r="X618" s="2">
        <v>120</v>
      </c>
    </row>
    <row r="619" spans="1:24" x14ac:dyDescent="0.25">
      <c r="A619" s="11" t="s">
        <v>4615</v>
      </c>
      <c r="B619" s="22" t="s">
        <v>77</v>
      </c>
      <c r="C619" s="22"/>
      <c r="D619" s="22" t="s">
        <v>78</v>
      </c>
      <c r="E619" s="31" t="s">
        <v>876</v>
      </c>
      <c r="F619" s="12">
        <f>SUMIFS('Inventory Details'!$H:$H,'Inventory Details'!$B:$B,$B619,'Inventory Details'!$E:$E,$E619)</f>
        <v>0</v>
      </c>
      <c r="G619" s="12">
        <f>SUMIFS('PO Details'!$H:$H,'PO Details'!$D:$D,Planning!$B619,'PO Details'!$L:$L,$E619)</f>
        <v>0</v>
      </c>
      <c r="H619" s="12">
        <f>SUMIFS('SO Details'!$G:$G,'SO Details'!$D:$D,Planning!$B619,'SO Details'!$K:$K,$E619)</f>
        <v>0</v>
      </c>
      <c r="I619" s="20">
        <f>IF(COUNTIFS($C:$C,B619)&gt;1,SUMIFS('Sales Hx'!$Q:$Q,'Sales Hx'!$B:$B,_xlfn.XLOOKUP(B619,C:C,B:B),'Sales Hx'!$D:$D,Planning!$E619),SUMIFS('Sales Hx'!$Q:$Q,'Sales Hx'!$B:$B,Planning!$B619,'Sales Hx'!$D:$D,Planning!$E619))</f>
        <v>0</v>
      </c>
      <c r="J619" s="16">
        <f>IF(COUNTIFS($C:$C,B619)&gt;1,SUMIFS('Sales Hx'!$S:$S,'Sales Hx'!$B:$B,_xlfn.XLOOKUP(B619,C:C,B:B),'Sales Hx'!$D:$D,E619),SUMIFS('Sales Hx'!$S:$S,'Sales Hx'!$B:$B,$B619,'Sales Hx'!$D:$D,$E619))</f>
        <v>0</v>
      </c>
      <c r="K619" s="16">
        <f t="shared" si="53"/>
        <v>0</v>
      </c>
      <c r="L619" s="12">
        <f>IF(M619&lt;&gt;"",M619,IF(COUNTIFS($C:$C,B619)&gt;1,SUMIFS('Sales Hx'!V:V,'Sales Hx'!$B:$B,_xlfn.XLOOKUP(B619,C:C,B:B),'Sales Hx'!$D:$D,$E619),SUMIFS('Sales Hx'!V:V,'Sales Hx'!$B:$B,$B619,'Sales Hx'!$D:$D,$E619)))</f>
        <v>0</v>
      </c>
      <c r="M619" s="12">
        <v>0</v>
      </c>
      <c r="N619" s="15">
        <f t="shared" si="55"/>
        <v>0</v>
      </c>
      <c r="O619" s="21">
        <f t="shared" si="51"/>
        <v>0</v>
      </c>
      <c r="P619" s="24">
        <v>44.025799999999997</v>
      </c>
      <c r="Q619" s="18">
        <f t="shared" si="54"/>
        <v>0</v>
      </c>
      <c r="R619" s="2">
        <v>1</v>
      </c>
      <c r="S619" s="2">
        <v>120</v>
      </c>
      <c r="T619" s="2" t="s">
        <v>4647</v>
      </c>
      <c r="U619" s="28" t="str">
        <f>IF(G619=0,"",_xlfn.MINIFS('PO Details'!$I:$I,'PO Details'!$D:$D,Planning!$B619,'PO Details'!$L:$L,Planning!$E619))</f>
        <v/>
      </c>
      <c r="V619" s="29" t="s">
        <v>4640</v>
      </c>
      <c r="W619" t="str">
        <f t="shared" si="52"/>
        <v/>
      </c>
      <c r="X619" s="2">
        <v>120</v>
      </c>
    </row>
    <row r="620" spans="1:24" x14ac:dyDescent="0.25">
      <c r="A620" s="11" t="s">
        <v>4615</v>
      </c>
      <c r="B620" s="22" t="s">
        <v>77</v>
      </c>
      <c r="C620" s="22"/>
      <c r="D620" s="22" t="s">
        <v>78</v>
      </c>
      <c r="E620" s="31" t="s">
        <v>686</v>
      </c>
      <c r="F620" s="12">
        <f>SUMIFS('Inventory Details'!$H:$H,'Inventory Details'!$B:$B,$B620,'Inventory Details'!$E:$E,$E620)</f>
        <v>0</v>
      </c>
      <c r="G620" s="12">
        <f>SUMIFS('PO Details'!$H:$H,'PO Details'!$D:$D,Planning!$B620,'PO Details'!$L:$L,$E620)</f>
        <v>0</v>
      </c>
      <c r="H620" s="12">
        <f>SUMIFS('SO Details'!$G:$G,'SO Details'!$D:$D,Planning!$B620,'SO Details'!$K:$K,$E620)</f>
        <v>0</v>
      </c>
      <c r="I620" s="20">
        <f>IF(COUNTIFS($C:$C,B620)&gt;1,SUMIFS('Sales Hx'!$Q:$Q,'Sales Hx'!$B:$B,_xlfn.XLOOKUP(B620,C:C,B:B),'Sales Hx'!$D:$D,Planning!$E620),SUMIFS('Sales Hx'!$Q:$Q,'Sales Hx'!$B:$B,Planning!$B620,'Sales Hx'!$D:$D,Planning!$E620))</f>
        <v>1.4</v>
      </c>
      <c r="J620" s="16">
        <f>IF(COUNTIFS($C:$C,B620)&gt;1,SUMIFS('Sales Hx'!$S:$S,'Sales Hx'!$B:$B,_xlfn.XLOOKUP(B620,C:C,B:B),'Sales Hx'!$D:$D,E620),SUMIFS('Sales Hx'!$S:$S,'Sales Hx'!$B:$B,$B620,'Sales Hx'!$D:$D,$E620))</f>
        <v>7.8947368421052627E-2</v>
      </c>
      <c r="K620" s="16">
        <f t="shared" si="53"/>
        <v>0</v>
      </c>
      <c r="L620" s="12">
        <f>IF(M620&lt;&gt;"",M620,IF(COUNTIFS($C:$C,B620)&gt;1,SUMIFS('Sales Hx'!V:V,'Sales Hx'!$B:$B,_xlfn.XLOOKUP(B620,C:C,B:B),'Sales Hx'!$D:$D,$E620),SUMIFS('Sales Hx'!V:V,'Sales Hx'!$B:$B,$B620,'Sales Hx'!$D:$D,$E620)))</f>
        <v>0</v>
      </c>
      <c r="M620" s="12">
        <v>0</v>
      </c>
      <c r="N620" s="15">
        <f t="shared" si="55"/>
        <v>7.8947368421052627E-2</v>
      </c>
      <c r="O620" s="21">
        <f t="shared" si="51"/>
        <v>10</v>
      </c>
      <c r="P620" s="24">
        <v>44.025799999999997</v>
      </c>
      <c r="Q620" s="18">
        <f t="shared" si="54"/>
        <v>440.25799999999998</v>
      </c>
      <c r="R620" s="2">
        <v>1</v>
      </c>
      <c r="S620" s="2">
        <v>120</v>
      </c>
      <c r="T620" s="2" t="s">
        <v>4647</v>
      </c>
      <c r="U620" s="28" t="str">
        <f>IF(G620=0,"",_xlfn.MINIFS('PO Details'!$I:$I,'PO Details'!$D:$D,Planning!$B620,'PO Details'!$L:$L,Planning!$E620))</f>
        <v/>
      </c>
      <c r="V620" s="29" t="s">
        <v>4640</v>
      </c>
      <c r="W620" t="str">
        <f t="shared" si="52"/>
        <v/>
      </c>
      <c r="X620" s="2">
        <v>120</v>
      </c>
    </row>
    <row r="621" spans="1:24" x14ac:dyDescent="0.25">
      <c r="A621" s="11" t="s">
        <v>4615</v>
      </c>
      <c r="B621" s="22" t="s">
        <v>77</v>
      </c>
      <c r="C621" s="22"/>
      <c r="D621" s="22" t="s">
        <v>78</v>
      </c>
      <c r="E621" s="31" t="s">
        <v>4746</v>
      </c>
      <c r="F621" s="12">
        <f>SUMIFS('Inventory Details'!$H:$H,'Inventory Details'!$B:$B,$B621,'Inventory Details'!$E:$E,$E621)</f>
        <v>0</v>
      </c>
      <c r="G621" s="12">
        <f>SUMIFS('PO Details'!$H:$H,'PO Details'!$D:$D,Planning!$B621,'PO Details'!$L:$L,$E621)</f>
        <v>3</v>
      </c>
      <c r="H621" s="12">
        <f>SUMIFS('SO Details'!$G:$G,'SO Details'!$D:$D,Planning!$B621,'SO Details'!$K:$K,$E621)</f>
        <v>0</v>
      </c>
      <c r="I621" s="20">
        <f>IF(COUNTIFS($C:$C,B621)&gt;1,SUMIFS('Sales Hx'!$Q:$Q,'Sales Hx'!$B:$B,_xlfn.XLOOKUP(B621,C:C,B:B),'Sales Hx'!$D:$D,Planning!$E621),SUMIFS('Sales Hx'!$Q:$Q,'Sales Hx'!$B:$B,Planning!$B621,'Sales Hx'!$D:$D,Planning!$E621))</f>
        <v>2.8</v>
      </c>
      <c r="J621" s="16">
        <f>IF(COUNTIFS($C:$C,B621)&gt;1,SUMIFS('Sales Hx'!$S:$S,'Sales Hx'!$B:$B,_xlfn.XLOOKUP(B621,C:C,B:B),'Sales Hx'!$D:$D,E621),SUMIFS('Sales Hx'!$S:$S,'Sales Hx'!$B:$B,$B621,'Sales Hx'!$D:$D,$E621))</f>
        <v>5.701754385964912E-2</v>
      </c>
      <c r="K621" s="16">
        <f t="shared" si="53"/>
        <v>1.0714285714285714</v>
      </c>
      <c r="L621" s="12">
        <f>IF(M621&lt;&gt;"",M621,IF(COUNTIFS($C:$C,B621)&gt;1,SUMIFS('Sales Hx'!V:V,'Sales Hx'!$B:$B,_xlfn.XLOOKUP(B621,C:C,B:B),'Sales Hx'!$D:$D,$E621),SUMIFS('Sales Hx'!V:V,'Sales Hx'!$B:$B,$B621,'Sales Hx'!$D:$D,$E621)))</f>
        <v>0</v>
      </c>
      <c r="M621" s="12">
        <v>0</v>
      </c>
      <c r="N621" s="15">
        <f t="shared" si="55"/>
        <v>5.701754385964912E-2</v>
      </c>
      <c r="O621" s="21">
        <f t="shared" si="51"/>
        <v>0</v>
      </c>
      <c r="P621" s="24">
        <v>44.025799999999997</v>
      </c>
      <c r="Q621" s="18">
        <f t="shared" si="54"/>
        <v>0</v>
      </c>
      <c r="R621" s="2">
        <v>1</v>
      </c>
      <c r="S621" s="2">
        <v>120</v>
      </c>
      <c r="T621" s="2" t="s">
        <v>4647</v>
      </c>
      <c r="U621" s="28">
        <f>IF(G621=0,"",_xlfn.MINIFS('PO Details'!$I:$I,'PO Details'!$D:$D,Planning!$B621,'PO Details'!$L:$L,Planning!$E621))</f>
        <v>45427</v>
      </c>
      <c r="V621" s="29" t="s">
        <v>4640</v>
      </c>
      <c r="W621" t="str">
        <f t="shared" si="52"/>
        <v>Max</v>
      </c>
      <c r="X621" s="2">
        <v>120</v>
      </c>
    </row>
    <row r="622" spans="1:24" x14ac:dyDescent="0.25">
      <c r="A622" s="11" t="s">
        <v>4615</v>
      </c>
      <c r="B622" s="22" t="s">
        <v>79</v>
      </c>
      <c r="C622" s="22"/>
      <c r="D622" s="22" t="s">
        <v>80</v>
      </c>
      <c r="E622" s="31" t="s">
        <v>37</v>
      </c>
      <c r="F622" s="12">
        <f>SUMIFS('Inventory Details'!$H:$H,'Inventory Details'!$B:$B,$B622,'Inventory Details'!$E:$E,$E622)</f>
        <v>0</v>
      </c>
      <c r="G622" s="12">
        <f>SUMIFS('PO Details'!$H:$H,'PO Details'!$D:$D,Planning!$B622,'PO Details'!$L:$L,$E622)</f>
        <v>41</v>
      </c>
      <c r="H622" s="12">
        <f>SUMIFS('SO Details'!$G:$G,'SO Details'!$D:$D,Planning!$B622,'SO Details'!$K:$K,$E622)</f>
        <v>0</v>
      </c>
      <c r="I622" s="20">
        <f>IF(COUNTIFS($C:$C,B622)&gt;1,SUMIFS('Sales Hx'!$Q:$Q,'Sales Hx'!$B:$B,_xlfn.XLOOKUP(B622,C:C,B:B),'Sales Hx'!$D:$D,Planning!$E622),SUMIFS('Sales Hx'!$Q:$Q,'Sales Hx'!$B:$B,Planning!$B622,'Sales Hx'!$D:$D,Planning!$E622))</f>
        <v>0</v>
      </c>
      <c r="J622" s="16">
        <f>IF(COUNTIFS($C:$C,B622)&gt;1,SUMIFS('Sales Hx'!$S:$S,'Sales Hx'!$B:$B,_xlfn.XLOOKUP(B622,C:C,B:B),'Sales Hx'!$D:$D,E622),SUMIFS('Sales Hx'!$S:$S,'Sales Hx'!$B:$B,$B622,'Sales Hx'!$D:$D,$E622))</f>
        <v>0</v>
      </c>
      <c r="K622" s="16">
        <f t="shared" si="53"/>
        <v>0</v>
      </c>
      <c r="L622" s="12">
        <f>IF(M622&lt;&gt;"",M622,IF(COUNTIFS($C:$C,B622)&gt;1,SUMIFS('Sales Hx'!V:V,'Sales Hx'!$B:$B,_xlfn.XLOOKUP(B622,C:C,B:B),'Sales Hx'!$D:$D,$E622),SUMIFS('Sales Hx'!V:V,'Sales Hx'!$B:$B,$B622,'Sales Hx'!$D:$D,$E622)))</f>
        <v>0</v>
      </c>
      <c r="M622" s="12">
        <v>0</v>
      </c>
      <c r="N622" s="15">
        <f t="shared" si="55"/>
        <v>0</v>
      </c>
      <c r="O622" s="21">
        <f t="shared" si="51"/>
        <v>0</v>
      </c>
      <c r="P622" s="24">
        <v>44.025799999999997</v>
      </c>
      <c r="Q622" s="18">
        <f t="shared" si="54"/>
        <v>0</v>
      </c>
      <c r="R622" s="2">
        <v>1</v>
      </c>
      <c r="S622" s="2">
        <v>120</v>
      </c>
      <c r="T622" s="2" t="s">
        <v>4647</v>
      </c>
      <c r="U622" s="28">
        <f>IF(G622=0,"",_xlfn.MINIFS('PO Details'!$I:$I,'PO Details'!$D:$D,Planning!$B622,'PO Details'!$L:$L,Planning!$E622))</f>
        <v>45100</v>
      </c>
      <c r="V622" s="29" t="s">
        <v>4640</v>
      </c>
      <c r="W622" t="str">
        <f t="shared" si="52"/>
        <v/>
      </c>
      <c r="X622" s="2">
        <v>120</v>
      </c>
    </row>
    <row r="623" spans="1:24" x14ac:dyDescent="0.25">
      <c r="A623" s="11" t="s">
        <v>4615</v>
      </c>
      <c r="B623" s="22" t="s">
        <v>79</v>
      </c>
      <c r="C623" s="22"/>
      <c r="D623" s="22" t="s">
        <v>80</v>
      </c>
      <c r="E623" s="31" t="s">
        <v>4746</v>
      </c>
      <c r="F623" s="12">
        <f>SUMIFS('Inventory Details'!$H:$H,'Inventory Details'!$B:$B,$B623,'Inventory Details'!$E:$E,$E623)</f>
        <v>1</v>
      </c>
      <c r="G623" s="12">
        <f>SUMIFS('PO Details'!$H:$H,'PO Details'!$D:$D,Planning!$B623,'PO Details'!$L:$L,$E623)</f>
        <v>0</v>
      </c>
      <c r="H623" s="12">
        <f>SUMIFS('SO Details'!$G:$G,'SO Details'!$D:$D,Planning!$B623,'SO Details'!$K:$K,$E623)</f>
        <v>0</v>
      </c>
      <c r="I623" s="20">
        <f>IF(COUNTIFS($C:$C,B623)&gt;1,SUMIFS('Sales Hx'!$Q:$Q,'Sales Hx'!$B:$B,_xlfn.XLOOKUP(B623,C:C,B:B),'Sales Hx'!$D:$D,Planning!$E623),SUMIFS('Sales Hx'!$Q:$Q,'Sales Hx'!$B:$B,Planning!$B623,'Sales Hx'!$D:$D,Planning!$E623))</f>
        <v>0</v>
      </c>
      <c r="J623" s="16">
        <f>IF(COUNTIFS($C:$C,B623)&gt;1,SUMIFS('Sales Hx'!$S:$S,'Sales Hx'!$B:$B,_xlfn.XLOOKUP(B623,C:C,B:B),'Sales Hx'!$D:$D,E623),SUMIFS('Sales Hx'!$S:$S,'Sales Hx'!$B:$B,$B623,'Sales Hx'!$D:$D,$E623))</f>
        <v>0</v>
      </c>
      <c r="K623" s="16">
        <f t="shared" si="53"/>
        <v>0</v>
      </c>
      <c r="L623" s="12">
        <f>IF(M623&lt;&gt;"",M623,IF(COUNTIFS($C:$C,B623)&gt;1,SUMIFS('Sales Hx'!V:V,'Sales Hx'!$B:$B,_xlfn.XLOOKUP(B623,C:C,B:B),'Sales Hx'!$D:$D,$E623),SUMIFS('Sales Hx'!V:V,'Sales Hx'!$B:$B,$B623,'Sales Hx'!$D:$D,$E623)))</f>
        <v>0</v>
      </c>
      <c r="M623" s="12">
        <v>0</v>
      </c>
      <c r="N623" s="15">
        <f t="shared" si="55"/>
        <v>0</v>
      </c>
      <c r="O623" s="21">
        <f t="shared" si="51"/>
        <v>0</v>
      </c>
      <c r="P623" s="24">
        <v>44.025799999999997</v>
      </c>
      <c r="Q623" s="18">
        <f t="shared" si="54"/>
        <v>0</v>
      </c>
      <c r="R623" s="2">
        <v>1</v>
      </c>
      <c r="S623" s="2">
        <v>120</v>
      </c>
      <c r="T623" s="2" t="s">
        <v>4647</v>
      </c>
      <c r="U623" s="28" t="str">
        <f>IF(G623=0,"",_xlfn.MINIFS('PO Details'!$I:$I,'PO Details'!$D:$D,Planning!$B623,'PO Details'!$L:$L,Planning!$E623))</f>
        <v/>
      </c>
      <c r="V623" s="29" t="s">
        <v>4640</v>
      </c>
      <c r="W623" t="str">
        <f t="shared" si="52"/>
        <v/>
      </c>
      <c r="X623" s="2">
        <v>120</v>
      </c>
    </row>
    <row r="624" spans="1:24" x14ac:dyDescent="0.25">
      <c r="A624" s="11" t="s">
        <v>4615</v>
      </c>
      <c r="B624" s="22" t="s">
        <v>79</v>
      </c>
      <c r="C624" s="22"/>
      <c r="D624" s="22" t="s">
        <v>80</v>
      </c>
      <c r="E624" s="31" t="s">
        <v>686</v>
      </c>
      <c r="F624" s="12">
        <f>SUMIFS('Inventory Details'!$H:$H,'Inventory Details'!$B:$B,$B624,'Inventory Details'!$E:$E,$E624)</f>
        <v>0</v>
      </c>
      <c r="G624" s="12">
        <f>SUMIFS('PO Details'!$H:$H,'PO Details'!$D:$D,Planning!$B624,'PO Details'!$L:$L,$E624)</f>
        <v>22</v>
      </c>
      <c r="H624" s="12">
        <f>SUMIFS('SO Details'!$G:$G,'SO Details'!$D:$D,Planning!$B624,'SO Details'!$K:$K,$E624)</f>
        <v>0</v>
      </c>
      <c r="I624" s="20">
        <f>IF(COUNTIFS($C:$C,B624)&gt;1,SUMIFS('Sales Hx'!$Q:$Q,'Sales Hx'!$B:$B,_xlfn.XLOOKUP(B624,C:C,B:B),'Sales Hx'!$D:$D,Planning!$E624),SUMIFS('Sales Hx'!$Q:$Q,'Sales Hx'!$B:$B,Planning!$B624,'Sales Hx'!$D:$D,Planning!$E624))</f>
        <v>44.8</v>
      </c>
      <c r="J624" s="16">
        <f>IF(COUNTIFS($C:$C,B624)&gt;1,SUMIFS('Sales Hx'!$S:$S,'Sales Hx'!$B:$B,_xlfn.XLOOKUP(B624,C:C,B:B),'Sales Hx'!$D:$D,E624),SUMIFS('Sales Hx'!$S:$S,'Sales Hx'!$B:$B,$B624,'Sales Hx'!$D:$D,$E624))</f>
        <v>0.32127192982456138</v>
      </c>
      <c r="K624" s="16">
        <f t="shared" si="53"/>
        <v>0.4910714285714286</v>
      </c>
      <c r="L624" s="12">
        <f>IF(M624&lt;&gt;"",M624,IF(COUNTIFS($C:$C,B624)&gt;1,SUMIFS('Sales Hx'!V:V,'Sales Hx'!$B:$B,_xlfn.XLOOKUP(B624,C:C,B:B),'Sales Hx'!$D:$D,$E624),SUMIFS('Sales Hx'!V:V,'Sales Hx'!$B:$B,$B624,'Sales Hx'!$D:$D,$E624)))</f>
        <v>0</v>
      </c>
      <c r="M624" s="12">
        <v>0</v>
      </c>
      <c r="N624" s="15">
        <f t="shared" si="55"/>
        <v>0.32127192982456138</v>
      </c>
      <c r="O624" s="21">
        <f t="shared" si="51"/>
        <v>0</v>
      </c>
      <c r="P624" s="24">
        <v>44.025799999999997</v>
      </c>
      <c r="Q624" s="18">
        <f t="shared" si="54"/>
        <v>0</v>
      </c>
      <c r="R624" s="2">
        <v>1</v>
      </c>
      <c r="S624" s="2">
        <v>120</v>
      </c>
      <c r="T624" s="2" t="s">
        <v>4647</v>
      </c>
      <c r="U624" s="28">
        <f>IF(G624=0,"",_xlfn.MINIFS('PO Details'!$I:$I,'PO Details'!$D:$D,Planning!$B624,'PO Details'!$L:$L,Planning!$E624))</f>
        <v>45426</v>
      </c>
      <c r="V624" s="29" t="s">
        <v>4640</v>
      </c>
      <c r="W624" t="str">
        <f t="shared" si="52"/>
        <v>Max</v>
      </c>
      <c r="X624" s="2">
        <v>120</v>
      </c>
    </row>
    <row r="625" spans="1:24" x14ac:dyDescent="0.25">
      <c r="A625" s="11" t="s">
        <v>4615</v>
      </c>
      <c r="B625" s="22" t="s">
        <v>958</v>
      </c>
      <c r="C625" s="22"/>
      <c r="D625" s="22" t="s">
        <v>959</v>
      </c>
      <c r="E625" s="31" t="s">
        <v>37</v>
      </c>
      <c r="F625" s="12">
        <f>SUMIFS('Inventory Details'!$H:$H,'Inventory Details'!$B:$B,$B625,'Inventory Details'!$E:$E,$E625)</f>
        <v>0</v>
      </c>
      <c r="G625" s="12">
        <f>SUMIFS('PO Details'!$H:$H,'PO Details'!$D:$D,Planning!$B625,'PO Details'!$L:$L,$E625)</f>
        <v>6</v>
      </c>
      <c r="H625" s="12">
        <f>SUMIFS('SO Details'!$G:$G,'SO Details'!$D:$D,Planning!$B625,'SO Details'!$K:$K,$E625)</f>
        <v>0</v>
      </c>
      <c r="I625" s="20">
        <f>IF(COUNTIFS($C:$C,B625)&gt;1,SUMIFS('Sales Hx'!$Q:$Q,'Sales Hx'!$B:$B,_xlfn.XLOOKUP(B625,C:C,B:B),'Sales Hx'!$D:$D,Planning!$E625),SUMIFS('Sales Hx'!$Q:$Q,'Sales Hx'!$B:$B,Planning!$B625,'Sales Hx'!$D:$D,Planning!$E625))</f>
        <v>0</v>
      </c>
      <c r="J625" s="16">
        <f>IF(COUNTIFS($C:$C,B625)&gt;1,SUMIFS('Sales Hx'!$S:$S,'Sales Hx'!$B:$B,_xlfn.XLOOKUP(B625,C:C,B:B),'Sales Hx'!$D:$D,E625),SUMIFS('Sales Hx'!$S:$S,'Sales Hx'!$B:$B,$B625,'Sales Hx'!$D:$D,$E625))</f>
        <v>0</v>
      </c>
      <c r="K625" s="16">
        <f t="shared" si="53"/>
        <v>0</v>
      </c>
      <c r="L625" s="12">
        <f>IF(M625&lt;&gt;"",M625,IF(COUNTIFS($C:$C,B625)&gt;1,SUMIFS('Sales Hx'!V:V,'Sales Hx'!$B:$B,_xlfn.XLOOKUP(B625,C:C,B:B),'Sales Hx'!$D:$D,$E625),SUMIFS('Sales Hx'!V:V,'Sales Hx'!$B:$B,$B625,'Sales Hx'!$D:$D,$E625)))</f>
        <v>0</v>
      </c>
      <c r="M625" s="12">
        <v>0</v>
      </c>
      <c r="N625" s="15">
        <f t="shared" si="55"/>
        <v>0</v>
      </c>
      <c r="O625" s="21">
        <f t="shared" si="51"/>
        <v>0</v>
      </c>
      <c r="P625" s="24">
        <v>44.025799999999997</v>
      </c>
      <c r="Q625" s="18">
        <f t="shared" si="54"/>
        <v>0</v>
      </c>
      <c r="R625" s="2">
        <v>1</v>
      </c>
      <c r="S625" s="2">
        <v>120</v>
      </c>
      <c r="T625" s="2" t="s">
        <v>4647</v>
      </c>
      <c r="U625" s="28">
        <f>IF(G625=0,"",_xlfn.MINIFS('PO Details'!$I:$I,'PO Details'!$D:$D,Planning!$B625,'PO Details'!$L:$L,Planning!$E625))</f>
        <v>45179</v>
      </c>
      <c r="V625" s="29" t="s">
        <v>4640</v>
      </c>
      <c r="W625" t="str">
        <f t="shared" si="52"/>
        <v/>
      </c>
      <c r="X625" s="2">
        <v>120</v>
      </c>
    </row>
    <row r="626" spans="1:24" x14ac:dyDescent="0.25">
      <c r="A626" s="11" t="s">
        <v>4615</v>
      </c>
      <c r="B626" s="22" t="s">
        <v>958</v>
      </c>
      <c r="C626" s="22"/>
      <c r="D626" s="22" t="s">
        <v>959</v>
      </c>
      <c r="E626" s="31" t="s">
        <v>876</v>
      </c>
      <c r="F626" s="12">
        <f>SUMIFS('Inventory Details'!$H:$H,'Inventory Details'!$B:$B,$B626,'Inventory Details'!$E:$E,$E626)</f>
        <v>0</v>
      </c>
      <c r="G626" s="12">
        <f>SUMIFS('PO Details'!$H:$H,'PO Details'!$D:$D,Planning!$B626,'PO Details'!$L:$L,$E626)</f>
        <v>0</v>
      </c>
      <c r="H626" s="12">
        <f>SUMIFS('SO Details'!$G:$G,'SO Details'!$D:$D,Planning!$B626,'SO Details'!$K:$K,$E626)</f>
        <v>0</v>
      </c>
      <c r="I626" s="20">
        <f>IF(COUNTIFS($C:$C,B626)&gt;1,SUMIFS('Sales Hx'!$Q:$Q,'Sales Hx'!$B:$B,_xlfn.XLOOKUP(B626,C:C,B:B),'Sales Hx'!$D:$D,Planning!$E626),SUMIFS('Sales Hx'!$Q:$Q,'Sales Hx'!$B:$B,Planning!$B626,'Sales Hx'!$D:$D,Planning!$E626))</f>
        <v>0</v>
      </c>
      <c r="J626" s="16">
        <f>IF(COUNTIFS($C:$C,B626)&gt;1,SUMIFS('Sales Hx'!$S:$S,'Sales Hx'!$B:$B,_xlfn.XLOOKUP(B626,C:C,B:B),'Sales Hx'!$D:$D,E626),SUMIFS('Sales Hx'!$S:$S,'Sales Hx'!$B:$B,$B626,'Sales Hx'!$D:$D,$E626))</f>
        <v>0</v>
      </c>
      <c r="K626" s="16">
        <f t="shared" si="53"/>
        <v>0</v>
      </c>
      <c r="L626" s="12">
        <f>IF(M626&lt;&gt;"",M626,IF(COUNTIFS($C:$C,B626)&gt;1,SUMIFS('Sales Hx'!V:V,'Sales Hx'!$B:$B,_xlfn.XLOOKUP(B626,C:C,B:B),'Sales Hx'!$D:$D,$E626),SUMIFS('Sales Hx'!V:V,'Sales Hx'!$B:$B,$B626,'Sales Hx'!$D:$D,$E626)))</f>
        <v>0</v>
      </c>
      <c r="M626" s="12">
        <v>0</v>
      </c>
      <c r="N626" s="15">
        <f t="shared" si="55"/>
        <v>0</v>
      </c>
      <c r="O626" s="21">
        <f t="shared" si="51"/>
        <v>0</v>
      </c>
      <c r="P626" s="24">
        <v>44.025799999999997</v>
      </c>
      <c r="Q626" s="18">
        <f t="shared" si="54"/>
        <v>0</v>
      </c>
      <c r="R626" s="2">
        <v>1</v>
      </c>
      <c r="S626" s="2">
        <v>120</v>
      </c>
      <c r="T626" s="2" t="s">
        <v>4647</v>
      </c>
      <c r="U626" s="28" t="str">
        <f>IF(G626=0,"",_xlfn.MINIFS('PO Details'!$I:$I,'PO Details'!$D:$D,Planning!$B626,'PO Details'!$L:$L,Planning!$E626))</f>
        <v/>
      </c>
      <c r="V626" s="29" t="s">
        <v>4640</v>
      </c>
      <c r="W626" t="str">
        <f t="shared" si="52"/>
        <v/>
      </c>
      <c r="X626" s="2">
        <v>120</v>
      </c>
    </row>
    <row r="627" spans="1:24" x14ac:dyDescent="0.25">
      <c r="A627" s="11" t="s">
        <v>4615</v>
      </c>
      <c r="B627" s="22" t="s">
        <v>958</v>
      </c>
      <c r="C627" s="22"/>
      <c r="D627" s="22" t="s">
        <v>959</v>
      </c>
      <c r="E627" s="31" t="s">
        <v>4746</v>
      </c>
      <c r="F627" s="12">
        <f>SUMIFS('Inventory Details'!$H:$H,'Inventory Details'!$B:$B,$B627,'Inventory Details'!$E:$E,$E627)</f>
        <v>0</v>
      </c>
      <c r="G627" s="12">
        <f>SUMIFS('PO Details'!$H:$H,'PO Details'!$D:$D,Planning!$B627,'PO Details'!$L:$L,$E627)</f>
        <v>6</v>
      </c>
      <c r="H627" s="12">
        <f>SUMIFS('SO Details'!$G:$G,'SO Details'!$D:$D,Planning!$B627,'SO Details'!$K:$K,$E627)</f>
        <v>0</v>
      </c>
      <c r="I627" s="20">
        <f>IF(COUNTIFS($C:$C,B627)&gt;1,SUMIFS('Sales Hx'!$Q:$Q,'Sales Hx'!$B:$B,_xlfn.XLOOKUP(B627,C:C,B:B),'Sales Hx'!$D:$D,Planning!$E627),SUMIFS('Sales Hx'!$Q:$Q,'Sales Hx'!$B:$B,Planning!$B627,'Sales Hx'!$D:$D,Planning!$E627))</f>
        <v>1.4</v>
      </c>
      <c r="J627" s="16">
        <f>IF(COUNTIFS($C:$C,B627)&gt;1,SUMIFS('Sales Hx'!$S:$S,'Sales Hx'!$B:$B,_xlfn.XLOOKUP(B627,C:C,B:B),'Sales Hx'!$D:$D,E627),SUMIFS('Sales Hx'!$S:$S,'Sales Hx'!$B:$B,$B627,'Sales Hx'!$D:$D,$E627))</f>
        <v>5.5921052631578948E-2</v>
      </c>
      <c r="K627" s="16">
        <f t="shared" si="53"/>
        <v>4.2857142857142856</v>
      </c>
      <c r="L627" s="12">
        <f>IF(M627&lt;&gt;"",M627,IF(COUNTIFS($C:$C,B627)&gt;1,SUMIFS('Sales Hx'!V:V,'Sales Hx'!$B:$B,_xlfn.XLOOKUP(B627,C:C,B:B),'Sales Hx'!$D:$D,$E627),SUMIFS('Sales Hx'!V:V,'Sales Hx'!$B:$B,$B627,'Sales Hx'!$D:$D,$E627)))</f>
        <v>0</v>
      </c>
      <c r="M627" s="12">
        <v>0</v>
      </c>
      <c r="N627" s="15">
        <f t="shared" si="55"/>
        <v>5.5921052631578948E-2</v>
      </c>
      <c r="O627" s="21">
        <f t="shared" si="51"/>
        <v>0</v>
      </c>
      <c r="P627" s="24">
        <v>44.025799999999997</v>
      </c>
      <c r="Q627" s="18">
        <f t="shared" si="54"/>
        <v>0</v>
      </c>
      <c r="R627" s="2">
        <v>1</v>
      </c>
      <c r="S627" s="2">
        <v>120</v>
      </c>
      <c r="T627" s="2" t="s">
        <v>4647</v>
      </c>
      <c r="U627" s="28">
        <f>IF(G627=0,"",_xlfn.MINIFS('PO Details'!$I:$I,'PO Details'!$D:$D,Planning!$B627,'PO Details'!$L:$L,Planning!$E627))</f>
        <v>45427</v>
      </c>
      <c r="V627" s="29" t="s">
        <v>4640</v>
      </c>
      <c r="W627" t="str">
        <f t="shared" si="52"/>
        <v>Max</v>
      </c>
      <c r="X627" s="2">
        <v>120</v>
      </c>
    </row>
    <row r="628" spans="1:24" x14ac:dyDescent="0.25">
      <c r="A628" s="11" t="s">
        <v>4615</v>
      </c>
      <c r="B628" s="22" t="s">
        <v>958</v>
      </c>
      <c r="C628" s="22"/>
      <c r="D628" s="22" t="s">
        <v>959</v>
      </c>
      <c r="E628" s="31" t="s">
        <v>686</v>
      </c>
      <c r="F628" s="12">
        <f>SUMIFS('Inventory Details'!$H:$H,'Inventory Details'!$B:$B,$B628,'Inventory Details'!$E:$E,$E628)</f>
        <v>0</v>
      </c>
      <c r="G628" s="12">
        <f>SUMIFS('PO Details'!$H:$H,'PO Details'!$D:$D,Planning!$B628,'PO Details'!$L:$L,$E628)</f>
        <v>0</v>
      </c>
      <c r="H628" s="12">
        <f>SUMIFS('SO Details'!$G:$G,'SO Details'!$D:$D,Planning!$B628,'SO Details'!$K:$K,$E628)</f>
        <v>0</v>
      </c>
      <c r="I628" s="20">
        <f>IF(COUNTIFS($C:$C,B628)&gt;1,SUMIFS('Sales Hx'!$Q:$Q,'Sales Hx'!$B:$B,_xlfn.XLOOKUP(B628,C:C,B:B),'Sales Hx'!$D:$D,Planning!$E628),SUMIFS('Sales Hx'!$Q:$Q,'Sales Hx'!$B:$B,Planning!$B628,'Sales Hx'!$D:$D,Planning!$E628))</f>
        <v>0</v>
      </c>
      <c r="J628" s="16">
        <f>IF(COUNTIFS($C:$C,B628)&gt;1,SUMIFS('Sales Hx'!$S:$S,'Sales Hx'!$B:$B,_xlfn.XLOOKUP(B628,C:C,B:B),'Sales Hx'!$D:$D,E628),SUMIFS('Sales Hx'!$S:$S,'Sales Hx'!$B:$B,$B628,'Sales Hx'!$D:$D,$E628))</f>
        <v>4.6052631578947366E-2</v>
      </c>
      <c r="K628" s="16">
        <f t="shared" si="53"/>
        <v>0</v>
      </c>
      <c r="L628" s="12">
        <f>IF(M628&lt;&gt;"",M628,IF(COUNTIFS($C:$C,B628)&gt;1,SUMIFS('Sales Hx'!V:V,'Sales Hx'!$B:$B,_xlfn.XLOOKUP(B628,C:C,B:B),'Sales Hx'!$D:$D,$E628),SUMIFS('Sales Hx'!V:V,'Sales Hx'!$B:$B,$B628,'Sales Hx'!$D:$D,$E628)))</f>
        <v>0</v>
      </c>
      <c r="M628" s="12">
        <v>0</v>
      </c>
      <c r="N628" s="15">
        <f t="shared" si="55"/>
        <v>4.6052631578947366E-2</v>
      </c>
      <c r="O628" s="21">
        <f t="shared" si="51"/>
        <v>6</v>
      </c>
      <c r="P628" s="24">
        <v>44.025799999999997</v>
      </c>
      <c r="Q628" s="18">
        <f t="shared" si="54"/>
        <v>264.15479999999997</v>
      </c>
      <c r="R628" s="2">
        <v>1</v>
      </c>
      <c r="S628" s="2">
        <v>120</v>
      </c>
      <c r="T628" s="2" t="s">
        <v>4647</v>
      </c>
      <c r="U628" s="28" t="str">
        <f>IF(G628=0,"",_xlfn.MINIFS('PO Details'!$I:$I,'PO Details'!$D:$D,Planning!$B628,'PO Details'!$L:$L,Planning!$E628))</f>
        <v/>
      </c>
      <c r="V628" s="29" t="s">
        <v>4640</v>
      </c>
      <c r="W628" t="str">
        <f t="shared" si="52"/>
        <v/>
      </c>
      <c r="X628" s="2">
        <v>120</v>
      </c>
    </row>
    <row r="629" spans="1:24" x14ac:dyDescent="0.25">
      <c r="A629" s="11" t="s">
        <v>4615</v>
      </c>
      <c r="B629" s="22" t="s">
        <v>81</v>
      </c>
      <c r="C629" s="22"/>
      <c r="D629" s="22" t="s">
        <v>82</v>
      </c>
      <c r="E629" s="31" t="s">
        <v>37</v>
      </c>
      <c r="F629" s="12">
        <f>SUMIFS('Inventory Details'!$H:$H,'Inventory Details'!$B:$B,$B629,'Inventory Details'!$E:$E,$E629)</f>
        <v>0</v>
      </c>
      <c r="G629" s="12">
        <f>SUMIFS('PO Details'!$H:$H,'PO Details'!$D:$D,Planning!$B629,'PO Details'!$L:$L,$E629)</f>
        <v>18</v>
      </c>
      <c r="H629" s="12">
        <f>SUMIFS('SO Details'!$G:$G,'SO Details'!$D:$D,Planning!$B629,'SO Details'!$K:$K,$E629)</f>
        <v>0</v>
      </c>
      <c r="I629" s="20">
        <f>IF(COUNTIFS($C:$C,B629)&gt;1,SUMIFS('Sales Hx'!$Q:$Q,'Sales Hx'!$B:$B,_xlfn.XLOOKUP(B629,C:C,B:B),'Sales Hx'!$D:$D,Planning!$E629),SUMIFS('Sales Hx'!$Q:$Q,'Sales Hx'!$B:$B,Planning!$B629,'Sales Hx'!$D:$D,Planning!$E629))</f>
        <v>0</v>
      </c>
      <c r="J629" s="16">
        <f>IF(COUNTIFS($C:$C,B629)&gt;1,SUMIFS('Sales Hx'!$S:$S,'Sales Hx'!$B:$B,_xlfn.XLOOKUP(B629,C:C,B:B),'Sales Hx'!$D:$D,E629),SUMIFS('Sales Hx'!$S:$S,'Sales Hx'!$B:$B,$B629,'Sales Hx'!$D:$D,$E629))</f>
        <v>0</v>
      </c>
      <c r="K629" s="16">
        <f t="shared" si="53"/>
        <v>0</v>
      </c>
      <c r="L629" s="12">
        <f>IF(M629&lt;&gt;"",M629,IF(COUNTIFS($C:$C,B629)&gt;1,SUMIFS('Sales Hx'!V:V,'Sales Hx'!$B:$B,_xlfn.XLOOKUP(B629,C:C,B:B),'Sales Hx'!$D:$D,$E629),SUMIFS('Sales Hx'!V:V,'Sales Hx'!$B:$B,$B629,'Sales Hx'!$D:$D,$E629)))</f>
        <v>0</v>
      </c>
      <c r="M629" s="12">
        <v>0</v>
      </c>
      <c r="N629" s="15">
        <f t="shared" si="55"/>
        <v>0</v>
      </c>
      <c r="O629" s="21">
        <f t="shared" si="51"/>
        <v>0</v>
      </c>
      <c r="P629" s="24">
        <v>44.025799999999997</v>
      </c>
      <c r="Q629" s="18">
        <f t="shared" si="54"/>
        <v>0</v>
      </c>
      <c r="R629" s="2">
        <v>1</v>
      </c>
      <c r="S629" s="2">
        <v>120</v>
      </c>
      <c r="T629" s="2" t="s">
        <v>4647</v>
      </c>
      <c r="U629" s="28">
        <f>IF(G629=0,"",_xlfn.MINIFS('PO Details'!$I:$I,'PO Details'!$D:$D,Planning!$B629,'PO Details'!$L:$L,Planning!$E629))</f>
        <v>45110</v>
      </c>
      <c r="V629" s="29" t="s">
        <v>4640</v>
      </c>
      <c r="W629" t="str">
        <f t="shared" si="52"/>
        <v/>
      </c>
      <c r="X629" s="2">
        <v>120</v>
      </c>
    </row>
    <row r="630" spans="1:24" x14ac:dyDescent="0.25">
      <c r="A630" s="11" t="s">
        <v>4615</v>
      </c>
      <c r="B630" s="22" t="s">
        <v>81</v>
      </c>
      <c r="C630" s="22"/>
      <c r="D630" s="22" t="s">
        <v>82</v>
      </c>
      <c r="E630" s="31" t="s">
        <v>186</v>
      </c>
      <c r="F630" s="12">
        <f>SUMIFS('Inventory Details'!$H:$H,'Inventory Details'!$B:$B,$B630,'Inventory Details'!$E:$E,$E630)</f>
        <v>0</v>
      </c>
      <c r="G630" s="12">
        <f>SUMIFS('PO Details'!$H:$H,'PO Details'!$D:$D,Planning!$B630,'PO Details'!$L:$L,$E630)</f>
        <v>0</v>
      </c>
      <c r="H630" s="12">
        <f>SUMIFS('SO Details'!$G:$G,'SO Details'!$D:$D,Planning!$B630,'SO Details'!$K:$K,$E630)</f>
        <v>0</v>
      </c>
      <c r="I630" s="20">
        <f>IF(COUNTIFS($C:$C,B630)&gt;1,SUMIFS('Sales Hx'!$Q:$Q,'Sales Hx'!$B:$B,_xlfn.XLOOKUP(B630,C:C,B:B),'Sales Hx'!$D:$D,Planning!$E630),SUMIFS('Sales Hx'!$Q:$Q,'Sales Hx'!$B:$B,Planning!$B630,'Sales Hx'!$D:$D,Planning!$E630))</f>
        <v>0</v>
      </c>
      <c r="J630" s="16">
        <f>IF(COUNTIFS($C:$C,B630)&gt;1,SUMIFS('Sales Hx'!$S:$S,'Sales Hx'!$B:$B,_xlfn.XLOOKUP(B630,C:C,B:B),'Sales Hx'!$D:$D,E630),SUMIFS('Sales Hx'!$S:$S,'Sales Hx'!$B:$B,$B630,'Sales Hx'!$D:$D,$E630))</f>
        <v>0</v>
      </c>
      <c r="K630" s="16">
        <f t="shared" si="53"/>
        <v>0</v>
      </c>
      <c r="L630" s="12">
        <f>IF(M630&lt;&gt;"",M630,IF(COUNTIFS($C:$C,B630)&gt;1,SUMIFS('Sales Hx'!V:V,'Sales Hx'!$B:$B,_xlfn.XLOOKUP(B630,C:C,B:B),'Sales Hx'!$D:$D,$E630),SUMIFS('Sales Hx'!V:V,'Sales Hx'!$B:$B,$B630,'Sales Hx'!$D:$D,$E630)))</f>
        <v>0</v>
      </c>
      <c r="M630" s="12">
        <v>0</v>
      </c>
      <c r="N630" s="15">
        <f t="shared" si="55"/>
        <v>0</v>
      </c>
      <c r="O630" s="21">
        <f t="shared" si="51"/>
        <v>0</v>
      </c>
      <c r="P630" s="24">
        <v>44.025799999999997</v>
      </c>
      <c r="Q630" s="18">
        <f t="shared" si="54"/>
        <v>0</v>
      </c>
      <c r="R630" s="2">
        <v>1</v>
      </c>
      <c r="S630" s="2">
        <v>120</v>
      </c>
      <c r="T630" s="2" t="s">
        <v>4647</v>
      </c>
      <c r="U630" s="28" t="str">
        <f>IF(G630=0,"",_xlfn.MINIFS('PO Details'!$I:$I,'PO Details'!$D:$D,Planning!$B630,'PO Details'!$L:$L,Planning!$E630))</f>
        <v/>
      </c>
      <c r="V630" s="29" t="s">
        <v>4640</v>
      </c>
      <c r="W630" t="str">
        <f t="shared" si="52"/>
        <v/>
      </c>
      <c r="X630" s="2">
        <v>120</v>
      </c>
    </row>
    <row r="631" spans="1:24" x14ac:dyDescent="0.25">
      <c r="A631" s="11" t="s">
        <v>4615</v>
      </c>
      <c r="B631" s="22" t="s">
        <v>81</v>
      </c>
      <c r="C631" s="22"/>
      <c r="D631" s="22" t="s">
        <v>82</v>
      </c>
      <c r="E631" s="31" t="s">
        <v>113</v>
      </c>
      <c r="F631" s="12">
        <f>SUMIFS('Inventory Details'!$H:$H,'Inventory Details'!$B:$B,$B631,'Inventory Details'!$E:$E,$E631)</f>
        <v>2</v>
      </c>
      <c r="G631" s="12">
        <f>SUMIFS('PO Details'!$H:$H,'PO Details'!$D:$D,Planning!$B631,'PO Details'!$L:$L,$E631)</f>
        <v>0</v>
      </c>
      <c r="H631" s="12">
        <f>SUMIFS('SO Details'!$G:$G,'SO Details'!$D:$D,Planning!$B631,'SO Details'!$K:$K,$E631)</f>
        <v>0</v>
      </c>
      <c r="I631" s="20">
        <f>IF(COUNTIFS($C:$C,B631)&gt;1,SUMIFS('Sales Hx'!$Q:$Q,'Sales Hx'!$B:$B,_xlfn.XLOOKUP(B631,C:C,B:B),'Sales Hx'!$D:$D,Planning!$E631),SUMIFS('Sales Hx'!$Q:$Q,'Sales Hx'!$B:$B,Planning!$B631,'Sales Hx'!$D:$D,Planning!$E631))</f>
        <v>0</v>
      </c>
      <c r="J631" s="16">
        <f>IF(COUNTIFS($C:$C,B631)&gt;1,SUMIFS('Sales Hx'!$S:$S,'Sales Hx'!$B:$B,_xlfn.XLOOKUP(B631,C:C,B:B),'Sales Hx'!$D:$D,E631),SUMIFS('Sales Hx'!$S:$S,'Sales Hx'!$B:$B,$B631,'Sales Hx'!$D:$D,$E631))</f>
        <v>0</v>
      </c>
      <c r="K631" s="16">
        <f t="shared" si="53"/>
        <v>0</v>
      </c>
      <c r="L631" s="12">
        <f>IF(M631&lt;&gt;"",M631,IF(COUNTIFS($C:$C,B631)&gt;1,SUMIFS('Sales Hx'!V:V,'Sales Hx'!$B:$B,_xlfn.XLOOKUP(B631,C:C,B:B),'Sales Hx'!$D:$D,$E631),SUMIFS('Sales Hx'!V:V,'Sales Hx'!$B:$B,$B631,'Sales Hx'!$D:$D,$E631)))</f>
        <v>0</v>
      </c>
      <c r="M631" s="12">
        <v>0</v>
      </c>
      <c r="N631" s="15">
        <f t="shared" si="55"/>
        <v>0</v>
      </c>
      <c r="O631" s="21">
        <f t="shared" si="51"/>
        <v>0</v>
      </c>
      <c r="P631" s="24">
        <v>44.025799999999997</v>
      </c>
      <c r="Q631" s="18">
        <f t="shared" si="54"/>
        <v>0</v>
      </c>
      <c r="R631" s="2">
        <v>1</v>
      </c>
      <c r="S631" s="2">
        <v>120</v>
      </c>
      <c r="T631" s="2" t="s">
        <v>4647</v>
      </c>
      <c r="U631" s="28" t="str">
        <f>IF(G631=0,"",_xlfn.MINIFS('PO Details'!$I:$I,'PO Details'!$D:$D,Planning!$B631,'PO Details'!$L:$L,Planning!$E631))</f>
        <v/>
      </c>
      <c r="V631" s="29" t="s">
        <v>4640</v>
      </c>
      <c r="W631" t="str">
        <f t="shared" si="52"/>
        <v/>
      </c>
      <c r="X631" s="2">
        <v>120</v>
      </c>
    </row>
    <row r="632" spans="1:24" x14ac:dyDescent="0.25">
      <c r="A632" s="11" t="s">
        <v>4615</v>
      </c>
      <c r="B632" s="22" t="s">
        <v>81</v>
      </c>
      <c r="C632" s="22"/>
      <c r="D632" s="22" t="s">
        <v>82</v>
      </c>
      <c r="E632" s="31" t="s">
        <v>4746</v>
      </c>
      <c r="F632" s="12">
        <f>SUMIFS('Inventory Details'!$H:$H,'Inventory Details'!$B:$B,$B632,'Inventory Details'!$E:$E,$E632)</f>
        <v>1</v>
      </c>
      <c r="G632" s="12">
        <f>SUMIFS('PO Details'!$H:$H,'PO Details'!$D:$D,Planning!$B632,'PO Details'!$L:$L,$E632)</f>
        <v>0</v>
      </c>
      <c r="H632" s="12">
        <f>SUMIFS('SO Details'!$G:$G,'SO Details'!$D:$D,Planning!$B632,'SO Details'!$K:$K,$E632)</f>
        <v>0</v>
      </c>
      <c r="I632" s="20">
        <f>IF(COUNTIFS($C:$C,B632)&gt;1,SUMIFS('Sales Hx'!$Q:$Q,'Sales Hx'!$B:$B,_xlfn.XLOOKUP(B632,C:C,B:B),'Sales Hx'!$D:$D,Planning!$E632),SUMIFS('Sales Hx'!$Q:$Q,'Sales Hx'!$B:$B,Planning!$B632,'Sales Hx'!$D:$D,Planning!$E632))</f>
        <v>1.4</v>
      </c>
      <c r="J632" s="16">
        <f>IF(COUNTIFS($C:$C,B632)&gt;1,SUMIFS('Sales Hx'!$S:$S,'Sales Hx'!$B:$B,_xlfn.XLOOKUP(B632,C:C,B:B),'Sales Hx'!$D:$D,E632),SUMIFS('Sales Hx'!$S:$S,'Sales Hx'!$B:$B,$B632,'Sales Hx'!$D:$D,$E632))</f>
        <v>4.6052631578947366E-2</v>
      </c>
      <c r="K632" s="16">
        <f t="shared" si="53"/>
        <v>0.7142857142857143</v>
      </c>
      <c r="L632" s="12">
        <f>IF(M632&lt;&gt;"",M632,IF(COUNTIFS($C:$C,B632)&gt;1,SUMIFS('Sales Hx'!V:V,'Sales Hx'!$B:$B,_xlfn.XLOOKUP(B632,C:C,B:B),'Sales Hx'!$D:$D,$E632),SUMIFS('Sales Hx'!V:V,'Sales Hx'!$B:$B,$B632,'Sales Hx'!$D:$D,$E632)))</f>
        <v>0</v>
      </c>
      <c r="M632" s="12">
        <v>0</v>
      </c>
      <c r="N632" s="15">
        <f t="shared" si="55"/>
        <v>4.6052631578947366E-2</v>
      </c>
      <c r="O632" s="21">
        <f t="shared" si="51"/>
        <v>0</v>
      </c>
      <c r="P632" s="24">
        <v>44.025799999999997</v>
      </c>
      <c r="Q632" s="18">
        <f t="shared" si="54"/>
        <v>0</v>
      </c>
      <c r="R632" s="2">
        <v>1</v>
      </c>
      <c r="S632" s="2">
        <v>120</v>
      </c>
      <c r="T632" s="2" t="s">
        <v>4647</v>
      </c>
      <c r="U632" s="28" t="str">
        <f>IF(G632=0,"",_xlfn.MINIFS('PO Details'!$I:$I,'PO Details'!$D:$D,Planning!$B632,'PO Details'!$L:$L,Planning!$E632))</f>
        <v/>
      </c>
      <c r="V632" s="29" t="s">
        <v>4640</v>
      </c>
      <c r="W632" t="str">
        <f t="shared" si="52"/>
        <v/>
      </c>
      <c r="X632" s="2">
        <v>120</v>
      </c>
    </row>
    <row r="633" spans="1:24" x14ac:dyDescent="0.25">
      <c r="A633" s="11" t="s">
        <v>4615</v>
      </c>
      <c r="B633" s="22" t="s">
        <v>81</v>
      </c>
      <c r="C633" s="22"/>
      <c r="D633" s="22" t="s">
        <v>82</v>
      </c>
      <c r="E633" s="31" t="s">
        <v>686</v>
      </c>
      <c r="F633" s="12">
        <f>SUMIFS('Inventory Details'!$H:$H,'Inventory Details'!$B:$B,$B633,'Inventory Details'!$E:$E,$E633)</f>
        <v>0</v>
      </c>
      <c r="G633" s="12">
        <f>SUMIFS('PO Details'!$H:$H,'PO Details'!$D:$D,Planning!$B633,'PO Details'!$L:$L,$E633)</f>
        <v>0</v>
      </c>
      <c r="H633" s="12">
        <f>SUMIFS('SO Details'!$G:$G,'SO Details'!$D:$D,Planning!$B633,'SO Details'!$K:$K,$E633)</f>
        <v>0</v>
      </c>
      <c r="I633" s="20">
        <f>IF(COUNTIFS($C:$C,B633)&gt;1,SUMIFS('Sales Hx'!$Q:$Q,'Sales Hx'!$B:$B,_xlfn.XLOOKUP(B633,C:C,B:B),'Sales Hx'!$D:$D,Planning!$E633),SUMIFS('Sales Hx'!$Q:$Q,'Sales Hx'!$B:$B,Planning!$B633,'Sales Hx'!$D:$D,Planning!$E633))</f>
        <v>2.8</v>
      </c>
      <c r="J633" s="16">
        <f>IF(COUNTIFS($C:$C,B633)&gt;1,SUMIFS('Sales Hx'!$S:$S,'Sales Hx'!$B:$B,_xlfn.XLOOKUP(B633,C:C,B:B),'Sales Hx'!$D:$D,E633),SUMIFS('Sales Hx'!$S:$S,'Sales Hx'!$B:$B,$B633,'Sales Hx'!$D:$D,$E633))</f>
        <v>5.921052631578947E-2</v>
      </c>
      <c r="K633" s="16">
        <f t="shared" si="53"/>
        <v>0</v>
      </c>
      <c r="L633" s="12">
        <f>IF(M633&lt;&gt;"",M633,IF(COUNTIFS($C:$C,B633)&gt;1,SUMIFS('Sales Hx'!V:V,'Sales Hx'!$B:$B,_xlfn.XLOOKUP(B633,C:C,B:B),'Sales Hx'!$D:$D,$E633),SUMIFS('Sales Hx'!V:V,'Sales Hx'!$B:$B,$B633,'Sales Hx'!$D:$D,$E633)))</f>
        <v>0</v>
      </c>
      <c r="M633" s="12">
        <v>0</v>
      </c>
      <c r="N633" s="15">
        <f t="shared" si="55"/>
        <v>5.921052631578947E-2</v>
      </c>
      <c r="O633" s="21">
        <f t="shared" si="51"/>
        <v>7</v>
      </c>
      <c r="P633" s="24">
        <v>44.025799999999997</v>
      </c>
      <c r="Q633" s="18">
        <f t="shared" si="54"/>
        <v>308.18059999999997</v>
      </c>
      <c r="R633" s="2">
        <v>1</v>
      </c>
      <c r="S633" s="2">
        <v>120</v>
      </c>
      <c r="T633" s="2" t="s">
        <v>4647</v>
      </c>
      <c r="U633" s="28" t="str">
        <f>IF(G633=0,"",_xlfn.MINIFS('PO Details'!$I:$I,'PO Details'!$D:$D,Planning!$B633,'PO Details'!$L:$L,Planning!$E633))</f>
        <v/>
      </c>
      <c r="V633" s="29" t="s">
        <v>4640</v>
      </c>
      <c r="W633" t="str">
        <f t="shared" si="52"/>
        <v>Max</v>
      </c>
      <c r="X633" s="2">
        <v>120</v>
      </c>
    </row>
    <row r="634" spans="1:24" x14ac:dyDescent="0.25">
      <c r="A634" s="11"/>
      <c r="B634" s="22" t="s">
        <v>960</v>
      </c>
      <c r="C634" s="22"/>
      <c r="D634" s="22" t="s">
        <v>961</v>
      </c>
      <c r="E634" s="31" t="s">
        <v>113</v>
      </c>
      <c r="F634" s="12">
        <f>SUMIFS('Inventory Details'!$H:$H,'Inventory Details'!$B:$B,$B634,'Inventory Details'!$E:$E,$E634)</f>
        <v>1</v>
      </c>
      <c r="G634" s="12">
        <f>SUMIFS('PO Details'!$H:$H,'PO Details'!$D:$D,Planning!$B634,'PO Details'!$L:$L,$E634)</f>
        <v>0</v>
      </c>
      <c r="H634" s="12">
        <f>SUMIFS('SO Details'!$G:$G,'SO Details'!$D:$D,Planning!$B634,'SO Details'!$K:$K,$E634)</f>
        <v>0</v>
      </c>
      <c r="I634" s="20">
        <f>IF(COUNTIFS($C:$C,B634)&gt;1,SUMIFS('Sales Hx'!$Q:$Q,'Sales Hx'!$B:$B,_xlfn.XLOOKUP(B634,C:C,B:B),'Sales Hx'!$D:$D,Planning!$E634),SUMIFS('Sales Hx'!$Q:$Q,'Sales Hx'!$B:$B,Planning!$B634,'Sales Hx'!$D:$D,Planning!$E634))</f>
        <v>0</v>
      </c>
      <c r="J634" s="16">
        <f>IF(COUNTIFS($C:$C,B634)&gt;1,SUMIFS('Sales Hx'!$S:$S,'Sales Hx'!$B:$B,_xlfn.XLOOKUP(B634,C:C,B:B),'Sales Hx'!$D:$D,E634),SUMIFS('Sales Hx'!$S:$S,'Sales Hx'!$B:$B,$B634,'Sales Hx'!$D:$D,$E634))</f>
        <v>0</v>
      </c>
      <c r="K634" s="16">
        <f t="shared" si="53"/>
        <v>0</v>
      </c>
      <c r="L634" s="12">
        <f>IF(M634&lt;&gt;"",M634,IF(COUNTIFS($C:$C,B634)&gt;1,SUMIFS('Sales Hx'!V:V,'Sales Hx'!$B:$B,_xlfn.XLOOKUP(B634,C:C,B:B),'Sales Hx'!$D:$D,$E634),SUMIFS('Sales Hx'!V:V,'Sales Hx'!$B:$B,$B634,'Sales Hx'!$D:$D,$E634)))</f>
        <v>0</v>
      </c>
      <c r="M634" s="12">
        <v>0</v>
      </c>
      <c r="N634" s="15">
        <f t="shared" si="55"/>
        <v>0</v>
      </c>
      <c r="O634" s="21">
        <f t="shared" si="51"/>
        <v>0</v>
      </c>
      <c r="P634" s="24">
        <v>0</v>
      </c>
      <c r="Q634" s="18">
        <f t="shared" si="54"/>
        <v>0</v>
      </c>
      <c r="R634" s="2">
        <v>1</v>
      </c>
      <c r="S634" s="2">
        <v>120</v>
      </c>
      <c r="T634" s="2" t="s">
        <v>4647</v>
      </c>
      <c r="U634" s="28" t="str">
        <f>IF(G634=0,"",_xlfn.MINIFS('PO Details'!$I:$I,'PO Details'!$D:$D,Planning!$B634,'PO Details'!$L:$L,Planning!$E634))</f>
        <v/>
      </c>
      <c r="V634" s="29" t="s">
        <v>4640</v>
      </c>
      <c r="W634" t="str">
        <f t="shared" si="52"/>
        <v/>
      </c>
      <c r="X634" s="2">
        <v>120</v>
      </c>
    </row>
    <row r="635" spans="1:24" x14ac:dyDescent="0.25">
      <c r="A635" s="11"/>
      <c r="B635" s="22" t="s">
        <v>960</v>
      </c>
      <c r="C635" s="22"/>
      <c r="D635" s="22" t="s">
        <v>961</v>
      </c>
      <c r="E635" s="31" t="s">
        <v>4746</v>
      </c>
      <c r="F635" s="12">
        <f>SUMIFS('Inventory Details'!$H:$H,'Inventory Details'!$B:$B,$B635,'Inventory Details'!$E:$E,$E635)</f>
        <v>1</v>
      </c>
      <c r="G635" s="12">
        <f>SUMIFS('PO Details'!$H:$H,'PO Details'!$D:$D,Planning!$B635,'PO Details'!$L:$L,$E635)</f>
        <v>0</v>
      </c>
      <c r="H635" s="12">
        <f>SUMIFS('SO Details'!$G:$G,'SO Details'!$D:$D,Planning!$B635,'SO Details'!$K:$K,$E635)</f>
        <v>0</v>
      </c>
      <c r="I635" s="20">
        <f>IF(COUNTIFS($C:$C,B635)&gt;1,SUMIFS('Sales Hx'!$Q:$Q,'Sales Hx'!$B:$B,_xlfn.XLOOKUP(B635,C:C,B:B),'Sales Hx'!$D:$D,Planning!$E635),SUMIFS('Sales Hx'!$Q:$Q,'Sales Hx'!$B:$B,Planning!$B635,'Sales Hx'!$D:$D,Planning!$E635))</f>
        <v>0</v>
      </c>
      <c r="J635" s="16">
        <f>IF(COUNTIFS($C:$C,B635)&gt;1,SUMIFS('Sales Hx'!$S:$S,'Sales Hx'!$B:$B,_xlfn.XLOOKUP(B635,C:C,B:B),'Sales Hx'!$D:$D,E635),SUMIFS('Sales Hx'!$S:$S,'Sales Hx'!$B:$B,$B635,'Sales Hx'!$D:$D,$E635))</f>
        <v>0</v>
      </c>
      <c r="K635" s="16">
        <f t="shared" si="53"/>
        <v>0</v>
      </c>
      <c r="L635" s="12">
        <f>IF(M635&lt;&gt;"",M635,IF(COUNTIFS($C:$C,B635)&gt;1,SUMIFS('Sales Hx'!V:V,'Sales Hx'!$B:$B,_xlfn.XLOOKUP(B635,C:C,B:B),'Sales Hx'!$D:$D,$E635),SUMIFS('Sales Hx'!V:V,'Sales Hx'!$B:$B,$B635,'Sales Hx'!$D:$D,$E635)))</f>
        <v>0</v>
      </c>
      <c r="M635" s="12">
        <v>0</v>
      </c>
      <c r="N635" s="15">
        <f t="shared" si="55"/>
        <v>0</v>
      </c>
      <c r="O635" s="21">
        <f t="shared" si="51"/>
        <v>0</v>
      </c>
      <c r="P635" s="24">
        <v>0</v>
      </c>
      <c r="Q635" s="18">
        <f t="shared" si="54"/>
        <v>0</v>
      </c>
      <c r="R635" s="2">
        <v>1</v>
      </c>
      <c r="S635" s="2">
        <v>120</v>
      </c>
      <c r="T635" s="2" t="s">
        <v>4647</v>
      </c>
      <c r="U635" s="28" t="str">
        <f>IF(G635=0,"",_xlfn.MINIFS('PO Details'!$I:$I,'PO Details'!$D:$D,Planning!$B635,'PO Details'!$L:$L,Planning!$E635))</f>
        <v/>
      </c>
      <c r="V635" s="29" t="s">
        <v>4640</v>
      </c>
      <c r="W635" t="str">
        <f t="shared" si="52"/>
        <v/>
      </c>
      <c r="X635" s="2">
        <v>120</v>
      </c>
    </row>
    <row r="636" spans="1:24" x14ac:dyDescent="0.25">
      <c r="A636" s="11"/>
      <c r="B636" s="22" t="s">
        <v>960</v>
      </c>
      <c r="C636" s="22"/>
      <c r="D636" s="22" t="s">
        <v>961</v>
      </c>
      <c r="E636" s="31" t="s">
        <v>686</v>
      </c>
      <c r="F636" s="12">
        <f>SUMIFS('Inventory Details'!$H:$H,'Inventory Details'!$B:$B,$B636,'Inventory Details'!$E:$E,$E636)</f>
        <v>0</v>
      </c>
      <c r="G636" s="12">
        <f>SUMIFS('PO Details'!$H:$H,'PO Details'!$D:$D,Planning!$B636,'PO Details'!$L:$L,$E636)</f>
        <v>0</v>
      </c>
      <c r="H636" s="12">
        <f>SUMIFS('SO Details'!$G:$G,'SO Details'!$D:$D,Planning!$B636,'SO Details'!$K:$K,$E636)</f>
        <v>0</v>
      </c>
      <c r="I636" s="20">
        <f>IF(COUNTIFS($C:$C,B636)&gt;1,SUMIFS('Sales Hx'!$Q:$Q,'Sales Hx'!$B:$B,_xlfn.XLOOKUP(B636,C:C,B:B),'Sales Hx'!$D:$D,Planning!$E636),SUMIFS('Sales Hx'!$Q:$Q,'Sales Hx'!$B:$B,Planning!$B636,'Sales Hx'!$D:$D,Planning!$E636))</f>
        <v>1.4</v>
      </c>
      <c r="J636" s="16">
        <f>IF(COUNTIFS($C:$C,B636)&gt;1,SUMIFS('Sales Hx'!$S:$S,'Sales Hx'!$B:$B,_xlfn.XLOOKUP(B636,C:C,B:B),'Sales Hx'!$D:$D,E636),SUMIFS('Sales Hx'!$S:$S,'Sales Hx'!$B:$B,$B636,'Sales Hx'!$D:$D,$E636))</f>
        <v>3.9473684210526314E-2</v>
      </c>
      <c r="K636" s="16">
        <f t="shared" si="53"/>
        <v>0</v>
      </c>
      <c r="L636" s="12">
        <f>IF(M636&lt;&gt;"",M636,IF(COUNTIFS($C:$C,B636)&gt;1,SUMIFS('Sales Hx'!V:V,'Sales Hx'!$B:$B,_xlfn.XLOOKUP(B636,C:C,B:B),'Sales Hx'!$D:$D,$E636),SUMIFS('Sales Hx'!V:V,'Sales Hx'!$B:$B,$B636,'Sales Hx'!$D:$D,$E636)))</f>
        <v>0</v>
      </c>
      <c r="M636" s="12">
        <v>0</v>
      </c>
      <c r="N636" s="15">
        <f t="shared" si="55"/>
        <v>3.9473684210526314E-2</v>
      </c>
      <c r="O636" s="21">
        <f t="shared" si="51"/>
        <v>5</v>
      </c>
      <c r="P636" s="24">
        <v>0</v>
      </c>
      <c r="Q636" s="18">
        <f t="shared" si="54"/>
        <v>0</v>
      </c>
      <c r="R636" s="2">
        <v>1</v>
      </c>
      <c r="S636" s="2">
        <v>120</v>
      </c>
      <c r="T636" s="2" t="s">
        <v>4647</v>
      </c>
      <c r="U636" s="28" t="str">
        <f>IF(G636=0,"",_xlfn.MINIFS('PO Details'!$I:$I,'PO Details'!$D:$D,Planning!$B636,'PO Details'!$L:$L,Planning!$E636))</f>
        <v/>
      </c>
      <c r="V636" s="29" t="s">
        <v>4640</v>
      </c>
      <c r="W636" t="str">
        <f t="shared" si="52"/>
        <v>Max</v>
      </c>
      <c r="X636" s="2">
        <v>120</v>
      </c>
    </row>
    <row r="637" spans="1:24" x14ac:dyDescent="0.25">
      <c r="A637" s="11" t="s">
        <v>4615</v>
      </c>
      <c r="B637" s="22" t="s">
        <v>83</v>
      </c>
      <c r="C637" s="22"/>
      <c r="D637" s="22" t="s">
        <v>66</v>
      </c>
      <c r="E637" s="31" t="s">
        <v>37</v>
      </c>
      <c r="F637" s="12">
        <f>SUMIFS('Inventory Details'!$H:$H,'Inventory Details'!$B:$B,$B637,'Inventory Details'!$E:$E,$E637)</f>
        <v>0</v>
      </c>
      <c r="G637" s="12">
        <f>SUMIFS('PO Details'!$H:$H,'PO Details'!$D:$D,Planning!$B637,'PO Details'!$L:$L,$E637)</f>
        <v>18</v>
      </c>
      <c r="H637" s="12">
        <f>SUMIFS('SO Details'!$G:$G,'SO Details'!$D:$D,Planning!$B637,'SO Details'!$K:$K,$E637)</f>
        <v>0</v>
      </c>
      <c r="I637" s="20">
        <f>IF(COUNTIFS($C:$C,B637)&gt;1,SUMIFS('Sales Hx'!$Q:$Q,'Sales Hx'!$B:$B,_xlfn.XLOOKUP(B637,C:C,B:B),'Sales Hx'!$D:$D,Planning!$E637),SUMIFS('Sales Hx'!$Q:$Q,'Sales Hx'!$B:$B,Planning!$B637,'Sales Hx'!$D:$D,Planning!$E637))</f>
        <v>0</v>
      </c>
      <c r="J637" s="16">
        <f>IF(COUNTIFS($C:$C,B637)&gt;1,SUMIFS('Sales Hx'!$S:$S,'Sales Hx'!$B:$B,_xlfn.XLOOKUP(B637,C:C,B:B),'Sales Hx'!$D:$D,E637),SUMIFS('Sales Hx'!$S:$S,'Sales Hx'!$B:$B,$B637,'Sales Hx'!$D:$D,$E637))</f>
        <v>0</v>
      </c>
      <c r="K637" s="16">
        <f t="shared" si="53"/>
        <v>0</v>
      </c>
      <c r="L637" s="12">
        <f>IF(M637&lt;&gt;"",M637,IF(COUNTIFS($C:$C,B637)&gt;1,SUMIFS('Sales Hx'!V:V,'Sales Hx'!$B:$B,_xlfn.XLOOKUP(B637,C:C,B:B),'Sales Hx'!$D:$D,$E637),SUMIFS('Sales Hx'!V:V,'Sales Hx'!$B:$B,$B637,'Sales Hx'!$D:$D,$E637)))</f>
        <v>0</v>
      </c>
      <c r="M637" s="12">
        <v>0</v>
      </c>
      <c r="N637" s="15">
        <f t="shared" si="55"/>
        <v>0</v>
      </c>
      <c r="O637" s="21">
        <f t="shared" si="51"/>
        <v>0</v>
      </c>
      <c r="P637" s="24">
        <v>44.025799999999997</v>
      </c>
      <c r="Q637" s="18">
        <f t="shared" si="54"/>
        <v>0</v>
      </c>
      <c r="R637" s="2">
        <v>1</v>
      </c>
      <c r="S637" s="2">
        <v>120</v>
      </c>
      <c r="T637" s="2" t="s">
        <v>4647</v>
      </c>
      <c r="U637" s="28">
        <f>IF(G637=0,"",_xlfn.MINIFS('PO Details'!$I:$I,'PO Details'!$D:$D,Planning!$B637,'PO Details'!$L:$L,Planning!$E637))</f>
        <v>45110</v>
      </c>
      <c r="V637" s="29" t="s">
        <v>4640</v>
      </c>
      <c r="W637" t="str">
        <f t="shared" si="52"/>
        <v/>
      </c>
      <c r="X637" s="2">
        <v>120</v>
      </c>
    </row>
    <row r="638" spans="1:24" x14ac:dyDescent="0.25">
      <c r="A638" s="11" t="s">
        <v>4615</v>
      </c>
      <c r="B638" s="22" t="s">
        <v>83</v>
      </c>
      <c r="C638" s="22"/>
      <c r="D638" s="22" t="s">
        <v>66</v>
      </c>
      <c r="E638" s="31" t="s">
        <v>686</v>
      </c>
      <c r="F638" s="12">
        <f>SUMIFS('Inventory Details'!$H:$H,'Inventory Details'!$B:$B,$B638,'Inventory Details'!$E:$E,$E638)</f>
        <v>0</v>
      </c>
      <c r="G638" s="12">
        <f>SUMIFS('PO Details'!$H:$H,'PO Details'!$D:$D,Planning!$B638,'PO Details'!$L:$L,$E638)</f>
        <v>3</v>
      </c>
      <c r="H638" s="12">
        <f>SUMIFS('SO Details'!$G:$G,'SO Details'!$D:$D,Planning!$B638,'SO Details'!$K:$K,$E638)</f>
        <v>0</v>
      </c>
      <c r="I638" s="20">
        <f>IF(COUNTIFS($C:$C,B638)&gt;1,SUMIFS('Sales Hx'!$Q:$Q,'Sales Hx'!$B:$B,_xlfn.XLOOKUP(B638,C:C,B:B),'Sales Hx'!$D:$D,Planning!$E638),SUMIFS('Sales Hx'!$Q:$Q,'Sales Hx'!$B:$B,Planning!$B638,'Sales Hx'!$D:$D,Planning!$E638))</f>
        <v>5.6</v>
      </c>
      <c r="J638" s="16">
        <f>IF(COUNTIFS($C:$C,B638)&gt;1,SUMIFS('Sales Hx'!$S:$S,'Sales Hx'!$B:$B,_xlfn.XLOOKUP(B638,C:C,B:B),'Sales Hx'!$D:$D,E638),SUMIFS('Sales Hx'!$S:$S,'Sales Hx'!$B:$B,$B638,'Sales Hx'!$D:$D,$E638))</f>
        <v>8.1766917293233071E-2</v>
      </c>
      <c r="K638" s="16">
        <f t="shared" si="53"/>
        <v>0.5357142857142857</v>
      </c>
      <c r="L638" s="12">
        <f>IF(M638&lt;&gt;"",M638,IF(COUNTIFS($C:$C,B638)&gt;1,SUMIFS('Sales Hx'!V:V,'Sales Hx'!$B:$B,_xlfn.XLOOKUP(B638,C:C,B:B),'Sales Hx'!$D:$D,$E638),SUMIFS('Sales Hx'!V:V,'Sales Hx'!$B:$B,$B638,'Sales Hx'!$D:$D,$E638)))</f>
        <v>0</v>
      </c>
      <c r="M638" s="12">
        <v>0</v>
      </c>
      <c r="N638" s="15">
        <f t="shared" si="55"/>
        <v>8.1766917293233071E-2</v>
      </c>
      <c r="O638" s="21">
        <f t="shared" si="51"/>
        <v>0</v>
      </c>
      <c r="P638" s="24">
        <v>44.025799999999997</v>
      </c>
      <c r="Q638" s="18">
        <f t="shared" si="54"/>
        <v>0</v>
      </c>
      <c r="R638" s="2">
        <v>1</v>
      </c>
      <c r="S638" s="2">
        <v>120</v>
      </c>
      <c r="T638" s="2" t="s">
        <v>4647</v>
      </c>
      <c r="U638" s="28">
        <f>IF(G638=0,"",_xlfn.MINIFS('PO Details'!$I:$I,'PO Details'!$D:$D,Planning!$B638,'PO Details'!$L:$L,Planning!$E638))</f>
        <v>45426</v>
      </c>
      <c r="V638" s="29" t="s">
        <v>4640</v>
      </c>
      <c r="W638" t="str">
        <f t="shared" si="52"/>
        <v>Max</v>
      </c>
      <c r="X638" s="2">
        <v>120</v>
      </c>
    </row>
    <row r="639" spans="1:24" x14ac:dyDescent="0.25">
      <c r="A639" s="11" t="s">
        <v>4615</v>
      </c>
      <c r="B639" s="22" t="s">
        <v>962</v>
      </c>
      <c r="C639" s="22"/>
      <c r="D639" s="22" t="s">
        <v>963</v>
      </c>
      <c r="E639" s="31" t="s">
        <v>37</v>
      </c>
      <c r="F639" s="12">
        <f>SUMIFS('Inventory Details'!$H:$H,'Inventory Details'!$B:$B,$B639,'Inventory Details'!$E:$E,$E639)</f>
        <v>0</v>
      </c>
      <c r="G639" s="12">
        <f>SUMIFS('PO Details'!$H:$H,'PO Details'!$D:$D,Planning!$B639,'PO Details'!$L:$L,$E639)</f>
        <v>4</v>
      </c>
      <c r="H639" s="12">
        <f>SUMIFS('SO Details'!$G:$G,'SO Details'!$D:$D,Planning!$B639,'SO Details'!$K:$K,$E639)</f>
        <v>0</v>
      </c>
      <c r="I639" s="20">
        <f>IF(COUNTIFS($C:$C,B639)&gt;1,SUMIFS('Sales Hx'!$Q:$Q,'Sales Hx'!$B:$B,_xlfn.XLOOKUP(B639,C:C,B:B),'Sales Hx'!$D:$D,Planning!$E639),SUMIFS('Sales Hx'!$Q:$Q,'Sales Hx'!$B:$B,Planning!$B639,'Sales Hx'!$D:$D,Planning!$E639))</f>
        <v>0</v>
      </c>
      <c r="J639" s="16">
        <f>IF(COUNTIFS($C:$C,B639)&gt;1,SUMIFS('Sales Hx'!$S:$S,'Sales Hx'!$B:$B,_xlfn.XLOOKUP(B639,C:C,B:B),'Sales Hx'!$D:$D,E639),SUMIFS('Sales Hx'!$S:$S,'Sales Hx'!$B:$B,$B639,'Sales Hx'!$D:$D,$E639))</f>
        <v>0</v>
      </c>
      <c r="K639" s="16">
        <f t="shared" si="53"/>
        <v>0</v>
      </c>
      <c r="L639" s="12">
        <f>IF(M639&lt;&gt;"",M639,IF(COUNTIFS($C:$C,B639)&gt;1,SUMIFS('Sales Hx'!V:V,'Sales Hx'!$B:$B,_xlfn.XLOOKUP(B639,C:C,B:B),'Sales Hx'!$D:$D,$E639),SUMIFS('Sales Hx'!V:V,'Sales Hx'!$B:$B,$B639,'Sales Hx'!$D:$D,$E639)))</f>
        <v>0</v>
      </c>
      <c r="M639" s="12">
        <v>0</v>
      </c>
      <c r="N639" s="15">
        <f t="shared" si="55"/>
        <v>0</v>
      </c>
      <c r="O639" s="21">
        <f t="shared" si="51"/>
        <v>0</v>
      </c>
      <c r="P639" s="24">
        <v>44.025799999999997</v>
      </c>
      <c r="Q639" s="18">
        <f t="shared" si="54"/>
        <v>0</v>
      </c>
      <c r="R639" s="2">
        <v>1</v>
      </c>
      <c r="S639" s="2">
        <v>120</v>
      </c>
      <c r="T639" s="2" t="s">
        <v>4647</v>
      </c>
      <c r="U639" s="28">
        <f>IF(G639=0,"",_xlfn.MINIFS('PO Details'!$I:$I,'PO Details'!$D:$D,Planning!$B639,'PO Details'!$L:$L,Planning!$E639))</f>
        <v>45147</v>
      </c>
      <c r="V639" s="29" t="s">
        <v>4640</v>
      </c>
      <c r="W639" t="str">
        <f t="shared" si="52"/>
        <v>Max</v>
      </c>
      <c r="X639" s="2">
        <v>120</v>
      </c>
    </row>
    <row r="640" spans="1:24" x14ac:dyDescent="0.25">
      <c r="A640" s="11" t="s">
        <v>4615</v>
      </c>
      <c r="B640" s="22" t="s">
        <v>962</v>
      </c>
      <c r="C640" s="22"/>
      <c r="D640" s="22" t="s">
        <v>963</v>
      </c>
      <c r="E640" s="31" t="s">
        <v>4746</v>
      </c>
      <c r="F640" s="12">
        <f>SUMIFS('Inventory Details'!$H:$H,'Inventory Details'!$B:$B,$B640,'Inventory Details'!$E:$E,$E640)</f>
        <v>0</v>
      </c>
      <c r="G640" s="12">
        <f>SUMIFS('PO Details'!$H:$H,'PO Details'!$D:$D,Planning!$B640,'PO Details'!$L:$L,$E640)</f>
        <v>3</v>
      </c>
      <c r="H640" s="12">
        <f>SUMIFS('SO Details'!$G:$G,'SO Details'!$D:$D,Planning!$B640,'SO Details'!$K:$K,$E640)</f>
        <v>0</v>
      </c>
      <c r="I640" s="20">
        <f>IF(COUNTIFS($C:$C,B640)&gt;1,SUMIFS('Sales Hx'!$Q:$Q,'Sales Hx'!$B:$B,_xlfn.XLOOKUP(B640,C:C,B:B),'Sales Hx'!$D:$D,Planning!$E640),SUMIFS('Sales Hx'!$Q:$Q,'Sales Hx'!$B:$B,Planning!$B640,'Sales Hx'!$D:$D,Planning!$E640))</f>
        <v>0</v>
      </c>
      <c r="J640" s="16">
        <f>IF(COUNTIFS($C:$C,B640)&gt;1,SUMIFS('Sales Hx'!$S:$S,'Sales Hx'!$B:$B,_xlfn.XLOOKUP(B640,C:C,B:B),'Sales Hx'!$D:$D,E640),SUMIFS('Sales Hx'!$S:$S,'Sales Hx'!$B:$B,$B640,'Sales Hx'!$D:$D,$E640))</f>
        <v>4.6052631578947366E-2</v>
      </c>
      <c r="K640" s="16">
        <f t="shared" si="53"/>
        <v>0</v>
      </c>
      <c r="L640" s="12">
        <f>IF(M640&lt;&gt;"",M640,IF(COUNTIFS($C:$C,B640)&gt;1,SUMIFS('Sales Hx'!V:V,'Sales Hx'!$B:$B,_xlfn.XLOOKUP(B640,C:C,B:B),'Sales Hx'!$D:$D,$E640),SUMIFS('Sales Hx'!V:V,'Sales Hx'!$B:$B,$B640,'Sales Hx'!$D:$D,$E640)))</f>
        <v>0</v>
      </c>
      <c r="M640" s="12">
        <v>0</v>
      </c>
      <c r="N640" s="15">
        <f t="shared" si="55"/>
        <v>4.6052631578947366E-2</v>
      </c>
      <c r="O640" s="21">
        <f t="shared" si="51"/>
        <v>0</v>
      </c>
      <c r="P640" s="24">
        <v>44.025799999999997</v>
      </c>
      <c r="Q640" s="18">
        <f t="shared" si="54"/>
        <v>0</v>
      </c>
      <c r="R640" s="2">
        <v>1</v>
      </c>
      <c r="S640" s="2">
        <v>120</v>
      </c>
      <c r="T640" s="2" t="s">
        <v>4647</v>
      </c>
      <c r="U640" s="28">
        <f>IF(G640=0,"",_xlfn.MINIFS('PO Details'!$I:$I,'PO Details'!$D:$D,Planning!$B640,'PO Details'!$L:$L,Planning!$E640))</f>
        <v>45427</v>
      </c>
      <c r="V640" s="29" t="s">
        <v>4640</v>
      </c>
      <c r="W640" t="str">
        <f t="shared" si="52"/>
        <v>Max</v>
      </c>
      <c r="X640" s="2">
        <v>120</v>
      </c>
    </row>
    <row r="641" spans="1:24" x14ac:dyDescent="0.25">
      <c r="A641" s="11" t="s">
        <v>4615</v>
      </c>
      <c r="B641" s="22" t="s">
        <v>962</v>
      </c>
      <c r="C641" s="22"/>
      <c r="D641" s="22" t="s">
        <v>963</v>
      </c>
      <c r="E641" s="31" t="s">
        <v>686</v>
      </c>
      <c r="F641" s="12">
        <f>SUMIFS('Inventory Details'!$H:$H,'Inventory Details'!$B:$B,$B641,'Inventory Details'!$E:$E,$E641)</f>
        <v>0</v>
      </c>
      <c r="G641" s="12">
        <f>SUMIFS('PO Details'!$H:$H,'PO Details'!$D:$D,Planning!$B641,'PO Details'!$L:$L,$E641)</f>
        <v>2</v>
      </c>
      <c r="H641" s="12">
        <f>SUMIFS('SO Details'!$G:$G,'SO Details'!$D:$D,Planning!$B641,'SO Details'!$K:$K,$E641)</f>
        <v>0</v>
      </c>
      <c r="I641" s="20">
        <f>IF(COUNTIFS($C:$C,B641)&gt;1,SUMIFS('Sales Hx'!$Q:$Q,'Sales Hx'!$B:$B,_xlfn.XLOOKUP(B641,C:C,B:B),'Sales Hx'!$D:$D,Planning!$E641),SUMIFS('Sales Hx'!$Q:$Q,'Sales Hx'!$B:$B,Planning!$B641,'Sales Hx'!$D:$D,Planning!$E641))</f>
        <v>0</v>
      </c>
      <c r="J641" s="16">
        <f>IF(COUNTIFS($C:$C,B641)&gt;1,SUMIFS('Sales Hx'!$S:$S,'Sales Hx'!$B:$B,_xlfn.XLOOKUP(B641,C:C,B:B),'Sales Hx'!$D:$D,E641),SUMIFS('Sales Hx'!$S:$S,'Sales Hx'!$B:$B,$B641,'Sales Hx'!$D:$D,$E641))</f>
        <v>3.2894736842105261E-2</v>
      </c>
      <c r="K641" s="16">
        <f t="shared" si="53"/>
        <v>0</v>
      </c>
      <c r="L641" s="12">
        <f>IF(M641&lt;&gt;"",M641,IF(COUNTIFS($C:$C,B641)&gt;1,SUMIFS('Sales Hx'!V:V,'Sales Hx'!$B:$B,_xlfn.XLOOKUP(B641,C:C,B:B),'Sales Hx'!$D:$D,$E641),SUMIFS('Sales Hx'!V:V,'Sales Hx'!$B:$B,$B641,'Sales Hx'!$D:$D,$E641)))</f>
        <v>0</v>
      </c>
      <c r="M641" s="12">
        <v>0</v>
      </c>
      <c r="N641" s="15">
        <f t="shared" si="55"/>
        <v>3.2894736842105261E-2</v>
      </c>
      <c r="O641" s="21">
        <f t="shared" si="51"/>
        <v>0</v>
      </c>
      <c r="P641" s="24">
        <v>44.025799999999997</v>
      </c>
      <c r="Q641" s="18">
        <f t="shared" si="54"/>
        <v>0</v>
      </c>
      <c r="R641" s="2">
        <v>1</v>
      </c>
      <c r="S641" s="2">
        <v>120</v>
      </c>
      <c r="T641" s="2" t="s">
        <v>4647</v>
      </c>
      <c r="U641" s="28">
        <f>IF(G641=0,"",_xlfn.MINIFS('PO Details'!$I:$I,'PO Details'!$D:$D,Planning!$B641,'PO Details'!$L:$L,Planning!$E641))</f>
        <v>45426</v>
      </c>
      <c r="V641" s="29" t="s">
        <v>4640</v>
      </c>
      <c r="W641" t="str">
        <f t="shared" si="52"/>
        <v>Max</v>
      </c>
      <c r="X641" s="2">
        <v>120</v>
      </c>
    </row>
    <row r="642" spans="1:24" x14ac:dyDescent="0.25">
      <c r="A642" s="11" t="s">
        <v>4615</v>
      </c>
      <c r="B642" s="22" t="s">
        <v>962</v>
      </c>
      <c r="C642" s="22"/>
      <c r="D642" s="22" t="s">
        <v>963</v>
      </c>
      <c r="E642" s="31" t="s">
        <v>876</v>
      </c>
      <c r="F642" s="12">
        <f>SUMIFS('Inventory Details'!$H:$H,'Inventory Details'!$B:$B,$B642,'Inventory Details'!$E:$E,$E642)</f>
        <v>0</v>
      </c>
      <c r="G642" s="12">
        <f>SUMIFS('PO Details'!$H:$H,'PO Details'!$D:$D,Planning!$B642,'PO Details'!$L:$L,$E642)</f>
        <v>0</v>
      </c>
      <c r="H642" s="12">
        <f>SUMIFS('SO Details'!$G:$G,'SO Details'!$D:$D,Planning!$B642,'SO Details'!$K:$K,$E642)</f>
        <v>0</v>
      </c>
      <c r="I642" s="20">
        <f>IF(COUNTIFS($C:$C,B642)&gt;1,SUMIFS('Sales Hx'!$Q:$Q,'Sales Hx'!$B:$B,_xlfn.XLOOKUP(B642,C:C,B:B),'Sales Hx'!$D:$D,Planning!$E642),SUMIFS('Sales Hx'!$Q:$Q,'Sales Hx'!$B:$B,Planning!$B642,'Sales Hx'!$D:$D,Planning!$E642))</f>
        <v>0</v>
      </c>
      <c r="J642" s="16">
        <f>IF(COUNTIFS($C:$C,B642)&gt;1,SUMIFS('Sales Hx'!$S:$S,'Sales Hx'!$B:$B,_xlfn.XLOOKUP(B642,C:C,B:B),'Sales Hx'!$D:$D,E642),SUMIFS('Sales Hx'!$S:$S,'Sales Hx'!$B:$B,$B642,'Sales Hx'!$D:$D,$E642))</f>
        <v>3.2894736842105261E-2</v>
      </c>
      <c r="K642" s="16">
        <f t="shared" si="53"/>
        <v>0</v>
      </c>
      <c r="L642" s="12">
        <f>IF(M642&lt;&gt;"",M642,IF(COUNTIFS($C:$C,B642)&gt;1,SUMIFS('Sales Hx'!V:V,'Sales Hx'!$B:$B,_xlfn.XLOOKUP(B642,C:C,B:B),'Sales Hx'!$D:$D,$E642),SUMIFS('Sales Hx'!V:V,'Sales Hx'!$B:$B,$B642,'Sales Hx'!$D:$D,$E642)))</f>
        <v>0</v>
      </c>
      <c r="M642" s="12">
        <v>0</v>
      </c>
      <c r="N642" s="15">
        <f t="shared" si="55"/>
        <v>3.2894736842105261E-2</v>
      </c>
      <c r="O642" s="21">
        <f t="shared" ref="O642:O705" si="56">MROUND(ROUND(IFERROR(IF(C642&lt;&gt;"",0,IF(T642="DC'd",0,IF(AND(J642=0,F642+G642&lt;H642),H642-F642+G642,IF(F642+G642&lt;N642,N642+MAX((IF(J642*R642&gt;F642,F642,J642*R642))+J642*S642-F642-G642+H642,0))))),0),0),1)</f>
        <v>4</v>
      </c>
      <c r="P642" s="24">
        <v>44.025799999999997</v>
      </c>
      <c r="Q642" s="18">
        <f t="shared" si="54"/>
        <v>176.10319999999999</v>
      </c>
      <c r="R642" s="2">
        <v>1</v>
      </c>
      <c r="S642" s="2">
        <v>120</v>
      </c>
      <c r="T642" s="2" t="s">
        <v>4647</v>
      </c>
      <c r="U642" s="28" t="str">
        <f>IF(G642=0,"",_xlfn.MINIFS('PO Details'!$I:$I,'PO Details'!$D:$D,Planning!$B642,'PO Details'!$L:$L,Planning!$E642))</f>
        <v/>
      </c>
      <c r="V642" s="29" t="s">
        <v>4640</v>
      </c>
      <c r="W642" t="str">
        <f t="shared" ref="W642:W705" si="57">IF(I642=_xlfn.MAXIFS(I:I,B:B,B642),"Max","")</f>
        <v>Max</v>
      </c>
      <c r="X642" s="2">
        <v>120</v>
      </c>
    </row>
    <row r="643" spans="1:24" x14ac:dyDescent="0.25">
      <c r="A643" s="11" t="s">
        <v>4615</v>
      </c>
      <c r="B643" s="22" t="s">
        <v>964</v>
      </c>
      <c r="C643" s="22"/>
      <c r="D643" s="22" t="s">
        <v>965</v>
      </c>
      <c r="E643" s="31" t="s">
        <v>37</v>
      </c>
      <c r="F643" s="12">
        <f>SUMIFS('Inventory Details'!$H:$H,'Inventory Details'!$B:$B,$B643,'Inventory Details'!$E:$E,$E643)</f>
        <v>0</v>
      </c>
      <c r="G643" s="12">
        <f>SUMIFS('PO Details'!$H:$H,'PO Details'!$D:$D,Planning!$B643,'PO Details'!$L:$L,$E643)</f>
        <v>16</v>
      </c>
      <c r="H643" s="12">
        <f>SUMIFS('SO Details'!$G:$G,'SO Details'!$D:$D,Planning!$B643,'SO Details'!$K:$K,$E643)</f>
        <v>0</v>
      </c>
      <c r="I643" s="20">
        <f>IF(COUNTIFS($C:$C,B643)&gt;1,SUMIFS('Sales Hx'!$Q:$Q,'Sales Hx'!$B:$B,_xlfn.XLOOKUP(B643,C:C,B:B),'Sales Hx'!$D:$D,Planning!$E643),SUMIFS('Sales Hx'!$Q:$Q,'Sales Hx'!$B:$B,Planning!$B643,'Sales Hx'!$D:$D,Planning!$E643))</f>
        <v>0</v>
      </c>
      <c r="J643" s="16">
        <f>IF(COUNTIFS($C:$C,B643)&gt;1,SUMIFS('Sales Hx'!$S:$S,'Sales Hx'!$B:$B,_xlfn.XLOOKUP(B643,C:C,B:B),'Sales Hx'!$D:$D,E643),SUMIFS('Sales Hx'!$S:$S,'Sales Hx'!$B:$B,$B643,'Sales Hx'!$D:$D,$E643))</f>
        <v>0</v>
      </c>
      <c r="K643" s="16">
        <f t="shared" ref="K643:K706" si="58">IFERROR((F643+G643)/I643,0)</f>
        <v>0</v>
      </c>
      <c r="L643" s="12">
        <f>IF(M643&lt;&gt;"",M643,IF(COUNTIFS($C:$C,B643)&gt;1,SUMIFS('Sales Hx'!V:V,'Sales Hx'!$B:$B,_xlfn.XLOOKUP(B643,C:C,B:B),'Sales Hx'!$D:$D,$E643),SUMIFS('Sales Hx'!V:V,'Sales Hx'!$B:$B,$B643,'Sales Hx'!$D:$D,$E643)))</f>
        <v>0</v>
      </c>
      <c r="M643" s="12">
        <v>0</v>
      </c>
      <c r="N643" s="15">
        <f t="shared" si="55"/>
        <v>0</v>
      </c>
      <c r="O643" s="21">
        <f t="shared" si="56"/>
        <v>0</v>
      </c>
      <c r="P643" s="24">
        <v>44.025799999999997</v>
      </c>
      <c r="Q643" s="18">
        <f t="shared" ref="Q643:Q697" si="59">IFERROR(P643*O643,0)</f>
        <v>0</v>
      </c>
      <c r="R643" s="2">
        <v>1</v>
      </c>
      <c r="S643" s="2">
        <v>120</v>
      </c>
      <c r="T643" s="2" t="s">
        <v>4647</v>
      </c>
      <c r="U643" s="28">
        <f>IF(G643=0,"",_xlfn.MINIFS('PO Details'!$I:$I,'PO Details'!$D:$D,Planning!$B643,'PO Details'!$L:$L,Planning!$E643))</f>
        <v>45100</v>
      </c>
      <c r="V643" s="29" t="s">
        <v>4640</v>
      </c>
      <c r="W643" t="str">
        <f t="shared" si="57"/>
        <v/>
      </c>
      <c r="X643" s="2">
        <v>120</v>
      </c>
    </row>
    <row r="644" spans="1:24" x14ac:dyDescent="0.25">
      <c r="A644" s="11" t="s">
        <v>4615</v>
      </c>
      <c r="B644" s="22" t="s">
        <v>964</v>
      </c>
      <c r="C644" s="22"/>
      <c r="D644" s="22" t="s">
        <v>965</v>
      </c>
      <c r="E644" s="31" t="s">
        <v>186</v>
      </c>
      <c r="F644" s="12">
        <f>SUMIFS('Inventory Details'!$H:$H,'Inventory Details'!$B:$B,$B644,'Inventory Details'!$E:$E,$E644)</f>
        <v>0</v>
      </c>
      <c r="G644" s="12">
        <f>SUMIFS('PO Details'!$H:$H,'PO Details'!$D:$D,Planning!$B644,'PO Details'!$L:$L,$E644)</f>
        <v>0</v>
      </c>
      <c r="H644" s="12">
        <f>SUMIFS('SO Details'!$G:$G,'SO Details'!$D:$D,Planning!$B644,'SO Details'!$K:$K,$E644)</f>
        <v>0</v>
      </c>
      <c r="I644" s="20">
        <f>IF(COUNTIFS($C:$C,B644)&gt;1,SUMIFS('Sales Hx'!$Q:$Q,'Sales Hx'!$B:$B,_xlfn.XLOOKUP(B644,C:C,B:B),'Sales Hx'!$D:$D,Planning!$E644),SUMIFS('Sales Hx'!$Q:$Q,'Sales Hx'!$B:$B,Planning!$B644,'Sales Hx'!$D:$D,Planning!$E644))</f>
        <v>0</v>
      </c>
      <c r="J644" s="16">
        <f>IF(COUNTIFS($C:$C,B644)&gt;1,SUMIFS('Sales Hx'!$S:$S,'Sales Hx'!$B:$B,_xlfn.XLOOKUP(B644,C:C,B:B),'Sales Hx'!$D:$D,E644),SUMIFS('Sales Hx'!$S:$S,'Sales Hx'!$B:$B,$B644,'Sales Hx'!$D:$D,$E644))</f>
        <v>0</v>
      </c>
      <c r="K644" s="16">
        <f t="shared" si="58"/>
        <v>0</v>
      </c>
      <c r="L644" s="12">
        <f>IF(M644&lt;&gt;"",M644,IF(COUNTIFS($C:$C,B644)&gt;1,SUMIFS('Sales Hx'!V:V,'Sales Hx'!$B:$B,_xlfn.XLOOKUP(B644,C:C,B:B),'Sales Hx'!$D:$D,$E644),SUMIFS('Sales Hx'!V:V,'Sales Hx'!$B:$B,$B644,'Sales Hx'!$D:$D,$E644)))</f>
        <v>0</v>
      </c>
      <c r="M644" s="12">
        <v>0</v>
      </c>
      <c r="N644" s="15">
        <f t="shared" ref="N644:N698" si="60">IFERROR(_xlfn.IFNA(J644*R644+L644,"No Sales Hx"),"No Sales HX")</f>
        <v>0</v>
      </c>
      <c r="O644" s="21">
        <f t="shared" si="56"/>
        <v>0</v>
      </c>
      <c r="P644" s="24">
        <v>44.025799999999997</v>
      </c>
      <c r="Q644" s="18">
        <f t="shared" si="59"/>
        <v>0</v>
      </c>
      <c r="R644" s="2">
        <v>1</v>
      </c>
      <c r="S644" s="2">
        <v>120</v>
      </c>
      <c r="T644" s="2" t="s">
        <v>4647</v>
      </c>
      <c r="U644" s="28" t="str">
        <f>IF(G644=0,"",_xlfn.MINIFS('PO Details'!$I:$I,'PO Details'!$D:$D,Planning!$B644,'PO Details'!$L:$L,Planning!$E644))</f>
        <v/>
      </c>
      <c r="V644" s="29" t="s">
        <v>4640</v>
      </c>
      <c r="W644" t="str">
        <f t="shared" si="57"/>
        <v/>
      </c>
      <c r="X644" s="2">
        <v>120</v>
      </c>
    </row>
    <row r="645" spans="1:24" x14ac:dyDescent="0.25">
      <c r="A645" s="11" t="s">
        <v>4615</v>
      </c>
      <c r="B645" s="22" t="s">
        <v>964</v>
      </c>
      <c r="C645" s="22"/>
      <c r="D645" s="22" t="s">
        <v>965</v>
      </c>
      <c r="E645" s="31" t="s">
        <v>4746</v>
      </c>
      <c r="F645" s="12">
        <f>SUMIFS('Inventory Details'!$H:$H,'Inventory Details'!$B:$B,$B645,'Inventory Details'!$E:$E,$E645)</f>
        <v>0</v>
      </c>
      <c r="G645" s="12">
        <f>SUMIFS('PO Details'!$H:$H,'PO Details'!$D:$D,Planning!$B645,'PO Details'!$L:$L,$E645)</f>
        <v>3</v>
      </c>
      <c r="H645" s="12">
        <f>SUMIFS('SO Details'!$G:$G,'SO Details'!$D:$D,Planning!$B645,'SO Details'!$K:$K,$E645)</f>
        <v>0</v>
      </c>
      <c r="I645" s="20">
        <f>IF(COUNTIFS($C:$C,B645)&gt;1,SUMIFS('Sales Hx'!$Q:$Q,'Sales Hx'!$B:$B,_xlfn.XLOOKUP(B645,C:C,B:B),'Sales Hx'!$D:$D,Planning!$E645),SUMIFS('Sales Hx'!$Q:$Q,'Sales Hx'!$B:$B,Planning!$B645,'Sales Hx'!$D:$D,Planning!$E645))</f>
        <v>1.4</v>
      </c>
      <c r="J645" s="16">
        <f>IF(COUNTIFS($C:$C,B645)&gt;1,SUMIFS('Sales Hx'!$S:$S,'Sales Hx'!$B:$B,_xlfn.XLOOKUP(B645,C:C,B:B),'Sales Hx'!$D:$D,E645),SUMIFS('Sales Hx'!$S:$S,'Sales Hx'!$B:$B,$B645,'Sales Hx'!$D:$D,$E645))</f>
        <v>3.9473684210526314E-2</v>
      </c>
      <c r="K645" s="16">
        <f t="shared" si="58"/>
        <v>2.1428571428571428</v>
      </c>
      <c r="L645" s="12">
        <f>IF(M645&lt;&gt;"",M645,IF(COUNTIFS($C:$C,B645)&gt;1,SUMIFS('Sales Hx'!V:V,'Sales Hx'!$B:$B,_xlfn.XLOOKUP(B645,C:C,B:B),'Sales Hx'!$D:$D,$E645),SUMIFS('Sales Hx'!V:V,'Sales Hx'!$B:$B,$B645,'Sales Hx'!$D:$D,$E645)))</f>
        <v>0</v>
      </c>
      <c r="M645" s="12">
        <v>0</v>
      </c>
      <c r="N645" s="15">
        <f t="shared" si="60"/>
        <v>3.9473684210526314E-2</v>
      </c>
      <c r="O645" s="21">
        <f t="shared" si="56"/>
        <v>0</v>
      </c>
      <c r="P645" s="24">
        <v>44.025799999999997</v>
      </c>
      <c r="Q645" s="18">
        <f t="shared" si="59"/>
        <v>0</v>
      </c>
      <c r="R645" s="2">
        <v>1</v>
      </c>
      <c r="S645" s="2">
        <v>120</v>
      </c>
      <c r="T645" s="2" t="s">
        <v>4647</v>
      </c>
      <c r="U645" s="28">
        <f>IF(G645=0,"",_xlfn.MINIFS('PO Details'!$I:$I,'PO Details'!$D:$D,Planning!$B645,'PO Details'!$L:$L,Planning!$E645))</f>
        <v>45427</v>
      </c>
      <c r="V645" s="29" t="s">
        <v>4640</v>
      </c>
      <c r="W645" t="str">
        <f t="shared" si="57"/>
        <v/>
      </c>
      <c r="X645" s="2">
        <v>120</v>
      </c>
    </row>
    <row r="646" spans="1:24" x14ac:dyDescent="0.25">
      <c r="A646" s="11" t="s">
        <v>4615</v>
      </c>
      <c r="B646" s="22" t="s">
        <v>964</v>
      </c>
      <c r="C646" s="22"/>
      <c r="D646" s="22" t="s">
        <v>965</v>
      </c>
      <c r="E646" s="31" t="s">
        <v>686</v>
      </c>
      <c r="F646" s="12">
        <f>SUMIFS('Inventory Details'!$H:$H,'Inventory Details'!$B:$B,$B646,'Inventory Details'!$E:$E,$E646)</f>
        <v>0</v>
      </c>
      <c r="G646" s="12">
        <f>SUMIFS('PO Details'!$H:$H,'PO Details'!$D:$D,Planning!$B646,'PO Details'!$L:$L,$E646)</f>
        <v>2</v>
      </c>
      <c r="H646" s="12">
        <f>SUMIFS('SO Details'!$G:$G,'SO Details'!$D:$D,Planning!$B646,'SO Details'!$K:$K,$E646)</f>
        <v>0</v>
      </c>
      <c r="I646" s="20">
        <f>IF(COUNTIFS($C:$C,B646)&gt;1,SUMIFS('Sales Hx'!$Q:$Q,'Sales Hx'!$B:$B,_xlfn.XLOOKUP(B646,C:C,B:B),'Sales Hx'!$D:$D,Planning!$E646),SUMIFS('Sales Hx'!$Q:$Q,'Sales Hx'!$B:$B,Planning!$B646,'Sales Hx'!$D:$D,Planning!$E646))</f>
        <v>2.8</v>
      </c>
      <c r="J646" s="16">
        <f>IF(COUNTIFS($C:$C,B646)&gt;1,SUMIFS('Sales Hx'!$S:$S,'Sales Hx'!$B:$B,_xlfn.XLOOKUP(B646,C:C,B:B),'Sales Hx'!$D:$D,E646),SUMIFS('Sales Hx'!$S:$S,'Sales Hx'!$B:$B,$B646,'Sales Hx'!$D:$D,$E646))</f>
        <v>6.6885964912280702E-2</v>
      </c>
      <c r="K646" s="16">
        <f t="shared" si="58"/>
        <v>0.7142857142857143</v>
      </c>
      <c r="L646" s="12">
        <f>IF(M646&lt;&gt;"",M646,IF(COUNTIFS($C:$C,B646)&gt;1,SUMIFS('Sales Hx'!V:V,'Sales Hx'!$B:$B,_xlfn.XLOOKUP(B646,C:C,B:B),'Sales Hx'!$D:$D,$E646),SUMIFS('Sales Hx'!V:V,'Sales Hx'!$B:$B,$B646,'Sales Hx'!$D:$D,$E646)))</f>
        <v>0</v>
      </c>
      <c r="M646" s="12">
        <v>0</v>
      </c>
      <c r="N646" s="15">
        <f t="shared" si="60"/>
        <v>6.6885964912280702E-2</v>
      </c>
      <c r="O646" s="21">
        <f t="shared" si="56"/>
        <v>0</v>
      </c>
      <c r="P646" s="24">
        <v>44.025799999999997</v>
      </c>
      <c r="Q646" s="18">
        <f t="shared" si="59"/>
        <v>0</v>
      </c>
      <c r="R646" s="2">
        <v>1</v>
      </c>
      <c r="S646" s="2">
        <v>120</v>
      </c>
      <c r="T646" s="2" t="s">
        <v>4647</v>
      </c>
      <c r="U646" s="28">
        <f>IF(G646=0,"",_xlfn.MINIFS('PO Details'!$I:$I,'PO Details'!$D:$D,Planning!$B646,'PO Details'!$L:$L,Planning!$E646))</f>
        <v>45426</v>
      </c>
      <c r="V646" s="29" t="s">
        <v>4640</v>
      </c>
      <c r="W646" t="str">
        <f t="shared" si="57"/>
        <v>Max</v>
      </c>
      <c r="X646" s="2">
        <v>120</v>
      </c>
    </row>
    <row r="647" spans="1:24" x14ac:dyDescent="0.25">
      <c r="A647" s="11" t="s">
        <v>4615</v>
      </c>
      <c r="B647" s="22" t="s">
        <v>966</v>
      </c>
      <c r="C647" s="22"/>
      <c r="D647" s="22" t="s">
        <v>967</v>
      </c>
      <c r="E647" s="31" t="s">
        <v>37</v>
      </c>
      <c r="F647" s="12">
        <f>SUMIFS('Inventory Details'!$H:$H,'Inventory Details'!$B:$B,$B647,'Inventory Details'!$E:$E,$E647)</f>
        <v>2000</v>
      </c>
      <c r="G647" s="12">
        <f>SUMIFS('PO Details'!$H:$H,'PO Details'!$D:$D,Planning!$B647,'PO Details'!$L:$L,$E647)</f>
        <v>40</v>
      </c>
      <c r="H647" s="12">
        <f>SUMIFS('SO Details'!$G:$G,'SO Details'!$D:$D,Planning!$B647,'SO Details'!$K:$K,$E647)</f>
        <v>0</v>
      </c>
      <c r="I647" s="20">
        <f>IF(COUNTIFS($C:$C,B647)&gt;1,SUMIFS('Sales Hx'!$Q:$Q,'Sales Hx'!$B:$B,_xlfn.XLOOKUP(B647,C:C,B:B),'Sales Hx'!$D:$D,Planning!$E647),SUMIFS('Sales Hx'!$Q:$Q,'Sales Hx'!$B:$B,Planning!$B647,'Sales Hx'!$D:$D,Planning!$E647))</f>
        <v>0</v>
      </c>
      <c r="J647" s="16">
        <f>IF(COUNTIFS($C:$C,B647)&gt;1,SUMIFS('Sales Hx'!$S:$S,'Sales Hx'!$B:$B,_xlfn.XLOOKUP(B647,C:C,B:B),'Sales Hx'!$D:$D,E647),SUMIFS('Sales Hx'!$S:$S,'Sales Hx'!$B:$B,$B647,'Sales Hx'!$D:$D,$E647))</f>
        <v>0</v>
      </c>
      <c r="K647" s="16">
        <f t="shared" si="58"/>
        <v>0</v>
      </c>
      <c r="L647" s="12">
        <f>IF(M647&lt;&gt;"",M647,IF(COUNTIFS($C:$C,B647)&gt;1,SUMIFS('Sales Hx'!V:V,'Sales Hx'!$B:$B,_xlfn.XLOOKUP(B647,C:C,B:B),'Sales Hx'!$D:$D,$E647),SUMIFS('Sales Hx'!V:V,'Sales Hx'!$B:$B,$B647,'Sales Hx'!$D:$D,$E647)))</f>
        <v>0</v>
      </c>
      <c r="M647" s="12">
        <v>0</v>
      </c>
      <c r="N647" s="15">
        <f t="shared" si="60"/>
        <v>0</v>
      </c>
      <c r="O647" s="21">
        <f t="shared" si="56"/>
        <v>0</v>
      </c>
      <c r="P647" s="24">
        <v>0.70130000000000003</v>
      </c>
      <c r="Q647" s="18">
        <f t="shared" si="59"/>
        <v>0</v>
      </c>
      <c r="R647" s="2">
        <v>1</v>
      </c>
      <c r="S647" s="2">
        <v>120</v>
      </c>
      <c r="T647" s="2" t="s">
        <v>4647</v>
      </c>
      <c r="U647" s="28">
        <f>IF(G647=0,"",_xlfn.MINIFS('PO Details'!$I:$I,'PO Details'!$D:$D,Planning!$B647,'PO Details'!$L:$L,Planning!$E647))</f>
        <v>45106</v>
      </c>
      <c r="V647" s="29" t="s">
        <v>4640</v>
      </c>
      <c r="W647" t="str">
        <f t="shared" si="57"/>
        <v>Max</v>
      </c>
      <c r="X647" s="2">
        <v>120</v>
      </c>
    </row>
    <row r="648" spans="1:24" x14ac:dyDescent="0.25">
      <c r="A648" s="11" t="s">
        <v>4615</v>
      </c>
      <c r="B648" s="22" t="s">
        <v>966</v>
      </c>
      <c r="C648" s="22"/>
      <c r="D648" s="22" t="s">
        <v>967</v>
      </c>
      <c r="E648" s="31" t="s">
        <v>186</v>
      </c>
      <c r="F648" s="12">
        <f>SUMIFS('Inventory Details'!$H:$H,'Inventory Details'!$B:$B,$B648,'Inventory Details'!$E:$E,$E648)</f>
        <v>0</v>
      </c>
      <c r="G648" s="12">
        <f>SUMIFS('PO Details'!$H:$H,'PO Details'!$D:$D,Planning!$B648,'PO Details'!$L:$L,$E648)</f>
        <v>0</v>
      </c>
      <c r="H648" s="12">
        <f>SUMIFS('SO Details'!$G:$G,'SO Details'!$D:$D,Planning!$B648,'SO Details'!$K:$K,$E648)</f>
        <v>0</v>
      </c>
      <c r="I648" s="20">
        <f>IF(COUNTIFS($C:$C,B648)&gt;1,SUMIFS('Sales Hx'!$Q:$Q,'Sales Hx'!$B:$B,_xlfn.XLOOKUP(B648,C:C,B:B),'Sales Hx'!$D:$D,Planning!$E648),SUMIFS('Sales Hx'!$Q:$Q,'Sales Hx'!$B:$B,Planning!$B648,'Sales Hx'!$D:$D,Planning!$E648))</f>
        <v>0</v>
      </c>
      <c r="J648" s="16">
        <f>IF(COUNTIFS($C:$C,B648)&gt;1,SUMIFS('Sales Hx'!$S:$S,'Sales Hx'!$B:$B,_xlfn.XLOOKUP(B648,C:C,B:B),'Sales Hx'!$D:$D,E648),SUMIFS('Sales Hx'!$S:$S,'Sales Hx'!$B:$B,$B648,'Sales Hx'!$D:$D,$E648))</f>
        <v>0</v>
      </c>
      <c r="K648" s="16">
        <f t="shared" si="58"/>
        <v>0</v>
      </c>
      <c r="L648" s="12">
        <f>IF(M648&lt;&gt;"",M648,IF(COUNTIFS($C:$C,B648)&gt;1,SUMIFS('Sales Hx'!V:V,'Sales Hx'!$B:$B,_xlfn.XLOOKUP(B648,C:C,B:B),'Sales Hx'!$D:$D,$E648),SUMIFS('Sales Hx'!V:V,'Sales Hx'!$B:$B,$B648,'Sales Hx'!$D:$D,$E648)))</f>
        <v>0</v>
      </c>
      <c r="M648" s="12">
        <v>0</v>
      </c>
      <c r="N648" s="15">
        <f t="shared" si="60"/>
        <v>0</v>
      </c>
      <c r="O648" s="21">
        <f t="shared" si="56"/>
        <v>0</v>
      </c>
      <c r="P648" s="24">
        <v>0.70130000000000003</v>
      </c>
      <c r="Q648" s="18">
        <f t="shared" si="59"/>
        <v>0</v>
      </c>
      <c r="R648" s="2">
        <v>1</v>
      </c>
      <c r="S648" s="2">
        <v>120</v>
      </c>
      <c r="T648" s="2" t="s">
        <v>4647</v>
      </c>
      <c r="U648" s="28" t="str">
        <f>IF(G648=0,"",_xlfn.MINIFS('PO Details'!$I:$I,'PO Details'!$D:$D,Planning!$B648,'PO Details'!$L:$L,Planning!$E648))</f>
        <v/>
      </c>
      <c r="V648" s="29" t="s">
        <v>4640</v>
      </c>
      <c r="W648" t="str">
        <f t="shared" si="57"/>
        <v>Max</v>
      </c>
      <c r="X648" s="2">
        <v>120</v>
      </c>
    </row>
    <row r="649" spans="1:24" x14ac:dyDescent="0.25">
      <c r="A649" s="11" t="s">
        <v>4615</v>
      </c>
      <c r="B649" s="22" t="s">
        <v>966</v>
      </c>
      <c r="C649" s="22"/>
      <c r="D649" s="22" t="s">
        <v>967</v>
      </c>
      <c r="E649" s="31" t="s">
        <v>876</v>
      </c>
      <c r="F649" s="12">
        <f>SUMIFS('Inventory Details'!$H:$H,'Inventory Details'!$B:$B,$B649,'Inventory Details'!$E:$E,$E649)</f>
        <v>0</v>
      </c>
      <c r="G649" s="12">
        <f>SUMIFS('PO Details'!$H:$H,'PO Details'!$D:$D,Planning!$B649,'PO Details'!$L:$L,$E649)</f>
        <v>0</v>
      </c>
      <c r="H649" s="12">
        <f>SUMIFS('SO Details'!$G:$G,'SO Details'!$D:$D,Planning!$B649,'SO Details'!$K:$K,$E649)</f>
        <v>0</v>
      </c>
      <c r="I649" s="20">
        <f>IF(COUNTIFS($C:$C,B649)&gt;1,SUMIFS('Sales Hx'!$Q:$Q,'Sales Hx'!$B:$B,_xlfn.XLOOKUP(B649,C:C,B:B),'Sales Hx'!$D:$D,Planning!$E649),SUMIFS('Sales Hx'!$Q:$Q,'Sales Hx'!$B:$B,Planning!$B649,'Sales Hx'!$D:$D,Planning!$E649))</f>
        <v>0</v>
      </c>
      <c r="J649" s="16">
        <f>IF(COUNTIFS($C:$C,B649)&gt;1,SUMIFS('Sales Hx'!$S:$S,'Sales Hx'!$B:$B,_xlfn.XLOOKUP(B649,C:C,B:B),'Sales Hx'!$D:$D,E649),SUMIFS('Sales Hx'!$S:$S,'Sales Hx'!$B:$B,$B649,'Sales Hx'!$D:$D,$E649))</f>
        <v>0.24906015037593984</v>
      </c>
      <c r="K649" s="16">
        <f t="shared" si="58"/>
        <v>0</v>
      </c>
      <c r="L649" s="12">
        <f>IF(M649&lt;&gt;"",M649,IF(COUNTIFS($C:$C,B649)&gt;1,SUMIFS('Sales Hx'!V:V,'Sales Hx'!$B:$B,_xlfn.XLOOKUP(B649,C:C,B:B),'Sales Hx'!$D:$D,$E649),SUMIFS('Sales Hx'!V:V,'Sales Hx'!$B:$B,$B649,'Sales Hx'!$D:$D,$E649)))</f>
        <v>0</v>
      </c>
      <c r="M649" s="12">
        <v>0</v>
      </c>
      <c r="N649" s="15">
        <f t="shared" si="60"/>
        <v>0.24906015037593984</v>
      </c>
      <c r="O649" s="21">
        <f t="shared" si="56"/>
        <v>30</v>
      </c>
      <c r="P649" s="24">
        <v>0.70130000000000003</v>
      </c>
      <c r="Q649" s="18">
        <f t="shared" si="59"/>
        <v>21.039000000000001</v>
      </c>
      <c r="R649" s="2">
        <v>1</v>
      </c>
      <c r="S649" s="2">
        <v>120</v>
      </c>
      <c r="T649" s="2" t="s">
        <v>4647</v>
      </c>
      <c r="U649" s="28" t="str">
        <f>IF(G649=0,"",_xlfn.MINIFS('PO Details'!$I:$I,'PO Details'!$D:$D,Planning!$B649,'PO Details'!$L:$L,Planning!$E649))</f>
        <v/>
      </c>
      <c r="V649" s="29" t="s">
        <v>4640</v>
      </c>
      <c r="W649" t="str">
        <f t="shared" si="57"/>
        <v>Max</v>
      </c>
      <c r="X649" s="2">
        <v>120</v>
      </c>
    </row>
    <row r="650" spans="1:24" x14ac:dyDescent="0.25">
      <c r="A650" s="11" t="s">
        <v>4615</v>
      </c>
      <c r="B650" s="22" t="s">
        <v>966</v>
      </c>
      <c r="C650" s="22"/>
      <c r="D650" s="22" t="s">
        <v>967</v>
      </c>
      <c r="E650" s="31" t="s">
        <v>4746</v>
      </c>
      <c r="F650" s="12">
        <f>SUMIFS('Inventory Details'!$H:$H,'Inventory Details'!$B:$B,$B650,'Inventory Details'!$E:$E,$E650)</f>
        <v>223</v>
      </c>
      <c r="G650" s="12">
        <f>SUMIFS('PO Details'!$H:$H,'PO Details'!$D:$D,Planning!$B650,'PO Details'!$L:$L,$E650)</f>
        <v>0</v>
      </c>
      <c r="H650" s="12">
        <f>SUMIFS('SO Details'!$G:$G,'SO Details'!$D:$D,Planning!$B650,'SO Details'!$K:$K,$E650)</f>
        <v>0</v>
      </c>
      <c r="I650" s="20">
        <f>IF(COUNTIFS($C:$C,B650)&gt;1,SUMIFS('Sales Hx'!$Q:$Q,'Sales Hx'!$B:$B,_xlfn.XLOOKUP(B650,C:C,B:B),'Sales Hx'!$D:$D,Planning!$E650),SUMIFS('Sales Hx'!$Q:$Q,'Sales Hx'!$B:$B,Planning!$B650,'Sales Hx'!$D:$D,Planning!$E650))</f>
        <v>0</v>
      </c>
      <c r="J650" s="16">
        <f>IF(COUNTIFS($C:$C,B650)&gt;1,SUMIFS('Sales Hx'!$S:$S,'Sales Hx'!$B:$B,_xlfn.XLOOKUP(B650,C:C,B:B),'Sales Hx'!$D:$D,E650),SUMIFS('Sales Hx'!$S:$S,'Sales Hx'!$B:$B,$B650,'Sales Hx'!$D:$D,$E650))</f>
        <v>0</v>
      </c>
      <c r="K650" s="16">
        <f t="shared" si="58"/>
        <v>0</v>
      </c>
      <c r="L650" s="12">
        <f>IF(M650&lt;&gt;"",M650,IF(COUNTIFS($C:$C,B650)&gt;1,SUMIFS('Sales Hx'!V:V,'Sales Hx'!$B:$B,_xlfn.XLOOKUP(B650,C:C,B:B),'Sales Hx'!$D:$D,$E650),SUMIFS('Sales Hx'!V:V,'Sales Hx'!$B:$B,$B650,'Sales Hx'!$D:$D,$E650)))</f>
        <v>0</v>
      </c>
      <c r="M650" s="12">
        <v>0</v>
      </c>
      <c r="N650" s="15">
        <f t="shared" si="60"/>
        <v>0</v>
      </c>
      <c r="O650" s="21">
        <f t="shared" si="56"/>
        <v>0</v>
      </c>
      <c r="P650" s="24">
        <v>0.70130000000000003</v>
      </c>
      <c r="Q650" s="18">
        <f t="shared" si="59"/>
        <v>0</v>
      </c>
      <c r="R650" s="2">
        <v>1</v>
      </c>
      <c r="S650" s="2">
        <v>120</v>
      </c>
      <c r="T650" s="2" t="s">
        <v>4647</v>
      </c>
      <c r="U650" s="28" t="str">
        <f>IF(G650=0,"",_xlfn.MINIFS('PO Details'!$I:$I,'PO Details'!$D:$D,Planning!$B650,'PO Details'!$L:$L,Planning!$E650))</f>
        <v/>
      </c>
      <c r="V650" s="29" t="s">
        <v>4640</v>
      </c>
      <c r="W650" t="str">
        <f t="shared" si="57"/>
        <v>Max</v>
      </c>
      <c r="X650" s="2">
        <v>120</v>
      </c>
    </row>
    <row r="651" spans="1:24" x14ac:dyDescent="0.25">
      <c r="A651" s="11" t="s">
        <v>4615</v>
      </c>
      <c r="B651" s="22" t="s">
        <v>966</v>
      </c>
      <c r="C651" s="22"/>
      <c r="D651" s="22" t="s">
        <v>967</v>
      </c>
      <c r="E651" s="31" t="s">
        <v>686</v>
      </c>
      <c r="F651" s="12">
        <f>SUMIFS('Inventory Details'!$H:$H,'Inventory Details'!$B:$B,$B651,'Inventory Details'!$E:$E,$E651)</f>
        <v>0</v>
      </c>
      <c r="G651" s="12">
        <f>SUMIFS('PO Details'!$H:$H,'PO Details'!$D:$D,Planning!$B651,'PO Details'!$L:$L,$E651)</f>
        <v>10</v>
      </c>
      <c r="H651" s="12">
        <f>SUMIFS('SO Details'!$G:$G,'SO Details'!$D:$D,Planning!$B651,'SO Details'!$K:$K,$E651)</f>
        <v>0</v>
      </c>
      <c r="I651" s="20">
        <f>IF(COUNTIFS($C:$C,B651)&gt;1,SUMIFS('Sales Hx'!$Q:$Q,'Sales Hx'!$B:$B,_xlfn.XLOOKUP(B651,C:C,B:B),'Sales Hx'!$D:$D,Planning!$E651),SUMIFS('Sales Hx'!$Q:$Q,'Sales Hx'!$B:$B,Planning!$B651,'Sales Hx'!$D:$D,Planning!$E651))</f>
        <v>0</v>
      </c>
      <c r="J651" s="16">
        <f>IF(COUNTIFS($C:$C,B651)&gt;1,SUMIFS('Sales Hx'!$S:$S,'Sales Hx'!$B:$B,_xlfn.XLOOKUP(B651,C:C,B:B),'Sales Hx'!$D:$D,E651),SUMIFS('Sales Hx'!$S:$S,'Sales Hx'!$B:$B,$B651,'Sales Hx'!$D:$D,$E651))</f>
        <v>0.11513157894736843</v>
      </c>
      <c r="K651" s="16">
        <f t="shared" si="58"/>
        <v>0</v>
      </c>
      <c r="L651" s="12">
        <f>IF(M651&lt;&gt;"",M651,IF(COUNTIFS($C:$C,B651)&gt;1,SUMIFS('Sales Hx'!V:V,'Sales Hx'!$B:$B,_xlfn.XLOOKUP(B651,C:C,B:B),'Sales Hx'!$D:$D,$E651),SUMIFS('Sales Hx'!V:V,'Sales Hx'!$B:$B,$B651,'Sales Hx'!$D:$D,$E651)))</f>
        <v>0</v>
      </c>
      <c r="M651" s="12">
        <v>0</v>
      </c>
      <c r="N651" s="15">
        <f t="shared" si="60"/>
        <v>0.11513157894736843</v>
      </c>
      <c r="O651" s="21">
        <f t="shared" si="56"/>
        <v>0</v>
      </c>
      <c r="P651" s="24">
        <v>0.70130000000000003</v>
      </c>
      <c r="Q651" s="18">
        <f t="shared" si="59"/>
        <v>0</v>
      </c>
      <c r="R651" s="2">
        <v>1</v>
      </c>
      <c r="S651" s="2">
        <v>120</v>
      </c>
      <c r="T651" s="2" t="s">
        <v>4647</v>
      </c>
      <c r="U651" s="28">
        <f>IF(G651=0,"",_xlfn.MINIFS('PO Details'!$I:$I,'PO Details'!$D:$D,Planning!$B651,'PO Details'!$L:$L,Planning!$E651))</f>
        <v>45426</v>
      </c>
      <c r="V651" s="29" t="s">
        <v>4640</v>
      </c>
      <c r="W651" t="str">
        <f t="shared" si="57"/>
        <v>Max</v>
      </c>
      <c r="X651" s="2">
        <v>120</v>
      </c>
    </row>
    <row r="652" spans="1:24" x14ac:dyDescent="0.25">
      <c r="A652" s="11" t="s">
        <v>4615</v>
      </c>
      <c r="B652" s="22" t="s">
        <v>968</v>
      </c>
      <c r="C652" s="22"/>
      <c r="D652" s="22" t="s">
        <v>969</v>
      </c>
      <c r="E652" s="31" t="s">
        <v>37</v>
      </c>
      <c r="F652" s="12">
        <f>SUMIFS('Inventory Details'!$H:$H,'Inventory Details'!$B:$B,$B652,'Inventory Details'!$E:$E,$E652)</f>
        <v>0</v>
      </c>
      <c r="G652" s="12">
        <f>SUMIFS('PO Details'!$H:$H,'PO Details'!$D:$D,Planning!$B652,'PO Details'!$L:$L,$E652)</f>
        <v>9</v>
      </c>
      <c r="H652" s="12">
        <f>SUMIFS('SO Details'!$G:$G,'SO Details'!$D:$D,Planning!$B652,'SO Details'!$K:$K,$E652)</f>
        <v>0</v>
      </c>
      <c r="I652" s="20">
        <f>IF(COUNTIFS($C:$C,B652)&gt;1,SUMIFS('Sales Hx'!$Q:$Q,'Sales Hx'!$B:$B,_xlfn.XLOOKUP(B652,C:C,B:B),'Sales Hx'!$D:$D,Planning!$E652),SUMIFS('Sales Hx'!$Q:$Q,'Sales Hx'!$B:$B,Planning!$B652,'Sales Hx'!$D:$D,Planning!$E652))</f>
        <v>0</v>
      </c>
      <c r="J652" s="16">
        <f>IF(COUNTIFS($C:$C,B652)&gt;1,SUMIFS('Sales Hx'!$S:$S,'Sales Hx'!$B:$B,_xlfn.XLOOKUP(B652,C:C,B:B),'Sales Hx'!$D:$D,E652),SUMIFS('Sales Hx'!$S:$S,'Sales Hx'!$B:$B,$B652,'Sales Hx'!$D:$D,$E652))</f>
        <v>0</v>
      </c>
      <c r="K652" s="16">
        <f t="shared" si="58"/>
        <v>0</v>
      </c>
      <c r="L652" s="12">
        <f>IF(M652&lt;&gt;"",M652,IF(COUNTIFS($C:$C,B652)&gt;1,SUMIFS('Sales Hx'!V:V,'Sales Hx'!$B:$B,_xlfn.XLOOKUP(B652,C:C,B:B),'Sales Hx'!$D:$D,$E652),SUMIFS('Sales Hx'!V:V,'Sales Hx'!$B:$B,$B652,'Sales Hx'!$D:$D,$E652)))</f>
        <v>0</v>
      </c>
      <c r="M652" s="12">
        <v>0</v>
      </c>
      <c r="N652" s="15">
        <f t="shared" si="60"/>
        <v>0</v>
      </c>
      <c r="O652" s="21">
        <f t="shared" si="56"/>
        <v>0</v>
      </c>
      <c r="P652" s="24">
        <v>0.46750000000000003</v>
      </c>
      <c r="Q652" s="18">
        <f t="shared" si="59"/>
        <v>0</v>
      </c>
      <c r="R652" s="2">
        <v>1</v>
      </c>
      <c r="S652" s="2">
        <v>120</v>
      </c>
      <c r="T652" s="2" t="s">
        <v>4647</v>
      </c>
      <c r="U652" s="28">
        <f>IF(G652=0,"",_xlfn.MINIFS('PO Details'!$I:$I,'PO Details'!$D:$D,Planning!$B652,'PO Details'!$L:$L,Planning!$E652))</f>
        <v>45100</v>
      </c>
      <c r="V652" s="29" t="s">
        <v>4640</v>
      </c>
      <c r="W652" t="str">
        <f t="shared" si="57"/>
        <v/>
      </c>
      <c r="X652" s="2">
        <v>120</v>
      </c>
    </row>
    <row r="653" spans="1:24" x14ac:dyDescent="0.25">
      <c r="A653" s="11" t="s">
        <v>4615</v>
      </c>
      <c r="B653" s="22" t="s">
        <v>968</v>
      </c>
      <c r="C653" s="22"/>
      <c r="D653" s="22" t="s">
        <v>969</v>
      </c>
      <c r="E653" s="31" t="s">
        <v>876</v>
      </c>
      <c r="F653" s="12">
        <f>SUMIFS('Inventory Details'!$H:$H,'Inventory Details'!$B:$B,$B653,'Inventory Details'!$E:$E,$E653)</f>
        <v>0</v>
      </c>
      <c r="G653" s="12">
        <f>SUMIFS('PO Details'!$H:$H,'PO Details'!$D:$D,Planning!$B653,'PO Details'!$L:$L,$E653)</f>
        <v>0</v>
      </c>
      <c r="H653" s="12">
        <f>SUMIFS('SO Details'!$G:$G,'SO Details'!$D:$D,Planning!$B653,'SO Details'!$K:$K,$E653)</f>
        <v>0</v>
      </c>
      <c r="I653" s="20">
        <f>IF(COUNTIFS($C:$C,B653)&gt;1,SUMIFS('Sales Hx'!$Q:$Q,'Sales Hx'!$B:$B,_xlfn.XLOOKUP(B653,C:C,B:B),'Sales Hx'!$D:$D,Planning!$E653),SUMIFS('Sales Hx'!$Q:$Q,'Sales Hx'!$B:$B,Planning!$B653,'Sales Hx'!$D:$D,Planning!$E653))</f>
        <v>0</v>
      </c>
      <c r="J653" s="16">
        <f>IF(COUNTIFS($C:$C,B653)&gt;1,SUMIFS('Sales Hx'!$S:$S,'Sales Hx'!$B:$B,_xlfn.XLOOKUP(B653,C:C,B:B),'Sales Hx'!$D:$D,E653),SUMIFS('Sales Hx'!$S:$S,'Sales Hx'!$B:$B,$B653,'Sales Hx'!$D:$D,$E653))</f>
        <v>9.2105263157894732E-2</v>
      </c>
      <c r="K653" s="16">
        <f t="shared" si="58"/>
        <v>0</v>
      </c>
      <c r="L653" s="12">
        <f>IF(M653&lt;&gt;"",M653,IF(COUNTIFS($C:$C,B653)&gt;1,SUMIFS('Sales Hx'!V:V,'Sales Hx'!$B:$B,_xlfn.XLOOKUP(B653,C:C,B:B),'Sales Hx'!$D:$D,$E653),SUMIFS('Sales Hx'!V:V,'Sales Hx'!$B:$B,$B653,'Sales Hx'!$D:$D,$E653)))</f>
        <v>0</v>
      </c>
      <c r="M653" s="12">
        <v>0</v>
      </c>
      <c r="N653" s="15">
        <f t="shared" si="60"/>
        <v>9.2105263157894732E-2</v>
      </c>
      <c r="O653" s="21">
        <f t="shared" si="56"/>
        <v>11</v>
      </c>
      <c r="P653" s="24">
        <v>0.46750000000000003</v>
      </c>
      <c r="Q653" s="18">
        <f t="shared" si="59"/>
        <v>5.1425000000000001</v>
      </c>
      <c r="R653" s="2">
        <v>1</v>
      </c>
      <c r="S653" s="2">
        <v>120</v>
      </c>
      <c r="T653" s="2" t="s">
        <v>4647</v>
      </c>
      <c r="U653" s="28" t="str">
        <f>IF(G653=0,"",_xlfn.MINIFS('PO Details'!$I:$I,'PO Details'!$D:$D,Planning!$B653,'PO Details'!$L:$L,Planning!$E653))</f>
        <v/>
      </c>
      <c r="V653" s="29" t="s">
        <v>4640</v>
      </c>
      <c r="W653" t="str">
        <f t="shared" si="57"/>
        <v/>
      </c>
      <c r="X653" s="2">
        <v>120</v>
      </c>
    </row>
    <row r="654" spans="1:24" x14ac:dyDescent="0.25">
      <c r="A654" s="11" t="s">
        <v>4615</v>
      </c>
      <c r="B654" s="22" t="s">
        <v>968</v>
      </c>
      <c r="C654" s="22"/>
      <c r="D654" s="22" t="s">
        <v>969</v>
      </c>
      <c r="E654" s="31" t="s">
        <v>4746</v>
      </c>
      <c r="F654" s="12">
        <f>SUMIFS('Inventory Details'!$H:$H,'Inventory Details'!$B:$B,$B654,'Inventory Details'!$E:$E,$E654)</f>
        <v>1247</v>
      </c>
      <c r="G654" s="12">
        <f>SUMIFS('PO Details'!$H:$H,'PO Details'!$D:$D,Planning!$B654,'PO Details'!$L:$L,$E654)</f>
        <v>0</v>
      </c>
      <c r="H654" s="12">
        <f>SUMIFS('SO Details'!$G:$G,'SO Details'!$D:$D,Planning!$B654,'SO Details'!$K:$K,$E654)</f>
        <v>0</v>
      </c>
      <c r="I654" s="20">
        <f>IF(COUNTIFS($C:$C,B654)&gt;1,SUMIFS('Sales Hx'!$Q:$Q,'Sales Hx'!$B:$B,_xlfn.XLOOKUP(B654,C:C,B:B),'Sales Hx'!$D:$D,Planning!$E654),SUMIFS('Sales Hx'!$Q:$Q,'Sales Hx'!$B:$B,Planning!$B654,'Sales Hx'!$D:$D,Planning!$E654))</f>
        <v>1.4</v>
      </c>
      <c r="J654" s="16">
        <f>IF(COUNTIFS($C:$C,B654)&gt;1,SUMIFS('Sales Hx'!$S:$S,'Sales Hx'!$B:$B,_xlfn.XLOOKUP(B654,C:C,B:B),'Sales Hx'!$D:$D,E654),SUMIFS('Sales Hx'!$S:$S,'Sales Hx'!$B:$B,$B654,'Sales Hx'!$D:$D,$E654))</f>
        <v>3.9473684210526314E-2</v>
      </c>
      <c r="K654" s="16">
        <f t="shared" si="58"/>
        <v>890.71428571428578</v>
      </c>
      <c r="L654" s="12">
        <f>IF(M654&lt;&gt;"",M654,IF(COUNTIFS($C:$C,B654)&gt;1,SUMIFS('Sales Hx'!V:V,'Sales Hx'!$B:$B,_xlfn.XLOOKUP(B654,C:C,B:B),'Sales Hx'!$D:$D,$E654),SUMIFS('Sales Hx'!V:V,'Sales Hx'!$B:$B,$B654,'Sales Hx'!$D:$D,$E654)))</f>
        <v>0</v>
      </c>
      <c r="M654" s="12">
        <v>0</v>
      </c>
      <c r="N654" s="15">
        <f t="shared" si="60"/>
        <v>3.9473684210526314E-2</v>
      </c>
      <c r="O654" s="21">
        <f t="shared" si="56"/>
        <v>0</v>
      </c>
      <c r="P654" s="24">
        <v>0.46750000000000003</v>
      </c>
      <c r="Q654" s="18">
        <f t="shared" si="59"/>
        <v>0</v>
      </c>
      <c r="R654" s="2">
        <v>1</v>
      </c>
      <c r="S654" s="2">
        <v>120</v>
      </c>
      <c r="T654" s="2" t="s">
        <v>4647</v>
      </c>
      <c r="U654" s="28" t="str">
        <f>IF(G654=0,"",_xlfn.MINIFS('PO Details'!$I:$I,'PO Details'!$D:$D,Planning!$B654,'PO Details'!$L:$L,Planning!$E654))</f>
        <v/>
      </c>
      <c r="V654" s="29" t="s">
        <v>4640</v>
      </c>
      <c r="W654" t="str">
        <f t="shared" si="57"/>
        <v>Max</v>
      </c>
      <c r="X654" s="2">
        <v>120</v>
      </c>
    </row>
    <row r="655" spans="1:24" x14ac:dyDescent="0.25">
      <c r="A655" s="11" t="s">
        <v>4615</v>
      </c>
      <c r="B655" s="22" t="s">
        <v>968</v>
      </c>
      <c r="C655" s="22"/>
      <c r="D655" s="22" t="s">
        <v>969</v>
      </c>
      <c r="E655" s="31" t="s">
        <v>686</v>
      </c>
      <c r="F655" s="12">
        <f>SUMIFS('Inventory Details'!$H:$H,'Inventory Details'!$B:$B,$B655,'Inventory Details'!$E:$E,$E655)</f>
        <v>12</v>
      </c>
      <c r="G655" s="12">
        <f>SUMIFS('PO Details'!$H:$H,'PO Details'!$D:$D,Planning!$B655,'PO Details'!$L:$L,$E655)</f>
        <v>10</v>
      </c>
      <c r="H655" s="12">
        <f>SUMIFS('SO Details'!$G:$G,'SO Details'!$D:$D,Planning!$B655,'SO Details'!$K:$K,$E655)</f>
        <v>0</v>
      </c>
      <c r="I655" s="20">
        <f>IF(COUNTIFS($C:$C,B655)&gt;1,SUMIFS('Sales Hx'!$Q:$Q,'Sales Hx'!$B:$B,_xlfn.XLOOKUP(B655,C:C,B:B),'Sales Hx'!$D:$D,Planning!$E655),SUMIFS('Sales Hx'!$Q:$Q,'Sales Hx'!$B:$B,Planning!$B655,'Sales Hx'!$D:$D,Planning!$E655))</f>
        <v>0</v>
      </c>
      <c r="J655" s="16">
        <f>IF(COUNTIFS($C:$C,B655)&gt;1,SUMIFS('Sales Hx'!$S:$S,'Sales Hx'!$B:$B,_xlfn.XLOOKUP(B655,C:C,B:B),'Sales Hx'!$D:$D,E655),SUMIFS('Sales Hx'!$S:$S,'Sales Hx'!$B:$B,$B655,'Sales Hx'!$D:$D,$E655))</f>
        <v>0.11842105263157895</v>
      </c>
      <c r="K655" s="16">
        <f t="shared" si="58"/>
        <v>0</v>
      </c>
      <c r="L655" s="12">
        <f>IF(M655&lt;&gt;"",M655,IF(COUNTIFS($C:$C,B655)&gt;1,SUMIFS('Sales Hx'!V:V,'Sales Hx'!$B:$B,_xlfn.XLOOKUP(B655,C:C,B:B),'Sales Hx'!$D:$D,$E655),SUMIFS('Sales Hx'!V:V,'Sales Hx'!$B:$B,$B655,'Sales Hx'!$D:$D,$E655)))</f>
        <v>0</v>
      </c>
      <c r="M655" s="12">
        <v>0</v>
      </c>
      <c r="N655" s="15">
        <f t="shared" si="60"/>
        <v>0.11842105263157895</v>
      </c>
      <c r="O655" s="21">
        <f t="shared" si="56"/>
        <v>0</v>
      </c>
      <c r="P655" s="24">
        <v>0.46750000000000003</v>
      </c>
      <c r="Q655" s="18">
        <f t="shared" si="59"/>
        <v>0</v>
      </c>
      <c r="R655" s="2">
        <v>1</v>
      </c>
      <c r="S655" s="2">
        <v>120</v>
      </c>
      <c r="T655" s="2" t="s">
        <v>4647</v>
      </c>
      <c r="U655" s="28">
        <f>IF(G655=0,"",_xlfn.MINIFS('PO Details'!$I:$I,'PO Details'!$D:$D,Planning!$B655,'PO Details'!$L:$L,Planning!$E655))</f>
        <v>45426</v>
      </c>
      <c r="V655" s="29" t="s">
        <v>4640</v>
      </c>
      <c r="W655" t="str">
        <f t="shared" si="57"/>
        <v/>
      </c>
      <c r="X655" s="2">
        <v>120</v>
      </c>
    </row>
    <row r="656" spans="1:24" x14ac:dyDescent="0.25">
      <c r="A656" s="11"/>
      <c r="B656" s="22" t="s">
        <v>970</v>
      </c>
      <c r="C656" s="22"/>
      <c r="D656" s="22" t="s">
        <v>970</v>
      </c>
      <c r="E656" s="31" t="s">
        <v>4746</v>
      </c>
      <c r="F656" s="12">
        <f>SUMIFS('Inventory Details'!$H:$H,'Inventory Details'!$B:$B,$B656,'Inventory Details'!$E:$E,$E656)</f>
        <v>9</v>
      </c>
      <c r="G656" s="12">
        <f>SUMIFS('PO Details'!$H:$H,'PO Details'!$D:$D,Planning!$B656,'PO Details'!$L:$L,$E656)</f>
        <v>0</v>
      </c>
      <c r="H656" s="12">
        <f>SUMIFS('SO Details'!$G:$G,'SO Details'!$D:$D,Planning!$B656,'SO Details'!$K:$K,$E656)</f>
        <v>0</v>
      </c>
      <c r="I656" s="20">
        <f>IF(COUNTIFS($C:$C,B656)&gt;1,SUMIFS('Sales Hx'!$Q:$Q,'Sales Hx'!$B:$B,_xlfn.XLOOKUP(B656,C:C,B:B),'Sales Hx'!$D:$D,Planning!$E656),SUMIFS('Sales Hx'!$Q:$Q,'Sales Hx'!$B:$B,Planning!$B656,'Sales Hx'!$D:$D,Planning!$E656))</f>
        <v>0</v>
      </c>
      <c r="J656" s="16">
        <f>IF(COUNTIFS($C:$C,B656)&gt;1,SUMIFS('Sales Hx'!$S:$S,'Sales Hx'!$B:$B,_xlfn.XLOOKUP(B656,C:C,B:B),'Sales Hx'!$D:$D,E656),SUMIFS('Sales Hx'!$S:$S,'Sales Hx'!$B:$B,$B656,'Sales Hx'!$D:$D,$E656))</f>
        <v>0</v>
      </c>
      <c r="K656" s="16">
        <f t="shared" si="58"/>
        <v>0</v>
      </c>
      <c r="L656" s="12">
        <f>IF(M656&lt;&gt;"",M656,IF(COUNTIFS($C:$C,B656)&gt;1,SUMIFS('Sales Hx'!V:V,'Sales Hx'!$B:$B,_xlfn.XLOOKUP(B656,C:C,B:B),'Sales Hx'!$D:$D,$E656),SUMIFS('Sales Hx'!V:V,'Sales Hx'!$B:$B,$B656,'Sales Hx'!$D:$D,$E656)))</f>
        <v>0</v>
      </c>
      <c r="M656" s="12">
        <v>0</v>
      </c>
      <c r="N656" s="15">
        <f t="shared" si="60"/>
        <v>0</v>
      </c>
      <c r="O656" s="21">
        <f t="shared" si="56"/>
        <v>0</v>
      </c>
      <c r="P656" s="24">
        <v>0</v>
      </c>
      <c r="Q656" s="18">
        <f t="shared" si="59"/>
        <v>0</v>
      </c>
      <c r="R656" s="2">
        <v>1</v>
      </c>
      <c r="S656" s="2">
        <v>120</v>
      </c>
      <c r="T656" s="2" t="s">
        <v>4647</v>
      </c>
      <c r="U656" s="28" t="str">
        <f>IF(G656=0,"",_xlfn.MINIFS('PO Details'!$I:$I,'PO Details'!$D:$D,Planning!$B656,'PO Details'!$L:$L,Planning!$E656))</f>
        <v/>
      </c>
      <c r="V656" s="29" t="s">
        <v>4640</v>
      </c>
      <c r="W656" t="str">
        <f t="shared" si="57"/>
        <v>Max</v>
      </c>
      <c r="X656" s="2">
        <v>120</v>
      </c>
    </row>
    <row r="657" spans="1:24" x14ac:dyDescent="0.25">
      <c r="A657" s="11"/>
      <c r="B657" s="22" t="s">
        <v>971</v>
      </c>
      <c r="C657" s="22"/>
      <c r="D657" s="22" t="s">
        <v>972</v>
      </c>
      <c r="E657" s="31" t="s">
        <v>876</v>
      </c>
      <c r="F657" s="12">
        <f>SUMIFS('Inventory Details'!$H:$H,'Inventory Details'!$B:$B,$B657,'Inventory Details'!$E:$E,$E657)</f>
        <v>0</v>
      </c>
      <c r="G657" s="12">
        <f>SUMIFS('PO Details'!$H:$H,'PO Details'!$D:$D,Planning!$B657,'PO Details'!$L:$L,$E657)</f>
        <v>0</v>
      </c>
      <c r="H657" s="12">
        <f>SUMIFS('SO Details'!$G:$G,'SO Details'!$D:$D,Planning!$B657,'SO Details'!$K:$K,$E657)</f>
        <v>0</v>
      </c>
      <c r="I657" s="20">
        <f>IF(COUNTIFS($C:$C,B657)&gt;1,SUMIFS('Sales Hx'!$Q:$Q,'Sales Hx'!$B:$B,_xlfn.XLOOKUP(B657,C:C,B:B),'Sales Hx'!$D:$D,Planning!$E657),SUMIFS('Sales Hx'!$Q:$Q,'Sales Hx'!$B:$B,Planning!$B657,'Sales Hx'!$D:$D,Planning!$E657))</f>
        <v>0</v>
      </c>
      <c r="J657" s="16">
        <f>IF(COUNTIFS($C:$C,B657)&gt;1,SUMIFS('Sales Hx'!$S:$S,'Sales Hx'!$B:$B,_xlfn.XLOOKUP(B657,C:C,B:B),'Sales Hx'!$D:$D,E657),SUMIFS('Sales Hx'!$S:$S,'Sales Hx'!$B:$B,$B657,'Sales Hx'!$D:$D,$E657))</f>
        <v>0</v>
      </c>
      <c r="K657" s="16">
        <f t="shared" si="58"/>
        <v>0</v>
      </c>
      <c r="L657" s="12">
        <f>IF(M657&lt;&gt;"",M657,IF(COUNTIFS($C:$C,B657)&gt;1,SUMIFS('Sales Hx'!V:V,'Sales Hx'!$B:$B,_xlfn.XLOOKUP(B657,C:C,B:B),'Sales Hx'!$D:$D,$E657),SUMIFS('Sales Hx'!V:V,'Sales Hx'!$B:$B,$B657,'Sales Hx'!$D:$D,$E657)))</f>
        <v>0</v>
      </c>
      <c r="M657" s="12">
        <v>0</v>
      </c>
      <c r="N657" s="15">
        <f t="shared" si="60"/>
        <v>0</v>
      </c>
      <c r="O657" s="21">
        <f t="shared" si="56"/>
        <v>0</v>
      </c>
      <c r="P657" s="24">
        <v>1.39</v>
      </c>
      <c r="Q657" s="18">
        <f t="shared" si="59"/>
        <v>0</v>
      </c>
      <c r="R657" s="2">
        <v>1</v>
      </c>
      <c r="S657" s="2">
        <v>120</v>
      </c>
      <c r="T657" s="2" t="s">
        <v>4647</v>
      </c>
      <c r="U657" s="28" t="str">
        <f>IF(G657=0,"",_xlfn.MINIFS('PO Details'!$I:$I,'PO Details'!$D:$D,Planning!$B657,'PO Details'!$L:$L,Planning!$E657))</f>
        <v/>
      </c>
      <c r="V657" s="29" t="s">
        <v>4640</v>
      </c>
      <c r="W657" t="str">
        <f t="shared" si="57"/>
        <v>Max</v>
      </c>
      <c r="X657" s="2">
        <v>120</v>
      </c>
    </row>
    <row r="658" spans="1:24" x14ac:dyDescent="0.25">
      <c r="A658" s="11"/>
      <c r="B658" s="22" t="s">
        <v>971</v>
      </c>
      <c r="C658" s="22"/>
      <c r="D658" s="22" t="s">
        <v>972</v>
      </c>
      <c r="E658" s="31" t="s">
        <v>4746</v>
      </c>
      <c r="F658" s="12">
        <f>SUMIFS('Inventory Details'!$H:$H,'Inventory Details'!$B:$B,$B658,'Inventory Details'!$E:$E,$E658)</f>
        <v>285</v>
      </c>
      <c r="G658" s="12">
        <f>SUMIFS('PO Details'!$H:$H,'PO Details'!$D:$D,Planning!$B658,'PO Details'!$L:$L,$E658)</f>
        <v>0</v>
      </c>
      <c r="H658" s="12">
        <f>SUMIFS('SO Details'!$G:$G,'SO Details'!$D:$D,Planning!$B658,'SO Details'!$K:$K,$E658)</f>
        <v>0</v>
      </c>
      <c r="I658" s="20">
        <f>IF(COUNTIFS($C:$C,B658)&gt;1,SUMIFS('Sales Hx'!$Q:$Q,'Sales Hx'!$B:$B,_xlfn.XLOOKUP(B658,C:C,B:B),'Sales Hx'!$D:$D,Planning!$E658),SUMIFS('Sales Hx'!$Q:$Q,'Sales Hx'!$B:$B,Planning!$B658,'Sales Hx'!$D:$D,Planning!$E658))</f>
        <v>0</v>
      </c>
      <c r="J658" s="16">
        <f>IF(COUNTIFS($C:$C,B658)&gt;1,SUMIFS('Sales Hx'!$S:$S,'Sales Hx'!$B:$B,_xlfn.XLOOKUP(B658,C:C,B:B),'Sales Hx'!$D:$D,E658),SUMIFS('Sales Hx'!$S:$S,'Sales Hx'!$B:$B,$B658,'Sales Hx'!$D:$D,$E658))</f>
        <v>0</v>
      </c>
      <c r="K658" s="16">
        <f t="shared" si="58"/>
        <v>0</v>
      </c>
      <c r="L658" s="12">
        <f>IF(M658&lt;&gt;"",M658,IF(COUNTIFS($C:$C,B658)&gt;1,SUMIFS('Sales Hx'!V:V,'Sales Hx'!$B:$B,_xlfn.XLOOKUP(B658,C:C,B:B),'Sales Hx'!$D:$D,$E658),SUMIFS('Sales Hx'!V:V,'Sales Hx'!$B:$B,$B658,'Sales Hx'!$D:$D,$E658)))</f>
        <v>0</v>
      </c>
      <c r="M658" s="12">
        <v>0</v>
      </c>
      <c r="N658" s="15">
        <f t="shared" si="60"/>
        <v>0</v>
      </c>
      <c r="O658" s="21">
        <f t="shared" si="56"/>
        <v>0</v>
      </c>
      <c r="P658" s="24">
        <v>1.39</v>
      </c>
      <c r="Q658" s="18">
        <f t="shared" si="59"/>
        <v>0</v>
      </c>
      <c r="R658" s="2">
        <v>1</v>
      </c>
      <c r="S658" s="2">
        <v>120</v>
      </c>
      <c r="T658" s="2" t="s">
        <v>4647</v>
      </c>
      <c r="U658" s="28" t="str">
        <f>IF(G658=0,"",_xlfn.MINIFS('PO Details'!$I:$I,'PO Details'!$D:$D,Planning!$B658,'PO Details'!$L:$L,Planning!$E658))</f>
        <v/>
      </c>
      <c r="V658" s="29" t="s">
        <v>4640</v>
      </c>
      <c r="W658" t="str">
        <f t="shared" si="57"/>
        <v>Max</v>
      </c>
      <c r="X658" s="2">
        <v>120</v>
      </c>
    </row>
    <row r="659" spans="1:24" x14ac:dyDescent="0.25">
      <c r="A659" s="11"/>
      <c r="B659" s="22" t="s">
        <v>973</v>
      </c>
      <c r="C659" s="22"/>
      <c r="D659" s="22" t="s">
        <v>974</v>
      </c>
      <c r="E659" s="31" t="s">
        <v>4746</v>
      </c>
      <c r="F659" s="12">
        <f>SUMIFS('Inventory Details'!$H:$H,'Inventory Details'!$B:$B,$B659,'Inventory Details'!$E:$E,$E659)</f>
        <v>4</v>
      </c>
      <c r="G659" s="12">
        <f>SUMIFS('PO Details'!$H:$H,'PO Details'!$D:$D,Planning!$B659,'PO Details'!$L:$L,$E659)</f>
        <v>0</v>
      </c>
      <c r="H659" s="12">
        <f>SUMIFS('SO Details'!$G:$G,'SO Details'!$D:$D,Planning!$B659,'SO Details'!$K:$K,$E659)</f>
        <v>0</v>
      </c>
      <c r="I659" s="20">
        <f>IF(COUNTIFS($C:$C,B659)&gt;1,SUMIFS('Sales Hx'!$Q:$Q,'Sales Hx'!$B:$B,_xlfn.XLOOKUP(B659,C:C,B:B),'Sales Hx'!$D:$D,Planning!$E659),SUMIFS('Sales Hx'!$Q:$Q,'Sales Hx'!$B:$B,Planning!$B659,'Sales Hx'!$D:$D,Planning!$E659))</f>
        <v>0</v>
      </c>
      <c r="J659" s="16">
        <f>IF(COUNTIFS($C:$C,B659)&gt;1,SUMIFS('Sales Hx'!$S:$S,'Sales Hx'!$B:$B,_xlfn.XLOOKUP(B659,C:C,B:B),'Sales Hx'!$D:$D,E659),SUMIFS('Sales Hx'!$S:$S,'Sales Hx'!$B:$B,$B659,'Sales Hx'!$D:$D,$E659))</f>
        <v>0</v>
      </c>
      <c r="K659" s="16">
        <f t="shared" si="58"/>
        <v>0</v>
      </c>
      <c r="L659" s="12">
        <f>IF(M659&lt;&gt;"",M659,IF(COUNTIFS($C:$C,B659)&gt;1,SUMIFS('Sales Hx'!V:V,'Sales Hx'!$B:$B,_xlfn.XLOOKUP(B659,C:C,B:B),'Sales Hx'!$D:$D,$E659),SUMIFS('Sales Hx'!V:V,'Sales Hx'!$B:$B,$B659,'Sales Hx'!$D:$D,$E659)))</f>
        <v>0</v>
      </c>
      <c r="M659" s="12">
        <v>0</v>
      </c>
      <c r="N659" s="15">
        <f t="shared" si="60"/>
        <v>0</v>
      </c>
      <c r="O659" s="21">
        <f t="shared" si="56"/>
        <v>0</v>
      </c>
      <c r="P659" s="24">
        <v>1.39</v>
      </c>
      <c r="Q659" s="18">
        <f t="shared" si="59"/>
        <v>0</v>
      </c>
      <c r="R659" s="2">
        <v>1</v>
      </c>
      <c r="S659" s="2">
        <v>120</v>
      </c>
      <c r="T659" s="2" t="s">
        <v>4647</v>
      </c>
      <c r="U659" s="28" t="str">
        <f>IF(G659=0,"",_xlfn.MINIFS('PO Details'!$I:$I,'PO Details'!$D:$D,Planning!$B659,'PO Details'!$L:$L,Planning!$E659))</f>
        <v/>
      </c>
      <c r="V659" s="29" t="s">
        <v>4640</v>
      </c>
      <c r="W659" t="str">
        <f t="shared" si="57"/>
        <v>Max</v>
      </c>
      <c r="X659" s="2">
        <v>120</v>
      </c>
    </row>
    <row r="660" spans="1:24" x14ac:dyDescent="0.25">
      <c r="A660" s="11"/>
      <c r="B660" s="22" t="s">
        <v>975</v>
      </c>
      <c r="C660" s="22"/>
      <c r="D660" s="22" t="s">
        <v>976</v>
      </c>
      <c r="E660" s="31" t="s">
        <v>4746</v>
      </c>
      <c r="F660" s="12">
        <f>SUMIFS('Inventory Details'!$H:$H,'Inventory Details'!$B:$B,$B660,'Inventory Details'!$E:$E,$E660)</f>
        <v>2</v>
      </c>
      <c r="G660" s="12">
        <f>SUMIFS('PO Details'!$H:$H,'PO Details'!$D:$D,Planning!$B660,'PO Details'!$L:$L,$E660)</f>
        <v>0</v>
      </c>
      <c r="H660" s="12">
        <f>SUMIFS('SO Details'!$G:$G,'SO Details'!$D:$D,Planning!$B660,'SO Details'!$K:$K,$E660)</f>
        <v>0</v>
      </c>
      <c r="I660" s="20">
        <f>IF(COUNTIFS($C:$C,B660)&gt;1,SUMIFS('Sales Hx'!$Q:$Q,'Sales Hx'!$B:$B,_xlfn.XLOOKUP(B660,C:C,B:B),'Sales Hx'!$D:$D,Planning!$E660),SUMIFS('Sales Hx'!$Q:$Q,'Sales Hx'!$B:$B,Planning!$B660,'Sales Hx'!$D:$D,Planning!$E660))</f>
        <v>0</v>
      </c>
      <c r="J660" s="16">
        <f>IF(COUNTIFS($C:$C,B660)&gt;1,SUMIFS('Sales Hx'!$S:$S,'Sales Hx'!$B:$B,_xlfn.XLOOKUP(B660,C:C,B:B),'Sales Hx'!$D:$D,E660),SUMIFS('Sales Hx'!$S:$S,'Sales Hx'!$B:$B,$B660,'Sales Hx'!$D:$D,$E660))</f>
        <v>0</v>
      </c>
      <c r="K660" s="16">
        <f t="shared" si="58"/>
        <v>0</v>
      </c>
      <c r="L660" s="12">
        <f>IF(M660&lt;&gt;"",M660,IF(COUNTIFS($C:$C,B660)&gt;1,SUMIFS('Sales Hx'!V:V,'Sales Hx'!$B:$B,_xlfn.XLOOKUP(B660,C:C,B:B),'Sales Hx'!$D:$D,$E660),SUMIFS('Sales Hx'!V:V,'Sales Hx'!$B:$B,$B660,'Sales Hx'!$D:$D,$E660)))</f>
        <v>0</v>
      </c>
      <c r="M660" s="12">
        <v>0</v>
      </c>
      <c r="N660" s="15">
        <f t="shared" si="60"/>
        <v>0</v>
      </c>
      <c r="O660" s="21">
        <f t="shared" si="56"/>
        <v>0</v>
      </c>
      <c r="P660" s="24">
        <v>1.39</v>
      </c>
      <c r="Q660" s="18">
        <f t="shared" si="59"/>
        <v>0</v>
      </c>
      <c r="R660" s="2">
        <v>1</v>
      </c>
      <c r="S660" s="2">
        <v>120</v>
      </c>
      <c r="T660" s="2" t="s">
        <v>4647</v>
      </c>
      <c r="U660" s="28" t="str">
        <f>IF(G660=0,"",_xlfn.MINIFS('PO Details'!$I:$I,'PO Details'!$D:$D,Planning!$B660,'PO Details'!$L:$L,Planning!$E660))</f>
        <v/>
      </c>
      <c r="V660" s="29" t="s">
        <v>4640</v>
      </c>
      <c r="W660" t="str">
        <f t="shared" si="57"/>
        <v>Max</v>
      </c>
      <c r="X660" s="2">
        <v>120</v>
      </c>
    </row>
    <row r="661" spans="1:24" x14ac:dyDescent="0.25">
      <c r="A661" s="11"/>
      <c r="B661" s="22" t="s">
        <v>975</v>
      </c>
      <c r="C661" s="22"/>
      <c r="D661" s="22" t="s">
        <v>976</v>
      </c>
      <c r="E661" s="31" t="s">
        <v>686</v>
      </c>
      <c r="F661" s="12">
        <f>SUMIFS('Inventory Details'!$H:$H,'Inventory Details'!$B:$B,$B661,'Inventory Details'!$E:$E,$E661)</f>
        <v>1</v>
      </c>
      <c r="G661" s="12">
        <f>SUMIFS('PO Details'!$H:$H,'PO Details'!$D:$D,Planning!$B661,'PO Details'!$L:$L,$E661)</f>
        <v>0</v>
      </c>
      <c r="H661" s="12">
        <f>SUMIFS('SO Details'!$G:$G,'SO Details'!$D:$D,Planning!$B661,'SO Details'!$K:$K,$E661)</f>
        <v>0</v>
      </c>
      <c r="I661" s="20">
        <f>IF(COUNTIFS($C:$C,B661)&gt;1,SUMIFS('Sales Hx'!$Q:$Q,'Sales Hx'!$B:$B,_xlfn.XLOOKUP(B661,C:C,B:B),'Sales Hx'!$D:$D,Planning!$E661),SUMIFS('Sales Hx'!$Q:$Q,'Sales Hx'!$B:$B,Planning!$B661,'Sales Hx'!$D:$D,Planning!$E661))</f>
        <v>0</v>
      </c>
      <c r="J661" s="16">
        <f>IF(COUNTIFS($C:$C,B661)&gt;1,SUMIFS('Sales Hx'!$S:$S,'Sales Hx'!$B:$B,_xlfn.XLOOKUP(B661,C:C,B:B),'Sales Hx'!$D:$D,E661),SUMIFS('Sales Hx'!$S:$S,'Sales Hx'!$B:$B,$B661,'Sales Hx'!$D:$D,$E661))</f>
        <v>3.2894736842105261E-2</v>
      </c>
      <c r="K661" s="16">
        <f t="shared" si="58"/>
        <v>0</v>
      </c>
      <c r="L661" s="12">
        <f>IF(M661&lt;&gt;"",M661,IF(COUNTIFS($C:$C,B661)&gt;1,SUMIFS('Sales Hx'!V:V,'Sales Hx'!$B:$B,_xlfn.XLOOKUP(B661,C:C,B:B),'Sales Hx'!$D:$D,$E661),SUMIFS('Sales Hx'!V:V,'Sales Hx'!$B:$B,$B661,'Sales Hx'!$D:$D,$E661)))</f>
        <v>0</v>
      </c>
      <c r="M661" s="12">
        <v>0</v>
      </c>
      <c r="N661" s="15">
        <f t="shared" si="60"/>
        <v>3.2894736842105261E-2</v>
      </c>
      <c r="O661" s="21">
        <f t="shared" si="56"/>
        <v>0</v>
      </c>
      <c r="P661" s="24">
        <v>1.39</v>
      </c>
      <c r="Q661" s="18">
        <f t="shared" si="59"/>
        <v>0</v>
      </c>
      <c r="R661" s="2">
        <v>1</v>
      </c>
      <c r="S661" s="2">
        <v>120</v>
      </c>
      <c r="T661" s="2" t="s">
        <v>4647</v>
      </c>
      <c r="U661" s="28" t="str">
        <f>IF(G661=0,"",_xlfn.MINIFS('PO Details'!$I:$I,'PO Details'!$D:$D,Planning!$B661,'PO Details'!$L:$L,Planning!$E661))</f>
        <v/>
      </c>
      <c r="V661" s="29" t="s">
        <v>4640</v>
      </c>
      <c r="W661" t="str">
        <f t="shared" si="57"/>
        <v>Max</v>
      </c>
      <c r="X661" s="2">
        <v>120</v>
      </c>
    </row>
    <row r="662" spans="1:24" x14ac:dyDescent="0.25">
      <c r="A662" s="11"/>
      <c r="B662" s="22" t="s">
        <v>977</v>
      </c>
      <c r="C662" s="22"/>
      <c r="D662" s="22" t="s">
        <v>977</v>
      </c>
      <c r="E662" s="31" t="s">
        <v>4746</v>
      </c>
      <c r="F662" s="12">
        <f>SUMIFS('Inventory Details'!$H:$H,'Inventory Details'!$B:$B,$B662,'Inventory Details'!$E:$E,$E662)</f>
        <v>3</v>
      </c>
      <c r="G662" s="12">
        <f>SUMIFS('PO Details'!$H:$H,'PO Details'!$D:$D,Planning!$B662,'PO Details'!$L:$L,$E662)</f>
        <v>0</v>
      </c>
      <c r="H662" s="12">
        <f>SUMIFS('SO Details'!$G:$G,'SO Details'!$D:$D,Planning!$B662,'SO Details'!$K:$K,$E662)</f>
        <v>0</v>
      </c>
      <c r="I662" s="20">
        <f>IF(COUNTIFS($C:$C,B662)&gt;1,SUMIFS('Sales Hx'!$Q:$Q,'Sales Hx'!$B:$B,_xlfn.XLOOKUP(B662,C:C,B:B),'Sales Hx'!$D:$D,Planning!$E662),SUMIFS('Sales Hx'!$Q:$Q,'Sales Hx'!$B:$B,Planning!$B662,'Sales Hx'!$D:$D,Planning!$E662))</f>
        <v>0</v>
      </c>
      <c r="J662" s="16">
        <f>IF(COUNTIFS($C:$C,B662)&gt;1,SUMIFS('Sales Hx'!$S:$S,'Sales Hx'!$B:$B,_xlfn.XLOOKUP(B662,C:C,B:B),'Sales Hx'!$D:$D,E662),SUMIFS('Sales Hx'!$S:$S,'Sales Hx'!$B:$B,$B662,'Sales Hx'!$D:$D,$E662))</f>
        <v>0</v>
      </c>
      <c r="K662" s="16">
        <f t="shared" si="58"/>
        <v>0</v>
      </c>
      <c r="L662" s="12">
        <f>IF(M662&lt;&gt;"",M662,IF(COUNTIFS($C:$C,B662)&gt;1,SUMIFS('Sales Hx'!V:V,'Sales Hx'!$B:$B,_xlfn.XLOOKUP(B662,C:C,B:B),'Sales Hx'!$D:$D,$E662),SUMIFS('Sales Hx'!V:V,'Sales Hx'!$B:$B,$B662,'Sales Hx'!$D:$D,$E662)))</f>
        <v>0</v>
      </c>
      <c r="M662" s="12">
        <v>0</v>
      </c>
      <c r="N662" s="15">
        <f t="shared" si="60"/>
        <v>0</v>
      </c>
      <c r="O662" s="21">
        <f t="shared" si="56"/>
        <v>0</v>
      </c>
      <c r="P662" s="24">
        <v>0</v>
      </c>
      <c r="Q662" s="18">
        <f t="shared" si="59"/>
        <v>0</v>
      </c>
      <c r="R662" s="2">
        <v>1</v>
      </c>
      <c r="S662" s="2">
        <v>120</v>
      </c>
      <c r="T662" s="2" t="s">
        <v>4647</v>
      </c>
      <c r="U662" s="28" t="str">
        <f>IF(G662=0,"",_xlfn.MINIFS('PO Details'!$I:$I,'PO Details'!$D:$D,Planning!$B662,'PO Details'!$L:$L,Planning!$E662))</f>
        <v/>
      </c>
      <c r="V662" s="29" t="s">
        <v>4640</v>
      </c>
      <c r="W662" t="str">
        <f t="shared" si="57"/>
        <v>Max</v>
      </c>
      <c r="X662" s="2">
        <v>120</v>
      </c>
    </row>
    <row r="663" spans="1:24" x14ac:dyDescent="0.25">
      <c r="A663" s="11"/>
      <c r="B663" s="22" t="s">
        <v>978</v>
      </c>
      <c r="C663" s="22"/>
      <c r="D663" s="22" t="s">
        <v>979</v>
      </c>
      <c r="E663" s="31" t="s">
        <v>876</v>
      </c>
      <c r="F663" s="12">
        <f>SUMIFS('Inventory Details'!$H:$H,'Inventory Details'!$B:$B,$B663,'Inventory Details'!$E:$E,$E663)</f>
        <v>0</v>
      </c>
      <c r="G663" s="12">
        <f>SUMIFS('PO Details'!$H:$H,'PO Details'!$D:$D,Planning!$B663,'PO Details'!$L:$L,$E663)</f>
        <v>0</v>
      </c>
      <c r="H663" s="12">
        <f>SUMIFS('SO Details'!$G:$G,'SO Details'!$D:$D,Planning!$B663,'SO Details'!$K:$K,$E663)</f>
        <v>0</v>
      </c>
      <c r="I663" s="20">
        <f>IF(COUNTIFS($C:$C,B663)&gt;1,SUMIFS('Sales Hx'!$Q:$Q,'Sales Hx'!$B:$B,_xlfn.XLOOKUP(B663,C:C,B:B),'Sales Hx'!$D:$D,Planning!$E663),SUMIFS('Sales Hx'!$Q:$Q,'Sales Hx'!$B:$B,Planning!$B663,'Sales Hx'!$D:$D,Planning!$E663))</f>
        <v>0</v>
      </c>
      <c r="J663" s="16">
        <f>IF(COUNTIFS($C:$C,B663)&gt;1,SUMIFS('Sales Hx'!$S:$S,'Sales Hx'!$B:$B,_xlfn.XLOOKUP(B663,C:C,B:B),'Sales Hx'!$D:$D,E663),SUMIFS('Sales Hx'!$S:$S,'Sales Hx'!$B:$B,$B663,'Sales Hx'!$D:$D,$E663))</f>
        <v>3.2894736842105261E-2</v>
      </c>
      <c r="K663" s="16">
        <f t="shared" si="58"/>
        <v>0</v>
      </c>
      <c r="L663" s="12">
        <f>IF(M663&lt;&gt;"",M663,IF(COUNTIFS($C:$C,B663)&gt;1,SUMIFS('Sales Hx'!V:V,'Sales Hx'!$B:$B,_xlfn.XLOOKUP(B663,C:C,B:B),'Sales Hx'!$D:$D,$E663),SUMIFS('Sales Hx'!V:V,'Sales Hx'!$B:$B,$B663,'Sales Hx'!$D:$D,$E663)))</f>
        <v>0</v>
      </c>
      <c r="M663" s="12">
        <v>0</v>
      </c>
      <c r="N663" s="15">
        <f t="shared" si="60"/>
        <v>3.2894736842105261E-2</v>
      </c>
      <c r="O663" s="21">
        <f t="shared" si="56"/>
        <v>4</v>
      </c>
      <c r="P663" s="24">
        <v>1.39</v>
      </c>
      <c r="Q663" s="18">
        <f t="shared" si="59"/>
        <v>5.56</v>
      </c>
      <c r="R663" s="2">
        <v>1</v>
      </c>
      <c r="S663" s="2">
        <v>120</v>
      </c>
      <c r="T663" s="2" t="s">
        <v>4647</v>
      </c>
      <c r="U663" s="28" t="str">
        <f>IF(G663=0,"",_xlfn.MINIFS('PO Details'!$I:$I,'PO Details'!$D:$D,Planning!$B663,'PO Details'!$L:$L,Planning!$E663))</f>
        <v/>
      </c>
      <c r="V663" s="29" t="s">
        <v>4640</v>
      </c>
      <c r="W663" t="str">
        <f t="shared" si="57"/>
        <v>Max</v>
      </c>
      <c r="X663" s="2">
        <v>120</v>
      </c>
    </row>
    <row r="664" spans="1:24" x14ac:dyDescent="0.25">
      <c r="A664" s="11"/>
      <c r="B664" s="22" t="s">
        <v>978</v>
      </c>
      <c r="C664" s="22"/>
      <c r="D664" s="22" t="s">
        <v>979</v>
      </c>
      <c r="E664" s="31" t="s">
        <v>4746</v>
      </c>
      <c r="F664" s="12">
        <f>SUMIFS('Inventory Details'!$H:$H,'Inventory Details'!$B:$B,$B664,'Inventory Details'!$E:$E,$E664)</f>
        <v>251</v>
      </c>
      <c r="G664" s="12">
        <f>SUMIFS('PO Details'!$H:$H,'PO Details'!$D:$D,Planning!$B664,'PO Details'!$L:$L,$E664)</f>
        <v>0</v>
      </c>
      <c r="H664" s="12">
        <f>SUMIFS('SO Details'!$G:$G,'SO Details'!$D:$D,Planning!$B664,'SO Details'!$K:$K,$E664)</f>
        <v>0</v>
      </c>
      <c r="I664" s="20">
        <f>IF(COUNTIFS($C:$C,B664)&gt;1,SUMIFS('Sales Hx'!$Q:$Q,'Sales Hx'!$B:$B,_xlfn.XLOOKUP(B664,C:C,B:B),'Sales Hx'!$D:$D,Planning!$E664),SUMIFS('Sales Hx'!$Q:$Q,'Sales Hx'!$B:$B,Planning!$B664,'Sales Hx'!$D:$D,Planning!$E664))</f>
        <v>0</v>
      </c>
      <c r="J664" s="16">
        <f>IF(COUNTIFS($C:$C,B664)&gt;1,SUMIFS('Sales Hx'!$S:$S,'Sales Hx'!$B:$B,_xlfn.XLOOKUP(B664,C:C,B:B),'Sales Hx'!$D:$D,E664),SUMIFS('Sales Hx'!$S:$S,'Sales Hx'!$B:$B,$B664,'Sales Hx'!$D:$D,$E664))</f>
        <v>0</v>
      </c>
      <c r="K664" s="16">
        <f t="shared" si="58"/>
        <v>0</v>
      </c>
      <c r="L664" s="12">
        <f>IF(M664&lt;&gt;"",M664,IF(COUNTIFS($C:$C,B664)&gt;1,SUMIFS('Sales Hx'!V:V,'Sales Hx'!$B:$B,_xlfn.XLOOKUP(B664,C:C,B:B),'Sales Hx'!$D:$D,$E664),SUMIFS('Sales Hx'!V:V,'Sales Hx'!$B:$B,$B664,'Sales Hx'!$D:$D,$E664)))</f>
        <v>0</v>
      </c>
      <c r="M664" s="12">
        <v>0</v>
      </c>
      <c r="N664" s="15">
        <f t="shared" si="60"/>
        <v>0</v>
      </c>
      <c r="O664" s="21">
        <f t="shared" si="56"/>
        <v>0</v>
      </c>
      <c r="P664" s="24">
        <v>1.39</v>
      </c>
      <c r="Q664" s="18">
        <f t="shared" si="59"/>
        <v>0</v>
      </c>
      <c r="R664" s="2">
        <v>1</v>
      </c>
      <c r="S664" s="2">
        <v>120</v>
      </c>
      <c r="T664" s="2" t="s">
        <v>4647</v>
      </c>
      <c r="U664" s="28" t="str">
        <f>IF(G664=0,"",_xlfn.MINIFS('PO Details'!$I:$I,'PO Details'!$D:$D,Planning!$B664,'PO Details'!$L:$L,Planning!$E664))</f>
        <v/>
      </c>
      <c r="V664" s="29" t="s">
        <v>4640</v>
      </c>
      <c r="W664" t="str">
        <f t="shared" si="57"/>
        <v>Max</v>
      </c>
      <c r="X664" s="2">
        <v>120</v>
      </c>
    </row>
    <row r="665" spans="1:24" x14ac:dyDescent="0.25">
      <c r="A665" s="11"/>
      <c r="B665" s="22" t="s">
        <v>982</v>
      </c>
      <c r="C665" s="22"/>
      <c r="D665" s="22" t="s">
        <v>983</v>
      </c>
      <c r="E665" s="31" t="s">
        <v>4746</v>
      </c>
      <c r="F665" s="12">
        <f>SUMIFS('Inventory Details'!$H:$H,'Inventory Details'!$B:$B,$B665,'Inventory Details'!$E:$E,$E665)</f>
        <v>628</v>
      </c>
      <c r="G665" s="12">
        <f>SUMIFS('PO Details'!$H:$H,'PO Details'!$D:$D,Planning!$B665,'PO Details'!$L:$L,$E665)</f>
        <v>0</v>
      </c>
      <c r="H665" s="12">
        <f>SUMIFS('SO Details'!$G:$G,'SO Details'!$D:$D,Planning!$B665,'SO Details'!$K:$K,$E665)</f>
        <v>0</v>
      </c>
      <c r="I665" s="20">
        <f>IF(COUNTIFS($C:$C,B665)&gt;1,SUMIFS('Sales Hx'!$Q:$Q,'Sales Hx'!$B:$B,_xlfn.XLOOKUP(B665,C:C,B:B),'Sales Hx'!$D:$D,Planning!$E665),SUMIFS('Sales Hx'!$Q:$Q,'Sales Hx'!$B:$B,Planning!$B665,'Sales Hx'!$D:$D,Planning!$E665))</f>
        <v>0</v>
      </c>
      <c r="J665" s="16">
        <f>IF(COUNTIFS($C:$C,B665)&gt;1,SUMIFS('Sales Hx'!$S:$S,'Sales Hx'!$B:$B,_xlfn.XLOOKUP(B665,C:C,B:B),'Sales Hx'!$D:$D,E665),SUMIFS('Sales Hx'!$S:$S,'Sales Hx'!$B:$B,$B665,'Sales Hx'!$D:$D,$E665))</f>
        <v>0</v>
      </c>
      <c r="K665" s="16">
        <f t="shared" si="58"/>
        <v>0</v>
      </c>
      <c r="L665" s="12">
        <f>IF(M665&lt;&gt;"",M665,IF(COUNTIFS($C:$C,B665)&gt;1,SUMIFS('Sales Hx'!V:V,'Sales Hx'!$B:$B,_xlfn.XLOOKUP(B665,C:C,B:B),'Sales Hx'!$D:$D,$E665),SUMIFS('Sales Hx'!V:V,'Sales Hx'!$B:$B,$B665,'Sales Hx'!$D:$D,$E665)))</f>
        <v>0</v>
      </c>
      <c r="M665" s="12">
        <v>0</v>
      </c>
      <c r="N665" s="15">
        <f t="shared" si="60"/>
        <v>0</v>
      </c>
      <c r="O665" s="21">
        <f t="shared" si="56"/>
        <v>0</v>
      </c>
      <c r="P665" s="24">
        <v>0</v>
      </c>
      <c r="Q665" s="18">
        <f t="shared" si="59"/>
        <v>0</v>
      </c>
      <c r="R665" s="2">
        <v>1</v>
      </c>
      <c r="S665" s="2">
        <v>120</v>
      </c>
      <c r="T665" s="2" t="s">
        <v>4647</v>
      </c>
      <c r="U665" s="28" t="str">
        <f>IF(G665=0,"",_xlfn.MINIFS('PO Details'!$I:$I,'PO Details'!$D:$D,Planning!$B665,'PO Details'!$L:$L,Planning!$E665))</f>
        <v/>
      </c>
      <c r="V665" s="29" t="s">
        <v>4640</v>
      </c>
      <c r="W665" t="str">
        <f t="shared" si="57"/>
        <v>Max</v>
      </c>
      <c r="X665" s="2">
        <v>120</v>
      </c>
    </row>
    <row r="666" spans="1:24" x14ac:dyDescent="0.25">
      <c r="A666" s="11" t="s">
        <v>4615</v>
      </c>
      <c r="B666" s="22" t="s">
        <v>980</v>
      </c>
      <c r="C666" s="22"/>
      <c r="D666" s="22" t="s">
        <v>981</v>
      </c>
      <c r="E666" s="31" t="s">
        <v>37</v>
      </c>
      <c r="F666" s="12">
        <f>SUMIFS('Inventory Details'!$H:$H,'Inventory Details'!$B:$B,$B666,'Inventory Details'!$E:$E,$E666)</f>
        <v>0</v>
      </c>
      <c r="G666" s="12">
        <f>SUMIFS('PO Details'!$H:$H,'PO Details'!$D:$D,Planning!$B666,'PO Details'!$L:$L,$E666)</f>
        <v>3</v>
      </c>
      <c r="H666" s="12">
        <f>SUMIFS('SO Details'!$G:$G,'SO Details'!$D:$D,Planning!$B666,'SO Details'!$K:$K,$E666)</f>
        <v>0</v>
      </c>
      <c r="I666" s="20">
        <f>IF(COUNTIFS($C:$C,B666)&gt;1,SUMIFS('Sales Hx'!$Q:$Q,'Sales Hx'!$B:$B,_xlfn.XLOOKUP(B666,C:C,B:B),'Sales Hx'!$D:$D,Planning!$E666),SUMIFS('Sales Hx'!$Q:$Q,'Sales Hx'!$B:$B,Planning!$B666,'Sales Hx'!$D:$D,Planning!$E666))</f>
        <v>0</v>
      </c>
      <c r="J666" s="16">
        <f>IF(COUNTIFS($C:$C,B666)&gt;1,SUMIFS('Sales Hx'!$S:$S,'Sales Hx'!$B:$B,_xlfn.XLOOKUP(B666,C:C,B:B),'Sales Hx'!$D:$D,E666),SUMIFS('Sales Hx'!$S:$S,'Sales Hx'!$B:$B,$B666,'Sales Hx'!$D:$D,$E666))</f>
        <v>0</v>
      </c>
      <c r="K666" s="16">
        <f t="shared" si="58"/>
        <v>0</v>
      </c>
      <c r="L666" s="12">
        <f>IF(M666&lt;&gt;"",M666,IF(COUNTIFS($C:$C,B666)&gt;1,SUMIFS('Sales Hx'!V:V,'Sales Hx'!$B:$B,_xlfn.XLOOKUP(B666,C:C,B:B),'Sales Hx'!$D:$D,$E666),SUMIFS('Sales Hx'!V:V,'Sales Hx'!$B:$B,$B666,'Sales Hx'!$D:$D,$E666)))</f>
        <v>0</v>
      </c>
      <c r="M666" s="12">
        <v>0</v>
      </c>
      <c r="N666" s="15">
        <f t="shared" si="60"/>
        <v>0</v>
      </c>
      <c r="O666" s="21">
        <f t="shared" si="56"/>
        <v>0</v>
      </c>
      <c r="P666" s="24">
        <v>0.46750000000000003</v>
      </c>
      <c r="Q666" s="18">
        <f t="shared" si="59"/>
        <v>0</v>
      </c>
      <c r="R666" s="2">
        <v>1</v>
      </c>
      <c r="S666" s="2">
        <v>120</v>
      </c>
      <c r="T666" s="2" t="s">
        <v>4647</v>
      </c>
      <c r="U666" s="28">
        <f>IF(G666=0,"",_xlfn.MINIFS('PO Details'!$I:$I,'PO Details'!$D:$D,Planning!$B666,'PO Details'!$L:$L,Planning!$E666))</f>
        <v>45258</v>
      </c>
      <c r="V666" s="29" t="s">
        <v>4640</v>
      </c>
      <c r="W666" t="str">
        <f t="shared" si="57"/>
        <v/>
      </c>
      <c r="X666" s="2">
        <v>120</v>
      </c>
    </row>
    <row r="667" spans="1:24" x14ac:dyDescent="0.25">
      <c r="A667" s="11" t="s">
        <v>4615</v>
      </c>
      <c r="B667" s="22" t="s">
        <v>980</v>
      </c>
      <c r="C667" s="22"/>
      <c r="D667" s="22" t="s">
        <v>981</v>
      </c>
      <c r="E667" s="31" t="s">
        <v>876</v>
      </c>
      <c r="F667" s="12">
        <f>SUMIFS('Inventory Details'!$H:$H,'Inventory Details'!$B:$B,$B667,'Inventory Details'!$E:$E,$E667)</f>
        <v>0</v>
      </c>
      <c r="G667" s="12">
        <f>SUMIFS('PO Details'!$H:$H,'PO Details'!$D:$D,Planning!$B667,'PO Details'!$L:$L,$E667)</f>
        <v>0</v>
      </c>
      <c r="H667" s="12">
        <f>SUMIFS('SO Details'!$G:$G,'SO Details'!$D:$D,Planning!$B667,'SO Details'!$K:$K,$E667)</f>
        <v>0</v>
      </c>
      <c r="I667" s="20">
        <f>IF(COUNTIFS($C:$C,B667)&gt;1,SUMIFS('Sales Hx'!$Q:$Q,'Sales Hx'!$B:$B,_xlfn.XLOOKUP(B667,C:C,B:B),'Sales Hx'!$D:$D,Planning!$E667),SUMIFS('Sales Hx'!$Q:$Q,'Sales Hx'!$B:$B,Planning!$B667,'Sales Hx'!$D:$D,Planning!$E667))</f>
        <v>0</v>
      </c>
      <c r="J667" s="16">
        <f>IF(COUNTIFS($C:$C,B667)&gt;1,SUMIFS('Sales Hx'!$S:$S,'Sales Hx'!$B:$B,_xlfn.XLOOKUP(B667,C:C,B:B),'Sales Hx'!$D:$D,E667),SUMIFS('Sales Hx'!$S:$S,'Sales Hx'!$B:$B,$B667,'Sales Hx'!$D:$D,$E667))</f>
        <v>0.12687969924812031</v>
      </c>
      <c r="K667" s="16">
        <f t="shared" si="58"/>
        <v>0</v>
      </c>
      <c r="L667" s="12">
        <f>IF(M667&lt;&gt;"",M667,IF(COUNTIFS($C:$C,B667)&gt;1,SUMIFS('Sales Hx'!V:V,'Sales Hx'!$B:$B,_xlfn.XLOOKUP(B667,C:C,B:B),'Sales Hx'!$D:$D,$E667),SUMIFS('Sales Hx'!V:V,'Sales Hx'!$B:$B,$B667,'Sales Hx'!$D:$D,$E667)))</f>
        <v>0</v>
      </c>
      <c r="M667" s="12">
        <v>0</v>
      </c>
      <c r="N667" s="15">
        <f t="shared" si="60"/>
        <v>0.12687969924812031</v>
      </c>
      <c r="O667" s="21">
        <f t="shared" si="56"/>
        <v>15</v>
      </c>
      <c r="P667" s="24">
        <v>0.46750000000000003</v>
      </c>
      <c r="Q667" s="18">
        <f t="shared" si="59"/>
        <v>7.0125000000000002</v>
      </c>
      <c r="R667" s="2">
        <v>1</v>
      </c>
      <c r="S667" s="2">
        <v>120</v>
      </c>
      <c r="T667" s="2" t="s">
        <v>4647</v>
      </c>
      <c r="U667" s="28" t="str">
        <f>IF(G667=0,"",_xlfn.MINIFS('PO Details'!$I:$I,'PO Details'!$D:$D,Planning!$B667,'PO Details'!$L:$L,Planning!$E667))</f>
        <v/>
      </c>
      <c r="V667" s="29" t="s">
        <v>4640</v>
      </c>
      <c r="W667" t="str">
        <f t="shared" si="57"/>
        <v/>
      </c>
      <c r="X667" s="2">
        <v>120</v>
      </c>
    </row>
    <row r="668" spans="1:24" x14ac:dyDescent="0.25">
      <c r="A668" s="11" t="s">
        <v>4615</v>
      </c>
      <c r="B668" s="22" t="s">
        <v>980</v>
      </c>
      <c r="C668" s="22"/>
      <c r="D668" s="22" t="s">
        <v>981</v>
      </c>
      <c r="E668" s="31" t="s">
        <v>4746</v>
      </c>
      <c r="F668" s="12">
        <f>SUMIFS('Inventory Details'!$H:$H,'Inventory Details'!$B:$B,$B668,'Inventory Details'!$E:$E,$E668)</f>
        <v>733</v>
      </c>
      <c r="G668" s="12">
        <f>SUMIFS('PO Details'!$H:$H,'PO Details'!$D:$D,Planning!$B668,'PO Details'!$L:$L,$E668)</f>
        <v>0</v>
      </c>
      <c r="H668" s="12">
        <f>SUMIFS('SO Details'!$G:$G,'SO Details'!$D:$D,Planning!$B668,'SO Details'!$K:$K,$E668)</f>
        <v>0</v>
      </c>
      <c r="I668" s="20">
        <f>IF(COUNTIFS($C:$C,B668)&gt;1,SUMIFS('Sales Hx'!$Q:$Q,'Sales Hx'!$B:$B,_xlfn.XLOOKUP(B668,C:C,B:B),'Sales Hx'!$D:$D,Planning!$E668),SUMIFS('Sales Hx'!$Q:$Q,'Sales Hx'!$B:$B,Planning!$B668,'Sales Hx'!$D:$D,Planning!$E668))</f>
        <v>7</v>
      </c>
      <c r="J668" s="16">
        <f>IF(COUNTIFS($C:$C,B668)&gt;1,SUMIFS('Sales Hx'!$S:$S,'Sales Hx'!$B:$B,_xlfn.XLOOKUP(B668,C:C,B:B),'Sales Hx'!$D:$D,E668),SUMIFS('Sales Hx'!$S:$S,'Sales Hx'!$B:$B,$B668,'Sales Hx'!$D:$D,$E668))</f>
        <v>0.10307017543859649</v>
      </c>
      <c r="K668" s="16">
        <f t="shared" si="58"/>
        <v>104.71428571428571</v>
      </c>
      <c r="L668" s="12">
        <f>IF(M668&lt;&gt;"",M668,IF(COUNTIFS($C:$C,B668)&gt;1,SUMIFS('Sales Hx'!V:V,'Sales Hx'!$B:$B,_xlfn.XLOOKUP(B668,C:C,B:B),'Sales Hx'!$D:$D,$E668),SUMIFS('Sales Hx'!V:V,'Sales Hx'!$B:$B,$B668,'Sales Hx'!$D:$D,$E668)))</f>
        <v>0</v>
      </c>
      <c r="M668" s="12">
        <v>0</v>
      </c>
      <c r="N668" s="15">
        <f t="shared" si="60"/>
        <v>0.10307017543859649</v>
      </c>
      <c r="O668" s="21">
        <f t="shared" si="56"/>
        <v>0</v>
      </c>
      <c r="P668" s="24">
        <v>0.46750000000000003</v>
      </c>
      <c r="Q668" s="18">
        <f t="shared" si="59"/>
        <v>0</v>
      </c>
      <c r="R668" s="2">
        <v>1</v>
      </c>
      <c r="S668" s="2">
        <v>120</v>
      </c>
      <c r="T668" s="2" t="s">
        <v>4647</v>
      </c>
      <c r="U668" s="28" t="str">
        <f>IF(G668=0,"",_xlfn.MINIFS('PO Details'!$I:$I,'PO Details'!$D:$D,Planning!$B668,'PO Details'!$L:$L,Planning!$E668))</f>
        <v/>
      </c>
      <c r="V668" s="29" t="s">
        <v>4640</v>
      </c>
      <c r="W668" t="str">
        <f t="shared" si="57"/>
        <v/>
      </c>
      <c r="X668" s="2">
        <v>120</v>
      </c>
    </row>
    <row r="669" spans="1:24" x14ac:dyDescent="0.25">
      <c r="A669" s="11" t="s">
        <v>4615</v>
      </c>
      <c r="B669" s="22" t="s">
        <v>980</v>
      </c>
      <c r="C669" s="22"/>
      <c r="D669" s="22" t="s">
        <v>981</v>
      </c>
      <c r="E669" s="31" t="s">
        <v>686</v>
      </c>
      <c r="F669" s="12">
        <f>SUMIFS('Inventory Details'!$H:$H,'Inventory Details'!$B:$B,$B669,'Inventory Details'!$E:$E,$E669)</f>
        <v>13</v>
      </c>
      <c r="G669" s="12">
        <f>SUMIFS('PO Details'!$H:$H,'PO Details'!$D:$D,Planning!$B669,'PO Details'!$L:$L,$E669)</f>
        <v>30</v>
      </c>
      <c r="H669" s="12">
        <f>SUMIFS('SO Details'!$G:$G,'SO Details'!$D:$D,Planning!$B669,'SO Details'!$K:$K,$E669)</f>
        <v>0</v>
      </c>
      <c r="I669" s="20">
        <f>IF(COUNTIFS($C:$C,B669)&gt;1,SUMIFS('Sales Hx'!$Q:$Q,'Sales Hx'!$B:$B,_xlfn.XLOOKUP(B669,C:C,B:B),'Sales Hx'!$D:$D,Planning!$E669),SUMIFS('Sales Hx'!$Q:$Q,'Sales Hx'!$B:$B,Planning!$B669,'Sales Hx'!$D:$D,Planning!$E669))</f>
        <v>8.3999999999999986</v>
      </c>
      <c r="J669" s="16">
        <f>IF(COUNTIFS($C:$C,B669)&gt;1,SUMIFS('Sales Hx'!$S:$S,'Sales Hx'!$B:$B,_xlfn.XLOOKUP(B669,C:C,B:B),'Sales Hx'!$D:$D,E669),SUMIFS('Sales Hx'!$S:$S,'Sales Hx'!$B:$B,$B669,'Sales Hx'!$D:$D,$E669))</f>
        <v>0.16228070175438597</v>
      </c>
      <c r="K669" s="16">
        <f t="shared" si="58"/>
        <v>5.1190476190476195</v>
      </c>
      <c r="L669" s="12">
        <f>IF(M669&lt;&gt;"",M669,IF(COUNTIFS($C:$C,B669)&gt;1,SUMIFS('Sales Hx'!V:V,'Sales Hx'!$B:$B,_xlfn.XLOOKUP(B669,C:C,B:B),'Sales Hx'!$D:$D,$E669),SUMIFS('Sales Hx'!V:V,'Sales Hx'!$B:$B,$B669,'Sales Hx'!$D:$D,$E669)))</f>
        <v>0</v>
      </c>
      <c r="M669" s="12">
        <v>0</v>
      </c>
      <c r="N669" s="15">
        <f t="shared" si="60"/>
        <v>0.16228070175438597</v>
      </c>
      <c r="O669" s="21">
        <f t="shared" si="56"/>
        <v>0</v>
      </c>
      <c r="P669" s="24">
        <v>0.46750000000000003</v>
      </c>
      <c r="Q669" s="18">
        <f t="shared" si="59"/>
        <v>0</v>
      </c>
      <c r="R669" s="2">
        <v>1</v>
      </c>
      <c r="S669" s="2">
        <v>120</v>
      </c>
      <c r="T669" s="2" t="s">
        <v>4647</v>
      </c>
      <c r="U669" s="28">
        <f>IF(G669=0,"",_xlfn.MINIFS('PO Details'!$I:$I,'PO Details'!$D:$D,Planning!$B669,'PO Details'!$L:$L,Planning!$E669))</f>
        <v>45426</v>
      </c>
      <c r="V669" s="29" t="s">
        <v>4640</v>
      </c>
      <c r="W669" t="str">
        <f t="shared" si="57"/>
        <v>Max</v>
      </c>
      <c r="X669" s="2">
        <v>120</v>
      </c>
    </row>
    <row r="670" spans="1:24" x14ac:dyDescent="0.25">
      <c r="A670" s="11" t="s">
        <v>4615</v>
      </c>
      <c r="B670" s="22" t="s">
        <v>84</v>
      </c>
      <c r="C670" s="22"/>
      <c r="D670" s="22" t="s">
        <v>85</v>
      </c>
      <c r="E670" s="31" t="s">
        <v>37</v>
      </c>
      <c r="F670" s="12">
        <f>SUMIFS('Inventory Details'!$H:$H,'Inventory Details'!$B:$B,$B670,'Inventory Details'!$E:$E,$E670)</f>
        <v>0</v>
      </c>
      <c r="G670" s="12">
        <f>SUMIFS('PO Details'!$H:$H,'PO Details'!$D:$D,Planning!$B670,'PO Details'!$L:$L,$E670)</f>
        <v>86</v>
      </c>
      <c r="H670" s="12">
        <f>SUMIFS('SO Details'!$G:$G,'SO Details'!$D:$D,Planning!$B670,'SO Details'!$K:$K,$E670)</f>
        <v>0</v>
      </c>
      <c r="I670" s="20">
        <f>IF(COUNTIFS($C:$C,B670)&gt;1,SUMIFS('Sales Hx'!$Q:$Q,'Sales Hx'!$B:$B,_xlfn.XLOOKUP(B670,C:C,B:B),'Sales Hx'!$D:$D,Planning!$E670),SUMIFS('Sales Hx'!$Q:$Q,'Sales Hx'!$B:$B,Planning!$B670,'Sales Hx'!$D:$D,Planning!$E670))</f>
        <v>0</v>
      </c>
      <c r="J670" s="16">
        <f>IF(COUNTIFS($C:$C,B670)&gt;1,SUMIFS('Sales Hx'!$S:$S,'Sales Hx'!$B:$B,_xlfn.XLOOKUP(B670,C:C,B:B),'Sales Hx'!$D:$D,E670),SUMIFS('Sales Hx'!$S:$S,'Sales Hx'!$B:$B,$B670,'Sales Hx'!$D:$D,$E670))</f>
        <v>0</v>
      </c>
      <c r="K670" s="16">
        <f t="shared" si="58"/>
        <v>0</v>
      </c>
      <c r="L670" s="12">
        <f>IF(M670&lt;&gt;"",M670,IF(COUNTIFS($C:$C,B670)&gt;1,SUMIFS('Sales Hx'!V:V,'Sales Hx'!$B:$B,_xlfn.XLOOKUP(B670,C:C,B:B),'Sales Hx'!$D:$D,$E670),SUMIFS('Sales Hx'!V:V,'Sales Hx'!$B:$B,$B670,'Sales Hx'!$D:$D,$E670)))</f>
        <v>0</v>
      </c>
      <c r="M670" s="12">
        <v>0</v>
      </c>
      <c r="N670" s="15">
        <f t="shared" si="60"/>
        <v>0</v>
      </c>
      <c r="O670" s="21">
        <f t="shared" si="56"/>
        <v>0</v>
      </c>
      <c r="P670" s="24">
        <v>52.207599999999999</v>
      </c>
      <c r="Q670" s="18">
        <f t="shared" si="59"/>
        <v>0</v>
      </c>
      <c r="R670" s="2">
        <v>1</v>
      </c>
      <c r="S670" s="2">
        <v>120</v>
      </c>
      <c r="T670" s="2" t="s">
        <v>4647</v>
      </c>
      <c r="U670" s="28">
        <f>IF(G670=0,"",_xlfn.MINIFS('PO Details'!$I:$I,'PO Details'!$D:$D,Planning!$B670,'PO Details'!$L:$L,Planning!$E670))</f>
        <v>45098</v>
      </c>
      <c r="V670" s="29" t="s">
        <v>4641</v>
      </c>
      <c r="W670" t="str">
        <f t="shared" si="57"/>
        <v/>
      </c>
      <c r="X670" s="2">
        <v>120</v>
      </c>
    </row>
    <row r="671" spans="1:24" x14ac:dyDescent="0.25">
      <c r="A671" s="11" t="s">
        <v>4615</v>
      </c>
      <c r="B671" s="22" t="s">
        <v>84</v>
      </c>
      <c r="C671" s="22"/>
      <c r="D671" s="22" t="s">
        <v>85</v>
      </c>
      <c r="E671" s="31" t="s">
        <v>186</v>
      </c>
      <c r="F671" s="12">
        <f>SUMIFS('Inventory Details'!$H:$H,'Inventory Details'!$B:$B,$B671,'Inventory Details'!$E:$E,$E671)</f>
        <v>0</v>
      </c>
      <c r="G671" s="12">
        <f>SUMIFS('PO Details'!$H:$H,'PO Details'!$D:$D,Planning!$B671,'PO Details'!$L:$L,$E671)</f>
        <v>0</v>
      </c>
      <c r="H671" s="12">
        <f>SUMIFS('SO Details'!$G:$G,'SO Details'!$D:$D,Planning!$B671,'SO Details'!$K:$K,$E671)</f>
        <v>0</v>
      </c>
      <c r="I671" s="20">
        <f>IF(COUNTIFS($C:$C,B671)&gt;1,SUMIFS('Sales Hx'!$Q:$Q,'Sales Hx'!$B:$B,_xlfn.XLOOKUP(B671,C:C,B:B),'Sales Hx'!$D:$D,Planning!$E671),SUMIFS('Sales Hx'!$Q:$Q,'Sales Hx'!$B:$B,Planning!$B671,'Sales Hx'!$D:$D,Planning!$E671))</f>
        <v>0</v>
      </c>
      <c r="J671" s="16">
        <f>IF(COUNTIFS($C:$C,B671)&gt;1,SUMIFS('Sales Hx'!$S:$S,'Sales Hx'!$B:$B,_xlfn.XLOOKUP(B671,C:C,B:B),'Sales Hx'!$D:$D,E671),SUMIFS('Sales Hx'!$S:$S,'Sales Hx'!$B:$B,$B671,'Sales Hx'!$D:$D,$E671))</f>
        <v>0</v>
      </c>
      <c r="K671" s="16">
        <f t="shared" si="58"/>
        <v>0</v>
      </c>
      <c r="L671" s="12">
        <f>IF(M671&lt;&gt;"",M671,IF(COUNTIFS($C:$C,B671)&gt;1,SUMIFS('Sales Hx'!V:V,'Sales Hx'!$B:$B,_xlfn.XLOOKUP(B671,C:C,B:B),'Sales Hx'!$D:$D,$E671),SUMIFS('Sales Hx'!V:V,'Sales Hx'!$B:$B,$B671,'Sales Hx'!$D:$D,$E671)))</f>
        <v>0</v>
      </c>
      <c r="M671" s="12">
        <v>0</v>
      </c>
      <c r="N671" s="15">
        <f t="shared" si="60"/>
        <v>0</v>
      </c>
      <c r="O671" s="21">
        <f t="shared" si="56"/>
        <v>0</v>
      </c>
      <c r="P671" s="24">
        <v>52.207599999999999</v>
      </c>
      <c r="Q671" s="18">
        <f t="shared" si="59"/>
        <v>0</v>
      </c>
      <c r="R671" s="2">
        <v>1</v>
      </c>
      <c r="S671" s="2">
        <v>120</v>
      </c>
      <c r="T671" s="2" t="s">
        <v>4647</v>
      </c>
      <c r="U671" s="28" t="str">
        <f>IF(G671=0,"",_xlfn.MINIFS('PO Details'!$I:$I,'PO Details'!$D:$D,Planning!$B671,'PO Details'!$L:$L,Planning!$E671))</f>
        <v/>
      </c>
      <c r="V671" s="29" t="s">
        <v>4641</v>
      </c>
      <c r="W671" t="str">
        <f t="shared" si="57"/>
        <v/>
      </c>
      <c r="X671" s="2">
        <v>120</v>
      </c>
    </row>
    <row r="672" spans="1:24" x14ac:dyDescent="0.25">
      <c r="A672" s="11" t="s">
        <v>4615</v>
      </c>
      <c r="B672" s="22" t="s">
        <v>84</v>
      </c>
      <c r="C672" s="22"/>
      <c r="D672" s="22" t="s">
        <v>85</v>
      </c>
      <c r="E672" s="31" t="s">
        <v>876</v>
      </c>
      <c r="F672" s="12">
        <f>SUMIFS('Inventory Details'!$H:$H,'Inventory Details'!$B:$B,$B672,'Inventory Details'!$E:$E,$E672)</f>
        <v>0</v>
      </c>
      <c r="G672" s="12">
        <f>SUMIFS('PO Details'!$H:$H,'PO Details'!$D:$D,Planning!$B672,'PO Details'!$L:$L,$E672)</f>
        <v>0</v>
      </c>
      <c r="H672" s="12">
        <f>SUMIFS('SO Details'!$G:$G,'SO Details'!$D:$D,Planning!$B672,'SO Details'!$K:$K,$E672)</f>
        <v>0</v>
      </c>
      <c r="I672" s="20">
        <f>IF(COUNTIFS($C:$C,B672)&gt;1,SUMIFS('Sales Hx'!$Q:$Q,'Sales Hx'!$B:$B,_xlfn.XLOOKUP(B672,C:C,B:B),'Sales Hx'!$D:$D,Planning!$E672),SUMIFS('Sales Hx'!$Q:$Q,'Sales Hx'!$B:$B,Planning!$B672,'Sales Hx'!$D:$D,Planning!$E672))</f>
        <v>0</v>
      </c>
      <c r="J672" s="16">
        <f>IF(COUNTIFS($C:$C,B672)&gt;1,SUMIFS('Sales Hx'!$S:$S,'Sales Hx'!$B:$B,_xlfn.XLOOKUP(B672,C:C,B:B),'Sales Hx'!$D:$D,E672),SUMIFS('Sales Hx'!$S:$S,'Sales Hx'!$B:$B,$B672,'Sales Hx'!$D:$D,$E672))</f>
        <v>0.28665413533834583</v>
      </c>
      <c r="K672" s="16">
        <f t="shared" si="58"/>
        <v>0</v>
      </c>
      <c r="L672" s="12">
        <f>IF(M672&lt;&gt;"",M672,IF(COUNTIFS($C:$C,B672)&gt;1,SUMIFS('Sales Hx'!V:V,'Sales Hx'!$B:$B,_xlfn.XLOOKUP(B672,C:C,B:B),'Sales Hx'!$D:$D,$E672),SUMIFS('Sales Hx'!V:V,'Sales Hx'!$B:$B,$B672,'Sales Hx'!$D:$D,$E672)))</f>
        <v>0</v>
      </c>
      <c r="M672" s="12">
        <v>0</v>
      </c>
      <c r="N672" s="15">
        <f t="shared" si="60"/>
        <v>0.28665413533834583</v>
      </c>
      <c r="O672" s="21">
        <f t="shared" si="56"/>
        <v>35</v>
      </c>
      <c r="P672" s="24">
        <v>52.207599999999999</v>
      </c>
      <c r="Q672" s="18">
        <f t="shared" si="59"/>
        <v>1827.2660000000001</v>
      </c>
      <c r="R672" s="2">
        <v>1</v>
      </c>
      <c r="S672" s="2">
        <v>120</v>
      </c>
      <c r="T672" s="2" t="s">
        <v>4647</v>
      </c>
      <c r="U672" s="28" t="str">
        <f>IF(G672=0,"",_xlfn.MINIFS('PO Details'!$I:$I,'PO Details'!$D:$D,Planning!$B672,'PO Details'!$L:$L,Planning!$E672))</f>
        <v/>
      </c>
      <c r="V672" s="29" t="s">
        <v>4641</v>
      </c>
      <c r="W672" t="str">
        <f t="shared" si="57"/>
        <v/>
      </c>
      <c r="X672" s="2">
        <v>120</v>
      </c>
    </row>
    <row r="673" spans="1:24" x14ac:dyDescent="0.25">
      <c r="A673" s="11" t="s">
        <v>4615</v>
      </c>
      <c r="B673" s="22" t="s">
        <v>84</v>
      </c>
      <c r="C673" s="22"/>
      <c r="D673" s="22" t="s">
        <v>85</v>
      </c>
      <c r="E673" s="31" t="s">
        <v>113</v>
      </c>
      <c r="F673" s="12">
        <f>SUMIFS('Inventory Details'!$H:$H,'Inventory Details'!$B:$B,$B673,'Inventory Details'!$E:$E,$E673)</f>
        <v>4</v>
      </c>
      <c r="G673" s="12">
        <f>SUMIFS('PO Details'!$H:$H,'PO Details'!$D:$D,Planning!$B673,'PO Details'!$L:$L,$E673)</f>
        <v>0</v>
      </c>
      <c r="H673" s="12">
        <f>SUMIFS('SO Details'!$G:$G,'SO Details'!$D:$D,Planning!$B673,'SO Details'!$K:$K,$E673)</f>
        <v>0</v>
      </c>
      <c r="I673" s="20">
        <f>IF(COUNTIFS($C:$C,B673)&gt;1,SUMIFS('Sales Hx'!$Q:$Q,'Sales Hx'!$B:$B,_xlfn.XLOOKUP(B673,C:C,B:B),'Sales Hx'!$D:$D,Planning!$E673),SUMIFS('Sales Hx'!$Q:$Q,'Sales Hx'!$B:$B,Planning!$B673,'Sales Hx'!$D:$D,Planning!$E673))</f>
        <v>0</v>
      </c>
      <c r="J673" s="16">
        <f>IF(COUNTIFS($C:$C,B673)&gt;1,SUMIFS('Sales Hx'!$S:$S,'Sales Hx'!$B:$B,_xlfn.XLOOKUP(B673,C:C,B:B),'Sales Hx'!$D:$D,E673),SUMIFS('Sales Hx'!$S:$S,'Sales Hx'!$B:$B,$B673,'Sales Hx'!$D:$D,$E673))</f>
        <v>0</v>
      </c>
      <c r="K673" s="16">
        <f t="shared" si="58"/>
        <v>0</v>
      </c>
      <c r="L673" s="12">
        <f>IF(M673&lt;&gt;"",M673,IF(COUNTIFS($C:$C,B673)&gt;1,SUMIFS('Sales Hx'!V:V,'Sales Hx'!$B:$B,_xlfn.XLOOKUP(B673,C:C,B:B),'Sales Hx'!$D:$D,$E673),SUMIFS('Sales Hx'!V:V,'Sales Hx'!$B:$B,$B673,'Sales Hx'!$D:$D,$E673)))</f>
        <v>0</v>
      </c>
      <c r="M673" s="12">
        <v>0</v>
      </c>
      <c r="N673" s="15">
        <f t="shared" si="60"/>
        <v>0</v>
      </c>
      <c r="O673" s="21">
        <f t="shared" si="56"/>
        <v>0</v>
      </c>
      <c r="P673" s="24">
        <v>52.207599999999999</v>
      </c>
      <c r="Q673" s="18">
        <f t="shared" si="59"/>
        <v>0</v>
      </c>
      <c r="R673" s="2">
        <v>1</v>
      </c>
      <c r="S673" s="2">
        <v>120</v>
      </c>
      <c r="T673" s="2" t="s">
        <v>4647</v>
      </c>
      <c r="U673" s="28" t="str">
        <f>IF(G673=0,"",_xlfn.MINIFS('PO Details'!$I:$I,'PO Details'!$D:$D,Planning!$B673,'PO Details'!$L:$L,Planning!$E673))</f>
        <v/>
      </c>
      <c r="V673" s="29" t="s">
        <v>4641</v>
      </c>
      <c r="W673" t="str">
        <f t="shared" si="57"/>
        <v/>
      </c>
      <c r="X673" s="2">
        <v>120</v>
      </c>
    </row>
    <row r="674" spans="1:24" x14ac:dyDescent="0.25">
      <c r="A674" s="11" t="s">
        <v>4615</v>
      </c>
      <c r="B674" s="22" t="s">
        <v>84</v>
      </c>
      <c r="C674" s="22"/>
      <c r="D674" s="22" t="s">
        <v>85</v>
      </c>
      <c r="E674" s="31" t="s">
        <v>4746</v>
      </c>
      <c r="F674" s="12">
        <f>SUMIFS('Inventory Details'!$H:$H,'Inventory Details'!$B:$B,$B674,'Inventory Details'!$E:$E,$E674)</f>
        <v>43</v>
      </c>
      <c r="G674" s="12">
        <f>SUMIFS('PO Details'!$H:$H,'PO Details'!$D:$D,Planning!$B674,'PO Details'!$L:$L,$E674)</f>
        <v>0</v>
      </c>
      <c r="H674" s="12">
        <f>SUMIFS('SO Details'!$G:$G,'SO Details'!$D:$D,Planning!$B674,'SO Details'!$K:$K,$E674)</f>
        <v>0</v>
      </c>
      <c r="I674" s="20">
        <f>IF(COUNTIFS($C:$C,B674)&gt;1,SUMIFS('Sales Hx'!$Q:$Q,'Sales Hx'!$B:$B,_xlfn.XLOOKUP(B674,C:C,B:B),'Sales Hx'!$D:$D,Planning!$E674),SUMIFS('Sales Hx'!$Q:$Q,'Sales Hx'!$B:$B,Planning!$B674,'Sales Hx'!$D:$D,Planning!$E674))</f>
        <v>43.4</v>
      </c>
      <c r="J674" s="16">
        <f>IF(COUNTIFS($C:$C,B674)&gt;1,SUMIFS('Sales Hx'!$S:$S,'Sales Hx'!$B:$B,_xlfn.XLOOKUP(B674,C:C,B:B),'Sales Hx'!$D:$D,E674),SUMIFS('Sales Hx'!$S:$S,'Sales Hx'!$B:$B,$B674,'Sales Hx'!$D:$D,$E674))</f>
        <v>0.76535087719298245</v>
      </c>
      <c r="K674" s="16">
        <f t="shared" si="58"/>
        <v>0.99078341013824889</v>
      </c>
      <c r="L674" s="12">
        <f>IF(M674&lt;&gt;"",M674,IF(COUNTIFS($C:$C,B674)&gt;1,SUMIFS('Sales Hx'!V:V,'Sales Hx'!$B:$B,_xlfn.XLOOKUP(B674,C:C,B:B),'Sales Hx'!$D:$D,$E674),SUMIFS('Sales Hx'!V:V,'Sales Hx'!$B:$B,$B674,'Sales Hx'!$D:$D,$E674)))</f>
        <v>0</v>
      </c>
      <c r="M674" s="12">
        <v>0</v>
      </c>
      <c r="N674" s="15">
        <f t="shared" si="60"/>
        <v>0.76535087719298245</v>
      </c>
      <c r="O674" s="21">
        <f t="shared" si="56"/>
        <v>0</v>
      </c>
      <c r="P674" s="24">
        <v>52.207599999999999</v>
      </c>
      <c r="Q674" s="18">
        <f t="shared" si="59"/>
        <v>0</v>
      </c>
      <c r="R674" s="2">
        <v>1</v>
      </c>
      <c r="S674" s="2">
        <v>120</v>
      </c>
      <c r="T674" s="2" t="s">
        <v>4647</v>
      </c>
      <c r="U674" s="28" t="str">
        <f>IF(G674=0,"",_xlfn.MINIFS('PO Details'!$I:$I,'PO Details'!$D:$D,Planning!$B674,'PO Details'!$L:$L,Planning!$E674))</f>
        <v/>
      </c>
      <c r="V674" s="29" t="s">
        <v>4641</v>
      </c>
      <c r="W674" t="str">
        <f t="shared" si="57"/>
        <v/>
      </c>
      <c r="X674" s="2">
        <v>120</v>
      </c>
    </row>
    <row r="675" spans="1:24" x14ac:dyDescent="0.25">
      <c r="A675" s="11" t="s">
        <v>4615</v>
      </c>
      <c r="B675" s="22" t="s">
        <v>84</v>
      </c>
      <c r="C675" s="22"/>
      <c r="D675" s="22" t="s">
        <v>85</v>
      </c>
      <c r="E675" s="31" t="s">
        <v>686</v>
      </c>
      <c r="F675" s="12">
        <f>SUMIFS('Inventory Details'!$H:$H,'Inventory Details'!$B:$B,$B675,'Inventory Details'!$E:$E,$E675)</f>
        <v>38</v>
      </c>
      <c r="G675" s="12">
        <f>SUMIFS('PO Details'!$H:$H,'PO Details'!$D:$D,Planning!$B675,'PO Details'!$L:$L,$E675)</f>
        <v>0</v>
      </c>
      <c r="H675" s="12">
        <f>SUMIFS('SO Details'!$G:$G,'SO Details'!$D:$D,Planning!$B675,'SO Details'!$K:$K,$E675)</f>
        <v>1</v>
      </c>
      <c r="I675" s="20">
        <f>IF(COUNTIFS($C:$C,B675)&gt;1,SUMIFS('Sales Hx'!$Q:$Q,'Sales Hx'!$B:$B,_xlfn.XLOOKUP(B675,C:C,B:B),'Sales Hx'!$D:$D,Planning!$E675),SUMIFS('Sales Hx'!$Q:$Q,'Sales Hx'!$B:$B,Planning!$B675,'Sales Hx'!$D:$D,Planning!$E675))</f>
        <v>61.599999999999994</v>
      </c>
      <c r="J675" s="16">
        <f>IF(COUNTIFS($C:$C,B675)&gt;1,SUMIFS('Sales Hx'!$S:$S,'Sales Hx'!$B:$B,_xlfn.XLOOKUP(B675,C:C,B:B),'Sales Hx'!$D:$D,E675),SUMIFS('Sales Hx'!$S:$S,'Sales Hx'!$B:$B,$B675,'Sales Hx'!$D:$D,$E675))</f>
        <v>0.61403508771929827</v>
      </c>
      <c r="K675" s="16">
        <f t="shared" si="58"/>
        <v>0.61688311688311692</v>
      </c>
      <c r="L675" s="12">
        <f>IF(M675&lt;&gt;"",M675,IF(COUNTIFS($C:$C,B675)&gt;1,SUMIFS('Sales Hx'!V:V,'Sales Hx'!$B:$B,_xlfn.XLOOKUP(B675,C:C,B:B),'Sales Hx'!$D:$D,$E675),SUMIFS('Sales Hx'!V:V,'Sales Hx'!$B:$B,$B675,'Sales Hx'!$D:$D,$E675)))</f>
        <v>0</v>
      </c>
      <c r="M675" s="12">
        <v>0</v>
      </c>
      <c r="N675" s="15">
        <f t="shared" si="60"/>
        <v>0.61403508771929827</v>
      </c>
      <c r="O675" s="21">
        <f t="shared" si="56"/>
        <v>0</v>
      </c>
      <c r="P675" s="24">
        <v>52.207599999999999</v>
      </c>
      <c r="Q675" s="18">
        <f t="shared" si="59"/>
        <v>0</v>
      </c>
      <c r="R675" s="2">
        <v>1</v>
      </c>
      <c r="S675" s="2">
        <v>120</v>
      </c>
      <c r="T675" s="2" t="s">
        <v>4647</v>
      </c>
      <c r="U675" s="28" t="str">
        <f>IF(G675=0,"",_xlfn.MINIFS('PO Details'!$I:$I,'PO Details'!$D:$D,Planning!$B675,'PO Details'!$L:$L,Planning!$E675))</f>
        <v/>
      </c>
      <c r="V675" s="29" t="s">
        <v>4641</v>
      </c>
      <c r="W675" t="str">
        <f t="shared" si="57"/>
        <v>Max</v>
      </c>
      <c r="X675" s="2">
        <v>120</v>
      </c>
    </row>
    <row r="676" spans="1:24" x14ac:dyDescent="0.25">
      <c r="A676" s="11" t="s">
        <v>4615</v>
      </c>
      <c r="B676" s="22" t="s">
        <v>984</v>
      </c>
      <c r="C676" s="22"/>
      <c r="D676" s="22" t="s">
        <v>985</v>
      </c>
      <c r="E676" s="31" t="s">
        <v>37</v>
      </c>
      <c r="F676" s="12">
        <f>SUMIFS('Inventory Details'!$H:$H,'Inventory Details'!$B:$B,$B676,'Inventory Details'!$E:$E,$E676)</f>
        <v>0</v>
      </c>
      <c r="G676" s="12">
        <f>SUMIFS('PO Details'!$H:$H,'PO Details'!$D:$D,Planning!$B676,'PO Details'!$L:$L,$E676)</f>
        <v>8</v>
      </c>
      <c r="H676" s="12">
        <f>SUMIFS('SO Details'!$G:$G,'SO Details'!$D:$D,Planning!$B676,'SO Details'!$K:$K,$E676)</f>
        <v>0</v>
      </c>
      <c r="I676" s="20">
        <f>IF(COUNTIFS($C:$C,B676)&gt;1,SUMIFS('Sales Hx'!$Q:$Q,'Sales Hx'!$B:$B,_xlfn.XLOOKUP(B676,C:C,B:B),'Sales Hx'!$D:$D,Planning!$E676),SUMIFS('Sales Hx'!$Q:$Q,'Sales Hx'!$B:$B,Planning!$B676,'Sales Hx'!$D:$D,Planning!$E676))</f>
        <v>0</v>
      </c>
      <c r="J676" s="16">
        <f>IF(COUNTIFS($C:$C,B676)&gt;1,SUMIFS('Sales Hx'!$S:$S,'Sales Hx'!$B:$B,_xlfn.XLOOKUP(B676,C:C,B:B),'Sales Hx'!$D:$D,E676),SUMIFS('Sales Hx'!$S:$S,'Sales Hx'!$B:$B,$B676,'Sales Hx'!$D:$D,$E676))</f>
        <v>0</v>
      </c>
      <c r="K676" s="16">
        <f t="shared" si="58"/>
        <v>0</v>
      </c>
      <c r="L676" s="12">
        <f>IF(M676&lt;&gt;"",M676,IF(COUNTIFS($C:$C,B676)&gt;1,SUMIFS('Sales Hx'!V:V,'Sales Hx'!$B:$B,_xlfn.XLOOKUP(B676,C:C,B:B),'Sales Hx'!$D:$D,$E676),SUMIFS('Sales Hx'!V:V,'Sales Hx'!$B:$B,$B676,'Sales Hx'!$D:$D,$E676)))</f>
        <v>0</v>
      </c>
      <c r="M676" s="12">
        <v>0</v>
      </c>
      <c r="N676" s="15">
        <f t="shared" si="60"/>
        <v>0</v>
      </c>
      <c r="O676" s="21">
        <f t="shared" si="56"/>
        <v>0</v>
      </c>
      <c r="P676" s="24">
        <v>52.207599999999999</v>
      </c>
      <c r="Q676" s="18">
        <f t="shared" si="59"/>
        <v>0</v>
      </c>
      <c r="R676" s="2">
        <v>1</v>
      </c>
      <c r="S676" s="2">
        <v>120</v>
      </c>
      <c r="T676" s="2" t="s">
        <v>4647</v>
      </c>
      <c r="U676" s="28">
        <f>IF(G676=0,"",_xlfn.MINIFS('PO Details'!$I:$I,'PO Details'!$D:$D,Planning!$B676,'PO Details'!$L:$L,Planning!$E676))</f>
        <v>45127</v>
      </c>
      <c r="V676" s="29" t="s">
        <v>4640</v>
      </c>
      <c r="W676" t="str">
        <f t="shared" si="57"/>
        <v/>
      </c>
      <c r="X676" s="2">
        <v>120</v>
      </c>
    </row>
    <row r="677" spans="1:24" x14ac:dyDescent="0.25">
      <c r="A677" s="11" t="s">
        <v>4615</v>
      </c>
      <c r="B677" s="22" t="s">
        <v>984</v>
      </c>
      <c r="C677" s="22"/>
      <c r="D677" s="22" t="s">
        <v>985</v>
      </c>
      <c r="E677" s="31" t="s">
        <v>186</v>
      </c>
      <c r="F677" s="12">
        <f>SUMIFS('Inventory Details'!$H:$H,'Inventory Details'!$B:$B,$B677,'Inventory Details'!$E:$E,$E677)</f>
        <v>0</v>
      </c>
      <c r="G677" s="12">
        <f>SUMIFS('PO Details'!$H:$H,'PO Details'!$D:$D,Planning!$B677,'PO Details'!$L:$L,$E677)</f>
        <v>0</v>
      </c>
      <c r="H677" s="12">
        <f>SUMIFS('SO Details'!$G:$G,'SO Details'!$D:$D,Planning!$B677,'SO Details'!$K:$K,$E677)</f>
        <v>0</v>
      </c>
      <c r="I677" s="20">
        <f>IF(COUNTIFS($C:$C,B677)&gt;1,SUMIFS('Sales Hx'!$Q:$Q,'Sales Hx'!$B:$B,_xlfn.XLOOKUP(B677,C:C,B:B),'Sales Hx'!$D:$D,Planning!$E677),SUMIFS('Sales Hx'!$Q:$Q,'Sales Hx'!$B:$B,Planning!$B677,'Sales Hx'!$D:$D,Planning!$E677))</f>
        <v>0</v>
      </c>
      <c r="J677" s="16">
        <f>IF(COUNTIFS($C:$C,B677)&gt;1,SUMIFS('Sales Hx'!$S:$S,'Sales Hx'!$B:$B,_xlfn.XLOOKUP(B677,C:C,B:B),'Sales Hx'!$D:$D,E677),SUMIFS('Sales Hx'!$S:$S,'Sales Hx'!$B:$B,$B677,'Sales Hx'!$D:$D,$E677))</f>
        <v>0</v>
      </c>
      <c r="K677" s="16">
        <f t="shared" si="58"/>
        <v>0</v>
      </c>
      <c r="L677" s="12">
        <f>IF(M677&lt;&gt;"",M677,IF(COUNTIFS($C:$C,B677)&gt;1,SUMIFS('Sales Hx'!V:V,'Sales Hx'!$B:$B,_xlfn.XLOOKUP(B677,C:C,B:B),'Sales Hx'!$D:$D,$E677),SUMIFS('Sales Hx'!V:V,'Sales Hx'!$B:$B,$B677,'Sales Hx'!$D:$D,$E677)))</f>
        <v>0</v>
      </c>
      <c r="M677" s="12">
        <v>0</v>
      </c>
      <c r="N677" s="15">
        <f t="shared" si="60"/>
        <v>0</v>
      </c>
      <c r="O677" s="21">
        <f t="shared" si="56"/>
        <v>0</v>
      </c>
      <c r="P677" s="24">
        <v>52.207599999999999</v>
      </c>
      <c r="Q677" s="18">
        <f t="shared" si="59"/>
        <v>0</v>
      </c>
      <c r="R677" s="2">
        <v>1</v>
      </c>
      <c r="S677" s="2">
        <v>120</v>
      </c>
      <c r="T677" s="2" t="s">
        <v>4647</v>
      </c>
      <c r="U677" s="28" t="str">
        <f>IF(G677=0,"",_xlfn.MINIFS('PO Details'!$I:$I,'PO Details'!$D:$D,Planning!$B677,'PO Details'!$L:$L,Planning!$E677))</f>
        <v/>
      </c>
      <c r="V677" s="29" t="s">
        <v>4640</v>
      </c>
      <c r="W677" t="str">
        <f t="shared" si="57"/>
        <v/>
      </c>
      <c r="X677" s="2">
        <v>120</v>
      </c>
    </row>
    <row r="678" spans="1:24" x14ac:dyDescent="0.25">
      <c r="A678" s="11" t="s">
        <v>4615</v>
      </c>
      <c r="B678" s="22" t="s">
        <v>984</v>
      </c>
      <c r="C678" s="22"/>
      <c r="D678" s="22" t="s">
        <v>985</v>
      </c>
      <c r="E678" s="31" t="s">
        <v>4746</v>
      </c>
      <c r="F678" s="12">
        <f>SUMIFS('Inventory Details'!$H:$H,'Inventory Details'!$B:$B,$B678,'Inventory Details'!$E:$E,$E678)</f>
        <v>2</v>
      </c>
      <c r="G678" s="12">
        <f>SUMIFS('PO Details'!$H:$H,'PO Details'!$D:$D,Planning!$B678,'PO Details'!$L:$L,$E678)</f>
        <v>0</v>
      </c>
      <c r="H678" s="12">
        <f>SUMIFS('SO Details'!$G:$G,'SO Details'!$D:$D,Planning!$B678,'SO Details'!$K:$K,$E678)</f>
        <v>0</v>
      </c>
      <c r="I678" s="20">
        <f>IF(COUNTIFS($C:$C,B678)&gt;1,SUMIFS('Sales Hx'!$Q:$Q,'Sales Hx'!$B:$B,_xlfn.XLOOKUP(B678,C:C,B:B),'Sales Hx'!$D:$D,Planning!$E678),SUMIFS('Sales Hx'!$Q:$Q,'Sales Hx'!$B:$B,Planning!$B678,'Sales Hx'!$D:$D,Planning!$E678))</f>
        <v>0</v>
      </c>
      <c r="J678" s="16">
        <f>IF(COUNTIFS($C:$C,B678)&gt;1,SUMIFS('Sales Hx'!$S:$S,'Sales Hx'!$B:$B,_xlfn.XLOOKUP(B678,C:C,B:B),'Sales Hx'!$D:$D,E678),SUMIFS('Sales Hx'!$S:$S,'Sales Hx'!$B:$B,$B678,'Sales Hx'!$D:$D,$E678))</f>
        <v>9.2105263157894732E-2</v>
      </c>
      <c r="K678" s="16">
        <f t="shared" si="58"/>
        <v>0</v>
      </c>
      <c r="L678" s="12">
        <f>IF(M678&lt;&gt;"",M678,IF(COUNTIFS($C:$C,B678)&gt;1,SUMIFS('Sales Hx'!V:V,'Sales Hx'!$B:$B,_xlfn.XLOOKUP(B678,C:C,B:B),'Sales Hx'!$D:$D,$E678),SUMIFS('Sales Hx'!V:V,'Sales Hx'!$B:$B,$B678,'Sales Hx'!$D:$D,$E678)))</f>
        <v>0</v>
      </c>
      <c r="M678" s="12">
        <v>0</v>
      </c>
      <c r="N678" s="15">
        <f t="shared" si="60"/>
        <v>9.2105263157894732E-2</v>
      </c>
      <c r="O678" s="21">
        <f t="shared" si="56"/>
        <v>0</v>
      </c>
      <c r="P678" s="24">
        <v>52.207599999999999</v>
      </c>
      <c r="Q678" s="18">
        <f t="shared" si="59"/>
        <v>0</v>
      </c>
      <c r="R678" s="2">
        <v>1</v>
      </c>
      <c r="S678" s="2">
        <v>120</v>
      </c>
      <c r="T678" s="2" t="s">
        <v>4647</v>
      </c>
      <c r="U678" s="28" t="str">
        <f>IF(G678=0,"",_xlfn.MINIFS('PO Details'!$I:$I,'PO Details'!$D:$D,Planning!$B678,'PO Details'!$L:$L,Planning!$E678))</f>
        <v/>
      </c>
      <c r="V678" s="29" t="s">
        <v>4640</v>
      </c>
      <c r="W678" t="str">
        <f t="shared" si="57"/>
        <v/>
      </c>
      <c r="X678" s="2">
        <v>120</v>
      </c>
    </row>
    <row r="679" spans="1:24" x14ac:dyDescent="0.25">
      <c r="A679" s="11" t="s">
        <v>4615</v>
      </c>
      <c r="B679" s="22" t="s">
        <v>984</v>
      </c>
      <c r="C679" s="22"/>
      <c r="D679" s="22" t="s">
        <v>985</v>
      </c>
      <c r="E679" s="31" t="s">
        <v>686</v>
      </c>
      <c r="F679" s="12">
        <f>SUMIFS('Inventory Details'!$H:$H,'Inventory Details'!$B:$B,$B679,'Inventory Details'!$E:$E,$E679)</f>
        <v>0</v>
      </c>
      <c r="G679" s="12">
        <f>SUMIFS('PO Details'!$H:$H,'PO Details'!$D:$D,Planning!$B679,'PO Details'!$L:$L,$E679)</f>
        <v>3</v>
      </c>
      <c r="H679" s="12">
        <f>SUMIFS('SO Details'!$G:$G,'SO Details'!$D:$D,Planning!$B679,'SO Details'!$K:$K,$E679)</f>
        <v>0</v>
      </c>
      <c r="I679" s="20">
        <f>IF(COUNTIFS($C:$C,B679)&gt;1,SUMIFS('Sales Hx'!$Q:$Q,'Sales Hx'!$B:$B,_xlfn.XLOOKUP(B679,C:C,B:B),'Sales Hx'!$D:$D,Planning!$E679),SUMIFS('Sales Hx'!$Q:$Q,'Sales Hx'!$B:$B,Planning!$B679,'Sales Hx'!$D:$D,Planning!$E679))</f>
        <v>2.8</v>
      </c>
      <c r="J679" s="16">
        <f>IF(COUNTIFS($C:$C,B679)&gt;1,SUMIFS('Sales Hx'!$S:$S,'Sales Hx'!$B:$B,_xlfn.XLOOKUP(B679,C:C,B:B),'Sales Hx'!$D:$D,E679),SUMIFS('Sales Hx'!$S:$S,'Sales Hx'!$B:$B,$B679,'Sales Hx'!$D:$D,$E679))</f>
        <v>4.7932330827067667E-2</v>
      </c>
      <c r="K679" s="16">
        <f t="shared" si="58"/>
        <v>1.0714285714285714</v>
      </c>
      <c r="L679" s="12">
        <f>IF(M679&lt;&gt;"",M679,IF(COUNTIFS($C:$C,B679)&gt;1,SUMIFS('Sales Hx'!V:V,'Sales Hx'!$B:$B,_xlfn.XLOOKUP(B679,C:C,B:B),'Sales Hx'!$D:$D,$E679),SUMIFS('Sales Hx'!V:V,'Sales Hx'!$B:$B,$B679,'Sales Hx'!$D:$D,$E679)))</f>
        <v>0</v>
      </c>
      <c r="M679" s="12">
        <v>0</v>
      </c>
      <c r="N679" s="15">
        <f t="shared" si="60"/>
        <v>4.7932330827067667E-2</v>
      </c>
      <c r="O679" s="21">
        <f t="shared" si="56"/>
        <v>0</v>
      </c>
      <c r="P679" s="24">
        <v>52.207599999999999</v>
      </c>
      <c r="Q679" s="18">
        <f t="shared" si="59"/>
        <v>0</v>
      </c>
      <c r="R679" s="2">
        <v>1</v>
      </c>
      <c r="S679" s="2">
        <v>120</v>
      </c>
      <c r="T679" s="2" t="s">
        <v>4647</v>
      </c>
      <c r="U679" s="28">
        <f>IF(G679=0,"",_xlfn.MINIFS('PO Details'!$I:$I,'PO Details'!$D:$D,Planning!$B679,'PO Details'!$L:$L,Planning!$E679))</f>
        <v>45426</v>
      </c>
      <c r="V679" s="29" t="s">
        <v>4640</v>
      </c>
      <c r="W679" t="str">
        <f t="shared" si="57"/>
        <v>Max</v>
      </c>
      <c r="X679" s="2">
        <v>120</v>
      </c>
    </row>
    <row r="680" spans="1:24" x14ac:dyDescent="0.25">
      <c r="A680" s="11" t="s">
        <v>4615</v>
      </c>
      <c r="B680" s="22" t="s">
        <v>986</v>
      </c>
      <c r="C680" s="22"/>
      <c r="D680" s="22" t="s">
        <v>987</v>
      </c>
      <c r="E680" s="31" t="s">
        <v>37</v>
      </c>
      <c r="F680" s="12">
        <f>SUMIFS('Inventory Details'!$H:$H,'Inventory Details'!$B:$B,$B680,'Inventory Details'!$E:$E,$E680)</f>
        <v>0</v>
      </c>
      <c r="G680" s="12">
        <f>SUMIFS('PO Details'!$H:$H,'PO Details'!$D:$D,Planning!$B680,'PO Details'!$L:$L,$E680)</f>
        <v>171</v>
      </c>
      <c r="H680" s="12">
        <f>SUMIFS('SO Details'!$G:$G,'SO Details'!$D:$D,Planning!$B680,'SO Details'!$K:$K,$E680)</f>
        <v>0</v>
      </c>
      <c r="I680" s="20">
        <f>IF(COUNTIFS($C:$C,B680)&gt;1,SUMIFS('Sales Hx'!$Q:$Q,'Sales Hx'!$B:$B,_xlfn.XLOOKUP(B680,C:C,B:B),'Sales Hx'!$D:$D,Planning!$E680),SUMIFS('Sales Hx'!$Q:$Q,'Sales Hx'!$B:$B,Planning!$B680,'Sales Hx'!$D:$D,Planning!$E680))</f>
        <v>0</v>
      </c>
      <c r="J680" s="16">
        <f>IF(COUNTIFS($C:$C,B680)&gt;1,SUMIFS('Sales Hx'!$S:$S,'Sales Hx'!$B:$B,_xlfn.XLOOKUP(B680,C:C,B:B),'Sales Hx'!$D:$D,E680),SUMIFS('Sales Hx'!$S:$S,'Sales Hx'!$B:$B,$B680,'Sales Hx'!$D:$D,$E680))</f>
        <v>0</v>
      </c>
      <c r="K680" s="16">
        <f t="shared" si="58"/>
        <v>0</v>
      </c>
      <c r="L680" s="12">
        <f>IF(M680&lt;&gt;"",M680,IF(COUNTIFS($C:$C,B680)&gt;1,SUMIFS('Sales Hx'!V:V,'Sales Hx'!$B:$B,_xlfn.XLOOKUP(B680,C:C,B:B),'Sales Hx'!$D:$D,$E680),SUMIFS('Sales Hx'!V:V,'Sales Hx'!$B:$B,$B680,'Sales Hx'!$D:$D,$E680)))</f>
        <v>0</v>
      </c>
      <c r="M680" s="12">
        <v>0</v>
      </c>
      <c r="N680" s="15">
        <f t="shared" si="60"/>
        <v>0</v>
      </c>
      <c r="O680" s="21">
        <f t="shared" si="56"/>
        <v>0</v>
      </c>
      <c r="P680" s="24">
        <v>52.207599999999999</v>
      </c>
      <c r="Q680" s="18">
        <f t="shared" si="59"/>
        <v>0</v>
      </c>
      <c r="R680" s="2">
        <v>1</v>
      </c>
      <c r="S680" s="2">
        <v>120</v>
      </c>
      <c r="T680" s="2" t="s">
        <v>4647</v>
      </c>
      <c r="U680" s="28">
        <f>IF(G680=0,"",_xlfn.MINIFS('PO Details'!$I:$I,'PO Details'!$D:$D,Planning!$B680,'PO Details'!$L:$L,Planning!$E680))</f>
        <v>45100</v>
      </c>
      <c r="V680" s="29" t="s">
        <v>4641</v>
      </c>
      <c r="W680" t="str">
        <f t="shared" si="57"/>
        <v/>
      </c>
      <c r="X680" s="2">
        <v>120</v>
      </c>
    </row>
    <row r="681" spans="1:24" x14ac:dyDescent="0.25">
      <c r="A681" s="11" t="s">
        <v>4615</v>
      </c>
      <c r="B681" s="22" t="s">
        <v>986</v>
      </c>
      <c r="C681" s="22"/>
      <c r="D681" s="22" t="s">
        <v>987</v>
      </c>
      <c r="E681" s="31" t="s">
        <v>186</v>
      </c>
      <c r="F681" s="12">
        <f>SUMIFS('Inventory Details'!$H:$H,'Inventory Details'!$B:$B,$B681,'Inventory Details'!$E:$E,$E681)</f>
        <v>0</v>
      </c>
      <c r="G681" s="12">
        <f>SUMIFS('PO Details'!$H:$H,'PO Details'!$D:$D,Planning!$B681,'PO Details'!$L:$L,$E681)</f>
        <v>0</v>
      </c>
      <c r="H681" s="12">
        <f>SUMIFS('SO Details'!$G:$G,'SO Details'!$D:$D,Planning!$B681,'SO Details'!$K:$K,$E681)</f>
        <v>0</v>
      </c>
      <c r="I681" s="20">
        <f>IF(COUNTIFS($C:$C,B681)&gt;1,SUMIFS('Sales Hx'!$Q:$Q,'Sales Hx'!$B:$B,_xlfn.XLOOKUP(B681,C:C,B:B),'Sales Hx'!$D:$D,Planning!$E681),SUMIFS('Sales Hx'!$Q:$Q,'Sales Hx'!$B:$B,Planning!$B681,'Sales Hx'!$D:$D,Planning!$E681))</f>
        <v>0</v>
      </c>
      <c r="J681" s="16">
        <f>IF(COUNTIFS($C:$C,B681)&gt;1,SUMIFS('Sales Hx'!$S:$S,'Sales Hx'!$B:$B,_xlfn.XLOOKUP(B681,C:C,B:B),'Sales Hx'!$D:$D,E681),SUMIFS('Sales Hx'!$S:$S,'Sales Hx'!$B:$B,$B681,'Sales Hx'!$D:$D,$E681))</f>
        <v>0</v>
      </c>
      <c r="K681" s="16">
        <f t="shared" si="58"/>
        <v>0</v>
      </c>
      <c r="L681" s="12">
        <f>IF(M681&lt;&gt;"",M681,IF(COUNTIFS($C:$C,B681)&gt;1,SUMIFS('Sales Hx'!V:V,'Sales Hx'!$B:$B,_xlfn.XLOOKUP(B681,C:C,B:B),'Sales Hx'!$D:$D,$E681),SUMIFS('Sales Hx'!V:V,'Sales Hx'!$B:$B,$B681,'Sales Hx'!$D:$D,$E681)))</f>
        <v>0</v>
      </c>
      <c r="M681" s="12">
        <v>0</v>
      </c>
      <c r="N681" s="15">
        <f t="shared" si="60"/>
        <v>0</v>
      </c>
      <c r="O681" s="21">
        <f t="shared" si="56"/>
        <v>0</v>
      </c>
      <c r="P681" s="24">
        <v>52.207599999999999</v>
      </c>
      <c r="Q681" s="18">
        <f t="shared" si="59"/>
        <v>0</v>
      </c>
      <c r="R681" s="2">
        <v>1</v>
      </c>
      <c r="S681" s="2">
        <v>120</v>
      </c>
      <c r="T681" s="2" t="s">
        <v>4647</v>
      </c>
      <c r="U681" s="28" t="str">
        <f>IF(G681=0,"",_xlfn.MINIFS('PO Details'!$I:$I,'PO Details'!$D:$D,Planning!$B681,'PO Details'!$L:$L,Planning!$E681))</f>
        <v/>
      </c>
      <c r="V681" s="29" t="s">
        <v>4641</v>
      </c>
      <c r="W681" t="str">
        <f t="shared" si="57"/>
        <v/>
      </c>
      <c r="X681" s="2">
        <v>120</v>
      </c>
    </row>
    <row r="682" spans="1:24" x14ac:dyDescent="0.25">
      <c r="A682" s="11" t="s">
        <v>4615</v>
      </c>
      <c r="B682" s="22" t="s">
        <v>986</v>
      </c>
      <c r="C682" s="22"/>
      <c r="D682" s="22" t="s">
        <v>987</v>
      </c>
      <c r="E682" s="31" t="s">
        <v>113</v>
      </c>
      <c r="F682" s="12">
        <f>SUMIFS('Inventory Details'!$H:$H,'Inventory Details'!$B:$B,$B682,'Inventory Details'!$E:$E,$E682)</f>
        <v>7</v>
      </c>
      <c r="G682" s="12">
        <f>SUMIFS('PO Details'!$H:$H,'PO Details'!$D:$D,Planning!$B682,'PO Details'!$L:$L,$E682)</f>
        <v>0</v>
      </c>
      <c r="H682" s="12">
        <f>SUMIFS('SO Details'!$G:$G,'SO Details'!$D:$D,Planning!$B682,'SO Details'!$K:$K,$E682)</f>
        <v>0</v>
      </c>
      <c r="I682" s="20">
        <f>IF(COUNTIFS($C:$C,B682)&gt;1,SUMIFS('Sales Hx'!$Q:$Q,'Sales Hx'!$B:$B,_xlfn.XLOOKUP(B682,C:C,B:B),'Sales Hx'!$D:$D,Planning!$E682),SUMIFS('Sales Hx'!$Q:$Q,'Sales Hx'!$B:$B,Planning!$B682,'Sales Hx'!$D:$D,Planning!$E682))</f>
        <v>0</v>
      </c>
      <c r="J682" s="16">
        <f>IF(COUNTIFS($C:$C,B682)&gt;1,SUMIFS('Sales Hx'!$S:$S,'Sales Hx'!$B:$B,_xlfn.XLOOKUP(B682,C:C,B:B),'Sales Hx'!$D:$D,E682),SUMIFS('Sales Hx'!$S:$S,'Sales Hx'!$B:$B,$B682,'Sales Hx'!$D:$D,$E682))</f>
        <v>0</v>
      </c>
      <c r="K682" s="16">
        <f t="shared" si="58"/>
        <v>0</v>
      </c>
      <c r="L682" s="12">
        <f>IF(M682&lt;&gt;"",M682,IF(COUNTIFS($C:$C,B682)&gt;1,SUMIFS('Sales Hx'!V:V,'Sales Hx'!$B:$B,_xlfn.XLOOKUP(B682,C:C,B:B),'Sales Hx'!$D:$D,$E682),SUMIFS('Sales Hx'!V:V,'Sales Hx'!$B:$B,$B682,'Sales Hx'!$D:$D,$E682)))</f>
        <v>0</v>
      </c>
      <c r="M682" s="12">
        <v>0</v>
      </c>
      <c r="N682" s="15">
        <f t="shared" si="60"/>
        <v>0</v>
      </c>
      <c r="O682" s="21">
        <f t="shared" si="56"/>
        <v>0</v>
      </c>
      <c r="P682" s="24">
        <v>52.207599999999999</v>
      </c>
      <c r="Q682" s="18">
        <f t="shared" si="59"/>
        <v>0</v>
      </c>
      <c r="R682" s="2">
        <v>1</v>
      </c>
      <c r="S682" s="2">
        <v>120</v>
      </c>
      <c r="T682" s="2" t="s">
        <v>4647</v>
      </c>
      <c r="U682" s="28" t="str">
        <f>IF(G682=0,"",_xlfn.MINIFS('PO Details'!$I:$I,'PO Details'!$D:$D,Planning!$B682,'PO Details'!$L:$L,Planning!$E682))</f>
        <v/>
      </c>
      <c r="V682" s="29" t="s">
        <v>4641</v>
      </c>
      <c r="W682" t="str">
        <f t="shared" si="57"/>
        <v/>
      </c>
      <c r="X682" s="2">
        <v>120</v>
      </c>
    </row>
    <row r="683" spans="1:24" x14ac:dyDescent="0.25">
      <c r="A683" s="11" t="s">
        <v>4615</v>
      </c>
      <c r="B683" s="22" t="s">
        <v>986</v>
      </c>
      <c r="C683" s="22"/>
      <c r="D683" s="22" t="s">
        <v>987</v>
      </c>
      <c r="E683" s="31" t="s">
        <v>4746</v>
      </c>
      <c r="F683" s="12">
        <f>SUMIFS('Inventory Details'!$H:$H,'Inventory Details'!$B:$B,$B683,'Inventory Details'!$E:$E,$E683)</f>
        <v>22</v>
      </c>
      <c r="G683" s="12">
        <f>SUMIFS('PO Details'!$H:$H,'PO Details'!$D:$D,Planning!$B683,'PO Details'!$L:$L,$E683)</f>
        <v>0</v>
      </c>
      <c r="H683" s="12">
        <f>SUMIFS('SO Details'!$G:$G,'SO Details'!$D:$D,Planning!$B683,'SO Details'!$K:$K,$E683)</f>
        <v>0</v>
      </c>
      <c r="I683" s="20">
        <f>IF(COUNTIFS($C:$C,B683)&gt;1,SUMIFS('Sales Hx'!$Q:$Q,'Sales Hx'!$B:$B,_xlfn.XLOOKUP(B683,C:C,B:B),'Sales Hx'!$D:$D,Planning!$E683),SUMIFS('Sales Hx'!$Q:$Q,'Sales Hx'!$B:$B,Planning!$B683,'Sales Hx'!$D:$D,Planning!$E683))</f>
        <v>12.6</v>
      </c>
      <c r="J683" s="16">
        <f>IF(COUNTIFS($C:$C,B683)&gt;1,SUMIFS('Sales Hx'!$S:$S,'Sales Hx'!$B:$B,_xlfn.XLOOKUP(B683,C:C,B:B),'Sales Hx'!$D:$D,E683),SUMIFS('Sales Hx'!$S:$S,'Sales Hx'!$B:$B,$B683,'Sales Hx'!$D:$D,$E683))</f>
        <v>0.27631578947368424</v>
      </c>
      <c r="K683" s="16">
        <f t="shared" si="58"/>
        <v>1.746031746031746</v>
      </c>
      <c r="L683" s="12">
        <f>IF(M683&lt;&gt;"",M683,IF(COUNTIFS($C:$C,B683)&gt;1,SUMIFS('Sales Hx'!V:V,'Sales Hx'!$B:$B,_xlfn.XLOOKUP(B683,C:C,B:B),'Sales Hx'!$D:$D,$E683),SUMIFS('Sales Hx'!V:V,'Sales Hx'!$B:$B,$B683,'Sales Hx'!$D:$D,$E683)))</f>
        <v>0</v>
      </c>
      <c r="M683" s="12">
        <v>0</v>
      </c>
      <c r="N683" s="15">
        <f t="shared" si="60"/>
        <v>0.27631578947368424</v>
      </c>
      <c r="O683" s="21">
        <f t="shared" si="56"/>
        <v>0</v>
      </c>
      <c r="P683" s="24">
        <v>52.207599999999999</v>
      </c>
      <c r="Q683" s="18">
        <f t="shared" si="59"/>
        <v>0</v>
      </c>
      <c r="R683" s="2">
        <v>1</v>
      </c>
      <c r="S683" s="2">
        <v>120</v>
      </c>
      <c r="T683" s="2" t="s">
        <v>4647</v>
      </c>
      <c r="U683" s="28" t="str">
        <f>IF(G683=0,"",_xlfn.MINIFS('PO Details'!$I:$I,'PO Details'!$D:$D,Planning!$B683,'PO Details'!$L:$L,Planning!$E683))</f>
        <v/>
      </c>
      <c r="V683" s="29" t="s">
        <v>4641</v>
      </c>
      <c r="W683" t="str">
        <f t="shared" si="57"/>
        <v/>
      </c>
      <c r="X683" s="2">
        <v>120</v>
      </c>
    </row>
    <row r="684" spans="1:24" x14ac:dyDescent="0.25">
      <c r="A684" s="11" t="s">
        <v>4615</v>
      </c>
      <c r="B684" s="22" t="s">
        <v>986</v>
      </c>
      <c r="C684" s="22"/>
      <c r="D684" s="22" t="s">
        <v>987</v>
      </c>
      <c r="E684" s="31" t="s">
        <v>686</v>
      </c>
      <c r="F684" s="12">
        <f>SUMIFS('Inventory Details'!$H:$H,'Inventory Details'!$B:$B,$B684,'Inventory Details'!$E:$E,$E684)</f>
        <v>71</v>
      </c>
      <c r="G684" s="12">
        <f>SUMIFS('PO Details'!$H:$H,'PO Details'!$D:$D,Planning!$B684,'PO Details'!$L:$L,$E684)</f>
        <v>0</v>
      </c>
      <c r="H684" s="12">
        <f>SUMIFS('SO Details'!$G:$G,'SO Details'!$D:$D,Planning!$B684,'SO Details'!$K:$K,$E684)</f>
        <v>0</v>
      </c>
      <c r="I684" s="20">
        <f>IF(COUNTIFS($C:$C,B684)&gt;1,SUMIFS('Sales Hx'!$Q:$Q,'Sales Hx'!$B:$B,_xlfn.XLOOKUP(B684,C:C,B:B),'Sales Hx'!$D:$D,Planning!$E684),SUMIFS('Sales Hx'!$Q:$Q,'Sales Hx'!$B:$B,Planning!$B684,'Sales Hx'!$D:$D,Planning!$E684))</f>
        <v>124.6</v>
      </c>
      <c r="J684" s="16">
        <f>IF(COUNTIFS($C:$C,B684)&gt;1,SUMIFS('Sales Hx'!$S:$S,'Sales Hx'!$B:$B,_xlfn.XLOOKUP(B684,C:C,B:B),'Sales Hx'!$D:$D,E684),SUMIFS('Sales Hx'!$S:$S,'Sales Hx'!$B:$B,$B684,'Sales Hx'!$D:$D,$E684))</f>
        <v>1.2105263157894737</v>
      </c>
      <c r="K684" s="16">
        <f t="shared" si="58"/>
        <v>0.5698234349919743</v>
      </c>
      <c r="L684" s="12">
        <f>IF(M684&lt;&gt;"",M684,IF(COUNTIFS($C:$C,B684)&gt;1,SUMIFS('Sales Hx'!V:V,'Sales Hx'!$B:$B,_xlfn.XLOOKUP(B684,C:C,B:B),'Sales Hx'!$D:$D,$E684),SUMIFS('Sales Hx'!V:V,'Sales Hx'!$B:$B,$B684,'Sales Hx'!$D:$D,$E684)))</f>
        <v>0</v>
      </c>
      <c r="M684" s="12">
        <v>0</v>
      </c>
      <c r="N684" s="15">
        <f t="shared" si="60"/>
        <v>1.2105263157894737</v>
      </c>
      <c r="O684" s="21">
        <f t="shared" si="56"/>
        <v>0</v>
      </c>
      <c r="P684" s="24">
        <v>52.207599999999999</v>
      </c>
      <c r="Q684" s="18">
        <f t="shared" si="59"/>
        <v>0</v>
      </c>
      <c r="R684" s="2">
        <v>1</v>
      </c>
      <c r="S684" s="2">
        <v>120</v>
      </c>
      <c r="T684" s="2" t="s">
        <v>4647</v>
      </c>
      <c r="U684" s="28" t="str">
        <f>IF(G684=0,"",_xlfn.MINIFS('PO Details'!$I:$I,'PO Details'!$D:$D,Planning!$B684,'PO Details'!$L:$L,Planning!$E684))</f>
        <v/>
      </c>
      <c r="V684" s="29" t="s">
        <v>4641</v>
      </c>
      <c r="W684" t="str">
        <f t="shared" si="57"/>
        <v>Max</v>
      </c>
      <c r="X684" s="2">
        <v>120</v>
      </c>
    </row>
    <row r="685" spans="1:24" x14ac:dyDescent="0.25">
      <c r="A685" s="11" t="s">
        <v>4615</v>
      </c>
      <c r="B685" s="22" t="s">
        <v>986</v>
      </c>
      <c r="C685" s="22"/>
      <c r="D685" s="22" t="s">
        <v>987</v>
      </c>
      <c r="E685" s="31" t="s">
        <v>876</v>
      </c>
      <c r="F685" s="12">
        <f>SUMIFS('Inventory Details'!$H:$H,'Inventory Details'!$B:$B,$B685,'Inventory Details'!$E:$E,$E685)</f>
        <v>0</v>
      </c>
      <c r="G685" s="12">
        <f>SUMIFS('PO Details'!$H:$H,'PO Details'!$D:$D,Planning!$B685,'PO Details'!$L:$L,$E685)</f>
        <v>0</v>
      </c>
      <c r="H685" s="12">
        <f>SUMIFS('SO Details'!$G:$G,'SO Details'!$D:$D,Planning!$B685,'SO Details'!$K:$K,$E685)</f>
        <v>0</v>
      </c>
      <c r="I685" s="20">
        <f>IF(COUNTIFS($C:$C,B685)&gt;1,SUMIFS('Sales Hx'!$Q:$Q,'Sales Hx'!$B:$B,_xlfn.XLOOKUP(B685,C:C,B:B),'Sales Hx'!$D:$D,Planning!$E685),SUMIFS('Sales Hx'!$Q:$Q,'Sales Hx'!$B:$B,Planning!$B685,'Sales Hx'!$D:$D,Planning!$E685))</f>
        <v>0</v>
      </c>
      <c r="J685" s="16">
        <f>IF(COUNTIFS($C:$C,B685)&gt;1,SUMIFS('Sales Hx'!$S:$S,'Sales Hx'!$B:$B,_xlfn.XLOOKUP(B685,C:C,B:B),'Sales Hx'!$D:$D,E685),SUMIFS('Sales Hx'!$S:$S,'Sales Hx'!$B:$B,$B685,'Sales Hx'!$D:$D,$E685))</f>
        <v>0.13706140350877194</v>
      </c>
      <c r="K685" s="16">
        <f t="shared" si="58"/>
        <v>0</v>
      </c>
      <c r="L685" s="12">
        <f>IF(M685&lt;&gt;"",M685,IF(COUNTIFS($C:$C,B685)&gt;1,SUMIFS('Sales Hx'!V:V,'Sales Hx'!$B:$B,_xlfn.XLOOKUP(B685,C:C,B:B),'Sales Hx'!$D:$D,$E685),SUMIFS('Sales Hx'!V:V,'Sales Hx'!$B:$B,$B685,'Sales Hx'!$D:$D,$E685)))</f>
        <v>0</v>
      </c>
      <c r="M685" s="12">
        <v>0</v>
      </c>
      <c r="N685" s="15">
        <f t="shared" si="60"/>
        <v>0.13706140350877194</v>
      </c>
      <c r="O685" s="21">
        <f t="shared" si="56"/>
        <v>17</v>
      </c>
      <c r="P685" s="24">
        <v>52.207599999999999</v>
      </c>
      <c r="Q685" s="18">
        <f t="shared" si="59"/>
        <v>887.52919999999995</v>
      </c>
      <c r="R685" s="2">
        <v>1</v>
      </c>
      <c r="S685" s="2">
        <v>120</v>
      </c>
      <c r="T685" s="2" t="s">
        <v>4647</v>
      </c>
      <c r="U685" s="28" t="str">
        <f>IF(G685=0,"",_xlfn.MINIFS('PO Details'!$I:$I,'PO Details'!$D:$D,Planning!$B685,'PO Details'!$L:$L,Planning!$E685))</f>
        <v/>
      </c>
      <c r="V685" s="29" t="s">
        <v>4641</v>
      </c>
      <c r="W685" t="str">
        <f t="shared" si="57"/>
        <v/>
      </c>
      <c r="X685" s="2">
        <v>120</v>
      </c>
    </row>
    <row r="686" spans="1:24" x14ac:dyDescent="0.25">
      <c r="A686" s="11" t="s">
        <v>4615</v>
      </c>
      <c r="B686" s="22" t="s">
        <v>988</v>
      </c>
      <c r="C686" s="22"/>
      <c r="D686" s="22" t="s">
        <v>989</v>
      </c>
      <c r="E686" s="31" t="s">
        <v>37</v>
      </c>
      <c r="F686" s="12">
        <f>SUMIFS('Inventory Details'!$H:$H,'Inventory Details'!$B:$B,$B686,'Inventory Details'!$E:$E,$E686)</f>
        <v>0</v>
      </c>
      <c r="G686" s="12">
        <f>SUMIFS('PO Details'!$H:$H,'PO Details'!$D:$D,Planning!$B686,'PO Details'!$L:$L,$E686)</f>
        <v>8</v>
      </c>
      <c r="H686" s="12">
        <f>SUMIFS('SO Details'!$G:$G,'SO Details'!$D:$D,Planning!$B686,'SO Details'!$K:$K,$E686)</f>
        <v>0</v>
      </c>
      <c r="I686" s="20">
        <f>IF(COUNTIFS($C:$C,B686)&gt;1,SUMIFS('Sales Hx'!$Q:$Q,'Sales Hx'!$B:$B,_xlfn.XLOOKUP(B686,C:C,B:B),'Sales Hx'!$D:$D,Planning!$E686),SUMIFS('Sales Hx'!$Q:$Q,'Sales Hx'!$B:$B,Planning!$B686,'Sales Hx'!$D:$D,Planning!$E686))</f>
        <v>0</v>
      </c>
      <c r="J686" s="16">
        <f>IF(COUNTIFS($C:$C,B686)&gt;1,SUMIFS('Sales Hx'!$S:$S,'Sales Hx'!$B:$B,_xlfn.XLOOKUP(B686,C:C,B:B),'Sales Hx'!$D:$D,E686),SUMIFS('Sales Hx'!$S:$S,'Sales Hx'!$B:$B,$B686,'Sales Hx'!$D:$D,$E686))</f>
        <v>0</v>
      </c>
      <c r="K686" s="16">
        <f t="shared" si="58"/>
        <v>0</v>
      </c>
      <c r="L686" s="12">
        <f>IF(M686&lt;&gt;"",M686,IF(COUNTIFS($C:$C,B686)&gt;1,SUMIFS('Sales Hx'!V:V,'Sales Hx'!$B:$B,_xlfn.XLOOKUP(B686,C:C,B:B),'Sales Hx'!$D:$D,$E686),SUMIFS('Sales Hx'!V:V,'Sales Hx'!$B:$B,$B686,'Sales Hx'!$D:$D,$E686)))</f>
        <v>0</v>
      </c>
      <c r="M686" s="12">
        <v>0</v>
      </c>
      <c r="N686" s="15">
        <f t="shared" si="60"/>
        <v>0</v>
      </c>
      <c r="O686" s="21">
        <f t="shared" si="56"/>
        <v>0</v>
      </c>
      <c r="P686" s="24">
        <v>52.207599999999999</v>
      </c>
      <c r="Q686" s="18">
        <f t="shared" si="59"/>
        <v>0</v>
      </c>
      <c r="R686" s="2">
        <v>1</v>
      </c>
      <c r="S686" s="2">
        <v>120</v>
      </c>
      <c r="T686" s="2" t="s">
        <v>4647</v>
      </c>
      <c r="U686" s="28">
        <f>IF(G686=0,"",_xlfn.MINIFS('PO Details'!$I:$I,'PO Details'!$D:$D,Planning!$B686,'PO Details'!$L:$L,Planning!$E686))</f>
        <v>45100</v>
      </c>
      <c r="V686" s="29" t="s">
        <v>4640</v>
      </c>
      <c r="W686" t="str">
        <f t="shared" si="57"/>
        <v>Max</v>
      </c>
      <c r="X686" s="2">
        <v>120</v>
      </c>
    </row>
    <row r="687" spans="1:24" x14ac:dyDescent="0.25">
      <c r="A687" s="11" t="s">
        <v>4615</v>
      </c>
      <c r="B687" s="22" t="s">
        <v>988</v>
      </c>
      <c r="C687" s="22"/>
      <c r="D687" s="22" t="s">
        <v>989</v>
      </c>
      <c r="E687" s="31" t="s">
        <v>113</v>
      </c>
      <c r="F687" s="12">
        <f>SUMIFS('Inventory Details'!$H:$H,'Inventory Details'!$B:$B,$B687,'Inventory Details'!$E:$E,$E687)</f>
        <v>1</v>
      </c>
      <c r="G687" s="12">
        <f>SUMIFS('PO Details'!$H:$H,'PO Details'!$D:$D,Planning!$B687,'PO Details'!$L:$L,$E687)</f>
        <v>0</v>
      </c>
      <c r="H687" s="12">
        <f>SUMIFS('SO Details'!$G:$G,'SO Details'!$D:$D,Planning!$B687,'SO Details'!$K:$K,$E687)</f>
        <v>0</v>
      </c>
      <c r="I687" s="20">
        <f>IF(COUNTIFS($C:$C,B687)&gt;1,SUMIFS('Sales Hx'!$Q:$Q,'Sales Hx'!$B:$B,_xlfn.XLOOKUP(B687,C:C,B:B),'Sales Hx'!$D:$D,Planning!$E687),SUMIFS('Sales Hx'!$Q:$Q,'Sales Hx'!$B:$B,Planning!$B687,'Sales Hx'!$D:$D,Planning!$E687))</f>
        <v>0</v>
      </c>
      <c r="J687" s="16">
        <f>IF(COUNTIFS($C:$C,B687)&gt;1,SUMIFS('Sales Hx'!$S:$S,'Sales Hx'!$B:$B,_xlfn.XLOOKUP(B687,C:C,B:B),'Sales Hx'!$D:$D,E687),SUMIFS('Sales Hx'!$S:$S,'Sales Hx'!$B:$B,$B687,'Sales Hx'!$D:$D,$E687))</f>
        <v>0</v>
      </c>
      <c r="K687" s="16">
        <f t="shared" si="58"/>
        <v>0</v>
      </c>
      <c r="L687" s="12">
        <f>IF(M687&lt;&gt;"",M687,IF(COUNTIFS($C:$C,B687)&gt;1,SUMIFS('Sales Hx'!V:V,'Sales Hx'!$B:$B,_xlfn.XLOOKUP(B687,C:C,B:B),'Sales Hx'!$D:$D,$E687),SUMIFS('Sales Hx'!V:V,'Sales Hx'!$B:$B,$B687,'Sales Hx'!$D:$D,$E687)))</f>
        <v>0</v>
      </c>
      <c r="M687" s="12">
        <v>0</v>
      </c>
      <c r="N687" s="15">
        <f t="shared" si="60"/>
        <v>0</v>
      </c>
      <c r="O687" s="21">
        <f t="shared" si="56"/>
        <v>0</v>
      </c>
      <c r="P687" s="24">
        <v>52.207599999999999</v>
      </c>
      <c r="Q687" s="18">
        <f t="shared" si="59"/>
        <v>0</v>
      </c>
      <c r="R687" s="2">
        <v>1</v>
      </c>
      <c r="S687" s="2">
        <v>120</v>
      </c>
      <c r="T687" s="2" t="s">
        <v>4647</v>
      </c>
      <c r="U687" s="28" t="str">
        <f>IF(G687=0,"",_xlfn.MINIFS('PO Details'!$I:$I,'PO Details'!$D:$D,Planning!$B687,'PO Details'!$L:$L,Planning!$E687))</f>
        <v/>
      </c>
      <c r="V687" s="29" t="s">
        <v>4640</v>
      </c>
      <c r="W687" t="str">
        <f t="shared" si="57"/>
        <v>Max</v>
      </c>
      <c r="X687" s="2">
        <v>120</v>
      </c>
    </row>
    <row r="688" spans="1:24" x14ac:dyDescent="0.25">
      <c r="A688" s="11" t="s">
        <v>4615</v>
      </c>
      <c r="B688" s="22" t="s">
        <v>988</v>
      </c>
      <c r="C688" s="22"/>
      <c r="D688" s="22" t="s">
        <v>989</v>
      </c>
      <c r="E688" s="31" t="s">
        <v>686</v>
      </c>
      <c r="F688" s="12">
        <f>SUMIFS('Inventory Details'!$H:$H,'Inventory Details'!$B:$B,$B688,'Inventory Details'!$E:$E,$E688)</f>
        <v>3</v>
      </c>
      <c r="G688" s="12">
        <f>SUMIFS('PO Details'!$H:$H,'PO Details'!$D:$D,Planning!$B688,'PO Details'!$L:$L,$E688)</f>
        <v>0</v>
      </c>
      <c r="H688" s="12">
        <f>SUMIFS('SO Details'!$G:$G,'SO Details'!$D:$D,Planning!$B688,'SO Details'!$K:$K,$E688)</f>
        <v>0</v>
      </c>
      <c r="I688" s="20">
        <f>IF(COUNTIFS($C:$C,B688)&gt;1,SUMIFS('Sales Hx'!$Q:$Q,'Sales Hx'!$B:$B,_xlfn.XLOOKUP(B688,C:C,B:B),'Sales Hx'!$D:$D,Planning!$E688),SUMIFS('Sales Hx'!$Q:$Q,'Sales Hx'!$B:$B,Planning!$B688,'Sales Hx'!$D:$D,Planning!$E688))</f>
        <v>0</v>
      </c>
      <c r="J688" s="16">
        <f>IF(COUNTIFS($C:$C,B688)&gt;1,SUMIFS('Sales Hx'!$S:$S,'Sales Hx'!$B:$B,_xlfn.XLOOKUP(B688,C:C,B:B),'Sales Hx'!$D:$D,E688),SUMIFS('Sales Hx'!$S:$S,'Sales Hx'!$B:$B,$B688,'Sales Hx'!$D:$D,$E688))</f>
        <v>3.2894736842105261E-2</v>
      </c>
      <c r="K688" s="16">
        <f t="shared" si="58"/>
        <v>0</v>
      </c>
      <c r="L688" s="12">
        <f>IF(M688&lt;&gt;"",M688,IF(COUNTIFS($C:$C,B688)&gt;1,SUMIFS('Sales Hx'!V:V,'Sales Hx'!$B:$B,_xlfn.XLOOKUP(B688,C:C,B:B),'Sales Hx'!$D:$D,$E688),SUMIFS('Sales Hx'!V:V,'Sales Hx'!$B:$B,$B688,'Sales Hx'!$D:$D,$E688)))</f>
        <v>0</v>
      </c>
      <c r="M688" s="12">
        <v>0</v>
      </c>
      <c r="N688" s="15">
        <f t="shared" si="60"/>
        <v>3.2894736842105261E-2</v>
      </c>
      <c r="O688" s="21">
        <f t="shared" si="56"/>
        <v>0</v>
      </c>
      <c r="P688" s="24">
        <v>52.207599999999999</v>
      </c>
      <c r="Q688" s="18">
        <f t="shared" si="59"/>
        <v>0</v>
      </c>
      <c r="R688" s="2">
        <v>1</v>
      </c>
      <c r="S688" s="2">
        <v>120</v>
      </c>
      <c r="T688" s="2" t="s">
        <v>4647</v>
      </c>
      <c r="U688" s="28" t="str">
        <f>IF(G688=0,"",_xlfn.MINIFS('PO Details'!$I:$I,'PO Details'!$D:$D,Planning!$B688,'PO Details'!$L:$L,Planning!$E688))</f>
        <v/>
      </c>
      <c r="V688" s="29" t="s">
        <v>4640</v>
      </c>
      <c r="W688" t="str">
        <f t="shared" si="57"/>
        <v>Max</v>
      </c>
      <c r="X688" s="2">
        <v>120</v>
      </c>
    </row>
    <row r="689" spans="1:24" x14ac:dyDescent="0.25">
      <c r="A689" s="11"/>
      <c r="B689" s="22" t="s">
        <v>4577</v>
      </c>
      <c r="C689" s="22"/>
      <c r="D689" s="22" t="s">
        <v>4578</v>
      </c>
      <c r="E689" s="31" t="s">
        <v>37</v>
      </c>
      <c r="F689" s="12">
        <f>SUMIFS('Inventory Details'!$H:$H,'Inventory Details'!$B:$B,$B689,'Inventory Details'!$E:$E,$E689)</f>
        <v>0</v>
      </c>
      <c r="G689" s="12">
        <f>SUMIFS('PO Details'!$H:$H,'PO Details'!$D:$D,Planning!$B689,'PO Details'!$L:$L,$E689)</f>
        <v>1</v>
      </c>
      <c r="H689" s="12">
        <f>SUMIFS('SO Details'!$G:$G,'SO Details'!$D:$D,Planning!$B689,'SO Details'!$K:$K,$E689)</f>
        <v>0</v>
      </c>
      <c r="I689" s="20">
        <f>IF(COUNTIFS($C:$C,B689)&gt;1,SUMIFS('Sales Hx'!$Q:$Q,'Sales Hx'!$B:$B,_xlfn.XLOOKUP(B689,C:C,B:B),'Sales Hx'!$D:$D,Planning!$E689),SUMIFS('Sales Hx'!$Q:$Q,'Sales Hx'!$B:$B,Planning!$B689,'Sales Hx'!$D:$D,Planning!$E689))</f>
        <v>0</v>
      </c>
      <c r="J689" s="16">
        <f>IF(COUNTIFS($C:$C,B689)&gt;1,SUMIFS('Sales Hx'!$S:$S,'Sales Hx'!$B:$B,_xlfn.XLOOKUP(B689,C:C,B:B),'Sales Hx'!$D:$D,E689),SUMIFS('Sales Hx'!$S:$S,'Sales Hx'!$B:$B,$B689,'Sales Hx'!$D:$D,$E689))</f>
        <v>0</v>
      </c>
      <c r="K689" s="16">
        <f t="shared" si="58"/>
        <v>0</v>
      </c>
      <c r="L689" s="12">
        <f>IF(M689&lt;&gt;"",M689,IF(COUNTIFS($C:$C,B689)&gt;1,SUMIFS('Sales Hx'!V:V,'Sales Hx'!$B:$B,_xlfn.XLOOKUP(B689,C:C,B:B),'Sales Hx'!$D:$D,$E689),SUMIFS('Sales Hx'!V:V,'Sales Hx'!$B:$B,$B689,'Sales Hx'!$D:$D,$E689)))</f>
        <v>0</v>
      </c>
      <c r="M689" s="12">
        <v>0</v>
      </c>
      <c r="N689" s="15">
        <f t="shared" si="60"/>
        <v>0</v>
      </c>
      <c r="O689" s="21">
        <f t="shared" si="56"/>
        <v>0</v>
      </c>
      <c r="P689" s="24">
        <v>51.246699999999997</v>
      </c>
      <c r="Q689" s="18">
        <f t="shared" si="59"/>
        <v>0</v>
      </c>
      <c r="R689" s="2">
        <v>1</v>
      </c>
      <c r="S689" s="2">
        <v>120</v>
      </c>
      <c r="T689" s="2" t="s">
        <v>4647</v>
      </c>
      <c r="U689" s="28">
        <f>IF(G689=0,"",_xlfn.MINIFS('PO Details'!$I:$I,'PO Details'!$D:$D,Planning!$B689,'PO Details'!$L:$L,Planning!$E689))</f>
        <v>45168</v>
      </c>
      <c r="V689" s="29" t="s">
        <v>4640</v>
      </c>
      <c r="W689" t="str">
        <f t="shared" si="57"/>
        <v>Max</v>
      </c>
      <c r="X689" s="2">
        <v>120</v>
      </c>
    </row>
    <row r="690" spans="1:24" x14ac:dyDescent="0.25">
      <c r="A690" s="11" t="s">
        <v>4615</v>
      </c>
      <c r="B690" s="22" t="s">
        <v>990</v>
      </c>
      <c r="C690" s="22"/>
      <c r="D690" s="22" t="s">
        <v>991</v>
      </c>
      <c r="E690" s="31" t="s">
        <v>37</v>
      </c>
      <c r="F690" s="12">
        <f>SUMIFS('Inventory Details'!$H:$H,'Inventory Details'!$B:$B,$B690,'Inventory Details'!$E:$E,$E690)</f>
        <v>0</v>
      </c>
      <c r="G690" s="12">
        <f>SUMIFS('PO Details'!$H:$H,'PO Details'!$D:$D,Planning!$B690,'PO Details'!$L:$L,$E690)</f>
        <v>38</v>
      </c>
      <c r="H690" s="12">
        <f>SUMIFS('SO Details'!$G:$G,'SO Details'!$D:$D,Planning!$B690,'SO Details'!$K:$K,$E690)</f>
        <v>0</v>
      </c>
      <c r="I690" s="20">
        <f>IF(COUNTIFS($C:$C,B690)&gt;1,SUMIFS('Sales Hx'!$Q:$Q,'Sales Hx'!$B:$B,_xlfn.XLOOKUP(B690,C:C,B:B),'Sales Hx'!$D:$D,Planning!$E690),SUMIFS('Sales Hx'!$Q:$Q,'Sales Hx'!$B:$B,Planning!$B690,'Sales Hx'!$D:$D,Planning!$E690))</f>
        <v>0</v>
      </c>
      <c r="J690" s="16">
        <f>IF(COUNTIFS($C:$C,B690)&gt;1,SUMIFS('Sales Hx'!$S:$S,'Sales Hx'!$B:$B,_xlfn.XLOOKUP(B690,C:C,B:B),'Sales Hx'!$D:$D,E690),SUMIFS('Sales Hx'!$S:$S,'Sales Hx'!$B:$B,$B690,'Sales Hx'!$D:$D,$E690))</f>
        <v>0</v>
      </c>
      <c r="K690" s="16">
        <f t="shared" si="58"/>
        <v>0</v>
      </c>
      <c r="L690" s="12">
        <f>IF(M690&lt;&gt;"",M690,IF(COUNTIFS($C:$C,B690)&gt;1,SUMIFS('Sales Hx'!V:V,'Sales Hx'!$B:$B,_xlfn.XLOOKUP(B690,C:C,B:B),'Sales Hx'!$D:$D,$E690),SUMIFS('Sales Hx'!V:V,'Sales Hx'!$B:$B,$B690,'Sales Hx'!$D:$D,$E690)))</f>
        <v>0</v>
      </c>
      <c r="M690" s="12">
        <v>0</v>
      </c>
      <c r="N690" s="15">
        <f t="shared" si="60"/>
        <v>0</v>
      </c>
      <c r="O690" s="21">
        <f t="shared" si="56"/>
        <v>0</v>
      </c>
      <c r="P690" s="24">
        <v>52.207599999999999</v>
      </c>
      <c r="Q690" s="18">
        <f t="shared" si="59"/>
        <v>0</v>
      </c>
      <c r="R690" s="2">
        <v>1</v>
      </c>
      <c r="S690" s="2">
        <v>120</v>
      </c>
      <c r="T690" s="2" t="s">
        <v>4647</v>
      </c>
      <c r="U690" s="28">
        <f>IF(G690=0,"",_xlfn.MINIFS('PO Details'!$I:$I,'PO Details'!$D:$D,Planning!$B690,'PO Details'!$L:$L,Planning!$E690))</f>
        <v>45100</v>
      </c>
      <c r="V690" s="29" t="s">
        <v>4640</v>
      </c>
      <c r="W690" t="str">
        <f t="shared" si="57"/>
        <v/>
      </c>
      <c r="X690" s="2">
        <v>120</v>
      </c>
    </row>
    <row r="691" spans="1:24" x14ac:dyDescent="0.25">
      <c r="A691" s="11" t="s">
        <v>4615</v>
      </c>
      <c r="B691" s="22" t="s">
        <v>990</v>
      </c>
      <c r="C691" s="22"/>
      <c r="D691" s="22" t="s">
        <v>991</v>
      </c>
      <c r="E691" s="31" t="s">
        <v>186</v>
      </c>
      <c r="F691" s="12">
        <f>SUMIFS('Inventory Details'!$H:$H,'Inventory Details'!$B:$B,$B691,'Inventory Details'!$E:$E,$E691)</f>
        <v>0</v>
      </c>
      <c r="G691" s="12">
        <f>SUMIFS('PO Details'!$H:$H,'PO Details'!$D:$D,Planning!$B691,'PO Details'!$L:$L,$E691)</f>
        <v>0</v>
      </c>
      <c r="H691" s="12">
        <f>SUMIFS('SO Details'!$G:$G,'SO Details'!$D:$D,Planning!$B691,'SO Details'!$K:$K,$E691)</f>
        <v>0</v>
      </c>
      <c r="I691" s="20">
        <f>IF(COUNTIFS($C:$C,B691)&gt;1,SUMIFS('Sales Hx'!$Q:$Q,'Sales Hx'!$B:$B,_xlfn.XLOOKUP(B691,C:C,B:B),'Sales Hx'!$D:$D,Planning!$E691),SUMIFS('Sales Hx'!$Q:$Q,'Sales Hx'!$B:$B,Planning!$B691,'Sales Hx'!$D:$D,Planning!$E691))</f>
        <v>0</v>
      </c>
      <c r="J691" s="16">
        <f>IF(COUNTIFS($C:$C,B691)&gt;1,SUMIFS('Sales Hx'!$S:$S,'Sales Hx'!$B:$B,_xlfn.XLOOKUP(B691,C:C,B:B),'Sales Hx'!$D:$D,E691),SUMIFS('Sales Hx'!$S:$S,'Sales Hx'!$B:$B,$B691,'Sales Hx'!$D:$D,$E691))</f>
        <v>0</v>
      </c>
      <c r="K691" s="16">
        <f t="shared" si="58"/>
        <v>0</v>
      </c>
      <c r="L691" s="12">
        <f>IF(M691&lt;&gt;"",M691,IF(COUNTIFS($C:$C,B691)&gt;1,SUMIFS('Sales Hx'!V:V,'Sales Hx'!$B:$B,_xlfn.XLOOKUP(B691,C:C,B:B),'Sales Hx'!$D:$D,$E691),SUMIFS('Sales Hx'!V:V,'Sales Hx'!$B:$B,$B691,'Sales Hx'!$D:$D,$E691)))</f>
        <v>0</v>
      </c>
      <c r="M691" s="12">
        <v>0</v>
      </c>
      <c r="N691" s="15">
        <f t="shared" si="60"/>
        <v>0</v>
      </c>
      <c r="O691" s="21">
        <f t="shared" si="56"/>
        <v>0</v>
      </c>
      <c r="P691" s="24">
        <v>52.207599999999999</v>
      </c>
      <c r="Q691" s="18">
        <f t="shared" si="59"/>
        <v>0</v>
      </c>
      <c r="R691" s="2">
        <v>1</v>
      </c>
      <c r="S691" s="2">
        <v>120</v>
      </c>
      <c r="T691" s="2" t="s">
        <v>4647</v>
      </c>
      <c r="U691" s="28" t="str">
        <f>IF(G691=0,"",_xlfn.MINIFS('PO Details'!$I:$I,'PO Details'!$D:$D,Planning!$B691,'PO Details'!$L:$L,Planning!$E691))</f>
        <v/>
      </c>
      <c r="V691" s="29" t="s">
        <v>4640</v>
      </c>
      <c r="W691" t="str">
        <f t="shared" si="57"/>
        <v/>
      </c>
      <c r="X691" s="2">
        <v>120</v>
      </c>
    </row>
    <row r="692" spans="1:24" x14ac:dyDescent="0.25">
      <c r="A692" s="11" t="s">
        <v>4615</v>
      </c>
      <c r="B692" s="22" t="s">
        <v>990</v>
      </c>
      <c r="C692" s="22"/>
      <c r="D692" s="22" t="s">
        <v>991</v>
      </c>
      <c r="E692" s="31" t="s">
        <v>686</v>
      </c>
      <c r="F692" s="12">
        <f>SUMIFS('Inventory Details'!$H:$H,'Inventory Details'!$B:$B,$B692,'Inventory Details'!$E:$E,$E692)</f>
        <v>10</v>
      </c>
      <c r="G692" s="12">
        <f>SUMIFS('PO Details'!$H:$H,'PO Details'!$D:$D,Planning!$B692,'PO Details'!$L:$L,$E692)</f>
        <v>1</v>
      </c>
      <c r="H692" s="12">
        <f>SUMIFS('SO Details'!$G:$G,'SO Details'!$D:$D,Planning!$B692,'SO Details'!$K:$K,$E692)</f>
        <v>0</v>
      </c>
      <c r="I692" s="20">
        <f>IF(COUNTIFS($C:$C,B692)&gt;1,SUMIFS('Sales Hx'!$Q:$Q,'Sales Hx'!$B:$B,_xlfn.XLOOKUP(B692,C:C,B:B),'Sales Hx'!$D:$D,Planning!$E692),SUMIFS('Sales Hx'!$Q:$Q,'Sales Hx'!$B:$B,Planning!$B692,'Sales Hx'!$D:$D,Planning!$E692))</f>
        <v>11.2</v>
      </c>
      <c r="J692" s="16">
        <f>IF(COUNTIFS($C:$C,B692)&gt;1,SUMIFS('Sales Hx'!$S:$S,'Sales Hx'!$B:$B,_xlfn.XLOOKUP(B692,C:C,B:B),'Sales Hx'!$D:$D,E692),SUMIFS('Sales Hx'!$S:$S,'Sales Hx'!$B:$B,$B692,'Sales Hx'!$D:$D,$E692))</f>
        <v>0.21463815789473686</v>
      </c>
      <c r="K692" s="16">
        <f t="shared" si="58"/>
        <v>0.98214285714285721</v>
      </c>
      <c r="L692" s="12">
        <f>IF(M692&lt;&gt;"",M692,IF(COUNTIFS($C:$C,B692)&gt;1,SUMIFS('Sales Hx'!V:V,'Sales Hx'!$B:$B,_xlfn.XLOOKUP(B692,C:C,B:B),'Sales Hx'!$D:$D,$E692),SUMIFS('Sales Hx'!V:V,'Sales Hx'!$B:$B,$B692,'Sales Hx'!$D:$D,$E692)))</f>
        <v>0</v>
      </c>
      <c r="M692" s="12">
        <v>0</v>
      </c>
      <c r="N692" s="15">
        <f t="shared" si="60"/>
        <v>0.21463815789473686</v>
      </c>
      <c r="O692" s="21">
        <f t="shared" si="56"/>
        <v>0</v>
      </c>
      <c r="P692" s="24">
        <v>52.207599999999999</v>
      </c>
      <c r="Q692" s="18">
        <f t="shared" si="59"/>
        <v>0</v>
      </c>
      <c r="R692" s="2">
        <v>1</v>
      </c>
      <c r="S692" s="2">
        <v>120</v>
      </c>
      <c r="T692" s="2" t="s">
        <v>4647</v>
      </c>
      <c r="U692" s="28">
        <f>IF(G692=0,"",_xlfn.MINIFS('PO Details'!$I:$I,'PO Details'!$D:$D,Planning!$B692,'PO Details'!$L:$L,Planning!$E692))</f>
        <v>45426</v>
      </c>
      <c r="V692" s="29" t="s">
        <v>4640</v>
      </c>
      <c r="W692" t="str">
        <f t="shared" si="57"/>
        <v>Max</v>
      </c>
      <c r="X692" s="2">
        <v>120</v>
      </c>
    </row>
    <row r="693" spans="1:24" x14ac:dyDescent="0.25">
      <c r="A693" s="11" t="s">
        <v>4615</v>
      </c>
      <c r="B693" s="22" t="s">
        <v>990</v>
      </c>
      <c r="C693" s="22"/>
      <c r="D693" s="22" t="s">
        <v>991</v>
      </c>
      <c r="E693" s="31" t="s">
        <v>4746</v>
      </c>
      <c r="F693" s="12">
        <f>SUMIFS('Inventory Details'!$H:$H,'Inventory Details'!$B:$B,$B693,'Inventory Details'!$E:$E,$E693)</f>
        <v>0</v>
      </c>
      <c r="G693" s="12">
        <f>SUMIFS('PO Details'!$H:$H,'PO Details'!$D:$D,Planning!$B693,'PO Details'!$L:$L,$E693)</f>
        <v>3</v>
      </c>
      <c r="H693" s="12">
        <f>SUMIFS('SO Details'!$G:$G,'SO Details'!$D:$D,Planning!$B693,'SO Details'!$K:$K,$E693)</f>
        <v>0</v>
      </c>
      <c r="I693" s="20">
        <f>IF(COUNTIFS($C:$C,B693)&gt;1,SUMIFS('Sales Hx'!$Q:$Q,'Sales Hx'!$B:$B,_xlfn.XLOOKUP(B693,C:C,B:B),'Sales Hx'!$D:$D,Planning!$E693),SUMIFS('Sales Hx'!$Q:$Q,'Sales Hx'!$B:$B,Planning!$B693,'Sales Hx'!$D:$D,Planning!$E693))</f>
        <v>2.8</v>
      </c>
      <c r="J693" s="16">
        <f>IF(COUNTIFS($C:$C,B693)&gt;1,SUMIFS('Sales Hx'!$S:$S,'Sales Hx'!$B:$B,_xlfn.XLOOKUP(B693,C:C,B:B),'Sales Hx'!$D:$D,E693),SUMIFS('Sales Hx'!$S:$S,'Sales Hx'!$B:$B,$B693,'Sales Hx'!$D:$D,$E693))</f>
        <v>6.25E-2</v>
      </c>
      <c r="K693" s="16">
        <f t="shared" si="58"/>
        <v>1.0714285714285714</v>
      </c>
      <c r="L693" s="12">
        <f>IF(M693&lt;&gt;"",M693,IF(COUNTIFS($C:$C,B693)&gt;1,SUMIFS('Sales Hx'!V:V,'Sales Hx'!$B:$B,_xlfn.XLOOKUP(B693,C:C,B:B),'Sales Hx'!$D:$D,$E693),SUMIFS('Sales Hx'!V:V,'Sales Hx'!$B:$B,$B693,'Sales Hx'!$D:$D,$E693)))</f>
        <v>0</v>
      </c>
      <c r="M693" s="12">
        <v>0</v>
      </c>
      <c r="N693" s="15">
        <f t="shared" si="60"/>
        <v>6.25E-2</v>
      </c>
      <c r="O693" s="21">
        <f t="shared" si="56"/>
        <v>0</v>
      </c>
      <c r="P693" s="24">
        <v>52.207599999999999</v>
      </c>
      <c r="Q693" s="18">
        <f t="shared" si="59"/>
        <v>0</v>
      </c>
      <c r="R693" s="2">
        <v>1</v>
      </c>
      <c r="S693" s="2">
        <v>120</v>
      </c>
      <c r="T693" s="2" t="s">
        <v>4647</v>
      </c>
      <c r="U693" s="28">
        <f>IF(G693=0,"",_xlfn.MINIFS('PO Details'!$I:$I,'PO Details'!$D:$D,Planning!$B693,'PO Details'!$L:$L,Planning!$E693))</f>
        <v>45427</v>
      </c>
      <c r="V693" s="29" t="s">
        <v>4640</v>
      </c>
      <c r="W693" t="str">
        <f t="shared" si="57"/>
        <v/>
      </c>
      <c r="X693" s="2">
        <v>120</v>
      </c>
    </row>
    <row r="694" spans="1:24" x14ac:dyDescent="0.25">
      <c r="A694" s="11" t="s">
        <v>4615</v>
      </c>
      <c r="B694" s="22" t="s">
        <v>990</v>
      </c>
      <c r="C694" s="22"/>
      <c r="D694" s="22" t="s">
        <v>991</v>
      </c>
      <c r="E694" s="31" t="s">
        <v>876</v>
      </c>
      <c r="F694" s="12">
        <f>SUMIFS('Inventory Details'!$H:$H,'Inventory Details'!$B:$B,$B694,'Inventory Details'!$E:$E,$E694)</f>
        <v>0</v>
      </c>
      <c r="G694" s="12">
        <f>SUMIFS('PO Details'!$H:$H,'PO Details'!$D:$D,Planning!$B694,'PO Details'!$L:$L,$E694)</f>
        <v>0</v>
      </c>
      <c r="H694" s="12">
        <f>SUMIFS('SO Details'!$G:$G,'SO Details'!$D:$D,Planning!$B694,'SO Details'!$K:$K,$E694)</f>
        <v>0</v>
      </c>
      <c r="I694" s="20">
        <f>IF(COUNTIFS($C:$C,B694)&gt;1,SUMIFS('Sales Hx'!$Q:$Q,'Sales Hx'!$B:$B,_xlfn.XLOOKUP(B694,C:C,B:B),'Sales Hx'!$D:$D,Planning!$E694),SUMIFS('Sales Hx'!$Q:$Q,'Sales Hx'!$B:$B,Planning!$B694,'Sales Hx'!$D:$D,Planning!$E694))</f>
        <v>0</v>
      </c>
      <c r="J694" s="16">
        <f>IF(COUNTIFS($C:$C,B694)&gt;1,SUMIFS('Sales Hx'!$S:$S,'Sales Hx'!$B:$B,_xlfn.XLOOKUP(B694,C:C,B:B),'Sales Hx'!$D:$D,E694),SUMIFS('Sales Hx'!$S:$S,'Sales Hx'!$B:$B,$B694,'Sales Hx'!$D:$D,$E694))</f>
        <v>4.9342105263157895E-2</v>
      </c>
      <c r="K694" s="16">
        <f t="shared" si="58"/>
        <v>0</v>
      </c>
      <c r="L694" s="12">
        <f>IF(M694&lt;&gt;"",M694,IF(COUNTIFS($C:$C,B694)&gt;1,SUMIFS('Sales Hx'!V:V,'Sales Hx'!$B:$B,_xlfn.XLOOKUP(B694,C:C,B:B),'Sales Hx'!$D:$D,$E694),SUMIFS('Sales Hx'!V:V,'Sales Hx'!$B:$B,$B694,'Sales Hx'!$D:$D,$E694)))</f>
        <v>0</v>
      </c>
      <c r="M694" s="12">
        <v>0</v>
      </c>
      <c r="N694" s="15">
        <f t="shared" si="60"/>
        <v>4.9342105263157895E-2</v>
      </c>
      <c r="O694" s="21">
        <f t="shared" si="56"/>
        <v>6</v>
      </c>
      <c r="P694" s="24">
        <v>52.207599999999999</v>
      </c>
      <c r="Q694" s="18">
        <f t="shared" si="59"/>
        <v>313.24559999999997</v>
      </c>
      <c r="R694" s="2">
        <v>1</v>
      </c>
      <c r="S694" s="2">
        <v>120</v>
      </c>
      <c r="T694" s="2" t="s">
        <v>4647</v>
      </c>
      <c r="U694" s="28" t="str">
        <f>IF(G694=0,"",_xlfn.MINIFS('PO Details'!$I:$I,'PO Details'!$D:$D,Planning!$B694,'PO Details'!$L:$L,Planning!$E694))</f>
        <v/>
      </c>
      <c r="V694" s="29" t="s">
        <v>4640</v>
      </c>
      <c r="W694" t="str">
        <f t="shared" si="57"/>
        <v/>
      </c>
      <c r="X694" s="2">
        <v>120</v>
      </c>
    </row>
    <row r="695" spans="1:24" x14ac:dyDescent="0.25">
      <c r="A695" s="11" t="s">
        <v>4615</v>
      </c>
      <c r="B695" s="22" t="s">
        <v>992</v>
      </c>
      <c r="C695" s="22"/>
      <c r="D695" s="22" t="s">
        <v>993</v>
      </c>
      <c r="E695" s="31" t="s">
        <v>37</v>
      </c>
      <c r="F695" s="12">
        <f>SUMIFS('Inventory Details'!$H:$H,'Inventory Details'!$B:$B,$B695,'Inventory Details'!$E:$E,$E695)</f>
        <v>0</v>
      </c>
      <c r="G695" s="12">
        <f>SUMIFS('PO Details'!$H:$H,'PO Details'!$D:$D,Planning!$B695,'PO Details'!$L:$L,$E695)</f>
        <v>2</v>
      </c>
      <c r="H695" s="12">
        <f>SUMIFS('SO Details'!$G:$G,'SO Details'!$D:$D,Planning!$B695,'SO Details'!$K:$K,$E695)</f>
        <v>0</v>
      </c>
      <c r="I695" s="20">
        <f>IF(COUNTIFS($C:$C,B695)&gt;1,SUMIFS('Sales Hx'!$Q:$Q,'Sales Hx'!$B:$B,_xlfn.XLOOKUP(B695,C:C,B:B),'Sales Hx'!$D:$D,Planning!$E695),SUMIFS('Sales Hx'!$Q:$Q,'Sales Hx'!$B:$B,Planning!$B695,'Sales Hx'!$D:$D,Planning!$E695))</f>
        <v>0</v>
      </c>
      <c r="J695" s="16">
        <f>IF(COUNTIFS($C:$C,B695)&gt;1,SUMIFS('Sales Hx'!$S:$S,'Sales Hx'!$B:$B,_xlfn.XLOOKUP(B695,C:C,B:B),'Sales Hx'!$D:$D,E695),SUMIFS('Sales Hx'!$S:$S,'Sales Hx'!$B:$B,$B695,'Sales Hx'!$D:$D,$E695))</f>
        <v>0</v>
      </c>
      <c r="K695" s="16">
        <f t="shared" si="58"/>
        <v>0</v>
      </c>
      <c r="L695" s="12">
        <f>IF(M695&lt;&gt;"",M695,IF(COUNTIFS($C:$C,B695)&gt;1,SUMIFS('Sales Hx'!V:V,'Sales Hx'!$B:$B,_xlfn.XLOOKUP(B695,C:C,B:B),'Sales Hx'!$D:$D,$E695),SUMIFS('Sales Hx'!V:V,'Sales Hx'!$B:$B,$B695,'Sales Hx'!$D:$D,$E695)))</f>
        <v>0</v>
      </c>
      <c r="M695" s="12">
        <v>0</v>
      </c>
      <c r="N695" s="15">
        <f t="shared" si="60"/>
        <v>0</v>
      </c>
      <c r="O695" s="21">
        <f t="shared" si="56"/>
        <v>0</v>
      </c>
      <c r="P695" s="24">
        <v>52.207599999999999</v>
      </c>
      <c r="Q695" s="18">
        <f t="shared" si="59"/>
        <v>0</v>
      </c>
      <c r="R695" s="2">
        <v>1</v>
      </c>
      <c r="S695" s="2">
        <v>120</v>
      </c>
      <c r="T695" s="2" t="s">
        <v>4647</v>
      </c>
      <c r="U695" s="28">
        <f>IF(G695=0,"",_xlfn.MINIFS('PO Details'!$I:$I,'PO Details'!$D:$D,Planning!$B695,'PO Details'!$L:$L,Planning!$E695))</f>
        <v>45139</v>
      </c>
      <c r="V695" s="29" t="s">
        <v>4640</v>
      </c>
      <c r="W695" t="str">
        <f t="shared" si="57"/>
        <v/>
      </c>
      <c r="X695" s="2">
        <v>120</v>
      </c>
    </row>
    <row r="696" spans="1:24" x14ac:dyDescent="0.25">
      <c r="A696" s="11" t="s">
        <v>4615</v>
      </c>
      <c r="B696" s="22" t="s">
        <v>992</v>
      </c>
      <c r="C696" s="22"/>
      <c r="D696" s="22" t="s">
        <v>993</v>
      </c>
      <c r="E696" s="31" t="s">
        <v>4746</v>
      </c>
      <c r="F696" s="12">
        <f>SUMIFS('Inventory Details'!$H:$H,'Inventory Details'!$B:$B,$B696,'Inventory Details'!$E:$E,$E696)</f>
        <v>2</v>
      </c>
      <c r="G696" s="12">
        <f>SUMIFS('PO Details'!$H:$H,'PO Details'!$D:$D,Planning!$B696,'PO Details'!$L:$L,$E696)</f>
        <v>0</v>
      </c>
      <c r="H696" s="12">
        <f>SUMIFS('SO Details'!$G:$G,'SO Details'!$D:$D,Planning!$B696,'SO Details'!$K:$K,$E696)</f>
        <v>0</v>
      </c>
      <c r="I696" s="20">
        <f>IF(COUNTIFS($C:$C,B696)&gt;1,SUMIFS('Sales Hx'!$Q:$Q,'Sales Hx'!$B:$B,_xlfn.XLOOKUP(B696,C:C,B:B),'Sales Hx'!$D:$D,Planning!$E696),SUMIFS('Sales Hx'!$Q:$Q,'Sales Hx'!$B:$B,Planning!$B696,'Sales Hx'!$D:$D,Planning!$E696))</f>
        <v>0</v>
      </c>
      <c r="J696" s="16">
        <f>IF(COUNTIFS($C:$C,B696)&gt;1,SUMIFS('Sales Hx'!$S:$S,'Sales Hx'!$B:$B,_xlfn.XLOOKUP(B696,C:C,B:B),'Sales Hx'!$D:$D,E696),SUMIFS('Sales Hx'!$S:$S,'Sales Hx'!$B:$B,$B696,'Sales Hx'!$D:$D,$E696))</f>
        <v>0</v>
      </c>
      <c r="K696" s="16">
        <f t="shared" si="58"/>
        <v>0</v>
      </c>
      <c r="L696" s="12">
        <f>IF(M696&lt;&gt;"",M696,IF(COUNTIFS($C:$C,B696)&gt;1,SUMIFS('Sales Hx'!V:V,'Sales Hx'!$B:$B,_xlfn.XLOOKUP(B696,C:C,B:B),'Sales Hx'!$D:$D,$E696),SUMIFS('Sales Hx'!V:V,'Sales Hx'!$B:$B,$B696,'Sales Hx'!$D:$D,$E696)))</f>
        <v>0</v>
      </c>
      <c r="M696" s="12">
        <v>0</v>
      </c>
      <c r="N696" s="15">
        <f t="shared" si="60"/>
        <v>0</v>
      </c>
      <c r="O696" s="21">
        <f t="shared" si="56"/>
        <v>0</v>
      </c>
      <c r="P696" s="24">
        <v>52.207599999999999</v>
      </c>
      <c r="Q696" s="18">
        <f t="shared" si="59"/>
        <v>0</v>
      </c>
      <c r="R696" s="2">
        <v>1</v>
      </c>
      <c r="S696" s="2">
        <v>120</v>
      </c>
      <c r="T696" s="2" t="s">
        <v>4647</v>
      </c>
      <c r="U696" s="28" t="str">
        <f>IF(G696=0,"",_xlfn.MINIFS('PO Details'!$I:$I,'PO Details'!$D:$D,Planning!$B696,'PO Details'!$L:$L,Planning!$E696))</f>
        <v/>
      </c>
      <c r="V696" s="29" t="s">
        <v>4640</v>
      </c>
      <c r="W696" t="str">
        <f t="shared" si="57"/>
        <v/>
      </c>
      <c r="X696" s="2">
        <v>120</v>
      </c>
    </row>
    <row r="697" spans="1:24" x14ac:dyDescent="0.25">
      <c r="A697" s="11" t="s">
        <v>4615</v>
      </c>
      <c r="B697" s="22" t="s">
        <v>992</v>
      </c>
      <c r="C697" s="22"/>
      <c r="D697" s="22" t="s">
        <v>993</v>
      </c>
      <c r="E697" s="31" t="s">
        <v>686</v>
      </c>
      <c r="F697" s="12">
        <f>SUMIFS('Inventory Details'!$H:$H,'Inventory Details'!$B:$B,$B697,'Inventory Details'!$E:$E,$E697)</f>
        <v>0</v>
      </c>
      <c r="G697" s="12">
        <f>SUMIFS('PO Details'!$H:$H,'PO Details'!$D:$D,Planning!$B697,'PO Details'!$L:$L,$E697)</f>
        <v>1</v>
      </c>
      <c r="H697" s="12">
        <f>SUMIFS('SO Details'!$G:$G,'SO Details'!$D:$D,Planning!$B697,'SO Details'!$K:$K,$E697)</f>
        <v>0</v>
      </c>
      <c r="I697" s="20">
        <f>IF(COUNTIFS($C:$C,B697)&gt;1,SUMIFS('Sales Hx'!$Q:$Q,'Sales Hx'!$B:$B,_xlfn.XLOOKUP(B697,C:C,B:B),'Sales Hx'!$D:$D,Planning!$E697),SUMIFS('Sales Hx'!$Q:$Q,'Sales Hx'!$B:$B,Planning!$B697,'Sales Hx'!$D:$D,Planning!$E697))</f>
        <v>1.4</v>
      </c>
      <c r="J697" s="16">
        <f>IF(COUNTIFS($C:$C,B697)&gt;1,SUMIFS('Sales Hx'!$S:$S,'Sales Hx'!$B:$B,_xlfn.XLOOKUP(B697,C:C,B:B),'Sales Hx'!$D:$D,E697),SUMIFS('Sales Hx'!$S:$S,'Sales Hx'!$B:$B,$B697,'Sales Hx'!$D:$D,$E697))</f>
        <v>4.6052631578947366E-2</v>
      </c>
      <c r="K697" s="16">
        <f t="shared" si="58"/>
        <v>0.7142857142857143</v>
      </c>
      <c r="L697" s="12">
        <f>IF(M697&lt;&gt;"",M697,IF(COUNTIFS($C:$C,B697)&gt;1,SUMIFS('Sales Hx'!V:V,'Sales Hx'!$B:$B,_xlfn.XLOOKUP(B697,C:C,B:B),'Sales Hx'!$D:$D,$E697),SUMIFS('Sales Hx'!V:V,'Sales Hx'!$B:$B,$B697,'Sales Hx'!$D:$D,$E697)))</f>
        <v>0</v>
      </c>
      <c r="M697" s="12">
        <v>0</v>
      </c>
      <c r="N697" s="15">
        <f t="shared" si="60"/>
        <v>4.6052631578947366E-2</v>
      </c>
      <c r="O697" s="21">
        <f t="shared" si="56"/>
        <v>0</v>
      </c>
      <c r="P697" s="24">
        <v>52.207599999999999</v>
      </c>
      <c r="Q697" s="18">
        <f t="shared" si="59"/>
        <v>0</v>
      </c>
      <c r="R697" s="2">
        <v>1</v>
      </c>
      <c r="S697" s="2">
        <v>120</v>
      </c>
      <c r="T697" s="2" t="s">
        <v>4647</v>
      </c>
      <c r="U697" s="28">
        <f>IF(G697=0,"",_xlfn.MINIFS('PO Details'!$I:$I,'PO Details'!$D:$D,Planning!$B697,'PO Details'!$L:$L,Planning!$E697))</f>
        <v>45426</v>
      </c>
      <c r="V697" s="29" t="s">
        <v>4640</v>
      </c>
      <c r="W697" t="str">
        <f t="shared" si="57"/>
        <v>Max</v>
      </c>
      <c r="X697" s="2">
        <v>120</v>
      </c>
    </row>
    <row r="698" spans="1:24" x14ac:dyDescent="0.25">
      <c r="A698" s="11" t="s">
        <v>4615</v>
      </c>
      <c r="B698" s="22" t="s">
        <v>994</v>
      </c>
      <c r="C698" s="22"/>
      <c r="D698" s="22" t="s">
        <v>995</v>
      </c>
      <c r="E698" s="31" t="s">
        <v>37</v>
      </c>
      <c r="F698" s="12">
        <f>SUMIFS('Inventory Details'!$H:$H,'Inventory Details'!$B:$B,$B698,'Inventory Details'!$E:$E,$E698)</f>
        <v>0</v>
      </c>
      <c r="G698" s="12">
        <f>SUMIFS('PO Details'!$H:$H,'PO Details'!$D:$D,Planning!$B698,'PO Details'!$L:$L,$E698)</f>
        <v>84</v>
      </c>
      <c r="H698" s="12">
        <f>SUMIFS('SO Details'!$G:$G,'SO Details'!$D:$D,Planning!$B698,'SO Details'!$K:$K,$E698)</f>
        <v>0</v>
      </c>
      <c r="I698" s="20">
        <f>IF(COUNTIFS($C:$C,B698)&gt;1,SUMIFS('Sales Hx'!$Q:$Q,'Sales Hx'!$B:$B,_xlfn.XLOOKUP(B698,C:C,B:B),'Sales Hx'!$D:$D,Planning!$E698),SUMIFS('Sales Hx'!$Q:$Q,'Sales Hx'!$B:$B,Planning!$B698,'Sales Hx'!$D:$D,Planning!$E698))</f>
        <v>0</v>
      </c>
      <c r="J698" s="16">
        <f>IF(COUNTIFS($C:$C,B698)&gt;1,SUMIFS('Sales Hx'!$S:$S,'Sales Hx'!$B:$B,_xlfn.XLOOKUP(B698,C:C,B:B),'Sales Hx'!$D:$D,E698),SUMIFS('Sales Hx'!$S:$S,'Sales Hx'!$B:$B,$B698,'Sales Hx'!$D:$D,$E698))</f>
        <v>0</v>
      </c>
      <c r="K698" s="16">
        <f t="shared" si="58"/>
        <v>0</v>
      </c>
      <c r="L698" s="12">
        <f>IF(M698&lt;&gt;"",M698,IF(COUNTIFS($C:$C,B698)&gt;1,SUMIFS('Sales Hx'!V:V,'Sales Hx'!$B:$B,_xlfn.XLOOKUP(B698,C:C,B:B),'Sales Hx'!$D:$D,$E698),SUMIFS('Sales Hx'!V:V,'Sales Hx'!$B:$B,$B698,'Sales Hx'!$D:$D,$E698)))</f>
        <v>0</v>
      </c>
      <c r="M698" s="12">
        <v>0</v>
      </c>
      <c r="N698" s="15">
        <f t="shared" si="60"/>
        <v>0</v>
      </c>
      <c r="O698" s="21">
        <f t="shared" si="56"/>
        <v>0</v>
      </c>
      <c r="P698" s="24">
        <v>52.207599999999999</v>
      </c>
      <c r="Q698" s="18">
        <f t="shared" ref="Q698:Q753" si="61">IFERROR(P698*O698,0)</f>
        <v>0</v>
      </c>
      <c r="R698" s="2">
        <v>1</v>
      </c>
      <c r="S698" s="2">
        <v>120</v>
      </c>
      <c r="T698" s="2" t="s">
        <v>4647</v>
      </c>
      <c r="U698" s="28">
        <f>IF(G698=0,"",_xlfn.MINIFS('PO Details'!$I:$I,'PO Details'!$D:$D,Planning!$B698,'PO Details'!$L:$L,Planning!$E698))</f>
        <v>45098</v>
      </c>
      <c r="V698" s="29" t="s">
        <v>4641</v>
      </c>
      <c r="W698" t="str">
        <f t="shared" si="57"/>
        <v/>
      </c>
      <c r="X698" s="2">
        <v>120</v>
      </c>
    </row>
    <row r="699" spans="1:24" x14ac:dyDescent="0.25">
      <c r="A699" s="11" t="s">
        <v>4615</v>
      </c>
      <c r="B699" s="22" t="s">
        <v>994</v>
      </c>
      <c r="C699" s="22"/>
      <c r="D699" s="22" t="s">
        <v>995</v>
      </c>
      <c r="E699" s="31" t="s">
        <v>186</v>
      </c>
      <c r="F699" s="12">
        <f>SUMIFS('Inventory Details'!$H:$H,'Inventory Details'!$B:$B,$B699,'Inventory Details'!$E:$E,$E699)</f>
        <v>0</v>
      </c>
      <c r="G699" s="12">
        <f>SUMIFS('PO Details'!$H:$H,'PO Details'!$D:$D,Planning!$B699,'PO Details'!$L:$L,$E699)</f>
        <v>0</v>
      </c>
      <c r="H699" s="12">
        <f>SUMIFS('SO Details'!$G:$G,'SO Details'!$D:$D,Planning!$B699,'SO Details'!$K:$K,$E699)</f>
        <v>0</v>
      </c>
      <c r="I699" s="20">
        <f>IF(COUNTIFS($C:$C,B699)&gt;1,SUMIFS('Sales Hx'!$Q:$Q,'Sales Hx'!$B:$B,_xlfn.XLOOKUP(B699,C:C,B:B),'Sales Hx'!$D:$D,Planning!$E699),SUMIFS('Sales Hx'!$Q:$Q,'Sales Hx'!$B:$B,Planning!$B699,'Sales Hx'!$D:$D,Planning!$E699))</f>
        <v>0</v>
      </c>
      <c r="J699" s="16">
        <f>IF(COUNTIFS($C:$C,B699)&gt;1,SUMIFS('Sales Hx'!$S:$S,'Sales Hx'!$B:$B,_xlfn.XLOOKUP(B699,C:C,B:B),'Sales Hx'!$D:$D,E699),SUMIFS('Sales Hx'!$S:$S,'Sales Hx'!$B:$B,$B699,'Sales Hx'!$D:$D,$E699))</f>
        <v>0</v>
      </c>
      <c r="K699" s="16">
        <f t="shared" si="58"/>
        <v>0</v>
      </c>
      <c r="L699" s="12">
        <f>IF(M699&lt;&gt;"",M699,IF(COUNTIFS($C:$C,B699)&gt;1,SUMIFS('Sales Hx'!V:V,'Sales Hx'!$B:$B,_xlfn.XLOOKUP(B699,C:C,B:B),'Sales Hx'!$D:$D,$E699),SUMIFS('Sales Hx'!V:V,'Sales Hx'!$B:$B,$B699,'Sales Hx'!$D:$D,$E699)))</f>
        <v>0</v>
      </c>
      <c r="M699" s="12">
        <v>0</v>
      </c>
      <c r="N699" s="15">
        <f t="shared" ref="N699:N754" si="62">IFERROR(_xlfn.IFNA(J699*R699+L699,"No Sales Hx"),"No Sales HX")</f>
        <v>0</v>
      </c>
      <c r="O699" s="21">
        <f t="shared" si="56"/>
        <v>0</v>
      </c>
      <c r="P699" s="24">
        <v>52.207599999999999</v>
      </c>
      <c r="Q699" s="18">
        <f t="shared" si="61"/>
        <v>0</v>
      </c>
      <c r="R699" s="2">
        <v>1</v>
      </c>
      <c r="S699" s="2">
        <v>120</v>
      </c>
      <c r="T699" s="2" t="s">
        <v>4647</v>
      </c>
      <c r="U699" s="28" t="str">
        <f>IF(G699=0,"",_xlfn.MINIFS('PO Details'!$I:$I,'PO Details'!$D:$D,Planning!$B699,'PO Details'!$L:$L,Planning!$E699))</f>
        <v/>
      </c>
      <c r="V699" s="29" t="s">
        <v>4641</v>
      </c>
      <c r="W699" t="str">
        <f t="shared" si="57"/>
        <v/>
      </c>
      <c r="X699" s="2">
        <v>120</v>
      </c>
    </row>
    <row r="700" spans="1:24" x14ac:dyDescent="0.25">
      <c r="A700" s="11" t="s">
        <v>4615</v>
      </c>
      <c r="B700" s="22" t="s">
        <v>994</v>
      </c>
      <c r="C700" s="22"/>
      <c r="D700" s="22" t="s">
        <v>995</v>
      </c>
      <c r="E700" s="31" t="s">
        <v>113</v>
      </c>
      <c r="F700" s="12">
        <f>SUMIFS('Inventory Details'!$H:$H,'Inventory Details'!$B:$B,$B700,'Inventory Details'!$E:$E,$E700)</f>
        <v>4</v>
      </c>
      <c r="G700" s="12">
        <f>SUMIFS('PO Details'!$H:$H,'PO Details'!$D:$D,Planning!$B700,'PO Details'!$L:$L,$E700)</f>
        <v>0</v>
      </c>
      <c r="H700" s="12">
        <f>SUMIFS('SO Details'!$G:$G,'SO Details'!$D:$D,Planning!$B700,'SO Details'!$K:$K,$E700)</f>
        <v>0</v>
      </c>
      <c r="I700" s="20">
        <f>IF(COUNTIFS($C:$C,B700)&gt;1,SUMIFS('Sales Hx'!$Q:$Q,'Sales Hx'!$B:$B,_xlfn.XLOOKUP(B700,C:C,B:B),'Sales Hx'!$D:$D,Planning!$E700),SUMIFS('Sales Hx'!$Q:$Q,'Sales Hx'!$B:$B,Planning!$B700,'Sales Hx'!$D:$D,Planning!$E700))</f>
        <v>0</v>
      </c>
      <c r="J700" s="16">
        <f>IF(COUNTIFS($C:$C,B700)&gt;1,SUMIFS('Sales Hx'!$S:$S,'Sales Hx'!$B:$B,_xlfn.XLOOKUP(B700,C:C,B:B),'Sales Hx'!$D:$D,E700),SUMIFS('Sales Hx'!$S:$S,'Sales Hx'!$B:$B,$B700,'Sales Hx'!$D:$D,$E700))</f>
        <v>0</v>
      </c>
      <c r="K700" s="16">
        <f t="shared" si="58"/>
        <v>0</v>
      </c>
      <c r="L700" s="12">
        <f>IF(M700&lt;&gt;"",M700,IF(COUNTIFS($C:$C,B700)&gt;1,SUMIFS('Sales Hx'!V:V,'Sales Hx'!$B:$B,_xlfn.XLOOKUP(B700,C:C,B:B),'Sales Hx'!$D:$D,$E700),SUMIFS('Sales Hx'!V:V,'Sales Hx'!$B:$B,$B700,'Sales Hx'!$D:$D,$E700)))</f>
        <v>0</v>
      </c>
      <c r="M700" s="12">
        <v>0</v>
      </c>
      <c r="N700" s="15">
        <f t="shared" si="62"/>
        <v>0</v>
      </c>
      <c r="O700" s="21">
        <f t="shared" si="56"/>
        <v>0</v>
      </c>
      <c r="P700" s="24">
        <v>52.207599999999999</v>
      </c>
      <c r="Q700" s="18">
        <f t="shared" si="61"/>
        <v>0</v>
      </c>
      <c r="R700" s="2">
        <v>1</v>
      </c>
      <c r="S700" s="2">
        <v>120</v>
      </c>
      <c r="T700" s="2" t="s">
        <v>4647</v>
      </c>
      <c r="U700" s="28" t="str">
        <f>IF(G700=0,"",_xlfn.MINIFS('PO Details'!$I:$I,'PO Details'!$D:$D,Planning!$B700,'PO Details'!$L:$L,Planning!$E700))</f>
        <v/>
      </c>
      <c r="V700" s="29" t="s">
        <v>4641</v>
      </c>
      <c r="W700" t="str">
        <f t="shared" si="57"/>
        <v/>
      </c>
      <c r="X700" s="2">
        <v>120</v>
      </c>
    </row>
    <row r="701" spans="1:24" x14ac:dyDescent="0.25">
      <c r="A701" s="11" t="s">
        <v>4615</v>
      </c>
      <c r="B701" s="22" t="s">
        <v>994</v>
      </c>
      <c r="C701" s="22"/>
      <c r="D701" s="22" t="s">
        <v>995</v>
      </c>
      <c r="E701" s="31" t="s">
        <v>686</v>
      </c>
      <c r="F701" s="12">
        <f>SUMIFS('Inventory Details'!$H:$H,'Inventory Details'!$B:$B,$B701,'Inventory Details'!$E:$E,$E701)</f>
        <v>53</v>
      </c>
      <c r="G701" s="12">
        <f>SUMIFS('PO Details'!$H:$H,'PO Details'!$D:$D,Planning!$B701,'PO Details'!$L:$L,$E701)</f>
        <v>0</v>
      </c>
      <c r="H701" s="12">
        <f>SUMIFS('SO Details'!$G:$G,'SO Details'!$D:$D,Planning!$B701,'SO Details'!$K:$K,$E701)</f>
        <v>0</v>
      </c>
      <c r="I701" s="20">
        <f>IF(COUNTIFS($C:$C,B701)&gt;1,SUMIFS('Sales Hx'!$Q:$Q,'Sales Hx'!$B:$B,_xlfn.XLOOKUP(B701,C:C,B:B),'Sales Hx'!$D:$D,Planning!$E701),SUMIFS('Sales Hx'!$Q:$Q,'Sales Hx'!$B:$B,Planning!$B701,'Sales Hx'!$D:$D,Planning!$E701))</f>
        <v>42</v>
      </c>
      <c r="J701" s="16">
        <f>IF(COUNTIFS($C:$C,B701)&gt;1,SUMIFS('Sales Hx'!$S:$S,'Sales Hx'!$B:$B,_xlfn.XLOOKUP(B701,C:C,B:B),'Sales Hx'!$D:$D,E701),SUMIFS('Sales Hx'!$S:$S,'Sales Hx'!$B:$B,$B701,'Sales Hx'!$D:$D,$E701))</f>
        <v>0.43480861244019142</v>
      </c>
      <c r="K701" s="16">
        <f t="shared" si="58"/>
        <v>1.2619047619047619</v>
      </c>
      <c r="L701" s="12">
        <f>IF(M701&lt;&gt;"",M701,IF(COUNTIFS($C:$C,B701)&gt;1,SUMIFS('Sales Hx'!V:V,'Sales Hx'!$B:$B,_xlfn.XLOOKUP(B701,C:C,B:B),'Sales Hx'!$D:$D,$E701),SUMIFS('Sales Hx'!V:V,'Sales Hx'!$B:$B,$B701,'Sales Hx'!$D:$D,$E701)))</f>
        <v>0</v>
      </c>
      <c r="M701" s="12">
        <v>0</v>
      </c>
      <c r="N701" s="15">
        <f t="shared" si="62"/>
        <v>0.43480861244019142</v>
      </c>
      <c r="O701" s="21">
        <f t="shared" si="56"/>
        <v>0</v>
      </c>
      <c r="P701" s="24">
        <v>52.207599999999999</v>
      </c>
      <c r="Q701" s="18">
        <f t="shared" si="61"/>
        <v>0</v>
      </c>
      <c r="R701" s="2">
        <v>1</v>
      </c>
      <c r="S701" s="2">
        <v>120</v>
      </c>
      <c r="T701" s="2" t="s">
        <v>4647</v>
      </c>
      <c r="U701" s="28" t="str">
        <f>IF(G701=0,"",_xlfn.MINIFS('PO Details'!$I:$I,'PO Details'!$D:$D,Planning!$B701,'PO Details'!$L:$L,Planning!$E701))</f>
        <v/>
      </c>
      <c r="V701" s="29" t="s">
        <v>4641</v>
      </c>
      <c r="W701" t="str">
        <f t="shared" si="57"/>
        <v>Max</v>
      </c>
      <c r="X701" s="2">
        <v>120</v>
      </c>
    </row>
    <row r="702" spans="1:24" x14ac:dyDescent="0.25">
      <c r="A702" s="11" t="s">
        <v>4615</v>
      </c>
      <c r="B702" s="22" t="s">
        <v>996</v>
      </c>
      <c r="C702" s="22"/>
      <c r="D702" s="22" t="s">
        <v>997</v>
      </c>
      <c r="E702" s="31" t="s">
        <v>37</v>
      </c>
      <c r="F702" s="12">
        <f>SUMIFS('Inventory Details'!$H:$H,'Inventory Details'!$B:$B,$B702,'Inventory Details'!$E:$E,$E702)</f>
        <v>0</v>
      </c>
      <c r="G702" s="12">
        <f>SUMIFS('PO Details'!$H:$H,'PO Details'!$D:$D,Planning!$B702,'PO Details'!$L:$L,$E702)</f>
        <v>15</v>
      </c>
      <c r="H702" s="12">
        <f>SUMIFS('SO Details'!$G:$G,'SO Details'!$D:$D,Planning!$B702,'SO Details'!$K:$K,$E702)</f>
        <v>0</v>
      </c>
      <c r="I702" s="20">
        <f>IF(COUNTIFS($C:$C,B702)&gt;1,SUMIFS('Sales Hx'!$Q:$Q,'Sales Hx'!$B:$B,_xlfn.XLOOKUP(B702,C:C,B:B),'Sales Hx'!$D:$D,Planning!$E702),SUMIFS('Sales Hx'!$Q:$Q,'Sales Hx'!$B:$B,Planning!$B702,'Sales Hx'!$D:$D,Planning!$E702))</f>
        <v>0</v>
      </c>
      <c r="J702" s="16">
        <f>IF(COUNTIFS($C:$C,B702)&gt;1,SUMIFS('Sales Hx'!$S:$S,'Sales Hx'!$B:$B,_xlfn.XLOOKUP(B702,C:C,B:B),'Sales Hx'!$D:$D,E702),SUMIFS('Sales Hx'!$S:$S,'Sales Hx'!$B:$B,$B702,'Sales Hx'!$D:$D,$E702))</f>
        <v>0</v>
      </c>
      <c r="K702" s="16">
        <f t="shared" si="58"/>
        <v>0</v>
      </c>
      <c r="L702" s="12">
        <f>IF(M702&lt;&gt;"",M702,IF(COUNTIFS($C:$C,B702)&gt;1,SUMIFS('Sales Hx'!V:V,'Sales Hx'!$B:$B,_xlfn.XLOOKUP(B702,C:C,B:B),'Sales Hx'!$D:$D,$E702),SUMIFS('Sales Hx'!V:V,'Sales Hx'!$B:$B,$B702,'Sales Hx'!$D:$D,$E702)))</f>
        <v>0</v>
      </c>
      <c r="M702" s="12">
        <v>0</v>
      </c>
      <c r="N702" s="15">
        <f t="shared" si="62"/>
        <v>0</v>
      </c>
      <c r="O702" s="21">
        <f t="shared" si="56"/>
        <v>0</v>
      </c>
      <c r="P702" s="24">
        <v>52.207599999999999</v>
      </c>
      <c r="Q702" s="18">
        <f t="shared" si="61"/>
        <v>0</v>
      </c>
      <c r="R702" s="2">
        <v>1</v>
      </c>
      <c r="S702" s="2">
        <v>120</v>
      </c>
      <c r="T702" s="2" t="s">
        <v>4647</v>
      </c>
      <c r="U702" s="28">
        <f>IF(G702=0,"",_xlfn.MINIFS('PO Details'!$I:$I,'PO Details'!$D:$D,Planning!$B702,'PO Details'!$L:$L,Planning!$E702))</f>
        <v>45102</v>
      </c>
      <c r="V702" s="29" t="s">
        <v>4640</v>
      </c>
      <c r="W702" t="str">
        <f t="shared" si="57"/>
        <v/>
      </c>
      <c r="X702" s="2">
        <v>120</v>
      </c>
    </row>
    <row r="703" spans="1:24" x14ac:dyDescent="0.25">
      <c r="A703" s="11" t="s">
        <v>4615</v>
      </c>
      <c r="B703" s="22" t="s">
        <v>996</v>
      </c>
      <c r="C703" s="22"/>
      <c r="D703" s="22" t="s">
        <v>997</v>
      </c>
      <c r="E703" s="31" t="s">
        <v>686</v>
      </c>
      <c r="F703" s="12">
        <f>SUMIFS('Inventory Details'!$H:$H,'Inventory Details'!$B:$B,$B703,'Inventory Details'!$E:$E,$E703)</f>
        <v>0</v>
      </c>
      <c r="G703" s="12">
        <f>SUMIFS('PO Details'!$H:$H,'PO Details'!$D:$D,Planning!$B703,'PO Details'!$L:$L,$E703)</f>
        <v>3</v>
      </c>
      <c r="H703" s="12">
        <f>SUMIFS('SO Details'!$G:$G,'SO Details'!$D:$D,Planning!$B703,'SO Details'!$K:$K,$E703)</f>
        <v>0</v>
      </c>
      <c r="I703" s="20">
        <f>IF(COUNTIFS($C:$C,B703)&gt;1,SUMIFS('Sales Hx'!$Q:$Q,'Sales Hx'!$B:$B,_xlfn.XLOOKUP(B703,C:C,B:B),'Sales Hx'!$D:$D,Planning!$E703),SUMIFS('Sales Hx'!$Q:$Q,'Sales Hx'!$B:$B,Planning!$B703,'Sales Hx'!$D:$D,Planning!$E703))</f>
        <v>4.1999999999999993</v>
      </c>
      <c r="J703" s="16">
        <f>IF(COUNTIFS($C:$C,B703)&gt;1,SUMIFS('Sales Hx'!$S:$S,'Sales Hx'!$B:$B,_xlfn.XLOOKUP(B703,C:C,B:B),'Sales Hx'!$D:$D,E703),SUMIFS('Sales Hx'!$S:$S,'Sales Hx'!$B:$B,$B703,'Sales Hx'!$D:$D,$E703))</f>
        <v>0.10745614035087718</v>
      </c>
      <c r="K703" s="16">
        <f t="shared" si="58"/>
        <v>0.71428571428571441</v>
      </c>
      <c r="L703" s="12">
        <f>IF(M703&lt;&gt;"",M703,IF(COUNTIFS($C:$C,B703)&gt;1,SUMIFS('Sales Hx'!V:V,'Sales Hx'!$B:$B,_xlfn.XLOOKUP(B703,C:C,B:B),'Sales Hx'!$D:$D,$E703),SUMIFS('Sales Hx'!V:V,'Sales Hx'!$B:$B,$B703,'Sales Hx'!$D:$D,$E703)))</f>
        <v>0</v>
      </c>
      <c r="M703" s="12">
        <v>0</v>
      </c>
      <c r="N703" s="15">
        <f t="shared" si="62"/>
        <v>0.10745614035087718</v>
      </c>
      <c r="O703" s="21">
        <f t="shared" si="56"/>
        <v>0</v>
      </c>
      <c r="P703" s="24">
        <v>52.207599999999999</v>
      </c>
      <c r="Q703" s="18">
        <f t="shared" si="61"/>
        <v>0</v>
      </c>
      <c r="R703" s="2">
        <v>1</v>
      </c>
      <c r="S703" s="2">
        <v>120</v>
      </c>
      <c r="T703" s="2" t="s">
        <v>4647</v>
      </c>
      <c r="U703" s="28">
        <f>IF(G703=0,"",_xlfn.MINIFS('PO Details'!$I:$I,'PO Details'!$D:$D,Planning!$B703,'PO Details'!$L:$L,Planning!$E703))</f>
        <v>45426</v>
      </c>
      <c r="V703" s="29" t="s">
        <v>4640</v>
      </c>
      <c r="W703" t="str">
        <f t="shared" si="57"/>
        <v>Max</v>
      </c>
      <c r="X703" s="2">
        <v>120</v>
      </c>
    </row>
    <row r="704" spans="1:24" x14ac:dyDescent="0.25">
      <c r="A704" s="11" t="s">
        <v>4615</v>
      </c>
      <c r="B704" s="22" t="s">
        <v>998</v>
      </c>
      <c r="C704" s="22"/>
      <c r="D704" s="22" t="s">
        <v>999</v>
      </c>
      <c r="E704" s="31" t="s">
        <v>37</v>
      </c>
      <c r="F704" s="12">
        <f>SUMIFS('Inventory Details'!$H:$H,'Inventory Details'!$B:$B,$B704,'Inventory Details'!$E:$E,$E704)</f>
        <v>0</v>
      </c>
      <c r="G704" s="12">
        <f>SUMIFS('PO Details'!$H:$H,'PO Details'!$D:$D,Planning!$B704,'PO Details'!$L:$L,$E704)</f>
        <v>5</v>
      </c>
      <c r="H704" s="12">
        <f>SUMIFS('SO Details'!$G:$G,'SO Details'!$D:$D,Planning!$B704,'SO Details'!$K:$K,$E704)</f>
        <v>0</v>
      </c>
      <c r="I704" s="20">
        <f>IF(COUNTIFS($C:$C,B704)&gt;1,SUMIFS('Sales Hx'!$Q:$Q,'Sales Hx'!$B:$B,_xlfn.XLOOKUP(B704,C:C,B:B),'Sales Hx'!$D:$D,Planning!$E704),SUMIFS('Sales Hx'!$Q:$Q,'Sales Hx'!$B:$B,Planning!$B704,'Sales Hx'!$D:$D,Planning!$E704))</f>
        <v>0</v>
      </c>
      <c r="J704" s="16">
        <f>IF(COUNTIFS($C:$C,B704)&gt;1,SUMIFS('Sales Hx'!$S:$S,'Sales Hx'!$B:$B,_xlfn.XLOOKUP(B704,C:C,B:B),'Sales Hx'!$D:$D,E704),SUMIFS('Sales Hx'!$S:$S,'Sales Hx'!$B:$B,$B704,'Sales Hx'!$D:$D,$E704))</f>
        <v>0</v>
      </c>
      <c r="K704" s="16">
        <f t="shared" si="58"/>
        <v>0</v>
      </c>
      <c r="L704" s="12">
        <f>IF(M704&lt;&gt;"",M704,IF(COUNTIFS($C:$C,B704)&gt;1,SUMIFS('Sales Hx'!V:V,'Sales Hx'!$B:$B,_xlfn.XLOOKUP(B704,C:C,B:B),'Sales Hx'!$D:$D,$E704),SUMIFS('Sales Hx'!V:V,'Sales Hx'!$B:$B,$B704,'Sales Hx'!$D:$D,$E704)))</f>
        <v>0</v>
      </c>
      <c r="M704" s="12">
        <v>0</v>
      </c>
      <c r="N704" s="15">
        <f t="shared" si="62"/>
        <v>0</v>
      </c>
      <c r="O704" s="21">
        <f t="shared" si="56"/>
        <v>0</v>
      </c>
      <c r="P704" s="24">
        <v>52.207599999999999</v>
      </c>
      <c r="Q704" s="18">
        <f t="shared" si="61"/>
        <v>0</v>
      </c>
      <c r="R704" s="2">
        <v>1</v>
      </c>
      <c r="S704" s="2">
        <v>120</v>
      </c>
      <c r="T704" s="2" t="s">
        <v>4647</v>
      </c>
      <c r="U704" s="28">
        <f>IF(G704=0,"",_xlfn.MINIFS('PO Details'!$I:$I,'PO Details'!$D:$D,Planning!$B704,'PO Details'!$L:$L,Planning!$E704))</f>
        <v>45106</v>
      </c>
      <c r="V704" s="29" t="s">
        <v>4640</v>
      </c>
      <c r="W704" t="str">
        <f t="shared" si="57"/>
        <v/>
      </c>
      <c r="X704" s="2">
        <v>120</v>
      </c>
    </row>
    <row r="705" spans="1:24" x14ac:dyDescent="0.25">
      <c r="A705" s="11" t="s">
        <v>4615</v>
      </c>
      <c r="B705" s="22" t="s">
        <v>998</v>
      </c>
      <c r="C705" s="22"/>
      <c r="D705" s="22" t="s">
        <v>999</v>
      </c>
      <c r="E705" s="31" t="s">
        <v>4746</v>
      </c>
      <c r="F705" s="12">
        <f>SUMIFS('Inventory Details'!$H:$H,'Inventory Details'!$B:$B,$B705,'Inventory Details'!$E:$E,$E705)</f>
        <v>4</v>
      </c>
      <c r="G705" s="12">
        <f>SUMIFS('PO Details'!$H:$H,'PO Details'!$D:$D,Planning!$B705,'PO Details'!$L:$L,$E705)</f>
        <v>0</v>
      </c>
      <c r="H705" s="12">
        <f>SUMIFS('SO Details'!$G:$G,'SO Details'!$D:$D,Planning!$B705,'SO Details'!$K:$K,$E705)</f>
        <v>0</v>
      </c>
      <c r="I705" s="20">
        <f>IF(COUNTIFS($C:$C,B705)&gt;1,SUMIFS('Sales Hx'!$Q:$Q,'Sales Hx'!$B:$B,_xlfn.XLOOKUP(B705,C:C,B:B),'Sales Hx'!$D:$D,Planning!$E705),SUMIFS('Sales Hx'!$Q:$Q,'Sales Hx'!$B:$B,Planning!$B705,'Sales Hx'!$D:$D,Planning!$E705))</f>
        <v>0</v>
      </c>
      <c r="J705" s="16">
        <f>IF(COUNTIFS($C:$C,B705)&gt;1,SUMIFS('Sales Hx'!$S:$S,'Sales Hx'!$B:$B,_xlfn.XLOOKUP(B705,C:C,B:B),'Sales Hx'!$D:$D,E705),SUMIFS('Sales Hx'!$S:$S,'Sales Hx'!$B:$B,$B705,'Sales Hx'!$D:$D,$E705))</f>
        <v>0</v>
      </c>
      <c r="K705" s="16">
        <f t="shared" si="58"/>
        <v>0</v>
      </c>
      <c r="L705" s="12">
        <f>IF(M705&lt;&gt;"",M705,IF(COUNTIFS($C:$C,B705)&gt;1,SUMIFS('Sales Hx'!V:V,'Sales Hx'!$B:$B,_xlfn.XLOOKUP(B705,C:C,B:B),'Sales Hx'!$D:$D,$E705),SUMIFS('Sales Hx'!V:V,'Sales Hx'!$B:$B,$B705,'Sales Hx'!$D:$D,$E705)))</f>
        <v>0</v>
      </c>
      <c r="M705" s="12">
        <v>0</v>
      </c>
      <c r="N705" s="15">
        <f t="shared" si="62"/>
        <v>0</v>
      </c>
      <c r="O705" s="21">
        <f t="shared" si="56"/>
        <v>0</v>
      </c>
      <c r="P705" s="24">
        <v>52.207599999999999</v>
      </c>
      <c r="Q705" s="18">
        <f t="shared" si="61"/>
        <v>0</v>
      </c>
      <c r="R705" s="2">
        <v>1</v>
      </c>
      <c r="S705" s="2">
        <v>120</v>
      </c>
      <c r="T705" s="2" t="s">
        <v>4647</v>
      </c>
      <c r="U705" s="28" t="str">
        <f>IF(G705=0,"",_xlfn.MINIFS('PO Details'!$I:$I,'PO Details'!$D:$D,Planning!$B705,'PO Details'!$L:$L,Planning!$E705))</f>
        <v/>
      </c>
      <c r="V705" s="29" t="s">
        <v>4640</v>
      </c>
      <c r="W705" t="str">
        <f t="shared" si="57"/>
        <v/>
      </c>
      <c r="X705" s="2">
        <v>120</v>
      </c>
    </row>
    <row r="706" spans="1:24" x14ac:dyDescent="0.25">
      <c r="A706" s="11" t="s">
        <v>4615</v>
      </c>
      <c r="B706" s="22" t="s">
        <v>998</v>
      </c>
      <c r="C706" s="22"/>
      <c r="D706" s="22" t="s">
        <v>999</v>
      </c>
      <c r="E706" s="31" t="s">
        <v>686</v>
      </c>
      <c r="F706" s="12">
        <f>SUMIFS('Inventory Details'!$H:$H,'Inventory Details'!$B:$B,$B706,'Inventory Details'!$E:$E,$E706)</f>
        <v>0</v>
      </c>
      <c r="G706" s="12">
        <f>SUMIFS('PO Details'!$H:$H,'PO Details'!$D:$D,Planning!$B706,'PO Details'!$L:$L,$E706)</f>
        <v>1</v>
      </c>
      <c r="H706" s="12">
        <f>SUMIFS('SO Details'!$G:$G,'SO Details'!$D:$D,Planning!$B706,'SO Details'!$K:$K,$E706)</f>
        <v>0</v>
      </c>
      <c r="I706" s="20">
        <f>IF(COUNTIFS($C:$C,B706)&gt;1,SUMIFS('Sales Hx'!$Q:$Q,'Sales Hx'!$B:$B,_xlfn.XLOOKUP(B706,C:C,B:B),'Sales Hx'!$D:$D,Planning!$E706),SUMIFS('Sales Hx'!$Q:$Q,'Sales Hx'!$B:$B,Planning!$B706,'Sales Hx'!$D:$D,Planning!$E706))</f>
        <v>1.4</v>
      </c>
      <c r="J706" s="16">
        <f>IF(COUNTIFS($C:$C,B706)&gt;1,SUMIFS('Sales Hx'!$S:$S,'Sales Hx'!$B:$B,_xlfn.XLOOKUP(B706,C:C,B:B),'Sales Hx'!$D:$D,E706),SUMIFS('Sales Hx'!$S:$S,'Sales Hx'!$B:$B,$B706,'Sales Hx'!$D:$D,$E706))</f>
        <v>4.6052631578947366E-2</v>
      </c>
      <c r="K706" s="16">
        <f t="shared" si="58"/>
        <v>0.7142857142857143</v>
      </c>
      <c r="L706" s="12">
        <f>IF(M706&lt;&gt;"",M706,IF(COUNTIFS($C:$C,B706)&gt;1,SUMIFS('Sales Hx'!V:V,'Sales Hx'!$B:$B,_xlfn.XLOOKUP(B706,C:C,B:B),'Sales Hx'!$D:$D,$E706),SUMIFS('Sales Hx'!V:V,'Sales Hx'!$B:$B,$B706,'Sales Hx'!$D:$D,$E706)))</f>
        <v>0</v>
      </c>
      <c r="M706" s="12">
        <v>0</v>
      </c>
      <c r="N706" s="15">
        <f t="shared" si="62"/>
        <v>4.6052631578947366E-2</v>
      </c>
      <c r="O706" s="21">
        <f t="shared" ref="O706:O769" si="63">MROUND(ROUND(IFERROR(IF(C706&lt;&gt;"",0,IF(T706="DC'd",0,IF(AND(J706=0,F706+G706&lt;H706),H706-F706+G706,IF(F706+G706&lt;N706,N706+MAX((IF(J706*R706&gt;F706,F706,J706*R706))+J706*S706-F706-G706+H706,0))))),0),0),1)</f>
        <v>0</v>
      </c>
      <c r="P706" s="24">
        <v>52.207599999999999</v>
      </c>
      <c r="Q706" s="18">
        <f t="shared" si="61"/>
        <v>0</v>
      </c>
      <c r="R706" s="2">
        <v>1</v>
      </c>
      <c r="S706" s="2">
        <v>120</v>
      </c>
      <c r="T706" s="2" t="s">
        <v>4647</v>
      </c>
      <c r="U706" s="28">
        <f>IF(G706=0,"",_xlfn.MINIFS('PO Details'!$I:$I,'PO Details'!$D:$D,Planning!$B706,'PO Details'!$L:$L,Planning!$E706))</f>
        <v>45426</v>
      </c>
      <c r="V706" s="29" t="s">
        <v>4640</v>
      </c>
      <c r="W706" t="str">
        <f t="shared" ref="W706:W769" si="64">IF(I706=_xlfn.MAXIFS(I:I,B:B,B706),"Max","")</f>
        <v>Max</v>
      </c>
      <c r="X706" s="2">
        <v>120</v>
      </c>
    </row>
    <row r="707" spans="1:24" x14ac:dyDescent="0.25">
      <c r="A707" s="11" t="s">
        <v>4615</v>
      </c>
      <c r="B707" s="22" t="s">
        <v>998</v>
      </c>
      <c r="C707" s="22"/>
      <c r="D707" s="22" t="s">
        <v>999</v>
      </c>
      <c r="E707" s="31" t="s">
        <v>876</v>
      </c>
      <c r="F707" s="12">
        <f>SUMIFS('Inventory Details'!$H:$H,'Inventory Details'!$B:$B,$B707,'Inventory Details'!$E:$E,$E707)</f>
        <v>0</v>
      </c>
      <c r="G707" s="12">
        <f>SUMIFS('PO Details'!$H:$H,'PO Details'!$D:$D,Planning!$B707,'PO Details'!$L:$L,$E707)</f>
        <v>0</v>
      </c>
      <c r="H707" s="12">
        <f>SUMIFS('SO Details'!$G:$G,'SO Details'!$D:$D,Planning!$B707,'SO Details'!$K:$K,$E707)</f>
        <v>0</v>
      </c>
      <c r="I707" s="20">
        <f>IF(COUNTIFS($C:$C,B707)&gt;1,SUMIFS('Sales Hx'!$Q:$Q,'Sales Hx'!$B:$B,_xlfn.XLOOKUP(B707,C:C,B:B),'Sales Hx'!$D:$D,Planning!$E707),SUMIFS('Sales Hx'!$Q:$Q,'Sales Hx'!$B:$B,Planning!$B707,'Sales Hx'!$D:$D,Planning!$E707))</f>
        <v>0</v>
      </c>
      <c r="J707" s="16">
        <f>IF(COUNTIFS($C:$C,B707)&gt;1,SUMIFS('Sales Hx'!$S:$S,'Sales Hx'!$B:$B,_xlfn.XLOOKUP(B707,C:C,B:B),'Sales Hx'!$D:$D,E707),SUMIFS('Sales Hx'!$S:$S,'Sales Hx'!$B:$B,$B707,'Sales Hx'!$D:$D,$E707))</f>
        <v>6.5789473684210523E-2</v>
      </c>
      <c r="K707" s="16">
        <f t="shared" ref="K707:K770" si="65">IFERROR((F707+G707)/I707,0)</f>
        <v>0</v>
      </c>
      <c r="L707" s="12">
        <f>IF(M707&lt;&gt;"",M707,IF(COUNTIFS($C:$C,B707)&gt;1,SUMIFS('Sales Hx'!V:V,'Sales Hx'!$B:$B,_xlfn.XLOOKUP(B707,C:C,B:B),'Sales Hx'!$D:$D,$E707),SUMIFS('Sales Hx'!V:V,'Sales Hx'!$B:$B,$B707,'Sales Hx'!$D:$D,$E707)))</f>
        <v>0</v>
      </c>
      <c r="M707" s="12">
        <v>0</v>
      </c>
      <c r="N707" s="15">
        <f t="shared" si="62"/>
        <v>6.5789473684210523E-2</v>
      </c>
      <c r="O707" s="21">
        <f t="shared" si="63"/>
        <v>8</v>
      </c>
      <c r="P707" s="24">
        <v>52.207599999999999</v>
      </c>
      <c r="Q707" s="18">
        <f t="shared" si="61"/>
        <v>417.66079999999999</v>
      </c>
      <c r="R707" s="2">
        <v>1</v>
      </c>
      <c r="S707" s="2">
        <v>120</v>
      </c>
      <c r="T707" s="2" t="s">
        <v>4647</v>
      </c>
      <c r="U707" s="28" t="str">
        <f>IF(G707=0,"",_xlfn.MINIFS('PO Details'!$I:$I,'PO Details'!$D:$D,Planning!$B707,'PO Details'!$L:$L,Planning!$E707))</f>
        <v/>
      </c>
      <c r="V707" s="29" t="s">
        <v>4640</v>
      </c>
      <c r="W707" t="str">
        <f t="shared" si="64"/>
        <v/>
      </c>
      <c r="X707" s="2">
        <v>120</v>
      </c>
    </row>
    <row r="708" spans="1:24" x14ac:dyDescent="0.25">
      <c r="A708" s="11"/>
      <c r="B708" s="22" t="s">
        <v>4535</v>
      </c>
      <c r="C708" s="22"/>
      <c r="D708" s="22" t="s">
        <v>4536</v>
      </c>
      <c r="E708" s="31" t="s">
        <v>37</v>
      </c>
      <c r="F708" s="12">
        <f>SUMIFS('Inventory Details'!$H:$H,'Inventory Details'!$B:$B,$B708,'Inventory Details'!$E:$E,$E708)</f>
        <v>0</v>
      </c>
      <c r="G708" s="12">
        <f>SUMIFS('PO Details'!$H:$H,'PO Details'!$D:$D,Planning!$B708,'PO Details'!$L:$L,$E708)</f>
        <v>3</v>
      </c>
      <c r="H708" s="12">
        <f>SUMIFS('SO Details'!$G:$G,'SO Details'!$D:$D,Planning!$B708,'SO Details'!$K:$K,$E708)</f>
        <v>0</v>
      </c>
      <c r="I708" s="20">
        <f>IF(COUNTIFS($C:$C,B708)&gt;1,SUMIFS('Sales Hx'!$Q:$Q,'Sales Hx'!$B:$B,_xlfn.XLOOKUP(B708,C:C,B:B),'Sales Hx'!$D:$D,Planning!$E708),SUMIFS('Sales Hx'!$Q:$Q,'Sales Hx'!$B:$B,Planning!$B708,'Sales Hx'!$D:$D,Planning!$E708))</f>
        <v>0</v>
      </c>
      <c r="J708" s="16">
        <f>IF(COUNTIFS($C:$C,B708)&gt;1,SUMIFS('Sales Hx'!$S:$S,'Sales Hx'!$B:$B,_xlfn.XLOOKUP(B708,C:C,B:B),'Sales Hx'!$D:$D,E708),SUMIFS('Sales Hx'!$S:$S,'Sales Hx'!$B:$B,$B708,'Sales Hx'!$D:$D,$E708))</f>
        <v>0</v>
      </c>
      <c r="K708" s="16">
        <f t="shared" si="65"/>
        <v>0</v>
      </c>
      <c r="L708" s="12">
        <f>IF(M708&lt;&gt;"",M708,IF(COUNTIFS($C:$C,B708)&gt;1,SUMIFS('Sales Hx'!V:V,'Sales Hx'!$B:$B,_xlfn.XLOOKUP(B708,C:C,B:B),'Sales Hx'!$D:$D,$E708),SUMIFS('Sales Hx'!V:V,'Sales Hx'!$B:$B,$B708,'Sales Hx'!$D:$D,$E708)))</f>
        <v>0</v>
      </c>
      <c r="M708" s="12">
        <v>0</v>
      </c>
      <c r="N708" s="15">
        <f t="shared" si="62"/>
        <v>0</v>
      </c>
      <c r="O708" s="21">
        <f t="shared" si="63"/>
        <v>0</v>
      </c>
      <c r="P708" s="24">
        <v>52.207599999999999</v>
      </c>
      <c r="Q708" s="18">
        <f t="shared" si="61"/>
        <v>0</v>
      </c>
      <c r="R708" s="2">
        <v>1</v>
      </c>
      <c r="S708" s="2">
        <v>120</v>
      </c>
      <c r="T708" s="2" t="s">
        <v>4647</v>
      </c>
      <c r="U708" s="28">
        <f>IF(G708=0,"",_xlfn.MINIFS('PO Details'!$I:$I,'PO Details'!$D:$D,Planning!$B708,'PO Details'!$L:$L,Planning!$E708))</f>
        <v>45147</v>
      </c>
      <c r="V708" s="29" t="s">
        <v>4640</v>
      </c>
      <c r="W708" t="str">
        <f t="shared" si="64"/>
        <v>Max</v>
      </c>
      <c r="X708" s="2">
        <v>120</v>
      </c>
    </row>
    <row r="709" spans="1:24" x14ac:dyDescent="0.25">
      <c r="A709" s="11" t="s">
        <v>4615</v>
      </c>
      <c r="B709" s="22" t="s">
        <v>86</v>
      </c>
      <c r="C709" s="22"/>
      <c r="D709" s="22" t="s">
        <v>87</v>
      </c>
      <c r="E709" s="31" t="s">
        <v>37</v>
      </c>
      <c r="F709" s="12">
        <f>SUMIFS('Inventory Details'!$H:$H,'Inventory Details'!$B:$B,$B709,'Inventory Details'!$E:$E,$E709)</f>
        <v>0</v>
      </c>
      <c r="G709" s="12">
        <f>SUMIFS('PO Details'!$H:$H,'PO Details'!$D:$D,Planning!$B709,'PO Details'!$L:$L,$E709)</f>
        <v>9</v>
      </c>
      <c r="H709" s="12">
        <f>SUMIFS('SO Details'!$G:$G,'SO Details'!$D:$D,Planning!$B709,'SO Details'!$K:$K,$E709)</f>
        <v>0</v>
      </c>
      <c r="I709" s="20">
        <f>IF(COUNTIFS($C:$C,B709)&gt;1,SUMIFS('Sales Hx'!$Q:$Q,'Sales Hx'!$B:$B,_xlfn.XLOOKUP(B709,C:C,B:B),'Sales Hx'!$D:$D,Planning!$E709),SUMIFS('Sales Hx'!$Q:$Q,'Sales Hx'!$B:$B,Planning!$B709,'Sales Hx'!$D:$D,Planning!$E709))</f>
        <v>0</v>
      </c>
      <c r="J709" s="16">
        <f>IF(COUNTIFS($C:$C,B709)&gt;1,SUMIFS('Sales Hx'!$S:$S,'Sales Hx'!$B:$B,_xlfn.XLOOKUP(B709,C:C,B:B),'Sales Hx'!$D:$D,E709),SUMIFS('Sales Hx'!$S:$S,'Sales Hx'!$B:$B,$B709,'Sales Hx'!$D:$D,$E709))</f>
        <v>0</v>
      </c>
      <c r="K709" s="16">
        <f t="shared" si="65"/>
        <v>0</v>
      </c>
      <c r="L709" s="12">
        <f>IF(M709&lt;&gt;"",M709,IF(COUNTIFS($C:$C,B709)&gt;1,SUMIFS('Sales Hx'!V:V,'Sales Hx'!$B:$B,_xlfn.XLOOKUP(B709,C:C,B:B),'Sales Hx'!$D:$D,$E709),SUMIFS('Sales Hx'!V:V,'Sales Hx'!$B:$B,$B709,'Sales Hx'!$D:$D,$E709)))</f>
        <v>0</v>
      </c>
      <c r="M709" s="12">
        <v>0</v>
      </c>
      <c r="N709" s="15">
        <f t="shared" si="62"/>
        <v>0</v>
      </c>
      <c r="O709" s="21">
        <f t="shared" si="63"/>
        <v>0</v>
      </c>
      <c r="P709" s="24">
        <v>52.207599999999999</v>
      </c>
      <c r="Q709" s="18">
        <f t="shared" si="61"/>
        <v>0</v>
      </c>
      <c r="R709" s="2">
        <v>1</v>
      </c>
      <c r="S709" s="2">
        <v>120</v>
      </c>
      <c r="T709" s="2" t="s">
        <v>4647</v>
      </c>
      <c r="U709" s="28">
        <f>IF(G709=0,"",_xlfn.MINIFS('PO Details'!$I:$I,'PO Details'!$D:$D,Planning!$B709,'PO Details'!$L:$L,Planning!$E709))</f>
        <v>45118</v>
      </c>
      <c r="V709" s="29" t="s">
        <v>4640</v>
      </c>
      <c r="W709" t="str">
        <f t="shared" si="64"/>
        <v/>
      </c>
      <c r="X709" s="2">
        <v>120</v>
      </c>
    </row>
    <row r="710" spans="1:24" x14ac:dyDescent="0.25">
      <c r="A710" s="11" t="s">
        <v>4615</v>
      </c>
      <c r="B710" s="22" t="s">
        <v>86</v>
      </c>
      <c r="C710" s="22"/>
      <c r="D710" s="22" t="s">
        <v>87</v>
      </c>
      <c r="E710" s="31" t="s">
        <v>686</v>
      </c>
      <c r="F710" s="12">
        <f>SUMIFS('Inventory Details'!$H:$H,'Inventory Details'!$B:$B,$B710,'Inventory Details'!$E:$E,$E710)</f>
        <v>0</v>
      </c>
      <c r="G710" s="12">
        <f>SUMIFS('PO Details'!$H:$H,'PO Details'!$D:$D,Planning!$B710,'PO Details'!$L:$L,$E710)</f>
        <v>3</v>
      </c>
      <c r="H710" s="12">
        <f>SUMIFS('SO Details'!$G:$G,'SO Details'!$D:$D,Planning!$B710,'SO Details'!$K:$K,$E710)</f>
        <v>0</v>
      </c>
      <c r="I710" s="20">
        <f>IF(COUNTIFS($C:$C,B710)&gt;1,SUMIFS('Sales Hx'!$Q:$Q,'Sales Hx'!$B:$B,_xlfn.XLOOKUP(B710,C:C,B:B),'Sales Hx'!$D:$D,Planning!$E710),SUMIFS('Sales Hx'!$Q:$Q,'Sales Hx'!$B:$B,Planning!$B710,'Sales Hx'!$D:$D,Planning!$E710))</f>
        <v>7</v>
      </c>
      <c r="J710" s="16">
        <f>IF(COUNTIFS($C:$C,B710)&gt;1,SUMIFS('Sales Hx'!$S:$S,'Sales Hx'!$B:$B,_xlfn.XLOOKUP(B710,C:C,B:B),'Sales Hx'!$D:$D,E710),SUMIFS('Sales Hx'!$S:$S,'Sales Hx'!$B:$B,$B710,'Sales Hx'!$D:$D,$E710))</f>
        <v>0.1</v>
      </c>
      <c r="K710" s="16">
        <f t="shared" si="65"/>
        <v>0.42857142857142855</v>
      </c>
      <c r="L710" s="12">
        <f>IF(M710&lt;&gt;"",M710,IF(COUNTIFS($C:$C,B710)&gt;1,SUMIFS('Sales Hx'!V:V,'Sales Hx'!$B:$B,_xlfn.XLOOKUP(B710,C:C,B:B),'Sales Hx'!$D:$D,$E710),SUMIFS('Sales Hx'!V:V,'Sales Hx'!$B:$B,$B710,'Sales Hx'!$D:$D,$E710)))</f>
        <v>0</v>
      </c>
      <c r="M710" s="12">
        <v>0</v>
      </c>
      <c r="N710" s="15">
        <f t="shared" si="62"/>
        <v>0.1</v>
      </c>
      <c r="O710" s="21">
        <f t="shared" si="63"/>
        <v>0</v>
      </c>
      <c r="P710" s="24">
        <v>52.207599999999999</v>
      </c>
      <c r="Q710" s="18">
        <f t="shared" si="61"/>
        <v>0</v>
      </c>
      <c r="R710" s="2">
        <v>1</v>
      </c>
      <c r="S710" s="2">
        <v>120</v>
      </c>
      <c r="T710" s="2" t="s">
        <v>4647</v>
      </c>
      <c r="U710" s="28">
        <f>IF(G710=0,"",_xlfn.MINIFS('PO Details'!$I:$I,'PO Details'!$D:$D,Planning!$B710,'PO Details'!$L:$L,Planning!$E710))</f>
        <v>45426</v>
      </c>
      <c r="V710" s="29" t="s">
        <v>4640</v>
      </c>
      <c r="W710" t="str">
        <f t="shared" si="64"/>
        <v>Max</v>
      </c>
      <c r="X710" s="2">
        <v>120</v>
      </c>
    </row>
    <row r="711" spans="1:24" x14ac:dyDescent="0.25">
      <c r="A711" s="11" t="s">
        <v>4615</v>
      </c>
      <c r="B711" s="22" t="s">
        <v>1000</v>
      </c>
      <c r="C711" s="22"/>
      <c r="D711" s="22" t="s">
        <v>1001</v>
      </c>
      <c r="E711" s="31" t="s">
        <v>37</v>
      </c>
      <c r="F711" s="12">
        <f>SUMIFS('Inventory Details'!$H:$H,'Inventory Details'!$B:$B,$B711,'Inventory Details'!$E:$E,$E711)</f>
        <v>0</v>
      </c>
      <c r="G711" s="12">
        <f>SUMIFS('PO Details'!$H:$H,'PO Details'!$D:$D,Planning!$B711,'PO Details'!$L:$L,$E711)</f>
        <v>6</v>
      </c>
      <c r="H711" s="12">
        <f>SUMIFS('SO Details'!$G:$G,'SO Details'!$D:$D,Planning!$B711,'SO Details'!$K:$K,$E711)</f>
        <v>0</v>
      </c>
      <c r="I711" s="20">
        <f>IF(COUNTIFS($C:$C,B711)&gt;1,SUMIFS('Sales Hx'!$Q:$Q,'Sales Hx'!$B:$B,_xlfn.XLOOKUP(B711,C:C,B:B),'Sales Hx'!$D:$D,Planning!$E711),SUMIFS('Sales Hx'!$Q:$Q,'Sales Hx'!$B:$B,Planning!$B711,'Sales Hx'!$D:$D,Planning!$E711))</f>
        <v>0</v>
      </c>
      <c r="J711" s="16">
        <f>IF(COUNTIFS($C:$C,B711)&gt;1,SUMIFS('Sales Hx'!$S:$S,'Sales Hx'!$B:$B,_xlfn.XLOOKUP(B711,C:C,B:B),'Sales Hx'!$D:$D,E711),SUMIFS('Sales Hx'!$S:$S,'Sales Hx'!$B:$B,$B711,'Sales Hx'!$D:$D,$E711))</f>
        <v>0</v>
      </c>
      <c r="K711" s="16">
        <f t="shared" si="65"/>
        <v>0</v>
      </c>
      <c r="L711" s="12">
        <f>IF(M711&lt;&gt;"",M711,IF(COUNTIFS($C:$C,B711)&gt;1,SUMIFS('Sales Hx'!V:V,'Sales Hx'!$B:$B,_xlfn.XLOOKUP(B711,C:C,B:B),'Sales Hx'!$D:$D,$E711),SUMIFS('Sales Hx'!V:V,'Sales Hx'!$B:$B,$B711,'Sales Hx'!$D:$D,$E711)))</f>
        <v>0</v>
      </c>
      <c r="M711" s="12">
        <v>0</v>
      </c>
      <c r="N711" s="15">
        <f t="shared" si="62"/>
        <v>0</v>
      </c>
      <c r="O711" s="21">
        <f t="shared" si="63"/>
        <v>0</v>
      </c>
      <c r="P711" s="24">
        <v>52.207599999999999</v>
      </c>
      <c r="Q711" s="18">
        <f t="shared" si="61"/>
        <v>0</v>
      </c>
      <c r="R711" s="2">
        <v>1</v>
      </c>
      <c r="S711" s="2">
        <v>120</v>
      </c>
      <c r="T711" s="2" t="s">
        <v>4647</v>
      </c>
      <c r="U711" s="28">
        <f>IF(G711=0,"",_xlfn.MINIFS('PO Details'!$I:$I,'PO Details'!$D:$D,Planning!$B711,'PO Details'!$L:$L,Planning!$E711))</f>
        <v>45151</v>
      </c>
      <c r="V711" s="29" t="s">
        <v>4640</v>
      </c>
      <c r="W711" t="str">
        <f t="shared" si="64"/>
        <v/>
      </c>
      <c r="X711" s="2">
        <v>120</v>
      </c>
    </row>
    <row r="712" spans="1:24" x14ac:dyDescent="0.25">
      <c r="A712" s="11" t="s">
        <v>4615</v>
      </c>
      <c r="B712" s="22" t="s">
        <v>1000</v>
      </c>
      <c r="C712" s="22"/>
      <c r="D712" s="22" t="s">
        <v>1001</v>
      </c>
      <c r="E712" s="31" t="s">
        <v>186</v>
      </c>
      <c r="F712" s="12">
        <f>SUMIFS('Inventory Details'!$H:$H,'Inventory Details'!$B:$B,$B712,'Inventory Details'!$E:$E,$E712)</f>
        <v>0</v>
      </c>
      <c r="G712" s="12">
        <f>SUMIFS('PO Details'!$H:$H,'PO Details'!$D:$D,Planning!$B712,'PO Details'!$L:$L,$E712)</f>
        <v>0</v>
      </c>
      <c r="H712" s="12">
        <f>SUMIFS('SO Details'!$G:$G,'SO Details'!$D:$D,Planning!$B712,'SO Details'!$K:$K,$E712)</f>
        <v>0</v>
      </c>
      <c r="I712" s="20">
        <f>IF(COUNTIFS($C:$C,B712)&gt;1,SUMIFS('Sales Hx'!$Q:$Q,'Sales Hx'!$B:$B,_xlfn.XLOOKUP(B712,C:C,B:B),'Sales Hx'!$D:$D,Planning!$E712),SUMIFS('Sales Hx'!$Q:$Q,'Sales Hx'!$B:$B,Planning!$B712,'Sales Hx'!$D:$D,Planning!$E712))</f>
        <v>0</v>
      </c>
      <c r="J712" s="16">
        <f>IF(COUNTIFS($C:$C,B712)&gt;1,SUMIFS('Sales Hx'!$S:$S,'Sales Hx'!$B:$B,_xlfn.XLOOKUP(B712,C:C,B:B),'Sales Hx'!$D:$D,E712),SUMIFS('Sales Hx'!$S:$S,'Sales Hx'!$B:$B,$B712,'Sales Hx'!$D:$D,$E712))</f>
        <v>0</v>
      </c>
      <c r="K712" s="16">
        <f t="shared" si="65"/>
        <v>0</v>
      </c>
      <c r="L712" s="12">
        <f>IF(M712&lt;&gt;"",M712,IF(COUNTIFS($C:$C,B712)&gt;1,SUMIFS('Sales Hx'!V:V,'Sales Hx'!$B:$B,_xlfn.XLOOKUP(B712,C:C,B:B),'Sales Hx'!$D:$D,$E712),SUMIFS('Sales Hx'!V:V,'Sales Hx'!$B:$B,$B712,'Sales Hx'!$D:$D,$E712)))</f>
        <v>0</v>
      </c>
      <c r="M712" s="12">
        <v>0</v>
      </c>
      <c r="N712" s="15">
        <f t="shared" si="62"/>
        <v>0</v>
      </c>
      <c r="O712" s="21">
        <f t="shared" si="63"/>
        <v>0</v>
      </c>
      <c r="P712" s="24">
        <v>52.207599999999999</v>
      </c>
      <c r="Q712" s="18">
        <f t="shared" si="61"/>
        <v>0</v>
      </c>
      <c r="R712" s="2">
        <v>1</v>
      </c>
      <c r="S712" s="2">
        <v>120</v>
      </c>
      <c r="T712" s="2" t="s">
        <v>4647</v>
      </c>
      <c r="U712" s="28" t="str">
        <f>IF(G712=0,"",_xlfn.MINIFS('PO Details'!$I:$I,'PO Details'!$D:$D,Planning!$B712,'PO Details'!$L:$L,Planning!$E712))</f>
        <v/>
      </c>
      <c r="V712" s="29" t="s">
        <v>4640</v>
      </c>
      <c r="W712" t="str">
        <f t="shared" si="64"/>
        <v/>
      </c>
      <c r="X712" s="2">
        <v>120</v>
      </c>
    </row>
    <row r="713" spans="1:24" x14ac:dyDescent="0.25">
      <c r="A713" s="11" t="s">
        <v>4615</v>
      </c>
      <c r="B713" s="22" t="s">
        <v>1000</v>
      </c>
      <c r="C713" s="22"/>
      <c r="D713" s="22" t="s">
        <v>1001</v>
      </c>
      <c r="E713" s="31" t="s">
        <v>4746</v>
      </c>
      <c r="F713" s="12">
        <f>SUMIFS('Inventory Details'!$H:$H,'Inventory Details'!$B:$B,$B713,'Inventory Details'!$E:$E,$E713)</f>
        <v>11</v>
      </c>
      <c r="G713" s="12">
        <f>SUMIFS('PO Details'!$H:$H,'PO Details'!$D:$D,Planning!$B713,'PO Details'!$L:$L,$E713)</f>
        <v>0</v>
      </c>
      <c r="H713" s="12">
        <f>SUMIFS('SO Details'!$G:$G,'SO Details'!$D:$D,Planning!$B713,'SO Details'!$K:$K,$E713)</f>
        <v>0</v>
      </c>
      <c r="I713" s="20">
        <f>IF(COUNTIFS($C:$C,B713)&gt;1,SUMIFS('Sales Hx'!$Q:$Q,'Sales Hx'!$B:$B,_xlfn.XLOOKUP(B713,C:C,B:B),'Sales Hx'!$D:$D,Planning!$E713),SUMIFS('Sales Hx'!$Q:$Q,'Sales Hx'!$B:$B,Planning!$B713,'Sales Hx'!$D:$D,Planning!$E713))</f>
        <v>4.1999999999999993</v>
      </c>
      <c r="J713" s="16">
        <f>IF(COUNTIFS($C:$C,B713)&gt;1,SUMIFS('Sales Hx'!$S:$S,'Sales Hx'!$B:$B,_xlfn.XLOOKUP(B713,C:C,B:B),'Sales Hx'!$D:$D,E713),SUMIFS('Sales Hx'!$S:$S,'Sales Hx'!$B:$B,$B713,'Sales Hx'!$D:$D,$E713))</f>
        <v>0.13815789473684209</v>
      </c>
      <c r="K713" s="16">
        <f t="shared" si="65"/>
        <v>2.6190476190476195</v>
      </c>
      <c r="L713" s="12">
        <f>IF(M713&lt;&gt;"",M713,IF(COUNTIFS($C:$C,B713)&gt;1,SUMIFS('Sales Hx'!V:V,'Sales Hx'!$B:$B,_xlfn.XLOOKUP(B713,C:C,B:B),'Sales Hx'!$D:$D,$E713),SUMIFS('Sales Hx'!V:V,'Sales Hx'!$B:$B,$B713,'Sales Hx'!$D:$D,$E713)))</f>
        <v>0</v>
      </c>
      <c r="M713" s="12">
        <v>0</v>
      </c>
      <c r="N713" s="15">
        <f t="shared" si="62"/>
        <v>0.13815789473684209</v>
      </c>
      <c r="O713" s="21">
        <f t="shared" si="63"/>
        <v>0</v>
      </c>
      <c r="P713" s="24">
        <v>52.207599999999999</v>
      </c>
      <c r="Q713" s="18">
        <f t="shared" si="61"/>
        <v>0</v>
      </c>
      <c r="R713" s="2">
        <v>1</v>
      </c>
      <c r="S713" s="2">
        <v>120</v>
      </c>
      <c r="T713" s="2" t="s">
        <v>4647</v>
      </c>
      <c r="U713" s="28" t="str">
        <f>IF(G713=0,"",_xlfn.MINIFS('PO Details'!$I:$I,'PO Details'!$D:$D,Planning!$B713,'PO Details'!$L:$L,Planning!$E713))</f>
        <v/>
      </c>
      <c r="V713" s="29" t="s">
        <v>4640</v>
      </c>
      <c r="W713" t="str">
        <f t="shared" si="64"/>
        <v>Max</v>
      </c>
      <c r="X713" s="2">
        <v>120</v>
      </c>
    </row>
    <row r="714" spans="1:24" x14ac:dyDescent="0.25">
      <c r="A714" s="11" t="s">
        <v>4615</v>
      </c>
      <c r="B714" s="22" t="s">
        <v>1000</v>
      </c>
      <c r="C714" s="22"/>
      <c r="D714" s="22" t="s">
        <v>1001</v>
      </c>
      <c r="E714" s="31" t="s">
        <v>876</v>
      </c>
      <c r="F714" s="12">
        <f>SUMIFS('Inventory Details'!$H:$H,'Inventory Details'!$B:$B,$B714,'Inventory Details'!$E:$E,$E714)</f>
        <v>0</v>
      </c>
      <c r="G714" s="12">
        <f>SUMIFS('PO Details'!$H:$H,'PO Details'!$D:$D,Planning!$B714,'PO Details'!$L:$L,$E714)</f>
        <v>0</v>
      </c>
      <c r="H714" s="12">
        <f>SUMIFS('SO Details'!$G:$G,'SO Details'!$D:$D,Planning!$B714,'SO Details'!$K:$K,$E714)</f>
        <v>0</v>
      </c>
      <c r="I714" s="20">
        <f>IF(COUNTIFS($C:$C,B714)&gt;1,SUMIFS('Sales Hx'!$Q:$Q,'Sales Hx'!$B:$B,_xlfn.XLOOKUP(B714,C:C,B:B),'Sales Hx'!$D:$D,Planning!$E714),SUMIFS('Sales Hx'!$Q:$Q,'Sales Hx'!$B:$B,Planning!$B714,'Sales Hx'!$D:$D,Planning!$E714))</f>
        <v>0</v>
      </c>
      <c r="J714" s="16">
        <f>IF(COUNTIFS($C:$C,B714)&gt;1,SUMIFS('Sales Hx'!$S:$S,'Sales Hx'!$B:$B,_xlfn.XLOOKUP(B714,C:C,B:B),'Sales Hx'!$D:$D,E714),SUMIFS('Sales Hx'!$S:$S,'Sales Hx'!$B:$B,$B714,'Sales Hx'!$D:$D,$E714))</f>
        <v>0.16447368421052633</v>
      </c>
      <c r="K714" s="16">
        <f t="shared" si="65"/>
        <v>0</v>
      </c>
      <c r="L714" s="12">
        <f>IF(M714&lt;&gt;"",M714,IF(COUNTIFS($C:$C,B714)&gt;1,SUMIFS('Sales Hx'!V:V,'Sales Hx'!$B:$B,_xlfn.XLOOKUP(B714,C:C,B:B),'Sales Hx'!$D:$D,$E714),SUMIFS('Sales Hx'!V:V,'Sales Hx'!$B:$B,$B714,'Sales Hx'!$D:$D,$E714)))</f>
        <v>0</v>
      </c>
      <c r="M714" s="12">
        <v>0</v>
      </c>
      <c r="N714" s="15">
        <f t="shared" si="62"/>
        <v>0.16447368421052633</v>
      </c>
      <c r="O714" s="21">
        <f t="shared" si="63"/>
        <v>20</v>
      </c>
      <c r="P714" s="24">
        <v>52.207599999999999</v>
      </c>
      <c r="Q714" s="18">
        <f t="shared" si="61"/>
        <v>1044.152</v>
      </c>
      <c r="R714" s="2">
        <v>1</v>
      </c>
      <c r="S714" s="2">
        <v>120</v>
      </c>
      <c r="T714" s="2" t="s">
        <v>4647</v>
      </c>
      <c r="U714" s="28" t="str">
        <f>IF(G714=0,"",_xlfn.MINIFS('PO Details'!$I:$I,'PO Details'!$D:$D,Planning!$B714,'PO Details'!$L:$L,Planning!$E714))</f>
        <v/>
      </c>
      <c r="V714" s="29" t="s">
        <v>4640</v>
      </c>
      <c r="W714" t="str">
        <f t="shared" si="64"/>
        <v/>
      </c>
      <c r="X714" s="2">
        <v>120</v>
      </c>
    </row>
    <row r="715" spans="1:24" x14ac:dyDescent="0.25">
      <c r="A715" s="11" t="s">
        <v>4615</v>
      </c>
      <c r="B715" s="22" t="s">
        <v>1002</v>
      </c>
      <c r="C715" s="22"/>
      <c r="D715" s="22" t="s">
        <v>1003</v>
      </c>
      <c r="E715" s="31" t="s">
        <v>37</v>
      </c>
      <c r="F715" s="12">
        <f>SUMIFS('Inventory Details'!$H:$H,'Inventory Details'!$B:$B,$B715,'Inventory Details'!$E:$E,$E715)</f>
        <v>0</v>
      </c>
      <c r="G715" s="12">
        <f>SUMIFS('PO Details'!$H:$H,'PO Details'!$D:$D,Planning!$B715,'PO Details'!$L:$L,$E715)</f>
        <v>10</v>
      </c>
      <c r="H715" s="12">
        <f>SUMIFS('SO Details'!$G:$G,'SO Details'!$D:$D,Planning!$B715,'SO Details'!$K:$K,$E715)</f>
        <v>0</v>
      </c>
      <c r="I715" s="20">
        <f>IF(COUNTIFS($C:$C,B715)&gt;1,SUMIFS('Sales Hx'!$Q:$Q,'Sales Hx'!$B:$B,_xlfn.XLOOKUP(B715,C:C,B:B),'Sales Hx'!$D:$D,Planning!$E715),SUMIFS('Sales Hx'!$Q:$Q,'Sales Hx'!$B:$B,Planning!$B715,'Sales Hx'!$D:$D,Planning!$E715))</f>
        <v>0</v>
      </c>
      <c r="J715" s="16">
        <f>IF(COUNTIFS($C:$C,B715)&gt;1,SUMIFS('Sales Hx'!$S:$S,'Sales Hx'!$B:$B,_xlfn.XLOOKUP(B715,C:C,B:B),'Sales Hx'!$D:$D,E715),SUMIFS('Sales Hx'!$S:$S,'Sales Hx'!$B:$B,$B715,'Sales Hx'!$D:$D,$E715))</f>
        <v>0</v>
      </c>
      <c r="K715" s="16">
        <f t="shared" si="65"/>
        <v>0</v>
      </c>
      <c r="L715" s="12">
        <f>IF(M715&lt;&gt;"",M715,IF(COUNTIFS($C:$C,B715)&gt;1,SUMIFS('Sales Hx'!V:V,'Sales Hx'!$B:$B,_xlfn.XLOOKUP(B715,C:C,B:B),'Sales Hx'!$D:$D,$E715),SUMIFS('Sales Hx'!V:V,'Sales Hx'!$B:$B,$B715,'Sales Hx'!$D:$D,$E715)))</f>
        <v>0</v>
      </c>
      <c r="M715" s="12">
        <v>0</v>
      </c>
      <c r="N715" s="15">
        <f t="shared" si="62"/>
        <v>0</v>
      </c>
      <c r="O715" s="21">
        <f t="shared" si="63"/>
        <v>0</v>
      </c>
      <c r="P715" s="24">
        <v>52.207599999999999</v>
      </c>
      <c r="Q715" s="18">
        <f t="shared" si="61"/>
        <v>0</v>
      </c>
      <c r="R715" s="2">
        <v>1</v>
      </c>
      <c r="S715" s="2">
        <v>120</v>
      </c>
      <c r="T715" s="2" t="s">
        <v>4647</v>
      </c>
      <c r="U715" s="28">
        <f>IF(G715=0,"",_xlfn.MINIFS('PO Details'!$I:$I,'PO Details'!$D:$D,Planning!$B715,'PO Details'!$L:$L,Planning!$E715))</f>
        <v>45118</v>
      </c>
      <c r="V715" s="29" t="s">
        <v>4640</v>
      </c>
      <c r="W715" t="str">
        <f t="shared" si="64"/>
        <v/>
      </c>
      <c r="X715" s="2">
        <v>120</v>
      </c>
    </row>
    <row r="716" spans="1:24" x14ac:dyDescent="0.25">
      <c r="A716" s="11" t="s">
        <v>4615</v>
      </c>
      <c r="B716" s="22" t="s">
        <v>1002</v>
      </c>
      <c r="C716" s="22"/>
      <c r="D716" s="22" t="s">
        <v>1003</v>
      </c>
      <c r="E716" s="31" t="s">
        <v>686</v>
      </c>
      <c r="F716" s="12">
        <f>SUMIFS('Inventory Details'!$H:$H,'Inventory Details'!$B:$B,$B716,'Inventory Details'!$E:$E,$E716)</f>
        <v>5</v>
      </c>
      <c r="G716" s="12">
        <f>SUMIFS('PO Details'!$H:$H,'PO Details'!$D:$D,Planning!$B716,'PO Details'!$L:$L,$E716)</f>
        <v>0</v>
      </c>
      <c r="H716" s="12">
        <f>SUMIFS('SO Details'!$G:$G,'SO Details'!$D:$D,Planning!$B716,'SO Details'!$K:$K,$E716)</f>
        <v>0</v>
      </c>
      <c r="I716" s="20">
        <f>IF(COUNTIFS($C:$C,B716)&gt;1,SUMIFS('Sales Hx'!$Q:$Q,'Sales Hx'!$B:$B,_xlfn.XLOOKUP(B716,C:C,B:B),'Sales Hx'!$D:$D,Planning!$E716),SUMIFS('Sales Hx'!$Q:$Q,'Sales Hx'!$B:$B,Planning!$B716,'Sales Hx'!$D:$D,Planning!$E716))</f>
        <v>1.4</v>
      </c>
      <c r="J716" s="16">
        <f>IF(COUNTIFS($C:$C,B716)&gt;1,SUMIFS('Sales Hx'!$S:$S,'Sales Hx'!$B:$B,_xlfn.XLOOKUP(B716,C:C,B:B),'Sales Hx'!$D:$D,E716),SUMIFS('Sales Hx'!$S:$S,'Sales Hx'!$B:$B,$B716,'Sales Hx'!$D:$D,$E716))</f>
        <v>6.25E-2</v>
      </c>
      <c r="K716" s="16">
        <f t="shared" si="65"/>
        <v>3.5714285714285716</v>
      </c>
      <c r="L716" s="12">
        <f>IF(M716&lt;&gt;"",M716,IF(COUNTIFS($C:$C,B716)&gt;1,SUMIFS('Sales Hx'!V:V,'Sales Hx'!$B:$B,_xlfn.XLOOKUP(B716,C:C,B:B),'Sales Hx'!$D:$D,$E716),SUMIFS('Sales Hx'!V:V,'Sales Hx'!$B:$B,$B716,'Sales Hx'!$D:$D,$E716)))</f>
        <v>0</v>
      </c>
      <c r="M716" s="12">
        <v>0</v>
      </c>
      <c r="N716" s="15">
        <f t="shared" si="62"/>
        <v>6.25E-2</v>
      </c>
      <c r="O716" s="21">
        <f t="shared" si="63"/>
        <v>0</v>
      </c>
      <c r="P716" s="24">
        <v>52.207599999999999</v>
      </c>
      <c r="Q716" s="18">
        <f t="shared" si="61"/>
        <v>0</v>
      </c>
      <c r="R716" s="2">
        <v>1</v>
      </c>
      <c r="S716" s="2">
        <v>120</v>
      </c>
      <c r="T716" s="2" t="s">
        <v>4647</v>
      </c>
      <c r="U716" s="28" t="str">
        <f>IF(G716=0,"",_xlfn.MINIFS('PO Details'!$I:$I,'PO Details'!$D:$D,Planning!$B716,'PO Details'!$L:$L,Planning!$E716))</f>
        <v/>
      </c>
      <c r="V716" s="29" t="s">
        <v>4640</v>
      </c>
      <c r="W716" t="str">
        <f t="shared" si="64"/>
        <v>Max</v>
      </c>
      <c r="X716" s="2">
        <v>120</v>
      </c>
    </row>
    <row r="717" spans="1:24" x14ac:dyDescent="0.25">
      <c r="A717" s="11" t="s">
        <v>4615</v>
      </c>
      <c r="B717" s="22" t="s">
        <v>1002</v>
      </c>
      <c r="C717" s="22"/>
      <c r="D717" s="22" t="s">
        <v>1003</v>
      </c>
      <c r="E717" s="31" t="s">
        <v>876</v>
      </c>
      <c r="F717" s="12">
        <f>SUMIFS('Inventory Details'!$H:$H,'Inventory Details'!$B:$B,$B717,'Inventory Details'!$E:$E,$E717)</f>
        <v>0</v>
      </c>
      <c r="G717" s="12">
        <f>SUMIFS('PO Details'!$H:$H,'PO Details'!$D:$D,Planning!$B717,'PO Details'!$L:$L,$E717)</f>
        <v>0</v>
      </c>
      <c r="H717" s="12">
        <f>SUMIFS('SO Details'!$G:$G,'SO Details'!$D:$D,Planning!$B717,'SO Details'!$K:$K,$E717)</f>
        <v>0</v>
      </c>
      <c r="I717" s="20">
        <f>IF(COUNTIFS($C:$C,B717)&gt;1,SUMIFS('Sales Hx'!$Q:$Q,'Sales Hx'!$B:$B,_xlfn.XLOOKUP(B717,C:C,B:B),'Sales Hx'!$D:$D,Planning!$E717),SUMIFS('Sales Hx'!$Q:$Q,'Sales Hx'!$B:$B,Planning!$B717,'Sales Hx'!$D:$D,Planning!$E717))</f>
        <v>0</v>
      </c>
      <c r="J717" s="16">
        <f>IF(COUNTIFS($C:$C,B717)&gt;1,SUMIFS('Sales Hx'!$S:$S,'Sales Hx'!$B:$B,_xlfn.XLOOKUP(B717,C:C,B:B),'Sales Hx'!$D:$D,E717),SUMIFS('Sales Hx'!$S:$S,'Sales Hx'!$B:$B,$B717,'Sales Hx'!$D:$D,$E717))</f>
        <v>3.2894736842105261E-2</v>
      </c>
      <c r="K717" s="16">
        <f t="shared" si="65"/>
        <v>0</v>
      </c>
      <c r="L717" s="12">
        <f>IF(M717&lt;&gt;"",M717,IF(COUNTIFS($C:$C,B717)&gt;1,SUMIFS('Sales Hx'!V:V,'Sales Hx'!$B:$B,_xlfn.XLOOKUP(B717,C:C,B:B),'Sales Hx'!$D:$D,$E717),SUMIFS('Sales Hx'!V:V,'Sales Hx'!$B:$B,$B717,'Sales Hx'!$D:$D,$E717)))</f>
        <v>0</v>
      </c>
      <c r="M717" s="12">
        <v>0</v>
      </c>
      <c r="N717" s="15">
        <f t="shared" si="62"/>
        <v>3.2894736842105261E-2</v>
      </c>
      <c r="O717" s="21">
        <f t="shared" si="63"/>
        <v>4</v>
      </c>
      <c r="P717" s="24">
        <v>52.207599999999999</v>
      </c>
      <c r="Q717" s="18">
        <f t="shared" si="61"/>
        <v>208.8304</v>
      </c>
      <c r="R717" s="2">
        <v>1</v>
      </c>
      <c r="S717" s="2">
        <v>120</v>
      </c>
      <c r="T717" s="2" t="s">
        <v>4647</v>
      </c>
      <c r="U717" s="28" t="str">
        <f>IF(G717=0,"",_xlfn.MINIFS('PO Details'!$I:$I,'PO Details'!$D:$D,Planning!$B717,'PO Details'!$L:$L,Planning!$E717))</f>
        <v/>
      </c>
      <c r="V717" s="29" t="s">
        <v>4640</v>
      </c>
      <c r="W717" t="str">
        <f t="shared" si="64"/>
        <v/>
      </c>
      <c r="X717" s="2">
        <v>120</v>
      </c>
    </row>
    <row r="718" spans="1:24" x14ac:dyDescent="0.25">
      <c r="A718" s="11" t="s">
        <v>4615</v>
      </c>
      <c r="B718" s="22" t="s">
        <v>1004</v>
      </c>
      <c r="C718" s="22"/>
      <c r="D718" s="22" t="s">
        <v>1005</v>
      </c>
      <c r="E718" s="31" t="s">
        <v>37</v>
      </c>
      <c r="F718" s="12">
        <f>SUMIFS('Inventory Details'!$H:$H,'Inventory Details'!$B:$B,$B718,'Inventory Details'!$E:$E,$E718)</f>
        <v>0</v>
      </c>
      <c r="G718" s="12">
        <f>SUMIFS('PO Details'!$H:$H,'PO Details'!$D:$D,Planning!$B718,'PO Details'!$L:$L,$E718)</f>
        <v>70</v>
      </c>
      <c r="H718" s="12">
        <f>SUMIFS('SO Details'!$G:$G,'SO Details'!$D:$D,Planning!$B718,'SO Details'!$K:$K,$E718)</f>
        <v>0</v>
      </c>
      <c r="I718" s="20">
        <f>IF(COUNTIFS($C:$C,B718)&gt;1,SUMIFS('Sales Hx'!$Q:$Q,'Sales Hx'!$B:$B,_xlfn.XLOOKUP(B718,C:C,B:B),'Sales Hx'!$D:$D,Planning!$E718),SUMIFS('Sales Hx'!$Q:$Q,'Sales Hx'!$B:$B,Planning!$B718,'Sales Hx'!$D:$D,Planning!$E718))</f>
        <v>0</v>
      </c>
      <c r="J718" s="16">
        <f>IF(COUNTIFS($C:$C,B718)&gt;1,SUMIFS('Sales Hx'!$S:$S,'Sales Hx'!$B:$B,_xlfn.XLOOKUP(B718,C:C,B:B),'Sales Hx'!$D:$D,E718),SUMIFS('Sales Hx'!$S:$S,'Sales Hx'!$B:$B,$B718,'Sales Hx'!$D:$D,$E718))</f>
        <v>0</v>
      </c>
      <c r="K718" s="16">
        <f t="shared" si="65"/>
        <v>0</v>
      </c>
      <c r="L718" s="12">
        <f>IF(M718&lt;&gt;"",M718,IF(COUNTIFS($C:$C,B718)&gt;1,SUMIFS('Sales Hx'!V:V,'Sales Hx'!$B:$B,_xlfn.XLOOKUP(B718,C:C,B:B),'Sales Hx'!$D:$D,$E718),SUMIFS('Sales Hx'!V:V,'Sales Hx'!$B:$B,$B718,'Sales Hx'!$D:$D,$E718)))</f>
        <v>0</v>
      </c>
      <c r="M718" s="12">
        <v>0</v>
      </c>
      <c r="N718" s="15">
        <f t="shared" si="62"/>
        <v>0</v>
      </c>
      <c r="O718" s="21">
        <f t="shared" si="63"/>
        <v>0</v>
      </c>
      <c r="P718" s="24">
        <v>52.207599999999999</v>
      </c>
      <c r="Q718" s="18">
        <f t="shared" si="61"/>
        <v>0</v>
      </c>
      <c r="R718" s="2">
        <v>1</v>
      </c>
      <c r="S718" s="2">
        <v>120</v>
      </c>
      <c r="T718" s="2" t="s">
        <v>4647</v>
      </c>
      <c r="U718" s="28">
        <f>IF(G718=0,"",_xlfn.MINIFS('PO Details'!$I:$I,'PO Details'!$D:$D,Planning!$B718,'PO Details'!$L:$L,Planning!$E718))</f>
        <v>45100</v>
      </c>
      <c r="V718" s="29" t="s">
        <v>4640</v>
      </c>
      <c r="W718" t="str">
        <f t="shared" si="64"/>
        <v/>
      </c>
      <c r="X718" s="2">
        <v>120</v>
      </c>
    </row>
    <row r="719" spans="1:24" x14ac:dyDescent="0.25">
      <c r="A719" s="11" t="s">
        <v>4615</v>
      </c>
      <c r="B719" s="22" t="s">
        <v>1004</v>
      </c>
      <c r="C719" s="22"/>
      <c r="D719" s="22" t="s">
        <v>1005</v>
      </c>
      <c r="E719" s="31" t="s">
        <v>186</v>
      </c>
      <c r="F719" s="12">
        <f>SUMIFS('Inventory Details'!$H:$H,'Inventory Details'!$B:$B,$B719,'Inventory Details'!$E:$E,$E719)</f>
        <v>0</v>
      </c>
      <c r="G719" s="12">
        <f>SUMIFS('PO Details'!$H:$H,'PO Details'!$D:$D,Planning!$B719,'PO Details'!$L:$L,$E719)</f>
        <v>0</v>
      </c>
      <c r="H719" s="12">
        <f>SUMIFS('SO Details'!$G:$G,'SO Details'!$D:$D,Planning!$B719,'SO Details'!$K:$K,$E719)</f>
        <v>0</v>
      </c>
      <c r="I719" s="20">
        <f>IF(COUNTIFS($C:$C,B719)&gt;1,SUMIFS('Sales Hx'!$Q:$Q,'Sales Hx'!$B:$B,_xlfn.XLOOKUP(B719,C:C,B:B),'Sales Hx'!$D:$D,Planning!$E719),SUMIFS('Sales Hx'!$Q:$Q,'Sales Hx'!$B:$B,Planning!$B719,'Sales Hx'!$D:$D,Planning!$E719))</f>
        <v>0</v>
      </c>
      <c r="J719" s="16">
        <f>IF(COUNTIFS($C:$C,B719)&gt;1,SUMIFS('Sales Hx'!$S:$S,'Sales Hx'!$B:$B,_xlfn.XLOOKUP(B719,C:C,B:B),'Sales Hx'!$D:$D,E719),SUMIFS('Sales Hx'!$S:$S,'Sales Hx'!$B:$B,$B719,'Sales Hx'!$D:$D,$E719))</f>
        <v>0</v>
      </c>
      <c r="K719" s="16">
        <f t="shared" si="65"/>
        <v>0</v>
      </c>
      <c r="L719" s="12">
        <f>IF(M719&lt;&gt;"",M719,IF(COUNTIFS($C:$C,B719)&gt;1,SUMIFS('Sales Hx'!V:V,'Sales Hx'!$B:$B,_xlfn.XLOOKUP(B719,C:C,B:B),'Sales Hx'!$D:$D,$E719),SUMIFS('Sales Hx'!V:V,'Sales Hx'!$B:$B,$B719,'Sales Hx'!$D:$D,$E719)))</f>
        <v>0</v>
      </c>
      <c r="M719" s="12">
        <v>0</v>
      </c>
      <c r="N719" s="15">
        <f t="shared" si="62"/>
        <v>0</v>
      </c>
      <c r="O719" s="21">
        <f t="shared" si="63"/>
        <v>0</v>
      </c>
      <c r="P719" s="24">
        <v>52.207599999999999</v>
      </c>
      <c r="Q719" s="18">
        <f t="shared" si="61"/>
        <v>0</v>
      </c>
      <c r="R719" s="2">
        <v>1</v>
      </c>
      <c r="S719" s="2">
        <v>120</v>
      </c>
      <c r="T719" s="2" t="s">
        <v>4647</v>
      </c>
      <c r="U719" s="28" t="str">
        <f>IF(G719=0,"",_xlfn.MINIFS('PO Details'!$I:$I,'PO Details'!$D:$D,Planning!$B719,'PO Details'!$L:$L,Planning!$E719))</f>
        <v/>
      </c>
      <c r="V719" s="29" t="s">
        <v>4640</v>
      </c>
      <c r="W719" t="str">
        <f t="shared" si="64"/>
        <v/>
      </c>
      <c r="X719" s="2">
        <v>120</v>
      </c>
    </row>
    <row r="720" spans="1:24" x14ac:dyDescent="0.25">
      <c r="A720" s="11" t="s">
        <v>4615</v>
      </c>
      <c r="B720" s="22" t="s">
        <v>1004</v>
      </c>
      <c r="C720" s="22"/>
      <c r="D720" s="22" t="s">
        <v>1005</v>
      </c>
      <c r="E720" s="31" t="s">
        <v>686</v>
      </c>
      <c r="F720" s="12">
        <f>SUMIFS('Inventory Details'!$H:$H,'Inventory Details'!$B:$B,$B720,'Inventory Details'!$E:$E,$E720)</f>
        <v>0</v>
      </c>
      <c r="G720" s="12">
        <f>SUMIFS('PO Details'!$H:$H,'PO Details'!$D:$D,Planning!$B720,'PO Details'!$L:$L,$E720)</f>
        <v>24</v>
      </c>
      <c r="H720" s="12">
        <f>SUMIFS('SO Details'!$G:$G,'SO Details'!$D:$D,Planning!$B720,'SO Details'!$K:$K,$E720)</f>
        <v>0</v>
      </c>
      <c r="I720" s="20">
        <f>IF(COUNTIFS($C:$C,B720)&gt;1,SUMIFS('Sales Hx'!$Q:$Q,'Sales Hx'!$B:$B,_xlfn.XLOOKUP(B720,C:C,B:B),'Sales Hx'!$D:$D,Planning!$E720),SUMIFS('Sales Hx'!$Q:$Q,'Sales Hx'!$B:$B,Planning!$B720,'Sales Hx'!$D:$D,Planning!$E720))</f>
        <v>25.2</v>
      </c>
      <c r="J720" s="16">
        <f>IF(COUNTIFS($C:$C,B720)&gt;1,SUMIFS('Sales Hx'!$S:$S,'Sales Hx'!$B:$B,_xlfn.XLOOKUP(B720,C:C,B:B),'Sales Hx'!$D:$D,E720),SUMIFS('Sales Hx'!$S:$S,'Sales Hx'!$B:$B,$B720,'Sales Hx'!$D:$D,$E720))</f>
        <v>0.35921052631578948</v>
      </c>
      <c r="K720" s="16">
        <f t="shared" si="65"/>
        <v>0.95238095238095244</v>
      </c>
      <c r="L720" s="12">
        <f>IF(M720&lt;&gt;"",M720,IF(COUNTIFS($C:$C,B720)&gt;1,SUMIFS('Sales Hx'!V:V,'Sales Hx'!$B:$B,_xlfn.XLOOKUP(B720,C:C,B:B),'Sales Hx'!$D:$D,$E720),SUMIFS('Sales Hx'!V:V,'Sales Hx'!$B:$B,$B720,'Sales Hx'!$D:$D,$E720)))</f>
        <v>0</v>
      </c>
      <c r="M720" s="12">
        <v>0</v>
      </c>
      <c r="N720" s="15">
        <f t="shared" si="62"/>
        <v>0.35921052631578948</v>
      </c>
      <c r="O720" s="21">
        <f t="shared" si="63"/>
        <v>0</v>
      </c>
      <c r="P720" s="24">
        <v>52.207599999999999</v>
      </c>
      <c r="Q720" s="18">
        <f t="shared" si="61"/>
        <v>0</v>
      </c>
      <c r="R720" s="2">
        <v>1</v>
      </c>
      <c r="S720" s="2">
        <v>120</v>
      </c>
      <c r="T720" s="2" t="s">
        <v>4647</v>
      </c>
      <c r="U720" s="28">
        <f>IF(G720=0,"",_xlfn.MINIFS('PO Details'!$I:$I,'PO Details'!$D:$D,Planning!$B720,'PO Details'!$L:$L,Planning!$E720))</f>
        <v>45426</v>
      </c>
      <c r="V720" s="29" t="s">
        <v>4640</v>
      </c>
      <c r="W720" t="str">
        <f t="shared" si="64"/>
        <v>Max</v>
      </c>
      <c r="X720" s="2">
        <v>120</v>
      </c>
    </row>
    <row r="721" spans="1:24" x14ac:dyDescent="0.25">
      <c r="A721" s="11" t="s">
        <v>4615</v>
      </c>
      <c r="B721" s="22" t="s">
        <v>1004</v>
      </c>
      <c r="C721" s="22"/>
      <c r="D721" s="22" t="s">
        <v>1005</v>
      </c>
      <c r="E721" s="31" t="s">
        <v>113</v>
      </c>
      <c r="F721" s="12">
        <f>SUMIFS('Inventory Details'!$H:$H,'Inventory Details'!$B:$B,$B721,'Inventory Details'!$E:$E,$E721)</f>
        <v>1</v>
      </c>
      <c r="G721" s="12">
        <f>SUMIFS('PO Details'!$H:$H,'PO Details'!$D:$D,Planning!$B721,'PO Details'!$L:$L,$E721)</f>
        <v>0</v>
      </c>
      <c r="H721" s="12">
        <f>SUMIFS('SO Details'!$G:$G,'SO Details'!$D:$D,Planning!$B721,'SO Details'!$K:$K,$E721)</f>
        <v>0</v>
      </c>
      <c r="I721" s="20">
        <f>IF(COUNTIFS($C:$C,B721)&gt;1,SUMIFS('Sales Hx'!$Q:$Q,'Sales Hx'!$B:$B,_xlfn.XLOOKUP(B721,C:C,B:B),'Sales Hx'!$D:$D,Planning!$E721),SUMIFS('Sales Hx'!$Q:$Q,'Sales Hx'!$B:$B,Planning!$B721,'Sales Hx'!$D:$D,Planning!$E721))</f>
        <v>0</v>
      </c>
      <c r="J721" s="16">
        <f>IF(COUNTIFS($C:$C,B721)&gt;1,SUMIFS('Sales Hx'!$S:$S,'Sales Hx'!$B:$B,_xlfn.XLOOKUP(B721,C:C,B:B),'Sales Hx'!$D:$D,E721),SUMIFS('Sales Hx'!$S:$S,'Sales Hx'!$B:$B,$B721,'Sales Hx'!$D:$D,$E721))</f>
        <v>0</v>
      </c>
      <c r="K721" s="16">
        <f t="shared" si="65"/>
        <v>0</v>
      </c>
      <c r="L721" s="12">
        <f>IF(M721&lt;&gt;"",M721,IF(COUNTIFS($C:$C,B721)&gt;1,SUMIFS('Sales Hx'!V:V,'Sales Hx'!$B:$B,_xlfn.XLOOKUP(B721,C:C,B:B),'Sales Hx'!$D:$D,$E721),SUMIFS('Sales Hx'!V:V,'Sales Hx'!$B:$B,$B721,'Sales Hx'!$D:$D,$E721)))</f>
        <v>0</v>
      </c>
      <c r="M721" s="12">
        <v>0</v>
      </c>
      <c r="N721" s="15">
        <f t="shared" si="62"/>
        <v>0</v>
      </c>
      <c r="O721" s="21">
        <f t="shared" si="63"/>
        <v>0</v>
      </c>
      <c r="P721" s="24">
        <v>52.207599999999999</v>
      </c>
      <c r="Q721" s="18">
        <f t="shared" si="61"/>
        <v>0</v>
      </c>
      <c r="R721" s="2">
        <v>1</v>
      </c>
      <c r="S721" s="2">
        <v>120</v>
      </c>
      <c r="T721" s="2" t="s">
        <v>4647</v>
      </c>
      <c r="U721" s="28" t="str">
        <f>IF(G721=0,"",_xlfn.MINIFS('PO Details'!$I:$I,'PO Details'!$D:$D,Planning!$B721,'PO Details'!$L:$L,Planning!$E721))</f>
        <v/>
      </c>
      <c r="V721" s="29" t="s">
        <v>4640</v>
      </c>
      <c r="W721" t="str">
        <f t="shared" si="64"/>
        <v/>
      </c>
      <c r="X721" s="2">
        <v>120</v>
      </c>
    </row>
    <row r="722" spans="1:24" x14ac:dyDescent="0.25">
      <c r="A722" s="11" t="s">
        <v>4615</v>
      </c>
      <c r="B722" s="22" t="s">
        <v>1004</v>
      </c>
      <c r="C722" s="22"/>
      <c r="D722" s="22" t="s">
        <v>1005</v>
      </c>
      <c r="E722" s="31" t="s">
        <v>4746</v>
      </c>
      <c r="F722" s="12">
        <f>SUMIFS('Inventory Details'!$H:$H,'Inventory Details'!$B:$B,$B722,'Inventory Details'!$E:$E,$E722)</f>
        <v>1</v>
      </c>
      <c r="G722" s="12">
        <f>SUMIFS('PO Details'!$H:$H,'PO Details'!$D:$D,Planning!$B722,'PO Details'!$L:$L,$E722)</f>
        <v>0</v>
      </c>
      <c r="H722" s="12">
        <f>SUMIFS('SO Details'!$G:$G,'SO Details'!$D:$D,Planning!$B722,'SO Details'!$K:$K,$E722)</f>
        <v>0</v>
      </c>
      <c r="I722" s="20">
        <f>IF(COUNTIFS($C:$C,B722)&gt;1,SUMIFS('Sales Hx'!$Q:$Q,'Sales Hx'!$B:$B,_xlfn.XLOOKUP(B722,C:C,B:B),'Sales Hx'!$D:$D,Planning!$E722),SUMIFS('Sales Hx'!$Q:$Q,'Sales Hx'!$B:$B,Planning!$B722,'Sales Hx'!$D:$D,Planning!$E722))</f>
        <v>0</v>
      </c>
      <c r="J722" s="16">
        <f>IF(COUNTIFS($C:$C,B722)&gt;1,SUMIFS('Sales Hx'!$S:$S,'Sales Hx'!$B:$B,_xlfn.XLOOKUP(B722,C:C,B:B),'Sales Hx'!$D:$D,E722),SUMIFS('Sales Hx'!$S:$S,'Sales Hx'!$B:$B,$B722,'Sales Hx'!$D:$D,$E722))</f>
        <v>0</v>
      </c>
      <c r="K722" s="16">
        <f t="shared" si="65"/>
        <v>0</v>
      </c>
      <c r="L722" s="12">
        <f>IF(M722&lt;&gt;"",M722,IF(COUNTIFS($C:$C,B722)&gt;1,SUMIFS('Sales Hx'!V:V,'Sales Hx'!$B:$B,_xlfn.XLOOKUP(B722,C:C,B:B),'Sales Hx'!$D:$D,$E722),SUMIFS('Sales Hx'!V:V,'Sales Hx'!$B:$B,$B722,'Sales Hx'!$D:$D,$E722)))</f>
        <v>0</v>
      </c>
      <c r="M722" s="12">
        <v>0</v>
      </c>
      <c r="N722" s="15">
        <f t="shared" si="62"/>
        <v>0</v>
      </c>
      <c r="O722" s="21">
        <f t="shared" si="63"/>
        <v>0</v>
      </c>
      <c r="P722" s="24">
        <v>52.207599999999999</v>
      </c>
      <c r="Q722" s="18">
        <f t="shared" si="61"/>
        <v>0</v>
      </c>
      <c r="R722" s="2">
        <v>1</v>
      </c>
      <c r="S722" s="2">
        <v>120</v>
      </c>
      <c r="T722" s="2" t="s">
        <v>4647</v>
      </c>
      <c r="U722" s="28" t="str">
        <f>IF(G722=0,"",_xlfn.MINIFS('PO Details'!$I:$I,'PO Details'!$D:$D,Planning!$B722,'PO Details'!$L:$L,Planning!$E722))</f>
        <v/>
      </c>
      <c r="V722" s="29" t="s">
        <v>4640</v>
      </c>
      <c r="W722" t="str">
        <f t="shared" si="64"/>
        <v/>
      </c>
      <c r="X722" s="2">
        <v>120</v>
      </c>
    </row>
    <row r="723" spans="1:24" x14ac:dyDescent="0.25">
      <c r="A723" s="11" t="s">
        <v>4615</v>
      </c>
      <c r="B723" s="22" t="s">
        <v>1006</v>
      </c>
      <c r="C723" s="22"/>
      <c r="D723" s="22" t="s">
        <v>1007</v>
      </c>
      <c r="E723" s="31" t="s">
        <v>37</v>
      </c>
      <c r="F723" s="12">
        <f>SUMIFS('Inventory Details'!$H:$H,'Inventory Details'!$B:$B,$B723,'Inventory Details'!$E:$E,$E723)</f>
        <v>0</v>
      </c>
      <c r="G723" s="12">
        <f>SUMIFS('PO Details'!$H:$H,'PO Details'!$D:$D,Planning!$B723,'PO Details'!$L:$L,$E723)</f>
        <v>4</v>
      </c>
      <c r="H723" s="12">
        <f>SUMIFS('SO Details'!$G:$G,'SO Details'!$D:$D,Planning!$B723,'SO Details'!$K:$K,$E723)</f>
        <v>0</v>
      </c>
      <c r="I723" s="20">
        <f>IF(COUNTIFS($C:$C,B723)&gt;1,SUMIFS('Sales Hx'!$Q:$Q,'Sales Hx'!$B:$B,_xlfn.XLOOKUP(B723,C:C,B:B),'Sales Hx'!$D:$D,Planning!$E723),SUMIFS('Sales Hx'!$Q:$Q,'Sales Hx'!$B:$B,Planning!$B723,'Sales Hx'!$D:$D,Planning!$E723))</f>
        <v>0</v>
      </c>
      <c r="J723" s="16">
        <f>IF(COUNTIFS($C:$C,B723)&gt;1,SUMIFS('Sales Hx'!$S:$S,'Sales Hx'!$B:$B,_xlfn.XLOOKUP(B723,C:C,B:B),'Sales Hx'!$D:$D,E723),SUMIFS('Sales Hx'!$S:$S,'Sales Hx'!$B:$B,$B723,'Sales Hx'!$D:$D,$E723))</f>
        <v>0</v>
      </c>
      <c r="K723" s="16">
        <f t="shared" si="65"/>
        <v>0</v>
      </c>
      <c r="L723" s="12">
        <f>IF(M723&lt;&gt;"",M723,IF(COUNTIFS($C:$C,B723)&gt;1,SUMIFS('Sales Hx'!V:V,'Sales Hx'!$B:$B,_xlfn.XLOOKUP(B723,C:C,B:B),'Sales Hx'!$D:$D,$E723),SUMIFS('Sales Hx'!V:V,'Sales Hx'!$B:$B,$B723,'Sales Hx'!$D:$D,$E723)))</f>
        <v>0</v>
      </c>
      <c r="M723" s="12">
        <v>0</v>
      </c>
      <c r="N723" s="15">
        <f t="shared" si="62"/>
        <v>0</v>
      </c>
      <c r="O723" s="21">
        <f t="shared" si="63"/>
        <v>0</v>
      </c>
      <c r="P723" s="24">
        <v>52.207599999999999</v>
      </c>
      <c r="Q723" s="18">
        <f t="shared" si="61"/>
        <v>0</v>
      </c>
      <c r="R723" s="2">
        <v>1</v>
      </c>
      <c r="S723" s="2">
        <v>120</v>
      </c>
      <c r="T723" s="2" t="s">
        <v>4647</v>
      </c>
      <c r="U723" s="28">
        <f>IF(G723=0,"",_xlfn.MINIFS('PO Details'!$I:$I,'PO Details'!$D:$D,Planning!$B723,'PO Details'!$L:$L,Planning!$E723))</f>
        <v>45229</v>
      </c>
      <c r="V723" s="29" t="s">
        <v>4640</v>
      </c>
      <c r="W723" t="str">
        <f t="shared" si="64"/>
        <v>Max</v>
      </c>
      <c r="X723" s="2">
        <v>120</v>
      </c>
    </row>
    <row r="724" spans="1:24" x14ac:dyDescent="0.25">
      <c r="A724" s="11" t="s">
        <v>4615</v>
      </c>
      <c r="B724" s="22" t="s">
        <v>1006</v>
      </c>
      <c r="C724" s="22"/>
      <c r="D724" s="22" t="s">
        <v>1007</v>
      </c>
      <c r="E724" s="31" t="s">
        <v>686</v>
      </c>
      <c r="F724" s="12">
        <f>SUMIFS('Inventory Details'!$H:$H,'Inventory Details'!$B:$B,$B724,'Inventory Details'!$E:$E,$E724)</f>
        <v>0</v>
      </c>
      <c r="G724" s="12">
        <f>SUMIFS('PO Details'!$H:$H,'PO Details'!$D:$D,Planning!$B724,'PO Details'!$L:$L,$E724)</f>
        <v>2</v>
      </c>
      <c r="H724" s="12">
        <f>SUMIFS('SO Details'!$G:$G,'SO Details'!$D:$D,Planning!$B724,'SO Details'!$K:$K,$E724)</f>
        <v>0</v>
      </c>
      <c r="I724" s="20">
        <f>IF(COUNTIFS($C:$C,B724)&gt;1,SUMIFS('Sales Hx'!$Q:$Q,'Sales Hx'!$B:$B,_xlfn.XLOOKUP(B724,C:C,B:B),'Sales Hx'!$D:$D,Planning!$E724),SUMIFS('Sales Hx'!$Q:$Q,'Sales Hx'!$B:$B,Planning!$B724,'Sales Hx'!$D:$D,Planning!$E724))</f>
        <v>0</v>
      </c>
      <c r="J724" s="16">
        <f>IF(COUNTIFS($C:$C,B724)&gt;1,SUMIFS('Sales Hx'!$S:$S,'Sales Hx'!$B:$B,_xlfn.XLOOKUP(B724,C:C,B:B),'Sales Hx'!$D:$D,E724),SUMIFS('Sales Hx'!$S:$S,'Sales Hx'!$B:$B,$B724,'Sales Hx'!$D:$D,$E724))</f>
        <v>5.7017543859649127E-2</v>
      </c>
      <c r="K724" s="16">
        <f t="shared" si="65"/>
        <v>0</v>
      </c>
      <c r="L724" s="12">
        <f>IF(M724&lt;&gt;"",M724,IF(COUNTIFS($C:$C,B724)&gt;1,SUMIFS('Sales Hx'!V:V,'Sales Hx'!$B:$B,_xlfn.XLOOKUP(B724,C:C,B:B),'Sales Hx'!$D:$D,$E724),SUMIFS('Sales Hx'!V:V,'Sales Hx'!$B:$B,$B724,'Sales Hx'!$D:$D,$E724)))</f>
        <v>0</v>
      </c>
      <c r="M724" s="12">
        <v>0</v>
      </c>
      <c r="N724" s="15">
        <f t="shared" si="62"/>
        <v>5.7017543859649127E-2</v>
      </c>
      <c r="O724" s="21">
        <f t="shared" si="63"/>
        <v>0</v>
      </c>
      <c r="P724" s="24">
        <v>52.207599999999999</v>
      </c>
      <c r="Q724" s="18">
        <f t="shared" si="61"/>
        <v>0</v>
      </c>
      <c r="R724" s="2">
        <v>1</v>
      </c>
      <c r="S724" s="2">
        <v>120</v>
      </c>
      <c r="T724" s="2" t="s">
        <v>4647</v>
      </c>
      <c r="U724" s="28">
        <f>IF(G724=0,"",_xlfn.MINIFS('PO Details'!$I:$I,'PO Details'!$D:$D,Planning!$B724,'PO Details'!$L:$L,Planning!$E724))</f>
        <v>45426</v>
      </c>
      <c r="V724" s="29" t="s">
        <v>4640</v>
      </c>
      <c r="W724" t="str">
        <f t="shared" si="64"/>
        <v>Max</v>
      </c>
      <c r="X724" s="2">
        <v>120</v>
      </c>
    </row>
    <row r="725" spans="1:24" x14ac:dyDescent="0.25">
      <c r="A725" s="11" t="s">
        <v>4615</v>
      </c>
      <c r="B725" s="22" t="s">
        <v>1008</v>
      </c>
      <c r="C725" s="22"/>
      <c r="D725" s="22" t="s">
        <v>1009</v>
      </c>
      <c r="E725" s="31" t="s">
        <v>37</v>
      </c>
      <c r="F725" s="12">
        <f>SUMIFS('Inventory Details'!$H:$H,'Inventory Details'!$B:$B,$B725,'Inventory Details'!$E:$E,$E725)</f>
        <v>0</v>
      </c>
      <c r="G725" s="12">
        <f>SUMIFS('PO Details'!$H:$H,'PO Details'!$D:$D,Planning!$B725,'PO Details'!$L:$L,$E725)</f>
        <v>16</v>
      </c>
      <c r="H725" s="12">
        <f>SUMIFS('SO Details'!$G:$G,'SO Details'!$D:$D,Planning!$B725,'SO Details'!$K:$K,$E725)</f>
        <v>0</v>
      </c>
      <c r="I725" s="20">
        <f>IF(COUNTIFS($C:$C,B725)&gt;1,SUMIFS('Sales Hx'!$Q:$Q,'Sales Hx'!$B:$B,_xlfn.XLOOKUP(B725,C:C,B:B),'Sales Hx'!$D:$D,Planning!$E725),SUMIFS('Sales Hx'!$Q:$Q,'Sales Hx'!$B:$B,Planning!$B725,'Sales Hx'!$D:$D,Planning!$E725))</f>
        <v>0</v>
      </c>
      <c r="J725" s="16">
        <f>IF(COUNTIFS($C:$C,B725)&gt;1,SUMIFS('Sales Hx'!$S:$S,'Sales Hx'!$B:$B,_xlfn.XLOOKUP(B725,C:C,B:B),'Sales Hx'!$D:$D,E725),SUMIFS('Sales Hx'!$S:$S,'Sales Hx'!$B:$B,$B725,'Sales Hx'!$D:$D,$E725))</f>
        <v>0</v>
      </c>
      <c r="K725" s="16">
        <f t="shared" si="65"/>
        <v>0</v>
      </c>
      <c r="L725" s="12">
        <f>IF(M725&lt;&gt;"",M725,IF(COUNTIFS($C:$C,B725)&gt;1,SUMIFS('Sales Hx'!V:V,'Sales Hx'!$B:$B,_xlfn.XLOOKUP(B725,C:C,B:B),'Sales Hx'!$D:$D,$E725),SUMIFS('Sales Hx'!V:V,'Sales Hx'!$B:$B,$B725,'Sales Hx'!$D:$D,$E725)))</f>
        <v>0</v>
      </c>
      <c r="M725" s="12">
        <v>0</v>
      </c>
      <c r="N725" s="15">
        <f t="shared" si="62"/>
        <v>0</v>
      </c>
      <c r="O725" s="21">
        <f t="shared" si="63"/>
        <v>0</v>
      </c>
      <c r="P725" s="24">
        <v>52.207599999999999</v>
      </c>
      <c r="Q725" s="18">
        <f t="shared" si="61"/>
        <v>0</v>
      </c>
      <c r="R725" s="2">
        <v>1</v>
      </c>
      <c r="S725" s="2">
        <v>120</v>
      </c>
      <c r="T725" s="2" t="s">
        <v>4647</v>
      </c>
      <c r="U725" s="28">
        <f>IF(G725=0,"",_xlfn.MINIFS('PO Details'!$I:$I,'PO Details'!$D:$D,Planning!$B725,'PO Details'!$L:$L,Planning!$E725))</f>
        <v>45100</v>
      </c>
      <c r="V725" s="29" t="s">
        <v>4640</v>
      </c>
      <c r="W725" t="str">
        <f t="shared" si="64"/>
        <v/>
      </c>
      <c r="X725" s="2">
        <v>120</v>
      </c>
    </row>
    <row r="726" spans="1:24" x14ac:dyDescent="0.25">
      <c r="A726" s="11" t="s">
        <v>4615</v>
      </c>
      <c r="B726" s="22" t="s">
        <v>1008</v>
      </c>
      <c r="C726" s="22"/>
      <c r="D726" s="22" t="s">
        <v>1009</v>
      </c>
      <c r="E726" s="31" t="s">
        <v>686</v>
      </c>
      <c r="F726" s="12">
        <f>SUMIFS('Inventory Details'!$H:$H,'Inventory Details'!$B:$B,$B726,'Inventory Details'!$E:$E,$E726)</f>
        <v>3</v>
      </c>
      <c r="G726" s="12">
        <f>SUMIFS('PO Details'!$H:$H,'PO Details'!$D:$D,Planning!$B726,'PO Details'!$L:$L,$E726)</f>
        <v>2</v>
      </c>
      <c r="H726" s="12">
        <f>SUMIFS('SO Details'!$G:$G,'SO Details'!$D:$D,Planning!$B726,'SO Details'!$K:$K,$E726)</f>
        <v>0</v>
      </c>
      <c r="I726" s="20">
        <f>IF(COUNTIFS($C:$C,B726)&gt;1,SUMIFS('Sales Hx'!$Q:$Q,'Sales Hx'!$B:$B,_xlfn.XLOOKUP(B726,C:C,B:B),'Sales Hx'!$D:$D,Planning!$E726),SUMIFS('Sales Hx'!$Q:$Q,'Sales Hx'!$B:$B,Planning!$B726,'Sales Hx'!$D:$D,Planning!$E726))</f>
        <v>8.3999999999999986</v>
      </c>
      <c r="J726" s="16">
        <f>IF(COUNTIFS($C:$C,B726)&gt;1,SUMIFS('Sales Hx'!$S:$S,'Sales Hx'!$B:$B,_xlfn.XLOOKUP(B726,C:C,B:B),'Sales Hx'!$D:$D,E726),SUMIFS('Sales Hx'!$S:$S,'Sales Hx'!$B:$B,$B726,'Sales Hx'!$D:$D,$E726))</f>
        <v>0.11644736842105263</v>
      </c>
      <c r="K726" s="16">
        <f t="shared" si="65"/>
        <v>0.59523809523809534</v>
      </c>
      <c r="L726" s="12">
        <f>IF(M726&lt;&gt;"",M726,IF(COUNTIFS($C:$C,B726)&gt;1,SUMIFS('Sales Hx'!V:V,'Sales Hx'!$B:$B,_xlfn.XLOOKUP(B726,C:C,B:B),'Sales Hx'!$D:$D,$E726),SUMIFS('Sales Hx'!V:V,'Sales Hx'!$B:$B,$B726,'Sales Hx'!$D:$D,$E726)))</f>
        <v>0</v>
      </c>
      <c r="M726" s="12">
        <v>0</v>
      </c>
      <c r="N726" s="15">
        <f t="shared" si="62"/>
        <v>0.11644736842105263</v>
      </c>
      <c r="O726" s="21">
        <f t="shared" si="63"/>
        <v>0</v>
      </c>
      <c r="P726" s="24">
        <v>52.207599999999999</v>
      </c>
      <c r="Q726" s="18">
        <f t="shared" si="61"/>
        <v>0</v>
      </c>
      <c r="R726" s="2">
        <v>1</v>
      </c>
      <c r="S726" s="2">
        <v>120</v>
      </c>
      <c r="T726" s="2" t="s">
        <v>4647</v>
      </c>
      <c r="U726" s="28">
        <f>IF(G726=0,"",_xlfn.MINIFS('PO Details'!$I:$I,'PO Details'!$D:$D,Planning!$B726,'PO Details'!$L:$L,Planning!$E726))</f>
        <v>45426</v>
      </c>
      <c r="V726" s="29" t="s">
        <v>4640</v>
      </c>
      <c r="W726" t="str">
        <f t="shared" si="64"/>
        <v>Max</v>
      </c>
      <c r="X726" s="2">
        <v>120</v>
      </c>
    </row>
    <row r="727" spans="1:24" x14ac:dyDescent="0.25">
      <c r="A727" s="11" t="s">
        <v>4615</v>
      </c>
      <c r="B727" s="22" t="s">
        <v>1010</v>
      </c>
      <c r="C727" s="22"/>
      <c r="D727" s="22" t="s">
        <v>1011</v>
      </c>
      <c r="E727" s="31" t="s">
        <v>37</v>
      </c>
      <c r="F727" s="12">
        <f>SUMIFS('Inventory Details'!$H:$H,'Inventory Details'!$B:$B,$B727,'Inventory Details'!$E:$E,$E727)</f>
        <v>0</v>
      </c>
      <c r="G727" s="12">
        <f>SUMIFS('PO Details'!$H:$H,'PO Details'!$D:$D,Planning!$B727,'PO Details'!$L:$L,$E727)</f>
        <v>3</v>
      </c>
      <c r="H727" s="12">
        <f>SUMIFS('SO Details'!$G:$G,'SO Details'!$D:$D,Planning!$B727,'SO Details'!$K:$K,$E727)</f>
        <v>0</v>
      </c>
      <c r="I727" s="20">
        <f>IF(COUNTIFS($C:$C,B727)&gt;1,SUMIFS('Sales Hx'!$Q:$Q,'Sales Hx'!$B:$B,_xlfn.XLOOKUP(B727,C:C,B:B),'Sales Hx'!$D:$D,Planning!$E727),SUMIFS('Sales Hx'!$Q:$Q,'Sales Hx'!$B:$B,Planning!$B727,'Sales Hx'!$D:$D,Planning!$E727))</f>
        <v>0</v>
      </c>
      <c r="J727" s="16">
        <f>IF(COUNTIFS($C:$C,B727)&gt;1,SUMIFS('Sales Hx'!$S:$S,'Sales Hx'!$B:$B,_xlfn.XLOOKUP(B727,C:C,B:B),'Sales Hx'!$D:$D,E727),SUMIFS('Sales Hx'!$S:$S,'Sales Hx'!$B:$B,$B727,'Sales Hx'!$D:$D,$E727))</f>
        <v>0</v>
      </c>
      <c r="K727" s="16">
        <f t="shared" si="65"/>
        <v>0</v>
      </c>
      <c r="L727" s="12">
        <f>IF(M727&lt;&gt;"",M727,IF(COUNTIFS($C:$C,B727)&gt;1,SUMIFS('Sales Hx'!V:V,'Sales Hx'!$B:$B,_xlfn.XLOOKUP(B727,C:C,B:B),'Sales Hx'!$D:$D,$E727),SUMIFS('Sales Hx'!V:V,'Sales Hx'!$B:$B,$B727,'Sales Hx'!$D:$D,$E727)))</f>
        <v>0</v>
      </c>
      <c r="M727" s="12">
        <v>0</v>
      </c>
      <c r="N727" s="15">
        <f t="shared" si="62"/>
        <v>0</v>
      </c>
      <c r="O727" s="21">
        <f t="shared" si="63"/>
        <v>0</v>
      </c>
      <c r="P727" s="24">
        <v>52.207599999999999</v>
      </c>
      <c r="Q727" s="18">
        <f t="shared" si="61"/>
        <v>0</v>
      </c>
      <c r="R727" s="2">
        <v>1</v>
      </c>
      <c r="S727" s="2">
        <v>120</v>
      </c>
      <c r="T727" s="2" t="s">
        <v>4647</v>
      </c>
      <c r="U727" s="28">
        <f>IF(G727=0,"",_xlfn.MINIFS('PO Details'!$I:$I,'PO Details'!$D:$D,Planning!$B727,'PO Details'!$L:$L,Planning!$E727))</f>
        <v>45104</v>
      </c>
      <c r="V727" s="29" t="s">
        <v>4640</v>
      </c>
      <c r="W727" t="str">
        <f t="shared" si="64"/>
        <v>Max</v>
      </c>
      <c r="X727" s="2">
        <v>120</v>
      </c>
    </row>
    <row r="728" spans="1:24" x14ac:dyDescent="0.25">
      <c r="A728" s="11" t="s">
        <v>4615</v>
      </c>
      <c r="B728" s="22" t="s">
        <v>1010</v>
      </c>
      <c r="C728" s="22"/>
      <c r="D728" s="22" t="s">
        <v>1011</v>
      </c>
      <c r="E728" s="31" t="s">
        <v>4746</v>
      </c>
      <c r="F728" s="12">
        <f>SUMIFS('Inventory Details'!$H:$H,'Inventory Details'!$B:$B,$B728,'Inventory Details'!$E:$E,$E728)</f>
        <v>3</v>
      </c>
      <c r="G728" s="12">
        <f>SUMIFS('PO Details'!$H:$H,'PO Details'!$D:$D,Planning!$B728,'PO Details'!$L:$L,$E728)</f>
        <v>0</v>
      </c>
      <c r="H728" s="12">
        <f>SUMIFS('SO Details'!$G:$G,'SO Details'!$D:$D,Planning!$B728,'SO Details'!$K:$K,$E728)</f>
        <v>0</v>
      </c>
      <c r="I728" s="20">
        <f>IF(COUNTIFS($C:$C,B728)&gt;1,SUMIFS('Sales Hx'!$Q:$Q,'Sales Hx'!$B:$B,_xlfn.XLOOKUP(B728,C:C,B:B),'Sales Hx'!$D:$D,Planning!$E728),SUMIFS('Sales Hx'!$Q:$Q,'Sales Hx'!$B:$B,Planning!$B728,'Sales Hx'!$D:$D,Planning!$E728))</f>
        <v>0</v>
      </c>
      <c r="J728" s="16">
        <f>IF(COUNTIFS($C:$C,B728)&gt;1,SUMIFS('Sales Hx'!$S:$S,'Sales Hx'!$B:$B,_xlfn.XLOOKUP(B728,C:C,B:B),'Sales Hx'!$D:$D,E728),SUMIFS('Sales Hx'!$S:$S,'Sales Hx'!$B:$B,$B728,'Sales Hx'!$D:$D,$E728))</f>
        <v>0</v>
      </c>
      <c r="K728" s="16">
        <f t="shared" si="65"/>
        <v>0</v>
      </c>
      <c r="L728" s="12">
        <f>IF(M728&lt;&gt;"",M728,IF(COUNTIFS($C:$C,B728)&gt;1,SUMIFS('Sales Hx'!V:V,'Sales Hx'!$B:$B,_xlfn.XLOOKUP(B728,C:C,B:B),'Sales Hx'!$D:$D,$E728),SUMIFS('Sales Hx'!V:V,'Sales Hx'!$B:$B,$B728,'Sales Hx'!$D:$D,$E728)))</f>
        <v>0</v>
      </c>
      <c r="M728" s="12">
        <v>0</v>
      </c>
      <c r="N728" s="15">
        <f t="shared" si="62"/>
        <v>0</v>
      </c>
      <c r="O728" s="21">
        <f t="shared" si="63"/>
        <v>0</v>
      </c>
      <c r="P728" s="24">
        <v>52.207599999999999</v>
      </c>
      <c r="Q728" s="18">
        <f t="shared" si="61"/>
        <v>0</v>
      </c>
      <c r="R728" s="2">
        <v>1</v>
      </c>
      <c r="S728" s="2">
        <v>120</v>
      </c>
      <c r="T728" s="2" t="s">
        <v>4647</v>
      </c>
      <c r="U728" s="28" t="str">
        <f>IF(G728=0,"",_xlfn.MINIFS('PO Details'!$I:$I,'PO Details'!$D:$D,Planning!$B728,'PO Details'!$L:$L,Planning!$E728))</f>
        <v/>
      </c>
      <c r="V728" s="29" t="s">
        <v>4640</v>
      </c>
      <c r="W728" t="str">
        <f t="shared" si="64"/>
        <v>Max</v>
      </c>
      <c r="X728" s="2">
        <v>120</v>
      </c>
    </row>
    <row r="729" spans="1:24" x14ac:dyDescent="0.25">
      <c r="A729" s="11" t="s">
        <v>4615</v>
      </c>
      <c r="B729" s="22" t="s">
        <v>1010</v>
      </c>
      <c r="C729" s="22"/>
      <c r="D729" s="22" t="s">
        <v>1011</v>
      </c>
      <c r="E729" s="31" t="s">
        <v>686</v>
      </c>
      <c r="F729" s="12">
        <f>SUMIFS('Inventory Details'!$H:$H,'Inventory Details'!$B:$B,$B729,'Inventory Details'!$E:$E,$E729)</f>
        <v>0</v>
      </c>
      <c r="G729" s="12">
        <f>SUMIFS('PO Details'!$H:$H,'PO Details'!$D:$D,Planning!$B729,'PO Details'!$L:$L,$E729)</f>
        <v>1</v>
      </c>
      <c r="H729" s="12">
        <f>SUMIFS('SO Details'!$G:$G,'SO Details'!$D:$D,Planning!$B729,'SO Details'!$K:$K,$E729)</f>
        <v>0</v>
      </c>
      <c r="I729" s="20">
        <f>IF(COUNTIFS($C:$C,B729)&gt;1,SUMIFS('Sales Hx'!$Q:$Q,'Sales Hx'!$B:$B,_xlfn.XLOOKUP(B729,C:C,B:B),'Sales Hx'!$D:$D,Planning!$E729),SUMIFS('Sales Hx'!$Q:$Q,'Sales Hx'!$B:$B,Planning!$B729,'Sales Hx'!$D:$D,Planning!$E729))</f>
        <v>0</v>
      </c>
      <c r="J729" s="16">
        <f>IF(COUNTIFS($C:$C,B729)&gt;1,SUMIFS('Sales Hx'!$S:$S,'Sales Hx'!$B:$B,_xlfn.XLOOKUP(B729,C:C,B:B),'Sales Hx'!$D:$D,E729),SUMIFS('Sales Hx'!$S:$S,'Sales Hx'!$B:$B,$B729,'Sales Hx'!$D:$D,$E729))</f>
        <v>3.2894736842105261E-2</v>
      </c>
      <c r="K729" s="16">
        <f t="shared" si="65"/>
        <v>0</v>
      </c>
      <c r="L729" s="12">
        <f>IF(M729&lt;&gt;"",M729,IF(COUNTIFS($C:$C,B729)&gt;1,SUMIFS('Sales Hx'!V:V,'Sales Hx'!$B:$B,_xlfn.XLOOKUP(B729,C:C,B:B),'Sales Hx'!$D:$D,$E729),SUMIFS('Sales Hx'!V:V,'Sales Hx'!$B:$B,$B729,'Sales Hx'!$D:$D,$E729)))</f>
        <v>0</v>
      </c>
      <c r="M729" s="12">
        <v>0</v>
      </c>
      <c r="N729" s="15">
        <f t="shared" si="62"/>
        <v>3.2894736842105261E-2</v>
      </c>
      <c r="O729" s="21">
        <f t="shared" si="63"/>
        <v>0</v>
      </c>
      <c r="P729" s="24">
        <v>52.207599999999999</v>
      </c>
      <c r="Q729" s="18">
        <f t="shared" si="61"/>
        <v>0</v>
      </c>
      <c r="R729" s="2">
        <v>1</v>
      </c>
      <c r="S729" s="2">
        <v>120</v>
      </c>
      <c r="T729" s="2" t="s">
        <v>4647</v>
      </c>
      <c r="U729" s="28">
        <f>IF(G729=0,"",_xlfn.MINIFS('PO Details'!$I:$I,'PO Details'!$D:$D,Planning!$B729,'PO Details'!$L:$L,Planning!$E729))</f>
        <v>45426</v>
      </c>
      <c r="V729" s="29" t="s">
        <v>4640</v>
      </c>
      <c r="W729" t="str">
        <f t="shared" si="64"/>
        <v>Max</v>
      </c>
      <c r="X729" s="2">
        <v>120</v>
      </c>
    </row>
    <row r="730" spans="1:24" x14ac:dyDescent="0.25">
      <c r="A730" s="11" t="s">
        <v>4615</v>
      </c>
      <c r="B730" s="22" t="s">
        <v>1012</v>
      </c>
      <c r="C730" s="22"/>
      <c r="D730" s="22" t="s">
        <v>1013</v>
      </c>
      <c r="E730" s="31" t="s">
        <v>37</v>
      </c>
      <c r="F730" s="12">
        <f>SUMIFS('Inventory Details'!$H:$H,'Inventory Details'!$B:$B,$B730,'Inventory Details'!$E:$E,$E730)</f>
        <v>0</v>
      </c>
      <c r="G730" s="12">
        <f>SUMIFS('PO Details'!$H:$H,'PO Details'!$D:$D,Planning!$B730,'PO Details'!$L:$L,$E730)</f>
        <v>9</v>
      </c>
      <c r="H730" s="12">
        <f>SUMIFS('SO Details'!$G:$G,'SO Details'!$D:$D,Planning!$B730,'SO Details'!$K:$K,$E730)</f>
        <v>0</v>
      </c>
      <c r="I730" s="20">
        <f>IF(COUNTIFS($C:$C,B730)&gt;1,SUMIFS('Sales Hx'!$Q:$Q,'Sales Hx'!$B:$B,_xlfn.XLOOKUP(B730,C:C,B:B),'Sales Hx'!$D:$D,Planning!$E730),SUMIFS('Sales Hx'!$Q:$Q,'Sales Hx'!$B:$B,Planning!$B730,'Sales Hx'!$D:$D,Planning!$E730))</f>
        <v>0</v>
      </c>
      <c r="J730" s="16">
        <f>IF(COUNTIFS($C:$C,B730)&gt;1,SUMIFS('Sales Hx'!$S:$S,'Sales Hx'!$B:$B,_xlfn.XLOOKUP(B730,C:C,B:B),'Sales Hx'!$D:$D,E730),SUMIFS('Sales Hx'!$S:$S,'Sales Hx'!$B:$B,$B730,'Sales Hx'!$D:$D,$E730))</f>
        <v>0</v>
      </c>
      <c r="K730" s="16">
        <f t="shared" si="65"/>
        <v>0</v>
      </c>
      <c r="L730" s="12">
        <f>IF(M730&lt;&gt;"",M730,IF(COUNTIFS($C:$C,B730)&gt;1,SUMIFS('Sales Hx'!V:V,'Sales Hx'!$B:$B,_xlfn.XLOOKUP(B730,C:C,B:B),'Sales Hx'!$D:$D,$E730),SUMIFS('Sales Hx'!V:V,'Sales Hx'!$B:$B,$B730,'Sales Hx'!$D:$D,$E730)))</f>
        <v>0</v>
      </c>
      <c r="M730" s="12">
        <v>0</v>
      </c>
      <c r="N730" s="15">
        <f t="shared" si="62"/>
        <v>0</v>
      </c>
      <c r="O730" s="21">
        <f t="shared" si="63"/>
        <v>0</v>
      </c>
      <c r="P730" s="24">
        <v>52.207599999999999</v>
      </c>
      <c r="Q730" s="18">
        <f t="shared" si="61"/>
        <v>0</v>
      </c>
      <c r="R730" s="2">
        <v>1</v>
      </c>
      <c r="S730" s="2">
        <v>120</v>
      </c>
      <c r="T730" s="2" t="s">
        <v>4647</v>
      </c>
      <c r="U730" s="28">
        <f>IF(G730=0,"",_xlfn.MINIFS('PO Details'!$I:$I,'PO Details'!$D:$D,Planning!$B730,'PO Details'!$L:$L,Planning!$E730))</f>
        <v>45116</v>
      </c>
      <c r="V730" s="29" t="s">
        <v>4640</v>
      </c>
      <c r="W730" t="str">
        <f t="shared" si="64"/>
        <v>Max</v>
      </c>
      <c r="X730" s="2">
        <v>60</v>
      </c>
    </row>
    <row r="731" spans="1:24" x14ac:dyDescent="0.25">
      <c r="A731" s="11" t="s">
        <v>4615</v>
      </c>
      <c r="B731" s="22" t="s">
        <v>1012</v>
      </c>
      <c r="C731" s="22"/>
      <c r="D731" s="22" t="s">
        <v>1013</v>
      </c>
      <c r="E731" s="31" t="s">
        <v>686</v>
      </c>
      <c r="F731" s="12">
        <f>SUMIFS('Inventory Details'!$H:$H,'Inventory Details'!$B:$B,$B731,'Inventory Details'!$E:$E,$E731)</f>
        <v>0</v>
      </c>
      <c r="G731" s="12">
        <f>SUMIFS('PO Details'!$H:$H,'PO Details'!$D:$D,Planning!$B731,'PO Details'!$L:$L,$E731)</f>
        <v>1</v>
      </c>
      <c r="H731" s="12">
        <f>SUMIFS('SO Details'!$G:$G,'SO Details'!$D:$D,Planning!$B731,'SO Details'!$K:$K,$E731)</f>
        <v>0</v>
      </c>
      <c r="I731" s="20">
        <f>IF(COUNTIFS($C:$C,B731)&gt;1,SUMIFS('Sales Hx'!$Q:$Q,'Sales Hx'!$B:$B,_xlfn.XLOOKUP(B731,C:C,B:B),'Sales Hx'!$D:$D,Planning!$E731),SUMIFS('Sales Hx'!$Q:$Q,'Sales Hx'!$B:$B,Planning!$B731,'Sales Hx'!$D:$D,Planning!$E731))</f>
        <v>0</v>
      </c>
      <c r="J731" s="16">
        <f>IF(COUNTIFS($C:$C,B731)&gt;1,SUMIFS('Sales Hx'!$S:$S,'Sales Hx'!$B:$B,_xlfn.XLOOKUP(B731,C:C,B:B),'Sales Hx'!$D:$D,E731),SUMIFS('Sales Hx'!$S:$S,'Sales Hx'!$B:$B,$B731,'Sales Hx'!$D:$D,$E731))</f>
        <v>3.2894736842105261E-2</v>
      </c>
      <c r="K731" s="16">
        <f t="shared" si="65"/>
        <v>0</v>
      </c>
      <c r="L731" s="12">
        <f>IF(M731&lt;&gt;"",M731,IF(COUNTIFS($C:$C,B731)&gt;1,SUMIFS('Sales Hx'!V:V,'Sales Hx'!$B:$B,_xlfn.XLOOKUP(B731,C:C,B:B),'Sales Hx'!$D:$D,$E731),SUMIFS('Sales Hx'!V:V,'Sales Hx'!$B:$B,$B731,'Sales Hx'!$D:$D,$E731)))</f>
        <v>0</v>
      </c>
      <c r="M731" s="12">
        <v>0</v>
      </c>
      <c r="N731" s="15">
        <f t="shared" si="62"/>
        <v>3.2894736842105261E-2</v>
      </c>
      <c r="O731" s="21">
        <f t="shared" si="63"/>
        <v>0</v>
      </c>
      <c r="P731" s="24">
        <v>52.207599999999999</v>
      </c>
      <c r="Q731" s="18">
        <f t="shared" si="61"/>
        <v>0</v>
      </c>
      <c r="R731" s="2">
        <v>1</v>
      </c>
      <c r="S731" s="2">
        <v>120</v>
      </c>
      <c r="T731" s="2" t="s">
        <v>4647</v>
      </c>
      <c r="U731" s="28">
        <f>IF(G731=0,"",_xlfn.MINIFS('PO Details'!$I:$I,'PO Details'!$D:$D,Planning!$B731,'PO Details'!$L:$L,Planning!$E731))</f>
        <v>45426</v>
      </c>
      <c r="V731" s="29" t="s">
        <v>4640</v>
      </c>
      <c r="W731" t="str">
        <f t="shared" si="64"/>
        <v>Max</v>
      </c>
      <c r="X731" s="2">
        <v>120</v>
      </c>
    </row>
    <row r="732" spans="1:24" x14ac:dyDescent="0.25">
      <c r="A732" s="11"/>
      <c r="B732" s="22" t="s">
        <v>4529</v>
      </c>
      <c r="C732" s="22"/>
      <c r="D732" s="22" t="s">
        <v>4530</v>
      </c>
      <c r="E732" s="31" t="s">
        <v>37</v>
      </c>
      <c r="F732" s="12">
        <f>SUMIFS('Inventory Details'!$H:$H,'Inventory Details'!$B:$B,$B732,'Inventory Details'!$E:$E,$E732)</f>
        <v>0</v>
      </c>
      <c r="G732" s="12">
        <f>SUMIFS('PO Details'!$H:$H,'PO Details'!$D:$D,Planning!$B732,'PO Details'!$L:$L,$E732)</f>
        <v>2</v>
      </c>
      <c r="H732" s="12">
        <f>SUMIFS('SO Details'!$G:$G,'SO Details'!$D:$D,Planning!$B732,'SO Details'!$K:$K,$E732)</f>
        <v>0</v>
      </c>
      <c r="I732" s="20">
        <f>IF(COUNTIFS($C:$C,B732)&gt;1,SUMIFS('Sales Hx'!$Q:$Q,'Sales Hx'!$B:$B,_xlfn.XLOOKUP(B732,C:C,B:B),'Sales Hx'!$D:$D,Planning!$E732),SUMIFS('Sales Hx'!$Q:$Q,'Sales Hx'!$B:$B,Planning!$B732,'Sales Hx'!$D:$D,Planning!$E732))</f>
        <v>0</v>
      </c>
      <c r="J732" s="16">
        <f>IF(COUNTIFS($C:$C,B732)&gt;1,SUMIFS('Sales Hx'!$S:$S,'Sales Hx'!$B:$B,_xlfn.XLOOKUP(B732,C:C,B:B),'Sales Hx'!$D:$D,E732),SUMIFS('Sales Hx'!$S:$S,'Sales Hx'!$B:$B,$B732,'Sales Hx'!$D:$D,$E732))</f>
        <v>0</v>
      </c>
      <c r="K732" s="16">
        <f t="shared" si="65"/>
        <v>0</v>
      </c>
      <c r="L732" s="12">
        <f>IF(M732&lt;&gt;"",M732,IF(COUNTIFS($C:$C,B732)&gt;1,SUMIFS('Sales Hx'!V:V,'Sales Hx'!$B:$B,_xlfn.XLOOKUP(B732,C:C,B:B),'Sales Hx'!$D:$D,$E732),SUMIFS('Sales Hx'!V:V,'Sales Hx'!$B:$B,$B732,'Sales Hx'!$D:$D,$E732)))</f>
        <v>0</v>
      </c>
      <c r="M732" s="12">
        <v>0</v>
      </c>
      <c r="N732" s="15">
        <f t="shared" si="62"/>
        <v>0</v>
      </c>
      <c r="O732" s="21">
        <f t="shared" si="63"/>
        <v>0</v>
      </c>
      <c r="P732" s="24">
        <v>52.207599999999999</v>
      </c>
      <c r="Q732" s="18">
        <f t="shared" si="61"/>
        <v>0</v>
      </c>
      <c r="R732" s="2">
        <v>1</v>
      </c>
      <c r="S732" s="2">
        <v>120</v>
      </c>
      <c r="T732" s="2" t="s">
        <v>4647</v>
      </c>
      <c r="U732" s="28">
        <f>IF(G732=0,"",_xlfn.MINIFS('PO Details'!$I:$I,'PO Details'!$D:$D,Planning!$B732,'PO Details'!$L:$L,Planning!$E732))</f>
        <v>45272</v>
      </c>
      <c r="V732" s="29" t="s">
        <v>4640</v>
      </c>
      <c r="W732" t="str">
        <f t="shared" si="64"/>
        <v>Max</v>
      </c>
      <c r="X732" s="2">
        <v>120</v>
      </c>
    </row>
    <row r="733" spans="1:24" x14ac:dyDescent="0.25">
      <c r="A733" s="11" t="s">
        <v>4615</v>
      </c>
      <c r="B733" s="22" t="s">
        <v>1014</v>
      </c>
      <c r="C733" s="22"/>
      <c r="D733" s="22" t="s">
        <v>1015</v>
      </c>
      <c r="E733" s="31" t="s">
        <v>37</v>
      </c>
      <c r="F733" s="12">
        <f>SUMIFS('Inventory Details'!$H:$H,'Inventory Details'!$B:$B,$B733,'Inventory Details'!$E:$E,$E733)</f>
        <v>0</v>
      </c>
      <c r="G733" s="12">
        <f>SUMIFS('PO Details'!$H:$H,'PO Details'!$D:$D,Planning!$B733,'PO Details'!$L:$L,$E733)</f>
        <v>3</v>
      </c>
      <c r="H733" s="12">
        <f>SUMIFS('SO Details'!$G:$G,'SO Details'!$D:$D,Planning!$B733,'SO Details'!$K:$K,$E733)</f>
        <v>0</v>
      </c>
      <c r="I733" s="20">
        <f>IF(COUNTIFS($C:$C,B733)&gt;1,SUMIFS('Sales Hx'!$Q:$Q,'Sales Hx'!$B:$B,_xlfn.XLOOKUP(B733,C:C,B:B),'Sales Hx'!$D:$D,Planning!$E733),SUMIFS('Sales Hx'!$Q:$Q,'Sales Hx'!$B:$B,Planning!$B733,'Sales Hx'!$D:$D,Planning!$E733))</f>
        <v>0</v>
      </c>
      <c r="J733" s="16">
        <f>IF(COUNTIFS($C:$C,B733)&gt;1,SUMIFS('Sales Hx'!$S:$S,'Sales Hx'!$B:$B,_xlfn.XLOOKUP(B733,C:C,B:B),'Sales Hx'!$D:$D,E733),SUMIFS('Sales Hx'!$S:$S,'Sales Hx'!$B:$B,$B733,'Sales Hx'!$D:$D,$E733))</f>
        <v>0</v>
      </c>
      <c r="K733" s="16">
        <f t="shared" si="65"/>
        <v>0</v>
      </c>
      <c r="L733" s="12">
        <f>IF(M733&lt;&gt;"",M733,IF(COUNTIFS($C:$C,B733)&gt;1,SUMIFS('Sales Hx'!V:V,'Sales Hx'!$B:$B,_xlfn.XLOOKUP(B733,C:C,B:B),'Sales Hx'!$D:$D,$E733),SUMIFS('Sales Hx'!V:V,'Sales Hx'!$B:$B,$B733,'Sales Hx'!$D:$D,$E733)))</f>
        <v>0</v>
      </c>
      <c r="M733" s="12">
        <v>0</v>
      </c>
      <c r="N733" s="15">
        <f t="shared" si="62"/>
        <v>0</v>
      </c>
      <c r="O733" s="21">
        <f t="shared" si="63"/>
        <v>0</v>
      </c>
      <c r="P733" s="24">
        <v>52.207599999999999</v>
      </c>
      <c r="Q733" s="18">
        <f t="shared" si="61"/>
        <v>0</v>
      </c>
      <c r="R733" s="2">
        <v>1</v>
      </c>
      <c r="S733" s="2">
        <v>120</v>
      </c>
      <c r="T733" s="2" t="s">
        <v>4647</v>
      </c>
      <c r="U733" s="28">
        <f>IF(G733=0,"",_xlfn.MINIFS('PO Details'!$I:$I,'PO Details'!$D:$D,Planning!$B733,'PO Details'!$L:$L,Planning!$E733))</f>
        <v>45150</v>
      </c>
      <c r="V733" s="29" t="s">
        <v>4640</v>
      </c>
      <c r="W733" t="str">
        <f t="shared" si="64"/>
        <v>Max</v>
      </c>
      <c r="X733" s="2">
        <v>120</v>
      </c>
    </row>
    <row r="734" spans="1:24" x14ac:dyDescent="0.25">
      <c r="A734" s="11" t="s">
        <v>4615</v>
      </c>
      <c r="B734" s="22" t="s">
        <v>1014</v>
      </c>
      <c r="C734" s="22"/>
      <c r="D734" s="22" t="s">
        <v>1015</v>
      </c>
      <c r="E734" s="31" t="s">
        <v>4746</v>
      </c>
      <c r="F734" s="12">
        <f>SUMIFS('Inventory Details'!$H:$H,'Inventory Details'!$B:$B,$B734,'Inventory Details'!$E:$E,$E734)</f>
        <v>2</v>
      </c>
      <c r="G734" s="12">
        <f>SUMIFS('PO Details'!$H:$H,'PO Details'!$D:$D,Planning!$B734,'PO Details'!$L:$L,$E734)</f>
        <v>0</v>
      </c>
      <c r="H734" s="12">
        <f>SUMIFS('SO Details'!$G:$G,'SO Details'!$D:$D,Planning!$B734,'SO Details'!$K:$K,$E734)</f>
        <v>0</v>
      </c>
      <c r="I734" s="20">
        <f>IF(COUNTIFS($C:$C,B734)&gt;1,SUMIFS('Sales Hx'!$Q:$Q,'Sales Hx'!$B:$B,_xlfn.XLOOKUP(B734,C:C,B:B),'Sales Hx'!$D:$D,Planning!$E734),SUMIFS('Sales Hx'!$Q:$Q,'Sales Hx'!$B:$B,Planning!$B734,'Sales Hx'!$D:$D,Planning!$E734))</f>
        <v>0</v>
      </c>
      <c r="J734" s="16">
        <f>IF(COUNTIFS($C:$C,B734)&gt;1,SUMIFS('Sales Hx'!$S:$S,'Sales Hx'!$B:$B,_xlfn.XLOOKUP(B734,C:C,B:B),'Sales Hx'!$D:$D,E734),SUMIFS('Sales Hx'!$S:$S,'Sales Hx'!$B:$B,$B734,'Sales Hx'!$D:$D,$E734))</f>
        <v>0</v>
      </c>
      <c r="K734" s="16">
        <f t="shared" si="65"/>
        <v>0</v>
      </c>
      <c r="L734" s="12">
        <f>IF(M734&lt;&gt;"",M734,IF(COUNTIFS($C:$C,B734)&gt;1,SUMIFS('Sales Hx'!V:V,'Sales Hx'!$B:$B,_xlfn.XLOOKUP(B734,C:C,B:B),'Sales Hx'!$D:$D,$E734),SUMIFS('Sales Hx'!V:V,'Sales Hx'!$B:$B,$B734,'Sales Hx'!$D:$D,$E734)))</f>
        <v>0</v>
      </c>
      <c r="M734" s="12">
        <v>0</v>
      </c>
      <c r="N734" s="15">
        <f t="shared" si="62"/>
        <v>0</v>
      </c>
      <c r="O734" s="21">
        <f t="shared" si="63"/>
        <v>0</v>
      </c>
      <c r="P734" s="24">
        <v>52.207599999999999</v>
      </c>
      <c r="Q734" s="18">
        <f t="shared" si="61"/>
        <v>0</v>
      </c>
      <c r="R734" s="2">
        <v>1</v>
      </c>
      <c r="S734" s="2">
        <v>120</v>
      </c>
      <c r="T734" s="2" t="s">
        <v>4647</v>
      </c>
      <c r="U734" s="28" t="str">
        <f>IF(G734=0,"",_xlfn.MINIFS('PO Details'!$I:$I,'PO Details'!$D:$D,Planning!$B734,'PO Details'!$L:$L,Planning!$E734))</f>
        <v/>
      </c>
      <c r="V734" s="29" t="s">
        <v>4640</v>
      </c>
      <c r="W734" t="str">
        <f t="shared" si="64"/>
        <v>Max</v>
      </c>
      <c r="X734" s="2">
        <v>120</v>
      </c>
    </row>
    <row r="735" spans="1:24" x14ac:dyDescent="0.25">
      <c r="A735" s="11" t="s">
        <v>4615</v>
      </c>
      <c r="B735" s="22" t="s">
        <v>1016</v>
      </c>
      <c r="C735" s="22"/>
      <c r="D735" s="22" t="s">
        <v>1017</v>
      </c>
      <c r="E735" s="31" t="s">
        <v>37</v>
      </c>
      <c r="F735" s="12">
        <f>SUMIFS('Inventory Details'!$H:$H,'Inventory Details'!$B:$B,$B735,'Inventory Details'!$E:$E,$E735)</f>
        <v>0</v>
      </c>
      <c r="G735" s="12">
        <f>SUMIFS('PO Details'!$H:$H,'PO Details'!$D:$D,Planning!$B735,'PO Details'!$L:$L,$E735)</f>
        <v>10</v>
      </c>
      <c r="H735" s="12">
        <f>SUMIFS('SO Details'!$G:$G,'SO Details'!$D:$D,Planning!$B735,'SO Details'!$K:$K,$E735)</f>
        <v>0</v>
      </c>
      <c r="I735" s="20">
        <f>IF(COUNTIFS($C:$C,B735)&gt;1,SUMIFS('Sales Hx'!$Q:$Q,'Sales Hx'!$B:$B,_xlfn.XLOOKUP(B735,C:C,B:B),'Sales Hx'!$D:$D,Planning!$E735),SUMIFS('Sales Hx'!$Q:$Q,'Sales Hx'!$B:$B,Planning!$B735,'Sales Hx'!$D:$D,Planning!$E735))</f>
        <v>0</v>
      </c>
      <c r="J735" s="16">
        <f>IF(COUNTIFS($C:$C,B735)&gt;1,SUMIFS('Sales Hx'!$S:$S,'Sales Hx'!$B:$B,_xlfn.XLOOKUP(B735,C:C,B:B),'Sales Hx'!$D:$D,E735),SUMIFS('Sales Hx'!$S:$S,'Sales Hx'!$B:$B,$B735,'Sales Hx'!$D:$D,$E735))</f>
        <v>0</v>
      </c>
      <c r="K735" s="16">
        <f t="shared" si="65"/>
        <v>0</v>
      </c>
      <c r="L735" s="12">
        <f>IF(M735&lt;&gt;"",M735,IF(COUNTIFS($C:$C,B735)&gt;1,SUMIFS('Sales Hx'!V:V,'Sales Hx'!$B:$B,_xlfn.XLOOKUP(B735,C:C,B:B),'Sales Hx'!$D:$D,$E735),SUMIFS('Sales Hx'!V:V,'Sales Hx'!$B:$B,$B735,'Sales Hx'!$D:$D,$E735)))</f>
        <v>0</v>
      </c>
      <c r="M735" s="12">
        <v>0</v>
      </c>
      <c r="N735" s="15">
        <f t="shared" si="62"/>
        <v>0</v>
      </c>
      <c r="O735" s="21">
        <f t="shared" si="63"/>
        <v>0</v>
      </c>
      <c r="P735" s="24">
        <v>52.207599999999999</v>
      </c>
      <c r="Q735" s="18">
        <f t="shared" si="61"/>
        <v>0</v>
      </c>
      <c r="R735" s="2">
        <v>1</v>
      </c>
      <c r="S735" s="2">
        <v>120</v>
      </c>
      <c r="T735" s="2" t="s">
        <v>4647</v>
      </c>
      <c r="U735" s="28">
        <f>IF(G735=0,"",_xlfn.MINIFS('PO Details'!$I:$I,'PO Details'!$D:$D,Planning!$B735,'PO Details'!$L:$L,Planning!$E735))</f>
        <v>45100</v>
      </c>
      <c r="V735" s="29" t="s">
        <v>4640</v>
      </c>
      <c r="W735" t="str">
        <f t="shared" si="64"/>
        <v>Max</v>
      </c>
      <c r="X735" s="2">
        <v>120</v>
      </c>
    </row>
    <row r="736" spans="1:24" x14ac:dyDescent="0.25">
      <c r="A736" s="11" t="s">
        <v>4615</v>
      </c>
      <c r="B736" s="22" t="s">
        <v>1016</v>
      </c>
      <c r="C736" s="22"/>
      <c r="D736" s="22" t="s">
        <v>1017</v>
      </c>
      <c r="E736" s="31" t="s">
        <v>686</v>
      </c>
      <c r="F736" s="12">
        <f>SUMIFS('Inventory Details'!$H:$H,'Inventory Details'!$B:$B,$B736,'Inventory Details'!$E:$E,$E736)</f>
        <v>3</v>
      </c>
      <c r="G736" s="12">
        <f>SUMIFS('PO Details'!$H:$H,'PO Details'!$D:$D,Planning!$B736,'PO Details'!$L:$L,$E736)</f>
        <v>0</v>
      </c>
      <c r="H736" s="12">
        <f>SUMIFS('SO Details'!$G:$G,'SO Details'!$D:$D,Planning!$B736,'SO Details'!$K:$K,$E736)</f>
        <v>0</v>
      </c>
      <c r="I736" s="20">
        <f>IF(COUNTIFS($C:$C,B736)&gt;1,SUMIFS('Sales Hx'!$Q:$Q,'Sales Hx'!$B:$B,_xlfn.XLOOKUP(B736,C:C,B:B),'Sales Hx'!$D:$D,Planning!$E736),SUMIFS('Sales Hx'!$Q:$Q,'Sales Hx'!$B:$B,Planning!$B736,'Sales Hx'!$D:$D,Planning!$E736))</f>
        <v>0</v>
      </c>
      <c r="J736" s="16">
        <f>IF(COUNTIFS($C:$C,B736)&gt;1,SUMIFS('Sales Hx'!$S:$S,'Sales Hx'!$B:$B,_xlfn.XLOOKUP(B736,C:C,B:B),'Sales Hx'!$D:$D,E736),SUMIFS('Sales Hx'!$S:$S,'Sales Hx'!$B:$B,$B736,'Sales Hx'!$D:$D,$E736))</f>
        <v>6.25E-2</v>
      </c>
      <c r="K736" s="16">
        <f t="shared" si="65"/>
        <v>0</v>
      </c>
      <c r="L736" s="12">
        <f>IF(M736&lt;&gt;"",M736,IF(COUNTIFS($C:$C,B736)&gt;1,SUMIFS('Sales Hx'!V:V,'Sales Hx'!$B:$B,_xlfn.XLOOKUP(B736,C:C,B:B),'Sales Hx'!$D:$D,$E736),SUMIFS('Sales Hx'!V:V,'Sales Hx'!$B:$B,$B736,'Sales Hx'!$D:$D,$E736)))</f>
        <v>0</v>
      </c>
      <c r="M736" s="12">
        <v>0</v>
      </c>
      <c r="N736" s="15">
        <f t="shared" si="62"/>
        <v>6.25E-2</v>
      </c>
      <c r="O736" s="21">
        <f t="shared" si="63"/>
        <v>0</v>
      </c>
      <c r="P736" s="24">
        <v>52.207599999999999</v>
      </c>
      <c r="Q736" s="18">
        <f t="shared" si="61"/>
        <v>0</v>
      </c>
      <c r="R736" s="2">
        <v>1</v>
      </c>
      <c r="S736" s="2">
        <v>120</v>
      </c>
      <c r="T736" s="2" t="s">
        <v>4647</v>
      </c>
      <c r="U736" s="28" t="str">
        <f>IF(G736=0,"",_xlfn.MINIFS('PO Details'!$I:$I,'PO Details'!$D:$D,Planning!$B736,'PO Details'!$L:$L,Planning!$E736))</f>
        <v/>
      </c>
      <c r="V736" s="29" t="s">
        <v>4640</v>
      </c>
      <c r="W736" t="str">
        <f t="shared" si="64"/>
        <v>Max</v>
      </c>
      <c r="X736" s="2">
        <v>120</v>
      </c>
    </row>
    <row r="737" spans="1:24" x14ac:dyDescent="0.25">
      <c r="A737" s="11" t="s">
        <v>4615</v>
      </c>
      <c r="B737" s="22" t="s">
        <v>1018</v>
      </c>
      <c r="C737" s="22"/>
      <c r="D737" s="22" t="s">
        <v>1018</v>
      </c>
      <c r="E737" s="31" t="s">
        <v>37</v>
      </c>
      <c r="F737" s="12">
        <f>SUMIFS('Inventory Details'!$H:$H,'Inventory Details'!$B:$B,$B737,'Inventory Details'!$E:$E,$E737)</f>
        <v>0</v>
      </c>
      <c r="G737" s="12">
        <f>SUMIFS('PO Details'!$H:$H,'PO Details'!$D:$D,Planning!$B737,'PO Details'!$L:$L,$E737)</f>
        <v>21</v>
      </c>
      <c r="H737" s="12">
        <f>SUMIFS('SO Details'!$G:$G,'SO Details'!$D:$D,Planning!$B737,'SO Details'!$K:$K,$E737)</f>
        <v>0</v>
      </c>
      <c r="I737" s="20">
        <f>IF(COUNTIFS($C:$C,B737)&gt;1,SUMIFS('Sales Hx'!$Q:$Q,'Sales Hx'!$B:$B,_xlfn.XLOOKUP(B737,C:C,B:B),'Sales Hx'!$D:$D,Planning!$E737),SUMIFS('Sales Hx'!$Q:$Q,'Sales Hx'!$B:$B,Planning!$B737,'Sales Hx'!$D:$D,Planning!$E737))</f>
        <v>0</v>
      </c>
      <c r="J737" s="16">
        <f>IF(COUNTIFS($C:$C,B737)&gt;1,SUMIFS('Sales Hx'!$S:$S,'Sales Hx'!$B:$B,_xlfn.XLOOKUP(B737,C:C,B:B),'Sales Hx'!$D:$D,E737),SUMIFS('Sales Hx'!$S:$S,'Sales Hx'!$B:$B,$B737,'Sales Hx'!$D:$D,$E737))</f>
        <v>0</v>
      </c>
      <c r="K737" s="16">
        <f t="shared" si="65"/>
        <v>0</v>
      </c>
      <c r="L737" s="12">
        <f>IF(M737&lt;&gt;"",M737,IF(COUNTIFS($C:$C,B737)&gt;1,SUMIFS('Sales Hx'!V:V,'Sales Hx'!$B:$B,_xlfn.XLOOKUP(B737,C:C,B:B),'Sales Hx'!$D:$D,$E737),SUMIFS('Sales Hx'!V:V,'Sales Hx'!$B:$B,$B737,'Sales Hx'!$D:$D,$E737)))</f>
        <v>0</v>
      </c>
      <c r="M737" s="12">
        <v>0</v>
      </c>
      <c r="N737" s="15">
        <f t="shared" si="62"/>
        <v>0</v>
      </c>
      <c r="O737" s="21">
        <f t="shared" si="63"/>
        <v>0</v>
      </c>
      <c r="P737" s="24">
        <v>52.207599999999999</v>
      </c>
      <c r="Q737" s="18">
        <f t="shared" si="61"/>
        <v>0</v>
      </c>
      <c r="R737" s="2">
        <v>1</v>
      </c>
      <c r="S737" s="2">
        <v>120</v>
      </c>
      <c r="T737" s="2" t="s">
        <v>4647</v>
      </c>
      <c r="U737" s="28">
        <f>IF(G737=0,"",_xlfn.MINIFS('PO Details'!$I:$I,'PO Details'!$D:$D,Planning!$B737,'PO Details'!$L:$L,Planning!$E737))</f>
        <v>45101</v>
      </c>
      <c r="V737" s="29" t="s">
        <v>4640</v>
      </c>
      <c r="W737" t="str">
        <f t="shared" si="64"/>
        <v/>
      </c>
      <c r="X737" s="2">
        <v>120</v>
      </c>
    </row>
    <row r="738" spans="1:24" x14ac:dyDescent="0.25">
      <c r="A738" s="11" t="s">
        <v>4615</v>
      </c>
      <c r="B738" s="22" t="s">
        <v>1018</v>
      </c>
      <c r="C738" s="22"/>
      <c r="D738" s="22" t="s">
        <v>1018</v>
      </c>
      <c r="E738" s="31" t="s">
        <v>686</v>
      </c>
      <c r="F738" s="12">
        <f>SUMIFS('Inventory Details'!$H:$H,'Inventory Details'!$B:$B,$B738,'Inventory Details'!$E:$E,$E738)</f>
        <v>0</v>
      </c>
      <c r="G738" s="12">
        <f>SUMIFS('PO Details'!$H:$H,'PO Details'!$D:$D,Planning!$B738,'PO Details'!$L:$L,$E738)</f>
        <v>3</v>
      </c>
      <c r="H738" s="12">
        <f>SUMIFS('SO Details'!$G:$G,'SO Details'!$D:$D,Planning!$B738,'SO Details'!$K:$K,$E738)</f>
        <v>0</v>
      </c>
      <c r="I738" s="20">
        <f>IF(COUNTIFS($C:$C,B738)&gt;1,SUMIFS('Sales Hx'!$Q:$Q,'Sales Hx'!$B:$B,_xlfn.XLOOKUP(B738,C:C,B:B),'Sales Hx'!$D:$D,Planning!$E738),SUMIFS('Sales Hx'!$Q:$Q,'Sales Hx'!$B:$B,Planning!$B738,'Sales Hx'!$D:$D,Planning!$E738))</f>
        <v>7</v>
      </c>
      <c r="J738" s="16">
        <f>IF(COUNTIFS($C:$C,B738)&gt;1,SUMIFS('Sales Hx'!$S:$S,'Sales Hx'!$B:$B,_xlfn.XLOOKUP(B738,C:C,B:B),'Sales Hx'!$D:$D,E738),SUMIFS('Sales Hx'!$S:$S,'Sales Hx'!$B:$B,$B738,'Sales Hx'!$D:$D,$E738))</f>
        <v>0.23190789473684212</v>
      </c>
      <c r="K738" s="16">
        <f t="shared" si="65"/>
        <v>0.42857142857142855</v>
      </c>
      <c r="L738" s="12">
        <f>IF(M738&lt;&gt;"",M738,IF(COUNTIFS($C:$C,B738)&gt;1,SUMIFS('Sales Hx'!V:V,'Sales Hx'!$B:$B,_xlfn.XLOOKUP(B738,C:C,B:B),'Sales Hx'!$D:$D,$E738),SUMIFS('Sales Hx'!V:V,'Sales Hx'!$B:$B,$B738,'Sales Hx'!$D:$D,$E738)))</f>
        <v>0</v>
      </c>
      <c r="M738" s="12">
        <v>0</v>
      </c>
      <c r="N738" s="15">
        <f t="shared" si="62"/>
        <v>0.23190789473684212</v>
      </c>
      <c r="O738" s="21">
        <f t="shared" si="63"/>
        <v>0</v>
      </c>
      <c r="P738" s="24">
        <v>52.207599999999999</v>
      </c>
      <c r="Q738" s="18">
        <f t="shared" si="61"/>
        <v>0</v>
      </c>
      <c r="R738" s="2">
        <v>1</v>
      </c>
      <c r="S738" s="2">
        <v>120</v>
      </c>
      <c r="T738" s="2" t="s">
        <v>4647</v>
      </c>
      <c r="U738" s="28">
        <f>IF(G738=0,"",_xlfn.MINIFS('PO Details'!$I:$I,'PO Details'!$D:$D,Planning!$B738,'PO Details'!$L:$L,Planning!$E738))</f>
        <v>45426</v>
      </c>
      <c r="V738" s="29" t="s">
        <v>4640</v>
      </c>
      <c r="W738" t="str">
        <f t="shared" si="64"/>
        <v>Max</v>
      </c>
      <c r="X738" s="2">
        <v>120</v>
      </c>
    </row>
    <row r="739" spans="1:24" x14ac:dyDescent="0.25">
      <c r="A739" s="11" t="s">
        <v>4615</v>
      </c>
      <c r="B739" s="22" t="s">
        <v>1019</v>
      </c>
      <c r="C739" s="22"/>
      <c r="D739" s="22" t="s">
        <v>1020</v>
      </c>
      <c r="E739" s="31" t="s">
        <v>37</v>
      </c>
      <c r="F739" s="12">
        <f>SUMIFS('Inventory Details'!$H:$H,'Inventory Details'!$B:$B,$B739,'Inventory Details'!$E:$E,$E739)</f>
        <v>0</v>
      </c>
      <c r="G739" s="12">
        <f>SUMIFS('PO Details'!$H:$H,'PO Details'!$D:$D,Planning!$B739,'PO Details'!$L:$L,$E739)</f>
        <v>3</v>
      </c>
      <c r="H739" s="12">
        <f>SUMIFS('SO Details'!$G:$G,'SO Details'!$D:$D,Planning!$B739,'SO Details'!$K:$K,$E739)</f>
        <v>0</v>
      </c>
      <c r="I739" s="20">
        <f>IF(COUNTIFS($C:$C,B739)&gt;1,SUMIFS('Sales Hx'!$Q:$Q,'Sales Hx'!$B:$B,_xlfn.XLOOKUP(B739,C:C,B:B),'Sales Hx'!$D:$D,Planning!$E739),SUMIFS('Sales Hx'!$Q:$Q,'Sales Hx'!$B:$B,Planning!$B739,'Sales Hx'!$D:$D,Planning!$E739))</f>
        <v>0</v>
      </c>
      <c r="J739" s="16">
        <f>IF(COUNTIFS($C:$C,B739)&gt;1,SUMIFS('Sales Hx'!$S:$S,'Sales Hx'!$B:$B,_xlfn.XLOOKUP(B739,C:C,B:B),'Sales Hx'!$D:$D,E739),SUMIFS('Sales Hx'!$S:$S,'Sales Hx'!$B:$B,$B739,'Sales Hx'!$D:$D,$E739))</f>
        <v>0</v>
      </c>
      <c r="K739" s="16">
        <f t="shared" si="65"/>
        <v>0</v>
      </c>
      <c r="L739" s="12">
        <f>IF(M739&lt;&gt;"",M739,IF(COUNTIFS($C:$C,B739)&gt;1,SUMIFS('Sales Hx'!V:V,'Sales Hx'!$B:$B,_xlfn.XLOOKUP(B739,C:C,B:B),'Sales Hx'!$D:$D,$E739),SUMIFS('Sales Hx'!V:V,'Sales Hx'!$B:$B,$B739,'Sales Hx'!$D:$D,$E739)))</f>
        <v>0</v>
      </c>
      <c r="M739" s="12">
        <v>0</v>
      </c>
      <c r="N739" s="15">
        <f t="shared" si="62"/>
        <v>0</v>
      </c>
      <c r="O739" s="21">
        <f t="shared" si="63"/>
        <v>0</v>
      </c>
      <c r="P739" s="24">
        <v>52.207599999999999</v>
      </c>
      <c r="Q739" s="18">
        <f t="shared" si="61"/>
        <v>0</v>
      </c>
      <c r="R739" s="2">
        <v>1</v>
      </c>
      <c r="S739" s="2">
        <v>120</v>
      </c>
      <c r="T739" s="2" t="s">
        <v>4647</v>
      </c>
      <c r="U739" s="28">
        <f>IF(G739=0,"",_xlfn.MINIFS('PO Details'!$I:$I,'PO Details'!$D:$D,Planning!$B739,'PO Details'!$L:$L,Planning!$E739))</f>
        <v>45130</v>
      </c>
      <c r="V739" s="29" t="s">
        <v>4640</v>
      </c>
      <c r="W739" t="str">
        <f t="shared" si="64"/>
        <v>Max</v>
      </c>
      <c r="X739" s="2">
        <v>120</v>
      </c>
    </row>
    <row r="740" spans="1:24" x14ac:dyDescent="0.25">
      <c r="A740" s="11" t="s">
        <v>4615</v>
      </c>
      <c r="B740" s="22" t="s">
        <v>1019</v>
      </c>
      <c r="C740" s="22"/>
      <c r="D740" s="22" t="s">
        <v>1020</v>
      </c>
      <c r="E740" s="31" t="s">
        <v>186</v>
      </c>
      <c r="F740" s="12">
        <f>SUMIFS('Inventory Details'!$H:$H,'Inventory Details'!$B:$B,$B740,'Inventory Details'!$E:$E,$E740)</f>
        <v>0</v>
      </c>
      <c r="G740" s="12">
        <f>SUMIFS('PO Details'!$H:$H,'PO Details'!$D:$D,Planning!$B740,'PO Details'!$L:$L,$E740)</f>
        <v>0</v>
      </c>
      <c r="H740" s="12">
        <f>SUMIFS('SO Details'!$G:$G,'SO Details'!$D:$D,Planning!$B740,'SO Details'!$K:$K,$E740)</f>
        <v>0</v>
      </c>
      <c r="I740" s="20">
        <f>IF(COUNTIFS($C:$C,B740)&gt;1,SUMIFS('Sales Hx'!$Q:$Q,'Sales Hx'!$B:$B,_xlfn.XLOOKUP(B740,C:C,B:B),'Sales Hx'!$D:$D,Planning!$E740),SUMIFS('Sales Hx'!$Q:$Q,'Sales Hx'!$B:$B,Planning!$B740,'Sales Hx'!$D:$D,Planning!$E740))</f>
        <v>0</v>
      </c>
      <c r="J740" s="16">
        <f>IF(COUNTIFS($C:$C,B740)&gt;1,SUMIFS('Sales Hx'!$S:$S,'Sales Hx'!$B:$B,_xlfn.XLOOKUP(B740,C:C,B:B),'Sales Hx'!$D:$D,E740),SUMIFS('Sales Hx'!$S:$S,'Sales Hx'!$B:$B,$B740,'Sales Hx'!$D:$D,$E740))</f>
        <v>0</v>
      </c>
      <c r="K740" s="16">
        <f t="shared" si="65"/>
        <v>0</v>
      </c>
      <c r="L740" s="12">
        <f>IF(M740&lt;&gt;"",M740,IF(COUNTIFS($C:$C,B740)&gt;1,SUMIFS('Sales Hx'!V:V,'Sales Hx'!$B:$B,_xlfn.XLOOKUP(B740,C:C,B:B),'Sales Hx'!$D:$D,$E740),SUMIFS('Sales Hx'!V:V,'Sales Hx'!$B:$B,$B740,'Sales Hx'!$D:$D,$E740)))</f>
        <v>0</v>
      </c>
      <c r="M740" s="12">
        <v>0</v>
      </c>
      <c r="N740" s="15">
        <f t="shared" si="62"/>
        <v>0</v>
      </c>
      <c r="O740" s="21">
        <f t="shared" si="63"/>
        <v>0</v>
      </c>
      <c r="P740" s="24">
        <v>52.207599999999999</v>
      </c>
      <c r="Q740" s="18">
        <f t="shared" si="61"/>
        <v>0</v>
      </c>
      <c r="R740" s="2">
        <v>1</v>
      </c>
      <c r="S740" s="2">
        <v>120</v>
      </c>
      <c r="T740" s="2" t="s">
        <v>4647</v>
      </c>
      <c r="U740" s="28" t="str">
        <f>IF(G740=0,"",_xlfn.MINIFS('PO Details'!$I:$I,'PO Details'!$D:$D,Planning!$B740,'PO Details'!$L:$L,Planning!$E740))</f>
        <v/>
      </c>
      <c r="V740" s="29" t="s">
        <v>4640</v>
      </c>
      <c r="W740" t="str">
        <f t="shared" si="64"/>
        <v>Max</v>
      </c>
      <c r="X740" s="2">
        <v>120</v>
      </c>
    </row>
    <row r="741" spans="1:24" x14ac:dyDescent="0.25">
      <c r="A741" s="11" t="s">
        <v>4615</v>
      </c>
      <c r="B741" s="22" t="s">
        <v>1019</v>
      </c>
      <c r="C741" s="22"/>
      <c r="D741" s="22" t="s">
        <v>1020</v>
      </c>
      <c r="E741" s="31" t="s">
        <v>686</v>
      </c>
      <c r="F741" s="12">
        <f>SUMIFS('Inventory Details'!$H:$H,'Inventory Details'!$B:$B,$B741,'Inventory Details'!$E:$E,$E741)</f>
        <v>2</v>
      </c>
      <c r="G741" s="12">
        <f>SUMIFS('PO Details'!$H:$H,'PO Details'!$D:$D,Planning!$B741,'PO Details'!$L:$L,$E741)</f>
        <v>0</v>
      </c>
      <c r="H741" s="12">
        <f>SUMIFS('SO Details'!$G:$G,'SO Details'!$D:$D,Planning!$B741,'SO Details'!$K:$K,$E741)</f>
        <v>0</v>
      </c>
      <c r="I741" s="20">
        <f>IF(COUNTIFS($C:$C,B741)&gt;1,SUMIFS('Sales Hx'!$Q:$Q,'Sales Hx'!$B:$B,_xlfn.XLOOKUP(B741,C:C,B:B),'Sales Hx'!$D:$D,Planning!$E741),SUMIFS('Sales Hx'!$Q:$Q,'Sales Hx'!$B:$B,Planning!$B741,'Sales Hx'!$D:$D,Planning!$E741))</f>
        <v>0</v>
      </c>
      <c r="J741" s="16">
        <f>IF(COUNTIFS($C:$C,B741)&gt;1,SUMIFS('Sales Hx'!$S:$S,'Sales Hx'!$B:$B,_xlfn.XLOOKUP(B741,C:C,B:B),'Sales Hx'!$D:$D,E741),SUMIFS('Sales Hx'!$S:$S,'Sales Hx'!$B:$B,$B741,'Sales Hx'!$D:$D,$E741))</f>
        <v>0</v>
      </c>
      <c r="K741" s="16">
        <f t="shared" si="65"/>
        <v>0</v>
      </c>
      <c r="L741" s="12">
        <f>IF(M741&lt;&gt;"",M741,IF(COUNTIFS($C:$C,B741)&gt;1,SUMIFS('Sales Hx'!V:V,'Sales Hx'!$B:$B,_xlfn.XLOOKUP(B741,C:C,B:B),'Sales Hx'!$D:$D,$E741),SUMIFS('Sales Hx'!V:V,'Sales Hx'!$B:$B,$B741,'Sales Hx'!$D:$D,$E741)))</f>
        <v>0</v>
      </c>
      <c r="M741" s="12">
        <v>0</v>
      </c>
      <c r="N741" s="15">
        <f t="shared" si="62"/>
        <v>0</v>
      </c>
      <c r="O741" s="21">
        <f t="shared" si="63"/>
        <v>0</v>
      </c>
      <c r="P741" s="24">
        <v>52.207599999999999</v>
      </c>
      <c r="Q741" s="18">
        <f t="shared" si="61"/>
        <v>0</v>
      </c>
      <c r="R741" s="2">
        <v>1</v>
      </c>
      <c r="S741" s="2">
        <v>120</v>
      </c>
      <c r="T741" s="2" t="s">
        <v>4647</v>
      </c>
      <c r="U741" s="28" t="str">
        <f>IF(G741=0,"",_xlfn.MINIFS('PO Details'!$I:$I,'PO Details'!$D:$D,Planning!$B741,'PO Details'!$L:$L,Planning!$E741))</f>
        <v/>
      </c>
      <c r="V741" s="29" t="s">
        <v>4640</v>
      </c>
      <c r="W741" t="str">
        <f t="shared" si="64"/>
        <v>Max</v>
      </c>
      <c r="X741" s="2">
        <v>120</v>
      </c>
    </row>
    <row r="742" spans="1:24" x14ac:dyDescent="0.25">
      <c r="A742" s="11"/>
      <c r="B742" s="22" t="s">
        <v>1021</v>
      </c>
      <c r="C742" s="22"/>
      <c r="D742" s="22" t="s">
        <v>1022</v>
      </c>
      <c r="E742" s="31" t="s">
        <v>37</v>
      </c>
      <c r="F742" s="12">
        <f>SUMIFS('Inventory Details'!$H:$H,'Inventory Details'!$B:$B,$B742,'Inventory Details'!$E:$E,$E742)</f>
        <v>0</v>
      </c>
      <c r="G742" s="12">
        <f>SUMIFS('PO Details'!$H:$H,'PO Details'!$D:$D,Planning!$B742,'PO Details'!$L:$L,$E742)</f>
        <v>1</v>
      </c>
      <c r="H742" s="12">
        <f>SUMIFS('SO Details'!$G:$G,'SO Details'!$D:$D,Planning!$B742,'SO Details'!$K:$K,$E742)</f>
        <v>0</v>
      </c>
      <c r="I742" s="20">
        <f>IF(COUNTIFS($C:$C,B742)&gt;1,SUMIFS('Sales Hx'!$Q:$Q,'Sales Hx'!$B:$B,_xlfn.XLOOKUP(B742,C:C,B:B),'Sales Hx'!$D:$D,Planning!$E742),SUMIFS('Sales Hx'!$Q:$Q,'Sales Hx'!$B:$B,Planning!$B742,'Sales Hx'!$D:$D,Planning!$E742))</f>
        <v>0</v>
      </c>
      <c r="J742" s="16">
        <f>IF(COUNTIFS($C:$C,B742)&gt;1,SUMIFS('Sales Hx'!$S:$S,'Sales Hx'!$B:$B,_xlfn.XLOOKUP(B742,C:C,B:B),'Sales Hx'!$D:$D,E742),SUMIFS('Sales Hx'!$S:$S,'Sales Hx'!$B:$B,$B742,'Sales Hx'!$D:$D,$E742))</f>
        <v>0</v>
      </c>
      <c r="K742" s="16">
        <f t="shared" si="65"/>
        <v>0</v>
      </c>
      <c r="L742" s="12">
        <f>IF(M742&lt;&gt;"",M742,IF(COUNTIFS($C:$C,B742)&gt;1,SUMIFS('Sales Hx'!V:V,'Sales Hx'!$B:$B,_xlfn.XLOOKUP(B742,C:C,B:B),'Sales Hx'!$D:$D,$E742),SUMIFS('Sales Hx'!V:V,'Sales Hx'!$B:$B,$B742,'Sales Hx'!$D:$D,$E742)))</f>
        <v>0</v>
      </c>
      <c r="M742" s="12">
        <v>0</v>
      </c>
      <c r="N742" s="15">
        <f t="shared" si="62"/>
        <v>0</v>
      </c>
      <c r="O742" s="21">
        <f t="shared" si="63"/>
        <v>0</v>
      </c>
      <c r="P742" s="24">
        <v>52.207599999999999</v>
      </c>
      <c r="Q742" s="18">
        <f t="shared" si="61"/>
        <v>0</v>
      </c>
      <c r="R742" s="2">
        <v>1</v>
      </c>
      <c r="S742" s="2">
        <v>120</v>
      </c>
      <c r="T742" s="2" t="s">
        <v>4647</v>
      </c>
      <c r="U742" s="28">
        <f>IF(G742=0,"",_xlfn.MINIFS('PO Details'!$I:$I,'PO Details'!$D:$D,Planning!$B742,'PO Details'!$L:$L,Planning!$E742))</f>
        <v>45410</v>
      </c>
      <c r="V742" s="29" t="s">
        <v>4640</v>
      </c>
      <c r="W742" t="str">
        <f t="shared" si="64"/>
        <v>Max</v>
      </c>
      <c r="X742" s="2">
        <v>120</v>
      </c>
    </row>
    <row r="743" spans="1:24" x14ac:dyDescent="0.25">
      <c r="A743" s="11"/>
      <c r="B743" s="22" t="s">
        <v>1021</v>
      </c>
      <c r="C743" s="22"/>
      <c r="D743" s="22" t="s">
        <v>1022</v>
      </c>
      <c r="E743" s="31" t="s">
        <v>4746</v>
      </c>
      <c r="F743" s="12">
        <f>SUMIFS('Inventory Details'!$H:$H,'Inventory Details'!$B:$B,$B743,'Inventory Details'!$E:$E,$E743)</f>
        <v>1</v>
      </c>
      <c r="G743" s="12">
        <f>SUMIFS('PO Details'!$H:$H,'PO Details'!$D:$D,Planning!$B743,'PO Details'!$L:$L,$E743)</f>
        <v>0</v>
      </c>
      <c r="H743" s="12">
        <f>SUMIFS('SO Details'!$G:$G,'SO Details'!$D:$D,Planning!$B743,'SO Details'!$K:$K,$E743)</f>
        <v>0</v>
      </c>
      <c r="I743" s="20">
        <f>IF(COUNTIFS($C:$C,B743)&gt;1,SUMIFS('Sales Hx'!$Q:$Q,'Sales Hx'!$B:$B,_xlfn.XLOOKUP(B743,C:C,B:B),'Sales Hx'!$D:$D,Planning!$E743),SUMIFS('Sales Hx'!$Q:$Q,'Sales Hx'!$B:$B,Planning!$B743,'Sales Hx'!$D:$D,Planning!$E743))</f>
        <v>0</v>
      </c>
      <c r="J743" s="16">
        <f>IF(COUNTIFS($C:$C,B743)&gt;1,SUMIFS('Sales Hx'!$S:$S,'Sales Hx'!$B:$B,_xlfn.XLOOKUP(B743,C:C,B:B),'Sales Hx'!$D:$D,E743),SUMIFS('Sales Hx'!$S:$S,'Sales Hx'!$B:$B,$B743,'Sales Hx'!$D:$D,$E743))</f>
        <v>0</v>
      </c>
      <c r="K743" s="16">
        <f t="shared" si="65"/>
        <v>0</v>
      </c>
      <c r="L743" s="12">
        <f>IF(M743&lt;&gt;"",M743,IF(COUNTIFS($C:$C,B743)&gt;1,SUMIFS('Sales Hx'!V:V,'Sales Hx'!$B:$B,_xlfn.XLOOKUP(B743,C:C,B:B),'Sales Hx'!$D:$D,$E743),SUMIFS('Sales Hx'!V:V,'Sales Hx'!$B:$B,$B743,'Sales Hx'!$D:$D,$E743)))</f>
        <v>0</v>
      </c>
      <c r="M743" s="12">
        <v>0</v>
      </c>
      <c r="N743" s="15">
        <f t="shared" si="62"/>
        <v>0</v>
      </c>
      <c r="O743" s="21">
        <f t="shared" si="63"/>
        <v>0</v>
      </c>
      <c r="P743" s="24">
        <v>52.207599999999999</v>
      </c>
      <c r="Q743" s="18">
        <f t="shared" si="61"/>
        <v>0</v>
      </c>
      <c r="R743" s="2">
        <v>1</v>
      </c>
      <c r="S743" s="2">
        <v>120</v>
      </c>
      <c r="T743" s="2" t="s">
        <v>4647</v>
      </c>
      <c r="U743" s="28" t="str">
        <f>IF(G743=0,"",_xlfn.MINIFS('PO Details'!$I:$I,'PO Details'!$D:$D,Planning!$B743,'PO Details'!$L:$L,Planning!$E743))</f>
        <v/>
      </c>
      <c r="V743" s="29" t="s">
        <v>4640</v>
      </c>
      <c r="W743" t="str">
        <f t="shared" si="64"/>
        <v>Max</v>
      </c>
      <c r="X743" s="2">
        <v>120</v>
      </c>
    </row>
    <row r="744" spans="1:24" x14ac:dyDescent="0.25">
      <c r="A744" s="11"/>
      <c r="B744" s="22" t="s">
        <v>1021</v>
      </c>
      <c r="C744" s="22"/>
      <c r="D744" s="22" t="s">
        <v>1022</v>
      </c>
      <c r="E744" s="31" t="s">
        <v>686</v>
      </c>
      <c r="F744" s="12">
        <f>SUMIFS('Inventory Details'!$H:$H,'Inventory Details'!$B:$B,$B744,'Inventory Details'!$E:$E,$E744)</f>
        <v>0</v>
      </c>
      <c r="G744" s="12">
        <f>SUMIFS('PO Details'!$H:$H,'PO Details'!$D:$D,Planning!$B744,'PO Details'!$L:$L,$E744)</f>
        <v>0</v>
      </c>
      <c r="H744" s="12">
        <f>SUMIFS('SO Details'!$G:$G,'SO Details'!$D:$D,Planning!$B744,'SO Details'!$K:$K,$E744)</f>
        <v>0</v>
      </c>
      <c r="I744" s="20">
        <f>IF(COUNTIFS($C:$C,B744)&gt;1,SUMIFS('Sales Hx'!$Q:$Q,'Sales Hx'!$B:$B,_xlfn.XLOOKUP(B744,C:C,B:B),'Sales Hx'!$D:$D,Planning!$E744),SUMIFS('Sales Hx'!$Q:$Q,'Sales Hx'!$B:$B,Planning!$B744,'Sales Hx'!$D:$D,Planning!$E744))</f>
        <v>0</v>
      </c>
      <c r="J744" s="16">
        <f>IF(COUNTIFS($C:$C,B744)&gt;1,SUMIFS('Sales Hx'!$S:$S,'Sales Hx'!$B:$B,_xlfn.XLOOKUP(B744,C:C,B:B),'Sales Hx'!$D:$D,E744),SUMIFS('Sales Hx'!$S:$S,'Sales Hx'!$B:$B,$B744,'Sales Hx'!$D:$D,$E744))</f>
        <v>3.2894736842105261E-2</v>
      </c>
      <c r="K744" s="16">
        <f t="shared" si="65"/>
        <v>0</v>
      </c>
      <c r="L744" s="12">
        <f>IF(M744&lt;&gt;"",M744,IF(COUNTIFS($C:$C,B744)&gt;1,SUMIFS('Sales Hx'!V:V,'Sales Hx'!$B:$B,_xlfn.XLOOKUP(B744,C:C,B:B),'Sales Hx'!$D:$D,$E744),SUMIFS('Sales Hx'!V:V,'Sales Hx'!$B:$B,$B744,'Sales Hx'!$D:$D,$E744)))</f>
        <v>0</v>
      </c>
      <c r="M744" s="12">
        <v>0</v>
      </c>
      <c r="N744" s="15">
        <f t="shared" si="62"/>
        <v>3.2894736842105261E-2</v>
      </c>
      <c r="O744" s="21">
        <f t="shared" si="63"/>
        <v>4</v>
      </c>
      <c r="P744" s="24">
        <v>52.207599999999999</v>
      </c>
      <c r="Q744" s="18">
        <f t="shared" si="61"/>
        <v>208.8304</v>
      </c>
      <c r="R744" s="2">
        <v>1</v>
      </c>
      <c r="S744" s="2">
        <v>120</v>
      </c>
      <c r="T744" s="2" t="s">
        <v>4647</v>
      </c>
      <c r="U744" s="28" t="str">
        <f>IF(G744=0,"",_xlfn.MINIFS('PO Details'!$I:$I,'PO Details'!$D:$D,Planning!$B744,'PO Details'!$L:$L,Planning!$E744))</f>
        <v/>
      </c>
      <c r="V744" s="29" t="s">
        <v>4640</v>
      </c>
      <c r="W744" t="str">
        <f t="shared" si="64"/>
        <v>Max</v>
      </c>
      <c r="X744" s="2">
        <v>120</v>
      </c>
    </row>
    <row r="745" spans="1:24" x14ac:dyDescent="0.25">
      <c r="A745" s="11" t="s">
        <v>4615</v>
      </c>
      <c r="B745" s="22" t="s">
        <v>1023</v>
      </c>
      <c r="C745" s="22"/>
      <c r="D745" s="22" t="s">
        <v>85</v>
      </c>
      <c r="E745" s="31" t="s">
        <v>37</v>
      </c>
      <c r="F745" s="12">
        <f>SUMIFS('Inventory Details'!$H:$H,'Inventory Details'!$B:$B,$B745,'Inventory Details'!$E:$E,$E745)</f>
        <v>0</v>
      </c>
      <c r="G745" s="12">
        <f>SUMIFS('PO Details'!$H:$H,'PO Details'!$D:$D,Planning!$B745,'PO Details'!$L:$L,$E745)</f>
        <v>2</v>
      </c>
      <c r="H745" s="12">
        <f>SUMIFS('SO Details'!$G:$G,'SO Details'!$D:$D,Planning!$B745,'SO Details'!$K:$K,$E745)</f>
        <v>0</v>
      </c>
      <c r="I745" s="20">
        <f>IF(COUNTIFS($C:$C,B745)&gt;1,SUMIFS('Sales Hx'!$Q:$Q,'Sales Hx'!$B:$B,_xlfn.XLOOKUP(B745,C:C,B:B),'Sales Hx'!$D:$D,Planning!$E745),SUMIFS('Sales Hx'!$Q:$Q,'Sales Hx'!$B:$B,Planning!$B745,'Sales Hx'!$D:$D,Planning!$E745))</f>
        <v>0</v>
      </c>
      <c r="J745" s="16">
        <f>IF(COUNTIFS($C:$C,B745)&gt;1,SUMIFS('Sales Hx'!$S:$S,'Sales Hx'!$B:$B,_xlfn.XLOOKUP(B745,C:C,B:B),'Sales Hx'!$D:$D,E745),SUMIFS('Sales Hx'!$S:$S,'Sales Hx'!$B:$B,$B745,'Sales Hx'!$D:$D,$E745))</f>
        <v>0</v>
      </c>
      <c r="K745" s="16">
        <f t="shared" si="65"/>
        <v>0</v>
      </c>
      <c r="L745" s="12">
        <f>IF(M745&lt;&gt;"",M745,IF(COUNTIFS($C:$C,B745)&gt;1,SUMIFS('Sales Hx'!V:V,'Sales Hx'!$B:$B,_xlfn.XLOOKUP(B745,C:C,B:B),'Sales Hx'!$D:$D,$E745),SUMIFS('Sales Hx'!V:V,'Sales Hx'!$B:$B,$B745,'Sales Hx'!$D:$D,$E745)))</f>
        <v>0</v>
      </c>
      <c r="M745" s="12">
        <v>0</v>
      </c>
      <c r="N745" s="15">
        <f t="shared" si="62"/>
        <v>0</v>
      </c>
      <c r="O745" s="21">
        <f t="shared" si="63"/>
        <v>0</v>
      </c>
      <c r="P745" s="24">
        <v>49.207700000000003</v>
      </c>
      <c r="Q745" s="18">
        <f t="shared" si="61"/>
        <v>0</v>
      </c>
      <c r="R745" s="2">
        <v>1</v>
      </c>
      <c r="S745" s="2">
        <v>120</v>
      </c>
      <c r="T745" s="2" t="s">
        <v>4647</v>
      </c>
      <c r="U745" s="28">
        <f>IF(G745=0,"",_xlfn.MINIFS('PO Details'!$I:$I,'PO Details'!$D:$D,Planning!$B745,'PO Details'!$L:$L,Planning!$E745))</f>
        <v>45100</v>
      </c>
      <c r="V745" s="29" t="s">
        <v>4640</v>
      </c>
      <c r="W745" t="str">
        <f t="shared" si="64"/>
        <v>Max</v>
      </c>
      <c r="X745" s="2">
        <v>120</v>
      </c>
    </row>
    <row r="746" spans="1:24" x14ac:dyDescent="0.25">
      <c r="A746" s="11" t="s">
        <v>4615</v>
      </c>
      <c r="B746" s="22" t="s">
        <v>1023</v>
      </c>
      <c r="C746" s="22"/>
      <c r="D746" s="22" t="s">
        <v>85</v>
      </c>
      <c r="E746" s="31" t="s">
        <v>686</v>
      </c>
      <c r="F746" s="12">
        <f>SUMIFS('Inventory Details'!$H:$H,'Inventory Details'!$B:$B,$B746,'Inventory Details'!$E:$E,$E746)</f>
        <v>3</v>
      </c>
      <c r="G746" s="12">
        <f>SUMIFS('PO Details'!$H:$H,'PO Details'!$D:$D,Planning!$B746,'PO Details'!$L:$L,$E746)</f>
        <v>0</v>
      </c>
      <c r="H746" s="12">
        <f>SUMIFS('SO Details'!$G:$G,'SO Details'!$D:$D,Planning!$B746,'SO Details'!$K:$K,$E746)</f>
        <v>0</v>
      </c>
      <c r="I746" s="20">
        <f>IF(COUNTIFS($C:$C,B746)&gt;1,SUMIFS('Sales Hx'!$Q:$Q,'Sales Hx'!$B:$B,_xlfn.XLOOKUP(B746,C:C,B:B),'Sales Hx'!$D:$D,Planning!$E746),SUMIFS('Sales Hx'!$Q:$Q,'Sales Hx'!$B:$B,Planning!$B746,'Sales Hx'!$D:$D,Planning!$E746))</f>
        <v>0</v>
      </c>
      <c r="J746" s="16">
        <f>IF(COUNTIFS($C:$C,B746)&gt;1,SUMIFS('Sales Hx'!$S:$S,'Sales Hx'!$B:$B,_xlfn.XLOOKUP(B746,C:C,B:B),'Sales Hx'!$D:$D,E746),SUMIFS('Sales Hx'!$S:$S,'Sales Hx'!$B:$B,$B746,'Sales Hx'!$D:$D,$E746))</f>
        <v>0</v>
      </c>
      <c r="K746" s="16">
        <f t="shared" si="65"/>
        <v>0</v>
      </c>
      <c r="L746" s="12">
        <f>IF(M746&lt;&gt;"",M746,IF(COUNTIFS($C:$C,B746)&gt;1,SUMIFS('Sales Hx'!V:V,'Sales Hx'!$B:$B,_xlfn.XLOOKUP(B746,C:C,B:B),'Sales Hx'!$D:$D,$E746),SUMIFS('Sales Hx'!V:V,'Sales Hx'!$B:$B,$B746,'Sales Hx'!$D:$D,$E746)))</f>
        <v>0</v>
      </c>
      <c r="M746" s="12">
        <v>0</v>
      </c>
      <c r="N746" s="15">
        <f t="shared" si="62"/>
        <v>0</v>
      </c>
      <c r="O746" s="21">
        <f t="shared" si="63"/>
        <v>0</v>
      </c>
      <c r="P746" s="24">
        <v>49.207700000000003</v>
      </c>
      <c r="Q746" s="18">
        <f t="shared" si="61"/>
        <v>0</v>
      </c>
      <c r="R746" s="2">
        <v>1</v>
      </c>
      <c r="S746" s="2">
        <v>120</v>
      </c>
      <c r="T746" s="2" t="s">
        <v>4647</v>
      </c>
      <c r="U746" s="28" t="str">
        <f>IF(G746=0,"",_xlfn.MINIFS('PO Details'!$I:$I,'PO Details'!$D:$D,Planning!$B746,'PO Details'!$L:$L,Planning!$E746))</f>
        <v/>
      </c>
      <c r="V746" s="29" t="s">
        <v>4640</v>
      </c>
      <c r="W746" t="str">
        <f t="shared" si="64"/>
        <v>Max</v>
      </c>
      <c r="X746" s="2">
        <v>120</v>
      </c>
    </row>
    <row r="747" spans="1:24" x14ac:dyDescent="0.25">
      <c r="A747" s="11" t="s">
        <v>4615</v>
      </c>
      <c r="B747" s="22" t="s">
        <v>1024</v>
      </c>
      <c r="C747" s="22"/>
      <c r="D747" s="22" t="s">
        <v>1025</v>
      </c>
      <c r="E747" s="31" t="s">
        <v>37</v>
      </c>
      <c r="F747" s="12">
        <f>SUMIFS('Inventory Details'!$H:$H,'Inventory Details'!$B:$B,$B747,'Inventory Details'!$E:$E,$E747)</f>
        <v>0</v>
      </c>
      <c r="G747" s="12">
        <f>SUMIFS('PO Details'!$H:$H,'PO Details'!$D:$D,Planning!$B747,'PO Details'!$L:$L,$E747)</f>
        <v>7</v>
      </c>
      <c r="H747" s="12">
        <f>SUMIFS('SO Details'!$G:$G,'SO Details'!$D:$D,Planning!$B747,'SO Details'!$K:$K,$E747)</f>
        <v>0</v>
      </c>
      <c r="I747" s="20">
        <f>IF(COUNTIFS($C:$C,B747)&gt;1,SUMIFS('Sales Hx'!$Q:$Q,'Sales Hx'!$B:$B,_xlfn.XLOOKUP(B747,C:C,B:B),'Sales Hx'!$D:$D,Planning!$E747),SUMIFS('Sales Hx'!$Q:$Q,'Sales Hx'!$B:$B,Planning!$B747,'Sales Hx'!$D:$D,Planning!$E747))</f>
        <v>0</v>
      </c>
      <c r="J747" s="16">
        <f>IF(COUNTIFS($C:$C,B747)&gt;1,SUMIFS('Sales Hx'!$S:$S,'Sales Hx'!$B:$B,_xlfn.XLOOKUP(B747,C:C,B:B),'Sales Hx'!$D:$D,E747),SUMIFS('Sales Hx'!$S:$S,'Sales Hx'!$B:$B,$B747,'Sales Hx'!$D:$D,$E747))</f>
        <v>0</v>
      </c>
      <c r="K747" s="16">
        <f t="shared" si="65"/>
        <v>0</v>
      </c>
      <c r="L747" s="12">
        <f>IF(M747&lt;&gt;"",M747,IF(COUNTIFS($C:$C,B747)&gt;1,SUMIFS('Sales Hx'!V:V,'Sales Hx'!$B:$B,_xlfn.XLOOKUP(B747,C:C,B:B),'Sales Hx'!$D:$D,$E747),SUMIFS('Sales Hx'!V:V,'Sales Hx'!$B:$B,$B747,'Sales Hx'!$D:$D,$E747)))</f>
        <v>0</v>
      </c>
      <c r="M747" s="12">
        <v>0</v>
      </c>
      <c r="N747" s="15">
        <f t="shared" si="62"/>
        <v>0</v>
      </c>
      <c r="O747" s="21">
        <f t="shared" si="63"/>
        <v>0</v>
      </c>
      <c r="P747" s="24">
        <v>52.207599999999999</v>
      </c>
      <c r="Q747" s="18">
        <f t="shared" si="61"/>
        <v>0</v>
      </c>
      <c r="R747" s="2">
        <v>1</v>
      </c>
      <c r="S747" s="2">
        <v>120</v>
      </c>
      <c r="T747" s="2" t="s">
        <v>4647</v>
      </c>
      <c r="U747" s="28">
        <f>IF(G747=0,"",_xlfn.MINIFS('PO Details'!$I:$I,'PO Details'!$D:$D,Planning!$B747,'PO Details'!$L:$L,Planning!$E747))</f>
        <v>45100</v>
      </c>
      <c r="V747" s="29" t="s">
        <v>4640</v>
      </c>
      <c r="W747" t="str">
        <f t="shared" si="64"/>
        <v/>
      </c>
      <c r="X747" s="2">
        <v>120</v>
      </c>
    </row>
    <row r="748" spans="1:24" x14ac:dyDescent="0.25">
      <c r="A748" s="11" t="s">
        <v>4615</v>
      </c>
      <c r="B748" s="22" t="s">
        <v>1024</v>
      </c>
      <c r="C748" s="22"/>
      <c r="D748" s="22" t="s">
        <v>1025</v>
      </c>
      <c r="E748" s="31" t="s">
        <v>4746</v>
      </c>
      <c r="F748" s="12">
        <f>SUMIFS('Inventory Details'!$H:$H,'Inventory Details'!$B:$B,$B748,'Inventory Details'!$E:$E,$E748)</f>
        <v>1</v>
      </c>
      <c r="G748" s="12">
        <f>SUMIFS('PO Details'!$H:$H,'PO Details'!$D:$D,Planning!$B748,'PO Details'!$L:$L,$E748)</f>
        <v>0</v>
      </c>
      <c r="H748" s="12">
        <f>SUMIFS('SO Details'!$G:$G,'SO Details'!$D:$D,Planning!$B748,'SO Details'!$K:$K,$E748)</f>
        <v>0</v>
      </c>
      <c r="I748" s="20">
        <f>IF(COUNTIFS($C:$C,B748)&gt;1,SUMIFS('Sales Hx'!$Q:$Q,'Sales Hx'!$B:$B,_xlfn.XLOOKUP(B748,C:C,B:B),'Sales Hx'!$D:$D,Planning!$E748),SUMIFS('Sales Hx'!$Q:$Q,'Sales Hx'!$B:$B,Planning!$B748,'Sales Hx'!$D:$D,Planning!$E748))</f>
        <v>0</v>
      </c>
      <c r="J748" s="16">
        <f>IF(COUNTIFS($C:$C,B748)&gt;1,SUMIFS('Sales Hx'!$S:$S,'Sales Hx'!$B:$B,_xlfn.XLOOKUP(B748,C:C,B:B),'Sales Hx'!$D:$D,E748),SUMIFS('Sales Hx'!$S:$S,'Sales Hx'!$B:$B,$B748,'Sales Hx'!$D:$D,$E748))</f>
        <v>0</v>
      </c>
      <c r="K748" s="16">
        <f t="shared" si="65"/>
        <v>0</v>
      </c>
      <c r="L748" s="12">
        <f>IF(M748&lt;&gt;"",M748,IF(COUNTIFS($C:$C,B748)&gt;1,SUMIFS('Sales Hx'!V:V,'Sales Hx'!$B:$B,_xlfn.XLOOKUP(B748,C:C,B:B),'Sales Hx'!$D:$D,$E748),SUMIFS('Sales Hx'!V:V,'Sales Hx'!$B:$B,$B748,'Sales Hx'!$D:$D,$E748)))</f>
        <v>0</v>
      </c>
      <c r="M748" s="12">
        <v>0</v>
      </c>
      <c r="N748" s="15">
        <f t="shared" si="62"/>
        <v>0</v>
      </c>
      <c r="O748" s="21">
        <f t="shared" si="63"/>
        <v>0</v>
      </c>
      <c r="P748" s="24">
        <v>52.207599999999999</v>
      </c>
      <c r="Q748" s="18">
        <f t="shared" si="61"/>
        <v>0</v>
      </c>
      <c r="R748" s="2">
        <v>1</v>
      </c>
      <c r="S748" s="2">
        <v>120</v>
      </c>
      <c r="T748" s="2" t="s">
        <v>4647</v>
      </c>
      <c r="U748" s="28" t="str">
        <f>IF(G748=0,"",_xlfn.MINIFS('PO Details'!$I:$I,'PO Details'!$D:$D,Planning!$B748,'PO Details'!$L:$L,Planning!$E748))</f>
        <v/>
      </c>
      <c r="V748" s="29" t="s">
        <v>4640</v>
      </c>
      <c r="W748" t="str">
        <f t="shared" si="64"/>
        <v/>
      </c>
      <c r="X748" s="2">
        <v>120</v>
      </c>
    </row>
    <row r="749" spans="1:24" x14ac:dyDescent="0.25">
      <c r="A749" s="11" t="s">
        <v>4615</v>
      </c>
      <c r="B749" s="22" t="s">
        <v>1024</v>
      </c>
      <c r="C749" s="22"/>
      <c r="D749" s="22" t="s">
        <v>1025</v>
      </c>
      <c r="E749" s="31" t="s">
        <v>113</v>
      </c>
      <c r="F749" s="12">
        <f>SUMIFS('Inventory Details'!$H:$H,'Inventory Details'!$B:$B,$B749,'Inventory Details'!$E:$E,$E749)</f>
        <v>1</v>
      </c>
      <c r="G749" s="12">
        <f>SUMIFS('PO Details'!$H:$H,'PO Details'!$D:$D,Planning!$B749,'PO Details'!$L:$L,$E749)</f>
        <v>0</v>
      </c>
      <c r="H749" s="12">
        <f>SUMIFS('SO Details'!$G:$G,'SO Details'!$D:$D,Planning!$B749,'SO Details'!$K:$K,$E749)</f>
        <v>0</v>
      </c>
      <c r="I749" s="20">
        <f>IF(COUNTIFS($C:$C,B749)&gt;1,SUMIFS('Sales Hx'!$Q:$Q,'Sales Hx'!$B:$B,_xlfn.XLOOKUP(B749,C:C,B:B),'Sales Hx'!$D:$D,Planning!$E749),SUMIFS('Sales Hx'!$Q:$Q,'Sales Hx'!$B:$B,Planning!$B749,'Sales Hx'!$D:$D,Planning!$E749))</f>
        <v>0</v>
      </c>
      <c r="J749" s="16">
        <f>IF(COUNTIFS($C:$C,B749)&gt;1,SUMIFS('Sales Hx'!$S:$S,'Sales Hx'!$B:$B,_xlfn.XLOOKUP(B749,C:C,B:B),'Sales Hx'!$D:$D,E749),SUMIFS('Sales Hx'!$S:$S,'Sales Hx'!$B:$B,$B749,'Sales Hx'!$D:$D,$E749))</f>
        <v>0</v>
      </c>
      <c r="K749" s="16">
        <f t="shared" si="65"/>
        <v>0</v>
      </c>
      <c r="L749" s="12">
        <f>IF(M749&lt;&gt;"",M749,IF(COUNTIFS($C:$C,B749)&gt;1,SUMIFS('Sales Hx'!V:V,'Sales Hx'!$B:$B,_xlfn.XLOOKUP(B749,C:C,B:B),'Sales Hx'!$D:$D,$E749),SUMIFS('Sales Hx'!V:V,'Sales Hx'!$B:$B,$B749,'Sales Hx'!$D:$D,$E749)))</f>
        <v>0</v>
      </c>
      <c r="M749" s="12">
        <v>0</v>
      </c>
      <c r="N749" s="15">
        <f t="shared" si="62"/>
        <v>0</v>
      </c>
      <c r="O749" s="21">
        <f t="shared" si="63"/>
        <v>0</v>
      </c>
      <c r="P749" s="24">
        <v>52.207599999999999</v>
      </c>
      <c r="Q749" s="18">
        <f t="shared" si="61"/>
        <v>0</v>
      </c>
      <c r="R749" s="2">
        <v>1</v>
      </c>
      <c r="S749" s="2">
        <v>120</v>
      </c>
      <c r="T749" s="2" t="s">
        <v>4647</v>
      </c>
      <c r="U749" s="28" t="str">
        <f>IF(G749=0,"",_xlfn.MINIFS('PO Details'!$I:$I,'PO Details'!$D:$D,Planning!$B749,'PO Details'!$L:$L,Planning!$E749))</f>
        <v/>
      </c>
      <c r="V749" s="29" t="s">
        <v>4640</v>
      </c>
      <c r="W749" t="str">
        <f t="shared" si="64"/>
        <v/>
      </c>
      <c r="X749" s="2">
        <v>120</v>
      </c>
    </row>
    <row r="750" spans="1:24" x14ac:dyDescent="0.25">
      <c r="A750" s="11" t="s">
        <v>4615</v>
      </c>
      <c r="B750" s="22" t="s">
        <v>1024</v>
      </c>
      <c r="C750" s="22"/>
      <c r="D750" s="22" t="s">
        <v>1025</v>
      </c>
      <c r="E750" s="31" t="s">
        <v>686</v>
      </c>
      <c r="F750" s="12">
        <f>SUMIFS('Inventory Details'!$H:$H,'Inventory Details'!$B:$B,$B750,'Inventory Details'!$E:$E,$E750)</f>
        <v>0</v>
      </c>
      <c r="G750" s="12">
        <f>SUMIFS('PO Details'!$H:$H,'PO Details'!$D:$D,Planning!$B750,'PO Details'!$L:$L,$E750)</f>
        <v>0</v>
      </c>
      <c r="H750" s="12">
        <f>SUMIFS('SO Details'!$G:$G,'SO Details'!$D:$D,Planning!$B750,'SO Details'!$K:$K,$E750)</f>
        <v>0</v>
      </c>
      <c r="I750" s="20">
        <f>IF(COUNTIFS($C:$C,B750)&gt;1,SUMIFS('Sales Hx'!$Q:$Q,'Sales Hx'!$B:$B,_xlfn.XLOOKUP(B750,C:C,B:B),'Sales Hx'!$D:$D,Planning!$E750),SUMIFS('Sales Hx'!$Q:$Q,'Sales Hx'!$B:$B,Planning!$B750,'Sales Hx'!$D:$D,Planning!$E750))</f>
        <v>1.4</v>
      </c>
      <c r="J750" s="16">
        <f>IF(COUNTIFS($C:$C,B750)&gt;1,SUMIFS('Sales Hx'!$S:$S,'Sales Hx'!$B:$B,_xlfn.XLOOKUP(B750,C:C,B:B),'Sales Hx'!$D:$D,E750),SUMIFS('Sales Hx'!$S:$S,'Sales Hx'!$B:$B,$B750,'Sales Hx'!$D:$D,$E750))</f>
        <v>5.5921052631578948E-2</v>
      </c>
      <c r="K750" s="16">
        <f t="shared" si="65"/>
        <v>0</v>
      </c>
      <c r="L750" s="12">
        <f>IF(M750&lt;&gt;"",M750,IF(COUNTIFS($C:$C,B750)&gt;1,SUMIFS('Sales Hx'!V:V,'Sales Hx'!$B:$B,_xlfn.XLOOKUP(B750,C:C,B:B),'Sales Hx'!$D:$D,$E750),SUMIFS('Sales Hx'!V:V,'Sales Hx'!$B:$B,$B750,'Sales Hx'!$D:$D,$E750)))</f>
        <v>0</v>
      </c>
      <c r="M750" s="12">
        <v>0</v>
      </c>
      <c r="N750" s="15">
        <f t="shared" si="62"/>
        <v>5.5921052631578948E-2</v>
      </c>
      <c r="O750" s="21">
        <f t="shared" si="63"/>
        <v>7</v>
      </c>
      <c r="P750" s="24">
        <v>52.207599999999999</v>
      </c>
      <c r="Q750" s="18">
        <f t="shared" si="61"/>
        <v>365.45319999999998</v>
      </c>
      <c r="R750" s="2">
        <v>1</v>
      </c>
      <c r="S750" s="2">
        <v>120</v>
      </c>
      <c r="T750" s="2" t="s">
        <v>4647</v>
      </c>
      <c r="U750" s="28" t="str">
        <f>IF(G750=0,"",_xlfn.MINIFS('PO Details'!$I:$I,'PO Details'!$D:$D,Planning!$B750,'PO Details'!$L:$L,Planning!$E750))</f>
        <v/>
      </c>
      <c r="V750" s="29" t="s">
        <v>4640</v>
      </c>
      <c r="W750" t="str">
        <f t="shared" si="64"/>
        <v>Max</v>
      </c>
      <c r="X750" s="2">
        <v>120</v>
      </c>
    </row>
    <row r="751" spans="1:24" x14ac:dyDescent="0.25">
      <c r="A751" s="11" t="s">
        <v>4615</v>
      </c>
      <c r="B751" s="22" t="s">
        <v>88</v>
      </c>
      <c r="C751" s="22"/>
      <c r="D751" s="22" t="s">
        <v>89</v>
      </c>
      <c r="E751" s="31" t="s">
        <v>37</v>
      </c>
      <c r="F751" s="12">
        <f>SUMIFS('Inventory Details'!$H:$H,'Inventory Details'!$B:$B,$B751,'Inventory Details'!$E:$E,$E751)</f>
        <v>0</v>
      </c>
      <c r="G751" s="12">
        <f>SUMIFS('PO Details'!$H:$H,'PO Details'!$D:$D,Planning!$B751,'PO Details'!$L:$L,$E751)</f>
        <v>33</v>
      </c>
      <c r="H751" s="12">
        <f>SUMIFS('SO Details'!$G:$G,'SO Details'!$D:$D,Planning!$B751,'SO Details'!$K:$K,$E751)</f>
        <v>0</v>
      </c>
      <c r="I751" s="20">
        <f>IF(COUNTIFS($C:$C,B751)&gt;1,SUMIFS('Sales Hx'!$Q:$Q,'Sales Hx'!$B:$B,_xlfn.XLOOKUP(B751,C:C,B:B),'Sales Hx'!$D:$D,Planning!$E751),SUMIFS('Sales Hx'!$Q:$Q,'Sales Hx'!$B:$B,Planning!$B751,'Sales Hx'!$D:$D,Planning!$E751))</f>
        <v>0</v>
      </c>
      <c r="J751" s="16">
        <f>IF(COUNTIFS($C:$C,B751)&gt;1,SUMIFS('Sales Hx'!$S:$S,'Sales Hx'!$B:$B,_xlfn.XLOOKUP(B751,C:C,B:B),'Sales Hx'!$D:$D,E751),SUMIFS('Sales Hx'!$S:$S,'Sales Hx'!$B:$B,$B751,'Sales Hx'!$D:$D,$E751))</f>
        <v>0</v>
      </c>
      <c r="K751" s="16">
        <f t="shared" si="65"/>
        <v>0</v>
      </c>
      <c r="L751" s="12">
        <f>IF(M751&lt;&gt;"",M751,IF(COUNTIFS($C:$C,B751)&gt;1,SUMIFS('Sales Hx'!V:V,'Sales Hx'!$B:$B,_xlfn.XLOOKUP(B751,C:C,B:B),'Sales Hx'!$D:$D,$E751),SUMIFS('Sales Hx'!V:V,'Sales Hx'!$B:$B,$B751,'Sales Hx'!$D:$D,$E751)))</f>
        <v>0</v>
      </c>
      <c r="M751" s="12">
        <v>0</v>
      </c>
      <c r="N751" s="15">
        <f t="shared" si="62"/>
        <v>0</v>
      </c>
      <c r="O751" s="21">
        <f t="shared" si="63"/>
        <v>0</v>
      </c>
      <c r="P751" s="24">
        <v>52.207599999999999</v>
      </c>
      <c r="Q751" s="18">
        <f t="shared" si="61"/>
        <v>0</v>
      </c>
      <c r="R751" s="2">
        <v>1</v>
      </c>
      <c r="S751" s="2">
        <v>120</v>
      </c>
      <c r="T751" s="2" t="s">
        <v>4647</v>
      </c>
      <c r="U751" s="28">
        <f>IF(G751=0,"",_xlfn.MINIFS('PO Details'!$I:$I,'PO Details'!$D:$D,Planning!$B751,'PO Details'!$L:$L,Planning!$E751))</f>
        <v>45101</v>
      </c>
      <c r="V751" s="29" t="s">
        <v>4640</v>
      </c>
      <c r="W751" t="str">
        <f t="shared" si="64"/>
        <v/>
      </c>
      <c r="X751" s="2">
        <v>120</v>
      </c>
    </row>
    <row r="752" spans="1:24" x14ac:dyDescent="0.25">
      <c r="A752" s="11" t="s">
        <v>4615</v>
      </c>
      <c r="B752" s="22" t="s">
        <v>88</v>
      </c>
      <c r="C752" s="22"/>
      <c r="D752" s="22" t="s">
        <v>89</v>
      </c>
      <c r="E752" s="31" t="s">
        <v>186</v>
      </c>
      <c r="F752" s="12">
        <f>SUMIFS('Inventory Details'!$H:$H,'Inventory Details'!$B:$B,$B752,'Inventory Details'!$E:$E,$E752)</f>
        <v>0</v>
      </c>
      <c r="G752" s="12">
        <f>SUMIFS('PO Details'!$H:$H,'PO Details'!$D:$D,Planning!$B752,'PO Details'!$L:$L,$E752)</f>
        <v>0</v>
      </c>
      <c r="H752" s="12">
        <f>SUMIFS('SO Details'!$G:$G,'SO Details'!$D:$D,Planning!$B752,'SO Details'!$K:$K,$E752)</f>
        <v>0</v>
      </c>
      <c r="I752" s="20">
        <f>IF(COUNTIFS($C:$C,B752)&gt;1,SUMIFS('Sales Hx'!$Q:$Q,'Sales Hx'!$B:$B,_xlfn.XLOOKUP(B752,C:C,B:B),'Sales Hx'!$D:$D,Planning!$E752),SUMIFS('Sales Hx'!$Q:$Q,'Sales Hx'!$B:$B,Planning!$B752,'Sales Hx'!$D:$D,Planning!$E752))</f>
        <v>0</v>
      </c>
      <c r="J752" s="16">
        <f>IF(COUNTIFS($C:$C,B752)&gt;1,SUMIFS('Sales Hx'!$S:$S,'Sales Hx'!$B:$B,_xlfn.XLOOKUP(B752,C:C,B:B),'Sales Hx'!$D:$D,E752),SUMIFS('Sales Hx'!$S:$S,'Sales Hx'!$B:$B,$B752,'Sales Hx'!$D:$D,$E752))</f>
        <v>0</v>
      </c>
      <c r="K752" s="16">
        <f t="shared" si="65"/>
        <v>0</v>
      </c>
      <c r="L752" s="12">
        <f>IF(M752&lt;&gt;"",M752,IF(COUNTIFS($C:$C,B752)&gt;1,SUMIFS('Sales Hx'!V:V,'Sales Hx'!$B:$B,_xlfn.XLOOKUP(B752,C:C,B:B),'Sales Hx'!$D:$D,$E752),SUMIFS('Sales Hx'!V:V,'Sales Hx'!$B:$B,$B752,'Sales Hx'!$D:$D,$E752)))</f>
        <v>0</v>
      </c>
      <c r="M752" s="12">
        <v>0</v>
      </c>
      <c r="N752" s="15">
        <f t="shared" si="62"/>
        <v>0</v>
      </c>
      <c r="O752" s="21">
        <f t="shared" si="63"/>
        <v>0</v>
      </c>
      <c r="P752" s="24">
        <v>52.207599999999999</v>
      </c>
      <c r="Q752" s="18">
        <f t="shared" si="61"/>
        <v>0</v>
      </c>
      <c r="R752" s="2">
        <v>1</v>
      </c>
      <c r="S752" s="2">
        <v>120</v>
      </c>
      <c r="T752" s="2" t="s">
        <v>4647</v>
      </c>
      <c r="U752" s="28" t="str">
        <f>IF(G752=0,"",_xlfn.MINIFS('PO Details'!$I:$I,'PO Details'!$D:$D,Planning!$B752,'PO Details'!$L:$L,Planning!$E752))</f>
        <v/>
      </c>
      <c r="V752" s="29" t="s">
        <v>4640</v>
      </c>
      <c r="W752" t="str">
        <f t="shared" si="64"/>
        <v/>
      </c>
      <c r="X752" s="2">
        <v>120</v>
      </c>
    </row>
    <row r="753" spans="1:24" x14ac:dyDescent="0.25">
      <c r="A753" s="11" t="s">
        <v>4615</v>
      </c>
      <c r="B753" s="22" t="s">
        <v>88</v>
      </c>
      <c r="C753" s="22"/>
      <c r="D753" s="22" t="s">
        <v>89</v>
      </c>
      <c r="E753" s="31" t="s">
        <v>686</v>
      </c>
      <c r="F753" s="12">
        <f>SUMIFS('Inventory Details'!$H:$H,'Inventory Details'!$B:$B,$B753,'Inventory Details'!$E:$E,$E753)</f>
        <v>0</v>
      </c>
      <c r="G753" s="12">
        <f>SUMIFS('PO Details'!$H:$H,'PO Details'!$D:$D,Planning!$B753,'PO Details'!$L:$L,$E753)</f>
        <v>4</v>
      </c>
      <c r="H753" s="12">
        <f>SUMIFS('SO Details'!$G:$G,'SO Details'!$D:$D,Planning!$B753,'SO Details'!$K:$K,$E753)</f>
        <v>0</v>
      </c>
      <c r="I753" s="20">
        <f>IF(COUNTIFS($C:$C,B753)&gt;1,SUMIFS('Sales Hx'!$Q:$Q,'Sales Hx'!$B:$B,_xlfn.XLOOKUP(B753,C:C,B:B),'Sales Hx'!$D:$D,Planning!$E753),SUMIFS('Sales Hx'!$Q:$Q,'Sales Hx'!$B:$B,Planning!$B753,'Sales Hx'!$D:$D,Planning!$E753))</f>
        <v>9.7999999999999989</v>
      </c>
      <c r="J753" s="16">
        <f>IF(COUNTIFS($C:$C,B753)&gt;1,SUMIFS('Sales Hx'!$S:$S,'Sales Hx'!$B:$B,_xlfn.XLOOKUP(B753,C:C,B:B),'Sales Hx'!$D:$D,E753),SUMIFS('Sales Hx'!$S:$S,'Sales Hx'!$B:$B,$B753,'Sales Hx'!$D:$D,$E753))</f>
        <v>0.16917293233082709</v>
      </c>
      <c r="K753" s="16">
        <f t="shared" si="65"/>
        <v>0.40816326530612251</v>
      </c>
      <c r="L753" s="12">
        <f>IF(M753&lt;&gt;"",M753,IF(COUNTIFS($C:$C,B753)&gt;1,SUMIFS('Sales Hx'!V:V,'Sales Hx'!$B:$B,_xlfn.XLOOKUP(B753,C:C,B:B),'Sales Hx'!$D:$D,$E753),SUMIFS('Sales Hx'!V:V,'Sales Hx'!$B:$B,$B753,'Sales Hx'!$D:$D,$E753)))</f>
        <v>0</v>
      </c>
      <c r="M753" s="12">
        <v>0</v>
      </c>
      <c r="N753" s="15">
        <f t="shared" si="62"/>
        <v>0.16917293233082709</v>
      </c>
      <c r="O753" s="21">
        <f t="shared" si="63"/>
        <v>0</v>
      </c>
      <c r="P753" s="24">
        <v>52.207599999999999</v>
      </c>
      <c r="Q753" s="18">
        <f t="shared" si="61"/>
        <v>0</v>
      </c>
      <c r="R753" s="2">
        <v>1</v>
      </c>
      <c r="S753" s="2">
        <v>120</v>
      </c>
      <c r="T753" s="2" t="s">
        <v>4647</v>
      </c>
      <c r="U753" s="28">
        <f>IF(G753=0,"",_xlfn.MINIFS('PO Details'!$I:$I,'PO Details'!$D:$D,Planning!$B753,'PO Details'!$L:$L,Planning!$E753))</f>
        <v>45426</v>
      </c>
      <c r="V753" s="29" t="s">
        <v>4640</v>
      </c>
      <c r="W753" t="str">
        <f t="shared" si="64"/>
        <v>Max</v>
      </c>
      <c r="X753" s="2">
        <v>120</v>
      </c>
    </row>
    <row r="754" spans="1:24" x14ac:dyDescent="0.25">
      <c r="A754" s="11" t="s">
        <v>4615</v>
      </c>
      <c r="B754" s="22" t="s">
        <v>1026</v>
      </c>
      <c r="C754" s="22"/>
      <c r="D754" s="22" t="s">
        <v>1027</v>
      </c>
      <c r="E754" s="31" t="s">
        <v>37</v>
      </c>
      <c r="F754" s="12">
        <f>SUMIFS('Inventory Details'!$H:$H,'Inventory Details'!$B:$B,$B754,'Inventory Details'!$E:$E,$E754)</f>
        <v>0</v>
      </c>
      <c r="G754" s="12">
        <f>SUMIFS('PO Details'!$H:$H,'PO Details'!$D:$D,Planning!$B754,'PO Details'!$L:$L,$E754)</f>
        <v>3</v>
      </c>
      <c r="H754" s="12">
        <f>SUMIFS('SO Details'!$G:$G,'SO Details'!$D:$D,Planning!$B754,'SO Details'!$K:$K,$E754)</f>
        <v>0</v>
      </c>
      <c r="I754" s="20">
        <f>IF(COUNTIFS($C:$C,B754)&gt;1,SUMIFS('Sales Hx'!$Q:$Q,'Sales Hx'!$B:$B,_xlfn.XLOOKUP(B754,C:C,B:B),'Sales Hx'!$D:$D,Planning!$E754),SUMIFS('Sales Hx'!$Q:$Q,'Sales Hx'!$B:$B,Planning!$B754,'Sales Hx'!$D:$D,Planning!$E754))</f>
        <v>0</v>
      </c>
      <c r="J754" s="16">
        <f>IF(COUNTIFS($C:$C,B754)&gt;1,SUMIFS('Sales Hx'!$S:$S,'Sales Hx'!$B:$B,_xlfn.XLOOKUP(B754,C:C,B:B),'Sales Hx'!$D:$D,E754),SUMIFS('Sales Hx'!$S:$S,'Sales Hx'!$B:$B,$B754,'Sales Hx'!$D:$D,$E754))</f>
        <v>0</v>
      </c>
      <c r="K754" s="16">
        <f t="shared" si="65"/>
        <v>0</v>
      </c>
      <c r="L754" s="12">
        <f>IF(M754&lt;&gt;"",M754,IF(COUNTIFS($C:$C,B754)&gt;1,SUMIFS('Sales Hx'!V:V,'Sales Hx'!$B:$B,_xlfn.XLOOKUP(B754,C:C,B:B),'Sales Hx'!$D:$D,$E754),SUMIFS('Sales Hx'!V:V,'Sales Hx'!$B:$B,$B754,'Sales Hx'!$D:$D,$E754)))</f>
        <v>0</v>
      </c>
      <c r="M754" s="12">
        <v>0</v>
      </c>
      <c r="N754" s="15">
        <f t="shared" si="62"/>
        <v>0</v>
      </c>
      <c r="O754" s="21">
        <f t="shared" si="63"/>
        <v>0</v>
      </c>
      <c r="P754" s="24">
        <v>52.207599999999999</v>
      </c>
      <c r="Q754" s="18">
        <f t="shared" ref="Q754:Q808" si="66">IFERROR(P754*O754,0)</f>
        <v>0</v>
      </c>
      <c r="R754" s="2">
        <v>1</v>
      </c>
      <c r="S754" s="2">
        <v>120</v>
      </c>
      <c r="T754" s="2" t="s">
        <v>4647</v>
      </c>
      <c r="U754" s="28">
        <f>IF(G754=0,"",_xlfn.MINIFS('PO Details'!$I:$I,'PO Details'!$D:$D,Planning!$B754,'PO Details'!$L:$L,Planning!$E754))</f>
        <v>45100</v>
      </c>
      <c r="V754" s="29" t="s">
        <v>4640</v>
      </c>
      <c r="W754" t="str">
        <f t="shared" si="64"/>
        <v>Max</v>
      </c>
      <c r="X754" s="2">
        <v>120</v>
      </c>
    </row>
    <row r="755" spans="1:24" x14ac:dyDescent="0.25">
      <c r="A755" s="11" t="s">
        <v>4615</v>
      </c>
      <c r="B755" s="22" t="s">
        <v>1026</v>
      </c>
      <c r="C755" s="22"/>
      <c r="D755" s="22" t="s">
        <v>1027</v>
      </c>
      <c r="E755" s="31" t="s">
        <v>686</v>
      </c>
      <c r="F755" s="12">
        <f>SUMIFS('Inventory Details'!$H:$H,'Inventory Details'!$B:$B,$B755,'Inventory Details'!$E:$E,$E755)</f>
        <v>1</v>
      </c>
      <c r="G755" s="12">
        <f>SUMIFS('PO Details'!$H:$H,'PO Details'!$D:$D,Planning!$B755,'PO Details'!$L:$L,$E755)</f>
        <v>1</v>
      </c>
      <c r="H755" s="12">
        <f>SUMIFS('SO Details'!$G:$G,'SO Details'!$D:$D,Planning!$B755,'SO Details'!$K:$K,$E755)</f>
        <v>0</v>
      </c>
      <c r="I755" s="20">
        <f>IF(COUNTIFS($C:$C,B755)&gt;1,SUMIFS('Sales Hx'!$Q:$Q,'Sales Hx'!$B:$B,_xlfn.XLOOKUP(B755,C:C,B:B),'Sales Hx'!$D:$D,Planning!$E755),SUMIFS('Sales Hx'!$Q:$Q,'Sales Hx'!$B:$B,Planning!$B755,'Sales Hx'!$D:$D,Planning!$E755))</f>
        <v>0</v>
      </c>
      <c r="J755" s="16">
        <f>IF(COUNTIFS($C:$C,B755)&gt;1,SUMIFS('Sales Hx'!$S:$S,'Sales Hx'!$B:$B,_xlfn.XLOOKUP(B755,C:C,B:B),'Sales Hx'!$D:$D,E755),SUMIFS('Sales Hx'!$S:$S,'Sales Hx'!$B:$B,$B755,'Sales Hx'!$D:$D,$E755))</f>
        <v>0</v>
      </c>
      <c r="K755" s="16">
        <f t="shared" si="65"/>
        <v>0</v>
      </c>
      <c r="L755" s="12">
        <f>IF(M755&lt;&gt;"",M755,IF(COUNTIFS($C:$C,B755)&gt;1,SUMIFS('Sales Hx'!V:V,'Sales Hx'!$B:$B,_xlfn.XLOOKUP(B755,C:C,B:B),'Sales Hx'!$D:$D,$E755),SUMIFS('Sales Hx'!V:V,'Sales Hx'!$B:$B,$B755,'Sales Hx'!$D:$D,$E755)))</f>
        <v>0</v>
      </c>
      <c r="M755" s="12">
        <v>0</v>
      </c>
      <c r="N755" s="15">
        <f t="shared" ref="N755:N809" si="67">IFERROR(_xlfn.IFNA(J755*R755+L755,"No Sales Hx"),"No Sales HX")</f>
        <v>0</v>
      </c>
      <c r="O755" s="21">
        <f t="shared" si="63"/>
        <v>0</v>
      </c>
      <c r="P755" s="24">
        <v>52.207599999999999</v>
      </c>
      <c r="Q755" s="18">
        <f t="shared" si="66"/>
        <v>0</v>
      </c>
      <c r="R755" s="2">
        <v>1</v>
      </c>
      <c r="S755" s="2">
        <v>120</v>
      </c>
      <c r="T755" s="2" t="s">
        <v>4647</v>
      </c>
      <c r="U755" s="28">
        <f>IF(G755=0,"",_xlfn.MINIFS('PO Details'!$I:$I,'PO Details'!$D:$D,Planning!$B755,'PO Details'!$L:$L,Planning!$E755))</f>
        <v>45426</v>
      </c>
      <c r="V755" s="29" t="s">
        <v>4640</v>
      </c>
      <c r="W755" t="str">
        <f t="shared" si="64"/>
        <v>Max</v>
      </c>
      <c r="X755" s="2">
        <v>120</v>
      </c>
    </row>
    <row r="756" spans="1:24" x14ac:dyDescent="0.25">
      <c r="A756" s="11"/>
      <c r="B756" s="22" t="s">
        <v>4520</v>
      </c>
      <c r="C756" s="22"/>
      <c r="D756" s="22" t="s">
        <v>4521</v>
      </c>
      <c r="E756" s="31" t="s">
        <v>37</v>
      </c>
      <c r="F756" s="12">
        <f>SUMIFS('Inventory Details'!$H:$H,'Inventory Details'!$B:$B,$B756,'Inventory Details'!$E:$E,$E756)</f>
        <v>0</v>
      </c>
      <c r="G756" s="12">
        <f>SUMIFS('PO Details'!$H:$H,'PO Details'!$D:$D,Planning!$B756,'PO Details'!$L:$L,$E756)</f>
        <v>3</v>
      </c>
      <c r="H756" s="12">
        <f>SUMIFS('SO Details'!$G:$G,'SO Details'!$D:$D,Planning!$B756,'SO Details'!$K:$K,$E756)</f>
        <v>0</v>
      </c>
      <c r="I756" s="20">
        <f>IF(COUNTIFS($C:$C,B756)&gt;1,SUMIFS('Sales Hx'!$Q:$Q,'Sales Hx'!$B:$B,_xlfn.XLOOKUP(B756,C:C,B:B),'Sales Hx'!$D:$D,Planning!$E756),SUMIFS('Sales Hx'!$Q:$Q,'Sales Hx'!$B:$B,Planning!$B756,'Sales Hx'!$D:$D,Planning!$E756))</f>
        <v>0</v>
      </c>
      <c r="J756" s="16">
        <f>IF(COUNTIFS($C:$C,B756)&gt;1,SUMIFS('Sales Hx'!$S:$S,'Sales Hx'!$B:$B,_xlfn.XLOOKUP(B756,C:C,B:B),'Sales Hx'!$D:$D,E756),SUMIFS('Sales Hx'!$S:$S,'Sales Hx'!$B:$B,$B756,'Sales Hx'!$D:$D,$E756))</f>
        <v>0</v>
      </c>
      <c r="K756" s="16">
        <f t="shared" si="65"/>
        <v>0</v>
      </c>
      <c r="L756" s="12">
        <f>IF(M756&lt;&gt;"",M756,IF(COUNTIFS($C:$C,B756)&gt;1,SUMIFS('Sales Hx'!V:V,'Sales Hx'!$B:$B,_xlfn.XLOOKUP(B756,C:C,B:B),'Sales Hx'!$D:$D,$E756),SUMIFS('Sales Hx'!V:V,'Sales Hx'!$B:$B,$B756,'Sales Hx'!$D:$D,$E756)))</f>
        <v>0</v>
      </c>
      <c r="M756" s="12">
        <v>0</v>
      </c>
      <c r="N756" s="15">
        <f t="shared" si="67"/>
        <v>0</v>
      </c>
      <c r="O756" s="21">
        <f t="shared" si="63"/>
        <v>0</v>
      </c>
      <c r="P756" s="24">
        <v>52.207599999999999</v>
      </c>
      <c r="Q756" s="18">
        <f t="shared" si="66"/>
        <v>0</v>
      </c>
      <c r="R756" s="2">
        <v>1</v>
      </c>
      <c r="S756" s="2">
        <v>120</v>
      </c>
      <c r="T756" s="2" t="s">
        <v>4647</v>
      </c>
      <c r="U756" s="28">
        <f>IF(G756=0,"",_xlfn.MINIFS('PO Details'!$I:$I,'PO Details'!$D:$D,Planning!$B756,'PO Details'!$L:$L,Planning!$E756))</f>
        <v>45272</v>
      </c>
      <c r="V756" s="29" t="s">
        <v>4640</v>
      </c>
      <c r="W756" t="str">
        <f t="shared" si="64"/>
        <v>Max</v>
      </c>
      <c r="X756" s="2">
        <v>120</v>
      </c>
    </row>
    <row r="757" spans="1:24" x14ac:dyDescent="0.25">
      <c r="A757" s="11" t="s">
        <v>4615</v>
      </c>
      <c r="B757" s="22" t="s">
        <v>1028</v>
      </c>
      <c r="C757" s="22"/>
      <c r="D757" s="22" t="s">
        <v>1029</v>
      </c>
      <c r="E757" s="31" t="s">
        <v>37</v>
      </c>
      <c r="F757" s="12">
        <f>SUMIFS('Inventory Details'!$H:$H,'Inventory Details'!$B:$B,$B757,'Inventory Details'!$E:$E,$E757)</f>
        <v>0</v>
      </c>
      <c r="G757" s="12">
        <f>SUMIFS('PO Details'!$H:$H,'PO Details'!$D:$D,Planning!$B757,'PO Details'!$L:$L,$E757)</f>
        <v>31</v>
      </c>
      <c r="H757" s="12">
        <f>SUMIFS('SO Details'!$G:$G,'SO Details'!$D:$D,Planning!$B757,'SO Details'!$K:$K,$E757)</f>
        <v>0</v>
      </c>
      <c r="I757" s="20">
        <f>IF(COUNTIFS($C:$C,B757)&gt;1,SUMIFS('Sales Hx'!$Q:$Q,'Sales Hx'!$B:$B,_xlfn.XLOOKUP(B757,C:C,B:B),'Sales Hx'!$D:$D,Planning!$E757),SUMIFS('Sales Hx'!$Q:$Q,'Sales Hx'!$B:$B,Planning!$B757,'Sales Hx'!$D:$D,Planning!$E757))</f>
        <v>0</v>
      </c>
      <c r="J757" s="16">
        <f>IF(COUNTIFS($C:$C,B757)&gt;1,SUMIFS('Sales Hx'!$S:$S,'Sales Hx'!$B:$B,_xlfn.XLOOKUP(B757,C:C,B:B),'Sales Hx'!$D:$D,E757),SUMIFS('Sales Hx'!$S:$S,'Sales Hx'!$B:$B,$B757,'Sales Hx'!$D:$D,$E757))</f>
        <v>0</v>
      </c>
      <c r="K757" s="16">
        <f t="shared" si="65"/>
        <v>0</v>
      </c>
      <c r="L757" s="12">
        <f>IF(M757&lt;&gt;"",M757,IF(COUNTIFS($C:$C,B757)&gt;1,SUMIFS('Sales Hx'!V:V,'Sales Hx'!$B:$B,_xlfn.XLOOKUP(B757,C:C,B:B),'Sales Hx'!$D:$D,$E757),SUMIFS('Sales Hx'!V:V,'Sales Hx'!$B:$B,$B757,'Sales Hx'!$D:$D,$E757)))</f>
        <v>0</v>
      </c>
      <c r="M757" s="12">
        <v>0</v>
      </c>
      <c r="N757" s="15">
        <f t="shared" si="67"/>
        <v>0</v>
      </c>
      <c r="O757" s="21">
        <f t="shared" si="63"/>
        <v>0</v>
      </c>
      <c r="P757" s="24">
        <v>52.207599999999999</v>
      </c>
      <c r="Q757" s="18">
        <f t="shared" si="66"/>
        <v>0</v>
      </c>
      <c r="R757" s="2">
        <v>1</v>
      </c>
      <c r="S757" s="2">
        <v>120</v>
      </c>
      <c r="T757" s="2" t="s">
        <v>4647</v>
      </c>
      <c r="U757" s="28">
        <f>IF(G757=0,"",_xlfn.MINIFS('PO Details'!$I:$I,'PO Details'!$D:$D,Planning!$B757,'PO Details'!$L:$L,Planning!$E757))</f>
        <v>45100</v>
      </c>
      <c r="V757" s="29" t="s">
        <v>4640</v>
      </c>
      <c r="W757" t="str">
        <f t="shared" si="64"/>
        <v/>
      </c>
      <c r="X757" s="2">
        <v>120</v>
      </c>
    </row>
    <row r="758" spans="1:24" x14ac:dyDescent="0.25">
      <c r="A758" s="11" t="s">
        <v>4615</v>
      </c>
      <c r="B758" s="22" t="s">
        <v>1028</v>
      </c>
      <c r="C758" s="22"/>
      <c r="D758" s="22" t="s">
        <v>1029</v>
      </c>
      <c r="E758" s="31" t="s">
        <v>186</v>
      </c>
      <c r="F758" s="12">
        <f>SUMIFS('Inventory Details'!$H:$H,'Inventory Details'!$B:$B,$B758,'Inventory Details'!$E:$E,$E758)</f>
        <v>0</v>
      </c>
      <c r="G758" s="12">
        <f>SUMIFS('PO Details'!$H:$H,'PO Details'!$D:$D,Planning!$B758,'PO Details'!$L:$L,$E758)</f>
        <v>0</v>
      </c>
      <c r="H758" s="12">
        <f>SUMIFS('SO Details'!$G:$G,'SO Details'!$D:$D,Planning!$B758,'SO Details'!$K:$K,$E758)</f>
        <v>0</v>
      </c>
      <c r="I758" s="20">
        <f>IF(COUNTIFS($C:$C,B758)&gt;1,SUMIFS('Sales Hx'!$Q:$Q,'Sales Hx'!$B:$B,_xlfn.XLOOKUP(B758,C:C,B:B),'Sales Hx'!$D:$D,Planning!$E758),SUMIFS('Sales Hx'!$Q:$Q,'Sales Hx'!$B:$B,Planning!$B758,'Sales Hx'!$D:$D,Planning!$E758))</f>
        <v>0</v>
      </c>
      <c r="J758" s="16">
        <f>IF(COUNTIFS($C:$C,B758)&gt;1,SUMIFS('Sales Hx'!$S:$S,'Sales Hx'!$B:$B,_xlfn.XLOOKUP(B758,C:C,B:B),'Sales Hx'!$D:$D,E758),SUMIFS('Sales Hx'!$S:$S,'Sales Hx'!$B:$B,$B758,'Sales Hx'!$D:$D,$E758))</f>
        <v>0</v>
      </c>
      <c r="K758" s="16">
        <f t="shared" si="65"/>
        <v>0</v>
      </c>
      <c r="L758" s="12">
        <f>IF(M758&lt;&gt;"",M758,IF(COUNTIFS($C:$C,B758)&gt;1,SUMIFS('Sales Hx'!V:V,'Sales Hx'!$B:$B,_xlfn.XLOOKUP(B758,C:C,B:B),'Sales Hx'!$D:$D,$E758),SUMIFS('Sales Hx'!V:V,'Sales Hx'!$B:$B,$B758,'Sales Hx'!$D:$D,$E758)))</f>
        <v>0</v>
      </c>
      <c r="M758" s="12">
        <v>0</v>
      </c>
      <c r="N758" s="15">
        <f t="shared" si="67"/>
        <v>0</v>
      </c>
      <c r="O758" s="21">
        <f t="shared" si="63"/>
        <v>0</v>
      </c>
      <c r="P758" s="24">
        <v>52.207599999999999</v>
      </c>
      <c r="Q758" s="18">
        <f t="shared" si="66"/>
        <v>0</v>
      </c>
      <c r="R758" s="2">
        <v>1</v>
      </c>
      <c r="S758" s="2">
        <v>120</v>
      </c>
      <c r="T758" s="2" t="s">
        <v>4647</v>
      </c>
      <c r="U758" s="28" t="str">
        <f>IF(G758=0,"",_xlfn.MINIFS('PO Details'!$I:$I,'PO Details'!$D:$D,Planning!$B758,'PO Details'!$L:$L,Planning!$E758))</f>
        <v/>
      </c>
      <c r="V758" s="29" t="s">
        <v>4640</v>
      </c>
      <c r="W758" t="str">
        <f t="shared" si="64"/>
        <v/>
      </c>
      <c r="X758" s="2">
        <v>120</v>
      </c>
    </row>
    <row r="759" spans="1:24" x14ac:dyDescent="0.25">
      <c r="A759" s="11" t="s">
        <v>4615</v>
      </c>
      <c r="B759" s="22" t="s">
        <v>1028</v>
      </c>
      <c r="C759" s="22"/>
      <c r="D759" s="22" t="s">
        <v>1029</v>
      </c>
      <c r="E759" s="31" t="s">
        <v>686</v>
      </c>
      <c r="F759" s="12">
        <f>SUMIFS('Inventory Details'!$H:$H,'Inventory Details'!$B:$B,$B759,'Inventory Details'!$E:$E,$E759)</f>
        <v>0</v>
      </c>
      <c r="G759" s="12">
        <f>SUMIFS('PO Details'!$H:$H,'PO Details'!$D:$D,Planning!$B759,'PO Details'!$L:$L,$E759)</f>
        <v>9</v>
      </c>
      <c r="H759" s="12">
        <f>SUMIFS('SO Details'!$G:$G,'SO Details'!$D:$D,Planning!$B759,'SO Details'!$K:$K,$E759)</f>
        <v>0</v>
      </c>
      <c r="I759" s="20">
        <f>IF(COUNTIFS($C:$C,B759)&gt;1,SUMIFS('Sales Hx'!$Q:$Q,'Sales Hx'!$B:$B,_xlfn.XLOOKUP(B759,C:C,B:B),'Sales Hx'!$D:$D,Planning!$E759),SUMIFS('Sales Hx'!$Q:$Q,'Sales Hx'!$B:$B,Planning!$B759,'Sales Hx'!$D:$D,Planning!$E759))</f>
        <v>8.3999999999999986</v>
      </c>
      <c r="J759" s="16">
        <f>IF(COUNTIFS($C:$C,B759)&gt;1,SUMIFS('Sales Hx'!$S:$S,'Sales Hx'!$B:$B,_xlfn.XLOOKUP(B759,C:C,B:B),'Sales Hx'!$D:$D,E759),SUMIFS('Sales Hx'!$S:$S,'Sales Hx'!$B:$B,$B759,'Sales Hx'!$D:$D,$E759))</f>
        <v>0.21447368421052629</v>
      </c>
      <c r="K759" s="16">
        <f t="shared" si="65"/>
        <v>1.0714285714285716</v>
      </c>
      <c r="L759" s="12">
        <f>IF(M759&lt;&gt;"",M759,IF(COUNTIFS($C:$C,B759)&gt;1,SUMIFS('Sales Hx'!V:V,'Sales Hx'!$B:$B,_xlfn.XLOOKUP(B759,C:C,B:B),'Sales Hx'!$D:$D,$E759),SUMIFS('Sales Hx'!V:V,'Sales Hx'!$B:$B,$B759,'Sales Hx'!$D:$D,$E759)))</f>
        <v>0</v>
      </c>
      <c r="M759" s="12">
        <v>0</v>
      </c>
      <c r="N759" s="15">
        <f t="shared" si="67"/>
        <v>0.21447368421052629</v>
      </c>
      <c r="O759" s="21">
        <f t="shared" si="63"/>
        <v>0</v>
      </c>
      <c r="P759" s="24">
        <v>52.207599999999999</v>
      </c>
      <c r="Q759" s="18">
        <f t="shared" si="66"/>
        <v>0</v>
      </c>
      <c r="R759" s="2">
        <v>1</v>
      </c>
      <c r="S759" s="2">
        <v>120</v>
      </c>
      <c r="T759" s="2" t="s">
        <v>4647</v>
      </c>
      <c r="U759" s="28">
        <f>IF(G759=0,"",_xlfn.MINIFS('PO Details'!$I:$I,'PO Details'!$D:$D,Planning!$B759,'PO Details'!$L:$L,Planning!$E759))</f>
        <v>45426</v>
      </c>
      <c r="V759" s="29" t="s">
        <v>4640</v>
      </c>
      <c r="W759" t="str">
        <f t="shared" si="64"/>
        <v>Max</v>
      </c>
      <c r="X759" s="2">
        <v>120</v>
      </c>
    </row>
    <row r="760" spans="1:24" x14ac:dyDescent="0.25">
      <c r="A760" s="11" t="s">
        <v>4615</v>
      </c>
      <c r="B760" s="22" t="s">
        <v>90</v>
      </c>
      <c r="C760" s="22"/>
      <c r="D760" s="22" t="s">
        <v>91</v>
      </c>
      <c r="E760" s="31" t="s">
        <v>37</v>
      </c>
      <c r="F760" s="12">
        <f>SUMIFS('Inventory Details'!$H:$H,'Inventory Details'!$B:$B,$B760,'Inventory Details'!$E:$E,$E760)</f>
        <v>0</v>
      </c>
      <c r="G760" s="12">
        <f>SUMIFS('PO Details'!$H:$H,'PO Details'!$D:$D,Planning!$B760,'PO Details'!$L:$L,$E760)</f>
        <v>154</v>
      </c>
      <c r="H760" s="12">
        <f>SUMIFS('SO Details'!$G:$G,'SO Details'!$D:$D,Planning!$B760,'SO Details'!$K:$K,$E760)</f>
        <v>0</v>
      </c>
      <c r="I760" s="20">
        <f>IF(COUNTIFS($C:$C,B760)&gt;1,SUMIFS('Sales Hx'!$Q:$Q,'Sales Hx'!$B:$B,_xlfn.XLOOKUP(B760,C:C,B:B),'Sales Hx'!$D:$D,Planning!$E760),SUMIFS('Sales Hx'!$Q:$Q,'Sales Hx'!$B:$B,Planning!$B760,'Sales Hx'!$D:$D,Planning!$E760))</f>
        <v>0</v>
      </c>
      <c r="J760" s="16">
        <f>IF(COUNTIFS($C:$C,B760)&gt;1,SUMIFS('Sales Hx'!$S:$S,'Sales Hx'!$B:$B,_xlfn.XLOOKUP(B760,C:C,B:B),'Sales Hx'!$D:$D,E760),SUMIFS('Sales Hx'!$S:$S,'Sales Hx'!$B:$B,$B760,'Sales Hx'!$D:$D,$E760))</f>
        <v>0</v>
      </c>
      <c r="K760" s="16">
        <f t="shared" si="65"/>
        <v>0</v>
      </c>
      <c r="L760" s="12">
        <f>IF(M760&lt;&gt;"",M760,IF(COUNTIFS($C:$C,B760)&gt;1,SUMIFS('Sales Hx'!V:V,'Sales Hx'!$B:$B,_xlfn.XLOOKUP(B760,C:C,B:B),'Sales Hx'!$D:$D,$E760),SUMIFS('Sales Hx'!V:V,'Sales Hx'!$B:$B,$B760,'Sales Hx'!$D:$D,$E760)))</f>
        <v>0</v>
      </c>
      <c r="M760" s="12">
        <v>0</v>
      </c>
      <c r="N760" s="15">
        <f t="shared" si="67"/>
        <v>0</v>
      </c>
      <c r="O760" s="21">
        <f t="shared" si="63"/>
        <v>0</v>
      </c>
      <c r="P760" s="24">
        <v>52.207599999999999</v>
      </c>
      <c r="Q760" s="18">
        <f t="shared" si="66"/>
        <v>0</v>
      </c>
      <c r="R760" s="2">
        <v>1</v>
      </c>
      <c r="S760" s="2">
        <v>120</v>
      </c>
      <c r="T760" s="2" t="s">
        <v>4647</v>
      </c>
      <c r="U760" s="28">
        <f>IF(G760=0,"",_xlfn.MINIFS('PO Details'!$I:$I,'PO Details'!$D:$D,Planning!$B760,'PO Details'!$L:$L,Planning!$E760))</f>
        <v>45099</v>
      </c>
      <c r="V760" s="29" t="s">
        <v>4641</v>
      </c>
      <c r="W760" t="str">
        <f t="shared" si="64"/>
        <v/>
      </c>
      <c r="X760" s="2">
        <v>120</v>
      </c>
    </row>
    <row r="761" spans="1:24" x14ac:dyDescent="0.25">
      <c r="A761" s="11" t="s">
        <v>4615</v>
      </c>
      <c r="B761" s="22" t="s">
        <v>90</v>
      </c>
      <c r="C761" s="22"/>
      <c r="D761" s="22" t="s">
        <v>91</v>
      </c>
      <c r="E761" s="31" t="s">
        <v>186</v>
      </c>
      <c r="F761" s="12">
        <f>SUMIFS('Inventory Details'!$H:$H,'Inventory Details'!$B:$B,$B761,'Inventory Details'!$E:$E,$E761)</f>
        <v>0</v>
      </c>
      <c r="G761" s="12">
        <f>SUMIFS('PO Details'!$H:$H,'PO Details'!$D:$D,Planning!$B761,'PO Details'!$L:$L,$E761)</f>
        <v>0</v>
      </c>
      <c r="H761" s="12">
        <f>SUMIFS('SO Details'!$G:$G,'SO Details'!$D:$D,Planning!$B761,'SO Details'!$K:$K,$E761)</f>
        <v>0</v>
      </c>
      <c r="I761" s="20">
        <f>IF(COUNTIFS($C:$C,B761)&gt;1,SUMIFS('Sales Hx'!$Q:$Q,'Sales Hx'!$B:$B,_xlfn.XLOOKUP(B761,C:C,B:B),'Sales Hx'!$D:$D,Planning!$E761),SUMIFS('Sales Hx'!$Q:$Q,'Sales Hx'!$B:$B,Planning!$B761,'Sales Hx'!$D:$D,Planning!$E761))</f>
        <v>0</v>
      </c>
      <c r="J761" s="16">
        <f>IF(COUNTIFS($C:$C,B761)&gt;1,SUMIFS('Sales Hx'!$S:$S,'Sales Hx'!$B:$B,_xlfn.XLOOKUP(B761,C:C,B:B),'Sales Hx'!$D:$D,E761),SUMIFS('Sales Hx'!$S:$S,'Sales Hx'!$B:$B,$B761,'Sales Hx'!$D:$D,$E761))</f>
        <v>0</v>
      </c>
      <c r="K761" s="16">
        <f t="shared" si="65"/>
        <v>0</v>
      </c>
      <c r="L761" s="12">
        <f>IF(M761&lt;&gt;"",M761,IF(COUNTIFS($C:$C,B761)&gt;1,SUMIFS('Sales Hx'!V:V,'Sales Hx'!$B:$B,_xlfn.XLOOKUP(B761,C:C,B:B),'Sales Hx'!$D:$D,$E761),SUMIFS('Sales Hx'!V:V,'Sales Hx'!$B:$B,$B761,'Sales Hx'!$D:$D,$E761)))</f>
        <v>0</v>
      </c>
      <c r="M761" s="12">
        <v>0</v>
      </c>
      <c r="N761" s="15">
        <f t="shared" si="67"/>
        <v>0</v>
      </c>
      <c r="O761" s="21">
        <f t="shared" si="63"/>
        <v>0</v>
      </c>
      <c r="P761" s="24">
        <v>52.207599999999999</v>
      </c>
      <c r="Q761" s="18">
        <f t="shared" si="66"/>
        <v>0</v>
      </c>
      <c r="R761" s="2">
        <v>1</v>
      </c>
      <c r="S761" s="2">
        <v>120</v>
      </c>
      <c r="T761" s="2" t="s">
        <v>4647</v>
      </c>
      <c r="U761" s="28" t="str">
        <f>IF(G761=0,"",_xlfn.MINIFS('PO Details'!$I:$I,'PO Details'!$D:$D,Planning!$B761,'PO Details'!$L:$L,Planning!$E761))</f>
        <v/>
      </c>
      <c r="V761" s="29" t="s">
        <v>4641</v>
      </c>
      <c r="W761" t="str">
        <f t="shared" si="64"/>
        <v/>
      </c>
      <c r="X761" s="2">
        <v>120</v>
      </c>
    </row>
    <row r="762" spans="1:24" x14ac:dyDescent="0.25">
      <c r="A762" s="11" t="s">
        <v>4615</v>
      </c>
      <c r="B762" s="22" t="s">
        <v>90</v>
      </c>
      <c r="C762" s="22"/>
      <c r="D762" s="22" t="s">
        <v>91</v>
      </c>
      <c r="E762" s="31" t="s">
        <v>113</v>
      </c>
      <c r="F762" s="12">
        <f>SUMIFS('Inventory Details'!$H:$H,'Inventory Details'!$B:$B,$B762,'Inventory Details'!$E:$E,$E762)</f>
        <v>1</v>
      </c>
      <c r="G762" s="12">
        <f>SUMIFS('PO Details'!$H:$H,'PO Details'!$D:$D,Planning!$B762,'PO Details'!$L:$L,$E762)</f>
        <v>0</v>
      </c>
      <c r="H762" s="12">
        <f>SUMIFS('SO Details'!$G:$G,'SO Details'!$D:$D,Planning!$B762,'SO Details'!$K:$K,$E762)</f>
        <v>0</v>
      </c>
      <c r="I762" s="20">
        <f>IF(COUNTIFS($C:$C,B762)&gt;1,SUMIFS('Sales Hx'!$Q:$Q,'Sales Hx'!$B:$B,_xlfn.XLOOKUP(B762,C:C,B:B),'Sales Hx'!$D:$D,Planning!$E762),SUMIFS('Sales Hx'!$Q:$Q,'Sales Hx'!$B:$B,Planning!$B762,'Sales Hx'!$D:$D,Planning!$E762))</f>
        <v>0</v>
      </c>
      <c r="J762" s="16">
        <f>IF(COUNTIFS($C:$C,B762)&gt;1,SUMIFS('Sales Hx'!$S:$S,'Sales Hx'!$B:$B,_xlfn.XLOOKUP(B762,C:C,B:B),'Sales Hx'!$D:$D,E762),SUMIFS('Sales Hx'!$S:$S,'Sales Hx'!$B:$B,$B762,'Sales Hx'!$D:$D,$E762))</f>
        <v>0</v>
      </c>
      <c r="K762" s="16">
        <f t="shared" si="65"/>
        <v>0</v>
      </c>
      <c r="L762" s="12">
        <f>IF(M762&lt;&gt;"",M762,IF(COUNTIFS($C:$C,B762)&gt;1,SUMIFS('Sales Hx'!V:V,'Sales Hx'!$B:$B,_xlfn.XLOOKUP(B762,C:C,B:B),'Sales Hx'!$D:$D,$E762),SUMIFS('Sales Hx'!V:V,'Sales Hx'!$B:$B,$B762,'Sales Hx'!$D:$D,$E762)))</f>
        <v>0</v>
      </c>
      <c r="M762" s="12">
        <v>0</v>
      </c>
      <c r="N762" s="15">
        <f t="shared" si="67"/>
        <v>0</v>
      </c>
      <c r="O762" s="21">
        <f t="shared" si="63"/>
        <v>0</v>
      </c>
      <c r="P762" s="24">
        <v>52.207599999999999</v>
      </c>
      <c r="Q762" s="18">
        <f t="shared" si="66"/>
        <v>0</v>
      </c>
      <c r="R762" s="2">
        <v>1</v>
      </c>
      <c r="S762" s="2">
        <v>120</v>
      </c>
      <c r="T762" s="2" t="s">
        <v>4647</v>
      </c>
      <c r="U762" s="28" t="str">
        <f>IF(G762=0,"",_xlfn.MINIFS('PO Details'!$I:$I,'PO Details'!$D:$D,Planning!$B762,'PO Details'!$L:$L,Planning!$E762))</f>
        <v/>
      </c>
      <c r="V762" s="29" t="s">
        <v>4641</v>
      </c>
      <c r="W762" t="str">
        <f t="shared" si="64"/>
        <v/>
      </c>
      <c r="X762" s="2">
        <v>120</v>
      </c>
    </row>
    <row r="763" spans="1:24" x14ac:dyDescent="0.25">
      <c r="A763" s="11" t="s">
        <v>4615</v>
      </c>
      <c r="B763" s="22" t="s">
        <v>90</v>
      </c>
      <c r="C763" s="22"/>
      <c r="D763" s="22" t="s">
        <v>91</v>
      </c>
      <c r="E763" s="31" t="s">
        <v>4746</v>
      </c>
      <c r="F763" s="12">
        <f>SUMIFS('Inventory Details'!$H:$H,'Inventory Details'!$B:$B,$B763,'Inventory Details'!$E:$E,$E763)</f>
        <v>7</v>
      </c>
      <c r="G763" s="12">
        <f>SUMIFS('PO Details'!$H:$H,'PO Details'!$D:$D,Planning!$B763,'PO Details'!$L:$L,$E763)</f>
        <v>0</v>
      </c>
      <c r="H763" s="12">
        <f>SUMIFS('SO Details'!$G:$G,'SO Details'!$D:$D,Planning!$B763,'SO Details'!$K:$K,$E763)</f>
        <v>0</v>
      </c>
      <c r="I763" s="20">
        <f>IF(COUNTIFS($C:$C,B763)&gt;1,SUMIFS('Sales Hx'!$Q:$Q,'Sales Hx'!$B:$B,_xlfn.XLOOKUP(B763,C:C,B:B),'Sales Hx'!$D:$D,Planning!$E763),SUMIFS('Sales Hx'!$Q:$Q,'Sales Hx'!$B:$B,Planning!$B763,'Sales Hx'!$D:$D,Planning!$E763))</f>
        <v>7</v>
      </c>
      <c r="J763" s="16">
        <f>IF(COUNTIFS($C:$C,B763)&gt;1,SUMIFS('Sales Hx'!$S:$S,'Sales Hx'!$B:$B,_xlfn.XLOOKUP(B763,C:C,B:B),'Sales Hx'!$D:$D,E763),SUMIFS('Sales Hx'!$S:$S,'Sales Hx'!$B:$B,$B763,'Sales Hx'!$D:$D,$E763))</f>
        <v>0.17105263157894737</v>
      </c>
      <c r="K763" s="16">
        <f t="shared" si="65"/>
        <v>1</v>
      </c>
      <c r="L763" s="12">
        <f>IF(M763&lt;&gt;"",M763,IF(COUNTIFS($C:$C,B763)&gt;1,SUMIFS('Sales Hx'!V:V,'Sales Hx'!$B:$B,_xlfn.XLOOKUP(B763,C:C,B:B),'Sales Hx'!$D:$D,$E763),SUMIFS('Sales Hx'!V:V,'Sales Hx'!$B:$B,$B763,'Sales Hx'!$D:$D,$E763)))</f>
        <v>0</v>
      </c>
      <c r="M763" s="12">
        <v>0</v>
      </c>
      <c r="N763" s="15">
        <f t="shared" si="67"/>
        <v>0.17105263157894737</v>
      </c>
      <c r="O763" s="21">
        <f t="shared" si="63"/>
        <v>0</v>
      </c>
      <c r="P763" s="24">
        <v>52.207599999999999</v>
      </c>
      <c r="Q763" s="18">
        <f t="shared" si="66"/>
        <v>0</v>
      </c>
      <c r="R763" s="2">
        <v>1</v>
      </c>
      <c r="S763" s="2">
        <v>120</v>
      </c>
      <c r="T763" s="2" t="s">
        <v>4647</v>
      </c>
      <c r="U763" s="28" t="str">
        <f>IF(G763=0,"",_xlfn.MINIFS('PO Details'!$I:$I,'PO Details'!$D:$D,Planning!$B763,'PO Details'!$L:$L,Planning!$E763))</f>
        <v/>
      </c>
      <c r="V763" s="29" t="s">
        <v>4641</v>
      </c>
      <c r="W763" t="str">
        <f t="shared" si="64"/>
        <v/>
      </c>
      <c r="X763" s="2">
        <v>120</v>
      </c>
    </row>
    <row r="764" spans="1:24" x14ac:dyDescent="0.25">
      <c r="A764" s="11" t="s">
        <v>4615</v>
      </c>
      <c r="B764" s="22" t="s">
        <v>90</v>
      </c>
      <c r="C764" s="22"/>
      <c r="D764" s="22" t="s">
        <v>91</v>
      </c>
      <c r="E764" s="31" t="s">
        <v>686</v>
      </c>
      <c r="F764" s="12">
        <f>SUMIFS('Inventory Details'!$H:$H,'Inventory Details'!$B:$B,$B764,'Inventory Details'!$E:$E,$E764)</f>
        <v>0</v>
      </c>
      <c r="G764" s="12">
        <f>SUMIFS('PO Details'!$H:$H,'PO Details'!$D:$D,Planning!$B764,'PO Details'!$L:$L,$E764)</f>
        <v>37</v>
      </c>
      <c r="H764" s="12">
        <f>SUMIFS('SO Details'!$G:$G,'SO Details'!$D:$D,Planning!$B764,'SO Details'!$K:$K,$E764)</f>
        <v>0</v>
      </c>
      <c r="I764" s="20">
        <f>IF(COUNTIFS($C:$C,B764)&gt;1,SUMIFS('Sales Hx'!$Q:$Q,'Sales Hx'!$B:$B,_xlfn.XLOOKUP(B764,C:C,B:B),'Sales Hx'!$D:$D,Planning!$E764),SUMIFS('Sales Hx'!$Q:$Q,'Sales Hx'!$B:$B,Planning!$B764,'Sales Hx'!$D:$D,Planning!$E764))</f>
        <v>92.399999999999991</v>
      </c>
      <c r="J764" s="16">
        <f>IF(COUNTIFS($C:$C,B764)&gt;1,SUMIFS('Sales Hx'!$S:$S,'Sales Hx'!$B:$B,_xlfn.XLOOKUP(B764,C:C,B:B),'Sales Hx'!$D:$D,E764),SUMIFS('Sales Hx'!$S:$S,'Sales Hx'!$B:$B,$B764,'Sales Hx'!$D:$D,$E764))</f>
        <v>0.85891812865497064</v>
      </c>
      <c r="K764" s="16">
        <f t="shared" si="65"/>
        <v>0.40043290043290047</v>
      </c>
      <c r="L764" s="12">
        <f>IF(M764&lt;&gt;"",M764,IF(COUNTIFS($C:$C,B764)&gt;1,SUMIFS('Sales Hx'!V:V,'Sales Hx'!$B:$B,_xlfn.XLOOKUP(B764,C:C,B:B),'Sales Hx'!$D:$D,$E764),SUMIFS('Sales Hx'!V:V,'Sales Hx'!$B:$B,$B764,'Sales Hx'!$D:$D,$E764)))</f>
        <v>0</v>
      </c>
      <c r="M764" s="12">
        <v>0</v>
      </c>
      <c r="N764" s="15">
        <f t="shared" si="67"/>
        <v>0.85891812865497064</v>
      </c>
      <c r="O764" s="21">
        <f t="shared" si="63"/>
        <v>0</v>
      </c>
      <c r="P764" s="24">
        <v>52.207599999999999</v>
      </c>
      <c r="Q764" s="18">
        <f t="shared" si="66"/>
        <v>0</v>
      </c>
      <c r="R764" s="2">
        <v>1</v>
      </c>
      <c r="S764" s="2">
        <v>120</v>
      </c>
      <c r="T764" s="2" t="s">
        <v>4647</v>
      </c>
      <c r="U764" s="28">
        <f>IF(G764=0,"",_xlfn.MINIFS('PO Details'!$I:$I,'PO Details'!$D:$D,Planning!$B764,'PO Details'!$L:$L,Planning!$E764))</f>
        <v>45426</v>
      </c>
      <c r="V764" s="29" t="s">
        <v>4641</v>
      </c>
      <c r="W764" t="str">
        <f t="shared" si="64"/>
        <v>Max</v>
      </c>
      <c r="X764" s="2">
        <v>120</v>
      </c>
    </row>
    <row r="765" spans="1:24" x14ac:dyDescent="0.25">
      <c r="A765" s="11" t="s">
        <v>4615</v>
      </c>
      <c r="B765" s="22" t="s">
        <v>90</v>
      </c>
      <c r="C765" s="22"/>
      <c r="D765" s="22" t="s">
        <v>91</v>
      </c>
      <c r="E765" s="31" t="s">
        <v>876</v>
      </c>
      <c r="F765" s="12">
        <f>SUMIFS('Inventory Details'!$H:$H,'Inventory Details'!$B:$B,$B765,'Inventory Details'!$E:$E,$E765)</f>
        <v>0</v>
      </c>
      <c r="G765" s="12">
        <f>SUMIFS('PO Details'!$H:$H,'PO Details'!$D:$D,Planning!$B765,'PO Details'!$L:$L,$E765)</f>
        <v>0</v>
      </c>
      <c r="H765" s="12">
        <f>SUMIFS('SO Details'!$G:$G,'SO Details'!$D:$D,Planning!$B765,'SO Details'!$K:$K,$E765)</f>
        <v>0</v>
      </c>
      <c r="I765" s="20">
        <f>IF(COUNTIFS($C:$C,B765)&gt;1,SUMIFS('Sales Hx'!$Q:$Q,'Sales Hx'!$B:$B,_xlfn.XLOOKUP(B765,C:C,B:B),'Sales Hx'!$D:$D,Planning!$E765),SUMIFS('Sales Hx'!$Q:$Q,'Sales Hx'!$B:$B,Planning!$B765,'Sales Hx'!$D:$D,Planning!$E765))</f>
        <v>0</v>
      </c>
      <c r="J765" s="16">
        <f>IF(COUNTIFS($C:$C,B765)&gt;1,SUMIFS('Sales Hx'!$S:$S,'Sales Hx'!$B:$B,_xlfn.XLOOKUP(B765,C:C,B:B),'Sales Hx'!$D:$D,E765),SUMIFS('Sales Hx'!$S:$S,'Sales Hx'!$B:$B,$B765,'Sales Hx'!$D:$D,$E765))</f>
        <v>6.5789473684210523E-2</v>
      </c>
      <c r="K765" s="16">
        <f t="shared" si="65"/>
        <v>0</v>
      </c>
      <c r="L765" s="12">
        <f>IF(M765&lt;&gt;"",M765,IF(COUNTIFS($C:$C,B765)&gt;1,SUMIFS('Sales Hx'!V:V,'Sales Hx'!$B:$B,_xlfn.XLOOKUP(B765,C:C,B:B),'Sales Hx'!$D:$D,$E765),SUMIFS('Sales Hx'!V:V,'Sales Hx'!$B:$B,$B765,'Sales Hx'!$D:$D,$E765)))</f>
        <v>0</v>
      </c>
      <c r="M765" s="12">
        <v>0</v>
      </c>
      <c r="N765" s="15">
        <f t="shared" si="67"/>
        <v>6.5789473684210523E-2</v>
      </c>
      <c r="O765" s="21">
        <f t="shared" si="63"/>
        <v>8</v>
      </c>
      <c r="P765" s="24">
        <v>52.207599999999999</v>
      </c>
      <c r="Q765" s="18">
        <f t="shared" si="66"/>
        <v>417.66079999999999</v>
      </c>
      <c r="R765" s="2">
        <v>1</v>
      </c>
      <c r="S765" s="2">
        <v>120</v>
      </c>
      <c r="T765" s="2" t="s">
        <v>4647</v>
      </c>
      <c r="U765" s="28" t="str">
        <f>IF(G765=0,"",_xlfn.MINIFS('PO Details'!$I:$I,'PO Details'!$D:$D,Planning!$B765,'PO Details'!$L:$L,Planning!$E765))</f>
        <v/>
      </c>
      <c r="V765" s="29" t="s">
        <v>4641</v>
      </c>
      <c r="W765" t="str">
        <f t="shared" si="64"/>
        <v/>
      </c>
      <c r="X765" s="2">
        <v>120</v>
      </c>
    </row>
    <row r="766" spans="1:24" x14ac:dyDescent="0.25">
      <c r="A766" s="11"/>
      <c r="B766" s="22" t="s">
        <v>4507</v>
      </c>
      <c r="C766" s="22"/>
      <c r="D766" s="22" t="s">
        <v>4508</v>
      </c>
      <c r="E766" s="31" t="s">
        <v>37</v>
      </c>
      <c r="F766" s="12">
        <f>SUMIFS('Inventory Details'!$H:$H,'Inventory Details'!$B:$B,$B766,'Inventory Details'!$E:$E,$E766)</f>
        <v>0</v>
      </c>
      <c r="G766" s="12">
        <f>SUMIFS('PO Details'!$H:$H,'PO Details'!$D:$D,Planning!$B766,'PO Details'!$L:$L,$E766)</f>
        <v>1</v>
      </c>
      <c r="H766" s="12">
        <f>SUMIFS('SO Details'!$G:$G,'SO Details'!$D:$D,Planning!$B766,'SO Details'!$K:$K,$E766)</f>
        <v>0</v>
      </c>
      <c r="I766" s="20">
        <f>IF(COUNTIFS($C:$C,B766)&gt;1,SUMIFS('Sales Hx'!$Q:$Q,'Sales Hx'!$B:$B,_xlfn.XLOOKUP(B766,C:C,B:B),'Sales Hx'!$D:$D,Planning!$E766),SUMIFS('Sales Hx'!$Q:$Q,'Sales Hx'!$B:$B,Planning!$B766,'Sales Hx'!$D:$D,Planning!$E766))</f>
        <v>0</v>
      </c>
      <c r="J766" s="16">
        <f>IF(COUNTIFS($C:$C,B766)&gt;1,SUMIFS('Sales Hx'!$S:$S,'Sales Hx'!$B:$B,_xlfn.XLOOKUP(B766,C:C,B:B),'Sales Hx'!$D:$D,E766),SUMIFS('Sales Hx'!$S:$S,'Sales Hx'!$B:$B,$B766,'Sales Hx'!$D:$D,$E766))</f>
        <v>0</v>
      </c>
      <c r="K766" s="16">
        <f t="shared" si="65"/>
        <v>0</v>
      </c>
      <c r="L766" s="12">
        <f>IF(M766&lt;&gt;"",M766,IF(COUNTIFS($C:$C,B766)&gt;1,SUMIFS('Sales Hx'!V:V,'Sales Hx'!$B:$B,_xlfn.XLOOKUP(B766,C:C,B:B),'Sales Hx'!$D:$D,$E766),SUMIFS('Sales Hx'!V:V,'Sales Hx'!$B:$B,$B766,'Sales Hx'!$D:$D,$E766)))</f>
        <v>0</v>
      </c>
      <c r="M766" s="12">
        <v>0</v>
      </c>
      <c r="N766" s="15">
        <f t="shared" si="67"/>
        <v>0</v>
      </c>
      <c r="O766" s="21">
        <f t="shared" si="63"/>
        <v>0</v>
      </c>
      <c r="P766" s="24">
        <v>52.207599999999999</v>
      </c>
      <c r="Q766" s="18">
        <f t="shared" si="66"/>
        <v>0</v>
      </c>
      <c r="R766" s="2">
        <v>1</v>
      </c>
      <c r="S766" s="2">
        <v>120</v>
      </c>
      <c r="T766" s="2" t="s">
        <v>4647</v>
      </c>
      <c r="U766" s="28">
        <f>IF(G766=0,"",_xlfn.MINIFS('PO Details'!$I:$I,'PO Details'!$D:$D,Planning!$B766,'PO Details'!$L:$L,Planning!$E766))</f>
        <v>45294</v>
      </c>
      <c r="V766" s="29" t="s">
        <v>4640</v>
      </c>
      <c r="W766" t="str">
        <f t="shared" si="64"/>
        <v>Max</v>
      </c>
      <c r="X766" s="2">
        <v>120</v>
      </c>
    </row>
    <row r="767" spans="1:24" x14ac:dyDescent="0.25">
      <c r="A767" s="11" t="s">
        <v>4615</v>
      </c>
      <c r="B767" s="22" t="s">
        <v>1030</v>
      </c>
      <c r="C767" s="22"/>
      <c r="D767" s="22" t="s">
        <v>1031</v>
      </c>
      <c r="E767" s="31" t="s">
        <v>37</v>
      </c>
      <c r="F767" s="12">
        <f>SUMIFS('Inventory Details'!$H:$H,'Inventory Details'!$B:$B,$B767,'Inventory Details'!$E:$E,$E767)</f>
        <v>0</v>
      </c>
      <c r="G767" s="12">
        <f>SUMIFS('PO Details'!$H:$H,'PO Details'!$D:$D,Planning!$B767,'PO Details'!$L:$L,$E767)</f>
        <v>6</v>
      </c>
      <c r="H767" s="12">
        <f>SUMIFS('SO Details'!$G:$G,'SO Details'!$D:$D,Planning!$B767,'SO Details'!$K:$K,$E767)</f>
        <v>0</v>
      </c>
      <c r="I767" s="20">
        <f>IF(COUNTIFS($C:$C,B767)&gt;1,SUMIFS('Sales Hx'!$Q:$Q,'Sales Hx'!$B:$B,_xlfn.XLOOKUP(B767,C:C,B:B),'Sales Hx'!$D:$D,Planning!$E767),SUMIFS('Sales Hx'!$Q:$Q,'Sales Hx'!$B:$B,Planning!$B767,'Sales Hx'!$D:$D,Planning!$E767))</f>
        <v>0</v>
      </c>
      <c r="J767" s="16">
        <f>IF(COUNTIFS($C:$C,B767)&gt;1,SUMIFS('Sales Hx'!$S:$S,'Sales Hx'!$B:$B,_xlfn.XLOOKUP(B767,C:C,B:B),'Sales Hx'!$D:$D,E767),SUMIFS('Sales Hx'!$S:$S,'Sales Hx'!$B:$B,$B767,'Sales Hx'!$D:$D,$E767))</f>
        <v>0</v>
      </c>
      <c r="K767" s="16">
        <f t="shared" si="65"/>
        <v>0</v>
      </c>
      <c r="L767" s="12">
        <f>IF(M767&lt;&gt;"",M767,IF(COUNTIFS($C:$C,B767)&gt;1,SUMIFS('Sales Hx'!V:V,'Sales Hx'!$B:$B,_xlfn.XLOOKUP(B767,C:C,B:B),'Sales Hx'!$D:$D,$E767),SUMIFS('Sales Hx'!V:V,'Sales Hx'!$B:$B,$B767,'Sales Hx'!$D:$D,$E767)))</f>
        <v>0</v>
      </c>
      <c r="M767" s="12">
        <v>0</v>
      </c>
      <c r="N767" s="15">
        <f t="shared" si="67"/>
        <v>0</v>
      </c>
      <c r="O767" s="21">
        <f t="shared" si="63"/>
        <v>0</v>
      </c>
      <c r="P767" s="24">
        <v>52.788699999999999</v>
      </c>
      <c r="Q767" s="18">
        <f t="shared" si="66"/>
        <v>0</v>
      </c>
      <c r="R767" s="2">
        <v>1</v>
      </c>
      <c r="S767" s="2">
        <v>120</v>
      </c>
      <c r="T767" s="2" t="s">
        <v>4647</v>
      </c>
      <c r="U767" s="28">
        <f>IF(G767=0,"",_xlfn.MINIFS('PO Details'!$I:$I,'PO Details'!$D:$D,Planning!$B767,'PO Details'!$L:$L,Planning!$E767))</f>
        <v>45128</v>
      </c>
      <c r="V767" s="29" t="s">
        <v>4640</v>
      </c>
      <c r="W767" t="str">
        <f t="shared" si="64"/>
        <v/>
      </c>
      <c r="X767" s="2">
        <v>120</v>
      </c>
    </row>
    <row r="768" spans="1:24" x14ac:dyDescent="0.25">
      <c r="A768" s="11" t="s">
        <v>4615</v>
      </c>
      <c r="B768" s="22" t="s">
        <v>1030</v>
      </c>
      <c r="C768" s="22"/>
      <c r="D768" s="22" t="s">
        <v>1031</v>
      </c>
      <c r="E768" s="31" t="s">
        <v>113</v>
      </c>
      <c r="F768" s="12">
        <f>SUMIFS('Inventory Details'!$H:$H,'Inventory Details'!$B:$B,$B768,'Inventory Details'!$E:$E,$E768)</f>
        <v>2</v>
      </c>
      <c r="G768" s="12">
        <f>SUMIFS('PO Details'!$H:$H,'PO Details'!$D:$D,Planning!$B768,'PO Details'!$L:$L,$E768)</f>
        <v>0</v>
      </c>
      <c r="H768" s="12">
        <f>SUMIFS('SO Details'!$G:$G,'SO Details'!$D:$D,Planning!$B768,'SO Details'!$K:$K,$E768)</f>
        <v>0</v>
      </c>
      <c r="I768" s="20">
        <f>IF(COUNTIFS($C:$C,B768)&gt;1,SUMIFS('Sales Hx'!$Q:$Q,'Sales Hx'!$B:$B,_xlfn.XLOOKUP(B768,C:C,B:B),'Sales Hx'!$D:$D,Planning!$E768),SUMIFS('Sales Hx'!$Q:$Q,'Sales Hx'!$B:$B,Planning!$B768,'Sales Hx'!$D:$D,Planning!$E768))</f>
        <v>0</v>
      </c>
      <c r="J768" s="16">
        <f>IF(COUNTIFS($C:$C,B768)&gt;1,SUMIFS('Sales Hx'!$S:$S,'Sales Hx'!$B:$B,_xlfn.XLOOKUP(B768,C:C,B:B),'Sales Hx'!$D:$D,E768),SUMIFS('Sales Hx'!$S:$S,'Sales Hx'!$B:$B,$B768,'Sales Hx'!$D:$D,$E768))</f>
        <v>0</v>
      </c>
      <c r="K768" s="16">
        <f t="shared" si="65"/>
        <v>0</v>
      </c>
      <c r="L768" s="12">
        <f>IF(M768&lt;&gt;"",M768,IF(COUNTIFS($C:$C,B768)&gt;1,SUMIFS('Sales Hx'!V:V,'Sales Hx'!$B:$B,_xlfn.XLOOKUP(B768,C:C,B:B),'Sales Hx'!$D:$D,$E768),SUMIFS('Sales Hx'!V:V,'Sales Hx'!$B:$B,$B768,'Sales Hx'!$D:$D,$E768)))</f>
        <v>0</v>
      </c>
      <c r="M768" s="12">
        <v>0</v>
      </c>
      <c r="N768" s="15">
        <f t="shared" si="67"/>
        <v>0</v>
      </c>
      <c r="O768" s="21">
        <f t="shared" si="63"/>
        <v>0</v>
      </c>
      <c r="P768" s="24">
        <v>52.788699999999999</v>
      </c>
      <c r="Q768" s="18">
        <f t="shared" si="66"/>
        <v>0</v>
      </c>
      <c r="R768" s="2">
        <v>1</v>
      </c>
      <c r="S768" s="2">
        <v>120</v>
      </c>
      <c r="T768" s="2" t="s">
        <v>4647</v>
      </c>
      <c r="U768" s="28" t="str">
        <f>IF(G768=0,"",_xlfn.MINIFS('PO Details'!$I:$I,'PO Details'!$D:$D,Planning!$B768,'PO Details'!$L:$L,Planning!$E768))</f>
        <v/>
      </c>
      <c r="V768" s="29" t="s">
        <v>4640</v>
      </c>
      <c r="W768" t="str">
        <f t="shared" si="64"/>
        <v/>
      </c>
      <c r="X768" s="2">
        <v>120</v>
      </c>
    </row>
    <row r="769" spans="1:24" x14ac:dyDescent="0.25">
      <c r="A769" s="11" t="s">
        <v>4615</v>
      </c>
      <c r="B769" s="22" t="s">
        <v>1030</v>
      </c>
      <c r="C769" s="22"/>
      <c r="D769" s="22" t="s">
        <v>1031</v>
      </c>
      <c r="E769" s="31" t="s">
        <v>686</v>
      </c>
      <c r="F769" s="12">
        <f>SUMIFS('Inventory Details'!$H:$H,'Inventory Details'!$B:$B,$B769,'Inventory Details'!$E:$E,$E769)</f>
        <v>4</v>
      </c>
      <c r="G769" s="12">
        <f>SUMIFS('PO Details'!$H:$H,'PO Details'!$D:$D,Planning!$B769,'PO Details'!$L:$L,$E769)</f>
        <v>0</v>
      </c>
      <c r="H769" s="12">
        <f>SUMIFS('SO Details'!$G:$G,'SO Details'!$D:$D,Planning!$B769,'SO Details'!$K:$K,$E769)</f>
        <v>0</v>
      </c>
      <c r="I769" s="20">
        <f>IF(COUNTIFS($C:$C,B769)&gt;1,SUMIFS('Sales Hx'!$Q:$Q,'Sales Hx'!$B:$B,_xlfn.XLOOKUP(B769,C:C,B:B),'Sales Hx'!$D:$D,Planning!$E769),SUMIFS('Sales Hx'!$Q:$Q,'Sales Hx'!$B:$B,Planning!$B769,'Sales Hx'!$D:$D,Planning!$E769))</f>
        <v>4.1999999999999993</v>
      </c>
      <c r="J769" s="16">
        <f>IF(COUNTIFS($C:$C,B769)&gt;1,SUMIFS('Sales Hx'!$S:$S,'Sales Hx'!$B:$B,_xlfn.XLOOKUP(B769,C:C,B:B),'Sales Hx'!$D:$D,E769),SUMIFS('Sales Hx'!$S:$S,'Sales Hx'!$B:$B,$B769,'Sales Hx'!$D:$D,$E769))</f>
        <v>6.5789473684210523E-2</v>
      </c>
      <c r="K769" s="16">
        <f t="shared" si="65"/>
        <v>0.95238095238095255</v>
      </c>
      <c r="L769" s="12">
        <f>IF(M769&lt;&gt;"",M769,IF(COUNTIFS($C:$C,B769)&gt;1,SUMIFS('Sales Hx'!V:V,'Sales Hx'!$B:$B,_xlfn.XLOOKUP(B769,C:C,B:B),'Sales Hx'!$D:$D,$E769),SUMIFS('Sales Hx'!V:V,'Sales Hx'!$B:$B,$B769,'Sales Hx'!$D:$D,$E769)))</f>
        <v>0</v>
      </c>
      <c r="M769" s="12">
        <v>0</v>
      </c>
      <c r="N769" s="15">
        <f t="shared" si="67"/>
        <v>6.5789473684210523E-2</v>
      </c>
      <c r="O769" s="21">
        <f t="shared" si="63"/>
        <v>0</v>
      </c>
      <c r="P769" s="24">
        <v>52.788699999999999</v>
      </c>
      <c r="Q769" s="18">
        <f t="shared" si="66"/>
        <v>0</v>
      </c>
      <c r="R769" s="2">
        <v>1</v>
      </c>
      <c r="S769" s="2">
        <v>120</v>
      </c>
      <c r="T769" s="2" t="s">
        <v>4647</v>
      </c>
      <c r="U769" s="28" t="str">
        <f>IF(G769=0,"",_xlfn.MINIFS('PO Details'!$I:$I,'PO Details'!$D:$D,Planning!$B769,'PO Details'!$L:$L,Planning!$E769))</f>
        <v/>
      </c>
      <c r="V769" s="29" t="s">
        <v>4640</v>
      </c>
      <c r="W769" t="str">
        <f t="shared" si="64"/>
        <v>Max</v>
      </c>
      <c r="X769" s="2">
        <v>120</v>
      </c>
    </row>
    <row r="770" spans="1:24" x14ac:dyDescent="0.25">
      <c r="A770" s="11" t="s">
        <v>4615</v>
      </c>
      <c r="B770" s="22" t="s">
        <v>92</v>
      </c>
      <c r="C770" s="22"/>
      <c r="D770" s="22" t="s">
        <v>93</v>
      </c>
      <c r="E770" s="31" t="s">
        <v>37</v>
      </c>
      <c r="F770" s="12">
        <f>SUMIFS('Inventory Details'!$H:$H,'Inventory Details'!$B:$B,$B770,'Inventory Details'!$E:$E,$E770)</f>
        <v>0</v>
      </c>
      <c r="G770" s="12">
        <f>SUMIFS('PO Details'!$H:$H,'PO Details'!$D:$D,Planning!$B770,'PO Details'!$L:$L,$E770)</f>
        <v>53</v>
      </c>
      <c r="H770" s="12">
        <f>SUMIFS('SO Details'!$G:$G,'SO Details'!$D:$D,Planning!$B770,'SO Details'!$K:$K,$E770)</f>
        <v>0</v>
      </c>
      <c r="I770" s="20">
        <f>IF(COUNTIFS($C:$C,B770)&gt;1,SUMIFS('Sales Hx'!$Q:$Q,'Sales Hx'!$B:$B,_xlfn.XLOOKUP(B770,C:C,B:B),'Sales Hx'!$D:$D,Planning!$E770),SUMIFS('Sales Hx'!$Q:$Q,'Sales Hx'!$B:$B,Planning!$B770,'Sales Hx'!$D:$D,Planning!$E770))</f>
        <v>0</v>
      </c>
      <c r="J770" s="16">
        <f>IF(COUNTIFS($C:$C,B770)&gt;1,SUMIFS('Sales Hx'!$S:$S,'Sales Hx'!$B:$B,_xlfn.XLOOKUP(B770,C:C,B:B),'Sales Hx'!$D:$D,E770),SUMIFS('Sales Hx'!$S:$S,'Sales Hx'!$B:$B,$B770,'Sales Hx'!$D:$D,$E770))</f>
        <v>0</v>
      </c>
      <c r="K770" s="16">
        <f t="shared" si="65"/>
        <v>0</v>
      </c>
      <c r="L770" s="12">
        <f>IF(M770&lt;&gt;"",M770,IF(COUNTIFS($C:$C,B770)&gt;1,SUMIFS('Sales Hx'!V:V,'Sales Hx'!$B:$B,_xlfn.XLOOKUP(B770,C:C,B:B),'Sales Hx'!$D:$D,$E770),SUMIFS('Sales Hx'!V:V,'Sales Hx'!$B:$B,$B770,'Sales Hx'!$D:$D,$E770)))</f>
        <v>0</v>
      </c>
      <c r="M770" s="12">
        <v>0</v>
      </c>
      <c r="N770" s="15">
        <f t="shared" si="67"/>
        <v>0</v>
      </c>
      <c r="O770" s="21">
        <f t="shared" ref="O770:O833" si="68">MROUND(ROUND(IFERROR(IF(C770&lt;&gt;"",0,IF(T770="DC'd",0,IF(AND(J770=0,F770+G770&lt;H770),H770-F770+G770,IF(F770+G770&lt;N770,N770+MAX((IF(J770*R770&gt;F770,F770,J770*R770))+J770*S770-F770-G770+H770,0))))),0),0),1)</f>
        <v>0</v>
      </c>
      <c r="P770" s="24">
        <v>52.207599999999999</v>
      </c>
      <c r="Q770" s="18">
        <f t="shared" si="66"/>
        <v>0</v>
      </c>
      <c r="R770" s="2">
        <v>1</v>
      </c>
      <c r="S770" s="2">
        <v>120</v>
      </c>
      <c r="T770" s="2" t="s">
        <v>4647</v>
      </c>
      <c r="U770" s="28">
        <f>IF(G770=0,"",_xlfn.MINIFS('PO Details'!$I:$I,'PO Details'!$D:$D,Planning!$B770,'PO Details'!$L:$L,Planning!$E770))</f>
        <v>45100</v>
      </c>
      <c r="V770" s="29" t="s">
        <v>4641</v>
      </c>
      <c r="W770" t="str">
        <f t="shared" ref="W770:W833" si="69">IF(I770=_xlfn.MAXIFS(I:I,B:B,B770),"Max","")</f>
        <v/>
      </c>
      <c r="X770" s="2">
        <v>120</v>
      </c>
    </row>
    <row r="771" spans="1:24" x14ac:dyDescent="0.25">
      <c r="A771" s="11" t="s">
        <v>4615</v>
      </c>
      <c r="B771" s="22" t="s">
        <v>92</v>
      </c>
      <c r="C771" s="22"/>
      <c r="D771" s="22" t="s">
        <v>93</v>
      </c>
      <c r="E771" s="31" t="s">
        <v>186</v>
      </c>
      <c r="F771" s="12">
        <f>SUMIFS('Inventory Details'!$H:$H,'Inventory Details'!$B:$B,$B771,'Inventory Details'!$E:$E,$E771)</f>
        <v>0</v>
      </c>
      <c r="G771" s="12">
        <f>SUMIFS('PO Details'!$H:$H,'PO Details'!$D:$D,Planning!$B771,'PO Details'!$L:$L,$E771)</f>
        <v>0</v>
      </c>
      <c r="H771" s="12">
        <f>SUMIFS('SO Details'!$G:$G,'SO Details'!$D:$D,Planning!$B771,'SO Details'!$K:$K,$E771)</f>
        <v>0</v>
      </c>
      <c r="I771" s="20">
        <f>IF(COUNTIFS($C:$C,B771)&gt;1,SUMIFS('Sales Hx'!$Q:$Q,'Sales Hx'!$B:$B,_xlfn.XLOOKUP(B771,C:C,B:B),'Sales Hx'!$D:$D,Planning!$E771),SUMIFS('Sales Hx'!$Q:$Q,'Sales Hx'!$B:$B,Planning!$B771,'Sales Hx'!$D:$D,Planning!$E771))</f>
        <v>0</v>
      </c>
      <c r="J771" s="16">
        <f>IF(COUNTIFS($C:$C,B771)&gt;1,SUMIFS('Sales Hx'!$S:$S,'Sales Hx'!$B:$B,_xlfn.XLOOKUP(B771,C:C,B:B),'Sales Hx'!$D:$D,E771),SUMIFS('Sales Hx'!$S:$S,'Sales Hx'!$B:$B,$B771,'Sales Hx'!$D:$D,$E771))</f>
        <v>0</v>
      </c>
      <c r="K771" s="16">
        <f t="shared" ref="K771:K834" si="70">IFERROR((F771+G771)/I771,0)</f>
        <v>0</v>
      </c>
      <c r="L771" s="12">
        <f>IF(M771&lt;&gt;"",M771,IF(COUNTIFS($C:$C,B771)&gt;1,SUMIFS('Sales Hx'!V:V,'Sales Hx'!$B:$B,_xlfn.XLOOKUP(B771,C:C,B:B),'Sales Hx'!$D:$D,$E771),SUMIFS('Sales Hx'!V:V,'Sales Hx'!$B:$B,$B771,'Sales Hx'!$D:$D,$E771)))</f>
        <v>0</v>
      </c>
      <c r="M771" s="12">
        <v>0</v>
      </c>
      <c r="N771" s="15">
        <f t="shared" si="67"/>
        <v>0</v>
      </c>
      <c r="O771" s="21">
        <f t="shared" si="68"/>
        <v>0</v>
      </c>
      <c r="P771" s="24">
        <v>52.207599999999999</v>
      </c>
      <c r="Q771" s="18">
        <f t="shared" si="66"/>
        <v>0</v>
      </c>
      <c r="R771" s="2">
        <v>1</v>
      </c>
      <c r="S771" s="2">
        <v>120</v>
      </c>
      <c r="T771" s="2" t="s">
        <v>4647</v>
      </c>
      <c r="U771" s="28" t="str">
        <f>IF(G771=0,"",_xlfn.MINIFS('PO Details'!$I:$I,'PO Details'!$D:$D,Planning!$B771,'PO Details'!$L:$L,Planning!$E771))</f>
        <v/>
      </c>
      <c r="V771" s="29" t="s">
        <v>4641</v>
      </c>
      <c r="W771" t="str">
        <f t="shared" si="69"/>
        <v/>
      </c>
      <c r="X771" s="2">
        <v>120</v>
      </c>
    </row>
    <row r="772" spans="1:24" x14ac:dyDescent="0.25">
      <c r="A772" s="11" t="s">
        <v>4615</v>
      </c>
      <c r="B772" s="22" t="s">
        <v>92</v>
      </c>
      <c r="C772" s="22"/>
      <c r="D772" s="22" t="s">
        <v>93</v>
      </c>
      <c r="E772" s="31" t="s">
        <v>4746</v>
      </c>
      <c r="F772" s="12">
        <f>SUMIFS('Inventory Details'!$H:$H,'Inventory Details'!$B:$B,$B772,'Inventory Details'!$E:$E,$E772)</f>
        <v>28</v>
      </c>
      <c r="G772" s="12">
        <f>SUMIFS('PO Details'!$H:$H,'PO Details'!$D:$D,Planning!$B772,'PO Details'!$L:$L,$E772)</f>
        <v>0</v>
      </c>
      <c r="H772" s="12">
        <f>SUMIFS('SO Details'!$G:$G,'SO Details'!$D:$D,Planning!$B772,'SO Details'!$K:$K,$E772)</f>
        <v>0</v>
      </c>
      <c r="I772" s="20">
        <f>IF(COUNTIFS($C:$C,B772)&gt;1,SUMIFS('Sales Hx'!$Q:$Q,'Sales Hx'!$B:$B,_xlfn.XLOOKUP(B772,C:C,B:B),'Sales Hx'!$D:$D,Planning!$E772),SUMIFS('Sales Hx'!$Q:$Q,'Sales Hx'!$B:$B,Planning!$B772,'Sales Hx'!$D:$D,Planning!$E772))</f>
        <v>37.799999999999997</v>
      </c>
      <c r="J772" s="16">
        <f>IF(COUNTIFS($C:$C,B772)&gt;1,SUMIFS('Sales Hx'!$S:$S,'Sales Hx'!$B:$B,_xlfn.XLOOKUP(B772,C:C,B:B),'Sales Hx'!$D:$D,E772),SUMIFS('Sales Hx'!$S:$S,'Sales Hx'!$B:$B,$B772,'Sales Hx'!$D:$D,$E772))</f>
        <v>0.72368421052631582</v>
      </c>
      <c r="K772" s="16">
        <f t="shared" si="70"/>
        <v>0.74074074074074081</v>
      </c>
      <c r="L772" s="12">
        <f>IF(M772&lt;&gt;"",M772,IF(COUNTIFS($C:$C,B772)&gt;1,SUMIFS('Sales Hx'!V:V,'Sales Hx'!$B:$B,_xlfn.XLOOKUP(B772,C:C,B:B),'Sales Hx'!$D:$D,$E772),SUMIFS('Sales Hx'!V:V,'Sales Hx'!$B:$B,$B772,'Sales Hx'!$D:$D,$E772)))</f>
        <v>0</v>
      </c>
      <c r="M772" s="12">
        <v>0</v>
      </c>
      <c r="N772" s="15">
        <f t="shared" si="67"/>
        <v>0.72368421052631582</v>
      </c>
      <c r="O772" s="21">
        <f t="shared" si="68"/>
        <v>0</v>
      </c>
      <c r="P772" s="24">
        <v>52.207599999999999</v>
      </c>
      <c r="Q772" s="18">
        <f t="shared" si="66"/>
        <v>0</v>
      </c>
      <c r="R772" s="2">
        <v>1</v>
      </c>
      <c r="S772" s="2">
        <v>120</v>
      </c>
      <c r="T772" s="2" t="s">
        <v>4647</v>
      </c>
      <c r="U772" s="28" t="str">
        <f>IF(G772=0,"",_xlfn.MINIFS('PO Details'!$I:$I,'PO Details'!$D:$D,Planning!$B772,'PO Details'!$L:$L,Planning!$E772))</f>
        <v/>
      </c>
      <c r="V772" s="29" t="s">
        <v>4641</v>
      </c>
      <c r="W772" t="str">
        <f t="shared" si="69"/>
        <v>Max</v>
      </c>
      <c r="X772" s="2">
        <v>120</v>
      </c>
    </row>
    <row r="773" spans="1:24" x14ac:dyDescent="0.25">
      <c r="A773" s="11" t="s">
        <v>4615</v>
      </c>
      <c r="B773" s="22" t="s">
        <v>92</v>
      </c>
      <c r="C773" s="22"/>
      <c r="D773" s="22" t="s">
        <v>93</v>
      </c>
      <c r="E773" s="31" t="s">
        <v>686</v>
      </c>
      <c r="F773" s="12">
        <f>SUMIFS('Inventory Details'!$H:$H,'Inventory Details'!$B:$B,$B773,'Inventory Details'!$E:$E,$E773)</f>
        <v>3</v>
      </c>
      <c r="G773" s="12">
        <f>SUMIFS('PO Details'!$H:$H,'PO Details'!$D:$D,Planning!$B773,'PO Details'!$L:$L,$E773)</f>
        <v>3</v>
      </c>
      <c r="H773" s="12">
        <f>SUMIFS('SO Details'!$G:$G,'SO Details'!$D:$D,Planning!$B773,'SO Details'!$K:$K,$E773)</f>
        <v>1</v>
      </c>
      <c r="I773" s="20">
        <f>IF(COUNTIFS($C:$C,B773)&gt;1,SUMIFS('Sales Hx'!$Q:$Q,'Sales Hx'!$B:$B,_xlfn.XLOOKUP(B773,C:C,B:B),'Sales Hx'!$D:$D,Planning!$E773),SUMIFS('Sales Hx'!$Q:$Q,'Sales Hx'!$B:$B,Planning!$B773,'Sales Hx'!$D:$D,Planning!$E773))</f>
        <v>7</v>
      </c>
      <c r="J773" s="16">
        <f>IF(COUNTIFS($C:$C,B773)&gt;1,SUMIFS('Sales Hx'!$S:$S,'Sales Hx'!$B:$B,_xlfn.XLOOKUP(B773,C:C,B:B),'Sales Hx'!$D:$D,E773),SUMIFS('Sales Hx'!$S:$S,'Sales Hx'!$B:$B,$B773,'Sales Hx'!$D:$D,$E773))</f>
        <v>0.12828947368421054</v>
      </c>
      <c r="K773" s="16">
        <f t="shared" si="70"/>
        <v>0.8571428571428571</v>
      </c>
      <c r="L773" s="12">
        <f>IF(M773&lt;&gt;"",M773,IF(COUNTIFS($C:$C,B773)&gt;1,SUMIFS('Sales Hx'!V:V,'Sales Hx'!$B:$B,_xlfn.XLOOKUP(B773,C:C,B:B),'Sales Hx'!$D:$D,$E773),SUMIFS('Sales Hx'!V:V,'Sales Hx'!$B:$B,$B773,'Sales Hx'!$D:$D,$E773)))</f>
        <v>0</v>
      </c>
      <c r="M773" s="12">
        <v>0</v>
      </c>
      <c r="N773" s="15">
        <f t="shared" si="67"/>
        <v>0.12828947368421054</v>
      </c>
      <c r="O773" s="21">
        <f t="shared" si="68"/>
        <v>0</v>
      </c>
      <c r="P773" s="24">
        <v>52.207599999999999</v>
      </c>
      <c r="Q773" s="18">
        <f t="shared" si="66"/>
        <v>0</v>
      </c>
      <c r="R773" s="2">
        <v>1</v>
      </c>
      <c r="S773" s="2">
        <v>120</v>
      </c>
      <c r="T773" s="2" t="s">
        <v>4647</v>
      </c>
      <c r="U773" s="28">
        <f>IF(G773=0,"",_xlfn.MINIFS('PO Details'!$I:$I,'PO Details'!$D:$D,Planning!$B773,'PO Details'!$L:$L,Planning!$E773))</f>
        <v>45426</v>
      </c>
      <c r="V773" s="29" t="s">
        <v>4641</v>
      </c>
      <c r="W773" t="str">
        <f t="shared" si="69"/>
        <v/>
      </c>
      <c r="X773" s="2">
        <v>120</v>
      </c>
    </row>
    <row r="774" spans="1:24" x14ac:dyDescent="0.25">
      <c r="A774" s="11" t="s">
        <v>4615</v>
      </c>
      <c r="B774" s="22" t="s">
        <v>92</v>
      </c>
      <c r="C774" s="22"/>
      <c r="D774" s="22" t="s">
        <v>93</v>
      </c>
      <c r="E774" s="31" t="s">
        <v>876</v>
      </c>
      <c r="F774" s="12">
        <f>SUMIFS('Inventory Details'!$H:$H,'Inventory Details'!$B:$B,$B774,'Inventory Details'!$E:$E,$E774)</f>
        <v>0</v>
      </c>
      <c r="G774" s="12">
        <f>SUMIFS('PO Details'!$H:$H,'PO Details'!$D:$D,Planning!$B774,'PO Details'!$L:$L,$E774)</f>
        <v>0</v>
      </c>
      <c r="H774" s="12">
        <f>SUMIFS('SO Details'!$G:$G,'SO Details'!$D:$D,Planning!$B774,'SO Details'!$K:$K,$E774)</f>
        <v>0</v>
      </c>
      <c r="I774" s="20">
        <f>IF(COUNTIFS($C:$C,B774)&gt;1,SUMIFS('Sales Hx'!$Q:$Q,'Sales Hx'!$B:$B,_xlfn.XLOOKUP(B774,C:C,B:B),'Sales Hx'!$D:$D,Planning!$E774),SUMIFS('Sales Hx'!$Q:$Q,'Sales Hx'!$B:$B,Planning!$B774,'Sales Hx'!$D:$D,Planning!$E774))</f>
        <v>0</v>
      </c>
      <c r="J774" s="16">
        <f>IF(COUNTIFS($C:$C,B774)&gt;1,SUMIFS('Sales Hx'!$S:$S,'Sales Hx'!$B:$B,_xlfn.XLOOKUP(B774,C:C,B:B),'Sales Hx'!$D:$D,E774),SUMIFS('Sales Hx'!$S:$S,'Sales Hx'!$B:$B,$B774,'Sales Hx'!$D:$D,$E774))</f>
        <v>0.29135338345864664</v>
      </c>
      <c r="K774" s="16">
        <f t="shared" si="70"/>
        <v>0</v>
      </c>
      <c r="L774" s="12">
        <f>IF(M774&lt;&gt;"",M774,IF(COUNTIFS($C:$C,B774)&gt;1,SUMIFS('Sales Hx'!V:V,'Sales Hx'!$B:$B,_xlfn.XLOOKUP(B774,C:C,B:B),'Sales Hx'!$D:$D,$E774),SUMIFS('Sales Hx'!V:V,'Sales Hx'!$B:$B,$B774,'Sales Hx'!$D:$D,$E774)))</f>
        <v>0</v>
      </c>
      <c r="M774" s="12">
        <v>0</v>
      </c>
      <c r="N774" s="15">
        <f t="shared" si="67"/>
        <v>0.29135338345864664</v>
      </c>
      <c r="O774" s="21">
        <f t="shared" si="68"/>
        <v>35</v>
      </c>
      <c r="P774" s="24">
        <v>52.207599999999999</v>
      </c>
      <c r="Q774" s="18">
        <f t="shared" si="66"/>
        <v>1827.2660000000001</v>
      </c>
      <c r="R774" s="2">
        <v>1</v>
      </c>
      <c r="S774" s="2">
        <v>120</v>
      </c>
      <c r="T774" s="2" t="s">
        <v>4647</v>
      </c>
      <c r="U774" s="28" t="str">
        <f>IF(G774=0,"",_xlfn.MINIFS('PO Details'!$I:$I,'PO Details'!$D:$D,Planning!$B774,'PO Details'!$L:$L,Planning!$E774))</f>
        <v/>
      </c>
      <c r="V774" s="29" t="s">
        <v>4641</v>
      </c>
      <c r="W774" t="str">
        <f t="shared" si="69"/>
        <v/>
      </c>
      <c r="X774" s="2">
        <v>120</v>
      </c>
    </row>
    <row r="775" spans="1:24" x14ac:dyDescent="0.25">
      <c r="A775" s="11"/>
      <c r="B775" s="22" t="s">
        <v>4523</v>
      </c>
      <c r="C775" s="22"/>
      <c r="D775" s="22" t="s">
        <v>1031</v>
      </c>
      <c r="E775" s="31" t="s">
        <v>37</v>
      </c>
      <c r="F775" s="12">
        <f>SUMIFS('Inventory Details'!$H:$H,'Inventory Details'!$B:$B,$B775,'Inventory Details'!$E:$E,$E775)</f>
        <v>0</v>
      </c>
      <c r="G775" s="12">
        <f>SUMIFS('PO Details'!$H:$H,'PO Details'!$D:$D,Planning!$B775,'PO Details'!$L:$L,$E775)</f>
        <v>1</v>
      </c>
      <c r="H775" s="12">
        <f>SUMIFS('SO Details'!$G:$G,'SO Details'!$D:$D,Planning!$B775,'SO Details'!$K:$K,$E775)</f>
        <v>0</v>
      </c>
      <c r="I775" s="20">
        <f>IF(COUNTIFS($C:$C,B775)&gt;1,SUMIFS('Sales Hx'!$Q:$Q,'Sales Hx'!$B:$B,_xlfn.XLOOKUP(B775,C:C,B:B),'Sales Hx'!$D:$D,Planning!$E775),SUMIFS('Sales Hx'!$Q:$Q,'Sales Hx'!$B:$B,Planning!$B775,'Sales Hx'!$D:$D,Planning!$E775))</f>
        <v>0</v>
      </c>
      <c r="J775" s="16">
        <f>IF(COUNTIFS($C:$C,B775)&gt;1,SUMIFS('Sales Hx'!$S:$S,'Sales Hx'!$B:$B,_xlfn.XLOOKUP(B775,C:C,B:B),'Sales Hx'!$D:$D,E775),SUMIFS('Sales Hx'!$S:$S,'Sales Hx'!$B:$B,$B775,'Sales Hx'!$D:$D,$E775))</f>
        <v>0</v>
      </c>
      <c r="K775" s="16">
        <f t="shared" si="70"/>
        <v>0</v>
      </c>
      <c r="L775" s="12">
        <f>IF(M775&lt;&gt;"",M775,IF(COUNTIFS($C:$C,B775)&gt;1,SUMIFS('Sales Hx'!V:V,'Sales Hx'!$B:$B,_xlfn.XLOOKUP(B775,C:C,B:B),'Sales Hx'!$D:$D,$E775),SUMIFS('Sales Hx'!V:V,'Sales Hx'!$B:$B,$B775,'Sales Hx'!$D:$D,$E775)))</f>
        <v>0</v>
      </c>
      <c r="M775" s="12">
        <v>0</v>
      </c>
      <c r="N775" s="15">
        <f t="shared" si="67"/>
        <v>0</v>
      </c>
      <c r="O775" s="21">
        <f t="shared" si="68"/>
        <v>0</v>
      </c>
      <c r="P775" s="24">
        <v>52.207599999999999</v>
      </c>
      <c r="Q775" s="18">
        <f t="shared" si="66"/>
        <v>0</v>
      </c>
      <c r="R775" s="2">
        <v>1</v>
      </c>
      <c r="S775" s="2">
        <v>120</v>
      </c>
      <c r="T775" s="2" t="s">
        <v>4647</v>
      </c>
      <c r="U775" s="28">
        <f>IF(G775=0,"",_xlfn.MINIFS('PO Details'!$I:$I,'PO Details'!$D:$D,Planning!$B775,'PO Details'!$L:$L,Planning!$E775))</f>
        <v>45284</v>
      </c>
      <c r="V775" s="29" t="s">
        <v>4640</v>
      </c>
      <c r="W775" t="str">
        <f t="shared" si="69"/>
        <v>Max</v>
      </c>
      <c r="X775" s="2">
        <v>120</v>
      </c>
    </row>
    <row r="776" spans="1:24" x14ac:dyDescent="0.25">
      <c r="A776" s="11"/>
      <c r="B776" s="22" t="s">
        <v>5154</v>
      </c>
      <c r="C776" s="22"/>
      <c r="D776" s="22" t="s">
        <v>1017</v>
      </c>
      <c r="E776" s="31" t="s">
        <v>37</v>
      </c>
      <c r="F776" s="12">
        <f>SUMIFS('Inventory Details'!$H:$H,'Inventory Details'!$B:$B,$B776,'Inventory Details'!$E:$E,$E776)</f>
        <v>0</v>
      </c>
      <c r="G776" s="12">
        <f>SUMIFS('PO Details'!$H:$H,'PO Details'!$D:$D,Planning!$B776,'PO Details'!$L:$L,$E776)</f>
        <v>2</v>
      </c>
      <c r="H776" s="12">
        <f>SUMIFS('SO Details'!$G:$G,'SO Details'!$D:$D,Planning!$B776,'SO Details'!$K:$K,$E776)</f>
        <v>0</v>
      </c>
      <c r="I776" s="20">
        <f>IF(COUNTIFS($C:$C,B776)&gt;1,SUMIFS('Sales Hx'!$Q:$Q,'Sales Hx'!$B:$B,_xlfn.XLOOKUP(B776,C:C,B:B),'Sales Hx'!$D:$D,Planning!$E776),SUMIFS('Sales Hx'!$Q:$Q,'Sales Hx'!$B:$B,Planning!$B776,'Sales Hx'!$D:$D,Planning!$E776))</f>
        <v>0</v>
      </c>
      <c r="J776" s="16">
        <f>IF(COUNTIFS($C:$C,B776)&gt;1,SUMIFS('Sales Hx'!$S:$S,'Sales Hx'!$B:$B,_xlfn.XLOOKUP(B776,C:C,B:B),'Sales Hx'!$D:$D,E776),SUMIFS('Sales Hx'!$S:$S,'Sales Hx'!$B:$B,$B776,'Sales Hx'!$D:$D,$E776))</f>
        <v>0</v>
      </c>
      <c r="K776" s="16">
        <f t="shared" si="70"/>
        <v>0</v>
      </c>
      <c r="L776" s="12">
        <f>IF(M776&lt;&gt;"",M776,IF(COUNTIFS($C:$C,B776)&gt;1,SUMIFS('Sales Hx'!V:V,'Sales Hx'!$B:$B,_xlfn.XLOOKUP(B776,C:C,B:B),'Sales Hx'!$D:$D,$E776),SUMIFS('Sales Hx'!V:V,'Sales Hx'!$B:$B,$B776,'Sales Hx'!$D:$D,$E776)))</f>
        <v>0</v>
      </c>
      <c r="M776" s="12">
        <v>0</v>
      </c>
      <c r="N776" s="15">
        <f t="shared" si="67"/>
        <v>0</v>
      </c>
      <c r="O776" s="21">
        <f t="shared" si="68"/>
        <v>0</v>
      </c>
      <c r="P776" s="24">
        <v>52.207599999999999</v>
      </c>
      <c r="Q776" s="18">
        <f t="shared" si="66"/>
        <v>0</v>
      </c>
      <c r="R776" s="2">
        <v>1</v>
      </c>
      <c r="S776" s="2">
        <v>90</v>
      </c>
      <c r="T776" s="2" t="s">
        <v>4647</v>
      </c>
      <c r="U776" s="28">
        <f>IF(G776=0,"",_xlfn.MINIFS('PO Details'!$I:$I,'PO Details'!$D:$D,Planning!$B776,'PO Details'!$L:$L,Planning!$E776))</f>
        <v>45389</v>
      </c>
      <c r="V776" s="29" t="s">
        <v>4640</v>
      </c>
      <c r="W776" t="str">
        <f t="shared" si="69"/>
        <v>Max</v>
      </c>
      <c r="X776" s="2">
        <v>120</v>
      </c>
    </row>
    <row r="777" spans="1:24" x14ac:dyDescent="0.25">
      <c r="A777" s="11"/>
      <c r="B777" s="22" t="s">
        <v>5154</v>
      </c>
      <c r="C777" s="22"/>
      <c r="D777" s="22" t="s">
        <v>1017</v>
      </c>
      <c r="E777" s="31" t="s">
        <v>686</v>
      </c>
      <c r="F777" s="12">
        <f>SUMIFS('Inventory Details'!$H:$H,'Inventory Details'!$B:$B,$B777,'Inventory Details'!$E:$E,$E777)</f>
        <v>0</v>
      </c>
      <c r="G777" s="12">
        <f>SUMIFS('PO Details'!$H:$H,'PO Details'!$D:$D,Planning!$B777,'PO Details'!$L:$L,$E777)</f>
        <v>0</v>
      </c>
      <c r="H777" s="12">
        <f>SUMIFS('SO Details'!$G:$G,'SO Details'!$D:$D,Planning!$B777,'SO Details'!$K:$K,$E777)</f>
        <v>0</v>
      </c>
      <c r="I777" s="20">
        <f>IF(COUNTIFS($C:$C,B777)&gt;1,SUMIFS('Sales Hx'!$Q:$Q,'Sales Hx'!$B:$B,_xlfn.XLOOKUP(B777,C:C,B:B),'Sales Hx'!$D:$D,Planning!$E777),SUMIFS('Sales Hx'!$Q:$Q,'Sales Hx'!$B:$B,Planning!$B777,'Sales Hx'!$D:$D,Planning!$E777))</f>
        <v>0</v>
      </c>
      <c r="J777" s="16">
        <f>IF(COUNTIFS($C:$C,B777)&gt;1,SUMIFS('Sales Hx'!$S:$S,'Sales Hx'!$B:$B,_xlfn.XLOOKUP(B777,C:C,B:B),'Sales Hx'!$D:$D,E777),SUMIFS('Sales Hx'!$S:$S,'Sales Hx'!$B:$B,$B777,'Sales Hx'!$D:$D,$E777))</f>
        <v>0</v>
      </c>
      <c r="K777" s="16">
        <f t="shared" si="70"/>
        <v>0</v>
      </c>
      <c r="L777" s="12">
        <f>IF(M777&lt;&gt;"",M777,IF(COUNTIFS($C:$C,B777)&gt;1,SUMIFS('Sales Hx'!V:V,'Sales Hx'!$B:$B,_xlfn.XLOOKUP(B777,C:C,B:B),'Sales Hx'!$D:$D,$E777),SUMIFS('Sales Hx'!V:V,'Sales Hx'!$B:$B,$B777,'Sales Hx'!$D:$D,$E777)))</f>
        <v>0</v>
      </c>
      <c r="M777" s="12">
        <v>0</v>
      </c>
      <c r="N777" s="15">
        <f t="shared" si="67"/>
        <v>0</v>
      </c>
      <c r="O777" s="21">
        <f t="shared" si="68"/>
        <v>0</v>
      </c>
      <c r="P777" s="24">
        <v>52.207599999999999</v>
      </c>
      <c r="Q777" s="18">
        <f t="shared" si="66"/>
        <v>0</v>
      </c>
      <c r="R777" s="2">
        <v>1</v>
      </c>
      <c r="S777" s="2">
        <v>90</v>
      </c>
      <c r="T777" s="2" t="s">
        <v>4647</v>
      </c>
      <c r="U777" s="28" t="str">
        <f>IF(G777=0,"",_xlfn.MINIFS('PO Details'!$I:$I,'PO Details'!$D:$D,Planning!$B777,'PO Details'!$L:$L,Planning!$E777))</f>
        <v/>
      </c>
      <c r="V777" s="29" t="s">
        <v>4640</v>
      </c>
      <c r="W777" t="str">
        <f t="shared" si="69"/>
        <v>Max</v>
      </c>
      <c r="X777" s="2">
        <v>120</v>
      </c>
    </row>
    <row r="778" spans="1:24" x14ac:dyDescent="0.25">
      <c r="A778" s="11"/>
      <c r="B778" s="22" t="s">
        <v>4513</v>
      </c>
      <c r="C778" s="22"/>
      <c r="D778" s="22" t="s">
        <v>4514</v>
      </c>
      <c r="E778" s="31" t="s">
        <v>37</v>
      </c>
      <c r="F778" s="12">
        <f>SUMIFS('Inventory Details'!$H:$H,'Inventory Details'!$B:$B,$B778,'Inventory Details'!$E:$E,$E778)</f>
        <v>0</v>
      </c>
      <c r="G778" s="12">
        <f>SUMIFS('PO Details'!$H:$H,'PO Details'!$D:$D,Planning!$B778,'PO Details'!$L:$L,$E778)</f>
        <v>2</v>
      </c>
      <c r="H778" s="12">
        <f>SUMIFS('SO Details'!$G:$G,'SO Details'!$D:$D,Planning!$B778,'SO Details'!$K:$K,$E778)</f>
        <v>0</v>
      </c>
      <c r="I778" s="20">
        <f>IF(COUNTIFS($C:$C,B778)&gt;1,SUMIFS('Sales Hx'!$Q:$Q,'Sales Hx'!$B:$B,_xlfn.XLOOKUP(B778,C:C,B:B),'Sales Hx'!$D:$D,Planning!$E778),SUMIFS('Sales Hx'!$Q:$Q,'Sales Hx'!$B:$B,Planning!$B778,'Sales Hx'!$D:$D,Planning!$E778))</f>
        <v>0</v>
      </c>
      <c r="J778" s="16">
        <f>IF(COUNTIFS($C:$C,B778)&gt;1,SUMIFS('Sales Hx'!$S:$S,'Sales Hx'!$B:$B,_xlfn.XLOOKUP(B778,C:C,B:B),'Sales Hx'!$D:$D,E778),SUMIFS('Sales Hx'!$S:$S,'Sales Hx'!$B:$B,$B778,'Sales Hx'!$D:$D,$E778))</f>
        <v>0</v>
      </c>
      <c r="K778" s="16">
        <f t="shared" si="70"/>
        <v>0</v>
      </c>
      <c r="L778" s="12">
        <f>IF(M778&lt;&gt;"",M778,IF(COUNTIFS($C:$C,B778)&gt;1,SUMIFS('Sales Hx'!V:V,'Sales Hx'!$B:$B,_xlfn.XLOOKUP(B778,C:C,B:B),'Sales Hx'!$D:$D,$E778),SUMIFS('Sales Hx'!V:V,'Sales Hx'!$B:$B,$B778,'Sales Hx'!$D:$D,$E778)))</f>
        <v>0</v>
      </c>
      <c r="M778" s="12">
        <v>0</v>
      </c>
      <c r="N778" s="15">
        <f t="shared" si="67"/>
        <v>0</v>
      </c>
      <c r="O778" s="21">
        <f t="shared" si="68"/>
        <v>0</v>
      </c>
      <c r="P778" s="24">
        <v>52.207599999999999</v>
      </c>
      <c r="Q778" s="18">
        <f t="shared" si="66"/>
        <v>0</v>
      </c>
      <c r="R778" s="2">
        <v>1</v>
      </c>
      <c r="S778" s="2">
        <v>120</v>
      </c>
      <c r="T778" s="2" t="s">
        <v>4647</v>
      </c>
      <c r="U778" s="28">
        <f>IF(G778=0,"",_xlfn.MINIFS('PO Details'!$I:$I,'PO Details'!$D:$D,Planning!$B778,'PO Details'!$L:$L,Planning!$E778))</f>
        <v>45181</v>
      </c>
      <c r="V778" s="29" t="s">
        <v>4640</v>
      </c>
      <c r="W778" t="str">
        <f t="shared" si="69"/>
        <v>Max</v>
      </c>
      <c r="X778" s="2">
        <v>120</v>
      </c>
    </row>
    <row r="779" spans="1:24" x14ac:dyDescent="0.25">
      <c r="A779" s="11"/>
      <c r="B779" s="22" t="s">
        <v>4751</v>
      </c>
      <c r="C779" s="22"/>
      <c r="D779" s="22" t="s">
        <v>4752</v>
      </c>
      <c r="E779" s="31" t="s">
        <v>686</v>
      </c>
      <c r="F779" s="12">
        <f>SUMIFS('Inventory Details'!$H:$H,'Inventory Details'!$B:$B,$B779,'Inventory Details'!$E:$E,$E779)</f>
        <v>2</v>
      </c>
      <c r="G779" s="12">
        <f>SUMIFS('PO Details'!$H:$H,'PO Details'!$D:$D,Planning!$B779,'PO Details'!$L:$L,$E779)</f>
        <v>0</v>
      </c>
      <c r="H779" s="12">
        <f>SUMIFS('SO Details'!$G:$G,'SO Details'!$D:$D,Planning!$B779,'SO Details'!$K:$K,$E779)</f>
        <v>0</v>
      </c>
      <c r="I779" s="20">
        <f>IF(COUNTIFS($C:$C,B779)&gt;1,SUMIFS('Sales Hx'!$Q:$Q,'Sales Hx'!$B:$B,_xlfn.XLOOKUP(B779,C:C,B:B),'Sales Hx'!$D:$D,Planning!$E779),SUMIFS('Sales Hx'!$Q:$Q,'Sales Hx'!$B:$B,Planning!$B779,'Sales Hx'!$D:$D,Planning!$E779))</f>
        <v>0</v>
      </c>
      <c r="J779" s="16">
        <f>IF(COUNTIFS($C:$C,B779)&gt;1,SUMIFS('Sales Hx'!$S:$S,'Sales Hx'!$B:$B,_xlfn.XLOOKUP(B779,C:C,B:B),'Sales Hx'!$D:$D,E779),SUMIFS('Sales Hx'!$S:$S,'Sales Hx'!$B:$B,$B779,'Sales Hx'!$D:$D,$E779))</f>
        <v>0</v>
      </c>
      <c r="K779" s="16">
        <f t="shared" si="70"/>
        <v>0</v>
      </c>
      <c r="L779" s="12">
        <f>IF(M779&lt;&gt;"",M779,IF(COUNTIFS($C:$C,B779)&gt;1,SUMIFS('Sales Hx'!V:V,'Sales Hx'!$B:$B,_xlfn.XLOOKUP(B779,C:C,B:B),'Sales Hx'!$D:$D,$E779),SUMIFS('Sales Hx'!V:V,'Sales Hx'!$B:$B,$B779,'Sales Hx'!$D:$D,$E779)))</f>
        <v>0</v>
      </c>
      <c r="M779" s="12">
        <v>0</v>
      </c>
      <c r="N779" s="15">
        <f t="shared" si="67"/>
        <v>0</v>
      </c>
      <c r="O779" s="21">
        <f t="shared" si="68"/>
        <v>0</v>
      </c>
      <c r="P779" s="24">
        <v>52.21</v>
      </c>
      <c r="Q779" s="18">
        <f t="shared" si="66"/>
        <v>0</v>
      </c>
      <c r="R779" s="2">
        <v>1</v>
      </c>
      <c r="S779" s="2">
        <v>90</v>
      </c>
      <c r="T779" s="2" t="s">
        <v>4647</v>
      </c>
      <c r="U779" s="28" t="str">
        <f>IF(G779=0,"",_xlfn.MINIFS('PO Details'!$I:$I,'PO Details'!$D:$D,Planning!$B779,'PO Details'!$L:$L,Planning!$E779))</f>
        <v/>
      </c>
      <c r="V779" s="29" t="s">
        <v>4640</v>
      </c>
      <c r="W779" t="str">
        <f t="shared" si="69"/>
        <v>Max</v>
      </c>
      <c r="X779" s="2">
        <v>120</v>
      </c>
    </row>
    <row r="780" spans="1:24" x14ac:dyDescent="0.25">
      <c r="A780" s="11"/>
      <c r="B780" s="22" t="s">
        <v>2227</v>
      </c>
      <c r="C780" s="22"/>
      <c r="D780" s="22"/>
      <c r="E780" s="31" t="s">
        <v>686</v>
      </c>
      <c r="F780" s="12">
        <f>SUMIFS('Inventory Details'!$H:$H,'Inventory Details'!$B:$B,$B780,'Inventory Details'!$E:$E,$E780)</f>
        <v>0</v>
      </c>
      <c r="G780" s="12">
        <f>SUMIFS('PO Details'!$H:$H,'PO Details'!$D:$D,Planning!$B780,'PO Details'!$L:$L,$E780)</f>
        <v>0</v>
      </c>
      <c r="H780" s="12">
        <f>SUMIFS('SO Details'!$G:$G,'SO Details'!$D:$D,Planning!$B780,'SO Details'!$K:$K,$E780)</f>
        <v>0</v>
      </c>
      <c r="I780" s="20">
        <f>IF(COUNTIFS($C:$C,B780)&gt;1,SUMIFS('Sales Hx'!$Q:$Q,'Sales Hx'!$B:$B,_xlfn.XLOOKUP(B780,C:C,B:B),'Sales Hx'!$D:$D,Planning!$E780),SUMIFS('Sales Hx'!$Q:$Q,'Sales Hx'!$B:$B,Planning!$B780,'Sales Hx'!$D:$D,Planning!$E780))</f>
        <v>0</v>
      </c>
      <c r="J780" s="16">
        <f>IF(COUNTIFS($C:$C,B780)&gt;1,SUMIFS('Sales Hx'!$S:$S,'Sales Hx'!$B:$B,_xlfn.XLOOKUP(B780,C:C,B:B),'Sales Hx'!$D:$D,E780),SUMIFS('Sales Hx'!$S:$S,'Sales Hx'!$B:$B,$B780,'Sales Hx'!$D:$D,$E780))</f>
        <v>3.2894736842105261E-2</v>
      </c>
      <c r="K780" s="16">
        <f t="shared" si="70"/>
        <v>0</v>
      </c>
      <c r="L780" s="12">
        <f>IF(M780&lt;&gt;"",M780,IF(COUNTIFS($C:$C,B780)&gt;1,SUMIFS('Sales Hx'!V:V,'Sales Hx'!$B:$B,_xlfn.XLOOKUP(B780,C:C,B:B),'Sales Hx'!$D:$D,$E780),SUMIFS('Sales Hx'!V:V,'Sales Hx'!$B:$B,$B780,'Sales Hx'!$D:$D,$E780)))</f>
        <v>0</v>
      </c>
      <c r="M780" s="12">
        <v>0</v>
      </c>
      <c r="N780" s="15">
        <f t="shared" si="67"/>
        <v>3.2894736842105261E-2</v>
      </c>
      <c r="O780" s="21">
        <f t="shared" si="68"/>
        <v>4</v>
      </c>
      <c r="P780" s="24">
        <v>0</v>
      </c>
      <c r="Q780" s="18">
        <f t="shared" si="66"/>
        <v>0</v>
      </c>
      <c r="R780" s="2">
        <v>1</v>
      </c>
      <c r="S780" s="2">
        <v>120</v>
      </c>
      <c r="T780" s="2" t="s">
        <v>4647</v>
      </c>
      <c r="U780" s="28" t="str">
        <f>IF(G780=0,"",_xlfn.MINIFS('PO Details'!$I:$I,'PO Details'!$D:$D,Planning!$B780,'PO Details'!$L:$L,Planning!$E780))</f>
        <v/>
      </c>
      <c r="V780" s="29" t="s">
        <v>4640</v>
      </c>
      <c r="W780" t="str">
        <f t="shared" si="69"/>
        <v>Max</v>
      </c>
      <c r="X780" s="2">
        <v>120</v>
      </c>
    </row>
    <row r="781" spans="1:24" x14ac:dyDescent="0.25">
      <c r="A781" s="11" t="s">
        <v>4615</v>
      </c>
      <c r="B781" s="22" t="s">
        <v>1032</v>
      </c>
      <c r="C781" s="22"/>
      <c r="D781" s="22" t="s">
        <v>1033</v>
      </c>
      <c r="E781" s="31" t="s">
        <v>37</v>
      </c>
      <c r="F781" s="12">
        <f>SUMIFS('Inventory Details'!$H:$H,'Inventory Details'!$B:$B,$B781,'Inventory Details'!$E:$E,$E781)</f>
        <v>0</v>
      </c>
      <c r="G781" s="12">
        <f>SUMIFS('PO Details'!$H:$H,'PO Details'!$D:$D,Planning!$B781,'PO Details'!$L:$L,$E781)</f>
        <v>6</v>
      </c>
      <c r="H781" s="12">
        <f>SUMIFS('SO Details'!$G:$G,'SO Details'!$D:$D,Planning!$B781,'SO Details'!$K:$K,$E781)</f>
        <v>0</v>
      </c>
      <c r="I781" s="20">
        <f>IF(COUNTIFS($C:$C,B781)&gt;1,SUMIFS('Sales Hx'!$Q:$Q,'Sales Hx'!$B:$B,_xlfn.XLOOKUP(B781,C:C,B:B),'Sales Hx'!$D:$D,Planning!$E781),SUMIFS('Sales Hx'!$Q:$Q,'Sales Hx'!$B:$B,Planning!$B781,'Sales Hx'!$D:$D,Planning!$E781))</f>
        <v>0</v>
      </c>
      <c r="J781" s="16">
        <f>IF(COUNTIFS($C:$C,B781)&gt;1,SUMIFS('Sales Hx'!$S:$S,'Sales Hx'!$B:$B,_xlfn.XLOOKUP(B781,C:C,B:B),'Sales Hx'!$D:$D,E781),SUMIFS('Sales Hx'!$S:$S,'Sales Hx'!$B:$B,$B781,'Sales Hx'!$D:$D,$E781))</f>
        <v>0</v>
      </c>
      <c r="K781" s="16">
        <f t="shared" si="70"/>
        <v>0</v>
      </c>
      <c r="L781" s="12">
        <f>IF(M781&lt;&gt;"",M781,IF(COUNTIFS($C:$C,B781)&gt;1,SUMIFS('Sales Hx'!V:V,'Sales Hx'!$B:$B,_xlfn.XLOOKUP(B781,C:C,B:B),'Sales Hx'!$D:$D,$E781),SUMIFS('Sales Hx'!V:V,'Sales Hx'!$B:$B,$B781,'Sales Hx'!$D:$D,$E781)))</f>
        <v>0</v>
      </c>
      <c r="M781" s="12">
        <v>0</v>
      </c>
      <c r="N781" s="15">
        <f t="shared" si="67"/>
        <v>0</v>
      </c>
      <c r="O781" s="21">
        <f t="shared" si="68"/>
        <v>0</v>
      </c>
      <c r="P781" s="24">
        <v>52.207599999999999</v>
      </c>
      <c r="Q781" s="18">
        <f t="shared" si="66"/>
        <v>0</v>
      </c>
      <c r="R781" s="2">
        <v>1</v>
      </c>
      <c r="S781" s="2">
        <v>120</v>
      </c>
      <c r="T781" s="2" t="s">
        <v>4647</v>
      </c>
      <c r="U781" s="28">
        <f>IF(G781=0,"",_xlfn.MINIFS('PO Details'!$I:$I,'PO Details'!$D:$D,Planning!$B781,'PO Details'!$L:$L,Planning!$E781))</f>
        <v>45129</v>
      </c>
      <c r="V781" s="29" t="s">
        <v>4640</v>
      </c>
      <c r="W781" t="str">
        <f t="shared" si="69"/>
        <v/>
      </c>
      <c r="X781" s="2">
        <v>120</v>
      </c>
    </row>
    <row r="782" spans="1:24" x14ac:dyDescent="0.25">
      <c r="A782" s="11" t="s">
        <v>4615</v>
      </c>
      <c r="B782" s="22" t="s">
        <v>1032</v>
      </c>
      <c r="C782" s="22"/>
      <c r="D782" s="22" t="s">
        <v>1033</v>
      </c>
      <c r="E782" s="31" t="s">
        <v>686</v>
      </c>
      <c r="F782" s="12">
        <f>SUMIFS('Inventory Details'!$H:$H,'Inventory Details'!$B:$B,$B782,'Inventory Details'!$E:$E,$E782)</f>
        <v>1</v>
      </c>
      <c r="G782" s="12">
        <f>SUMIFS('PO Details'!$H:$H,'PO Details'!$D:$D,Planning!$B782,'PO Details'!$L:$L,$E782)</f>
        <v>1</v>
      </c>
      <c r="H782" s="12">
        <f>SUMIFS('SO Details'!$G:$G,'SO Details'!$D:$D,Planning!$B782,'SO Details'!$K:$K,$E782)</f>
        <v>0</v>
      </c>
      <c r="I782" s="20">
        <f>IF(COUNTIFS($C:$C,B782)&gt;1,SUMIFS('Sales Hx'!$Q:$Q,'Sales Hx'!$B:$B,_xlfn.XLOOKUP(B782,C:C,B:B),'Sales Hx'!$D:$D,Planning!$E782),SUMIFS('Sales Hx'!$Q:$Q,'Sales Hx'!$B:$B,Planning!$B782,'Sales Hx'!$D:$D,Planning!$E782))</f>
        <v>4.1999999999999993</v>
      </c>
      <c r="J782" s="16">
        <f>IF(COUNTIFS($C:$C,B782)&gt;1,SUMIFS('Sales Hx'!$S:$S,'Sales Hx'!$B:$B,_xlfn.XLOOKUP(B782,C:C,B:B),'Sales Hx'!$D:$D,E782),SUMIFS('Sales Hx'!$S:$S,'Sales Hx'!$B:$B,$B782,'Sales Hx'!$D:$D,$E782))</f>
        <v>7.2368421052631568E-2</v>
      </c>
      <c r="K782" s="16">
        <f t="shared" si="70"/>
        <v>0.47619047619047628</v>
      </c>
      <c r="L782" s="12">
        <f>IF(M782&lt;&gt;"",M782,IF(COUNTIFS($C:$C,B782)&gt;1,SUMIFS('Sales Hx'!V:V,'Sales Hx'!$B:$B,_xlfn.XLOOKUP(B782,C:C,B:B),'Sales Hx'!$D:$D,$E782),SUMIFS('Sales Hx'!V:V,'Sales Hx'!$B:$B,$B782,'Sales Hx'!$D:$D,$E782)))</f>
        <v>0</v>
      </c>
      <c r="M782" s="12">
        <v>0</v>
      </c>
      <c r="N782" s="15">
        <f t="shared" si="67"/>
        <v>7.2368421052631568E-2</v>
      </c>
      <c r="O782" s="21">
        <f t="shared" si="68"/>
        <v>0</v>
      </c>
      <c r="P782" s="24">
        <v>52.207599999999999</v>
      </c>
      <c r="Q782" s="18">
        <f t="shared" si="66"/>
        <v>0</v>
      </c>
      <c r="R782" s="2">
        <v>1</v>
      </c>
      <c r="S782" s="2">
        <v>120</v>
      </c>
      <c r="T782" s="2" t="s">
        <v>4647</v>
      </c>
      <c r="U782" s="28">
        <f>IF(G782=0,"",_xlfn.MINIFS('PO Details'!$I:$I,'PO Details'!$D:$D,Planning!$B782,'PO Details'!$L:$L,Planning!$E782))</f>
        <v>45426</v>
      </c>
      <c r="V782" s="29" t="s">
        <v>4640</v>
      </c>
      <c r="W782" t="str">
        <f t="shared" si="69"/>
        <v>Max</v>
      </c>
      <c r="X782" s="2">
        <v>120</v>
      </c>
    </row>
    <row r="783" spans="1:24" x14ac:dyDescent="0.25">
      <c r="A783" s="11" t="s">
        <v>4615</v>
      </c>
      <c r="B783" s="22" t="s">
        <v>1034</v>
      </c>
      <c r="C783" s="22"/>
      <c r="D783" s="22" t="s">
        <v>1022</v>
      </c>
      <c r="E783" s="31" t="s">
        <v>37</v>
      </c>
      <c r="F783" s="12">
        <f>SUMIFS('Inventory Details'!$H:$H,'Inventory Details'!$B:$B,$B783,'Inventory Details'!$E:$E,$E783)</f>
        <v>0</v>
      </c>
      <c r="G783" s="12">
        <f>SUMIFS('PO Details'!$H:$H,'PO Details'!$D:$D,Planning!$B783,'PO Details'!$L:$L,$E783)</f>
        <v>16</v>
      </c>
      <c r="H783" s="12">
        <f>SUMIFS('SO Details'!$G:$G,'SO Details'!$D:$D,Planning!$B783,'SO Details'!$K:$K,$E783)</f>
        <v>0</v>
      </c>
      <c r="I783" s="20">
        <f>IF(COUNTIFS($C:$C,B783)&gt;1,SUMIFS('Sales Hx'!$Q:$Q,'Sales Hx'!$B:$B,_xlfn.XLOOKUP(B783,C:C,B:B),'Sales Hx'!$D:$D,Planning!$E783),SUMIFS('Sales Hx'!$Q:$Q,'Sales Hx'!$B:$B,Planning!$B783,'Sales Hx'!$D:$D,Planning!$E783))</f>
        <v>0</v>
      </c>
      <c r="J783" s="16">
        <f>IF(COUNTIFS($C:$C,B783)&gt;1,SUMIFS('Sales Hx'!$S:$S,'Sales Hx'!$B:$B,_xlfn.XLOOKUP(B783,C:C,B:B),'Sales Hx'!$D:$D,E783),SUMIFS('Sales Hx'!$S:$S,'Sales Hx'!$B:$B,$B783,'Sales Hx'!$D:$D,$E783))</f>
        <v>0</v>
      </c>
      <c r="K783" s="16">
        <f t="shared" si="70"/>
        <v>0</v>
      </c>
      <c r="L783" s="12">
        <f>IF(M783&lt;&gt;"",M783,IF(COUNTIFS($C:$C,B783)&gt;1,SUMIFS('Sales Hx'!V:V,'Sales Hx'!$B:$B,_xlfn.XLOOKUP(B783,C:C,B:B),'Sales Hx'!$D:$D,$E783),SUMIFS('Sales Hx'!V:V,'Sales Hx'!$B:$B,$B783,'Sales Hx'!$D:$D,$E783)))</f>
        <v>0</v>
      </c>
      <c r="M783" s="12">
        <v>0</v>
      </c>
      <c r="N783" s="15">
        <f t="shared" si="67"/>
        <v>0</v>
      </c>
      <c r="O783" s="21">
        <f t="shared" si="68"/>
        <v>0</v>
      </c>
      <c r="P783" s="24">
        <v>52.207599999999999</v>
      </c>
      <c r="Q783" s="18">
        <f t="shared" si="66"/>
        <v>0</v>
      </c>
      <c r="R783" s="2">
        <v>1</v>
      </c>
      <c r="S783" s="2">
        <v>120</v>
      </c>
      <c r="T783" s="2" t="s">
        <v>4647</v>
      </c>
      <c r="U783" s="28">
        <f>IF(G783=0,"",_xlfn.MINIFS('PO Details'!$I:$I,'PO Details'!$D:$D,Planning!$B783,'PO Details'!$L:$L,Planning!$E783))</f>
        <v>45106</v>
      </c>
      <c r="V783" s="29" t="s">
        <v>4640</v>
      </c>
      <c r="W783" t="str">
        <f t="shared" si="69"/>
        <v/>
      </c>
      <c r="X783" s="2">
        <v>120</v>
      </c>
    </row>
    <row r="784" spans="1:24" x14ac:dyDescent="0.25">
      <c r="A784" s="11" t="s">
        <v>4615</v>
      </c>
      <c r="B784" s="22" t="s">
        <v>1034</v>
      </c>
      <c r="C784" s="22"/>
      <c r="D784" s="22" t="s">
        <v>1022</v>
      </c>
      <c r="E784" s="31" t="s">
        <v>186</v>
      </c>
      <c r="F784" s="12">
        <f>SUMIFS('Inventory Details'!$H:$H,'Inventory Details'!$B:$B,$B784,'Inventory Details'!$E:$E,$E784)</f>
        <v>0</v>
      </c>
      <c r="G784" s="12">
        <f>SUMIFS('PO Details'!$H:$H,'PO Details'!$D:$D,Planning!$B784,'PO Details'!$L:$L,$E784)</f>
        <v>0</v>
      </c>
      <c r="H784" s="12">
        <f>SUMIFS('SO Details'!$G:$G,'SO Details'!$D:$D,Planning!$B784,'SO Details'!$K:$K,$E784)</f>
        <v>0</v>
      </c>
      <c r="I784" s="20">
        <f>IF(COUNTIFS($C:$C,B784)&gt;1,SUMIFS('Sales Hx'!$Q:$Q,'Sales Hx'!$B:$B,_xlfn.XLOOKUP(B784,C:C,B:B),'Sales Hx'!$D:$D,Planning!$E784),SUMIFS('Sales Hx'!$Q:$Q,'Sales Hx'!$B:$B,Planning!$B784,'Sales Hx'!$D:$D,Planning!$E784))</f>
        <v>0</v>
      </c>
      <c r="J784" s="16">
        <f>IF(COUNTIFS($C:$C,B784)&gt;1,SUMIFS('Sales Hx'!$S:$S,'Sales Hx'!$B:$B,_xlfn.XLOOKUP(B784,C:C,B:B),'Sales Hx'!$D:$D,E784),SUMIFS('Sales Hx'!$S:$S,'Sales Hx'!$B:$B,$B784,'Sales Hx'!$D:$D,$E784))</f>
        <v>0</v>
      </c>
      <c r="K784" s="16">
        <f t="shared" si="70"/>
        <v>0</v>
      </c>
      <c r="L784" s="12">
        <f>IF(M784&lt;&gt;"",M784,IF(COUNTIFS($C:$C,B784)&gt;1,SUMIFS('Sales Hx'!V:V,'Sales Hx'!$B:$B,_xlfn.XLOOKUP(B784,C:C,B:B),'Sales Hx'!$D:$D,$E784),SUMIFS('Sales Hx'!V:V,'Sales Hx'!$B:$B,$B784,'Sales Hx'!$D:$D,$E784)))</f>
        <v>0</v>
      </c>
      <c r="M784" s="12">
        <v>0</v>
      </c>
      <c r="N784" s="15">
        <f t="shared" si="67"/>
        <v>0</v>
      </c>
      <c r="O784" s="21">
        <f t="shared" si="68"/>
        <v>0</v>
      </c>
      <c r="P784" s="24">
        <v>52.207599999999999</v>
      </c>
      <c r="Q784" s="18">
        <f t="shared" si="66"/>
        <v>0</v>
      </c>
      <c r="R784" s="2">
        <v>1</v>
      </c>
      <c r="S784" s="2">
        <v>120</v>
      </c>
      <c r="T784" s="2" t="s">
        <v>4647</v>
      </c>
      <c r="U784" s="28" t="str">
        <f>IF(G784=0,"",_xlfn.MINIFS('PO Details'!$I:$I,'PO Details'!$D:$D,Planning!$B784,'PO Details'!$L:$L,Planning!$E784))</f>
        <v/>
      </c>
      <c r="V784" s="29" t="s">
        <v>4640</v>
      </c>
      <c r="W784" t="str">
        <f t="shared" si="69"/>
        <v/>
      </c>
      <c r="X784" s="2">
        <v>120</v>
      </c>
    </row>
    <row r="785" spans="1:24" x14ac:dyDescent="0.25">
      <c r="A785" s="11" t="s">
        <v>4615</v>
      </c>
      <c r="B785" s="22" t="s">
        <v>1034</v>
      </c>
      <c r="C785" s="22"/>
      <c r="D785" s="22" t="s">
        <v>1022</v>
      </c>
      <c r="E785" s="31" t="s">
        <v>113</v>
      </c>
      <c r="F785" s="12">
        <f>SUMIFS('Inventory Details'!$H:$H,'Inventory Details'!$B:$B,$B785,'Inventory Details'!$E:$E,$E785)</f>
        <v>1</v>
      </c>
      <c r="G785" s="12">
        <f>SUMIFS('PO Details'!$H:$H,'PO Details'!$D:$D,Planning!$B785,'PO Details'!$L:$L,$E785)</f>
        <v>0</v>
      </c>
      <c r="H785" s="12">
        <f>SUMIFS('SO Details'!$G:$G,'SO Details'!$D:$D,Planning!$B785,'SO Details'!$K:$K,$E785)</f>
        <v>0</v>
      </c>
      <c r="I785" s="20">
        <f>IF(COUNTIFS($C:$C,B785)&gt;1,SUMIFS('Sales Hx'!$Q:$Q,'Sales Hx'!$B:$B,_xlfn.XLOOKUP(B785,C:C,B:B),'Sales Hx'!$D:$D,Planning!$E785),SUMIFS('Sales Hx'!$Q:$Q,'Sales Hx'!$B:$B,Planning!$B785,'Sales Hx'!$D:$D,Planning!$E785))</f>
        <v>0</v>
      </c>
      <c r="J785" s="16">
        <f>IF(COUNTIFS($C:$C,B785)&gt;1,SUMIFS('Sales Hx'!$S:$S,'Sales Hx'!$B:$B,_xlfn.XLOOKUP(B785,C:C,B:B),'Sales Hx'!$D:$D,E785),SUMIFS('Sales Hx'!$S:$S,'Sales Hx'!$B:$B,$B785,'Sales Hx'!$D:$D,$E785))</f>
        <v>0</v>
      </c>
      <c r="K785" s="16">
        <f t="shared" si="70"/>
        <v>0</v>
      </c>
      <c r="L785" s="12">
        <f>IF(M785&lt;&gt;"",M785,IF(COUNTIFS($C:$C,B785)&gt;1,SUMIFS('Sales Hx'!V:V,'Sales Hx'!$B:$B,_xlfn.XLOOKUP(B785,C:C,B:B),'Sales Hx'!$D:$D,$E785),SUMIFS('Sales Hx'!V:V,'Sales Hx'!$B:$B,$B785,'Sales Hx'!$D:$D,$E785)))</f>
        <v>0</v>
      </c>
      <c r="M785" s="12">
        <v>0</v>
      </c>
      <c r="N785" s="15">
        <f t="shared" si="67"/>
        <v>0</v>
      </c>
      <c r="O785" s="21">
        <f t="shared" si="68"/>
        <v>0</v>
      </c>
      <c r="P785" s="24">
        <v>52.207599999999999</v>
      </c>
      <c r="Q785" s="18">
        <f t="shared" si="66"/>
        <v>0</v>
      </c>
      <c r="R785" s="2">
        <v>1</v>
      </c>
      <c r="S785" s="2">
        <v>120</v>
      </c>
      <c r="T785" s="2" t="s">
        <v>4647</v>
      </c>
      <c r="U785" s="28" t="str">
        <f>IF(G785=0,"",_xlfn.MINIFS('PO Details'!$I:$I,'PO Details'!$D:$D,Planning!$B785,'PO Details'!$L:$L,Planning!$E785))</f>
        <v/>
      </c>
      <c r="V785" s="29" t="s">
        <v>4640</v>
      </c>
      <c r="W785" t="str">
        <f t="shared" si="69"/>
        <v/>
      </c>
      <c r="X785" s="2">
        <v>120</v>
      </c>
    </row>
    <row r="786" spans="1:24" x14ac:dyDescent="0.25">
      <c r="A786" s="11" t="s">
        <v>4615</v>
      </c>
      <c r="B786" s="22" t="s">
        <v>1034</v>
      </c>
      <c r="C786" s="22"/>
      <c r="D786" s="22" t="s">
        <v>1022</v>
      </c>
      <c r="E786" s="31" t="s">
        <v>4746</v>
      </c>
      <c r="F786" s="12">
        <f>SUMIFS('Inventory Details'!$H:$H,'Inventory Details'!$B:$B,$B786,'Inventory Details'!$E:$E,$E786)</f>
        <v>1</v>
      </c>
      <c r="G786" s="12">
        <f>SUMIFS('PO Details'!$H:$H,'PO Details'!$D:$D,Planning!$B786,'PO Details'!$L:$L,$E786)</f>
        <v>0</v>
      </c>
      <c r="H786" s="12">
        <f>SUMIFS('SO Details'!$G:$G,'SO Details'!$D:$D,Planning!$B786,'SO Details'!$K:$K,$E786)</f>
        <v>0</v>
      </c>
      <c r="I786" s="20">
        <f>IF(COUNTIFS($C:$C,B786)&gt;1,SUMIFS('Sales Hx'!$Q:$Q,'Sales Hx'!$B:$B,_xlfn.XLOOKUP(B786,C:C,B:B),'Sales Hx'!$D:$D,Planning!$E786),SUMIFS('Sales Hx'!$Q:$Q,'Sales Hx'!$B:$B,Planning!$B786,'Sales Hx'!$D:$D,Planning!$E786))</f>
        <v>0</v>
      </c>
      <c r="J786" s="16">
        <f>IF(COUNTIFS($C:$C,B786)&gt;1,SUMIFS('Sales Hx'!$S:$S,'Sales Hx'!$B:$B,_xlfn.XLOOKUP(B786,C:C,B:B),'Sales Hx'!$D:$D,E786),SUMIFS('Sales Hx'!$S:$S,'Sales Hx'!$B:$B,$B786,'Sales Hx'!$D:$D,$E786))</f>
        <v>6.5789473684210523E-2</v>
      </c>
      <c r="K786" s="16">
        <f t="shared" si="70"/>
        <v>0</v>
      </c>
      <c r="L786" s="12">
        <f>IF(M786&lt;&gt;"",M786,IF(COUNTIFS($C:$C,B786)&gt;1,SUMIFS('Sales Hx'!V:V,'Sales Hx'!$B:$B,_xlfn.XLOOKUP(B786,C:C,B:B),'Sales Hx'!$D:$D,$E786),SUMIFS('Sales Hx'!V:V,'Sales Hx'!$B:$B,$B786,'Sales Hx'!$D:$D,$E786)))</f>
        <v>0</v>
      </c>
      <c r="M786" s="12">
        <v>0</v>
      </c>
      <c r="N786" s="15">
        <f t="shared" si="67"/>
        <v>6.5789473684210523E-2</v>
      </c>
      <c r="O786" s="21">
        <f t="shared" si="68"/>
        <v>0</v>
      </c>
      <c r="P786" s="24">
        <v>52.207599999999999</v>
      </c>
      <c r="Q786" s="18">
        <f t="shared" si="66"/>
        <v>0</v>
      </c>
      <c r="R786" s="2">
        <v>1</v>
      </c>
      <c r="S786" s="2">
        <v>120</v>
      </c>
      <c r="T786" s="2" t="s">
        <v>4647</v>
      </c>
      <c r="U786" s="28" t="str">
        <f>IF(G786=0,"",_xlfn.MINIFS('PO Details'!$I:$I,'PO Details'!$D:$D,Planning!$B786,'PO Details'!$L:$L,Planning!$E786))</f>
        <v/>
      </c>
      <c r="V786" s="29" t="s">
        <v>4640</v>
      </c>
      <c r="W786" t="str">
        <f t="shared" si="69"/>
        <v/>
      </c>
      <c r="X786" s="2">
        <v>120</v>
      </c>
    </row>
    <row r="787" spans="1:24" x14ac:dyDescent="0.25">
      <c r="A787" s="11" t="s">
        <v>4615</v>
      </c>
      <c r="B787" s="22" t="s">
        <v>1034</v>
      </c>
      <c r="C787" s="22"/>
      <c r="D787" s="22" t="s">
        <v>1022</v>
      </c>
      <c r="E787" s="31" t="s">
        <v>686</v>
      </c>
      <c r="F787" s="12">
        <f>SUMIFS('Inventory Details'!$H:$H,'Inventory Details'!$B:$B,$B787,'Inventory Details'!$E:$E,$E787)</f>
        <v>0</v>
      </c>
      <c r="G787" s="12">
        <f>SUMIFS('PO Details'!$H:$H,'PO Details'!$D:$D,Planning!$B787,'PO Details'!$L:$L,$E787)</f>
        <v>4</v>
      </c>
      <c r="H787" s="12">
        <f>SUMIFS('SO Details'!$G:$G,'SO Details'!$D:$D,Planning!$B787,'SO Details'!$K:$K,$E787)</f>
        <v>0</v>
      </c>
      <c r="I787" s="20">
        <f>IF(COUNTIFS($C:$C,B787)&gt;1,SUMIFS('Sales Hx'!$Q:$Q,'Sales Hx'!$B:$B,_xlfn.XLOOKUP(B787,C:C,B:B),'Sales Hx'!$D:$D,Planning!$E787),SUMIFS('Sales Hx'!$Q:$Q,'Sales Hx'!$B:$B,Planning!$B787,'Sales Hx'!$D:$D,Planning!$E787))</f>
        <v>8.3999999999999986</v>
      </c>
      <c r="J787" s="16">
        <f>IF(COUNTIFS($C:$C,B787)&gt;1,SUMIFS('Sales Hx'!$S:$S,'Sales Hx'!$B:$B,_xlfn.XLOOKUP(B787,C:C,B:B),'Sales Hx'!$D:$D,E787),SUMIFS('Sales Hx'!$S:$S,'Sales Hx'!$B:$B,$B787,'Sales Hx'!$D:$D,$E787))</f>
        <v>0.10808270676691729</v>
      </c>
      <c r="K787" s="16">
        <f t="shared" si="70"/>
        <v>0.47619047619047628</v>
      </c>
      <c r="L787" s="12">
        <f>IF(M787&lt;&gt;"",M787,IF(COUNTIFS($C:$C,B787)&gt;1,SUMIFS('Sales Hx'!V:V,'Sales Hx'!$B:$B,_xlfn.XLOOKUP(B787,C:C,B:B),'Sales Hx'!$D:$D,$E787),SUMIFS('Sales Hx'!V:V,'Sales Hx'!$B:$B,$B787,'Sales Hx'!$D:$D,$E787)))</f>
        <v>0</v>
      </c>
      <c r="M787" s="12">
        <v>0</v>
      </c>
      <c r="N787" s="15">
        <f t="shared" si="67"/>
        <v>0.10808270676691729</v>
      </c>
      <c r="O787" s="21">
        <f t="shared" si="68"/>
        <v>0</v>
      </c>
      <c r="P787" s="24">
        <v>52.207599999999999</v>
      </c>
      <c r="Q787" s="18">
        <f t="shared" si="66"/>
        <v>0</v>
      </c>
      <c r="R787" s="2">
        <v>1</v>
      </c>
      <c r="S787" s="2">
        <v>120</v>
      </c>
      <c r="T787" s="2" t="s">
        <v>4647</v>
      </c>
      <c r="U787" s="28">
        <f>IF(G787=0,"",_xlfn.MINIFS('PO Details'!$I:$I,'PO Details'!$D:$D,Planning!$B787,'PO Details'!$L:$L,Planning!$E787))</f>
        <v>45426</v>
      </c>
      <c r="V787" s="29" t="s">
        <v>4640</v>
      </c>
      <c r="W787" t="str">
        <f t="shared" si="69"/>
        <v>Max</v>
      </c>
      <c r="X787" s="2">
        <v>120</v>
      </c>
    </row>
    <row r="788" spans="1:24" x14ac:dyDescent="0.25">
      <c r="A788" s="11" t="s">
        <v>4615</v>
      </c>
      <c r="B788" s="22" t="s">
        <v>1034</v>
      </c>
      <c r="C788" s="22"/>
      <c r="D788" s="22" t="s">
        <v>1022</v>
      </c>
      <c r="E788" s="31" t="s">
        <v>876</v>
      </c>
      <c r="F788" s="12">
        <f>SUMIFS('Inventory Details'!$H:$H,'Inventory Details'!$B:$B,$B788,'Inventory Details'!$E:$E,$E788)</f>
        <v>0</v>
      </c>
      <c r="G788" s="12">
        <f>SUMIFS('PO Details'!$H:$H,'PO Details'!$D:$D,Planning!$B788,'PO Details'!$L:$L,$E788)</f>
        <v>0</v>
      </c>
      <c r="H788" s="12">
        <f>SUMIFS('SO Details'!$G:$G,'SO Details'!$D:$D,Planning!$B788,'SO Details'!$K:$K,$E788)</f>
        <v>0</v>
      </c>
      <c r="I788" s="20">
        <f>IF(COUNTIFS($C:$C,B788)&gt;1,SUMIFS('Sales Hx'!$Q:$Q,'Sales Hx'!$B:$B,_xlfn.XLOOKUP(B788,C:C,B:B),'Sales Hx'!$D:$D,Planning!$E788),SUMIFS('Sales Hx'!$Q:$Q,'Sales Hx'!$B:$B,Planning!$B788,'Sales Hx'!$D:$D,Planning!$E788))</f>
        <v>0</v>
      </c>
      <c r="J788" s="16">
        <f>IF(COUNTIFS($C:$C,B788)&gt;1,SUMIFS('Sales Hx'!$S:$S,'Sales Hx'!$B:$B,_xlfn.XLOOKUP(B788,C:C,B:B),'Sales Hx'!$D:$D,E788),SUMIFS('Sales Hx'!$S:$S,'Sales Hx'!$B:$B,$B788,'Sales Hx'!$D:$D,$E788))</f>
        <v>6.5789473684210523E-2</v>
      </c>
      <c r="K788" s="16">
        <f t="shared" si="70"/>
        <v>0</v>
      </c>
      <c r="L788" s="12">
        <f>IF(M788&lt;&gt;"",M788,IF(COUNTIFS($C:$C,B788)&gt;1,SUMIFS('Sales Hx'!V:V,'Sales Hx'!$B:$B,_xlfn.XLOOKUP(B788,C:C,B:B),'Sales Hx'!$D:$D,$E788),SUMIFS('Sales Hx'!V:V,'Sales Hx'!$B:$B,$B788,'Sales Hx'!$D:$D,$E788)))</f>
        <v>0</v>
      </c>
      <c r="M788" s="12">
        <v>0</v>
      </c>
      <c r="N788" s="15">
        <f t="shared" si="67"/>
        <v>6.5789473684210523E-2</v>
      </c>
      <c r="O788" s="21">
        <f t="shared" si="68"/>
        <v>8</v>
      </c>
      <c r="P788" s="24">
        <v>52.207599999999999</v>
      </c>
      <c r="Q788" s="18">
        <f t="shared" si="66"/>
        <v>417.66079999999999</v>
      </c>
      <c r="R788" s="2">
        <v>1</v>
      </c>
      <c r="S788" s="2">
        <v>120</v>
      </c>
      <c r="T788" s="2" t="s">
        <v>4647</v>
      </c>
      <c r="U788" s="28" t="str">
        <f>IF(G788=0,"",_xlfn.MINIFS('PO Details'!$I:$I,'PO Details'!$D:$D,Planning!$B788,'PO Details'!$L:$L,Planning!$E788))</f>
        <v/>
      </c>
      <c r="V788" s="29" t="s">
        <v>4640</v>
      </c>
      <c r="W788" t="str">
        <f t="shared" si="69"/>
        <v/>
      </c>
      <c r="X788" s="2">
        <v>120</v>
      </c>
    </row>
    <row r="789" spans="1:24" x14ac:dyDescent="0.25">
      <c r="A789" s="11" t="s">
        <v>4615</v>
      </c>
      <c r="B789" s="22" t="s">
        <v>1035</v>
      </c>
      <c r="C789" s="22"/>
      <c r="D789" s="22" t="s">
        <v>1036</v>
      </c>
      <c r="E789" s="31" t="s">
        <v>37</v>
      </c>
      <c r="F789" s="12">
        <f>SUMIFS('Inventory Details'!$H:$H,'Inventory Details'!$B:$B,$B789,'Inventory Details'!$E:$E,$E789)</f>
        <v>0</v>
      </c>
      <c r="G789" s="12">
        <f>SUMIFS('PO Details'!$H:$H,'PO Details'!$D:$D,Planning!$B789,'PO Details'!$L:$L,$E789)</f>
        <v>33</v>
      </c>
      <c r="H789" s="12">
        <f>SUMIFS('SO Details'!$G:$G,'SO Details'!$D:$D,Planning!$B789,'SO Details'!$K:$K,$E789)</f>
        <v>0</v>
      </c>
      <c r="I789" s="20">
        <f>IF(COUNTIFS($C:$C,B789)&gt;1,SUMIFS('Sales Hx'!$Q:$Q,'Sales Hx'!$B:$B,_xlfn.XLOOKUP(B789,C:C,B:B),'Sales Hx'!$D:$D,Planning!$E789),SUMIFS('Sales Hx'!$Q:$Q,'Sales Hx'!$B:$B,Planning!$B789,'Sales Hx'!$D:$D,Planning!$E789))</f>
        <v>0</v>
      </c>
      <c r="J789" s="16">
        <f>IF(COUNTIFS($C:$C,B789)&gt;1,SUMIFS('Sales Hx'!$S:$S,'Sales Hx'!$B:$B,_xlfn.XLOOKUP(B789,C:C,B:B),'Sales Hx'!$D:$D,E789),SUMIFS('Sales Hx'!$S:$S,'Sales Hx'!$B:$B,$B789,'Sales Hx'!$D:$D,$E789))</f>
        <v>0</v>
      </c>
      <c r="K789" s="16">
        <f t="shared" si="70"/>
        <v>0</v>
      </c>
      <c r="L789" s="12">
        <f>IF(M789&lt;&gt;"",M789,IF(COUNTIFS($C:$C,B789)&gt;1,SUMIFS('Sales Hx'!V:V,'Sales Hx'!$B:$B,_xlfn.XLOOKUP(B789,C:C,B:B),'Sales Hx'!$D:$D,$E789),SUMIFS('Sales Hx'!V:V,'Sales Hx'!$B:$B,$B789,'Sales Hx'!$D:$D,$E789)))</f>
        <v>0</v>
      </c>
      <c r="M789" s="12">
        <v>0</v>
      </c>
      <c r="N789" s="15">
        <f t="shared" si="67"/>
        <v>0</v>
      </c>
      <c r="O789" s="21">
        <f t="shared" si="68"/>
        <v>0</v>
      </c>
      <c r="P789" s="24">
        <v>52.207599999999999</v>
      </c>
      <c r="Q789" s="18">
        <f t="shared" si="66"/>
        <v>0</v>
      </c>
      <c r="R789" s="2">
        <v>1</v>
      </c>
      <c r="S789" s="2">
        <v>120</v>
      </c>
      <c r="T789" s="2" t="s">
        <v>4647</v>
      </c>
      <c r="U789" s="28">
        <f>IF(G789=0,"",_xlfn.MINIFS('PO Details'!$I:$I,'PO Details'!$D:$D,Planning!$B789,'PO Details'!$L:$L,Planning!$E789))</f>
        <v>45117</v>
      </c>
      <c r="V789" s="29" t="s">
        <v>4640</v>
      </c>
      <c r="W789" t="str">
        <f t="shared" si="69"/>
        <v/>
      </c>
      <c r="X789" s="2">
        <v>120</v>
      </c>
    </row>
    <row r="790" spans="1:24" x14ac:dyDescent="0.25">
      <c r="A790" s="11" t="s">
        <v>4615</v>
      </c>
      <c r="B790" s="22" t="s">
        <v>1035</v>
      </c>
      <c r="C790" s="22"/>
      <c r="D790" s="22" t="s">
        <v>1036</v>
      </c>
      <c r="E790" s="31" t="s">
        <v>113</v>
      </c>
      <c r="F790" s="12">
        <f>SUMIFS('Inventory Details'!$H:$H,'Inventory Details'!$B:$B,$B790,'Inventory Details'!$E:$E,$E790)</f>
        <v>1</v>
      </c>
      <c r="G790" s="12">
        <f>SUMIFS('PO Details'!$H:$H,'PO Details'!$D:$D,Planning!$B790,'PO Details'!$L:$L,$E790)</f>
        <v>0</v>
      </c>
      <c r="H790" s="12">
        <f>SUMIFS('SO Details'!$G:$G,'SO Details'!$D:$D,Planning!$B790,'SO Details'!$K:$K,$E790)</f>
        <v>0</v>
      </c>
      <c r="I790" s="20">
        <f>IF(COUNTIFS($C:$C,B790)&gt;1,SUMIFS('Sales Hx'!$Q:$Q,'Sales Hx'!$B:$B,_xlfn.XLOOKUP(B790,C:C,B:B),'Sales Hx'!$D:$D,Planning!$E790),SUMIFS('Sales Hx'!$Q:$Q,'Sales Hx'!$B:$B,Planning!$B790,'Sales Hx'!$D:$D,Planning!$E790))</f>
        <v>0</v>
      </c>
      <c r="J790" s="16">
        <f>IF(COUNTIFS($C:$C,B790)&gt;1,SUMIFS('Sales Hx'!$S:$S,'Sales Hx'!$B:$B,_xlfn.XLOOKUP(B790,C:C,B:B),'Sales Hx'!$D:$D,E790),SUMIFS('Sales Hx'!$S:$S,'Sales Hx'!$B:$B,$B790,'Sales Hx'!$D:$D,$E790))</f>
        <v>0</v>
      </c>
      <c r="K790" s="16">
        <f t="shared" si="70"/>
        <v>0</v>
      </c>
      <c r="L790" s="12">
        <f>IF(M790&lt;&gt;"",M790,IF(COUNTIFS($C:$C,B790)&gt;1,SUMIFS('Sales Hx'!V:V,'Sales Hx'!$B:$B,_xlfn.XLOOKUP(B790,C:C,B:B),'Sales Hx'!$D:$D,$E790),SUMIFS('Sales Hx'!V:V,'Sales Hx'!$B:$B,$B790,'Sales Hx'!$D:$D,$E790)))</f>
        <v>0</v>
      </c>
      <c r="M790" s="12">
        <v>0</v>
      </c>
      <c r="N790" s="15">
        <f t="shared" si="67"/>
        <v>0</v>
      </c>
      <c r="O790" s="21">
        <f t="shared" si="68"/>
        <v>0</v>
      </c>
      <c r="P790" s="24">
        <v>52.207599999999999</v>
      </c>
      <c r="Q790" s="18">
        <f t="shared" si="66"/>
        <v>0</v>
      </c>
      <c r="R790" s="2">
        <v>1</v>
      </c>
      <c r="S790" s="2">
        <v>120</v>
      </c>
      <c r="T790" s="2" t="s">
        <v>4647</v>
      </c>
      <c r="U790" s="28" t="str">
        <f>IF(G790=0,"",_xlfn.MINIFS('PO Details'!$I:$I,'PO Details'!$D:$D,Planning!$B790,'PO Details'!$L:$L,Planning!$E790))</f>
        <v/>
      </c>
      <c r="V790" s="29" t="s">
        <v>4640</v>
      </c>
      <c r="W790" t="str">
        <f t="shared" si="69"/>
        <v/>
      </c>
      <c r="X790" s="2">
        <v>120</v>
      </c>
    </row>
    <row r="791" spans="1:24" x14ac:dyDescent="0.25">
      <c r="A791" s="11" t="s">
        <v>4615</v>
      </c>
      <c r="B791" s="22" t="s">
        <v>1035</v>
      </c>
      <c r="C791" s="22"/>
      <c r="D791" s="22" t="s">
        <v>1036</v>
      </c>
      <c r="E791" s="31" t="s">
        <v>4746</v>
      </c>
      <c r="F791" s="12">
        <f>SUMIFS('Inventory Details'!$H:$H,'Inventory Details'!$B:$B,$B791,'Inventory Details'!$E:$E,$E791)</f>
        <v>9</v>
      </c>
      <c r="G791" s="12">
        <f>SUMIFS('PO Details'!$H:$H,'PO Details'!$D:$D,Planning!$B791,'PO Details'!$L:$L,$E791)</f>
        <v>0</v>
      </c>
      <c r="H791" s="12">
        <f>SUMIFS('SO Details'!$G:$G,'SO Details'!$D:$D,Planning!$B791,'SO Details'!$K:$K,$E791)</f>
        <v>0</v>
      </c>
      <c r="I791" s="20">
        <f>IF(COUNTIFS($C:$C,B791)&gt;1,SUMIFS('Sales Hx'!$Q:$Q,'Sales Hx'!$B:$B,_xlfn.XLOOKUP(B791,C:C,B:B),'Sales Hx'!$D:$D,Planning!$E791),SUMIFS('Sales Hx'!$Q:$Q,'Sales Hx'!$B:$B,Planning!$B791,'Sales Hx'!$D:$D,Planning!$E791))</f>
        <v>5.6</v>
      </c>
      <c r="J791" s="16">
        <f>IF(COUNTIFS($C:$C,B791)&gt;1,SUMIFS('Sales Hx'!$S:$S,'Sales Hx'!$B:$B,_xlfn.XLOOKUP(B791,C:C,B:B),'Sales Hx'!$D:$D,E791),SUMIFS('Sales Hx'!$S:$S,'Sales Hx'!$B:$B,$B791,'Sales Hx'!$D:$D,$E791))</f>
        <v>0.14473684210526314</v>
      </c>
      <c r="K791" s="16">
        <f t="shared" si="70"/>
        <v>1.6071428571428572</v>
      </c>
      <c r="L791" s="12">
        <f>IF(M791&lt;&gt;"",M791,IF(COUNTIFS($C:$C,B791)&gt;1,SUMIFS('Sales Hx'!V:V,'Sales Hx'!$B:$B,_xlfn.XLOOKUP(B791,C:C,B:B),'Sales Hx'!$D:$D,$E791),SUMIFS('Sales Hx'!V:V,'Sales Hx'!$B:$B,$B791,'Sales Hx'!$D:$D,$E791)))</f>
        <v>0</v>
      </c>
      <c r="M791" s="12">
        <v>0</v>
      </c>
      <c r="N791" s="15">
        <f t="shared" si="67"/>
        <v>0.14473684210526314</v>
      </c>
      <c r="O791" s="21">
        <f t="shared" si="68"/>
        <v>0</v>
      </c>
      <c r="P791" s="24">
        <v>52.207599999999999</v>
      </c>
      <c r="Q791" s="18">
        <f t="shared" si="66"/>
        <v>0</v>
      </c>
      <c r="R791" s="2">
        <v>1</v>
      </c>
      <c r="S791" s="2">
        <v>120</v>
      </c>
      <c r="T791" s="2" t="s">
        <v>4647</v>
      </c>
      <c r="U791" s="28" t="str">
        <f>IF(G791=0,"",_xlfn.MINIFS('PO Details'!$I:$I,'PO Details'!$D:$D,Planning!$B791,'PO Details'!$L:$L,Planning!$E791))</f>
        <v/>
      </c>
      <c r="V791" s="29" t="s">
        <v>4640</v>
      </c>
      <c r="W791" t="str">
        <f t="shared" si="69"/>
        <v/>
      </c>
      <c r="X791" s="2">
        <v>120</v>
      </c>
    </row>
    <row r="792" spans="1:24" x14ac:dyDescent="0.25">
      <c r="A792" s="11" t="s">
        <v>4615</v>
      </c>
      <c r="B792" s="22" t="s">
        <v>1035</v>
      </c>
      <c r="C792" s="22"/>
      <c r="D792" s="22" t="s">
        <v>1036</v>
      </c>
      <c r="E792" s="31" t="s">
        <v>686</v>
      </c>
      <c r="F792" s="12">
        <f>SUMIFS('Inventory Details'!$H:$H,'Inventory Details'!$B:$B,$B792,'Inventory Details'!$E:$E,$E792)</f>
        <v>13</v>
      </c>
      <c r="G792" s="12">
        <f>SUMIFS('PO Details'!$H:$H,'PO Details'!$D:$D,Planning!$B792,'PO Details'!$L:$L,$E792)</f>
        <v>0</v>
      </c>
      <c r="H792" s="12">
        <f>SUMIFS('SO Details'!$G:$G,'SO Details'!$D:$D,Planning!$B792,'SO Details'!$K:$K,$E792)</f>
        <v>0</v>
      </c>
      <c r="I792" s="20">
        <f>IF(COUNTIFS($C:$C,B792)&gt;1,SUMIFS('Sales Hx'!$Q:$Q,'Sales Hx'!$B:$B,_xlfn.XLOOKUP(B792,C:C,B:B),'Sales Hx'!$D:$D,Planning!$E792),SUMIFS('Sales Hx'!$Q:$Q,'Sales Hx'!$B:$B,Planning!$B792,'Sales Hx'!$D:$D,Planning!$E792))</f>
        <v>25.2</v>
      </c>
      <c r="J792" s="16">
        <f>IF(COUNTIFS($C:$C,B792)&gt;1,SUMIFS('Sales Hx'!$S:$S,'Sales Hx'!$B:$B,_xlfn.XLOOKUP(B792,C:C,B:B),'Sales Hx'!$D:$D,E792),SUMIFS('Sales Hx'!$S:$S,'Sales Hx'!$B:$B,$B792,'Sales Hx'!$D:$D,$E792))</f>
        <v>0.26776315789473687</v>
      </c>
      <c r="K792" s="16">
        <f t="shared" si="70"/>
        <v>0.51587301587301593</v>
      </c>
      <c r="L792" s="12">
        <f>IF(M792&lt;&gt;"",M792,IF(COUNTIFS($C:$C,B792)&gt;1,SUMIFS('Sales Hx'!V:V,'Sales Hx'!$B:$B,_xlfn.XLOOKUP(B792,C:C,B:B),'Sales Hx'!$D:$D,$E792),SUMIFS('Sales Hx'!V:V,'Sales Hx'!$B:$B,$B792,'Sales Hx'!$D:$D,$E792)))</f>
        <v>0</v>
      </c>
      <c r="M792" s="12">
        <v>0</v>
      </c>
      <c r="N792" s="15">
        <f t="shared" si="67"/>
        <v>0.26776315789473687</v>
      </c>
      <c r="O792" s="21">
        <f t="shared" si="68"/>
        <v>0</v>
      </c>
      <c r="P792" s="24">
        <v>52.207599999999999</v>
      </c>
      <c r="Q792" s="18">
        <f t="shared" si="66"/>
        <v>0</v>
      </c>
      <c r="R792" s="2">
        <v>1</v>
      </c>
      <c r="S792" s="2">
        <v>120</v>
      </c>
      <c r="T792" s="2" t="s">
        <v>4647</v>
      </c>
      <c r="U792" s="28" t="str">
        <f>IF(G792=0,"",_xlfn.MINIFS('PO Details'!$I:$I,'PO Details'!$D:$D,Planning!$B792,'PO Details'!$L:$L,Planning!$E792))</f>
        <v/>
      </c>
      <c r="V792" s="29" t="s">
        <v>4640</v>
      </c>
      <c r="W792" t="str">
        <f t="shared" si="69"/>
        <v>Max</v>
      </c>
      <c r="X792" s="2">
        <v>120</v>
      </c>
    </row>
    <row r="793" spans="1:24" x14ac:dyDescent="0.25">
      <c r="A793" s="11" t="s">
        <v>4615</v>
      </c>
      <c r="B793" s="22" t="s">
        <v>1035</v>
      </c>
      <c r="C793" s="22"/>
      <c r="D793" s="22" t="s">
        <v>1036</v>
      </c>
      <c r="E793" s="31" t="s">
        <v>876</v>
      </c>
      <c r="F793" s="12">
        <f>SUMIFS('Inventory Details'!$H:$H,'Inventory Details'!$B:$B,$B793,'Inventory Details'!$E:$E,$E793)</f>
        <v>0</v>
      </c>
      <c r="G793" s="12">
        <f>SUMIFS('PO Details'!$H:$H,'PO Details'!$D:$D,Planning!$B793,'PO Details'!$L:$L,$E793)</f>
        <v>0</v>
      </c>
      <c r="H793" s="12">
        <f>SUMIFS('SO Details'!$G:$G,'SO Details'!$D:$D,Planning!$B793,'SO Details'!$K:$K,$E793)</f>
        <v>0</v>
      </c>
      <c r="I793" s="20">
        <f>IF(COUNTIFS($C:$C,B793)&gt;1,SUMIFS('Sales Hx'!$Q:$Q,'Sales Hx'!$B:$B,_xlfn.XLOOKUP(B793,C:C,B:B),'Sales Hx'!$D:$D,Planning!$E793),SUMIFS('Sales Hx'!$Q:$Q,'Sales Hx'!$B:$B,Planning!$B793,'Sales Hx'!$D:$D,Planning!$E793))</f>
        <v>0</v>
      </c>
      <c r="J793" s="16">
        <f>IF(COUNTIFS($C:$C,B793)&gt;1,SUMIFS('Sales Hx'!$S:$S,'Sales Hx'!$B:$B,_xlfn.XLOOKUP(B793,C:C,B:B),'Sales Hx'!$D:$D,E793),SUMIFS('Sales Hx'!$S:$S,'Sales Hx'!$B:$B,$B793,'Sales Hx'!$D:$D,$E793))</f>
        <v>4.9342105263157895E-2</v>
      </c>
      <c r="K793" s="16">
        <f t="shared" si="70"/>
        <v>0</v>
      </c>
      <c r="L793" s="12">
        <f>IF(M793&lt;&gt;"",M793,IF(COUNTIFS($C:$C,B793)&gt;1,SUMIFS('Sales Hx'!V:V,'Sales Hx'!$B:$B,_xlfn.XLOOKUP(B793,C:C,B:B),'Sales Hx'!$D:$D,$E793),SUMIFS('Sales Hx'!V:V,'Sales Hx'!$B:$B,$B793,'Sales Hx'!$D:$D,$E793)))</f>
        <v>0</v>
      </c>
      <c r="M793" s="12">
        <v>0</v>
      </c>
      <c r="N793" s="15">
        <f t="shared" si="67"/>
        <v>4.9342105263157895E-2</v>
      </c>
      <c r="O793" s="21">
        <f t="shared" si="68"/>
        <v>6</v>
      </c>
      <c r="P793" s="24">
        <v>52.207599999999999</v>
      </c>
      <c r="Q793" s="18">
        <f t="shared" si="66"/>
        <v>313.24559999999997</v>
      </c>
      <c r="R793" s="2">
        <v>1</v>
      </c>
      <c r="S793" s="2">
        <v>120</v>
      </c>
      <c r="T793" s="2" t="s">
        <v>4647</v>
      </c>
      <c r="U793" s="28" t="str">
        <f>IF(G793=0,"",_xlfn.MINIFS('PO Details'!$I:$I,'PO Details'!$D:$D,Planning!$B793,'PO Details'!$L:$L,Planning!$E793))</f>
        <v/>
      </c>
      <c r="V793" s="29" t="s">
        <v>4640</v>
      </c>
      <c r="W793" t="str">
        <f t="shared" si="69"/>
        <v/>
      </c>
      <c r="X793" s="2">
        <v>120</v>
      </c>
    </row>
    <row r="794" spans="1:24" x14ac:dyDescent="0.25">
      <c r="A794" s="11" t="s">
        <v>4615</v>
      </c>
      <c r="B794" s="22" t="s">
        <v>1037</v>
      </c>
      <c r="C794" s="22"/>
      <c r="D794" s="22" t="s">
        <v>999</v>
      </c>
      <c r="E794" s="31" t="s">
        <v>37</v>
      </c>
      <c r="F794" s="12">
        <f>SUMIFS('Inventory Details'!$H:$H,'Inventory Details'!$B:$B,$B794,'Inventory Details'!$E:$E,$E794)</f>
        <v>0</v>
      </c>
      <c r="G794" s="12">
        <f>SUMIFS('PO Details'!$H:$H,'PO Details'!$D:$D,Planning!$B794,'PO Details'!$L:$L,$E794)</f>
        <v>8</v>
      </c>
      <c r="H794" s="12">
        <f>SUMIFS('SO Details'!$G:$G,'SO Details'!$D:$D,Planning!$B794,'SO Details'!$K:$K,$E794)</f>
        <v>0</v>
      </c>
      <c r="I794" s="20">
        <f>IF(COUNTIFS($C:$C,B794)&gt;1,SUMIFS('Sales Hx'!$Q:$Q,'Sales Hx'!$B:$B,_xlfn.XLOOKUP(B794,C:C,B:B),'Sales Hx'!$D:$D,Planning!$E794),SUMIFS('Sales Hx'!$Q:$Q,'Sales Hx'!$B:$B,Planning!$B794,'Sales Hx'!$D:$D,Planning!$E794))</f>
        <v>0</v>
      </c>
      <c r="J794" s="16">
        <f>IF(COUNTIFS($C:$C,B794)&gt;1,SUMIFS('Sales Hx'!$S:$S,'Sales Hx'!$B:$B,_xlfn.XLOOKUP(B794,C:C,B:B),'Sales Hx'!$D:$D,E794),SUMIFS('Sales Hx'!$S:$S,'Sales Hx'!$B:$B,$B794,'Sales Hx'!$D:$D,$E794))</f>
        <v>0</v>
      </c>
      <c r="K794" s="16">
        <f t="shared" si="70"/>
        <v>0</v>
      </c>
      <c r="L794" s="12">
        <f>IF(M794&lt;&gt;"",M794,IF(COUNTIFS($C:$C,B794)&gt;1,SUMIFS('Sales Hx'!V:V,'Sales Hx'!$B:$B,_xlfn.XLOOKUP(B794,C:C,B:B),'Sales Hx'!$D:$D,$E794),SUMIFS('Sales Hx'!V:V,'Sales Hx'!$B:$B,$B794,'Sales Hx'!$D:$D,$E794)))</f>
        <v>0</v>
      </c>
      <c r="M794" s="12">
        <v>0</v>
      </c>
      <c r="N794" s="15">
        <f t="shared" si="67"/>
        <v>0</v>
      </c>
      <c r="O794" s="21">
        <f t="shared" si="68"/>
        <v>0</v>
      </c>
      <c r="P794" s="24">
        <v>52.207599999999999</v>
      </c>
      <c r="Q794" s="18">
        <f t="shared" si="66"/>
        <v>0</v>
      </c>
      <c r="R794" s="2">
        <v>1</v>
      </c>
      <c r="S794" s="2">
        <v>120</v>
      </c>
      <c r="T794" s="2" t="s">
        <v>4647</v>
      </c>
      <c r="U794" s="28">
        <f>IF(G794=0,"",_xlfn.MINIFS('PO Details'!$I:$I,'PO Details'!$D:$D,Planning!$B794,'PO Details'!$L:$L,Planning!$E794))</f>
        <v>45111</v>
      </c>
      <c r="V794" s="29" t="s">
        <v>4640</v>
      </c>
      <c r="W794" t="str">
        <f t="shared" si="69"/>
        <v>Max</v>
      </c>
      <c r="X794" s="2">
        <v>120</v>
      </c>
    </row>
    <row r="795" spans="1:24" x14ac:dyDescent="0.25">
      <c r="A795" s="11" t="s">
        <v>4615</v>
      </c>
      <c r="B795" s="22" t="s">
        <v>1037</v>
      </c>
      <c r="C795" s="22"/>
      <c r="D795" s="22" t="s">
        <v>999</v>
      </c>
      <c r="E795" s="31" t="s">
        <v>4746</v>
      </c>
      <c r="F795" s="12">
        <f>SUMIFS('Inventory Details'!$H:$H,'Inventory Details'!$B:$B,$B795,'Inventory Details'!$E:$E,$E795)</f>
        <v>2</v>
      </c>
      <c r="G795" s="12">
        <f>SUMIFS('PO Details'!$H:$H,'PO Details'!$D:$D,Planning!$B795,'PO Details'!$L:$L,$E795)</f>
        <v>0</v>
      </c>
      <c r="H795" s="12">
        <f>SUMIFS('SO Details'!$G:$G,'SO Details'!$D:$D,Planning!$B795,'SO Details'!$K:$K,$E795)</f>
        <v>0</v>
      </c>
      <c r="I795" s="20">
        <f>IF(COUNTIFS($C:$C,B795)&gt;1,SUMIFS('Sales Hx'!$Q:$Q,'Sales Hx'!$B:$B,_xlfn.XLOOKUP(B795,C:C,B:B),'Sales Hx'!$D:$D,Planning!$E795),SUMIFS('Sales Hx'!$Q:$Q,'Sales Hx'!$B:$B,Planning!$B795,'Sales Hx'!$D:$D,Planning!$E795))</f>
        <v>0</v>
      </c>
      <c r="J795" s="16">
        <f>IF(COUNTIFS($C:$C,B795)&gt;1,SUMIFS('Sales Hx'!$S:$S,'Sales Hx'!$B:$B,_xlfn.XLOOKUP(B795,C:C,B:B),'Sales Hx'!$D:$D,E795),SUMIFS('Sales Hx'!$S:$S,'Sales Hx'!$B:$B,$B795,'Sales Hx'!$D:$D,$E795))</f>
        <v>3.2894736842105261E-2</v>
      </c>
      <c r="K795" s="16">
        <f t="shared" si="70"/>
        <v>0</v>
      </c>
      <c r="L795" s="12">
        <f>IF(M795&lt;&gt;"",M795,IF(COUNTIFS($C:$C,B795)&gt;1,SUMIFS('Sales Hx'!V:V,'Sales Hx'!$B:$B,_xlfn.XLOOKUP(B795,C:C,B:B),'Sales Hx'!$D:$D,$E795),SUMIFS('Sales Hx'!V:V,'Sales Hx'!$B:$B,$B795,'Sales Hx'!$D:$D,$E795)))</f>
        <v>0</v>
      </c>
      <c r="M795" s="12">
        <v>0</v>
      </c>
      <c r="N795" s="15">
        <f t="shared" si="67"/>
        <v>3.2894736842105261E-2</v>
      </c>
      <c r="O795" s="21">
        <f t="shared" si="68"/>
        <v>0</v>
      </c>
      <c r="P795" s="24">
        <v>52.207599999999999</v>
      </c>
      <c r="Q795" s="18">
        <f t="shared" si="66"/>
        <v>0</v>
      </c>
      <c r="R795" s="2">
        <v>1</v>
      </c>
      <c r="S795" s="2">
        <v>120</v>
      </c>
      <c r="T795" s="2" t="s">
        <v>4647</v>
      </c>
      <c r="U795" s="28" t="str">
        <f>IF(G795=0,"",_xlfn.MINIFS('PO Details'!$I:$I,'PO Details'!$D:$D,Planning!$B795,'PO Details'!$L:$L,Planning!$E795))</f>
        <v/>
      </c>
      <c r="V795" s="29" t="s">
        <v>4640</v>
      </c>
      <c r="W795" t="str">
        <f t="shared" si="69"/>
        <v>Max</v>
      </c>
      <c r="X795" s="2">
        <v>120</v>
      </c>
    </row>
    <row r="796" spans="1:24" x14ac:dyDescent="0.25">
      <c r="A796" s="11" t="s">
        <v>4615</v>
      </c>
      <c r="B796" s="22" t="s">
        <v>1037</v>
      </c>
      <c r="C796" s="22"/>
      <c r="D796" s="22" t="s">
        <v>999</v>
      </c>
      <c r="E796" s="31" t="s">
        <v>686</v>
      </c>
      <c r="F796" s="12">
        <f>SUMIFS('Inventory Details'!$H:$H,'Inventory Details'!$B:$B,$B796,'Inventory Details'!$E:$E,$E796)</f>
        <v>2</v>
      </c>
      <c r="G796" s="12">
        <f>SUMIFS('PO Details'!$H:$H,'PO Details'!$D:$D,Planning!$B796,'PO Details'!$L:$L,$E796)</f>
        <v>0</v>
      </c>
      <c r="H796" s="12">
        <f>SUMIFS('SO Details'!$G:$G,'SO Details'!$D:$D,Planning!$B796,'SO Details'!$K:$K,$E796)</f>
        <v>0</v>
      </c>
      <c r="I796" s="20">
        <f>IF(COUNTIFS($C:$C,B796)&gt;1,SUMIFS('Sales Hx'!$Q:$Q,'Sales Hx'!$B:$B,_xlfn.XLOOKUP(B796,C:C,B:B),'Sales Hx'!$D:$D,Planning!$E796),SUMIFS('Sales Hx'!$Q:$Q,'Sales Hx'!$B:$B,Planning!$B796,'Sales Hx'!$D:$D,Planning!$E796))</f>
        <v>0</v>
      </c>
      <c r="J796" s="16">
        <f>IF(COUNTIFS($C:$C,B796)&gt;1,SUMIFS('Sales Hx'!$S:$S,'Sales Hx'!$B:$B,_xlfn.XLOOKUP(B796,C:C,B:B),'Sales Hx'!$D:$D,E796),SUMIFS('Sales Hx'!$S:$S,'Sales Hx'!$B:$B,$B796,'Sales Hx'!$D:$D,$E796))</f>
        <v>0</v>
      </c>
      <c r="K796" s="16">
        <f t="shared" si="70"/>
        <v>0</v>
      </c>
      <c r="L796" s="12">
        <f>IF(M796&lt;&gt;"",M796,IF(COUNTIFS($C:$C,B796)&gt;1,SUMIFS('Sales Hx'!V:V,'Sales Hx'!$B:$B,_xlfn.XLOOKUP(B796,C:C,B:B),'Sales Hx'!$D:$D,$E796),SUMIFS('Sales Hx'!V:V,'Sales Hx'!$B:$B,$B796,'Sales Hx'!$D:$D,$E796)))</f>
        <v>0</v>
      </c>
      <c r="M796" s="12">
        <v>0</v>
      </c>
      <c r="N796" s="15">
        <f t="shared" si="67"/>
        <v>0</v>
      </c>
      <c r="O796" s="21">
        <f t="shared" si="68"/>
        <v>0</v>
      </c>
      <c r="P796" s="24">
        <v>52.207599999999999</v>
      </c>
      <c r="Q796" s="18">
        <f t="shared" si="66"/>
        <v>0</v>
      </c>
      <c r="R796" s="2">
        <v>1</v>
      </c>
      <c r="S796" s="2">
        <v>120</v>
      </c>
      <c r="T796" s="2" t="s">
        <v>4647</v>
      </c>
      <c r="U796" s="28" t="str">
        <f>IF(G796=0,"",_xlfn.MINIFS('PO Details'!$I:$I,'PO Details'!$D:$D,Planning!$B796,'PO Details'!$L:$L,Planning!$E796))</f>
        <v/>
      </c>
      <c r="V796" s="29" t="s">
        <v>4640</v>
      </c>
      <c r="W796" t="str">
        <f t="shared" si="69"/>
        <v>Max</v>
      </c>
      <c r="X796" s="2">
        <v>120</v>
      </c>
    </row>
    <row r="797" spans="1:24" x14ac:dyDescent="0.25">
      <c r="A797" s="11" t="s">
        <v>4615</v>
      </c>
      <c r="B797" s="22" t="s">
        <v>1038</v>
      </c>
      <c r="C797" s="22"/>
      <c r="D797" s="22" t="s">
        <v>1039</v>
      </c>
      <c r="E797" s="31" t="s">
        <v>37</v>
      </c>
      <c r="F797" s="12">
        <f>SUMIFS('Inventory Details'!$H:$H,'Inventory Details'!$B:$B,$B797,'Inventory Details'!$E:$E,$E797)</f>
        <v>0</v>
      </c>
      <c r="G797" s="12">
        <f>SUMIFS('PO Details'!$H:$H,'PO Details'!$D:$D,Planning!$B797,'PO Details'!$L:$L,$E797)</f>
        <v>3</v>
      </c>
      <c r="H797" s="12">
        <f>SUMIFS('SO Details'!$G:$G,'SO Details'!$D:$D,Planning!$B797,'SO Details'!$K:$K,$E797)</f>
        <v>0</v>
      </c>
      <c r="I797" s="20">
        <f>IF(COUNTIFS($C:$C,B797)&gt;1,SUMIFS('Sales Hx'!$Q:$Q,'Sales Hx'!$B:$B,_xlfn.XLOOKUP(B797,C:C,B:B),'Sales Hx'!$D:$D,Planning!$E797),SUMIFS('Sales Hx'!$Q:$Q,'Sales Hx'!$B:$B,Planning!$B797,'Sales Hx'!$D:$D,Planning!$E797))</f>
        <v>0</v>
      </c>
      <c r="J797" s="16">
        <f>IF(COUNTIFS($C:$C,B797)&gt;1,SUMIFS('Sales Hx'!$S:$S,'Sales Hx'!$B:$B,_xlfn.XLOOKUP(B797,C:C,B:B),'Sales Hx'!$D:$D,E797),SUMIFS('Sales Hx'!$S:$S,'Sales Hx'!$B:$B,$B797,'Sales Hx'!$D:$D,$E797))</f>
        <v>0</v>
      </c>
      <c r="K797" s="16">
        <f t="shared" si="70"/>
        <v>0</v>
      </c>
      <c r="L797" s="12">
        <f>IF(M797&lt;&gt;"",M797,IF(COUNTIFS($C:$C,B797)&gt;1,SUMIFS('Sales Hx'!V:V,'Sales Hx'!$B:$B,_xlfn.XLOOKUP(B797,C:C,B:B),'Sales Hx'!$D:$D,$E797),SUMIFS('Sales Hx'!V:V,'Sales Hx'!$B:$B,$B797,'Sales Hx'!$D:$D,$E797)))</f>
        <v>0</v>
      </c>
      <c r="M797" s="12">
        <v>0</v>
      </c>
      <c r="N797" s="15">
        <f t="shared" si="67"/>
        <v>0</v>
      </c>
      <c r="O797" s="21">
        <f t="shared" si="68"/>
        <v>0</v>
      </c>
      <c r="P797" s="24">
        <v>52.207599999999999</v>
      </c>
      <c r="Q797" s="18">
        <f t="shared" si="66"/>
        <v>0</v>
      </c>
      <c r="R797" s="2">
        <v>1</v>
      </c>
      <c r="S797" s="2">
        <v>120</v>
      </c>
      <c r="T797" s="2" t="s">
        <v>4647</v>
      </c>
      <c r="U797" s="28">
        <f>IF(G797=0,"",_xlfn.MINIFS('PO Details'!$I:$I,'PO Details'!$D:$D,Planning!$B797,'PO Details'!$L:$L,Planning!$E797))</f>
        <v>45265</v>
      </c>
      <c r="V797" s="29" t="s">
        <v>4640</v>
      </c>
      <c r="W797" t="str">
        <f t="shared" si="69"/>
        <v/>
      </c>
      <c r="X797" s="2">
        <v>120</v>
      </c>
    </row>
    <row r="798" spans="1:24" x14ac:dyDescent="0.25">
      <c r="A798" s="11" t="s">
        <v>4615</v>
      </c>
      <c r="B798" s="22" t="s">
        <v>1038</v>
      </c>
      <c r="C798" s="22"/>
      <c r="D798" s="22" t="s">
        <v>1039</v>
      </c>
      <c r="E798" s="31" t="s">
        <v>186</v>
      </c>
      <c r="F798" s="12">
        <f>SUMIFS('Inventory Details'!$H:$H,'Inventory Details'!$B:$B,$B798,'Inventory Details'!$E:$E,$E798)</f>
        <v>0</v>
      </c>
      <c r="G798" s="12">
        <f>SUMIFS('PO Details'!$H:$H,'PO Details'!$D:$D,Planning!$B798,'PO Details'!$L:$L,$E798)</f>
        <v>0</v>
      </c>
      <c r="H798" s="12">
        <f>SUMIFS('SO Details'!$G:$G,'SO Details'!$D:$D,Planning!$B798,'SO Details'!$K:$K,$E798)</f>
        <v>0</v>
      </c>
      <c r="I798" s="20">
        <f>IF(COUNTIFS($C:$C,B798)&gt;1,SUMIFS('Sales Hx'!$Q:$Q,'Sales Hx'!$B:$B,_xlfn.XLOOKUP(B798,C:C,B:B),'Sales Hx'!$D:$D,Planning!$E798),SUMIFS('Sales Hx'!$Q:$Q,'Sales Hx'!$B:$B,Planning!$B798,'Sales Hx'!$D:$D,Planning!$E798))</f>
        <v>0</v>
      </c>
      <c r="J798" s="16">
        <f>IF(COUNTIFS($C:$C,B798)&gt;1,SUMIFS('Sales Hx'!$S:$S,'Sales Hx'!$B:$B,_xlfn.XLOOKUP(B798,C:C,B:B),'Sales Hx'!$D:$D,E798),SUMIFS('Sales Hx'!$S:$S,'Sales Hx'!$B:$B,$B798,'Sales Hx'!$D:$D,$E798))</f>
        <v>0</v>
      </c>
      <c r="K798" s="16">
        <f t="shared" si="70"/>
        <v>0</v>
      </c>
      <c r="L798" s="12">
        <f>IF(M798&lt;&gt;"",M798,IF(COUNTIFS($C:$C,B798)&gt;1,SUMIFS('Sales Hx'!V:V,'Sales Hx'!$B:$B,_xlfn.XLOOKUP(B798,C:C,B:B),'Sales Hx'!$D:$D,$E798),SUMIFS('Sales Hx'!V:V,'Sales Hx'!$B:$B,$B798,'Sales Hx'!$D:$D,$E798)))</f>
        <v>0</v>
      </c>
      <c r="M798" s="12">
        <v>0</v>
      </c>
      <c r="N798" s="15">
        <f t="shared" si="67"/>
        <v>0</v>
      </c>
      <c r="O798" s="21">
        <f t="shared" si="68"/>
        <v>0</v>
      </c>
      <c r="P798" s="24">
        <v>52.207599999999999</v>
      </c>
      <c r="Q798" s="18">
        <f t="shared" si="66"/>
        <v>0</v>
      </c>
      <c r="R798" s="2">
        <v>1</v>
      </c>
      <c r="S798" s="2">
        <v>120</v>
      </c>
      <c r="T798" s="2" t="s">
        <v>4647</v>
      </c>
      <c r="U798" s="28" t="str">
        <f>IF(G798=0,"",_xlfn.MINIFS('PO Details'!$I:$I,'PO Details'!$D:$D,Planning!$B798,'PO Details'!$L:$L,Planning!$E798))</f>
        <v/>
      </c>
      <c r="V798" s="29" t="s">
        <v>4640</v>
      </c>
      <c r="W798" t="str">
        <f t="shared" si="69"/>
        <v/>
      </c>
      <c r="X798" s="2">
        <v>120</v>
      </c>
    </row>
    <row r="799" spans="1:24" x14ac:dyDescent="0.25">
      <c r="A799" s="11" t="s">
        <v>4615</v>
      </c>
      <c r="B799" s="22" t="s">
        <v>1038</v>
      </c>
      <c r="C799" s="22"/>
      <c r="D799" s="22" t="s">
        <v>1039</v>
      </c>
      <c r="E799" s="31" t="s">
        <v>113</v>
      </c>
      <c r="F799" s="12">
        <f>SUMIFS('Inventory Details'!$H:$H,'Inventory Details'!$B:$B,$B799,'Inventory Details'!$E:$E,$E799)</f>
        <v>1</v>
      </c>
      <c r="G799" s="12">
        <f>SUMIFS('PO Details'!$H:$H,'PO Details'!$D:$D,Planning!$B799,'PO Details'!$L:$L,$E799)</f>
        <v>0</v>
      </c>
      <c r="H799" s="12">
        <f>SUMIFS('SO Details'!$G:$G,'SO Details'!$D:$D,Planning!$B799,'SO Details'!$K:$K,$E799)</f>
        <v>0</v>
      </c>
      <c r="I799" s="20">
        <f>IF(COUNTIFS($C:$C,B799)&gt;1,SUMIFS('Sales Hx'!$Q:$Q,'Sales Hx'!$B:$B,_xlfn.XLOOKUP(B799,C:C,B:B),'Sales Hx'!$D:$D,Planning!$E799),SUMIFS('Sales Hx'!$Q:$Q,'Sales Hx'!$B:$B,Planning!$B799,'Sales Hx'!$D:$D,Planning!$E799))</f>
        <v>0</v>
      </c>
      <c r="J799" s="16">
        <f>IF(COUNTIFS($C:$C,B799)&gt;1,SUMIFS('Sales Hx'!$S:$S,'Sales Hx'!$B:$B,_xlfn.XLOOKUP(B799,C:C,B:B),'Sales Hx'!$D:$D,E799),SUMIFS('Sales Hx'!$S:$S,'Sales Hx'!$B:$B,$B799,'Sales Hx'!$D:$D,$E799))</f>
        <v>0</v>
      </c>
      <c r="K799" s="16">
        <f t="shared" si="70"/>
        <v>0</v>
      </c>
      <c r="L799" s="12">
        <f>IF(M799&lt;&gt;"",M799,IF(COUNTIFS($C:$C,B799)&gt;1,SUMIFS('Sales Hx'!V:V,'Sales Hx'!$B:$B,_xlfn.XLOOKUP(B799,C:C,B:B),'Sales Hx'!$D:$D,$E799),SUMIFS('Sales Hx'!V:V,'Sales Hx'!$B:$B,$B799,'Sales Hx'!$D:$D,$E799)))</f>
        <v>0</v>
      </c>
      <c r="M799" s="12">
        <v>0</v>
      </c>
      <c r="N799" s="15">
        <f t="shared" si="67"/>
        <v>0</v>
      </c>
      <c r="O799" s="21">
        <f t="shared" si="68"/>
        <v>0</v>
      </c>
      <c r="P799" s="24">
        <v>52.207599999999999</v>
      </c>
      <c r="Q799" s="18">
        <f t="shared" si="66"/>
        <v>0</v>
      </c>
      <c r="R799" s="2">
        <v>1</v>
      </c>
      <c r="S799" s="2">
        <v>120</v>
      </c>
      <c r="T799" s="2" t="s">
        <v>4647</v>
      </c>
      <c r="U799" s="28" t="str">
        <f>IF(G799=0,"",_xlfn.MINIFS('PO Details'!$I:$I,'PO Details'!$D:$D,Planning!$B799,'PO Details'!$L:$L,Planning!$E799))</f>
        <v/>
      </c>
      <c r="V799" s="29" t="s">
        <v>4640</v>
      </c>
      <c r="W799" t="str">
        <f t="shared" si="69"/>
        <v/>
      </c>
      <c r="X799" s="2">
        <v>120</v>
      </c>
    </row>
    <row r="800" spans="1:24" x14ac:dyDescent="0.25">
      <c r="A800" s="11" t="s">
        <v>4615</v>
      </c>
      <c r="B800" s="22" t="s">
        <v>1038</v>
      </c>
      <c r="C800" s="22"/>
      <c r="D800" s="22" t="s">
        <v>1039</v>
      </c>
      <c r="E800" s="31" t="s">
        <v>4746</v>
      </c>
      <c r="F800" s="12">
        <f>SUMIFS('Inventory Details'!$H:$H,'Inventory Details'!$B:$B,$B800,'Inventory Details'!$E:$E,$E800)</f>
        <v>1</v>
      </c>
      <c r="G800" s="12">
        <f>SUMIFS('PO Details'!$H:$H,'PO Details'!$D:$D,Planning!$B800,'PO Details'!$L:$L,$E800)</f>
        <v>0</v>
      </c>
      <c r="H800" s="12">
        <f>SUMIFS('SO Details'!$G:$G,'SO Details'!$D:$D,Planning!$B800,'SO Details'!$K:$K,$E800)</f>
        <v>0</v>
      </c>
      <c r="I800" s="20">
        <f>IF(COUNTIFS($C:$C,B800)&gt;1,SUMIFS('Sales Hx'!$Q:$Q,'Sales Hx'!$B:$B,_xlfn.XLOOKUP(B800,C:C,B:B),'Sales Hx'!$D:$D,Planning!$E800),SUMIFS('Sales Hx'!$Q:$Q,'Sales Hx'!$B:$B,Planning!$B800,'Sales Hx'!$D:$D,Planning!$E800))</f>
        <v>0</v>
      </c>
      <c r="J800" s="16">
        <f>IF(COUNTIFS($C:$C,B800)&gt;1,SUMIFS('Sales Hx'!$S:$S,'Sales Hx'!$B:$B,_xlfn.XLOOKUP(B800,C:C,B:B),'Sales Hx'!$D:$D,E800),SUMIFS('Sales Hx'!$S:$S,'Sales Hx'!$B:$B,$B800,'Sales Hx'!$D:$D,$E800))</f>
        <v>0</v>
      </c>
      <c r="K800" s="16">
        <f t="shared" si="70"/>
        <v>0</v>
      </c>
      <c r="L800" s="12">
        <f>IF(M800&lt;&gt;"",M800,IF(COUNTIFS($C:$C,B800)&gt;1,SUMIFS('Sales Hx'!V:V,'Sales Hx'!$B:$B,_xlfn.XLOOKUP(B800,C:C,B:B),'Sales Hx'!$D:$D,$E800),SUMIFS('Sales Hx'!V:V,'Sales Hx'!$B:$B,$B800,'Sales Hx'!$D:$D,$E800)))</f>
        <v>0</v>
      </c>
      <c r="M800" s="12">
        <v>0</v>
      </c>
      <c r="N800" s="15">
        <f t="shared" si="67"/>
        <v>0</v>
      </c>
      <c r="O800" s="21">
        <f t="shared" si="68"/>
        <v>0</v>
      </c>
      <c r="P800" s="24">
        <v>52.207599999999999</v>
      </c>
      <c r="Q800" s="18">
        <f t="shared" si="66"/>
        <v>0</v>
      </c>
      <c r="R800" s="2">
        <v>1</v>
      </c>
      <c r="S800" s="2">
        <v>120</v>
      </c>
      <c r="T800" s="2" t="s">
        <v>4647</v>
      </c>
      <c r="U800" s="28" t="str">
        <f>IF(G800=0,"",_xlfn.MINIFS('PO Details'!$I:$I,'PO Details'!$D:$D,Planning!$B800,'PO Details'!$L:$L,Planning!$E800))</f>
        <v/>
      </c>
      <c r="V800" s="29" t="s">
        <v>4640</v>
      </c>
      <c r="W800" t="str">
        <f t="shared" si="69"/>
        <v/>
      </c>
      <c r="X800" s="2">
        <v>120</v>
      </c>
    </row>
    <row r="801" spans="1:24" x14ac:dyDescent="0.25">
      <c r="A801" s="11" t="s">
        <v>4615</v>
      </c>
      <c r="B801" s="22" t="s">
        <v>1038</v>
      </c>
      <c r="C801" s="22"/>
      <c r="D801" s="22" t="s">
        <v>1039</v>
      </c>
      <c r="E801" s="31" t="s">
        <v>686</v>
      </c>
      <c r="F801" s="12">
        <f>SUMIFS('Inventory Details'!$H:$H,'Inventory Details'!$B:$B,$B801,'Inventory Details'!$E:$E,$E801)</f>
        <v>3</v>
      </c>
      <c r="G801" s="12">
        <f>SUMIFS('PO Details'!$H:$H,'PO Details'!$D:$D,Planning!$B801,'PO Details'!$L:$L,$E801)</f>
        <v>0</v>
      </c>
      <c r="H801" s="12">
        <f>SUMIFS('SO Details'!$G:$G,'SO Details'!$D:$D,Planning!$B801,'SO Details'!$K:$K,$E801)</f>
        <v>0</v>
      </c>
      <c r="I801" s="20">
        <f>IF(COUNTIFS($C:$C,B801)&gt;1,SUMIFS('Sales Hx'!$Q:$Q,'Sales Hx'!$B:$B,_xlfn.XLOOKUP(B801,C:C,B:B),'Sales Hx'!$D:$D,Planning!$E801),SUMIFS('Sales Hx'!$Q:$Q,'Sales Hx'!$B:$B,Planning!$B801,'Sales Hx'!$D:$D,Planning!$E801))</f>
        <v>1.4</v>
      </c>
      <c r="J801" s="16">
        <f>IF(COUNTIFS($C:$C,B801)&gt;1,SUMIFS('Sales Hx'!$S:$S,'Sales Hx'!$B:$B,_xlfn.XLOOKUP(B801,C:C,B:B),'Sales Hx'!$D:$D,E801),SUMIFS('Sales Hx'!$S:$S,'Sales Hx'!$B:$B,$B801,'Sales Hx'!$D:$D,$E801))</f>
        <v>5.0751879699248124E-2</v>
      </c>
      <c r="K801" s="16">
        <f t="shared" si="70"/>
        <v>2.1428571428571428</v>
      </c>
      <c r="L801" s="12">
        <f>IF(M801&lt;&gt;"",M801,IF(COUNTIFS($C:$C,B801)&gt;1,SUMIFS('Sales Hx'!V:V,'Sales Hx'!$B:$B,_xlfn.XLOOKUP(B801,C:C,B:B),'Sales Hx'!$D:$D,$E801),SUMIFS('Sales Hx'!V:V,'Sales Hx'!$B:$B,$B801,'Sales Hx'!$D:$D,$E801)))</f>
        <v>0</v>
      </c>
      <c r="M801" s="12">
        <v>0</v>
      </c>
      <c r="N801" s="15">
        <f t="shared" si="67"/>
        <v>5.0751879699248124E-2</v>
      </c>
      <c r="O801" s="21">
        <f t="shared" si="68"/>
        <v>0</v>
      </c>
      <c r="P801" s="24">
        <v>52.207599999999999</v>
      </c>
      <c r="Q801" s="18">
        <f t="shared" si="66"/>
        <v>0</v>
      </c>
      <c r="R801" s="2">
        <v>1</v>
      </c>
      <c r="S801" s="2">
        <v>120</v>
      </c>
      <c r="T801" s="2" t="s">
        <v>4647</v>
      </c>
      <c r="U801" s="28" t="str">
        <f>IF(G801=0,"",_xlfn.MINIFS('PO Details'!$I:$I,'PO Details'!$D:$D,Planning!$B801,'PO Details'!$L:$L,Planning!$E801))</f>
        <v/>
      </c>
      <c r="V801" s="29" t="s">
        <v>4640</v>
      </c>
      <c r="W801" t="str">
        <f t="shared" si="69"/>
        <v>Max</v>
      </c>
      <c r="X801" s="2">
        <v>120</v>
      </c>
    </row>
    <row r="802" spans="1:24" x14ac:dyDescent="0.25">
      <c r="A802" s="11" t="s">
        <v>4615</v>
      </c>
      <c r="B802" s="22" t="s">
        <v>1038</v>
      </c>
      <c r="C802" s="22"/>
      <c r="D802" s="22" t="s">
        <v>1039</v>
      </c>
      <c r="E802" s="31" t="s">
        <v>876</v>
      </c>
      <c r="F802" s="12">
        <f>SUMIFS('Inventory Details'!$H:$H,'Inventory Details'!$B:$B,$B802,'Inventory Details'!$E:$E,$E802)</f>
        <v>0</v>
      </c>
      <c r="G802" s="12">
        <f>SUMIFS('PO Details'!$H:$H,'PO Details'!$D:$D,Planning!$B802,'PO Details'!$L:$L,$E802)</f>
        <v>0</v>
      </c>
      <c r="H802" s="12">
        <f>SUMIFS('SO Details'!$G:$G,'SO Details'!$D:$D,Planning!$B802,'SO Details'!$K:$K,$E802)</f>
        <v>0</v>
      </c>
      <c r="I802" s="20">
        <f>IF(COUNTIFS($C:$C,B802)&gt;1,SUMIFS('Sales Hx'!$Q:$Q,'Sales Hx'!$B:$B,_xlfn.XLOOKUP(B802,C:C,B:B),'Sales Hx'!$D:$D,Planning!$E802),SUMIFS('Sales Hx'!$Q:$Q,'Sales Hx'!$B:$B,Planning!$B802,'Sales Hx'!$D:$D,Planning!$E802))</f>
        <v>0</v>
      </c>
      <c r="J802" s="16">
        <f>IF(COUNTIFS($C:$C,B802)&gt;1,SUMIFS('Sales Hx'!$S:$S,'Sales Hx'!$B:$B,_xlfn.XLOOKUP(B802,C:C,B:B),'Sales Hx'!$D:$D,E802),SUMIFS('Sales Hx'!$S:$S,'Sales Hx'!$B:$B,$B802,'Sales Hx'!$D:$D,$E802))</f>
        <v>0</v>
      </c>
      <c r="K802" s="16">
        <f t="shared" si="70"/>
        <v>0</v>
      </c>
      <c r="L802" s="12">
        <f>IF(M802&lt;&gt;"",M802,IF(COUNTIFS($C:$C,B802)&gt;1,SUMIFS('Sales Hx'!V:V,'Sales Hx'!$B:$B,_xlfn.XLOOKUP(B802,C:C,B:B),'Sales Hx'!$D:$D,$E802),SUMIFS('Sales Hx'!V:V,'Sales Hx'!$B:$B,$B802,'Sales Hx'!$D:$D,$E802)))</f>
        <v>0</v>
      </c>
      <c r="M802" s="12">
        <v>0</v>
      </c>
      <c r="N802" s="15">
        <f t="shared" si="67"/>
        <v>0</v>
      </c>
      <c r="O802" s="21">
        <f t="shared" si="68"/>
        <v>0</v>
      </c>
      <c r="P802" s="24">
        <v>52.207599999999999</v>
      </c>
      <c r="Q802" s="18">
        <f t="shared" si="66"/>
        <v>0</v>
      </c>
      <c r="R802" s="2">
        <v>1</v>
      </c>
      <c r="S802" s="2">
        <v>120</v>
      </c>
      <c r="T802" s="2" t="s">
        <v>4647</v>
      </c>
      <c r="U802" s="28" t="str">
        <f>IF(G802=0,"",_xlfn.MINIFS('PO Details'!$I:$I,'PO Details'!$D:$D,Planning!$B802,'PO Details'!$L:$L,Planning!$E802))</f>
        <v/>
      </c>
      <c r="V802" s="29" t="s">
        <v>4640</v>
      </c>
      <c r="W802" t="str">
        <f t="shared" si="69"/>
        <v/>
      </c>
      <c r="X802" s="2">
        <v>120</v>
      </c>
    </row>
    <row r="803" spans="1:24" x14ac:dyDescent="0.25">
      <c r="A803" s="11" t="s">
        <v>4615</v>
      </c>
      <c r="B803" s="22" t="s">
        <v>1040</v>
      </c>
      <c r="C803" s="22"/>
      <c r="D803" s="22" t="s">
        <v>1041</v>
      </c>
      <c r="E803" s="31" t="s">
        <v>37</v>
      </c>
      <c r="F803" s="12">
        <f>SUMIFS('Inventory Details'!$H:$H,'Inventory Details'!$B:$B,$B803,'Inventory Details'!$E:$E,$E803)</f>
        <v>0</v>
      </c>
      <c r="G803" s="12">
        <f>SUMIFS('PO Details'!$H:$H,'PO Details'!$D:$D,Planning!$B803,'PO Details'!$L:$L,$E803)</f>
        <v>1</v>
      </c>
      <c r="H803" s="12">
        <f>SUMIFS('SO Details'!$G:$G,'SO Details'!$D:$D,Planning!$B803,'SO Details'!$K:$K,$E803)</f>
        <v>0</v>
      </c>
      <c r="I803" s="20">
        <f>IF(COUNTIFS($C:$C,B803)&gt;1,SUMIFS('Sales Hx'!$Q:$Q,'Sales Hx'!$B:$B,_xlfn.XLOOKUP(B803,C:C,B:B),'Sales Hx'!$D:$D,Planning!$E803),SUMIFS('Sales Hx'!$Q:$Q,'Sales Hx'!$B:$B,Planning!$B803,'Sales Hx'!$D:$D,Planning!$E803))</f>
        <v>0</v>
      </c>
      <c r="J803" s="16">
        <f>IF(COUNTIFS($C:$C,B803)&gt;1,SUMIFS('Sales Hx'!$S:$S,'Sales Hx'!$B:$B,_xlfn.XLOOKUP(B803,C:C,B:B),'Sales Hx'!$D:$D,E803),SUMIFS('Sales Hx'!$S:$S,'Sales Hx'!$B:$B,$B803,'Sales Hx'!$D:$D,$E803))</f>
        <v>0</v>
      </c>
      <c r="K803" s="16">
        <f t="shared" si="70"/>
        <v>0</v>
      </c>
      <c r="L803" s="12">
        <f>IF(M803&lt;&gt;"",M803,IF(COUNTIFS($C:$C,B803)&gt;1,SUMIFS('Sales Hx'!V:V,'Sales Hx'!$B:$B,_xlfn.XLOOKUP(B803,C:C,B:B),'Sales Hx'!$D:$D,$E803),SUMIFS('Sales Hx'!V:V,'Sales Hx'!$B:$B,$B803,'Sales Hx'!$D:$D,$E803)))</f>
        <v>0</v>
      </c>
      <c r="M803" s="12">
        <v>0</v>
      </c>
      <c r="N803" s="15">
        <f t="shared" si="67"/>
        <v>0</v>
      </c>
      <c r="O803" s="21">
        <f t="shared" si="68"/>
        <v>0</v>
      </c>
      <c r="P803" s="24">
        <v>49.660200000000003</v>
      </c>
      <c r="Q803" s="18">
        <f t="shared" si="66"/>
        <v>0</v>
      </c>
      <c r="R803" s="2">
        <v>1</v>
      </c>
      <c r="S803" s="2">
        <v>120</v>
      </c>
      <c r="T803" s="2" t="s">
        <v>4647</v>
      </c>
      <c r="U803" s="28">
        <f>IF(G803=0,"",_xlfn.MINIFS('PO Details'!$I:$I,'PO Details'!$D:$D,Planning!$B803,'PO Details'!$L:$L,Planning!$E803))</f>
        <v>45110</v>
      </c>
      <c r="V803" s="29" t="s">
        <v>4640</v>
      </c>
      <c r="W803" t="str">
        <f t="shared" si="69"/>
        <v>Max</v>
      </c>
      <c r="X803" s="2">
        <v>120</v>
      </c>
    </row>
    <row r="804" spans="1:24" x14ac:dyDescent="0.25">
      <c r="A804" s="11" t="s">
        <v>4615</v>
      </c>
      <c r="B804" s="22" t="s">
        <v>1040</v>
      </c>
      <c r="C804" s="22"/>
      <c r="D804" s="22" t="s">
        <v>1041</v>
      </c>
      <c r="E804" s="31" t="s">
        <v>686</v>
      </c>
      <c r="F804" s="12">
        <f>SUMIFS('Inventory Details'!$H:$H,'Inventory Details'!$B:$B,$B804,'Inventory Details'!$E:$E,$E804)</f>
        <v>2</v>
      </c>
      <c r="G804" s="12">
        <f>SUMIFS('PO Details'!$H:$H,'PO Details'!$D:$D,Planning!$B804,'PO Details'!$L:$L,$E804)</f>
        <v>0</v>
      </c>
      <c r="H804" s="12">
        <f>SUMIFS('SO Details'!$G:$G,'SO Details'!$D:$D,Planning!$B804,'SO Details'!$K:$K,$E804)</f>
        <v>0</v>
      </c>
      <c r="I804" s="20">
        <f>IF(COUNTIFS($C:$C,B804)&gt;1,SUMIFS('Sales Hx'!$Q:$Q,'Sales Hx'!$B:$B,_xlfn.XLOOKUP(B804,C:C,B:B),'Sales Hx'!$D:$D,Planning!$E804),SUMIFS('Sales Hx'!$Q:$Q,'Sales Hx'!$B:$B,Planning!$B804,'Sales Hx'!$D:$D,Planning!$E804))</f>
        <v>0</v>
      </c>
      <c r="J804" s="16">
        <f>IF(COUNTIFS($C:$C,B804)&gt;1,SUMIFS('Sales Hx'!$S:$S,'Sales Hx'!$B:$B,_xlfn.XLOOKUP(B804,C:C,B:B),'Sales Hx'!$D:$D,E804),SUMIFS('Sales Hx'!$S:$S,'Sales Hx'!$B:$B,$B804,'Sales Hx'!$D:$D,$E804))</f>
        <v>3.2894736842105261E-2</v>
      </c>
      <c r="K804" s="16">
        <f t="shared" si="70"/>
        <v>0</v>
      </c>
      <c r="L804" s="12">
        <f>IF(M804&lt;&gt;"",M804,IF(COUNTIFS($C:$C,B804)&gt;1,SUMIFS('Sales Hx'!V:V,'Sales Hx'!$B:$B,_xlfn.XLOOKUP(B804,C:C,B:B),'Sales Hx'!$D:$D,$E804),SUMIFS('Sales Hx'!V:V,'Sales Hx'!$B:$B,$B804,'Sales Hx'!$D:$D,$E804)))</f>
        <v>0</v>
      </c>
      <c r="M804" s="12">
        <v>0</v>
      </c>
      <c r="N804" s="15">
        <f t="shared" si="67"/>
        <v>3.2894736842105261E-2</v>
      </c>
      <c r="O804" s="21">
        <f t="shared" si="68"/>
        <v>0</v>
      </c>
      <c r="P804" s="24">
        <v>49.660200000000003</v>
      </c>
      <c r="Q804" s="18">
        <f t="shared" si="66"/>
        <v>0</v>
      </c>
      <c r="R804" s="2">
        <v>1</v>
      </c>
      <c r="S804" s="2">
        <v>120</v>
      </c>
      <c r="T804" s="2" t="s">
        <v>4647</v>
      </c>
      <c r="U804" s="28" t="str">
        <f>IF(G804=0,"",_xlfn.MINIFS('PO Details'!$I:$I,'PO Details'!$D:$D,Planning!$B804,'PO Details'!$L:$L,Planning!$E804))</f>
        <v/>
      </c>
      <c r="V804" s="29" t="s">
        <v>4640</v>
      </c>
      <c r="W804" t="str">
        <f t="shared" si="69"/>
        <v>Max</v>
      </c>
      <c r="X804" s="2">
        <v>120</v>
      </c>
    </row>
    <row r="805" spans="1:24" x14ac:dyDescent="0.25">
      <c r="A805" s="11" t="s">
        <v>4615</v>
      </c>
      <c r="B805" s="22" t="s">
        <v>1042</v>
      </c>
      <c r="C805" s="22"/>
      <c r="D805" s="22" t="s">
        <v>989</v>
      </c>
      <c r="E805" s="31" t="s">
        <v>37</v>
      </c>
      <c r="F805" s="12">
        <f>SUMIFS('Inventory Details'!$H:$H,'Inventory Details'!$B:$B,$B805,'Inventory Details'!$E:$E,$E805)</f>
        <v>0</v>
      </c>
      <c r="G805" s="12">
        <f>SUMIFS('PO Details'!$H:$H,'PO Details'!$D:$D,Planning!$B805,'PO Details'!$L:$L,$E805)</f>
        <v>22</v>
      </c>
      <c r="H805" s="12">
        <f>SUMIFS('SO Details'!$G:$G,'SO Details'!$D:$D,Planning!$B805,'SO Details'!$K:$K,$E805)</f>
        <v>0</v>
      </c>
      <c r="I805" s="20">
        <f>IF(COUNTIFS($C:$C,B805)&gt;1,SUMIFS('Sales Hx'!$Q:$Q,'Sales Hx'!$B:$B,_xlfn.XLOOKUP(B805,C:C,B:B),'Sales Hx'!$D:$D,Planning!$E805),SUMIFS('Sales Hx'!$Q:$Q,'Sales Hx'!$B:$B,Planning!$B805,'Sales Hx'!$D:$D,Planning!$E805))</f>
        <v>0</v>
      </c>
      <c r="J805" s="16">
        <f>IF(COUNTIFS($C:$C,B805)&gt;1,SUMIFS('Sales Hx'!$S:$S,'Sales Hx'!$B:$B,_xlfn.XLOOKUP(B805,C:C,B:B),'Sales Hx'!$D:$D,E805),SUMIFS('Sales Hx'!$S:$S,'Sales Hx'!$B:$B,$B805,'Sales Hx'!$D:$D,$E805))</f>
        <v>0</v>
      </c>
      <c r="K805" s="16">
        <f t="shared" si="70"/>
        <v>0</v>
      </c>
      <c r="L805" s="12">
        <f>IF(M805&lt;&gt;"",M805,IF(COUNTIFS($C:$C,B805)&gt;1,SUMIFS('Sales Hx'!V:V,'Sales Hx'!$B:$B,_xlfn.XLOOKUP(B805,C:C,B:B),'Sales Hx'!$D:$D,$E805),SUMIFS('Sales Hx'!V:V,'Sales Hx'!$B:$B,$B805,'Sales Hx'!$D:$D,$E805)))</f>
        <v>0</v>
      </c>
      <c r="M805" s="12">
        <v>0</v>
      </c>
      <c r="N805" s="15">
        <f t="shared" si="67"/>
        <v>0</v>
      </c>
      <c r="O805" s="21">
        <f t="shared" si="68"/>
        <v>0</v>
      </c>
      <c r="P805" s="24">
        <v>52.207599999999999</v>
      </c>
      <c r="Q805" s="18">
        <f t="shared" si="66"/>
        <v>0</v>
      </c>
      <c r="R805" s="2">
        <v>1</v>
      </c>
      <c r="S805" s="2">
        <v>120</v>
      </c>
      <c r="T805" s="2" t="s">
        <v>4647</v>
      </c>
      <c r="U805" s="28">
        <f>IF(G805=0,"",_xlfn.MINIFS('PO Details'!$I:$I,'PO Details'!$D:$D,Planning!$B805,'PO Details'!$L:$L,Planning!$E805))</f>
        <v>45100</v>
      </c>
      <c r="V805" s="29" t="s">
        <v>4640</v>
      </c>
      <c r="W805" t="str">
        <f t="shared" si="69"/>
        <v/>
      </c>
      <c r="X805" s="2">
        <v>120</v>
      </c>
    </row>
    <row r="806" spans="1:24" x14ac:dyDescent="0.25">
      <c r="A806" s="11" t="s">
        <v>4615</v>
      </c>
      <c r="B806" s="22" t="s">
        <v>1042</v>
      </c>
      <c r="C806" s="22"/>
      <c r="D806" s="22" t="s">
        <v>989</v>
      </c>
      <c r="E806" s="31" t="s">
        <v>186</v>
      </c>
      <c r="F806" s="12">
        <f>SUMIFS('Inventory Details'!$H:$H,'Inventory Details'!$B:$B,$B806,'Inventory Details'!$E:$E,$E806)</f>
        <v>0</v>
      </c>
      <c r="G806" s="12">
        <f>SUMIFS('PO Details'!$H:$H,'PO Details'!$D:$D,Planning!$B806,'PO Details'!$L:$L,$E806)</f>
        <v>0</v>
      </c>
      <c r="H806" s="12">
        <f>SUMIFS('SO Details'!$G:$G,'SO Details'!$D:$D,Planning!$B806,'SO Details'!$K:$K,$E806)</f>
        <v>0</v>
      </c>
      <c r="I806" s="20">
        <f>IF(COUNTIFS($C:$C,B806)&gt;1,SUMIFS('Sales Hx'!$Q:$Q,'Sales Hx'!$B:$B,_xlfn.XLOOKUP(B806,C:C,B:B),'Sales Hx'!$D:$D,Planning!$E806),SUMIFS('Sales Hx'!$Q:$Q,'Sales Hx'!$B:$B,Planning!$B806,'Sales Hx'!$D:$D,Planning!$E806))</f>
        <v>0</v>
      </c>
      <c r="J806" s="16">
        <f>IF(COUNTIFS($C:$C,B806)&gt;1,SUMIFS('Sales Hx'!$S:$S,'Sales Hx'!$B:$B,_xlfn.XLOOKUP(B806,C:C,B:B),'Sales Hx'!$D:$D,E806),SUMIFS('Sales Hx'!$S:$S,'Sales Hx'!$B:$B,$B806,'Sales Hx'!$D:$D,$E806))</f>
        <v>0</v>
      </c>
      <c r="K806" s="16">
        <f t="shared" si="70"/>
        <v>0</v>
      </c>
      <c r="L806" s="12">
        <f>IF(M806&lt;&gt;"",M806,IF(COUNTIFS($C:$C,B806)&gt;1,SUMIFS('Sales Hx'!V:V,'Sales Hx'!$B:$B,_xlfn.XLOOKUP(B806,C:C,B:B),'Sales Hx'!$D:$D,$E806),SUMIFS('Sales Hx'!V:V,'Sales Hx'!$B:$B,$B806,'Sales Hx'!$D:$D,$E806)))</f>
        <v>0</v>
      </c>
      <c r="M806" s="12">
        <v>0</v>
      </c>
      <c r="N806" s="15">
        <f t="shared" si="67"/>
        <v>0</v>
      </c>
      <c r="O806" s="21">
        <f t="shared" si="68"/>
        <v>0</v>
      </c>
      <c r="P806" s="24">
        <v>52.207599999999999</v>
      </c>
      <c r="Q806" s="18">
        <f t="shared" si="66"/>
        <v>0</v>
      </c>
      <c r="R806" s="2">
        <v>1</v>
      </c>
      <c r="S806" s="2">
        <v>120</v>
      </c>
      <c r="T806" s="2" t="s">
        <v>4647</v>
      </c>
      <c r="U806" s="28" t="str">
        <f>IF(G806=0,"",_xlfn.MINIFS('PO Details'!$I:$I,'PO Details'!$D:$D,Planning!$B806,'PO Details'!$L:$L,Planning!$E806))</f>
        <v/>
      </c>
      <c r="V806" s="29" t="s">
        <v>4640</v>
      </c>
      <c r="W806" t="str">
        <f t="shared" si="69"/>
        <v/>
      </c>
      <c r="X806" s="2">
        <v>120</v>
      </c>
    </row>
    <row r="807" spans="1:24" x14ac:dyDescent="0.25">
      <c r="A807" s="11" t="s">
        <v>4615</v>
      </c>
      <c r="B807" s="22" t="s">
        <v>1042</v>
      </c>
      <c r="C807" s="22"/>
      <c r="D807" s="22" t="s">
        <v>989</v>
      </c>
      <c r="E807" s="31" t="s">
        <v>4746</v>
      </c>
      <c r="F807" s="12">
        <f>SUMIFS('Inventory Details'!$H:$H,'Inventory Details'!$B:$B,$B807,'Inventory Details'!$E:$E,$E807)</f>
        <v>0</v>
      </c>
      <c r="G807" s="12">
        <f>SUMIFS('PO Details'!$H:$H,'PO Details'!$D:$D,Planning!$B807,'PO Details'!$L:$L,$E807)</f>
        <v>0</v>
      </c>
      <c r="H807" s="12">
        <f>SUMIFS('SO Details'!$G:$G,'SO Details'!$D:$D,Planning!$B807,'SO Details'!$K:$K,$E807)</f>
        <v>0</v>
      </c>
      <c r="I807" s="20">
        <f>IF(COUNTIFS($C:$C,B807)&gt;1,SUMIFS('Sales Hx'!$Q:$Q,'Sales Hx'!$B:$B,_xlfn.XLOOKUP(B807,C:C,B:B),'Sales Hx'!$D:$D,Planning!$E807),SUMIFS('Sales Hx'!$Q:$Q,'Sales Hx'!$B:$B,Planning!$B807,'Sales Hx'!$D:$D,Planning!$E807))</f>
        <v>4.1999999999999993</v>
      </c>
      <c r="J807" s="16">
        <f>IF(COUNTIFS($C:$C,B807)&gt;1,SUMIFS('Sales Hx'!$S:$S,'Sales Hx'!$B:$B,_xlfn.XLOOKUP(B807,C:C,B:B),'Sales Hx'!$D:$D,E807),SUMIFS('Sales Hx'!$S:$S,'Sales Hx'!$B:$B,$B807,'Sales Hx'!$D:$D,$E807))</f>
        <v>0.11513157894736842</v>
      </c>
      <c r="K807" s="16">
        <f t="shared" si="70"/>
        <v>0</v>
      </c>
      <c r="L807" s="12">
        <f>IF(M807&lt;&gt;"",M807,IF(COUNTIFS($C:$C,B807)&gt;1,SUMIFS('Sales Hx'!V:V,'Sales Hx'!$B:$B,_xlfn.XLOOKUP(B807,C:C,B:B),'Sales Hx'!$D:$D,$E807),SUMIFS('Sales Hx'!V:V,'Sales Hx'!$B:$B,$B807,'Sales Hx'!$D:$D,$E807)))</f>
        <v>0</v>
      </c>
      <c r="M807" s="12">
        <v>0</v>
      </c>
      <c r="N807" s="15">
        <f t="shared" si="67"/>
        <v>0.11513157894736842</v>
      </c>
      <c r="O807" s="21">
        <f t="shared" si="68"/>
        <v>14</v>
      </c>
      <c r="P807" s="24">
        <v>52.207599999999999</v>
      </c>
      <c r="Q807" s="18">
        <f t="shared" si="66"/>
        <v>730.90639999999996</v>
      </c>
      <c r="R807" s="2">
        <v>1</v>
      </c>
      <c r="S807" s="2">
        <v>120</v>
      </c>
      <c r="T807" s="2" t="s">
        <v>4647</v>
      </c>
      <c r="U807" s="28" t="str">
        <f>IF(G807=0,"",_xlfn.MINIFS('PO Details'!$I:$I,'PO Details'!$D:$D,Planning!$B807,'PO Details'!$L:$L,Planning!$E807))</f>
        <v/>
      </c>
      <c r="V807" s="29" t="s">
        <v>4640</v>
      </c>
      <c r="W807" t="str">
        <f t="shared" si="69"/>
        <v/>
      </c>
      <c r="X807" s="2">
        <v>120</v>
      </c>
    </row>
    <row r="808" spans="1:24" x14ac:dyDescent="0.25">
      <c r="A808" s="11" t="s">
        <v>4615</v>
      </c>
      <c r="B808" s="22" t="s">
        <v>1042</v>
      </c>
      <c r="C808" s="22"/>
      <c r="D808" s="22" t="s">
        <v>989</v>
      </c>
      <c r="E808" s="31" t="s">
        <v>686</v>
      </c>
      <c r="F808" s="12">
        <f>SUMIFS('Inventory Details'!$H:$H,'Inventory Details'!$B:$B,$B808,'Inventory Details'!$E:$E,$E808)</f>
        <v>2</v>
      </c>
      <c r="G808" s="12">
        <f>SUMIFS('PO Details'!$H:$H,'PO Details'!$D:$D,Planning!$B808,'PO Details'!$L:$L,$E808)</f>
        <v>3</v>
      </c>
      <c r="H808" s="12">
        <f>SUMIFS('SO Details'!$G:$G,'SO Details'!$D:$D,Planning!$B808,'SO Details'!$K:$K,$E808)</f>
        <v>0</v>
      </c>
      <c r="I808" s="20">
        <f>IF(COUNTIFS($C:$C,B808)&gt;1,SUMIFS('Sales Hx'!$Q:$Q,'Sales Hx'!$B:$B,_xlfn.XLOOKUP(B808,C:C,B:B),'Sales Hx'!$D:$D,Planning!$E808),SUMIFS('Sales Hx'!$Q:$Q,'Sales Hx'!$B:$B,Planning!$B808,'Sales Hx'!$D:$D,Planning!$E808))</f>
        <v>11.2</v>
      </c>
      <c r="J808" s="16">
        <f>IF(COUNTIFS($C:$C,B808)&gt;1,SUMIFS('Sales Hx'!$S:$S,'Sales Hx'!$B:$B,_xlfn.XLOOKUP(B808,C:C,B:B),'Sales Hx'!$D:$D,E808),SUMIFS('Sales Hx'!$S:$S,'Sales Hx'!$B:$B,$B808,'Sales Hx'!$D:$D,$E808))</f>
        <v>0.15058479532163746</v>
      </c>
      <c r="K808" s="16">
        <f t="shared" si="70"/>
        <v>0.44642857142857145</v>
      </c>
      <c r="L808" s="12">
        <f>IF(M808&lt;&gt;"",M808,IF(COUNTIFS($C:$C,B808)&gt;1,SUMIFS('Sales Hx'!V:V,'Sales Hx'!$B:$B,_xlfn.XLOOKUP(B808,C:C,B:B),'Sales Hx'!$D:$D,$E808),SUMIFS('Sales Hx'!V:V,'Sales Hx'!$B:$B,$B808,'Sales Hx'!$D:$D,$E808)))</f>
        <v>0</v>
      </c>
      <c r="M808" s="12">
        <v>0</v>
      </c>
      <c r="N808" s="15">
        <f t="shared" si="67"/>
        <v>0.15058479532163746</v>
      </c>
      <c r="O808" s="21">
        <f t="shared" si="68"/>
        <v>0</v>
      </c>
      <c r="P808" s="24">
        <v>52.207599999999999</v>
      </c>
      <c r="Q808" s="18">
        <f t="shared" si="66"/>
        <v>0</v>
      </c>
      <c r="R808" s="2">
        <v>1</v>
      </c>
      <c r="S808" s="2">
        <v>120</v>
      </c>
      <c r="T808" s="2" t="s">
        <v>4647</v>
      </c>
      <c r="U808" s="28">
        <f>IF(G808=0,"",_xlfn.MINIFS('PO Details'!$I:$I,'PO Details'!$D:$D,Planning!$B808,'PO Details'!$L:$L,Planning!$E808))</f>
        <v>45426</v>
      </c>
      <c r="V808" s="29" t="s">
        <v>4640</v>
      </c>
      <c r="W808" t="str">
        <f t="shared" si="69"/>
        <v>Max</v>
      </c>
      <c r="X808" s="2">
        <v>120</v>
      </c>
    </row>
    <row r="809" spans="1:24" x14ac:dyDescent="0.25">
      <c r="A809" s="11" t="s">
        <v>4615</v>
      </c>
      <c r="B809" s="22" t="s">
        <v>1042</v>
      </c>
      <c r="C809" s="22"/>
      <c r="D809" s="22" t="s">
        <v>989</v>
      </c>
      <c r="E809" s="31" t="s">
        <v>876</v>
      </c>
      <c r="F809" s="12">
        <f>SUMIFS('Inventory Details'!$H:$H,'Inventory Details'!$B:$B,$B809,'Inventory Details'!$E:$E,$E809)</f>
        <v>0</v>
      </c>
      <c r="G809" s="12">
        <f>SUMIFS('PO Details'!$H:$H,'PO Details'!$D:$D,Planning!$B809,'PO Details'!$L:$L,$E809)</f>
        <v>0</v>
      </c>
      <c r="H809" s="12">
        <f>SUMIFS('SO Details'!$G:$G,'SO Details'!$D:$D,Planning!$B809,'SO Details'!$K:$K,$E809)</f>
        <v>0</v>
      </c>
      <c r="I809" s="20">
        <f>IF(COUNTIFS($C:$C,B809)&gt;1,SUMIFS('Sales Hx'!$Q:$Q,'Sales Hx'!$B:$B,_xlfn.XLOOKUP(B809,C:C,B:B),'Sales Hx'!$D:$D,Planning!$E809),SUMIFS('Sales Hx'!$Q:$Q,'Sales Hx'!$B:$B,Planning!$B809,'Sales Hx'!$D:$D,Planning!$E809))</f>
        <v>0</v>
      </c>
      <c r="J809" s="16">
        <f>IF(COUNTIFS($C:$C,B809)&gt;1,SUMIFS('Sales Hx'!$S:$S,'Sales Hx'!$B:$B,_xlfn.XLOOKUP(B809,C:C,B:B),'Sales Hx'!$D:$D,E809),SUMIFS('Sales Hx'!$S:$S,'Sales Hx'!$B:$B,$B809,'Sales Hx'!$D:$D,$E809))</f>
        <v>9.8684210526315791E-2</v>
      </c>
      <c r="K809" s="16">
        <f t="shared" si="70"/>
        <v>0</v>
      </c>
      <c r="L809" s="12">
        <f>IF(M809&lt;&gt;"",M809,IF(COUNTIFS($C:$C,B809)&gt;1,SUMIFS('Sales Hx'!V:V,'Sales Hx'!$B:$B,_xlfn.XLOOKUP(B809,C:C,B:B),'Sales Hx'!$D:$D,$E809),SUMIFS('Sales Hx'!V:V,'Sales Hx'!$B:$B,$B809,'Sales Hx'!$D:$D,$E809)))</f>
        <v>0</v>
      </c>
      <c r="M809" s="12">
        <v>0</v>
      </c>
      <c r="N809" s="15">
        <f t="shared" si="67"/>
        <v>9.8684210526315791E-2</v>
      </c>
      <c r="O809" s="21">
        <f t="shared" si="68"/>
        <v>12</v>
      </c>
      <c r="P809" s="24">
        <v>52.207599999999999</v>
      </c>
      <c r="Q809" s="18">
        <f t="shared" ref="Q809:Q870" si="71">IFERROR(P809*O809,0)</f>
        <v>626.49119999999994</v>
      </c>
      <c r="R809" s="2">
        <v>1</v>
      </c>
      <c r="S809" s="2">
        <v>120</v>
      </c>
      <c r="T809" s="2" t="s">
        <v>4647</v>
      </c>
      <c r="U809" s="28" t="str">
        <f>IF(G809=0,"",_xlfn.MINIFS('PO Details'!$I:$I,'PO Details'!$D:$D,Planning!$B809,'PO Details'!$L:$L,Planning!$E809))</f>
        <v/>
      </c>
      <c r="V809" s="29" t="s">
        <v>4640</v>
      </c>
      <c r="W809" t="str">
        <f t="shared" si="69"/>
        <v/>
      </c>
      <c r="X809" s="2">
        <v>120</v>
      </c>
    </row>
    <row r="810" spans="1:24" x14ac:dyDescent="0.25">
      <c r="A810" s="11" t="s">
        <v>4615</v>
      </c>
      <c r="B810" s="22" t="s">
        <v>94</v>
      </c>
      <c r="C810" s="22"/>
      <c r="D810" s="22" t="s">
        <v>94</v>
      </c>
      <c r="E810" s="31" t="s">
        <v>37</v>
      </c>
      <c r="F810" s="12">
        <f>SUMIFS('Inventory Details'!$H:$H,'Inventory Details'!$B:$B,$B810,'Inventory Details'!$E:$E,$E810)</f>
        <v>0</v>
      </c>
      <c r="G810" s="12">
        <f>SUMIFS('PO Details'!$H:$H,'PO Details'!$D:$D,Planning!$B810,'PO Details'!$L:$L,$E810)</f>
        <v>14</v>
      </c>
      <c r="H810" s="12">
        <f>SUMIFS('SO Details'!$G:$G,'SO Details'!$D:$D,Planning!$B810,'SO Details'!$K:$K,$E810)</f>
        <v>0</v>
      </c>
      <c r="I810" s="20">
        <f>IF(COUNTIFS($C:$C,B810)&gt;1,SUMIFS('Sales Hx'!$Q:$Q,'Sales Hx'!$B:$B,_xlfn.XLOOKUP(B810,C:C,B:B),'Sales Hx'!$D:$D,Planning!$E810),SUMIFS('Sales Hx'!$Q:$Q,'Sales Hx'!$B:$B,Planning!$B810,'Sales Hx'!$D:$D,Planning!$E810))</f>
        <v>0</v>
      </c>
      <c r="J810" s="16">
        <f>IF(COUNTIFS($C:$C,B810)&gt;1,SUMIFS('Sales Hx'!$S:$S,'Sales Hx'!$B:$B,_xlfn.XLOOKUP(B810,C:C,B:B),'Sales Hx'!$D:$D,E810),SUMIFS('Sales Hx'!$S:$S,'Sales Hx'!$B:$B,$B810,'Sales Hx'!$D:$D,$E810))</f>
        <v>0</v>
      </c>
      <c r="K810" s="16">
        <f t="shared" si="70"/>
        <v>0</v>
      </c>
      <c r="L810" s="12">
        <f>IF(M810&lt;&gt;"",M810,IF(COUNTIFS($C:$C,B810)&gt;1,SUMIFS('Sales Hx'!V:V,'Sales Hx'!$B:$B,_xlfn.XLOOKUP(B810,C:C,B:B),'Sales Hx'!$D:$D,$E810),SUMIFS('Sales Hx'!V:V,'Sales Hx'!$B:$B,$B810,'Sales Hx'!$D:$D,$E810)))</f>
        <v>0</v>
      </c>
      <c r="M810" s="12">
        <v>0</v>
      </c>
      <c r="N810" s="15">
        <f t="shared" ref="N810:N871" si="72">IFERROR(_xlfn.IFNA(J810*R810+L810,"No Sales Hx"),"No Sales HX")</f>
        <v>0</v>
      </c>
      <c r="O810" s="21">
        <f t="shared" si="68"/>
        <v>0</v>
      </c>
      <c r="P810" s="24">
        <v>52.207599999999999</v>
      </c>
      <c r="Q810" s="18">
        <f t="shared" si="71"/>
        <v>0</v>
      </c>
      <c r="R810" s="2">
        <v>1</v>
      </c>
      <c r="S810" s="2">
        <v>120</v>
      </c>
      <c r="T810" s="2" t="s">
        <v>4647</v>
      </c>
      <c r="U810" s="28">
        <f>IF(G810=0,"",_xlfn.MINIFS('PO Details'!$I:$I,'PO Details'!$D:$D,Planning!$B810,'PO Details'!$L:$L,Planning!$E810))</f>
        <v>45100</v>
      </c>
      <c r="V810" s="29" t="s">
        <v>4640</v>
      </c>
      <c r="W810" t="str">
        <f t="shared" si="69"/>
        <v/>
      </c>
      <c r="X810" s="2">
        <v>120</v>
      </c>
    </row>
    <row r="811" spans="1:24" x14ac:dyDescent="0.25">
      <c r="A811" s="11" t="s">
        <v>4615</v>
      </c>
      <c r="B811" s="22" t="s">
        <v>94</v>
      </c>
      <c r="C811" s="22"/>
      <c r="D811" s="22" t="s">
        <v>94</v>
      </c>
      <c r="E811" s="31" t="s">
        <v>186</v>
      </c>
      <c r="F811" s="12">
        <f>SUMIFS('Inventory Details'!$H:$H,'Inventory Details'!$B:$B,$B811,'Inventory Details'!$E:$E,$E811)</f>
        <v>0</v>
      </c>
      <c r="G811" s="12">
        <f>SUMIFS('PO Details'!$H:$H,'PO Details'!$D:$D,Planning!$B811,'PO Details'!$L:$L,$E811)</f>
        <v>0</v>
      </c>
      <c r="H811" s="12">
        <f>SUMIFS('SO Details'!$G:$G,'SO Details'!$D:$D,Planning!$B811,'SO Details'!$K:$K,$E811)</f>
        <v>0</v>
      </c>
      <c r="I811" s="20">
        <f>IF(COUNTIFS($C:$C,B811)&gt;1,SUMIFS('Sales Hx'!$Q:$Q,'Sales Hx'!$B:$B,_xlfn.XLOOKUP(B811,C:C,B:B),'Sales Hx'!$D:$D,Planning!$E811),SUMIFS('Sales Hx'!$Q:$Q,'Sales Hx'!$B:$B,Planning!$B811,'Sales Hx'!$D:$D,Planning!$E811))</f>
        <v>0</v>
      </c>
      <c r="J811" s="16">
        <f>IF(COUNTIFS($C:$C,B811)&gt;1,SUMIFS('Sales Hx'!$S:$S,'Sales Hx'!$B:$B,_xlfn.XLOOKUP(B811,C:C,B:B),'Sales Hx'!$D:$D,E811),SUMIFS('Sales Hx'!$S:$S,'Sales Hx'!$B:$B,$B811,'Sales Hx'!$D:$D,$E811))</f>
        <v>0</v>
      </c>
      <c r="K811" s="16">
        <f t="shared" si="70"/>
        <v>0</v>
      </c>
      <c r="L811" s="12">
        <f>IF(M811&lt;&gt;"",M811,IF(COUNTIFS($C:$C,B811)&gt;1,SUMIFS('Sales Hx'!V:V,'Sales Hx'!$B:$B,_xlfn.XLOOKUP(B811,C:C,B:B),'Sales Hx'!$D:$D,$E811),SUMIFS('Sales Hx'!V:V,'Sales Hx'!$B:$B,$B811,'Sales Hx'!$D:$D,$E811)))</f>
        <v>0</v>
      </c>
      <c r="M811" s="12">
        <v>0</v>
      </c>
      <c r="N811" s="15">
        <f t="shared" si="72"/>
        <v>0</v>
      </c>
      <c r="O811" s="21">
        <f t="shared" si="68"/>
        <v>0</v>
      </c>
      <c r="P811" s="24">
        <v>52.207599999999999</v>
      </c>
      <c r="Q811" s="18">
        <f t="shared" si="71"/>
        <v>0</v>
      </c>
      <c r="R811" s="2">
        <v>1</v>
      </c>
      <c r="S811" s="2">
        <v>120</v>
      </c>
      <c r="T811" s="2" t="s">
        <v>4647</v>
      </c>
      <c r="U811" s="28" t="str">
        <f>IF(G811=0,"",_xlfn.MINIFS('PO Details'!$I:$I,'PO Details'!$D:$D,Planning!$B811,'PO Details'!$L:$L,Planning!$E811))</f>
        <v/>
      </c>
      <c r="V811" s="29" t="s">
        <v>4640</v>
      </c>
      <c r="W811" t="str">
        <f t="shared" si="69"/>
        <v/>
      </c>
      <c r="X811" s="2">
        <v>120</v>
      </c>
    </row>
    <row r="812" spans="1:24" x14ac:dyDescent="0.25">
      <c r="A812" s="11" t="s">
        <v>4615</v>
      </c>
      <c r="B812" s="22" t="s">
        <v>94</v>
      </c>
      <c r="C812" s="22"/>
      <c r="D812" s="22" t="s">
        <v>94</v>
      </c>
      <c r="E812" s="31" t="s">
        <v>686</v>
      </c>
      <c r="F812" s="12">
        <f>SUMIFS('Inventory Details'!$H:$H,'Inventory Details'!$B:$B,$B812,'Inventory Details'!$E:$E,$E812)</f>
        <v>0</v>
      </c>
      <c r="G812" s="12">
        <f>SUMIFS('PO Details'!$H:$H,'PO Details'!$D:$D,Planning!$B812,'PO Details'!$L:$L,$E812)</f>
        <v>2</v>
      </c>
      <c r="H812" s="12">
        <f>SUMIFS('SO Details'!$G:$G,'SO Details'!$D:$D,Planning!$B812,'SO Details'!$K:$K,$E812)</f>
        <v>1</v>
      </c>
      <c r="I812" s="20">
        <f>IF(COUNTIFS($C:$C,B812)&gt;1,SUMIFS('Sales Hx'!$Q:$Q,'Sales Hx'!$B:$B,_xlfn.XLOOKUP(B812,C:C,B:B),'Sales Hx'!$D:$D,Planning!$E812),SUMIFS('Sales Hx'!$Q:$Q,'Sales Hx'!$B:$B,Planning!$B812,'Sales Hx'!$D:$D,Planning!$E812))</f>
        <v>4.1999999999999993</v>
      </c>
      <c r="J812" s="16">
        <f>IF(COUNTIFS($C:$C,B812)&gt;1,SUMIFS('Sales Hx'!$S:$S,'Sales Hx'!$B:$B,_xlfn.XLOOKUP(B812,C:C,B:B),'Sales Hx'!$D:$D,E812),SUMIFS('Sales Hx'!$S:$S,'Sales Hx'!$B:$B,$B812,'Sales Hx'!$D:$D,$E812))</f>
        <v>0.13815789473684209</v>
      </c>
      <c r="K812" s="16">
        <f t="shared" si="70"/>
        <v>0.47619047619047628</v>
      </c>
      <c r="L812" s="12">
        <f>IF(M812&lt;&gt;"",M812,IF(COUNTIFS($C:$C,B812)&gt;1,SUMIFS('Sales Hx'!V:V,'Sales Hx'!$B:$B,_xlfn.XLOOKUP(B812,C:C,B:B),'Sales Hx'!$D:$D,$E812),SUMIFS('Sales Hx'!V:V,'Sales Hx'!$B:$B,$B812,'Sales Hx'!$D:$D,$E812)))</f>
        <v>0</v>
      </c>
      <c r="M812" s="12">
        <v>0</v>
      </c>
      <c r="N812" s="15">
        <f t="shared" si="72"/>
        <v>0.13815789473684209</v>
      </c>
      <c r="O812" s="21">
        <f t="shared" si="68"/>
        <v>0</v>
      </c>
      <c r="P812" s="24">
        <v>52.207599999999999</v>
      </c>
      <c r="Q812" s="18">
        <f t="shared" si="71"/>
        <v>0</v>
      </c>
      <c r="R812" s="2">
        <v>1</v>
      </c>
      <c r="S812" s="2">
        <v>120</v>
      </c>
      <c r="T812" s="2" t="s">
        <v>4647</v>
      </c>
      <c r="U812" s="28">
        <f>IF(G812=0,"",_xlfn.MINIFS('PO Details'!$I:$I,'PO Details'!$D:$D,Planning!$B812,'PO Details'!$L:$L,Planning!$E812))</f>
        <v>45426</v>
      </c>
      <c r="V812" s="29" t="s">
        <v>4640</v>
      </c>
      <c r="W812" t="str">
        <f t="shared" si="69"/>
        <v>Max</v>
      </c>
      <c r="X812" s="2">
        <v>120</v>
      </c>
    </row>
    <row r="813" spans="1:24" x14ac:dyDescent="0.25">
      <c r="A813" s="11"/>
      <c r="B813" s="22" t="s">
        <v>1043</v>
      </c>
      <c r="C813" s="22"/>
      <c r="D813" s="22" t="s">
        <v>1044</v>
      </c>
      <c r="E813" s="31" t="s">
        <v>4746</v>
      </c>
      <c r="F813" s="12">
        <f>SUMIFS('Inventory Details'!$H:$H,'Inventory Details'!$B:$B,$B813,'Inventory Details'!$E:$E,$E813)</f>
        <v>1</v>
      </c>
      <c r="G813" s="12">
        <f>SUMIFS('PO Details'!$H:$H,'PO Details'!$D:$D,Planning!$B813,'PO Details'!$L:$L,$E813)</f>
        <v>0</v>
      </c>
      <c r="H813" s="12">
        <f>SUMIFS('SO Details'!$G:$G,'SO Details'!$D:$D,Planning!$B813,'SO Details'!$K:$K,$E813)</f>
        <v>0</v>
      </c>
      <c r="I813" s="20">
        <f>IF(COUNTIFS($C:$C,B813)&gt;1,SUMIFS('Sales Hx'!$Q:$Q,'Sales Hx'!$B:$B,_xlfn.XLOOKUP(B813,C:C,B:B),'Sales Hx'!$D:$D,Planning!$E813),SUMIFS('Sales Hx'!$Q:$Q,'Sales Hx'!$B:$B,Planning!$B813,'Sales Hx'!$D:$D,Planning!$E813))</f>
        <v>0</v>
      </c>
      <c r="J813" s="16">
        <f>IF(COUNTIFS($C:$C,B813)&gt;1,SUMIFS('Sales Hx'!$S:$S,'Sales Hx'!$B:$B,_xlfn.XLOOKUP(B813,C:C,B:B),'Sales Hx'!$D:$D,E813),SUMIFS('Sales Hx'!$S:$S,'Sales Hx'!$B:$B,$B813,'Sales Hx'!$D:$D,$E813))</f>
        <v>0</v>
      </c>
      <c r="K813" s="16">
        <f t="shared" si="70"/>
        <v>0</v>
      </c>
      <c r="L813" s="12">
        <f>IF(M813&lt;&gt;"",M813,IF(COUNTIFS($C:$C,B813)&gt;1,SUMIFS('Sales Hx'!V:V,'Sales Hx'!$B:$B,_xlfn.XLOOKUP(B813,C:C,B:B),'Sales Hx'!$D:$D,$E813),SUMIFS('Sales Hx'!V:V,'Sales Hx'!$B:$B,$B813,'Sales Hx'!$D:$D,$E813)))</f>
        <v>0</v>
      </c>
      <c r="M813" s="12">
        <v>0</v>
      </c>
      <c r="N813" s="15">
        <f t="shared" si="72"/>
        <v>0</v>
      </c>
      <c r="O813" s="21">
        <f t="shared" si="68"/>
        <v>0</v>
      </c>
      <c r="P813" s="24">
        <v>48.855200000000004</v>
      </c>
      <c r="Q813" s="18">
        <f t="shared" si="71"/>
        <v>0</v>
      </c>
      <c r="R813" s="2">
        <v>1</v>
      </c>
      <c r="S813" s="2">
        <v>120</v>
      </c>
      <c r="T813" s="2" t="s">
        <v>4647</v>
      </c>
      <c r="U813" s="28" t="str">
        <f>IF(G813=0,"",_xlfn.MINIFS('PO Details'!$I:$I,'PO Details'!$D:$D,Planning!$B813,'PO Details'!$L:$L,Planning!$E813))</f>
        <v/>
      </c>
      <c r="V813" s="29" t="s">
        <v>4640</v>
      </c>
      <c r="W813" t="str">
        <f t="shared" si="69"/>
        <v>Max</v>
      </c>
      <c r="X813" s="2">
        <v>120</v>
      </c>
    </row>
    <row r="814" spans="1:24" x14ac:dyDescent="0.25">
      <c r="A814" s="11"/>
      <c r="B814" s="22" t="s">
        <v>1043</v>
      </c>
      <c r="C814" s="22"/>
      <c r="D814" s="22" t="s">
        <v>1044</v>
      </c>
      <c r="E814" s="31" t="s">
        <v>113</v>
      </c>
      <c r="F814" s="12">
        <f>SUMIFS('Inventory Details'!$H:$H,'Inventory Details'!$B:$B,$B814,'Inventory Details'!$E:$E,$E814)</f>
        <v>1</v>
      </c>
      <c r="G814" s="12">
        <f>SUMIFS('PO Details'!$H:$H,'PO Details'!$D:$D,Planning!$B814,'PO Details'!$L:$L,$E814)</f>
        <v>0</v>
      </c>
      <c r="H814" s="12">
        <f>SUMIFS('SO Details'!$G:$G,'SO Details'!$D:$D,Planning!$B814,'SO Details'!$K:$K,$E814)</f>
        <v>0</v>
      </c>
      <c r="I814" s="20">
        <f>IF(COUNTIFS($C:$C,B814)&gt;1,SUMIFS('Sales Hx'!$Q:$Q,'Sales Hx'!$B:$B,_xlfn.XLOOKUP(B814,C:C,B:B),'Sales Hx'!$D:$D,Planning!$E814),SUMIFS('Sales Hx'!$Q:$Q,'Sales Hx'!$B:$B,Planning!$B814,'Sales Hx'!$D:$D,Planning!$E814))</f>
        <v>0</v>
      </c>
      <c r="J814" s="16">
        <f>IF(COUNTIFS($C:$C,B814)&gt;1,SUMIFS('Sales Hx'!$S:$S,'Sales Hx'!$B:$B,_xlfn.XLOOKUP(B814,C:C,B:B),'Sales Hx'!$D:$D,E814),SUMIFS('Sales Hx'!$S:$S,'Sales Hx'!$B:$B,$B814,'Sales Hx'!$D:$D,$E814))</f>
        <v>0</v>
      </c>
      <c r="K814" s="16">
        <f t="shared" si="70"/>
        <v>0</v>
      </c>
      <c r="L814" s="12">
        <f>IF(M814&lt;&gt;"",M814,IF(COUNTIFS($C:$C,B814)&gt;1,SUMIFS('Sales Hx'!V:V,'Sales Hx'!$B:$B,_xlfn.XLOOKUP(B814,C:C,B:B),'Sales Hx'!$D:$D,$E814),SUMIFS('Sales Hx'!V:V,'Sales Hx'!$B:$B,$B814,'Sales Hx'!$D:$D,$E814)))</f>
        <v>0</v>
      </c>
      <c r="M814" s="12">
        <v>0</v>
      </c>
      <c r="N814" s="15">
        <f t="shared" si="72"/>
        <v>0</v>
      </c>
      <c r="O814" s="21">
        <f t="shared" si="68"/>
        <v>0</v>
      </c>
      <c r="P814" s="24">
        <v>48.855200000000004</v>
      </c>
      <c r="Q814" s="18">
        <f t="shared" si="71"/>
        <v>0</v>
      </c>
      <c r="R814" s="2">
        <v>1</v>
      </c>
      <c r="S814" s="2">
        <v>120</v>
      </c>
      <c r="T814" s="2" t="s">
        <v>4647</v>
      </c>
      <c r="U814" s="28" t="str">
        <f>IF(G814=0,"",_xlfn.MINIFS('PO Details'!$I:$I,'PO Details'!$D:$D,Planning!$B814,'PO Details'!$L:$L,Planning!$E814))</f>
        <v/>
      </c>
      <c r="V814" s="29" t="s">
        <v>4640</v>
      </c>
      <c r="W814" t="str">
        <f t="shared" si="69"/>
        <v>Max</v>
      </c>
      <c r="X814" s="2">
        <v>120</v>
      </c>
    </row>
    <row r="815" spans="1:24" x14ac:dyDescent="0.25">
      <c r="A815" s="11"/>
      <c r="B815" s="22" t="s">
        <v>1043</v>
      </c>
      <c r="C815" s="22"/>
      <c r="D815" s="22" t="s">
        <v>1044</v>
      </c>
      <c r="E815" s="31" t="s">
        <v>686</v>
      </c>
      <c r="F815" s="12">
        <f>SUMIFS('Inventory Details'!$H:$H,'Inventory Details'!$B:$B,$B815,'Inventory Details'!$E:$E,$E815)</f>
        <v>1</v>
      </c>
      <c r="G815" s="12">
        <f>SUMIFS('PO Details'!$H:$H,'PO Details'!$D:$D,Planning!$B815,'PO Details'!$L:$L,$E815)</f>
        <v>1</v>
      </c>
      <c r="H815" s="12">
        <f>SUMIFS('SO Details'!$G:$G,'SO Details'!$D:$D,Planning!$B815,'SO Details'!$K:$K,$E815)</f>
        <v>0</v>
      </c>
      <c r="I815" s="20">
        <f>IF(COUNTIFS($C:$C,B815)&gt;1,SUMIFS('Sales Hx'!$Q:$Q,'Sales Hx'!$B:$B,_xlfn.XLOOKUP(B815,C:C,B:B),'Sales Hx'!$D:$D,Planning!$E815),SUMIFS('Sales Hx'!$Q:$Q,'Sales Hx'!$B:$B,Planning!$B815,'Sales Hx'!$D:$D,Planning!$E815))</f>
        <v>0</v>
      </c>
      <c r="J815" s="16">
        <f>IF(COUNTIFS($C:$C,B815)&gt;1,SUMIFS('Sales Hx'!$S:$S,'Sales Hx'!$B:$B,_xlfn.XLOOKUP(B815,C:C,B:B),'Sales Hx'!$D:$D,E815),SUMIFS('Sales Hx'!$S:$S,'Sales Hx'!$B:$B,$B815,'Sales Hx'!$D:$D,$E815))</f>
        <v>0</v>
      </c>
      <c r="K815" s="16">
        <f t="shared" si="70"/>
        <v>0</v>
      </c>
      <c r="L815" s="12">
        <f>IF(M815&lt;&gt;"",M815,IF(COUNTIFS($C:$C,B815)&gt;1,SUMIFS('Sales Hx'!V:V,'Sales Hx'!$B:$B,_xlfn.XLOOKUP(B815,C:C,B:B),'Sales Hx'!$D:$D,$E815),SUMIFS('Sales Hx'!V:V,'Sales Hx'!$B:$B,$B815,'Sales Hx'!$D:$D,$E815)))</f>
        <v>0</v>
      </c>
      <c r="M815" s="12">
        <v>0</v>
      </c>
      <c r="N815" s="15">
        <f t="shared" si="72"/>
        <v>0</v>
      </c>
      <c r="O815" s="21">
        <f t="shared" si="68"/>
        <v>0</v>
      </c>
      <c r="P815" s="24">
        <v>48.855200000000004</v>
      </c>
      <c r="Q815" s="18">
        <f t="shared" si="71"/>
        <v>0</v>
      </c>
      <c r="R815" s="2">
        <v>1</v>
      </c>
      <c r="S815" s="2">
        <v>120</v>
      </c>
      <c r="T815" s="2" t="s">
        <v>4647</v>
      </c>
      <c r="U815" s="28">
        <f>IF(G815=0,"",_xlfn.MINIFS('PO Details'!$I:$I,'PO Details'!$D:$D,Planning!$B815,'PO Details'!$L:$L,Planning!$E815))</f>
        <v>45426</v>
      </c>
      <c r="V815" s="29" t="s">
        <v>4640</v>
      </c>
      <c r="W815" t="str">
        <f t="shared" si="69"/>
        <v>Max</v>
      </c>
      <c r="X815" s="2">
        <v>120</v>
      </c>
    </row>
    <row r="816" spans="1:24" x14ac:dyDescent="0.25">
      <c r="A816" s="11" t="s">
        <v>4615</v>
      </c>
      <c r="B816" s="22" t="s">
        <v>95</v>
      </c>
      <c r="C816" s="22"/>
      <c r="D816" s="22" t="s">
        <v>96</v>
      </c>
      <c r="E816" s="31" t="s">
        <v>37</v>
      </c>
      <c r="F816" s="12">
        <f>SUMIFS('Inventory Details'!$H:$H,'Inventory Details'!$B:$B,$B816,'Inventory Details'!$E:$E,$E816)</f>
        <v>0</v>
      </c>
      <c r="G816" s="12">
        <f>SUMIFS('PO Details'!$H:$H,'PO Details'!$D:$D,Planning!$B816,'PO Details'!$L:$L,$E816)</f>
        <v>17</v>
      </c>
      <c r="H816" s="12">
        <f>SUMIFS('SO Details'!$G:$G,'SO Details'!$D:$D,Planning!$B816,'SO Details'!$K:$K,$E816)</f>
        <v>0</v>
      </c>
      <c r="I816" s="20">
        <f>IF(COUNTIFS($C:$C,B816)&gt;1,SUMIFS('Sales Hx'!$Q:$Q,'Sales Hx'!$B:$B,_xlfn.XLOOKUP(B816,C:C,B:B),'Sales Hx'!$D:$D,Planning!$E816),SUMIFS('Sales Hx'!$Q:$Q,'Sales Hx'!$B:$B,Planning!$B816,'Sales Hx'!$D:$D,Planning!$E816))</f>
        <v>0</v>
      </c>
      <c r="J816" s="16">
        <f>IF(COUNTIFS($C:$C,B816)&gt;1,SUMIFS('Sales Hx'!$S:$S,'Sales Hx'!$B:$B,_xlfn.XLOOKUP(B816,C:C,B:B),'Sales Hx'!$D:$D,E816),SUMIFS('Sales Hx'!$S:$S,'Sales Hx'!$B:$B,$B816,'Sales Hx'!$D:$D,$E816))</f>
        <v>0</v>
      </c>
      <c r="K816" s="16">
        <f t="shared" si="70"/>
        <v>0</v>
      </c>
      <c r="L816" s="12">
        <f>IF(M816&lt;&gt;"",M816,IF(COUNTIFS($C:$C,B816)&gt;1,SUMIFS('Sales Hx'!V:V,'Sales Hx'!$B:$B,_xlfn.XLOOKUP(B816,C:C,B:B),'Sales Hx'!$D:$D,$E816),SUMIFS('Sales Hx'!V:V,'Sales Hx'!$B:$B,$B816,'Sales Hx'!$D:$D,$E816)))</f>
        <v>0</v>
      </c>
      <c r="M816" s="12">
        <v>0</v>
      </c>
      <c r="N816" s="15">
        <f t="shared" si="72"/>
        <v>0</v>
      </c>
      <c r="O816" s="21">
        <f t="shared" si="68"/>
        <v>0</v>
      </c>
      <c r="P816" s="24">
        <v>52.207599999999999</v>
      </c>
      <c r="Q816" s="18">
        <f t="shared" si="71"/>
        <v>0</v>
      </c>
      <c r="R816" s="2">
        <v>1</v>
      </c>
      <c r="S816" s="2">
        <v>120</v>
      </c>
      <c r="T816" s="2" t="s">
        <v>4647</v>
      </c>
      <c r="U816" s="28">
        <f>IF(G816=0,"",_xlfn.MINIFS('PO Details'!$I:$I,'PO Details'!$D:$D,Planning!$B816,'PO Details'!$L:$L,Planning!$E816))</f>
        <v>45100</v>
      </c>
      <c r="V816" s="29" t="s">
        <v>4640</v>
      </c>
      <c r="W816" t="str">
        <f t="shared" si="69"/>
        <v/>
      </c>
      <c r="X816" s="2">
        <v>120</v>
      </c>
    </row>
    <row r="817" spans="1:24" x14ac:dyDescent="0.25">
      <c r="A817" s="11" t="s">
        <v>4615</v>
      </c>
      <c r="B817" s="22" t="s">
        <v>95</v>
      </c>
      <c r="C817" s="22"/>
      <c r="D817" s="22" t="s">
        <v>96</v>
      </c>
      <c r="E817" s="31" t="s">
        <v>186</v>
      </c>
      <c r="F817" s="12">
        <f>SUMIFS('Inventory Details'!$H:$H,'Inventory Details'!$B:$B,$B817,'Inventory Details'!$E:$E,$E817)</f>
        <v>0</v>
      </c>
      <c r="G817" s="12">
        <f>SUMIFS('PO Details'!$H:$H,'PO Details'!$D:$D,Planning!$B817,'PO Details'!$L:$L,$E817)</f>
        <v>0</v>
      </c>
      <c r="H817" s="12">
        <f>SUMIFS('SO Details'!$G:$G,'SO Details'!$D:$D,Planning!$B817,'SO Details'!$K:$K,$E817)</f>
        <v>0</v>
      </c>
      <c r="I817" s="20">
        <f>IF(COUNTIFS($C:$C,B817)&gt;1,SUMIFS('Sales Hx'!$Q:$Q,'Sales Hx'!$B:$B,_xlfn.XLOOKUP(B817,C:C,B:B),'Sales Hx'!$D:$D,Planning!$E817),SUMIFS('Sales Hx'!$Q:$Q,'Sales Hx'!$B:$B,Planning!$B817,'Sales Hx'!$D:$D,Planning!$E817))</f>
        <v>0</v>
      </c>
      <c r="J817" s="16">
        <f>IF(COUNTIFS($C:$C,B817)&gt;1,SUMIFS('Sales Hx'!$S:$S,'Sales Hx'!$B:$B,_xlfn.XLOOKUP(B817,C:C,B:B),'Sales Hx'!$D:$D,E817),SUMIFS('Sales Hx'!$S:$S,'Sales Hx'!$B:$B,$B817,'Sales Hx'!$D:$D,$E817))</f>
        <v>0</v>
      </c>
      <c r="K817" s="16">
        <f t="shared" si="70"/>
        <v>0</v>
      </c>
      <c r="L817" s="12">
        <f>IF(M817&lt;&gt;"",M817,IF(COUNTIFS($C:$C,B817)&gt;1,SUMIFS('Sales Hx'!V:V,'Sales Hx'!$B:$B,_xlfn.XLOOKUP(B817,C:C,B:B),'Sales Hx'!$D:$D,$E817),SUMIFS('Sales Hx'!V:V,'Sales Hx'!$B:$B,$B817,'Sales Hx'!$D:$D,$E817)))</f>
        <v>0</v>
      </c>
      <c r="M817" s="12">
        <v>0</v>
      </c>
      <c r="N817" s="15">
        <f t="shared" si="72"/>
        <v>0</v>
      </c>
      <c r="O817" s="21">
        <f t="shared" si="68"/>
        <v>0</v>
      </c>
      <c r="P817" s="24">
        <v>52.207599999999999</v>
      </c>
      <c r="Q817" s="18">
        <f t="shared" si="71"/>
        <v>0</v>
      </c>
      <c r="R817" s="2">
        <v>1</v>
      </c>
      <c r="S817" s="2">
        <v>120</v>
      </c>
      <c r="T817" s="2" t="s">
        <v>4647</v>
      </c>
      <c r="U817" s="28" t="str">
        <f>IF(G817=0,"",_xlfn.MINIFS('PO Details'!$I:$I,'PO Details'!$D:$D,Planning!$B817,'PO Details'!$L:$L,Planning!$E817))</f>
        <v/>
      </c>
      <c r="V817" s="29" t="s">
        <v>4640</v>
      </c>
      <c r="W817" t="str">
        <f t="shared" si="69"/>
        <v/>
      </c>
      <c r="X817" s="2">
        <v>120</v>
      </c>
    </row>
    <row r="818" spans="1:24" x14ac:dyDescent="0.25">
      <c r="A818" s="11" t="s">
        <v>4615</v>
      </c>
      <c r="B818" s="22" t="s">
        <v>95</v>
      </c>
      <c r="C818" s="22"/>
      <c r="D818" s="22" t="s">
        <v>96</v>
      </c>
      <c r="E818" s="31" t="s">
        <v>4746</v>
      </c>
      <c r="F818" s="12">
        <f>SUMIFS('Inventory Details'!$H:$H,'Inventory Details'!$B:$B,$B818,'Inventory Details'!$E:$E,$E818)</f>
        <v>1</v>
      </c>
      <c r="G818" s="12">
        <f>SUMIFS('PO Details'!$H:$H,'PO Details'!$D:$D,Planning!$B818,'PO Details'!$L:$L,$E818)</f>
        <v>0</v>
      </c>
      <c r="H818" s="12">
        <f>SUMIFS('SO Details'!$G:$G,'SO Details'!$D:$D,Planning!$B818,'SO Details'!$K:$K,$E818)</f>
        <v>0</v>
      </c>
      <c r="I818" s="20">
        <f>IF(COUNTIFS($C:$C,B818)&gt;1,SUMIFS('Sales Hx'!$Q:$Q,'Sales Hx'!$B:$B,_xlfn.XLOOKUP(B818,C:C,B:B),'Sales Hx'!$D:$D,Planning!$E818),SUMIFS('Sales Hx'!$Q:$Q,'Sales Hx'!$B:$B,Planning!$B818,'Sales Hx'!$D:$D,Planning!$E818))</f>
        <v>1.4</v>
      </c>
      <c r="J818" s="16">
        <f>IF(COUNTIFS($C:$C,B818)&gt;1,SUMIFS('Sales Hx'!$S:$S,'Sales Hx'!$B:$B,_xlfn.XLOOKUP(B818,C:C,B:B),'Sales Hx'!$D:$D,E818),SUMIFS('Sales Hx'!$S:$S,'Sales Hx'!$B:$B,$B818,'Sales Hx'!$D:$D,$E818))</f>
        <v>3.9473684210526314E-2</v>
      </c>
      <c r="K818" s="16">
        <f t="shared" si="70"/>
        <v>0.7142857142857143</v>
      </c>
      <c r="L818" s="12">
        <f>IF(M818&lt;&gt;"",M818,IF(COUNTIFS($C:$C,B818)&gt;1,SUMIFS('Sales Hx'!V:V,'Sales Hx'!$B:$B,_xlfn.XLOOKUP(B818,C:C,B:B),'Sales Hx'!$D:$D,$E818),SUMIFS('Sales Hx'!V:V,'Sales Hx'!$B:$B,$B818,'Sales Hx'!$D:$D,$E818)))</f>
        <v>0</v>
      </c>
      <c r="M818" s="12">
        <v>0</v>
      </c>
      <c r="N818" s="15">
        <f t="shared" si="72"/>
        <v>3.9473684210526314E-2</v>
      </c>
      <c r="O818" s="21">
        <f t="shared" si="68"/>
        <v>0</v>
      </c>
      <c r="P818" s="24">
        <v>52.207599999999999</v>
      </c>
      <c r="Q818" s="18">
        <f t="shared" si="71"/>
        <v>0</v>
      </c>
      <c r="R818" s="2">
        <v>1</v>
      </c>
      <c r="S818" s="2">
        <v>120</v>
      </c>
      <c r="T818" s="2" t="s">
        <v>4647</v>
      </c>
      <c r="U818" s="28" t="str">
        <f>IF(G818=0,"",_xlfn.MINIFS('PO Details'!$I:$I,'PO Details'!$D:$D,Planning!$B818,'PO Details'!$L:$L,Planning!$E818))</f>
        <v/>
      </c>
      <c r="V818" s="29" t="s">
        <v>4640</v>
      </c>
      <c r="W818" t="str">
        <f t="shared" si="69"/>
        <v/>
      </c>
      <c r="X818" s="2">
        <v>120</v>
      </c>
    </row>
    <row r="819" spans="1:24" x14ac:dyDescent="0.25">
      <c r="A819" s="11" t="s">
        <v>4615</v>
      </c>
      <c r="B819" s="22" t="s">
        <v>95</v>
      </c>
      <c r="C819" s="22"/>
      <c r="D819" s="22" t="s">
        <v>96</v>
      </c>
      <c r="E819" s="31" t="s">
        <v>686</v>
      </c>
      <c r="F819" s="12">
        <f>SUMIFS('Inventory Details'!$H:$H,'Inventory Details'!$B:$B,$B819,'Inventory Details'!$E:$E,$E819)</f>
        <v>0</v>
      </c>
      <c r="G819" s="12">
        <f>SUMIFS('PO Details'!$H:$H,'PO Details'!$D:$D,Planning!$B819,'PO Details'!$L:$L,$E819)</f>
        <v>4</v>
      </c>
      <c r="H819" s="12">
        <f>SUMIFS('SO Details'!$G:$G,'SO Details'!$D:$D,Planning!$B819,'SO Details'!$K:$K,$E819)</f>
        <v>0</v>
      </c>
      <c r="I819" s="20">
        <f>IF(COUNTIFS($C:$C,B819)&gt;1,SUMIFS('Sales Hx'!$Q:$Q,'Sales Hx'!$B:$B,_xlfn.XLOOKUP(B819,C:C,B:B),'Sales Hx'!$D:$D,Planning!$E819),SUMIFS('Sales Hx'!$Q:$Q,'Sales Hx'!$B:$B,Planning!$B819,'Sales Hx'!$D:$D,Planning!$E819))</f>
        <v>14</v>
      </c>
      <c r="J819" s="16">
        <f>IF(COUNTIFS($C:$C,B819)&gt;1,SUMIFS('Sales Hx'!$S:$S,'Sales Hx'!$B:$B,_xlfn.XLOOKUP(B819,C:C,B:B),'Sales Hx'!$D:$D,E819),SUMIFS('Sales Hx'!$S:$S,'Sales Hx'!$B:$B,$B819,'Sales Hx'!$D:$D,$E819))</f>
        <v>0.17543859649122806</v>
      </c>
      <c r="K819" s="16">
        <f t="shared" si="70"/>
        <v>0.2857142857142857</v>
      </c>
      <c r="L819" s="12">
        <f>IF(M819&lt;&gt;"",M819,IF(COUNTIFS($C:$C,B819)&gt;1,SUMIFS('Sales Hx'!V:V,'Sales Hx'!$B:$B,_xlfn.XLOOKUP(B819,C:C,B:B),'Sales Hx'!$D:$D,$E819),SUMIFS('Sales Hx'!V:V,'Sales Hx'!$B:$B,$B819,'Sales Hx'!$D:$D,$E819)))</f>
        <v>0</v>
      </c>
      <c r="M819" s="12">
        <v>0</v>
      </c>
      <c r="N819" s="15">
        <f t="shared" si="72"/>
        <v>0.17543859649122806</v>
      </c>
      <c r="O819" s="21">
        <f t="shared" si="68"/>
        <v>0</v>
      </c>
      <c r="P819" s="24">
        <v>52.207599999999999</v>
      </c>
      <c r="Q819" s="18">
        <f t="shared" si="71"/>
        <v>0</v>
      </c>
      <c r="R819" s="2">
        <v>1</v>
      </c>
      <c r="S819" s="2">
        <v>120</v>
      </c>
      <c r="T819" s="2" t="s">
        <v>4647</v>
      </c>
      <c r="U819" s="28">
        <f>IF(G819=0,"",_xlfn.MINIFS('PO Details'!$I:$I,'PO Details'!$D:$D,Planning!$B819,'PO Details'!$L:$L,Planning!$E819))</f>
        <v>45426</v>
      </c>
      <c r="V819" s="29" t="s">
        <v>4640</v>
      </c>
      <c r="W819" t="str">
        <f t="shared" si="69"/>
        <v>Max</v>
      </c>
      <c r="X819" s="2">
        <v>120</v>
      </c>
    </row>
    <row r="820" spans="1:24" x14ac:dyDescent="0.25">
      <c r="A820" s="11" t="s">
        <v>4615</v>
      </c>
      <c r="B820" s="22" t="s">
        <v>95</v>
      </c>
      <c r="C820" s="22"/>
      <c r="D820" s="22" t="s">
        <v>96</v>
      </c>
      <c r="E820" s="31" t="s">
        <v>876</v>
      </c>
      <c r="F820" s="12">
        <f>SUMIFS('Inventory Details'!$H:$H,'Inventory Details'!$B:$B,$B820,'Inventory Details'!$E:$E,$E820)</f>
        <v>0</v>
      </c>
      <c r="G820" s="12">
        <f>SUMIFS('PO Details'!$H:$H,'PO Details'!$D:$D,Planning!$B820,'PO Details'!$L:$L,$E820)</f>
        <v>0</v>
      </c>
      <c r="H820" s="12">
        <f>SUMIFS('SO Details'!$G:$G,'SO Details'!$D:$D,Planning!$B820,'SO Details'!$K:$K,$E820)</f>
        <v>0</v>
      </c>
      <c r="I820" s="20">
        <f>IF(COUNTIFS($C:$C,B820)&gt;1,SUMIFS('Sales Hx'!$Q:$Q,'Sales Hx'!$B:$B,_xlfn.XLOOKUP(B820,C:C,B:B),'Sales Hx'!$D:$D,Planning!$E820),SUMIFS('Sales Hx'!$Q:$Q,'Sales Hx'!$B:$B,Planning!$B820,'Sales Hx'!$D:$D,Planning!$E820))</f>
        <v>0</v>
      </c>
      <c r="J820" s="16">
        <f>IF(COUNTIFS($C:$C,B820)&gt;1,SUMIFS('Sales Hx'!$S:$S,'Sales Hx'!$B:$B,_xlfn.XLOOKUP(B820,C:C,B:B),'Sales Hx'!$D:$D,E820),SUMIFS('Sales Hx'!$S:$S,'Sales Hx'!$B:$B,$B820,'Sales Hx'!$D:$D,$E820))</f>
        <v>3.2894736842105261E-2</v>
      </c>
      <c r="K820" s="16">
        <f t="shared" si="70"/>
        <v>0</v>
      </c>
      <c r="L820" s="12">
        <f>IF(M820&lt;&gt;"",M820,IF(COUNTIFS($C:$C,B820)&gt;1,SUMIFS('Sales Hx'!V:V,'Sales Hx'!$B:$B,_xlfn.XLOOKUP(B820,C:C,B:B),'Sales Hx'!$D:$D,$E820),SUMIFS('Sales Hx'!V:V,'Sales Hx'!$B:$B,$B820,'Sales Hx'!$D:$D,$E820)))</f>
        <v>0</v>
      </c>
      <c r="M820" s="12">
        <v>0</v>
      </c>
      <c r="N820" s="15">
        <f t="shared" si="72"/>
        <v>3.2894736842105261E-2</v>
      </c>
      <c r="O820" s="21">
        <f t="shared" si="68"/>
        <v>4</v>
      </c>
      <c r="P820" s="24">
        <v>52.207599999999999</v>
      </c>
      <c r="Q820" s="18">
        <f t="shared" si="71"/>
        <v>208.8304</v>
      </c>
      <c r="R820" s="2">
        <v>1</v>
      </c>
      <c r="S820" s="2">
        <v>120</v>
      </c>
      <c r="T820" s="2" t="s">
        <v>4647</v>
      </c>
      <c r="U820" s="28" t="str">
        <f>IF(G820=0,"",_xlfn.MINIFS('PO Details'!$I:$I,'PO Details'!$D:$D,Planning!$B820,'PO Details'!$L:$L,Planning!$E820))</f>
        <v/>
      </c>
      <c r="V820" s="29" t="s">
        <v>4640</v>
      </c>
      <c r="W820" t="str">
        <f t="shared" si="69"/>
        <v/>
      </c>
      <c r="X820" s="2">
        <v>120</v>
      </c>
    </row>
    <row r="821" spans="1:24" x14ac:dyDescent="0.25">
      <c r="A821" s="11"/>
      <c r="B821" s="22" t="s">
        <v>4604</v>
      </c>
      <c r="C821" s="22"/>
      <c r="D821" s="22" t="s">
        <v>4605</v>
      </c>
      <c r="E821" s="31" t="s">
        <v>37</v>
      </c>
      <c r="F821" s="12">
        <f>SUMIFS('Inventory Details'!$H:$H,'Inventory Details'!$B:$B,$B821,'Inventory Details'!$E:$E,$E821)</f>
        <v>0</v>
      </c>
      <c r="G821" s="12">
        <f>SUMIFS('PO Details'!$H:$H,'PO Details'!$D:$D,Planning!$B821,'PO Details'!$L:$L,$E821)</f>
        <v>1</v>
      </c>
      <c r="H821" s="12">
        <f>SUMIFS('SO Details'!$G:$G,'SO Details'!$D:$D,Planning!$B821,'SO Details'!$K:$K,$E821)</f>
        <v>0</v>
      </c>
      <c r="I821" s="20">
        <f>IF(COUNTIFS($C:$C,B821)&gt;1,SUMIFS('Sales Hx'!$Q:$Q,'Sales Hx'!$B:$B,_xlfn.XLOOKUP(B821,C:C,B:B),'Sales Hx'!$D:$D,Planning!$E821),SUMIFS('Sales Hx'!$Q:$Q,'Sales Hx'!$B:$B,Planning!$B821,'Sales Hx'!$D:$D,Planning!$E821))</f>
        <v>0</v>
      </c>
      <c r="J821" s="16">
        <f>IF(COUNTIFS($C:$C,B821)&gt;1,SUMIFS('Sales Hx'!$S:$S,'Sales Hx'!$B:$B,_xlfn.XLOOKUP(B821,C:C,B:B),'Sales Hx'!$D:$D,E821),SUMIFS('Sales Hx'!$S:$S,'Sales Hx'!$B:$B,$B821,'Sales Hx'!$D:$D,$E821))</f>
        <v>0</v>
      </c>
      <c r="K821" s="16">
        <f t="shared" si="70"/>
        <v>0</v>
      </c>
      <c r="L821" s="12">
        <f>IF(M821&lt;&gt;"",M821,IF(COUNTIFS($C:$C,B821)&gt;1,SUMIFS('Sales Hx'!V:V,'Sales Hx'!$B:$B,_xlfn.XLOOKUP(B821,C:C,B:B),'Sales Hx'!$D:$D,$E821),SUMIFS('Sales Hx'!V:V,'Sales Hx'!$B:$B,$B821,'Sales Hx'!$D:$D,$E821)))</f>
        <v>0</v>
      </c>
      <c r="M821" s="12">
        <v>0</v>
      </c>
      <c r="N821" s="15">
        <f t="shared" si="72"/>
        <v>0</v>
      </c>
      <c r="O821" s="21">
        <f t="shared" si="68"/>
        <v>0</v>
      </c>
      <c r="P821" s="24">
        <v>50.247500000000002</v>
      </c>
      <c r="Q821" s="18">
        <f t="shared" si="71"/>
        <v>0</v>
      </c>
      <c r="R821" s="2">
        <v>1</v>
      </c>
      <c r="S821" s="2">
        <v>120</v>
      </c>
      <c r="T821" s="2" t="s">
        <v>4647</v>
      </c>
      <c r="U821" s="28">
        <f>IF(G821=0,"",_xlfn.MINIFS('PO Details'!$I:$I,'PO Details'!$D:$D,Planning!$B821,'PO Details'!$L:$L,Planning!$E821))</f>
        <v>45130</v>
      </c>
      <c r="V821" s="29" t="s">
        <v>4640</v>
      </c>
      <c r="W821" t="str">
        <f t="shared" si="69"/>
        <v>Max</v>
      </c>
      <c r="X821" s="2">
        <v>120</v>
      </c>
    </row>
    <row r="822" spans="1:24" x14ac:dyDescent="0.25">
      <c r="A822" s="11" t="s">
        <v>4615</v>
      </c>
      <c r="B822" s="22" t="s">
        <v>1045</v>
      </c>
      <c r="C822" s="22"/>
      <c r="D822" s="22" t="s">
        <v>995</v>
      </c>
      <c r="E822" s="31" t="s">
        <v>37</v>
      </c>
      <c r="F822" s="12">
        <f>SUMIFS('Inventory Details'!$H:$H,'Inventory Details'!$B:$B,$B822,'Inventory Details'!$E:$E,$E822)</f>
        <v>0</v>
      </c>
      <c r="G822" s="12">
        <f>SUMIFS('PO Details'!$H:$H,'PO Details'!$D:$D,Planning!$B822,'PO Details'!$L:$L,$E822)</f>
        <v>23</v>
      </c>
      <c r="H822" s="12">
        <f>SUMIFS('SO Details'!$G:$G,'SO Details'!$D:$D,Planning!$B822,'SO Details'!$K:$K,$E822)</f>
        <v>0</v>
      </c>
      <c r="I822" s="20">
        <f>IF(COUNTIFS($C:$C,B822)&gt;1,SUMIFS('Sales Hx'!$Q:$Q,'Sales Hx'!$B:$B,_xlfn.XLOOKUP(B822,C:C,B:B),'Sales Hx'!$D:$D,Planning!$E822),SUMIFS('Sales Hx'!$Q:$Q,'Sales Hx'!$B:$B,Planning!$B822,'Sales Hx'!$D:$D,Planning!$E822))</f>
        <v>0</v>
      </c>
      <c r="J822" s="16">
        <f>IF(COUNTIFS($C:$C,B822)&gt;1,SUMIFS('Sales Hx'!$S:$S,'Sales Hx'!$B:$B,_xlfn.XLOOKUP(B822,C:C,B:B),'Sales Hx'!$D:$D,E822),SUMIFS('Sales Hx'!$S:$S,'Sales Hx'!$B:$B,$B822,'Sales Hx'!$D:$D,$E822))</f>
        <v>0</v>
      </c>
      <c r="K822" s="16">
        <f t="shared" si="70"/>
        <v>0</v>
      </c>
      <c r="L822" s="12">
        <f>IF(M822&lt;&gt;"",M822,IF(COUNTIFS($C:$C,B822)&gt;1,SUMIFS('Sales Hx'!V:V,'Sales Hx'!$B:$B,_xlfn.XLOOKUP(B822,C:C,B:B),'Sales Hx'!$D:$D,$E822),SUMIFS('Sales Hx'!V:V,'Sales Hx'!$B:$B,$B822,'Sales Hx'!$D:$D,$E822)))</f>
        <v>0</v>
      </c>
      <c r="M822" s="12">
        <v>0</v>
      </c>
      <c r="N822" s="15">
        <f t="shared" si="72"/>
        <v>0</v>
      </c>
      <c r="O822" s="21">
        <f t="shared" si="68"/>
        <v>0</v>
      </c>
      <c r="P822" s="24">
        <v>52.207599999999999</v>
      </c>
      <c r="Q822" s="18">
        <f t="shared" si="71"/>
        <v>0</v>
      </c>
      <c r="R822" s="2">
        <v>1</v>
      </c>
      <c r="S822" s="2">
        <v>120</v>
      </c>
      <c r="T822" s="2" t="s">
        <v>4647</v>
      </c>
      <c r="U822" s="28">
        <f>IF(G822=0,"",_xlfn.MINIFS('PO Details'!$I:$I,'PO Details'!$D:$D,Planning!$B822,'PO Details'!$L:$L,Planning!$E822))</f>
        <v>45102</v>
      </c>
      <c r="V822" s="29" t="s">
        <v>4640</v>
      </c>
      <c r="W822" t="str">
        <f t="shared" si="69"/>
        <v/>
      </c>
      <c r="X822" s="2">
        <v>120</v>
      </c>
    </row>
    <row r="823" spans="1:24" x14ac:dyDescent="0.25">
      <c r="A823" s="11" t="s">
        <v>4615</v>
      </c>
      <c r="B823" s="22" t="s">
        <v>1045</v>
      </c>
      <c r="C823" s="22"/>
      <c r="D823" s="22" t="s">
        <v>995</v>
      </c>
      <c r="E823" s="31" t="s">
        <v>113</v>
      </c>
      <c r="F823" s="12">
        <f>SUMIFS('Inventory Details'!$H:$H,'Inventory Details'!$B:$B,$B823,'Inventory Details'!$E:$E,$E823)</f>
        <v>3</v>
      </c>
      <c r="G823" s="12">
        <f>SUMIFS('PO Details'!$H:$H,'PO Details'!$D:$D,Planning!$B823,'PO Details'!$L:$L,$E823)</f>
        <v>0</v>
      </c>
      <c r="H823" s="12">
        <f>SUMIFS('SO Details'!$G:$G,'SO Details'!$D:$D,Planning!$B823,'SO Details'!$K:$K,$E823)</f>
        <v>0</v>
      </c>
      <c r="I823" s="20">
        <f>IF(COUNTIFS($C:$C,B823)&gt;1,SUMIFS('Sales Hx'!$Q:$Q,'Sales Hx'!$B:$B,_xlfn.XLOOKUP(B823,C:C,B:B),'Sales Hx'!$D:$D,Planning!$E823),SUMIFS('Sales Hx'!$Q:$Q,'Sales Hx'!$B:$B,Planning!$B823,'Sales Hx'!$D:$D,Planning!$E823))</f>
        <v>0</v>
      </c>
      <c r="J823" s="16">
        <f>IF(COUNTIFS($C:$C,B823)&gt;1,SUMIFS('Sales Hx'!$S:$S,'Sales Hx'!$B:$B,_xlfn.XLOOKUP(B823,C:C,B:B),'Sales Hx'!$D:$D,E823),SUMIFS('Sales Hx'!$S:$S,'Sales Hx'!$B:$B,$B823,'Sales Hx'!$D:$D,$E823))</f>
        <v>0</v>
      </c>
      <c r="K823" s="16">
        <f t="shared" si="70"/>
        <v>0</v>
      </c>
      <c r="L823" s="12">
        <f>IF(M823&lt;&gt;"",M823,IF(COUNTIFS($C:$C,B823)&gt;1,SUMIFS('Sales Hx'!V:V,'Sales Hx'!$B:$B,_xlfn.XLOOKUP(B823,C:C,B:B),'Sales Hx'!$D:$D,$E823),SUMIFS('Sales Hx'!V:V,'Sales Hx'!$B:$B,$B823,'Sales Hx'!$D:$D,$E823)))</f>
        <v>0</v>
      </c>
      <c r="M823" s="12">
        <v>0</v>
      </c>
      <c r="N823" s="15">
        <f t="shared" si="72"/>
        <v>0</v>
      </c>
      <c r="O823" s="21">
        <f t="shared" si="68"/>
        <v>0</v>
      </c>
      <c r="P823" s="24">
        <v>52.207599999999999</v>
      </c>
      <c r="Q823" s="18">
        <f t="shared" si="71"/>
        <v>0</v>
      </c>
      <c r="R823" s="2">
        <v>1</v>
      </c>
      <c r="S823" s="2">
        <v>120</v>
      </c>
      <c r="T823" s="2" t="s">
        <v>4647</v>
      </c>
      <c r="U823" s="28" t="str">
        <f>IF(G823=0,"",_xlfn.MINIFS('PO Details'!$I:$I,'PO Details'!$D:$D,Planning!$B823,'PO Details'!$L:$L,Planning!$E823))</f>
        <v/>
      </c>
      <c r="V823" s="29" t="s">
        <v>4640</v>
      </c>
      <c r="W823" t="str">
        <f t="shared" si="69"/>
        <v/>
      </c>
      <c r="X823" s="2">
        <v>120</v>
      </c>
    </row>
    <row r="824" spans="1:24" x14ac:dyDescent="0.25">
      <c r="A824" s="11" t="s">
        <v>4615</v>
      </c>
      <c r="B824" s="22" t="s">
        <v>1045</v>
      </c>
      <c r="C824" s="22"/>
      <c r="D824" s="22" t="s">
        <v>995</v>
      </c>
      <c r="E824" s="31" t="s">
        <v>4746</v>
      </c>
      <c r="F824" s="12">
        <f>SUMIFS('Inventory Details'!$H:$H,'Inventory Details'!$B:$B,$B824,'Inventory Details'!$E:$E,$E824)</f>
        <v>1</v>
      </c>
      <c r="G824" s="12">
        <f>SUMIFS('PO Details'!$H:$H,'PO Details'!$D:$D,Planning!$B824,'PO Details'!$L:$L,$E824)</f>
        <v>0</v>
      </c>
      <c r="H824" s="12">
        <f>SUMIFS('SO Details'!$G:$G,'SO Details'!$D:$D,Planning!$B824,'SO Details'!$K:$K,$E824)</f>
        <v>0</v>
      </c>
      <c r="I824" s="20">
        <f>IF(COUNTIFS($C:$C,B824)&gt;1,SUMIFS('Sales Hx'!$Q:$Q,'Sales Hx'!$B:$B,_xlfn.XLOOKUP(B824,C:C,B:B),'Sales Hx'!$D:$D,Planning!$E824),SUMIFS('Sales Hx'!$Q:$Q,'Sales Hx'!$B:$B,Planning!$B824,'Sales Hx'!$D:$D,Planning!$E824))</f>
        <v>0</v>
      </c>
      <c r="J824" s="16">
        <f>IF(COUNTIFS($C:$C,B824)&gt;1,SUMIFS('Sales Hx'!$S:$S,'Sales Hx'!$B:$B,_xlfn.XLOOKUP(B824,C:C,B:B),'Sales Hx'!$D:$D,E824),SUMIFS('Sales Hx'!$S:$S,'Sales Hx'!$B:$B,$B824,'Sales Hx'!$D:$D,$E824))</f>
        <v>0</v>
      </c>
      <c r="K824" s="16">
        <f t="shared" si="70"/>
        <v>0</v>
      </c>
      <c r="L824" s="12">
        <f>IF(M824&lt;&gt;"",M824,IF(COUNTIFS($C:$C,B824)&gt;1,SUMIFS('Sales Hx'!V:V,'Sales Hx'!$B:$B,_xlfn.XLOOKUP(B824,C:C,B:B),'Sales Hx'!$D:$D,$E824),SUMIFS('Sales Hx'!V:V,'Sales Hx'!$B:$B,$B824,'Sales Hx'!$D:$D,$E824)))</f>
        <v>0</v>
      </c>
      <c r="M824" s="12">
        <v>0</v>
      </c>
      <c r="N824" s="15">
        <f t="shared" si="72"/>
        <v>0</v>
      </c>
      <c r="O824" s="21">
        <f t="shared" si="68"/>
        <v>0</v>
      </c>
      <c r="P824" s="24">
        <v>52.207599999999999</v>
      </c>
      <c r="Q824" s="18">
        <f t="shared" si="71"/>
        <v>0</v>
      </c>
      <c r="R824" s="2">
        <v>1</v>
      </c>
      <c r="S824" s="2">
        <v>120</v>
      </c>
      <c r="T824" s="2" t="s">
        <v>4647</v>
      </c>
      <c r="U824" s="28" t="str">
        <f>IF(G824=0,"",_xlfn.MINIFS('PO Details'!$I:$I,'PO Details'!$D:$D,Planning!$B824,'PO Details'!$L:$L,Planning!$E824))</f>
        <v/>
      </c>
      <c r="V824" s="29" t="s">
        <v>4640</v>
      </c>
      <c r="W824" t="str">
        <f t="shared" si="69"/>
        <v/>
      </c>
      <c r="X824" s="2">
        <v>120</v>
      </c>
    </row>
    <row r="825" spans="1:24" x14ac:dyDescent="0.25">
      <c r="A825" s="11" t="s">
        <v>4615</v>
      </c>
      <c r="B825" s="22" t="s">
        <v>1045</v>
      </c>
      <c r="C825" s="22"/>
      <c r="D825" s="22" t="s">
        <v>995</v>
      </c>
      <c r="E825" s="31" t="s">
        <v>686</v>
      </c>
      <c r="F825" s="12">
        <f>SUMIFS('Inventory Details'!$H:$H,'Inventory Details'!$B:$B,$B825,'Inventory Details'!$E:$E,$E825)</f>
        <v>32</v>
      </c>
      <c r="G825" s="12">
        <f>SUMIFS('PO Details'!$H:$H,'PO Details'!$D:$D,Planning!$B825,'PO Details'!$L:$L,$E825)</f>
        <v>0</v>
      </c>
      <c r="H825" s="12">
        <f>SUMIFS('SO Details'!$G:$G,'SO Details'!$D:$D,Planning!$B825,'SO Details'!$K:$K,$E825)</f>
        <v>0</v>
      </c>
      <c r="I825" s="20">
        <f>IF(COUNTIFS($C:$C,B825)&gt;1,SUMIFS('Sales Hx'!$Q:$Q,'Sales Hx'!$B:$B,_xlfn.XLOOKUP(B825,C:C,B:B),'Sales Hx'!$D:$D,Planning!$E825),SUMIFS('Sales Hx'!$Q:$Q,'Sales Hx'!$B:$B,Planning!$B825,'Sales Hx'!$D:$D,Planning!$E825))</f>
        <v>21</v>
      </c>
      <c r="J825" s="16">
        <f>IF(COUNTIFS($C:$C,B825)&gt;1,SUMIFS('Sales Hx'!$S:$S,'Sales Hx'!$B:$B,_xlfn.XLOOKUP(B825,C:C,B:B),'Sales Hx'!$D:$D,E825),SUMIFS('Sales Hx'!$S:$S,'Sales Hx'!$B:$B,$B825,'Sales Hx'!$D:$D,$E825))</f>
        <v>0.21655701754385964</v>
      </c>
      <c r="K825" s="16">
        <f t="shared" si="70"/>
        <v>1.5238095238095237</v>
      </c>
      <c r="L825" s="12">
        <f>IF(M825&lt;&gt;"",M825,IF(COUNTIFS($C:$C,B825)&gt;1,SUMIFS('Sales Hx'!V:V,'Sales Hx'!$B:$B,_xlfn.XLOOKUP(B825,C:C,B:B),'Sales Hx'!$D:$D,$E825),SUMIFS('Sales Hx'!V:V,'Sales Hx'!$B:$B,$B825,'Sales Hx'!$D:$D,$E825)))</f>
        <v>0</v>
      </c>
      <c r="M825" s="12">
        <v>0</v>
      </c>
      <c r="N825" s="15">
        <f t="shared" si="72"/>
        <v>0.21655701754385964</v>
      </c>
      <c r="O825" s="21">
        <f t="shared" si="68"/>
        <v>0</v>
      </c>
      <c r="P825" s="24">
        <v>52.207599999999999</v>
      </c>
      <c r="Q825" s="18">
        <f t="shared" si="71"/>
        <v>0</v>
      </c>
      <c r="R825" s="2">
        <v>1</v>
      </c>
      <c r="S825" s="2">
        <v>120</v>
      </c>
      <c r="T825" s="2" t="s">
        <v>4647</v>
      </c>
      <c r="U825" s="28" t="str">
        <f>IF(G825=0,"",_xlfn.MINIFS('PO Details'!$I:$I,'PO Details'!$D:$D,Planning!$B825,'PO Details'!$L:$L,Planning!$E825))</f>
        <v/>
      </c>
      <c r="V825" s="29" t="s">
        <v>4640</v>
      </c>
      <c r="W825" t="str">
        <f t="shared" si="69"/>
        <v>Max</v>
      </c>
      <c r="X825" s="2">
        <v>120</v>
      </c>
    </row>
    <row r="826" spans="1:24" x14ac:dyDescent="0.25">
      <c r="A826" s="11"/>
      <c r="B826" s="22" t="s">
        <v>4601</v>
      </c>
      <c r="C826" s="22"/>
      <c r="D826" s="22" t="s">
        <v>4602</v>
      </c>
      <c r="E826" s="31" t="s">
        <v>37</v>
      </c>
      <c r="F826" s="12">
        <f>SUMIFS('Inventory Details'!$H:$H,'Inventory Details'!$B:$B,$B826,'Inventory Details'!$E:$E,$E826)</f>
        <v>0</v>
      </c>
      <c r="G826" s="12">
        <f>SUMIFS('PO Details'!$H:$H,'PO Details'!$D:$D,Planning!$B826,'PO Details'!$L:$L,$E826)</f>
        <v>4</v>
      </c>
      <c r="H826" s="12">
        <f>SUMIFS('SO Details'!$G:$G,'SO Details'!$D:$D,Planning!$B826,'SO Details'!$K:$K,$E826)</f>
        <v>0</v>
      </c>
      <c r="I826" s="20">
        <f>IF(COUNTIFS($C:$C,B826)&gt;1,SUMIFS('Sales Hx'!$Q:$Q,'Sales Hx'!$B:$B,_xlfn.XLOOKUP(B826,C:C,B:B),'Sales Hx'!$D:$D,Planning!$E826),SUMIFS('Sales Hx'!$Q:$Q,'Sales Hx'!$B:$B,Planning!$B826,'Sales Hx'!$D:$D,Planning!$E826))</f>
        <v>0</v>
      </c>
      <c r="J826" s="16">
        <f>IF(COUNTIFS($C:$C,B826)&gt;1,SUMIFS('Sales Hx'!$S:$S,'Sales Hx'!$B:$B,_xlfn.XLOOKUP(B826,C:C,B:B),'Sales Hx'!$D:$D,E826),SUMIFS('Sales Hx'!$S:$S,'Sales Hx'!$B:$B,$B826,'Sales Hx'!$D:$D,$E826))</f>
        <v>0</v>
      </c>
      <c r="K826" s="16">
        <f t="shared" si="70"/>
        <v>0</v>
      </c>
      <c r="L826" s="12">
        <f>IF(M826&lt;&gt;"",M826,IF(COUNTIFS($C:$C,B826)&gt;1,SUMIFS('Sales Hx'!V:V,'Sales Hx'!$B:$B,_xlfn.XLOOKUP(B826,C:C,B:B),'Sales Hx'!$D:$D,$E826),SUMIFS('Sales Hx'!V:V,'Sales Hx'!$B:$B,$B826,'Sales Hx'!$D:$D,$E826)))</f>
        <v>0</v>
      </c>
      <c r="M826" s="12">
        <v>0</v>
      </c>
      <c r="N826" s="15">
        <f t="shared" si="72"/>
        <v>0</v>
      </c>
      <c r="O826" s="21">
        <f t="shared" si="68"/>
        <v>0</v>
      </c>
      <c r="P826" s="24">
        <v>49.459299999999999</v>
      </c>
      <c r="Q826" s="18">
        <f t="shared" si="71"/>
        <v>0</v>
      </c>
      <c r="R826" s="2">
        <v>1</v>
      </c>
      <c r="S826" s="2">
        <v>120</v>
      </c>
      <c r="T826" s="2" t="s">
        <v>4647</v>
      </c>
      <c r="U826" s="28">
        <f>IF(G826=0,"",_xlfn.MINIFS('PO Details'!$I:$I,'PO Details'!$D:$D,Planning!$B826,'PO Details'!$L:$L,Planning!$E826))</f>
        <v>45130</v>
      </c>
      <c r="V826" s="29" t="s">
        <v>4640</v>
      </c>
      <c r="W826" t="str">
        <f t="shared" si="69"/>
        <v>Max</v>
      </c>
      <c r="X826" s="2">
        <v>120</v>
      </c>
    </row>
    <row r="827" spans="1:24" x14ac:dyDescent="0.25">
      <c r="A827" s="11" t="s">
        <v>4615</v>
      </c>
      <c r="B827" s="22" t="s">
        <v>1046</v>
      </c>
      <c r="C827" s="22"/>
      <c r="D827" s="22" t="s">
        <v>1047</v>
      </c>
      <c r="E827" s="31" t="s">
        <v>37</v>
      </c>
      <c r="F827" s="12">
        <f>SUMIFS('Inventory Details'!$H:$H,'Inventory Details'!$B:$B,$B827,'Inventory Details'!$E:$E,$E827)</f>
        <v>0</v>
      </c>
      <c r="G827" s="12">
        <f>SUMIFS('PO Details'!$H:$H,'PO Details'!$D:$D,Planning!$B827,'PO Details'!$L:$L,$E827)</f>
        <v>2</v>
      </c>
      <c r="H827" s="12">
        <f>SUMIFS('SO Details'!$G:$G,'SO Details'!$D:$D,Planning!$B827,'SO Details'!$K:$K,$E827)</f>
        <v>0</v>
      </c>
      <c r="I827" s="20">
        <f>IF(COUNTIFS($C:$C,B827)&gt;1,SUMIFS('Sales Hx'!$Q:$Q,'Sales Hx'!$B:$B,_xlfn.XLOOKUP(B827,C:C,B:B),'Sales Hx'!$D:$D,Planning!$E827),SUMIFS('Sales Hx'!$Q:$Q,'Sales Hx'!$B:$B,Planning!$B827,'Sales Hx'!$D:$D,Planning!$E827))</f>
        <v>0</v>
      </c>
      <c r="J827" s="16">
        <f>IF(COUNTIFS($C:$C,B827)&gt;1,SUMIFS('Sales Hx'!$S:$S,'Sales Hx'!$B:$B,_xlfn.XLOOKUP(B827,C:C,B:B),'Sales Hx'!$D:$D,E827),SUMIFS('Sales Hx'!$S:$S,'Sales Hx'!$B:$B,$B827,'Sales Hx'!$D:$D,$E827))</f>
        <v>0</v>
      </c>
      <c r="K827" s="16">
        <f t="shared" si="70"/>
        <v>0</v>
      </c>
      <c r="L827" s="12">
        <f>IF(M827&lt;&gt;"",M827,IF(COUNTIFS($C:$C,B827)&gt;1,SUMIFS('Sales Hx'!V:V,'Sales Hx'!$B:$B,_xlfn.XLOOKUP(B827,C:C,B:B),'Sales Hx'!$D:$D,$E827),SUMIFS('Sales Hx'!V:V,'Sales Hx'!$B:$B,$B827,'Sales Hx'!$D:$D,$E827)))</f>
        <v>0</v>
      </c>
      <c r="M827" s="12">
        <v>0</v>
      </c>
      <c r="N827" s="15">
        <f t="shared" si="72"/>
        <v>0</v>
      </c>
      <c r="O827" s="21">
        <f t="shared" si="68"/>
        <v>0</v>
      </c>
      <c r="P827" s="24">
        <v>52.207599999999999</v>
      </c>
      <c r="Q827" s="18">
        <f t="shared" si="71"/>
        <v>0</v>
      </c>
      <c r="R827" s="2">
        <v>1</v>
      </c>
      <c r="S827" s="2">
        <v>120</v>
      </c>
      <c r="T827" s="2" t="s">
        <v>4647</v>
      </c>
      <c r="U827" s="28">
        <f>IF(G827=0,"",_xlfn.MINIFS('PO Details'!$I:$I,'PO Details'!$D:$D,Planning!$B827,'PO Details'!$L:$L,Planning!$E827))</f>
        <v>45144</v>
      </c>
      <c r="V827" s="29" t="s">
        <v>4640</v>
      </c>
      <c r="W827" t="str">
        <f t="shared" si="69"/>
        <v/>
      </c>
      <c r="X827" s="2">
        <v>120</v>
      </c>
    </row>
    <row r="828" spans="1:24" x14ac:dyDescent="0.25">
      <c r="A828" s="11" t="s">
        <v>4615</v>
      </c>
      <c r="B828" s="22" t="s">
        <v>1046</v>
      </c>
      <c r="C828" s="22"/>
      <c r="D828" s="22" t="s">
        <v>1047</v>
      </c>
      <c r="E828" s="31" t="s">
        <v>113</v>
      </c>
      <c r="F828" s="12">
        <f>SUMIFS('Inventory Details'!$H:$H,'Inventory Details'!$B:$B,$B828,'Inventory Details'!$E:$E,$E828)</f>
        <v>1</v>
      </c>
      <c r="G828" s="12">
        <f>SUMIFS('PO Details'!$H:$H,'PO Details'!$D:$D,Planning!$B828,'PO Details'!$L:$L,$E828)</f>
        <v>0</v>
      </c>
      <c r="H828" s="12">
        <f>SUMIFS('SO Details'!$G:$G,'SO Details'!$D:$D,Planning!$B828,'SO Details'!$K:$K,$E828)</f>
        <v>0</v>
      </c>
      <c r="I828" s="20">
        <f>IF(COUNTIFS($C:$C,B828)&gt;1,SUMIFS('Sales Hx'!$Q:$Q,'Sales Hx'!$B:$B,_xlfn.XLOOKUP(B828,C:C,B:B),'Sales Hx'!$D:$D,Planning!$E828),SUMIFS('Sales Hx'!$Q:$Q,'Sales Hx'!$B:$B,Planning!$B828,'Sales Hx'!$D:$D,Planning!$E828))</f>
        <v>0</v>
      </c>
      <c r="J828" s="16">
        <f>IF(COUNTIFS($C:$C,B828)&gt;1,SUMIFS('Sales Hx'!$S:$S,'Sales Hx'!$B:$B,_xlfn.XLOOKUP(B828,C:C,B:B),'Sales Hx'!$D:$D,E828),SUMIFS('Sales Hx'!$S:$S,'Sales Hx'!$B:$B,$B828,'Sales Hx'!$D:$D,$E828))</f>
        <v>0</v>
      </c>
      <c r="K828" s="16">
        <f t="shared" si="70"/>
        <v>0</v>
      </c>
      <c r="L828" s="12">
        <f>IF(M828&lt;&gt;"",M828,IF(COUNTIFS($C:$C,B828)&gt;1,SUMIFS('Sales Hx'!V:V,'Sales Hx'!$B:$B,_xlfn.XLOOKUP(B828,C:C,B:B),'Sales Hx'!$D:$D,$E828),SUMIFS('Sales Hx'!V:V,'Sales Hx'!$B:$B,$B828,'Sales Hx'!$D:$D,$E828)))</f>
        <v>0</v>
      </c>
      <c r="M828" s="12">
        <v>0</v>
      </c>
      <c r="N828" s="15">
        <f t="shared" si="72"/>
        <v>0</v>
      </c>
      <c r="O828" s="21">
        <f t="shared" si="68"/>
        <v>0</v>
      </c>
      <c r="P828" s="24">
        <v>52.207599999999999</v>
      </c>
      <c r="Q828" s="18">
        <f t="shared" si="71"/>
        <v>0</v>
      </c>
      <c r="R828" s="2">
        <v>1</v>
      </c>
      <c r="S828" s="2">
        <v>120</v>
      </c>
      <c r="T828" s="2" t="s">
        <v>4647</v>
      </c>
      <c r="U828" s="28" t="str">
        <f>IF(G828=0,"",_xlfn.MINIFS('PO Details'!$I:$I,'PO Details'!$D:$D,Planning!$B828,'PO Details'!$L:$L,Planning!$E828))</f>
        <v/>
      </c>
      <c r="V828" s="29" t="s">
        <v>4640</v>
      </c>
      <c r="W828" t="str">
        <f t="shared" si="69"/>
        <v/>
      </c>
      <c r="X828" s="2">
        <v>120</v>
      </c>
    </row>
    <row r="829" spans="1:24" x14ac:dyDescent="0.25">
      <c r="A829" s="11" t="s">
        <v>4615</v>
      </c>
      <c r="B829" s="22" t="s">
        <v>1046</v>
      </c>
      <c r="C829" s="22"/>
      <c r="D829" s="22" t="s">
        <v>1047</v>
      </c>
      <c r="E829" s="31" t="s">
        <v>4746</v>
      </c>
      <c r="F829" s="12">
        <f>SUMIFS('Inventory Details'!$H:$H,'Inventory Details'!$B:$B,$B829,'Inventory Details'!$E:$E,$E829)</f>
        <v>3</v>
      </c>
      <c r="G829" s="12">
        <f>SUMIFS('PO Details'!$H:$H,'PO Details'!$D:$D,Planning!$B829,'PO Details'!$L:$L,$E829)</f>
        <v>0</v>
      </c>
      <c r="H829" s="12">
        <f>SUMIFS('SO Details'!$G:$G,'SO Details'!$D:$D,Planning!$B829,'SO Details'!$K:$K,$E829)</f>
        <v>0</v>
      </c>
      <c r="I829" s="20">
        <f>IF(COUNTIFS($C:$C,B829)&gt;1,SUMIFS('Sales Hx'!$Q:$Q,'Sales Hx'!$B:$B,_xlfn.XLOOKUP(B829,C:C,B:B),'Sales Hx'!$D:$D,Planning!$E829),SUMIFS('Sales Hx'!$Q:$Q,'Sales Hx'!$B:$B,Planning!$B829,'Sales Hx'!$D:$D,Planning!$E829))</f>
        <v>0</v>
      </c>
      <c r="J829" s="16">
        <f>IF(COUNTIFS($C:$C,B829)&gt;1,SUMIFS('Sales Hx'!$S:$S,'Sales Hx'!$B:$B,_xlfn.XLOOKUP(B829,C:C,B:B),'Sales Hx'!$D:$D,E829),SUMIFS('Sales Hx'!$S:$S,'Sales Hx'!$B:$B,$B829,'Sales Hx'!$D:$D,$E829))</f>
        <v>0</v>
      </c>
      <c r="K829" s="16">
        <f t="shared" si="70"/>
        <v>0</v>
      </c>
      <c r="L829" s="12">
        <f>IF(M829&lt;&gt;"",M829,IF(COUNTIFS($C:$C,B829)&gt;1,SUMIFS('Sales Hx'!V:V,'Sales Hx'!$B:$B,_xlfn.XLOOKUP(B829,C:C,B:B),'Sales Hx'!$D:$D,$E829),SUMIFS('Sales Hx'!V:V,'Sales Hx'!$B:$B,$B829,'Sales Hx'!$D:$D,$E829)))</f>
        <v>0</v>
      </c>
      <c r="M829" s="12">
        <v>0</v>
      </c>
      <c r="N829" s="15">
        <f t="shared" si="72"/>
        <v>0</v>
      </c>
      <c r="O829" s="21">
        <f t="shared" si="68"/>
        <v>0</v>
      </c>
      <c r="P829" s="24">
        <v>52.207599999999999</v>
      </c>
      <c r="Q829" s="18">
        <f t="shared" si="71"/>
        <v>0</v>
      </c>
      <c r="R829" s="2">
        <v>1</v>
      </c>
      <c r="S829" s="2">
        <v>120</v>
      </c>
      <c r="T829" s="2" t="s">
        <v>4647</v>
      </c>
      <c r="U829" s="28" t="str">
        <f>IF(G829=0,"",_xlfn.MINIFS('PO Details'!$I:$I,'PO Details'!$D:$D,Planning!$B829,'PO Details'!$L:$L,Planning!$E829))</f>
        <v/>
      </c>
      <c r="V829" s="29" t="s">
        <v>4640</v>
      </c>
      <c r="W829" t="str">
        <f t="shared" si="69"/>
        <v/>
      </c>
      <c r="X829" s="2">
        <v>120</v>
      </c>
    </row>
    <row r="830" spans="1:24" x14ac:dyDescent="0.25">
      <c r="A830" s="11" t="s">
        <v>4615</v>
      </c>
      <c r="B830" s="22" t="s">
        <v>1046</v>
      </c>
      <c r="C830" s="22"/>
      <c r="D830" s="22" t="s">
        <v>1047</v>
      </c>
      <c r="E830" s="31" t="s">
        <v>686</v>
      </c>
      <c r="F830" s="12">
        <f>SUMIFS('Inventory Details'!$H:$H,'Inventory Details'!$B:$B,$B830,'Inventory Details'!$E:$E,$E830)</f>
        <v>0</v>
      </c>
      <c r="G830" s="12">
        <f>SUMIFS('PO Details'!$H:$H,'PO Details'!$D:$D,Planning!$B830,'PO Details'!$L:$L,$E830)</f>
        <v>2</v>
      </c>
      <c r="H830" s="12">
        <f>SUMIFS('SO Details'!$G:$G,'SO Details'!$D:$D,Planning!$B830,'SO Details'!$K:$K,$E830)</f>
        <v>0</v>
      </c>
      <c r="I830" s="20">
        <f>IF(COUNTIFS($C:$C,B830)&gt;1,SUMIFS('Sales Hx'!$Q:$Q,'Sales Hx'!$B:$B,_xlfn.XLOOKUP(B830,C:C,B:B),'Sales Hx'!$D:$D,Planning!$E830),SUMIFS('Sales Hx'!$Q:$Q,'Sales Hx'!$B:$B,Planning!$B830,'Sales Hx'!$D:$D,Planning!$E830))</f>
        <v>5.6</v>
      </c>
      <c r="J830" s="16">
        <f>IF(COUNTIFS($C:$C,B830)&gt;1,SUMIFS('Sales Hx'!$S:$S,'Sales Hx'!$B:$B,_xlfn.XLOOKUP(B830,C:C,B:B),'Sales Hx'!$D:$D,E830),SUMIFS('Sales Hx'!$S:$S,'Sales Hx'!$B:$B,$B830,'Sales Hx'!$D:$D,$E830))</f>
        <v>9.2105263157894746E-2</v>
      </c>
      <c r="K830" s="16">
        <f t="shared" si="70"/>
        <v>0.35714285714285715</v>
      </c>
      <c r="L830" s="12">
        <f>IF(M830&lt;&gt;"",M830,IF(COUNTIFS($C:$C,B830)&gt;1,SUMIFS('Sales Hx'!V:V,'Sales Hx'!$B:$B,_xlfn.XLOOKUP(B830,C:C,B:B),'Sales Hx'!$D:$D,$E830),SUMIFS('Sales Hx'!V:V,'Sales Hx'!$B:$B,$B830,'Sales Hx'!$D:$D,$E830)))</f>
        <v>0</v>
      </c>
      <c r="M830" s="12">
        <v>0</v>
      </c>
      <c r="N830" s="15">
        <f t="shared" si="72"/>
        <v>9.2105263157894746E-2</v>
      </c>
      <c r="O830" s="21">
        <f t="shared" si="68"/>
        <v>0</v>
      </c>
      <c r="P830" s="24">
        <v>52.207599999999999</v>
      </c>
      <c r="Q830" s="18">
        <f t="shared" si="71"/>
        <v>0</v>
      </c>
      <c r="R830" s="2">
        <v>1</v>
      </c>
      <c r="S830" s="2">
        <v>120</v>
      </c>
      <c r="T830" s="2" t="s">
        <v>4647</v>
      </c>
      <c r="U830" s="28">
        <f>IF(G830=0,"",_xlfn.MINIFS('PO Details'!$I:$I,'PO Details'!$D:$D,Planning!$B830,'PO Details'!$L:$L,Planning!$E830))</f>
        <v>45426</v>
      </c>
      <c r="V830" s="29" t="s">
        <v>4640</v>
      </c>
      <c r="W830" t="str">
        <f t="shared" si="69"/>
        <v>Max</v>
      </c>
      <c r="X830" s="2">
        <v>120</v>
      </c>
    </row>
    <row r="831" spans="1:24" x14ac:dyDescent="0.25">
      <c r="A831" s="11" t="s">
        <v>4615</v>
      </c>
      <c r="B831" s="22" t="s">
        <v>97</v>
      </c>
      <c r="C831" s="22"/>
      <c r="D831" s="22" t="s">
        <v>98</v>
      </c>
      <c r="E831" s="31" t="s">
        <v>37</v>
      </c>
      <c r="F831" s="12">
        <f>SUMIFS('Inventory Details'!$H:$H,'Inventory Details'!$B:$B,$B831,'Inventory Details'!$E:$E,$E831)</f>
        <v>0</v>
      </c>
      <c r="G831" s="12">
        <f>SUMIFS('PO Details'!$H:$H,'PO Details'!$D:$D,Planning!$B831,'PO Details'!$L:$L,$E831)</f>
        <v>6</v>
      </c>
      <c r="H831" s="12">
        <f>SUMIFS('SO Details'!$G:$G,'SO Details'!$D:$D,Planning!$B831,'SO Details'!$K:$K,$E831)</f>
        <v>0</v>
      </c>
      <c r="I831" s="20">
        <f>IF(COUNTIFS($C:$C,B831)&gt;1,SUMIFS('Sales Hx'!$Q:$Q,'Sales Hx'!$B:$B,_xlfn.XLOOKUP(B831,C:C,B:B),'Sales Hx'!$D:$D,Planning!$E831),SUMIFS('Sales Hx'!$Q:$Q,'Sales Hx'!$B:$B,Planning!$B831,'Sales Hx'!$D:$D,Planning!$E831))</f>
        <v>0</v>
      </c>
      <c r="J831" s="16">
        <f>IF(COUNTIFS($C:$C,B831)&gt;1,SUMIFS('Sales Hx'!$S:$S,'Sales Hx'!$B:$B,_xlfn.XLOOKUP(B831,C:C,B:B),'Sales Hx'!$D:$D,E831),SUMIFS('Sales Hx'!$S:$S,'Sales Hx'!$B:$B,$B831,'Sales Hx'!$D:$D,$E831))</f>
        <v>0</v>
      </c>
      <c r="K831" s="16">
        <f t="shared" si="70"/>
        <v>0</v>
      </c>
      <c r="L831" s="12">
        <f>IF(M831&lt;&gt;"",M831,IF(COUNTIFS($C:$C,B831)&gt;1,SUMIFS('Sales Hx'!V:V,'Sales Hx'!$B:$B,_xlfn.XLOOKUP(B831,C:C,B:B),'Sales Hx'!$D:$D,$E831),SUMIFS('Sales Hx'!V:V,'Sales Hx'!$B:$B,$B831,'Sales Hx'!$D:$D,$E831)))</f>
        <v>0</v>
      </c>
      <c r="M831" s="12">
        <v>0</v>
      </c>
      <c r="N831" s="15">
        <f t="shared" si="72"/>
        <v>0</v>
      </c>
      <c r="O831" s="21">
        <f t="shared" si="68"/>
        <v>0</v>
      </c>
      <c r="P831" s="24">
        <v>52.207599999999999</v>
      </c>
      <c r="Q831" s="18">
        <f t="shared" si="71"/>
        <v>0</v>
      </c>
      <c r="R831" s="2">
        <v>1</v>
      </c>
      <c r="S831" s="2">
        <v>120</v>
      </c>
      <c r="T831" s="2" t="s">
        <v>4647</v>
      </c>
      <c r="U831" s="28">
        <f>IF(G831=0,"",_xlfn.MINIFS('PO Details'!$I:$I,'PO Details'!$D:$D,Planning!$B831,'PO Details'!$L:$L,Planning!$E831))</f>
        <v>45176</v>
      </c>
      <c r="V831" s="29" t="s">
        <v>4640</v>
      </c>
      <c r="W831" t="str">
        <f t="shared" si="69"/>
        <v>Max</v>
      </c>
      <c r="X831" s="2">
        <v>120</v>
      </c>
    </row>
    <row r="832" spans="1:24" x14ac:dyDescent="0.25">
      <c r="A832" s="11" t="s">
        <v>4615</v>
      </c>
      <c r="B832" s="22" t="s">
        <v>97</v>
      </c>
      <c r="C832" s="22"/>
      <c r="D832" s="22" t="s">
        <v>98</v>
      </c>
      <c r="E832" s="31" t="s">
        <v>4746</v>
      </c>
      <c r="F832" s="12">
        <f>SUMIFS('Inventory Details'!$H:$H,'Inventory Details'!$B:$B,$B832,'Inventory Details'!$E:$E,$E832)</f>
        <v>1</v>
      </c>
      <c r="G832" s="12">
        <f>SUMIFS('PO Details'!$H:$H,'PO Details'!$D:$D,Planning!$B832,'PO Details'!$L:$L,$E832)</f>
        <v>0</v>
      </c>
      <c r="H832" s="12">
        <f>SUMIFS('SO Details'!$G:$G,'SO Details'!$D:$D,Planning!$B832,'SO Details'!$K:$K,$E832)</f>
        <v>0</v>
      </c>
      <c r="I832" s="20">
        <f>IF(COUNTIFS($C:$C,B832)&gt;1,SUMIFS('Sales Hx'!$Q:$Q,'Sales Hx'!$B:$B,_xlfn.XLOOKUP(B832,C:C,B:B),'Sales Hx'!$D:$D,Planning!$E832),SUMIFS('Sales Hx'!$Q:$Q,'Sales Hx'!$B:$B,Planning!$B832,'Sales Hx'!$D:$D,Planning!$E832))</f>
        <v>0</v>
      </c>
      <c r="J832" s="16">
        <f>IF(COUNTIFS($C:$C,B832)&gt;1,SUMIFS('Sales Hx'!$S:$S,'Sales Hx'!$B:$B,_xlfn.XLOOKUP(B832,C:C,B:B),'Sales Hx'!$D:$D,E832),SUMIFS('Sales Hx'!$S:$S,'Sales Hx'!$B:$B,$B832,'Sales Hx'!$D:$D,$E832))</f>
        <v>0</v>
      </c>
      <c r="K832" s="16">
        <f t="shared" si="70"/>
        <v>0</v>
      </c>
      <c r="L832" s="12">
        <f>IF(M832&lt;&gt;"",M832,IF(COUNTIFS($C:$C,B832)&gt;1,SUMIFS('Sales Hx'!V:V,'Sales Hx'!$B:$B,_xlfn.XLOOKUP(B832,C:C,B:B),'Sales Hx'!$D:$D,$E832),SUMIFS('Sales Hx'!V:V,'Sales Hx'!$B:$B,$B832,'Sales Hx'!$D:$D,$E832)))</f>
        <v>0</v>
      </c>
      <c r="M832" s="12">
        <v>0</v>
      </c>
      <c r="N832" s="15">
        <f t="shared" si="72"/>
        <v>0</v>
      </c>
      <c r="O832" s="21">
        <f t="shared" si="68"/>
        <v>0</v>
      </c>
      <c r="P832" s="24">
        <v>52.207599999999999</v>
      </c>
      <c r="Q832" s="18">
        <f t="shared" si="71"/>
        <v>0</v>
      </c>
      <c r="R832" s="2">
        <v>1</v>
      </c>
      <c r="S832" s="2">
        <v>120</v>
      </c>
      <c r="T832" s="2" t="s">
        <v>4647</v>
      </c>
      <c r="U832" s="28" t="str">
        <f>IF(G832=0,"",_xlfn.MINIFS('PO Details'!$I:$I,'PO Details'!$D:$D,Planning!$B832,'PO Details'!$L:$L,Planning!$E832))</f>
        <v/>
      </c>
      <c r="V832" s="29" t="s">
        <v>4640</v>
      </c>
      <c r="W832" t="str">
        <f t="shared" si="69"/>
        <v>Max</v>
      </c>
      <c r="X832" s="2">
        <v>120</v>
      </c>
    </row>
    <row r="833" spans="1:24" x14ac:dyDescent="0.25">
      <c r="A833" s="11" t="s">
        <v>4615</v>
      </c>
      <c r="B833" s="22" t="s">
        <v>97</v>
      </c>
      <c r="C833" s="22"/>
      <c r="D833" s="22" t="s">
        <v>98</v>
      </c>
      <c r="E833" s="31" t="s">
        <v>686</v>
      </c>
      <c r="F833" s="12">
        <f>SUMIFS('Inventory Details'!$H:$H,'Inventory Details'!$B:$B,$B833,'Inventory Details'!$E:$E,$E833)</f>
        <v>1</v>
      </c>
      <c r="G833" s="12">
        <f>SUMIFS('PO Details'!$H:$H,'PO Details'!$D:$D,Planning!$B833,'PO Details'!$L:$L,$E833)</f>
        <v>1</v>
      </c>
      <c r="H833" s="12">
        <f>SUMIFS('SO Details'!$G:$G,'SO Details'!$D:$D,Planning!$B833,'SO Details'!$K:$K,$E833)</f>
        <v>0</v>
      </c>
      <c r="I833" s="20">
        <f>IF(COUNTIFS($C:$C,B833)&gt;1,SUMIFS('Sales Hx'!$Q:$Q,'Sales Hx'!$B:$B,_xlfn.XLOOKUP(B833,C:C,B:B),'Sales Hx'!$D:$D,Planning!$E833),SUMIFS('Sales Hx'!$Q:$Q,'Sales Hx'!$B:$B,Planning!$B833,'Sales Hx'!$D:$D,Planning!$E833))</f>
        <v>0</v>
      </c>
      <c r="J833" s="16">
        <f>IF(COUNTIFS($C:$C,B833)&gt;1,SUMIFS('Sales Hx'!$S:$S,'Sales Hx'!$B:$B,_xlfn.XLOOKUP(B833,C:C,B:B),'Sales Hx'!$D:$D,E833),SUMIFS('Sales Hx'!$S:$S,'Sales Hx'!$B:$B,$B833,'Sales Hx'!$D:$D,$E833))</f>
        <v>0</v>
      </c>
      <c r="K833" s="16">
        <f t="shared" si="70"/>
        <v>0</v>
      </c>
      <c r="L833" s="12">
        <f>IF(M833&lt;&gt;"",M833,IF(COUNTIFS($C:$C,B833)&gt;1,SUMIFS('Sales Hx'!V:V,'Sales Hx'!$B:$B,_xlfn.XLOOKUP(B833,C:C,B:B),'Sales Hx'!$D:$D,$E833),SUMIFS('Sales Hx'!V:V,'Sales Hx'!$B:$B,$B833,'Sales Hx'!$D:$D,$E833)))</f>
        <v>0</v>
      </c>
      <c r="M833" s="12">
        <v>0</v>
      </c>
      <c r="N833" s="15">
        <f t="shared" si="72"/>
        <v>0</v>
      </c>
      <c r="O833" s="21">
        <f t="shared" si="68"/>
        <v>0</v>
      </c>
      <c r="P833" s="24">
        <v>52.207599999999999</v>
      </c>
      <c r="Q833" s="18">
        <f t="shared" si="71"/>
        <v>0</v>
      </c>
      <c r="R833" s="2">
        <v>1</v>
      </c>
      <c r="S833" s="2">
        <v>120</v>
      </c>
      <c r="T833" s="2" t="s">
        <v>4647</v>
      </c>
      <c r="U833" s="28">
        <f>IF(G833=0,"",_xlfn.MINIFS('PO Details'!$I:$I,'PO Details'!$D:$D,Planning!$B833,'PO Details'!$L:$L,Planning!$E833))</f>
        <v>45426</v>
      </c>
      <c r="V833" s="29" t="s">
        <v>4640</v>
      </c>
      <c r="W833" t="str">
        <f t="shared" si="69"/>
        <v>Max</v>
      </c>
      <c r="X833" s="2">
        <v>120</v>
      </c>
    </row>
    <row r="834" spans="1:24" x14ac:dyDescent="0.25">
      <c r="A834" s="11" t="s">
        <v>4615</v>
      </c>
      <c r="B834" s="22" t="s">
        <v>1048</v>
      </c>
      <c r="C834" s="22"/>
      <c r="D834" s="22" t="s">
        <v>1049</v>
      </c>
      <c r="E834" s="31" t="s">
        <v>37</v>
      </c>
      <c r="F834" s="12">
        <f>SUMIFS('Inventory Details'!$H:$H,'Inventory Details'!$B:$B,$B834,'Inventory Details'!$E:$E,$E834)</f>
        <v>0</v>
      </c>
      <c r="G834" s="12">
        <f>SUMIFS('PO Details'!$H:$H,'PO Details'!$D:$D,Planning!$B834,'PO Details'!$L:$L,$E834)</f>
        <v>13</v>
      </c>
      <c r="H834" s="12">
        <f>SUMIFS('SO Details'!$G:$G,'SO Details'!$D:$D,Planning!$B834,'SO Details'!$K:$K,$E834)</f>
        <v>0</v>
      </c>
      <c r="I834" s="20">
        <f>IF(COUNTIFS($C:$C,B834)&gt;1,SUMIFS('Sales Hx'!$Q:$Q,'Sales Hx'!$B:$B,_xlfn.XLOOKUP(B834,C:C,B:B),'Sales Hx'!$D:$D,Planning!$E834),SUMIFS('Sales Hx'!$Q:$Q,'Sales Hx'!$B:$B,Planning!$B834,'Sales Hx'!$D:$D,Planning!$E834))</f>
        <v>0</v>
      </c>
      <c r="J834" s="16">
        <f>IF(COUNTIFS($C:$C,B834)&gt;1,SUMIFS('Sales Hx'!$S:$S,'Sales Hx'!$B:$B,_xlfn.XLOOKUP(B834,C:C,B:B),'Sales Hx'!$D:$D,E834),SUMIFS('Sales Hx'!$S:$S,'Sales Hx'!$B:$B,$B834,'Sales Hx'!$D:$D,$E834))</f>
        <v>0</v>
      </c>
      <c r="K834" s="16">
        <f t="shared" si="70"/>
        <v>0</v>
      </c>
      <c r="L834" s="12">
        <f>IF(M834&lt;&gt;"",M834,IF(COUNTIFS($C:$C,B834)&gt;1,SUMIFS('Sales Hx'!V:V,'Sales Hx'!$B:$B,_xlfn.XLOOKUP(B834,C:C,B:B),'Sales Hx'!$D:$D,$E834),SUMIFS('Sales Hx'!V:V,'Sales Hx'!$B:$B,$B834,'Sales Hx'!$D:$D,$E834)))</f>
        <v>0</v>
      </c>
      <c r="M834" s="12">
        <v>0</v>
      </c>
      <c r="N834" s="15">
        <f t="shared" si="72"/>
        <v>0</v>
      </c>
      <c r="O834" s="21">
        <f t="shared" ref="O834:O897" si="73">MROUND(ROUND(IFERROR(IF(C834&lt;&gt;"",0,IF(T834="DC'd",0,IF(AND(J834=0,F834+G834&lt;H834),H834-F834+G834,IF(F834+G834&lt;N834,N834+MAX((IF(J834*R834&gt;F834,F834,J834*R834))+J834*S834-F834-G834+H834,0))))),0),0),1)</f>
        <v>0</v>
      </c>
      <c r="P834" s="24">
        <v>52.207599999999999</v>
      </c>
      <c r="Q834" s="18">
        <f t="shared" si="71"/>
        <v>0</v>
      </c>
      <c r="R834" s="2">
        <v>1</v>
      </c>
      <c r="S834" s="2">
        <v>120</v>
      </c>
      <c r="T834" s="2" t="s">
        <v>4647</v>
      </c>
      <c r="U834" s="28">
        <f>IF(G834=0,"",_xlfn.MINIFS('PO Details'!$I:$I,'PO Details'!$D:$D,Planning!$B834,'PO Details'!$L:$L,Planning!$E834))</f>
        <v>45106</v>
      </c>
      <c r="V834" s="29" t="s">
        <v>4640</v>
      </c>
      <c r="W834" t="str">
        <f t="shared" ref="W834:W897" si="74">IF(I834=_xlfn.MAXIFS(I:I,B:B,B834),"Max","")</f>
        <v/>
      </c>
      <c r="X834" s="2">
        <v>120</v>
      </c>
    </row>
    <row r="835" spans="1:24" x14ac:dyDescent="0.25">
      <c r="A835" s="11" t="s">
        <v>4615</v>
      </c>
      <c r="B835" s="22" t="s">
        <v>1048</v>
      </c>
      <c r="C835" s="22"/>
      <c r="D835" s="22" t="s">
        <v>1049</v>
      </c>
      <c r="E835" s="31" t="s">
        <v>186</v>
      </c>
      <c r="F835" s="12">
        <f>SUMIFS('Inventory Details'!$H:$H,'Inventory Details'!$B:$B,$B835,'Inventory Details'!$E:$E,$E835)</f>
        <v>0</v>
      </c>
      <c r="G835" s="12">
        <f>SUMIFS('PO Details'!$H:$H,'PO Details'!$D:$D,Planning!$B835,'PO Details'!$L:$L,$E835)</f>
        <v>0</v>
      </c>
      <c r="H835" s="12">
        <f>SUMIFS('SO Details'!$G:$G,'SO Details'!$D:$D,Planning!$B835,'SO Details'!$K:$K,$E835)</f>
        <v>0</v>
      </c>
      <c r="I835" s="20">
        <f>IF(COUNTIFS($C:$C,B835)&gt;1,SUMIFS('Sales Hx'!$Q:$Q,'Sales Hx'!$B:$B,_xlfn.XLOOKUP(B835,C:C,B:B),'Sales Hx'!$D:$D,Planning!$E835),SUMIFS('Sales Hx'!$Q:$Q,'Sales Hx'!$B:$B,Planning!$B835,'Sales Hx'!$D:$D,Planning!$E835))</f>
        <v>0</v>
      </c>
      <c r="J835" s="16">
        <f>IF(COUNTIFS($C:$C,B835)&gt;1,SUMIFS('Sales Hx'!$S:$S,'Sales Hx'!$B:$B,_xlfn.XLOOKUP(B835,C:C,B:B),'Sales Hx'!$D:$D,E835),SUMIFS('Sales Hx'!$S:$S,'Sales Hx'!$B:$B,$B835,'Sales Hx'!$D:$D,$E835))</f>
        <v>0</v>
      </c>
      <c r="K835" s="16">
        <f t="shared" ref="K835:K898" si="75">IFERROR((F835+G835)/I835,0)</f>
        <v>0</v>
      </c>
      <c r="L835" s="12">
        <f>IF(M835&lt;&gt;"",M835,IF(COUNTIFS($C:$C,B835)&gt;1,SUMIFS('Sales Hx'!V:V,'Sales Hx'!$B:$B,_xlfn.XLOOKUP(B835,C:C,B:B),'Sales Hx'!$D:$D,$E835),SUMIFS('Sales Hx'!V:V,'Sales Hx'!$B:$B,$B835,'Sales Hx'!$D:$D,$E835)))</f>
        <v>0</v>
      </c>
      <c r="M835" s="12">
        <v>0</v>
      </c>
      <c r="N835" s="15">
        <f t="shared" si="72"/>
        <v>0</v>
      </c>
      <c r="O835" s="21">
        <f t="shared" si="73"/>
        <v>0</v>
      </c>
      <c r="P835" s="24">
        <v>52.207599999999999</v>
      </c>
      <c r="Q835" s="18">
        <f t="shared" si="71"/>
        <v>0</v>
      </c>
      <c r="R835" s="2">
        <v>1</v>
      </c>
      <c r="S835" s="2">
        <v>120</v>
      </c>
      <c r="T835" s="2" t="s">
        <v>4647</v>
      </c>
      <c r="U835" s="28" t="str">
        <f>IF(G835=0,"",_xlfn.MINIFS('PO Details'!$I:$I,'PO Details'!$D:$D,Planning!$B835,'PO Details'!$L:$L,Planning!$E835))</f>
        <v/>
      </c>
      <c r="V835" s="29" t="s">
        <v>4640</v>
      </c>
      <c r="W835" t="str">
        <f t="shared" si="74"/>
        <v/>
      </c>
      <c r="X835" s="2">
        <v>120</v>
      </c>
    </row>
    <row r="836" spans="1:24" x14ac:dyDescent="0.25">
      <c r="A836" s="11" t="s">
        <v>4615</v>
      </c>
      <c r="B836" s="22" t="s">
        <v>1048</v>
      </c>
      <c r="C836" s="22"/>
      <c r="D836" s="22" t="s">
        <v>1049</v>
      </c>
      <c r="E836" s="31" t="s">
        <v>113</v>
      </c>
      <c r="F836" s="12">
        <f>SUMIFS('Inventory Details'!$H:$H,'Inventory Details'!$B:$B,$B836,'Inventory Details'!$E:$E,$E836)</f>
        <v>1</v>
      </c>
      <c r="G836" s="12">
        <f>SUMIFS('PO Details'!$H:$H,'PO Details'!$D:$D,Planning!$B836,'PO Details'!$L:$L,$E836)</f>
        <v>0</v>
      </c>
      <c r="H836" s="12">
        <f>SUMIFS('SO Details'!$G:$G,'SO Details'!$D:$D,Planning!$B836,'SO Details'!$K:$K,$E836)</f>
        <v>0</v>
      </c>
      <c r="I836" s="20">
        <f>IF(COUNTIFS($C:$C,B836)&gt;1,SUMIFS('Sales Hx'!$Q:$Q,'Sales Hx'!$B:$B,_xlfn.XLOOKUP(B836,C:C,B:B),'Sales Hx'!$D:$D,Planning!$E836),SUMIFS('Sales Hx'!$Q:$Q,'Sales Hx'!$B:$B,Planning!$B836,'Sales Hx'!$D:$D,Planning!$E836))</f>
        <v>0</v>
      </c>
      <c r="J836" s="16">
        <f>IF(COUNTIFS($C:$C,B836)&gt;1,SUMIFS('Sales Hx'!$S:$S,'Sales Hx'!$B:$B,_xlfn.XLOOKUP(B836,C:C,B:B),'Sales Hx'!$D:$D,E836),SUMIFS('Sales Hx'!$S:$S,'Sales Hx'!$B:$B,$B836,'Sales Hx'!$D:$D,$E836))</f>
        <v>0</v>
      </c>
      <c r="K836" s="16">
        <f t="shared" si="75"/>
        <v>0</v>
      </c>
      <c r="L836" s="12">
        <f>IF(M836&lt;&gt;"",M836,IF(COUNTIFS($C:$C,B836)&gt;1,SUMIFS('Sales Hx'!V:V,'Sales Hx'!$B:$B,_xlfn.XLOOKUP(B836,C:C,B:B),'Sales Hx'!$D:$D,$E836),SUMIFS('Sales Hx'!V:V,'Sales Hx'!$B:$B,$B836,'Sales Hx'!$D:$D,$E836)))</f>
        <v>0</v>
      </c>
      <c r="M836" s="12">
        <v>0</v>
      </c>
      <c r="N836" s="15">
        <f t="shared" si="72"/>
        <v>0</v>
      </c>
      <c r="O836" s="21">
        <f t="shared" si="73"/>
        <v>0</v>
      </c>
      <c r="P836" s="24">
        <v>52.207599999999999</v>
      </c>
      <c r="Q836" s="18">
        <f t="shared" si="71"/>
        <v>0</v>
      </c>
      <c r="R836" s="2">
        <v>1</v>
      </c>
      <c r="S836" s="2">
        <v>120</v>
      </c>
      <c r="T836" s="2" t="s">
        <v>4647</v>
      </c>
      <c r="U836" s="28" t="str">
        <f>IF(G836=0,"",_xlfn.MINIFS('PO Details'!$I:$I,'PO Details'!$D:$D,Planning!$B836,'PO Details'!$L:$L,Planning!$E836))</f>
        <v/>
      </c>
      <c r="V836" s="29" t="s">
        <v>4640</v>
      </c>
      <c r="W836" t="str">
        <f t="shared" si="74"/>
        <v/>
      </c>
      <c r="X836" s="2">
        <v>120</v>
      </c>
    </row>
    <row r="837" spans="1:24" x14ac:dyDescent="0.25">
      <c r="A837" s="11" t="s">
        <v>4615</v>
      </c>
      <c r="B837" s="22" t="s">
        <v>1048</v>
      </c>
      <c r="C837" s="22"/>
      <c r="D837" s="22" t="s">
        <v>1049</v>
      </c>
      <c r="E837" s="31" t="s">
        <v>686</v>
      </c>
      <c r="F837" s="12">
        <f>SUMIFS('Inventory Details'!$H:$H,'Inventory Details'!$B:$B,$B837,'Inventory Details'!$E:$E,$E837)</f>
        <v>7</v>
      </c>
      <c r="G837" s="12">
        <f>SUMIFS('PO Details'!$H:$H,'PO Details'!$D:$D,Planning!$B837,'PO Details'!$L:$L,$E837)</f>
        <v>0</v>
      </c>
      <c r="H837" s="12">
        <f>SUMIFS('SO Details'!$G:$G,'SO Details'!$D:$D,Planning!$B837,'SO Details'!$K:$K,$E837)</f>
        <v>0</v>
      </c>
      <c r="I837" s="20">
        <f>IF(COUNTIFS($C:$C,B837)&gt;1,SUMIFS('Sales Hx'!$Q:$Q,'Sales Hx'!$B:$B,_xlfn.XLOOKUP(B837,C:C,B:B),'Sales Hx'!$D:$D,Planning!$E837),SUMIFS('Sales Hx'!$Q:$Q,'Sales Hx'!$B:$B,Planning!$B837,'Sales Hx'!$D:$D,Planning!$E837))</f>
        <v>4.1999999999999993</v>
      </c>
      <c r="J837" s="16">
        <f>IF(COUNTIFS($C:$C,B837)&gt;1,SUMIFS('Sales Hx'!$S:$S,'Sales Hx'!$B:$B,_xlfn.XLOOKUP(B837,C:C,B:B),'Sales Hx'!$D:$D,E837),SUMIFS('Sales Hx'!$S:$S,'Sales Hx'!$B:$B,$B837,'Sales Hx'!$D:$D,$E837))</f>
        <v>8.2236842105263164E-2</v>
      </c>
      <c r="K837" s="16">
        <f t="shared" si="75"/>
        <v>1.666666666666667</v>
      </c>
      <c r="L837" s="12">
        <f>IF(M837&lt;&gt;"",M837,IF(COUNTIFS($C:$C,B837)&gt;1,SUMIFS('Sales Hx'!V:V,'Sales Hx'!$B:$B,_xlfn.XLOOKUP(B837,C:C,B:B),'Sales Hx'!$D:$D,$E837),SUMIFS('Sales Hx'!V:V,'Sales Hx'!$B:$B,$B837,'Sales Hx'!$D:$D,$E837)))</f>
        <v>0</v>
      </c>
      <c r="M837" s="12">
        <v>0</v>
      </c>
      <c r="N837" s="15">
        <f t="shared" si="72"/>
        <v>8.2236842105263164E-2</v>
      </c>
      <c r="O837" s="21">
        <f t="shared" si="73"/>
        <v>0</v>
      </c>
      <c r="P837" s="24">
        <v>52.207599999999999</v>
      </c>
      <c r="Q837" s="18">
        <f t="shared" si="71"/>
        <v>0</v>
      </c>
      <c r="R837" s="2">
        <v>1</v>
      </c>
      <c r="S837" s="2">
        <v>120</v>
      </c>
      <c r="T837" s="2" t="s">
        <v>4647</v>
      </c>
      <c r="U837" s="28" t="str">
        <f>IF(G837=0,"",_xlfn.MINIFS('PO Details'!$I:$I,'PO Details'!$D:$D,Planning!$B837,'PO Details'!$L:$L,Planning!$E837))</f>
        <v/>
      </c>
      <c r="V837" s="29" t="s">
        <v>4640</v>
      </c>
      <c r="W837" t="str">
        <f t="shared" si="74"/>
        <v>Max</v>
      </c>
      <c r="X837" s="2">
        <v>120</v>
      </c>
    </row>
    <row r="838" spans="1:24" x14ac:dyDescent="0.25">
      <c r="A838" s="11"/>
      <c r="B838" s="22" t="s">
        <v>1050</v>
      </c>
      <c r="C838" s="22"/>
      <c r="D838" s="22" t="s">
        <v>1051</v>
      </c>
      <c r="E838" s="31" t="s">
        <v>37</v>
      </c>
      <c r="F838" s="12">
        <f>SUMIFS('Inventory Details'!$H:$H,'Inventory Details'!$B:$B,$B838,'Inventory Details'!$E:$E,$E838)</f>
        <v>0</v>
      </c>
      <c r="G838" s="12">
        <f>SUMIFS('PO Details'!$H:$H,'PO Details'!$D:$D,Planning!$B838,'PO Details'!$L:$L,$E838)</f>
        <v>1</v>
      </c>
      <c r="H838" s="12">
        <f>SUMIFS('SO Details'!$G:$G,'SO Details'!$D:$D,Planning!$B838,'SO Details'!$K:$K,$E838)</f>
        <v>0</v>
      </c>
      <c r="I838" s="20">
        <f>IF(COUNTIFS($C:$C,B838)&gt;1,SUMIFS('Sales Hx'!$Q:$Q,'Sales Hx'!$B:$B,_xlfn.XLOOKUP(B838,C:C,B:B),'Sales Hx'!$D:$D,Planning!$E838),SUMIFS('Sales Hx'!$Q:$Q,'Sales Hx'!$B:$B,Planning!$B838,'Sales Hx'!$D:$D,Planning!$E838))</f>
        <v>0</v>
      </c>
      <c r="J838" s="16">
        <f>IF(COUNTIFS($C:$C,B838)&gt;1,SUMIFS('Sales Hx'!$S:$S,'Sales Hx'!$B:$B,_xlfn.XLOOKUP(B838,C:C,B:B),'Sales Hx'!$D:$D,E838),SUMIFS('Sales Hx'!$S:$S,'Sales Hx'!$B:$B,$B838,'Sales Hx'!$D:$D,$E838))</f>
        <v>0</v>
      </c>
      <c r="K838" s="16">
        <f t="shared" si="75"/>
        <v>0</v>
      </c>
      <c r="L838" s="12">
        <f>IF(M838&lt;&gt;"",M838,IF(COUNTIFS($C:$C,B838)&gt;1,SUMIFS('Sales Hx'!V:V,'Sales Hx'!$B:$B,_xlfn.XLOOKUP(B838,C:C,B:B),'Sales Hx'!$D:$D,$E838),SUMIFS('Sales Hx'!V:V,'Sales Hx'!$B:$B,$B838,'Sales Hx'!$D:$D,$E838)))</f>
        <v>0</v>
      </c>
      <c r="M838" s="12">
        <v>0</v>
      </c>
      <c r="N838" s="15">
        <f t="shared" si="72"/>
        <v>0</v>
      </c>
      <c r="O838" s="21">
        <f t="shared" si="73"/>
        <v>0</v>
      </c>
      <c r="P838" s="24">
        <v>52.207599999999999</v>
      </c>
      <c r="Q838" s="18">
        <f t="shared" si="71"/>
        <v>0</v>
      </c>
      <c r="R838" s="2">
        <v>1</v>
      </c>
      <c r="S838" s="2">
        <v>120</v>
      </c>
      <c r="T838" s="2" t="s">
        <v>4647</v>
      </c>
      <c r="U838" s="28">
        <f>IF(G838=0,"",_xlfn.MINIFS('PO Details'!$I:$I,'PO Details'!$D:$D,Planning!$B838,'PO Details'!$L:$L,Planning!$E838))</f>
        <v>45380</v>
      </c>
      <c r="V838" s="29" t="s">
        <v>4640</v>
      </c>
      <c r="W838" t="str">
        <f t="shared" si="74"/>
        <v/>
      </c>
      <c r="X838" s="2">
        <v>120</v>
      </c>
    </row>
    <row r="839" spans="1:24" x14ac:dyDescent="0.25">
      <c r="A839" s="11"/>
      <c r="B839" s="22" t="s">
        <v>1050</v>
      </c>
      <c r="C839" s="22"/>
      <c r="D839" s="22" t="s">
        <v>1051</v>
      </c>
      <c r="E839" s="31" t="s">
        <v>686</v>
      </c>
      <c r="F839" s="12">
        <f>SUMIFS('Inventory Details'!$H:$H,'Inventory Details'!$B:$B,$B839,'Inventory Details'!$E:$E,$E839)</f>
        <v>0</v>
      </c>
      <c r="G839" s="12">
        <f>SUMIFS('PO Details'!$H:$H,'PO Details'!$D:$D,Planning!$B839,'PO Details'!$L:$L,$E839)</f>
        <v>1</v>
      </c>
      <c r="H839" s="12">
        <f>SUMIFS('SO Details'!$G:$G,'SO Details'!$D:$D,Planning!$B839,'SO Details'!$K:$K,$E839)</f>
        <v>0</v>
      </c>
      <c r="I839" s="20">
        <f>IF(COUNTIFS($C:$C,B839)&gt;1,SUMIFS('Sales Hx'!$Q:$Q,'Sales Hx'!$B:$B,_xlfn.XLOOKUP(B839,C:C,B:B),'Sales Hx'!$D:$D,Planning!$E839),SUMIFS('Sales Hx'!$Q:$Q,'Sales Hx'!$B:$B,Planning!$B839,'Sales Hx'!$D:$D,Planning!$E839))</f>
        <v>2.8</v>
      </c>
      <c r="J839" s="16">
        <f>IF(COUNTIFS($C:$C,B839)&gt;1,SUMIFS('Sales Hx'!$S:$S,'Sales Hx'!$B:$B,_xlfn.XLOOKUP(B839,C:C,B:B),'Sales Hx'!$D:$D,E839),SUMIFS('Sales Hx'!$S:$S,'Sales Hx'!$B:$B,$B839,'Sales Hx'!$D:$D,$E839))</f>
        <v>5.2631578947368418E-2</v>
      </c>
      <c r="K839" s="16">
        <f t="shared" si="75"/>
        <v>0.35714285714285715</v>
      </c>
      <c r="L839" s="12">
        <f>IF(M839&lt;&gt;"",M839,IF(COUNTIFS($C:$C,B839)&gt;1,SUMIFS('Sales Hx'!V:V,'Sales Hx'!$B:$B,_xlfn.XLOOKUP(B839,C:C,B:B),'Sales Hx'!$D:$D,$E839),SUMIFS('Sales Hx'!V:V,'Sales Hx'!$B:$B,$B839,'Sales Hx'!$D:$D,$E839)))</f>
        <v>0</v>
      </c>
      <c r="M839" s="12">
        <v>0</v>
      </c>
      <c r="N839" s="15">
        <f t="shared" si="72"/>
        <v>5.2631578947368418E-2</v>
      </c>
      <c r="O839" s="21">
        <f t="shared" si="73"/>
        <v>0</v>
      </c>
      <c r="P839" s="24">
        <v>52.207599999999999</v>
      </c>
      <c r="Q839" s="18">
        <f t="shared" si="71"/>
        <v>0</v>
      </c>
      <c r="R839" s="2">
        <v>1</v>
      </c>
      <c r="S839" s="2">
        <v>120</v>
      </c>
      <c r="T839" s="2" t="s">
        <v>4647</v>
      </c>
      <c r="U839" s="28">
        <f>IF(G839=0,"",_xlfn.MINIFS('PO Details'!$I:$I,'PO Details'!$D:$D,Planning!$B839,'PO Details'!$L:$L,Planning!$E839))</f>
        <v>45426</v>
      </c>
      <c r="V839" s="29" t="s">
        <v>4640</v>
      </c>
      <c r="W839" t="str">
        <f t="shared" si="74"/>
        <v>Max</v>
      </c>
      <c r="X839" s="2">
        <v>120</v>
      </c>
    </row>
    <row r="840" spans="1:24" x14ac:dyDescent="0.25">
      <c r="A840" s="11" t="s">
        <v>4615</v>
      </c>
      <c r="B840" s="22" t="s">
        <v>99</v>
      </c>
      <c r="C840" s="22"/>
      <c r="D840" s="22" t="s">
        <v>100</v>
      </c>
      <c r="E840" s="31" t="s">
        <v>37</v>
      </c>
      <c r="F840" s="12">
        <f>SUMIFS('Inventory Details'!$H:$H,'Inventory Details'!$B:$B,$B840,'Inventory Details'!$E:$E,$E840)</f>
        <v>0</v>
      </c>
      <c r="G840" s="12">
        <f>SUMIFS('PO Details'!$H:$H,'PO Details'!$D:$D,Planning!$B840,'PO Details'!$L:$L,$E840)</f>
        <v>13</v>
      </c>
      <c r="H840" s="12">
        <f>SUMIFS('SO Details'!$G:$G,'SO Details'!$D:$D,Planning!$B840,'SO Details'!$K:$K,$E840)</f>
        <v>0</v>
      </c>
      <c r="I840" s="20">
        <f>IF(COUNTIFS($C:$C,B840)&gt;1,SUMIFS('Sales Hx'!$Q:$Q,'Sales Hx'!$B:$B,_xlfn.XLOOKUP(B840,C:C,B:B),'Sales Hx'!$D:$D,Planning!$E840),SUMIFS('Sales Hx'!$Q:$Q,'Sales Hx'!$B:$B,Planning!$B840,'Sales Hx'!$D:$D,Planning!$E840))</f>
        <v>0</v>
      </c>
      <c r="J840" s="16">
        <f>IF(COUNTIFS($C:$C,B840)&gt;1,SUMIFS('Sales Hx'!$S:$S,'Sales Hx'!$B:$B,_xlfn.XLOOKUP(B840,C:C,B:B),'Sales Hx'!$D:$D,E840),SUMIFS('Sales Hx'!$S:$S,'Sales Hx'!$B:$B,$B840,'Sales Hx'!$D:$D,$E840))</f>
        <v>0</v>
      </c>
      <c r="K840" s="16">
        <f t="shared" si="75"/>
        <v>0</v>
      </c>
      <c r="L840" s="12">
        <f>IF(M840&lt;&gt;"",M840,IF(COUNTIFS($C:$C,B840)&gt;1,SUMIFS('Sales Hx'!V:V,'Sales Hx'!$B:$B,_xlfn.XLOOKUP(B840,C:C,B:B),'Sales Hx'!$D:$D,$E840),SUMIFS('Sales Hx'!V:V,'Sales Hx'!$B:$B,$B840,'Sales Hx'!$D:$D,$E840)))</f>
        <v>0</v>
      </c>
      <c r="M840" s="12">
        <v>0</v>
      </c>
      <c r="N840" s="15">
        <f t="shared" si="72"/>
        <v>0</v>
      </c>
      <c r="O840" s="21">
        <f t="shared" si="73"/>
        <v>0</v>
      </c>
      <c r="P840" s="24">
        <v>52.207599999999999</v>
      </c>
      <c r="Q840" s="18">
        <f t="shared" si="71"/>
        <v>0</v>
      </c>
      <c r="R840" s="2">
        <v>1</v>
      </c>
      <c r="S840" s="2">
        <v>120</v>
      </c>
      <c r="T840" s="2" t="s">
        <v>4647</v>
      </c>
      <c r="U840" s="28">
        <f>IF(G840=0,"",_xlfn.MINIFS('PO Details'!$I:$I,'PO Details'!$D:$D,Planning!$B840,'PO Details'!$L:$L,Planning!$E840))</f>
        <v>45111</v>
      </c>
      <c r="V840" s="29" t="s">
        <v>4640</v>
      </c>
      <c r="W840" t="str">
        <f t="shared" si="74"/>
        <v/>
      </c>
      <c r="X840" s="2">
        <v>120</v>
      </c>
    </row>
    <row r="841" spans="1:24" x14ac:dyDescent="0.25">
      <c r="A841" s="11" t="s">
        <v>4615</v>
      </c>
      <c r="B841" s="22" t="s">
        <v>99</v>
      </c>
      <c r="C841" s="22"/>
      <c r="D841" s="22" t="s">
        <v>100</v>
      </c>
      <c r="E841" s="31" t="s">
        <v>4746</v>
      </c>
      <c r="F841" s="12">
        <f>SUMIFS('Inventory Details'!$H:$H,'Inventory Details'!$B:$B,$B841,'Inventory Details'!$E:$E,$E841)</f>
        <v>3</v>
      </c>
      <c r="G841" s="12">
        <f>SUMIFS('PO Details'!$H:$H,'PO Details'!$D:$D,Planning!$B841,'PO Details'!$L:$L,$E841)</f>
        <v>0</v>
      </c>
      <c r="H841" s="12">
        <f>SUMIFS('SO Details'!$G:$G,'SO Details'!$D:$D,Planning!$B841,'SO Details'!$K:$K,$E841)</f>
        <v>0</v>
      </c>
      <c r="I841" s="20">
        <f>IF(COUNTIFS($C:$C,B841)&gt;1,SUMIFS('Sales Hx'!$Q:$Q,'Sales Hx'!$B:$B,_xlfn.XLOOKUP(B841,C:C,B:B),'Sales Hx'!$D:$D,Planning!$E841),SUMIFS('Sales Hx'!$Q:$Q,'Sales Hx'!$B:$B,Planning!$B841,'Sales Hx'!$D:$D,Planning!$E841))</f>
        <v>0</v>
      </c>
      <c r="J841" s="16">
        <f>IF(COUNTIFS($C:$C,B841)&gt;1,SUMIFS('Sales Hx'!$S:$S,'Sales Hx'!$B:$B,_xlfn.XLOOKUP(B841,C:C,B:B),'Sales Hx'!$D:$D,E841),SUMIFS('Sales Hx'!$S:$S,'Sales Hx'!$B:$B,$B841,'Sales Hx'!$D:$D,$E841))</f>
        <v>0</v>
      </c>
      <c r="K841" s="16">
        <f t="shared" si="75"/>
        <v>0</v>
      </c>
      <c r="L841" s="12">
        <f>IF(M841&lt;&gt;"",M841,IF(COUNTIFS($C:$C,B841)&gt;1,SUMIFS('Sales Hx'!V:V,'Sales Hx'!$B:$B,_xlfn.XLOOKUP(B841,C:C,B:B),'Sales Hx'!$D:$D,$E841),SUMIFS('Sales Hx'!V:V,'Sales Hx'!$B:$B,$B841,'Sales Hx'!$D:$D,$E841)))</f>
        <v>0</v>
      </c>
      <c r="M841" s="12">
        <v>0</v>
      </c>
      <c r="N841" s="15">
        <f t="shared" si="72"/>
        <v>0</v>
      </c>
      <c r="O841" s="21">
        <f t="shared" si="73"/>
        <v>0</v>
      </c>
      <c r="P841" s="24">
        <v>52.207599999999999</v>
      </c>
      <c r="Q841" s="18">
        <f t="shared" si="71"/>
        <v>0</v>
      </c>
      <c r="R841" s="2">
        <v>1</v>
      </c>
      <c r="S841" s="2">
        <v>120</v>
      </c>
      <c r="T841" s="2" t="s">
        <v>4647</v>
      </c>
      <c r="U841" s="28" t="str">
        <f>IF(G841=0,"",_xlfn.MINIFS('PO Details'!$I:$I,'PO Details'!$D:$D,Planning!$B841,'PO Details'!$L:$L,Planning!$E841))</f>
        <v/>
      </c>
      <c r="V841" s="29" t="s">
        <v>4640</v>
      </c>
      <c r="W841" t="str">
        <f t="shared" si="74"/>
        <v/>
      </c>
      <c r="X841" s="2">
        <v>120</v>
      </c>
    </row>
    <row r="842" spans="1:24" x14ac:dyDescent="0.25">
      <c r="A842" s="11" t="s">
        <v>4615</v>
      </c>
      <c r="B842" s="22" t="s">
        <v>99</v>
      </c>
      <c r="C842" s="22"/>
      <c r="D842" s="22" t="s">
        <v>100</v>
      </c>
      <c r="E842" s="31" t="s">
        <v>686</v>
      </c>
      <c r="F842" s="12">
        <f>SUMIFS('Inventory Details'!$H:$H,'Inventory Details'!$B:$B,$B842,'Inventory Details'!$E:$E,$E842)</f>
        <v>1</v>
      </c>
      <c r="G842" s="12">
        <f>SUMIFS('PO Details'!$H:$H,'PO Details'!$D:$D,Planning!$B842,'PO Details'!$L:$L,$E842)</f>
        <v>1</v>
      </c>
      <c r="H842" s="12">
        <f>SUMIFS('SO Details'!$G:$G,'SO Details'!$D:$D,Planning!$B842,'SO Details'!$K:$K,$E842)</f>
        <v>0</v>
      </c>
      <c r="I842" s="20">
        <f>IF(COUNTIFS($C:$C,B842)&gt;1,SUMIFS('Sales Hx'!$Q:$Q,'Sales Hx'!$B:$B,_xlfn.XLOOKUP(B842,C:C,B:B),'Sales Hx'!$D:$D,Planning!$E842),SUMIFS('Sales Hx'!$Q:$Q,'Sales Hx'!$B:$B,Planning!$B842,'Sales Hx'!$D:$D,Planning!$E842))</f>
        <v>4.1999999999999993</v>
      </c>
      <c r="J842" s="16">
        <f>IF(COUNTIFS($C:$C,B842)&gt;1,SUMIFS('Sales Hx'!$S:$S,'Sales Hx'!$B:$B,_xlfn.XLOOKUP(B842,C:C,B:B),'Sales Hx'!$D:$D,E842),SUMIFS('Sales Hx'!$S:$S,'Sales Hx'!$B:$B,$B842,'Sales Hx'!$D:$D,$E842))</f>
        <v>0.13815789473684209</v>
      </c>
      <c r="K842" s="16">
        <f t="shared" si="75"/>
        <v>0.47619047619047628</v>
      </c>
      <c r="L842" s="12">
        <f>IF(M842&lt;&gt;"",M842,IF(COUNTIFS($C:$C,B842)&gt;1,SUMIFS('Sales Hx'!V:V,'Sales Hx'!$B:$B,_xlfn.XLOOKUP(B842,C:C,B:B),'Sales Hx'!$D:$D,$E842),SUMIFS('Sales Hx'!V:V,'Sales Hx'!$B:$B,$B842,'Sales Hx'!$D:$D,$E842)))</f>
        <v>0</v>
      </c>
      <c r="M842" s="12">
        <v>0</v>
      </c>
      <c r="N842" s="15">
        <f t="shared" si="72"/>
        <v>0.13815789473684209</v>
      </c>
      <c r="O842" s="21">
        <f t="shared" si="73"/>
        <v>0</v>
      </c>
      <c r="P842" s="24">
        <v>52.207599999999999</v>
      </c>
      <c r="Q842" s="18">
        <f t="shared" si="71"/>
        <v>0</v>
      </c>
      <c r="R842" s="2">
        <v>1</v>
      </c>
      <c r="S842" s="2">
        <v>120</v>
      </c>
      <c r="T842" s="2" t="s">
        <v>4647</v>
      </c>
      <c r="U842" s="28">
        <f>IF(G842=0,"",_xlfn.MINIFS('PO Details'!$I:$I,'PO Details'!$D:$D,Planning!$B842,'PO Details'!$L:$L,Planning!$E842))</f>
        <v>45426</v>
      </c>
      <c r="V842" s="29" t="s">
        <v>4640</v>
      </c>
      <c r="W842" t="str">
        <f t="shared" si="74"/>
        <v>Max</v>
      </c>
      <c r="X842" s="2">
        <v>120</v>
      </c>
    </row>
    <row r="843" spans="1:24" x14ac:dyDescent="0.25">
      <c r="A843" s="11"/>
      <c r="B843" s="22" t="s">
        <v>1052</v>
      </c>
      <c r="C843" s="22"/>
      <c r="D843" s="22" t="s">
        <v>1053</v>
      </c>
      <c r="E843" s="31" t="s">
        <v>113</v>
      </c>
      <c r="F843" s="12">
        <f>SUMIFS('Inventory Details'!$H:$H,'Inventory Details'!$B:$B,$B843,'Inventory Details'!$E:$E,$E843)</f>
        <v>1</v>
      </c>
      <c r="G843" s="12">
        <f>SUMIFS('PO Details'!$H:$H,'PO Details'!$D:$D,Planning!$B843,'PO Details'!$L:$L,$E843)</f>
        <v>0</v>
      </c>
      <c r="H843" s="12">
        <f>SUMIFS('SO Details'!$G:$G,'SO Details'!$D:$D,Planning!$B843,'SO Details'!$K:$K,$E843)</f>
        <v>0</v>
      </c>
      <c r="I843" s="20">
        <f>IF(COUNTIFS($C:$C,B843)&gt;1,SUMIFS('Sales Hx'!$Q:$Q,'Sales Hx'!$B:$B,_xlfn.XLOOKUP(B843,C:C,B:B),'Sales Hx'!$D:$D,Planning!$E843),SUMIFS('Sales Hx'!$Q:$Q,'Sales Hx'!$B:$B,Planning!$B843,'Sales Hx'!$D:$D,Planning!$E843))</f>
        <v>0</v>
      </c>
      <c r="J843" s="16">
        <f>IF(COUNTIFS($C:$C,B843)&gt;1,SUMIFS('Sales Hx'!$S:$S,'Sales Hx'!$B:$B,_xlfn.XLOOKUP(B843,C:C,B:B),'Sales Hx'!$D:$D,E843),SUMIFS('Sales Hx'!$S:$S,'Sales Hx'!$B:$B,$B843,'Sales Hx'!$D:$D,$E843))</f>
        <v>0</v>
      </c>
      <c r="K843" s="16">
        <f t="shared" si="75"/>
        <v>0</v>
      </c>
      <c r="L843" s="12">
        <f>IF(M843&lt;&gt;"",M843,IF(COUNTIFS($C:$C,B843)&gt;1,SUMIFS('Sales Hx'!V:V,'Sales Hx'!$B:$B,_xlfn.XLOOKUP(B843,C:C,B:B),'Sales Hx'!$D:$D,$E843),SUMIFS('Sales Hx'!V:V,'Sales Hx'!$B:$B,$B843,'Sales Hx'!$D:$D,$E843)))</f>
        <v>0</v>
      </c>
      <c r="M843" s="12">
        <v>0</v>
      </c>
      <c r="N843" s="15">
        <f t="shared" si="72"/>
        <v>0</v>
      </c>
      <c r="O843" s="21">
        <f t="shared" si="73"/>
        <v>0</v>
      </c>
      <c r="P843" s="24">
        <v>42.64</v>
      </c>
      <c r="Q843" s="18">
        <f t="shared" si="71"/>
        <v>0</v>
      </c>
      <c r="R843" s="2">
        <v>1</v>
      </c>
      <c r="S843" s="2">
        <v>120</v>
      </c>
      <c r="T843" s="2" t="s">
        <v>4647</v>
      </c>
      <c r="U843" s="28" t="str">
        <f>IF(G843=0,"",_xlfn.MINIFS('PO Details'!$I:$I,'PO Details'!$D:$D,Planning!$B843,'PO Details'!$L:$L,Planning!$E843))</f>
        <v/>
      </c>
      <c r="V843" s="29" t="s">
        <v>4640</v>
      </c>
      <c r="W843" t="str">
        <f t="shared" si="74"/>
        <v>Max</v>
      </c>
      <c r="X843" s="2">
        <v>120</v>
      </c>
    </row>
    <row r="844" spans="1:24" x14ac:dyDescent="0.25">
      <c r="A844" s="11"/>
      <c r="B844" s="22" t="s">
        <v>4532</v>
      </c>
      <c r="C844" s="22"/>
      <c r="D844" s="22" t="s">
        <v>5059</v>
      </c>
      <c r="E844" s="31" t="s">
        <v>15</v>
      </c>
      <c r="F844" s="12">
        <f>SUMIFS('Inventory Details'!$H:$H,'Inventory Details'!$B:$B,$B844,'Inventory Details'!$E:$E,$E844)</f>
        <v>0</v>
      </c>
      <c r="G844" s="12">
        <f>SUMIFS('PO Details'!$H:$H,'PO Details'!$D:$D,Planning!$B844,'PO Details'!$L:$L,$E844)</f>
        <v>46</v>
      </c>
      <c r="H844" s="12">
        <f>SUMIFS('SO Details'!$G:$G,'SO Details'!$D:$D,Planning!$B844,'SO Details'!$K:$K,$E844)</f>
        <v>1</v>
      </c>
      <c r="I844" s="20">
        <f>IF(COUNTIFS($C:$C,B844)&gt;1,SUMIFS('Sales Hx'!$Q:$Q,'Sales Hx'!$B:$B,_xlfn.XLOOKUP(B844,C:C,B:B),'Sales Hx'!$D:$D,Planning!$E844),SUMIFS('Sales Hx'!$Q:$Q,'Sales Hx'!$B:$B,Planning!$B844,'Sales Hx'!$D:$D,Planning!$E844))</f>
        <v>0</v>
      </c>
      <c r="J844" s="16">
        <f>IF(COUNTIFS($C:$C,B844)&gt;1,SUMIFS('Sales Hx'!$S:$S,'Sales Hx'!$B:$B,_xlfn.XLOOKUP(B844,C:C,B:B),'Sales Hx'!$D:$D,E844),SUMIFS('Sales Hx'!$S:$S,'Sales Hx'!$B:$B,$B844,'Sales Hx'!$D:$D,$E844))</f>
        <v>0</v>
      </c>
      <c r="K844" s="16">
        <f t="shared" si="75"/>
        <v>0</v>
      </c>
      <c r="L844" s="12">
        <f>IF(M844&lt;&gt;"",M844,IF(COUNTIFS($C:$C,B844)&gt;1,SUMIFS('Sales Hx'!V:V,'Sales Hx'!$B:$B,_xlfn.XLOOKUP(B844,C:C,B:B),'Sales Hx'!$D:$D,$E844),SUMIFS('Sales Hx'!V:V,'Sales Hx'!$B:$B,$B844,'Sales Hx'!$D:$D,$E844)))</f>
        <v>0</v>
      </c>
      <c r="M844" s="12">
        <v>0</v>
      </c>
      <c r="N844" s="15">
        <f t="shared" si="72"/>
        <v>0</v>
      </c>
      <c r="O844" s="21">
        <f t="shared" si="73"/>
        <v>0</v>
      </c>
      <c r="P844" s="24">
        <v>31.168700000000001</v>
      </c>
      <c r="Q844" s="18">
        <f t="shared" si="71"/>
        <v>0</v>
      </c>
      <c r="R844" s="2">
        <v>1</v>
      </c>
      <c r="S844" s="2">
        <v>120</v>
      </c>
      <c r="T844" s="2" t="s">
        <v>4647</v>
      </c>
      <c r="U844" s="28">
        <f>IF(G844=0,"",_xlfn.MINIFS('PO Details'!$I:$I,'PO Details'!$D:$D,Planning!$B844,'PO Details'!$L:$L,Planning!$E844))</f>
        <v>45412</v>
      </c>
      <c r="V844" s="29" t="s">
        <v>4640</v>
      </c>
      <c r="W844" t="str">
        <f t="shared" si="74"/>
        <v>Max</v>
      </c>
      <c r="X844" s="2">
        <v>120</v>
      </c>
    </row>
    <row r="845" spans="1:24" x14ac:dyDescent="0.25">
      <c r="A845" s="11"/>
      <c r="B845" s="22" t="s">
        <v>4532</v>
      </c>
      <c r="C845" s="22"/>
      <c r="D845" s="22" t="s">
        <v>5059</v>
      </c>
      <c r="E845" s="31" t="s">
        <v>109</v>
      </c>
      <c r="F845" s="12">
        <f>SUMIFS('Inventory Details'!$H:$H,'Inventory Details'!$B:$B,$B845,'Inventory Details'!$E:$E,$E845)</f>
        <v>0</v>
      </c>
      <c r="G845" s="12">
        <f>SUMIFS('PO Details'!$H:$H,'PO Details'!$D:$D,Planning!$B845,'PO Details'!$L:$L,$E845)</f>
        <v>1</v>
      </c>
      <c r="H845" s="12">
        <f>SUMIFS('SO Details'!$G:$G,'SO Details'!$D:$D,Planning!$B845,'SO Details'!$K:$K,$E845)</f>
        <v>0</v>
      </c>
      <c r="I845" s="20">
        <f>IF(COUNTIFS($C:$C,B845)&gt;1,SUMIFS('Sales Hx'!$Q:$Q,'Sales Hx'!$B:$B,_xlfn.XLOOKUP(B845,C:C,B:B),'Sales Hx'!$D:$D,Planning!$E845),SUMIFS('Sales Hx'!$Q:$Q,'Sales Hx'!$B:$B,Planning!$B845,'Sales Hx'!$D:$D,Planning!$E845))</f>
        <v>0</v>
      </c>
      <c r="J845" s="16">
        <f>IF(COUNTIFS($C:$C,B845)&gt;1,SUMIFS('Sales Hx'!$S:$S,'Sales Hx'!$B:$B,_xlfn.XLOOKUP(B845,C:C,B:B),'Sales Hx'!$D:$D,E845),SUMIFS('Sales Hx'!$S:$S,'Sales Hx'!$B:$B,$B845,'Sales Hx'!$D:$D,$E845))</f>
        <v>0</v>
      </c>
      <c r="K845" s="16">
        <f t="shared" si="75"/>
        <v>0</v>
      </c>
      <c r="L845" s="12">
        <f>IF(M845&lt;&gt;"",M845,IF(COUNTIFS($C:$C,B845)&gt;1,SUMIFS('Sales Hx'!V:V,'Sales Hx'!$B:$B,_xlfn.XLOOKUP(B845,C:C,B:B),'Sales Hx'!$D:$D,$E845),SUMIFS('Sales Hx'!V:V,'Sales Hx'!$B:$B,$B845,'Sales Hx'!$D:$D,$E845)))</f>
        <v>0</v>
      </c>
      <c r="M845" s="12">
        <v>0</v>
      </c>
      <c r="N845" s="15">
        <f t="shared" si="72"/>
        <v>0</v>
      </c>
      <c r="O845" s="21">
        <f t="shared" si="73"/>
        <v>0</v>
      </c>
      <c r="P845" s="24">
        <v>31.168700000000001</v>
      </c>
      <c r="Q845" s="18">
        <f t="shared" si="71"/>
        <v>0</v>
      </c>
      <c r="R845" s="2">
        <v>1</v>
      </c>
      <c r="S845" s="2">
        <v>120</v>
      </c>
      <c r="T845" s="2" t="s">
        <v>4647</v>
      </c>
      <c r="U845" s="28">
        <f>IF(G845=0,"",_xlfn.MINIFS('PO Details'!$I:$I,'PO Details'!$D:$D,Planning!$B845,'PO Details'!$L:$L,Planning!$E845))</f>
        <v>45473</v>
      </c>
      <c r="V845" s="29" t="s">
        <v>4640</v>
      </c>
      <c r="W845" t="str">
        <f t="shared" si="74"/>
        <v>Max</v>
      </c>
      <c r="X845" s="2">
        <v>120</v>
      </c>
    </row>
    <row r="846" spans="1:24" x14ac:dyDescent="0.25">
      <c r="A846" s="11"/>
      <c r="B846" s="22" t="s">
        <v>4532</v>
      </c>
      <c r="C846" s="22"/>
      <c r="D846" s="22" t="s">
        <v>5059</v>
      </c>
      <c r="E846" s="31" t="s">
        <v>186</v>
      </c>
      <c r="F846" s="12">
        <f>SUMIFS('Inventory Details'!$H:$H,'Inventory Details'!$B:$B,$B846,'Inventory Details'!$E:$E,$E846)</f>
        <v>0</v>
      </c>
      <c r="G846" s="12">
        <f>SUMIFS('PO Details'!$H:$H,'PO Details'!$D:$D,Planning!$B846,'PO Details'!$L:$L,$E846)</f>
        <v>0</v>
      </c>
      <c r="H846" s="12">
        <f>SUMIFS('SO Details'!$G:$G,'SO Details'!$D:$D,Planning!$B846,'SO Details'!$K:$K,$E846)</f>
        <v>0</v>
      </c>
      <c r="I846" s="20">
        <f>IF(COUNTIFS($C:$C,B846)&gt;1,SUMIFS('Sales Hx'!$Q:$Q,'Sales Hx'!$B:$B,_xlfn.XLOOKUP(B846,C:C,B:B),'Sales Hx'!$D:$D,Planning!$E846),SUMIFS('Sales Hx'!$Q:$Q,'Sales Hx'!$B:$B,Planning!$B846,'Sales Hx'!$D:$D,Planning!$E846))</f>
        <v>0</v>
      </c>
      <c r="J846" s="16">
        <f>IF(COUNTIFS($C:$C,B846)&gt;1,SUMIFS('Sales Hx'!$S:$S,'Sales Hx'!$B:$B,_xlfn.XLOOKUP(B846,C:C,B:B),'Sales Hx'!$D:$D,E846),SUMIFS('Sales Hx'!$S:$S,'Sales Hx'!$B:$B,$B846,'Sales Hx'!$D:$D,$E846))</f>
        <v>0</v>
      </c>
      <c r="K846" s="16">
        <f t="shared" si="75"/>
        <v>0</v>
      </c>
      <c r="L846" s="12">
        <f>IF(M846&lt;&gt;"",M846,IF(COUNTIFS($C:$C,B846)&gt;1,SUMIFS('Sales Hx'!V:V,'Sales Hx'!$B:$B,_xlfn.XLOOKUP(B846,C:C,B:B),'Sales Hx'!$D:$D,$E846),SUMIFS('Sales Hx'!V:V,'Sales Hx'!$B:$B,$B846,'Sales Hx'!$D:$D,$E846)))</f>
        <v>0</v>
      </c>
      <c r="M846" s="12">
        <v>0</v>
      </c>
      <c r="N846" s="15">
        <f t="shared" si="72"/>
        <v>0</v>
      </c>
      <c r="O846" s="21">
        <f t="shared" si="73"/>
        <v>0</v>
      </c>
      <c r="P846" s="24">
        <v>31.168700000000001</v>
      </c>
      <c r="Q846" s="18">
        <f t="shared" si="71"/>
        <v>0</v>
      </c>
      <c r="R846" s="2">
        <v>1</v>
      </c>
      <c r="S846" s="2">
        <v>120</v>
      </c>
      <c r="T846" s="2" t="s">
        <v>4647</v>
      </c>
      <c r="U846" s="28" t="str">
        <f>IF(G846=0,"",_xlfn.MINIFS('PO Details'!$I:$I,'PO Details'!$D:$D,Planning!$B846,'PO Details'!$L:$L,Planning!$E846))</f>
        <v/>
      </c>
      <c r="V846" s="29" t="s">
        <v>4640</v>
      </c>
      <c r="W846" t="str">
        <f t="shared" si="74"/>
        <v>Max</v>
      </c>
      <c r="X846" s="2">
        <v>120</v>
      </c>
    </row>
    <row r="847" spans="1:24" x14ac:dyDescent="0.25">
      <c r="A847" s="11"/>
      <c r="B847" s="22" t="s">
        <v>1054</v>
      </c>
      <c r="C847" s="22"/>
      <c r="D847" s="22" t="s">
        <v>1055</v>
      </c>
      <c r="E847" s="31" t="s">
        <v>4746</v>
      </c>
      <c r="F847" s="12">
        <f>SUMIFS('Inventory Details'!$H:$H,'Inventory Details'!$B:$B,$B847,'Inventory Details'!$E:$E,$E847)</f>
        <v>3</v>
      </c>
      <c r="G847" s="12">
        <f>SUMIFS('PO Details'!$H:$H,'PO Details'!$D:$D,Planning!$B847,'PO Details'!$L:$L,$E847)</f>
        <v>0</v>
      </c>
      <c r="H847" s="12">
        <f>SUMIFS('SO Details'!$G:$G,'SO Details'!$D:$D,Planning!$B847,'SO Details'!$K:$K,$E847)</f>
        <v>0</v>
      </c>
      <c r="I847" s="20">
        <f>IF(COUNTIFS($C:$C,B847)&gt;1,SUMIFS('Sales Hx'!$Q:$Q,'Sales Hx'!$B:$B,_xlfn.XLOOKUP(B847,C:C,B:B),'Sales Hx'!$D:$D,Planning!$E847),SUMIFS('Sales Hx'!$Q:$Q,'Sales Hx'!$B:$B,Planning!$B847,'Sales Hx'!$D:$D,Planning!$E847))</f>
        <v>0</v>
      </c>
      <c r="J847" s="16">
        <f>IF(COUNTIFS($C:$C,B847)&gt;1,SUMIFS('Sales Hx'!$S:$S,'Sales Hx'!$B:$B,_xlfn.XLOOKUP(B847,C:C,B:B),'Sales Hx'!$D:$D,E847),SUMIFS('Sales Hx'!$S:$S,'Sales Hx'!$B:$B,$B847,'Sales Hx'!$D:$D,$E847))</f>
        <v>0</v>
      </c>
      <c r="K847" s="16">
        <f t="shared" si="75"/>
        <v>0</v>
      </c>
      <c r="L847" s="12">
        <f>IF(M847&lt;&gt;"",M847,IF(COUNTIFS($C:$C,B847)&gt;1,SUMIFS('Sales Hx'!V:V,'Sales Hx'!$B:$B,_xlfn.XLOOKUP(B847,C:C,B:B),'Sales Hx'!$D:$D,$E847),SUMIFS('Sales Hx'!V:V,'Sales Hx'!$B:$B,$B847,'Sales Hx'!$D:$D,$E847)))</f>
        <v>0</v>
      </c>
      <c r="M847" s="12">
        <v>0</v>
      </c>
      <c r="N847" s="15">
        <f t="shared" si="72"/>
        <v>0</v>
      </c>
      <c r="O847" s="21">
        <f t="shared" si="73"/>
        <v>0</v>
      </c>
      <c r="P847" s="24">
        <v>10.5</v>
      </c>
      <c r="Q847" s="18">
        <f t="shared" si="71"/>
        <v>0</v>
      </c>
      <c r="R847" s="2">
        <v>1</v>
      </c>
      <c r="S847" s="2">
        <v>120</v>
      </c>
      <c r="T847" s="2" t="s">
        <v>4647</v>
      </c>
      <c r="U847" s="28" t="str">
        <f>IF(G847=0,"",_xlfn.MINIFS('PO Details'!$I:$I,'PO Details'!$D:$D,Planning!$B847,'PO Details'!$L:$L,Planning!$E847))</f>
        <v/>
      </c>
      <c r="V847" s="29" t="s">
        <v>4640</v>
      </c>
      <c r="W847" t="str">
        <f t="shared" si="74"/>
        <v>Max</v>
      </c>
      <c r="X847" s="2">
        <v>120</v>
      </c>
    </row>
    <row r="848" spans="1:24" x14ac:dyDescent="0.25">
      <c r="A848" s="11"/>
      <c r="B848" s="22" t="s">
        <v>1054</v>
      </c>
      <c r="C848" s="22"/>
      <c r="D848" s="22" t="s">
        <v>1055</v>
      </c>
      <c r="E848" s="31" t="s">
        <v>106</v>
      </c>
      <c r="F848" s="12">
        <f>SUMIFS('Inventory Details'!$H:$H,'Inventory Details'!$B:$B,$B848,'Inventory Details'!$E:$E,$E848)</f>
        <v>5</v>
      </c>
      <c r="G848" s="12">
        <f>SUMIFS('PO Details'!$H:$H,'PO Details'!$D:$D,Planning!$B848,'PO Details'!$L:$L,$E848)</f>
        <v>0</v>
      </c>
      <c r="H848" s="12">
        <f>SUMIFS('SO Details'!$G:$G,'SO Details'!$D:$D,Planning!$B848,'SO Details'!$K:$K,$E848)</f>
        <v>0</v>
      </c>
      <c r="I848" s="20">
        <f>IF(COUNTIFS($C:$C,B848)&gt;1,SUMIFS('Sales Hx'!$Q:$Q,'Sales Hx'!$B:$B,_xlfn.XLOOKUP(B848,C:C,B:B),'Sales Hx'!$D:$D,Planning!$E848),SUMIFS('Sales Hx'!$Q:$Q,'Sales Hx'!$B:$B,Planning!$B848,'Sales Hx'!$D:$D,Planning!$E848))</f>
        <v>0</v>
      </c>
      <c r="J848" s="16">
        <f>IF(COUNTIFS($C:$C,B848)&gt;1,SUMIFS('Sales Hx'!$S:$S,'Sales Hx'!$B:$B,_xlfn.XLOOKUP(B848,C:C,B:B),'Sales Hx'!$D:$D,E848),SUMIFS('Sales Hx'!$S:$S,'Sales Hx'!$B:$B,$B848,'Sales Hx'!$D:$D,$E848))</f>
        <v>0</v>
      </c>
      <c r="K848" s="16">
        <f t="shared" si="75"/>
        <v>0</v>
      </c>
      <c r="L848" s="12">
        <f>IF(M848&lt;&gt;"",M848,IF(COUNTIFS($C:$C,B848)&gt;1,SUMIFS('Sales Hx'!V:V,'Sales Hx'!$B:$B,_xlfn.XLOOKUP(B848,C:C,B:B),'Sales Hx'!$D:$D,$E848),SUMIFS('Sales Hx'!V:V,'Sales Hx'!$B:$B,$B848,'Sales Hx'!$D:$D,$E848)))</f>
        <v>0</v>
      </c>
      <c r="M848" s="12">
        <v>0</v>
      </c>
      <c r="N848" s="15">
        <f t="shared" si="72"/>
        <v>0</v>
      </c>
      <c r="O848" s="21">
        <f t="shared" si="73"/>
        <v>0</v>
      </c>
      <c r="P848" s="24">
        <v>10.5</v>
      </c>
      <c r="Q848" s="18">
        <f t="shared" si="71"/>
        <v>0</v>
      </c>
      <c r="R848" s="2">
        <v>1</v>
      </c>
      <c r="S848" s="2">
        <v>120</v>
      </c>
      <c r="T848" s="2" t="s">
        <v>4647</v>
      </c>
      <c r="U848" s="28" t="str">
        <f>IF(G848=0,"",_xlfn.MINIFS('PO Details'!$I:$I,'PO Details'!$D:$D,Planning!$B848,'PO Details'!$L:$L,Planning!$E848))</f>
        <v/>
      </c>
      <c r="V848" s="29" t="s">
        <v>4640</v>
      </c>
      <c r="W848" t="str">
        <f t="shared" si="74"/>
        <v>Max</v>
      </c>
      <c r="X848" s="2">
        <v>120</v>
      </c>
    </row>
    <row r="849" spans="1:24" x14ac:dyDescent="0.25">
      <c r="A849" s="11"/>
      <c r="B849" s="22" t="s">
        <v>1054</v>
      </c>
      <c r="C849" s="22"/>
      <c r="D849" s="22" t="s">
        <v>1055</v>
      </c>
      <c r="E849" s="31" t="s">
        <v>113</v>
      </c>
      <c r="F849" s="12">
        <f>SUMIFS('Inventory Details'!$H:$H,'Inventory Details'!$B:$B,$B849,'Inventory Details'!$E:$E,$E849)</f>
        <v>5</v>
      </c>
      <c r="G849" s="12">
        <f>SUMIFS('PO Details'!$H:$H,'PO Details'!$D:$D,Planning!$B849,'PO Details'!$L:$L,$E849)</f>
        <v>0</v>
      </c>
      <c r="H849" s="12">
        <f>SUMIFS('SO Details'!$G:$G,'SO Details'!$D:$D,Planning!$B849,'SO Details'!$K:$K,$E849)</f>
        <v>0</v>
      </c>
      <c r="I849" s="20">
        <f>IF(COUNTIFS($C:$C,B849)&gt;1,SUMIFS('Sales Hx'!$Q:$Q,'Sales Hx'!$B:$B,_xlfn.XLOOKUP(B849,C:C,B:B),'Sales Hx'!$D:$D,Planning!$E849),SUMIFS('Sales Hx'!$Q:$Q,'Sales Hx'!$B:$B,Planning!$B849,'Sales Hx'!$D:$D,Planning!$E849))</f>
        <v>0</v>
      </c>
      <c r="J849" s="16">
        <f>IF(COUNTIFS($C:$C,B849)&gt;1,SUMIFS('Sales Hx'!$S:$S,'Sales Hx'!$B:$B,_xlfn.XLOOKUP(B849,C:C,B:B),'Sales Hx'!$D:$D,E849),SUMIFS('Sales Hx'!$S:$S,'Sales Hx'!$B:$B,$B849,'Sales Hx'!$D:$D,$E849))</f>
        <v>0</v>
      </c>
      <c r="K849" s="16">
        <f t="shared" si="75"/>
        <v>0</v>
      </c>
      <c r="L849" s="12">
        <f>IF(M849&lt;&gt;"",M849,IF(COUNTIFS($C:$C,B849)&gt;1,SUMIFS('Sales Hx'!V:V,'Sales Hx'!$B:$B,_xlfn.XLOOKUP(B849,C:C,B:B),'Sales Hx'!$D:$D,$E849),SUMIFS('Sales Hx'!V:V,'Sales Hx'!$B:$B,$B849,'Sales Hx'!$D:$D,$E849)))</f>
        <v>0</v>
      </c>
      <c r="M849" s="12">
        <v>0</v>
      </c>
      <c r="N849" s="15">
        <f t="shared" si="72"/>
        <v>0</v>
      </c>
      <c r="O849" s="21">
        <f t="shared" si="73"/>
        <v>0</v>
      </c>
      <c r="P849" s="24">
        <v>10.5</v>
      </c>
      <c r="Q849" s="18">
        <f t="shared" si="71"/>
        <v>0</v>
      </c>
      <c r="R849" s="2">
        <v>1</v>
      </c>
      <c r="S849" s="2">
        <v>120</v>
      </c>
      <c r="T849" s="2" t="s">
        <v>4647</v>
      </c>
      <c r="U849" s="28" t="str">
        <f>IF(G849=0,"",_xlfn.MINIFS('PO Details'!$I:$I,'PO Details'!$D:$D,Planning!$B849,'PO Details'!$L:$L,Planning!$E849))</f>
        <v/>
      </c>
      <c r="V849" s="29" t="s">
        <v>4640</v>
      </c>
      <c r="W849" t="str">
        <f t="shared" si="74"/>
        <v>Max</v>
      </c>
      <c r="X849" s="2">
        <v>120</v>
      </c>
    </row>
    <row r="850" spans="1:24" x14ac:dyDescent="0.25">
      <c r="A850" s="11"/>
      <c r="B850" s="22" t="s">
        <v>1054</v>
      </c>
      <c r="C850" s="22"/>
      <c r="D850" s="22" t="s">
        <v>1055</v>
      </c>
      <c r="E850" s="31" t="s">
        <v>186</v>
      </c>
      <c r="F850" s="12">
        <f>SUMIFS('Inventory Details'!$H:$H,'Inventory Details'!$B:$B,$B850,'Inventory Details'!$E:$E,$E850)</f>
        <v>57</v>
      </c>
      <c r="G850" s="12">
        <f>SUMIFS('PO Details'!$H:$H,'PO Details'!$D:$D,Planning!$B850,'PO Details'!$L:$L,$E850)</f>
        <v>0</v>
      </c>
      <c r="H850" s="12">
        <f>SUMIFS('SO Details'!$G:$G,'SO Details'!$D:$D,Planning!$B850,'SO Details'!$K:$K,$E850)</f>
        <v>0</v>
      </c>
      <c r="I850" s="20">
        <f>IF(COUNTIFS($C:$C,B850)&gt;1,SUMIFS('Sales Hx'!$Q:$Q,'Sales Hx'!$B:$B,_xlfn.XLOOKUP(B850,C:C,B:B),'Sales Hx'!$D:$D,Planning!$E850),SUMIFS('Sales Hx'!$Q:$Q,'Sales Hx'!$B:$B,Planning!$B850,'Sales Hx'!$D:$D,Planning!$E850))</f>
        <v>0</v>
      </c>
      <c r="J850" s="16">
        <f>IF(COUNTIFS($C:$C,B850)&gt;1,SUMIFS('Sales Hx'!$S:$S,'Sales Hx'!$B:$B,_xlfn.XLOOKUP(B850,C:C,B:B),'Sales Hx'!$D:$D,E850),SUMIFS('Sales Hx'!$S:$S,'Sales Hx'!$B:$B,$B850,'Sales Hx'!$D:$D,$E850))</f>
        <v>0</v>
      </c>
      <c r="K850" s="16">
        <f t="shared" si="75"/>
        <v>0</v>
      </c>
      <c r="L850" s="12">
        <f>IF(M850&lt;&gt;"",M850,IF(COUNTIFS($C:$C,B850)&gt;1,SUMIFS('Sales Hx'!V:V,'Sales Hx'!$B:$B,_xlfn.XLOOKUP(B850,C:C,B:B),'Sales Hx'!$D:$D,$E850),SUMIFS('Sales Hx'!V:V,'Sales Hx'!$B:$B,$B850,'Sales Hx'!$D:$D,$E850)))</f>
        <v>0</v>
      </c>
      <c r="M850" s="12">
        <v>0</v>
      </c>
      <c r="N850" s="15">
        <f t="shared" si="72"/>
        <v>0</v>
      </c>
      <c r="O850" s="21">
        <f t="shared" si="73"/>
        <v>0</v>
      </c>
      <c r="P850" s="24">
        <v>10.5</v>
      </c>
      <c r="Q850" s="18">
        <f t="shared" si="71"/>
        <v>0</v>
      </c>
      <c r="R850" s="2">
        <v>1</v>
      </c>
      <c r="S850" s="2">
        <v>120</v>
      </c>
      <c r="T850" s="2" t="s">
        <v>4647</v>
      </c>
      <c r="U850" s="28" t="str">
        <f>IF(G850=0,"",_xlfn.MINIFS('PO Details'!$I:$I,'PO Details'!$D:$D,Planning!$B850,'PO Details'!$L:$L,Planning!$E850))</f>
        <v/>
      </c>
      <c r="V850" s="29" t="s">
        <v>4640</v>
      </c>
      <c r="W850" t="str">
        <f t="shared" si="74"/>
        <v>Max</v>
      </c>
      <c r="X850" s="2">
        <v>120</v>
      </c>
    </row>
    <row r="851" spans="1:24" x14ac:dyDescent="0.25">
      <c r="A851" s="11"/>
      <c r="B851" s="22" t="s">
        <v>1054</v>
      </c>
      <c r="C851" s="22"/>
      <c r="D851" s="22" t="s">
        <v>1055</v>
      </c>
      <c r="E851" s="31" t="s">
        <v>109</v>
      </c>
      <c r="F851" s="12">
        <f>SUMIFS('Inventory Details'!$H:$H,'Inventory Details'!$B:$B,$B851,'Inventory Details'!$E:$E,$E851)</f>
        <v>2</v>
      </c>
      <c r="G851" s="12">
        <f>SUMIFS('PO Details'!$H:$H,'PO Details'!$D:$D,Planning!$B851,'PO Details'!$L:$L,$E851)</f>
        <v>0</v>
      </c>
      <c r="H851" s="12">
        <f>SUMIFS('SO Details'!$G:$G,'SO Details'!$D:$D,Planning!$B851,'SO Details'!$K:$K,$E851)</f>
        <v>0</v>
      </c>
      <c r="I851" s="20">
        <f>IF(COUNTIFS($C:$C,B851)&gt;1,SUMIFS('Sales Hx'!$Q:$Q,'Sales Hx'!$B:$B,_xlfn.XLOOKUP(B851,C:C,B:B),'Sales Hx'!$D:$D,Planning!$E851),SUMIFS('Sales Hx'!$Q:$Q,'Sales Hx'!$B:$B,Planning!$B851,'Sales Hx'!$D:$D,Planning!$E851))</f>
        <v>0</v>
      </c>
      <c r="J851" s="16">
        <f>IF(COUNTIFS($C:$C,B851)&gt;1,SUMIFS('Sales Hx'!$S:$S,'Sales Hx'!$B:$B,_xlfn.XLOOKUP(B851,C:C,B:B),'Sales Hx'!$D:$D,E851),SUMIFS('Sales Hx'!$S:$S,'Sales Hx'!$B:$B,$B851,'Sales Hx'!$D:$D,$E851))</f>
        <v>0</v>
      </c>
      <c r="K851" s="16">
        <f t="shared" si="75"/>
        <v>0</v>
      </c>
      <c r="L851" s="12">
        <f>IF(M851&lt;&gt;"",M851,IF(COUNTIFS($C:$C,B851)&gt;1,SUMIFS('Sales Hx'!V:V,'Sales Hx'!$B:$B,_xlfn.XLOOKUP(B851,C:C,B:B),'Sales Hx'!$D:$D,$E851),SUMIFS('Sales Hx'!V:V,'Sales Hx'!$B:$B,$B851,'Sales Hx'!$D:$D,$E851)))</f>
        <v>0</v>
      </c>
      <c r="M851" s="12">
        <v>0</v>
      </c>
      <c r="N851" s="15">
        <f t="shared" si="72"/>
        <v>0</v>
      </c>
      <c r="O851" s="21">
        <f t="shared" si="73"/>
        <v>0</v>
      </c>
      <c r="P851" s="24">
        <v>10.5</v>
      </c>
      <c r="Q851" s="18">
        <f t="shared" si="71"/>
        <v>0</v>
      </c>
      <c r="R851" s="2">
        <v>1</v>
      </c>
      <c r="S851" s="2">
        <v>120</v>
      </c>
      <c r="T851" s="2" t="s">
        <v>4647</v>
      </c>
      <c r="U851" s="28" t="str">
        <f>IF(G851=0,"",_xlfn.MINIFS('PO Details'!$I:$I,'PO Details'!$D:$D,Planning!$B851,'PO Details'!$L:$L,Planning!$E851))</f>
        <v/>
      </c>
      <c r="V851" s="29" t="s">
        <v>4640</v>
      </c>
      <c r="W851" t="str">
        <f t="shared" si="74"/>
        <v>Max</v>
      </c>
      <c r="X851" s="2">
        <v>120</v>
      </c>
    </row>
    <row r="852" spans="1:24" x14ac:dyDescent="0.25">
      <c r="A852" s="11"/>
      <c r="B852" s="22" t="s">
        <v>1056</v>
      </c>
      <c r="C852" s="22"/>
      <c r="D852" s="22" t="s">
        <v>1057</v>
      </c>
      <c r="E852" s="31" t="s">
        <v>4746</v>
      </c>
      <c r="F852" s="12">
        <f>SUMIFS('Inventory Details'!$H:$H,'Inventory Details'!$B:$B,$B852,'Inventory Details'!$E:$E,$E852)</f>
        <v>2</v>
      </c>
      <c r="G852" s="12">
        <f>SUMIFS('PO Details'!$H:$H,'PO Details'!$D:$D,Planning!$B852,'PO Details'!$L:$L,$E852)</f>
        <v>0</v>
      </c>
      <c r="H852" s="12">
        <f>SUMIFS('SO Details'!$G:$G,'SO Details'!$D:$D,Planning!$B852,'SO Details'!$K:$K,$E852)</f>
        <v>0</v>
      </c>
      <c r="I852" s="20">
        <f>IF(COUNTIFS($C:$C,B852)&gt;1,SUMIFS('Sales Hx'!$Q:$Q,'Sales Hx'!$B:$B,_xlfn.XLOOKUP(B852,C:C,B:B),'Sales Hx'!$D:$D,Planning!$E852),SUMIFS('Sales Hx'!$Q:$Q,'Sales Hx'!$B:$B,Planning!$B852,'Sales Hx'!$D:$D,Planning!$E852))</f>
        <v>0</v>
      </c>
      <c r="J852" s="16">
        <f>IF(COUNTIFS($C:$C,B852)&gt;1,SUMIFS('Sales Hx'!$S:$S,'Sales Hx'!$B:$B,_xlfn.XLOOKUP(B852,C:C,B:B),'Sales Hx'!$D:$D,E852),SUMIFS('Sales Hx'!$S:$S,'Sales Hx'!$B:$B,$B852,'Sales Hx'!$D:$D,$E852))</f>
        <v>9.2105263157894732E-2</v>
      </c>
      <c r="K852" s="16">
        <f t="shared" si="75"/>
        <v>0</v>
      </c>
      <c r="L852" s="12">
        <f>IF(M852&lt;&gt;"",M852,IF(COUNTIFS($C:$C,B852)&gt;1,SUMIFS('Sales Hx'!V:V,'Sales Hx'!$B:$B,_xlfn.XLOOKUP(B852,C:C,B:B),'Sales Hx'!$D:$D,$E852),SUMIFS('Sales Hx'!V:V,'Sales Hx'!$B:$B,$B852,'Sales Hx'!$D:$D,$E852)))</f>
        <v>0</v>
      </c>
      <c r="M852" s="12">
        <v>0</v>
      </c>
      <c r="N852" s="15">
        <f t="shared" si="72"/>
        <v>9.2105263157894732E-2</v>
      </c>
      <c r="O852" s="21">
        <f t="shared" si="73"/>
        <v>0</v>
      </c>
      <c r="P852" s="24">
        <v>10.5</v>
      </c>
      <c r="Q852" s="18">
        <f t="shared" si="71"/>
        <v>0</v>
      </c>
      <c r="R852" s="2">
        <v>1</v>
      </c>
      <c r="S852" s="2">
        <v>120</v>
      </c>
      <c r="T852" s="2" t="s">
        <v>4647</v>
      </c>
      <c r="U852" s="28" t="str">
        <f>IF(G852=0,"",_xlfn.MINIFS('PO Details'!$I:$I,'PO Details'!$D:$D,Planning!$B852,'PO Details'!$L:$L,Planning!$E852))</f>
        <v/>
      </c>
      <c r="V852" s="29" t="s">
        <v>4640</v>
      </c>
      <c r="W852" t="str">
        <f t="shared" si="74"/>
        <v>Max</v>
      </c>
      <c r="X852" s="2">
        <v>120</v>
      </c>
    </row>
    <row r="853" spans="1:24" x14ac:dyDescent="0.25">
      <c r="A853" s="11"/>
      <c r="B853" s="22" t="s">
        <v>1056</v>
      </c>
      <c r="C853" s="22"/>
      <c r="D853" s="22" t="s">
        <v>1057</v>
      </c>
      <c r="E853" s="31" t="s">
        <v>106</v>
      </c>
      <c r="F853" s="12">
        <f>SUMIFS('Inventory Details'!$H:$H,'Inventory Details'!$B:$B,$B853,'Inventory Details'!$E:$E,$E853)</f>
        <v>3</v>
      </c>
      <c r="G853" s="12">
        <f>SUMIFS('PO Details'!$H:$H,'PO Details'!$D:$D,Planning!$B853,'PO Details'!$L:$L,$E853)</f>
        <v>0</v>
      </c>
      <c r="H853" s="12">
        <f>SUMIFS('SO Details'!$G:$G,'SO Details'!$D:$D,Planning!$B853,'SO Details'!$K:$K,$E853)</f>
        <v>0</v>
      </c>
      <c r="I853" s="20">
        <f>IF(COUNTIFS($C:$C,B853)&gt;1,SUMIFS('Sales Hx'!$Q:$Q,'Sales Hx'!$B:$B,_xlfn.XLOOKUP(B853,C:C,B:B),'Sales Hx'!$D:$D,Planning!$E853),SUMIFS('Sales Hx'!$Q:$Q,'Sales Hx'!$B:$B,Planning!$B853,'Sales Hx'!$D:$D,Planning!$E853))</f>
        <v>0</v>
      </c>
      <c r="J853" s="16">
        <f>IF(COUNTIFS($C:$C,B853)&gt;1,SUMIFS('Sales Hx'!$S:$S,'Sales Hx'!$B:$B,_xlfn.XLOOKUP(B853,C:C,B:B),'Sales Hx'!$D:$D,E853),SUMIFS('Sales Hx'!$S:$S,'Sales Hx'!$B:$B,$B853,'Sales Hx'!$D:$D,$E853))</f>
        <v>0</v>
      </c>
      <c r="K853" s="16">
        <f t="shared" si="75"/>
        <v>0</v>
      </c>
      <c r="L853" s="12">
        <f>IF(M853&lt;&gt;"",M853,IF(COUNTIFS($C:$C,B853)&gt;1,SUMIFS('Sales Hx'!V:V,'Sales Hx'!$B:$B,_xlfn.XLOOKUP(B853,C:C,B:B),'Sales Hx'!$D:$D,$E853),SUMIFS('Sales Hx'!V:V,'Sales Hx'!$B:$B,$B853,'Sales Hx'!$D:$D,$E853)))</f>
        <v>0</v>
      </c>
      <c r="M853" s="12">
        <v>0</v>
      </c>
      <c r="N853" s="15">
        <f t="shared" si="72"/>
        <v>0</v>
      </c>
      <c r="O853" s="21">
        <f t="shared" si="73"/>
        <v>0</v>
      </c>
      <c r="P853" s="24">
        <v>10.5</v>
      </c>
      <c r="Q853" s="18">
        <f t="shared" si="71"/>
        <v>0</v>
      </c>
      <c r="R853" s="2">
        <v>1</v>
      </c>
      <c r="S853" s="2">
        <v>120</v>
      </c>
      <c r="T853" s="2" t="s">
        <v>4647</v>
      </c>
      <c r="U853" s="28" t="str">
        <f>IF(G853=0,"",_xlfn.MINIFS('PO Details'!$I:$I,'PO Details'!$D:$D,Planning!$B853,'PO Details'!$L:$L,Planning!$E853))</f>
        <v/>
      </c>
      <c r="V853" s="29" t="s">
        <v>4640</v>
      </c>
      <c r="W853" t="str">
        <f t="shared" si="74"/>
        <v>Max</v>
      </c>
      <c r="X853" s="2">
        <v>120</v>
      </c>
    </row>
    <row r="854" spans="1:24" x14ac:dyDescent="0.25">
      <c r="A854" s="11"/>
      <c r="B854" s="22" t="s">
        <v>1056</v>
      </c>
      <c r="C854" s="22"/>
      <c r="D854" s="22" t="s">
        <v>1057</v>
      </c>
      <c r="E854" s="31" t="s">
        <v>113</v>
      </c>
      <c r="F854" s="12">
        <f>SUMIFS('Inventory Details'!$H:$H,'Inventory Details'!$B:$B,$B854,'Inventory Details'!$E:$E,$E854)</f>
        <v>8</v>
      </c>
      <c r="G854" s="12">
        <f>SUMIFS('PO Details'!$H:$H,'PO Details'!$D:$D,Planning!$B854,'PO Details'!$L:$L,$E854)</f>
        <v>0</v>
      </c>
      <c r="H854" s="12">
        <f>SUMIFS('SO Details'!$G:$G,'SO Details'!$D:$D,Planning!$B854,'SO Details'!$K:$K,$E854)</f>
        <v>0</v>
      </c>
      <c r="I854" s="20">
        <f>IF(COUNTIFS($C:$C,B854)&gt;1,SUMIFS('Sales Hx'!$Q:$Q,'Sales Hx'!$B:$B,_xlfn.XLOOKUP(B854,C:C,B:B),'Sales Hx'!$D:$D,Planning!$E854),SUMIFS('Sales Hx'!$Q:$Q,'Sales Hx'!$B:$B,Planning!$B854,'Sales Hx'!$D:$D,Planning!$E854))</f>
        <v>0</v>
      </c>
      <c r="J854" s="16">
        <f>IF(COUNTIFS($C:$C,B854)&gt;1,SUMIFS('Sales Hx'!$S:$S,'Sales Hx'!$B:$B,_xlfn.XLOOKUP(B854,C:C,B:B),'Sales Hx'!$D:$D,E854),SUMIFS('Sales Hx'!$S:$S,'Sales Hx'!$B:$B,$B854,'Sales Hx'!$D:$D,$E854))</f>
        <v>0</v>
      </c>
      <c r="K854" s="16">
        <f t="shared" si="75"/>
        <v>0</v>
      </c>
      <c r="L854" s="12">
        <f>IF(M854&lt;&gt;"",M854,IF(COUNTIFS($C:$C,B854)&gt;1,SUMIFS('Sales Hx'!V:V,'Sales Hx'!$B:$B,_xlfn.XLOOKUP(B854,C:C,B:B),'Sales Hx'!$D:$D,$E854),SUMIFS('Sales Hx'!V:V,'Sales Hx'!$B:$B,$B854,'Sales Hx'!$D:$D,$E854)))</f>
        <v>0</v>
      </c>
      <c r="M854" s="12">
        <v>0</v>
      </c>
      <c r="N854" s="15">
        <f t="shared" si="72"/>
        <v>0</v>
      </c>
      <c r="O854" s="21">
        <f t="shared" si="73"/>
        <v>0</v>
      </c>
      <c r="P854" s="24">
        <v>10.5</v>
      </c>
      <c r="Q854" s="18">
        <f t="shared" si="71"/>
        <v>0</v>
      </c>
      <c r="R854" s="2">
        <v>1</v>
      </c>
      <c r="S854" s="2">
        <v>120</v>
      </c>
      <c r="T854" s="2" t="s">
        <v>4647</v>
      </c>
      <c r="U854" s="28" t="str">
        <f>IF(G854=0,"",_xlfn.MINIFS('PO Details'!$I:$I,'PO Details'!$D:$D,Planning!$B854,'PO Details'!$L:$L,Planning!$E854))</f>
        <v/>
      </c>
      <c r="V854" s="29" t="s">
        <v>4640</v>
      </c>
      <c r="W854" t="str">
        <f t="shared" si="74"/>
        <v>Max</v>
      </c>
      <c r="X854" s="2">
        <v>120</v>
      </c>
    </row>
    <row r="855" spans="1:24" x14ac:dyDescent="0.25">
      <c r="A855" s="11"/>
      <c r="B855" s="22" t="s">
        <v>1056</v>
      </c>
      <c r="C855" s="22"/>
      <c r="D855" s="22" t="s">
        <v>1057</v>
      </c>
      <c r="E855" s="31" t="s">
        <v>186</v>
      </c>
      <c r="F855" s="12">
        <f>SUMIFS('Inventory Details'!$H:$H,'Inventory Details'!$B:$B,$B855,'Inventory Details'!$E:$E,$E855)</f>
        <v>90</v>
      </c>
      <c r="G855" s="12">
        <f>SUMIFS('PO Details'!$H:$H,'PO Details'!$D:$D,Planning!$B855,'PO Details'!$L:$L,$E855)</f>
        <v>0</v>
      </c>
      <c r="H855" s="12">
        <f>SUMIFS('SO Details'!$G:$G,'SO Details'!$D:$D,Planning!$B855,'SO Details'!$K:$K,$E855)</f>
        <v>0</v>
      </c>
      <c r="I855" s="20">
        <f>IF(COUNTIFS($C:$C,B855)&gt;1,SUMIFS('Sales Hx'!$Q:$Q,'Sales Hx'!$B:$B,_xlfn.XLOOKUP(B855,C:C,B:B),'Sales Hx'!$D:$D,Planning!$E855),SUMIFS('Sales Hx'!$Q:$Q,'Sales Hx'!$B:$B,Planning!$B855,'Sales Hx'!$D:$D,Planning!$E855))</f>
        <v>0</v>
      </c>
      <c r="J855" s="16">
        <f>IF(COUNTIFS($C:$C,B855)&gt;1,SUMIFS('Sales Hx'!$S:$S,'Sales Hx'!$B:$B,_xlfn.XLOOKUP(B855,C:C,B:B),'Sales Hx'!$D:$D,E855),SUMIFS('Sales Hx'!$S:$S,'Sales Hx'!$B:$B,$B855,'Sales Hx'!$D:$D,$E855))</f>
        <v>0</v>
      </c>
      <c r="K855" s="16">
        <f t="shared" si="75"/>
        <v>0</v>
      </c>
      <c r="L855" s="12">
        <f>IF(M855&lt;&gt;"",M855,IF(COUNTIFS($C:$C,B855)&gt;1,SUMIFS('Sales Hx'!V:V,'Sales Hx'!$B:$B,_xlfn.XLOOKUP(B855,C:C,B:B),'Sales Hx'!$D:$D,$E855),SUMIFS('Sales Hx'!V:V,'Sales Hx'!$B:$B,$B855,'Sales Hx'!$D:$D,$E855)))</f>
        <v>0</v>
      </c>
      <c r="M855" s="12">
        <v>0</v>
      </c>
      <c r="N855" s="15">
        <f t="shared" si="72"/>
        <v>0</v>
      </c>
      <c r="O855" s="21">
        <f t="shared" si="73"/>
        <v>0</v>
      </c>
      <c r="P855" s="24">
        <v>10.5</v>
      </c>
      <c r="Q855" s="18">
        <f t="shared" si="71"/>
        <v>0</v>
      </c>
      <c r="R855" s="2">
        <v>1</v>
      </c>
      <c r="S855" s="2">
        <v>120</v>
      </c>
      <c r="T855" s="2" t="s">
        <v>4647</v>
      </c>
      <c r="U855" s="28" t="str">
        <f>IF(G855=0,"",_xlfn.MINIFS('PO Details'!$I:$I,'PO Details'!$D:$D,Planning!$B855,'PO Details'!$L:$L,Planning!$E855))</f>
        <v/>
      </c>
      <c r="V855" s="29" t="s">
        <v>4640</v>
      </c>
      <c r="W855" t="str">
        <f t="shared" si="74"/>
        <v>Max</v>
      </c>
      <c r="X855" s="2">
        <v>120</v>
      </c>
    </row>
    <row r="856" spans="1:24" x14ac:dyDescent="0.25">
      <c r="A856" s="11"/>
      <c r="B856" s="22" t="s">
        <v>1056</v>
      </c>
      <c r="C856" s="22"/>
      <c r="D856" s="22" t="s">
        <v>1057</v>
      </c>
      <c r="E856" s="31" t="s">
        <v>109</v>
      </c>
      <c r="F856" s="12">
        <f>SUMIFS('Inventory Details'!$H:$H,'Inventory Details'!$B:$B,$B856,'Inventory Details'!$E:$E,$E856)</f>
        <v>2</v>
      </c>
      <c r="G856" s="12">
        <f>SUMIFS('PO Details'!$H:$H,'PO Details'!$D:$D,Planning!$B856,'PO Details'!$L:$L,$E856)</f>
        <v>0</v>
      </c>
      <c r="H856" s="12">
        <f>SUMIFS('SO Details'!$G:$G,'SO Details'!$D:$D,Planning!$B856,'SO Details'!$K:$K,$E856)</f>
        <v>0</v>
      </c>
      <c r="I856" s="20">
        <f>IF(COUNTIFS($C:$C,B856)&gt;1,SUMIFS('Sales Hx'!$Q:$Q,'Sales Hx'!$B:$B,_xlfn.XLOOKUP(B856,C:C,B:B),'Sales Hx'!$D:$D,Planning!$E856),SUMIFS('Sales Hx'!$Q:$Q,'Sales Hx'!$B:$B,Planning!$B856,'Sales Hx'!$D:$D,Planning!$E856))</f>
        <v>0</v>
      </c>
      <c r="J856" s="16">
        <f>IF(COUNTIFS($C:$C,B856)&gt;1,SUMIFS('Sales Hx'!$S:$S,'Sales Hx'!$B:$B,_xlfn.XLOOKUP(B856,C:C,B:B),'Sales Hx'!$D:$D,E856),SUMIFS('Sales Hx'!$S:$S,'Sales Hx'!$B:$B,$B856,'Sales Hx'!$D:$D,$E856))</f>
        <v>0</v>
      </c>
      <c r="K856" s="16">
        <f t="shared" si="75"/>
        <v>0</v>
      </c>
      <c r="L856" s="12">
        <f>IF(M856&lt;&gt;"",M856,IF(COUNTIFS($C:$C,B856)&gt;1,SUMIFS('Sales Hx'!V:V,'Sales Hx'!$B:$B,_xlfn.XLOOKUP(B856,C:C,B:B),'Sales Hx'!$D:$D,$E856),SUMIFS('Sales Hx'!V:V,'Sales Hx'!$B:$B,$B856,'Sales Hx'!$D:$D,$E856)))</f>
        <v>0</v>
      </c>
      <c r="M856" s="12">
        <v>0</v>
      </c>
      <c r="N856" s="15">
        <f t="shared" si="72"/>
        <v>0</v>
      </c>
      <c r="O856" s="21">
        <f t="shared" si="73"/>
        <v>0</v>
      </c>
      <c r="P856" s="24">
        <v>10.5</v>
      </c>
      <c r="Q856" s="18">
        <f t="shared" si="71"/>
        <v>0</v>
      </c>
      <c r="R856" s="2">
        <v>1</v>
      </c>
      <c r="S856" s="2">
        <v>120</v>
      </c>
      <c r="T856" s="2" t="s">
        <v>4647</v>
      </c>
      <c r="U856" s="28" t="str">
        <f>IF(G856=0,"",_xlfn.MINIFS('PO Details'!$I:$I,'PO Details'!$D:$D,Planning!$B856,'PO Details'!$L:$L,Planning!$E856))</f>
        <v/>
      </c>
      <c r="V856" s="29" t="s">
        <v>4640</v>
      </c>
      <c r="W856" t="str">
        <f t="shared" si="74"/>
        <v>Max</v>
      </c>
      <c r="X856" s="2">
        <v>120</v>
      </c>
    </row>
    <row r="857" spans="1:24" x14ac:dyDescent="0.25">
      <c r="A857" s="11"/>
      <c r="B857" s="22" t="s">
        <v>1058</v>
      </c>
      <c r="C857" s="22"/>
      <c r="D857" s="22" t="s">
        <v>1059</v>
      </c>
      <c r="E857" s="31" t="s">
        <v>4746</v>
      </c>
      <c r="F857" s="12">
        <f>SUMIFS('Inventory Details'!$H:$H,'Inventory Details'!$B:$B,$B857,'Inventory Details'!$E:$E,$E857)</f>
        <v>7</v>
      </c>
      <c r="G857" s="12">
        <f>SUMIFS('PO Details'!$H:$H,'PO Details'!$D:$D,Planning!$B857,'PO Details'!$L:$L,$E857)</f>
        <v>0</v>
      </c>
      <c r="H857" s="12">
        <f>SUMIFS('SO Details'!$G:$G,'SO Details'!$D:$D,Planning!$B857,'SO Details'!$K:$K,$E857)</f>
        <v>0</v>
      </c>
      <c r="I857" s="20">
        <f>IF(COUNTIFS($C:$C,B857)&gt;1,SUMIFS('Sales Hx'!$Q:$Q,'Sales Hx'!$B:$B,_xlfn.XLOOKUP(B857,C:C,B:B),'Sales Hx'!$D:$D,Planning!$E857),SUMIFS('Sales Hx'!$Q:$Q,'Sales Hx'!$B:$B,Planning!$B857,'Sales Hx'!$D:$D,Planning!$E857))</f>
        <v>0</v>
      </c>
      <c r="J857" s="16">
        <f>IF(COUNTIFS($C:$C,B857)&gt;1,SUMIFS('Sales Hx'!$S:$S,'Sales Hx'!$B:$B,_xlfn.XLOOKUP(B857,C:C,B:B),'Sales Hx'!$D:$D,E857),SUMIFS('Sales Hx'!$S:$S,'Sales Hx'!$B:$B,$B857,'Sales Hx'!$D:$D,$E857))</f>
        <v>3.9473684210526314E-2</v>
      </c>
      <c r="K857" s="16">
        <f t="shared" si="75"/>
        <v>0</v>
      </c>
      <c r="L857" s="12">
        <f>IF(M857&lt;&gt;"",M857,IF(COUNTIFS($C:$C,B857)&gt;1,SUMIFS('Sales Hx'!V:V,'Sales Hx'!$B:$B,_xlfn.XLOOKUP(B857,C:C,B:B),'Sales Hx'!$D:$D,$E857),SUMIFS('Sales Hx'!V:V,'Sales Hx'!$B:$B,$B857,'Sales Hx'!$D:$D,$E857)))</f>
        <v>0</v>
      </c>
      <c r="M857" s="12">
        <v>0</v>
      </c>
      <c r="N857" s="15">
        <f t="shared" si="72"/>
        <v>3.9473684210526314E-2</v>
      </c>
      <c r="O857" s="21">
        <f t="shared" si="73"/>
        <v>0</v>
      </c>
      <c r="P857" s="24">
        <v>10.5</v>
      </c>
      <c r="Q857" s="18">
        <f t="shared" si="71"/>
        <v>0</v>
      </c>
      <c r="R857" s="2">
        <v>1</v>
      </c>
      <c r="S857" s="2">
        <v>120</v>
      </c>
      <c r="T857" s="2" t="s">
        <v>4647</v>
      </c>
      <c r="U857" s="28" t="str">
        <f>IF(G857=0,"",_xlfn.MINIFS('PO Details'!$I:$I,'PO Details'!$D:$D,Planning!$B857,'PO Details'!$L:$L,Planning!$E857))</f>
        <v/>
      </c>
      <c r="V857" s="29" t="s">
        <v>4640</v>
      </c>
      <c r="W857" t="str">
        <f t="shared" si="74"/>
        <v>Max</v>
      </c>
      <c r="X857" s="2">
        <v>120</v>
      </c>
    </row>
    <row r="858" spans="1:24" x14ac:dyDescent="0.25">
      <c r="A858" s="11"/>
      <c r="B858" s="22" t="s">
        <v>1058</v>
      </c>
      <c r="C858" s="22"/>
      <c r="D858" s="22" t="s">
        <v>1059</v>
      </c>
      <c r="E858" s="31" t="s">
        <v>106</v>
      </c>
      <c r="F858" s="12">
        <f>SUMIFS('Inventory Details'!$H:$H,'Inventory Details'!$B:$B,$B858,'Inventory Details'!$E:$E,$E858)</f>
        <v>2</v>
      </c>
      <c r="G858" s="12">
        <f>SUMIFS('PO Details'!$H:$H,'PO Details'!$D:$D,Planning!$B858,'PO Details'!$L:$L,$E858)</f>
        <v>0</v>
      </c>
      <c r="H858" s="12">
        <f>SUMIFS('SO Details'!$G:$G,'SO Details'!$D:$D,Planning!$B858,'SO Details'!$K:$K,$E858)</f>
        <v>0</v>
      </c>
      <c r="I858" s="20">
        <f>IF(COUNTIFS($C:$C,B858)&gt;1,SUMIFS('Sales Hx'!$Q:$Q,'Sales Hx'!$B:$B,_xlfn.XLOOKUP(B858,C:C,B:B),'Sales Hx'!$D:$D,Planning!$E858),SUMIFS('Sales Hx'!$Q:$Q,'Sales Hx'!$B:$B,Planning!$B858,'Sales Hx'!$D:$D,Planning!$E858))</f>
        <v>0</v>
      </c>
      <c r="J858" s="16">
        <f>IF(COUNTIFS($C:$C,B858)&gt;1,SUMIFS('Sales Hx'!$S:$S,'Sales Hx'!$B:$B,_xlfn.XLOOKUP(B858,C:C,B:B),'Sales Hx'!$D:$D,E858),SUMIFS('Sales Hx'!$S:$S,'Sales Hx'!$B:$B,$B858,'Sales Hx'!$D:$D,$E858))</f>
        <v>4.6052631578947366E-2</v>
      </c>
      <c r="K858" s="16">
        <f t="shared" si="75"/>
        <v>0</v>
      </c>
      <c r="L858" s="12">
        <f>IF(M858&lt;&gt;"",M858,IF(COUNTIFS($C:$C,B858)&gt;1,SUMIFS('Sales Hx'!V:V,'Sales Hx'!$B:$B,_xlfn.XLOOKUP(B858,C:C,B:B),'Sales Hx'!$D:$D,$E858),SUMIFS('Sales Hx'!V:V,'Sales Hx'!$B:$B,$B858,'Sales Hx'!$D:$D,$E858)))</f>
        <v>0</v>
      </c>
      <c r="M858" s="12">
        <v>0</v>
      </c>
      <c r="N858" s="15">
        <f t="shared" si="72"/>
        <v>4.6052631578947366E-2</v>
      </c>
      <c r="O858" s="21">
        <f t="shared" si="73"/>
        <v>0</v>
      </c>
      <c r="P858" s="24">
        <v>10.5</v>
      </c>
      <c r="Q858" s="18">
        <f t="shared" si="71"/>
        <v>0</v>
      </c>
      <c r="R858" s="2">
        <v>1</v>
      </c>
      <c r="S858" s="2">
        <v>120</v>
      </c>
      <c r="T858" s="2" t="s">
        <v>4647</v>
      </c>
      <c r="U858" s="28" t="str">
        <f>IF(G858=0,"",_xlfn.MINIFS('PO Details'!$I:$I,'PO Details'!$D:$D,Planning!$B858,'PO Details'!$L:$L,Planning!$E858))</f>
        <v/>
      </c>
      <c r="V858" s="29" t="s">
        <v>4640</v>
      </c>
      <c r="W858" t="str">
        <f t="shared" si="74"/>
        <v>Max</v>
      </c>
      <c r="X858" s="2">
        <v>120</v>
      </c>
    </row>
    <row r="859" spans="1:24" x14ac:dyDescent="0.25">
      <c r="A859" s="11"/>
      <c r="B859" s="22" t="s">
        <v>1058</v>
      </c>
      <c r="C859" s="22"/>
      <c r="D859" s="22" t="s">
        <v>1059</v>
      </c>
      <c r="E859" s="31" t="s">
        <v>113</v>
      </c>
      <c r="F859" s="12">
        <f>SUMIFS('Inventory Details'!$H:$H,'Inventory Details'!$B:$B,$B859,'Inventory Details'!$E:$E,$E859)</f>
        <v>7</v>
      </c>
      <c r="G859" s="12">
        <f>SUMIFS('PO Details'!$H:$H,'PO Details'!$D:$D,Planning!$B859,'PO Details'!$L:$L,$E859)</f>
        <v>0</v>
      </c>
      <c r="H859" s="12">
        <f>SUMIFS('SO Details'!$G:$G,'SO Details'!$D:$D,Planning!$B859,'SO Details'!$K:$K,$E859)</f>
        <v>0</v>
      </c>
      <c r="I859" s="20">
        <f>IF(COUNTIFS($C:$C,B859)&gt;1,SUMIFS('Sales Hx'!$Q:$Q,'Sales Hx'!$B:$B,_xlfn.XLOOKUP(B859,C:C,B:B),'Sales Hx'!$D:$D,Planning!$E859),SUMIFS('Sales Hx'!$Q:$Q,'Sales Hx'!$B:$B,Planning!$B859,'Sales Hx'!$D:$D,Planning!$E859))</f>
        <v>0</v>
      </c>
      <c r="J859" s="16">
        <f>IF(COUNTIFS($C:$C,B859)&gt;1,SUMIFS('Sales Hx'!$S:$S,'Sales Hx'!$B:$B,_xlfn.XLOOKUP(B859,C:C,B:B),'Sales Hx'!$D:$D,E859),SUMIFS('Sales Hx'!$S:$S,'Sales Hx'!$B:$B,$B859,'Sales Hx'!$D:$D,$E859))</f>
        <v>0</v>
      </c>
      <c r="K859" s="16">
        <f t="shared" si="75"/>
        <v>0</v>
      </c>
      <c r="L859" s="12">
        <f>IF(M859&lt;&gt;"",M859,IF(COUNTIFS($C:$C,B859)&gt;1,SUMIFS('Sales Hx'!V:V,'Sales Hx'!$B:$B,_xlfn.XLOOKUP(B859,C:C,B:B),'Sales Hx'!$D:$D,$E859),SUMIFS('Sales Hx'!V:V,'Sales Hx'!$B:$B,$B859,'Sales Hx'!$D:$D,$E859)))</f>
        <v>0</v>
      </c>
      <c r="M859" s="12">
        <v>0</v>
      </c>
      <c r="N859" s="15">
        <f t="shared" si="72"/>
        <v>0</v>
      </c>
      <c r="O859" s="21">
        <f t="shared" si="73"/>
        <v>0</v>
      </c>
      <c r="P859" s="24">
        <v>10.5</v>
      </c>
      <c r="Q859" s="18">
        <f t="shared" si="71"/>
        <v>0</v>
      </c>
      <c r="R859" s="2">
        <v>1</v>
      </c>
      <c r="S859" s="2">
        <v>120</v>
      </c>
      <c r="T859" s="2" t="s">
        <v>4647</v>
      </c>
      <c r="U859" s="28" t="str">
        <f>IF(G859=0,"",_xlfn.MINIFS('PO Details'!$I:$I,'PO Details'!$D:$D,Planning!$B859,'PO Details'!$L:$L,Planning!$E859))</f>
        <v/>
      </c>
      <c r="V859" s="29" t="s">
        <v>4640</v>
      </c>
      <c r="W859" t="str">
        <f t="shared" si="74"/>
        <v>Max</v>
      </c>
      <c r="X859" s="2">
        <v>120</v>
      </c>
    </row>
    <row r="860" spans="1:24" x14ac:dyDescent="0.25">
      <c r="A860" s="11"/>
      <c r="B860" s="22" t="s">
        <v>1058</v>
      </c>
      <c r="C860" s="22"/>
      <c r="D860" s="22" t="s">
        <v>1059</v>
      </c>
      <c r="E860" s="31" t="s">
        <v>186</v>
      </c>
      <c r="F860" s="12">
        <f>SUMIFS('Inventory Details'!$H:$H,'Inventory Details'!$B:$B,$B860,'Inventory Details'!$E:$E,$E860)</f>
        <v>63</v>
      </c>
      <c r="G860" s="12">
        <f>SUMIFS('PO Details'!$H:$H,'PO Details'!$D:$D,Planning!$B860,'PO Details'!$L:$L,$E860)</f>
        <v>0</v>
      </c>
      <c r="H860" s="12">
        <f>SUMIFS('SO Details'!$G:$G,'SO Details'!$D:$D,Planning!$B860,'SO Details'!$K:$K,$E860)</f>
        <v>0</v>
      </c>
      <c r="I860" s="20">
        <f>IF(COUNTIFS($C:$C,B860)&gt;1,SUMIFS('Sales Hx'!$Q:$Q,'Sales Hx'!$B:$B,_xlfn.XLOOKUP(B860,C:C,B:B),'Sales Hx'!$D:$D,Planning!$E860),SUMIFS('Sales Hx'!$Q:$Q,'Sales Hx'!$B:$B,Planning!$B860,'Sales Hx'!$D:$D,Planning!$E860))</f>
        <v>0</v>
      </c>
      <c r="J860" s="16">
        <f>IF(COUNTIFS($C:$C,B860)&gt;1,SUMIFS('Sales Hx'!$S:$S,'Sales Hx'!$B:$B,_xlfn.XLOOKUP(B860,C:C,B:B),'Sales Hx'!$D:$D,E860),SUMIFS('Sales Hx'!$S:$S,'Sales Hx'!$B:$B,$B860,'Sales Hx'!$D:$D,$E860))</f>
        <v>0</v>
      </c>
      <c r="K860" s="16">
        <f t="shared" si="75"/>
        <v>0</v>
      </c>
      <c r="L860" s="12">
        <f>IF(M860&lt;&gt;"",M860,IF(COUNTIFS($C:$C,B860)&gt;1,SUMIFS('Sales Hx'!V:V,'Sales Hx'!$B:$B,_xlfn.XLOOKUP(B860,C:C,B:B),'Sales Hx'!$D:$D,$E860),SUMIFS('Sales Hx'!V:V,'Sales Hx'!$B:$B,$B860,'Sales Hx'!$D:$D,$E860)))</f>
        <v>0</v>
      </c>
      <c r="M860" s="12">
        <v>0</v>
      </c>
      <c r="N860" s="15">
        <f t="shared" si="72"/>
        <v>0</v>
      </c>
      <c r="O860" s="21">
        <f t="shared" si="73"/>
        <v>0</v>
      </c>
      <c r="P860" s="24">
        <v>10.5</v>
      </c>
      <c r="Q860" s="18">
        <f t="shared" si="71"/>
        <v>0</v>
      </c>
      <c r="R860" s="2">
        <v>1</v>
      </c>
      <c r="S860" s="2">
        <v>120</v>
      </c>
      <c r="T860" s="2" t="s">
        <v>4647</v>
      </c>
      <c r="U860" s="28" t="str">
        <f>IF(G860=0,"",_xlfn.MINIFS('PO Details'!$I:$I,'PO Details'!$D:$D,Planning!$B860,'PO Details'!$L:$L,Planning!$E860))</f>
        <v/>
      </c>
      <c r="V860" s="29" t="s">
        <v>4640</v>
      </c>
      <c r="W860" t="str">
        <f t="shared" si="74"/>
        <v>Max</v>
      </c>
      <c r="X860" s="2">
        <v>120</v>
      </c>
    </row>
    <row r="861" spans="1:24" x14ac:dyDescent="0.25">
      <c r="A861" s="11"/>
      <c r="B861" s="22" t="s">
        <v>1058</v>
      </c>
      <c r="C861" s="22"/>
      <c r="D861" s="22" t="s">
        <v>1059</v>
      </c>
      <c r="E861" s="31" t="s">
        <v>109</v>
      </c>
      <c r="F861" s="12">
        <f>SUMIFS('Inventory Details'!$H:$H,'Inventory Details'!$B:$B,$B861,'Inventory Details'!$E:$E,$E861)</f>
        <v>2</v>
      </c>
      <c r="G861" s="12">
        <f>SUMIFS('PO Details'!$H:$H,'PO Details'!$D:$D,Planning!$B861,'PO Details'!$L:$L,$E861)</f>
        <v>0</v>
      </c>
      <c r="H861" s="12">
        <f>SUMIFS('SO Details'!$G:$G,'SO Details'!$D:$D,Planning!$B861,'SO Details'!$K:$K,$E861)</f>
        <v>0</v>
      </c>
      <c r="I861" s="20">
        <f>IF(COUNTIFS($C:$C,B861)&gt;1,SUMIFS('Sales Hx'!$Q:$Q,'Sales Hx'!$B:$B,_xlfn.XLOOKUP(B861,C:C,B:B),'Sales Hx'!$D:$D,Planning!$E861),SUMIFS('Sales Hx'!$Q:$Q,'Sales Hx'!$B:$B,Planning!$B861,'Sales Hx'!$D:$D,Planning!$E861))</f>
        <v>0</v>
      </c>
      <c r="J861" s="16">
        <f>IF(COUNTIFS($C:$C,B861)&gt;1,SUMIFS('Sales Hx'!$S:$S,'Sales Hx'!$B:$B,_xlfn.XLOOKUP(B861,C:C,B:B),'Sales Hx'!$D:$D,E861),SUMIFS('Sales Hx'!$S:$S,'Sales Hx'!$B:$B,$B861,'Sales Hx'!$D:$D,$E861))</f>
        <v>0</v>
      </c>
      <c r="K861" s="16">
        <f t="shared" si="75"/>
        <v>0</v>
      </c>
      <c r="L861" s="12">
        <f>IF(M861&lt;&gt;"",M861,IF(COUNTIFS($C:$C,B861)&gt;1,SUMIFS('Sales Hx'!V:V,'Sales Hx'!$B:$B,_xlfn.XLOOKUP(B861,C:C,B:B),'Sales Hx'!$D:$D,$E861),SUMIFS('Sales Hx'!V:V,'Sales Hx'!$B:$B,$B861,'Sales Hx'!$D:$D,$E861)))</f>
        <v>0</v>
      </c>
      <c r="M861" s="12">
        <v>0</v>
      </c>
      <c r="N861" s="15">
        <f t="shared" si="72"/>
        <v>0</v>
      </c>
      <c r="O861" s="21">
        <f t="shared" si="73"/>
        <v>0</v>
      </c>
      <c r="P861" s="24">
        <v>10.5</v>
      </c>
      <c r="Q861" s="18">
        <f t="shared" si="71"/>
        <v>0</v>
      </c>
      <c r="R861" s="2">
        <v>1</v>
      </c>
      <c r="S861" s="2">
        <v>120</v>
      </c>
      <c r="T861" s="2" t="s">
        <v>4647</v>
      </c>
      <c r="U861" s="28" t="str">
        <f>IF(G861=0,"",_xlfn.MINIFS('PO Details'!$I:$I,'PO Details'!$D:$D,Planning!$B861,'PO Details'!$L:$L,Planning!$E861))</f>
        <v/>
      </c>
      <c r="V861" s="29" t="s">
        <v>4640</v>
      </c>
      <c r="W861" t="str">
        <f t="shared" si="74"/>
        <v>Max</v>
      </c>
      <c r="X861" s="2">
        <v>120</v>
      </c>
    </row>
    <row r="862" spans="1:24" x14ac:dyDescent="0.25">
      <c r="A862" s="11"/>
      <c r="B862" s="22" t="s">
        <v>1060</v>
      </c>
      <c r="C862" s="22"/>
      <c r="D862" s="22" t="s">
        <v>1061</v>
      </c>
      <c r="E862" s="31" t="s">
        <v>106</v>
      </c>
      <c r="F862" s="12">
        <f>SUMIFS('Inventory Details'!$H:$H,'Inventory Details'!$B:$B,$B862,'Inventory Details'!$E:$E,$E862)</f>
        <v>3</v>
      </c>
      <c r="G862" s="12">
        <f>SUMIFS('PO Details'!$H:$H,'PO Details'!$D:$D,Planning!$B862,'PO Details'!$L:$L,$E862)</f>
        <v>0</v>
      </c>
      <c r="H862" s="12">
        <f>SUMIFS('SO Details'!$G:$G,'SO Details'!$D:$D,Planning!$B862,'SO Details'!$K:$K,$E862)</f>
        <v>0</v>
      </c>
      <c r="I862" s="20">
        <f>IF(COUNTIFS($C:$C,B862)&gt;1,SUMIFS('Sales Hx'!$Q:$Q,'Sales Hx'!$B:$B,_xlfn.XLOOKUP(B862,C:C,B:B),'Sales Hx'!$D:$D,Planning!$E862),SUMIFS('Sales Hx'!$Q:$Q,'Sales Hx'!$B:$B,Planning!$B862,'Sales Hx'!$D:$D,Planning!$E862))</f>
        <v>0</v>
      </c>
      <c r="J862" s="16">
        <f>IF(COUNTIFS($C:$C,B862)&gt;1,SUMIFS('Sales Hx'!$S:$S,'Sales Hx'!$B:$B,_xlfn.XLOOKUP(B862,C:C,B:B),'Sales Hx'!$D:$D,E862),SUMIFS('Sales Hx'!$S:$S,'Sales Hx'!$B:$B,$B862,'Sales Hx'!$D:$D,$E862))</f>
        <v>0</v>
      </c>
      <c r="K862" s="16">
        <f t="shared" si="75"/>
        <v>0</v>
      </c>
      <c r="L862" s="12">
        <f>IF(M862&lt;&gt;"",M862,IF(COUNTIFS($C:$C,B862)&gt;1,SUMIFS('Sales Hx'!V:V,'Sales Hx'!$B:$B,_xlfn.XLOOKUP(B862,C:C,B:B),'Sales Hx'!$D:$D,$E862),SUMIFS('Sales Hx'!V:V,'Sales Hx'!$B:$B,$B862,'Sales Hx'!$D:$D,$E862)))</f>
        <v>0</v>
      </c>
      <c r="M862" s="12">
        <v>0</v>
      </c>
      <c r="N862" s="15">
        <f t="shared" si="72"/>
        <v>0</v>
      </c>
      <c r="O862" s="21">
        <f t="shared" si="73"/>
        <v>0</v>
      </c>
      <c r="P862" s="24">
        <v>10.5</v>
      </c>
      <c r="Q862" s="18">
        <f t="shared" si="71"/>
        <v>0</v>
      </c>
      <c r="R862" s="2">
        <v>1</v>
      </c>
      <c r="S862" s="2">
        <v>120</v>
      </c>
      <c r="T862" s="2" t="s">
        <v>4647</v>
      </c>
      <c r="U862" s="28" t="str">
        <f>IF(G862=0,"",_xlfn.MINIFS('PO Details'!$I:$I,'PO Details'!$D:$D,Planning!$B862,'PO Details'!$L:$L,Planning!$E862))</f>
        <v/>
      </c>
      <c r="V862" s="29" t="s">
        <v>4640</v>
      </c>
      <c r="W862" t="str">
        <f t="shared" si="74"/>
        <v>Max</v>
      </c>
      <c r="X862" s="2">
        <v>120</v>
      </c>
    </row>
    <row r="863" spans="1:24" x14ac:dyDescent="0.25">
      <c r="A863" s="11"/>
      <c r="B863" s="22" t="s">
        <v>1060</v>
      </c>
      <c r="C863" s="22"/>
      <c r="D863" s="22" t="s">
        <v>1061</v>
      </c>
      <c r="E863" s="31" t="s">
        <v>113</v>
      </c>
      <c r="F863" s="12">
        <f>SUMIFS('Inventory Details'!$H:$H,'Inventory Details'!$B:$B,$B863,'Inventory Details'!$E:$E,$E863)</f>
        <v>6</v>
      </c>
      <c r="G863" s="12">
        <f>SUMIFS('PO Details'!$H:$H,'PO Details'!$D:$D,Planning!$B863,'PO Details'!$L:$L,$E863)</f>
        <v>0</v>
      </c>
      <c r="H863" s="12">
        <f>SUMIFS('SO Details'!$G:$G,'SO Details'!$D:$D,Planning!$B863,'SO Details'!$K:$K,$E863)</f>
        <v>0</v>
      </c>
      <c r="I863" s="20">
        <f>IF(COUNTIFS($C:$C,B863)&gt;1,SUMIFS('Sales Hx'!$Q:$Q,'Sales Hx'!$B:$B,_xlfn.XLOOKUP(B863,C:C,B:B),'Sales Hx'!$D:$D,Planning!$E863),SUMIFS('Sales Hx'!$Q:$Q,'Sales Hx'!$B:$B,Planning!$B863,'Sales Hx'!$D:$D,Planning!$E863))</f>
        <v>0</v>
      </c>
      <c r="J863" s="16">
        <f>IF(COUNTIFS($C:$C,B863)&gt;1,SUMIFS('Sales Hx'!$S:$S,'Sales Hx'!$B:$B,_xlfn.XLOOKUP(B863,C:C,B:B),'Sales Hx'!$D:$D,E863),SUMIFS('Sales Hx'!$S:$S,'Sales Hx'!$B:$B,$B863,'Sales Hx'!$D:$D,$E863))</f>
        <v>0</v>
      </c>
      <c r="K863" s="16">
        <f t="shared" si="75"/>
        <v>0</v>
      </c>
      <c r="L863" s="12">
        <f>IF(M863&lt;&gt;"",M863,IF(COUNTIFS($C:$C,B863)&gt;1,SUMIFS('Sales Hx'!V:V,'Sales Hx'!$B:$B,_xlfn.XLOOKUP(B863,C:C,B:B),'Sales Hx'!$D:$D,$E863),SUMIFS('Sales Hx'!V:V,'Sales Hx'!$B:$B,$B863,'Sales Hx'!$D:$D,$E863)))</f>
        <v>0</v>
      </c>
      <c r="M863" s="12">
        <v>0</v>
      </c>
      <c r="N863" s="15">
        <f t="shared" si="72"/>
        <v>0</v>
      </c>
      <c r="O863" s="21">
        <f t="shared" si="73"/>
        <v>0</v>
      </c>
      <c r="P863" s="24">
        <v>10.5</v>
      </c>
      <c r="Q863" s="18">
        <f t="shared" si="71"/>
        <v>0</v>
      </c>
      <c r="R863" s="2">
        <v>1</v>
      </c>
      <c r="S863" s="2">
        <v>120</v>
      </c>
      <c r="T863" s="2" t="s">
        <v>4647</v>
      </c>
      <c r="U863" s="28" t="str">
        <f>IF(G863=0,"",_xlfn.MINIFS('PO Details'!$I:$I,'PO Details'!$D:$D,Planning!$B863,'PO Details'!$L:$L,Planning!$E863))</f>
        <v/>
      </c>
      <c r="V863" s="29" t="s">
        <v>4640</v>
      </c>
      <c r="W863" t="str">
        <f t="shared" si="74"/>
        <v>Max</v>
      </c>
      <c r="X863" s="2">
        <v>120</v>
      </c>
    </row>
    <row r="864" spans="1:24" x14ac:dyDescent="0.25">
      <c r="A864" s="11"/>
      <c r="B864" s="22" t="s">
        <v>1060</v>
      </c>
      <c r="C864" s="22"/>
      <c r="D864" s="22" t="s">
        <v>1061</v>
      </c>
      <c r="E864" s="31" t="s">
        <v>186</v>
      </c>
      <c r="F864" s="12">
        <f>SUMIFS('Inventory Details'!$H:$H,'Inventory Details'!$B:$B,$B864,'Inventory Details'!$E:$E,$E864)</f>
        <v>10</v>
      </c>
      <c r="G864" s="12">
        <f>SUMIFS('PO Details'!$H:$H,'PO Details'!$D:$D,Planning!$B864,'PO Details'!$L:$L,$E864)</f>
        <v>0</v>
      </c>
      <c r="H864" s="12">
        <f>SUMIFS('SO Details'!$G:$G,'SO Details'!$D:$D,Planning!$B864,'SO Details'!$K:$K,$E864)</f>
        <v>0</v>
      </c>
      <c r="I864" s="20">
        <f>IF(COUNTIFS($C:$C,B864)&gt;1,SUMIFS('Sales Hx'!$Q:$Q,'Sales Hx'!$B:$B,_xlfn.XLOOKUP(B864,C:C,B:B),'Sales Hx'!$D:$D,Planning!$E864),SUMIFS('Sales Hx'!$Q:$Q,'Sales Hx'!$B:$B,Planning!$B864,'Sales Hx'!$D:$D,Planning!$E864))</f>
        <v>0</v>
      </c>
      <c r="J864" s="16">
        <f>IF(COUNTIFS($C:$C,B864)&gt;1,SUMIFS('Sales Hx'!$S:$S,'Sales Hx'!$B:$B,_xlfn.XLOOKUP(B864,C:C,B:B),'Sales Hx'!$D:$D,E864),SUMIFS('Sales Hx'!$S:$S,'Sales Hx'!$B:$B,$B864,'Sales Hx'!$D:$D,$E864))</f>
        <v>0</v>
      </c>
      <c r="K864" s="16">
        <f t="shared" si="75"/>
        <v>0</v>
      </c>
      <c r="L864" s="12">
        <f>IF(M864&lt;&gt;"",M864,IF(COUNTIFS($C:$C,B864)&gt;1,SUMIFS('Sales Hx'!V:V,'Sales Hx'!$B:$B,_xlfn.XLOOKUP(B864,C:C,B:B),'Sales Hx'!$D:$D,$E864),SUMIFS('Sales Hx'!V:V,'Sales Hx'!$B:$B,$B864,'Sales Hx'!$D:$D,$E864)))</f>
        <v>0</v>
      </c>
      <c r="M864" s="12">
        <v>0</v>
      </c>
      <c r="N864" s="15">
        <f t="shared" si="72"/>
        <v>0</v>
      </c>
      <c r="O864" s="21">
        <f t="shared" si="73"/>
        <v>0</v>
      </c>
      <c r="P864" s="24">
        <v>10.5</v>
      </c>
      <c r="Q864" s="18">
        <f t="shared" si="71"/>
        <v>0</v>
      </c>
      <c r="R864" s="2">
        <v>1</v>
      </c>
      <c r="S864" s="2">
        <v>120</v>
      </c>
      <c r="T864" s="2" t="s">
        <v>4647</v>
      </c>
      <c r="U864" s="28" t="str">
        <f>IF(G864=0,"",_xlfn.MINIFS('PO Details'!$I:$I,'PO Details'!$D:$D,Planning!$B864,'PO Details'!$L:$L,Planning!$E864))</f>
        <v/>
      </c>
      <c r="V864" s="29" t="s">
        <v>4640</v>
      </c>
      <c r="W864" t="str">
        <f t="shared" si="74"/>
        <v>Max</v>
      </c>
      <c r="X864" s="2">
        <v>120</v>
      </c>
    </row>
    <row r="865" spans="1:24" x14ac:dyDescent="0.25">
      <c r="A865" s="11"/>
      <c r="B865" s="22" t="s">
        <v>1060</v>
      </c>
      <c r="C865" s="22"/>
      <c r="D865" s="22" t="s">
        <v>1061</v>
      </c>
      <c r="E865" s="31" t="s">
        <v>109</v>
      </c>
      <c r="F865" s="12">
        <f>SUMIFS('Inventory Details'!$H:$H,'Inventory Details'!$B:$B,$B865,'Inventory Details'!$E:$E,$E865)</f>
        <v>2</v>
      </c>
      <c r="G865" s="12">
        <f>SUMIFS('PO Details'!$H:$H,'PO Details'!$D:$D,Planning!$B865,'PO Details'!$L:$L,$E865)</f>
        <v>0</v>
      </c>
      <c r="H865" s="12">
        <f>SUMIFS('SO Details'!$G:$G,'SO Details'!$D:$D,Planning!$B865,'SO Details'!$K:$K,$E865)</f>
        <v>0</v>
      </c>
      <c r="I865" s="20">
        <f>IF(COUNTIFS($C:$C,B865)&gt;1,SUMIFS('Sales Hx'!$Q:$Q,'Sales Hx'!$B:$B,_xlfn.XLOOKUP(B865,C:C,B:B),'Sales Hx'!$D:$D,Planning!$E865),SUMIFS('Sales Hx'!$Q:$Q,'Sales Hx'!$B:$B,Planning!$B865,'Sales Hx'!$D:$D,Planning!$E865))</f>
        <v>0</v>
      </c>
      <c r="J865" s="16">
        <f>IF(COUNTIFS($C:$C,B865)&gt;1,SUMIFS('Sales Hx'!$S:$S,'Sales Hx'!$B:$B,_xlfn.XLOOKUP(B865,C:C,B:B),'Sales Hx'!$D:$D,E865),SUMIFS('Sales Hx'!$S:$S,'Sales Hx'!$B:$B,$B865,'Sales Hx'!$D:$D,$E865))</f>
        <v>0</v>
      </c>
      <c r="K865" s="16">
        <f t="shared" si="75"/>
        <v>0</v>
      </c>
      <c r="L865" s="12">
        <f>IF(M865&lt;&gt;"",M865,IF(COUNTIFS($C:$C,B865)&gt;1,SUMIFS('Sales Hx'!V:V,'Sales Hx'!$B:$B,_xlfn.XLOOKUP(B865,C:C,B:B),'Sales Hx'!$D:$D,$E865),SUMIFS('Sales Hx'!V:V,'Sales Hx'!$B:$B,$B865,'Sales Hx'!$D:$D,$E865)))</f>
        <v>0</v>
      </c>
      <c r="M865" s="12">
        <v>0</v>
      </c>
      <c r="N865" s="15">
        <f t="shared" si="72"/>
        <v>0</v>
      </c>
      <c r="O865" s="21">
        <f t="shared" si="73"/>
        <v>0</v>
      </c>
      <c r="P865" s="24">
        <v>10.5</v>
      </c>
      <c r="Q865" s="18">
        <f t="shared" si="71"/>
        <v>0</v>
      </c>
      <c r="R865" s="2">
        <v>1</v>
      </c>
      <c r="S865" s="2">
        <v>120</v>
      </c>
      <c r="T865" s="2" t="s">
        <v>4647</v>
      </c>
      <c r="U865" s="28" t="str">
        <f>IF(G865=0,"",_xlfn.MINIFS('PO Details'!$I:$I,'PO Details'!$D:$D,Planning!$B865,'PO Details'!$L:$L,Planning!$E865))</f>
        <v/>
      </c>
      <c r="V865" s="29" t="s">
        <v>4640</v>
      </c>
      <c r="W865" t="str">
        <f t="shared" si="74"/>
        <v>Max</v>
      </c>
      <c r="X865" s="2">
        <v>120</v>
      </c>
    </row>
    <row r="866" spans="1:24" x14ac:dyDescent="0.25">
      <c r="A866" s="11"/>
      <c r="B866" s="22" t="s">
        <v>1060</v>
      </c>
      <c r="C866" s="22"/>
      <c r="D866" s="22" t="s">
        <v>1061</v>
      </c>
      <c r="E866" s="31" t="s">
        <v>4746</v>
      </c>
      <c r="F866" s="12">
        <f>SUMIFS('Inventory Details'!$H:$H,'Inventory Details'!$B:$B,$B866,'Inventory Details'!$E:$E,$E866)</f>
        <v>0</v>
      </c>
      <c r="G866" s="12">
        <f>SUMIFS('PO Details'!$H:$H,'PO Details'!$D:$D,Planning!$B866,'PO Details'!$L:$L,$E866)</f>
        <v>0</v>
      </c>
      <c r="H866" s="12">
        <f>SUMIFS('SO Details'!$G:$G,'SO Details'!$D:$D,Planning!$B866,'SO Details'!$K:$K,$E866)</f>
        <v>0</v>
      </c>
      <c r="I866" s="20">
        <f>IF(COUNTIFS($C:$C,B866)&gt;1,SUMIFS('Sales Hx'!$Q:$Q,'Sales Hx'!$B:$B,_xlfn.XLOOKUP(B866,C:C,B:B),'Sales Hx'!$D:$D,Planning!$E866),SUMIFS('Sales Hx'!$Q:$Q,'Sales Hx'!$B:$B,Planning!$B866,'Sales Hx'!$D:$D,Planning!$E866))</f>
        <v>0</v>
      </c>
      <c r="J866" s="16">
        <f>IF(COUNTIFS($C:$C,B866)&gt;1,SUMIFS('Sales Hx'!$S:$S,'Sales Hx'!$B:$B,_xlfn.XLOOKUP(B866,C:C,B:B),'Sales Hx'!$D:$D,E866),SUMIFS('Sales Hx'!$S:$S,'Sales Hx'!$B:$B,$B866,'Sales Hx'!$D:$D,$E866))</f>
        <v>0.10855263157894737</v>
      </c>
      <c r="K866" s="16">
        <f t="shared" si="75"/>
        <v>0</v>
      </c>
      <c r="L866" s="12">
        <f>IF(M866&lt;&gt;"",M866,IF(COUNTIFS($C:$C,B866)&gt;1,SUMIFS('Sales Hx'!V:V,'Sales Hx'!$B:$B,_xlfn.XLOOKUP(B866,C:C,B:B),'Sales Hx'!$D:$D,$E866),SUMIFS('Sales Hx'!V:V,'Sales Hx'!$B:$B,$B866,'Sales Hx'!$D:$D,$E866)))</f>
        <v>0</v>
      </c>
      <c r="M866" s="12">
        <v>0</v>
      </c>
      <c r="N866" s="15">
        <f t="shared" si="72"/>
        <v>0.10855263157894737</v>
      </c>
      <c r="O866" s="21">
        <f t="shared" si="73"/>
        <v>13</v>
      </c>
      <c r="P866" s="24">
        <v>10.5</v>
      </c>
      <c r="Q866" s="18">
        <f t="shared" si="71"/>
        <v>136.5</v>
      </c>
      <c r="R866" s="2">
        <v>1</v>
      </c>
      <c r="S866" s="2">
        <v>120</v>
      </c>
      <c r="T866" s="2" t="s">
        <v>4647</v>
      </c>
      <c r="U866" s="28" t="str">
        <f>IF(G866=0,"",_xlfn.MINIFS('PO Details'!$I:$I,'PO Details'!$D:$D,Planning!$B866,'PO Details'!$L:$L,Planning!$E866))</f>
        <v/>
      </c>
      <c r="V866" s="29" t="s">
        <v>4640</v>
      </c>
      <c r="W866" t="str">
        <f t="shared" si="74"/>
        <v>Max</v>
      </c>
      <c r="X866" s="2">
        <v>120</v>
      </c>
    </row>
    <row r="867" spans="1:24" x14ac:dyDescent="0.25">
      <c r="A867" s="11"/>
      <c r="B867" s="22" t="s">
        <v>1062</v>
      </c>
      <c r="C867" s="22"/>
      <c r="D867" s="22" t="s">
        <v>1063</v>
      </c>
      <c r="E867" s="31" t="s">
        <v>4746</v>
      </c>
      <c r="F867" s="12">
        <f>SUMIFS('Inventory Details'!$H:$H,'Inventory Details'!$B:$B,$B867,'Inventory Details'!$E:$E,$E867)</f>
        <v>0</v>
      </c>
      <c r="G867" s="12">
        <f>SUMIFS('PO Details'!$H:$H,'PO Details'!$D:$D,Planning!$B867,'PO Details'!$L:$L,$E867)</f>
        <v>0</v>
      </c>
      <c r="H867" s="12">
        <f>SUMIFS('SO Details'!$G:$G,'SO Details'!$D:$D,Planning!$B867,'SO Details'!$K:$K,$E867)</f>
        <v>0</v>
      </c>
      <c r="I867" s="20">
        <f>IF(COUNTIFS($C:$C,B867)&gt;1,SUMIFS('Sales Hx'!$Q:$Q,'Sales Hx'!$B:$B,_xlfn.XLOOKUP(B867,C:C,B:B),'Sales Hx'!$D:$D,Planning!$E867),SUMIFS('Sales Hx'!$Q:$Q,'Sales Hx'!$B:$B,Planning!$B867,'Sales Hx'!$D:$D,Planning!$E867))</f>
        <v>0</v>
      </c>
      <c r="J867" s="16">
        <f>IF(COUNTIFS($C:$C,B867)&gt;1,SUMIFS('Sales Hx'!$S:$S,'Sales Hx'!$B:$B,_xlfn.XLOOKUP(B867,C:C,B:B),'Sales Hx'!$D:$D,E867),SUMIFS('Sales Hx'!$S:$S,'Sales Hx'!$B:$B,$B867,'Sales Hx'!$D:$D,$E867))</f>
        <v>0</v>
      </c>
      <c r="K867" s="16">
        <f t="shared" si="75"/>
        <v>0</v>
      </c>
      <c r="L867" s="12">
        <f>IF(M867&lt;&gt;"",M867,IF(COUNTIFS($C:$C,B867)&gt;1,SUMIFS('Sales Hx'!V:V,'Sales Hx'!$B:$B,_xlfn.XLOOKUP(B867,C:C,B:B),'Sales Hx'!$D:$D,$E867),SUMIFS('Sales Hx'!V:V,'Sales Hx'!$B:$B,$B867,'Sales Hx'!$D:$D,$E867)))</f>
        <v>0</v>
      </c>
      <c r="M867" s="12">
        <v>0</v>
      </c>
      <c r="N867" s="15">
        <f t="shared" si="72"/>
        <v>0</v>
      </c>
      <c r="O867" s="21">
        <f t="shared" si="73"/>
        <v>0</v>
      </c>
      <c r="P867" s="24">
        <v>10.5</v>
      </c>
      <c r="Q867" s="18">
        <f t="shared" si="71"/>
        <v>0</v>
      </c>
      <c r="R867" s="2">
        <v>1</v>
      </c>
      <c r="S867" s="2">
        <v>120</v>
      </c>
      <c r="T867" s="2" t="s">
        <v>4647</v>
      </c>
      <c r="U867" s="28" t="str">
        <f>IF(G867=0,"",_xlfn.MINIFS('PO Details'!$I:$I,'PO Details'!$D:$D,Planning!$B867,'PO Details'!$L:$L,Planning!$E867))</f>
        <v/>
      </c>
      <c r="V867" s="29" t="s">
        <v>4640</v>
      </c>
      <c r="W867" t="str">
        <f t="shared" si="74"/>
        <v>Max</v>
      </c>
      <c r="X867" s="2">
        <v>120</v>
      </c>
    </row>
    <row r="868" spans="1:24" x14ac:dyDescent="0.25">
      <c r="A868" s="11"/>
      <c r="B868" s="22" t="s">
        <v>1062</v>
      </c>
      <c r="C868" s="22"/>
      <c r="D868" s="22" t="s">
        <v>1063</v>
      </c>
      <c r="E868" s="31" t="s">
        <v>106</v>
      </c>
      <c r="F868" s="12">
        <f>SUMIFS('Inventory Details'!$H:$H,'Inventory Details'!$B:$B,$B868,'Inventory Details'!$E:$E,$E868)</f>
        <v>0</v>
      </c>
      <c r="G868" s="12">
        <f>SUMIFS('PO Details'!$H:$H,'PO Details'!$D:$D,Planning!$B868,'PO Details'!$L:$L,$E868)</f>
        <v>0</v>
      </c>
      <c r="H868" s="12">
        <f>SUMIFS('SO Details'!$G:$G,'SO Details'!$D:$D,Planning!$B868,'SO Details'!$K:$K,$E868)</f>
        <v>0</v>
      </c>
      <c r="I868" s="20">
        <f>IF(COUNTIFS($C:$C,B868)&gt;1,SUMIFS('Sales Hx'!$Q:$Q,'Sales Hx'!$B:$B,_xlfn.XLOOKUP(B868,C:C,B:B),'Sales Hx'!$D:$D,Planning!$E868),SUMIFS('Sales Hx'!$Q:$Q,'Sales Hx'!$B:$B,Planning!$B868,'Sales Hx'!$D:$D,Planning!$E868))</f>
        <v>0</v>
      </c>
      <c r="J868" s="16">
        <f>IF(COUNTIFS($C:$C,B868)&gt;1,SUMIFS('Sales Hx'!$S:$S,'Sales Hx'!$B:$B,_xlfn.XLOOKUP(B868,C:C,B:B),'Sales Hx'!$D:$D,E868),SUMIFS('Sales Hx'!$S:$S,'Sales Hx'!$B:$B,$B868,'Sales Hx'!$D:$D,$E868))</f>
        <v>0</v>
      </c>
      <c r="K868" s="16">
        <f t="shared" si="75"/>
        <v>0</v>
      </c>
      <c r="L868" s="12">
        <f>IF(M868&lt;&gt;"",M868,IF(COUNTIFS($C:$C,B868)&gt;1,SUMIFS('Sales Hx'!V:V,'Sales Hx'!$B:$B,_xlfn.XLOOKUP(B868,C:C,B:B),'Sales Hx'!$D:$D,$E868),SUMIFS('Sales Hx'!V:V,'Sales Hx'!$B:$B,$B868,'Sales Hx'!$D:$D,$E868)))</f>
        <v>0</v>
      </c>
      <c r="M868" s="12">
        <v>0</v>
      </c>
      <c r="N868" s="15">
        <f t="shared" si="72"/>
        <v>0</v>
      </c>
      <c r="O868" s="21">
        <f t="shared" si="73"/>
        <v>0</v>
      </c>
      <c r="P868" s="24">
        <v>10.5</v>
      </c>
      <c r="Q868" s="18">
        <f t="shared" si="71"/>
        <v>0</v>
      </c>
      <c r="R868" s="2">
        <v>1</v>
      </c>
      <c r="S868" s="2">
        <v>120</v>
      </c>
      <c r="T868" s="2" t="s">
        <v>4647</v>
      </c>
      <c r="U868" s="28" t="str">
        <f>IF(G868=0,"",_xlfn.MINIFS('PO Details'!$I:$I,'PO Details'!$D:$D,Planning!$B868,'PO Details'!$L:$L,Planning!$E868))</f>
        <v/>
      </c>
      <c r="V868" s="29" t="s">
        <v>4640</v>
      </c>
      <c r="W868" t="str">
        <f t="shared" si="74"/>
        <v>Max</v>
      </c>
      <c r="X868" s="2">
        <v>120</v>
      </c>
    </row>
    <row r="869" spans="1:24" x14ac:dyDescent="0.25">
      <c r="A869" s="11"/>
      <c r="B869" s="22" t="s">
        <v>1062</v>
      </c>
      <c r="C869" s="22"/>
      <c r="D869" s="22" t="s">
        <v>1063</v>
      </c>
      <c r="E869" s="31" t="s">
        <v>113</v>
      </c>
      <c r="F869" s="12">
        <f>SUMIFS('Inventory Details'!$H:$H,'Inventory Details'!$B:$B,$B869,'Inventory Details'!$E:$E,$E869)</f>
        <v>1</v>
      </c>
      <c r="G869" s="12">
        <f>SUMIFS('PO Details'!$H:$H,'PO Details'!$D:$D,Planning!$B869,'PO Details'!$L:$L,$E869)</f>
        <v>0</v>
      </c>
      <c r="H869" s="12">
        <f>SUMIFS('SO Details'!$G:$G,'SO Details'!$D:$D,Planning!$B869,'SO Details'!$K:$K,$E869)</f>
        <v>0</v>
      </c>
      <c r="I869" s="20">
        <f>IF(COUNTIFS($C:$C,B869)&gt;1,SUMIFS('Sales Hx'!$Q:$Q,'Sales Hx'!$B:$B,_xlfn.XLOOKUP(B869,C:C,B:B),'Sales Hx'!$D:$D,Planning!$E869),SUMIFS('Sales Hx'!$Q:$Q,'Sales Hx'!$B:$B,Planning!$B869,'Sales Hx'!$D:$D,Planning!$E869))</f>
        <v>0</v>
      </c>
      <c r="J869" s="16">
        <f>IF(COUNTIFS($C:$C,B869)&gt;1,SUMIFS('Sales Hx'!$S:$S,'Sales Hx'!$B:$B,_xlfn.XLOOKUP(B869,C:C,B:B),'Sales Hx'!$D:$D,E869),SUMIFS('Sales Hx'!$S:$S,'Sales Hx'!$B:$B,$B869,'Sales Hx'!$D:$D,$E869))</f>
        <v>0</v>
      </c>
      <c r="K869" s="16">
        <f t="shared" si="75"/>
        <v>0</v>
      </c>
      <c r="L869" s="12">
        <f>IF(M869&lt;&gt;"",M869,IF(COUNTIFS($C:$C,B869)&gt;1,SUMIFS('Sales Hx'!V:V,'Sales Hx'!$B:$B,_xlfn.XLOOKUP(B869,C:C,B:B),'Sales Hx'!$D:$D,$E869),SUMIFS('Sales Hx'!V:V,'Sales Hx'!$B:$B,$B869,'Sales Hx'!$D:$D,$E869)))</f>
        <v>0</v>
      </c>
      <c r="M869" s="12">
        <v>0</v>
      </c>
      <c r="N869" s="15">
        <f t="shared" si="72"/>
        <v>0</v>
      </c>
      <c r="O869" s="21">
        <f t="shared" si="73"/>
        <v>0</v>
      </c>
      <c r="P869" s="24">
        <v>10.5</v>
      </c>
      <c r="Q869" s="18">
        <f t="shared" si="71"/>
        <v>0</v>
      </c>
      <c r="R869" s="2">
        <v>1</v>
      </c>
      <c r="S869" s="2">
        <v>120</v>
      </c>
      <c r="T869" s="2" t="s">
        <v>4647</v>
      </c>
      <c r="U869" s="28" t="str">
        <f>IF(G869=0,"",_xlfn.MINIFS('PO Details'!$I:$I,'PO Details'!$D:$D,Planning!$B869,'PO Details'!$L:$L,Planning!$E869))</f>
        <v/>
      </c>
      <c r="V869" s="29" t="s">
        <v>4640</v>
      </c>
      <c r="W869" t="str">
        <f t="shared" si="74"/>
        <v>Max</v>
      </c>
      <c r="X869" s="2">
        <v>120</v>
      </c>
    </row>
    <row r="870" spans="1:24" x14ac:dyDescent="0.25">
      <c r="A870" s="11"/>
      <c r="B870" s="22" t="s">
        <v>4736</v>
      </c>
      <c r="C870" s="22"/>
      <c r="D870" s="22"/>
      <c r="E870" s="31" t="s">
        <v>106</v>
      </c>
      <c r="F870" s="12">
        <f>SUMIFS('Inventory Details'!$H:$H,'Inventory Details'!$B:$B,$B870,'Inventory Details'!$E:$E,$E870)</f>
        <v>0</v>
      </c>
      <c r="G870" s="12">
        <f>SUMIFS('PO Details'!$H:$H,'PO Details'!$D:$D,Planning!$B870,'PO Details'!$L:$L,$E870)</f>
        <v>0</v>
      </c>
      <c r="H870" s="12">
        <f>SUMIFS('SO Details'!$G:$G,'SO Details'!$D:$D,Planning!$B870,'SO Details'!$K:$K,$E870)</f>
        <v>0</v>
      </c>
      <c r="I870" s="20">
        <f>IF(COUNTIFS($C:$C,B870)&gt;1,SUMIFS('Sales Hx'!$Q:$Q,'Sales Hx'!$B:$B,_xlfn.XLOOKUP(B870,C:C,B:B),'Sales Hx'!$D:$D,Planning!$E870),SUMIFS('Sales Hx'!$Q:$Q,'Sales Hx'!$B:$B,Planning!$B870,'Sales Hx'!$D:$D,Planning!$E870))</f>
        <v>16.799999999999997</v>
      </c>
      <c r="J870" s="16">
        <f>IF(COUNTIFS($C:$C,B870)&gt;1,SUMIFS('Sales Hx'!$S:$S,'Sales Hx'!$B:$B,_xlfn.XLOOKUP(B870,C:C,B:B),'Sales Hx'!$D:$D,E870),SUMIFS('Sales Hx'!$S:$S,'Sales Hx'!$B:$B,$B870,'Sales Hx'!$D:$D,$E870))</f>
        <v>0.55263157894736836</v>
      </c>
      <c r="K870" s="16">
        <f t="shared" si="75"/>
        <v>0</v>
      </c>
      <c r="L870" s="12">
        <f>IF(M870&lt;&gt;"",M870,IF(COUNTIFS($C:$C,B870)&gt;1,SUMIFS('Sales Hx'!V:V,'Sales Hx'!$B:$B,_xlfn.XLOOKUP(B870,C:C,B:B),'Sales Hx'!$D:$D,$E870),SUMIFS('Sales Hx'!V:V,'Sales Hx'!$B:$B,$B870,'Sales Hx'!$D:$D,$E870)))</f>
        <v>0</v>
      </c>
      <c r="M870" s="12">
        <v>0</v>
      </c>
      <c r="N870" s="15">
        <f t="shared" si="72"/>
        <v>0.55263157894736836</v>
      </c>
      <c r="O870" s="21">
        <f t="shared" si="73"/>
        <v>50</v>
      </c>
      <c r="P870" s="24">
        <v>0</v>
      </c>
      <c r="Q870" s="18">
        <f t="shared" si="71"/>
        <v>0</v>
      </c>
      <c r="R870" s="2">
        <v>1</v>
      </c>
      <c r="S870" s="2">
        <v>90</v>
      </c>
      <c r="T870" s="2" t="s">
        <v>4647</v>
      </c>
      <c r="U870" s="28" t="str">
        <f>IF(G870=0,"",_xlfn.MINIFS('PO Details'!$I:$I,'PO Details'!$D:$D,Planning!$B870,'PO Details'!$L:$L,Planning!$E870))</f>
        <v/>
      </c>
      <c r="V870" s="29" t="s">
        <v>4640</v>
      </c>
      <c r="W870" t="str">
        <f t="shared" si="74"/>
        <v>Max</v>
      </c>
      <c r="X870" s="2">
        <v>120</v>
      </c>
    </row>
    <row r="871" spans="1:24" x14ac:dyDescent="0.25">
      <c r="A871" s="11"/>
      <c r="B871" s="22" t="s">
        <v>4567</v>
      </c>
      <c r="C871" s="22"/>
      <c r="D871" s="22" t="s">
        <v>4568</v>
      </c>
      <c r="E871" s="31" t="s">
        <v>119</v>
      </c>
      <c r="F871" s="12">
        <f>SUMIFS('Inventory Details'!$H:$H,'Inventory Details'!$B:$B,$B871,'Inventory Details'!$E:$E,$E871)</f>
        <v>0</v>
      </c>
      <c r="G871" s="12">
        <f>SUMIFS('PO Details'!$H:$H,'PO Details'!$D:$D,Planning!$B871,'PO Details'!$L:$L,$E871)</f>
        <v>30</v>
      </c>
      <c r="H871" s="12">
        <f>SUMIFS('SO Details'!$G:$G,'SO Details'!$D:$D,Planning!$B871,'SO Details'!$K:$K,$E871)</f>
        <v>0</v>
      </c>
      <c r="I871" s="20">
        <f>IF(COUNTIFS($C:$C,B871)&gt;1,SUMIFS('Sales Hx'!$Q:$Q,'Sales Hx'!$B:$B,_xlfn.XLOOKUP(B871,C:C,B:B),'Sales Hx'!$D:$D,Planning!$E871),SUMIFS('Sales Hx'!$Q:$Q,'Sales Hx'!$B:$B,Planning!$B871,'Sales Hx'!$D:$D,Planning!$E871))</f>
        <v>0</v>
      </c>
      <c r="J871" s="16">
        <f>IF(COUNTIFS($C:$C,B871)&gt;1,SUMIFS('Sales Hx'!$S:$S,'Sales Hx'!$B:$B,_xlfn.XLOOKUP(B871,C:C,B:B),'Sales Hx'!$D:$D,E871),SUMIFS('Sales Hx'!$S:$S,'Sales Hx'!$B:$B,$B871,'Sales Hx'!$D:$D,$E871))</f>
        <v>0</v>
      </c>
      <c r="K871" s="16">
        <f t="shared" si="75"/>
        <v>0</v>
      </c>
      <c r="L871" s="12">
        <f>IF(M871&lt;&gt;"",M871,IF(COUNTIFS($C:$C,B871)&gt;1,SUMIFS('Sales Hx'!V:V,'Sales Hx'!$B:$B,_xlfn.XLOOKUP(B871,C:C,B:B),'Sales Hx'!$D:$D,$E871),SUMIFS('Sales Hx'!V:V,'Sales Hx'!$B:$B,$B871,'Sales Hx'!$D:$D,$E871)))</f>
        <v>0</v>
      </c>
      <c r="M871" s="12">
        <v>0</v>
      </c>
      <c r="N871" s="15">
        <f t="shared" si="72"/>
        <v>0</v>
      </c>
      <c r="O871" s="21">
        <f t="shared" si="73"/>
        <v>0</v>
      </c>
      <c r="P871" s="24">
        <v>0</v>
      </c>
      <c r="Q871" s="18">
        <f t="shared" ref="Q871:Q927" si="76">IFERROR(P871*O871,0)</f>
        <v>0</v>
      </c>
      <c r="R871" s="2">
        <v>1</v>
      </c>
      <c r="S871" s="2">
        <v>120</v>
      </c>
      <c r="T871" s="2" t="s">
        <v>4647</v>
      </c>
      <c r="U871" s="28">
        <f>IF(G871=0,"",_xlfn.MINIFS('PO Details'!$I:$I,'PO Details'!$D:$D,Planning!$B871,'PO Details'!$L:$L,Planning!$E871))</f>
        <v>45443</v>
      </c>
      <c r="V871" s="29" t="s">
        <v>4640</v>
      </c>
      <c r="W871" t="str">
        <f t="shared" si="74"/>
        <v>Max</v>
      </c>
      <c r="X871" s="2">
        <v>120</v>
      </c>
    </row>
    <row r="872" spans="1:24" x14ac:dyDescent="0.25">
      <c r="A872" s="11"/>
      <c r="B872" s="22" t="s">
        <v>2228</v>
      </c>
      <c r="C872" s="22"/>
      <c r="D872" s="22"/>
      <c r="E872" s="31" t="s">
        <v>113</v>
      </c>
      <c r="F872" s="12">
        <f>SUMIFS('Inventory Details'!$H:$H,'Inventory Details'!$B:$B,$B872,'Inventory Details'!$E:$E,$E872)</f>
        <v>0</v>
      </c>
      <c r="G872" s="12">
        <f>SUMIFS('PO Details'!$H:$H,'PO Details'!$D:$D,Planning!$B872,'PO Details'!$L:$L,$E872)</f>
        <v>0</v>
      </c>
      <c r="H872" s="12">
        <f>SUMIFS('SO Details'!$G:$G,'SO Details'!$D:$D,Planning!$B872,'SO Details'!$K:$K,$E872)</f>
        <v>0</v>
      </c>
      <c r="I872" s="20">
        <f>IF(COUNTIFS($C:$C,B872)&gt;1,SUMIFS('Sales Hx'!$Q:$Q,'Sales Hx'!$B:$B,_xlfn.XLOOKUP(B872,C:C,B:B),'Sales Hx'!$D:$D,Planning!$E872),SUMIFS('Sales Hx'!$Q:$Q,'Sales Hx'!$B:$B,Planning!$B872,'Sales Hx'!$D:$D,Planning!$E872))</f>
        <v>0</v>
      </c>
      <c r="J872" s="16">
        <f>IF(COUNTIFS($C:$C,B872)&gt;1,SUMIFS('Sales Hx'!$S:$S,'Sales Hx'!$B:$B,_xlfn.XLOOKUP(B872,C:C,B:B),'Sales Hx'!$D:$D,E872),SUMIFS('Sales Hx'!$S:$S,'Sales Hx'!$B:$B,$B872,'Sales Hx'!$D:$D,$E872))</f>
        <v>3.2894736842105261E-2</v>
      </c>
      <c r="K872" s="16">
        <f t="shared" si="75"/>
        <v>0</v>
      </c>
      <c r="L872" s="12">
        <f>IF(M872&lt;&gt;"",M872,IF(COUNTIFS($C:$C,B872)&gt;1,SUMIFS('Sales Hx'!V:V,'Sales Hx'!$B:$B,_xlfn.XLOOKUP(B872,C:C,B:B),'Sales Hx'!$D:$D,$E872),SUMIFS('Sales Hx'!V:V,'Sales Hx'!$B:$B,$B872,'Sales Hx'!$D:$D,$E872)))</f>
        <v>0</v>
      </c>
      <c r="M872" s="12">
        <v>0</v>
      </c>
      <c r="N872" s="15">
        <f t="shared" ref="N872:N928" si="77">IFERROR(_xlfn.IFNA(J872*R872+L872,"No Sales Hx"),"No Sales HX")</f>
        <v>3.2894736842105261E-2</v>
      </c>
      <c r="O872" s="21">
        <f t="shared" si="73"/>
        <v>0</v>
      </c>
      <c r="P872" s="24">
        <v>0</v>
      </c>
      <c r="Q872" s="18">
        <f t="shared" si="76"/>
        <v>0</v>
      </c>
      <c r="R872" s="2">
        <v>1</v>
      </c>
      <c r="S872" s="2">
        <v>120</v>
      </c>
      <c r="T872" s="2" t="s">
        <v>4646</v>
      </c>
      <c r="U872" s="28" t="str">
        <f>IF(G872=0,"",_xlfn.MINIFS('PO Details'!$I:$I,'PO Details'!$D:$D,Planning!$B872,'PO Details'!$L:$L,Planning!$E872))</f>
        <v/>
      </c>
      <c r="V872" s="29" t="s">
        <v>4640</v>
      </c>
      <c r="W872" t="str">
        <f t="shared" si="74"/>
        <v>Max</v>
      </c>
      <c r="X872" s="2">
        <v>120</v>
      </c>
    </row>
    <row r="873" spans="1:24" x14ac:dyDescent="0.25">
      <c r="A873" s="11"/>
      <c r="B873" s="22" t="s">
        <v>1064</v>
      </c>
      <c r="C873" s="22"/>
      <c r="D873" s="22" t="s">
        <v>1065</v>
      </c>
      <c r="E873" s="31" t="s">
        <v>113</v>
      </c>
      <c r="F873" s="12">
        <f>SUMIFS('Inventory Details'!$H:$H,'Inventory Details'!$B:$B,$B873,'Inventory Details'!$E:$E,$E873)</f>
        <v>0</v>
      </c>
      <c r="G873" s="12">
        <f>SUMIFS('PO Details'!$H:$H,'PO Details'!$D:$D,Planning!$B873,'PO Details'!$L:$L,$E873)</f>
        <v>0</v>
      </c>
      <c r="H873" s="12">
        <f>SUMIFS('SO Details'!$G:$G,'SO Details'!$D:$D,Planning!$B873,'SO Details'!$K:$K,$E873)</f>
        <v>0</v>
      </c>
      <c r="I873" s="20">
        <f>IF(COUNTIFS($C:$C,B873)&gt;1,SUMIFS('Sales Hx'!$Q:$Q,'Sales Hx'!$B:$B,_xlfn.XLOOKUP(B873,C:C,B:B),'Sales Hx'!$D:$D,Planning!$E873),SUMIFS('Sales Hx'!$Q:$Q,'Sales Hx'!$B:$B,Planning!$B873,'Sales Hx'!$D:$D,Planning!$E873))</f>
        <v>0</v>
      </c>
      <c r="J873" s="16">
        <f>IF(COUNTIFS($C:$C,B873)&gt;1,SUMIFS('Sales Hx'!$S:$S,'Sales Hx'!$B:$B,_xlfn.XLOOKUP(B873,C:C,B:B),'Sales Hx'!$D:$D,E873),SUMIFS('Sales Hx'!$S:$S,'Sales Hx'!$B:$B,$B873,'Sales Hx'!$D:$D,$E873))</f>
        <v>0.20833333333333334</v>
      </c>
      <c r="K873" s="16">
        <f t="shared" si="75"/>
        <v>0</v>
      </c>
      <c r="L873" s="12">
        <f>IF(M873&lt;&gt;"",M873,IF(COUNTIFS($C:$C,B873)&gt;1,SUMIFS('Sales Hx'!V:V,'Sales Hx'!$B:$B,_xlfn.XLOOKUP(B873,C:C,B:B),'Sales Hx'!$D:$D,$E873),SUMIFS('Sales Hx'!V:V,'Sales Hx'!$B:$B,$B873,'Sales Hx'!$D:$D,$E873)))</f>
        <v>0</v>
      </c>
      <c r="M873" s="12">
        <v>0</v>
      </c>
      <c r="N873" s="15">
        <f t="shared" si="77"/>
        <v>0.20833333333333334</v>
      </c>
      <c r="O873" s="21">
        <f t="shared" si="73"/>
        <v>0</v>
      </c>
      <c r="P873" s="24">
        <v>127.76</v>
      </c>
      <c r="Q873" s="18">
        <f t="shared" si="76"/>
        <v>0</v>
      </c>
      <c r="R873" s="2">
        <v>1</v>
      </c>
      <c r="S873" s="2">
        <v>120</v>
      </c>
      <c r="T873" s="2" t="s">
        <v>4646</v>
      </c>
      <c r="U873" s="28" t="str">
        <f>IF(G873=0,"",_xlfn.MINIFS('PO Details'!$I:$I,'PO Details'!$D:$D,Planning!$B873,'PO Details'!$L:$L,Planning!$E873))</f>
        <v/>
      </c>
      <c r="V873" s="29" t="s">
        <v>4640</v>
      </c>
      <c r="W873" t="str">
        <f t="shared" si="74"/>
        <v>Max</v>
      </c>
      <c r="X873" s="2">
        <v>120</v>
      </c>
    </row>
    <row r="874" spans="1:24" x14ac:dyDescent="0.25">
      <c r="A874" s="11"/>
      <c r="B874" s="22" t="s">
        <v>1066</v>
      </c>
      <c r="C874" s="22"/>
      <c r="D874" s="22"/>
      <c r="E874" s="31" t="s">
        <v>113</v>
      </c>
      <c r="F874" s="12">
        <f>SUMIFS('Inventory Details'!$H:$H,'Inventory Details'!$B:$B,$B874,'Inventory Details'!$E:$E,$E874)</f>
        <v>0</v>
      </c>
      <c r="G874" s="12">
        <f>SUMIFS('PO Details'!$H:$H,'PO Details'!$D:$D,Planning!$B874,'PO Details'!$L:$L,$E874)</f>
        <v>0</v>
      </c>
      <c r="H874" s="12">
        <f>SUMIFS('SO Details'!$G:$G,'SO Details'!$D:$D,Planning!$B874,'SO Details'!$K:$K,$E874)</f>
        <v>0</v>
      </c>
      <c r="I874" s="20">
        <f>IF(COUNTIFS($C:$C,B874)&gt;1,SUMIFS('Sales Hx'!$Q:$Q,'Sales Hx'!$B:$B,_xlfn.XLOOKUP(B874,C:C,B:B),'Sales Hx'!$D:$D,Planning!$E874),SUMIFS('Sales Hx'!$Q:$Q,'Sales Hx'!$B:$B,Planning!$B874,'Sales Hx'!$D:$D,Planning!$E874))</f>
        <v>0</v>
      </c>
      <c r="J874" s="16">
        <f>IF(COUNTIFS($C:$C,B874)&gt;1,SUMIFS('Sales Hx'!$S:$S,'Sales Hx'!$B:$B,_xlfn.XLOOKUP(B874,C:C,B:B),'Sales Hx'!$D:$D,E874),SUMIFS('Sales Hx'!$S:$S,'Sales Hx'!$B:$B,$B874,'Sales Hx'!$D:$D,$E874))</f>
        <v>0.13980263157894737</v>
      </c>
      <c r="K874" s="16">
        <f t="shared" si="75"/>
        <v>0</v>
      </c>
      <c r="L874" s="12">
        <f>IF(M874&lt;&gt;"",M874,IF(COUNTIFS($C:$C,B874)&gt;1,SUMIFS('Sales Hx'!V:V,'Sales Hx'!$B:$B,_xlfn.XLOOKUP(B874,C:C,B:B),'Sales Hx'!$D:$D,$E874),SUMIFS('Sales Hx'!V:V,'Sales Hx'!$B:$B,$B874,'Sales Hx'!$D:$D,$E874)))</f>
        <v>0</v>
      </c>
      <c r="M874" s="12">
        <v>0</v>
      </c>
      <c r="N874" s="15">
        <f t="shared" si="77"/>
        <v>0.13980263157894737</v>
      </c>
      <c r="O874" s="21">
        <f t="shared" si="73"/>
        <v>0</v>
      </c>
      <c r="P874" s="24">
        <v>0</v>
      </c>
      <c r="Q874" s="18">
        <f t="shared" si="76"/>
        <v>0</v>
      </c>
      <c r="R874" s="2">
        <v>1</v>
      </c>
      <c r="S874" s="2">
        <v>120</v>
      </c>
      <c r="T874" s="2" t="s">
        <v>4646</v>
      </c>
      <c r="U874" s="28" t="str">
        <f>IF(G874=0,"",_xlfn.MINIFS('PO Details'!$I:$I,'PO Details'!$D:$D,Planning!$B874,'PO Details'!$L:$L,Planning!$E874))</f>
        <v/>
      </c>
      <c r="V874" s="29" t="s">
        <v>4640</v>
      </c>
      <c r="W874" t="str">
        <f t="shared" si="74"/>
        <v>Max</v>
      </c>
      <c r="X874" s="2">
        <v>120</v>
      </c>
    </row>
    <row r="875" spans="1:24" x14ac:dyDescent="0.25">
      <c r="A875" s="11"/>
      <c r="B875" s="22" t="s">
        <v>5578</v>
      </c>
      <c r="C875" s="22"/>
      <c r="D875" s="22"/>
      <c r="E875" s="31" t="s">
        <v>4746</v>
      </c>
      <c r="F875" s="12">
        <f>SUMIFS('Inventory Details'!$H:$H,'Inventory Details'!$B:$B,$B875,'Inventory Details'!$E:$E,$E875)</f>
        <v>0</v>
      </c>
      <c r="G875" s="12">
        <f>SUMIFS('PO Details'!$H:$H,'PO Details'!$D:$D,Planning!$B875,'PO Details'!$L:$L,$E875)</f>
        <v>0</v>
      </c>
      <c r="H875" s="12">
        <f>SUMIFS('SO Details'!$G:$G,'SO Details'!$D:$D,Planning!$B875,'SO Details'!$K:$K,$E875)</f>
        <v>0</v>
      </c>
      <c r="I875" s="20">
        <f>IF(COUNTIFS($C:$C,B875)&gt;1,SUMIFS('Sales Hx'!$Q:$Q,'Sales Hx'!$B:$B,_xlfn.XLOOKUP(B875,C:C,B:B),'Sales Hx'!$D:$D,Planning!$E875),SUMIFS('Sales Hx'!$Q:$Q,'Sales Hx'!$B:$B,Planning!$B875,'Sales Hx'!$D:$D,Planning!$E875))</f>
        <v>0</v>
      </c>
      <c r="J875" s="16">
        <f>IF(COUNTIFS($C:$C,B875)&gt;1,SUMIFS('Sales Hx'!$S:$S,'Sales Hx'!$B:$B,_xlfn.XLOOKUP(B875,C:C,B:B),'Sales Hx'!$D:$D,E875),SUMIFS('Sales Hx'!$S:$S,'Sales Hx'!$B:$B,$B875,'Sales Hx'!$D:$D,$E875))</f>
        <v>0</v>
      </c>
      <c r="K875" s="16">
        <f t="shared" si="75"/>
        <v>0</v>
      </c>
      <c r="L875" s="12">
        <f>IF(M875&lt;&gt;"",M875,IF(COUNTIFS($C:$C,B875)&gt;1,SUMIFS('Sales Hx'!V:V,'Sales Hx'!$B:$B,_xlfn.XLOOKUP(B875,C:C,B:B),'Sales Hx'!$D:$D,$E875),SUMIFS('Sales Hx'!V:V,'Sales Hx'!$B:$B,$B875,'Sales Hx'!$D:$D,$E875)))</f>
        <v>0</v>
      </c>
      <c r="M875" s="12">
        <v>0</v>
      </c>
      <c r="N875" s="15">
        <f t="shared" si="77"/>
        <v>0</v>
      </c>
      <c r="O875" s="21">
        <f t="shared" si="73"/>
        <v>0</v>
      </c>
      <c r="P875" s="24">
        <v>0</v>
      </c>
      <c r="Q875" s="18">
        <f t="shared" si="76"/>
        <v>0</v>
      </c>
      <c r="R875" s="2">
        <v>1</v>
      </c>
      <c r="S875" s="2">
        <v>90</v>
      </c>
      <c r="T875" s="2" t="s">
        <v>4647</v>
      </c>
      <c r="U875" s="28" t="str">
        <f>IF(G875=0,"",_xlfn.MINIFS('PO Details'!$I:$I,'PO Details'!$D:$D,Planning!$B875,'PO Details'!$L:$L,Planning!$E875))</f>
        <v/>
      </c>
      <c r="V875" s="29" t="s">
        <v>4640</v>
      </c>
      <c r="W875" t="str">
        <f t="shared" si="74"/>
        <v>Max</v>
      </c>
      <c r="X875" s="2">
        <v>120</v>
      </c>
    </row>
    <row r="876" spans="1:24" x14ac:dyDescent="0.25">
      <c r="A876" s="11"/>
      <c r="B876" s="22" t="s">
        <v>2067</v>
      </c>
      <c r="C876" s="22"/>
      <c r="D876" s="22"/>
      <c r="E876" s="31" t="s">
        <v>113</v>
      </c>
      <c r="F876" s="12">
        <f>SUMIFS('Inventory Details'!$H:$H,'Inventory Details'!$B:$B,$B876,'Inventory Details'!$E:$E,$E876)</f>
        <v>0</v>
      </c>
      <c r="G876" s="12">
        <f>SUMIFS('PO Details'!$H:$H,'PO Details'!$D:$D,Planning!$B876,'PO Details'!$L:$L,$E876)</f>
        <v>0</v>
      </c>
      <c r="H876" s="12">
        <f>SUMIFS('SO Details'!$G:$G,'SO Details'!$D:$D,Planning!$B876,'SO Details'!$K:$K,$E876)</f>
        <v>2</v>
      </c>
      <c r="I876" s="20">
        <f>IF(COUNTIFS($C:$C,B876)&gt;1,SUMIFS('Sales Hx'!$Q:$Q,'Sales Hx'!$B:$B,_xlfn.XLOOKUP(B876,C:C,B:B),'Sales Hx'!$D:$D,Planning!$E876),SUMIFS('Sales Hx'!$Q:$Q,'Sales Hx'!$B:$B,Planning!$B876,'Sales Hx'!$D:$D,Planning!$E876))</f>
        <v>0</v>
      </c>
      <c r="J876" s="16">
        <f>IF(COUNTIFS($C:$C,B876)&gt;1,SUMIFS('Sales Hx'!$S:$S,'Sales Hx'!$B:$B,_xlfn.XLOOKUP(B876,C:C,B:B),'Sales Hx'!$D:$D,E876),SUMIFS('Sales Hx'!$S:$S,'Sales Hx'!$B:$B,$B876,'Sales Hx'!$D:$D,$E876))</f>
        <v>9.0460526315789477E-2</v>
      </c>
      <c r="K876" s="16">
        <f t="shared" si="75"/>
        <v>0</v>
      </c>
      <c r="L876" s="12">
        <f>IF(M876&lt;&gt;"",M876,IF(COUNTIFS($C:$C,B876)&gt;1,SUMIFS('Sales Hx'!V:V,'Sales Hx'!$B:$B,_xlfn.XLOOKUP(B876,C:C,B:B),'Sales Hx'!$D:$D,$E876),SUMIFS('Sales Hx'!V:V,'Sales Hx'!$B:$B,$B876,'Sales Hx'!$D:$D,$E876)))</f>
        <v>0</v>
      </c>
      <c r="M876" s="12">
        <v>0</v>
      </c>
      <c r="N876" s="15">
        <f t="shared" si="77"/>
        <v>9.0460526315789477E-2</v>
      </c>
      <c r="O876" s="21">
        <f t="shared" si="73"/>
        <v>0</v>
      </c>
      <c r="P876" s="24">
        <v>0</v>
      </c>
      <c r="Q876" s="18">
        <f t="shared" si="76"/>
        <v>0</v>
      </c>
      <c r="R876" s="2">
        <v>1</v>
      </c>
      <c r="S876" s="2">
        <v>120</v>
      </c>
      <c r="T876" s="2" t="s">
        <v>4646</v>
      </c>
      <c r="U876" s="28" t="str">
        <f>IF(G876=0,"",_xlfn.MINIFS('PO Details'!$I:$I,'PO Details'!$D:$D,Planning!$B876,'PO Details'!$L:$L,Planning!$E876))</f>
        <v/>
      </c>
      <c r="V876" s="29" t="s">
        <v>4640</v>
      </c>
      <c r="W876" t="str">
        <f t="shared" si="74"/>
        <v/>
      </c>
      <c r="X876" s="2">
        <v>120</v>
      </c>
    </row>
    <row r="877" spans="1:24" x14ac:dyDescent="0.25">
      <c r="A877" s="11"/>
      <c r="B877" s="22" t="s">
        <v>2067</v>
      </c>
      <c r="C877" s="22"/>
      <c r="D877" s="22"/>
      <c r="E877" s="31" t="s">
        <v>861</v>
      </c>
      <c r="F877" s="12">
        <f>SUMIFS('Inventory Details'!$H:$H,'Inventory Details'!$B:$B,$B877,'Inventory Details'!$E:$E,$E877)</f>
        <v>0</v>
      </c>
      <c r="G877" s="12">
        <f>SUMIFS('PO Details'!$H:$H,'PO Details'!$D:$D,Planning!$B877,'PO Details'!$L:$L,$E877)</f>
        <v>0</v>
      </c>
      <c r="H877" s="12">
        <f>SUMIFS('SO Details'!$G:$G,'SO Details'!$D:$D,Planning!$B877,'SO Details'!$K:$K,$E877)</f>
        <v>1</v>
      </c>
      <c r="I877" s="20">
        <f>IF(COUNTIFS($C:$C,B877)&gt;1,SUMIFS('Sales Hx'!$Q:$Q,'Sales Hx'!$B:$B,_xlfn.XLOOKUP(B877,C:C,B:B),'Sales Hx'!$D:$D,Planning!$E877),SUMIFS('Sales Hx'!$Q:$Q,'Sales Hx'!$B:$B,Planning!$B877,'Sales Hx'!$D:$D,Planning!$E877))</f>
        <v>1.4</v>
      </c>
      <c r="J877" s="16">
        <f>IF(COUNTIFS($C:$C,B877)&gt;1,SUMIFS('Sales Hx'!$S:$S,'Sales Hx'!$B:$B,_xlfn.XLOOKUP(B877,C:C,B:B),'Sales Hx'!$D:$D,E877),SUMIFS('Sales Hx'!$S:$S,'Sales Hx'!$B:$B,$B877,'Sales Hx'!$D:$D,$E877))</f>
        <v>3.7280701754385963E-2</v>
      </c>
      <c r="K877" s="16">
        <f t="shared" si="75"/>
        <v>0</v>
      </c>
      <c r="L877" s="12">
        <f>IF(M877&lt;&gt;"",M877,IF(COUNTIFS($C:$C,B877)&gt;1,SUMIFS('Sales Hx'!V:V,'Sales Hx'!$B:$B,_xlfn.XLOOKUP(B877,C:C,B:B),'Sales Hx'!$D:$D,$E877),SUMIFS('Sales Hx'!V:V,'Sales Hx'!$B:$B,$B877,'Sales Hx'!$D:$D,$E877)))</f>
        <v>0</v>
      </c>
      <c r="M877" s="12">
        <v>0</v>
      </c>
      <c r="N877" s="15">
        <f t="shared" si="77"/>
        <v>3.7280701754385963E-2</v>
      </c>
      <c r="O877" s="21">
        <f t="shared" si="73"/>
        <v>0</v>
      </c>
      <c r="P877" s="24">
        <v>0</v>
      </c>
      <c r="Q877" s="18">
        <f t="shared" si="76"/>
        <v>0</v>
      </c>
      <c r="R877" s="2">
        <v>1</v>
      </c>
      <c r="S877" s="2">
        <v>120</v>
      </c>
      <c r="T877" s="2" t="s">
        <v>4646</v>
      </c>
      <c r="U877" s="28" t="str">
        <f>IF(G877=0,"",_xlfn.MINIFS('PO Details'!$I:$I,'PO Details'!$D:$D,Planning!$B877,'PO Details'!$L:$L,Planning!$E877))</f>
        <v/>
      </c>
      <c r="V877" s="29" t="s">
        <v>4640</v>
      </c>
      <c r="W877" t="str">
        <f t="shared" si="74"/>
        <v/>
      </c>
      <c r="X877" s="2">
        <v>120</v>
      </c>
    </row>
    <row r="878" spans="1:24" x14ac:dyDescent="0.25">
      <c r="A878" s="11"/>
      <c r="B878" s="22" t="s">
        <v>2067</v>
      </c>
      <c r="C878" s="22"/>
      <c r="D878" s="22"/>
      <c r="E878" s="31" t="s">
        <v>4746</v>
      </c>
      <c r="F878" s="12">
        <f>SUMIFS('Inventory Details'!$H:$H,'Inventory Details'!$B:$B,$B878,'Inventory Details'!$E:$E,$E878)</f>
        <v>0</v>
      </c>
      <c r="G878" s="12">
        <f>SUMIFS('PO Details'!$H:$H,'PO Details'!$D:$D,Planning!$B878,'PO Details'!$L:$L,$E878)</f>
        <v>0</v>
      </c>
      <c r="H878" s="12">
        <f>SUMIFS('SO Details'!$G:$G,'SO Details'!$D:$D,Planning!$B878,'SO Details'!$K:$K,$E878)</f>
        <v>2</v>
      </c>
      <c r="I878" s="20">
        <f>IF(COUNTIFS($C:$C,B878)&gt;1,SUMIFS('Sales Hx'!$Q:$Q,'Sales Hx'!$B:$B,_xlfn.XLOOKUP(B878,C:C,B:B),'Sales Hx'!$D:$D,Planning!$E878),SUMIFS('Sales Hx'!$Q:$Q,'Sales Hx'!$B:$B,Planning!$B878,'Sales Hx'!$D:$D,Planning!$E878))</f>
        <v>8.3999999999999986</v>
      </c>
      <c r="J878" s="16">
        <f>IF(COUNTIFS($C:$C,B878)&gt;1,SUMIFS('Sales Hx'!$S:$S,'Sales Hx'!$B:$B,_xlfn.XLOOKUP(B878,C:C,B:B),'Sales Hx'!$D:$D,E878),SUMIFS('Sales Hx'!$S:$S,'Sales Hx'!$B:$B,$B878,'Sales Hx'!$D:$D,$E878))</f>
        <v>0.11019736842105263</v>
      </c>
      <c r="K878" s="16">
        <f t="shared" si="75"/>
        <v>0</v>
      </c>
      <c r="L878" s="12">
        <f>IF(M878&lt;&gt;"",M878,IF(COUNTIFS($C:$C,B878)&gt;1,SUMIFS('Sales Hx'!V:V,'Sales Hx'!$B:$B,_xlfn.XLOOKUP(B878,C:C,B:B),'Sales Hx'!$D:$D,$E878),SUMIFS('Sales Hx'!V:V,'Sales Hx'!$B:$B,$B878,'Sales Hx'!$D:$D,$E878)))</f>
        <v>0</v>
      </c>
      <c r="M878" s="12">
        <v>0</v>
      </c>
      <c r="N878" s="15">
        <f t="shared" si="77"/>
        <v>0.11019736842105263</v>
      </c>
      <c r="O878" s="21">
        <f t="shared" si="73"/>
        <v>0</v>
      </c>
      <c r="P878" s="24">
        <v>0</v>
      </c>
      <c r="Q878" s="18">
        <f t="shared" si="76"/>
        <v>0</v>
      </c>
      <c r="R878" s="2">
        <v>1</v>
      </c>
      <c r="S878" s="2">
        <v>120</v>
      </c>
      <c r="T878" s="2" t="s">
        <v>4646</v>
      </c>
      <c r="U878" s="28" t="str">
        <f>IF(G878=0,"",_xlfn.MINIFS('PO Details'!$I:$I,'PO Details'!$D:$D,Planning!$B878,'PO Details'!$L:$L,Planning!$E878))</f>
        <v/>
      </c>
      <c r="V878" s="29" t="s">
        <v>4640</v>
      </c>
      <c r="W878" t="str">
        <f t="shared" si="74"/>
        <v>Max</v>
      </c>
      <c r="X878" s="2">
        <v>120</v>
      </c>
    </row>
    <row r="879" spans="1:24" x14ac:dyDescent="0.25">
      <c r="A879" s="11"/>
      <c r="B879" s="22" t="s">
        <v>4948</v>
      </c>
      <c r="C879" s="22"/>
      <c r="D879" s="22" t="s">
        <v>4949</v>
      </c>
      <c r="E879" s="31" t="s">
        <v>861</v>
      </c>
      <c r="F879" s="12">
        <f>SUMIFS('Inventory Details'!$H:$H,'Inventory Details'!$B:$B,$B879,'Inventory Details'!$E:$E,$E879)</f>
        <v>1</v>
      </c>
      <c r="G879" s="12">
        <f>SUMIFS('PO Details'!$H:$H,'PO Details'!$D:$D,Planning!$B879,'PO Details'!$L:$L,$E879)</f>
        <v>0</v>
      </c>
      <c r="H879" s="12">
        <f>SUMIFS('SO Details'!$G:$G,'SO Details'!$D:$D,Planning!$B879,'SO Details'!$K:$K,$E879)</f>
        <v>0</v>
      </c>
      <c r="I879" s="20">
        <f>IF(COUNTIFS($C:$C,B879)&gt;1,SUMIFS('Sales Hx'!$Q:$Q,'Sales Hx'!$B:$B,_xlfn.XLOOKUP(B879,C:C,B:B),'Sales Hx'!$D:$D,Planning!$E879),SUMIFS('Sales Hx'!$Q:$Q,'Sales Hx'!$B:$B,Planning!$B879,'Sales Hx'!$D:$D,Planning!$E879))</f>
        <v>0</v>
      </c>
      <c r="J879" s="16">
        <f>IF(COUNTIFS($C:$C,B879)&gt;1,SUMIFS('Sales Hx'!$S:$S,'Sales Hx'!$B:$B,_xlfn.XLOOKUP(B879,C:C,B:B),'Sales Hx'!$D:$D,E879),SUMIFS('Sales Hx'!$S:$S,'Sales Hx'!$B:$B,$B879,'Sales Hx'!$D:$D,$E879))</f>
        <v>0</v>
      </c>
      <c r="K879" s="16">
        <f t="shared" si="75"/>
        <v>0</v>
      </c>
      <c r="L879" s="12">
        <f>IF(M879&lt;&gt;"",M879,IF(COUNTIFS($C:$C,B879)&gt;1,SUMIFS('Sales Hx'!V:V,'Sales Hx'!$B:$B,_xlfn.XLOOKUP(B879,C:C,B:B),'Sales Hx'!$D:$D,$E879),SUMIFS('Sales Hx'!V:V,'Sales Hx'!$B:$B,$B879,'Sales Hx'!$D:$D,$E879)))</f>
        <v>0</v>
      </c>
      <c r="M879" s="12">
        <v>0</v>
      </c>
      <c r="N879" s="15">
        <f t="shared" si="77"/>
        <v>0</v>
      </c>
      <c r="O879" s="21">
        <f t="shared" si="73"/>
        <v>0</v>
      </c>
      <c r="P879" s="24">
        <v>46.75</v>
      </c>
      <c r="Q879" s="18">
        <f t="shared" si="76"/>
        <v>0</v>
      </c>
      <c r="R879" s="2">
        <v>1</v>
      </c>
      <c r="S879" s="2">
        <v>90</v>
      </c>
      <c r="T879" s="2" t="s">
        <v>4647</v>
      </c>
      <c r="U879" s="28" t="str">
        <f>IF(G879=0,"",_xlfn.MINIFS('PO Details'!$I:$I,'PO Details'!$D:$D,Planning!$B879,'PO Details'!$L:$L,Planning!$E879))</f>
        <v/>
      </c>
      <c r="V879" s="29" t="s">
        <v>4640</v>
      </c>
      <c r="W879" t="str">
        <f t="shared" si="74"/>
        <v>Max</v>
      </c>
      <c r="X879" s="2">
        <v>120</v>
      </c>
    </row>
    <row r="880" spans="1:24" x14ac:dyDescent="0.25">
      <c r="A880" s="11"/>
      <c r="B880" s="22" t="s">
        <v>1067</v>
      </c>
      <c r="C880" s="22"/>
      <c r="D880" s="22" t="s">
        <v>1068</v>
      </c>
      <c r="E880" s="31" t="s">
        <v>113</v>
      </c>
      <c r="F880" s="12">
        <f>SUMIFS('Inventory Details'!$H:$H,'Inventory Details'!$B:$B,$B880,'Inventory Details'!$E:$E,$E880)</f>
        <v>25</v>
      </c>
      <c r="G880" s="12">
        <f>SUMIFS('PO Details'!$H:$H,'PO Details'!$D:$D,Planning!$B880,'PO Details'!$L:$L,$E880)</f>
        <v>0</v>
      </c>
      <c r="H880" s="12">
        <f>SUMIFS('SO Details'!$G:$G,'SO Details'!$D:$D,Planning!$B880,'SO Details'!$K:$K,$E880)</f>
        <v>0</v>
      </c>
      <c r="I880" s="20">
        <f>IF(COUNTIFS($C:$C,B880)&gt;1,SUMIFS('Sales Hx'!$Q:$Q,'Sales Hx'!$B:$B,_xlfn.XLOOKUP(B880,C:C,B:B),'Sales Hx'!$D:$D,Planning!$E880),SUMIFS('Sales Hx'!$Q:$Q,'Sales Hx'!$B:$B,Planning!$B880,'Sales Hx'!$D:$D,Planning!$E880))</f>
        <v>0</v>
      </c>
      <c r="J880" s="16">
        <f>IF(COUNTIFS($C:$C,B880)&gt;1,SUMIFS('Sales Hx'!$S:$S,'Sales Hx'!$B:$B,_xlfn.XLOOKUP(B880,C:C,B:B),'Sales Hx'!$D:$D,E880),SUMIFS('Sales Hx'!$S:$S,'Sales Hx'!$B:$B,$B880,'Sales Hx'!$D:$D,$E880))</f>
        <v>0</v>
      </c>
      <c r="K880" s="16">
        <f t="shared" si="75"/>
        <v>0</v>
      </c>
      <c r="L880" s="12">
        <f>IF(M880&lt;&gt;"",M880,IF(COUNTIFS($C:$C,B880)&gt;1,SUMIFS('Sales Hx'!V:V,'Sales Hx'!$B:$B,_xlfn.XLOOKUP(B880,C:C,B:B),'Sales Hx'!$D:$D,$E880),SUMIFS('Sales Hx'!V:V,'Sales Hx'!$B:$B,$B880,'Sales Hx'!$D:$D,$E880)))</f>
        <v>0</v>
      </c>
      <c r="M880" s="12">
        <v>0</v>
      </c>
      <c r="N880" s="15">
        <f t="shared" si="77"/>
        <v>0</v>
      </c>
      <c r="O880" s="21">
        <f t="shared" si="73"/>
        <v>0</v>
      </c>
      <c r="P880" s="24">
        <v>42.64</v>
      </c>
      <c r="Q880" s="18">
        <f t="shared" si="76"/>
        <v>0</v>
      </c>
      <c r="R880" s="2">
        <v>1</v>
      </c>
      <c r="S880" s="2">
        <v>120</v>
      </c>
      <c r="T880" s="2" t="s">
        <v>4647</v>
      </c>
      <c r="U880" s="28" t="str">
        <f>IF(G880=0,"",_xlfn.MINIFS('PO Details'!$I:$I,'PO Details'!$D:$D,Planning!$B880,'PO Details'!$L:$L,Planning!$E880))</f>
        <v/>
      </c>
      <c r="V880" s="29" t="s">
        <v>4640</v>
      </c>
      <c r="W880" t="str">
        <f t="shared" si="74"/>
        <v>Max</v>
      </c>
      <c r="X880" s="2">
        <v>120</v>
      </c>
    </row>
    <row r="881" spans="1:24" x14ac:dyDescent="0.25">
      <c r="A881" s="11"/>
      <c r="B881" s="22" t="s">
        <v>1069</v>
      </c>
      <c r="C881" s="22"/>
      <c r="D881" s="22" t="s">
        <v>1069</v>
      </c>
      <c r="E881" s="31" t="s">
        <v>113</v>
      </c>
      <c r="F881" s="12">
        <f>SUMIFS('Inventory Details'!$H:$H,'Inventory Details'!$B:$B,$B881,'Inventory Details'!$E:$E,$E881)</f>
        <v>10</v>
      </c>
      <c r="G881" s="12">
        <f>SUMIFS('PO Details'!$H:$H,'PO Details'!$D:$D,Planning!$B881,'PO Details'!$L:$L,$E881)</f>
        <v>0</v>
      </c>
      <c r="H881" s="12">
        <f>SUMIFS('SO Details'!$G:$G,'SO Details'!$D:$D,Planning!$B881,'SO Details'!$K:$K,$E881)</f>
        <v>0</v>
      </c>
      <c r="I881" s="20">
        <f>IF(COUNTIFS($C:$C,B881)&gt;1,SUMIFS('Sales Hx'!$Q:$Q,'Sales Hx'!$B:$B,_xlfn.XLOOKUP(B881,C:C,B:B),'Sales Hx'!$D:$D,Planning!$E881),SUMIFS('Sales Hx'!$Q:$Q,'Sales Hx'!$B:$B,Planning!$B881,'Sales Hx'!$D:$D,Planning!$E881))</f>
        <v>0</v>
      </c>
      <c r="J881" s="16">
        <f>IF(COUNTIFS($C:$C,B881)&gt;1,SUMIFS('Sales Hx'!$S:$S,'Sales Hx'!$B:$B,_xlfn.XLOOKUP(B881,C:C,B:B),'Sales Hx'!$D:$D,E881),SUMIFS('Sales Hx'!$S:$S,'Sales Hx'!$B:$B,$B881,'Sales Hx'!$D:$D,$E881))</f>
        <v>0</v>
      </c>
      <c r="K881" s="16">
        <f t="shared" si="75"/>
        <v>0</v>
      </c>
      <c r="L881" s="12">
        <f>IF(M881&lt;&gt;"",M881,IF(COUNTIFS($C:$C,B881)&gt;1,SUMIFS('Sales Hx'!V:V,'Sales Hx'!$B:$B,_xlfn.XLOOKUP(B881,C:C,B:B),'Sales Hx'!$D:$D,$E881),SUMIFS('Sales Hx'!V:V,'Sales Hx'!$B:$B,$B881,'Sales Hx'!$D:$D,$E881)))</f>
        <v>0</v>
      </c>
      <c r="M881" s="12">
        <v>0</v>
      </c>
      <c r="N881" s="15">
        <f t="shared" si="77"/>
        <v>0</v>
      </c>
      <c r="O881" s="21">
        <f t="shared" si="73"/>
        <v>0</v>
      </c>
      <c r="P881" s="24">
        <v>0</v>
      </c>
      <c r="Q881" s="18">
        <f t="shared" si="76"/>
        <v>0</v>
      </c>
      <c r="R881" s="2">
        <v>1</v>
      </c>
      <c r="S881" s="2">
        <v>120</v>
      </c>
      <c r="T881" s="2" t="s">
        <v>4647</v>
      </c>
      <c r="U881" s="28" t="str">
        <f>IF(G881=0,"",_xlfn.MINIFS('PO Details'!$I:$I,'PO Details'!$D:$D,Planning!$B881,'PO Details'!$L:$L,Planning!$E881))</f>
        <v/>
      </c>
      <c r="V881" s="29" t="s">
        <v>4640</v>
      </c>
      <c r="W881" t="str">
        <f t="shared" si="74"/>
        <v>Max</v>
      </c>
      <c r="X881" s="2">
        <v>120</v>
      </c>
    </row>
    <row r="882" spans="1:24" x14ac:dyDescent="0.25">
      <c r="A882" s="11"/>
      <c r="B882" s="22" t="s">
        <v>1070</v>
      </c>
      <c r="C882" s="22"/>
      <c r="D882" s="22" t="s">
        <v>1071</v>
      </c>
      <c r="E882" s="31" t="s">
        <v>113</v>
      </c>
      <c r="F882" s="12">
        <f>SUMIFS('Inventory Details'!$H:$H,'Inventory Details'!$B:$B,$B882,'Inventory Details'!$E:$E,$E882)</f>
        <v>5</v>
      </c>
      <c r="G882" s="12">
        <f>SUMIFS('PO Details'!$H:$H,'PO Details'!$D:$D,Planning!$B882,'PO Details'!$L:$L,$E882)</f>
        <v>0</v>
      </c>
      <c r="H882" s="12">
        <f>SUMIFS('SO Details'!$G:$G,'SO Details'!$D:$D,Planning!$B882,'SO Details'!$K:$K,$E882)</f>
        <v>0</v>
      </c>
      <c r="I882" s="20">
        <f>IF(COUNTIFS($C:$C,B882)&gt;1,SUMIFS('Sales Hx'!$Q:$Q,'Sales Hx'!$B:$B,_xlfn.XLOOKUP(B882,C:C,B:B),'Sales Hx'!$D:$D,Planning!$E882),SUMIFS('Sales Hx'!$Q:$Q,'Sales Hx'!$B:$B,Planning!$B882,'Sales Hx'!$D:$D,Planning!$E882))</f>
        <v>0</v>
      </c>
      <c r="J882" s="16">
        <f>IF(COUNTIFS($C:$C,B882)&gt;1,SUMIFS('Sales Hx'!$S:$S,'Sales Hx'!$B:$B,_xlfn.XLOOKUP(B882,C:C,B:B),'Sales Hx'!$D:$D,E882),SUMIFS('Sales Hx'!$S:$S,'Sales Hx'!$B:$B,$B882,'Sales Hx'!$D:$D,$E882))</f>
        <v>0</v>
      </c>
      <c r="K882" s="16">
        <f t="shared" si="75"/>
        <v>0</v>
      </c>
      <c r="L882" s="12">
        <f>IF(M882&lt;&gt;"",M882,IF(COUNTIFS($C:$C,B882)&gt;1,SUMIFS('Sales Hx'!V:V,'Sales Hx'!$B:$B,_xlfn.XLOOKUP(B882,C:C,B:B),'Sales Hx'!$D:$D,$E882),SUMIFS('Sales Hx'!V:V,'Sales Hx'!$B:$B,$B882,'Sales Hx'!$D:$D,$E882)))</f>
        <v>0</v>
      </c>
      <c r="M882" s="12">
        <v>0</v>
      </c>
      <c r="N882" s="15">
        <f t="shared" si="77"/>
        <v>0</v>
      </c>
      <c r="O882" s="21">
        <f t="shared" si="73"/>
        <v>0</v>
      </c>
      <c r="P882" s="24">
        <v>102.33</v>
      </c>
      <c r="Q882" s="18">
        <f t="shared" si="76"/>
        <v>0</v>
      </c>
      <c r="R882" s="2">
        <v>1</v>
      </c>
      <c r="S882" s="2">
        <v>120</v>
      </c>
      <c r="T882" s="2" t="s">
        <v>4647</v>
      </c>
      <c r="U882" s="28" t="str">
        <f>IF(G882=0,"",_xlfn.MINIFS('PO Details'!$I:$I,'PO Details'!$D:$D,Planning!$B882,'PO Details'!$L:$L,Planning!$E882))</f>
        <v/>
      </c>
      <c r="V882" s="29" t="s">
        <v>4640</v>
      </c>
      <c r="W882" t="str">
        <f t="shared" si="74"/>
        <v>Max</v>
      </c>
      <c r="X882" s="2">
        <v>120</v>
      </c>
    </row>
    <row r="883" spans="1:24" x14ac:dyDescent="0.25">
      <c r="A883" s="11"/>
      <c r="B883" s="22" t="s">
        <v>4556</v>
      </c>
      <c r="C883" s="22"/>
      <c r="D883" s="22" t="s">
        <v>4557</v>
      </c>
      <c r="E883" s="31" t="s">
        <v>113</v>
      </c>
      <c r="F883" s="12">
        <f>SUMIFS('Inventory Details'!$H:$H,'Inventory Details'!$B:$B,$B883,'Inventory Details'!$E:$E,$E883)</f>
        <v>0</v>
      </c>
      <c r="G883" s="12">
        <f>SUMIFS('PO Details'!$H:$H,'PO Details'!$D:$D,Planning!$B883,'PO Details'!$L:$L,$E883)</f>
        <v>2</v>
      </c>
      <c r="H883" s="12">
        <f>SUMIFS('SO Details'!$G:$G,'SO Details'!$D:$D,Planning!$B883,'SO Details'!$K:$K,$E883)</f>
        <v>0</v>
      </c>
      <c r="I883" s="20">
        <f>IF(COUNTIFS($C:$C,B883)&gt;1,SUMIFS('Sales Hx'!$Q:$Q,'Sales Hx'!$B:$B,_xlfn.XLOOKUP(B883,C:C,B:B),'Sales Hx'!$D:$D,Planning!$E883),SUMIFS('Sales Hx'!$Q:$Q,'Sales Hx'!$B:$B,Planning!$B883,'Sales Hx'!$D:$D,Planning!$E883))</f>
        <v>0</v>
      </c>
      <c r="J883" s="16">
        <f>IF(COUNTIFS($C:$C,B883)&gt;1,SUMIFS('Sales Hx'!$S:$S,'Sales Hx'!$B:$B,_xlfn.XLOOKUP(B883,C:C,B:B),'Sales Hx'!$D:$D,E883),SUMIFS('Sales Hx'!$S:$S,'Sales Hx'!$B:$B,$B883,'Sales Hx'!$D:$D,$E883))</f>
        <v>0</v>
      </c>
      <c r="K883" s="16">
        <f t="shared" si="75"/>
        <v>0</v>
      </c>
      <c r="L883" s="12">
        <f>IF(M883&lt;&gt;"",M883,IF(COUNTIFS($C:$C,B883)&gt;1,SUMIFS('Sales Hx'!V:V,'Sales Hx'!$B:$B,_xlfn.XLOOKUP(B883,C:C,B:B),'Sales Hx'!$D:$D,$E883),SUMIFS('Sales Hx'!V:V,'Sales Hx'!$B:$B,$B883,'Sales Hx'!$D:$D,$E883)))</f>
        <v>0</v>
      </c>
      <c r="M883" s="12">
        <v>0</v>
      </c>
      <c r="N883" s="15">
        <f t="shared" si="77"/>
        <v>0</v>
      </c>
      <c r="O883" s="21">
        <f t="shared" si="73"/>
        <v>0</v>
      </c>
      <c r="P883" s="24">
        <v>199.67080000000001</v>
      </c>
      <c r="Q883" s="18">
        <f t="shared" si="76"/>
        <v>0</v>
      </c>
      <c r="R883" s="2">
        <v>1</v>
      </c>
      <c r="S883" s="2">
        <v>120</v>
      </c>
      <c r="T883" s="2" t="s">
        <v>4647</v>
      </c>
      <c r="U883" s="28">
        <f>IF(G883=0,"",_xlfn.MINIFS('PO Details'!$I:$I,'PO Details'!$D:$D,Planning!$B883,'PO Details'!$L:$L,Planning!$E883))</f>
        <v>45322</v>
      </c>
      <c r="V883" s="29" t="s">
        <v>4640</v>
      </c>
      <c r="W883" t="str">
        <f t="shared" si="74"/>
        <v>Max</v>
      </c>
      <c r="X883" s="2">
        <v>120</v>
      </c>
    </row>
    <row r="884" spans="1:24" x14ac:dyDescent="0.25">
      <c r="A884" s="11" t="s">
        <v>4627</v>
      </c>
      <c r="B884" s="22" t="s">
        <v>1072</v>
      </c>
      <c r="C884" s="22"/>
      <c r="D884" s="22" t="s">
        <v>1073</v>
      </c>
      <c r="E884" s="31" t="s">
        <v>113</v>
      </c>
      <c r="F884" s="12">
        <f>SUMIFS('Inventory Details'!$H:$H,'Inventory Details'!$B:$B,$B884,'Inventory Details'!$E:$E,$E884)</f>
        <v>0</v>
      </c>
      <c r="G884" s="12">
        <f>SUMIFS('PO Details'!$H:$H,'PO Details'!$D:$D,Planning!$B884,'PO Details'!$L:$L,$E884)</f>
        <v>2</v>
      </c>
      <c r="H884" s="12">
        <f>SUMIFS('SO Details'!$G:$G,'SO Details'!$D:$D,Planning!$B884,'SO Details'!$K:$K,$E884)</f>
        <v>0</v>
      </c>
      <c r="I884" s="20">
        <f>IF(COUNTIFS($C:$C,B884)&gt;1,SUMIFS('Sales Hx'!$Q:$Q,'Sales Hx'!$B:$B,_xlfn.XLOOKUP(B884,C:C,B:B),'Sales Hx'!$D:$D,Planning!$E884),SUMIFS('Sales Hx'!$Q:$Q,'Sales Hx'!$B:$B,Planning!$B884,'Sales Hx'!$D:$D,Planning!$E884))</f>
        <v>0</v>
      </c>
      <c r="J884" s="16">
        <f>IF(COUNTIFS($C:$C,B884)&gt;1,SUMIFS('Sales Hx'!$S:$S,'Sales Hx'!$B:$B,_xlfn.XLOOKUP(B884,C:C,B:B),'Sales Hx'!$D:$D,E884),SUMIFS('Sales Hx'!$S:$S,'Sales Hx'!$B:$B,$B884,'Sales Hx'!$D:$D,$E884))</f>
        <v>0</v>
      </c>
      <c r="K884" s="16">
        <f t="shared" si="75"/>
        <v>0</v>
      </c>
      <c r="L884" s="12">
        <f>IF(M884&lt;&gt;"",M884,IF(COUNTIFS($C:$C,B884)&gt;1,SUMIFS('Sales Hx'!V:V,'Sales Hx'!$B:$B,_xlfn.XLOOKUP(B884,C:C,B:B),'Sales Hx'!$D:$D,$E884),SUMIFS('Sales Hx'!V:V,'Sales Hx'!$B:$B,$B884,'Sales Hx'!$D:$D,$E884)))</f>
        <v>0</v>
      </c>
      <c r="M884" s="12">
        <v>0</v>
      </c>
      <c r="N884" s="15">
        <f t="shared" si="77"/>
        <v>0</v>
      </c>
      <c r="O884" s="21">
        <f t="shared" si="73"/>
        <v>0</v>
      </c>
      <c r="P884" s="24">
        <v>276.85449999999997</v>
      </c>
      <c r="Q884" s="18">
        <f t="shared" si="76"/>
        <v>0</v>
      </c>
      <c r="R884" s="2">
        <v>1</v>
      </c>
      <c r="S884" s="2">
        <v>120</v>
      </c>
      <c r="T884" s="2" t="s">
        <v>4646</v>
      </c>
      <c r="U884" s="28">
        <f>IF(G884=0,"",_xlfn.MINIFS('PO Details'!$I:$I,'PO Details'!$D:$D,Planning!$B884,'PO Details'!$L:$L,Planning!$E884))</f>
        <v>45322</v>
      </c>
      <c r="V884" s="29" t="s">
        <v>4640</v>
      </c>
      <c r="W884" t="str">
        <f t="shared" si="74"/>
        <v>Max</v>
      </c>
      <c r="X884" s="2">
        <v>120</v>
      </c>
    </row>
    <row r="885" spans="1:24" x14ac:dyDescent="0.25">
      <c r="A885" s="11" t="s">
        <v>4627</v>
      </c>
      <c r="B885" s="22" t="s">
        <v>1072</v>
      </c>
      <c r="C885" s="22"/>
      <c r="D885" s="22" t="s">
        <v>1073</v>
      </c>
      <c r="E885" s="31" t="s">
        <v>861</v>
      </c>
      <c r="F885" s="12">
        <f>SUMIFS('Inventory Details'!$H:$H,'Inventory Details'!$B:$B,$B885,'Inventory Details'!$E:$E,$E885)</f>
        <v>2</v>
      </c>
      <c r="G885" s="12">
        <f>SUMIFS('PO Details'!$H:$H,'PO Details'!$D:$D,Planning!$B885,'PO Details'!$L:$L,$E885)</f>
        <v>0</v>
      </c>
      <c r="H885" s="12">
        <f>SUMIFS('SO Details'!$G:$G,'SO Details'!$D:$D,Planning!$B885,'SO Details'!$K:$K,$E885)</f>
        <v>0</v>
      </c>
      <c r="I885" s="20">
        <f>IF(COUNTIFS($C:$C,B885)&gt;1,SUMIFS('Sales Hx'!$Q:$Q,'Sales Hx'!$B:$B,_xlfn.XLOOKUP(B885,C:C,B:B),'Sales Hx'!$D:$D,Planning!$E885),SUMIFS('Sales Hx'!$Q:$Q,'Sales Hx'!$B:$B,Planning!$B885,'Sales Hx'!$D:$D,Planning!$E885))</f>
        <v>0</v>
      </c>
      <c r="J885" s="16">
        <f>IF(COUNTIFS($C:$C,B885)&gt;1,SUMIFS('Sales Hx'!$S:$S,'Sales Hx'!$B:$B,_xlfn.XLOOKUP(B885,C:C,B:B),'Sales Hx'!$D:$D,E885),SUMIFS('Sales Hx'!$S:$S,'Sales Hx'!$B:$B,$B885,'Sales Hx'!$D:$D,$E885))</f>
        <v>0</v>
      </c>
      <c r="K885" s="16">
        <f t="shared" si="75"/>
        <v>0</v>
      </c>
      <c r="L885" s="12">
        <f>IF(M885&lt;&gt;"",M885,IF(COUNTIFS($C:$C,B885)&gt;1,SUMIFS('Sales Hx'!V:V,'Sales Hx'!$B:$B,_xlfn.XLOOKUP(B885,C:C,B:B),'Sales Hx'!$D:$D,$E885),SUMIFS('Sales Hx'!V:V,'Sales Hx'!$B:$B,$B885,'Sales Hx'!$D:$D,$E885)))</f>
        <v>0</v>
      </c>
      <c r="M885" s="12">
        <v>0</v>
      </c>
      <c r="N885" s="15">
        <f t="shared" si="77"/>
        <v>0</v>
      </c>
      <c r="O885" s="21">
        <f t="shared" si="73"/>
        <v>0</v>
      </c>
      <c r="P885" s="24">
        <v>276.85449999999997</v>
      </c>
      <c r="Q885" s="18">
        <f t="shared" si="76"/>
        <v>0</v>
      </c>
      <c r="R885" s="2">
        <v>1</v>
      </c>
      <c r="S885" s="2">
        <v>120</v>
      </c>
      <c r="T885" s="2" t="s">
        <v>4646</v>
      </c>
      <c r="U885" s="28" t="str">
        <f>IF(G885=0,"",_xlfn.MINIFS('PO Details'!$I:$I,'PO Details'!$D:$D,Planning!$B885,'PO Details'!$L:$L,Planning!$E885))</f>
        <v/>
      </c>
      <c r="V885" s="29" t="s">
        <v>4640</v>
      </c>
      <c r="W885" t="str">
        <f t="shared" si="74"/>
        <v>Max</v>
      </c>
      <c r="X885" s="2">
        <v>120</v>
      </c>
    </row>
    <row r="886" spans="1:24" x14ac:dyDescent="0.25">
      <c r="A886" s="11" t="s">
        <v>4627</v>
      </c>
      <c r="B886" s="22" t="s">
        <v>1072</v>
      </c>
      <c r="C886" s="22"/>
      <c r="D886" s="22" t="s">
        <v>1073</v>
      </c>
      <c r="E886" s="31" t="s">
        <v>4746</v>
      </c>
      <c r="F886" s="12">
        <f>SUMIFS('Inventory Details'!$H:$H,'Inventory Details'!$B:$B,$B886,'Inventory Details'!$E:$E,$E886)</f>
        <v>0</v>
      </c>
      <c r="G886" s="12">
        <f>SUMIFS('PO Details'!$H:$H,'PO Details'!$D:$D,Planning!$B886,'PO Details'!$L:$L,$E886)</f>
        <v>0</v>
      </c>
      <c r="H886" s="12">
        <f>SUMIFS('SO Details'!$G:$G,'SO Details'!$D:$D,Planning!$B886,'SO Details'!$K:$K,$E886)</f>
        <v>0</v>
      </c>
      <c r="I886" s="20">
        <f>IF(COUNTIFS($C:$C,B886)&gt;1,SUMIFS('Sales Hx'!$Q:$Q,'Sales Hx'!$B:$B,_xlfn.XLOOKUP(B886,C:C,B:B),'Sales Hx'!$D:$D,Planning!$E886),SUMIFS('Sales Hx'!$Q:$Q,'Sales Hx'!$B:$B,Planning!$B886,'Sales Hx'!$D:$D,Planning!$E886))</f>
        <v>0</v>
      </c>
      <c r="J886" s="16">
        <f>IF(COUNTIFS($C:$C,B886)&gt;1,SUMIFS('Sales Hx'!$S:$S,'Sales Hx'!$B:$B,_xlfn.XLOOKUP(B886,C:C,B:B),'Sales Hx'!$D:$D,E886),SUMIFS('Sales Hx'!$S:$S,'Sales Hx'!$B:$B,$B886,'Sales Hx'!$D:$D,$E886))</f>
        <v>4.9342105263157895E-2</v>
      </c>
      <c r="K886" s="16">
        <f t="shared" si="75"/>
        <v>0</v>
      </c>
      <c r="L886" s="12">
        <f>IF(M886&lt;&gt;"",M886,IF(COUNTIFS($C:$C,B886)&gt;1,SUMIFS('Sales Hx'!V:V,'Sales Hx'!$B:$B,_xlfn.XLOOKUP(B886,C:C,B:B),'Sales Hx'!$D:$D,$E886),SUMIFS('Sales Hx'!V:V,'Sales Hx'!$B:$B,$B886,'Sales Hx'!$D:$D,$E886)))</f>
        <v>0</v>
      </c>
      <c r="M886" s="12">
        <v>0</v>
      </c>
      <c r="N886" s="15">
        <f t="shared" si="77"/>
        <v>4.9342105263157895E-2</v>
      </c>
      <c r="O886" s="21">
        <f t="shared" si="73"/>
        <v>0</v>
      </c>
      <c r="P886" s="24">
        <v>276.85449999999997</v>
      </c>
      <c r="Q886" s="18">
        <f t="shared" si="76"/>
        <v>0</v>
      </c>
      <c r="R886" s="2">
        <v>1</v>
      </c>
      <c r="S886" s="2">
        <v>120</v>
      </c>
      <c r="T886" s="2" t="s">
        <v>4646</v>
      </c>
      <c r="U886" s="28" t="str">
        <f>IF(G886=0,"",_xlfn.MINIFS('PO Details'!$I:$I,'PO Details'!$D:$D,Planning!$B886,'PO Details'!$L:$L,Planning!$E886))</f>
        <v/>
      </c>
      <c r="V886" s="29" t="s">
        <v>4640</v>
      </c>
      <c r="W886" t="str">
        <f t="shared" si="74"/>
        <v>Max</v>
      </c>
      <c r="X886" s="2">
        <v>120</v>
      </c>
    </row>
    <row r="887" spans="1:24" x14ac:dyDescent="0.25">
      <c r="A887" s="11"/>
      <c r="B887" s="22" t="s">
        <v>1074</v>
      </c>
      <c r="C887" s="22"/>
      <c r="D887" s="22"/>
      <c r="E887" s="31" t="s">
        <v>113</v>
      </c>
      <c r="F887" s="12">
        <f>SUMIFS('Inventory Details'!$H:$H,'Inventory Details'!$B:$B,$B887,'Inventory Details'!$E:$E,$E887)</f>
        <v>0</v>
      </c>
      <c r="G887" s="12">
        <f>SUMIFS('PO Details'!$H:$H,'PO Details'!$D:$D,Planning!$B887,'PO Details'!$L:$L,$E887)</f>
        <v>0</v>
      </c>
      <c r="H887" s="12">
        <f>SUMIFS('SO Details'!$G:$G,'SO Details'!$D:$D,Planning!$B887,'SO Details'!$K:$K,$E887)</f>
        <v>0</v>
      </c>
      <c r="I887" s="20">
        <f>IF(COUNTIFS($C:$C,B887)&gt;1,SUMIFS('Sales Hx'!$Q:$Q,'Sales Hx'!$B:$B,_xlfn.XLOOKUP(B887,C:C,B:B),'Sales Hx'!$D:$D,Planning!$E887),SUMIFS('Sales Hx'!$Q:$Q,'Sales Hx'!$B:$B,Planning!$B887,'Sales Hx'!$D:$D,Planning!$E887))</f>
        <v>1.4</v>
      </c>
      <c r="J887" s="16">
        <f>IF(COUNTIFS($C:$C,B887)&gt;1,SUMIFS('Sales Hx'!$S:$S,'Sales Hx'!$B:$B,_xlfn.XLOOKUP(B887,C:C,B:B),'Sales Hx'!$D:$D,E887),SUMIFS('Sales Hx'!$S:$S,'Sales Hx'!$B:$B,$B887,'Sales Hx'!$D:$D,$E887))</f>
        <v>4.1666666666666664E-2</v>
      </c>
      <c r="K887" s="16">
        <f t="shared" si="75"/>
        <v>0</v>
      </c>
      <c r="L887" s="12">
        <f>IF(M887&lt;&gt;"",M887,IF(COUNTIFS($C:$C,B887)&gt;1,SUMIFS('Sales Hx'!V:V,'Sales Hx'!$B:$B,_xlfn.XLOOKUP(B887,C:C,B:B),'Sales Hx'!$D:$D,$E887),SUMIFS('Sales Hx'!V:V,'Sales Hx'!$B:$B,$B887,'Sales Hx'!$D:$D,$E887)))</f>
        <v>0</v>
      </c>
      <c r="M887" s="12">
        <v>0</v>
      </c>
      <c r="N887" s="15">
        <f t="shared" si="77"/>
        <v>4.1666666666666664E-2</v>
      </c>
      <c r="O887" s="21">
        <f t="shared" si="73"/>
        <v>0</v>
      </c>
      <c r="P887" s="24">
        <v>0</v>
      </c>
      <c r="Q887" s="18">
        <f t="shared" si="76"/>
        <v>0</v>
      </c>
      <c r="R887" s="2">
        <v>1</v>
      </c>
      <c r="S887" s="2">
        <v>120</v>
      </c>
      <c r="T887" s="2" t="s">
        <v>4646</v>
      </c>
      <c r="U887" s="28" t="str">
        <f>IF(G887=0,"",_xlfn.MINIFS('PO Details'!$I:$I,'PO Details'!$D:$D,Planning!$B887,'PO Details'!$L:$L,Planning!$E887))</f>
        <v/>
      </c>
      <c r="V887" s="29" t="s">
        <v>4640</v>
      </c>
      <c r="W887" t="str">
        <f t="shared" si="74"/>
        <v>Max</v>
      </c>
      <c r="X887" s="2">
        <v>120</v>
      </c>
    </row>
    <row r="888" spans="1:24" x14ac:dyDescent="0.25">
      <c r="A888" s="11"/>
      <c r="B888" s="22" t="s">
        <v>1074</v>
      </c>
      <c r="C888" s="22"/>
      <c r="D888" s="22"/>
      <c r="E888" s="31" t="s">
        <v>106</v>
      </c>
      <c r="F888" s="12">
        <f>SUMIFS('Inventory Details'!$H:$H,'Inventory Details'!$B:$B,$B888,'Inventory Details'!$E:$E,$E888)</f>
        <v>0</v>
      </c>
      <c r="G888" s="12">
        <f>SUMIFS('PO Details'!$H:$H,'PO Details'!$D:$D,Planning!$B888,'PO Details'!$L:$L,$E888)</f>
        <v>0</v>
      </c>
      <c r="H888" s="12">
        <f>SUMIFS('SO Details'!$G:$G,'SO Details'!$D:$D,Planning!$B888,'SO Details'!$K:$K,$E888)</f>
        <v>0</v>
      </c>
      <c r="I888" s="20">
        <f>IF(COUNTIFS($C:$C,B888)&gt;1,SUMIFS('Sales Hx'!$Q:$Q,'Sales Hx'!$B:$B,_xlfn.XLOOKUP(B888,C:C,B:B),'Sales Hx'!$D:$D,Planning!$E888),SUMIFS('Sales Hx'!$Q:$Q,'Sales Hx'!$B:$B,Planning!$B888,'Sales Hx'!$D:$D,Planning!$E888))</f>
        <v>0</v>
      </c>
      <c r="J888" s="16">
        <f>IF(COUNTIFS($C:$C,B888)&gt;1,SUMIFS('Sales Hx'!$S:$S,'Sales Hx'!$B:$B,_xlfn.XLOOKUP(B888,C:C,B:B),'Sales Hx'!$D:$D,E888),SUMIFS('Sales Hx'!$S:$S,'Sales Hx'!$B:$B,$B888,'Sales Hx'!$D:$D,$E888))</f>
        <v>3.2894736842105261E-2</v>
      </c>
      <c r="K888" s="16">
        <f t="shared" si="75"/>
        <v>0</v>
      </c>
      <c r="L888" s="12">
        <f>IF(M888&lt;&gt;"",M888,IF(COUNTIFS($C:$C,B888)&gt;1,SUMIFS('Sales Hx'!V:V,'Sales Hx'!$B:$B,_xlfn.XLOOKUP(B888,C:C,B:B),'Sales Hx'!$D:$D,$E888),SUMIFS('Sales Hx'!V:V,'Sales Hx'!$B:$B,$B888,'Sales Hx'!$D:$D,$E888)))</f>
        <v>0</v>
      </c>
      <c r="M888" s="12">
        <v>0</v>
      </c>
      <c r="N888" s="15">
        <f t="shared" si="77"/>
        <v>3.2894736842105261E-2</v>
      </c>
      <c r="O888" s="21">
        <f t="shared" si="73"/>
        <v>0</v>
      </c>
      <c r="P888" s="24">
        <v>0</v>
      </c>
      <c r="Q888" s="18">
        <f t="shared" si="76"/>
        <v>0</v>
      </c>
      <c r="R888" s="2">
        <v>1</v>
      </c>
      <c r="S888" s="2">
        <v>120</v>
      </c>
      <c r="T888" s="2" t="s">
        <v>4646</v>
      </c>
      <c r="U888" s="28" t="str">
        <f>IF(G888=0,"",_xlfn.MINIFS('PO Details'!$I:$I,'PO Details'!$D:$D,Planning!$B888,'PO Details'!$L:$L,Planning!$E888))</f>
        <v/>
      </c>
      <c r="V888" s="29" t="s">
        <v>4640</v>
      </c>
      <c r="W888" t="str">
        <f t="shared" si="74"/>
        <v/>
      </c>
      <c r="X888" s="2">
        <v>120</v>
      </c>
    </row>
    <row r="889" spans="1:24" x14ac:dyDescent="0.25">
      <c r="A889" s="11"/>
      <c r="B889" s="22" t="s">
        <v>1074</v>
      </c>
      <c r="C889" s="22"/>
      <c r="D889" s="22"/>
      <c r="E889" s="31" t="s">
        <v>4746</v>
      </c>
      <c r="F889" s="12">
        <f>SUMIFS('Inventory Details'!$H:$H,'Inventory Details'!$B:$B,$B889,'Inventory Details'!$E:$E,$E889)</f>
        <v>0</v>
      </c>
      <c r="G889" s="12">
        <f>SUMIFS('PO Details'!$H:$H,'PO Details'!$D:$D,Planning!$B889,'PO Details'!$L:$L,$E889)</f>
        <v>0</v>
      </c>
      <c r="H889" s="12">
        <f>SUMIFS('SO Details'!$G:$G,'SO Details'!$D:$D,Planning!$B889,'SO Details'!$K:$K,$E889)</f>
        <v>0</v>
      </c>
      <c r="I889" s="20">
        <f>IF(COUNTIFS($C:$C,B889)&gt;1,SUMIFS('Sales Hx'!$Q:$Q,'Sales Hx'!$B:$B,_xlfn.XLOOKUP(B889,C:C,B:B),'Sales Hx'!$D:$D,Planning!$E889),SUMIFS('Sales Hx'!$Q:$Q,'Sales Hx'!$B:$B,Planning!$B889,'Sales Hx'!$D:$D,Planning!$E889))</f>
        <v>0</v>
      </c>
      <c r="J889" s="16">
        <f>IF(COUNTIFS($C:$C,B889)&gt;1,SUMIFS('Sales Hx'!$S:$S,'Sales Hx'!$B:$B,_xlfn.XLOOKUP(B889,C:C,B:B),'Sales Hx'!$D:$D,E889),SUMIFS('Sales Hx'!$S:$S,'Sales Hx'!$B:$B,$B889,'Sales Hx'!$D:$D,$E889))</f>
        <v>3.2894736842105261E-2</v>
      </c>
      <c r="K889" s="16">
        <f t="shared" si="75"/>
        <v>0</v>
      </c>
      <c r="L889" s="12">
        <f>IF(M889&lt;&gt;"",M889,IF(COUNTIFS($C:$C,B889)&gt;1,SUMIFS('Sales Hx'!V:V,'Sales Hx'!$B:$B,_xlfn.XLOOKUP(B889,C:C,B:B),'Sales Hx'!$D:$D,$E889),SUMIFS('Sales Hx'!V:V,'Sales Hx'!$B:$B,$B889,'Sales Hx'!$D:$D,$E889)))</f>
        <v>0</v>
      </c>
      <c r="M889" s="12">
        <v>0</v>
      </c>
      <c r="N889" s="15">
        <f t="shared" si="77"/>
        <v>3.2894736842105261E-2</v>
      </c>
      <c r="O889" s="21">
        <f t="shared" si="73"/>
        <v>0</v>
      </c>
      <c r="P889" s="24">
        <v>0</v>
      </c>
      <c r="Q889" s="18">
        <f t="shared" si="76"/>
        <v>0</v>
      </c>
      <c r="R889" s="2">
        <v>1</v>
      </c>
      <c r="S889" s="2">
        <v>120</v>
      </c>
      <c r="T889" s="2" t="s">
        <v>4646</v>
      </c>
      <c r="U889" s="28" t="str">
        <f>IF(G889=0,"",_xlfn.MINIFS('PO Details'!$I:$I,'PO Details'!$D:$D,Planning!$B889,'PO Details'!$L:$L,Planning!$E889))</f>
        <v/>
      </c>
      <c r="V889" s="29" t="s">
        <v>4640</v>
      </c>
      <c r="W889" t="str">
        <f t="shared" si="74"/>
        <v/>
      </c>
      <c r="X889" s="2">
        <v>120</v>
      </c>
    </row>
    <row r="890" spans="1:24" x14ac:dyDescent="0.25">
      <c r="A890" s="11" t="s">
        <v>4627</v>
      </c>
      <c r="B890" s="22" t="s">
        <v>2229</v>
      </c>
      <c r="C890" s="22"/>
      <c r="D890" s="22" t="s">
        <v>4554</v>
      </c>
      <c r="E890" s="31" t="s">
        <v>113</v>
      </c>
      <c r="F890" s="12">
        <f>SUMIFS('Inventory Details'!$H:$H,'Inventory Details'!$B:$B,$B890,'Inventory Details'!$E:$E,$E890)</f>
        <v>0</v>
      </c>
      <c r="G890" s="12">
        <f>SUMIFS('PO Details'!$H:$H,'PO Details'!$D:$D,Planning!$B890,'PO Details'!$L:$L,$E890)</f>
        <v>2</v>
      </c>
      <c r="H890" s="12">
        <f>SUMIFS('SO Details'!$G:$G,'SO Details'!$D:$D,Planning!$B890,'SO Details'!$K:$K,$E890)</f>
        <v>0</v>
      </c>
      <c r="I890" s="20">
        <f>IF(COUNTIFS($C:$C,B890)&gt;1,SUMIFS('Sales Hx'!$Q:$Q,'Sales Hx'!$B:$B,_xlfn.XLOOKUP(B890,C:C,B:B),'Sales Hx'!$D:$D,Planning!$E890),SUMIFS('Sales Hx'!$Q:$Q,'Sales Hx'!$B:$B,Planning!$B890,'Sales Hx'!$D:$D,Planning!$E890))</f>
        <v>0</v>
      </c>
      <c r="J890" s="16">
        <f>IF(COUNTIFS($C:$C,B890)&gt;1,SUMIFS('Sales Hx'!$S:$S,'Sales Hx'!$B:$B,_xlfn.XLOOKUP(B890,C:C,B:B),'Sales Hx'!$D:$D,E890),SUMIFS('Sales Hx'!$S:$S,'Sales Hx'!$B:$B,$B890,'Sales Hx'!$D:$D,$E890))</f>
        <v>0</v>
      </c>
      <c r="K890" s="16">
        <f t="shared" si="75"/>
        <v>0</v>
      </c>
      <c r="L890" s="12">
        <f>IF(M890&lt;&gt;"",M890,IF(COUNTIFS($C:$C,B890)&gt;1,SUMIFS('Sales Hx'!V:V,'Sales Hx'!$B:$B,_xlfn.XLOOKUP(B890,C:C,B:B),'Sales Hx'!$D:$D,$E890),SUMIFS('Sales Hx'!V:V,'Sales Hx'!$B:$B,$B890,'Sales Hx'!$D:$D,$E890)))</f>
        <v>0</v>
      </c>
      <c r="M890" s="12">
        <v>0</v>
      </c>
      <c r="N890" s="15">
        <f t="shared" si="77"/>
        <v>0</v>
      </c>
      <c r="O890" s="21">
        <f t="shared" si="73"/>
        <v>0</v>
      </c>
      <c r="P890" s="24">
        <v>1266.8189</v>
      </c>
      <c r="Q890" s="18">
        <f t="shared" si="76"/>
        <v>0</v>
      </c>
      <c r="R890" s="2">
        <v>1</v>
      </c>
      <c r="S890" s="2">
        <v>120</v>
      </c>
      <c r="T890" s="2" t="s">
        <v>4647</v>
      </c>
      <c r="U890" s="28">
        <f>IF(G890=0,"",_xlfn.MINIFS('PO Details'!$I:$I,'PO Details'!$D:$D,Planning!$B890,'PO Details'!$L:$L,Planning!$E890))</f>
        <v>45322</v>
      </c>
      <c r="V890" s="29" t="s">
        <v>4640</v>
      </c>
      <c r="W890" t="str">
        <f t="shared" si="74"/>
        <v>Max</v>
      </c>
      <c r="X890" s="2">
        <v>120</v>
      </c>
    </row>
    <row r="891" spans="1:24" x14ac:dyDescent="0.25">
      <c r="A891" s="11" t="s">
        <v>4627</v>
      </c>
      <c r="B891" s="22" t="s">
        <v>2229</v>
      </c>
      <c r="C891" s="22"/>
      <c r="D891" s="22" t="s">
        <v>4554</v>
      </c>
      <c r="E891" s="31" t="s">
        <v>106</v>
      </c>
      <c r="F891" s="12">
        <f>SUMIFS('Inventory Details'!$H:$H,'Inventory Details'!$B:$B,$B891,'Inventory Details'!$E:$E,$E891)</f>
        <v>0</v>
      </c>
      <c r="G891" s="12">
        <f>SUMIFS('PO Details'!$H:$H,'PO Details'!$D:$D,Planning!$B891,'PO Details'!$L:$L,$E891)</f>
        <v>0</v>
      </c>
      <c r="H891" s="12">
        <f>SUMIFS('SO Details'!$G:$G,'SO Details'!$D:$D,Planning!$B891,'SO Details'!$K:$K,$E891)</f>
        <v>0</v>
      </c>
      <c r="I891" s="20">
        <f>IF(COUNTIFS($C:$C,B891)&gt;1,SUMIFS('Sales Hx'!$Q:$Q,'Sales Hx'!$B:$B,_xlfn.XLOOKUP(B891,C:C,B:B),'Sales Hx'!$D:$D,Planning!$E891),SUMIFS('Sales Hx'!$Q:$Q,'Sales Hx'!$B:$B,Planning!$B891,'Sales Hx'!$D:$D,Planning!$E891))</f>
        <v>0</v>
      </c>
      <c r="J891" s="16">
        <f>IF(COUNTIFS($C:$C,B891)&gt;1,SUMIFS('Sales Hx'!$S:$S,'Sales Hx'!$B:$B,_xlfn.XLOOKUP(B891,C:C,B:B),'Sales Hx'!$D:$D,E891),SUMIFS('Sales Hx'!$S:$S,'Sales Hx'!$B:$B,$B891,'Sales Hx'!$D:$D,$E891))</f>
        <v>3.2894736842105261E-2</v>
      </c>
      <c r="K891" s="16">
        <f t="shared" si="75"/>
        <v>0</v>
      </c>
      <c r="L891" s="12">
        <f>IF(M891&lt;&gt;"",M891,IF(COUNTIFS($C:$C,B891)&gt;1,SUMIFS('Sales Hx'!V:V,'Sales Hx'!$B:$B,_xlfn.XLOOKUP(B891,C:C,B:B),'Sales Hx'!$D:$D,$E891),SUMIFS('Sales Hx'!V:V,'Sales Hx'!$B:$B,$B891,'Sales Hx'!$D:$D,$E891)))</f>
        <v>0</v>
      </c>
      <c r="M891" s="12">
        <v>0</v>
      </c>
      <c r="N891" s="15">
        <f t="shared" si="77"/>
        <v>3.2894736842105261E-2</v>
      </c>
      <c r="O891" s="21">
        <f t="shared" si="73"/>
        <v>4</v>
      </c>
      <c r="P891" s="24">
        <v>1266.8189</v>
      </c>
      <c r="Q891" s="18">
        <f t="shared" si="76"/>
        <v>5067.2755999999999</v>
      </c>
      <c r="R891" s="2">
        <v>1</v>
      </c>
      <c r="S891" s="2">
        <v>120</v>
      </c>
      <c r="T891" s="2" t="s">
        <v>4647</v>
      </c>
      <c r="U891" s="28" t="str">
        <f>IF(G891=0,"",_xlfn.MINIFS('PO Details'!$I:$I,'PO Details'!$D:$D,Planning!$B891,'PO Details'!$L:$L,Planning!$E891))</f>
        <v/>
      </c>
      <c r="V891" s="29" t="s">
        <v>4640</v>
      </c>
      <c r="W891" t="str">
        <f t="shared" si="74"/>
        <v>Max</v>
      </c>
      <c r="X891" s="2">
        <v>120</v>
      </c>
    </row>
    <row r="892" spans="1:24" x14ac:dyDescent="0.25">
      <c r="A892" s="11"/>
      <c r="B892" s="22" t="s">
        <v>1075</v>
      </c>
      <c r="C892" s="22"/>
      <c r="D892" s="22" t="s">
        <v>1076</v>
      </c>
      <c r="E892" s="31" t="s">
        <v>113</v>
      </c>
      <c r="F892" s="12">
        <f>SUMIFS('Inventory Details'!$H:$H,'Inventory Details'!$B:$B,$B892,'Inventory Details'!$E:$E,$E892)</f>
        <v>2</v>
      </c>
      <c r="G892" s="12">
        <f>SUMIFS('PO Details'!$H:$H,'PO Details'!$D:$D,Planning!$B892,'PO Details'!$L:$L,$E892)</f>
        <v>0</v>
      </c>
      <c r="H892" s="12">
        <f>SUMIFS('SO Details'!$G:$G,'SO Details'!$D:$D,Planning!$B892,'SO Details'!$K:$K,$E892)</f>
        <v>0</v>
      </c>
      <c r="I892" s="20">
        <f>IF(COUNTIFS($C:$C,B892)&gt;1,SUMIFS('Sales Hx'!$Q:$Q,'Sales Hx'!$B:$B,_xlfn.XLOOKUP(B892,C:C,B:B),'Sales Hx'!$D:$D,Planning!$E892),SUMIFS('Sales Hx'!$Q:$Q,'Sales Hx'!$B:$B,Planning!$B892,'Sales Hx'!$D:$D,Planning!$E892))</f>
        <v>0</v>
      </c>
      <c r="J892" s="16">
        <f>IF(COUNTIFS($C:$C,B892)&gt;1,SUMIFS('Sales Hx'!$S:$S,'Sales Hx'!$B:$B,_xlfn.XLOOKUP(B892,C:C,B:B),'Sales Hx'!$D:$D,E892),SUMIFS('Sales Hx'!$S:$S,'Sales Hx'!$B:$B,$B892,'Sales Hx'!$D:$D,$E892))</f>
        <v>0</v>
      </c>
      <c r="K892" s="16">
        <f t="shared" si="75"/>
        <v>0</v>
      </c>
      <c r="L892" s="12">
        <f>IF(M892&lt;&gt;"",M892,IF(COUNTIFS($C:$C,B892)&gt;1,SUMIFS('Sales Hx'!V:V,'Sales Hx'!$B:$B,_xlfn.XLOOKUP(B892,C:C,B:B),'Sales Hx'!$D:$D,$E892),SUMIFS('Sales Hx'!V:V,'Sales Hx'!$B:$B,$B892,'Sales Hx'!$D:$D,$E892)))</f>
        <v>0</v>
      </c>
      <c r="M892" s="12">
        <v>0</v>
      </c>
      <c r="N892" s="15">
        <f t="shared" si="77"/>
        <v>0</v>
      </c>
      <c r="O892" s="21">
        <f t="shared" si="73"/>
        <v>0</v>
      </c>
      <c r="P892" s="24">
        <v>46.9</v>
      </c>
      <c r="Q892" s="18">
        <f t="shared" si="76"/>
        <v>0</v>
      </c>
      <c r="R892" s="2">
        <v>1</v>
      </c>
      <c r="S892" s="2">
        <v>120</v>
      </c>
      <c r="T892" s="2" t="s">
        <v>4647</v>
      </c>
      <c r="U892" s="28" t="str">
        <f>IF(G892=0,"",_xlfn.MINIFS('PO Details'!$I:$I,'PO Details'!$D:$D,Planning!$B892,'PO Details'!$L:$L,Planning!$E892))</f>
        <v/>
      </c>
      <c r="V892" s="29" t="s">
        <v>4640</v>
      </c>
      <c r="W892" t="str">
        <f t="shared" si="74"/>
        <v>Max</v>
      </c>
      <c r="X892" s="2">
        <v>120</v>
      </c>
    </row>
    <row r="893" spans="1:24" x14ac:dyDescent="0.25">
      <c r="A893" s="11"/>
      <c r="B893" s="22" t="s">
        <v>1077</v>
      </c>
      <c r="C893" s="22"/>
      <c r="D893" s="22" t="s">
        <v>1078</v>
      </c>
      <c r="E893" s="31" t="s">
        <v>113</v>
      </c>
      <c r="F893" s="12">
        <f>SUMIFS('Inventory Details'!$H:$H,'Inventory Details'!$B:$B,$B893,'Inventory Details'!$E:$E,$E893)</f>
        <v>1</v>
      </c>
      <c r="G893" s="12">
        <f>SUMIFS('PO Details'!$H:$H,'PO Details'!$D:$D,Planning!$B893,'PO Details'!$L:$L,$E893)</f>
        <v>0</v>
      </c>
      <c r="H893" s="12">
        <f>SUMIFS('SO Details'!$G:$G,'SO Details'!$D:$D,Planning!$B893,'SO Details'!$K:$K,$E893)</f>
        <v>0</v>
      </c>
      <c r="I893" s="20">
        <f>IF(COUNTIFS($C:$C,B893)&gt;1,SUMIFS('Sales Hx'!$Q:$Q,'Sales Hx'!$B:$B,_xlfn.XLOOKUP(B893,C:C,B:B),'Sales Hx'!$D:$D,Planning!$E893),SUMIFS('Sales Hx'!$Q:$Q,'Sales Hx'!$B:$B,Planning!$B893,'Sales Hx'!$D:$D,Planning!$E893))</f>
        <v>0</v>
      </c>
      <c r="J893" s="16">
        <f>IF(COUNTIFS($C:$C,B893)&gt;1,SUMIFS('Sales Hx'!$S:$S,'Sales Hx'!$B:$B,_xlfn.XLOOKUP(B893,C:C,B:B),'Sales Hx'!$D:$D,E893),SUMIFS('Sales Hx'!$S:$S,'Sales Hx'!$B:$B,$B893,'Sales Hx'!$D:$D,$E893))</f>
        <v>0</v>
      </c>
      <c r="K893" s="16">
        <f t="shared" si="75"/>
        <v>0</v>
      </c>
      <c r="L893" s="12">
        <f>IF(M893&lt;&gt;"",M893,IF(COUNTIFS($C:$C,B893)&gt;1,SUMIFS('Sales Hx'!V:V,'Sales Hx'!$B:$B,_xlfn.XLOOKUP(B893,C:C,B:B),'Sales Hx'!$D:$D,$E893),SUMIFS('Sales Hx'!V:V,'Sales Hx'!$B:$B,$B893,'Sales Hx'!$D:$D,$E893)))</f>
        <v>0</v>
      </c>
      <c r="M893" s="12">
        <v>0</v>
      </c>
      <c r="N893" s="15">
        <f t="shared" si="77"/>
        <v>0</v>
      </c>
      <c r="O893" s="21">
        <f t="shared" si="73"/>
        <v>0</v>
      </c>
      <c r="P893" s="24">
        <v>42.64</v>
      </c>
      <c r="Q893" s="18">
        <f t="shared" si="76"/>
        <v>0</v>
      </c>
      <c r="R893" s="2">
        <v>1</v>
      </c>
      <c r="S893" s="2">
        <v>120</v>
      </c>
      <c r="T893" s="2" t="s">
        <v>4647</v>
      </c>
      <c r="U893" s="28" t="str">
        <f>IF(G893=0,"",_xlfn.MINIFS('PO Details'!$I:$I,'PO Details'!$D:$D,Planning!$B893,'PO Details'!$L:$L,Planning!$E893))</f>
        <v/>
      </c>
      <c r="V893" s="29" t="s">
        <v>4640</v>
      </c>
      <c r="W893" t="str">
        <f t="shared" si="74"/>
        <v>Max</v>
      </c>
      <c r="X893" s="2">
        <v>120</v>
      </c>
    </row>
    <row r="894" spans="1:24" x14ac:dyDescent="0.25">
      <c r="A894" s="11"/>
      <c r="B894" s="22" t="s">
        <v>1079</v>
      </c>
      <c r="C894" s="22"/>
      <c r="D894" s="22" t="s">
        <v>1080</v>
      </c>
      <c r="E894" s="31" t="s">
        <v>113</v>
      </c>
      <c r="F894" s="12">
        <f>SUMIFS('Inventory Details'!$H:$H,'Inventory Details'!$B:$B,$B894,'Inventory Details'!$E:$E,$E894)</f>
        <v>5</v>
      </c>
      <c r="G894" s="12">
        <f>SUMIFS('PO Details'!$H:$H,'PO Details'!$D:$D,Planning!$B894,'PO Details'!$L:$L,$E894)</f>
        <v>0</v>
      </c>
      <c r="H894" s="12">
        <f>SUMIFS('SO Details'!$G:$G,'SO Details'!$D:$D,Planning!$B894,'SO Details'!$K:$K,$E894)</f>
        <v>0</v>
      </c>
      <c r="I894" s="20">
        <f>IF(COUNTIFS($C:$C,B894)&gt;1,SUMIFS('Sales Hx'!$Q:$Q,'Sales Hx'!$B:$B,_xlfn.XLOOKUP(B894,C:C,B:B),'Sales Hx'!$D:$D,Planning!$E894),SUMIFS('Sales Hx'!$Q:$Q,'Sales Hx'!$B:$B,Planning!$B894,'Sales Hx'!$D:$D,Planning!$E894))</f>
        <v>0</v>
      </c>
      <c r="J894" s="16">
        <f>IF(COUNTIFS($C:$C,B894)&gt;1,SUMIFS('Sales Hx'!$S:$S,'Sales Hx'!$B:$B,_xlfn.XLOOKUP(B894,C:C,B:B),'Sales Hx'!$D:$D,E894),SUMIFS('Sales Hx'!$S:$S,'Sales Hx'!$B:$B,$B894,'Sales Hx'!$D:$D,$E894))</f>
        <v>0</v>
      </c>
      <c r="K894" s="16">
        <f t="shared" si="75"/>
        <v>0</v>
      </c>
      <c r="L894" s="12">
        <f>IF(M894&lt;&gt;"",M894,IF(COUNTIFS($C:$C,B894)&gt;1,SUMIFS('Sales Hx'!V:V,'Sales Hx'!$B:$B,_xlfn.XLOOKUP(B894,C:C,B:B),'Sales Hx'!$D:$D,$E894),SUMIFS('Sales Hx'!V:V,'Sales Hx'!$B:$B,$B894,'Sales Hx'!$D:$D,$E894)))</f>
        <v>0</v>
      </c>
      <c r="M894" s="12">
        <v>0</v>
      </c>
      <c r="N894" s="15">
        <f t="shared" si="77"/>
        <v>0</v>
      </c>
      <c r="O894" s="21">
        <f t="shared" si="73"/>
        <v>0</v>
      </c>
      <c r="P894" s="24">
        <v>42.64</v>
      </c>
      <c r="Q894" s="18">
        <f t="shared" si="76"/>
        <v>0</v>
      </c>
      <c r="R894" s="2">
        <v>1</v>
      </c>
      <c r="S894" s="2">
        <v>120</v>
      </c>
      <c r="T894" s="2" t="s">
        <v>4647</v>
      </c>
      <c r="U894" s="28" t="str">
        <f>IF(G894=0,"",_xlfn.MINIFS('PO Details'!$I:$I,'PO Details'!$D:$D,Planning!$B894,'PO Details'!$L:$L,Planning!$E894))</f>
        <v/>
      </c>
      <c r="V894" s="29" t="s">
        <v>4640</v>
      </c>
      <c r="W894" t="str">
        <f t="shared" si="74"/>
        <v>Max</v>
      </c>
      <c r="X894" s="2">
        <v>120</v>
      </c>
    </row>
    <row r="895" spans="1:24" x14ac:dyDescent="0.25">
      <c r="A895" s="11"/>
      <c r="B895" s="22" t="s">
        <v>5151</v>
      </c>
      <c r="C895" s="22"/>
      <c r="D895" s="22" t="s">
        <v>5152</v>
      </c>
      <c r="E895" s="31" t="s">
        <v>106</v>
      </c>
      <c r="F895" s="12">
        <f>SUMIFS('Inventory Details'!$H:$H,'Inventory Details'!$B:$B,$B895,'Inventory Details'!$E:$E,$E895)</f>
        <v>0</v>
      </c>
      <c r="G895" s="12">
        <f>SUMIFS('PO Details'!$H:$H,'PO Details'!$D:$D,Planning!$B895,'PO Details'!$L:$L,$E895)</f>
        <v>40</v>
      </c>
      <c r="H895" s="12">
        <f>SUMIFS('SO Details'!$G:$G,'SO Details'!$D:$D,Planning!$B895,'SO Details'!$K:$K,$E895)</f>
        <v>0</v>
      </c>
      <c r="I895" s="20">
        <f>IF(COUNTIFS($C:$C,B895)&gt;1,SUMIFS('Sales Hx'!$Q:$Q,'Sales Hx'!$B:$B,_xlfn.XLOOKUP(B895,C:C,B:B),'Sales Hx'!$D:$D,Planning!$E895),SUMIFS('Sales Hx'!$Q:$Q,'Sales Hx'!$B:$B,Planning!$B895,'Sales Hx'!$D:$D,Planning!$E895))</f>
        <v>0</v>
      </c>
      <c r="J895" s="16">
        <f>IF(COUNTIFS($C:$C,B895)&gt;1,SUMIFS('Sales Hx'!$S:$S,'Sales Hx'!$B:$B,_xlfn.XLOOKUP(B895,C:C,B:B),'Sales Hx'!$D:$D,E895),SUMIFS('Sales Hx'!$S:$S,'Sales Hx'!$B:$B,$B895,'Sales Hx'!$D:$D,$E895))</f>
        <v>0</v>
      </c>
      <c r="K895" s="16">
        <f t="shared" si="75"/>
        <v>0</v>
      </c>
      <c r="L895" s="12">
        <f>IF(M895&lt;&gt;"",M895,IF(COUNTIFS($C:$C,B895)&gt;1,SUMIFS('Sales Hx'!V:V,'Sales Hx'!$B:$B,_xlfn.XLOOKUP(B895,C:C,B:B),'Sales Hx'!$D:$D,$E895),SUMIFS('Sales Hx'!V:V,'Sales Hx'!$B:$B,$B895,'Sales Hx'!$D:$D,$E895)))</f>
        <v>0</v>
      </c>
      <c r="M895" s="12">
        <v>0</v>
      </c>
      <c r="N895" s="15">
        <f t="shared" si="77"/>
        <v>0</v>
      </c>
      <c r="O895" s="21">
        <f t="shared" si="73"/>
        <v>0</v>
      </c>
      <c r="P895" s="24">
        <v>146.49299999999999</v>
      </c>
      <c r="Q895" s="18">
        <f t="shared" si="76"/>
        <v>0</v>
      </c>
      <c r="R895" s="2">
        <v>1</v>
      </c>
      <c r="S895" s="2">
        <v>90</v>
      </c>
      <c r="T895" s="2" t="s">
        <v>4647</v>
      </c>
      <c r="U895" s="28">
        <f>IF(G895=0,"",_xlfn.MINIFS('PO Details'!$I:$I,'PO Details'!$D:$D,Planning!$B895,'PO Details'!$L:$L,Planning!$E895))</f>
        <v>45490</v>
      </c>
      <c r="V895" s="29" t="s">
        <v>4640</v>
      </c>
      <c r="W895" t="str">
        <f t="shared" si="74"/>
        <v>Max</v>
      </c>
      <c r="X895" s="2">
        <v>120</v>
      </c>
    </row>
    <row r="896" spans="1:24" x14ac:dyDescent="0.25">
      <c r="A896" s="11"/>
      <c r="B896" s="22" t="s">
        <v>5151</v>
      </c>
      <c r="C896" s="22"/>
      <c r="D896" s="22" t="s">
        <v>5152</v>
      </c>
      <c r="E896" s="31" t="s">
        <v>109</v>
      </c>
      <c r="F896" s="12">
        <f>SUMIFS('Inventory Details'!$H:$H,'Inventory Details'!$B:$B,$B896,'Inventory Details'!$E:$E,$E896)</f>
        <v>0</v>
      </c>
      <c r="G896" s="12">
        <f>SUMIFS('PO Details'!$H:$H,'PO Details'!$D:$D,Planning!$B896,'PO Details'!$L:$L,$E896)</f>
        <v>25</v>
      </c>
      <c r="H896" s="12">
        <f>SUMIFS('SO Details'!$G:$G,'SO Details'!$D:$D,Planning!$B896,'SO Details'!$K:$K,$E896)</f>
        <v>0</v>
      </c>
      <c r="I896" s="20">
        <f>IF(COUNTIFS($C:$C,B896)&gt;1,SUMIFS('Sales Hx'!$Q:$Q,'Sales Hx'!$B:$B,_xlfn.XLOOKUP(B896,C:C,B:B),'Sales Hx'!$D:$D,Planning!$E896),SUMIFS('Sales Hx'!$Q:$Q,'Sales Hx'!$B:$B,Planning!$B896,'Sales Hx'!$D:$D,Planning!$E896))</f>
        <v>0</v>
      </c>
      <c r="J896" s="16">
        <f>IF(COUNTIFS($C:$C,B896)&gt;1,SUMIFS('Sales Hx'!$S:$S,'Sales Hx'!$B:$B,_xlfn.XLOOKUP(B896,C:C,B:B),'Sales Hx'!$D:$D,E896),SUMIFS('Sales Hx'!$S:$S,'Sales Hx'!$B:$B,$B896,'Sales Hx'!$D:$D,$E896))</f>
        <v>0</v>
      </c>
      <c r="K896" s="16">
        <f t="shared" si="75"/>
        <v>0</v>
      </c>
      <c r="L896" s="12">
        <f>IF(M896&lt;&gt;"",M896,IF(COUNTIFS($C:$C,B896)&gt;1,SUMIFS('Sales Hx'!V:V,'Sales Hx'!$B:$B,_xlfn.XLOOKUP(B896,C:C,B:B),'Sales Hx'!$D:$D,$E896),SUMIFS('Sales Hx'!V:V,'Sales Hx'!$B:$B,$B896,'Sales Hx'!$D:$D,$E896)))</f>
        <v>0</v>
      </c>
      <c r="M896" s="12">
        <v>0</v>
      </c>
      <c r="N896" s="15">
        <f t="shared" si="77"/>
        <v>0</v>
      </c>
      <c r="O896" s="21">
        <f t="shared" si="73"/>
        <v>0</v>
      </c>
      <c r="P896" s="24">
        <v>146.49299999999999</v>
      </c>
      <c r="Q896" s="18">
        <f t="shared" si="76"/>
        <v>0</v>
      </c>
      <c r="R896" s="2">
        <v>1</v>
      </c>
      <c r="S896" s="2">
        <v>90</v>
      </c>
      <c r="T896" s="2" t="s">
        <v>4647</v>
      </c>
      <c r="U896" s="28">
        <f>IF(G896=0,"",_xlfn.MINIFS('PO Details'!$I:$I,'PO Details'!$D:$D,Planning!$B896,'PO Details'!$L:$L,Planning!$E896))</f>
        <v>45490</v>
      </c>
      <c r="V896" s="29" t="s">
        <v>4640</v>
      </c>
      <c r="W896" t="str">
        <f t="shared" si="74"/>
        <v>Max</v>
      </c>
      <c r="X896" s="2">
        <v>120</v>
      </c>
    </row>
    <row r="897" spans="1:24" x14ac:dyDescent="0.25">
      <c r="A897" s="11"/>
      <c r="B897" s="22" t="s">
        <v>5151</v>
      </c>
      <c r="C897" s="22"/>
      <c r="D897" s="22" t="s">
        <v>5152</v>
      </c>
      <c r="E897" s="31" t="s">
        <v>113</v>
      </c>
      <c r="F897" s="12">
        <f>SUMIFS('Inventory Details'!$H:$H,'Inventory Details'!$B:$B,$B897,'Inventory Details'!$E:$E,$E897)</f>
        <v>0</v>
      </c>
      <c r="G897" s="12">
        <f>SUMIFS('PO Details'!$H:$H,'PO Details'!$D:$D,Planning!$B897,'PO Details'!$L:$L,$E897)</f>
        <v>25</v>
      </c>
      <c r="H897" s="12">
        <f>SUMIFS('SO Details'!$G:$G,'SO Details'!$D:$D,Planning!$B897,'SO Details'!$K:$K,$E897)</f>
        <v>0</v>
      </c>
      <c r="I897" s="20">
        <f>IF(COUNTIFS($C:$C,B897)&gt;1,SUMIFS('Sales Hx'!$Q:$Q,'Sales Hx'!$B:$B,_xlfn.XLOOKUP(B897,C:C,B:B),'Sales Hx'!$D:$D,Planning!$E897),SUMIFS('Sales Hx'!$Q:$Q,'Sales Hx'!$B:$B,Planning!$B897,'Sales Hx'!$D:$D,Planning!$E897))</f>
        <v>0</v>
      </c>
      <c r="J897" s="16">
        <f>IF(COUNTIFS($C:$C,B897)&gt;1,SUMIFS('Sales Hx'!$S:$S,'Sales Hx'!$B:$B,_xlfn.XLOOKUP(B897,C:C,B:B),'Sales Hx'!$D:$D,E897),SUMIFS('Sales Hx'!$S:$S,'Sales Hx'!$B:$B,$B897,'Sales Hx'!$D:$D,$E897))</f>
        <v>0</v>
      </c>
      <c r="K897" s="16">
        <f t="shared" si="75"/>
        <v>0</v>
      </c>
      <c r="L897" s="12">
        <f>IF(M897&lt;&gt;"",M897,IF(COUNTIFS($C:$C,B897)&gt;1,SUMIFS('Sales Hx'!V:V,'Sales Hx'!$B:$B,_xlfn.XLOOKUP(B897,C:C,B:B),'Sales Hx'!$D:$D,$E897),SUMIFS('Sales Hx'!V:V,'Sales Hx'!$B:$B,$B897,'Sales Hx'!$D:$D,$E897)))</f>
        <v>0</v>
      </c>
      <c r="M897" s="12">
        <v>0</v>
      </c>
      <c r="N897" s="15">
        <f t="shared" si="77"/>
        <v>0</v>
      </c>
      <c r="O897" s="21">
        <f t="shared" si="73"/>
        <v>0</v>
      </c>
      <c r="P897" s="24">
        <v>146.49299999999999</v>
      </c>
      <c r="Q897" s="18">
        <f t="shared" si="76"/>
        <v>0</v>
      </c>
      <c r="R897" s="2">
        <v>1</v>
      </c>
      <c r="S897" s="2">
        <v>90</v>
      </c>
      <c r="T897" s="2" t="s">
        <v>4647</v>
      </c>
      <c r="U897" s="28">
        <f>IF(G897=0,"",_xlfn.MINIFS('PO Details'!$I:$I,'PO Details'!$D:$D,Planning!$B897,'PO Details'!$L:$L,Planning!$E897))</f>
        <v>45490</v>
      </c>
      <c r="V897" s="29" t="s">
        <v>4640</v>
      </c>
      <c r="W897" t="str">
        <f t="shared" si="74"/>
        <v>Max</v>
      </c>
      <c r="X897" s="2">
        <v>120</v>
      </c>
    </row>
    <row r="898" spans="1:24" x14ac:dyDescent="0.25">
      <c r="A898" s="11"/>
      <c r="B898" s="22" t="s">
        <v>5151</v>
      </c>
      <c r="C898" s="22"/>
      <c r="D898" s="22" t="s">
        <v>5152</v>
      </c>
      <c r="E898" s="31" t="s">
        <v>820</v>
      </c>
      <c r="F898" s="12">
        <f>SUMIFS('Inventory Details'!$H:$H,'Inventory Details'!$B:$B,$B898,'Inventory Details'!$E:$E,$E898)</f>
        <v>0</v>
      </c>
      <c r="G898" s="12">
        <f>SUMIFS('PO Details'!$H:$H,'PO Details'!$D:$D,Planning!$B898,'PO Details'!$L:$L,$E898)</f>
        <v>15</v>
      </c>
      <c r="H898" s="12">
        <f>SUMIFS('SO Details'!$G:$G,'SO Details'!$D:$D,Planning!$B898,'SO Details'!$K:$K,$E898)</f>
        <v>0</v>
      </c>
      <c r="I898" s="20">
        <f>IF(COUNTIFS($C:$C,B898)&gt;1,SUMIFS('Sales Hx'!$Q:$Q,'Sales Hx'!$B:$B,_xlfn.XLOOKUP(B898,C:C,B:B),'Sales Hx'!$D:$D,Planning!$E898),SUMIFS('Sales Hx'!$Q:$Q,'Sales Hx'!$B:$B,Planning!$B898,'Sales Hx'!$D:$D,Planning!$E898))</f>
        <v>0</v>
      </c>
      <c r="J898" s="16">
        <f>IF(COUNTIFS($C:$C,B898)&gt;1,SUMIFS('Sales Hx'!$S:$S,'Sales Hx'!$B:$B,_xlfn.XLOOKUP(B898,C:C,B:B),'Sales Hx'!$D:$D,E898),SUMIFS('Sales Hx'!$S:$S,'Sales Hx'!$B:$B,$B898,'Sales Hx'!$D:$D,$E898))</f>
        <v>0</v>
      </c>
      <c r="K898" s="16">
        <f t="shared" si="75"/>
        <v>0</v>
      </c>
      <c r="L898" s="12">
        <f>IF(M898&lt;&gt;"",M898,IF(COUNTIFS($C:$C,B898)&gt;1,SUMIFS('Sales Hx'!V:V,'Sales Hx'!$B:$B,_xlfn.XLOOKUP(B898,C:C,B:B),'Sales Hx'!$D:$D,$E898),SUMIFS('Sales Hx'!V:V,'Sales Hx'!$B:$B,$B898,'Sales Hx'!$D:$D,$E898)))</f>
        <v>0</v>
      </c>
      <c r="M898" s="12">
        <v>0</v>
      </c>
      <c r="N898" s="15">
        <f t="shared" si="77"/>
        <v>0</v>
      </c>
      <c r="O898" s="21">
        <f t="shared" ref="O898:O961" si="78">MROUND(ROUND(IFERROR(IF(C898&lt;&gt;"",0,IF(T898="DC'd",0,IF(AND(J898=0,F898+G898&lt;H898),H898-F898+G898,IF(F898+G898&lt;N898,N898+MAX((IF(J898*R898&gt;F898,F898,J898*R898))+J898*S898-F898-G898+H898,0))))),0),0),1)</f>
        <v>0</v>
      </c>
      <c r="P898" s="24">
        <v>146.49299999999999</v>
      </c>
      <c r="Q898" s="18">
        <f t="shared" si="76"/>
        <v>0</v>
      </c>
      <c r="R898" s="2">
        <v>1</v>
      </c>
      <c r="S898" s="2">
        <v>90</v>
      </c>
      <c r="T898" s="2" t="s">
        <v>4647</v>
      </c>
      <c r="U898" s="28">
        <f>IF(G898=0,"",_xlfn.MINIFS('PO Details'!$I:$I,'PO Details'!$D:$D,Planning!$B898,'PO Details'!$L:$L,Planning!$E898))</f>
        <v>45490</v>
      </c>
      <c r="V898" s="29" t="s">
        <v>4640</v>
      </c>
      <c r="W898" t="str">
        <f t="shared" ref="W898:W961" si="79">IF(I898=_xlfn.MAXIFS(I:I,B:B,B898),"Max","")</f>
        <v>Max</v>
      </c>
      <c r="X898" s="2">
        <v>120</v>
      </c>
    </row>
    <row r="899" spans="1:24" x14ac:dyDescent="0.25">
      <c r="A899" s="11"/>
      <c r="B899" s="22" t="s">
        <v>5151</v>
      </c>
      <c r="C899" s="22"/>
      <c r="D899" s="22" t="s">
        <v>5152</v>
      </c>
      <c r="E899" s="31" t="s">
        <v>4746</v>
      </c>
      <c r="F899" s="12">
        <f>SUMIFS('Inventory Details'!$H:$H,'Inventory Details'!$B:$B,$B899,'Inventory Details'!$E:$E,$E899)</f>
        <v>0</v>
      </c>
      <c r="G899" s="12">
        <f>SUMIFS('PO Details'!$H:$H,'PO Details'!$D:$D,Planning!$B899,'PO Details'!$L:$L,$E899)</f>
        <v>45</v>
      </c>
      <c r="H899" s="12">
        <f>SUMIFS('SO Details'!$G:$G,'SO Details'!$D:$D,Planning!$B899,'SO Details'!$K:$K,$E899)</f>
        <v>0</v>
      </c>
      <c r="I899" s="20">
        <f>IF(COUNTIFS($C:$C,B899)&gt;1,SUMIFS('Sales Hx'!$Q:$Q,'Sales Hx'!$B:$B,_xlfn.XLOOKUP(B899,C:C,B:B),'Sales Hx'!$D:$D,Planning!$E899),SUMIFS('Sales Hx'!$Q:$Q,'Sales Hx'!$B:$B,Planning!$B899,'Sales Hx'!$D:$D,Planning!$E899))</f>
        <v>0</v>
      </c>
      <c r="J899" s="16">
        <f>IF(COUNTIFS($C:$C,B899)&gt;1,SUMIFS('Sales Hx'!$S:$S,'Sales Hx'!$B:$B,_xlfn.XLOOKUP(B899,C:C,B:B),'Sales Hx'!$D:$D,E899),SUMIFS('Sales Hx'!$S:$S,'Sales Hx'!$B:$B,$B899,'Sales Hx'!$D:$D,$E899))</f>
        <v>0</v>
      </c>
      <c r="K899" s="16">
        <f t="shared" ref="K899:K962" si="80">IFERROR((F899+G899)/I899,0)</f>
        <v>0</v>
      </c>
      <c r="L899" s="12">
        <f>IF(M899&lt;&gt;"",M899,IF(COUNTIFS($C:$C,B899)&gt;1,SUMIFS('Sales Hx'!V:V,'Sales Hx'!$B:$B,_xlfn.XLOOKUP(B899,C:C,B:B),'Sales Hx'!$D:$D,$E899),SUMIFS('Sales Hx'!V:V,'Sales Hx'!$B:$B,$B899,'Sales Hx'!$D:$D,$E899)))</f>
        <v>0</v>
      </c>
      <c r="M899" s="12">
        <v>0</v>
      </c>
      <c r="N899" s="15">
        <f t="shared" si="77"/>
        <v>0</v>
      </c>
      <c r="O899" s="21">
        <f t="shared" si="78"/>
        <v>0</v>
      </c>
      <c r="P899" s="24">
        <v>146.49299999999999</v>
      </c>
      <c r="Q899" s="18">
        <f t="shared" si="76"/>
        <v>0</v>
      </c>
      <c r="R899" s="2">
        <v>1</v>
      </c>
      <c r="S899" s="2">
        <v>90</v>
      </c>
      <c r="T899" s="2" t="s">
        <v>4647</v>
      </c>
      <c r="U899" s="28">
        <f>IF(G899=0,"",_xlfn.MINIFS('PO Details'!$I:$I,'PO Details'!$D:$D,Planning!$B899,'PO Details'!$L:$L,Planning!$E899))</f>
        <v>45490</v>
      </c>
      <c r="V899" s="29" t="s">
        <v>4640</v>
      </c>
      <c r="W899" t="str">
        <f t="shared" si="79"/>
        <v>Max</v>
      </c>
      <c r="X899" s="2">
        <v>120</v>
      </c>
    </row>
    <row r="900" spans="1:24" x14ac:dyDescent="0.25">
      <c r="A900" s="11" t="s">
        <v>4619</v>
      </c>
      <c r="B900" s="22" t="s">
        <v>2791</v>
      </c>
      <c r="C900" s="22"/>
      <c r="D900" s="22" t="s">
        <v>3827</v>
      </c>
      <c r="E900" s="31" t="s">
        <v>820</v>
      </c>
      <c r="F900" s="12">
        <f>SUMIFS('Inventory Details'!$H:$H,'Inventory Details'!$B:$B,$B900,'Inventory Details'!$E:$E,$E900)</f>
        <v>0</v>
      </c>
      <c r="G900" s="12">
        <f>SUMIFS('PO Details'!$H:$H,'PO Details'!$D:$D,Planning!$B900,'PO Details'!$L:$L,$E900)</f>
        <v>25</v>
      </c>
      <c r="H900" s="12">
        <f>SUMIFS('SO Details'!$G:$G,'SO Details'!$D:$D,Planning!$B900,'SO Details'!$K:$K,$E900)</f>
        <v>0</v>
      </c>
      <c r="I900" s="20">
        <f>IF(COUNTIFS($C:$C,B900)&gt;1,SUMIFS('Sales Hx'!$Q:$Q,'Sales Hx'!$B:$B,_xlfn.XLOOKUP(B900,C:C,B:B),'Sales Hx'!$D:$D,Planning!$E900),SUMIFS('Sales Hx'!$Q:$Q,'Sales Hx'!$B:$B,Planning!$B900,'Sales Hx'!$D:$D,Planning!$E900))</f>
        <v>0</v>
      </c>
      <c r="J900" s="16">
        <f>IF(COUNTIFS($C:$C,B900)&gt;1,SUMIFS('Sales Hx'!$S:$S,'Sales Hx'!$B:$B,_xlfn.XLOOKUP(B900,C:C,B:B),'Sales Hx'!$D:$D,E900),SUMIFS('Sales Hx'!$S:$S,'Sales Hx'!$B:$B,$B900,'Sales Hx'!$D:$D,$E900))</f>
        <v>3.2894736842105261E-2</v>
      </c>
      <c r="K900" s="16">
        <f t="shared" si="80"/>
        <v>0</v>
      </c>
      <c r="L900" s="12">
        <f>IF(M900&lt;&gt;"",M900,IF(COUNTIFS($C:$C,B900)&gt;1,SUMIFS('Sales Hx'!V:V,'Sales Hx'!$B:$B,_xlfn.XLOOKUP(B900,C:C,B:B),'Sales Hx'!$D:$D,$E900),SUMIFS('Sales Hx'!V:V,'Sales Hx'!$B:$B,$B900,'Sales Hx'!$D:$D,$E900)))</f>
        <v>0</v>
      </c>
      <c r="M900" s="12">
        <v>0</v>
      </c>
      <c r="N900" s="15">
        <f t="shared" si="77"/>
        <v>3.2894736842105261E-2</v>
      </c>
      <c r="O900" s="21">
        <f t="shared" si="78"/>
        <v>0</v>
      </c>
      <c r="P900" s="24">
        <v>58.413800000000002</v>
      </c>
      <c r="Q900" s="18">
        <f t="shared" si="76"/>
        <v>0</v>
      </c>
      <c r="R900" s="2">
        <v>1</v>
      </c>
      <c r="S900" s="2">
        <v>120</v>
      </c>
      <c r="T900" s="2" t="s">
        <v>4647</v>
      </c>
      <c r="U900" s="28">
        <f>IF(G900=0,"",_xlfn.MINIFS('PO Details'!$I:$I,'PO Details'!$D:$D,Planning!$B900,'PO Details'!$L:$L,Planning!$E900))</f>
        <v>45427</v>
      </c>
      <c r="V900" s="29" t="s">
        <v>4640</v>
      </c>
      <c r="W900" t="str">
        <f t="shared" si="79"/>
        <v>Max</v>
      </c>
      <c r="X900" s="2">
        <v>120</v>
      </c>
    </row>
    <row r="901" spans="1:24" x14ac:dyDescent="0.25">
      <c r="A901" s="11" t="s">
        <v>4619</v>
      </c>
      <c r="B901" s="22" t="s">
        <v>2791</v>
      </c>
      <c r="C901" s="22"/>
      <c r="D901" s="22" t="s">
        <v>3827</v>
      </c>
      <c r="E901" s="31" t="s">
        <v>4746</v>
      </c>
      <c r="F901" s="12">
        <f>SUMIFS('Inventory Details'!$H:$H,'Inventory Details'!$B:$B,$B901,'Inventory Details'!$E:$E,$E901)</f>
        <v>0</v>
      </c>
      <c r="G901" s="12">
        <f>SUMIFS('PO Details'!$H:$H,'PO Details'!$D:$D,Planning!$B901,'PO Details'!$L:$L,$E901)</f>
        <v>0</v>
      </c>
      <c r="H901" s="12">
        <f>SUMIFS('SO Details'!$G:$G,'SO Details'!$D:$D,Planning!$B901,'SO Details'!$K:$K,$E901)</f>
        <v>4</v>
      </c>
      <c r="I901" s="20">
        <f>IF(COUNTIFS($C:$C,B901)&gt;1,SUMIFS('Sales Hx'!$Q:$Q,'Sales Hx'!$B:$B,_xlfn.XLOOKUP(B901,C:C,B:B),'Sales Hx'!$D:$D,Planning!$E901),SUMIFS('Sales Hx'!$Q:$Q,'Sales Hx'!$B:$B,Planning!$B901,'Sales Hx'!$D:$D,Planning!$E901))</f>
        <v>0</v>
      </c>
      <c r="J901" s="16">
        <f>IF(COUNTIFS($C:$C,B901)&gt;1,SUMIFS('Sales Hx'!$S:$S,'Sales Hx'!$B:$B,_xlfn.XLOOKUP(B901,C:C,B:B),'Sales Hx'!$D:$D,E901),SUMIFS('Sales Hx'!$S:$S,'Sales Hx'!$B:$B,$B901,'Sales Hx'!$D:$D,$E901))</f>
        <v>0.12335526315789475</v>
      </c>
      <c r="K901" s="16">
        <f t="shared" si="80"/>
        <v>0</v>
      </c>
      <c r="L901" s="12">
        <f>IF(M901&lt;&gt;"",M901,IF(COUNTIFS($C:$C,B901)&gt;1,SUMIFS('Sales Hx'!V:V,'Sales Hx'!$B:$B,_xlfn.XLOOKUP(B901,C:C,B:B),'Sales Hx'!$D:$D,$E901),SUMIFS('Sales Hx'!V:V,'Sales Hx'!$B:$B,$B901,'Sales Hx'!$D:$D,$E901)))</f>
        <v>0</v>
      </c>
      <c r="M901" s="12">
        <v>0</v>
      </c>
      <c r="N901" s="15">
        <f t="shared" si="77"/>
        <v>0.12335526315789475</v>
      </c>
      <c r="O901" s="21">
        <f t="shared" si="78"/>
        <v>19</v>
      </c>
      <c r="P901" s="24">
        <v>58.413800000000002</v>
      </c>
      <c r="Q901" s="18">
        <f t="shared" si="76"/>
        <v>1109.8622</v>
      </c>
      <c r="R901" s="2">
        <v>1</v>
      </c>
      <c r="S901" s="2">
        <v>120</v>
      </c>
      <c r="T901" s="2" t="s">
        <v>4647</v>
      </c>
      <c r="U901" s="28" t="str">
        <f>IF(G901=0,"",_xlfn.MINIFS('PO Details'!$I:$I,'PO Details'!$D:$D,Planning!$B901,'PO Details'!$L:$L,Planning!$E901))</f>
        <v/>
      </c>
      <c r="V901" s="29" t="s">
        <v>4640</v>
      </c>
      <c r="W901" t="str">
        <f t="shared" si="79"/>
        <v>Max</v>
      </c>
      <c r="X901" s="2">
        <v>120</v>
      </c>
    </row>
    <row r="902" spans="1:24" x14ac:dyDescent="0.25">
      <c r="A902" s="11" t="s">
        <v>4619</v>
      </c>
      <c r="B902" s="22" t="s">
        <v>2791</v>
      </c>
      <c r="C902" s="22"/>
      <c r="D902" s="22" t="s">
        <v>3827</v>
      </c>
      <c r="E902" s="31" t="s">
        <v>113</v>
      </c>
      <c r="F902" s="12">
        <f>SUMIFS('Inventory Details'!$H:$H,'Inventory Details'!$B:$B,$B902,'Inventory Details'!$E:$E,$E902)</f>
        <v>4</v>
      </c>
      <c r="G902" s="12">
        <f>SUMIFS('PO Details'!$H:$H,'PO Details'!$D:$D,Planning!$B902,'PO Details'!$L:$L,$E902)</f>
        <v>12</v>
      </c>
      <c r="H902" s="12">
        <f>SUMIFS('SO Details'!$G:$G,'SO Details'!$D:$D,Planning!$B902,'SO Details'!$K:$K,$E902)</f>
        <v>0</v>
      </c>
      <c r="I902" s="20">
        <f>IF(COUNTIFS($C:$C,B902)&gt;1,SUMIFS('Sales Hx'!$Q:$Q,'Sales Hx'!$B:$B,_xlfn.XLOOKUP(B902,C:C,B:B),'Sales Hx'!$D:$D,Planning!$E902),SUMIFS('Sales Hx'!$Q:$Q,'Sales Hx'!$B:$B,Planning!$B902,'Sales Hx'!$D:$D,Planning!$E902))</f>
        <v>0</v>
      </c>
      <c r="J902" s="16">
        <f>IF(COUNTIFS($C:$C,B902)&gt;1,SUMIFS('Sales Hx'!$S:$S,'Sales Hx'!$B:$B,_xlfn.XLOOKUP(B902,C:C,B:B),'Sales Hx'!$D:$D,E902),SUMIFS('Sales Hx'!$S:$S,'Sales Hx'!$B:$B,$B902,'Sales Hx'!$D:$D,$E902))</f>
        <v>0.34539473684210525</v>
      </c>
      <c r="K902" s="16">
        <f t="shared" si="80"/>
        <v>0</v>
      </c>
      <c r="L902" s="12">
        <f>IF(M902&lt;&gt;"",M902,IF(COUNTIFS($C:$C,B902)&gt;1,SUMIFS('Sales Hx'!V:V,'Sales Hx'!$B:$B,_xlfn.XLOOKUP(B902,C:C,B:B),'Sales Hx'!$D:$D,$E902),SUMIFS('Sales Hx'!V:V,'Sales Hx'!$B:$B,$B902,'Sales Hx'!$D:$D,$E902)))</f>
        <v>0</v>
      </c>
      <c r="M902" s="12">
        <v>0</v>
      </c>
      <c r="N902" s="15">
        <f t="shared" si="77"/>
        <v>0.34539473684210525</v>
      </c>
      <c r="O902" s="21">
        <f t="shared" si="78"/>
        <v>0</v>
      </c>
      <c r="P902" s="24">
        <v>58.413800000000002</v>
      </c>
      <c r="Q902" s="18">
        <f t="shared" si="76"/>
        <v>0</v>
      </c>
      <c r="R902" s="2">
        <v>1</v>
      </c>
      <c r="S902" s="2">
        <v>120</v>
      </c>
      <c r="T902" s="2" t="s">
        <v>4647</v>
      </c>
      <c r="U902" s="28">
        <f>IF(G902=0,"",_xlfn.MINIFS('PO Details'!$I:$I,'PO Details'!$D:$D,Planning!$B902,'PO Details'!$L:$L,Planning!$E902))</f>
        <v>45534</v>
      </c>
      <c r="V902" s="29" t="s">
        <v>4640</v>
      </c>
      <c r="W902" t="str">
        <f t="shared" si="79"/>
        <v>Max</v>
      </c>
      <c r="X902" s="2">
        <v>120</v>
      </c>
    </row>
    <row r="903" spans="1:24" x14ac:dyDescent="0.25">
      <c r="A903" s="11" t="s">
        <v>4619</v>
      </c>
      <c r="B903" s="22" t="s">
        <v>2791</v>
      </c>
      <c r="C903" s="22"/>
      <c r="D903" s="22" t="s">
        <v>3827</v>
      </c>
      <c r="E903" s="31" t="s">
        <v>109</v>
      </c>
      <c r="F903" s="12">
        <f>SUMIFS('Inventory Details'!$H:$H,'Inventory Details'!$B:$B,$B903,'Inventory Details'!$E:$E,$E903)</f>
        <v>16</v>
      </c>
      <c r="G903" s="12">
        <f>SUMIFS('PO Details'!$H:$H,'PO Details'!$D:$D,Planning!$B903,'PO Details'!$L:$L,$E903)</f>
        <v>0</v>
      </c>
      <c r="H903" s="12">
        <f>SUMIFS('SO Details'!$G:$G,'SO Details'!$D:$D,Planning!$B903,'SO Details'!$K:$K,$E903)</f>
        <v>1</v>
      </c>
      <c r="I903" s="20">
        <f>IF(COUNTIFS($C:$C,B903)&gt;1,SUMIFS('Sales Hx'!$Q:$Q,'Sales Hx'!$B:$B,_xlfn.XLOOKUP(B903,C:C,B:B),'Sales Hx'!$D:$D,Planning!$E903),SUMIFS('Sales Hx'!$Q:$Q,'Sales Hx'!$B:$B,Planning!$B903,'Sales Hx'!$D:$D,Planning!$E903))</f>
        <v>0</v>
      </c>
      <c r="J903" s="16">
        <f>IF(COUNTIFS($C:$C,B903)&gt;1,SUMIFS('Sales Hx'!$S:$S,'Sales Hx'!$B:$B,_xlfn.XLOOKUP(B903,C:C,B:B),'Sales Hx'!$D:$D,E903),SUMIFS('Sales Hx'!$S:$S,'Sales Hx'!$B:$B,$B903,'Sales Hx'!$D:$D,$E903))</f>
        <v>4.9342105263157895E-2</v>
      </c>
      <c r="K903" s="16">
        <f t="shared" si="80"/>
        <v>0</v>
      </c>
      <c r="L903" s="12">
        <f>IF(M903&lt;&gt;"",M903,IF(COUNTIFS($C:$C,B903)&gt;1,SUMIFS('Sales Hx'!V:V,'Sales Hx'!$B:$B,_xlfn.XLOOKUP(B903,C:C,B:B),'Sales Hx'!$D:$D,$E903),SUMIFS('Sales Hx'!V:V,'Sales Hx'!$B:$B,$B903,'Sales Hx'!$D:$D,$E903)))</f>
        <v>0</v>
      </c>
      <c r="M903" s="12">
        <v>0</v>
      </c>
      <c r="N903" s="15">
        <f t="shared" si="77"/>
        <v>4.9342105263157895E-2</v>
      </c>
      <c r="O903" s="21">
        <f t="shared" si="78"/>
        <v>0</v>
      </c>
      <c r="P903" s="24">
        <v>58.413800000000002</v>
      </c>
      <c r="Q903" s="18">
        <f t="shared" si="76"/>
        <v>0</v>
      </c>
      <c r="R903" s="2">
        <v>1</v>
      </c>
      <c r="S903" s="2">
        <v>120</v>
      </c>
      <c r="T903" s="2" t="s">
        <v>4647</v>
      </c>
      <c r="U903" s="28" t="str">
        <f>IF(G903=0,"",_xlfn.MINIFS('PO Details'!$I:$I,'PO Details'!$D:$D,Planning!$B903,'PO Details'!$L:$L,Planning!$E903))</f>
        <v/>
      </c>
      <c r="V903" s="29" t="s">
        <v>4640</v>
      </c>
      <c r="W903" t="str">
        <f t="shared" si="79"/>
        <v>Max</v>
      </c>
      <c r="X903" s="2">
        <v>120</v>
      </c>
    </row>
    <row r="904" spans="1:24" x14ac:dyDescent="0.25">
      <c r="A904" s="11" t="s">
        <v>4619</v>
      </c>
      <c r="B904" s="22" t="s">
        <v>2791</v>
      </c>
      <c r="C904" s="22"/>
      <c r="D904" s="22" t="s">
        <v>3827</v>
      </c>
      <c r="E904" s="31" t="s">
        <v>106</v>
      </c>
      <c r="F904" s="12">
        <f>SUMIFS('Inventory Details'!$H:$H,'Inventory Details'!$B:$B,$B904,'Inventory Details'!$E:$E,$E904)</f>
        <v>58</v>
      </c>
      <c r="G904" s="12">
        <f>SUMIFS('PO Details'!$H:$H,'PO Details'!$D:$D,Planning!$B904,'PO Details'!$L:$L,$E904)</f>
        <v>0</v>
      </c>
      <c r="H904" s="12">
        <f>SUMIFS('SO Details'!$G:$G,'SO Details'!$D:$D,Planning!$B904,'SO Details'!$K:$K,$E904)</f>
        <v>3</v>
      </c>
      <c r="I904" s="20">
        <f>IF(COUNTIFS($C:$C,B904)&gt;1,SUMIFS('Sales Hx'!$Q:$Q,'Sales Hx'!$B:$B,_xlfn.XLOOKUP(B904,C:C,B:B),'Sales Hx'!$D:$D,Planning!$E904),SUMIFS('Sales Hx'!$Q:$Q,'Sales Hx'!$B:$B,Planning!$B904,'Sales Hx'!$D:$D,Planning!$E904))</f>
        <v>0</v>
      </c>
      <c r="J904" s="16">
        <f>IF(COUNTIFS($C:$C,B904)&gt;1,SUMIFS('Sales Hx'!$S:$S,'Sales Hx'!$B:$B,_xlfn.XLOOKUP(B904,C:C,B:B),'Sales Hx'!$D:$D,E904),SUMIFS('Sales Hx'!$S:$S,'Sales Hx'!$B:$B,$B904,'Sales Hx'!$D:$D,$E904))</f>
        <v>0.2960526315789474</v>
      </c>
      <c r="K904" s="16">
        <f t="shared" si="80"/>
        <v>0</v>
      </c>
      <c r="L904" s="12">
        <f>IF(M904&lt;&gt;"",M904,IF(COUNTIFS($C:$C,B904)&gt;1,SUMIFS('Sales Hx'!V:V,'Sales Hx'!$B:$B,_xlfn.XLOOKUP(B904,C:C,B:B),'Sales Hx'!$D:$D,$E904),SUMIFS('Sales Hx'!V:V,'Sales Hx'!$B:$B,$B904,'Sales Hx'!$D:$D,$E904)))</f>
        <v>0</v>
      </c>
      <c r="M904" s="12">
        <v>0</v>
      </c>
      <c r="N904" s="15">
        <f t="shared" si="77"/>
        <v>0.2960526315789474</v>
      </c>
      <c r="O904" s="21">
        <f t="shared" si="78"/>
        <v>0</v>
      </c>
      <c r="P904" s="24">
        <v>58.413800000000002</v>
      </c>
      <c r="Q904" s="18">
        <f t="shared" si="76"/>
        <v>0</v>
      </c>
      <c r="R904" s="2">
        <v>1</v>
      </c>
      <c r="S904" s="2">
        <v>120</v>
      </c>
      <c r="T904" s="2" t="s">
        <v>4647</v>
      </c>
      <c r="U904" s="28" t="str">
        <f>IF(G904=0,"",_xlfn.MINIFS('PO Details'!$I:$I,'PO Details'!$D:$D,Planning!$B904,'PO Details'!$L:$L,Planning!$E904))</f>
        <v/>
      </c>
      <c r="V904" s="29" t="s">
        <v>4640</v>
      </c>
      <c r="W904" t="str">
        <f t="shared" si="79"/>
        <v>Max</v>
      </c>
      <c r="X904" s="2">
        <v>120</v>
      </c>
    </row>
    <row r="905" spans="1:24" x14ac:dyDescent="0.25">
      <c r="A905" s="11"/>
      <c r="B905" s="22" t="s">
        <v>5622</v>
      </c>
      <c r="C905" s="22"/>
      <c r="D905" s="22"/>
      <c r="E905" s="31" t="s">
        <v>108</v>
      </c>
      <c r="F905" s="12">
        <f>SUMIFS('Inventory Details'!$H:$H,'Inventory Details'!$B:$B,$B905,'Inventory Details'!$E:$E,$E905)</f>
        <v>0</v>
      </c>
      <c r="G905" s="12">
        <f>SUMIFS('PO Details'!$H:$H,'PO Details'!$D:$D,Planning!$B905,'PO Details'!$L:$L,$E905)</f>
        <v>0</v>
      </c>
      <c r="H905" s="12">
        <f>SUMIFS('SO Details'!$G:$G,'SO Details'!$D:$D,Planning!$B905,'SO Details'!$K:$K,$E905)</f>
        <v>0</v>
      </c>
      <c r="I905" s="20">
        <f>IF(COUNTIFS($C:$C,B905)&gt;1,SUMIFS('Sales Hx'!$Q:$Q,'Sales Hx'!$B:$B,_xlfn.XLOOKUP(B905,C:C,B:B),'Sales Hx'!$D:$D,Planning!$E905),SUMIFS('Sales Hx'!$Q:$Q,'Sales Hx'!$B:$B,Planning!$B905,'Sales Hx'!$D:$D,Planning!$E905))</f>
        <v>0</v>
      </c>
      <c r="J905" s="16">
        <f>IF(COUNTIFS($C:$C,B905)&gt;1,SUMIFS('Sales Hx'!$S:$S,'Sales Hx'!$B:$B,_xlfn.XLOOKUP(B905,C:C,B:B),'Sales Hx'!$D:$D,E905),SUMIFS('Sales Hx'!$S:$S,'Sales Hx'!$B:$B,$B905,'Sales Hx'!$D:$D,$E905))</f>
        <v>3.2894736842105261E-2</v>
      </c>
      <c r="K905" s="16">
        <f t="shared" si="80"/>
        <v>0</v>
      </c>
      <c r="L905" s="12">
        <f>IF(M905&lt;&gt;"",M905,IF(COUNTIFS($C:$C,B905)&gt;1,SUMIFS('Sales Hx'!V:V,'Sales Hx'!$B:$B,_xlfn.XLOOKUP(B905,C:C,B:B),'Sales Hx'!$D:$D,$E905),SUMIFS('Sales Hx'!V:V,'Sales Hx'!$B:$B,$B905,'Sales Hx'!$D:$D,$E905)))</f>
        <v>0</v>
      </c>
      <c r="M905" s="12">
        <v>0</v>
      </c>
      <c r="N905" s="15">
        <f t="shared" si="77"/>
        <v>3.2894736842105261E-2</v>
      </c>
      <c r="O905" s="21">
        <f t="shared" si="78"/>
        <v>3</v>
      </c>
      <c r="P905" s="24">
        <v>0</v>
      </c>
      <c r="Q905" s="18">
        <f t="shared" si="76"/>
        <v>0</v>
      </c>
      <c r="R905" s="2">
        <v>1</v>
      </c>
      <c r="S905" s="2">
        <v>90</v>
      </c>
      <c r="T905" s="2" t="s">
        <v>4647</v>
      </c>
      <c r="U905" s="28" t="str">
        <f>IF(G905=0,"",_xlfn.MINIFS('PO Details'!$I:$I,'PO Details'!$D:$D,Planning!$B905,'PO Details'!$L:$L,Planning!$E905))</f>
        <v/>
      </c>
      <c r="V905" s="29" t="s">
        <v>4640</v>
      </c>
      <c r="W905" t="str">
        <f t="shared" si="79"/>
        <v>Max</v>
      </c>
      <c r="X905" s="2">
        <v>120</v>
      </c>
    </row>
    <row r="906" spans="1:24" x14ac:dyDescent="0.25">
      <c r="A906" s="11"/>
      <c r="B906" s="22" t="s">
        <v>5142</v>
      </c>
      <c r="C906" s="22"/>
      <c r="D906" s="22" t="s">
        <v>5143</v>
      </c>
      <c r="E906" s="31" t="s">
        <v>106</v>
      </c>
      <c r="F906" s="12">
        <f>SUMIFS('Inventory Details'!$H:$H,'Inventory Details'!$B:$B,$B906,'Inventory Details'!$E:$E,$E906)</f>
        <v>0</v>
      </c>
      <c r="G906" s="12">
        <f>SUMIFS('PO Details'!$H:$H,'PO Details'!$D:$D,Planning!$B906,'PO Details'!$L:$L,$E906)</f>
        <v>65</v>
      </c>
      <c r="H906" s="12">
        <f>SUMIFS('SO Details'!$G:$G,'SO Details'!$D:$D,Planning!$B906,'SO Details'!$K:$K,$E906)</f>
        <v>0</v>
      </c>
      <c r="I906" s="20">
        <f>IF(COUNTIFS($C:$C,B906)&gt;1,SUMIFS('Sales Hx'!$Q:$Q,'Sales Hx'!$B:$B,_xlfn.XLOOKUP(B906,C:C,B:B),'Sales Hx'!$D:$D,Planning!$E906),SUMIFS('Sales Hx'!$Q:$Q,'Sales Hx'!$B:$B,Planning!$B906,'Sales Hx'!$D:$D,Planning!$E906))</f>
        <v>190.39999999999998</v>
      </c>
      <c r="J906" s="16">
        <f>IF(COUNTIFS($C:$C,B906)&gt;1,SUMIFS('Sales Hx'!$S:$S,'Sales Hx'!$B:$B,_xlfn.XLOOKUP(B906,C:C,B:B),'Sales Hx'!$D:$D,E906),SUMIFS('Sales Hx'!$S:$S,'Sales Hx'!$B:$B,$B906,'Sales Hx'!$D:$D,$E906))</f>
        <v>1.9835526315789471</v>
      </c>
      <c r="K906" s="16">
        <f t="shared" si="80"/>
        <v>0.3413865546218488</v>
      </c>
      <c r="L906" s="12">
        <f>IF(M906&lt;&gt;"",M906,IF(COUNTIFS($C:$C,B906)&gt;1,SUMIFS('Sales Hx'!V:V,'Sales Hx'!$B:$B,_xlfn.XLOOKUP(B906,C:C,B:B),'Sales Hx'!$D:$D,$E906),SUMIFS('Sales Hx'!V:V,'Sales Hx'!$B:$B,$B906,'Sales Hx'!$D:$D,$E906)))</f>
        <v>0</v>
      </c>
      <c r="M906" s="12">
        <v>0</v>
      </c>
      <c r="N906" s="15">
        <f t="shared" si="77"/>
        <v>1.9835526315789471</v>
      </c>
      <c r="O906" s="21">
        <f t="shared" si="78"/>
        <v>0</v>
      </c>
      <c r="P906" s="24">
        <v>148.8306</v>
      </c>
      <c r="Q906" s="18">
        <f t="shared" si="76"/>
        <v>0</v>
      </c>
      <c r="R906" s="2">
        <v>1</v>
      </c>
      <c r="S906" s="2">
        <v>90</v>
      </c>
      <c r="T906" s="2" t="s">
        <v>4647</v>
      </c>
      <c r="U906" s="28">
        <f>IF(G906=0,"",_xlfn.MINIFS('PO Details'!$I:$I,'PO Details'!$D:$D,Planning!$B906,'PO Details'!$L:$L,Planning!$E906))</f>
        <v>45490</v>
      </c>
      <c r="V906" s="29" t="s">
        <v>4640</v>
      </c>
      <c r="W906" t="str">
        <f t="shared" si="79"/>
        <v/>
      </c>
      <c r="X906" s="2">
        <v>120</v>
      </c>
    </row>
    <row r="907" spans="1:24" x14ac:dyDescent="0.25">
      <c r="A907" s="11"/>
      <c r="B907" s="22" t="s">
        <v>5142</v>
      </c>
      <c r="C907" s="22"/>
      <c r="D907" s="22" t="s">
        <v>5143</v>
      </c>
      <c r="E907" s="31" t="s">
        <v>109</v>
      </c>
      <c r="F907" s="12">
        <f>SUMIFS('Inventory Details'!$H:$H,'Inventory Details'!$B:$B,$B907,'Inventory Details'!$E:$E,$E907)</f>
        <v>0</v>
      </c>
      <c r="G907" s="12">
        <f>SUMIFS('PO Details'!$H:$H,'PO Details'!$D:$D,Planning!$B907,'PO Details'!$L:$L,$E907)</f>
        <v>43</v>
      </c>
      <c r="H907" s="12">
        <f>SUMIFS('SO Details'!$G:$G,'SO Details'!$D:$D,Planning!$B907,'SO Details'!$K:$K,$E907)</f>
        <v>0</v>
      </c>
      <c r="I907" s="20">
        <f>IF(COUNTIFS($C:$C,B907)&gt;1,SUMIFS('Sales Hx'!$Q:$Q,'Sales Hx'!$B:$B,_xlfn.XLOOKUP(B907,C:C,B:B),'Sales Hx'!$D:$D,Planning!$E907),SUMIFS('Sales Hx'!$Q:$Q,'Sales Hx'!$B:$B,Planning!$B907,'Sales Hx'!$D:$D,Planning!$E907))</f>
        <v>36.4</v>
      </c>
      <c r="J907" s="16">
        <f>IF(COUNTIFS($C:$C,B907)&gt;1,SUMIFS('Sales Hx'!$S:$S,'Sales Hx'!$B:$B,_xlfn.XLOOKUP(B907,C:C,B:B),'Sales Hx'!$D:$D,E907),SUMIFS('Sales Hx'!$S:$S,'Sales Hx'!$B:$B,$B907,'Sales Hx'!$D:$D,$E907))</f>
        <v>0.37500000000000006</v>
      </c>
      <c r="K907" s="16">
        <f t="shared" si="80"/>
        <v>1.1813186813186813</v>
      </c>
      <c r="L907" s="12">
        <f>IF(M907&lt;&gt;"",M907,IF(COUNTIFS($C:$C,B907)&gt;1,SUMIFS('Sales Hx'!V:V,'Sales Hx'!$B:$B,_xlfn.XLOOKUP(B907,C:C,B:B),'Sales Hx'!$D:$D,$E907),SUMIFS('Sales Hx'!V:V,'Sales Hx'!$B:$B,$B907,'Sales Hx'!$D:$D,$E907)))</f>
        <v>0</v>
      </c>
      <c r="M907" s="12">
        <v>0</v>
      </c>
      <c r="N907" s="15">
        <f t="shared" si="77"/>
        <v>0.37500000000000006</v>
      </c>
      <c r="O907" s="21">
        <f t="shared" si="78"/>
        <v>0</v>
      </c>
      <c r="P907" s="24">
        <v>148.8306</v>
      </c>
      <c r="Q907" s="18">
        <f t="shared" si="76"/>
        <v>0</v>
      </c>
      <c r="R907" s="2">
        <v>1</v>
      </c>
      <c r="S907" s="2">
        <v>90</v>
      </c>
      <c r="T907" s="2" t="s">
        <v>4647</v>
      </c>
      <c r="U907" s="28">
        <f>IF(G907=0,"",_xlfn.MINIFS('PO Details'!$I:$I,'PO Details'!$D:$D,Planning!$B907,'PO Details'!$L:$L,Planning!$E907))</f>
        <v>45490</v>
      </c>
      <c r="V907" s="29" t="s">
        <v>4640</v>
      </c>
      <c r="W907" t="str">
        <f t="shared" si="79"/>
        <v/>
      </c>
      <c r="X907" s="2">
        <v>120</v>
      </c>
    </row>
    <row r="908" spans="1:24" x14ac:dyDescent="0.25">
      <c r="A908" s="11"/>
      <c r="B908" s="22" t="s">
        <v>5142</v>
      </c>
      <c r="C908" s="22"/>
      <c r="D908" s="22" t="s">
        <v>5143</v>
      </c>
      <c r="E908" s="31" t="s">
        <v>113</v>
      </c>
      <c r="F908" s="12">
        <f>SUMIFS('Inventory Details'!$H:$H,'Inventory Details'!$B:$B,$B908,'Inventory Details'!$E:$E,$E908)</f>
        <v>0</v>
      </c>
      <c r="G908" s="12">
        <f>SUMIFS('PO Details'!$H:$H,'PO Details'!$D:$D,Planning!$B908,'PO Details'!$L:$L,$E908)</f>
        <v>43</v>
      </c>
      <c r="H908" s="12">
        <f>SUMIFS('SO Details'!$G:$G,'SO Details'!$D:$D,Planning!$B908,'SO Details'!$K:$K,$E908)</f>
        <v>0</v>
      </c>
      <c r="I908" s="20">
        <f>IF(COUNTIFS($C:$C,B908)&gt;1,SUMIFS('Sales Hx'!$Q:$Q,'Sales Hx'!$B:$B,_xlfn.XLOOKUP(B908,C:C,B:B),'Sales Hx'!$D:$D,Planning!$E908),SUMIFS('Sales Hx'!$Q:$Q,'Sales Hx'!$B:$B,Planning!$B908,'Sales Hx'!$D:$D,Planning!$E908))</f>
        <v>116.19999999999999</v>
      </c>
      <c r="J908" s="16">
        <f>IF(COUNTIFS($C:$C,B908)&gt;1,SUMIFS('Sales Hx'!$S:$S,'Sales Hx'!$B:$B,_xlfn.XLOOKUP(B908,C:C,B:B),'Sales Hx'!$D:$D,E908),SUMIFS('Sales Hx'!$S:$S,'Sales Hx'!$B:$B,$B908,'Sales Hx'!$D:$D,$E908))</f>
        <v>1.4435307017543857</v>
      </c>
      <c r="K908" s="16">
        <f t="shared" si="80"/>
        <v>0.37005163511187611</v>
      </c>
      <c r="L908" s="12">
        <f>IF(M908&lt;&gt;"",M908,IF(COUNTIFS($C:$C,B908)&gt;1,SUMIFS('Sales Hx'!V:V,'Sales Hx'!$B:$B,_xlfn.XLOOKUP(B908,C:C,B:B),'Sales Hx'!$D:$D,$E908),SUMIFS('Sales Hx'!V:V,'Sales Hx'!$B:$B,$B908,'Sales Hx'!$D:$D,$E908)))</f>
        <v>0</v>
      </c>
      <c r="M908" s="12">
        <v>0</v>
      </c>
      <c r="N908" s="15">
        <f t="shared" si="77"/>
        <v>1.4435307017543857</v>
      </c>
      <c r="O908" s="21">
        <f t="shared" si="78"/>
        <v>0</v>
      </c>
      <c r="P908" s="24">
        <v>148.8306</v>
      </c>
      <c r="Q908" s="18">
        <f t="shared" si="76"/>
        <v>0</v>
      </c>
      <c r="R908" s="2">
        <v>1</v>
      </c>
      <c r="S908" s="2">
        <v>90</v>
      </c>
      <c r="T908" s="2" t="s">
        <v>4647</v>
      </c>
      <c r="U908" s="28">
        <f>IF(G908=0,"",_xlfn.MINIFS('PO Details'!$I:$I,'PO Details'!$D:$D,Planning!$B908,'PO Details'!$L:$L,Planning!$E908))</f>
        <v>45490</v>
      </c>
      <c r="V908" s="29" t="s">
        <v>4640</v>
      </c>
      <c r="W908" t="str">
        <f t="shared" si="79"/>
        <v/>
      </c>
      <c r="X908" s="2">
        <v>120</v>
      </c>
    </row>
    <row r="909" spans="1:24" x14ac:dyDescent="0.25">
      <c r="A909" s="11"/>
      <c r="B909" s="22" t="s">
        <v>5142</v>
      </c>
      <c r="C909" s="22"/>
      <c r="D909" s="22" t="s">
        <v>5143</v>
      </c>
      <c r="E909" s="31" t="s">
        <v>820</v>
      </c>
      <c r="F909" s="12">
        <f>SUMIFS('Inventory Details'!$H:$H,'Inventory Details'!$B:$B,$B909,'Inventory Details'!$E:$E,$E909)</f>
        <v>0</v>
      </c>
      <c r="G909" s="12">
        <f>SUMIFS('PO Details'!$H:$H,'PO Details'!$D:$D,Planning!$B909,'PO Details'!$L:$L,$E909)</f>
        <v>24</v>
      </c>
      <c r="H909" s="12">
        <f>SUMIFS('SO Details'!$G:$G,'SO Details'!$D:$D,Planning!$B909,'SO Details'!$K:$K,$E909)</f>
        <v>0</v>
      </c>
      <c r="I909" s="20">
        <f>IF(COUNTIFS($C:$C,B909)&gt;1,SUMIFS('Sales Hx'!$Q:$Q,'Sales Hx'!$B:$B,_xlfn.XLOOKUP(B909,C:C,B:B),'Sales Hx'!$D:$D,Planning!$E909),SUMIFS('Sales Hx'!$Q:$Q,'Sales Hx'!$B:$B,Planning!$B909,'Sales Hx'!$D:$D,Planning!$E909))</f>
        <v>4.1999999999999993</v>
      </c>
      <c r="J909" s="16">
        <f>IF(COUNTIFS($C:$C,B909)&gt;1,SUMIFS('Sales Hx'!$S:$S,'Sales Hx'!$B:$B,_xlfn.XLOOKUP(B909,C:C,B:B),'Sales Hx'!$D:$D,E909),SUMIFS('Sales Hx'!$S:$S,'Sales Hx'!$B:$B,$B909,'Sales Hx'!$D:$D,$E909))</f>
        <v>0.11710526315789473</v>
      </c>
      <c r="K909" s="16">
        <f t="shared" si="80"/>
        <v>5.7142857142857153</v>
      </c>
      <c r="L909" s="12">
        <f>IF(M909&lt;&gt;"",M909,IF(COUNTIFS($C:$C,B909)&gt;1,SUMIFS('Sales Hx'!V:V,'Sales Hx'!$B:$B,_xlfn.XLOOKUP(B909,C:C,B:B),'Sales Hx'!$D:$D,$E909),SUMIFS('Sales Hx'!V:V,'Sales Hx'!$B:$B,$B909,'Sales Hx'!$D:$D,$E909)))</f>
        <v>0</v>
      </c>
      <c r="M909" s="12">
        <v>0</v>
      </c>
      <c r="N909" s="15">
        <f t="shared" si="77"/>
        <v>0.11710526315789473</v>
      </c>
      <c r="O909" s="21">
        <f t="shared" si="78"/>
        <v>0</v>
      </c>
      <c r="P909" s="24">
        <v>148.8306</v>
      </c>
      <c r="Q909" s="18">
        <f t="shared" si="76"/>
        <v>0</v>
      </c>
      <c r="R909" s="2">
        <v>1</v>
      </c>
      <c r="S909" s="2">
        <v>90</v>
      </c>
      <c r="T909" s="2" t="s">
        <v>4647</v>
      </c>
      <c r="U909" s="28">
        <f>IF(G909=0,"",_xlfn.MINIFS('PO Details'!$I:$I,'PO Details'!$D:$D,Planning!$B909,'PO Details'!$L:$L,Planning!$E909))</f>
        <v>45490</v>
      </c>
      <c r="V909" s="29" t="s">
        <v>4640</v>
      </c>
      <c r="W909" t="str">
        <f t="shared" si="79"/>
        <v/>
      </c>
      <c r="X909" s="2">
        <v>120</v>
      </c>
    </row>
    <row r="910" spans="1:24" x14ac:dyDescent="0.25">
      <c r="A910" s="11"/>
      <c r="B910" s="22" t="s">
        <v>5142</v>
      </c>
      <c r="C910" s="22"/>
      <c r="D910" s="22" t="s">
        <v>5143</v>
      </c>
      <c r="E910" s="31" t="s">
        <v>4746</v>
      </c>
      <c r="F910" s="12">
        <f>SUMIFS('Inventory Details'!$H:$H,'Inventory Details'!$B:$B,$B910,'Inventory Details'!$E:$E,$E910)</f>
        <v>0</v>
      </c>
      <c r="G910" s="12">
        <f>SUMIFS('PO Details'!$H:$H,'PO Details'!$D:$D,Planning!$B910,'PO Details'!$L:$L,$E910)</f>
        <v>75</v>
      </c>
      <c r="H910" s="12">
        <f>SUMIFS('SO Details'!$G:$G,'SO Details'!$D:$D,Planning!$B910,'SO Details'!$K:$K,$E910)</f>
        <v>0</v>
      </c>
      <c r="I910" s="20">
        <f>IF(COUNTIFS($C:$C,B910)&gt;1,SUMIFS('Sales Hx'!$Q:$Q,'Sales Hx'!$B:$B,_xlfn.XLOOKUP(B910,C:C,B:B),'Sales Hx'!$D:$D,Planning!$E910),SUMIFS('Sales Hx'!$Q:$Q,'Sales Hx'!$B:$B,Planning!$B910,'Sales Hx'!$D:$D,Planning!$E910))</f>
        <v>302.39999999999998</v>
      </c>
      <c r="J910" s="16">
        <f>IF(COUNTIFS($C:$C,B910)&gt;1,SUMIFS('Sales Hx'!$S:$S,'Sales Hx'!$B:$B,_xlfn.XLOOKUP(B910,C:C,B:B),'Sales Hx'!$D:$D,E910),SUMIFS('Sales Hx'!$S:$S,'Sales Hx'!$B:$B,$B910,'Sales Hx'!$D:$D,$E910))</f>
        <v>3.6351674641148324</v>
      </c>
      <c r="K910" s="16">
        <f t="shared" si="80"/>
        <v>0.24801587301587302</v>
      </c>
      <c r="L910" s="12">
        <f>IF(M910&lt;&gt;"",M910,IF(COUNTIFS($C:$C,B910)&gt;1,SUMIFS('Sales Hx'!V:V,'Sales Hx'!$B:$B,_xlfn.XLOOKUP(B910,C:C,B:B),'Sales Hx'!$D:$D,$E910),SUMIFS('Sales Hx'!V:V,'Sales Hx'!$B:$B,$B910,'Sales Hx'!$D:$D,$E910)))</f>
        <v>0</v>
      </c>
      <c r="M910" s="12">
        <v>0</v>
      </c>
      <c r="N910" s="15">
        <f t="shared" si="77"/>
        <v>3.6351674641148324</v>
      </c>
      <c r="O910" s="21">
        <f t="shared" si="78"/>
        <v>0</v>
      </c>
      <c r="P910" s="24">
        <v>148.8306</v>
      </c>
      <c r="Q910" s="18">
        <f t="shared" si="76"/>
        <v>0</v>
      </c>
      <c r="R910" s="2">
        <v>1</v>
      </c>
      <c r="S910" s="2">
        <v>90</v>
      </c>
      <c r="T910" s="2" t="s">
        <v>4647</v>
      </c>
      <c r="U910" s="28">
        <f>IF(G910=0,"",_xlfn.MINIFS('PO Details'!$I:$I,'PO Details'!$D:$D,Planning!$B910,'PO Details'!$L:$L,Planning!$E910))</f>
        <v>45490</v>
      </c>
      <c r="V910" s="29" t="s">
        <v>4640</v>
      </c>
      <c r="W910" t="str">
        <f t="shared" si="79"/>
        <v>Max</v>
      </c>
      <c r="X910" s="2">
        <v>120</v>
      </c>
    </row>
    <row r="911" spans="1:24" x14ac:dyDescent="0.25">
      <c r="A911" s="11"/>
      <c r="B911" s="22" t="s">
        <v>2004</v>
      </c>
      <c r="C911" s="22"/>
      <c r="D911" s="22"/>
      <c r="E911" s="31" t="s">
        <v>113</v>
      </c>
      <c r="F911" s="12">
        <f>SUMIFS('Inventory Details'!$H:$H,'Inventory Details'!$B:$B,$B911,'Inventory Details'!$E:$E,$E911)</f>
        <v>0</v>
      </c>
      <c r="G911" s="12">
        <f>SUMIFS('PO Details'!$H:$H,'PO Details'!$D:$D,Planning!$B911,'PO Details'!$L:$L,$E911)</f>
        <v>0</v>
      </c>
      <c r="H911" s="12">
        <f>SUMIFS('SO Details'!$G:$G,'SO Details'!$D:$D,Planning!$B911,'SO Details'!$K:$K,$E911)</f>
        <v>0</v>
      </c>
      <c r="I911" s="20">
        <f>IF(COUNTIFS($C:$C,B911)&gt;1,SUMIFS('Sales Hx'!$Q:$Q,'Sales Hx'!$B:$B,_xlfn.XLOOKUP(B911,C:C,B:B),'Sales Hx'!$D:$D,Planning!$E911),SUMIFS('Sales Hx'!$Q:$Q,'Sales Hx'!$B:$B,Planning!$B911,'Sales Hx'!$D:$D,Planning!$E911))</f>
        <v>0</v>
      </c>
      <c r="J911" s="16">
        <f>IF(COUNTIFS($C:$C,B911)&gt;1,SUMIFS('Sales Hx'!$S:$S,'Sales Hx'!$B:$B,_xlfn.XLOOKUP(B911,C:C,B:B),'Sales Hx'!$D:$D,E911),SUMIFS('Sales Hx'!$S:$S,'Sales Hx'!$B:$B,$B911,'Sales Hx'!$D:$D,$E911))</f>
        <v>4.9342105263157895E-2</v>
      </c>
      <c r="K911" s="16">
        <f t="shared" si="80"/>
        <v>0</v>
      </c>
      <c r="L911" s="12">
        <f>IF(M911&lt;&gt;"",M911,IF(COUNTIFS($C:$C,B911)&gt;1,SUMIFS('Sales Hx'!V:V,'Sales Hx'!$B:$B,_xlfn.XLOOKUP(B911,C:C,B:B),'Sales Hx'!$D:$D,$E911),SUMIFS('Sales Hx'!V:V,'Sales Hx'!$B:$B,$B911,'Sales Hx'!$D:$D,$E911)))</f>
        <v>0</v>
      </c>
      <c r="M911" s="12">
        <v>0</v>
      </c>
      <c r="N911" s="15">
        <f t="shared" si="77"/>
        <v>4.9342105263157895E-2</v>
      </c>
      <c r="O911" s="21">
        <f t="shared" si="78"/>
        <v>0</v>
      </c>
      <c r="P911" s="24">
        <v>0</v>
      </c>
      <c r="Q911" s="18">
        <f t="shared" si="76"/>
        <v>0</v>
      </c>
      <c r="R911" s="2">
        <v>1</v>
      </c>
      <c r="S911" s="2">
        <v>120</v>
      </c>
      <c r="T911" s="2" t="s">
        <v>4646</v>
      </c>
      <c r="U911" s="28" t="str">
        <f>IF(G911=0,"",_xlfn.MINIFS('PO Details'!$I:$I,'PO Details'!$D:$D,Planning!$B911,'PO Details'!$L:$L,Planning!$E911))</f>
        <v/>
      </c>
      <c r="V911" s="29" t="s">
        <v>4640</v>
      </c>
      <c r="W911" t="str">
        <f t="shared" si="79"/>
        <v/>
      </c>
      <c r="X911" s="2">
        <v>120</v>
      </c>
    </row>
    <row r="912" spans="1:24" x14ac:dyDescent="0.25">
      <c r="A912" s="11"/>
      <c r="B912" s="22" t="s">
        <v>2004</v>
      </c>
      <c r="C912" s="22"/>
      <c r="D912" s="22"/>
      <c r="E912" s="31" t="s">
        <v>4746</v>
      </c>
      <c r="F912" s="12">
        <f>SUMIFS('Inventory Details'!$H:$H,'Inventory Details'!$B:$B,$B912,'Inventory Details'!$E:$E,$E912)</f>
        <v>0</v>
      </c>
      <c r="G912" s="12">
        <f>SUMIFS('PO Details'!$H:$H,'PO Details'!$D:$D,Planning!$B912,'PO Details'!$L:$L,$E912)</f>
        <v>0</v>
      </c>
      <c r="H912" s="12">
        <f>SUMIFS('SO Details'!$G:$G,'SO Details'!$D:$D,Planning!$B912,'SO Details'!$K:$K,$E912)</f>
        <v>0</v>
      </c>
      <c r="I912" s="20">
        <f>IF(COUNTIFS($C:$C,B912)&gt;1,SUMIFS('Sales Hx'!$Q:$Q,'Sales Hx'!$B:$B,_xlfn.XLOOKUP(B912,C:C,B:B),'Sales Hx'!$D:$D,Planning!$E912),SUMIFS('Sales Hx'!$Q:$Q,'Sales Hx'!$B:$B,Planning!$B912,'Sales Hx'!$D:$D,Planning!$E912))</f>
        <v>2.8</v>
      </c>
      <c r="J912" s="16">
        <f>IF(COUNTIFS($C:$C,B912)&gt;1,SUMIFS('Sales Hx'!$S:$S,'Sales Hx'!$B:$B,_xlfn.XLOOKUP(B912,C:C,B:B),'Sales Hx'!$D:$D,E912),SUMIFS('Sales Hx'!$S:$S,'Sales Hx'!$B:$B,$B912,'Sales Hx'!$D:$D,$E912))</f>
        <v>4.4736842105263158E-2</v>
      </c>
      <c r="K912" s="16">
        <f t="shared" si="80"/>
        <v>0</v>
      </c>
      <c r="L912" s="12">
        <f>IF(M912&lt;&gt;"",M912,IF(COUNTIFS($C:$C,B912)&gt;1,SUMIFS('Sales Hx'!V:V,'Sales Hx'!$B:$B,_xlfn.XLOOKUP(B912,C:C,B:B),'Sales Hx'!$D:$D,$E912),SUMIFS('Sales Hx'!V:V,'Sales Hx'!$B:$B,$B912,'Sales Hx'!$D:$D,$E912)))</f>
        <v>0</v>
      </c>
      <c r="M912" s="12">
        <v>0</v>
      </c>
      <c r="N912" s="15">
        <f t="shared" si="77"/>
        <v>4.4736842105263158E-2</v>
      </c>
      <c r="O912" s="21">
        <f t="shared" si="78"/>
        <v>0</v>
      </c>
      <c r="P912" s="24">
        <v>0</v>
      </c>
      <c r="Q912" s="18">
        <f t="shared" si="76"/>
        <v>0</v>
      </c>
      <c r="R912" s="2">
        <v>1</v>
      </c>
      <c r="S912" s="2">
        <v>120</v>
      </c>
      <c r="T912" s="2" t="s">
        <v>4646</v>
      </c>
      <c r="U912" s="28" t="str">
        <f>IF(G912=0,"",_xlfn.MINIFS('PO Details'!$I:$I,'PO Details'!$D:$D,Planning!$B912,'PO Details'!$L:$L,Planning!$E912))</f>
        <v/>
      </c>
      <c r="V912" s="29" t="s">
        <v>4640</v>
      </c>
      <c r="W912" t="str">
        <f t="shared" si="79"/>
        <v>Max</v>
      </c>
      <c r="X912" s="2">
        <v>120</v>
      </c>
    </row>
    <row r="913" spans="1:24" x14ac:dyDescent="0.25">
      <c r="A913" s="11"/>
      <c r="B913" s="22" t="s">
        <v>2069</v>
      </c>
      <c r="C913" s="22"/>
      <c r="D913" s="22"/>
      <c r="E913" s="31" t="s">
        <v>861</v>
      </c>
      <c r="F913" s="12">
        <f>SUMIFS('Inventory Details'!$H:$H,'Inventory Details'!$B:$B,$B913,'Inventory Details'!$E:$E,$E913)</f>
        <v>0</v>
      </c>
      <c r="G913" s="12">
        <f>SUMIFS('PO Details'!$H:$H,'PO Details'!$D:$D,Planning!$B913,'PO Details'!$L:$L,$E913)</f>
        <v>0</v>
      </c>
      <c r="H913" s="12">
        <f>SUMIFS('SO Details'!$G:$G,'SO Details'!$D:$D,Planning!$B913,'SO Details'!$K:$K,$E913)</f>
        <v>1</v>
      </c>
      <c r="I913" s="20">
        <f>IF(COUNTIFS($C:$C,B913)&gt;1,SUMIFS('Sales Hx'!$Q:$Q,'Sales Hx'!$B:$B,_xlfn.XLOOKUP(B913,C:C,B:B),'Sales Hx'!$D:$D,Planning!$E913),SUMIFS('Sales Hx'!$Q:$Q,'Sales Hx'!$B:$B,Planning!$B913,'Sales Hx'!$D:$D,Planning!$E913))</f>
        <v>1.4</v>
      </c>
      <c r="J913" s="16">
        <f>IF(COUNTIFS($C:$C,B913)&gt;1,SUMIFS('Sales Hx'!$S:$S,'Sales Hx'!$B:$B,_xlfn.XLOOKUP(B913,C:C,B:B),'Sales Hx'!$D:$D,E913),SUMIFS('Sales Hx'!$S:$S,'Sales Hx'!$B:$B,$B913,'Sales Hx'!$D:$D,$E913))</f>
        <v>3.7280701754385963E-2</v>
      </c>
      <c r="K913" s="16">
        <f t="shared" si="80"/>
        <v>0</v>
      </c>
      <c r="L913" s="12">
        <f>IF(M913&lt;&gt;"",M913,IF(COUNTIFS($C:$C,B913)&gt;1,SUMIFS('Sales Hx'!V:V,'Sales Hx'!$B:$B,_xlfn.XLOOKUP(B913,C:C,B:B),'Sales Hx'!$D:$D,$E913),SUMIFS('Sales Hx'!V:V,'Sales Hx'!$B:$B,$B913,'Sales Hx'!$D:$D,$E913)))</f>
        <v>0</v>
      </c>
      <c r="M913" s="12">
        <v>0</v>
      </c>
      <c r="N913" s="15">
        <f t="shared" si="77"/>
        <v>3.7280701754385963E-2</v>
      </c>
      <c r="O913" s="21">
        <f t="shared" si="78"/>
        <v>0</v>
      </c>
      <c r="P913" s="24">
        <v>0</v>
      </c>
      <c r="Q913" s="18">
        <f t="shared" si="76"/>
        <v>0</v>
      </c>
      <c r="R913" s="2">
        <v>1</v>
      </c>
      <c r="S913" s="2">
        <v>120</v>
      </c>
      <c r="T913" s="2" t="s">
        <v>4646</v>
      </c>
      <c r="U913" s="28" t="str">
        <f>IF(G913=0,"",_xlfn.MINIFS('PO Details'!$I:$I,'PO Details'!$D:$D,Planning!$B913,'PO Details'!$L:$L,Planning!$E913))</f>
        <v/>
      </c>
      <c r="V913" s="29" t="s">
        <v>4640</v>
      </c>
      <c r="W913" t="str">
        <f t="shared" si="79"/>
        <v/>
      </c>
      <c r="X913" s="2">
        <v>120</v>
      </c>
    </row>
    <row r="914" spans="1:24" x14ac:dyDescent="0.25">
      <c r="A914" s="11"/>
      <c r="B914" s="22" t="s">
        <v>2069</v>
      </c>
      <c r="C914" s="22"/>
      <c r="D914" s="22"/>
      <c r="E914" s="31" t="s">
        <v>4746</v>
      </c>
      <c r="F914" s="12">
        <f>SUMIFS('Inventory Details'!$H:$H,'Inventory Details'!$B:$B,$B914,'Inventory Details'!$E:$E,$E914)</f>
        <v>0</v>
      </c>
      <c r="G914" s="12">
        <f>SUMIFS('PO Details'!$H:$H,'PO Details'!$D:$D,Planning!$B914,'PO Details'!$L:$L,$E914)</f>
        <v>0</v>
      </c>
      <c r="H914" s="12">
        <f>SUMIFS('SO Details'!$G:$G,'SO Details'!$D:$D,Planning!$B914,'SO Details'!$K:$K,$E914)</f>
        <v>2</v>
      </c>
      <c r="I914" s="20">
        <f>IF(COUNTIFS($C:$C,B914)&gt;1,SUMIFS('Sales Hx'!$Q:$Q,'Sales Hx'!$B:$B,_xlfn.XLOOKUP(B914,C:C,B:B),'Sales Hx'!$D:$D,Planning!$E914),SUMIFS('Sales Hx'!$Q:$Q,'Sales Hx'!$B:$B,Planning!$B914,'Sales Hx'!$D:$D,Planning!$E914))</f>
        <v>5.6</v>
      </c>
      <c r="J914" s="16">
        <f>IF(COUNTIFS($C:$C,B914)&gt;1,SUMIFS('Sales Hx'!$S:$S,'Sales Hx'!$B:$B,_xlfn.XLOOKUP(B914,C:C,B:B),'Sales Hx'!$D:$D,E914),SUMIFS('Sales Hx'!$S:$S,'Sales Hx'!$B:$B,$B914,'Sales Hx'!$D:$D,$E914))</f>
        <v>8.3333333333333329E-2</v>
      </c>
      <c r="K914" s="16">
        <f t="shared" si="80"/>
        <v>0</v>
      </c>
      <c r="L914" s="12">
        <f>IF(M914&lt;&gt;"",M914,IF(COUNTIFS($C:$C,B914)&gt;1,SUMIFS('Sales Hx'!V:V,'Sales Hx'!$B:$B,_xlfn.XLOOKUP(B914,C:C,B:B),'Sales Hx'!$D:$D,$E914),SUMIFS('Sales Hx'!V:V,'Sales Hx'!$B:$B,$B914,'Sales Hx'!$D:$D,$E914)))</f>
        <v>0</v>
      </c>
      <c r="M914" s="12">
        <v>0</v>
      </c>
      <c r="N914" s="15">
        <f t="shared" si="77"/>
        <v>8.3333333333333329E-2</v>
      </c>
      <c r="O914" s="21">
        <f t="shared" si="78"/>
        <v>0</v>
      </c>
      <c r="P914" s="24">
        <v>0</v>
      </c>
      <c r="Q914" s="18">
        <f t="shared" si="76"/>
        <v>0</v>
      </c>
      <c r="R914" s="2">
        <v>1</v>
      </c>
      <c r="S914" s="2">
        <v>120</v>
      </c>
      <c r="T914" s="2" t="s">
        <v>4646</v>
      </c>
      <c r="U914" s="28" t="str">
        <f>IF(G914=0,"",_xlfn.MINIFS('PO Details'!$I:$I,'PO Details'!$D:$D,Planning!$B914,'PO Details'!$L:$L,Planning!$E914))</f>
        <v/>
      </c>
      <c r="V914" s="29" t="s">
        <v>4640</v>
      </c>
      <c r="W914" t="str">
        <f t="shared" si="79"/>
        <v>Max</v>
      </c>
      <c r="X914" s="2">
        <v>120</v>
      </c>
    </row>
    <row r="915" spans="1:24" x14ac:dyDescent="0.25">
      <c r="A915" s="11"/>
      <c r="B915" s="22" t="s">
        <v>2069</v>
      </c>
      <c r="C915" s="22"/>
      <c r="D915" s="22"/>
      <c r="E915" s="31" t="s">
        <v>113</v>
      </c>
      <c r="F915" s="12">
        <f>SUMIFS('Inventory Details'!$H:$H,'Inventory Details'!$B:$B,$B915,'Inventory Details'!$E:$E,$E915)</f>
        <v>0</v>
      </c>
      <c r="G915" s="12">
        <f>SUMIFS('PO Details'!$H:$H,'PO Details'!$D:$D,Planning!$B915,'PO Details'!$L:$L,$E915)</f>
        <v>0</v>
      </c>
      <c r="H915" s="12">
        <f>SUMIFS('SO Details'!$G:$G,'SO Details'!$D:$D,Planning!$B915,'SO Details'!$K:$K,$E915)</f>
        <v>2</v>
      </c>
      <c r="I915" s="20">
        <f>IF(COUNTIFS($C:$C,B915)&gt;1,SUMIFS('Sales Hx'!$Q:$Q,'Sales Hx'!$B:$B,_xlfn.XLOOKUP(B915,C:C,B:B),'Sales Hx'!$D:$D,Planning!$E915),SUMIFS('Sales Hx'!$Q:$Q,'Sales Hx'!$B:$B,Planning!$B915,'Sales Hx'!$D:$D,Planning!$E915))</f>
        <v>0</v>
      </c>
      <c r="J915" s="16">
        <f>IF(COUNTIFS($C:$C,B915)&gt;1,SUMIFS('Sales Hx'!$S:$S,'Sales Hx'!$B:$B,_xlfn.XLOOKUP(B915,C:C,B:B),'Sales Hx'!$D:$D,E915),SUMIFS('Sales Hx'!$S:$S,'Sales Hx'!$B:$B,$B915,'Sales Hx'!$D:$D,$E915))</f>
        <v>6.5789473684210523E-2</v>
      </c>
      <c r="K915" s="16">
        <f t="shared" si="80"/>
        <v>0</v>
      </c>
      <c r="L915" s="12">
        <f>IF(M915&lt;&gt;"",M915,IF(COUNTIFS($C:$C,B915)&gt;1,SUMIFS('Sales Hx'!V:V,'Sales Hx'!$B:$B,_xlfn.XLOOKUP(B915,C:C,B:B),'Sales Hx'!$D:$D,$E915),SUMIFS('Sales Hx'!V:V,'Sales Hx'!$B:$B,$B915,'Sales Hx'!$D:$D,$E915)))</f>
        <v>0</v>
      </c>
      <c r="M915" s="12">
        <v>0</v>
      </c>
      <c r="N915" s="15">
        <f t="shared" si="77"/>
        <v>6.5789473684210523E-2</v>
      </c>
      <c r="O915" s="21">
        <f t="shared" si="78"/>
        <v>0</v>
      </c>
      <c r="P915" s="24">
        <v>0</v>
      </c>
      <c r="Q915" s="18">
        <f t="shared" si="76"/>
        <v>0</v>
      </c>
      <c r="R915" s="2">
        <v>1</v>
      </c>
      <c r="S915" s="2">
        <v>120</v>
      </c>
      <c r="T915" s="2" t="s">
        <v>4646</v>
      </c>
      <c r="U915" s="28" t="str">
        <f>IF(G915=0,"",_xlfn.MINIFS('PO Details'!$I:$I,'PO Details'!$D:$D,Planning!$B915,'PO Details'!$L:$L,Planning!$E915))</f>
        <v/>
      </c>
      <c r="V915" s="29" t="s">
        <v>4640</v>
      </c>
      <c r="W915" t="str">
        <f t="shared" si="79"/>
        <v/>
      </c>
      <c r="X915" s="2">
        <v>120</v>
      </c>
    </row>
    <row r="916" spans="1:24" x14ac:dyDescent="0.25">
      <c r="A916" s="11"/>
      <c r="B916" s="22" t="s">
        <v>1081</v>
      </c>
      <c r="C916" s="22"/>
      <c r="D916" s="22" t="s">
        <v>1082</v>
      </c>
      <c r="E916" s="31" t="s">
        <v>113</v>
      </c>
      <c r="F916" s="12">
        <f>SUMIFS('Inventory Details'!$H:$H,'Inventory Details'!$B:$B,$B916,'Inventory Details'!$E:$E,$E916)</f>
        <v>30</v>
      </c>
      <c r="G916" s="12">
        <f>SUMIFS('PO Details'!$H:$H,'PO Details'!$D:$D,Planning!$B916,'PO Details'!$L:$L,$E916)</f>
        <v>0</v>
      </c>
      <c r="H916" s="12">
        <f>SUMIFS('SO Details'!$G:$G,'SO Details'!$D:$D,Planning!$B916,'SO Details'!$K:$K,$E916)</f>
        <v>0</v>
      </c>
      <c r="I916" s="20">
        <f>IF(COUNTIFS($C:$C,B916)&gt;1,SUMIFS('Sales Hx'!$Q:$Q,'Sales Hx'!$B:$B,_xlfn.XLOOKUP(B916,C:C,B:B),'Sales Hx'!$D:$D,Planning!$E916),SUMIFS('Sales Hx'!$Q:$Q,'Sales Hx'!$B:$B,Planning!$B916,'Sales Hx'!$D:$D,Planning!$E916))</f>
        <v>0</v>
      </c>
      <c r="J916" s="16">
        <f>IF(COUNTIFS($C:$C,B916)&gt;1,SUMIFS('Sales Hx'!$S:$S,'Sales Hx'!$B:$B,_xlfn.XLOOKUP(B916,C:C,B:B),'Sales Hx'!$D:$D,E916),SUMIFS('Sales Hx'!$S:$S,'Sales Hx'!$B:$B,$B916,'Sales Hx'!$D:$D,$E916))</f>
        <v>0</v>
      </c>
      <c r="K916" s="16">
        <f t="shared" si="80"/>
        <v>0</v>
      </c>
      <c r="L916" s="12">
        <f>IF(M916&lt;&gt;"",M916,IF(COUNTIFS($C:$C,B916)&gt;1,SUMIFS('Sales Hx'!V:V,'Sales Hx'!$B:$B,_xlfn.XLOOKUP(B916,C:C,B:B),'Sales Hx'!$D:$D,$E916),SUMIFS('Sales Hx'!V:V,'Sales Hx'!$B:$B,$B916,'Sales Hx'!$D:$D,$E916)))</f>
        <v>0</v>
      </c>
      <c r="M916" s="12">
        <v>0</v>
      </c>
      <c r="N916" s="15">
        <f t="shared" si="77"/>
        <v>0</v>
      </c>
      <c r="O916" s="21">
        <f t="shared" si="78"/>
        <v>0</v>
      </c>
      <c r="P916" s="24">
        <v>9.9499999999999993</v>
      </c>
      <c r="Q916" s="18">
        <f t="shared" si="76"/>
        <v>0</v>
      </c>
      <c r="R916" s="2">
        <v>1</v>
      </c>
      <c r="S916" s="2">
        <v>120</v>
      </c>
      <c r="T916" s="2" t="s">
        <v>4647</v>
      </c>
      <c r="U916" s="28" t="str">
        <f>IF(G916=0,"",_xlfn.MINIFS('PO Details'!$I:$I,'PO Details'!$D:$D,Planning!$B916,'PO Details'!$L:$L,Planning!$E916))</f>
        <v/>
      </c>
      <c r="V916" s="29" t="s">
        <v>4640</v>
      </c>
      <c r="W916" t="str">
        <f t="shared" si="79"/>
        <v>Max</v>
      </c>
      <c r="X916" s="2">
        <v>120</v>
      </c>
    </row>
    <row r="917" spans="1:24" x14ac:dyDescent="0.25">
      <c r="A917" s="11"/>
      <c r="B917" s="22" t="s">
        <v>1083</v>
      </c>
      <c r="C917" s="22"/>
      <c r="D917" s="22" t="s">
        <v>1084</v>
      </c>
      <c r="E917" s="31" t="s">
        <v>752</v>
      </c>
      <c r="F917" s="12">
        <f>SUMIFS('Inventory Details'!$H:$H,'Inventory Details'!$B:$B,$B917,'Inventory Details'!$E:$E,$E917)</f>
        <v>1</v>
      </c>
      <c r="G917" s="12">
        <f>SUMIFS('PO Details'!$H:$H,'PO Details'!$D:$D,Planning!$B917,'PO Details'!$L:$L,$E917)</f>
        <v>0</v>
      </c>
      <c r="H917" s="12">
        <f>SUMIFS('SO Details'!$G:$G,'SO Details'!$D:$D,Planning!$B917,'SO Details'!$K:$K,$E917)</f>
        <v>0</v>
      </c>
      <c r="I917" s="20">
        <f>IF(COUNTIFS($C:$C,B917)&gt;1,SUMIFS('Sales Hx'!$Q:$Q,'Sales Hx'!$B:$B,_xlfn.XLOOKUP(B917,C:C,B:B),'Sales Hx'!$D:$D,Planning!$E917),SUMIFS('Sales Hx'!$Q:$Q,'Sales Hx'!$B:$B,Planning!$B917,'Sales Hx'!$D:$D,Planning!$E917))</f>
        <v>0</v>
      </c>
      <c r="J917" s="16">
        <f>IF(COUNTIFS($C:$C,B917)&gt;1,SUMIFS('Sales Hx'!$S:$S,'Sales Hx'!$B:$B,_xlfn.XLOOKUP(B917,C:C,B:B),'Sales Hx'!$D:$D,E917),SUMIFS('Sales Hx'!$S:$S,'Sales Hx'!$B:$B,$B917,'Sales Hx'!$D:$D,$E917))</f>
        <v>0</v>
      </c>
      <c r="K917" s="16">
        <f t="shared" si="80"/>
        <v>0</v>
      </c>
      <c r="L917" s="12">
        <f>IF(M917&lt;&gt;"",M917,IF(COUNTIFS($C:$C,B917)&gt;1,SUMIFS('Sales Hx'!V:V,'Sales Hx'!$B:$B,_xlfn.XLOOKUP(B917,C:C,B:B),'Sales Hx'!$D:$D,$E917),SUMIFS('Sales Hx'!V:V,'Sales Hx'!$B:$B,$B917,'Sales Hx'!$D:$D,$E917)))</f>
        <v>0</v>
      </c>
      <c r="M917" s="12">
        <v>0</v>
      </c>
      <c r="N917" s="15">
        <f t="shared" si="77"/>
        <v>0</v>
      </c>
      <c r="O917" s="21">
        <f t="shared" si="78"/>
        <v>0</v>
      </c>
      <c r="P917" s="24">
        <v>0</v>
      </c>
      <c r="Q917" s="18">
        <f t="shared" si="76"/>
        <v>0</v>
      </c>
      <c r="R917" s="2">
        <v>1</v>
      </c>
      <c r="S917" s="2">
        <v>120</v>
      </c>
      <c r="T917" s="2" t="s">
        <v>4647</v>
      </c>
      <c r="U917" s="28" t="str">
        <f>IF(G917=0,"",_xlfn.MINIFS('PO Details'!$I:$I,'PO Details'!$D:$D,Planning!$B917,'PO Details'!$L:$L,Planning!$E917))</f>
        <v/>
      </c>
      <c r="V917" s="29" t="s">
        <v>4640</v>
      </c>
      <c r="W917" t="str">
        <f t="shared" si="79"/>
        <v>Max</v>
      </c>
      <c r="X917" s="2">
        <v>120</v>
      </c>
    </row>
    <row r="918" spans="1:24" x14ac:dyDescent="0.25">
      <c r="A918" s="11"/>
      <c r="B918" s="22" t="s">
        <v>1085</v>
      </c>
      <c r="C918" s="22"/>
      <c r="D918" s="22" t="s">
        <v>1085</v>
      </c>
      <c r="E918" s="31" t="s">
        <v>4746</v>
      </c>
      <c r="F918" s="12">
        <f>SUMIFS('Inventory Details'!$H:$H,'Inventory Details'!$B:$B,$B918,'Inventory Details'!$E:$E,$E918)</f>
        <v>10</v>
      </c>
      <c r="G918" s="12">
        <f>SUMIFS('PO Details'!$H:$H,'PO Details'!$D:$D,Planning!$B918,'PO Details'!$L:$L,$E918)</f>
        <v>0</v>
      </c>
      <c r="H918" s="12">
        <f>SUMIFS('SO Details'!$G:$G,'SO Details'!$D:$D,Planning!$B918,'SO Details'!$K:$K,$E918)</f>
        <v>0</v>
      </c>
      <c r="I918" s="20">
        <f>IF(COUNTIFS($C:$C,B918)&gt;1,SUMIFS('Sales Hx'!$Q:$Q,'Sales Hx'!$B:$B,_xlfn.XLOOKUP(B918,C:C,B:B),'Sales Hx'!$D:$D,Planning!$E918),SUMIFS('Sales Hx'!$Q:$Q,'Sales Hx'!$B:$B,Planning!$B918,'Sales Hx'!$D:$D,Planning!$E918))</f>
        <v>1.4</v>
      </c>
      <c r="J918" s="16">
        <f>IF(COUNTIFS($C:$C,B918)&gt;1,SUMIFS('Sales Hx'!$S:$S,'Sales Hx'!$B:$B,_xlfn.XLOOKUP(B918,C:C,B:B),'Sales Hx'!$D:$D,E918),SUMIFS('Sales Hx'!$S:$S,'Sales Hx'!$B:$B,$B918,'Sales Hx'!$D:$D,$E918))</f>
        <v>3.9473684210526314E-2</v>
      </c>
      <c r="K918" s="16">
        <f t="shared" si="80"/>
        <v>7.1428571428571432</v>
      </c>
      <c r="L918" s="12">
        <f>IF(M918&lt;&gt;"",M918,IF(COUNTIFS($C:$C,B918)&gt;1,SUMIFS('Sales Hx'!V:V,'Sales Hx'!$B:$B,_xlfn.XLOOKUP(B918,C:C,B:B),'Sales Hx'!$D:$D,$E918),SUMIFS('Sales Hx'!V:V,'Sales Hx'!$B:$B,$B918,'Sales Hx'!$D:$D,$E918)))</f>
        <v>0</v>
      </c>
      <c r="M918" s="12">
        <v>0</v>
      </c>
      <c r="N918" s="15">
        <f t="shared" si="77"/>
        <v>3.9473684210526314E-2</v>
      </c>
      <c r="O918" s="21">
        <f t="shared" si="78"/>
        <v>0</v>
      </c>
      <c r="P918" s="24">
        <v>53.17</v>
      </c>
      <c r="Q918" s="18">
        <f t="shared" si="76"/>
        <v>0</v>
      </c>
      <c r="R918" s="2">
        <v>1</v>
      </c>
      <c r="S918" s="2">
        <v>120</v>
      </c>
      <c r="T918" s="2" t="s">
        <v>4647</v>
      </c>
      <c r="U918" s="28" t="str">
        <f>IF(G918=0,"",_xlfn.MINIFS('PO Details'!$I:$I,'PO Details'!$D:$D,Planning!$B918,'PO Details'!$L:$L,Planning!$E918))</f>
        <v/>
      </c>
      <c r="V918" s="29" t="s">
        <v>4640</v>
      </c>
      <c r="W918" t="str">
        <f t="shared" si="79"/>
        <v>Max</v>
      </c>
      <c r="X918" s="2">
        <v>120</v>
      </c>
    </row>
    <row r="919" spans="1:24" x14ac:dyDescent="0.25">
      <c r="A919" s="11"/>
      <c r="B919" s="22" t="s">
        <v>1085</v>
      </c>
      <c r="C919" s="22"/>
      <c r="D919" s="22" t="s">
        <v>1085</v>
      </c>
      <c r="E919" s="31" t="s">
        <v>876</v>
      </c>
      <c r="F919" s="12">
        <f>SUMIFS('Inventory Details'!$H:$H,'Inventory Details'!$B:$B,$B919,'Inventory Details'!$E:$E,$E919)</f>
        <v>0</v>
      </c>
      <c r="G919" s="12">
        <f>SUMIFS('PO Details'!$H:$H,'PO Details'!$D:$D,Planning!$B919,'PO Details'!$L:$L,$E919)</f>
        <v>0</v>
      </c>
      <c r="H919" s="12">
        <f>SUMIFS('SO Details'!$G:$G,'SO Details'!$D:$D,Planning!$B919,'SO Details'!$K:$K,$E919)</f>
        <v>0</v>
      </c>
      <c r="I919" s="20">
        <f>IF(COUNTIFS($C:$C,B919)&gt;1,SUMIFS('Sales Hx'!$Q:$Q,'Sales Hx'!$B:$B,_xlfn.XLOOKUP(B919,C:C,B:B),'Sales Hx'!$D:$D,Planning!$E919),SUMIFS('Sales Hx'!$Q:$Q,'Sales Hx'!$B:$B,Planning!$B919,'Sales Hx'!$D:$D,Planning!$E919))</f>
        <v>0</v>
      </c>
      <c r="J919" s="16">
        <f>IF(COUNTIFS($C:$C,B919)&gt;1,SUMIFS('Sales Hx'!$S:$S,'Sales Hx'!$B:$B,_xlfn.XLOOKUP(B919,C:C,B:B),'Sales Hx'!$D:$D,E919),SUMIFS('Sales Hx'!$S:$S,'Sales Hx'!$B:$B,$B919,'Sales Hx'!$D:$D,$E919))</f>
        <v>4.3859649122807015E-2</v>
      </c>
      <c r="K919" s="16">
        <f t="shared" si="80"/>
        <v>0</v>
      </c>
      <c r="L919" s="12">
        <f>IF(M919&lt;&gt;"",M919,IF(COUNTIFS($C:$C,B919)&gt;1,SUMIFS('Sales Hx'!V:V,'Sales Hx'!$B:$B,_xlfn.XLOOKUP(B919,C:C,B:B),'Sales Hx'!$D:$D,$E919),SUMIFS('Sales Hx'!V:V,'Sales Hx'!$B:$B,$B919,'Sales Hx'!$D:$D,$E919)))</f>
        <v>0</v>
      </c>
      <c r="M919" s="12">
        <v>0</v>
      </c>
      <c r="N919" s="15">
        <f t="shared" si="77"/>
        <v>4.3859649122807015E-2</v>
      </c>
      <c r="O919" s="21">
        <f t="shared" si="78"/>
        <v>5</v>
      </c>
      <c r="P919" s="24">
        <v>53.17</v>
      </c>
      <c r="Q919" s="18">
        <f t="shared" si="76"/>
        <v>265.85000000000002</v>
      </c>
      <c r="R919" s="2">
        <v>1</v>
      </c>
      <c r="S919" s="2">
        <v>120</v>
      </c>
      <c r="T919" s="2" t="s">
        <v>4647</v>
      </c>
      <c r="U919" s="28" t="str">
        <f>IF(G919=0,"",_xlfn.MINIFS('PO Details'!$I:$I,'PO Details'!$D:$D,Planning!$B919,'PO Details'!$L:$L,Planning!$E919))</f>
        <v/>
      </c>
      <c r="V919" s="29" t="s">
        <v>4640</v>
      </c>
      <c r="W919" t="str">
        <f t="shared" si="79"/>
        <v/>
      </c>
      <c r="X919" s="2">
        <v>120</v>
      </c>
    </row>
    <row r="920" spans="1:24" x14ac:dyDescent="0.25">
      <c r="A920" s="11"/>
      <c r="B920" s="22" t="s">
        <v>4819</v>
      </c>
      <c r="C920" s="22"/>
      <c r="D920" s="22" t="s">
        <v>4821</v>
      </c>
      <c r="E920" s="31" t="s">
        <v>113</v>
      </c>
      <c r="F920" s="12">
        <f>SUMIFS('Inventory Details'!$H:$H,'Inventory Details'!$B:$B,$B920,'Inventory Details'!$E:$E,$E920)</f>
        <v>0</v>
      </c>
      <c r="G920" s="12">
        <f>SUMIFS('PO Details'!$H:$H,'PO Details'!$D:$D,Planning!$B920,'PO Details'!$L:$L,$E920)</f>
        <v>0</v>
      </c>
      <c r="H920" s="12">
        <f>SUMIFS('SO Details'!$G:$G,'SO Details'!$D:$D,Planning!$B920,'SO Details'!$K:$K,$E920)</f>
        <v>0</v>
      </c>
      <c r="I920" s="20">
        <f>IF(COUNTIFS($C:$C,B920)&gt;1,SUMIFS('Sales Hx'!$Q:$Q,'Sales Hx'!$B:$B,_xlfn.XLOOKUP(B920,C:C,B:B),'Sales Hx'!$D:$D,Planning!$E920),SUMIFS('Sales Hx'!$Q:$Q,'Sales Hx'!$B:$B,Planning!$B920,'Sales Hx'!$D:$D,Planning!$E920))</f>
        <v>0</v>
      </c>
      <c r="J920" s="16">
        <f>IF(COUNTIFS($C:$C,B920)&gt;1,SUMIFS('Sales Hx'!$S:$S,'Sales Hx'!$B:$B,_xlfn.XLOOKUP(B920,C:C,B:B),'Sales Hx'!$D:$D,E920),SUMIFS('Sales Hx'!$S:$S,'Sales Hx'!$B:$B,$B920,'Sales Hx'!$D:$D,$E920))</f>
        <v>0</v>
      </c>
      <c r="K920" s="16">
        <f t="shared" si="80"/>
        <v>0</v>
      </c>
      <c r="L920" s="12">
        <f>IF(M920&lt;&gt;"",M920,IF(COUNTIFS($C:$C,B920)&gt;1,SUMIFS('Sales Hx'!V:V,'Sales Hx'!$B:$B,_xlfn.XLOOKUP(B920,C:C,B:B),'Sales Hx'!$D:$D,$E920),SUMIFS('Sales Hx'!V:V,'Sales Hx'!$B:$B,$B920,'Sales Hx'!$D:$D,$E920)))</f>
        <v>0</v>
      </c>
      <c r="M920" s="12">
        <v>0</v>
      </c>
      <c r="N920" s="15">
        <f t="shared" si="77"/>
        <v>0</v>
      </c>
      <c r="O920" s="21">
        <f t="shared" si="78"/>
        <v>0</v>
      </c>
      <c r="P920" s="24">
        <v>128.97450000000001</v>
      </c>
      <c r="Q920" s="18">
        <f t="shared" si="76"/>
        <v>0</v>
      </c>
      <c r="R920" s="2">
        <v>1</v>
      </c>
      <c r="S920" s="2">
        <v>90</v>
      </c>
      <c r="T920" s="2" t="s">
        <v>4647</v>
      </c>
      <c r="U920" s="28" t="str">
        <f>IF(G920=0,"",_xlfn.MINIFS('PO Details'!$I:$I,'PO Details'!$D:$D,Planning!$B920,'PO Details'!$L:$L,Planning!$E920))</f>
        <v/>
      </c>
      <c r="V920" s="29" t="s">
        <v>4640</v>
      </c>
      <c r="W920" t="str">
        <f t="shared" si="79"/>
        <v>Max</v>
      </c>
      <c r="X920" s="2">
        <v>120</v>
      </c>
    </row>
    <row r="921" spans="1:24" x14ac:dyDescent="0.25">
      <c r="A921" s="11"/>
      <c r="B921" s="22" t="s">
        <v>4819</v>
      </c>
      <c r="C921" s="22"/>
      <c r="D921" s="22" t="s">
        <v>4821</v>
      </c>
      <c r="E921" s="31" t="s">
        <v>4746</v>
      </c>
      <c r="F921" s="12">
        <f>SUMIFS('Inventory Details'!$H:$H,'Inventory Details'!$B:$B,$B921,'Inventory Details'!$E:$E,$E921)</f>
        <v>0</v>
      </c>
      <c r="G921" s="12">
        <f>SUMIFS('PO Details'!$H:$H,'PO Details'!$D:$D,Planning!$B921,'PO Details'!$L:$L,$E921)</f>
        <v>1</v>
      </c>
      <c r="H921" s="12">
        <f>SUMIFS('SO Details'!$G:$G,'SO Details'!$D:$D,Planning!$B921,'SO Details'!$K:$K,$E921)</f>
        <v>0</v>
      </c>
      <c r="I921" s="20">
        <f>IF(COUNTIFS($C:$C,B921)&gt;1,SUMIFS('Sales Hx'!$Q:$Q,'Sales Hx'!$B:$B,_xlfn.XLOOKUP(B921,C:C,B:B),'Sales Hx'!$D:$D,Planning!$E921),SUMIFS('Sales Hx'!$Q:$Q,'Sales Hx'!$B:$B,Planning!$B921,'Sales Hx'!$D:$D,Planning!$E921))</f>
        <v>0</v>
      </c>
      <c r="J921" s="16">
        <f>IF(COUNTIFS($C:$C,B921)&gt;1,SUMIFS('Sales Hx'!$S:$S,'Sales Hx'!$B:$B,_xlfn.XLOOKUP(B921,C:C,B:B),'Sales Hx'!$D:$D,E921),SUMIFS('Sales Hx'!$S:$S,'Sales Hx'!$B:$B,$B921,'Sales Hx'!$D:$D,$E921))</f>
        <v>0</v>
      </c>
      <c r="K921" s="16">
        <f t="shared" si="80"/>
        <v>0</v>
      </c>
      <c r="L921" s="12">
        <f>IF(M921&lt;&gt;"",M921,IF(COUNTIFS($C:$C,B921)&gt;1,SUMIFS('Sales Hx'!V:V,'Sales Hx'!$B:$B,_xlfn.XLOOKUP(B921,C:C,B:B),'Sales Hx'!$D:$D,$E921),SUMIFS('Sales Hx'!V:V,'Sales Hx'!$B:$B,$B921,'Sales Hx'!$D:$D,$E921)))</f>
        <v>0</v>
      </c>
      <c r="M921" s="12">
        <v>0</v>
      </c>
      <c r="N921" s="15">
        <f t="shared" si="77"/>
        <v>0</v>
      </c>
      <c r="O921" s="21">
        <f t="shared" si="78"/>
        <v>0</v>
      </c>
      <c r="P921" s="24">
        <v>128.97450000000001</v>
      </c>
      <c r="Q921" s="18">
        <f t="shared" si="76"/>
        <v>0</v>
      </c>
      <c r="R921" s="2">
        <v>1</v>
      </c>
      <c r="S921" s="2">
        <v>90</v>
      </c>
      <c r="T921" s="2" t="s">
        <v>4647</v>
      </c>
      <c r="U921" s="28">
        <f>IF(G921=0,"",_xlfn.MINIFS('PO Details'!$I:$I,'PO Details'!$D:$D,Planning!$B921,'PO Details'!$L:$L,Planning!$E921))</f>
        <v>45427</v>
      </c>
      <c r="V921" s="29" t="s">
        <v>4640</v>
      </c>
      <c r="W921" t="str">
        <f t="shared" si="79"/>
        <v>Max</v>
      </c>
      <c r="X921" s="2">
        <v>120</v>
      </c>
    </row>
    <row r="922" spans="1:24" x14ac:dyDescent="0.25">
      <c r="A922" s="11"/>
      <c r="B922" s="22" t="s">
        <v>4819</v>
      </c>
      <c r="C922" s="22"/>
      <c r="D922" s="22" t="s">
        <v>4821</v>
      </c>
      <c r="E922" s="31" t="s">
        <v>820</v>
      </c>
      <c r="F922" s="12">
        <f>SUMIFS('Inventory Details'!$H:$H,'Inventory Details'!$B:$B,$B922,'Inventory Details'!$E:$E,$E922)</f>
        <v>0</v>
      </c>
      <c r="G922" s="12">
        <f>SUMIFS('PO Details'!$H:$H,'PO Details'!$D:$D,Planning!$B922,'PO Details'!$L:$L,$E922)</f>
        <v>0</v>
      </c>
      <c r="H922" s="12">
        <f>SUMIFS('SO Details'!$G:$G,'SO Details'!$D:$D,Planning!$B922,'SO Details'!$K:$K,$E922)</f>
        <v>0</v>
      </c>
      <c r="I922" s="20">
        <f>IF(COUNTIFS($C:$C,B922)&gt;1,SUMIFS('Sales Hx'!$Q:$Q,'Sales Hx'!$B:$B,_xlfn.XLOOKUP(B922,C:C,B:B),'Sales Hx'!$D:$D,Planning!$E922),SUMIFS('Sales Hx'!$Q:$Q,'Sales Hx'!$B:$B,Planning!$B922,'Sales Hx'!$D:$D,Planning!$E922))</f>
        <v>0</v>
      </c>
      <c r="J922" s="16">
        <f>IF(COUNTIFS($C:$C,B922)&gt;1,SUMIFS('Sales Hx'!$S:$S,'Sales Hx'!$B:$B,_xlfn.XLOOKUP(B922,C:C,B:B),'Sales Hx'!$D:$D,E922),SUMIFS('Sales Hx'!$S:$S,'Sales Hx'!$B:$B,$B922,'Sales Hx'!$D:$D,$E922))</f>
        <v>0</v>
      </c>
      <c r="K922" s="16">
        <f t="shared" si="80"/>
        <v>0</v>
      </c>
      <c r="L922" s="12">
        <f>IF(M922&lt;&gt;"",M922,IF(COUNTIFS($C:$C,B922)&gt;1,SUMIFS('Sales Hx'!V:V,'Sales Hx'!$B:$B,_xlfn.XLOOKUP(B922,C:C,B:B),'Sales Hx'!$D:$D,$E922),SUMIFS('Sales Hx'!V:V,'Sales Hx'!$B:$B,$B922,'Sales Hx'!$D:$D,$E922)))</f>
        <v>0</v>
      </c>
      <c r="M922" s="12">
        <v>0</v>
      </c>
      <c r="N922" s="15">
        <f t="shared" si="77"/>
        <v>0</v>
      </c>
      <c r="O922" s="21">
        <f t="shared" si="78"/>
        <v>0</v>
      </c>
      <c r="P922" s="24">
        <v>128.97450000000001</v>
      </c>
      <c r="Q922" s="18">
        <f t="shared" si="76"/>
        <v>0</v>
      </c>
      <c r="R922" s="2">
        <v>1</v>
      </c>
      <c r="S922" s="2">
        <v>90</v>
      </c>
      <c r="T922" s="2" t="s">
        <v>4647</v>
      </c>
      <c r="U922" s="28" t="str">
        <f>IF(G922=0,"",_xlfn.MINIFS('PO Details'!$I:$I,'PO Details'!$D:$D,Planning!$B922,'PO Details'!$L:$L,Planning!$E922))</f>
        <v/>
      </c>
      <c r="V922" s="29" t="s">
        <v>4640</v>
      </c>
      <c r="W922" t="str">
        <f t="shared" si="79"/>
        <v>Max</v>
      </c>
      <c r="X922" s="2">
        <v>120</v>
      </c>
    </row>
    <row r="923" spans="1:24" x14ac:dyDescent="0.25">
      <c r="A923" s="11"/>
      <c r="B923" s="22" t="s">
        <v>107</v>
      </c>
      <c r="C923" s="22"/>
      <c r="D923" s="22" t="s">
        <v>107</v>
      </c>
      <c r="E923" s="31" t="s">
        <v>113</v>
      </c>
      <c r="F923" s="12">
        <f>SUMIFS('Inventory Details'!$H:$H,'Inventory Details'!$B:$B,$B923,'Inventory Details'!$E:$E,$E923)</f>
        <v>0</v>
      </c>
      <c r="G923" s="12">
        <f>SUMIFS('PO Details'!$H:$H,'PO Details'!$D:$D,Planning!$B923,'PO Details'!$L:$L,$E923)</f>
        <v>0</v>
      </c>
      <c r="H923" s="12">
        <f>SUMIFS('SO Details'!$G:$G,'SO Details'!$D:$D,Planning!$B923,'SO Details'!$K:$K,$E923)</f>
        <v>0</v>
      </c>
      <c r="I923" s="20">
        <f>IF(COUNTIFS($C:$C,B923)&gt;1,SUMIFS('Sales Hx'!$Q:$Q,'Sales Hx'!$B:$B,_xlfn.XLOOKUP(B923,C:C,B:B),'Sales Hx'!$D:$D,Planning!$E923),SUMIFS('Sales Hx'!$Q:$Q,'Sales Hx'!$B:$B,Planning!$B923,'Sales Hx'!$D:$D,Planning!$E923))</f>
        <v>0</v>
      </c>
      <c r="J923" s="16">
        <f>IF(COUNTIFS($C:$C,B923)&gt;1,SUMIFS('Sales Hx'!$S:$S,'Sales Hx'!$B:$B,_xlfn.XLOOKUP(B923,C:C,B:B),'Sales Hx'!$D:$D,E923),SUMIFS('Sales Hx'!$S:$S,'Sales Hx'!$B:$B,$B923,'Sales Hx'!$D:$D,$E923))</f>
        <v>0</v>
      </c>
      <c r="K923" s="16">
        <f t="shared" si="80"/>
        <v>0</v>
      </c>
      <c r="L923" s="12">
        <f>IF(M923&lt;&gt;"",M923,IF(COUNTIFS($C:$C,B923)&gt;1,SUMIFS('Sales Hx'!V:V,'Sales Hx'!$B:$B,_xlfn.XLOOKUP(B923,C:C,B:B),'Sales Hx'!$D:$D,$E923),SUMIFS('Sales Hx'!V:V,'Sales Hx'!$B:$B,$B923,'Sales Hx'!$D:$D,$E923)))</f>
        <v>0</v>
      </c>
      <c r="M923" s="12">
        <v>0</v>
      </c>
      <c r="N923" s="15">
        <f t="shared" si="77"/>
        <v>0</v>
      </c>
      <c r="O923" s="21">
        <f t="shared" si="78"/>
        <v>0</v>
      </c>
      <c r="P923" s="24">
        <v>38.960900000000002</v>
      </c>
      <c r="Q923" s="18">
        <f t="shared" si="76"/>
        <v>0</v>
      </c>
      <c r="R923" s="2">
        <v>1</v>
      </c>
      <c r="S923" s="2">
        <v>120</v>
      </c>
      <c r="T923" s="2" t="s">
        <v>4647</v>
      </c>
      <c r="U923" s="28" t="str">
        <f>IF(G923=0,"",_xlfn.MINIFS('PO Details'!$I:$I,'PO Details'!$D:$D,Planning!$B923,'PO Details'!$L:$L,Planning!$E923))</f>
        <v/>
      </c>
      <c r="V923" s="29" t="s">
        <v>4640</v>
      </c>
      <c r="W923" t="str">
        <f t="shared" si="79"/>
        <v>Max</v>
      </c>
      <c r="X923" s="2">
        <v>120</v>
      </c>
    </row>
    <row r="924" spans="1:24" x14ac:dyDescent="0.25">
      <c r="A924" s="11"/>
      <c r="B924" s="22" t="s">
        <v>107</v>
      </c>
      <c r="C924" s="22"/>
      <c r="D924" s="22" t="s">
        <v>107</v>
      </c>
      <c r="E924" s="31" t="s">
        <v>4746</v>
      </c>
      <c r="F924" s="12">
        <f>SUMIFS('Inventory Details'!$H:$H,'Inventory Details'!$B:$B,$B924,'Inventory Details'!$E:$E,$E924)</f>
        <v>0</v>
      </c>
      <c r="G924" s="12">
        <f>SUMIFS('PO Details'!$H:$H,'PO Details'!$D:$D,Planning!$B924,'PO Details'!$L:$L,$E924)</f>
        <v>39</v>
      </c>
      <c r="H924" s="12">
        <f>SUMIFS('SO Details'!$G:$G,'SO Details'!$D:$D,Planning!$B924,'SO Details'!$K:$K,$E924)</f>
        <v>0</v>
      </c>
      <c r="I924" s="20">
        <f>IF(COUNTIFS($C:$C,B924)&gt;1,SUMIFS('Sales Hx'!$Q:$Q,'Sales Hx'!$B:$B,_xlfn.XLOOKUP(B924,C:C,B:B),'Sales Hx'!$D:$D,Planning!$E924),SUMIFS('Sales Hx'!$Q:$Q,'Sales Hx'!$B:$B,Planning!$B924,'Sales Hx'!$D:$D,Planning!$E924))</f>
        <v>0</v>
      </c>
      <c r="J924" s="16">
        <f>IF(COUNTIFS($C:$C,B924)&gt;1,SUMIFS('Sales Hx'!$S:$S,'Sales Hx'!$B:$B,_xlfn.XLOOKUP(B924,C:C,B:B),'Sales Hx'!$D:$D,E924),SUMIFS('Sales Hx'!$S:$S,'Sales Hx'!$B:$B,$B924,'Sales Hx'!$D:$D,$E924))</f>
        <v>0</v>
      </c>
      <c r="K924" s="16">
        <f t="shared" si="80"/>
        <v>0</v>
      </c>
      <c r="L924" s="12">
        <f>IF(M924&lt;&gt;"",M924,IF(COUNTIFS($C:$C,B924)&gt;1,SUMIFS('Sales Hx'!V:V,'Sales Hx'!$B:$B,_xlfn.XLOOKUP(B924,C:C,B:B),'Sales Hx'!$D:$D,$E924),SUMIFS('Sales Hx'!V:V,'Sales Hx'!$B:$B,$B924,'Sales Hx'!$D:$D,$E924)))</f>
        <v>0</v>
      </c>
      <c r="M924" s="12">
        <v>0</v>
      </c>
      <c r="N924" s="15">
        <f t="shared" si="77"/>
        <v>0</v>
      </c>
      <c r="O924" s="21">
        <f t="shared" si="78"/>
        <v>0</v>
      </c>
      <c r="P924" s="24">
        <v>38.960900000000002</v>
      </c>
      <c r="Q924" s="18">
        <f t="shared" si="76"/>
        <v>0</v>
      </c>
      <c r="R924" s="2">
        <v>1</v>
      </c>
      <c r="S924" s="2">
        <v>120</v>
      </c>
      <c r="T924" s="2" t="s">
        <v>4647</v>
      </c>
      <c r="U924" s="28">
        <f>IF(G924=0,"",_xlfn.MINIFS('PO Details'!$I:$I,'PO Details'!$D:$D,Planning!$B924,'PO Details'!$L:$L,Planning!$E924))</f>
        <v>45450</v>
      </c>
      <c r="V924" s="29" t="s">
        <v>4640</v>
      </c>
      <c r="W924" t="str">
        <f t="shared" si="79"/>
        <v>Max</v>
      </c>
      <c r="X924" s="2">
        <v>120</v>
      </c>
    </row>
    <row r="925" spans="1:24" x14ac:dyDescent="0.25">
      <c r="A925" s="11"/>
      <c r="B925" s="22" t="s">
        <v>107</v>
      </c>
      <c r="C925" s="22"/>
      <c r="D925" s="22" t="s">
        <v>107</v>
      </c>
      <c r="E925" s="31" t="s">
        <v>25</v>
      </c>
      <c r="F925" s="12">
        <f>SUMIFS('Inventory Details'!$H:$H,'Inventory Details'!$B:$B,$B925,'Inventory Details'!$E:$E,$E925)</f>
        <v>0</v>
      </c>
      <c r="G925" s="12">
        <f>SUMIFS('PO Details'!$H:$H,'PO Details'!$D:$D,Planning!$B925,'PO Details'!$L:$L,$E925)</f>
        <v>0</v>
      </c>
      <c r="H925" s="12">
        <f>SUMIFS('SO Details'!$G:$G,'SO Details'!$D:$D,Planning!$B925,'SO Details'!$K:$K,$E925)</f>
        <v>0</v>
      </c>
      <c r="I925" s="20">
        <f>IF(COUNTIFS($C:$C,B925)&gt;1,SUMIFS('Sales Hx'!$Q:$Q,'Sales Hx'!$B:$B,_xlfn.XLOOKUP(B925,C:C,B:B),'Sales Hx'!$D:$D,Planning!$E925),SUMIFS('Sales Hx'!$Q:$Q,'Sales Hx'!$B:$B,Planning!$B925,'Sales Hx'!$D:$D,Planning!$E925))</f>
        <v>0</v>
      </c>
      <c r="J925" s="16">
        <f>IF(COUNTIFS($C:$C,B925)&gt;1,SUMIFS('Sales Hx'!$S:$S,'Sales Hx'!$B:$B,_xlfn.XLOOKUP(B925,C:C,B:B),'Sales Hx'!$D:$D,E925),SUMIFS('Sales Hx'!$S:$S,'Sales Hx'!$B:$B,$B925,'Sales Hx'!$D:$D,$E925))</f>
        <v>0</v>
      </c>
      <c r="K925" s="16">
        <f t="shared" si="80"/>
        <v>0</v>
      </c>
      <c r="L925" s="12">
        <f>IF(M925&lt;&gt;"",M925,IF(COUNTIFS($C:$C,B925)&gt;1,SUMIFS('Sales Hx'!V:V,'Sales Hx'!$B:$B,_xlfn.XLOOKUP(B925,C:C,B:B),'Sales Hx'!$D:$D,$E925),SUMIFS('Sales Hx'!V:V,'Sales Hx'!$B:$B,$B925,'Sales Hx'!$D:$D,$E925)))</f>
        <v>0</v>
      </c>
      <c r="M925" s="12">
        <v>0</v>
      </c>
      <c r="N925" s="15">
        <f t="shared" si="77"/>
        <v>0</v>
      </c>
      <c r="O925" s="21">
        <f t="shared" si="78"/>
        <v>0</v>
      </c>
      <c r="P925" s="24">
        <v>38.960900000000002</v>
      </c>
      <c r="Q925" s="18">
        <f t="shared" si="76"/>
        <v>0</v>
      </c>
      <c r="R925" s="2">
        <v>1</v>
      </c>
      <c r="S925" s="2">
        <v>120</v>
      </c>
      <c r="T925" s="2" t="s">
        <v>4647</v>
      </c>
      <c r="U925" s="28" t="str">
        <f>IF(G925=0,"",_xlfn.MINIFS('PO Details'!$I:$I,'PO Details'!$D:$D,Planning!$B925,'PO Details'!$L:$L,Planning!$E925))</f>
        <v/>
      </c>
      <c r="V925" s="29" t="s">
        <v>4640</v>
      </c>
      <c r="W925" t="str">
        <f t="shared" si="79"/>
        <v>Max</v>
      </c>
      <c r="X925" s="2">
        <v>120</v>
      </c>
    </row>
    <row r="926" spans="1:24" x14ac:dyDescent="0.25">
      <c r="A926" s="11"/>
      <c r="B926" s="22" t="s">
        <v>107</v>
      </c>
      <c r="C926" s="22"/>
      <c r="D926" s="22" t="s">
        <v>107</v>
      </c>
      <c r="E926" s="31" t="s">
        <v>106</v>
      </c>
      <c r="F926" s="12">
        <f>SUMIFS('Inventory Details'!$H:$H,'Inventory Details'!$B:$B,$B926,'Inventory Details'!$E:$E,$E926)</f>
        <v>0</v>
      </c>
      <c r="G926" s="12">
        <f>SUMIFS('PO Details'!$H:$H,'PO Details'!$D:$D,Planning!$B926,'PO Details'!$L:$L,$E926)</f>
        <v>62</v>
      </c>
      <c r="H926" s="12">
        <f>SUMIFS('SO Details'!$G:$G,'SO Details'!$D:$D,Planning!$B926,'SO Details'!$K:$K,$E926)</f>
        <v>0</v>
      </c>
      <c r="I926" s="20">
        <f>IF(COUNTIFS($C:$C,B926)&gt;1,SUMIFS('Sales Hx'!$Q:$Q,'Sales Hx'!$B:$B,_xlfn.XLOOKUP(B926,C:C,B:B),'Sales Hx'!$D:$D,Planning!$E926),SUMIFS('Sales Hx'!$Q:$Q,'Sales Hx'!$B:$B,Planning!$B926,'Sales Hx'!$D:$D,Planning!$E926))</f>
        <v>0</v>
      </c>
      <c r="J926" s="16">
        <f>IF(COUNTIFS($C:$C,B926)&gt;1,SUMIFS('Sales Hx'!$S:$S,'Sales Hx'!$B:$B,_xlfn.XLOOKUP(B926,C:C,B:B),'Sales Hx'!$D:$D,E926),SUMIFS('Sales Hx'!$S:$S,'Sales Hx'!$B:$B,$B926,'Sales Hx'!$D:$D,$E926))</f>
        <v>0</v>
      </c>
      <c r="K926" s="16">
        <f t="shared" si="80"/>
        <v>0</v>
      </c>
      <c r="L926" s="12">
        <f>IF(M926&lt;&gt;"",M926,IF(COUNTIFS($C:$C,B926)&gt;1,SUMIFS('Sales Hx'!V:V,'Sales Hx'!$B:$B,_xlfn.XLOOKUP(B926,C:C,B:B),'Sales Hx'!$D:$D,$E926),SUMIFS('Sales Hx'!V:V,'Sales Hx'!$B:$B,$B926,'Sales Hx'!$D:$D,$E926)))</f>
        <v>0</v>
      </c>
      <c r="M926" s="12">
        <v>0</v>
      </c>
      <c r="N926" s="15">
        <f t="shared" si="77"/>
        <v>0</v>
      </c>
      <c r="O926" s="21">
        <f t="shared" si="78"/>
        <v>0</v>
      </c>
      <c r="P926" s="24">
        <v>38.960900000000002</v>
      </c>
      <c r="Q926" s="18">
        <f t="shared" si="76"/>
        <v>0</v>
      </c>
      <c r="R926" s="2">
        <v>1</v>
      </c>
      <c r="S926" s="2">
        <v>120</v>
      </c>
      <c r="T926" s="2" t="s">
        <v>4647</v>
      </c>
      <c r="U926" s="28">
        <f>IF(G926=0,"",_xlfn.MINIFS('PO Details'!$I:$I,'PO Details'!$D:$D,Planning!$B926,'PO Details'!$L:$L,Planning!$E926))</f>
        <v>45443</v>
      </c>
      <c r="V926" s="29" t="s">
        <v>4640</v>
      </c>
      <c r="W926" t="str">
        <f t="shared" si="79"/>
        <v>Max</v>
      </c>
      <c r="X926" s="2">
        <v>120</v>
      </c>
    </row>
    <row r="927" spans="1:24" x14ac:dyDescent="0.25">
      <c r="A927" s="11"/>
      <c r="B927" s="22" t="s">
        <v>107</v>
      </c>
      <c r="C927" s="22"/>
      <c r="D927" s="22" t="s">
        <v>107</v>
      </c>
      <c r="E927" s="31" t="s">
        <v>15</v>
      </c>
      <c r="F927" s="12">
        <f>SUMIFS('Inventory Details'!$H:$H,'Inventory Details'!$B:$B,$B927,'Inventory Details'!$E:$E,$E927)</f>
        <v>0</v>
      </c>
      <c r="G927" s="12">
        <f>SUMIFS('PO Details'!$H:$H,'PO Details'!$D:$D,Planning!$B927,'PO Details'!$L:$L,$E927)</f>
        <v>0</v>
      </c>
      <c r="H927" s="12">
        <f>SUMIFS('SO Details'!$G:$G,'SO Details'!$D:$D,Planning!$B927,'SO Details'!$K:$K,$E927)</f>
        <v>13</v>
      </c>
      <c r="I927" s="20">
        <f>IF(COUNTIFS($C:$C,B927)&gt;1,SUMIFS('Sales Hx'!$Q:$Q,'Sales Hx'!$B:$B,_xlfn.XLOOKUP(B927,C:C,B:B),'Sales Hx'!$D:$D,Planning!$E927),SUMIFS('Sales Hx'!$Q:$Q,'Sales Hx'!$B:$B,Planning!$B927,'Sales Hx'!$D:$D,Planning!$E927))</f>
        <v>0</v>
      </c>
      <c r="J927" s="16">
        <f>IF(COUNTIFS($C:$C,B927)&gt;1,SUMIFS('Sales Hx'!$S:$S,'Sales Hx'!$B:$B,_xlfn.XLOOKUP(B927,C:C,B:B),'Sales Hx'!$D:$D,E927),SUMIFS('Sales Hx'!$S:$S,'Sales Hx'!$B:$B,$B927,'Sales Hx'!$D:$D,$E927))</f>
        <v>0.19736842105263158</v>
      </c>
      <c r="K927" s="16">
        <f t="shared" si="80"/>
        <v>0</v>
      </c>
      <c r="L927" s="12">
        <f>IF(M927&lt;&gt;"",M927,IF(COUNTIFS($C:$C,B927)&gt;1,SUMIFS('Sales Hx'!V:V,'Sales Hx'!$B:$B,_xlfn.XLOOKUP(B927,C:C,B:B),'Sales Hx'!$D:$D,$E927),SUMIFS('Sales Hx'!V:V,'Sales Hx'!$B:$B,$B927,'Sales Hx'!$D:$D,$E927)))</f>
        <v>0</v>
      </c>
      <c r="M927" s="12">
        <v>0</v>
      </c>
      <c r="N927" s="15">
        <f t="shared" si="77"/>
        <v>0.19736842105263158</v>
      </c>
      <c r="O927" s="21">
        <f t="shared" si="78"/>
        <v>37</v>
      </c>
      <c r="P927" s="24">
        <v>38.960900000000002</v>
      </c>
      <c r="Q927" s="18">
        <f t="shared" si="76"/>
        <v>1441.5533</v>
      </c>
      <c r="R927" s="2">
        <v>1</v>
      </c>
      <c r="S927" s="2">
        <v>120</v>
      </c>
      <c r="T927" s="2" t="s">
        <v>4647</v>
      </c>
      <c r="U927" s="28" t="str">
        <f>IF(G927=0,"",_xlfn.MINIFS('PO Details'!$I:$I,'PO Details'!$D:$D,Planning!$B927,'PO Details'!$L:$L,Planning!$E927))</f>
        <v/>
      </c>
      <c r="V927" s="29" t="s">
        <v>4640</v>
      </c>
      <c r="W927" t="str">
        <f t="shared" si="79"/>
        <v>Max</v>
      </c>
      <c r="X927" s="2">
        <v>120</v>
      </c>
    </row>
    <row r="928" spans="1:24" x14ac:dyDescent="0.25">
      <c r="A928" s="11"/>
      <c r="B928" s="22" t="s">
        <v>2297</v>
      </c>
      <c r="C928" s="22"/>
      <c r="D928" s="22"/>
      <c r="E928" s="31" t="s">
        <v>119</v>
      </c>
      <c r="F928" s="12">
        <f>SUMIFS('Inventory Details'!$H:$H,'Inventory Details'!$B:$B,$B928,'Inventory Details'!$E:$E,$E928)</f>
        <v>0</v>
      </c>
      <c r="G928" s="12">
        <f>SUMIFS('PO Details'!$H:$H,'PO Details'!$D:$D,Planning!$B928,'PO Details'!$L:$L,$E928)</f>
        <v>0</v>
      </c>
      <c r="H928" s="12">
        <f>SUMIFS('SO Details'!$G:$G,'SO Details'!$D:$D,Planning!$B928,'SO Details'!$K:$K,$E928)</f>
        <v>0</v>
      </c>
      <c r="I928" s="20">
        <f>IF(COUNTIFS($C:$C,B928)&gt;1,SUMIFS('Sales Hx'!$Q:$Q,'Sales Hx'!$B:$B,_xlfn.XLOOKUP(B928,C:C,B:B),'Sales Hx'!$D:$D,Planning!$E928),SUMIFS('Sales Hx'!$Q:$Q,'Sales Hx'!$B:$B,Planning!$B928,'Sales Hx'!$D:$D,Planning!$E928))</f>
        <v>0</v>
      </c>
      <c r="J928" s="16">
        <f>IF(COUNTIFS($C:$C,B928)&gt;1,SUMIFS('Sales Hx'!$S:$S,'Sales Hx'!$B:$B,_xlfn.XLOOKUP(B928,C:C,B:B),'Sales Hx'!$D:$D,E928),SUMIFS('Sales Hx'!$S:$S,'Sales Hx'!$B:$B,$B928,'Sales Hx'!$D:$D,$E928))</f>
        <v>6.5789473684210523E-2</v>
      </c>
      <c r="K928" s="16">
        <f t="shared" si="80"/>
        <v>0</v>
      </c>
      <c r="L928" s="12">
        <f>IF(M928&lt;&gt;"",M928,IF(COUNTIFS($C:$C,B928)&gt;1,SUMIFS('Sales Hx'!V:V,'Sales Hx'!$B:$B,_xlfn.XLOOKUP(B928,C:C,B:B),'Sales Hx'!$D:$D,$E928),SUMIFS('Sales Hx'!V:V,'Sales Hx'!$B:$B,$B928,'Sales Hx'!$D:$D,$E928)))</f>
        <v>0</v>
      </c>
      <c r="M928" s="12">
        <v>0</v>
      </c>
      <c r="N928" s="15">
        <f t="shared" si="77"/>
        <v>6.5789473684210523E-2</v>
      </c>
      <c r="O928" s="21">
        <f t="shared" si="78"/>
        <v>8</v>
      </c>
      <c r="P928" s="24">
        <v>0</v>
      </c>
      <c r="Q928" s="18">
        <f t="shared" ref="Q928:Q984" si="81">IFERROR(P928*O928,0)</f>
        <v>0</v>
      </c>
      <c r="R928" s="2">
        <v>1</v>
      </c>
      <c r="S928" s="2">
        <v>120</v>
      </c>
      <c r="T928" s="2" t="s">
        <v>4647</v>
      </c>
      <c r="U928" s="28" t="str">
        <f>IF(G928=0,"",_xlfn.MINIFS('PO Details'!$I:$I,'PO Details'!$D:$D,Planning!$B928,'PO Details'!$L:$L,Planning!$E928))</f>
        <v/>
      </c>
      <c r="V928" s="29" t="s">
        <v>4640</v>
      </c>
      <c r="W928" t="str">
        <f t="shared" si="79"/>
        <v>Max</v>
      </c>
      <c r="X928" s="2">
        <v>120</v>
      </c>
    </row>
    <row r="929" spans="1:24" x14ac:dyDescent="0.25">
      <c r="A929" s="11"/>
      <c r="B929" s="22" t="s">
        <v>1086</v>
      </c>
      <c r="C929" s="22"/>
      <c r="D929" s="22" t="s">
        <v>1087</v>
      </c>
      <c r="E929" s="31" t="s">
        <v>119</v>
      </c>
      <c r="F929" s="12">
        <f>SUMIFS('Inventory Details'!$H:$H,'Inventory Details'!$B:$B,$B929,'Inventory Details'!$E:$E,$E929)</f>
        <v>5</v>
      </c>
      <c r="G929" s="12">
        <f>SUMIFS('PO Details'!$H:$H,'PO Details'!$D:$D,Planning!$B929,'PO Details'!$L:$L,$E929)</f>
        <v>0</v>
      </c>
      <c r="H929" s="12">
        <f>SUMIFS('SO Details'!$G:$G,'SO Details'!$D:$D,Planning!$B929,'SO Details'!$K:$K,$E929)</f>
        <v>0</v>
      </c>
      <c r="I929" s="20">
        <f>IF(COUNTIFS($C:$C,B929)&gt;1,SUMIFS('Sales Hx'!$Q:$Q,'Sales Hx'!$B:$B,_xlfn.XLOOKUP(B929,C:C,B:B),'Sales Hx'!$D:$D,Planning!$E929),SUMIFS('Sales Hx'!$Q:$Q,'Sales Hx'!$B:$B,Planning!$B929,'Sales Hx'!$D:$D,Planning!$E929))</f>
        <v>0</v>
      </c>
      <c r="J929" s="16">
        <f>IF(COUNTIFS($C:$C,B929)&gt;1,SUMIFS('Sales Hx'!$S:$S,'Sales Hx'!$B:$B,_xlfn.XLOOKUP(B929,C:C,B:B),'Sales Hx'!$D:$D,E929),SUMIFS('Sales Hx'!$S:$S,'Sales Hx'!$B:$B,$B929,'Sales Hx'!$D:$D,$E929))</f>
        <v>0</v>
      </c>
      <c r="K929" s="16">
        <f t="shared" si="80"/>
        <v>0</v>
      </c>
      <c r="L929" s="12">
        <f>IF(M929&lt;&gt;"",M929,IF(COUNTIFS($C:$C,B929)&gt;1,SUMIFS('Sales Hx'!V:V,'Sales Hx'!$B:$B,_xlfn.XLOOKUP(B929,C:C,B:B),'Sales Hx'!$D:$D,$E929),SUMIFS('Sales Hx'!V:V,'Sales Hx'!$B:$B,$B929,'Sales Hx'!$D:$D,$E929)))</f>
        <v>0</v>
      </c>
      <c r="M929" s="12">
        <v>0</v>
      </c>
      <c r="N929" s="15">
        <f t="shared" ref="N929:N985" si="82">IFERROR(_xlfn.IFNA(J929*R929+L929,"No Sales Hx"),"No Sales HX")</f>
        <v>0</v>
      </c>
      <c r="O929" s="21">
        <f t="shared" si="78"/>
        <v>0</v>
      </c>
      <c r="P929" s="24">
        <v>212.52</v>
      </c>
      <c r="Q929" s="18">
        <f t="shared" si="81"/>
        <v>0</v>
      </c>
      <c r="R929" s="2">
        <v>1</v>
      </c>
      <c r="S929" s="2">
        <v>120</v>
      </c>
      <c r="T929" s="2" t="s">
        <v>4647</v>
      </c>
      <c r="U929" s="28" t="str">
        <f>IF(G929=0,"",_xlfn.MINIFS('PO Details'!$I:$I,'PO Details'!$D:$D,Planning!$B929,'PO Details'!$L:$L,Planning!$E929))</f>
        <v/>
      </c>
      <c r="V929" s="29" t="s">
        <v>4640</v>
      </c>
      <c r="W929" t="str">
        <f t="shared" si="79"/>
        <v>Max</v>
      </c>
      <c r="X929" s="2">
        <v>120</v>
      </c>
    </row>
    <row r="930" spans="1:24" x14ac:dyDescent="0.25">
      <c r="A930" s="11"/>
      <c r="B930" s="22" t="s">
        <v>1086</v>
      </c>
      <c r="C930" s="22"/>
      <c r="D930" s="22" t="s">
        <v>1087</v>
      </c>
      <c r="E930" s="31" t="s">
        <v>2214</v>
      </c>
      <c r="F930" s="12">
        <f>SUMIFS('Inventory Details'!$H:$H,'Inventory Details'!$B:$B,$B930,'Inventory Details'!$E:$E,$E930)</f>
        <v>0</v>
      </c>
      <c r="G930" s="12">
        <f>SUMIFS('PO Details'!$H:$H,'PO Details'!$D:$D,Planning!$B930,'PO Details'!$L:$L,$E930)</f>
        <v>0</v>
      </c>
      <c r="H930" s="12">
        <f>SUMIFS('SO Details'!$G:$G,'SO Details'!$D:$D,Planning!$B930,'SO Details'!$K:$K,$E930)</f>
        <v>0</v>
      </c>
      <c r="I930" s="20">
        <f>IF(COUNTIFS($C:$C,B930)&gt;1,SUMIFS('Sales Hx'!$Q:$Q,'Sales Hx'!$B:$B,_xlfn.XLOOKUP(B930,C:C,B:B),'Sales Hx'!$D:$D,Planning!$E930),SUMIFS('Sales Hx'!$Q:$Q,'Sales Hx'!$B:$B,Planning!$B930,'Sales Hx'!$D:$D,Planning!$E930))</f>
        <v>0</v>
      </c>
      <c r="J930" s="16">
        <f>IF(COUNTIFS($C:$C,B930)&gt;1,SUMIFS('Sales Hx'!$S:$S,'Sales Hx'!$B:$B,_xlfn.XLOOKUP(B930,C:C,B:B),'Sales Hx'!$D:$D,E930),SUMIFS('Sales Hx'!$S:$S,'Sales Hx'!$B:$B,$B930,'Sales Hx'!$D:$D,$E930))</f>
        <v>0</v>
      </c>
      <c r="K930" s="16">
        <f t="shared" si="80"/>
        <v>0</v>
      </c>
      <c r="L930" s="12">
        <f>IF(M930&lt;&gt;"",M930,IF(COUNTIFS($C:$C,B930)&gt;1,SUMIFS('Sales Hx'!V:V,'Sales Hx'!$B:$B,_xlfn.XLOOKUP(B930,C:C,B:B),'Sales Hx'!$D:$D,$E930),SUMIFS('Sales Hx'!V:V,'Sales Hx'!$B:$B,$B930,'Sales Hx'!$D:$D,$E930)))</f>
        <v>0</v>
      </c>
      <c r="M930" s="12">
        <v>0</v>
      </c>
      <c r="N930" s="15">
        <f t="shared" si="82"/>
        <v>0</v>
      </c>
      <c r="O930" s="21">
        <f t="shared" si="78"/>
        <v>0</v>
      </c>
      <c r="P930" s="24">
        <v>212.52</v>
      </c>
      <c r="Q930" s="18">
        <f t="shared" si="81"/>
        <v>0</v>
      </c>
      <c r="R930" s="2">
        <v>1</v>
      </c>
      <c r="S930" s="2">
        <v>120</v>
      </c>
      <c r="T930" s="2" t="s">
        <v>4647</v>
      </c>
      <c r="U930" s="28" t="str">
        <f>IF(G930=0,"",_xlfn.MINIFS('PO Details'!$I:$I,'PO Details'!$D:$D,Planning!$B930,'PO Details'!$L:$L,Planning!$E930))</f>
        <v/>
      </c>
      <c r="V930" s="29" t="s">
        <v>4640</v>
      </c>
      <c r="W930" t="str">
        <f t="shared" si="79"/>
        <v>Max</v>
      </c>
      <c r="X930" s="2">
        <v>120</v>
      </c>
    </row>
    <row r="931" spans="1:24" x14ac:dyDescent="0.25">
      <c r="A931" s="11"/>
      <c r="B931" s="22" t="s">
        <v>4951</v>
      </c>
      <c r="C931" s="22"/>
      <c r="D931" s="22" t="s">
        <v>4952</v>
      </c>
      <c r="E931" s="31" t="s">
        <v>861</v>
      </c>
      <c r="F931" s="12">
        <f>SUMIFS('Inventory Details'!$H:$H,'Inventory Details'!$B:$B,$B931,'Inventory Details'!$E:$E,$E931)</f>
        <v>1</v>
      </c>
      <c r="G931" s="12">
        <f>SUMIFS('PO Details'!$H:$H,'PO Details'!$D:$D,Planning!$B931,'PO Details'!$L:$L,$E931)</f>
        <v>0</v>
      </c>
      <c r="H931" s="12">
        <f>SUMIFS('SO Details'!$G:$G,'SO Details'!$D:$D,Planning!$B931,'SO Details'!$K:$K,$E931)</f>
        <v>0</v>
      </c>
      <c r="I931" s="20">
        <f>IF(COUNTIFS($C:$C,B931)&gt;1,SUMIFS('Sales Hx'!$Q:$Q,'Sales Hx'!$B:$B,_xlfn.XLOOKUP(B931,C:C,B:B),'Sales Hx'!$D:$D,Planning!$E931),SUMIFS('Sales Hx'!$Q:$Q,'Sales Hx'!$B:$B,Planning!$B931,'Sales Hx'!$D:$D,Planning!$E931))</f>
        <v>0</v>
      </c>
      <c r="J931" s="16">
        <f>IF(COUNTIFS($C:$C,B931)&gt;1,SUMIFS('Sales Hx'!$S:$S,'Sales Hx'!$B:$B,_xlfn.XLOOKUP(B931,C:C,B:B),'Sales Hx'!$D:$D,E931),SUMIFS('Sales Hx'!$S:$S,'Sales Hx'!$B:$B,$B931,'Sales Hx'!$D:$D,$E931))</f>
        <v>0</v>
      </c>
      <c r="K931" s="16">
        <f t="shared" si="80"/>
        <v>0</v>
      </c>
      <c r="L931" s="12">
        <f>IF(M931&lt;&gt;"",M931,IF(COUNTIFS($C:$C,B931)&gt;1,SUMIFS('Sales Hx'!V:V,'Sales Hx'!$B:$B,_xlfn.XLOOKUP(B931,C:C,B:B),'Sales Hx'!$D:$D,$E931),SUMIFS('Sales Hx'!V:V,'Sales Hx'!$B:$B,$B931,'Sales Hx'!$D:$D,$E931)))</f>
        <v>0</v>
      </c>
      <c r="M931" s="12">
        <v>0</v>
      </c>
      <c r="N931" s="15">
        <f t="shared" si="82"/>
        <v>0</v>
      </c>
      <c r="O931" s="21">
        <f t="shared" si="78"/>
        <v>0</v>
      </c>
      <c r="P931" s="24">
        <v>46.75</v>
      </c>
      <c r="Q931" s="18">
        <f t="shared" si="81"/>
        <v>0</v>
      </c>
      <c r="R931" s="2">
        <v>1</v>
      </c>
      <c r="S931" s="2">
        <v>90</v>
      </c>
      <c r="T931" s="2" t="s">
        <v>4647</v>
      </c>
      <c r="U931" s="28" t="str">
        <f>IF(G931=0,"",_xlfn.MINIFS('PO Details'!$I:$I,'PO Details'!$D:$D,Planning!$B931,'PO Details'!$L:$L,Planning!$E931))</f>
        <v/>
      </c>
      <c r="V931" s="29" t="s">
        <v>4640</v>
      </c>
      <c r="W931" t="str">
        <f t="shared" si="79"/>
        <v>Max</v>
      </c>
      <c r="X931" s="2">
        <v>120</v>
      </c>
    </row>
    <row r="932" spans="1:24" x14ac:dyDescent="0.25">
      <c r="A932" s="11"/>
      <c r="B932" s="22" t="s">
        <v>1088</v>
      </c>
      <c r="C932" s="22"/>
      <c r="D932" s="22" t="s">
        <v>1089</v>
      </c>
      <c r="E932" s="31" t="s">
        <v>113</v>
      </c>
      <c r="F932" s="12">
        <f>SUMIFS('Inventory Details'!$H:$H,'Inventory Details'!$B:$B,$B932,'Inventory Details'!$E:$E,$E932)</f>
        <v>0</v>
      </c>
      <c r="G932" s="12">
        <f>SUMIFS('PO Details'!$H:$H,'PO Details'!$D:$D,Planning!$B932,'PO Details'!$L:$L,$E932)</f>
        <v>0</v>
      </c>
      <c r="H932" s="12">
        <f>SUMIFS('SO Details'!$G:$G,'SO Details'!$D:$D,Planning!$B932,'SO Details'!$K:$K,$E932)</f>
        <v>0</v>
      </c>
      <c r="I932" s="20">
        <f>IF(COUNTIFS($C:$C,B932)&gt;1,SUMIFS('Sales Hx'!$Q:$Q,'Sales Hx'!$B:$B,_xlfn.XLOOKUP(B932,C:C,B:B),'Sales Hx'!$D:$D,Planning!$E932),SUMIFS('Sales Hx'!$Q:$Q,'Sales Hx'!$B:$B,Planning!$B932,'Sales Hx'!$D:$D,Planning!$E932))</f>
        <v>0</v>
      </c>
      <c r="J932" s="16">
        <f>IF(COUNTIFS($C:$C,B932)&gt;1,SUMIFS('Sales Hx'!$S:$S,'Sales Hx'!$B:$B,_xlfn.XLOOKUP(B932,C:C,B:B),'Sales Hx'!$D:$D,E932),SUMIFS('Sales Hx'!$S:$S,'Sales Hx'!$B:$B,$B932,'Sales Hx'!$D:$D,$E932))</f>
        <v>3.2894736842105261E-2</v>
      </c>
      <c r="K932" s="16">
        <f t="shared" si="80"/>
        <v>0</v>
      </c>
      <c r="L932" s="12">
        <f>IF(M932&lt;&gt;"",M932,IF(COUNTIFS($C:$C,B932)&gt;1,SUMIFS('Sales Hx'!V:V,'Sales Hx'!$B:$B,_xlfn.XLOOKUP(B932,C:C,B:B),'Sales Hx'!$D:$D,$E932),SUMIFS('Sales Hx'!V:V,'Sales Hx'!$B:$B,$B932,'Sales Hx'!$D:$D,$E932)))</f>
        <v>0</v>
      </c>
      <c r="M932" s="12">
        <v>0</v>
      </c>
      <c r="N932" s="15">
        <f t="shared" si="82"/>
        <v>3.2894736842105261E-2</v>
      </c>
      <c r="O932" s="21">
        <f t="shared" si="78"/>
        <v>0</v>
      </c>
      <c r="P932" s="24">
        <v>853.524</v>
      </c>
      <c r="Q932" s="18">
        <f t="shared" si="81"/>
        <v>0</v>
      </c>
      <c r="R932" s="2">
        <v>1</v>
      </c>
      <c r="S932" s="2">
        <v>120</v>
      </c>
      <c r="T932" s="2" t="s">
        <v>4646</v>
      </c>
      <c r="U932" s="28" t="str">
        <f>IF(G932=0,"",_xlfn.MINIFS('PO Details'!$I:$I,'PO Details'!$D:$D,Planning!$B932,'PO Details'!$L:$L,Planning!$E932))</f>
        <v/>
      </c>
      <c r="V932" s="29" t="s">
        <v>4640</v>
      </c>
      <c r="W932" t="str">
        <f t="shared" si="79"/>
        <v>Max</v>
      </c>
      <c r="X932" s="2">
        <v>120</v>
      </c>
    </row>
    <row r="933" spans="1:24" x14ac:dyDescent="0.25">
      <c r="A933" s="11"/>
      <c r="B933" s="22" t="s">
        <v>1088</v>
      </c>
      <c r="C933" s="22"/>
      <c r="D933" s="22" t="s">
        <v>1089</v>
      </c>
      <c r="E933" s="31" t="s">
        <v>861</v>
      </c>
      <c r="F933" s="12">
        <f>SUMIFS('Inventory Details'!$H:$H,'Inventory Details'!$B:$B,$B933,'Inventory Details'!$E:$E,$E933)</f>
        <v>1</v>
      </c>
      <c r="G933" s="12">
        <f>SUMIFS('PO Details'!$H:$H,'PO Details'!$D:$D,Planning!$B933,'PO Details'!$L:$L,$E933)</f>
        <v>0</v>
      </c>
      <c r="H933" s="12">
        <f>SUMIFS('SO Details'!$G:$G,'SO Details'!$D:$D,Planning!$B933,'SO Details'!$K:$K,$E933)</f>
        <v>0</v>
      </c>
      <c r="I933" s="20">
        <f>IF(COUNTIFS($C:$C,B933)&gt;1,SUMIFS('Sales Hx'!$Q:$Q,'Sales Hx'!$B:$B,_xlfn.XLOOKUP(B933,C:C,B:B),'Sales Hx'!$D:$D,Planning!$E933),SUMIFS('Sales Hx'!$Q:$Q,'Sales Hx'!$B:$B,Planning!$B933,'Sales Hx'!$D:$D,Planning!$E933))</f>
        <v>0</v>
      </c>
      <c r="J933" s="16">
        <f>IF(COUNTIFS($C:$C,B933)&gt;1,SUMIFS('Sales Hx'!$S:$S,'Sales Hx'!$B:$B,_xlfn.XLOOKUP(B933,C:C,B:B),'Sales Hx'!$D:$D,E933),SUMIFS('Sales Hx'!$S:$S,'Sales Hx'!$B:$B,$B933,'Sales Hx'!$D:$D,$E933))</f>
        <v>0</v>
      </c>
      <c r="K933" s="16">
        <f t="shared" si="80"/>
        <v>0</v>
      </c>
      <c r="L933" s="12">
        <f>IF(M933&lt;&gt;"",M933,IF(COUNTIFS($C:$C,B933)&gt;1,SUMIFS('Sales Hx'!V:V,'Sales Hx'!$B:$B,_xlfn.XLOOKUP(B933,C:C,B:B),'Sales Hx'!$D:$D,$E933),SUMIFS('Sales Hx'!V:V,'Sales Hx'!$B:$B,$B933,'Sales Hx'!$D:$D,$E933)))</f>
        <v>0</v>
      </c>
      <c r="M933" s="12">
        <v>0</v>
      </c>
      <c r="N933" s="15">
        <f t="shared" si="82"/>
        <v>0</v>
      </c>
      <c r="O933" s="21">
        <f t="shared" si="78"/>
        <v>0</v>
      </c>
      <c r="P933" s="24">
        <v>853.524</v>
      </c>
      <c r="Q933" s="18">
        <f t="shared" si="81"/>
        <v>0</v>
      </c>
      <c r="R933" s="2">
        <v>1</v>
      </c>
      <c r="S933" s="2">
        <v>120</v>
      </c>
      <c r="T933" s="2" t="s">
        <v>4646</v>
      </c>
      <c r="U933" s="28" t="str">
        <f>IF(G933=0,"",_xlfn.MINIFS('PO Details'!$I:$I,'PO Details'!$D:$D,Planning!$B933,'PO Details'!$L:$L,Planning!$E933))</f>
        <v/>
      </c>
      <c r="V933" s="29" t="s">
        <v>4640</v>
      </c>
      <c r="W933" t="str">
        <f t="shared" si="79"/>
        <v>Max</v>
      </c>
      <c r="X933" s="2">
        <v>120</v>
      </c>
    </row>
    <row r="934" spans="1:24" x14ac:dyDescent="0.25">
      <c r="A934" s="11"/>
      <c r="B934" s="22" t="s">
        <v>1088</v>
      </c>
      <c r="C934" s="22"/>
      <c r="D934" s="22" t="s">
        <v>1089</v>
      </c>
      <c r="E934" s="31" t="s">
        <v>4746</v>
      </c>
      <c r="F934" s="12">
        <f>SUMIFS('Inventory Details'!$H:$H,'Inventory Details'!$B:$B,$B934,'Inventory Details'!$E:$E,$E934)</f>
        <v>0</v>
      </c>
      <c r="G934" s="12">
        <f>SUMIFS('PO Details'!$H:$H,'PO Details'!$D:$D,Planning!$B934,'PO Details'!$L:$L,$E934)</f>
        <v>0</v>
      </c>
      <c r="H934" s="12">
        <f>SUMIFS('SO Details'!$G:$G,'SO Details'!$D:$D,Planning!$B934,'SO Details'!$K:$K,$E934)</f>
        <v>0</v>
      </c>
      <c r="I934" s="20">
        <f>IF(COUNTIFS($C:$C,B934)&gt;1,SUMIFS('Sales Hx'!$Q:$Q,'Sales Hx'!$B:$B,_xlfn.XLOOKUP(B934,C:C,B:B),'Sales Hx'!$D:$D,Planning!$E934),SUMIFS('Sales Hx'!$Q:$Q,'Sales Hx'!$B:$B,Planning!$B934,'Sales Hx'!$D:$D,Planning!$E934))</f>
        <v>0</v>
      </c>
      <c r="J934" s="16">
        <f>IF(COUNTIFS($C:$C,B934)&gt;1,SUMIFS('Sales Hx'!$S:$S,'Sales Hx'!$B:$B,_xlfn.XLOOKUP(B934,C:C,B:B),'Sales Hx'!$D:$D,E934),SUMIFS('Sales Hx'!$S:$S,'Sales Hx'!$B:$B,$B934,'Sales Hx'!$D:$D,$E934))</f>
        <v>4.9342105263157895E-2</v>
      </c>
      <c r="K934" s="16">
        <f t="shared" si="80"/>
        <v>0</v>
      </c>
      <c r="L934" s="12">
        <f>IF(M934&lt;&gt;"",M934,IF(COUNTIFS($C:$C,B934)&gt;1,SUMIFS('Sales Hx'!V:V,'Sales Hx'!$B:$B,_xlfn.XLOOKUP(B934,C:C,B:B),'Sales Hx'!$D:$D,$E934),SUMIFS('Sales Hx'!V:V,'Sales Hx'!$B:$B,$B934,'Sales Hx'!$D:$D,$E934)))</f>
        <v>0</v>
      </c>
      <c r="M934" s="12">
        <v>0</v>
      </c>
      <c r="N934" s="15">
        <f t="shared" si="82"/>
        <v>4.9342105263157895E-2</v>
      </c>
      <c r="O934" s="21">
        <f t="shared" si="78"/>
        <v>0</v>
      </c>
      <c r="P934" s="24">
        <v>853.524</v>
      </c>
      <c r="Q934" s="18">
        <f t="shared" si="81"/>
        <v>0</v>
      </c>
      <c r="R934" s="2">
        <v>1</v>
      </c>
      <c r="S934" s="2">
        <v>120</v>
      </c>
      <c r="T934" s="2" t="s">
        <v>4646</v>
      </c>
      <c r="U934" s="28" t="str">
        <f>IF(G934=0,"",_xlfn.MINIFS('PO Details'!$I:$I,'PO Details'!$D:$D,Planning!$B934,'PO Details'!$L:$L,Planning!$E934))</f>
        <v/>
      </c>
      <c r="V934" s="29" t="s">
        <v>4640</v>
      </c>
      <c r="W934" t="str">
        <f t="shared" si="79"/>
        <v>Max</v>
      </c>
      <c r="X934" s="2">
        <v>120</v>
      </c>
    </row>
    <row r="935" spans="1:24" x14ac:dyDescent="0.25">
      <c r="A935" s="11"/>
      <c r="B935" s="22" t="s">
        <v>4954</v>
      </c>
      <c r="C935" s="22"/>
      <c r="D935" s="22" t="s">
        <v>4955</v>
      </c>
      <c r="E935" s="31" t="s">
        <v>861</v>
      </c>
      <c r="F935" s="12">
        <f>SUMIFS('Inventory Details'!$H:$H,'Inventory Details'!$B:$B,$B935,'Inventory Details'!$E:$E,$E935)</f>
        <v>1</v>
      </c>
      <c r="G935" s="12">
        <f>SUMIFS('PO Details'!$H:$H,'PO Details'!$D:$D,Planning!$B935,'PO Details'!$L:$L,$E935)</f>
        <v>0</v>
      </c>
      <c r="H935" s="12">
        <f>SUMIFS('SO Details'!$G:$G,'SO Details'!$D:$D,Planning!$B935,'SO Details'!$K:$K,$E935)</f>
        <v>0</v>
      </c>
      <c r="I935" s="20">
        <f>IF(COUNTIFS($C:$C,B935)&gt;1,SUMIFS('Sales Hx'!$Q:$Q,'Sales Hx'!$B:$B,_xlfn.XLOOKUP(B935,C:C,B:B),'Sales Hx'!$D:$D,Planning!$E935),SUMIFS('Sales Hx'!$Q:$Q,'Sales Hx'!$B:$B,Planning!$B935,'Sales Hx'!$D:$D,Planning!$E935))</f>
        <v>0</v>
      </c>
      <c r="J935" s="16">
        <f>IF(COUNTIFS($C:$C,B935)&gt;1,SUMIFS('Sales Hx'!$S:$S,'Sales Hx'!$B:$B,_xlfn.XLOOKUP(B935,C:C,B:B),'Sales Hx'!$D:$D,E935),SUMIFS('Sales Hx'!$S:$S,'Sales Hx'!$B:$B,$B935,'Sales Hx'!$D:$D,$E935))</f>
        <v>0</v>
      </c>
      <c r="K935" s="16">
        <f t="shared" si="80"/>
        <v>0</v>
      </c>
      <c r="L935" s="12">
        <f>IF(M935&lt;&gt;"",M935,IF(COUNTIFS($C:$C,B935)&gt;1,SUMIFS('Sales Hx'!V:V,'Sales Hx'!$B:$B,_xlfn.XLOOKUP(B935,C:C,B:B),'Sales Hx'!$D:$D,$E935),SUMIFS('Sales Hx'!V:V,'Sales Hx'!$B:$B,$B935,'Sales Hx'!$D:$D,$E935)))</f>
        <v>0</v>
      </c>
      <c r="M935" s="12">
        <v>0</v>
      </c>
      <c r="N935" s="15">
        <f t="shared" si="82"/>
        <v>0</v>
      </c>
      <c r="O935" s="21">
        <f t="shared" si="78"/>
        <v>0</v>
      </c>
      <c r="P935" s="24">
        <v>46.75</v>
      </c>
      <c r="Q935" s="18">
        <f t="shared" si="81"/>
        <v>0</v>
      </c>
      <c r="R935" s="2">
        <v>1</v>
      </c>
      <c r="S935" s="2">
        <v>90</v>
      </c>
      <c r="T935" s="2" t="s">
        <v>4647</v>
      </c>
      <c r="U935" s="28" t="str">
        <f>IF(G935=0,"",_xlfn.MINIFS('PO Details'!$I:$I,'PO Details'!$D:$D,Planning!$B935,'PO Details'!$L:$L,Planning!$E935))</f>
        <v/>
      </c>
      <c r="V935" s="29" t="s">
        <v>4640</v>
      </c>
      <c r="W935" t="str">
        <f t="shared" si="79"/>
        <v>Max</v>
      </c>
      <c r="X935" s="2">
        <v>120</v>
      </c>
    </row>
    <row r="936" spans="1:24" x14ac:dyDescent="0.25">
      <c r="A936" s="11"/>
      <c r="B936" s="22" t="s">
        <v>4957</v>
      </c>
      <c r="C936" s="22"/>
      <c r="D936" s="22" t="s">
        <v>4958</v>
      </c>
      <c r="E936" s="31" t="s">
        <v>861</v>
      </c>
      <c r="F936" s="12">
        <f>SUMIFS('Inventory Details'!$H:$H,'Inventory Details'!$B:$B,$B936,'Inventory Details'!$E:$E,$E936)</f>
        <v>4</v>
      </c>
      <c r="G936" s="12">
        <f>SUMIFS('PO Details'!$H:$H,'PO Details'!$D:$D,Planning!$B936,'PO Details'!$L:$L,$E936)</f>
        <v>0</v>
      </c>
      <c r="H936" s="12">
        <f>SUMIFS('SO Details'!$G:$G,'SO Details'!$D:$D,Planning!$B936,'SO Details'!$K:$K,$E936)</f>
        <v>0</v>
      </c>
      <c r="I936" s="20">
        <f>IF(COUNTIFS($C:$C,B936)&gt;1,SUMIFS('Sales Hx'!$Q:$Q,'Sales Hx'!$B:$B,_xlfn.XLOOKUP(B936,C:C,B:B),'Sales Hx'!$D:$D,Planning!$E936),SUMIFS('Sales Hx'!$Q:$Q,'Sales Hx'!$B:$B,Planning!$B936,'Sales Hx'!$D:$D,Planning!$E936))</f>
        <v>0</v>
      </c>
      <c r="J936" s="16">
        <f>IF(COUNTIFS($C:$C,B936)&gt;1,SUMIFS('Sales Hx'!$S:$S,'Sales Hx'!$B:$B,_xlfn.XLOOKUP(B936,C:C,B:B),'Sales Hx'!$D:$D,E936),SUMIFS('Sales Hx'!$S:$S,'Sales Hx'!$B:$B,$B936,'Sales Hx'!$D:$D,$E936))</f>
        <v>0</v>
      </c>
      <c r="K936" s="16">
        <f t="shared" si="80"/>
        <v>0</v>
      </c>
      <c r="L936" s="12">
        <f>IF(M936&lt;&gt;"",M936,IF(COUNTIFS($C:$C,B936)&gt;1,SUMIFS('Sales Hx'!V:V,'Sales Hx'!$B:$B,_xlfn.XLOOKUP(B936,C:C,B:B),'Sales Hx'!$D:$D,$E936),SUMIFS('Sales Hx'!V:V,'Sales Hx'!$B:$B,$B936,'Sales Hx'!$D:$D,$E936)))</f>
        <v>0</v>
      </c>
      <c r="M936" s="12">
        <v>0</v>
      </c>
      <c r="N936" s="15">
        <f t="shared" si="82"/>
        <v>0</v>
      </c>
      <c r="O936" s="21">
        <f t="shared" si="78"/>
        <v>0</v>
      </c>
      <c r="P936" s="24">
        <v>46.75</v>
      </c>
      <c r="Q936" s="18">
        <f t="shared" si="81"/>
        <v>0</v>
      </c>
      <c r="R936" s="2">
        <v>1</v>
      </c>
      <c r="S936" s="2">
        <v>90</v>
      </c>
      <c r="T936" s="2" t="s">
        <v>4647</v>
      </c>
      <c r="U936" s="28" t="str">
        <f>IF(G936=0,"",_xlfn.MINIFS('PO Details'!$I:$I,'PO Details'!$D:$D,Planning!$B936,'PO Details'!$L:$L,Planning!$E936))</f>
        <v/>
      </c>
      <c r="V936" s="29" t="s">
        <v>4640</v>
      </c>
      <c r="W936" t="str">
        <f t="shared" si="79"/>
        <v>Max</v>
      </c>
      <c r="X936" s="2">
        <v>120</v>
      </c>
    </row>
    <row r="937" spans="1:24" x14ac:dyDescent="0.25">
      <c r="A937" s="11"/>
      <c r="B937" s="22" t="s">
        <v>4960</v>
      </c>
      <c r="C937" s="22"/>
      <c r="D937" s="22" t="s">
        <v>4961</v>
      </c>
      <c r="E937" s="31" t="s">
        <v>861</v>
      </c>
      <c r="F937" s="12">
        <f>SUMIFS('Inventory Details'!$H:$H,'Inventory Details'!$B:$B,$B937,'Inventory Details'!$E:$E,$E937)</f>
        <v>2</v>
      </c>
      <c r="G937" s="12">
        <f>SUMIFS('PO Details'!$H:$H,'PO Details'!$D:$D,Planning!$B937,'PO Details'!$L:$L,$E937)</f>
        <v>0</v>
      </c>
      <c r="H937" s="12">
        <f>SUMIFS('SO Details'!$G:$G,'SO Details'!$D:$D,Planning!$B937,'SO Details'!$K:$K,$E937)</f>
        <v>0</v>
      </c>
      <c r="I937" s="20">
        <f>IF(COUNTIFS($C:$C,B937)&gt;1,SUMIFS('Sales Hx'!$Q:$Q,'Sales Hx'!$B:$B,_xlfn.XLOOKUP(B937,C:C,B:B),'Sales Hx'!$D:$D,Planning!$E937),SUMIFS('Sales Hx'!$Q:$Q,'Sales Hx'!$B:$B,Planning!$B937,'Sales Hx'!$D:$D,Planning!$E937))</f>
        <v>0</v>
      </c>
      <c r="J937" s="16">
        <f>IF(COUNTIFS($C:$C,B937)&gt;1,SUMIFS('Sales Hx'!$S:$S,'Sales Hx'!$B:$B,_xlfn.XLOOKUP(B937,C:C,B:B),'Sales Hx'!$D:$D,E937),SUMIFS('Sales Hx'!$S:$S,'Sales Hx'!$B:$B,$B937,'Sales Hx'!$D:$D,$E937))</f>
        <v>0</v>
      </c>
      <c r="K937" s="16">
        <f t="shared" si="80"/>
        <v>0</v>
      </c>
      <c r="L937" s="12">
        <f>IF(M937&lt;&gt;"",M937,IF(COUNTIFS($C:$C,B937)&gt;1,SUMIFS('Sales Hx'!V:V,'Sales Hx'!$B:$B,_xlfn.XLOOKUP(B937,C:C,B:B),'Sales Hx'!$D:$D,$E937),SUMIFS('Sales Hx'!V:V,'Sales Hx'!$B:$B,$B937,'Sales Hx'!$D:$D,$E937)))</f>
        <v>0</v>
      </c>
      <c r="M937" s="12">
        <v>0</v>
      </c>
      <c r="N937" s="15">
        <f t="shared" si="82"/>
        <v>0</v>
      </c>
      <c r="O937" s="21">
        <f t="shared" si="78"/>
        <v>0</v>
      </c>
      <c r="P937" s="24">
        <v>46.75</v>
      </c>
      <c r="Q937" s="18">
        <f t="shared" si="81"/>
        <v>0</v>
      </c>
      <c r="R937" s="2">
        <v>1</v>
      </c>
      <c r="S937" s="2">
        <v>90</v>
      </c>
      <c r="T937" s="2" t="s">
        <v>4647</v>
      </c>
      <c r="U937" s="28" t="str">
        <f>IF(G937=0,"",_xlfn.MINIFS('PO Details'!$I:$I,'PO Details'!$D:$D,Planning!$B937,'PO Details'!$L:$L,Planning!$E937))</f>
        <v/>
      </c>
      <c r="V937" s="29" t="s">
        <v>4640</v>
      </c>
      <c r="W937" t="str">
        <f t="shared" si="79"/>
        <v>Max</v>
      </c>
      <c r="X937" s="2">
        <v>120</v>
      </c>
    </row>
    <row r="938" spans="1:24" x14ac:dyDescent="0.25">
      <c r="A938" s="11"/>
      <c r="B938" s="22" t="s">
        <v>4963</v>
      </c>
      <c r="C938" s="22"/>
      <c r="D938" s="22" t="s">
        <v>4964</v>
      </c>
      <c r="E938" s="31" t="s">
        <v>861</v>
      </c>
      <c r="F938" s="12">
        <f>SUMIFS('Inventory Details'!$H:$H,'Inventory Details'!$B:$B,$B938,'Inventory Details'!$E:$E,$E938)</f>
        <v>7</v>
      </c>
      <c r="G938" s="12">
        <f>SUMIFS('PO Details'!$H:$H,'PO Details'!$D:$D,Planning!$B938,'PO Details'!$L:$L,$E938)</f>
        <v>0</v>
      </c>
      <c r="H938" s="12">
        <f>SUMIFS('SO Details'!$G:$G,'SO Details'!$D:$D,Planning!$B938,'SO Details'!$K:$K,$E938)</f>
        <v>0</v>
      </c>
      <c r="I938" s="20">
        <f>IF(COUNTIFS($C:$C,B938)&gt;1,SUMIFS('Sales Hx'!$Q:$Q,'Sales Hx'!$B:$B,_xlfn.XLOOKUP(B938,C:C,B:B),'Sales Hx'!$D:$D,Planning!$E938),SUMIFS('Sales Hx'!$Q:$Q,'Sales Hx'!$B:$B,Planning!$B938,'Sales Hx'!$D:$D,Planning!$E938))</f>
        <v>0</v>
      </c>
      <c r="J938" s="16">
        <f>IF(COUNTIFS($C:$C,B938)&gt;1,SUMIFS('Sales Hx'!$S:$S,'Sales Hx'!$B:$B,_xlfn.XLOOKUP(B938,C:C,B:B),'Sales Hx'!$D:$D,E938),SUMIFS('Sales Hx'!$S:$S,'Sales Hx'!$B:$B,$B938,'Sales Hx'!$D:$D,$E938))</f>
        <v>0</v>
      </c>
      <c r="K938" s="16">
        <f t="shared" si="80"/>
        <v>0</v>
      </c>
      <c r="L938" s="12">
        <f>IF(M938&lt;&gt;"",M938,IF(COUNTIFS($C:$C,B938)&gt;1,SUMIFS('Sales Hx'!V:V,'Sales Hx'!$B:$B,_xlfn.XLOOKUP(B938,C:C,B:B),'Sales Hx'!$D:$D,$E938),SUMIFS('Sales Hx'!V:V,'Sales Hx'!$B:$B,$B938,'Sales Hx'!$D:$D,$E938)))</f>
        <v>0</v>
      </c>
      <c r="M938" s="12">
        <v>0</v>
      </c>
      <c r="N938" s="15">
        <f t="shared" si="82"/>
        <v>0</v>
      </c>
      <c r="O938" s="21">
        <f t="shared" si="78"/>
        <v>0</v>
      </c>
      <c r="P938" s="24">
        <v>46.75</v>
      </c>
      <c r="Q938" s="18">
        <f t="shared" si="81"/>
        <v>0</v>
      </c>
      <c r="R938" s="2">
        <v>1</v>
      </c>
      <c r="S938" s="2">
        <v>90</v>
      </c>
      <c r="T938" s="2" t="s">
        <v>4647</v>
      </c>
      <c r="U938" s="28" t="str">
        <f>IF(G938=0,"",_xlfn.MINIFS('PO Details'!$I:$I,'PO Details'!$D:$D,Planning!$B938,'PO Details'!$L:$L,Planning!$E938))</f>
        <v/>
      </c>
      <c r="V938" s="29" t="s">
        <v>4640</v>
      </c>
      <c r="W938" t="str">
        <f t="shared" si="79"/>
        <v>Max</v>
      </c>
      <c r="X938" s="2">
        <v>120</v>
      </c>
    </row>
    <row r="939" spans="1:24" x14ac:dyDescent="0.25">
      <c r="A939" s="11"/>
      <c r="B939" s="22" t="s">
        <v>1090</v>
      </c>
      <c r="C939" s="22"/>
      <c r="D939" s="22" t="s">
        <v>1091</v>
      </c>
      <c r="E939" s="31" t="s">
        <v>113</v>
      </c>
      <c r="F939" s="12">
        <f>SUMIFS('Inventory Details'!$H:$H,'Inventory Details'!$B:$B,$B939,'Inventory Details'!$E:$E,$E939)</f>
        <v>37</v>
      </c>
      <c r="G939" s="12">
        <f>SUMIFS('PO Details'!$H:$H,'PO Details'!$D:$D,Planning!$B939,'PO Details'!$L:$L,$E939)</f>
        <v>0</v>
      </c>
      <c r="H939" s="12">
        <f>SUMIFS('SO Details'!$G:$G,'SO Details'!$D:$D,Planning!$B939,'SO Details'!$K:$K,$E939)</f>
        <v>0</v>
      </c>
      <c r="I939" s="20">
        <f>IF(COUNTIFS($C:$C,B939)&gt;1,SUMIFS('Sales Hx'!$Q:$Q,'Sales Hx'!$B:$B,_xlfn.XLOOKUP(B939,C:C,B:B),'Sales Hx'!$D:$D,Planning!$E939),SUMIFS('Sales Hx'!$Q:$Q,'Sales Hx'!$B:$B,Planning!$B939,'Sales Hx'!$D:$D,Planning!$E939))</f>
        <v>0</v>
      </c>
      <c r="J939" s="16">
        <f>IF(COUNTIFS($C:$C,B939)&gt;1,SUMIFS('Sales Hx'!$S:$S,'Sales Hx'!$B:$B,_xlfn.XLOOKUP(B939,C:C,B:B),'Sales Hx'!$D:$D,E939),SUMIFS('Sales Hx'!$S:$S,'Sales Hx'!$B:$B,$B939,'Sales Hx'!$D:$D,$E939))</f>
        <v>0</v>
      </c>
      <c r="K939" s="16">
        <f t="shared" si="80"/>
        <v>0</v>
      </c>
      <c r="L939" s="12">
        <f>IF(M939&lt;&gt;"",M939,IF(COUNTIFS($C:$C,B939)&gt;1,SUMIFS('Sales Hx'!V:V,'Sales Hx'!$B:$B,_xlfn.XLOOKUP(B939,C:C,B:B),'Sales Hx'!$D:$D,$E939),SUMIFS('Sales Hx'!V:V,'Sales Hx'!$B:$B,$B939,'Sales Hx'!$D:$D,$E939)))</f>
        <v>0</v>
      </c>
      <c r="M939" s="12">
        <v>0</v>
      </c>
      <c r="N939" s="15">
        <f t="shared" si="82"/>
        <v>0</v>
      </c>
      <c r="O939" s="21">
        <f t="shared" si="78"/>
        <v>0</v>
      </c>
      <c r="P939" s="24">
        <v>15.63</v>
      </c>
      <c r="Q939" s="18">
        <f t="shared" si="81"/>
        <v>0</v>
      </c>
      <c r="R939" s="2">
        <v>1</v>
      </c>
      <c r="S939" s="2">
        <v>120</v>
      </c>
      <c r="T939" s="2" t="s">
        <v>4647</v>
      </c>
      <c r="U939" s="28" t="str">
        <f>IF(G939=0,"",_xlfn.MINIFS('PO Details'!$I:$I,'PO Details'!$D:$D,Planning!$B939,'PO Details'!$L:$L,Planning!$E939))</f>
        <v/>
      </c>
      <c r="V939" s="29" t="s">
        <v>4640</v>
      </c>
      <c r="W939" t="str">
        <f t="shared" si="79"/>
        <v>Max</v>
      </c>
      <c r="X939" s="2">
        <v>120</v>
      </c>
    </row>
    <row r="940" spans="1:24" x14ac:dyDescent="0.25">
      <c r="A940" s="11"/>
      <c r="B940" s="22" t="s">
        <v>1092</v>
      </c>
      <c r="C940" s="22"/>
      <c r="D940" s="22" t="s">
        <v>1093</v>
      </c>
      <c r="E940" s="31" t="s">
        <v>113</v>
      </c>
      <c r="F940" s="12">
        <f>SUMIFS('Inventory Details'!$H:$H,'Inventory Details'!$B:$B,$B940,'Inventory Details'!$E:$E,$E940)</f>
        <v>9</v>
      </c>
      <c r="G940" s="12">
        <f>SUMIFS('PO Details'!$H:$H,'PO Details'!$D:$D,Planning!$B940,'PO Details'!$L:$L,$E940)</f>
        <v>0</v>
      </c>
      <c r="H940" s="12">
        <f>SUMIFS('SO Details'!$G:$G,'SO Details'!$D:$D,Planning!$B940,'SO Details'!$K:$K,$E940)</f>
        <v>0</v>
      </c>
      <c r="I940" s="20">
        <f>IF(COUNTIFS($C:$C,B940)&gt;1,SUMIFS('Sales Hx'!$Q:$Q,'Sales Hx'!$B:$B,_xlfn.XLOOKUP(B940,C:C,B:B),'Sales Hx'!$D:$D,Planning!$E940),SUMIFS('Sales Hx'!$Q:$Q,'Sales Hx'!$B:$B,Planning!$B940,'Sales Hx'!$D:$D,Planning!$E940))</f>
        <v>0</v>
      </c>
      <c r="J940" s="16">
        <f>IF(COUNTIFS($C:$C,B940)&gt;1,SUMIFS('Sales Hx'!$S:$S,'Sales Hx'!$B:$B,_xlfn.XLOOKUP(B940,C:C,B:B),'Sales Hx'!$D:$D,E940),SUMIFS('Sales Hx'!$S:$S,'Sales Hx'!$B:$B,$B940,'Sales Hx'!$D:$D,$E940))</f>
        <v>0</v>
      </c>
      <c r="K940" s="16">
        <f t="shared" si="80"/>
        <v>0</v>
      </c>
      <c r="L940" s="12">
        <f>IF(M940&lt;&gt;"",M940,IF(COUNTIFS($C:$C,B940)&gt;1,SUMIFS('Sales Hx'!V:V,'Sales Hx'!$B:$B,_xlfn.XLOOKUP(B940,C:C,B:B),'Sales Hx'!$D:$D,$E940),SUMIFS('Sales Hx'!V:V,'Sales Hx'!$B:$B,$B940,'Sales Hx'!$D:$D,$E940)))</f>
        <v>0</v>
      </c>
      <c r="M940" s="12">
        <v>0</v>
      </c>
      <c r="N940" s="15">
        <f t="shared" si="82"/>
        <v>0</v>
      </c>
      <c r="O940" s="21">
        <f t="shared" si="78"/>
        <v>0</v>
      </c>
      <c r="P940" s="24">
        <v>14.21</v>
      </c>
      <c r="Q940" s="18">
        <f t="shared" si="81"/>
        <v>0</v>
      </c>
      <c r="R940" s="2">
        <v>1</v>
      </c>
      <c r="S940" s="2">
        <v>120</v>
      </c>
      <c r="T940" s="2" t="s">
        <v>4647</v>
      </c>
      <c r="U940" s="28" t="str">
        <f>IF(G940=0,"",_xlfn.MINIFS('PO Details'!$I:$I,'PO Details'!$D:$D,Planning!$B940,'PO Details'!$L:$L,Planning!$E940))</f>
        <v/>
      </c>
      <c r="V940" s="29" t="s">
        <v>4640</v>
      </c>
      <c r="W940" t="str">
        <f t="shared" si="79"/>
        <v>Max</v>
      </c>
      <c r="X940" s="2">
        <v>120</v>
      </c>
    </row>
    <row r="941" spans="1:24" x14ac:dyDescent="0.25">
      <c r="A941" s="11"/>
      <c r="B941" s="22" t="s">
        <v>1094</v>
      </c>
      <c r="C941" s="22"/>
      <c r="D941" s="22" t="s">
        <v>1095</v>
      </c>
      <c r="E941" s="31" t="s">
        <v>113</v>
      </c>
      <c r="F941" s="12">
        <f>SUMIFS('Inventory Details'!$H:$H,'Inventory Details'!$B:$B,$B941,'Inventory Details'!$E:$E,$E941)</f>
        <v>8</v>
      </c>
      <c r="G941" s="12">
        <f>SUMIFS('PO Details'!$H:$H,'PO Details'!$D:$D,Planning!$B941,'PO Details'!$L:$L,$E941)</f>
        <v>0</v>
      </c>
      <c r="H941" s="12">
        <f>SUMIFS('SO Details'!$G:$G,'SO Details'!$D:$D,Planning!$B941,'SO Details'!$K:$K,$E941)</f>
        <v>0</v>
      </c>
      <c r="I941" s="20">
        <f>IF(COUNTIFS($C:$C,B941)&gt;1,SUMIFS('Sales Hx'!$Q:$Q,'Sales Hx'!$B:$B,_xlfn.XLOOKUP(B941,C:C,B:B),'Sales Hx'!$D:$D,Planning!$E941),SUMIFS('Sales Hx'!$Q:$Q,'Sales Hx'!$B:$B,Planning!$B941,'Sales Hx'!$D:$D,Planning!$E941))</f>
        <v>0</v>
      </c>
      <c r="J941" s="16">
        <f>IF(COUNTIFS($C:$C,B941)&gt;1,SUMIFS('Sales Hx'!$S:$S,'Sales Hx'!$B:$B,_xlfn.XLOOKUP(B941,C:C,B:B),'Sales Hx'!$D:$D,E941),SUMIFS('Sales Hx'!$S:$S,'Sales Hx'!$B:$B,$B941,'Sales Hx'!$D:$D,$E941))</f>
        <v>0</v>
      </c>
      <c r="K941" s="16">
        <f t="shared" si="80"/>
        <v>0</v>
      </c>
      <c r="L941" s="12">
        <f>IF(M941&lt;&gt;"",M941,IF(COUNTIFS($C:$C,B941)&gt;1,SUMIFS('Sales Hx'!V:V,'Sales Hx'!$B:$B,_xlfn.XLOOKUP(B941,C:C,B:B),'Sales Hx'!$D:$D,$E941),SUMIFS('Sales Hx'!V:V,'Sales Hx'!$B:$B,$B941,'Sales Hx'!$D:$D,$E941)))</f>
        <v>0</v>
      </c>
      <c r="M941" s="12">
        <v>0</v>
      </c>
      <c r="N941" s="15">
        <f t="shared" si="82"/>
        <v>0</v>
      </c>
      <c r="O941" s="21">
        <f t="shared" si="78"/>
        <v>0</v>
      </c>
      <c r="P941" s="24">
        <v>14.21</v>
      </c>
      <c r="Q941" s="18">
        <f t="shared" si="81"/>
        <v>0</v>
      </c>
      <c r="R941" s="2">
        <v>1</v>
      </c>
      <c r="S941" s="2">
        <v>120</v>
      </c>
      <c r="T941" s="2" t="s">
        <v>4647</v>
      </c>
      <c r="U941" s="28" t="str">
        <f>IF(G941=0,"",_xlfn.MINIFS('PO Details'!$I:$I,'PO Details'!$D:$D,Planning!$B941,'PO Details'!$L:$L,Planning!$E941))</f>
        <v/>
      </c>
      <c r="V941" s="29" t="s">
        <v>4640</v>
      </c>
      <c r="W941" t="str">
        <f t="shared" si="79"/>
        <v>Max</v>
      </c>
      <c r="X941" s="2">
        <v>120</v>
      </c>
    </row>
    <row r="942" spans="1:24" x14ac:dyDescent="0.25">
      <c r="A942" s="11"/>
      <c r="B942" s="22" t="s">
        <v>1096</v>
      </c>
      <c r="C942" s="22"/>
      <c r="D942" s="22" t="s">
        <v>1097</v>
      </c>
      <c r="E942" s="31" t="s">
        <v>113</v>
      </c>
      <c r="F942" s="12">
        <f>SUMIFS('Inventory Details'!$H:$H,'Inventory Details'!$B:$B,$B942,'Inventory Details'!$E:$E,$E942)</f>
        <v>8</v>
      </c>
      <c r="G942" s="12">
        <f>SUMIFS('PO Details'!$H:$H,'PO Details'!$D:$D,Planning!$B942,'PO Details'!$L:$L,$E942)</f>
        <v>0</v>
      </c>
      <c r="H942" s="12">
        <f>SUMIFS('SO Details'!$G:$G,'SO Details'!$D:$D,Planning!$B942,'SO Details'!$K:$K,$E942)</f>
        <v>0</v>
      </c>
      <c r="I942" s="20">
        <f>IF(COUNTIFS($C:$C,B942)&gt;1,SUMIFS('Sales Hx'!$Q:$Q,'Sales Hx'!$B:$B,_xlfn.XLOOKUP(B942,C:C,B:B),'Sales Hx'!$D:$D,Planning!$E942),SUMIFS('Sales Hx'!$Q:$Q,'Sales Hx'!$B:$B,Planning!$B942,'Sales Hx'!$D:$D,Planning!$E942))</f>
        <v>0</v>
      </c>
      <c r="J942" s="16">
        <f>IF(COUNTIFS($C:$C,B942)&gt;1,SUMIFS('Sales Hx'!$S:$S,'Sales Hx'!$B:$B,_xlfn.XLOOKUP(B942,C:C,B:B),'Sales Hx'!$D:$D,E942),SUMIFS('Sales Hx'!$S:$S,'Sales Hx'!$B:$B,$B942,'Sales Hx'!$D:$D,$E942))</f>
        <v>0</v>
      </c>
      <c r="K942" s="16">
        <f t="shared" si="80"/>
        <v>0</v>
      </c>
      <c r="L942" s="12">
        <f>IF(M942&lt;&gt;"",M942,IF(COUNTIFS($C:$C,B942)&gt;1,SUMIFS('Sales Hx'!V:V,'Sales Hx'!$B:$B,_xlfn.XLOOKUP(B942,C:C,B:B),'Sales Hx'!$D:$D,$E942),SUMIFS('Sales Hx'!V:V,'Sales Hx'!$B:$B,$B942,'Sales Hx'!$D:$D,$E942)))</f>
        <v>0</v>
      </c>
      <c r="M942" s="12">
        <v>0</v>
      </c>
      <c r="N942" s="15">
        <f t="shared" si="82"/>
        <v>0</v>
      </c>
      <c r="O942" s="21">
        <f t="shared" si="78"/>
        <v>0</v>
      </c>
      <c r="P942" s="24">
        <v>33.4</v>
      </c>
      <c r="Q942" s="18">
        <f t="shared" si="81"/>
        <v>0</v>
      </c>
      <c r="R942" s="2">
        <v>1</v>
      </c>
      <c r="S942" s="2">
        <v>120</v>
      </c>
      <c r="T942" s="2" t="s">
        <v>4647</v>
      </c>
      <c r="U942" s="28" t="str">
        <f>IF(G942=0,"",_xlfn.MINIFS('PO Details'!$I:$I,'PO Details'!$D:$D,Planning!$B942,'PO Details'!$L:$L,Planning!$E942))</f>
        <v/>
      </c>
      <c r="V942" s="29" t="s">
        <v>4640</v>
      </c>
      <c r="W942" t="str">
        <f t="shared" si="79"/>
        <v>Max</v>
      </c>
      <c r="X942" s="2">
        <v>120</v>
      </c>
    </row>
    <row r="943" spans="1:24" x14ac:dyDescent="0.25">
      <c r="A943" s="11"/>
      <c r="B943" s="22" t="s">
        <v>1098</v>
      </c>
      <c r="C943" s="22"/>
      <c r="D943" s="22" t="s">
        <v>1099</v>
      </c>
      <c r="E943" s="31" t="s">
        <v>113</v>
      </c>
      <c r="F943" s="12">
        <f>SUMIFS('Inventory Details'!$H:$H,'Inventory Details'!$B:$B,$B943,'Inventory Details'!$E:$E,$E943)</f>
        <v>5</v>
      </c>
      <c r="G943" s="12">
        <f>SUMIFS('PO Details'!$H:$H,'PO Details'!$D:$D,Planning!$B943,'PO Details'!$L:$L,$E943)</f>
        <v>0</v>
      </c>
      <c r="H943" s="12">
        <f>SUMIFS('SO Details'!$G:$G,'SO Details'!$D:$D,Planning!$B943,'SO Details'!$K:$K,$E943)</f>
        <v>0</v>
      </c>
      <c r="I943" s="20">
        <f>IF(COUNTIFS($C:$C,B943)&gt;1,SUMIFS('Sales Hx'!$Q:$Q,'Sales Hx'!$B:$B,_xlfn.XLOOKUP(B943,C:C,B:B),'Sales Hx'!$D:$D,Planning!$E943),SUMIFS('Sales Hx'!$Q:$Q,'Sales Hx'!$B:$B,Planning!$B943,'Sales Hx'!$D:$D,Planning!$E943))</f>
        <v>0</v>
      </c>
      <c r="J943" s="16">
        <f>IF(COUNTIFS($C:$C,B943)&gt;1,SUMIFS('Sales Hx'!$S:$S,'Sales Hx'!$B:$B,_xlfn.XLOOKUP(B943,C:C,B:B),'Sales Hx'!$D:$D,E943),SUMIFS('Sales Hx'!$S:$S,'Sales Hx'!$B:$B,$B943,'Sales Hx'!$D:$D,$E943))</f>
        <v>0</v>
      </c>
      <c r="K943" s="16">
        <f t="shared" si="80"/>
        <v>0</v>
      </c>
      <c r="L943" s="12">
        <f>IF(M943&lt;&gt;"",M943,IF(COUNTIFS($C:$C,B943)&gt;1,SUMIFS('Sales Hx'!V:V,'Sales Hx'!$B:$B,_xlfn.XLOOKUP(B943,C:C,B:B),'Sales Hx'!$D:$D,$E943),SUMIFS('Sales Hx'!V:V,'Sales Hx'!$B:$B,$B943,'Sales Hx'!$D:$D,$E943)))</f>
        <v>0</v>
      </c>
      <c r="M943" s="12">
        <v>0</v>
      </c>
      <c r="N943" s="15">
        <f t="shared" si="82"/>
        <v>0</v>
      </c>
      <c r="O943" s="21">
        <f t="shared" si="78"/>
        <v>0</v>
      </c>
      <c r="P943" s="24">
        <v>61.11</v>
      </c>
      <c r="Q943" s="18">
        <f t="shared" si="81"/>
        <v>0</v>
      </c>
      <c r="R943" s="2">
        <v>1</v>
      </c>
      <c r="S943" s="2">
        <v>120</v>
      </c>
      <c r="T943" s="2" t="s">
        <v>4647</v>
      </c>
      <c r="U943" s="28" t="str">
        <f>IF(G943=0,"",_xlfn.MINIFS('PO Details'!$I:$I,'PO Details'!$D:$D,Planning!$B943,'PO Details'!$L:$L,Planning!$E943))</f>
        <v/>
      </c>
      <c r="V943" s="29" t="s">
        <v>4640</v>
      </c>
      <c r="W943" t="str">
        <f t="shared" si="79"/>
        <v>Max</v>
      </c>
      <c r="X943" s="2">
        <v>120</v>
      </c>
    </row>
    <row r="944" spans="1:24" x14ac:dyDescent="0.25">
      <c r="A944" s="11"/>
      <c r="B944" s="22" t="s">
        <v>4966</v>
      </c>
      <c r="C944" s="22"/>
      <c r="D944" s="22" t="s">
        <v>4967</v>
      </c>
      <c r="E944" s="31" t="s">
        <v>861</v>
      </c>
      <c r="F944" s="12">
        <f>SUMIFS('Inventory Details'!$H:$H,'Inventory Details'!$B:$B,$B944,'Inventory Details'!$E:$E,$E944)</f>
        <v>4</v>
      </c>
      <c r="G944" s="12">
        <f>SUMIFS('PO Details'!$H:$H,'PO Details'!$D:$D,Planning!$B944,'PO Details'!$L:$L,$E944)</f>
        <v>0</v>
      </c>
      <c r="H944" s="12">
        <f>SUMIFS('SO Details'!$G:$G,'SO Details'!$D:$D,Planning!$B944,'SO Details'!$K:$K,$E944)</f>
        <v>0</v>
      </c>
      <c r="I944" s="20">
        <f>IF(COUNTIFS($C:$C,B944)&gt;1,SUMIFS('Sales Hx'!$Q:$Q,'Sales Hx'!$B:$B,_xlfn.XLOOKUP(B944,C:C,B:B),'Sales Hx'!$D:$D,Planning!$E944),SUMIFS('Sales Hx'!$Q:$Q,'Sales Hx'!$B:$B,Planning!$B944,'Sales Hx'!$D:$D,Planning!$E944))</f>
        <v>0</v>
      </c>
      <c r="J944" s="16">
        <f>IF(COUNTIFS($C:$C,B944)&gt;1,SUMIFS('Sales Hx'!$S:$S,'Sales Hx'!$B:$B,_xlfn.XLOOKUP(B944,C:C,B:B),'Sales Hx'!$D:$D,E944),SUMIFS('Sales Hx'!$S:$S,'Sales Hx'!$B:$B,$B944,'Sales Hx'!$D:$D,$E944))</f>
        <v>0</v>
      </c>
      <c r="K944" s="16">
        <f t="shared" si="80"/>
        <v>0</v>
      </c>
      <c r="L944" s="12">
        <f>IF(M944&lt;&gt;"",M944,IF(COUNTIFS($C:$C,B944)&gt;1,SUMIFS('Sales Hx'!V:V,'Sales Hx'!$B:$B,_xlfn.XLOOKUP(B944,C:C,B:B),'Sales Hx'!$D:$D,$E944),SUMIFS('Sales Hx'!V:V,'Sales Hx'!$B:$B,$B944,'Sales Hx'!$D:$D,$E944)))</f>
        <v>0</v>
      </c>
      <c r="M944" s="12">
        <v>0</v>
      </c>
      <c r="N944" s="15">
        <f t="shared" si="82"/>
        <v>0</v>
      </c>
      <c r="O944" s="21">
        <f t="shared" si="78"/>
        <v>0</v>
      </c>
      <c r="P944" s="24">
        <v>46.75</v>
      </c>
      <c r="Q944" s="18">
        <f t="shared" si="81"/>
        <v>0</v>
      </c>
      <c r="R944" s="2">
        <v>1</v>
      </c>
      <c r="S944" s="2">
        <v>90</v>
      </c>
      <c r="T944" s="2" t="s">
        <v>4647</v>
      </c>
      <c r="U944" s="28" t="str">
        <f>IF(G944=0,"",_xlfn.MINIFS('PO Details'!$I:$I,'PO Details'!$D:$D,Planning!$B944,'PO Details'!$L:$L,Planning!$E944))</f>
        <v/>
      </c>
      <c r="V944" s="29" t="s">
        <v>4640</v>
      </c>
      <c r="W944" t="str">
        <f t="shared" si="79"/>
        <v>Max</v>
      </c>
      <c r="X944" s="2">
        <v>120</v>
      </c>
    </row>
    <row r="945" spans="1:24" x14ac:dyDescent="0.25">
      <c r="A945" s="11"/>
      <c r="B945" s="22" t="s">
        <v>5579</v>
      </c>
      <c r="C945" s="22"/>
      <c r="D945" s="22"/>
      <c r="E945" s="31" t="s">
        <v>4746</v>
      </c>
      <c r="F945" s="12">
        <f>SUMIFS('Inventory Details'!$H:$H,'Inventory Details'!$B:$B,$B945,'Inventory Details'!$E:$E,$E945)</f>
        <v>0</v>
      </c>
      <c r="G945" s="12">
        <f>SUMIFS('PO Details'!$H:$H,'PO Details'!$D:$D,Planning!$B945,'PO Details'!$L:$L,$E945)</f>
        <v>0</v>
      </c>
      <c r="H945" s="12">
        <f>SUMIFS('SO Details'!$G:$G,'SO Details'!$D:$D,Planning!$B945,'SO Details'!$K:$K,$E945)</f>
        <v>0</v>
      </c>
      <c r="I945" s="20">
        <f>IF(COUNTIFS($C:$C,B945)&gt;1,SUMIFS('Sales Hx'!$Q:$Q,'Sales Hx'!$B:$B,_xlfn.XLOOKUP(B945,C:C,B:B),'Sales Hx'!$D:$D,Planning!$E945),SUMIFS('Sales Hx'!$Q:$Q,'Sales Hx'!$B:$B,Planning!$B945,'Sales Hx'!$D:$D,Planning!$E945))</f>
        <v>0</v>
      </c>
      <c r="J945" s="16">
        <f>IF(COUNTIFS($C:$C,B945)&gt;1,SUMIFS('Sales Hx'!$S:$S,'Sales Hx'!$B:$B,_xlfn.XLOOKUP(B945,C:C,B:B),'Sales Hx'!$D:$D,E945),SUMIFS('Sales Hx'!$S:$S,'Sales Hx'!$B:$B,$B945,'Sales Hx'!$D:$D,$E945))</f>
        <v>0</v>
      </c>
      <c r="K945" s="16">
        <f t="shared" si="80"/>
        <v>0</v>
      </c>
      <c r="L945" s="12">
        <f>IF(M945&lt;&gt;"",M945,IF(COUNTIFS($C:$C,B945)&gt;1,SUMIFS('Sales Hx'!V:V,'Sales Hx'!$B:$B,_xlfn.XLOOKUP(B945,C:C,B:B),'Sales Hx'!$D:$D,$E945),SUMIFS('Sales Hx'!V:V,'Sales Hx'!$B:$B,$B945,'Sales Hx'!$D:$D,$E945)))</f>
        <v>0</v>
      </c>
      <c r="M945" s="12">
        <v>0</v>
      </c>
      <c r="N945" s="15">
        <f t="shared" si="82"/>
        <v>0</v>
      </c>
      <c r="O945" s="21">
        <f t="shared" si="78"/>
        <v>0</v>
      </c>
      <c r="P945" s="24">
        <v>0</v>
      </c>
      <c r="Q945" s="18">
        <f t="shared" si="81"/>
        <v>0</v>
      </c>
      <c r="R945" s="2">
        <v>1</v>
      </c>
      <c r="S945" s="2">
        <v>90</v>
      </c>
      <c r="T945" s="2" t="s">
        <v>4647</v>
      </c>
      <c r="U945" s="28" t="str">
        <f>IF(G945=0,"",_xlfn.MINIFS('PO Details'!$I:$I,'PO Details'!$D:$D,Planning!$B945,'PO Details'!$L:$L,Planning!$E945))</f>
        <v/>
      </c>
      <c r="V945" s="29" t="s">
        <v>4640</v>
      </c>
      <c r="W945" t="str">
        <f t="shared" si="79"/>
        <v>Max</v>
      </c>
      <c r="X945" s="2">
        <v>120</v>
      </c>
    </row>
    <row r="946" spans="1:24" x14ac:dyDescent="0.25">
      <c r="A946" s="11"/>
      <c r="B946" s="22" t="s">
        <v>4969</v>
      </c>
      <c r="C946" s="22"/>
      <c r="D946" s="22" t="s">
        <v>4970</v>
      </c>
      <c r="E946" s="31" t="s">
        <v>861</v>
      </c>
      <c r="F946" s="12">
        <f>SUMIFS('Inventory Details'!$H:$H,'Inventory Details'!$B:$B,$B946,'Inventory Details'!$E:$E,$E946)</f>
        <v>4</v>
      </c>
      <c r="G946" s="12">
        <f>SUMIFS('PO Details'!$H:$H,'PO Details'!$D:$D,Planning!$B946,'PO Details'!$L:$L,$E946)</f>
        <v>0</v>
      </c>
      <c r="H946" s="12">
        <f>SUMIFS('SO Details'!$G:$G,'SO Details'!$D:$D,Planning!$B946,'SO Details'!$K:$K,$E946)</f>
        <v>0</v>
      </c>
      <c r="I946" s="20">
        <f>IF(COUNTIFS($C:$C,B946)&gt;1,SUMIFS('Sales Hx'!$Q:$Q,'Sales Hx'!$B:$B,_xlfn.XLOOKUP(B946,C:C,B:B),'Sales Hx'!$D:$D,Planning!$E946),SUMIFS('Sales Hx'!$Q:$Q,'Sales Hx'!$B:$B,Planning!$B946,'Sales Hx'!$D:$D,Planning!$E946))</f>
        <v>0</v>
      </c>
      <c r="J946" s="16">
        <f>IF(COUNTIFS($C:$C,B946)&gt;1,SUMIFS('Sales Hx'!$S:$S,'Sales Hx'!$B:$B,_xlfn.XLOOKUP(B946,C:C,B:B),'Sales Hx'!$D:$D,E946),SUMIFS('Sales Hx'!$S:$S,'Sales Hx'!$B:$B,$B946,'Sales Hx'!$D:$D,$E946))</f>
        <v>0</v>
      </c>
      <c r="K946" s="16">
        <f t="shared" si="80"/>
        <v>0</v>
      </c>
      <c r="L946" s="12">
        <f>IF(M946&lt;&gt;"",M946,IF(COUNTIFS($C:$C,B946)&gt;1,SUMIFS('Sales Hx'!V:V,'Sales Hx'!$B:$B,_xlfn.XLOOKUP(B946,C:C,B:B),'Sales Hx'!$D:$D,$E946),SUMIFS('Sales Hx'!V:V,'Sales Hx'!$B:$B,$B946,'Sales Hx'!$D:$D,$E946)))</f>
        <v>0</v>
      </c>
      <c r="M946" s="12">
        <v>0</v>
      </c>
      <c r="N946" s="15">
        <f t="shared" si="82"/>
        <v>0</v>
      </c>
      <c r="O946" s="21">
        <f t="shared" si="78"/>
        <v>0</v>
      </c>
      <c r="P946" s="24">
        <v>46.75</v>
      </c>
      <c r="Q946" s="18">
        <f t="shared" si="81"/>
        <v>0</v>
      </c>
      <c r="R946" s="2">
        <v>1</v>
      </c>
      <c r="S946" s="2">
        <v>90</v>
      </c>
      <c r="T946" s="2" t="s">
        <v>4647</v>
      </c>
      <c r="U946" s="28" t="str">
        <f>IF(G946=0,"",_xlfn.MINIFS('PO Details'!$I:$I,'PO Details'!$D:$D,Planning!$B946,'PO Details'!$L:$L,Planning!$E946))</f>
        <v/>
      </c>
      <c r="V946" s="29" t="s">
        <v>4640</v>
      </c>
      <c r="W946" t="str">
        <f t="shared" si="79"/>
        <v>Max</v>
      </c>
      <c r="X946" s="2">
        <v>120</v>
      </c>
    </row>
    <row r="947" spans="1:24" x14ac:dyDescent="0.25">
      <c r="A947" s="11"/>
      <c r="B947" s="22" t="s">
        <v>1118</v>
      </c>
      <c r="C947" s="22"/>
      <c r="D947" s="22" t="s">
        <v>1119</v>
      </c>
      <c r="E947" s="31" t="s">
        <v>113</v>
      </c>
      <c r="F947" s="12">
        <f>SUMIFS('Inventory Details'!$H:$H,'Inventory Details'!$B:$B,$B947,'Inventory Details'!$E:$E,$E947)</f>
        <v>6</v>
      </c>
      <c r="G947" s="12">
        <f>SUMIFS('PO Details'!$H:$H,'PO Details'!$D:$D,Planning!$B947,'PO Details'!$L:$L,$E947)</f>
        <v>0</v>
      </c>
      <c r="H947" s="12">
        <f>SUMIFS('SO Details'!$G:$G,'SO Details'!$D:$D,Planning!$B947,'SO Details'!$K:$K,$E947)</f>
        <v>0</v>
      </c>
      <c r="I947" s="20">
        <f>IF(COUNTIFS($C:$C,B947)&gt;1,SUMIFS('Sales Hx'!$Q:$Q,'Sales Hx'!$B:$B,_xlfn.XLOOKUP(B947,C:C,B:B),'Sales Hx'!$D:$D,Planning!$E947),SUMIFS('Sales Hx'!$Q:$Q,'Sales Hx'!$B:$B,Planning!$B947,'Sales Hx'!$D:$D,Planning!$E947))</f>
        <v>0</v>
      </c>
      <c r="J947" s="16">
        <f>IF(COUNTIFS($C:$C,B947)&gt;1,SUMIFS('Sales Hx'!$S:$S,'Sales Hx'!$B:$B,_xlfn.XLOOKUP(B947,C:C,B:B),'Sales Hx'!$D:$D,E947),SUMIFS('Sales Hx'!$S:$S,'Sales Hx'!$B:$B,$B947,'Sales Hx'!$D:$D,$E947))</f>
        <v>0</v>
      </c>
      <c r="K947" s="16">
        <f t="shared" si="80"/>
        <v>0</v>
      </c>
      <c r="L947" s="12">
        <f>IF(M947&lt;&gt;"",M947,IF(COUNTIFS($C:$C,B947)&gt;1,SUMIFS('Sales Hx'!V:V,'Sales Hx'!$B:$B,_xlfn.XLOOKUP(B947,C:C,B:B),'Sales Hx'!$D:$D,$E947),SUMIFS('Sales Hx'!V:V,'Sales Hx'!$B:$B,$B947,'Sales Hx'!$D:$D,$E947)))</f>
        <v>0</v>
      </c>
      <c r="M947" s="12">
        <v>0</v>
      </c>
      <c r="N947" s="15">
        <f t="shared" si="82"/>
        <v>0</v>
      </c>
      <c r="O947" s="21">
        <f t="shared" si="78"/>
        <v>0</v>
      </c>
      <c r="P947" s="24">
        <v>163.44</v>
      </c>
      <c r="Q947" s="18">
        <f t="shared" si="81"/>
        <v>0</v>
      </c>
      <c r="R947" s="2">
        <v>1</v>
      </c>
      <c r="S947" s="2">
        <v>120</v>
      </c>
      <c r="T947" s="2" t="s">
        <v>4647</v>
      </c>
      <c r="U947" s="28" t="str">
        <f>IF(G947=0,"",_xlfn.MINIFS('PO Details'!$I:$I,'PO Details'!$D:$D,Planning!$B947,'PO Details'!$L:$L,Planning!$E947))</f>
        <v/>
      </c>
      <c r="V947" s="29" t="s">
        <v>4640</v>
      </c>
      <c r="W947" t="str">
        <f t="shared" si="79"/>
        <v>Max</v>
      </c>
      <c r="X947" s="2">
        <v>120</v>
      </c>
    </row>
    <row r="948" spans="1:24" x14ac:dyDescent="0.25">
      <c r="A948" s="11"/>
      <c r="B948" s="22" t="s">
        <v>1120</v>
      </c>
      <c r="C948" s="22"/>
      <c r="D948" s="22" t="s">
        <v>1121</v>
      </c>
      <c r="E948" s="31" t="s">
        <v>113</v>
      </c>
      <c r="F948" s="12">
        <f>SUMIFS('Inventory Details'!$H:$H,'Inventory Details'!$B:$B,$B948,'Inventory Details'!$E:$E,$E948)</f>
        <v>2</v>
      </c>
      <c r="G948" s="12">
        <f>SUMIFS('PO Details'!$H:$H,'PO Details'!$D:$D,Planning!$B948,'PO Details'!$L:$L,$E948)</f>
        <v>0</v>
      </c>
      <c r="H948" s="12">
        <f>SUMIFS('SO Details'!$G:$G,'SO Details'!$D:$D,Planning!$B948,'SO Details'!$K:$K,$E948)</f>
        <v>0</v>
      </c>
      <c r="I948" s="20">
        <f>IF(COUNTIFS($C:$C,B948)&gt;1,SUMIFS('Sales Hx'!$Q:$Q,'Sales Hx'!$B:$B,_xlfn.XLOOKUP(B948,C:C,B:B),'Sales Hx'!$D:$D,Planning!$E948),SUMIFS('Sales Hx'!$Q:$Q,'Sales Hx'!$B:$B,Planning!$B948,'Sales Hx'!$D:$D,Planning!$E948))</f>
        <v>0</v>
      </c>
      <c r="J948" s="16">
        <f>IF(COUNTIFS($C:$C,B948)&gt;1,SUMIFS('Sales Hx'!$S:$S,'Sales Hx'!$B:$B,_xlfn.XLOOKUP(B948,C:C,B:B),'Sales Hx'!$D:$D,E948),SUMIFS('Sales Hx'!$S:$S,'Sales Hx'!$B:$B,$B948,'Sales Hx'!$D:$D,$E948))</f>
        <v>0</v>
      </c>
      <c r="K948" s="16">
        <f t="shared" si="80"/>
        <v>0</v>
      </c>
      <c r="L948" s="12">
        <f>IF(M948&lt;&gt;"",M948,IF(COUNTIFS($C:$C,B948)&gt;1,SUMIFS('Sales Hx'!V:V,'Sales Hx'!$B:$B,_xlfn.XLOOKUP(B948,C:C,B:B),'Sales Hx'!$D:$D,$E948),SUMIFS('Sales Hx'!V:V,'Sales Hx'!$B:$B,$B948,'Sales Hx'!$D:$D,$E948)))</f>
        <v>0</v>
      </c>
      <c r="M948" s="12">
        <v>0</v>
      </c>
      <c r="N948" s="15">
        <f t="shared" si="82"/>
        <v>0</v>
      </c>
      <c r="O948" s="21">
        <f t="shared" si="78"/>
        <v>0</v>
      </c>
      <c r="P948" s="24">
        <v>163.44</v>
      </c>
      <c r="Q948" s="18">
        <f t="shared" si="81"/>
        <v>0</v>
      </c>
      <c r="R948" s="2">
        <v>1</v>
      </c>
      <c r="S948" s="2">
        <v>120</v>
      </c>
      <c r="T948" s="2" t="s">
        <v>4647</v>
      </c>
      <c r="U948" s="28" t="str">
        <f>IF(G948=0,"",_xlfn.MINIFS('PO Details'!$I:$I,'PO Details'!$D:$D,Planning!$B948,'PO Details'!$L:$L,Planning!$E948))</f>
        <v/>
      </c>
      <c r="V948" s="29" t="s">
        <v>4640</v>
      </c>
      <c r="W948" t="str">
        <f t="shared" si="79"/>
        <v>Max</v>
      </c>
      <c r="X948" s="2">
        <v>120</v>
      </c>
    </row>
    <row r="949" spans="1:24" x14ac:dyDescent="0.25">
      <c r="A949" s="11"/>
      <c r="B949" s="22" t="s">
        <v>1100</v>
      </c>
      <c r="C949" s="22"/>
      <c r="D949" s="22" t="s">
        <v>1101</v>
      </c>
      <c r="E949" s="31" t="s">
        <v>113</v>
      </c>
      <c r="F949" s="12">
        <f>SUMIFS('Inventory Details'!$H:$H,'Inventory Details'!$B:$B,$B949,'Inventory Details'!$E:$E,$E949)</f>
        <v>10</v>
      </c>
      <c r="G949" s="12">
        <f>SUMIFS('PO Details'!$H:$H,'PO Details'!$D:$D,Planning!$B949,'PO Details'!$L:$L,$E949)</f>
        <v>0</v>
      </c>
      <c r="H949" s="12">
        <f>SUMIFS('SO Details'!$G:$G,'SO Details'!$D:$D,Planning!$B949,'SO Details'!$K:$K,$E949)</f>
        <v>0</v>
      </c>
      <c r="I949" s="20">
        <f>IF(COUNTIFS($C:$C,B949)&gt;1,SUMIFS('Sales Hx'!$Q:$Q,'Sales Hx'!$B:$B,_xlfn.XLOOKUP(B949,C:C,B:B),'Sales Hx'!$D:$D,Planning!$E949),SUMIFS('Sales Hx'!$Q:$Q,'Sales Hx'!$B:$B,Planning!$B949,'Sales Hx'!$D:$D,Planning!$E949))</f>
        <v>0</v>
      </c>
      <c r="J949" s="16">
        <f>IF(COUNTIFS($C:$C,B949)&gt;1,SUMIFS('Sales Hx'!$S:$S,'Sales Hx'!$B:$B,_xlfn.XLOOKUP(B949,C:C,B:B),'Sales Hx'!$D:$D,E949),SUMIFS('Sales Hx'!$S:$S,'Sales Hx'!$B:$B,$B949,'Sales Hx'!$D:$D,$E949))</f>
        <v>0</v>
      </c>
      <c r="K949" s="16">
        <f t="shared" si="80"/>
        <v>0</v>
      </c>
      <c r="L949" s="12">
        <f>IF(M949&lt;&gt;"",M949,IF(COUNTIFS($C:$C,B949)&gt;1,SUMIFS('Sales Hx'!V:V,'Sales Hx'!$B:$B,_xlfn.XLOOKUP(B949,C:C,B:B),'Sales Hx'!$D:$D,$E949),SUMIFS('Sales Hx'!V:V,'Sales Hx'!$B:$B,$B949,'Sales Hx'!$D:$D,$E949)))</f>
        <v>0</v>
      </c>
      <c r="M949" s="12">
        <v>0</v>
      </c>
      <c r="N949" s="15">
        <f t="shared" si="82"/>
        <v>0</v>
      </c>
      <c r="O949" s="21">
        <f t="shared" si="78"/>
        <v>0</v>
      </c>
      <c r="P949" s="24">
        <v>3.55</v>
      </c>
      <c r="Q949" s="18">
        <f t="shared" si="81"/>
        <v>0</v>
      </c>
      <c r="R949" s="2">
        <v>1</v>
      </c>
      <c r="S949" s="2">
        <v>120</v>
      </c>
      <c r="T949" s="2" t="s">
        <v>4647</v>
      </c>
      <c r="U949" s="28" t="str">
        <f>IF(G949=0,"",_xlfn.MINIFS('PO Details'!$I:$I,'PO Details'!$D:$D,Planning!$B949,'PO Details'!$L:$L,Planning!$E949))</f>
        <v/>
      </c>
      <c r="V949" s="29" t="s">
        <v>4640</v>
      </c>
      <c r="W949" t="str">
        <f t="shared" si="79"/>
        <v>Max</v>
      </c>
      <c r="X949" s="2">
        <v>120</v>
      </c>
    </row>
    <row r="950" spans="1:24" x14ac:dyDescent="0.25">
      <c r="A950" s="11"/>
      <c r="B950" s="22" t="s">
        <v>1102</v>
      </c>
      <c r="C950" s="22"/>
      <c r="D950" s="22" t="s">
        <v>1103</v>
      </c>
      <c r="E950" s="31" t="s">
        <v>113</v>
      </c>
      <c r="F950" s="12">
        <f>SUMIFS('Inventory Details'!$H:$H,'Inventory Details'!$B:$B,$B950,'Inventory Details'!$E:$E,$E950)</f>
        <v>1</v>
      </c>
      <c r="G950" s="12">
        <f>SUMIFS('PO Details'!$H:$H,'PO Details'!$D:$D,Planning!$B950,'PO Details'!$L:$L,$E950)</f>
        <v>0</v>
      </c>
      <c r="H950" s="12">
        <f>SUMIFS('SO Details'!$G:$G,'SO Details'!$D:$D,Planning!$B950,'SO Details'!$K:$K,$E950)</f>
        <v>0</v>
      </c>
      <c r="I950" s="20">
        <f>IF(COUNTIFS($C:$C,B950)&gt;1,SUMIFS('Sales Hx'!$Q:$Q,'Sales Hx'!$B:$B,_xlfn.XLOOKUP(B950,C:C,B:B),'Sales Hx'!$D:$D,Planning!$E950),SUMIFS('Sales Hx'!$Q:$Q,'Sales Hx'!$B:$B,Planning!$B950,'Sales Hx'!$D:$D,Planning!$E950))</f>
        <v>0</v>
      </c>
      <c r="J950" s="16">
        <f>IF(COUNTIFS($C:$C,B950)&gt;1,SUMIFS('Sales Hx'!$S:$S,'Sales Hx'!$B:$B,_xlfn.XLOOKUP(B950,C:C,B:B),'Sales Hx'!$D:$D,E950),SUMIFS('Sales Hx'!$S:$S,'Sales Hx'!$B:$B,$B950,'Sales Hx'!$D:$D,$E950))</f>
        <v>0</v>
      </c>
      <c r="K950" s="16">
        <f t="shared" si="80"/>
        <v>0</v>
      </c>
      <c r="L950" s="12">
        <f>IF(M950&lt;&gt;"",M950,IF(COUNTIFS($C:$C,B950)&gt;1,SUMIFS('Sales Hx'!V:V,'Sales Hx'!$B:$B,_xlfn.XLOOKUP(B950,C:C,B:B),'Sales Hx'!$D:$D,$E950),SUMIFS('Sales Hx'!V:V,'Sales Hx'!$B:$B,$B950,'Sales Hx'!$D:$D,$E950)))</f>
        <v>0</v>
      </c>
      <c r="M950" s="12">
        <v>0</v>
      </c>
      <c r="N950" s="15">
        <f t="shared" si="82"/>
        <v>0</v>
      </c>
      <c r="O950" s="21">
        <f t="shared" si="78"/>
        <v>0</v>
      </c>
      <c r="P950" s="24">
        <v>1.1399999999999999</v>
      </c>
      <c r="Q950" s="18">
        <f t="shared" si="81"/>
        <v>0</v>
      </c>
      <c r="R950" s="2">
        <v>1</v>
      </c>
      <c r="S950" s="2">
        <v>120</v>
      </c>
      <c r="T950" s="2" t="s">
        <v>4647</v>
      </c>
      <c r="U950" s="28" t="str">
        <f>IF(G950=0,"",_xlfn.MINIFS('PO Details'!$I:$I,'PO Details'!$D:$D,Planning!$B950,'PO Details'!$L:$L,Planning!$E950))</f>
        <v/>
      </c>
      <c r="V950" s="29" t="s">
        <v>4640</v>
      </c>
      <c r="W950" t="str">
        <f t="shared" si="79"/>
        <v>Max</v>
      </c>
      <c r="X950" s="2">
        <v>120</v>
      </c>
    </row>
    <row r="951" spans="1:24" x14ac:dyDescent="0.25">
      <c r="A951" s="11"/>
      <c r="B951" s="22" t="s">
        <v>1104</v>
      </c>
      <c r="C951" s="22"/>
      <c r="D951" s="22" t="s">
        <v>1105</v>
      </c>
      <c r="E951" s="31" t="s">
        <v>113</v>
      </c>
      <c r="F951" s="12">
        <f>SUMIFS('Inventory Details'!$H:$H,'Inventory Details'!$B:$B,$B951,'Inventory Details'!$E:$E,$E951)</f>
        <v>15</v>
      </c>
      <c r="G951" s="12">
        <f>SUMIFS('PO Details'!$H:$H,'PO Details'!$D:$D,Planning!$B951,'PO Details'!$L:$L,$E951)</f>
        <v>0</v>
      </c>
      <c r="H951" s="12">
        <f>SUMIFS('SO Details'!$G:$G,'SO Details'!$D:$D,Planning!$B951,'SO Details'!$K:$K,$E951)</f>
        <v>0</v>
      </c>
      <c r="I951" s="20">
        <f>IF(COUNTIFS($C:$C,B951)&gt;1,SUMIFS('Sales Hx'!$Q:$Q,'Sales Hx'!$B:$B,_xlfn.XLOOKUP(B951,C:C,B:B),'Sales Hx'!$D:$D,Planning!$E951),SUMIFS('Sales Hx'!$Q:$Q,'Sales Hx'!$B:$B,Planning!$B951,'Sales Hx'!$D:$D,Planning!$E951))</f>
        <v>0</v>
      </c>
      <c r="J951" s="16">
        <f>IF(COUNTIFS($C:$C,B951)&gt;1,SUMIFS('Sales Hx'!$S:$S,'Sales Hx'!$B:$B,_xlfn.XLOOKUP(B951,C:C,B:B),'Sales Hx'!$D:$D,E951),SUMIFS('Sales Hx'!$S:$S,'Sales Hx'!$B:$B,$B951,'Sales Hx'!$D:$D,$E951))</f>
        <v>0</v>
      </c>
      <c r="K951" s="16">
        <f t="shared" si="80"/>
        <v>0</v>
      </c>
      <c r="L951" s="12">
        <f>IF(M951&lt;&gt;"",M951,IF(COUNTIFS($C:$C,B951)&gt;1,SUMIFS('Sales Hx'!V:V,'Sales Hx'!$B:$B,_xlfn.XLOOKUP(B951,C:C,B:B),'Sales Hx'!$D:$D,$E951),SUMIFS('Sales Hx'!V:V,'Sales Hx'!$B:$B,$B951,'Sales Hx'!$D:$D,$E951)))</f>
        <v>0</v>
      </c>
      <c r="M951" s="12">
        <v>0</v>
      </c>
      <c r="N951" s="15">
        <f t="shared" si="82"/>
        <v>0</v>
      </c>
      <c r="O951" s="21">
        <f t="shared" si="78"/>
        <v>0</v>
      </c>
      <c r="P951" s="24">
        <v>3.55</v>
      </c>
      <c r="Q951" s="18">
        <f t="shared" si="81"/>
        <v>0</v>
      </c>
      <c r="R951" s="2">
        <v>1</v>
      </c>
      <c r="S951" s="2">
        <v>120</v>
      </c>
      <c r="T951" s="2" t="s">
        <v>4647</v>
      </c>
      <c r="U951" s="28" t="str">
        <f>IF(G951=0,"",_xlfn.MINIFS('PO Details'!$I:$I,'PO Details'!$D:$D,Planning!$B951,'PO Details'!$L:$L,Planning!$E951))</f>
        <v/>
      </c>
      <c r="V951" s="29" t="s">
        <v>4640</v>
      </c>
      <c r="W951" t="str">
        <f t="shared" si="79"/>
        <v>Max</v>
      </c>
      <c r="X951" s="2">
        <v>120</v>
      </c>
    </row>
    <row r="952" spans="1:24" x14ac:dyDescent="0.25">
      <c r="A952" s="11"/>
      <c r="B952" s="22" t="s">
        <v>1106</v>
      </c>
      <c r="C952" s="22"/>
      <c r="D952" s="22" t="s">
        <v>1107</v>
      </c>
      <c r="E952" s="31" t="s">
        <v>113</v>
      </c>
      <c r="F952" s="12">
        <f>SUMIFS('Inventory Details'!$H:$H,'Inventory Details'!$B:$B,$B952,'Inventory Details'!$E:$E,$E952)</f>
        <v>9</v>
      </c>
      <c r="G952" s="12">
        <f>SUMIFS('PO Details'!$H:$H,'PO Details'!$D:$D,Planning!$B952,'PO Details'!$L:$L,$E952)</f>
        <v>0</v>
      </c>
      <c r="H952" s="12">
        <f>SUMIFS('SO Details'!$G:$G,'SO Details'!$D:$D,Planning!$B952,'SO Details'!$K:$K,$E952)</f>
        <v>0</v>
      </c>
      <c r="I952" s="20">
        <f>IF(COUNTIFS($C:$C,B952)&gt;1,SUMIFS('Sales Hx'!$Q:$Q,'Sales Hx'!$B:$B,_xlfn.XLOOKUP(B952,C:C,B:B),'Sales Hx'!$D:$D,Planning!$E952),SUMIFS('Sales Hx'!$Q:$Q,'Sales Hx'!$B:$B,Planning!$B952,'Sales Hx'!$D:$D,Planning!$E952))</f>
        <v>0</v>
      </c>
      <c r="J952" s="16">
        <f>IF(COUNTIFS($C:$C,B952)&gt;1,SUMIFS('Sales Hx'!$S:$S,'Sales Hx'!$B:$B,_xlfn.XLOOKUP(B952,C:C,B:B),'Sales Hx'!$D:$D,E952),SUMIFS('Sales Hx'!$S:$S,'Sales Hx'!$B:$B,$B952,'Sales Hx'!$D:$D,$E952))</f>
        <v>0</v>
      </c>
      <c r="K952" s="16">
        <f t="shared" si="80"/>
        <v>0</v>
      </c>
      <c r="L952" s="12">
        <f>IF(M952&lt;&gt;"",M952,IF(COUNTIFS($C:$C,B952)&gt;1,SUMIFS('Sales Hx'!V:V,'Sales Hx'!$B:$B,_xlfn.XLOOKUP(B952,C:C,B:B),'Sales Hx'!$D:$D,$E952),SUMIFS('Sales Hx'!V:V,'Sales Hx'!$B:$B,$B952,'Sales Hx'!$D:$D,$E952)))</f>
        <v>0</v>
      </c>
      <c r="M952" s="12">
        <v>0</v>
      </c>
      <c r="N952" s="15">
        <f t="shared" si="82"/>
        <v>0</v>
      </c>
      <c r="O952" s="21">
        <f t="shared" si="78"/>
        <v>0</v>
      </c>
      <c r="P952" s="24">
        <v>1.1399999999999999</v>
      </c>
      <c r="Q952" s="18">
        <f t="shared" si="81"/>
        <v>0</v>
      </c>
      <c r="R952" s="2">
        <v>1</v>
      </c>
      <c r="S952" s="2">
        <v>120</v>
      </c>
      <c r="T952" s="2" t="s">
        <v>4647</v>
      </c>
      <c r="U952" s="28" t="str">
        <f>IF(G952=0,"",_xlfn.MINIFS('PO Details'!$I:$I,'PO Details'!$D:$D,Planning!$B952,'PO Details'!$L:$L,Planning!$E952))</f>
        <v/>
      </c>
      <c r="V952" s="29" t="s">
        <v>4640</v>
      </c>
      <c r="W952" t="str">
        <f t="shared" si="79"/>
        <v>Max</v>
      </c>
      <c r="X952" s="2">
        <v>120</v>
      </c>
    </row>
    <row r="953" spans="1:24" x14ac:dyDescent="0.25">
      <c r="A953" s="11"/>
      <c r="B953" s="22" t="s">
        <v>1108</v>
      </c>
      <c r="C953" s="22"/>
      <c r="D953" s="22" t="s">
        <v>1109</v>
      </c>
      <c r="E953" s="31" t="s">
        <v>113</v>
      </c>
      <c r="F953" s="12">
        <f>SUMIFS('Inventory Details'!$H:$H,'Inventory Details'!$B:$B,$B953,'Inventory Details'!$E:$E,$E953)</f>
        <v>10</v>
      </c>
      <c r="G953" s="12">
        <f>SUMIFS('PO Details'!$H:$H,'PO Details'!$D:$D,Planning!$B953,'PO Details'!$L:$L,$E953)</f>
        <v>0</v>
      </c>
      <c r="H953" s="12">
        <f>SUMIFS('SO Details'!$G:$G,'SO Details'!$D:$D,Planning!$B953,'SO Details'!$K:$K,$E953)</f>
        <v>0</v>
      </c>
      <c r="I953" s="20">
        <f>IF(COUNTIFS($C:$C,B953)&gt;1,SUMIFS('Sales Hx'!$Q:$Q,'Sales Hx'!$B:$B,_xlfn.XLOOKUP(B953,C:C,B:B),'Sales Hx'!$D:$D,Planning!$E953),SUMIFS('Sales Hx'!$Q:$Q,'Sales Hx'!$B:$B,Planning!$B953,'Sales Hx'!$D:$D,Planning!$E953))</f>
        <v>0</v>
      </c>
      <c r="J953" s="16">
        <f>IF(COUNTIFS($C:$C,B953)&gt;1,SUMIFS('Sales Hx'!$S:$S,'Sales Hx'!$B:$B,_xlfn.XLOOKUP(B953,C:C,B:B),'Sales Hx'!$D:$D,E953),SUMIFS('Sales Hx'!$S:$S,'Sales Hx'!$B:$B,$B953,'Sales Hx'!$D:$D,$E953))</f>
        <v>0</v>
      </c>
      <c r="K953" s="16">
        <f t="shared" si="80"/>
        <v>0</v>
      </c>
      <c r="L953" s="12">
        <f>IF(M953&lt;&gt;"",M953,IF(COUNTIFS($C:$C,B953)&gt;1,SUMIFS('Sales Hx'!V:V,'Sales Hx'!$B:$B,_xlfn.XLOOKUP(B953,C:C,B:B),'Sales Hx'!$D:$D,$E953),SUMIFS('Sales Hx'!V:V,'Sales Hx'!$B:$B,$B953,'Sales Hx'!$D:$D,$E953)))</f>
        <v>0</v>
      </c>
      <c r="M953" s="12">
        <v>0</v>
      </c>
      <c r="N953" s="15">
        <f t="shared" si="82"/>
        <v>0</v>
      </c>
      <c r="O953" s="21">
        <f t="shared" si="78"/>
        <v>0</v>
      </c>
      <c r="P953" s="24">
        <v>1.1399999999999999</v>
      </c>
      <c r="Q953" s="18">
        <f t="shared" si="81"/>
        <v>0</v>
      </c>
      <c r="R953" s="2">
        <v>1</v>
      </c>
      <c r="S953" s="2">
        <v>120</v>
      </c>
      <c r="T953" s="2" t="s">
        <v>4647</v>
      </c>
      <c r="U953" s="28" t="str">
        <f>IF(G953=0,"",_xlfn.MINIFS('PO Details'!$I:$I,'PO Details'!$D:$D,Planning!$B953,'PO Details'!$L:$L,Planning!$E953))</f>
        <v/>
      </c>
      <c r="V953" s="29" t="s">
        <v>4640</v>
      </c>
      <c r="W953" t="str">
        <f t="shared" si="79"/>
        <v>Max</v>
      </c>
      <c r="X953" s="2">
        <v>120</v>
      </c>
    </row>
    <row r="954" spans="1:24" x14ac:dyDescent="0.25">
      <c r="A954" s="11"/>
      <c r="B954" s="22" t="s">
        <v>1110</v>
      </c>
      <c r="C954" s="22"/>
      <c r="D954" s="22" t="s">
        <v>1111</v>
      </c>
      <c r="E954" s="31" t="s">
        <v>113</v>
      </c>
      <c r="F954" s="12">
        <f>SUMIFS('Inventory Details'!$H:$H,'Inventory Details'!$B:$B,$B954,'Inventory Details'!$E:$E,$E954)</f>
        <v>10</v>
      </c>
      <c r="G954" s="12">
        <f>SUMIFS('PO Details'!$H:$H,'PO Details'!$D:$D,Planning!$B954,'PO Details'!$L:$L,$E954)</f>
        <v>0</v>
      </c>
      <c r="H954" s="12">
        <f>SUMIFS('SO Details'!$G:$G,'SO Details'!$D:$D,Planning!$B954,'SO Details'!$K:$K,$E954)</f>
        <v>0</v>
      </c>
      <c r="I954" s="20">
        <f>IF(COUNTIFS($C:$C,B954)&gt;1,SUMIFS('Sales Hx'!$Q:$Q,'Sales Hx'!$B:$B,_xlfn.XLOOKUP(B954,C:C,B:B),'Sales Hx'!$D:$D,Planning!$E954),SUMIFS('Sales Hx'!$Q:$Q,'Sales Hx'!$B:$B,Planning!$B954,'Sales Hx'!$D:$D,Planning!$E954))</f>
        <v>0</v>
      </c>
      <c r="J954" s="16">
        <f>IF(COUNTIFS($C:$C,B954)&gt;1,SUMIFS('Sales Hx'!$S:$S,'Sales Hx'!$B:$B,_xlfn.XLOOKUP(B954,C:C,B:B),'Sales Hx'!$D:$D,E954),SUMIFS('Sales Hx'!$S:$S,'Sales Hx'!$B:$B,$B954,'Sales Hx'!$D:$D,$E954))</f>
        <v>0</v>
      </c>
      <c r="K954" s="16">
        <f t="shared" si="80"/>
        <v>0</v>
      </c>
      <c r="L954" s="12">
        <f>IF(M954&lt;&gt;"",M954,IF(COUNTIFS($C:$C,B954)&gt;1,SUMIFS('Sales Hx'!V:V,'Sales Hx'!$B:$B,_xlfn.XLOOKUP(B954,C:C,B:B),'Sales Hx'!$D:$D,$E954),SUMIFS('Sales Hx'!V:V,'Sales Hx'!$B:$B,$B954,'Sales Hx'!$D:$D,$E954)))</f>
        <v>0</v>
      </c>
      <c r="M954" s="12">
        <v>0</v>
      </c>
      <c r="N954" s="15">
        <f t="shared" si="82"/>
        <v>0</v>
      </c>
      <c r="O954" s="21">
        <f t="shared" si="78"/>
        <v>0</v>
      </c>
      <c r="P954" s="24">
        <v>1.1399999999999999</v>
      </c>
      <c r="Q954" s="18">
        <f t="shared" si="81"/>
        <v>0</v>
      </c>
      <c r="R954" s="2">
        <v>1</v>
      </c>
      <c r="S954" s="2">
        <v>120</v>
      </c>
      <c r="T954" s="2" t="s">
        <v>4647</v>
      </c>
      <c r="U954" s="28" t="str">
        <f>IF(G954=0,"",_xlfn.MINIFS('PO Details'!$I:$I,'PO Details'!$D:$D,Planning!$B954,'PO Details'!$L:$L,Planning!$E954))</f>
        <v/>
      </c>
      <c r="V954" s="29" t="s">
        <v>4640</v>
      </c>
      <c r="W954" t="str">
        <f t="shared" si="79"/>
        <v>Max</v>
      </c>
      <c r="X954" s="2">
        <v>120</v>
      </c>
    </row>
    <row r="955" spans="1:24" x14ac:dyDescent="0.25">
      <c r="A955" s="11"/>
      <c r="B955" s="22" t="s">
        <v>1112</v>
      </c>
      <c r="C955" s="22"/>
      <c r="D955" s="22" t="s">
        <v>1113</v>
      </c>
      <c r="E955" s="31" t="s">
        <v>113</v>
      </c>
      <c r="F955" s="12">
        <f>SUMIFS('Inventory Details'!$H:$H,'Inventory Details'!$B:$B,$B955,'Inventory Details'!$E:$E,$E955)</f>
        <v>2</v>
      </c>
      <c r="G955" s="12">
        <f>SUMIFS('PO Details'!$H:$H,'PO Details'!$D:$D,Planning!$B955,'PO Details'!$L:$L,$E955)</f>
        <v>0</v>
      </c>
      <c r="H955" s="12">
        <f>SUMIFS('SO Details'!$G:$G,'SO Details'!$D:$D,Planning!$B955,'SO Details'!$K:$K,$E955)</f>
        <v>0</v>
      </c>
      <c r="I955" s="20">
        <f>IF(COUNTIFS($C:$C,B955)&gt;1,SUMIFS('Sales Hx'!$Q:$Q,'Sales Hx'!$B:$B,_xlfn.XLOOKUP(B955,C:C,B:B),'Sales Hx'!$D:$D,Planning!$E955),SUMIFS('Sales Hx'!$Q:$Q,'Sales Hx'!$B:$B,Planning!$B955,'Sales Hx'!$D:$D,Planning!$E955))</f>
        <v>0</v>
      </c>
      <c r="J955" s="16">
        <f>IF(COUNTIFS($C:$C,B955)&gt;1,SUMIFS('Sales Hx'!$S:$S,'Sales Hx'!$B:$B,_xlfn.XLOOKUP(B955,C:C,B:B),'Sales Hx'!$D:$D,E955),SUMIFS('Sales Hx'!$S:$S,'Sales Hx'!$B:$B,$B955,'Sales Hx'!$D:$D,$E955))</f>
        <v>0</v>
      </c>
      <c r="K955" s="16">
        <f t="shared" si="80"/>
        <v>0</v>
      </c>
      <c r="L955" s="12">
        <f>IF(M955&lt;&gt;"",M955,IF(COUNTIFS($C:$C,B955)&gt;1,SUMIFS('Sales Hx'!V:V,'Sales Hx'!$B:$B,_xlfn.XLOOKUP(B955,C:C,B:B),'Sales Hx'!$D:$D,$E955),SUMIFS('Sales Hx'!V:V,'Sales Hx'!$B:$B,$B955,'Sales Hx'!$D:$D,$E955)))</f>
        <v>0</v>
      </c>
      <c r="M955" s="12">
        <v>0</v>
      </c>
      <c r="N955" s="15">
        <f t="shared" si="82"/>
        <v>0</v>
      </c>
      <c r="O955" s="21">
        <f t="shared" si="78"/>
        <v>0</v>
      </c>
      <c r="P955" s="24">
        <v>2.13</v>
      </c>
      <c r="Q955" s="18">
        <f t="shared" si="81"/>
        <v>0</v>
      </c>
      <c r="R955" s="2">
        <v>1</v>
      </c>
      <c r="S955" s="2">
        <v>120</v>
      </c>
      <c r="T955" s="2" t="s">
        <v>4647</v>
      </c>
      <c r="U955" s="28" t="str">
        <f>IF(G955=0,"",_xlfn.MINIFS('PO Details'!$I:$I,'PO Details'!$D:$D,Planning!$B955,'PO Details'!$L:$L,Planning!$E955))</f>
        <v/>
      </c>
      <c r="V955" s="29" t="s">
        <v>4640</v>
      </c>
      <c r="W955" t="str">
        <f t="shared" si="79"/>
        <v>Max</v>
      </c>
      <c r="X955" s="2">
        <v>120</v>
      </c>
    </row>
    <row r="956" spans="1:24" x14ac:dyDescent="0.25">
      <c r="A956" s="11"/>
      <c r="B956" s="22" t="s">
        <v>1114</v>
      </c>
      <c r="C956" s="22"/>
      <c r="D956" s="22" t="s">
        <v>1115</v>
      </c>
      <c r="E956" s="31" t="s">
        <v>113</v>
      </c>
      <c r="F956" s="12">
        <f>SUMIFS('Inventory Details'!$H:$H,'Inventory Details'!$B:$B,$B956,'Inventory Details'!$E:$E,$E956)</f>
        <v>14</v>
      </c>
      <c r="G956" s="12">
        <f>SUMIFS('PO Details'!$H:$H,'PO Details'!$D:$D,Planning!$B956,'PO Details'!$L:$L,$E956)</f>
        <v>0</v>
      </c>
      <c r="H956" s="12">
        <f>SUMIFS('SO Details'!$G:$G,'SO Details'!$D:$D,Planning!$B956,'SO Details'!$K:$K,$E956)</f>
        <v>0</v>
      </c>
      <c r="I956" s="20">
        <f>IF(COUNTIFS($C:$C,B956)&gt;1,SUMIFS('Sales Hx'!$Q:$Q,'Sales Hx'!$B:$B,_xlfn.XLOOKUP(B956,C:C,B:B),'Sales Hx'!$D:$D,Planning!$E956),SUMIFS('Sales Hx'!$Q:$Q,'Sales Hx'!$B:$B,Planning!$B956,'Sales Hx'!$D:$D,Planning!$E956))</f>
        <v>0</v>
      </c>
      <c r="J956" s="16">
        <f>IF(COUNTIFS($C:$C,B956)&gt;1,SUMIFS('Sales Hx'!$S:$S,'Sales Hx'!$B:$B,_xlfn.XLOOKUP(B956,C:C,B:B),'Sales Hx'!$D:$D,E956),SUMIFS('Sales Hx'!$S:$S,'Sales Hx'!$B:$B,$B956,'Sales Hx'!$D:$D,$E956))</f>
        <v>0</v>
      </c>
      <c r="K956" s="16">
        <f t="shared" si="80"/>
        <v>0</v>
      </c>
      <c r="L956" s="12">
        <f>IF(M956&lt;&gt;"",M956,IF(COUNTIFS($C:$C,B956)&gt;1,SUMIFS('Sales Hx'!V:V,'Sales Hx'!$B:$B,_xlfn.XLOOKUP(B956,C:C,B:B),'Sales Hx'!$D:$D,$E956),SUMIFS('Sales Hx'!V:V,'Sales Hx'!$B:$B,$B956,'Sales Hx'!$D:$D,$E956)))</f>
        <v>0</v>
      </c>
      <c r="M956" s="12">
        <v>0</v>
      </c>
      <c r="N956" s="15">
        <f t="shared" si="82"/>
        <v>0</v>
      </c>
      <c r="O956" s="21">
        <f t="shared" si="78"/>
        <v>0</v>
      </c>
      <c r="P956" s="24">
        <v>1.85</v>
      </c>
      <c r="Q956" s="18">
        <f t="shared" si="81"/>
        <v>0</v>
      </c>
      <c r="R956" s="2">
        <v>1</v>
      </c>
      <c r="S956" s="2">
        <v>120</v>
      </c>
      <c r="T956" s="2" t="s">
        <v>4647</v>
      </c>
      <c r="U956" s="28" t="str">
        <f>IF(G956=0,"",_xlfn.MINIFS('PO Details'!$I:$I,'PO Details'!$D:$D,Planning!$B956,'PO Details'!$L:$L,Planning!$E956))</f>
        <v/>
      </c>
      <c r="V956" s="29" t="s">
        <v>4640</v>
      </c>
      <c r="W956" t="str">
        <f t="shared" si="79"/>
        <v>Max</v>
      </c>
      <c r="X956" s="2">
        <v>120</v>
      </c>
    </row>
    <row r="957" spans="1:24" x14ac:dyDescent="0.25">
      <c r="A957" s="11"/>
      <c r="B957" s="22" t="s">
        <v>1116</v>
      </c>
      <c r="C957" s="22"/>
      <c r="D957" s="22" t="s">
        <v>1117</v>
      </c>
      <c r="E957" s="31" t="s">
        <v>113</v>
      </c>
      <c r="F957" s="12">
        <f>SUMIFS('Inventory Details'!$H:$H,'Inventory Details'!$B:$B,$B957,'Inventory Details'!$E:$E,$E957)</f>
        <v>6</v>
      </c>
      <c r="G957" s="12">
        <f>SUMIFS('PO Details'!$H:$H,'PO Details'!$D:$D,Planning!$B957,'PO Details'!$L:$L,$E957)</f>
        <v>0</v>
      </c>
      <c r="H957" s="12">
        <f>SUMIFS('SO Details'!$G:$G,'SO Details'!$D:$D,Planning!$B957,'SO Details'!$K:$K,$E957)</f>
        <v>0</v>
      </c>
      <c r="I957" s="20">
        <f>IF(COUNTIFS($C:$C,B957)&gt;1,SUMIFS('Sales Hx'!$Q:$Q,'Sales Hx'!$B:$B,_xlfn.XLOOKUP(B957,C:C,B:B),'Sales Hx'!$D:$D,Planning!$E957),SUMIFS('Sales Hx'!$Q:$Q,'Sales Hx'!$B:$B,Planning!$B957,'Sales Hx'!$D:$D,Planning!$E957))</f>
        <v>0</v>
      </c>
      <c r="J957" s="16">
        <f>IF(COUNTIFS($C:$C,B957)&gt;1,SUMIFS('Sales Hx'!$S:$S,'Sales Hx'!$B:$B,_xlfn.XLOOKUP(B957,C:C,B:B),'Sales Hx'!$D:$D,E957),SUMIFS('Sales Hx'!$S:$S,'Sales Hx'!$B:$B,$B957,'Sales Hx'!$D:$D,$E957))</f>
        <v>0</v>
      </c>
      <c r="K957" s="16">
        <f t="shared" si="80"/>
        <v>0</v>
      </c>
      <c r="L957" s="12">
        <f>IF(M957&lt;&gt;"",M957,IF(COUNTIFS($C:$C,B957)&gt;1,SUMIFS('Sales Hx'!V:V,'Sales Hx'!$B:$B,_xlfn.XLOOKUP(B957,C:C,B:B),'Sales Hx'!$D:$D,$E957),SUMIFS('Sales Hx'!V:V,'Sales Hx'!$B:$B,$B957,'Sales Hx'!$D:$D,$E957)))</f>
        <v>0</v>
      </c>
      <c r="M957" s="12">
        <v>0</v>
      </c>
      <c r="N957" s="15">
        <f t="shared" si="82"/>
        <v>0</v>
      </c>
      <c r="O957" s="21">
        <f t="shared" si="78"/>
        <v>0</v>
      </c>
      <c r="P957" s="24">
        <v>8.5299999999999994</v>
      </c>
      <c r="Q957" s="18">
        <f t="shared" si="81"/>
        <v>0</v>
      </c>
      <c r="R957" s="2">
        <v>1</v>
      </c>
      <c r="S957" s="2">
        <v>120</v>
      </c>
      <c r="T957" s="2" t="s">
        <v>4647</v>
      </c>
      <c r="U957" s="28" t="str">
        <f>IF(G957=0,"",_xlfn.MINIFS('PO Details'!$I:$I,'PO Details'!$D:$D,Planning!$B957,'PO Details'!$L:$L,Planning!$E957))</f>
        <v/>
      </c>
      <c r="V957" s="29" t="s">
        <v>4640</v>
      </c>
      <c r="W957" t="str">
        <f t="shared" si="79"/>
        <v>Max</v>
      </c>
      <c r="X957" s="2">
        <v>120</v>
      </c>
    </row>
    <row r="958" spans="1:24" x14ac:dyDescent="0.25">
      <c r="A958" s="11"/>
      <c r="B958" s="22" t="s">
        <v>1122</v>
      </c>
      <c r="C958" s="22"/>
      <c r="D958" s="22" t="s">
        <v>1123</v>
      </c>
      <c r="E958" s="31" t="s">
        <v>113</v>
      </c>
      <c r="F958" s="12">
        <f>SUMIFS('Inventory Details'!$H:$H,'Inventory Details'!$B:$B,$B958,'Inventory Details'!$E:$E,$E958)</f>
        <v>1</v>
      </c>
      <c r="G958" s="12">
        <f>SUMIFS('PO Details'!$H:$H,'PO Details'!$D:$D,Planning!$B958,'PO Details'!$L:$L,$E958)</f>
        <v>0</v>
      </c>
      <c r="H958" s="12">
        <f>SUMIFS('SO Details'!$G:$G,'SO Details'!$D:$D,Planning!$B958,'SO Details'!$K:$K,$E958)</f>
        <v>0</v>
      </c>
      <c r="I958" s="20">
        <f>IF(COUNTIFS($C:$C,B958)&gt;1,SUMIFS('Sales Hx'!$Q:$Q,'Sales Hx'!$B:$B,_xlfn.XLOOKUP(B958,C:C,B:B),'Sales Hx'!$D:$D,Planning!$E958),SUMIFS('Sales Hx'!$Q:$Q,'Sales Hx'!$B:$B,Planning!$B958,'Sales Hx'!$D:$D,Planning!$E958))</f>
        <v>0</v>
      </c>
      <c r="J958" s="16">
        <f>IF(COUNTIFS($C:$C,B958)&gt;1,SUMIFS('Sales Hx'!$S:$S,'Sales Hx'!$B:$B,_xlfn.XLOOKUP(B958,C:C,B:B),'Sales Hx'!$D:$D,E958),SUMIFS('Sales Hx'!$S:$S,'Sales Hx'!$B:$B,$B958,'Sales Hx'!$D:$D,$E958))</f>
        <v>0</v>
      </c>
      <c r="K958" s="16">
        <f t="shared" si="80"/>
        <v>0</v>
      </c>
      <c r="L958" s="12">
        <f>IF(M958&lt;&gt;"",M958,IF(COUNTIFS($C:$C,B958)&gt;1,SUMIFS('Sales Hx'!V:V,'Sales Hx'!$B:$B,_xlfn.XLOOKUP(B958,C:C,B:B),'Sales Hx'!$D:$D,$E958),SUMIFS('Sales Hx'!V:V,'Sales Hx'!$B:$B,$B958,'Sales Hx'!$D:$D,$E958)))</f>
        <v>0</v>
      </c>
      <c r="M958" s="12">
        <v>0</v>
      </c>
      <c r="N958" s="15">
        <f t="shared" si="82"/>
        <v>0</v>
      </c>
      <c r="O958" s="21">
        <f t="shared" si="78"/>
        <v>0</v>
      </c>
      <c r="P958" s="24">
        <v>158.63040000000001</v>
      </c>
      <c r="Q958" s="18">
        <f t="shared" si="81"/>
        <v>0</v>
      </c>
      <c r="R958" s="2">
        <v>1</v>
      </c>
      <c r="S958" s="2">
        <v>120</v>
      </c>
      <c r="T958" s="2" t="s">
        <v>4647</v>
      </c>
      <c r="U958" s="28" t="str">
        <f>IF(G958=0,"",_xlfn.MINIFS('PO Details'!$I:$I,'PO Details'!$D:$D,Planning!$B958,'PO Details'!$L:$L,Planning!$E958))</f>
        <v/>
      </c>
      <c r="V958" s="29" t="s">
        <v>4640</v>
      </c>
      <c r="W958" t="str">
        <f t="shared" si="79"/>
        <v>Max</v>
      </c>
      <c r="X958" s="2">
        <v>120</v>
      </c>
    </row>
    <row r="959" spans="1:24" x14ac:dyDescent="0.25">
      <c r="A959" s="11"/>
      <c r="B959" s="22" t="s">
        <v>1122</v>
      </c>
      <c r="C959" s="22"/>
      <c r="D959" s="22" t="s">
        <v>1123</v>
      </c>
      <c r="E959" s="31" t="s">
        <v>4746</v>
      </c>
      <c r="F959" s="12">
        <f>SUMIFS('Inventory Details'!$H:$H,'Inventory Details'!$B:$B,$B959,'Inventory Details'!$E:$E,$E959)</f>
        <v>2</v>
      </c>
      <c r="G959" s="12">
        <f>SUMIFS('PO Details'!$H:$H,'PO Details'!$D:$D,Planning!$B959,'PO Details'!$L:$L,$E959)</f>
        <v>0</v>
      </c>
      <c r="H959" s="12">
        <f>SUMIFS('SO Details'!$G:$G,'SO Details'!$D:$D,Planning!$B959,'SO Details'!$K:$K,$E959)</f>
        <v>0</v>
      </c>
      <c r="I959" s="20">
        <f>IF(COUNTIFS($C:$C,B959)&gt;1,SUMIFS('Sales Hx'!$Q:$Q,'Sales Hx'!$B:$B,_xlfn.XLOOKUP(B959,C:C,B:B),'Sales Hx'!$D:$D,Planning!$E959),SUMIFS('Sales Hx'!$Q:$Q,'Sales Hx'!$B:$B,Planning!$B959,'Sales Hx'!$D:$D,Planning!$E959))</f>
        <v>0</v>
      </c>
      <c r="J959" s="16">
        <f>IF(COUNTIFS($C:$C,B959)&gt;1,SUMIFS('Sales Hx'!$S:$S,'Sales Hx'!$B:$B,_xlfn.XLOOKUP(B959,C:C,B:B),'Sales Hx'!$D:$D,E959),SUMIFS('Sales Hx'!$S:$S,'Sales Hx'!$B:$B,$B959,'Sales Hx'!$D:$D,$E959))</f>
        <v>0</v>
      </c>
      <c r="K959" s="16">
        <f t="shared" si="80"/>
        <v>0</v>
      </c>
      <c r="L959" s="12">
        <f>IF(M959&lt;&gt;"",M959,IF(COUNTIFS($C:$C,B959)&gt;1,SUMIFS('Sales Hx'!V:V,'Sales Hx'!$B:$B,_xlfn.XLOOKUP(B959,C:C,B:B),'Sales Hx'!$D:$D,$E959),SUMIFS('Sales Hx'!V:V,'Sales Hx'!$B:$B,$B959,'Sales Hx'!$D:$D,$E959)))</f>
        <v>0</v>
      </c>
      <c r="M959" s="12">
        <v>0</v>
      </c>
      <c r="N959" s="15">
        <f t="shared" si="82"/>
        <v>0</v>
      </c>
      <c r="O959" s="21">
        <f t="shared" si="78"/>
        <v>0</v>
      </c>
      <c r="P959" s="24">
        <v>158.63040000000001</v>
      </c>
      <c r="Q959" s="18">
        <f t="shared" si="81"/>
        <v>0</v>
      </c>
      <c r="R959" s="2">
        <v>1</v>
      </c>
      <c r="S959" s="2">
        <v>120</v>
      </c>
      <c r="T959" s="2" t="s">
        <v>4647</v>
      </c>
      <c r="U959" s="28" t="str">
        <f>IF(G959=0,"",_xlfn.MINIFS('PO Details'!$I:$I,'PO Details'!$D:$D,Planning!$B959,'PO Details'!$L:$L,Planning!$E959))</f>
        <v/>
      </c>
      <c r="V959" s="29" t="s">
        <v>4640</v>
      </c>
      <c r="W959" t="str">
        <f t="shared" si="79"/>
        <v>Max</v>
      </c>
      <c r="X959" s="2">
        <v>120</v>
      </c>
    </row>
    <row r="960" spans="1:24" x14ac:dyDescent="0.25">
      <c r="A960" s="11"/>
      <c r="B960" s="22" t="s">
        <v>1124</v>
      </c>
      <c r="C960" s="22"/>
      <c r="D960" s="22" t="s">
        <v>1125</v>
      </c>
      <c r="E960" s="31" t="s">
        <v>4746</v>
      </c>
      <c r="F960" s="12">
        <f>SUMIFS('Inventory Details'!$H:$H,'Inventory Details'!$B:$B,$B960,'Inventory Details'!$E:$E,$E960)</f>
        <v>1</v>
      </c>
      <c r="G960" s="12">
        <f>SUMIFS('PO Details'!$H:$H,'PO Details'!$D:$D,Planning!$B960,'PO Details'!$L:$L,$E960)</f>
        <v>0</v>
      </c>
      <c r="H960" s="12">
        <f>SUMIFS('SO Details'!$G:$G,'SO Details'!$D:$D,Planning!$B960,'SO Details'!$K:$K,$E960)</f>
        <v>1</v>
      </c>
      <c r="I960" s="20">
        <f>IF(COUNTIFS($C:$C,B960)&gt;1,SUMIFS('Sales Hx'!$Q:$Q,'Sales Hx'!$B:$B,_xlfn.XLOOKUP(B960,C:C,B:B),'Sales Hx'!$D:$D,Planning!$E960),SUMIFS('Sales Hx'!$Q:$Q,'Sales Hx'!$B:$B,Planning!$B960,'Sales Hx'!$D:$D,Planning!$E960))</f>
        <v>0</v>
      </c>
      <c r="J960" s="16">
        <f>IF(COUNTIFS($C:$C,B960)&gt;1,SUMIFS('Sales Hx'!$S:$S,'Sales Hx'!$B:$B,_xlfn.XLOOKUP(B960,C:C,B:B),'Sales Hx'!$D:$D,E960),SUMIFS('Sales Hx'!$S:$S,'Sales Hx'!$B:$B,$B960,'Sales Hx'!$D:$D,$E960))</f>
        <v>3.2894736842105261E-2</v>
      </c>
      <c r="K960" s="16">
        <f t="shared" si="80"/>
        <v>0</v>
      </c>
      <c r="L960" s="12">
        <f>IF(M960&lt;&gt;"",M960,IF(COUNTIFS($C:$C,B960)&gt;1,SUMIFS('Sales Hx'!V:V,'Sales Hx'!$B:$B,_xlfn.XLOOKUP(B960,C:C,B:B),'Sales Hx'!$D:$D,$E960),SUMIFS('Sales Hx'!V:V,'Sales Hx'!$B:$B,$B960,'Sales Hx'!$D:$D,$E960)))</f>
        <v>0</v>
      </c>
      <c r="M960" s="12">
        <v>0</v>
      </c>
      <c r="N960" s="15">
        <f t="shared" si="82"/>
        <v>3.2894736842105261E-2</v>
      </c>
      <c r="O960" s="21">
        <f t="shared" si="78"/>
        <v>0</v>
      </c>
      <c r="P960" s="24">
        <v>158.63040000000001</v>
      </c>
      <c r="Q960" s="18">
        <f t="shared" si="81"/>
        <v>0</v>
      </c>
      <c r="R960" s="2">
        <v>1</v>
      </c>
      <c r="S960" s="2">
        <v>120</v>
      </c>
      <c r="T960" s="2" t="s">
        <v>4647</v>
      </c>
      <c r="U960" s="28" t="str">
        <f>IF(G960=0,"",_xlfn.MINIFS('PO Details'!$I:$I,'PO Details'!$D:$D,Planning!$B960,'PO Details'!$L:$L,Planning!$E960))</f>
        <v/>
      </c>
      <c r="V960" s="29" t="s">
        <v>4640</v>
      </c>
      <c r="W960" t="str">
        <f t="shared" si="79"/>
        <v>Max</v>
      </c>
      <c r="X960" s="2">
        <v>120</v>
      </c>
    </row>
    <row r="961" spans="1:24" x14ac:dyDescent="0.25">
      <c r="A961" s="11"/>
      <c r="B961" s="22" t="s">
        <v>1124</v>
      </c>
      <c r="C961" s="22"/>
      <c r="D961" s="22" t="s">
        <v>1125</v>
      </c>
      <c r="E961" s="31" t="s">
        <v>113</v>
      </c>
      <c r="F961" s="12">
        <f>SUMIFS('Inventory Details'!$H:$H,'Inventory Details'!$B:$B,$B961,'Inventory Details'!$E:$E,$E961)</f>
        <v>0</v>
      </c>
      <c r="G961" s="12">
        <f>SUMIFS('PO Details'!$H:$H,'PO Details'!$D:$D,Planning!$B961,'PO Details'!$L:$L,$E961)</f>
        <v>0</v>
      </c>
      <c r="H961" s="12">
        <f>SUMIFS('SO Details'!$G:$G,'SO Details'!$D:$D,Planning!$B961,'SO Details'!$K:$K,$E961)</f>
        <v>0</v>
      </c>
      <c r="I961" s="20">
        <f>IF(COUNTIFS($C:$C,B961)&gt;1,SUMIFS('Sales Hx'!$Q:$Q,'Sales Hx'!$B:$B,_xlfn.XLOOKUP(B961,C:C,B:B),'Sales Hx'!$D:$D,Planning!$E961),SUMIFS('Sales Hx'!$Q:$Q,'Sales Hx'!$B:$B,Planning!$B961,'Sales Hx'!$D:$D,Planning!$E961))</f>
        <v>0</v>
      </c>
      <c r="J961" s="16">
        <f>IF(COUNTIFS($C:$C,B961)&gt;1,SUMIFS('Sales Hx'!$S:$S,'Sales Hx'!$B:$B,_xlfn.XLOOKUP(B961,C:C,B:B),'Sales Hx'!$D:$D,E961),SUMIFS('Sales Hx'!$S:$S,'Sales Hx'!$B:$B,$B961,'Sales Hx'!$D:$D,$E961))</f>
        <v>3.9473684210526314E-2</v>
      </c>
      <c r="K961" s="16">
        <f t="shared" si="80"/>
        <v>0</v>
      </c>
      <c r="L961" s="12">
        <f>IF(M961&lt;&gt;"",M961,IF(COUNTIFS($C:$C,B961)&gt;1,SUMIFS('Sales Hx'!V:V,'Sales Hx'!$B:$B,_xlfn.XLOOKUP(B961,C:C,B:B),'Sales Hx'!$D:$D,$E961),SUMIFS('Sales Hx'!V:V,'Sales Hx'!$B:$B,$B961,'Sales Hx'!$D:$D,$E961)))</f>
        <v>0</v>
      </c>
      <c r="M961" s="12">
        <v>0</v>
      </c>
      <c r="N961" s="15">
        <f t="shared" si="82"/>
        <v>3.9473684210526314E-2</v>
      </c>
      <c r="O961" s="21">
        <f t="shared" si="78"/>
        <v>5</v>
      </c>
      <c r="P961" s="24">
        <v>158.63040000000001</v>
      </c>
      <c r="Q961" s="18">
        <f t="shared" si="81"/>
        <v>793.15200000000004</v>
      </c>
      <c r="R961" s="2">
        <v>1</v>
      </c>
      <c r="S961" s="2">
        <v>120</v>
      </c>
      <c r="T961" s="2" t="s">
        <v>4647</v>
      </c>
      <c r="U961" s="28" t="str">
        <f>IF(G961=0,"",_xlfn.MINIFS('PO Details'!$I:$I,'PO Details'!$D:$D,Planning!$B961,'PO Details'!$L:$L,Planning!$E961))</f>
        <v/>
      </c>
      <c r="V961" s="29" t="s">
        <v>4640</v>
      </c>
      <c r="W961" t="str">
        <f t="shared" si="79"/>
        <v>Max</v>
      </c>
      <c r="X961" s="2">
        <v>120</v>
      </c>
    </row>
    <row r="962" spans="1:24" x14ac:dyDescent="0.25">
      <c r="A962" s="11"/>
      <c r="B962" s="22" t="s">
        <v>1126</v>
      </c>
      <c r="C962" s="22"/>
      <c r="D962" s="22" t="s">
        <v>1127</v>
      </c>
      <c r="E962" s="31" t="s">
        <v>4746</v>
      </c>
      <c r="F962" s="12">
        <f>SUMIFS('Inventory Details'!$H:$H,'Inventory Details'!$B:$B,$B962,'Inventory Details'!$E:$E,$E962)</f>
        <v>4</v>
      </c>
      <c r="G962" s="12">
        <f>SUMIFS('PO Details'!$H:$H,'PO Details'!$D:$D,Planning!$B962,'PO Details'!$L:$L,$E962)</f>
        <v>0</v>
      </c>
      <c r="H962" s="12">
        <f>SUMIFS('SO Details'!$G:$G,'SO Details'!$D:$D,Planning!$B962,'SO Details'!$K:$K,$E962)</f>
        <v>0</v>
      </c>
      <c r="I962" s="20">
        <f>IF(COUNTIFS($C:$C,B962)&gt;1,SUMIFS('Sales Hx'!$Q:$Q,'Sales Hx'!$B:$B,_xlfn.XLOOKUP(B962,C:C,B:B),'Sales Hx'!$D:$D,Planning!$E962),SUMIFS('Sales Hx'!$Q:$Q,'Sales Hx'!$B:$B,Planning!$B962,'Sales Hx'!$D:$D,Planning!$E962))</f>
        <v>0</v>
      </c>
      <c r="J962" s="16">
        <f>IF(COUNTIFS($C:$C,B962)&gt;1,SUMIFS('Sales Hx'!$S:$S,'Sales Hx'!$B:$B,_xlfn.XLOOKUP(B962,C:C,B:B),'Sales Hx'!$D:$D,E962),SUMIFS('Sales Hx'!$S:$S,'Sales Hx'!$B:$B,$B962,'Sales Hx'!$D:$D,$E962))</f>
        <v>0</v>
      </c>
      <c r="K962" s="16">
        <f t="shared" si="80"/>
        <v>0</v>
      </c>
      <c r="L962" s="12">
        <f>IF(M962&lt;&gt;"",M962,IF(COUNTIFS($C:$C,B962)&gt;1,SUMIFS('Sales Hx'!V:V,'Sales Hx'!$B:$B,_xlfn.XLOOKUP(B962,C:C,B:B),'Sales Hx'!$D:$D,$E962),SUMIFS('Sales Hx'!V:V,'Sales Hx'!$B:$B,$B962,'Sales Hx'!$D:$D,$E962)))</f>
        <v>0</v>
      </c>
      <c r="M962" s="12">
        <v>0</v>
      </c>
      <c r="N962" s="15">
        <f t="shared" si="82"/>
        <v>0</v>
      </c>
      <c r="O962" s="21">
        <f t="shared" ref="O962:O1025" si="83">MROUND(ROUND(IFERROR(IF(C962&lt;&gt;"",0,IF(T962="DC'd",0,IF(AND(J962=0,F962+G962&lt;H962),H962-F962+G962,IF(F962+G962&lt;N962,N962+MAX((IF(J962*R962&gt;F962,F962,J962*R962))+J962*S962-F962-G962+H962,0))))),0),0),1)</f>
        <v>0</v>
      </c>
      <c r="P962" s="24">
        <v>158.63040000000001</v>
      </c>
      <c r="Q962" s="18">
        <f t="shared" si="81"/>
        <v>0</v>
      </c>
      <c r="R962" s="2">
        <v>1</v>
      </c>
      <c r="S962" s="2">
        <v>120</v>
      </c>
      <c r="T962" s="2" t="s">
        <v>4647</v>
      </c>
      <c r="U962" s="28" t="str">
        <f>IF(G962=0,"",_xlfn.MINIFS('PO Details'!$I:$I,'PO Details'!$D:$D,Planning!$B962,'PO Details'!$L:$L,Planning!$E962))</f>
        <v/>
      </c>
      <c r="V962" s="29" t="s">
        <v>4640</v>
      </c>
      <c r="W962" t="str">
        <f t="shared" ref="W962:W1010" si="84">IF(I962=_xlfn.MAXIFS(I:I,B:B,B962),"Max","")</f>
        <v>Max</v>
      </c>
      <c r="X962" s="2">
        <v>120</v>
      </c>
    </row>
    <row r="963" spans="1:24" x14ac:dyDescent="0.25">
      <c r="A963" s="11"/>
      <c r="B963" s="22" t="s">
        <v>1128</v>
      </c>
      <c r="C963" s="22"/>
      <c r="D963" s="22" t="s">
        <v>1129</v>
      </c>
      <c r="E963" s="31" t="s">
        <v>4746</v>
      </c>
      <c r="F963" s="12">
        <f>SUMIFS('Inventory Details'!$H:$H,'Inventory Details'!$B:$B,$B963,'Inventory Details'!$E:$E,$E963)</f>
        <v>0</v>
      </c>
      <c r="G963" s="12">
        <f>SUMIFS('PO Details'!$H:$H,'PO Details'!$D:$D,Planning!$B963,'PO Details'!$L:$L,$E963)</f>
        <v>3</v>
      </c>
      <c r="H963" s="12">
        <f>SUMIFS('SO Details'!$G:$G,'SO Details'!$D:$D,Planning!$B963,'SO Details'!$K:$K,$E963)</f>
        <v>1</v>
      </c>
      <c r="I963" s="20">
        <f>IF(COUNTIFS($C:$C,B963)&gt;1,SUMIFS('Sales Hx'!$Q:$Q,'Sales Hx'!$B:$B,_xlfn.XLOOKUP(B963,C:C,B:B),'Sales Hx'!$D:$D,Planning!$E963),SUMIFS('Sales Hx'!$Q:$Q,'Sales Hx'!$B:$B,Planning!$B963,'Sales Hx'!$D:$D,Planning!$E963))</f>
        <v>0</v>
      </c>
      <c r="J963" s="16">
        <f>IF(COUNTIFS($C:$C,B963)&gt;1,SUMIFS('Sales Hx'!$S:$S,'Sales Hx'!$B:$B,_xlfn.XLOOKUP(B963,C:C,B:B),'Sales Hx'!$D:$D,E963),SUMIFS('Sales Hx'!$S:$S,'Sales Hx'!$B:$B,$B963,'Sales Hx'!$D:$D,$E963))</f>
        <v>6.5789473684210523E-2</v>
      </c>
      <c r="K963" s="16">
        <f t="shared" ref="K963:K1026" si="85">IFERROR((F963+G963)/I963,0)</f>
        <v>0</v>
      </c>
      <c r="L963" s="12">
        <f>IF(M963&lt;&gt;"",M963,IF(COUNTIFS($C:$C,B963)&gt;1,SUMIFS('Sales Hx'!V:V,'Sales Hx'!$B:$B,_xlfn.XLOOKUP(B963,C:C,B:B),'Sales Hx'!$D:$D,$E963),SUMIFS('Sales Hx'!V:V,'Sales Hx'!$B:$B,$B963,'Sales Hx'!$D:$D,$E963)))</f>
        <v>0</v>
      </c>
      <c r="M963" s="12">
        <v>0</v>
      </c>
      <c r="N963" s="15">
        <f t="shared" si="82"/>
        <v>6.5789473684210523E-2</v>
      </c>
      <c r="O963" s="21">
        <f t="shared" si="83"/>
        <v>0</v>
      </c>
      <c r="P963" s="24">
        <v>15.940799999999999</v>
      </c>
      <c r="Q963" s="18">
        <f t="shared" si="81"/>
        <v>0</v>
      </c>
      <c r="R963" s="2">
        <v>1</v>
      </c>
      <c r="S963" s="2">
        <v>120</v>
      </c>
      <c r="T963" s="2" t="s">
        <v>4647</v>
      </c>
      <c r="U963" s="28">
        <f>IF(G963=0,"",_xlfn.MINIFS('PO Details'!$I:$I,'PO Details'!$D:$D,Planning!$B963,'PO Details'!$L:$L,Planning!$E963))</f>
        <v>45436</v>
      </c>
      <c r="V963" s="29" t="s">
        <v>4640</v>
      </c>
      <c r="W963" t="str">
        <f t="shared" si="84"/>
        <v/>
      </c>
      <c r="X963" s="2">
        <v>120</v>
      </c>
    </row>
    <row r="964" spans="1:24" x14ac:dyDescent="0.25">
      <c r="A964" s="11"/>
      <c r="B964" s="22" t="s">
        <v>1128</v>
      </c>
      <c r="C964" s="22"/>
      <c r="D964" s="22" t="s">
        <v>1129</v>
      </c>
      <c r="E964" s="31" t="s">
        <v>113</v>
      </c>
      <c r="F964" s="12">
        <f>SUMIFS('Inventory Details'!$H:$H,'Inventory Details'!$B:$B,$B964,'Inventory Details'!$E:$E,$E964)</f>
        <v>0</v>
      </c>
      <c r="G964" s="12">
        <f>SUMIFS('PO Details'!$H:$H,'PO Details'!$D:$D,Planning!$B964,'PO Details'!$L:$L,$E964)</f>
        <v>0</v>
      </c>
      <c r="H964" s="12">
        <f>SUMIFS('SO Details'!$G:$G,'SO Details'!$D:$D,Planning!$B964,'SO Details'!$K:$K,$E964)</f>
        <v>0</v>
      </c>
      <c r="I964" s="20">
        <f>IF(COUNTIFS($C:$C,B964)&gt;1,SUMIFS('Sales Hx'!$Q:$Q,'Sales Hx'!$B:$B,_xlfn.XLOOKUP(B964,C:C,B:B),'Sales Hx'!$D:$D,Planning!$E964),SUMIFS('Sales Hx'!$Q:$Q,'Sales Hx'!$B:$B,Planning!$B964,'Sales Hx'!$D:$D,Planning!$E964))</f>
        <v>2.8</v>
      </c>
      <c r="J964" s="16">
        <f>IF(COUNTIFS($C:$C,B964)&gt;1,SUMIFS('Sales Hx'!$S:$S,'Sales Hx'!$B:$B,_xlfn.XLOOKUP(B964,C:C,B:B),'Sales Hx'!$D:$D,E964),SUMIFS('Sales Hx'!$S:$S,'Sales Hx'!$B:$B,$B964,'Sales Hx'!$D:$D,$E964))</f>
        <v>7.8947368421052627E-2</v>
      </c>
      <c r="K964" s="16">
        <f t="shared" si="85"/>
        <v>0</v>
      </c>
      <c r="L964" s="12">
        <f>IF(M964&lt;&gt;"",M964,IF(COUNTIFS($C:$C,B964)&gt;1,SUMIFS('Sales Hx'!V:V,'Sales Hx'!$B:$B,_xlfn.XLOOKUP(B964,C:C,B:B),'Sales Hx'!$D:$D,$E964),SUMIFS('Sales Hx'!V:V,'Sales Hx'!$B:$B,$B964,'Sales Hx'!$D:$D,$E964)))</f>
        <v>0</v>
      </c>
      <c r="M964" s="12">
        <v>0</v>
      </c>
      <c r="N964" s="15">
        <f t="shared" si="82"/>
        <v>7.8947368421052627E-2</v>
      </c>
      <c r="O964" s="21">
        <f t="shared" si="83"/>
        <v>10</v>
      </c>
      <c r="P964" s="24">
        <v>15.940799999999999</v>
      </c>
      <c r="Q964" s="18">
        <f t="shared" si="81"/>
        <v>159.40799999999999</v>
      </c>
      <c r="R964" s="2">
        <v>1</v>
      </c>
      <c r="S964" s="2">
        <v>120</v>
      </c>
      <c r="T964" s="2" t="s">
        <v>4647</v>
      </c>
      <c r="U964" s="28" t="str">
        <f>IF(G964=0,"",_xlfn.MINIFS('PO Details'!$I:$I,'PO Details'!$D:$D,Planning!$B964,'PO Details'!$L:$L,Planning!$E964))</f>
        <v/>
      </c>
      <c r="V964" s="29" t="s">
        <v>4640</v>
      </c>
      <c r="W964" t="str">
        <f t="shared" si="84"/>
        <v>Max</v>
      </c>
      <c r="X964" s="2">
        <v>120</v>
      </c>
    </row>
    <row r="965" spans="1:24" x14ac:dyDescent="0.25">
      <c r="A965" s="11"/>
      <c r="B965" s="22" t="s">
        <v>1128</v>
      </c>
      <c r="C965" s="22"/>
      <c r="D965" s="22" t="s">
        <v>1129</v>
      </c>
      <c r="E965" s="31" t="s">
        <v>106</v>
      </c>
      <c r="F965" s="12">
        <f>SUMIFS('Inventory Details'!$H:$H,'Inventory Details'!$B:$B,$B965,'Inventory Details'!$E:$E,$E965)</f>
        <v>0</v>
      </c>
      <c r="G965" s="12">
        <f>SUMIFS('PO Details'!$H:$H,'PO Details'!$D:$D,Planning!$B965,'PO Details'!$L:$L,$E965)</f>
        <v>0</v>
      </c>
      <c r="H965" s="12">
        <f>SUMIFS('SO Details'!$G:$G,'SO Details'!$D:$D,Planning!$B965,'SO Details'!$K:$K,$E965)</f>
        <v>0</v>
      </c>
      <c r="I965" s="20">
        <f>IF(COUNTIFS($C:$C,B965)&gt;1,SUMIFS('Sales Hx'!$Q:$Q,'Sales Hx'!$B:$B,_xlfn.XLOOKUP(B965,C:C,B:B),'Sales Hx'!$D:$D,Planning!$E965),SUMIFS('Sales Hx'!$Q:$Q,'Sales Hx'!$B:$B,Planning!$B965,'Sales Hx'!$D:$D,Planning!$E965))</f>
        <v>0</v>
      </c>
      <c r="J965" s="16">
        <f>IF(COUNTIFS($C:$C,B965)&gt;1,SUMIFS('Sales Hx'!$S:$S,'Sales Hx'!$B:$B,_xlfn.XLOOKUP(B965,C:C,B:B),'Sales Hx'!$D:$D,E965),SUMIFS('Sales Hx'!$S:$S,'Sales Hx'!$B:$B,$B965,'Sales Hx'!$D:$D,$E965))</f>
        <v>0.32894736842105265</v>
      </c>
      <c r="K965" s="16">
        <f t="shared" si="85"/>
        <v>0</v>
      </c>
      <c r="L965" s="12">
        <f>IF(M965&lt;&gt;"",M965,IF(COUNTIFS($C:$C,B965)&gt;1,SUMIFS('Sales Hx'!V:V,'Sales Hx'!$B:$B,_xlfn.XLOOKUP(B965,C:C,B:B),'Sales Hx'!$D:$D,$E965),SUMIFS('Sales Hx'!V:V,'Sales Hx'!$B:$B,$B965,'Sales Hx'!$D:$D,$E965)))</f>
        <v>0</v>
      </c>
      <c r="M965" s="12">
        <v>0</v>
      </c>
      <c r="N965" s="15">
        <f t="shared" si="82"/>
        <v>0.32894736842105265</v>
      </c>
      <c r="O965" s="21">
        <f t="shared" si="83"/>
        <v>40</v>
      </c>
      <c r="P965" s="24">
        <v>15.940799999999999</v>
      </c>
      <c r="Q965" s="18">
        <f t="shared" si="81"/>
        <v>637.63199999999995</v>
      </c>
      <c r="R965" s="2">
        <v>1</v>
      </c>
      <c r="S965" s="2">
        <v>120</v>
      </c>
      <c r="T965" s="2" t="s">
        <v>4647</v>
      </c>
      <c r="U965" s="28" t="str">
        <f>IF(G965=0,"",_xlfn.MINIFS('PO Details'!$I:$I,'PO Details'!$D:$D,Planning!$B965,'PO Details'!$L:$L,Planning!$E965))</f>
        <v/>
      </c>
      <c r="V965" s="29" t="s">
        <v>4640</v>
      </c>
      <c r="W965" t="str">
        <f t="shared" si="84"/>
        <v/>
      </c>
      <c r="X965" s="2">
        <v>120</v>
      </c>
    </row>
    <row r="966" spans="1:24" x14ac:dyDescent="0.25">
      <c r="A966" s="11"/>
      <c r="B966" s="22" t="s">
        <v>1130</v>
      </c>
      <c r="C966" s="22"/>
      <c r="D966" s="22" t="s">
        <v>1131</v>
      </c>
      <c r="E966" s="31" t="s">
        <v>113</v>
      </c>
      <c r="F966" s="12">
        <f>SUMIFS('Inventory Details'!$H:$H,'Inventory Details'!$B:$B,$B966,'Inventory Details'!$E:$E,$E966)</f>
        <v>5</v>
      </c>
      <c r="G966" s="12">
        <f>SUMIFS('PO Details'!$H:$H,'PO Details'!$D:$D,Planning!$B966,'PO Details'!$L:$L,$E966)</f>
        <v>0</v>
      </c>
      <c r="H966" s="12">
        <f>SUMIFS('SO Details'!$G:$G,'SO Details'!$D:$D,Planning!$B966,'SO Details'!$K:$K,$E966)</f>
        <v>0</v>
      </c>
      <c r="I966" s="20">
        <f>IF(COUNTIFS($C:$C,B966)&gt;1,SUMIFS('Sales Hx'!$Q:$Q,'Sales Hx'!$B:$B,_xlfn.XLOOKUP(B966,C:C,B:B),'Sales Hx'!$D:$D,Planning!$E966),SUMIFS('Sales Hx'!$Q:$Q,'Sales Hx'!$B:$B,Planning!$B966,'Sales Hx'!$D:$D,Planning!$E966))</f>
        <v>0</v>
      </c>
      <c r="J966" s="16">
        <f>IF(COUNTIFS($C:$C,B966)&gt;1,SUMIFS('Sales Hx'!$S:$S,'Sales Hx'!$B:$B,_xlfn.XLOOKUP(B966,C:C,B:B),'Sales Hx'!$D:$D,E966),SUMIFS('Sales Hx'!$S:$S,'Sales Hx'!$B:$B,$B966,'Sales Hx'!$D:$D,$E966))</f>
        <v>0</v>
      </c>
      <c r="K966" s="16">
        <f t="shared" si="85"/>
        <v>0</v>
      </c>
      <c r="L966" s="12">
        <f>IF(M966&lt;&gt;"",M966,IF(COUNTIFS($C:$C,B966)&gt;1,SUMIFS('Sales Hx'!V:V,'Sales Hx'!$B:$B,_xlfn.XLOOKUP(B966,C:C,B:B),'Sales Hx'!$D:$D,$E966),SUMIFS('Sales Hx'!V:V,'Sales Hx'!$B:$B,$B966,'Sales Hx'!$D:$D,$E966)))</f>
        <v>0</v>
      </c>
      <c r="M966" s="12">
        <v>0</v>
      </c>
      <c r="N966" s="15">
        <f t="shared" si="82"/>
        <v>0</v>
      </c>
      <c r="O966" s="21">
        <f t="shared" si="83"/>
        <v>0</v>
      </c>
      <c r="P966" s="24">
        <v>17.05</v>
      </c>
      <c r="Q966" s="18">
        <f t="shared" si="81"/>
        <v>0</v>
      </c>
      <c r="R966" s="2">
        <v>1</v>
      </c>
      <c r="S966" s="2">
        <v>120</v>
      </c>
      <c r="T966" s="2" t="s">
        <v>4647</v>
      </c>
      <c r="U966" s="28" t="str">
        <f>IF(G966=0,"",_xlfn.MINIFS('PO Details'!$I:$I,'PO Details'!$D:$D,Planning!$B966,'PO Details'!$L:$L,Planning!$E966))</f>
        <v/>
      </c>
      <c r="V966" s="29" t="s">
        <v>4640</v>
      </c>
      <c r="W966" t="str">
        <f t="shared" si="84"/>
        <v>Max</v>
      </c>
      <c r="X966" s="2">
        <v>120</v>
      </c>
    </row>
    <row r="967" spans="1:24" x14ac:dyDescent="0.25">
      <c r="A967" s="11"/>
      <c r="B967" s="22" t="s">
        <v>1132</v>
      </c>
      <c r="C967" s="22"/>
      <c r="D967" s="22" t="s">
        <v>1133</v>
      </c>
      <c r="E967" s="31" t="s">
        <v>113</v>
      </c>
      <c r="F967" s="12">
        <f>SUMIFS('Inventory Details'!$H:$H,'Inventory Details'!$B:$B,$B967,'Inventory Details'!$E:$E,$E967)</f>
        <v>11</v>
      </c>
      <c r="G967" s="12">
        <f>SUMIFS('PO Details'!$H:$H,'PO Details'!$D:$D,Planning!$B967,'PO Details'!$L:$L,$E967)</f>
        <v>0</v>
      </c>
      <c r="H967" s="12">
        <f>SUMIFS('SO Details'!$G:$G,'SO Details'!$D:$D,Planning!$B967,'SO Details'!$K:$K,$E967)</f>
        <v>0</v>
      </c>
      <c r="I967" s="20">
        <f>IF(COUNTIFS($C:$C,B967)&gt;1,SUMIFS('Sales Hx'!$Q:$Q,'Sales Hx'!$B:$B,_xlfn.XLOOKUP(B967,C:C,B:B),'Sales Hx'!$D:$D,Planning!$E967),SUMIFS('Sales Hx'!$Q:$Q,'Sales Hx'!$B:$B,Planning!$B967,'Sales Hx'!$D:$D,Planning!$E967))</f>
        <v>0</v>
      </c>
      <c r="J967" s="16">
        <f>IF(COUNTIFS($C:$C,B967)&gt;1,SUMIFS('Sales Hx'!$S:$S,'Sales Hx'!$B:$B,_xlfn.XLOOKUP(B967,C:C,B:B),'Sales Hx'!$D:$D,E967),SUMIFS('Sales Hx'!$S:$S,'Sales Hx'!$B:$B,$B967,'Sales Hx'!$D:$D,$E967))</f>
        <v>0</v>
      </c>
      <c r="K967" s="16">
        <f t="shared" si="85"/>
        <v>0</v>
      </c>
      <c r="L967" s="12">
        <f>IF(M967&lt;&gt;"",M967,IF(COUNTIFS($C:$C,B967)&gt;1,SUMIFS('Sales Hx'!V:V,'Sales Hx'!$B:$B,_xlfn.XLOOKUP(B967,C:C,B:B),'Sales Hx'!$D:$D,$E967),SUMIFS('Sales Hx'!V:V,'Sales Hx'!$B:$B,$B967,'Sales Hx'!$D:$D,$E967)))</f>
        <v>0</v>
      </c>
      <c r="M967" s="12">
        <v>0</v>
      </c>
      <c r="N967" s="15">
        <f t="shared" si="82"/>
        <v>0</v>
      </c>
      <c r="O967" s="21">
        <f t="shared" si="83"/>
        <v>0</v>
      </c>
      <c r="P967" s="24">
        <v>16.34</v>
      </c>
      <c r="Q967" s="18">
        <f t="shared" si="81"/>
        <v>0</v>
      </c>
      <c r="R967" s="2">
        <v>1</v>
      </c>
      <c r="S967" s="2">
        <v>120</v>
      </c>
      <c r="T967" s="2" t="s">
        <v>4647</v>
      </c>
      <c r="U967" s="28" t="str">
        <f>IF(G967=0,"",_xlfn.MINIFS('PO Details'!$I:$I,'PO Details'!$D:$D,Planning!$B967,'PO Details'!$L:$L,Planning!$E967))</f>
        <v/>
      </c>
      <c r="V967" s="29" t="s">
        <v>4640</v>
      </c>
      <c r="W967" t="str">
        <f t="shared" si="84"/>
        <v>Max</v>
      </c>
      <c r="X967" s="2">
        <v>120</v>
      </c>
    </row>
    <row r="968" spans="1:24" x14ac:dyDescent="0.25">
      <c r="A968" s="11"/>
      <c r="B968" s="22" t="s">
        <v>1134</v>
      </c>
      <c r="C968" s="22"/>
      <c r="D968" s="22" t="s">
        <v>1135</v>
      </c>
      <c r="E968" s="31" t="s">
        <v>113</v>
      </c>
      <c r="F968" s="12">
        <f>SUMIFS('Inventory Details'!$H:$H,'Inventory Details'!$B:$B,$B968,'Inventory Details'!$E:$E,$E968)</f>
        <v>91</v>
      </c>
      <c r="G968" s="12">
        <f>SUMIFS('PO Details'!$H:$H,'PO Details'!$D:$D,Planning!$B968,'PO Details'!$L:$L,$E968)</f>
        <v>0</v>
      </c>
      <c r="H968" s="12">
        <f>SUMIFS('SO Details'!$G:$G,'SO Details'!$D:$D,Planning!$B968,'SO Details'!$K:$K,$E968)</f>
        <v>0</v>
      </c>
      <c r="I968" s="20">
        <f>IF(COUNTIFS($C:$C,B968)&gt;1,SUMIFS('Sales Hx'!$Q:$Q,'Sales Hx'!$B:$B,_xlfn.XLOOKUP(B968,C:C,B:B),'Sales Hx'!$D:$D,Planning!$E968),SUMIFS('Sales Hx'!$Q:$Q,'Sales Hx'!$B:$B,Planning!$B968,'Sales Hx'!$D:$D,Planning!$E968))</f>
        <v>0</v>
      </c>
      <c r="J968" s="16">
        <f>IF(COUNTIFS($C:$C,B968)&gt;1,SUMIFS('Sales Hx'!$S:$S,'Sales Hx'!$B:$B,_xlfn.XLOOKUP(B968,C:C,B:B),'Sales Hx'!$D:$D,E968),SUMIFS('Sales Hx'!$S:$S,'Sales Hx'!$B:$B,$B968,'Sales Hx'!$D:$D,$E968))</f>
        <v>0</v>
      </c>
      <c r="K968" s="16">
        <f t="shared" si="85"/>
        <v>0</v>
      </c>
      <c r="L968" s="12">
        <f>IF(M968&lt;&gt;"",M968,IF(COUNTIFS($C:$C,B968)&gt;1,SUMIFS('Sales Hx'!V:V,'Sales Hx'!$B:$B,_xlfn.XLOOKUP(B968,C:C,B:B),'Sales Hx'!$D:$D,$E968),SUMIFS('Sales Hx'!V:V,'Sales Hx'!$B:$B,$B968,'Sales Hx'!$D:$D,$E968)))</f>
        <v>0</v>
      </c>
      <c r="M968" s="12">
        <v>0</v>
      </c>
      <c r="N968" s="15">
        <f t="shared" si="82"/>
        <v>0</v>
      </c>
      <c r="O968" s="21">
        <f t="shared" si="83"/>
        <v>0</v>
      </c>
      <c r="P968" s="24">
        <v>12.79</v>
      </c>
      <c r="Q968" s="18">
        <f t="shared" si="81"/>
        <v>0</v>
      </c>
      <c r="R968" s="2">
        <v>1</v>
      </c>
      <c r="S968" s="2">
        <v>120</v>
      </c>
      <c r="T968" s="2" t="s">
        <v>4647</v>
      </c>
      <c r="U968" s="28" t="str">
        <f>IF(G968=0,"",_xlfn.MINIFS('PO Details'!$I:$I,'PO Details'!$D:$D,Planning!$B968,'PO Details'!$L:$L,Planning!$E968))</f>
        <v/>
      </c>
      <c r="V968" s="29" t="s">
        <v>4640</v>
      </c>
      <c r="W968" t="str">
        <f t="shared" si="84"/>
        <v>Max</v>
      </c>
      <c r="X968" s="2">
        <v>120</v>
      </c>
    </row>
    <row r="969" spans="1:24" x14ac:dyDescent="0.25">
      <c r="A969" s="11"/>
      <c r="B969" s="22" t="s">
        <v>1136</v>
      </c>
      <c r="C969" s="22"/>
      <c r="D969" s="22" t="s">
        <v>1137</v>
      </c>
      <c r="E969" s="31" t="s">
        <v>113</v>
      </c>
      <c r="F969" s="12">
        <f>SUMIFS('Inventory Details'!$H:$H,'Inventory Details'!$B:$B,$B969,'Inventory Details'!$E:$E,$E969)</f>
        <v>15</v>
      </c>
      <c r="G969" s="12">
        <f>SUMIFS('PO Details'!$H:$H,'PO Details'!$D:$D,Planning!$B969,'PO Details'!$L:$L,$E969)</f>
        <v>0</v>
      </c>
      <c r="H969" s="12">
        <f>SUMIFS('SO Details'!$G:$G,'SO Details'!$D:$D,Planning!$B969,'SO Details'!$K:$K,$E969)</f>
        <v>0</v>
      </c>
      <c r="I969" s="20">
        <f>IF(COUNTIFS($C:$C,B969)&gt;1,SUMIFS('Sales Hx'!$Q:$Q,'Sales Hx'!$B:$B,_xlfn.XLOOKUP(B969,C:C,B:B),'Sales Hx'!$D:$D,Planning!$E969),SUMIFS('Sales Hx'!$Q:$Q,'Sales Hx'!$B:$B,Planning!$B969,'Sales Hx'!$D:$D,Planning!$E969))</f>
        <v>0</v>
      </c>
      <c r="J969" s="16">
        <f>IF(COUNTIFS($C:$C,B969)&gt;1,SUMIFS('Sales Hx'!$S:$S,'Sales Hx'!$B:$B,_xlfn.XLOOKUP(B969,C:C,B:B),'Sales Hx'!$D:$D,E969),SUMIFS('Sales Hx'!$S:$S,'Sales Hx'!$B:$B,$B969,'Sales Hx'!$D:$D,$E969))</f>
        <v>0</v>
      </c>
      <c r="K969" s="16">
        <f t="shared" si="85"/>
        <v>0</v>
      </c>
      <c r="L969" s="12">
        <f>IF(M969&lt;&gt;"",M969,IF(COUNTIFS($C:$C,B969)&gt;1,SUMIFS('Sales Hx'!V:V,'Sales Hx'!$B:$B,_xlfn.XLOOKUP(B969,C:C,B:B),'Sales Hx'!$D:$D,$E969),SUMIFS('Sales Hx'!V:V,'Sales Hx'!$B:$B,$B969,'Sales Hx'!$D:$D,$E969)))</f>
        <v>0</v>
      </c>
      <c r="M969" s="12">
        <v>0</v>
      </c>
      <c r="N969" s="15">
        <f t="shared" si="82"/>
        <v>0</v>
      </c>
      <c r="O969" s="21">
        <f t="shared" si="83"/>
        <v>0</v>
      </c>
      <c r="P969" s="24">
        <v>18.48</v>
      </c>
      <c r="Q969" s="18">
        <f t="shared" si="81"/>
        <v>0</v>
      </c>
      <c r="R969" s="2">
        <v>1</v>
      </c>
      <c r="S969" s="2">
        <v>120</v>
      </c>
      <c r="T969" s="2" t="s">
        <v>4647</v>
      </c>
      <c r="U969" s="28" t="str">
        <f>IF(G969=0,"",_xlfn.MINIFS('PO Details'!$I:$I,'PO Details'!$D:$D,Planning!$B969,'PO Details'!$L:$L,Planning!$E969))</f>
        <v/>
      </c>
      <c r="V969" s="29" t="s">
        <v>4640</v>
      </c>
      <c r="W969" t="str">
        <f t="shared" si="84"/>
        <v>Max</v>
      </c>
      <c r="X969" s="2">
        <v>120</v>
      </c>
    </row>
    <row r="970" spans="1:24" x14ac:dyDescent="0.25">
      <c r="A970" s="11"/>
      <c r="B970" s="22" t="s">
        <v>1138</v>
      </c>
      <c r="C970" s="22"/>
      <c r="D970" s="22" t="s">
        <v>1139</v>
      </c>
      <c r="E970" s="31" t="s">
        <v>113</v>
      </c>
      <c r="F970" s="12">
        <f>SUMIFS('Inventory Details'!$H:$H,'Inventory Details'!$B:$B,$B970,'Inventory Details'!$E:$E,$E970)</f>
        <v>17</v>
      </c>
      <c r="G970" s="12">
        <f>SUMIFS('PO Details'!$H:$H,'PO Details'!$D:$D,Planning!$B970,'PO Details'!$L:$L,$E970)</f>
        <v>0</v>
      </c>
      <c r="H970" s="12">
        <f>SUMIFS('SO Details'!$G:$G,'SO Details'!$D:$D,Planning!$B970,'SO Details'!$K:$K,$E970)</f>
        <v>0</v>
      </c>
      <c r="I970" s="20">
        <f>IF(COUNTIFS($C:$C,B970)&gt;1,SUMIFS('Sales Hx'!$Q:$Q,'Sales Hx'!$B:$B,_xlfn.XLOOKUP(B970,C:C,B:B),'Sales Hx'!$D:$D,Planning!$E970),SUMIFS('Sales Hx'!$Q:$Q,'Sales Hx'!$B:$B,Planning!$B970,'Sales Hx'!$D:$D,Planning!$E970))</f>
        <v>0</v>
      </c>
      <c r="J970" s="16">
        <f>IF(COUNTIFS($C:$C,B970)&gt;1,SUMIFS('Sales Hx'!$S:$S,'Sales Hx'!$B:$B,_xlfn.XLOOKUP(B970,C:C,B:B),'Sales Hx'!$D:$D,E970),SUMIFS('Sales Hx'!$S:$S,'Sales Hx'!$B:$B,$B970,'Sales Hx'!$D:$D,$E970))</f>
        <v>0</v>
      </c>
      <c r="K970" s="16">
        <f t="shared" si="85"/>
        <v>0</v>
      </c>
      <c r="L970" s="12">
        <f>IF(M970&lt;&gt;"",M970,IF(COUNTIFS($C:$C,B970)&gt;1,SUMIFS('Sales Hx'!V:V,'Sales Hx'!$B:$B,_xlfn.XLOOKUP(B970,C:C,B:B),'Sales Hx'!$D:$D,$E970),SUMIFS('Sales Hx'!V:V,'Sales Hx'!$B:$B,$B970,'Sales Hx'!$D:$D,$E970)))</f>
        <v>0</v>
      </c>
      <c r="M970" s="12">
        <v>0</v>
      </c>
      <c r="N970" s="15">
        <f t="shared" si="82"/>
        <v>0</v>
      </c>
      <c r="O970" s="21">
        <f t="shared" si="83"/>
        <v>0</v>
      </c>
      <c r="P970" s="24">
        <v>18.48</v>
      </c>
      <c r="Q970" s="18">
        <f t="shared" si="81"/>
        <v>0</v>
      </c>
      <c r="R970" s="2">
        <v>1</v>
      </c>
      <c r="S970" s="2">
        <v>120</v>
      </c>
      <c r="T970" s="2" t="s">
        <v>4647</v>
      </c>
      <c r="U970" s="28" t="str">
        <f>IF(G970=0,"",_xlfn.MINIFS('PO Details'!$I:$I,'PO Details'!$D:$D,Planning!$B970,'PO Details'!$L:$L,Planning!$E970))</f>
        <v/>
      </c>
      <c r="V970" s="29" t="s">
        <v>4640</v>
      </c>
      <c r="W970" t="str">
        <f t="shared" si="84"/>
        <v>Max</v>
      </c>
      <c r="X970" s="2">
        <v>120</v>
      </c>
    </row>
    <row r="971" spans="1:24" x14ac:dyDescent="0.25">
      <c r="A971" s="11"/>
      <c r="B971" s="22" t="s">
        <v>1140</v>
      </c>
      <c r="C971" s="22"/>
      <c r="D971" s="22" t="s">
        <v>1141</v>
      </c>
      <c r="E971" s="31" t="s">
        <v>113</v>
      </c>
      <c r="F971" s="12">
        <f>SUMIFS('Inventory Details'!$H:$H,'Inventory Details'!$B:$B,$B971,'Inventory Details'!$E:$E,$E971)</f>
        <v>24</v>
      </c>
      <c r="G971" s="12">
        <f>SUMIFS('PO Details'!$H:$H,'PO Details'!$D:$D,Planning!$B971,'PO Details'!$L:$L,$E971)</f>
        <v>0</v>
      </c>
      <c r="H971" s="12">
        <f>SUMIFS('SO Details'!$G:$G,'SO Details'!$D:$D,Planning!$B971,'SO Details'!$K:$K,$E971)</f>
        <v>0</v>
      </c>
      <c r="I971" s="20">
        <f>IF(COUNTIFS($C:$C,B971)&gt;1,SUMIFS('Sales Hx'!$Q:$Q,'Sales Hx'!$B:$B,_xlfn.XLOOKUP(B971,C:C,B:B),'Sales Hx'!$D:$D,Planning!$E971),SUMIFS('Sales Hx'!$Q:$Q,'Sales Hx'!$B:$B,Planning!$B971,'Sales Hx'!$D:$D,Planning!$E971))</f>
        <v>0</v>
      </c>
      <c r="J971" s="16">
        <f>IF(COUNTIFS($C:$C,B971)&gt;1,SUMIFS('Sales Hx'!$S:$S,'Sales Hx'!$B:$B,_xlfn.XLOOKUP(B971,C:C,B:B),'Sales Hx'!$D:$D,E971),SUMIFS('Sales Hx'!$S:$S,'Sales Hx'!$B:$B,$B971,'Sales Hx'!$D:$D,$E971))</f>
        <v>0</v>
      </c>
      <c r="K971" s="16">
        <f t="shared" si="85"/>
        <v>0</v>
      </c>
      <c r="L971" s="12">
        <f>IF(M971&lt;&gt;"",M971,IF(COUNTIFS($C:$C,B971)&gt;1,SUMIFS('Sales Hx'!V:V,'Sales Hx'!$B:$B,_xlfn.XLOOKUP(B971,C:C,B:B),'Sales Hx'!$D:$D,$E971),SUMIFS('Sales Hx'!V:V,'Sales Hx'!$B:$B,$B971,'Sales Hx'!$D:$D,$E971)))</f>
        <v>0</v>
      </c>
      <c r="M971" s="12">
        <v>0</v>
      </c>
      <c r="N971" s="15">
        <f t="shared" si="82"/>
        <v>0</v>
      </c>
      <c r="O971" s="21">
        <f t="shared" si="83"/>
        <v>0</v>
      </c>
      <c r="P971" s="24">
        <v>14.21</v>
      </c>
      <c r="Q971" s="18">
        <f t="shared" si="81"/>
        <v>0</v>
      </c>
      <c r="R971" s="2">
        <v>1</v>
      </c>
      <c r="S971" s="2">
        <v>120</v>
      </c>
      <c r="T971" s="2" t="s">
        <v>4647</v>
      </c>
      <c r="U971" s="28" t="str">
        <f>IF(G971=0,"",_xlfn.MINIFS('PO Details'!$I:$I,'PO Details'!$D:$D,Planning!$B971,'PO Details'!$L:$L,Planning!$E971))</f>
        <v/>
      </c>
      <c r="V971" s="29" t="s">
        <v>4640</v>
      </c>
      <c r="W971" t="str">
        <f t="shared" si="84"/>
        <v>Max</v>
      </c>
      <c r="X971" s="2">
        <v>120</v>
      </c>
    </row>
    <row r="972" spans="1:24" x14ac:dyDescent="0.25">
      <c r="A972" s="11"/>
      <c r="B972" s="22" t="s">
        <v>1142</v>
      </c>
      <c r="C972" s="22"/>
      <c r="D972" s="22" t="s">
        <v>1143</v>
      </c>
      <c r="E972" s="31" t="s">
        <v>113</v>
      </c>
      <c r="F972" s="12">
        <f>SUMIFS('Inventory Details'!$H:$H,'Inventory Details'!$B:$B,$B972,'Inventory Details'!$E:$E,$E972)</f>
        <v>8</v>
      </c>
      <c r="G972" s="12">
        <f>SUMIFS('PO Details'!$H:$H,'PO Details'!$D:$D,Planning!$B972,'PO Details'!$L:$L,$E972)</f>
        <v>0</v>
      </c>
      <c r="H972" s="12">
        <f>SUMIFS('SO Details'!$G:$G,'SO Details'!$D:$D,Planning!$B972,'SO Details'!$K:$K,$E972)</f>
        <v>0</v>
      </c>
      <c r="I972" s="20">
        <f>IF(COUNTIFS($C:$C,B972)&gt;1,SUMIFS('Sales Hx'!$Q:$Q,'Sales Hx'!$B:$B,_xlfn.XLOOKUP(B972,C:C,B:B),'Sales Hx'!$D:$D,Planning!$E972),SUMIFS('Sales Hx'!$Q:$Q,'Sales Hx'!$B:$B,Planning!$B972,'Sales Hx'!$D:$D,Planning!$E972))</f>
        <v>0</v>
      </c>
      <c r="J972" s="16">
        <f>IF(COUNTIFS($C:$C,B972)&gt;1,SUMIFS('Sales Hx'!$S:$S,'Sales Hx'!$B:$B,_xlfn.XLOOKUP(B972,C:C,B:B),'Sales Hx'!$D:$D,E972),SUMIFS('Sales Hx'!$S:$S,'Sales Hx'!$B:$B,$B972,'Sales Hx'!$D:$D,$E972))</f>
        <v>0</v>
      </c>
      <c r="K972" s="16">
        <f t="shared" si="85"/>
        <v>0</v>
      </c>
      <c r="L972" s="12">
        <f>IF(M972&lt;&gt;"",M972,IF(COUNTIFS($C:$C,B972)&gt;1,SUMIFS('Sales Hx'!V:V,'Sales Hx'!$B:$B,_xlfn.XLOOKUP(B972,C:C,B:B),'Sales Hx'!$D:$D,$E972),SUMIFS('Sales Hx'!V:V,'Sales Hx'!$B:$B,$B972,'Sales Hx'!$D:$D,$E972)))</f>
        <v>0</v>
      </c>
      <c r="M972" s="12">
        <v>0</v>
      </c>
      <c r="N972" s="15">
        <f t="shared" si="82"/>
        <v>0</v>
      </c>
      <c r="O972" s="21">
        <f t="shared" si="83"/>
        <v>0</v>
      </c>
      <c r="P972" s="24">
        <v>54</v>
      </c>
      <c r="Q972" s="18">
        <f t="shared" si="81"/>
        <v>0</v>
      </c>
      <c r="R972" s="2">
        <v>1</v>
      </c>
      <c r="S972" s="2">
        <v>120</v>
      </c>
      <c r="T972" s="2" t="s">
        <v>4647</v>
      </c>
      <c r="U972" s="28" t="str">
        <f>IF(G972=0,"",_xlfn.MINIFS('PO Details'!$I:$I,'PO Details'!$D:$D,Planning!$B972,'PO Details'!$L:$L,Planning!$E972))</f>
        <v/>
      </c>
      <c r="V972" s="29" t="s">
        <v>4640</v>
      </c>
      <c r="W972" t="str">
        <f t="shared" si="84"/>
        <v>Max</v>
      </c>
      <c r="X972" s="2">
        <v>120</v>
      </c>
    </row>
    <row r="973" spans="1:24" x14ac:dyDescent="0.25">
      <c r="A973" s="11"/>
      <c r="B973" s="22" t="s">
        <v>1144</v>
      </c>
      <c r="C973" s="22"/>
      <c r="D973" s="22" t="s">
        <v>1145</v>
      </c>
      <c r="E973" s="31" t="s">
        <v>113</v>
      </c>
      <c r="F973" s="12">
        <f>SUMIFS('Inventory Details'!$H:$H,'Inventory Details'!$B:$B,$B973,'Inventory Details'!$E:$E,$E973)</f>
        <v>1</v>
      </c>
      <c r="G973" s="12">
        <f>SUMIFS('PO Details'!$H:$H,'PO Details'!$D:$D,Planning!$B973,'PO Details'!$L:$L,$E973)</f>
        <v>0</v>
      </c>
      <c r="H973" s="12">
        <f>SUMIFS('SO Details'!$G:$G,'SO Details'!$D:$D,Planning!$B973,'SO Details'!$K:$K,$E973)</f>
        <v>0</v>
      </c>
      <c r="I973" s="20">
        <f>IF(COUNTIFS($C:$C,B973)&gt;1,SUMIFS('Sales Hx'!$Q:$Q,'Sales Hx'!$B:$B,_xlfn.XLOOKUP(B973,C:C,B:B),'Sales Hx'!$D:$D,Planning!$E973),SUMIFS('Sales Hx'!$Q:$Q,'Sales Hx'!$B:$B,Planning!$B973,'Sales Hx'!$D:$D,Planning!$E973))</f>
        <v>0</v>
      </c>
      <c r="J973" s="16">
        <f>IF(COUNTIFS($C:$C,B973)&gt;1,SUMIFS('Sales Hx'!$S:$S,'Sales Hx'!$B:$B,_xlfn.XLOOKUP(B973,C:C,B:B),'Sales Hx'!$D:$D,E973),SUMIFS('Sales Hx'!$S:$S,'Sales Hx'!$B:$B,$B973,'Sales Hx'!$D:$D,$E973))</f>
        <v>0</v>
      </c>
      <c r="K973" s="16">
        <f t="shared" si="85"/>
        <v>0</v>
      </c>
      <c r="L973" s="12">
        <f>IF(M973&lt;&gt;"",M973,IF(COUNTIFS($C:$C,B973)&gt;1,SUMIFS('Sales Hx'!V:V,'Sales Hx'!$B:$B,_xlfn.XLOOKUP(B973,C:C,B:B),'Sales Hx'!$D:$D,$E973),SUMIFS('Sales Hx'!V:V,'Sales Hx'!$B:$B,$B973,'Sales Hx'!$D:$D,$E973)))</f>
        <v>0</v>
      </c>
      <c r="M973" s="12">
        <v>0</v>
      </c>
      <c r="N973" s="15">
        <f t="shared" si="82"/>
        <v>0</v>
      </c>
      <c r="O973" s="21">
        <f t="shared" si="83"/>
        <v>0</v>
      </c>
      <c r="P973" s="24">
        <v>85.27</v>
      </c>
      <c r="Q973" s="18">
        <f t="shared" si="81"/>
        <v>0</v>
      </c>
      <c r="R973" s="2">
        <v>1</v>
      </c>
      <c r="S973" s="2">
        <v>120</v>
      </c>
      <c r="T973" s="2" t="s">
        <v>4647</v>
      </c>
      <c r="U973" s="28" t="str">
        <f>IF(G973=0,"",_xlfn.MINIFS('PO Details'!$I:$I,'PO Details'!$D:$D,Planning!$B973,'PO Details'!$L:$L,Planning!$E973))</f>
        <v/>
      </c>
      <c r="V973" s="29" t="s">
        <v>4640</v>
      </c>
      <c r="W973" t="str">
        <f t="shared" si="84"/>
        <v>Max</v>
      </c>
      <c r="X973" s="2">
        <v>120</v>
      </c>
    </row>
    <row r="974" spans="1:24" x14ac:dyDescent="0.25">
      <c r="A974" s="11"/>
      <c r="B974" s="22" t="s">
        <v>1146</v>
      </c>
      <c r="C974" s="22"/>
      <c r="D974" s="22" t="s">
        <v>1147</v>
      </c>
      <c r="E974" s="31" t="s">
        <v>113</v>
      </c>
      <c r="F974" s="12">
        <f>SUMIFS('Inventory Details'!$H:$H,'Inventory Details'!$B:$B,$B974,'Inventory Details'!$E:$E,$E974)</f>
        <v>6</v>
      </c>
      <c r="G974" s="12">
        <f>SUMIFS('PO Details'!$H:$H,'PO Details'!$D:$D,Planning!$B974,'PO Details'!$L:$L,$E974)</f>
        <v>0</v>
      </c>
      <c r="H974" s="12">
        <f>SUMIFS('SO Details'!$G:$G,'SO Details'!$D:$D,Planning!$B974,'SO Details'!$K:$K,$E974)</f>
        <v>0</v>
      </c>
      <c r="I974" s="20">
        <f>IF(COUNTIFS($C:$C,B974)&gt;1,SUMIFS('Sales Hx'!$Q:$Q,'Sales Hx'!$B:$B,_xlfn.XLOOKUP(B974,C:C,B:B),'Sales Hx'!$D:$D,Planning!$E974),SUMIFS('Sales Hx'!$Q:$Q,'Sales Hx'!$B:$B,Planning!$B974,'Sales Hx'!$D:$D,Planning!$E974))</f>
        <v>0</v>
      </c>
      <c r="J974" s="16">
        <f>IF(COUNTIFS($C:$C,B974)&gt;1,SUMIFS('Sales Hx'!$S:$S,'Sales Hx'!$B:$B,_xlfn.XLOOKUP(B974,C:C,B:B),'Sales Hx'!$D:$D,E974),SUMIFS('Sales Hx'!$S:$S,'Sales Hx'!$B:$B,$B974,'Sales Hx'!$D:$D,$E974))</f>
        <v>0</v>
      </c>
      <c r="K974" s="16">
        <f t="shared" si="85"/>
        <v>0</v>
      </c>
      <c r="L974" s="12">
        <f>IF(M974&lt;&gt;"",M974,IF(COUNTIFS($C:$C,B974)&gt;1,SUMIFS('Sales Hx'!V:V,'Sales Hx'!$B:$B,_xlfn.XLOOKUP(B974,C:C,B:B),'Sales Hx'!$D:$D,$E974),SUMIFS('Sales Hx'!V:V,'Sales Hx'!$B:$B,$B974,'Sales Hx'!$D:$D,$E974)))</f>
        <v>0</v>
      </c>
      <c r="M974" s="12">
        <v>0</v>
      </c>
      <c r="N974" s="15">
        <f t="shared" si="82"/>
        <v>0</v>
      </c>
      <c r="O974" s="21">
        <f t="shared" si="83"/>
        <v>0</v>
      </c>
      <c r="P974" s="24">
        <v>75.319999999999993</v>
      </c>
      <c r="Q974" s="18">
        <f t="shared" si="81"/>
        <v>0</v>
      </c>
      <c r="R974" s="2">
        <v>1</v>
      </c>
      <c r="S974" s="2">
        <v>120</v>
      </c>
      <c r="T974" s="2" t="s">
        <v>4647</v>
      </c>
      <c r="U974" s="28" t="str">
        <f>IF(G974=0,"",_xlfn.MINIFS('PO Details'!$I:$I,'PO Details'!$D:$D,Planning!$B974,'PO Details'!$L:$L,Planning!$E974))</f>
        <v/>
      </c>
      <c r="V974" s="29" t="s">
        <v>4640</v>
      </c>
      <c r="W974" t="str">
        <f t="shared" si="84"/>
        <v>Max</v>
      </c>
      <c r="X974" s="2">
        <v>120</v>
      </c>
    </row>
    <row r="975" spans="1:24" x14ac:dyDescent="0.25">
      <c r="A975" s="11"/>
      <c r="B975" s="22" t="s">
        <v>1148</v>
      </c>
      <c r="C975" s="22"/>
      <c r="D975" s="22" t="s">
        <v>1149</v>
      </c>
      <c r="E975" s="31" t="s">
        <v>113</v>
      </c>
      <c r="F975" s="12">
        <f>SUMIFS('Inventory Details'!$H:$H,'Inventory Details'!$B:$B,$B975,'Inventory Details'!$E:$E,$E975)</f>
        <v>7</v>
      </c>
      <c r="G975" s="12">
        <f>SUMIFS('PO Details'!$H:$H,'PO Details'!$D:$D,Planning!$B975,'PO Details'!$L:$L,$E975)</f>
        <v>0</v>
      </c>
      <c r="H975" s="12">
        <f>SUMIFS('SO Details'!$G:$G,'SO Details'!$D:$D,Planning!$B975,'SO Details'!$K:$K,$E975)</f>
        <v>0</v>
      </c>
      <c r="I975" s="20">
        <f>IF(COUNTIFS($C:$C,B975)&gt;1,SUMIFS('Sales Hx'!$Q:$Q,'Sales Hx'!$B:$B,_xlfn.XLOOKUP(B975,C:C,B:B),'Sales Hx'!$D:$D,Planning!$E975),SUMIFS('Sales Hx'!$Q:$Q,'Sales Hx'!$B:$B,Planning!$B975,'Sales Hx'!$D:$D,Planning!$E975))</f>
        <v>0</v>
      </c>
      <c r="J975" s="16">
        <f>IF(COUNTIFS($C:$C,B975)&gt;1,SUMIFS('Sales Hx'!$S:$S,'Sales Hx'!$B:$B,_xlfn.XLOOKUP(B975,C:C,B:B),'Sales Hx'!$D:$D,E975),SUMIFS('Sales Hx'!$S:$S,'Sales Hx'!$B:$B,$B975,'Sales Hx'!$D:$D,$E975))</f>
        <v>0</v>
      </c>
      <c r="K975" s="16">
        <f t="shared" si="85"/>
        <v>0</v>
      </c>
      <c r="L975" s="12">
        <f>IF(M975&lt;&gt;"",M975,IF(COUNTIFS($C:$C,B975)&gt;1,SUMIFS('Sales Hx'!V:V,'Sales Hx'!$B:$B,_xlfn.XLOOKUP(B975,C:C,B:B),'Sales Hx'!$D:$D,$E975),SUMIFS('Sales Hx'!V:V,'Sales Hx'!$B:$B,$B975,'Sales Hx'!$D:$D,$E975)))</f>
        <v>0</v>
      </c>
      <c r="M975" s="12">
        <v>0</v>
      </c>
      <c r="N975" s="15">
        <f t="shared" si="82"/>
        <v>0</v>
      </c>
      <c r="O975" s="21">
        <f t="shared" si="83"/>
        <v>0</v>
      </c>
      <c r="P975" s="24">
        <v>86.69</v>
      </c>
      <c r="Q975" s="18">
        <f t="shared" si="81"/>
        <v>0</v>
      </c>
      <c r="R975" s="2">
        <v>1</v>
      </c>
      <c r="S975" s="2">
        <v>120</v>
      </c>
      <c r="T975" s="2" t="s">
        <v>4647</v>
      </c>
      <c r="U975" s="28" t="str">
        <f>IF(G975=0,"",_xlfn.MINIFS('PO Details'!$I:$I,'PO Details'!$D:$D,Planning!$B975,'PO Details'!$L:$L,Planning!$E975))</f>
        <v/>
      </c>
      <c r="V975" s="29" t="s">
        <v>4640</v>
      </c>
      <c r="W975" t="str">
        <f t="shared" si="84"/>
        <v>Max</v>
      </c>
      <c r="X975" s="2">
        <v>120</v>
      </c>
    </row>
    <row r="976" spans="1:24" x14ac:dyDescent="0.25">
      <c r="A976" s="11"/>
      <c r="B976" s="22" t="s">
        <v>1150</v>
      </c>
      <c r="C976" s="22"/>
      <c r="D976" s="22" t="s">
        <v>3722</v>
      </c>
      <c r="E976" s="31" t="s">
        <v>113</v>
      </c>
      <c r="F976" s="12">
        <f>SUMIFS('Inventory Details'!$H:$H,'Inventory Details'!$B:$B,$B976,'Inventory Details'!$E:$E,$E976)</f>
        <v>2</v>
      </c>
      <c r="G976" s="12">
        <f>SUMIFS('PO Details'!$H:$H,'PO Details'!$D:$D,Planning!$B976,'PO Details'!$L:$L,$E976)</f>
        <v>0</v>
      </c>
      <c r="H976" s="12">
        <f>SUMIFS('SO Details'!$G:$G,'SO Details'!$D:$D,Planning!$B976,'SO Details'!$K:$K,$E976)</f>
        <v>0</v>
      </c>
      <c r="I976" s="20">
        <f>IF(COUNTIFS($C:$C,B976)&gt;1,SUMIFS('Sales Hx'!$Q:$Q,'Sales Hx'!$B:$B,_xlfn.XLOOKUP(B976,C:C,B:B),'Sales Hx'!$D:$D,Planning!$E976),SUMIFS('Sales Hx'!$Q:$Q,'Sales Hx'!$B:$B,Planning!$B976,'Sales Hx'!$D:$D,Planning!$E976))</f>
        <v>0</v>
      </c>
      <c r="J976" s="16">
        <f>IF(COUNTIFS($C:$C,B976)&gt;1,SUMIFS('Sales Hx'!$S:$S,'Sales Hx'!$B:$B,_xlfn.XLOOKUP(B976,C:C,B:B),'Sales Hx'!$D:$D,E976),SUMIFS('Sales Hx'!$S:$S,'Sales Hx'!$B:$B,$B976,'Sales Hx'!$D:$D,$E976))</f>
        <v>0</v>
      </c>
      <c r="K976" s="16">
        <f t="shared" si="85"/>
        <v>0</v>
      </c>
      <c r="L976" s="12">
        <f>IF(M976&lt;&gt;"",M976,IF(COUNTIFS($C:$C,B976)&gt;1,SUMIFS('Sales Hx'!V:V,'Sales Hx'!$B:$B,_xlfn.XLOOKUP(B976,C:C,B:B),'Sales Hx'!$D:$D,$E976),SUMIFS('Sales Hx'!V:V,'Sales Hx'!$B:$B,$B976,'Sales Hx'!$D:$D,$E976)))</f>
        <v>0</v>
      </c>
      <c r="M976" s="12">
        <v>0</v>
      </c>
      <c r="N976" s="15">
        <f t="shared" si="82"/>
        <v>0</v>
      </c>
      <c r="O976" s="21">
        <f t="shared" si="83"/>
        <v>0</v>
      </c>
      <c r="P976" s="24">
        <v>58.27</v>
      </c>
      <c r="Q976" s="18">
        <f t="shared" si="81"/>
        <v>0</v>
      </c>
      <c r="R976" s="2">
        <v>1</v>
      </c>
      <c r="S976" s="2">
        <v>120</v>
      </c>
      <c r="T976" s="2" t="s">
        <v>4647</v>
      </c>
      <c r="U976" s="28" t="str">
        <f>IF(G976=0,"",_xlfn.MINIFS('PO Details'!$I:$I,'PO Details'!$D:$D,Planning!$B976,'PO Details'!$L:$L,Planning!$E976))</f>
        <v/>
      </c>
      <c r="V976" s="29" t="s">
        <v>4640</v>
      </c>
      <c r="W976" t="str">
        <f t="shared" si="84"/>
        <v>Max</v>
      </c>
      <c r="X976" s="2">
        <v>120</v>
      </c>
    </row>
    <row r="977" spans="1:24" x14ac:dyDescent="0.25">
      <c r="A977" s="11"/>
      <c r="B977" s="22" t="s">
        <v>1151</v>
      </c>
      <c r="C977" s="22"/>
      <c r="D977" s="22" t="s">
        <v>1152</v>
      </c>
      <c r="E977" s="31" t="s">
        <v>113</v>
      </c>
      <c r="F977" s="12">
        <f>SUMIFS('Inventory Details'!$H:$H,'Inventory Details'!$B:$B,$B977,'Inventory Details'!$E:$E,$E977)</f>
        <v>8</v>
      </c>
      <c r="G977" s="12">
        <f>SUMIFS('PO Details'!$H:$H,'PO Details'!$D:$D,Planning!$B977,'PO Details'!$L:$L,$E977)</f>
        <v>0</v>
      </c>
      <c r="H977" s="12">
        <f>SUMIFS('SO Details'!$G:$G,'SO Details'!$D:$D,Planning!$B977,'SO Details'!$K:$K,$E977)</f>
        <v>0</v>
      </c>
      <c r="I977" s="20">
        <f>IF(COUNTIFS($C:$C,B977)&gt;1,SUMIFS('Sales Hx'!$Q:$Q,'Sales Hx'!$B:$B,_xlfn.XLOOKUP(B977,C:C,B:B),'Sales Hx'!$D:$D,Planning!$E977),SUMIFS('Sales Hx'!$Q:$Q,'Sales Hx'!$B:$B,Planning!$B977,'Sales Hx'!$D:$D,Planning!$E977))</f>
        <v>0</v>
      </c>
      <c r="J977" s="16">
        <f>IF(COUNTIFS($C:$C,B977)&gt;1,SUMIFS('Sales Hx'!$S:$S,'Sales Hx'!$B:$B,_xlfn.XLOOKUP(B977,C:C,B:B),'Sales Hx'!$D:$D,E977),SUMIFS('Sales Hx'!$S:$S,'Sales Hx'!$B:$B,$B977,'Sales Hx'!$D:$D,$E977))</f>
        <v>0</v>
      </c>
      <c r="K977" s="16">
        <f t="shared" si="85"/>
        <v>0</v>
      </c>
      <c r="L977" s="12">
        <f>IF(M977&lt;&gt;"",M977,IF(COUNTIFS($C:$C,B977)&gt;1,SUMIFS('Sales Hx'!V:V,'Sales Hx'!$B:$B,_xlfn.XLOOKUP(B977,C:C,B:B),'Sales Hx'!$D:$D,$E977),SUMIFS('Sales Hx'!V:V,'Sales Hx'!$B:$B,$B977,'Sales Hx'!$D:$D,$E977)))</f>
        <v>0</v>
      </c>
      <c r="M977" s="12">
        <v>0</v>
      </c>
      <c r="N977" s="15">
        <f t="shared" si="82"/>
        <v>0</v>
      </c>
      <c r="O977" s="21">
        <f t="shared" si="83"/>
        <v>0</v>
      </c>
      <c r="P977" s="24">
        <v>63.95</v>
      </c>
      <c r="Q977" s="18">
        <f t="shared" si="81"/>
        <v>0</v>
      </c>
      <c r="R977" s="2">
        <v>1</v>
      </c>
      <c r="S977" s="2">
        <v>120</v>
      </c>
      <c r="T977" s="2" t="s">
        <v>4647</v>
      </c>
      <c r="U977" s="28" t="str">
        <f>IF(G977=0,"",_xlfn.MINIFS('PO Details'!$I:$I,'PO Details'!$D:$D,Planning!$B977,'PO Details'!$L:$L,Planning!$E977))</f>
        <v/>
      </c>
      <c r="V977" s="29" t="s">
        <v>4640</v>
      </c>
      <c r="W977" t="str">
        <f t="shared" si="84"/>
        <v>Max</v>
      </c>
      <c r="X977" s="2">
        <v>120</v>
      </c>
    </row>
    <row r="978" spans="1:24" x14ac:dyDescent="0.25">
      <c r="A978" s="11"/>
      <c r="B978" s="22" t="s">
        <v>1153</v>
      </c>
      <c r="C978" s="22"/>
      <c r="D978" s="22" t="s">
        <v>1154</v>
      </c>
      <c r="E978" s="31" t="s">
        <v>113</v>
      </c>
      <c r="F978" s="12">
        <f>SUMIFS('Inventory Details'!$H:$H,'Inventory Details'!$B:$B,$B978,'Inventory Details'!$E:$E,$E978)</f>
        <v>4</v>
      </c>
      <c r="G978" s="12">
        <f>SUMIFS('PO Details'!$H:$H,'PO Details'!$D:$D,Planning!$B978,'PO Details'!$L:$L,$E978)</f>
        <v>0</v>
      </c>
      <c r="H978" s="12">
        <f>SUMIFS('SO Details'!$G:$G,'SO Details'!$D:$D,Planning!$B978,'SO Details'!$K:$K,$E978)</f>
        <v>0</v>
      </c>
      <c r="I978" s="20">
        <f>IF(COUNTIFS($C:$C,B978)&gt;1,SUMIFS('Sales Hx'!$Q:$Q,'Sales Hx'!$B:$B,_xlfn.XLOOKUP(B978,C:C,B:B),'Sales Hx'!$D:$D,Planning!$E978),SUMIFS('Sales Hx'!$Q:$Q,'Sales Hx'!$B:$B,Planning!$B978,'Sales Hx'!$D:$D,Planning!$E978))</f>
        <v>0</v>
      </c>
      <c r="J978" s="16">
        <f>IF(COUNTIFS($C:$C,B978)&gt;1,SUMIFS('Sales Hx'!$S:$S,'Sales Hx'!$B:$B,_xlfn.XLOOKUP(B978,C:C,B:B),'Sales Hx'!$D:$D,E978),SUMIFS('Sales Hx'!$S:$S,'Sales Hx'!$B:$B,$B978,'Sales Hx'!$D:$D,$E978))</f>
        <v>0</v>
      </c>
      <c r="K978" s="16">
        <f t="shared" si="85"/>
        <v>0</v>
      </c>
      <c r="L978" s="12">
        <f>IF(M978&lt;&gt;"",M978,IF(COUNTIFS($C:$C,B978)&gt;1,SUMIFS('Sales Hx'!V:V,'Sales Hx'!$B:$B,_xlfn.XLOOKUP(B978,C:C,B:B),'Sales Hx'!$D:$D,$E978),SUMIFS('Sales Hx'!V:V,'Sales Hx'!$B:$B,$B978,'Sales Hx'!$D:$D,$E978)))</f>
        <v>0</v>
      </c>
      <c r="M978" s="12">
        <v>0</v>
      </c>
      <c r="N978" s="15">
        <f t="shared" si="82"/>
        <v>0</v>
      </c>
      <c r="O978" s="21">
        <f t="shared" si="83"/>
        <v>0</v>
      </c>
      <c r="P978" s="24">
        <v>66.8</v>
      </c>
      <c r="Q978" s="18">
        <f t="shared" si="81"/>
        <v>0</v>
      </c>
      <c r="R978" s="2">
        <v>1</v>
      </c>
      <c r="S978" s="2">
        <v>120</v>
      </c>
      <c r="T978" s="2" t="s">
        <v>4647</v>
      </c>
      <c r="U978" s="28" t="str">
        <f>IF(G978=0,"",_xlfn.MINIFS('PO Details'!$I:$I,'PO Details'!$D:$D,Planning!$B978,'PO Details'!$L:$L,Planning!$E978))</f>
        <v/>
      </c>
      <c r="V978" s="29" t="s">
        <v>4640</v>
      </c>
      <c r="W978" t="str">
        <f t="shared" si="84"/>
        <v>Max</v>
      </c>
      <c r="X978" s="2">
        <v>120</v>
      </c>
    </row>
    <row r="979" spans="1:24" x14ac:dyDescent="0.25">
      <c r="A979" s="11"/>
      <c r="B979" s="22" t="s">
        <v>1171</v>
      </c>
      <c r="C979" s="22"/>
      <c r="D979" s="22" t="s">
        <v>1172</v>
      </c>
      <c r="E979" s="31" t="s">
        <v>113</v>
      </c>
      <c r="F979" s="12">
        <f>SUMIFS('Inventory Details'!$H:$H,'Inventory Details'!$B:$B,$B979,'Inventory Details'!$E:$E,$E979)</f>
        <v>3</v>
      </c>
      <c r="G979" s="12">
        <f>SUMIFS('PO Details'!$H:$H,'PO Details'!$D:$D,Planning!$B979,'PO Details'!$L:$L,$E979)</f>
        <v>0</v>
      </c>
      <c r="H979" s="12">
        <f>SUMIFS('SO Details'!$G:$G,'SO Details'!$D:$D,Planning!$B979,'SO Details'!$K:$K,$E979)</f>
        <v>0</v>
      </c>
      <c r="I979" s="20">
        <f>IF(COUNTIFS($C:$C,B979)&gt;1,SUMIFS('Sales Hx'!$Q:$Q,'Sales Hx'!$B:$B,_xlfn.XLOOKUP(B979,C:C,B:B),'Sales Hx'!$D:$D,Planning!$E979),SUMIFS('Sales Hx'!$Q:$Q,'Sales Hx'!$B:$B,Planning!$B979,'Sales Hx'!$D:$D,Planning!$E979))</f>
        <v>0</v>
      </c>
      <c r="J979" s="16">
        <f>IF(COUNTIFS($C:$C,B979)&gt;1,SUMIFS('Sales Hx'!$S:$S,'Sales Hx'!$B:$B,_xlfn.XLOOKUP(B979,C:C,B:B),'Sales Hx'!$D:$D,E979),SUMIFS('Sales Hx'!$S:$S,'Sales Hx'!$B:$B,$B979,'Sales Hx'!$D:$D,$E979))</f>
        <v>0</v>
      </c>
      <c r="K979" s="16">
        <f t="shared" si="85"/>
        <v>0</v>
      </c>
      <c r="L979" s="12">
        <f>IF(M979&lt;&gt;"",M979,IF(COUNTIFS($C:$C,B979)&gt;1,SUMIFS('Sales Hx'!V:V,'Sales Hx'!$B:$B,_xlfn.XLOOKUP(B979,C:C,B:B),'Sales Hx'!$D:$D,$E979),SUMIFS('Sales Hx'!V:V,'Sales Hx'!$B:$B,$B979,'Sales Hx'!$D:$D,$E979)))</f>
        <v>0</v>
      </c>
      <c r="M979" s="12">
        <v>0</v>
      </c>
      <c r="N979" s="15">
        <f t="shared" si="82"/>
        <v>0</v>
      </c>
      <c r="O979" s="21">
        <f t="shared" si="83"/>
        <v>0</v>
      </c>
      <c r="P979" s="24">
        <v>120.8</v>
      </c>
      <c r="Q979" s="18">
        <f t="shared" si="81"/>
        <v>0</v>
      </c>
      <c r="R979" s="2">
        <v>1</v>
      </c>
      <c r="S979" s="2">
        <v>120</v>
      </c>
      <c r="T979" s="2" t="s">
        <v>4647</v>
      </c>
      <c r="U979" s="28" t="str">
        <f>IF(G979=0,"",_xlfn.MINIFS('PO Details'!$I:$I,'PO Details'!$D:$D,Planning!$B979,'PO Details'!$L:$L,Planning!$E979))</f>
        <v/>
      </c>
      <c r="V979" s="29" t="s">
        <v>4640</v>
      </c>
      <c r="W979" t="str">
        <f t="shared" si="84"/>
        <v>Max</v>
      </c>
      <c r="X979" s="2">
        <v>120</v>
      </c>
    </row>
    <row r="980" spans="1:24" x14ac:dyDescent="0.25">
      <c r="A980" s="11"/>
      <c r="B980" s="22" t="s">
        <v>1173</v>
      </c>
      <c r="C980" s="22"/>
      <c r="D980" s="22" t="s">
        <v>1174</v>
      </c>
      <c r="E980" s="31" t="s">
        <v>113</v>
      </c>
      <c r="F980" s="12">
        <f>SUMIFS('Inventory Details'!$H:$H,'Inventory Details'!$B:$B,$B980,'Inventory Details'!$E:$E,$E980)</f>
        <v>9</v>
      </c>
      <c r="G980" s="12">
        <f>SUMIFS('PO Details'!$H:$H,'PO Details'!$D:$D,Planning!$B980,'PO Details'!$L:$L,$E980)</f>
        <v>0</v>
      </c>
      <c r="H980" s="12">
        <f>SUMIFS('SO Details'!$G:$G,'SO Details'!$D:$D,Planning!$B980,'SO Details'!$K:$K,$E980)</f>
        <v>0</v>
      </c>
      <c r="I980" s="20">
        <f>IF(COUNTIFS($C:$C,B980)&gt;1,SUMIFS('Sales Hx'!$Q:$Q,'Sales Hx'!$B:$B,_xlfn.XLOOKUP(B980,C:C,B:B),'Sales Hx'!$D:$D,Planning!$E980),SUMIFS('Sales Hx'!$Q:$Q,'Sales Hx'!$B:$B,Planning!$B980,'Sales Hx'!$D:$D,Planning!$E980))</f>
        <v>0</v>
      </c>
      <c r="J980" s="16">
        <f>IF(COUNTIFS($C:$C,B980)&gt;1,SUMIFS('Sales Hx'!$S:$S,'Sales Hx'!$B:$B,_xlfn.XLOOKUP(B980,C:C,B:B),'Sales Hx'!$D:$D,E980),SUMIFS('Sales Hx'!$S:$S,'Sales Hx'!$B:$B,$B980,'Sales Hx'!$D:$D,$E980))</f>
        <v>0</v>
      </c>
      <c r="K980" s="16">
        <f t="shared" si="85"/>
        <v>0</v>
      </c>
      <c r="L980" s="12">
        <f>IF(M980&lt;&gt;"",M980,IF(COUNTIFS($C:$C,B980)&gt;1,SUMIFS('Sales Hx'!V:V,'Sales Hx'!$B:$B,_xlfn.XLOOKUP(B980,C:C,B:B),'Sales Hx'!$D:$D,$E980),SUMIFS('Sales Hx'!V:V,'Sales Hx'!$B:$B,$B980,'Sales Hx'!$D:$D,$E980)))</f>
        <v>0</v>
      </c>
      <c r="M980" s="12">
        <v>0</v>
      </c>
      <c r="N980" s="15">
        <f t="shared" si="82"/>
        <v>0</v>
      </c>
      <c r="O980" s="21">
        <f t="shared" si="83"/>
        <v>0</v>
      </c>
      <c r="P980" s="24">
        <v>107.3</v>
      </c>
      <c r="Q980" s="18">
        <f t="shared" si="81"/>
        <v>0</v>
      </c>
      <c r="R980" s="2">
        <v>1</v>
      </c>
      <c r="S980" s="2">
        <v>120</v>
      </c>
      <c r="T980" s="2" t="s">
        <v>4647</v>
      </c>
      <c r="U980" s="28" t="str">
        <f>IF(G980=0,"",_xlfn.MINIFS('PO Details'!$I:$I,'PO Details'!$D:$D,Planning!$B980,'PO Details'!$L:$L,Planning!$E980))</f>
        <v/>
      </c>
      <c r="V980" s="29" t="s">
        <v>4640</v>
      </c>
      <c r="W980" t="str">
        <f t="shared" si="84"/>
        <v>Max</v>
      </c>
      <c r="X980" s="2">
        <v>120</v>
      </c>
    </row>
    <row r="981" spans="1:24" x14ac:dyDescent="0.25">
      <c r="A981" s="11"/>
      <c r="B981" s="22" t="s">
        <v>1155</v>
      </c>
      <c r="C981" s="22"/>
      <c r="D981" s="22" t="s">
        <v>1156</v>
      </c>
      <c r="E981" s="31" t="s">
        <v>113</v>
      </c>
      <c r="F981" s="12">
        <f>SUMIFS('Inventory Details'!$H:$H,'Inventory Details'!$B:$B,$B981,'Inventory Details'!$E:$E,$E981)</f>
        <v>6</v>
      </c>
      <c r="G981" s="12">
        <f>SUMIFS('PO Details'!$H:$H,'PO Details'!$D:$D,Planning!$B981,'PO Details'!$L:$L,$E981)</f>
        <v>0</v>
      </c>
      <c r="H981" s="12">
        <f>SUMIFS('SO Details'!$G:$G,'SO Details'!$D:$D,Planning!$B981,'SO Details'!$K:$K,$E981)</f>
        <v>0</v>
      </c>
      <c r="I981" s="20">
        <f>IF(COUNTIFS($C:$C,B981)&gt;1,SUMIFS('Sales Hx'!$Q:$Q,'Sales Hx'!$B:$B,_xlfn.XLOOKUP(B981,C:C,B:B),'Sales Hx'!$D:$D,Planning!$E981),SUMIFS('Sales Hx'!$Q:$Q,'Sales Hx'!$B:$B,Planning!$B981,'Sales Hx'!$D:$D,Planning!$E981))</f>
        <v>0</v>
      </c>
      <c r="J981" s="16">
        <f>IF(COUNTIFS($C:$C,B981)&gt;1,SUMIFS('Sales Hx'!$S:$S,'Sales Hx'!$B:$B,_xlfn.XLOOKUP(B981,C:C,B:B),'Sales Hx'!$D:$D,E981),SUMIFS('Sales Hx'!$S:$S,'Sales Hx'!$B:$B,$B981,'Sales Hx'!$D:$D,$E981))</f>
        <v>0</v>
      </c>
      <c r="K981" s="16">
        <f t="shared" si="85"/>
        <v>0</v>
      </c>
      <c r="L981" s="12">
        <f>IF(M981&lt;&gt;"",M981,IF(COUNTIFS($C:$C,B981)&gt;1,SUMIFS('Sales Hx'!V:V,'Sales Hx'!$B:$B,_xlfn.XLOOKUP(B981,C:C,B:B),'Sales Hx'!$D:$D,$E981),SUMIFS('Sales Hx'!V:V,'Sales Hx'!$B:$B,$B981,'Sales Hx'!$D:$D,$E981)))</f>
        <v>0</v>
      </c>
      <c r="M981" s="12">
        <v>0</v>
      </c>
      <c r="N981" s="15">
        <f t="shared" si="82"/>
        <v>0</v>
      </c>
      <c r="O981" s="21">
        <f t="shared" si="83"/>
        <v>0</v>
      </c>
      <c r="P981" s="24">
        <v>41.21</v>
      </c>
      <c r="Q981" s="18">
        <f t="shared" si="81"/>
        <v>0</v>
      </c>
      <c r="R981" s="2">
        <v>1</v>
      </c>
      <c r="S981" s="2">
        <v>120</v>
      </c>
      <c r="T981" s="2" t="s">
        <v>4647</v>
      </c>
      <c r="U981" s="28" t="str">
        <f>IF(G981=0,"",_xlfn.MINIFS('PO Details'!$I:$I,'PO Details'!$D:$D,Planning!$B981,'PO Details'!$L:$L,Planning!$E981))</f>
        <v/>
      </c>
      <c r="V981" s="29" t="s">
        <v>4640</v>
      </c>
      <c r="W981" t="str">
        <f t="shared" si="84"/>
        <v>Max</v>
      </c>
      <c r="X981" s="2">
        <v>120</v>
      </c>
    </row>
    <row r="982" spans="1:24" x14ac:dyDescent="0.25">
      <c r="A982" s="11"/>
      <c r="B982" s="22" t="s">
        <v>1157</v>
      </c>
      <c r="C982" s="22"/>
      <c r="D982" s="22" t="s">
        <v>1158</v>
      </c>
      <c r="E982" s="31" t="s">
        <v>113</v>
      </c>
      <c r="F982" s="12">
        <f>SUMIFS('Inventory Details'!$H:$H,'Inventory Details'!$B:$B,$B982,'Inventory Details'!$E:$E,$E982)</f>
        <v>6</v>
      </c>
      <c r="G982" s="12">
        <f>SUMIFS('PO Details'!$H:$H,'PO Details'!$D:$D,Planning!$B982,'PO Details'!$L:$L,$E982)</f>
        <v>0</v>
      </c>
      <c r="H982" s="12">
        <f>SUMIFS('SO Details'!$G:$G,'SO Details'!$D:$D,Planning!$B982,'SO Details'!$K:$K,$E982)</f>
        <v>0</v>
      </c>
      <c r="I982" s="20">
        <f>IF(COUNTIFS($C:$C,B982)&gt;1,SUMIFS('Sales Hx'!$Q:$Q,'Sales Hx'!$B:$B,_xlfn.XLOOKUP(B982,C:C,B:B),'Sales Hx'!$D:$D,Planning!$E982),SUMIFS('Sales Hx'!$Q:$Q,'Sales Hx'!$B:$B,Planning!$B982,'Sales Hx'!$D:$D,Planning!$E982))</f>
        <v>0</v>
      </c>
      <c r="J982" s="16">
        <f>IF(COUNTIFS($C:$C,B982)&gt;1,SUMIFS('Sales Hx'!$S:$S,'Sales Hx'!$B:$B,_xlfn.XLOOKUP(B982,C:C,B:B),'Sales Hx'!$D:$D,E982),SUMIFS('Sales Hx'!$S:$S,'Sales Hx'!$B:$B,$B982,'Sales Hx'!$D:$D,$E982))</f>
        <v>0</v>
      </c>
      <c r="K982" s="16">
        <f t="shared" si="85"/>
        <v>0</v>
      </c>
      <c r="L982" s="12">
        <f>IF(M982&lt;&gt;"",M982,IF(COUNTIFS($C:$C,B982)&gt;1,SUMIFS('Sales Hx'!V:V,'Sales Hx'!$B:$B,_xlfn.XLOOKUP(B982,C:C,B:B),'Sales Hx'!$D:$D,$E982),SUMIFS('Sales Hx'!V:V,'Sales Hx'!$B:$B,$B982,'Sales Hx'!$D:$D,$E982)))</f>
        <v>0</v>
      </c>
      <c r="M982" s="12">
        <v>0</v>
      </c>
      <c r="N982" s="15">
        <f t="shared" si="82"/>
        <v>0</v>
      </c>
      <c r="O982" s="21">
        <f t="shared" si="83"/>
        <v>0</v>
      </c>
      <c r="P982" s="24">
        <v>41.21</v>
      </c>
      <c r="Q982" s="18">
        <f t="shared" si="81"/>
        <v>0</v>
      </c>
      <c r="R982" s="2">
        <v>1</v>
      </c>
      <c r="S982" s="2">
        <v>120</v>
      </c>
      <c r="T982" s="2" t="s">
        <v>4647</v>
      </c>
      <c r="U982" s="28" t="str">
        <f>IF(G982=0,"",_xlfn.MINIFS('PO Details'!$I:$I,'PO Details'!$D:$D,Planning!$B982,'PO Details'!$L:$L,Planning!$E982))</f>
        <v/>
      </c>
      <c r="V982" s="29" t="s">
        <v>4640</v>
      </c>
      <c r="W982" t="str">
        <f t="shared" si="84"/>
        <v>Max</v>
      </c>
      <c r="X982" s="2">
        <v>120</v>
      </c>
    </row>
    <row r="983" spans="1:24" x14ac:dyDescent="0.25">
      <c r="A983" s="11"/>
      <c r="B983" s="22" t="s">
        <v>1159</v>
      </c>
      <c r="C983" s="22"/>
      <c r="D983" s="22" t="s">
        <v>1160</v>
      </c>
      <c r="E983" s="31" t="s">
        <v>113</v>
      </c>
      <c r="F983" s="12">
        <f>SUMIFS('Inventory Details'!$H:$H,'Inventory Details'!$B:$B,$B983,'Inventory Details'!$E:$E,$E983)</f>
        <v>3</v>
      </c>
      <c r="G983" s="12">
        <f>SUMIFS('PO Details'!$H:$H,'PO Details'!$D:$D,Planning!$B983,'PO Details'!$L:$L,$E983)</f>
        <v>0</v>
      </c>
      <c r="H983" s="12">
        <f>SUMIFS('SO Details'!$G:$G,'SO Details'!$D:$D,Planning!$B983,'SO Details'!$K:$K,$E983)</f>
        <v>0</v>
      </c>
      <c r="I983" s="20">
        <f>IF(COUNTIFS($C:$C,B983)&gt;1,SUMIFS('Sales Hx'!$Q:$Q,'Sales Hx'!$B:$B,_xlfn.XLOOKUP(B983,C:C,B:B),'Sales Hx'!$D:$D,Planning!$E983),SUMIFS('Sales Hx'!$Q:$Q,'Sales Hx'!$B:$B,Planning!$B983,'Sales Hx'!$D:$D,Planning!$E983))</f>
        <v>0</v>
      </c>
      <c r="J983" s="16">
        <f>IF(COUNTIFS($C:$C,B983)&gt;1,SUMIFS('Sales Hx'!$S:$S,'Sales Hx'!$B:$B,_xlfn.XLOOKUP(B983,C:C,B:B),'Sales Hx'!$D:$D,E983),SUMIFS('Sales Hx'!$S:$S,'Sales Hx'!$B:$B,$B983,'Sales Hx'!$D:$D,$E983))</f>
        <v>0</v>
      </c>
      <c r="K983" s="16">
        <f t="shared" si="85"/>
        <v>0</v>
      </c>
      <c r="L983" s="12">
        <f>IF(M983&lt;&gt;"",M983,IF(COUNTIFS($C:$C,B983)&gt;1,SUMIFS('Sales Hx'!V:V,'Sales Hx'!$B:$B,_xlfn.XLOOKUP(B983,C:C,B:B),'Sales Hx'!$D:$D,$E983),SUMIFS('Sales Hx'!V:V,'Sales Hx'!$B:$B,$B983,'Sales Hx'!$D:$D,$E983)))</f>
        <v>0</v>
      </c>
      <c r="M983" s="12">
        <v>0</v>
      </c>
      <c r="N983" s="15">
        <f t="shared" si="82"/>
        <v>0</v>
      </c>
      <c r="O983" s="21">
        <f t="shared" si="83"/>
        <v>0</v>
      </c>
      <c r="P983" s="24">
        <v>44.06</v>
      </c>
      <c r="Q983" s="18">
        <f t="shared" si="81"/>
        <v>0</v>
      </c>
      <c r="R983" s="2">
        <v>1</v>
      </c>
      <c r="S983" s="2">
        <v>120</v>
      </c>
      <c r="T983" s="2" t="s">
        <v>4647</v>
      </c>
      <c r="U983" s="28" t="str">
        <f>IF(G983=0,"",_xlfn.MINIFS('PO Details'!$I:$I,'PO Details'!$D:$D,Planning!$B983,'PO Details'!$L:$L,Planning!$E983))</f>
        <v/>
      </c>
      <c r="V983" s="29" t="s">
        <v>4640</v>
      </c>
      <c r="W983" t="str">
        <f t="shared" si="84"/>
        <v>Max</v>
      </c>
      <c r="X983" s="2">
        <v>120</v>
      </c>
    </row>
    <row r="984" spans="1:24" x14ac:dyDescent="0.25">
      <c r="A984" s="11"/>
      <c r="B984" s="22" t="s">
        <v>1161</v>
      </c>
      <c r="C984" s="22"/>
      <c r="D984" s="22" t="s">
        <v>1162</v>
      </c>
      <c r="E984" s="31" t="s">
        <v>113</v>
      </c>
      <c r="F984" s="12">
        <f>SUMIFS('Inventory Details'!$H:$H,'Inventory Details'!$B:$B,$B984,'Inventory Details'!$E:$E,$E984)</f>
        <v>4</v>
      </c>
      <c r="G984" s="12">
        <f>SUMIFS('PO Details'!$H:$H,'PO Details'!$D:$D,Planning!$B984,'PO Details'!$L:$L,$E984)</f>
        <v>0</v>
      </c>
      <c r="H984" s="12">
        <f>SUMIFS('SO Details'!$G:$G,'SO Details'!$D:$D,Planning!$B984,'SO Details'!$K:$K,$E984)</f>
        <v>0</v>
      </c>
      <c r="I984" s="20">
        <f>IF(COUNTIFS($C:$C,B984)&gt;1,SUMIFS('Sales Hx'!$Q:$Q,'Sales Hx'!$B:$B,_xlfn.XLOOKUP(B984,C:C,B:B),'Sales Hx'!$D:$D,Planning!$E984),SUMIFS('Sales Hx'!$Q:$Q,'Sales Hx'!$B:$B,Planning!$B984,'Sales Hx'!$D:$D,Planning!$E984))</f>
        <v>0</v>
      </c>
      <c r="J984" s="16">
        <f>IF(COUNTIFS($C:$C,B984)&gt;1,SUMIFS('Sales Hx'!$S:$S,'Sales Hx'!$B:$B,_xlfn.XLOOKUP(B984,C:C,B:B),'Sales Hx'!$D:$D,E984),SUMIFS('Sales Hx'!$S:$S,'Sales Hx'!$B:$B,$B984,'Sales Hx'!$D:$D,$E984))</f>
        <v>0</v>
      </c>
      <c r="K984" s="16">
        <f t="shared" si="85"/>
        <v>0</v>
      </c>
      <c r="L984" s="12">
        <f>IF(M984&lt;&gt;"",M984,IF(COUNTIFS($C:$C,B984)&gt;1,SUMIFS('Sales Hx'!V:V,'Sales Hx'!$B:$B,_xlfn.XLOOKUP(B984,C:C,B:B),'Sales Hx'!$D:$D,$E984),SUMIFS('Sales Hx'!V:V,'Sales Hx'!$B:$B,$B984,'Sales Hx'!$D:$D,$E984)))</f>
        <v>0</v>
      </c>
      <c r="M984" s="12">
        <v>0</v>
      </c>
      <c r="N984" s="15">
        <f t="shared" si="82"/>
        <v>0</v>
      </c>
      <c r="O984" s="21">
        <f t="shared" si="83"/>
        <v>0</v>
      </c>
      <c r="P984" s="24">
        <v>44.06</v>
      </c>
      <c r="Q984" s="18">
        <f t="shared" si="81"/>
        <v>0</v>
      </c>
      <c r="R984" s="2">
        <v>1</v>
      </c>
      <c r="S984" s="2">
        <v>120</v>
      </c>
      <c r="T984" s="2" t="s">
        <v>4647</v>
      </c>
      <c r="U984" s="28" t="str">
        <f>IF(G984=0,"",_xlfn.MINIFS('PO Details'!$I:$I,'PO Details'!$D:$D,Planning!$B984,'PO Details'!$L:$L,Planning!$E984))</f>
        <v/>
      </c>
      <c r="V984" s="29" t="s">
        <v>4640</v>
      </c>
      <c r="W984" t="str">
        <f t="shared" si="84"/>
        <v>Max</v>
      </c>
      <c r="X984" s="2">
        <v>120</v>
      </c>
    </row>
    <row r="985" spans="1:24" x14ac:dyDescent="0.25">
      <c r="A985" s="11"/>
      <c r="B985" s="22" t="s">
        <v>1163</v>
      </c>
      <c r="C985" s="22"/>
      <c r="D985" s="22" t="s">
        <v>1164</v>
      </c>
      <c r="E985" s="31" t="s">
        <v>113</v>
      </c>
      <c r="F985" s="12">
        <f>SUMIFS('Inventory Details'!$H:$H,'Inventory Details'!$B:$B,$B985,'Inventory Details'!$E:$E,$E985)</f>
        <v>6</v>
      </c>
      <c r="G985" s="12">
        <f>SUMIFS('PO Details'!$H:$H,'PO Details'!$D:$D,Planning!$B985,'PO Details'!$L:$L,$E985)</f>
        <v>0</v>
      </c>
      <c r="H985" s="12">
        <f>SUMIFS('SO Details'!$G:$G,'SO Details'!$D:$D,Planning!$B985,'SO Details'!$K:$K,$E985)</f>
        <v>0</v>
      </c>
      <c r="I985" s="20">
        <f>IF(COUNTIFS($C:$C,B985)&gt;1,SUMIFS('Sales Hx'!$Q:$Q,'Sales Hx'!$B:$B,_xlfn.XLOOKUP(B985,C:C,B:B),'Sales Hx'!$D:$D,Planning!$E985),SUMIFS('Sales Hx'!$Q:$Q,'Sales Hx'!$B:$B,Planning!$B985,'Sales Hx'!$D:$D,Planning!$E985))</f>
        <v>0</v>
      </c>
      <c r="J985" s="16">
        <f>IF(COUNTIFS($C:$C,B985)&gt;1,SUMIFS('Sales Hx'!$S:$S,'Sales Hx'!$B:$B,_xlfn.XLOOKUP(B985,C:C,B:B),'Sales Hx'!$D:$D,E985),SUMIFS('Sales Hx'!$S:$S,'Sales Hx'!$B:$B,$B985,'Sales Hx'!$D:$D,$E985))</f>
        <v>0</v>
      </c>
      <c r="K985" s="16">
        <f t="shared" si="85"/>
        <v>0</v>
      </c>
      <c r="L985" s="12">
        <f>IF(M985&lt;&gt;"",M985,IF(COUNTIFS($C:$C,B985)&gt;1,SUMIFS('Sales Hx'!V:V,'Sales Hx'!$B:$B,_xlfn.XLOOKUP(B985,C:C,B:B),'Sales Hx'!$D:$D,$E985),SUMIFS('Sales Hx'!V:V,'Sales Hx'!$B:$B,$B985,'Sales Hx'!$D:$D,$E985)))</f>
        <v>0</v>
      </c>
      <c r="M985" s="12">
        <v>0</v>
      </c>
      <c r="N985" s="15">
        <f t="shared" si="82"/>
        <v>0</v>
      </c>
      <c r="O985" s="21">
        <f t="shared" si="83"/>
        <v>0</v>
      </c>
      <c r="P985" s="24">
        <v>50.45</v>
      </c>
      <c r="Q985" s="18">
        <f t="shared" ref="Q985:Q1041" si="86">IFERROR(P985*O985,0)</f>
        <v>0</v>
      </c>
      <c r="R985" s="2">
        <v>1</v>
      </c>
      <c r="S985" s="2">
        <v>120</v>
      </c>
      <c r="T985" s="2" t="s">
        <v>4647</v>
      </c>
      <c r="U985" s="28" t="str">
        <f>IF(G985=0,"",_xlfn.MINIFS('PO Details'!$I:$I,'PO Details'!$D:$D,Planning!$B985,'PO Details'!$L:$L,Planning!$E985))</f>
        <v/>
      </c>
      <c r="V985" s="29" t="s">
        <v>4640</v>
      </c>
      <c r="W985" t="str">
        <f t="shared" si="84"/>
        <v>Max</v>
      </c>
      <c r="X985" s="2">
        <v>120</v>
      </c>
    </row>
    <row r="986" spans="1:24" x14ac:dyDescent="0.25">
      <c r="A986" s="11"/>
      <c r="B986" s="22" t="s">
        <v>1165</v>
      </c>
      <c r="C986" s="22"/>
      <c r="D986" s="22" t="s">
        <v>1166</v>
      </c>
      <c r="E986" s="31" t="s">
        <v>113</v>
      </c>
      <c r="F986" s="12">
        <f>SUMIFS('Inventory Details'!$H:$H,'Inventory Details'!$B:$B,$B986,'Inventory Details'!$E:$E,$E986)</f>
        <v>5</v>
      </c>
      <c r="G986" s="12">
        <f>SUMIFS('PO Details'!$H:$H,'PO Details'!$D:$D,Planning!$B986,'PO Details'!$L:$L,$E986)</f>
        <v>0</v>
      </c>
      <c r="H986" s="12">
        <f>SUMIFS('SO Details'!$G:$G,'SO Details'!$D:$D,Planning!$B986,'SO Details'!$K:$K,$E986)</f>
        <v>0</v>
      </c>
      <c r="I986" s="20">
        <f>IF(COUNTIFS($C:$C,B986)&gt;1,SUMIFS('Sales Hx'!$Q:$Q,'Sales Hx'!$B:$B,_xlfn.XLOOKUP(B986,C:C,B:B),'Sales Hx'!$D:$D,Planning!$E986),SUMIFS('Sales Hx'!$Q:$Q,'Sales Hx'!$B:$B,Planning!$B986,'Sales Hx'!$D:$D,Planning!$E986))</f>
        <v>0</v>
      </c>
      <c r="J986" s="16">
        <f>IF(COUNTIFS($C:$C,B986)&gt;1,SUMIFS('Sales Hx'!$S:$S,'Sales Hx'!$B:$B,_xlfn.XLOOKUP(B986,C:C,B:B),'Sales Hx'!$D:$D,E986),SUMIFS('Sales Hx'!$S:$S,'Sales Hx'!$B:$B,$B986,'Sales Hx'!$D:$D,$E986))</f>
        <v>0</v>
      </c>
      <c r="K986" s="16">
        <f t="shared" si="85"/>
        <v>0</v>
      </c>
      <c r="L986" s="12">
        <f>IF(M986&lt;&gt;"",M986,IF(COUNTIFS($C:$C,B986)&gt;1,SUMIFS('Sales Hx'!V:V,'Sales Hx'!$B:$B,_xlfn.XLOOKUP(B986,C:C,B:B),'Sales Hx'!$D:$D,$E986),SUMIFS('Sales Hx'!V:V,'Sales Hx'!$B:$B,$B986,'Sales Hx'!$D:$D,$E986)))</f>
        <v>0</v>
      </c>
      <c r="M986" s="12">
        <v>0</v>
      </c>
      <c r="N986" s="15">
        <f t="shared" ref="N986:N1042" si="87">IFERROR(_xlfn.IFNA(J986*R986+L986,"No Sales Hx"),"No Sales HX")</f>
        <v>0</v>
      </c>
      <c r="O986" s="21">
        <f t="shared" si="83"/>
        <v>0</v>
      </c>
      <c r="P986" s="24">
        <v>68.22</v>
      </c>
      <c r="Q986" s="18">
        <f t="shared" si="86"/>
        <v>0</v>
      </c>
      <c r="R986" s="2">
        <v>1</v>
      </c>
      <c r="S986" s="2">
        <v>120</v>
      </c>
      <c r="T986" s="2" t="s">
        <v>4647</v>
      </c>
      <c r="U986" s="28" t="str">
        <f>IF(G986=0,"",_xlfn.MINIFS('PO Details'!$I:$I,'PO Details'!$D:$D,Planning!$B986,'PO Details'!$L:$L,Planning!$E986))</f>
        <v/>
      </c>
      <c r="V986" s="29" t="s">
        <v>4640</v>
      </c>
      <c r="W986" t="str">
        <f t="shared" si="84"/>
        <v>Max</v>
      </c>
      <c r="X986" s="2">
        <v>120</v>
      </c>
    </row>
    <row r="987" spans="1:24" x14ac:dyDescent="0.25">
      <c r="A987" s="11"/>
      <c r="B987" s="22" t="s">
        <v>1167</v>
      </c>
      <c r="C987" s="22"/>
      <c r="D987" s="22" t="s">
        <v>1168</v>
      </c>
      <c r="E987" s="31" t="s">
        <v>113</v>
      </c>
      <c r="F987" s="12">
        <f>SUMIFS('Inventory Details'!$H:$H,'Inventory Details'!$B:$B,$B987,'Inventory Details'!$E:$E,$E987)</f>
        <v>5</v>
      </c>
      <c r="G987" s="12">
        <f>SUMIFS('PO Details'!$H:$H,'PO Details'!$D:$D,Planning!$B987,'PO Details'!$L:$L,$E987)</f>
        <v>0</v>
      </c>
      <c r="H987" s="12">
        <f>SUMIFS('SO Details'!$G:$G,'SO Details'!$D:$D,Planning!$B987,'SO Details'!$K:$K,$E987)</f>
        <v>0</v>
      </c>
      <c r="I987" s="20">
        <f>IF(COUNTIFS($C:$C,B987)&gt;1,SUMIFS('Sales Hx'!$Q:$Q,'Sales Hx'!$B:$B,_xlfn.XLOOKUP(B987,C:C,B:B),'Sales Hx'!$D:$D,Planning!$E987),SUMIFS('Sales Hx'!$Q:$Q,'Sales Hx'!$B:$B,Planning!$B987,'Sales Hx'!$D:$D,Planning!$E987))</f>
        <v>0</v>
      </c>
      <c r="J987" s="16">
        <f>IF(COUNTIFS($C:$C,B987)&gt;1,SUMIFS('Sales Hx'!$S:$S,'Sales Hx'!$B:$B,_xlfn.XLOOKUP(B987,C:C,B:B),'Sales Hx'!$D:$D,E987),SUMIFS('Sales Hx'!$S:$S,'Sales Hx'!$B:$B,$B987,'Sales Hx'!$D:$D,$E987))</f>
        <v>0</v>
      </c>
      <c r="K987" s="16">
        <f t="shared" si="85"/>
        <v>0</v>
      </c>
      <c r="L987" s="12">
        <f>IF(M987&lt;&gt;"",M987,IF(COUNTIFS($C:$C,B987)&gt;1,SUMIFS('Sales Hx'!V:V,'Sales Hx'!$B:$B,_xlfn.XLOOKUP(B987,C:C,B:B),'Sales Hx'!$D:$D,$E987),SUMIFS('Sales Hx'!V:V,'Sales Hx'!$B:$B,$B987,'Sales Hx'!$D:$D,$E987)))</f>
        <v>0</v>
      </c>
      <c r="M987" s="12">
        <v>0</v>
      </c>
      <c r="N987" s="15">
        <f t="shared" si="87"/>
        <v>0</v>
      </c>
      <c r="O987" s="21">
        <f t="shared" si="83"/>
        <v>0</v>
      </c>
      <c r="P987" s="24">
        <v>71.06</v>
      </c>
      <c r="Q987" s="18">
        <f t="shared" si="86"/>
        <v>0</v>
      </c>
      <c r="R987" s="2">
        <v>1</v>
      </c>
      <c r="S987" s="2">
        <v>120</v>
      </c>
      <c r="T987" s="2" t="s">
        <v>4647</v>
      </c>
      <c r="U987" s="28" t="str">
        <f>IF(G987=0,"",_xlfn.MINIFS('PO Details'!$I:$I,'PO Details'!$D:$D,Planning!$B987,'PO Details'!$L:$L,Planning!$E987))</f>
        <v/>
      </c>
      <c r="V987" s="29" t="s">
        <v>4640</v>
      </c>
      <c r="W987" t="str">
        <f t="shared" si="84"/>
        <v>Max</v>
      </c>
      <c r="X987" s="2">
        <v>120</v>
      </c>
    </row>
    <row r="988" spans="1:24" x14ac:dyDescent="0.25">
      <c r="A988" s="11"/>
      <c r="B988" s="22" t="s">
        <v>1169</v>
      </c>
      <c r="C988" s="22"/>
      <c r="D988" s="22" t="s">
        <v>1170</v>
      </c>
      <c r="E988" s="31" t="s">
        <v>113</v>
      </c>
      <c r="F988" s="12">
        <f>SUMIFS('Inventory Details'!$H:$H,'Inventory Details'!$B:$B,$B988,'Inventory Details'!$E:$E,$E988)</f>
        <v>5</v>
      </c>
      <c r="G988" s="12">
        <f>SUMIFS('PO Details'!$H:$H,'PO Details'!$D:$D,Planning!$B988,'PO Details'!$L:$L,$E988)</f>
        <v>0</v>
      </c>
      <c r="H988" s="12">
        <f>SUMIFS('SO Details'!$G:$G,'SO Details'!$D:$D,Planning!$B988,'SO Details'!$K:$K,$E988)</f>
        <v>0</v>
      </c>
      <c r="I988" s="20">
        <f>IF(COUNTIFS($C:$C,B988)&gt;1,SUMIFS('Sales Hx'!$Q:$Q,'Sales Hx'!$B:$B,_xlfn.XLOOKUP(B988,C:C,B:B),'Sales Hx'!$D:$D,Planning!$E988),SUMIFS('Sales Hx'!$Q:$Q,'Sales Hx'!$B:$B,Planning!$B988,'Sales Hx'!$D:$D,Planning!$E988))</f>
        <v>0</v>
      </c>
      <c r="J988" s="16">
        <f>IF(COUNTIFS($C:$C,B988)&gt;1,SUMIFS('Sales Hx'!$S:$S,'Sales Hx'!$B:$B,_xlfn.XLOOKUP(B988,C:C,B:B),'Sales Hx'!$D:$D,E988),SUMIFS('Sales Hx'!$S:$S,'Sales Hx'!$B:$B,$B988,'Sales Hx'!$D:$D,$E988))</f>
        <v>0</v>
      </c>
      <c r="K988" s="16">
        <f t="shared" si="85"/>
        <v>0</v>
      </c>
      <c r="L988" s="12">
        <f>IF(M988&lt;&gt;"",M988,IF(COUNTIFS($C:$C,B988)&gt;1,SUMIFS('Sales Hx'!V:V,'Sales Hx'!$B:$B,_xlfn.XLOOKUP(B988,C:C,B:B),'Sales Hx'!$D:$D,$E988),SUMIFS('Sales Hx'!V:V,'Sales Hx'!$B:$B,$B988,'Sales Hx'!$D:$D,$E988)))</f>
        <v>0</v>
      </c>
      <c r="M988" s="12">
        <v>0</v>
      </c>
      <c r="N988" s="15">
        <f t="shared" si="87"/>
        <v>0</v>
      </c>
      <c r="O988" s="21">
        <f t="shared" si="83"/>
        <v>0</v>
      </c>
      <c r="P988" s="24">
        <v>71.06</v>
      </c>
      <c r="Q988" s="18">
        <f t="shared" si="86"/>
        <v>0</v>
      </c>
      <c r="R988" s="2">
        <v>1</v>
      </c>
      <c r="S988" s="2">
        <v>120</v>
      </c>
      <c r="T988" s="2" t="s">
        <v>4647</v>
      </c>
      <c r="U988" s="28" t="str">
        <f>IF(G988=0,"",_xlfn.MINIFS('PO Details'!$I:$I,'PO Details'!$D:$D,Planning!$B988,'PO Details'!$L:$L,Planning!$E988))</f>
        <v/>
      </c>
      <c r="V988" s="29" t="s">
        <v>4640</v>
      </c>
      <c r="W988" t="str">
        <f t="shared" si="84"/>
        <v>Max</v>
      </c>
      <c r="X988" s="2">
        <v>120</v>
      </c>
    </row>
    <row r="989" spans="1:24" x14ac:dyDescent="0.25">
      <c r="A989" s="11"/>
      <c r="B989" s="22" t="s">
        <v>1175</v>
      </c>
      <c r="C989" s="22"/>
      <c r="D989" s="22" t="s">
        <v>1176</v>
      </c>
      <c r="E989" s="31" t="s">
        <v>113</v>
      </c>
      <c r="F989" s="12">
        <f>SUMIFS('Inventory Details'!$H:$H,'Inventory Details'!$B:$B,$B989,'Inventory Details'!$E:$E,$E989)</f>
        <v>6</v>
      </c>
      <c r="G989" s="12">
        <f>SUMIFS('PO Details'!$H:$H,'PO Details'!$D:$D,Planning!$B989,'PO Details'!$L:$L,$E989)</f>
        <v>0</v>
      </c>
      <c r="H989" s="12">
        <f>SUMIFS('SO Details'!$G:$G,'SO Details'!$D:$D,Planning!$B989,'SO Details'!$K:$K,$E989)</f>
        <v>0</v>
      </c>
      <c r="I989" s="20">
        <f>IF(COUNTIFS($C:$C,B989)&gt;1,SUMIFS('Sales Hx'!$Q:$Q,'Sales Hx'!$B:$B,_xlfn.XLOOKUP(B989,C:C,B:B),'Sales Hx'!$D:$D,Planning!$E989),SUMIFS('Sales Hx'!$Q:$Q,'Sales Hx'!$B:$B,Planning!$B989,'Sales Hx'!$D:$D,Planning!$E989))</f>
        <v>0</v>
      </c>
      <c r="J989" s="16">
        <f>IF(COUNTIFS($C:$C,B989)&gt;1,SUMIFS('Sales Hx'!$S:$S,'Sales Hx'!$B:$B,_xlfn.XLOOKUP(B989,C:C,B:B),'Sales Hx'!$D:$D,E989),SUMIFS('Sales Hx'!$S:$S,'Sales Hx'!$B:$B,$B989,'Sales Hx'!$D:$D,$E989))</f>
        <v>0</v>
      </c>
      <c r="K989" s="16">
        <f t="shared" si="85"/>
        <v>0</v>
      </c>
      <c r="L989" s="12">
        <f>IF(M989&lt;&gt;"",M989,IF(COUNTIFS($C:$C,B989)&gt;1,SUMIFS('Sales Hx'!V:V,'Sales Hx'!$B:$B,_xlfn.XLOOKUP(B989,C:C,B:B),'Sales Hx'!$D:$D,$E989),SUMIFS('Sales Hx'!V:V,'Sales Hx'!$B:$B,$B989,'Sales Hx'!$D:$D,$E989)))</f>
        <v>0</v>
      </c>
      <c r="M989" s="12">
        <v>0</v>
      </c>
      <c r="N989" s="15">
        <f t="shared" si="87"/>
        <v>0</v>
      </c>
      <c r="O989" s="21">
        <f t="shared" si="83"/>
        <v>0</v>
      </c>
      <c r="P989" s="24">
        <v>61.11</v>
      </c>
      <c r="Q989" s="18">
        <f t="shared" si="86"/>
        <v>0</v>
      </c>
      <c r="R989" s="2">
        <v>1</v>
      </c>
      <c r="S989" s="2">
        <v>120</v>
      </c>
      <c r="T989" s="2" t="s">
        <v>4647</v>
      </c>
      <c r="U989" s="28" t="str">
        <f>IF(G989=0,"",_xlfn.MINIFS('PO Details'!$I:$I,'PO Details'!$D:$D,Planning!$B989,'PO Details'!$L:$L,Planning!$E989))</f>
        <v/>
      </c>
      <c r="V989" s="29" t="s">
        <v>4640</v>
      </c>
      <c r="W989" t="str">
        <f t="shared" si="84"/>
        <v>Max</v>
      </c>
      <c r="X989" s="2">
        <v>120</v>
      </c>
    </row>
    <row r="990" spans="1:24" x14ac:dyDescent="0.25">
      <c r="A990" s="11"/>
      <c r="B990" s="22" t="s">
        <v>1177</v>
      </c>
      <c r="C990" s="22"/>
      <c r="D990" s="22" t="s">
        <v>1178</v>
      </c>
      <c r="E990" s="31" t="s">
        <v>113</v>
      </c>
      <c r="F990" s="12">
        <f>SUMIFS('Inventory Details'!$H:$H,'Inventory Details'!$B:$B,$B990,'Inventory Details'!$E:$E,$E990)</f>
        <v>3</v>
      </c>
      <c r="G990" s="12">
        <f>SUMIFS('PO Details'!$H:$H,'PO Details'!$D:$D,Planning!$B990,'PO Details'!$L:$L,$E990)</f>
        <v>0</v>
      </c>
      <c r="H990" s="12">
        <f>SUMIFS('SO Details'!$G:$G,'SO Details'!$D:$D,Planning!$B990,'SO Details'!$K:$K,$E990)</f>
        <v>0</v>
      </c>
      <c r="I990" s="20">
        <f>IF(COUNTIFS($C:$C,B990)&gt;1,SUMIFS('Sales Hx'!$Q:$Q,'Sales Hx'!$B:$B,_xlfn.XLOOKUP(B990,C:C,B:B),'Sales Hx'!$D:$D,Planning!$E990),SUMIFS('Sales Hx'!$Q:$Q,'Sales Hx'!$B:$B,Planning!$B990,'Sales Hx'!$D:$D,Planning!$E990))</f>
        <v>0</v>
      </c>
      <c r="J990" s="16">
        <f>IF(COUNTIFS($C:$C,B990)&gt;1,SUMIFS('Sales Hx'!$S:$S,'Sales Hx'!$B:$B,_xlfn.XLOOKUP(B990,C:C,B:B),'Sales Hx'!$D:$D,E990),SUMIFS('Sales Hx'!$S:$S,'Sales Hx'!$B:$B,$B990,'Sales Hx'!$D:$D,$E990))</f>
        <v>0</v>
      </c>
      <c r="K990" s="16">
        <f t="shared" si="85"/>
        <v>0</v>
      </c>
      <c r="L990" s="12">
        <f>IF(M990&lt;&gt;"",M990,IF(COUNTIFS($C:$C,B990)&gt;1,SUMIFS('Sales Hx'!V:V,'Sales Hx'!$B:$B,_xlfn.XLOOKUP(B990,C:C,B:B),'Sales Hx'!$D:$D,$E990),SUMIFS('Sales Hx'!V:V,'Sales Hx'!$B:$B,$B990,'Sales Hx'!$D:$D,$E990)))</f>
        <v>0</v>
      </c>
      <c r="M990" s="12">
        <v>0</v>
      </c>
      <c r="N990" s="15">
        <f t="shared" si="87"/>
        <v>0</v>
      </c>
      <c r="O990" s="21">
        <f t="shared" si="83"/>
        <v>0</v>
      </c>
      <c r="P990" s="24">
        <v>41.21</v>
      </c>
      <c r="Q990" s="18">
        <f t="shared" si="86"/>
        <v>0</v>
      </c>
      <c r="R990" s="2">
        <v>1</v>
      </c>
      <c r="S990" s="2">
        <v>120</v>
      </c>
      <c r="T990" s="2" t="s">
        <v>4647</v>
      </c>
      <c r="U990" s="28" t="str">
        <f>IF(G990=0,"",_xlfn.MINIFS('PO Details'!$I:$I,'PO Details'!$D:$D,Planning!$B990,'PO Details'!$L:$L,Planning!$E990))</f>
        <v/>
      </c>
      <c r="V990" s="29" t="s">
        <v>4640</v>
      </c>
      <c r="W990" t="str">
        <f t="shared" si="84"/>
        <v>Max</v>
      </c>
      <c r="X990" s="2">
        <v>120</v>
      </c>
    </row>
    <row r="991" spans="1:24" x14ac:dyDescent="0.25">
      <c r="A991" s="11"/>
      <c r="B991" s="22" t="s">
        <v>1179</v>
      </c>
      <c r="C991" s="22"/>
      <c r="D991" s="22" t="s">
        <v>1180</v>
      </c>
      <c r="E991" s="31" t="s">
        <v>113</v>
      </c>
      <c r="F991" s="12">
        <f>SUMIFS('Inventory Details'!$H:$H,'Inventory Details'!$B:$B,$B991,'Inventory Details'!$E:$E,$E991)</f>
        <v>11</v>
      </c>
      <c r="G991" s="12">
        <f>SUMIFS('PO Details'!$H:$H,'PO Details'!$D:$D,Planning!$B991,'PO Details'!$L:$L,$E991)</f>
        <v>0</v>
      </c>
      <c r="H991" s="12">
        <f>SUMIFS('SO Details'!$G:$G,'SO Details'!$D:$D,Planning!$B991,'SO Details'!$K:$K,$E991)</f>
        <v>0</v>
      </c>
      <c r="I991" s="20">
        <f>IF(COUNTIFS($C:$C,B991)&gt;1,SUMIFS('Sales Hx'!$Q:$Q,'Sales Hx'!$B:$B,_xlfn.XLOOKUP(B991,C:C,B:B),'Sales Hx'!$D:$D,Planning!$E991),SUMIFS('Sales Hx'!$Q:$Q,'Sales Hx'!$B:$B,Planning!$B991,'Sales Hx'!$D:$D,Planning!$E991))</f>
        <v>0</v>
      </c>
      <c r="J991" s="16">
        <f>IF(COUNTIFS($C:$C,B991)&gt;1,SUMIFS('Sales Hx'!$S:$S,'Sales Hx'!$B:$B,_xlfn.XLOOKUP(B991,C:C,B:B),'Sales Hx'!$D:$D,E991),SUMIFS('Sales Hx'!$S:$S,'Sales Hx'!$B:$B,$B991,'Sales Hx'!$D:$D,$E991))</f>
        <v>0</v>
      </c>
      <c r="K991" s="16">
        <f t="shared" si="85"/>
        <v>0</v>
      </c>
      <c r="L991" s="12">
        <f>IF(M991&lt;&gt;"",M991,IF(COUNTIFS($C:$C,B991)&gt;1,SUMIFS('Sales Hx'!V:V,'Sales Hx'!$B:$B,_xlfn.XLOOKUP(B991,C:C,B:B),'Sales Hx'!$D:$D,$E991),SUMIFS('Sales Hx'!V:V,'Sales Hx'!$B:$B,$B991,'Sales Hx'!$D:$D,$E991)))</f>
        <v>0</v>
      </c>
      <c r="M991" s="12">
        <v>0</v>
      </c>
      <c r="N991" s="15">
        <f t="shared" si="87"/>
        <v>0</v>
      </c>
      <c r="O991" s="21">
        <f t="shared" si="83"/>
        <v>0</v>
      </c>
      <c r="P991" s="24">
        <v>55.43</v>
      </c>
      <c r="Q991" s="18">
        <f t="shared" si="86"/>
        <v>0</v>
      </c>
      <c r="R991" s="2">
        <v>1</v>
      </c>
      <c r="S991" s="2">
        <v>120</v>
      </c>
      <c r="T991" s="2" t="s">
        <v>4647</v>
      </c>
      <c r="U991" s="28" t="str">
        <f>IF(G991=0,"",_xlfn.MINIFS('PO Details'!$I:$I,'PO Details'!$D:$D,Planning!$B991,'PO Details'!$L:$L,Planning!$E991))</f>
        <v/>
      </c>
      <c r="V991" s="29" t="s">
        <v>4640</v>
      </c>
      <c r="W991" t="str">
        <f t="shared" si="84"/>
        <v>Max</v>
      </c>
      <c r="X991" s="2">
        <v>120</v>
      </c>
    </row>
    <row r="992" spans="1:24" x14ac:dyDescent="0.25">
      <c r="A992" s="11"/>
      <c r="B992" s="22" t="s">
        <v>1181</v>
      </c>
      <c r="C992" s="22"/>
      <c r="D992" s="22" t="s">
        <v>1182</v>
      </c>
      <c r="E992" s="31" t="s">
        <v>113</v>
      </c>
      <c r="F992" s="12">
        <f>SUMIFS('Inventory Details'!$H:$H,'Inventory Details'!$B:$B,$B992,'Inventory Details'!$E:$E,$E992)</f>
        <v>12</v>
      </c>
      <c r="G992" s="12">
        <f>SUMIFS('PO Details'!$H:$H,'PO Details'!$D:$D,Planning!$B992,'PO Details'!$L:$L,$E992)</f>
        <v>0</v>
      </c>
      <c r="H992" s="12">
        <f>SUMIFS('SO Details'!$G:$G,'SO Details'!$D:$D,Planning!$B992,'SO Details'!$K:$K,$E992)</f>
        <v>0</v>
      </c>
      <c r="I992" s="20">
        <f>IF(COUNTIFS($C:$C,B992)&gt;1,SUMIFS('Sales Hx'!$Q:$Q,'Sales Hx'!$B:$B,_xlfn.XLOOKUP(B992,C:C,B:B),'Sales Hx'!$D:$D,Planning!$E992),SUMIFS('Sales Hx'!$Q:$Q,'Sales Hx'!$B:$B,Planning!$B992,'Sales Hx'!$D:$D,Planning!$E992))</f>
        <v>0</v>
      </c>
      <c r="J992" s="16">
        <f>IF(COUNTIFS($C:$C,B992)&gt;1,SUMIFS('Sales Hx'!$S:$S,'Sales Hx'!$B:$B,_xlfn.XLOOKUP(B992,C:C,B:B),'Sales Hx'!$D:$D,E992),SUMIFS('Sales Hx'!$S:$S,'Sales Hx'!$B:$B,$B992,'Sales Hx'!$D:$D,$E992))</f>
        <v>0</v>
      </c>
      <c r="K992" s="16">
        <f t="shared" si="85"/>
        <v>0</v>
      </c>
      <c r="L992" s="12">
        <f>IF(M992&lt;&gt;"",M992,IF(COUNTIFS($C:$C,B992)&gt;1,SUMIFS('Sales Hx'!V:V,'Sales Hx'!$B:$B,_xlfn.XLOOKUP(B992,C:C,B:B),'Sales Hx'!$D:$D,$E992),SUMIFS('Sales Hx'!V:V,'Sales Hx'!$B:$B,$B992,'Sales Hx'!$D:$D,$E992)))</f>
        <v>0</v>
      </c>
      <c r="M992" s="12">
        <v>0</v>
      </c>
      <c r="N992" s="15">
        <f t="shared" si="87"/>
        <v>0</v>
      </c>
      <c r="O992" s="21">
        <f t="shared" si="83"/>
        <v>0</v>
      </c>
      <c r="P992" s="24">
        <v>83.85</v>
      </c>
      <c r="Q992" s="18">
        <f t="shared" si="86"/>
        <v>0</v>
      </c>
      <c r="R992" s="2">
        <v>1</v>
      </c>
      <c r="S992" s="2">
        <v>120</v>
      </c>
      <c r="T992" s="2" t="s">
        <v>4647</v>
      </c>
      <c r="U992" s="28" t="str">
        <f>IF(G992=0,"",_xlfn.MINIFS('PO Details'!$I:$I,'PO Details'!$D:$D,Planning!$B992,'PO Details'!$L:$L,Planning!$E992))</f>
        <v/>
      </c>
      <c r="V992" s="29" t="s">
        <v>4640</v>
      </c>
      <c r="W992" t="str">
        <f t="shared" si="84"/>
        <v>Max</v>
      </c>
      <c r="X992" s="2">
        <v>120</v>
      </c>
    </row>
    <row r="993" spans="1:24" x14ac:dyDescent="0.25">
      <c r="A993" s="11"/>
      <c r="B993" s="22" t="s">
        <v>1183</v>
      </c>
      <c r="C993" s="22"/>
      <c r="D993" s="22" t="s">
        <v>1184</v>
      </c>
      <c r="E993" s="31" t="s">
        <v>113</v>
      </c>
      <c r="F993" s="12">
        <f>SUMIFS('Inventory Details'!$H:$H,'Inventory Details'!$B:$B,$B993,'Inventory Details'!$E:$E,$E993)</f>
        <v>10</v>
      </c>
      <c r="G993" s="12">
        <f>SUMIFS('PO Details'!$H:$H,'PO Details'!$D:$D,Planning!$B993,'PO Details'!$L:$L,$E993)</f>
        <v>0</v>
      </c>
      <c r="H993" s="12">
        <f>SUMIFS('SO Details'!$G:$G,'SO Details'!$D:$D,Planning!$B993,'SO Details'!$K:$K,$E993)</f>
        <v>0</v>
      </c>
      <c r="I993" s="20">
        <f>IF(COUNTIFS($C:$C,B993)&gt;1,SUMIFS('Sales Hx'!$Q:$Q,'Sales Hx'!$B:$B,_xlfn.XLOOKUP(B993,C:C,B:B),'Sales Hx'!$D:$D,Planning!$E993),SUMIFS('Sales Hx'!$Q:$Q,'Sales Hx'!$B:$B,Planning!$B993,'Sales Hx'!$D:$D,Planning!$E993))</f>
        <v>0</v>
      </c>
      <c r="J993" s="16">
        <f>IF(COUNTIFS($C:$C,B993)&gt;1,SUMIFS('Sales Hx'!$S:$S,'Sales Hx'!$B:$B,_xlfn.XLOOKUP(B993,C:C,B:B),'Sales Hx'!$D:$D,E993),SUMIFS('Sales Hx'!$S:$S,'Sales Hx'!$B:$B,$B993,'Sales Hx'!$D:$D,$E993))</f>
        <v>0</v>
      </c>
      <c r="K993" s="16">
        <f t="shared" si="85"/>
        <v>0</v>
      </c>
      <c r="L993" s="12">
        <f>IF(M993&lt;&gt;"",M993,IF(COUNTIFS($C:$C,B993)&gt;1,SUMIFS('Sales Hx'!V:V,'Sales Hx'!$B:$B,_xlfn.XLOOKUP(B993,C:C,B:B),'Sales Hx'!$D:$D,$E993),SUMIFS('Sales Hx'!V:V,'Sales Hx'!$B:$B,$B993,'Sales Hx'!$D:$D,$E993)))</f>
        <v>0</v>
      </c>
      <c r="M993" s="12">
        <v>0</v>
      </c>
      <c r="N993" s="15">
        <f t="shared" si="87"/>
        <v>0</v>
      </c>
      <c r="O993" s="21">
        <f t="shared" si="83"/>
        <v>0</v>
      </c>
      <c r="P993" s="24">
        <v>169.12</v>
      </c>
      <c r="Q993" s="18">
        <f t="shared" si="86"/>
        <v>0</v>
      </c>
      <c r="R993" s="2">
        <v>1</v>
      </c>
      <c r="S993" s="2">
        <v>120</v>
      </c>
      <c r="T993" s="2" t="s">
        <v>4647</v>
      </c>
      <c r="U993" s="28" t="str">
        <f>IF(G993=0,"",_xlfn.MINIFS('PO Details'!$I:$I,'PO Details'!$D:$D,Planning!$B993,'PO Details'!$L:$L,Planning!$E993))</f>
        <v/>
      </c>
      <c r="V993" s="29" t="s">
        <v>4640</v>
      </c>
      <c r="W993" t="str">
        <f t="shared" si="84"/>
        <v>Max</v>
      </c>
      <c r="X993" s="2">
        <v>120</v>
      </c>
    </row>
    <row r="994" spans="1:24" x14ac:dyDescent="0.25">
      <c r="A994" s="11"/>
      <c r="B994" s="22" t="s">
        <v>1185</v>
      </c>
      <c r="C994" s="22"/>
      <c r="D994" s="22" t="s">
        <v>1186</v>
      </c>
      <c r="E994" s="31" t="s">
        <v>113</v>
      </c>
      <c r="F994" s="12">
        <f>SUMIFS('Inventory Details'!$H:$H,'Inventory Details'!$B:$B,$B994,'Inventory Details'!$E:$E,$E994)</f>
        <v>2</v>
      </c>
      <c r="G994" s="12">
        <f>SUMIFS('PO Details'!$H:$H,'PO Details'!$D:$D,Planning!$B994,'PO Details'!$L:$L,$E994)</f>
        <v>0</v>
      </c>
      <c r="H994" s="12">
        <f>SUMIFS('SO Details'!$G:$G,'SO Details'!$D:$D,Planning!$B994,'SO Details'!$K:$K,$E994)</f>
        <v>0</v>
      </c>
      <c r="I994" s="20">
        <f>IF(COUNTIFS($C:$C,B994)&gt;1,SUMIFS('Sales Hx'!$Q:$Q,'Sales Hx'!$B:$B,_xlfn.XLOOKUP(B994,C:C,B:B),'Sales Hx'!$D:$D,Planning!$E994),SUMIFS('Sales Hx'!$Q:$Q,'Sales Hx'!$B:$B,Planning!$B994,'Sales Hx'!$D:$D,Planning!$E994))</f>
        <v>0</v>
      </c>
      <c r="J994" s="16">
        <f>IF(COUNTIFS($C:$C,B994)&gt;1,SUMIFS('Sales Hx'!$S:$S,'Sales Hx'!$B:$B,_xlfn.XLOOKUP(B994,C:C,B:B),'Sales Hx'!$D:$D,E994),SUMIFS('Sales Hx'!$S:$S,'Sales Hx'!$B:$B,$B994,'Sales Hx'!$D:$D,$E994))</f>
        <v>0</v>
      </c>
      <c r="K994" s="16">
        <f t="shared" si="85"/>
        <v>0</v>
      </c>
      <c r="L994" s="12">
        <f>IF(M994&lt;&gt;"",M994,IF(COUNTIFS($C:$C,B994)&gt;1,SUMIFS('Sales Hx'!V:V,'Sales Hx'!$B:$B,_xlfn.XLOOKUP(B994,C:C,B:B),'Sales Hx'!$D:$D,$E994),SUMIFS('Sales Hx'!V:V,'Sales Hx'!$B:$B,$B994,'Sales Hx'!$D:$D,$E994)))</f>
        <v>0</v>
      </c>
      <c r="M994" s="12">
        <v>0</v>
      </c>
      <c r="N994" s="15">
        <f t="shared" si="87"/>
        <v>0</v>
      </c>
      <c r="O994" s="21">
        <f t="shared" si="83"/>
        <v>0</v>
      </c>
      <c r="P994" s="24">
        <v>55.43</v>
      </c>
      <c r="Q994" s="18">
        <f t="shared" si="86"/>
        <v>0</v>
      </c>
      <c r="R994" s="2">
        <v>1</v>
      </c>
      <c r="S994" s="2">
        <v>120</v>
      </c>
      <c r="T994" s="2" t="s">
        <v>4647</v>
      </c>
      <c r="U994" s="28" t="str">
        <f>IF(G994=0,"",_xlfn.MINIFS('PO Details'!$I:$I,'PO Details'!$D:$D,Planning!$B994,'PO Details'!$L:$L,Planning!$E994))</f>
        <v/>
      </c>
      <c r="V994" s="29" t="s">
        <v>4640</v>
      </c>
      <c r="W994" t="str">
        <f t="shared" si="84"/>
        <v>Max</v>
      </c>
      <c r="X994" s="2">
        <v>120</v>
      </c>
    </row>
    <row r="995" spans="1:24" x14ac:dyDescent="0.25">
      <c r="A995" s="11"/>
      <c r="B995" s="22" t="s">
        <v>1187</v>
      </c>
      <c r="C995" s="22"/>
      <c r="D995" s="22" t="s">
        <v>1188</v>
      </c>
      <c r="E995" s="31" t="s">
        <v>113</v>
      </c>
      <c r="F995" s="12">
        <f>SUMIFS('Inventory Details'!$H:$H,'Inventory Details'!$B:$B,$B995,'Inventory Details'!$E:$E,$E995)</f>
        <v>15</v>
      </c>
      <c r="G995" s="12">
        <f>SUMIFS('PO Details'!$H:$H,'PO Details'!$D:$D,Planning!$B995,'PO Details'!$L:$L,$E995)</f>
        <v>0</v>
      </c>
      <c r="H995" s="12">
        <f>SUMIFS('SO Details'!$G:$G,'SO Details'!$D:$D,Planning!$B995,'SO Details'!$K:$K,$E995)</f>
        <v>0</v>
      </c>
      <c r="I995" s="20">
        <f>IF(COUNTIFS($C:$C,B995)&gt;1,SUMIFS('Sales Hx'!$Q:$Q,'Sales Hx'!$B:$B,_xlfn.XLOOKUP(B995,C:C,B:B),'Sales Hx'!$D:$D,Planning!$E995),SUMIFS('Sales Hx'!$Q:$Q,'Sales Hx'!$B:$B,Planning!$B995,'Sales Hx'!$D:$D,Planning!$E995))</f>
        <v>0</v>
      </c>
      <c r="J995" s="16">
        <f>IF(COUNTIFS($C:$C,B995)&gt;1,SUMIFS('Sales Hx'!$S:$S,'Sales Hx'!$B:$B,_xlfn.XLOOKUP(B995,C:C,B:B),'Sales Hx'!$D:$D,E995),SUMIFS('Sales Hx'!$S:$S,'Sales Hx'!$B:$B,$B995,'Sales Hx'!$D:$D,$E995))</f>
        <v>0</v>
      </c>
      <c r="K995" s="16">
        <f t="shared" si="85"/>
        <v>0</v>
      </c>
      <c r="L995" s="12">
        <f>IF(M995&lt;&gt;"",M995,IF(COUNTIFS($C:$C,B995)&gt;1,SUMIFS('Sales Hx'!V:V,'Sales Hx'!$B:$B,_xlfn.XLOOKUP(B995,C:C,B:B),'Sales Hx'!$D:$D,$E995),SUMIFS('Sales Hx'!V:V,'Sales Hx'!$B:$B,$B995,'Sales Hx'!$D:$D,$E995)))</f>
        <v>0</v>
      </c>
      <c r="M995" s="12">
        <v>0</v>
      </c>
      <c r="N995" s="15">
        <f t="shared" si="87"/>
        <v>0</v>
      </c>
      <c r="O995" s="21">
        <f t="shared" si="83"/>
        <v>0</v>
      </c>
      <c r="P995" s="24">
        <v>48.54</v>
      </c>
      <c r="Q995" s="18">
        <f t="shared" si="86"/>
        <v>0</v>
      </c>
      <c r="R995" s="2">
        <v>1</v>
      </c>
      <c r="S995" s="2">
        <v>120</v>
      </c>
      <c r="T995" s="2" t="s">
        <v>4647</v>
      </c>
      <c r="U995" s="28" t="str">
        <f>IF(G995=0,"",_xlfn.MINIFS('PO Details'!$I:$I,'PO Details'!$D:$D,Planning!$B995,'PO Details'!$L:$L,Planning!$E995))</f>
        <v/>
      </c>
      <c r="V995" s="29" t="s">
        <v>4640</v>
      </c>
      <c r="W995" t="str">
        <f t="shared" si="84"/>
        <v>Max</v>
      </c>
      <c r="X995" s="2">
        <v>120</v>
      </c>
    </row>
    <row r="996" spans="1:24" x14ac:dyDescent="0.25">
      <c r="A996" s="11"/>
      <c r="B996" s="22" t="s">
        <v>1189</v>
      </c>
      <c r="C996" s="22"/>
      <c r="D996" s="22" t="s">
        <v>1190</v>
      </c>
      <c r="E996" s="31" t="s">
        <v>113</v>
      </c>
      <c r="F996" s="12">
        <f>SUMIFS('Inventory Details'!$H:$H,'Inventory Details'!$B:$B,$B996,'Inventory Details'!$E:$E,$E996)</f>
        <v>2</v>
      </c>
      <c r="G996" s="12">
        <f>SUMIFS('PO Details'!$H:$H,'PO Details'!$D:$D,Planning!$B996,'PO Details'!$L:$L,$E996)</f>
        <v>0</v>
      </c>
      <c r="H996" s="12">
        <f>SUMIFS('SO Details'!$G:$G,'SO Details'!$D:$D,Planning!$B996,'SO Details'!$K:$K,$E996)</f>
        <v>0</v>
      </c>
      <c r="I996" s="20">
        <f>IF(COUNTIFS($C:$C,B996)&gt;1,SUMIFS('Sales Hx'!$Q:$Q,'Sales Hx'!$B:$B,_xlfn.XLOOKUP(B996,C:C,B:B),'Sales Hx'!$D:$D,Planning!$E996),SUMIFS('Sales Hx'!$Q:$Q,'Sales Hx'!$B:$B,Planning!$B996,'Sales Hx'!$D:$D,Planning!$E996))</f>
        <v>0</v>
      </c>
      <c r="J996" s="16">
        <f>IF(COUNTIFS($C:$C,B996)&gt;1,SUMIFS('Sales Hx'!$S:$S,'Sales Hx'!$B:$B,_xlfn.XLOOKUP(B996,C:C,B:B),'Sales Hx'!$D:$D,E996),SUMIFS('Sales Hx'!$S:$S,'Sales Hx'!$B:$B,$B996,'Sales Hx'!$D:$D,$E996))</f>
        <v>0</v>
      </c>
      <c r="K996" s="16">
        <f t="shared" si="85"/>
        <v>0</v>
      </c>
      <c r="L996" s="12">
        <f>IF(M996&lt;&gt;"",M996,IF(COUNTIFS($C:$C,B996)&gt;1,SUMIFS('Sales Hx'!V:V,'Sales Hx'!$B:$B,_xlfn.XLOOKUP(B996,C:C,B:B),'Sales Hx'!$D:$D,$E996),SUMIFS('Sales Hx'!V:V,'Sales Hx'!$B:$B,$B996,'Sales Hx'!$D:$D,$E996)))</f>
        <v>0</v>
      </c>
      <c r="M996" s="12">
        <v>0</v>
      </c>
      <c r="N996" s="15">
        <f t="shared" si="87"/>
        <v>0</v>
      </c>
      <c r="O996" s="21">
        <f t="shared" si="83"/>
        <v>0</v>
      </c>
      <c r="P996" s="24">
        <v>203.23</v>
      </c>
      <c r="Q996" s="18">
        <f t="shared" si="86"/>
        <v>0</v>
      </c>
      <c r="R996" s="2">
        <v>1</v>
      </c>
      <c r="S996" s="2">
        <v>120</v>
      </c>
      <c r="T996" s="2" t="s">
        <v>4647</v>
      </c>
      <c r="U996" s="28" t="str">
        <f>IF(G996=0,"",_xlfn.MINIFS('PO Details'!$I:$I,'PO Details'!$D:$D,Planning!$B996,'PO Details'!$L:$L,Planning!$E996))</f>
        <v/>
      </c>
      <c r="V996" s="29" t="s">
        <v>4640</v>
      </c>
      <c r="W996" t="str">
        <f t="shared" si="84"/>
        <v>Max</v>
      </c>
      <c r="X996" s="2">
        <v>120</v>
      </c>
    </row>
    <row r="997" spans="1:24" x14ac:dyDescent="0.25">
      <c r="A997" s="11"/>
      <c r="B997" s="22" t="s">
        <v>1191</v>
      </c>
      <c r="C997" s="22"/>
      <c r="D997" s="22" t="s">
        <v>1192</v>
      </c>
      <c r="E997" s="31" t="s">
        <v>113</v>
      </c>
      <c r="F997" s="12">
        <f>SUMIFS('Inventory Details'!$H:$H,'Inventory Details'!$B:$B,$B997,'Inventory Details'!$E:$E,$E997)</f>
        <v>29</v>
      </c>
      <c r="G997" s="12">
        <f>SUMIFS('PO Details'!$H:$H,'PO Details'!$D:$D,Planning!$B997,'PO Details'!$L:$L,$E997)</f>
        <v>0</v>
      </c>
      <c r="H997" s="12">
        <f>SUMIFS('SO Details'!$G:$G,'SO Details'!$D:$D,Planning!$B997,'SO Details'!$K:$K,$E997)</f>
        <v>0</v>
      </c>
      <c r="I997" s="20">
        <f>IF(COUNTIFS($C:$C,B997)&gt;1,SUMIFS('Sales Hx'!$Q:$Q,'Sales Hx'!$B:$B,_xlfn.XLOOKUP(B997,C:C,B:B),'Sales Hx'!$D:$D,Planning!$E997),SUMIFS('Sales Hx'!$Q:$Q,'Sales Hx'!$B:$B,Planning!$B997,'Sales Hx'!$D:$D,Planning!$E997))</f>
        <v>0</v>
      </c>
      <c r="J997" s="16">
        <f>IF(COUNTIFS($C:$C,B997)&gt;1,SUMIFS('Sales Hx'!$S:$S,'Sales Hx'!$B:$B,_xlfn.XLOOKUP(B997,C:C,B:B),'Sales Hx'!$D:$D,E997),SUMIFS('Sales Hx'!$S:$S,'Sales Hx'!$B:$B,$B997,'Sales Hx'!$D:$D,$E997))</f>
        <v>0</v>
      </c>
      <c r="K997" s="16">
        <f t="shared" si="85"/>
        <v>0</v>
      </c>
      <c r="L997" s="12">
        <f>IF(M997&lt;&gt;"",M997,IF(COUNTIFS($C:$C,B997)&gt;1,SUMIFS('Sales Hx'!V:V,'Sales Hx'!$B:$B,_xlfn.XLOOKUP(B997,C:C,B:B),'Sales Hx'!$D:$D,$E997),SUMIFS('Sales Hx'!V:V,'Sales Hx'!$B:$B,$B997,'Sales Hx'!$D:$D,$E997)))</f>
        <v>0</v>
      </c>
      <c r="M997" s="12">
        <v>0</v>
      </c>
      <c r="N997" s="15">
        <f t="shared" si="87"/>
        <v>0</v>
      </c>
      <c r="O997" s="21">
        <f t="shared" si="83"/>
        <v>0</v>
      </c>
      <c r="P997" s="24">
        <v>61.11</v>
      </c>
      <c r="Q997" s="18">
        <f t="shared" si="86"/>
        <v>0</v>
      </c>
      <c r="R997" s="2">
        <v>1</v>
      </c>
      <c r="S997" s="2">
        <v>120</v>
      </c>
      <c r="T997" s="2" t="s">
        <v>4647</v>
      </c>
      <c r="U997" s="28" t="str">
        <f>IF(G997=0,"",_xlfn.MINIFS('PO Details'!$I:$I,'PO Details'!$D:$D,Planning!$B997,'PO Details'!$L:$L,Planning!$E997))</f>
        <v/>
      </c>
      <c r="V997" s="29" t="s">
        <v>4640</v>
      </c>
      <c r="W997" t="str">
        <f t="shared" si="84"/>
        <v>Max</v>
      </c>
      <c r="X997" s="2">
        <v>120</v>
      </c>
    </row>
    <row r="998" spans="1:24" x14ac:dyDescent="0.25">
      <c r="A998" s="11"/>
      <c r="B998" s="22" t="s">
        <v>1193</v>
      </c>
      <c r="C998" s="22"/>
      <c r="D998" s="22" t="s">
        <v>1194</v>
      </c>
      <c r="E998" s="31" t="s">
        <v>113</v>
      </c>
      <c r="F998" s="12">
        <f>SUMIFS('Inventory Details'!$H:$H,'Inventory Details'!$B:$B,$B998,'Inventory Details'!$E:$E,$E998)</f>
        <v>1</v>
      </c>
      <c r="G998" s="12">
        <f>SUMIFS('PO Details'!$H:$H,'PO Details'!$D:$D,Planning!$B998,'PO Details'!$L:$L,$E998)</f>
        <v>0</v>
      </c>
      <c r="H998" s="12">
        <f>SUMIFS('SO Details'!$G:$G,'SO Details'!$D:$D,Planning!$B998,'SO Details'!$K:$K,$E998)</f>
        <v>0</v>
      </c>
      <c r="I998" s="20">
        <f>IF(COUNTIFS($C:$C,B998)&gt;1,SUMIFS('Sales Hx'!$Q:$Q,'Sales Hx'!$B:$B,_xlfn.XLOOKUP(B998,C:C,B:B),'Sales Hx'!$D:$D,Planning!$E998),SUMIFS('Sales Hx'!$Q:$Q,'Sales Hx'!$B:$B,Planning!$B998,'Sales Hx'!$D:$D,Planning!$E998))</f>
        <v>0</v>
      </c>
      <c r="J998" s="16">
        <f>IF(COUNTIFS($C:$C,B998)&gt;1,SUMIFS('Sales Hx'!$S:$S,'Sales Hx'!$B:$B,_xlfn.XLOOKUP(B998,C:C,B:B),'Sales Hx'!$D:$D,E998),SUMIFS('Sales Hx'!$S:$S,'Sales Hx'!$B:$B,$B998,'Sales Hx'!$D:$D,$E998))</f>
        <v>0</v>
      </c>
      <c r="K998" s="16">
        <f t="shared" si="85"/>
        <v>0</v>
      </c>
      <c r="L998" s="12">
        <f>IF(M998&lt;&gt;"",M998,IF(COUNTIFS($C:$C,B998)&gt;1,SUMIFS('Sales Hx'!V:V,'Sales Hx'!$B:$B,_xlfn.XLOOKUP(B998,C:C,B:B),'Sales Hx'!$D:$D,$E998),SUMIFS('Sales Hx'!V:V,'Sales Hx'!$B:$B,$B998,'Sales Hx'!$D:$D,$E998)))</f>
        <v>0</v>
      </c>
      <c r="M998" s="12">
        <v>0</v>
      </c>
      <c r="N998" s="15">
        <f t="shared" si="87"/>
        <v>0</v>
      </c>
      <c r="O998" s="21">
        <f t="shared" si="83"/>
        <v>0</v>
      </c>
      <c r="P998" s="24">
        <v>142.12</v>
      </c>
      <c r="Q998" s="18">
        <f t="shared" si="86"/>
        <v>0</v>
      </c>
      <c r="R998" s="2">
        <v>1</v>
      </c>
      <c r="S998" s="2">
        <v>120</v>
      </c>
      <c r="T998" s="2" t="s">
        <v>4647</v>
      </c>
      <c r="U998" s="28" t="str">
        <f>IF(G998=0,"",_xlfn.MINIFS('PO Details'!$I:$I,'PO Details'!$D:$D,Planning!$B998,'PO Details'!$L:$L,Planning!$E998))</f>
        <v/>
      </c>
      <c r="V998" s="29" t="s">
        <v>4640</v>
      </c>
      <c r="W998" t="str">
        <f t="shared" si="84"/>
        <v>Max</v>
      </c>
      <c r="X998" s="2">
        <v>120</v>
      </c>
    </row>
    <row r="999" spans="1:24" x14ac:dyDescent="0.25">
      <c r="A999" s="11"/>
      <c r="B999" s="22" t="s">
        <v>1195</v>
      </c>
      <c r="C999" s="22"/>
      <c r="D999" s="22" t="s">
        <v>1196</v>
      </c>
      <c r="E999" s="31" t="s">
        <v>113</v>
      </c>
      <c r="F999" s="12">
        <f>SUMIFS('Inventory Details'!$H:$H,'Inventory Details'!$B:$B,$B999,'Inventory Details'!$E:$E,$E999)</f>
        <v>2</v>
      </c>
      <c r="G999" s="12">
        <f>SUMIFS('PO Details'!$H:$H,'PO Details'!$D:$D,Planning!$B999,'PO Details'!$L:$L,$E999)</f>
        <v>0</v>
      </c>
      <c r="H999" s="12">
        <f>SUMIFS('SO Details'!$G:$G,'SO Details'!$D:$D,Planning!$B999,'SO Details'!$K:$K,$E999)</f>
        <v>0</v>
      </c>
      <c r="I999" s="20">
        <f>IF(COUNTIFS($C:$C,B999)&gt;1,SUMIFS('Sales Hx'!$Q:$Q,'Sales Hx'!$B:$B,_xlfn.XLOOKUP(B999,C:C,B:B),'Sales Hx'!$D:$D,Planning!$E999),SUMIFS('Sales Hx'!$Q:$Q,'Sales Hx'!$B:$B,Planning!$B999,'Sales Hx'!$D:$D,Planning!$E999))</f>
        <v>0</v>
      </c>
      <c r="J999" s="16">
        <f>IF(COUNTIFS($C:$C,B999)&gt;1,SUMIFS('Sales Hx'!$S:$S,'Sales Hx'!$B:$B,_xlfn.XLOOKUP(B999,C:C,B:B),'Sales Hx'!$D:$D,E999),SUMIFS('Sales Hx'!$S:$S,'Sales Hx'!$B:$B,$B999,'Sales Hx'!$D:$D,$E999))</f>
        <v>0</v>
      </c>
      <c r="K999" s="16">
        <f t="shared" si="85"/>
        <v>0</v>
      </c>
      <c r="L999" s="12">
        <f>IF(M999&lt;&gt;"",M999,IF(COUNTIFS($C:$C,B999)&gt;1,SUMIFS('Sales Hx'!V:V,'Sales Hx'!$B:$B,_xlfn.XLOOKUP(B999,C:C,B:B),'Sales Hx'!$D:$D,$E999),SUMIFS('Sales Hx'!V:V,'Sales Hx'!$B:$B,$B999,'Sales Hx'!$D:$D,$E999)))</f>
        <v>0</v>
      </c>
      <c r="M999" s="12">
        <v>0</v>
      </c>
      <c r="N999" s="15">
        <f t="shared" si="87"/>
        <v>0</v>
      </c>
      <c r="O999" s="21">
        <f t="shared" si="83"/>
        <v>0</v>
      </c>
      <c r="P999" s="24">
        <v>167.7</v>
      </c>
      <c r="Q999" s="18">
        <f t="shared" si="86"/>
        <v>0</v>
      </c>
      <c r="R999" s="2">
        <v>1</v>
      </c>
      <c r="S999" s="2">
        <v>120</v>
      </c>
      <c r="T999" s="2" t="s">
        <v>4647</v>
      </c>
      <c r="U999" s="28" t="str">
        <f>IF(G999=0,"",_xlfn.MINIFS('PO Details'!$I:$I,'PO Details'!$D:$D,Planning!$B999,'PO Details'!$L:$L,Planning!$E999))</f>
        <v/>
      </c>
      <c r="V999" s="29" t="s">
        <v>4640</v>
      </c>
      <c r="W999" t="str">
        <f t="shared" si="84"/>
        <v>Max</v>
      </c>
      <c r="X999" s="2">
        <v>120</v>
      </c>
    </row>
    <row r="1000" spans="1:24" x14ac:dyDescent="0.25">
      <c r="A1000" s="11"/>
      <c r="B1000" s="22" t="s">
        <v>1197</v>
      </c>
      <c r="C1000" s="22"/>
      <c r="D1000" s="22" t="s">
        <v>1198</v>
      </c>
      <c r="E1000" s="31" t="s">
        <v>113</v>
      </c>
      <c r="F1000" s="12">
        <f>SUMIFS('Inventory Details'!$H:$H,'Inventory Details'!$B:$B,$B1000,'Inventory Details'!$E:$E,$E1000)</f>
        <v>6</v>
      </c>
      <c r="G1000" s="12">
        <f>SUMIFS('PO Details'!$H:$H,'PO Details'!$D:$D,Planning!$B1000,'PO Details'!$L:$L,$E1000)</f>
        <v>0</v>
      </c>
      <c r="H1000" s="12">
        <f>SUMIFS('SO Details'!$G:$G,'SO Details'!$D:$D,Planning!$B1000,'SO Details'!$K:$K,$E1000)</f>
        <v>0</v>
      </c>
      <c r="I1000" s="20">
        <f>IF(COUNTIFS($C:$C,B1000)&gt;1,SUMIFS('Sales Hx'!$Q:$Q,'Sales Hx'!$B:$B,_xlfn.XLOOKUP(B1000,C:C,B:B),'Sales Hx'!$D:$D,Planning!$E1000),SUMIFS('Sales Hx'!$Q:$Q,'Sales Hx'!$B:$B,Planning!$B1000,'Sales Hx'!$D:$D,Planning!$E1000))</f>
        <v>0</v>
      </c>
      <c r="J1000" s="16">
        <f>IF(COUNTIFS($C:$C,B1000)&gt;1,SUMIFS('Sales Hx'!$S:$S,'Sales Hx'!$B:$B,_xlfn.XLOOKUP(B1000,C:C,B:B),'Sales Hx'!$D:$D,E1000),SUMIFS('Sales Hx'!$S:$S,'Sales Hx'!$B:$B,$B1000,'Sales Hx'!$D:$D,$E1000))</f>
        <v>0</v>
      </c>
      <c r="K1000" s="16">
        <f t="shared" si="85"/>
        <v>0</v>
      </c>
      <c r="L1000" s="12">
        <f>IF(M1000&lt;&gt;"",M1000,IF(COUNTIFS($C:$C,B1000)&gt;1,SUMIFS('Sales Hx'!V:V,'Sales Hx'!$B:$B,_xlfn.XLOOKUP(B1000,C:C,B:B),'Sales Hx'!$D:$D,$E1000),SUMIFS('Sales Hx'!V:V,'Sales Hx'!$B:$B,$B1000,'Sales Hx'!$D:$D,$E1000)))</f>
        <v>0</v>
      </c>
      <c r="M1000" s="12">
        <v>0</v>
      </c>
      <c r="N1000" s="15">
        <f t="shared" si="87"/>
        <v>0</v>
      </c>
      <c r="O1000" s="21">
        <f t="shared" si="83"/>
        <v>0</v>
      </c>
      <c r="P1000" s="24">
        <v>204.65</v>
      </c>
      <c r="Q1000" s="18">
        <f t="shared" si="86"/>
        <v>0</v>
      </c>
      <c r="R1000" s="2">
        <v>1</v>
      </c>
      <c r="S1000" s="2">
        <v>120</v>
      </c>
      <c r="T1000" s="2" t="s">
        <v>4647</v>
      </c>
      <c r="U1000" s="28" t="str">
        <f>IF(G1000=0,"",_xlfn.MINIFS('PO Details'!$I:$I,'PO Details'!$D:$D,Planning!$B1000,'PO Details'!$L:$L,Planning!$E1000))</f>
        <v/>
      </c>
      <c r="V1000" s="29" t="s">
        <v>4640</v>
      </c>
      <c r="W1000" t="str">
        <f t="shared" si="84"/>
        <v>Max</v>
      </c>
      <c r="X1000" s="2">
        <v>120</v>
      </c>
    </row>
    <row r="1001" spans="1:24" x14ac:dyDescent="0.25">
      <c r="A1001" s="11"/>
      <c r="B1001" s="22" t="s">
        <v>1199</v>
      </c>
      <c r="C1001" s="22"/>
      <c r="D1001" s="22" t="s">
        <v>1200</v>
      </c>
      <c r="E1001" s="31" t="s">
        <v>1201</v>
      </c>
      <c r="F1001" s="12">
        <f>SUMIFS('Inventory Details'!$H:$H,'Inventory Details'!$B:$B,$B1001,'Inventory Details'!$E:$E,$E1001)</f>
        <v>0</v>
      </c>
      <c r="G1001" s="12">
        <f>SUMIFS('PO Details'!$H:$H,'PO Details'!$D:$D,Planning!$B1001,'PO Details'!$L:$L,$E1001)</f>
        <v>0</v>
      </c>
      <c r="H1001" s="12">
        <f>SUMIFS('SO Details'!$G:$G,'SO Details'!$D:$D,Planning!$B1001,'SO Details'!$K:$K,$E1001)</f>
        <v>0</v>
      </c>
      <c r="I1001" s="20">
        <f>IF(COUNTIFS($C:$C,B1001)&gt;1,SUMIFS('Sales Hx'!$Q:$Q,'Sales Hx'!$B:$B,_xlfn.XLOOKUP(B1001,C:C,B:B),'Sales Hx'!$D:$D,Planning!$E1001),SUMIFS('Sales Hx'!$Q:$Q,'Sales Hx'!$B:$B,Planning!$B1001,'Sales Hx'!$D:$D,Planning!$E1001))</f>
        <v>0</v>
      </c>
      <c r="J1001" s="16">
        <f>IF(COUNTIFS($C:$C,B1001)&gt;1,SUMIFS('Sales Hx'!$S:$S,'Sales Hx'!$B:$B,_xlfn.XLOOKUP(B1001,C:C,B:B),'Sales Hx'!$D:$D,E1001),SUMIFS('Sales Hx'!$S:$S,'Sales Hx'!$B:$B,$B1001,'Sales Hx'!$D:$D,$E1001))</f>
        <v>0</v>
      </c>
      <c r="K1001" s="16">
        <f t="shared" si="85"/>
        <v>0</v>
      </c>
      <c r="L1001" s="12">
        <f>IF(M1001&lt;&gt;"",M1001,IF(COUNTIFS($C:$C,B1001)&gt;1,SUMIFS('Sales Hx'!V:V,'Sales Hx'!$B:$B,_xlfn.XLOOKUP(B1001,C:C,B:B),'Sales Hx'!$D:$D,$E1001),SUMIFS('Sales Hx'!V:V,'Sales Hx'!$B:$B,$B1001,'Sales Hx'!$D:$D,$E1001)))</f>
        <v>0</v>
      </c>
      <c r="M1001" s="12">
        <v>0</v>
      </c>
      <c r="N1001" s="15">
        <f t="shared" si="87"/>
        <v>0</v>
      </c>
      <c r="O1001" s="21">
        <f t="shared" si="83"/>
        <v>0</v>
      </c>
      <c r="P1001" s="24">
        <v>129</v>
      </c>
      <c r="Q1001" s="18">
        <f t="shared" si="86"/>
        <v>0</v>
      </c>
      <c r="R1001" s="2">
        <v>1</v>
      </c>
      <c r="S1001" s="2">
        <v>120</v>
      </c>
      <c r="T1001" s="2" t="s">
        <v>4647</v>
      </c>
      <c r="U1001" s="28" t="str">
        <f>IF(G1001=0,"",_xlfn.MINIFS('PO Details'!$I:$I,'PO Details'!$D:$D,Planning!$B1001,'PO Details'!$L:$L,Planning!$E1001))</f>
        <v/>
      </c>
      <c r="V1001" s="29" t="s">
        <v>4640</v>
      </c>
      <c r="W1001" t="str">
        <f t="shared" si="84"/>
        <v>Max</v>
      </c>
      <c r="X1001" s="2">
        <v>120</v>
      </c>
    </row>
    <row r="1002" spans="1:24" x14ac:dyDescent="0.25">
      <c r="A1002" s="11"/>
      <c r="B1002" s="22" t="s">
        <v>1199</v>
      </c>
      <c r="C1002" s="22"/>
      <c r="D1002" s="22" t="s">
        <v>1200</v>
      </c>
      <c r="E1002" s="31" t="s">
        <v>119</v>
      </c>
      <c r="F1002" s="12">
        <f>SUMIFS('Inventory Details'!$H:$H,'Inventory Details'!$B:$B,$B1002,'Inventory Details'!$E:$E,$E1002)</f>
        <v>3</v>
      </c>
      <c r="G1002" s="12">
        <f>SUMIFS('PO Details'!$H:$H,'PO Details'!$D:$D,Planning!$B1002,'PO Details'!$L:$L,$E1002)</f>
        <v>0</v>
      </c>
      <c r="H1002" s="12">
        <f>SUMIFS('SO Details'!$G:$G,'SO Details'!$D:$D,Planning!$B1002,'SO Details'!$K:$K,$E1002)</f>
        <v>0</v>
      </c>
      <c r="I1002" s="20">
        <f>IF(COUNTIFS($C:$C,B1002)&gt;1,SUMIFS('Sales Hx'!$Q:$Q,'Sales Hx'!$B:$B,_xlfn.XLOOKUP(B1002,C:C,B:B),'Sales Hx'!$D:$D,Planning!$E1002),SUMIFS('Sales Hx'!$Q:$Q,'Sales Hx'!$B:$B,Planning!$B1002,'Sales Hx'!$D:$D,Planning!$E1002))</f>
        <v>0</v>
      </c>
      <c r="J1002" s="16">
        <f>IF(COUNTIFS($C:$C,B1002)&gt;1,SUMIFS('Sales Hx'!$S:$S,'Sales Hx'!$B:$B,_xlfn.XLOOKUP(B1002,C:C,B:B),'Sales Hx'!$D:$D,E1002),SUMIFS('Sales Hx'!$S:$S,'Sales Hx'!$B:$B,$B1002,'Sales Hx'!$D:$D,$E1002))</f>
        <v>0</v>
      </c>
      <c r="K1002" s="16">
        <f t="shared" si="85"/>
        <v>0</v>
      </c>
      <c r="L1002" s="12">
        <f>IF(M1002&lt;&gt;"",M1002,IF(COUNTIFS($C:$C,B1002)&gt;1,SUMIFS('Sales Hx'!V:V,'Sales Hx'!$B:$B,_xlfn.XLOOKUP(B1002,C:C,B:B),'Sales Hx'!$D:$D,$E1002),SUMIFS('Sales Hx'!V:V,'Sales Hx'!$B:$B,$B1002,'Sales Hx'!$D:$D,$E1002)))</f>
        <v>0</v>
      </c>
      <c r="M1002" s="12">
        <v>0</v>
      </c>
      <c r="N1002" s="15">
        <f t="shared" si="87"/>
        <v>0</v>
      </c>
      <c r="O1002" s="21">
        <f t="shared" si="83"/>
        <v>0</v>
      </c>
      <c r="P1002" s="24">
        <v>129</v>
      </c>
      <c r="Q1002" s="18">
        <f t="shared" si="86"/>
        <v>0</v>
      </c>
      <c r="R1002" s="2">
        <v>1</v>
      </c>
      <c r="S1002" s="2">
        <v>120</v>
      </c>
      <c r="T1002" s="2" t="s">
        <v>4647</v>
      </c>
      <c r="U1002" s="28" t="str">
        <f>IF(G1002=0,"",_xlfn.MINIFS('PO Details'!$I:$I,'PO Details'!$D:$D,Planning!$B1002,'PO Details'!$L:$L,Planning!$E1002))</f>
        <v/>
      </c>
      <c r="V1002" s="29" t="s">
        <v>4640</v>
      </c>
      <c r="W1002" t="str">
        <f t="shared" si="84"/>
        <v>Max</v>
      </c>
      <c r="X1002" s="2">
        <v>120</v>
      </c>
    </row>
    <row r="1003" spans="1:24" x14ac:dyDescent="0.25">
      <c r="A1003" s="11"/>
      <c r="B1003" s="22" t="s">
        <v>1202</v>
      </c>
      <c r="C1003" s="22"/>
      <c r="D1003" s="22" t="s">
        <v>1203</v>
      </c>
      <c r="E1003" s="31" t="s">
        <v>106</v>
      </c>
      <c r="F1003" s="12">
        <f>SUMIFS('Inventory Details'!$H:$H,'Inventory Details'!$B:$B,$B1003,'Inventory Details'!$E:$E,$E1003)</f>
        <v>0</v>
      </c>
      <c r="G1003" s="12">
        <f>SUMIFS('PO Details'!$H:$H,'PO Details'!$D:$D,Planning!$B1003,'PO Details'!$L:$L,$E1003)</f>
        <v>0</v>
      </c>
      <c r="H1003" s="12">
        <f>SUMIFS('SO Details'!$G:$G,'SO Details'!$D:$D,Planning!$B1003,'SO Details'!$K:$K,$E1003)</f>
        <v>0</v>
      </c>
      <c r="I1003" s="20">
        <f>IF(COUNTIFS($C:$C,B1003)&gt;1,SUMIFS('Sales Hx'!$Q:$Q,'Sales Hx'!$B:$B,_xlfn.XLOOKUP(B1003,C:C,B:B),'Sales Hx'!$D:$D,Planning!$E1003),SUMIFS('Sales Hx'!$Q:$Q,'Sales Hx'!$B:$B,Planning!$B1003,'Sales Hx'!$D:$D,Planning!$E1003))</f>
        <v>0</v>
      </c>
      <c r="J1003" s="16">
        <f>IF(COUNTIFS($C:$C,B1003)&gt;1,SUMIFS('Sales Hx'!$S:$S,'Sales Hx'!$B:$B,_xlfn.XLOOKUP(B1003,C:C,B:B),'Sales Hx'!$D:$D,E1003),SUMIFS('Sales Hx'!$S:$S,'Sales Hx'!$B:$B,$B1003,'Sales Hx'!$D:$D,$E1003))</f>
        <v>0</v>
      </c>
      <c r="K1003" s="16">
        <f t="shared" si="85"/>
        <v>0</v>
      </c>
      <c r="L1003" s="12">
        <f>IF(M1003&lt;&gt;"",M1003,IF(COUNTIFS($C:$C,B1003)&gt;1,SUMIFS('Sales Hx'!V:V,'Sales Hx'!$B:$B,_xlfn.XLOOKUP(B1003,C:C,B:B),'Sales Hx'!$D:$D,$E1003),SUMIFS('Sales Hx'!V:V,'Sales Hx'!$B:$B,$B1003,'Sales Hx'!$D:$D,$E1003)))</f>
        <v>0</v>
      </c>
      <c r="M1003" s="12">
        <v>0</v>
      </c>
      <c r="N1003" s="15">
        <f t="shared" si="87"/>
        <v>0</v>
      </c>
      <c r="O1003" s="21">
        <f t="shared" si="83"/>
        <v>0</v>
      </c>
      <c r="P1003" s="24">
        <v>40</v>
      </c>
      <c r="Q1003" s="18">
        <f t="shared" si="86"/>
        <v>0</v>
      </c>
      <c r="R1003" s="2">
        <v>1</v>
      </c>
      <c r="S1003" s="2">
        <v>120</v>
      </c>
      <c r="T1003" s="2" t="s">
        <v>4647</v>
      </c>
      <c r="U1003" s="28" t="str">
        <f>IF(G1003=0,"",_xlfn.MINIFS('PO Details'!$I:$I,'PO Details'!$D:$D,Planning!$B1003,'PO Details'!$L:$L,Planning!$E1003))</f>
        <v/>
      </c>
      <c r="V1003" s="29" t="s">
        <v>4640</v>
      </c>
      <c r="W1003" t="str">
        <f t="shared" si="84"/>
        <v>Max</v>
      </c>
      <c r="X1003" s="2">
        <v>120</v>
      </c>
    </row>
    <row r="1004" spans="1:24" x14ac:dyDescent="0.25">
      <c r="A1004" s="11"/>
      <c r="B1004" s="22" t="s">
        <v>1202</v>
      </c>
      <c r="C1004" s="22"/>
      <c r="D1004" s="22" t="s">
        <v>1203</v>
      </c>
      <c r="E1004" s="31" t="s">
        <v>1201</v>
      </c>
      <c r="F1004" s="12">
        <f>SUMIFS('Inventory Details'!$H:$H,'Inventory Details'!$B:$B,$B1004,'Inventory Details'!$E:$E,$E1004)</f>
        <v>19</v>
      </c>
      <c r="G1004" s="12">
        <f>SUMIFS('PO Details'!$H:$H,'PO Details'!$D:$D,Planning!$B1004,'PO Details'!$L:$L,$E1004)</f>
        <v>0</v>
      </c>
      <c r="H1004" s="12">
        <f>SUMIFS('SO Details'!$G:$G,'SO Details'!$D:$D,Planning!$B1004,'SO Details'!$K:$K,$E1004)</f>
        <v>0</v>
      </c>
      <c r="I1004" s="20">
        <f>IF(COUNTIFS($C:$C,B1004)&gt;1,SUMIFS('Sales Hx'!$Q:$Q,'Sales Hx'!$B:$B,_xlfn.XLOOKUP(B1004,C:C,B:B),'Sales Hx'!$D:$D,Planning!$E1004),SUMIFS('Sales Hx'!$Q:$Q,'Sales Hx'!$B:$B,Planning!$B1004,'Sales Hx'!$D:$D,Planning!$E1004))</f>
        <v>0</v>
      </c>
      <c r="J1004" s="16">
        <f>IF(COUNTIFS($C:$C,B1004)&gt;1,SUMIFS('Sales Hx'!$S:$S,'Sales Hx'!$B:$B,_xlfn.XLOOKUP(B1004,C:C,B:B),'Sales Hx'!$D:$D,E1004),SUMIFS('Sales Hx'!$S:$S,'Sales Hx'!$B:$B,$B1004,'Sales Hx'!$D:$D,$E1004))</f>
        <v>0</v>
      </c>
      <c r="K1004" s="16">
        <f t="shared" si="85"/>
        <v>0</v>
      </c>
      <c r="L1004" s="12">
        <f>IF(M1004&lt;&gt;"",M1004,IF(COUNTIFS($C:$C,B1004)&gt;1,SUMIFS('Sales Hx'!V:V,'Sales Hx'!$B:$B,_xlfn.XLOOKUP(B1004,C:C,B:B),'Sales Hx'!$D:$D,$E1004),SUMIFS('Sales Hx'!V:V,'Sales Hx'!$B:$B,$B1004,'Sales Hx'!$D:$D,$E1004)))</f>
        <v>0</v>
      </c>
      <c r="M1004" s="12">
        <v>0</v>
      </c>
      <c r="N1004" s="15">
        <f t="shared" si="87"/>
        <v>0</v>
      </c>
      <c r="O1004" s="21">
        <f t="shared" si="83"/>
        <v>0</v>
      </c>
      <c r="P1004" s="24">
        <v>40</v>
      </c>
      <c r="Q1004" s="18">
        <f t="shared" si="86"/>
        <v>0</v>
      </c>
      <c r="R1004" s="2">
        <v>1</v>
      </c>
      <c r="S1004" s="2">
        <v>120</v>
      </c>
      <c r="T1004" s="2" t="s">
        <v>4647</v>
      </c>
      <c r="U1004" s="28" t="str">
        <f>IF(G1004=0,"",_xlfn.MINIFS('PO Details'!$I:$I,'PO Details'!$D:$D,Planning!$B1004,'PO Details'!$L:$L,Planning!$E1004))</f>
        <v/>
      </c>
      <c r="V1004" s="29" t="s">
        <v>4640</v>
      </c>
      <c r="W1004" t="str">
        <f t="shared" si="84"/>
        <v>Max</v>
      </c>
      <c r="X1004" s="2">
        <v>120</v>
      </c>
    </row>
    <row r="1005" spans="1:24" x14ac:dyDescent="0.25">
      <c r="A1005" s="11"/>
      <c r="B1005" s="22" t="s">
        <v>1204</v>
      </c>
      <c r="C1005" s="22"/>
      <c r="D1005" s="22" t="s">
        <v>1205</v>
      </c>
      <c r="E1005" s="31" t="s">
        <v>109</v>
      </c>
      <c r="F1005" s="12">
        <f>SUMIFS('Inventory Details'!$H:$H,'Inventory Details'!$B:$B,$B1005,'Inventory Details'!$E:$E,$E1005)</f>
        <v>15</v>
      </c>
      <c r="G1005" s="12">
        <f>SUMIFS('PO Details'!$H:$H,'PO Details'!$D:$D,Planning!$B1005,'PO Details'!$L:$L,$E1005)</f>
        <v>0</v>
      </c>
      <c r="H1005" s="12">
        <f>SUMIFS('SO Details'!$G:$G,'SO Details'!$D:$D,Planning!$B1005,'SO Details'!$K:$K,$E1005)</f>
        <v>0</v>
      </c>
      <c r="I1005" s="20">
        <f>IF(COUNTIFS($C:$C,B1005)&gt;1,SUMIFS('Sales Hx'!$Q:$Q,'Sales Hx'!$B:$B,_xlfn.XLOOKUP(B1005,C:C,B:B),'Sales Hx'!$D:$D,Planning!$E1005),SUMIFS('Sales Hx'!$Q:$Q,'Sales Hx'!$B:$B,Planning!$B1005,'Sales Hx'!$D:$D,Planning!$E1005))</f>
        <v>0</v>
      </c>
      <c r="J1005" s="16">
        <f>IF(COUNTIFS($C:$C,B1005)&gt;1,SUMIFS('Sales Hx'!$S:$S,'Sales Hx'!$B:$B,_xlfn.XLOOKUP(B1005,C:C,B:B),'Sales Hx'!$D:$D,E1005),SUMIFS('Sales Hx'!$S:$S,'Sales Hx'!$B:$B,$B1005,'Sales Hx'!$D:$D,$E1005))</f>
        <v>0</v>
      </c>
      <c r="K1005" s="16">
        <f t="shared" si="85"/>
        <v>0</v>
      </c>
      <c r="L1005" s="12">
        <f>IF(M1005&lt;&gt;"",M1005,IF(COUNTIFS($C:$C,B1005)&gt;1,SUMIFS('Sales Hx'!V:V,'Sales Hx'!$B:$B,_xlfn.XLOOKUP(B1005,C:C,B:B),'Sales Hx'!$D:$D,$E1005),SUMIFS('Sales Hx'!V:V,'Sales Hx'!$B:$B,$B1005,'Sales Hx'!$D:$D,$E1005)))</f>
        <v>0</v>
      </c>
      <c r="M1005" s="12">
        <v>0</v>
      </c>
      <c r="N1005" s="15">
        <f t="shared" si="87"/>
        <v>0</v>
      </c>
      <c r="O1005" s="21">
        <f t="shared" si="83"/>
        <v>0</v>
      </c>
      <c r="P1005" s="24">
        <v>40</v>
      </c>
      <c r="Q1005" s="18">
        <f t="shared" si="86"/>
        <v>0</v>
      </c>
      <c r="R1005" s="2">
        <v>1</v>
      </c>
      <c r="S1005" s="2">
        <v>120</v>
      </c>
      <c r="T1005" s="2" t="s">
        <v>4647</v>
      </c>
      <c r="U1005" s="28" t="str">
        <f>IF(G1005=0,"",_xlfn.MINIFS('PO Details'!$I:$I,'PO Details'!$D:$D,Planning!$B1005,'PO Details'!$L:$L,Planning!$E1005))</f>
        <v/>
      </c>
      <c r="V1005" s="29" t="s">
        <v>4640</v>
      </c>
      <c r="W1005" t="str">
        <f t="shared" si="84"/>
        <v>Max</v>
      </c>
      <c r="X1005" s="2">
        <v>120</v>
      </c>
    </row>
    <row r="1006" spans="1:24" x14ac:dyDescent="0.25">
      <c r="A1006" s="11"/>
      <c r="B1006" s="22" t="s">
        <v>1204</v>
      </c>
      <c r="C1006" s="22"/>
      <c r="D1006" s="22" t="s">
        <v>1205</v>
      </c>
      <c r="E1006" s="31" t="s">
        <v>108</v>
      </c>
      <c r="F1006" s="12">
        <f>SUMIFS('Inventory Details'!$H:$H,'Inventory Details'!$B:$B,$B1006,'Inventory Details'!$E:$E,$E1006)</f>
        <v>0</v>
      </c>
      <c r="G1006" s="12">
        <f>SUMIFS('PO Details'!$H:$H,'PO Details'!$D:$D,Planning!$B1006,'PO Details'!$L:$L,$E1006)</f>
        <v>0</v>
      </c>
      <c r="H1006" s="12">
        <f>SUMIFS('SO Details'!$G:$G,'SO Details'!$D:$D,Planning!$B1006,'SO Details'!$K:$K,$E1006)</f>
        <v>0</v>
      </c>
      <c r="I1006" s="20">
        <f>IF(COUNTIFS($C:$C,B1006)&gt;1,SUMIFS('Sales Hx'!$Q:$Q,'Sales Hx'!$B:$B,_xlfn.XLOOKUP(B1006,C:C,B:B),'Sales Hx'!$D:$D,Planning!$E1006),SUMIFS('Sales Hx'!$Q:$Q,'Sales Hx'!$B:$B,Planning!$B1006,'Sales Hx'!$D:$D,Planning!$E1006))</f>
        <v>0</v>
      </c>
      <c r="J1006" s="16">
        <f>IF(COUNTIFS($C:$C,B1006)&gt;1,SUMIFS('Sales Hx'!$S:$S,'Sales Hx'!$B:$B,_xlfn.XLOOKUP(B1006,C:C,B:B),'Sales Hx'!$D:$D,E1006),SUMIFS('Sales Hx'!$S:$S,'Sales Hx'!$B:$B,$B1006,'Sales Hx'!$D:$D,$E1006))</f>
        <v>9.8684210526315791E-2</v>
      </c>
      <c r="K1006" s="16">
        <f t="shared" si="85"/>
        <v>0</v>
      </c>
      <c r="L1006" s="12">
        <f>IF(M1006&lt;&gt;"",M1006,IF(COUNTIFS($C:$C,B1006)&gt;1,SUMIFS('Sales Hx'!V:V,'Sales Hx'!$B:$B,_xlfn.XLOOKUP(B1006,C:C,B:B),'Sales Hx'!$D:$D,$E1006),SUMIFS('Sales Hx'!V:V,'Sales Hx'!$B:$B,$B1006,'Sales Hx'!$D:$D,$E1006)))</f>
        <v>0</v>
      </c>
      <c r="M1006" s="12">
        <v>0</v>
      </c>
      <c r="N1006" s="15">
        <f t="shared" si="87"/>
        <v>9.8684210526315791E-2</v>
      </c>
      <c r="O1006" s="21">
        <f t="shared" si="83"/>
        <v>12</v>
      </c>
      <c r="P1006" s="24">
        <v>40</v>
      </c>
      <c r="Q1006" s="18">
        <f t="shared" si="86"/>
        <v>480</v>
      </c>
      <c r="R1006" s="2">
        <v>1</v>
      </c>
      <c r="S1006" s="2">
        <v>120</v>
      </c>
      <c r="T1006" s="2" t="s">
        <v>4647</v>
      </c>
      <c r="U1006" s="28" t="str">
        <f>IF(G1006=0,"",_xlfn.MINIFS('PO Details'!$I:$I,'PO Details'!$D:$D,Planning!$B1006,'PO Details'!$L:$L,Planning!$E1006))</f>
        <v/>
      </c>
      <c r="V1006" s="29" t="s">
        <v>4640</v>
      </c>
      <c r="W1006" t="str">
        <f t="shared" si="84"/>
        <v>Max</v>
      </c>
      <c r="X1006" s="2">
        <v>120</v>
      </c>
    </row>
    <row r="1007" spans="1:24" x14ac:dyDescent="0.25">
      <c r="A1007" s="11"/>
      <c r="B1007" s="22" t="s">
        <v>1207</v>
      </c>
      <c r="C1007" s="22"/>
      <c r="D1007" s="22" t="s">
        <v>1208</v>
      </c>
      <c r="E1007" s="31" t="s">
        <v>109</v>
      </c>
      <c r="F1007" s="12">
        <f>SUMIFS('Inventory Details'!$H:$H,'Inventory Details'!$B:$B,$B1007,'Inventory Details'!$E:$E,$E1007)</f>
        <v>0</v>
      </c>
      <c r="G1007" s="12">
        <f>SUMIFS('PO Details'!$H:$H,'PO Details'!$D:$D,Planning!$B1007,'PO Details'!$L:$L,$E1007)</f>
        <v>15</v>
      </c>
      <c r="H1007" s="12">
        <f>SUMIFS('SO Details'!$G:$G,'SO Details'!$D:$D,Planning!$B1007,'SO Details'!$K:$K,$E1007)</f>
        <v>0</v>
      </c>
      <c r="I1007" s="20">
        <f>IF(COUNTIFS($C:$C,B1007)&gt;1,SUMIFS('Sales Hx'!$Q:$Q,'Sales Hx'!$B:$B,_xlfn.XLOOKUP(B1007,C:C,B:B),'Sales Hx'!$D:$D,Planning!$E1007),SUMIFS('Sales Hx'!$Q:$Q,'Sales Hx'!$B:$B,Planning!$B1007,'Sales Hx'!$D:$D,Planning!$E1007))</f>
        <v>0</v>
      </c>
      <c r="J1007" s="16">
        <f>IF(COUNTIFS($C:$C,B1007)&gt;1,SUMIFS('Sales Hx'!$S:$S,'Sales Hx'!$B:$B,_xlfn.XLOOKUP(B1007,C:C,B:B),'Sales Hx'!$D:$D,E1007),SUMIFS('Sales Hx'!$S:$S,'Sales Hx'!$B:$B,$B1007,'Sales Hx'!$D:$D,$E1007))</f>
        <v>0</v>
      </c>
      <c r="K1007" s="16">
        <f t="shared" si="85"/>
        <v>0</v>
      </c>
      <c r="L1007" s="12">
        <f>IF(M1007&lt;&gt;"",M1007,IF(COUNTIFS($C:$C,B1007)&gt;1,SUMIFS('Sales Hx'!V:V,'Sales Hx'!$B:$B,_xlfn.XLOOKUP(B1007,C:C,B:B),'Sales Hx'!$D:$D,$E1007),SUMIFS('Sales Hx'!V:V,'Sales Hx'!$B:$B,$B1007,'Sales Hx'!$D:$D,$E1007)))</f>
        <v>0</v>
      </c>
      <c r="M1007" s="12">
        <v>0</v>
      </c>
      <c r="N1007" s="15">
        <f t="shared" si="87"/>
        <v>0</v>
      </c>
      <c r="O1007" s="21">
        <f t="shared" si="83"/>
        <v>0</v>
      </c>
      <c r="P1007" s="24">
        <v>129</v>
      </c>
      <c r="Q1007" s="18">
        <f t="shared" si="86"/>
        <v>0</v>
      </c>
      <c r="R1007" s="2">
        <v>1</v>
      </c>
      <c r="S1007" s="2">
        <v>120</v>
      </c>
      <c r="T1007" s="2" t="s">
        <v>4647</v>
      </c>
      <c r="U1007" s="28">
        <f>IF(G1007=0,"",_xlfn.MINIFS('PO Details'!$I:$I,'PO Details'!$D:$D,Planning!$B1007,'PO Details'!$L:$L,Planning!$E1007))</f>
        <v>45513</v>
      </c>
      <c r="V1007" s="29" t="s">
        <v>4640</v>
      </c>
      <c r="W1007" t="str">
        <f t="shared" si="84"/>
        <v>Max</v>
      </c>
      <c r="X1007" s="2">
        <v>120</v>
      </c>
    </row>
    <row r="1008" spans="1:24" x14ac:dyDescent="0.25">
      <c r="A1008" s="11"/>
      <c r="B1008" s="22" t="s">
        <v>1207</v>
      </c>
      <c r="C1008" s="22"/>
      <c r="D1008" s="22" t="s">
        <v>1208</v>
      </c>
      <c r="E1008" s="31" t="s">
        <v>106</v>
      </c>
      <c r="F1008" s="12">
        <f>SUMIFS('Inventory Details'!$H:$H,'Inventory Details'!$B:$B,$B1008,'Inventory Details'!$E:$E,$E1008)</f>
        <v>8</v>
      </c>
      <c r="G1008" s="12">
        <f>SUMIFS('PO Details'!$H:$H,'PO Details'!$D:$D,Planning!$B1008,'PO Details'!$L:$L,$E1008)</f>
        <v>6</v>
      </c>
      <c r="H1008" s="12">
        <f>SUMIFS('SO Details'!$G:$G,'SO Details'!$D:$D,Planning!$B1008,'SO Details'!$K:$K,$E1008)</f>
        <v>0</v>
      </c>
      <c r="I1008" s="20">
        <f>IF(COUNTIFS($C:$C,B1008)&gt;1,SUMIFS('Sales Hx'!$Q:$Q,'Sales Hx'!$B:$B,_xlfn.XLOOKUP(B1008,C:C,B:B),'Sales Hx'!$D:$D,Planning!$E1008),SUMIFS('Sales Hx'!$Q:$Q,'Sales Hx'!$B:$B,Planning!$B1008,'Sales Hx'!$D:$D,Planning!$E1008))</f>
        <v>0</v>
      </c>
      <c r="J1008" s="16">
        <f>IF(COUNTIFS($C:$C,B1008)&gt;1,SUMIFS('Sales Hx'!$S:$S,'Sales Hx'!$B:$B,_xlfn.XLOOKUP(B1008,C:C,B:B),'Sales Hx'!$D:$D,E1008),SUMIFS('Sales Hx'!$S:$S,'Sales Hx'!$B:$B,$B1008,'Sales Hx'!$D:$D,$E1008))</f>
        <v>0</v>
      </c>
      <c r="K1008" s="16">
        <f t="shared" si="85"/>
        <v>0</v>
      </c>
      <c r="L1008" s="12">
        <f>IF(M1008&lt;&gt;"",M1008,IF(COUNTIFS($C:$C,B1008)&gt;1,SUMIFS('Sales Hx'!V:V,'Sales Hx'!$B:$B,_xlfn.XLOOKUP(B1008,C:C,B:B),'Sales Hx'!$D:$D,$E1008),SUMIFS('Sales Hx'!V:V,'Sales Hx'!$B:$B,$B1008,'Sales Hx'!$D:$D,$E1008)))</f>
        <v>0</v>
      </c>
      <c r="M1008" s="12">
        <v>0</v>
      </c>
      <c r="N1008" s="15">
        <f t="shared" si="87"/>
        <v>0</v>
      </c>
      <c r="O1008" s="21">
        <f t="shared" si="83"/>
        <v>0</v>
      </c>
      <c r="P1008" s="24">
        <v>129</v>
      </c>
      <c r="Q1008" s="18">
        <f t="shared" si="86"/>
        <v>0</v>
      </c>
      <c r="R1008" s="2">
        <v>1</v>
      </c>
      <c r="S1008" s="2">
        <v>120</v>
      </c>
      <c r="T1008" s="2" t="s">
        <v>4647</v>
      </c>
      <c r="U1008" s="28">
        <f>IF(G1008=0,"",_xlfn.MINIFS('PO Details'!$I:$I,'PO Details'!$D:$D,Planning!$B1008,'PO Details'!$L:$L,Planning!$E1008))</f>
        <v>45513</v>
      </c>
      <c r="V1008" s="29" t="s">
        <v>4640</v>
      </c>
      <c r="W1008" t="str">
        <f t="shared" si="84"/>
        <v>Max</v>
      </c>
      <c r="X1008" s="2">
        <v>120</v>
      </c>
    </row>
    <row r="1009" spans="1:24" x14ac:dyDescent="0.25">
      <c r="A1009" s="11"/>
      <c r="B1009" s="22" t="s">
        <v>1207</v>
      </c>
      <c r="C1009" s="22"/>
      <c r="D1009" s="22" t="s">
        <v>1208</v>
      </c>
      <c r="E1009" s="31" t="s">
        <v>108</v>
      </c>
      <c r="F1009" s="12">
        <f>SUMIFS('Inventory Details'!$H:$H,'Inventory Details'!$B:$B,$B1009,'Inventory Details'!$E:$E,$E1009)</f>
        <v>0</v>
      </c>
      <c r="G1009" s="12">
        <f>SUMIFS('PO Details'!$H:$H,'PO Details'!$D:$D,Planning!$B1009,'PO Details'!$L:$L,$E1009)</f>
        <v>0</v>
      </c>
      <c r="H1009" s="12">
        <f>SUMIFS('SO Details'!$G:$G,'SO Details'!$D:$D,Planning!$B1009,'SO Details'!$K:$K,$E1009)</f>
        <v>0</v>
      </c>
      <c r="I1009" s="20">
        <f>IF(COUNTIFS($C:$C,B1009)&gt;1,SUMIFS('Sales Hx'!$Q:$Q,'Sales Hx'!$B:$B,_xlfn.XLOOKUP(B1009,C:C,B:B),'Sales Hx'!$D:$D,Planning!$E1009),SUMIFS('Sales Hx'!$Q:$Q,'Sales Hx'!$B:$B,Planning!$B1009,'Sales Hx'!$D:$D,Planning!$E1009))</f>
        <v>0</v>
      </c>
      <c r="J1009" s="16">
        <f>IF(COUNTIFS($C:$C,B1009)&gt;1,SUMIFS('Sales Hx'!$S:$S,'Sales Hx'!$B:$B,_xlfn.XLOOKUP(B1009,C:C,B:B),'Sales Hx'!$D:$D,E1009),SUMIFS('Sales Hx'!$S:$S,'Sales Hx'!$B:$B,$B1009,'Sales Hx'!$D:$D,$E1009))</f>
        <v>9.8684210526315791E-2</v>
      </c>
      <c r="K1009" s="16">
        <f t="shared" si="85"/>
        <v>0</v>
      </c>
      <c r="L1009" s="12">
        <f>IF(M1009&lt;&gt;"",M1009,IF(COUNTIFS($C:$C,B1009)&gt;1,SUMIFS('Sales Hx'!V:V,'Sales Hx'!$B:$B,_xlfn.XLOOKUP(B1009,C:C,B:B),'Sales Hx'!$D:$D,$E1009),SUMIFS('Sales Hx'!V:V,'Sales Hx'!$B:$B,$B1009,'Sales Hx'!$D:$D,$E1009)))</f>
        <v>0</v>
      </c>
      <c r="M1009" s="12">
        <v>0</v>
      </c>
      <c r="N1009" s="15">
        <f t="shared" si="87"/>
        <v>9.8684210526315791E-2</v>
      </c>
      <c r="O1009" s="21">
        <f t="shared" si="83"/>
        <v>12</v>
      </c>
      <c r="P1009" s="24">
        <v>129</v>
      </c>
      <c r="Q1009" s="18">
        <f t="shared" si="86"/>
        <v>1548</v>
      </c>
      <c r="R1009" s="2">
        <v>1</v>
      </c>
      <c r="S1009" s="2">
        <v>120</v>
      </c>
      <c r="T1009" s="2" t="s">
        <v>4647</v>
      </c>
      <c r="U1009" s="28" t="str">
        <f>IF(G1009=0,"",_xlfn.MINIFS('PO Details'!$I:$I,'PO Details'!$D:$D,Planning!$B1009,'PO Details'!$L:$L,Planning!$E1009))</f>
        <v/>
      </c>
      <c r="V1009" s="29" t="s">
        <v>4640</v>
      </c>
      <c r="W1009" t="str">
        <f t="shared" si="84"/>
        <v>Max</v>
      </c>
      <c r="X1009" s="2">
        <v>120</v>
      </c>
    </row>
    <row r="1010" spans="1:24" x14ac:dyDescent="0.25">
      <c r="A1010" s="11"/>
      <c r="B1010" s="22" t="s">
        <v>1207</v>
      </c>
      <c r="C1010" s="22"/>
      <c r="D1010" s="22" t="s">
        <v>1208</v>
      </c>
      <c r="E1010" s="31" t="s">
        <v>113</v>
      </c>
      <c r="F1010" s="12">
        <f>SUMIFS('Inventory Details'!$H:$H,'Inventory Details'!$B:$B,$B1010,'Inventory Details'!$E:$E,$E1010)</f>
        <v>11</v>
      </c>
      <c r="G1010" s="12">
        <f>SUMIFS('PO Details'!$H:$H,'PO Details'!$D:$D,Planning!$B1010,'PO Details'!$L:$L,$E1010)</f>
        <v>0</v>
      </c>
      <c r="H1010" s="12">
        <f>SUMIFS('SO Details'!$G:$G,'SO Details'!$D:$D,Planning!$B1010,'SO Details'!$K:$K,$E1010)</f>
        <v>0</v>
      </c>
      <c r="I1010" s="20">
        <f>IF(COUNTIFS($C:$C,B1010)&gt;1,SUMIFS('Sales Hx'!$Q:$Q,'Sales Hx'!$B:$B,_xlfn.XLOOKUP(B1010,C:C,B:B),'Sales Hx'!$D:$D,Planning!$E1010),SUMIFS('Sales Hx'!$Q:$Q,'Sales Hx'!$B:$B,Planning!$B1010,'Sales Hx'!$D:$D,Planning!$E1010))</f>
        <v>0</v>
      </c>
      <c r="J1010" s="16">
        <f>IF(COUNTIFS($C:$C,B1010)&gt;1,SUMIFS('Sales Hx'!$S:$S,'Sales Hx'!$B:$B,_xlfn.XLOOKUP(B1010,C:C,B:B),'Sales Hx'!$D:$D,E1010),SUMIFS('Sales Hx'!$S:$S,'Sales Hx'!$B:$B,$B1010,'Sales Hx'!$D:$D,$E1010))</f>
        <v>0</v>
      </c>
      <c r="K1010" s="16">
        <f t="shared" si="85"/>
        <v>0</v>
      </c>
      <c r="L1010" s="12">
        <f>IF(M1010&lt;&gt;"",M1010,IF(COUNTIFS($C:$C,B1010)&gt;1,SUMIFS('Sales Hx'!V:V,'Sales Hx'!$B:$B,_xlfn.XLOOKUP(B1010,C:C,B:B),'Sales Hx'!$D:$D,$E1010),SUMIFS('Sales Hx'!V:V,'Sales Hx'!$B:$B,$B1010,'Sales Hx'!$D:$D,$E1010)))</f>
        <v>0</v>
      </c>
      <c r="M1010" s="12">
        <v>0</v>
      </c>
      <c r="N1010" s="15">
        <f t="shared" si="87"/>
        <v>0</v>
      </c>
      <c r="O1010" s="21">
        <f t="shared" si="83"/>
        <v>0</v>
      </c>
      <c r="P1010" s="24">
        <v>129</v>
      </c>
      <c r="Q1010" s="18">
        <f t="shared" si="86"/>
        <v>0</v>
      </c>
      <c r="R1010" s="2">
        <v>1</v>
      </c>
      <c r="S1010" s="2">
        <v>120</v>
      </c>
      <c r="T1010" s="2" t="s">
        <v>4647</v>
      </c>
      <c r="U1010" s="28" t="str">
        <f>IF(G1010=0,"",_xlfn.MINIFS('PO Details'!$I:$I,'PO Details'!$D:$D,Planning!$B1010,'PO Details'!$L:$L,Planning!$E1010))</f>
        <v/>
      </c>
      <c r="V1010" s="29" t="s">
        <v>4640</v>
      </c>
      <c r="W1010" t="str">
        <f t="shared" si="84"/>
        <v>Max</v>
      </c>
      <c r="X1010" s="2">
        <v>120</v>
      </c>
    </row>
    <row r="1011" spans="1:24" x14ac:dyDescent="0.25">
      <c r="A1011" s="11" t="s">
        <v>4619</v>
      </c>
      <c r="B1011" s="22" t="s">
        <v>110</v>
      </c>
      <c r="C1011" s="22"/>
      <c r="D1011" s="22" t="s">
        <v>111</v>
      </c>
      <c r="E1011" s="31" t="s">
        <v>15</v>
      </c>
      <c r="F1011" s="12">
        <f>SUMIFS('Inventory Details'!$H:$H,'Inventory Details'!$B:$B,$B1011,'Inventory Details'!$E:$E,$E1011)</f>
        <v>0</v>
      </c>
      <c r="G1011" s="12">
        <f>SUMIFS('PO Details'!$H:$H,'PO Details'!$D:$D,Planning!$B1011,'PO Details'!$L:$L,$E1011)</f>
        <v>30</v>
      </c>
      <c r="H1011" s="12">
        <f>SUMIFS('SO Details'!$G:$G,'SO Details'!$D:$D,Planning!$B1011,'SO Details'!$K:$K,$E1011)</f>
        <v>0</v>
      </c>
      <c r="I1011" s="20">
        <f>IF(COUNTIFS($C:$C,B1011)&gt;1,SUMIFS('Sales Hx'!$Q:$Q,'Sales Hx'!$B:$B,_xlfn.XLOOKUP(B1011,C:C,B:B),'Sales Hx'!$D:$D,Planning!$E1011),SUMIFS('Sales Hx'!$Q:$Q,'Sales Hx'!$B:$B,Planning!$B1011,'Sales Hx'!$D:$D,Planning!$E1011))</f>
        <v>0</v>
      </c>
      <c r="J1011" s="16">
        <f>IF(COUNTIFS($C:$C,B1011)&gt;1,SUMIFS('Sales Hx'!$S:$S,'Sales Hx'!$B:$B,_xlfn.XLOOKUP(B1011,C:C,B:B),'Sales Hx'!$D:$D,E1011),SUMIFS('Sales Hx'!$S:$S,'Sales Hx'!$B:$B,$B1011,'Sales Hx'!$D:$D,$E1011))</f>
        <v>0.55921052631578949</v>
      </c>
      <c r="K1011" s="16">
        <f t="shared" si="85"/>
        <v>0</v>
      </c>
      <c r="L1011" s="12">
        <f>IF(M1011&lt;&gt;"",M1011,IF(COUNTIFS($C:$C,B1011)&gt;1,SUMIFS('Sales Hx'!V:V,'Sales Hx'!$B:$B,_xlfn.XLOOKUP(B1011,C:C,B:B),'Sales Hx'!$D:$D,$E1011),SUMIFS('Sales Hx'!V:V,'Sales Hx'!$B:$B,$B1011,'Sales Hx'!$D:$D,$E1011)))</f>
        <v>0</v>
      </c>
      <c r="M1011" s="12">
        <v>0</v>
      </c>
      <c r="N1011" s="15">
        <f t="shared" si="87"/>
        <v>0.55921052631578949</v>
      </c>
      <c r="O1011" s="21">
        <f t="shared" si="83"/>
        <v>0</v>
      </c>
      <c r="P1011" s="24">
        <v>129</v>
      </c>
      <c r="Q1011" s="18">
        <f t="shared" si="86"/>
        <v>0</v>
      </c>
      <c r="R1011" s="2">
        <v>1</v>
      </c>
      <c r="S1011" s="2">
        <v>90</v>
      </c>
      <c r="T1011" s="2" t="s">
        <v>4647</v>
      </c>
      <c r="U1011" s="28">
        <f>IF(G1011=0,"",_xlfn.MINIFS('PO Details'!$I:$I,'PO Details'!$D:$D,Planning!$B1011,'PO Details'!$L:$L,Planning!$E1011))</f>
        <v>45397</v>
      </c>
      <c r="V1011" s="29" t="s">
        <v>4639</v>
      </c>
      <c r="W1011" t="str">
        <f t="shared" ref="W1011:W1074" si="88">IF(K1011=_xlfn.MAXIFS(K:K,B:B,B1011),"Max","")</f>
        <v/>
      </c>
      <c r="X1011" s="2">
        <v>120</v>
      </c>
    </row>
    <row r="1012" spans="1:24" x14ac:dyDescent="0.25">
      <c r="A1012" s="11" t="s">
        <v>4619</v>
      </c>
      <c r="B1012" s="22" t="s">
        <v>110</v>
      </c>
      <c r="C1012" s="22"/>
      <c r="D1012" s="22" t="s">
        <v>111</v>
      </c>
      <c r="E1012" s="31" t="s">
        <v>820</v>
      </c>
      <c r="F1012" s="12">
        <f>SUMIFS('Inventory Details'!$H:$H,'Inventory Details'!$B:$B,$B1012,'Inventory Details'!$E:$E,$E1012)</f>
        <v>0</v>
      </c>
      <c r="G1012" s="12">
        <f>SUMIFS('PO Details'!$H:$H,'PO Details'!$D:$D,Planning!$B1012,'PO Details'!$L:$L,$E1012)</f>
        <v>40</v>
      </c>
      <c r="H1012" s="12">
        <f>SUMIFS('SO Details'!$G:$G,'SO Details'!$D:$D,Planning!$B1012,'SO Details'!$K:$K,$E1012)</f>
        <v>0</v>
      </c>
      <c r="I1012" s="20">
        <f>IF(COUNTIFS($C:$C,B1012)&gt;1,SUMIFS('Sales Hx'!$Q:$Q,'Sales Hx'!$B:$B,_xlfn.XLOOKUP(B1012,C:C,B:B),'Sales Hx'!$D:$D,Planning!$E1012),SUMIFS('Sales Hx'!$Q:$Q,'Sales Hx'!$B:$B,Planning!$B1012,'Sales Hx'!$D:$D,Planning!$E1012))</f>
        <v>0</v>
      </c>
      <c r="J1012" s="16">
        <f>IF(COUNTIFS($C:$C,B1012)&gt;1,SUMIFS('Sales Hx'!$S:$S,'Sales Hx'!$B:$B,_xlfn.XLOOKUP(B1012,C:C,B:B),'Sales Hx'!$D:$D,E1012),SUMIFS('Sales Hx'!$S:$S,'Sales Hx'!$B:$B,$B1012,'Sales Hx'!$D:$D,$E1012))</f>
        <v>0</v>
      </c>
      <c r="K1012" s="16">
        <f t="shared" si="85"/>
        <v>0</v>
      </c>
      <c r="L1012" s="12">
        <f>IF(M1012&lt;&gt;"",M1012,IF(COUNTIFS($C:$C,B1012)&gt;1,SUMIFS('Sales Hx'!V:V,'Sales Hx'!$B:$B,_xlfn.XLOOKUP(B1012,C:C,B:B),'Sales Hx'!$D:$D,$E1012),SUMIFS('Sales Hx'!V:V,'Sales Hx'!$B:$B,$B1012,'Sales Hx'!$D:$D,$E1012)))</f>
        <v>0</v>
      </c>
      <c r="M1012" s="12">
        <v>0</v>
      </c>
      <c r="N1012" s="15">
        <f t="shared" si="87"/>
        <v>0</v>
      </c>
      <c r="O1012" s="21">
        <f t="shared" si="83"/>
        <v>0</v>
      </c>
      <c r="P1012" s="24">
        <v>129</v>
      </c>
      <c r="Q1012" s="18">
        <f t="shared" si="86"/>
        <v>0</v>
      </c>
      <c r="R1012" s="2">
        <v>1</v>
      </c>
      <c r="S1012" s="2">
        <v>90</v>
      </c>
      <c r="T1012" s="2" t="s">
        <v>4647</v>
      </c>
      <c r="U1012" s="28">
        <f>IF(G1012=0,"",_xlfn.MINIFS('PO Details'!$I:$I,'PO Details'!$D:$D,Planning!$B1012,'PO Details'!$L:$L,Planning!$E1012))</f>
        <v>45474</v>
      </c>
      <c r="V1012" s="29" t="s">
        <v>4639</v>
      </c>
      <c r="W1012" t="str">
        <f t="shared" si="88"/>
        <v/>
      </c>
      <c r="X1012" s="2">
        <v>120</v>
      </c>
    </row>
    <row r="1013" spans="1:24" x14ac:dyDescent="0.25">
      <c r="A1013" s="11" t="s">
        <v>4619</v>
      </c>
      <c r="B1013" s="22" t="s">
        <v>110</v>
      </c>
      <c r="C1013" s="22"/>
      <c r="D1013" s="22" t="s">
        <v>111</v>
      </c>
      <c r="E1013" s="31" t="s">
        <v>4746</v>
      </c>
      <c r="F1013" s="12">
        <f>SUMIFS('Inventory Details'!$H:$H,'Inventory Details'!$B:$B,$B1013,'Inventory Details'!$E:$E,$E1013)</f>
        <v>62</v>
      </c>
      <c r="G1013" s="12">
        <f>SUMIFS('PO Details'!$H:$H,'PO Details'!$D:$D,Planning!$B1013,'PO Details'!$L:$L,$E1013)</f>
        <v>100</v>
      </c>
      <c r="H1013" s="12">
        <f>SUMIFS('SO Details'!$G:$G,'SO Details'!$D:$D,Planning!$B1013,'SO Details'!$K:$K,$E1013)</f>
        <v>0</v>
      </c>
      <c r="I1013" s="20">
        <f>IF(COUNTIFS($C:$C,B1013)&gt;1,SUMIFS('Sales Hx'!$Q:$Q,'Sales Hx'!$B:$B,_xlfn.XLOOKUP(B1013,C:C,B:B),'Sales Hx'!$D:$D,Planning!$E1013),SUMIFS('Sales Hx'!$Q:$Q,'Sales Hx'!$B:$B,Planning!$B1013,'Sales Hx'!$D:$D,Planning!$E1013))</f>
        <v>65.8</v>
      </c>
      <c r="J1013" s="16">
        <f>IF(COUNTIFS($C:$C,B1013)&gt;1,SUMIFS('Sales Hx'!$S:$S,'Sales Hx'!$B:$B,_xlfn.XLOOKUP(B1013,C:C,B:B),'Sales Hx'!$D:$D,E1013),SUMIFS('Sales Hx'!$S:$S,'Sales Hx'!$B:$B,$B1013,'Sales Hx'!$D:$D,$E1013))</f>
        <v>0.60526315789473695</v>
      </c>
      <c r="K1013" s="16">
        <f t="shared" si="85"/>
        <v>2.4620060790273559</v>
      </c>
      <c r="L1013" s="12">
        <f>IF(M1013&lt;&gt;"",M1013,IF(COUNTIFS($C:$C,B1013)&gt;1,SUMIFS('Sales Hx'!V:V,'Sales Hx'!$B:$B,_xlfn.XLOOKUP(B1013,C:C,B:B),'Sales Hx'!$D:$D,$E1013),SUMIFS('Sales Hx'!V:V,'Sales Hx'!$B:$B,$B1013,'Sales Hx'!$D:$D,$E1013)))</f>
        <v>0</v>
      </c>
      <c r="M1013" s="12">
        <v>0</v>
      </c>
      <c r="N1013" s="15">
        <f t="shared" si="87"/>
        <v>0.60526315789473695</v>
      </c>
      <c r="O1013" s="21">
        <f t="shared" si="83"/>
        <v>0</v>
      </c>
      <c r="P1013" s="24">
        <v>129</v>
      </c>
      <c r="Q1013" s="18">
        <f t="shared" si="86"/>
        <v>0</v>
      </c>
      <c r="R1013" s="2">
        <v>1</v>
      </c>
      <c r="S1013" s="2">
        <v>90</v>
      </c>
      <c r="T1013" s="2" t="s">
        <v>4647</v>
      </c>
      <c r="U1013" s="28">
        <f>IF(G1013=0,"",_xlfn.MINIFS('PO Details'!$I:$I,'PO Details'!$D:$D,Planning!$B1013,'PO Details'!$L:$L,Planning!$E1013))</f>
        <v>45458</v>
      </c>
      <c r="V1013" s="29" t="s">
        <v>4639</v>
      </c>
      <c r="W1013" t="str">
        <f t="shared" si="88"/>
        <v/>
      </c>
      <c r="X1013" s="2">
        <v>120</v>
      </c>
    </row>
    <row r="1014" spans="1:24" x14ac:dyDescent="0.25">
      <c r="A1014" s="11" t="s">
        <v>4619</v>
      </c>
      <c r="B1014" s="22" t="s">
        <v>110</v>
      </c>
      <c r="C1014" s="22"/>
      <c r="D1014" s="22" t="s">
        <v>111</v>
      </c>
      <c r="E1014" s="31" t="s">
        <v>106</v>
      </c>
      <c r="F1014" s="12">
        <f>SUMIFS('Inventory Details'!$H:$H,'Inventory Details'!$B:$B,$B1014,'Inventory Details'!$E:$E,$E1014)</f>
        <v>55</v>
      </c>
      <c r="G1014" s="12">
        <f>SUMIFS('PO Details'!$H:$H,'PO Details'!$D:$D,Planning!$B1014,'PO Details'!$L:$L,$E1014)</f>
        <v>53</v>
      </c>
      <c r="H1014" s="12">
        <f>SUMIFS('SO Details'!$G:$G,'SO Details'!$D:$D,Planning!$B1014,'SO Details'!$K:$K,$E1014)</f>
        <v>6</v>
      </c>
      <c r="I1014" s="20">
        <f>IF(COUNTIFS($C:$C,B1014)&gt;1,SUMIFS('Sales Hx'!$Q:$Q,'Sales Hx'!$B:$B,_xlfn.XLOOKUP(B1014,C:C,B:B),'Sales Hx'!$D:$D,Planning!$E1014),SUMIFS('Sales Hx'!$Q:$Q,'Sales Hx'!$B:$B,Planning!$B1014,'Sales Hx'!$D:$D,Planning!$E1014))</f>
        <v>58.8</v>
      </c>
      <c r="J1014" s="16">
        <f>IF(COUNTIFS($C:$C,B1014)&gt;1,SUMIFS('Sales Hx'!$S:$S,'Sales Hx'!$B:$B,_xlfn.XLOOKUP(B1014,C:C,B:B),'Sales Hx'!$D:$D,E1014),SUMIFS('Sales Hx'!$S:$S,'Sales Hx'!$B:$B,$B1014,'Sales Hx'!$D:$D,$E1014))</f>
        <v>0.44353070175438603</v>
      </c>
      <c r="K1014" s="16">
        <f t="shared" si="85"/>
        <v>1.8367346938775511</v>
      </c>
      <c r="L1014" s="12">
        <f>IF(M1014&lt;&gt;"",M1014,IF(COUNTIFS($C:$C,B1014)&gt;1,SUMIFS('Sales Hx'!V:V,'Sales Hx'!$B:$B,_xlfn.XLOOKUP(B1014,C:C,B:B),'Sales Hx'!$D:$D,$E1014),SUMIFS('Sales Hx'!V:V,'Sales Hx'!$B:$B,$B1014,'Sales Hx'!$D:$D,$E1014)))</f>
        <v>0</v>
      </c>
      <c r="M1014" s="12">
        <v>0</v>
      </c>
      <c r="N1014" s="15">
        <f t="shared" si="87"/>
        <v>0.44353070175438603</v>
      </c>
      <c r="O1014" s="21">
        <f t="shared" si="83"/>
        <v>0</v>
      </c>
      <c r="P1014" s="24">
        <v>129</v>
      </c>
      <c r="Q1014" s="18">
        <f t="shared" si="86"/>
        <v>0</v>
      </c>
      <c r="R1014" s="2">
        <v>1</v>
      </c>
      <c r="S1014" s="2">
        <v>90</v>
      </c>
      <c r="T1014" s="2" t="s">
        <v>4647</v>
      </c>
      <c r="U1014" s="28">
        <f>IF(G1014=0,"",_xlfn.MINIFS('PO Details'!$I:$I,'PO Details'!$D:$D,Planning!$B1014,'PO Details'!$L:$L,Planning!$E1014))</f>
        <v>45458</v>
      </c>
      <c r="V1014" s="29" t="s">
        <v>4639</v>
      </c>
      <c r="W1014" t="str">
        <f t="shared" si="88"/>
        <v/>
      </c>
      <c r="X1014" s="2">
        <v>120</v>
      </c>
    </row>
    <row r="1015" spans="1:24" x14ac:dyDescent="0.25">
      <c r="A1015" s="11" t="s">
        <v>4619</v>
      </c>
      <c r="B1015" s="22" t="s">
        <v>110</v>
      </c>
      <c r="C1015" s="22"/>
      <c r="D1015" s="22" t="s">
        <v>111</v>
      </c>
      <c r="E1015" s="31" t="s">
        <v>113</v>
      </c>
      <c r="F1015" s="12">
        <f>SUMIFS('Inventory Details'!$H:$H,'Inventory Details'!$B:$B,$B1015,'Inventory Details'!$E:$E,$E1015)</f>
        <v>76</v>
      </c>
      <c r="G1015" s="12">
        <f>SUMIFS('PO Details'!$H:$H,'PO Details'!$D:$D,Planning!$B1015,'PO Details'!$L:$L,$E1015)</f>
        <v>0</v>
      </c>
      <c r="H1015" s="12">
        <f>SUMIFS('SO Details'!$G:$G,'SO Details'!$D:$D,Planning!$B1015,'SO Details'!$K:$K,$E1015)</f>
        <v>7</v>
      </c>
      <c r="I1015" s="20">
        <f>IF(COUNTIFS($C:$C,B1015)&gt;1,SUMIFS('Sales Hx'!$Q:$Q,'Sales Hx'!$B:$B,_xlfn.XLOOKUP(B1015,C:C,B:B),'Sales Hx'!$D:$D,Planning!$E1015),SUMIFS('Sales Hx'!$Q:$Q,'Sales Hx'!$B:$B,Planning!$B1015,'Sales Hx'!$D:$D,Planning!$E1015))</f>
        <v>16.799999999999997</v>
      </c>
      <c r="J1015" s="16">
        <f>IF(COUNTIFS($C:$C,B1015)&gt;1,SUMIFS('Sales Hx'!$S:$S,'Sales Hx'!$B:$B,_xlfn.XLOOKUP(B1015,C:C,B:B),'Sales Hx'!$D:$D,E1015),SUMIFS('Sales Hx'!$S:$S,'Sales Hx'!$B:$B,$B1015,'Sales Hx'!$D:$D,$E1015))</f>
        <v>0.26589912280701755</v>
      </c>
      <c r="K1015" s="16">
        <f t="shared" si="85"/>
        <v>4.5238095238095246</v>
      </c>
      <c r="L1015" s="12">
        <f>IF(M1015&lt;&gt;"",M1015,IF(COUNTIFS($C:$C,B1015)&gt;1,SUMIFS('Sales Hx'!V:V,'Sales Hx'!$B:$B,_xlfn.XLOOKUP(B1015,C:C,B:B),'Sales Hx'!$D:$D,$E1015),SUMIFS('Sales Hx'!V:V,'Sales Hx'!$B:$B,$B1015,'Sales Hx'!$D:$D,$E1015)))</f>
        <v>0</v>
      </c>
      <c r="M1015" s="12">
        <v>0</v>
      </c>
      <c r="N1015" s="15">
        <f t="shared" si="87"/>
        <v>0.26589912280701755</v>
      </c>
      <c r="O1015" s="21">
        <f t="shared" si="83"/>
        <v>0</v>
      </c>
      <c r="P1015" s="24">
        <v>129</v>
      </c>
      <c r="Q1015" s="18">
        <f t="shared" si="86"/>
        <v>0</v>
      </c>
      <c r="R1015" s="2">
        <v>1</v>
      </c>
      <c r="S1015" s="2">
        <v>90</v>
      </c>
      <c r="T1015" s="2" t="s">
        <v>4647</v>
      </c>
      <c r="U1015" s="28" t="str">
        <f>IF(G1015=0,"",_xlfn.MINIFS('PO Details'!$I:$I,'PO Details'!$D:$D,Planning!$B1015,'PO Details'!$L:$L,Planning!$E1015))</f>
        <v/>
      </c>
      <c r="V1015" s="29" t="s">
        <v>4639</v>
      </c>
      <c r="W1015" t="str">
        <f t="shared" si="88"/>
        <v>Max</v>
      </c>
      <c r="X1015" s="2">
        <v>120</v>
      </c>
    </row>
    <row r="1016" spans="1:24" x14ac:dyDescent="0.25">
      <c r="A1016" s="11" t="s">
        <v>4619</v>
      </c>
      <c r="B1016" s="22" t="s">
        <v>110</v>
      </c>
      <c r="C1016" s="22"/>
      <c r="D1016" s="22" t="s">
        <v>111</v>
      </c>
      <c r="E1016" s="31" t="s">
        <v>108</v>
      </c>
      <c r="F1016" s="12">
        <f>SUMIFS('Inventory Details'!$H:$H,'Inventory Details'!$B:$B,$B1016,'Inventory Details'!$E:$E,$E1016)</f>
        <v>0</v>
      </c>
      <c r="G1016" s="12">
        <f>SUMIFS('PO Details'!$H:$H,'PO Details'!$D:$D,Planning!$B1016,'PO Details'!$L:$L,$E1016)</f>
        <v>0</v>
      </c>
      <c r="H1016" s="12">
        <f>SUMIFS('SO Details'!$G:$G,'SO Details'!$D:$D,Planning!$B1016,'SO Details'!$K:$K,$E1016)</f>
        <v>0</v>
      </c>
      <c r="I1016" s="20">
        <f>IF(COUNTIFS($C:$C,B1016)&gt;1,SUMIFS('Sales Hx'!$Q:$Q,'Sales Hx'!$B:$B,_xlfn.XLOOKUP(B1016,C:C,B:B),'Sales Hx'!$D:$D,Planning!$E1016),SUMIFS('Sales Hx'!$Q:$Q,'Sales Hx'!$B:$B,Planning!$B1016,'Sales Hx'!$D:$D,Planning!$E1016))</f>
        <v>0</v>
      </c>
      <c r="J1016" s="16">
        <f>IF(COUNTIFS($C:$C,B1016)&gt;1,SUMIFS('Sales Hx'!$S:$S,'Sales Hx'!$B:$B,_xlfn.XLOOKUP(B1016,C:C,B:B),'Sales Hx'!$D:$D,E1016),SUMIFS('Sales Hx'!$S:$S,'Sales Hx'!$B:$B,$B1016,'Sales Hx'!$D:$D,$E1016))</f>
        <v>3.2894736842105261E-2</v>
      </c>
      <c r="K1016" s="16">
        <f t="shared" si="85"/>
        <v>0</v>
      </c>
      <c r="L1016" s="12">
        <f>IF(M1016&lt;&gt;"",M1016,IF(COUNTIFS($C:$C,B1016)&gt;1,SUMIFS('Sales Hx'!V:V,'Sales Hx'!$B:$B,_xlfn.XLOOKUP(B1016,C:C,B:B),'Sales Hx'!$D:$D,$E1016),SUMIFS('Sales Hx'!V:V,'Sales Hx'!$B:$B,$B1016,'Sales Hx'!$D:$D,$E1016)))</f>
        <v>0</v>
      </c>
      <c r="M1016" s="12">
        <v>0</v>
      </c>
      <c r="N1016" s="15">
        <f t="shared" si="87"/>
        <v>3.2894736842105261E-2</v>
      </c>
      <c r="O1016" s="21">
        <f t="shared" si="83"/>
        <v>3</v>
      </c>
      <c r="P1016" s="24">
        <v>129</v>
      </c>
      <c r="Q1016" s="18">
        <f t="shared" si="86"/>
        <v>387</v>
      </c>
      <c r="R1016" s="2">
        <v>1</v>
      </c>
      <c r="S1016" s="2">
        <v>90</v>
      </c>
      <c r="T1016" s="2" t="s">
        <v>4647</v>
      </c>
      <c r="U1016" s="28" t="str">
        <f>IF(G1016=0,"",_xlfn.MINIFS('PO Details'!$I:$I,'PO Details'!$D:$D,Planning!$B1016,'PO Details'!$L:$L,Planning!$E1016))</f>
        <v/>
      </c>
      <c r="V1016" s="29" t="s">
        <v>4639</v>
      </c>
      <c r="W1016" t="str">
        <f t="shared" si="88"/>
        <v/>
      </c>
      <c r="X1016" s="2">
        <v>120</v>
      </c>
    </row>
    <row r="1017" spans="1:24" x14ac:dyDescent="0.25">
      <c r="A1017" s="11" t="s">
        <v>4619</v>
      </c>
      <c r="B1017" s="22" t="s">
        <v>110</v>
      </c>
      <c r="C1017" s="22"/>
      <c r="D1017" s="22" t="s">
        <v>111</v>
      </c>
      <c r="E1017" s="31" t="s">
        <v>2214</v>
      </c>
      <c r="F1017" s="12">
        <f>SUMIFS('Inventory Details'!$H:$H,'Inventory Details'!$B:$B,$B1017,'Inventory Details'!$E:$E,$E1017)</f>
        <v>0</v>
      </c>
      <c r="G1017" s="12">
        <f>SUMIFS('PO Details'!$H:$H,'PO Details'!$D:$D,Planning!$B1017,'PO Details'!$L:$L,$E1017)</f>
        <v>0</v>
      </c>
      <c r="H1017" s="12">
        <f>SUMIFS('SO Details'!$G:$G,'SO Details'!$D:$D,Planning!$B1017,'SO Details'!$K:$K,$E1017)</f>
        <v>0</v>
      </c>
      <c r="I1017" s="20">
        <f>IF(COUNTIFS($C:$C,B1017)&gt;1,SUMIFS('Sales Hx'!$Q:$Q,'Sales Hx'!$B:$B,_xlfn.XLOOKUP(B1017,C:C,B:B),'Sales Hx'!$D:$D,Planning!$E1017),SUMIFS('Sales Hx'!$Q:$Q,'Sales Hx'!$B:$B,Planning!$B1017,'Sales Hx'!$D:$D,Planning!$E1017))</f>
        <v>0</v>
      </c>
      <c r="J1017" s="16">
        <f>IF(COUNTIFS($C:$C,B1017)&gt;1,SUMIFS('Sales Hx'!$S:$S,'Sales Hx'!$B:$B,_xlfn.XLOOKUP(B1017,C:C,B:B),'Sales Hx'!$D:$D,E1017),SUMIFS('Sales Hx'!$S:$S,'Sales Hx'!$B:$B,$B1017,'Sales Hx'!$D:$D,$E1017))</f>
        <v>3.2894736842105261E-2</v>
      </c>
      <c r="K1017" s="16">
        <f t="shared" si="85"/>
        <v>0</v>
      </c>
      <c r="L1017" s="12">
        <f>IF(M1017&lt;&gt;"",M1017,IF(COUNTIFS($C:$C,B1017)&gt;1,SUMIFS('Sales Hx'!V:V,'Sales Hx'!$B:$B,_xlfn.XLOOKUP(B1017,C:C,B:B),'Sales Hx'!$D:$D,$E1017),SUMIFS('Sales Hx'!V:V,'Sales Hx'!$B:$B,$B1017,'Sales Hx'!$D:$D,$E1017)))</f>
        <v>0</v>
      </c>
      <c r="M1017" s="12">
        <v>0</v>
      </c>
      <c r="N1017" s="15">
        <f t="shared" si="87"/>
        <v>3.2894736842105261E-2</v>
      </c>
      <c r="O1017" s="21">
        <f t="shared" si="83"/>
        <v>3</v>
      </c>
      <c r="P1017" s="24">
        <v>129</v>
      </c>
      <c r="Q1017" s="18">
        <f t="shared" si="86"/>
        <v>387</v>
      </c>
      <c r="R1017" s="2">
        <v>1</v>
      </c>
      <c r="S1017" s="2">
        <v>90</v>
      </c>
      <c r="T1017" s="2" t="s">
        <v>4647</v>
      </c>
      <c r="U1017" s="28" t="str">
        <f>IF(G1017=0,"",_xlfn.MINIFS('PO Details'!$I:$I,'PO Details'!$D:$D,Planning!$B1017,'PO Details'!$L:$L,Planning!$E1017))</f>
        <v/>
      </c>
      <c r="V1017" s="29" t="s">
        <v>4639</v>
      </c>
      <c r="W1017" t="str">
        <f t="shared" si="88"/>
        <v/>
      </c>
      <c r="X1017" s="2">
        <v>120</v>
      </c>
    </row>
    <row r="1018" spans="1:24" x14ac:dyDescent="0.25">
      <c r="A1018" s="11" t="s">
        <v>4619</v>
      </c>
      <c r="B1018" s="22" t="s">
        <v>110</v>
      </c>
      <c r="C1018" s="22"/>
      <c r="D1018" s="22" t="s">
        <v>111</v>
      </c>
      <c r="E1018" s="31" t="s">
        <v>109</v>
      </c>
      <c r="F1018" s="12">
        <f>SUMIFS('Inventory Details'!$H:$H,'Inventory Details'!$B:$B,$B1018,'Inventory Details'!$E:$E,$E1018)</f>
        <v>0</v>
      </c>
      <c r="G1018" s="12">
        <f>SUMIFS('PO Details'!$H:$H,'PO Details'!$D:$D,Planning!$B1018,'PO Details'!$L:$L,$E1018)</f>
        <v>0</v>
      </c>
      <c r="H1018" s="12">
        <f>SUMIFS('SO Details'!$G:$G,'SO Details'!$D:$D,Planning!$B1018,'SO Details'!$K:$K,$E1018)</f>
        <v>0</v>
      </c>
      <c r="I1018" s="20">
        <f>IF(COUNTIFS($C:$C,B1018)&gt;1,SUMIFS('Sales Hx'!$Q:$Q,'Sales Hx'!$B:$B,_xlfn.XLOOKUP(B1018,C:C,B:B),'Sales Hx'!$D:$D,Planning!$E1018),SUMIFS('Sales Hx'!$Q:$Q,'Sales Hx'!$B:$B,Planning!$B1018,'Sales Hx'!$D:$D,Planning!$E1018))</f>
        <v>11.2</v>
      </c>
      <c r="J1018" s="16">
        <f>IF(COUNTIFS($C:$C,B1018)&gt;1,SUMIFS('Sales Hx'!$S:$S,'Sales Hx'!$B:$B,_xlfn.XLOOKUP(B1018,C:C,B:B),'Sales Hx'!$D:$D,E1018),SUMIFS('Sales Hx'!$S:$S,'Sales Hx'!$B:$B,$B1018,'Sales Hx'!$D:$D,$E1018))</f>
        <v>0.10526315789473685</v>
      </c>
      <c r="K1018" s="16">
        <f t="shared" si="85"/>
        <v>0</v>
      </c>
      <c r="L1018" s="12">
        <f>IF(M1018&lt;&gt;"",M1018,IF(COUNTIFS($C:$C,B1018)&gt;1,SUMIFS('Sales Hx'!V:V,'Sales Hx'!$B:$B,_xlfn.XLOOKUP(B1018,C:C,B:B),'Sales Hx'!$D:$D,$E1018),SUMIFS('Sales Hx'!V:V,'Sales Hx'!$B:$B,$B1018,'Sales Hx'!$D:$D,$E1018)))</f>
        <v>0</v>
      </c>
      <c r="M1018" s="12">
        <v>0</v>
      </c>
      <c r="N1018" s="15">
        <f t="shared" si="87"/>
        <v>0.10526315789473685</v>
      </c>
      <c r="O1018" s="21">
        <f t="shared" si="83"/>
        <v>10</v>
      </c>
      <c r="P1018" s="24">
        <v>129</v>
      </c>
      <c r="Q1018" s="18">
        <f t="shared" si="86"/>
        <v>1290</v>
      </c>
      <c r="R1018" s="2">
        <v>1</v>
      </c>
      <c r="S1018" s="2">
        <v>90</v>
      </c>
      <c r="T1018" s="2" t="s">
        <v>4647</v>
      </c>
      <c r="U1018" s="28" t="str">
        <f>IF(G1018=0,"",_xlfn.MINIFS('PO Details'!$I:$I,'PO Details'!$D:$D,Planning!$B1018,'PO Details'!$L:$L,Planning!$E1018))</f>
        <v/>
      </c>
      <c r="V1018" s="29" t="s">
        <v>4639</v>
      </c>
      <c r="W1018" t="str">
        <f t="shared" si="88"/>
        <v/>
      </c>
      <c r="X1018" s="2">
        <v>120</v>
      </c>
    </row>
    <row r="1019" spans="1:24" x14ac:dyDescent="0.25">
      <c r="A1019" s="11" t="s">
        <v>4619</v>
      </c>
      <c r="B1019" s="22" t="s">
        <v>114</v>
      </c>
      <c r="C1019" s="22"/>
      <c r="D1019" s="22" t="s">
        <v>115</v>
      </c>
      <c r="E1019" s="31" t="s">
        <v>109</v>
      </c>
      <c r="F1019" s="12">
        <f>SUMIFS('Inventory Details'!$H:$H,'Inventory Details'!$B:$B,$B1019,'Inventory Details'!$E:$E,$E1019)</f>
        <v>0</v>
      </c>
      <c r="G1019" s="12">
        <f>SUMIFS('PO Details'!$H:$H,'PO Details'!$D:$D,Planning!$B1019,'PO Details'!$L:$L,$E1019)</f>
        <v>2</v>
      </c>
      <c r="H1019" s="12">
        <f>SUMIFS('SO Details'!$G:$G,'SO Details'!$D:$D,Planning!$B1019,'SO Details'!$K:$K,$E1019)</f>
        <v>0</v>
      </c>
      <c r="I1019" s="20">
        <f>IF(COUNTIFS($C:$C,B1019)&gt;1,SUMIFS('Sales Hx'!$Q:$Q,'Sales Hx'!$B:$B,_xlfn.XLOOKUP(B1019,C:C,B:B),'Sales Hx'!$D:$D,Planning!$E1019),SUMIFS('Sales Hx'!$Q:$Q,'Sales Hx'!$B:$B,Planning!$B1019,'Sales Hx'!$D:$D,Planning!$E1019))</f>
        <v>11.2</v>
      </c>
      <c r="J1019" s="16">
        <f>IF(COUNTIFS($C:$C,B1019)&gt;1,SUMIFS('Sales Hx'!$S:$S,'Sales Hx'!$B:$B,_xlfn.XLOOKUP(B1019,C:C,B:B),'Sales Hx'!$D:$D,E1019),SUMIFS('Sales Hx'!$S:$S,'Sales Hx'!$B:$B,$B1019,'Sales Hx'!$D:$D,$E1019))</f>
        <v>0.10526315789473685</v>
      </c>
      <c r="K1019" s="16">
        <f t="shared" si="85"/>
        <v>0.17857142857142858</v>
      </c>
      <c r="L1019" s="12">
        <f>IF(M1019&lt;&gt;"",M1019,IF(COUNTIFS($C:$C,B1019)&gt;1,SUMIFS('Sales Hx'!V:V,'Sales Hx'!$B:$B,_xlfn.XLOOKUP(B1019,C:C,B:B),'Sales Hx'!$D:$D,$E1019),SUMIFS('Sales Hx'!V:V,'Sales Hx'!$B:$B,$B1019,'Sales Hx'!$D:$D,$E1019)))</f>
        <v>0</v>
      </c>
      <c r="M1019" s="12">
        <v>0</v>
      </c>
      <c r="N1019" s="15">
        <f t="shared" si="87"/>
        <v>0.10526315789473685</v>
      </c>
      <c r="O1019" s="21">
        <f t="shared" si="83"/>
        <v>0</v>
      </c>
      <c r="P1019" s="24">
        <v>40</v>
      </c>
      <c r="Q1019" s="18">
        <f t="shared" si="86"/>
        <v>0</v>
      </c>
      <c r="R1019" s="2">
        <v>1</v>
      </c>
      <c r="S1019" s="2">
        <v>120</v>
      </c>
      <c r="T1019" s="2" t="s">
        <v>4647</v>
      </c>
      <c r="U1019" s="28">
        <f>IF(G1019=0,"",_xlfn.MINIFS('PO Details'!$I:$I,'PO Details'!$D:$D,Planning!$B1019,'PO Details'!$L:$L,Planning!$E1019))</f>
        <v>45513</v>
      </c>
      <c r="V1019" s="29" t="s">
        <v>4641</v>
      </c>
      <c r="W1019" t="str">
        <f t="shared" si="88"/>
        <v/>
      </c>
      <c r="X1019" s="2">
        <v>120</v>
      </c>
    </row>
    <row r="1020" spans="1:24" x14ac:dyDescent="0.25">
      <c r="A1020" s="11" t="s">
        <v>4619</v>
      </c>
      <c r="B1020" s="22" t="s">
        <v>114</v>
      </c>
      <c r="C1020" s="22"/>
      <c r="D1020" s="22" t="s">
        <v>115</v>
      </c>
      <c r="E1020" s="31" t="s">
        <v>15</v>
      </c>
      <c r="F1020" s="12">
        <f>SUMIFS('Inventory Details'!$H:$H,'Inventory Details'!$B:$B,$B1020,'Inventory Details'!$E:$E,$E1020)</f>
        <v>0</v>
      </c>
      <c r="G1020" s="12">
        <f>SUMIFS('PO Details'!$H:$H,'PO Details'!$D:$D,Planning!$B1020,'PO Details'!$L:$L,$E1020)</f>
        <v>31</v>
      </c>
      <c r="H1020" s="12">
        <f>SUMIFS('SO Details'!$G:$G,'SO Details'!$D:$D,Planning!$B1020,'SO Details'!$K:$K,$E1020)</f>
        <v>0</v>
      </c>
      <c r="I1020" s="20">
        <f>IF(COUNTIFS($C:$C,B1020)&gt;1,SUMIFS('Sales Hx'!$Q:$Q,'Sales Hx'!$B:$B,_xlfn.XLOOKUP(B1020,C:C,B:B),'Sales Hx'!$D:$D,Planning!$E1020),SUMIFS('Sales Hx'!$Q:$Q,'Sales Hx'!$B:$B,Planning!$B1020,'Sales Hx'!$D:$D,Planning!$E1020))</f>
        <v>0</v>
      </c>
      <c r="J1020" s="16">
        <f>IF(COUNTIFS($C:$C,B1020)&gt;1,SUMIFS('Sales Hx'!$S:$S,'Sales Hx'!$B:$B,_xlfn.XLOOKUP(B1020,C:C,B:B),'Sales Hx'!$D:$D,E1020),SUMIFS('Sales Hx'!$S:$S,'Sales Hx'!$B:$B,$B1020,'Sales Hx'!$D:$D,$E1020))</f>
        <v>0.55921052631578949</v>
      </c>
      <c r="K1020" s="16">
        <f t="shared" si="85"/>
        <v>0</v>
      </c>
      <c r="L1020" s="12">
        <f>IF(M1020&lt;&gt;"",M1020,IF(COUNTIFS($C:$C,B1020)&gt;1,SUMIFS('Sales Hx'!V:V,'Sales Hx'!$B:$B,_xlfn.XLOOKUP(B1020,C:C,B:B),'Sales Hx'!$D:$D,$E1020),SUMIFS('Sales Hx'!V:V,'Sales Hx'!$B:$B,$B1020,'Sales Hx'!$D:$D,$E1020)))</f>
        <v>0</v>
      </c>
      <c r="M1020" s="12">
        <v>0</v>
      </c>
      <c r="N1020" s="15">
        <f t="shared" si="87"/>
        <v>0.55921052631578949</v>
      </c>
      <c r="O1020" s="21">
        <f t="shared" si="83"/>
        <v>0</v>
      </c>
      <c r="P1020" s="24">
        <v>40</v>
      </c>
      <c r="Q1020" s="18">
        <f t="shared" si="86"/>
        <v>0</v>
      </c>
      <c r="R1020" s="2">
        <v>1</v>
      </c>
      <c r="S1020" s="2">
        <v>120</v>
      </c>
      <c r="T1020" s="2" t="s">
        <v>4647</v>
      </c>
      <c r="U1020" s="28">
        <f>IF(G1020=0,"",_xlfn.MINIFS('PO Details'!$I:$I,'PO Details'!$D:$D,Planning!$B1020,'PO Details'!$L:$L,Planning!$E1020))</f>
        <v>45397</v>
      </c>
      <c r="V1020" s="29" t="s">
        <v>4641</v>
      </c>
      <c r="W1020" t="str">
        <f t="shared" si="88"/>
        <v/>
      </c>
      <c r="X1020" s="2">
        <v>120</v>
      </c>
    </row>
    <row r="1021" spans="1:24" x14ac:dyDescent="0.25">
      <c r="A1021" s="11" t="s">
        <v>4619</v>
      </c>
      <c r="B1021" s="22" t="s">
        <v>114</v>
      </c>
      <c r="C1021" s="22"/>
      <c r="D1021" s="22" t="s">
        <v>115</v>
      </c>
      <c r="E1021" s="31" t="s">
        <v>820</v>
      </c>
      <c r="F1021" s="12">
        <f>SUMIFS('Inventory Details'!$H:$H,'Inventory Details'!$B:$B,$B1021,'Inventory Details'!$E:$E,$E1021)</f>
        <v>0</v>
      </c>
      <c r="G1021" s="12">
        <f>SUMIFS('PO Details'!$H:$H,'PO Details'!$D:$D,Planning!$B1021,'PO Details'!$L:$L,$E1021)</f>
        <v>40</v>
      </c>
      <c r="H1021" s="12">
        <f>SUMIFS('SO Details'!$G:$G,'SO Details'!$D:$D,Planning!$B1021,'SO Details'!$K:$K,$E1021)</f>
        <v>0</v>
      </c>
      <c r="I1021" s="20">
        <f>IF(COUNTIFS($C:$C,B1021)&gt;1,SUMIFS('Sales Hx'!$Q:$Q,'Sales Hx'!$B:$B,_xlfn.XLOOKUP(B1021,C:C,B:B),'Sales Hx'!$D:$D,Planning!$E1021),SUMIFS('Sales Hx'!$Q:$Q,'Sales Hx'!$B:$B,Planning!$B1021,'Sales Hx'!$D:$D,Planning!$E1021))</f>
        <v>0</v>
      </c>
      <c r="J1021" s="16">
        <f>IF(COUNTIFS($C:$C,B1021)&gt;1,SUMIFS('Sales Hx'!$S:$S,'Sales Hx'!$B:$B,_xlfn.XLOOKUP(B1021,C:C,B:B),'Sales Hx'!$D:$D,E1021),SUMIFS('Sales Hx'!$S:$S,'Sales Hx'!$B:$B,$B1021,'Sales Hx'!$D:$D,$E1021))</f>
        <v>0</v>
      </c>
      <c r="K1021" s="16">
        <f t="shared" si="85"/>
        <v>0</v>
      </c>
      <c r="L1021" s="12">
        <f>IF(M1021&lt;&gt;"",M1021,IF(COUNTIFS($C:$C,B1021)&gt;1,SUMIFS('Sales Hx'!V:V,'Sales Hx'!$B:$B,_xlfn.XLOOKUP(B1021,C:C,B:B),'Sales Hx'!$D:$D,$E1021),SUMIFS('Sales Hx'!V:V,'Sales Hx'!$B:$B,$B1021,'Sales Hx'!$D:$D,$E1021)))</f>
        <v>0</v>
      </c>
      <c r="M1021" s="12">
        <v>0</v>
      </c>
      <c r="N1021" s="15">
        <f t="shared" si="87"/>
        <v>0</v>
      </c>
      <c r="O1021" s="21">
        <f t="shared" si="83"/>
        <v>0</v>
      </c>
      <c r="P1021" s="24">
        <v>40</v>
      </c>
      <c r="Q1021" s="18">
        <f t="shared" si="86"/>
        <v>0</v>
      </c>
      <c r="R1021" s="2">
        <v>1</v>
      </c>
      <c r="S1021" s="2">
        <v>120</v>
      </c>
      <c r="T1021" s="2" t="s">
        <v>4647</v>
      </c>
      <c r="U1021" s="28">
        <f>IF(G1021=0,"",_xlfn.MINIFS('PO Details'!$I:$I,'PO Details'!$D:$D,Planning!$B1021,'PO Details'!$L:$L,Planning!$E1021))</f>
        <v>45474</v>
      </c>
      <c r="V1021" s="29" t="s">
        <v>4641</v>
      </c>
      <c r="W1021" t="str">
        <f t="shared" si="88"/>
        <v/>
      </c>
      <c r="X1021" s="2">
        <v>120</v>
      </c>
    </row>
    <row r="1022" spans="1:24" x14ac:dyDescent="0.25">
      <c r="A1022" s="11" t="s">
        <v>4619</v>
      </c>
      <c r="B1022" s="22" t="s">
        <v>114</v>
      </c>
      <c r="C1022" s="22"/>
      <c r="D1022" s="22" t="s">
        <v>115</v>
      </c>
      <c r="E1022" s="31" t="s">
        <v>4746</v>
      </c>
      <c r="F1022" s="12">
        <f>SUMIFS('Inventory Details'!$H:$H,'Inventory Details'!$B:$B,$B1022,'Inventory Details'!$E:$E,$E1022)</f>
        <v>68</v>
      </c>
      <c r="G1022" s="12">
        <f>SUMIFS('PO Details'!$H:$H,'PO Details'!$D:$D,Planning!$B1022,'PO Details'!$L:$L,$E1022)</f>
        <v>100</v>
      </c>
      <c r="H1022" s="12">
        <f>SUMIFS('SO Details'!$G:$G,'SO Details'!$D:$D,Planning!$B1022,'SO Details'!$K:$K,$E1022)</f>
        <v>0</v>
      </c>
      <c r="I1022" s="20">
        <f>IF(COUNTIFS($C:$C,B1022)&gt;1,SUMIFS('Sales Hx'!$Q:$Q,'Sales Hx'!$B:$B,_xlfn.XLOOKUP(B1022,C:C,B:B),'Sales Hx'!$D:$D,Planning!$E1022),SUMIFS('Sales Hx'!$Q:$Q,'Sales Hx'!$B:$B,Planning!$B1022,'Sales Hx'!$D:$D,Planning!$E1022))</f>
        <v>67.199999999999989</v>
      </c>
      <c r="J1022" s="16">
        <f>IF(COUNTIFS($C:$C,B1022)&gt;1,SUMIFS('Sales Hx'!$S:$S,'Sales Hx'!$B:$B,_xlfn.XLOOKUP(B1022,C:C,B:B),'Sales Hx'!$D:$D,E1022),SUMIFS('Sales Hx'!$S:$S,'Sales Hx'!$B:$B,$B1022,'Sales Hx'!$D:$D,$E1022))</f>
        <v>0.5962918660287081</v>
      </c>
      <c r="K1022" s="16">
        <f t="shared" si="85"/>
        <v>2.5000000000000004</v>
      </c>
      <c r="L1022" s="12">
        <f>IF(M1022&lt;&gt;"",M1022,IF(COUNTIFS($C:$C,B1022)&gt;1,SUMIFS('Sales Hx'!V:V,'Sales Hx'!$B:$B,_xlfn.XLOOKUP(B1022,C:C,B:B),'Sales Hx'!$D:$D,$E1022),SUMIFS('Sales Hx'!V:V,'Sales Hx'!$B:$B,$B1022,'Sales Hx'!$D:$D,$E1022)))</f>
        <v>0</v>
      </c>
      <c r="M1022" s="12">
        <v>0</v>
      </c>
      <c r="N1022" s="15">
        <f t="shared" si="87"/>
        <v>0.5962918660287081</v>
      </c>
      <c r="O1022" s="21">
        <f t="shared" si="83"/>
        <v>0</v>
      </c>
      <c r="P1022" s="24">
        <v>40</v>
      </c>
      <c r="Q1022" s="18">
        <f t="shared" si="86"/>
        <v>0</v>
      </c>
      <c r="R1022" s="2">
        <v>1</v>
      </c>
      <c r="S1022" s="2">
        <v>120</v>
      </c>
      <c r="T1022" s="2" t="s">
        <v>4647</v>
      </c>
      <c r="U1022" s="28">
        <f>IF(G1022=0,"",_xlfn.MINIFS('PO Details'!$I:$I,'PO Details'!$D:$D,Planning!$B1022,'PO Details'!$L:$L,Planning!$E1022))</f>
        <v>45458</v>
      </c>
      <c r="V1022" s="29" t="s">
        <v>4641</v>
      </c>
      <c r="W1022" t="str">
        <f t="shared" si="88"/>
        <v/>
      </c>
      <c r="X1022" s="2">
        <v>120</v>
      </c>
    </row>
    <row r="1023" spans="1:24" x14ac:dyDescent="0.25">
      <c r="A1023" s="11" t="s">
        <v>4619</v>
      </c>
      <c r="B1023" s="22" t="s">
        <v>114</v>
      </c>
      <c r="C1023" s="22"/>
      <c r="D1023" s="22" t="s">
        <v>115</v>
      </c>
      <c r="E1023" s="31" t="s">
        <v>106</v>
      </c>
      <c r="F1023" s="12">
        <f>SUMIFS('Inventory Details'!$H:$H,'Inventory Details'!$B:$B,$B1023,'Inventory Details'!$E:$E,$E1023)</f>
        <v>25</v>
      </c>
      <c r="G1023" s="12">
        <f>SUMIFS('PO Details'!$H:$H,'PO Details'!$D:$D,Planning!$B1023,'PO Details'!$L:$L,$E1023)</f>
        <v>48</v>
      </c>
      <c r="H1023" s="12">
        <f>SUMIFS('SO Details'!$G:$G,'SO Details'!$D:$D,Planning!$B1023,'SO Details'!$K:$K,$E1023)</f>
        <v>6</v>
      </c>
      <c r="I1023" s="20">
        <f>IF(COUNTIFS($C:$C,B1023)&gt;1,SUMIFS('Sales Hx'!$Q:$Q,'Sales Hx'!$B:$B,_xlfn.XLOOKUP(B1023,C:C,B:B),'Sales Hx'!$D:$D,Planning!$E1023),SUMIFS('Sales Hx'!$Q:$Q,'Sales Hx'!$B:$B,Planning!$B1023,'Sales Hx'!$D:$D,Planning!$E1023))</f>
        <v>58.8</v>
      </c>
      <c r="J1023" s="16">
        <f>IF(COUNTIFS($C:$C,B1023)&gt;1,SUMIFS('Sales Hx'!$S:$S,'Sales Hx'!$B:$B,_xlfn.XLOOKUP(B1023,C:C,B:B),'Sales Hx'!$D:$D,E1023),SUMIFS('Sales Hx'!$S:$S,'Sales Hx'!$B:$B,$B1023,'Sales Hx'!$D:$D,$E1023))</f>
        <v>0.43804824561403516</v>
      </c>
      <c r="K1023" s="16">
        <f t="shared" si="85"/>
        <v>1.2414965986394559</v>
      </c>
      <c r="L1023" s="12">
        <f>IF(M1023&lt;&gt;"",M1023,IF(COUNTIFS($C:$C,B1023)&gt;1,SUMIFS('Sales Hx'!V:V,'Sales Hx'!$B:$B,_xlfn.XLOOKUP(B1023,C:C,B:B),'Sales Hx'!$D:$D,$E1023),SUMIFS('Sales Hx'!V:V,'Sales Hx'!$B:$B,$B1023,'Sales Hx'!$D:$D,$E1023)))</f>
        <v>0</v>
      </c>
      <c r="M1023" s="12">
        <v>0</v>
      </c>
      <c r="N1023" s="15">
        <f t="shared" si="87"/>
        <v>0.43804824561403516</v>
      </c>
      <c r="O1023" s="21">
        <f t="shared" si="83"/>
        <v>0</v>
      </c>
      <c r="P1023" s="24">
        <v>40</v>
      </c>
      <c r="Q1023" s="18">
        <f t="shared" si="86"/>
        <v>0</v>
      </c>
      <c r="R1023" s="2">
        <v>1</v>
      </c>
      <c r="S1023" s="2">
        <v>120</v>
      </c>
      <c r="T1023" s="2" t="s">
        <v>4647</v>
      </c>
      <c r="U1023" s="28">
        <f>IF(G1023=0,"",_xlfn.MINIFS('PO Details'!$I:$I,'PO Details'!$D:$D,Planning!$B1023,'PO Details'!$L:$L,Planning!$E1023))</f>
        <v>45458</v>
      </c>
      <c r="V1023" s="29" t="s">
        <v>4641</v>
      </c>
      <c r="W1023" t="str">
        <f t="shared" si="88"/>
        <v/>
      </c>
      <c r="X1023" s="2">
        <v>120</v>
      </c>
    </row>
    <row r="1024" spans="1:24" x14ac:dyDescent="0.25">
      <c r="A1024" s="11" t="s">
        <v>4619</v>
      </c>
      <c r="B1024" s="22" t="s">
        <v>114</v>
      </c>
      <c r="C1024" s="22"/>
      <c r="D1024" s="22" t="s">
        <v>115</v>
      </c>
      <c r="E1024" s="31" t="s">
        <v>113</v>
      </c>
      <c r="F1024" s="12">
        <f>SUMIFS('Inventory Details'!$H:$H,'Inventory Details'!$B:$B,$B1024,'Inventory Details'!$E:$E,$E1024)</f>
        <v>50</v>
      </c>
      <c r="G1024" s="12">
        <f>SUMIFS('PO Details'!$H:$H,'PO Details'!$D:$D,Planning!$B1024,'PO Details'!$L:$L,$E1024)</f>
        <v>0</v>
      </c>
      <c r="H1024" s="12">
        <f>SUMIFS('SO Details'!$G:$G,'SO Details'!$D:$D,Planning!$B1024,'SO Details'!$K:$K,$E1024)</f>
        <v>7</v>
      </c>
      <c r="I1024" s="20">
        <f>IF(COUNTIFS($C:$C,B1024)&gt;1,SUMIFS('Sales Hx'!$Q:$Q,'Sales Hx'!$B:$B,_xlfn.XLOOKUP(B1024,C:C,B:B),'Sales Hx'!$D:$D,Planning!$E1024),SUMIFS('Sales Hx'!$Q:$Q,'Sales Hx'!$B:$B,Planning!$B1024,'Sales Hx'!$D:$D,Planning!$E1024))</f>
        <v>16.799999999999997</v>
      </c>
      <c r="J1024" s="16">
        <f>IF(COUNTIFS($C:$C,B1024)&gt;1,SUMIFS('Sales Hx'!$S:$S,'Sales Hx'!$B:$B,_xlfn.XLOOKUP(B1024,C:C,B:B),'Sales Hx'!$D:$D,E1024),SUMIFS('Sales Hx'!$S:$S,'Sales Hx'!$B:$B,$B1024,'Sales Hx'!$D:$D,$E1024))</f>
        <v>0.26589912280701755</v>
      </c>
      <c r="K1024" s="16">
        <f t="shared" si="85"/>
        <v>2.9761904761904767</v>
      </c>
      <c r="L1024" s="12">
        <f>IF(M1024&lt;&gt;"",M1024,IF(COUNTIFS($C:$C,B1024)&gt;1,SUMIFS('Sales Hx'!V:V,'Sales Hx'!$B:$B,_xlfn.XLOOKUP(B1024,C:C,B:B),'Sales Hx'!$D:$D,$E1024),SUMIFS('Sales Hx'!V:V,'Sales Hx'!$B:$B,$B1024,'Sales Hx'!$D:$D,$E1024)))</f>
        <v>0</v>
      </c>
      <c r="M1024" s="12">
        <v>0</v>
      </c>
      <c r="N1024" s="15">
        <f t="shared" si="87"/>
        <v>0.26589912280701755</v>
      </c>
      <c r="O1024" s="21">
        <f t="shared" si="83"/>
        <v>0</v>
      </c>
      <c r="P1024" s="24">
        <v>40</v>
      </c>
      <c r="Q1024" s="18">
        <f t="shared" si="86"/>
        <v>0</v>
      </c>
      <c r="R1024" s="2">
        <v>1</v>
      </c>
      <c r="S1024" s="2">
        <v>120</v>
      </c>
      <c r="T1024" s="2" t="s">
        <v>4647</v>
      </c>
      <c r="U1024" s="28" t="str">
        <f>IF(G1024=0,"",_xlfn.MINIFS('PO Details'!$I:$I,'PO Details'!$D:$D,Planning!$B1024,'PO Details'!$L:$L,Planning!$E1024))</f>
        <v/>
      </c>
      <c r="V1024" s="29" t="s">
        <v>4641</v>
      </c>
      <c r="W1024" t="str">
        <f t="shared" si="88"/>
        <v>Max</v>
      </c>
      <c r="X1024" s="2">
        <v>120</v>
      </c>
    </row>
    <row r="1025" spans="1:24" x14ac:dyDescent="0.25">
      <c r="A1025" s="11" t="s">
        <v>4619</v>
      </c>
      <c r="B1025" s="22" t="s">
        <v>114</v>
      </c>
      <c r="C1025" s="22"/>
      <c r="D1025" s="22" t="s">
        <v>115</v>
      </c>
      <c r="E1025" s="31" t="s">
        <v>861</v>
      </c>
      <c r="F1025" s="12">
        <f>SUMIFS('Inventory Details'!$H:$H,'Inventory Details'!$B:$B,$B1025,'Inventory Details'!$E:$E,$E1025)</f>
        <v>2</v>
      </c>
      <c r="G1025" s="12">
        <f>SUMIFS('PO Details'!$H:$H,'PO Details'!$D:$D,Planning!$B1025,'PO Details'!$L:$L,$E1025)</f>
        <v>0</v>
      </c>
      <c r="H1025" s="12">
        <f>SUMIFS('SO Details'!$G:$G,'SO Details'!$D:$D,Planning!$B1025,'SO Details'!$K:$K,$E1025)</f>
        <v>0</v>
      </c>
      <c r="I1025" s="20">
        <f>IF(COUNTIFS($C:$C,B1025)&gt;1,SUMIFS('Sales Hx'!$Q:$Q,'Sales Hx'!$B:$B,_xlfn.XLOOKUP(B1025,C:C,B:B),'Sales Hx'!$D:$D,Planning!$E1025),SUMIFS('Sales Hx'!$Q:$Q,'Sales Hx'!$B:$B,Planning!$B1025,'Sales Hx'!$D:$D,Planning!$E1025))</f>
        <v>0</v>
      </c>
      <c r="J1025" s="16">
        <f>IF(COUNTIFS($C:$C,B1025)&gt;1,SUMIFS('Sales Hx'!$S:$S,'Sales Hx'!$B:$B,_xlfn.XLOOKUP(B1025,C:C,B:B),'Sales Hx'!$D:$D,E1025),SUMIFS('Sales Hx'!$S:$S,'Sales Hx'!$B:$B,$B1025,'Sales Hx'!$D:$D,$E1025))</f>
        <v>0</v>
      </c>
      <c r="K1025" s="16">
        <f t="shared" si="85"/>
        <v>0</v>
      </c>
      <c r="L1025" s="12">
        <f>IF(M1025&lt;&gt;"",M1025,IF(COUNTIFS($C:$C,B1025)&gt;1,SUMIFS('Sales Hx'!V:V,'Sales Hx'!$B:$B,_xlfn.XLOOKUP(B1025,C:C,B:B),'Sales Hx'!$D:$D,$E1025),SUMIFS('Sales Hx'!V:V,'Sales Hx'!$B:$B,$B1025,'Sales Hx'!$D:$D,$E1025)))</f>
        <v>0</v>
      </c>
      <c r="M1025" s="12">
        <v>0</v>
      </c>
      <c r="N1025" s="15">
        <f t="shared" si="87"/>
        <v>0</v>
      </c>
      <c r="O1025" s="21">
        <f t="shared" si="83"/>
        <v>0</v>
      </c>
      <c r="P1025" s="24">
        <v>40</v>
      </c>
      <c r="Q1025" s="18">
        <f t="shared" si="86"/>
        <v>0</v>
      </c>
      <c r="R1025" s="2">
        <v>1</v>
      </c>
      <c r="S1025" s="2">
        <v>120</v>
      </c>
      <c r="T1025" s="2" t="s">
        <v>4647</v>
      </c>
      <c r="U1025" s="28" t="str">
        <f>IF(G1025=0,"",_xlfn.MINIFS('PO Details'!$I:$I,'PO Details'!$D:$D,Planning!$B1025,'PO Details'!$L:$L,Planning!$E1025))</f>
        <v/>
      </c>
      <c r="V1025" s="29" t="s">
        <v>4641</v>
      </c>
      <c r="W1025" t="str">
        <f t="shared" si="88"/>
        <v/>
      </c>
      <c r="X1025" s="2">
        <v>120</v>
      </c>
    </row>
    <row r="1026" spans="1:24" x14ac:dyDescent="0.25">
      <c r="A1026" s="11" t="s">
        <v>4619</v>
      </c>
      <c r="B1026" s="22" t="s">
        <v>114</v>
      </c>
      <c r="C1026" s="22"/>
      <c r="D1026" s="22" t="s">
        <v>115</v>
      </c>
      <c r="E1026" s="31" t="s">
        <v>108</v>
      </c>
      <c r="F1026" s="12">
        <f>SUMIFS('Inventory Details'!$H:$H,'Inventory Details'!$B:$B,$B1026,'Inventory Details'!$E:$E,$E1026)</f>
        <v>0</v>
      </c>
      <c r="G1026" s="12">
        <f>SUMIFS('PO Details'!$H:$H,'PO Details'!$D:$D,Planning!$B1026,'PO Details'!$L:$L,$E1026)</f>
        <v>0</v>
      </c>
      <c r="H1026" s="12">
        <f>SUMIFS('SO Details'!$G:$G,'SO Details'!$D:$D,Planning!$B1026,'SO Details'!$K:$K,$E1026)</f>
        <v>0</v>
      </c>
      <c r="I1026" s="20">
        <f>IF(COUNTIFS($C:$C,B1026)&gt;1,SUMIFS('Sales Hx'!$Q:$Q,'Sales Hx'!$B:$B,_xlfn.XLOOKUP(B1026,C:C,B:B),'Sales Hx'!$D:$D,Planning!$E1026),SUMIFS('Sales Hx'!$Q:$Q,'Sales Hx'!$B:$B,Planning!$B1026,'Sales Hx'!$D:$D,Planning!$E1026))</f>
        <v>0</v>
      </c>
      <c r="J1026" s="16">
        <f>IF(COUNTIFS($C:$C,B1026)&gt;1,SUMIFS('Sales Hx'!$S:$S,'Sales Hx'!$B:$B,_xlfn.XLOOKUP(B1026,C:C,B:B),'Sales Hx'!$D:$D,E1026),SUMIFS('Sales Hx'!$S:$S,'Sales Hx'!$B:$B,$B1026,'Sales Hx'!$D:$D,$E1026))</f>
        <v>3.2894736842105261E-2</v>
      </c>
      <c r="K1026" s="16">
        <f t="shared" si="85"/>
        <v>0</v>
      </c>
      <c r="L1026" s="12">
        <f>IF(M1026&lt;&gt;"",M1026,IF(COUNTIFS($C:$C,B1026)&gt;1,SUMIFS('Sales Hx'!V:V,'Sales Hx'!$B:$B,_xlfn.XLOOKUP(B1026,C:C,B:B),'Sales Hx'!$D:$D,$E1026),SUMIFS('Sales Hx'!V:V,'Sales Hx'!$B:$B,$B1026,'Sales Hx'!$D:$D,$E1026)))</f>
        <v>0</v>
      </c>
      <c r="M1026" s="12">
        <v>0</v>
      </c>
      <c r="N1026" s="15">
        <f t="shared" si="87"/>
        <v>3.2894736842105261E-2</v>
      </c>
      <c r="O1026" s="21">
        <f t="shared" ref="O1026:O1089" si="89">MROUND(ROUND(IFERROR(IF(C1026&lt;&gt;"",0,IF(T1026="DC'd",0,IF(AND(J1026=0,F1026+G1026&lt;H1026),H1026-F1026+G1026,IF(F1026+G1026&lt;N1026,N1026+MAX((IF(J1026*R1026&gt;F1026,F1026,J1026*R1026))+J1026*S1026-F1026-G1026+H1026,0))))),0),0),1)</f>
        <v>4</v>
      </c>
      <c r="P1026" s="24">
        <v>40</v>
      </c>
      <c r="Q1026" s="18">
        <f t="shared" si="86"/>
        <v>160</v>
      </c>
      <c r="R1026" s="2">
        <v>1</v>
      </c>
      <c r="S1026" s="2">
        <v>120</v>
      </c>
      <c r="T1026" s="2" t="s">
        <v>4647</v>
      </c>
      <c r="U1026" s="28" t="str">
        <f>IF(G1026=0,"",_xlfn.MINIFS('PO Details'!$I:$I,'PO Details'!$D:$D,Planning!$B1026,'PO Details'!$L:$L,Planning!$E1026))</f>
        <v/>
      </c>
      <c r="V1026" s="29" t="s">
        <v>4641</v>
      </c>
      <c r="W1026" t="str">
        <f t="shared" si="88"/>
        <v/>
      </c>
      <c r="X1026" s="2">
        <v>120</v>
      </c>
    </row>
    <row r="1027" spans="1:24" x14ac:dyDescent="0.25">
      <c r="A1027" s="11" t="s">
        <v>4619</v>
      </c>
      <c r="B1027" s="22" t="s">
        <v>114</v>
      </c>
      <c r="C1027" s="22"/>
      <c r="D1027" s="22" t="s">
        <v>115</v>
      </c>
      <c r="E1027" s="31" t="s">
        <v>2214</v>
      </c>
      <c r="F1027" s="12">
        <f>SUMIFS('Inventory Details'!$H:$H,'Inventory Details'!$B:$B,$B1027,'Inventory Details'!$E:$E,$E1027)</f>
        <v>0</v>
      </c>
      <c r="G1027" s="12">
        <f>SUMIFS('PO Details'!$H:$H,'PO Details'!$D:$D,Planning!$B1027,'PO Details'!$L:$L,$E1027)</f>
        <v>0</v>
      </c>
      <c r="H1027" s="12">
        <f>SUMIFS('SO Details'!$G:$G,'SO Details'!$D:$D,Planning!$B1027,'SO Details'!$K:$K,$E1027)</f>
        <v>0</v>
      </c>
      <c r="I1027" s="20">
        <f>IF(COUNTIFS($C:$C,B1027)&gt;1,SUMIFS('Sales Hx'!$Q:$Q,'Sales Hx'!$B:$B,_xlfn.XLOOKUP(B1027,C:C,B:B),'Sales Hx'!$D:$D,Planning!$E1027),SUMIFS('Sales Hx'!$Q:$Q,'Sales Hx'!$B:$B,Planning!$B1027,'Sales Hx'!$D:$D,Planning!$E1027))</f>
        <v>0</v>
      </c>
      <c r="J1027" s="16">
        <f>IF(COUNTIFS($C:$C,B1027)&gt;1,SUMIFS('Sales Hx'!$S:$S,'Sales Hx'!$B:$B,_xlfn.XLOOKUP(B1027,C:C,B:B),'Sales Hx'!$D:$D,E1027),SUMIFS('Sales Hx'!$S:$S,'Sales Hx'!$B:$B,$B1027,'Sales Hx'!$D:$D,$E1027))</f>
        <v>3.2894736842105261E-2</v>
      </c>
      <c r="K1027" s="16">
        <f t="shared" ref="K1027:K1090" si="90">IFERROR((F1027+G1027)/I1027,0)</f>
        <v>0</v>
      </c>
      <c r="L1027" s="12">
        <f>IF(M1027&lt;&gt;"",M1027,IF(COUNTIFS($C:$C,B1027)&gt;1,SUMIFS('Sales Hx'!V:V,'Sales Hx'!$B:$B,_xlfn.XLOOKUP(B1027,C:C,B:B),'Sales Hx'!$D:$D,$E1027),SUMIFS('Sales Hx'!V:V,'Sales Hx'!$B:$B,$B1027,'Sales Hx'!$D:$D,$E1027)))</f>
        <v>0</v>
      </c>
      <c r="M1027" s="12">
        <v>0</v>
      </c>
      <c r="N1027" s="15">
        <f t="shared" si="87"/>
        <v>3.2894736842105261E-2</v>
      </c>
      <c r="O1027" s="21">
        <f t="shared" si="89"/>
        <v>4</v>
      </c>
      <c r="P1027" s="24">
        <v>40</v>
      </c>
      <c r="Q1027" s="18">
        <f t="shared" si="86"/>
        <v>160</v>
      </c>
      <c r="R1027" s="2">
        <v>1</v>
      </c>
      <c r="S1027" s="2">
        <v>120</v>
      </c>
      <c r="T1027" s="2" t="s">
        <v>4647</v>
      </c>
      <c r="U1027" s="28" t="str">
        <f>IF(G1027=0,"",_xlfn.MINIFS('PO Details'!$I:$I,'PO Details'!$D:$D,Planning!$B1027,'PO Details'!$L:$L,Planning!$E1027))</f>
        <v/>
      </c>
      <c r="V1027" s="29" t="s">
        <v>4641</v>
      </c>
      <c r="W1027" t="str">
        <f t="shared" si="88"/>
        <v/>
      </c>
      <c r="X1027" s="2">
        <v>120</v>
      </c>
    </row>
    <row r="1028" spans="1:24" x14ac:dyDescent="0.25">
      <c r="A1028" s="11"/>
      <c r="B1028" s="22" t="s">
        <v>1209</v>
      </c>
      <c r="C1028" s="22"/>
      <c r="D1028" s="22" t="s">
        <v>1210</v>
      </c>
      <c r="E1028" s="31" t="s">
        <v>106</v>
      </c>
      <c r="F1028" s="12">
        <f>SUMIFS('Inventory Details'!$H:$H,'Inventory Details'!$B:$B,$B1028,'Inventory Details'!$E:$E,$E1028)</f>
        <v>21</v>
      </c>
      <c r="G1028" s="12">
        <f>SUMIFS('PO Details'!$H:$H,'PO Details'!$D:$D,Planning!$B1028,'PO Details'!$L:$L,$E1028)</f>
        <v>0</v>
      </c>
      <c r="H1028" s="12">
        <f>SUMIFS('SO Details'!$G:$G,'SO Details'!$D:$D,Planning!$B1028,'SO Details'!$K:$K,$E1028)</f>
        <v>0</v>
      </c>
      <c r="I1028" s="20">
        <f>IF(COUNTIFS($C:$C,B1028)&gt;1,SUMIFS('Sales Hx'!$Q:$Q,'Sales Hx'!$B:$B,_xlfn.XLOOKUP(B1028,C:C,B:B),'Sales Hx'!$D:$D,Planning!$E1028),SUMIFS('Sales Hx'!$Q:$Q,'Sales Hx'!$B:$B,Planning!$B1028,'Sales Hx'!$D:$D,Planning!$E1028))</f>
        <v>0</v>
      </c>
      <c r="J1028" s="16">
        <f>IF(COUNTIFS($C:$C,B1028)&gt;1,SUMIFS('Sales Hx'!$S:$S,'Sales Hx'!$B:$B,_xlfn.XLOOKUP(B1028,C:C,B:B),'Sales Hx'!$D:$D,E1028),SUMIFS('Sales Hx'!$S:$S,'Sales Hx'!$B:$B,$B1028,'Sales Hx'!$D:$D,$E1028))</f>
        <v>0</v>
      </c>
      <c r="K1028" s="16">
        <f t="shared" si="90"/>
        <v>0</v>
      </c>
      <c r="L1028" s="12">
        <f>IF(M1028&lt;&gt;"",M1028,IF(COUNTIFS($C:$C,B1028)&gt;1,SUMIFS('Sales Hx'!V:V,'Sales Hx'!$B:$B,_xlfn.XLOOKUP(B1028,C:C,B:B),'Sales Hx'!$D:$D,$E1028),SUMIFS('Sales Hx'!V:V,'Sales Hx'!$B:$B,$B1028,'Sales Hx'!$D:$D,$E1028)))</f>
        <v>0</v>
      </c>
      <c r="M1028" s="12">
        <v>0</v>
      </c>
      <c r="N1028" s="15">
        <f t="shared" si="87"/>
        <v>0</v>
      </c>
      <c r="O1028" s="21">
        <f t="shared" si="89"/>
        <v>0</v>
      </c>
      <c r="P1028" s="24">
        <v>0</v>
      </c>
      <c r="Q1028" s="18">
        <f t="shared" si="86"/>
        <v>0</v>
      </c>
      <c r="R1028" s="2">
        <v>1</v>
      </c>
      <c r="S1028" s="2">
        <v>120</v>
      </c>
      <c r="T1028" s="2" t="s">
        <v>4647</v>
      </c>
      <c r="U1028" s="28" t="str">
        <f>IF(G1028=0,"",_xlfn.MINIFS('PO Details'!$I:$I,'PO Details'!$D:$D,Planning!$B1028,'PO Details'!$L:$L,Planning!$E1028))</f>
        <v/>
      </c>
      <c r="V1028" s="29" t="s">
        <v>4640</v>
      </c>
      <c r="W1028" t="str">
        <f t="shared" si="88"/>
        <v>Max</v>
      </c>
      <c r="X1028" s="2">
        <v>120</v>
      </c>
    </row>
    <row r="1029" spans="1:24" x14ac:dyDescent="0.25">
      <c r="A1029" s="11"/>
      <c r="B1029" s="22" t="s">
        <v>1211</v>
      </c>
      <c r="C1029" s="22"/>
      <c r="D1029" s="22" t="s">
        <v>1210</v>
      </c>
      <c r="E1029" s="31" t="s">
        <v>106</v>
      </c>
      <c r="F1029" s="12">
        <f>SUMIFS('Inventory Details'!$H:$H,'Inventory Details'!$B:$B,$B1029,'Inventory Details'!$E:$E,$E1029)</f>
        <v>21</v>
      </c>
      <c r="G1029" s="12">
        <f>SUMIFS('PO Details'!$H:$H,'PO Details'!$D:$D,Planning!$B1029,'PO Details'!$L:$L,$E1029)</f>
        <v>0</v>
      </c>
      <c r="H1029" s="12">
        <f>SUMIFS('SO Details'!$G:$G,'SO Details'!$D:$D,Planning!$B1029,'SO Details'!$K:$K,$E1029)</f>
        <v>0</v>
      </c>
      <c r="I1029" s="20">
        <f>IF(COUNTIFS($C:$C,B1029)&gt;1,SUMIFS('Sales Hx'!$Q:$Q,'Sales Hx'!$B:$B,_xlfn.XLOOKUP(B1029,C:C,B:B),'Sales Hx'!$D:$D,Planning!$E1029),SUMIFS('Sales Hx'!$Q:$Q,'Sales Hx'!$B:$B,Planning!$B1029,'Sales Hx'!$D:$D,Planning!$E1029))</f>
        <v>0</v>
      </c>
      <c r="J1029" s="16">
        <f>IF(COUNTIFS($C:$C,B1029)&gt;1,SUMIFS('Sales Hx'!$S:$S,'Sales Hx'!$B:$B,_xlfn.XLOOKUP(B1029,C:C,B:B),'Sales Hx'!$D:$D,E1029),SUMIFS('Sales Hx'!$S:$S,'Sales Hx'!$B:$B,$B1029,'Sales Hx'!$D:$D,$E1029))</f>
        <v>0</v>
      </c>
      <c r="K1029" s="16">
        <f t="shared" si="90"/>
        <v>0</v>
      </c>
      <c r="L1029" s="12">
        <f>IF(M1029&lt;&gt;"",M1029,IF(COUNTIFS($C:$C,B1029)&gt;1,SUMIFS('Sales Hx'!V:V,'Sales Hx'!$B:$B,_xlfn.XLOOKUP(B1029,C:C,B:B),'Sales Hx'!$D:$D,$E1029),SUMIFS('Sales Hx'!V:V,'Sales Hx'!$B:$B,$B1029,'Sales Hx'!$D:$D,$E1029)))</f>
        <v>0</v>
      </c>
      <c r="M1029" s="12">
        <v>0</v>
      </c>
      <c r="N1029" s="15">
        <f t="shared" si="87"/>
        <v>0</v>
      </c>
      <c r="O1029" s="21">
        <f t="shared" si="89"/>
        <v>0</v>
      </c>
      <c r="P1029" s="24">
        <v>0</v>
      </c>
      <c r="Q1029" s="18">
        <f t="shared" si="86"/>
        <v>0</v>
      </c>
      <c r="R1029" s="2">
        <v>1</v>
      </c>
      <c r="S1029" s="2">
        <v>120</v>
      </c>
      <c r="T1029" s="2" t="s">
        <v>4647</v>
      </c>
      <c r="U1029" s="28" t="str">
        <f>IF(G1029=0,"",_xlfn.MINIFS('PO Details'!$I:$I,'PO Details'!$D:$D,Planning!$B1029,'PO Details'!$L:$L,Planning!$E1029))</f>
        <v/>
      </c>
      <c r="V1029" s="29" t="s">
        <v>4640</v>
      </c>
      <c r="W1029" t="str">
        <f t="shared" si="88"/>
        <v>Max</v>
      </c>
      <c r="X1029" s="2">
        <v>120</v>
      </c>
    </row>
    <row r="1030" spans="1:24" x14ac:dyDescent="0.25">
      <c r="A1030" s="11"/>
      <c r="B1030" s="22" t="s">
        <v>1212</v>
      </c>
      <c r="C1030" s="22"/>
      <c r="D1030" s="22" t="s">
        <v>1213</v>
      </c>
      <c r="E1030" s="31" t="s">
        <v>4746</v>
      </c>
      <c r="F1030" s="12">
        <f>SUMIFS('Inventory Details'!$H:$H,'Inventory Details'!$B:$B,$B1030,'Inventory Details'!$E:$E,$E1030)</f>
        <v>0</v>
      </c>
      <c r="G1030" s="12">
        <f>SUMIFS('PO Details'!$H:$H,'PO Details'!$D:$D,Planning!$B1030,'PO Details'!$L:$L,$E1030)</f>
        <v>0</v>
      </c>
      <c r="H1030" s="12">
        <f>SUMIFS('SO Details'!$G:$G,'SO Details'!$D:$D,Planning!$B1030,'SO Details'!$K:$K,$E1030)</f>
        <v>0</v>
      </c>
      <c r="I1030" s="20">
        <f>IF(COUNTIFS($C:$C,B1030)&gt;1,SUMIFS('Sales Hx'!$Q:$Q,'Sales Hx'!$B:$B,_xlfn.XLOOKUP(B1030,C:C,B:B),'Sales Hx'!$D:$D,Planning!$E1030),SUMIFS('Sales Hx'!$Q:$Q,'Sales Hx'!$B:$B,Planning!$B1030,'Sales Hx'!$D:$D,Planning!$E1030))</f>
        <v>0</v>
      </c>
      <c r="J1030" s="16">
        <f>IF(COUNTIFS($C:$C,B1030)&gt;1,SUMIFS('Sales Hx'!$S:$S,'Sales Hx'!$B:$B,_xlfn.XLOOKUP(B1030,C:C,B:B),'Sales Hx'!$D:$D,E1030),SUMIFS('Sales Hx'!$S:$S,'Sales Hx'!$B:$B,$B1030,'Sales Hx'!$D:$D,$E1030))</f>
        <v>0</v>
      </c>
      <c r="K1030" s="16">
        <f t="shared" si="90"/>
        <v>0</v>
      </c>
      <c r="L1030" s="12">
        <f>IF(M1030&lt;&gt;"",M1030,IF(COUNTIFS($C:$C,B1030)&gt;1,SUMIFS('Sales Hx'!V:V,'Sales Hx'!$B:$B,_xlfn.XLOOKUP(B1030,C:C,B:B),'Sales Hx'!$D:$D,$E1030),SUMIFS('Sales Hx'!V:V,'Sales Hx'!$B:$B,$B1030,'Sales Hx'!$D:$D,$E1030)))</f>
        <v>0</v>
      </c>
      <c r="M1030" s="12">
        <v>0</v>
      </c>
      <c r="N1030" s="15">
        <f t="shared" si="87"/>
        <v>0</v>
      </c>
      <c r="O1030" s="21">
        <f t="shared" si="89"/>
        <v>0</v>
      </c>
      <c r="P1030" s="24">
        <v>0</v>
      </c>
      <c r="Q1030" s="18">
        <f t="shared" si="86"/>
        <v>0</v>
      </c>
      <c r="R1030" s="2">
        <v>1</v>
      </c>
      <c r="S1030" s="2">
        <v>120</v>
      </c>
      <c r="T1030" s="2" t="s">
        <v>4647</v>
      </c>
      <c r="U1030" s="28" t="str">
        <f>IF(G1030=0,"",_xlfn.MINIFS('PO Details'!$I:$I,'PO Details'!$D:$D,Planning!$B1030,'PO Details'!$L:$L,Planning!$E1030))</f>
        <v/>
      </c>
      <c r="V1030" s="29" t="s">
        <v>4640</v>
      </c>
      <c r="W1030" t="str">
        <f t="shared" si="88"/>
        <v>Max</v>
      </c>
      <c r="X1030" s="2">
        <v>120</v>
      </c>
    </row>
    <row r="1031" spans="1:24" x14ac:dyDescent="0.25">
      <c r="A1031" s="11"/>
      <c r="B1031" s="22" t="s">
        <v>1214</v>
      </c>
      <c r="C1031" s="22"/>
      <c r="D1031" s="22" t="s">
        <v>1215</v>
      </c>
      <c r="E1031" s="31" t="s">
        <v>106</v>
      </c>
      <c r="F1031" s="12">
        <f>SUMIFS('Inventory Details'!$H:$H,'Inventory Details'!$B:$B,$B1031,'Inventory Details'!$E:$E,$E1031)</f>
        <v>6</v>
      </c>
      <c r="G1031" s="12">
        <f>SUMIFS('PO Details'!$H:$H,'PO Details'!$D:$D,Planning!$B1031,'PO Details'!$L:$L,$E1031)</f>
        <v>0</v>
      </c>
      <c r="H1031" s="12">
        <f>SUMIFS('SO Details'!$G:$G,'SO Details'!$D:$D,Planning!$B1031,'SO Details'!$K:$K,$E1031)</f>
        <v>0</v>
      </c>
      <c r="I1031" s="20">
        <f>IF(COUNTIFS($C:$C,B1031)&gt;1,SUMIFS('Sales Hx'!$Q:$Q,'Sales Hx'!$B:$B,_xlfn.XLOOKUP(B1031,C:C,B:B),'Sales Hx'!$D:$D,Planning!$E1031),SUMIFS('Sales Hx'!$Q:$Q,'Sales Hx'!$B:$B,Planning!$B1031,'Sales Hx'!$D:$D,Planning!$E1031))</f>
        <v>0</v>
      </c>
      <c r="J1031" s="16">
        <f>IF(COUNTIFS($C:$C,B1031)&gt;1,SUMIFS('Sales Hx'!$S:$S,'Sales Hx'!$B:$B,_xlfn.XLOOKUP(B1031,C:C,B:B),'Sales Hx'!$D:$D,E1031),SUMIFS('Sales Hx'!$S:$S,'Sales Hx'!$B:$B,$B1031,'Sales Hx'!$D:$D,$E1031))</f>
        <v>0</v>
      </c>
      <c r="K1031" s="16">
        <f t="shared" si="90"/>
        <v>0</v>
      </c>
      <c r="L1031" s="12">
        <f>IF(M1031&lt;&gt;"",M1031,IF(COUNTIFS($C:$C,B1031)&gt;1,SUMIFS('Sales Hx'!V:V,'Sales Hx'!$B:$B,_xlfn.XLOOKUP(B1031,C:C,B:B),'Sales Hx'!$D:$D,$E1031),SUMIFS('Sales Hx'!V:V,'Sales Hx'!$B:$B,$B1031,'Sales Hx'!$D:$D,$E1031)))</f>
        <v>0</v>
      </c>
      <c r="M1031" s="12">
        <v>0</v>
      </c>
      <c r="N1031" s="15">
        <f t="shared" si="87"/>
        <v>0</v>
      </c>
      <c r="O1031" s="21">
        <f t="shared" si="89"/>
        <v>0</v>
      </c>
      <c r="P1031" s="24">
        <v>0</v>
      </c>
      <c r="Q1031" s="18">
        <f t="shared" si="86"/>
        <v>0</v>
      </c>
      <c r="R1031" s="2">
        <v>1</v>
      </c>
      <c r="S1031" s="2">
        <v>120</v>
      </c>
      <c r="T1031" s="2" t="s">
        <v>4647</v>
      </c>
      <c r="U1031" s="28" t="str">
        <f>IF(G1031=0,"",_xlfn.MINIFS('PO Details'!$I:$I,'PO Details'!$D:$D,Planning!$B1031,'PO Details'!$L:$L,Planning!$E1031))</f>
        <v/>
      </c>
      <c r="V1031" s="29" t="s">
        <v>4640</v>
      </c>
      <c r="W1031" t="str">
        <f t="shared" si="88"/>
        <v>Max</v>
      </c>
      <c r="X1031" s="2">
        <v>120</v>
      </c>
    </row>
    <row r="1032" spans="1:24" x14ac:dyDescent="0.25">
      <c r="A1032" s="11"/>
      <c r="B1032" s="22" t="s">
        <v>5275</v>
      </c>
      <c r="C1032" s="22"/>
      <c r="D1032" s="22"/>
      <c r="E1032" s="31" t="s">
        <v>108</v>
      </c>
      <c r="F1032" s="12">
        <f>SUMIFS('Inventory Details'!$H:$H,'Inventory Details'!$B:$B,$B1032,'Inventory Details'!$E:$E,$E1032)</f>
        <v>0</v>
      </c>
      <c r="G1032" s="12">
        <f>SUMIFS('PO Details'!$H:$H,'PO Details'!$D:$D,Planning!$B1032,'PO Details'!$L:$L,$E1032)</f>
        <v>0</v>
      </c>
      <c r="H1032" s="12">
        <f>SUMIFS('SO Details'!$G:$G,'SO Details'!$D:$D,Planning!$B1032,'SO Details'!$K:$K,$E1032)</f>
        <v>0</v>
      </c>
      <c r="I1032" s="20">
        <f>IF(COUNTIFS($C:$C,B1032)&gt;1,SUMIFS('Sales Hx'!$Q:$Q,'Sales Hx'!$B:$B,_xlfn.XLOOKUP(B1032,C:C,B:B),'Sales Hx'!$D:$D,Planning!$E1032),SUMIFS('Sales Hx'!$Q:$Q,'Sales Hx'!$B:$B,Planning!$B1032,'Sales Hx'!$D:$D,Planning!$E1032))</f>
        <v>0</v>
      </c>
      <c r="J1032" s="16">
        <f>IF(COUNTIFS($C:$C,B1032)&gt;1,SUMIFS('Sales Hx'!$S:$S,'Sales Hx'!$B:$B,_xlfn.XLOOKUP(B1032,C:C,B:B),'Sales Hx'!$D:$D,E1032),SUMIFS('Sales Hx'!$S:$S,'Sales Hx'!$B:$B,$B1032,'Sales Hx'!$D:$D,$E1032))</f>
        <v>9.8684210526315791E-2</v>
      </c>
      <c r="K1032" s="16">
        <f t="shared" si="90"/>
        <v>0</v>
      </c>
      <c r="L1032" s="12">
        <f>IF(M1032&lt;&gt;"",M1032,IF(COUNTIFS($C:$C,B1032)&gt;1,SUMIFS('Sales Hx'!V:V,'Sales Hx'!$B:$B,_xlfn.XLOOKUP(B1032,C:C,B:B),'Sales Hx'!$D:$D,$E1032),SUMIFS('Sales Hx'!V:V,'Sales Hx'!$B:$B,$B1032,'Sales Hx'!$D:$D,$E1032)))</f>
        <v>0</v>
      </c>
      <c r="M1032" s="12">
        <v>0</v>
      </c>
      <c r="N1032" s="15">
        <f t="shared" si="87"/>
        <v>9.8684210526315791E-2</v>
      </c>
      <c r="O1032" s="21">
        <f t="shared" si="89"/>
        <v>9</v>
      </c>
      <c r="P1032" s="24">
        <v>0</v>
      </c>
      <c r="Q1032" s="18">
        <f t="shared" si="86"/>
        <v>0</v>
      </c>
      <c r="R1032" s="2">
        <v>1</v>
      </c>
      <c r="S1032" s="2">
        <v>90</v>
      </c>
      <c r="T1032" s="2" t="s">
        <v>4647</v>
      </c>
      <c r="U1032" s="28" t="str">
        <f>IF(G1032=0,"",_xlfn.MINIFS('PO Details'!$I:$I,'PO Details'!$D:$D,Planning!$B1032,'PO Details'!$L:$L,Planning!$E1032))</f>
        <v/>
      </c>
      <c r="V1032" s="29" t="s">
        <v>4640</v>
      </c>
      <c r="W1032" t="str">
        <f t="shared" si="88"/>
        <v>Max</v>
      </c>
      <c r="X1032" s="2">
        <v>120</v>
      </c>
    </row>
    <row r="1033" spans="1:24" x14ac:dyDescent="0.25">
      <c r="A1033" s="11"/>
      <c r="B1033" s="22" t="s">
        <v>1216</v>
      </c>
      <c r="C1033" s="22"/>
      <c r="D1033" s="22" t="s">
        <v>1217</v>
      </c>
      <c r="E1033" s="31" t="s">
        <v>4746</v>
      </c>
      <c r="F1033" s="12">
        <f>SUMIFS('Inventory Details'!$H:$H,'Inventory Details'!$B:$B,$B1033,'Inventory Details'!$E:$E,$E1033)</f>
        <v>0</v>
      </c>
      <c r="G1033" s="12">
        <f>SUMIFS('PO Details'!$H:$H,'PO Details'!$D:$D,Planning!$B1033,'PO Details'!$L:$L,$E1033)</f>
        <v>0</v>
      </c>
      <c r="H1033" s="12">
        <f>SUMIFS('SO Details'!$G:$G,'SO Details'!$D:$D,Planning!$B1033,'SO Details'!$K:$K,$E1033)</f>
        <v>0</v>
      </c>
      <c r="I1033" s="20">
        <f>IF(COUNTIFS($C:$C,B1033)&gt;1,SUMIFS('Sales Hx'!$Q:$Q,'Sales Hx'!$B:$B,_xlfn.XLOOKUP(B1033,C:C,B:B),'Sales Hx'!$D:$D,Planning!$E1033),SUMIFS('Sales Hx'!$Q:$Q,'Sales Hx'!$B:$B,Planning!$B1033,'Sales Hx'!$D:$D,Planning!$E1033))</f>
        <v>0</v>
      </c>
      <c r="J1033" s="16">
        <f>IF(COUNTIFS($C:$C,B1033)&gt;1,SUMIFS('Sales Hx'!$S:$S,'Sales Hx'!$B:$B,_xlfn.XLOOKUP(B1033,C:C,B:B),'Sales Hx'!$D:$D,E1033),SUMIFS('Sales Hx'!$S:$S,'Sales Hx'!$B:$B,$B1033,'Sales Hx'!$D:$D,$E1033))</f>
        <v>0</v>
      </c>
      <c r="K1033" s="16">
        <f t="shared" si="90"/>
        <v>0</v>
      </c>
      <c r="L1033" s="12">
        <f>IF(M1033&lt;&gt;"",M1033,IF(COUNTIFS($C:$C,B1033)&gt;1,SUMIFS('Sales Hx'!V:V,'Sales Hx'!$B:$B,_xlfn.XLOOKUP(B1033,C:C,B:B),'Sales Hx'!$D:$D,$E1033),SUMIFS('Sales Hx'!V:V,'Sales Hx'!$B:$B,$B1033,'Sales Hx'!$D:$D,$E1033)))</f>
        <v>0</v>
      </c>
      <c r="M1033" s="12">
        <v>0</v>
      </c>
      <c r="N1033" s="15">
        <f t="shared" si="87"/>
        <v>0</v>
      </c>
      <c r="O1033" s="21">
        <f t="shared" si="89"/>
        <v>0</v>
      </c>
      <c r="P1033" s="24">
        <v>0</v>
      </c>
      <c r="Q1033" s="18">
        <f t="shared" si="86"/>
        <v>0</v>
      </c>
      <c r="R1033" s="2">
        <v>1</v>
      </c>
      <c r="S1033" s="2">
        <v>120</v>
      </c>
      <c r="T1033" s="2" t="s">
        <v>4647</v>
      </c>
      <c r="U1033" s="28" t="str">
        <f>IF(G1033=0,"",_xlfn.MINIFS('PO Details'!$I:$I,'PO Details'!$D:$D,Planning!$B1033,'PO Details'!$L:$L,Planning!$E1033))</f>
        <v/>
      </c>
      <c r="V1033" s="29" t="s">
        <v>4640</v>
      </c>
      <c r="W1033" t="str">
        <f t="shared" si="88"/>
        <v>Max</v>
      </c>
      <c r="X1033" s="2">
        <v>120</v>
      </c>
    </row>
    <row r="1034" spans="1:24" x14ac:dyDescent="0.25">
      <c r="A1034" s="11"/>
      <c r="B1034" s="22" t="s">
        <v>1218</v>
      </c>
      <c r="C1034" s="22"/>
      <c r="D1034" s="22" t="s">
        <v>1219</v>
      </c>
      <c r="E1034" s="31" t="s">
        <v>4746</v>
      </c>
      <c r="F1034" s="12">
        <f>SUMIFS('Inventory Details'!$H:$H,'Inventory Details'!$B:$B,$B1034,'Inventory Details'!$E:$E,$E1034)</f>
        <v>0</v>
      </c>
      <c r="G1034" s="12">
        <f>SUMIFS('PO Details'!$H:$H,'PO Details'!$D:$D,Planning!$B1034,'PO Details'!$L:$L,$E1034)</f>
        <v>0</v>
      </c>
      <c r="H1034" s="12">
        <f>SUMIFS('SO Details'!$G:$G,'SO Details'!$D:$D,Planning!$B1034,'SO Details'!$K:$K,$E1034)</f>
        <v>0</v>
      </c>
      <c r="I1034" s="20">
        <f>IF(COUNTIFS($C:$C,B1034)&gt;1,SUMIFS('Sales Hx'!$Q:$Q,'Sales Hx'!$B:$B,_xlfn.XLOOKUP(B1034,C:C,B:B),'Sales Hx'!$D:$D,Planning!$E1034),SUMIFS('Sales Hx'!$Q:$Q,'Sales Hx'!$B:$B,Planning!$B1034,'Sales Hx'!$D:$D,Planning!$E1034))</f>
        <v>0</v>
      </c>
      <c r="J1034" s="16">
        <f>IF(COUNTIFS($C:$C,B1034)&gt;1,SUMIFS('Sales Hx'!$S:$S,'Sales Hx'!$B:$B,_xlfn.XLOOKUP(B1034,C:C,B:B),'Sales Hx'!$D:$D,E1034),SUMIFS('Sales Hx'!$S:$S,'Sales Hx'!$B:$B,$B1034,'Sales Hx'!$D:$D,$E1034))</f>
        <v>0</v>
      </c>
      <c r="K1034" s="16">
        <f t="shared" si="90"/>
        <v>0</v>
      </c>
      <c r="L1034" s="12">
        <f>IF(M1034&lt;&gt;"",M1034,IF(COUNTIFS($C:$C,B1034)&gt;1,SUMIFS('Sales Hx'!V:V,'Sales Hx'!$B:$B,_xlfn.XLOOKUP(B1034,C:C,B:B),'Sales Hx'!$D:$D,$E1034),SUMIFS('Sales Hx'!V:V,'Sales Hx'!$B:$B,$B1034,'Sales Hx'!$D:$D,$E1034)))</f>
        <v>0</v>
      </c>
      <c r="M1034" s="12">
        <v>0</v>
      </c>
      <c r="N1034" s="15">
        <f t="shared" si="87"/>
        <v>0</v>
      </c>
      <c r="O1034" s="21">
        <f t="shared" si="89"/>
        <v>0</v>
      </c>
      <c r="P1034" s="24">
        <v>0</v>
      </c>
      <c r="Q1034" s="18">
        <f t="shared" si="86"/>
        <v>0</v>
      </c>
      <c r="R1034" s="2">
        <v>1</v>
      </c>
      <c r="S1034" s="2">
        <v>120</v>
      </c>
      <c r="T1034" s="2" t="s">
        <v>4647</v>
      </c>
      <c r="U1034" s="28" t="str">
        <f>IF(G1034=0,"",_xlfn.MINIFS('PO Details'!$I:$I,'PO Details'!$D:$D,Planning!$B1034,'PO Details'!$L:$L,Planning!$E1034))</f>
        <v/>
      </c>
      <c r="V1034" s="29" t="s">
        <v>4640</v>
      </c>
      <c r="W1034" t="str">
        <f t="shared" si="88"/>
        <v>Max</v>
      </c>
      <c r="X1034" s="2">
        <v>120</v>
      </c>
    </row>
    <row r="1035" spans="1:24" x14ac:dyDescent="0.25">
      <c r="A1035" s="11"/>
      <c r="B1035" s="22" t="s">
        <v>2322</v>
      </c>
      <c r="C1035" s="22"/>
      <c r="D1035" s="22"/>
      <c r="E1035" s="31" t="s">
        <v>2214</v>
      </c>
      <c r="F1035" s="12">
        <f>SUMIFS('Inventory Details'!$H:$H,'Inventory Details'!$B:$B,$B1035,'Inventory Details'!$E:$E,$E1035)</f>
        <v>0</v>
      </c>
      <c r="G1035" s="12">
        <f>SUMIFS('PO Details'!$H:$H,'PO Details'!$D:$D,Planning!$B1035,'PO Details'!$L:$L,$E1035)</f>
        <v>0</v>
      </c>
      <c r="H1035" s="12">
        <f>SUMIFS('SO Details'!$G:$G,'SO Details'!$D:$D,Planning!$B1035,'SO Details'!$K:$K,$E1035)</f>
        <v>0</v>
      </c>
      <c r="I1035" s="20">
        <f>IF(COUNTIFS($C:$C,B1035)&gt;1,SUMIFS('Sales Hx'!$Q:$Q,'Sales Hx'!$B:$B,_xlfn.XLOOKUP(B1035,C:C,B:B),'Sales Hx'!$D:$D,Planning!$E1035),SUMIFS('Sales Hx'!$Q:$Q,'Sales Hx'!$B:$B,Planning!$B1035,'Sales Hx'!$D:$D,Planning!$E1035))</f>
        <v>0</v>
      </c>
      <c r="J1035" s="16">
        <f>IF(COUNTIFS($C:$C,B1035)&gt;1,SUMIFS('Sales Hx'!$S:$S,'Sales Hx'!$B:$B,_xlfn.XLOOKUP(B1035,C:C,B:B),'Sales Hx'!$D:$D,E1035),SUMIFS('Sales Hx'!$S:$S,'Sales Hx'!$B:$B,$B1035,'Sales Hx'!$D:$D,$E1035))</f>
        <v>3.2894736842105261E-2</v>
      </c>
      <c r="K1035" s="16">
        <f t="shared" si="90"/>
        <v>0</v>
      </c>
      <c r="L1035" s="12">
        <f>IF(M1035&lt;&gt;"",M1035,IF(COUNTIFS($C:$C,B1035)&gt;1,SUMIFS('Sales Hx'!V:V,'Sales Hx'!$B:$B,_xlfn.XLOOKUP(B1035,C:C,B:B),'Sales Hx'!$D:$D,$E1035),SUMIFS('Sales Hx'!V:V,'Sales Hx'!$B:$B,$B1035,'Sales Hx'!$D:$D,$E1035)))</f>
        <v>0</v>
      </c>
      <c r="M1035" s="12">
        <v>0</v>
      </c>
      <c r="N1035" s="15">
        <f t="shared" si="87"/>
        <v>3.2894736842105261E-2</v>
      </c>
      <c r="O1035" s="21">
        <f t="shared" si="89"/>
        <v>4</v>
      </c>
      <c r="P1035" s="24">
        <v>0</v>
      </c>
      <c r="Q1035" s="18">
        <f t="shared" si="86"/>
        <v>0</v>
      </c>
      <c r="R1035" s="2">
        <v>1</v>
      </c>
      <c r="S1035" s="2">
        <v>120</v>
      </c>
      <c r="T1035" s="2" t="s">
        <v>4647</v>
      </c>
      <c r="U1035" s="28" t="str">
        <f>IF(G1035=0,"",_xlfn.MINIFS('PO Details'!$I:$I,'PO Details'!$D:$D,Planning!$B1035,'PO Details'!$L:$L,Planning!$E1035))</f>
        <v/>
      </c>
      <c r="V1035" s="29" t="s">
        <v>4640</v>
      </c>
      <c r="W1035" t="str">
        <f t="shared" si="88"/>
        <v>Max</v>
      </c>
      <c r="X1035" s="2">
        <v>120</v>
      </c>
    </row>
    <row r="1036" spans="1:24" x14ac:dyDescent="0.25">
      <c r="A1036" s="11"/>
      <c r="B1036" s="22" t="s">
        <v>1220</v>
      </c>
      <c r="C1036" s="22"/>
      <c r="D1036" s="22" t="s">
        <v>1221</v>
      </c>
      <c r="E1036" s="31" t="s">
        <v>108</v>
      </c>
      <c r="F1036" s="12">
        <f>SUMIFS('Inventory Details'!$H:$H,'Inventory Details'!$B:$B,$B1036,'Inventory Details'!$E:$E,$E1036)</f>
        <v>0</v>
      </c>
      <c r="G1036" s="12">
        <f>SUMIFS('PO Details'!$H:$H,'PO Details'!$D:$D,Planning!$B1036,'PO Details'!$L:$L,$E1036)</f>
        <v>0</v>
      </c>
      <c r="H1036" s="12">
        <f>SUMIFS('SO Details'!$G:$G,'SO Details'!$D:$D,Planning!$B1036,'SO Details'!$K:$K,$E1036)</f>
        <v>0</v>
      </c>
      <c r="I1036" s="20">
        <f>IF(COUNTIFS($C:$C,B1036)&gt;1,SUMIFS('Sales Hx'!$Q:$Q,'Sales Hx'!$B:$B,_xlfn.XLOOKUP(B1036,C:C,B:B),'Sales Hx'!$D:$D,Planning!$E1036),SUMIFS('Sales Hx'!$Q:$Q,'Sales Hx'!$B:$B,Planning!$B1036,'Sales Hx'!$D:$D,Planning!$E1036))</f>
        <v>0</v>
      </c>
      <c r="J1036" s="16">
        <f>IF(COUNTIFS($C:$C,B1036)&gt;1,SUMIFS('Sales Hx'!$S:$S,'Sales Hx'!$B:$B,_xlfn.XLOOKUP(B1036,C:C,B:B),'Sales Hx'!$D:$D,E1036),SUMIFS('Sales Hx'!$S:$S,'Sales Hx'!$B:$B,$B1036,'Sales Hx'!$D:$D,$E1036))</f>
        <v>0</v>
      </c>
      <c r="K1036" s="16">
        <f t="shared" si="90"/>
        <v>0</v>
      </c>
      <c r="L1036" s="12">
        <f>IF(M1036&lt;&gt;"",M1036,IF(COUNTIFS($C:$C,B1036)&gt;1,SUMIFS('Sales Hx'!V:V,'Sales Hx'!$B:$B,_xlfn.XLOOKUP(B1036,C:C,B:B),'Sales Hx'!$D:$D,$E1036),SUMIFS('Sales Hx'!V:V,'Sales Hx'!$B:$B,$B1036,'Sales Hx'!$D:$D,$E1036)))</f>
        <v>0</v>
      </c>
      <c r="M1036" s="12">
        <v>0</v>
      </c>
      <c r="N1036" s="15">
        <f t="shared" si="87"/>
        <v>0</v>
      </c>
      <c r="O1036" s="21">
        <f t="shared" si="89"/>
        <v>0</v>
      </c>
      <c r="P1036" s="24">
        <v>9.75</v>
      </c>
      <c r="Q1036" s="18">
        <f t="shared" si="86"/>
        <v>0</v>
      </c>
      <c r="R1036" s="2">
        <v>1</v>
      </c>
      <c r="S1036" s="2">
        <v>120</v>
      </c>
      <c r="T1036" s="2" t="s">
        <v>4647</v>
      </c>
      <c r="U1036" s="28" t="str">
        <f>IF(G1036=0,"",_xlfn.MINIFS('PO Details'!$I:$I,'PO Details'!$D:$D,Planning!$B1036,'PO Details'!$L:$L,Planning!$E1036))</f>
        <v/>
      </c>
      <c r="V1036" s="29" t="s">
        <v>4640</v>
      </c>
      <c r="W1036" t="str">
        <f t="shared" si="88"/>
        <v>Max</v>
      </c>
      <c r="X1036" s="2">
        <v>120</v>
      </c>
    </row>
    <row r="1037" spans="1:24" x14ac:dyDescent="0.25">
      <c r="A1037" s="11"/>
      <c r="B1037" s="22" t="s">
        <v>1220</v>
      </c>
      <c r="C1037" s="22"/>
      <c r="D1037" s="22" t="s">
        <v>1221</v>
      </c>
      <c r="E1037" s="31" t="s">
        <v>113</v>
      </c>
      <c r="F1037" s="12">
        <f>SUMIFS('Inventory Details'!$H:$H,'Inventory Details'!$B:$B,$B1037,'Inventory Details'!$E:$E,$E1037)</f>
        <v>0</v>
      </c>
      <c r="G1037" s="12">
        <f>SUMIFS('PO Details'!$H:$H,'PO Details'!$D:$D,Planning!$B1037,'PO Details'!$L:$L,$E1037)</f>
        <v>0</v>
      </c>
      <c r="H1037" s="12">
        <f>SUMIFS('SO Details'!$G:$G,'SO Details'!$D:$D,Planning!$B1037,'SO Details'!$K:$K,$E1037)</f>
        <v>0</v>
      </c>
      <c r="I1037" s="20">
        <f>IF(COUNTIFS($C:$C,B1037)&gt;1,SUMIFS('Sales Hx'!$Q:$Q,'Sales Hx'!$B:$B,_xlfn.XLOOKUP(B1037,C:C,B:B),'Sales Hx'!$D:$D,Planning!$E1037),SUMIFS('Sales Hx'!$Q:$Q,'Sales Hx'!$B:$B,Planning!$B1037,'Sales Hx'!$D:$D,Planning!$E1037))</f>
        <v>0</v>
      </c>
      <c r="J1037" s="16">
        <f>IF(COUNTIFS($C:$C,B1037)&gt;1,SUMIFS('Sales Hx'!$S:$S,'Sales Hx'!$B:$B,_xlfn.XLOOKUP(B1037,C:C,B:B),'Sales Hx'!$D:$D,E1037),SUMIFS('Sales Hx'!$S:$S,'Sales Hx'!$B:$B,$B1037,'Sales Hx'!$D:$D,$E1037))</f>
        <v>3.2894736842105261E-2</v>
      </c>
      <c r="K1037" s="16">
        <f t="shared" si="90"/>
        <v>0</v>
      </c>
      <c r="L1037" s="12">
        <f>IF(M1037&lt;&gt;"",M1037,IF(COUNTIFS($C:$C,B1037)&gt;1,SUMIFS('Sales Hx'!V:V,'Sales Hx'!$B:$B,_xlfn.XLOOKUP(B1037,C:C,B:B),'Sales Hx'!$D:$D,$E1037),SUMIFS('Sales Hx'!V:V,'Sales Hx'!$B:$B,$B1037,'Sales Hx'!$D:$D,$E1037)))</f>
        <v>0</v>
      </c>
      <c r="M1037" s="12">
        <v>0</v>
      </c>
      <c r="N1037" s="15">
        <f t="shared" si="87"/>
        <v>3.2894736842105261E-2</v>
      </c>
      <c r="O1037" s="21">
        <f t="shared" si="89"/>
        <v>4</v>
      </c>
      <c r="P1037" s="24">
        <v>9.75</v>
      </c>
      <c r="Q1037" s="18">
        <f t="shared" si="86"/>
        <v>39</v>
      </c>
      <c r="R1037" s="2">
        <v>1</v>
      </c>
      <c r="S1037" s="2">
        <v>120</v>
      </c>
      <c r="T1037" s="2" t="s">
        <v>4647</v>
      </c>
      <c r="U1037" s="28" t="str">
        <f>IF(G1037=0,"",_xlfn.MINIFS('PO Details'!$I:$I,'PO Details'!$D:$D,Planning!$B1037,'PO Details'!$L:$L,Planning!$E1037))</f>
        <v/>
      </c>
      <c r="V1037" s="29" t="s">
        <v>4640</v>
      </c>
      <c r="W1037" t="str">
        <f t="shared" si="88"/>
        <v>Max</v>
      </c>
      <c r="X1037" s="2">
        <v>120</v>
      </c>
    </row>
    <row r="1038" spans="1:24" x14ac:dyDescent="0.25">
      <c r="A1038" s="11"/>
      <c r="B1038" s="22" t="s">
        <v>1220</v>
      </c>
      <c r="C1038" s="22"/>
      <c r="D1038" s="22" t="s">
        <v>1221</v>
      </c>
      <c r="E1038" s="31" t="s">
        <v>106</v>
      </c>
      <c r="F1038" s="12">
        <f>SUMIFS('Inventory Details'!$H:$H,'Inventory Details'!$B:$B,$B1038,'Inventory Details'!$E:$E,$E1038)</f>
        <v>0</v>
      </c>
      <c r="G1038" s="12">
        <f>SUMIFS('PO Details'!$H:$H,'PO Details'!$D:$D,Planning!$B1038,'PO Details'!$L:$L,$E1038)</f>
        <v>0</v>
      </c>
      <c r="H1038" s="12">
        <f>SUMIFS('SO Details'!$G:$G,'SO Details'!$D:$D,Planning!$B1038,'SO Details'!$K:$K,$E1038)</f>
        <v>0</v>
      </c>
      <c r="I1038" s="20">
        <f>IF(COUNTIFS($C:$C,B1038)&gt;1,SUMIFS('Sales Hx'!$Q:$Q,'Sales Hx'!$B:$B,_xlfn.XLOOKUP(B1038,C:C,B:B),'Sales Hx'!$D:$D,Planning!$E1038),SUMIFS('Sales Hx'!$Q:$Q,'Sales Hx'!$B:$B,Planning!$B1038,'Sales Hx'!$D:$D,Planning!$E1038))</f>
        <v>0</v>
      </c>
      <c r="J1038" s="16">
        <f>IF(COUNTIFS($C:$C,B1038)&gt;1,SUMIFS('Sales Hx'!$S:$S,'Sales Hx'!$B:$B,_xlfn.XLOOKUP(B1038,C:C,B:B),'Sales Hx'!$D:$D,E1038),SUMIFS('Sales Hx'!$S:$S,'Sales Hx'!$B:$B,$B1038,'Sales Hx'!$D:$D,$E1038))</f>
        <v>0</v>
      </c>
      <c r="K1038" s="16">
        <f t="shared" si="90"/>
        <v>0</v>
      </c>
      <c r="L1038" s="12">
        <f>IF(M1038&lt;&gt;"",M1038,IF(COUNTIFS($C:$C,B1038)&gt;1,SUMIFS('Sales Hx'!V:V,'Sales Hx'!$B:$B,_xlfn.XLOOKUP(B1038,C:C,B:B),'Sales Hx'!$D:$D,$E1038),SUMIFS('Sales Hx'!V:V,'Sales Hx'!$B:$B,$B1038,'Sales Hx'!$D:$D,$E1038)))</f>
        <v>0</v>
      </c>
      <c r="M1038" s="12">
        <v>0</v>
      </c>
      <c r="N1038" s="15">
        <f t="shared" si="87"/>
        <v>0</v>
      </c>
      <c r="O1038" s="21">
        <f t="shared" si="89"/>
        <v>0</v>
      </c>
      <c r="P1038" s="24">
        <v>9.75</v>
      </c>
      <c r="Q1038" s="18">
        <f t="shared" si="86"/>
        <v>0</v>
      </c>
      <c r="R1038" s="2">
        <v>1</v>
      </c>
      <c r="S1038" s="2">
        <v>120</v>
      </c>
      <c r="T1038" s="2" t="s">
        <v>4647</v>
      </c>
      <c r="U1038" s="28" t="str">
        <f>IF(G1038=0,"",_xlfn.MINIFS('PO Details'!$I:$I,'PO Details'!$D:$D,Planning!$B1038,'PO Details'!$L:$L,Planning!$E1038))</f>
        <v/>
      </c>
      <c r="V1038" s="29" t="s">
        <v>4640</v>
      </c>
      <c r="W1038" t="str">
        <f t="shared" si="88"/>
        <v>Max</v>
      </c>
      <c r="X1038" s="2">
        <v>120</v>
      </c>
    </row>
    <row r="1039" spans="1:24" x14ac:dyDescent="0.25">
      <c r="A1039" s="11"/>
      <c r="B1039" s="22" t="s">
        <v>1220</v>
      </c>
      <c r="C1039" s="22"/>
      <c r="D1039" s="22" t="s">
        <v>1221</v>
      </c>
      <c r="E1039" s="31" t="s">
        <v>109</v>
      </c>
      <c r="F1039" s="12">
        <f>SUMIFS('Inventory Details'!$H:$H,'Inventory Details'!$B:$B,$B1039,'Inventory Details'!$E:$E,$E1039)</f>
        <v>0</v>
      </c>
      <c r="G1039" s="12">
        <f>SUMIFS('PO Details'!$H:$H,'PO Details'!$D:$D,Planning!$B1039,'PO Details'!$L:$L,$E1039)</f>
        <v>0</v>
      </c>
      <c r="H1039" s="12">
        <f>SUMIFS('SO Details'!$G:$G,'SO Details'!$D:$D,Planning!$B1039,'SO Details'!$K:$K,$E1039)</f>
        <v>0</v>
      </c>
      <c r="I1039" s="20">
        <f>IF(COUNTIFS($C:$C,B1039)&gt;1,SUMIFS('Sales Hx'!$Q:$Q,'Sales Hx'!$B:$B,_xlfn.XLOOKUP(B1039,C:C,B:B),'Sales Hx'!$D:$D,Planning!$E1039),SUMIFS('Sales Hx'!$Q:$Q,'Sales Hx'!$B:$B,Planning!$B1039,'Sales Hx'!$D:$D,Planning!$E1039))</f>
        <v>1.4</v>
      </c>
      <c r="J1039" s="16">
        <f>IF(COUNTIFS($C:$C,B1039)&gt;1,SUMIFS('Sales Hx'!$S:$S,'Sales Hx'!$B:$B,_xlfn.XLOOKUP(B1039,C:C,B:B),'Sales Hx'!$D:$D,E1039),SUMIFS('Sales Hx'!$S:$S,'Sales Hx'!$B:$B,$B1039,'Sales Hx'!$D:$D,$E1039))</f>
        <v>4.6052631578947366E-2</v>
      </c>
      <c r="K1039" s="16">
        <f t="shared" si="90"/>
        <v>0</v>
      </c>
      <c r="L1039" s="12">
        <f>IF(M1039&lt;&gt;"",M1039,IF(COUNTIFS($C:$C,B1039)&gt;1,SUMIFS('Sales Hx'!V:V,'Sales Hx'!$B:$B,_xlfn.XLOOKUP(B1039,C:C,B:B),'Sales Hx'!$D:$D,$E1039),SUMIFS('Sales Hx'!V:V,'Sales Hx'!$B:$B,$B1039,'Sales Hx'!$D:$D,$E1039)))</f>
        <v>0</v>
      </c>
      <c r="M1039" s="12">
        <v>0</v>
      </c>
      <c r="N1039" s="15">
        <f t="shared" si="87"/>
        <v>4.6052631578947366E-2</v>
      </c>
      <c r="O1039" s="21">
        <f t="shared" si="89"/>
        <v>6</v>
      </c>
      <c r="P1039" s="24">
        <v>9.75</v>
      </c>
      <c r="Q1039" s="18">
        <f t="shared" si="86"/>
        <v>58.5</v>
      </c>
      <c r="R1039" s="2">
        <v>1</v>
      </c>
      <c r="S1039" s="2">
        <v>120</v>
      </c>
      <c r="T1039" s="2" t="s">
        <v>4647</v>
      </c>
      <c r="U1039" s="28" t="str">
        <f>IF(G1039=0,"",_xlfn.MINIFS('PO Details'!$I:$I,'PO Details'!$D:$D,Planning!$B1039,'PO Details'!$L:$L,Planning!$E1039))</f>
        <v/>
      </c>
      <c r="V1039" s="29" t="s">
        <v>4640</v>
      </c>
      <c r="W1039" t="str">
        <f t="shared" si="88"/>
        <v>Max</v>
      </c>
      <c r="X1039" s="2">
        <v>120</v>
      </c>
    </row>
    <row r="1040" spans="1:24" x14ac:dyDescent="0.25">
      <c r="A1040" s="11"/>
      <c r="B1040" s="22" t="s">
        <v>1222</v>
      </c>
      <c r="C1040" s="22"/>
      <c r="D1040" s="22" t="s">
        <v>1223</v>
      </c>
      <c r="E1040" s="31" t="s">
        <v>108</v>
      </c>
      <c r="F1040" s="12">
        <f>SUMIFS('Inventory Details'!$H:$H,'Inventory Details'!$B:$B,$B1040,'Inventory Details'!$E:$E,$E1040)</f>
        <v>0</v>
      </c>
      <c r="G1040" s="12">
        <f>SUMIFS('PO Details'!$H:$H,'PO Details'!$D:$D,Planning!$B1040,'PO Details'!$L:$L,$E1040)</f>
        <v>0</v>
      </c>
      <c r="H1040" s="12">
        <f>SUMIFS('SO Details'!$G:$G,'SO Details'!$D:$D,Planning!$B1040,'SO Details'!$K:$K,$E1040)</f>
        <v>0</v>
      </c>
      <c r="I1040" s="20">
        <f>IF(COUNTIFS($C:$C,B1040)&gt;1,SUMIFS('Sales Hx'!$Q:$Q,'Sales Hx'!$B:$B,_xlfn.XLOOKUP(B1040,C:C,B:B),'Sales Hx'!$D:$D,Planning!$E1040),SUMIFS('Sales Hx'!$Q:$Q,'Sales Hx'!$B:$B,Planning!$B1040,'Sales Hx'!$D:$D,Planning!$E1040))</f>
        <v>0</v>
      </c>
      <c r="J1040" s="16">
        <f>IF(COUNTIFS($C:$C,B1040)&gt;1,SUMIFS('Sales Hx'!$S:$S,'Sales Hx'!$B:$B,_xlfn.XLOOKUP(B1040,C:C,B:B),'Sales Hx'!$D:$D,E1040),SUMIFS('Sales Hx'!$S:$S,'Sales Hx'!$B:$B,$B1040,'Sales Hx'!$D:$D,$E1040))</f>
        <v>0</v>
      </c>
      <c r="K1040" s="16">
        <f t="shared" si="90"/>
        <v>0</v>
      </c>
      <c r="L1040" s="12">
        <f>IF(M1040&lt;&gt;"",M1040,IF(COUNTIFS($C:$C,B1040)&gt;1,SUMIFS('Sales Hx'!V:V,'Sales Hx'!$B:$B,_xlfn.XLOOKUP(B1040,C:C,B:B),'Sales Hx'!$D:$D,$E1040),SUMIFS('Sales Hx'!V:V,'Sales Hx'!$B:$B,$B1040,'Sales Hx'!$D:$D,$E1040)))</f>
        <v>0</v>
      </c>
      <c r="M1040" s="12">
        <v>0</v>
      </c>
      <c r="N1040" s="15">
        <f t="shared" si="87"/>
        <v>0</v>
      </c>
      <c r="O1040" s="21">
        <f t="shared" si="89"/>
        <v>0</v>
      </c>
      <c r="P1040" s="24">
        <v>9.75</v>
      </c>
      <c r="Q1040" s="18">
        <f t="shared" si="86"/>
        <v>0</v>
      </c>
      <c r="R1040" s="2">
        <v>1</v>
      </c>
      <c r="S1040" s="2">
        <v>120</v>
      </c>
      <c r="T1040" s="2" t="s">
        <v>4647</v>
      </c>
      <c r="U1040" s="28" t="str">
        <f>IF(G1040=0,"",_xlfn.MINIFS('PO Details'!$I:$I,'PO Details'!$D:$D,Planning!$B1040,'PO Details'!$L:$L,Planning!$E1040))</f>
        <v/>
      </c>
      <c r="V1040" s="29" t="s">
        <v>4640</v>
      </c>
      <c r="W1040" t="str">
        <f t="shared" si="88"/>
        <v>Max</v>
      </c>
      <c r="X1040" s="2">
        <v>120</v>
      </c>
    </row>
    <row r="1041" spans="1:24" x14ac:dyDescent="0.25">
      <c r="A1041" s="11"/>
      <c r="B1041" s="22" t="s">
        <v>1222</v>
      </c>
      <c r="C1041" s="22"/>
      <c r="D1041" s="22" t="s">
        <v>1223</v>
      </c>
      <c r="E1041" s="31" t="s">
        <v>113</v>
      </c>
      <c r="F1041" s="12">
        <f>SUMIFS('Inventory Details'!$H:$H,'Inventory Details'!$B:$B,$B1041,'Inventory Details'!$E:$E,$E1041)</f>
        <v>0</v>
      </c>
      <c r="G1041" s="12">
        <f>SUMIFS('PO Details'!$H:$H,'PO Details'!$D:$D,Planning!$B1041,'PO Details'!$L:$L,$E1041)</f>
        <v>0</v>
      </c>
      <c r="H1041" s="12">
        <f>SUMIFS('SO Details'!$G:$G,'SO Details'!$D:$D,Planning!$B1041,'SO Details'!$K:$K,$E1041)</f>
        <v>0</v>
      </c>
      <c r="I1041" s="20">
        <f>IF(COUNTIFS($C:$C,B1041)&gt;1,SUMIFS('Sales Hx'!$Q:$Q,'Sales Hx'!$B:$B,_xlfn.XLOOKUP(B1041,C:C,B:B),'Sales Hx'!$D:$D,Planning!$E1041),SUMIFS('Sales Hx'!$Q:$Q,'Sales Hx'!$B:$B,Planning!$B1041,'Sales Hx'!$D:$D,Planning!$E1041))</f>
        <v>0</v>
      </c>
      <c r="J1041" s="16">
        <f>IF(COUNTIFS($C:$C,B1041)&gt;1,SUMIFS('Sales Hx'!$S:$S,'Sales Hx'!$B:$B,_xlfn.XLOOKUP(B1041,C:C,B:B),'Sales Hx'!$D:$D,E1041),SUMIFS('Sales Hx'!$S:$S,'Sales Hx'!$B:$B,$B1041,'Sales Hx'!$D:$D,$E1041))</f>
        <v>3.2894736842105261E-2</v>
      </c>
      <c r="K1041" s="16">
        <f t="shared" si="90"/>
        <v>0</v>
      </c>
      <c r="L1041" s="12">
        <f>IF(M1041&lt;&gt;"",M1041,IF(COUNTIFS($C:$C,B1041)&gt;1,SUMIFS('Sales Hx'!V:V,'Sales Hx'!$B:$B,_xlfn.XLOOKUP(B1041,C:C,B:B),'Sales Hx'!$D:$D,$E1041),SUMIFS('Sales Hx'!V:V,'Sales Hx'!$B:$B,$B1041,'Sales Hx'!$D:$D,$E1041)))</f>
        <v>0</v>
      </c>
      <c r="M1041" s="12">
        <v>0</v>
      </c>
      <c r="N1041" s="15">
        <f t="shared" si="87"/>
        <v>3.2894736842105261E-2</v>
      </c>
      <c r="O1041" s="21">
        <f t="shared" si="89"/>
        <v>4</v>
      </c>
      <c r="P1041" s="24">
        <v>9.75</v>
      </c>
      <c r="Q1041" s="18">
        <f t="shared" si="86"/>
        <v>39</v>
      </c>
      <c r="R1041" s="2">
        <v>1</v>
      </c>
      <c r="S1041" s="2">
        <v>120</v>
      </c>
      <c r="T1041" s="2" t="s">
        <v>4647</v>
      </c>
      <c r="U1041" s="28" t="str">
        <f>IF(G1041=0,"",_xlfn.MINIFS('PO Details'!$I:$I,'PO Details'!$D:$D,Planning!$B1041,'PO Details'!$L:$L,Planning!$E1041))</f>
        <v/>
      </c>
      <c r="V1041" s="29" t="s">
        <v>4640</v>
      </c>
      <c r="W1041" t="str">
        <f t="shared" si="88"/>
        <v>Max</v>
      </c>
      <c r="X1041" s="2">
        <v>120</v>
      </c>
    </row>
    <row r="1042" spans="1:24" x14ac:dyDescent="0.25">
      <c r="A1042" s="11"/>
      <c r="B1042" s="22" t="s">
        <v>1224</v>
      </c>
      <c r="C1042" s="22"/>
      <c r="D1042" s="22" t="s">
        <v>1225</v>
      </c>
      <c r="E1042" s="31" t="s">
        <v>108</v>
      </c>
      <c r="F1042" s="12">
        <f>SUMIFS('Inventory Details'!$H:$H,'Inventory Details'!$B:$B,$B1042,'Inventory Details'!$E:$E,$E1042)</f>
        <v>0</v>
      </c>
      <c r="G1042" s="12">
        <f>SUMIFS('PO Details'!$H:$H,'PO Details'!$D:$D,Planning!$B1042,'PO Details'!$L:$L,$E1042)</f>
        <v>0</v>
      </c>
      <c r="H1042" s="12">
        <f>SUMIFS('SO Details'!$G:$G,'SO Details'!$D:$D,Planning!$B1042,'SO Details'!$K:$K,$E1042)</f>
        <v>0</v>
      </c>
      <c r="I1042" s="20">
        <f>IF(COUNTIFS($C:$C,B1042)&gt;1,SUMIFS('Sales Hx'!$Q:$Q,'Sales Hx'!$B:$B,_xlfn.XLOOKUP(B1042,C:C,B:B),'Sales Hx'!$D:$D,Planning!$E1042),SUMIFS('Sales Hx'!$Q:$Q,'Sales Hx'!$B:$B,Planning!$B1042,'Sales Hx'!$D:$D,Planning!$E1042))</f>
        <v>0</v>
      </c>
      <c r="J1042" s="16">
        <f>IF(COUNTIFS($C:$C,B1042)&gt;1,SUMIFS('Sales Hx'!$S:$S,'Sales Hx'!$B:$B,_xlfn.XLOOKUP(B1042,C:C,B:B),'Sales Hx'!$D:$D,E1042),SUMIFS('Sales Hx'!$S:$S,'Sales Hx'!$B:$B,$B1042,'Sales Hx'!$D:$D,$E1042))</f>
        <v>0</v>
      </c>
      <c r="K1042" s="16">
        <f t="shared" si="90"/>
        <v>0</v>
      </c>
      <c r="L1042" s="12">
        <f>IF(M1042&lt;&gt;"",M1042,IF(COUNTIFS($C:$C,B1042)&gt;1,SUMIFS('Sales Hx'!V:V,'Sales Hx'!$B:$B,_xlfn.XLOOKUP(B1042,C:C,B:B),'Sales Hx'!$D:$D,$E1042),SUMIFS('Sales Hx'!V:V,'Sales Hx'!$B:$B,$B1042,'Sales Hx'!$D:$D,$E1042)))</f>
        <v>0</v>
      </c>
      <c r="M1042" s="12">
        <v>0</v>
      </c>
      <c r="N1042" s="15">
        <f t="shared" si="87"/>
        <v>0</v>
      </c>
      <c r="O1042" s="21">
        <f t="shared" si="89"/>
        <v>0</v>
      </c>
      <c r="P1042" s="24">
        <v>9.75</v>
      </c>
      <c r="Q1042" s="18">
        <f t="shared" ref="Q1042:Q1094" si="91">IFERROR(P1042*O1042,0)</f>
        <v>0</v>
      </c>
      <c r="R1042" s="2">
        <v>1</v>
      </c>
      <c r="S1042" s="2">
        <v>120</v>
      </c>
      <c r="T1042" s="2" t="s">
        <v>4647</v>
      </c>
      <c r="U1042" s="28" t="str">
        <f>IF(G1042=0,"",_xlfn.MINIFS('PO Details'!$I:$I,'PO Details'!$D:$D,Planning!$B1042,'PO Details'!$L:$L,Planning!$E1042))</f>
        <v/>
      </c>
      <c r="V1042" s="29" t="s">
        <v>4640</v>
      </c>
      <c r="W1042" t="str">
        <f t="shared" si="88"/>
        <v>Max</v>
      </c>
      <c r="X1042" s="2">
        <v>120</v>
      </c>
    </row>
    <row r="1043" spans="1:24" x14ac:dyDescent="0.25">
      <c r="A1043" s="11"/>
      <c r="B1043" s="22" t="s">
        <v>1224</v>
      </c>
      <c r="C1043" s="22"/>
      <c r="D1043" s="22" t="s">
        <v>1225</v>
      </c>
      <c r="E1043" s="31" t="s">
        <v>113</v>
      </c>
      <c r="F1043" s="12">
        <f>SUMIFS('Inventory Details'!$H:$H,'Inventory Details'!$B:$B,$B1043,'Inventory Details'!$E:$E,$E1043)</f>
        <v>0</v>
      </c>
      <c r="G1043" s="12">
        <f>SUMIFS('PO Details'!$H:$H,'PO Details'!$D:$D,Planning!$B1043,'PO Details'!$L:$L,$E1043)</f>
        <v>0</v>
      </c>
      <c r="H1043" s="12">
        <f>SUMIFS('SO Details'!$G:$G,'SO Details'!$D:$D,Planning!$B1043,'SO Details'!$K:$K,$E1043)</f>
        <v>0</v>
      </c>
      <c r="I1043" s="20">
        <f>IF(COUNTIFS($C:$C,B1043)&gt;1,SUMIFS('Sales Hx'!$Q:$Q,'Sales Hx'!$B:$B,_xlfn.XLOOKUP(B1043,C:C,B:B),'Sales Hx'!$D:$D,Planning!$E1043),SUMIFS('Sales Hx'!$Q:$Q,'Sales Hx'!$B:$B,Planning!$B1043,'Sales Hx'!$D:$D,Planning!$E1043))</f>
        <v>1.4</v>
      </c>
      <c r="J1043" s="16">
        <f>IF(COUNTIFS($C:$C,B1043)&gt;1,SUMIFS('Sales Hx'!$S:$S,'Sales Hx'!$B:$B,_xlfn.XLOOKUP(B1043,C:C,B:B),'Sales Hx'!$D:$D,E1043),SUMIFS('Sales Hx'!$S:$S,'Sales Hx'!$B:$B,$B1043,'Sales Hx'!$D:$D,$E1043))</f>
        <v>3.9473684210526314E-2</v>
      </c>
      <c r="K1043" s="16">
        <f t="shared" si="90"/>
        <v>0</v>
      </c>
      <c r="L1043" s="12">
        <f>IF(M1043&lt;&gt;"",M1043,IF(COUNTIFS($C:$C,B1043)&gt;1,SUMIFS('Sales Hx'!V:V,'Sales Hx'!$B:$B,_xlfn.XLOOKUP(B1043,C:C,B:B),'Sales Hx'!$D:$D,$E1043),SUMIFS('Sales Hx'!V:V,'Sales Hx'!$B:$B,$B1043,'Sales Hx'!$D:$D,$E1043)))</f>
        <v>0</v>
      </c>
      <c r="M1043" s="12">
        <v>0</v>
      </c>
      <c r="N1043" s="15">
        <f t="shared" ref="N1043:N1095" si="92">IFERROR(_xlfn.IFNA(J1043*R1043+L1043,"No Sales Hx"),"No Sales HX")</f>
        <v>3.9473684210526314E-2</v>
      </c>
      <c r="O1043" s="21">
        <f t="shared" si="89"/>
        <v>5</v>
      </c>
      <c r="P1043" s="24">
        <v>9.75</v>
      </c>
      <c r="Q1043" s="18">
        <f t="shared" si="91"/>
        <v>48.75</v>
      </c>
      <c r="R1043" s="2">
        <v>1</v>
      </c>
      <c r="S1043" s="2">
        <v>120</v>
      </c>
      <c r="T1043" s="2" t="s">
        <v>4647</v>
      </c>
      <c r="U1043" s="28" t="str">
        <f>IF(G1043=0,"",_xlfn.MINIFS('PO Details'!$I:$I,'PO Details'!$D:$D,Planning!$B1043,'PO Details'!$L:$L,Planning!$E1043))</f>
        <v/>
      </c>
      <c r="V1043" s="29" t="s">
        <v>4640</v>
      </c>
      <c r="W1043" t="str">
        <f t="shared" si="88"/>
        <v>Max</v>
      </c>
      <c r="X1043" s="2">
        <v>120</v>
      </c>
    </row>
    <row r="1044" spans="1:24" x14ac:dyDescent="0.25">
      <c r="A1044" s="11"/>
      <c r="B1044" s="22" t="s">
        <v>1226</v>
      </c>
      <c r="C1044" s="22"/>
      <c r="D1044" s="22" t="s">
        <v>1227</v>
      </c>
      <c r="E1044" s="31" t="s">
        <v>119</v>
      </c>
      <c r="F1044" s="12">
        <f>SUMIFS('Inventory Details'!$H:$H,'Inventory Details'!$B:$B,$B1044,'Inventory Details'!$E:$E,$E1044)</f>
        <v>75</v>
      </c>
      <c r="G1044" s="12">
        <f>SUMIFS('PO Details'!$H:$H,'PO Details'!$D:$D,Planning!$B1044,'PO Details'!$L:$L,$E1044)</f>
        <v>0</v>
      </c>
      <c r="H1044" s="12">
        <f>SUMIFS('SO Details'!$G:$G,'SO Details'!$D:$D,Planning!$B1044,'SO Details'!$K:$K,$E1044)</f>
        <v>0</v>
      </c>
      <c r="I1044" s="20">
        <f>IF(COUNTIFS($C:$C,B1044)&gt;1,SUMIFS('Sales Hx'!$Q:$Q,'Sales Hx'!$B:$B,_xlfn.XLOOKUP(B1044,C:C,B:B),'Sales Hx'!$D:$D,Planning!$E1044),SUMIFS('Sales Hx'!$Q:$Q,'Sales Hx'!$B:$B,Planning!$B1044,'Sales Hx'!$D:$D,Planning!$E1044))</f>
        <v>0</v>
      </c>
      <c r="J1044" s="16">
        <f>IF(COUNTIFS($C:$C,B1044)&gt;1,SUMIFS('Sales Hx'!$S:$S,'Sales Hx'!$B:$B,_xlfn.XLOOKUP(B1044,C:C,B:B),'Sales Hx'!$D:$D,E1044),SUMIFS('Sales Hx'!$S:$S,'Sales Hx'!$B:$B,$B1044,'Sales Hx'!$D:$D,$E1044))</f>
        <v>6.5789473684210523E-2</v>
      </c>
      <c r="K1044" s="16">
        <f t="shared" si="90"/>
        <v>0</v>
      </c>
      <c r="L1044" s="12">
        <f>IF(M1044&lt;&gt;"",M1044,IF(COUNTIFS($C:$C,B1044)&gt;1,SUMIFS('Sales Hx'!V:V,'Sales Hx'!$B:$B,_xlfn.XLOOKUP(B1044,C:C,B:B),'Sales Hx'!$D:$D,$E1044),SUMIFS('Sales Hx'!V:V,'Sales Hx'!$B:$B,$B1044,'Sales Hx'!$D:$D,$E1044)))</f>
        <v>0</v>
      </c>
      <c r="M1044" s="12">
        <v>0</v>
      </c>
      <c r="N1044" s="15">
        <f t="shared" si="92"/>
        <v>6.5789473684210523E-2</v>
      </c>
      <c r="O1044" s="21">
        <f t="shared" si="89"/>
        <v>0</v>
      </c>
      <c r="P1044" s="24">
        <v>84.5</v>
      </c>
      <c r="Q1044" s="18">
        <f t="shared" si="91"/>
        <v>0</v>
      </c>
      <c r="R1044" s="2">
        <v>1</v>
      </c>
      <c r="S1044" s="2">
        <v>120</v>
      </c>
      <c r="T1044" s="2" t="s">
        <v>4647</v>
      </c>
      <c r="U1044" s="28" t="str">
        <f>IF(G1044=0,"",_xlfn.MINIFS('PO Details'!$I:$I,'PO Details'!$D:$D,Planning!$B1044,'PO Details'!$L:$L,Planning!$E1044))</f>
        <v/>
      </c>
      <c r="V1044" s="29" t="s">
        <v>4640</v>
      </c>
      <c r="W1044" t="str">
        <f t="shared" si="88"/>
        <v>Max</v>
      </c>
      <c r="X1044" s="2">
        <v>120</v>
      </c>
    </row>
    <row r="1045" spans="1:24" x14ac:dyDescent="0.25">
      <c r="A1045" s="11"/>
      <c r="B1045" s="22" t="s">
        <v>1226</v>
      </c>
      <c r="C1045" s="22"/>
      <c r="D1045" s="22" t="s">
        <v>1227</v>
      </c>
      <c r="E1045" s="31" t="s">
        <v>106</v>
      </c>
      <c r="F1045" s="12">
        <f>SUMIFS('Inventory Details'!$H:$H,'Inventory Details'!$B:$B,$B1045,'Inventory Details'!$E:$E,$E1045)</f>
        <v>0</v>
      </c>
      <c r="G1045" s="12">
        <f>SUMIFS('PO Details'!$H:$H,'PO Details'!$D:$D,Planning!$B1045,'PO Details'!$L:$L,$E1045)</f>
        <v>0</v>
      </c>
      <c r="H1045" s="12">
        <f>SUMIFS('SO Details'!$G:$G,'SO Details'!$D:$D,Planning!$B1045,'SO Details'!$K:$K,$E1045)</f>
        <v>0</v>
      </c>
      <c r="I1045" s="20">
        <f>IF(COUNTIFS($C:$C,B1045)&gt;1,SUMIFS('Sales Hx'!$Q:$Q,'Sales Hx'!$B:$B,_xlfn.XLOOKUP(B1045,C:C,B:B),'Sales Hx'!$D:$D,Planning!$E1045),SUMIFS('Sales Hx'!$Q:$Q,'Sales Hx'!$B:$B,Planning!$B1045,'Sales Hx'!$D:$D,Planning!$E1045))</f>
        <v>0</v>
      </c>
      <c r="J1045" s="16">
        <f>IF(COUNTIFS($C:$C,B1045)&gt;1,SUMIFS('Sales Hx'!$S:$S,'Sales Hx'!$B:$B,_xlfn.XLOOKUP(B1045,C:C,B:B),'Sales Hx'!$D:$D,E1045),SUMIFS('Sales Hx'!$S:$S,'Sales Hx'!$B:$B,$B1045,'Sales Hx'!$D:$D,$E1045))</f>
        <v>3.2894736842105261E-2</v>
      </c>
      <c r="K1045" s="16">
        <f t="shared" si="90"/>
        <v>0</v>
      </c>
      <c r="L1045" s="12">
        <f>IF(M1045&lt;&gt;"",M1045,IF(COUNTIFS($C:$C,B1045)&gt;1,SUMIFS('Sales Hx'!V:V,'Sales Hx'!$B:$B,_xlfn.XLOOKUP(B1045,C:C,B:B),'Sales Hx'!$D:$D,$E1045),SUMIFS('Sales Hx'!V:V,'Sales Hx'!$B:$B,$B1045,'Sales Hx'!$D:$D,$E1045)))</f>
        <v>0</v>
      </c>
      <c r="M1045" s="12">
        <v>0</v>
      </c>
      <c r="N1045" s="15">
        <f t="shared" si="92"/>
        <v>3.2894736842105261E-2</v>
      </c>
      <c r="O1045" s="21">
        <f t="shared" si="89"/>
        <v>4</v>
      </c>
      <c r="P1045" s="24">
        <v>84.5</v>
      </c>
      <c r="Q1045" s="18">
        <f t="shared" si="91"/>
        <v>338</v>
      </c>
      <c r="R1045" s="2">
        <v>1</v>
      </c>
      <c r="S1045" s="2">
        <v>120</v>
      </c>
      <c r="T1045" s="2" t="s">
        <v>4647</v>
      </c>
      <c r="U1045" s="28" t="str">
        <f>IF(G1045=0,"",_xlfn.MINIFS('PO Details'!$I:$I,'PO Details'!$D:$D,Planning!$B1045,'PO Details'!$L:$L,Planning!$E1045))</f>
        <v/>
      </c>
      <c r="V1045" s="29" t="s">
        <v>4640</v>
      </c>
      <c r="W1045" t="str">
        <f t="shared" si="88"/>
        <v>Max</v>
      </c>
      <c r="X1045" s="2">
        <v>120</v>
      </c>
    </row>
    <row r="1046" spans="1:24" x14ac:dyDescent="0.25">
      <c r="A1046" s="11"/>
      <c r="B1046" s="22" t="s">
        <v>1226</v>
      </c>
      <c r="C1046" s="22"/>
      <c r="D1046" s="22" t="s">
        <v>1227</v>
      </c>
      <c r="E1046" s="31" t="s">
        <v>2214</v>
      </c>
      <c r="F1046" s="12">
        <f>SUMIFS('Inventory Details'!$H:$H,'Inventory Details'!$B:$B,$B1046,'Inventory Details'!$E:$E,$E1046)</f>
        <v>0</v>
      </c>
      <c r="G1046" s="12">
        <f>SUMIFS('PO Details'!$H:$H,'PO Details'!$D:$D,Planning!$B1046,'PO Details'!$L:$L,$E1046)</f>
        <v>0</v>
      </c>
      <c r="H1046" s="12">
        <f>SUMIFS('SO Details'!$G:$G,'SO Details'!$D:$D,Planning!$B1046,'SO Details'!$K:$K,$E1046)</f>
        <v>0</v>
      </c>
      <c r="I1046" s="20">
        <f>IF(COUNTIFS($C:$C,B1046)&gt;1,SUMIFS('Sales Hx'!$Q:$Q,'Sales Hx'!$B:$B,_xlfn.XLOOKUP(B1046,C:C,B:B),'Sales Hx'!$D:$D,Planning!$E1046),SUMIFS('Sales Hx'!$Q:$Q,'Sales Hx'!$B:$B,Planning!$B1046,'Sales Hx'!$D:$D,Planning!$E1046))</f>
        <v>0</v>
      </c>
      <c r="J1046" s="16">
        <f>IF(COUNTIFS($C:$C,B1046)&gt;1,SUMIFS('Sales Hx'!$S:$S,'Sales Hx'!$B:$B,_xlfn.XLOOKUP(B1046,C:C,B:B),'Sales Hx'!$D:$D,E1046),SUMIFS('Sales Hx'!$S:$S,'Sales Hx'!$B:$B,$B1046,'Sales Hx'!$D:$D,$E1046))</f>
        <v>3.2894736842105261E-2</v>
      </c>
      <c r="K1046" s="16">
        <f t="shared" si="90"/>
        <v>0</v>
      </c>
      <c r="L1046" s="12">
        <f>IF(M1046&lt;&gt;"",M1046,IF(COUNTIFS($C:$C,B1046)&gt;1,SUMIFS('Sales Hx'!V:V,'Sales Hx'!$B:$B,_xlfn.XLOOKUP(B1046,C:C,B:B),'Sales Hx'!$D:$D,$E1046),SUMIFS('Sales Hx'!V:V,'Sales Hx'!$B:$B,$B1046,'Sales Hx'!$D:$D,$E1046)))</f>
        <v>0</v>
      </c>
      <c r="M1046" s="12">
        <v>0</v>
      </c>
      <c r="N1046" s="15">
        <f t="shared" si="92"/>
        <v>3.2894736842105261E-2</v>
      </c>
      <c r="O1046" s="21">
        <f t="shared" si="89"/>
        <v>4</v>
      </c>
      <c r="P1046" s="24">
        <v>84.5</v>
      </c>
      <c r="Q1046" s="18">
        <f t="shared" si="91"/>
        <v>338</v>
      </c>
      <c r="R1046" s="2">
        <v>1</v>
      </c>
      <c r="S1046" s="2">
        <v>120</v>
      </c>
      <c r="T1046" s="2" t="s">
        <v>4647</v>
      </c>
      <c r="U1046" s="28" t="str">
        <f>IF(G1046=0,"",_xlfn.MINIFS('PO Details'!$I:$I,'PO Details'!$D:$D,Planning!$B1046,'PO Details'!$L:$L,Planning!$E1046))</f>
        <v/>
      </c>
      <c r="V1046" s="29" t="s">
        <v>4640</v>
      </c>
      <c r="W1046" t="str">
        <f t="shared" si="88"/>
        <v>Max</v>
      </c>
      <c r="X1046" s="2">
        <v>120</v>
      </c>
    </row>
    <row r="1047" spans="1:24" x14ac:dyDescent="0.25">
      <c r="A1047" s="11"/>
      <c r="B1047" s="22" t="s">
        <v>1228</v>
      </c>
      <c r="C1047" s="22"/>
      <c r="D1047" s="22" t="s">
        <v>1229</v>
      </c>
      <c r="E1047" s="31" t="s">
        <v>119</v>
      </c>
      <c r="F1047" s="12">
        <f>SUMIFS('Inventory Details'!$H:$H,'Inventory Details'!$B:$B,$B1047,'Inventory Details'!$E:$E,$E1047)</f>
        <v>0</v>
      </c>
      <c r="G1047" s="12">
        <f>SUMIFS('PO Details'!$H:$H,'PO Details'!$D:$D,Planning!$B1047,'PO Details'!$L:$L,$E1047)</f>
        <v>0</v>
      </c>
      <c r="H1047" s="12">
        <f>SUMIFS('SO Details'!$G:$G,'SO Details'!$D:$D,Planning!$B1047,'SO Details'!$K:$K,$E1047)</f>
        <v>0</v>
      </c>
      <c r="I1047" s="20">
        <f>IF(COUNTIFS($C:$C,B1047)&gt;1,SUMIFS('Sales Hx'!$Q:$Q,'Sales Hx'!$B:$B,_xlfn.XLOOKUP(B1047,C:C,B:B),'Sales Hx'!$D:$D,Planning!$E1047),SUMIFS('Sales Hx'!$Q:$Q,'Sales Hx'!$B:$B,Planning!$B1047,'Sales Hx'!$D:$D,Planning!$E1047))</f>
        <v>0</v>
      </c>
      <c r="J1047" s="16">
        <f>IF(COUNTIFS($C:$C,B1047)&gt;1,SUMIFS('Sales Hx'!$S:$S,'Sales Hx'!$B:$B,_xlfn.XLOOKUP(B1047,C:C,B:B),'Sales Hx'!$D:$D,E1047),SUMIFS('Sales Hx'!$S:$S,'Sales Hx'!$B:$B,$B1047,'Sales Hx'!$D:$D,$E1047))</f>
        <v>0</v>
      </c>
      <c r="K1047" s="16">
        <f t="shared" si="90"/>
        <v>0</v>
      </c>
      <c r="L1047" s="12">
        <f>IF(M1047&lt;&gt;"",M1047,IF(COUNTIFS($C:$C,B1047)&gt;1,SUMIFS('Sales Hx'!V:V,'Sales Hx'!$B:$B,_xlfn.XLOOKUP(B1047,C:C,B:B),'Sales Hx'!$D:$D,$E1047),SUMIFS('Sales Hx'!V:V,'Sales Hx'!$B:$B,$B1047,'Sales Hx'!$D:$D,$E1047)))</f>
        <v>0</v>
      </c>
      <c r="M1047" s="12">
        <v>0</v>
      </c>
      <c r="N1047" s="15">
        <f t="shared" si="92"/>
        <v>0</v>
      </c>
      <c r="O1047" s="21">
        <f t="shared" si="89"/>
        <v>0</v>
      </c>
      <c r="P1047" s="24">
        <v>90</v>
      </c>
      <c r="Q1047" s="18">
        <f t="shared" si="91"/>
        <v>0</v>
      </c>
      <c r="R1047" s="2">
        <v>1</v>
      </c>
      <c r="S1047" s="2">
        <v>120</v>
      </c>
      <c r="T1047" s="2" t="s">
        <v>4647</v>
      </c>
      <c r="U1047" s="28" t="str">
        <f>IF(G1047=0,"",_xlfn.MINIFS('PO Details'!$I:$I,'PO Details'!$D:$D,Planning!$B1047,'PO Details'!$L:$L,Planning!$E1047))</f>
        <v/>
      </c>
      <c r="V1047" s="29" t="s">
        <v>4640</v>
      </c>
      <c r="W1047" t="str">
        <f t="shared" si="88"/>
        <v>Max</v>
      </c>
      <c r="X1047" s="2">
        <v>120</v>
      </c>
    </row>
    <row r="1048" spans="1:24" x14ac:dyDescent="0.25">
      <c r="A1048" s="11"/>
      <c r="B1048" s="22" t="s">
        <v>1228</v>
      </c>
      <c r="C1048" s="22"/>
      <c r="D1048" s="22" t="s">
        <v>1229</v>
      </c>
      <c r="E1048" s="31" t="s">
        <v>108</v>
      </c>
      <c r="F1048" s="12">
        <f>SUMIFS('Inventory Details'!$H:$H,'Inventory Details'!$B:$B,$B1048,'Inventory Details'!$E:$E,$E1048)</f>
        <v>4</v>
      </c>
      <c r="G1048" s="12">
        <f>SUMIFS('PO Details'!$H:$H,'PO Details'!$D:$D,Planning!$B1048,'PO Details'!$L:$L,$E1048)</f>
        <v>0</v>
      </c>
      <c r="H1048" s="12">
        <f>SUMIFS('SO Details'!$G:$G,'SO Details'!$D:$D,Planning!$B1048,'SO Details'!$K:$K,$E1048)</f>
        <v>0</v>
      </c>
      <c r="I1048" s="20">
        <f>IF(COUNTIFS($C:$C,B1048)&gt;1,SUMIFS('Sales Hx'!$Q:$Q,'Sales Hx'!$B:$B,_xlfn.XLOOKUP(B1048,C:C,B:B),'Sales Hx'!$D:$D,Planning!$E1048),SUMIFS('Sales Hx'!$Q:$Q,'Sales Hx'!$B:$B,Planning!$B1048,'Sales Hx'!$D:$D,Planning!$E1048))</f>
        <v>0</v>
      </c>
      <c r="J1048" s="16">
        <f>IF(COUNTIFS($C:$C,B1048)&gt;1,SUMIFS('Sales Hx'!$S:$S,'Sales Hx'!$B:$B,_xlfn.XLOOKUP(B1048,C:C,B:B),'Sales Hx'!$D:$D,E1048),SUMIFS('Sales Hx'!$S:$S,'Sales Hx'!$B:$B,$B1048,'Sales Hx'!$D:$D,$E1048))</f>
        <v>0.13157894736842105</v>
      </c>
      <c r="K1048" s="16">
        <f t="shared" si="90"/>
        <v>0</v>
      </c>
      <c r="L1048" s="12">
        <f>IF(M1048&lt;&gt;"",M1048,IF(COUNTIFS($C:$C,B1048)&gt;1,SUMIFS('Sales Hx'!V:V,'Sales Hx'!$B:$B,_xlfn.XLOOKUP(B1048,C:C,B:B),'Sales Hx'!$D:$D,$E1048),SUMIFS('Sales Hx'!V:V,'Sales Hx'!$B:$B,$B1048,'Sales Hx'!$D:$D,$E1048)))</f>
        <v>0</v>
      </c>
      <c r="M1048" s="12">
        <v>0</v>
      </c>
      <c r="N1048" s="15">
        <f t="shared" si="92"/>
        <v>0.13157894736842105</v>
      </c>
      <c r="O1048" s="21">
        <f t="shared" si="89"/>
        <v>0</v>
      </c>
      <c r="P1048" s="24">
        <v>90</v>
      </c>
      <c r="Q1048" s="18">
        <f t="shared" si="91"/>
        <v>0</v>
      </c>
      <c r="R1048" s="2">
        <v>1</v>
      </c>
      <c r="S1048" s="2">
        <v>120</v>
      </c>
      <c r="T1048" s="2" t="s">
        <v>4647</v>
      </c>
      <c r="U1048" s="28" t="str">
        <f>IF(G1048=0,"",_xlfn.MINIFS('PO Details'!$I:$I,'PO Details'!$D:$D,Planning!$B1048,'PO Details'!$L:$L,Planning!$E1048))</f>
        <v/>
      </c>
      <c r="V1048" s="29" t="s">
        <v>4640</v>
      </c>
      <c r="W1048" t="str">
        <f t="shared" si="88"/>
        <v>Max</v>
      </c>
      <c r="X1048" s="2">
        <v>120</v>
      </c>
    </row>
    <row r="1049" spans="1:24" x14ac:dyDescent="0.25">
      <c r="A1049" s="11" t="s">
        <v>4618</v>
      </c>
      <c r="B1049" s="22" t="s">
        <v>116</v>
      </c>
      <c r="C1049" s="22"/>
      <c r="D1049" s="22" t="s">
        <v>117</v>
      </c>
      <c r="E1049" s="31" t="s">
        <v>106</v>
      </c>
      <c r="F1049" s="12">
        <f>SUMIFS('Inventory Details'!$H:$H,'Inventory Details'!$B:$B,$B1049,'Inventory Details'!$E:$E,$E1049)</f>
        <v>152</v>
      </c>
      <c r="G1049" s="12">
        <f>SUMIFS('PO Details'!$H:$H,'PO Details'!$D:$D,Planning!$B1049,'PO Details'!$L:$L,$E1049)</f>
        <v>114</v>
      </c>
      <c r="H1049" s="12">
        <f>SUMIFS('SO Details'!$G:$G,'SO Details'!$D:$D,Planning!$B1049,'SO Details'!$K:$K,$E1049)</f>
        <v>9</v>
      </c>
      <c r="I1049" s="20">
        <f>IF(COUNTIFS($C:$C,B1049)&gt;1,SUMIFS('Sales Hx'!$Q:$Q,'Sales Hx'!$B:$B,_xlfn.XLOOKUP(B1049,C:C,B:B),'Sales Hx'!$D:$D,Planning!$E1049),SUMIFS('Sales Hx'!$Q:$Q,'Sales Hx'!$B:$B,Planning!$B1049,'Sales Hx'!$D:$D,Planning!$E1049))</f>
        <v>187.6</v>
      </c>
      <c r="J1049" s="16">
        <f>IF(COUNTIFS($C:$C,B1049)&gt;1,SUMIFS('Sales Hx'!$S:$S,'Sales Hx'!$B:$B,_xlfn.XLOOKUP(B1049,C:C,B:B),'Sales Hx'!$D:$D,E1049),SUMIFS('Sales Hx'!$S:$S,'Sales Hx'!$B:$B,$B1049,'Sales Hx'!$D:$D,$E1049))</f>
        <v>1.4106359649122808</v>
      </c>
      <c r="K1049" s="16">
        <f t="shared" si="90"/>
        <v>1.4179104477611941</v>
      </c>
      <c r="L1049" s="12">
        <f>IF(M1049&lt;&gt;"",M1049,IF(COUNTIFS($C:$C,B1049)&gt;1,SUMIFS('Sales Hx'!V:V,'Sales Hx'!$B:$B,_xlfn.XLOOKUP(B1049,C:C,B:B),'Sales Hx'!$D:$D,$E1049),SUMIFS('Sales Hx'!V:V,'Sales Hx'!$B:$B,$B1049,'Sales Hx'!$D:$D,$E1049)))</f>
        <v>0</v>
      </c>
      <c r="M1049" s="12">
        <v>0</v>
      </c>
      <c r="N1049" s="15">
        <f t="shared" si="92"/>
        <v>1.4106359649122808</v>
      </c>
      <c r="O1049" s="21">
        <f t="shared" si="89"/>
        <v>0</v>
      </c>
      <c r="P1049" s="24">
        <v>78</v>
      </c>
      <c r="Q1049" s="18">
        <f t="shared" si="91"/>
        <v>0</v>
      </c>
      <c r="R1049" s="2">
        <v>1</v>
      </c>
      <c r="S1049" s="2">
        <v>90</v>
      </c>
      <c r="T1049" s="2" t="s">
        <v>4647</v>
      </c>
      <c r="U1049" s="28">
        <f>IF(G1049=0,"",_xlfn.MINIFS('PO Details'!$I:$I,'PO Details'!$D:$D,Planning!$B1049,'PO Details'!$L:$L,Planning!$E1049))</f>
        <v>45443</v>
      </c>
      <c r="V1049" s="29" t="s">
        <v>4639</v>
      </c>
      <c r="W1049" t="str">
        <f t="shared" si="88"/>
        <v/>
      </c>
      <c r="X1049" s="2">
        <v>120</v>
      </c>
    </row>
    <row r="1050" spans="1:24" x14ac:dyDescent="0.25">
      <c r="A1050" s="11" t="s">
        <v>4618</v>
      </c>
      <c r="B1050" s="22" t="s">
        <v>116</v>
      </c>
      <c r="C1050" s="22"/>
      <c r="D1050" s="22" t="s">
        <v>117</v>
      </c>
      <c r="E1050" s="31" t="s">
        <v>119</v>
      </c>
      <c r="F1050" s="12">
        <f>SUMIFS('Inventory Details'!$H:$H,'Inventory Details'!$B:$B,$B1050,'Inventory Details'!$E:$E,$E1050)</f>
        <v>0</v>
      </c>
      <c r="G1050" s="12">
        <f>SUMIFS('PO Details'!$H:$H,'PO Details'!$D:$D,Planning!$B1050,'PO Details'!$L:$L,$E1050)</f>
        <v>28</v>
      </c>
      <c r="H1050" s="12">
        <f>SUMIFS('SO Details'!$G:$G,'SO Details'!$D:$D,Planning!$B1050,'SO Details'!$K:$K,$E1050)</f>
        <v>0</v>
      </c>
      <c r="I1050" s="20">
        <f>IF(COUNTIFS($C:$C,B1050)&gt;1,SUMIFS('Sales Hx'!$Q:$Q,'Sales Hx'!$B:$B,_xlfn.XLOOKUP(B1050,C:C,B:B),'Sales Hx'!$D:$D,Planning!$E1050),SUMIFS('Sales Hx'!$Q:$Q,'Sales Hx'!$B:$B,Planning!$B1050,'Sales Hx'!$D:$D,Planning!$E1050))</f>
        <v>11.2</v>
      </c>
      <c r="J1050" s="16">
        <f>IF(COUNTIFS($C:$C,B1050)&gt;1,SUMIFS('Sales Hx'!$S:$S,'Sales Hx'!$B:$B,_xlfn.XLOOKUP(B1050,C:C,B:B),'Sales Hx'!$D:$D,E1050),SUMIFS('Sales Hx'!$S:$S,'Sales Hx'!$B:$B,$B1050,'Sales Hx'!$D:$D,$E1050))</f>
        <v>0.20723684210526316</v>
      </c>
      <c r="K1050" s="16">
        <f t="shared" si="90"/>
        <v>2.5</v>
      </c>
      <c r="L1050" s="12">
        <f>IF(M1050&lt;&gt;"",M1050,IF(COUNTIFS($C:$C,B1050)&gt;1,SUMIFS('Sales Hx'!V:V,'Sales Hx'!$B:$B,_xlfn.XLOOKUP(B1050,C:C,B:B),'Sales Hx'!$D:$D,$E1050),SUMIFS('Sales Hx'!V:V,'Sales Hx'!$B:$B,$B1050,'Sales Hx'!$D:$D,$E1050)))</f>
        <v>0</v>
      </c>
      <c r="M1050" s="12">
        <v>0</v>
      </c>
      <c r="N1050" s="15">
        <f t="shared" si="92"/>
        <v>0.20723684210526316</v>
      </c>
      <c r="O1050" s="21">
        <f t="shared" si="89"/>
        <v>0</v>
      </c>
      <c r="P1050" s="24">
        <v>78</v>
      </c>
      <c r="Q1050" s="18">
        <f t="shared" si="91"/>
        <v>0</v>
      </c>
      <c r="R1050" s="2">
        <v>1</v>
      </c>
      <c r="S1050" s="2">
        <v>90</v>
      </c>
      <c r="T1050" s="2" t="s">
        <v>4647</v>
      </c>
      <c r="U1050" s="28">
        <f>IF(G1050=0,"",_xlfn.MINIFS('PO Details'!$I:$I,'PO Details'!$D:$D,Planning!$B1050,'PO Details'!$L:$L,Planning!$E1050))</f>
        <v>45443</v>
      </c>
      <c r="V1050" s="29" t="s">
        <v>4639</v>
      </c>
      <c r="W1050" t="str">
        <f t="shared" si="88"/>
        <v/>
      </c>
      <c r="X1050" s="2">
        <v>120</v>
      </c>
    </row>
    <row r="1051" spans="1:24" x14ac:dyDescent="0.25">
      <c r="A1051" s="11" t="s">
        <v>4618</v>
      </c>
      <c r="B1051" s="22" t="s">
        <v>116</v>
      </c>
      <c r="C1051" s="22"/>
      <c r="D1051" s="22" t="s">
        <v>117</v>
      </c>
      <c r="E1051" s="31" t="s">
        <v>820</v>
      </c>
      <c r="F1051" s="12">
        <f>SUMIFS('Inventory Details'!$H:$H,'Inventory Details'!$B:$B,$B1051,'Inventory Details'!$E:$E,$E1051)</f>
        <v>14</v>
      </c>
      <c r="G1051" s="12">
        <f>SUMIFS('PO Details'!$H:$H,'PO Details'!$D:$D,Planning!$B1051,'PO Details'!$L:$L,$E1051)</f>
        <v>20</v>
      </c>
      <c r="H1051" s="12">
        <f>SUMIFS('SO Details'!$G:$G,'SO Details'!$D:$D,Planning!$B1051,'SO Details'!$K:$K,$E1051)</f>
        <v>0</v>
      </c>
      <c r="I1051" s="20">
        <f>IF(COUNTIFS($C:$C,B1051)&gt;1,SUMIFS('Sales Hx'!$Q:$Q,'Sales Hx'!$B:$B,_xlfn.XLOOKUP(B1051,C:C,B:B),'Sales Hx'!$D:$D,Planning!$E1051),SUMIFS('Sales Hx'!$Q:$Q,'Sales Hx'!$B:$B,Planning!$B1051,'Sales Hx'!$D:$D,Planning!$E1051))</f>
        <v>4.1999999999999993</v>
      </c>
      <c r="J1051" s="16">
        <f>IF(COUNTIFS($C:$C,B1051)&gt;1,SUMIFS('Sales Hx'!$S:$S,'Sales Hx'!$B:$B,_xlfn.XLOOKUP(B1051,C:C,B:B),'Sales Hx'!$D:$D,E1051),SUMIFS('Sales Hx'!$S:$S,'Sales Hx'!$B:$B,$B1051,'Sales Hx'!$D:$D,$E1051))</f>
        <v>0.13815789473684209</v>
      </c>
      <c r="K1051" s="16">
        <f t="shared" si="90"/>
        <v>8.0952380952380967</v>
      </c>
      <c r="L1051" s="12">
        <f>IF(M1051&lt;&gt;"",M1051,IF(COUNTIFS($C:$C,B1051)&gt;1,SUMIFS('Sales Hx'!V:V,'Sales Hx'!$B:$B,_xlfn.XLOOKUP(B1051,C:C,B:B),'Sales Hx'!$D:$D,$E1051),SUMIFS('Sales Hx'!V:V,'Sales Hx'!$B:$B,$B1051,'Sales Hx'!$D:$D,$E1051)))</f>
        <v>0</v>
      </c>
      <c r="M1051" s="12">
        <v>0</v>
      </c>
      <c r="N1051" s="15">
        <f t="shared" si="92"/>
        <v>0.13815789473684209</v>
      </c>
      <c r="O1051" s="21">
        <f t="shared" si="89"/>
        <v>0</v>
      </c>
      <c r="P1051" s="24">
        <v>78</v>
      </c>
      <c r="Q1051" s="18">
        <f t="shared" si="91"/>
        <v>0</v>
      </c>
      <c r="R1051" s="2">
        <v>1</v>
      </c>
      <c r="S1051" s="2">
        <v>90</v>
      </c>
      <c r="T1051" s="2" t="s">
        <v>4647</v>
      </c>
      <c r="U1051" s="28">
        <f>IF(G1051=0,"",_xlfn.MINIFS('PO Details'!$I:$I,'PO Details'!$D:$D,Planning!$B1051,'PO Details'!$L:$L,Planning!$E1051))</f>
        <v>45529</v>
      </c>
      <c r="V1051" s="29" t="s">
        <v>4639</v>
      </c>
      <c r="W1051" t="str">
        <f t="shared" si="88"/>
        <v>Max</v>
      </c>
      <c r="X1051" s="2">
        <v>120</v>
      </c>
    </row>
    <row r="1052" spans="1:24" x14ac:dyDescent="0.25">
      <c r="A1052" s="11" t="s">
        <v>4618</v>
      </c>
      <c r="B1052" s="22" t="s">
        <v>116</v>
      </c>
      <c r="C1052" s="22"/>
      <c r="D1052" s="22" t="s">
        <v>117</v>
      </c>
      <c r="E1052" s="31" t="s">
        <v>4746</v>
      </c>
      <c r="F1052" s="12">
        <f>SUMIFS('Inventory Details'!$H:$H,'Inventory Details'!$B:$B,$B1052,'Inventory Details'!$E:$E,$E1052)</f>
        <v>93</v>
      </c>
      <c r="G1052" s="12">
        <f>SUMIFS('PO Details'!$H:$H,'PO Details'!$D:$D,Planning!$B1052,'PO Details'!$L:$L,$E1052)</f>
        <v>370</v>
      </c>
      <c r="H1052" s="12">
        <f>SUMIFS('SO Details'!$G:$G,'SO Details'!$D:$D,Planning!$B1052,'SO Details'!$K:$K,$E1052)</f>
        <v>6</v>
      </c>
      <c r="I1052" s="20">
        <f>IF(COUNTIFS($C:$C,B1052)&gt;1,SUMIFS('Sales Hx'!$Q:$Q,'Sales Hx'!$B:$B,_xlfn.XLOOKUP(B1052,C:C,B:B),'Sales Hx'!$D:$D,Planning!$E1052),SUMIFS('Sales Hx'!$Q:$Q,'Sales Hx'!$B:$B,Planning!$B1052,'Sales Hx'!$D:$D,Planning!$E1052))</f>
        <v>203</v>
      </c>
      <c r="J1052" s="16">
        <f>IF(COUNTIFS($C:$C,B1052)&gt;1,SUMIFS('Sales Hx'!$S:$S,'Sales Hx'!$B:$B,_xlfn.XLOOKUP(B1052,C:C,B:B),'Sales Hx'!$D:$D,E1052),SUMIFS('Sales Hx'!$S:$S,'Sales Hx'!$B:$B,$B1052,'Sales Hx'!$D:$D,$E1052))</f>
        <v>1.9043062200956937</v>
      </c>
      <c r="K1052" s="16">
        <f t="shared" si="90"/>
        <v>2.2807881773399017</v>
      </c>
      <c r="L1052" s="12">
        <f>IF(M1052&lt;&gt;"",M1052,IF(COUNTIFS($C:$C,B1052)&gt;1,SUMIFS('Sales Hx'!V:V,'Sales Hx'!$B:$B,_xlfn.XLOOKUP(B1052,C:C,B:B),'Sales Hx'!$D:$D,$E1052),SUMIFS('Sales Hx'!V:V,'Sales Hx'!$B:$B,$B1052,'Sales Hx'!$D:$D,$E1052)))</f>
        <v>0</v>
      </c>
      <c r="M1052" s="12">
        <v>0</v>
      </c>
      <c r="N1052" s="15">
        <f t="shared" si="92"/>
        <v>1.9043062200956937</v>
      </c>
      <c r="O1052" s="21">
        <f t="shared" si="89"/>
        <v>0</v>
      </c>
      <c r="P1052" s="24">
        <v>78</v>
      </c>
      <c r="Q1052" s="18">
        <f t="shared" si="91"/>
        <v>0</v>
      </c>
      <c r="R1052" s="2">
        <v>1</v>
      </c>
      <c r="S1052" s="2">
        <v>90</v>
      </c>
      <c r="T1052" s="2" t="s">
        <v>4647</v>
      </c>
      <c r="U1052" s="28">
        <f>IF(G1052=0,"",_xlfn.MINIFS('PO Details'!$I:$I,'PO Details'!$D:$D,Planning!$B1052,'PO Details'!$L:$L,Planning!$E1052))</f>
        <v>45458</v>
      </c>
      <c r="V1052" s="29" t="s">
        <v>4639</v>
      </c>
      <c r="W1052" t="str">
        <f t="shared" si="88"/>
        <v/>
      </c>
      <c r="X1052" s="2">
        <v>120</v>
      </c>
    </row>
    <row r="1053" spans="1:24" x14ac:dyDescent="0.25">
      <c r="A1053" s="11" t="s">
        <v>4618</v>
      </c>
      <c r="B1053" s="22" t="s">
        <v>116</v>
      </c>
      <c r="C1053" s="22"/>
      <c r="D1053" s="22" t="s">
        <v>117</v>
      </c>
      <c r="E1053" s="31" t="s">
        <v>109</v>
      </c>
      <c r="F1053" s="12">
        <f>SUMIFS('Inventory Details'!$H:$H,'Inventory Details'!$B:$B,$B1053,'Inventory Details'!$E:$E,$E1053)</f>
        <v>3</v>
      </c>
      <c r="G1053" s="12">
        <f>SUMIFS('PO Details'!$H:$H,'PO Details'!$D:$D,Planning!$B1053,'PO Details'!$L:$L,$E1053)</f>
        <v>95</v>
      </c>
      <c r="H1053" s="12">
        <f>SUMIFS('SO Details'!$G:$G,'SO Details'!$D:$D,Planning!$B1053,'SO Details'!$K:$K,$E1053)</f>
        <v>2</v>
      </c>
      <c r="I1053" s="20">
        <f>IF(COUNTIFS($C:$C,B1053)&gt;1,SUMIFS('Sales Hx'!$Q:$Q,'Sales Hx'!$B:$B,_xlfn.XLOOKUP(B1053,C:C,B:B),'Sales Hx'!$D:$D,Planning!$E1053),SUMIFS('Sales Hx'!$Q:$Q,'Sales Hx'!$B:$B,Planning!$B1053,'Sales Hx'!$D:$D,Planning!$E1053))</f>
        <v>35</v>
      </c>
      <c r="J1053" s="16">
        <f>IF(COUNTIFS($C:$C,B1053)&gt;1,SUMIFS('Sales Hx'!$S:$S,'Sales Hx'!$B:$B,_xlfn.XLOOKUP(B1053,C:C,B:B),'Sales Hx'!$D:$D,E1053),SUMIFS('Sales Hx'!$S:$S,'Sales Hx'!$B:$B,$B1053,'Sales Hx'!$D:$D,$E1053))</f>
        <v>0.37609649122807015</v>
      </c>
      <c r="K1053" s="16">
        <f t="shared" si="90"/>
        <v>2.8</v>
      </c>
      <c r="L1053" s="12">
        <f>IF(M1053&lt;&gt;"",M1053,IF(COUNTIFS($C:$C,B1053)&gt;1,SUMIFS('Sales Hx'!V:V,'Sales Hx'!$B:$B,_xlfn.XLOOKUP(B1053,C:C,B:B),'Sales Hx'!$D:$D,$E1053),SUMIFS('Sales Hx'!V:V,'Sales Hx'!$B:$B,$B1053,'Sales Hx'!$D:$D,$E1053)))</f>
        <v>0</v>
      </c>
      <c r="M1053" s="12">
        <v>0</v>
      </c>
      <c r="N1053" s="15">
        <f t="shared" si="92"/>
        <v>0.37609649122807015</v>
      </c>
      <c r="O1053" s="21">
        <f t="shared" si="89"/>
        <v>0</v>
      </c>
      <c r="P1053" s="24">
        <v>78</v>
      </c>
      <c r="Q1053" s="18">
        <f t="shared" si="91"/>
        <v>0</v>
      </c>
      <c r="R1053" s="2">
        <v>1</v>
      </c>
      <c r="S1053" s="2">
        <v>90</v>
      </c>
      <c r="T1053" s="2" t="s">
        <v>4647</v>
      </c>
      <c r="U1053" s="28">
        <f>IF(G1053=0,"",_xlfn.MINIFS('PO Details'!$I:$I,'PO Details'!$D:$D,Planning!$B1053,'PO Details'!$L:$L,Planning!$E1053))</f>
        <v>45440</v>
      </c>
      <c r="V1053" s="29" t="s">
        <v>4639</v>
      </c>
      <c r="W1053" t="str">
        <f t="shared" si="88"/>
        <v/>
      </c>
      <c r="X1053" s="2">
        <v>120</v>
      </c>
    </row>
    <row r="1054" spans="1:24" x14ac:dyDescent="0.25">
      <c r="A1054" s="11" t="s">
        <v>4618</v>
      </c>
      <c r="B1054" s="22" t="s">
        <v>116</v>
      </c>
      <c r="C1054" s="22"/>
      <c r="D1054" s="22" t="s">
        <v>117</v>
      </c>
      <c r="E1054" s="31" t="s">
        <v>113</v>
      </c>
      <c r="F1054" s="12">
        <f>SUMIFS('Inventory Details'!$H:$H,'Inventory Details'!$B:$B,$B1054,'Inventory Details'!$E:$E,$E1054)</f>
        <v>53</v>
      </c>
      <c r="G1054" s="12">
        <f>SUMIFS('PO Details'!$H:$H,'PO Details'!$D:$D,Planning!$B1054,'PO Details'!$L:$L,$E1054)</f>
        <v>100</v>
      </c>
      <c r="H1054" s="12">
        <f>SUMIFS('SO Details'!$G:$G,'SO Details'!$D:$D,Planning!$B1054,'SO Details'!$K:$K,$E1054)</f>
        <v>1</v>
      </c>
      <c r="I1054" s="20">
        <f>IF(COUNTIFS($C:$C,B1054)&gt;1,SUMIFS('Sales Hx'!$Q:$Q,'Sales Hx'!$B:$B,_xlfn.XLOOKUP(B1054,C:C,B:B),'Sales Hx'!$D:$D,Planning!$E1054),SUMIFS('Sales Hx'!$Q:$Q,'Sales Hx'!$B:$B,Planning!$B1054,'Sales Hx'!$D:$D,Planning!$E1054))</f>
        <v>60.199999999999996</v>
      </c>
      <c r="J1054" s="16">
        <f>IF(COUNTIFS($C:$C,B1054)&gt;1,SUMIFS('Sales Hx'!$S:$S,'Sales Hx'!$B:$B,_xlfn.XLOOKUP(B1054,C:C,B:B),'Sales Hx'!$D:$D,E1054),SUMIFS('Sales Hx'!$S:$S,'Sales Hx'!$B:$B,$B1054,'Sales Hx'!$D:$D,$E1054))</f>
        <v>0.58388157894736847</v>
      </c>
      <c r="K1054" s="16">
        <f t="shared" si="90"/>
        <v>2.5415282392026581</v>
      </c>
      <c r="L1054" s="12">
        <f>IF(M1054&lt;&gt;"",M1054,IF(COUNTIFS($C:$C,B1054)&gt;1,SUMIFS('Sales Hx'!V:V,'Sales Hx'!$B:$B,_xlfn.XLOOKUP(B1054,C:C,B:B),'Sales Hx'!$D:$D,$E1054),SUMIFS('Sales Hx'!V:V,'Sales Hx'!$B:$B,$B1054,'Sales Hx'!$D:$D,$E1054)))</f>
        <v>0</v>
      </c>
      <c r="M1054" s="12">
        <v>0</v>
      </c>
      <c r="N1054" s="15">
        <f t="shared" si="92"/>
        <v>0.58388157894736847</v>
      </c>
      <c r="O1054" s="21">
        <f t="shared" si="89"/>
        <v>0</v>
      </c>
      <c r="P1054" s="24">
        <v>78</v>
      </c>
      <c r="Q1054" s="18">
        <f t="shared" si="91"/>
        <v>0</v>
      </c>
      <c r="R1054" s="2">
        <v>1</v>
      </c>
      <c r="S1054" s="2">
        <v>90</v>
      </c>
      <c r="T1054" s="2" t="s">
        <v>4647</v>
      </c>
      <c r="U1054" s="28">
        <f>IF(G1054=0,"",_xlfn.MINIFS('PO Details'!$I:$I,'PO Details'!$D:$D,Planning!$B1054,'PO Details'!$L:$L,Planning!$E1054))</f>
        <v>45474</v>
      </c>
      <c r="V1054" s="29" t="s">
        <v>4639</v>
      </c>
      <c r="W1054" t="str">
        <f t="shared" si="88"/>
        <v/>
      </c>
      <c r="X1054" s="2">
        <v>120</v>
      </c>
    </row>
    <row r="1055" spans="1:24" x14ac:dyDescent="0.25">
      <c r="A1055" s="11" t="s">
        <v>4618</v>
      </c>
      <c r="B1055" s="22" t="s">
        <v>116</v>
      </c>
      <c r="C1055" s="22"/>
      <c r="D1055" s="22" t="s">
        <v>117</v>
      </c>
      <c r="E1055" s="31" t="s">
        <v>15</v>
      </c>
      <c r="F1055" s="12">
        <f>SUMIFS('Inventory Details'!$H:$H,'Inventory Details'!$B:$B,$B1055,'Inventory Details'!$E:$E,$E1055)</f>
        <v>76</v>
      </c>
      <c r="G1055" s="12">
        <f>SUMIFS('PO Details'!$H:$H,'PO Details'!$D:$D,Planning!$B1055,'PO Details'!$L:$L,$E1055)</f>
        <v>3</v>
      </c>
      <c r="H1055" s="12">
        <f>SUMIFS('SO Details'!$G:$G,'SO Details'!$D:$D,Planning!$B1055,'SO Details'!$K:$K,$E1055)</f>
        <v>2</v>
      </c>
      <c r="I1055" s="20">
        <f>IF(COUNTIFS($C:$C,B1055)&gt;1,SUMIFS('Sales Hx'!$Q:$Q,'Sales Hx'!$B:$B,_xlfn.XLOOKUP(B1055,C:C,B:B),'Sales Hx'!$D:$D,Planning!$E1055),SUMIFS('Sales Hx'!$Q:$Q,'Sales Hx'!$B:$B,Planning!$B1055,'Sales Hx'!$D:$D,Planning!$E1055))</f>
        <v>98</v>
      </c>
      <c r="J1055" s="16">
        <f>IF(COUNTIFS($C:$C,B1055)&gt;1,SUMIFS('Sales Hx'!$S:$S,'Sales Hx'!$B:$B,_xlfn.XLOOKUP(B1055,C:C,B:B),'Sales Hx'!$D:$D,E1055),SUMIFS('Sales Hx'!$S:$S,'Sales Hx'!$B:$B,$B1055,'Sales Hx'!$D:$D,$E1055))</f>
        <v>1.8733552631578949</v>
      </c>
      <c r="K1055" s="16">
        <f t="shared" si="90"/>
        <v>0.80612244897959184</v>
      </c>
      <c r="L1055" s="12">
        <f>IF(M1055&lt;&gt;"",M1055,IF(COUNTIFS($C:$C,B1055)&gt;1,SUMIFS('Sales Hx'!V:V,'Sales Hx'!$B:$B,_xlfn.XLOOKUP(B1055,C:C,B:B),'Sales Hx'!$D:$D,$E1055),SUMIFS('Sales Hx'!V:V,'Sales Hx'!$B:$B,$B1055,'Sales Hx'!$D:$D,$E1055)))</f>
        <v>0</v>
      </c>
      <c r="M1055" s="12">
        <v>0</v>
      </c>
      <c r="N1055" s="15">
        <f t="shared" si="92"/>
        <v>1.8733552631578949</v>
      </c>
      <c r="O1055" s="21">
        <f t="shared" si="89"/>
        <v>0</v>
      </c>
      <c r="P1055" s="24">
        <v>78</v>
      </c>
      <c r="Q1055" s="18">
        <f t="shared" si="91"/>
        <v>0</v>
      </c>
      <c r="R1055" s="2">
        <v>1</v>
      </c>
      <c r="S1055" s="2">
        <v>90</v>
      </c>
      <c r="T1055" s="2" t="s">
        <v>4647</v>
      </c>
      <c r="U1055" s="28">
        <f>IF(G1055=0,"",_xlfn.MINIFS('PO Details'!$I:$I,'PO Details'!$D:$D,Planning!$B1055,'PO Details'!$L:$L,Planning!$E1055))</f>
        <v>45469</v>
      </c>
      <c r="V1055" s="29" t="s">
        <v>4639</v>
      </c>
      <c r="W1055" t="str">
        <f t="shared" si="88"/>
        <v/>
      </c>
      <c r="X1055" s="2">
        <v>120</v>
      </c>
    </row>
    <row r="1056" spans="1:24" x14ac:dyDescent="0.25">
      <c r="A1056" s="11" t="s">
        <v>4618</v>
      </c>
      <c r="B1056" s="22" t="s">
        <v>116</v>
      </c>
      <c r="C1056" s="22"/>
      <c r="D1056" s="22" t="s">
        <v>117</v>
      </c>
      <c r="E1056" s="31" t="s">
        <v>1201</v>
      </c>
      <c r="F1056" s="12">
        <f>SUMIFS('Inventory Details'!$H:$H,'Inventory Details'!$B:$B,$B1056,'Inventory Details'!$E:$E,$E1056)</f>
        <v>1</v>
      </c>
      <c r="G1056" s="12">
        <f>SUMIFS('PO Details'!$H:$H,'PO Details'!$D:$D,Planning!$B1056,'PO Details'!$L:$L,$E1056)</f>
        <v>0</v>
      </c>
      <c r="H1056" s="12">
        <f>SUMIFS('SO Details'!$G:$G,'SO Details'!$D:$D,Planning!$B1056,'SO Details'!$K:$K,$E1056)</f>
        <v>0</v>
      </c>
      <c r="I1056" s="20">
        <f>IF(COUNTIFS($C:$C,B1056)&gt;1,SUMIFS('Sales Hx'!$Q:$Q,'Sales Hx'!$B:$B,_xlfn.XLOOKUP(B1056,C:C,B:B),'Sales Hx'!$D:$D,Planning!$E1056),SUMIFS('Sales Hx'!$Q:$Q,'Sales Hx'!$B:$B,Planning!$B1056,'Sales Hx'!$D:$D,Planning!$E1056))</f>
        <v>0</v>
      </c>
      <c r="J1056" s="16">
        <f>IF(COUNTIFS($C:$C,B1056)&gt;1,SUMIFS('Sales Hx'!$S:$S,'Sales Hx'!$B:$B,_xlfn.XLOOKUP(B1056,C:C,B:B),'Sales Hx'!$D:$D,E1056),SUMIFS('Sales Hx'!$S:$S,'Sales Hx'!$B:$B,$B1056,'Sales Hx'!$D:$D,$E1056))</f>
        <v>0</v>
      </c>
      <c r="K1056" s="16">
        <f t="shared" si="90"/>
        <v>0</v>
      </c>
      <c r="L1056" s="12">
        <f>IF(M1056&lt;&gt;"",M1056,IF(COUNTIFS($C:$C,B1056)&gt;1,SUMIFS('Sales Hx'!V:V,'Sales Hx'!$B:$B,_xlfn.XLOOKUP(B1056,C:C,B:B),'Sales Hx'!$D:$D,$E1056),SUMIFS('Sales Hx'!V:V,'Sales Hx'!$B:$B,$B1056,'Sales Hx'!$D:$D,$E1056)))</f>
        <v>0</v>
      </c>
      <c r="M1056" s="12">
        <v>0</v>
      </c>
      <c r="N1056" s="15">
        <f t="shared" si="92"/>
        <v>0</v>
      </c>
      <c r="O1056" s="21">
        <f t="shared" si="89"/>
        <v>0</v>
      </c>
      <c r="P1056" s="24">
        <v>78</v>
      </c>
      <c r="Q1056" s="18">
        <f t="shared" si="91"/>
        <v>0</v>
      </c>
      <c r="R1056" s="2">
        <v>1</v>
      </c>
      <c r="S1056" s="2">
        <v>90</v>
      </c>
      <c r="T1056" s="2" t="s">
        <v>4647</v>
      </c>
      <c r="U1056" s="28" t="str">
        <f>IF(G1056=0,"",_xlfn.MINIFS('PO Details'!$I:$I,'PO Details'!$D:$D,Planning!$B1056,'PO Details'!$L:$L,Planning!$E1056))</f>
        <v/>
      </c>
      <c r="V1056" s="29" t="s">
        <v>4639</v>
      </c>
      <c r="W1056" t="str">
        <f t="shared" si="88"/>
        <v/>
      </c>
      <c r="X1056" s="2">
        <v>120</v>
      </c>
    </row>
    <row r="1057" spans="1:24" x14ac:dyDescent="0.25">
      <c r="A1057" s="11" t="s">
        <v>4618</v>
      </c>
      <c r="B1057" s="22" t="s">
        <v>116</v>
      </c>
      <c r="C1057" s="22"/>
      <c r="D1057" s="22" t="s">
        <v>117</v>
      </c>
      <c r="E1057" s="31" t="s">
        <v>861</v>
      </c>
      <c r="F1057" s="12">
        <f>SUMIFS('Inventory Details'!$H:$H,'Inventory Details'!$B:$B,$B1057,'Inventory Details'!$E:$E,$E1057)</f>
        <v>4</v>
      </c>
      <c r="G1057" s="12">
        <f>SUMIFS('PO Details'!$H:$H,'PO Details'!$D:$D,Planning!$B1057,'PO Details'!$L:$L,$E1057)</f>
        <v>0</v>
      </c>
      <c r="H1057" s="12">
        <f>SUMIFS('SO Details'!$G:$G,'SO Details'!$D:$D,Planning!$B1057,'SO Details'!$K:$K,$E1057)</f>
        <v>0</v>
      </c>
      <c r="I1057" s="20">
        <f>IF(COUNTIFS($C:$C,B1057)&gt;1,SUMIFS('Sales Hx'!$Q:$Q,'Sales Hx'!$B:$B,_xlfn.XLOOKUP(B1057,C:C,B:B),'Sales Hx'!$D:$D,Planning!$E1057),SUMIFS('Sales Hx'!$Q:$Q,'Sales Hx'!$B:$B,Planning!$B1057,'Sales Hx'!$D:$D,Planning!$E1057))</f>
        <v>0</v>
      </c>
      <c r="J1057" s="16">
        <f>IF(COUNTIFS($C:$C,B1057)&gt;1,SUMIFS('Sales Hx'!$S:$S,'Sales Hx'!$B:$B,_xlfn.XLOOKUP(B1057,C:C,B:B),'Sales Hx'!$D:$D,E1057),SUMIFS('Sales Hx'!$S:$S,'Sales Hx'!$B:$B,$B1057,'Sales Hx'!$D:$D,$E1057))</f>
        <v>4.9342105263157895E-2</v>
      </c>
      <c r="K1057" s="16">
        <f t="shared" si="90"/>
        <v>0</v>
      </c>
      <c r="L1057" s="12">
        <f>IF(M1057&lt;&gt;"",M1057,IF(COUNTIFS($C:$C,B1057)&gt;1,SUMIFS('Sales Hx'!V:V,'Sales Hx'!$B:$B,_xlfn.XLOOKUP(B1057,C:C,B:B),'Sales Hx'!$D:$D,$E1057),SUMIFS('Sales Hx'!V:V,'Sales Hx'!$B:$B,$B1057,'Sales Hx'!$D:$D,$E1057)))</f>
        <v>0</v>
      </c>
      <c r="M1057" s="12">
        <v>0</v>
      </c>
      <c r="N1057" s="15">
        <f t="shared" si="92"/>
        <v>4.9342105263157895E-2</v>
      </c>
      <c r="O1057" s="21">
        <f t="shared" si="89"/>
        <v>0</v>
      </c>
      <c r="P1057" s="24">
        <v>78</v>
      </c>
      <c r="Q1057" s="18">
        <f t="shared" si="91"/>
        <v>0</v>
      </c>
      <c r="R1057" s="2">
        <v>1</v>
      </c>
      <c r="S1057" s="2">
        <v>90</v>
      </c>
      <c r="T1057" s="2" t="s">
        <v>4647</v>
      </c>
      <c r="U1057" s="28" t="str">
        <f>IF(G1057=0,"",_xlfn.MINIFS('PO Details'!$I:$I,'PO Details'!$D:$D,Planning!$B1057,'PO Details'!$L:$L,Planning!$E1057))</f>
        <v/>
      </c>
      <c r="V1057" s="29" t="s">
        <v>4639</v>
      </c>
      <c r="W1057" t="str">
        <f t="shared" si="88"/>
        <v/>
      </c>
      <c r="X1057" s="2">
        <v>120</v>
      </c>
    </row>
    <row r="1058" spans="1:24" x14ac:dyDescent="0.25">
      <c r="A1058" s="11" t="s">
        <v>4618</v>
      </c>
      <c r="B1058" s="22" t="s">
        <v>116</v>
      </c>
      <c r="C1058" s="22"/>
      <c r="D1058" s="22" t="s">
        <v>117</v>
      </c>
      <c r="E1058" s="31" t="s">
        <v>2214</v>
      </c>
      <c r="F1058" s="12">
        <f>SUMIFS('Inventory Details'!$H:$H,'Inventory Details'!$B:$B,$B1058,'Inventory Details'!$E:$E,$E1058)</f>
        <v>0</v>
      </c>
      <c r="G1058" s="12">
        <f>SUMIFS('PO Details'!$H:$H,'PO Details'!$D:$D,Planning!$B1058,'PO Details'!$L:$L,$E1058)</f>
        <v>0</v>
      </c>
      <c r="H1058" s="12">
        <f>SUMIFS('SO Details'!$G:$G,'SO Details'!$D:$D,Planning!$B1058,'SO Details'!$K:$K,$E1058)</f>
        <v>0</v>
      </c>
      <c r="I1058" s="20">
        <f>IF(COUNTIFS($C:$C,B1058)&gt;1,SUMIFS('Sales Hx'!$Q:$Q,'Sales Hx'!$B:$B,_xlfn.XLOOKUP(B1058,C:C,B:B),'Sales Hx'!$D:$D,Planning!$E1058),SUMIFS('Sales Hx'!$Q:$Q,'Sales Hx'!$B:$B,Planning!$B1058,'Sales Hx'!$D:$D,Planning!$E1058))</f>
        <v>0</v>
      </c>
      <c r="J1058" s="16">
        <f>IF(COUNTIFS($C:$C,B1058)&gt;1,SUMIFS('Sales Hx'!$S:$S,'Sales Hx'!$B:$B,_xlfn.XLOOKUP(B1058,C:C,B:B),'Sales Hx'!$D:$D,E1058),SUMIFS('Sales Hx'!$S:$S,'Sales Hx'!$B:$B,$B1058,'Sales Hx'!$D:$D,$E1058))</f>
        <v>3.2894736842105261E-2</v>
      </c>
      <c r="K1058" s="16">
        <f t="shared" si="90"/>
        <v>0</v>
      </c>
      <c r="L1058" s="12">
        <f>IF(M1058&lt;&gt;"",M1058,IF(COUNTIFS($C:$C,B1058)&gt;1,SUMIFS('Sales Hx'!V:V,'Sales Hx'!$B:$B,_xlfn.XLOOKUP(B1058,C:C,B:B),'Sales Hx'!$D:$D,$E1058),SUMIFS('Sales Hx'!V:V,'Sales Hx'!$B:$B,$B1058,'Sales Hx'!$D:$D,$E1058)))</f>
        <v>0</v>
      </c>
      <c r="M1058" s="12">
        <v>0</v>
      </c>
      <c r="N1058" s="15">
        <f t="shared" si="92"/>
        <v>3.2894736842105261E-2</v>
      </c>
      <c r="O1058" s="21">
        <f t="shared" si="89"/>
        <v>3</v>
      </c>
      <c r="P1058" s="24">
        <v>78</v>
      </c>
      <c r="Q1058" s="18">
        <f t="shared" si="91"/>
        <v>234</v>
      </c>
      <c r="R1058" s="2">
        <v>1</v>
      </c>
      <c r="S1058" s="2">
        <v>90</v>
      </c>
      <c r="T1058" s="2" t="s">
        <v>4647</v>
      </c>
      <c r="U1058" s="28" t="str">
        <f>IF(G1058=0,"",_xlfn.MINIFS('PO Details'!$I:$I,'PO Details'!$D:$D,Planning!$B1058,'PO Details'!$L:$L,Planning!$E1058))</f>
        <v/>
      </c>
      <c r="V1058" s="29" t="s">
        <v>4639</v>
      </c>
      <c r="W1058" t="str">
        <f t="shared" si="88"/>
        <v/>
      </c>
      <c r="X1058" s="2">
        <v>120</v>
      </c>
    </row>
    <row r="1059" spans="1:24" x14ac:dyDescent="0.25">
      <c r="A1059" s="11"/>
      <c r="B1059" s="22" t="s">
        <v>5124</v>
      </c>
      <c r="C1059" s="22"/>
      <c r="D1059" s="22" t="s">
        <v>5125</v>
      </c>
      <c r="E1059" s="31" t="s">
        <v>106</v>
      </c>
      <c r="F1059" s="12">
        <f>SUMIFS('Inventory Details'!$H:$H,'Inventory Details'!$B:$B,$B1059,'Inventory Details'!$E:$E,$E1059)</f>
        <v>0</v>
      </c>
      <c r="G1059" s="12">
        <f>SUMIFS('PO Details'!$H:$H,'PO Details'!$D:$D,Planning!$B1059,'PO Details'!$L:$L,$E1059)</f>
        <v>14</v>
      </c>
      <c r="H1059" s="12">
        <f>SUMIFS('SO Details'!$G:$G,'SO Details'!$D:$D,Planning!$B1059,'SO Details'!$K:$K,$E1059)</f>
        <v>0</v>
      </c>
      <c r="I1059" s="20">
        <f>IF(COUNTIFS($C:$C,B1059)&gt;1,SUMIFS('Sales Hx'!$Q:$Q,'Sales Hx'!$B:$B,_xlfn.XLOOKUP(B1059,C:C,B:B),'Sales Hx'!$D:$D,Planning!$E1059),SUMIFS('Sales Hx'!$Q:$Q,'Sales Hx'!$B:$B,Planning!$B1059,'Sales Hx'!$D:$D,Planning!$E1059))</f>
        <v>0</v>
      </c>
      <c r="J1059" s="16">
        <f>IF(COUNTIFS($C:$C,B1059)&gt;1,SUMIFS('Sales Hx'!$S:$S,'Sales Hx'!$B:$B,_xlfn.XLOOKUP(B1059,C:C,B:B),'Sales Hx'!$D:$D,E1059),SUMIFS('Sales Hx'!$S:$S,'Sales Hx'!$B:$B,$B1059,'Sales Hx'!$D:$D,$E1059))</f>
        <v>0</v>
      </c>
      <c r="K1059" s="16">
        <f t="shared" si="90"/>
        <v>0</v>
      </c>
      <c r="L1059" s="12">
        <f>IF(M1059&lt;&gt;"",M1059,IF(COUNTIFS($C:$C,B1059)&gt;1,SUMIFS('Sales Hx'!V:V,'Sales Hx'!$B:$B,_xlfn.XLOOKUP(B1059,C:C,B:B),'Sales Hx'!$D:$D,$E1059),SUMIFS('Sales Hx'!V:V,'Sales Hx'!$B:$B,$B1059,'Sales Hx'!$D:$D,$E1059)))</f>
        <v>0</v>
      </c>
      <c r="M1059" s="12">
        <v>0</v>
      </c>
      <c r="N1059" s="15">
        <f t="shared" si="92"/>
        <v>0</v>
      </c>
      <c r="O1059" s="21">
        <f t="shared" si="89"/>
        <v>0</v>
      </c>
      <c r="P1059" s="24">
        <v>106.9087</v>
      </c>
      <c r="Q1059" s="18">
        <f t="shared" si="91"/>
        <v>0</v>
      </c>
      <c r="R1059" s="2">
        <v>1</v>
      </c>
      <c r="S1059" s="2">
        <v>90</v>
      </c>
      <c r="T1059" s="2" t="s">
        <v>4647</v>
      </c>
      <c r="U1059" s="28">
        <f>IF(G1059=0,"",_xlfn.MINIFS('PO Details'!$I:$I,'PO Details'!$D:$D,Planning!$B1059,'PO Details'!$L:$L,Planning!$E1059))</f>
        <v>45490</v>
      </c>
      <c r="V1059" s="29" t="s">
        <v>4640</v>
      </c>
      <c r="W1059" t="str">
        <f t="shared" si="88"/>
        <v>Max</v>
      </c>
      <c r="X1059" s="2">
        <v>120</v>
      </c>
    </row>
    <row r="1060" spans="1:24" x14ac:dyDescent="0.25">
      <c r="A1060" s="11"/>
      <c r="B1060" s="22" t="s">
        <v>5124</v>
      </c>
      <c r="C1060" s="22"/>
      <c r="D1060" s="22" t="s">
        <v>5125</v>
      </c>
      <c r="E1060" s="31" t="s">
        <v>109</v>
      </c>
      <c r="F1060" s="12">
        <f>SUMIFS('Inventory Details'!$H:$H,'Inventory Details'!$B:$B,$B1060,'Inventory Details'!$E:$E,$E1060)</f>
        <v>0</v>
      </c>
      <c r="G1060" s="12">
        <f>SUMIFS('PO Details'!$H:$H,'PO Details'!$D:$D,Planning!$B1060,'PO Details'!$L:$L,$E1060)</f>
        <v>8</v>
      </c>
      <c r="H1060" s="12">
        <f>SUMIFS('SO Details'!$G:$G,'SO Details'!$D:$D,Planning!$B1060,'SO Details'!$K:$K,$E1060)</f>
        <v>0</v>
      </c>
      <c r="I1060" s="20">
        <f>IF(COUNTIFS($C:$C,B1060)&gt;1,SUMIFS('Sales Hx'!$Q:$Q,'Sales Hx'!$B:$B,_xlfn.XLOOKUP(B1060,C:C,B:B),'Sales Hx'!$D:$D,Planning!$E1060),SUMIFS('Sales Hx'!$Q:$Q,'Sales Hx'!$B:$B,Planning!$B1060,'Sales Hx'!$D:$D,Planning!$E1060))</f>
        <v>0</v>
      </c>
      <c r="J1060" s="16">
        <f>IF(COUNTIFS($C:$C,B1060)&gt;1,SUMIFS('Sales Hx'!$S:$S,'Sales Hx'!$B:$B,_xlfn.XLOOKUP(B1060,C:C,B:B),'Sales Hx'!$D:$D,E1060),SUMIFS('Sales Hx'!$S:$S,'Sales Hx'!$B:$B,$B1060,'Sales Hx'!$D:$D,$E1060))</f>
        <v>0</v>
      </c>
      <c r="K1060" s="16">
        <f t="shared" si="90"/>
        <v>0</v>
      </c>
      <c r="L1060" s="12">
        <f>IF(M1060&lt;&gt;"",M1060,IF(COUNTIFS($C:$C,B1060)&gt;1,SUMIFS('Sales Hx'!V:V,'Sales Hx'!$B:$B,_xlfn.XLOOKUP(B1060,C:C,B:B),'Sales Hx'!$D:$D,$E1060),SUMIFS('Sales Hx'!V:V,'Sales Hx'!$B:$B,$B1060,'Sales Hx'!$D:$D,$E1060)))</f>
        <v>0</v>
      </c>
      <c r="M1060" s="12">
        <v>0</v>
      </c>
      <c r="N1060" s="15">
        <f t="shared" si="92"/>
        <v>0</v>
      </c>
      <c r="O1060" s="21">
        <f t="shared" si="89"/>
        <v>0</v>
      </c>
      <c r="P1060" s="24">
        <v>106.9087</v>
      </c>
      <c r="Q1060" s="18">
        <f t="shared" si="91"/>
        <v>0</v>
      </c>
      <c r="R1060" s="2">
        <v>1</v>
      </c>
      <c r="S1060" s="2">
        <v>90</v>
      </c>
      <c r="T1060" s="2" t="s">
        <v>4647</v>
      </c>
      <c r="U1060" s="28">
        <f>IF(G1060=0,"",_xlfn.MINIFS('PO Details'!$I:$I,'PO Details'!$D:$D,Planning!$B1060,'PO Details'!$L:$L,Planning!$E1060))</f>
        <v>45490</v>
      </c>
      <c r="V1060" s="29" t="s">
        <v>4640</v>
      </c>
      <c r="W1060" t="str">
        <f t="shared" si="88"/>
        <v>Max</v>
      </c>
      <c r="X1060" s="2">
        <v>120</v>
      </c>
    </row>
    <row r="1061" spans="1:24" x14ac:dyDescent="0.25">
      <c r="A1061" s="11"/>
      <c r="B1061" s="22" t="s">
        <v>5124</v>
      </c>
      <c r="C1061" s="22"/>
      <c r="D1061" s="22" t="s">
        <v>5125</v>
      </c>
      <c r="E1061" s="31" t="s">
        <v>113</v>
      </c>
      <c r="F1061" s="12">
        <f>SUMIFS('Inventory Details'!$H:$H,'Inventory Details'!$B:$B,$B1061,'Inventory Details'!$E:$E,$E1061)</f>
        <v>0</v>
      </c>
      <c r="G1061" s="12">
        <f>SUMIFS('PO Details'!$H:$H,'PO Details'!$D:$D,Planning!$B1061,'PO Details'!$L:$L,$E1061)</f>
        <v>8</v>
      </c>
      <c r="H1061" s="12">
        <f>SUMIFS('SO Details'!$G:$G,'SO Details'!$D:$D,Planning!$B1061,'SO Details'!$K:$K,$E1061)</f>
        <v>0</v>
      </c>
      <c r="I1061" s="20">
        <f>IF(COUNTIFS($C:$C,B1061)&gt;1,SUMIFS('Sales Hx'!$Q:$Q,'Sales Hx'!$B:$B,_xlfn.XLOOKUP(B1061,C:C,B:B),'Sales Hx'!$D:$D,Planning!$E1061),SUMIFS('Sales Hx'!$Q:$Q,'Sales Hx'!$B:$B,Planning!$B1061,'Sales Hx'!$D:$D,Planning!$E1061))</f>
        <v>0</v>
      </c>
      <c r="J1061" s="16">
        <f>IF(COUNTIFS($C:$C,B1061)&gt;1,SUMIFS('Sales Hx'!$S:$S,'Sales Hx'!$B:$B,_xlfn.XLOOKUP(B1061,C:C,B:B),'Sales Hx'!$D:$D,E1061),SUMIFS('Sales Hx'!$S:$S,'Sales Hx'!$B:$B,$B1061,'Sales Hx'!$D:$D,$E1061))</f>
        <v>0</v>
      </c>
      <c r="K1061" s="16">
        <f t="shared" si="90"/>
        <v>0</v>
      </c>
      <c r="L1061" s="12">
        <f>IF(M1061&lt;&gt;"",M1061,IF(COUNTIFS($C:$C,B1061)&gt;1,SUMIFS('Sales Hx'!V:V,'Sales Hx'!$B:$B,_xlfn.XLOOKUP(B1061,C:C,B:B),'Sales Hx'!$D:$D,$E1061),SUMIFS('Sales Hx'!V:V,'Sales Hx'!$B:$B,$B1061,'Sales Hx'!$D:$D,$E1061)))</f>
        <v>0</v>
      </c>
      <c r="M1061" s="12">
        <v>0</v>
      </c>
      <c r="N1061" s="15">
        <f t="shared" si="92"/>
        <v>0</v>
      </c>
      <c r="O1061" s="21">
        <f t="shared" si="89"/>
        <v>0</v>
      </c>
      <c r="P1061" s="24">
        <v>106.9087</v>
      </c>
      <c r="Q1061" s="18">
        <f t="shared" si="91"/>
        <v>0</v>
      </c>
      <c r="R1061" s="2">
        <v>1</v>
      </c>
      <c r="S1061" s="2">
        <v>90</v>
      </c>
      <c r="T1061" s="2" t="s">
        <v>4647</v>
      </c>
      <c r="U1061" s="28">
        <f>IF(G1061=0,"",_xlfn.MINIFS('PO Details'!$I:$I,'PO Details'!$D:$D,Planning!$B1061,'PO Details'!$L:$L,Planning!$E1061))</f>
        <v>45490</v>
      </c>
      <c r="V1061" s="29" t="s">
        <v>4640</v>
      </c>
      <c r="W1061" t="str">
        <f t="shared" si="88"/>
        <v>Max</v>
      </c>
      <c r="X1061" s="2">
        <v>120</v>
      </c>
    </row>
    <row r="1062" spans="1:24" x14ac:dyDescent="0.25">
      <c r="A1062" s="11"/>
      <c r="B1062" s="22" t="s">
        <v>5124</v>
      </c>
      <c r="C1062" s="22"/>
      <c r="D1062" s="22" t="s">
        <v>5125</v>
      </c>
      <c r="E1062" s="31" t="s">
        <v>820</v>
      </c>
      <c r="F1062" s="12">
        <f>SUMIFS('Inventory Details'!$H:$H,'Inventory Details'!$B:$B,$B1062,'Inventory Details'!$E:$E,$E1062)</f>
        <v>0</v>
      </c>
      <c r="G1062" s="12">
        <f>SUMIFS('PO Details'!$H:$H,'PO Details'!$D:$D,Planning!$B1062,'PO Details'!$L:$L,$E1062)</f>
        <v>5</v>
      </c>
      <c r="H1062" s="12">
        <f>SUMIFS('SO Details'!$G:$G,'SO Details'!$D:$D,Planning!$B1062,'SO Details'!$K:$K,$E1062)</f>
        <v>0</v>
      </c>
      <c r="I1062" s="20">
        <f>IF(COUNTIFS($C:$C,B1062)&gt;1,SUMIFS('Sales Hx'!$Q:$Q,'Sales Hx'!$B:$B,_xlfn.XLOOKUP(B1062,C:C,B:B),'Sales Hx'!$D:$D,Planning!$E1062),SUMIFS('Sales Hx'!$Q:$Q,'Sales Hx'!$B:$B,Planning!$B1062,'Sales Hx'!$D:$D,Planning!$E1062))</f>
        <v>0</v>
      </c>
      <c r="J1062" s="16">
        <f>IF(COUNTIFS($C:$C,B1062)&gt;1,SUMIFS('Sales Hx'!$S:$S,'Sales Hx'!$B:$B,_xlfn.XLOOKUP(B1062,C:C,B:B),'Sales Hx'!$D:$D,E1062),SUMIFS('Sales Hx'!$S:$S,'Sales Hx'!$B:$B,$B1062,'Sales Hx'!$D:$D,$E1062))</f>
        <v>0</v>
      </c>
      <c r="K1062" s="16">
        <f t="shared" si="90"/>
        <v>0</v>
      </c>
      <c r="L1062" s="12">
        <f>IF(M1062&lt;&gt;"",M1062,IF(COUNTIFS($C:$C,B1062)&gt;1,SUMIFS('Sales Hx'!V:V,'Sales Hx'!$B:$B,_xlfn.XLOOKUP(B1062,C:C,B:B),'Sales Hx'!$D:$D,$E1062),SUMIFS('Sales Hx'!V:V,'Sales Hx'!$B:$B,$B1062,'Sales Hx'!$D:$D,$E1062)))</f>
        <v>0</v>
      </c>
      <c r="M1062" s="12">
        <v>0</v>
      </c>
      <c r="N1062" s="15">
        <f t="shared" si="92"/>
        <v>0</v>
      </c>
      <c r="O1062" s="21">
        <f t="shared" si="89"/>
        <v>0</v>
      </c>
      <c r="P1062" s="24">
        <v>106.9087</v>
      </c>
      <c r="Q1062" s="18">
        <f t="shared" si="91"/>
        <v>0</v>
      </c>
      <c r="R1062" s="2">
        <v>1</v>
      </c>
      <c r="S1062" s="2">
        <v>90</v>
      </c>
      <c r="T1062" s="2" t="s">
        <v>4647</v>
      </c>
      <c r="U1062" s="28">
        <f>IF(G1062=0,"",_xlfn.MINIFS('PO Details'!$I:$I,'PO Details'!$D:$D,Planning!$B1062,'PO Details'!$L:$L,Planning!$E1062))</f>
        <v>45490</v>
      </c>
      <c r="V1062" s="29" t="s">
        <v>4640</v>
      </c>
      <c r="W1062" t="str">
        <f t="shared" si="88"/>
        <v>Max</v>
      </c>
      <c r="X1062" s="2">
        <v>120</v>
      </c>
    </row>
    <row r="1063" spans="1:24" x14ac:dyDescent="0.25">
      <c r="A1063" s="11"/>
      <c r="B1063" s="22" t="s">
        <v>5124</v>
      </c>
      <c r="C1063" s="22"/>
      <c r="D1063" s="22" t="s">
        <v>5125</v>
      </c>
      <c r="E1063" s="31" t="s">
        <v>4746</v>
      </c>
      <c r="F1063" s="12">
        <f>SUMIFS('Inventory Details'!$H:$H,'Inventory Details'!$B:$B,$B1063,'Inventory Details'!$E:$E,$E1063)</f>
        <v>0</v>
      </c>
      <c r="G1063" s="12">
        <f>SUMIFS('PO Details'!$H:$H,'PO Details'!$D:$D,Planning!$B1063,'PO Details'!$L:$L,$E1063)</f>
        <v>15</v>
      </c>
      <c r="H1063" s="12">
        <f>SUMIFS('SO Details'!$G:$G,'SO Details'!$D:$D,Planning!$B1063,'SO Details'!$K:$K,$E1063)</f>
        <v>0</v>
      </c>
      <c r="I1063" s="20">
        <f>IF(COUNTIFS($C:$C,B1063)&gt;1,SUMIFS('Sales Hx'!$Q:$Q,'Sales Hx'!$B:$B,_xlfn.XLOOKUP(B1063,C:C,B:B),'Sales Hx'!$D:$D,Planning!$E1063),SUMIFS('Sales Hx'!$Q:$Q,'Sales Hx'!$B:$B,Planning!$B1063,'Sales Hx'!$D:$D,Planning!$E1063))</f>
        <v>0</v>
      </c>
      <c r="J1063" s="16">
        <f>IF(COUNTIFS($C:$C,B1063)&gt;1,SUMIFS('Sales Hx'!$S:$S,'Sales Hx'!$B:$B,_xlfn.XLOOKUP(B1063,C:C,B:B),'Sales Hx'!$D:$D,E1063),SUMIFS('Sales Hx'!$S:$S,'Sales Hx'!$B:$B,$B1063,'Sales Hx'!$D:$D,$E1063))</f>
        <v>0</v>
      </c>
      <c r="K1063" s="16">
        <f t="shared" si="90"/>
        <v>0</v>
      </c>
      <c r="L1063" s="12">
        <f>IF(M1063&lt;&gt;"",M1063,IF(COUNTIFS($C:$C,B1063)&gt;1,SUMIFS('Sales Hx'!V:V,'Sales Hx'!$B:$B,_xlfn.XLOOKUP(B1063,C:C,B:B),'Sales Hx'!$D:$D,$E1063),SUMIFS('Sales Hx'!V:V,'Sales Hx'!$B:$B,$B1063,'Sales Hx'!$D:$D,$E1063)))</f>
        <v>0</v>
      </c>
      <c r="M1063" s="12">
        <v>0</v>
      </c>
      <c r="N1063" s="15">
        <f t="shared" si="92"/>
        <v>0</v>
      </c>
      <c r="O1063" s="21">
        <f t="shared" si="89"/>
        <v>0</v>
      </c>
      <c r="P1063" s="24">
        <v>106.9087</v>
      </c>
      <c r="Q1063" s="18">
        <f t="shared" si="91"/>
        <v>0</v>
      </c>
      <c r="R1063" s="2">
        <v>1</v>
      </c>
      <c r="S1063" s="2">
        <v>90</v>
      </c>
      <c r="T1063" s="2" t="s">
        <v>4647</v>
      </c>
      <c r="U1063" s="28">
        <f>IF(G1063=0,"",_xlfn.MINIFS('PO Details'!$I:$I,'PO Details'!$D:$D,Planning!$B1063,'PO Details'!$L:$L,Planning!$E1063))</f>
        <v>45490</v>
      </c>
      <c r="V1063" s="29" t="s">
        <v>4640</v>
      </c>
      <c r="W1063" t="str">
        <f t="shared" si="88"/>
        <v>Max</v>
      </c>
      <c r="X1063" s="2">
        <v>120</v>
      </c>
    </row>
    <row r="1064" spans="1:24" x14ac:dyDescent="0.25">
      <c r="A1064" s="11" t="s">
        <v>4618</v>
      </c>
      <c r="B1064" s="22" t="s">
        <v>120</v>
      </c>
      <c r="C1064" s="22"/>
      <c r="D1064" s="22" t="s">
        <v>121</v>
      </c>
      <c r="E1064" s="31" t="s">
        <v>4746</v>
      </c>
      <c r="F1064" s="12">
        <f>SUMIFS('Inventory Details'!$H:$H,'Inventory Details'!$B:$B,$B1064,'Inventory Details'!$E:$E,$E1064)</f>
        <v>43</v>
      </c>
      <c r="G1064" s="12">
        <f>SUMIFS('PO Details'!$H:$H,'PO Details'!$D:$D,Planning!$B1064,'PO Details'!$L:$L,$E1064)</f>
        <v>46</v>
      </c>
      <c r="H1064" s="12">
        <f>SUMIFS('SO Details'!$G:$G,'SO Details'!$D:$D,Planning!$B1064,'SO Details'!$K:$K,$E1064)</f>
        <v>3</v>
      </c>
      <c r="I1064" s="20">
        <f>IF(COUNTIFS($C:$C,B1064)&gt;1,SUMIFS('Sales Hx'!$Q:$Q,'Sales Hx'!$B:$B,_xlfn.XLOOKUP(B1064,C:C,B:B),'Sales Hx'!$D:$D,Planning!$E1064),SUMIFS('Sales Hx'!$Q:$Q,'Sales Hx'!$B:$B,Planning!$B1064,'Sales Hx'!$D:$D,Planning!$E1064))</f>
        <v>137.19999999999999</v>
      </c>
      <c r="J1064" s="16">
        <f>IF(COUNTIFS($C:$C,B1064)&gt;1,SUMIFS('Sales Hx'!$S:$S,'Sales Hx'!$B:$B,_xlfn.XLOOKUP(B1064,C:C,B:B),'Sales Hx'!$D:$D,E1064),SUMIFS('Sales Hx'!$S:$S,'Sales Hx'!$B:$B,$B1064,'Sales Hx'!$D:$D,$E1064))</f>
        <v>0.82416267942583743</v>
      </c>
      <c r="K1064" s="16">
        <f t="shared" si="90"/>
        <v>0.64868804664723034</v>
      </c>
      <c r="L1064" s="12">
        <f>IF(M1064&lt;&gt;"",M1064,IF(COUNTIFS($C:$C,B1064)&gt;1,SUMIFS('Sales Hx'!V:V,'Sales Hx'!$B:$B,_xlfn.XLOOKUP(B1064,C:C,B:B),'Sales Hx'!$D:$D,$E1064),SUMIFS('Sales Hx'!V:V,'Sales Hx'!$B:$B,$B1064,'Sales Hx'!$D:$D,$E1064)))</f>
        <v>0</v>
      </c>
      <c r="M1064" s="12">
        <v>0</v>
      </c>
      <c r="N1064" s="15">
        <f t="shared" si="92"/>
        <v>0.82416267942583743</v>
      </c>
      <c r="O1064" s="21">
        <f t="shared" si="89"/>
        <v>0</v>
      </c>
      <c r="P1064" s="24">
        <v>78</v>
      </c>
      <c r="Q1064" s="18">
        <f t="shared" si="91"/>
        <v>0</v>
      </c>
      <c r="R1064" s="2">
        <v>1</v>
      </c>
      <c r="S1064" s="2">
        <v>90</v>
      </c>
      <c r="T1064" s="2" t="s">
        <v>4647</v>
      </c>
      <c r="U1064" s="28">
        <f>IF(G1064=0,"",_xlfn.MINIFS('PO Details'!$I:$I,'PO Details'!$D:$D,Planning!$B1064,'PO Details'!$L:$L,Planning!$E1064))</f>
        <v>45465</v>
      </c>
      <c r="V1064" s="29" t="s">
        <v>4639</v>
      </c>
      <c r="W1064" t="str">
        <f t="shared" si="88"/>
        <v/>
      </c>
      <c r="X1064" s="2">
        <v>120</v>
      </c>
    </row>
    <row r="1065" spans="1:24" x14ac:dyDescent="0.25">
      <c r="A1065" s="11" t="s">
        <v>4618</v>
      </c>
      <c r="B1065" s="22" t="s">
        <v>120</v>
      </c>
      <c r="C1065" s="22"/>
      <c r="D1065" s="22" t="s">
        <v>121</v>
      </c>
      <c r="E1065" s="31" t="s">
        <v>109</v>
      </c>
      <c r="F1065" s="12">
        <f>SUMIFS('Inventory Details'!$H:$H,'Inventory Details'!$B:$B,$B1065,'Inventory Details'!$E:$E,$E1065)</f>
        <v>0</v>
      </c>
      <c r="G1065" s="12">
        <f>SUMIFS('PO Details'!$H:$H,'PO Details'!$D:$D,Planning!$B1065,'PO Details'!$L:$L,$E1065)</f>
        <v>10</v>
      </c>
      <c r="H1065" s="12">
        <f>SUMIFS('SO Details'!$G:$G,'SO Details'!$D:$D,Planning!$B1065,'SO Details'!$K:$K,$E1065)</f>
        <v>0</v>
      </c>
      <c r="I1065" s="20">
        <f>IF(COUNTIFS($C:$C,B1065)&gt;1,SUMIFS('Sales Hx'!$Q:$Q,'Sales Hx'!$B:$B,_xlfn.XLOOKUP(B1065,C:C,B:B),'Sales Hx'!$D:$D,Planning!$E1065),SUMIFS('Sales Hx'!$Q:$Q,'Sales Hx'!$B:$B,Planning!$B1065,'Sales Hx'!$D:$D,Planning!$E1065))</f>
        <v>4.1999999999999993</v>
      </c>
      <c r="J1065" s="16">
        <f>IF(COUNTIFS($C:$C,B1065)&gt;1,SUMIFS('Sales Hx'!$S:$S,'Sales Hx'!$B:$B,_xlfn.XLOOKUP(B1065,C:C,B:B),'Sales Hx'!$D:$D,E1065),SUMIFS('Sales Hx'!$S:$S,'Sales Hx'!$B:$B,$B1065,'Sales Hx'!$D:$D,$E1065))</f>
        <v>0.17105263157894737</v>
      </c>
      <c r="K1065" s="16">
        <f t="shared" si="90"/>
        <v>2.3809523809523814</v>
      </c>
      <c r="L1065" s="12">
        <f>IF(M1065&lt;&gt;"",M1065,IF(COUNTIFS($C:$C,B1065)&gt;1,SUMIFS('Sales Hx'!V:V,'Sales Hx'!$B:$B,_xlfn.XLOOKUP(B1065,C:C,B:B),'Sales Hx'!$D:$D,$E1065),SUMIFS('Sales Hx'!V:V,'Sales Hx'!$B:$B,$B1065,'Sales Hx'!$D:$D,$E1065)))</f>
        <v>0</v>
      </c>
      <c r="M1065" s="12">
        <v>0</v>
      </c>
      <c r="N1065" s="15">
        <f t="shared" si="92"/>
        <v>0.17105263157894737</v>
      </c>
      <c r="O1065" s="21">
        <f t="shared" si="89"/>
        <v>0</v>
      </c>
      <c r="P1065" s="24">
        <v>78</v>
      </c>
      <c r="Q1065" s="18">
        <f t="shared" si="91"/>
        <v>0</v>
      </c>
      <c r="R1065" s="2">
        <v>1</v>
      </c>
      <c r="S1065" s="2">
        <v>90</v>
      </c>
      <c r="T1065" s="2" t="s">
        <v>4647</v>
      </c>
      <c r="U1065" s="28">
        <f>IF(G1065=0,"",_xlfn.MINIFS('PO Details'!$I:$I,'PO Details'!$D:$D,Planning!$B1065,'PO Details'!$L:$L,Planning!$E1065))</f>
        <v>45440</v>
      </c>
      <c r="V1065" s="29" t="s">
        <v>4639</v>
      </c>
      <c r="W1065" t="str">
        <f t="shared" si="88"/>
        <v/>
      </c>
      <c r="X1065" s="2">
        <v>120</v>
      </c>
    </row>
    <row r="1066" spans="1:24" x14ac:dyDescent="0.25">
      <c r="A1066" s="11" t="s">
        <v>4618</v>
      </c>
      <c r="B1066" s="22" t="s">
        <v>120</v>
      </c>
      <c r="C1066" s="22"/>
      <c r="D1066" s="22" t="s">
        <v>121</v>
      </c>
      <c r="E1066" s="31" t="s">
        <v>106</v>
      </c>
      <c r="F1066" s="12">
        <f>SUMIFS('Inventory Details'!$H:$H,'Inventory Details'!$B:$B,$B1066,'Inventory Details'!$E:$E,$E1066)</f>
        <v>38</v>
      </c>
      <c r="G1066" s="12">
        <f>SUMIFS('PO Details'!$H:$H,'PO Details'!$D:$D,Planning!$B1066,'PO Details'!$L:$L,$E1066)</f>
        <v>20</v>
      </c>
      <c r="H1066" s="12">
        <f>SUMIFS('SO Details'!$G:$G,'SO Details'!$D:$D,Planning!$B1066,'SO Details'!$K:$K,$E1066)</f>
        <v>2</v>
      </c>
      <c r="I1066" s="20">
        <f>IF(COUNTIFS($C:$C,B1066)&gt;1,SUMIFS('Sales Hx'!$Q:$Q,'Sales Hx'!$B:$B,_xlfn.XLOOKUP(B1066,C:C,B:B),'Sales Hx'!$D:$D,Planning!$E1066),SUMIFS('Sales Hx'!$Q:$Q,'Sales Hx'!$B:$B,Planning!$B1066,'Sales Hx'!$D:$D,Planning!$E1066))</f>
        <v>40.599999999999994</v>
      </c>
      <c r="J1066" s="16">
        <f>IF(COUNTIFS($C:$C,B1066)&gt;1,SUMIFS('Sales Hx'!$S:$S,'Sales Hx'!$B:$B,_xlfn.XLOOKUP(B1066,C:C,B:B),'Sales Hx'!$D:$D,E1066),SUMIFS('Sales Hx'!$S:$S,'Sales Hx'!$B:$B,$B1066,'Sales Hx'!$D:$D,$E1066))</f>
        <v>0.28289473684210525</v>
      </c>
      <c r="K1066" s="16">
        <f t="shared" si="90"/>
        <v>1.4285714285714288</v>
      </c>
      <c r="L1066" s="12">
        <f>IF(M1066&lt;&gt;"",M1066,IF(COUNTIFS($C:$C,B1066)&gt;1,SUMIFS('Sales Hx'!V:V,'Sales Hx'!$B:$B,_xlfn.XLOOKUP(B1066,C:C,B:B),'Sales Hx'!$D:$D,$E1066),SUMIFS('Sales Hx'!V:V,'Sales Hx'!$B:$B,$B1066,'Sales Hx'!$D:$D,$E1066)))</f>
        <v>0</v>
      </c>
      <c r="M1066" s="12">
        <v>0</v>
      </c>
      <c r="N1066" s="15">
        <f t="shared" si="92"/>
        <v>0.28289473684210525</v>
      </c>
      <c r="O1066" s="21">
        <f t="shared" si="89"/>
        <v>0</v>
      </c>
      <c r="P1066" s="24">
        <v>78</v>
      </c>
      <c r="Q1066" s="18">
        <f t="shared" si="91"/>
        <v>0</v>
      </c>
      <c r="R1066" s="2">
        <v>1</v>
      </c>
      <c r="S1066" s="2">
        <v>90</v>
      </c>
      <c r="T1066" s="2" t="s">
        <v>4647</v>
      </c>
      <c r="U1066" s="28">
        <f>IF(G1066=0,"",_xlfn.MINIFS('PO Details'!$I:$I,'PO Details'!$D:$D,Planning!$B1066,'PO Details'!$L:$L,Planning!$E1066))</f>
        <v>45166</v>
      </c>
      <c r="V1066" s="29" t="s">
        <v>4639</v>
      </c>
      <c r="W1066" t="str">
        <f t="shared" si="88"/>
        <v/>
      </c>
      <c r="X1066" s="2">
        <v>120</v>
      </c>
    </row>
    <row r="1067" spans="1:24" x14ac:dyDescent="0.25">
      <c r="A1067" s="11" t="s">
        <v>4618</v>
      </c>
      <c r="B1067" s="22" t="s">
        <v>120</v>
      </c>
      <c r="C1067" s="22"/>
      <c r="D1067" s="22" t="s">
        <v>121</v>
      </c>
      <c r="E1067" s="31" t="s">
        <v>15</v>
      </c>
      <c r="F1067" s="12">
        <f>SUMIFS('Inventory Details'!$H:$H,'Inventory Details'!$B:$B,$B1067,'Inventory Details'!$E:$E,$E1067)</f>
        <v>7</v>
      </c>
      <c r="G1067" s="12">
        <f>SUMIFS('PO Details'!$H:$H,'PO Details'!$D:$D,Planning!$B1067,'PO Details'!$L:$L,$E1067)</f>
        <v>3</v>
      </c>
      <c r="H1067" s="12">
        <f>SUMIFS('SO Details'!$G:$G,'SO Details'!$D:$D,Planning!$B1067,'SO Details'!$K:$K,$E1067)</f>
        <v>0</v>
      </c>
      <c r="I1067" s="20">
        <f>IF(COUNTIFS($C:$C,B1067)&gt;1,SUMIFS('Sales Hx'!$Q:$Q,'Sales Hx'!$B:$B,_xlfn.XLOOKUP(B1067,C:C,B:B),'Sales Hx'!$D:$D,Planning!$E1067),SUMIFS('Sales Hx'!$Q:$Q,'Sales Hx'!$B:$B,Planning!$B1067,'Sales Hx'!$D:$D,Planning!$E1067))</f>
        <v>7</v>
      </c>
      <c r="J1067" s="16">
        <f>IF(COUNTIFS($C:$C,B1067)&gt;1,SUMIFS('Sales Hx'!$S:$S,'Sales Hx'!$B:$B,_xlfn.XLOOKUP(B1067,C:C,B:B),'Sales Hx'!$D:$D,E1067),SUMIFS('Sales Hx'!$S:$S,'Sales Hx'!$B:$B,$B1067,'Sales Hx'!$D:$D,$E1067))</f>
        <v>0.16118421052631582</v>
      </c>
      <c r="K1067" s="16">
        <f t="shared" si="90"/>
        <v>1.4285714285714286</v>
      </c>
      <c r="L1067" s="12">
        <f>IF(M1067&lt;&gt;"",M1067,IF(COUNTIFS($C:$C,B1067)&gt;1,SUMIFS('Sales Hx'!V:V,'Sales Hx'!$B:$B,_xlfn.XLOOKUP(B1067,C:C,B:B),'Sales Hx'!$D:$D,$E1067),SUMIFS('Sales Hx'!V:V,'Sales Hx'!$B:$B,$B1067,'Sales Hx'!$D:$D,$E1067)))</f>
        <v>0</v>
      </c>
      <c r="M1067" s="12">
        <v>0</v>
      </c>
      <c r="N1067" s="15">
        <f t="shared" si="92"/>
        <v>0.16118421052631582</v>
      </c>
      <c r="O1067" s="21">
        <f t="shared" si="89"/>
        <v>0</v>
      </c>
      <c r="P1067" s="24">
        <v>78</v>
      </c>
      <c r="Q1067" s="18">
        <f t="shared" si="91"/>
        <v>0</v>
      </c>
      <c r="R1067" s="2">
        <v>1</v>
      </c>
      <c r="S1067" s="2">
        <v>90</v>
      </c>
      <c r="T1067" s="2" t="s">
        <v>4647</v>
      </c>
      <c r="U1067" s="28">
        <f>IF(G1067=0,"",_xlfn.MINIFS('PO Details'!$I:$I,'PO Details'!$D:$D,Planning!$B1067,'PO Details'!$L:$L,Planning!$E1067))</f>
        <v>45469</v>
      </c>
      <c r="V1067" s="29" t="s">
        <v>4639</v>
      </c>
      <c r="W1067" t="str">
        <f t="shared" si="88"/>
        <v/>
      </c>
      <c r="X1067" s="2">
        <v>120</v>
      </c>
    </row>
    <row r="1068" spans="1:24" x14ac:dyDescent="0.25">
      <c r="A1068" s="11" t="s">
        <v>4618</v>
      </c>
      <c r="B1068" s="22" t="s">
        <v>120</v>
      </c>
      <c r="C1068" s="22"/>
      <c r="D1068" s="22" t="s">
        <v>121</v>
      </c>
      <c r="E1068" s="31" t="s">
        <v>119</v>
      </c>
      <c r="F1068" s="12">
        <f>SUMIFS('Inventory Details'!$H:$H,'Inventory Details'!$B:$B,$B1068,'Inventory Details'!$E:$E,$E1068)</f>
        <v>0</v>
      </c>
      <c r="G1068" s="12">
        <f>SUMIFS('PO Details'!$H:$H,'PO Details'!$D:$D,Planning!$B1068,'PO Details'!$L:$L,$E1068)</f>
        <v>4</v>
      </c>
      <c r="H1068" s="12">
        <f>SUMIFS('SO Details'!$G:$G,'SO Details'!$D:$D,Planning!$B1068,'SO Details'!$K:$K,$E1068)</f>
        <v>0</v>
      </c>
      <c r="I1068" s="20">
        <f>IF(COUNTIFS($C:$C,B1068)&gt;1,SUMIFS('Sales Hx'!$Q:$Q,'Sales Hx'!$B:$B,_xlfn.XLOOKUP(B1068,C:C,B:B),'Sales Hx'!$D:$D,Planning!$E1068),SUMIFS('Sales Hx'!$Q:$Q,'Sales Hx'!$B:$B,Planning!$B1068,'Sales Hx'!$D:$D,Planning!$E1068))</f>
        <v>0</v>
      </c>
      <c r="J1068" s="16">
        <f>IF(COUNTIFS($C:$C,B1068)&gt;1,SUMIFS('Sales Hx'!$S:$S,'Sales Hx'!$B:$B,_xlfn.XLOOKUP(B1068,C:C,B:B),'Sales Hx'!$D:$D,E1068),SUMIFS('Sales Hx'!$S:$S,'Sales Hx'!$B:$B,$B1068,'Sales Hx'!$D:$D,$E1068))</f>
        <v>0</v>
      </c>
      <c r="K1068" s="16">
        <f t="shared" si="90"/>
        <v>0</v>
      </c>
      <c r="L1068" s="12">
        <f>IF(M1068&lt;&gt;"",M1068,IF(COUNTIFS($C:$C,B1068)&gt;1,SUMIFS('Sales Hx'!V:V,'Sales Hx'!$B:$B,_xlfn.XLOOKUP(B1068,C:C,B:B),'Sales Hx'!$D:$D,$E1068),SUMIFS('Sales Hx'!V:V,'Sales Hx'!$B:$B,$B1068,'Sales Hx'!$D:$D,$E1068)))</f>
        <v>0</v>
      </c>
      <c r="M1068" s="12">
        <v>0</v>
      </c>
      <c r="N1068" s="15">
        <f t="shared" si="92"/>
        <v>0</v>
      </c>
      <c r="O1068" s="21">
        <f t="shared" si="89"/>
        <v>0</v>
      </c>
      <c r="P1068" s="24">
        <v>78</v>
      </c>
      <c r="Q1068" s="18">
        <f t="shared" si="91"/>
        <v>0</v>
      </c>
      <c r="R1068" s="2">
        <v>1</v>
      </c>
      <c r="S1068" s="2">
        <v>90</v>
      </c>
      <c r="T1068" s="2" t="s">
        <v>4647</v>
      </c>
      <c r="U1068" s="28">
        <f>IF(G1068=0,"",_xlfn.MINIFS('PO Details'!$I:$I,'PO Details'!$D:$D,Planning!$B1068,'PO Details'!$L:$L,Planning!$E1068))</f>
        <v>45443</v>
      </c>
      <c r="V1068" s="29" t="s">
        <v>4639</v>
      </c>
      <c r="W1068" t="str">
        <f t="shared" si="88"/>
        <v/>
      </c>
      <c r="X1068" s="2">
        <v>120</v>
      </c>
    </row>
    <row r="1069" spans="1:24" x14ac:dyDescent="0.25">
      <c r="A1069" s="11" t="s">
        <v>4618</v>
      </c>
      <c r="B1069" s="22" t="s">
        <v>120</v>
      </c>
      <c r="C1069" s="22"/>
      <c r="D1069" s="22" t="s">
        <v>121</v>
      </c>
      <c r="E1069" s="31" t="s">
        <v>113</v>
      </c>
      <c r="F1069" s="12">
        <f>SUMIFS('Inventory Details'!$H:$H,'Inventory Details'!$B:$B,$B1069,'Inventory Details'!$E:$E,$E1069)</f>
        <v>3</v>
      </c>
      <c r="G1069" s="12">
        <f>SUMIFS('PO Details'!$H:$H,'PO Details'!$D:$D,Planning!$B1069,'PO Details'!$L:$L,$E1069)</f>
        <v>51</v>
      </c>
      <c r="H1069" s="12">
        <f>SUMIFS('SO Details'!$G:$G,'SO Details'!$D:$D,Planning!$B1069,'SO Details'!$K:$K,$E1069)</f>
        <v>0</v>
      </c>
      <c r="I1069" s="20">
        <f>IF(COUNTIFS($C:$C,B1069)&gt;1,SUMIFS('Sales Hx'!$Q:$Q,'Sales Hx'!$B:$B,_xlfn.XLOOKUP(B1069,C:C,B:B),'Sales Hx'!$D:$D,Planning!$E1069),SUMIFS('Sales Hx'!$Q:$Q,'Sales Hx'!$B:$B,Planning!$B1069,'Sales Hx'!$D:$D,Planning!$E1069))</f>
        <v>18.2</v>
      </c>
      <c r="J1069" s="16">
        <f>IF(COUNTIFS($C:$C,B1069)&gt;1,SUMIFS('Sales Hx'!$S:$S,'Sales Hx'!$B:$B,_xlfn.XLOOKUP(B1069,C:C,B:B),'Sales Hx'!$D:$D,E1069),SUMIFS('Sales Hx'!$S:$S,'Sales Hx'!$B:$B,$B1069,'Sales Hx'!$D:$D,$E1069))</f>
        <v>0.28708133971291866</v>
      </c>
      <c r="K1069" s="16">
        <f t="shared" si="90"/>
        <v>2.9670329670329672</v>
      </c>
      <c r="L1069" s="12">
        <f>IF(M1069&lt;&gt;"",M1069,IF(COUNTIFS($C:$C,B1069)&gt;1,SUMIFS('Sales Hx'!V:V,'Sales Hx'!$B:$B,_xlfn.XLOOKUP(B1069,C:C,B:B),'Sales Hx'!$D:$D,$E1069),SUMIFS('Sales Hx'!V:V,'Sales Hx'!$B:$B,$B1069,'Sales Hx'!$D:$D,$E1069)))</f>
        <v>0</v>
      </c>
      <c r="M1069" s="12">
        <v>0</v>
      </c>
      <c r="N1069" s="15">
        <f t="shared" si="92"/>
        <v>0.28708133971291866</v>
      </c>
      <c r="O1069" s="21">
        <f t="shared" si="89"/>
        <v>0</v>
      </c>
      <c r="P1069" s="24">
        <v>78</v>
      </c>
      <c r="Q1069" s="18">
        <f t="shared" si="91"/>
        <v>0</v>
      </c>
      <c r="R1069" s="2">
        <v>1</v>
      </c>
      <c r="S1069" s="2">
        <v>90</v>
      </c>
      <c r="T1069" s="2" t="s">
        <v>4647</v>
      </c>
      <c r="U1069" s="28">
        <f>IF(G1069=0,"",_xlfn.MINIFS('PO Details'!$I:$I,'PO Details'!$D:$D,Planning!$B1069,'PO Details'!$L:$L,Planning!$E1069))</f>
        <v>45557</v>
      </c>
      <c r="V1069" s="29" t="s">
        <v>4639</v>
      </c>
      <c r="W1069" t="str">
        <f t="shared" si="88"/>
        <v>Max</v>
      </c>
      <c r="X1069" s="2">
        <v>120</v>
      </c>
    </row>
    <row r="1070" spans="1:24" x14ac:dyDescent="0.25">
      <c r="A1070" s="11" t="s">
        <v>4618</v>
      </c>
      <c r="B1070" s="22" t="s">
        <v>120</v>
      </c>
      <c r="C1070" s="22"/>
      <c r="D1070" s="22" t="s">
        <v>121</v>
      </c>
      <c r="E1070" s="31" t="s">
        <v>861</v>
      </c>
      <c r="F1070" s="12">
        <f>SUMIFS('Inventory Details'!$H:$H,'Inventory Details'!$B:$B,$B1070,'Inventory Details'!$E:$E,$E1070)</f>
        <v>4</v>
      </c>
      <c r="G1070" s="12">
        <f>SUMIFS('PO Details'!$H:$H,'PO Details'!$D:$D,Planning!$B1070,'PO Details'!$L:$L,$E1070)</f>
        <v>0</v>
      </c>
      <c r="H1070" s="12">
        <f>SUMIFS('SO Details'!$G:$G,'SO Details'!$D:$D,Planning!$B1070,'SO Details'!$K:$K,$E1070)</f>
        <v>0</v>
      </c>
      <c r="I1070" s="20">
        <f>IF(COUNTIFS($C:$C,B1070)&gt;1,SUMIFS('Sales Hx'!$Q:$Q,'Sales Hx'!$B:$B,_xlfn.XLOOKUP(B1070,C:C,B:B),'Sales Hx'!$D:$D,Planning!$E1070),SUMIFS('Sales Hx'!$Q:$Q,'Sales Hx'!$B:$B,Planning!$B1070,'Sales Hx'!$D:$D,Planning!$E1070))</f>
        <v>0</v>
      </c>
      <c r="J1070" s="16">
        <f>IF(COUNTIFS($C:$C,B1070)&gt;1,SUMIFS('Sales Hx'!$S:$S,'Sales Hx'!$B:$B,_xlfn.XLOOKUP(B1070,C:C,B:B),'Sales Hx'!$D:$D,E1070),SUMIFS('Sales Hx'!$S:$S,'Sales Hx'!$B:$B,$B1070,'Sales Hx'!$D:$D,$E1070))</f>
        <v>3.2894736842105261E-2</v>
      </c>
      <c r="K1070" s="16">
        <f t="shared" si="90"/>
        <v>0</v>
      </c>
      <c r="L1070" s="12">
        <f>IF(M1070&lt;&gt;"",M1070,IF(COUNTIFS($C:$C,B1070)&gt;1,SUMIFS('Sales Hx'!V:V,'Sales Hx'!$B:$B,_xlfn.XLOOKUP(B1070,C:C,B:B),'Sales Hx'!$D:$D,$E1070),SUMIFS('Sales Hx'!V:V,'Sales Hx'!$B:$B,$B1070,'Sales Hx'!$D:$D,$E1070)))</f>
        <v>0</v>
      </c>
      <c r="M1070" s="12">
        <v>0</v>
      </c>
      <c r="N1070" s="15">
        <f t="shared" si="92"/>
        <v>3.2894736842105261E-2</v>
      </c>
      <c r="O1070" s="21">
        <f t="shared" si="89"/>
        <v>0</v>
      </c>
      <c r="P1070" s="24">
        <v>78</v>
      </c>
      <c r="Q1070" s="18">
        <f t="shared" si="91"/>
        <v>0</v>
      </c>
      <c r="R1070" s="2">
        <v>1</v>
      </c>
      <c r="S1070" s="2">
        <v>90</v>
      </c>
      <c r="T1070" s="2" t="s">
        <v>4647</v>
      </c>
      <c r="U1070" s="28" t="str">
        <f>IF(G1070=0,"",_xlfn.MINIFS('PO Details'!$I:$I,'PO Details'!$D:$D,Planning!$B1070,'PO Details'!$L:$L,Planning!$E1070))</f>
        <v/>
      </c>
      <c r="V1070" s="29" t="s">
        <v>4639</v>
      </c>
      <c r="W1070" t="str">
        <f t="shared" si="88"/>
        <v/>
      </c>
      <c r="X1070" s="2">
        <v>120</v>
      </c>
    </row>
    <row r="1071" spans="1:24" x14ac:dyDescent="0.25">
      <c r="A1071" s="11" t="s">
        <v>4618</v>
      </c>
      <c r="B1071" s="22" t="s">
        <v>120</v>
      </c>
      <c r="C1071" s="22"/>
      <c r="D1071" s="22" t="s">
        <v>121</v>
      </c>
      <c r="E1071" s="31" t="s">
        <v>108</v>
      </c>
      <c r="F1071" s="12">
        <f>SUMIFS('Inventory Details'!$H:$H,'Inventory Details'!$B:$B,$B1071,'Inventory Details'!$E:$E,$E1071)</f>
        <v>0</v>
      </c>
      <c r="G1071" s="12">
        <f>SUMIFS('PO Details'!$H:$H,'PO Details'!$D:$D,Planning!$B1071,'PO Details'!$L:$L,$E1071)</f>
        <v>0</v>
      </c>
      <c r="H1071" s="12">
        <f>SUMIFS('SO Details'!$G:$G,'SO Details'!$D:$D,Planning!$B1071,'SO Details'!$K:$K,$E1071)</f>
        <v>0</v>
      </c>
      <c r="I1071" s="20">
        <f>IF(COUNTIFS($C:$C,B1071)&gt;1,SUMIFS('Sales Hx'!$Q:$Q,'Sales Hx'!$B:$B,_xlfn.XLOOKUP(B1071,C:C,B:B),'Sales Hx'!$D:$D,Planning!$E1071),SUMIFS('Sales Hx'!$Q:$Q,'Sales Hx'!$B:$B,Planning!$B1071,'Sales Hx'!$D:$D,Planning!$E1071))</f>
        <v>2.8</v>
      </c>
      <c r="J1071" s="16">
        <f>IF(COUNTIFS($C:$C,B1071)&gt;1,SUMIFS('Sales Hx'!$S:$S,'Sales Hx'!$B:$B,_xlfn.XLOOKUP(B1071,C:C,B:B),'Sales Hx'!$D:$D,E1071),SUMIFS('Sales Hx'!$S:$S,'Sales Hx'!$B:$B,$B1071,'Sales Hx'!$D:$D,$E1071))</f>
        <v>0.12828947368421054</v>
      </c>
      <c r="K1071" s="16">
        <f t="shared" si="90"/>
        <v>0</v>
      </c>
      <c r="L1071" s="12">
        <f>IF(M1071&lt;&gt;"",M1071,IF(COUNTIFS($C:$C,B1071)&gt;1,SUMIFS('Sales Hx'!V:V,'Sales Hx'!$B:$B,_xlfn.XLOOKUP(B1071,C:C,B:B),'Sales Hx'!$D:$D,$E1071),SUMIFS('Sales Hx'!V:V,'Sales Hx'!$B:$B,$B1071,'Sales Hx'!$D:$D,$E1071)))</f>
        <v>0</v>
      </c>
      <c r="M1071" s="12">
        <v>0</v>
      </c>
      <c r="N1071" s="15">
        <f t="shared" si="92"/>
        <v>0.12828947368421054</v>
      </c>
      <c r="O1071" s="21">
        <f t="shared" si="89"/>
        <v>12</v>
      </c>
      <c r="P1071" s="24">
        <v>78</v>
      </c>
      <c r="Q1071" s="18">
        <f t="shared" si="91"/>
        <v>936</v>
      </c>
      <c r="R1071" s="2">
        <v>1</v>
      </c>
      <c r="S1071" s="2">
        <v>90</v>
      </c>
      <c r="T1071" s="2" t="s">
        <v>4647</v>
      </c>
      <c r="U1071" s="28" t="str">
        <f>IF(G1071=0,"",_xlfn.MINIFS('PO Details'!$I:$I,'PO Details'!$D:$D,Planning!$B1071,'PO Details'!$L:$L,Planning!$E1071))</f>
        <v/>
      </c>
      <c r="V1071" s="29" t="s">
        <v>4639</v>
      </c>
      <c r="W1071" t="str">
        <f t="shared" si="88"/>
        <v/>
      </c>
      <c r="X1071" s="2">
        <v>120</v>
      </c>
    </row>
    <row r="1072" spans="1:24" x14ac:dyDescent="0.25">
      <c r="A1072" s="11" t="s">
        <v>4618</v>
      </c>
      <c r="B1072" s="22" t="s">
        <v>120</v>
      </c>
      <c r="C1072" s="22"/>
      <c r="D1072" s="22" t="s">
        <v>121</v>
      </c>
      <c r="E1072" s="31" t="s">
        <v>2214</v>
      </c>
      <c r="F1072" s="12">
        <f>SUMIFS('Inventory Details'!$H:$H,'Inventory Details'!$B:$B,$B1072,'Inventory Details'!$E:$E,$E1072)</f>
        <v>0</v>
      </c>
      <c r="G1072" s="12">
        <f>SUMIFS('PO Details'!$H:$H,'PO Details'!$D:$D,Planning!$B1072,'PO Details'!$L:$L,$E1072)</f>
        <v>0</v>
      </c>
      <c r="H1072" s="12">
        <f>SUMIFS('SO Details'!$G:$G,'SO Details'!$D:$D,Planning!$B1072,'SO Details'!$K:$K,$E1072)</f>
        <v>0</v>
      </c>
      <c r="I1072" s="20">
        <f>IF(COUNTIFS($C:$C,B1072)&gt;1,SUMIFS('Sales Hx'!$Q:$Q,'Sales Hx'!$B:$B,_xlfn.XLOOKUP(B1072,C:C,B:B),'Sales Hx'!$D:$D,Planning!$E1072),SUMIFS('Sales Hx'!$Q:$Q,'Sales Hx'!$B:$B,Planning!$B1072,'Sales Hx'!$D:$D,Planning!$E1072))</f>
        <v>0</v>
      </c>
      <c r="J1072" s="16">
        <f>IF(COUNTIFS($C:$C,B1072)&gt;1,SUMIFS('Sales Hx'!$S:$S,'Sales Hx'!$B:$B,_xlfn.XLOOKUP(B1072,C:C,B:B),'Sales Hx'!$D:$D,E1072),SUMIFS('Sales Hx'!$S:$S,'Sales Hx'!$B:$B,$B1072,'Sales Hx'!$D:$D,$E1072))</f>
        <v>6.5789473684210523E-2</v>
      </c>
      <c r="K1072" s="16">
        <f t="shared" si="90"/>
        <v>0</v>
      </c>
      <c r="L1072" s="12">
        <f>IF(M1072&lt;&gt;"",M1072,IF(COUNTIFS($C:$C,B1072)&gt;1,SUMIFS('Sales Hx'!V:V,'Sales Hx'!$B:$B,_xlfn.XLOOKUP(B1072,C:C,B:B),'Sales Hx'!$D:$D,$E1072),SUMIFS('Sales Hx'!V:V,'Sales Hx'!$B:$B,$B1072,'Sales Hx'!$D:$D,$E1072)))</f>
        <v>0</v>
      </c>
      <c r="M1072" s="12">
        <v>0</v>
      </c>
      <c r="N1072" s="15">
        <f t="shared" si="92"/>
        <v>6.5789473684210523E-2</v>
      </c>
      <c r="O1072" s="21">
        <f t="shared" si="89"/>
        <v>6</v>
      </c>
      <c r="P1072" s="24">
        <v>78</v>
      </c>
      <c r="Q1072" s="18">
        <f t="shared" si="91"/>
        <v>468</v>
      </c>
      <c r="R1072" s="2">
        <v>1</v>
      </c>
      <c r="S1072" s="2">
        <v>90</v>
      </c>
      <c r="T1072" s="2" t="s">
        <v>4647</v>
      </c>
      <c r="U1072" s="28" t="str">
        <f>IF(G1072=0,"",_xlfn.MINIFS('PO Details'!$I:$I,'PO Details'!$D:$D,Planning!$B1072,'PO Details'!$L:$L,Planning!$E1072))</f>
        <v/>
      </c>
      <c r="V1072" s="29" t="s">
        <v>4639</v>
      </c>
      <c r="W1072" t="str">
        <f t="shared" si="88"/>
        <v/>
      </c>
      <c r="X1072" s="2">
        <v>120</v>
      </c>
    </row>
    <row r="1073" spans="1:24" x14ac:dyDescent="0.25">
      <c r="A1073" s="11"/>
      <c r="B1073" s="22" t="s">
        <v>5624</v>
      </c>
      <c r="C1073" s="22"/>
      <c r="D1073" s="22"/>
      <c r="E1073" s="31" t="s">
        <v>108</v>
      </c>
      <c r="F1073" s="12">
        <f>SUMIFS('Inventory Details'!$H:$H,'Inventory Details'!$B:$B,$B1073,'Inventory Details'!$E:$E,$E1073)</f>
        <v>0</v>
      </c>
      <c r="G1073" s="12">
        <f>SUMIFS('PO Details'!$H:$H,'PO Details'!$D:$D,Planning!$B1073,'PO Details'!$L:$L,$E1073)</f>
        <v>0</v>
      </c>
      <c r="H1073" s="12">
        <f>SUMIFS('SO Details'!$G:$G,'SO Details'!$D:$D,Planning!$B1073,'SO Details'!$K:$K,$E1073)</f>
        <v>0</v>
      </c>
      <c r="I1073" s="20">
        <f>IF(COUNTIFS($C:$C,B1073)&gt;1,SUMIFS('Sales Hx'!$Q:$Q,'Sales Hx'!$B:$B,_xlfn.XLOOKUP(B1073,C:C,B:B),'Sales Hx'!$D:$D,Planning!$E1073),SUMIFS('Sales Hx'!$Q:$Q,'Sales Hx'!$B:$B,Planning!$B1073,'Sales Hx'!$D:$D,Planning!$E1073))</f>
        <v>0</v>
      </c>
      <c r="J1073" s="16">
        <f>IF(COUNTIFS($C:$C,B1073)&gt;1,SUMIFS('Sales Hx'!$S:$S,'Sales Hx'!$B:$B,_xlfn.XLOOKUP(B1073,C:C,B:B),'Sales Hx'!$D:$D,E1073),SUMIFS('Sales Hx'!$S:$S,'Sales Hx'!$B:$B,$B1073,'Sales Hx'!$D:$D,$E1073))</f>
        <v>3.2894736842105261E-2</v>
      </c>
      <c r="K1073" s="16">
        <f t="shared" si="90"/>
        <v>0</v>
      </c>
      <c r="L1073" s="12">
        <f>IF(M1073&lt;&gt;"",M1073,IF(COUNTIFS($C:$C,B1073)&gt;1,SUMIFS('Sales Hx'!V:V,'Sales Hx'!$B:$B,_xlfn.XLOOKUP(B1073,C:C,B:B),'Sales Hx'!$D:$D,$E1073),SUMIFS('Sales Hx'!V:V,'Sales Hx'!$B:$B,$B1073,'Sales Hx'!$D:$D,$E1073)))</f>
        <v>0</v>
      </c>
      <c r="M1073" s="12">
        <v>0</v>
      </c>
      <c r="N1073" s="15">
        <f t="shared" si="92"/>
        <v>3.2894736842105261E-2</v>
      </c>
      <c r="O1073" s="21">
        <f t="shared" si="89"/>
        <v>3</v>
      </c>
      <c r="P1073" s="24">
        <v>0</v>
      </c>
      <c r="Q1073" s="18">
        <f t="shared" si="91"/>
        <v>0</v>
      </c>
      <c r="R1073" s="2">
        <v>1</v>
      </c>
      <c r="S1073" s="2">
        <v>90</v>
      </c>
      <c r="T1073" s="2" t="s">
        <v>4647</v>
      </c>
      <c r="U1073" s="28" t="str">
        <f>IF(G1073=0,"",_xlfn.MINIFS('PO Details'!$I:$I,'PO Details'!$D:$D,Planning!$B1073,'PO Details'!$L:$L,Planning!$E1073))</f>
        <v/>
      </c>
      <c r="V1073" s="29" t="s">
        <v>4640</v>
      </c>
      <c r="W1073" t="str">
        <f t="shared" si="88"/>
        <v>Max</v>
      </c>
      <c r="X1073" s="2">
        <v>120</v>
      </c>
    </row>
    <row r="1074" spans="1:24" x14ac:dyDescent="0.25">
      <c r="A1074" s="11" t="s">
        <v>4618</v>
      </c>
      <c r="B1074" s="22" t="s">
        <v>122</v>
      </c>
      <c r="C1074" s="22"/>
      <c r="D1074" s="22" t="s">
        <v>123</v>
      </c>
      <c r="E1074" s="31" t="s">
        <v>113</v>
      </c>
      <c r="F1074" s="12">
        <f>SUMIFS('Inventory Details'!$H:$H,'Inventory Details'!$B:$B,$B1074,'Inventory Details'!$E:$E,$E1074)</f>
        <v>86</v>
      </c>
      <c r="G1074" s="12">
        <f>SUMIFS('PO Details'!$H:$H,'PO Details'!$D:$D,Planning!$B1074,'PO Details'!$L:$L,$E1074)</f>
        <v>105</v>
      </c>
      <c r="H1074" s="12">
        <f>SUMIFS('SO Details'!$G:$G,'SO Details'!$D:$D,Planning!$B1074,'SO Details'!$K:$K,$E1074)</f>
        <v>3</v>
      </c>
      <c r="I1074" s="20">
        <f>IF(COUNTIFS($C:$C,B1074)&gt;1,SUMIFS('Sales Hx'!$Q:$Q,'Sales Hx'!$B:$B,_xlfn.XLOOKUP(B1074,C:C,B:B),'Sales Hx'!$D:$D,Planning!$E1074),SUMIFS('Sales Hx'!$Q:$Q,'Sales Hx'!$B:$B,Planning!$B1074,'Sales Hx'!$D:$D,Planning!$E1074))</f>
        <v>81.199999999999989</v>
      </c>
      <c r="J1074" s="16">
        <f>IF(COUNTIFS($C:$C,B1074)&gt;1,SUMIFS('Sales Hx'!$S:$S,'Sales Hx'!$B:$B,_xlfn.XLOOKUP(B1074,C:C,B:B),'Sales Hx'!$D:$D,E1074),SUMIFS('Sales Hx'!$S:$S,'Sales Hx'!$B:$B,$B1074,'Sales Hx'!$D:$D,$E1074))</f>
        <v>0.62225877192982459</v>
      </c>
      <c r="K1074" s="16">
        <f t="shared" si="90"/>
        <v>2.3522167487684733</v>
      </c>
      <c r="L1074" s="12">
        <f>IF(M1074&lt;&gt;"",M1074,IF(COUNTIFS($C:$C,B1074)&gt;1,SUMIFS('Sales Hx'!V:V,'Sales Hx'!$B:$B,_xlfn.XLOOKUP(B1074,C:C,B:B),'Sales Hx'!$D:$D,$E1074),SUMIFS('Sales Hx'!V:V,'Sales Hx'!$B:$B,$B1074,'Sales Hx'!$D:$D,$E1074)))</f>
        <v>0</v>
      </c>
      <c r="M1074" s="12">
        <v>0</v>
      </c>
      <c r="N1074" s="15">
        <f t="shared" si="92"/>
        <v>0.62225877192982459</v>
      </c>
      <c r="O1074" s="21">
        <f t="shared" si="89"/>
        <v>0</v>
      </c>
      <c r="P1074" s="24">
        <v>78</v>
      </c>
      <c r="Q1074" s="18">
        <f t="shared" si="91"/>
        <v>0</v>
      </c>
      <c r="R1074" s="2">
        <v>1</v>
      </c>
      <c r="S1074" s="2">
        <v>90</v>
      </c>
      <c r="T1074" s="2" t="s">
        <v>4647</v>
      </c>
      <c r="U1074" s="28">
        <f>IF(G1074=0,"",_xlfn.MINIFS('PO Details'!$I:$I,'PO Details'!$D:$D,Planning!$B1074,'PO Details'!$L:$L,Planning!$E1074))</f>
        <v>45474</v>
      </c>
      <c r="V1074" s="29" t="s">
        <v>4639</v>
      </c>
      <c r="W1074" t="str">
        <f t="shared" si="88"/>
        <v/>
      </c>
      <c r="X1074" s="2">
        <v>120</v>
      </c>
    </row>
    <row r="1075" spans="1:24" x14ac:dyDescent="0.25">
      <c r="A1075" s="11" t="s">
        <v>4618</v>
      </c>
      <c r="B1075" s="22" t="s">
        <v>122</v>
      </c>
      <c r="C1075" s="22"/>
      <c r="D1075" s="22" t="s">
        <v>123</v>
      </c>
      <c r="E1075" s="31" t="s">
        <v>106</v>
      </c>
      <c r="F1075" s="12">
        <f>SUMIFS('Inventory Details'!$H:$H,'Inventory Details'!$B:$B,$B1075,'Inventory Details'!$E:$E,$E1075)</f>
        <v>158</v>
      </c>
      <c r="G1075" s="12">
        <f>SUMIFS('PO Details'!$H:$H,'PO Details'!$D:$D,Planning!$B1075,'PO Details'!$L:$L,$E1075)</f>
        <v>85</v>
      </c>
      <c r="H1075" s="12">
        <f>SUMIFS('SO Details'!$G:$G,'SO Details'!$D:$D,Planning!$B1075,'SO Details'!$K:$K,$E1075)</f>
        <v>5</v>
      </c>
      <c r="I1075" s="20">
        <f>IF(COUNTIFS($C:$C,B1075)&gt;1,SUMIFS('Sales Hx'!$Q:$Q,'Sales Hx'!$B:$B,_xlfn.XLOOKUP(B1075,C:C,B:B),'Sales Hx'!$D:$D,Planning!$E1075),SUMIFS('Sales Hx'!$Q:$Q,'Sales Hx'!$B:$B,Planning!$B1075,'Sales Hx'!$D:$D,Planning!$E1075))</f>
        <v>137.19999999999999</v>
      </c>
      <c r="J1075" s="16">
        <f>IF(COUNTIFS($C:$C,B1075)&gt;1,SUMIFS('Sales Hx'!$S:$S,'Sales Hx'!$B:$B,_xlfn.XLOOKUP(B1075,C:C,B:B),'Sales Hx'!$D:$D,E1075),SUMIFS('Sales Hx'!$S:$S,'Sales Hx'!$B:$B,$B1075,'Sales Hx'!$D:$D,$E1075))</f>
        <v>1.0964912280701755</v>
      </c>
      <c r="K1075" s="16">
        <f t="shared" si="90"/>
        <v>1.7711370262390671</v>
      </c>
      <c r="L1075" s="12">
        <f>IF(M1075&lt;&gt;"",M1075,IF(COUNTIFS($C:$C,B1075)&gt;1,SUMIFS('Sales Hx'!V:V,'Sales Hx'!$B:$B,_xlfn.XLOOKUP(B1075,C:C,B:B),'Sales Hx'!$D:$D,$E1075),SUMIFS('Sales Hx'!V:V,'Sales Hx'!$B:$B,$B1075,'Sales Hx'!$D:$D,$E1075)))</f>
        <v>0</v>
      </c>
      <c r="M1075" s="12">
        <v>0</v>
      </c>
      <c r="N1075" s="15">
        <f t="shared" si="92"/>
        <v>1.0964912280701755</v>
      </c>
      <c r="O1075" s="21">
        <f t="shared" si="89"/>
        <v>0</v>
      </c>
      <c r="P1075" s="24">
        <v>78</v>
      </c>
      <c r="Q1075" s="18">
        <f t="shared" si="91"/>
        <v>0</v>
      </c>
      <c r="R1075" s="2">
        <v>1</v>
      </c>
      <c r="S1075" s="2">
        <v>90</v>
      </c>
      <c r="T1075" s="2" t="s">
        <v>4647</v>
      </c>
      <c r="U1075" s="28">
        <f>IF(G1075=0,"",_xlfn.MINIFS('PO Details'!$I:$I,'PO Details'!$D:$D,Planning!$B1075,'PO Details'!$L:$L,Planning!$E1075))</f>
        <v>45448</v>
      </c>
      <c r="V1075" s="29" t="s">
        <v>4639</v>
      </c>
      <c r="W1075" t="str">
        <f t="shared" ref="W1075:W1138" si="93">IF(K1075=_xlfn.MAXIFS(K:K,B:B,B1075),"Max","")</f>
        <v/>
      </c>
      <c r="X1075" s="2">
        <v>120</v>
      </c>
    </row>
    <row r="1076" spans="1:24" x14ac:dyDescent="0.25">
      <c r="A1076" s="11" t="s">
        <v>4618</v>
      </c>
      <c r="B1076" s="22" t="s">
        <v>122</v>
      </c>
      <c r="C1076" s="22"/>
      <c r="D1076" s="22" t="s">
        <v>123</v>
      </c>
      <c r="E1076" s="31" t="s">
        <v>119</v>
      </c>
      <c r="F1076" s="12">
        <f>SUMIFS('Inventory Details'!$H:$H,'Inventory Details'!$B:$B,$B1076,'Inventory Details'!$E:$E,$E1076)</f>
        <v>0</v>
      </c>
      <c r="G1076" s="12">
        <f>SUMIFS('PO Details'!$H:$H,'PO Details'!$D:$D,Planning!$B1076,'PO Details'!$L:$L,$E1076)</f>
        <v>20</v>
      </c>
      <c r="H1076" s="12">
        <f>SUMIFS('SO Details'!$G:$G,'SO Details'!$D:$D,Planning!$B1076,'SO Details'!$K:$K,$E1076)</f>
        <v>0</v>
      </c>
      <c r="I1076" s="20">
        <f>IF(COUNTIFS($C:$C,B1076)&gt;1,SUMIFS('Sales Hx'!$Q:$Q,'Sales Hx'!$B:$B,_xlfn.XLOOKUP(B1076,C:C,B:B),'Sales Hx'!$D:$D,Planning!$E1076),SUMIFS('Sales Hx'!$Q:$Q,'Sales Hx'!$B:$B,Planning!$B1076,'Sales Hx'!$D:$D,Planning!$E1076))</f>
        <v>11.2</v>
      </c>
      <c r="J1076" s="16">
        <f>IF(COUNTIFS($C:$C,B1076)&gt;1,SUMIFS('Sales Hx'!$S:$S,'Sales Hx'!$B:$B,_xlfn.XLOOKUP(B1076,C:C,B:B),'Sales Hx'!$D:$D,E1076),SUMIFS('Sales Hx'!$S:$S,'Sales Hx'!$B:$B,$B1076,'Sales Hx'!$D:$D,$E1076))</f>
        <v>0.14912280701754385</v>
      </c>
      <c r="K1076" s="16">
        <f t="shared" si="90"/>
        <v>1.7857142857142858</v>
      </c>
      <c r="L1076" s="12">
        <f>IF(M1076&lt;&gt;"",M1076,IF(COUNTIFS($C:$C,B1076)&gt;1,SUMIFS('Sales Hx'!V:V,'Sales Hx'!$B:$B,_xlfn.XLOOKUP(B1076,C:C,B:B),'Sales Hx'!$D:$D,$E1076),SUMIFS('Sales Hx'!V:V,'Sales Hx'!$B:$B,$B1076,'Sales Hx'!$D:$D,$E1076)))</f>
        <v>0</v>
      </c>
      <c r="M1076" s="12">
        <v>0</v>
      </c>
      <c r="N1076" s="15">
        <f t="shared" si="92"/>
        <v>0.14912280701754385</v>
      </c>
      <c r="O1076" s="21">
        <f t="shared" si="89"/>
        <v>0</v>
      </c>
      <c r="P1076" s="24">
        <v>78</v>
      </c>
      <c r="Q1076" s="18">
        <f t="shared" si="91"/>
        <v>0</v>
      </c>
      <c r="R1076" s="2">
        <v>1</v>
      </c>
      <c r="S1076" s="2">
        <v>90</v>
      </c>
      <c r="T1076" s="2" t="s">
        <v>4647</v>
      </c>
      <c r="U1076" s="28">
        <f>IF(G1076=0,"",_xlfn.MINIFS('PO Details'!$I:$I,'PO Details'!$D:$D,Planning!$B1076,'PO Details'!$L:$L,Planning!$E1076))</f>
        <v>45443</v>
      </c>
      <c r="V1076" s="29" t="s">
        <v>4639</v>
      </c>
      <c r="W1076" t="str">
        <f t="shared" si="93"/>
        <v/>
      </c>
      <c r="X1076" s="2">
        <v>120</v>
      </c>
    </row>
    <row r="1077" spans="1:24" x14ac:dyDescent="0.25">
      <c r="A1077" s="11" t="s">
        <v>4618</v>
      </c>
      <c r="B1077" s="22" t="s">
        <v>122</v>
      </c>
      <c r="C1077" s="22"/>
      <c r="D1077" s="22" t="s">
        <v>123</v>
      </c>
      <c r="E1077" s="31" t="s">
        <v>4746</v>
      </c>
      <c r="F1077" s="12">
        <f>SUMIFS('Inventory Details'!$H:$H,'Inventory Details'!$B:$B,$B1077,'Inventory Details'!$E:$E,$E1077)</f>
        <v>137</v>
      </c>
      <c r="G1077" s="12">
        <f>SUMIFS('PO Details'!$H:$H,'PO Details'!$D:$D,Planning!$B1077,'PO Details'!$L:$L,$E1077)</f>
        <v>306</v>
      </c>
      <c r="H1077" s="12">
        <f>SUMIFS('SO Details'!$G:$G,'SO Details'!$D:$D,Planning!$B1077,'SO Details'!$K:$K,$E1077)</f>
        <v>6</v>
      </c>
      <c r="I1077" s="20">
        <f>IF(COUNTIFS($C:$C,B1077)&gt;1,SUMIFS('Sales Hx'!$Q:$Q,'Sales Hx'!$B:$B,_xlfn.XLOOKUP(B1077,C:C,B:B),'Sales Hx'!$D:$D,Planning!$E1077),SUMIFS('Sales Hx'!$Q:$Q,'Sales Hx'!$B:$B,Planning!$B1077,'Sales Hx'!$D:$D,Planning!$E1077))</f>
        <v>200.2</v>
      </c>
      <c r="J1077" s="16">
        <f>IF(COUNTIFS($C:$C,B1077)&gt;1,SUMIFS('Sales Hx'!$S:$S,'Sales Hx'!$B:$B,_xlfn.XLOOKUP(B1077,C:C,B:B),'Sales Hx'!$D:$D,E1077),SUMIFS('Sales Hx'!$S:$S,'Sales Hx'!$B:$B,$B1077,'Sales Hx'!$D:$D,$E1077))</f>
        <v>2.1559210526315788</v>
      </c>
      <c r="K1077" s="16">
        <f t="shared" si="90"/>
        <v>2.2127872127872128</v>
      </c>
      <c r="L1077" s="12">
        <f>IF(M1077&lt;&gt;"",M1077,IF(COUNTIFS($C:$C,B1077)&gt;1,SUMIFS('Sales Hx'!V:V,'Sales Hx'!$B:$B,_xlfn.XLOOKUP(B1077,C:C,B:B),'Sales Hx'!$D:$D,$E1077),SUMIFS('Sales Hx'!V:V,'Sales Hx'!$B:$B,$B1077,'Sales Hx'!$D:$D,$E1077)))</f>
        <v>0</v>
      </c>
      <c r="M1077" s="12">
        <v>0</v>
      </c>
      <c r="N1077" s="15">
        <f t="shared" si="92"/>
        <v>2.1559210526315788</v>
      </c>
      <c r="O1077" s="21">
        <f t="shared" si="89"/>
        <v>0</v>
      </c>
      <c r="P1077" s="24">
        <v>78</v>
      </c>
      <c r="Q1077" s="18">
        <f t="shared" si="91"/>
        <v>0</v>
      </c>
      <c r="R1077" s="2">
        <v>1</v>
      </c>
      <c r="S1077" s="2">
        <v>90</v>
      </c>
      <c r="T1077" s="2" t="s">
        <v>4647</v>
      </c>
      <c r="U1077" s="28">
        <f>IF(G1077=0,"",_xlfn.MINIFS('PO Details'!$I:$I,'PO Details'!$D:$D,Planning!$B1077,'PO Details'!$L:$L,Planning!$E1077))</f>
        <v>45458</v>
      </c>
      <c r="V1077" s="29" t="s">
        <v>4639</v>
      </c>
      <c r="W1077" t="str">
        <f t="shared" si="93"/>
        <v/>
      </c>
      <c r="X1077" s="2">
        <v>120</v>
      </c>
    </row>
    <row r="1078" spans="1:24" x14ac:dyDescent="0.25">
      <c r="A1078" s="11" t="s">
        <v>4618</v>
      </c>
      <c r="B1078" s="22" t="s">
        <v>122</v>
      </c>
      <c r="C1078" s="22"/>
      <c r="D1078" s="22" t="s">
        <v>123</v>
      </c>
      <c r="E1078" s="31" t="s">
        <v>109</v>
      </c>
      <c r="F1078" s="12">
        <f>SUMIFS('Inventory Details'!$H:$H,'Inventory Details'!$B:$B,$B1078,'Inventory Details'!$E:$E,$E1078)</f>
        <v>15</v>
      </c>
      <c r="G1078" s="12">
        <f>SUMIFS('PO Details'!$H:$H,'PO Details'!$D:$D,Planning!$B1078,'PO Details'!$L:$L,$E1078)</f>
        <v>80</v>
      </c>
      <c r="H1078" s="12">
        <f>SUMIFS('SO Details'!$G:$G,'SO Details'!$D:$D,Planning!$B1078,'SO Details'!$K:$K,$E1078)</f>
        <v>0</v>
      </c>
      <c r="I1078" s="20">
        <f>IF(COUNTIFS($C:$C,B1078)&gt;1,SUMIFS('Sales Hx'!$Q:$Q,'Sales Hx'!$B:$B,_xlfn.XLOOKUP(B1078,C:C,B:B),'Sales Hx'!$D:$D,Planning!$E1078),SUMIFS('Sales Hx'!$Q:$Q,'Sales Hx'!$B:$B,Planning!$B1078,'Sales Hx'!$D:$D,Planning!$E1078))</f>
        <v>22.4</v>
      </c>
      <c r="J1078" s="16">
        <f>IF(COUNTIFS($C:$C,B1078)&gt;1,SUMIFS('Sales Hx'!$S:$S,'Sales Hx'!$B:$B,_xlfn.XLOOKUP(B1078,C:C,B:B),'Sales Hx'!$D:$D,E1078),SUMIFS('Sales Hx'!$S:$S,'Sales Hx'!$B:$B,$B1078,'Sales Hx'!$D:$D,$E1078))</f>
        <v>0.2673444976076555</v>
      </c>
      <c r="K1078" s="16">
        <f t="shared" si="90"/>
        <v>4.2410714285714288</v>
      </c>
      <c r="L1078" s="12">
        <f>IF(M1078&lt;&gt;"",M1078,IF(COUNTIFS($C:$C,B1078)&gt;1,SUMIFS('Sales Hx'!V:V,'Sales Hx'!$B:$B,_xlfn.XLOOKUP(B1078,C:C,B:B),'Sales Hx'!$D:$D,$E1078),SUMIFS('Sales Hx'!V:V,'Sales Hx'!$B:$B,$B1078,'Sales Hx'!$D:$D,$E1078)))</f>
        <v>0</v>
      </c>
      <c r="M1078" s="12">
        <v>0</v>
      </c>
      <c r="N1078" s="15">
        <f t="shared" si="92"/>
        <v>0.2673444976076555</v>
      </c>
      <c r="O1078" s="21">
        <f t="shared" si="89"/>
        <v>0</v>
      </c>
      <c r="P1078" s="24">
        <v>78</v>
      </c>
      <c r="Q1078" s="18">
        <f t="shared" si="91"/>
        <v>0</v>
      </c>
      <c r="R1078" s="2">
        <v>1</v>
      </c>
      <c r="S1078" s="2">
        <v>90</v>
      </c>
      <c r="T1078" s="2" t="s">
        <v>4647</v>
      </c>
      <c r="U1078" s="28">
        <f>IF(G1078=0,"",_xlfn.MINIFS('PO Details'!$I:$I,'PO Details'!$D:$D,Planning!$B1078,'PO Details'!$L:$L,Planning!$E1078))</f>
        <v>45440</v>
      </c>
      <c r="V1078" s="29" t="s">
        <v>4639</v>
      </c>
      <c r="W1078" t="str">
        <f t="shared" si="93"/>
        <v/>
      </c>
      <c r="X1078" s="2">
        <v>120</v>
      </c>
    </row>
    <row r="1079" spans="1:24" x14ac:dyDescent="0.25">
      <c r="A1079" s="11" t="s">
        <v>4618</v>
      </c>
      <c r="B1079" s="22" t="s">
        <v>122</v>
      </c>
      <c r="C1079" s="22"/>
      <c r="D1079" s="22" t="s">
        <v>123</v>
      </c>
      <c r="E1079" s="31" t="s">
        <v>15</v>
      </c>
      <c r="F1079" s="12">
        <f>SUMIFS('Inventory Details'!$H:$H,'Inventory Details'!$B:$B,$B1079,'Inventory Details'!$E:$E,$E1079)</f>
        <v>92</v>
      </c>
      <c r="G1079" s="12">
        <f>SUMIFS('PO Details'!$H:$H,'PO Details'!$D:$D,Planning!$B1079,'PO Details'!$L:$L,$E1079)</f>
        <v>3</v>
      </c>
      <c r="H1079" s="12">
        <f>SUMIFS('SO Details'!$G:$G,'SO Details'!$D:$D,Planning!$B1079,'SO Details'!$K:$K,$E1079)</f>
        <v>0</v>
      </c>
      <c r="I1079" s="20">
        <f>IF(COUNTIFS($C:$C,B1079)&gt;1,SUMIFS('Sales Hx'!$Q:$Q,'Sales Hx'!$B:$B,_xlfn.XLOOKUP(B1079,C:C,B:B),'Sales Hx'!$D:$D,Planning!$E1079),SUMIFS('Sales Hx'!$Q:$Q,'Sales Hx'!$B:$B,Planning!$B1079,'Sales Hx'!$D:$D,Planning!$E1079))</f>
        <v>118.99999999999999</v>
      </c>
      <c r="J1079" s="16">
        <f>IF(COUNTIFS($C:$C,B1079)&gt;1,SUMIFS('Sales Hx'!$S:$S,'Sales Hx'!$B:$B,_xlfn.XLOOKUP(B1079,C:C,B:B),'Sales Hx'!$D:$D,E1079),SUMIFS('Sales Hx'!$S:$S,'Sales Hx'!$B:$B,$B1079,'Sales Hx'!$D:$D,$E1079))</f>
        <v>2.1694078947368425</v>
      </c>
      <c r="K1079" s="16">
        <f t="shared" si="90"/>
        <v>0.79831932773109249</v>
      </c>
      <c r="L1079" s="12">
        <f>IF(M1079&lt;&gt;"",M1079,IF(COUNTIFS($C:$C,B1079)&gt;1,SUMIFS('Sales Hx'!V:V,'Sales Hx'!$B:$B,_xlfn.XLOOKUP(B1079,C:C,B:B),'Sales Hx'!$D:$D,$E1079),SUMIFS('Sales Hx'!V:V,'Sales Hx'!$B:$B,$B1079,'Sales Hx'!$D:$D,$E1079)))</f>
        <v>0</v>
      </c>
      <c r="M1079" s="12">
        <v>0</v>
      </c>
      <c r="N1079" s="15">
        <f t="shared" si="92"/>
        <v>2.1694078947368425</v>
      </c>
      <c r="O1079" s="21">
        <f t="shared" si="89"/>
        <v>0</v>
      </c>
      <c r="P1079" s="24">
        <v>78</v>
      </c>
      <c r="Q1079" s="18">
        <f t="shared" si="91"/>
        <v>0</v>
      </c>
      <c r="R1079" s="2">
        <v>1</v>
      </c>
      <c r="S1079" s="2">
        <v>90</v>
      </c>
      <c r="T1079" s="2" t="s">
        <v>4647</v>
      </c>
      <c r="U1079" s="28">
        <f>IF(G1079=0,"",_xlfn.MINIFS('PO Details'!$I:$I,'PO Details'!$D:$D,Planning!$B1079,'PO Details'!$L:$L,Planning!$E1079))</f>
        <v>45469</v>
      </c>
      <c r="V1079" s="29" t="s">
        <v>4639</v>
      </c>
      <c r="W1079" t="str">
        <f t="shared" si="93"/>
        <v/>
      </c>
      <c r="X1079" s="2">
        <v>120</v>
      </c>
    </row>
    <row r="1080" spans="1:24" x14ac:dyDescent="0.25">
      <c r="A1080" s="11" t="s">
        <v>4618</v>
      </c>
      <c r="B1080" s="22" t="s">
        <v>122</v>
      </c>
      <c r="C1080" s="22"/>
      <c r="D1080" s="22" t="s">
        <v>123</v>
      </c>
      <c r="E1080" s="31" t="s">
        <v>1201</v>
      </c>
      <c r="F1080" s="12">
        <f>SUMIFS('Inventory Details'!$H:$H,'Inventory Details'!$B:$B,$B1080,'Inventory Details'!$E:$E,$E1080)</f>
        <v>0</v>
      </c>
      <c r="G1080" s="12">
        <f>SUMIFS('PO Details'!$H:$H,'PO Details'!$D:$D,Planning!$B1080,'PO Details'!$L:$L,$E1080)</f>
        <v>0</v>
      </c>
      <c r="H1080" s="12">
        <f>SUMIFS('SO Details'!$G:$G,'SO Details'!$D:$D,Planning!$B1080,'SO Details'!$K:$K,$E1080)</f>
        <v>0</v>
      </c>
      <c r="I1080" s="20">
        <f>IF(COUNTIFS($C:$C,B1080)&gt;1,SUMIFS('Sales Hx'!$Q:$Q,'Sales Hx'!$B:$B,_xlfn.XLOOKUP(B1080,C:C,B:B),'Sales Hx'!$D:$D,Planning!$E1080),SUMIFS('Sales Hx'!$Q:$Q,'Sales Hx'!$B:$B,Planning!$B1080,'Sales Hx'!$D:$D,Planning!$E1080))</f>
        <v>0</v>
      </c>
      <c r="J1080" s="16">
        <f>IF(COUNTIFS($C:$C,B1080)&gt;1,SUMIFS('Sales Hx'!$S:$S,'Sales Hx'!$B:$B,_xlfn.XLOOKUP(B1080,C:C,B:B),'Sales Hx'!$D:$D,E1080),SUMIFS('Sales Hx'!$S:$S,'Sales Hx'!$B:$B,$B1080,'Sales Hx'!$D:$D,$E1080))</f>
        <v>0</v>
      </c>
      <c r="K1080" s="16">
        <f t="shared" si="90"/>
        <v>0</v>
      </c>
      <c r="L1080" s="12">
        <f>IF(M1080&lt;&gt;"",M1080,IF(COUNTIFS($C:$C,B1080)&gt;1,SUMIFS('Sales Hx'!V:V,'Sales Hx'!$B:$B,_xlfn.XLOOKUP(B1080,C:C,B:B),'Sales Hx'!$D:$D,$E1080),SUMIFS('Sales Hx'!V:V,'Sales Hx'!$B:$B,$B1080,'Sales Hx'!$D:$D,$E1080)))</f>
        <v>0</v>
      </c>
      <c r="M1080" s="12">
        <v>0</v>
      </c>
      <c r="N1080" s="15">
        <f t="shared" si="92"/>
        <v>0</v>
      </c>
      <c r="O1080" s="21">
        <f t="shared" si="89"/>
        <v>0</v>
      </c>
      <c r="P1080" s="24">
        <v>78</v>
      </c>
      <c r="Q1080" s="18">
        <f t="shared" si="91"/>
        <v>0</v>
      </c>
      <c r="R1080" s="2">
        <v>1</v>
      </c>
      <c r="S1080" s="2">
        <v>90</v>
      </c>
      <c r="T1080" s="2" t="s">
        <v>4647</v>
      </c>
      <c r="U1080" s="28" t="str">
        <f>IF(G1080=0,"",_xlfn.MINIFS('PO Details'!$I:$I,'PO Details'!$D:$D,Planning!$B1080,'PO Details'!$L:$L,Planning!$E1080))</f>
        <v/>
      </c>
      <c r="V1080" s="29" t="s">
        <v>4639</v>
      </c>
      <c r="W1080" t="str">
        <f t="shared" si="93"/>
        <v/>
      </c>
      <c r="X1080" s="2">
        <v>120</v>
      </c>
    </row>
    <row r="1081" spans="1:24" x14ac:dyDescent="0.25">
      <c r="A1081" s="11" t="s">
        <v>4618</v>
      </c>
      <c r="B1081" s="22" t="s">
        <v>122</v>
      </c>
      <c r="C1081" s="22"/>
      <c r="D1081" s="22" t="s">
        <v>123</v>
      </c>
      <c r="E1081" s="31" t="s">
        <v>820</v>
      </c>
      <c r="F1081" s="12">
        <f>SUMIFS('Inventory Details'!$H:$H,'Inventory Details'!$B:$B,$B1081,'Inventory Details'!$E:$E,$E1081)</f>
        <v>24</v>
      </c>
      <c r="G1081" s="12">
        <f>SUMIFS('PO Details'!$H:$H,'PO Details'!$D:$D,Planning!$B1081,'PO Details'!$L:$L,$E1081)</f>
        <v>0</v>
      </c>
      <c r="H1081" s="12">
        <f>SUMIFS('SO Details'!$G:$G,'SO Details'!$D:$D,Planning!$B1081,'SO Details'!$K:$K,$E1081)</f>
        <v>0</v>
      </c>
      <c r="I1081" s="20">
        <f>IF(COUNTIFS($C:$C,B1081)&gt;1,SUMIFS('Sales Hx'!$Q:$Q,'Sales Hx'!$B:$B,_xlfn.XLOOKUP(B1081,C:C,B:B),'Sales Hx'!$D:$D,Planning!$E1081),SUMIFS('Sales Hx'!$Q:$Q,'Sales Hx'!$B:$B,Planning!$B1081,'Sales Hx'!$D:$D,Planning!$E1081))</f>
        <v>2.8</v>
      </c>
      <c r="J1081" s="16">
        <f>IF(COUNTIFS($C:$C,B1081)&gt;1,SUMIFS('Sales Hx'!$S:$S,'Sales Hx'!$B:$B,_xlfn.XLOOKUP(B1081,C:C,B:B),'Sales Hx'!$D:$D,E1081),SUMIFS('Sales Hx'!$S:$S,'Sales Hx'!$B:$B,$B1081,'Sales Hx'!$D:$D,$E1081))</f>
        <v>8.2894736842105271E-2</v>
      </c>
      <c r="K1081" s="16">
        <f t="shared" si="90"/>
        <v>8.5714285714285712</v>
      </c>
      <c r="L1081" s="12">
        <f>IF(M1081&lt;&gt;"",M1081,IF(COUNTIFS($C:$C,B1081)&gt;1,SUMIFS('Sales Hx'!V:V,'Sales Hx'!$B:$B,_xlfn.XLOOKUP(B1081,C:C,B:B),'Sales Hx'!$D:$D,$E1081),SUMIFS('Sales Hx'!V:V,'Sales Hx'!$B:$B,$B1081,'Sales Hx'!$D:$D,$E1081)))</f>
        <v>0</v>
      </c>
      <c r="M1081" s="12">
        <v>0</v>
      </c>
      <c r="N1081" s="15">
        <f t="shared" si="92"/>
        <v>8.2894736842105271E-2</v>
      </c>
      <c r="O1081" s="21">
        <f t="shared" si="89"/>
        <v>0</v>
      </c>
      <c r="P1081" s="24">
        <v>78</v>
      </c>
      <c r="Q1081" s="18">
        <f t="shared" si="91"/>
        <v>0</v>
      </c>
      <c r="R1081" s="2">
        <v>1</v>
      </c>
      <c r="S1081" s="2">
        <v>90</v>
      </c>
      <c r="T1081" s="2" t="s">
        <v>4647</v>
      </c>
      <c r="U1081" s="28" t="str">
        <f>IF(G1081=0,"",_xlfn.MINIFS('PO Details'!$I:$I,'PO Details'!$D:$D,Planning!$B1081,'PO Details'!$L:$L,Planning!$E1081))</f>
        <v/>
      </c>
      <c r="V1081" s="29" t="s">
        <v>4639</v>
      </c>
      <c r="W1081" t="str">
        <f t="shared" si="93"/>
        <v>Max</v>
      </c>
      <c r="X1081" s="2">
        <v>120</v>
      </c>
    </row>
    <row r="1082" spans="1:24" x14ac:dyDescent="0.25">
      <c r="A1082" s="11" t="s">
        <v>4618</v>
      </c>
      <c r="B1082" s="22" t="s">
        <v>122</v>
      </c>
      <c r="C1082" s="22"/>
      <c r="D1082" s="22" t="s">
        <v>123</v>
      </c>
      <c r="E1082" s="31" t="s">
        <v>861</v>
      </c>
      <c r="F1082" s="12">
        <f>SUMIFS('Inventory Details'!$H:$H,'Inventory Details'!$B:$B,$B1082,'Inventory Details'!$E:$E,$E1082)</f>
        <v>6</v>
      </c>
      <c r="G1082" s="12">
        <f>SUMIFS('PO Details'!$H:$H,'PO Details'!$D:$D,Planning!$B1082,'PO Details'!$L:$L,$E1082)</f>
        <v>0</v>
      </c>
      <c r="H1082" s="12">
        <f>SUMIFS('SO Details'!$G:$G,'SO Details'!$D:$D,Planning!$B1082,'SO Details'!$K:$K,$E1082)</f>
        <v>0</v>
      </c>
      <c r="I1082" s="20">
        <f>IF(COUNTIFS($C:$C,B1082)&gt;1,SUMIFS('Sales Hx'!$Q:$Q,'Sales Hx'!$B:$B,_xlfn.XLOOKUP(B1082,C:C,B:B),'Sales Hx'!$D:$D,Planning!$E1082),SUMIFS('Sales Hx'!$Q:$Q,'Sales Hx'!$B:$B,Planning!$B1082,'Sales Hx'!$D:$D,Planning!$E1082))</f>
        <v>0</v>
      </c>
      <c r="J1082" s="16">
        <f>IF(COUNTIFS($C:$C,B1082)&gt;1,SUMIFS('Sales Hx'!$S:$S,'Sales Hx'!$B:$B,_xlfn.XLOOKUP(B1082,C:C,B:B),'Sales Hx'!$D:$D,E1082),SUMIFS('Sales Hx'!$S:$S,'Sales Hx'!$B:$B,$B1082,'Sales Hx'!$D:$D,$E1082))</f>
        <v>3.2894736842105261E-2</v>
      </c>
      <c r="K1082" s="16">
        <f t="shared" si="90"/>
        <v>0</v>
      </c>
      <c r="L1082" s="12">
        <f>IF(M1082&lt;&gt;"",M1082,IF(COUNTIFS($C:$C,B1082)&gt;1,SUMIFS('Sales Hx'!V:V,'Sales Hx'!$B:$B,_xlfn.XLOOKUP(B1082,C:C,B:B),'Sales Hx'!$D:$D,$E1082),SUMIFS('Sales Hx'!V:V,'Sales Hx'!$B:$B,$B1082,'Sales Hx'!$D:$D,$E1082)))</f>
        <v>0</v>
      </c>
      <c r="M1082" s="12">
        <v>0</v>
      </c>
      <c r="N1082" s="15">
        <f t="shared" si="92"/>
        <v>3.2894736842105261E-2</v>
      </c>
      <c r="O1082" s="21">
        <f t="shared" si="89"/>
        <v>0</v>
      </c>
      <c r="P1082" s="24">
        <v>78</v>
      </c>
      <c r="Q1082" s="18">
        <f t="shared" si="91"/>
        <v>0</v>
      </c>
      <c r="R1082" s="2">
        <v>1</v>
      </c>
      <c r="S1082" s="2">
        <v>90</v>
      </c>
      <c r="T1082" s="2" t="s">
        <v>4647</v>
      </c>
      <c r="U1082" s="28" t="str">
        <f>IF(G1082=0,"",_xlfn.MINIFS('PO Details'!$I:$I,'PO Details'!$D:$D,Planning!$B1082,'PO Details'!$L:$L,Planning!$E1082))</f>
        <v/>
      </c>
      <c r="V1082" s="29" t="s">
        <v>4639</v>
      </c>
      <c r="W1082" t="str">
        <f t="shared" si="93"/>
        <v/>
      </c>
      <c r="X1082" s="2">
        <v>120</v>
      </c>
    </row>
    <row r="1083" spans="1:24" x14ac:dyDescent="0.25">
      <c r="A1083" s="11" t="s">
        <v>4618</v>
      </c>
      <c r="B1083" s="22" t="s">
        <v>122</v>
      </c>
      <c r="C1083" s="22"/>
      <c r="D1083" s="22" t="s">
        <v>123</v>
      </c>
      <c r="E1083" s="31" t="s">
        <v>108</v>
      </c>
      <c r="F1083" s="12">
        <f>SUMIFS('Inventory Details'!$H:$H,'Inventory Details'!$B:$B,$B1083,'Inventory Details'!$E:$E,$E1083)</f>
        <v>0</v>
      </c>
      <c r="G1083" s="12">
        <f>SUMIFS('PO Details'!$H:$H,'PO Details'!$D:$D,Planning!$B1083,'PO Details'!$L:$L,$E1083)</f>
        <v>0</v>
      </c>
      <c r="H1083" s="12">
        <f>SUMIFS('SO Details'!$G:$G,'SO Details'!$D:$D,Planning!$B1083,'SO Details'!$K:$K,$E1083)</f>
        <v>0</v>
      </c>
      <c r="I1083" s="20">
        <f>IF(COUNTIFS($C:$C,B1083)&gt;1,SUMIFS('Sales Hx'!$Q:$Q,'Sales Hx'!$B:$B,_xlfn.XLOOKUP(B1083,C:C,B:B),'Sales Hx'!$D:$D,Planning!$E1083),SUMIFS('Sales Hx'!$Q:$Q,'Sales Hx'!$B:$B,Planning!$B1083,'Sales Hx'!$D:$D,Planning!$E1083))</f>
        <v>0</v>
      </c>
      <c r="J1083" s="16">
        <f>IF(COUNTIFS($C:$C,B1083)&gt;1,SUMIFS('Sales Hx'!$S:$S,'Sales Hx'!$B:$B,_xlfn.XLOOKUP(B1083,C:C,B:B),'Sales Hx'!$D:$D,E1083),SUMIFS('Sales Hx'!$S:$S,'Sales Hx'!$B:$B,$B1083,'Sales Hx'!$D:$D,$E1083))</f>
        <v>0.19736842105263158</v>
      </c>
      <c r="K1083" s="16">
        <f t="shared" si="90"/>
        <v>0</v>
      </c>
      <c r="L1083" s="12">
        <f>IF(M1083&lt;&gt;"",M1083,IF(COUNTIFS($C:$C,B1083)&gt;1,SUMIFS('Sales Hx'!V:V,'Sales Hx'!$B:$B,_xlfn.XLOOKUP(B1083,C:C,B:B),'Sales Hx'!$D:$D,$E1083),SUMIFS('Sales Hx'!V:V,'Sales Hx'!$B:$B,$B1083,'Sales Hx'!$D:$D,$E1083)))</f>
        <v>0</v>
      </c>
      <c r="M1083" s="12">
        <v>0</v>
      </c>
      <c r="N1083" s="15">
        <f t="shared" si="92"/>
        <v>0.19736842105263158</v>
      </c>
      <c r="O1083" s="21">
        <f t="shared" si="89"/>
        <v>18</v>
      </c>
      <c r="P1083" s="24">
        <v>78</v>
      </c>
      <c r="Q1083" s="18">
        <f t="shared" si="91"/>
        <v>1404</v>
      </c>
      <c r="R1083" s="2">
        <v>1</v>
      </c>
      <c r="S1083" s="2">
        <v>90</v>
      </c>
      <c r="T1083" s="2" t="s">
        <v>4647</v>
      </c>
      <c r="U1083" s="28" t="str">
        <f>IF(G1083=0,"",_xlfn.MINIFS('PO Details'!$I:$I,'PO Details'!$D:$D,Planning!$B1083,'PO Details'!$L:$L,Planning!$E1083))</f>
        <v/>
      </c>
      <c r="V1083" s="29" t="s">
        <v>4639</v>
      </c>
      <c r="W1083" t="str">
        <f t="shared" si="93"/>
        <v/>
      </c>
      <c r="X1083" s="2">
        <v>120</v>
      </c>
    </row>
    <row r="1084" spans="1:24" x14ac:dyDescent="0.25">
      <c r="A1084" s="11" t="s">
        <v>4618</v>
      </c>
      <c r="B1084" s="22" t="s">
        <v>122</v>
      </c>
      <c r="C1084" s="22"/>
      <c r="D1084" s="22" t="s">
        <v>123</v>
      </c>
      <c r="E1084" s="31" t="s">
        <v>2214</v>
      </c>
      <c r="F1084" s="12">
        <f>SUMIFS('Inventory Details'!$H:$H,'Inventory Details'!$B:$B,$B1084,'Inventory Details'!$E:$E,$E1084)</f>
        <v>0</v>
      </c>
      <c r="G1084" s="12">
        <f>SUMIFS('PO Details'!$H:$H,'PO Details'!$D:$D,Planning!$B1084,'PO Details'!$L:$L,$E1084)</f>
        <v>0</v>
      </c>
      <c r="H1084" s="12">
        <f>SUMIFS('SO Details'!$G:$G,'SO Details'!$D:$D,Planning!$B1084,'SO Details'!$K:$K,$E1084)</f>
        <v>1</v>
      </c>
      <c r="I1084" s="20">
        <f>IF(COUNTIFS($C:$C,B1084)&gt;1,SUMIFS('Sales Hx'!$Q:$Q,'Sales Hx'!$B:$B,_xlfn.XLOOKUP(B1084,C:C,B:B),'Sales Hx'!$D:$D,Planning!$E1084),SUMIFS('Sales Hx'!$Q:$Q,'Sales Hx'!$B:$B,Planning!$B1084,'Sales Hx'!$D:$D,Planning!$E1084))</f>
        <v>0</v>
      </c>
      <c r="J1084" s="16">
        <f>IF(COUNTIFS($C:$C,B1084)&gt;1,SUMIFS('Sales Hx'!$S:$S,'Sales Hx'!$B:$B,_xlfn.XLOOKUP(B1084,C:C,B:B),'Sales Hx'!$D:$D,E1084),SUMIFS('Sales Hx'!$S:$S,'Sales Hx'!$B:$B,$B1084,'Sales Hx'!$D:$D,$E1084))</f>
        <v>3.2894736842105261E-2</v>
      </c>
      <c r="K1084" s="16">
        <f t="shared" si="90"/>
        <v>0</v>
      </c>
      <c r="L1084" s="12">
        <f>IF(M1084&lt;&gt;"",M1084,IF(COUNTIFS($C:$C,B1084)&gt;1,SUMIFS('Sales Hx'!V:V,'Sales Hx'!$B:$B,_xlfn.XLOOKUP(B1084,C:C,B:B),'Sales Hx'!$D:$D,$E1084),SUMIFS('Sales Hx'!V:V,'Sales Hx'!$B:$B,$B1084,'Sales Hx'!$D:$D,$E1084)))</f>
        <v>0</v>
      </c>
      <c r="M1084" s="12">
        <v>0</v>
      </c>
      <c r="N1084" s="15">
        <f t="shared" si="92"/>
        <v>3.2894736842105261E-2</v>
      </c>
      <c r="O1084" s="21">
        <f t="shared" si="89"/>
        <v>4</v>
      </c>
      <c r="P1084" s="24">
        <v>78</v>
      </c>
      <c r="Q1084" s="18">
        <f t="shared" si="91"/>
        <v>312</v>
      </c>
      <c r="R1084" s="2">
        <v>1</v>
      </c>
      <c r="S1084" s="2">
        <v>90</v>
      </c>
      <c r="T1084" s="2" t="s">
        <v>4647</v>
      </c>
      <c r="U1084" s="28" t="str">
        <f>IF(G1084=0,"",_xlfn.MINIFS('PO Details'!$I:$I,'PO Details'!$D:$D,Planning!$B1084,'PO Details'!$L:$L,Planning!$E1084))</f>
        <v/>
      </c>
      <c r="V1084" s="29" t="s">
        <v>4639</v>
      </c>
      <c r="W1084" t="str">
        <f t="shared" si="93"/>
        <v/>
      </c>
      <c r="X1084" s="2">
        <v>120</v>
      </c>
    </row>
    <row r="1085" spans="1:24" x14ac:dyDescent="0.25">
      <c r="A1085" s="11"/>
      <c r="B1085" s="22" t="s">
        <v>5127</v>
      </c>
      <c r="C1085" s="22"/>
      <c r="D1085" s="22" t="s">
        <v>5128</v>
      </c>
      <c r="E1085" s="31" t="s">
        <v>106</v>
      </c>
      <c r="F1085" s="12">
        <f>SUMIFS('Inventory Details'!$H:$H,'Inventory Details'!$B:$B,$B1085,'Inventory Details'!$E:$E,$E1085)</f>
        <v>0</v>
      </c>
      <c r="G1085" s="12">
        <f>SUMIFS('PO Details'!$H:$H,'PO Details'!$D:$D,Planning!$B1085,'PO Details'!$L:$L,$E1085)</f>
        <v>14</v>
      </c>
      <c r="H1085" s="12">
        <f>SUMIFS('SO Details'!$G:$G,'SO Details'!$D:$D,Planning!$B1085,'SO Details'!$K:$K,$E1085)</f>
        <v>0</v>
      </c>
      <c r="I1085" s="20">
        <f>IF(COUNTIFS($C:$C,B1085)&gt;1,SUMIFS('Sales Hx'!$Q:$Q,'Sales Hx'!$B:$B,_xlfn.XLOOKUP(B1085,C:C,B:B),'Sales Hx'!$D:$D,Planning!$E1085),SUMIFS('Sales Hx'!$Q:$Q,'Sales Hx'!$B:$B,Planning!$B1085,'Sales Hx'!$D:$D,Planning!$E1085))</f>
        <v>0</v>
      </c>
      <c r="J1085" s="16">
        <f>IF(COUNTIFS($C:$C,B1085)&gt;1,SUMIFS('Sales Hx'!$S:$S,'Sales Hx'!$B:$B,_xlfn.XLOOKUP(B1085,C:C,B:B),'Sales Hx'!$D:$D,E1085),SUMIFS('Sales Hx'!$S:$S,'Sales Hx'!$B:$B,$B1085,'Sales Hx'!$D:$D,$E1085))</f>
        <v>0</v>
      </c>
      <c r="K1085" s="16">
        <f t="shared" si="90"/>
        <v>0</v>
      </c>
      <c r="L1085" s="12">
        <f>IF(M1085&lt;&gt;"",M1085,IF(COUNTIFS($C:$C,B1085)&gt;1,SUMIFS('Sales Hx'!V:V,'Sales Hx'!$B:$B,_xlfn.XLOOKUP(B1085,C:C,B:B),'Sales Hx'!$D:$D,$E1085),SUMIFS('Sales Hx'!V:V,'Sales Hx'!$B:$B,$B1085,'Sales Hx'!$D:$D,$E1085)))</f>
        <v>0</v>
      </c>
      <c r="M1085" s="12">
        <v>0</v>
      </c>
      <c r="N1085" s="15">
        <f t="shared" si="92"/>
        <v>0</v>
      </c>
      <c r="O1085" s="21">
        <f t="shared" si="89"/>
        <v>0</v>
      </c>
      <c r="P1085" s="24">
        <v>106.9087</v>
      </c>
      <c r="Q1085" s="18">
        <f t="shared" si="91"/>
        <v>0</v>
      </c>
      <c r="R1085" s="2">
        <v>1</v>
      </c>
      <c r="S1085" s="2">
        <v>90</v>
      </c>
      <c r="T1085" s="2" t="s">
        <v>4647</v>
      </c>
      <c r="U1085" s="28">
        <f>IF(G1085=0,"",_xlfn.MINIFS('PO Details'!$I:$I,'PO Details'!$D:$D,Planning!$B1085,'PO Details'!$L:$L,Planning!$E1085))</f>
        <v>45490</v>
      </c>
      <c r="V1085" s="29" t="s">
        <v>4640</v>
      </c>
      <c r="W1085" t="str">
        <f t="shared" si="93"/>
        <v>Max</v>
      </c>
      <c r="X1085" s="2">
        <v>120</v>
      </c>
    </row>
    <row r="1086" spans="1:24" x14ac:dyDescent="0.25">
      <c r="A1086" s="11"/>
      <c r="B1086" s="22" t="s">
        <v>5127</v>
      </c>
      <c r="C1086" s="22"/>
      <c r="D1086" s="22" t="s">
        <v>5128</v>
      </c>
      <c r="E1086" s="31" t="s">
        <v>109</v>
      </c>
      <c r="F1086" s="12">
        <f>SUMIFS('Inventory Details'!$H:$H,'Inventory Details'!$B:$B,$B1086,'Inventory Details'!$E:$E,$E1086)</f>
        <v>0</v>
      </c>
      <c r="G1086" s="12">
        <f>SUMIFS('PO Details'!$H:$H,'PO Details'!$D:$D,Planning!$B1086,'PO Details'!$L:$L,$E1086)</f>
        <v>8</v>
      </c>
      <c r="H1086" s="12">
        <f>SUMIFS('SO Details'!$G:$G,'SO Details'!$D:$D,Planning!$B1086,'SO Details'!$K:$K,$E1086)</f>
        <v>0</v>
      </c>
      <c r="I1086" s="20">
        <f>IF(COUNTIFS($C:$C,B1086)&gt;1,SUMIFS('Sales Hx'!$Q:$Q,'Sales Hx'!$B:$B,_xlfn.XLOOKUP(B1086,C:C,B:B),'Sales Hx'!$D:$D,Planning!$E1086),SUMIFS('Sales Hx'!$Q:$Q,'Sales Hx'!$B:$B,Planning!$B1086,'Sales Hx'!$D:$D,Planning!$E1086))</f>
        <v>0</v>
      </c>
      <c r="J1086" s="16">
        <f>IF(COUNTIFS($C:$C,B1086)&gt;1,SUMIFS('Sales Hx'!$S:$S,'Sales Hx'!$B:$B,_xlfn.XLOOKUP(B1086,C:C,B:B),'Sales Hx'!$D:$D,E1086),SUMIFS('Sales Hx'!$S:$S,'Sales Hx'!$B:$B,$B1086,'Sales Hx'!$D:$D,$E1086))</f>
        <v>0</v>
      </c>
      <c r="K1086" s="16">
        <f t="shared" si="90"/>
        <v>0</v>
      </c>
      <c r="L1086" s="12">
        <f>IF(M1086&lt;&gt;"",M1086,IF(COUNTIFS($C:$C,B1086)&gt;1,SUMIFS('Sales Hx'!V:V,'Sales Hx'!$B:$B,_xlfn.XLOOKUP(B1086,C:C,B:B),'Sales Hx'!$D:$D,$E1086),SUMIFS('Sales Hx'!V:V,'Sales Hx'!$B:$B,$B1086,'Sales Hx'!$D:$D,$E1086)))</f>
        <v>0</v>
      </c>
      <c r="M1086" s="12">
        <v>0</v>
      </c>
      <c r="N1086" s="15">
        <f t="shared" si="92"/>
        <v>0</v>
      </c>
      <c r="O1086" s="21">
        <f t="shared" si="89"/>
        <v>0</v>
      </c>
      <c r="P1086" s="24">
        <v>106.9087</v>
      </c>
      <c r="Q1086" s="18">
        <f t="shared" si="91"/>
        <v>0</v>
      </c>
      <c r="R1086" s="2">
        <v>1</v>
      </c>
      <c r="S1086" s="2">
        <v>90</v>
      </c>
      <c r="T1086" s="2" t="s">
        <v>4647</v>
      </c>
      <c r="U1086" s="28">
        <f>IF(G1086=0,"",_xlfn.MINIFS('PO Details'!$I:$I,'PO Details'!$D:$D,Planning!$B1086,'PO Details'!$L:$L,Planning!$E1086))</f>
        <v>45490</v>
      </c>
      <c r="V1086" s="29" t="s">
        <v>4640</v>
      </c>
      <c r="W1086" t="str">
        <f t="shared" si="93"/>
        <v>Max</v>
      </c>
      <c r="X1086" s="2">
        <v>120</v>
      </c>
    </row>
    <row r="1087" spans="1:24" x14ac:dyDescent="0.25">
      <c r="A1087" s="11"/>
      <c r="B1087" s="22" t="s">
        <v>5127</v>
      </c>
      <c r="C1087" s="22"/>
      <c r="D1087" s="22" t="s">
        <v>5128</v>
      </c>
      <c r="E1087" s="31" t="s">
        <v>113</v>
      </c>
      <c r="F1087" s="12">
        <f>SUMIFS('Inventory Details'!$H:$H,'Inventory Details'!$B:$B,$B1087,'Inventory Details'!$E:$E,$E1087)</f>
        <v>0</v>
      </c>
      <c r="G1087" s="12">
        <f>SUMIFS('PO Details'!$H:$H,'PO Details'!$D:$D,Planning!$B1087,'PO Details'!$L:$L,$E1087)</f>
        <v>8</v>
      </c>
      <c r="H1087" s="12">
        <f>SUMIFS('SO Details'!$G:$G,'SO Details'!$D:$D,Planning!$B1087,'SO Details'!$K:$K,$E1087)</f>
        <v>0</v>
      </c>
      <c r="I1087" s="20">
        <f>IF(COUNTIFS($C:$C,B1087)&gt;1,SUMIFS('Sales Hx'!$Q:$Q,'Sales Hx'!$B:$B,_xlfn.XLOOKUP(B1087,C:C,B:B),'Sales Hx'!$D:$D,Planning!$E1087),SUMIFS('Sales Hx'!$Q:$Q,'Sales Hx'!$B:$B,Planning!$B1087,'Sales Hx'!$D:$D,Planning!$E1087))</f>
        <v>0</v>
      </c>
      <c r="J1087" s="16">
        <f>IF(COUNTIFS($C:$C,B1087)&gt;1,SUMIFS('Sales Hx'!$S:$S,'Sales Hx'!$B:$B,_xlfn.XLOOKUP(B1087,C:C,B:B),'Sales Hx'!$D:$D,E1087),SUMIFS('Sales Hx'!$S:$S,'Sales Hx'!$B:$B,$B1087,'Sales Hx'!$D:$D,$E1087))</f>
        <v>0</v>
      </c>
      <c r="K1087" s="16">
        <f t="shared" si="90"/>
        <v>0</v>
      </c>
      <c r="L1087" s="12">
        <f>IF(M1087&lt;&gt;"",M1087,IF(COUNTIFS($C:$C,B1087)&gt;1,SUMIFS('Sales Hx'!V:V,'Sales Hx'!$B:$B,_xlfn.XLOOKUP(B1087,C:C,B:B),'Sales Hx'!$D:$D,$E1087),SUMIFS('Sales Hx'!V:V,'Sales Hx'!$B:$B,$B1087,'Sales Hx'!$D:$D,$E1087)))</f>
        <v>0</v>
      </c>
      <c r="M1087" s="12">
        <v>0</v>
      </c>
      <c r="N1087" s="15">
        <f t="shared" si="92"/>
        <v>0</v>
      </c>
      <c r="O1087" s="21">
        <f t="shared" si="89"/>
        <v>0</v>
      </c>
      <c r="P1087" s="24">
        <v>106.9087</v>
      </c>
      <c r="Q1087" s="18">
        <f t="shared" si="91"/>
        <v>0</v>
      </c>
      <c r="R1087" s="2">
        <v>1</v>
      </c>
      <c r="S1087" s="2">
        <v>90</v>
      </c>
      <c r="T1087" s="2" t="s">
        <v>4647</v>
      </c>
      <c r="U1087" s="28">
        <f>IF(G1087=0,"",_xlfn.MINIFS('PO Details'!$I:$I,'PO Details'!$D:$D,Planning!$B1087,'PO Details'!$L:$L,Planning!$E1087))</f>
        <v>45490</v>
      </c>
      <c r="V1087" s="29" t="s">
        <v>4640</v>
      </c>
      <c r="W1087" t="str">
        <f t="shared" si="93"/>
        <v>Max</v>
      </c>
      <c r="X1087" s="2">
        <v>120</v>
      </c>
    </row>
    <row r="1088" spans="1:24" x14ac:dyDescent="0.25">
      <c r="A1088" s="11"/>
      <c r="B1088" s="22" t="s">
        <v>5127</v>
      </c>
      <c r="C1088" s="22"/>
      <c r="D1088" s="22" t="s">
        <v>5128</v>
      </c>
      <c r="E1088" s="31" t="s">
        <v>820</v>
      </c>
      <c r="F1088" s="12">
        <f>SUMIFS('Inventory Details'!$H:$H,'Inventory Details'!$B:$B,$B1088,'Inventory Details'!$E:$E,$E1088)</f>
        <v>0</v>
      </c>
      <c r="G1088" s="12">
        <f>SUMIFS('PO Details'!$H:$H,'PO Details'!$D:$D,Planning!$B1088,'PO Details'!$L:$L,$E1088)</f>
        <v>5</v>
      </c>
      <c r="H1088" s="12">
        <f>SUMIFS('SO Details'!$G:$G,'SO Details'!$D:$D,Planning!$B1088,'SO Details'!$K:$K,$E1088)</f>
        <v>0</v>
      </c>
      <c r="I1088" s="20">
        <f>IF(COUNTIFS($C:$C,B1088)&gt;1,SUMIFS('Sales Hx'!$Q:$Q,'Sales Hx'!$B:$B,_xlfn.XLOOKUP(B1088,C:C,B:B),'Sales Hx'!$D:$D,Planning!$E1088),SUMIFS('Sales Hx'!$Q:$Q,'Sales Hx'!$B:$B,Planning!$B1088,'Sales Hx'!$D:$D,Planning!$E1088))</f>
        <v>0</v>
      </c>
      <c r="J1088" s="16">
        <f>IF(COUNTIFS($C:$C,B1088)&gt;1,SUMIFS('Sales Hx'!$S:$S,'Sales Hx'!$B:$B,_xlfn.XLOOKUP(B1088,C:C,B:B),'Sales Hx'!$D:$D,E1088),SUMIFS('Sales Hx'!$S:$S,'Sales Hx'!$B:$B,$B1088,'Sales Hx'!$D:$D,$E1088))</f>
        <v>0</v>
      </c>
      <c r="K1088" s="16">
        <f t="shared" si="90"/>
        <v>0</v>
      </c>
      <c r="L1088" s="12">
        <f>IF(M1088&lt;&gt;"",M1088,IF(COUNTIFS($C:$C,B1088)&gt;1,SUMIFS('Sales Hx'!V:V,'Sales Hx'!$B:$B,_xlfn.XLOOKUP(B1088,C:C,B:B),'Sales Hx'!$D:$D,$E1088),SUMIFS('Sales Hx'!V:V,'Sales Hx'!$B:$B,$B1088,'Sales Hx'!$D:$D,$E1088)))</f>
        <v>0</v>
      </c>
      <c r="M1088" s="12">
        <v>0</v>
      </c>
      <c r="N1088" s="15">
        <f t="shared" si="92"/>
        <v>0</v>
      </c>
      <c r="O1088" s="21">
        <f t="shared" si="89"/>
        <v>0</v>
      </c>
      <c r="P1088" s="24">
        <v>106.9087</v>
      </c>
      <c r="Q1088" s="18">
        <f t="shared" si="91"/>
        <v>0</v>
      </c>
      <c r="R1088" s="2">
        <v>1</v>
      </c>
      <c r="S1088" s="2">
        <v>90</v>
      </c>
      <c r="T1088" s="2" t="s">
        <v>4647</v>
      </c>
      <c r="U1088" s="28">
        <f>IF(G1088=0,"",_xlfn.MINIFS('PO Details'!$I:$I,'PO Details'!$D:$D,Planning!$B1088,'PO Details'!$L:$L,Planning!$E1088))</f>
        <v>45490</v>
      </c>
      <c r="V1088" s="29" t="s">
        <v>4640</v>
      </c>
      <c r="W1088" t="str">
        <f t="shared" si="93"/>
        <v>Max</v>
      </c>
      <c r="X1088" s="2">
        <v>120</v>
      </c>
    </row>
    <row r="1089" spans="1:24" x14ac:dyDescent="0.25">
      <c r="A1089" s="11"/>
      <c r="B1089" s="22" t="s">
        <v>5127</v>
      </c>
      <c r="C1089" s="22"/>
      <c r="D1089" s="22" t="s">
        <v>5128</v>
      </c>
      <c r="E1089" s="31" t="s">
        <v>4746</v>
      </c>
      <c r="F1089" s="12">
        <f>SUMIFS('Inventory Details'!$H:$H,'Inventory Details'!$B:$B,$B1089,'Inventory Details'!$E:$E,$E1089)</f>
        <v>0</v>
      </c>
      <c r="G1089" s="12">
        <f>SUMIFS('PO Details'!$H:$H,'PO Details'!$D:$D,Planning!$B1089,'PO Details'!$L:$L,$E1089)</f>
        <v>15</v>
      </c>
      <c r="H1089" s="12">
        <f>SUMIFS('SO Details'!$G:$G,'SO Details'!$D:$D,Planning!$B1089,'SO Details'!$K:$K,$E1089)</f>
        <v>0</v>
      </c>
      <c r="I1089" s="20">
        <f>IF(COUNTIFS($C:$C,B1089)&gt;1,SUMIFS('Sales Hx'!$Q:$Q,'Sales Hx'!$B:$B,_xlfn.XLOOKUP(B1089,C:C,B:B),'Sales Hx'!$D:$D,Planning!$E1089),SUMIFS('Sales Hx'!$Q:$Q,'Sales Hx'!$B:$B,Planning!$B1089,'Sales Hx'!$D:$D,Planning!$E1089))</f>
        <v>0</v>
      </c>
      <c r="J1089" s="16">
        <f>IF(COUNTIFS($C:$C,B1089)&gt;1,SUMIFS('Sales Hx'!$S:$S,'Sales Hx'!$B:$B,_xlfn.XLOOKUP(B1089,C:C,B:B),'Sales Hx'!$D:$D,E1089),SUMIFS('Sales Hx'!$S:$S,'Sales Hx'!$B:$B,$B1089,'Sales Hx'!$D:$D,$E1089))</f>
        <v>0</v>
      </c>
      <c r="K1089" s="16">
        <f t="shared" si="90"/>
        <v>0</v>
      </c>
      <c r="L1089" s="12">
        <f>IF(M1089&lt;&gt;"",M1089,IF(COUNTIFS($C:$C,B1089)&gt;1,SUMIFS('Sales Hx'!V:V,'Sales Hx'!$B:$B,_xlfn.XLOOKUP(B1089,C:C,B:B),'Sales Hx'!$D:$D,$E1089),SUMIFS('Sales Hx'!V:V,'Sales Hx'!$B:$B,$B1089,'Sales Hx'!$D:$D,$E1089)))</f>
        <v>0</v>
      </c>
      <c r="M1089" s="12">
        <v>0</v>
      </c>
      <c r="N1089" s="15">
        <f t="shared" si="92"/>
        <v>0</v>
      </c>
      <c r="O1089" s="21">
        <f t="shared" si="89"/>
        <v>0</v>
      </c>
      <c r="P1089" s="24">
        <v>106.9087</v>
      </c>
      <c r="Q1089" s="18">
        <f t="shared" si="91"/>
        <v>0</v>
      </c>
      <c r="R1089" s="2">
        <v>1</v>
      </c>
      <c r="S1089" s="2">
        <v>90</v>
      </c>
      <c r="T1089" s="2" t="s">
        <v>4647</v>
      </c>
      <c r="U1089" s="28">
        <f>IF(G1089=0,"",_xlfn.MINIFS('PO Details'!$I:$I,'PO Details'!$D:$D,Planning!$B1089,'PO Details'!$L:$L,Planning!$E1089))</f>
        <v>45490</v>
      </c>
      <c r="V1089" s="29" t="s">
        <v>4640</v>
      </c>
      <c r="W1089" t="str">
        <f t="shared" si="93"/>
        <v>Max</v>
      </c>
      <c r="X1089" s="2">
        <v>120</v>
      </c>
    </row>
    <row r="1090" spans="1:24" x14ac:dyDescent="0.25">
      <c r="A1090" s="11" t="s">
        <v>4618</v>
      </c>
      <c r="B1090" s="22" t="s">
        <v>124</v>
      </c>
      <c r="C1090" s="22"/>
      <c r="D1090" s="22" t="s">
        <v>125</v>
      </c>
      <c r="E1090" s="31" t="s">
        <v>113</v>
      </c>
      <c r="F1090" s="12">
        <f>SUMIFS('Inventory Details'!$H:$H,'Inventory Details'!$B:$B,$B1090,'Inventory Details'!$E:$E,$E1090)</f>
        <v>141</v>
      </c>
      <c r="G1090" s="12">
        <f>SUMIFS('PO Details'!$H:$H,'PO Details'!$D:$D,Planning!$B1090,'PO Details'!$L:$L,$E1090)</f>
        <v>140</v>
      </c>
      <c r="H1090" s="12">
        <f>SUMIFS('SO Details'!$G:$G,'SO Details'!$D:$D,Planning!$B1090,'SO Details'!$K:$K,$E1090)</f>
        <v>1</v>
      </c>
      <c r="I1090" s="20">
        <f>IF(COUNTIFS($C:$C,B1090)&gt;1,SUMIFS('Sales Hx'!$Q:$Q,'Sales Hx'!$B:$B,_xlfn.XLOOKUP(B1090,C:C,B:B),'Sales Hx'!$D:$D,Planning!$E1090),SUMIFS('Sales Hx'!$Q:$Q,'Sales Hx'!$B:$B,Planning!$B1090,'Sales Hx'!$D:$D,Planning!$E1090))</f>
        <v>116.19999999999999</v>
      </c>
      <c r="J1090" s="16">
        <f>IF(COUNTIFS($C:$C,B1090)&gt;1,SUMIFS('Sales Hx'!$S:$S,'Sales Hx'!$B:$B,_xlfn.XLOOKUP(B1090,C:C,B:B),'Sales Hx'!$D:$D,E1090),SUMIFS('Sales Hx'!$S:$S,'Sales Hx'!$B:$B,$B1090,'Sales Hx'!$D:$D,$E1090))</f>
        <v>0.86074561403508776</v>
      </c>
      <c r="K1090" s="16">
        <f t="shared" si="90"/>
        <v>2.4182444061962136</v>
      </c>
      <c r="L1090" s="12">
        <f>IF(M1090&lt;&gt;"",M1090,IF(COUNTIFS($C:$C,B1090)&gt;1,SUMIFS('Sales Hx'!V:V,'Sales Hx'!$B:$B,_xlfn.XLOOKUP(B1090,C:C,B:B),'Sales Hx'!$D:$D,$E1090),SUMIFS('Sales Hx'!V:V,'Sales Hx'!$B:$B,$B1090,'Sales Hx'!$D:$D,$E1090)))</f>
        <v>0</v>
      </c>
      <c r="M1090" s="12">
        <v>0</v>
      </c>
      <c r="N1090" s="15">
        <f t="shared" si="92"/>
        <v>0.86074561403508776</v>
      </c>
      <c r="O1090" s="21">
        <f t="shared" ref="O1090:O1153" si="94">MROUND(ROUND(IFERROR(IF(C1090&lt;&gt;"",0,IF(T1090="DC'd",0,IF(AND(J1090=0,F1090+G1090&lt;H1090),H1090-F1090+G1090,IF(F1090+G1090&lt;N1090,N1090+MAX((IF(J1090*R1090&gt;F1090,F1090,J1090*R1090))+J1090*S1090-F1090-G1090+H1090,0))))),0),0),1)</f>
        <v>0</v>
      </c>
      <c r="P1090" s="24">
        <v>84.5</v>
      </c>
      <c r="Q1090" s="18">
        <f t="shared" si="91"/>
        <v>0</v>
      </c>
      <c r="R1090" s="2">
        <v>1</v>
      </c>
      <c r="S1090" s="2">
        <v>90</v>
      </c>
      <c r="T1090" s="2" t="s">
        <v>4647</v>
      </c>
      <c r="U1090" s="28">
        <f>IF(G1090=0,"",_xlfn.MINIFS('PO Details'!$I:$I,'PO Details'!$D:$D,Planning!$B1090,'PO Details'!$L:$L,Planning!$E1090))</f>
        <v>45474</v>
      </c>
      <c r="V1090" s="29" t="s">
        <v>4639</v>
      </c>
      <c r="W1090" t="str">
        <f t="shared" si="93"/>
        <v/>
      </c>
      <c r="X1090" s="2">
        <v>120</v>
      </c>
    </row>
    <row r="1091" spans="1:24" x14ac:dyDescent="0.25">
      <c r="A1091" s="11" t="s">
        <v>4618</v>
      </c>
      <c r="B1091" s="22" t="s">
        <v>124</v>
      </c>
      <c r="C1091" s="22"/>
      <c r="D1091" s="22" t="s">
        <v>125</v>
      </c>
      <c r="E1091" s="31" t="s">
        <v>106</v>
      </c>
      <c r="F1091" s="12">
        <f>SUMIFS('Inventory Details'!$H:$H,'Inventory Details'!$B:$B,$B1091,'Inventory Details'!$E:$E,$E1091)</f>
        <v>110</v>
      </c>
      <c r="G1091" s="12">
        <f>SUMIFS('PO Details'!$H:$H,'PO Details'!$D:$D,Planning!$B1091,'PO Details'!$L:$L,$E1091)</f>
        <v>135</v>
      </c>
      <c r="H1091" s="12">
        <f>SUMIFS('SO Details'!$G:$G,'SO Details'!$D:$D,Planning!$B1091,'SO Details'!$K:$K,$E1091)</f>
        <v>10</v>
      </c>
      <c r="I1091" s="20">
        <f>IF(COUNTIFS($C:$C,B1091)&gt;1,SUMIFS('Sales Hx'!$Q:$Q,'Sales Hx'!$B:$B,_xlfn.XLOOKUP(B1091,C:C,B:B),'Sales Hx'!$D:$D,Planning!$E1091),SUMIFS('Sales Hx'!$Q:$Q,'Sales Hx'!$B:$B,Planning!$B1091,'Sales Hx'!$D:$D,Planning!$E1091))</f>
        <v>175</v>
      </c>
      <c r="J1091" s="16">
        <f>IF(COUNTIFS($C:$C,B1091)&gt;1,SUMIFS('Sales Hx'!$S:$S,'Sales Hx'!$B:$B,_xlfn.XLOOKUP(B1091,C:C,B:B),'Sales Hx'!$D:$D,E1091),SUMIFS('Sales Hx'!$S:$S,'Sales Hx'!$B:$B,$B1091,'Sales Hx'!$D:$D,$E1091))</f>
        <v>1.4089912280701755</v>
      </c>
      <c r="K1091" s="16">
        <f t="shared" ref="K1091:K1154" si="95">IFERROR((F1091+G1091)/I1091,0)</f>
        <v>1.4</v>
      </c>
      <c r="L1091" s="12">
        <f>IF(M1091&lt;&gt;"",M1091,IF(COUNTIFS($C:$C,B1091)&gt;1,SUMIFS('Sales Hx'!V:V,'Sales Hx'!$B:$B,_xlfn.XLOOKUP(B1091,C:C,B:B),'Sales Hx'!$D:$D,$E1091),SUMIFS('Sales Hx'!V:V,'Sales Hx'!$B:$B,$B1091,'Sales Hx'!$D:$D,$E1091)))</f>
        <v>0</v>
      </c>
      <c r="M1091" s="12">
        <v>0</v>
      </c>
      <c r="N1091" s="15">
        <f t="shared" si="92"/>
        <v>1.4089912280701755</v>
      </c>
      <c r="O1091" s="21">
        <f t="shared" si="94"/>
        <v>0</v>
      </c>
      <c r="P1091" s="24">
        <v>84.5</v>
      </c>
      <c r="Q1091" s="18">
        <f t="shared" si="91"/>
        <v>0</v>
      </c>
      <c r="R1091" s="2">
        <v>1</v>
      </c>
      <c r="S1091" s="2">
        <v>90</v>
      </c>
      <c r="T1091" s="2" t="s">
        <v>4647</v>
      </c>
      <c r="U1091" s="28">
        <f>IF(G1091=0,"",_xlfn.MINIFS('PO Details'!$I:$I,'PO Details'!$D:$D,Planning!$B1091,'PO Details'!$L:$L,Planning!$E1091))</f>
        <v>45448</v>
      </c>
      <c r="V1091" s="29" t="s">
        <v>4639</v>
      </c>
      <c r="W1091" t="str">
        <f t="shared" si="93"/>
        <v/>
      </c>
      <c r="X1091" s="2">
        <v>120</v>
      </c>
    </row>
    <row r="1092" spans="1:24" x14ac:dyDescent="0.25">
      <c r="A1092" s="11" t="s">
        <v>4618</v>
      </c>
      <c r="B1092" s="22" t="s">
        <v>124</v>
      </c>
      <c r="C1092" s="22"/>
      <c r="D1092" s="22" t="s">
        <v>125</v>
      </c>
      <c r="E1092" s="31" t="s">
        <v>119</v>
      </c>
      <c r="F1092" s="12">
        <f>SUMIFS('Inventory Details'!$H:$H,'Inventory Details'!$B:$B,$B1092,'Inventory Details'!$E:$E,$E1092)</f>
        <v>0</v>
      </c>
      <c r="G1092" s="12">
        <f>SUMIFS('PO Details'!$H:$H,'PO Details'!$D:$D,Planning!$B1092,'PO Details'!$L:$L,$E1092)</f>
        <v>16</v>
      </c>
      <c r="H1092" s="12">
        <f>SUMIFS('SO Details'!$G:$G,'SO Details'!$D:$D,Planning!$B1092,'SO Details'!$K:$K,$E1092)</f>
        <v>0</v>
      </c>
      <c r="I1092" s="20">
        <f>IF(COUNTIFS($C:$C,B1092)&gt;1,SUMIFS('Sales Hx'!$Q:$Q,'Sales Hx'!$B:$B,_xlfn.XLOOKUP(B1092,C:C,B:B),'Sales Hx'!$D:$D,Planning!$E1092),SUMIFS('Sales Hx'!$Q:$Q,'Sales Hx'!$B:$B,Planning!$B1092,'Sales Hx'!$D:$D,Planning!$E1092))</f>
        <v>8.3999999999999986</v>
      </c>
      <c r="J1092" s="16">
        <f>IF(COUNTIFS($C:$C,B1092)&gt;1,SUMIFS('Sales Hx'!$S:$S,'Sales Hx'!$B:$B,_xlfn.XLOOKUP(B1092,C:C,B:B),'Sales Hx'!$D:$D,E1092),SUMIFS('Sales Hx'!$S:$S,'Sales Hx'!$B:$B,$B1092,'Sales Hx'!$D:$D,$E1092))</f>
        <v>0.11842105263157894</v>
      </c>
      <c r="K1092" s="16">
        <f t="shared" si="95"/>
        <v>1.9047619047619051</v>
      </c>
      <c r="L1092" s="12">
        <f>IF(M1092&lt;&gt;"",M1092,IF(COUNTIFS($C:$C,B1092)&gt;1,SUMIFS('Sales Hx'!V:V,'Sales Hx'!$B:$B,_xlfn.XLOOKUP(B1092,C:C,B:B),'Sales Hx'!$D:$D,$E1092),SUMIFS('Sales Hx'!V:V,'Sales Hx'!$B:$B,$B1092,'Sales Hx'!$D:$D,$E1092)))</f>
        <v>0</v>
      </c>
      <c r="M1092" s="12">
        <v>0</v>
      </c>
      <c r="N1092" s="15">
        <f t="shared" si="92"/>
        <v>0.11842105263157894</v>
      </c>
      <c r="O1092" s="21">
        <f t="shared" si="94"/>
        <v>0</v>
      </c>
      <c r="P1092" s="24">
        <v>84.5</v>
      </c>
      <c r="Q1092" s="18">
        <f t="shared" si="91"/>
        <v>0</v>
      </c>
      <c r="R1092" s="2">
        <v>1</v>
      </c>
      <c r="S1092" s="2">
        <v>90</v>
      </c>
      <c r="T1092" s="2" t="s">
        <v>4647</v>
      </c>
      <c r="U1092" s="28">
        <f>IF(G1092=0,"",_xlfn.MINIFS('PO Details'!$I:$I,'PO Details'!$D:$D,Planning!$B1092,'PO Details'!$L:$L,Planning!$E1092))</f>
        <v>45474</v>
      </c>
      <c r="V1092" s="29" t="s">
        <v>4639</v>
      </c>
      <c r="W1092" t="str">
        <f t="shared" si="93"/>
        <v/>
      </c>
      <c r="X1092" s="2">
        <v>120</v>
      </c>
    </row>
    <row r="1093" spans="1:24" x14ac:dyDescent="0.25">
      <c r="A1093" s="11" t="s">
        <v>4618</v>
      </c>
      <c r="B1093" s="22" t="s">
        <v>124</v>
      </c>
      <c r="C1093" s="22"/>
      <c r="D1093" s="22" t="s">
        <v>125</v>
      </c>
      <c r="E1093" s="31" t="s">
        <v>15</v>
      </c>
      <c r="F1093" s="12">
        <f>SUMIFS('Inventory Details'!$H:$H,'Inventory Details'!$B:$B,$B1093,'Inventory Details'!$E:$E,$E1093)</f>
        <v>160</v>
      </c>
      <c r="G1093" s="12">
        <f>SUMIFS('PO Details'!$H:$H,'PO Details'!$D:$D,Planning!$B1093,'PO Details'!$L:$L,$E1093)</f>
        <v>36</v>
      </c>
      <c r="H1093" s="12">
        <f>SUMIFS('SO Details'!$G:$G,'SO Details'!$D:$D,Planning!$B1093,'SO Details'!$K:$K,$E1093)</f>
        <v>6</v>
      </c>
      <c r="I1093" s="20">
        <f>IF(COUNTIFS($C:$C,B1093)&gt;1,SUMIFS('Sales Hx'!$Q:$Q,'Sales Hx'!$B:$B,_xlfn.XLOOKUP(B1093,C:C,B:B),'Sales Hx'!$D:$D,Planning!$E1093),SUMIFS('Sales Hx'!$Q:$Q,'Sales Hx'!$B:$B,Planning!$B1093,'Sales Hx'!$D:$D,Planning!$E1093))</f>
        <v>134.39999999999998</v>
      </c>
      <c r="J1093" s="16">
        <f>IF(COUNTIFS($C:$C,B1093)&gt;1,SUMIFS('Sales Hx'!$S:$S,'Sales Hx'!$B:$B,_xlfn.XLOOKUP(B1093,C:C,B:B),'Sales Hx'!$D:$D,E1093),SUMIFS('Sales Hx'!$S:$S,'Sales Hx'!$B:$B,$B1093,'Sales Hx'!$D:$D,$E1093))</f>
        <v>3.2335526315789469</v>
      </c>
      <c r="K1093" s="16">
        <f t="shared" si="95"/>
        <v>1.4583333333333335</v>
      </c>
      <c r="L1093" s="12">
        <f>IF(M1093&lt;&gt;"",M1093,IF(COUNTIFS($C:$C,B1093)&gt;1,SUMIFS('Sales Hx'!V:V,'Sales Hx'!$B:$B,_xlfn.XLOOKUP(B1093,C:C,B:B),'Sales Hx'!$D:$D,$E1093),SUMIFS('Sales Hx'!V:V,'Sales Hx'!$B:$B,$B1093,'Sales Hx'!$D:$D,$E1093)))</f>
        <v>0</v>
      </c>
      <c r="M1093" s="12">
        <v>0</v>
      </c>
      <c r="N1093" s="15">
        <f t="shared" si="92"/>
        <v>3.2335526315789469</v>
      </c>
      <c r="O1093" s="21">
        <f t="shared" si="94"/>
        <v>0</v>
      </c>
      <c r="P1093" s="24">
        <v>84.5</v>
      </c>
      <c r="Q1093" s="18">
        <f t="shared" si="91"/>
        <v>0</v>
      </c>
      <c r="R1093" s="2">
        <v>1</v>
      </c>
      <c r="S1093" s="2">
        <v>90</v>
      </c>
      <c r="T1093" s="2" t="s">
        <v>4647</v>
      </c>
      <c r="U1093" s="28">
        <f>IF(G1093=0,"",_xlfn.MINIFS('PO Details'!$I:$I,'PO Details'!$D:$D,Planning!$B1093,'PO Details'!$L:$L,Planning!$E1093))</f>
        <v>45469</v>
      </c>
      <c r="V1093" s="29" t="s">
        <v>4639</v>
      </c>
      <c r="W1093" t="str">
        <f t="shared" si="93"/>
        <v/>
      </c>
      <c r="X1093" s="2">
        <v>120</v>
      </c>
    </row>
    <row r="1094" spans="1:24" x14ac:dyDescent="0.25">
      <c r="A1094" s="11" t="s">
        <v>4618</v>
      </c>
      <c r="B1094" s="22" t="s">
        <v>124</v>
      </c>
      <c r="C1094" s="22"/>
      <c r="D1094" s="22" t="s">
        <v>125</v>
      </c>
      <c r="E1094" s="31" t="s">
        <v>820</v>
      </c>
      <c r="F1094" s="12">
        <f>SUMIFS('Inventory Details'!$H:$H,'Inventory Details'!$B:$B,$B1094,'Inventory Details'!$E:$E,$E1094)</f>
        <v>3</v>
      </c>
      <c r="G1094" s="12">
        <f>SUMIFS('PO Details'!$H:$H,'PO Details'!$D:$D,Planning!$B1094,'PO Details'!$L:$L,$E1094)</f>
        <v>25</v>
      </c>
      <c r="H1094" s="12">
        <f>SUMIFS('SO Details'!$G:$G,'SO Details'!$D:$D,Planning!$B1094,'SO Details'!$K:$K,$E1094)</f>
        <v>2</v>
      </c>
      <c r="I1094" s="20">
        <f>IF(COUNTIFS($C:$C,B1094)&gt;1,SUMIFS('Sales Hx'!$Q:$Q,'Sales Hx'!$B:$B,_xlfn.XLOOKUP(B1094,C:C,B:B),'Sales Hx'!$D:$D,Planning!$E1094),SUMIFS('Sales Hx'!$Q:$Q,'Sales Hx'!$B:$B,Planning!$B1094,'Sales Hx'!$D:$D,Planning!$E1094))</f>
        <v>5.6</v>
      </c>
      <c r="J1094" s="16">
        <f>IF(COUNTIFS($C:$C,B1094)&gt;1,SUMIFS('Sales Hx'!$S:$S,'Sales Hx'!$B:$B,_xlfn.XLOOKUP(B1094,C:C,B:B),'Sales Hx'!$D:$D,E1094),SUMIFS('Sales Hx'!$S:$S,'Sales Hx'!$B:$B,$B1094,'Sales Hx'!$D:$D,$E1094))</f>
        <v>0.12171052631578948</v>
      </c>
      <c r="K1094" s="16">
        <f t="shared" si="95"/>
        <v>5</v>
      </c>
      <c r="L1094" s="12">
        <f>IF(M1094&lt;&gt;"",M1094,IF(COUNTIFS($C:$C,B1094)&gt;1,SUMIFS('Sales Hx'!V:V,'Sales Hx'!$B:$B,_xlfn.XLOOKUP(B1094,C:C,B:B),'Sales Hx'!$D:$D,$E1094),SUMIFS('Sales Hx'!V:V,'Sales Hx'!$B:$B,$B1094,'Sales Hx'!$D:$D,$E1094)))</f>
        <v>0</v>
      </c>
      <c r="M1094" s="12">
        <v>0</v>
      </c>
      <c r="N1094" s="15">
        <f t="shared" si="92"/>
        <v>0.12171052631578948</v>
      </c>
      <c r="O1094" s="21">
        <f t="shared" si="94"/>
        <v>0</v>
      </c>
      <c r="P1094" s="24">
        <v>84.5</v>
      </c>
      <c r="Q1094" s="18">
        <f t="shared" si="91"/>
        <v>0</v>
      </c>
      <c r="R1094" s="2">
        <v>1</v>
      </c>
      <c r="S1094" s="2">
        <v>90</v>
      </c>
      <c r="T1094" s="2" t="s">
        <v>4647</v>
      </c>
      <c r="U1094" s="28">
        <f>IF(G1094=0,"",_xlfn.MINIFS('PO Details'!$I:$I,'PO Details'!$D:$D,Planning!$B1094,'PO Details'!$L:$L,Planning!$E1094))</f>
        <v>45529</v>
      </c>
      <c r="V1094" s="29" t="s">
        <v>4639</v>
      </c>
      <c r="W1094" t="str">
        <f t="shared" si="93"/>
        <v/>
      </c>
      <c r="X1094" s="2">
        <v>120</v>
      </c>
    </row>
    <row r="1095" spans="1:24" x14ac:dyDescent="0.25">
      <c r="A1095" s="11" t="s">
        <v>4618</v>
      </c>
      <c r="B1095" s="22" t="s">
        <v>124</v>
      </c>
      <c r="C1095" s="22"/>
      <c r="D1095" s="22" t="s">
        <v>125</v>
      </c>
      <c r="E1095" s="31" t="s">
        <v>4746</v>
      </c>
      <c r="F1095" s="12">
        <f>SUMIFS('Inventory Details'!$H:$H,'Inventory Details'!$B:$B,$B1095,'Inventory Details'!$E:$E,$E1095)</f>
        <v>116</v>
      </c>
      <c r="G1095" s="12">
        <f>SUMIFS('PO Details'!$H:$H,'PO Details'!$D:$D,Planning!$B1095,'PO Details'!$L:$L,$E1095)</f>
        <v>220</v>
      </c>
      <c r="H1095" s="12">
        <f>SUMIFS('SO Details'!$G:$G,'SO Details'!$D:$D,Planning!$B1095,'SO Details'!$K:$K,$E1095)</f>
        <v>1</v>
      </c>
      <c r="I1095" s="20">
        <f>IF(COUNTIFS($C:$C,B1095)&gt;1,SUMIFS('Sales Hx'!$Q:$Q,'Sales Hx'!$B:$B,_xlfn.XLOOKUP(B1095,C:C,B:B),'Sales Hx'!$D:$D,Planning!$E1095),SUMIFS('Sales Hx'!$Q:$Q,'Sales Hx'!$B:$B,Planning!$B1095,'Sales Hx'!$D:$D,Planning!$E1095))</f>
        <v>161</v>
      </c>
      <c r="J1095" s="16">
        <f>IF(COUNTIFS($C:$C,B1095)&gt;1,SUMIFS('Sales Hx'!$S:$S,'Sales Hx'!$B:$B,_xlfn.XLOOKUP(B1095,C:C,B:B),'Sales Hx'!$D:$D,E1095),SUMIFS('Sales Hx'!$S:$S,'Sales Hx'!$B:$B,$B1095,'Sales Hx'!$D:$D,$E1095))</f>
        <v>1.3098086124401915</v>
      </c>
      <c r="K1095" s="16">
        <f t="shared" si="95"/>
        <v>2.0869565217391304</v>
      </c>
      <c r="L1095" s="12">
        <f>IF(M1095&lt;&gt;"",M1095,IF(COUNTIFS($C:$C,B1095)&gt;1,SUMIFS('Sales Hx'!V:V,'Sales Hx'!$B:$B,_xlfn.XLOOKUP(B1095,C:C,B:B),'Sales Hx'!$D:$D,$E1095),SUMIFS('Sales Hx'!V:V,'Sales Hx'!$B:$B,$B1095,'Sales Hx'!$D:$D,$E1095)))</f>
        <v>0</v>
      </c>
      <c r="M1095" s="12">
        <v>0</v>
      </c>
      <c r="N1095" s="15">
        <f t="shared" si="92"/>
        <v>1.3098086124401915</v>
      </c>
      <c r="O1095" s="21">
        <f t="shared" si="94"/>
        <v>0</v>
      </c>
      <c r="P1095" s="24">
        <v>84.5</v>
      </c>
      <c r="Q1095" s="18">
        <f t="shared" ref="Q1095:Q1150" si="96">IFERROR(P1095*O1095,0)</f>
        <v>0</v>
      </c>
      <c r="R1095" s="2">
        <v>1</v>
      </c>
      <c r="S1095" s="2">
        <v>90</v>
      </c>
      <c r="T1095" s="2" t="s">
        <v>4647</v>
      </c>
      <c r="U1095" s="28">
        <f>IF(G1095=0,"",_xlfn.MINIFS('PO Details'!$I:$I,'PO Details'!$D:$D,Planning!$B1095,'PO Details'!$L:$L,Planning!$E1095))</f>
        <v>45458</v>
      </c>
      <c r="V1095" s="29" t="s">
        <v>4639</v>
      </c>
      <c r="W1095" t="str">
        <f t="shared" si="93"/>
        <v/>
      </c>
      <c r="X1095" s="2">
        <v>120</v>
      </c>
    </row>
    <row r="1096" spans="1:24" x14ac:dyDescent="0.25">
      <c r="A1096" s="11" t="s">
        <v>4618</v>
      </c>
      <c r="B1096" s="22" t="s">
        <v>124</v>
      </c>
      <c r="C1096" s="22"/>
      <c r="D1096" s="22" t="s">
        <v>125</v>
      </c>
      <c r="E1096" s="31" t="s">
        <v>109</v>
      </c>
      <c r="F1096" s="12">
        <f>SUMIFS('Inventory Details'!$H:$H,'Inventory Details'!$B:$B,$B1096,'Inventory Details'!$E:$E,$E1096)</f>
        <v>28</v>
      </c>
      <c r="G1096" s="12">
        <f>SUMIFS('PO Details'!$H:$H,'PO Details'!$D:$D,Planning!$B1096,'PO Details'!$L:$L,$E1096)</f>
        <v>45</v>
      </c>
      <c r="H1096" s="12">
        <f>SUMIFS('SO Details'!$G:$G,'SO Details'!$D:$D,Planning!$B1096,'SO Details'!$K:$K,$E1096)</f>
        <v>1</v>
      </c>
      <c r="I1096" s="20">
        <f>IF(COUNTIFS($C:$C,B1096)&gt;1,SUMIFS('Sales Hx'!$Q:$Q,'Sales Hx'!$B:$B,_xlfn.XLOOKUP(B1096,C:C,B:B),'Sales Hx'!$D:$D,Planning!$E1096),SUMIFS('Sales Hx'!$Q:$Q,'Sales Hx'!$B:$B,Planning!$B1096,'Sales Hx'!$D:$D,Planning!$E1096))</f>
        <v>33.599999999999994</v>
      </c>
      <c r="J1096" s="16">
        <f>IF(COUNTIFS($C:$C,B1096)&gt;1,SUMIFS('Sales Hx'!$S:$S,'Sales Hx'!$B:$B,_xlfn.XLOOKUP(B1096,C:C,B:B),'Sales Hx'!$D:$D,E1096),SUMIFS('Sales Hx'!$S:$S,'Sales Hx'!$B:$B,$B1096,'Sales Hx'!$D:$D,$E1096))</f>
        <v>0.269188596491228</v>
      </c>
      <c r="K1096" s="16">
        <f t="shared" si="95"/>
        <v>2.1726190476190479</v>
      </c>
      <c r="L1096" s="12">
        <f>IF(M1096&lt;&gt;"",M1096,IF(COUNTIFS($C:$C,B1096)&gt;1,SUMIFS('Sales Hx'!V:V,'Sales Hx'!$B:$B,_xlfn.XLOOKUP(B1096,C:C,B:B),'Sales Hx'!$D:$D,$E1096),SUMIFS('Sales Hx'!V:V,'Sales Hx'!$B:$B,$B1096,'Sales Hx'!$D:$D,$E1096)))</f>
        <v>0</v>
      </c>
      <c r="M1096" s="12">
        <v>0</v>
      </c>
      <c r="N1096" s="15">
        <f t="shared" ref="N1096:N1150" si="97">IFERROR(_xlfn.IFNA(J1096*R1096+L1096,"No Sales Hx"),"No Sales HX")</f>
        <v>0.269188596491228</v>
      </c>
      <c r="O1096" s="21">
        <f t="shared" si="94"/>
        <v>0</v>
      </c>
      <c r="P1096" s="24">
        <v>84.5</v>
      </c>
      <c r="Q1096" s="18">
        <f t="shared" si="96"/>
        <v>0</v>
      </c>
      <c r="R1096" s="2">
        <v>1</v>
      </c>
      <c r="S1096" s="2">
        <v>90</v>
      </c>
      <c r="T1096" s="2" t="s">
        <v>4647</v>
      </c>
      <c r="U1096" s="28">
        <f>IF(G1096=0,"",_xlfn.MINIFS('PO Details'!$I:$I,'PO Details'!$D:$D,Planning!$B1096,'PO Details'!$L:$L,Planning!$E1096))</f>
        <v>45517</v>
      </c>
      <c r="V1096" s="29" t="s">
        <v>4639</v>
      </c>
      <c r="W1096" t="str">
        <f t="shared" si="93"/>
        <v/>
      </c>
      <c r="X1096" s="2">
        <v>120</v>
      </c>
    </row>
    <row r="1097" spans="1:24" x14ac:dyDescent="0.25">
      <c r="A1097" s="11" t="s">
        <v>4618</v>
      </c>
      <c r="B1097" s="22" t="s">
        <v>124</v>
      </c>
      <c r="C1097" s="22"/>
      <c r="D1097" s="22" t="s">
        <v>125</v>
      </c>
      <c r="E1097" s="31" t="s">
        <v>1201</v>
      </c>
      <c r="F1097" s="12">
        <f>SUMIFS('Inventory Details'!$H:$H,'Inventory Details'!$B:$B,$B1097,'Inventory Details'!$E:$E,$E1097)</f>
        <v>25</v>
      </c>
      <c r="G1097" s="12">
        <f>SUMIFS('PO Details'!$H:$H,'PO Details'!$D:$D,Planning!$B1097,'PO Details'!$L:$L,$E1097)</f>
        <v>0</v>
      </c>
      <c r="H1097" s="12">
        <f>SUMIFS('SO Details'!$G:$G,'SO Details'!$D:$D,Planning!$B1097,'SO Details'!$K:$K,$E1097)</f>
        <v>0</v>
      </c>
      <c r="I1097" s="20">
        <f>IF(COUNTIFS($C:$C,B1097)&gt;1,SUMIFS('Sales Hx'!$Q:$Q,'Sales Hx'!$B:$B,_xlfn.XLOOKUP(B1097,C:C,B:B),'Sales Hx'!$D:$D,Planning!$E1097),SUMIFS('Sales Hx'!$Q:$Q,'Sales Hx'!$B:$B,Planning!$B1097,'Sales Hx'!$D:$D,Planning!$E1097))</f>
        <v>0</v>
      </c>
      <c r="J1097" s="16">
        <f>IF(COUNTIFS($C:$C,B1097)&gt;1,SUMIFS('Sales Hx'!$S:$S,'Sales Hx'!$B:$B,_xlfn.XLOOKUP(B1097,C:C,B:B),'Sales Hx'!$D:$D,E1097),SUMIFS('Sales Hx'!$S:$S,'Sales Hx'!$B:$B,$B1097,'Sales Hx'!$D:$D,$E1097))</f>
        <v>0</v>
      </c>
      <c r="K1097" s="16">
        <f t="shared" si="95"/>
        <v>0</v>
      </c>
      <c r="L1097" s="12">
        <f>IF(M1097&lt;&gt;"",M1097,IF(COUNTIFS($C:$C,B1097)&gt;1,SUMIFS('Sales Hx'!V:V,'Sales Hx'!$B:$B,_xlfn.XLOOKUP(B1097,C:C,B:B),'Sales Hx'!$D:$D,$E1097),SUMIFS('Sales Hx'!V:V,'Sales Hx'!$B:$B,$B1097,'Sales Hx'!$D:$D,$E1097)))</f>
        <v>0</v>
      </c>
      <c r="M1097" s="12">
        <v>0</v>
      </c>
      <c r="N1097" s="15">
        <f t="shared" si="97"/>
        <v>0</v>
      </c>
      <c r="O1097" s="21">
        <f t="shared" si="94"/>
        <v>0</v>
      </c>
      <c r="P1097" s="24">
        <v>84.5</v>
      </c>
      <c r="Q1097" s="18">
        <f t="shared" si="96"/>
        <v>0</v>
      </c>
      <c r="R1097" s="2">
        <v>1</v>
      </c>
      <c r="S1097" s="2">
        <v>90</v>
      </c>
      <c r="T1097" s="2" t="s">
        <v>4647</v>
      </c>
      <c r="U1097" s="28" t="str">
        <f>IF(G1097=0,"",_xlfn.MINIFS('PO Details'!$I:$I,'PO Details'!$D:$D,Planning!$B1097,'PO Details'!$L:$L,Planning!$E1097))</f>
        <v/>
      </c>
      <c r="V1097" s="29" t="s">
        <v>4639</v>
      </c>
      <c r="W1097" t="str">
        <f t="shared" si="93"/>
        <v/>
      </c>
      <c r="X1097" s="2">
        <v>120</v>
      </c>
    </row>
    <row r="1098" spans="1:24" x14ac:dyDescent="0.25">
      <c r="A1098" s="11" t="s">
        <v>4618</v>
      </c>
      <c r="B1098" s="22" t="s">
        <v>124</v>
      </c>
      <c r="C1098" s="22"/>
      <c r="D1098" s="22" t="s">
        <v>125</v>
      </c>
      <c r="E1098" s="31" t="s">
        <v>108</v>
      </c>
      <c r="F1098" s="12">
        <f>SUMIFS('Inventory Details'!$H:$H,'Inventory Details'!$B:$B,$B1098,'Inventory Details'!$E:$E,$E1098)</f>
        <v>31</v>
      </c>
      <c r="G1098" s="12">
        <f>SUMIFS('PO Details'!$H:$H,'PO Details'!$D:$D,Planning!$B1098,'PO Details'!$L:$L,$E1098)</f>
        <v>0</v>
      </c>
      <c r="H1098" s="12">
        <f>SUMIFS('SO Details'!$G:$G,'SO Details'!$D:$D,Planning!$B1098,'SO Details'!$K:$K,$E1098)</f>
        <v>0</v>
      </c>
      <c r="I1098" s="20">
        <f>IF(COUNTIFS($C:$C,B1098)&gt;1,SUMIFS('Sales Hx'!$Q:$Q,'Sales Hx'!$B:$B,_xlfn.XLOOKUP(B1098,C:C,B:B),'Sales Hx'!$D:$D,Planning!$E1098),SUMIFS('Sales Hx'!$Q:$Q,'Sales Hx'!$B:$B,Planning!$B1098,'Sales Hx'!$D:$D,Planning!$E1098))</f>
        <v>2.8</v>
      </c>
      <c r="J1098" s="16">
        <f>IF(COUNTIFS($C:$C,B1098)&gt;1,SUMIFS('Sales Hx'!$S:$S,'Sales Hx'!$B:$B,_xlfn.XLOOKUP(B1098,C:C,B:B),'Sales Hx'!$D:$D,E1098),SUMIFS('Sales Hx'!$S:$S,'Sales Hx'!$B:$B,$B1098,'Sales Hx'!$D:$D,$E1098))</f>
        <v>0.22368421052631579</v>
      </c>
      <c r="K1098" s="16">
        <f t="shared" si="95"/>
        <v>11.071428571428573</v>
      </c>
      <c r="L1098" s="12">
        <f>IF(M1098&lt;&gt;"",M1098,IF(COUNTIFS($C:$C,B1098)&gt;1,SUMIFS('Sales Hx'!V:V,'Sales Hx'!$B:$B,_xlfn.XLOOKUP(B1098,C:C,B:B),'Sales Hx'!$D:$D,$E1098),SUMIFS('Sales Hx'!V:V,'Sales Hx'!$B:$B,$B1098,'Sales Hx'!$D:$D,$E1098)))</f>
        <v>0</v>
      </c>
      <c r="M1098" s="12">
        <v>0</v>
      </c>
      <c r="N1098" s="15">
        <f t="shared" si="97"/>
        <v>0.22368421052631579</v>
      </c>
      <c r="O1098" s="21">
        <f t="shared" si="94"/>
        <v>0</v>
      </c>
      <c r="P1098" s="24">
        <v>84.5</v>
      </c>
      <c r="Q1098" s="18">
        <f t="shared" si="96"/>
        <v>0</v>
      </c>
      <c r="R1098" s="2">
        <v>1</v>
      </c>
      <c r="S1098" s="2">
        <v>90</v>
      </c>
      <c r="T1098" s="2" t="s">
        <v>4647</v>
      </c>
      <c r="U1098" s="28" t="str">
        <f>IF(G1098=0,"",_xlfn.MINIFS('PO Details'!$I:$I,'PO Details'!$D:$D,Planning!$B1098,'PO Details'!$L:$L,Planning!$E1098))</f>
        <v/>
      </c>
      <c r="V1098" s="29" t="s">
        <v>4639</v>
      </c>
      <c r="W1098" t="str">
        <f t="shared" si="93"/>
        <v>Max</v>
      </c>
      <c r="X1098" s="2">
        <v>120</v>
      </c>
    </row>
    <row r="1099" spans="1:24" x14ac:dyDescent="0.25">
      <c r="A1099" s="11" t="s">
        <v>4618</v>
      </c>
      <c r="B1099" s="22" t="s">
        <v>124</v>
      </c>
      <c r="C1099" s="22"/>
      <c r="D1099" s="22" t="s">
        <v>125</v>
      </c>
      <c r="E1099" s="31" t="s">
        <v>861</v>
      </c>
      <c r="F1099" s="12">
        <f>SUMIFS('Inventory Details'!$H:$H,'Inventory Details'!$B:$B,$B1099,'Inventory Details'!$E:$E,$E1099)</f>
        <v>0</v>
      </c>
      <c r="G1099" s="12">
        <f>SUMIFS('PO Details'!$H:$H,'PO Details'!$D:$D,Planning!$B1099,'PO Details'!$L:$L,$E1099)</f>
        <v>0</v>
      </c>
      <c r="H1099" s="12">
        <f>SUMIFS('SO Details'!$G:$G,'SO Details'!$D:$D,Planning!$B1099,'SO Details'!$K:$K,$E1099)</f>
        <v>1</v>
      </c>
      <c r="I1099" s="20">
        <f>IF(COUNTIFS($C:$C,B1099)&gt;1,SUMIFS('Sales Hx'!$Q:$Q,'Sales Hx'!$B:$B,_xlfn.XLOOKUP(B1099,C:C,B:B),'Sales Hx'!$D:$D,Planning!$E1099),SUMIFS('Sales Hx'!$Q:$Q,'Sales Hx'!$B:$B,Planning!$B1099,'Sales Hx'!$D:$D,Planning!$E1099))</f>
        <v>0</v>
      </c>
      <c r="J1099" s="16">
        <f>IF(COUNTIFS($C:$C,B1099)&gt;1,SUMIFS('Sales Hx'!$S:$S,'Sales Hx'!$B:$B,_xlfn.XLOOKUP(B1099,C:C,B:B),'Sales Hx'!$D:$D,E1099),SUMIFS('Sales Hx'!$S:$S,'Sales Hx'!$B:$B,$B1099,'Sales Hx'!$D:$D,$E1099))</f>
        <v>3.2894736842105261E-2</v>
      </c>
      <c r="K1099" s="16">
        <f t="shared" si="95"/>
        <v>0</v>
      </c>
      <c r="L1099" s="12">
        <f>IF(M1099&lt;&gt;"",M1099,IF(COUNTIFS($C:$C,B1099)&gt;1,SUMIFS('Sales Hx'!V:V,'Sales Hx'!$B:$B,_xlfn.XLOOKUP(B1099,C:C,B:B),'Sales Hx'!$D:$D,$E1099),SUMIFS('Sales Hx'!V:V,'Sales Hx'!$B:$B,$B1099,'Sales Hx'!$D:$D,$E1099)))</f>
        <v>0</v>
      </c>
      <c r="M1099" s="12">
        <v>0</v>
      </c>
      <c r="N1099" s="15">
        <f t="shared" si="97"/>
        <v>3.2894736842105261E-2</v>
      </c>
      <c r="O1099" s="21">
        <f t="shared" si="94"/>
        <v>4</v>
      </c>
      <c r="P1099" s="24">
        <v>84.5</v>
      </c>
      <c r="Q1099" s="18">
        <f t="shared" si="96"/>
        <v>338</v>
      </c>
      <c r="R1099" s="2">
        <v>1</v>
      </c>
      <c r="S1099" s="2">
        <v>90</v>
      </c>
      <c r="T1099" s="2" t="s">
        <v>4647</v>
      </c>
      <c r="U1099" s="28" t="str">
        <f>IF(G1099=0,"",_xlfn.MINIFS('PO Details'!$I:$I,'PO Details'!$D:$D,Planning!$B1099,'PO Details'!$L:$L,Planning!$E1099))</f>
        <v/>
      </c>
      <c r="V1099" s="29" t="s">
        <v>4639</v>
      </c>
      <c r="W1099" t="str">
        <f t="shared" si="93"/>
        <v/>
      </c>
      <c r="X1099" s="2">
        <v>120</v>
      </c>
    </row>
    <row r="1100" spans="1:24" x14ac:dyDescent="0.25">
      <c r="A1100" s="11" t="s">
        <v>4618</v>
      </c>
      <c r="B1100" s="22" t="s">
        <v>124</v>
      </c>
      <c r="C1100" s="22"/>
      <c r="D1100" s="22" t="s">
        <v>125</v>
      </c>
      <c r="E1100" s="31" t="s">
        <v>2214</v>
      </c>
      <c r="F1100" s="12">
        <f>SUMIFS('Inventory Details'!$H:$H,'Inventory Details'!$B:$B,$B1100,'Inventory Details'!$E:$E,$E1100)</f>
        <v>0</v>
      </c>
      <c r="G1100" s="12">
        <f>SUMIFS('PO Details'!$H:$H,'PO Details'!$D:$D,Planning!$B1100,'PO Details'!$L:$L,$E1100)</f>
        <v>0</v>
      </c>
      <c r="H1100" s="12">
        <f>SUMIFS('SO Details'!$G:$G,'SO Details'!$D:$D,Planning!$B1100,'SO Details'!$K:$K,$E1100)</f>
        <v>0</v>
      </c>
      <c r="I1100" s="20">
        <f>IF(COUNTIFS($C:$C,B1100)&gt;1,SUMIFS('Sales Hx'!$Q:$Q,'Sales Hx'!$B:$B,_xlfn.XLOOKUP(B1100,C:C,B:B),'Sales Hx'!$D:$D,Planning!$E1100),SUMIFS('Sales Hx'!$Q:$Q,'Sales Hx'!$B:$B,Planning!$B1100,'Sales Hx'!$D:$D,Planning!$E1100))</f>
        <v>0</v>
      </c>
      <c r="J1100" s="16">
        <f>IF(COUNTIFS($C:$C,B1100)&gt;1,SUMIFS('Sales Hx'!$S:$S,'Sales Hx'!$B:$B,_xlfn.XLOOKUP(B1100,C:C,B:B),'Sales Hx'!$D:$D,E1100),SUMIFS('Sales Hx'!$S:$S,'Sales Hx'!$B:$B,$B1100,'Sales Hx'!$D:$D,$E1100))</f>
        <v>0.22203947368421054</v>
      </c>
      <c r="K1100" s="16">
        <f t="shared" si="95"/>
        <v>0</v>
      </c>
      <c r="L1100" s="12">
        <f>IF(M1100&lt;&gt;"",M1100,IF(COUNTIFS($C:$C,B1100)&gt;1,SUMIFS('Sales Hx'!V:V,'Sales Hx'!$B:$B,_xlfn.XLOOKUP(B1100,C:C,B:B),'Sales Hx'!$D:$D,$E1100),SUMIFS('Sales Hx'!V:V,'Sales Hx'!$B:$B,$B1100,'Sales Hx'!$D:$D,$E1100)))</f>
        <v>0</v>
      </c>
      <c r="M1100" s="12">
        <v>0</v>
      </c>
      <c r="N1100" s="15">
        <f t="shared" si="97"/>
        <v>0.22203947368421054</v>
      </c>
      <c r="O1100" s="21">
        <f t="shared" si="94"/>
        <v>20</v>
      </c>
      <c r="P1100" s="24">
        <v>84.5</v>
      </c>
      <c r="Q1100" s="18">
        <f t="shared" si="96"/>
        <v>1690</v>
      </c>
      <c r="R1100" s="2">
        <v>1</v>
      </c>
      <c r="S1100" s="2">
        <v>90</v>
      </c>
      <c r="T1100" s="2" t="s">
        <v>4647</v>
      </c>
      <c r="U1100" s="28" t="str">
        <f>IF(G1100=0,"",_xlfn.MINIFS('PO Details'!$I:$I,'PO Details'!$D:$D,Planning!$B1100,'PO Details'!$L:$L,Planning!$E1100))</f>
        <v/>
      </c>
      <c r="V1100" s="29" t="s">
        <v>4639</v>
      </c>
      <c r="W1100" t="str">
        <f t="shared" si="93"/>
        <v/>
      </c>
      <c r="X1100" s="2">
        <v>120</v>
      </c>
    </row>
    <row r="1101" spans="1:24" x14ac:dyDescent="0.25">
      <c r="A1101" s="11" t="s">
        <v>4618</v>
      </c>
      <c r="B1101" s="22" t="s">
        <v>126</v>
      </c>
      <c r="C1101" s="22"/>
      <c r="D1101" s="22" t="s">
        <v>127</v>
      </c>
      <c r="E1101" s="31" t="s">
        <v>113</v>
      </c>
      <c r="F1101" s="12">
        <f>SUMIFS('Inventory Details'!$H:$H,'Inventory Details'!$B:$B,$B1101,'Inventory Details'!$E:$E,$E1101)</f>
        <v>154</v>
      </c>
      <c r="G1101" s="12">
        <f>SUMIFS('PO Details'!$H:$H,'PO Details'!$D:$D,Planning!$B1101,'PO Details'!$L:$L,$E1101)</f>
        <v>219</v>
      </c>
      <c r="H1101" s="12">
        <f>SUMIFS('SO Details'!$G:$G,'SO Details'!$D:$D,Planning!$B1101,'SO Details'!$K:$K,$E1101)</f>
        <v>1</v>
      </c>
      <c r="I1101" s="20">
        <f>IF(COUNTIFS($C:$C,B1101)&gt;1,SUMIFS('Sales Hx'!$Q:$Q,'Sales Hx'!$B:$B,_xlfn.XLOOKUP(B1101,C:C,B:B),'Sales Hx'!$D:$D,Planning!$E1101),SUMIFS('Sales Hx'!$Q:$Q,'Sales Hx'!$B:$B,Planning!$B1101,'Sales Hx'!$D:$D,Planning!$E1101))</f>
        <v>113.39999999999999</v>
      </c>
      <c r="J1101" s="16">
        <f>IF(COUNTIFS($C:$C,B1101)&gt;1,SUMIFS('Sales Hx'!$S:$S,'Sales Hx'!$B:$B,_xlfn.XLOOKUP(B1101,C:C,B:B),'Sales Hx'!$D:$D,E1101),SUMIFS('Sales Hx'!$S:$S,'Sales Hx'!$B:$B,$B1101,'Sales Hx'!$D:$D,$E1101))</f>
        <v>1.3059210526315788</v>
      </c>
      <c r="K1101" s="16">
        <f t="shared" si="95"/>
        <v>3.2892416225749561</v>
      </c>
      <c r="L1101" s="12">
        <f>IF(M1101&lt;&gt;"",M1101,IF(COUNTIFS($C:$C,B1101)&gt;1,SUMIFS('Sales Hx'!V:V,'Sales Hx'!$B:$B,_xlfn.XLOOKUP(B1101,C:C,B:B),'Sales Hx'!$D:$D,$E1101),SUMIFS('Sales Hx'!V:V,'Sales Hx'!$B:$B,$B1101,'Sales Hx'!$D:$D,$E1101)))</f>
        <v>0</v>
      </c>
      <c r="M1101" s="12">
        <v>0</v>
      </c>
      <c r="N1101" s="15">
        <f t="shared" si="97"/>
        <v>1.3059210526315788</v>
      </c>
      <c r="O1101" s="21">
        <f t="shared" si="94"/>
        <v>0</v>
      </c>
      <c r="P1101" s="24">
        <v>90</v>
      </c>
      <c r="Q1101" s="18">
        <f t="shared" si="96"/>
        <v>0</v>
      </c>
      <c r="R1101" s="2">
        <v>1</v>
      </c>
      <c r="S1101" s="2">
        <v>90</v>
      </c>
      <c r="T1101" s="2" t="s">
        <v>4647</v>
      </c>
      <c r="U1101" s="28">
        <f>IF(G1101=0,"",_xlfn.MINIFS('PO Details'!$I:$I,'PO Details'!$D:$D,Planning!$B1101,'PO Details'!$L:$L,Planning!$E1101))</f>
        <v>45443</v>
      </c>
      <c r="V1101" s="29" t="s">
        <v>4639</v>
      </c>
      <c r="W1101" t="str">
        <f t="shared" si="93"/>
        <v/>
      </c>
      <c r="X1101" s="2">
        <v>120</v>
      </c>
    </row>
    <row r="1102" spans="1:24" x14ac:dyDescent="0.25">
      <c r="A1102" s="11" t="s">
        <v>4618</v>
      </c>
      <c r="B1102" s="22" t="s">
        <v>126</v>
      </c>
      <c r="C1102" s="22"/>
      <c r="D1102" s="22" t="s">
        <v>127</v>
      </c>
      <c r="E1102" s="31" t="s">
        <v>106</v>
      </c>
      <c r="F1102" s="12">
        <f>SUMIFS('Inventory Details'!$H:$H,'Inventory Details'!$B:$B,$B1102,'Inventory Details'!$E:$E,$E1102)</f>
        <v>366</v>
      </c>
      <c r="G1102" s="12">
        <f>SUMIFS('PO Details'!$H:$H,'PO Details'!$D:$D,Planning!$B1102,'PO Details'!$L:$L,$E1102)</f>
        <v>349</v>
      </c>
      <c r="H1102" s="12">
        <f>SUMIFS('SO Details'!$G:$G,'SO Details'!$D:$D,Planning!$B1102,'SO Details'!$K:$K,$E1102)</f>
        <v>16</v>
      </c>
      <c r="I1102" s="20">
        <f>IF(COUNTIFS($C:$C,B1102)&gt;1,SUMIFS('Sales Hx'!$Q:$Q,'Sales Hx'!$B:$B,_xlfn.XLOOKUP(B1102,C:C,B:B),'Sales Hx'!$D:$D,Planning!$E1102),SUMIFS('Sales Hx'!$Q:$Q,'Sales Hx'!$B:$B,Planning!$B1102,'Sales Hx'!$D:$D,Planning!$E1102))</f>
        <v>366.79999999999995</v>
      </c>
      <c r="J1102" s="16">
        <f>IF(COUNTIFS($C:$C,B1102)&gt;1,SUMIFS('Sales Hx'!$S:$S,'Sales Hx'!$B:$B,_xlfn.XLOOKUP(B1102,C:C,B:B),'Sales Hx'!$D:$D,E1102),SUMIFS('Sales Hx'!$S:$S,'Sales Hx'!$B:$B,$B1102,'Sales Hx'!$D:$D,$E1102))</f>
        <v>3.3410087719298245</v>
      </c>
      <c r="K1102" s="16">
        <f t="shared" si="95"/>
        <v>1.949291166848419</v>
      </c>
      <c r="L1102" s="12">
        <f>IF(M1102&lt;&gt;"",M1102,IF(COUNTIFS($C:$C,B1102)&gt;1,SUMIFS('Sales Hx'!V:V,'Sales Hx'!$B:$B,_xlfn.XLOOKUP(B1102,C:C,B:B),'Sales Hx'!$D:$D,$E1102),SUMIFS('Sales Hx'!V:V,'Sales Hx'!$B:$B,$B1102,'Sales Hx'!$D:$D,$E1102)))</f>
        <v>0</v>
      </c>
      <c r="M1102" s="12">
        <v>0</v>
      </c>
      <c r="N1102" s="15">
        <f t="shared" si="97"/>
        <v>3.3410087719298245</v>
      </c>
      <c r="O1102" s="21">
        <f t="shared" si="94"/>
        <v>0</v>
      </c>
      <c r="P1102" s="24">
        <v>90</v>
      </c>
      <c r="Q1102" s="18">
        <f t="shared" si="96"/>
        <v>0</v>
      </c>
      <c r="R1102" s="2">
        <v>1</v>
      </c>
      <c r="S1102" s="2">
        <v>90</v>
      </c>
      <c r="T1102" s="2" t="s">
        <v>4647</v>
      </c>
      <c r="U1102" s="28">
        <f>IF(G1102=0,"",_xlfn.MINIFS('PO Details'!$I:$I,'PO Details'!$D:$D,Planning!$B1102,'PO Details'!$L:$L,Planning!$E1102))</f>
        <v>45448</v>
      </c>
      <c r="V1102" s="29" t="s">
        <v>4639</v>
      </c>
      <c r="W1102" t="str">
        <f t="shared" si="93"/>
        <v/>
      </c>
      <c r="X1102" s="2">
        <v>120</v>
      </c>
    </row>
    <row r="1103" spans="1:24" x14ac:dyDescent="0.25">
      <c r="A1103" s="11" t="s">
        <v>4618</v>
      </c>
      <c r="B1103" s="22" t="s">
        <v>126</v>
      </c>
      <c r="C1103" s="22"/>
      <c r="D1103" s="22" t="s">
        <v>127</v>
      </c>
      <c r="E1103" s="31" t="s">
        <v>119</v>
      </c>
      <c r="F1103" s="12">
        <f>SUMIFS('Inventory Details'!$H:$H,'Inventory Details'!$B:$B,$B1103,'Inventory Details'!$E:$E,$E1103)</f>
        <v>9</v>
      </c>
      <c r="G1103" s="12">
        <f>SUMIFS('PO Details'!$H:$H,'PO Details'!$D:$D,Planning!$B1103,'PO Details'!$L:$L,$E1103)</f>
        <v>24</v>
      </c>
      <c r="H1103" s="12">
        <f>SUMIFS('SO Details'!$G:$G,'SO Details'!$D:$D,Planning!$B1103,'SO Details'!$K:$K,$E1103)</f>
        <v>1</v>
      </c>
      <c r="I1103" s="20">
        <f>IF(COUNTIFS($C:$C,B1103)&gt;1,SUMIFS('Sales Hx'!$Q:$Q,'Sales Hx'!$B:$B,_xlfn.XLOOKUP(B1103,C:C,B:B),'Sales Hx'!$D:$D,Planning!$E1103),SUMIFS('Sales Hx'!$Q:$Q,'Sales Hx'!$B:$B,Planning!$B1103,'Sales Hx'!$D:$D,Planning!$E1103))</f>
        <v>7</v>
      </c>
      <c r="J1103" s="16">
        <f>IF(COUNTIFS($C:$C,B1103)&gt;1,SUMIFS('Sales Hx'!$S:$S,'Sales Hx'!$B:$B,_xlfn.XLOOKUP(B1103,C:C,B:B),'Sales Hx'!$D:$D,E1103),SUMIFS('Sales Hx'!$S:$S,'Sales Hx'!$B:$B,$B1103,'Sales Hx'!$D:$D,$E1103))</f>
        <v>0.14078947368421052</v>
      </c>
      <c r="K1103" s="16">
        <f t="shared" si="95"/>
        <v>4.7142857142857144</v>
      </c>
      <c r="L1103" s="12">
        <f>IF(M1103&lt;&gt;"",M1103,IF(COUNTIFS($C:$C,B1103)&gt;1,SUMIFS('Sales Hx'!V:V,'Sales Hx'!$B:$B,_xlfn.XLOOKUP(B1103,C:C,B:B),'Sales Hx'!$D:$D,$E1103),SUMIFS('Sales Hx'!V:V,'Sales Hx'!$B:$B,$B1103,'Sales Hx'!$D:$D,$E1103)))</f>
        <v>0</v>
      </c>
      <c r="M1103" s="12">
        <v>0</v>
      </c>
      <c r="N1103" s="15">
        <f t="shared" si="97"/>
        <v>0.14078947368421052</v>
      </c>
      <c r="O1103" s="21">
        <f t="shared" si="94"/>
        <v>0</v>
      </c>
      <c r="P1103" s="24">
        <v>90</v>
      </c>
      <c r="Q1103" s="18">
        <f t="shared" si="96"/>
        <v>0</v>
      </c>
      <c r="R1103" s="2">
        <v>1</v>
      </c>
      <c r="S1103" s="2">
        <v>90</v>
      </c>
      <c r="T1103" s="2" t="s">
        <v>4647</v>
      </c>
      <c r="U1103" s="28">
        <f>IF(G1103=0,"",_xlfn.MINIFS('PO Details'!$I:$I,'PO Details'!$D:$D,Planning!$B1103,'PO Details'!$L:$L,Planning!$E1103))</f>
        <v>45474</v>
      </c>
      <c r="V1103" s="29" t="s">
        <v>4639</v>
      </c>
      <c r="W1103" t="str">
        <f t="shared" si="93"/>
        <v/>
      </c>
      <c r="X1103" s="2">
        <v>120</v>
      </c>
    </row>
    <row r="1104" spans="1:24" x14ac:dyDescent="0.25">
      <c r="A1104" s="11" t="s">
        <v>4618</v>
      </c>
      <c r="B1104" s="22" t="s">
        <v>126</v>
      </c>
      <c r="C1104" s="22"/>
      <c r="D1104" s="22" t="s">
        <v>127</v>
      </c>
      <c r="E1104" s="31" t="s">
        <v>4746</v>
      </c>
      <c r="F1104" s="12">
        <f>SUMIFS('Inventory Details'!$H:$H,'Inventory Details'!$B:$B,$B1104,'Inventory Details'!$E:$E,$E1104)</f>
        <v>195</v>
      </c>
      <c r="G1104" s="12">
        <f>SUMIFS('PO Details'!$H:$H,'PO Details'!$D:$D,Planning!$B1104,'PO Details'!$L:$L,$E1104)</f>
        <v>392</v>
      </c>
      <c r="H1104" s="12">
        <f>SUMIFS('SO Details'!$G:$G,'SO Details'!$D:$D,Planning!$B1104,'SO Details'!$K:$K,$E1104)</f>
        <v>7</v>
      </c>
      <c r="I1104" s="20">
        <f>IF(COUNTIFS($C:$C,B1104)&gt;1,SUMIFS('Sales Hx'!$Q:$Q,'Sales Hx'!$B:$B,_xlfn.XLOOKUP(B1104,C:C,B:B),'Sales Hx'!$D:$D,Planning!$E1104),SUMIFS('Sales Hx'!$Q:$Q,'Sales Hx'!$B:$B,Planning!$B1104,'Sales Hx'!$D:$D,Planning!$E1104))</f>
        <v>336</v>
      </c>
      <c r="J1104" s="16">
        <f>IF(COUNTIFS($C:$C,B1104)&gt;1,SUMIFS('Sales Hx'!$S:$S,'Sales Hx'!$B:$B,_xlfn.XLOOKUP(B1104,C:C,B:B),'Sales Hx'!$D:$D,E1104),SUMIFS('Sales Hx'!$S:$S,'Sales Hx'!$B:$B,$B1104,'Sales Hx'!$D:$D,$E1104))</f>
        <v>2.7637061403508771</v>
      </c>
      <c r="K1104" s="16">
        <f t="shared" si="95"/>
        <v>1.7470238095238095</v>
      </c>
      <c r="L1104" s="12">
        <f>IF(M1104&lt;&gt;"",M1104,IF(COUNTIFS($C:$C,B1104)&gt;1,SUMIFS('Sales Hx'!V:V,'Sales Hx'!$B:$B,_xlfn.XLOOKUP(B1104,C:C,B:B),'Sales Hx'!$D:$D,$E1104),SUMIFS('Sales Hx'!V:V,'Sales Hx'!$B:$B,$B1104,'Sales Hx'!$D:$D,$E1104)))</f>
        <v>0</v>
      </c>
      <c r="M1104" s="12">
        <v>0</v>
      </c>
      <c r="N1104" s="15">
        <f t="shared" si="97"/>
        <v>2.7637061403508771</v>
      </c>
      <c r="O1104" s="21">
        <f t="shared" si="94"/>
        <v>0</v>
      </c>
      <c r="P1104" s="24">
        <v>90</v>
      </c>
      <c r="Q1104" s="18">
        <f t="shared" si="96"/>
        <v>0</v>
      </c>
      <c r="R1104" s="2">
        <v>1</v>
      </c>
      <c r="S1104" s="2">
        <v>90</v>
      </c>
      <c r="T1104" s="2" t="s">
        <v>4647</v>
      </c>
      <c r="U1104" s="28">
        <f>IF(G1104=0,"",_xlfn.MINIFS('PO Details'!$I:$I,'PO Details'!$D:$D,Planning!$B1104,'PO Details'!$L:$L,Planning!$E1104))</f>
        <v>45465</v>
      </c>
      <c r="V1104" s="29" t="s">
        <v>4639</v>
      </c>
      <c r="W1104" t="str">
        <f t="shared" si="93"/>
        <v/>
      </c>
      <c r="X1104" s="2">
        <v>120</v>
      </c>
    </row>
    <row r="1105" spans="1:24" x14ac:dyDescent="0.25">
      <c r="A1105" s="11" t="s">
        <v>4618</v>
      </c>
      <c r="B1105" s="22" t="s">
        <v>126</v>
      </c>
      <c r="C1105" s="22"/>
      <c r="D1105" s="22" t="s">
        <v>127</v>
      </c>
      <c r="E1105" s="31" t="s">
        <v>109</v>
      </c>
      <c r="F1105" s="12">
        <f>SUMIFS('Inventory Details'!$H:$H,'Inventory Details'!$B:$B,$B1105,'Inventory Details'!$E:$E,$E1105)</f>
        <v>0</v>
      </c>
      <c r="G1105" s="12">
        <f>SUMIFS('PO Details'!$H:$H,'PO Details'!$D:$D,Planning!$B1105,'PO Details'!$L:$L,$E1105)</f>
        <v>195</v>
      </c>
      <c r="H1105" s="12">
        <f>SUMIFS('SO Details'!$G:$G,'SO Details'!$D:$D,Planning!$B1105,'SO Details'!$K:$K,$E1105)</f>
        <v>2</v>
      </c>
      <c r="I1105" s="20">
        <f>IF(COUNTIFS($C:$C,B1105)&gt;1,SUMIFS('Sales Hx'!$Q:$Q,'Sales Hx'!$B:$B,_xlfn.XLOOKUP(B1105,C:C,B:B),'Sales Hx'!$D:$D,Planning!$E1105),SUMIFS('Sales Hx'!$Q:$Q,'Sales Hx'!$B:$B,Planning!$B1105,'Sales Hx'!$D:$D,Planning!$E1105))</f>
        <v>99.399999999999991</v>
      </c>
      <c r="J1105" s="16">
        <f>IF(COUNTIFS($C:$C,B1105)&gt;1,SUMIFS('Sales Hx'!$S:$S,'Sales Hx'!$B:$B,_xlfn.XLOOKUP(B1105,C:C,B:B),'Sales Hx'!$D:$D,E1105),SUMIFS('Sales Hx'!$S:$S,'Sales Hx'!$B:$B,$B1105,'Sales Hx'!$D:$D,$E1105))</f>
        <v>0.73245614035087725</v>
      </c>
      <c r="K1105" s="16">
        <f t="shared" si="95"/>
        <v>1.9617706237424548</v>
      </c>
      <c r="L1105" s="12">
        <f>IF(M1105&lt;&gt;"",M1105,IF(COUNTIFS($C:$C,B1105)&gt;1,SUMIFS('Sales Hx'!V:V,'Sales Hx'!$B:$B,_xlfn.XLOOKUP(B1105,C:C,B:B),'Sales Hx'!$D:$D,$E1105),SUMIFS('Sales Hx'!V:V,'Sales Hx'!$B:$B,$B1105,'Sales Hx'!$D:$D,$E1105)))</f>
        <v>0</v>
      </c>
      <c r="M1105" s="12">
        <v>0</v>
      </c>
      <c r="N1105" s="15">
        <f t="shared" si="97"/>
        <v>0.73245614035087725</v>
      </c>
      <c r="O1105" s="21">
        <f t="shared" si="94"/>
        <v>0</v>
      </c>
      <c r="P1105" s="24">
        <v>90</v>
      </c>
      <c r="Q1105" s="18">
        <f t="shared" si="96"/>
        <v>0</v>
      </c>
      <c r="R1105" s="2">
        <v>1</v>
      </c>
      <c r="S1105" s="2">
        <v>90</v>
      </c>
      <c r="T1105" s="2" t="s">
        <v>4647</v>
      </c>
      <c r="U1105" s="28">
        <f>IF(G1105=0,"",_xlfn.MINIFS('PO Details'!$I:$I,'PO Details'!$D:$D,Planning!$B1105,'PO Details'!$L:$L,Planning!$E1105))</f>
        <v>45440</v>
      </c>
      <c r="V1105" s="29" t="s">
        <v>4639</v>
      </c>
      <c r="W1105" t="str">
        <f t="shared" si="93"/>
        <v/>
      </c>
      <c r="X1105" s="2">
        <v>120</v>
      </c>
    </row>
    <row r="1106" spans="1:24" x14ac:dyDescent="0.25">
      <c r="A1106" s="11" t="s">
        <v>4618</v>
      </c>
      <c r="B1106" s="22" t="s">
        <v>126</v>
      </c>
      <c r="C1106" s="22"/>
      <c r="D1106" s="22" t="s">
        <v>127</v>
      </c>
      <c r="E1106" s="31" t="s">
        <v>15</v>
      </c>
      <c r="F1106" s="12">
        <f>SUMIFS('Inventory Details'!$H:$H,'Inventory Details'!$B:$B,$B1106,'Inventory Details'!$E:$E,$E1106)</f>
        <v>164</v>
      </c>
      <c r="G1106" s="12">
        <f>SUMIFS('PO Details'!$H:$H,'PO Details'!$D:$D,Planning!$B1106,'PO Details'!$L:$L,$E1106)</f>
        <v>74</v>
      </c>
      <c r="H1106" s="12">
        <f>SUMIFS('SO Details'!$G:$G,'SO Details'!$D:$D,Planning!$B1106,'SO Details'!$K:$K,$E1106)</f>
        <v>8</v>
      </c>
      <c r="I1106" s="20">
        <f>IF(COUNTIFS($C:$C,B1106)&gt;1,SUMIFS('Sales Hx'!$Q:$Q,'Sales Hx'!$B:$B,_xlfn.XLOOKUP(B1106,C:C,B:B),'Sales Hx'!$D:$D,Planning!$E1106),SUMIFS('Sales Hx'!$Q:$Q,'Sales Hx'!$B:$B,Planning!$B1106,'Sales Hx'!$D:$D,Planning!$E1106))</f>
        <v>145.6</v>
      </c>
      <c r="J1106" s="16">
        <f>IF(COUNTIFS($C:$C,B1106)&gt;1,SUMIFS('Sales Hx'!$S:$S,'Sales Hx'!$B:$B,_xlfn.XLOOKUP(B1106,C:C,B:B),'Sales Hx'!$D:$D,E1106),SUMIFS('Sales Hx'!$S:$S,'Sales Hx'!$B:$B,$B1106,'Sales Hx'!$D:$D,$E1106))</f>
        <v>3.375</v>
      </c>
      <c r="K1106" s="16">
        <f t="shared" si="95"/>
        <v>1.6346153846153846</v>
      </c>
      <c r="L1106" s="12">
        <f>IF(M1106&lt;&gt;"",M1106,IF(COUNTIFS($C:$C,B1106)&gt;1,SUMIFS('Sales Hx'!V:V,'Sales Hx'!$B:$B,_xlfn.XLOOKUP(B1106,C:C,B:B),'Sales Hx'!$D:$D,$E1106),SUMIFS('Sales Hx'!V:V,'Sales Hx'!$B:$B,$B1106,'Sales Hx'!$D:$D,$E1106)))</f>
        <v>0</v>
      </c>
      <c r="M1106" s="12">
        <v>0</v>
      </c>
      <c r="N1106" s="15">
        <f t="shared" si="97"/>
        <v>3.375</v>
      </c>
      <c r="O1106" s="21">
        <f t="shared" si="94"/>
        <v>0</v>
      </c>
      <c r="P1106" s="24">
        <v>90</v>
      </c>
      <c r="Q1106" s="18">
        <f t="shared" si="96"/>
        <v>0</v>
      </c>
      <c r="R1106" s="2">
        <v>1</v>
      </c>
      <c r="S1106" s="2">
        <v>90</v>
      </c>
      <c r="T1106" s="2" t="s">
        <v>4647</v>
      </c>
      <c r="U1106" s="28">
        <f>IF(G1106=0,"",_xlfn.MINIFS('PO Details'!$I:$I,'PO Details'!$D:$D,Planning!$B1106,'PO Details'!$L:$L,Planning!$E1106))</f>
        <v>45469</v>
      </c>
      <c r="V1106" s="29" t="s">
        <v>4639</v>
      </c>
      <c r="W1106" t="str">
        <f t="shared" si="93"/>
        <v/>
      </c>
      <c r="X1106" s="2">
        <v>120</v>
      </c>
    </row>
    <row r="1107" spans="1:24" x14ac:dyDescent="0.25">
      <c r="A1107" s="11" t="s">
        <v>4618</v>
      </c>
      <c r="B1107" s="22" t="s">
        <v>126</v>
      </c>
      <c r="C1107" s="22"/>
      <c r="D1107" s="22" t="s">
        <v>127</v>
      </c>
      <c r="E1107" s="31" t="s">
        <v>1201</v>
      </c>
      <c r="F1107" s="12">
        <f>SUMIFS('Inventory Details'!$H:$H,'Inventory Details'!$B:$B,$B1107,'Inventory Details'!$E:$E,$E1107)</f>
        <v>7</v>
      </c>
      <c r="G1107" s="12">
        <f>SUMIFS('PO Details'!$H:$H,'PO Details'!$D:$D,Planning!$B1107,'PO Details'!$L:$L,$E1107)</f>
        <v>0</v>
      </c>
      <c r="H1107" s="12">
        <f>SUMIFS('SO Details'!$G:$G,'SO Details'!$D:$D,Planning!$B1107,'SO Details'!$K:$K,$E1107)</f>
        <v>0</v>
      </c>
      <c r="I1107" s="20">
        <f>IF(COUNTIFS($C:$C,B1107)&gt;1,SUMIFS('Sales Hx'!$Q:$Q,'Sales Hx'!$B:$B,_xlfn.XLOOKUP(B1107,C:C,B:B),'Sales Hx'!$D:$D,Planning!$E1107),SUMIFS('Sales Hx'!$Q:$Q,'Sales Hx'!$B:$B,Planning!$B1107,'Sales Hx'!$D:$D,Planning!$E1107))</f>
        <v>0</v>
      </c>
      <c r="J1107" s="16">
        <f>IF(COUNTIFS($C:$C,B1107)&gt;1,SUMIFS('Sales Hx'!$S:$S,'Sales Hx'!$B:$B,_xlfn.XLOOKUP(B1107,C:C,B:B),'Sales Hx'!$D:$D,E1107),SUMIFS('Sales Hx'!$S:$S,'Sales Hx'!$B:$B,$B1107,'Sales Hx'!$D:$D,$E1107))</f>
        <v>0</v>
      </c>
      <c r="K1107" s="16">
        <f t="shared" si="95"/>
        <v>0</v>
      </c>
      <c r="L1107" s="12">
        <f>IF(M1107&lt;&gt;"",M1107,IF(COUNTIFS($C:$C,B1107)&gt;1,SUMIFS('Sales Hx'!V:V,'Sales Hx'!$B:$B,_xlfn.XLOOKUP(B1107,C:C,B:B),'Sales Hx'!$D:$D,$E1107),SUMIFS('Sales Hx'!V:V,'Sales Hx'!$B:$B,$B1107,'Sales Hx'!$D:$D,$E1107)))</f>
        <v>0</v>
      </c>
      <c r="M1107" s="12">
        <v>0</v>
      </c>
      <c r="N1107" s="15">
        <f t="shared" si="97"/>
        <v>0</v>
      </c>
      <c r="O1107" s="21">
        <f t="shared" si="94"/>
        <v>0</v>
      </c>
      <c r="P1107" s="24">
        <v>90</v>
      </c>
      <c r="Q1107" s="18">
        <f t="shared" si="96"/>
        <v>0</v>
      </c>
      <c r="R1107" s="2">
        <v>1</v>
      </c>
      <c r="S1107" s="2">
        <v>90</v>
      </c>
      <c r="T1107" s="2" t="s">
        <v>4647</v>
      </c>
      <c r="U1107" s="28" t="str">
        <f>IF(G1107=0,"",_xlfn.MINIFS('PO Details'!$I:$I,'PO Details'!$D:$D,Planning!$B1107,'PO Details'!$L:$L,Planning!$E1107))</f>
        <v/>
      </c>
      <c r="V1107" s="29" t="s">
        <v>4639</v>
      </c>
      <c r="W1107" t="str">
        <f t="shared" si="93"/>
        <v/>
      </c>
      <c r="X1107" s="2">
        <v>120</v>
      </c>
    </row>
    <row r="1108" spans="1:24" x14ac:dyDescent="0.25">
      <c r="A1108" s="11" t="s">
        <v>4618</v>
      </c>
      <c r="B1108" s="22" t="s">
        <v>126</v>
      </c>
      <c r="C1108" s="22"/>
      <c r="D1108" s="22" t="s">
        <v>127</v>
      </c>
      <c r="E1108" s="31" t="s">
        <v>820</v>
      </c>
      <c r="F1108" s="12">
        <f>SUMIFS('Inventory Details'!$H:$H,'Inventory Details'!$B:$B,$B1108,'Inventory Details'!$E:$E,$E1108)</f>
        <v>50</v>
      </c>
      <c r="G1108" s="12">
        <f>SUMIFS('PO Details'!$H:$H,'PO Details'!$D:$D,Planning!$B1108,'PO Details'!$L:$L,$E1108)</f>
        <v>0</v>
      </c>
      <c r="H1108" s="12">
        <f>SUMIFS('SO Details'!$G:$G,'SO Details'!$D:$D,Planning!$B1108,'SO Details'!$K:$K,$E1108)</f>
        <v>1</v>
      </c>
      <c r="I1108" s="20">
        <f>IF(COUNTIFS($C:$C,B1108)&gt;1,SUMIFS('Sales Hx'!$Q:$Q,'Sales Hx'!$B:$B,_xlfn.XLOOKUP(B1108,C:C,B:B),'Sales Hx'!$D:$D,Planning!$E1108),SUMIFS('Sales Hx'!$Q:$Q,'Sales Hx'!$B:$B,Planning!$B1108,'Sales Hx'!$D:$D,Planning!$E1108))</f>
        <v>4.1999999999999993</v>
      </c>
      <c r="J1108" s="16">
        <f>IF(COUNTIFS($C:$C,B1108)&gt;1,SUMIFS('Sales Hx'!$S:$S,'Sales Hx'!$B:$B,_xlfn.XLOOKUP(B1108,C:C,B:B),'Sales Hx'!$D:$D,E1108),SUMIFS('Sales Hx'!$S:$S,'Sales Hx'!$B:$B,$B1108,'Sales Hx'!$D:$D,$E1108))</f>
        <v>0.12236842105263157</v>
      </c>
      <c r="K1108" s="16">
        <f t="shared" si="95"/>
        <v>11.904761904761907</v>
      </c>
      <c r="L1108" s="12">
        <f>IF(M1108&lt;&gt;"",M1108,IF(COUNTIFS($C:$C,B1108)&gt;1,SUMIFS('Sales Hx'!V:V,'Sales Hx'!$B:$B,_xlfn.XLOOKUP(B1108,C:C,B:B),'Sales Hx'!$D:$D,$E1108),SUMIFS('Sales Hx'!V:V,'Sales Hx'!$B:$B,$B1108,'Sales Hx'!$D:$D,$E1108)))</f>
        <v>0</v>
      </c>
      <c r="M1108" s="12">
        <v>0</v>
      </c>
      <c r="N1108" s="15">
        <f t="shared" si="97"/>
        <v>0.12236842105263157</v>
      </c>
      <c r="O1108" s="21">
        <f t="shared" si="94"/>
        <v>0</v>
      </c>
      <c r="P1108" s="24">
        <v>90</v>
      </c>
      <c r="Q1108" s="18">
        <f t="shared" si="96"/>
        <v>0</v>
      </c>
      <c r="R1108" s="2">
        <v>1</v>
      </c>
      <c r="S1108" s="2">
        <v>90</v>
      </c>
      <c r="T1108" s="2" t="s">
        <v>4647</v>
      </c>
      <c r="U1108" s="28" t="str">
        <f>IF(G1108=0,"",_xlfn.MINIFS('PO Details'!$I:$I,'PO Details'!$D:$D,Planning!$B1108,'PO Details'!$L:$L,Planning!$E1108))</f>
        <v/>
      </c>
      <c r="V1108" s="29" t="s">
        <v>4639</v>
      </c>
      <c r="W1108" t="str">
        <f t="shared" si="93"/>
        <v>Max</v>
      </c>
      <c r="X1108" s="2">
        <v>120</v>
      </c>
    </row>
    <row r="1109" spans="1:24" x14ac:dyDescent="0.25">
      <c r="A1109" s="11" t="s">
        <v>4618</v>
      </c>
      <c r="B1109" s="22" t="s">
        <v>126</v>
      </c>
      <c r="C1109" s="22"/>
      <c r="D1109" s="22" t="s">
        <v>127</v>
      </c>
      <c r="E1109" s="31" t="s">
        <v>108</v>
      </c>
      <c r="F1109" s="12">
        <f>SUMIFS('Inventory Details'!$H:$H,'Inventory Details'!$B:$B,$B1109,'Inventory Details'!$E:$E,$E1109)</f>
        <v>21</v>
      </c>
      <c r="G1109" s="12">
        <f>SUMIFS('PO Details'!$H:$H,'PO Details'!$D:$D,Planning!$B1109,'PO Details'!$L:$L,$E1109)</f>
        <v>0</v>
      </c>
      <c r="H1109" s="12">
        <f>SUMIFS('SO Details'!$G:$G,'SO Details'!$D:$D,Planning!$B1109,'SO Details'!$K:$K,$E1109)</f>
        <v>0</v>
      </c>
      <c r="I1109" s="20">
        <f>IF(COUNTIFS($C:$C,B1109)&gt;1,SUMIFS('Sales Hx'!$Q:$Q,'Sales Hx'!$B:$B,_xlfn.XLOOKUP(B1109,C:C,B:B),'Sales Hx'!$D:$D,Planning!$E1109),SUMIFS('Sales Hx'!$Q:$Q,'Sales Hx'!$B:$B,Planning!$B1109,'Sales Hx'!$D:$D,Planning!$E1109))</f>
        <v>12.6</v>
      </c>
      <c r="J1109" s="16">
        <f>IF(COUNTIFS($C:$C,B1109)&gt;1,SUMIFS('Sales Hx'!$S:$S,'Sales Hx'!$B:$B,_xlfn.XLOOKUP(B1109,C:C,B:B),'Sales Hx'!$D:$D,E1109),SUMIFS('Sales Hx'!$S:$S,'Sales Hx'!$B:$B,$B1109,'Sales Hx'!$D:$D,$E1109))</f>
        <v>0.39868421052631586</v>
      </c>
      <c r="K1109" s="16">
        <f t="shared" si="95"/>
        <v>1.6666666666666667</v>
      </c>
      <c r="L1109" s="12">
        <f>IF(M1109&lt;&gt;"",M1109,IF(COUNTIFS($C:$C,B1109)&gt;1,SUMIFS('Sales Hx'!V:V,'Sales Hx'!$B:$B,_xlfn.XLOOKUP(B1109,C:C,B:B),'Sales Hx'!$D:$D,$E1109),SUMIFS('Sales Hx'!V:V,'Sales Hx'!$B:$B,$B1109,'Sales Hx'!$D:$D,$E1109)))</f>
        <v>0</v>
      </c>
      <c r="M1109" s="12">
        <v>0</v>
      </c>
      <c r="N1109" s="15">
        <f t="shared" si="97"/>
        <v>0.39868421052631586</v>
      </c>
      <c r="O1109" s="21">
        <f t="shared" si="94"/>
        <v>0</v>
      </c>
      <c r="P1109" s="24">
        <v>90</v>
      </c>
      <c r="Q1109" s="18">
        <f t="shared" si="96"/>
        <v>0</v>
      </c>
      <c r="R1109" s="2">
        <v>1</v>
      </c>
      <c r="S1109" s="2">
        <v>90</v>
      </c>
      <c r="T1109" s="2" t="s">
        <v>4647</v>
      </c>
      <c r="U1109" s="28" t="str">
        <f>IF(G1109=0,"",_xlfn.MINIFS('PO Details'!$I:$I,'PO Details'!$D:$D,Planning!$B1109,'PO Details'!$L:$L,Planning!$E1109))</f>
        <v/>
      </c>
      <c r="V1109" s="29" t="s">
        <v>4639</v>
      </c>
      <c r="W1109" t="str">
        <f t="shared" si="93"/>
        <v/>
      </c>
      <c r="X1109" s="2">
        <v>120</v>
      </c>
    </row>
    <row r="1110" spans="1:24" x14ac:dyDescent="0.25">
      <c r="A1110" s="11" t="s">
        <v>4618</v>
      </c>
      <c r="B1110" s="22" t="s">
        <v>126</v>
      </c>
      <c r="C1110" s="22"/>
      <c r="D1110" s="22" t="s">
        <v>127</v>
      </c>
      <c r="E1110" s="31" t="s">
        <v>861</v>
      </c>
      <c r="F1110" s="12">
        <f>SUMIFS('Inventory Details'!$H:$H,'Inventory Details'!$B:$B,$B1110,'Inventory Details'!$E:$E,$E1110)</f>
        <v>6</v>
      </c>
      <c r="G1110" s="12">
        <f>SUMIFS('PO Details'!$H:$H,'PO Details'!$D:$D,Planning!$B1110,'PO Details'!$L:$L,$E1110)</f>
        <v>0</v>
      </c>
      <c r="H1110" s="12">
        <f>SUMIFS('SO Details'!$G:$G,'SO Details'!$D:$D,Planning!$B1110,'SO Details'!$K:$K,$E1110)</f>
        <v>0</v>
      </c>
      <c r="I1110" s="20">
        <f>IF(COUNTIFS($C:$C,B1110)&gt;1,SUMIFS('Sales Hx'!$Q:$Q,'Sales Hx'!$B:$B,_xlfn.XLOOKUP(B1110,C:C,B:B),'Sales Hx'!$D:$D,Planning!$E1110),SUMIFS('Sales Hx'!$Q:$Q,'Sales Hx'!$B:$B,Planning!$B1110,'Sales Hx'!$D:$D,Planning!$E1110))</f>
        <v>0</v>
      </c>
      <c r="J1110" s="16">
        <f>IF(COUNTIFS($C:$C,B1110)&gt;1,SUMIFS('Sales Hx'!$S:$S,'Sales Hx'!$B:$B,_xlfn.XLOOKUP(B1110,C:C,B:B),'Sales Hx'!$D:$D,E1110),SUMIFS('Sales Hx'!$S:$S,'Sales Hx'!$B:$B,$B1110,'Sales Hx'!$D:$D,$E1110))</f>
        <v>3.2894736842105261E-2</v>
      </c>
      <c r="K1110" s="16">
        <f t="shared" si="95"/>
        <v>0</v>
      </c>
      <c r="L1110" s="12">
        <f>IF(M1110&lt;&gt;"",M1110,IF(COUNTIFS($C:$C,B1110)&gt;1,SUMIFS('Sales Hx'!V:V,'Sales Hx'!$B:$B,_xlfn.XLOOKUP(B1110,C:C,B:B),'Sales Hx'!$D:$D,$E1110),SUMIFS('Sales Hx'!V:V,'Sales Hx'!$B:$B,$B1110,'Sales Hx'!$D:$D,$E1110)))</f>
        <v>0</v>
      </c>
      <c r="M1110" s="12">
        <v>0</v>
      </c>
      <c r="N1110" s="15">
        <f t="shared" si="97"/>
        <v>3.2894736842105261E-2</v>
      </c>
      <c r="O1110" s="21">
        <f t="shared" si="94"/>
        <v>0</v>
      </c>
      <c r="P1110" s="24">
        <v>90</v>
      </c>
      <c r="Q1110" s="18">
        <f t="shared" si="96"/>
        <v>0</v>
      </c>
      <c r="R1110" s="2">
        <v>1</v>
      </c>
      <c r="S1110" s="2">
        <v>90</v>
      </c>
      <c r="T1110" s="2" t="s">
        <v>4647</v>
      </c>
      <c r="U1110" s="28" t="str">
        <f>IF(G1110=0,"",_xlfn.MINIFS('PO Details'!$I:$I,'PO Details'!$D:$D,Planning!$B1110,'PO Details'!$L:$L,Planning!$E1110))</f>
        <v/>
      </c>
      <c r="V1110" s="29" t="s">
        <v>4639</v>
      </c>
      <c r="W1110" t="str">
        <f t="shared" si="93"/>
        <v/>
      </c>
      <c r="X1110" s="2">
        <v>120</v>
      </c>
    </row>
    <row r="1111" spans="1:24" x14ac:dyDescent="0.25">
      <c r="A1111" s="11" t="s">
        <v>4618</v>
      </c>
      <c r="B1111" s="22" t="s">
        <v>126</v>
      </c>
      <c r="C1111" s="22"/>
      <c r="D1111" s="22" t="s">
        <v>127</v>
      </c>
      <c r="E1111" s="31" t="s">
        <v>2214</v>
      </c>
      <c r="F1111" s="12">
        <f>SUMIFS('Inventory Details'!$H:$H,'Inventory Details'!$B:$B,$B1111,'Inventory Details'!$E:$E,$E1111)</f>
        <v>0</v>
      </c>
      <c r="G1111" s="12">
        <f>SUMIFS('PO Details'!$H:$H,'PO Details'!$D:$D,Planning!$B1111,'PO Details'!$L:$L,$E1111)</f>
        <v>0</v>
      </c>
      <c r="H1111" s="12">
        <f>SUMIFS('SO Details'!$G:$G,'SO Details'!$D:$D,Planning!$B1111,'SO Details'!$K:$K,$E1111)</f>
        <v>0</v>
      </c>
      <c r="I1111" s="20">
        <f>IF(COUNTIFS($C:$C,B1111)&gt;1,SUMIFS('Sales Hx'!$Q:$Q,'Sales Hx'!$B:$B,_xlfn.XLOOKUP(B1111,C:C,B:B),'Sales Hx'!$D:$D,Planning!$E1111),SUMIFS('Sales Hx'!$Q:$Q,'Sales Hx'!$B:$B,Planning!$B1111,'Sales Hx'!$D:$D,Planning!$E1111))</f>
        <v>0</v>
      </c>
      <c r="J1111" s="16">
        <f>IF(COUNTIFS($C:$C,B1111)&gt;1,SUMIFS('Sales Hx'!$S:$S,'Sales Hx'!$B:$B,_xlfn.XLOOKUP(B1111,C:C,B:B),'Sales Hx'!$D:$D,E1111),SUMIFS('Sales Hx'!$S:$S,'Sales Hx'!$B:$B,$B1111,'Sales Hx'!$D:$D,$E1111))</f>
        <v>0.22368421052631579</v>
      </c>
      <c r="K1111" s="16">
        <f t="shared" si="95"/>
        <v>0</v>
      </c>
      <c r="L1111" s="12">
        <f>IF(M1111&lt;&gt;"",M1111,IF(COUNTIFS($C:$C,B1111)&gt;1,SUMIFS('Sales Hx'!V:V,'Sales Hx'!$B:$B,_xlfn.XLOOKUP(B1111,C:C,B:B),'Sales Hx'!$D:$D,$E1111),SUMIFS('Sales Hx'!V:V,'Sales Hx'!$B:$B,$B1111,'Sales Hx'!$D:$D,$E1111)))</f>
        <v>0</v>
      </c>
      <c r="M1111" s="12">
        <v>0</v>
      </c>
      <c r="N1111" s="15">
        <f t="shared" si="97"/>
        <v>0.22368421052631579</v>
      </c>
      <c r="O1111" s="21">
        <f t="shared" si="94"/>
        <v>20</v>
      </c>
      <c r="P1111" s="24">
        <v>90</v>
      </c>
      <c r="Q1111" s="18">
        <f t="shared" si="96"/>
        <v>1800</v>
      </c>
      <c r="R1111" s="2">
        <v>1</v>
      </c>
      <c r="S1111" s="2">
        <v>90</v>
      </c>
      <c r="T1111" s="2" t="s">
        <v>4647</v>
      </c>
      <c r="U1111" s="28" t="str">
        <f>IF(G1111=0,"",_xlfn.MINIFS('PO Details'!$I:$I,'PO Details'!$D:$D,Planning!$B1111,'PO Details'!$L:$L,Planning!$E1111))</f>
        <v/>
      </c>
      <c r="V1111" s="29" t="s">
        <v>4639</v>
      </c>
      <c r="W1111" t="str">
        <f t="shared" si="93"/>
        <v/>
      </c>
      <c r="X1111" s="2">
        <v>120</v>
      </c>
    </row>
    <row r="1112" spans="1:24" x14ac:dyDescent="0.25">
      <c r="A1112" s="11"/>
      <c r="B1112" s="22" t="s">
        <v>1230</v>
      </c>
      <c r="C1112" s="22"/>
      <c r="D1112" s="22" t="s">
        <v>1231</v>
      </c>
      <c r="E1112" s="31" t="s">
        <v>4746</v>
      </c>
      <c r="F1112" s="12">
        <f>SUMIFS('Inventory Details'!$H:$H,'Inventory Details'!$B:$B,$B1112,'Inventory Details'!$E:$E,$E1112)</f>
        <v>102</v>
      </c>
      <c r="G1112" s="12">
        <f>SUMIFS('PO Details'!$H:$H,'PO Details'!$D:$D,Planning!$B1112,'PO Details'!$L:$L,$E1112)</f>
        <v>0</v>
      </c>
      <c r="H1112" s="12">
        <f>SUMIFS('SO Details'!$G:$G,'SO Details'!$D:$D,Planning!$B1112,'SO Details'!$K:$K,$E1112)</f>
        <v>4</v>
      </c>
      <c r="I1112" s="20">
        <f>IF(COUNTIFS($C:$C,B1112)&gt;1,SUMIFS('Sales Hx'!$Q:$Q,'Sales Hx'!$B:$B,_xlfn.XLOOKUP(B1112,C:C,B:B),'Sales Hx'!$D:$D,Planning!$E1112),SUMIFS('Sales Hx'!$Q:$Q,'Sales Hx'!$B:$B,Planning!$B1112,'Sales Hx'!$D:$D,Planning!$E1112))</f>
        <v>0</v>
      </c>
      <c r="J1112" s="16">
        <f>IF(COUNTIFS($C:$C,B1112)&gt;1,SUMIFS('Sales Hx'!$S:$S,'Sales Hx'!$B:$B,_xlfn.XLOOKUP(B1112,C:C,B:B),'Sales Hx'!$D:$D,E1112),SUMIFS('Sales Hx'!$S:$S,'Sales Hx'!$B:$B,$B1112,'Sales Hx'!$D:$D,$E1112))</f>
        <v>0.87993421052631582</v>
      </c>
      <c r="K1112" s="16">
        <f t="shared" si="95"/>
        <v>0</v>
      </c>
      <c r="L1112" s="12">
        <f>IF(M1112&lt;&gt;"",M1112,IF(COUNTIFS($C:$C,B1112)&gt;1,SUMIFS('Sales Hx'!V:V,'Sales Hx'!$B:$B,_xlfn.XLOOKUP(B1112,C:C,B:B),'Sales Hx'!$D:$D,$E1112),SUMIFS('Sales Hx'!V:V,'Sales Hx'!$B:$B,$B1112,'Sales Hx'!$D:$D,$E1112)))</f>
        <v>0</v>
      </c>
      <c r="M1112" s="12">
        <v>0</v>
      </c>
      <c r="N1112" s="15">
        <f t="shared" si="97"/>
        <v>0.87993421052631582</v>
      </c>
      <c r="O1112" s="21">
        <f t="shared" si="94"/>
        <v>0</v>
      </c>
      <c r="P1112" s="24">
        <v>90</v>
      </c>
      <c r="Q1112" s="18">
        <f t="shared" si="96"/>
        <v>0</v>
      </c>
      <c r="R1112" s="2">
        <v>1</v>
      </c>
      <c r="S1112" s="2">
        <v>120</v>
      </c>
      <c r="T1112" s="2" t="s">
        <v>4647</v>
      </c>
      <c r="U1112" s="28" t="str">
        <f>IF(G1112=0,"",_xlfn.MINIFS('PO Details'!$I:$I,'PO Details'!$D:$D,Planning!$B1112,'PO Details'!$L:$L,Planning!$E1112))</f>
        <v/>
      </c>
      <c r="V1112" s="29" t="s">
        <v>4640</v>
      </c>
      <c r="W1112" t="str">
        <f t="shared" si="93"/>
        <v>Max</v>
      </c>
      <c r="X1112" s="2">
        <v>120</v>
      </c>
    </row>
    <row r="1113" spans="1:24" x14ac:dyDescent="0.25">
      <c r="A1113" s="11"/>
      <c r="B1113" s="22" t="s">
        <v>1230</v>
      </c>
      <c r="C1113" s="22"/>
      <c r="D1113" s="22" t="s">
        <v>1231</v>
      </c>
      <c r="E1113" s="31" t="s">
        <v>15</v>
      </c>
      <c r="F1113" s="12">
        <f>SUMIFS('Inventory Details'!$H:$H,'Inventory Details'!$B:$B,$B1113,'Inventory Details'!$E:$E,$E1113)</f>
        <v>4</v>
      </c>
      <c r="G1113" s="12">
        <f>SUMIFS('PO Details'!$H:$H,'PO Details'!$D:$D,Planning!$B1113,'PO Details'!$L:$L,$E1113)</f>
        <v>0</v>
      </c>
      <c r="H1113" s="12">
        <f>SUMIFS('SO Details'!$G:$G,'SO Details'!$D:$D,Planning!$B1113,'SO Details'!$K:$K,$E1113)</f>
        <v>0</v>
      </c>
      <c r="I1113" s="20">
        <f>IF(COUNTIFS($C:$C,B1113)&gt;1,SUMIFS('Sales Hx'!$Q:$Q,'Sales Hx'!$B:$B,_xlfn.XLOOKUP(B1113,C:C,B:B),'Sales Hx'!$D:$D,Planning!$E1113),SUMIFS('Sales Hx'!$Q:$Q,'Sales Hx'!$B:$B,Planning!$B1113,'Sales Hx'!$D:$D,Planning!$E1113))</f>
        <v>0</v>
      </c>
      <c r="J1113" s="16">
        <f>IF(COUNTIFS($C:$C,B1113)&gt;1,SUMIFS('Sales Hx'!$S:$S,'Sales Hx'!$B:$B,_xlfn.XLOOKUP(B1113,C:C,B:B),'Sales Hx'!$D:$D,E1113),SUMIFS('Sales Hx'!$S:$S,'Sales Hx'!$B:$B,$B1113,'Sales Hx'!$D:$D,$E1113))</f>
        <v>0</v>
      </c>
      <c r="K1113" s="16">
        <f t="shared" si="95"/>
        <v>0</v>
      </c>
      <c r="L1113" s="12">
        <f>IF(M1113&lt;&gt;"",M1113,IF(COUNTIFS($C:$C,B1113)&gt;1,SUMIFS('Sales Hx'!V:V,'Sales Hx'!$B:$B,_xlfn.XLOOKUP(B1113,C:C,B:B),'Sales Hx'!$D:$D,$E1113),SUMIFS('Sales Hx'!V:V,'Sales Hx'!$B:$B,$B1113,'Sales Hx'!$D:$D,$E1113)))</f>
        <v>0</v>
      </c>
      <c r="M1113" s="12">
        <v>0</v>
      </c>
      <c r="N1113" s="15">
        <f t="shared" si="97"/>
        <v>0</v>
      </c>
      <c r="O1113" s="21">
        <f t="shared" si="94"/>
        <v>0</v>
      </c>
      <c r="P1113" s="24">
        <v>90</v>
      </c>
      <c r="Q1113" s="18">
        <f t="shared" si="96"/>
        <v>0</v>
      </c>
      <c r="R1113" s="2">
        <v>1</v>
      </c>
      <c r="S1113" s="2">
        <v>120</v>
      </c>
      <c r="T1113" s="2" t="s">
        <v>4647</v>
      </c>
      <c r="U1113" s="28" t="str">
        <f>IF(G1113=0,"",_xlfn.MINIFS('PO Details'!$I:$I,'PO Details'!$D:$D,Planning!$B1113,'PO Details'!$L:$L,Planning!$E1113))</f>
        <v/>
      </c>
      <c r="V1113" s="29" t="s">
        <v>4640</v>
      </c>
      <c r="W1113" t="str">
        <f t="shared" si="93"/>
        <v>Max</v>
      </c>
      <c r="X1113" s="2">
        <v>120</v>
      </c>
    </row>
    <row r="1114" spans="1:24" x14ac:dyDescent="0.25">
      <c r="A1114" s="11"/>
      <c r="B1114" s="22" t="s">
        <v>1230</v>
      </c>
      <c r="C1114" s="22"/>
      <c r="D1114" s="22" t="s">
        <v>1231</v>
      </c>
      <c r="E1114" s="31" t="s">
        <v>820</v>
      </c>
      <c r="F1114" s="12">
        <f>SUMIFS('Inventory Details'!$H:$H,'Inventory Details'!$B:$B,$B1114,'Inventory Details'!$E:$E,$E1114)</f>
        <v>0</v>
      </c>
      <c r="G1114" s="12">
        <f>SUMIFS('PO Details'!$H:$H,'PO Details'!$D:$D,Planning!$B1114,'PO Details'!$L:$L,$E1114)</f>
        <v>0</v>
      </c>
      <c r="H1114" s="12">
        <f>SUMIFS('SO Details'!$G:$G,'SO Details'!$D:$D,Planning!$B1114,'SO Details'!$K:$K,$E1114)</f>
        <v>0</v>
      </c>
      <c r="I1114" s="20">
        <f>IF(COUNTIFS($C:$C,B1114)&gt;1,SUMIFS('Sales Hx'!$Q:$Q,'Sales Hx'!$B:$B,_xlfn.XLOOKUP(B1114,C:C,B:B),'Sales Hx'!$D:$D,Planning!$E1114),SUMIFS('Sales Hx'!$Q:$Q,'Sales Hx'!$B:$B,Planning!$B1114,'Sales Hx'!$D:$D,Planning!$E1114))</f>
        <v>0</v>
      </c>
      <c r="J1114" s="16">
        <f>IF(COUNTIFS($C:$C,B1114)&gt;1,SUMIFS('Sales Hx'!$S:$S,'Sales Hx'!$B:$B,_xlfn.XLOOKUP(B1114,C:C,B:B),'Sales Hx'!$D:$D,E1114),SUMIFS('Sales Hx'!$S:$S,'Sales Hx'!$B:$B,$B1114,'Sales Hx'!$D:$D,$E1114))</f>
        <v>3.2894736842105261E-2</v>
      </c>
      <c r="K1114" s="16">
        <f t="shared" si="95"/>
        <v>0</v>
      </c>
      <c r="L1114" s="12">
        <f>IF(M1114&lt;&gt;"",M1114,IF(COUNTIFS($C:$C,B1114)&gt;1,SUMIFS('Sales Hx'!V:V,'Sales Hx'!$B:$B,_xlfn.XLOOKUP(B1114,C:C,B:B),'Sales Hx'!$D:$D,$E1114),SUMIFS('Sales Hx'!V:V,'Sales Hx'!$B:$B,$B1114,'Sales Hx'!$D:$D,$E1114)))</f>
        <v>0</v>
      </c>
      <c r="M1114" s="12">
        <v>0</v>
      </c>
      <c r="N1114" s="15">
        <f t="shared" si="97"/>
        <v>3.2894736842105261E-2</v>
      </c>
      <c r="O1114" s="21">
        <f t="shared" si="94"/>
        <v>4</v>
      </c>
      <c r="P1114" s="24">
        <v>90</v>
      </c>
      <c r="Q1114" s="18">
        <f t="shared" si="96"/>
        <v>360</v>
      </c>
      <c r="R1114" s="2">
        <v>1</v>
      </c>
      <c r="S1114" s="2">
        <v>120</v>
      </c>
      <c r="T1114" s="2" t="s">
        <v>4647</v>
      </c>
      <c r="U1114" s="28" t="str">
        <f>IF(G1114=0,"",_xlfn.MINIFS('PO Details'!$I:$I,'PO Details'!$D:$D,Planning!$B1114,'PO Details'!$L:$L,Planning!$E1114))</f>
        <v/>
      </c>
      <c r="V1114" s="29" t="s">
        <v>4640</v>
      </c>
      <c r="W1114" t="str">
        <f t="shared" si="93"/>
        <v>Max</v>
      </c>
      <c r="X1114" s="2">
        <v>120</v>
      </c>
    </row>
    <row r="1115" spans="1:24" x14ac:dyDescent="0.25">
      <c r="A1115" s="11"/>
      <c r="B1115" s="22" t="s">
        <v>5130</v>
      </c>
      <c r="C1115" s="22"/>
      <c r="D1115" s="22" t="s">
        <v>5131</v>
      </c>
      <c r="E1115" s="31" t="s">
        <v>106</v>
      </c>
      <c r="F1115" s="12">
        <f>SUMIFS('Inventory Details'!$H:$H,'Inventory Details'!$B:$B,$B1115,'Inventory Details'!$E:$E,$E1115)</f>
        <v>0</v>
      </c>
      <c r="G1115" s="12">
        <f>SUMIFS('PO Details'!$H:$H,'PO Details'!$D:$D,Planning!$B1115,'PO Details'!$L:$L,$E1115)</f>
        <v>46</v>
      </c>
      <c r="H1115" s="12">
        <f>SUMIFS('SO Details'!$G:$G,'SO Details'!$D:$D,Planning!$B1115,'SO Details'!$K:$K,$E1115)</f>
        <v>0</v>
      </c>
      <c r="I1115" s="20">
        <f>IF(COUNTIFS($C:$C,B1115)&gt;1,SUMIFS('Sales Hx'!$Q:$Q,'Sales Hx'!$B:$B,_xlfn.XLOOKUP(B1115,C:C,B:B),'Sales Hx'!$D:$D,Planning!$E1115),SUMIFS('Sales Hx'!$Q:$Q,'Sales Hx'!$B:$B,Planning!$B1115,'Sales Hx'!$D:$D,Planning!$E1115))</f>
        <v>0</v>
      </c>
      <c r="J1115" s="16">
        <f>IF(COUNTIFS($C:$C,B1115)&gt;1,SUMIFS('Sales Hx'!$S:$S,'Sales Hx'!$B:$B,_xlfn.XLOOKUP(B1115,C:C,B:B),'Sales Hx'!$D:$D,E1115),SUMIFS('Sales Hx'!$S:$S,'Sales Hx'!$B:$B,$B1115,'Sales Hx'!$D:$D,$E1115))</f>
        <v>0</v>
      </c>
      <c r="K1115" s="16">
        <f t="shared" si="95"/>
        <v>0</v>
      </c>
      <c r="L1115" s="12">
        <f>IF(M1115&lt;&gt;"",M1115,IF(COUNTIFS($C:$C,B1115)&gt;1,SUMIFS('Sales Hx'!V:V,'Sales Hx'!$B:$B,_xlfn.XLOOKUP(B1115,C:C,B:B),'Sales Hx'!$D:$D,$E1115),SUMIFS('Sales Hx'!V:V,'Sales Hx'!$B:$B,$B1115,'Sales Hx'!$D:$D,$E1115)))</f>
        <v>0</v>
      </c>
      <c r="M1115" s="12">
        <v>0</v>
      </c>
      <c r="N1115" s="15">
        <f t="shared" si="97"/>
        <v>0</v>
      </c>
      <c r="O1115" s="21">
        <f t="shared" si="94"/>
        <v>0</v>
      </c>
      <c r="P1115" s="24">
        <v>147.2722</v>
      </c>
      <c r="Q1115" s="18">
        <f t="shared" si="96"/>
        <v>0</v>
      </c>
      <c r="R1115" s="2">
        <v>1</v>
      </c>
      <c r="S1115" s="2">
        <v>90</v>
      </c>
      <c r="T1115" s="2" t="s">
        <v>4647</v>
      </c>
      <c r="U1115" s="28">
        <f>IF(G1115=0,"",_xlfn.MINIFS('PO Details'!$I:$I,'PO Details'!$D:$D,Planning!$B1115,'PO Details'!$L:$L,Planning!$E1115))</f>
        <v>45490</v>
      </c>
      <c r="V1115" s="29" t="s">
        <v>4640</v>
      </c>
      <c r="W1115" t="str">
        <f t="shared" si="93"/>
        <v>Max</v>
      </c>
      <c r="X1115" s="2">
        <v>120</v>
      </c>
    </row>
    <row r="1116" spans="1:24" x14ac:dyDescent="0.25">
      <c r="A1116" s="11"/>
      <c r="B1116" s="22" t="s">
        <v>5130</v>
      </c>
      <c r="C1116" s="22"/>
      <c r="D1116" s="22" t="s">
        <v>5131</v>
      </c>
      <c r="E1116" s="31" t="s">
        <v>109</v>
      </c>
      <c r="F1116" s="12">
        <f>SUMIFS('Inventory Details'!$H:$H,'Inventory Details'!$B:$B,$B1116,'Inventory Details'!$E:$E,$E1116)</f>
        <v>0</v>
      </c>
      <c r="G1116" s="12">
        <f>SUMIFS('PO Details'!$H:$H,'PO Details'!$D:$D,Planning!$B1116,'PO Details'!$L:$L,$E1116)</f>
        <v>27</v>
      </c>
      <c r="H1116" s="12">
        <f>SUMIFS('SO Details'!$G:$G,'SO Details'!$D:$D,Planning!$B1116,'SO Details'!$K:$K,$E1116)</f>
        <v>0</v>
      </c>
      <c r="I1116" s="20">
        <f>IF(COUNTIFS($C:$C,B1116)&gt;1,SUMIFS('Sales Hx'!$Q:$Q,'Sales Hx'!$B:$B,_xlfn.XLOOKUP(B1116,C:C,B:B),'Sales Hx'!$D:$D,Planning!$E1116),SUMIFS('Sales Hx'!$Q:$Q,'Sales Hx'!$B:$B,Planning!$B1116,'Sales Hx'!$D:$D,Planning!$E1116))</f>
        <v>0</v>
      </c>
      <c r="J1116" s="16">
        <f>IF(COUNTIFS($C:$C,B1116)&gt;1,SUMIFS('Sales Hx'!$S:$S,'Sales Hx'!$B:$B,_xlfn.XLOOKUP(B1116,C:C,B:B),'Sales Hx'!$D:$D,E1116),SUMIFS('Sales Hx'!$S:$S,'Sales Hx'!$B:$B,$B1116,'Sales Hx'!$D:$D,$E1116))</f>
        <v>0</v>
      </c>
      <c r="K1116" s="16">
        <f t="shared" si="95"/>
        <v>0</v>
      </c>
      <c r="L1116" s="12">
        <f>IF(M1116&lt;&gt;"",M1116,IF(COUNTIFS($C:$C,B1116)&gt;1,SUMIFS('Sales Hx'!V:V,'Sales Hx'!$B:$B,_xlfn.XLOOKUP(B1116,C:C,B:B),'Sales Hx'!$D:$D,$E1116),SUMIFS('Sales Hx'!V:V,'Sales Hx'!$B:$B,$B1116,'Sales Hx'!$D:$D,$E1116)))</f>
        <v>0</v>
      </c>
      <c r="M1116" s="12">
        <v>0</v>
      </c>
      <c r="N1116" s="15">
        <f t="shared" si="97"/>
        <v>0</v>
      </c>
      <c r="O1116" s="21">
        <f t="shared" si="94"/>
        <v>0</v>
      </c>
      <c r="P1116" s="24">
        <v>147.2722</v>
      </c>
      <c r="Q1116" s="18">
        <f t="shared" si="96"/>
        <v>0</v>
      </c>
      <c r="R1116" s="2">
        <v>1</v>
      </c>
      <c r="S1116" s="2">
        <v>90</v>
      </c>
      <c r="T1116" s="2" t="s">
        <v>4647</v>
      </c>
      <c r="U1116" s="28">
        <f>IF(G1116=0,"",_xlfn.MINIFS('PO Details'!$I:$I,'PO Details'!$D:$D,Planning!$B1116,'PO Details'!$L:$L,Planning!$E1116))</f>
        <v>45490</v>
      </c>
      <c r="V1116" s="29" t="s">
        <v>4640</v>
      </c>
      <c r="W1116" t="str">
        <f t="shared" si="93"/>
        <v>Max</v>
      </c>
      <c r="X1116" s="2">
        <v>120</v>
      </c>
    </row>
    <row r="1117" spans="1:24" x14ac:dyDescent="0.25">
      <c r="A1117" s="11"/>
      <c r="B1117" s="22" t="s">
        <v>5130</v>
      </c>
      <c r="C1117" s="22"/>
      <c r="D1117" s="22" t="s">
        <v>5131</v>
      </c>
      <c r="E1117" s="31" t="s">
        <v>113</v>
      </c>
      <c r="F1117" s="12">
        <f>SUMIFS('Inventory Details'!$H:$H,'Inventory Details'!$B:$B,$B1117,'Inventory Details'!$E:$E,$E1117)</f>
        <v>0</v>
      </c>
      <c r="G1117" s="12">
        <f>SUMIFS('PO Details'!$H:$H,'PO Details'!$D:$D,Planning!$B1117,'PO Details'!$L:$L,$E1117)</f>
        <v>27</v>
      </c>
      <c r="H1117" s="12">
        <f>SUMIFS('SO Details'!$G:$G,'SO Details'!$D:$D,Planning!$B1117,'SO Details'!$K:$K,$E1117)</f>
        <v>0</v>
      </c>
      <c r="I1117" s="20">
        <f>IF(COUNTIFS($C:$C,B1117)&gt;1,SUMIFS('Sales Hx'!$Q:$Q,'Sales Hx'!$B:$B,_xlfn.XLOOKUP(B1117,C:C,B:B),'Sales Hx'!$D:$D,Planning!$E1117),SUMIFS('Sales Hx'!$Q:$Q,'Sales Hx'!$B:$B,Planning!$B1117,'Sales Hx'!$D:$D,Planning!$E1117))</f>
        <v>0</v>
      </c>
      <c r="J1117" s="16">
        <f>IF(COUNTIFS($C:$C,B1117)&gt;1,SUMIFS('Sales Hx'!$S:$S,'Sales Hx'!$B:$B,_xlfn.XLOOKUP(B1117,C:C,B:B),'Sales Hx'!$D:$D,E1117),SUMIFS('Sales Hx'!$S:$S,'Sales Hx'!$B:$B,$B1117,'Sales Hx'!$D:$D,$E1117))</f>
        <v>0</v>
      </c>
      <c r="K1117" s="16">
        <f t="shared" si="95"/>
        <v>0</v>
      </c>
      <c r="L1117" s="12">
        <f>IF(M1117&lt;&gt;"",M1117,IF(COUNTIFS($C:$C,B1117)&gt;1,SUMIFS('Sales Hx'!V:V,'Sales Hx'!$B:$B,_xlfn.XLOOKUP(B1117,C:C,B:B),'Sales Hx'!$D:$D,$E1117),SUMIFS('Sales Hx'!V:V,'Sales Hx'!$B:$B,$B1117,'Sales Hx'!$D:$D,$E1117)))</f>
        <v>0</v>
      </c>
      <c r="M1117" s="12">
        <v>0</v>
      </c>
      <c r="N1117" s="15">
        <f t="shared" si="97"/>
        <v>0</v>
      </c>
      <c r="O1117" s="21">
        <f t="shared" si="94"/>
        <v>0</v>
      </c>
      <c r="P1117" s="24">
        <v>147.2722</v>
      </c>
      <c r="Q1117" s="18">
        <f t="shared" si="96"/>
        <v>0</v>
      </c>
      <c r="R1117" s="2">
        <v>1</v>
      </c>
      <c r="S1117" s="2">
        <v>90</v>
      </c>
      <c r="T1117" s="2" t="s">
        <v>4647</v>
      </c>
      <c r="U1117" s="28">
        <f>IF(G1117=0,"",_xlfn.MINIFS('PO Details'!$I:$I,'PO Details'!$D:$D,Planning!$B1117,'PO Details'!$L:$L,Planning!$E1117))</f>
        <v>45490</v>
      </c>
      <c r="V1117" s="29" t="s">
        <v>4640</v>
      </c>
      <c r="W1117" t="str">
        <f t="shared" si="93"/>
        <v>Max</v>
      </c>
      <c r="X1117" s="2">
        <v>120</v>
      </c>
    </row>
    <row r="1118" spans="1:24" x14ac:dyDescent="0.25">
      <c r="A1118" s="11"/>
      <c r="B1118" s="22" t="s">
        <v>5130</v>
      </c>
      <c r="C1118" s="22"/>
      <c r="D1118" s="22" t="s">
        <v>5131</v>
      </c>
      <c r="E1118" s="31" t="s">
        <v>820</v>
      </c>
      <c r="F1118" s="12">
        <f>SUMIFS('Inventory Details'!$H:$H,'Inventory Details'!$B:$B,$B1118,'Inventory Details'!$E:$E,$E1118)</f>
        <v>0</v>
      </c>
      <c r="G1118" s="12">
        <f>SUMIFS('PO Details'!$H:$H,'PO Details'!$D:$D,Planning!$B1118,'PO Details'!$L:$L,$E1118)</f>
        <v>18</v>
      </c>
      <c r="H1118" s="12">
        <f>SUMIFS('SO Details'!$G:$G,'SO Details'!$D:$D,Planning!$B1118,'SO Details'!$K:$K,$E1118)</f>
        <v>0</v>
      </c>
      <c r="I1118" s="20">
        <f>IF(COUNTIFS($C:$C,B1118)&gt;1,SUMIFS('Sales Hx'!$Q:$Q,'Sales Hx'!$B:$B,_xlfn.XLOOKUP(B1118,C:C,B:B),'Sales Hx'!$D:$D,Planning!$E1118),SUMIFS('Sales Hx'!$Q:$Q,'Sales Hx'!$B:$B,Planning!$B1118,'Sales Hx'!$D:$D,Planning!$E1118))</f>
        <v>0</v>
      </c>
      <c r="J1118" s="16">
        <f>IF(COUNTIFS($C:$C,B1118)&gt;1,SUMIFS('Sales Hx'!$S:$S,'Sales Hx'!$B:$B,_xlfn.XLOOKUP(B1118,C:C,B:B),'Sales Hx'!$D:$D,E1118),SUMIFS('Sales Hx'!$S:$S,'Sales Hx'!$B:$B,$B1118,'Sales Hx'!$D:$D,$E1118))</f>
        <v>0</v>
      </c>
      <c r="K1118" s="16">
        <f t="shared" si="95"/>
        <v>0</v>
      </c>
      <c r="L1118" s="12">
        <f>IF(M1118&lt;&gt;"",M1118,IF(COUNTIFS($C:$C,B1118)&gt;1,SUMIFS('Sales Hx'!V:V,'Sales Hx'!$B:$B,_xlfn.XLOOKUP(B1118,C:C,B:B),'Sales Hx'!$D:$D,$E1118),SUMIFS('Sales Hx'!V:V,'Sales Hx'!$B:$B,$B1118,'Sales Hx'!$D:$D,$E1118)))</f>
        <v>0</v>
      </c>
      <c r="M1118" s="12">
        <v>0</v>
      </c>
      <c r="N1118" s="15">
        <f t="shared" si="97"/>
        <v>0</v>
      </c>
      <c r="O1118" s="21">
        <f t="shared" si="94"/>
        <v>0</v>
      </c>
      <c r="P1118" s="24">
        <v>147.2722</v>
      </c>
      <c r="Q1118" s="18">
        <f t="shared" si="96"/>
        <v>0</v>
      </c>
      <c r="R1118" s="2">
        <v>1</v>
      </c>
      <c r="S1118" s="2">
        <v>90</v>
      </c>
      <c r="T1118" s="2" t="s">
        <v>4647</v>
      </c>
      <c r="U1118" s="28">
        <f>IF(G1118=0,"",_xlfn.MINIFS('PO Details'!$I:$I,'PO Details'!$D:$D,Planning!$B1118,'PO Details'!$L:$L,Planning!$E1118))</f>
        <v>45490</v>
      </c>
      <c r="V1118" s="29" t="s">
        <v>4640</v>
      </c>
      <c r="W1118" t="str">
        <f t="shared" si="93"/>
        <v>Max</v>
      </c>
      <c r="X1118" s="2">
        <v>120</v>
      </c>
    </row>
    <row r="1119" spans="1:24" x14ac:dyDescent="0.25">
      <c r="A1119" s="11"/>
      <c r="B1119" s="22" t="s">
        <v>5130</v>
      </c>
      <c r="C1119" s="22"/>
      <c r="D1119" s="22" t="s">
        <v>5131</v>
      </c>
      <c r="E1119" s="31" t="s">
        <v>4746</v>
      </c>
      <c r="F1119" s="12">
        <f>SUMIFS('Inventory Details'!$H:$H,'Inventory Details'!$B:$B,$B1119,'Inventory Details'!$E:$E,$E1119)</f>
        <v>0</v>
      </c>
      <c r="G1119" s="12">
        <f>SUMIFS('PO Details'!$H:$H,'PO Details'!$D:$D,Planning!$B1119,'PO Details'!$L:$L,$E1119)</f>
        <v>52</v>
      </c>
      <c r="H1119" s="12">
        <f>SUMIFS('SO Details'!$G:$G,'SO Details'!$D:$D,Planning!$B1119,'SO Details'!$K:$K,$E1119)</f>
        <v>0</v>
      </c>
      <c r="I1119" s="20">
        <f>IF(COUNTIFS($C:$C,B1119)&gt;1,SUMIFS('Sales Hx'!$Q:$Q,'Sales Hx'!$B:$B,_xlfn.XLOOKUP(B1119,C:C,B:B),'Sales Hx'!$D:$D,Planning!$E1119),SUMIFS('Sales Hx'!$Q:$Q,'Sales Hx'!$B:$B,Planning!$B1119,'Sales Hx'!$D:$D,Planning!$E1119))</f>
        <v>0</v>
      </c>
      <c r="J1119" s="16">
        <f>IF(COUNTIFS($C:$C,B1119)&gt;1,SUMIFS('Sales Hx'!$S:$S,'Sales Hx'!$B:$B,_xlfn.XLOOKUP(B1119,C:C,B:B),'Sales Hx'!$D:$D,E1119),SUMIFS('Sales Hx'!$S:$S,'Sales Hx'!$B:$B,$B1119,'Sales Hx'!$D:$D,$E1119))</f>
        <v>0</v>
      </c>
      <c r="K1119" s="16">
        <f t="shared" si="95"/>
        <v>0</v>
      </c>
      <c r="L1119" s="12">
        <f>IF(M1119&lt;&gt;"",M1119,IF(COUNTIFS($C:$C,B1119)&gt;1,SUMIFS('Sales Hx'!V:V,'Sales Hx'!$B:$B,_xlfn.XLOOKUP(B1119,C:C,B:B),'Sales Hx'!$D:$D,$E1119),SUMIFS('Sales Hx'!V:V,'Sales Hx'!$B:$B,$B1119,'Sales Hx'!$D:$D,$E1119)))</f>
        <v>0</v>
      </c>
      <c r="M1119" s="12">
        <v>0</v>
      </c>
      <c r="N1119" s="15">
        <f t="shared" si="97"/>
        <v>0</v>
      </c>
      <c r="O1119" s="21">
        <f t="shared" si="94"/>
        <v>0</v>
      </c>
      <c r="P1119" s="24">
        <v>147.2722</v>
      </c>
      <c r="Q1119" s="18">
        <f t="shared" si="96"/>
        <v>0</v>
      </c>
      <c r="R1119" s="2">
        <v>1</v>
      </c>
      <c r="S1119" s="2">
        <v>90</v>
      </c>
      <c r="T1119" s="2" t="s">
        <v>4647</v>
      </c>
      <c r="U1119" s="28">
        <f>IF(G1119=0,"",_xlfn.MINIFS('PO Details'!$I:$I,'PO Details'!$D:$D,Planning!$B1119,'PO Details'!$L:$L,Planning!$E1119))</f>
        <v>45490</v>
      </c>
      <c r="V1119" s="29" t="s">
        <v>4640</v>
      </c>
      <c r="W1119" t="str">
        <f t="shared" si="93"/>
        <v>Max</v>
      </c>
      <c r="X1119" s="2">
        <v>120</v>
      </c>
    </row>
    <row r="1120" spans="1:24" x14ac:dyDescent="0.25">
      <c r="A1120" s="11"/>
      <c r="B1120" s="22" t="s">
        <v>5133</v>
      </c>
      <c r="C1120" s="22"/>
      <c r="D1120" s="22" t="s">
        <v>5134</v>
      </c>
      <c r="E1120" s="31" t="s">
        <v>106</v>
      </c>
      <c r="F1120" s="12">
        <f>SUMIFS('Inventory Details'!$H:$H,'Inventory Details'!$B:$B,$B1120,'Inventory Details'!$E:$E,$E1120)</f>
        <v>0</v>
      </c>
      <c r="G1120" s="12">
        <f>SUMIFS('PO Details'!$H:$H,'PO Details'!$D:$D,Planning!$B1120,'PO Details'!$L:$L,$E1120)</f>
        <v>16</v>
      </c>
      <c r="H1120" s="12">
        <f>SUMIFS('SO Details'!$G:$G,'SO Details'!$D:$D,Planning!$B1120,'SO Details'!$K:$K,$E1120)</f>
        <v>0</v>
      </c>
      <c r="I1120" s="20">
        <f>IF(COUNTIFS($C:$C,B1120)&gt;1,SUMIFS('Sales Hx'!$Q:$Q,'Sales Hx'!$B:$B,_xlfn.XLOOKUP(B1120,C:C,B:B),'Sales Hx'!$D:$D,Planning!$E1120),SUMIFS('Sales Hx'!$Q:$Q,'Sales Hx'!$B:$B,Planning!$B1120,'Sales Hx'!$D:$D,Planning!$E1120))</f>
        <v>0</v>
      </c>
      <c r="J1120" s="16">
        <f>IF(COUNTIFS($C:$C,B1120)&gt;1,SUMIFS('Sales Hx'!$S:$S,'Sales Hx'!$B:$B,_xlfn.XLOOKUP(B1120,C:C,B:B),'Sales Hx'!$D:$D,E1120),SUMIFS('Sales Hx'!$S:$S,'Sales Hx'!$B:$B,$B1120,'Sales Hx'!$D:$D,$E1120))</f>
        <v>0</v>
      </c>
      <c r="K1120" s="16">
        <f t="shared" si="95"/>
        <v>0</v>
      </c>
      <c r="L1120" s="12">
        <f>IF(M1120&lt;&gt;"",M1120,IF(COUNTIFS($C:$C,B1120)&gt;1,SUMIFS('Sales Hx'!V:V,'Sales Hx'!$B:$B,_xlfn.XLOOKUP(B1120,C:C,B:B),'Sales Hx'!$D:$D,$E1120),SUMIFS('Sales Hx'!V:V,'Sales Hx'!$B:$B,$B1120,'Sales Hx'!$D:$D,$E1120)))</f>
        <v>0</v>
      </c>
      <c r="M1120" s="12">
        <v>0</v>
      </c>
      <c r="N1120" s="15">
        <f t="shared" si="97"/>
        <v>0</v>
      </c>
      <c r="O1120" s="21">
        <f t="shared" si="94"/>
        <v>0</v>
      </c>
      <c r="P1120" s="24">
        <v>147.2722</v>
      </c>
      <c r="Q1120" s="18">
        <f t="shared" si="96"/>
        <v>0</v>
      </c>
      <c r="R1120" s="2">
        <v>1</v>
      </c>
      <c r="S1120" s="2">
        <v>90</v>
      </c>
      <c r="T1120" s="2" t="s">
        <v>4647</v>
      </c>
      <c r="U1120" s="28">
        <f>IF(G1120=0,"",_xlfn.MINIFS('PO Details'!$I:$I,'PO Details'!$D:$D,Planning!$B1120,'PO Details'!$L:$L,Planning!$E1120))</f>
        <v>45490</v>
      </c>
      <c r="V1120" s="29" t="s">
        <v>4640</v>
      </c>
      <c r="W1120" t="str">
        <f t="shared" si="93"/>
        <v>Max</v>
      </c>
      <c r="X1120" s="2">
        <v>120</v>
      </c>
    </row>
    <row r="1121" spans="1:24" x14ac:dyDescent="0.25">
      <c r="A1121" s="11"/>
      <c r="B1121" s="22" t="s">
        <v>5133</v>
      </c>
      <c r="C1121" s="22"/>
      <c r="D1121" s="22" t="s">
        <v>5134</v>
      </c>
      <c r="E1121" s="31" t="s">
        <v>109</v>
      </c>
      <c r="F1121" s="12">
        <f>SUMIFS('Inventory Details'!$H:$H,'Inventory Details'!$B:$B,$B1121,'Inventory Details'!$E:$E,$E1121)</f>
        <v>0</v>
      </c>
      <c r="G1121" s="12">
        <f>SUMIFS('PO Details'!$H:$H,'PO Details'!$D:$D,Planning!$B1121,'PO Details'!$L:$L,$E1121)</f>
        <v>10</v>
      </c>
      <c r="H1121" s="12">
        <f>SUMIFS('SO Details'!$G:$G,'SO Details'!$D:$D,Planning!$B1121,'SO Details'!$K:$K,$E1121)</f>
        <v>0</v>
      </c>
      <c r="I1121" s="20">
        <f>IF(COUNTIFS($C:$C,B1121)&gt;1,SUMIFS('Sales Hx'!$Q:$Q,'Sales Hx'!$B:$B,_xlfn.XLOOKUP(B1121,C:C,B:B),'Sales Hx'!$D:$D,Planning!$E1121),SUMIFS('Sales Hx'!$Q:$Q,'Sales Hx'!$B:$B,Planning!$B1121,'Sales Hx'!$D:$D,Planning!$E1121))</f>
        <v>0</v>
      </c>
      <c r="J1121" s="16">
        <f>IF(COUNTIFS($C:$C,B1121)&gt;1,SUMIFS('Sales Hx'!$S:$S,'Sales Hx'!$B:$B,_xlfn.XLOOKUP(B1121,C:C,B:B),'Sales Hx'!$D:$D,E1121),SUMIFS('Sales Hx'!$S:$S,'Sales Hx'!$B:$B,$B1121,'Sales Hx'!$D:$D,$E1121))</f>
        <v>0</v>
      </c>
      <c r="K1121" s="16">
        <f t="shared" si="95"/>
        <v>0</v>
      </c>
      <c r="L1121" s="12">
        <f>IF(M1121&lt;&gt;"",M1121,IF(COUNTIFS($C:$C,B1121)&gt;1,SUMIFS('Sales Hx'!V:V,'Sales Hx'!$B:$B,_xlfn.XLOOKUP(B1121,C:C,B:B),'Sales Hx'!$D:$D,$E1121),SUMIFS('Sales Hx'!V:V,'Sales Hx'!$B:$B,$B1121,'Sales Hx'!$D:$D,$E1121)))</f>
        <v>0</v>
      </c>
      <c r="M1121" s="12">
        <v>0</v>
      </c>
      <c r="N1121" s="15">
        <f t="shared" si="97"/>
        <v>0</v>
      </c>
      <c r="O1121" s="21">
        <f t="shared" si="94"/>
        <v>0</v>
      </c>
      <c r="P1121" s="24">
        <v>147.2722</v>
      </c>
      <c r="Q1121" s="18">
        <f t="shared" si="96"/>
        <v>0</v>
      </c>
      <c r="R1121" s="2">
        <v>1</v>
      </c>
      <c r="S1121" s="2">
        <v>90</v>
      </c>
      <c r="T1121" s="2" t="s">
        <v>4647</v>
      </c>
      <c r="U1121" s="28">
        <f>IF(G1121=0,"",_xlfn.MINIFS('PO Details'!$I:$I,'PO Details'!$D:$D,Planning!$B1121,'PO Details'!$L:$L,Planning!$E1121))</f>
        <v>45490</v>
      </c>
      <c r="V1121" s="29" t="s">
        <v>4640</v>
      </c>
      <c r="W1121" t="str">
        <f t="shared" si="93"/>
        <v>Max</v>
      </c>
      <c r="X1121" s="2">
        <v>120</v>
      </c>
    </row>
    <row r="1122" spans="1:24" x14ac:dyDescent="0.25">
      <c r="A1122" s="11"/>
      <c r="B1122" s="22" t="s">
        <v>5133</v>
      </c>
      <c r="C1122" s="22"/>
      <c r="D1122" s="22" t="s">
        <v>5134</v>
      </c>
      <c r="E1122" s="31" t="s">
        <v>113</v>
      </c>
      <c r="F1122" s="12">
        <f>SUMIFS('Inventory Details'!$H:$H,'Inventory Details'!$B:$B,$B1122,'Inventory Details'!$E:$E,$E1122)</f>
        <v>0</v>
      </c>
      <c r="G1122" s="12">
        <f>SUMIFS('PO Details'!$H:$H,'PO Details'!$D:$D,Planning!$B1122,'PO Details'!$L:$L,$E1122)</f>
        <v>10</v>
      </c>
      <c r="H1122" s="12">
        <f>SUMIFS('SO Details'!$G:$G,'SO Details'!$D:$D,Planning!$B1122,'SO Details'!$K:$K,$E1122)</f>
        <v>0</v>
      </c>
      <c r="I1122" s="20">
        <f>IF(COUNTIFS($C:$C,B1122)&gt;1,SUMIFS('Sales Hx'!$Q:$Q,'Sales Hx'!$B:$B,_xlfn.XLOOKUP(B1122,C:C,B:B),'Sales Hx'!$D:$D,Planning!$E1122),SUMIFS('Sales Hx'!$Q:$Q,'Sales Hx'!$B:$B,Planning!$B1122,'Sales Hx'!$D:$D,Planning!$E1122))</f>
        <v>0</v>
      </c>
      <c r="J1122" s="16">
        <f>IF(COUNTIFS($C:$C,B1122)&gt;1,SUMIFS('Sales Hx'!$S:$S,'Sales Hx'!$B:$B,_xlfn.XLOOKUP(B1122,C:C,B:B),'Sales Hx'!$D:$D,E1122),SUMIFS('Sales Hx'!$S:$S,'Sales Hx'!$B:$B,$B1122,'Sales Hx'!$D:$D,$E1122))</f>
        <v>0</v>
      </c>
      <c r="K1122" s="16">
        <f t="shared" si="95"/>
        <v>0</v>
      </c>
      <c r="L1122" s="12">
        <f>IF(M1122&lt;&gt;"",M1122,IF(COUNTIFS($C:$C,B1122)&gt;1,SUMIFS('Sales Hx'!V:V,'Sales Hx'!$B:$B,_xlfn.XLOOKUP(B1122,C:C,B:B),'Sales Hx'!$D:$D,$E1122),SUMIFS('Sales Hx'!V:V,'Sales Hx'!$B:$B,$B1122,'Sales Hx'!$D:$D,$E1122)))</f>
        <v>0</v>
      </c>
      <c r="M1122" s="12">
        <v>0</v>
      </c>
      <c r="N1122" s="15">
        <f t="shared" si="97"/>
        <v>0</v>
      </c>
      <c r="O1122" s="21">
        <f t="shared" si="94"/>
        <v>0</v>
      </c>
      <c r="P1122" s="24">
        <v>147.2722</v>
      </c>
      <c r="Q1122" s="18">
        <f t="shared" si="96"/>
        <v>0</v>
      </c>
      <c r="R1122" s="2">
        <v>1</v>
      </c>
      <c r="S1122" s="2">
        <v>90</v>
      </c>
      <c r="T1122" s="2" t="s">
        <v>4647</v>
      </c>
      <c r="U1122" s="28">
        <f>IF(G1122=0,"",_xlfn.MINIFS('PO Details'!$I:$I,'PO Details'!$D:$D,Planning!$B1122,'PO Details'!$L:$L,Planning!$E1122))</f>
        <v>45490</v>
      </c>
      <c r="V1122" s="29" t="s">
        <v>4640</v>
      </c>
      <c r="W1122" t="str">
        <f t="shared" si="93"/>
        <v>Max</v>
      </c>
      <c r="X1122" s="2">
        <v>120</v>
      </c>
    </row>
    <row r="1123" spans="1:24" x14ac:dyDescent="0.25">
      <c r="A1123" s="11"/>
      <c r="B1123" s="22" t="s">
        <v>5133</v>
      </c>
      <c r="C1123" s="22"/>
      <c r="D1123" s="22" t="s">
        <v>5134</v>
      </c>
      <c r="E1123" s="31" t="s">
        <v>820</v>
      </c>
      <c r="F1123" s="12">
        <f>SUMIFS('Inventory Details'!$H:$H,'Inventory Details'!$B:$B,$B1123,'Inventory Details'!$E:$E,$E1123)</f>
        <v>0</v>
      </c>
      <c r="G1123" s="12">
        <f>SUMIFS('PO Details'!$H:$H,'PO Details'!$D:$D,Planning!$B1123,'PO Details'!$L:$L,$E1123)</f>
        <v>6</v>
      </c>
      <c r="H1123" s="12">
        <f>SUMIFS('SO Details'!$G:$G,'SO Details'!$D:$D,Planning!$B1123,'SO Details'!$K:$K,$E1123)</f>
        <v>0</v>
      </c>
      <c r="I1123" s="20">
        <f>IF(COUNTIFS($C:$C,B1123)&gt;1,SUMIFS('Sales Hx'!$Q:$Q,'Sales Hx'!$B:$B,_xlfn.XLOOKUP(B1123,C:C,B:B),'Sales Hx'!$D:$D,Planning!$E1123),SUMIFS('Sales Hx'!$Q:$Q,'Sales Hx'!$B:$B,Planning!$B1123,'Sales Hx'!$D:$D,Planning!$E1123))</f>
        <v>0</v>
      </c>
      <c r="J1123" s="16">
        <f>IF(COUNTIFS($C:$C,B1123)&gt;1,SUMIFS('Sales Hx'!$S:$S,'Sales Hx'!$B:$B,_xlfn.XLOOKUP(B1123,C:C,B:B),'Sales Hx'!$D:$D,E1123),SUMIFS('Sales Hx'!$S:$S,'Sales Hx'!$B:$B,$B1123,'Sales Hx'!$D:$D,$E1123))</f>
        <v>0</v>
      </c>
      <c r="K1123" s="16">
        <f t="shared" si="95"/>
        <v>0</v>
      </c>
      <c r="L1123" s="12">
        <f>IF(M1123&lt;&gt;"",M1123,IF(COUNTIFS($C:$C,B1123)&gt;1,SUMIFS('Sales Hx'!V:V,'Sales Hx'!$B:$B,_xlfn.XLOOKUP(B1123,C:C,B:B),'Sales Hx'!$D:$D,$E1123),SUMIFS('Sales Hx'!V:V,'Sales Hx'!$B:$B,$B1123,'Sales Hx'!$D:$D,$E1123)))</f>
        <v>0</v>
      </c>
      <c r="M1123" s="12">
        <v>0</v>
      </c>
      <c r="N1123" s="15">
        <f t="shared" si="97"/>
        <v>0</v>
      </c>
      <c r="O1123" s="21">
        <f t="shared" si="94"/>
        <v>0</v>
      </c>
      <c r="P1123" s="24">
        <v>147.2722</v>
      </c>
      <c r="Q1123" s="18">
        <f t="shared" si="96"/>
        <v>0</v>
      </c>
      <c r="R1123" s="2">
        <v>1</v>
      </c>
      <c r="S1123" s="2">
        <v>90</v>
      </c>
      <c r="T1123" s="2" t="s">
        <v>4647</v>
      </c>
      <c r="U1123" s="28">
        <f>IF(G1123=0,"",_xlfn.MINIFS('PO Details'!$I:$I,'PO Details'!$D:$D,Planning!$B1123,'PO Details'!$L:$L,Planning!$E1123))</f>
        <v>45490</v>
      </c>
      <c r="V1123" s="29" t="s">
        <v>4640</v>
      </c>
      <c r="W1123" t="str">
        <f t="shared" si="93"/>
        <v>Max</v>
      </c>
      <c r="X1123" s="2">
        <v>120</v>
      </c>
    </row>
    <row r="1124" spans="1:24" x14ac:dyDescent="0.25">
      <c r="A1124" s="11"/>
      <c r="B1124" s="22" t="s">
        <v>5133</v>
      </c>
      <c r="C1124" s="22"/>
      <c r="D1124" s="22" t="s">
        <v>5134</v>
      </c>
      <c r="E1124" s="31" t="s">
        <v>4746</v>
      </c>
      <c r="F1124" s="12">
        <f>SUMIFS('Inventory Details'!$H:$H,'Inventory Details'!$B:$B,$B1124,'Inventory Details'!$E:$E,$E1124)</f>
        <v>0</v>
      </c>
      <c r="G1124" s="12">
        <f>SUMIFS('PO Details'!$H:$H,'PO Details'!$D:$D,Planning!$B1124,'PO Details'!$L:$L,$E1124)</f>
        <v>18</v>
      </c>
      <c r="H1124" s="12">
        <f>SUMIFS('SO Details'!$G:$G,'SO Details'!$D:$D,Planning!$B1124,'SO Details'!$K:$K,$E1124)</f>
        <v>0</v>
      </c>
      <c r="I1124" s="20">
        <f>IF(COUNTIFS($C:$C,B1124)&gt;1,SUMIFS('Sales Hx'!$Q:$Q,'Sales Hx'!$B:$B,_xlfn.XLOOKUP(B1124,C:C,B:B),'Sales Hx'!$D:$D,Planning!$E1124),SUMIFS('Sales Hx'!$Q:$Q,'Sales Hx'!$B:$B,Planning!$B1124,'Sales Hx'!$D:$D,Planning!$E1124))</f>
        <v>0</v>
      </c>
      <c r="J1124" s="16">
        <f>IF(COUNTIFS($C:$C,B1124)&gt;1,SUMIFS('Sales Hx'!$S:$S,'Sales Hx'!$B:$B,_xlfn.XLOOKUP(B1124,C:C,B:B),'Sales Hx'!$D:$D,E1124),SUMIFS('Sales Hx'!$S:$S,'Sales Hx'!$B:$B,$B1124,'Sales Hx'!$D:$D,$E1124))</f>
        <v>0</v>
      </c>
      <c r="K1124" s="16">
        <f t="shared" si="95"/>
        <v>0</v>
      </c>
      <c r="L1124" s="12">
        <f>IF(M1124&lt;&gt;"",M1124,IF(COUNTIFS($C:$C,B1124)&gt;1,SUMIFS('Sales Hx'!V:V,'Sales Hx'!$B:$B,_xlfn.XLOOKUP(B1124,C:C,B:B),'Sales Hx'!$D:$D,$E1124),SUMIFS('Sales Hx'!V:V,'Sales Hx'!$B:$B,$B1124,'Sales Hx'!$D:$D,$E1124)))</f>
        <v>0</v>
      </c>
      <c r="M1124" s="12">
        <v>0</v>
      </c>
      <c r="N1124" s="15">
        <f t="shared" si="97"/>
        <v>0</v>
      </c>
      <c r="O1124" s="21">
        <f t="shared" si="94"/>
        <v>0</v>
      </c>
      <c r="P1124" s="24">
        <v>147.2722</v>
      </c>
      <c r="Q1124" s="18">
        <f t="shared" si="96"/>
        <v>0</v>
      </c>
      <c r="R1124" s="2">
        <v>1</v>
      </c>
      <c r="S1124" s="2">
        <v>90</v>
      </c>
      <c r="T1124" s="2" t="s">
        <v>4647</v>
      </c>
      <c r="U1124" s="28">
        <f>IF(G1124=0,"",_xlfn.MINIFS('PO Details'!$I:$I,'PO Details'!$D:$D,Planning!$B1124,'PO Details'!$L:$L,Planning!$E1124))</f>
        <v>45490</v>
      </c>
      <c r="V1124" s="29" t="s">
        <v>4640</v>
      </c>
      <c r="W1124" t="str">
        <f t="shared" si="93"/>
        <v>Max</v>
      </c>
      <c r="X1124" s="2">
        <v>120</v>
      </c>
    </row>
    <row r="1125" spans="1:24" x14ac:dyDescent="0.25">
      <c r="A1125" s="11"/>
      <c r="B1125" s="22" t="s">
        <v>4972</v>
      </c>
      <c r="C1125" s="22"/>
      <c r="D1125" s="22" t="s">
        <v>4973</v>
      </c>
      <c r="E1125" s="31" t="s">
        <v>861</v>
      </c>
      <c r="F1125" s="12">
        <f>SUMIFS('Inventory Details'!$H:$H,'Inventory Details'!$B:$B,$B1125,'Inventory Details'!$E:$E,$E1125)</f>
        <v>1</v>
      </c>
      <c r="G1125" s="12">
        <f>SUMIFS('PO Details'!$H:$H,'PO Details'!$D:$D,Planning!$B1125,'PO Details'!$L:$L,$E1125)</f>
        <v>0</v>
      </c>
      <c r="H1125" s="12">
        <f>SUMIFS('SO Details'!$G:$G,'SO Details'!$D:$D,Planning!$B1125,'SO Details'!$K:$K,$E1125)</f>
        <v>0</v>
      </c>
      <c r="I1125" s="20">
        <f>IF(COUNTIFS($C:$C,B1125)&gt;1,SUMIFS('Sales Hx'!$Q:$Q,'Sales Hx'!$B:$B,_xlfn.XLOOKUP(B1125,C:C,B:B),'Sales Hx'!$D:$D,Planning!$E1125),SUMIFS('Sales Hx'!$Q:$Q,'Sales Hx'!$B:$B,Planning!$B1125,'Sales Hx'!$D:$D,Planning!$E1125))</f>
        <v>0</v>
      </c>
      <c r="J1125" s="16">
        <f>IF(COUNTIFS($C:$C,B1125)&gt;1,SUMIFS('Sales Hx'!$S:$S,'Sales Hx'!$B:$B,_xlfn.XLOOKUP(B1125,C:C,B:B),'Sales Hx'!$D:$D,E1125),SUMIFS('Sales Hx'!$S:$S,'Sales Hx'!$B:$B,$B1125,'Sales Hx'!$D:$D,$E1125))</f>
        <v>0</v>
      </c>
      <c r="K1125" s="16">
        <f t="shared" si="95"/>
        <v>0</v>
      </c>
      <c r="L1125" s="12">
        <f>IF(M1125&lt;&gt;"",M1125,IF(COUNTIFS($C:$C,B1125)&gt;1,SUMIFS('Sales Hx'!V:V,'Sales Hx'!$B:$B,_xlfn.XLOOKUP(B1125,C:C,B:B),'Sales Hx'!$D:$D,$E1125),SUMIFS('Sales Hx'!V:V,'Sales Hx'!$B:$B,$B1125,'Sales Hx'!$D:$D,$E1125)))</f>
        <v>0</v>
      </c>
      <c r="M1125" s="12">
        <v>0</v>
      </c>
      <c r="N1125" s="15">
        <f t="shared" si="97"/>
        <v>0</v>
      </c>
      <c r="O1125" s="21">
        <f t="shared" si="94"/>
        <v>0</v>
      </c>
      <c r="P1125" s="24">
        <v>46.75</v>
      </c>
      <c r="Q1125" s="18">
        <f t="shared" si="96"/>
        <v>0</v>
      </c>
      <c r="R1125" s="2">
        <v>1</v>
      </c>
      <c r="S1125" s="2">
        <v>90</v>
      </c>
      <c r="T1125" s="2" t="s">
        <v>4647</v>
      </c>
      <c r="U1125" s="28" t="str">
        <f>IF(G1125=0,"",_xlfn.MINIFS('PO Details'!$I:$I,'PO Details'!$D:$D,Planning!$B1125,'PO Details'!$L:$L,Planning!$E1125))</f>
        <v/>
      </c>
      <c r="V1125" s="29" t="s">
        <v>4640</v>
      </c>
      <c r="W1125" t="str">
        <f t="shared" si="93"/>
        <v>Max</v>
      </c>
      <c r="X1125" s="2">
        <v>120</v>
      </c>
    </row>
    <row r="1126" spans="1:24" x14ac:dyDescent="0.25">
      <c r="A1126" s="11"/>
      <c r="B1126" s="22" t="s">
        <v>5121</v>
      </c>
      <c r="C1126" s="22"/>
      <c r="D1126" s="22" t="s">
        <v>5122</v>
      </c>
      <c r="E1126" s="31" t="s">
        <v>106</v>
      </c>
      <c r="F1126" s="12">
        <f>SUMIFS('Inventory Details'!$H:$H,'Inventory Details'!$B:$B,$B1126,'Inventory Details'!$E:$E,$E1126)</f>
        <v>0</v>
      </c>
      <c r="G1126" s="12">
        <f>SUMIFS('PO Details'!$H:$H,'PO Details'!$D:$D,Planning!$B1126,'PO Details'!$L:$L,$E1126)</f>
        <v>54</v>
      </c>
      <c r="H1126" s="12">
        <f>SUMIFS('SO Details'!$G:$G,'SO Details'!$D:$D,Planning!$B1126,'SO Details'!$K:$K,$E1126)</f>
        <v>0</v>
      </c>
      <c r="I1126" s="20">
        <f>IF(COUNTIFS($C:$C,B1126)&gt;1,SUMIFS('Sales Hx'!$Q:$Q,'Sales Hx'!$B:$B,_xlfn.XLOOKUP(B1126,C:C,B:B),'Sales Hx'!$D:$D,Planning!$E1126),SUMIFS('Sales Hx'!$Q:$Q,'Sales Hx'!$B:$B,Planning!$B1126,'Sales Hx'!$D:$D,Planning!$E1126))</f>
        <v>0</v>
      </c>
      <c r="J1126" s="16">
        <f>IF(COUNTIFS($C:$C,B1126)&gt;1,SUMIFS('Sales Hx'!$S:$S,'Sales Hx'!$B:$B,_xlfn.XLOOKUP(B1126,C:C,B:B),'Sales Hx'!$D:$D,E1126),SUMIFS('Sales Hx'!$S:$S,'Sales Hx'!$B:$B,$B1126,'Sales Hx'!$D:$D,$E1126))</f>
        <v>0</v>
      </c>
      <c r="K1126" s="16">
        <f t="shared" si="95"/>
        <v>0</v>
      </c>
      <c r="L1126" s="12">
        <f>IF(M1126&lt;&gt;"",M1126,IF(COUNTIFS($C:$C,B1126)&gt;1,SUMIFS('Sales Hx'!V:V,'Sales Hx'!$B:$B,_xlfn.XLOOKUP(B1126,C:C,B:B),'Sales Hx'!$D:$D,$E1126),SUMIFS('Sales Hx'!V:V,'Sales Hx'!$B:$B,$B1126,'Sales Hx'!$D:$D,$E1126)))</f>
        <v>0</v>
      </c>
      <c r="M1126" s="12">
        <v>0</v>
      </c>
      <c r="N1126" s="15">
        <f t="shared" si="97"/>
        <v>0</v>
      </c>
      <c r="O1126" s="21">
        <f t="shared" si="94"/>
        <v>0</v>
      </c>
      <c r="P1126" s="24">
        <v>92.726900000000001</v>
      </c>
      <c r="Q1126" s="18">
        <f t="shared" si="96"/>
        <v>0</v>
      </c>
      <c r="R1126" s="2">
        <v>1</v>
      </c>
      <c r="S1126" s="2">
        <v>90</v>
      </c>
      <c r="T1126" s="2" t="s">
        <v>4647</v>
      </c>
      <c r="U1126" s="28">
        <f>IF(G1126=0,"",_xlfn.MINIFS('PO Details'!$I:$I,'PO Details'!$D:$D,Planning!$B1126,'PO Details'!$L:$L,Planning!$E1126))</f>
        <v>45490</v>
      </c>
      <c r="V1126" s="29" t="s">
        <v>4640</v>
      </c>
      <c r="W1126" t="str">
        <f t="shared" si="93"/>
        <v>Max</v>
      </c>
      <c r="X1126" s="2">
        <v>120</v>
      </c>
    </row>
    <row r="1127" spans="1:24" x14ac:dyDescent="0.25">
      <c r="A1127" s="11"/>
      <c r="B1127" s="22" t="s">
        <v>5121</v>
      </c>
      <c r="C1127" s="22"/>
      <c r="D1127" s="22" t="s">
        <v>5122</v>
      </c>
      <c r="E1127" s="31" t="s">
        <v>109</v>
      </c>
      <c r="F1127" s="12">
        <f>SUMIFS('Inventory Details'!$H:$H,'Inventory Details'!$B:$B,$B1127,'Inventory Details'!$E:$E,$E1127)</f>
        <v>0</v>
      </c>
      <c r="G1127" s="12">
        <f>SUMIFS('PO Details'!$H:$H,'PO Details'!$D:$D,Planning!$B1127,'PO Details'!$L:$L,$E1127)</f>
        <v>33</v>
      </c>
      <c r="H1127" s="12">
        <f>SUMIFS('SO Details'!$G:$G,'SO Details'!$D:$D,Planning!$B1127,'SO Details'!$K:$K,$E1127)</f>
        <v>0</v>
      </c>
      <c r="I1127" s="20">
        <f>IF(COUNTIFS($C:$C,B1127)&gt;1,SUMIFS('Sales Hx'!$Q:$Q,'Sales Hx'!$B:$B,_xlfn.XLOOKUP(B1127,C:C,B:B),'Sales Hx'!$D:$D,Planning!$E1127),SUMIFS('Sales Hx'!$Q:$Q,'Sales Hx'!$B:$B,Planning!$B1127,'Sales Hx'!$D:$D,Planning!$E1127))</f>
        <v>0</v>
      </c>
      <c r="J1127" s="16">
        <f>IF(COUNTIFS($C:$C,B1127)&gt;1,SUMIFS('Sales Hx'!$S:$S,'Sales Hx'!$B:$B,_xlfn.XLOOKUP(B1127,C:C,B:B),'Sales Hx'!$D:$D,E1127),SUMIFS('Sales Hx'!$S:$S,'Sales Hx'!$B:$B,$B1127,'Sales Hx'!$D:$D,$E1127))</f>
        <v>0</v>
      </c>
      <c r="K1127" s="16">
        <f t="shared" si="95"/>
        <v>0</v>
      </c>
      <c r="L1127" s="12">
        <f>IF(M1127&lt;&gt;"",M1127,IF(COUNTIFS($C:$C,B1127)&gt;1,SUMIFS('Sales Hx'!V:V,'Sales Hx'!$B:$B,_xlfn.XLOOKUP(B1127,C:C,B:B),'Sales Hx'!$D:$D,$E1127),SUMIFS('Sales Hx'!V:V,'Sales Hx'!$B:$B,$B1127,'Sales Hx'!$D:$D,$E1127)))</f>
        <v>0</v>
      </c>
      <c r="M1127" s="12">
        <v>0</v>
      </c>
      <c r="N1127" s="15">
        <f t="shared" si="97"/>
        <v>0</v>
      </c>
      <c r="O1127" s="21">
        <f t="shared" si="94"/>
        <v>0</v>
      </c>
      <c r="P1127" s="24">
        <v>92.726900000000001</v>
      </c>
      <c r="Q1127" s="18">
        <f t="shared" si="96"/>
        <v>0</v>
      </c>
      <c r="R1127" s="2">
        <v>1</v>
      </c>
      <c r="S1127" s="2">
        <v>90</v>
      </c>
      <c r="T1127" s="2" t="s">
        <v>4647</v>
      </c>
      <c r="U1127" s="28">
        <f>IF(G1127=0,"",_xlfn.MINIFS('PO Details'!$I:$I,'PO Details'!$D:$D,Planning!$B1127,'PO Details'!$L:$L,Planning!$E1127))</f>
        <v>45490</v>
      </c>
      <c r="V1127" s="29" t="s">
        <v>4640</v>
      </c>
      <c r="W1127" t="str">
        <f t="shared" si="93"/>
        <v>Max</v>
      </c>
      <c r="X1127" s="2">
        <v>120</v>
      </c>
    </row>
    <row r="1128" spans="1:24" x14ac:dyDescent="0.25">
      <c r="A1128" s="11"/>
      <c r="B1128" s="22" t="s">
        <v>5121</v>
      </c>
      <c r="C1128" s="22"/>
      <c r="D1128" s="22" t="s">
        <v>5122</v>
      </c>
      <c r="E1128" s="31" t="s">
        <v>113</v>
      </c>
      <c r="F1128" s="12">
        <f>SUMIFS('Inventory Details'!$H:$H,'Inventory Details'!$B:$B,$B1128,'Inventory Details'!$E:$E,$E1128)</f>
        <v>0</v>
      </c>
      <c r="G1128" s="12">
        <f>SUMIFS('PO Details'!$H:$H,'PO Details'!$D:$D,Planning!$B1128,'PO Details'!$L:$L,$E1128)</f>
        <v>33</v>
      </c>
      <c r="H1128" s="12">
        <f>SUMIFS('SO Details'!$G:$G,'SO Details'!$D:$D,Planning!$B1128,'SO Details'!$K:$K,$E1128)</f>
        <v>0</v>
      </c>
      <c r="I1128" s="20">
        <f>IF(COUNTIFS($C:$C,B1128)&gt;1,SUMIFS('Sales Hx'!$Q:$Q,'Sales Hx'!$B:$B,_xlfn.XLOOKUP(B1128,C:C,B:B),'Sales Hx'!$D:$D,Planning!$E1128),SUMIFS('Sales Hx'!$Q:$Q,'Sales Hx'!$B:$B,Planning!$B1128,'Sales Hx'!$D:$D,Planning!$E1128))</f>
        <v>0</v>
      </c>
      <c r="J1128" s="16">
        <f>IF(COUNTIFS($C:$C,B1128)&gt;1,SUMIFS('Sales Hx'!$S:$S,'Sales Hx'!$B:$B,_xlfn.XLOOKUP(B1128,C:C,B:B),'Sales Hx'!$D:$D,E1128),SUMIFS('Sales Hx'!$S:$S,'Sales Hx'!$B:$B,$B1128,'Sales Hx'!$D:$D,$E1128))</f>
        <v>0</v>
      </c>
      <c r="K1128" s="16">
        <f t="shared" si="95"/>
        <v>0</v>
      </c>
      <c r="L1128" s="12">
        <f>IF(M1128&lt;&gt;"",M1128,IF(COUNTIFS($C:$C,B1128)&gt;1,SUMIFS('Sales Hx'!V:V,'Sales Hx'!$B:$B,_xlfn.XLOOKUP(B1128,C:C,B:B),'Sales Hx'!$D:$D,$E1128),SUMIFS('Sales Hx'!V:V,'Sales Hx'!$B:$B,$B1128,'Sales Hx'!$D:$D,$E1128)))</f>
        <v>0</v>
      </c>
      <c r="M1128" s="12">
        <v>0</v>
      </c>
      <c r="N1128" s="15">
        <f t="shared" si="97"/>
        <v>0</v>
      </c>
      <c r="O1128" s="21">
        <f t="shared" si="94"/>
        <v>0</v>
      </c>
      <c r="P1128" s="24">
        <v>92.726900000000001</v>
      </c>
      <c r="Q1128" s="18">
        <f t="shared" si="96"/>
        <v>0</v>
      </c>
      <c r="R1128" s="2">
        <v>1</v>
      </c>
      <c r="S1128" s="2">
        <v>90</v>
      </c>
      <c r="T1128" s="2" t="s">
        <v>4647</v>
      </c>
      <c r="U1128" s="28">
        <f>IF(G1128=0,"",_xlfn.MINIFS('PO Details'!$I:$I,'PO Details'!$D:$D,Planning!$B1128,'PO Details'!$L:$L,Planning!$E1128))</f>
        <v>45490</v>
      </c>
      <c r="V1128" s="29" t="s">
        <v>4640</v>
      </c>
      <c r="W1128" t="str">
        <f t="shared" si="93"/>
        <v>Max</v>
      </c>
      <c r="X1128" s="2">
        <v>120</v>
      </c>
    </row>
    <row r="1129" spans="1:24" x14ac:dyDescent="0.25">
      <c r="A1129" s="11"/>
      <c r="B1129" s="22" t="s">
        <v>5121</v>
      </c>
      <c r="C1129" s="22"/>
      <c r="D1129" s="22" t="s">
        <v>5122</v>
      </c>
      <c r="E1129" s="31" t="s">
        <v>820</v>
      </c>
      <c r="F1129" s="12">
        <f>SUMIFS('Inventory Details'!$H:$H,'Inventory Details'!$B:$B,$B1129,'Inventory Details'!$E:$E,$E1129)</f>
        <v>0</v>
      </c>
      <c r="G1129" s="12">
        <f>SUMIFS('PO Details'!$H:$H,'PO Details'!$D:$D,Planning!$B1129,'PO Details'!$L:$L,$E1129)</f>
        <v>20</v>
      </c>
      <c r="H1129" s="12">
        <f>SUMIFS('SO Details'!$G:$G,'SO Details'!$D:$D,Planning!$B1129,'SO Details'!$K:$K,$E1129)</f>
        <v>0</v>
      </c>
      <c r="I1129" s="20">
        <f>IF(COUNTIFS($C:$C,B1129)&gt;1,SUMIFS('Sales Hx'!$Q:$Q,'Sales Hx'!$B:$B,_xlfn.XLOOKUP(B1129,C:C,B:B),'Sales Hx'!$D:$D,Planning!$E1129),SUMIFS('Sales Hx'!$Q:$Q,'Sales Hx'!$B:$B,Planning!$B1129,'Sales Hx'!$D:$D,Planning!$E1129))</f>
        <v>0</v>
      </c>
      <c r="J1129" s="16">
        <f>IF(COUNTIFS($C:$C,B1129)&gt;1,SUMIFS('Sales Hx'!$S:$S,'Sales Hx'!$B:$B,_xlfn.XLOOKUP(B1129,C:C,B:B),'Sales Hx'!$D:$D,E1129),SUMIFS('Sales Hx'!$S:$S,'Sales Hx'!$B:$B,$B1129,'Sales Hx'!$D:$D,$E1129))</f>
        <v>0</v>
      </c>
      <c r="K1129" s="16">
        <f t="shared" si="95"/>
        <v>0</v>
      </c>
      <c r="L1129" s="12">
        <f>IF(M1129&lt;&gt;"",M1129,IF(COUNTIFS($C:$C,B1129)&gt;1,SUMIFS('Sales Hx'!V:V,'Sales Hx'!$B:$B,_xlfn.XLOOKUP(B1129,C:C,B:B),'Sales Hx'!$D:$D,$E1129),SUMIFS('Sales Hx'!V:V,'Sales Hx'!$B:$B,$B1129,'Sales Hx'!$D:$D,$E1129)))</f>
        <v>0</v>
      </c>
      <c r="M1129" s="12">
        <v>0</v>
      </c>
      <c r="N1129" s="15">
        <f t="shared" si="97"/>
        <v>0</v>
      </c>
      <c r="O1129" s="21">
        <f t="shared" si="94"/>
        <v>0</v>
      </c>
      <c r="P1129" s="24">
        <v>92.726900000000001</v>
      </c>
      <c r="Q1129" s="18">
        <f t="shared" si="96"/>
        <v>0</v>
      </c>
      <c r="R1129" s="2">
        <v>1</v>
      </c>
      <c r="S1129" s="2">
        <v>90</v>
      </c>
      <c r="T1129" s="2" t="s">
        <v>4647</v>
      </c>
      <c r="U1129" s="28">
        <f>IF(G1129=0,"",_xlfn.MINIFS('PO Details'!$I:$I,'PO Details'!$D:$D,Planning!$B1129,'PO Details'!$L:$L,Planning!$E1129))</f>
        <v>45490</v>
      </c>
      <c r="V1129" s="29" t="s">
        <v>4640</v>
      </c>
      <c r="W1129" t="str">
        <f t="shared" si="93"/>
        <v>Max</v>
      </c>
      <c r="X1129" s="2">
        <v>120</v>
      </c>
    </row>
    <row r="1130" spans="1:24" x14ac:dyDescent="0.25">
      <c r="A1130" s="11"/>
      <c r="B1130" s="22" t="s">
        <v>5121</v>
      </c>
      <c r="C1130" s="22"/>
      <c r="D1130" s="22" t="s">
        <v>5122</v>
      </c>
      <c r="E1130" s="31" t="s">
        <v>4746</v>
      </c>
      <c r="F1130" s="12">
        <f>SUMIFS('Inventory Details'!$H:$H,'Inventory Details'!$B:$B,$B1130,'Inventory Details'!$E:$E,$E1130)</f>
        <v>0</v>
      </c>
      <c r="G1130" s="12">
        <f>SUMIFS('PO Details'!$H:$H,'PO Details'!$D:$D,Planning!$B1130,'PO Details'!$L:$L,$E1130)</f>
        <v>60</v>
      </c>
      <c r="H1130" s="12">
        <f>SUMIFS('SO Details'!$G:$G,'SO Details'!$D:$D,Planning!$B1130,'SO Details'!$K:$K,$E1130)</f>
        <v>0</v>
      </c>
      <c r="I1130" s="20">
        <f>IF(COUNTIFS($C:$C,B1130)&gt;1,SUMIFS('Sales Hx'!$Q:$Q,'Sales Hx'!$B:$B,_xlfn.XLOOKUP(B1130,C:C,B:B),'Sales Hx'!$D:$D,Planning!$E1130),SUMIFS('Sales Hx'!$Q:$Q,'Sales Hx'!$B:$B,Planning!$B1130,'Sales Hx'!$D:$D,Planning!$E1130))</f>
        <v>0</v>
      </c>
      <c r="J1130" s="16">
        <f>IF(COUNTIFS($C:$C,B1130)&gt;1,SUMIFS('Sales Hx'!$S:$S,'Sales Hx'!$B:$B,_xlfn.XLOOKUP(B1130,C:C,B:B),'Sales Hx'!$D:$D,E1130),SUMIFS('Sales Hx'!$S:$S,'Sales Hx'!$B:$B,$B1130,'Sales Hx'!$D:$D,$E1130))</f>
        <v>0</v>
      </c>
      <c r="K1130" s="16">
        <f t="shared" si="95"/>
        <v>0</v>
      </c>
      <c r="L1130" s="12">
        <f>IF(M1130&lt;&gt;"",M1130,IF(COUNTIFS($C:$C,B1130)&gt;1,SUMIFS('Sales Hx'!V:V,'Sales Hx'!$B:$B,_xlfn.XLOOKUP(B1130,C:C,B:B),'Sales Hx'!$D:$D,$E1130),SUMIFS('Sales Hx'!V:V,'Sales Hx'!$B:$B,$B1130,'Sales Hx'!$D:$D,$E1130)))</f>
        <v>0</v>
      </c>
      <c r="M1130" s="12">
        <v>0</v>
      </c>
      <c r="N1130" s="15">
        <f t="shared" si="97"/>
        <v>0</v>
      </c>
      <c r="O1130" s="21">
        <f t="shared" si="94"/>
        <v>0</v>
      </c>
      <c r="P1130" s="24">
        <v>92.726900000000001</v>
      </c>
      <c r="Q1130" s="18">
        <f t="shared" si="96"/>
        <v>0</v>
      </c>
      <c r="R1130" s="2">
        <v>1</v>
      </c>
      <c r="S1130" s="2">
        <v>90</v>
      </c>
      <c r="T1130" s="2" t="s">
        <v>4647</v>
      </c>
      <c r="U1130" s="28">
        <f>IF(G1130=0,"",_xlfn.MINIFS('PO Details'!$I:$I,'PO Details'!$D:$D,Planning!$B1130,'PO Details'!$L:$L,Planning!$E1130))</f>
        <v>45490</v>
      </c>
      <c r="V1130" s="29" t="s">
        <v>4640</v>
      </c>
      <c r="W1130" t="str">
        <f t="shared" si="93"/>
        <v>Max</v>
      </c>
      <c r="X1130" s="2">
        <v>120</v>
      </c>
    </row>
    <row r="1131" spans="1:24" x14ac:dyDescent="0.25">
      <c r="A1131" s="11"/>
      <c r="B1131" s="22" t="s">
        <v>1258</v>
      </c>
      <c r="C1131" s="22"/>
      <c r="D1131" s="22" t="s">
        <v>1259</v>
      </c>
      <c r="E1131" s="31" t="s">
        <v>106</v>
      </c>
      <c r="F1131" s="12">
        <f>SUMIFS('Inventory Details'!$H:$H,'Inventory Details'!$B:$B,$B1131,'Inventory Details'!$E:$E,$E1131)</f>
        <v>1</v>
      </c>
      <c r="G1131" s="12">
        <f>SUMIFS('PO Details'!$H:$H,'PO Details'!$D:$D,Planning!$B1131,'PO Details'!$L:$L,$E1131)</f>
        <v>0</v>
      </c>
      <c r="H1131" s="12">
        <f>SUMIFS('SO Details'!$G:$G,'SO Details'!$D:$D,Planning!$B1131,'SO Details'!$K:$K,$E1131)</f>
        <v>0</v>
      </c>
      <c r="I1131" s="20">
        <f>IF(COUNTIFS($C:$C,B1131)&gt;1,SUMIFS('Sales Hx'!$Q:$Q,'Sales Hx'!$B:$B,_xlfn.XLOOKUP(B1131,C:C,B:B),'Sales Hx'!$D:$D,Planning!$E1131),SUMIFS('Sales Hx'!$Q:$Q,'Sales Hx'!$B:$B,Planning!$B1131,'Sales Hx'!$D:$D,Planning!$E1131))</f>
        <v>0</v>
      </c>
      <c r="J1131" s="16">
        <f>IF(COUNTIFS($C:$C,B1131)&gt;1,SUMIFS('Sales Hx'!$S:$S,'Sales Hx'!$B:$B,_xlfn.XLOOKUP(B1131,C:C,B:B),'Sales Hx'!$D:$D,E1131),SUMIFS('Sales Hx'!$S:$S,'Sales Hx'!$B:$B,$B1131,'Sales Hx'!$D:$D,$E1131))</f>
        <v>0</v>
      </c>
      <c r="K1131" s="16">
        <f t="shared" si="95"/>
        <v>0</v>
      </c>
      <c r="L1131" s="12">
        <f>IF(M1131&lt;&gt;"",M1131,IF(COUNTIFS($C:$C,B1131)&gt;1,SUMIFS('Sales Hx'!V:V,'Sales Hx'!$B:$B,_xlfn.XLOOKUP(B1131,C:C,B:B),'Sales Hx'!$D:$D,$E1131),SUMIFS('Sales Hx'!V:V,'Sales Hx'!$B:$B,$B1131,'Sales Hx'!$D:$D,$E1131)))</f>
        <v>0</v>
      </c>
      <c r="M1131" s="12">
        <v>0</v>
      </c>
      <c r="N1131" s="15">
        <f t="shared" si="97"/>
        <v>0</v>
      </c>
      <c r="O1131" s="21">
        <f t="shared" si="94"/>
        <v>0</v>
      </c>
      <c r="P1131" s="24">
        <v>85.935599999999994</v>
      </c>
      <c r="Q1131" s="18">
        <f t="shared" si="96"/>
        <v>0</v>
      </c>
      <c r="R1131" s="2">
        <v>1</v>
      </c>
      <c r="S1131" s="2">
        <v>120</v>
      </c>
      <c r="T1131" s="2" t="s">
        <v>4647</v>
      </c>
      <c r="U1131" s="28" t="str">
        <f>IF(G1131=0,"",_xlfn.MINIFS('PO Details'!$I:$I,'PO Details'!$D:$D,Planning!$B1131,'PO Details'!$L:$L,Planning!$E1131))</f>
        <v/>
      </c>
      <c r="V1131" s="29" t="s">
        <v>4640</v>
      </c>
      <c r="W1131" t="str">
        <f t="shared" si="93"/>
        <v>Max</v>
      </c>
      <c r="X1131" s="2">
        <v>120</v>
      </c>
    </row>
    <row r="1132" spans="1:24" x14ac:dyDescent="0.25">
      <c r="A1132" s="11" t="s">
        <v>4620</v>
      </c>
      <c r="B1132" s="22" t="s">
        <v>128</v>
      </c>
      <c r="C1132" s="22"/>
      <c r="D1132" s="22" t="s">
        <v>129</v>
      </c>
      <c r="E1132" s="31" t="s">
        <v>4746</v>
      </c>
      <c r="F1132" s="12">
        <f>SUMIFS('Inventory Details'!$H:$H,'Inventory Details'!$B:$B,$B1132,'Inventory Details'!$E:$E,$E1132)</f>
        <v>18</v>
      </c>
      <c r="G1132" s="12">
        <f>SUMIFS('PO Details'!$H:$H,'PO Details'!$D:$D,Planning!$B1132,'PO Details'!$L:$L,$E1132)</f>
        <v>92</v>
      </c>
      <c r="H1132" s="12">
        <f>SUMIFS('SO Details'!$G:$G,'SO Details'!$D:$D,Planning!$B1132,'SO Details'!$K:$K,$E1132)</f>
        <v>5</v>
      </c>
      <c r="I1132" s="20">
        <f>IF(COUNTIFS($C:$C,B1132)&gt;1,SUMIFS('Sales Hx'!$Q:$Q,'Sales Hx'!$B:$B,_xlfn.XLOOKUP(B1132,C:C,B:B),'Sales Hx'!$D:$D,Planning!$E1132),SUMIFS('Sales Hx'!$Q:$Q,'Sales Hx'!$B:$B,Planning!$B1132,'Sales Hx'!$D:$D,Planning!$E1132))</f>
        <v>51.8</v>
      </c>
      <c r="J1132" s="16">
        <f>IF(COUNTIFS($C:$C,B1132)&gt;1,SUMIFS('Sales Hx'!$S:$S,'Sales Hx'!$B:$B,_xlfn.XLOOKUP(B1132,C:C,B:B),'Sales Hx'!$D:$D,E1132),SUMIFS('Sales Hx'!$S:$S,'Sales Hx'!$B:$B,$B1132,'Sales Hx'!$D:$D,$E1132))</f>
        <v>0.70215311004784697</v>
      </c>
      <c r="K1132" s="16">
        <f t="shared" si="95"/>
        <v>2.1235521235521237</v>
      </c>
      <c r="L1132" s="12">
        <f>IF(M1132&lt;&gt;"",M1132,IF(COUNTIFS($C:$C,B1132)&gt;1,SUMIFS('Sales Hx'!V:V,'Sales Hx'!$B:$B,_xlfn.XLOOKUP(B1132,C:C,B:B),'Sales Hx'!$D:$D,$E1132),SUMIFS('Sales Hx'!V:V,'Sales Hx'!$B:$B,$B1132,'Sales Hx'!$D:$D,$E1132)))</f>
        <v>0</v>
      </c>
      <c r="M1132" s="12">
        <v>0</v>
      </c>
      <c r="N1132" s="15">
        <f t="shared" si="97"/>
        <v>0.70215311004784697</v>
      </c>
      <c r="O1132" s="21">
        <f t="shared" si="94"/>
        <v>0</v>
      </c>
      <c r="P1132" s="24">
        <v>945.29160000000002</v>
      </c>
      <c r="Q1132" s="18">
        <f t="shared" si="96"/>
        <v>0</v>
      </c>
      <c r="R1132" s="2">
        <v>1</v>
      </c>
      <c r="S1132" s="2">
        <v>90</v>
      </c>
      <c r="T1132" s="2" t="s">
        <v>4647</v>
      </c>
      <c r="U1132" s="28">
        <f>IF(G1132=0,"",_xlfn.MINIFS('PO Details'!$I:$I,'PO Details'!$D:$D,Planning!$B1132,'PO Details'!$L:$L,Planning!$E1132))</f>
        <v>45432</v>
      </c>
      <c r="V1132" s="29" t="s">
        <v>4639</v>
      </c>
      <c r="W1132" t="str">
        <f t="shared" si="93"/>
        <v/>
      </c>
      <c r="X1132" s="2">
        <v>120</v>
      </c>
    </row>
    <row r="1133" spans="1:24" x14ac:dyDescent="0.25">
      <c r="A1133" s="11" t="s">
        <v>4620</v>
      </c>
      <c r="B1133" s="22" t="s">
        <v>128</v>
      </c>
      <c r="C1133" s="22"/>
      <c r="D1133" s="22" t="s">
        <v>129</v>
      </c>
      <c r="E1133" s="31" t="s">
        <v>109</v>
      </c>
      <c r="F1133" s="12">
        <f>SUMIFS('Inventory Details'!$H:$H,'Inventory Details'!$B:$B,$B1133,'Inventory Details'!$E:$E,$E1133)</f>
        <v>2</v>
      </c>
      <c r="G1133" s="12">
        <f>SUMIFS('PO Details'!$H:$H,'PO Details'!$D:$D,Planning!$B1133,'PO Details'!$L:$L,$E1133)</f>
        <v>9</v>
      </c>
      <c r="H1133" s="12">
        <f>SUMIFS('SO Details'!$G:$G,'SO Details'!$D:$D,Planning!$B1133,'SO Details'!$K:$K,$E1133)</f>
        <v>1</v>
      </c>
      <c r="I1133" s="20">
        <f>IF(COUNTIFS($C:$C,B1133)&gt;1,SUMIFS('Sales Hx'!$Q:$Q,'Sales Hx'!$B:$B,_xlfn.XLOOKUP(B1133,C:C,B:B),'Sales Hx'!$D:$D,Planning!$E1133),SUMIFS('Sales Hx'!$Q:$Q,'Sales Hx'!$B:$B,Planning!$B1133,'Sales Hx'!$D:$D,Planning!$E1133))</f>
        <v>8.3999999999999986</v>
      </c>
      <c r="J1133" s="16">
        <f>IF(COUNTIFS($C:$C,B1133)&gt;1,SUMIFS('Sales Hx'!$S:$S,'Sales Hx'!$B:$B,_xlfn.XLOOKUP(B1133,C:C,B:B),'Sales Hx'!$D:$D,E1133),SUMIFS('Sales Hx'!$S:$S,'Sales Hx'!$B:$B,$B1133,'Sales Hx'!$D:$D,$E1133))</f>
        <v>8.4928229665071769E-2</v>
      </c>
      <c r="K1133" s="16">
        <f t="shared" si="95"/>
        <v>1.3095238095238098</v>
      </c>
      <c r="L1133" s="12">
        <f>IF(M1133&lt;&gt;"",M1133,IF(COUNTIFS($C:$C,B1133)&gt;1,SUMIFS('Sales Hx'!V:V,'Sales Hx'!$B:$B,_xlfn.XLOOKUP(B1133,C:C,B:B),'Sales Hx'!$D:$D,$E1133),SUMIFS('Sales Hx'!V:V,'Sales Hx'!$B:$B,$B1133,'Sales Hx'!$D:$D,$E1133)))</f>
        <v>0</v>
      </c>
      <c r="M1133" s="12">
        <v>0</v>
      </c>
      <c r="N1133" s="15">
        <f t="shared" si="97"/>
        <v>8.4928229665071769E-2</v>
      </c>
      <c r="O1133" s="21">
        <f t="shared" si="94"/>
        <v>0</v>
      </c>
      <c r="P1133" s="24">
        <v>945.29160000000002</v>
      </c>
      <c r="Q1133" s="18">
        <f t="shared" si="96"/>
        <v>0</v>
      </c>
      <c r="R1133" s="2">
        <v>1</v>
      </c>
      <c r="S1133" s="2">
        <v>90</v>
      </c>
      <c r="T1133" s="2" t="s">
        <v>4647</v>
      </c>
      <c r="U1133" s="28">
        <f>IF(G1133=0,"",_xlfn.MINIFS('PO Details'!$I:$I,'PO Details'!$D:$D,Planning!$B1133,'PO Details'!$L:$L,Planning!$E1133))</f>
        <v>45432</v>
      </c>
      <c r="V1133" s="29" t="s">
        <v>4639</v>
      </c>
      <c r="W1133" t="str">
        <f t="shared" si="93"/>
        <v/>
      </c>
      <c r="X1133" s="2">
        <v>120</v>
      </c>
    </row>
    <row r="1134" spans="1:24" x14ac:dyDescent="0.25">
      <c r="A1134" s="11" t="s">
        <v>4620</v>
      </c>
      <c r="B1134" s="22" t="s">
        <v>128</v>
      </c>
      <c r="C1134" s="22"/>
      <c r="D1134" s="22" t="s">
        <v>129</v>
      </c>
      <c r="E1134" s="31" t="s">
        <v>113</v>
      </c>
      <c r="F1134" s="12">
        <f>SUMIFS('Inventory Details'!$H:$H,'Inventory Details'!$B:$B,$B1134,'Inventory Details'!$E:$E,$E1134)</f>
        <v>0</v>
      </c>
      <c r="G1134" s="12">
        <f>SUMIFS('PO Details'!$H:$H,'PO Details'!$D:$D,Planning!$B1134,'PO Details'!$L:$L,$E1134)</f>
        <v>51</v>
      </c>
      <c r="H1134" s="12">
        <f>SUMIFS('SO Details'!$G:$G,'SO Details'!$D:$D,Planning!$B1134,'SO Details'!$K:$K,$E1134)</f>
        <v>4</v>
      </c>
      <c r="I1134" s="20">
        <f>IF(COUNTIFS($C:$C,B1134)&gt;1,SUMIFS('Sales Hx'!$Q:$Q,'Sales Hx'!$B:$B,_xlfn.XLOOKUP(B1134,C:C,B:B),'Sales Hx'!$D:$D,Planning!$E1134),SUMIFS('Sales Hx'!$Q:$Q,'Sales Hx'!$B:$B,Planning!$B1134,'Sales Hx'!$D:$D,Planning!$E1134))</f>
        <v>35</v>
      </c>
      <c r="J1134" s="16">
        <f>IF(COUNTIFS($C:$C,B1134)&gt;1,SUMIFS('Sales Hx'!$S:$S,'Sales Hx'!$B:$B,_xlfn.XLOOKUP(B1134,C:C,B:B),'Sales Hx'!$D:$D,E1134),SUMIFS('Sales Hx'!$S:$S,'Sales Hx'!$B:$B,$B1134,'Sales Hx'!$D:$D,$E1134))</f>
        <v>0.47368421052631582</v>
      </c>
      <c r="K1134" s="16">
        <f t="shared" si="95"/>
        <v>1.4571428571428571</v>
      </c>
      <c r="L1134" s="12">
        <f>IF(M1134&lt;&gt;"",M1134,IF(COUNTIFS($C:$C,B1134)&gt;1,SUMIFS('Sales Hx'!V:V,'Sales Hx'!$B:$B,_xlfn.XLOOKUP(B1134,C:C,B:B),'Sales Hx'!$D:$D,$E1134),SUMIFS('Sales Hx'!V:V,'Sales Hx'!$B:$B,$B1134,'Sales Hx'!$D:$D,$E1134)))</f>
        <v>0</v>
      </c>
      <c r="M1134" s="12">
        <v>0</v>
      </c>
      <c r="N1134" s="15">
        <f t="shared" si="97"/>
        <v>0.47368421052631582</v>
      </c>
      <c r="O1134" s="21">
        <f t="shared" si="94"/>
        <v>0</v>
      </c>
      <c r="P1134" s="24">
        <v>945.29160000000002</v>
      </c>
      <c r="Q1134" s="18">
        <f t="shared" si="96"/>
        <v>0</v>
      </c>
      <c r="R1134" s="2">
        <v>1</v>
      </c>
      <c r="S1134" s="2">
        <v>90</v>
      </c>
      <c r="T1134" s="2" t="s">
        <v>4647</v>
      </c>
      <c r="U1134" s="28">
        <f>IF(G1134=0,"",_xlfn.MINIFS('PO Details'!$I:$I,'PO Details'!$D:$D,Planning!$B1134,'PO Details'!$L:$L,Planning!$E1134))</f>
        <v>45432</v>
      </c>
      <c r="V1134" s="29" t="s">
        <v>4639</v>
      </c>
      <c r="W1134" t="str">
        <f t="shared" si="93"/>
        <v/>
      </c>
      <c r="X1134" s="2">
        <v>120</v>
      </c>
    </row>
    <row r="1135" spans="1:24" x14ac:dyDescent="0.25">
      <c r="A1135" s="11" t="s">
        <v>4620</v>
      </c>
      <c r="B1135" s="22" t="s">
        <v>128</v>
      </c>
      <c r="C1135" s="22"/>
      <c r="D1135" s="22" t="s">
        <v>129</v>
      </c>
      <c r="E1135" s="31" t="s">
        <v>820</v>
      </c>
      <c r="F1135" s="12">
        <f>SUMIFS('Inventory Details'!$H:$H,'Inventory Details'!$B:$B,$B1135,'Inventory Details'!$E:$E,$E1135)</f>
        <v>25</v>
      </c>
      <c r="G1135" s="12">
        <f>SUMIFS('PO Details'!$H:$H,'PO Details'!$D:$D,Planning!$B1135,'PO Details'!$L:$L,$E1135)</f>
        <v>0</v>
      </c>
      <c r="H1135" s="12">
        <f>SUMIFS('SO Details'!$G:$G,'SO Details'!$D:$D,Planning!$B1135,'SO Details'!$K:$K,$E1135)</f>
        <v>0</v>
      </c>
      <c r="I1135" s="20">
        <f>IF(COUNTIFS($C:$C,B1135)&gt;1,SUMIFS('Sales Hx'!$Q:$Q,'Sales Hx'!$B:$B,_xlfn.XLOOKUP(B1135,C:C,B:B),'Sales Hx'!$D:$D,Planning!$E1135),SUMIFS('Sales Hx'!$Q:$Q,'Sales Hx'!$B:$B,Planning!$B1135,'Sales Hx'!$D:$D,Planning!$E1135))</f>
        <v>0</v>
      </c>
      <c r="J1135" s="16">
        <f>IF(COUNTIFS($C:$C,B1135)&gt;1,SUMIFS('Sales Hx'!$S:$S,'Sales Hx'!$B:$B,_xlfn.XLOOKUP(B1135,C:C,B:B),'Sales Hx'!$D:$D,E1135),SUMIFS('Sales Hx'!$S:$S,'Sales Hx'!$B:$B,$B1135,'Sales Hx'!$D:$D,$E1135))</f>
        <v>0</v>
      </c>
      <c r="K1135" s="16">
        <f t="shared" si="95"/>
        <v>0</v>
      </c>
      <c r="L1135" s="12">
        <f>IF(M1135&lt;&gt;"",M1135,IF(COUNTIFS($C:$C,B1135)&gt;1,SUMIFS('Sales Hx'!V:V,'Sales Hx'!$B:$B,_xlfn.XLOOKUP(B1135,C:C,B:B),'Sales Hx'!$D:$D,$E1135),SUMIFS('Sales Hx'!V:V,'Sales Hx'!$B:$B,$B1135,'Sales Hx'!$D:$D,$E1135)))</f>
        <v>0</v>
      </c>
      <c r="M1135" s="12">
        <v>0</v>
      </c>
      <c r="N1135" s="15">
        <f t="shared" si="97"/>
        <v>0</v>
      </c>
      <c r="O1135" s="21">
        <f t="shared" si="94"/>
        <v>0</v>
      </c>
      <c r="P1135" s="24">
        <v>945.29160000000002</v>
      </c>
      <c r="Q1135" s="18">
        <f t="shared" si="96"/>
        <v>0</v>
      </c>
      <c r="R1135" s="2">
        <v>1</v>
      </c>
      <c r="S1135" s="2">
        <v>90</v>
      </c>
      <c r="T1135" s="2" t="s">
        <v>4647</v>
      </c>
      <c r="U1135" s="28" t="str">
        <f>IF(G1135=0,"",_xlfn.MINIFS('PO Details'!$I:$I,'PO Details'!$D:$D,Planning!$B1135,'PO Details'!$L:$L,Planning!$E1135))</f>
        <v/>
      </c>
      <c r="V1135" s="29" t="s">
        <v>4639</v>
      </c>
      <c r="W1135" t="str">
        <f t="shared" si="93"/>
        <v/>
      </c>
      <c r="X1135" s="2">
        <v>120</v>
      </c>
    </row>
    <row r="1136" spans="1:24" x14ac:dyDescent="0.25">
      <c r="A1136" s="11" t="s">
        <v>4620</v>
      </c>
      <c r="B1136" s="22" t="s">
        <v>128</v>
      </c>
      <c r="C1136" s="22"/>
      <c r="D1136" s="22" t="s">
        <v>129</v>
      </c>
      <c r="E1136" s="31" t="s">
        <v>108</v>
      </c>
      <c r="F1136" s="12">
        <f>SUMIFS('Inventory Details'!$H:$H,'Inventory Details'!$B:$B,$B1136,'Inventory Details'!$E:$E,$E1136)</f>
        <v>0</v>
      </c>
      <c r="G1136" s="12">
        <f>SUMIFS('PO Details'!$H:$H,'PO Details'!$D:$D,Planning!$B1136,'PO Details'!$L:$L,$E1136)</f>
        <v>0</v>
      </c>
      <c r="H1136" s="12">
        <f>SUMIFS('SO Details'!$G:$G,'SO Details'!$D:$D,Planning!$B1136,'SO Details'!$K:$K,$E1136)</f>
        <v>0</v>
      </c>
      <c r="I1136" s="20">
        <f>IF(COUNTIFS($C:$C,B1136)&gt;1,SUMIFS('Sales Hx'!$Q:$Q,'Sales Hx'!$B:$B,_xlfn.XLOOKUP(B1136,C:C,B:B),'Sales Hx'!$D:$D,Planning!$E1136),SUMIFS('Sales Hx'!$Q:$Q,'Sales Hx'!$B:$B,Planning!$B1136,'Sales Hx'!$D:$D,Planning!$E1136))</f>
        <v>1.4</v>
      </c>
      <c r="J1136" s="16">
        <f>IF(COUNTIFS($C:$C,B1136)&gt;1,SUMIFS('Sales Hx'!$S:$S,'Sales Hx'!$B:$B,_xlfn.XLOOKUP(B1136,C:C,B:B),'Sales Hx'!$D:$D,E1136),SUMIFS('Sales Hx'!$S:$S,'Sales Hx'!$B:$B,$B1136,'Sales Hx'!$D:$D,$E1136))</f>
        <v>3.9473684210526314E-2</v>
      </c>
      <c r="K1136" s="16">
        <f t="shared" si="95"/>
        <v>0</v>
      </c>
      <c r="L1136" s="12">
        <f>IF(M1136&lt;&gt;"",M1136,IF(COUNTIFS($C:$C,B1136)&gt;1,SUMIFS('Sales Hx'!V:V,'Sales Hx'!$B:$B,_xlfn.XLOOKUP(B1136,C:C,B:B),'Sales Hx'!$D:$D,$E1136),SUMIFS('Sales Hx'!V:V,'Sales Hx'!$B:$B,$B1136,'Sales Hx'!$D:$D,$E1136)))</f>
        <v>0</v>
      </c>
      <c r="M1136" s="12">
        <v>0</v>
      </c>
      <c r="N1136" s="15">
        <f t="shared" si="97"/>
        <v>3.9473684210526314E-2</v>
      </c>
      <c r="O1136" s="21">
        <f t="shared" si="94"/>
        <v>4</v>
      </c>
      <c r="P1136" s="24">
        <v>945.29160000000002</v>
      </c>
      <c r="Q1136" s="18">
        <f t="shared" si="96"/>
        <v>3781.1664000000001</v>
      </c>
      <c r="R1136" s="2">
        <v>1</v>
      </c>
      <c r="S1136" s="2">
        <v>90</v>
      </c>
      <c r="T1136" s="2" t="s">
        <v>4647</v>
      </c>
      <c r="U1136" s="28" t="str">
        <f>IF(G1136=0,"",_xlfn.MINIFS('PO Details'!$I:$I,'PO Details'!$D:$D,Planning!$B1136,'PO Details'!$L:$L,Planning!$E1136))</f>
        <v/>
      </c>
      <c r="V1136" s="29" t="s">
        <v>4639</v>
      </c>
      <c r="W1136" t="str">
        <f t="shared" si="93"/>
        <v/>
      </c>
      <c r="X1136" s="2">
        <v>120</v>
      </c>
    </row>
    <row r="1137" spans="1:24" x14ac:dyDescent="0.25">
      <c r="A1137" s="11" t="s">
        <v>4620</v>
      </c>
      <c r="B1137" s="22" t="s">
        <v>128</v>
      </c>
      <c r="C1137" s="22"/>
      <c r="D1137" s="22" t="s">
        <v>129</v>
      </c>
      <c r="E1137" s="31" t="s">
        <v>106</v>
      </c>
      <c r="F1137" s="12">
        <f>SUMIFS('Inventory Details'!$H:$H,'Inventory Details'!$B:$B,$B1137,'Inventory Details'!$E:$E,$E1137)</f>
        <v>18</v>
      </c>
      <c r="G1137" s="12">
        <f>SUMIFS('PO Details'!$H:$H,'PO Details'!$D:$D,Planning!$B1137,'PO Details'!$L:$L,$E1137)</f>
        <v>50</v>
      </c>
      <c r="H1137" s="12">
        <f>SUMIFS('SO Details'!$G:$G,'SO Details'!$D:$D,Planning!$B1137,'SO Details'!$K:$K,$E1137)</f>
        <v>1</v>
      </c>
      <c r="I1137" s="20">
        <f>IF(COUNTIFS($C:$C,B1137)&gt;1,SUMIFS('Sales Hx'!$Q:$Q,'Sales Hx'!$B:$B,_xlfn.XLOOKUP(B1137,C:C,B:B),'Sales Hx'!$D:$D,Planning!$E1137),SUMIFS('Sales Hx'!$Q:$Q,'Sales Hx'!$B:$B,Planning!$B1137,'Sales Hx'!$D:$D,Planning!$E1137))</f>
        <v>7</v>
      </c>
      <c r="J1137" s="16">
        <f>IF(COUNTIFS($C:$C,B1137)&gt;1,SUMIFS('Sales Hx'!$S:$S,'Sales Hx'!$B:$B,_xlfn.XLOOKUP(B1137,C:C,B:B),'Sales Hx'!$D:$D,E1137),SUMIFS('Sales Hx'!$S:$S,'Sales Hx'!$B:$B,$B1137,'Sales Hx'!$D:$D,$E1137))</f>
        <v>0.33168859649122812</v>
      </c>
      <c r="K1137" s="16">
        <f t="shared" si="95"/>
        <v>9.7142857142857135</v>
      </c>
      <c r="L1137" s="12">
        <f>IF(M1137&lt;&gt;"",M1137,IF(COUNTIFS($C:$C,B1137)&gt;1,SUMIFS('Sales Hx'!V:V,'Sales Hx'!$B:$B,_xlfn.XLOOKUP(B1137,C:C,B:B),'Sales Hx'!$D:$D,$E1137),SUMIFS('Sales Hx'!V:V,'Sales Hx'!$B:$B,$B1137,'Sales Hx'!$D:$D,$E1137)))</f>
        <v>0</v>
      </c>
      <c r="M1137" s="12">
        <v>0</v>
      </c>
      <c r="N1137" s="15">
        <f t="shared" si="97"/>
        <v>0.33168859649122812</v>
      </c>
      <c r="O1137" s="21">
        <f t="shared" si="94"/>
        <v>0</v>
      </c>
      <c r="P1137" s="24">
        <v>945.29160000000002</v>
      </c>
      <c r="Q1137" s="18">
        <f t="shared" si="96"/>
        <v>0</v>
      </c>
      <c r="R1137" s="2">
        <v>1</v>
      </c>
      <c r="S1137" s="2">
        <v>90</v>
      </c>
      <c r="T1137" s="2" t="s">
        <v>4647</v>
      </c>
      <c r="U1137" s="28">
        <f>IF(G1137=0,"",_xlfn.MINIFS('PO Details'!$I:$I,'PO Details'!$D:$D,Planning!$B1137,'PO Details'!$L:$L,Planning!$E1137))</f>
        <v>45420</v>
      </c>
      <c r="V1137" s="29" t="s">
        <v>4639</v>
      </c>
      <c r="W1137" t="str">
        <f t="shared" si="93"/>
        <v>Max</v>
      </c>
      <c r="X1137" s="2">
        <v>120</v>
      </c>
    </row>
    <row r="1138" spans="1:24" x14ac:dyDescent="0.25">
      <c r="A1138" s="11" t="s">
        <v>4620</v>
      </c>
      <c r="B1138" s="22" t="s">
        <v>128</v>
      </c>
      <c r="C1138" s="22"/>
      <c r="D1138" s="22" t="s">
        <v>129</v>
      </c>
      <c r="E1138" s="31" t="s">
        <v>861</v>
      </c>
      <c r="F1138" s="12">
        <f>SUMIFS('Inventory Details'!$H:$H,'Inventory Details'!$B:$B,$B1138,'Inventory Details'!$E:$E,$E1138)</f>
        <v>2</v>
      </c>
      <c r="G1138" s="12">
        <f>SUMIFS('PO Details'!$H:$H,'PO Details'!$D:$D,Planning!$B1138,'PO Details'!$L:$L,$E1138)</f>
        <v>0</v>
      </c>
      <c r="H1138" s="12">
        <f>SUMIFS('SO Details'!$G:$G,'SO Details'!$D:$D,Planning!$B1138,'SO Details'!$K:$K,$E1138)</f>
        <v>0</v>
      </c>
      <c r="I1138" s="20">
        <f>IF(COUNTIFS($C:$C,B1138)&gt;1,SUMIFS('Sales Hx'!$Q:$Q,'Sales Hx'!$B:$B,_xlfn.XLOOKUP(B1138,C:C,B:B),'Sales Hx'!$D:$D,Planning!$E1138),SUMIFS('Sales Hx'!$Q:$Q,'Sales Hx'!$B:$B,Planning!$B1138,'Sales Hx'!$D:$D,Planning!$E1138))</f>
        <v>1.4</v>
      </c>
      <c r="J1138" s="16">
        <f>IF(COUNTIFS($C:$C,B1138)&gt;1,SUMIFS('Sales Hx'!$S:$S,'Sales Hx'!$B:$B,_xlfn.XLOOKUP(B1138,C:C,B:B),'Sales Hx'!$D:$D,E1138),SUMIFS('Sales Hx'!$S:$S,'Sales Hx'!$B:$B,$B1138,'Sales Hx'!$D:$D,$E1138))</f>
        <v>3.7280701754385963E-2</v>
      </c>
      <c r="K1138" s="16">
        <f t="shared" si="95"/>
        <v>1.4285714285714286</v>
      </c>
      <c r="L1138" s="12">
        <f>IF(M1138&lt;&gt;"",M1138,IF(COUNTIFS($C:$C,B1138)&gt;1,SUMIFS('Sales Hx'!V:V,'Sales Hx'!$B:$B,_xlfn.XLOOKUP(B1138,C:C,B:B),'Sales Hx'!$D:$D,$E1138),SUMIFS('Sales Hx'!V:V,'Sales Hx'!$B:$B,$B1138,'Sales Hx'!$D:$D,$E1138)))</f>
        <v>0</v>
      </c>
      <c r="M1138" s="12">
        <v>0</v>
      </c>
      <c r="N1138" s="15">
        <f t="shared" si="97"/>
        <v>3.7280701754385963E-2</v>
      </c>
      <c r="O1138" s="21">
        <f t="shared" si="94"/>
        <v>0</v>
      </c>
      <c r="P1138" s="24">
        <v>945.29160000000002</v>
      </c>
      <c r="Q1138" s="18">
        <f t="shared" si="96"/>
        <v>0</v>
      </c>
      <c r="R1138" s="2">
        <v>1</v>
      </c>
      <c r="S1138" s="2">
        <v>90</v>
      </c>
      <c r="T1138" s="2" t="s">
        <v>4647</v>
      </c>
      <c r="U1138" s="28" t="str">
        <f>IF(G1138=0,"",_xlfn.MINIFS('PO Details'!$I:$I,'PO Details'!$D:$D,Planning!$B1138,'PO Details'!$L:$L,Planning!$E1138))</f>
        <v/>
      </c>
      <c r="V1138" s="29" t="s">
        <v>4639</v>
      </c>
      <c r="W1138" t="str">
        <f t="shared" si="93"/>
        <v/>
      </c>
      <c r="X1138" s="2">
        <v>120</v>
      </c>
    </row>
    <row r="1139" spans="1:24" x14ac:dyDescent="0.25">
      <c r="A1139" s="11" t="s">
        <v>4620</v>
      </c>
      <c r="B1139" s="22" t="s">
        <v>128</v>
      </c>
      <c r="C1139" s="22"/>
      <c r="D1139" s="22" t="s">
        <v>129</v>
      </c>
      <c r="E1139" s="31" t="s">
        <v>2214</v>
      </c>
      <c r="F1139" s="12">
        <f>SUMIFS('Inventory Details'!$H:$H,'Inventory Details'!$B:$B,$B1139,'Inventory Details'!$E:$E,$E1139)</f>
        <v>0</v>
      </c>
      <c r="G1139" s="12">
        <f>SUMIFS('PO Details'!$H:$H,'PO Details'!$D:$D,Planning!$B1139,'PO Details'!$L:$L,$E1139)</f>
        <v>0</v>
      </c>
      <c r="H1139" s="12">
        <f>SUMIFS('SO Details'!$G:$G,'SO Details'!$D:$D,Planning!$B1139,'SO Details'!$K:$K,$E1139)</f>
        <v>0</v>
      </c>
      <c r="I1139" s="20">
        <f>IF(COUNTIFS($C:$C,B1139)&gt;1,SUMIFS('Sales Hx'!$Q:$Q,'Sales Hx'!$B:$B,_xlfn.XLOOKUP(B1139,C:C,B:B),'Sales Hx'!$D:$D,Planning!$E1139),SUMIFS('Sales Hx'!$Q:$Q,'Sales Hx'!$B:$B,Planning!$B1139,'Sales Hx'!$D:$D,Planning!$E1139))</f>
        <v>0</v>
      </c>
      <c r="J1139" s="16">
        <f>IF(COUNTIFS($C:$C,B1139)&gt;1,SUMIFS('Sales Hx'!$S:$S,'Sales Hx'!$B:$B,_xlfn.XLOOKUP(B1139,C:C,B:B),'Sales Hx'!$D:$D,E1139),SUMIFS('Sales Hx'!$S:$S,'Sales Hx'!$B:$B,$B1139,'Sales Hx'!$D:$D,$E1139))</f>
        <v>3.2894736842105261E-2</v>
      </c>
      <c r="K1139" s="16">
        <f t="shared" si="95"/>
        <v>0</v>
      </c>
      <c r="L1139" s="12">
        <f>IF(M1139&lt;&gt;"",M1139,IF(COUNTIFS($C:$C,B1139)&gt;1,SUMIFS('Sales Hx'!V:V,'Sales Hx'!$B:$B,_xlfn.XLOOKUP(B1139,C:C,B:B),'Sales Hx'!$D:$D,$E1139),SUMIFS('Sales Hx'!V:V,'Sales Hx'!$B:$B,$B1139,'Sales Hx'!$D:$D,$E1139)))</f>
        <v>0</v>
      </c>
      <c r="M1139" s="12">
        <v>0</v>
      </c>
      <c r="N1139" s="15">
        <f t="shared" si="97"/>
        <v>3.2894736842105261E-2</v>
      </c>
      <c r="O1139" s="21">
        <f t="shared" si="94"/>
        <v>3</v>
      </c>
      <c r="P1139" s="24">
        <v>945.29160000000002</v>
      </c>
      <c r="Q1139" s="18">
        <f t="shared" si="96"/>
        <v>2835.8748000000001</v>
      </c>
      <c r="R1139" s="2">
        <v>1</v>
      </c>
      <c r="S1139" s="2">
        <v>90</v>
      </c>
      <c r="T1139" s="2" t="s">
        <v>4647</v>
      </c>
      <c r="U1139" s="28" t="str">
        <f>IF(G1139=0,"",_xlfn.MINIFS('PO Details'!$I:$I,'PO Details'!$D:$D,Planning!$B1139,'PO Details'!$L:$L,Planning!$E1139))</f>
        <v/>
      </c>
      <c r="V1139" s="29" t="s">
        <v>4639</v>
      </c>
      <c r="W1139" t="str">
        <f t="shared" ref="W1139:W1202" si="98">IF(K1139=_xlfn.MAXIFS(K:K,B:B,B1139),"Max","")</f>
        <v/>
      </c>
      <c r="X1139" s="2">
        <v>120</v>
      </c>
    </row>
    <row r="1140" spans="1:24" x14ac:dyDescent="0.25">
      <c r="A1140" s="11" t="s">
        <v>4620</v>
      </c>
      <c r="B1140" s="22" t="s">
        <v>1260</v>
      </c>
      <c r="C1140" s="22"/>
      <c r="D1140" s="22" t="s">
        <v>1261</v>
      </c>
      <c r="E1140" s="31" t="s">
        <v>4746</v>
      </c>
      <c r="F1140" s="12">
        <f>SUMIFS('Inventory Details'!$H:$H,'Inventory Details'!$B:$B,$B1140,'Inventory Details'!$E:$E,$E1140)</f>
        <v>8</v>
      </c>
      <c r="G1140" s="12">
        <f>SUMIFS('PO Details'!$H:$H,'PO Details'!$D:$D,Planning!$B1140,'PO Details'!$L:$L,$E1140)</f>
        <v>17</v>
      </c>
      <c r="H1140" s="12">
        <f>SUMIFS('SO Details'!$G:$G,'SO Details'!$D:$D,Planning!$B1140,'SO Details'!$K:$K,$E1140)</f>
        <v>0</v>
      </c>
      <c r="I1140" s="20">
        <f>IF(COUNTIFS($C:$C,B1140)&gt;1,SUMIFS('Sales Hx'!$Q:$Q,'Sales Hx'!$B:$B,_xlfn.XLOOKUP(B1140,C:C,B:B),'Sales Hx'!$D:$D,Planning!$E1140),SUMIFS('Sales Hx'!$Q:$Q,'Sales Hx'!$B:$B,Planning!$B1140,'Sales Hx'!$D:$D,Planning!$E1140))</f>
        <v>12.6</v>
      </c>
      <c r="J1140" s="16">
        <f>IF(COUNTIFS($C:$C,B1140)&gt;1,SUMIFS('Sales Hx'!$S:$S,'Sales Hx'!$B:$B,_xlfn.XLOOKUP(B1140,C:C,B:B),'Sales Hx'!$D:$D,E1140),SUMIFS('Sales Hx'!$S:$S,'Sales Hx'!$B:$B,$B1140,'Sales Hx'!$D:$D,$E1140))</f>
        <v>0.11239035087719298</v>
      </c>
      <c r="K1140" s="16">
        <f t="shared" si="95"/>
        <v>1.9841269841269842</v>
      </c>
      <c r="L1140" s="12">
        <f>IF(M1140&lt;&gt;"",M1140,IF(COUNTIFS($C:$C,B1140)&gt;1,SUMIFS('Sales Hx'!V:V,'Sales Hx'!$B:$B,_xlfn.XLOOKUP(B1140,C:C,B:B),'Sales Hx'!$D:$D,$E1140),SUMIFS('Sales Hx'!V:V,'Sales Hx'!$B:$B,$B1140,'Sales Hx'!$D:$D,$E1140)))</f>
        <v>0</v>
      </c>
      <c r="M1140" s="12">
        <v>0</v>
      </c>
      <c r="N1140" s="15">
        <f t="shared" si="97"/>
        <v>0.11239035087719298</v>
      </c>
      <c r="O1140" s="21">
        <f t="shared" si="94"/>
        <v>0</v>
      </c>
      <c r="P1140" s="24">
        <v>810.47519999999997</v>
      </c>
      <c r="Q1140" s="18">
        <f t="shared" si="96"/>
        <v>0</v>
      </c>
      <c r="R1140" s="2">
        <v>1</v>
      </c>
      <c r="S1140" s="2">
        <v>90</v>
      </c>
      <c r="T1140" s="2" t="s">
        <v>4647</v>
      </c>
      <c r="U1140" s="28">
        <f>IF(G1140=0,"",_xlfn.MINIFS('PO Details'!$I:$I,'PO Details'!$D:$D,Planning!$B1140,'PO Details'!$L:$L,Planning!$E1140))</f>
        <v>45432</v>
      </c>
      <c r="V1140" s="29" t="s">
        <v>4639</v>
      </c>
      <c r="W1140" t="str">
        <f t="shared" si="98"/>
        <v>Max</v>
      </c>
      <c r="X1140" s="2">
        <v>120</v>
      </c>
    </row>
    <row r="1141" spans="1:24" x14ac:dyDescent="0.25">
      <c r="A1141" s="11" t="s">
        <v>4620</v>
      </c>
      <c r="B1141" s="22" t="s">
        <v>1260</v>
      </c>
      <c r="C1141" s="22"/>
      <c r="D1141" s="22" t="s">
        <v>1261</v>
      </c>
      <c r="E1141" s="31" t="s">
        <v>109</v>
      </c>
      <c r="F1141" s="12">
        <f>SUMIFS('Inventory Details'!$H:$H,'Inventory Details'!$B:$B,$B1141,'Inventory Details'!$E:$E,$E1141)</f>
        <v>1</v>
      </c>
      <c r="G1141" s="12">
        <f>SUMIFS('PO Details'!$H:$H,'PO Details'!$D:$D,Planning!$B1141,'PO Details'!$L:$L,$E1141)</f>
        <v>4</v>
      </c>
      <c r="H1141" s="12">
        <f>SUMIFS('SO Details'!$G:$G,'SO Details'!$D:$D,Planning!$B1141,'SO Details'!$K:$K,$E1141)</f>
        <v>0</v>
      </c>
      <c r="I1141" s="20">
        <f>IF(COUNTIFS($C:$C,B1141)&gt;1,SUMIFS('Sales Hx'!$Q:$Q,'Sales Hx'!$B:$B,_xlfn.XLOOKUP(B1141,C:C,B:B),'Sales Hx'!$D:$D,Planning!$E1141),SUMIFS('Sales Hx'!$Q:$Q,'Sales Hx'!$B:$B,Planning!$B1141,'Sales Hx'!$D:$D,Planning!$E1141))</f>
        <v>0</v>
      </c>
      <c r="J1141" s="16">
        <f>IF(COUNTIFS($C:$C,B1141)&gt;1,SUMIFS('Sales Hx'!$S:$S,'Sales Hx'!$B:$B,_xlfn.XLOOKUP(B1141,C:C,B:B),'Sales Hx'!$D:$D,E1141),SUMIFS('Sales Hx'!$S:$S,'Sales Hx'!$B:$B,$B1141,'Sales Hx'!$D:$D,$E1141))</f>
        <v>4.6052631578947366E-2</v>
      </c>
      <c r="K1141" s="16">
        <f t="shared" si="95"/>
        <v>0</v>
      </c>
      <c r="L1141" s="12">
        <f>IF(M1141&lt;&gt;"",M1141,IF(COUNTIFS($C:$C,B1141)&gt;1,SUMIFS('Sales Hx'!V:V,'Sales Hx'!$B:$B,_xlfn.XLOOKUP(B1141,C:C,B:B),'Sales Hx'!$D:$D,$E1141),SUMIFS('Sales Hx'!V:V,'Sales Hx'!$B:$B,$B1141,'Sales Hx'!$D:$D,$E1141)))</f>
        <v>0</v>
      </c>
      <c r="M1141" s="12">
        <v>0</v>
      </c>
      <c r="N1141" s="15">
        <f t="shared" si="97"/>
        <v>4.6052631578947366E-2</v>
      </c>
      <c r="O1141" s="21">
        <f t="shared" si="94"/>
        <v>0</v>
      </c>
      <c r="P1141" s="24">
        <v>810.47519999999997</v>
      </c>
      <c r="Q1141" s="18">
        <f t="shared" si="96"/>
        <v>0</v>
      </c>
      <c r="R1141" s="2">
        <v>1</v>
      </c>
      <c r="S1141" s="2">
        <v>90</v>
      </c>
      <c r="T1141" s="2" t="s">
        <v>4647</v>
      </c>
      <c r="U1141" s="28">
        <f>IF(G1141=0,"",_xlfn.MINIFS('PO Details'!$I:$I,'PO Details'!$D:$D,Planning!$B1141,'PO Details'!$L:$L,Planning!$E1141))</f>
        <v>45432</v>
      </c>
      <c r="V1141" s="29" t="s">
        <v>4639</v>
      </c>
      <c r="W1141" t="str">
        <f t="shared" si="98"/>
        <v/>
      </c>
      <c r="X1141" s="2">
        <v>120</v>
      </c>
    </row>
    <row r="1142" spans="1:24" x14ac:dyDescent="0.25">
      <c r="A1142" s="11" t="s">
        <v>4620</v>
      </c>
      <c r="B1142" s="22" t="s">
        <v>1260</v>
      </c>
      <c r="C1142" s="22"/>
      <c r="D1142" s="22" t="s">
        <v>1261</v>
      </c>
      <c r="E1142" s="31" t="s">
        <v>113</v>
      </c>
      <c r="F1142" s="12">
        <f>SUMIFS('Inventory Details'!$H:$H,'Inventory Details'!$B:$B,$B1142,'Inventory Details'!$E:$E,$E1142)</f>
        <v>0</v>
      </c>
      <c r="G1142" s="12">
        <f>SUMIFS('PO Details'!$H:$H,'PO Details'!$D:$D,Planning!$B1142,'PO Details'!$L:$L,$E1142)</f>
        <v>12</v>
      </c>
      <c r="H1142" s="12">
        <f>SUMIFS('SO Details'!$G:$G,'SO Details'!$D:$D,Planning!$B1142,'SO Details'!$K:$K,$E1142)</f>
        <v>0</v>
      </c>
      <c r="I1142" s="20">
        <f>IF(COUNTIFS($C:$C,B1142)&gt;1,SUMIFS('Sales Hx'!$Q:$Q,'Sales Hx'!$B:$B,_xlfn.XLOOKUP(B1142,C:C,B:B),'Sales Hx'!$D:$D,Planning!$E1142),SUMIFS('Sales Hx'!$Q:$Q,'Sales Hx'!$B:$B,Planning!$B1142,'Sales Hx'!$D:$D,Planning!$E1142))</f>
        <v>7</v>
      </c>
      <c r="J1142" s="16">
        <f>IF(COUNTIFS($C:$C,B1142)&gt;1,SUMIFS('Sales Hx'!$S:$S,'Sales Hx'!$B:$B,_xlfn.XLOOKUP(B1142,C:C,B:B),'Sales Hx'!$D:$D,E1142),SUMIFS('Sales Hx'!$S:$S,'Sales Hx'!$B:$B,$B1142,'Sales Hx'!$D:$D,$E1142))</f>
        <v>0.10233918128654972</v>
      </c>
      <c r="K1142" s="16">
        <f t="shared" si="95"/>
        <v>1.7142857142857142</v>
      </c>
      <c r="L1142" s="12">
        <f>IF(M1142&lt;&gt;"",M1142,IF(COUNTIFS($C:$C,B1142)&gt;1,SUMIFS('Sales Hx'!V:V,'Sales Hx'!$B:$B,_xlfn.XLOOKUP(B1142,C:C,B:B),'Sales Hx'!$D:$D,$E1142),SUMIFS('Sales Hx'!V:V,'Sales Hx'!$B:$B,$B1142,'Sales Hx'!$D:$D,$E1142)))</f>
        <v>0</v>
      </c>
      <c r="M1142" s="12">
        <v>0</v>
      </c>
      <c r="N1142" s="15">
        <f t="shared" si="97"/>
        <v>0.10233918128654972</v>
      </c>
      <c r="O1142" s="21">
        <f t="shared" si="94"/>
        <v>0</v>
      </c>
      <c r="P1142" s="24">
        <v>810.47519999999997</v>
      </c>
      <c r="Q1142" s="18">
        <f t="shared" si="96"/>
        <v>0</v>
      </c>
      <c r="R1142" s="2">
        <v>1</v>
      </c>
      <c r="S1142" s="2">
        <v>90</v>
      </c>
      <c r="T1142" s="2" t="s">
        <v>4647</v>
      </c>
      <c r="U1142" s="28">
        <f>IF(G1142=0,"",_xlfn.MINIFS('PO Details'!$I:$I,'PO Details'!$D:$D,Planning!$B1142,'PO Details'!$L:$L,Planning!$E1142))</f>
        <v>45454</v>
      </c>
      <c r="V1142" s="29" t="s">
        <v>4639</v>
      </c>
      <c r="W1142" t="str">
        <f t="shared" si="98"/>
        <v/>
      </c>
      <c r="X1142" s="2">
        <v>120</v>
      </c>
    </row>
    <row r="1143" spans="1:24" x14ac:dyDescent="0.25">
      <c r="A1143" s="11" t="s">
        <v>4620</v>
      </c>
      <c r="B1143" s="22" t="s">
        <v>1260</v>
      </c>
      <c r="C1143" s="22"/>
      <c r="D1143" s="22" t="s">
        <v>1261</v>
      </c>
      <c r="E1143" s="31" t="s">
        <v>820</v>
      </c>
      <c r="F1143" s="12">
        <f>SUMIFS('Inventory Details'!$H:$H,'Inventory Details'!$B:$B,$B1143,'Inventory Details'!$E:$E,$E1143)</f>
        <v>3</v>
      </c>
      <c r="G1143" s="12">
        <f>SUMIFS('PO Details'!$H:$H,'PO Details'!$D:$D,Planning!$B1143,'PO Details'!$L:$L,$E1143)</f>
        <v>0</v>
      </c>
      <c r="H1143" s="12">
        <f>SUMIFS('SO Details'!$G:$G,'SO Details'!$D:$D,Planning!$B1143,'SO Details'!$K:$K,$E1143)</f>
        <v>0</v>
      </c>
      <c r="I1143" s="20">
        <f>IF(COUNTIFS($C:$C,B1143)&gt;1,SUMIFS('Sales Hx'!$Q:$Q,'Sales Hx'!$B:$B,_xlfn.XLOOKUP(B1143,C:C,B:B),'Sales Hx'!$D:$D,Planning!$E1143),SUMIFS('Sales Hx'!$Q:$Q,'Sales Hx'!$B:$B,Planning!$B1143,'Sales Hx'!$D:$D,Planning!$E1143))</f>
        <v>0</v>
      </c>
      <c r="J1143" s="16">
        <f>IF(COUNTIFS($C:$C,B1143)&gt;1,SUMIFS('Sales Hx'!$S:$S,'Sales Hx'!$B:$B,_xlfn.XLOOKUP(B1143,C:C,B:B),'Sales Hx'!$D:$D,E1143),SUMIFS('Sales Hx'!$S:$S,'Sales Hx'!$B:$B,$B1143,'Sales Hx'!$D:$D,$E1143))</f>
        <v>0</v>
      </c>
      <c r="K1143" s="16">
        <f t="shared" si="95"/>
        <v>0</v>
      </c>
      <c r="L1143" s="12">
        <f>IF(M1143&lt;&gt;"",M1143,IF(COUNTIFS($C:$C,B1143)&gt;1,SUMIFS('Sales Hx'!V:V,'Sales Hx'!$B:$B,_xlfn.XLOOKUP(B1143,C:C,B:B),'Sales Hx'!$D:$D,$E1143),SUMIFS('Sales Hx'!V:V,'Sales Hx'!$B:$B,$B1143,'Sales Hx'!$D:$D,$E1143)))</f>
        <v>0</v>
      </c>
      <c r="M1143" s="12">
        <v>0</v>
      </c>
      <c r="N1143" s="15">
        <f t="shared" si="97"/>
        <v>0</v>
      </c>
      <c r="O1143" s="21">
        <f t="shared" si="94"/>
        <v>0</v>
      </c>
      <c r="P1143" s="24">
        <v>810.47519999999997</v>
      </c>
      <c r="Q1143" s="18">
        <f t="shared" si="96"/>
        <v>0</v>
      </c>
      <c r="R1143" s="2">
        <v>1</v>
      </c>
      <c r="S1143" s="2">
        <v>90</v>
      </c>
      <c r="T1143" s="2" t="s">
        <v>4647</v>
      </c>
      <c r="U1143" s="28" t="str">
        <f>IF(G1143=0,"",_xlfn.MINIFS('PO Details'!$I:$I,'PO Details'!$D:$D,Planning!$B1143,'PO Details'!$L:$L,Planning!$E1143))</f>
        <v/>
      </c>
      <c r="V1143" s="29" t="s">
        <v>4639</v>
      </c>
      <c r="W1143" t="str">
        <f t="shared" si="98"/>
        <v/>
      </c>
      <c r="X1143" s="2">
        <v>120</v>
      </c>
    </row>
    <row r="1144" spans="1:24" x14ac:dyDescent="0.25">
      <c r="A1144" s="11" t="s">
        <v>4620</v>
      </c>
      <c r="B1144" s="22" t="s">
        <v>1260</v>
      </c>
      <c r="C1144" s="22"/>
      <c r="D1144" s="22" t="s">
        <v>1261</v>
      </c>
      <c r="E1144" s="31" t="s">
        <v>752</v>
      </c>
      <c r="F1144" s="12">
        <f>SUMIFS('Inventory Details'!$H:$H,'Inventory Details'!$B:$B,$B1144,'Inventory Details'!$E:$E,$E1144)</f>
        <v>0</v>
      </c>
      <c r="G1144" s="12">
        <f>SUMIFS('PO Details'!$H:$H,'PO Details'!$D:$D,Planning!$B1144,'PO Details'!$L:$L,$E1144)</f>
        <v>0</v>
      </c>
      <c r="H1144" s="12">
        <f>SUMIFS('SO Details'!$G:$G,'SO Details'!$D:$D,Planning!$B1144,'SO Details'!$K:$K,$E1144)</f>
        <v>0</v>
      </c>
      <c r="I1144" s="20">
        <f>IF(COUNTIFS($C:$C,B1144)&gt;1,SUMIFS('Sales Hx'!$Q:$Q,'Sales Hx'!$B:$B,_xlfn.XLOOKUP(B1144,C:C,B:B),'Sales Hx'!$D:$D,Planning!$E1144),SUMIFS('Sales Hx'!$Q:$Q,'Sales Hx'!$B:$B,Planning!$B1144,'Sales Hx'!$D:$D,Planning!$E1144))</f>
        <v>0</v>
      </c>
      <c r="J1144" s="16">
        <f>IF(COUNTIFS($C:$C,B1144)&gt;1,SUMIFS('Sales Hx'!$S:$S,'Sales Hx'!$B:$B,_xlfn.XLOOKUP(B1144,C:C,B:B),'Sales Hx'!$D:$D,E1144),SUMIFS('Sales Hx'!$S:$S,'Sales Hx'!$B:$B,$B1144,'Sales Hx'!$D:$D,$E1144))</f>
        <v>0</v>
      </c>
      <c r="K1144" s="16">
        <f t="shared" si="95"/>
        <v>0</v>
      </c>
      <c r="L1144" s="12">
        <f>IF(M1144&lt;&gt;"",M1144,IF(COUNTIFS($C:$C,B1144)&gt;1,SUMIFS('Sales Hx'!V:V,'Sales Hx'!$B:$B,_xlfn.XLOOKUP(B1144,C:C,B:B),'Sales Hx'!$D:$D,$E1144),SUMIFS('Sales Hx'!V:V,'Sales Hx'!$B:$B,$B1144,'Sales Hx'!$D:$D,$E1144)))</f>
        <v>0</v>
      </c>
      <c r="M1144" s="12">
        <v>0</v>
      </c>
      <c r="N1144" s="15">
        <f t="shared" si="97"/>
        <v>0</v>
      </c>
      <c r="O1144" s="21">
        <f t="shared" si="94"/>
        <v>0</v>
      </c>
      <c r="P1144" s="24">
        <v>810.47519999999997</v>
      </c>
      <c r="Q1144" s="18">
        <f t="shared" si="96"/>
        <v>0</v>
      </c>
      <c r="R1144" s="2">
        <v>1</v>
      </c>
      <c r="S1144" s="2">
        <v>90</v>
      </c>
      <c r="T1144" s="2" t="s">
        <v>4647</v>
      </c>
      <c r="U1144" s="28" t="str">
        <f>IF(G1144=0,"",_xlfn.MINIFS('PO Details'!$I:$I,'PO Details'!$D:$D,Planning!$B1144,'PO Details'!$L:$L,Planning!$E1144))</f>
        <v/>
      </c>
      <c r="V1144" s="29" t="s">
        <v>4639</v>
      </c>
      <c r="W1144" t="str">
        <f t="shared" si="98"/>
        <v/>
      </c>
      <c r="X1144" s="2">
        <v>120</v>
      </c>
    </row>
    <row r="1145" spans="1:24" x14ac:dyDescent="0.25">
      <c r="A1145" s="11" t="s">
        <v>4620</v>
      </c>
      <c r="B1145" s="22" t="s">
        <v>1260</v>
      </c>
      <c r="C1145" s="22"/>
      <c r="D1145" s="22" t="s">
        <v>1261</v>
      </c>
      <c r="E1145" s="31" t="s">
        <v>108</v>
      </c>
      <c r="F1145" s="12">
        <f>SUMIFS('Inventory Details'!$H:$H,'Inventory Details'!$B:$B,$B1145,'Inventory Details'!$E:$E,$E1145)</f>
        <v>0</v>
      </c>
      <c r="G1145" s="12">
        <f>SUMIFS('PO Details'!$H:$H,'PO Details'!$D:$D,Planning!$B1145,'PO Details'!$L:$L,$E1145)</f>
        <v>0</v>
      </c>
      <c r="H1145" s="12">
        <f>SUMIFS('SO Details'!$G:$G,'SO Details'!$D:$D,Planning!$B1145,'SO Details'!$K:$K,$E1145)</f>
        <v>0</v>
      </c>
      <c r="I1145" s="20">
        <f>IF(COUNTIFS($C:$C,B1145)&gt;1,SUMIFS('Sales Hx'!$Q:$Q,'Sales Hx'!$B:$B,_xlfn.XLOOKUP(B1145,C:C,B:B),'Sales Hx'!$D:$D,Planning!$E1145),SUMIFS('Sales Hx'!$Q:$Q,'Sales Hx'!$B:$B,Planning!$B1145,'Sales Hx'!$D:$D,Planning!$E1145))</f>
        <v>0</v>
      </c>
      <c r="J1145" s="16">
        <f>IF(COUNTIFS($C:$C,B1145)&gt;1,SUMIFS('Sales Hx'!$S:$S,'Sales Hx'!$B:$B,_xlfn.XLOOKUP(B1145,C:C,B:B),'Sales Hx'!$D:$D,E1145),SUMIFS('Sales Hx'!$S:$S,'Sales Hx'!$B:$B,$B1145,'Sales Hx'!$D:$D,$E1145))</f>
        <v>0</v>
      </c>
      <c r="K1145" s="16">
        <f t="shared" si="95"/>
        <v>0</v>
      </c>
      <c r="L1145" s="12">
        <f>IF(M1145&lt;&gt;"",M1145,IF(COUNTIFS($C:$C,B1145)&gt;1,SUMIFS('Sales Hx'!V:V,'Sales Hx'!$B:$B,_xlfn.XLOOKUP(B1145,C:C,B:B),'Sales Hx'!$D:$D,$E1145),SUMIFS('Sales Hx'!V:V,'Sales Hx'!$B:$B,$B1145,'Sales Hx'!$D:$D,$E1145)))</f>
        <v>0</v>
      </c>
      <c r="M1145" s="12">
        <v>0</v>
      </c>
      <c r="N1145" s="15">
        <f t="shared" si="97"/>
        <v>0</v>
      </c>
      <c r="O1145" s="21">
        <f t="shared" si="94"/>
        <v>0</v>
      </c>
      <c r="P1145" s="24">
        <v>810.47519999999997</v>
      </c>
      <c r="Q1145" s="18">
        <f t="shared" si="96"/>
        <v>0</v>
      </c>
      <c r="R1145" s="2">
        <v>1</v>
      </c>
      <c r="S1145" s="2">
        <v>90</v>
      </c>
      <c r="T1145" s="2" t="s">
        <v>4647</v>
      </c>
      <c r="U1145" s="28" t="str">
        <f>IF(G1145=0,"",_xlfn.MINIFS('PO Details'!$I:$I,'PO Details'!$D:$D,Planning!$B1145,'PO Details'!$L:$L,Planning!$E1145))</f>
        <v/>
      </c>
      <c r="V1145" s="29" t="s">
        <v>4639</v>
      </c>
      <c r="W1145" t="str">
        <f t="shared" si="98"/>
        <v/>
      </c>
      <c r="X1145" s="2">
        <v>120</v>
      </c>
    </row>
    <row r="1146" spans="1:24" x14ac:dyDescent="0.25">
      <c r="A1146" s="11" t="s">
        <v>4620</v>
      </c>
      <c r="B1146" s="22" t="s">
        <v>1260</v>
      </c>
      <c r="C1146" s="22"/>
      <c r="D1146" s="22" t="s">
        <v>1261</v>
      </c>
      <c r="E1146" s="31" t="s">
        <v>106</v>
      </c>
      <c r="F1146" s="12">
        <f>SUMIFS('Inventory Details'!$H:$H,'Inventory Details'!$B:$B,$B1146,'Inventory Details'!$E:$E,$E1146)</f>
        <v>14</v>
      </c>
      <c r="G1146" s="12">
        <f>SUMIFS('PO Details'!$H:$H,'PO Details'!$D:$D,Planning!$B1146,'PO Details'!$L:$L,$E1146)</f>
        <v>0</v>
      </c>
      <c r="H1146" s="12">
        <f>SUMIFS('SO Details'!$G:$G,'SO Details'!$D:$D,Planning!$B1146,'SO Details'!$K:$K,$E1146)</f>
        <v>1</v>
      </c>
      <c r="I1146" s="20">
        <f>IF(COUNTIFS($C:$C,B1146)&gt;1,SUMIFS('Sales Hx'!$Q:$Q,'Sales Hx'!$B:$B,_xlfn.XLOOKUP(B1146,C:C,B:B),'Sales Hx'!$D:$D,Planning!$E1146),SUMIFS('Sales Hx'!$Q:$Q,'Sales Hx'!$B:$B,Planning!$B1146,'Sales Hx'!$D:$D,Planning!$E1146))</f>
        <v>0</v>
      </c>
      <c r="J1146" s="16">
        <f>IF(COUNTIFS($C:$C,B1146)&gt;1,SUMIFS('Sales Hx'!$S:$S,'Sales Hx'!$B:$B,_xlfn.XLOOKUP(B1146,C:C,B:B),'Sales Hx'!$D:$D,E1146),SUMIFS('Sales Hx'!$S:$S,'Sales Hx'!$B:$B,$B1146,'Sales Hx'!$D:$D,$E1146))</f>
        <v>0.11101973684210527</v>
      </c>
      <c r="K1146" s="16">
        <f t="shared" si="95"/>
        <v>0</v>
      </c>
      <c r="L1146" s="12">
        <f>IF(M1146&lt;&gt;"",M1146,IF(COUNTIFS($C:$C,B1146)&gt;1,SUMIFS('Sales Hx'!V:V,'Sales Hx'!$B:$B,_xlfn.XLOOKUP(B1146,C:C,B:B),'Sales Hx'!$D:$D,$E1146),SUMIFS('Sales Hx'!V:V,'Sales Hx'!$B:$B,$B1146,'Sales Hx'!$D:$D,$E1146)))</f>
        <v>0</v>
      </c>
      <c r="M1146" s="12">
        <v>0</v>
      </c>
      <c r="N1146" s="15">
        <f t="shared" si="97"/>
        <v>0.11101973684210527</v>
      </c>
      <c r="O1146" s="21">
        <f t="shared" si="94"/>
        <v>0</v>
      </c>
      <c r="P1146" s="24">
        <v>810.47519999999997</v>
      </c>
      <c r="Q1146" s="18">
        <f t="shared" si="96"/>
        <v>0</v>
      </c>
      <c r="R1146" s="2">
        <v>1</v>
      </c>
      <c r="S1146" s="2">
        <v>90</v>
      </c>
      <c r="T1146" s="2" t="s">
        <v>4647</v>
      </c>
      <c r="U1146" s="28" t="str">
        <f>IF(G1146=0,"",_xlfn.MINIFS('PO Details'!$I:$I,'PO Details'!$D:$D,Planning!$B1146,'PO Details'!$L:$L,Planning!$E1146))</f>
        <v/>
      </c>
      <c r="V1146" s="29" t="s">
        <v>4639</v>
      </c>
      <c r="W1146" t="str">
        <f t="shared" si="98"/>
        <v/>
      </c>
      <c r="X1146" s="2">
        <v>120</v>
      </c>
    </row>
    <row r="1147" spans="1:24" x14ac:dyDescent="0.25">
      <c r="A1147" s="11" t="s">
        <v>4620</v>
      </c>
      <c r="B1147" s="22" t="s">
        <v>1260</v>
      </c>
      <c r="C1147" s="22"/>
      <c r="D1147" s="22" t="s">
        <v>1261</v>
      </c>
      <c r="E1147" s="31" t="s">
        <v>861</v>
      </c>
      <c r="F1147" s="12">
        <f>SUMIFS('Inventory Details'!$H:$H,'Inventory Details'!$B:$B,$B1147,'Inventory Details'!$E:$E,$E1147)</f>
        <v>0</v>
      </c>
      <c r="G1147" s="12">
        <f>SUMIFS('PO Details'!$H:$H,'PO Details'!$D:$D,Planning!$B1147,'PO Details'!$L:$L,$E1147)</f>
        <v>0</v>
      </c>
      <c r="H1147" s="12">
        <f>SUMIFS('SO Details'!$G:$G,'SO Details'!$D:$D,Planning!$B1147,'SO Details'!$K:$K,$E1147)</f>
        <v>1</v>
      </c>
      <c r="I1147" s="20">
        <f>IF(COUNTIFS($C:$C,B1147)&gt;1,SUMIFS('Sales Hx'!$Q:$Q,'Sales Hx'!$B:$B,_xlfn.XLOOKUP(B1147,C:C,B:B),'Sales Hx'!$D:$D,Planning!$E1147),SUMIFS('Sales Hx'!$Q:$Q,'Sales Hx'!$B:$B,Planning!$B1147,'Sales Hx'!$D:$D,Planning!$E1147))</f>
        <v>0</v>
      </c>
      <c r="J1147" s="16">
        <f>IF(COUNTIFS($C:$C,B1147)&gt;1,SUMIFS('Sales Hx'!$S:$S,'Sales Hx'!$B:$B,_xlfn.XLOOKUP(B1147,C:C,B:B),'Sales Hx'!$D:$D,E1147),SUMIFS('Sales Hx'!$S:$S,'Sales Hx'!$B:$B,$B1147,'Sales Hx'!$D:$D,$E1147))</f>
        <v>3.2894736842105261E-2</v>
      </c>
      <c r="K1147" s="16">
        <f t="shared" si="95"/>
        <v>0</v>
      </c>
      <c r="L1147" s="12">
        <f>IF(M1147&lt;&gt;"",M1147,IF(COUNTIFS($C:$C,B1147)&gt;1,SUMIFS('Sales Hx'!V:V,'Sales Hx'!$B:$B,_xlfn.XLOOKUP(B1147,C:C,B:B),'Sales Hx'!$D:$D,$E1147),SUMIFS('Sales Hx'!V:V,'Sales Hx'!$B:$B,$B1147,'Sales Hx'!$D:$D,$E1147)))</f>
        <v>0</v>
      </c>
      <c r="M1147" s="12">
        <v>0</v>
      </c>
      <c r="N1147" s="15">
        <f t="shared" si="97"/>
        <v>3.2894736842105261E-2</v>
      </c>
      <c r="O1147" s="21">
        <f t="shared" si="94"/>
        <v>4</v>
      </c>
      <c r="P1147" s="24">
        <v>810.47519999999997</v>
      </c>
      <c r="Q1147" s="18">
        <f t="shared" si="96"/>
        <v>3241.9007999999999</v>
      </c>
      <c r="R1147" s="2">
        <v>1</v>
      </c>
      <c r="S1147" s="2">
        <v>90</v>
      </c>
      <c r="T1147" s="2" t="s">
        <v>4647</v>
      </c>
      <c r="U1147" s="28" t="str">
        <f>IF(G1147=0,"",_xlfn.MINIFS('PO Details'!$I:$I,'PO Details'!$D:$D,Planning!$B1147,'PO Details'!$L:$L,Planning!$E1147))</f>
        <v/>
      </c>
      <c r="V1147" s="29" t="s">
        <v>4639</v>
      </c>
      <c r="W1147" t="str">
        <f t="shared" si="98"/>
        <v/>
      </c>
      <c r="X1147" s="2">
        <v>120</v>
      </c>
    </row>
    <row r="1148" spans="1:24" x14ac:dyDescent="0.25">
      <c r="A1148" s="11"/>
      <c r="B1148" s="22" t="s">
        <v>1262</v>
      </c>
      <c r="C1148" s="22"/>
      <c r="D1148" s="22" t="s">
        <v>1263</v>
      </c>
      <c r="E1148" s="31" t="s">
        <v>109</v>
      </c>
      <c r="F1148" s="12">
        <f>SUMIFS('Inventory Details'!$H:$H,'Inventory Details'!$B:$B,$B1148,'Inventory Details'!$E:$E,$E1148)</f>
        <v>0</v>
      </c>
      <c r="G1148" s="12">
        <f>SUMIFS('PO Details'!$H:$H,'PO Details'!$D:$D,Planning!$B1148,'PO Details'!$L:$L,$E1148)</f>
        <v>3</v>
      </c>
      <c r="H1148" s="12">
        <f>SUMIFS('SO Details'!$G:$G,'SO Details'!$D:$D,Planning!$B1148,'SO Details'!$K:$K,$E1148)</f>
        <v>0</v>
      </c>
      <c r="I1148" s="20">
        <f>IF(COUNTIFS($C:$C,B1148)&gt;1,SUMIFS('Sales Hx'!$Q:$Q,'Sales Hx'!$B:$B,_xlfn.XLOOKUP(B1148,C:C,B:B),'Sales Hx'!$D:$D,Planning!$E1148),SUMIFS('Sales Hx'!$Q:$Q,'Sales Hx'!$B:$B,Planning!$B1148,'Sales Hx'!$D:$D,Planning!$E1148))</f>
        <v>0</v>
      </c>
      <c r="J1148" s="16">
        <f>IF(COUNTIFS($C:$C,B1148)&gt;1,SUMIFS('Sales Hx'!$S:$S,'Sales Hx'!$B:$B,_xlfn.XLOOKUP(B1148,C:C,B:B),'Sales Hx'!$D:$D,E1148),SUMIFS('Sales Hx'!$S:$S,'Sales Hx'!$B:$B,$B1148,'Sales Hx'!$D:$D,$E1148))</f>
        <v>4.3859649122807015E-2</v>
      </c>
      <c r="K1148" s="16">
        <f t="shared" si="95"/>
        <v>0</v>
      </c>
      <c r="L1148" s="12">
        <f>IF(M1148&lt;&gt;"",M1148,IF(COUNTIFS($C:$C,B1148)&gt;1,SUMIFS('Sales Hx'!V:V,'Sales Hx'!$B:$B,_xlfn.XLOOKUP(B1148,C:C,B:B),'Sales Hx'!$D:$D,$E1148),SUMIFS('Sales Hx'!V:V,'Sales Hx'!$B:$B,$B1148,'Sales Hx'!$D:$D,$E1148)))</f>
        <v>0</v>
      </c>
      <c r="M1148" s="12">
        <v>0</v>
      </c>
      <c r="N1148" s="15">
        <f t="shared" si="97"/>
        <v>4.3859649122807015E-2</v>
      </c>
      <c r="O1148" s="21">
        <f t="shared" si="94"/>
        <v>0</v>
      </c>
      <c r="P1148" s="24">
        <v>2056.9355999999998</v>
      </c>
      <c r="Q1148" s="18">
        <f t="shared" si="96"/>
        <v>0</v>
      </c>
      <c r="R1148" s="2">
        <v>1</v>
      </c>
      <c r="S1148" s="2">
        <v>90</v>
      </c>
      <c r="T1148" s="2" t="s">
        <v>4646</v>
      </c>
      <c r="U1148" s="28">
        <f>IF(G1148=0,"",_xlfn.MINIFS('PO Details'!$I:$I,'PO Details'!$D:$D,Planning!$B1148,'PO Details'!$L:$L,Planning!$E1148))</f>
        <v>45432</v>
      </c>
      <c r="V1148" s="29" t="s">
        <v>4639</v>
      </c>
      <c r="W1148" t="str">
        <f t="shared" si="98"/>
        <v>Max</v>
      </c>
      <c r="X1148" s="2">
        <v>120</v>
      </c>
    </row>
    <row r="1149" spans="1:24" x14ac:dyDescent="0.25">
      <c r="A1149" s="11"/>
      <c r="B1149" s="22" t="s">
        <v>1262</v>
      </c>
      <c r="C1149" s="22"/>
      <c r="D1149" s="22" t="s">
        <v>1263</v>
      </c>
      <c r="E1149" s="31" t="s">
        <v>106</v>
      </c>
      <c r="F1149" s="12">
        <f>SUMIFS('Inventory Details'!$H:$H,'Inventory Details'!$B:$B,$B1149,'Inventory Details'!$E:$E,$E1149)</f>
        <v>2</v>
      </c>
      <c r="G1149" s="12">
        <f>SUMIFS('PO Details'!$H:$H,'PO Details'!$D:$D,Planning!$B1149,'PO Details'!$L:$L,$E1149)</f>
        <v>3</v>
      </c>
      <c r="H1149" s="12">
        <f>SUMIFS('SO Details'!$G:$G,'SO Details'!$D:$D,Planning!$B1149,'SO Details'!$K:$K,$E1149)</f>
        <v>0</v>
      </c>
      <c r="I1149" s="20">
        <f>IF(COUNTIFS($C:$C,B1149)&gt;1,SUMIFS('Sales Hx'!$Q:$Q,'Sales Hx'!$B:$B,_xlfn.XLOOKUP(B1149,C:C,B:B),'Sales Hx'!$D:$D,Planning!$E1149),SUMIFS('Sales Hx'!$Q:$Q,'Sales Hx'!$B:$B,Planning!$B1149,'Sales Hx'!$D:$D,Planning!$E1149))</f>
        <v>0</v>
      </c>
      <c r="J1149" s="16">
        <f>IF(COUNTIFS($C:$C,B1149)&gt;1,SUMIFS('Sales Hx'!$S:$S,'Sales Hx'!$B:$B,_xlfn.XLOOKUP(B1149,C:C,B:B),'Sales Hx'!$D:$D,E1149),SUMIFS('Sales Hx'!$S:$S,'Sales Hx'!$B:$B,$B1149,'Sales Hx'!$D:$D,$E1149))</f>
        <v>5.2631578947368425E-2</v>
      </c>
      <c r="K1149" s="16">
        <f t="shared" si="95"/>
        <v>0</v>
      </c>
      <c r="L1149" s="12">
        <f>IF(M1149&lt;&gt;"",M1149,IF(COUNTIFS($C:$C,B1149)&gt;1,SUMIFS('Sales Hx'!V:V,'Sales Hx'!$B:$B,_xlfn.XLOOKUP(B1149,C:C,B:B),'Sales Hx'!$D:$D,$E1149),SUMIFS('Sales Hx'!V:V,'Sales Hx'!$B:$B,$B1149,'Sales Hx'!$D:$D,$E1149)))</f>
        <v>0</v>
      </c>
      <c r="M1149" s="12">
        <v>0</v>
      </c>
      <c r="N1149" s="15">
        <f t="shared" si="97"/>
        <v>5.2631578947368425E-2</v>
      </c>
      <c r="O1149" s="21">
        <f t="shared" si="94"/>
        <v>0</v>
      </c>
      <c r="P1149" s="24">
        <v>2056.9355999999998</v>
      </c>
      <c r="Q1149" s="18">
        <f t="shared" si="96"/>
        <v>0</v>
      </c>
      <c r="R1149" s="2">
        <v>1</v>
      </c>
      <c r="S1149" s="2">
        <v>90</v>
      </c>
      <c r="T1149" s="2" t="s">
        <v>4646</v>
      </c>
      <c r="U1149" s="28">
        <f>IF(G1149=0,"",_xlfn.MINIFS('PO Details'!$I:$I,'PO Details'!$D:$D,Planning!$B1149,'PO Details'!$L:$L,Planning!$E1149))</f>
        <v>45432</v>
      </c>
      <c r="V1149" s="29" t="s">
        <v>4639</v>
      </c>
      <c r="W1149" t="str">
        <f t="shared" si="98"/>
        <v>Max</v>
      </c>
      <c r="X1149" s="2">
        <v>120</v>
      </c>
    </row>
    <row r="1150" spans="1:24" x14ac:dyDescent="0.25">
      <c r="A1150" s="11"/>
      <c r="B1150" s="22" t="s">
        <v>1262</v>
      </c>
      <c r="C1150" s="22"/>
      <c r="D1150" s="22" t="s">
        <v>1263</v>
      </c>
      <c r="E1150" s="31" t="s">
        <v>113</v>
      </c>
      <c r="F1150" s="12">
        <f>SUMIFS('Inventory Details'!$H:$H,'Inventory Details'!$B:$B,$B1150,'Inventory Details'!$E:$E,$E1150)</f>
        <v>0</v>
      </c>
      <c r="G1150" s="12">
        <f>SUMIFS('PO Details'!$H:$H,'PO Details'!$D:$D,Planning!$B1150,'PO Details'!$L:$L,$E1150)</f>
        <v>4</v>
      </c>
      <c r="H1150" s="12">
        <f>SUMIFS('SO Details'!$G:$G,'SO Details'!$D:$D,Planning!$B1150,'SO Details'!$K:$K,$E1150)</f>
        <v>0</v>
      </c>
      <c r="I1150" s="20">
        <f>IF(COUNTIFS($C:$C,B1150)&gt;1,SUMIFS('Sales Hx'!$Q:$Q,'Sales Hx'!$B:$B,_xlfn.XLOOKUP(B1150,C:C,B:B),'Sales Hx'!$D:$D,Planning!$E1150),SUMIFS('Sales Hx'!$Q:$Q,'Sales Hx'!$B:$B,Planning!$B1150,'Sales Hx'!$D:$D,Planning!$E1150))</f>
        <v>0</v>
      </c>
      <c r="J1150" s="16">
        <f>IF(COUNTIFS($C:$C,B1150)&gt;1,SUMIFS('Sales Hx'!$S:$S,'Sales Hx'!$B:$B,_xlfn.XLOOKUP(B1150,C:C,B:B),'Sales Hx'!$D:$D,E1150),SUMIFS('Sales Hx'!$S:$S,'Sales Hx'!$B:$B,$B1150,'Sales Hx'!$D:$D,$E1150))</f>
        <v>6.5789473684210523E-2</v>
      </c>
      <c r="K1150" s="16">
        <f t="shared" si="95"/>
        <v>0</v>
      </c>
      <c r="L1150" s="12">
        <f>IF(M1150&lt;&gt;"",M1150,IF(COUNTIFS($C:$C,B1150)&gt;1,SUMIFS('Sales Hx'!V:V,'Sales Hx'!$B:$B,_xlfn.XLOOKUP(B1150,C:C,B:B),'Sales Hx'!$D:$D,$E1150),SUMIFS('Sales Hx'!V:V,'Sales Hx'!$B:$B,$B1150,'Sales Hx'!$D:$D,$E1150)))</f>
        <v>0</v>
      </c>
      <c r="M1150" s="12">
        <v>0</v>
      </c>
      <c r="N1150" s="15">
        <f t="shared" si="97"/>
        <v>6.5789473684210523E-2</v>
      </c>
      <c r="O1150" s="21">
        <f t="shared" si="94"/>
        <v>0</v>
      </c>
      <c r="P1150" s="24">
        <v>2056.9355999999998</v>
      </c>
      <c r="Q1150" s="18">
        <f t="shared" si="96"/>
        <v>0</v>
      </c>
      <c r="R1150" s="2">
        <v>1</v>
      </c>
      <c r="S1150" s="2">
        <v>90</v>
      </c>
      <c r="T1150" s="2" t="s">
        <v>4646</v>
      </c>
      <c r="U1150" s="28">
        <f>IF(G1150=0,"",_xlfn.MINIFS('PO Details'!$I:$I,'PO Details'!$D:$D,Planning!$B1150,'PO Details'!$L:$L,Planning!$E1150))</f>
        <v>45443</v>
      </c>
      <c r="V1150" s="29" t="s">
        <v>4639</v>
      </c>
      <c r="W1150" t="str">
        <f t="shared" si="98"/>
        <v>Max</v>
      </c>
      <c r="X1150" s="2">
        <v>120</v>
      </c>
    </row>
    <row r="1151" spans="1:24" x14ac:dyDescent="0.25">
      <c r="A1151" s="11"/>
      <c r="B1151" s="22" t="s">
        <v>1262</v>
      </c>
      <c r="C1151" s="22"/>
      <c r="D1151" s="22" t="s">
        <v>1263</v>
      </c>
      <c r="E1151" s="31" t="s">
        <v>108</v>
      </c>
      <c r="F1151" s="12">
        <f>SUMIFS('Inventory Details'!$H:$H,'Inventory Details'!$B:$B,$B1151,'Inventory Details'!$E:$E,$E1151)</f>
        <v>0</v>
      </c>
      <c r="G1151" s="12">
        <f>SUMIFS('PO Details'!$H:$H,'PO Details'!$D:$D,Planning!$B1151,'PO Details'!$L:$L,$E1151)</f>
        <v>0</v>
      </c>
      <c r="H1151" s="12">
        <f>SUMIFS('SO Details'!$G:$G,'SO Details'!$D:$D,Planning!$B1151,'SO Details'!$K:$K,$E1151)</f>
        <v>0</v>
      </c>
      <c r="I1151" s="20">
        <f>IF(COUNTIFS($C:$C,B1151)&gt;1,SUMIFS('Sales Hx'!$Q:$Q,'Sales Hx'!$B:$B,_xlfn.XLOOKUP(B1151,C:C,B:B),'Sales Hx'!$D:$D,Planning!$E1151),SUMIFS('Sales Hx'!$Q:$Q,'Sales Hx'!$B:$B,Planning!$B1151,'Sales Hx'!$D:$D,Planning!$E1151))</f>
        <v>0</v>
      </c>
      <c r="J1151" s="16">
        <f>IF(COUNTIFS($C:$C,B1151)&gt;1,SUMIFS('Sales Hx'!$S:$S,'Sales Hx'!$B:$B,_xlfn.XLOOKUP(B1151,C:C,B:B),'Sales Hx'!$D:$D,E1151),SUMIFS('Sales Hx'!$S:$S,'Sales Hx'!$B:$B,$B1151,'Sales Hx'!$D:$D,$E1151))</f>
        <v>0</v>
      </c>
      <c r="K1151" s="16">
        <f t="shared" si="95"/>
        <v>0</v>
      </c>
      <c r="L1151" s="12">
        <f>IF(M1151&lt;&gt;"",M1151,IF(COUNTIFS($C:$C,B1151)&gt;1,SUMIFS('Sales Hx'!V:V,'Sales Hx'!$B:$B,_xlfn.XLOOKUP(B1151,C:C,B:B),'Sales Hx'!$D:$D,$E1151),SUMIFS('Sales Hx'!V:V,'Sales Hx'!$B:$B,$B1151,'Sales Hx'!$D:$D,$E1151)))</f>
        <v>0</v>
      </c>
      <c r="M1151" s="12">
        <v>0</v>
      </c>
      <c r="N1151" s="15">
        <f t="shared" ref="N1151:N1203" si="99">IFERROR(_xlfn.IFNA(J1151*R1151+L1151,"No Sales Hx"),"No Sales HX")</f>
        <v>0</v>
      </c>
      <c r="O1151" s="21">
        <f t="shared" si="94"/>
        <v>0</v>
      </c>
      <c r="P1151" s="24">
        <v>2056.9355999999998</v>
      </c>
      <c r="Q1151" s="18">
        <f t="shared" ref="Q1151:Q1202" si="100">IFERROR(P1151*O1151,0)</f>
        <v>0</v>
      </c>
      <c r="R1151" s="2">
        <v>1</v>
      </c>
      <c r="S1151" s="2">
        <v>90</v>
      </c>
      <c r="T1151" s="2" t="s">
        <v>4646</v>
      </c>
      <c r="U1151" s="28" t="str">
        <f>IF(G1151=0,"",_xlfn.MINIFS('PO Details'!$I:$I,'PO Details'!$D:$D,Planning!$B1151,'PO Details'!$L:$L,Planning!$E1151))</f>
        <v/>
      </c>
      <c r="V1151" s="29" t="s">
        <v>4639</v>
      </c>
      <c r="W1151" t="str">
        <f t="shared" si="98"/>
        <v>Max</v>
      </c>
      <c r="X1151" s="2">
        <v>120</v>
      </c>
    </row>
    <row r="1152" spans="1:24" x14ac:dyDescent="0.25">
      <c r="A1152" s="11"/>
      <c r="B1152" s="22" t="s">
        <v>1262</v>
      </c>
      <c r="C1152" s="22"/>
      <c r="D1152" s="22" t="s">
        <v>1263</v>
      </c>
      <c r="E1152" s="31" t="s">
        <v>4746</v>
      </c>
      <c r="F1152" s="12">
        <f>SUMIFS('Inventory Details'!$H:$H,'Inventory Details'!$B:$B,$B1152,'Inventory Details'!$E:$E,$E1152)</f>
        <v>0</v>
      </c>
      <c r="G1152" s="12">
        <f>SUMIFS('PO Details'!$H:$H,'PO Details'!$D:$D,Planning!$B1152,'PO Details'!$L:$L,$E1152)</f>
        <v>0</v>
      </c>
      <c r="H1152" s="12">
        <f>SUMIFS('SO Details'!$G:$G,'SO Details'!$D:$D,Planning!$B1152,'SO Details'!$K:$K,$E1152)</f>
        <v>0</v>
      </c>
      <c r="I1152" s="20">
        <f>IF(COUNTIFS($C:$C,B1152)&gt;1,SUMIFS('Sales Hx'!$Q:$Q,'Sales Hx'!$B:$B,_xlfn.XLOOKUP(B1152,C:C,B:B),'Sales Hx'!$D:$D,Planning!$E1152),SUMIFS('Sales Hx'!$Q:$Q,'Sales Hx'!$B:$B,Planning!$B1152,'Sales Hx'!$D:$D,Planning!$E1152))</f>
        <v>5.6</v>
      </c>
      <c r="J1152" s="16">
        <f>IF(COUNTIFS($C:$C,B1152)&gt;1,SUMIFS('Sales Hx'!$S:$S,'Sales Hx'!$B:$B,_xlfn.XLOOKUP(B1152,C:C,B:B),'Sales Hx'!$D:$D,E1152),SUMIFS('Sales Hx'!$S:$S,'Sales Hx'!$B:$B,$B1152,'Sales Hx'!$D:$D,$E1152))</f>
        <v>9.6491228070175447E-2</v>
      </c>
      <c r="K1152" s="16">
        <f t="shared" si="95"/>
        <v>0</v>
      </c>
      <c r="L1152" s="12">
        <f>IF(M1152&lt;&gt;"",M1152,IF(COUNTIFS($C:$C,B1152)&gt;1,SUMIFS('Sales Hx'!V:V,'Sales Hx'!$B:$B,_xlfn.XLOOKUP(B1152,C:C,B:B),'Sales Hx'!$D:$D,$E1152),SUMIFS('Sales Hx'!V:V,'Sales Hx'!$B:$B,$B1152,'Sales Hx'!$D:$D,$E1152)))</f>
        <v>0</v>
      </c>
      <c r="M1152" s="12">
        <v>0</v>
      </c>
      <c r="N1152" s="15">
        <f t="shared" si="99"/>
        <v>9.6491228070175447E-2</v>
      </c>
      <c r="O1152" s="21">
        <f t="shared" si="94"/>
        <v>0</v>
      </c>
      <c r="P1152" s="24">
        <v>2056.9355999999998</v>
      </c>
      <c r="Q1152" s="18">
        <f t="shared" si="100"/>
        <v>0</v>
      </c>
      <c r="R1152" s="2">
        <v>1</v>
      </c>
      <c r="S1152" s="2">
        <v>90</v>
      </c>
      <c r="T1152" s="2" t="s">
        <v>4646</v>
      </c>
      <c r="U1152" s="28" t="str">
        <f>IF(G1152=0,"",_xlfn.MINIFS('PO Details'!$I:$I,'PO Details'!$D:$D,Planning!$B1152,'PO Details'!$L:$L,Planning!$E1152))</f>
        <v/>
      </c>
      <c r="V1152" s="29" t="s">
        <v>4639</v>
      </c>
      <c r="W1152" t="str">
        <f t="shared" si="98"/>
        <v>Max</v>
      </c>
      <c r="X1152" s="2">
        <v>120</v>
      </c>
    </row>
    <row r="1153" spans="1:24" x14ac:dyDescent="0.25">
      <c r="A1153" s="11"/>
      <c r="B1153" s="22" t="s">
        <v>1264</v>
      </c>
      <c r="C1153" s="22"/>
      <c r="D1153" s="22" t="s">
        <v>1265</v>
      </c>
      <c r="E1153" s="31" t="s">
        <v>113</v>
      </c>
      <c r="F1153" s="12">
        <f>SUMIFS('Inventory Details'!$H:$H,'Inventory Details'!$B:$B,$B1153,'Inventory Details'!$E:$E,$E1153)</f>
        <v>11</v>
      </c>
      <c r="G1153" s="12">
        <f>SUMIFS('PO Details'!$H:$H,'PO Details'!$D:$D,Planning!$B1153,'PO Details'!$L:$L,$E1153)</f>
        <v>0</v>
      </c>
      <c r="H1153" s="12">
        <f>SUMIFS('SO Details'!$G:$G,'SO Details'!$D:$D,Planning!$B1153,'SO Details'!$K:$K,$E1153)</f>
        <v>0</v>
      </c>
      <c r="I1153" s="20">
        <f>IF(COUNTIFS($C:$C,B1153)&gt;1,SUMIFS('Sales Hx'!$Q:$Q,'Sales Hx'!$B:$B,_xlfn.XLOOKUP(B1153,C:C,B:B),'Sales Hx'!$D:$D,Planning!$E1153),SUMIFS('Sales Hx'!$Q:$Q,'Sales Hx'!$B:$B,Planning!$B1153,'Sales Hx'!$D:$D,Planning!$E1153))</f>
        <v>0</v>
      </c>
      <c r="J1153" s="16">
        <f>IF(COUNTIFS($C:$C,B1153)&gt;1,SUMIFS('Sales Hx'!$S:$S,'Sales Hx'!$B:$B,_xlfn.XLOOKUP(B1153,C:C,B:B),'Sales Hx'!$D:$D,E1153),SUMIFS('Sales Hx'!$S:$S,'Sales Hx'!$B:$B,$B1153,'Sales Hx'!$D:$D,$E1153))</f>
        <v>0</v>
      </c>
      <c r="K1153" s="16">
        <f t="shared" si="95"/>
        <v>0</v>
      </c>
      <c r="L1153" s="12">
        <f>IF(M1153&lt;&gt;"",M1153,IF(COUNTIFS($C:$C,B1153)&gt;1,SUMIFS('Sales Hx'!V:V,'Sales Hx'!$B:$B,_xlfn.XLOOKUP(B1153,C:C,B:B),'Sales Hx'!$D:$D,$E1153),SUMIFS('Sales Hx'!V:V,'Sales Hx'!$B:$B,$B1153,'Sales Hx'!$D:$D,$E1153)))</f>
        <v>0</v>
      </c>
      <c r="M1153" s="12">
        <v>0</v>
      </c>
      <c r="N1153" s="15">
        <f t="shared" si="99"/>
        <v>0</v>
      </c>
      <c r="O1153" s="21">
        <f t="shared" si="94"/>
        <v>0</v>
      </c>
      <c r="P1153" s="24">
        <v>4.26</v>
      </c>
      <c r="Q1153" s="18">
        <f t="shared" si="100"/>
        <v>0</v>
      </c>
      <c r="R1153" s="2">
        <v>1</v>
      </c>
      <c r="S1153" s="2">
        <v>120</v>
      </c>
      <c r="T1153" s="2" t="s">
        <v>4647</v>
      </c>
      <c r="U1153" s="28" t="str">
        <f>IF(G1153=0,"",_xlfn.MINIFS('PO Details'!$I:$I,'PO Details'!$D:$D,Planning!$B1153,'PO Details'!$L:$L,Planning!$E1153))</f>
        <v/>
      </c>
      <c r="V1153" s="29" t="s">
        <v>4640</v>
      </c>
      <c r="W1153" t="str">
        <f t="shared" si="98"/>
        <v>Max</v>
      </c>
      <c r="X1153" s="2">
        <v>120</v>
      </c>
    </row>
    <row r="1154" spans="1:24" x14ac:dyDescent="0.25">
      <c r="A1154" s="11"/>
      <c r="B1154" s="22" t="s">
        <v>1266</v>
      </c>
      <c r="C1154" s="22"/>
      <c r="D1154" s="22" t="s">
        <v>1267</v>
      </c>
      <c r="E1154" s="31" t="s">
        <v>113</v>
      </c>
      <c r="F1154" s="12">
        <f>SUMIFS('Inventory Details'!$H:$H,'Inventory Details'!$B:$B,$B1154,'Inventory Details'!$E:$E,$E1154)</f>
        <v>13</v>
      </c>
      <c r="G1154" s="12">
        <f>SUMIFS('PO Details'!$H:$H,'PO Details'!$D:$D,Planning!$B1154,'PO Details'!$L:$L,$E1154)</f>
        <v>0</v>
      </c>
      <c r="H1154" s="12">
        <f>SUMIFS('SO Details'!$G:$G,'SO Details'!$D:$D,Planning!$B1154,'SO Details'!$K:$K,$E1154)</f>
        <v>0</v>
      </c>
      <c r="I1154" s="20">
        <f>IF(COUNTIFS($C:$C,B1154)&gt;1,SUMIFS('Sales Hx'!$Q:$Q,'Sales Hx'!$B:$B,_xlfn.XLOOKUP(B1154,C:C,B:B),'Sales Hx'!$D:$D,Planning!$E1154),SUMIFS('Sales Hx'!$Q:$Q,'Sales Hx'!$B:$B,Planning!$B1154,'Sales Hx'!$D:$D,Planning!$E1154))</f>
        <v>0</v>
      </c>
      <c r="J1154" s="16">
        <f>IF(COUNTIFS($C:$C,B1154)&gt;1,SUMIFS('Sales Hx'!$S:$S,'Sales Hx'!$B:$B,_xlfn.XLOOKUP(B1154,C:C,B:B),'Sales Hx'!$D:$D,E1154),SUMIFS('Sales Hx'!$S:$S,'Sales Hx'!$B:$B,$B1154,'Sales Hx'!$D:$D,$E1154))</f>
        <v>0</v>
      </c>
      <c r="K1154" s="16">
        <f t="shared" si="95"/>
        <v>0</v>
      </c>
      <c r="L1154" s="12">
        <f>IF(M1154&lt;&gt;"",M1154,IF(COUNTIFS($C:$C,B1154)&gt;1,SUMIFS('Sales Hx'!V:V,'Sales Hx'!$B:$B,_xlfn.XLOOKUP(B1154,C:C,B:B),'Sales Hx'!$D:$D,$E1154),SUMIFS('Sales Hx'!V:V,'Sales Hx'!$B:$B,$B1154,'Sales Hx'!$D:$D,$E1154)))</f>
        <v>0</v>
      </c>
      <c r="M1154" s="12">
        <v>0</v>
      </c>
      <c r="N1154" s="15">
        <f t="shared" si="99"/>
        <v>0</v>
      </c>
      <c r="O1154" s="21">
        <f t="shared" ref="O1154:O1217" si="101">MROUND(ROUND(IFERROR(IF(C1154&lt;&gt;"",0,IF(T1154="DC'd",0,IF(AND(J1154=0,F1154+G1154&lt;H1154),H1154-F1154+G1154,IF(F1154+G1154&lt;N1154,N1154+MAX((IF(J1154*R1154&gt;F1154,F1154,J1154*R1154))+J1154*S1154-F1154-G1154+H1154,0))))),0),0),1)</f>
        <v>0</v>
      </c>
      <c r="P1154" s="24">
        <v>5.68</v>
      </c>
      <c r="Q1154" s="18">
        <f t="shared" si="100"/>
        <v>0</v>
      </c>
      <c r="R1154" s="2">
        <v>1</v>
      </c>
      <c r="S1154" s="2">
        <v>120</v>
      </c>
      <c r="T1154" s="2" t="s">
        <v>4647</v>
      </c>
      <c r="U1154" s="28" t="str">
        <f>IF(G1154=0,"",_xlfn.MINIFS('PO Details'!$I:$I,'PO Details'!$D:$D,Planning!$B1154,'PO Details'!$L:$L,Planning!$E1154))</f>
        <v/>
      </c>
      <c r="V1154" s="29" t="s">
        <v>4640</v>
      </c>
      <c r="W1154" t="str">
        <f t="shared" si="98"/>
        <v>Max</v>
      </c>
      <c r="X1154" s="2">
        <v>120</v>
      </c>
    </row>
    <row r="1155" spans="1:24" x14ac:dyDescent="0.25">
      <c r="A1155" s="11"/>
      <c r="B1155" s="22" t="s">
        <v>1268</v>
      </c>
      <c r="C1155" s="22"/>
      <c r="D1155" s="22" t="s">
        <v>1269</v>
      </c>
      <c r="E1155" s="31" t="s">
        <v>113</v>
      </c>
      <c r="F1155" s="12">
        <f>SUMIFS('Inventory Details'!$H:$H,'Inventory Details'!$B:$B,$B1155,'Inventory Details'!$E:$E,$E1155)</f>
        <v>2</v>
      </c>
      <c r="G1155" s="12">
        <f>SUMIFS('PO Details'!$H:$H,'PO Details'!$D:$D,Planning!$B1155,'PO Details'!$L:$L,$E1155)</f>
        <v>0</v>
      </c>
      <c r="H1155" s="12">
        <f>SUMIFS('SO Details'!$G:$G,'SO Details'!$D:$D,Planning!$B1155,'SO Details'!$K:$K,$E1155)</f>
        <v>0</v>
      </c>
      <c r="I1155" s="20">
        <f>IF(COUNTIFS($C:$C,B1155)&gt;1,SUMIFS('Sales Hx'!$Q:$Q,'Sales Hx'!$B:$B,_xlfn.XLOOKUP(B1155,C:C,B:B),'Sales Hx'!$D:$D,Planning!$E1155),SUMIFS('Sales Hx'!$Q:$Q,'Sales Hx'!$B:$B,Planning!$B1155,'Sales Hx'!$D:$D,Planning!$E1155))</f>
        <v>0</v>
      </c>
      <c r="J1155" s="16">
        <f>IF(COUNTIFS($C:$C,B1155)&gt;1,SUMIFS('Sales Hx'!$S:$S,'Sales Hx'!$B:$B,_xlfn.XLOOKUP(B1155,C:C,B:B),'Sales Hx'!$D:$D,E1155),SUMIFS('Sales Hx'!$S:$S,'Sales Hx'!$B:$B,$B1155,'Sales Hx'!$D:$D,$E1155))</f>
        <v>0</v>
      </c>
      <c r="K1155" s="16">
        <f t="shared" ref="K1155:K1218" si="102">IFERROR((F1155+G1155)/I1155,0)</f>
        <v>0</v>
      </c>
      <c r="L1155" s="12">
        <f>IF(M1155&lt;&gt;"",M1155,IF(COUNTIFS($C:$C,B1155)&gt;1,SUMIFS('Sales Hx'!V:V,'Sales Hx'!$B:$B,_xlfn.XLOOKUP(B1155,C:C,B:B),'Sales Hx'!$D:$D,$E1155),SUMIFS('Sales Hx'!V:V,'Sales Hx'!$B:$B,$B1155,'Sales Hx'!$D:$D,$E1155)))</f>
        <v>0</v>
      </c>
      <c r="M1155" s="12">
        <v>0</v>
      </c>
      <c r="N1155" s="15">
        <f t="shared" si="99"/>
        <v>0</v>
      </c>
      <c r="O1155" s="21">
        <f t="shared" si="101"/>
        <v>0</v>
      </c>
      <c r="P1155" s="24">
        <v>5.68</v>
      </c>
      <c r="Q1155" s="18">
        <f t="shared" si="100"/>
        <v>0</v>
      </c>
      <c r="R1155" s="2">
        <v>1</v>
      </c>
      <c r="S1155" s="2">
        <v>120</v>
      </c>
      <c r="T1155" s="2" t="s">
        <v>4647</v>
      </c>
      <c r="U1155" s="28" t="str">
        <f>IF(G1155=0,"",_xlfn.MINIFS('PO Details'!$I:$I,'PO Details'!$D:$D,Planning!$B1155,'PO Details'!$L:$L,Planning!$E1155))</f>
        <v/>
      </c>
      <c r="V1155" s="29" t="s">
        <v>4640</v>
      </c>
      <c r="W1155" t="str">
        <f t="shared" si="98"/>
        <v>Max</v>
      </c>
      <c r="X1155" s="2">
        <v>120</v>
      </c>
    </row>
    <row r="1156" spans="1:24" x14ac:dyDescent="0.25">
      <c r="A1156" s="11"/>
      <c r="B1156" s="22" t="s">
        <v>1270</v>
      </c>
      <c r="C1156" s="22"/>
      <c r="D1156" s="22" t="s">
        <v>1271</v>
      </c>
      <c r="E1156" s="31" t="s">
        <v>113</v>
      </c>
      <c r="F1156" s="12">
        <f>SUMIFS('Inventory Details'!$H:$H,'Inventory Details'!$B:$B,$B1156,'Inventory Details'!$E:$E,$E1156)</f>
        <v>3</v>
      </c>
      <c r="G1156" s="12">
        <f>SUMIFS('PO Details'!$H:$H,'PO Details'!$D:$D,Planning!$B1156,'PO Details'!$L:$L,$E1156)</f>
        <v>0</v>
      </c>
      <c r="H1156" s="12">
        <f>SUMIFS('SO Details'!$G:$G,'SO Details'!$D:$D,Planning!$B1156,'SO Details'!$K:$K,$E1156)</f>
        <v>0</v>
      </c>
      <c r="I1156" s="20">
        <f>IF(COUNTIFS($C:$C,B1156)&gt;1,SUMIFS('Sales Hx'!$Q:$Q,'Sales Hx'!$B:$B,_xlfn.XLOOKUP(B1156,C:C,B:B),'Sales Hx'!$D:$D,Planning!$E1156),SUMIFS('Sales Hx'!$Q:$Q,'Sales Hx'!$B:$B,Planning!$B1156,'Sales Hx'!$D:$D,Planning!$E1156))</f>
        <v>0</v>
      </c>
      <c r="J1156" s="16">
        <f>IF(COUNTIFS($C:$C,B1156)&gt;1,SUMIFS('Sales Hx'!$S:$S,'Sales Hx'!$B:$B,_xlfn.XLOOKUP(B1156,C:C,B:B),'Sales Hx'!$D:$D,E1156),SUMIFS('Sales Hx'!$S:$S,'Sales Hx'!$B:$B,$B1156,'Sales Hx'!$D:$D,$E1156))</f>
        <v>0</v>
      </c>
      <c r="K1156" s="16">
        <f t="shared" si="102"/>
        <v>0</v>
      </c>
      <c r="L1156" s="12">
        <f>IF(M1156&lt;&gt;"",M1156,IF(COUNTIFS($C:$C,B1156)&gt;1,SUMIFS('Sales Hx'!V:V,'Sales Hx'!$B:$B,_xlfn.XLOOKUP(B1156,C:C,B:B),'Sales Hx'!$D:$D,$E1156),SUMIFS('Sales Hx'!V:V,'Sales Hx'!$B:$B,$B1156,'Sales Hx'!$D:$D,$E1156)))</f>
        <v>0</v>
      </c>
      <c r="M1156" s="12">
        <v>0</v>
      </c>
      <c r="N1156" s="15">
        <f t="shared" si="99"/>
        <v>0</v>
      </c>
      <c r="O1156" s="21">
        <f t="shared" si="101"/>
        <v>0</v>
      </c>
      <c r="P1156" s="24">
        <v>2.84</v>
      </c>
      <c r="Q1156" s="18">
        <f t="shared" si="100"/>
        <v>0</v>
      </c>
      <c r="R1156" s="2">
        <v>1</v>
      </c>
      <c r="S1156" s="2">
        <v>120</v>
      </c>
      <c r="T1156" s="2" t="s">
        <v>4647</v>
      </c>
      <c r="U1156" s="28" t="str">
        <f>IF(G1156=0,"",_xlfn.MINIFS('PO Details'!$I:$I,'PO Details'!$D:$D,Planning!$B1156,'PO Details'!$L:$L,Planning!$E1156))</f>
        <v/>
      </c>
      <c r="V1156" s="29" t="s">
        <v>4640</v>
      </c>
      <c r="W1156" t="str">
        <f t="shared" si="98"/>
        <v>Max</v>
      </c>
      <c r="X1156" s="2">
        <v>120</v>
      </c>
    </row>
    <row r="1157" spans="1:24" x14ac:dyDescent="0.25">
      <c r="A1157" s="11"/>
      <c r="B1157" s="22" t="s">
        <v>1272</v>
      </c>
      <c r="C1157" s="22"/>
      <c r="D1157" s="22" t="s">
        <v>1273</v>
      </c>
      <c r="E1157" s="31" t="s">
        <v>113</v>
      </c>
      <c r="F1157" s="12">
        <f>SUMIFS('Inventory Details'!$H:$H,'Inventory Details'!$B:$B,$B1157,'Inventory Details'!$E:$E,$E1157)</f>
        <v>1</v>
      </c>
      <c r="G1157" s="12">
        <f>SUMIFS('PO Details'!$H:$H,'PO Details'!$D:$D,Planning!$B1157,'PO Details'!$L:$L,$E1157)</f>
        <v>6</v>
      </c>
      <c r="H1157" s="12">
        <f>SUMIFS('SO Details'!$G:$G,'SO Details'!$D:$D,Planning!$B1157,'SO Details'!$K:$K,$E1157)</f>
        <v>0</v>
      </c>
      <c r="I1157" s="20">
        <f>IF(COUNTIFS($C:$C,B1157)&gt;1,SUMIFS('Sales Hx'!$Q:$Q,'Sales Hx'!$B:$B,_xlfn.XLOOKUP(B1157,C:C,B:B),'Sales Hx'!$D:$D,Planning!$E1157),SUMIFS('Sales Hx'!$Q:$Q,'Sales Hx'!$B:$B,Planning!$B1157,'Sales Hx'!$D:$D,Planning!$E1157))</f>
        <v>0</v>
      </c>
      <c r="J1157" s="16">
        <f>IF(COUNTIFS($C:$C,B1157)&gt;1,SUMIFS('Sales Hx'!$S:$S,'Sales Hx'!$B:$B,_xlfn.XLOOKUP(B1157,C:C,B:B),'Sales Hx'!$D:$D,E1157),SUMIFS('Sales Hx'!$S:$S,'Sales Hx'!$B:$B,$B1157,'Sales Hx'!$D:$D,$E1157))</f>
        <v>0</v>
      </c>
      <c r="K1157" s="16">
        <f t="shared" si="102"/>
        <v>0</v>
      </c>
      <c r="L1157" s="12">
        <f>IF(M1157&lt;&gt;"",M1157,IF(COUNTIFS($C:$C,B1157)&gt;1,SUMIFS('Sales Hx'!V:V,'Sales Hx'!$B:$B,_xlfn.XLOOKUP(B1157,C:C,B:B),'Sales Hx'!$D:$D,$E1157),SUMIFS('Sales Hx'!V:V,'Sales Hx'!$B:$B,$B1157,'Sales Hx'!$D:$D,$E1157)))</f>
        <v>0</v>
      </c>
      <c r="M1157" s="12">
        <v>0</v>
      </c>
      <c r="N1157" s="15">
        <f t="shared" si="99"/>
        <v>0</v>
      </c>
      <c r="O1157" s="21">
        <f t="shared" si="101"/>
        <v>0</v>
      </c>
      <c r="P1157" s="24">
        <v>1554.336</v>
      </c>
      <c r="Q1157" s="18">
        <f t="shared" si="100"/>
        <v>0</v>
      </c>
      <c r="R1157" s="2">
        <v>1</v>
      </c>
      <c r="S1157" s="2">
        <v>120</v>
      </c>
      <c r="T1157" s="2" t="s">
        <v>4647</v>
      </c>
      <c r="U1157" s="28">
        <f>IF(G1157=0,"",_xlfn.MINIFS('PO Details'!$I:$I,'PO Details'!$D:$D,Planning!$B1157,'PO Details'!$L:$L,Planning!$E1157))</f>
        <v>45443</v>
      </c>
      <c r="V1157" s="29" t="s">
        <v>4640</v>
      </c>
      <c r="W1157" t="str">
        <f t="shared" si="98"/>
        <v>Max</v>
      </c>
      <c r="X1157" s="2">
        <v>120</v>
      </c>
    </row>
    <row r="1158" spans="1:24" x14ac:dyDescent="0.25">
      <c r="A1158" s="11"/>
      <c r="B1158" s="22" t="s">
        <v>1272</v>
      </c>
      <c r="C1158" s="22"/>
      <c r="D1158" s="22" t="s">
        <v>1273</v>
      </c>
      <c r="E1158" s="31" t="s">
        <v>4746</v>
      </c>
      <c r="F1158" s="12">
        <f>SUMIFS('Inventory Details'!$H:$H,'Inventory Details'!$B:$B,$B1158,'Inventory Details'!$E:$E,$E1158)</f>
        <v>2</v>
      </c>
      <c r="G1158" s="12">
        <f>SUMIFS('PO Details'!$H:$H,'PO Details'!$D:$D,Planning!$B1158,'PO Details'!$L:$L,$E1158)</f>
        <v>0</v>
      </c>
      <c r="H1158" s="12">
        <f>SUMIFS('SO Details'!$G:$G,'SO Details'!$D:$D,Planning!$B1158,'SO Details'!$K:$K,$E1158)</f>
        <v>0</v>
      </c>
      <c r="I1158" s="20">
        <f>IF(COUNTIFS($C:$C,B1158)&gt;1,SUMIFS('Sales Hx'!$Q:$Q,'Sales Hx'!$B:$B,_xlfn.XLOOKUP(B1158,C:C,B:B),'Sales Hx'!$D:$D,Planning!$E1158),SUMIFS('Sales Hx'!$Q:$Q,'Sales Hx'!$B:$B,Planning!$B1158,'Sales Hx'!$D:$D,Planning!$E1158))</f>
        <v>0</v>
      </c>
      <c r="J1158" s="16">
        <f>IF(COUNTIFS($C:$C,B1158)&gt;1,SUMIFS('Sales Hx'!$S:$S,'Sales Hx'!$B:$B,_xlfn.XLOOKUP(B1158,C:C,B:B),'Sales Hx'!$D:$D,E1158),SUMIFS('Sales Hx'!$S:$S,'Sales Hx'!$B:$B,$B1158,'Sales Hx'!$D:$D,$E1158))</f>
        <v>4.6052631578947366E-2</v>
      </c>
      <c r="K1158" s="16">
        <f t="shared" si="102"/>
        <v>0</v>
      </c>
      <c r="L1158" s="12">
        <f>IF(M1158&lt;&gt;"",M1158,IF(COUNTIFS($C:$C,B1158)&gt;1,SUMIFS('Sales Hx'!V:V,'Sales Hx'!$B:$B,_xlfn.XLOOKUP(B1158,C:C,B:B),'Sales Hx'!$D:$D,$E1158),SUMIFS('Sales Hx'!V:V,'Sales Hx'!$B:$B,$B1158,'Sales Hx'!$D:$D,$E1158)))</f>
        <v>0</v>
      </c>
      <c r="M1158" s="12">
        <v>0</v>
      </c>
      <c r="N1158" s="15">
        <f t="shared" si="99"/>
        <v>4.6052631578947366E-2</v>
      </c>
      <c r="O1158" s="21">
        <f t="shared" si="101"/>
        <v>0</v>
      </c>
      <c r="P1158" s="24">
        <v>1554.336</v>
      </c>
      <c r="Q1158" s="18">
        <f t="shared" si="100"/>
        <v>0</v>
      </c>
      <c r="R1158" s="2">
        <v>1</v>
      </c>
      <c r="S1158" s="2">
        <v>120</v>
      </c>
      <c r="T1158" s="2" t="s">
        <v>4647</v>
      </c>
      <c r="U1158" s="28" t="str">
        <f>IF(G1158=0,"",_xlfn.MINIFS('PO Details'!$I:$I,'PO Details'!$D:$D,Planning!$B1158,'PO Details'!$L:$L,Planning!$E1158))</f>
        <v/>
      </c>
      <c r="V1158" s="29" t="s">
        <v>4640</v>
      </c>
      <c r="W1158" t="str">
        <f t="shared" si="98"/>
        <v>Max</v>
      </c>
      <c r="X1158" s="2">
        <v>120</v>
      </c>
    </row>
    <row r="1159" spans="1:24" x14ac:dyDescent="0.25">
      <c r="A1159" s="11"/>
      <c r="B1159" s="22" t="s">
        <v>1272</v>
      </c>
      <c r="C1159" s="22"/>
      <c r="D1159" s="22" t="s">
        <v>1273</v>
      </c>
      <c r="E1159" s="31" t="s">
        <v>106</v>
      </c>
      <c r="F1159" s="12">
        <f>SUMIFS('Inventory Details'!$H:$H,'Inventory Details'!$B:$B,$B1159,'Inventory Details'!$E:$E,$E1159)</f>
        <v>1</v>
      </c>
      <c r="G1159" s="12">
        <f>SUMIFS('PO Details'!$H:$H,'PO Details'!$D:$D,Planning!$B1159,'PO Details'!$L:$L,$E1159)</f>
        <v>0</v>
      </c>
      <c r="H1159" s="12">
        <f>SUMIFS('SO Details'!$G:$G,'SO Details'!$D:$D,Planning!$B1159,'SO Details'!$K:$K,$E1159)</f>
        <v>0</v>
      </c>
      <c r="I1159" s="20">
        <f>IF(COUNTIFS($C:$C,B1159)&gt;1,SUMIFS('Sales Hx'!$Q:$Q,'Sales Hx'!$B:$B,_xlfn.XLOOKUP(B1159,C:C,B:B),'Sales Hx'!$D:$D,Planning!$E1159),SUMIFS('Sales Hx'!$Q:$Q,'Sales Hx'!$B:$B,Planning!$B1159,'Sales Hx'!$D:$D,Planning!$E1159))</f>
        <v>0</v>
      </c>
      <c r="J1159" s="16">
        <f>IF(COUNTIFS($C:$C,B1159)&gt;1,SUMIFS('Sales Hx'!$S:$S,'Sales Hx'!$B:$B,_xlfn.XLOOKUP(B1159,C:C,B:B),'Sales Hx'!$D:$D,E1159),SUMIFS('Sales Hx'!$S:$S,'Sales Hx'!$B:$B,$B1159,'Sales Hx'!$D:$D,$E1159))</f>
        <v>5.4824561403508776E-2</v>
      </c>
      <c r="K1159" s="16">
        <f t="shared" si="102"/>
        <v>0</v>
      </c>
      <c r="L1159" s="12">
        <f>IF(M1159&lt;&gt;"",M1159,IF(COUNTIFS($C:$C,B1159)&gt;1,SUMIFS('Sales Hx'!V:V,'Sales Hx'!$B:$B,_xlfn.XLOOKUP(B1159,C:C,B:B),'Sales Hx'!$D:$D,$E1159),SUMIFS('Sales Hx'!V:V,'Sales Hx'!$B:$B,$B1159,'Sales Hx'!$D:$D,$E1159)))</f>
        <v>0</v>
      </c>
      <c r="M1159" s="12">
        <v>0</v>
      </c>
      <c r="N1159" s="15">
        <f t="shared" si="99"/>
        <v>5.4824561403508776E-2</v>
      </c>
      <c r="O1159" s="21">
        <f t="shared" si="101"/>
        <v>0</v>
      </c>
      <c r="P1159" s="24">
        <v>1554.336</v>
      </c>
      <c r="Q1159" s="18">
        <f t="shared" si="100"/>
        <v>0</v>
      </c>
      <c r="R1159" s="2">
        <v>1</v>
      </c>
      <c r="S1159" s="2">
        <v>120</v>
      </c>
      <c r="T1159" s="2" t="s">
        <v>4647</v>
      </c>
      <c r="U1159" s="28" t="str">
        <f>IF(G1159=0,"",_xlfn.MINIFS('PO Details'!$I:$I,'PO Details'!$D:$D,Planning!$B1159,'PO Details'!$L:$L,Planning!$E1159))</f>
        <v/>
      </c>
      <c r="V1159" s="29" t="s">
        <v>4640</v>
      </c>
      <c r="W1159" t="str">
        <f t="shared" si="98"/>
        <v>Max</v>
      </c>
      <c r="X1159" s="2">
        <v>120</v>
      </c>
    </row>
    <row r="1160" spans="1:24" x14ac:dyDescent="0.25">
      <c r="A1160" s="11"/>
      <c r="B1160" s="22" t="s">
        <v>1274</v>
      </c>
      <c r="C1160" s="22"/>
      <c r="D1160" s="22"/>
      <c r="E1160" s="31" t="s">
        <v>113</v>
      </c>
      <c r="F1160" s="12">
        <f>SUMIFS('Inventory Details'!$H:$H,'Inventory Details'!$B:$B,$B1160,'Inventory Details'!$E:$E,$E1160)</f>
        <v>0</v>
      </c>
      <c r="G1160" s="12">
        <f>SUMIFS('PO Details'!$H:$H,'PO Details'!$D:$D,Planning!$B1160,'PO Details'!$L:$L,$E1160)</f>
        <v>0</v>
      </c>
      <c r="H1160" s="12">
        <f>SUMIFS('SO Details'!$G:$G,'SO Details'!$D:$D,Planning!$B1160,'SO Details'!$K:$K,$E1160)</f>
        <v>0</v>
      </c>
      <c r="I1160" s="20">
        <f>IF(COUNTIFS($C:$C,B1160)&gt;1,SUMIFS('Sales Hx'!$Q:$Q,'Sales Hx'!$B:$B,_xlfn.XLOOKUP(B1160,C:C,B:B),'Sales Hx'!$D:$D,Planning!$E1160),SUMIFS('Sales Hx'!$Q:$Q,'Sales Hx'!$B:$B,Planning!$B1160,'Sales Hx'!$D:$D,Planning!$E1160))</f>
        <v>0</v>
      </c>
      <c r="J1160" s="16">
        <f>IF(COUNTIFS($C:$C,B1160)&gt;1,SUMIFS('Sales Hx'!$S:$S,'Sales Hx'!$B:$B,_xlfn.XLOOKUP(B1160,C:C,B:B),'Sales Hx'!$D:$D,E1160),SUMIFS('Sales Hx'!$S:$S,'Sales Hx'!$B:$B,$B1160,'Sales Hx'!$D:$D,$E1160))</f>
        <v>7.8947368421052627E-2</v>
      </c>
      <c r="K1160" s="16">
        <f t="shared" si="102"/>
        <v>0</v>
      </c>
      <c r="L1160" s="12">
        <f>IF(M1160&lt;&gt;"",M1160,IF(COUNTIFS($C:$C,B1160)&gt;1,SUMIFS('Sales Hx'!V:V,'Sales Hx'!$B:$B,_xlfn.XLOOKUP(B1160,C:C,B:B),'Sales Hx'!$D:$D,$E1160),SUMIFS('Sales Hx'!V:V,'Sales Hx'!$B:$B,$B1160,'Sales Hx'!$D:$D,$E1160)))</f>
        <v>0</v>
      </c>
      <c r="M1160" s="12">
        <v>0</v>
      </c>
      <c r="N1160" s="15">
        <f t="shared" si="99"/>
        <v>7.8947368421052627E-2</v>
      </c>
      <c r="O1160" s="21">
        <f t="shared" si="101"/>
        <v>10</v>
      </c>
      <c r="P1160" s="24">
        <v>1727.136</v>
      </c>
      <c r="Q1160" s="18">
        <f t="shared" si="100"/>
        <v>17271.36</v>
      </c>
      <c r="R1160" s="2">
        <v>1</v>
      </c>
      <c r="S1160" s="2">
        <v>120</v>
      </c>
      <c r="T1160" s="2" t="s">
        <v>4647</v>
      </c>
      <c r="U1160" s="28" t="str">
        <f>IF(G1160=0,"",_xlfn.MINIFS('PO Details'!$I:$I,'PO Details'!$D:$D,Planning!$B1160,'PO Details'!$L:$L,Planning!$E1160))</f>
        <v/>
      </c>
      <c r="V1160" s="29" t="s">
        <v>4640</v>
      </c>
      <c r="W1160" t="str">
        <f t="shared" si="98"/>
        <v>Max</v>
      </c>
      <c r="X1160" s="2">
        <v>120</v>
      </c>
    </row>
    <row r="1161" spans="1:24" x14ac:dyDescent="0.25">
      <c r="A1161" s="11"/>
      <c r="B1161" s="22" t="s">
        <v>1275</v>
      </c>
      <c r="C1161" s="22"/>
      <c r="D1161" s="22" t="s">
        <v>1276</v>
      </c>
      <c r="E1161" s="31" t="s">
        <v>106</v>
      </c>
      <c r="F1161" s="12">
        <f>SUMIFS('Inventory Details'!$H:$H,'Inventory Details'!$B:$B,$B1161,'Inventory Details'!$E:$E,$E1161)</f>
        <v>6</v>
      </c>
      <c r="G1161" s="12">
        <f>SUMIFS('PO Details'!$H:$H,'PO Details'!$D:$D,Planning!$B1161,'PO Details'!$L:$L,$E1161)</f>
        <v>0</v>
      </c>
      <c r="H1161" s="12">
        <f>SUMIFS('SO Details'!$G:$G,'SO Details'!$D:$D,Planning!$B1161,'SO Details'!$K:$K,$E1161)</f>
        <v>0</v>
      </c>
      <c r="I1161" s="20">
        <f>IF(COUNTIFS($C:$C,B1161)&gt;1,SUMIFS('Sales Hx'!$Q:$Q,'Sales Hx'!$B:$B,_xlfn.XLOOKUP(B1161,C:C,B:B),'Sales Hx'!$D:$D,Planning!$E1161),SUMIFS('Sales Hx'!$Q:$Q,'Sales Hx'!$B:$B,Planning!$B1161,'Sales Hx'!$D:$D,Planning!$E1161))</f>
        <v>0</v>
      </c>
      <c r="J1161" s="16">
        <f>IF(COUNTIFS($C:$C,B1161)&gt;1,SUMIFS('Sales Hx'!$S:$S,'Sales Hx'!$B:$B,_xlfn.XLOOKUP(B1161,C:C,B:B),'Sales Hx'!$D:$D,E1161),SUMIFS('Sales Hx'!$S:$S,'Sales Hx'!$B:$B,$B1161,'Sales Hx'!$D:$D,$E1161))</f>
        <v>0.1069078947368421</v>
      </c>
      <c r="K1161" s="16">
        <f t="shared" si="102"/>
        <v>0</v>
      </c>
      <c r="L1161" s="12">
        <f>IF(M1161&lt;&gt;"",M1161,IF(COUNTIFS($C:$C,B1161)&gt;1,SUMIFS('Sales Hx'!V:V,'Sales Hx'!$B:$B,_xlfn.XLOOKUP(B1161,C:C,B:B),'Sales Hx'!$D:$D,$E1161),SUMIFS('Sales Hx'!V:V,'Sales Hx'!$B:$B,$B1161,'Sales Hx'!$D:$D,$E1161)))</f>
        <v>0</v>
      </c>
      <c r="M1161" s="12">
        <v>0</v>
      </c>
      <c r="N1161" s="15">
        <f t="shared" si="99"/>
        <v>0.1069078947368421</v>
      </c>
      <c r="O1161" s="21">
        <f t="shared" si="101"/>
        <v>0</v>
      </c>
      <c r="P1161" s="24">
        <v>1727.136</v>
      </c>
      <c r="Q1161" s="18">
        <f t="shared" si="100"/>
        <v>0</v>
      </c>
      <c r="R1161" s="2">
        <v>1</v>
      </c>
      <c r="S1161" s="2">
        <v>120</v>
      </c>
      <c r="T1161" s="2" t="s">
        <v>4647</v>
      </c>
      <c r="U1161" s="28" t="str">
        <f>IF(G1161=0,"",_xlfn.MINIFS('PO Details'!$I:$I,'PO Details'!$D:$D,Planning!$B1161,'PO Details'!$L:$L,Planning!$E1161))</f>
        <v/>
      </c>
      <c r="V1161" s="29" t="s">
        <v>4640</v>
      </c>
      <c r="W1161" t="str">
        <f t="shared" si="98"/>
        <v>Max</v>
      </c>
      <c r="X1161" s="2">
        <v>120</v>
      </c>
    </row>
    <row r="1162" spans="1:24" x14ac:dyDescent="0.25">
      <c r="A1162" s="11"/>
      <c r="B1162" s="22" t="s">
        <v>1277</v>
      </c>
      <c r="C1162" s="22"/>
      <c r="D1162" s="22" t="s">
        <v>1278</v>
      </c>
      <c r="E1162" s="31" t="s">
        <v>4746</v>
      </c>
      <c r="F1162" s="12">
        <f>SUMIFS('Inventory Details'!$H:$H,'Inventory Details'!$B:$B,$B1162,'Inventory Details'!$E:$E,$E1162)</f>
        <v>0</v>
      </c>
      <c r="G1162" s="12">
        <f>SUMIFS('PO Details'!$H:$H,'PO Details'!$D:$D,Planning!$B1162,'PO Details'!$L:$L,$E1162)</f>
        <v>0</v>
      </c>
      <c r="H1162" s="12">
        <f>SUMIFS('SO Details'!$G:$G,'SO Details'!$D:$D,Planning!$B1162,'SO Details'!$K:$K,$E1162)</f>
        <v>1</v>
      </c>
      <c r="I1162" s="20">
        <f>IF(COUNTIFS($C:$C,B1162)&gt;1,SUMIFS('Sales Hx'!$Q:$Q,'Sales Hx'!$B:$B,_xlfn.XLOOKUP(B1162,C:C,B:B),'Sales Hx'!$D:$D,Planning!$E1162),SUMIFS('Sales Hx'!$Q:$Q,'Sales Hx'!$B:$B,Planning!$B1162,'Sales Hx'!$D:$D,Planning!$E1162))</f>
        <v>0</v>
      </c>
      <c r="J1162" s="16">
        <f>IF(COUNTIFS($C:$C,B1162)&gt;1,SUMIFS('Sales Hx'!$S:$S,'Sales Hx'!$B:$B,_xlfn.XLOOKUP(B1162,C:C,B:B),'Sales Hx'!$D:$D,E1162),SUMIFS('Sales Hx'!$S:$S,'Sales Hx'!$B:$B,$B1162,'Sales Hx'!$D:$D,$E1162))</f>
        <v>0.16447368421052633</v>
      </c>
      <c r="K1162" s="16">
        <f t="shared" si="102"/>
        <v>0</v>
      </c>
      <c r="L1162" s="12">
        <f>IF(M1162&lt;&gt;"",M1162,IF(COUNTIFS($C:$C,B1162)&gt;1,SUMIFS('Sales Hx'!V:V,'Sales Hx'!$B:$B,_xlfn.XLOOKUP(B1162,C:C,B:B),'Sales Hx'!$D:$D,$E1162),SUMIFS('Sales Hx'!V:V,'Sales Hx'!$B:$B,$B1162,'Sales Hx'!$D:$D,$E1162)))</f>
        <v>0</v>
      </c>
      <c r="M1162" s="12">
        <v>0</v>
      </c>
      <c r="N1162" s="15">
        <f t="shared" si="99"/>
        <v>0.16447368421052633</v>
      </c>
      <c r="O1162" s="21">
        <f t="shared" si="101"/>
        <v>0</v>
      </c>
      <c r="P1162" s="24">
        <v>1727.136</v>
      </c>
      <c r="Q1162" s="18">
        <f t="shared" si="100"/>
        <v>0</v>
      </c>
      <c r="R1162" s="2">
        <v>1</v>
      </c>
      <c r="S1162" s="2">
        <v>120</v>
      </c>
      <c r="T1162" s="2" t="s">
        <v>4646</v>
      </c>
      <c r="U1162" s="28" t="str">
        <f>IF(G1162=0,"",_xlfn.MINIFS('PO Details'!$I:$I,'PO Details'!$D:$D,Planning!$B1162,'PO Details'!$L:$L,Planning!$E1162))</f>
        <v/>
      </c>
      <c r="V1162" s="29" t="s">
        <v>4640</v>
      </c>
      <c r="W1162" t="str">
        <f t="shared" si="98"/>
        <v>Max</v>
      </c>
      <c r="X1162" s="2">
        <v>120</v>
      </c>
    </row>
    <row r="1163" spans="1:24" x14ac:dyDescent="0.25">
      <c r="A1163" s="11"/>
      <c r="B1163" s="22" t="s">
        <v>1232</v>
      </c>
      <c r="C1163" s="22"/>
      <c r="D1163" s="22" t="s">
        <v>1233</v>
      </c>
      <c r="E1163" s="31" t="s">
        <v>113</v>
      </c>
      <c r="F1163" s="12">
        <f>SUMIFS('Inventory Details'!$H:$H,'Inventory Details'!$B:$B,$B1163,'Inventory Details'!$E:$E,$E1163)</f>
        <v>45</v>
      </c>
      <c r="G1163" s="12">
        <f>SUMIFS('PO Details'!$H:$H,'PO Details'!$D:$D,Planning!$B1163,'PO Details'!$L:$L,$E1163)</f>
        <v>0</v>
      </c>
      <c r="H1163" s="12">
        <f>SUMIFS('SO Details'!$G:$G,'SO Details'!$D:$D,Planning!$B1163,'SO Details'!$K:$K,$E1163)</f>
        <v>0</v>
      </c>
      <c r="I1163" s="20">
        <f>IF(COUNTIFS($C:$C,B1163)&gt;1,SUMIFS('Sales Hx'!$Q:$Q,'Sales Hx'!$B:$B,_xlfn.XLOOKUP(B1163,C:C,B:B),'Sales Hx'!$D:$D,Planning!$E1163),SUMIFS('Sales Hx'!$Q:$Q,'Sales Hx'!$B:$B,Planning!$B1163,'Sales Hx'!$D:$D,Planning!$E1163))</f>
        <v>0</v>
      </c>
      <c r="J1163" s="16">
        <f>IF(COUNTIFS($C:$C,B1163)&gt;1,SUMIFS('Sales Hx'!$S:$S,'Sales Hx'!$B:$B,_xlfn.XLOOKUP(B1163,C:C,B:B),'Sales Hx'!$D:$D,E1163),SUMIFS('Sales Hx'!$S:$S,'Sales Hx'!$B:$B,$B1163,'Sales Hx'!$D:$D,$E1163))</f>
        <v>0</v>
      </c>
      <c r="K1163" s="16">
        <f t="shared" si="102"/>
        <v>0</v>
      </c>
      <c r="L1163" s="12">
        <f>IF(M1163&lt;&gt;"",M1163,IF(COUNTIFS($C:$C,B1163)&gt;1,SUMIFS('Sales Hx'!V:V,'Sales Hx'!$B:$B,_xlfn.XLOOKUP(B1163,C:C,B:B),'Sales Hx'!$D:$D,$E1163),SUMIFS('Sales Hx'!V:V,'Sales Hx'!$B:$B,$B1163,'Sales Hx'!$D:$D,$E1163)))</f>
        <v>0</v>
      </c>
      <c r="M1163" s="12">
        <v>0</v>
      </c>
      <c r="N1163" s="15">
        <f t="shared" si="99"/>
        <v>0</v>
      </c>
      <c r="O1163" s="21">
        <f t="shared" si="101"/>
        <v>0</v>
      </c>
      <c r="P1163" s="24">
        <v>2.56</v>
      </c>
      <c r="Q1163" s="18">
        <f t="shared" si="100"/>
        <v>0</v>
      </c>
      <c r="R1163" s="2">
        <v>1</v>
      </c>
      <c r="S1163" s="2">
        <v>120</v>
      </c>
      <c r="T1163" s="2" t="s">
        <v>4647</v>
      </c>
      <c r="U1163" s="28" t="str">
        <f>IF(G1163=0,"",_xlfn.MINIFS('PO Details'!$I:$I,'PO Details'!$D:$D,Planning!$B1163,'PO Details'!$L:$L,Planning!$E1163))</f>
        <v/>
      </c>
      <c r="V1163" s="29" t="s">
        <v>4640</v>
      </c>
      <c r="W1163" t="str">
        <f t="shared" si="98"/>
        <v>Max</v>
      </c>
      <c r="X1163" s="2">
        <v>120</v>
      </c>
    </row>
    <row r="1164" spans="1:24" x14ac:dyDescent="0.25">
      <c r="A1164" s="11"/>
      <c r="B1164" s="22" t="s">
        <v>1234</v>
      </c>
      <c r="C1164" s="22"/>
      <c r="D1164" s="22" t="s">
        <v>1235</v>
      </c>
      <c r="E1164" s="31" t="s">
        <v>113</v>
      </c>
      <c r="F1164" s="12">
        <f>SUMIFS('Inventory Details'!$H:$H,'Inventory Details'!$B:$B,$B1164,'Inventory Details'!$E:$E,$E1164)</f>
        <v>5</v>
      </c>
      <c r="G1164" s="12">
        <f>SUMIFS('PO Details'!$H:$H,'PO Details'!$D:$D,Planning!$B1164,'PO Details'!$L:$L,$E1164)</f>
        <v>0</v>
      </c>
      <c r="H1164" s="12">
        <f>SUMIFS('SO Details'!$G:$G,'SO Details'!$D:$D,Planning!$B1164,'SO Details'!$K:$K,$E1164)</f>
        <v>0</v>
      </c>
      <c r="I1164" s="20">
        <f>IF(COUNTIFS($C:$C,B1164)&gt;1,SUMIFS('Sales Hx'!$Q:$Q,'Sales Hx'!$B:$B,_xlfn.XLOOKUP(B1164,C:C,B:B),'Sales Hx'!$D:$D,Planning!$E1164),SUMIFS('Sales Hx'!$Q:$Q,'Sales Hx'!$B:$B,Planning!$B1164,'Sales Hx'!$D:$D,Planning!$E1164))</f>
        <v>0</v>
      </c>
      <c r="J1164" s="16">
        <f>IF(COUNTIFS($C:$C,B1164)&gt;1,SUMIFS('Sales Hx'!$S:$S,'Sales Hx'!$B:$B,_xlfn.XLOOKUP(B1164,C:C,B:B),'Sales Hx'!$D:$D,E1164),SUMIFS('Sales Hx'!$S:$S,'Sales Hx'!$B:$B,$B1164,'Sales Hx'!$D:$D,$E1164))</f>
        <v>0</v>
      </c>
      <c r="K1164" s="16">
        <f t="shared" si="102"/>
        <v>0</v>
      </c>
      <c r="L1164" s="12">
        <f>IF(M1164&lt;&gt;"",M1164,IF(COUNTIFS($C:$C,B1164)&gt;1,SUMIFS('Sales Hx'!V:V,'Sales Hx'!$B:$B,_xlfn.XLOOKUP(B1164,C:C,B:B),'Sales Hx'!$D:$D,$E1164),SUMIFS('Sales Hx'!V:V,'Sales Hx'!$B:$B,$B1164,'Sales Hx'!$D:$D,$E1164)))</f>
        <v>0</v>
      </c>
      <c r="M1164" s="12">
        <v>0</v>
      </c>
      <c r="N1164" s="15">
        <f t="shared" si="99"/>
        <v>0</v>
      </c>
      <c r="O1164" s="21">
        <f t="shared" si="101"/>
        <v>0</v>
      </c>
      <c r="P1164" s="24">
        <v>2.96</v>
      </c>
      <c r="Q1164" s="18">
        <f t="shared" si="100"/>
        <v>0</v>
      </c>
      <c r="R1164" s="2">
        <v>1</v>
      </c>
      <c r="S1164" s="2">
        <v>120</v>
      </c>
      <c r="T1164" s="2" t="s">
        <v>4647</v>
      </c>
      <c r="U1164" s="28" t="str">
        <f>IF(G1164=0,"",_xlfn.MINIFS('PO Details'!$I:$I,'PO Details'!$D:$D,Planning!$B1164,'PO Details'!$L:$L,Planning!$E1164))</f>
        <v/>
      </c>
      <c r="V1164" s="29" t="s">
        <v>4640</v>
      </c>
      <c r="W1164" t="str">
        <f t="shared" si="98"/>
        <v>Max</v>
      </c>
      <c r="X1164" s="2">
        <v>120</v>
      </c>
    </row>
    <row r="1165" spans="1:24" x14ac:dyDescent="0.25">
      <c r="A1165" s="11"/>
      <c r="B1165" s="22" t="s">
        <v>1236</v>
      </c>
      <c r="C1165" s="22"/>
      <c r="D1165" s="22" t="s">
        <v>1237</v>
      </c>
      <c r="E1165" s="31" t="s">
        <v>113</v>
      </c>
      <c r="F1165" s="12">
        <f>SUMIFS('Inventory Details'!$H:$H,'Inventory Details'!$B:$B,$B1165,'Inventory Details'!$E:$E,$E1165)</f>
        <v>5</v>
      </c>
      <c r="G1165" s="12">
        <f>SUMIFS('PO Details'!$H:$H,'PO Details'!$D:$D,Planning!$B1165,'PO Details'!$L:$L,$E1165)</f>
        <v>0</v>
      </c>
      <c r="H1165" s="12">
        <f>SUMIFS('SO Details'!$G:$G,'SO Details'!$D:$D,Planning!$B1165,'SO Details'!$K:$K,$E1165)</f>
        <v>0</v>
      </c>
      <c r="I1165" s="20">
        <f>IF(COUNTIFS($C:$C,B1165)&gt;1,SUMIFS('Sales Hx'!$Q:$Q,'Sales Hx'!$B:$B,_xlfn.XLOOKUP(B1165,C:C,B:B),'Sales Hx'!$D:$D,Planning!$E1165),SUMIFS('Sales Hx'!$Q:$Q,'Sales Hx'!$B:$B,Planning!$B1165,'Sales Hx'!$D:$D,Planning!$E1165))</f>
        <v>0</v>
      </c>
      <c r="J1165" s="16">
        <f>IF(COUNTIFS($C:$C,B1165)&gt;1,SUMIFS('Sales Hx'!$S:$S,'Sales Hx'!$B:$B,_xlfn.XLOOKUP(B1165,C:C,B:B),'Sales Hx'!$D:$D,E1165),SUMIFS('Sales Hx'!$S:$S,'Sales Hx'!$B:$B,$B1165,'Sales Hx'!$D:$D,$E1165))</f>
        <v>0</v>
      </c>
      <c r="K1165" s="16">
        <f t="shared" si="102"/>
        <v>0</v>
      </c>
      <c r="L1165" s="12">
        <f>IF(M1165&lt;&gt;"",M1165,IF(COUNTIFS($C:$C,B1165)&gt;1,SUMIFS('Sales Hx'!V:V,'Sales Hx'!$B:$B,_xlfn.XLOOKUP(B1165,C:C,B:B),'Sales Hx'!$D:$D,$E1165),SUMIFS('Sales Hx'!V:V,'Sales Hx'!$B:$B,$B1165,'Sales Hx'!$D:$D,$E1165)))</f>
        <v>0</v>
      </c>
      <c r="M1165" s="12">
        <v>0</v>
      </c>
      <c r="N1165" s="15">
        <f t="shared" si="99"/>
        <v>0</v>
      </c>
      <c r="O1165" s="21">
        <f t="shared" si="101"/>
        <v>0</v>
      </c>
      <c r="P1165" s="24">
        <v>2.69</v>
      </c>
      <c r="Q1165" s="18">
        <f t="shared" si="100"/>
        <v>0</v>
      </c>
      <c r="R1165" s="2">
        <v>1</v>
      </c>
      <c r="S1165" s="2">
        <v>120</v>
      </c>
      <c r="T1165" s="2" t="s">
        <v>4647</v>
      </c>
      <c r="U1165" s="28" t="str">
        <f>IF(G1165=0,"",_xlfn.MINIFS('PO Details'!$I:$I,'PO Details'!$D:$D,Planning!$B1165,'PO Details'!$L:$L,Planning!$E1165))</f>
        <v/>
      </c>
      <c r="V1165" s="29" t="s">
        <v>4640</v>
      </c>
      <c r="W1165" t="str">
        <f t="shared" si="98"/>
        <v>Max</v>
      </c>
      <c r="X1165" s="2">
        <v>120</v>
      </c>
    </row>
    <row r="1166" spans="1:24" x14ac:dyDescent="0.25">
      <c r="A1166" s="11"/>
      <c r="B1166" s="22" t="s">
        <v>1238</v>
      </c>
      <c r="C1166" s="22"/>
      <c r="D1166" s="22" t="s">
        <v>1239</v>
      </c>
      <c r="E1166" s="31" t="s">
        <v>113</v>
      </c>
      <c r="F1166" s="12">
        <f>SUMIFS('Inventory Details'!$H:$H,'Inventory Details'!$B:$B,$B1166,'Inventory Details'!$E:$E,$E1166)</f>
        <v>10</v>
      </c>
      <c r="G1166" s="12">
        <f>SUMIFS('PO Details'!$H:$H,'PO Details'!$D:$D,Planning!$B1166,'PO Details'!$L:$L,$E1166)</f>
        <v>0</v>
      </c>
      <c r="H1166" s="12">
        <f>SUMIFS('SO Details'!$G:$G,'SO Details'!$D:$D,Planning!$B1166,'SO Details'!$K:$K,$E1166)</f>
        <v>0</v>
      </c>
      <c r="I1166" s="20">
        <f>IF(COUNTIFS($C:$C,B1166)&gt;1,SUMIFS('Sales Hx'!$Q:$Q,'Sales Hx'!$B:$B,_xlfn.XLOOKUP(B1166,C:C,B:B),'Sales Hx'!$D:$D,Planning!$E1166),SUMIFS('Sales Hx'!$Q:$Q,'Sales Hx'!$B:$B,Planning!$B1166,'Sales Hx'!$D:$D,Planning!$E1166))</f>
        <v>0</v>
      </c>
      <c r="J1166" s="16">
        <f>IF(COUNTIFS($C:$C,B1166)&gt;1,SUMIFS('Sales Hx'!$S:$S,'Sales Hx'!$B:$B,_xlfn.XLOOKUP(B1166,C:C,B:B),'Sales Hx'!$D:$D,E1166),SUMIFS('Sales Hx'!$S:$S,'Sales Hx'!$B:$B,$B1166,'Sales Hx'!$D:$D,$E1166))</f>
        <v>0</v>
      </c>
      <c r="K1166" s="16">
        <f t="shared" si="102"/>
        <v>0</v>
      </c>
      <c r="L1166" s="12">
        <f>IF(M1166&lt;&gt;"",M1166,IF(COUNTIFS($C:$C,B1166)&gt;1,SUMIFS('Sales Hx'!V:V,'Sales Hx'!$B:$B,_xlfn.XLOOKUP(B1166,C:C,B:B),'Sales Hx'!$D:$D,$E1166),SUMIFS('Sales Hx'!V:V,'Sales Hx'!$B:$B,$B1166,'Sales Hx'!$D:$D,$E1166)))</f>
        <v>0</v>
      </c>
      <c r="M1166" s="12">
        <v>0</v>
      </c>
      <c r="N1166" s="15">
        <f t="shared" si="99"/>
        <v>0</v>
      </c>
      <c r="O1166" s="21">
        <f t="shared" si="101"/>
        <v>0</v>
      </c>
      <c r="P1166" s="24">
        <v>2.33</v>
      </c>
      <c r="Q1166" s="18">
        <f t="shared" si="100"/>
        <v>0</v>
      </c>
      <c r="R1166" s="2">
        <v>1</v>
      </c>
      <c r="S1166" s="2">
        <v>120</v>
      </c>
      <c r="T1166" s="2" t="s">
        <v>4647</v>
      </c>
      <c r="U1166" s="28" t="str">
        <f>IF(G1166=0,"",_xlfn.MINIFS('PO Details'!$I:$I,'PO Details'!$D:$D,Planning!$B1166,'PO Details'!$L:$L,Planning!$E1166))</f>
        <v/>
      </c>
      <c r="V1166" s="29" t="s">
        <v>4640</v>
      </c>
      <c r="W1166" t="str">
        <f t="shared" si="98"/>
        <v>Max</v>
      </c>
      <c r="X1166" s="2">
        <v>120</v>
      </c>
    </row>
    <row r="1167" spans="1:24" x14ac:dyDescent="0.25">
      <c r="A1167" s="11"/>
      <c r="B1167" s="22" t="s">
        <v>1240</v>
      </c>
      <c r="C1167" s="22"/>
      <c r="D1167" s="22" t="s">
        <v>1241</v>
      </c>
      <c r="E1167" s="31" t="s">
        <v>113</v>
      </c>
      <c r="F1167" s="12">
        <f>SUMIFS('Inventory Details'!$H:$H,'Inventory Details'!$B:$B,$B1167,'Inventory Details'!$E:$E,$E1167)</f>
        <v>1</v>
      </c>
      <c r="G1167" s="12">
        <f>SUMIFS('PO Details'!$H:$H,'PO Details'!$D:$D,Planning!$B1167,'PO Details'!$L:$L,$E1167)</f>
        <v>0</v>
      </c>
      <c r="H1167" s="12">
        <f>SUMIFS('SO Details'!$G:$G,'SO Details'!$D:$D,Planning!$B1167,'SO Details'!$K:$K,$E1167)</f>
        <v>0</v>
      </c>
      <c r="I1167" s="20">
        <f>IF(COUNTIFS($C:$C,B1167)&gt;1,SUMIFS('Sales Hx'!$Q:$Q,'Sales Hx'!$B:$B,_xlfn.XLOOKUP(B1167,C:C,B:B),'Sales Hx'!$D:$D,Planning!$E1167),SUMIFS('Sales Hx'!$Q:$Q,'Sales Hx'!$B:$B,Planning!$B1167,'Sales Hx'!$D:$D,Planning!$E1167))</f>
        <v>0</v>
      </c>
      <c r="J1167" s="16">
        <f>IF(COUNTIFS($C:$C,B1167)&gt;1,SUMIFS('Sales Hx'!$S:$S,'Sales Hx'!$B:$B,_xlfn.XLOOKUP(B1167,C:C,B:B),'Sales Hx'!$D:$D,E1167),SUMIFS('Sales Hx'!$S:$S,'Sales Hx'!$B:$B,$B1167,'Sales Hx'!$D:$D,$E1167))</f>
        <v>0</v>
      </c>
      <c r="K1167" s="16">
        <f t="shared" si="102"/>
        <v>0</v>
      </c>
      <c r="L1167" s="12">
        <f>IF(M1167&lt;&gt;"",M1167,IF(COUNTIFS($C:$C,B1167)&gt;1,SUMIFS('Sales Hx'!V:V,'Sales Hx'!$B:$B,_xlfn.XLOOKUP(B1167,C:C,B:B),'Sales Hx'!$D:$D,$E1167),SUMIFS('Sales Hx'!V:V,'Sales Hx'!$B:$B,$B1167,'Sales Hx'!$D:$D,$E1167)))</f>
        <v>0</v>
      </c>
      <c r="M1167" s="12">
        <v>0</v>
      </c>
      <c r="N1167" s="15">
        <f t="shared" si="99"/>
        <v>0</v>
      </c>
      <c r="O1167" s="21">
        <f t="shared" si="101"/>
        <v>0</v>
      </c>
      <c r="P1167" s="24">
        <v>4.26</v>
      </c>
      <c r="Q1167" s="18">
        <f t="shared" si="100"/>
        <v>0</v>
      </c>
      <c r="R1167" s="2">
        <v>1</v>
      </c>
      <c r="S1167" s="2">
        <v>120</v>
      </c>
      <c r="T1167" s="2" t="s">
        <v>4647</v>
      </c>
      <c r="U1167" s="28" t="str">
        <f>IF(G1167=0,"",_xlfn.MINIFS('PO Details'!$I:$I,'PO Details'!$D:$D,Planning!$B1167,'PO Details'!$L:$L,Planning!$E1167))</f>
        <v/>
      </c>
      <c r="V1167" s="29" t="s">
        <v>4640</v>
      </c>
      <c r="W1167" t="str">
        <f t="shared" si="98"/>
        <v>Max</v>
      </c>
      <c r="X1167" s="2">
        <v>120</v>
      </c>
    </row>
    <row r="1168" spans="1:24" x14ac:dyDescent="0.25">
      <c r="A1168" s="11"/>
      <c r="B1168" s="22" t="s">
        <v>1242</v>
      </c>
      <c r="C1168" s="22"/>
      <c r="D1168" s="22" t="s">
        <v>1243</v>
      </c>
      <c r="E1168" s="31" t="s">
        <v>113</v>
      </c>
      <c r="F1168" s="12">
        <f>SUMIFS('Inventory Details'!$H:$H,'Inventory Details'!$B:$B,$B1168,'Inventory Details'!$E:$E,$E1168)</f>
        <v>7</v>
      </c>
      <c r="G1168" s="12">
        <f>SUMIFS('PO Details'!$H:$H,'PO Details'!$D:$D,Planning!$B1168,'PO Details'!$L:$L,$E1168)</f>
        <v>0</v>
      </c>
      <c r="H1168" s="12">
        <f>SUMIFS('SO Details'!$G:$G,'SO Details'!$D:$D,Planning!$B1168,'SO Details'!$K:$K,$E1168)</f>
        <v>0</v>
      </c>
      <c r="I1168" s="20">
        <f>IF(COUNTIFS($C:$C,B1168)&gt;1,SUMIFS('Sales Hx'!$Q:$Q,'Sales Hx'!$B:$B,_xlfn.XLOOKUP(B1168,C:C,B:B),'Sales Hx'!$D:$D,Planning!$E1168),SUMIFS('Sales Hx'!$Q:$Q,'Sales Hx'!$B:$B,Planning!$B1168,'Sales Hx'!$D:$D,Planning!$E1168))</f>
        <v>0</v>
      </c>
      <c r="J1168" s="16">
        <f>IF(COUNTIFS($C:$C,B1168)&gt;1,SUMIFS('Sales Hx'!$S:$S,'Sales Hx'!$B:$B,_xlfn.XLOOKUP(B1168,C:C,B:B),'Sales Hx'!$D:$D,E1168),SUMIFS('Sales Hx'!$S:$S,'Sales Hx'!$B:$B,$B1168,'Sales Hx'!$D:$D,$E1168))</f>
        <v>0</v>
      </c>
      <c r="K1168" s="16">
        <f t="shared" si="102"/>
        <v>0</v>
      </c>
      <c r="L1168" s="12">
        <f>IF(M1168&lt;&gt;"",M1168,IF(COUNTIFS($C:$C,B1168)&gt;1,SUMIFS('Sales Hx'!V:V,'Sales Hx'!$B:$B,_xlfn.XLOOKUP(B1168,C:C,B:B),'Sales Hx'!$D:$D,$E1168),SUMIFS('Sales Hx'!V:V,'Sales Hx'!$B:$B,$B1168,'Sales Hx'!$D:$D,$E1168)))</f>
        <v>0</v>
      </c>
      <c r="M1168" s="12">
        <v>0</v>
      </c>
      <c r="N1168" s="15">
        <f t="shared" si="99"/>
        <v>0</v>
      </c>
      <c r="O1168" s="21">
        <f t="shared" si="101"/>
        <v>0</v>
      </c>
      <c r="P1168" s="24">
        <v>2.84</v>
      </c>
      <c r="Q1168" s="18">
        <f t="shared" si="100"/>
        <v>0</v>
      </c>
      <c r="R1168" s="2">
        <v>1</v>
      </c>
      <c r="S1168" s="2">
        <v>120</v>
      </c>
      <c r="T1168" s="2" t="s">
        <v>4647</v>
      </c>
      <c r="U1168" s="28" t="str">
        <f>IF(G1168=0,"",_xlfn.MINIFS('PO Details'!$I:$I,'PO Details'!$D:$D,Planning!$B1168,'PO Details'!$L:$L,Planning!$E1168))</f>
        <v/>
      </c>
      <c r="V1168" s="29" t="s">
        <v>4640</v>
      </c>
      <c r="W1168" t="str">
        <f t="shared" si="98"/>
        <v>Max</v>
      </c>
      <c r="X1168" s="2">
        <v>120</v>
      </c>
    </row>
    <row r="1169" spans="1:24" x14ac:dyDescent="0.25">
      <c r="A1169" s="11" t="s">
        <v>4620</v>
      </c>
      <c r="B1169" s="22" t="s">
        <v>2379</v>
      </c>
      <c r="C1169" s="22"/>
      <c r="D1169" s="22"/>
      <c r="E1169" s="31" t="s">
        <v>113</v>
      </c>
      <c r="F1169" s="12">
        <f>SUMIFS('Inventory Details'!$H:$H,'Inventory Details'!$B:$B,$B1169,'Inventory Details'!$E:$E,$E1169)</f>
        <v>0</v>
      </c>
      <c r="G1169" s="12">
        <f>SUMIFS('PO Details'!$H:$H,'PO Details'!$D:$D,Planning!$B1169,'PO Details'!$L:$L,$E1169)</f>
        <v>0</v>
      </c>
      <c r="H1169" s="12">
        <f>SUMIFS('SO Details'!$G:$G,'SO Details'!$D:$D,Planning!$B1169,'SO Details'!$K:$K,$E1169)</f>
        <v>0</v>
      </c>
      <c r="I1169" s="20">
        <f>IF(COUNTIFS($C:$C,B1169)&gt;1,SUMIFS('Sales Hx'!$Q:$Q,'Sales Hx'!$B:$B,_xlfn.XLOOKUP(B1169,C:C,B:B),'Sales Hx'!$D:$D,Planning!$E1169),SUMIFS('Sales Hx'!$Q:$Q,'Sales Hx'!$B:$B,Planning!$B1169,'Sales Hx'!$D:$D,Planning!$E1169))</f>
        <v>0</v>
      </c>
      <c r="J1169" s="16">
        <f>IF(COUNTIFS($C:$C,B1169)&gt;1,SUMIFS('Sales Hx'!$S:$S,'Sales Hx'!$B:$B,_xlfn.XLOOKUP(B1169,C:C,B:B),'Sales Hx'!$D:$D,E1169),SUMIFS('Sales Hx'!$S:$S,'Sales Hx'!$B:$B,$B1169,'Sales Hx'!$D:$D,$E1169))</f>
        <v>6.5789473684210523E-2</v>
      </c>
      <c r="K1169" s="16">
        <f t="shared" si="102"/>
        <v>0</v>
      </c>
      <c r="L1169" s="12">
        <f>IF(M1169&lt;&gt;"",M1169,IF(COUNTIFS($C:$C,B1169)&gt;1,SUMIFS('Sales Hx'!V:V,'Sales Hx'!$B:$B,_xlfn.XLOOKUP(B1169,C:C,B:B),'Sales Hx'!$D:$D,$E1169),SUMIFS('Sales Hx'!V:V,'Sales Hx'!$B:$B,$B1169,'Sales Hx'!$D:$D,$E1169)))</f>
        <v>0</v>
      </c>
      <c r="M1169" s="12">
        <v>0</v>
      </c>
      <c r="N1169" s="15">
        <f t="shared" si="99"/>
        <v>6.5789473684210523E-2</v>
      </c>
      <c r="O1169" s="21">
        <f t="shared" si="101"/>
        <v>0</v>
      </c>
      <c r="P1169" s="24">
        <v>0</v>
      </c>
      <c r="Q1169" s="18">
        <f t="shared" si="100"/>
        <v>0</v>
      </c>
      <c r="R1169" s="2">
        <v>1</v>
      </c>
      <c r="S1169" s="2">
        <v>120</v>
      </c>
      <c r="T1169" s="2" t="s">
        <v>4646</v>
      </c>
      <c r="U1169" s="28" t="str">
        <f>IF(G1169=0,"",_xlfn.MINIFS('PO Details'!$I:$I,'PO Details'!$D:$D,Planning!$B1169,'PO Details'!$L:$L,Planning!$E1169))</f>
        <v/>
      </c>
      <c r="V1169" s="29" t="s">
        <v>4640</v>
      </c>
      <c r="W1169" t="str">
        <f t="shared" si="98"/>
        <v>Max</v>
      </c>
      <c r="X1169" s="2">
        <v>120</v>
      </c>
    </row>
    <row r="1170" spans="1:24" x14ac:dyDescent="0.25">
      <c r="A1170" s="11" t="s">
        <v>4620</v>
      </c>
      <c r="B1170" s="22" t="s">
        <v>2379</v>
      </c>
      <c r="C1170" s="22"/>
      <c r="D1170" s="22"/>
      <c r="E1170" s="31" t="s">
        <v>106</v>
      </c>
      <c r="F1170" s="12">
        <f>SUMIFS('Inventory Details'!$H:$H,'Inventory Details'!$B:$B,$B1170,'Inventory Details'!$E:$E,$E1170)</f>
        <v>0</v>
      </c>
      <c r="G1170" s="12">
        <f>SUMIFS('PO Details'!$H:$H,'PO Details'!$D:$D,Planning!$B1170,'PO Details'!$L:$L,$E1170)</f>
        <v>0</v>
      </c>
      <c r="H1170" s="12">
        <f>SUMIFS('SO Details'!$G:$G,'SO Details'!$D:$D,Planning!$B1170,'SO Details'!$K:$K,$E1170)</f>
        <v>0</v>
      </c>
      <c r="I1170" s="20">
        <f>IF(COUNTIFS($C:$C,B1170)&gt;1,SUMIFS('Sales Hx'!$Q:$Q,'Sales Hx'!$B:$B,_xlfn.XLOOKUP(B1170,C:C,B:B),'Sales Hx'!$D:$D,Planning!$E1170),SUMIFS('Sales Hx'!$Q:$Q,'Sales Hx'!$B:$B,Planning!$B1170,'Sales Hx'!$D:$D,Planning!$E1170))</f>
        <v>0</v>
      </c>
      <c r="J1170" s="16">
        <f>IF(COUNTIFS($C:$C,B1170)&gt;1,SUMIFS('Sales Hx'!$S:$S,'Sales Hx'!$B:$B,_xlfn.XLOOKUP(B1170,C:C,B:B),'Sales Hx'!$D:$D,E1170),SUMIFS('Sales Hx'!$S:$S,'Sales Hx'!$B:$B,$B1170,'Sales Hx'!$D:$D,$E1170))</f>
        <v>0.36184210526315791</v>
      </c>
      <c r="K1170" s="16">
        <f t="shared" si="102"/>
        <v>0</v>
      </c>
      <c r="L1170" s="12">
        <f>IF(M1170&lt;&gt;"",M1170,IF(COUNTIFS($C:$C,B1170)&gt;1,SUMIFS('Sales Hx'!V:V,'Sales Hx'!$B:$B,_xlfn.XLOOKUP(B1170,C:C,B:B),'Sales Hx'!$D:$D,$E1170),SUMIFS('Sales Hx'!V:V,'Sales Hx'!$B:$B,$B1170,'Sales Hx'!$D:$D,$E1170)))</f>
        <v>0</v>
      </c>
      <c r="M1170" s="12">
        <v>0</v>
      </c>
      <c r="N1170" s="15">
        <f t="shared" si="99"/>
        <v>0.36184210526315791</v>
      </c>
      <c r="O1170" s="21">
        <f t="shared" si="101"/>
        <v>0</v>
      </c>
      <c r="P1170" s="24">
        <v>0</v>
      </c>
      <c r="Q1170" s="18">
        <f t="shared" si="100"/>
        <v>0</v>
      </c>
      <c r="R1170" s="2">
        <v>1</v>
      </c>
      <c r="S1170" s="2">
        <v>120</v>
      </c>
      <c r="T1170" s="2" t="s">
        <v>4646</v>
      </c>
      <c r="U1170" s="28" t="str">
        <f>IF(G1170=0,"",_xlfn.MINIFS('PO Details'!$I:$I,'PO Details'!$D:$D,Planning!$B1170,'PO Details'!$L:$L,Planning!$E1170))</f>
        <v/>
      </c>
      <c r="V1170" s="29" t="s">
        <v>4640</v>
      </c>
      <c r="W1170" t="str">
        <f t="shared" si="98"/>
        <v>Max</v>
      </c>
      <c r="X1170" s="2">
        <v>120</v>
      </c>
    </row>
    <row r="1171" spans="1:24" x14ac:dyDescent="0.25">
      <c r="A1171" s="11" t="s">
        <v>4620</v>
      </c>
      <c r="B1171" s="22" t="s">
        <v>2379</v>
      </c>
      <c r="C1171" s="22"/>
      <c r="D1171" s="22"/>
      <c r="E1171" s="31" t="s">
        <v>2214</v>
      </c>
      <c r="F1171" s="12">
        <f>SUMIFS('Inventory Details'!$H:$H,'Inventory Details'!$B:$B,$B1171,'Inventory Details'!$E:$E,$E1171)</f>
        <v>0</v>
      </c>
      <c r="G1171" s="12">
        <f>SUMIFS('PO Details'!$H:$H,'PO Details'!$D:$D,Planning!$B1171,'PO Details'!$L:$L,$E1171)</f>
        <v>0</v>
      </c>
      <c r="H1171" s="12">
        <f>SUMIFS('SO Details'!$G:$G,'SO Details'!$D:$D,Planning!$B1171,'SO Details'!$K:$K,$E1171)</f>
        <v>0</v>
      </c>
      <c r="I1171" s="20">
        <f>IF(COUNTIFS($C:$C,B1171)&gt;1,SUMIFS('Sales Hx'!$Q:$Q,'Sales Hx'!$B:$B,_xlfn.XLOOKUP(B1171,C:C,B:B),'Sales Hx'!$D:$D,Planning!$E1171),SUMIFS('Sales Hx'!$Q:$Q,'Sales Hx'!$B:$B,Planning!$B1171,'Sales Hx'!$D:$D,Planning!$E1171))</f>
        <v>0</v>
      </c>
      <c r="J1171" s="16">
        <f>IF(COUNTIFS($C:$C,B1171)&gt;1,SUMIFS('Sales Hx'!$S:$S,'Sales Hx'!$B:$B,_xlfn.XLOOKUP(B1171,C:C,B:B),'Sales Hx'!$D:$D,E1171),SUMIFS('Sales Hx'!$S:$S,'Sales Hx'!$B:$B,$B1171,'Sales Hx'!$D:$D,$E1171))</f>
        <v>3.2894736842105261E-2</v>
      </c>
      <c r="K1171" s="16">
        <f t="shared" si="102"/>
        <v>0</v>
      </c>
      <c r="L1171" s="12">
        <f>IF(M1171&lt;&gt;"",M1171,IF(COUNTIFS($C:$C,B1171)&gt;1,SUMIFS('Sales Hx'!V:V,'Sales Hx'!$B:$B,_xlfn.XLOOKUP(B1171,C:C,B:B),'Sales Hx'!$D:$D,$E1171),SUMIFS('Sales Hx'!V:V,'Sales Hx'!$B:$B,$B1171,'Sales Hx'!$D:$D,$E1171)))</f>
        <v>0</v>
      </c>
      <c r="M1171" s="12">
        <v>0</v>
      </c>
      <c r="N1171" s="15">
        <f t="shared" si="99"/>
        <v>3.2894736842105261E-2</v>
      </c>
      <c r="O1171" s="21">
        <f t="shared" si="101"/>
        <v>0</v>
      </c>
      <c r="P1171" s="24">
        <v>0</v>
      </c>
      <c r="Q1171" s="18">
        <f t="shared" si="100"/>
        <v>0</v>
      </c>
      <c r="R1171" s="2">
        <v>1</v>
      </c>
      <c r="S1171" s="2">
        <v>120</v>
      </c>
      <c r="T1171" s="2" t="s">
        <v>4646</v>
      </c>
      <c r="U1171" s="28" t="str">
        <f>IF(G1171=0,"",_xlfn.MINIFS('PO Details'!$I:$I,'PO Details'!$D:$D,Planning!$B1171,'PO Details'!$L:$L,Planning!$E1171))</f>
        <v/>
      </c>
      <c r="V1171" s="29" t="s">
        <v>4640</v>
      </c>
      <c r="W1171" t="str">
        <f t="shared" si="98"/>
        <v>Max</v>
      </c>
      <c r="X1171" s="2">
        <v>120</v>
      </c>
    </row>
    <row r="1172" spans="1:24" x14ac:dyDescent="0.25">
      <c r="A1172" s="11" t="s">
        <v>4620</v>
      </c>
      <c r="B1172" s="22" t="s">
        <v>2379</v>
      </c>
      <c r="C1172" s="22"/>
      <c r="D1172" s="22"/>
      <c r="E1172" s="31" t="s">
        <v>109</v>
      </c>
      <c r="F1172" s="12">
        <f>SUMIFS('Inventory Details'!$H:$H,'Inventory Details'!$B:$B,$B1172,'Inventory Details'!$E:$E,$E1172)</f>
        <v>0</v>
      </c>
      <c r="G1172" s="12">
        <f>SUMIFS('PO Details'!$H:$H,'PO Details'!$D:$D,Planning!$B1172,'PO Details'!$L:$L,$E1172)</f>
        <v>0</v>
      </c>
      <c r="H1172" s="12">
        <f>SUMIFS('SO Details'!$G:$G,'SO Details'!$D:$D,Planning!$B1172,'SO Details'!$K:$K,$E1172)</f>
        <v>0</v>
      </c>
      <c r="I1172" s="20">
        <f>IF(COUNTIFS($C:$C,B1172)&gt;1,SUMIFS('Sales Hx'!$Q:$Q,'Sales Hx'!$B:$B,_xlfn.XLOOKUP(B1172,C:C,B:B),'Sales Hx'!$D:$D,Planning!$E1172),SUMIFS('Sales Hx'!$Q:$Q,'Sales Hx'!$B:$B,Planning!$B1172,'Sales Hx'!$D:$D,Planning!$E1172))</f>
        <v>1.4</v>
      </c>
      <c r="J1172" s="16">
        <f>IF(COUNTIFS($C:$C,B1172)&gt;1,SUMIFS('Sales Hx'!$S:$S,'Sales Hx'!$B:$B,_xlfn.XLOOKUP(B1172,C:C,B:B),'Sales Hx'!$D:$D,E1172),SUMIFS('Sales Hx'!$S:$S,'Sales Hx'!$B:$B,$B1172,'Sales Hx'!$D:$D,$E1172))</f>
        <v>3.9473684210526314E-2</v>
      </c>
      <c r="K1172" s="16">
        <f t="shared" si="102"/>
        <v>0</v>
      </c>
      <c r="L1172" s="12">
        <f>IF(M1172&lt;&gt;"",M1172,IF(COUNTIFS($C:$C,B1172)&gt;1,SUMIFS('Sales Hx'!V:V,'Sales Hx'!$B:$B,_xlfn.XLOOKUP(B1172,C:C,B:B),'Sales Hx'!$D:$D,$E1172),SUMIFS('Sales Hx'!V:V,'Sales Hx'!$B:$B,$B1172,'Sales Hx'!$D:$D,$E1172)))</f>
        <v>0</v>
      </c>
      <c r="M1172" s="12">
        <v>0</v>
      </c>
      <c r="N1172" s="15">
        <f t="shared" si="99"/>
        <v>3.9473684210526314E-2</v>
      </c>
      <c r="O1172" s="21">
        <f t="shared" si="101"/>
        <v>0</v>
      </c>
      <c r="P1172" s="24">
        <v>0</v>
      </c>
      <c r="Q1172" s="18">
        <f t="shared" si="100"/>
        <v>0</v>
      </c>
      <c r="R1172" s="2">
        <v>1</v>
      </c>
      <c r="S1172" s="2">
        <v>120</v>
      </c>
      <c r="T1172" s="2" t="s">
        <v>4646</v>
      </c>
      <c r="U1172" s="28" t="str">
        <f>IF(G1172=0,"",_xlfn.MINIFS('PO Details'!$I:$I,'PO Details'!$D:$D,Planning!$B1172,'PO Details'!$L:$L,Planning!$E1172))</f>
        <v/>
      </c>
      <c r="V1172" s="29" t="s">
        <v>4640</v>
      </c>
      <c r="W1172" t="str">
        <f t="shared" si="98"/>
        <v>Max</v>
      </c>
      <c r="X1172" s="2">
        <v>120</v>
      </c>
    </row>
    <row r="1173" spans="1:24" x14ac:dyDescent="0.25">
      <c r="A1173" s="11" t="s">
        <v>4620</v>
      </c>
      <c r="B1173" s="22" t="s">
        <v>2379</v>
      </c>
      <c r="C1173" s="22"/>
      <c r="D1173" s="22"/>
      <c r="E1173" s="31" t="s">
        <v>4746</v>
      </c>
      <c r="F1173" s="12">
        <f>SUMIFS('Inventory Details'!$H:$H,'Inventory Details'!$B:$B,$B1173,'Inventory Details'!$E:$E,$E1173)</f>
        <v>0</v>
      </c>
      <c r="G1173" s="12">
        <f>SUMIFS('PO Details'!$H:$H,'PO Details'!$D:$D,Planning!$B1173,'PO Details'!$L:$L,$E1173)</f>
        <v>0</v>
      </c>
      <c r="H1173" s="12">
        <f>SUMIFS('SO Details'!$G:$G,'SO Details'!$D:$D,Planning!$B1173,'SO Details'!$K:$K,$E1173)</f>
        <v>0</v>
      </c>
      <c r="I1173" s="20">
        <f>IF(COUNTIFS($C:$C,B1173)&gt;1,SUMIFS('Sales Hx'!$Q:$Q,'Sales Hx'!$B:$B,_xlfn.XLOOKUP(B1173,C:C,B:B),'Sales Hx'!$D:$D,Planning!$E1173),SUMIFS('Sales Hx'!$Q:$Q,'Sales Hx'!$B:$B,Planning!$B1173,'Sales Hx'!$D:$D,Planning!$E1173))</f>
        <v>0</v>
      </c>
      <c r="J1173" s="16">
        <f>IF(COUNTIFS($C:$C,B1173)&gt;1,SUMIFS('Sales Hx'!$S:$S,'Sales Hx'!$B:$B,_xlfn.XLOOKUP(B1173,C:C,B:B),'Sales Hx'!$D:$D,E1173),SUMIFS('Sales Hx'!$S:$S,'Sales Hx'!$B:$B,$B1173,'Sales Hx'!$D:$D,$E1173))</f>
        <v>0.11513157894736843</v>
      </c>
      <c r="K1173" s="16">
        <f t="shared" si="102"/>
        <v>0</v>
      </c>
      <c r="L1173" s="12">
        <f>IF(M1173&lt;&gt;"",M1173,IF(COUNTIFS($C:$C,B1173)&gt;1,SUMIFS('Sales Hx'!V:V,'Sales Hx'!$B:$B,_xlfn.XLOOKUP(B1173,C:C,B:B),'Sales Hx'!$D:$D,$E1173),SUMIFS('Sales Hx'!V:V,'Sales Hx'!$B:$B,$B1173,'Sales Hx'!$D:$D,$E1173)))</f>
        <v>0</v>
      </c>
      <c r="M1173" s="12">
        <v>0</v>
      </c>
      <c r="N1173" s="15">
        <f t="shared" si="99"/>
        <v>0.11513157894736843</v>
      </c>
      <c r="O1173" s="21">
        <f t="shared" si="101"/>
        <v>0</v>
      </c>
      <c r="P1173" s="24">
        <v>0</v>
      </c>
      <c r="Q1173" s="18">
        <f t="shared" si="100"/>
        <v>0</v>
      </c>
      <c r="R1173" s="2">
        <v>1</v>
      </c>
      <c r="S1173" s="2">
        <v>120</v>
      </c>
      <c r="T1173" s="2" t="s">
        <v>4646</v>
      </c>
      <c r="U1173" s="28" t="str">
        <f>IF(G1173=0,"",_xlfn.MINIFS('PO Details'!$I:$I,'PO Details'!$D:$D,Planning!$B1173,'PO Details'!$L:$L,Planning!$E1173))</f>
        <v/>
      </c>
      <c r="V1173" s="29" t="s">
        <v>4640</v>
      </c>
      <c r="W1173" t="str">
        <f t="shared" si="98"/>
        <v>Max</v>
      </c>
      <c r="X1173" s="2">
        <v>120</v>
      </c>
    </row>
    <row r="1174" spans="1:24" x14ac:dyDescent="0.25">
      <c r="A1174" s="11"/>
      <c r="B1174" s="22" t="s">
        <v>1244</v>
      </c>
      <c r="C1174" s="22"/>
      <c r="D1174" s="22" t="s">
        <v>1245</v>
      </c>
      <c r="E1174" s="31" t="s">
        <v>113</v>
      </c>
      <c r="F1174" s="12">
        <f>SUMIFS('Inventory Details'!$H:$H,'Inventory Details'!$B:$B,$B1174,'Inventory Details'!$E:$E,$E1174)</f>
        <v>86</v>
      </c>
      <c r="G1174" s="12">
        <f>SUMIFS('PO Details'!$H:$H,'PO Details'!$D:$D,Planning!$B1174,'PO Details'!$L:$L,$E1174)</f>
        <v>0</v>
      </c>
      <c r="H1174" s="12">
        <f>SUMIFS('SO Details'!$G:$G,'SO Details'!$D:$D,Planning!$B1174,'SO Details'!$K:$K,$E1174)</f>
        <v>0</v>
      </c>
      <c r="I1174" s="20">
        <f>IF(COUNTIFS($C:$C,B1174)&gt;1,SUMIFS('Sales Hx'!$Q:$Q,'Sales Hx'!$B:$B,_xlfn.XLOOKUP(B1174,C:C,B:B),'Sales Hx'!$D:$D,Planning!$E1174),SUMIFS('Sales Hx'!$Q:$Q,'Sales Hx'!$B:$B,Planning!$B1174,'Sales Hx'!$D:$D,Planning!$E1174))</f>
        <v>0</v>
      </c>
      <c r="J1174" s="16">
        <f>IF(COUNTIFS($C:$C,B1174)&gt;1,SUMIFS('Sales Hx'!$S:$S,'Sales Hx'!$B:$B,_xlfn.XLOOKUP(B1174,C:C,B:B),'Sales Hx'!$D:$D,E1174),SUMIFS('Sales Hx'!$S:$S,'Sales Hx'!$B:$B,$B1174,'Sales Hx'!$D:$D,$E1174))</f>
        <v>0</v>
      </c>
      <c r="K1174" s="16">
        <f t="shared" si="102"/>
        <v>0</v>
      </c>
      <c r="L1174" s="12">
        <f>IF(M1174&lt;&gt;"",M1174,IF(COUNTIFS($C:$C,B1174)&gt;1,SUMIFS('Sales Hx'!V:V,'Sales Hx'!$B:$B,_xlfn.XLOOKUP(B1174,C:C,B:B),'Sales Hx'!$D:$D,$E1174),SUMIFS('Sales Hx'!V:V,'Sales Hx'!$B:$B,$B1174,'Sales Hx'!$D:$D,$E1174)))</f>
        <v>0</v>
      </c>
      <c r="M1174" s="12">
        <v>0</v>
      </c>
      <c r="N1174" s="15">
        <f t="shared" si="99"/>
        <v>0</v>
      </c>
      <c r="O1174" s="21">
        <f t="shared" si="101"/>
        <v>0</v>
      </c>
      <c r="P1174" s="24">
        <v>2.84</v>
      </c>
      <c r="Q1174" s="18">
        <f t="shared" si="100"/>
        <v>0</v>
      </c>
      <c r="R1174" s="2">
        <v>1</v>
      </c>
      <c r="S1174" s="2">
        <v>120</v>
      </c>
      <c r="T1174" s="2" t="s">
        <v>4647</v>
      </c>
      <c r="U1174" s="28" t="str">
        <f>IF(G1174=0,"",_xlfn.MINIFS('PO Details'!$I:$I,'PO Details'!$D:$D,Planning!$B1174,'PO Details'!$L:$L,Planning!$E1174))</f>
        <v/>
      </c>
      <c r="V1174" s="29" t="s">
        <v>4640</v>
      </c>
      <c r="W1174" t="str">
        <f t="shared" si="98"/>
        <v>Max</v>
      </c>
      <c r="X1174" s="2">
        <v>120</v>
      </c>
    </row>
    <row r="1175" spans="1:24" x14ac:dyDescent="0.25">
      <c r="A1175" s="11"/>
      <c r="B1175" s="22" t="s">
        <v>1246</v>
      </c>
      <c r="C1175" s="22"/>
      <c r="D1175" s="22" t="s">
        <v>1247</v>
      </c>
      <c r="E1175" s="31" t="s">
        <v>113</v>
      </c>
      <c r="F1175" s="12">
        <f>SUMIFS('Inventory Details'!$H:$H,'Inventory Details'!$B:$B,$B1175,'Inventory Details'!$E:$E,$E1175)</f>
        <v>41</v>
      </c>
      <c r="G1175" s="12">
        <f>SUMIFS('PO Details'!$H:$H,'PO Details'!$D:$D,Planning!$B1175,'PO Details'!$L:$L,$E1175)</f>
        <v>0</v>
      </c>
      <c r="H1175" s="12">
        <f>SUMIFS('SO Details'!$G:$G,'SO Details'!$D:$D,Planning!$B1175,'SO Details'!$K:$K,$E1175)</f>
        <v>0</v>
      </c>
      <c r="I1175" s="20">
        <f>IF(COUNTIFS($C:$C,B1175)&gt;1,SUMIFS('Sales Hx'!$Q:$Q,'Sales Hx'!$B:$B,_xlfn.XLOOKUP(B1175,C:C,B:B),'Sales Hx'!$D:$D,Planning!$E1175),SUMIFS('Sales Hx'!$Q:$Q,'Sales Hx'!$B:$B,Planning!$B1175,'Sales Hx'!$D:$D,Planning!$E1175))</f>
        <v>0</v>
      </c>
      <c r="J1175" s="16">
        <f>IF(COUNTIFS($C:$C,B1175)&gt;1,SUMIFS('Sales Hx'!$S:$S,'Sales Hx'!$B:$B,_xlfn.XLOOKUP(B1175,C:C,B:B),'Sales Hx'!$D:$D,E1175),SUMIFS('Sales Hx'!$S:$S,'Sales Hx'!$B:$B,$B1175,'Sales Hx'!$D:$D,$E1175))</f>
        <v>0</v>
      </c>
      <c r="K1175" s="16">
        <f t="shared" si="102"/>
        <v>0</v>
      </c>
      <c r="L1175" s="12">
        <f>IF(M1175&lt;&gt;"",M1175,IF(COUNTIFS($C:$C,B1175)&gt;1,SUMIFS('Sales Hx'!V:V,'Sales Hx'!$B:$B,_xlfn.XLOOKUP(B1175,C:C,B:B),'Sales Hx'!$D:$D,$E1175),SUMIFS('Sales Hx'!V:V,'Sales Hx'!$B:$B,$B1175,'Sales Hx'!$D:$D,$E1175)))</f>
        <v>0</v>
      </c>
      <c r="M1175" s="12">
        <v>0</v>
      </c>
      <c r="N1175" s="15">
        <f t="shared" si="99"/>
        <v>0</v>
      </c>
      <c r="O1175" s="21">
        <f t="shared" si="101"/>
        <v>0</v>
      </c>
      <c r="P1175" s="24">
        <v>2.84</v>
      </c>
      <c r="Q1175" s="18">
        <f t="shared" si="100"/>
        <v>0</v>
      </c>
      <c r="R1175" s="2">
        <v>1</v>
      </c>
      <c r="S1175" s="2">
        <v>120</v>
      </c>
      <c r="T1175" s="2" t="s">
        <v>4647</v>
      </c>
      <c r="U1175" s="28" t="str">
        <f>IF(G1175=0,"",_xlfn.MINIFS('PO Details'!$I:$I,'PO Details'!$D:$D,Planning!$B1175,'PO Details'!$L:$L,Planning!$E1175))</f>
        <v/>
      </c>
      <c r="V1175" s="29" t="s">
        <v>4640</v>
      </c>
      <c r="W1175" t="str">
        <f t="shared" si="98"/>
        <v>Max</v>
      </c>
      <c r="X1175" s="2">
        <v>120</v>
      </c>
    </row>
    <row r="1176" spans="1:24" x14ac:dyDescent="0.25">
      <c r="A1176" s="11"/>
      <c r="B1176" s="22" t="s">
        <v>1248</v>
      </c>
      <c r="C1176" s="22"/>
      <c r="D1176" s="22" t="s">
        <v>1249</v>
      </c>
      <c r="E1176" s="31" t="s">
        <v>113</v>
      </c>
      <c r="F1176" s="12">
        <f>SUMIFS('Inventory Details'!$H:$H,'Inventory Details'!$B:$B,$B1176,'Inventory Details'!$E:$E,$E1176)</f>
        <v>73</v>
      </c>
      <c r="G1176" s="12">
        <f>SUMIFS('PO Details'!$H:$H,'PO Details'!$D:$D,Planning!$B1176,'PO Details'!$L:$L,$E1176)</f>
        <v>0</v>
      </c>
      <c r="H1176" s="12">
        <f>SUMIFS('SO Details'!$G:$G,'SO Details'!$D:$D,Planning!$B1176,'SO Details'!$K:$K,$E1176)</f>
        <v>0</v>
      </c>
      <c r="I1176" s="20">
        <f>IF(COUNTIFS($C:$C,B1176)&gt;1,SUMIFS('Sales Hx'!$Q:$Q,'Sales Hx'!$B:$B,_xlfn.XLOOKUP(B1176,C:C,B:B),'Sales Hx'!$D:$D,Planning!$E1176),SUMIFS('Sales Hx'!$Q:$Q,'Sales Hx'!$B:$B,Planning!$B1176,'Sales Hx'!$D:$D,Planning!$E1176))</f>
        <v>0</v>
      </c>
      <c r="J1176" s="16">
        <f>IF(COUNTIFS($C:$C,B1176)&gt;1,SUMIFS('Sales Hx'!$S:$S,'Sales Hx'!$B:$B,_xlfn.XLOOKUP(B1176,C:C,B:B),'Sales Hx'!$D:$D,E1176),SUMIFS('Sales Hx'!$S:$S,'Sales Hx'!$B:$B,$B1176,'Sales Hx'!$D:$D,$E1176))</f>
        <v>0</v>
      </c>
      <c r="K1176" s="16">
        <f t="shared" si="102"/>
        <v>0</v>
      </c>
      <c r="L1176" s="12">
        <f>IF(M1176&lt;&gt;"",M1176,IF(COUNTIFS($C:$C,B1176)&gt;1,SUMIFS('Sales Hx'!V:V,'Sales Hx'!$B:$B,_xlfn.XLOOKUP(B1176,C:C,B:B),'Sales Hx'!$D:$D,$E1176),SUMIFS('Sales Hx'!V:V,'Sales Hx'!$B:$B,$B1176,'Sales Hx'!$D:$D,$E1176)))</f>
        <v>0</v>
      </c>
      <c r="M1176" s="12">
        <v>0</v>
      </c>
      <c r="N1176" s="15">
        <f t="shared" si="99"/>
        <v>0</v>
      </c>
      <c r="O1176" s="21">
        <f t="shared" si="101"/>
        <v>0</v>
      </c>
      <c r="P1176" s="24">
        <v>4.26</v>
      </c>
      <c r="Q1176" s="18">
        <f t="shared" si="100"/>
        <v>0</v>
      </c>
      <c r="R1176" s="2">
        <v>1</v>
      </c>
      <c r="S1176" s="2">
        <v>120</v>
      </c>
      <c r="T1176" s="2" t="s">
        <v>4647</v>
      </c>
      <c r="U1176" s="28" t="str">
        <f>IF(G1176=0,"",_xlfn.MINIFS('PO Details'!$I:$I,'PO Details'!$D:$D,Planning!$B1176,'PO Details'!$L:$L,Planning!$E1176))</f>
        <v/>
      </c>
      <c r="V1176" s="29" t="s">
        <v>4640</v>
      </c>
      <c r="W1176" t="str">
        <f t="shared" si="98"/>
        <v>Max</v>
      </c>
      <c r="X1176" s="2">
        <v>120</v>
      </c>
    </row>
    <row r="1177" spans="1:24" x14ac:dyDescent="0.25">
      <c r="A1177" s="11"/>
      <c r="B1177" s="22" t="s">
        <v>1250</v>
      </c>
      <c r="C1177" s="22"/>
      <c r="D1177" s="22" t="s">
        <v>1251</v>
      </c>
      <c r="E1177" s="31" t="s">
        <v>113</v>
      </c>
      <c r="F1177" s="12">
        <f>SUMIFS('Inventory Details'!$H:$H,'Inventory Details'!$B:$B,$B1177,'Inventory Details'!$E:$E,$E1177)</f>
        <v>48</v>
      </c>
      <c r="G1177" s="12">
        <f>SUMIFS('PO Details'!$H:$H,'PO Details'!$D:$D,Planning!$B1177,'PO Details'!$L:$L,$E1177)</f>
        <v>0</v>
      </c>
      <c r="H1177" s="12">
        <f>SUMIFS('SO Details'!$G:$G,'SO Details'!$D:$D,Planning!$B1177,'SO Details'!$K:$K,$E1177)</f>
        <v>0</v>
      </c>
      <c r="I1177" s="20">
        <f>IF(COUNTIFS($C:$C,B1177)&gt;1,SUMIFS('Sales Hx'!$Q:$Q,'Sales Hx'!$B:$B,_xlfn.XLOOKUP(B1177,C:C,B:B),'Sales Hx'!$D:$D,Planning!$E1177),SUMIFS('Sales Hx'!$Q:$Q,'Sales Hx'!$B:$B,Planning!$B1177,'Sales Hx'!$D:$D,Planning!$E1177))</f>
        <v>0</v>
      </c>
      <c r="J1177" s="16">
        <f>IF(COUNTIFS($C:$C,B1177)&gt;1,SUMIFS('Sales Hx'!$S:$S,'Sales Hx'!$B:$B,_xlfn.XLOOKUP(B1177,C:C,B:B),'Sales Hx'!$D:$D,E1177),SUMIFS('Sales Hx'!$S:$S,'Sales Hx'!$B:$B,$B1177,'Sales Hx'!$D:$D,$E1177))</f>
        <v>0</v>
      </c>
      <c r="K1177" s="16">
        <f t="shared" si="102"/>
        <v>0</v>
      </c>
      <c r="L1177" s="12">
        <f>IF(M1177&lt;&gt;"",M1177,IF(COUNTIFS($C:$C,B1177)&gt;1,SUMIFS('Sales Hx'!V:V,'Sales Hx'!$B:$B,_xlfn.XLOOKUP(B1177,C:C,B:B),'Sales Hx'!$D:$D,$E1177),SUMIFS('Sales Hx'!V:V,'Sales Hx'!$B:$B,$B1177,'Sales Hx'!$D:$D,$E1177)))</f>
        <v>0</v>
      </c>
      <c r="M1177" s="12">
        <v>0</v>
      </c>
      <c r="N1177" s="15">
        <f t="shared" si="99"/>
        <v>0</v>
      </c>
      <c r="O1177" s="21">
        <f t="shared" si="101"/>
        <v>0</v>
      </c>
      <c r="P1177" s="24">
        <v>4.26</v>
      </c>
      <c r="Q1177" s="18">
        <f t="shared" si="100"/>
        <v>0</v>
      </c>
      <c r="R1177" s="2">
        <v>1</v>
      </c>
      <c r="S1177" s="2">
        <v>120</v>
      </c>
      <c r="T1177" s="2" t="s">
        <v>4647</v>
      </c>
      <c r="U1177" s="28" t="str">
        <f>IF(G1177=0,"",_xlfn.MINIFS('PO Details'!$I:$I,'PO Details'!$D:$D,Planning!$B1177,'PO Details'!$L:$L,Planning!$E1177))</f>
        <v/>
      </c>
      <c r="V1177" s="29" t="s">
        <v>4640</v>
      </c>
      <c r="W1177" t="str">
        <f t="shared" si="98"/>
        <v>Max</v>
      </c>
      <c r="X1177" s="2">
        <v>120</v>
      </c>
    </row>
    <row r="1178" spans="1:24" x14ac:dyDescent="0.25">
      <c r="A1178" s="11"/>
      <c r="B1178" s="22" t="s">
        <v>1252</v>
      </c>
      <c r="C1178" s="22"/>
      <c r="D1178" s="22" t="s">
        <v>1253</v>
      </c>
      <c r="E1178" s="31" t="s">
        <v>113</v>
      </c>
      <c r="F1178" s="12">
        <f>SUMIFS('Inventory Details'!$H:$H,'Inventory Details'!$B:$B,$B1178,'Inventory Details'!$E:$E,$E1178)</f>
        <v>11</v>
      </c>
      <c r="G1178" s="12">
        <f>SUMIFS('PO Details'!$H:$H,'PO Details'!$D:$D,Planning!$B1178,'PO Details'!$L:$L,$E1178)</f>
        <v>0</v>
      </c>
      <c r="H1178" s="12">
        <f>SUMIFS('SO Details'!$G:$G,'SO Details'!$D:$D,Planning!$B1178,'SO Details'!$K:$K,$E1178)</f>
        <v>0</v>
      </c>
      <c r="I1178" s="20">
        <f>IF(COUNTIFS($C:$C,B1178)&gt;1,SUMIFS('Sales Hx'!$Q:$Q,'Sales Hx'!$B:$B,_xlfn.XLOOKUP(B1178,C:C,B:B),'Sales Hx'!$D:$D,Planning!$E1178),SUMIFS('Sales Hx'!$Q:$Q,'Sales Hx'!$B:$B,Planning!$B1178,'Sales Hx'!$D:$D,Planning!$E1178))</f>
        <v>0</v>
      </c>
      <c r="J1178" s="16">
        <f>IF(COUNTIFS($C:$C,B1178)&gt;1,SUMIFS('Sales Hx'!$S:$S,'Sales Hx'!$B:$B,_xlfn.XLOOKUP(B1178,C:C,B:B),'Sales Hx'!$D:$D,E1178),SUMIFS('Sales Hx'!$S:$S,'Sales Hx'!$B:$B,$B1178,'Sales Hx'!$D:$D,$E1178))</f>
        <v>0</v>
      </c>
      <c r="K1178" s="16">
        <f t="shared" si="102"/>
        <v>0</v>
      </c>
      <c r="L1178" s="12">
        <f>IF(M1178&lt;&gt;"",M1178,IF(COUNTIFS($C:$C,B1178)&gt;1,SUMIFS('Sales Hx'!V:V,'Sales Hx'!$B:$B,_xlfn.XLOOKUP(B1178,C:C,B:B),'Sales Hx'!$D:$D,$E1178),SUMIFS('Sales Hx'!V:V,'Sales Hx'!$B:$B,$B1178,'Sales Hx'!$D:$D,$E1178)))</f>
        <v>0</v>
      </c>
      <c r="M1178" s="12">
        <v>0</v>
      </c>
      <c r="N1178" s="15">
        <f t="shared" si="99"/>
        <v>0</v>
      </c>
      <c r="O1178" s="21">
        <f t="shared" si="101"/>
        <v>0</v>
      </c>
      <c r="P1178" s="24">
        <v>2.84</v>
      </c>
      <c r="Q1178" s="18">
        <f t="shared" si="100"/>
        <v>0</v>
      </c>
      <c r="R1178" s="2">
        <v>1</v>
      </c>
      <c r="S1178" s="2">
        <v>120</v>
      </c>
      <c r="T1178" s="2" t="s">
        <v>4647</v>
      </c>
      <c r="U1178" s="28" t="str">
        <f>IF(G1178=0,"",_xlfn.MINIFS('PO Details'!$I:$I,'PO Details'!$D:$D,Planning!$B1178,'PO Details'!$L:$L,Planning!$E1178))</f>
        <v/>
      </c>
      <c r="V1178" s="29" t="s">
        <v>4640</v>
      </c>
      <c r="W1178" t="str">
        <f t="shared" si="98"/>
        <v>Max</v>
      </c>
      <c r="X1178" s="2">
        <v>120</v>
      </c>
    </row>
    <row r="1179" spans="1:24" x14ac:dyDescent="0.25">
      <c r="A1179" s="11"/>
      <c r="B1179" s="22" t="s">
        <v>1279</v>
      </c>
      <c r="C1179" s="22"/>
      <c r="D1179" s="22" t="s">
        <v>3725</v>
      </c>
      <c r="E1179" s="31" t="s">
        <v>106</v>
      </c>
      <c r="F1179" s="12">
        <f>SUMIFS('Inventory Details'!$H:$H,'Inventory Details'!$B:$B,$B1179,'Inventory Details'!$E:$E,$E1179)</f>
        <v>7</v>
      </c>
      <c r="G1179" s="12">
        <f>SUMIFS('PO Details'!$H:$H,'PO Details'!$D:$D,Planning!$B1179,'PO Details'!$L:$L,$E1179)</f>
        <v>0</v>
      </c>
      <c r="H1179" s="12">
        <f>SUMIFS('SO Details'!$G:$G,'SO Details'!$D:$D,Planning!$B1179,'SO Details'!$K:$K,$E1179)</f>
        <v>0</v>
      </c>
      <c r="I1179" s="20">
        <f>IF(COUNTIFS($C:$C,B1179)&gt;1,SUMIFS('Sales Hx'!$Q:$Q,'Sales Hx'!$B:$B,_xlfn.XLOOKUP(B1179,C:C,B:B),'Sales Hx'!$D:$D,Planning!$E1179),SUMIFS('Sales Hx'!$Q:$Q,'Sales Hx'!$B:$B,Planning!$B1179,'Sales Hx'!$D:$D,Planning!$E1179))</f>
        <v>0</v>
      </c>
      <c r="J1179" s="16">
        <f>IF(COUNTIFS($C:$C,B1179)&gt;1,SUMIFS('Sales Hx'!$S:$S,'Sales Hx'!$B:$B,_xlfn.XLOOKUP(B1179,C:C,B:B),'Sales Hx'!$D:$D,E1179),SUMIFS('Sales Hx'!$S:$S,'Sales Hx'!$B:$B,$B1179,'Sales Hx'!$D:$D,$E1179))</f>
        <v>0</v>
      </c>
      <c r="K1179" s="16">
        <f t="shared" si="102"/>
        <v>0</v>
      </c>
      <c r="L1179" s="12">
        <f>IF(M1179&lt;&gt;"",M1179,IF(COUNTIFS($C:$C,B1179)&gt;1,SUMIFS('Sales Hx'!V:V,'Sales Hx'!$B:$B,_xlfn.XLOOKUP(B1179,C:C,B:B),'Sales Hx'!$D:$D,$E1179),SUMIFS('Sales Hx'!V:V,'Sales Hx'!$B:$B,$B1179,'Sales Hx'!$D:$D,$E1179)))</f>
        <v>0</v>
      </c>
      <c r="M1179" s="12">
        <v>0</v>
      </c>
      <c r="N1179" s="15">
        <f t="shared" si="99"/>
        <v>0</v>
      </c>
      <c r="O1179" s="21">
        <f t="shared" si="101"/>
        <v>0</v>
      </c>
      <c r="P1179" s="24">
        <v>85.935599999999994</v>
      </c>
      <c r="Q1179" s="18">
        <f t="shared" si="100"/>
        <v>0</v>
      </c>
      <c r="R1179" s="2">
        <v>1</v>
      </c>
      <c r="S1179" s="2">
        <v>120</v>
      </c>
      <c r="T1179" s="2" t="s">
        <v>4647</v>
      </c>
      <c r="U1179" s="28" t="str">
        <f>IF(G1179=0,"",_xlfn.MINIFS('PO Details'!$I:$I,'PO Details'!$D:$D,Planning!$B1179,'PO Details'!$L:$L,Planning!$E1179))</f>
        <v/>
      </c>
      <c r="V1179" s="29" t="s">
        <v>4640</v>
      </c>
      <c r="W1179" t="str">
        <f t="shared" si="98"/>
        <v>Max</v>
      </c>
      <c r="X1179" s="2">
        <v>120</v>
      </c>
    </row>
    <row r="1180" spans="1:24" x14ac:dyDescent="0.25">
      <c r="A1180" s="11"/>
      <c r="B1180" s="22" t="s">
        <v>1279</v>
      </c>
      <c r="C1180" s="22"/>
      <c r="D1180" s="22" t="s">
        <v>3725</v>
      </c>
      <c r="E1180" s="31" t="s">
        <v>109</v>
      </c>
      <c r="F1180" s="12">
        <f>SUMIFS('Inventory Details'!$H:$H,'Inventory Details'!$B:$B,$B1180,'Inventory Details'!$E:$E,$E1180)</f>
        <v>4</v>
      </c>
      <c r="G1180" s="12">
        <f>SUMIFS('PO Details'!$H:$H,'PO Details'!$D:$D,Planning!$B1180,'PO Details'!$L:$L,$E1180)</f>
        <v>0</v>
      </c>
      <c r="H1180" s="12">
        <f>SUMIFS('SO Details'!$G:$G,'SO Details'!$D:$D,Planning!$B1180,'SO Details'!$K:$K,$E1180)</f>
        <v>0</v>
      </c>
      <c r="I1180" s="20">
        <f>IF(COUNTIFS($C:$C,B1180)&gt;1,SUMIFS('Sales Hx'!$Q:$Q,'Sales Hx'!$B:$B,_xlfn.XLOOKUP(B1180,C:C,B:B),'Sales Hx'!$D:$D,Planning!$E1180),SUMIFS('Sales Hx'!$Q:$Q,'Sales Hx'!$B:$B,Planning!$B1180,'Sales Hx'!$D:$D,Planning!$E1180))</f>
        <v>0</v>
      </c>
      <c r="J1180" s="16">
        <f>IF(COUNTIFS($C:$C,B1180)&gt;1,SUMIFS('Sales Hx'!$S:$S,'Sales Hx'!$B:$B,_xlfn.XLOOKUP(B1180,C:C,B:B),'Sales Hx'!$D:$D,E1180),SUMIFS('Sales Hx'!$S:$S,'Sales Hx'!$B:$B,$B1180,'Sales Hx'!$D:$D,$E1180))</f>
        <v>0</v>
      </c>
      <c r="K1180" s="16">
        <f t="shared" si="102"/>
        <v>0</v>
      </c>
      <c r="L1180" s="12">
        <f>IF(M1180&lt;&gt;"",M1180,IF(COUNTIFS($C:$C,B1180)&gt;1,SUMIFS('Sales Hx'!V:V,'Sales Hx'!$B:$B,_xlfn.XLOOKUP(B1180,C:C,B:B),'Sales Hx'!$D:$D,$E1180),SUMIFS('Sales Hx'!V:V,'Sales Hx'!$B:$B,$B1180,'Sales Hx'!$D:$D,$E1180)))</f>
        <v>0</v>
      </c>
      <c r="M1180" s="12">
        <v>0</v>
      </c>
      <c r="N1180" s="15">
        <f t="shared" si="99"/>
        <v>0</v>
      </c>
      <c r="O1180" s="21">
        <f t="shared" si="101"/>
        <v>0</v>
      </c>
      <c r="P1180" s="24">
        <v>85.935599999999994</v>
      </c>
      <c r="Q1180" s="18">
        <f t="shared" si="100"/>
        <v>0</v>
      </c>
      <c r="R1180" s="2">
        <v>1</v>
      </c>
      <c r="S1180" s="2">
        <v>120</v>
      </c>
      <c r="T1180" s="2" t="s">
        <v>4647</v>
      </c>
      <c r="U1180" s="28" t="str">
        <f>IF(G1180=0,"",_xlfn.MINIFS('PO Details'!$I:$I,'PO Details'!$D:$D,Planning!$B1180,'PO Details'!$L:$L,Planning!$E1180))</f>
        <v/>
      </c>
      <c r="V1180" s="29" t="s">
        <v>4640</v>
      </c>
      <c r="W1180" t="str">
        <f t="shared" si="98"/>
        <v>Max</v>
      </c>
      <c r="X1180" s="2">
        <v>120</v>
      </c>
    </row>
    <row r="1181" spans="1:24" x14ac:dyDescent="0.25">
      <c r="A1181" s="11"/>
      <c r="B1181" s="22" t="s">
        <v>1279</v>
      </c>
      <c r="C1181" s="22"/>
      <c r="D1181" s="22" t="s">
        <v>3725</v>
      </c>
      <c r="E1181" s="31" t="s">
        <v>108</v>
      </c>
      <c r="F1181" s="12">
        <f>SUMIFS('Inventory Details'!$H:$H,'Inventory Details'!$B:$B,$B1181,'Inventory Details'!$E:$E,$E1181)</f>
        <v>0</v>
      </c>
      <c r="G1181" s="12">
        <f>SUMIFS('PO Details'!$H:$H,'PO Details'!$D:$D,Planning!$B1181,'PO Details'!$L:$L,$E1181)</f>
        <v>0</v>
      </c>
      <c r="H1181" s="12">
        <f>SUMIFS('SO Details'!$G:$G,'SO Details'!$D:$D,Planning!$B1181,'SO Details'!$K:$K,$E1181)</f>
        <v>0</v>
      </c>
      <c r="I1181" s="20">
        <f>IF(COUNTIFS($C:$C,B1181)&gt;1,SUMIFS('Sales Hx'!$Q:$Q,'Sales Hx'!$B:$B,_xlfn.XLOOKUP(B1181,C:C,B:B),'Sales Hx'!$D:$D,Planning!$E1181),SUMIFS('Sales Hx'!$Q:$Q,'Sales Hx'!$B:$B,Planning!$B1181,'Sales Hx'!$D:$D,Planning!$E1181))</f>
        <v>0</v>
      </c>
      <c r="J1181" s="16">
        <f>IF(COUNTIFS($C:$C,B1181)&gt;1,SUMIFS('Sales Hx'!$S:$S,'Sales Hx'!$B:$B,_xlfn.XLOOKUP(B1181,C:C,B:B),'Sales Hx'!$D:$D,E1181),SUMIFS('Sales Hx'!$S:$S,'Sales Hx'!$B:$B,$B1181,'Sales Hx'!$D:$D,$E1181))</f>
        <v>0</v>
      </c>
      <c r="K1181" s="16">
        <f t="shared" si="102"/>
        <v>0</v>
      </c>
      <c r="L1181" s="12">
        <f>IF(M1181&lt;&gt;"",M1181,IF(COUNTIFS($C:$C,B1181)&gt;1,SUMIFS('Sales Hx'!V:V,'Sales Hx'!$B:$B,_xlfn.XLOOKUP(B1181,C:C,B:B),'Sales Hx'!$D:$D,$E1181),SUMIFS('Sales Hx'!V:V,'Sales Hx'!$B:$B,$B1181,'Sales Hx'!$D:$D,$E1181)))</f>
        <v>0</v>
      </c>
      <c r="M1181" s="12">
        <v>0</v>
      </c>
      <c r="N1181" s="15">
        <f t="shared" si="99"/>
        <v>0</v>
      </c>
      <c r="O1181" s="21">
        <f t="shared" si="101"/>
        <v>0</v>
      </c>
      <c r="P1181" s="24">
        <v>85.935599999999994</v>
      </c>
      <c r="Q1181" s="18">
        <f t="shared" si="100"/>
        <v>0</v>
      </c>
      <c r="R1181" s="2">
        <v>1</v>
      </c>
      <c r="S1181" s="2">
        <v>120</v>
      </c>
      <c r="T1181" s="2" t="s">
        <v>4647</v>
      </c>
      <c r="U1181" s="28" t="str">
        <f>IF(G1181=0,"",_xlfn.MINIFS('PO Details'!$I:$I,'PO Details'!$D:$D,Planning!$B1181,'PO Details'!$L:$L,Planning!$E1181))</f>
        <v/>
      </c>
      <c r="V1181" s="29" t="s">
        <v>4640</v>
      </c>
      <c r="W1181" t="str">
        <f t="shared" si="98"/>
        <v>Max</v>
      </c>
      <c r="X1181" s="2">
        <v>120</v>
      </c>
    </row>
    <row r="1182" spans="1:24" x14ac:dyDescent="0.25">
      <c r="A1182" s="11"/>
      <c r="B1182" s="22" t="s">
        <v>1279</v>
      </c>
      <c r="C1182" s="22"/>
      <c r="D1182" s="22" t="s">
        <v>3725</v>
      </c>
      <c r="E1182" s="31" t="s">
        <v>113</v>
      </c>
      <c r="F1182" s="12">
        <f>SUMIFS('Inventory Details'!$H:$H,'Inventory Details'!$B:$B,$B1182,'Inventory Details'!$E:$E,$E1182)</f>
        <v>0</v>
      </c>
      <c r="G1182" s="12">
        <f>SUMIFS('PO Details'!$H:$H,'PO Details'!$D:$D,Planning!$B1182,'PO Details'!$L:$L,$E1182)</f>
        <v>10</v>
      </c>
      <c r="H1182" s="12">
        <f>SUMIFS('SO Details'!$G:$G,'SO Details'!$D:$D,Planning!$B1182,'SO Details'!$K:$K,$E1182)</f>
        <v>0</v>
      </c>
      <c r="I1182" s="20">
        <f>IF(COUNTIFS($C:$C,B1182)&gt;1,SUMIFS('Sales Hx'!$Q:$Q,'Sales Hx'!$B:$B,_xlfn.XLOOKUP(B1182,C:C,B:B),'Sales Hx'!$D:$D,Planning!$E1182),SUMIFS('Sales Hx'!$Q:$Q,'Sales Hx'!$B:$B,Planning!$B1182,'Sales Hx'!$D:$D,Planning!$E1182))</f>
        <v>0</v>
      </c>
      <c r="J1182" s="16">
        <f>IF(COUNTIFS($C:$C,B1182)&gt;1,SUMIFS('Sales Hx'!$S:$S,'Sales Hx'!$B:$B,_xlfn.XLOOKUP(B1182,C:C,B:B),'Sales Hx'!$D:$D,E1182),SUMIFS('Sales Hx'!$S:$S,'Sales Hx'!$B:$B,$B1182,'Sales Hx'!$D:$D,$E1182))</f>
        <v>3.2894736842105261E-2</v>
      </c>
      <c r="K1182" s="16">
        <f t="shared" si="102"/>
        <v>0</v>
      </c>
      <c r="L1182" s="12">
        <f>IF(M1182&lt;&gt;"",M1182,IF(COUNTIFS($C:$C,B1182)&gt;1,SUMIFS('Sales Hx'!V:V,'Sales Hx'!$B:$B,_xlfn.XLOOKUP(B1182,C:C,B:B),'Sales Hx'!$D:$D,$E1182),SUMIFS('Sales Hx'!V:V,'Sales Hx'!$B:$B,$B1182,'Sales Hx'!$D:$D,$E1182)))</f>
        <v>0</v>
      </c>
      <c r="M1182" s="12">
        <v>0</v>
      </c>
      <c r="N1182" s="15">
        <f t="shared" si="99"/>
        <v>3.2894736842105261E-2</v>
      </c>
      <c r="O1182" s="21">
        <f t="shared" si="101"/>
        <v>0</v>
      </c>
      <c r="P1182" s="24">
        <v>85.935599999999994</v>
      </c>
      <c r="Q1182" s="18">
        <f t="shared" si="100"/>
        <v>0</v>
      </c>
      <c r="R1182" s="2">
        <v>1</v>
      </c>
      <c r="S1182" s="2">
        <v>120</v>
      </c>
      <c r="T1182" s="2" t="s">
        <v>4647</v>
      </c>
      <c r="U1182" s="28">
        <f>IF(G1182=0,"",_xlfn.MINIFS('PO Details'!$I:$I,'PO Details'!$D:$D,Planning!$B1182,'PO Details'!$L:$L,Planning!$E1182))</f>
        <v>45428</v>
      </c>
      <c r="V1182" s="29" t="s">
        <v>4640</v>
      </c>
      <c r="W1182" t="str">
        <f t="shared" si="98"/>
        <v>Max</v>
      </c>
      <c r="X1182" s="2">
        <v>120</v>
      </c>
    </row>
    <row r="1183" spans="1:24" x14ac:dyDescent="0.25">
      <c r="A1183" s="11"/>
      <c r="B1183" s="22" t="s">
        <v>1254</v>
      </c>
      <c r="C1183" s="22"/>
      <c r="D1183" s="22" t="s">
        <v>1255</v>
      </c>
      <c r="E1183" s="31" t="s">
        <v>113</v>
      </c>
      <c r="F1183" s="12">
        <f>SUMIFS('Inventory Details'!$H:$H,'Inventory Details'!$B:$B,$B1183,'Inventory Details'!$E:$E,$E1183)</f>
        <v>18</v>
      </c>
      <c r="G1183" s="12">
        <f>SUMIFS('PO Details'!$H:$H,'PO Details'!$D:$D,Planning!$B1183,'PO Details'!$L:$L,$E1183)</f>
        <v>0</v>
      </c>
      <c r="H1183" s="12">
        <f>SUMIFS('SO Details'!$G:$G,'SO Details'!$D:$D,Planning!$B1183,'SO Details'!$K:$K,$E1183)</f>
        <v>0</v>
      </c>
      <c r="I1183" s="20">
        <f>IF(COUNTIFS($C:$C,B1183)&gt;1,SUMIFS('Sales Hx'!$Q:$Q,'Sales Hx'!$B:$B,_xlfn.XLOOKUP(B1183,C:C,B:B),'Sales Hx'!$D:$D,Planning!$E1183),SUMIFS('Sales Hx'!$Q:$Q,'Sales Hx'!$B:$B,Planning!$B1183,'Sales Hx'!$D:$D,Planning!$E1183))</f>
        <v>0</v>
      </c>
      <c r="J1183" s="16">
        <f>IF(COUNTIFS($C:$C,B1183)&gt;1,SUMIFS('Sales Hx'!$S:$S,'Sales Hx'!$B:$B,_xlfn.XLOOKUP(B1183,C:C,B:B),'Sales Hx'!$D:$D,E1183),SUMIFS('Sales Hx'!$S:$S,'Sales Hx'!$B:$B,$B1183,'Sales Hx'!$D:$D,$E1183))</f>
        <v>0</v>
      </c>
      <c r="K1183" s="16">
        <f t="shared" si="102"/>
        <v>0</v>
      </c>
      <c r="L1183" s="12">
        <f>IF(M1183&lt;&gt;"",M1183,IF(COUNTIFS($C:$C,B1183)&gt;1,SUMIFS('Sales Hx'!V:V,'Sales Hx'!$B:$B,_xlfn.XLOOKUP(B1183,C:C,B:B),'Sales Hx'!$D:$D,$E1183),SUMIFS('Sales Hx'!V:V,'Sales Hx'!$B:$B,$B1183,'Sales Hx'!$D:$D,$E1183)))</f>
        <v>0</v>
      </c>
      <c r="M1183" s="12">
        <v>0</v>
      </c>
      <c r="N1183" s="15">
        <f t="shared" si="99"/>
        <v>0</v>
      </c>
      <c r="O1183" s="21">
        <f t="shared" si="101"/>
        <v>0</v>
      </c>
      <c r="P1183" s="24">
        <v>4.26</v>
      </c>
      <c r="Q1183" s="18">
        <f t="shared" si="100"/>
        <v>0</v>
      </c>
      <c r="R1183" s="2">
        <v>1</v>
      </c>
      <c r="S1183" s="2">
        <v>120</v>
      </c>
      <c r="T1183" s="2" t="s">
        <v>4647</v>
      </c>
      <c r="U1183" s="28" t="str">
        <f>IF(G1183=0,"",_xlfn.MINIFS('PO Details'!$I:$I,'PO Details'!$D:$D,Planning!$B1183,'PO Details'!$L:$L,Planning!$E1183))</f>
        <v/>
      </c>
      <c r="V1183" s="29" t="s">
        <v>4640</v>
      </c>
      <c r="W1183" t="str">
        <f t="shared" si="98"/>
        <v>Max</v>
      </c>
      <c r="X1183" s="2">
        <v>120</v>
      </c>
    </row>
    <row r="1184" spans="1:24" x14ac:dyDescent="0.25">
      <c r="A1184" s="11"/>
      <c r="B1184" s="22" t="s">
        <v>1256</v>
      </c>
      <c r="C1184" s="22"/>
      <c r="D1184" s="22" t="s">
        <v>1257</v>
      </c>
      <c r="E1184" s="31" t="s">
        <v>113</v>
      </c>
      <c r="F1184" s="12">
        <f>SUMIFS('Inventory Details'!$H:$H,'Inventory Details'!$B:$B,$B1184,'Inventory Details'!$E:$E,$E1184)</f>
        <v>35</v>
      </c>
      <c r="G1184" s="12">
        <f>SUMIFS('PO Details'!$H:$H,'PO Details'!$D:$D,Planning!$B1184,'PO Details'!$L:$L,$E1184)</f>
        <v>0</v>
      </c>
      <c r="H1184" s="12">
        <f>SUMIFS('SO Details'!$G:$G,'SO Details'!$D:$D,Planning!$B1184,'SO Details'!$K:$K,$E1184)</f>
        <v>0</v>
      </c>
      <c r="I1184" s="20">
        <f>IF(COUNTIFS($C:$C,B1184)&gt;1,SUMIFS('Sales Hx'!$Q:$Q,'Sales Hx'!$B:$B,_xlfn.XLOOKUP(B1184,C:C,B:B),'Sales Hx'!$D:$D,Planning!$E1184),SUMIFS('Sales Hx'!$Q:$Q,'Sales Hx'!$B:$B,Planning!$B1184,'Sales Hx'!$D:$D,Planning!$E1184))</f>
        <v>0</v>
      </c>
      <c r="J1184" s="16">
        <f>IF(COUNTIFS($C:$C,B1184)&gt;1,SUMIFS('Sales Hx'!$S:$S,'Sales Hx'!$B:$B,_xlfn.XLOOKUP(B1184,C:C,B:B),'Sales Hx'!$D:$D,E1184),SUMIFS('Sales Hx'!$S:$S,'Sales Hx'!$B:$B,$B1184,'Sales Hx'!$D:$D,$E1184))</f>
        <v>0</v>
      </c>
      <c r="K1184" s="16">
        <f t="shared" si="102"/>
        <v>0</v>
      </c>
      <c r="L1184" s="12">
        <f>IF(M1184&lt;&gt;"",M1184,IF(COUNTIFS($C:$C,B1184)&gt;1,SUMIFS('Sales Hx'!V:V,'Sales Hx'!$B:$B,_xlfn.XLOOKUP(B1184,C:C,B:B),'Sales Hx'!$D:$D,$E1184),SUMIFS('Sales Hx'!V:V,'Sales Hx'!$B:$B,$B1184,'Sales Hx'!$D:$D,$E1184)))</f>
        <v>0</v>
      </c>
      <c r="M1184" s="12">
        <v>0</v>
      </c>
      <c r="N1184" s="15">
        <f t="shared" si="99"/>
        <v>0</v>
      </c>
      <c r="O1184" s="21">
        <f t="shared" si="101"/>
        <v>0</v>
      </c>
      <c r="P1184" s="24">
        <v>2.84</v>
      </c>
      <c r="Q1184" s="18">
        <f t="shared" si="100"/>
        <v>0</v>
      </c>
      <c r="R1184" s="2">
        <v>1</v>
      </c>
      <c r="S1184" s="2">
        <v>120</v>
      </c>
      <c r="T1184" s="2" t="s">
        <v>4647</v>
      </c>
      <c r="U1184" s="28" t="str">
        <f>IF(G1184=0,"",_xlfn.MINIFS('PO Details'!$I:$I,'PO Details'!$D:$D,Planning!$B1184,'PO Details'!$L:$L,Planning!$E1184))</f>
        <v/>
      </c>
      <c r="V1184" s="29" t="s">
        <v>4640</v>
      </c>
      <c r="W1184" t="str">
        <f t="shared" si="98"/>
        <v>Max</v>
      </c>
      <c r="X1184" s="2">
        <v>120</v>
      </c>
    </row>
    <row r="1185" spans="1:24" x14ac:dyDescent="0.25">
      <c r="A1185" s="11"/>
      <c r="B1185" s="22" t="s">
        <v>2380</v>
      </c>
      <c r="C1185" s="22"/>
      <c r="D1185" s="22"/>
      <c r="E1185" s="31" t="s">
        <v>4746</v>
      </c>
      <c r="F1185" s="12">
        <f>SUMIFS('Inventory Details'!$H:$H,'Inventory Details'!$B:$B,$B1185,'Inventory Details'!$E:$E,$E1185)</f>
        <v>0</v>
      </c>
      <c r="G1185" s="12">
        <f>SUMIFS('PO Details'!$H:$H,'PO Details'!$D:$D,Planning!$B1185,'PO Details'!$L:$L,$E1185)</f>
        <v>0</v>
      </c>
      <c r="H1185" s="12">
        <f>SUMIFS('SO Details'!$G:$G,'SO Details'!$D:$D,Planning!$B1185,'SO Details'!$K:$K,$E1185)</f>
        <v>0</v>
      </c>
      <c r="I1185" s="20">
        <f>IF(COUNTIFS($C:$C,B1185)&gt;1,SUMIFS('Sales Hx'!$Q:$Q,'Sales Hx'!$B:$B,_xlfn.XLOOKUP(B1185,C:C,B:B),'Sales Hx'!$D:$D,Planning!$E1185),SUMIFS('Sales Hx'!$Q:$Q,'Sales Hx'!$B:$B,Planning!$B1185,'Sales Hx'!$D:$D,Planning!$E1185))</f>
        <v>0</v>
      </c>
      <c r="J1185" s="16">
        <f>IF(COUNTIFS($C:$C,B1185)&gt;1,SUMIFS('Sales Hx'!$S:$S,'Sales Hx'!$B:$B,_xlfn.XLOOKUP(B1185,C:C,B:B),'Sales Hx'!$D:$D,E1185),SUMIFS('Sales Hx'!$S:$S,'Sales Hx'!$B:$B,$B1185,'Sales Hx'!$D:$D,$E1185))</f>
        <v>6.5789473684210523E-2</v>
      </c>
      <c r="K1185" s="16">
        <f t="shared" si="102"/>
        <v>0</v>
      </c>
      <c r="L1185" s="12">
        <f>IF(M1185&lt;&gt;"",M1185,IF(COUNTIFS($C:$C,B1185)&gt;1,SUMIFS('Sales Hx'!V:V,'Sales Hx'!$B:$B,_xlfn.XLOOKUP(B1185,C:C,B:B),'Sales Hx'!$D:$D,$E1185),SUMIFS('Sales Hx'!V:V,'Sales Hx'!$B:$B,$B1185,'Sales Hx'!$D:$D,$E1185)))</f>
        <v>0</v>
      </c>
      <c r="M1185" s="12">
        <v>0</v>
      </c>
      <c r="N1185" s="15">
        <f t="shared" si="99"/>
        <v>6.5789473684210523E-2</v>
      </c>
      <c r="O1185" s="21">
        <f t="shared" si="101"/>
        <v>0</v>
      </c>
      <c r="P1185" s="24">
        <v>0</v>
      </c>
      <c r="Q1185" s="18">
        <f t="shared" si="100"/>
        <v>0</v>
      </c>
      <c r="R1185" s="2">
        <v>1</v>
      </c>
      <c r="S1185" s="2">
        <v>120</v>
      </c>
      <c r="T1185" s="2" t="s">
        <v>4646</v>
      </c>
      <c r="U1185" s="28" t="str">
        <f>IF(G1185=0,"",_xlfn.MINIFS('PO Details'!$I:$I,'PO Details'!$D:$D,Planning!$B1185,'PO Details'!$L:$L,Planning!$E1185))</f>
        <v/>
      </c>
      <c r="V1185" s="29" t="s">
        <v>4640</v>
      </c>
      <c r="W1185" t="str">
        <f t="shared" si="98"/>
        <v>Max</v>
      </c>
      <c r="X1185" s="2">
        <v>120</v>
      </c>
    </row>
    <row r="1186" spans="1:24" x14ac:dyDescent="0.25">
      <c r="A1186" s="11"/>
      <c r="B1186" s="22" t="s">
        <v>1280</v>
      </c>
      <c r="C1186" s="22"/>
      <c r="D1186" s="22" t="s">
        <v>1281</v>
      </c>
      <c r="E1186" s="31" t="s">
        <v>113</v>
      </c>
      <c r="F1186" s="12">
        <f>SUMIFS('Inventory Details'!$H:$H,'Inventory Details'!$B:$B,$B1186,'Inventory Details'!$E:$E,$E1186)</f>
        <v>2</v>
      </c>
      <c r="G1186" s="12">
        <f>SUMIFS('PO Details'!$H:$H,'PO Details'!$D:$D,Planning!$B1186,'PO Details'!$L:$L,$E1186)</f>
        <v>0</v>
      </c>
      <c r="H1186" s="12">
        <f>SUMIFS('SO Details'!$G:$G,'SO Details'!$D:$D,Planning!$B1186,'SO Details'!$K:$K,$E1186)</f>
        <v>0</v>
      </c>
      <c r="I1186" s="20">
        <f>IF(COUNTIFS($C:$C,B1186)&gt;1,SUMIFS('Sales Hx'!$Q:$Q,'Sales Hx'!$B:$B,_xlfn.XLOOKUP(B1186,C:C,B:B),'Sales Hx'!$D:$D,Planning!$E1186),SUMIFS('Sales Hx'!$Q:$Q,'Sales Hx'!$B:$B,Planning!$B1186,'Sales Hx'!$D:$D,Planning!$E1186))</f>
        <v>0</v>
      </c>
      <c r="J1186" s="16">
        <f>IF(COUNTIFS($C:$C,B1186)&gt;1,SUMIFS('Sales Hx'!$S:$S,'Sales Hx'!$B:$B,_xlfn.XLOOKUP(B1186,C:C,B:B),'Sales Hx'!$D:$D,E1186),SUMIFS('Sales Hx'!$S:$S,'Sales Hx'!$B:$B,$B1186,'Sales Hx'!$D:$D,$E1186))</f>
        <v>0</v>
      </c>
      <c r="K1186" s="16">
        <f t="shared" si="102"/>
        <v>0</v>
      </c>
      <c r="L1186" s="12">
        <f>IF(M1186&lt;&gt;"",M1186,IF(COUNTIFS($C:$C,B1186)&gt;1,SUMIFS('Sales Hx'!V:V,'Sales Hx'!$B:$B,_xlfn.XLOOKUP(B1186,C:C,B:B),'Sales Hx'!$D:$D,$E1186),SUMIFS('Sales Hx'!V:V,'Sales Hx'!$B:$B,$B1186,'Sales Hx'!$D:$D,$E1186)))</f>
        <v>0</v>
      </c>
      <c r="M1186" s="12">
        <v>0</v>
      </c>
      <c r="N1186" s="15">
        <f t="shared" si="99"/>
        <v>0</v>
      </c>
      <c r="O1186" s="21">
        <f t="shared" si="101"/>
        <v>0</v>
      </c>
      <c r="P1186" s="24">
        <v>37.9</v>
      </c>
      <c r="Q1186" s="18">
        <f t="shared" si="100"/>
        <v>0</v>
      </c>
      <c r="R1186" s="2">
        <v>1</v>
      </c>
      <c r="S1186" s="2">
        <v>120</v>
      </c>
      <c r="T1186" s="2" t="s">
        <v>4647</v>
      </c>
      <c r="U1186" s="28" t="str">
        <f>IF(G1186=0,"",_xlfn.MINIFS('PO Details'!$I:$I,'PO Details'!$D:$D,Planning!$B1186,'PO Details'!$L:$L,Planning!$E1186))</f>
        <v/>
      </c>
      <c r="V1186" s="29" t="s">
        <v>4640</v>
      </c>
      <c r="W1186" t="str">
        <f t="shared" si="98"/>
        <v>Max</v>
      </c>
      <c r="X1186" s="2">
        <v>120</v>
      </c>
    </row>
    <row r="1187" spans="1:24" x14ac:dyDescent="0.25">
      <c r="A1187" s="11"/>
      <c r="B1187" s="22" t="s">
        <v>1282</v>
      </c>
      <c r="C1187" s="22"/>
      <c r="D1187" s="22" t="s">
        <v>1283</v>
      </c>
      <c r="E1187" s="31" t="s">
        <v>113</v>
      </c>
      <c r="F1187" s="12">
        <f>SUMIFS('Inventory Details'!$H:$H,'Inventory Details'!$B:$B,$B1187,'Inventory Details'!$E:$E,$E1187)</f>
        <v>1</v>
      </c>
      <c r="G1187" s="12">
        <f>SUMIFS('PO Details'!$H:$H,'PO Details'!$D:$D,Planning!$B1187,'PO Details'!$L:$L,$E1187)</f>
        <v>0</v>
      </c>
      <c r="H1187" s="12">
        <f>SUMIFS('SO Details'!$G:$G,'SO Details'!$D:$D,Planning!$B1187,'SO Details'!$K:$K,$E1187)</f>
        <v>0</v>
      </c>
      <c r="I1187" s="20">
        <f>IF(COUNTIFS($C:$C,B1187)&gt;1,SUMIFS('Sales Hx'!$Q:$Q,'Sales Hx'!$B:$B,_xlfn.XLOOKUP(B1187,C:C,B:B),'Sales Hx'!$D:$D,Planning!$E1187),SUMIFS('Sales Hx'!$Q:$Q,'Sales Hx'!$B:$B,Planning!$B1187,'Sales Hx'!$D:$D,Planning!$E1187))</f>
        <v>0</v>
      </c>
      <c r="J1187" s="16">
        <f>IF(COUNTIFS($C:$C,B1187)&gt;1,SUMIFS('Sales Hx'!$S:$S,'Sales Hx'!$B:$B,_xlfn.XLOOKUP(B1187,C:C,B:B),'Sales Hx'!$D:$D,E1187),SUMIFS('Sales Hx'!$S:$S,'Sales Hx'!$B:$B,$B1187,'Sales Hx'!$D:$D,$E1187))</f>
        <v>0</v>
      </c>
      <c r="K1187" s="16">
        <f t="shared" si="102"/>
        <v>0</v>
      </c>
      <c r="L1187" s="12">
        <f>IF(M1187&lt;&gt;"",M1187,IF(COUNTIFS($C:$C,B1187)&gt;1,SUMIFS('Sales Hx'!V:V,'Sales Hx'!$B:$B,_xlfn.XLOOKUP(B1187,C:C,B:B),'Sales Hx'!$D:$D,$E1187),SUMIFS('Sales Hx'!V:V,'Sales Hx'!$B:$B,$B1187,'Sales Hx'!$D:$D,$E1187)))</f>
        <v>0</v>
      </c>
      <c r="M1187" s="12">
        <v>0</v>
      </c>
      <c r="N1187" s="15">
        <f t="shared" si="99"/>
        <v>0</v>
      </c>
      <c r="O1187" s="21">
        <f t="shared" si="101"/>
        <v>0</v>
      </c>
      <c r="P1187" s="24">
        <v>37.9</v>
      </c>
      <c r="Q1187" s="18">
        <f t="shared" si="100"/>
        <v>0</v>
      </c>
      <c r="R1187" s="2">
        <v>1</v>
      </c>
      <c r="S1187" s="2">
        <v>120</v>
      </c>
      <c r="T1187" s="2" t="s">
        <v>4647</v>
      </c>
      <c r="U1187" s="28" t="str">
        <f>IF(G1187=0,"",_xlfn.MINIFS('PO Details'!$I:$I,'PO Details'!$D:$D,Planning!$B1187,'PO Details'!$L:$L,Planning!$E1187))</f>
        <v/>
      </c>
      <c r="V1187" s="29" t="s">
        <v>4640</v>
      </c>
      <c r="W1187" t="str">
        <f t="shared" si="98"/>
        <v>Max</v>
      </c>
      <c r="X1187" s="2">
        <v>120</v>
      </c>
    </row>
    <row r="1188" spans="1:24" x14ac:dyDescent="0.25">
      <c r="A1188" s="11"/>
      <c r="B1188" s="22" t="s">
        <v>1284</v>
      </c>
      <c r="C1188" s="22"/>
      <c r="D1188" s="22" t="s">
        <v>1285</v>
      </c>
      <c r="E1188" s="31" t="s">
        <v>113</v>
      </c>
      <c r="F1188" s="12">
        <f>SUMIFS('Inventory Details'!$H:$H,'Inventory Details'!$B:$B,$B1188,'Inventory Details'!$E:$E,$E1188)</f>
        <v>2</v>
      </c>
      <c r="G1188" s="12">
        <f>SUMIFS('PO Details'!$H:$H,'PO Details'!$D:$D,Planning!$B1188,'PO Details'!$L:$L,$E1188)</f>
        <v>0</v>
      </c>
      <c r="H1188" s="12">
        <f>SUMIFS('SO Details'!$G:$G,'SO Details'!$D:$D,Planning!$B1188,'SO Details'!$K:$K,$E1188)</f>
        <v>0</v>
      </c>
      <c r="I1188" s="20">
        <f>IF(COUNTIFS($C:$C,B1188)&gt;1,SUMIFS('Sales Hx'!$Q:$Q,'Sales Hx'!$B:$B,_xlfn.XLOOKUP(B1188,C:C,B:B),'Sales Hx'!$D:$D,Planning!$E1188),SUMIFS('Sales Hx'!$Q:$Q,'Sales Hx'!$B:$B,Planning!$B1188,'Sales Hx'!$D:$D,Planning!$E1188))</f>
        <v>0</v>
      </c>
      <c r="J1188" s="16">
        <f>IF(COUNTIFS($C:$C,B1188)&gt;1,SUMIFS('Sales Hx'!$S:$S,'Sales Hx'!$B:$B,_xlfn.XLOOKUP(B1188,C:C,B:B),'Sales Hx'!$D:$D,E1188),SUMIFS('Sales Hx'!$S:$S,'Sales Hx'!$B:$B,$B1188,'Sales Hx'!$D:$D,$E1188))</f>
        <v>0</v>
      </c>
      <c r="K1188" s="16">
        <f t="shared" si="102"/>
        <v>0</v>
      </c>
      <c r="L1188" s="12">
        <f>IF(M1188&lt;&gt;"",M1188,IF(COUNTIFS($C:$C,B1188)&gt;1,SUMIFS('Sales Hx'!V:V,'Sales Hx'!$B:$B,_xlfn.XLOOKUP(B1188,C:C,B:B),'Sales Hx'!$D:$D,$E1188),SUMIFS('Sales Hx'!V:V,'Sales Hx'!$B:$B,$B1188,'Sales Hx'!$D:$D,$E1188)))</f>
        <v>0</v>
      </c>
      <c r="M1188" s="12">
        <v>0</v>
      </c>
      <c r="N1188" s="15">
        <f t="shared" si="99"/>
        <v>0</v>
      </c>
      <c r="O1188" s="21">
        <f t="shared" si="101"/>
        <v>0</v>
      </c>
      <c r="P1188" s="24">
        <v>16.59</v>
      </c>
      <c r="Q1188" s="18">
        <f t="shared" si="100"/>
        <v>0</v>
      </c>
      <c r="R1188" s="2">
        <v>1</v>
      </c>
      <c r="S1188" s="2">
        <v>120</v>
      </c>
      <c r="T1188" s="2" t="s">
        <v>4647</v>
      </c>
      <c r="U1188" s="28" t="str">
        <f>IF(G1188=0,"",_xlfn.MINIFS('PO Details'!$I:$I,'PO Details'!$D:$D,Planning!$B1188,'PO Details'!$L:$L,Planning!$E1188))</f>
        <v/>
      </c>
      <c r="V1188" s="29" t="s">
        <v>4640</v>
      </c>
      <c r="W1188" t="str">
        <f t="shared" si="98"/>
        <v>Max</v>
      </c>
      <c r="X1188" s="2">
        <v>120</v>
      </c>
    </row>
    <row r="1189" spans="1:24" x14ac:dyDescent="0.25">
      <c r="A1189" s="11"/>
      <c r="B1189" s="22" t="s">
        <v>1286</v>
      </c>
      <c r="C1189" s="22"/>
      <c r="D1189" s="22" t="s">
        <v>1287</v>
      </c>
      <c r="E1189" s="31" t="s">
        <v>113</v>
      </c>
      <c r="F1189" s="12">
        <f>SUMIFS('Inventory Details'!$H:$H,'Inventory Details'!$B:$B,$B1189,'Inventory Details'!$E:$E,$E1189)</f>
        <v>2</v>
      </c>
      <c r="G1189" s="12">
        <f>SUMIFS('PO Details'!$H:$H,'PO Details'!$D:$D,Planning!$B1189,'PO Details'!$L:$L,$E1189)</f>
        <v>0</v>
      </c>
      <c r="H1189" s="12">
        <f>SUMIFS('SO Details'!$G:$G,'SO Details'!$D:$D,Planning!$B1189,'SO Details'!$K:$K,$E1189)</f>
        <v>0</v>
      </c>
      <c r="I1189" s="20">
        <f>IF(COUNTIFS($C:$C,B1189)&gt;1,SUMIFS('Sales Hx'!$Q:$Q,'Sales Hx'!$B:$B,_xlfn.XLOOKUP(B1189,C:C,B:B),'Sales Hx'!$D:$D,Planning!$E1189),SUMIFS('Sales Hx'!$Q:$Q,'Sales Hx'!$B:$B,Planning!$B1189,'Sales Hx'!$D:$D,Planning!$E1189))</f>
        <v>0</v>
      </c>
      <c r="J1189" s="16">
        <f>IF(COUNTIFS($C:$C,B1189)&gt;1,SUMIFS('Sales Hx'!$S:$S,'Sales Hx'!$B:$B,_xlfn.XLOOKUP(B1189,C:C,B:B),'Sales Hx'!$D:$D,E1189),SUMIFS('Sales Hx'!$S:$S,'Sales Hx'!$B:$B,$B1189,'Sales Hx'!$D:$D,$E1189))</f>
        <v>0</v>
      </c>
      <c r="K1189" s="16">
        <f t="shared" si="102"/>
        <v>0</v>
      </c>
      <c r="L1189" s="12">
        <f>IF(M1189&lt;&gt;"",M1189,IF(COUNTIFS($C:$C,B1189)&gt;1,SUMIFS('Sales Hx'!V:V,'Sales Hx'!$B:$B,_xlfn.XLOOKUP(B1189,C:C,B:B),'Sales Hx'!$D:$D,$E1189),SUMIFS('Sales Hx'!V:V,'Sales Hx'!$B:$B,$B1189,'Sales Hx'!$D:$D,$E1189)))</f>
        <v>0</v>
      </c>
      <c r="M1189" s="12">
        <v>0</v>
      </c>
      <c r="N1189" s="15">
        <f t="shared" si="99"/>
        <v>0</v>
      </c>
      <c r="O1189" s="21">
        <f t="shared" si="101"/>
        <v>0</v>
      </c>
      <c r="P1189" s="24">
        <v>6.34</v>
      </c>
      <c r="Q1189" s="18">
        <f t="shared" si="100"/>
        <v>0</v>
      </c>
      <c r="R1189" s="2">
        <v>1</v>
      </c>
      <c r="S1189" s="2">
        <v>120</v>
      </c>
      <c r="T1189" s="2" t="s">
        <v>4647</v>
      </c>
      <c r="U1189" s="28" t="str">
        <f>IF(G1189=0,"",_xlfn.MINIFS('PO Details'!$I:$I,'PO Details'!$D:$D,Planning!$B1189,'PO Details'!$L:$L,Planning!$E1189))</f>
        <v/>
      </c>
      <c r="V1189" s="29" t="s">
        <v>4640</v>
      </c>
      <c r="W1189" t="str">
        <f t="shared" si="98"/>
        <v>Max</v>
      </c>
      <c r="X1189" s="2">
        <v>120</v>
      </c>
    </row>
    <row r="1190" spans="1:24" x14ac:dyDescent="0.25">
      <c r="A1190" s="11"/>
      <c r="B1190" s="22" t="s">
        <v>1288</v>
      </c>
      <c r="C1190" s="22"/>
      <c r="D1190" s="22" t="s">
        <v>1289</v>
      </c>
      <c r="E1190" s="31" t="s">
        <v>113</v>
      </c>
      <c r="F1190" s="12">
        <f>SUMIFS('Inventory Details'!$H:$H,'Inventory Details'!$B:$B,$B1190,'Inventory Details'!$E:$E,$E1190)</f>
        <v>1</v>
      </c>
      <c r="G1190" s="12">
        <f>SUMIFS('PO Details'!$H:$H,'PO Details'!$D:$D,Planning!$B1190,'PO Details'!$L:$L,$E1190)</f>
        <v>0</v>
      </c>
      <c r="H1190" s="12">
        <f>SUMIFS('SO Details'!$G:$G,'SO Details'!$D:$D,Planning!$B1190,'SO Details'!$K:$K,$E1190)</f>
        <v>0</v>
      </c>
      <c r="I1190" s="20">
        <f>IF(COUNTIFS($C:$C,B1190)&gt;1,SUMIFS('Sales Hx'!$Q:$Q,'Sales Hx'!$B:$B,_xlfn.XLOOKUP(B1190,C:C,B:B),'Sales Hx'!$D:$D,Planning!$E1190),SUMIFS('Sales Hx'!$Q:$Q,'Sales Hx'!$B:$B,Planning!$B1190,'Sales Hx'!$D:$D,Planning!$E1190))</f>
        <v>0</v>
      </c>
      <c r="J1190" s="16">
        <f>IF(COUNTIFS($C:$C,B1190)&gt;1,SUMIFS('Sales Hx'!$S:$S,'Sales Hx'!$B:$B,_xlfn.XLOOKUP(B1190,C:C,B:B),'Sales Hx'!$D:$D,E1190),SUMIFS('Sales Hx'!$S:$S,'Sales Hx'!$B:$B,$B1190,'Sales Hx'!$D:$D,$E1190))</f>
        <v>0</v>
      </c>
      <c r="K1190" s="16">
        <f t="shared" si="102"/>
        <v>0</v>
      </c>
      <c r="L1190" s="12">
        <f>IF(M1190&lt;&gt;"",M1190,IF(COUNTIFS($C:$C,B1190)&gt;1,SUMIFS('Sales Hx'!V:V,'Sales Hx'!$B:$B,_xlfn.XLOOKUP(B1190,C:C,B:B),'Sales Hx'!$D:$D,$E1190),SUMIFS('Sales Hx'!V:V,'Sales Hx'!$B:$B,$B1190,'Sales Hx'!$D:$D,$E1190)))</f>
        <v>0</v>
      </c>
      <c r="M1190" s="12">
        <v>0</v>
      </c>
      <c r="N1190" s="15">
        <f t="shared" si="99"/>
        <v>0</v>
      </c>
      <c r="O1190" s="21">
        <f t="shared" si="101"/>
        <v>0</v>
      </c>
      <c r="P1190" s="24">
        <v>6.99</v>
      </c>
      <c r="Q1190" s="18">
        <f t="shared" si="100"/>
        <v>0</v>
      </c>
      <c r="R1190" s="2">
        <v>1</v>
      </c>
      <c r="S1190" s="2">
        <v>120</v>
      </c>
      <c r="T1190" s="2" t="s">
        <v>4647</v>
      </c>
      <c r="U1190" s="28" t="str">
        <f>IF(G1190=0,"",_xlfn.MINIFS('PO Details'!$I:$I,'PO Details'!$D:$D,Planning!$B1190,'PO Details'!$L:$L,Planning!$E1190))</f>
        <v/>
      </c>
      <c r="V1190" s="29" t="s">
        <v>4640</v>
      </c>
      <c r="W1190" t="str">
        <f t="shared" si="98"/>
        <v>Max</v>
      </c>
      <c r="X1190" s="2">
        <v>120</v>
      </c>
    </row>
    <row r="1191" spans="1:24" x14ac:dyDescent="0.25">
      <c r="A1191" s="11"/>
      <c r="B1191" s="22" t="s">
        <v>1290</v>
      </c>
      <c r="C1191" s="22"/>
      <c r="D1191" s="22" t="s">
        <v>1291</v>
      </c>
      <c r="E1191" s="31" t="s">
        <v>113</v>
      </c>
      <c r="F1191" s="12">
        <f>SUMIFS('Inventory Details'!$H:$H,'Inventory Details'!$B:$B,$B1191,'Inventory Details'!$E:$E,$E1191)</f>
        <v>8</v>
      </c>
      <c r="G1191" s="12">
        <f>SUMIFS('PO Details'!$H:$H,'PO Details'!$D:$D,Planning!$B1191,'PO Details'!$L:$L,$E1191)</f>
        <v>0</v>
      </c>
      <c r="H1191" s="12">
        <f>SUMIFS('SO Details'!$G:$G,'SO Details'!$D:$D,Planning!$B1191,'SO Details'!$K:$K,$E1191)</f>
        <v>0</v>
      </c>
      <c r="I1191" s="20">
        <f>IF(COUNTIFS($C:$C,B1191)&gt;1,SUMIFS('Sales Hx'!$Q:$Q,'Sales Hx'!$B:$B,_xlfn.XLOOKUP(B1191,C:C,B:B),'Sales Hx'!$D:$D,Planning!$E1191),SUMIFS('Sales Hx'!$Q:$Q,'Sales Hx'!$B:$B,Planning!$B1191,'Sales Hx'!$D:$D,Planning!$E1191))</f>
        <v>0</v>
      </c>
      <c r="J1191" s="16">
        <f>IF(COUNTIFS($C:$C,B1191)&gt;1,SUMIFS('Sales Hx'!$S:$S,'Sales Hx'!$B:$B,_xlfn.XLOOKUP(B1191,C:C,B:B),'Sales Hx'!$D:$D,E1191),SUMIFS('Sales Hx'!$S:$S,'Sales Hx'!$B:$B,$B1191,'Sales Hx'!$D:$D,$E1191))</f>
        <v>0</v>
      </c>
      <c r="K1191" s="16">
        <f t="shared" si="102"/>
        <v>0</v>
      </c>
      <c r="L1191" s="12">
        <f>IF(M1191&lt;&gt;"",M1191,IF(COUNTIFS($C:$C,B1191)&gt;1,SUMIFS('Sales Hx'!V:V,'Sales Hx'!$B:$B,_xlfn.XLOOKUP(B1191,C:C,B:B),'Sales Hx'!$D:$D,$E1191),SUMIFS('Sales Hx'!V:V,'Sales Hx'!$B:$B,$B1191,'Sales Hx'!$D:$D,$E1191)))</f>
        <v>0</v>
      </c>
      <c r="M1191" s="12">
        <v>0</v>
      </c>
      <c r="N1191" s="15">
        <f t="shared" si="99"/>
        <v>0</v>
      </c>
      <c r="O1191" s="21">
        <f t="shared" si="101"/>
        <v>0</v>
      </c>
      <c r="P1191" s="24">
        <v>10.37</v>
      </c>
      <c r="Q1191" s="18">
        <f t="shared" si="100"/>
        <v>0</v>
      </c>
      <c r="R1191" s="2">
        <v>1</v>
      </c>
      <c r="S1191" s="2">
        <v>120</v>
      </c>
      <c r="T1191" s="2" t="s">
        <v>4647</v>
      </c>
      <c r="U1191" s="28" t="str">
        <f>IF(G1191=0,"",_xlfn.MINIFS('PO Details'!$I:$I,'PO Details'!$D:$D,Planning!$B1191,'PO Details'!$L:$L,Planning!$E1191))</f>
        <v/>
      </c>
      <c r="V1191" s="29" t="s">
        <v>4640</v>
      </c>
      <c r="W1191" t="str">
        <f t="shared" si="98"/>
        <v>Max</v>
      </c>
      <c r="X1191" s="2">
        <v>120</v>
      </c>
    </row>
    <row r="1192" spans="1:24" x14ac:dyDescent="0.25">
      <c r="A1192" s="11"/>
      <c r="B1192" s="22" t="s">
        <v>1292</v>
      </c>
      <c r="C1192" s="22"/>
      <c r="D1192" s="22" t="s">
        <v>1293</v>
      </c>
      <c r="E1192" s="31" t="s">
        <v>113</v>
      </c>
      <c r="F1192" s="12">
        <f>SUMIFS('Inventory Details'!$H:$H,'Inventory Details'!$B:$B,$B1192,'Inventory Details'!$E:$E,$E1192)</f>
        <v>4</v>
      </c>
      <c r="G1192" s="12">
        <f>SUMIFS('PO Details'!$H:$H,'PO Details'!$D:$D,Planning!$B1192,'PO Details'!$L:$L,$E1192)</f>
        <v>0</v>
      </c>
      <c r="H1192" s="12">
        <f>SUMIFS('SO Details'!$G:$G,'SO Details'!$D:$D,Planning!$B1192,'SO Details'!$K:$K,$E1192)</f>
        <v>0</v>
      </c>
      <c r="I1192" s="20">
        <f>IF(COUNTIFS($C:$C,B1192)&gt;1,SUMIFS('Sales Hx'!$Q:$Q,'Sales Hx'!$B:$B,_xlfn.XLOOKUP(B1192,C:C,B:B),'Sales Hx'!$D:$D,Planning!$E1192),SUMIFS('Sales Hx'!$Q:$Q,'Sales Hx'!$B:$B,Planning!$B1192,'Sales Hx'!$D:$D,Planning!$E1192))</f>
        <v>0</v>
      </c>
      <c r="J1192" s="16">
        <f>IF(COUNTIFS($C:$C,B1192)&gt;1,SUMIFS('Sales Hx'!$S:$S,'Sales Hx'!$B:$B,_xlfn.XLOOKUP(B1192,C:C,B:B),'Sales Hx'!$D:$D,E1192),SUMIFS('Sales Hx'!$S:$S,'Sales Hx'!$B:$B,$B1192,'Sales Hx'!$D:$D,$E1192))</f>
        <v>0</v>
      </c>
      <c r="K1192" s="16">
        <f t="shared" si="102"/>
        <v>0</v>
      </c>
      <c r="L1192" s="12">
        <f>IF(M1192&lt;&gt;"",M1192,IF(COUNTIFS($C:$C,B1192)&gt;1,SUMIFS('Sales Hx'!V:V,'Sales Hx'!$B:$B,_xlfn.XLOOKUP(B1192,C:C,B:B),'Sales Hx'!$D:$D,$E1192),SUMIFS('Sales Hx'!V:V,'Sales Hx'!$B:$B,$B1192,'Sales Hx'!$D:$D,$E1192)))</f>
        <v>0</v>
      </c>
      <c r="M1192" s="12">
        <v>0</v>
      </c>
      <c r="N1192" s="15">
        <f t="shared" si="99"/>
        <v>0</v>
      </c>
      <c r="O1192" s="21">
        <f t="shared" si="101"/>
        <v>0</v>
      </c>
      <c r="P1192" s="24">
        <v>6.05</v>
      </c>
      <c r="Q1192" s="18">
        <f t="shared" si="100"/>
        <v>0</v>
      </c>
      <c r="R1192" s="2">
        <v>1</v>
      </c>
      <c r="S1192" s="2">
        <v>120</v>
      </c>
      <c r="T1192" s="2" t="s">
        <v>4647</v>
      </c>
      <c r="U1192" s="28" t="str">
        <f>IF(G1192=0,"",_xlfn.MINIFS('PO Details'!$I:$I,'PO Details'!$D:$D,Planning!$B1192,'PO Details'!$L:$L,Planning!$E1192))</f>
        <v/>
      </c>
      <c r="V1192" s="29" t="s">
        <v>4640</v>
      </c>
      <c r="W1192" t="str">
        <f t="shared" si="98"/>
        <v>Max</v>
      </c>
      <c r="X1192" s="2">
        <v>120</v>
      </c>
    </row>
    <row r="1193" spans="1:24" x14ac:dyDescent="0.25">
      <c r="A1193" s="11"/>
      <c r="B1193" s="22" t="s">
        <v>1294</v>
      </c>
      <c r="C1193" s="22"/>
      <c r="D1193" s="22" t="s">
        <v>1295</v>
      </c>
      <c r="E1193" s="31" t="s">
        <v>113</v>
      </c>
      <c r="F1193" s="12">
        <f>SUMIFS('Inventory Details'!$H:$H,'Inventory Details'!$B:$B,$B1193,'Inventory Details'!$E:$E,$E1193)</f>
        <v>1</v>
      </c>
      <c r="G1193" s="12">
        <f>SUMIFS('PO Details'!$H:$H,'PO Details'!$D:$D,Planning!$B1193,'PO Details'!$L:$L,$E1193)</f>
        <v>0</v>
      </c>
      <c r="H1193" s="12">
        <f>SUMIFS('SO Details'!$G:$G,'SO Details'!$D:$D,Planning!$B1193,'SO Details'!$K:$K,$E1193)</f>
        <v>0</v>
      </c>
      <c r="I1193" s="20">
        <f>IF(COUNTIFS($C:$C,B1193)&gt;1,SUMIFS('Sales Hx'!$Q:$Q,'Sales Hx'!$B:$B,_xlfn.XLOOKUP(B1193,C:C,B:B),'Sales Hx'!$D:$D,Planning!$E1193),SUMIFS('Sales Hx'!$Q:$Q,'Sales Hx'!$B:$B,Planning!$B1193,'Sales Hx'!$D:$D,Planning!$E1193))</f>
        <v>0</v>
      </c>
      <c r="J1193" s="16">
        <f>IF(COUNTIFS($C:$C,B1193)&gt;1,SUMIFS('Sales Hx'!$S:$S,'Sales Hx'!$B:$B,_xlfn.XLOOKUP(B1193,C:C,B:B),'Sales Hx'!$D:$D,E1193),SUMIFS('Sales Hx'!$S:$S,'Sales Hx'!$B:$B,$B1193,'Sales Hx'!$D:$D,$E1193))</f>
        <v>0</v>
      </c>
      <c r="K1193" s="16">
        <f t="shared" si="102"/>
        <v>0</v>
      </c>
      <c r="L1193" s="12">
        <f>IF(M1193&lt;&gt;"",M1193,IF(COUNTIFS($C:$C,B1193)&gt;1,SUMIFS('Sales Hx'!V:V,'Sales Hx'!$B:$B,_xlfn.XLOOKUP(B1193,C:C,B:B),'Sales Hx'!$D:$D,$E1193),SUMIFS('Sales Hx'!V:V,'Sales Hx'!$B:$B,$B1193,'Sales Hx'!$D:$D,$E1193)))</f>
        <v>0</v>
      </c>
      <c r="M1193" s="12">
        <v>0</v>
      </c>
      <c r="N1193" s="15">
        <f t="shared" si="99"/>
        <v>0</v>
      </c>
      <c r="O1193" s="21">
        <f t="shared" si="101"/>
        <v>0</v>
      </c>
      <c r="P1193" s="24">
        <v>1.01</v>
      </c>
      <c r="Q1193" s="18">
        <f t="shared" si="100"/>
        <v>0</v>
      </c>
      <c r="R1193" s="2">
        <v>1</v>
      </c>
      <c r="S1193" s="2">
        <v>120</v>
      </c>
      <c r="T1193" s="2" t="s">
        <v>4647</v>
      </c>
      <c r="U1193" s="28" t="str">
        <f>IF(G1193=0,"",_xlfn.MINIFS('PO Details'!$I:$I,'PO Details'!$D:$D,Planning!$B1193,'PO Details'!$L:$L,Planning!$E1193))</f>
        <v/>
      </c>
      <c r="V1193" s="29" t="s">
        <v>4640</v>
      </c>
      <c r="W1193" t="str">
        <f t="shared" si="98"/>
        <v>Max</v>
      </c>
      <c r="X1193" s="2">
        <v>120</v>
      </c>
    </row>
    <row r="1194" spans="1:24" x14ac:dyDescent="0.25">
      <c r="A1194" s="11"/>
      <c r="B1194" s="22" t="s">
        <v>1296</v>
      </c>
      <c r="C1194" s="22"/>
      <c r="D1194" s="22" t="s">
        <v>1297</v>
      </c>
      <c r="E1194" s="31" t="s">
        <v>113</v>
      </c>
      <c r="F1194" s="12">
        <f>SUMIFS('Inventory Details'!$H:$H,'Inventory Details'!$B:$B,$B1194,'Inventory Details'!$E:$E,$E1194)</f>
        <v>5</v>
      </c>
      <c r="G1194" s="12">
        <f>SUMIFS('PO Details'!$H:$H,'PO Details'!$D:$D,Planning!$B1194,'PO Details'!$L:$L,$E1194)</f>
        <v>0</v>
      </c>
      <c r="H1194" s="12">
        <f>SUMIFS('SO Details'!$G:$G,'SO Details'!$D:$D,Planning!$B1194,'SO Details'!$K:$K,$E1194)</f>
        <v>0</v>
      </c>
      <c r="I1194" s="20">
        <f>IF(COUNTIFS($C:$C,B1194)&gt;1,SUMIFS('Sales Hx'!$Q:$Q,'Sales Hx'!$B:$B,_xlfn.XLOOKUP(B1194,C:C,B:B),'Sales Hx'!$D:$D,Planning!$E1194),SUMIFS('Sales Hx'!$Q:$Q,'Sales Hx'!$B:$B,Planning!$B1194,'Sales Hx'!$D:$D,Planning!$E1194))</f>
        <v>0</v>
      </c>
      <c r="J1194" s="16">
        <f>IF(COUNTIFS($C:$C,B1194)&gt;1,SUMIFS('Sales Hx'!$S:$S,'Sales Hx'!$B:$B,_xlfn.XLOOKUP(B1194,C:C,B:B),'Sales Hx'!$D:$D,E1194),SUMIFS('Sales Hx'!$S:$S,'Sales Hx'!$B:$B,$B1194,'Sales Hx'!$D:$D,$E1194))</f>
        <v>0</v>
      </c>
      <c r="K1194" s="16">
        <f t="shared" si="102"/>
        <v>0</v>
      </c>
      <c r="L1194" s="12">
        <f>IF(M1194&lt;&gt;"",M1194,IF(COUNTIFS($C:$C,B1194)&gt;1,SUMIFS('Sales Hx'!V:V,'Sales Hx'!$B:$B,_xlfn.XLOOKUP(B1194,C:C,B:B),'Sales Hx'!$D:$D,$E1194),SUMIFS('Sales Hx'!V:V,'Sales Hx'!$B:$B,$B1194,'Sales Hx'!$D:$D,$E1194)))</f>
        <v>0</v>
      </c>
      <c r="M1194" s="12">
        <v>0</v>
      </c>
      <c r="N1194" s="15">
        <f t="shared" si="99"/>
        <v>0</v>
      </c>
      <c r="O1194" s="21">
        <f t="shared" si="101"/>
        <v>0</v>
      </c>
      <c r="P1194" s="24">
        <v>16.59</v>
      </c>
      <c r="Q1194" s="18">
        <f t="shared" si="100"/>
        <v>0</v>
      </c>
      <c r="R1194" s="2">
        <v>1</v>
      </c>
      <c r="S1194" s="2">
        <v>120</v>
      </c>
      <c r="T1194" s="2" t="s">
        <v>4647</v>
      </c>
      <c r="U1194" s="28" t="str">
        <f>IF(G1194=0,"",_xlfn.MINIFS('PO Details'!$I:$I,'PO Details'!$D:$D,Planning!$B1194,'PO Details'!$L:$L,Planning!$E1194))</f>
        <v/>
      </c>
      <c r="V1194" s="29" t="s">
        <v>4640</v>
      </c>
      <c r="W1194" t="str">
        <f t="shared" si="98"/>
        <v>Max</v>
      </c>
      <c r="X1194" s="2">
        <v>120</v>
      </c>
    </row>
    <row r="1195" spans="1:24" x14ac:dyDescent="0.25">
      <c r="A1195" s="11"/>
      <c r="B1195" s="22" t="s">
        <v>1298</v>
      </c>
      <c r="C1195" s="22"/>
      <c r="D1195" s="22" t="s">
        <v>1299</v>
      </c>
      <c r="E1195" s="31" t="s">
        <v>113</v>
      </c>
      <c r="F1195" s="12">
        <f>SUMIFS('Inventory Details'!$H:$H,'Inventory Details'!$B:$B,$B1195,'Inventory Details'!$E:$E,$E1195)</f>
        <v>3</v>
      </c>
      <c r="G1195" s="12">
        <f>SUMIFS('PO Details'!$H:$H,'PO Details'!$D:$D,Planning!$B1195,'PO Details'!$L:$L,$E1195)</f>
        <v>0</v>
      </c>
      <c r="H1195" s="12">
        <f>SUMIFS('SO Details'!$G:$G,'SO Details'!$D:$D,Planning!$B1195,'SO Details'!$K:$K,$E1195)</f>
        <v>0</v>
      </c>
      <c r="I1195" s="20">
        <f>IF(COUNTIFS($C:$C,B1195)&gt;1,SUMIFS('Sales Hx'!$Q:$Q,'Sales Hx'!$B:$B,_xlfn.XLOOKUP(B1195,C:C,B:B),'Sales Hx'!$D:$D,Planning!$E1195),SUMIFS('Sales Hx'!$Q:$Q,'Sales Hx'!$B:$B,Planning!$B1195,'Sales Hx'!$D:$D,Planning!$E1195))</f>
        <v>0</v>
      </c>
      <c r="J1195" s="16">
        <f>IF(COUNTIFS($C:$C,B1195)&gt;1,SUMIFS('Sales Hx'!$S:$S,'Sales Hx'!$B:$B,_xlfn.XLOOKUP(B1195,C:C,B:B),'Sales Hx'!$D:$D,E1195),SUMIFS('Sales Hx'!$S:$S,'Sales Hx'!$B:$B,$B1195,'Sales Hx'!$D:$D,$E1195))</f>
        <v>0</v>
      </c>
      <c r="K1195" s="16">
        <f t="shared" si="102"/>
        <v>0</v>
      </c>
      <c r="L1195" s="12">
        <f>IF(M1195&lt;&gt;"",M1195,IF(COUNTIFS($C:$C,B1195)&gt;1,SUMIFS('Sales Hx'!V:V,'Sales Hx'!$B:$B,_xlfn.XLOOKUP(B1195,C:C,B:B),'Sales Hx'!$D:$D,$E1195),SUMIFS('Sales Hx'!V:V,'Sales Hx'!$B:$B,$B1195,'Sales Hx'!$D:$D,$E1195)))</f>
        <v>0</v>
      </c>
      <c r="M1195" s="12">
        <v>0</v>
      </c>
      <c r="N1195" s="15">
        <f t="shared" si="99"/>
        <v>0</v>
      </c>
      <c r="O1195" s="21">
        <f t="shared" si="101"/>
        <v>0</v>
      </c>
      <c r="P1195" s="24">
        <v>16.59</v>
      </c>
      <c r="Q1195" s="18">
        <f t="shared" si="100"/>
        <v>0</v>
      </c>
      <c r="R1195" s="2">
        <v>1</v>
      </c>
      <c r="S1195" s="2">
        <v>120</v>
      </c>
      <c r="T1195" s="2" t="s">
        <v>4647</v>
      </c>
      <c r="U1195" s="28" t="str">
        <f>IF(G1195=0,"",_xlfn.MINIFS('PO Details'!$I:$I,'PO Details'!$D:$D,Planning!$B1195,'PO Details'!$L:$L,Planning!$E1195))</f>
        <v/>
      </c>
      <c r="V1195" s="29" t="s">
        <v>4640</v>
      </c>
      <c r="W1195" t="str">
        <f t="shared" si="98"/>
        <v>Max</v>
      </c>
      <c r="X1195" s="2">
        <v>120</v>
      </c>
    </row>
    <row r="1196" spans="1:24" x14ac:dyDescent="0.25">
      <c r="A1196" s="11"/>
      <c r="B1196" s="22" t="s">
        <v>1300</v>
      </c>
      <c r="C1196" s="22"/>
      <c r="D1196" s="22" t="s">
        <v>1301</v>
      </c>
      <c r="E1196" s="31" t="s">
        <v>113</v>
      </c>
      <c r="F1196" s="12">
        <f>SUMIFS('Inventory Details'!$H:$H,'Inventory Details'!$B:$B,$B1196,'Inventory Details'!$E:$E,$E1196)</f>
        <v>8</v>
      </c>
      <c r="G1196" s="12">
        <f>SUMIFS('PO Details'!$H:$H,'PO Details'!$D:$D,Planning!$B1196,'PO Details'!$L:$L,$E1196)</f>
        <v>0</v>
      </c>
      <c r="H1196" s="12">
        <f>SUMIFS('SO Details'!$G:$G,'SO Details'!$D:$D,Planning!$B1196,'SO Details'!$K:$K,$E1196)</f>
        <v>0</v>
      </c>
      <c r="I1196" s="20">
        <f>IF(COUNTIFS($C:$C,B1196)&gt;1,SUMIFS('Sales Hx'!$Q:$Q,'Sales Hx'!$B:$B,_xlfn.XLOOKUP(B1196,C:C,B:B),'Sales Hx'!$D:$D,Planning!$E1196),SUMIFS('Sales Hx'!$Q:$Q,'Sales Hx'!$B:$B,Planning!$B1196,'Sales Hx'!$D:$D,Planning!$E1196))</f>
        <v>0</v>
      </c>
      <c r="J1196" s="16">
        <f>IF(COUNTIFS($C:$C,B1196)&gt;1,SUMIFS('Sales Hx'!$S:$S,'Sales Hx'!$B:$B,_xlfn.XLOOKUP(B1196,C:C,B:B),'Sales Hx'!$D:$D,E1196),SUMIFS('Sales Hx'!$S:$S,'Sales Hx'!$B:$B,$B1196,'Sales Hx'!$D:$D,$E1196))</f>
        <v>0</v>
      </c>
      <c r="K1196" s="16">
        <f t="shared" si="102"/>
        <v>0</v>
      </c>
      <c r="L1196" s="12">
        <f>IF(M1196&lt;&gt;"",M1196,IF(COUNTIFS($C:$C,B1196)&gt;1,SUMIFS('Sales Hx'!V:V,'Sales Hx'!$B:$B,_xlfn.XLOOKUP(B1196,C:C,B:B),'Sales Hx'!$D:$D,$E1196),SUMIFS('Sales Hx'!V:V,'Sales Hx'!$B:$B,$B1196,'Sales Hx'!$D:$D,$E1196)))</f>
        <v>0</v>
      </c>
      <c r="M1196" s="12">
        <v>0</v>
      </c>
      <c r="N1196" s="15">
        <f t="shared" si="99"/>
        <v>0</v>
      </c>
      <c r="O1196" s="21">
        <f t="shared" si="101"/>
        <v>0</v>
      </c>
      <c r="P1196" s="24">
        <v>10.66</v>
      </c>
      <c r="Q1196" s="18">
        <f t="shared" si="100"/>
        <v>0</v>
      </c>
      <c r="R1196" s="2">
        <v>1</v>
      </c>
      <c r="S1196" s="2">
        <v>120</v>
      </c>
      <c r="T1196" s="2" t="s">
        <v>4647</v>
      </c>
      <c r="U1196" s="28" t="str">
        <f>IF(G1196=0,"",_xlfn.MINIFS('PO Details'!$I:$I,'PO Details'!$D:$D,Planning!$B1196,'PO Details'!$L:$L,Planning!$E1196))</f>
        <v/>
      </c>
      <c r="V1196" s="29" t="s">
        <v>4640</v>
      </c>
      <c r="W1196" t="str">
        <f t="shared" si="98"/>
        <v>Max</v>
      </c>
      <c r="X1196" s="2">
        <v>120</v>
      </c>
    </row>
    <row r="1197" spans="1:24" x14ac:dyDescent="0.25">
      <c r="A1197" s="11"/>
      <c r="B1197" s="22" t="s">
        <v>1302</v>
      </c>
      <c r="C1197" s="22"/>
      <c r="D1197" s="22" t="s">
        <v>1303</v>
      </c>
      <c r="E1197" s="31" t="s">
        <v>113</v>
      </c>
      <c r="F1197" s="12">
        <f>SUMIFS('Inventory Details'!$H:$H,'Inventory Details'!$B:$B,$B1197,'Inventory Details'!$E:$E,$E1197)</f>
        <v>4</v>
      </c>
      <c r="G1197" s="12">
        <f>SUMIFS('PO Details'!$H:$H,'PO Details'!$D:$D,Planning!$B1197,'PO Details'!$L:$L,$E1197)</f>
        <v>0</v>
      </c>
      <c r="H1197" s="12">
        <f>SUMIFS('SO Details'!$G:$G,'SO Details'!$D:$D,Planning!$B1197,'SO Details'!$K:$K,$E1197)</f>
        <v>0</v>
      </c>
      <c r="I1197" s="20">
        <f>IF(COUNTIFS($C:$C,B1197)&gt;1,SUMIFS('Sales Hx'!$Q:$Q,'Sales Hx'!$B:$B,_xlfn.XLOOKUP(B1197,C:C,B:B),'Sales Hx'!$D:$D,Planning!$E1197),SUMIFS('Sales Hx'!$Q:$Q,'Sales Hx'!$B:$B,Planning!$B1197,'Sales Hx'!$D:$D,Planning!$E1197))</f>
        <v>0</v>
      </c>
      <c r="J1197" s="16">
        <f>IF(COUNTIFS($C:$C,B1197)&gt;1,SUMIFS('Sales Hx'!$S:$S,'Sales Hx'!$B:$B,_xlfn.XLOOKUP(B1197,C:C,B:B),'Sales Hx'!$D:$D,E1197),SUMIFS('Sales Hx'!$S:$S,'Sales Hx'!$B:$B,$B1197,'Sales Hx'!$D:$D,$E1197))</f>
        <v>0</v>
      </c>
      <c r="K1197" s="16">
        <f t="shared" si="102"/>
        <v>0</v>
      </c>
      <c r="L1197" s="12">
        <f>IF(M1197&lt;&gt;"",M1197,IF(COUNTIFS($C:$C,B1197)&gt;1,SUMIFS('Sales Hx'!V:V,'Sales Hx'!$B:$B,_xlfn.XLOOKUP(B1197,C:C,B:B),'Sales Hx'!$D:$D,$E1197),SUMIFS('Sales Hx'!V:V,'Sales Hx'!$B:$B,$B1197,'Sales Hx'!$D:$D,$E1197)))</f>
        <v>0</v>
      </c>
      <c r="M1197" s="12">
        <v>0</v>
      </c>
      <c r="N1197" s="15">
        <f t="shared" si="99"/>
        <v>0</v>
      </c>
      <c r="O1197" s="21">
        <f t="shared" si="101"/>
        <v>0</v>
      </c>
      <c r="P1197" s="24">
        <v>8.74</v>
      </c>
      <c r="Q1197" s="18">
        <f t="shared" si="100"/>
        <v>0</v>
      </c>
      <c r="R1197" s="2">
        <v>1</v>
      </c>
      <c r="S1197" s="2">
        <v>120</v>
      </c>
      <c r="T1197" s="2" t="s">
        <v>4647</v>
      </c>
      <c r="U1197" s="28" t="str">
        <f>IF(G1197=0,"",_xlfn.MINIFS('PO Details'!$I:$I,'PO Details'!$D:$D,Planning!$B1197,'PO Details'!$L:$L,Planning!$E1197))</f>
        <v/>
      </c>
      <c r="V1197" s="29" t="s">
        <v>4640</v>
      </c>
      <c r="W1197" t="str">
        <f t="shared" si="98"/>
        <v>Max</v>
      </c>
      <c r="X1197" s="2">
        <v>120</v>
      </c>
    </row>
    <row r="1198" spans="1:24" x14ac:dyDescent="0.25">
      <c r="A1198" s="11"/>
      <c r="B1198" s="22" t="s">
        <v>1304</v>
      </c>
      <c r="C1198" s="22"/>
      <c r="D1198" s="22" t="s">
        <v>1305</v>
      </c>
      <c r="E1198" s="31" t="s">
        <v>113</v>
      </c>
      <c r="F1198" s="12">
        <f>SUMIFS('Inventory Details'!$H:$H,'Inventory Details'!$B:$B,$B1198,'Inventory Details'!$E:$E,$E1198)</f>
        <v>2</v>
      </c>
      <c r="G1198" s="12">
        <f>SUMIFS('PO Details'!$H:$H,'PO Details'!$D:$D,Planning!$B1198,'PO Details'!$L:$L,$E1198)</f>
        <v>0</v>
      </c>
      <c r="H1198" s="12">
        <f>SUMIFS('SO Details'!$G:$G,'SO Details'!$D:$D,Planning!$B1198,'SO Details'!$K:$K,$E1198)</f>
        <v>0</v>
      </c>
      <c r="I1198" s="20">
        <f>IF(COUNTIFS($C:$C,B1198)&gt;1,SUMIFS('Sales Hx'!$Q:$Q,'Sales Hx'!$B:$B,_xlfn.XLOOKUP(B1198,C:C,B:B),'Sales Hx'!$D:$D,Planning!$E1198),SUMIFS('Sales Hx'!$Q:$Q,'Sales Hx'!$B:$B,Planning!$B1198,'Sales Hx'!$D:$D,Planning!$E1198))</f>
        <v>0</v>
      </c>
      <c r="J1198" s="16">
        <f>IF(COUNTIFS($C:$C,B1198)&gt;1,SUMIFS('Sales Hx'!$S:$S,'Sales Hx'!$B:$B,_xlfn.XLOOKUP(B1198,C:C,B:B),'Sales Hx'!$D:$D,E1198),SUMIFS('Sales Hx'!$S:$S,'Sales Hx'!$B:$B,$B1198,'Sales Hx'!$D:$D,$E1198))</f>
        <v>0</v>
      </c>
      <c r="K1198" s="16">
        <f t="shared" si="102"/>
        <v>0</v>
      </c>
      <c r="L1198" s="12">
        <f>IF(M1198&lt;&gt;"",M1198,IF(COUNTIFS($C:$C,B1198)&gt;1,SUMIFS('Sales Hx'!V:V,'Sales Hx'!$B:$B,_xlfn.XLOOKUP(B1198,C:C,B:B),'Sales Hx'!$D:$D,$E1198),SUMIFS('Sales Hx'!V:V,'Sales Hx'!$B:$B,$B1198,'Sales Hx'!$D:$D,$E1198)))</f>
        <v>0</v>
      </c>
      <c r="M1198" s="12">
        <v>0</v>
      </c>
      <c r="N1198" s="15">
        <f t="shared" si="99"/>
        <v>0</v>
      </c>
      <c r="O1198" s="21">
        <f t="shared" si="101"/>
        <v>0</v>
      </c>
      <c r="P1198" s="24">
        <v>14.21</v>
      </c>
      <c r="Q1198" s="18">
        <f t="shared" si="100"/>
        <v>0</v>
      </c>
      <c r="R1198" s="2">
        <v>1</v>
      </c>
      <c r="S1198" s="2">
        <v>120</v>
      </c>
      <c r="T1198" s="2" t="s">
        <v>4647</v>
      </c>
      <c r="U1198" s="28" t="str">
        <f>IF(G1198=0,"",_xlfn.MINIFS('PO Details'!$I:$I,'PO Details'!$D:$D,Planning!$B1198,'PO Details'!$L:$L,Planning!$E1198))</f>
        <v/>
      </c>
      <c r="V1198" s="29" t="s">
        <v>4640</v>
      </c>
      <c r="W1198" t="str">
        <f t="shared" si="98"/>
        <v>Max</v>
      </c>
      <c r="X1198" s="2">
        <v>120</v>
      </c>
    </row>
    <row r="1199" spans="1:24" x14ac:dyDescent="0.25">
      <c r="A1199" s="11"/>
      <c r="B1199" s="22" t="s">
        <v>1306</v>
      </c>
      <c r="C1199" s="22"/>
      <c r="D1199" s="22" t="s">
        <v>1307</v>
      </c>
      <c r="E1199" s="31" t="s">
        <v>113</v>
      </c>
      <c r="F1199" s="12">
        <f>SUMIFS('Inventory Details'!$H:$H,'Inventory Details'!$B:$B,$B1199,'Inventory Details'!$E:$E,$E1199)</f>
        <v>5</v>
      </c>
      <c r="G1199" s="12">
        <f>SUMIFS('PO Details'!$H:$H,'PO Details'!$D:$D,Planning!$B1199,'PO Details'!$L:$L,$E1199)</f>
        <v>0</v>
      </c>
      <c r="H1199" s="12">
        <f>SUMIFS('SO Details'!$G:$G,'SO Details'!$D:$D,Planning!$B1199,'SO Details'!$K:$K,$E1199)</f>
        <v>0</v>
      </c>
      <c r="I1199" s="20">
        <f>IF(COUNTIFS($C:$C,B1199)&gt;1,SUMIFS('Sales Hx'!$Q:$Q,'Sales Hx'!$B:$B,_xlfn.XLOOKUP(B1199,C:C,B:B),'Sales Hx'!$D:$D,Planning!$E1199),SUMIFS('Sales Hx'!$Q:$Q,'Sales Hx'!$B:$B,Planning!$B1199,'Sales Hx'!$D:$D,Planning!$E1199))</f>
        <v>0</v>
      </c>
      <c r="J1199" s="16">
        <f>IF(COUNTIFS($C:$C,B1199)&gt;1,SUMIFS('Sales Hx'!$S:$S,'Sales Hx'!$B:$B,_xlfn.XLOOKUP(B1199,C:C,B:B),'Sales Hx'!$D:$D,E1199),SUMIFS('Sales Hx'!$S:$S,'Sales Hx'!$B:$B,$B1199,'Sales Hx'!$D:$D,$E1199))</f>
        <v>0</v>
      </c>
      <c r="K1199" s="16">
        <f t="shared" si="102"/>
        <v>0</v>
      </c>
      <c r="L1199" s="12">
        <f>IF(M1199&lt;&gt;"",M1199,IF(COUNTIFS($C:$C,B1199)&gt;1,SUMIFS('Sales Hx'!V:V,'Sales Hx'!$B:$B,_xlfn.XLOOKUP(B1199,C:C,B:B),'Sales Hx'!$D:$D,$E1199),SUMIFS('Sales Hx'!V:V,'Sales Hx'!$B:$B,$B1199,'Sales Hx'!$D:$D,$E1199)))</f>
        <v>0</v>
      </c>
      <c r="M1199" s="12">
        <v>0</v>
      </c>
      <c r="N1199" s="15">
        <f t="shared" si="99"/>
        <v>0</v>
      </c>
      <c r="O1199" s="21">
        <f t="shared" si="101"/>
        <v>0</v>
      </c>
      <c r="P1199" s="24">
        <v>16.63</v>
      </c>
      <c r="Q1199" s="18">
        <f t="shared" si="100"/>
        <v>0</v>
      </c>
      <c r="R1199" s="2">
        <v>1</v>
      </c>
      <c r="S1199" s="2">
        <v>120</v>
      </c>
      <c r="T1199" s="2" t="s">
        <v>4647</v>
      </c>
      <c r="U1199" s="28" t="str">
        <f>IF(G1199=0,"",_xlfn.MINIFS('PO Details'!$I:$I,'PO Details'!$D:$D,Planning!$B1199,'PO Details'!$L:$L,Planning!$E1199))</f>
        <v/>
      </c>
      <c r="V1199" s="29" t="s">
        <v>4640</v>
      </c>
      <c r="W1199" t="str">
        <f t="shared" si="98"/>
        <v>Max</v>
      </c>
      <c r="X1199" s="2">
        <v>120</v>
      </c>
    </row>
    <row r="1200" spans="1:24" x14ac:dyDescent="0.25">
      <c r="A1200" s="11"/>
      <c r="B1200" s="22" t="s">
        <v>1308</v>
      </c>
      <c r="C1200" s="22"/>
      <c r="D1200" s="22" t="s">
        <v>1309</v>
      </c>
      <c r="E1200" s="31" t="s">
        <v>113</v>
      </c>
      <c r="F1200" s="12">
        <f>SUMIFS('Inventory Details'!$H:$H,'Inventory Details'!$B:$B,$B1200,'Inventory Details'!$E:$E,$E1200)</f>
        <v>1</v>
      </c>
      <c r="G1200" s="12">
        <f>SUMIFS('PO Details'!$H:$H,'PO Details'!$D:$D,Planning!$B1200,'PO Details'!$L:$L,$E1200)</f>
        <v>0</v>
      </c>
      <c r="H1200" s="12">
        <f>SUMIFS('SO Details'!$G:$G,'SO Details'!$D:$D,Planning!$B1200,'SO Details'!$K:$K,$E1200)</f>
        <v>0</v>
      </c>
      <c r="I1200" s="20">
        <f>IF(COUNTIFS($C:$C,B1200)&gt;1,SUMIFS('Sales Hx'!$Q:$Q,'Sales Hx'!$B:$B,_xlfn.XLOOKUP(B1200,C:C,B:B),'Sales Hx'!$D:$D,Planning!$E1200),SUMIFS('Sales Hx'!$Q:$Q,'Sales Hx'!$B:$B,Planning!$B1200,'Sales Hx'!$D:$D,Planning!$E1200))</f>
        <v>0</v>
      </c>
      <c r="J1200" s="16">
        <f>IF(COUNTIFS($C:$C,B1200)&gt;1,SUMIFS('Sales Hx'!$S:$S,'Sales Hx'!$B:$B,_xlfn.XLOOKUP(B1200,C:C,B:B),'Sales Hx'!$D:$D,E1200),SUMIFS('Sales Hx'!$S:$S,'Sales Hx'!$B:$B,$B1200,'Sales Hx'!$D:$D,$E1200))</f>
        <v>0</v>
      </c>
      <c r="K1200" s="16">
        <f t="shared" si="102"/>
        <v>0</v>
      </c>
      <c r="L1200" s="12">
        <f>IF(M1200&lt;&gt;"",M1200,IF(COUNTIFS($C:$C,B1200)&gt;1,SUMIFS('Sales Hx'!V:V,'Sales Hx'!$B:$B,_xlfn.XLOOKUP(B1200,C:C,B:B),'Sales Hx'!$D:$D,$E1200),SUMIFS('Sales Hx'!V:V,'Sales Hx'!$B:$B,$B1200,'Sales Hx'!$D:$D,$E1200)))</f>
        <v>0</v>
      </c>
      <c r="M1200" s="12">
        <v>0</v>
      </c>
      <c r="N1200" s="15">
        <f t="shared" si="99"/>
        <v>0</v>
      </c>
      <c r="O1200" s="21">
        <f t="shared" si="101"/>
        <v>0</v>
      </c>
      <c r="P1200" s="24">
        <v>15.31</v>
      </c>
      <c r="Q1200" s="18">
        <f t="shared" si="100"/>
        <v>0</v>
      </c>
      <c r="R1200" s="2">
        <v>1</v>
      </c>
      <c r="S1200" s="2">
        <v>120</v>
      </c>
      <c r="T1200" s="2" t="s">
        <v>4647</v>
      </c>
      <c r="U1200" s="28" t="str">
        <f>IF(G1200=0,"",_xlfn.MINIFS('PO Details'!$I:$I,'PO Details'!$D:$D,Planning!$B1200,'PO Details'!$L:$L,Planning!$E1200))</f>
        <v/>
      </c>
      <c r="V1200" s="29" t="s">
        <v>4640</v>
      </c>
      <c r="W1200" t="str">
        <f t="shared" si="98"/>
        <v>Max</v>
      </c>
      <c r="X1200" s="2">
        <v>120</v>
      </c>
    </row>
    <row r="1201" spans="1:24" x14ac:dyDescent="0.25">
      <c r="A1201" s="11"/>
      <c r="B1201" s="22" t="s">
        <v>1310</v>
      </c>
      <c r="C1201" s="22"/>
      <c r="D1201" s="22" t="s">
        <v>1311</v>
      </c>
      <c r="E1201" s="31" t="s">
        <v>113</v>
      </c>
      <c r="F1201" s="12">
        <f>SUMIFS('Inventory Details'!$H:$H,'Inventory Details'!$B:$B,$B1201,'Inventory Details'!$E:$E,$E1201)</f>
        <v>7</v>
      </c>
      <c r="G1201" s="12">
        <f>SUMIFS('PO Details'!$H:$H,'PO Details'!$D:$D,Planning!$B1201,'PO Details'!$L:$L,$E1201)</f>
        <v>0</v>
      </c>
      <c r="H1201" s="12">
        <f>SUMIFS('SO Details'!$G:$G,'SO Details'!$D:$D,Planning!$B1201,'SO Details'!$K:$K,$E1201)</f>
        <v>0</v>
      </c>
      <c r="I1201" s="20">
        <f>IF(COUNTIFS($C:$C,B1201)&gt;1,SUMIFS('Sales Hx'!$Q:$Q,'Sales Hx'!$B:$B,_xlfn.XLOOKUP(B1201,C:C,B:B),'Sales Hx'!$D:$D,Planning!$E1201),SUMIFS('Sales Hx'!$Q:$Q,'Sales Hx'!$B:$B,Planning!$B1201,'Sales Hx'!$D:$D,Planning!$E1201))</f>
        <v>0</v>
      </c>
      <c r="J1201" s="16">
        <f>IF(COUNTIFS($C:$C,B1201)&gt;1,SUMIFS('Sales Hx'!$S:$S,'Sales Hx'!$B:$B,_xlfn.XLOOKUP(B1201,C:C,B:B),'Sales Hx'!$D:$D,E1201),SUMIFS('Sales Hx'!$S:$S,'Sales Hx'!$B:$B,$B1201,'Sales Hx'!$D:$D,$E1201))</f>
        <v>0</v>
      </c>
      <c r="K1201" s="16">
        <f t="shared" si="102"/>
        <v>0</v>
      </c>
      <c r="L1201" s="12">
        <f>IF(M1201&lt;&gt;"",M1201,IF(COUNTIFS($C:$C,B1201)&gt;1,SUMIFS('Sales Hx'!V:V,'Sales Hx'!$B:$B,_xlfn.XLOOKUP(B1201,C:C,B:B),'Sales Hx'!$D:$D,$E1201),SUMIFS('Sales Hx'!V:V,'Sales Hx'!$B:$B,$B1201,'Sales Hx'!$D:$D,$E1201)))</f>
        <v>0</v>
      </c>
      <c r="M1201" s="12">
        <v>0</v>
      </c>
      <c r="N1201" s="15">
        <f t="shared" si="99"/>
        <v>0</v>
      </c>
      <c r="O1201" s="21">
        <f t="shared" si="101"/>
        <v>0</v>
      </c>
      <c r="P1201" s="24">
        <v>32.69</v>
      </c>
      <c r="Q1201" s="18">
        <f t="shared" si="100"/>
        <v>0</v>
      </c>
      <c r="R1201" s="2">
        <v>1</v>
      </c>
      <c r="S1201" s="2">
        <v>120</v>
      </c>
      <c r="T1201" s="2" t="s">
        <v>4647</v>
      </c>
      <c r="U1201" s="28" t="str">
        <f>IF(G1201=0,"",_xlfn.MINIFS('PO Details'!$I:$I,'PO Details'!$D:$D,Planning!$B1201,'PO Details'!$L:$L,Planning!$E1201))</f>
        <v/>
      </c>
      <c r="V1201" s="29" t="s">
        <v>4640</v>
      </c>
      <c r="W1201" t="str">
        <f t="shared" si="98"/>
        <v>Max</v>
      </c>
      <c r="X1201" s="2">
        <v>120</v>
      </c>
    </row>
    <row r="1202" spans="1:24" x14ac:dyDescent="0.25">
      <c r="A1202" s="11"/>
      <c r="B1202" s="22" t="s">
        <v>1312</v>
      </c>
      <c r="C1202" s="22"/>
      <c r="D1202" s="22" t="s">
        <v>1313</v>
      </c>
      <c r="E1202" s="31" t="s">
        <v>113</v>
      </c>
      <c r="F1202" s="12">
        <f>SUMIFS('Inventory Details'!$H:$H,'Inventory Details'!$B:$B,$B1202,'Inventory Details'!$E:$E,$E1202)</f>
        <v>1</v>
      </c>
      <c r="G1202" s="12">
        <f>SUMIFS('PO Details'!$H:$H,'PO Details'!$D:$D,Planning!$B1202,'PO Details'!$L:$L,$E1202)</f>
        <v>0</v>
      </c>
      <c r="H1202" s="12">
        <f>SUMIFS('SO Details'!$G:$G,'SO Details'!$D:$D,Planning!$B1202,'SO Details'!$K:$K,$E1202)</f>
        <v>0</v>
      </c>
      <c r="I1202" s="20">
        <f>IF(COUNTIFS($C:$C,B1202)&gt;1,SUMIFS('Sales Hx'!$Q:$Q,'Sales Hx'!$B:$B,_xlfn.XLOOKUP(B1202,C:C,B:B),'Sales Hx'!$D:$D,Planning!$E1202),SUMIFS('Sales Hx'!$Q:$Q,'Sales Hx'!$B:$B,Planning!$B1202,'Sales Hx'!$D:$D,Planning!$E1202))</f>
        <v>0</v>
      </c>
      <c r="J1202" s="16">
        <f>IF(COUNTIFS($C:$C,B1202)&gt;1,SUMIFS('Sales Hx'!$S:$S,'Sales Hx'!$B:$B,_xlfn.XLOOKUP(B1202,C:C,B:B),'Sales Hx'!$D:$D,E1202),SUMIFS('Sales Hx'!$S:$S,'Sales Hx'!$B:$B,$B1202,'Sales Hx'!$D:$D,$E1202))</f>
        <v>0</v>
      </c>
      <c r="K1202" s="16">
        <f t="shared" si="102"/>
        <v>0</v>
      </c>
      <c r="L1202" s="12">
        <f>IF(M1202&lt;&gt;"",M1202,IF(COUNTIFS($C:$C,B1202)&gt;1,SUMIFS('Sales Hx'!V:V,'Sales Hx'!$B:$B,_xlfn.XLOOKUP(B1202,C:C,B:B),'Sales Hx'!$D:$D,$E1202),SUMIFS('Sales Hx'!V:V,'Sales Hx'!$B:$B,$B1202,'Sales Hx'!$D:$D,$E1202)))</f>
        <v>0</v>
      </c>
      <c r="M1202" s="12">
        <v>0</v>
      </c>
      <c r="N1202" s="15">
        <f t="shared" si="99"/>
        <v>0</v>
      </c>
      <c r="O1202" s="21">
        <f t="shared" si="101"/>
        <v>0</v>
      </c>
      <c r="P1202" s="24">
        <v>14.21</v>
      </c>
      <c r="Q1202" s="18">
        <f t="shared" si="100"/>
        <v>0</v>
      </c>
      <c r="R1202" s="2">
        <v>1</v>
      </c>
      <c r="S1202" s="2">
        <v>120</v>
      </c>
      <c r="T1202" s="2" t="s">
        <v>4647</v>
      </c>
      <c r="U1202" s="28" t="str">
        <f>IF(G1202=0,"",_xlfn.MINIFS('PO Details'!$I:$I,'PO Details'!$D:$D,Planning!$B1202,'PO Details'!$L:$L,Planning!$E1202))</f>
        <v/>
      </c>
      <c r="V1202" s="29" t="s">
        <v>4640</v>
      </c>
      <c r="W1202" t="str">
        <f t="shared" si="98"/>
        <v>Max</v>
      </c>
      <c r="X1202" s="2">
        <v>120</v>
      </c>
    </row>
    <row r="1203" spans="1:24" x14ac:dyDescent="0.25">
      <c r="A1203" s="11"/>
      <c r="B1203" s="22" t="s">
        <v>1314</v>
      </c>
      <c r="C1203" s="22"/>
      <c r="D1203" s="22" t="s">
        <v>1315</v>
      </c>
      <c r="E1203" s="31" t="s">
        <v>113</v>
      </c>
      <c r="F1203" s="12">
        <f>SUMIFS('Inventory Details'!$H:$H,'Inventory Details'!$B:$B,$B1203,'Inventory Details'!$E:$E,$E1203)</f>
        <v>2</v>
      </c>
      <c r="G1203" s="12">
        <f>SUMIFS('PO Details'!$H:$H,'PO Details'!$D:$D,Planning!$B1203,'PO Details'!$L:$L,$E1203)</f>
        <v>0</v>
      </c>
      <c r="H1203" s="12">
        <f>SUMIFS('SO Details'!$G:$G,'SO Details'!$D:$D,Planning!$B1203,'SO Details'!$K:$K,$E1203)</f>
        <v>0</v>
      </c>
      <c r="I1203" s="20">
        <f>IF(COUNTIFS($C:$C,B1203)&gt;1,SUMIFS('Sales Hx'!$Q:$Q,'Sales Hx'!$B:$B,_xlfn.XLOOKUP(B1203,C:C,B:B),'Sales Hx'!$D:$D,Planning!$E1203),SUMIFS('Sales Hx'!$Q:$Q,'Sales Hx'!$B:$B,Planning!$B1203,'Sales Hx'!$D:$D,Planning!$E1203))</f>
        <v>0</v>
      </c>
      <c r="J1203" s="16">
        <f>IF(COUNTIFS($C:$C,B1203)&gt;1,SUMIFS('Sales Hx'!$S:$S,'Sales Hx'!$B:$B,_xlfn.XLOOKUP(B1203,C:C,B:B),'Sales Hx'!$D:$D,E1203),SUMIFS('Sales Hx'!$S:$S,'Sales Hx'!$B:$B,$B1203,'Sales Hx'!$D:$D,$E1203))</f>
        <v>0</v>
      </c>
      <c r="K1203" s="16">
        <f t="shared" si="102"/>
        <v>0</v>
      </c>
      <c r="L1203" s="12">
        <f>IF(M1203&lt;&gt;"",M1203,IF(COUNTIFS($C:$C,B1203)&gt;1,SUMIFS('Sales Hx'!V:V,'Sales Hx'!$B:$B,_xlfn.XLOOKUP(B1203,C:C,B:B),'Sales Hx'!$D:$D,$E1203),SUMIFS('Sales Hx'!V:V,'Sales Hx'!$B:$B,$B1203,'Sales Hx'!$D:$D,$E1203)))</f>
        <v>0</v>
      </c>
      <c r="M1203" s="12">
        <v>0</v>
      </c>
      <c r="N1203" s="15">
        <f t="shared" si="99"/>
        <v>0</v>
      </c>
      <c r="O1203" s="21">
        <f t="shared" si="101"/>
        <v>0</v>
      </c>
      <c r="P1203" s="24">
        <v>12.82</v>
      </c>
      <c r="Q1203" s="18">
        <f t="shared" ref="Q1203:Q1253" si="103">IFERROR(P1203*O1203,0)</f>
        <v>0</v>
      </c>
      <c r="R1203" s="2">
        <v>1</v>
      </c>
      <c r="S1203" s="2">
        <v>120</v>
      </c>
      <c r="T1203" s="2" t="s">
        <v>4647</v>
      </c>
      <c r="U1203" s="28" t="str">
        <f>IF(G1203=0,"",_xlfn.MINIFS('PO Details'!$I:$I,'PO Details'!$D:$D,Planning!$B1203,'PO Details'!$L:$L,Planning!$E1203))</f>
        <v/>
      </c>
      <c r="V1203" s="29" t="s">
        <v>4640</v>
      </c>
      <c r="W1203" t="str">
        <f t="shared" ref="W1203:W1266" si="104">IF(K1203=_xlfn.MAXIFS(K:K,B:B,B1203),"Max","")</f>
        <v>Max</v>
      </c>
      <c r="X1203" s="2">
        <v>120</v>
      </c>
    </row>
    <row r="1204" spans="1:24" x14ac:dyDescent="0.25">
      <c r="A1204" s="11"/>
      <c r="B1204" s="22" t="s">
        <v>1316</v>
      </c>
      <c r="C1204" s="22"/>
      <c r="D1204" s="22" t="s">
        <v>1317</v>
      </c>
      <c r="E1204" s="31" t="s">
        <v>113</v>
      </c>
      <c r="F1204" s="12">
        <f>SUMIFS('Inventory Details'!$H:$H,'Inventory Details'!$B:$B,$B1204,'Inventory Details'!$E:$E,$E1204)</f>
        <v>3</v>
      </c>
      <c r="G1204" s="12">
        <f>SUMIFS('PO Details'!$H:$H,'PO Details'!$D:$D,Planning!$B1204,'PO Details'!$L:$L,$E1204)</f>
        <v>0</v>
      </c>
      <c r="H1204" s="12">
        <f>SUMIFS('SO Details'!$G:$G,'SO Details'!$D:$D,Planning!$B1204,'SO Details'!$K:$K,$E1204)</f>
        <v>0</v>
      </c>
      <c r="I1204" s="20">
        <f>IF(COUNTIFS($C:$C,B1204)&gt;1,SUMIFS('Sales Hx'!$Q:$Q,'Sales Hx'!$B:$B,_xlfn.XLOOKUP(B1204,C:C,B:B),'Sales Hx'!$D:$D,Planning!$E1204),SUMIFS('Sales Hx'!$Q:$Q,'Sales Hx'!$B:$B,Planning!$B1204,'Sales Hx'!$D:$D,Planning!$E1204))</f>
        <v>0</v>
      </c>
      <c r="J1204" s="16">
        <f>IF(COUNTIFS($C:$C,B1204)&gt;1,SUMIFS('Sales Hx'!$S:$S,'Sales Hx'!$B:$B,_xlfn.XLOOKUP(B1204,C:C,B:B),'Sales Hx'!$D:$D,E1204),SUMIFS('Sales Hx'!$S:$S,'Sales Hx'!$B:$B,$B1204,'Sales Hx'!$D:$D,$E1204))</f>
        <v>0</v>
      </c>
      <c r="K1204" s="16">
        <f t="shared" si="102"/>
        <v>0</v>
      </c>
      <c r="L1204" s="12">
        <f>IF(M1204&lt;&gt;"",M1204,IF(COUNTIFS($C:$C,B1204)&gt;1,SUMIFS('Sales Hx'!V:V,'Sales Hx'!$B:$B,_xlfn.XLOOKUP(B1204,C:C,B:B),'Sales Hx'!$D:$D,$E1204),SUMIFS('Sales Hx'!V:V,'Sales Hx'!$B:$B,$B1204,'Sales Hx'!$D:$D,$E1204)))</f>
        <v>0</v>
      </c>
      <c r="M1204" s="12">
        <v>0</v>
      </c>
      <c r="N1204" s="15">
        <f t="shared" ref="N1204:N1254" si="105">IFERROR(_xlfn.IFNA(J1204*R1204+L1204,"No Sales Hx"),"No Sales HX")</f>
        <v>0</v>
      </c>
      <c r="O1204" s="21">
        <f t="shared" si="101"/>
        <v>0</v>
      </c>
      <c r="P1204" s="24">
        <v>16.16</v>
      </c>
      <c r="Q1204" s="18">
        <f t="shared" si="103"/>
        <v>0</v>
      </c>
      <c r="R1204" s="2">
        <v>1</v>
      </c>
      <c r="S1204" s="2">
        <v>120</v>
      </c>
      <c r="T1204" s="2" t="s">
        <v>4647</v>
      </c>
      <c r="U1204" s="28" t="str">
        <f>IF(G1204=0,"",_xlfn.MINIFS('PO Details'!$I:$I,'PO Details'!$D:$D,Planning!$B1204,'PO Details'!$L:$L,Planning!$E1204))</f>
        <v/>
      </c>
      <c r="V1204" s="29" t="s">
        <v>4640</v>
      </c>
      <c r="W1204" t="str">
        <f t="shared" si="104"/>
        <v>Max</v>
      </c>
      <c r="X1204" s="2">
        <v>120</v>
      </c>
    </row>
    <row r="1205" spans="1:24" x14ac:dyDescent="0.25">
      <c r="A1205" s="11"/>
      <c r="B1205" s="22" t="s">
        <v>1318</v>
      </c>
      <c r="C1205" s="22"/>
      <c r="D1205" s="22" t="s">
        <v>1319</v>
      </c>
      <c r="E1205" s="31" t="s">
        <v>113</v>
      </c>
      <c r="F1205" s="12">
        <f>SUMIFS('Inventory Details'!$H:$H,'Inventory Details'!$B:$B,$B1205,'Inventory Details'!$E:$E,$E1205)</f>
        <v>3</v>
      </c>
      <c r="G1205" s="12">
        <f>SUMIFS('PO Details'!$H:$H,'PO Details'!$D:$D,Planning!$B1205,'PO Details'!$L:$L,$E1205)</f>
        <v>0</v>
      </c>
      <c r="H1205" s="12">
        <f>SUMIFS('SO Details'!$G:$G,'SO Details'!$D:$D,Planning!$B1205,'SO Details'!$K:$K,$E1205)</f>
        <v>0</v>
      </c>
      <c r="I1205" s="20">
        <f>IF(COUNTIFS($C:$C,B1205)&gt;1,SUMIFS('Sales Hx'!$Q:$Q,'Sales Hx'!$B:$B,_xlfn.XLOOKUP(B1205,C:C,B:B),'Sales Hx'!$D:$D,Planning!$E1205),SUMIFS('Sales Hx'!$Q:$Q,'Sales Hx'!$B:$B,Planning!$B1205,'Sales Hx'!$D:$D,Planning!$E1205))</f>
        <v>0</v>
      </c>
      <c r="J1205" s="16">
        <f>IF(COUNTIFS($C:$C,B1205)&gt;1,SUMIFS('Sales Hx'!$S:$S,'Sales Hx'!$B:$B,_xlfn.XLOOKUP(B1205,C:C,B:B),'Sales Hx'!$D:$D,E1205),SUMIFS('Sales Hx'!$S:$S,'Sales Hx'!$B:$B,$B1205,'Sales Hx'!$D:$D,$E1205))</f>
        <v>0</v>
      </c>
      <c r="K1205" s="16">
        <f t="shared" si="102"/>
        <v>0</v>
      </c>
      <c r="L1205" s="12">
        <f>IF(M1205&lt;&gt;"",M1205,IF(COUNTIFS($C:$C,B1205)&gt;1,SUMIFS('Sales Hx'!V:V,'Sales Hx'!$B:$B,_xlfn.XLOOKUP(B1205,C:C,B:B),'Sales Hx'!$D:$D,$E1205),SUMIFS('Sales Hx'!V:V,'Sales Hx'!$B:$B,$B1205,'Sales Hx'!$D:$D,$E1205)))</f>
        <v>0</v>
      </c>
      <c r="M1205" s="12">
        <v>0</v>
      </c>
      <c r="N1205" s="15">
        <f t="shared" si="105"/>
        <v>0</v>
      </c>
      <c r="O1205" s="21">
        <f t="shared" si="101"/>
        <v>0</v>
      </c>
      <c r="P1205" s="24">
        <v>18.649999999999999</v>
      </c>
      <c r="Q1205" s="18">
        <f t="shared" si="103"/>
        <v>0</v>
      </c>
      <c r="R1205" s="2">
        <v>1</v>
      </c>
      <c r="S1205" s="2">
        <v>120</v>
      </c>
      <c r="T1205" s="2" t="s">
        <v>4647</v>
      </c>
      <c r="U1205" s="28" t="str">
        <f>IF(G1205=0,"",_xlfn.MINIFS('PO Details'!$I:$I,'PO Details'!$D:$D,Planning!$B1205,'PO Details'!$L:$L,Planning!$E1205))</f>
        <v/>
      </c>
      <c r="V1205" s="29" t="s">
        <v>4640</v>
      </c>
      <c r="W1205" t="str">
        <f t="shared" si="104"/>
        <v>Max</v>
      </c>
      <c r="X1205" s="2">
        <v>120</v>
      </c>
    </row>
    <row r="1206" spans="1:24" x14ac:dyDescent="0.25">
      <c r="A1206" s="11"/>
      <c r="B1206" s="22" t="s">
        <v>1320</v>
      </c>
      <c r="C1206" s="22"/>
      <c r="D1206" s="22" t="s">
        <v>1321</v>
      </c>
      <c r="E1206" s="31" t="s">
        <v>113</v>
      </c>
      <c r="F1206" s="12">
        <f>SUMIFS('Inventory Details'!$H:$H,'Inventory Details'!$B:$B,$B1206,'Inventory Details'!$E:$E,$E1206)</f>
        <v>4</v>
      </c>
      <c r="G1206" s="12">
        <f>SUMIFS('PO Details'!$H:$H,'PO Details'!$D:$D,Planning!$B1206,'PO Details'!$L:$L,$E1206)</f>
        <v>0</v>
      </c>
      <c r="H1206" s="12">
        <f>SUMIFS('SO Details'!$G:$G,'SO Details'!$D:$D,Planning!$B1206,'SO Details'!$K:$K,$E1206)</f>
        <v>0</v>
      </c>
      <c r="I1206" s="20">
        <f>IF(COUNTIFS($C:$C,B1206)&gt;1,SUMIFS('Sales Hx'!$Q:$Q,'Sales Hx'!$B:$B,_xlfn.XLOOKUP(B1206,C:C,B:B),'Sales Hx'!$D:$D,Planning!$E1206),SUMIFS('Sales Hx'!$Q:$Q,'Sales Hx'!$B:$B,Planning!$B1206,'Sales Hx'!$D:$D,Planning!$E1206))</f>
        <v>0</v>
      </c>
      <c r="J1206" s="16">
        <f>IF(COUNTIFS($C:$C,B1206)&gt;1,SUMIFS('Sales Hx'!$S:$S,'Sales Hx'!$B:$B,_xlfn.XLOOKUP(B1206,C:C,B:B),'Sales Hx'!$D:$D,E1206),SUMIFS('Sales Hx'!$S:$S,'Sales Hx'!$B:$B,$B1206,'Sales Hx'!$D:$D,$E1206))</f>
        <v>0</v>
      </c>
      <c r="K1206" s="16">
        <f t="shared" si="102"/>
        <v>0</v>
      </c>
      <c r="L1206" s="12">
        <f>IF(M1206&lt;&gt;"",M1206,IF(COUNTIFS($C:$C,B1206)&gt;1,SUMIFS('Sales Hx'!V:V,'Sales Hx'!$B:$B,_xlfn.XLOOKUP(B1206,C:C,B:B),'Sales Hx'!$D:$D,$E1206),SUMIFS('Sales Hx'!V:V,'Sales Hx'!$B:$B,$B1206,'Sales Hx'!$D:$D,$E1206)))</f>
        <v>0</v>
      </c>
      <c r="M1206" s="12">
        <v>0</v>
      </c>
      <c r="N1206" s="15">
        <f t="shared" si="105"/>
        <v>0</v>
      </c>
      <c r="O1206" s="21">
        <f t="shared" si="101"/>
        <v>0</v>
      </c>
      <c r="P1206" s="24">
        <v>15.31</v>
      </c>
      <c r="Q1206" s="18">
        <f t="shared" si="103"/>
        <v>0</v>
      </c>
      <c r="R1206" s="2">
        <v>1</v>
      </c>
      <c r="S1206" s="2">
        <v>120</v>
      </c>
      <c r="T1206" s="2" t="s">
        <v>4647</v>
      </c>
      <c r="U1206" s="28" t="str">
        <f>IF(G1206=0,"",_xlfn.MINIFS('PO Details'!$I:$I,'PO Details'!$D:$D,Planning!$B1206,'PO Details'!$L:$L,Planning!$E1206))</f>
        <v/>
      </c>
      <c r="V1206" s="29" t="s">
        <v>4640</v>
      </c>
      <c r="W1206" t="str">
        <f t="shared" si="104"/>
        <v>Max</v>
      </c>
      <c r="X1206" s="2">
        <v>120</v>
      </c>
    </row>
    <row r="1207" spans="1:24" x14ac:dyDescent="0.25">
      <c r="A1207" s="11"/>
      <c r="B1207" s="22" t="s">
        <v>1322</v>
      </c>
      <c r="C1207" s="22"/>
      <c r="D1207" s="22" t="s">
        <v>1323</v>
      </c>
      <c r="E1207" s="31" t="s">
        <v>113</v>
      </c>
      <c r="F1207" s="12">
        <f>SUMIFS('Inventory Details'!$H:$H,'Inventory Details'!$B:$B,$B1207,'Inventory Details'!$E:$E,$E1207)</f>
        <v>1</v>
      </c>
      <c r="G1207" s="12">
        <f>SUMIFS('PO Details'!$H:$H,'PO Details'!$D:$D,Planning!$B1207,'PO Details'!$L:$L,$E1207)</f>
        <v>0</v>
      </c>
      <c r="H1207" s="12">
        <f>SUMIFS('SO Details'!$G:$G,'SO Details'!$D:$D,Planning!$B1207,'SO Details'!$K:$K,$E1207)</f>
        <v>0</v>
      </c>
      <c r="I1207" s="20">
        <f>IF(COUNTIFS($C:$C,B1207)&gt;1,SUMIFS('Sales Hx'!$Q:$Q,'Sales Hx'!$B:$B,_xlfn.XLOOKUP(B1207,C:C,B:B),'Sales Hx'!$D:$D,Planning!$E1207),SUMIFS('Sales Hx'!$Q:$Q,'Sales Hx'!$B:$B,Planning!$B1207,'Sales Hx'!$D:$D,Planning!$E1207))</f>
        <v>0</v>
      </c>
      <c r="J1207" s="16">
        <f>IF(COUNTIFS($C:$C,B1207)&gt;1,SUMIFS('Sales Hx'!$S:$S,'Sales Hx'!$B:$B,_xlfn.XLOOKUP(B1207,C:C,B:B),'Sales Hx'!$D:$D,E1207),SUMIFS('Sales Hx'!$S:$S,'Sales Hx'!$B:$B,$B1207,'Sales Hx'!$D:$D,$E1207))</f>
        <v>0</v>
      </c>
      <c r="K1207" s="16">
        <f t="shared" si="102"/>
        <v>0</v>
      </c>
      <c r="L1207" s="12">
        <f>IF(M1207&lt;&gt;"",M1207,IF(COUNTIFS($C:$C,B1207)&gt;1,SUMIFS('Sales Hx'!V:V,'Sales Hx'!$B:$B,_xlfn.XLOOKUP(B1207,C:C,B:B),'Sales Hx'!$D:$D,$E1207),SUMIFS('Sales Hx'!V:V,'Sales Hx'!$B:$B,$B1207,'Sales Hx'!$D:$D,$E1207)))</f>
        <v>0</v>
      </c>
      <c r="M1207" s="12">
        <v>0</v>
      </c>
      <c r="N1207" s="15">
        <f t="shared" si="105"/>
        <v>0</v>
      </c>
      <c r="O1207" s="21">
        <f t="shared" si="101"/>
        <v>0</v>
      </c>
      <c r="P1207" s="24">
        <v>16.32</v>
      </c>
      <c r="Q1207" s="18">
        <f t="shared" si="103"/>
        <v>0</v>
      </c>
      <c r="R1207" s="2">
        <v>1</v>
      </c>
      <c r="S1207" s="2">
        <v>120</v>
      </c>
      <c r="T1207" s="2" t="s">
        <v>4647</v>
      </c>
      <c r="U1207" s="28" t="str">
        <f>IF(G1207=0,"",_xlfn.MINIFS('PO Details'!$I:$I,'PO Details'!$D:$D,Planning!$B1207,'PO Details'!$L:$L,Planning!$E1207))</f>
        <v/>
      </c>
      <c r="V1207" s="29" t="s">
        <v>4640</v>
      </c>
      <c r="W1207" t="str">
        <f t="shared" si="104"/>
        <v>Max</v>
      </c>
      <c r="X1207" s="2">
        <v>120</v>
      </c>
    </row>
    <row r="1208" spans="1:24" x14ac:dyDescent="0.25">
      <c r="A1208" s="11"/>
      <c r="B1208" s="22" t="s">
        <v>1324</v>
      </c>
      <c r="C1208" s="22"/>
      <c r="D1208" s="22" t="s">
        <v>1325</v>
      </c>
      <c r="E1208" s="31" t="s">
        <v>113</v>
      </c>
      <c r="F1208" s="12">
        <f>SUMIFS('Inventory Details'!$H:$H,'Inventory Details'!$B:$B,$B1208,'Inventory Details'!$E:$E,$E1208)</f>
        <v>2</v>
      </c>
      <c r="G1208" s="12">
        <f>SUMIFS('PO Details'!$H:$H,'PO Details'!$D:$D,Planning!$B1208,'PO Details'!$L:$L,$E1208)</f>
        <v>0</v>
      </c>
      <c r="H1208" s="12">
        <f>SUMIFS('SO Details'!$G:$G,'SO Details'!$D:$D,Planning!$B1208,'SO Details'!$K:$K,$E1208)</f>
        <v>0</v>
      </c>
      <c r="I1208" s="20">
        <f>IF(COUNTIFS($C:$C,B1208)&gt;1,SUMIFS('Sales Hx'!$Q:$Q,'Sales Hx'!$B:$B,_xlfn.XLOOKUP(B1208,C:C,B:B),'Sales Hx'!$D:$D,Planning!$E1208),SUMIFS('Sales Hx'!$Q:$Q,'Sales Hx'!$B:$B,Planning!$B1208,'Sales Hx'!$D:$D,Planning!$E1208))</f>
        <v>0</v>
      </c>
      <c r="J1208" s="16">
        <f>IF(COUNTIFS($C:$C,B1208)&gt;1,SUMIFS('Sales Hx'!$S:$S,'Sales Hx'!$B:$B,_xlfn.XLOOKUP(B1208,C:C,B:B),'Sales Hx'!$D:$D,E1208),SUMIFS('Sales Hx'!$S:$S,'Sales Hx'!$B:$B,$B1208,'Sales Hx'!$D:$D,$E1208))</f>
        <v>0</v>
      </c>
      <c r="K1208" s="16">
        <f t="shared" si="102"/>
        <v>0</v>
      </c>
      <c r="L1208" s="12">
        <f>IF(M1208&lt;&gt;"",M1208,IF(COUNTIFS($C:$C,B1208)&gt;1,SUMIFS('Sales Hx'!V:V,'Sales Hx'!$B:$B,_xlfn.XLOOKUP(B1208,C:C,B:B),'Sales Hx'!$D:$D,$E1208),SUMIFS('Sales Hx'!V:V,'Sales Hx'!$B:$B,$B1208,'Sales Hx'!$D:$D,$E1208)))</f>
        <v>0</v>
      </c>
      <c r="M1208" s="12">
        <v>0</v>
      </c>
      <c r="N1208" s="15">
        <f t="shared" si="105"/>
        <v>0</v>
      </c>
      <c r="O1208" s="21">
        <f t="shared" si="101"/>
        <v>0</v>
      </c>
      <c r="P1208" s="24">
        <v>27.97</v>
      </c>
      <c r="Q1208" s="18">
        <f t="shared" si="103"/>
        <v>0</v>
      </c>
      <c r="R1208" s="2">
        <v>1</v>
      </c>
      <c r="S1208" s="2">
        <v>120</v>
      </c>
      <c r="T1208" s="2" t="s">
        <v>4647</v>
      </c>
      <c r="U1208" s="28" t="str">
        <f>IF(G1208=0,"",_xlfn.MINIFS('PO Details'!$I:$I,'PO Details'!$D:$D,Planning!$B1208,'PO Details'!$L:$L,Planning!$E1208))</f>
        <v/>
      </c>
      <c r="V1208" s="29" t="s">
        <v>4640</v>
      </c>
      <c r="W1208" t="str">
        <f t="shared" si="104"/>
        <v>Max</v>
      </c>
      <c r="X1208" s="2">
        <v>120</v>
      </c>
    </row>
    <row r="1209" spans="1:24" x14ac:dyDescent="0.25">
      <c r="A1209" s="11"/>
      <c r="B1209" s="22" t="s">
        <v>1326</v>
      </c>
      <c r="C1209" s="22"/>
      <c r="D1209" s="22" t="s">
        <v>1327</v>
      </c>
      <c r="E1209" s="31" t="s">
        <v>113</v>
      </c>
      <c r="F1209" s="12">
        <f>SUMIFS('Inventory Details'!$H:$H,'Inventory Details'!$B:$B,$B1209,'Inventory Details'!$E:$E,$E1209)</f>
        <v>1</v>
      </c>
      <c r="G1209" s="12">
        <f>SUMIFS('PO Details'!$H:$H,'PO Details'!$D:$D,Planning!$B1209,'PO Details'!$L:$L,$E1209)</f>
        <v>0</v>
      </c>
      <c r="H1209" s="12">
        <f>SUMIFS('SO Details'!$G:$G,'SO Details'!$D:$D,Planning!$B1209,'SO Details'!$K:$K,$E1209)</f>
        <v>0</v>
      </c>
      <c r="I1209" s="20">
        <f>IF(COUNTIFS($C:$C,B1209)&gt;1,SUMIFS('Sales Hx'!$Q:$Q,'Sales Hx'!$B:$B,_xlfn.XLOOKUP(B1209,C:C,B:B),'Sales Hx'!$D:$D,Planning!$E1209),SUMIFS('Sales Hx'!$Q:$Q,'Sales Hx'!$B:$B,Planning!$B1209,'Sales Hx'!$D:$D,Planning!$E1209))</f>
        <v>0</v>
      </c>
      <c r="J1209" s="16">
        <f>IF(COUNTIFS($C:$C,B1209)&gt;1,SUMIFS('Sales Hx'!$S:$S,'Sales Hx'!$B:$B,_xlfn.XLOOKUP(B1209,C:C,B:B),'Sales Hx'!$D:$D,E1209),SUMIFS('Sales Hx'!$S:$S,'Sales Hx'!$B:$B,$B1209,'Sales Hx'!$D:$D,$E1209))</f>
        <v>0</v>
      </c>
      <c r="K1209" s="16">
        <f t="shared" si="102"/>
        <v>0</v>
      </c>
      <c r="L1209" s="12">
        <f>IF(M1209&lt;&gt;"",M1209,IF(COUNTIFS($C:$C,B1209)&gt;1,SUMIFS('Sales Hx'!V:V,'Sales Hx'!$B:$B,_xlfn.XLOOKUP(B1209,C:C,B:B),'Sales Hx'!$D:$D,$E1209),SUMIFS('Sales Hx'!V:V,'Sales Hx'!$B:$B,$B1209,'Sales Hx'!$D:$D,$E1209)))</f>
        <v>0</v>
      </c>
      <c r="M1209" s="12">
        <v>0</v>
      </c>
      <c r="N1209" s="15">
        <f t="shared" si="105"/>
        <v>0</v>
      </c>
      <c r="O1209" s="21">
        <f t="shared" si="101"/>
        <v>0</v>
      </c>
      <c r="P1209" s="24">
        <v>14.21</v>
      </c>
      <c r="Q1209" s="18">
        <f t="shared" si="103"/>
        <v>0</v>
      </c>
      <c r="R1209" s="2">
        <v>1</v>
      </c>
      <c r="S1209" s="2">
        <v>120</v>
      </c>
      <c r="T1209" s="2" t="s">
        <v>4647</v>
      </c>
      <c r="U1209" s="28" t="str">
        <f>IF(G1209=0,"",_xlfn.MINIFS('PO Details'!$I:$I,'PO Details'!$D:$D,Planning!$B1209,'PO Details'!$L:$L,Planning!$E1209))</f>
        <v/>
      </c>
      <c r="V1209" s="29" t="s">
        <v>4640</v>
      </c>
      <c r="W1209" t="str">
        <f t="shared" si="104"/>
        <v>Max</v>
      </c>
      <c r="X1209" s="2">
        <v>120</v>
      </c>
    </row>
    <row r="1210" spans="1:24" x14ac:dyDescent="0.25">
      <c r="A1210" s="11"/>
      <c r="B1210" s="22" t="s">
        <v>1328</v>
      </c>
      <c r="C1210" s="22"/>
      <c r="D1210" s="22" t="s">
        <v>1329</v>
      </c>
      <c r="E1210" s="31" t="s">
        <v>113</v>
      </c>
      <c r="F1210" s="12">
        <f>SUMIFS('Inventory Details'!$H:$H,'Inventory Details'!$B:$B,$B1210,'Inventory Details'!$E:$E,$E1210)</f>
        <v>8</v>
      </c>
      <c r="G1210" s="12">
        <f>SUMIFS('PO Details'!$H:$H,'PO Details'!$D:$D,Planning!$B1210,'PO Details'!$L:$L,$E1210)</f>
        <v>0</v>
      </c>
      <c r="H1210" s="12">
        <f>SUMIFS('SO Details'!$G:$G,'SO Details'!$D:$D,Planning!$B1210,'SO Details'!$K:$K,$E1210)</f>
        <v>0</v>
      </c>
      <c r="I1210" s="20">
        <f>IF(COUNTIFS($C:$C,B1210)&gt;1,SUMIFS('Sales Hx'!$Q:$Q,'Sales Hx'!$B:$B,_xlfn.XLOOKUP(B1210,C:C,B:B),'Sales Hx'!$D:$D,Planning!$E1210),SUMIFS('Sales Hx'!$Q:$Q,'Sales Hx'!$B:$B,Planning!$B1210,'Sales Hx'!$D:$D,Planning!$E1210))</f>
        <v>0</v>
      </c>
      <c r="J1210" s="16">
        <f>IF(COUNTIFS($C:$C,B1210)&gt;1,SUMIFS('Sales Hx'!$S:$S,'Sales Hx'!$B:$B,_xlfn.XLOOKUP(B1210,C:C,B:B),'Sales Hx'!$D:$D,E1210),SUMIFS('Sales Hx'!$S:$S,'Sales Hx'!$B:$B,$B1210,'Sales Hx'!$D:$D,$E1210))</f>
        <v>0</v>
      </c>
      <c r="K1210" s="16">
        <f t="shared" si="102"/>
        <v>0</v>
      </c>
      <c r="L1210" s="12">
        <f>IF(M1210&lt;&gt;"",M1210,IF(COUNTIFS($C:$C,B1210)&gt;1,SUMIFS('Sales Hx'!V:V,'Sales Hx'!$B:$B,_xlfn.XLOOKUP(B1210,C:C,B:B),'Sales Hx'!$D:$D,$E1210),SUMIFS('Sales Hx'!V:V,'Sales Hx'!$B:$B,$B1210,'Sales Hx'!$D:$D,$E1210)))</f>
        <v>0</v>
      </c>
      <c r="M1210" s="12">
        <v>0</v>
      </c>
      <c r="N1210" s="15">
        <f t="shared" si="105"/>
        <v>0</v>
      </c>
      <c r="O1210" s="21">
        <f t="shared" si="101"/>
        <v>0</v>
      </c>
      <c r="P1210" s="24">
        <v>0.71</v>
      </c>
      <c r="Q1210" s="18">
        <f t="shared" si="103"/>
        <v>0</v>
      </c>
      <c r="R1210" s="2">
        <v>1</v>
      </c>
      <c r="S1210" s="2">
        <v>120</v>
      </c>
      <c r="T1210" s="2" t="s">
        <v>4647</v>
      </c>
      <c r="U1210" s="28" t="str">
        <f>IF(G1210=0,"",_xlfn.MINIFS('PO Details'!$I:$I,'PO Details'!$D:$D,Planning!$B1210,'PO Details'!$L:$L,Planning!$E1210))</f>
        <v/>
      </c>
      <c r="V1210" s="29" t="s">
        <v>4640</v>
      </c>
      <c r="W1210" t="str">
        <f t="shared" si="104"/>
        <v>Max</v>
      </c>
      <c r="X1210" s="2">
        <v>120</v>
      </c>
    </row>
    <row r="1211" spans="1:24" x14ac:dyDescent="0.25">
      <c r="A1211" s="11"/>
      <c r="B1211" s="22" t="s">
        <v>1330</v>
      </c>
      <c r="C1211" s="22"/>
      <c r="D1211" s="22" t="s">
        <v>1331</v>
      </c>
      <c r="E1211" s="31" t="s">
        <v>113</v>
      </c>
      <c r="F1211" s="12">
        <f>SUMIFS('Inventory Details'!$H:$H,'Inventory Details'!$B:$B,$B1211,'Inventory Details'!$E:$E,$E1211)</f>
        <v>4</v>
      </c>
      <c r="G1211" s="12">
        <f>SUMIFS('PO Details'!$H:$H,'PO Details'!$D:$D,Planning!$B1211,'PO Details'!$L:$L,$E1211)</f>
        <v>0</v>
      </c>
      <c r="H1211" s="12">
        <f>SUMIFS('SO Details'!$G:$G,'SO Details'!$D:$D,Planning!$B1211,'SO Details'!$K:$K,$E1211)</f>
        <v>0</v>
      </c>
      <c r="I1211" s="20">
        <f>IF(COUNTIFS($C:$C,B1211)&gt;1,SUMIFS('Sales Hx'!$Q:$Q,'Sales Hx'!$B:$B,_xlfn.XLOOKUP(B1211,C:C,B:B),'Sales Hx'!$D:$D,Planning!$E1211),SUMIFS('Sales Hx'!$Q:$Q,'Sales Hx'!$B:$B,Planning!$B1211,'Sales Hx'!$D:$D,Planning!$E1211))</f>
        <v>0</v>
      </c>
      <c r="J1211" s="16">
        <f>IF(COUNTIFS($C:$C,B1211)&gt;1,SUMIFS('Sales Hx'!$S:$S,'Sales Hx'!$B:$B,_xlfn.XLOOKUP(B1211,C:C,B:B),'Sales Hx'!$D:$D,E1211),SUMIFS('Sales Hx'!$S:$S,'Sales Hx'!$B:$B,$B1211,'Sales Hx'!$D:$D,$E1211))</f>
        <v>0</v>
      </c>
      <c r="K1211" s="16">
        <f t="shared" si="102"/>
        <v>0</v>
      </c>
      <c r="L1211" s="12">
        <f>IF(M1211&lt;&gt;"",M1211,IF(COUNTIFS($C:$C,B1211)&gt;1,SUMIFS('Sales Hx'!V:V,'Sales Hx'!$B:$B,_xlfn.XLOOKUP(B1211,C:C,B:B),'Sales Hx'!$D:$D,$E1211),SUMIFS('Sales Hx'!V:V,'Sales Hx'!$B:$B,$B1211,'Sales Hx'!$D:$D,$E1211)))</f>
        <v>0</v>
      </c>
      <c r="M1211" s="12">
        <v>0</v>
      </c>
      <c r="N1211" s="15">
        <f t="shared" si="105"/>
        <v>0</v>
      </c>
      <c r="O1211" s="21">
        <f t="shared" si="101"/>
        <v>0</v>
      </c>
      <c r="P1211" s="24">
        <v>17.489999999999998</v>
      </c>
      <c r="Q1211" s="18">
        <f t="shared" si="103"/>
        <v>0</v>
      </c>
      <c r="R1211" s="2">
        <v>1</v>
      </c>
      <c r="S1211" s="2">
        <v>120</v>
      </c>
      <c r="T1211" s="2" t="s">
        <v>4647</v>
      </c>
      <c r="U1211" s="28" t="str">
        <f>IF(G1211=0,"",_xlfn.MINIFS('PO Details'!$I:$I,'PO Details'!$D:$D,Planning!$B1211,'PO Details'!$L:$L,Planning!$E1211))</f>
        <v/>
      </c>
      <c r="V1211" s="29" t="s">
        <v>4640</v>
      </c>
      <c r="W1211" t="str">
        <f t="shared" si="104"/>
        <v>Max</v>
      </c>
      <c r="X1211" s="2">
        <v>120</v>
      </c>
    </row>
    <row r="1212" spans="1:24" x14ac:dyDescent="0.25">
      <c r="A1212" s="11"/>
      <c r="B1212" s="22" t="s">
        <v>1332</v>
      </c>
      <c r="C1212" s="22"/>
      <c r="D1212" s="22" t="s">
        <v>1333</v>
      </c>
      <c r="E1212" s="31" t="s">
        <v>113</v>
      </c>
      <c r="F1212" s="12">
        <f>SUMIFS('Inventory Details'!$H:$H,'Inventory Details'!$B:$B,$B1212,'Inventory Details'!$E:$E,$E1212)</f>
        <v>2</v>
      </c>
      <c r="G1212" s="12">
        <f>SUMIFS('PO Details'!$H:$H,'PO Details'!$D:$D,Planning!$B1212,'PO Details'!$L:$L,$E1212)</f>
        <v>0</v>
      </c>
      <c r="H1212" s="12">
        <f>SUMIFS('SO Details'!$G:$G,'SO Details'!$D:$D,Planning!$B1212,'SO Details'!$K:$K,$E1212)</f>
        <v>0</v>
      </c>
      <c r="I1212" s="20">
        <f>IF(COUNTIFS($C:$C,B1212)&gt;1,SUMIFS('Sales Hx'!$Q:$Q,'Sales Hx'!$B:$B,_xlfn.XLOOKUP(B1212,C:C,B:B),'Sales Hx'!$D:$D,Planning!$E1212),SUMIFS('Sales Hx'!$Q:$Q,'Sales Hx'!$B:$B,Planning!$B1212,'Sales Hx'!$D:$D,Planning!$E1212))</f>
        <v>0</v>
      </c>
      <c r="J1212" s="16">
        <f>IF(COUNTIFS($C:$C,B1212)&gt;1,SUMIFS('Sales Hx'!$S:$S,'Sales Hx'!$B:$B,_xlfn.XLOOKUP(B1212,C:C,B:B),'Sales Hx'!$D:$D,E1212),SUMIFS('Sales Hx'!$S:$S,'Sales Hx'!$B:$B,$B1212,'Sales Hx'!$D:$D,$E1212))</f>
        <v>0</v>
      </c>
      <c r="K1212" s="16">
        <f t="shared" si="102"/>
        <v>0</v>
      </c>
      <c r="L1212" s="12">
        <f>IF(M1212&lt;&gt;"",M1212,IF(COUNTIFS($C:$C,B1212)&gt;1,SUMIFS('Sales Hx'!V:V,'Sales Hx'!$B:$B,_xlfn.XLOOKUP(B1212,C:C,B:B),'Sales Hx'!$D:$D,$E1212),SUMIFS('Sales Hx'!V:V,'Sales Hx'!$B:$B,$B1212,'Sales Hx'!$D:$D,$E1212)))</f>
        <v>0</v>
      </c>
      <c r="M1212" s="12">
        <v>0</v>
      </c>
      <c r="N1212" s="15">
        <f t="shared" si="105"/>
        <v>0</v>
      </c>
      <c r="O1212" s="21">
        <f t="shared" si="101"/>
        <v>0</v>
      </c>
      <c r="P1212" s="24">
        <v>30.3</v>
      </c>
      <c r="Q1212" s="18">
        <f t="shared" si="103"/>
        <v>0</v>
      </c>
      <c r="R1212" s="2">
        <v>1</v>
      </c>
      <c r="S1212" s="2">
        <v>120</v>
      </c>
      <c r="T1212" s="2" t="s">
        <v>4647</v>
      </c>
      <c r="U1212" s="28" t="str">
        <f>IF(G1212=0,"",_xlfn.MINIFS('PO Details'!$I:$I,'PO Details'!$D:$D,Planning!$B1212,'PO Details'!$L:$L,Planning!$E1212))</f>
        <v/>
      </c>
      <c r="V1212" s="29" t="s">
        <v>4640</v>
      </c>
      <c r="W1212" t="str">
        <f t="shared" si="104"/>
        <v>Max</v>
      </c>
      <c r="X1212" s="2">
        <v>120</v>
      </c>
    </row>
    <row r="1213" spans="1:24" x14ac:dyDescent="0.25">
      <c r="A1213" s="11"/>
      <c r="B1213" s="22" t="s">
        <v>191</v>
      </c>
      <c r="C1213" s="22"/>
      <c r="D1213" s="22" t="s">
        <v>191</v>
      </c>
      <c r="E1213" s="31" t="s">
        <v>106</v>
      </c>
      <c r="F1213" s="12">
        <f>SUMIFS('Inventory Details'!$H:$H,'Inventory Details'!$B:$B,$B1213,'Inventory Details'!$E:$E,$E1213)</f>
        <v>0</v>
      </c>
      <c r="G1213" s="12">
        <f>SUMIFS('PO Details'!$H:$H,'PO Details'!$D:$D,Planning!$B1213,'PO Details'!$L:$L,$E1213)</f>
        <v>1</v>
      </c>
      <c r="H1213" s="12">
        <f>SUMIFS('SO Details'!$G:$G,'SO Details'!$D:$D,Planning!$B1213,'SO Details'!$K:$K,$E1213)</f>
        <v>0</v>
      </c>
      <c r="I1213" s="20">
        <f>IF(COUNTIFS($C:$C,B1213)&gt;1,SUMIFS('Sales Hx'!$Q:$Q,'Sales Hx'!$B:$B,_xlfn.XLOOKUP(B1213,C:C,B:B),'Sales Hx'!$D:$D,Planning!$E1213),SUMIFS('Sales Hx'!$Q:$Q,'Sales Hx'!$B:$B,Planning!$B1213,'Sales Hx'!$D:$D,Planning!$E1213))</f>
        <v>0</v>
      </c>
      <c r="J1213" s="16">
        <f>IF(COUNTIFS($C:$C,B1213)&gt;1,SUMIFS('Sales Hx'!$S:$S,'Sales Hx'!$B:$B,_xlfn.XLOOKUP(B1213,C:C,B:B),'Sales Hx'!$D:$D,E1213),SUMIFS('Sales Hx'!$S:$S,'Sales Hx'!$B:$B,$B1213,'Sales Hx'!$D:$D,$E1213))</f>
        <v>0</v>
      </c>
      <c r="K1213" s="16">
        <f t="shared" si="102"/>
        <v>0</v>
      </c>
      <c r="L1213" s="12">
        <f>IF(M1213&lt;&gt;"",M1213,IF(COUNTIFS($C:$C,B1213)&gt;1,SUMIFS('Sales Hx'!V:V,'Sales Hx'!$B:$B,_xlfn.XLOOKUP(B1213,C:C,B:B),'Sales Hx'!$D:$D,$E1213),SUMIFS('Sales Hx'!V:V,'Sales Hx'!$B:$B,$B1213,'Sales Hx'!$D:$D,$E1213)))</f>
        <v>0</v>
      </c>
      <c r="M1213" s="12">
        <v>0</v>
      </c>
      <c r="N1213" s="15">
        <f t="shared" si="105"/>
        <v>0</v>
      </c>
      <c r="O1213" s="21">
        <f t="shared" si="101"/>
        <v>0</v>
      </c>
      <c r="P1213" s="24">
        <v>12.315</v>
      </c>
      <c r="Q1213" s="18">
        <f t="shared" si="103"/>
        <v>0</v>
      </c>
      <c r="R1213" s="2">
        <v>1</v>
      </c>
      <c r="S1213" s="2">
        <v>120</v>
      </c>
      <c r="T1213" s="2" t="s">
        <v>4647</v>
      </c>
      <c r="U1213" s="28">
        <f>IF(G1213=0,"",_xlfn.MINIFS('PO Details'!$I:$I,'PO Details'!$D:$D,Planning!$B1213,'PO Details'!$L:$L,Planning!$E1213))</f>
        <v>45443</v>
      </c>
      <c r="V1213" s="29" t="s">
        <v>4640</v>
      </c>
      <c r="W1213" t="str">
        <f t="shared" si="104"/>
        <v>Max</v>
      </c>
      <c r="X1213" s="2">
        <v>120</v>
      </c>
    </row>
    <row r="1214" spans="1:24" x14ac:dyDescent="0.25">
      <c r="A1214" s="11"/>
      <c r="B1214" s="22" t="s">
        <v>191</v>
      </c>
      <c r="C1214" s="22"/>
      <c r="D1214" s="22" t="s">
        <v>191</v>
      </c>
      <c r="E1214" s="31" t="s">
        <v>4746</v>
      </c>
      <c r="F1214" s="12">
        <f>SUMIFS('Inventory Details'!$H:$H,'Inventory Details'!$B:$B,$B1214,'Inventory Details'!$E:$E,$E1214)</f>
        <v>0</v>
      </c>
      <c r="G1214" s="12">
        <f>SUMIFS('PO Details'!$H:$H,'PO Details'!$D:$D,Planning!$B1214,'PO Details'!$L:$L,$E1214)</f>
        <v>7</v>
      </c>
      <c r="H1214" s="12">
        <f>SUMIFS('SO Details'!$G:$G,'SO Details'!$D:$D,Planning!$B1214,'SO Details'!$K:$K,$E1214)</f>
        <v>0</v>
      </c>
      <c r="I1214" s="20">
        <f>IF(COUNTIFS($C:$C,B1214)&gt;1,SUMIFS('Sales Hx'!$Q:$Q,'Sales Hx'!$B:$B,_xlfn.XLOOKUP(B1214,C:C,B:B),'Sales Hx'!$D:$D,Planning!$E1214),SUMIFS('Sales Hx'!$Q:$Q,'Sales Hx'!$B:$B,Planning!$B1214,'Sales Hx'!$D:$D,Planning!$E1214))</f>
        <v>0</v>
      </c>
      <c r="J1214" s="16">
        <f>IF(COUNTIFS($C:$C,B1214)&gt;1,SUMIFS('Sales Hx'!$S:$S,'Sales Hx'!$B:$B,_xlfn.XLOOKUP(B1214,C:C,B:B),'Sales Hx'!$D:$D,E1214),SUMIFS('Sales Hx'!$S:$S,'Sales Hx'!$B:$B,$B1214,'Sales Hx'!$D:$D,$E1214))</f>
        <v>9.8684210526315791E-2</v>
      </c>
      <c r="K1214" s="16">
        <f t="shared" si="102"/>
        <v>0</v>
      </c>
      <c r="L1214" s="12">
        <f>IF(M1214&lt;&gt;"",M1214,IF(COUNTIFS($C:$C,B1214)&gt;1,SUMIFS('Sales Hx'!V:V,'Sales Hx'!$B:$B,_xlfn.XLOOKUP(B1214,C:C,B:B),'Sales Hx'!$D:$D,$E1214),SUMIFS('Sales Hx'!V:V,'Sales Hx'!$B:$B,$B1214,'Sales Hx'!$D:$D,$E1214)))</f>
        <v>0</v>
      </c>
      <c r="M1214" s="12">
        <v>0</v>
      </c>
      <c r="N1214" s="15">
        <f t="shared" si="105"/>
        <v>9.8684210526315791E-2</v>
      </c>
      <c r="O1214" s="21">
        <f t="shared" si="101"/>
        <v>0</v>
      </c>
      <c r="P1214" s="24">
        <v>12.315</v>
      </c>
      <c r="Q1214" s="18">
        <f t="shared" si="103"/>
        <v>0</v>
      </c>
      <c r="R1214" s="2">
        <v>1</v>
      </c>
      <c r="S1214" s="2">
        <v>120</v>
      </c>
      <c r="T1214" s="2" t="s">
        <v>4647</v>
      </c>
      <c r="U1214" s="28">
        <f>IF(G1214=0,"",_xlfn.MINIFS('PO Details'!$I:$I,'PO Details'!$D:$D,Planning!$B1214,'PO Details'!$L:$L,Planning!$E1214))</f>
        <v>45407</v>
      </c>
      <c r="V1214" s="29" t="s">
        <v>4640</v>
      </c>
      <c r="W1214" t="str">
        <f t="shared" si="104"/>
        <v>Max</v>
      </c>
      <c r="X1214" s="2">
        <v>120</v>
      </c>
    </row>
    <row r="1215" spans="1:24" x14ac:dyDescent="0.25">
      <c r="A1215" s="11"/>
      <c r="B1215" s="22" t="s">
        <v>191</v>
      </c>
      <c r="C1215" s="22"/>
      <c r="D1215" s="22" t="s">
        <v>191</v>
      </c>
      <c r="E1215" s="31" t="s">
        <v>113</v>
      </c>
      <c r="F1215" s="12">
        <f>SUMIFS('Inventory Details'!$H:$H,'Inventory Details'!$B:$B,$B1215,'Inventory Details'!$E:$E,$E1215)</f>
        <v>0</v>
      </c>
      <c r="G1215" s="12">
        <f>SUMIFS('PO Details'!$H:$H,'PO Details'!$D:$D,Planning!$B1215,'PO Details'!$L:$L,$E1215)</f>
        <v>5</v>
      </c>
      <c r="H1215" s="12">
        <f>SUMIFS('SO Details'!$G:$G,'SO Details'!$D:$D,Planning!$B1215,'SO Details'!$K:$K,$E1215)</f>
        <v>0</v>
      </c>
      <c r="I1215" s="20">
        <f>IF(COUNTIFS($C:$C,B1215)&gt;1,SUMIFS('Sales Hx'!$Q:$Q,'Sales Hx'!$B:$B,_xlfn.XLOOKUP(B1215,C:C,B:B),'Sales Hx'!$D:$D,Planning!$E1215),SUMIFS('Sales Hx'!$Q:$Q,'Sales Hx'!$B:$B,Planning!$B1215,'Sales Hx'!$D:$D,Planning!$E1215))</f>
        <v>0</v>
      </c>
      <c r="J1215" s="16">
        <f>IF(COUNTIFS($C:$C,B1215)&gt;1,SUMIFS('Sales Hx'!$S:$S,'Sales Hx'!$B:$B,_xlfn.XLOOKUP(B1215,C:C,B:B),'Sales Hx'!$D:$D,E1215),SUMIFS('Sales Hx'!$S:$S,'Sales Hx'!$B:$B,$B1215,'Sales Hx'!$D:$D,$E1215))</f>
        <v>0</v>
      </c>
      <c r="K1215" s="16">
        <f t="shared" si="102"/>
        <v>0</v>
      </c>
      <c r="L1215" s="12">
        <f>IF(M1215&lt;&gt;"",M1215,IF(COUNTIFS($C:$C,B1215)&gt;1,SUMIFS('Sales Hx'!V:V,'Sales Hx'!$B:$B,_xlfn.XLOOKUP(B1215,C:C,B:B),'Sales Hx'!$D:$D,$E1215),SUMIFS('Sales Hx'!V:V,'Sales Hx'!$B:$B,$B1215,'Sales Hx'!$D:$D,$E1215)))</f>
        <v>0</v>
      </c>
      <c r="M1215" s="12">
        <v>0</v>
      </c>
      <c r="N1215" s="15">
        <f t="shared" si="105"/>
        <v>0</v>
      </c>
      <c r="O1215" s="21">
        <f t="shared" si="101"/>
        <v>0</v>
      </c>
      <c r="P1215" s="24">
        <v>12.315</v>
      </c>
      <c r="Q1215" s="18">
        <f t="shared" si="103"/>
        <v>0</v>
      </c>
      <c r="R1215" s="2">
        <v>1</v>
      </c>
      <c r="S1215" s="2">
        <v>120</v>
      </c>
      <c r="T1215" s="2" t="s">
        <v>4647</v>
      </c>
      <c r="U1215" s="28">
        <f>IF(G1215=0,"",_xlfn.MINIFS('PO Details'!$I:$I,'PO Details'!$D:$D,Planning!$B1215,'PO Details'!$L:$L,Planning!$E1215))</f>
        <v>45428</v>
      </c>
      <c r="V1215" s="29" t="s">
        <v>4640</v>
      </c>
      <c r="W1215" t="str">
        <f t="shared" si="104"/>
        <v>Max</v>
      </c>
      <c r="X1215" s="2">
        <v>120</v>
      </c>
    </row>
    <row r="1216" spans="1:24" x14ac:dyDescent="0.25">
      <c r="A1216" s="11"/>
      <c r="B1216" s="22" t="s">
        <v>191</v>
      </c>
      <c r="C1216" s="22"/>
      <c r="D1216" s="22" t="s">
        <v>191</v>
      </c>
      <c r="E1216" s="31" t="s">
        <v>109</v>
      </c>
      <c r="F1216" s="12">
        <f>SUMIFS('Inventory Details'!$H:$H,'Inventory Details'!$B:$B,$B1216,'Inventory Details'!$E:$E,$E1216)</f>
        <v>0</v>
      </c>
      <c r="G1216" s="12">
        <f>SUMIFS('PO Details'!$H:$H,'PO Details'!$D:$D,Planning!$B1216,'PO Details'!$L:$L,$E1216)</f>
        <v>2</v>
      </c>
      <c r="H1216" s="12">
        <f>SUMIFS('SO Details'!$G:$G,'SO Details'!$D:$D,Planning!$B1216,'SO Details'!$K:$K,$E1216)</f>
        <v>0</v>
      </c>
      <c r="I1216" s="20">
        <f>IF(COUNTIFS($C:$C,B1216)&gt;1,SUMIFS('Sales Hx'!$Q:$Q,'Sales Hx'!$B:$B,_xlfn.XLOOKUP(B1216,C:C,B:B),'Sales Hx'!$D:$D,Planning!$E1216),SUMIFS('Sales Hx'!$Q:$Q,'Sales Hx'!$B:$B,Planning!$B1216,'Sales Hx'!$D:$D,Planning!$E1216))</f>
        <v>0</v>
      </c>
      <c r="J1216" s="16">
        <f>IF(COUNTIFS($C:$C,B1216)&gt;1,SUMIFS('Sales Hx'!$S:$S,'Sales Hx'!$B:$B,_xlfn.XLOOKUP(B1216,C:C,B:B),'Sales Hx'!$D:$D,E1216),SUMIFS('Sales Hx'!$S:$S,'Sales Hx'!$B:$B,$B1216,'Sales Hx'!$D:$D,$E1216))</f>
        <v>0</v>
      </c>
      <c r="K1216" s="16">
        <f t="shared" si="102"/>
        <v>0</v>
      </c>
      <c r="L1216" s="12">
        <f>IF(M1216&lt;&gt;"",M1216,IF(COUNTIFS($C:$C,B1216)&gt;1,SUMIFS('Sales Hx'!V:V,'Sales Hx'!$B:$B,_xlfn.XLOOKUP(B1216,C:C,B:B),'Sales Hx'!$D:$D,$E1216),SUMIFS('Sales Hx'!V:V,'Sales Hx'!$B:$B,$B1216,'Sales Hx'!$D:$D,$E1216)))</f>
        <v>0</v>
      </c>
      <c r="M1216" s="12">
        <v>0</v>
      </c>
      <c r="N1216" s="15">
        <f t="shared" si="105"/>
        <v>0</v>
      </c>
      <c r="O1216" s="21">
        <f t="shared" si="101"/>
        <v>0</v>
      </c>
      <c r="P1216" s="24">
        <v>12.315</v>
      </c>
      <c r="Q1216" s="18">
        <f t="shared" si="103"/>
        <v>0</v>
      </c>
      <c r="R1216" s="2">
        <v>1</v>
      </c>
      <c r="S1216" s="2">
        <v>120</v>
      </c>
      <c r="T1216" s="2" t="s">
        <v>4647</v>
      </c>
      <c r="U1216" s="28">
        <f>IF(G1216=0,"",_xlfn.MINIFS('PO Details'!$I:$I,'PO Details'!$D:$D,Planning!$B1216,'PO Details'!$L:$L,Planning!$E1216))</f>
        <v>45393</v>
      </c>
      <c r="V1216" s="29" t="s">
        <v>4640</v>
      </c>
      <c r="W1216" t="str">
        <f t="shared" si="104"/>
        <v>Max</v>
      </c>
      <c r="X1216" s="2">
        <v>120</v>
      </c>
    </row>
    <row r="1217" spans="1:24" x14ac:dyDescent="0.25">
      <c r="A1217" s="11"/>
      <c r="B1217" s="22" t="s">
        <v>191</v>
      </c>
      <c r="C1217" s="22"/>
      <c r="D1217" s="22" t="s">
        <v>191</v>
      </c>
      <c r="E1217" s="31" t="s">
        <v>820</v>
      </c>
      <c r="F1217" s="12">
        <f>SUMIFS('Inventory Details'!$H:$H,'Inventory Details'!$B:$B,$B1217,'Inventory Details'!$E:$E,$E1217)</f>
        <v>0</v>
      </c>
      <c r="G1217" s="12">
        <f>SUMIFS('PO Details'!$H:$H,'PO Details'!$D:$D,Planning!$B1217,'PO Details'!$L:$L,$E1217)</f>
        <v>0</v>
      </c>
      <c r="H1217" s="12">
        <f>SUMIFS('SO Details'!$G:$G,'SO Details'!$D:$D,Planning!$B1217,'SO Details'!$K:$K,$E1217)</f>
        <v>0</v>
      </c>
      <c r="I1217" s="20">
        <f>IF(COUNTIFS($C:$C,B1217)&gt;1,SUMIFS('Sales Hx'!$Q:$Q,'Sales Hx'!$B:$B,_xlfn.XLOOKUP(B1217,C:C,B:B),'Sales Hx'!$D:$D,Planning!$E1217),SUMIFS('Sales Hx'!$Q:$Q,'Sales Hx'!$B:$B,Planning!$B1217,'Sales Hx'!$D:$D,Planning!$E1217))</f>
        <v>0</v>
      </c>
      <c r="J1217" s="16">
        <f>IF(COUNTIFS($C:$C,B1217)&gt;1,SUMIFS('Sales Hx'!$S:$S,'Sales Hx'!$B:$B,_xlfn.XLOOKUP(B1217,C:C,B:B),'Sales Hx'!$D:$D,E1217),SUMIFS('Sales Hx'!$S:$S,'Sales Hx'!$B:$B,$B1217,'Sales Hx'!$D:$D,$E1217))</f>
        <v>0</v>
      </c>
      <c r="K1217" s="16">
        <f t="shared" si="102"/>
        <v>0</v>
      </c>
      <c r="L1217" s="12">
        <f>IF(M1217&lt;&gt;"",M1217,IF(COUNTIFS($C:$C,B1217)&gt;1,SUMIFS('Sales Hx'!V:V,'Sales Hx'!$B:$B,_xlfn.XLOOKUP(B1217,C:C,B:B),'Sales Hx'!$D:$D,$E1217),SUMIFS('Sales Hx'!V:V,'Sales Hx'!$B:$B,$B1217,'Sales Hx'!$D:$D,$E1217)))</f>
        <v>0</v>
      </c>
      <c r="M1217" s="12">
        <v>0</v>
      </c>
      <c r="N1217" s="15">
        <f t="shared" si="105"/>
        <v>0</v>
      </c>
      <c r="O1217" s="21">
        <f t="shared" si="101"/>
        <v>0</v>
      </c>
      <c r="P1217" s="24">
        <v>12.315</v>
      </c>
      <c r="Q1217" s="18">
        <f t="shared" si="103"/>
        <v>0</v>
      </c>
      <c r="R1217" s="2">
        <v>1</v>
      </c>
      <c r="S1217" s="2">
        <v>120</v>
      </c>
      <c r="T1217" s="2" t="s">
        <v>4647</v>
      </c>
      <c r="U1217" s="28" t="str">
        <f>IF(G1217=0,"",_xlfn.MINIFS('PO Details'!$I:$I,'PO Details'!$D:$D,Planning!$B1217,'PO Details'!$L:$L,Planning!$E1217))</f>
        <v/>
      </c>
      <c r="V1217" s="29" t="s">
        <v>4640</v>
      </c>
      <c r="W1217" t="str">
        <f t="shared" si="104"/>
        <v>Max</v>
      </c>
      <c r="X1217" s="2">
        <v>120</v>
      </c>
    </row>
    <row r="1218" spans="1:24" x14ac:dyDescent="0.25">
      <c r="A1218" s="11"/>
      <c r="B1218" s="22" t="s">
        <v>191</v>
      </c>
      <c r="C1218" s="22"/>
      <c r="D1218" s="22" t="s">
        <v>191</v>
      </c>
      <c r="E1218" s="31" t="s">
        <v>25</v>
      </c>
      <c r="F1218" s="12">
        <f>SUMIFS('Inventory Details'!$H:$H,'Inventory Details'!$B:$B,$B1218,'Inventory Details'!$E:$E,$E1218)</f>
        <v>0</v>
      </c>
      <c r="G1218" s="12">
        <f>SUMIFS('PO Details'!$H:$H,'PO Details'!$D:$D,Planning!$B1218,'PO Details'!$L:$L,$E1218)</f>
        <v>0</v>
      </c>
      <c r="H1218" s="12">
        <f>SUMIFS('SO Details'!$G:$G,'SO Details'!$D:$D,Planning!$B1218,'SO Details'!$K:$K,$E1218)</f>
        <v>0</v>
      </c>
      <c r="I1218" s="20">
        <f>IF(COUNTIFS($C:$C,B1218)&gt;1,SUMIFS('Sales Hx'!$Q:$Q,'Sales Hx'!$B:$B,_xlfn.XLOOKUP(B1218,C:C,B:B),'Sales Hx'!$D:$D,Planning!$E1218),SUMIFS('Sales Hx'!$Q:$Q,'Sales Hx'!$B:$B,Planning!$B1218,'Sales Hx'!$D:$D,Planning!$E1218))</f>
        <v>0</v>
      </c>
      <c r="J1218" s="16">
        <f>IF(COUNTIFS($C:$C,B1218)&gt;1,SUMIFS('Sales Hx'!$S:$S,'Sales Hx'!$B:$B,_xlfn.XLOOKUP(B1218,C:C,B:B),'Sales Hx'!$D:$D,E1218),SUMIFS('Sales Hx'!$S:$S,'Sales Hx'!$B:$B,$B1218,'Sales Hx'!$D:$D,$E1218))</f>
        <v>0</v>
      </c>
      <c r="K1218" s="16">
        <f t="shared" si="102"/>
        <v>0</v>
      </c>
      <c r="L1218" s="12">
        <f>IF(M1218&lt;&gt;"",M1218,IF(COUNTIFS($C:$C,B1218)&gt;1,SUMIFS('Sales Hx'!V:V,'Sales Hx'!$B:$B,_xlfn.XLOOKUP(B1218,C:C,B:B),'Sales Hx'!$D:$D,$E1218),SUMIFS('Sales Hx'!V:V,'Sales Hx'!$B:$B,$B1218,'Sales Hx'!$D:$D,$E1218)))</f>
        <v>0</v>
      </c>
      <c r="M1218" s="12">
        <v>0</v>
      </c>
      <c r="N1218" s="15">
        <f t="shared" si="105"/>
        <v>0</v>
      </c>
      <c r="O1218" s="21">
        <f t="shared" ref="O1218:O1281" si="106">MROUND(ROUND(IFERROR(IF(C1218&lt;&gt;"",0,IF(T1218="DC'd",0,IF(AND(J1218=0,F1218+G1218&lt;H1218),H1218-F1218+G1218,IF(F1218+G1218&lt;N1218,N1218+MAX((IF(J1218*R1218&gt;F1218,F1218,J1218*R1218))+J1218*S1218-F1218-G1218+H1218,0))))),0),0),1)</f>
        <v>0</v>
      </c>
      <c r="P1218" s="24">
        <v>12.315</v>
      </c>
      <c r="Q1218" s="18">
        <f t="shared" si="103"/>
        <v>0</v>
      </c>
      <c r="R1218" s="2">
        <v>1</v>
      </c>
      <c r="S1218" s="2">
        <v>120</v>
      </c>
      <c r="T1218" s="2" t="s">
        <v>4647</v>
      </c>
      <c r="U1218" s="28" t="str">
        <f>IF(G1218=0,"",_xlfn.MINIFS('PO Details'!$I:$I,'PO Details'!$D:$D,Planning!$B1218,'PO Details'!$L:$L,Planning!$E1218))</f>
        <v/>
      </c>
      <c r="V1218" s="29" t="s">
        <v>4640</v>
      </c>
      <c r="W1218" t="str">
        <f t="shared" si="104"/>
        <v>Max</v>
      </c>
      <c r="X1218" s="2">
        <v>120</v>
      </c>
    </row>
    <row r="1219" spans="1:24" x14ac:dyDescent="0.25">
      <c r="A1219" s="11"/>
      <c r="B1219" s="22" t="s">
        <v>191</v>
      </c>
      <c r="C1219" s="22"/>
      <c r="D1219" s="22" t="s">
        <v>191</v>
      </c>
      <c r="E1219" s="31" t="s">
        <v>119</v>
      </c>
      <c r="F1219" s="12">
        <f>SUMIFS('Inventory Details'!$H:$H,'Inventory Details'!$B:$B,$B1219,'Inventory Details'!$E:$E,$E1219)</f>
        <v>0</v>
      </c>
      <c r="G1219" s="12">
        <f>SUMIFS('PO Details'!$H:$H,'PO Details'!$D:$D,Planning!$B1219,'PO Details'!$L:$L,$E1219)</f>
        <v>1</v>
      </c>
      <c r="H1219" s="12">
        <f>SUMIFS('SO Details'!$G:$G,'SO Details'!$D:$D,Planning!$B1219,'SO Details'!$K:$K,$E1219)</f>
        <v>0</v>
      </c>
      <c r="I1219" s="20">
        <f>IF(COUNTIFS($C:$C,B1219)&gt;1,SUMIFS('Sales Hx'!$Q:$Q,'Sales Hx'!$B:$B,_xlfn.XLOOKUP(B1219,C:C,B:B),'Sales Hx'!$D:$D,Planning!$E1219),SUMIFS('Sales Hx'!$Q:$Q,'Sales Hx'!$B:$B,Planning!$B1219,'Sales Hx'!$D:$D,Planning!$E1219))</f>
        <v>0</v>
      </c>
      <c r="J1219" s="16">
        <f>IF(COUNTIFS($C:$C,B1219)&gt;1,SUMIFS('Sales Hx'!$S:$S,'Sales Hx'!$B:$B,_xlfn.XLOOKUP(B1219,C:C,B:B),'Sales Hx'!$D:$D,E1219),SUMIFS('Sales Hx'!$S:$S,'Sales Hx'!$B:$B,$B1219,'Sales Hx'!$D:$D,$E1219))</f>
        <v>0</v>
      </c>
      <c r="K1219" s="16">
        <f t="shared" ref="K1219:K1282" si="107">IFERROR((F1219+G1219)/I1219,0)</f>
        <v>0</v>
      </c>
      <c r="L1219" s="12">
        <f>IF(M1219&lt;&gt;"",M1219,IF(COUNTIFS($C:$C,B1219)&gt;1,SUMIFS('Sales Hx'!V:V,'Sales Hx'!$B:$B,_xlfn.XLOOKUP(B1219,C:C,B:B),'Sales Hx'!$D:$D,$E1219),SUMIFS('Sales Hx'!V:V,'Sales Hx'!$B:$B,$B1219,'Sales Hx'!$D:$D,$E1219)))</f>
        <v>0</v>
      </c>
      <c r="M1219" s="12">
        <v>0</v>
      </c>
      <c r="N1219" s="15">
        <f t="shared" si="105"/>
        <v>0</v>
      </c>
      <c r="O1219" s="21">
        <f t="shared" si="106"/>
        <v>0</v>
      </c>
      <c r="P1219" s="24">
        <v>12.315</v>
      </c>
      <c r="Q1219" s="18">
        <f t="shared" si="103"/>
        <v>0</v>
      </c>
      <c r="R1219" s="2">
        <v>1</v>
      </c>
      <c r="S1219" s="2">
        <v>120</v>
      </c>
      <c r="T1219" s="2" t="s">
        <v>4647</v>
      </c>
      <c r="U1219" s="28">
        <f>IF(G1219=0,"",_xlfn.MINIFS('PO Details'!$I:$I,'PO Details'!$D:$D,Planning!$B1219,'PO Details'!$L:$L,Planning!$E1219))</f>
        <v>45443</v>
      </c>
      <c r="V1219" s="29" t="s">
        <v>4640</v>
      </c>
      <c r="W1219" t="str">
        <f t="shared" si="104"/>
        <v>Max</v>
      </c>
      <c r="X1219" s="2">
        <v>120</v>
      </c>
    </row>
    <row r="1220" spans="1:24" x14ac:dyDescent="0.25">
      <c r="A1220" s="11"/>
      <c r="B1220" s="22" t="s">
        <v>191</v>
      </c>
      <c r="C1220" s="22"/>
      <c r="D1220" s="22" t="s">
        <v>191</v>
      </c>
      <c r="E1220" s="31" t="s">
        <v>15</v>
      </c>
      <c r="F1220" s="12">
        <f>SUMIFS('Inventory Details'!$H:$H,'Inventory Details'!$B:$B,$B1220,'Inventory Details'!$E:$E,$E1220)</f>
        <v>0</v>
      </c>
      <c r="G1220" s="12">
        <f>SUMIFS('PO Details'!$H:$H,'PO Details'!$D:$D,Planning!$B1220,'PO Details'!$L:$L,$E1220)</f>
        <v>1</v>
      </c>
      <c r="H1220" s="12">
        <f>SUMIFS('SO Details'!$G:$G,'SO Details'!$D:$D,Planning!$B1220,'SO Details'!$K:$K,$E1220)</f>
        <v>0</v>
      </c>
      <c r="I1220" s="20">
        <f>IF(COUNTIFS($C:$C,B1220)&gt;1,SUMIFS('Sales Hx'!$Q:$Q,'Sales Hx'!$B:$B,_xlfn.XLOOKUP(B1220,C:C,B:B),'Sales Hx'!$D:$D,Planning!$E1220),SUMIFS('Sales Hx'!$Q:$Q,'Sales Hx'!$B:$B,Planning!$B1220,'Sales Hx'!$D:$D,Planning!$E1220))</f>
        <v>0</v>
      </c>
      <c r="J1220" s="16">
        <f>IF(COUNTIFS($C:$C,B1220)&gt;1,SUMIFS('Sales Hx'!$S:$S,'Sales Hx'!$B:$B,_xlfn.XLOOKUP(B1220,C:C,B:B),'Sales Hx'!$D:$D,E1220),SUMIFS('Sales Hx'!$S:$S,'Sales Hx'!$B:$B,$B1220,'Sales Hx'!$D:$D,$E1220))</f>
        <v>3.2894736842105261E-2</v>
      </c>
      <c r="K1220" s="16">
        <f t="shared" si="107"/>
        <v>0</v>
      </c>
      <c r="L1220" s="12">
        <f>IF(M1220&lt;&gt;"",M1220,IF(COUNTIFS($C:$C,B1220)&gt;1,SUMIFS('Sales Hx'!V:V,'Sales Hx'!$B:$B,_xlfn.XLOOKUP(B1220,C:C,B:B),'Sales Hx'!$D:$D,$E1220),SUMIFS('Sales Hx'!V:V,'Sales Hx'!$B:$B,$B1220,'Sales Hx'!$D:$D,$E1220)))</f>
        <v>0</v>
      </c>
      <c r="M1220" s="12">
        <v>0</v>
      </c>
      <c r="N1220" s="15">
        <f t="shared" si="105"/>
        <v>3.2894736842105261E-2</v>
      </c>
      <c r="O1220" s="21">
        <f t="shared" si="106"/>
        <v>0</v>
      </c>
      <c r="P1220" s="24">
        <v>12.315</v>
      </c>
      <c r="Q1220" s="18">
        <f t="shared" si="103"/>
        <v>0</v>
      </c>
      <c r="R1220" s="2">
        <v>1</v>
      </c>
      <c r="S1220" s="2">
        <v>120</v>
      </c>
      <c r="T1220" s="2" t="s">
        <v>4647</v>
      </c>
      <c r="U1220" s="28">
        <f>IF(G1220=0,"",_xlfn.MINIFS('PO Details'!$I:$I,'PO Details'!$D:$D,Planning!$B1220,'PO Details'!$L:$L,Planning!$E1220))</f>
        <v>45443</v>
      </c>
      <c r="V1220" s="29" t="s">
        <v>4640</v>
      </c>
      <c r="W1220" t="str">
        <f t="shared" si="104"/>
        <v>Max</v>
      </c>
      <c r="X1220" s="2">
        <v>120</v>
      </c>
    </row>
    <row r="1221" spans="1:24" x14ac:dyDescent="0.25">
      <c r="A1221" s="11"/>
      <c r="B1221" s="22" t="s">
        <v>2381</v>
      </c>
      <c r="C1221" s="22"/>
      <c r="D1221" s="22"/>
      <c r="E1221" s="31" t="s">
        <v>113</v>
      </c>
      <c r="F1221" s="12">
        <f>SUMIFS('Inventory Details'!$H:$H,'Inventory Details'!$B:$B,$B1221,'Inventory Details'!$E:$E,$E1221)</f>
        <v>0</v>
      </c>
      <c r="G1221" s="12">
        <f>SUMIFS('PO Details'!$H:$H,'PO Details'!$D:$D,Planning!$B1221,'PO Details'!$L:$L,$E1221)</f>
        <v>0</v>
      </c>
      <c r="H1221" s="12">
        <f>SUMIFS('SO Details'!$G:$G,'SO Details'!$D:$D,Planning!$B1221,'SO Details'!$K:$K,$E1221)</f>
        <v>2</v>
      </c>
      <c r="I1221" s="20">
        <f>IF(COUNTIFS($C:$C,B1221)&gt;1,SUMIFS('Sales Hx'!$Q:$Q,'Sales Hx'!$B:$B,_xlfn.XLOOKUP(B1221,C:C,B:B),'Sales Hx'!$D:$D,Planning!$E1221),SUMIFS('Sales Hx'!$Q:$Q,'Sales Hx'!$B:$B,Planning!$B1221,'Sales Hx'!$D:$D,Planning!$E1221))</f>
        <v>0</v>
      </c>
      <c r="J1221" s="16">
        <f>IF(COUNTIFS($C:$C,B1221)&gt;1,SUMIFS('Sales Hx'!$S:$S,'Sales Hx'!$B:$B,_xlfn.XLOOKUP(B1221,C:C,B:B),'Sales Hx'!$D:$D,E1221),SUMIFS('Sales Hx'!$S:$S,'Sales Hx'!$B:$B,$B1221,'Sales Hx'!$D:$D,$E1221))</f>
        <v>0.19736842105263158</v>
      </c>
      <c r="K1221" s="16">
        <f t="shared" si="107"/>
        <v>0</v>
      </c>
      <c r="L1221" s="12">
        <f>IF(M1221&lt;&gt;"",M1221,IF(COUNTIFS($C:$C,B1221)&gt;1,SUMIFS('Sales Hx'!V:V,'Sales Hx'!$B:$B,_xlfn.XLOOKUP(B1221,C:C,B:B),'Sales Hx'!$D:$D,$E1221),SUMIFS('Sales Hx'!V:V,'Sales Hx'!$B:$B,$B1221,'Sales Hx'!$D:$D,$E1221)))</f>
        <v>0</v>
      </c>
      <c r="M1221" s="12">
        <v>0</v>
      </c>
      <c r="N1221" s="15">
        <f t="shared" si="105"/>
        <v>0.19736842105263158</v>
      </c>
      <c r="O1221" s="21">
        <f t="shared" si="106"/>
        <v>0</v>
      </c>
      <c r="P1221" s="24">
        <v>0</v>
      </c>
      <c r="Q1221" s="18">
        <f t="shared" si="103"/>
        <v>0</v>
      </c>
      <c r="R1221" s="2">
        <v>1</v>
      </c>
      <c r="S1221" s="2">
        <v>120</v>
      </c>
      <c r="T1221" s="2" t="s">
        <v>4646</v>
      </c>
      <c r="U1221" s="28" t="str">
        <f>IF(G1221=0,"",_xlfn.MINIFS('PO Details'!$I:$I,'PO Details'!$D:$D,Planning!$B1221,'PO Details'!$L:$L,Planning!$E1221))</f>
        <v/>
      </c>
      <c r="V1221" s="29" t="s">
        <v>4640</v>
      </c>
      <c r="W1221" t="str">
        <f t="shared" si="104"/>
        <v>Max</v>
      </c>
      <c r="X1221" s="2">
        <v>120</v>
      </c>
    </row>
    <row r="1222" spans="1:24" x14ac:dyDescent="0.25">
      <c r="A1222" s="11"/>
      <c r="B1222" s="22" t="s">
        <v>2381</v>
      </c>
      <c r="C1222" s="22"/>
      <c r="D1222" s="22"/>
      <c r="E1222" s="31" t="s">
        <v>4746</v>
      </c>
      <c r="F1222" s="12">
        <f>SUMIFS('Inventory Details'!$H:$H,'Inventory Details'!$B:$B,$B1222,'Inventory Details'!$E:$E,$E1222)</f>
        <v>0</v>
      </c>
      <c r="G1222" s="12">
        <f>SUMIFS('PO Details'!$H:$H,'PO Details'!$D:$D,Planning!$B1222,'PO Details'!$L:$L,$E1222)</f>
        <v>0</v>
      </c>
      <c r="H1222" s="12">
        <f>SUMIFS('SO Details'!$G:$G,'SO Details'!$D:$D,Planning!$B1222,'SO Details'!$K:$K,$E1222)</f>
        <v>0</v>
      </c>
      <c r="I1222" s="20">
        <f>IF(COUNTIFS($C:$C,B1222)&gt;1,SUMIFS('Sales Hx'!$Q:$Q,'Sales Hx'!$B:$B,_xlfn.XLOOKUP(B1222,C:C,B:B),'Sales Hx'!$D:$D,Planning!$E1222),SUMIFS('Sales Hx'!$Q:$Q,'Sales Hx'!$B:$B,Planning!$B1222,'Sales Hx'!$D:$D,Planning!$E1222))</f>
        <v>0</v>
      </c>
      <c r="J1222" s="16">
        <f>IF(COUNTIFS($C:$C,B1222)&gt;1,SUMIFS('Sales Hx'!$S:$S,'Sales Hx'!$B:$B,_xlfn.XLOOKUP(B1222,C:C,B:B),'Sales Hx'!$D:$D,E1222),SUMIFS('Sales Hx'!$S:$S,'Sales Hx'!$B:$B,$B1222,'Sales Hx'!$D:$D,$E1222))</f>
        <v>0.26315789473684209</v>
      </c>
      <c r="K1222" s="16">
        <f t="shared" si="107"/>
        <v>0</v>
      </c>
      <c r="L1222" s="12">
        <f>IF(M1222&lt;&gt;"",M1222,IF(COUNTIFS($C:$C,B1222)&gt;1,SUMIFS('Sales Hx'!V:V,'Sales Hx'!$B:$B,_xlfn.XLOOKUP(B1222,C:C,B:B),'Sales Hx'!$D:$D,$E1222),SUMIFS('Sales Hx'!V:V,'Sales Hx'!$B:$B,$B1222,'Sales Hx'!$D:$D,$E1222)))</f>
        <v>0</v>
      </c>
      <c r="M1222" s="12">
        <v>0</v>
      </c>
      <c r="N1222" s="15">
        <f t="shared" si="105"/>
        <v>0.26315789473684209</v>
      </c>
      <c r="O1222" s="21">
        <f t="shared" si="106"/>
        <v>0</v>
      </c>
      <c r="P1222" s="24">
        <v>0</v>
      </c>
      <c r="Q1222" s="18">
        <f t="shared" si="103"/>
        <v>0</v>
      </c>
      <c r="R1222" s="2">
        <v>1</v>
      </c>
      <c r="S1222" s="2">
        <v>120</v>
      </c>
      <c r="T1222" s="2" t="s">
        <v>4646</v>
      </c>
      <c r="U1222" s="28" t="str">
        <f>IF(G1222=0,"",_xlfn.MINIFS('PO Details'!$I:$I,'PO Details'!$D:$D,Planning!$B1222,'PO Details'!$L:$L,Planning!$E1222))</f>
        <v/>
      </c>
      <c r="V1222" s="29" t="s">
        <v>4640</v>
      </c>
      <c r="W1222" t="str">
        <f t="shared" si="104"/>
        <v>Max</v>
      </c>
      <c r="X1222" s="2">
        <v>120</v>
      </c>
    </row>
    <row r="1223" spans="1:24" x14ac:dyDescent="0.25">
      <c r="A1223" s="11"/>
      <c r="B1223" s="22" t="s">
        <v>2382</v>
      </c>
      <c r="C1223" s="22"/>
      <c r="D1223" s="22"/>
      <c r="E1223" s="31" t="s">
        <v>4746</v>
      </c>
      <c r="F1223" s="12">
        <f>SUMIFS('Inventory Details'!$H:$H,'Inventory Details'!$B:$B,$B1223,'Inventory Details'!$E:$E,$E1223)</f>
        <v>0</v>
      </c>
      <c r="G1223" s="12">
        <f>SUMIFS('PO Details'!$H:$H,'PO Details'!$D:$D,Planning!$B1223,'PO Details'!$L:$L,$E1223)</f>
        <v>0</v>
      </c>
      <c r="H1223" s="12">
        <f>SUMIFS('SO Details'!$G:$G,'SO Details'!$D:$D,Planning!$B1223,'SO Details'!$K:$K,$E1223)</f>
        <v>0</v>
      </c>
      <c r="I1223" s="20">
        <f>IF(COUNTIFS($C:$C,B1223)&gt;1,SUMIFS('Sales Hx'!$Q:$Q,'Sales Hx'!$B:$B,_xlfn.XLOOKUP(B1223,C:C,B:B),'Sales Hx'!$D:$D,Planning!$E1223),SUMIFS('Sales Hx'!$Q:$Q,'Sales Hx'!$B:$B,Planning!$B1223,'Sales Hx'!$D:$D,Planning!$E1223))</f>
        <v>0</v>
      </c>
      <c r="J1223" s="16">
        <f>IF(COUNTIFS($C:$C,B1223)&gt;1,SUMIFS('Sales Hx'!$S:$S,'Sales Hx'!$B:$B,_xlfn.XLOOKUP(B1223,C:C,B:B),'Sales Hx'!$D:$D,E1223),SUMIFS('Sales Hx'!$S:$S,'Sales Hx'!$B:$B,$B1223,'Sales Hx'!$D:$D,$E1223))</f>
        <v>4.3859649122807015E-2</v>
      </c>
      <c r="K1223" s="16">
        <f t="shared" si="107"/>
        <v>0</v>
      </c>
      <c r="L1223" s="12">
        <f>IF(M1223&lt;&gt;"",M1223,IF(COUNTIFS($C:$C,B1223)&gt;1,SUMIFS('Sales Hx'!V:V,'Sales Hx'!$B:$B,_xlfn.XLOOKUP(B1223,C:C,B:B),'Sales Hx'!$D:$D,$E1223),SUMIFS('Sales Hx'!V:V,'Sales Hx'!$B:$B,$B1223,'Sales Hx'!$D:$D,$E1223)))</f>
        <v>0</v>
      </c>
      <c r="M1223" s="12">
        <v>0</v>
      </c>
      <c r="N1223" s="15">
        <f t="shared" si="105"/>
        <v>4.3859649122807015E-2</v>
      </c>
      <c r="O1223" s="21">
        <f t="shared" si="106"/>
        <v>0</v>
      </c>
      <c r="P1223" s="24">
        <v>0</v>
      </c>
      <c r="Q1223" s="18">
        <f t="shared" si="103"/>
        <v>0</v>
      </c>
      <c r="R1223" s="2">
        <v>1</v>
      </c>
      <c r="S1223" s="2">
        <v>120</v>
      </c>
      <c r="T1223" s="2" t="s">
        <v>4646</v>
      </c>
      <c r="U1223" s="28" t="str">
        <f>IF(G1223=0,"",_xlfn.MINIFS('PO Details'!$I:$I,'PO Details'!$D:$D,Planning!$B1223,'PO Details'!$L:$L,Planning!$E1223))</f>
        <v/>
      </c>
      <c r="V1223" s="29" t="s">
        <v>4640</v>
      </c>
      <c r="W1223" t="str">
        <f t="shared" si="104"/>
        <v>Max</v>
      </c>
      <c r="X1223" s="2">
        <v>120</v>
      </c>
    </row>
    <row r="1224" spans="1:24" x14ac:dyDescent="0.25">
      <c r="A1224" s="11"/>
      <c r="B1224" s="22" t="s">
        <v>1334</v>
      </c>
      <c r="C1224" s="22"/>
      <c r="D1224" s="22"/>
      <c r="E1224" s="31" t="s">
        <v>4746</v>
      </c>
      <c r="F1224" s="12">
        <f>SUMIFS('Inventory Details'!$H:$H,'Inventory Details'!$B:$B,$B1224,'Inventory Details'!$E:$E,$E1224)</f>
        <v>0</v>
      </c>
      <c r="G1224" s="12">
        <f>SUMIFS('PO Details'!$H:$H,'PO Details'!$D:$D,Planning!$B1224,'PO Details'!$L:$L,$E1224)</f>
        <v>0</v>
      </c>
      <c r="H1224" s="12">
        <f>SUMIFS('SO Details'!$G:$G,'SO Details'!$D:$D,Planning!$B1224,'SO Details'!$K:$K,$E1224)</f>
        <v>0</v>
      </c>
      <c r="I1224" s="20">
        <f>IF(COUNTIFS($C:$C,B1224)&gt;1,SUMIFS('Sales Hx'!$Q:$Q,'Sales Hx'!$B:$B,_xlfn.XLOOKUP(B1224,C:C,B:B),'Sales Hx'!$D:$D,Planning!$E1224),SUMIFS('Sales Hx'!$Q:$Q,'Sales Hx'!$B:$B,Planning!$B1224,'Sales Hx'!$D:$D,Planning!$E1224))</f>
        <v>0</v>
      </c>
      <c r="J1224" s="16">
        <f>IF(COUNTIFS($C:$C,B1224)&gt;1,SUMIFS('Sales Hx'!$S:$S,'Sales Hx'!$B:$B,_xlfn.XLOOKUP(B1224,C:C,B:B),'Sales Hx'!$D:$D,E1224),SUMIFS('Sales Hx'!$S:$S,'Sales Hx'!$B:$B,$B1224,'Sales Hx'!$D:$D,$E1224))</f>
        <v>3.2894736842105261E-2</v>
      </c>
      <c r="K1224" s="16">
        <f t="shared" si="107"/>
        <v>0</v>
      </c>
      <c r="L1224" s="12">
        <f>IF(M1224&lt;&gt;"",M1224,IF(COUNTIFS($C:$C,B1224)&gt;1,SUMIFS('Sales Hx'!V:V,'Sales Hx'!$B:$B,_xlfn.XLOOKUP(B1224,C:C,B:B),'Sales Hx'!$D:$D,$E1224),SUMIFS('Sales Hx'!V:V,'Sales Hx'!$B:$B,$B1224,'Sales Hx'!$D:$D,$E1224)))</f>
        <v>0</v>
      </c>
      <c r="M1224" s="12">
        <v>0</v>
      </c>
      <c r="N1224" s="15">
        <f t="shared" si="105"/>
        <v>3.2894736842105261E-2</v>
      </c>
      <c r="O1224" s="21">
        <f t="shared" si="106"/>
        <v>3</v>
      </c>
      <c r="P1224" s="24">
        <v>0</v>
      </c>
      <c r="Q1224" s="18">
        <f t="shared" si="103"/>
        <v>0</v>
      </c>
      <c r="R1224" s="2">
        <v>1</v>
      </c>
      <c r="S1224" s="2">
        <v>90</v>
      </c>
      <c r="T1224" s="2" t="s">
        <v>4647</v>
      </c>
      <c r="U1224" s="28" t="str">
        <f>IF(G1224=0,"",_xlfn.MINIFS('PO Details'!$I:$I,'PO Details'!$D:$D,Planning!$B1224,'PO Details'!$L:$L,Planning!$E1224))</f>
        <v/>
      </c>
      <c r="V1224" s="29" t="s">
        <v>4640</v>
      </c>
      <c r="W1224" t="str">
        <f t="shared" si="104"/>
        <v>Max</v>
      </c>
      <c r="X1224" s="2">
        <v>120</v>
      </c>
    </row>
    <row r="1225" spans="1:24" x14ac:dyDescent="0.25">
      <c r="A1225" s="11"/>
      <c r="B1225" s="22" t="s">
        <v>2383</v>
      </c>
      <c r="C1225" s="22"/>
      <c r="D1225" s="22"/>
      <c r="E1225" s="31" t="s">
        <v>4746</v>
      </c>
      <c r="F1225" s="12">
        <f>SUMIFS('Inventory Details'!$H:$H,'Inventory Details'!$B:$B,$B1225,'Inventory Details'!$E:$E,$E1225)</f>
        <v>0</v>
      </c>
      <c r="G1225" s="12">
        <f>SUMIFS('PO Details'!$H:$H,'PO Details'!$D:$D,Planning!$B1225,'PO Details'!$L:$L,$E1225)</f>
        <v>0</v>
      </c>
      <c r="H1225" s="12">
        <f>SUMIFS('SO Details'!$G:$G,'SO Details'!$D:$D,Planning!$B1225,'SO Details'!$K:$K,$E1225)</f>
        <v>0</v>
      </c>
      <c r="I1225" s="20">
        <f>IF(COUNTIFS($C:$C,B1225)&gt;1,SUMIFS('Sales Hx'!$Q:$Q,'Sales Hx'!$B:$B,_xlfn.XLOOKUP(B1225,C:C,B:B),'Sales Hx'!$D:$D,Planning!$E1225),SUMIFS('Sales Hx'!$Q:$Q,'Sales Hx'!$B:$B,Planning!$B1225,'Sales Hx'!$D:$D,Planning!$E1225))</f>
        <v>0</v>
      </c>
      <c r="J1225" s="16">
        <f>IF(COUNTIFS($C:$C,B1225)&gt;1,SUMIFS('Sales Hx'!$S:$S,'Sales Hx'!$B:$B,_xlfn.XLOOKUP(B1225,C:C,B:B),'Sales Hx'!$D:$D,E1225),SUMIFS('Sales Hx'!$S:$S,'Sales Hx'!$B:$B,$B1225,'Sales Hx'!$D:$D,$E1225))</f>
        <v>3.2894736842105261E-2</v>
      </c>
      <c r="K1225" s="16">
        <f t="shared" si="107"/>
        <v>0</v>
      </c>
      <c r="L1225" s="12">
        <f>IF(M1225&lt;&gt;"",M1225,IF(COUNTIFS($C:$C,B1225)&gt;1,SUMIFS('Sales Hx'!V:V,'Sales Hx'!$B:$B,_xlfn.XLOOKUP(B1225,C:C,B:B),'Sales Hx'!$D:$D,$E1225),SUMIFS('Sales Hx'!V:V,'Sales Hx'!$B:$B,$B1225,'Sales Hx'!$D:$D,$E1225)))</f>
        <v>0</v>
      </c>
      <c r="M1225" s="12">
        <v>0</v>
      </c>
      <c r="N1225" s="15">
        <f t="shared" si="105"/>
        <v>3.2894736842105261E-2</v>
      </c>
      <c r="O1225" s="21">
        <f t="shared" si="106"/>
        <v>0</v>
      </c>
      <c r="P1225" s="24">
        <v>0</v>
      </c>
      <c r="Q1225" s="18">
        <f t="shared" si="103"/>
        <v>0</v>
      </c>
      <c r="R1225" s="2">
        <v>1</v>
      </c>
      <c r="S1225" s="2">
        <v>120</v>
      </c>
      <c r="T1225" s="2" t="s">
        <v>4646</v>
      </c>
      <c r="U1225" s="28" t="str">
        <f>IF(G1225=0,"",_xlfn.MINIFS('PO Details'!$I:$I,'PO Details'!$D:$D,Planning!$B1225,'PO Details'!$L:$L,Planning!$E1225))</f>
        <v/>
      </c>
      <c r="V1225" s="29" t="s">
        <v>4640</v>
      </c>
      <c r="W1225" t="str">
        <f t="shared" si="104"/>
        <v>Max</v>
      </c>
      <c r="X1225" s="2">
        <v>120</v>
      </c>
    </row>
    <row r="1226" spans="1:24" x14ac:dyDescent="0.25">
      <c r="A1226" s="11"/>
      <c r="B1226" s="22" t="s">
        <v>1335</v>
      </c>
      <c r="C1226" s="22"/>
      <c r="D1226" s="22" t="s">
        <v>1335</v>
      </c>
      <c r="E1226" s="31" t="s">
        <v>4746</v>
      </c>
      <c r="F1226" s="12">
        <f>SUMIFS('Inventory Details'!$H:$H,'Inventory Details'!$B:$B,$B1226,'Inventory Details'!$E:$E,$E1226)</f>
        <v>0</v>
      </c>
      <c r="G1226" s="12">
        <f>SUMIFS('PO Details'!$H:$H,'PO Details'!$D:$D,Planning!$B1226,'PO Details'!$L:$L,$E1226)</f>
        <v>0</v>
      </c>
      <c r="H1226" s="12">
        <f>SUMIFS('SO Details'!$G:$G,'SO Details'!$D:$D,Planning!$B1226,'SO Details'!$K:$K,$E1226)</f>
        <v>0</v>
      </c>
      <c r="I1226" s="20">
        <f>IF(COUNTIFS($C:$C,B1226)&gt;1,SUMIFS('Sales Hx'!$Q:$Q,'Sales Hx'!$B:$B,_xlfn.XLOOKUP(B1226,C:C,B:B),'Sales Hx'!$D:$D,Planning!$E1226),SUMIFS('Sales Hx'!$Q:$Q,'Sales Hx'!$B:$B,Planning!$B1226,'Sales Hx'!$D:$D,Planning!$E1226))</f>
        <v>0</v>
      </c>
      <c r="J1226" s="16">
        <f>IF(COUNTIFS($C:$C,B1226)&gt;1,SUMIFS('Sales Hx'!$S:$S,'Sales Hx'!$B:$B,_xlfn.XLOOKUP(B1226,C:C,B:B),'Sales Hx'!$D:$D,E1226),SUMIFS('Sales Hx'!$S:$S,'Sales Hx'!$B:$B,$B1226,'Sales Hx'!$D:$D,$E1226))</f>
        <v>0</v>
      </c>
      <c r="K1226" s="16">
        <f t="shared" si="107"/>
        <v>0</v>
      </c>
      <c r="L1226" s="12">
        <f>IF(M1226&lt;&gt;"",M1226,IF(COUNTIFS($C:$C,B1226)&gt;1,SUMIFS('Sales Hx'!V:V,'Sales Hx'!$B:$B,_xlfn.XLOOKUP(B1226,C:C,B:B),'Sales Hx'!$D:$D,$E1226),SUMIFS('Sales Hx'!V:V,'Sales Hx'!$B:$B,$B1226,'Sales Hx'!$D:$D,$E1226)))</f>
        <v>0</v>
      </c>
      <c r="M1226" s="12">
        <v>0</v>
      </c>
      <c r="N1226" s="15">
        <f t="shared" si="105"/>
        <v>0</v>
      </c>
      <c r="O1226" s="21">
        <f t="shared" si="106"/>
        <v>0</v>
      </c>
      <c r="P1226" s="24">
        <v>0</v>
      </c>
      <c r="Q1226" s="18">
        <f t="shared" si="103"/>
        <v>0</v>
      </c>
      <c r="R1226" s="2">
        <v>1</v>
      </c>
      <c r="S1226" s="2">
        <v>120</v>
      </c>
      <c r="T1226" s="2" t="s">
        <v>4647</v>
      </c>
      <c r="U1226" s="28" t="str">
        <f>IF(G1226=0,"",_xlfn.MINIFS('PO Details'!$I:$I,'PO Details'!$D:$D,Planning!$B1226,'PO Details'!$L:$L,Planning!$E1226))</f>
        <v/>
      </c>
      <c r="V1226" s="29" t="s">
        <v>4640</v>
      </c>
      <c r="W1226" t="str">
        <f t="shared" si="104"/>
        <v>Max</v>
      </c>
      <c r="X1226" s="2">
        <v>120</v>
      </c>
    </row>
    <row r="1227" spans="1:24" x14ac:dyDescent="0.25">
      <c r="A1227" s="11"/>
      <c r="B1227" s="22" t="s">
        <v>1336</v>
      </c>
      <c r="C1227" s="22"/>
      <c r="D1227" s="22" t="s">
        <v>1336</v>
      </c>
      <c r="E1227" s="31" t="s">
        <v>106</v>
      </c>
      <c r="F1227" s="12">
        <f>SUMIFS('Inventory Details'!$H:$H,'Inventory Details'!$B:$B,$B1227,'Inventory Details'!$E:$E,$E1227)</f>
        <v>0</v>
      </c>
      <c r="G1227" s="12">
        <f>SUMIFS('PO Details'!$H:$H,'PO Details'!$D:$D,Planning!$B1227,'PO Details'!$L:$L,$E1227)</f>
        <v>0</v>
      </c>
      <c r="H1227" s="12">
        <f>SUMIFS('SO Details'!$G:$G,'SO Details'!$D:$D,Planning!$B1227,'SO Details'!$K:$K,$E1227)</f>
        <v>0</v>
      </c>
      <c r="I1227" s="20">
        <f>IF(COUNTIFS($C:$C,B1227)&gt;1,SUMIFS('Sales Hx'!$Q:$Q,'Sales Hx'!$B:$B,_xlfn.XLOOKUP(B1227,C:C,B:B),'Sales Hx'!$D:$D,Planning!$E1227),SUMIFS('Sales Hx'!$Q:$Q,'Sales Hx'!$B:$B,Planning!$B1227,'Sales Hx'!$D:$D,Planning!$E1227))</f>
        <v>0</v>
      </c>
      <c r="J1227" s="16">
        <f>IF(COUNTIFS($C:$C,B1227)&gt;1,SUMIFS('Sales Hx'!$S:$S,'Sales Hx'!$B:$B,_xlfn.XLOOKUP(B1227,C:C,B:B),'Sales Hx'!$D:$D,E1227),SUMIFS('Sales Hx'!$S:$S,'Sales Hx'!$B:$B,$B1227,'Sales Hx'!$D:$D,$E1227))</f>
        <v>0</v>
      </c>
      <c r="K1227" s="16">
        <f t="shared" si="107"/>
        <v>0</v>
      </c>
      <c r="L1227" s="12">
        <f>IF(M1227&lt;&gt;"",M1227,IF(COUNTIFS($C:$C,B1227)&gt;1,SUMIFS('Sales Hx'!V:V,'Sales Hx'!$B:$B,_xlfn.XLOOKUP(B1227,C:C,B:B),'Sales Hx'!$D:$D,$E1227),SUMIFS('Sales Hx'!V:V,'Sales Hx'!$B:$B,$B1227,'Sales Hx'!$D:$D,$E1227)))</f>
        <v>0</v>
      </c>
      <c r="M1227" s="12">
        <v>0</v>
      </c>
      <c r="N1227" s="15">
        <f t="shared" si="105"/>
        <v>0</v>
      </c>
      <c r="O1227" s="21">
        <f t="shared" si="106"/>
        <v>0</v>
      </c>
      <c r="P1227" s="24">
        <v>0</v>
      </c>
      <c r="Q1227" s="18">
        <f t="shared" si="103"/>
        <v>0</v>
      </c>
      <c r="R1227" s="2">
        <v>1</v>
      </c>
      <c r="S1227" s="2">
        <v>120</v>
      </c>
      <c r="T1227" s="2" t="s">
        <v>4647</v>
      </c>
      <c r="U1227" s="28" t="str">
        <f>IF(G1227=0,"",_xlfn.MINIFS('PO Details'!$I:$I,'PO Details'!$D:$D,Planning!$B1227,'PO Details'!$L:$L,Planning!$E1227))</f>
        <v/>
      </c>
      <c r="V1227" s="29" t="s">
        <v>4640</v>
      </c>
      <c r="W1227" t="str">
        <f t="shared" si="104"/>
        <v>Max</v>
      </c>
      <c r="X1227" s="2">
        <v>120</v>
      </c>
    </row>
    <row r="1228" spans="1:24" x14ac:dyDescent="0.25">
      <c r="A1228" s="11"/>
      <c r="B1228" s="22" t="s">
        <v>1337</v>
      </c>
      <c r="C1228" s="22"/>
      <c r="D1228" s="22" t="s">
        <v>1337</v>
      </c>
      <c r="E1228" s="31" t="s">
        <v>4746</v>
      </c>
      <c r="F1228" s="12">
        <f>SUMIFS('Inventory Details'!$H:$H,'Inventory Details'!$B:$B,$B1228,'Inventory Details'!$E:$E,$E1228)</f>
        <v>5</v>
      </c>
      <c r="G1228" s="12">
        <f>SUMIFS('PO Details'!$H:$H,'PO Details'!$D:$D,Planning!$B1228,'PO Details'!$L:$L,$E1228)</f>
        <v>0</v>
      </c>
      <c r="H1228" s="12">
        <f>SUMIFS('SO Details'!$G:$G,'SO Details'!$D:$D,Planning!$B1228,'SO Details'!$K:$K,$E1228)</f>
        <v>0</v>
      </c>
      <c r="I1228" s="20">
        <f>IF(COUNTIFS($C:$C,B1228)&gt;1,SUMIFS('Sales Hx'!$Q:$Q,'Sales Hx'!$B:$B,_xlfn.XLOOKUP(B1228,C:C,B:B),'Sales Hx'!$D:$D,Planning!$E1228),SUMIFS('Sales Hx'!$Q:$Q,'Sales Hx'!$B:$B,Planning!$B1228,'Sales Hx'!$D:$D,Planning!$E1228))</f>
        <v>0</v>
      </c>
      <c r="J1228" s="16">
        <f>IF(COUNTIFS($C:$C,B1228)&gt;1,SUMIFS('Sales Hx'!$S:$S,'Sales Hx'!$B:$B,_xlfn.XLOOKUP(B1228,C:C,B:B),'Sales Hx'!$D:$D,E1228),SUMIFS('Sales Hx'!$S:$S,'Sales Hx'!$B:$B,$B1228,'Sales Hx'!$D:$D,$E1228))</f>
        <v>0</v>
      </c>
      <c r="K1228" s="16">
        <f t="shared" si="107"/>
        <v>0</v>
      </c>
      <c r="L1228" s="12">
        <f>IF(M1228&lt;&gt;"",M1228,IF(COUNTIFS($C:$C,B1228)&gt;1,SUMIFS('Sales Hx'!V:V,'Sales Hx'!$B:$B,_xlfn.XLOOKUP(B1228,C:C,B:B),'Sales Hx'!$D:$D,$E1228),SUMIFS('Sales Hx'!V:V,'Sales Hx'!$B:$B,$B1228,'Sales Hx'!$D:$D,$E1228)))</f>
        <v>0</v>
      </c>
      <c r="M1228" s="12">
        <v>0</v>
      </c>
      <c r="N1228" s="15">
        <f t="shared" si="105"/>
        <v>0</v>
      </c>
      <c r="O1228" s="21">
        <f t="shared" si="106"/>
        <v>0</v>
      </c>
      <c r="P1228" s="24">
        <v>0</v>
      </c>
      <c r="Q1228" s="18">
        <f t="shared" si="103"/>
        <v>0</v>
      </c>
      <c r="R1228" s="2">
        <v>1</v>
      </c>
      <c r="S1228" s="2">
        <v>120</v>
      </c>
      <c r="T1228" s="2" t="s">
        <v>4647</v>
      </c>
      <c r="U1228" s="28" t="str">
        <f>IF(G1228=0,"",_xlfn.MINIFS('PO Details'!$I:$I,'PO Details'!$D:$D,Planning!$B1228,'PO Details'!$L:$L,Planning!$E1228))</f>
        <v/>
      </c>
      <c r="V1228" s="29" t="s">
        <v>4640</v>
      </c>
      <c r="W1228" t="str">
        <f t="shared" si="104"/>
        <v>Max</v>
      </c>
      <c r="X1228" s="2">
        <v>120</v>
      </c>
    </row>
    <row r="1229" spans="1:24" x14ac:dyDescent="0.25">
      <c r="A1229" s="11"/>
      <c r="B1229" s="22" t="s">
        <v>1338</v>
      </c>
      <c r="C1229" s="22"/>
      <c r="D1229" s="22" t="s">
        <v>1338</v>
      </c>
      <c r="E1229" s="31" t="s">
        <v>4746</v>
      </c>
      <c r="F1229" s="12">
        <f>SUMIFS('Inventory Details'!$H:$H,'Inventory Details'!$B:$B,$B1229,'Inventory Details'!$E:$E,$E1229)</f>
        <v>5</v>
      </c>
      <c r="G1229" s="12">
        <f>SUMIFS('PO Details'!$H:$H,'PO Details'!$D:$D,Planning!$B1229,'PO Details'!$L:$L,$E1229)</f>
        <v>0</v>
      </c>
      <c r="H1229" s="12">
        <f>SUMIFS('SO Details'!$G:$G,'SO Details'!$D:$D,Planning!$B1229,'SO Details'!$K:$K,$E1229)</f>
        <v>0</v>
      </c>
      <c r="I1229" s="20">
        <f>IF(COUNTIFS($C:$C,B1229)&gt;1,SUMIFS('Sales Hx'!$Q:$Q,'Sales Hx'!$B:$B,_xlfn.XLOOKUP(B1229,C:C,B:B),'Sales Hx'!$D:$D,Planning!$E1229),SUMIFS('Sales Hx'!$Q:$Q,'Sales Hx'!$B:$B,Planning!$B1229,'Sales Hx'!$D:$D,Planning!$E1229))</f>
        <v>0</v>
      </c>
      <c r="J1229" s="16">
        <f>IF(COUNTIFS($C:$C,B1229)&gt;1,SUMIFS('Sales Hx'!$S:$S,'Sales Hx'!$B:$B,_xlfn.XLOOKUP(B1229,C:C,B:B),'Sales Hx'!$D:$D,E1229),SUMIFS('Sales Hx'!$S:$S,'Sales Hx'!$B:$B,$B1229,'Sales Hx'!$D:$D,$E1229))</f>
        <v>0</v>
      </c>
      <c r="K1229" s="16">
        <f t="shared" si="107"/>
        <v>0</v>
      </c>
      <c r="L1229" s="12">
        <f>IF(M1229&lt;&gt;"",M1229,IF(COUNTIFS($C:$C,B1229)&gt;1,SUMIFS('Sales Hx'!V:V,'Sales Hx'!$B:$B,_xlfn.XLOOKUP(B1229,C:C,B:B),'Sales Hx'!$D:$D,$E1229),SUMIFS('Sales Hx'!V:V,'Sales Hx'!$B:$B,$B1229,'Sales Hx'!$D:$D,$E1229)))</f>
        <v>0</v>
      </c>
      <c r="M1229" s="12">
        <v>0</v>
      </c>
      <c r="N1229" s="15">
        <f t="shared" si="105"/>
        <v>0</v>
      </c>
      <c r="O1229" s="21">
        <f t="shared" si="106"/>
        <v>0</v>
      </c>
      <c r="P1229" s="24">
        <v>0</v>
      </c>
      <c r="Q1229" s="18">
        <f t="shared" si="103"/>
        <v>0</v>
      </c>
      <c r="R1229" s="2">
        <v>1</v>
      </c>
      <c r="S1229" s="2">
        <v>120</v>
      </c>
      <c r="T1229" s="2" t="s">
        <v>4647</v>
      </c>
      <c r="U1229" s="28" t="str">
        <f>IF(G1229=0,"",_xlfn.MINIFS('PO Details'!$I:$I,'PO Details'!$D:$D,Planning!$B1229,'PO Details'!$L:$L,Planning!$E1229))</f>
        <v/>
      </c>
      <c r="V1229" s="29" t="s">
        <v>4640</v>
      </c>
      <c r="W1229" t="str">
        <f t="shared" si="104"/>
        <v>Max</v>
      </c>
      <c r="X1229" s="2">
        <v>120</v>
      </c>
    </row>
    <row r="1230" spans="1:24" x14ac:dyDescent="0.25">
      <c r="A1230" s="11"/>
      <c r="B1230" s="22" t="s">
        <v>1339</v>
      </c>
      <c r="C1230" s="22"/>
      <c r="D1230" s="22" t="s">
        <v>1339</v>
      </c>
      <c r="E1230" s="31" t="s">
        <v>4746</v>
      </c>
      <c r="F1230" s="12">
        <f>SUMIFS('Inventory Details'!$H:$H,'Inventory Details'!$B:$B,$B1230,'Inventory Details'!$E:$E,$E1230)</f>
        <v>0</v>
      </c>
      <c r="G1230" s="12">
        <f>SUMIFS('PO Details'!$H:$H,'PO Details'!$D:$D,Planning!$B1230,'PO Details'!$L:$L,$E1230)</f>
        <v>0</v>
      </c>
      <c r="H1230" s="12">
        <f>SUMIFS('SO Details'!$G:$G,'SO Details'!$D:$D,Planning!$B1230,'SO Details'!$K:$K,$E1230)</f>
        <v>0</v>
      </c>
      <c r="I1230" s="20">
        <f>IF(COUNTIFS($C:$C,B1230)&gt;1,SUMIFS('Sales Hx'!$Q:$Q,'Sales Hx'!$B:$B,_xlfn.XLOOKUP(B1230,C:C,B:B),'Sales Hx'!$D:$D,Planning!$E1230),SUMIFS('Sales Hx'!$Q:$Q,'Sales Hx'!$B:$B,Planning!$B1230,'Sales Hx'!$D:$D,Planning!$E1230))</f>
        <v>0</v>
      </c>
      <c r="J1230" s="16">
        <f>IF(COUNTIFS($C:$C,B1230)&gt;1,SUMIFS('Sales Hx'!$S:$S,'Sales Hx'!$B:$B,_xlfn.XLOOKUP(B1230,C:C,B:B),'Sales Hx'!$D:$D,E1230),SUMIFS('Sales Hx'!$S:$S,'Sales Hx'!$B:$B,$B1230,'Sales Hx'!$D:$D,$E1230))</f>
        <v>0</v>
      </c>
      <c r="K1230" s="16">
        <f t="shared" si="107"/>
        <v>0</v>
      </c>
      <c r="L1230" s="12">
        <f>IF(M1230&lt;&gt;"",M1230,IF(COUNTIFS($C:$C,B1230)&gt;1,SUMIFS('Sales Hx'!V:V,'Sales Hx'!$B:$B,_xlfn.XLOOKUP(B1230,C:C,B:B),'Sales Hx'!$D:$D,$E1230),SUMIFS('Sales Hx'!V:V,'Sales Hx'!$B:$B,$B1230,'Sales Hx'!$D:$D,$E1230)))</f>
        <v>0</v>
      </c>
      <c r="M1230" s="12">
        <v>0</v>
      </c>
      <c r="N1230" s="15">
        <f t="shared" si="105"/>
        <v>0</v>
      </c>
      <c r="O1230" s="21">
        <f t="shared" si="106"/>
        <v>0</v>
      </c>
      <c r="P1230" s="24">
        <v>0</v>
      </c>
      <c r="Q1230" s="18">
        <f t="shared" si="103"/>
        <v>0</v>
      </c>
      <c r="R1230" s="2">
        <v>1</v>
      </c>
      <c r="S1230" s="2">
        <v>120</v>
      </c>
      <c r="T1230" s="2" t="s">
        <v>4647</v>
      </c>
      <c r="U1230" s="28" t="str">
        <f>IF(G1230=0,"",_xlfn.MINIFS('PO Details'!$I:$I,'PO Details'!$D:$D,Planning!$B1230,'PO Details'!$L:$L,Planning!$E1230))</f>
        <v/>
      </c>
      <c r="V1230" s="29" t="s">
        <v>4640</v>
      </c>
      <c r="W1230" t="str">
        <f t="shared" si="104"/>
        <v>Max</v>
      </c>
      <c r="X1230" s="2">
        <v>120</v>
      </c>
    </row>
    <row r="1231" spans="1:24" x14ac:dyDescent="0.25">
      <c r="A1231" s="11"/>
      <c r="B1231" s="22" t="s">
        <v>4975</v>
      </c>
      <c r="C1231" s="22"/>
      <c r="D1231" s="22" t="s">
        <v>4976</v>
      </c>
      <c r="E1231" s="31" t="s">
        <v>861</v>
      </c>
      <c r="F1231" s="12">
        <f>SUMIFS('Inventory Details'!$H:$H,'Inventory Details'!$B:$B,$B1231,'Inventory Details'!$E:$E,$E1231)</f>
        <v>1</v>
      </c>
      <c r="G1231" s="12">
        <f>SUMIFS('PO Details'!$H:$H,'PO Details'!$D:$D,Planning!$B1231,'PO Details'!$L:$L,$E1231)</f>
        <v>0</v>
      </c>
      <c r="H1231" s="12">
        <f>SUMIFS('SO Details'!$G:$G,'SO Details'!$D:$D,Planning!$B1231,'SO Details'!$K:$K,$E1231)</f>
        <v>0</v>
      </c>
      <c r="I1231" s="20">
        <f>IF(COUNTIFS($C:$C,B1231)&gt;1,SUMIFS('Sales Hx'!$Q:$Q,'Sales Hx'!$B:$B,_xlfn.XLOOKUP(B1231,C:C,B:B),'Sales Hx'!$D:$D,Planning!$E1231),SUMIFS('Sales Hx'!$Q:$Q,'Sales Hx'!$B:$B,Planning!$B1231,'Sales Hx'!$D:$D,Planning!$E1231))</f>
        <v>0</v>
      </c>
      <c r="J1231" s="16">
        <f>IF(COUNTIFS($C:$C,B1231)&gt;1,SUMIFS('Sales Hx'!$S:$S,'Sales Hx'!$B:$B,_xlfn.XLOOKUP(B1231,C:C,B:B),'Sales Hx'!$D:$D,E1231),SUMIFS('Sales Hx'!$S:$S,'Sales Hx'!$B:$B,$B1231,'Sales Hx'!$D:$D,$E1231))</f>
        <v>0</v>
      </c>
      <c r="K1231" s="16">
        <f t="shared" si="107"/>
        <v>0</v>
      </c>
      <c r="L1231" s="12">
        <f>IF(M1231&lt;&gt;"",M1231,IF(COUNTIFS($C:$C,B1231)&gt;1,SUMIFS('Sales Hx'!V:V,'Sales Hx'!$B:$B,_xlfn.XLOOKUP(B1231,C:C,B:B),'Sales Hx'!$D:$D,$E1231),SUMIFS('Sales Hx'!V:V,'Sales Hx'!$B:$B,$B1231,'Sales Hx'!$D:$D,$E1231)))</f>
        <v>0</v>
      </c>
      <c r="M1231" s="12">
        <v>0</v>
      </c>
      <c r="N1231" s="15">
        <f t="shared" si="105"/>
        <v>0</v>
      </c>
      <c r="O1231" s="21">
        <f t="shared" si="106"/>
        <v>0</v>
      </c>
      <c r="P1231" s="24">
        <v>46.75</v>
      </c>
      <c r="Q1231" s="18">
        <f t="shared" si="103"/>
        <v>0</v>
      </c>
      <c r="R1231" s="2">
        <v>1</v>
      </c>
      <c r="S1231" s="2">
        <v>90</v>
      </c>
      <c r="T1231" s="2" t="s">
        <v>4647</v>
      </c>
      <c r="U1231" s="28" t="str">
        <f>IF(G1231=0,"",_xlfn.MINIFS('PO Details'!$I:$I,'PO Details'!$D:$D,Planning!$B1231,'PO Details'!$L:$L,Planning!$E1231))</f>
        <v/>
      </c>
      <c r="V1231" s="29" t="s">
        <v>4640</v>
      </c>
      <c r="W1231" t="str">
        <f t="shared" si="104"/>
        <v>Max</v>
      </c>
      <c r="X1231" s="2">
        <v>120</v>
      </c>
    </row>
    <row r="1232" spans="1:24" x14ac:dyDescent="0.25">
      <c r="A1232" s="11"/>
      <c r="B1232" s="22" t="s">
        <v>1340</v>
      </c>
      <c r="C1232" s="22"/>
      <c r="D1232" s="22" t="s">
        <v>1340</v>
      </c>
      <c r="E1232" s="31" t="s">
        <v>4746</v>
      </c>
      <c r="F1232" s="12">
        <f>SUMIFS('Inventory Details'!$H:$H,'Inventory Details'!$B:$B,$B1232,'Inventory Details'!$E:$E,$E1232)</f>
        <v>5</v>
      </c>
      <c r="G1232" s="12">
        <f>SUMIFS('PO Details'!$H:$H,'PO Details'!$D:$D,Planning!$B1232,'PO Details'!$L:$L,$E1232)</f>
        <v>0</v>
      </c>
      <c r="H1232" s="12">
        <f>SUMIFS('SO Details'!$G:$G,'SO Details'!$D:$D,Planning!$B1232,'SO Details'!$K:$K,$E1232)</f>
        <v>0</v>
      </c>
      <c r="I1232" s="20">
        <f>IF(COUNTIFS($C:$C,B1232)&gt;1,SUMIFS('Sales Hx'!$Q:$Q,'Sales Hx'!$B:$B,_xlfn.XLOOKUP(B1232,C:C,B:B),'Sales Hx'!$D:$D,Planning!$E1232),SUMIFS('Sales Hx'!$Q:$Q,'Sales Hx'!$B:$B,Planning!$B1232,'Sales Hx'!$D:$D,Planning!$E1232))</f>
        <v>0</v>
      </c>
      <c r="J1232" s="16">
        <f>IF(COUNTIFS($C:$C,B1232)&gt;1,SUMIFS('Sales Hx'!$S:$S,'Sales Hx'!$B:$B,_xlfn.XLOOKUP(B1232,C:C,B:B),'Sales Hx'!$D:$D,E1232),SUMIFS('Sales Hx'!$S:$S,'Sales Hx'!$B:$B,$B1232,'Sales Hx'!$D:$D,$E1232))</f>
        <v>0</v>
      </c>
      <c r="K1232" s="16">
        <f t="shared" si="107"/>
        <v>0</v>
      </c>
      <c r="L1232" s="12">
        <f>IF(M1232&lt;&gt;"",M1232,IF(COUNTIFS($C:$C,B1232)&gt;1,SUMIFS('Sales Hx'!V:V,'Sales Hx'!$B:$B,_xlfn.XLOOKUP(B1232,C:C,B:B),'Sales Hx'!$D:$D,$E1232),SUMIFS('Sales Hx'!V:V,'Sales Hx'!$B:$B,$B1232,'Sales Hx'!$D:$D,$E1232)))</f>
        <v>0</v>
      </c>
      <c r="M1232" s="12">
        <v>0</v>
      </c>
      <c r="N1232" s="15">
        <f t="shared" si="105"/>
        <v>0</v>
      </c>
      <c r="O1232" s="21">
        <f t="shared" si="106"/>
        <v>0</v>
      </c>
      <c r="P1232" s="24">
        <v>0</v>
      </c>
      <c r="Q1232" s="18">
        <f t="shared" si="103"/>
        <v>0</v>
      </c>
      <c r="R1232" s="2">
        <v>1</v>
      </c>
      <c r="S1232" s="2">
        <v>120</v>
      </c>
      <c r="T1232" s="2" t="s">
        <v>4647</v>
      </c>
      <c r="U1232" s="28" t="str">
        <f>IF(G1232=0,"",_xlfn.MINIFS('PO Details'!$I:$I,'PO Details'!$D:$D,Planning!$B1232,'PO Details'!$L:$L,Planning!$E1232))</f>
        <v/>
      </c>
      <c r="V1232" s="29" t="s">
        <v>4640</v>
      </c>
      <c r="W1232" t="str">
        <f t="shared" si="104"/>
        <v>Max</v>
      </c>
      <c r="X1232" s="2">
        <v>120</v>
      </c>
    </row>
    <row r="1233" spans="1:24" x14ac:dyDescent="0.25">
      <c r="A1233" s="11"/>
      <c r="B1233" s="22" t="s">
        <v>1341</v>
      </c>
      <c r="C1233" s="22"/>
      <c r="D1233" s="22" t="s">
        <v>1341</v>
      </c>
      <c r="E1233" s="31" t="s">
        <v>106</v>
      </c>
      <c r="F1233" s="12">
        <f>SUMIFS('Inventory Details'!$H:$H,'Inventory Details'!$B:$B,$B1233,'Inventory Details'!$E:$E,$E1233)</f>
        <v>0</v>
      </c>
      <c r="G1233" s="12">
        <f>SUMIFS('PO Details'!$H:$H,'PO Details'!$D:$D,Planning!$B1233,'PO Details'!$L:$L,$E1233)</f>
        <v>0</v>
      </c>
      <c r="H1233" s="12">
        <f>SUMIFS('SO Details'!$G:$G,'SO Details'!$D:$D,Planning!$B1233,'SO Details'!$K:$K,$E1233)</f>
        <v>0</v>
      </c>
      <c r="I1233" s="20">
        <f>IF(COUNTIFS($C:$C,B1233)&gt;1,SUMIFS('Sales Hx'!$Q:$Q,'Sales Hx'!$B:$B,_xlfn.XLOOKUP(B1233,C:C,B:B),'Sales Hx'!$D:$D,Planning!$E1233),SUMIFS('Sales Hx'!$Q:$Q,'Sales Hx'!$B:$B,Planning!$B1233,'Sales Hx'!$D:$D,Planning!$E1233))</f>
        <v>0</v>
      </c>
      <c r="J1233" s="16">
        <f>IF(COUNTIFS($C:$C,B1233)&gt;1,SUMIFS('Sales Hx'!$S:$S,'Sales Hx'!$B:$B,_xlfn.XLOOKUP(B1233,C:C,B:B),'Sales Hx'!$D:$D,E1233),SUMIFS('Sales Hx'!$S:$S,'Sales Hx'!$B:$B,$B1233,'Sales Hx'!$D:$D,$E1233))</f>
        <v>0</v>
      </c>
      <c r="K1233" s="16">
        <f t="shared" si="107"/>
        <v>0</v>
      </c>
      <c r="L1233" s="12">
        <f>IF(M1233&lt;&gt;"",M1233,IF(COUNTIFS($C:$C,B1233)&gt;1,SUMIFS('Sales Hx'!V:V,'Sales Hx'!$B:$B,_xlfn.XLOOKUP(B1233,C:C,B:B),'Sales Hx'!$D:$D,$E1233),SUMIFS('Sales Hx'!V:V,'Sales Hx'!$B:$B,$B1233,'Sales Hx'!$D:$D,$E1233)))</f>
        <v>0</v>
      </c>
      <c r="M1233" s="12">
        <v>0</v>
      </c>
      <c r="N1233" s="15">
        <f t="shared" si="105"/>
        <v>0</v>
      </c>
      <c r="O1233" s="21">
        <f t="shared" si="106"/>
        <v>0</v>
      </c>
      <c r="P1233" s="24">
        <v>0</v>
      </c>
      <c r="Q1233" s="18">
        <f t="shared" si="103"/>
        <v>0</v>
      </c>
      <c r="R1233" s="2">
        <v>1</v>
      </c>
      <c r="S1233" s="2">
        <v>120</v>
      </c>
      <c r="T1233" s="2" t="s">
        <v>4647</v>
      </c>
      <c r="U1233" s="28" t="str">
        <f>IF(G1233=0,"",_xlfn.MINIFS('PO Details'!$I:$I,'PO Details'!$D:$D,Planning!$B1233,'PO Details'!$L:$L,Planning!$E1233))</f>
        <v/>
      </c>
      <c r="V1233" s="29" t="s">
        <v>4640</v>
      </c>
      <c r="W1233" t="str">
        <f t="shared" si="104"/>
        <v>Max</v>
      </c>
      <c r="X1233" s="2">
        <v>120</v>
      </c>
    </row>
    <row r="1234" spans="1:24" x14ac:dyDescent="0.25">
      <c r="A1234" s="11"/>
      <c r="B1234" s="22" t="s">
        <v>1342</v>
      </c>
      <c r="C1234" s="22"/>
      <c r="D1234" s="22" t="s">
        <v>1342</v>
      </c>
      <c r="E1234" s="31" t="s">
        <v>4746</v>
      </c>
      <c r="F1234" s="12">
        <f>SUMIFS('Inventory Details'!$H:$H,'Inventory Details'!$B:$B,$B1234,'Inventory Details'!$E:$E,$E1234)</f>
        <v>22</v>
      </c>
      <c r="G1234" s="12">
        <f>SUMIFS('PO Details'!$H:$H,'PO Details'!$D:$D,Planning!$B1234,'PO Details'!$L:$L,$E1234)</f>
        <v>0</v>
      </c>
      <c r="H1234" s="12">
        <f>SUMIFS('SO Details'!$G:$G,'SO Details'!$D:$D,Planning!$B1234,'SO Details'!$K:$K,$E1234)</f>
        <v>0</v>
      </c>
      <c r="I1234" s="20">
        <f>IF(COUNTIFS($C:$C,B1234)&gt;1,SUMIFS('Sales Hx'!$Q:$Q,'Sales Hx'!$B:$B,_xlfn.XLOOKUP(B1234,C:C,B:B),'Sales Hx'!$D:$D,Planning!$E1234),SUMIFS('Sales Hx'!$Q:$Q,'Sales Hx'!$B:$B,Planning!$B1234,'Sales Hx'!$D:$D,Planning!$E1234))</f>
        <v>0</v>
      </c>
      <c r="J1234" s="16">
        <f>IF(COUNTIFS($C:$C,B1234)&gt;1,SUMIFS('Sales Hx'!$S:$S,'Sales Hx'!$B:$B,_xlfn.XLOOKUP(B1234,C:C,B:B),'Sales Hx'!$D:$D,E1234),SUMIFS('Sales Hx'!$S:$S,'Sales Hx'!$B:$B,$B1234,'Sales Hx'!$D:$D,$E1234))</f>
        <v>0</v>
      </c>
      <c r="K1234" s="16">
        <f t="shared" si="107"/>
        <v>0</v>
      </c>
      <c r="L1234" s="12">
        <f>IF(M1234&lt;&gt;"",M1234,IF(COUNTIFS($C:$C,B1234)&gt;1,SUMIFS('Sales Hx'!V:V,'Sales Hx'!$B:$B,_xlfn.XLOOKUP(B1234,C:C,B:B),'Sales Hx'!$D:$D,$E1234),SUMIFS('Sales Hx'!V:V,'Sales Hx'!$B:$B,$B1234,'Sales Hx'!$D:$D,$E1234)))</f>
        <v>0</v>
      </c>
      <c r="M1234" s="12">
        <v>0</v>
      </c>
      <c r="N1234" s="15">
        <f t="shared" si="105"/>
        <v>0</v>
      </c>
      <c r="O1234" s="21">
        <f t="shared" si="106"/>
        <v>0</v>
      </c>
      <c r="P1234" s="24">
        <v>0</v>
      </c>
      <c r="Q1234" s="18">
        <f t="shared" si="103"/>
        <v>0</v>
      </c>
      <c r="R1234" s="2">
        <v>1</v>
      </c>
      <c r="S1234" s="2">
        <v>120</v>
      </c>
      <c r="T1234" s="2" t="s">
        <v>4647</v>
      </c>
      <c r="U1234" s="28" t="str">
        <f>IF(G1234=0,"",_xlfn.MINIFS('PO Details'!$I:$I,'PO Details'!$D:$D,Planning!$B1234,'PO Details'!$L:$L,Planning!$E1234))</f>
        <v/>
      </c>
      <c r="V1234" s="29" t="s">
        <v>4640</v>
      </c>
      <c r="W1234" t="str">
        <f t="shared" si="104"/>
        <v>Max</v>
      </c>
      <c r="X1234" s="2">
        <v>120</v>
      </c>
    </row>
    <row r="1235" spans="1:24" x14ac:dyDescent="0.25">
      <c r="A1235" s="11"/>
      <c r="B1235" s="22" t="s">
        <v>1343</v>
      </c>
      <c r="C1235" s="22"/>
      <c r="D1235" s="22" t="s">
        <v>1343</v>
      </c>
      <c r="E1235" s="31" t="s">
        <v>4746</v>
      </c>
      <c r="F1235" s="12">
        <f>SUMIFS('Inventory Details'!$H:$H,'Inventory Details'!$B:$B,$B1235,'Inventory Details'!$E:$E,$E1235)</f>
        <v>0</v>
      </c>
      <c r="G1235" s="12">
        <f>SUMIFS('PO Details'!$H:$H,'PO Details'!$D:$D,Planning!$B1235,'PO Details'!$L:$L,$E1235)</f>
        <v>0</v>
      </c>
      <c r="H1235" s="12">
        <f>SUMIFS('SO Details'!$G:$G,'SO Details'!$D:$D,Planning!$B1235,'SO Details'!$K:$K,$E1235)</f>
        <v>0</v>
      </c>
      <c r="I1235" s="20">
        <f>IF(COUNTIFS($C:$C,B1235)&gt;1,SUMIFS('Sales Hx'!$Q:$Q,'Sales Hx'!$B:$B,_xlfn.XLOOKUP(B1235,C:C,B:B),'Sales Hx'!$D:$D,Planning!$E1235),SUMIFS('Sales Hx'!$Q:$Q,'Sales Hx'!$B:$B,Planning!$B1235,'Sales Hx'!$D:$D,Planning!$E1235))</f>
        <v>0</v>
      </c>
      <c r="J1235" s="16">
        <f>IF(COUNTIFS($C:$C,B1235)&gt;1,SUMIFS('Sales Hx'!$S:$S,'Sales Hx'!$B:$B,_xlfn.XLOOKUP(B1235,C:C,B:B),'Sales Hx'!$D:$D,E1235),SUMIFS('Sales Hx'!$S:$S,'Sales Hx'!$B:$B,$B1235,'Sales Hx'!$D:$D,$E1235))</f>
        <v>0</v>
      </c>
      <c r="K1235" s="16">
        <f t="shared" si="107"/>
        <v>0</v>
      </c>
      <c r="L1235" s="12">
        <f>IF(M1235&lt;&gt;"",M1235,IF(COUNTIFS($C:$C,B1235)&gt;1,SUMIFS('Sales Hx'!V:V,'Sales Hx'!$B:$B,_xlfn.XLOOKUP(B1235,C:C,B:B),'Sales Hx'!$D:$D,$E1235),SUMIFS('Sales Hx'!V:V,'Sales Hx'!$B:$B,$B1235,'Sales Hx'!$D:$D,$E1235)))</f>
        <v>0</v>
      </c>
      <c r="M1235" s="12">
        <v>0</v>
      </c>
      <c r="N1235" s="15">
        <f t="shared" si="105"/>
        <v>0</v>
      </c>
      <c r="O1235" s="21">
        <f t="shared" si="106"/>
        <v>0</v>
      </c>
      <c r="P1235" s="24">
        <v>0</v>
      </c>
      <c r="Q1235" s="18">
        <f t="shared" si="103"/>
        <v>0</v>
      </c>
      <c r="R1235" s="2">
        <v>1</v>
      </c>
      <c r="S1235" s="2">
        <v>120</v>
      </c>
      <c r="T1235" s="2" t="s">
        <v>4647</v>
      </c>
      <c r="U1235" s="28" t="str">
        <f>IF(G1235=0,"",_xlfn.MINIFS('PO Details'!$I:$I,'PO Details'!$D:$D,Planning!$B1235,'PO Details'!$L:$L,Planning!$E1235))</f>
        <v/>
      </c>
      <c r="V1235" s="29" t="s">
        <v>4640</v>
      </c>
      <c r="W1235" t="str">
        <f t="shared" si="104"/>
        <v>Max</v>
      </c>
      <c r="X1235" s="2">
        <v>120</v>
      </c>
    </row>
    <row r="1236" spans="1:24" x14ac:dyDescent="0.25">
      <c r="A1236" s="11"/>
      <c r="B1236" s="22" t="s">
        <v>1344</v>
      </c>
      <c r="C1236" s="22"/>
      <c r="D1236" s="22" t="s">
        <v>1344</v>
      </c>
      <c r="E1236" s="31" t="s">
        <v>4746</v>
      </c>
      <c r="F1236" s="12">
        <f>SUMIFS('Inventory Details'!$H:$H,'Inventory Details'!$B:$B,$B1236,'Inventory Details'!$E:$E,$E1236)</f>
        <v>5</v>
      </c>
      <c r="G1236" s="12">
        <f>SUMIFS('PO Details'!$H:$H,'PO Details'!$D:$D,Planning!$B1236,'PO Details'!$L:$L,$E1236)</f>
        <v>0</v>
      </c>
      <c r="H1236" s="12">
        <f>SUMIFS('SO Details'!$G:$G,'SO Details'!$D:$D,Planning!$B1236,'SO Details'!$K:$K,$E1236)</f>
        <v>0</v>
      </c>
      <c r="I1236" s="20">
        <f>IF(COUNTIFS($C:$C,B1236)&gt;1,SUMIFS('Sales Hx'!$Q:$Q,'Sales Hx'!$B:$B,_xlfn.XLOOKUP(B1236,C:C,B:B),'Sales Hx'!$D:$D,Planning!$E1236),SUMIFS('Sales Hx'!$Q:$Q,'Sales Hx'!$B:$B,Planning!$B1236,'Sales Hx'!$D:$D,Planning!$E1236))</f>
        <v>0</v>
      </c>
      <c r="J1236" s="16">
        <f>IF(COUNTIFS($C:$C,B1236)&gt;1,SUMIFS('Sales Hx'!$S:$S,'Sales Hx'!$B:$B,_xlfn.XLOOKUP(B1236,C:C,B:B),'Sales Hx'!$D:$D,E1236),SUMIFS('Sales Hx'!$S:$S,'Sales Hx'!$B:$B,$B1236,'Sales Hx'!$D:$D,$E1236))</f>
        <v>0</v>
      </c>
      <c r="K1236" s="16">
        <f t="shared" si="107"/>
        <v>0</v>
      </c>
      <c r="L1236" s="12">
        <f>IF(M1236&lt;&gt;"",M1236,IF(COUNTIFS($C:$C,B1236)&gt;1,SUMIFS('Sales Hx'!V:V,'Sales Hx'!$B:$B,_xlfn.XLOOKUP(B1236,C:C,B:B),'Sales Hx'!$D:$D,$E1236),SUMIFS('Sales Hx'!V:V,'Sales Hx'!$B:$B,$B1236,'Sales Hx'!$D:$D,$E1236)))</f>
        <v>0</v>
      </c>
      <c r="M1236" s="12">
        <v>0</v>
      </c>
      <c r="N1236" s="15">
        <f t="shared" si="105"/>
        <v>0</v>
      </c>
      <c r="O1236" s="21">
        <f t="shared" si="106"/>
        <v>0</v>
      </c>
      <c r="P1236" s="24">
        <v>0</v>
      </c>
      <c r="Q1236" s="18">
        <f t="shared" si="103"/>
        <v>0</v>
      </c>
      <c r="R1236" s="2">
        <v>1</v>
      </c>
      <c r="S1236" s="2">
        <v>120</v>
      </c>
      <c r="T1236" s="2" t="s">
        <v>4647</v>
      </c>
      <c r="U1236" s="28" t="str">
        <f>IF(G1236=0,"",_xlfn.MINIFS('PO Details'!$I:$I,'PO Details'!$D:$D,Planning!$B1236,'PO Details'!$L:$L,Planning!$E1236))</f>
        <v/>
      </c>
      <c r="V1236" s="29" t="s">
        <v>4640</v>
      </c>
      <c r="W1236" t="str">
        <f t="shared" si="104"/>
        <v>Max</v>
      </c>
      <c r="X1236" s="2">
        <v>120</v>
      </c>
    </row>
    <row r="1237" spans="1:24" x14ac:dyDescent="0.25">
      <c r="A1237" s="11"/>
      <c r="B1237" s="22" t="s">
        <v>1345</v>
      </c>
      <c r="C1237" s="22"/>
      <c r="D1237" s="22" t="s">
        <v>1345</v>
      </c>
      <c r="E1237" s="31" t="s">
        <v>4746</v>
      </c>
      <c r="F1237" s="12">
        <f>SUMIFS('Inventory Details'!$H:$H,'Inventory Details'!$B:$B,$B1237,'Inventory Details'!$E:$E,$E1237)</f>
        <v>5</v>
      </c>
      <c r="G1237" s="12">
        <f>SUMIFS('PO Details'!$H:$H,'PO Details'!$D:$D,Planning!$B1237,'PO Details'!$L:$L,$E1237)</f>
        <v>0</v>
      </c>
      <c r="H1237" s="12">
        <f>SUMIFS('SO Details'!$G:$G,'SO Details'!$D:$D,Planning!$B1237,'SO Details'!$K:$K,$E1237)</f>
        <v>0</v>
      </c>
      <c r="I1237" s="20">
        <f>IF(COUNTIFS($C:$C,B1237)&gt;1,SUMIFS('Sales Hx'!$Q:$Q,'Sales Hx'!$B:$B,_xlfn.XLOOKUP(B1237,C:C,B:B),'Sales Hx'!$D:$D,Planning!$E1237),SUMIFS('Sales Hx'!$Q:$Q,'Sales Hx'!$B:$B,Planning!$B1237,'Sales Hx'!$D:$D,Planning!$E1237))</f>
        <v>0</v>
      </c>
      <c r="J1237" s="16">
        <f>IF(COUNTIFS($C:$C,B1237)&gt;1,SUMIFS('Sales Hx'!$S:$S,'Sales Hx'!$B:$B,_xlfn.XLOOKUP(B1237,C:C,B:B),'Sales Hx'!$D:$D,E1237),SUMIFS('Sales Hx'!$S:$S,'Sales Hx'!$B:$B,$B1237,'Sales Hx'!$D:$D,$E1237))</f>
        <v>0</v>
      </c>
      <c r="K1237" s="16">
        <f t="shared" si="107"/>
        <v>0</v>
      </c>
      <c r="L1237" s="12">
        <f>IF(M1237&lt;&gt;"",M1237,IF(COUNTIFS($C:$C,B1237)&gt;1,SUMIFS('Sales Hx'!V:V,'Sales Hx'!$B:$B,_xlfn.XLOOKUP(B1237,C:C,B:B),'Sales Hx'!$D:$D,$E1237),SUMIFS('Sales Hx'!V:V,'Sales Hx'!$B:$B,$B1237,'Sales Hx'!$D:$D,$E1237)))</f>
        <v>0</v>
      </c>
      <c r="M1237" s="12">
        <v>0</v>
      </c>
      <c r="N1237" s="15">
        <f t="shared" si="105"/>
        <v>0</v>
      </c>
      <c r="O1237" s="21">
        <f t="shared" si="106"/>
        <v>0</v>
      </c>
      <c r="P1237" s="24">
        <v>0</v>
      </c>
      <c r="Q1237" s="18">
        <f t="shared" si="103"/>
        <v>0</v>
      </c>
      <c r="R1237" s="2">
        <v>1</v>
      </c>
      <c r="S1237" s="2">
        <v>120</v>
      </c>
      <c r="T1237" s="2" t="s">
        <v>4647</v>
      </c>
      <c r="U1237" s="28" t="str">
        <f>IF(G1237=0,"",_xlfn.MINIFS('PO Details'!$I:$I,'PO Details'!$D:$D,Planning!$B1237,'PO Details'!$L:$L,Planning!$E1237))</f>
        <v/>
      </c>
      <c r="V1237" s="29" t="s">
        <v>4640</v>
      </c>
      <c r="W1237" t="str">
        <f t="shared" si="104"/>
        <v>Max</v>
      </c>
      <c r="X1237" s="2">
        <v>120</v>
      </c>
    </row>
    <row r="1238" spans="1:24" x14ac:dyDescent="0.25">
      <c r="A1238" s="11"/>
      <c r="B1238" s="22" t="s">
        <v>1346</v>
      </c>
      <c r="C1238" s="22"/>
      <c r="D1238" s="22" t="s">
        <v>1346</v>
      </c>
      <c r="E1238" s="31" t="s">
        <v>4746</v>
      </c>
      <c r="F1238" s="12">
        <f>SUMIFS('Inventory Details'!$H:$H,'Inventory Details'!$B:$B,$B1238,'Inventory Details'!$E:$E,$E1238)</f>
        <v>0</v>
      </c>
      <c r="G1238" s="12">
        <f>SUMIFS('PO Details'!$H:$H,'PO Details'!$D:$D,Planning!$B1238,'PO Details'!$L:$L,$E1238)</f>
        <v>0</v>
      </c>
      <c r="H1238" s="12">
        <f>SUMIFS('SO Details'!$G:$G,'SO Details'!$D:$D,Planning!$B1238,'SO Details'!$K:$K,$E1238)</f>
        <v>0</v>
      </c>
      <c r="I1238" s="20">
        <f>IF(COUNTIFS($C:$C,B1238)&gt;1,SUMIFS('Sales Hx'!$Q:$Q,'Sales Hx'!$B:$B,_xlfn.XLOOKUP(B1238,C:C,B:B),'Sales Hx'!$D:$D,Planning!$E1238),SUMIFS('Sales Hx'!$Q:$Q,'Sales Hx'!$B:$B,Planning!$B1238,'Sales Hx'!$D:$D,Planning!$E1238))</f>
        <v>0</v>
      </c>
      <c r="J1238" s="16">
        <f>IF(COUNTIFS($C:$C,B1238)&gt;1,SUMIFS('Sales Hx'!$S:$S,'Sales Hx'!$B:$B,_xlfn.XLOOKUP(B1238,C:C,B:B),'Sales Hx'!$D:$D,E1238),SUMIFS('Sales Hx'!$S:$S,'Sales Hx'!$B:$B,$B1238,'Sales Hx'!$D:$D,$E1238))</f>
        <v>0</v>
      </c>
      <c r="K1238" s="16">
        <f t="shared" si="107"/>
        <v>0</v>
      </c>
      <c r="L1238" s="12">
        <f>IF(M1238&lt;&gt;"",M1238,IF(COUNTIFS($C:$C,B1238)&gt;1,SUMIFS('Sales Hx'!V:V,'Sales Hx'!$B:$B,_xlfn.XLOOKUP(B1238,C:C,B:B),'Sales Hx'!$D:$D,$E1238),SUMIFS('Sales Hx'!V:V,'Sales Hx'!$B:$B,$B1238,'Sales Hx'!$D:$D,$E1238)))</f>
        <v>0</v>
      </c>
      <c r="M1238" s="12">
        <v>0</v>
      </c>
      <c r="N1238" s="15">
        <f t="shared" si="105"/>
        <v>0</v>
      </c>
      <c r="O1238" s="21">
        <f t="shared" si="106"/>
        <v>0</v>
      </c>
      <c r="P1238" s="24">
        <v>0</v>
      </c>
      <c r="Q1238" s="18">
        <f t="shared" si="103"/>
        <v>0</v>
      </c>
      <c r="R1238" s="2">
        <v>1</v>
      </c>
      <c r="S1238" s="2">
        <v>120</v>
      </c>
      <c r="T1238" s="2" t="s">
        <v>4647</v>
      </c>
      <c r="U1238" s="28" t="str">
        <f>IF(G1238=0,"",_xlfn.MINIFS('PO Details'!$I:$I,'PO Details'!$D:$D,Planning!$B1238,'PO Details'!$L:$L,Planning!$E1238))</f>
        <v/>
      </c>
      <c r="V1238" s="29" t="s">
        <v>4640</v>
      </c>
      <c r="W1238" t="str">
        <f t="shared" si="104"/>
        <v>Max</v>
      </c>
      <c r="X1238" s="2">
        <v>120</v>
      </c>
    </row>
    <row r="1239" spans="1:24" x14ac:dyDescent="0.25">
      <c r="A1239" s="11"/>
      <c r="B1239" s="22" t="s">
        <v>1347</v>
      </c>
      <c r="C1239" s="22"/>
      <c r="D1239" s="22" t="s">
        <v>1347</v>
      </c>
      <c r="E1239" s="31" t="s">
        <v>4746</v>
      </c>
      <c r="F1239" s="12">
        <f>SUMIFS('Inventory Details'!$H:$H,'Inventory Details'!$B:$B,$B1239,'Inventory Details'!$E:$E,$E1239)</f>
        <v>0</v>
      </c>
      <c r="G1239" s="12">
        <f>SUMIFS('PO Details'!$H:$H,'PO Details'!$D:$D,Planning!$B1239,'PO Details'!$L:$L,$E1239)</f>
        <v>0</v>
      </c>
      <c r="H1239" s="12">
        <f>SUMIFS('SO Details'!$G:$G,'SO Details'!$D:$D,Planning!$B1239,'SO Details'!$K:$K,$E1239)</f>
        <v>0</v>
      </c>
      <c r="I1239" s="20">
        <f>IF(COUNTIFS($C:$C,B1239)&gt;1,SUMIFS('Sales Hx'!$Q:$Q,'Sales Hx'!$B:$B,_xlfn.XLOOKUP(B1239,C:C,B:B),'Sales Hx'!$D:$D,Planning!$E1239),SUMIFS('Sales Hx'!$Q:$Q,'Sales Hx'!$B:$B,Planning!$B1239,'Sales Hx'!$D:$D,Planning!$E1239))</f>
        <v>0</v>
      </c>
      <c r="J1239" s="16">
        <f>IF(COUNTIFS($C:$C,B1239)&gt;1,SUMIFS('Sales Hx'!$S:$S,'Sales Hx'!$B:$B,_xlfn.XLOOKUP(B1239,C:C,B:B),'Sales Hx'!$D:$D,E1239),SUMIFS('Sales Hx'!$S:$S,'Sales Hx'!$B:$B,$B1239,'Sales Hx'!$D:$D,$E1239))</f>
        <v>0</v>
      </c>
      <c r="K1239" s="16">
        <f t="shared" si="107"/>
        <v>0</v>
      </c>
      <c r="L1239" s="12">
        <f>IF(M1239&lt;&gt;"",M1239,IF(COUNTIFS($C:$C,B1239)&gt;1,SUMIFS('Sales Hx'!V:V,'Sales Hx'!$B:$B,_xlfn.XLOOKUP(B1239,C:C,B:B),'Sales Hx'!$D:$D,$E1239),SUMIFS('Sales Hx'!V:V,'Sales Hx'!$B:$B,$B1239,'Sales Hx'!$D:$D,$E1239)))</f>
        <v>0</v>
      </c>
      <c r="M1239" s="12">
        <v>0</v>
      </c>
      <c r="N1239" s="15">
        <f t="shared" si="105"/>
        <v>0</v>
      </c>
      <c r="O1239" s="21">
        <f t="shared" si="106"/>
        <v>0</v>
      </c>
      <c r="P1239" s="24">
        <v>0</v>
      </c>
      <c r="Q1239" s="18">
        <f t="shared" si="103"/>
        <v>0</v>
      </c>
      <c r="R1239" s="2">
        <v>1</v>
      </c>
      <c r="S1239" s="2">
        <v>120</v>
      </c>
      <c r="T1239" s="2" t="s">
        <v>4647</v>
      </c>
      <c r="U1239" s="28" t="str">
        <f>IF(G1239=0,"",_xlfn.MINIFS('PO Details'!$I:$I,'PO Details'!$D:$D,Planning!$B1239,'PO Details'!$L:$L,Planning!$E1239))</f>
        <v/>
      </c>
      <c r="V1239" s="29" t="s">
        <v>4640</v>
      </c>
      <c r="W1239" t="str">
        <f t="shared" si="104"/>
        <v>Max</v>
      </c>
      <c r="X1239" s="2">
        <v>120</v>
      </c>
    </row>
    <row r="1240" spans="1:24" x14ac:dyDescent="0.25">
      <c r="A1240" s="11"/>
      <c r="B1240" s="22" t="s">
        <v>1348</v>
      </c>
      <c r="C1240" s="22"/>
      <c r="D1240" s="22" t="s">
        <v>1348</v>
      </c>
      <c r="E1240" s="31" t="s">
        <v>4746</v>
      </c>
      <c r="F1240" s="12">
        <f>SUMIFS('Inventory Details'!$H:$H,'Inventory Details'!$B:$B,$B1240,'Inventory Details'!$E:$E,$E1240)</f>
        <v>5</v>
      </c>
      <c r="G1240" s="12">
        <f>SUMIFS('PO Details'!$H:$H,'PO Details'!$D:$D,Planning!$B1240,'PO Details'!$L:$L,$E1240)</f>
        <v>0</v>
      </c>
      <c r="H1240" s="12">
        <f>SUMIFS('SO Details'!$G:$G,'SO Details'!$D:$D,Planning!$B1240,'SO Details'!$K:$K,$E1240)</f>
        <v>0</v>
      </c>
      <c r="I1240" s="20">
        <f>IF(COUNTIFS($C:$C,B1240)&gt;1,SUMIFS('Sales Hx'!$Q:$Q,'Sales Hx'!$B:$B,_xlfn.XLOOKUP(B1240,C:C,B:B),'Sales Hx'!$D:$D,Planning!$E1240),SUMIFS('Sales Hx'!$Q:$Q,'Sales Hx'!$B:$B,Planning!$B1240,'Sales Hx'!$D:$D,Planning!$E1240))</f>
        <v>0</v>
      </c>
      <c r="J1240" s="16">
        <f>IF(COUNTIFS($C:$C,B1240)&gt;1,SUMIFS('Sales Hx'!$S:$S,'Sales Hx'!$B:$B,_xlfn.XLOOKUP(B1240,C:C,B:B),'Sales Hx'!$D:$D,E1240),SUMIFS('Sales Hx'!$S:$S,'Sales Hx'!$B:$B,$B1240,'Sales Hx'!$D:$D,$E1240))</f>
        <v>0</v>
      </c>
      <c r="K1240" s="16">
        <f t="shared" si="107"/>
        <v>0</v>
      </c>
      <c r="L1240" s="12">
        <f>IF(M1240&lt;&gt;"",M1240,IF(COUNTIFS($C:$C,B1240)&gt;1,SUMIFS('Sales Hx'!V:V,'Sales Hx'!$B:$B,_xlfn.XLOOKUP(B1240,C:C,B:B),'Sales Hx'!$D:$D,$E1240),SUMIFS('Sales Hx'!V:V,'Sales Hx'!$B:$B,$B1240,'Sales Hx'!$D:$D,$E1240)))</f>
        <v>0</v>
      </c>
      <c r="M1240" s="12">
        <v>0</v>
      </c>
      <c r="N1240" s="15">
        <f t="shared" si="105"/>
        <v>0</v>
      </c>
      <c r="O1240" s="21">
        <f t="shared" si="106"/>
        <v>0</v>
      </c>
      <c r="P1240" s="24">
        <v>0</v>
      </c>
      <c r="Q1240" s="18">
        <f t="shared" si="103"/>
        <v>0</v>
      </c>
      <c r="R1240" s="2">
        <v>1</v>
      </c>
      <c r="S1240" s="2">
        <v>120</v>
      </c>
      <c r="T1240" s="2" t="s">
        <v>4647</v>
      </c>
      <c r="U1240" s="28" t="str">
        <f>IF(G1240=0,"",_xlfn.MINIFS('PO Details'!$I:$I,'PO Details'!$D:$D,Planning!$B1240,'PO Details'!$L:$L,Planning!$E1240))</f>
        <v/>
      </c>
      <c r="V1240" s="29" t="s">
        <v>4640</v>
      </c>
      <c r="W1240" t="str">
        <f t="shared" si="104"/>
        <v>Max</v>
      </c>
      <c r="X1240" s="2">
        <v>120</v>
      </c>
    </row>
    <row r="1241" spans="1:24" x14ac:dyDescent="0.25">
      <c r="A1241" s="11"/>
      <c r="B1241" s="22" t="s">
        <v>1349</v>
      </c>
      <c r="C1241" s="22"/>
      <c r="D1241" s="22" t="s">
        <v>1350</v>
      </c>
      <c r="E1241" s="31" t="s">
        <v>113</v>
      </c>
      <c r="F1241" s="12">
        <f>SUMIFS('Inventory Details'!$H:$H,'Inventory Details'!$B:$B,$B1241,'Inventory Details'!$E:$E,$E1241)</f>
        <v>5</v>
      </c>
      <c r="G1241" s="12">
        <f>SUMIFS('PO Details'!$H:$H,'PO Details'!$D:$D,Planning!$B1241,'PO Details'!$L:$L,$E1241)</f>
        <v>0</v>
      </c>
      <c r="H1241" s="12">
        <f>SUMIFS('SO Details'!$G:$G,'SO Details'!$D:$D,Planning!$B1241,'SO Details'!$K:$K,$E1241)</f>
        <v>0</v>
      </c>
      <c r="I1241" s="20">
        <f>IF(COUNTIFS($C:$C,B1241)&gt;1,SUMIFS('Sales Hx'!$Q:$Q,'Sales Hx'!$B:$B,_xlfn.XLOOKUP(B1241,C:C,B:B),'Sales Hx'!$D:$D,Planning!$E1241),SUMIFS('Sales Hx'!$Q:$Q,'Sales Hx'!$B:$B,Planning!$B1241,'Sales Hx'!$D:$D,Planning!$E1241))</f>
        <v>0</v>
      </c>
      <c r="J1241" s="16">
        <f>IF(COUNTIFS($C:$C,B1241)&gt;1,SUMIFS('Sales Hx'!$S:$S,'Sales Hx'!$B:$B,_xlfn.XLOOKUP(B1241,C:C,B:B),'Sales Hx'!$D:$D,E1241),SUMIFS('Sales Hx'!$S:$S,'Sales Hx'!$B:$B,$B1241,'Sales Hx'!$D:$D,$E1241))</f>
        <v>0</v>
      </c>
      <c r="K1241" s="16">
        <f t="shared" si="107"/>
        <v>0</v>
      </c>
      <c r="L1241" s="12">
        <f>IF(M1241&lt;&gt;"",M1241,IF(COUNTIFS($C:$C,B1241)&gt;1,SUMIFS('Sales Hx'!V:V,'Sales Hx'!$B:$B,_xlfn.XLOOKUP(B1241,C:C,B:B),'Sales Hx'!$D:$D,$E1241),SUMIFS('Sales Hx'!V:V,'Sales Hx'!$B:$B,$B1241,'Sales Hx'!$D:$D,$E1241)))</f>
        <v>0</v>
      </c>
      <c r="M1241" s="12">
        <v>0</v>
      </c>
      <c r="N1241" s="15">
        <f t="shared" si="105"/>
        <v>0</v>
      </c>
      <c r="O1241" s="21">
        <f t="shared" si="106"/>
        <v>0</v>
      </c>
      <c r="P1241" s="24">
        <v>4.83</v>
      </c>
      <c r="Q1241" s="18">
        <f t="shared" si="103"/>
        <v>0</v>
      </c>
      <c r="R1241" s="2">
        <v>1</v>
      </c>
      <c r="S1241" s="2">
        <v>120</v>
      </c>
      <c r="T1241" s="2" t="s">
        <v>4647</v>
      </c>
      <c r="U1241" s="28" t="str">
        <f>IF(G1241=0,"",_xlfn.MINIFS('PO Details'!$I:$I,'PO Details'!$D:$D,Planning!$B1241,'PO Details'!$L:$L,Planning!$E1241))</f>
        <v/>
      </c>
      <c r="V1241" s="29" t="s">
        <v>4640</v>
      </c>
      <c r="W1241" t="str">
        <f t="shared" si="104"/>
        <v>Max</v>
      </c>
      <c r="X1241" s="2">
        <v>120</v>
      </c>
    </row>
    <row r="1242" spans="1:24" x14ac:dyDescent="0.25">
      <c r="A1242" s="11"/>
      <c r="B1242" s="22" t="s">
        <v>4775</v>
      </c>
      <c r="C1242" s="22"/>
      <c r="D1242" s="22" t="s">
        <v>4776</v>
      </c>
      <c r="E1242" s="31" t="s">
        <v>4746</v>
      </c>
      <c r="F1242" s="12">
        <f>SUMIFS('Inventory Details'!$H:$H,'Inventory Details'!$B:$B,$B1242,'Inventory Details'!$E:$E,$E1242)</f>
        <v>10</v>
      </c>
      <c r="G1242" s="12">
        <f>SUMIFS('PO Details'!$H:$H,'PO Details'!$D:$D,Planning!$B1242,'PO Details'!$L:$L,$E1242)</f>
        <v>0</v>
      </c>
      <c r="H1242" s="12">
        <f>SUMIFS('SO Details'!$G:$G,'SO Details'!$D:$D,Planning!$B1242,'SO Details'!$K:$K,$E1242)</f>
        <v>0</v>
      </c>
      <c r="I1242" s="20">
        <f>IF(COUNTIFS($C:$C,B1242)&gt;1,SUMIFS('Sales Hx'!$Q:$Q,'Sales Hx'!$B:$B,_xlfn.XLOOKUP(B1242,C:C,B:B),'Sales Hx'!$D:$D,Planning!$E1242),SUMIFS('Sales Hx'!$Q:$Q,'Sales Hx'!$B:$B,Planning!$B1242,'Sales Hx'!$D:$D,Planning!$E1242))</f>
        <v>0</v>
      </c>
      <c r="J1242" s="16">
        <f>IF(COUNTIFS($C:$C,B1242)&gt;1,SUMIFS('Sales Hx'!$S:$S,'Sales Hx'!$B:$B,_xlfn.XLOOKUP(B1242,C:C,B:B),'Sales Hx'!$D:$D,E1242),SUMIFS('Sales Hx'!$S:$S,'Sales Hx'!$B:$B,$B1242,'Sales Hx'!$D:$D,$E1242))</f>
        <v>0</v>
      </c>
      <c r="K1242" s="16">
        <f t="shared" si="107"/>
        <v>0</v>
      </c>
      <c r="L1242" s="12">
        <f>IF(M1242&lt;&gt;"",M1242,IF(COUNTIFS($C:$C,B1242)&gt;1,SUMIFS('Sales Hx'!V:V,'Sales Hx'!$B:$B,_xlfn.XLOOKUP(B1242,C:C,B:B),'Sales Hx'!$D:$D,$E1242),SUMIFS('Sales Hx'!V:V,'Sales Hx'!$B:$B,$B1242,'Sales Hx'!$D:$D,$E1242)))</f>
        <v>0</v>
      </c>
      <c r="M1242" s="12">
        <v>0</v>
      </c>
      <c r="N1242" s="15">
        <f t="shared" si="105"/>
        <v>0</v>
      </c>
      <c r="O1242" s="21">
        <f t="shared" si="106"/>
        <v>0</v>
      </c>
      <c r="P1242" s="24">
        <v>0</v>
      </c>
      <c r="Q1242" s="18">
        <f t="shared" si="103"/>
        <v>0</v>
      </c>
      <c r="R1242" s="2">
        <v>1</v>
      </c>
      <c r="S1242" s="2">
        <v>90</v>
      </c>
      <c r="T1242" s="2" t="s">
        <v>4647</v>
      </c>
      <c r="U1242" s="28" t="str">
        <f>IF(G1242=0,"",_xlfn.MINIFS('PO Details'!$I:$I,'PO Details'!$D:$D,Planning!$B1242,'PO Details'!$L:$L,Planning!$E1242))</f>
        <v/>
      </c>
      <c r="V1242" s="29" t="s">
        <v>4640</v>
      </c>
      <c r="W1242" t="str">
        <f t="shared" si="104"/>
        <v>Max</v>
      </c>
      <c r="X1242" s="2">
        <v>120</v>
      </c>
    </row>
    <row r="1243" spans="1:24" x14ac:dyDescent="0.25">
      <c r="A1243" s="11"/>
      <c r="B1243" s="22" t="s">
        <v>2384</v>
      </c>
      <c r="C1243" s="22"/>
      <c r="D1243" s="22"/>
      <c r="E1243" s="31" t="s">
        <v>106</v>
      </c>
      <c r="F1243" s="12">
        <f>SUMIFS('Inventory Details'!$H:$H,'Inventory Details'!$B:$B,$B1243,'Inventory Details'!$E:$E,$E1243)</f>
        <v>0</v>
      </c>
      <c r="G1243" s="12">
        <f>SUMIFS('PO Details'!$H:$H,'PO Details'!$D:$D,Planning!$B1243,'PO Details'!$L:$L,$E1243)</f>
        <v>0</v>
      </c>
      <c r="H1243" s="12">
        <f>SUMIFS('SO Details'!$G:$G,'SO Details'!$D:$D,Planning!$B1243,'SO Details'!$K:$K,$E1243)</f>
        <v>0</v>
      </c>
      <c r="I1243" s="20">
        <f>IF(COUNTIFS($C:$C,B1243)&gt;1,SUMIFS('Sales Hx'!$Q:$Q,'Sales Hx'!$B:$B,_xlfn.XLOOKUP(B1243,C:C,B:B),'Sales Hx'!$D:$D,Planning!$E1243),SUMIFS('Sales Hx'!$Q:$Q,'Sales Hx'!$B:$B,Planning!$B1243,'Sales Hx'!$D:$D,Planning!$E1243))</f>
        <v>0</v>
      </c>
      <c r="J1243" s="16">
        <f>IF(COUNTIFS($C:$C,B1243)&gt;1,SUMIFS('Sales Hx'!$S:$S,'Sales Hx'!$B:$B,_xlfn.XLOOKUP(B1243,C:C,B:B),'Sales Hx'!$D:$D,E1243),SUMIFS('Sales Hx'!$S:$S,'Sales Hx'!$B:$B,$B1243,'Sales Hx'!$D:$D,$E1243))</f>
        <v>0.14254385964912281</v>
      </c>
      <c r="K1243" s="16">
        <f t="shared" si="107"/>
        <v>0</v>
      </c>
      <c r="L1243" s="12">
        <f>IF(M1243&lt;&gt;"",M1243,IF(COUNTIFS($C:$C,B1243)&gt;1,SUMIFS('Sales Hx'!V:V,'Sales Hx'!$B:$B,_xlfn.XLOOKUP(B1243,C:C,B:B),'Sales Hx'!$D:$D,$E1243),SUMIFS('Sales Hx'!V:V,'Sales Hx'!$B:$B,$B1243,'Sales Hx'!$D:$D,$E1243)))</f>
        <v>0</v>
      </c>
      <c r="M1243" s="12">
        <v>0</v>
      </c>
      <c r="N1243" s="15">
        <f t="shared" si="105"/>
        <v>0.14254385964912281</v>
      </c>
      <c r="O1243" s="21">
        <f t="shared" si="106"/>
        <v>17</v>
      </c>
      <c r="P1243" s="24">
        <v>0</v>
      </c>
      <c r="Q1243" s="18">
        <f t="shared" si="103"/>
        <v>0</v>
      </c>
      <c r="R1243" s="2">
        <v>1</v>
      </c>
      <c r="S1243" s="2">
        <v>120</v>
      </c>
      <c r="T1243" s="2" t="s">
        <v>4647</v>
      </c>
      <c r="U1243" s="28" t="str">
        <f>IF(G1243=0,"",_xlfn.MINIFS('PO Details'!$I:$I,'PO Details'!$D:$D,Planning!$B1243,'PO Details'!$L:$L,Planning!$E1243))</f>
        <v/>
      </c>
      <c r="V1243" s="29" t="s">
        <v>4640</v>
      </c>
      <c r="W1243" t="str">
        <f t="shared" si="104"/>
        <v>Max</v>
      </c>
      <c r="X1243" s="2">
        <v>120</v>
      </c>
    </row>
    <row r="1244" spans="1:24" x14ac:dyDescent="0.25">
      <c r="A1244" s="11" t="s">
        <v>4619</v>
      </c>
      <c r="B1244" s="22" t="s">
        <v>131</v>
      </c>
      <c r="C1244" s="22"/>
      <c r="D1244" s="22" t="s">
        <v>132</v>
      </c>
      <c r="E1244" s="31" t="s">
        <v>25</v>
      </c>
      <c r="F1244" s="12">
        <f>SUMIFS('Inventory Details'!$H:$H,'Inventory Details'!$B:$B,$B1244,'Inventory Details'!$E:$E,$E1244)</f>
        <v>0</v>
      </c>
      <c r="G1244" s="12">
        <f>SUMIFS('PO Details'!$H:$H,'PO Details'!$D:$D,Planning!$B1244,'PO Details'!$L:$L,$E1244)</f>
        <v>29971</v>
      </c>
      <c r="H1244" s="12">
        <f>SUMIFS('SO Details'!$G:$G,'SO Details'!$D:$D,Planning!$B1244,'SO Details'!$K:$K,$E1244)</f>
        <v>0</v>
      </c>
      <c r="I1244" s="20">
        <f>IF(COUNTIFS($C:$C,B1244)&gt;1,SUMIFS('Sales Hx'!$Q:$Q,'Sales Hx'!$B:$B,_xlfn.XLOOKUP(B1244,C:C,B:B),'Sales Hx'!$D:$D,Planning!$E1244),SUMIFS('Sales Hx'!$Q:$Q,'Sales Hx'!$B:$B,Planning!$B1244,'Sales Hx'!$D:$D,Planning!$E1244))</f>
        <v>0</v>
      </c>
      <c r="J1244" s="16">
        <f>IF(COUNTIFS($C:$C,B1244)&gt;1,SUMIFS('Sales Hx'!$S:$S,'Sales Hx'!$B:$B,_xlfn.XLOOKUP(B1244,C:C,B:B),'Sales Hx'!$D:$D,E1244),SUMIFS('Sales Hx'!$S:$S,'Sales Hx'!$B:$B,$B1244,'Sales Hx'!$D:$D,$E1244))</f>
        <v>0</v>
      </c>
      <c r="K1244" s="16">
        <f t="shared" si="107"/>
        <v>0</v>
      </c>
      <c r="L1244" s="12">
        <f>IF(M1244&lt;&gt;"",M1244,IF(COUNTIFS($C:$C,B1244)&gt;1,SUMIFS('Sales Hx'!V:V,'Sales Hx'!$B:$B,_xlfn.XLOOKUP(B1244,C:C,B:B),'Sales Hx'!$D:$D,$E1244),SUMIFS('Sales Hx'!V:V,'Sales Hx'!$B:$B,$B1244,'Sales Hx'!$D:$D,$E1244)))</f>
        <v>0</v>
      </c>
      <c r="M1244" s="12">
        <v>0</v>
      </c>
      <c r="N1244" s="15">
        <f t="shared" si="105"/>
        <v>0</v>
      </c>
      <c r="O1244" s="21">
        <f t="shared" si="106"/>
        <v>0</v>
      </c>
      <c r="P1244" s="24">
        <v>0.73250000000000004</v>
      </c>
      <c r="Q1244" s="18">
        <f t="shared" si="103"/>
        <v>0</v>
      </c>
      <c r="R1244" s="2">
        <v>1</v>
      </c>
      <c r="S1244" s="2">
        <v>120</v>
      </c>
      <c r="T1244" s="2" t="s">
        <v>4647</v>
      </c>
      <c r="U1244" s="28">
        <f>IF(G1244=0,"",_xlfn.MINIFS('PO Details'!$I:$I,'PO Details'!$D:$D,Planning!$B1244,'PO Details'!$L:$L,Planning!$E1244))</f>
        <v>45384</v>
      </c>
      <c r="V1244" s="29" t="s">
        <v>4640</v>
      </c>
      <c r="W1244" t="str">
        <f t="shared" si="104"/>
        <v>Max</v>
      </c>
      <c r="X1244" s="2">
        <v>120</v>
      </c>
    </row>
    <row r="1245" spans="1:24" x14ac:dyDescent="0.25">
      <c r="A1245" s="11"/>
      <c r="B1245" s="22" t="s">
        <v>1351</v>
      </c>
      <c r="C1245" s="22"/>
      <c r="D1245" s="22" t="s">
        <v>1351</v>
      </c>
      <c r="E1245" s="31" t="s">
        <v>4746</v>
      </c>
      <c r="F1245" s="12">
        <f>SUMIFS('Inventory Details'!$H:$H,'Inventory Details'!$B:$B,$B1245,'Inventory Details'!$E:$E,$E1245)</f>
        <v>0</v>
      </c>
      <c r="G1245" s="12">
        <f>SUMIFS('PO Details'!$H:$H,'PO Details'!$D:$D,Planning!$B1245,'PO Details'!$L:$L,$E1245)</f>
        <v>0</v>
      </c>
      <c r="H1245" s="12">
        <f>SUMIFS('SO Details'!$G:$G,'SO Details'!$D:$D,Planning!$B1245,'SO Details'!$K:$K,$E1245)</f>
        <v>0</v>
      </c>
      <c r="I1245" s="20">
        <f>IF(COUNTIFS($C:$C,B1245)&gt;1,SUMIFS('Sales Hx'!$Q:$Q,'Sales Hx'!$B:$B,_xlfn.XLOOKUP(B1245,C:C,B:B),'Sales Hx'!$D:$D,Planning!$E1245),SUMIFS('Sales Hx'!$Q:$Q,'Sales Hx'!$B:$B,Planning!$B1245,'Sales Hx'!$D:$D,Planning!$E1245))</f>
        <v>0</v>
      </c>
      <c r="J1245" s="16">
        <f>IF(COUNTIFS($C:$C,B1245)&gt;1,SUMIFS('Sales Hx'!$S:$S,'Sales Hx'!$B:$B,_xlfn.XLOOKUP(B1245,C:C,B:B),'Sales Hx'!$D:$D,E1245),SUMIFS('Sales Hx'!$S:$S,'Sales Hx'!$B:$B,$B1245,'Sales Hx'!$D:$D,$E1245))</f>
        <v>0</v>
      </c>
      <c r="K1245" s="16">
        <f t="shared" si="107"/>
        <v>0</v>
      </c>
      <c r="L1245" s="12">
        <f>IF(M1245&lt;&gt;"",M1245,IF(COUNTIFS($C:$C,B1245)&gt;1,SUMIFS('Sales Hx'!V:V,'Sales Hx'!$B:$B,_xlfn.XLOOKUP(B1245,C:C,B:B),'Sales Hx'!$D:$D,$E1245),SUMIFS('Sales Hx'!V:V,'Sales Hx'!$B:$B,$B1245,'Sales Hx'!$D:$D,$E1245)))</f>
        <v>0</v>
      </c>
      <c r="M1245" s="12">
        <v>0</v>
      </c>
      <c r="N1245" s="15">
        <f t="shared" si="105"/>
        <v>0</v>
      </c>
      <c r="O1245" s="21">
        <f t="shared" si="106"/>
        <v>0</v>
      </c>
      <c r="P1245" s="24">
        <v>4.07</v>
      </c>
      <c r="Q1245" s="18">
        <f t="shared" si="103"/>
        <v>0</v>
      </c>
      <c r="R1245" s="2">
        <v>1</v>
      </c>
      <c r="S1245" s="2">
        <v>120</v>
      </c>
      <c r="T1245" s="2" t="s">
        <v>4647</v>
      </c>
      <c r="U1245" s="28" t="str">
        <f>IF(G1245=0,"",_xlfn.MINIFS('PO Details'!$I:$I,'PO Details'!$D:$D,Planning!$B1245,'PO Details'!$L:$L,Planning!$E1245))</f>
        <v/>
      </c>
      <c r="V1245" s="29" t="s">
        <v>4640</v>
      </c>
      <c r="W1245" t="str">
        <f t="shared" si="104"/>
        <v>Max</v>
      </c>
      <c r="X1245" s="2">
        <v>120</v>
      </c>
    </row>
    <row r="1246" spans="1:24" x14ac:dyDescent="0.25">
      <c r="A1246" s="11"/>
      <c r="B1246" s="22" t="s">
        <v>1352</v>
      </c>
      <c r="C1246" s="22"/>
      <c r="D1246" s="22" t="s">
        <v>1352</v>
      </c>
      <c r="E1246" s="31" t="s">
        <v>4746</v>
      </c>
      <c r="F1246" s="12">
        <f>SUMIFS('Inventory Details'!$H:$H,'Inventory Details'!$B:$B,$B1246,'Inventory Details'!$E:$E,$E1246)</f>
        <v>69</v>
      </c>
      <c r="G1246" s="12">
        <f>SUMIFS('PO Details'!$H:$H,'PO Details'!$D:$D,Planning!$B1246,'PO Details'!$L:$L,$E1246)</f>
        <v>0</v>
      </c>
      <c r="H1246" s="12">
        <f>SUMIFS('SO Details'!$G:$G,'SO Details'!$D:$D,Planning!$B1246,'SO Details'!$K:$K,$E1246)</f>
        <v>0</v>
      </c>
      <c r="I1246" s="20">
        <f>IF(COUNTIFS($C:$C,B1246)&gt;1,SUMIFS('Sales Hx'!$Q:$Q,'Sales Hx'!$B:$B,_xlfn.XLOOKUP(B1246,C:C,B:B),'Sales Hx'!$D:$D,Planning!$E1246),SUMIFS('Sales Hx'!$Q:$Q,'Sales Hx'!$B:$B,Planning!$B1246,'Sales Hx'!$D:$D,Planning!$E1246))</f>
        <v>0</v>
      </c>
      <c r="J1246" s="16">
        <f>IF(COUNTIFS($C:$C,B1246)&gt;1,SUMIFS('Sales Hx'!$S:$S,'Sales Hx'!$B:$B,_xlfn.XLOOKUP(B1246,C:C,B:B),'Sales Hx'!$D:$D,E1246),SUMIFS('Sales Hx'!$S:$S,'Sales Hx'!$B:$B,$B1246,'Sales Hx'!$D:$D,$E1246))</f>
        <v>0</v>
      </c>
      <c r="K1246" s="16">
        <f t="shared" si="107"/>
        <v>0</v>
      </c>
      <c r="L1246" s="12">
        <f>IF(M1246&lt;&gt;"",M1246,IF(COUNTIFS($C:$C,B1246)&gt;1,SUMIFS('Sales Hx'!V:V,'Sales Hx'!$B:$B,_xlfn.XLOOKUP(B1246,C:C,B:B),'Sales Hx'!$D:$D,$E1246),SUMIFS('Sales Hx'!V:V,'Sales Hx'!$B:$B,$B1246,'Sales Hx'!$D:$D,$E1246)))</f>
        <v>0</v>
      </c>
      <c r="M1246" s="12">
        <v>0</v>
      </c>
      <c r="N1246" s="15">
        <f t="shared" si="105"/>
        <v>0</v>
      </c>
      <c r="O1246" s="21">
        <f t="shared" si="106"/>
        <v>0</v>
      </c>
      <c r="P1246" s="24">
        <v>0.2</v>
      </c>
      <c r="Q1246" s="18">
        <f t="shared" si="103"/>
        <v>0</v>
      </c>
      <c r="R1246" s="2">
        <v>1</v>
      </c>
      <c r="S1246" s="2">
        <v>120</v>
      </c>
      <c r="T1246" s="2" t="s">
        <v>4647</v>
      </c>
      <c r="U1246" s="28" t="str">
        <f>IF(G1246=0,"",_xlfn.MINIFS('PO Details'!$I:$I,'PO Details'!$D:$D,Planning!$B1246,'PO Details'!$L:$L,Planning!$E1246))</f>
        <v/>
      </c>
      <c r="V1246" s="29" t="s">
        <v>4640</v>
      </c>
      <c r="W1246" t="str">
        <f t="shared" si="104"/>
        <v>Max</v>
      </c>
      <c r="X1246" s="2">
        <v>120</v>
      </c>
    </row>
    <row r="1247" spans="1:24" x14ac:dyDescent="0.25">
      <c r="A1247" s="11"/>
      <c r="B1247" s="22" t="s">
        <v>1352</v>
      </c>
      <c r="C1247" s="22"/>
      <c r="D1247" s="22" t="s">
        <v>1352</v>
      </c>
      <c r="E1247" s="31" t="s">
        <v>109</v>
      </c>
      <c r="F1247" s="12">
        <f>SUMIFS('Inventory Details'!$H:$H,'Inventory Details'!$B:$B,$B1247,'Inventory Details'!$E:$E,$E1247)</f>
        <v>33</v>
      </c>
      <c r="G1247" s="12">
        <f>SUMIFS('PO Details'!$H:$H,'PO Details'!$D:$D,Planning!$B1247,'PO Details'!$L:$L,$E1247)</f>
        <v>0</v>
      </c>
      <c r="H1247" s="12">
        <f>SUMIFS('SO Details'!$G:$G,'SO Details'!$D:$D,Planning!$B1247,'SO Details'!$K:$K,$E1247)</f>
        <v>0</v>
      </c>
      <c r="I1247" s="20">
        <f>IF(COUNTIFS($C:$C,B1247)&gt;1,SUMIFS('Sales Hx'!$Q:$Q,'Sales Hx'!$B:$B,_xlfn.XLOOKUP(B1247,C:C,B:B),'Sales Hx'!$D:$D,Planning!$E1247),SUMIFS('Sales Hx'!$Q:$Q,'Sales Hx'!$B:$B,Planning!$B1247,'Sales Hx'!$D:$D,Planning!$E1247))</f>
        <v>0</v>
      </c>
      <c r="J1247" s="16">
        <f>IF(COUNTIFS($C:$C,B1247)&gt;1,SUMIFS('Sales Hx'!$S:$S,'Sales Hx'!$B:$B,_xlfn.XLOOKUP(B1247,C:C,B:B),'Sales Hx'!$D:$D,E1247),SUMIFS('Sales Hx'!$S:$S,'Sales Hx'!$B:$B,$B1247,'Sales Hx'!$D:$D,$E1247))</f>
        <v>6.5789473684210523E-2</v>
      </c>
      <c r="K1247" s="16">
        <f t="shared" si="107"/>
        <v>0</v>
      </c>
      <c r="L1247" s="12">
        <f>IF(M1247&lt;&gt;"",M1247,IF(COUNTIFS($C:$C,B1247)&gt;1,SUMIFS('Sales Hx'!V:V,'Sales Hx'!$B:$B,_xlfn.XLOOKUP(B1247,C:C,B:B),'Sales Hx'!$D:$D,$E1247),SUMIFS('Sales Hx'!V:V,'Sales Hx'!$B:$B,$B1247,'Sales Hx'!$D:$D,$E1247)))</f>
        <v>0</v>
      </c>
      <c r="M1247" s="12">
        <v>0</v>
      </c>
      <c r="N1247" s="15">
        <f t="shared" si="105"/>
        <v>6.5789473684210523E-2</v>
      </c>
      <c r="O1247" s="21">
        <f t="shared" si="106"/>
        <v>0</v>
      </c>
      <c r="P1247" s="24">
        <v>0.2</v>
      </c>
      <c r="Q1247" s="18">
        <f t="shared" si="103"/>
        <v>0</v>
      </c>
      <c r="R1247" s="2">
        <v>1</v>
      </c>
      <c r="S1247" s="2">
        <v>120</v>
      </c>
      <c r="T1247" s="2" t="s">
        <v>4647</v>
      </c>
      <c r="U1247" s="28" t="str">
        <f>IF(G1247=0,"",_xlfn.MINIFS('PO Details'!$I:$I,'PO Details'!$D:$D,Planning!$B1247,'PO Details'!$L:$L,Planning!$E1247))</f>
        <v/>
      </c>
      <c r="V1247" s="29" t="s">
        <v>4640</v>
      </c>
      <c r="W1247" t="str">
        <f t="shared" si="104"/>
        <v>Max</v>
      </c>
      <c r="X1247" s="2">
        <v>120</v>
      </c>
    </row>
    <row r="1248" spans="1:24" x14ac:dyDescent="0.25">
      <c r="A1248" s="11"/>
      <c r="B1248" s="22" t="s">
        <v>1352</v>
      </c>
      <c r="C1248" s="22"/>
      <c r="D1248" s="22" t="s">
        <v>1352</v>
      </c>
      <c r="E1248" s="31" t="s">
        <v>1201</v>
      </c>
      <c r="F1248" s="12">
        <f>SUMIFS('Inventory Details'!$H:$H,'Inventory Details'!$B:$B,$B1248,'Inventory Details'!$E:$E,$E1248)</f>
        <v>59</v>
      </c>
      <c r="G1248" s="12">
        <f>SUMIFS('PO Details'!$H:$H,'PO Details'!$D:$D,Planning!$B1248,'PO Details'!$L:$L,$E1248)</f>
        <v>0</v>
      </c>
      <c r="H1248" s="12">
        <f>SUMIFS('SO Details'!$G:$G,'SO Details'!$D:$D,Planning!$B1248,'SO Details'!$K:$K,$E1248)</f>
        <v>0</v>
      </c>
      <c r="I1248" s="20">
        <f>IF(COUNTIFS($C:$C,B1248)&gt;1,SUMIFS('Sales Hx'!$Q:$Q,'Sales Hx'!$B:$B,_xlfn.XLOOKUP(B1248,C:C,B:B),'Sales Hx'!$D:$D,Planning!$E1248),SUMIFS('Sales Hx'!$Q:$Q,'Sales Hx'!$B:$B,Planning!$B1248,'Sales Hx'!$D:$D,Planning!$E1248))</f>
        <v>0</v>
      </c>
      <c r="J1248" s="16">
        <f>IF(COUNTIFS($C:$C,B1248)&gt;1,SUMIFS('Sales Hx'!$S:$S,'Sales Hx'!$B:$B,_xlfn.XLOOKUP(B1248,C:C,B:B),'Sales Hx'!$D:$D,E1248),SUMIFS('Sales Hx'!$S:$S,'Sales Hx'!$B:$B,$B1248,'Sales Hx'!$D:$D,$E1248))</f>
        <v>0</v>
      </c>
      <c r="K1248" s="16">
        <f t="shared" si="107"/>
        <v>0</v>
      </c>
      <c r="L1248" s="12">
        <f>IF(M1248&lt;&gt;"",M1248,IF(COUNTIFS($C:$C,B1248)&gt;1,SUMIFS('Sales Hx'!V:V,'Sales Hx'!$B:$B,_xlfn.XLOOKUP(B1248,C:C,B:B),'Sales Hx'!$D:$D,$E1248),SUMIFS('Sales Hx'!V:V,'Sales Hx'!$B:$B,$B1248,'Sales Hx'!$D:$D,$E1248)))</f>
        <v>0</v>
      </c>
      <c r="M1248" s="12">
        <v>0</v>
      </c>
      <c r="N1248" s="15">
        <f t="shared" si="105"/>
        <v>0</v>
      </c>
      <c r="O1248" s="21">
        <f t="shared" si="106"/>
        <v>0</v>
      </c>
      <c r="P1248" s="24">
        <v>0.2</v>
      </c>
      <c r="Q1248" s="18">
        <f t="shared" si="103"/>
        <v>0</v>
      </c>
      <c r="R1248" s="2">
        <v>1</v>
      </c>
      <c r="S1248" s="2">
        <v>120</v>
      </c>
      <c r="T1248" s="2" t="s">
        <v>4647</v>
      </c>
      <c r="U1248" s="28" t="str">
        <f>IF(G1248=0,"",_xlfn.MINIFS('PO Details'!$I:$I,'PO Details'!$D:$D,Planning!$B1248,'PO Details'!$L:$L,Planning!$E1248))</f>
        <v/>
      </c>
      <c r="V1248" s="29" t="s">
        <v>4640</v>
      </c>
      <c r="W1248" t="str">
        <f t="shared" si="104"/>
        <v>Max</v>
      </c>
      <c r="X1248" s="2">
        <v>120</v>
      </c>
    </row>
    <row r="1249" spans="1:24" x14ac:dyDescent="0.25">
      <c r="A1249" s="11"/>
      <c r="B1249" s="22" t="s">
        <v>1353</v>
      </c>
      <c r="C1249" s="22"/>
      <c r="D1249" s="22" t="s">
        <v>1353</v>
      </c>
      <c r="E1249" s="31" t="s">
        <v>4746</v>
      </c>
      <c r="F1249" s="12">
        <f>SUMIFS('Inventory Details'!$H:$H,'Inventory Details'!$B:$B,$B1249,'Inventory Details'!$E:$E,$E1249)</f>
        <v>70</v>
      </c>
      <c r="G1249" s="12">
        <f>SUMIFS('PO Details'!$H:$H,'PO Details'!$D:$D,Planning!$B1249,'PO Details'!$L:$L,$E1249)</f>
        <v>0</v>
      </c>
      <c r="H1249" s="12">
        <f>SUMIFS('SO Details'!$G:$G,'SO Details'!$D:$D,Planning!$B1249,'SO Details'!$K:$K,$E1249)</f>
        <v>0</v>
      </c>
      <c r="I1249" s="20">
        <f>IF(COUNTIFS($C:$C,B1249)&gt;1,SUMIFS('Sales Hx'!$Q:$Q,'Sales Hx'!$B:$B,_xlfn.XLOOKUP(B1249,C:C,B:B),'Sales Hx'!$D:$D,Planning!$E1249),SUMIFS('Sales Hx'!$Q:$Q,'Sales Hx'!$B:$B,Planning!$B1249,'Sales Hx'!$D:$D,Planning!$E1249))</f>
        <v>0</v>
      </c>
      <c r="J1249" s="16">
        <f>IF(COUNTIFS($C:$C,B1249)&gt;1,SUMIFS('Sales Hx'!$S:$S,'Sales Hx'!$B:$B,_xlfn.XLOOKUP(B1249,C:C,B:B),'Sales Hx'!$D:$D,E1249),SUMIFS('Sales Hx'!$S:$S,'Sales Hx'!$B:$B,$B1249,'Sales Hx'!$D:$D,$E1249))</f>
        <v>0</v>
      </c>
      <c r="K1249" s="16">
        <f t="shared" si="107"/>
        <v>0</v>
      </c>
      <c r="L1249" s="12">
        <f>IF(M1249&lt;&gt;"",M1249,IF(COUNTIFS($C:$C,B1249)&gt;1,SUMIFS('Sales Hx'!V:V,'Sales Hx'!$B:$B,_xlfn.XLOOKUP(B1249,C:C,B:B),'Sales Hx'!$D:$D,$E1249),SUMIFS('Sales Hx'!V:V,'Sales Hx'!$B:$B,$B1249,'Sales Hx'!$D:$D,$E1249)))</f>
        <v>0</v>
      </c>
      <c r="M1249" s="12">
        <v>0</v>
      </c>
      <c r="N1249" s="15">
        <f t="shared" si="105"/>
        <v>0</v>
      </c>
      <c r="O1249" s="21">
        <f t="shared" si="106"/>
        <v>0</v>
      </c>
      <c r="P1249" s="24">
        <v>0.23</v>
      </c>
      <c r="Q1249" s="18">
        <f t="shared" si="103"/>
        <v>0</v>
      </c>
      <c r="R1249" s="2">
        <v>1</v>
      </c>
      <c r="S1249" s="2">
        <v>120</v>
      </c>
      <c r="T1249" s="2" t="s">
        <v>4647</v>
      </c>
      <c r="U1249" s="28" t="str">
        <f>IF(G1249=0,"",_xlfn.MINIFS('PO Details'!$I:$I,'PO Details'!$D:$D,Planning!$B1249,'PO Details'!$L:$L,Planning!$E1249))</f>
        <v/>
      </c>
      <c r="V1249" s="29" t="s">
        <v>4640</v>
      </c>
      <c r="W1249" t="str">
        <f t="shared" si="104"/>
        <v>Max</v>
      </c>
      <c r="X1249" s="2">
        <v>120</v>
      </c>
    </row>
    <row r="1250" spans="1:24" x14ac:dyDescent="0.25">
      <c r="A1250" s="11"/>
      <c r="B1250" s="22" t="s">
        <v>1353</v>
      </c>
      <c r="C1250" s="22"/>
      <c r="D1250" s="22" t="s">
        <v>1353</v>
      </c>
      <c r="E1250" s="31" t="s">
        <v>109</v>
      </c>
      <c r="F1250" s="12">
        <f>SUMIFS('Inventory Details'!$H:$H,'Inventory Details'!$B:$B,$B1250,'Inventory Details'!$E:$E,$E1250)</f>
        <v>110</v>
      </c>
      <c r="G1250" s="12">
        <f>SUMIFS('PO Details'!$H:$H,'PO Details'!$D:$D,Planning!$B1250,'PO Details'!$L:$L,$E1250)</f>
        <v>0</v>
      </c>
      <c r="H1250" s="12">
        <f>SUMIFS('SO Details'!$G:$G,'SO Details'!$D:$D,Planning!$B1250,'SO Details'!$K:$K,$E1250)</f>
        <v>0</v>
      </c>
      <c r="I1250" s="20">
        <f>IF(COUNTIFS($C:$C,B1250)&gt;1,SUMIFS('Sales Hx'!$Q:$Q,'Sales Hx'!$B:$B,_xlfn.XLOOKUP(B1250,C:C,B:B),'Sales Hx'!$D:$D,Planning!$E1250),SUMIFS('Sales Hx'!$Q:$Q,'Sales Hx'!$B:$B,Planning!$B1250,'Sales Hx'!$D:$D,Planning!$E1250))</f>
        <v>0</v>
      </c>
      <c r="J1250" s="16">
        <f>IF(COUNTIFS($C:$C,B1250)&gt;1,SUMIFS('Sales Hx'!$S:$S,'Sales Hx'!$B:$B,_xlfn.XLOOKUP(B1250,C:C,B:B),'Sales Hx'!$D:$D,E1250),SUMIFS('Sales Hx'!$S:$S,'Sales Hx'!$B:$B,$B1250,'Sales Hx'!$D:$D,$E1250))</f>
        <v>0</v>
      </c>
      <c r="K1250" s="16">
        <f t="shared" si="107"/>
        <v>0</v>
      </c>
      <c r="L1250" s="12">
        <f>IF(M1250&lt;&gt;"",M1250,IF(COUNTIFS($C:$C,B1250)&gt;1,SUMIFS('Sales Hx'!V:V,'Sales Hx'!$B:$B,_xlfn.XLOOKUP(B1250,C:C,B:B),'Sales Hx'!$D:$D,$E1250),SUMIFS('Sales Hx'!V:V,'Sales Hx'!$B:$B,$B1250,'Sales Hx'!$D:$D,$E1250)))</f>
        <v>0</v>
      </c>
      <c r="M1250" s="12">
        <v>0</v>
      </c>
      <c r="N1250" s="15">
        <f t="shared" si="105"/>
        <v>0</v>
      </c>
      <c r="O1250" s="21">
        <f t="shared" si="106"/>
        <v>0</v>
      </c>
      <c r="P1250" s="24">
        <v>0.23</v>
      </c>
      <c r="Q1250" s="18">
        <f t="shared" si="103"/>
        <v>0</v>
      </c>
      <c r="R1250" s="2">
        <v>1</v>
      </c>
      <c r="S1250" s="2">
        <v>120</v>
      </c>
      <c r="T1250" s="2" t="s">
        <v>4647</v>
      </c>
      <c r="U1250" s="28" t="str">
        <f>IF(G1250=0,"",_xlfn.MINIFS('PO Details'!$I:$I,'PO Details'!$D:$D,Planning!$B1250,'PO Details'!$L:$L,Planning!$E1250))</f>
        <v/>
      </c>
      <c r="V1250" s="29" t="s">
        <v>4640</v>
      </c>
      <c r="W1250" t="str">
        <f t="shared" si="104"/>
        <v>Max</v>
      </c>
      <c r="X1250" s="2">
        <v>120</v>
      </c>
    </row>
    <row r="1251" spans="1:24" x14ac:dyDescent="0.25">
      <c r="A1251" s="11"/>
      <c r="B1251" s="22" t="s">
        <v>1353</v>
      </c>
      <c r="C1251" s="22"/>
      <c r="D1251" s="22" t="s">
        <v>1353</v>
      </c>
      <c r="E1251" s="31" t="s">
        <v>1201</v>
      </c>
      <c r="F1251" s="12">
        <f>SUMIFS('Inventory Details'!$H:$H,'Inventory Details'!$B:$B,$B1251,'Inventory Details'!$E:$E,$E1251)</f>
        <v>0</v>
      </c>
      <c r="G1251" s="12">
        <f>SUMIFS('PO Details'!$H:$H,'PO Details'!$D:$D,Planning!$B1251,'PO Details'!$L:$L,$E1251)</f>
        <v>0</v>
      </c>
      <c r="H1251" s="12">
        <f>SUMIFS('SO Details'!$G:$G,'SO Details'!$D:$D,Planning!$B1251,'SO Details'!$K:$K,$E1251)</f>
        <v>0</v>
      </c>
      <c r="I1251" s="20">
        <f>IF(COUNTIFS($C:$C,B1251)&gt;1,SUMIFS('Sales Hx'!$Q:$Q,'Sales Hx'!$B:$B,_xlfn.XLOOKUP(B1251,C:C,B:B),'Sales Hx'!$D:$D,Planning!$E1251),SUMIFS('Sales Hx'!$Q:$Q,'Sales Hx'!$B:$B,Planning!$B1251,'Sales Hx'!$D:$D,Planning!$E1251))</f>
        <v>0</v>
      </c>
      <c r="J1251" s="16">
        <f>IF(COUNTIFS($C:$C,B1251)&gt;1,SUMIFS('Sales Hx'!$S:$S,'Sales Hx'!$B:$B,_xlfn.XLOOKUP(B1251,C:C,B:B),'Sales Hx'!$D:$D,E1251),SUMIFS('Sales Hx'!$S:$S,'Sales Hx'!$B:$B,$B1251,'Sales Hx'!$D:$D,$E1251))</f>
        <v>0</v>
      </c>
      <c r="K1251" s="16">
        <f t="shared" si="107"/>
        <v>0</v>
      </c>
      <c r="L1251" s="12">
        <f>IF(M1251&lt;&gt;"",M1251,IF(COUNTIFS($C:$C,B1251)&gt;1,SUMIFS('Sales Hx'!V:V,'Sales Hx'!$B:$B,_xlfn.XLOOKUP(B1251,C:C,B:B),'Sales Hx'!$D:$D,$E1251),SUMIFS('Sales Hx'!V:V,'Sales Hx'!$B:$B,$B1251,'Sales Hx'!$D:$D,$E1251)))</f>
        <v>0</v>
      </c>
      <c r="M1251" s="12">
        <v>0</v>
      </c>
      <c r="N1251" s="15">
        <f t="shared" si="105"/>
        <v>0</v>
      </c>
      <c r="O1251" s="21">
        <f t="shared" si="106"/>
        <v>0</v>
      </c>
      <c r="P1251" s="24">
        <v>0.23</v>
      </c>
      <c r="Q1251" s="18">
        <f t="shared" si="103"/>
        <v>0</v>
      </c>
      <c r="R1251" s="2">
        <v>1</v>
      </c>
      <c r="S1251" s="2">
        <v>120</v>
      </c>
      <c r="T1251" s="2" t="s">
        <v>4647</v>
      </c>
      <c r="U1251" s="28" t="str">
        <f>IF(G1251=0,"",_xlfn.MINIFS('PO Details'!$I:$I,'PO Details'!$D:$D,Planning!$B1251,'PO Details'!$L:$L,Planning!$E1251))</f>
        <v/>
      </c>
      <c r="V1251" s="29" t="s">
        <v>4640</v>
      </c>
      <c r="W1251" t="str">
        <f t="shared" si="104"/>
        <v>Max</v>
      </c>
      <c r="X1251" s="2">
        <v>120</v>
      </c>
    </row>
    <row r="1252" spans="1:24" x14ac:dyDescent="0.25">
      <c r="A1252" s="11"/>
      <c r="B1252" s="22" t="s">
        <v>1354</v>
      </c>
      <c r="C1252" s="22"/>
      <c r="D1252" s="22" t="s">
        <v>1354</v>
      </c>
      <c r="E1252" s="31" t="s">
        <v>4746</v>
      </c>
      <c r="F1252" s="12">
        <f>SUMIFS('Inventory Details'!$H:$H,'Inventory Details'!$B:$B,$B1252,'Inventory Details'!$E:$E,$E1252)</f>
        <v>99</v>
      </c>
      <c r="G1252" s="12">
        <f>SUMIFS('PO Details'!$H:$H,'PO Details'!$D:$D,Planning!$B1252,'PO Details'!$L:$L,$E1252)</f>
        <v>0</v>
      </c>
      <c r="H1252" s="12">
        <f>SUMIFS('SO Details'!$G:$G,'SO Details'!$D:$D,Planning!$B1252,'SO Details'!$K:$K,$E1252)</f>
        <v>0</v>
      </c>
      <c r="I1252" s="20">
        <f>IF(COUNTIFS($C:$C,B1252)&gt;1,SUMIFS('Sales Hx'!$Q:$Q,'Sales Hx'!$B:$B,_xlfn.XLOOKUP(B1252,C:C,B:B),'Sales Hx'!$D:$D,Planning!$E1252),SUMIFS('Sales Hx'!$Q:$Q,'Sales Hx'!$B:$B,Planning!$B1252,'Sales Hx'!$D:$D,Planning!$E1252))</f>
        <v>0</v>
      </c>
      <c r="J1252" s="16">
        <f>IF(COUNTIFS($C:$C,B1252)&gt;1,SUMIFS('Sales Hx'!$S:$S,'Sales Hx'!$B:$B,_xlfn.XLOOKUP(B1252,C:C,B:B),'Sales Hx'!$D:$D,E1252),SUMIFS('Sales Hx'!$S:$S,'Sales Hx'!$B:$B,$B1252,'Sales Hx'!$D:$D,$E1252))</f>
        <v>0</v>
      </c>
      <c r="K1252" s="16">
        <f t="shared" si="107"/>
        <v>0</v>
      </c>
      <c r="L1252" s="12">
        <f>IF(M1252&lt;&gt;"",M1252,IF(COUNTIFS($C:$C,B1252)&gt;1,SUMIFS('Sales Hx'!V:V,'Sales Hx'!$B:$B,_xlfn.XLOOKUP(B1252,C:C,B:B),'Sales Hx'!$D:$D,$E1252),SUMIFS('Sales Hx'!V:V,'Sales Hx'!$B:$B,$B1252,'Sales Hx'!$D:$D,$E1252)))</f>
        <v>0</v>
      </c>
      <c r="M1252" s="12">
        <v>0</v>
      </c>
      <c r="N1252" s="15">
        <f t="shared" si="105"/>
        <v>0</v>
      </c>
      <c r="O1252" s="21">
        <f t="shared" si="106"/>
        <v>0</v>
      </c>
      <c r="P1252" s="24">
        <v>0.06</v>
      </c>
      <c r="Q1252" s="18">
        <f t="shared" si="103"/>
        <v>0</v>
      </c>
      <c r="R1252" s="2">
        <v>1</v>
      </c>
      <c r="S1252" s="2">
        <v>120</v>
      </c>
      <c r="T1252" s="2" t="s">
        <v>4647</v>
      </c>
      <c r="U1252" s="28" t="str">
        <f>IF(G1252=0,"",_xlfn.MINIFS('PO Details'!$I:$I,'PO Details'!$D:$D,Planning!$B1252,'PO Details'!$L:$L,Planning!$E1252))</f>
        <v/>
      </c>
      <c r="V1252" s="29" t="s">
        <v>4640</v>
      </c>
      <c r="W1252" t="str">
        <f t="shared" si="104"/>
        <v>Max</v>
      </c>
      <c r="X1252" s="2">
        <v>120</v>
      </c>
    </row>
    <row r="1253" spans="1:24" x14ac:dyDescent="0.25">
      <c r="A1253" s="11"/>
      <c r="B1253" s="22" t="s">
        <v>1354</v>
      </c>
      <c r="C1253" s="22"/>
      <c r="D1253" s="22" t="s">
        <v>1354</v>
      </c>
      <c r="E1253" s="31" t="s">
        <v>109</v>
      </c>
      <c r="F1253" s="12">
        <f>SUMIFS('Inventory Details'!$H:$H,'Inventory Details'!$B:$B,$B1253,'Inventory Details'!$E:$E,$E1253)</f>
        <v>37</v>
      </c>
      <c r="G1253" s="12">
        <f>SUMIFS('PO Details'!$H:$H,'PO Details'!$D:$D,Planning!$B1253,'PO Details'!$L:$L,$E1253)</f>
        <v>0</v>
      </c>
      <c r="H1253" s="12">
        <f>SUMIFS('SO Details'!$G:$G,'SO Details'!$D:$D,Planning!$B1253,'SO Details'!$K:$K,$E1253)</f>
        <v>0</v>
      </c>
      <c r="I1253" s="20">
        <f>IF(COUNTIFS($C:$C,B1253)&gt;1,SUMIFS('Sales Hx'!$Q:$Q,'Sales Hx'!$B:$B,_xlfn.XLOOKUP(B1253,C:C,B:B),'Sales Hx'!$D:$D,Planning!$E1253),SUMIFS('Sales Hx'!$Q:$Q,'Sales Hx'!$B:$B,Planning!$B1253,'Sales Hx'!$D:$D,Planning!$E1253))</f>
        <v>0</v>
      </c>
      <c r="J1253" s="16">
        <f>IF(COUNTIFS($C:$C,B1253)&gt;1,SUMIFS('Sales Hx'!$S:$S,'Sales Hx'!$B:$B,_xlfn.XLOOKUP(B1253,C:C,B:B),'Sales Hx'!$D:$D,E1253),SUMIFS('Sales Hx'!$S:$S,'Sales Hx'!$B:$B,$B1253,'Sales Hx'!$D:$D,$E1253))</f>
        <v>0</v>
      </c>
      <c r="K1253" s="16">
        <f t="shared" si="107"/>
        <v>0</v>
      </c>
      <c r="L1253" s="12">
        <f>IF(M1253&lt;&gt;"",M1253,IF(COUNTIFS($C:$C,B1253)&gt;1,SUMIFS('Sales Hx'!V:V,'Sales Hx'!$B:$B,_xlfn.XLOOKUP(B1253,C:C,B:B),'Sales Hx'!$D:$D,$E1253),SUMIFS('Sales Hx'!V:V,'Sales Hx'!$B:$B,$B1253,'Sales Hx'!$D:$D,$E1253)))</f>
        <v>0</v>
      </c>
      <c r="M1253" s="12">
        <v>0</v>
      </c>
      <c r="N1253" s="15">
        <f t="shared" si="105"/>
        <v>0</v>
      </c>
      <c r="O1253" s="21">
        <f t="shared" si="106"/>
        <v>0</v>
      </c>
      <c r="P1253" s="24">
        <v>0.06</v>
      </c>
      <c r="Q1253" s="18">
        <f t="shared" si="103"/>
        <v>0</v>
      </c>
      <c r="R1253" s="2">
        <v>1</v>
      </c>
      <c r="S1253" s="2">
        <v>120</v>
      </c>
      <c r="T1253" s="2" t="s">
        <v>4647</v>
      </c>
      <c r="U1253" s="28" t="str">
        <f>IF(G1253=0,"",_xlfn.MINIFS('PO Details'!$I:$I,'PO Details'!$D:$D,Planning!$B1253,'PO Details'!$L:$L,Planning!$E1253))</f>
        <v/>
      </c>
      <c r="V1253" s="29" t="s">
        <v>4640</v>
      </c>
      <c r="W1253" t="str">
        <f t="shared" si="104"/>
        <v>Max</v>
      </c>
      <c r="X1253" s="2">
        <v>120</v>
      </c>
    </row>
    <row r="1254" spans="1:24" x14ac:dyDescent="0.25">
      <c r="A1254" s="11"/>
      <c r="B1254" s="22" t="s">
        <v>1354</v>
      </c>
      <c r="C1254" s="22"/>
      <c r="D1254" s="22" t="s">
        <v>1354</v>
      </c>
      <c r="E1254" s="31" t="s">
        <v>1201</v>
      </c>
      <c r="F1254" s="12">
        <f>SUMIFS('Inventory Details'!$H:$H,'Inventory Details'!$B:$B,$B1254,'Inventory Details'!$E:$E,$E1254)</f>
        <v>0</v>
      </c>
      <c r="G1254" s="12">
        <f>SUMIFS('PO Details'!$H:$H,'PO Details'!$D:$D,Planning!$B1254,'PO Details'!$L:$L,$E1254)</f>
        <v>0</v>
      </c>
      <c r="H1254" s="12">
        <f>SUMIFS('SO Details'!$G:$G,'SO Details'!$D:$D,Planning!$B1254,'SO Details'!$K:$K,$E1254)</f>
        <v>0</v>
      </c>
      <c r="I1254" s="20">
        <f>IF(COUNTIFS($C:$C,B1254)&gt;1,SUMIFS('Sales Hx'!$Q:$Q,'Sales Hx'!$B:$B,_xlfn.XLOOKUP(B1254,C:C,B:B),'Sales Hx'!$D:$D,Planning!$E1254),SUMIFS('Sales Hx'!$Q:$Q,'Sales Hx'!$B:$B,Planning!$B1254,'Sales Hx'!$D:$D,Planning!$E1254))</f>
        <v>0</v>
      </c>
      <c r="J1254" s="16">
        <f>IF(COUNTIFS($C:$C,B1254)&gt;1,SUMIFS('Sales Hx'!$S:$S,'Sales Hx'!$B:$B,_xlfn.XLOOKUP(B1254,C:C,B:B),'Sales Hx'!$D:$D,E1254),SUMIFS('Sales Hx'!$S:$S,'Sales Hx'!$B:$B,$B1254,'Sales Hx'!$D:$D,$E1254))</f>
        <v>0</v>
      </c>
      <c r="K1254" s="16">
        <f t="shared" si="107"/>
        <v>0</v>
      </c>
      <c r="L1254" s="12">
        <f>IF(M1254&lt;&gt;"",M1254,IF(COUNTIFS($C:$C,B1254)&gt;1,SUMIFS('Sales Hx'!V:V,'Sales Hx'!$B:$B,_xlfn.XLOOKUP(B1254,C:C,B:B),'Sales Hx'!$D:$D,$E1254),SUMIFS('Sales Hx'!V:V,'Sales Hx'!$B:$B,$B1254,'Sales Hx'!$D:$D,$E1254)))</f>
        <v>0</v>
      </c>
      <c r="M1254" s="12">
        <v>0</v>
      </c>
      <c r="N1254" s="15">
        <f t="shared" si="105"/>
        <v>0</v>
      </c>
      <c r="O1254" s="21">
        <f t="shared" si="106"/>
        <v>0</v>
      </c>
      <c r="P1254" s="24">
        <v>0.06</v>
      </c>
      <c r="Q1254" s="18">
        <f t="shared" ref="Q1254:Q1307" si="108">IFERROR(P1254*O1254,0)</f>
        <v>0</v>
      </c>
      <c r="R1254" s="2">
        <v>1</v>
      </c>
      <c r="S1254" s="2">
        <v>120</v>
      </c>
      <c r="T1254" s="2" t="s">
        <v>4647</v>
      </c>
      <c r="U1254" s="28" t="str">
        <f>IF(G1254=0,"",_xlfn.MINIFS('PO Details'!$I:$I,'PO Details'!$D:$D,Planning!$B1254,'PO Details'!$L:$L,Planning!$E1254))</f>
        <v/>
      </c>
      <c r="V1254" s="29" t="s">
        <v>4640</v>
      </c>
      <c r="W1254" t="str">
        <f t="shared" si="104"/>
        <v>Max</v>
      </c>
      <c r="X1254" s="2">
        <v>120</v>
      </c>
    </row>
    <row r="1255" spans="1:24" x14ac:dyDescent="0.25">
      <c r="A1255" s="11"/>
      <c r="B1255" s="22" t="s">
        <v>1355</v>
      </c>
      <c r="C1255" s="22"/>
      <c r="D1255" s="22" t="s">
        <v>1356</v>
      </c>
      <c r="E1255" s="31" t="s">
        <v>4746</v>
      </c>
      <c r="F1255" s="12">
        <f>SUMIFS('Inventory Details'!$H:$H,'Inventory Details'!$B:$B,$B1255,'Inventory Details'!$E:$E,$E1255)</f>
        <v>68</v>
      </c>
      <c r="G1255" s="12">
        <f>SUMIFS('PO Details'!$H:$H,'PO Details'!$D:$D,Planning!$B1255,'PO Details'!$L:$L,$E1255)</f>
        <v>0</v>
      </c>
      <c r="H1255" s="12">
        <f>SUMIFS('SO Details'!$G:$G,'SO Details'!$D:$D,Planning!$B1255,'SO Details'!$K:$K,$E1255)</f>
        <v>0</v>
      </c>
      <c r="I1255" s="20">
        <f>IF(COUNTIFS($C:$C,B1255)&gt;1,SUMIFS('Sales Hx'!$Q:$Q,'Sales Hx'!$B:$B,_xlfn.XLOOKUP(B1255,C:C,B:B),'Sales Hx'!$D:$D,Planning!$E1255),SUMIFS('Sales Hx'!$Q:$Q,'Sales Hx'!$B:$B,Planning!$B1255,'Sales Hx'!$D:$D,Planning!$E1255))</f>
        <v>0</v>
      </c>
      <c r="J1255" s="16">
        <f>IF(COUNTIFS($C:$C,B1255)&gt;1,SUMIFS('Sales Hx'!$S:$S,'Sales Hx'!$B:$B,_xlfn.XLOOKUP(B1255,C:C,B:B),'Sales Hx'!$D:$D,E1255),SUMIFS('Sales Hx'!$S:$S,'Sales Hx'!$B:$B,$B1255,'Sales Hx'!$D:$D,$E1255))</f>
        <v>0</v>
      </c>
      <c r="K1255" s="16">
        <f t="shared" si="107"/>
        <v>0</v>
      </c>
      <c r="L1255" s="12">
        <f>IF(M1255&lt;&gt;"",M1255,IF(COUNTIFS($C:$C,B1255)&gt;1,SUMIFS('Sales Hx'!V:V,'Sales Hx'!$B:$B,_xlfn.XLOOKUP(B1255,C:C,B:B),'Sales Hx'!$D:$D,$E1255),SUMIFS('Sales Hx'!V:V,'Sales Hx'!$B:$B,$B1255,'Sales Hx'!$D:$D,$E1255)))</f>
        <v>0</v>
      </c>
      <c r="M1255" s="12">
        <v>0</v>
      </c>
      <c r="N1255" s="15">
        <f t="shared" ref="N1255:N1308" si="109">IFERROR(_xlfn.IFNA(J1255*R1255+L1255,"No Sales Hx"),"No Sales HX")</f>
        <v>0</v>
      </c>
      <c r="O1255" s="21">
        <f t="shared" si="106"/>
        <v>0</v>
      </c>
      <c r="P1255" s="24">
        <v>0.2</v>
      </c>
      <c r="Q1255" s="18">
        <f t="shared" si="108"/>
        <v>0</v>
      </c>
      <c r="R1255" s="2">
        <v>1</v>
      </c>
      <c r="S1255" s="2">
        <v>120</v>
      </c>
      <c r="T1255" s="2" t="s">
        <v>4647</v>
      </c>
      <c r="U1255" s="28" t="str">
        <f>IF(G1255=0,"",_xlfn.MINIFS('PO Details'!$I:$I,'PO Details'!$D:$D,Planning!$B1255,'PO Details'!$L:$L,Planning!$E1255))</f>
        <v/>
      </c>
      <c r="V1255" s="29" t="s">
        <v>4640</v>
      </c>
      <c r="W1255" t="str">
        <f t="shared" si="104"/>
        <v>Max</v>
      </c>
      <c r="X1255" s="2">
        <v>120</v>
      </c>
    </row>
    <row r="1256" spans="1:24" x14ac:dyDescent="0.25">
      <c r="A1256" s="11"/>
      <c r="B1256" s="22" t="s">
        <v>1355</v>
      </c>
      <c r="C1256" s="22"/>
      <c r="D1256" s="22" t="s">
        <v>1356</v>
      </c>
      <c r="E1256" s="31" t="s">
        <v>109</v>
      </c>
      <c r="F1256" s="12">
        <f>SUMIFS('Inventory Details'!$H:$H,'Inventory Details'!$B:$B,$B1256,'Inventory Details'!$E:$E,$E1256)</f>
        <v>22</v>
      </c>
      <c r="G1256" s="12">
        <f>SUMIFS('PO Details'!$H:$H,'PO Details'!$D:$D,Planning!$B1256,'PO Details'!$L:$L,$E1256)</f>
        <v>0</v>
      </c>
      <c r="H1256" s="12">
        <f>SUMIFS('SO Details'!$G:$G,'SO Details'!$D:$D,Planning!$B1256,'SO Details'!$K:$K,$E1256)</f>
        <v>0</v>
      </c>
      <c r="I1256" s="20">
        <f>IF(COUNTIFS($C:$C,B1256)&gt;1,SUMIFS('Sales Hx'!$Q:$Q,'Sales Hx'!$B:$B,_xlfn.XLOOKUP(B1256,C:C,B:B),'Sales Hx'!$D:$D,Planning!$E1256),SUMIFS('Sales Hx'!$Q:$Q,'Sales Hx'!$B:$B,Planning!$B1256,'Sales Hx'!$D:$D,Planning!$E1256))</f>
        <v>0</v>
      </c>
      <c r="J1256" s="16">
        <f>IF(COUNTIFS($C:$C,B1256)&gt;1,SUMIFS('Sales Hx'!$S:$S,'Sales Hx'!$B:$B,_xlfn.XLOOKUP(B1256,C:C,B:B),'Sales Hx'!$D:$D,E1256),SUMIFS('Sales Hx'!$S:$S,'Sales Hx'!$B:$B,$B1256,'Sales Hx'!$D:$D,$E1256))</f>
        <v>0</v>
      </c>
      <c r="K1256" s="16">
        <f t="shared" si="107"/>
        <v>0</v>
      </c>
      <c r="L1256" s="12">
        <f>IF(M1256&lt;&gt;"",M1256,IF(COUNTIFS($C:$C,B1256)&gt;1,SUMIFS('Sales Hx'!V:V,'Sales Hx'!$B:$B,_xlfn.XLOOKUP(B1256,C:C,B:B),'Sales Hx'!$D:$D,$E1256),SUMIFS('Sales Hx'!V:V,'Sales Hx'!$B:$B,$B1256,'Sales Hx'!$D:$D,$E1256)))</f>
        <v>0</v>
      </c>
      <c r="M1256" s="12">
        <v>0</v>
      </c>
      <c r="N1256" s="15">
        <f t="shared" si="109"/>
        <v>0</v>
      </c>
      <c r="O1256" s="21">
        <f t="shared" si="106"/>
        <v>0</v>
      </c>
      <c r="P1256" s="24">
        <v>0.2</v>
      </c>
      <c r="Q1256" s="18">
        <f t="shared" si="108"/>
        <v>0</v>
      </c>
      <c r="R1256" s="2">
        <v>1</v>
      </c>
      <c r="S1256" s="2">
        <v>120</v>
      </c>
      <c r="T1256" s="2" t="s">
        <v>4647</v>
      </c>
      <c r="U1256" s="28" t="str">
        <f>IF(G1256=0,"",_xlfn.MINIFS('PO Details'!$I:$I,'PO Details'!$D:$D,Planning!$B1256,'PO Details'!$L:$L,Planning!$E1256))</f>
        <v/>
      </c>
      <c r="V1256" s="29" t="s">
        <v>4640</v>
      </c>
      <c r="W1256" t="str">
        <f t="shared" si="104"/>
        <v>Max</v>
      </c>
      <c r="X1256" s="2">
        <v>120</v>
      </c>
    </row>
    <row r="1257" spans="1:24" x14ac:dyDescent="0.25">
      <c r="A1257" s="11"/>
      <c r="B1257" s="22" t="s">
        <v>1355</v>
      </c>
      <c r="C1257" s="22"/>
      <c r="D1257" s="22" t="s">
        <v>1356</v>
      </c>
      <c r="E1257" s="31" t="s">
        <v>1201</v>
      </c>
      <c r="F1257" s="12">
        <f>SUMIFS('Inventory Details'!$H:$H,'Inventory Details'!$B:$B,$B1257,'Inventory Details'!$E:$E,$E1257)</f>
        <v>58</v>
      </c>
      <c r="G1257" s="12">
        <f>SUMIFS('PO Details'!$H:$H,'PO Details'!$D:$D,Planning!$B1257,'PO Details'!$L:$L,$E1257)</f>
        <v>0</v>
      </c>
      <c r="H1257" s="12">
        <f>SUMIFS('SO Details'!$G:$G,'SO Details'!$D:$D,Planning!$B1257,'SO Details'!$K:$K,$E1257)</f>
        <v>0</v>
      </c>
      <c r="I1257" s="20">
        <f>IF(COUNTIFS($C:$C,B1257)&gt;1,SUMIFS('Sales Hx'!$Q:$Q,'Sales Hx'!$B:$B,_xlfn.XLOOKUP(B1257,C:C,B:B),'Sales Hx'!$D:$D,Planning!$E1257),SUMIFS('Sales Hx'!$Q:$Q,'Sales Hx'!$B:$B,Planning!$B1257,'Sales Hx'!$D:$D,Planning!$E1257))</f>
        <v>0</v>
      </c>
      <c r="J1257" s="16">
        <f>IF(COUNTIFS($C:$C,B1257)&gt;1,SUMIFS('Sales Hx'!$S:$S,'Sales Hx'!$B:$B,_xlfn.XLOOKUP(B1257,C:C,B:B),'Sales Hx'!$D:$D,E1257),SUMIFS('Sales Hx'!$S:$S,'Sales Hx'!$B:$B,$B1257,'Sales Hx'!$D:$D,$E1257))</f>
        <v>0</v>
      </c>
      <c r="K1257" s="16">
        <f t="shared" si="107"/>
        <v>0</v>
      </c>
      <c r="L1257" s="12">
        <f>IF(M1257&lt;&gt;"",M1257,IF(COUNTIFS($C:$C,B1257)&gt;1,SUMIFS('Sales Hx'!V:V,'Sales Hx'!$B:$B,_xlfn.XLOOKUP(B1257,C:C,B:B),'Sales Hx'!$D:$D,$E1257),SUMIFS('Sales Hx'!V:V,'Sales Hx'!$B:$B,$B1257,'Sales Hx'!$D:$D,$E1257)))</f>
        <v>0</v>
      </c>
      <c r="M1257" s="12">
        <v>0</v>
      </c>
      <c r="N1257" s="15">
        <f t="shared" si="109"/>
        <v>0</v>
      </c>
      <c r="O1257" s="21">
        <f t="shared" si="106"/>
        <v>0</v>
      </c>
      <c r="P1257" s="24">
        <v>0.2</v>
      </c>
      <c r="Q1257" s="18">
        <f t="shared" si="108"/>
        <v>0</v>
      </c>
      <c r="R1257" s="2">
        <v>1</v>
      </c>
      <c r="S1257" s="2">
        <v>120</v>
      </c>
      <c r="T1257" s="2" t="s">
        <v>4647</v>
      </c>
      <c r="U1257" s="28" t="str">
        <f>IF(G1257=0,"",_xlfn.MINIFS('PO Details'!$I:$I,'PO Details'!$D:$D,Planning!$B1257,'PO Details'!$L:$L,Planning!$E1257))</f>
        <v/>
      </c>
      <c r="V1257" s="29" t="s">
        <v>4640</v>
      </c>
      <c r="W1257" t="str">
        <f t="shared" si="104"/>
        <v>Max</v>
      </c>
      <c r="X1257" s="2">
        <v>120</v>
      </c>
    </row>
    <row r="1258" spans="1:24" x14ac:dyDescent="0.25">
      <c r="A1258" s="11"/>
      <c r="B1258" s="22" t="s">
        <v>1357</v>
      </c>
      <c r="C1258" s="22"/>
      <c r="D1258" s="22" t="s">
        <v>1358</v>
      </c>
      <c r="E1258" s="31" t="s">
        <v>4746</v>
      </c>
      <c r="F1258" s="12">
        <f>SUMIFS('Inventory Details'!$H:$H,'Inventory Details'!$B:$B,$B1258,'Inventory Details'!$E:$E,$E1258)</f>
        <v>37</v>
      </c>
      <c r="G1258" s="12">
        <f>SUMIFS('PO Details'!$H:$H,'PO Details'!$D:$D,Planning!$B1258,'PO Details'!$L:$L,$E1258)</f>
        <v>0</v>
      </c>
      <c r="H1258" s="12">
        <f>SUMIFS('SO Details'!$G:$G,'SO Details'!$D:$D,Planning!$B1258,'SO Details'!$K:$K,$E1258)</f>
        <v>0</v>
      </c>
      <c r="I1258" s="20">
        <f>IF(COUNTIFS($C:$C,B1258)&gt;1,SUMIFS('Sales Hx'!$Q:$Q,'Sales Hx'!$B:$B,_xlfn.XLOOKUP(B1258,C:C,B:B),'Sales Hx'!$D:$D,Planning!$E1258),SUMIFS('Sales Hx'!$Q:$Q,'Sales Hx'!$B:$B,Planning!$B1258,'Sales Hx'!$D:$D,Planning!$E1258))</f>
        <v>0</v>
      </c>
      <c r="J1258" s="16">
        <f>IF(COUNTIFS($C:$C,B1258)&gt;1,SUMIFS('Sales Hx'!$S:$S,'Sales Hx'!$B:$B,_xlfn.XLOOKUP(B1258,C:C,B:B),'Sales Hx'!$D:$D,E1258),SUMIFS('Sales Hx'!$S:$S,'Sales Hx'!$B:$B,$B1258,'Sales Hx'!$D:$D,$E1258))</f>
        <v>0</v>
      </c>
      <c r="K1258" s="16">
        <f t="shared" si="107"/>
        <v>0</v>
      </c>
      <c r="L1258" s="12">
        <f>IF(M1258&lt;&gt;"",M1258,IF(COUNTIFS($C:$C,B1258)&gt;1,SUMIFS('Sales Hx'!V:V,'Sales Hx'!$B:$B,_xlfn.XLOOKUP(B1258,C:C,B:B),'Sales Hx'!$D:$D,$E1258),SUMIFS('Sales Hx'!V:V,'Sales Hx'!$B:$B,$B1258,'Sales Hx'!$D:$D,$E1258)))</f>
        <v>0</v>
      </c>
      <c r="M1258" s="12">
        <v>0</v>
      </c>
      <c r="N1258" s="15">
        <f t="shared" si="109"/>
        <v>0</v>
      </c>
      <c r="O1258" s="21">
        <f t="shared" si="106"/>
        <v>0</v>
      </c>
      <c r="P1258" s="24">
        <v>0.06</v>
      </c>
      <c r="Q1258" s="18">
        <f t="shared" si="108"/>
        <v>0</v>
      </c>
      <c r="R1258" s="2">
        <v>1</v>
      </c>
      <c r="S1258" s="2">
        <v>120</v>
      </c>
      <c r="T1258" s="2" t="s">
        <v>4647</v>
      </c>
      <c r="U1258" s="28" t="str">
        <f>IF(G1258=0,"",_xlfn.MINIFS('PO Details'!$I:$I,'PO Details'!$D:$D,Planning!$B1258,'PO Details'!$L:$L,Planning!$E1258))</f>
        <v/>
      </c>
      <c r="V1258" s="29" t="s">
        <v>4640</v>
      </c>
      <c r="W1258" t="str">
        <f t="shared" si="104"/>
        <v>Max</v>
      </c>
      <c r="X1258" s="2">
        <v>120</v>
      </c>
    </row>
    <row r="1259" spans="1:24" x14ac:dyDescent="0.25">
      <c r="A1259" s="11"/>
      <c r="B1259" s="22" t="s">
        <v>1359</v>
      </c>
      <c r="C1259" s="22"/>
      <c r="D1259" s="22" t="s">
        <v>1358</v>
      </c>
      <c r="E1259" s="31" t="s">
        <v>4746</v>
      </c>
      <c r="F1259" s="12">
        <f>SUMIFS('Inventory Details'!$H:$H,'Inventory Details'!$B:$B,$B1259,'Inventory Details'!$E:$E,$E1259)</f>
        <v>0</v>
      </c>
      <c r="G1259" s="12">
        <f>SUMIFS('PO Details'!$H:$H,'PO Details'!$D:$D,Planning!$B1259,'PO Details'!$L:$L,$E1259)</f>
        <v>0</v>
      </c>
      <c r="H1259" s="12">
        <f>SUMIFS('SO Details'!$G:$G,'SO Details'!$D:$D,Planning!$B1259,'SO Details'!$K:$K,$E1259)</f>
        <v>0</v>
      </c>
      <c r="I1259" s="20">
        <f>IF(COUNTIFS($C:$C,B1259)&gt;1,SUMIFS('Sales Hx'!$Q:$Q,'Sales Hx'!$B:$B,_xlfn.XLOOKUP(B1259,C:C,B:B),'Sales Hx'!$D:$D,Planning!$E1259),SUMIFS('Sales Hx'!$Q:$Q,'Sales Hx'!$B:$B,Planning!$B1259,'Sales Hx'!$D:$D,Planning!$E1259))</f>
        <v>7</v>
      </c>
      <c r="J1259" s="16">
        <f>IF(COUNTIFS($C:$C,B1259)&gt;1,SUMIFS('Sales Hx'!$S:$S,'Sales Hx'!$B:$B,_xlfn.XLOOKUP(B1259,C:C,B:B),'Sales Hx'!$D:$D,E1259),SUMIFS('Sales Hx'!$S:$S,'Sales Hx'!$B:$B,$B1259,'Sales Hx'!$D:$D,$E1259))</f>
        <v>0.14144736842105263</v>
      </c>
      <c r="K1259" s="16">
        <f t="shared" si="107"/>
        <v>0</v>
      </c>
      <c r="L1259" s="12">
        <f>IF(M1259&lt;&gt;"",M1259,IF(COUNTIFS($C:$C,B1259)&gt;1,SUMIFS('Sales Hx'!V:V,'Sales Hx'!$B:$B,_xlfn.XLOOKUP(B1259,C:C,B:B),'Sales Hx'!$D:$D,$E1259),SUMIFS('Sales Hx'!V:V,'Sales Hx'!$B:$B,$B1259,'Sales Hx'!$D:$D,$E1259)))</f>
        <v>0</v>
      </c>
      <c r="M1259" s="12">
        <v>0</v>
      </c>
      <c r="N1259" s="15">
        <f t="shared" si="109"/>
        <v>0.14144736842105263</v>
      </c>
      <c r="O1259" s="21">
        <f t="shared" si="106"/>
        <v>17</v>
      </c>
      <c r="P1259" s="24">
        <v>0.06</v>
      </c>
      <c r="Q1259" s="18">
        <f t="shared" si="108"/>
        <v>1.02</v>
      </c>
      <c r="R1259" s="2">
        <v>1</v>
      </c>
      <c r="S1259" s="2">
        <v>120</v>
      </c>
      <c r="T1259" s="2" t="s">
        <v>4647</v>
      </c>
      <c r="U1259" s="28" t="str">
        <f>IF(G1259=0,"",_xlfn.MINIFS('PO Details'!$I:$I,'PO Details'!$D:$D,Planning!$B1259,'PO Details'!$L:$L,Planning!$E1259))</f>
        <v/>
      </c>
      <c r="V1259" s="29" t="s">
        <v>4640</v>
      </c>
      <c r="W1259" t="str">
        <f t="shared" si="104"/>
        <v>Max</v>
      </c>
      <c r="X1259" s="2">
        <v>120</v>
      </c>
    </row>
    <row r="1260" spans="1:24" x14ac:dyDescent="0.25">
      <c r="A1260" s="11"/>
      <c r="B1260" s="22" t="s">
        <v>1359</v>
      </c>
      <c r="C1260" s="22"/>
      <c r="D1260" s="22" t="s">
        <v>1358</v>
      </c>
      <c r="E1260" s="31" t="s">
        <v>109</v>
      </c>
      <c r="F1260" s="12">
        <f>SUMIFS('Inventory Details'!$H:$H,'Inventory Details'!$B:$B,$B1260,'Inventory Details'!$E:$E,$E1260)</f>
        <v>51</v>
      </c>
      <c r="G1260" s="12">
        <f>SUMIFS('PO Details'!$H:$H,'PO Details'!$D:$D,Planning!$B1260,'PO Details'!$L:$L,$E1260)</f>
        <v>0</v>
      </c>
      <c r="H1260" s="12">
        <f>SUMIFS('SO Details'!$G:$G,'SO Details'!$D:$D,Planning!$B1260,'SO Details'!$K:$K,$E1260)</f>
        <v>0</v>
      </c>
      <c r="I1260" s="20">
        <f>IF(COUNTIFS($C:$C,B1260)&gt;1,SUMIFS('Sales Hx'!$Q:$Q,'Sales Hx'!$B:$B,_xlfn.XLOOKUP(B1260,C:C,B:B),'Sales Hx'!$D:$D,Planning!$E1260),SUMIFS('Sales Hx'!$Q:$Q,'Sales Hx'!$B:$B,Planning!$B1260,'Sales Hx'!$D:$D,Planning!$E1260))</f>
        <v>0</v>
      </c>
      <c r="J1260" s="16">
        <f>IF(COUNTIFS($C:$C,B1260)&gt;1,SUMIFS('Sales Hx'!$S:$S,'Sales Hx'!$B:$B,_xlfn.XLOOKUP(B1260,C:C,B:B),'Sales Hx'!$D:$D,E1260),SUMIFS('Sales Hx'!$S:$S,'Sales Hx'!$B:$B,$B1260,'Sales Hx'!$D:$D,$E1260))</f>
        <v>0</v>
      </c>
      <c r="K1260" s="16">
        <f t="shared" si="107"/>
        <v>0</v>
      </c>
      <c r="L1260" s="12">
        <f>IF(M1260&lt;&gt;"",M1260,IF(COUNTIFS($C:$C,B1260)&gt;1,SUMIFS('Sales Hx'!V:V,'Sales Hx'!$B:$B,_xlfn.XLOOKUP(B1260,C:C,B:B),'Sales Hx'!$D:$D,$E1260),SUMIFS('Sales Hx'!V:V,'Sales Hx'!$B:$B,$B1260,'Sales Hx'!$D:$D,$E1260)))</f>
        <v>0</v>
      </c>
      <c r="M1260" s="12">
        <v>0</v>
      </c>
      <c r="N1260" s="15">
        <f t="shared" si="109"/>
        <v>0</v>
      </c>
      <c r="O1260" s="21">
        <f t="shared" si="106"/>
        <v>0</v>
      </c>
      <c r="P1260" s="24">
        <v>0.06</v>
      </c>
      <c r="Q1260" s="18">
        <f t="shared" si="108"/>
        <v>0</v>
      </c>
      <c r="R1260" s="2">
        <v>1</v>
      </c>
      <c r="S1260" s="2">
        <v>120</v>
      </c>
      <c r="T1260" s="2" t="s">
        <v>4647</v>
      </c>
      <c r="U1260" s="28" t="str">
        <f>IF(G1260=0,"",_xlfn.MINIFS('PO Details'!$I:$I,'PO Details'!$D:$D,Planning!$B1260,'PO Details'!$L:$L,Planning!$E1260))</f>
        <v/>
      </c>
      <c r="V1260" s="29" t="s">
        <v>4640</v>
      </c>
      <c r="W1260" t="str">
        <f t="shared" si="104"/>
        <v>Max</v>
      </c>
      <c r="X1260" s="2">
        <v>120</v>
      </c>
    </row>
    <row r="1261" spans="1:24" x14ac:dyDescent="0.25">
      <c r="A1261" s="11"/>
      <c r="B1261" s="22" t="s">
        <v>2385</v>
      </c>
      <c r="C1261" s="22"/>
      <c r="D1261" s="22"/>
      <c r="E1261" s="31" t="s">
        <v>113</v>
      </c>
      <c r="F1261" s="12">
        <f>SUMIFS('Inventory Details'!$H:$H,'Inventory Details'!$B:$B,$B1261,'Inventory Details'!$E:$E,$E1261)</f>
        <v>0</v>
      </c>
      <c r="G1261" s="12">
        <f>SUMIFS('PO Details'!$H:$H,'PO Details'!$D:$D,Planning!$B1261,'PO Details'!$L:$L,$E1261)</f>
        <v>0</v>
      </c>
      <c r="H1261" s="12">
        <f>SUMIFS('SO Details'!$G:$G,'SO Details'!$D:$D,Planning!$B1261,'SO Details'!$K:$K,$E1261)</f>
        <v>1</v>
      </c>
      <c r="I1261" s="20">
        <f>IF(COUNTIFS($C:$C,B1261)&gt;1,SUMIFS('Sales Hx'!$Q:$Q,'Sales Hx'!$B:$B,_xlfn.XLOOKUP(B1261,C:C,B:B),'Sales Hx'!$D:$D,Planning!$E1261),SUMIFS('Sales Hx'!$Q:$Q,'Sales Hx'!$B:$B,Planning!$B1261,'Sales Hx'!$D:$D,Planning!$E1261))</f>
        <v>0</v>
      </c>
      <c r="J1261" s="16">
        <f>IF(COUNTIFS($C:$C,B1261)&gt;1,SUMIFS('Sales Hx'!$S:$S,'Sales Hx'!$B:$B,_xlfn.XLOOKUP(B1261,C:C,B:B),'Sales Hx'!$D:$D,E1261),SUMIFS('Sales Hx'!$S:$S,'Sales Hx'!$B:$B,$B1261,'Sales Hx'!$D:$D,$E1261))</f>
        <v>6.5789473684210523E-2</v>
      </c>
      <c r="K1261" s="16">
        <f t="shared" si="107"/>
        <v>0</v>
      </c>
      <c r="L1261" s="12">
        <f>IF(M1261&lt;&gt;"",M1261,IF(COUNTIFS($C:$C,B1261)&gt;1,SUMIFS('Sales Hx'!V:V,'Sales Hx'!$B:$B,_xlfn.XLOOKUP(B1261,C:C,B:B),'Sales Hx'!$D:$D,$E1261),SUMIFS('Sales Hx'!V:V,'Sales Hx'!$B:$B,$B1261,'Sales Hx'!$D:$D,$E1261)))</f>
        <v>0</v>
      </c>
      <c r="M1261" s="12">
        <v>0</v>
      </c>
      <c r="N1261" s="15">
        <f t="shared" si="109"/>
        <v>6.5789473684210523E-2</v>
      </c>
      <c r="O1261" s="21">
        <f t="shared" si="106"/>
        <v>0</v>
      </c>
      <c r="P1261" s="24">
        <v>0</v>
      </c>
      <c r="Q1261" s="18">
        <f t="shared" si="108"/>
        <v>0</v>
      </c>
      <c r="R1261" s="2">
        <v>1</v>
      </c>
      <c r="S1261" s="2">
        <v>120</v>
      </c>
      <c r="T1261" s="2" t="s">
        <v>4646</v>
      </c>
      <c r="U1261" s="28" t="str">
        <f>IF(G1261=0,"",_xlfn.MINIFS('PO Details'!$I:$I,'PO Details'!$D:$D,Planning!$B1261,'PO Details'!$L:$L,Planning!$E1261))</f>
        <v/>
      </c>
      <c r="V1261" s="29" t="s">
        <v>4640</v>
      </c>
      <c r="W1261" t="str">
        <f t="shared" si="104"/>
        <v>Max</v>
      </c>
      <c r="X1261" s="2">
        <v>120</v>
      </c>
    </row>
    <row r="1262" spans="1:24" x14ac:dyDescent="0.25">
      <c r="A1262" s="11"/>
      <c r="B1262" s="22" t="s">
        <v>2385</v>
      </c>
      <c r="C1262" s="22"/>
      <c r="D1262" s="22"/>
      <c r="E1262" s="31" t="s">
        <v>4746</v>
      </c>
      <c r="F1262" s="12">
        <f>SUMIFS('Inventory Details'!$H:$H,'Inventory Details'!$B:$B,$B1262,'Inventory Details'!$E:$E,$E1262)</f>
        <v>0</v>
      </c>
      <c r="G1262" s="12">
        <f>SUMIFS('PO Details'!$H:$H,'PO Details'!$D:$D,Planning!$B1262,'PO Details'!$L:$L,$E1262)</f>
        <v>0</v>
      </c>
      <c r="H1262" s="12">
        <f>SUMIFS('SO Details'!$G:$G,'SO Details'!$D:$D,Planning!$B1262,'SO Details'!$K:$K,$E1262)</f>
        <v>2</v>
      </c>
      <c r="I1262" s="20">
        <f>IF(COUNTIFS($C:$C,B1262)&gt;1,SUMIFS('Sales Hx'!$Q:$Q,'Sales Hx'!$B:$B,_xlfn.XLOOKUP(B1262,C:C,B:B),'Sales Hx'!$D:$D,Planning!$E1262),SUMIFS('Sales Hx'!$Q:$Q,'Sales Hx'!$B:$B,Planning!$B1262,'Sales Hx'!$D:$D,Planning!$E1262))</f>
        <v>0</v>
      </c>
      <c r="J1262" s="16">
        <f>IF(COUNTIFS($C:$C,B1262)&gt;1,SUMIFS('Sales Hx'!$S:$S,'Sales Hx'!$B:$B,_xlfn.XLOOKUP(B1262,C:C,B:B),'Sales Hx'!$D:$D,E1262),SUMIFS('Sales Hx'!$S:$S,'Sales Hx'!$B:$B,$B1262,'Sales Hx'!$D:$D,$E1262))</f>
        <v>3.2894736842105261E-2</v>
      </c>
      <c r="K1262" s="16">
        <f t="shared" si="107"/>
        <v>0</v>
      </c>
      <c r="L1262" s="12">
        <f>IF(M1262&lt;&gt;"",M1262,IF(COUNTIFS($C:$C,B1262)&gt;1,SUMIFS('Sales Hx'!V:V,'Sales Hx'!$B:$B,_xlfn.XLOOKUP(B1262,C:C,B:B),'Sales Hx'!$D:$D,$E1262),SUMIFS('Sales Hx'!V:V,'Sales Hx'!$B:$B,$B1262,'Sales Hx'!$D:$D,$E1262)))</f>
        <v>0</v>
      </c>
      <c r="M1262" s="12">
        <v>0</v>
      </c>
      <c r="N1262" s="15">
        <f t="shared" si="109"/>
        <v>3.2894736842105261E-2</v>
      </c>
      <c r="O1262" s="21">
        <f t="shared" si="106"/>
        <v>0</v>
      </c>
      <c r="P1262" s="24">
        <v>0</v>
      </c>
      <c r="Q1262" s="18">
        <f t="shared" si="108"/>
        <v>0</v>
      </c>
      <c r="R1262" s="2">
        <v>1</v>
      </c>
      <c r="S1262" s="2">
        <v>120</v>
      </c>
      <c r="T1262" s="2" t="s">
        <v>4646</v>
      </c>
      <c r="U1262" s="28" t="str">
        <f>IF(G1262=0,"",_xlfn.MINIFS('PO Details'!$I:$I,'PO Details'!$D:$D,Planning!$B1262,'PO Details'!$L:$L,Planning!$E1262))</f>
        <v/>
      </c>
      <c r="V1262" s="29" t="s">
        <v>4640</v>
      </c>
      <c r="W1262" t="str">
        <f t="shared" si="104"/>
        <v>Max</v>
      </c>
      <c r="X1262" s="2">
        <v>120</v>
      </c>
    </row>
    <row r="1263" spans="1:24" x14ac:dyDescent="0.25">
      <c r="A1263" s="11"/>
      <c r="B1263" s="22" t="s">
        <v>2385</v>
      </c>
      <c r="C1263" s="22"/>
      <c r="D1263" s="22"/>
      <c r="E1263" s="31" t="s">
        <v>861</v>
      </c>
      <c r="F1263" s="12">
        <f>SUMIFS('Inventory Details'!$H:$H,'Inventory Details'!$B:$B,$B1263,'Inventory Details'!$E:$E,$E1263)</f>
        <v>0</v>
      </c>
      <c r="G1263" s="12">
        <f>SUMIFS('PO Details'!$H:$H,'PO Details'!$D:$D,Planning!$B1263,'PO Details'!$L:$L,$E1263)</f>
        <v>0</v>
      </c>
      <c r="H1263" s="12">
        <f>SUMIFS('SO Details'!$G:$G,'SO Details'!$D:$D,Planning!$B1263,'SO Details'!$K:$K,$E1263)</f>
        <v>0</v>
      </c>
      <c r="I1263" s="20">
        <f>IF(COUNTIFS($C:$C,B1263)&gt;1,SUMIFS('Sales Hx'!$Q:$Q,'Sales Hx'!$B:$B,_xlfn.XLOOKUP(B1263,C:C,B:B),'Sales Hx'!$D:$D,Planning!$E1263),SUMIFS('Sales Hx'!$Q:$Q,'Sales Hx'!$B:$B,Planning!$B1263,'Sales Hx'!$D:$D,Planning!$E1263))</f>
        <v>1.4</v>
      </c>
      <c r="J1263" s="16">
        <f>IF(COUNTIFS($C:$C,B1263)&gt;1,SUMIFS('Sales Hx'!$S:$S,'Sales Hx'!$B:$B,_xlfn.XLOOKUP(B1263,C:C,B:B),'Sales Hx'!$D:$D,E1263),SUMIFS('Sales Hx'!$S:$S,'Sales Hx'!$B:$B,$B1263,'Sales Hx'!$D:$D,$E1263))</f>
        <v>3.9473684210526314E-2</v>
      </c>
      <c r="K1263" s="16">
        <f t="shared" si="107"/>
        <v>0</v>
      </c>
      <c r="L1263" s="12">
        <f>IF(M1263&lt;&gt;"",M1263,IF(COUNTIFS($C:$C,B1263)&gt;1,SUMIFS('Sales Hx'!V:V,'Sales Hx'!$B:$B,_xlfn.XLOOKUP(B1263,C:C,B:B),'Sales Hx'!$D:$D,$E1263),SUMIFS('Sales Hx'!V:V,'Sales Hx'!$B:$B,$B1263,'Sales Hx'!$D:$D,$E1263)))</f>
        <v>0</v>
      </c>
      <c r="M1263" s="12">
        <v>0</v>
      </c>
      <c r="N1263" s="15">
        <f t="shared" si="109"/>
        <v>3.9473684210526314E-2</v>
      </c>
      <c r="O1263" s="21">
        <f t="shared" si="106"/>
        <v>0</v>
      </c>
      <c r="P1263" s="24">
        <v>0</v>
      </c>
      <c r="Q1263" s="18">
        <f t="shared" si="108"/>
        <v>0</v>
      </c>
      <c r="R1263" s="2">
        <v>1</v>
      </c>
      <c r="S1263" s="2">
        <v>120</v>
      </c>
      <c r="T1263" s="2" t="s">
        <v>4646</v>
      </c>
      <c r="U1263" s="28" t="str">
        <f>IF(G1263=0,"",_xlfn.MINIFS('PO Details'!$I:$I,'PO Details'!$D:$D,Planning!$B1263,'PO Details'!$L:$L,Planning!$E1263))</f>
        <v/>
      </c>
      <c r="V1263" s="29" t="s">
        <v>4640</v>
      </c>
      <c r="W1263" t="str">
        <f t="shared" si="104"/>
        <v>Max</v>
      </c>
      <c r="X1263" s="2">
        <v>120</v>
      </c>
    </row>
    <row r="1264" spans="1:24" x14ac:dyDescent="0.25">
      <c r="A1264" s="11"/>
      <c r="B1264" s="22" t="s">
        <v>1360</v>
      </c>
      <c r="C1264" s="22"/>
      <c r="D1264" s="22" t="s">
        <v>1361</v>
      </c>
      <c r="E1264" s="31" t="s">
        <v>106</v>
      </c>
      <c r="F1264" s="12">
        <f>SUMIFS('Inventory Details'!$H:$H,'Inventory Details'!$B:$B,$B1264,'Inventory Details'!$E:$E,$E1264)</f>
        <v>8</v>
      </c>
      <c r="G1264" s="12">
        <f>SUMIFS('PO Details'!$H:$H,'PO Details'!$D:$D,Planning!$B1264,'PO Details'!$L:$L,$E1264)</f>
        <v>0</v>
      </c>
      <c r="H1264" s="12">
        <f>SUMIFS('SO Details'!$G:$G,'SO Details'!$D:$D,Planning!$B1264,'SO Details'!$K:$K,$E1264)</f>
        <v>0</v>
      </c>
      <c r="I1264" s="20">
        <f>IF(COUNTIFS($C:$C,B1264)&gt;1,SUMIFS('Sales Hx'!$Q:$Q,'Sales Hx'!$B:$B,_xlfn.XLOOKUP(B1264,C:C,B:B),'Sales Hx'!$D:$D,Planning!$E1264),SUMIFS('Sales Hx'!$Q:$Q,'Sales Hx'!$B:$B,Planning!$B1264,'Sales Hx'!$D:$D,Planning!$E1264))</f>
        <v>0</v>
      </c>
      <c r="J1264" s="16">
        <f>IF(COUNTIFS($C:$C,B1264)&gt;1,SUMIFS('Sales Hx'!$S:$S,'Sales Hx'!$B:$B,_xlfn.XLOOKUP(B1264,C:C,B:B),'Sales Hx'!$D:$D,E1264),SUMIFS('Sales Hx'!$S:$S,'Sales Hx'!$B:$B,$B1264,'Sales Hx'!$D:$D,$E1264))</f>
        <v>0</v>
      </c>
      <c r="K1264" s="16">
        <f t="shared" si="107"/>
        <v>0</v>
      </c>
      <c r="L1264" s="12">
        <f>IF(M1264&lt;&gt;"",M1264,IF(COUNTIFS($C:$C,B1264)&gt;1,SUMIFS('Sales Hx'!V:V,'Sales Hx'!$B:$B,_xlfn.XLOOKUP(B1264,C:C,B:B),'Sales Hx'!$D:$D,$E1264),SUMIFS('Sales Hx'!V:V,'Sales Hx'!$B:$B,$B1264,'Sales Hx'!$D:$D,$E1264)))</f>
        <v>0</v>
      </c>
      <c r="M1264" s="12">
        <v>0</v>
      </c>
      <c r="N1264" s="15">
        <f t="shared" si="109"/>
        <v>0</v>
      </c>
      <c r="O1264" s="21">
        <f t="shared" si="106"/>
        <v>0</v>
      </c>
      <c r="P1264" s="24">
        <v>0</v>
      </c>
      <c r="Q1264" s="18">
        <f t="shared" si="108"/>
        <v>0</v>
      </c>
      <c r="R1264" s="2">
        <v>1</v>
      </c>
      <c r="S1264" s="2">
        <v>120</v>
      </c>
      <c r="T1264" s="2" t="s">
        <v>4647</v>
      </c>
      <c r="U1264" s="28" t="str">
        <f>IF(G1264=0,"",_xlfn.MINIFS('PO Details'!$I:$I,'PO Details'!$D:$D,Planning!$B1264,'PO Details'!$L:$L,Planning!$E1264))</f>
        <v/>
      </c>
      <c r="V1264" s="29" t="s">
        <v>4640</v>
      </c>
      <c r="W1264" t="str">
        <f t="shared" si="104"/>
        <v>Max</v>
      </c>
      <c r="X1264" s="2">
        <v>120</v>
      </c>
    </row>
    <row r="1265" spans="1:24" x14ac:dyDescent="0.25">
      <c r="A1265" s="11"/>
      <c r="B1265" s="22" t="s">
        <v>1362</v>
      </c>
      <c r="C1265" s="22"/>
      <c r="D1265" s="22" t="s">
        <v>1363</v>
      </c>
      <c r="E1265" s="31" t="s">
        <v>106</v>
      </c>
      <c r="F1265" s="12">
        <f>SUMIFS('Inventory Details'!$H:$H,'Inventory Details'!$B:$B,$B1265,'Inventory Details'!$E:$E,$E1265)</f>
        <v>0</v>
      </c>
      <c r="G1265" s="12">
        <f>SUMIFS('PO Details'!$H:$H,'PO Details'!$D:$D,Planning!$B1265,'PO Details'!$L:$L,$E1265)</f>
        <v>0</v>
      </c>
      <c r="H1265" s="12">
        <f>SUMIFS('SO Details'!$G:$G,'SO Details'!$D:$D,Planning!$B1265,'SO Details'!$K:$K,$E1265)</f>
        <v>0</v>
      </c>
      <c r="I1265" s="20">
        <f>IF(COUNTIFS($C:$C,B1265)&gt;1,SUMIFS('Sales Hx'!$Q:$Q,'Sales Hx'!$B:$B,_xlfn.XLOOKUP(B1265,C:C,B:B),'Sales Hx'!$D:$D,Planning!$E1265),SUMIFS('Sales Hx'!$Q:$Q,'Sales Hx'!$B:$B,Planning!$B1265,'Sales Hx'!$D:$D,Planning!$E1265))</f>
        <v>0</v>
      </c>
      <c r="J1265" s="16">
        <f>IF(COUNTIFS($C:$C,B1265)&gt;1,SUMIFS('Sales Hx'!$S:$S,'Sales Hx'!$B:$B,_xlfn.XLOOKUP(B1265,C:C,B:B),'Sales Hx'!$D:$D,E1265),SUMIFS('Sales Hx'!$S:$S,'Sales Hx'!$B:$B,$B1265,'Sales Hx'!$D:$D,$E1265))</f>
        <v>0</v>
      </c>
      <c r="K1265" s="16">
        <f t="shared" si="107"/>
        <v>0</v>
      </c>
      <c r="L1265" s="12">
        <f>IF(M1265&lt;&gt;"",M1265,IF(COUNTIFS($C:$C,B1265)&gt;1,SUMIFS('Sales Hx'!V:V,'Sales Hx'!$B:$B,_xlfn.XLOOKUP(B1265,C:C,B:B),'Sales Hx'!$D:$D,$E1265),SUMIFS('Sales Hx'!V:V,'Sales Hx'!$B:$B,$B1265,'Sales Hx'!$D:$D,$E1265)))</f>
        <v>0</v>
      </c>
      <c r="M1265" s="12">
        <v>0</v>
      </c>
      <c r="N1265" s="15">
        <f t="shared" si="109"/>
        <v>0</v>
      </c>
      <c r="O1265" s="21">
        <f t="shared" si="106"/>
        <v>0</v>
      </c>
      <c r="P1265" s="24">
        <v>12.197800000000001</v>
      </c>
      <c r="Q1265" s="18">
        <f t="shared" si="108"/>
        <v>0</v>
      </c>
      <c r="R1265" s="2">
        <v>1</v>
      </c>
      <c r="S1265" s="2">
        <v>120</v>
      </c>
      <c r="T1265" s="2" t="s">
        <v>4646</v>
      </c>
      <c r="U1265" s="28" t="str">
        <f>IF(G1265=0,"",_xlfn.MINIFS('PO Details'!$I:$I,'PO Details'!$D:$D,Planning!$B1265,'PO Details'!$L:$L,Planning!$E1265))</f>
        <v/>
      </c>
      <c r="V1265" s="29" t="s">
        <v>4640</v>
      </c>
      <c r="W1265" t="str">
        <f t="shared" si="104"/>
        <v>Max</v>
      </c>
      <c r="X1265" s="2">
        <v>120</v>
      </c>
    </row>
    <row r="1266" spans="1:24" x14ac:dyDescent="0.25">
      <c r="A1266" s="11"/>
      <c r="B1266" s="22" t="s">
        <v>1362</v>
      </c>
      <c r="C1266" s="22"/>
      <c r="D1266" s="22" t="s">
        <v>1363</v>
      </c>
      <c r="E1266" s="31" t="s">
        <v>109</v>
      </c>
      <c r="F1266" s="12">
        <f>SUMIFS('Inventory Details'!$H:$H,'Inventory Details'!$B:$B,$B1266,'Inventory Details'!$E:$E,$E1266)</f>
        <v>8</v>
      </c>
      <c r="G1266" s="12">
        <f>SUMIFS('PO Details'!$H:$H,'PO Details'!$D:$D,Planning!$B1266,'PO Details'!$L:$L,$E1266)</f>
        <v>0</v>
      </c>
      <c r="H1266" s="12">
        <f>SUMIFS('SO Details'!$G:$G,'SO Details'!$D:$D,Planning!$B1266,'SO Details'!$K:$K,$E1266)</f>
        <v>0</v>
      </c>
      <c r="I1266" s="20">
        <f>IF(COUNTIFS($C:$C,B1266)&gt;1,SUMIFS('Sales Hx'!$Q:$Q,'Sales Hx'!$B:$B,_xlfn.XLOOKUP(B1266,C:C,B:B),'Sales Hx'!$D:$D,Planning!$E1266),SUMIFS('Sales Hx'!$Q:$Q,'Sales Hx'!$B:$B,Planning!$B1266,'Sales Hx'!$D:$D,Planning!$E1266))</f>
        <v>0</v>
      </c>
      <c r="J1266" s="16">
        <f>IF(COUNTIFS($C:$C,B1266)&gt;1,SUMIFS('Sales Hx'!$S:$S,'Sales Hx'!$B:$B,_xlfn.XLOOKUP(B1266,C:C,B:B),'Sales Hx'!$D:$D,E1266),SUMIFS('Sales Hx'!$S:$S,'Sales Hx'!$B:$B,$B1266,'Sales Hx'!$D:$D,$E1266))</f>
        <v>3.2894736842105261E-2</v>
      </c>
      <c r="K1266" s="16">
        <f t="shared" si="107"/>
        <v>0</v>
      </c>
      <c r="L1266" s="12">
        <f>IF(M1266&lt;&gt;"",M1266,IF(COUNTIFS($C:$C,B1266)&gt;1,SUMIFS('Sales Hx'!V:V,'Sales Hx'!$B:$B,_xlfn.XLOOKUP(B1266,C:C,B:B),'Sales Hx'!$D:$D,$E1266),SUMIFS('Sales Hx'!V:V,'Sales Hx'!$B:$B,$B1266,'Sales Hx'!$D:$D,$E1266)))</f>
        <v>0</v>
      </c>
      <c r="M1266" s="12">
        <v>0</v>
      </c>
      <c r="N1266" s="15">
        <f t="shared" si="109"/>
        <v>3.2894736842105261E-2</v>
      </c>
      <c r="O1266" s="21">
        <f t="shared" si="106"/>
        <v>0</v>
      </c>
      <c r="P1266" s="24">
        <v>12.197800000000001</v>
      </c>
      <c r="Q1266" s="18">
        <f t="shared" si="108"/>
        <v>0</v>
      </c>
      <c r="R1266" s="2">
        <v>1</v>
      </c>
      <c r="S1266" s="2">
        <v>120</v>
      </c>
      <c r="T1266" s="2" t="s">
        <v>4646</v>
      </c>
      <c r="U1266" s="28" t="str">
        <f>IF(G1266=0,"",_xlfn.MINIFS('PO Details'!$I:$I,'PO Details'!$D:$D,Planning!$B1266,'PO Details'!$L:$L,Planning!$E1266))</f>
        <v/>
      </c>
      <c r="V1266" s="29" t="s">
        <v>4640</v>
      </c>
      <c r="W1266" t="str">
        <f t="shared" si="104"/>
        <v>Max</v>
      </c>
      <c r="X1266" s="2">
        <v>120</v>
      </c>
    </row>
    <row r="1267" spans="1:24" x14ac:dyDescent="0.25">
      <c r="A1267" s="11"/>
      <c r="B1267" s="22" t="s">
        <v>1362</v>
      </c>
      <c r="C1267" s="22"/>
      <c r="D1267" s="22" t="s">
        <v>1363</v>
      </c>
      <c r="E1267" s="31" t="s">
        <v>4746</v>
      </c>
      <c r="F1267" s="12">
        <f>SUMIFS('Inventory Details'!$H:$H,'Inventory Details'!$B:$B,$B1267,'Inventory Details'!$E:$E,$E1267)</f>
        <v>2</v>
      </c>
      <c r="G1267" s="12">
        <f>SUMIFS('PO Details'!$H:$H,'PO Details'!$D:$D,Planning!$B1267,'PO Details'!$L:$L,$E1267)</f>
        <v>0</v>
      </c>
      <c r="H1267" s="12">
        <f>SUMIFS('SO Details'!$G:$G,'SO Details'!$D:$D,Planning!$B1267,'SO Details'!$K:$K,$E1267)</f>
        <v>0</v>
      </c>
      <c r="I1267" s="20">
        <f>IF(COUNTIFS($C:$C,B1267)&gt;1,SUMIFS('Sales Hx'!$Q:$Q,'Sales Hx'!$B:$B,_xlfn.XLOOKUP(B1267,C:C,B:B),'Sales Hx'!$D:$D,Planning!$E1267),SUMIFS('Sales Hx'!$Q:$Q,'Sales Hx'!$B:$B,Planning!$B1267,'Sales Hx'!$D:$D,Planning!$E1267))</f>
        <v>0</v>
      </c>
      <c r="J1267" s="16">
        <f>IF(COUNTIFS($C:$C,B1267)&gt;1,SUMIFS('Sales Hx'!$S:$S,'Sales Hx'!$B:$B,_xlfn.XLOOKUP(B1267,C:C,B:B),'Sales Hx'!$D:$D,E1267),SUMIFS('Sales Hx'!$S:$S,'Sales Hx'!$B:$B,$B1267,'Sales Hx'!$D:$D,$E1267))</f>
        <v>6.5789473684210523E-2</v>
      </c>
      <c r="K1267" s="16">
        <f t="shared" si="107"/>
        <v>0</v>
      </c>
      <c r="L1267" s="12">
        <f>IF(M1267&lt;&gt;"",M1267,IF(COUNTIFS($C:$C,B1267)&gt;1,SUMIFS('Sales Hx'!V:V,'Sales Hx'!$B:$B,_xlfn.XLOOKUP(B1267,C:C,B:B),'Sales Hx'!$D:$D,$E1267),SUMIFS('Sales Hx'!V:V,'Sales Hx'!$B:$B,$B1267,'Sales Hx'!$D:$D,$E1267)))</f>
        <v>0</v>
      </c>
      <c r="M1267" s="12">
        <v>0</v>
      </c>
      <c r="N1267" s="15">
        <f t="shared" si="109"/>
        <v>6.5789473684210523E-2</v>
      </c>
      <c r="O1267" s="21">
        <f t="shared" si="106"/>
        <v>0</v>
      </c>
      <c r="P1267" s="24">
        <v>12.197800000000001</v>
      </c>
      <c r="Q1267" s="18">
        <f t="shared" si="108"/>
        <v>0</v>
      </c>
      <c r="R1267" s="2">
        <v>1</v>
      </c>
      <c r="S1267" s="2">
        <v>120</v>
      </c>
      <c r="T1267" s="2" t="s">
        <v>4646</v>
      </c>
      <c r="U1267" s="28" t="str">
        <f>IF(G1267=0,"",_xlfn.MINIFS('PO Details'!$I:$I,'PO Details'!$D:$D,Planning!$B1267,'PO Details'!$L:$L,Planning!$E1267))</f>
        <v/>
      </c>
      <c r="V1267" s="29" t="s">
        <v>4640</v>
      </c>
      <c r="W1267" t="str">
        <f t="shared" ref="W1267:W1330" si="110">IF(K1267=_xlfn.MAXIFS(K:K,B:B,B1267),"Max","")</f>
        <v>Max</v>
      </c>
      <c r="X1267" s="2">
        <v>120</v>
      </c>
    </row>
    <row r="1268" spans="1:24" x14ac:dyDescent="0.25">
      <c r="A1268" s="11"/>
      <c r="B1268" s="22" t="s">
        <v>1362</v>
      </c>
      <c r="C1268" s="22"/>
      <c r="D1268" s="22" t="s">
        <v>1363</v>
      </c>
      <c r="E1268" s="31" t="s">
        <v>752</v>
      </c>
      <c r="F1268" s="12">
        <f>SUMIFS('Inventory Details'!$H:$H,'Inventory Details'!$B:$B,$B1268,'Inventory Details'!$E:$E,$E1268)</f>
        <v>10</v>
      </c>
      <c r="G1268" s="12">
        <f>SUMIFS('PO Details'!$H:$H,'PO Details'!$D:$D,Planning!$B1268,'PO Details'!$L:$L,$E1268)</f>
        <v>0</v>
      </c>
      <c r="H1268" s="12">
        <f>SUMIFS('SO Details'!$G:$G,'SO Details'!$D:$D,Planning!$B1268,'SO Details'!$K:$K,$E1268)</f>
        <v>0</v>
      </c>
      <c r="I1268" s="20">
        <f>IF(COUNTIFS($C:$C,B1268)&gt;1,SUMIFS('Sales Hx'!$Q:$Q,'Sales Hx'!$B:$B,_xlfn.XLOOKUP(B1268,C:C,B:B),'Sales Hx'!$D:$D,Planning!$E1268),SUMIFS('Sales Hx'!$Q:$Q,'Sales Hx'!$B:$B,Planning!$B1268,'Sales Hx'!$D:$D,Planning!$E1268))</f>
        <v>0</v>
      </c>
      <c r="J1268" s="16">
        <f>IF(COUNTIFS($C:$C,B1268)&gt;1,SUMIFS('Sales Hx'!$S:$S,'Sales Hx'!$B:$B,_xlfn.XLOOKUP(B1268,C:C,B:B),'Sales Hx'!$D:$D,E1268),SUMIFS('Sales Hx'!$S:$S,'Sales Hx'!$B:$B,$B1268,'Sales Hx'!$D:$D,$E1268))</f>
        <v>0</v>
      </c>
      <c r="K1268" s="16">
        <f t="shared" si="107"/>
        <v>0</v>
      </c>
      <c r="L1268" s="12">
        <f>IF(M1268&lt;&gt;"",M1268,IF(COUNTIFS($C:$C,B1268)&gt;1,SUMIFS('Sales Hx'!V:V,'Sales Hx'!$B:$B,_xlfn.XLOOKUP(B1268,C:C,B:B),'Sales Hx'!$D:$D,$E1268),SUMIFS('Sales Hx'!V:V,'Sales Hx'!$B:$B,$B1268,'Sales Hx'!$D:$D,$E1268)))</f>
        <v>0</v>
      </c>
      <c r="M1268" s="12">
        <v>0</v>
      </c>
      <c r="N1268" s="15">
        <f t="shared" si="109"/>
        <v>0</v>
      </c>
      <c r="O1268" s="21">
        <f t="shared" si="106"/>
        <v>0</v>
      </c>
      <c r="P1268" s="24">
        <v>12.197800000000001</v>
      </c>
      <c r="Q1268" s="18">
        <f t="shared" si="108"/>
        <v>0</v>
      </c>
      <c r="R1268" s="2">
        <v>1</v>
      </c>
      <c r="S1268" s="2">
        <v>120</v>
      </c>
      <c r="T1268" s="2" t="s">
        <v>4646</v>
      </c>
      <c r="U1268" s="28" t="str">
        <f>IF(G1268=0,"",_xlfn.MINIFS('PO Details'!$I:$I,'PO Details'!$D:$D,Planning!$B1268,'PO Details'!$L:$L,Planning!$E1268))</f>
        <v/>
      </c>
      <c r="V1268" s="29" t="s">
        <v>4640</v>
      </c>
      <c r="W1268" t="str">
        <f t="shared" si="110"/>
        <v>Max</v>
      </c>
      <c r="X1268" s="2">
        <v>120</v>
      </c>
    </row>
    <row r="1269" spans="1:24" x14ac:dyDescent="0.25">
      <c r="A1269" s="11"/>
      <c r="B1269" s="22" t="s">
        <v>1362</v>
      </c>
      <c r="C1269" s="22"/>
      <c r="D1269" s="22" t="s">
        <v>1363</v>
      </c>
      <c r="E1269" s="31" t="s">
        <v>113</v>
      </c>
      <c r="F1269" s="12">
        <f>SUMIFS('Inventory Details'!$H:$H,'Inventory Details'!$B:$B,$B1269,'Inventory Details'!$E:$E,$E1269)</f>
        <v>0</v>
      </c>
      <c r="G1269" s="12">
        <f>SUMIFS('PO Details'!$H:$H,'PO Details'!$D:$D,Planning!$B1269,'PO Details'!$L:$L,$E1269)</f>
        <v>0</v>
      </c>
      <c r="H1269" s="12">
        <f>SUMIFS('SO Details'!$G:$G,'SO Details'!$D:$D,Planning!$B1269,'SO Details'!$K:$K,$E1269)</f>
        <v>0</v>
      </c>
      <c r="I1269" s="20">
        <f>IF(COUNTIFS($C:$C,B1269)&gt;1,SUMIFS('Sales Hx'!$Q:$Q,'Sales Hx'!$B:$B,_xlfn.XLOOKUP(B1269,C:C,B:B),'Sales Hx'!$D:$D,Planning!$E1269),SUMIFS('Sales Hx'!$Q:$Q,'Sales Hx'!$B:$B,Planning!$B1269,'Sales Hx'!$D:$D,Planning!$E1269))</f>
        <v>0</v>
      </c>
      <c r="J1269" s="16">
        <f>IF(COUNTIFS($C:$C,B1269)&gt;1,SUMIFS('Sales Hx'!$S:$S,'Sales Hx'!$B:$B,_xlfn.XLOOKUP(B1269,C:C,B:B),'Sales Hx'!$D:$D,E1269),SUMIFS('Sales Hx'!$S:$S,'Sales Hx'!$B:$B,$B1269,'Sales Hx'!$D:$D,$E1269))</f>
        <v>4.6052631578947366E-2</v>
      </c>
      <c r="K1269" s="16">
        <f t="shared" si="107"/>
        <v>0</v>
      </c>
      <c r="L1269" s="12">
        <f>IF(M1269&lt;&gt;"",M1269,IF(COUNTIFS($C:$C,B1269)&gt;1,SUMIFS('Sales Hx'!V:V,'Sales Hx'!$B:$B,_xlfn.XLOOKUP(B1269,C:C,B:B),'Sales Hx'!$D:$D,$E1269),SUMIFS('Sales Hx'!V:V,'Sales Hx'!$B:$B,$B1269,'Sales Hx'!$D:$D,$E1269)))</f>
        <v>0</v>
      </c>
      <c r="M1269" s="12">
        <v>0</v>
      </c>
      <c r="N1269" s="15">
        <f t="shared" si="109"/>
        <v>4.6052631578947366E-2</v>
      </c>
      <c r="O1269" s="21">
        <f t="shared" si="106"/>
        <v>0</v>
      </c>
      <c r="P1269" s="24">
        <v>12.197800000000001</v>
      </c>
      <c r="Q1269" s="18">
        <f t="shared" si="108"/>
        <v>0</v>
      </c>
      <c r="R1269" s="2">
        <v>1</v>
      </c>
      <c r="S1269" s="2">
        <v>120</v>
      </c>
      <c r="T1269" s="2" t="s">
        <v>4646</v>
      </c>
      <c r="U1269" s="28" t="str">
        <f>IF(G1269=0,"",_xlfn.MINIFS('PO Details'!$I:$I,'PO Details'!$D:$D,Planning!$B1269,'PO Details'!$L:$L,Planning!$E1269))</f>
        <v/>
      </c>
      <c r="V1269" s="29" t="s">
        <v>4640</v>
      </c>
      <c r="W1269" t="str">
        <f t="shared" si="110"/>
        <v>Max</v>
      </c>
      <c r="X1269" s="2">
        <v>120</v>
      </c>
    </row>
    <row r="1270" spans="1:24" x14ac:dyDescent="0.25">
      <c r="A1270" s="11"/>
      <c r="B1270" s="22" t="s">
        <v>1364</v>
      </c>
      <c r="C1270" s="22"/>
      <c r="D1270" s="22" t="s">
        <v>1365</v>
      </c>
      <c r="E1270" s="31" t="s">
        <v>4746</v>
      </c>
      <c r="F1270" s="12">
        <f>SUMIFS('Inventory Details'!$H:$H,'Inventory Details'!$B:$B,$B1270,'Inventory Details'!$E:$E,$E1270)</f>
        <v>2</v>
      </c>
      <c r="G1270" s="12">
        <f>SUMIFS('PO Details'!$H:$H,'PO Details'!$D:$D,Planning!$B1270,'PO Details'!$L:$L,$E1270)</f>
        <v>0</v>
      </c>
      <c r="H1270" s="12">
        <f>SUMIFS('SO Details'!$G:$G,'SO Details'!$D:$D,Planning!$B1270,'SO Details'!$K:$K,$E1270)</f>
        <v>0</v>
      </c>
      <c r="I1270" s="20">
        <f>IF(COUNTIFS($C:$C,B1270)&gt;1,SUMIFS('Sales Hx'!$Q:$Q,'Sales Hx'!$B:$B,_xlfn.XLOOKUP(B1270,C:C,B:B),'Sales Hx'!$D:$D,Planning!$E1270),SUMIFS('Sales Hx'!$Q:$Q,'Sales Hx'!$B:$B,Planning!$B1270,'Sales Hx'!$D:$D,Planning!$E1270))</f>
        <v>0</v>
      </c>
      <c r="J1270" s="16">
        <f>IF(COUNTIFS($C:$C,B1270)&gt;1,SUMIFS('Sales Hx'!$S:$S,'Sales Hx'!$B:$B,_xlfn.XLOOKUP(B1270,C:C,B:B),'Sales Hx'!$D:$D,E1270),SUMIFS('Sales Hx'!$S:$S,'Sales Hx'!$B:$B,$B1270,'Sales Hx'!$D:$D,$E1270))</f>
        <v>6.5789473684210523E-2</v>
      </c>
      <c r="K1270" s="16">
        <f t="shared" si="107"/>
        <v>0</v>
      </c>
      <c r="L1270" s="12">
        <f>IF(M1270&lt;&gt;"",M1270,IF(COUNTIFS($C:$C,B1270)&gt;1,SUMIFS('Sales Hx'!V:V,'Sales Hx'!$B:$B,_xlfn.XLOOKUP(B1270,C:C,B:B),'Sales Hx'!$D:$D,$E1270),SUMIFS('Sales Hx'!V:V,'Sales Hx'!$B:$B,$B1270,'Sales Hx'!$D:$D,$E1270)))</f>
        <v>0</v>
      </c>
      <c r="M1270" s="12">
        <v>0</v>
      </c>
      <c r="N1270" s="15">
        <f t="shared" si="109"/>
        <v>6.5789473684210523E-2</v>
      </c>
      <c r="O1270" s="21">
        <f t="shared" si="106"/>
        <v>0</v>
      </c>
      <c r="P1270" s="24">
        <v>12.81</v>
      </c>
      <c r="Q1270" s="18">
        <f t="shared" si="108"/>
        <v>0</v>
      </c>
      <c r="R1270" s="2">
        <v>1</v>
      </c>
      <c r="S1270" s="2">
        <v>120</v>
      </c>
      <c r="T1270" s="2" t="s">
        <v>4646</v>
      </c>
      <c r="U1270" s="28" t="str">
        <f>IF(G1270=0,"",_xlfn.MINIFS('PO Details'!$I:$I,'PO Details'!$D:$D,Planning!$B1270,'PO Details'!$L:$L,Planning!$E1270))</f>
        <v/>
      </c>
      <c r="V1270" s="29" t="s">
        <v>4640</v>
      </c>
      <c r="W1270" t="str">
        <f t="shared" si="110"/>
        <v>Max</v>
      </c>
      <c r="X1270" s="2">
        <v>120</v>
      </c>
    </row>
    <row r="1271" spans="1:24" x14ac:dyDescent="0.25">
      <c r="A1271" s="11"/>
      <c r="B1271" s="22" t="s">
        <v>1364</v>
      </c>
      <c r="C1271" s="22"/>
      <c r="D1271" s="22" t="s">
        <v>1365</v>
      </c>
      <c r="E1271" s="31" t="s">
        <v>106</v>
      </c>
      <c r="F1271" s="12">
        <f>SUMIFS('Inventory Details'!$H:$H,'Inventory Details'!$B:$B,$B1271,'Inventory Details'!$E:$E,$E1271)</f>
        <v>0</v>
      </c>
      <c r="G1271" s="12">
        <f>SUMIFS('PO Details'!$H:$H,'PO Details'!$D:$D,Planning!$B1271,'PO Details'!$L:$L,$E1271)</f>
        <v>0</v>
      </c>
      <c r="H1271" s="12">
        <f>SUMIFS('SO Details'!$G:$G,'SO Details'!$D:$D,Planning!$B1271,'SO Details'!$K:$K,$E1271)</f>
        <v>0</v>
      </c>
      <c r="I1271" s="20">
        <f>IF(COUNTIFS($C:$C,B1271)&gt;1,SUMIFS('Sales Hx'!$Q:$Q,'Sales Hx'!$B:$B,_xlfn.XLOOKUP(B1271,C:C,B:B),'Sales Hx'!$D:$D,Planning!$E1271),SUMIFS('Sales Hx'!$Q:$Q,'Sales Hx'!$B:$B,Planning!$B1271,'Sales Hx'!$D:$D,Planning!$E1271))</f>
        <v>0</v>
      </c>
      <c r="J1271" s="16">
        <f>IF(COUNTIFS($C:$C,B1271)&gt;1,SUMIFS('Sales Hx'!$S:$S,'Sales Hx'!$B:$B,_xlfn.XLOOKUP(B1271,C:C,B:B),'Sales Hx'!$D:$D,E1271),SUMIFS('Sales Hx'!$S:$S,'Sales Hx'!$B:$B,$B1271,'Sales Hx'!$D:$D,$E1271))</f>
        <v>0</v>
      </c>
      <c r="K1271" s="16">
        <f t="shared" si="107"/>
        <v>0</v>
      </c>
      <c r="L1271" s="12">
        <f>IF(M1271&lt;&gt;"",M1271,IF(COUNTIFS($C:$C,B1271)&gt;1,SUMIFS('Sales Hx'!V:V,'Sales Hx'!$B:$B,_xlfn.XLOOKUP(B1271,C:C,B:B),'Sales Hx'!$D:$D,$E1271),SUMIFS('Sales Hx'!V:V,'Sales Hx'!$B:$B,$B1271,'Sales Hx'!$D:$D,$E1271)))</f>
        <v>0</v>
      </c>
      <c r="M1271" s="12">
        <v>0</v>
      </c>
      <c r="N1271" s="15">
        <f t="shared" si="109"/>
        <v>0</v>
      </c>
      <c r="O1271" s="21">
        <f t="shared" si="106"/>
        <v>0</v>
      </c>
      <c r="P1271" s="24">
        <v>12.81</v>
      </c>
      <c r="Q1271" s="18">
        <f t="shared" si="108"/>
        <v>0</v>
      </c>
      <c r="R1271" s="2">
        <v>1</v>
      </c>
      <c r="S1271" s="2">
        <v>120</v>
      </c>
      <c r="T1271" s="2" t="s">
        <v>4646</v>
      </c>
      <c r="U1271" s="28" t="str">
        <f>IF(G1271=0,"",_xlfn.MINIFS('PO Details'!$I:$I,'PO Details'!$D:$D,Planning!$B1271,'PO Details'!$L:$L,Planning!$E1271))</f>
        <v/>
      </c>
      <c r="V1271" s="29" t="s">
        <v>4640</v>
      </c>
      <c r="W1271" t="str">
        <f t="shared" si="110"/>
        <v>Max</v>
      </c>
      <c r="X1271" s="2">
        <v>120</v>
      </c>
    </row>
    <row r="1272" spans="1:24" x14ac:dyDescent="0.25">
      <c r="A1272" s="11"/>
      <c r="B1272" s="22" t="s">
        <v>1364</v>
      </c>
      <c r="C1272" s="22"/>
      <c r="D1272" s="22" t="s">
        <v>1365</v>
      </c>
      <c r="E1272" s="31" t="s">
        <v>109</v>
      </c>
      <c r="F1272" s="12">
        <f>SUMIFS('Inventory Details'!$H:$H,'Inventory Details'!$B:$B,$B1272,'Inventory Details'!$E:$E,$E1272)</f>
        <v>7</v>
      </c>
      <c r="G1272" s="12">
        <f>SUMIFS('PO Details'!$H:$H,'PO Details'!$D:$D,Planning!$B1272,'PO Details'!$L:$L,$E1272)</f>
        <v>0</v>
      </c>
      <c r="H1272" s="12">
        <f>SUMIFS('SO Details'!$G:$G,'SO Details'!$D:$D,Planning!$B1272,'SO Details'!$K:$K,$E1272)</f>
        <v>0</v>
      </c>
      <c r="I1272" s="20">
        <f>IF(COUNTIFS($C:$C,B1272)&gt;1,SUMIFS('Sales Hx'!$Q:$Q,'Sales Hx'!$B:$B,_xlfn.XLOOKUP(B1272,C:C,B:B),'Sales Hx'!$D:$D,Planning!$E1272),SUMIFS('Sales Hx'!$Q:$Q,'Sales Hx'!$B:$B,Planning!$B1272,'Sales Hx'!$D:$D,Planning!$E1272))</f>
        <v>0</v>
      </c>
      <c r="J1272" s="16">
        <f>IF(COUNTIFS($C:$C,B1272)&gt;1,SUMIFS('Sales Hx'!$S:$S,'Sales Hx'!$B:$B,_xlfn.XLOOKUP(B1272,C:C,B:B),'Sales Hx'!$D:$D,E1272),SUMIFS('Sales Hx'!$S:$S,'Sales Hx'!$B:$B,$B1272,'Sales Hx'!$D:$D,$E1272))</f>
        <v>3.2894736842105261E-2</v>
      </c>
      <c r="K1272" s="16">
        <f t="shared" si="107"/>
        <v>0</v>
      </c>
      <c r="L1272" s="12">
        <f>IF(M1272&lt;&gt;"",M1272,IF(COUNTIFS($C:$C,B1272)&gt;1,SUMIFS('Sales Hx'!V:V,'Sales Hx'!$B:$B,_xlfn.XLOOKUP(B1272,C:C,B:B),'Sales Hx'!$D:$D,$E1272),SUMIFS('Sales Hx'!V:V,'Sales Hx'!$B:$B,$B1272,'Sales Hx'!$D:$D,$E1272)))</f>
        <v>0</v>
      </c>
      <c r="M1272" s="12">
        <v>0</v>
      </c>
      <c r="N1272" s="15">
        <f t="shared" si="109"/>
        <v>3.2894736842105261E-2</v>
      </c>
      <c r="O1272" s="21">
        <f t="shared" si="106"/>
        <v>0</v>
      </c>
      <c r="P1272" s="24">
        <v>12.81</v>
      </c>
      <c r="Q1272" s="18">
        <f t="shared" si="108"/>
        <v>0</v>
      </c>
      <c r="R1272" s="2">
        <v>1</v>
      </c>
      <c r="S1272" s="2">
        <v>120</v>
      </c>
      <c r="T1272" s="2" t="s">
        <v>4646</v>
      </c>
      <c r="U1272" s="28" t="str">
        <f>IF(G1272=0,"",_xlfn.MINIFS('PO Details'!$I:$I,'PO Details'!$D:$D,Planning!$B1272,'PO Details'!$L:$L,Planning!$E1272))</f>
        <v/>
      </c>
      <c r="V1272" s="29" t="s">
        <v>4640</v>
      </c>
      <c r="W1272" t="str">
        <f t="shared" si="110"/>
        <v>Max</v>
      </c>
      <c r="X1272" s="2">
        <v>120</v>
      </c>
    </row>
    <row r="1273" spans="1:24" x14ac:dyDescent="0.25">
      <c r="A1273" s="11"/>
      <c r="B1273" s="22" t="s">
        <v>1364</v>
      </c>
      <c r="C1273" s="22"/>
      <c r="D1273" s="22" t="s">
        <v>1365</v>
      </c>
      <c r="E1273" s="31" t="s">
        <v>752</v>
      </c>
      <c r="F1273" s="12">
        <f>SUMIFS('Inventory Details'!$H:$H,'Inventory Details'!$B:$B,$B1273,'Inventory Details'!$E:$E,$E1273)</f>
        <v>10</v>
      </c>
      <c r="G1273" s="12">
        <f>SUMIFS('PO Details'!$H:$H,'PO Details'!$D:$D,Planning!$B1273,'PO Details'!$L:$L,$E1273)</f>
        <v>0</v>
      </c>
      <c r="H1273" s="12">
        <f>SUMIFS('SO Details'!$G:$G,'SO Details'!$D:$D,Planning!$B1273,'SO Details'!$K:$K,$E1273)</f>
        <v>0</v>
      </c>
      <c r="I1273" s="20">
        <f>IF(COUNTIFS($C:$C,B1273)&gt;1,SUMIFS('Sales Hx'!$Q:$Q,'Sales Hx'!$B:$B,_xlfn.XLOOKUP(B1273,C:C,B:B),'Sales Hx'!$D:$D,Planning!$E1273),SUMIFS('Sales Hx'!$Q:$Q,'Sales Hx'!$B:$B,Planning!$B1273,'Sales Hx'!$D:$D,Planning!$E1273))</f>
        <v>0</v>
      </c>
      <c r="J1273" s="16">
        <f>IF(COUNTIFS($C:$C,B1273)&gt;1,SUMIFS('Sales Hx'!$S:$S,'Sales Hx'!$B:$B,_xlfn.XLOOKUP(B1273,C:C,B:B),'Sales Hx'!$D:$D,E1273),SUMIFS('Sales Hx'!$S:$S,'Sales Hx'!$B:$B,$B1273,'Sales Hx'!$D:$D,$E1273))</f>
        <v>0</v>
      </c>
      <c r="K1273" s="16">
        <f t="shared" si="107"/>
        <v>0</v>
      </c>
      <c r="L1273" s="12">
        <f>IF(M1273&lt;&gt;"",M1273,IF(COUNTIFS($C:$C,B1273)&gt;1,SUMIFS('Sales Hx'!V:V,'Sales Hx'!$B:$B,_xlfn.XLOOKUP(B1273,C:C,B:B),'Sales Hx'!$D:$D,$E1273),SUMIFS('Sales Hx'!V:V,'Sales Hx'!$B:$B,$B1273,'Sales Hx'!$D:$D,$E1273)))</f>
        <v>0</v>
      </c>
      <c r="M1273" s="12">
        <v>0</v>
      </c>
      <c r="N1273" s="15">
        <f t="shared" si="109"/>
        <v>0</v>
      </c>
      <c r="O1273" s="21">
        <f t="shared" si="106"/>
        <v>0</v>
      </c>
      <c r="P1273" s="24">
        <v>12.81</v>
      </c>
      <c r="Q1273" s="18">
        <f t="shared" si="108"/>
        <v>0</v>
      </c>
      <c r="R1273" s="2">
        <v>1</v>
      </c>
      <c r="S1273" s="2">
        <v>120</v>
      </c>
      <c r="T1273" s="2" t="s">
        <v>4646</v>
      </c>
      <c r="U1273" s="28" t="str">
        <f>IF(G1273=0,"",_xlfn.MINIFS('PO Details'!$I:$I,'PO Details'!$D:$D,Planning!$B1273,'PO Details'!$L:$L,Planning!$E1273))</f>
        <v/>
      </c>
      <c r="V1273" s="29" t="s">
        <v>4640</v>
      </c>
      <c r="W1273" t="str">
        <f t="shared" si="110"/>
        <v>Max</v>
      </c>
      <c r="X1273" s="2">
        <v>120</v>
      </c>
    </row>
    <row r="1274" spans="1:24" x14ac:dyDescent="0.25">
      <c r="A1274" s="11"/>
      <c r="B1274" s="22" t="s">
        <v>1364</v>
      </c>
      <c r="C1274" s="22"/>
      <c r="D1274" s="22" t="s">
        <v>1365</v>
      </c>
      <c r="E1274" s="31" t="s">
        <v>113</v>
      </c>
      <c r="F1274" s="12">
        <f>SUMIFS('Inventory Details'!$H:$H,'Inventory Details'!$B:$B,$B1274,'Inventory Details'!$E:$E,$E1274)</f>
        <v>0</v>
      </c>
      <c r="G1274" s="12">
        <f>SUMIFS('PO Details'!$H:$H,'PO Details'!$D:$D,Planning!$B1274,'PO Details'!$L:$L,$E1274)</f>
        <v>0</v>
      </c>
      <c r="H1274" s="12">
        <f>SUMIFS('SO Details'!$G:$G,'SO Details'!$D:$D,Planning!$B1274,'SO Details'!$K:$K,$E1274)</f>
        <v>0</v>
      </c>
      <c r="I1274" s="20">
        <f>IF(COUNTIFS($C:$C,B1274)&gt;1,SUMIFS('Sales Hx'!$Q:$Q,'Sales Hx'!$B:$B,_xlfn.XLOOKUP(B1274,C:C,B:B),'Sales Hx'!$D:$D,Planning!$E1274),SUMIFS('Sales Hx'!$Q:$Q,'Sales Hx'!$B:$B,Planning!$B1274,'Sales Hx'!$D:$D,Planning!$E1274))</f>
        <v>0</v>
      </c>
      <c r="J1274" s="16">
        <f>IF(COUNTIFS($C:$C,B1274)&gt;1,SUMIFS('Sales Hx'!$S:$S,'Sales Hx'!$B:$B,_xlfn.XLOOKUP(B1274,C:C,B:B),'Sales Hx'!$D:$D,E1274),SUMIFS('Sales Hx'!$S:$S,'Sales Hx'!$B:$B,$B1274,'Sales Hx'!$D:$D,$E1274))</f>
        <v>4.6052631578947366E-2</v>
      </c>
      <c r="K1274" s="16">
        <f t="shared" si="107"/>
        <v>0</v>
      </c>
      <c r="L1274" s="12">
        <f>IF(M1274&lt;&gt;"",M1274,IF(COUNTIFS($C:$C,B1274)&gt;1,SUMIFS('Sales Hx'!V:V,'Sales Hx'!$B:$B,_xlfn.XLOOKUP(B1274,C:C,B:B),'Sales Hx'!$D:$D,$E1274),SUMIFS('Sales Hx'!V:V,'Sales Hx'!$B:$B,$B1274,'Sales Hx'!$D:$D,$E1274)))</f>
        <v>0</v>
      </c>
      <c r="M1274" s="12">
        <v>0</v>
      </c>
      <c r="N1274" s="15">
        <f t="shared" si="109"/>
        <v>4.6052631578947366E-2</v>
      </c>
      <c r="O1274" s="21">
        <f t="shared" si="106"/>
        <v>0</v>
      </c>
      <c r="P1274" s="24">
        <v>12.81</v>
      </c>
      <c r="Q1274" s="18">
        <f t="shared" si="108"/>
        <v>0</v>
      </c>
      <c r="R1274" s="2">
        <v>1</v>
      </c>
      <c r="S1274" s="2">
        <v>120</v>
      </c>
      <c r="T1274" s="2" t="s">
        <v>4646</v>
      </c>
      <c r="U1274" s="28" t="str">
        <f>IF(G1274=0,"",_xlfn.MINIFS('PO Details'!$I:$I,'PO Details'!$D:$D,Planning!$B1274,'PO Details'!$L:$L,Planning!$E1274))</f>
        <v/>
      </c>
      <c r="V1274" s="29" t="s">
        <v>4640</v>
      </c>
      <c r="W1274" t="str">
        <f t="shared" si="110"/>
        <v>Max</v>
      </c>
      <c r="X1274" s="2">
        <v>120</v>
      </c>
    </row>
    <row r="1275" spans="1:24" x14ac:dyDescent="0.25">
      <c r="A1275" s="11"/>
      <c r="B1275" s="22" t="s">
        <v>1366</v>
      </c>
      <c r="C1275" s="22"/>
      <c r="D1275" s="22" t="s">
        <v>1367</v>
      </c>
      <c r="E1275" s="31" t="s">
        <v>4746</v>
      </c>
      <c r="F1275" s="12">
        <f>SUMIFS('Inventory Details'!$H:$H,'Inventory Details'!$B:$B,$B1275,'Inventory Details'!$E:$E,$E1275)</f>
        <v>9</v>
      </c>
      <c r="G1275" s="12">
        <f>SUMIFS('PO Details'!$H:$H,'PO Details'!$D:$D,Planning!$B1275,'PO Details'!$L:$L,$E1275)</f>
        <v>0</v>
      </c>
      <c r="H1275" s="12">
        <f>SUMIFS('SO Details'!$G:$G,'SO Details'!$D:$D,Planning!$B1275,'SO Details'!$K:$K,$E1275)</f>
        <v>0</v>
      </c>
      <c r="I1275" s="20">
        <f>IF(COUNTIFS($C:$C,B1275)&gt;1,SUMIFS('Sales Hx'!$Q:$Q,'Sales Hx'!$B:$B,_xlfn.XLOOKUP(B1275,C:C,B:B),'Sales Hx'!$D:$D,Planning!$E1275),SUMIFS('Sales Hx'!$Q:$Q,'Sales Hx'!$B:$B,Planning!$B1275,'Sales Hx'!$D:$D,Planning!$E1275))</f>
        <v>0</v>
      </c>
      <c r="J1275" s="16">
        <f>IF(COUNTIFS($C:$C,B1275)&gt;1,SUMIFS('Sales Hx'!$S:$S,'Sales Hx'!$B:$B,_xlfn.XLOOKUP(B1275,C:C,B:B),'Sales Hx'!$D:$D,E1275),SUMIFS('Sales Hx'!$S:$S,'Sales Hx'!$B:$B,$B1275,'Sales Hx'!$D:$D,$E1275))</f>
        <v>3.2894736842105261E-2</v>
      </c>
      <c r="K1275" s="16">
        <f t="shared" si="107"/>
        <v>0</v>
      </c>
      <c r="L1275" s="12">
        <f>IF(M1275&lt;&gt;"",M1275,IF(COUNTIFS($C:$C,B1275)&gt;1,SUMIFS('Sales Hx'!V:V,'Sales Hx'!$B:$B,_xlfn.XLOOKUP(B1275,C:C,B:B),'Sales Hx'!$D:$D,$E1275),SUMIFS('Sales Hx'!V:V,'Sales Hx'!$B:$B,$B1275,'Sales Hx'!$D:$D,$E1275)))</f>
        <v>0</v>
      </c>
      <c r="M1275" s="12">
        <v>0</v>
      </c>
      <c r="N1275" s="15">
        <f t="shared" si="109"/>
        <v>3.2894736842105261E-2</v>
      </c>
      <c r="O1275" s="21">
        <f t="shared" si="106"/>
        <v>0</v>
      </c>
      <c r="P1275" s="24">
        <v>6.78</v>
      </c>
      <c r="Q1275" s="18">
        <f t="shared" si="108"/>
        <v>0</v>
      </c>
      <c r="R1275" s="2">
        <v>1</v>
      </c>
      <c r="S1275" s="2">
        <v>120</v>
      </c>
      <c r="T1275" s="2" t="s">
        <v>4646</v>
      </c>
      <c r="U1275" s="28" t="str">
        <f>IF(G1275=0,"",_xlfn.MINIFS('PO Details'!$I:$I,'PO Details'!$D:$D,Planning!$B1275,'PO Details'!$L:$L,Planning!$E1275))</f>
        <v/>
      </c>
      <c r="V1275" s="29" t="s">
        <v>4640</v>
      </c>
      <c r="W1275" t="str">
        <f t="shared" si="110"/>
        <v>Max</v>
      </c>
      <c r="X1275" s="2">
        <v>120</v>
      </c>
    </row>
    <row r="1276" spans="1:24" x14ac:dyDescent="0.25">
      <c r="A1276" s="11"/>
      <c r="B1276" s="22" t="s">
        <v>1366</v>
      </c>
      <c r="C1276" s="22"/>
      <c r="D1276" s="22" t="s">
        <v>1367</v>
      </c>
      <c r="E1276" s="31" t="s">
        <v>106</v>
      </c>
      <c r="F1276" s="12">
        <f>SUMIFS('Inventory Details'!$H:$H,'Inventory Details'!$B:$B,$B1276,'Inventory Details'!$E:$E,$E1276)</f>
        <v>0</v>
      </c>
      <c r="G1276" s="12">
        <f>SUMIFS('PO Details'!$H:$H,'PO Details'!$D:$D,Planning!$B1276,'PO Details'!$L:$L,$E1276)</f>
        <v>0</v>
      </c>
      <c r="H1276" s="12">
        <f>SUMIFS('SO Details'!$G:$G,'SO Details'!$D:$D,Planning!$B1276,'SO Details'!$K:$K,$E1276)</f>
        <v>0</v>
      </c>
      <c r="I1276" s="20">
        <f>IF(COUNTIFS($C:$C,B1276)&gt;1,SUMIFS('Sales Hx'!$Q:$Q,'Sales Hx'!$B:$B,_xlfn.XLOOKUP(B1276,C:C,B:B),'Sales Hx'!$D:$D,Planning!$E1276),SUMIFS('Sales Hx'!$Q:$Q,'Sales Hx'!$B:$B,Planning!$B1276,'Sales Hx'!$D:$D,Planning!$E1276))</f>
        <v>0</v>
      </c>
      <c r="J1276" s="16">
        <f>IF(COUNTIFS($C:$C,B1276)&gt;1,SUMIFS('Sales Hx'!$S:$S,'Sales Hx'!$B:$B,_xlfn.XLOOKUP(B1276,C:C,B:B),'Sales Hx'!$D:$D,E1276),SUMIFS('Sales Hx'!$S:$S,'Sales Hx'!$B:$B,$B1276,'Sales Hx'!$D:$D,$E1276))</f>
        <v>3.2894736842105261E-2</v>
      </c>
      <c r="K1276" s="16">
        <f t="shared" si="107"/>
        <v>0</v>
      </c>
      <c r="L1276" s="12">
        <f>IF(M1276&lt;&gt;"",M1276,IF(COUNTIFS($C:$C,B1276)&gt;1,SUMIFS('Sales Hx'!V:V,'Sales Hx'!$B:$B,_xlfn.XLOOKUP(B1276,C:C,B:B),'Sales Hx'!$D:$D,$E1276),SUMIFS('Sales Hx'!V:V,'Sales Hx'!$B:$B,$B1276,'Sales Hx'!$D:$D,$E1276)))</f>
        <v>0</v>
      </c>
      <c r="M1276" s="12">
        <v>0</v>
      </c>
      <c r="N1276" s="15">
        <f t="shared" si="109"/>
        <v>3.2894736842105261E-2</v>
      </c>
      <c r="O1276" s="21">
        <f t="shared" si="106"/>
        <v>0</v>
      </c>
      <c r="P1276" s="24">
        <v>6.78</v>
      </c>
      <c r="Q1276" s="18">
        <f t="shared" si="108"/>
        <v>0</v>
      </c>
      <c r="R1276" s="2">
        <v>1</v>
      </c>
      <c r="S1276" s="2">
        <v>120</v>
      </c>
      <c r="T1276" s="2" t="s">
        <v>4646</v>
      </c>
      <c r="U1276" s="28" t="str">
        <f>IF(G1276=0,"",_xlfn.MINIFS('PO Details'!$I:$I,'PO Details'!$D:$D,Planning!$B1276,'PO Details'!$L:$L,Planning!$E1276))</f>
        <v/>
      </c>
      <c r="V1276" s="29" t="s">
        <v>4640</v>
      </c>
      <c r="W1276" t="str">
        <f t="shared" si="110"/>
        <v>Max</v>
      </c>
      <c r="X1276" s="2">
        <v>120</v>
      </c>
    </row>
    <row r="1277" spans="1:24" x14ac:dyDescent="0.25">
      <c r="A1277" s="11"/>
      <c r="B1277" s="22" t="s">
        <v>1366</v>
      </c>
      <c r="C1277" s="22"/>
      <c r="D1277" s="22" t="s">
        <v>1367</v>
      </c>
      <c r="E1277" s="31" t="s">
        <v>109</v>
      </c>
      <c r="F1277" s="12">
        <f>SUMIFS('Inventory Details'!$H:$H,'Inventory Details'!$B:$B,$B1277,'Inventory Details'!$E:$E,$E1277)</f>
        <v>10</v>
      </c>
      <c r="G1277" s="12">
        <f>SUMIFS('PO Details'!$H:$H,'PO Details'!$D:$D,Planning!$B1277,'PO Details'!$L:$L,$E1277)</f>
        <v>0</v>
      </c>
      <c r="H1277" s="12">
        <f>SUMIFS('SO Details'!$G:$G,'SO Details'!$D:$D,Planning!$B1277,'SO Details'!$K:$K,$E1277)</f>
        <v>0</v>
      </c>
      <c r="I1277" s="20">
        <f>IF(COUNTIFS($C:$C,B1277)&gt;1,SUMIFS('Sales Hx'!$Q:$Q,'Sales Hx'!$B:$B,_xlfn.XLOOKUP(B1277,C:C,B:B),'Sales Hx'!$D:$D,Planning!$E1277),SUMIFS('Sales Hx'!$Q:$Q,'Sales Hx'!$B:$B,Planning!$B1277,'Sales Hx'!$D:$D,Planning!$E1277))</f>
        <v>0</v>
      </c>
      <c r="J1277" s="16">
        <f>IF(COUNTIFS($C:$C,B1277)&gt;1,SUMIFS('Sales Hx'!$S:$S,'Sales Hx'!$B:$B,_xlfn.XLOOKUP(B1277,C:C,B:B),'Sales Hx'!$D:$D,E1277),SUMIFS('Sales Hx'!$S:$S,'Sales Hx'!$B:$B,$B1277,'Sales Hx'!$D:$D,$E1277))</f>
        <v>0</v>
      </c>
      <c r="K1277" s="16">
        <f t="shared" si="107"/>
        <v>0</v>
      </c>
      <c r="L1277" s="12">
        <f>IF(M1277&lt;&gt;"",M1277,IF(COUNTIFS($C:$C,B1277)&gt;1,SUMIFS('Sales Hx'!V:V,'Sales Hx'!$B:$B,_xlfn.XLOOKUP(B1277,C:C,B:B),'Sales Hx'!$D:$D,$E1277),SUMIFS('Sales Hx'!V:V,'Sales Hx'!$B:$B,$B1277,'Sales Hx'!$D:$D,$E1277)))</f>
        <v>0</v>
      </c>
      <c r="M1277" s="12">
        <v>0</v>
      </c>
      <c r="N1277" s="15">
        <f t="shared" si="109"/>
        <v>0</v>
      </c>
      <c r="O1277" s="21">
        <f t="shared" si="106"/>
        <v>0</v>
      </c>
      <c r="P1277" s="24">
        <v>6.78</v>
      </c>
      <c r="Q1277" s="18">
        <f t="shared" si="108"/>
        <v>0</v>
      </c>
      <c r="R1277" s="2">
        <v>1</v>
      </c>
      <c r="S1277" s="2">
        <v>120</v>
      </c>
      <c r="T1277" s="2" t="s">
        <v>4646</v>
      </c>
      <c r="U1277" s="28" t="str">
        <f>IF(G1277=0,"",_xlfn.MINIFS('PO Details'!$I:$I,'PO Details'!$D:$D,Planning!$B1277,'PO Details'!$L:$L,Planning!$E1277))</f>
        <v/>
      </c>
      <c r="V1277" s="29" t="s">
        <v>4640</v>
      </c>
      <c r="W1277" t="str">
        <f t="shared" si="110"/>
        <v>Max</v>
      </c>
      <c r="X1277" s="2">
        <v>120</v>
      </c>
    </row>
    <row r="1278" spans="1:24" x14ac:dyDescent="0.25">
      <c r="A1278" s="11"/>
      <c r="B1278" s="22" t="s">
        <v>1366</v>
      </c>
      <c r="C1278" s="22"/>
      <c r="D1278" s="22" t="s">
        <v>1367</v>
      </c>
      <c r="E1278" s="31" t="s">
        <v>752</v>
      </c>
      <c r="F1278" s="12">
        <f>SUMIFS('Inventory Details'!$H:$H,'Inventory Details'!$B:$B,$B1278,'Inventory Details'!$E:$E,$E1278)</f>
        <v>10</v>
      </c>
      <c r="G1278" s="12">
        <f>SUMIFS('PO Details'!$H:$H,'PO Details'!$D:$D,Planning!$B1278,'PO Details'!$L:$L,$E1278)</f>
        <v>0</v>
      </c>
      <c r="H1278" s="12">
        <f>SUMIFS('SO Details'!$G:$G,'SO Details'!$D:$D,Planning!$B1278,'SO Details'!$K:$K,$E1278)</f>
        <v>0</v>
      </c>
      <c r="I1278" s="20">
        <f>IF(COUNTIFS($C:$C,B1278)&gt;1,SUMIFS('Sales Hx'!$Q:$Q,'Sales Hx'!$B:$B,_xlfn.XLOOKUP(B1278,C:C,B:B),'Sales Hx'!$D:$D,Planning!$E1278),SUMIFS('Sales Hx'!$Q:$Q,'Sales Hx'!$B:$B,Planning!$B1278,'Sales Hx'!$D:$D,Planning!$E1278))</f>
        <v>0</v>
      </c>
      <c r="J1278" s="16">
        <f>IF(COUNTIFS($C:$C,B1278)&gt;1,SUMIFS('Sales Hx'!$S:$S,'Sales Hx'!$B:$B,_xlfn.XLOOKUP(B1278,C:C,B:B),'Sales Hx'!$D:$D,E1278),SUMIFS('Sales Hx'!$S:$S,'Sales Hx'!$B:$B,$B1278,'Sales Hx'!$D:$D,$E1278))</f>
        <v>0</v>
      </c>
      <c r="K1278" s="16">
        <f t="shared" si="107"/>
        <v>0</v>
      </c>
      <c r="L1278" s="12">
        <f>IF(M1278&lt;&gt;"",M1278,IF(COUNTIFS($C:$C,B1278)&gt;1,SUMIFS('Sales Hx'!V:V,'Sales Hx'!$B:$B,_xlfn.XLOOKUP(B1278,C:C,B:B),'Sales Hx'!$D:$D,$E1278),SUMIFS('Sales Hx'!V:V,'Sales Hx'!$B:$B,$B1278,'Sales Hx'!$D:$D,$E1278)))</f>
        <v>0</v>
      </c>
      <c r="M1278" s="12">
        <v>0</v>
      </c>
      <c r="N1278" s="15">
        <f t="shared" si="109"/>
        <v>0</v>
      </c>
      <c r="O1278" s="21">
        <f t="shared" si="106"/>
        <v>0</v>
      </c>
      <c r="P1278" s="24">
        <v>6.78</v>
      </c>
      <c r="Q1278" s="18">
        <f t="shared" si="108"/>
        <v>0</v>
      </c>
      <c r="R1278" s="2">
        <v>1</v>
      </c>
      <c r="S1278" s="2">
        <v>120</v>
      </c>
      <c r="T1278" s="2" t="s">
        <v>4646</v>
      </c>
      <c r="U1278" s="28" t="str">
        <f>IF(G1278=0,"",_xlfn.MINIFS('PO Details'!$I:$I,'PO Details'!$D:$D,Planning!$B1278,'PO Details'!$L:$L,Planning!$E1278))</f>
        <v/>
      </c>
      <c r="V1278" s="29" t="s">
        <v>4640</v>
      </c>
      <c r="W1278" t="str">
        <f t="shared" si="110"/>
        <v>Max</v>
      </c>
      <c r="X1278" s="2">
        <v>120</v>
      </c>
    </row>
    <row r="1279" spans="1:24" x14ac:dyDescent="0.25">
      <c r="A1279" s="11"/>
      <c r="B1279" s="22" t="s">
        <v>1366</v>
      </c>
      <c r="C1279" s="22"/>
      <c r="D1279" s="22" t="s">
        <v>1367</v>
      </c>
      <c r="E1279" s="31" t="s">
        <v>113</v>
      </c>
      <c r="F1279" s="12">
        <f>SUMIFS('Inventory Details'!$H:$H,'Inventory Details'!$B:$B,$B1279,'Inventory Details'!$E:$E,$E1279)</f>
        <v>0</v>
      </c>
      <c r="G1279" s="12">
        <f>SUMIFS('PO Details'!$H:$H,'PO Details'!$D:$D,Planning!$B1279,'PO Details'!$L:$L,$E1279)</f>
        <v>0</v>
      </c>
      <c r="H1279" s="12">
        <f>SUMIFS('SO Details'!$G:$G,'SO Details'!$D:$D,Planning!$B1279,'SO Details'!$K:$K,$E1279)</f>
        <v>0</v>
      </c>
      <c r="I1279" s="20">
        <f>IF(COUNTIFS($C:$C,B1279)&gt;1,SUMIFS('Sales Hx'!$Q:$Q,'Sales Hx'!$B:$B,_xlfn.XLOOKUP(B1279,C:C,B:B),'Sales Hx'!$D:$D,Planning!$E1279),SUMIFS('Sales Hx'!$Q:$Q,'Sales Hx'!$B:$B,Planning!$B1279,'Sales Hx'!$D:$D,Planning!$E1279))</f>
        <v>0</v>
      </c>
      <c r="J1279" s="16">
        <f>IF(COUNTIFS($C:$C,B1279)&gt;1,SUMIFS('Sales Hx'!$S:$S,'Sales Hx'!$B:$B,_xlfn.XLOOKUP(B1279,C:C,B:B),'Sales Hx'!$D:$D,E1279),SUMIFS('Sales Hx'!$S:$S,'Sales Hx'!$B:$B,$B1279,'Sales Hx'!$D:$D,$E1279))</f>
        <v>0</v>
      </c>
      <c r="K1279" s="16">
        <f t="shared" si="107"/>
        <v>0</v>
      </c>
      <c r="L1279" s="12">
        <f>IF(M1279&lt;&gt;"",M1279,IF(COUNTIFS($C:$C,B1279)&gt;1,SUMIFS('Sales Hx'!V:V,'Sales Hx'!$B:$B,_xlfn.XLOOKUP(B1279,C:C,B:B),'Sales Hx'!$D:$D,$E1279),SUMIFS('Sales Hx'!V:V,'Sales Hx'!$B:$B,$B1279,'Sales Hx'!$D:$D,$E1279)))</f>
        <v>0</v>
      </c>
      <c r="M1279" s="12">
        <v>0</v>
      </c>
      <c r="N1279" s="15">
        <f t="shared" si="109"/>
        <v>0</v>
      </c>
      <c r="O1279" s="21">
        <f t="shared" si="106"/>
        <v>0</v>
      </c>
      <c r="P1279" s="24">
        <v>6.78</v>
      </c>
      <c r="Q1279" s="18">
        <f t="shared" si="108"/>
        <v>0</v>
      </c>
      <c r="R1279" s="2">
        <v>1</v>
      </c>
      <c r="S1279" s="2">
        <v>120</v>
      </c>
      <c r="T1279" s="2" t="s">
        <v>4646</v>
      </c>
      <c r="U1279" s="28" t="str">
        <f>IF(G1279=0,"",_xlfn.MINIFS('PO Details'!$I:$I,'PO Details'!$D:$D,Planning!$B1279,'PO Details'!$L:$L,Planning!$E1279))</f>
        <v/>
      </c>
      <c r="V1279" s="29" t="s">
        <v>4640</v>
      </c>
      <c r="W1279" t="str">
        <f t="shared" si="110"/>
        <v>Max</v>
      </c>
      <c r="X1279" s="2">
        <v>120</v>
      </c>
    </row>
    <row r="1280" spans="1:24" x14ac:dyDescent="0.25">
      <c r="A1280" s="11"/>
      <c r="B1280" s="22" t="s">
        <v>1368</v>
      </c>
      <c r="C1280" s="22"/>
      <c r="D1280" s="22" t="s">
        <v>1369</v>
      </c>
      <c r="E1280" s="31" t="s">
        <v>106</v>
      </c>
      <c r="F1280" s="12">
        <f>SUMIFS('Inventory Details'!$H:$H,'Inventory Details'!$B:$B,$B1280,'Inventory Details'!$E:$E,$E1280)</f>
        <v>0</v>
      </c>
      <c r="G1280" s="12">
        <f>SUMIFS('PO Details'!$H:$H,'PO Details'!$D:$D,Planning!$B1280,'PO Details'!$L:$L,$E1280)</f>
        <v>0</v>
      </c>
      <c r="H1280" s="12">
        <f>SUMIFS('SO Details'!$G:$G,'SO Details'!$D:$D,Planning!$B1280,'SO Details'!$K:$K,$E1280)</f>
        <v>0</v>
      </c>
      <c r="I1280" s="20">
        <f>IF(COUNTIFS($C:$C,B1280)&gt;1,SUMIFS('Sales Hx'!$Q:$Q,'Sales Hx'!$B:$B,_xlfn.XLOOKUP(B1280,C:C,B:B),'Sales Hx'!$D:$D,Planning!$E1280),SUMIFS('Sales Hx'!$Q:$Q,'Sales Hx'!$B:$B,Planning!$B1280,'Sales Hx'!$D:$D,Planning!$E1280))</f>
        <v>0</v>
      </c>
      <c r="J1280" s="16">
        <f>IF(COUNTIFS($C:$C,B1280)&gt;1,SUMIFS('Sales Hx'!$S:$S,'Sales Hx'!$B:$B,_xlfn.XLOOKUP(B1280,C:C,B:B),'Sales Hx'!$D:$D,E1280),SUMIFS('Sales Hx'!$S:$S,'Sales Hx'!$B:$B,$B1280,'Sales Hx'!$D:$D,$E1280))</f>
        <v>3.2894736842105261E-2</v>
      </c>
      <c r="K1280" s="16">
        <f t="shared" si="107"/>
        <v>0</v>
      </c>
      <c r="L1280" s="12">
        <f>IF(M1280&lt;&gt;"",M1280,IF(COUNTIFS($C:$C,B1280)&gt;1,SUMIFS('Sales Hx'!V:V,'Sales Hx'!$B:$B,_xlfn.XLOOKUP(B1280,C:C,B:B),'Sales Hx'!$D:$D,$E1280),SUMIFS('Sales Hx'!V:V,'Sales Hx'!$B:$B,$B1280,'Sales Hx'!$D:$D,$E1280)))</f>
        <v>0</v>
      </c>
      <c r="M1280" s="12">
        <v>0</v>
      </c>
      <c r="N1280" s="15">
        <f t="shared" si="109"/>
        <v>3.2894736842105261E-2</v>
      </c>
      <c r="O1280" s="21">
        <f t="shared" si="106"/>
        <v>0</v>
      </c>
      <c r="P1280" s="24">
        <v>6.4577</v>
      </c>
      <c r="Q1280" s="18">
        <f t="shared" si="108"/>
        <v>0</v>
      </c>
      <c r="R1280" s="2">
        <v>1</v>
      </c>
      <c r="S1280" s="2">
        <v>120</v>
      </c>
      <c r="T1280" s="2" t="s">
        <v>4646</v>
      </c>
      <c r="U1280" s="28" t="str">
        <f>IF(G1280=0,"",_xlfn.MINIFS('PO Details'!$I:$I,'PO Details'!$D:$D,Planning!$B1280,'PO Details'!$L:$L,Planning!$E1280))</f>
        <v/>
      </c>
      <c r="V1280" s="29" t="s">
        <v>4640</v>
      </c>
      <c r="W1280" t="str">
        <f t="shared" si="110"/>
        <v>Max</v>
      </c>
      <c r="X1280" s="2">
        <v>120</v>
      </c>
    </row>
    <row r="1281" spans="1:24" x14ac:dyDescent="0.25">
      <c r="A1281" s="11"/>
      <c r="B1281" s="22" t="s">
        <v>1368</v>
      </c>
      <c r="C1281" s="22"/>
      <c r="D1281" s="22" t="s">
        <v>1369</v>
      </c>
      <c r="E1281" s="31" t="s">
        <v>109</v>
      </c>
      <c r="F1281" s="12">
        <f>SUMIFS('Inventory Details'!$H:$H,'Inventory Details'!$B:$B,$B1281,'Inventory Details'!$E:$E,$E1281)</f>
        <v>10</v>
      </c>
      <c r="G1281" s="12">
        <f>SUMIFS('PO Details'!$H:$H,'PO Details'!$D:$D,Planning!$B1281,'PO Details'!$L:$L,$E1281)</f>
        <v>0</v>
      </c>
      <c r="H1281" s="12">
        <f>SUMIFS('SO Details'!$G:$G,'SO Details'!$D:$D,Planning!$B1281,'SO Details'!$K:$K,$E1281)</f>
        <v>0</v>
      </c>
      <c r="I1281" s="20">
        <f>IF(COUNTIFS($C:$C,B1281)&gt;1,SUMIFS('Sales Hx'!$Q:$Q,'Sales Hx'!$B:$B,_xlfn.XLOOKUP(B1281,C:C,B:B),'Sales Hx'!$D:$D,Planning!$E1281),SUMIFS('Sales Hx'!$Q:$Q,'Sales Hx'!$B:$B,Planning!$B1281,'Sales Hx'!$D:$D,Planning!$E1281))</f>
        <v>0</v>
      </c>
      <c r="J1281" s="16">
        <f>IF(COUNTIFS($C:$C,B1281)&gt;1,SUMIFS('Sales Hx'!$S:$S,'Sales Hx'!$B:$B,_xlfn.XLOOKUP(B1281,C:C,B:B),'Sales Hx'!$D:$D,E1281),SUMIFS('Sales Hx'!$S:$S,'Sales Hx'!$B:$B,$B1281,'Sales Hx'!$D:$D,$E1281))</f>
        <v>0</v>
      </c>
      <c r="K1281" s="16">
        <f t="shared" si="107"/>
        <v>0</v>
      </c>
      <c r="L1281" s="12">
        <f>IF(M1281&lt;&gt;"",M1281,IF(COUNTIFS($C:$C,B1281)&gt;1,SUMIFS('Sales Hx'!V:V,'Sales Hx'!$B:$B,_xlfn.XLOOKUP(B1281,C:C,B:B),'Sales Hx'!$D:$D,$E1281),SUMIFS('Sales Hx'!V:V,'Sales Hx'!$B:$B,$B1281,'Sales Hx'!$D:$D,$E1281)))</f>
        <v>0</v>
      </c>
      <c r="M1281" s="12">
        <v>0</v>
      </c>
      <c r="N1281" s="15">
        <f t="shared" si="109"/>
        <v>0</v>
      </c>
      <c r="O1281" s="21">
        <f t="shared" si="106"/>
        <v>0</v>
      </c>
      <c r="P1281" s="24">
        <v>6.4577</v>
      </c>
      <c r="Q1281" s="18">
        <f t="shared" si="108"/>
        <v>0</v>
      </c>
      <c r="R1281" s="2">
        <v>1</v>
      </c>
      <c r="S1281" s="2">
        <v>120</v>
      </c>
      <c r="T1281" s="2" t="s">
        <v>4646</v>
      </c>
      <c r="U1281" s="28" t="str">
        <f>IF(G1281=0,"",_xlfn.MINIFS('PO Details'!$I:$I,'PO Details'!$D:$D,Planning!$B1281,'PO Details'!$L:$L,Planning!$E1281))</f>
        <v/>
      </c>
      <c r="V1281" s="29" t="s">
        <v>4640</v>
      </c>
      <c r="W1281" t="str">
        <f t="shared" si="110"/>
        <v>Max</v>
      </c>
      <c r="X1281" s="2">
        <v>120</v>
      </c>
    </row>
    <row r="1282" spans="1:24" x14ac:dyDescent="0.25">
      <c r="A1282" s="11"/>
      <c r="B1282" s="22" t="s">
        <v>1368</v>
      </c>
      <c r="C1282" s="22"/>
      <c r="D1282" s="22" t="s">
        <v>1369</v>
      </c>
      <c r="E1282" s="31" t="s">
        <v>4746</v>
      </c>
      <c r="F1282" s="12">
        <f>SUMIFS('Inventory Details'!$H:$H,'Inventory Details'!$B:$B,$B1282,'Inventory Details'!$E:$E,$E1282)</f>
        <v>0</v>
      </c>
      <c r="G1282" s="12">
        <f>SUMIFS('PO Details'!$H:$H,'PO Details'!$D:$D,Planning!$B1282,'PO Details'!$L:$L,$E1282)</f>
        <v>0</v>
      </c>
      <c r="H1282" s="12">
        <f>SUMIFS('SO Details'!$G:$G,'SO Details'!$D:$D,Planning!$B1282,'SO Details'!$K:$K,$E1282)</f>
        <v>0</v>
      </c>
      <c r="I1282" s="20">
        <f>IF(COUNTIFS($C:$C,B1282)&gt;1,SUMIFS('Sales Hx'!$Q:$Q,'Sales Hx'!$B:$B,_xlfn.XLOOKUP(B1282,C:C,B:B),'Sales Hx'!$D:$D,Planning!$E1282),SUMIFS('Sales Hx'!$Q:$Q,'Sales Hx'!$B:$B,Planning!$B1282,'Sales Hx'!$D:$D,Planning!$E1282))</f>
        <v>0</v>
      </c>
      <c r="J1282" s="16">
        <f>IF(COUNTIFS($C:$C,B1282)&gt;1,SUMIFS('Sales Hx'!$S:$S,'Sales Hx'!$B:$B,_xlfn.XLOOKUP(B1282,C:C,B:B),'Sales Hx'!$D:$D,E1282),SUMIFS('Sales Hx'!$S:$S,'Sales Hx'!$B:$B,$B1282,'Sales Hx'!$D:$D,$E1282))</f>
        <v>3.2894736842105261E-2</v>
      </c>
      <c r="K1282" s="16">
        <f t="shared" si="107"/>
        <v>0</v>
      </c>
      <c r="L1282" s="12">
        <f>IF(M1282&lt;&gt;"",M1282,IF(COUNTIFS($C:$C,B1282)&gt;1,SUMIFS('Sales Hx'!V:V,'Sales Hx'!$B:$B,_xlfn.XLOOKUP(B1282,C:C,B:B),'Sales Hx'!$D:$D,$E1282),SUMIFS('Sales Hx'!V:V,'Sales Hx'!$B:$B,$B1282,'Sales Hx'!$D:$D,$E1282)))</f>
        <v>0</v>
      </c>
      <c r="M1282" s="12">
        <v>0</v>
      </c>
      <c r="N1282" s="15">
        <f t="shared" si="109"/>
        <v>3.2894736842105261E-2</v>
      </c>
      <c r="O1282" s="21">
        <f t="shared" ref="O1282:O1345" si="111">MROUND(ROUND(IFERROR(IF(C1282&lt;&gt;"",0,IF(T1282="DC'd",0,IF(AND(J1282=0,F1282+G1282&lt;H1282),H1282-F1282+G1282,IF(F1282+G1282&lt;N1282,N1282+MAX((IF(J1282*R1282&gt;F1282,F1282,J1282*R1282))+J1282*S1282-F1282-G1282+H1282,0))))),0),0),1)</f>
        <v>0</v>
      </c>
      <c r="P1282" s="24">
        <v>6.4577</v>
      </c>
      <c r="Q1282" s="18">
        <f t="shared" si="108"/>
        <v>0</v>
      </c>
      <c r="R1282" s="2">
        <v>1</v>
      </c>
      <c r="S1282" s="2">
        <v>120</v>
      </c>
      <c r="T1282" s="2" t="s">
        <v>4646</v>
      </c>
      <c r="U1282" s="28" t="str">
        <f>IF(G1282=0,"",_xlfn.MINIFS('PO Details'!$I:$I,'PO Details'!$D:$D,Planning!$B1282,'PO Details'!$L:$L,Planning!$E1282))</f>
        <v/>
      </c>
      <c r="V1282" s="29" t="s">
        <v>4640</v>
      </c>
      <c r="W1282" t="str">
        <f t="shared" si="110"/>
        <v>Max</v>
      </c>
      <c r="X1282" s="2">
        <v>120</v>
      </c>
    </row>
    <row r="1283" spans="1:24" x14ac:dyDescent="0.25">
      <c r="A1283" s="11"/>
      <c r="B1283" s="22" t="s">
        <v>1368</v>
      </c>
      <c r="C1283" s="22"/>
      <c r="D1283" s="22" t="s">
        <v>1369</v>
      </c>
      <c r="E1283" s="31" t="s">
        <v>752</v>
      </c>
      <c r="F1283" s="12">
        <f>SUMIFS('Inventory Details'!$H:$H,'Inventory Details'!$B:$B,$B1283,'Inventory Details'!$E:$E,$E1283)</f>
        <v>10</v>
      </c>
      <c r="G1283" s="12">
        <f>SUMIFS('PO Details'!$H:$H,'PO Details'!$D:$D,Planning!$B1283,'PO Details'!$L:$L,$E1283)</f>
        <v>0</v>
      </c>
      <c r="H1283" s="12">
        <f>SUMIFS('SO Details'!$G:$G,'SO Details'!$D:$D,Planning!$B1283,'SO Details'!$K:$K,$E1283)</f>
        <v>0</v>
      </c>
      <c r="I1283" s="20">
        <f>IF(COUNTIFS($C:$C,B1283)&gt;1,SUMIFS('Sales Hx'!$Q:$Q,'Sales Hx'!$B:$B,_xlfn.XLOOKUP(B1283,C:C,B:B),'Sales Hx'!$D:$D,Planning!$E1283),SUMIFS('Sales Hx'!$Q:$Q,'Sales Hx'!$B:$B,Planning!$B1283,'Sales Hx'!$D:$D,Planning!$E1283))</f>
        <v>0</v>
      </c>
      <c r="J1283" s="16">
        <f>IF(COUNTIFS($C:$C,B1283)&gt;1,SUMIFS('Sales Hx'!$S:$S,'Sales Hx'!$B:$B,_xlfn.XLOOKUP(B1283,C:C,B:B),'Sales Hx'!$D:$D,E1283),SUMIFS('Sales Hx'!$S:$S,'Sales Hx'!$B:$B,$B1283,'Sales Hx'!$D:$D,$E1283))</f>
        <v>0</v>
      </c>
      <c r="K1283" s="16">
        <f t="shared" ref="K1283:K1346" si="112">IFERROR((F1283+G1283)/I1283,0)</f>
        <v>0</v>
      </c>
      <c r="L1283" s="12">
        <f>IF(M1283&lt;&gt;"",M1283,IF(COUNTIFS($C:$C,B1283)&gt;1,SUMIFS('Sales Hx'!V:V,'Sales Hx'!$B:$B,_xlfn.XLOOKUP(B1283,C:C,B:B),'Sales Hx'!$D:$D,$E1283),SUMIFS('Sales Hx'!V:V,'Sales Hx'!$B:$B,$B1283,'Sales Hx'!$D:$D,$E1283)))</f>
        <v>0</v>
      </c>
      <c r="M1283" s="12">
        <v>0</v>
      </c>
      <c r="N1283" s="15">
        <f t="shared" si="109"/>
        <v>0</v>
      </c>
      <c r="O1283" s="21">
        <f t="shared" si="111"/>
        <v>0</v>
      </c>
      <c r="P1283" s="24">
        <v>6.4577</v>
      </c>
      <c r="Q1283" s="18">
        <f t="shared" si="108"/>
        <v>0</v>
      </c>
      <c r="R1283" s="2">
        <v>1</v>
      </c>
      <c r="S1283" s="2">
        <v>120</v>
      </c>
      <c r="T1283" s="2" t="s">
        <v>4646</v>
      </c>
      <c r="U1283" s="28" t="str">
        <f>IF(G1283=0,"",_xlfn.MINIFS('PO Details'!$I:$I,'PO Details'!$D:$D,Planning!$B1283,'PO Details'!$L:$L,Planning!$E1283))</f>
        <v/>
      </c>
      <c r="V1283" s="29" t="s">
        <v>4640</v>
      </c>
      <c r="W1283" t="str">
        <f t="shared" si="110"/>
        <v>Max</v>
      </c>
      <c r="X1283" s="2">
        <v>120</v>
      </c>
    </row>
    <row r="1284" spans="1:24" x14ac:dyDescent="0.25">
      <c r="A1284" s="11"/>
      <c r="B1284" s="22" t="s">
        <v>1368</v>
      </c>
      <c r="C1284" s="22"/>
      <c r="D1284" s="22" t="s">
        <v>1369</v>
      </c>
      <c r="E1284" s="31" t="s">
        <v>113</v>
      </c>
      <c r="F1284" s="12">
        <f>SUMIFS('Inventory Details'!$H:$H,'Inventory Details'!$B:$B,$B1284,'Inventory Details'!$E:$E,$E1284)</f>
        <v>0</v>
      </c>
      <c r="G1284" s="12">
        <f>SUMIFS('PO Details'!$H:$H,'PO Details'!$D:$D,Planning!$B1284,'PO Details'!$L:$L,$E1284)</f>
        <v>0</v>
      </c>
      <c r="H1284" s="12">
        <f>SUMIFS('SO Details'!$G:$G,'SO Details'!$D:$D,Planning!$B1284,'SO Details'!$K:$K,$E1284)</f>
        <v>0</v>
      </c>
      <c r="I1284" s="20">
        <f>IF(COUNTIFS($C:$C,B1284)&gt;1,SUMIFS('Sales Hx'!$Q:$Q,'Sales Hx'!$B:$B,_xlfn.XLOOKUP(B1284,C:C,B:B),'Sales Hx'!$D:$D,Planning!$E1284),SUMIFS('Sales Hx'!$Q:$Q,'Sales Hx'!$B:$B,Planning!$B1284,'Sales Hx'!$D:$D,Planning!$E1284))</f>
        <v>0</v>
      </c>
      <c r="J1284" s="16">
        <f>IF(COUNTIFS($C:$C,B1284)&gt;1,SUMIFS('Sales Hx'!$S:$S,'Sales Hx'!$B:$B,_xlfn.XLOOKUP(B1284,C:C,B:B),'Sales Hx'!$D:$D,E1284),SUMIFS('Sales Hx'!$S:$S,'Sales Hx'!$B:$B,$B1284,'Sales Hx'!$D:$D,$E1284))</f>
        <v>0</v>
      </c>
      <c r="K1284" s="16">
        <f t="shared" si="112"/>
        <v>0</v>
      </c>
      <c r="L1284" s="12">
        <f>IF(M1284&lt;&gt;"",M1284,IF(COUNTIFS($C:$C,B1284)&gt;1,SUMIFS('Sales Hx'!V:V,'Sales Hx'!$B:$B,_xlfn.XLOOKUP(B1284,C:C,B:B),'Sales Hx'!$D:$D,$E1284),SUMIFS('Sales Hx'!V:V,'Sales Hx'!$B:$B,$B1284,'Sales Hx'!$D:$D,$E1284)))</f>
        <v>0</v>
      </c>
      <c r="M1284" s="12">
        <v>0</v>
      </c>
      <c r="N1284" s="15">
        <f t="shared" si="109"/>
        <v>0</v>
      </c>
      <c r="O1284" s="21">
        <f t="shared" si="111"/>
        <v>0</v>
      </c>
      <c r="P1284" s="24">
        <v>6.4577</v>
      </c>
      <c r="Q1284" s="18">
        <f t="shared" si="108"/>
        <v>0</v>
      </c>
      <c r="R1284" s="2">
        <v>1</v>
      </c>
      <c r="S1284" s="2">
        <v>120</v>
      </c>
      <c r="T1284" s="2" t="s">
        <v>4646</v>
      </c>
      <c r="U1284" s="28" t="str">
        <f>IF(G1284=0,"",_xlfn.MINIFS('PO Details'!$I:$I,'PO Details'!$D:$D,Planning!$B1284,'PO Details'!$L:$L,Planning!$E1284))</f>
        <v/>
      </c>
      <c r="V1284" s="29" t="s">
        <v>4640</v>
      </c>
      <c r="W1284" t="str">
        <f t="shared" si="110"/>
        <v>Max</v>
      </c>
      <c r="X1284" s="2">
        <v>120</v>
      </c>
    </row>
    <row r="1285" spans="1:24" x14ac:dyDescent="0.25">
      <c r="A1285" s="11"/>
      <c r="B1285" s="22" t="s">
        <v>1370</v>
      </c>
      <c r="C1285" s="22"/>
      <c r="D1285" s="22" t="s">
        <v>1371</v>
      </c>
      <c r="E1285" s="31" t="s">
        <v>109</v>
      </c>
      <c r="F1285" s="12">
        <f>SUMIFS('Inventory Details'!$H:$H,'Inventory Details'!$B:$B,$B1285,'Inventory Details'!$E:$E,$E1285)</f>
        <v>2</v>
      </c>
      <c r="G1285" s="12">
        <f>SUMIFS('PO Details'!$H:$H,'PO Details'!$D:$D,Planning!$B1285,'PO Details'!$L:$L,$E1285)</f>
        <v>0</v>
      </c>
      <c r="H1285" s="12">
        <f>SUMIFS('SO Details'!$G:$G,'SO Details'!$D:$D,Planning!$B1285,'SO Details'!$K:$K,$E1285)</f>
        <v>0</v>
      </c>
      <c r="I1285" s="20">
        <f>IF(COUNTIFS($C:$C,B1285)&gt;1,SUMIFS('Sales Hx'!$Q:$Q,'Sales Hx'!$B:$B,_xlfn.XLOOKUP(B1285,C:C,B:B),'Sales Hx'!$D:$D,Planning!$E1285),SUMIFS('Sales Hx'!$Q:$Q,'Sales Hx'!$B:$B,Planning!$B1285,'Sales Hx'!$D:$D,Planning!$E1285))</f>
        <v>0</v>
      </c>
      <c r="J1285" s="16">
        <f>IF(COUNTIFS($C:$C,B1285)&gt;1,SUMIFS('Sales Hx'!$S:$S,'Sales Hx'!$B:$B,_xlfn.XLOOKUP(B1285,C:C,B:B),'Sales Hx'!$D:$D,E1285),SUMIFS('Sales Hx'!$S:$S,'Sales Hx'!$B:$B,$B1285,'Sales Hx'!$D:$D,$E1285))</f>
        <v>0</v>
      </c>
      <c r="K1285" s="16">
        <f t="shared" si="112"/>
        <v>0</v>
      </c>
      <c r="L1285" s="12">
        <f>IF(M1285&lt;&gt;"",M1285,IF(COUNTIFS($C:$C,B1285)&gt;1,SUMIFS('Sales Hx'!V:V,'Sales Hx'!$B:$B,_xlfn.XLOOKUP(B1285,C:C,B:B),'Sales Hx'!$D:$D,$E1285),SUMIFS('Sales Hx'!V:V,'Sales Hx'!$B:$B,$B1285,'Sales Hx'!$D:$D,$E1285)))</f>
        <v>0</v>
      </c>
      <c r="M1285" s="12">
        <v>0</v>
      </c>
      <c r="N1285" s="15">
        <f t="shared" si="109"/>
        <v>0</v>
      </c>
      <c r="O1285" s="21">
        <f t="shared" si="111"/>
        <v>0</v>
      </c>
      <c r="P1285" s="24">
        <v>3.14</v>
      </c>
      <c r="Q1285" s="18">
        <f t="shared" si="108"/>
        <v>0</v>
      </c>
      <c r="R1285" s="2">
        <v>1</v>
      </c>
      <c r="S1285" s="2">
        <v>120</v>
      </c>
      <c r="T1285" s="2" t="s">
        <v>4647</v>
      </c>
      <c r="U1285" s="28" t="str">
        <f>IF(G1285=0,"",_xlfn.MINIFS('PO Details'!$I:$I,'PO Details'!$D:$D,Planning!$B1285,'PO Details'!$L:$L,Planning!$E1285))</f>
        <v/>
      </c>
      <c r="V1285" s="29" t="s">
        <v>4640</v>
      </c>
      <c r="W1285" t="str">
        <f t="shared" si="110"/>
        <v>Max</v>
      </c>
      <c r="X1285" s="2">
        <v>120</v>
      </c>
    </row>
    <row r="1286" spans="1:24" x14ac:dyDescent="0.25">
      <c r="A1286" s="11"/>
      <c r="B1286" s="22" t="s">
        <v>1374</v>
      </c>
      <c r="C1286" s="22"/>
      <c r="D1286" s="22" t="s">
        <v>1375</v>
      </c>
      <c r="E1286" s="31" t="s">
        <v>106</v>
      </c>
      <c r="F1286" s="12">
        <f>SUMIFS('Inventory Details'!$H:$H,'Inventory Details'!$B:$B,$B1286,'Inventory Details'!$E:$E,$E1286)</f>
        <v>0</v>
      </c>
      <c r="G1286" s="12">
        <f>SUMIFS('PO Details'!$H:$H,'PO Details'!$D:$D,Planning!$B1286,'PO Details'!$L:$L,$E1286)</f>
        <v>0</v>
      </c>
      <c r="H1286" s="12">
        <f>SUMIFS('SO Details'!$G:$G,'SO Details'!$D:$D,Planning!$B1286,'SO Details'!$K:$K,$E1286)</f>
        <v>0</v>
      </c>
      <c r="I1286" s="20">
        <f>IF(COUNTIFS($C:$C,B1286)&gt;1,SUMIFS('Sales Hx'!$Q:$Q,'Sales Hx'!$B:$B,_xlfn.XLOOKUP(B1286,C:C,B:B),'Sales Hx'!$D:$D,Planning!$E1286),SUMIFS('Sales Hx'!$Q:$Q,'Sales Hx'!$B:$B,Planning!$B1286,'Sales Hx'!$D:$D,Planning!$E1286))</f>
        <v>0</v>
      </c>
      <c r="J1286" s="16">
        <f>IF(COUNTIFS($C:$C,B1286)&gt;1,SUMIFS('Sales Hx'!$S:$S,'Sales Hx'!$B:$B,_xlfn.XLOOKUP(B1286,C:C,B:B),'Sales Hx'!$D:$D,E1286),SUMIFS('Sales Hx'!$S:$S,'Sales Hx'!$B:$B,$B1286,'Sales Hx'!$D:$D,$E1286))</f>
        <v>0</v>
      </c>
      <c r="K1286" s="16">
        <f t="shared" si="112"/>
        <v>0</v>
      </c>
      <c r="L1286" s="12">
        <f>IF(M1286&lt;&gt;"",M1286,IF(COUNTIFS($C:$C,B1286)&gt;1,SUMIFS('Sales Hx'!V:V,'Sales Hx'!$B:$B,_xlfn.XLOOKUP(B1286,C:C,B:B),'Sales Hx'!$D:$D,$E1286),SUMIFS('Sales Hx'!V:V,'Sales Hx'!$B:$B,$B1286,'Sales Hx'!$D:$D,$E1286)))</f>
        <v>0</v>
      </c>
      <c r="M1286" s="12">
        <v>0</v>
      </c>
      <c r="N1286" s="15">
        <f t="shared" si="109"/>
        <v>0</v>
      </c>
      <c r="O1286" s="21">
        <f t="shared" si="111"/>
        <v>0</v>
      </c>
      <c r="P1286" s="24">
        <v>4.8899999999999997</v>
      </c>
      <c r="Q1286" s="18">
        <f t="shared" si="108"/>
        <v>0</v>
      </c>
      <c r="R1286" s="2">
        <v>1</v>
      </c>
      <c r="S1286" s="2">
        <v>120</v>
      </c>
      <c r="T1286" s="2" t="s">
        <v>4647</v>
      </c>
      <c r="U1286" s="28" t="str">
        <f>IF(G1286=0,"",_xlfn.MINIFS('PO Details'!$I:$I,'PO Details'!$D:$D,Planning!$B1286,'PO Details'!$L:$L,Planning!$E1286))</f>
        <v/>
      </c>
      <c r="V1286" s="29" t="s">
        <v>4640</v>
      </c>
      <c r="W1286" t="str">
        <f t="shared" si="110"/>
        <v>Max</v>
      </c>
      <c r="X1286" s="2">
        <v>120</v>
      </c>
    </row>
    <row r="1287" spans="1:24" x14ac:dyDescent="0.25">
      <c r="A1287" s="11"/>
      <c r="B1287" s="22" t="s">
        <v>1372</v>
      </c>
      <c r="C1287" s="22"/>
      <c r="D1287" s="22" t="s">
        <v>1373</v>
      </c>
      <c r="E1287" s="31" t="s">
        <v>106</v>
      </c>
      <c r="F1287" s="12">
        <f>SUMIFS('Inventory Details'!$H:$H,'Inventory Details'!$B:$B,$B1287,'Inventory Details'!$E:$E,$E1287)</f>
        <v>0</v>
      </c>
      <c r="G1287" s="12">
        <f>SUMIFS('PO Details'!$H:$H,'PO Details'!$D:$D,Planning!$B1287,'PO Details'!$L:$L,$E1287)</f>
        <v>0</v>
      </c>
      <c r="H1287" s="12">
        <f>SUMIFS('SO Details'!$G:$G,'SO Details'!$D:$D,Planning!$B1287,'SO Details'!$K:$K,$E1287)</f>
        <v>0</v>
      </c>
      <c r="I1287" s="20">
        <f>IF(COUNTIFS($C:$C,B1287)&gt;1,SUMIFS('Sales Hx'!$Q:$Q,'Sales Hx'!$B:$B,_xlfn.XLOOKUP(B1287,C:C,B:B),'Sales Hx'!$D:$D,Planning!$E1287),SUMIFS('Sales Hx'!$Q:$Q,'Sales Hx'!$B:$B,Planning!$B1287,'Sales Hx'!$D:$D,Planning!$E1287))</f>
        <v>0</v>
      </c>
      <c r="J1287" s="16">
        <f>IF(COUNTIFS($C:$C,B1287)&gt;1,SUMIFS('Sales Hx'!$S:$S,'Sales Hx'!$B:$B,_xlfn.XLOOKUP(B1287,C:C,B:B),'Sales Hx'!$D:$D,E1287),SUMIFS('Sales Hx'!$S:$S,'Sales Hx'!$B:$B,$B1287,'Sales Hx'!$D:$D,$E1287))</f>
        <v>0</v>
      </c>
      <c r="K1287" s="16">
        <f t="shared" si="112"/>
        <v>0</v>
      </c>
      <c r="L1287" s="12">
        <f>IF(M1287&lt;&gt;"",M1287,IF(COUNTIFS($C:$C,B1287)&gt;1,SUMIFS('Sales Hx'!V:V,'Sales Hx'!$B:$B,_xlfn.XLOOKUP(B1287,C:C,B:B),'Sales Hx'!$D:$D,$E1287),SUMIFS('Sales Hx'!V:V,'Sales Hx'!$B:$B,$B1287,'Sales Hx'!$D:$D,$E1287)))</f>
        <v>0</v>
      </c>
      <c r="M1287" s="12">
        <v>0</v>
      </c>
      <c r="N1287" s="15">
        <f t="shared" si="109"/>
        <v>0</v>
      </c>
      <c r="O1287" s="21">
        <f t="shared" si="111"/>
        <v>0</v>
      </c>
      <c r="P1287" s="24">
        <v>0</v>
      </c>
      <c r="Q1287" s="18">
        <f t="shared" si="108"/>
        <v>0</v>
      </c>
      <c r="R1287" s="2">
        <v>1</v>
      </c>
      <c r="S1287" s="2">
        <v>120</v>
      </c>
      <c r="T1287" s="2" t="s">
        <v>4647</v>
      </c>
      <c r="U1287" s="28" t="str">
        <f>IF(G1287=0,"",_xlfn.MINIFS('PO Details'!$I:$I,'PO Details'!$D:$D,Planning!$B1287,'PO Details'!$L:$L,Planning!$E1287))</f>
        <v/>
      </c>
      <c r="V1287" s="29" t="s">
        <v>4640</v>
      </c>
      <c r="W1287" t="str">
        <f t="shared" si="110"/>
        <v>Max</v>
      </c>
      <c r="X1287" s="2">
        <v>120</v>
      </c>
    </row>
    <row r="1288" spans="1:24" x14ac:dyDescent="0.25">
      <c r="A1288" s="11" t="s">
        <v>4619</v>
      </c>
      <c r="B1288" s="22" t="s">
        <v>133</v>
      </c>
      <c r="C1288" s="22"/>
      <c r="D1288" s="22" t="s">
        <v>134</v>
      </c>
      <c r="E1288" s="31" t="s">
        <v>25</v>
      </c>
      <c r="F1288" s="12">
        <f>SUMIFS('Inventory Details'!$H:$H,'Inventory Details'!$B:$B,$B1288,'Inventory Details'!$E:$E,$E1288)</f>
        <v>0</v>
      </c>
      <c r="G1288" s="12">
        <f>SUMIFS('PO Details'!$H:$H,'PO Details'!$D:$D,Planning!$B1288,'PO Details'!$L:$L,$E1288)</f>
        <v>566</v>
      </c>
      <c r="H1288" s="12">
        <f>SUMIFS('SO Details'!$G:$G,'SO Details'!$D:$D,Planning!$B1288,'SO Details'!$K:$K,$E1288)</f>
        <v>0</v>
      </c>
      <c r="I1288" s="20">
        <f>IF(COUNTIFS($C:$C,B1288)&gt;1,SUMIFS('Sales Hx'!$Q:$Q,'Sales Hx'!$B:$B,_xlfn.XLOOKUP(B1288,C:C,B:B),'Sales Hx'!$D:$D,Planning!$E1288),SUMIFS('Sales Hx'!$Q:$Q,'Sales Hx'!$B:$B,Planning!$B1288,'Sales Hx'!$D:$D,Planning!$E1288))</f>
        <v>0</v>
      </c>
      <c r="J1288" s="16">
        <f>IF(COUNTIFS($C:$C,B1288)&gt;1,SUMIFS('Sales Hx'!$S:$S,'Sales Hx'!$B:$B,_xlfn.XLOOKUP(B1288,C:C,B:B),'Sales Hx'!$D:$D,E1288),SUMIFS('Sales Hx'!$S:$S,'Sales Hx'!$B:$B,$B1288,'Sales Hx'!$D:$D,$E1288))</f>
        <v>0</v>
      </c>
      <c r="K1288" s="16">
        <f t="shared" si="112"/>
        <v>0</v>
      </c>
      <c r="L1288" s="12">
        <f>IF(M1288&lt;&gt;"",M1288,IF(COUNTIFS($C:$C,B1288)&gt;1,SUMIFS('Sales Hx'!V:V,'Sales Hx'!$B:$B,_xlfn.XLOOKUP(B1288,C:C,B:B),'Sales Hx'!$D:$D,$E1288),SUMIFS('Sales Hx'!V:V,'Sales Hx'!$B:$B,$B1288,'Sales Hx'!$D:$D,$E1288)))</f>
        <v>0</v>
      </c>
      <c r="M1288" s="12">
        <v>0</v>
      </c>
      <c r="N1288" s="15">
        <f t="shared" si="109"/>
        <v>0</v>
      </c>
      <c r="O1288" s="21">
        <f t="shared" si="111"/>
        <v>0</v>
      </c>
      <c r="P1288" s="24">
        <v>14.0259</v>
      </c>
      <c r="Q1288" s="18">
        <f t="shared" si="108"/>
        <v>0</v>
      </c>
      <c r="R1288" s="2">
        <v>1</v>
      </c>
      <c r="S1288" s="2">
        <v>120</v>
      </c>
      <c r="T1288" s="2" t="s">
        <v>4647</v>
      </c>
      <c r="U1288" s="28">
        <f>IF(G1288=0,"",_xlfn.MINIFS('PO Details'!$I:$I,'PO Details'!$D:$D,Planning!$B1288,'PO Details'!$L:$L,Planning!$E1288))</f>
        <v>45384</v>
      </c>
      <c r="V1288" s="29" t="s">
        <v>4640</v>
      </c>
      <c r="W1288" t="str">
        <f t="shared" si="110"/>
        <v>Max</v>
      </c>
      <c r="X1288" s="2">
        <v>120</v>
      </c>
    </row>
    <row r="1289" spans="1:24" x14ac:dyDescent="0.25">
      <c r="A1289" s="11"/>
      <c r="B1289" s="22" t="s">
        <v>1376</v>
      </c>
      <c r="C1289" s="22"/>
      <c r="D1289" s="22" t="s">
        <v>1377</v>
      </c>
      <c r="E1289" s="31" t="s">
        <v>4746</v>
      </c>
      <c r="F1289" s="12">
        <f>SUMIFS('Inventory Details'!$H:$H,'Inventory Details'!$B:$B,$B1289,'Inventory Details'!$E:$E,$E1289)</f>
        <v>8</v>
      </c>
      <c r="G1289" s="12">
        <f>SUMIFS('PO Details'!$H:$H,'PO Details'!$D:$D,Planning!$B1289,'PO Details'!$L:$L,$E1289)</f>
        <v>0</v>
      </c>
      <c r="H1289" s="12">
        <f>SUMIFS('SO Details'!$G:$G,'SO Details'!$D:$D,Planning!$B1289,'SO Details'!$K:$K,$E1289)</f>
        <v>0</v>
      </c>
      <c r="I1289" s="20">
        <f>IF(COUNTIFS($C:$C,B1289)&gt;1,SUMIFS('Sales Hx'!$Q:$Q,'Sales Hx'!$B:$B,_xlfn.XLOOKUP(B1289,C:C,B:B),'Sales Hx'!$D:$D,Planning!$E1289),SUMIFS('Sales Hx'!$Q:$Q,'Sales Hx'!$B:$B,Planning!$B1289,'Sales Hx'!$D:$D,Planning!$E1289))</f>
        <v>0</v>
      </c>
      <c r="J1289" s="16">
        <f>IF(COUNTIFS($C:$C,B1289)&gt;1,SUMIFS('Sales Hx'!$S:$S,'Sales Hx'!$B:$B,_xlfn.XLOOKUP(B1289,C:C,B:B),'Sales Hx'!$D:$D,E1289),SUMIFS('Sales Hx'!$S:$S,'Sales Hx'!$B:$B,$B1289,'Sales Hx'!$D:$D,$E1289))</f>
        <v>0</v>
      </c>
      <c r="K1289" s="16">
        <f t="shared" si="112"/>
        <v>0</v>
      </c>
      <c r="L1289" s="12">
        <f>IF(M1289&lt;&gt;"",M1289,IF(COUNTIFS($C:$C,B1289)&gt;1,SUMIFS('Sales Hx'!V:V,'Sales Hx'!$B:$B,_xlfn.XLOOKUP(B1289,C:C,B:B),'Sales Hx'!$D:$D,$E1289),SUMIFS('Sales Hx'!V:V,'Sales Hx'!$B:$B,$B1289,'Sales Hx'!$D:$D,$E1289)))</f>
        <v>0</v>
      </c>
      <c r="M1289" s="12">
        <v>0</v>
      </c>
      <c r="N1289" s="15">
        <f t="shared" si="109"/>
        <v>0</v>
      </c>
      <c r="O1289" s="21">
        <f t="shared" si="111"/>
        <v>0</v>
      </c>
      <c r="P1289" s="24">
        <v>0</v>
      </c>
      <c r="Q1289" s="18">
        <f t="shared" si="108"/>
        <v>0</v>
      </c>
      <c r="R1289" s="2">
        <v>1</v>
      </c>
      <c r="S1289" s="2">
        <v>120</v>
      </c>
      <c r="T1289" s="2" t="s">
        <v>4647</v>
      </c>
      <c r="U1289" s="28" t="str">
        <f>IF(G1289=0,"",_xlfn.MINIFS('PO Details'!$I:$I,'PO Details'!$D:$D,Planning!$B1289,'PO Details'!$L:$L,Planning!$E1289))</f>
        <v/>
      </c>
      <c r="V1289" s="29" t="s">
        <v>4640</v>
      </c>
      <c r="W1289" t="str">
        <f t="shared" si="110"/>
        <v>Max</v>
      </c>
      <c r="X1289" s="2">
        <v>120</v>
      </c>
    </row>
    <row r="1290" spans="1:24" x14ac:dyDescent="0.25">
      <c r="A1290" s="11"/>
      <c r="B1290" s="22" t="s">
        <v>1378</v>
      </c>
      <c r="C1290" s="22"/>
      <c r="D1290" s="22" t="s">
        <v>1379</v>
      </c>
      <c r="E1290" s="31" t="s">
        <v>106</v>
      </c>
      <c r="F1290" s="12">
        <f>SUMIFS('Inventory Details'!$H:$H,'Inventory Details'!$B:$B,$B1290,'Inventory Details'!$E:$E,$E1290)</f>
        <v>0</v>
      </c>
      <c r="G1290" s="12">
        <f>SUMIFS('PO Details'!$H:$H,'PO Details'!$D:$D,Planning!$B1290,'PO Details'!$L:$L,$E1290)</f>
        <v>0</v>
      </c>
      <c r="H1290" s="12">
        <f>SUMIFS('SO Details'!$G:$G,'SO Details'!$D:$D,Planning!$B1290,'SO Details'!$K:$K,$E1290)</f>
        <v>0</v>
      </c>
      <c r="I1290" s="20">
        <f>IF(COUNTIFS($C:$C,B1290)&gt;1,SUMIFS('Sales Hx'!$Q:$Q,'Sales Hx'!$B:$B,_xlfn.XLOOKUP(B1290,C:C,B:B),'Sales Hx'!$D:$D,Planning!$E1290),SUMIFS('Sales Hx'!$Q:$Q,'Sales Hx'!$B:$B,Planning!$B1290,'Sales Hx'!$D:$D,Planning!$E1290))</f>
        <v>0</v>
      </c>
      <c r="J1290" s="16">
        <f>IF(COUNTIFS($C:$C,B1290)&gt;1,SUMIFS('Sales Hx'!$S:$S,'Sales Hx'!$B:$B,_xlfn.XLOOKUP(B1290,C:C,B:B),'Sales Hx'!$D:$D,E1290),SUMIFS('Sales Hx'!$S:$S,'Sales Hx'!$B:$B,$B1290,'Sales Hx'!$D:$D,$E1290))</f>
        <v>0</v>
      </c>
      <c r="K1290" s="16">
        <f t="shared" si="112"/>
        <v>0</v>
      </c>
      <c r="L1290" s="12">
        <f>IF(M1290&lt;&gt;"",M1290,IF(COUNTIFS($C:$C,B1290)&gt;1,SUMIFS('Sales Hx'!V:V,'Sales Hx'!$B:$B,_xlfn.XLOOKUP(B1290,C:C,B:B),'Sales Hx'!$D:$D,$E1290),SUMIFS('Sales Hx'!V:V,'Sales Hx'!$B:$B,$B1290,'Sales Hx'!$D:$D,$E1290)))</f>
        <v>0</v>
      </c>
      <c r="M1290" s="12">
        <v>0</v>
      </c>
      <c r="N1290" s="15">
        <f t="shared" si="109"/>
        <v>0</v>
      </c>
      <c r="O1290" s="21">
        <f t="shared" si="111"/>
        <v>0</v>
      </c>
      <c r="P1290" s="24">
        <v>0</v>
      </c>
      <c r="Q1290" s="18">
        <f t="shared" si="108"/>
        <v>0</v>
      </c>
      <c r="R1290" s="2">
        <v>1</v>
      </c>
      <c r="S1290" s="2">
        <v>120</v>
      </c>
      <c r="T1290" s="2" t="s">
        <v>4647</v>
      </c>
      <c r="U1290" s="28" t="str">
        <f>IF(G1290=0,"",_xlfn.MINIFS('PO Details'!$I:$I,'PO Details'!$D:$D,Planning!$B1290,'PO Details'!$L:$L,Planning!$E1290))</f>
        <v/>
      </c>
      <c r="V1290" s="29" t="s">
        <v>4640</v>
      </c>
      <c r="W1290" t="str">
        <f t="shared" si="110"/>
        <v>Max</v>
      </c>
      <c r="X1290" s="2">
        <v>120</v>
      </c>
    </row>
    <row r="1291" spans="1:24" x14ac:dyDescent="0.25">
      <c r="A1291" s="11"/>
      <c r="B1291" s="22" t="s">
        <v>1378</v>
      </c>
      <c r="C1291" s="22"/>
      <c r="D1291" s="22" t="s">
        <v>1379</v>
      </c>
      <c r="E1291" s="31" t="s">
        <v>4746</v>
      </c>
      <c r="F1291" s="12">
        <f>SUMIFS('Inventory Details'!$H:$H,'Inventory Details'!$B:$B,$B1291,'Inventory Details'!$E:$E,$E1291)</f>
        <v>20</v>
      </c>
      <c r="G1291" s="12">
        <f>SUMIFS('PO Details'!$H:$H,'PO Details'!$D:$D,Planning!$B1291,'PO Details'!$L:$L,$E1291)</f>
        <v>0</v>
      </c>
      <c r="H1291" s="12">
        <f>SUMIFS('SO Details'!$G:$G,'SO Details'!$D:$D,Planning!$B1291,'SO Details'!$K:$K,$E1291)</f>
        <v>0</v>
      </c>
      <c r="I1291" s="20">
        <f>IF(COUNTIFS($C:$C,B1291)&gt;1,SUMIFS('Sales Hx'!$Q:$Q,'Sales Hx'!$B:$B,_xlfn.XLOOKUP(B1291,C:C,B:B),'Sales Hx'!$D:$D,Planning!$E1291),SUMIFS('Sales Hx'!$Q:$Q,'Sales Hx'!$B:$B,Planning!$B1291,'Sales Hx'!$D:$D,Planning!$E1291))</f>
        <v>0</v>
      </c>
      <c r="J1291" s="16">
        <f>IF(COUNTIFS($C:$C,B1291)&gt;1,SUMIFS('Sales Hx'!$S:$S,'Sales Hx'!$B:$B,_xlfn.XLOOKUP(B1291,C:C,B:B),'Sales Hx'!$D:$D,E1291),SUMIFS('Sales Hx'!$S:$S,'Sales Hx'!$B:$B,$B1291,'Sales Hx'!$D:$D,$E1291))</f>
        <v>0</v>
      </c>
      <c r="K1291" s="16">
        <f t="shared" si="112"/>
        <v>0</v>
      </c>
      <c r="L1291" s="12">
        <f>IF(M1291&lt;&gt;"",M1291,IF(COUNTIFS($C:$C,B1291)&gt;1,SUMIFS('Sales Hx'!V:V,'Sales Hx'!$B:$B,_xlfn.XLOOKUP(B1291,C:C,B:B),'Sales Hx'!$D:$D,$E1291),SUMIFS('Sales Hx'!V:V,'Sales Hx'!$B:$B,$B1291,'Sales Hx'!$D:$D,$E1291)))</f>
        <v>0</v>
      </c>
      <c r="M1291" s="12">
        <v>0</v>
      </c>
      <c r="N1291" s="15">
        <f t="shared" si="109"/>
        <v>0</v>
      </c>
      <c r="O1291" s="21">
        <f t="shared" si="111"/>
        <v>0</v>
      </c>
      <c r="P1291" s="24">
        <v>0</v>
      </c>
      <c r="Q1291" s="18">
        <f t="shared" si="108"/>
        <v>0</v>
      </c>
      <c r="R1291" s="2">
        <v>1</v>
      </c>
      <c r="S1291" s="2">
        <v>120</v>
      </c>
      <c r="T1291" s="2" t="s">
        <v>4647</v>
      </c>
      <c r="U1291" s="28" t="str">
        <f>IF(G1291=0,"",_xlfn.MINIFS('PO Details'!$I:$I,'PO Details'!$D:$D,Planning!$B1291,'PO Details'!$L:$L,Planning!$E1291))</f>
        <v/>
      </c>
      <c r="V1291" s="29" t="s">
        <v>4640</v>
      </c>
      <c r="W1291" t="str">
        <f t="shared" si="110"/>
        <v>Max</v>
      </c>
      <c r="X1291" s="2">
        <v>120</v>
      </c>
    </row>
    <row r="1292" spans="1:24" x14ac:dyDescent="0.25">
      <c r="A1292" s="11"/>
      <c r="B1292" s="22" t="s">
        <v>2386</v>
      </c>
      <c r="C1292" s="22"/>
      <c r="D1292" s="22"/>
      <c r="E1292" s="31" t="s">
        <v>4746</v>
      </c>
      <c r="F1292" s="12">
        <f>SUMIFS('Inventory Details'!$H:$H,'Inventory Details'!$B:$B,$B1292,'Inventory Details'!$E:$E,$E1292)</f>
        <v>0</v>
      </c>
      <c r="G1292" s="12">
        <f>SUMIFS('PO Details'!$H:$H,'PO Details'!$D:$D,Planning!$B1292,'PO Details'!$L:$L,$E1292)</f>
        <v>0</v>
      </c>
      <c r="H1292" s="12">
        <f>SUMIFS('SO Details'!$G:$G,'SO Details'!$D:$D,Planning!$B1292,'SO Details'!$K:$K,$E1292)</f>
        <v>0</v>
      </c>
      <c r="I1292" s="20">
        <f>IF(COUNTIFS($C:$C,B1292)&gt;1,SUMIFS('Sales Hx'!$Q:$Q,'Sales Hx'!$B:$B,_xlfn.XLOOKUP(B1292,C:C,B:B),'Sales Hx'!$D:$D,Planning!$E1292),SUMIFS('Sales Hx'!$Q:$Q,'Sales Hx'!$B:$B,Planning!$B1292,'Sales Hx'!$D:$D,Planning!$E1292))</f>
        <v>0</v>
      </c>
      <c r="J1292" s="16">
        <f>IF(COUNTIFS($C:$C,B1292)&gt;1,SUMIFS('Sales Hx'!$S:$S,'Sales Hx'!$B:$B,_xlfn.XLOOKUP(B1292,C:C,B:B),'Sales Hx'!$D:$D,E1292),SUMIFS('Sales Hx'!$S:$S,'Sales Hx'!$B:$B,$B1292,'Sales Hx'!$D:$D,$E1292))</f>
        <v>6.5789473684210523E-2</v>
      </c>
      <c r="K1292" s="16">
        <f t="shared" si="112"/>
        <v>0</v>
      </c>
      <c r="L1292" s="12">
        <f>IF(M1292&lt;&gt;"",M1292,IF(COUNTIFS($C:$C,B1292)&gt;1,SUMIFS('Sales Hx'!V:V,'Sales Hx'!$B:$B,_xlfn.XLOOKUP(B1292,C:C,B:B),'Sales Hx'!$D:$D,$E1292),SUMIFS('Sales Hx'!V:V,'Sales Hx'!$B:$B,$B1292,'Sales Hx'!$D:$D,$E1292)))</f>
        <v>0</v>
      </c>
      <c r="M1292" s="12">
        <v>0</v>
      </c>
      <c r="N1292" s="15">
        <f t="shared" si="109"/>
        <v>6.5789473684210523E-2</v>
      </c>
      <c r="O1292" s="21">
        <f t="shared" si="111"/>
        <v>0</v>
      </c>
      <c r="P1292" s="24">
        <v>0</v>
      </c>
      <c r="Q1292" s="18">
        <f t="shared" si="108"/>
        <v>0</v>
      </c>
      <c r="R1292" s="2">
        <v>1</v>
      </c>
      <c r="S1292" s="2">
        <v>120</v>
      </c>
      <c r="T1292" s="2" t="s">
        <v>4646</v>
      </c>
      <c r="U1292" s="28" t="str">
        <f>IF(G1292=0,"",_xlfn.MINIFS('PO Details'!$I:$I,'PO Details'!$D:$D,Planning!$B1292,'PO Details'!$L:$L,Planning!$E1292))</f>
        <v/>
      </c>
      <c r="V1292" s="29" t="s">
        <v>4640</v>
      </c>
      <c r="W1292" t="str">
        <f t="shared" si="110"/>
        <v>Max</v>
      </c>
      <c r="X1292" s="2">
        <v>120</v>
      </c>
    </row>
    <row r="1293" spans="1:24" x14ac:dyDescent="0.25">
      <c r="A1293" s="11" t="s">
        <v>4619</v>
      </c>
      <c r="B1293" s="22" t="s">
        <v>1382</v>
      </c>
      <c r="C1293" s="22"/>
      <c r="D1293" s="22" t="s">
        <v>1383</v>
      </c>
      <c r="E1293" s="31" t="s">
        <v>106</v>
      </c>
      <c r="F1293" s="12">
        <f>SUMIFS('Inventory Details'!$H:$H,'Inventory Details'!$B:$B,$B1293,'Inventory Details'!$E:$E,$E1293)</f>
        <v>0</v>
      </c>
      <c r="G1293" s="12">
        <f>SUMIFS('PO Details'!$H:$H,'PO Details'!$D:$D,Planning!$B1293,'PO Details'!$L:$L,$E1293)</f>
        <v>25</v>
      </c>
      <c r="H1293" s="12">
        <f>SUMIFS('SO Details'!$G:$G,'SO Details'!$D:$D,Planning!$B1293,'SO Details'!$K:$K,$E1293)</f>
        <v>0</v>
      </c>
      <c r="I1293" s="20">
        <f>IF(COUNTIFS($C:$C,B1293)&gt;1,SUMIFS('Sales Hx'!$Q:$Q,'Sales Hx'!$B:$B,_xlfn.XLOOKUP(B1293,C:C,B:B),'Sales Hx'!$D:$D,Planning!$E1293),SUMIFS('Sales Hx'!$Q:$Q,'Sales Hx'!$B:$B,Planning!$B1293,'Sales Hx'!$D:$D,Planning!$E1293))</f>
        <v>0</v>
      </c>
      <c r="J1293" s="16">
        <f>IF(COUNTIFS($C:$C,B1293)&gt;1,SUMIFS('Sales Hx'!$S:$S,'Sales Hx'!$B:$B,_xlfn.XLOOKUP(B1293,C:C,B:B),'Sales Hx'!$D:$D,E1293),SUMIFS('Sales Hx'!$S:$S,'Sales Hx'!$B:$B,$B1293,'Sales Hx'!$D:$D,$E1293))</f>
        <v>0</v>
      </c>
      <c r="K1293" s="16">
        <f t="shared" si="112"/>
        <v>0</v>
      </c>
      <c r="L1293" s="12">
        <f>IF(M1293&lt;&gt;"",M1293,IF(COUNTIFS($C:$C,B1293)&gt;1,SUMIFS('Sales Hx'!V:V,'Sales Hx'!$B:$B,_xlfn.XLOOKUP(B1293,C:C,B:B),'Sales Hx'!$D:$D,$E1293),SUMIFS('Sales Hx'!V:V,'Sales Hx'!$B:$B,$B1293,'Sales Hx'!$D:$D,$E1293)))</f>
        <v>0</v>
      </c>
      <c r="M1293" s="12">
        <v>0</v>
      </c>
      <c r="N1293" s="15">
        <f t="shared" si="109"/>
        <v>0</v>
      </c>
      <c r="O1293" s="21">
        <f t="shared" si="111"/>
        <v>0</v>
      </c>
      <c r="P1293" s="24">
        <v>3.5</v>
      </c>
      <c r="Q1293" s="18">
        <f t="shared" si="108"/>
        <v>0</v>
      </c>
      <c r="R1293" s="2">
        <v>1</v>
      </c>
      <c r="S1293" s="2">
        <v>120</v>
      </c>
      <c r="T1293" s="2" t="s">
        <v>4647</v>
      </c>
      <c r="U1293" s="28">
        <f>IF(G1293=0,"",_xlfn.MINIFS('PO Details'!$I:$I,'PO Details'!$D:$D,Planning!$B1293,'PO Details'!$L:$L,Planning!$E1293))</f>
        <v>45443</v>
      </c>
      <c r="V1293" s="29" t="s">
        <v>4640</v>
      </c>
      <c r="W1293" t="str">
        <f t="shared" si="110"/>
        <v>Max</v>
      </c>
      <c r="X1293" s="2">
        <v>120</v>
      </c>
    </row>
    <row r="1294" spans="1:24" x14ac:dyDescent="0.25">
      <c r="A1294" s="11" t="s">
        <v>4619</v>
      </c>
      <c r="B1294" s="22" t="s">
        <v>1382</v>
      </c>
      <c r="C1294" s="22"/>
      <c r="D1294" s="22" t="s">
        <v>1383</v>
      </c>
      <c r="E1294" s="31" t="s">
        <v>820</v>
      </c>
      <c r="F1294" s="12">
        <f>SUMIFS('Inventory Details'!$H:$H,'Inventory Details'!$B:$B,$B1294,'Inventory Details'!$E:$E,$E1294)</f>
        <v>0</v>
      </c>
      <c r="G1294" s="12">
        <f>SUMIFS('PO Details'!$H:$H,'PO Details'!$D:$D,Planning!$B1294,'PO Details'!$L:$L,$E1294)</f>
        <v>30</v>
      </c>
      <c r="H1294" s="12">
        <f>SUMIFS('SO Details'!$G:$G,'SO Details'!$D:$D,Planning!$B1294,'SO Details'!$K:$K,$E1294)</f>
        <v>0</v>
      </c>
      <c r="I1294" s="20">
        <f>IF(COUNTIFS($C:$C,B1294)&gt;1,SUMIFS('Sales Hx'!$Q:$Q,'Sales Hx'!$B:$B,_xlfn.XLOOKUP(B1294,C:C,B:B),'Sales Hx'!$D:$D,Planning!$E1294),SUMIFS('Sales Hx'!$Q:$Q,'Sales Hx'!$B:$B,Planning!$B1294,'Sales Hx'!$D:$D,Planning!$E1294))</f>
        <v>0</v>
      </c>
      <c r="J1294" s="16">
        <f>IF(COUNTIFS($C:$C,B1294)&gt;1,SUMIFS('Sales Hx'!$S:$S,'Sales Hx'!$B:$B,_xlfn.XLOOKUP(B1294,C:C,B:B),'Sales Hx'!$D:$D,E1294),SUMIFS('Sales Hx'!$S:$S,'Sales Hx'!$B:$B,$B1294,'Sales Hx'!$D:$D,$E1294))</f>
        <v>0</v>
      </c>
      <c r="K1294" s="16">
        <f t="shared" si="112"/>
        <v>0</v>
      </c>
      <c r="L1294" s="12">
        <f>IF(M1294&lt;&gt;"",M1294,IF(COUNTIFS($C:$C,B1294)&gt;1,SUMIFS('Sales Hx'!V:V,'Sales Hx'!$B:$B,_xlfn.XLOOKUP(B1294,C:C,B:B),'Sales Hx'!$D:$D,$E1294),SUMIFS('Sales Hx'!V:V,'Sales Hx'!$B:$B,$B1294,'Sales Hx'!$D:$D,$E1294)))</f>
        <v>0</v>
      </c>
      <c r="M1294" s="12">
        <v>0</v>
      </c>
      <c r="N1294" s="15">
        <f t="shared" si="109"/>
        <v>0</v>
      </c>
      <c r="O1294" s="21">
        <f t="shared" si="111"/>
        <v>0</v>
      </c>
      <c r="P1294" s="24">
        <v>3.5</v>
      </c>
      <c r="Q1294" s="18">
        <f t="shared" si="108"/>
        <v>0</v>
      </c>
      <c r="R1294" s="2">
        <v>1</v>
      </c>
      <c r="S1294" s="2">
        <v>120</v>
      </c>
      <c r="T1294" s="2" t="s">
        <v>4647</v>
      </c>
      <c r="U1294" s="28">
        <f>IF(G1294=0,"",_xlfn.MINIFS('PO Details'!$I:$I,'PO Details'!$D:$D,Planning!$B1294,'PO Details'!$L:$L,Planning!$E1294))</f>
        <v>45474</v>
      </c>
      <c r="V1294" s="29" t="s">
        <v>4640</v>
      </c>
      <c r="W1294" t="str">
        <f t="shared" si="110"/>
        <v>Max</v>
      </c>
      <c r="X1294" s="2">
        <v>120</v>
      </c>
    </row>
    <row r="1295" spans="1:24" x14ac:dyDescent="0.25">
      <c r="A1295" s="11" t="s">
        <v>4619</v>
      </c>
      <c r="B1295" s="22" t="s">
        <v>1382</v>
      </c>
      <c r="C1295" s="22"/>
      <c r="D1295" s="22" t="s">
        <v>1383</v>
      </c>
      <c r="E1295" s="31" t="s">
        <v>109</v>
      </c>
      <c r="F1295" s="12">
        <f>SUMIFS('Inventory Details'!$H:$H,'Inventory Details'!$B:$B,$B1295,'Inventory Details'!$E:$E,$E1295)</f>
        <v>10</v>
      </c>
      <c r="G1295" s="12">
        <f>SUMIFS('PO Details'!$H:$H,'PO Details'!$D:$D,Planning!$B1295,'PO Details'!$L:$L,$E1295)</f>
        <v>0</v>
      </c>
      <c r="H1295" s="12">
        <f>SUMIFS('SO Details'!$G:$G,'SO Details'!$D:$D,Planning!$B1295,'SO Details'!$K:$K,$E1295)</f>
        <v>0</v>
      </c>
      <c r="I1295" s="20">
        <f>IF(COUNTIFS($C:$C,B1295)&gt;1,SUMIFS('Sales Hx'!$Q:$Q,'Sales Hx'!$B:$B,_xlfn.XLOOKUP(B1295,C:C,B:B),'Sales Hx'!$D:$D,Planning!$E1295),SUMIFS('Sales Hx'!$Q:$Q,'Sales Hx'!$B:$B,Planning!$B1295,'Sales Hx'!$D:$D,Planning!$E1295))</f>
        <v>0</v>
      </c>
      <c r="J1295" s="16">
        <f>IF(COUNTIFS($C:$C,B1295)&gt;1,SUMIFS('Sales Hx'!$S:$S,'Sales Hx'!$B:$B,_xlfn.XLOOKUP(B1295,C:C,B:B),'Sales Hx'!$D:$D,E1295),SUMIFS('Sales Hx'!$S:$S,'Sales Hx'!$B:$B,$B1295,'Sales Hx'!$D:$D,$E1295))</f>
        <v>0</v>
      </c>
      <c r="K1295" s="16">
        <f t="shared" si="112"/>
        <v>0</v>
      </c>
      <c r="L1295" s="12">
        <f>IF(M1295&lt;&gt;"",M1295,IF(COUNTIFS($C:$C,B1295)&gt;1,SUMIFS('Sales Hx'!V:V,'Sales Hx'!$B:$B,_xlfn.XLOOKUP(B1295,C:C,B:B),'Sales Hx'!$D:$D,$E1295),SUMIFS('Sales Hx'!V:V,'Sales Hx'!$B:$B,$B1295,'Sales Hx'!$D:$D,$E1295)))</f>
        <v>0</v>
      </c>
      <c r="M1295" s="12">
        <v>0</v>
      </c>
      <c r="N1295" s="15">
        <f t="shared" si="109"/>
        <v>0</v>
      </c>
      <c r="O1295" s="21">
        <f t="shared" si="111"/>
        <v>0</v>
      </c>
      <c r="P1295" s="24">
        <v>3.5</v>
      </c>
      <c r="Q1295" s="18">
        <f t="shared" si="108"/>
        <v>0</v>
      </c>
      <c r="R1295" s="2">
        <v>1</v>
      </c>
      <c r="S1295" s="2">
        <v>120</v>
      </c>
      <c r="T1295" s="2" t="s">
        <v>4647</v>
      </c>
      <c r="U1295" s="28" t="str">
        <f>IF(G1295=0,"",_xlfn.MINIFS('PO Details'!$I:$I,'PO Details'!$D:$D,Planning!$B1295,'PO Details'!$L:$L,Planning!$E1295))</f>
        <v/>
      </c>
      <c r="V1295" s="29" t="s">
        <v>4640</v>
      </c>
      <c r="W1295" t="str">
        <f t="shared" si="110"/>
        <v>Max</v>
      </c>
      <c r="X1295" s="2">
        <v>120</v>
      </c>
    </row>
    <row r="1296" spans="1:24" x14ac:dyDescent="0.25">
      <c r="A1296" s="11" t="s">
        <v>4619</v>
      </c>
      <c r="B1296" s="22" t="s">
        <v>1382</v>
      </c>
      <c r="C1296" s="22"/>
      <c r="D1296" s="22" t="s">
        <v>1383</v>
      </c>
      <c r="E1296" s="31" t="s">
        <v>113</v>
      </c>
      <c r="F1296" s="12">
        <f>SUMIFS('Inventory Details'!$H:$H,'Inventory Details'!$B:$B,$B1296,'Inventory Details'!$E:$E,$E1296)</f>
        <v>38</v>
      </c>
      <c r="G1296" s="12">
        <f>SUMIFS('PO Details'!$H:$H,'PO Details'!$D:$D,Planning!$B1296,'PO Details'!$L:$L,$E1296)</f>
        <v>0</v>
      </c>
      <c r="H1296" s="12">
        <f>SUMIFS('SO Details'!$G:$G,'SO Details'!$D:$D,Planning!$B1296,'SO Details'!$K:$K,$E1296)</f>
        <v>0</v>
      </c>
      <c r="I1296" s="20">
        <f>IF(COUNTIFS($C:$C,B1296)&gt;1,SUMIFS('Sales Hx'!$Q:$Q,'Sales Hx'!$B:$B,_xlfn.XLOOKUP(B1296,C:C,B:B),'Sales Hx'!$D:$D,Planning!$E1296),SUMIFS('Sales Hx'!$Q:$Q,'Sales Hx'!$B:$B,Planning!$B1296,'Sales Hx'!$D:$D,Planning!$E1296))</f>
        <v>0</v>
      </c>
      <c r="J1296" s="16">
        <f>IF(COUNTIFS($C:$C,B1296)&gt;1,SUMIFS('Sales Hx'!$S:$S,'Sales Hx'!$B:$B,_xlfn.XLOOKUP(B1296,C:C,B:B),'Sales Hx'!$D:$D,E1296),SUMIFS('Sales Hx'!$S:$S,'Sales Hx'!$B:$B,$B1296,'Sales Hx'!$D:$D,$E1296))</f>
        <v>0</v>
      </c>
      <c r="K1296" s="16">
        <f t="shared" si="112"/>
        <v>0</v>
      </c>
      <c r="L1296" s="12">
        <f>IF(M1296&lt;&gt;"",M1296,IF(COUNTIFS($C:$C,B1296)&gt;1,SUMIFS('Sales Hx'!V:V,'Sales Hx'!$B:$B,_xlfn.XLOOKUP(B1296,C:C,B:B),'Sales Hx'!$D:$D,$E1296),SUMIFS('Sales Hx'!V:V,'Sales Hx'!$B:$B,$B1296,'Sales Hx'!$D:$D,$E1296)))</f>
        <v>0</v>
      </c>
      <c r="M1296" s="12">
        <v>0</v>
      </c>
      <c r="N1296" s="15">
        <f t="shared" si="109"/>
        <v>0</v>
      </c>
      <c r="O1296" s="21">
        <f t="shared" si="111"/>
        <v>0</v>
      </c>
      <c r="P1296" s="24">
        <v>3.5</v>
      </c>
      <c r="Q1296" s="18">
        <f t="shared" si="108"/>
        <v>0</v>
      </c>
      <c r="R1296" s="2">
        <v>1</v>
      </c>
      <c r="S1296" s="2">
        <v>120</v>
      </c>
      <c r="T1296" s="2" t="s">
        <v>4647</v>
      </c>
      <c r="U1296" s="28" t="str">
        <f>IF(G1296=0,"",_xlfn.MINIFS('PO Details'!$I:$I,'PO Details'!$D:$D,Planning!$B1296,'PO Details'!$L:$L,Planning!$E1296))</f>
        <v/>
      </c>
      <c r="V1296" s="29" t="s">
        <v>4640</v>
      </c>
      <c r="W1296" t="str">
        <f t="shared" si="110"/>
        <v>Max</v>
      </c>
      <c r="X1296" s="2">
        <v>120</v>
      </c>
    </row>
    <row r="1297" spans="1:24" x14ac:dyDescent="0.25">
      <c r="A1297" s="11" t="s">
        <v>4619</v>
      </c>
      <c r="B1297" s="22" t="s">
        <v>135</v>
      </c>
      <c r="C1297" s="22"/>
      <c r="D1297" s="22" t="s">
        <v>136</v>
      </c>
      <c r="E1297" s="31" t="s">
        <v>25</v>
      </c>
      <c r="F1297" s="12">
        <f>SUMIFS('Inventory Details'!$H:$H,'Inventory Details'!$B:$B,$B1297,'Inventory Details'!$E:$E,$E1297)</f>
        <v>0</v>
      </c>
      <c r="G1297" s="12">
        <f>SUMIFS('PO Details'!$H:$H,'PO Details'!$D:$D,Planning!$B1297,'PO Details'!$L:$L,$E1297)</f>
        <v>349</v>
      </c>
      <c r="H1297" s="12">
        <f>SUMIFS('SO Details'!$G:$G,'SO Details'!$D:$D,Planning!$B1297,'SO Details'!$K:$K,$E1297)</f>
        <v>0</v>
      </c>
      <c r="I1297" s="20">
        <f>IF(COUNTIFS($C:$C,B1297)&gt;1,SUMIFS('Sales Hx'!$Q:$Q,'Sales Hx'!$B:$B,_xlfn.XLOOKUP(B1297,C:C,B:B),'Sales Hx'!$D:$D,Planning!$E1297),SUMIFS('Sales Hx'!$Q:$Q,'Sales Hx'!$B:$B,Planning!$B1297,'Sales Hx'!$D:$D,Planning!$E1297))</f>
        <v>0</v>
      </c>
      <c r="J1297" s="16">
        <f>IF(COUNTIFS($C:$C,B1297)&gt;1,SUMIFS('Sales Hx'!$S:$S,'Sales Hx'!$B:$B,_xlfn.XLOOKUP(B1297,C:C,B:B),'Sales Hx'!$D:$D,E1297),SUMIFS('Sales Hx'!$S:$S,'Sales Hx'!$B:$B,$B1297,'Sales Hx'!$D:$D,$E1297))</f>
        <v>0</v>
      </c>
      <c r="K1297" s="16">
        <f t="shared" si="112"/>
        <v>0</v>
      </c>
      <c r="L1297" s="12">
        <f>IF(M1297&lt;&gt;"",M1297,IF(COUNTIFS($C:$C,B1297)&gt;1,SUMIFS('Sales Hx'!V:V,'Sales Hx'!$B:$B,_xlfn.XLOOKUP(B1297,C:C,B:B),'Sales Hx'!$D:$D,$E1297),SUMIFS('Sales Hx'!V:V,'Sales Hx'!$B:$B,$B1297,'Sales Hx'!$D:$D,$E1297)))</f>
        <v>0</v>
      </c>
      <c r="M1297" s="12">
        <v>0</v>
      </c>
      <c r="N1297" s="15">
        <f t="shared" si="109"/>
        <v>0</v>
      </c>
      <c r="O1297" s="21">
        <f t="shared" si="111"/>
        <v>0</v>
      </c>
      <c r="P1297" s="24">
        <v>4.3635999999999999</v>
      </c>
      <c r="Q1297" s="18">
        <f t="shared" si="108"/>
        <v>0</v>
      </c>
      <c r="R1297" s="2">
        <v>1</v>
      </c>
      <c r="S1297" s="2">
        <v>120</v>
      </c>
      <c r="T1297" s="2" t="s">
        <v>4647</v>
      </c>
      <c r="U1297" s="28">
        <f>IF(G1297=0,"",_xlfn.MINIFS('PO Details'!$I:$I,'PO Details'!$D:$D,Planning!$B1297,'PO Details'!$L:$L,Planning!$E1297))</f>
        <v>45384</v>
      </c>
      <c r="V1297" s="29" t="s">
        <v>4640</v>
      </c>
      <c r="W1297" t="str">
        <f t="shared" si="110"/>
        <v>Max</v>
      </c>
      <c r="X1297" s="2">
        <v>120</v>
      </c>
    </row>
    <row r="1298" spans="1:24" x14ac:dyDescent="0.25">
      <c r="A1298" s="11"/>
      <c r="B1298" s="22" t="s">
        <v>4739</v>
      </c>
      <c r="C1298" s="22"/>
      <c r="D1298" s="22" t="s">
        <v>4740</v>
      </c>
      <c r="E1298" s="31" t="s">
        <v>109</v>
      </c>
      <c r="F1298" s="12">
        <f>SUMIFS('Inventory Details'!$H:$H,'Inventory Details'!$B:$B,$B1298,'Inventory Details'!$E:$E,$E1298)</f>
        <v>37</v>
      </c>
      <c r="G1298" s="12">
        <f>SUMIFS('PO Details'!$H:$H,'PO Details'!$D:$D,Planning!$B1298,'PO Details'!$L:$L,$E1298)</f>
        <v>0</v>
      </c>
      <c r="H1298" s="12">
        <f>SUMIFS('SO Details'!$G:$G,'SO Details'!$D:$D,Planning!$B1298,'SO Details'!$K:$K,$E1298)</f>
        <v>0</v>
      </c>
      <c r="I1298" s="20">
        <f>IF(COUNTIFS($C:$C,B1298)&gt;1,SUMIFS('Sales Hx'!$Q:$Q,'Sales Hx'!$B:$B,_xlfn.XLOOKUP(B1298,C:C,B:B),'Sales Hx'!$D:$D,Planning!$E1298),SUMIFS('Sales Hx'!$Q:$Q,'Sales Hx'!$B:$B,Planning!$B1298,'Sales Hx'!$D:$D,Planning!$E1298))</f>
        <v>0</v>
      </c>
      <c r="J1298" s="16">
        <f>IF(COUNTIFS($C:$C,B1298)&gt;1,SUMIFS('Sales Hx'!$S:$S,'Sales Hx'!$B:$B,_xlfn.XLOOKUP(B1298,C:C,B:B),'Sales Hx'!$D:$D,E1298),SUMIFS('Sales Hx'!$S:$S,'Sales Hx'!$B:$B,$B1298,'Sales Hx'!$D:$D,$E1298))</f>
        <v>0</v>
      </c>
      <c r="K1298" s="16">
        <f t="shared" si="112"/>
        <v>0</v>
      </c>
      <c r="L1298" s="12">
        <f>IF(M1298&lt;&gt;"",M1298,IF(COUNTIFS($C:$C,B1298)&gt;1,SUMIFS('Sales Hx'!V:V,'Sales Hx'!$B:$B,_xlfn.XLOOKUP(B1298,C:C,B:B),'Sales Hx'!$D:$D,$E1298),SUMIFS('Sales Hx'!V:V,'Sales Hx'!$B:$B,$B1298,'Sales Hx'!$D:$D,$E1298)))</f>
        <v>0</v>
      </c>
      <c r="M1298" s="12">
        <v>0</v>
      </c>
      <c r="N1298" s="15">
        <f t="shared" si="109"/>
        <v>0</v>
      </c>
      <c r="O1298" s="21">
        <f t="shared" si="111"/>
        <v>0</v>
      </c>
      <c r="P1298" s="24">
        <v>0</v>
      </c>
      <c r="Q1298" s="18">
        <f t="shared" si="108"/>
        <v>0</v>
      </c>
      <c r="R1298" s="2">
        <v>1</v>
      </c>
      <c r="S1298" s="2">
        <v>90</v>
      </c>
      <c r="T1298" s="2" t="s">
        <v>4647</v>
      </c>
      <c r="U1298" s="28" t="str">
        <f>IF(G1298=0,"",_xlfn.MINIFS('PO Details'!$I:$I,'PO Details'!$D:$D,Planning!$B1298,'PO Details'!$L:$L,Planning!$E1298))</f>
        <v/>
      </c>
      <c r="V1298" s="29" t="s">
        <v>4640</v>
      </c>
      <c r="W1298" t="str">
        <f t="shared" si="110"/>
        <v>Max</v>
      </c>
      <c r="X1298" s="2">
        <v>120</v>
      </c>
    </row>
    <row r="1299" spans="1:24" x14ac:dyDescent="0.25">
      <c r="A1299" s="11"/>
      <c r="B1299" s="22" t="s">
        <v>4739</v>
      </c>
      <c r="C1299" s="22"/>
      <c r="D1299" s="22" t="s">
        <v>4740</v>
      </c>
      <c r="E1299" s="31" t="s">
        <v>820</v>
      </c>
      <c r="F1299" s="12">
        <f>SUMIFS('Inventory Details'!$H:$H,'Inventory Details'!$B:$B,$B1299,'Inventory Details'!$E:$E,$E1299)</f>
        <v>37</v>
      </c>
      <c r="G1299" s="12">
        <f>SUMIFS('PO Details'!$H:$H,'PO Details'!$D:$D,Planning!$B1299,'PO Details'!$L:$L,$E1299)</f>
        <v>0</v>
      </c>
      <c r="H1299" s="12">
        <f>SUMIFS('SO Details'!$G:$G,'SO Details'!$D:$D,Planning!$B1299,'SO Details'!$K:$K,$E1299)</f>
        <v>0</v>
      </c>
      <c r="I1299" s="20">
        <f>IF(COUNTIFS($C:$C,B1299)&gt;1,SUMIFS('Sales Hx'!$Q:$Q,'Sales Hx'!$B:$B,_xlfn.XLOOKUP(B1299,C:C,B:B),'Sales Hx'!$D:$D,Planning!$E1299),SUMIFS('Sales Hx'!$Q:$Q,'Sales Hx'!$B:$B,Planning!$B1299,'Sales Hx'!$D:$D,Planning!$E1299))</f>
        <v>0</v>
      </c>
      <c r="J1299" s="16">
        <f>IF(COUNTIFS($C:$C,B1299)&gt;1,SUMIFS('Sales Hx'!$S:$S,'Sales Hx'!$B:$B,_xlfn.XLOOKUP(B1299,C:C,B:B),'Sales Hx'!$D:$D,E1299),SUMIFS('Sales Hx'!$S:$S,'Sales Hx'!$B:$B,$B1299,'Sales Hx'!$D:$D,$E1299))</f>
        <v>0</v>
      </c>
      <c r="K1299" s="16">
        <f t="shared" si="112"/>
        <v>0</v>
      </c>
      <c r="L1299" s="12">
        <f>IF(M1299&lt;&gt;"",M1299,IF(COUNTIFS($C:$C,B1299)&gt;1,SUMIFS('Sales Hx'!V:V,'Sales Hx'!$B:$B,_xlfn.XLOOKUP(B1299,C:C,B:B),'Sales Hx'!$D:$D,$E1299),SUMIFS('Sales Hx'!V:V,'Sales Hx'!$B:$B,$B1299,'Sales Hx'!$D:$D,$E1299)))</f>
        <v>0</v>
      </c>
      <c r="M1299" s="12">
        <v>0</v>
      </c>
      <c r="N1299" s="15">
        <f t="shared" si="109"/>
        <v>0</v>
      </c>
      <c r="O1299" s="21">
        <f t="shared" si="111"/>
        <v>0</v>
      </c>
      <c r="P1299" s="24">
        <v>0</v>
      </c>
      <c r="Q1299" s="18">
        <f t="shared" si="108"/>
        <v>0</v>
      </c>
      <c r="R1299" s="2">
        <v>1</v>
      </c>
      <c r="S1299" s="2">
        <v>90</v>
      </c>
      <c r="T1299" s="2" t="s">
        <v>4647</v>
      </c>
      <c r="U1299" s="28" t="str">
        <f>IF(G1299=0,"",_xlfn.MINIFS('PO Details'!$I:$I,'PO Details'!$D:$D,Planning!$B1299,'PO Details'!$L:$L,Planning!$E1299))</f>
        <v/>
      </c>
      <c r="V1299" s="29" t="s">
        <v>4640</v>
      </c>
      <c r="W1299" t="str">
        <f t="shared" si="110"/>
        <v>Max</v>
      </c>
      <c r="X1299" s="2">
        <v>120</v>
      </c>
    </row>
    <row r="1300" spans="1:24" x14ac:dyDescent="0.25">
      <c r="A1300" s="11"/>
      <c r="B1300" s="22" t="s">
        <v>4739</v>
      </c>
      <c r="C1300" s="22"/>
      <c r="D1300" s="22" t="s">
        <v>4740</v>
      </c>
      <c r="E1300" s="31" t="s">
        <v>4746</v>
      </c>
      <c r="F1300" s="12">
        <f>SUMIFS('Inventory Details'!$H:$H,'Inventory Details'!$B:$B,$B1300,'Inventory Details'!$E:$E,$E1300)</f>
        <v>10</v>
      </c>
      <c r="G1300" s="12">
        <f>SUMIFS('PO Details'!$H:$H,'PO Details'!$D:$D,Planning!$B1300,'PO Details'!$L:$L,$E1300)</f>
        <v>0</v>
      </c>
      <c r="H1300" s="12">
        <f>SUMIFS('SO Details'!$G:$G,'SO Details'!$D:$D,Planning!$B1300,'SO Details'!$K:$K,$E1300)</f>
        <v>0</v>
      </c>
      <c r="I1300" s="20">
        <f>IF(COUNTIFS($C:$C,B1300)&gt;1,SUMIFS('Sales Hx'!$Q:$Q,'Sales Hx'!$B:$B,_xlfn.XLOOKUP(B1300,C:C,B:B),'Sales Hx'!$D:$D,Planning!$E1300),SUMIFS('Sales Hx'!$Q:$Q,'Sales Hx'!$B:$B,Planning!$B1300,'Sales Hx'!$D:$D,Planning!$E1300))</f>
        <v>0</v>
      </c>
      <c r="J1300" s="16">
        <f>IF(COUNTIFS($C:$C,B1300)&gt;1,SUMIFS('Sales Hx'!$S:$S,'Sales Hx'!$B:$B,_xlfn.XLOOKUP(B1300,C:C,B:B),'Sales Hx'!$D:$D,E1300),SUMIFS('Sales Hx'!$S:$S,'Sales Hx'!$B:$B,$B1300,'Sales Hx'!$D:$D,$E1300))</f>
        <v>0</v>
      </c>
      <c r="K1300" s="16">
        <f t="shared" si="112"/>
        <v>0</v>
      </c>
      <c r="L1300" s="12">
        <f>IF(M1300&lt;&gt;"",M1300,IF(COUNTIFS($C:$C,B1300)&gt;1,SUMIFS('Sales Hx'!V:V,'Sales Hx'!$B:$B,_xlfn.XLOOKUP(B1300,C:C,B:B),'Sales Hx'!$D:$D,$E1300),SUMIFS('Sales Hx'!V:V,'Sales Hx'!$B:$B,$B1300,'Sales Hx'!$D:$D,$E1300)))</f>
        <v>0</v>
      </c>
      <c r="M1300" s="12">
        <v>0</v>
      </c>
      <c r="N1300" s="15">
        <f t="shared" si="109"/>
        <v>0</v>
      </c>
      <c r="O1300" s="21">
        <f t="shared" si="111"/>
        <v>0</v>
      </c>
      <c r="P1300" s="24">
        <v>0</v>
      </c>
      <c r="Q1300" s="18">
        <f t="shared" si="108"/>
        <v>0</v>
      </c>
      <c r="R1300" s="2">
        <v>1</v>
      </c>
      <c r="S1300" s="2">
        <v>90</v>
      </c>
      <c r="T1300" s="2" t="s">
        <v>4647</v>
      </c>
      <c r="U1300" s="28" t="str">
        <f>IF(G1300=0,"",_xlfn.MINIFS('PO Details'!$I:$I,'PO Details'!$D:$D,Planning!$B1300,'PO Details'!$L:$L,Planning!$E1300))</f>
        <v/>
      </c>
      <c r="V1300" s="29" t="s">
        <v>4640</v>
      </c>
      <c r="W1300" t="str">
        <f t="shared" si="110"/>
        <v>Max</v>
      </c>
      <c r="X1300" s="2">
        <v>120</v>
      </c>
    </row>
    <row r="1301" spans="1:24" x14ac:dyDescent="0.25">
      <c r="A1301" s="11" t="s">
        <v>4616</v>
      </c>
      <c r="B1301" s="22" t="s">
        <v>137</v>
      </c>
      <c r="C1301" s="22"/>
      <c r="D1301" s="22" t="s">
        <v>138</v>
      </c>
      <c r="E1301" s="31" t="s">
        <v>820</v>
      </c>
      <c r="F1301" s="12">
        <f>SUMIFS('Inventory Details'!$H:$H,'Inventory Details'!$B:$B,$B1301,'Inventory Details'!$E:$E,$E1301)</f>
        <v>1</v>
      </c>
      <c r="G1301" s="12">
        <f>SUMIFS('PO Details'!$H:$H,'PO Details'!$D:$D,Planning!$B1301,'PO Details'!$L:$L,$E1301)</f>
        <v>27</v>
      </c>
      <c r="H1301" s="12">
        <f>SUMIFS('SO Details'!$G:$G,'SO Details'!$D:$D,Planning!$B1301,'SO Details'!$K:$K,$E1301)</f>
        <v>0</v>
      </c>
      <c r="I1301" s="20">
        <f>IF(COUNTIFS($C:$C,B1301)&gt;1,SUMIFS('Sales Hx'!$Q:$Q,'Sales Hx'!$B:$B,_xlfn.XLOOKUP(B1301,C:C,B:B),'Sales Hx'!$D:$D,Planning!$E1301),SUMIFS('Sales Hx'!$Q:$Q,'Sales Hx'!$B:$B,Planning!$B1301,'Sales Hx'!$D:$D,Planning!$E1301))</f>
        <v>1.4</v>
      </c>
      <c r="J1301" s="16">
        <f>IF(COUNTIFS($C:$C,B1301)&gt;1,SUMIFS('Sales Hx'!$S:$S,'Sales Hx'!$B:$B,_xlfn.XLOOKUP(B1301,C:C,B:B),'Sales Hx'!$D:$D,E1301),SUMIFS('Sales Hx'!$S:$S,'Sales Hx'!$B:$B,$B1301,'Sales Hx'!$D:$D,$E1301))</f>
        <v>4.6052631578947366E-2</v>
      </c>
      <c r="K1301" s="16">
        <f t="shared" si="112"/>
        <v>20</v>
      </c>
      <c r="L1301" s="12">
        <f>IF(M1301&lt;&gt;"",M1301,IF(COUNTIFS($C:$C,B1301)&gt;1,SUMIFS('Sales Hx'!V:V,'Sales Hx'!$B:$B,_xlfn.XLOOKUP(B1301,C:C,B:B),'Sales Hx'!$D:$D,$E1301),SUMIFS('Sales Hx'!V:V,'Sales Hx'!$B:$B,$B1301,'Sales Hx'!$D:$D,$E1301)))</f>
        <v>0</v>
      </c>
      <c r="M1301" s="12">
        <v>0</v>
      </c>
      <c r="N1301" s="15">
        <f t="shared" si="109"/>
        <v>4.6052631578947366E-2</v>
      </c>
      <c r="O1301" s="21">
        <f t="shared" si="111"/>
        <v>0</v>
      </c>
      <c r="P1301" s="24">
        <v>0.1138</v>
      </c>
      <c r="Q1301" s="18">
        <f t="shared" si="108"/>
        <v>0</v>
      </c>
      <c r="R1301" s="2">
        <v>1</v>
      </c>
      <c r="S1301" s="2">
        <v>120</v>
      </c>
      <c r="T1301" s="2" t="s">
        <v>4647</v>
      </c>
      <c r="U1301" s="28">
        <f>IF(G1301=0,"",_xlfn.MINIFS('PO Details'!$I:$I,'PO Details'!$D:$D,Planning!$B1301,'PO Details'!$L:$L,Planning!$E1301))</f>
        <v>45443</v>
      </c>
      <c r="V1301" s="29" t="s">
        <v>4640</v>
      </c>
      <c r="W1301" t="str">
        <f t="shared" si="110"/>
        <v>Max</v>
      </c>
      <c r="X1301" s="2">
        <v>120</v>
      </c>
    </row>
    <row r="1302" spans="1:24" x14ac:dyDescent="0.25">
      <c r="A1302" s="11" t="s">
        <v>4616</v>
      </c>
      <c r="B1302" s="22" t="s">
        <v>137</v>
      </c>
      <c r="C1302" s="22"/>
      <c r="D1302" s="22" t="s">
        <v>138</v>
      </c>
      <c r="E1302" s="31" t="s">
        <v>4746</v>
      </c>
      <c r="F1302" s="12">
        <f>SUMIFS('Inventory Details'!$H:$H,'Inventory Details'!$B:$B,$B1302,'Inventory Details'!$E:$E,$E1302)</f>
        <v>12</v>
      </c>
      <c r="G1302" s="12">
        <f>SUMIFS('PO Details'!$H:$H,'PO Details'!$D:$D,Planning!$B1302,'PO Details'!$L:$L,$E1302)</f>
        <v>20</v>
      </c>
      <c r="H1302" s="12">
        <f>SUMIFS('SO Details'!$G:$G,'SO Details'!$D:$D,Planning!$B1302,'SO Details'!$K:$K,$E1302)</f>
        <v>0</v>
      </c>
      <c r="I1302" s="20">
        <f>IF(COUNTIFS($C:$C,B1302)&gt;1,SUMIFS('Sales Hx'!$Q:$Q,'Sales Hx'!$B:$B,_xlfn.XLOOKUP(B1302,C:C,B:B),'Sales Hx'!$D:$D,Planning!$E1302),SUMIFS('Sales Hx'!$Q:$Q,'Sales Hx'!$B:$B,Planning!$B1302,'Sales Hx'!$D:$D,Planning!$E1302))</f>
        <v>0</v>
      </c>
      <c r="J1302" s="16">
        <f>IF(COUNTIFS($C:$C,B1302)&gt;1,SUMIFS('Sales Hx'!$S:$S,'Sales Hx'!$B:$B,_xlfn.XLOOKUP(B1302,C:C,B:B),'Sales Hx'!$D:$D,E1302),SUMIFS('Sales Hx'!$S:$S,'Sales Hx'!$B:$B,$B1302,'Sales Hx'!$D:$D,$E1302))</f>
        <v>0.1069078947368421</v>
      </c>
      <c r="K1302" s="16">
        <f t="shared" si="112"/>
        <v>0</v>
      </c>
      <c r="L1302" s="12">
        <f>IF(M1302&lt;&gt;"",M1302,IF(COUNTIFS($C:$C,B1302)&gt;1,SUMIFS('Sales Hx'!V:V,'Sales Hx'!$B:$B,_xlfn.XLOOKUP(B1302,C:C,B:B),'Sales Hx'!$D:$D,$E1302),SUMIFS('Sales Hx'!V:V,'Sales Hx'!$B:$B,$B1302,'Sales Hx'!$D:$D,$E1302)))</f>
        <v>0</v>
      </c>
      <c r="M1302" s="12">
        <v>0</v>
      </c>
      <c r="N1302" s="15">
        <f t="shared" si="109"/>
        <v>0.1069078947368421</v>
      </c>
      <c r="O1302" s="21">
        <f t="shared" si="111"/>
        <v>0</v>
      </c>
      <c r="P1302" s="24">
        <v>0.1138</v>
      </c>
      <c r="Q1302" s="18">
        <f t="shared" si="108"/>
        <v>0</v>
      </c>
      <c r="R1302" s="2">
        <v>1</v>
      </c>
      <c r="S1302" s="2">
        <v>120</v>
      </c>
      <c r="T1302" s="2" t="s">
        <v>4647</v>
      </c>
      <c r="U1302" s="28">
        <f>IF(G1302=0,"",_xlfn.MINIFS('PO Details'!$I:$I,'PO Details'!$D:$D,Planning!$B1302,'PO Details'!$L:$L,Planning!$E1302))</f>
        <v>45516</v>
      </c>
      <c r="V1302" s="29" t="s">
        <v>4640</v>
      </c>
      <c r="W1302" t="str">
        <f t="shared" si="110"/>
        <v/>
      </c>
      <c r="X1302" s="2">
        <v>120</v>
      </c>
    </row>
    <row r="1303" spans="1:24" x14ac:dyDescent="0.25">
      <c r="A1303" s="11" t="s">
        <v>4616</v>
      </c>
      <c r="B1303" s="22" t="s">
        <v>137</v>
      </c>
      <c r="C1303" s="22"/>
      <c r="D1303" s="22" t="s">
        <v>138</v>
      </c>
      <c r="E1303" s="31" t="s">
        <v>119</v>
      </c>
      <c r="F1303" s="12">
        <f>SUMIFS('Inventory Details'!$H:$H,'Inventory Details'!$B:$B,$B1303,'Inventory Details'!$E:$E,$E1303)</f>
        <v>0</v>
      </c>
      <c r="G1303" s="12">
        <f>SUMIFS('PO Details'!$H:$H,'PO Details'!$D:$D,Planning!$B1303,'PO Details'!$L:$L,$E1303)</f>
        <v>5</v>
      </c>
      <c r="H1303" s="12">
        <f>SUMIFS('SO Details'!$G:$G,'SO Details'!$D:$D,Planning!$B1303,'SO Details'!$K:$K,$E1303)</f>
        <v>0</v>
      </c>
      <c r="I1303" s="20">
        <f>IF(COUNTIFS($C:$C,B1303)&gt;1,SUMIFS('Sales Hx'!$Q:$Q,'Sales Hx'!$B:$B,_xlfn.XLOOKUP(B1303,C:C,B:B),'Sales Hx'!$D:$D,Planning!$E1303),SUMIFS('Sales Hx'!$Q:$Q,'Sales Hx'!$B:$B,Planning!$B1303,'Sales Hx'!$D:$D,Planning!$E1303))</f>
        <v>0</v>
      </c>
      <c r="J1303" s="16">
        <f>IF(COUNTIFS($C:$C,B1303)&gt;1,SUMIFS('Sales Hx'!$S:$S,'Sales Hx'!$B:$B,_xlfn.XLOOKUP(B1303,C:C,B:B),'Sales Hx'!$D:$D,E1303),SUMIFS('Sales Hx'!$S:$S,'Sales Hx'!$B:$B,$B1303,'Sales Hx'!$D:$D,$E1303))</f>
        <v>0</v>
      </c>
      <c r="K1303" s="16">
        <f t="shared" si="112"/>
        <v>0</v>
      </c>
      <c r="L1303" s="12">
        <f>IF(M1303&lt;&gt;"",M1303,IF(COUNTIFS($C:$C,B1303)&gt;1,SUMIFS('Sales Hx'!V:V,'Sales Hx'!$B:$B,_xlfn.XLOOKUP(B1303,C:C,B:B),'Sales Hx'!$D:$D,$E1303),SUMIFS('Sales Hx'!V:V,'Sales Hx'!$B:$B,$B1303,'Sales Hx'!$D:$D,$E1303)))</f>
        <v>0</v>
      </c>
      <c r="M1303" s="12">
        <v>0</v>
      </c>
      <c r="N1303" s="15">
        <f t="shared" si="109"/>
        <v>0</v>
      </c>
      <c r="O1303" s="21">
        <f t="shared" si="111"/>
        <v>0</v>
      </c>
      <c r="P1303" s="24">
        <v>0.1138</v>
      </c>
      <c r="Q1303" s="18">
        <f t="shared" si="108"/>
        <v>0</v>
      </c>
      <c r="R1303" s="2">
        <v>1</v>
      </c>
      <c r="S1303" s="2">
        <v>120</v>
      </c>
      <c r="T1303" s="2" t="s">
        <v>4647</v>
      </c>
      <c r="U1303" s="28">
        <f>IF(G1303=0,"",_xlfn.MINIFS('PO Details'!$I:$I,'PO Details'!$D:$D,Planning!$B1303,'PO Details'!$L:$L,Planning!$E1303))</f>
        <v>45443</v>
      </c>
      <c r="V1303" s="29" t="s">
        <v>4640</v>
      </c>
      <c r="W1303" t="str">
        <f t="shared" si="110"/>
        <v/>
      </c>
      <c r="X1303" s="2">
        <v>120</v>
      </c>
    </row>
    <row r="1304" spans="1:24" x14ac:dyDescent="0.25">
      <c r="A1304" s="11" t="s">
        <v>4616</v>
      </c>
      <c r="B1304" s="22" t="s">
        <v>137</v>
      </c>
      <c r="C1304" s="22"/>
      <c r="D1304" s="22" t="s">
        <v>138</v>
      </c>
      <c r="E1304" s="31" t="s">
        <v>109</v>
      </c>
      <c r="F1304" s="12">
        <f>SUMIFS('Inventory Details'!$H:$H,'Inventory Details'!$B:$B,$B1304,'Inventory Details'!$E:$E,$E1304)</f>
        <v>24</v>
      </c>
      <c r="G1304" s="12">
        <f>SUMIFS('PO Details'!$H:$H,'PO Details'!$D:$D,Planning!$B1304,'PO Details'!$L:$L,$E1304)</f>
        <v>0</v>
      </c>
      <c r="H1304" s="12">
        <f>SUMIFS('SO Details'!$G:$G,'SO Details'!$D:$D,Planning!$B1304,'SO Details'!$K:$K,$E1304)</f>
        <v>0</v>
      </c>
      <c r="I1304" s="20">
        <f>IF(COUNTIFS($C:$C,B1304)&gt;1,SUMIFS('Sales Hx'!$Q:$Q,'Sales Hx'!$B:$B,_xlfn.XLOOKUP(B1304,C:C,B:B),'Sales Hx'!$D:$D,Planning!$E1304),SUMIFS('Sales Hx'!$Q:$Q,'Sales Hx'!$B:$B,Planning!$B1304,'Sales Hx'!$D:$D,Planning!$E1304))</f>
        <v>2.8</v>
      </c>
      <c r="J1304" s="16">
        <f>IF(COUNTIFS($C:$C,B1304)&gt;1,SUMIFS('Sales Hx'!$S:$S,'Sales Hx'!$B:$B,_xlfn.XLOOKUP(B1304,C:C,B:B),'Sales Hx'!$D:$D,E1304),SUMIFS('Sales Hx'!$S:$S,'Sales Hx'!$B:$B,$B1304,'Sales Hx'!$D:$D,$E1304))</f>
        <v>9.0789473684210545E-2</v>
      </c>
      <c r="K1304" s="16">
        <f t="shared" si="112"/>
        <v>8.5714285714285712</v>
      </c>
      <c r="L1304" s="12">
        <f>IF(M1304&lt;&gt;"",M1304,IF(COUNTIFS($C:$C,B1304)&gt;1,SUMIFS('Sales Hx'!V:V,'Sales Hx'!$B:$B,_xlfn.XLOOKUP(B1304,C:C,B:B),'Sales Hx'!$D:$D,$E1304),SUMIFS('Sales Hx'!V:V,'Sales Hx'!$B:$B,$B1304,'Sales Hx'!$D:$D,$E1304)))</f>
        <v>0</v>
      </c>
      <c r="M1304" s="12">
        <v>0</v>
      </c>
      <c r="N1304" s="15">
        <f t="shared" si="109"/>
        <v>9.0789473684210545E-2</v>
      </c>
      <c r="O1304" s="21">
        <f t="shared" si="111"/>
        <v>0</v>
      </c>
      <c r="P1304" s="24">
        <v>0.1138</v>
      </c>
      <c r="Q1304" s="18">
        <f t="shared" si="108"/>
        <v>0</v>
      </c>
      <c r="R1304" s="2">
        <v>1</v>
      </c>
      <c r="S1304" s="2">
        <v>120</v>
      </c>
      <c r="T1304" s="2" t="s">
        <v>4647</v>
      </c>
      <c r="U1304" s="28" t="str">
        <f>IF(G1304=0,"",_xlfn.MINIFS('PO Details'!$I:$I,'PO Details'!$D:$D,Planning!$B1304,'PO Details'!$L:$L,Planning!$E1304))</f>
        <v/>
      </c>
      <c r="V1304" s="29" t="s">
        <v>4640</v>
      </c>
      <c r="W1304" t="str">
        <f t="shared" si="110"/>
        <v/>
      </c>
      <c r="X1304" s="2">
        <v>120</v>
      </c>
    </row>
    <row r="1305" spans="1:24" x14ac:dyDescent="0.25">
      <c r="A1305" s="11" t="s">
        <v>4616</v>
      </c>
      <c r="B1305" s="22" t="s">
        <v>137</v>
      </c>
      <c r="C1305" s="22"/>
      <c r="D1305" s="22" t="s">
        <v>138</v>
      </c>
      <c r="E1305" s="31" t="s">
        <v>106</v>
      </c>
      <c r="F1305" s="12">
        <f>SUMIFS('Inventory Details'!$H:$H,'Inventory Details'!$B:$B,$B1305,'Inventory Details'!$E:$E,$E1305)</f>
        <v>27</v>
      </c>
      <c r="G1305" s="12">
        <f>SUMIFS('PO Details'!$H:$H,'PO Details'!$D:$D,Planning!$B1305,'PO Details'!$L:$L,$E1305)</f>
        <v>0</v>
      </c>
      <c r="H1305" s="12">
        <f>SUMIFS('SO Details'!$G:$G,'SO Details'!$D:$D,Planning!$B1305,'SO Details'!$K:$K,$E1305)</f>
        <v>7</v>
      </c>
      <c r="I1305" s="20">
        <f>IF(COUNTIFS($C:$C,B1305)&gt;1,SUMIFS('Sales Hx'!$Q:$Q,'Sales Hx'!$B:$B,_xlfn.XLOOKUP(B1305,C:C,B:B),'Sales Hx'!$D:$D,Planning!$E1305),SUMIFS('Sales Hx'!$Q:$Q,'Sales Hx'!$B:$B,Planning!$B1305,'Sales Hx'!$D:$D,Planning!$E1305))</f>
        <v>4.1999999999999993</v>
      </c>
      <c r="J1305" s="16">
        <f>IF(COUNTIFS($C:$C,B1305)&gt;1,SUMIFS('Sales Hx'!$S:$S,'Sales Hx'!$B:$B,_xlfn.XLOOKUP(B1305,C:C,B:B),'Sales Hx'!$D:$D,E1305),SUMIFS('Sales Hx'!$S:$S,'Sales Hx'!$B:$B,$B1305,'Sales Hx'!$D:$D,$E1305))</f>
        <v>0.13523391812865496</v>
      </c>
      <c r="K1305" s="16">
        <f t="shared" si="112"/>
        <v>6.4285714285714297</v>
      </c>
      <c r="L1305" s="12">
        <f>IF(M1305&lt;&gt;"",M1305,IF(COUNTIFS($C:$C,B1305)&gt;1,SUMIFS('Sales Hx'!V:V,'Sales Hx'!$B:$B,_xlfn.XLOOKUP(B1305,C:C,B:B),'Sales Hx'!$D:$D,$E1305),SUMIFS('Sales Hx'!V:V,'Sales Hx'!$B:$B,$B1305,'Sales Hx'!$D:$D,$E1305)))</f>
        <v>0</v>
      </c>
      <c r="M1305" s="12">
        <v>0</v>
      </c>
      <c r="N1305" s="15">
        <f t="shared" si="109"/>
        <v>0.13523391812865496</v>
      </c>
      <c r="O1305" s="21">
        <f t="shared" si="111"/>
        <v>0</v>
      </c>
      <c r="P1305" s="24">
        <v>0.1138</v>
      </c>
      <c r="Q1305" s="18">
        <f t="shared" si="108"/>
        <v>0</v>
      </c>
      <c r="R1305" s="2">
        <v>1</v>
      </c>
      <c r="S1305" s="2">
        <v>120</v>
      </c>
      <c r="T1305" s="2" t="s">
        <v>4647</v>
      </c>
      <c r="U1305" s="28" t="str">
        <f>IF(G1305=0,"",_xlfn.MINIFS('PO Details'!$I:$I,'PO Details'!$D:$D,Planning!$B1305,'PO Details'!$L:$L,Planning!$E1305))</f>
        <v/>
      </c>
      <c r="V1305" s="29" t="s">
        <v>4640</v>
      </c>
      <c r="W1305" t="str">
        <f t="shared" si="110"/>
        <v/>
      </c>
      <c r="X1305" s="2">
        <v>120</v>
      </c>
    </row>
    <row r="1306" spans="1:24" x14ac:dyDescent="0.25">
      <c r="A1306" s="11" t="s">
        <v>4616</v>
      </c>
      <c r="B1306" s="22" t="s">
        <v>137</v>
      </c>
      <c r="C1306" s="22"/>
      <c r="D1306" s="22" t="s">
        <v>138</v>
      </c>
      <c r="E1306" s="31" t="s">
        <v>113</v>
      </c>
      <c r="F1306" s="12">
        <f>SUMIFS('Inventory Details'!$H:$H,'Inventory Details'!$B:$B,$B1306,'Inventory Details'!$E:$E,$E1306)</f>
        <v>38</v>
      </c>
      <c r="G1306" s="12">
        <f>SUMIFS('PO Details'!$H:$H,'PO Details'!$D:$D,Planning!$B1306,'PO Details'!$L:$L,$E1306)</f>
        <v>0</v>
      </c>
      <c r="H1306" s="12">
        <f>SUMIFS('SO Details'!$G:$G,'SO Details'!$D:$D,Planning!$B1306,'SO Details'!$K:$K,$E1306)</f>
        <v>0</v>
      </c>
      <c r="I1306" s="20">
        <f>IF(COUNTIFS($C:$C,B1306)&gt;1,SUMIFS('Sales Hx'!$Q:$Q,'Sales Hx'!$B:$B,_xlfn.XLOOKUP(B1306,C:C,B:B),'Sales Hx'!$D:$D,Planning!$E1306),SUMIFS('Sales Hx'!$Q:$Q,'Sales Hx'!$B:$B,Planning!$B1306,'Sales Hx'!$D:$D,Planning!$E1306))</f>
        <v>2.8</v>
      </c>
      <c r="J1306" s="16">
        <f>IF(COUNTIFS($C:$C,B1306)&gt;1,SUMIFS('Sales Hx'!$S:$S,'Sales Hx'!$B:$B,_xlfn.XLOOKUP(B1306,C:C,B:B),'Sales Hx'!$D:$D,E1306),SUMIFS('Sales Hx'!$S:$S,'Sales Hx'!$B:$B,$B1306,'Sales Hx'!$D:$D,$E1306))</f>
        <v>8.2236842105263164E-2</v>
      </c>
      <c r="K1306" s="16">
        <f t="shared" si="112"/>
        <v>13.571428571428573</v>
      </c>
      <c r="L1306" s="12">
        <f>IF(M1306&lt;&gt;"",M1306,IF(COUNTIFS($C:$C,B1306)&gt;1,SUMIFS('Sales Hx'!V:V,'Sales Hx'!$B:$B,_xlfn.XLOOKUP(B1306,C:C,B:B),'Sales Hx'!$D:$D,$E1306),SUMIFS('Sales Hx'!V:V,'Sales Hx'!$B:$B,$B1306,'Sales Hx'!$D:$D,$E1306)))</f>
        <v>0</v>
      </c>
      <c r="M1306" s="12">
        <v>0</v>
      </c>
      <c r="N1306" s="15">
        <f t="shared" si="109"/>
        <v>8.2236842105263164E-2</v>
      </c>
      <c r="O1306" s="21">
        <f t="shared" si="111"/>
        <v>0</v>
      </c>
      <c r="P1306" s="24">
        <v>0.1138</v>
      </c>
      <c r="Q1306" s="18">
        <f t="shared" si="108"/>
        <v>0</v>
      </c>
      <c r="R1306" s="2">
        <v>1</v>
      </c>
      <c r="S1306" s="2">
        <v>120</v>
      </c>
      <c r="T1306" s="2" t="s">
        <v>4647</v>
      </c>
      <c r="U1306" s="28" t="str">
        <f>IF(G1306=0,"",_xlfn.MINIFS('PO Details'!$I:$I,'PO Details'!$D:$D,Planning!$B1306,'PO Details'!$L:$L,Planning!$E1306))</f>
        <v/>
      </c>
      <c r="V1306" s="29" t="s">
        <v>4640</v>
      </c>
      <c r="W1306" t="str">
        <f t="shared" si="110"/>
        <v/>
      </c>
      <c r="X1306" s="2">
        <v>120</v>
      </c>
    </row>
    <row r="1307" spans="1:24" x14ac:dyDescent="0.25">
      <c r="A1307" s="11" t="s">
        <v>4616</v>
      </c>
      <c r="B1307" s="22" t="s">
        <v>137</v>
      </c>
      <c r="C1307" s="22"/>
      <c r="D1307" s="22" t="s">
        <v>138</v>
      </c>
      <c r="E1307" s="31" t="s">
        <v>15</v>
      </c>
      <c r="F1307" s="12">
        <f>SUMIFS('Inventory Details'!$H:$H,'Inventory Details'!$B:$B,$B1307,'Inventory Details'!$E:$E,$E1307)</f>
        <v>0</v>
      </c>
      <c r="G1307" s="12">
        <f>SUMIFS('PO Details'!$H:$H,'PO Details'!$D:$D,Planning!$B1307,'PO Details'!$L:$L,$E1307)</f>
        <v>0</v>
      </c>
      <c r="H1307" s="12">
        <f>SUMIFS('SO Details'!$G:$G,'SO Details'!$D:$D,Planning!$B1307,'SO Details'!$K:$K,$E1307)</f>
        <v>20</v>
      </c>
      <c r="I1307" s="20">
        <f>IF(COUNTIFS($C:$C,B1307)&gt;1,SUMIFS('Sales Hx'!$Q:$Q,'Sales Hx'!$B:$B,_xlfn.XLOOKUP(B1307,C:C,B:B),'Sales Hx'!$D:$D,Planning!$E1307),SUMIFS('Sales Hx'!$Q:$Q,'Sales Hx'!$B:$B,Planning!$B1307,'Sales Hx'!$D:$D,Planning!$E1307))</f>
        <v>0</v>
      </c>
      <c r="J1307" s="16">
        <f>IF(COUNTIFS($C:$C,B1307)&gt;1,SUMIFS('Sales Hx'!$S:$S,'Sales Hx'!$B:$B,_xlfn.XLOOKUP(B1307,C:C,B:B),'Sales Hx'!$D:$D,E1307),SUMIFS('Sales Hx'!$S:$S,'Sales Hx'!$B:$B,$B1307,'Sales Hx'!$D:$D,$E1307))</f>
        <v>0.92105263157894746</v>
      </c>
      <c r="K1307" s="16">
        <f t="shared" si="112"/>
        <v>0</v>
      </c>
      <c r="L1307" s="12">
        <f>IF(M1307&lt;&gt;"",M1307,IF(COUNTIFS($C:$C,B1307)&gt;1,SUMIFS('Sales Hx'!V:V,'Sales Hx'!$B:$B,_xlfn.XLOOKUP(B1307,C:C,B:B),'Sales Hx'!$D:$D,$E1307),SUMIFS('Sales Hx'!V:V,'Sales Hx'!$B:$B,$B1307,'Sales Hx'!$D:$D,$E1307)))</f>
        <v>0</v>
      </c>
      <c r="M1307" s="12">
        <v>0</v>
      </c>
      <c r="N1307" s="15">
        <f t="shared" si="109"/>
        <v>0.92105263157894746</v>
      </c>
      <c r="O1307" s="21">
        <f t="shared" si="111"/>
        <v>131</v>
      </c>
      <c r="P1307" s="24">
        <v>0.1138</v>
      </c>
      <c r="Q1307" s="18">
        <f t="shared" si="108"/>
        <v>14.9078</v>
      </c>
      <c r="R1307" s="2">
        <v>1</v>
      </c>
      <c r="S1307" s="2">
        <v>120</v>
      </c>
      <c r="T1307" s="2" t="s">
        <v>4647</v>
      </c>
      <c r="U1307" s="28" t="str">
        <f>IF(G1307=0,"",_xlfn.MINIFS('PO Details'!$I:$I,'PO Details'!$D:$D,Planning!$B1307,'PO Details'!$L:$L,Planning!$E1307))</f>
        <v/>
      </c>
      <c r="V1307" s="29" t="s">
        <v>4640</v>
      </c>
      <c r="W1307" t="str">
        <f t="shared" si="110"/>
        <v/>
      </c>
      <c r="X1307" s="2">
        <v>120</v>
      </c>
    </row>
    <row r="1308" spans="1:24" x14ac:dyDescent="0.25">
      <c r="A1308" s="11" t="s">
        <v>4616</v>
      </c>
      <c r="B1308" s="22" t="s">
        <v>137</v>
      </c>
      <c r="C1308" s="22"/>
      <c r="D1308" s="22" t="s">
        <v>138</v>
      </c>
      <c r="E1308" s="31" t="s">
        <v>108</v>
      </c>
      <c r="F1308" s="12">
        <f>SUMIFS('Inventory Details'!$H:$H,'Inventory Details'!$B:$B,$B1308,'Inventory Details'!$E:$E,$E1308)</f>
        <v>0</v>
      </c>
      <c r="G1308" s="12">
        <f>SUMIFS('PO Details'!$H:$H,'PO Details'!$D:$D,Planning!$B1308,'PO Details'!$L:$L,$E1308)</f>
        <v>0</v>
      </c>
      <c r="H1308" s="12">
        <f>SUMIFS('SO Details'!$G:$G,'SO Details'!$D:$D,Planning!$B1308,'SO Details'!$K:$K,$E1308)</f>
        <v>0</v>
      </c>
      <c r="I1308" s="20">
        <f>IF(COUNTIFS($C:$C,B1308)&gt;1,SUMIFS('Sales Hx'!$Q:$Q,'Sales Hx'!$B:$B,_xlfn.XLOOKUP(B1308,C:C,B:B),'Sales Hx'!$D:$D,Planning!$E1308),SUMIFS('Sales Hx'!$Q:$Q,'Sales Hx'!$B:$B,Planning!$B1308,'Sales Hx'!$D:$D,Planning!$E1308))</f>
        <v>0</v>
      </c>
      <c r="J1308" s="16">
        <f>IF(COUNTIFS($C:$C,B1308)&gt;1,SUMIFS('Sales Hx'!$S:$S,'Sales Hx'!$B:$B,_xlfn.XLOOKUP(B1308,C:C,B:B),'Sales Hx'!$D:$D,E1308),SUMIFS('Sales Hx'!$S:$S,'Sales Hx'!$B:$B,$B1308,'Sales Hx'!$D:$D,$E1308))</f>
        <v>0.16447368421052633</v>
      </c>
      <c r="K1308" s="16">
        <f t="shared" si="112"/>
        <v>0</v>
      </c>
      <c r="L1308" s="12">
        <f>IF(M1308&lt;&gt;"",M1308,IF(COUNTIFS($C:$C,B1308)&gt;1,SUMIFS('Sales Hx'!V:V,'Sales Hx'!$B:$B,_xlfn.XLOOKUP(B1308,C:C,B:B),'Sales Hx'!$D:$D,$E1308),SUMIFS('Sales Hx'!V:V,'Sales Hx'!$B:$B,$B1308,'Sales Hx'!$D:$D,$E1308)))</f>
        <v>0</v>
      </c>
      <c r="M1308" s="12">
        <v>0</v>
      </c>
      <c r="N1308" s="15">
        <f t="shared" si="109"/>
        <v>0.16447368421052633</v>
      </c>
      <c r="O1308" s="21">
        <f t="shared" si="111"/>
        <v>20</v>
      </c>
      <c r="P1308" s="24">
        <v>0.1138</v>
      </c>
      <c r="Q1308" s="18">
        <f t="shared" ref="Q1308:Q1357" si="113">IFERROR(P1308*O1308,0)</f>
        <v>2.2759999999999998</v>
      </c>
      <c r="R1308" s="2">
        <v>1</v>
      </c>
      <c r="S1308" s="2">
        <v>120</v>
      </c>
      <c r="T1308" s="2" t="s">
        <v>4647</v>
      </c>
      <c r="U1308" s="28" t="str">
        <f>IF(G1308=0,"",_xlfn.MINIFS('PO Details'!$I:$I,'PO Details'!$D:$D,Planning!$B1308,'PO Details'!$L:$L,Planning!$E1308))</f>
        <v/>
      </c>
      <c r="V1308" s="29" t="s">
        <v>4640</v>
      </c>
      <c r="W1308" t="str">
        <f t="shared" si="110"/>
        <v/>
      </c>
      <c r="X1308" s="2">
        <v>120</v>
      </c>
    </row>
    <row r="1309" spans="1:24" x14ac:dyDescent="0.25">
      <c r="A1309" s="11" t="s">
        <v>4616</v>
      </c>
      <c r="B1309" s="22" t="s">
        <v>139</v>
      </c>
      <c r="C1309" s="22"/>
      <c r="D1309" s="22" t="s">
        <v>140</v>
      </c>
      <c r="E1309" s="31" t="s">
        <v>820</v>
      </c>
      <c r="F1309" s="12">
        <f>SUMIFS('Inventory Details'!$H:$H,'Inventory Details'!$B:$B,$B1309,'Inventory Details'!$E:$E,$E1309)</f>
        <v>6</v>
      </c>
      <c r="G1309" s="12">
        <f>SUMIFS('PO Details'!$H:$H,'PO Details'!$D:$D,Planning!$B1309,'PO Details'!$L:$L,$E1309)</f>
        <v>25</v>
      </c>
      <c r="H1309" s="12">
        <f>SUMIFS('SO Details'!$G:$G,'SO Details'!$D:$D,Planning!$B1309,'SO Details'!$K:$K,$E1309)</f>
        <v>0</v>
      </c>
      <c r="I1309" s="20">
        <f>IF(COUNTIFS($C:$C,B1309)&gt;1,SUMIFS('Sales Hx'!$Q:$Q,'Sales Hx'!$B:$B,_xlfn.XLOOKUP(B1309,C:C,B:B),'Sales Hx'!$D:$D,Planning!$E1309),SUMIFS('Sales Hx'!$Q:$Q,'Sales Hx'!$B:$B,Planning!$B1309,'Sales Hx'!$D:$D,Planning!$E1309))</f>
        <v>0</v>
      </c>
      <c r="J1309" s="16">
        <f>IF(COUNTIFS($C:$C,B1309)&gt;1,SUMIFS('Sales Hx'!$S:$S,'Sales Hx'!$B:$B,_xlfn.XLOOKUP(B1309,C:C,B:B),'Sales Hx'!$D:$D,E1309),SUMIFS('Sales Hx'!$S:$S,'Sales Hx'!$B:$B,$B1309,'Sales Hx'!$D:$D,$E1309))</f>
        <v>0</v>
      </c>
      <c r="K1309" s="16">
        <f t="shared" si="112"/>
        <v>0</v>
      </c>
      <c r="L1309" s="12">
        <f>IF(M1309&lt;&gt;"",M1309,IF(COUNTIFS($C:$C,B1309)&gt;1,SUMIFS('Sales Hx'!V:V,'Sales Hx'!$B:$B,_xlfn.XLOOKUP(B1309,C:C,B:B),'Sales Hx'!$D:$D,$E1309),SUMIFS('Sales Hx'!V:V,'Sales Hx'!$B:$B,$B1309,'Sales Hx'!$D:$D,$E1309)))</f>
        <v>0</v>
      </c>
      <c r="M1309" s="12">
        <v>0</v>
      </c>
      <c r="N1309" s="15">
        <f t="shared" ref="N1309:N1358" si="114">IFERROR(_xlfn.IFNA(J1309*R1309+L1309,"No Sales Hx"),"No Sales HX")</f>
        <v>0</v>
      </c>
      <c r="O1309" s="21">
        <f t="shared" si="111"/>
        <v>0</v>
      </c>
      <c r="P1309" s="24">
        <v>0.57999999999999996</v>
      </c>
      <c r="Q1309" s="18">
        <f t="shared" si="113"/>
        <v>0</v>
      </c>
      <c r="R1309" s="2">
        <v>1</v>
      </c>
      <c r="S1309" s="2">
        <v>120</v>
      </c>
      <c r="T1309" s="2" t="s">
        <v>4647</v>
      </c>
      <c r="U1309" s="28">
        <f>IF(G1309=0,"",_xlfn.MINIFS('PO Details'!$I:$I,'PO Details'!$D:$D,Planning!$B1309,'PO Details'!$L:$L,Planning!$E1309))</f>
        <v>45474</v>
      </c>
      <c r="V1309" s="29" t="s">
        <v>4640</v>
      </c>
      <c r="W1309" t="str">
        <f t="shared" si="110"/>
        <v/>
      </c>
      <c r="X1309" s="2">
        <v>120</v>
      </c>
    </row>
    <row r="1310" spans="1:24" x14ac:dyDescent="0.25">
      <c r="A1310" s="11" t="s">
        <v>4616</v>
      </c>
      <c r="B1310" s="22" t="s">
        <v>139</v>
      </c>
      <c r="C1310" s="22"/>
      <c r="D1310" s="22" t="s">
        <v>140</v>
      </c>
      <c r="E1310" s="31" t="s">
        <v>113</v>
      </c>
      <c r="F1310" s="12">
        <f>SUMIFS('Inventory Details'!$H:$H,'Inventory Details'!$B:$B,$B1310,'Inventory Details'!$E:$E,$E1310)</f>
        <v>20</v>
      </c>
      <c r="G1310" s="12">
        <f>SUMIFS('PO Details'!$H:$H,'PO Details'!$D:$D,Planning!$B1310,'PO Details'!$L:$L,$E1310)</f>
        <v>30</v>
      </c>
      <c r="H1310" s="12">
        <f>SUMIFS('SO Details'!$G:$G,'SO Details'!$D:$D,Planning!$B1310,'SO Details'!$K:$K,$E1310)</f>
        <v>0</v>
      </c>
      <c r="I1310" s="20">
        <f>IF(COUNTIFS($C:$C,B1310)&gt;1,SUMIFS('Sales Hx'!$Q:$Q,'Sales Hx'!$B:$B,_xlfn.XLOOKUP(B1310,C:C,B:B),'Sales Hx'!$D:$D,Planning!$E1310),SUMIFS('Sales Hx'!$Q:$Q,'Sales Hx'!$B:$B,Planning!$B1310,'Sales Hx'!$D:$D,Planning!$E1310))</f>
        <v>2.8</v>
      </c>
      <c r="J1310" s="16">
        <f>IF(COUNTIFS($C:$C,B1310)&gt;1,SUMIFS('Sales Hx'!$S:$S,'Sales Hx'!$B:$B,_xlfn.XLOOKUP(B1310,C:C,B:B),'Sales Hx'!$D:$D,E1310),SUMIFS('Sales Hx'!$S:$S,'Sales Hx'!$B:$B,$B1310,'Sales Hx'!$D:$D,$E1310))</f>
        <v>0.1925837320574163</v>
      </c>
      <c r="K1310" s="16">
        <f t="shared" si="112"/>
        <v>17.857142857142858</v>
      </c>
      <c r="L1310" s="12">
        <f>IF(M1310&lt;&gt;"",M1310,IF(COUNTIFS($C:$C,B1310)&gt;1,SUMIFS('Sales Hx'!V:V,'Sales Hx'!$B:$B,_xlfn.XLOOKUP(B1310,C:C,B:B),'Sales Hx'!$D:$D,$E1310),SUMIFS('Sales Hx'!V:V,'Sales Hx'!$B:$B,$B1310,'Sales Hx'!$D:$D,$E1310)))</f>
        <v>0</v>
      </c>
      <c r="M1310" s="12">
        <v>0</v>
      </c>
      <c r="N1310" s="15">
        <f t="shared" si="114"/>
        <v>0.1925837320574163</v>
      </c>
      <c r="O1310" s="21">
        <f t="shared" si="111"/>
        <v>0</v>
      </c>
      <c r="P1310" s="24">
        <v>0.57999999999999996</v>
      </c>
      <c r="Q1310" s="18">
        <f t="shared" si="113"/>
        <v>0</v>
      </c>
      <c r="R1310" s="2">
        <v>1</v>
      </c>
      <c r="S1310" s="2">
        <v>120</v>
      </c>
      <c r="T1310" s="2" t="s">
        <v>4647</v>
      </c>
      <c r="U1310" s="28">
        <f>IF(G1310=0,"",_xlfn.MINIFS('PO Details'!$I:$I,'PO Details'!$D:$D,Planning!$B1310,'PO Details'!$L:$L,Planning!$E1310))</f>
        <v>45474</v>
      </c>
      <c r="V1310" s="29" t="s">
        <v>4640</v>
      </c>
      <c r="W1310" t="str">
        <f t="shared" si="110"/>
        <v>Max</v>
      </c>
      <c r="X1310" s="2">
        <v>120</v>
      </c>
    </row>
    <row r="1311" spans="1:24" x14ac:dyDescent="0.25">
      <c r="A1311" s="11" t="s">
        <v>4616</v>
      </c>
      <c r="B1311" s="22" t="s">
        <v>139</v>
      </c>
      <c r="C1311" s="22"/>
      <c r="D1311" s="22" t="s">
        <v>140</v>
      </c>
      <c r="E1311" s="31" t="s">
        <v>4746</v>
      </c>
      <c r="F1311" s="12">
        <f>SUMIFS('Inventory Details'!$H:$H,'Inventory Details'!$B:$B,$B1311,'Inventory Details'!$E:$E,$E1311)</f>
        <v>23</v>
      </c>
      <c r="G1311" s="12">
        <f>SUMIFS('PO Details'!$H:$H,'PO Details'!$D:$D,Planning!$B1311,'PO Details'!$L:$L,$E1311)</f>
        <v>40</v>
      </c>
      <c r="H1311" s="12">
        <f>SUMIFS('SO Details'!$G:$G,'SO Details'!$D:$D,Planning!$B1311,'SO Details'!$K:$K,$E1311)</f>
        <v>3</v>
      </c>
      <c r="I1311" s="20">
        <f>IF(COUNTIFS($C:$C,B1311)&gt;1,SUMIFS('Sales Hx'!$Q:$Q,'Sales Hx'!$B:$B,_xlfn.XLOOKUP(B1311,C:C,B:B),'Sales Hx'!$D:$D,Planning!$E1311),SUMIFS('Sales Hx'!$Q:$Q,'Sales Hx'!$B:$B,Planning!$B1311,'Sales Hx'!$D:$D,Planning!$E1311))</f>
        <v>5.6</v>
      </c>
      <c r="J1311" s="16">
        <f>IF(COUNTIFS($C:$C,B1311)&gt;1,SUMIFS('Sales Hx'!$S:$S,'Sales Hx'!$B:$B,_xlfn.XLOOKUP(B1311,C:C,B:B),'Sales Hx'!$D:$D,E1311),SUMIFS('Sales Hx'!$S:$S,'Sales Hx'!$B:$B,$B1311,'Sales Hx'!$D:$D,$E1311))</f>
        <v>0.24539473684210525</v>
      </c>
      <c r="K1311" s="16">
        <f t="shared" si="112"/>
        <v>11.25</v>
      </c>
      <c r="L1311" s="12">
        <f>IF(M1311&lt;&gt;"",M1311,IF(COUNTIFS($C:$C,B1311)&gt;1,SUMIFS('Sales Hx'!V:V,'Sales Hx'!$B:$B,_xlfn.XLOOKUP(B1311,C:C,B:B),'Sales Hx'!$D:$D,$E1311),SUMIFS('Sales Hx'!V:V,'Sales Hx'!$B:$B,$B1311,'Sales Hx'!$D:$D,$E1311)))</f>
        <v>0</v>
      </c>
      <c r="M1311" s="12">
        <v>0</v>
      </c>
      <c r="N1311" s="15">
        <f t="shared" si="114"/>
        <v>0.24539473684210525</v>
      </c>
      <c r="O1311" s="21">
        <f t="shared" si="111"/>
        <v>0</v>
      </c>
      <c r="P1311" s="24">
        <v>0.57999999999999996</v>
      </c>
      <c r="Q1311" s="18">
        <f t="shared" si="113"/>
        <v>0</v>
      </c>
      <c r="R1311" s="2">
        <v>1</v>
      </c>
      <c r="S1311" s="2">
        <v>120</v>
      </c>
      <c r="T1311" s="2" t="s">
        <v>4647</v>
      </c>
      <c r="U1311" s="28">
        <f>IF(G1311=0,"",_xlfn.MINIFS('PO Details'!$I:$I,'PO Details'!$D:$D,Planning!$B1311,'PO Details'!$L:$L,Planning!$E1311))</f>
        <v>45516</v>
      </c>
      <c r="V1311" s="29" t="s">
        <v>4640</v>
      </c>
      <c r="W1311" t="str">
        <f t="shared" si="110"/>
        <v/>
      </c>
      <c r="X1311" s="2">
        <v>120</v>
      </c>
    </row>
    <row r="1312" spans="1:24" x14ac:dyDescent="0.25">
      <c r="A1312" s="11" t="s">
        <v>4616</v>
      </c>
      <c r="B1312" s="22" t="s">
        <v>139</v>
      </c>
      <c r="C1312" s="22"/>
      <c r="D1312" s="22" t="s">
        <v>140</v>
      </c>
      <c r="E1312" s="31" t="s">
        <v>109</v>
      </c>
      <c r="F1312" s="12">
        <f>SUMIFS('Inventory Details'!$H:$H,'Inventory Details'!$B:$B,$B1312,'Inventory Details'!$E:$E,$E1312)</f>
        <v>20</v>
      </c>
      <c r="G1312" s="12">
        <f>SUMIFS('PO Details'!$H:$H,'PO Details'!$D:$D,Planning!$B1312,'PO Details'!$L:$L,$E1312)</f>
        <v>15</v>
      </c>
      <c r="H1312" s="12">
        <f>SUMIFS('SO Details'!$G:$G,'SO Details'!$D:$D,Planning!$B1312,'SO Details'!$K:$K,$E1312)</f>
        <v>0</v>
      </c>
      <c r="I1312" s="20">
        <f>IF(COUNTIFS($C:$C,B1312)&gt;1,SUMIFS('Sales Hx'!$Q:$Q,'Sales Hx'!$B:$B,_xlfn.XLOOKUP(B1312,C:C,B:B),'Sales Hx'!$D:$D,Planning!$E1312),SUMIFS('Sales Hx'!$Q:$Q,'Sales Hx'!$B:$B,Planning!$B1312,'Sales Hx'!$D:$D,Planning!$E1312))</f>
        <v>16.799999999999997</v>
      </c>
      <c r="J1312" s="16">
        <f>IF(COUNTIFS($C:$C,B1312)&gt;1,SUMIFS('Sales Hx'!$S:$S,'Sales Hx'!$B:$B,_xlfn.XLOOKUP(B1312,C:C,B:B),'Sales Hx'!$D:$D,E1312),SUMIFS('Sales Hx'!$S:$S,'Sales Hx'!$B:$B,$B1312,'Sales Hx'!$D:$D,$E1312))</f>
        <v>0.15909090909090909</v>
      </c>
      <c r="K1312" s="16">
        <f t="shared" si="112"/>
        <v>2.0833333333333335</v>
      </c>
      <c r="L1312" s="12">
        <f>IF(M1312&lt;&gt;"",M1312,IF(COUNTIFS($C:$C,B1312)&gt;1,SUMIFS('Sales Hx'!V:V,'Sales Hx'!$B:$B,_xlfn.XLOOKUP(B1312,C:C,B:B),'Sales Hx'!$D:$D,$E1312),SUMIFS('Sales Hx'!V:V,'Sales Hx'!$B:$B,$B1312,'Sales Hx'!$D:$D,$E1312)))</f>
        <v>0</v>
      </c>
      <c r="M1312" s="12">
        <v>0</v>
      </c>
      <c r="N1312" s="15">
        <f t="shared" si="114"/>
        <v>0.15909090909090909</v>
      </c>
      <c r="O1312" s="21">
        <f t="shared" si="111"/>
        <v>0</v>
      </c>
      <c r="P1312" s="24">
        <v>0.57999999999999996</v>
      </c>
      <c r="Q1312" s="18">
        <f t="shared" si="113"/>
        <v>0</v>
      </c>
      <c r="R1312" s="2">
        <v>1</v>
      </c>
      <c r="S1312" s="2">
        <v>120</v>
      </c>
      <c r="T1312" s="2" t="s">
        <v>4647</v>
      </c>
      <c r="U1312" s="28">
        <f>IF(G1312=0,"",_xlfn.MINIFS('PO Details'!$I:$I,'PO Details'!$D:$D,Planning!$B1312,'PO Details'!$L:$L,Planning!$E1312))</f>
        <v>45458</v>
      </c>
      <c r="V1312" s="29" t="s">
        <v>4640</v>
      </c>
      <c r="W1312" t="str">
        <f t="shared" si="110"/>
        <v/>
      </c>
      <c r="X1312" s="2">
        <v>120</v>
      </c>
    </row>
    <row r="1313" spans="1:24" x14ac:dyDescent="0.25">
      <c r="A1313" s="11" t="s">
        <v>4616</v>
      </c>
      <c r="B1313" s="22" t="s">
        <v>139</v>
      </c>
      <c r="C1313" s="22"/>
      <c r="D1313" s="22" t="s">
        <v>140</v>
      </c>
      <c r="E1313" s="31" t="s">
        <v>106</v>
      </c>
      <c r="F1313" s="12">
        <f>SUMIFS('Inventory Details'!$H:$H,'Inventory Details'!$B:$B,$B1313,'Inventory Details'!$E:$E,$E1313)</f>
        <v>37</v>
      </c>
      <c r="G1313" s="12">
        <f>SUMIFS('PO Details'!$H:$H,'PO Details'!$D:$D,Planning!$B1313,'PO Details'!$L:$L,$E1313)</f>
        <v>20</v>
      </c>
      <c r="H1313" s="12">
        <f>SUMIFS('SO Details'!$G:$G,'SO Details'!$D:$D,Planning!$B1313,'SO Details'!$K:$K,$E1313)</f>
        <v>1</v>
      </c>
      <c r="I1313" s="20">
        <f>IF(COUNTIFS($C:$C,B1313)&gt;1,SUMIFS('Sales Hx'!$Q:$Q,'Sales Hx'!$B:$B,_xlfn.XLOOKUP(B1313,C:C,B:B),'Sales Hx'!$D:$D,Planning!$E1313),SUMIFS('Sales Hx'!$Q:$Q,'Sales Hx'!$B:$B,Planning!$B1313,'Sales Hx'!$D:$D,Planning!$E1313))</f>
        <v>22.4</v>
      </c>
      <c r="J1313" s="16">
        <f>IF(COUNTIFS($C:$C,B1313)&gt;1,SUMIFS('Sales Hx'!$S:$S,'Sales Hx'!$B:$B,_xlfn.XLOOKUP(B1313,C:C,B:B),'Sales Hx'!$D:$D,E1313),SUMIFS('Sales Hx'!$S:$S,'Sales Hx'!$B:$B,$B1313,'Sales Hx'!$D:$D,$E1313))</f>
        <v>0.22248803827751201</v>
      </c>
      <c r="K1313" s="16">
        <f t="shared" si="112"/>
        <v>2.5446428571428572</v>
      </c>
      <c r="L1313" s="12">
        <f>IF(M1313&lt;&gt;"",M1313,IF(COUNTIFS($C:$C,B1313)&gt;1,SUMIFS('Sales Hx'!V:V,'Sales Hx'!$B:$B,_xlfn.XLOOKUP(B1313,C:C,B:B),'Sales Hx'!$D:$D,$E1313),SUMIFS('Sales Hx'!V:V,'Sales Hx'!$B:$B,$B1313,'Sales Hx'!$D:$D,$E1313)))</f>
        <v>0</v>
      </c>
      <c r="M1313" s="12">
        <v>0</v>
      </c>
      <c r="N1313" s="15">
        <f t="shared" si="114"/>
        <v>0.22248803827751201</v>
      </c>
      <c r="O1313" s="21">
        <f t="shared" si="111"/>
        <v>0</v>
      </c>
      <c r="P1313" s="24">
        <v>0.57999999999999996</v>
      </c>
      <c r="Q1313" s="18">
        <f t="shared" si="113"/>
        <v>0</v>
      </c>
      <c r="R1313" s="2">
        <v>1</v>
      </c>
      <c r="S1313" s="2">
        <v>120</v>
      </c>
      <c r="T1313" s="2" t="s">
        <v>4647</v>
      </c>
      <c r="U1313" s="28">
        <f>IF(G1313=0,"",_xlfn.MINIFS('PO Details'!$I:$I,'PO Details'!$D:$D,Planning!$B1313,'PO Details'!$L:$L,Planning!$E1313))</f>
        <v>45458</v>
      </c>
      <c r="V1313" s="29" t="s">
        <v>4640</v>
      </c>
      <c r="W1313" t="str">
        <f t="shared" si="110"/>
        <v/>
      </c>
      <c r="X1313" s="2">
        <v>120</v>
      </c>
    </row>
    <row r="1314" spans="1:24" x14ac:dyDescent="0.25">
      <c r="A1314" s="11" t="s">
        <v>4616</v>
      </c>
      <c r="B1314" s="22" t="s">
        <v>139</v>
      </c>
      <c r="C1314" s="22"/>
      <c r="D1314" s="22" t="s">
        <v>140</v>
      </c>
      <c r="E1314" s="31" t="s">
        <v>119</v>
      </c>
      <c r="F1314" s="12">
        <f>SUMIFS('Inventory Details'!$H:$H,'Inventory Details'!$B:$B,$B1314,'Inventory Details'!$E:$E,$E1314)</f>
        <v>0</v>
      </c>
      <c r="G1314" s="12">
        <f>SUMIFS('PO Details'!$H:$H,'PO Details'!$D:$D,Planning!$B1314,'PO Details'!$L:$L,$E1314)</f>
        <v>5</v>
      </c>
      <c r="H1314" s="12">
        <f>SUMIFS('SO Details'!$G:$G,'SO Details'!$D:$D,Planning!$B1314,'SO Details'!$K:$K,$E1314)</f>
        <v>0</v>
      </c>
      <c r="I1314" s="20">
        <f>IF(COUNTIFS($C:$C,B1314)&gt;1,SUMIFS('Sales Hx'!$Q:$Q,'Sales Hx'!$B:$B,_xlfn.XLOOKUP(B1314,C:C,B:B),'Sales Hx'!$D:$D,Planning!$E1314),SUMIFS('Sales Hx'!$Q:$Q,'Sales Hx'!$B:$B,Planning!$B1314,'Sales Hx'!$D:$D,Planning!$E1314))</f>
        <v>0</v>
      </c>
      <c r="J1314" s="16">
        <f>IF(COUNTIFS($C:$C,B1314)&gt;1,SUMIFS('Sales Hx'!$S:$S,'Sales Hx'!$B:$B,_xlfn.XLOOKUP(B1314,C:C,B:B),'Sales Hx'!$D:$D,E1314),SUMIFS('Sales Hx'!$S:$S,'Sales Hx'!$B:$B,$B1314,'Sales Hx'!$D:$D,$E1314))</f>
        <v>0</v>
      </c>
      <c r="K1314" s="16">
        <f t="shared" si="112"/>
        <v>0</v>
      </c>
      <c r="L1314" s="12">
        <f>IF(M1314&lt;&gt;"",M1314,IF(COUNTIFS($C:$C,B1314)&gt;1,SUMIFS('Sales Hx'!V:V,'Sales Hx'!$B:$B,_xlfn.XLOOKUP(B1314,C:C,B:B),'Sales Hx'!$D:$D,$E1314),SUMIFS('Sales Hx'!V:V,'Sales Hx'!$B:$B,$B1314,'Sales Hx'!$D:$D,$E1314)))</f>
        <v>0</v>
      </c>
      <c r="M1314" s="12">
        <v>0</v>
      </c>
      <c r="N1314" s="15">
        <f t="shared" si="114"/>
        <v>0</v>
      </c>
      <c r="O1314" s="21">
        <f t="shared" si="111"/>
        <v>0</v>
      </c>
      <c r="P1314" s="24">
        <v>0.57999999999999996</v>
      </c>
      <c r="Q1314" s="18">
        <f t="shared" si="113"/>
        <v>0</v>
      </c>
      <c r="R1314" s="2">
        <v>1</v>
      </c>
      <c r="S1314" s="2">
        <v>120</v>
      </c>
      <c r="T1314" s="2" t="s">
        <v>4647</v>
      </c>
      <c r="U1314" s="28">
        <f>IF(G1314=0,"",_xlfn.MINIFS('PO Details'!$I:$I,'PO Details'!$D:$D,Planning!$B1314,'PO Details'!$L:$L,Planning!$E1314))</f>
        <v>45443</v>
      </c>
      <c r="V1314" s="29" t="s">
        <v>4640</v>
      </c>
      <c r="W1314" t="str">
        <f t="shared" si="110"/>
        <v/>
      </c>
      <c r="X1314" s="2">
        <v>120</v>
      </c>
    </row>
    <row r="1315" spans="1:24" x14ac:dyDescent="0.25">
      <c r="A1315" s="11" t="s">
        <v>4616</v>
      </c>
      <c r="B1315" s="22" t="s">
        <v>139</v>
      </c>
      <c r="C1315" s="22"/>
      <c r="D1315" s="22" t="s">
        <v>140</v>
      </c>
      <c r="E1315" s="31" t="s">
        <v>15</v>
      </c>
      <c r="F1315" s="12">
        <f>SUMIFS('Inventory Details'!$H:$H,'Inventory Details'!$B:$B,$B1315,'Inventory Details'!$E:$E,$E1315)</f>
        <v>0</v>
      </c>
      <c r="G1315" s="12">
        <f>SUMIFS('PO Details'!$H:$H,'PO Details'!$D:$D,Planning!$B1315,'PO Details'!$L:$L,$E1315)</f>
        <v>0</v>
      </c>
      <c r="H1315" s="12">
        <f>SUMIFS('SO Details'!$G:$G,'SO Details'!$D:$D,Planning!$B1315,'SO Details'!$K:$K,$E1315)</f>
        <v>0</v>
      </c>
      <c r="I1315" s="20">
        <f>IF(COUNTIFS($C:$C,B1315)&gt;1,SUMIFS('Sales Hx'!$Q:$Q,'Sales Hx'!$B:$B,_xlfn.XLOOKUP(B1315,C:C,B:B),'Sales Hx'!$D:$D,Planning!$E1315),SUMIFS('Sales Hx'!$Q:$Q,'Sales Hx'!$B:$B,Planning!$B1315,'Sales Hx'!$D:$D,Planning!$E1315))</f>
        <v>0</v>
      </c>
      <c r="J1315" s="16">
        <f>IF(COUNTIFS($C:$C,B1315)&gt;1,SUMIFS('Sales Hx'!$S:$S,'Sales Hx'!$B:$B,_xlfn.XLOOKUP(B1315,C:C,B:B),'Sales Hx'!$D:$D,E1315),SUMIFS('Sales Hx'!$S:$S,'Sales Hx'!$B:$B,$B1315,'Sales Hx'!$D:$D,$E1315))</f>
        <v>0</v>
      </c>
      <c r="K1315" s="16">
        <f t="shared" si="112"/>
        <v>0</v>
      </c>
      <c r="L1315" s="12">
        <f>IF(M1315&lt;&gt;"",M1315,IF(COUNTIFS($C:$C,B1315)&gt;1,SUMIFS('Sales Hx'!V:V,'Sales Hx'!$B:$B,_xlfn.XLOOKUP(B1315,C:C,B:B),'Sales Hx'!$D:$D,$E1315),SUMIFS('Sales Hx'!V:V,'Sales Hx'!$B:$B,$B1315,'Sales Hx'!$D:$D,$E1315)))</f>
        <v>0</v>
      </c>
      <c r="M1315" s="12">
        <v>0</v>
      </c>
      <c r="N1315" s="15">
        <f t="shared" si="114"/>
        <v>0</v>
      </c>
      <c r="O1315" s="21">
        <f t="shared" si="111"/>
        <v>0</v>
      </c>
      <c r="P1315" s="24">
        <v>0.57999999999999996</v>
      </c>
      <c r="Q1315" s="18">
        <f t="shared" si="113"/>
        <v>0</v>
      </c>
      <c r="R1315" s="2">
        <v>1</v>
      </c>
      <c r="S1315" s="2">
        <v>120</v>
      </c>
      <c r="T1315" s="2" t="s">
        <v>4647</v>
      </c>
      <c r="U1315" s="28" t="str">
        <f>IF(G1315=0,"",_xlfn.MINIFS('PO Details'!$I:$I,'PO Details'!$D:$D,Planning!$B1315,'PO Details'!$L:$L,Planning!$E1315))</f>
        <v/>
      </c>
      <c r="V1315" s="29" t="s">
        <v>4640</v>
      </c>
      <c r="W1315" t="str">
        <f t="shared" si="110"/>
        <v/>
      </c>
      <c r="X1315" s="2">
        <v>120</v>
      </c>
    </row>
    <row r="1316" spans="1:24" x14ac:dyDescent="0.25">
      <c r="A1316" s="11" t="s">
        <v>4616</v>
      </c>
      <c r="B1316" s="22" t="s">
        <v>141</v>
      </c>
      <c r="C1316" s="22"/>
      <c r="D1316" s="22" t="s">
        <v>142</v>
      </c>
      <c r="E1316" s="31" t="s">
        <v>106</v>
      </c>
      <c r="F1316" s="12">
        <f>SUMIFS('Inventory Details'!$H:$H,'Inventory Details'!$B:$B,$B1316,'Inventory Details'!$E:$E,$E1316)</f>
        <v>0</v>
      </c>
      <c r="G1316" s="12">
        <f>SUMIFS('PO Details'!$H:$H,'PO Details'!$D:$D,Planning!$B1316,'PO Details'!$L:$L,$E1316)</f>
        <v>90</v>
      </c>
      <c r="H1316" s="12">
        <f>SUMIFS('SO Details'!$G:$G,'SO Details'!$D:$D,Planning!$B1316,'SO Details'!$K:$K,$E1316)</f>
        <v>0</v>
      </c>
      <c r="I1316" s="20">
        <f>IF(COUNTIFS($C:$C,B1316)&gt;1,SUMIFS('Sales Hx'!$Q:$Q,'Sales Hx'!$B:$B,_xlfn.XLOOKUP(B1316,C:C,B:B),'Sales Hx'!$D:$D,Planning!$E1316),SUMIFS('Sales Hx'!$Q:$Q,'Sales Hx'!$B:$B,Planning!$B1316,'Sales Hx'!$D:$D,Planning!$E1316))</f>
        <v>40.599999999999994</v>
      </c>
      <c r="J1316" s="16">
        <f>IF(COUNTIFS($C:$C,B1316)&gt;1,SUMIFS('Sales Hx'!$S:$S,'Sales Hx'!$B:$B,_xlfn.XLOOKUP(B1316,C:C,B:B),'Sales Hx'!$D:$D,E1316),SUMIFS('Sales Hx'!$S:$S,'Sales Hx'!$B:$B,$B1316,'Sales Hx'!$D:$D,$E1316))</f>
        <v>0.52521929824561409</v>
      </c>
      <c r="K1316" s="16">
        <f t="shared" si="112"/>
        <v>2.2167487684729066</v>
      </c>
      <c r="L1316" s="12">
        <f>IF(M1316&lt;&gt;"",M1316,IF(COUNTIFS($C:$C,B1316)&gt;1,SUMIFS('Sales Hx'!V:V,'Sales Hx'!$B:$B,_xlfn.XLOOKUP(B1316,C:C,B:B),'Sales Hx'!$D:$D,$E1316),SUMIFS('Sales Hx'!V:V,'Sales Hx'!$B:$B,$B1316,'Sales Hx'!$D:$D,$E1316)))</f>
        <v>0</v>
      </c>
      <c r="M1316" s="12">
        <v>0</v>
      </c>
      <c r="N1316" s="15">
        <f t="shared" si="114"/>
        <v>0.52521929824561409</v>
      </c>
      <c r="O1316" s="21">
        <f t="shared" si="111"/>
        <v>0</v>
      </c>
      <c r="P1316" s="24">
        <v>1.08</v>
      </c>
      <c r="Q1316" s="18">
        <f t="shared" si="113"/>
        <v>0</v>
      </c>
      <c r="R1316" s="2">
        <v>1</v>
      </c>
      <c r="S1316" s="2">
        <v>120</v>
      </c>
      <c r="T1316" s="2" t="s">
        <v>4647</v>
      </c>
      <c r="U1316" s="28">
        <f>IF(G1316=0,"",_xlfn.MINIFS('PO Details'!$I:$I,'PO Details'!$D:$D,Planning!$B1316,'PO Details'!$L:$L,Planning!$E1316))</f>
        <v>45443</v>
      </c>
      <c r="V1316" s="29" t="s">
        <v>4640</v>
      </c>
      <c r="W1316" t="str">
        <f t="shared" si="110"/>
        <v/>
      </c>
      <c r="X1316" s="2">
        <v>120</v>
      </c>
    </row>
    <row r="1317" spans="1:24" x14ac:dyDescent="0.25">
      <c r="A1317" s="11" t="s">
        <v>4616</v>
      </c>
      <c r="B1317" s="22" t="s">
        <v>141</v>
      </c>
      <c r="C1317" s="22"/>
      <c r="D1317" s="22" t="s">
        <v>142</v>
      </c>
      <c r="E1317" s="31" t="s">
        <v>820</v>
      </c>
      <c r="F1317" s="12">
        <f>SUMIFS('Inventory Details'!$H:$H,'Inventory Details'!$B:$B,$B1317,'Inventory Details'!$E:$E,$E1317)</f>
        <v>11</v>
      </c>
      <c r="G1317" s="12">
        <f>SUMIFS('PO Details'!$H:$H,'PO Details'!$D:$D,Planning!$B1317,'PO Details'!$L:$L,$E1317)</f>
        <v>25</v>
      </c>
      <c r="H1317" s="12">
        <f>SUMIFS('SO Details'!$G:$G,'SO Details'!$D:$D,Planning!$B1317,'SO Details'!$K:$K,$E1317)</f>
        <v>1</v>
      </c>
      <c r="I1317" s="20">
        <f>IF(COUNTIFS($C:$C,B1317)&gt;1,SUMIFS('Sales Hx'!$Q:$Q,'Sales Hx'!$B:$B,_xlfn.XLOOKUP(B1317,C:C,B:B),'Sales Hx'!$D:$D,Planning!$E1317),SUMIFS('Sales Hx'!$Q:$Q,'Sales Hx'!$B:$B,Planning!$B1317,'Sales Hx'!$D:$D,Planning!$E1317))</f>
        <v>0</v>
      </c>
      <c r="J1317" s="16">
        <f>IF(COUNTIFS($C:$C,B1317)&gt;1,SUMIFS('Sales Hx'!$S:$S,'Sales Hx'!$B:$B,_xlfn.XLOOKUP(B1317,C:C,B:B),'Sales Hx'!$D:$D,E1317),SUMIFS('Sales Hx'!$S:$S,'Sales Hx'!$B:$B,$B1317,'Sales Hx'!$D:$D,$E1317))</f>
        <v>3.2894736842105261E-2</v>
      </c>
      <c r="K1317" s="16">
        <f t="shared" si="112"/>
        <v>0</v>
      </c>
      <c r="L1317" s="12">
        <f>IF(M1317&lt;&gt;"",M1317,IF(COUNTIFS($C:$C,B1317)&gt;1,SUMIFS('Sales Hx'!V:V,'Sales Hx'!$B:$B,_xlfn.XLOOKUP(B1317,C:C,B:B),'Sales Hx'!$D:$D,$E1317),SUMIFS('Sales Hx'!V:V,'Sales Hx'!$B:$B,$B1317,'Sales Hx'!$D:$D,$E1317)))</f>
        <v>0</v>
      </c>
      <c r="M1317" s="12">
        <v>0</v>
      </c>
      <c r="N1317" s="15">
        <f t="shared" si="114"/>
        <v>3.2894736842105261E-2</v>
      </c>
      <c r="O1317" s="21">
        <f t="shared" si="111"/>
        <v>0</v>
      </c>
      <c r="P1317" s="24">
        <v>1.08</v>
      </c>
      <c r="Q1317" s="18">
        <f t="shared" si="113"/>
        <v>0</v>
      </c>
      <c r="R1317" s="2">
        <v>1</v>
      </c>
      <c r="S1317" s="2">
        <v>120</v>
      </c>
      <c r="T1317" s="2" t="s">
        <v>4647</v>
      </c>
      <c r="U1317" s="28">
        <f>IF(G1317=0,"",_xlfn.MINIFS('PO Details'!$I:$I,'PO Details'!$D:$D,Planning!$B1317,'PO Details'!$L:$L,Planning!$E1317))</f>
        <v>45474</v>
      </c>
      <c r="V1317" s="29" t="s">
        <v>4640</v>
      </c>
      <c r="W1317" t="str">
        <f t="shared" si="110"/>
        <v/>
      </c>
      <c r="X1317" s="2">
        <v>120</v>
      </c>
    </row>
    <row r="1318" spans="1:24" x14ac:dyDescent="0.25">
      <c r="A1318" s="11" t="s">
        <v>4616</v>
      </c>
      <c r="B1318" s="22" t="s">
        <v>141</v>
      </c>
      <c r="C1318" s="22"/>
      <c r="D1318" s="22" t="s">
        <v>142</v>
      </c>
      <c r="E1318" s="31" t="s">
        <v>4746</v>
      </c>
      <c r="F1318" s="12">
        <f>SUMIFS('Inventory Details'!$H:$H,'Inventory Details'!$B:$B,$B1318,'Inventory Details'!$E:$E,$E1318)</f>
        <v>0</v>
      </c>
      <c r="G1318" s="12">
        <f>SUMIFS('PO Details'!$H:$H,'PO Details'!$D:$D,Planning!$B1318,'PO Details'!$L:$L,$E1318)</f>
        <v>25</v>
      </c>
      <c r="H1318" s="12">
        <f>SUMIFS('SO Details'!$G:$G,'SO Details'!$D:$D,Planning!$B1318,'SO Details'!$K:$K,$E1318)</f>
        <v>13</v>
      </c>
      <c r="I1318" s="20">
        <f>IF(COUNTIFS($C:$C,B1318)&gt;1,SUMIFS('Sales Hx'!$Q:$Q,'Sales Hx'!$B:$B,_xlfn.XLOOKUP(B1318,C:C,B:B),'Sales Hx'!$D:$D,Planning!$E1318),SUMIFS('Sales Hx'!$Q:$Q,'Sales Hx'!$B:$B,Planning!$B1318,'Sales Hx'!$D:$D,Planning!$E1318))</f>
        <v>62.999999999999993</v>
      </c>
      <c r="J1318" s="16">
        <f>IF(COUNTIFS($C:$C,B1318)&gt;1,SUMIFS('Sales Hx'!$S:$S,'Sales Hx'!$B:$B,_xlfn.XLOOKUP(B1318,C:C,B:B),'Sales Hx'!$D:$D,E1318),SUMIFS('Sales Hx'!$S:$S,'Sales Hx'!$B:$B,$B1318,'Sales Hx'!$D:$D,$E1318))</f>
        <v>0.82828947368421058</v>
      </c>
      <c r="K1318" s="16">
        <f t="shared" si="112"/>
        <v>0.39682539682539686</v>
      </c>
      <c r="L1318" s="12">
        <f>IF(M1318&lt;&gt;"",M1318,IF(COUNTIFS($C:$C,B1318)&gt;1,SUMIFS('Sales Hx'!V:V,'Sales Hx'!$B:$B,_xlfn.XLOOKUP(B1318,C:C,B:B),'Sales Hx'!$D:$D,$E1318),SUMIFS('Sales Hx'!V:V,'Sales Hx'!$B:$B,$B1318,'Sales Hx'!$D:$D,$E1318)))</f>
        <v>0</v>
      </c>
      <c r="M1318" s="12">
        <v>0</v>
      </c>
      <c r="N1318" s="15">
        <f t="shared" si="114"/>
        <v>0.82828947368421058</v>
      </c>
      <c r="O1318" s="21">
        <f t="shared" si="111"/>
        <v>0</v>
      </c>
      <c r="P1318" s="24">
        <v>1.08</v>
      </c>
      <c r="Q1318" s="18">
        <f t="shared" si="113"/>
        <v>0</v>
      </c>
      <c r="R1318" s="2">
        <v>1</v>
      </c>
      <c r="S1318" s="2">
        <v>120</v>
      </c>
      <c r="T1318" s="2" t="s">
        <v>4647</v>
      </c>
      <c r="U1318" s="28">
        <f>IF(G1318=0,"",_xlfn.MINIFS('PO Details'!$I:$I,'PO Details'!$D:$D,Planning!$B1318,'PO Details'!$L:$L,Planning!$E1318))</f>
        <v>45516</v>
      </c>
      <c r="V1318" s="29" t="s">
        <v>4640</v>
      </c>
      <c r="W1318" t="str">
        <f t="shared" si="110"/>
        <v/>
      </c>
      <c r="X1318" s="2">
        <v>120</v>
      </c>
    </row>
    <row r="1319" spans="1:24" x14ac:dyDescent="0.25">
      <c r="A1319" s="11" t="s">
        <v>4616</v>
      </c>
      <c r="B1319" s="22" t="s">
        <v>141</v>
      </c>
      <c r="C1319" s="22"/>
      <c r="D1319" s="22" t="s">
        <v>142</v>
      </c>
      <c r="E1319" s="31" t="s">
        <v>113</v>
      </c>
      <c r="F1319" s="12">
        <f>SUMIFS('Inventory Details'!$H:$H,'Inventory Details'!$B:$B,$B1319,'Inventory Details'!$E:$E,$E1319)</f>
        <v>1</v>
      </c>
      <c r="G1319" s="12">
        <f>SUMIFS('PO Details'!$H:$H,'PO Details'!$D:$D,Planning!$B1319,'PO Details'!$L:$L,$E1319)</f>
        <v>45</v>
      </c>
      <c r="H1319" s="12">
        <f>SUMIFS('SO Details'!$G:$G,'SO Details'!$D:$D,Planning!$B1319,'SO Details'!$K:$K,$E1319)</f>
        <v>2</v>
      </c>
      <c r="I1319" s="20">
        <f>IF(COUNTIFS($C:$C,B1319)&gt;1,SUMIFS('Sales Hx'!$Q:$Q,'Sales Hx'!$B:$B,_xlfn.XLOOKUP(B1319,C:C,B:B),'Sales Hx'!$D:$D,Planning!$E1319),SUMIFS('Sales Hx'!$Q:$Q,'Sales Hx'!$B:$B,Planning!$B1319,'Sales Hx'!$D:$D,Planning!$E1319))</f>
        <v>16.799999999999997</v>
      </c>
      <c r="J1319" s="16">
        <f>IF(COUNTIFS($C:$C,B1319)&gt;1,SUMIFS('Sales Hx'!$S:$S,'Sales Hx'!$B:$B,_xlfn.XLOOKUP(B1319,C:C,B:B),'Sales Hx'!$D:$D,E1319),SUMIFS('Sales Hx'!$S:$S,'Sales Hx'!$B:$B,$B1319,'Sales Hx'!$D:$D,$E1319))</f>
        <v>0.2960526315789474</v>
      </c>
      <c r="K1319" s="16">
        <f t="shared" si="112"/>
        <v>2.7380952380952386</v>
      </c>
      <c r="L1319" s="12">
        <f>IF(M1319&lt;&gt;"",M1319,IF(COUNTIFS($C:$C,B1319)&gt;1,SUMIFS('Sales Hx'!V:V,'Sales Hx'!$B:$B,_xlfn.XLOOKUP(B1319,C:C,B:B),'Sales Hx'!$D:$D,$E1319),SUMIFS('Sales Hx'!V:V,'Sales Hx'!$B:$B,$B1319,'Sales Hx'!$D:$D,$E1319)))</f>
        <v>0</v>
      </c>
      <c r="M1319" s="12">
        <v>0</v>
      </c>
      <c r="N1319" s="15">
        <f t="shared" si="114"/>
        <v>0.2960526315789474</v>
      </c>
      <c r="O1319" s="21">
        <f t="shared" si="111"/>
        <v>0</v>
      </c>
      <c r="P1319" s="24">
        <v>1.08</v>
      </c>
      <c r="Q1319" s="18">
        <f t="shared" si="113"/>
        <v>0</v>
      </c>
      <c r="R1319" s="2">
        <v>1</v>
      </c>
      <c r="S1319" s="2">
        <v>120</v>
      </c>
      <c r="T1319" s="2" t="s">
        <v>4647</v>
      </c>
      <c r="U1319" s="28">
        <f>IF(G1319=0,"",_xlfn.MINIFS('PO Details'!$I:$I,'PO Details'!$D:$D,Planning!$B1319,'PO Details'!$L:$L,Planning!$E1319))</f>
        <v>45474</v>
      </c>
      <c r="V1319" s="29" t="s">
        <v>4640</v>
      </c>
      <c r="W1319" t="str">
        <f t="shared" si="110"/>
        <v>Max</v>
      </c>
      <c r="X1319" s="2">
        <v>120</v>
      </c>
    </row>
    <row r="1320" spans="1:24" x14ac:dyDescent="0.25">
      <c r="A1320" s="11" t="s">
        <v>4616</v>
      </c>
      <c r="B1320" s="22" t="s">
        <v>141</v>
      </c>
      <c r="C1320" s="22"/>
      <c r="D1320" s="22" t="s">
        <v>142</v>
      </c>
      <c r="E1320" s="31" t="s">
        <v>109</v>
      </c>
      <c r="F1320" s="12">
        <f>SUMIFS('Inventory Details'!$H:$H,'Inventory Details'!$B:$B,$B1320,'Inventory Details'!$E:$E,$E1320)</f>
        <v>2</v>
      </c>
      <c r="G1320" s="12">
        <f>SUMIFS('PO Details'!$H:$H,'PO Details'!$D:$D,Planning!$B1320,'PO Details'!$L:$L,$E1320)</f>
        <v>18</v>
      </c>
      <c r="H1320" s="12">
        <f>SUMIFS('SO Details'!$G:$G,'SO Details'!$D:$D,Planning!$B1320,'SO Details'!$K:$K,$E1320)</f>
        <v>4</v>
      </c>
      <c r="I1320" s="20">
        <f>IF(COUNTIFS($C:$C,B1320)&gt;1,SUMIFS('Sales Hx'!$Q:$Q,'Sales Hx'!$B:$B,_xlfn.XLOOKUP(B1320,C:C,B:B),'Sales Hx'!$D:$D,Planning!$E1320),SUMIFS('Sales Hx'!$Q:$Q,'Sales Hx'!$B:$B,Planning!$B1320,'Sales Hx'!$D:$D,Planning!$E1320))</f>
        <v>8.3999999999999986</v>
      </c>
      <c r="J1320" s="16">
        <f>IF(COUNTIFS($C:$C,B1320)&gt;1,SUMIFS('Sales Hx'!$S:$S,'Sales Hx'!$B:$B,_xlfn.XLOOKUP(B1320,C:C,B:B),'Sales Hx'!$D:$D,E1320),SUMIFS('Sales Hx'!$S:$S,'Sales Hx'!$B:$B,$B1320,'Sales Hx'!$D:$D,$E1320))</f>
        <v>0.18421052631578946</v>
      </c>
      <c r="K1320" s="16">
        <f t="shared" si="112"/>
        <v>2.3809523809523814</v>
      </c>
      <c r="L1320" s="12">
        <f>IF(M1320&lt;&gt;"",M1320,IF(COUNTIFS($C:$C,B1320)&gt;1,SUMIFS('Sales Hx'!V:V,'Sales Hx'!$B:$B,_xlfn.XLOOKUP(B1320,C:C,B:B),'Sales Hx'!$D:$D,$E1320),SUMIFS('Sales Hx'!V:V,'Sales Hx'!$B:$B,$B1320,'Sales Hx'!$D:$D,$E1320)))</f>
        <v>0</v>
      </c>
      <c r="M1320" s="12">
        <v>0</v>
      </c>
      <c r="N1320" s="15">
        <f t="shared" si="114"/>
        <v>0.18421052631578946</v>
      </c>
      <c r="O1320" s="21">
        <f t="shared" si="111"/>
        <v>0</v>
      </c>
      <c r="P1320" s="24">
        <v>1.08</v>
      </c>
      <c r="Q1320" s="18">
        <f t="shared" si="113"/>
        <v>0</v>
      </c>
      <c r="R1320" s="2">
        <v>1</v>
      </c>
      <c r="S1320" s="2">
        <v>120</v>
      </c>
      <c r="T1320" s="2" t="s">
        <v>4647</v>
      </c>
      <c r="U1320" s="28">
        <f>IF(G1320=0,"",_xlfn.MINIFS('PO Details'!$I:$I,'PO Details'!$D:$D,Planning!$B1320,'PO Details'!$L:$L,Planning!$E1320))</f>
        <v>45458</v>
      </c>
      <c r="V1320" s="29" t="s">
        <v>4640</v>
      </c>
      <c r="W1320" t="str">
        <f t="shared" si="110"/>
        <v/>
      </c>
      <c r="X1320" s="2">
        <v>120</v>
      </c>
    </row>
    <row r="1321" spans="1:24" x14ac:dyDescent="0.25">
      <c r="A1321" s="11" t="s">
        <v>4616</v>
      </c>
      <c r="B1321" s="22" t="s">
        <v>141</v>
      </c>
      <c r="C1321" s="22"/>
      <c r="D1321" s="22" t="s">
        <v>142</v>
      </c>
      <c r="E1321" s="31" t="s">
        <v>119</v>
      </c>
      <c r="F1321" s="12">
        <f>SUMIFS('Inventory Details'!$H:$H,'Inventory Details'!$B:$B,$B1321,'Inventory Details'!$E:$E,$E1321)</f>
        <v>0</v>
      </c>
      <c r="G1321" s="12">
        <f>SUMIFS('PO Details'!$H:$H,'PO Details'!$D:$D,Planning!$B1321,'PO Details'!$L:$L,$E1321)</f>
        <v>5</v>
      </c>
      <c r="H1321" s="12">
        <f>SUMIFS('SO Details'!$G:$G,'SO Details'!$D:$D,Planning!$B1321,'SO Details'!$K:$K,$E1321)</f>
        <v>0</v>
      </c>
      <c r="I1321" s="20">
        <f>IF(COUNTIFS($C:$C,B1321)&gt;1,SUMIFS('Sales Hx'!$Q:$Q,'Sales Hx'!$B:$B,_xlfn.XLOOKUP(B1321,C:C,B:B),'Sales Hx'!$D:$D,Planning!$E1321),SUMIFS('Sales Hx'!$Q:$Q,'Sales Hx'!$B:$B,Planning!$B1321,'Sales Hx'!$D:$D,Planning!$E1321))</f>
        <v>0</v>
      </c>
      <c r="J1321" s="16">
        <f>IF(COUNTIFS($C:$C,B1321)&gt;1,SUMIFS('Sales Hx'!$S:$S,'Sales Hx'!$B:$B,_xlfn.XLOOKUP(B1321,C:C,B:B),'Sales Hx'!$D:$D,E1321),SUMIFS('Sales Hx'!$S:$S,'Sales Hx'!$B:$B,$B1321,'Sales Hx'!$D:$D,$E1321))</f>
        <v>0</v>
      </c>
      <c r="K1321" s="16">
        <f t="shared" si="112"/>
        <v>0</v>
      </c>
      <c r="L1321" s="12">
        <f>IF(M1321&lt;&gt;"",M1321,IF(COUNTIFS($C:$C,B1321)&gt;1,SUMIFS('Sales Hx'!V:V,'Sales Hx'!$B:$B,_xlfn.XLOOKUP(B1321,C:C,B:B),'Sales Hx'!$D:$D,$E1321),SUMIFS('Sales Hx'!V:V,'Sales Hx'!$B:$B,$B1321,'Sales Hx'!$D:$D,$E1321)))</f>
        <v>0</v>
      </c>
      <c r="M1321" s="12">
        <v>0</v>
      </c>
      <c r="N1321" s="15">
        <f t="shared" si="114"/>
        <v>0</v>
      </c>
      <c r="O1321" s="21">
        <f t="shared" si="111"/>
        <v>0</v>
      </c>
      <c r="P1321" s="24">
        <v>1.08</v>
      </c>
      <c r="Q1321" s="18">
        <f t="shared" si="113"/>
        <v>0</v>
      </c>
      <c r="R1321" s="2">
        <v>1</v>
      </c>
      <c r="S1321" s="2">
        <v>120</v>
      </c>
      <c r="T1321" s="2" t="s">
        <v>4647</v>
      </c>
      <c r="U1321" s="28">
        <f>IF(G1321=0,"",_xlfn.MINIFS('PO Details'!$I:$I,'PO Details'!$D:$D,Planning!$B1321,'PO Details'!$L:$L,Planning!$E1321))</f>
        <v>45443</v>
      </c>
      <c r="V1321" s="29" t="s">
        <v>4640</v>
      </c>
      <c r="W1321" t="str">
        <f t="shared" si="110"/>
        <v/>
      </c>
      <c r="X1321" s="2">
        <v>120</v>
      </c>
    </row>
    <row r="1322" spans="1:24" x14ac:dyDescent="0.25">
      <c r="A1322" s="11" t="s">
        <v>4616</v>
      </c>
      <c r="B1322" s="22" t="s">
        <v>141</v>
      </c>
      <c r="C1322" s="22"/>
      <c r="D1322" s="22" t="s">
        <v>142</v>
      </c>
      <c r="E1322" s="31" t="s">
        <v>861</v>
      </c>
      <c r="F1322" s="12">
        <f>SUMIFS('Inventory Details'!$H:$H,'Inventory Details'!$B:$B,$B1322,'Inventory Details'!$E:$E,$E1322)</f>
        <v>8</v>
      </c>
      <c r="G1322" s="12">
        <f>SUMIFS('PO Details'!$H:$H,'PO Details'!$D:$D,Planning!$B1322,'PO Details'!$L:$L,$E1322)</f>
        <v>0</v>
      </c>
      <c r="H1322" s="12">
        <f>SUMIFS('SO Details'!$G:$G,'SO Details'!$D:$D,Planning!$B1322,'SO Details'!$K:$K,$E1322)</f>
        <v>0</v>
      </c>
      <c r="I1322" s="20">
        <f>IF(COUNTIFS($C:$C,B1322)&gt;1,SUMIFS('Sales Hx'!$Q:$Q,'Sales Hx'!$B:$B,_xlfn.XLOOKUP(B1322,C:C,B:B),'Sales Hx'!$D:$D,Planning!$E1322),SUMIFS('Sales Hx'!$Q:$Q,'Sales Hx'!$B:$B,Planning!$B1322,'Sales Hx'!$D:$D,Planning!$E1322))</f>
        <v>0</v>
      </c>
      <c r="J1322" s="16">
        <f>IF(COUNTIFS($C:$C,B1322)&gt;1,SUMIFS('Sales Hx'!$S:$S,'Sales Hx'!$B:$B,_xlfn.XLOOKUP(B1322,C:C,B:B),'Sales Hx'!$D:$D,E1322),SUMIFS('Sales Hx'!$S:$S,'Sales Hx'!$B:$B,$B1322,'Sales Hx'!$D:$D,$E1322))</f>
        <v>6.5789473684210523E-2</v>
      </c>
      <c r="K1322" s="16">
        <f t="shared" si="112"/>
        <v>0</v>
      </c>
      <c r="L1322" s="12">
        <f>IF(M1322&lt;&gt;"",M1322,IF(COUNTIFS($C:$C,B1322)&gt;1,SUMIFS('Sales Hx'!V:V,'Sales Hx'!$B:$B,_xlfn.XLOOKUP(B1322,C:C,B:B),'Sales Hx'!$D:$D,$E1322),SUMIFS('Sales Hx'!V:V,'Sales Hx'!$B:$B,$B1322,'Sales Hx'!$D:$D,$E1322)))</f>
        <v>0</v>
      </c>
      <c r="M1322" s="12">
        <v>0</v>
      </c>
      <c r="N1322" s="15">
        <f t="shared" si="114"/>
        <v>6.5789473684210523E-2</v>
      </c>
      <c r="O1322" s="21">
        <f t="shared" si="111"/>
        <v>0</v>
      </c>
      <c r="P1322" s="24">
        <v>1.08</v>
      </c>
      <c r="Q1322" s="18">
        <f t="shared" si="113"/>
        <v>0</v>
      </c>
      <c r="R1322" s="2">
        <v>1</v>
      </c>
      <c r="S1322" s="2">
        <v>120</v>
      </c>
      <c r="T1322" s="2" t="s">
        <v>4647</v>
      </c>
      <c r="U1322" s="28" t="str">
        <f>IF(G1322=0,"",_xlfn.MINIFS('PO Details'!$I:$I,'PO Details'!$D:$D,Planning!$B1322,'PO Details'!$L:$L,Planning!$E1322))</f>
        <v/>
      </c>
      <c r="V1322" s="29" t="s">
        <v>4640</v>
      </c>
      <c r="W1322" t="str">
        <f t="shared" si="110"/>
        <v/>
      </c>
      <c r="X1322" s="2">
        <v>120</v>
      </c>
    </row>
    <row r="1323" spans="1:24" x14ac:dyDescent="0.25">
      <c r="A1323" s="11" t="s">
        <v>4616</v>
      </c>
      <c r="B1323" s="22" t="s">
        <v>141</v>
      </c>
      <c r="C1323" s="22"/>
      <c r="D1323" s="22" t="s">
        <v>142</v>
      </c>
      <c r="E1323" s="31" t="s">
        <v>15</v>
      </c>
      <c r="F1323" s="12">
        <f>SUMIFS('Inventory Details'!$H:$H,'Inventory Details'!$B:$B,$B1323,'Inventory Details'!$E:$E,$E1323)</f>
        <v>0</v>
      </c>
      <c r="G1323" s="12">
        <f>SUMIFS('PO Details'!$H:$H,'PO Details'!$D:$D,Planning!$B1323,'PO Details'!$L:$L,$E1323)</f>
        <v>0</v>
      </c>
      <c r="H1323" s="12">
        <f>SUMIFS('SO Details'!$G:$G,'SO Details'!$D:$D,Planning!$B1323,'SO Details'!$K:$K,$E1323)</f>
        <v>0</v>
      </c>
      <c r="I1323" s="20">
        <f>IF(COUNTIFS($C:$C,B1323)&gt;1,SUMIFS('Sales Hx'!$Q:$Q,'Sales Hx'!$B:$B,_xlfn.XLOOKUP(B1323,C:C,B:B),'Sales Hx'!$D:$D,Planning!$E1323),SUMIFS('Sales Hx'!$Q:$Q,'Sales Hx'!$B:$B,Planning!$B1323,'Sales Hx'!$D:$D,Planning!$E1323))</f>
        <v>0</v>
      </c>
      <c r="J1323" s="16">
        <f>IF(COUNTIFS($C:$C,B1323)&gt;1,SUMIFS('Sales Hx'!$S:$S,'Sales Hx'!$B:$B,_xlfn.XLOOKUP(B1323,C:C,B:B),'Sales Hx'!$D:$D,E1323),SUMIFS('Sales Hx'!$S:$S,'Sales Hx'!$B:$B,$B1323,'Sales Hx'!$D:$D,$E1323))</f>
        <v>0</v>
      </c>
      <c r="K1323" s="16">
        <f t="shared" si="112"/>
        <v>0</v>
      </c>
      <c r="L1323" s="12">
        <f>IF(M1323&lt;&gt;"",M1323,IF(COUNTIFS($C:$C,B1323)&gt;1,SUMIFS('Sales Hx'!V:V,'Sales Hx'!$B:$B,_xlfn.XLOOKUP(B1323,C:C,B:B),'Sales Hx'!$D:$D,$E1323),SUMIFS('Sales Hx'!V:V,'Sales Hx'!$B:$B,$B1323,'Sales Hx'!$D:$D,$E1323)))</f>
        <v>0</v>
      </c>
      <c r="M1323" s="12">
        <v>0</v>
      </c>
      <c r="N1323" s="15">
        <f t="shared" si="114"/>
        <v>0</v>
      </c>
      <c r="O1323" s="21">
        <f t="shared" si="111"/>
        <v>0</v>
      </c>
      <c r="P1323" s="24">
        <v>1.08</v>
      </c>
      <c r="Q1323" s="18">
        <f t="shared" si="113"/>
        <v>0</v>
      </c>
      <c r="R1323" s="2">
        <v>1</v>
      </c>
      <c r="S1323" s="2">
        <v>120</v>
      </c>
      <c r="T1323" s="2" t="s">
        <v>4647</v>
      </c>
      <c r="U1323" s="28" t="str">
        <f>IF(G1323=0,"",_xlfn.MINIFS('PO Details'!$I:$I,'PO Details'!$D:$D,Planning!$B1323,'PO Details'!$L:$L,Planning!$E1323))</f>
        <v/>
      </c>
      <c r="V1323" s="29" t="s">
        <v>4640</v>
      </c>
      <c r="W1323" t="str">
        <f t="shared" si="110"/>
        <v/>
      </c>
      <c r="X1323" s="2">
        <v>120</v>
      </c>
    </row>
    <row r="1324" spans="1:24" x14ac:dyDescent="0.25">
      <c r="A1324" s="11" t="s">
        <v>4616</v>
      </c>
      <c r="B1324" s="22" t="s">
        <v>141</v>
      </c>
      <c r="C1324" s="22"/>
      <c r="D1324" s="22" t="s">
        <v>142</v>
      </c>
      <c r="E1324" s="31" t="s">
        <v>2214</v>
      </c>
      <c r="F1324" s="12">
        <f>SUMIFS('Inventory Details'!$H:$H,'Inventory Details'!$B:$B,$B1324,'Inventory Details'!$E:$E,$E1324)</f>
        <v>0</v>
      </c>
      <c r="G1324" s="12">
        <f>SUMIFS('PO Details'!$H:$H,'PO Details'!$D:$D,Planning!$B1324,'PO Details'!$L:$L,$E1324)</f>
        <v>0</v>
      </c>
      <c r="H1324" s="12">
        <f>SUMIFS('SO Details'!$G:$G,'SO Details'!$D:$D,Planning!$B1324,'SO Details'!$K:$K,$E1324)</f>
        <v>0</v>
      </c>
      <c r="I1324" s="20">
        <f>IF(COUNTIFS($C:$C,B1324)&gt;1,SUMIFS('Sales Hx'!$Q:$Q,'Sales Hx'!$B:$B,_xlfn.XLOOKUP(B1324,C:C,B:B),'Sales Hx'!$D:$D,Planning!$E1324),SUMIFS('Sales Hx'!$Q:$Q,'Sales Hx'!$B:$B,Planning!$B1324,'Sales Hx'!$D:$D,Planning!$E1324))</f>
        <v>0</v>
      </c>
      <c r="J1324" s="16">
        <f>IF(COUNTIFS($C:$C,B1324)&gt;1,SUMIFS('Sales Hx'!$S:$S,'Sales Hx'!$B:$B,_xlfn.XLOOKUP(B1324,C:C,B:B),'Sales Hx'!$D:$D,E1324),SUMIFS('Sales Hx'!$S:$S,'Sales Hx'!$B:$B,$B1324,'Sales Hx'!$D:$D,$E1324))</f>
        <v>0.13157894736842105</v>
      </c>
      <c r="K1324" s="16">
        <f t="shared" si="112"/>
        <v>0</v>
      </c>
      <c r="L1324" s="12">
        <f>IF(M1324&lt;&gt;"",M1324,IF(COUNTIFS($C:$C,B1324)&gt;1,SUMIFS('Sales Hx'!V:V,'Sales Hx'!$B:$B,_xlfn.XLOOKUP(B1324,C:C,B:B),'Sales Hx'!$D:$D,$E1324),SUMIFS('Sales Hx'!V:V,'Sales Hx'!$B:$B,$B1324,'Sales Hx'!$D:$D,$E1324)))</f>
        <v>0</v>
      </c>
      <c r="M1324" s="12">
        <v>0</v>
      </c>
      <c r="N1324" s="15">
        <f t="shared" si="114"/>
        <v>0.13157894736842105</v>
      </c>
      <c r="O1324" s="21">
        <f t="shared" si="111"/>
        <v>16</v>
      </c>
      <c r="P1324" s="24">
        <v>1.08</v>
      </c>
      <c r="Q1324" s="18">
        <f t="shared" si="113"/>
        <v>17.28</v>
      </c>
      <c r="R1324" s="2">
        <v>1</v>
      </c>
      <c r="S1324" s="2">
        <v>120</v>
      </c>
      <c r="T1324" s="2" t="s">
        <v>4647</v>
      </c>
      <c r="U1324" s="28" t="str">
        <f>IF(G1324=0,"",_xlfn.MINIFS('PO Details'!$I:$I,'PO Details'!$D:$D,Planning!$B1324,'PO Details'!$L:$L,Planning!$E1324))</f>
        <v/>
      </c>
      <c r="V1324" s="29" t="s">
        <v>4640</v>
      </c>
      <c r="W1324" t="str">
        <f t="shared" si="110"/>
        <v/>
      </c>
      <c r="X1324" s="2">
        <v>120</v>
      </c>
    </row>
    <row r="1325" spans="1:24" x14ac:dyDescent="0.25">
      <c r="A1325" s="11" t="s">
        <v>4616</v>
      </c>
      <c r="B1325" s="22" t="s">
        <v>143</v>
      </c>
      <c r="C1325" s="22"/>
      <c r="D1325" s="22" t="s">
        <v>144</v>
      </c>
      <c r="E1325" s="31" t="s">
        <v>106</v>
      </c>
      <c r="F1325" s="12">
        <f>SUMIFS('Inventory Details'!$H:$H,'Inventory Details'!$B:$B,$B1325,'Inventory Details'!$E:$E,$E1325)</f>
        <v>0</v>
      </c>
      <c r="G1325" s="12">
        <f>SUMIFS('PO Details'!$H:$H,'PO Details'!$D:$D,Planning!$B1325,'PO Details'!$L:$L,$E1325)</f>
        <v>75</v>
      </c>
      <c r="H1325" s="12">
        <f>SUMIFS('SO Details'!$G:$G,'SO Details'!$D:$D,Planning!$B1325,'SO Details'!$K:$K,$E1325)</f>
        <v>0</v>
      </c>
      <c r="I1325" s="20">
        <f>IF(COUNTIFS($C:$C,B1325)&gt;1,SUMIFS('Sales Hx'!$Q:$Q,'Sales Hx'!$B:$B,_xlfn.XLOOKUP(B1325,C:C,B:B),'Sales Hx'!$D:$D,Planning!$E1325),SUMIFS('Sales Hx'!$Q:$Q,'Sales Hx'!$B:$B,Planning!$B1325,'Sales Hx'!$D:$D,Planning!$E1325))</f>
        <v>18.2</v>
      </c>
      <c r="J1325" s="16">
        <f>IF(COUNTIFS($C:$C,B1325)&gt;1,SUMIFS('Sales Hx'!$S:$S,'Sales Hx'!$B:$B,_xlfn.XLOOKUP(B1325,C:C,B:B),'Sales Hx'!$D:$D,E1325),SUMIFS('Sales Hx'!$S:$S,'Sales Hx'!$B:$B,$B1325,'Sales Hx'!$D:$D,$E1325))</f>
        <v>0.26398026315789475</v>
      </c>
      <c r="K1325" s="16">
        <f t="shared" si="112"/>
        <v>4.1208791208791213</v>
      </c>
      <c r="L1325" s="12">
        <f>IF(M1325&lt;&gt;"",M1325,IF(COUNTIFS($C:$C,B1325)&gt;1,SUMIFS('Sales Hx'!V:V,'Sales Hx'!$B:$B,_xlfn.XLOOKUP(B1325,C:C,B:B),'Sales Hx'!$D:$D,$E1325),SUMIFS('Sales Hx'!V:V,'Sales Hx'!$B:$B,$B1325,'Sales Hx'!$D:$D,$E1325)))</f>
        <v>0</v>
      </c>
      <c r="M1325" s="12">
        <v>0</v>
      </c>
      <c r="N1325" s="15">
        <f t="shared" si="114"/>
        <v>0.26398026315789475</v>
      </c>
      <c r="O1325" s="21">
        <f t="shared" si="111"/>
        <v>0</v>
      </c>
      <c r="P1325" s="24">
        <v>1.55</v>
      </c>
      <c r="Q1325" s="18">
        <f t="shared" si="113"/>
        <v>0</v>
      </c>
      <c r="R1325" s="2">
        <v>1</v>
      </c>
      <c r="S1325" s="2">
        <v>120</v>
      </c>
      <c r="T1325" s="2" t="s">
        <v>4647</v>
      </c>
      <c r="U1325" s="28">
        <f>IF(G1325=0,"",_xlfn.MINIFS('PO Details'!$I:$I,'PO Details'!$D:$D,Planning!$B1325,'PO Details'!$L:$L,Planning!$E1325))</f>
        <v>45443</v>
      </c>
      <c r="V1325" s="29" t="s">
        <v>4640</v>
      </c>
      <c r="W1325" t="str">
        <f t="shared" si="110"/>
        <v/>
      </c>
      <c r="X1325" s="2">
        <v>120</v>
      </c>
    </row>
    <row r="1326" spans="1:24" x14ac:dyDescent="0.25">
      <c r="A1326" s="11" t="s">
        <v>4616</v>
      </c>
      <c r="B1326" s="22" t="s">
        <v>143</v>
      </c>
      <c r="C1326" s="22"/>
      <c r="D1326" s="22" t="s">
        <v>144</v>
      </c>
      <c r="E1326" s="31" t="s">
        <v>820</v>
      </c>
      <c r="F1326" s="12">
        <f>SUMIFS('Inventory Details'!$H:$H,'Inventory Details'!$B:$B,$B1326,'Inventory Details'!$E:$E,$E1326)</f>
        <v>2</v>
      </c>
      <c r="G1326" s="12">
        <f>SUMIFS('PO Details'!$H:$H,'PO Details'!$D:$D,Planning!$B1326,'PO Details'!$L:$L,$E1326)</f>
        <v>25</v>
      </c>
      <c r="H1326" s="12">
        <f>SUMIFS('SO Details'!$G:$G,'SO Details'!$D:$D,Planning!$B1326,'SO Details'!$K:$K,$E1326)</f>
        <v>0</v>
      </c>
      <c r="I1326" s="20">
        <f>IF(COUNTIFS($C:$C,B1326)&gt;1,SUMIFS('Sales Hx'!$Q:$Q,'Sales Hx'!$B:$B,_xlfn.XLOOKUP(B1326,C:C,B:B),'Sales Hx'!$D:$D,Planning!$E1326),SUMIFS('Sales Hx'!$Q:$Q,'Sales Hx'!$B:$B,Planning!$B1326,'Sales Hx'!$D:$D,Planning!$E1326))</f>
        <v>0</v>
      </c>
      <c r="J1326" s="16">
        <f>IF(COUNTIFS($C:$C,B1326)&gt;1,SUMIFS('Sales Hx'!$S:$S,'Sales Hx'!$B:$B,_xlfn.XLOOKUP(B1326,C:C,B:B),'Sales Hx'!$D:$D,E1326),SUMIFS('Sales Hx'!$S:$S,'Sales Hx'!$B:$B,$B1326,'Sales Hx'!$D:$D,$E1326))</f>
        <v>3.2894736842105261E-2</v>
      </c>
      <c r="K1326" s="16">
        <f t="shared" si="112"/>
        <v>0</v>
      </c>
      <c r="L1326" s="12">
        <f>IF(M1326&lt;&gt;"",M1326,IF(COUNTIFS($C:$C,B1326)&gt;1,SUMIFS('Sales Hx'!V:V,'Sales Hx'!$B:$B,_xlfn.XLOOKUP(B1326,C:C,B:B),'Sales Hx'!$D:$D,$E1326),SUMIFS('Sales Hx'!V:V,'Sales Hx'!$B:$B,$B1326,'Sales Hx'!$D:$D,$E1326)))</f>
        <v>0</v>
      </c>
      <c r="M1326" s="12">
        <v>0</v>
      </c>
      <c r="N1326" s="15">
        <f t="shared" si="114"/>
        <v>3.2894736842105261E-2</v>
      </c>
      <c r="O1326" s="21">
        <f t="shared" si="111"/>
        <v>0</v>
      </c>
      <c r="P1326" s="24">
        <v>1.55</v>
      </c>
      <c r="Q1326" s="18">
        <f t="shared" si="113"/>
        <v>0</v>
      </c>
      <c r="R1326" s="2">
        <v>1</v>
      </c>
      <c r="S1326" s="2">
        <v>120</v>
      </c>
      <c r="T1326" s="2" t="s">
        <v>4647</v>
      </c>
      <c r="U1326" s="28">
        <f>IF(G1326=0,"",_xlfn.MINIFS('PO Details'!$I:$I,'PO Details'!$D:$D,Planning!$B1326,'PO Details'!$L:$L,Planning!$E1326))</f>
        <v>45474</v>
      </c>
      <c r="V1326" s="29" t="s">
        <v>4640</v>
      </c>
      <c r="W1326" t="str">
        <f t="shared" si="110"/>
        <v/>
      </c>
      <c r="X1326" s="2">
        <v>120</v>
      </c>
    </row>
    <row r="1327" spans="1:24" x14ac:dyDescent="0.25">
      <c r="A1327" s="11" t="s">
        <v>4616</v>
      </c>
      <c r="B1327" s="22" t="s">
        <v>143</v>
      </c>
      <c r="C1327" s="22"/>
      <c r="D1327" s="22" t="s">
        <v>144</v>
      </c>
      <c r="E1327" s="31" t="s">
        <v>113</v>
      </c>
      <c r="F1327" s="12">
        <f>SUMIFS('Inventory Details'!$H:$H,'Inventory Details'!$B:$B,$B1327,'Inventory Details'!$E:$E,$E1327)</f>
        <v>18</v>
      </c>
      <c r="G1327" s="12">
        <f>SUMIFS('PO Details'!$H:$H,'PO Details'!$D:$D,Planning!$B1327,'PO Details'!$L:$L,$E1327)</f>
        <v>25</v>
      </c>
      <c r="H1327" s="12">
        <f>SUMIFS('SO Details'!$G:$G,'SO Details'!$D:$D,Planning!$B1327,'SO Details'!$K:$K,$E1327)</f>
        <v>0</v>
      </c>
      <c r="I1327" s="20">
        <f>IF(COUNTIFS($C:$C,B1327)&gt;1,SUMIFS('Sales Hx'!$Q:$Q,'Sales Hx'!$B:$B,_xlfn.XLOOKUP(B1327,C:C,B:B),'Sales Hx'!$D:$D,Planning!$E1327),SUMIFS('Sales Hx'!$Q:$Q,'Sales Hx'!$B:$B,Planning!$B1327,'Sales Hx'!$D:$D,Planning!$E1327))</f>
        <v>0</v>
      </c>
      <c r="J1327" s="16">
        <f>IF(COUNTIFS($C:$C,B1327)&gt;1,SUMIFS('Sales Hx'!$S:$S,'Sales Hx'!$B:$B,_xlfn.XLOOKUP(B1327,C:C,B:B),'Sales Hx'!$D:$D,E1327),SUMIFS('Sales Hx'!$S:$S,'Sales Hx'!$B:$B,$B1327,'Sales Hx'!$D:$D,$E1327))</f>
        <v>0.13157894736842105</v>
      </c>
      <c r="K1327" s="16">
        <f t="shared" si="112"/>
        <v>0</v>
      </c>
      <c r="L1327" s="12">
        <f>IF(M1327&lt;&gt;"",M1327,IF(COUNTIFS($C:$C,B1327)&gt;1,SUMIFS('Sales Hx'!V:V,'Sales Hx'!$B:$B,_xlfn.XLOOKUP(B1327,C:C,B:B),'Sales Hx'!$D:$D,$E1327),SUMIFS('Sales Hx'!V:V,'Sales Hx'!$B:$B,$B1327,'Sales Hx'!$D:$D,$E1327)))</f>
        <v>0</v>
      </c>
      <c r="M1327" s="12">
        <v>0</v>
      </c>
      <c r="N1327" s="15">
        <f t="shared" si="114"/>
        <v>0.13157894736842105</v>
      </c>
      <c r="O1327" s="21">
        <f t="shared" si="111"/>
        <v>0</v>
      </c>
      <c r="P1327" s="24">
        <v>1.55</v>
      </c>
      <c r="Q1327" s="18">
        <f t="shared" si="113"/>
        <v>0</v>
      </c>
      <c r="R1327" s="2">
        <v>1</v>
      </c>
      <c r="S1327" s="2">
        <v>120</v>
      </c>
      <c r="T1327" s="2" t="s">
        <v>4647</v>
      </c>
      <c r="U1327" s="28">
        <f>IF(G1327=0,"",_xlfn.MINIFS('PO Details'!$I:$I,'PO Details'!$D:$D,Planning!$B1327,'PO Details'!$L:$L,Planning!$E1327))</f>
        <v>45474</v>
      </c>
      <c r="V1327" s="29" t="s">
        <v>4640</v>
      </c>
      <c r="W1327" t="str">
        <f t="shared" si="110"/>
        <v/>
      </c>
      <c r="X1327" s="2">
        <v>120</v>
      </c>
    </row>
    <row r="1328" spans="1:24" x14ac:dyDescent="0.25">
      <c r="A1328" s="11" t="s">
        <v>4616</v>
      </c>
      <c r="B1328" s="22" t="s">
        <v>143</v>
      </c>
      <c r="C1328" s="22"/>
      <c r="D1328" s="22" t="s">
        <v>144</v>
      </c>
      <c r="E1328" s="31" t="s">
        <v>4746</v>
      </c>
      <c r="F1328" s="12">
        <f>SUMIFS('Inventory Details'!$H:$H,'Inventory Details'!$B:$B,$B1328,'Inventory Details'!$E:$E,$E1328)</f>
        <v>16</v>
      </c>
      <c r="G1328" s="12">
        <f>SUMIFS('PO Details'!$H:$H,'PO Details'!$D:$D,Planning!$B1328,'PO Details'!$L:$L,$E1328)</f>
        <v>0</v>
      </c>
      <c r="H1328" s="12">
        <f>SUMIFS('SO Details'!$G:$G,'SO Details'!$D:$D,Planning!$B1328,'SO Details'!$K:$K,$E1328)</f>
        <v>1</v>
      </c>
      <c r="I1328" s="20">
        <f>IF(COUNTIFS($C:$C,B1328)&gt;1,SUMIFS('Sales Hx'!$Q:$Q,'Sales Hx'!$B:$B,_xlfn.XLOOKUP(B1328,C:C,B:B),'Sales Hx'!$D:$D,Planning!$E1328),SUMIFS('Sales Hx'!$Q:$Q,'Sales Hx'!$B:$B,Planning!$B1328,'Sales Hx'!$D:$D,Planning!$E1328))</f>
        <v>25.2</v>
      </c>
      <c r="J1328" s="16">
        <f>IF(COUNTIFS($C:$C,B1328)&gt;1,SUMIFS('Sales Hx'!$S:$S,'Sales Hx'!$B:$B,_xlfn.XLOOKUP(B1328,C:C,B:B),'Sales Hx'!$D:$D,E1328),SUMIFS('Sales Hx'!$S:$S,'Sales Hx'!$B:$B,$B1328,'Sales Hx'!$D:$D,$E1328))</f>
        <v>0.23421052631578948</v>
      </c>
      <c r="K1328" s="16">
        <f t="shared" si="112"/>
        <v>0.63492063492063489</v>
      </c>
      <c r="L1328" s="12">
        <f>IF(M1328&lt;&gt;"",M1328,IF(COUNTIFS($C:$C,B1328)&gt;1,SUMIFS('Sales Hx'!V:V,'Sales Hx'!$B:$B,_xlfn.XLOOKUP(B1328,C:C,B:B),'Sales Hx'!$D:$D,$E1328),SUMIFS('Sales Hx'!V:V,'Sales Hx'!$B:$B,$B1328,'Sales Hx'!$D:$D,$E1328)))</f>
        <v>0</v>
      </c>
      <c r="M1328" s="12">
        <v>0</v>
      </c>
      <c r="N1328" s="15">
        <f t="shared" si="114"/>
        <v>0.23421052631578948</v>
      </c>
      <c r="O1328" s="21">
        <f t="shared" si="111"/>
        <v>0</v>
      </c>
      <c r="P1328" s="24">
        <v>1.55</v>
      </c>
      <c r="Q1328" s="18">
        <f t="shared" si="113"/>
        <v>0</v>
      </c>
      <c r="R1328" s="2">
        <v>1</v>
      </c>
      <c r="S1328" s="2">
        <v>120</v>
      </c>
      <c r="T1328" s="2" t="s">
        <v>4647</v>
      </c>
      <c r="U1328" s="28" t="str">
        <f>IF(G1328=0,"",_xlfn.MINIFS('PO Details'!$I:$I,'PO Details'!$D:$D,Planning!$B1328,'PO Details'!$L:$L,Planning!$E1328))</f>
        <v/>
      </c>
      <c r="V1328" s="29" t="s">
        <v>4640</v>
      </c>
      <c r="W1328" t="str">
        <f t="shared" si="110"/>
        <v/>
      </c>
      <c r="X1328" s="2">
        <v>120</v>
      </c>
    </row>
    <row r="1329" spans="1:24" x14ac:dyDescent="0.25">
      <c r="A1329" s="11" t="s">
        <v>4616</v>
      </c>
      <c r="B1329" s="22" t="s">
        <v>143</v>
      </c>
      <c r="C1329" s="22"/>
      <c r="D1329" s="22" t="s">
        <v>144</v>
      </c>
      <c r="E1329" s="31" t="s">
        <v>109</v>
      </c>
      <c r="F1329" s="12">
        <f>SUMIFS('Inventory Details'!$H:$H,'Inventory Details'!$B:$B,$B1329,'Inventory Details'!$E:$E,$E1329)</f>
        <v>0</v>
      </c>
      <c r="G1329" s="12">
        <f>SUMIFS('PO Details'!$H:$H,'PO Details'!$D:$D,Planning!$B1329,'PO Details'!$L:$L,$E1329)</f>
        <v>20</v>
      </c>
      <c r="H1329" s="12">
        <f>SUMIFS('SO Details'!$G:$G,'SO Details'!$D:$D,Planning!$B1329,'SO Details'!$K:$K,$E1329)</f>
        <v>0</v>
      </c>
      <c r="I1329" s="20">
        <f>IF(COUNTIFS($C:$C,B1329)&gt;1,SUMIFS('Sales Hx'!$Q:$Q,'Sales Hx'!$B:$B,_xlfn.XLOOKUP(B1329,C:C,B:B),'Sales Hx'!$D:$D,Planning!$E1329),SUMIFS('Sales Hx'!$Q:$Q,'Sales Hx'!$B:$B,Planning!$B1329,'Sales Hx'!$D:$D,Planning!$E1329))</f>
        <v>1.4</v>
      </c>
      <c r="J1329" s="16">
        <f>IF(COUNTIFS($C:$C,B1329)&gt;1,SUMIFS('Sales Hx'!$S:$S,'Sales Hx'!$B:$B,_xlfn.XLOOKUP(B1329,C:C,B:B),'Sales Hx'!$D:$D,E1329),SUMIFS('Sales Hx'!$S:$S,'Sales Hx'!$B:$B,$B1329,'Sales Hx'!$D:$D,$E1329))</f>
        <v>6.798245614035088E-2</v>
      </c>
      <c r="K1329" s="16">
        <f t="shared" si="112"/>
        <v>14.285714285714286</v>
      </c>
      <c r="L1329" s="12">
        <f>IF(M1329&lt;&gt;"",M1329,IF(COUNTIFS($C:$C,B1329)&gt;1,SUMIFS('Sales Hx'!V:V,'Sales Hx'!$B:$B,_xlfn.XLOOKUP(B1329,C:C,B:B),'Sales Hx'!$D:$D,$E1329),SUMIFS('Sales Hx'!V:V,'Sales Hx'!$B:$B,$B1329,'Sales Hx'!$D:$D,$E1329)))</f>
        <v>0</v>
      </c>
      <c r="M1329" s="12">
        <v>0</v>
      </c>
      <c r="N1329" s="15">
        <f t="shared" si="114"/>
        <v>6.798245614035088E-2</v>
      </c>
      <c r="O1329" s="21">
        <f t="shared" si="111"/>
        <v>0</v>
      </c>
      <c r="P1329" s="24">
        <v>1.55</v>
      </c>
      <c r="Q1329" s="18">
        <f t="shared" si="113"/>
        <v>0</v>
      </c>
      <c r="R1329" s="2">
        <v>1</v>
      </c>
      <c r="S1329" s="2">
        <v>120</v>
      </c>
      <c r="T1329" s="2" t="s">
        <v>4647</v>
      </c>
      <c r="U1329" s="28">
        <f>IF(G1329=0,"",_xlfn.MINIFS('PO Details'!$I:$I,'PO Details'!$D:$D,Planning!$B1329,'PO Details'!$L:$L,Planning!$E1329))</f>
        <v>45458</v>
      </c>
      <c r="V1329" s="29" t="s">
        <v>4640</v>
      </c>
      <c r="W1329" t="str">
        <f t="shared" si="110"/>
        <v>Max</v>
      </c>
      <c r="X1329" s="2">
        <v>120</v>
      </c>
    </row>
    <row r="1330" spans="1:24" x14ac:dyDescent="0.25">
      <c r="A1330" s="11" t="s">
        <v>4616</v>
      </c>
      <c r="B1330" s="22" t="s">
        <v>143</v>
      </c>
      <c r="C1330" s="22"/>
      <c r="D1330" s="22" t="s">
        <v>144</v>
      </c>
      <c r="E1330" s="31" t="s">
        <v>119</v>
      </c>
      <c r="F1330" s="12">
        <f>SUMIFS('Inventory Details'!$H:$H,'Inventory Details'!$B:$B,$B1330,'Inventory Details'!$E:$E,$E1330)</f>
        <v>0</v>
      </c>
      <c r="G1330" s="12">
        <f>SUMIFS('PO Details'!$H:$H,'PO Details'!$D:$D,Planning!$B1330,'PO Details'!$L:$L,$E1330)</f>
        <v>5</v>
      </c>
      <c r="H1330" s="12">
        <f>SUMIFS('SO Details'!$G:$G,'SO Details'!$D:$D,Planning!$B1330,'SO Details'!$K:$K,$E1330)</f>
        <v>0</v>
      </c>
      <c r="I1330" s="20">
        <f>IF(COUNTIFS($C:$C,B1330)&gt;1,SUMIFS('Sales Hx'!$Q:$Q,'Sales Hx'!$B:$B,_xlfn.XLOOKUP(B1330,C:C,B:B),'Sales Hx'!$D:$D,Planning!$E1330),SUMIFS('Sales Hx'!$Q:$Q,'Sales Hx'!$B:$B,Planning!$B1330,'Sales Hx'!$D:$D,Planning!$E1330))</f>
        <v>0</v>
      </c>
      <c r="J1330" s="16">
        <f>IF(COUNTIFS($C:$C,B1330)&gt;1,SUMIFS('Sales Hx'!$S:$S,'Sales Hx'!$B:$B,_xlfn.XLOOKUP(B1330,C:C,B:B),'Sales Hx'!$D:$D,E1330),SUMIFS('Sales Hx'!$S:$S,'Sales Hx'!$B:$B,$B1330,'Sales Hx'!$D:$D,$E1330))</f>
        <v>0</v>
      </c>
      <c r="K1330" s="16">
        <f t="shared" si="112"/>
        <v>0</v>
      </c>
      <c r="L1330" s="12">
        <f>IF(M1330&lt;&gt;"",M1330,IF(COUNTIFS($C:$C,B1330)&gt;1,SUMIFS('Sales Hx'!V:V,'Sales Hx'!$B:$B,_xlfn.XLOOKUP(B1330,C:C,B:B),'Sales Hx'!$D:$D,$E1330),SUMIFS('Sales Hx'!V:V,'Sales Hx'!$B:$B,$B1330,'Sales Hx'!$D:$D,$E1330)))</f>
        <v>0</v>
      </c>
      <c r="M1330" s="12">
        <v>0</v>
      </c>
      <c r="N1330" s="15">
        <f t="shared" si="114"/>
        <v>0</v>
      </c>
      <c r="O1330" s="21">
        <f t="shared" si="111"/>
        <v>0</v>
      </c>
      <c r="P1330" s="24">
        <v>1.55</v>
      </c>
      <c r="Q1330" s="18">
        <f t="shared" si="113"/>
        <v>0</v>
      </c>
      <c r="R1330" s="2">
        <v>1</v>
      </c>
      <c r="S1330" s="2">
        <v>120</v>
      </c>
      <c r="T1330" s="2" t="s">
        <v>4647</v>
      </c>
      <c r="U1330" s="28">
        <f>IF(G1330=0,"",_xlfn.MINIFS('PO Details'!$I:$I,'PO Details'!$D:$D,Planning!$B1330,'PO Details'!$L:$L,Planning!$E1330))</f>
        <v>45443</v>
      </c>
      <c r="V1330" s="29" t="s">
        <v>4640</v>
      </c>
      <c r="W1330" t="str">
        <f t="shared" si="110"/>
        <v/>
      </c>
      <c r="X1330" s="2">
        <v>120</v>
      </c>
    </row>
    <row r="1331" spans="1:24" x14ac:dyDescent="0.25">
      <c r="A1331" s="11" t="s">
        <v>4616</v>
      </c>
      <c r="B1331" s="22" t="s">
        <v>143</v>
      </c>
      <c r="C1331" s="22"/>
      <c r="D1331" s="22" t="s">
        <v>144</v>
      </c>
      <c r="E1331" s="31" t="s">
        <v>861</v>
      </c>
      <c r="F1331" s="12">
        <f>SUMIFS('Inventory Details'!$H:$H,'Inventory Details'!$B:$B,$B1331,'Inventory Details'!$E:$E,$E1331)</f>
        <v>3</v>
      </c>
      <c r="G1331" s="12">
        <f>SUMIFS('PO Details'!$H:$H,'PO Details'!$D:$D,Planning!$B1331,'PO Details'!$L:$L,$E1331)</f>
        <v>0</v>
      </c>
      <c r="H1331" s="12">
        <f>SUMIFS('SO Details'!$G:$G,'SO Details'!$D:$D,Planning!$B1331,'SO Details'!$K:$K,$E1331)</f>
        <v>0</v>
      </c>
      <c r="I1331" s="20">
        <f>IF(COUNTIFS($C:$C,B1331)&gt;1,SUMIFS('Sales Hx'!$Q:$Q,'Sales Hx'!$B:$B,_xlfn.XLOOKUP(B1331,C:C,B:B),'Sales Hx'!$D:$D,Planning!$E1331),SUMIFS('Sales Hx'!$Q:$Q,'Sales Hx'!$B:$B,Planning!$B1331,'Sales Hx'!$D:$D,Planning!$E1331))</f>
        <v>0</v>
      </c>
      <c r="J1331" s="16">
        <f>IF(COUNTIFS($C:$C,B1331)&gt;1,SUMIFS('Sales Hx'!$S:$S,'Sales Hx'!$B:$B,_xlfn.XLOOKUP(B1331,C:C,B:B),'Sales Hx'!$D:$D,E1331),SUMIFS('Sales Hx'!$S:$S,'Sales Hx'!$B:$B,$B1331,'Sales Hx'!$D:$D,$E1331))</f>
        <v>3.2894736842105261E-2</v>
      </c>
      <c r="K1331" s="16">
        <f t="shared" si="112"/>
        <v>0</v>
      </c>
      <c r="L1331" s="12">
        <f>IF(M1331&lt;&gt;"",M1331,IF(COUNTIFS($C:$C,B1331)&gt;1,SUMIFS('Sales Hx'!V:V,'Sales Hx'!$B:$B,_xlfn.XLOOKUP(B1331,C:C,B:B),'Sales Hx'!$D:$D,$E1331),SUMIFS('Sales Hx'!V:V,'Sales Hx'!$B:$B,$B1331,'Sales Hx'!$D:$D,$E1331)))</f>
        <v>0</v>
      </c>
      <c r="M1331" s="12">
        <v>0</v>
      </c>
      <c r="N1331" s="15">
        <f t="shared" si="114"/>
        <v>3.2894736842105261E-2</v>
      </c>
      <c r="O1331" s="21">
        <f t="shared" si="111"/>
        <v>0</v>
      </c>
      <c r="P1331" s="24">
        <v>1.55</v>
      </c>
      <c r="Q1331" s="18">
        <f t="shared" si="113"/>
        <v>0</v>
      </c>
      <c r="R1331" s="2">
        <v>1</v>
      </c>
      <c r="S1331" s="2">
        <v>120</v>
      </c>
      <c r="T1331" s="2" t="s">
        <v>4647</v>
      </c>
      <c r="U1331" s="28" t="str">
        <f>IF(G1331=0,"",_xlfn.MINIFS('PO Details'!$I:$I,'PO Details'!$D:$D,Planning!$B1331,'PO Details'!$L:$L,Planning!$E1331))</f>
        <v/>
      </c>
      <c r="V1331" s="29" t="s">
        <v>4640</v>
      </c>
      <c r="W1331" t="str">
        <f t="shared" ref="W1331:W1394" si="115">IF(K1331=_xlfn.MAXIFS(K:K,B:B,B1331),"Max","")</f>
        <v/>
      </c>
      <c r="X1331" s="2">
        <v>120</v>
      </c>
    </row>
    <row r="1332" spans="1:24" x14ac:dyDescent="0.25">
      <c r="A1332" s="11" t="s">
        <v>4616</v>
      </c>
      <c r="B1332" s="22" t="s">
        <v>143</v>
      </c>
      <c r="C1332" s="22"/>
      <c r="D1332" s="22" t="s">
        <v>144</v>
      </c>
      <c r="E1332" s="31" t="s">
        <v>108</v>
      </c>
      <c r="F1332" s="12">
        <f>SUMIFS('Inventory Details'!$H:$H,'Inventory Details'!$B:$B,$B1332,'Inventory Details'!$E:$E,$E1332)</f>
        <v>0</v>
      </c>
      <c r="G1332" s="12">
        <f>SUMIFS('PO Details'!$H:$H,'PO Details'!$D:$D,Planning!$B1332,'PO Details'!$L:$L,$E1332)</f>
        <v>0</v>
      </c>
      <c r="H1332" s="12">
        <f>SUMIFS('SO Details'!$G:$G,'SO Details'!$D:$D,Planning!$B1332,'SO Details'!$K:$K,$E1332)</f>
        <v>0</v>
      </c>
      <c r="I1332" s="20">
        <f>IF(COUNTIFS($C:$C,B1332)&gt;1,SUMIFS('Sales Hx'!$Q:$Q,'Sales Hx'!$B:$B,_xlfn.XLOOKUP(B1332,C:C,B:B),'Sales Hx'!$D:$D,Planning!$E1332),SUMIFS('Sales Hx'!$Q:$Q,'Sales Hx'!$B:$B,Planning!$B1332,'Sales Hx'!$D:$D,Planning!$E1332))</f>
        <v>0</v>
      </c>
      <c r="J1332" s="16">
        <f>IF(COUNTIFS($C:$C,B1332)&gt;1,SUMIFS('Sales Hx'!$S:$S,'Sales Hx'!$B:$B,_xlfn.XLOOKUP(B1332,C:C,B:B),'Sales Hx'!$D:$D,E1332),SUMIFS('Sales Hx'!$S:$S,'Sales Hx'!$B:$B,$B1332,'Sales Hx'!$D:$D,$E1332))</f>
        <v>0.13157894736842105</v>
      </c>
      <c r="K1332" s="16">
        <f t="shared" si="112"/>
        <v>0</v>
      </c>
      <c r="L1332" s="12">
        <f>IF(M1332&lt;&gt;"",M1332,IF(COUNTIFS($C:$C,B1332)&gt;1,SUMIFS('Sales Hx'!V:V,'Sales Hx'!$B:$B,_xlfn.XLOOKUP(B1332,C:C,B:B),'Sales Hx'!$D:$D,$E1332),SUMIFS('Sales Hx'!V:V,'Sales Hx'!$B:$B,$B1332,'Sales Hx'!$D:$D,$E1332)))</f>
        <v>0</v>
      </c>
      <c r="M1332" s="12">
        <v>0</v>
      </c>
      <c r="N1332" s="15">
        <f t="shared" si="114"/>
        <v>0.13157894736842105</v>
      </c>
      <c r="O1332" s="21">
        <f t="shared" si="111"/>
        <v>16</v>
      </c>
      <c r="P1332" s="24">
        <v>1.55</v>
      </c>
      <c r="Q1332" s="18">
        <f t="shared" si="113"/>
        <v>24.8</v>
      </c>
      <c r="R1332" s="2">
        <v>1</v>
      </c>
      <c r="S1332" s="2">
        <v>120</v>
      </c>
      <c r="T1332" s="2" t="s">
        <v>4647</v>
      </c>
      <c r="U1332" s="28" t="str">
        <f>IF(G1332=0,"",_xlfn.MINIFS('PO Details'!$I:$I,'PO Details'!$D:$D,Planning!$B1332,'PO Details'!$L:$L,Planning!$E1332))</f>
        <v/>
      </c>
      <c r="V1332" s="29" t="s">
        <v>4640</v>
      </c>
      <c r="W1332" t="str">
        <f t="shared" si="115"/>
        <v/>
      </c>
      <c r="X1332" s="2">
        <v>120</v>
      </c>
    </row>
    <row r="1333" spans="1:24" x14ac:dyDescent="0.25">
      <c r="A1333" s="11" t="s">
        <v>4616</v>
      </c>
      <c r="B1333" s="22" t="s">
        <v>143</v>
      </c>
      <c r="C1333" s="22"/>
      <c r="D1333" s="22" t="s">
        <v>144</v>
      </c>
      <c r="E1333" s="31" t="s">
        <v>2214</v>
      </c>
      <c r="F1333" s="12">
        <f>SUMIFS('Inventory Details'!$H:$H,'Inventory Details'!$B:$B,$B1333,'Inventory Details'!$E:$E,$E1333)</f>
        <v>0</v>
      </c>
      <c r="G1333" s="12">
        <f>SUMIFS('PO Details'!$H:$H,'PO Details'!$D:$D,Planning!$B1333,'PO Details'!$L:$L,$E1333)</f>
        <v>0</v>
      </c>
      <c r="H1333" s="12">
        <f>SUMIFS('SO Details'!$G:$G,'SO Details'!$D:$D,Planning!$B1333,'SO Details'!$K:$K,$E1333)</f>
        <v>0</v>
      </c>
      <c r="I1333" s="20">
        <f>IF(COUNTIFS($C:$C,B1333)&gt;1,SUMIFS('Sales Hx'!$Q:$Q,'Sales Hx'!$B:$B,_xlfn.XLOOKUP(B1333,C:C,B:B),'Sales Hx'!$D:$D,Planning!$E1333),SUMIFS('Sales Hx'!$Q:$Q,'Sales Hx'!$B:$B,Planning!$B1333,'Sales Hx'!$D:$D,Planning!$E1333))</f>
        <v>0</v>
      </c>
      <c r="J1333" s="16">
        <f>IF(COUNTIFS($C:$C,B1333)&gt;1,SUMIFS('Sales Hx'!$S:$S,'Sales Hx'!$B:$B,_xlfn.XLOOKUP(B1333,C:C,B:B),'Sales Hx'!$D:$D,E1333),SUMIFS('Sales Hx'!$S:$S,'Sales Hx'!$B:$B,$B1333,'Sales Hx'!$D:$D,$E1333))</f>
        <v>0</v>
      </c>
      <c r="K1333" s="16">
        <f t="shared" si="112"/>
        <v>0</v>
      </c>
      <c r="L1333" s="12">
        <f>IF(M1333&lt;&gt;"",M1333,IF(COUNTIFS($C:$C,B1333)&gt;1,SUMIFS('Sales Hx'!V:V,'Sales Hx'!$B:$B,_xlfn.XLOOKUP(B1333,C:C,B:B),'Sales Hx'!$D:$D,$E1333),SUMIFS('Sales Hx'!V:V,'Sales Hx'!$B:$B,$B1333,'Sales Hx'!$D:$D,$E1333)))</f>
        <v>0</v>
      </c>
      <c r="M1333" s="12">
        <v>0</v>
      </c>
      <c r="N1333" s="15">
        <f t="shared" si="114"/>
        <v>0</v>
      </c>
      <c r="O1333" s="21">
        <f t="shared" si="111"/>
        <v>0</v>
      </c>
      <c r="P1333" s="24">
        <v>1.55</v>
      </c>
      <c r="Q1333" s="18">
        <f t="shared" si="113"/>
        <v>0</v>
      </c>
      <c r="R1333" s="2">
        <v>1</v>
      </c>
      <c r="S1333" s="2">
        <v>120</v>
      </c>
      <c r="T1333" s="2" t="s">
        <v>4647</v>
      </c>
      <c r="U1333" s="28" t="str">
        <f>IF(G1333=0,"",_xlfn.MINIFS('PO Details'!$I:$I,'PO Details'!$D:$D,Planning!$B1333,'PO Details'!$L:$L,Planning!$E1333))</f>
        <v/>
      </c>
      <c r="V1333" s="29" t="s">
        <v>4640</v>
      </c>
      <c r="W1333" t="str">
        <f t="shared" si="115"/>
        <v/>
      </c>
      <c r="X1333" s="2">
        <v>120</v>
      </c>
    </row>
    <row r="1334" spans="1:24" x14ac:dyDescent="0.25">
      <c r="A1334" s="11"/>
      <c r="B1334" s="22" t="s">
        <v>5610</v>
      </c>
      <c r="C1334" s="22"/>
      <c r="D1334" s="22"/>
      <c r="E1334" s="31" t="s">
        <v>109</v>
      </c>
      <c r="F1334" s="12">
        <f>SUMIFS('Inventory Details'!$H:$H,'Inventory Details'!$B:$B,$B1334,'Inventory Details'!$E:$E,$E1334)</f>
        <v>0</v>
      </c>
      <c r="G1334" s="12">
        <f>SUMIFS('PO Details'!$H:$H,'PO Details'!$D:$D,Planning!$B1334,'PO Details'!$L:$L,$E1334)</f>
        <v>0</v>
      </c>
      <c r="H1334" s="12">
        <f>SUMIFS('SO Details'!$G:$G,'SO Details'!$D:$D,Planning!$B1334,'SO Details'!$K:$K,$E1334)</f>
        <v>0</v>
      </c>
      <c r="I1334" s="20">
        <f>IF(COUNTIFS($C:$C,B1334)&gt;1,SUMIFS('Sales Hx'!$Q:$Q,'Sales Hx'!$B:$B,_xlfn.XLOOKUP(B1334,C:C,B:B),'Sales Hx'!$D:$D,Planning!$E1334),SUMIFS('Sales Hx'!$Q:$Q,'Sales Hx'!$B:$B,Planning!$B1334,'Sales Hx'!$D:$D,Planning!$E1334))</f>
        <v>0</v>
      </c>
      <c r="J1334" s="16">
        <f>IF(COUNTIFS($C:$C,B1334)&gt;1,SUMIFS('Sales Hx'!$S:$S,'Sales Hx'!$B:$B,_xlfn.XLOOKUP(B1334,C:C,B:B),'Sales Hx'!$D:$D,E1334),SUMIFS('Sales Hx'!$S:$S,'Sales Hx'!$B:$B,$B1334,'Sales Hx'!$D:$D,$E1334))</f>
        <v>0.21381578947368421</v>
      </c>
      <c r="K1334" s="16">
        <f t="shared" si="112"/>
        <v>0</v>
      </c>
      <c r="L1334" s="12">
        <f>IF(M1334&lt;&gt;"",M1334,IF(COUNTIFS($C:$C,B1334)&gt;1,SUMIFS('Sales Hx'!V:V,'Sales Hx'!$B:$B,_xlfn.XLOOKUP(B1334,C:C,B:B),'Sales Hx'!$D:$D,$E1334),SUMIFS('Sales Hx'!V:V,'Sales Hx'!$B:$B,$B1334,'Sales Hx'!$D:$D,$E1334)))</f>
        <v>0</v>
      </c>
      <c r="M1334" s="12">
        <v>0</v>
      </c>
      <c r="N1334" s="15">
        <f t="shared" si="114"/>
        <v>0.21381578947368421</v>
      </c>
      <c r="O1334" s="21">
        <f t="shared" si="111"/>
        <v>19</v>
      </c>
      <c r="P1334" s="24">
        <v>0</v>
      </c>
      <c r="Q1334" s="18">
        <f t="shared" si="113"/>
        <v>0</v>
      </c>
      <c r="R1334" s="2">
        <v>1</v>
      </c>
      <c r="S1334" s="2">
        <v>90</v>
      </c>
      <c r="T1334" s="2" t="s">
        <v>4647</v>
      </c>
      <c r="U1334" s="28" t="str">
        <f>IF(G1334=0,"",_xlfn.MINIFS('PO Details'!$I:$I,'PO Details'!$D:$D,Planning!$B1334,'PO Details'!$L:$L,Planning!$E1334))</f>
        <v/>
      </c>
      <c r="V1334" s="29" t="s">
        <v>4640</v>
      </c>
      <c r="W1334" t="str">
        <f t="shared" si="115"/>
        <v>Max</v>
      </c>
      <c r="X1334" s="2">
        <v>120</v>
      </c>
    </row>
    <row r="1335" spans="1:24" x14ac:dyDescent="0.25">
      <c r="A1335" s="11" t="s">
        <v>4616</v>
      </c>
      <c r="B1335" s="22" t="s">
        <v>145</v>
      </c>
      <c r="C1335" s="22"/>
      <c r="D1335" s="22" t="s">
        <v>146</v>
      </c>
      <c r="E1335" s="31" t="s">
        <v>106</v>
      </c>
      <c r="F1335" s="12">
        <f>SUMIFS('Inventory Details'!$H:$H,'Inventory Details'!$B:$B,$B1335,'Inventory Details'!$E:$E,$E1335)</f>
        <v>0</v>
      </c>
      <c r="G1335" s="12">
        <f>SUMIFS('PO Details'!$H:$H,'PO Details'!$D:$D,Planning!$B1335,'PO Details'!$L:$L,$E1335)</f>
        <v>50</v>
      </c>
      <c r="H1335" s="12">
        <f>SUMIFS('SO Details'!$G:$G,'SO Details'!$D:$D,Planning!$B1335,'SO Details'!$K:$K,$E1335)</f>
        <v>0</v>
      </c>
      <c r="I1335" s="20">
        <f>IF(COUNTIFS($C:$C,B1335)&gt;1,SUMIFS('Sales Hx'!$Q:$Q,'Sales Hx'!$B:$B,_xlfn.XLOOKUP(B1335,C:C,B:B),'Sales Hx'!$D:$D,Planning!$E1335),SUMIFS('Sales Hx'!$Q:$Q,'Sales Hx'!$B:$B,Planning!$B1335,'Sales Hx'!$D:$D,Planning!$E1335))</f>
        <v>23.799999999999997</v>
      </c>
      <c r="J1335" s="16">
        <f>IF(COUNTIFS($C:$C,B1335)&gt;1,SUMIFS('Sales Hx'!$S:$S,'Sales Hx'!$B:$B,_xlfn.XLOOKUP(B1335,C:C,B:B),'Sales Hx'!$D:$D,E1335),SUMIFS('Sales Hx'!$S:$S,'Sales Hx'!$B:$B,$B1335,'Sales Hx'!$D:$D,$E1335))</f>
        <v>0.36710526315789477</v>
      </c>
      <c r="K1335" s="16">
        <f t="shared" si="112"/>
        <v>2.1008403361344539</v>
      </c>
      <c r="L1335" s="12">
        <f>IF(M1335&lt;&gt;"",M1335,IF(COUNTIFS($C:$C,B1335)&gt;1,SUMIFS('Sales Hx'!V:V,'Sales Hx'!$B:$B,_xlfn.XLOOKUP(B1335,C:C,B:B),'Sales Hx'!$D:$D,$E1335),SUMIFS('Sales Hx'!V:V,'Sales Hx'!$B:$B,$B1335,'Sales Hx'!$D:$D,$E1335)))</f>
        <v>0</v>
      </c>
      <c r="M1335" s="12">
        <v>0</v>
      </c>
      <c r="N1335" s="15">
        <f t="shared" si="114"/>
        <v>0.36710526315789477</v>
      </c>
      <c r="O1335" s="21">
        <f t="shared" si="111"/>
        <v>0</v>
      </c>
      <c r="P1335" s="24">
        <v>1.95</v>
      </c>
      <c r="Q1335" s="18">
        <f t="shared" si="113"/>
        <v>0</v>
      </c>
      <c r="R1335" s="2">
        <v>1</v>
      </c>
      <c r="S1335" s="2">
        <v>120</v>
      </c>
      <c r="T1335" s="2" t="s">
        <v>4647</v>
      </c>
      <c r="U1335" s="28">
        <f>IF(G1335=0,"",_xlfn.MINIFS('PO Details'!$I:$I,'PO Details'!$D:$D,Planning!$B1335,'PO Details'!$L:$L,Planning!$E1335))</f>
        <v>45443</v>
      </c>
      <c r="V1335" s="29" t="s">
        <v>4640</v>
      </c>
      <c r="W1335" t="str">
        <f t="shared" si="115"/>
        <v/>
      </c>
      <c r="X1335" s="2">
        <v>120</v>
      </c>
    </row>
    <row r="1336" spans="1:24" x14ac:dyDescent="0.25">
      <c r="A1336" s="11" t="s">
        <v>4616</v>
      </c>
      <c r="B1336" s="22" t="s">
        <v>145</v>
      </c>
      <c r="C1336" s="22"/>
      <c r="D1336" s="22" t="s">
        <v>146</v>
      </c>
      <c r="E1336" s="31" t="s">
        <v>820</v>
      </c>
      <c r="F1336" s="12">
        <f>SUMIFS('Inventory Details'!$H:$H,'Inventory Details'!$B:$B,$B1336,'Inventory Details'!$E:$E,$E1336)</f>
        <v>8</v>
      </c>
      <c r="G1336" s="12">
        <f>SUMIFS('PO Details'!$H:$H,'PO Details'!$D:$D,Planning!$B1336,'PO Details'!$L:$L,$E1336)</f>
        <v>25</v>
      </c>
      <c r="H1336" s="12">
        <f>SUMIFS('SO Details'!$G:$G,'SO Details'!$D:$D,Planning!$B1336,'SO Details'!$K:$K,$E1336)</f>
        <v>0</v>
      </c>
      <c r="I1336" s="20">
        <f>IF(COUNTIFS($C:$C,B1336)&gt;1,SUMIFS('Sales Hx'!$Q:$Q,'Sales Hx'!$B:$B,_xlfn.XLOOKUP(B1336,C:C,B:B),'Sales Hx'!$D:$D,Planning!$E1336),SUMIFS('Sales Hx'!$Q:$Q,'Sales Hx'!$B:$B,Planning!$B1336,'Sales Hx'!$D:$D,Planning!$E1336))</f>
        <v>0</v>
      </c>
      <c r="J1336" s="16">
        <f>IF(COUNTIFS($C:$C,B1336)&gt;1,SUMIFS('Sales Hx'!$S:$S,'Sales Hx'!$B:$B,_xlfn.XLOOKUP(B1336,C:C,B:B),'Sales Hx'!$D:$D,E1336),SUMIFS('Sales Hx'!$S:$S,'Sales Hx'!$B:$B,$B1336,'Sales Hx'!$D:$D,$E1336))</f>
        <v>0</v>
      </c>
      <c r="K1336" s="16">
        <f t="shared" si="112"/>
        <v>0</v>
      </c>
      <c r="L1336" s="12">
        <f>IF(M1336&lt;&gt;"",M1336,IF(COUNTIFS($C:$C,B1336)&gt;1,SUMIFS('Sales Hx'!V:V,'Sales Hx'!$B:$B,_xlfn.XLOOKUP(B1336,C:C,B:B),'Sales Hx'!$D:$D,$E1336),SUMIFS('Sales Hx'!V:V,'Sales Hx'!$B:$B,$B1336,'Sales Hx'!$D:$D,$E1336)))</f>
        <v>0</v>
      </c>
      <c r="M1336" s="12">
        <v>0</v>
      </c>
      <c r="N1336" s="15">
        <f t="shared" si="114"/>
        <v>0</v>
      </c>
      <c r="O1336" s="21">
        <f t="shared" si="111"/>
        <v>0</v>
      </c>
      <c r="P1336" s="24">
        <v>1.95</v>
      </c>
      <c r="Q1336" s="18">
        <f t="shared" si="113"/>
        <v>0</v>
      </c>
      <c r="R1336" s="2">
        <v>1</v>
      </c>
      <c r="S1336" s="2">
        <v>120</v>
      </c>
      <c r="T1336" s="2" t="s">
        <v>4647</v>
      </c>
      <c r="U1336" s="28">
        <f>IF(G1336=0,"",_xlfn.MINIFS('PO Details'!$I:$I,'PO Details'!$D:$D,Planning!$B1336,'PO Details'!$L:$L,Planning!$E1336))</f>
        <v>45474</v>
      </c>
      <c r="V1336" s="29" t="s">
        <v>4640</v>
      </c>
      <c r="W1336" t="str">
        <f t="shared" si="115"/>
        <v/>
      </c>
      <c r="X1336" s="2">
        <v>120</v>
      </c>
    </row>
    <row r="1337" spans="1:24" x14ac:dyDescent="0.25">
      <c r="A1337" s="11" t="s">
        <v>4616</v>
      </c>
      <c r="B1337" s="22" t="s">
        <v>145</v>
      </c>
      <c r="C1337" s="22"/>
      <c r="D1337" s="22" t="s">
        <v>146</v>
      </c>
      <c r="E1337" s="31" t="s">
        <v>113</v>
      </c>
      <c r="F1337" s="12">
        <f>SUMIFS('Inventory Details'!$H:$H,'Inventory Details'!$B:$B,$B1337,'Inventory Details'!$E:$E,$E1337)</f>
        <v>23</v>
      </c>
      <c r="G1337" s="12">
        <f>SUMIFS('PO Details'!$H:$H,'PO Details'!$D:$D,Planning!$B1337,'PO Details'!$L:$L,$E1337)</f>
        <v>25</v>
      </c>
      <c r="H1337" s="12">
        <f>SUMIFS('SO Details'!$G:$G,'SO Details'!$D:$D,Planning!$B1337,'SO Details'!$K:$K,$E1337)</f>
        <v>0</v>
      </c>
      <c r="I1337" s="20">
        <f>IF(COUNTIFS($C:$C,B1337)&gt;1,SUMIFS('Sales Hx'!$Q:$Q,'Sales Hx'!$B:$B,_xlfn.XLOOKUP(B1337,C:C,B:B),'Sales Hx'!$D:$D,Planning!$E1337),SUMIFS('Sales Hx'!$Q:$Q,'Sales Hx'!$B:$B,Planning!$B1337,'Sales Hx'!$D:$D,Planning!$E1337))</f>
        <v>11.2</v>
      </c>
      <c r="J1337" s="16">
        <f>IF(COUNTIFS($C:$C,B1337)&gt;1,SUMIFS('Sales Hx'!$S:$S,'Sales Hx'!$B:$B,_xlfn.XLOOKUP(B1337,C:C,B:B),'Sales Hx'!$D:$D,E1337),SUMIFS('Sales Hx'!$S:$S,'Sales Hx'!$B:$B,$B1337,'Sales Hx'!$D:$D,$E1337))</f>
        <v>0.15849282296650719</v>
      </c>
      <c r="K1337" s="16">
        <f t="shared" si="112"/>
        <v>4.2857142857142856</v>
      </c>
      <c r="L1337" s="12">
        <f>IF(M1337&lt;&gt;"",M1337,IF(COUNTIFS($C:$C,B1337)&gt;1,SUMIFS('Sales Hx'!V:V,'Sales Hx'!$B:$B,_xlfn.XLOOKUP(B1337,C:C,B:B),'Sales Hx'!$D:$D,$E1337),SUMIFS('Sales Hx'!V:V,'Sales Hx'!$B:$B,$B1337,'Sales Hx'!$D:$D,$E1337)))</f>
        <v>0</v>
      </c>
      <c r="M1337" s="12">
        <v>0</v>
      </c>
      <c r="N1337" s="15">
        <f t="shared" si="114"/>
        <v>0.15849282296650719</v>
      </c>
      <c r="O1337" s="21">
        <f t="shared" si="111"/>
        <v>0</v>
      </c>
      <c r="P1337" s="24">
        <v>1.95</v>
      </c>
      <c r="Q1337" s="18">
        <f t="shared" si="113"/>
        <v>0</v>
      </c>
      <c r="R1337" s="2">
        <v>1</v>
      </c>
      <c r="S1337" s="2">
        <v>120</v>
      </c>
      <c r="T1337" s="2" t="s">
        <v>4647</v>
      </c>
      <c r="U1337" s="28">
        <f>IF(G1337=0,"",_xlfn.MINIFS('PO Details'!$I:$I,'PO Details'!$D:$D,Planning!$B1337,'PO Details'!$L:$L,Planning!$E1337))</f>
        <v>45474</v>
      </c>
      <c r="V1337" s="29" t="s">
        <v>4640</v>
      </c>
      <c r="W1337" t="str">
        <f t="shared" si="115"/>
        <v/>
      </c>
      <c r="X1337" s="2">
        <v>120</v>
      </c>
    </row>
    <row r="1338" spans="1:24" x14ac:dyDescent="0.25">
      <c r="A1338" s="11" t="s">
        <v>4616</v>
      </c>
      <c r="B1338" s="22" t="s">
        <v>145</v>
      </c>
      <c r="C1338" s="22"/>
      <c r="D1338" s="22" t="s">
        <v>146</v>
      </c>
      <c r="E1338" s="31" t="s">
        <v>4746</v>
      </c>
      <c r="F1338" s="12">
        <f>SUMIFS('Inventory Details'!$H:$H,'Inventory Details'!$B:$B,$B1338,'Inventory Details'!$E:$E,$E1338)</f>
        <v>46</v>
      </c>
      <c r="G1338" s="12">
        <f>SUMIFS('PO Details'!$H:$H,'PO Details'!$D:$D,Planning!$B1338,'PO Details'!$L:$L,$E1338)</f>
        <v>30</v>
      </c>
      <c r="H1338" s="12">
        <f>SUMIFS('SO Details'!$G:$G,'SO Details'!$D:$D,Planning!$B1338,'SO Details'!$K:$K,$E1338)</f>
        <v>2</v>
      </c>
      <c r="I1338" s="20">
        <f>IF(COUNTIFS($C:$C,B1338)&gt;1,SUMIFS('Sales Hx'!$Q:$Q,'Sales Hx'!$B:$B,_xlfn.XLOOKUP(B1338,C:C,B:B),'Sales Hx'!$D:$D,Planning!$E1338),SUMIFS('Sales Hx'!$Q:$Q,'Sales Hx'!$B:$B,Planning!$B1338,'Sales Hx'!$D:$D,Planning!$E1338))</f>
        <v>11.2</v>
      </c>
      <c r="J1338" s="16">
        <f>IF(COUNTIFS($C:$C,B1338)&gt;1,SUMIFS('Sales Hx'!$S:$S,'Sales Hx'!$B:$B,_xlfn.XLOOKUP(B1338,C:C,B:B),'Sales Hx'!$D:$D,E1338),SUMIFS('Sales Hx'!$S:$S,'Sales Hx'!$B:$B,$B1338,'Sales Hx'!$D:$D,$E1338))</f>
        <v>0.19298245614035089</v>
      </c>
      <c r="K1338" s="16">
        <f t="shared" si="112"/>
        <v>6.7857142857142865</v>
      </c>
      <c r="L1338" s="12">
        <f>IF(M1338&lt;&gt;"",M1338,IF(COUNTIFS($C:$C,B1338)&gt;1,SUMIFS('Sales Hx'!V:V,'Sales Hx'!$B:$B,_xlfn.XLOOKUP(B1338,C:C,B:B),'Sales Hx'!$D:$D,$E1338),SUMIFS('Sales Hx'!V:V,'Sales Hx'!$B:$B,$B1338,'Sales Hx'!$D:$D,$E1338)))</f>
        <v>0</v>
      </c>
      <c r="M1338" s="12">
        <v>0</v>
      </c>
      <c r="N1338" s="15">
        <f t="shared" si="114"/>
        <v>0.19298245614035089</v>
      </c>
      <c r="O1338" s="21">
        <f t="shared" si="111"/>
        <v>0</v>
      </c>
      <c r="P1338" s="24">
        <v>1.95</v>
      </c>
      <c r="Q1338" s="18">
        <f t="shared" si="113"/>
        <v>0</v>
      </c>
      <c r="R1338" s="2">
        <v>1</v>
      </c>
      <c r="S1338" s="2">
        <v>120</v>
      </c>
      <c r="T1338" s="2" t="s">
        <v>4647</v>
      </c>
      <c r="U1338" s="28">
        <f>IF(G1338=0,"",_xlfn.MINIFS('PO Details'!$I:$I,'PO Details'!$D:$D,Planning!$B1338,'PO Details'!$L:$L,Planning!$E1338))</f>
        <v>45516</v>
      </c>
      <c r="V1338" s="29" t="s">
        <v>4640</v>
      </c>
      <c r="W1338" t="str">
        <f t="shared" si="115"/>
        <v>Max</v>
      </c>
      <c r="X1338" s="2">
        <v>120</v>
      </c>
    </row>
    <row r="1339" spans="1:24" x14ac:dyDescent="0.25">
      <c r="A1339" s="11" t="s">
        <v>4616</v>
      </c>
      <c r="B1339" s="22" t="s">
        <v>145</v>
      </c>
      <c r="C1339" s="22"/>
      <c r="D1339" s="22" t="s">
        <v>146</v>
      </c>
      <c r="E1339" s="31" t="s">
        <v>119</v>
      </c>
      <c r="F1339" s="12">
        <f>SUMIFS('Inventory Details'!$H:$H,'Inventory Details'!$B:$B,$B1339,'Inventory Details'!$E:$E,$E1339)</f>
        <v>0</v>
      </c>
      <c r="G1339" s="12">
        <f>SUMIFS('PO Details'!$H:$H,'PO Details'!$D:$D,Planning!$B1339,'PO Details'!$L:$L,$E1339)</f>
        <v>5</v>
      </c>
      <c r="H1339" s="12">
        <f>SUMIFS('SO Details'!$G:$G,'SO Details'!$D:$D,Planning!$B1339,'SO Details'!$K:$K,$E1339)</f>
        <v>0</v>
      </c>
      <c r="I1339" s="20">
        <f>IF(COUNTIFS($C:$C,B1339)&gt;1,SUMIFS('Sales Hx'!$Q:$Q,'Sales Hx'!$B:$B,_xlfn.XLOOKUP(B1339,C:C,B:B),'Sales Hx'!$D:$D,Planning!$E1339),SUMIFS('Sales Hx'!$Q:$Q,'Sales Hx'!$B:$B,Planning!$B1339,'Sales Hx'!$D:$D,Planning!$E1339))</f>
        <v>0</v>
      </c>
      <c r="J1339" s="16">
        <f>IF(COUNTIFS($C:$C,B1339)&gt;1,SUMIFS('Sales Hx'!$S:$S,'Sales Hx'!$B:$B,_xlfn.XLOOKUP(B1339,C:C,B:B),'Sales Hx'!$D:$D,E1339),SUMIFS('Sales Hx'!$S:$S,'Sales Hx'!$B:$B,$B1339,'Sales Hx'!$D:$D,$E1339))</f>
        <v>0</v>
      </c>
      <c r="K1339" s="16">
        <f t="shared" si="112"/>
        <v>0</v>
      </c>
      <c r="L1339" s="12">
        <f>IF(M1339&lt;&gt;"",M1339,IF(COUNTIFS($C:$C,B1339)&gt;1,SUMIFS('Sales Hx'!V:V,'Sales Hx'!$B:$B,_xlfn.XLOOKUP(B1339,C:C,B:B),'Sales Hx'!$D:$D,$E1339),SUMIFS('Sales Hx'!V:V,'Sales Hx'!$B:$B,$B1339,'Sales Hx'!$D:$D,$E1339)))</f>
        <v>0</v>
      </c>
      <c r="M1339" s="12">
        <v>0</v>
      </c>
      <c r="N1339" s="15">
        <f t="shared" si="114"/>
        <v>0</v>
      </c>
      <c r="O1339" s="21">
        <f t="shared" si="111"/>
        <v>0</v>
      </c>
      <c r="P1339" s="24">
        <v>1.95</v>
      </c>
      <c r="Q1339" s="18">
        <f t="shared" si="113"/>
        <v>0</v>
      </c>
      <c r="R1339" s="2">
        <v>1</v>
      </c>
      <c r="S1339" s="2">
        <v>120</v>
      </c>
      <c r="T1339" s="2" t="s">
        <v>4647</v>
      </c>
      <c r="U1339" s="28">
        <f>IF(G1339=0,"",_xlfn.MINIFS('PO Details'!$I:$I,'PO Details'!$D:$D,Planning!$B1339,'PO Details'!$L:$L,Planning!$E1339))</f>
        <v>45443</v>
      </c>
      <c r="V1339" s="29" t="s">
        <v>4640</v>
      </c>
      <c r="W1339" t="str">
        <f t="shared" si="115"/>
        <v/>
      </c>
      <c r="X1339" s="2">
        <v>120</v>
      </c>
    </row>
    <row r="1340" spans="1:24" x14ac:dyDescent="0.25">
      <c r="A1340" s="11" t="s">
        <v>4616</v>
      </c>
      <c r="B1340" s="22" t="s">
        <v>145</v>
      </c>
      <c r="C1340" s="22"/>
      <c r="D1340" s="22" t="s">
        <v>146</v>
      </c>
      <c r="E1340" s="31" t="s">
        <v>109</v>
      </c>
      <c r="F1340" s="12">
        <f>SUMIFS('Inventory Details'!$H:$H,'Inventory Details'!$B:$B,$B1340,'Inventory Details'!$E:$E,$E1340)</f>
        <v>11</v>
      </c>
      <c r="G1340" s="12">
        <f>SUMIFS('PO Details'!$H:$H,'PO Details'!$D:$D,Planning!$B1340,'PO Details'!$L:$L,$E1340)</f>
        <v>0</v>
      </c>
      <c r="H1340" s="12">
        <f>SUMIFS('SO Details'!$G:$G,'SO Details'!$D:$D,Planning!$B1340,'SO Details'!$K:$K,$E1340)</f>
        <v>0</v>
      </c>
      <c r="I1340" s="20">
        <f>IF(COUNTIFS($C:$C,B1340)&gt;1,SUMIFS('Sales Hx'!$Q:$Q,'Sales Hx'!$B:$B,_xlfn.XLOOKUP(B1340,C:C,B:B),'Sales Hx'!$D:$D,Planning!$E1340),SUMIFS('Sales Hx'!$Q:$Q,'Sales Hx'!$B:$B,Planning!$B1340,'Sales Hx'!$D:$D,Planning!$E1340))</f>
        <v>0</v>
      </c>
      <c r="J1340" s="16">
        <f>IF(COUNTIFS($C:$C,B1340)&gt;1,SUMIFS('Sales Hx'!$S:$S,'Sales Hx'!$B:$B,_xlfn.XLOOKUP(B1340,C:C,B:B),'Sales Hx'!$D:$D,E1340),SUMIFS('Sales Hx'!$S:$S,'Sales Hx'!$B:$B,$B1340,'Sales Hx'!$D:$D,$E1340))</f>
        <v>4.9342105263157895E-2</v>
      </c>
      <c r="K1340" s="16">
        <f t="shared" si="112"/>
        <v>0</v>
      </c>
      <c r="L1340" s="12">
        <f>IF(M1340&lt;&gt;"",M1340,IF(COUNTIFS($C:$C,B1340)&gt;1,SUMIFS('Sales Hx'!V:V,'Sales Hx'!$B:$B,_xlfn.XLOOKUP(B1340,C:C,B:B),'Sales Hx'!$D:$D,$E1340),SUMIFS('Sales Hx'!V:V,'Sales Hx'!$B:$B,$B1340,'Sales Hx'!$D:$D,$E1340)))</f>
        <v>0</v>
      </c>
      <c r="M1340" s="12">
        <v>0</v>
      </c>
      <c r="N1340" s="15">
        <f t="shared" si="114"/>
        <v>4.9342105263157895E-2</v>
      </c>
      <c r="O1340" s="21">
        <f t="shared" si="111"/>
        <v>0</v>
      </c>
      <c r="P1340" s="24">
        <v>1.95</v>
      </c>
      <c r="Q1340" s="18">
        <f t="shared" si="113"/>
        <v>0</v>
      </c>
      <c r="R1340" s="2">
        <v>1</v>
      </c>
      <c r="S1340" s="2">
        <v>120</v>
      </c>
      <c r="T1340" s="2" t="s">
        <v>4647</v>
      </c>
      <c r="U1340" s="28" t="str">
        <f>IF(G1340=0,"",_xlfn.MINIFS('PO Details'!$I:$I,'PO Details'!$D:$D,Planning!$B1340,'PO Details'!$L:$L,Planning!$E1340))</f>
        <v/>
      </c>
      <c r="V1340" s="29" t="s">
        <v>4640</v>
      </c>
      <c r="W1340" t="str">
        <f t="shared" si="115"/>
        <v/>
      </c>
      <c r="X1340" s="2">
        <v>120</v>
      </c>
    </row>
    <row r="1341" spans="1:24" x14ac:dyDescent="0.25">
      <c r="A1341" s="11" t="s">
        <v>4616</v>
      </c>
      <c r="B1341" s="22" t="s">
        <v>145</v>
      </c>
      <c r="C1341" s="22"/>
      <c r="D1341" s="22" t="s">
        <v>146</v>
      </c>
      <c r="E1341" s="31" t="s">
        <v>861</v>
      </c>
      <c r="F1341" s="12">
        <f>SUMIFS('Inventory Details'!$H:$H,'Inventory Details'!$B:$B,$B1341,'Inventory Details'!$E:$E,$E1341)</f>
        <v>3</v>
      </c>
      <c r="G1341" s="12">
        <f>SUMIFS('PO Details'!$H:$H,'PO Details'!$D:$D,Planning!$B1341,'PO Details'!$L:$L,$E1341)</f>
        <v>0</v>
      </c>
      <c r="H1341" s="12">
        <f>SUMIFS('SO Details'!$G:$G,'SO Details'!$D:$D,Planning!$B1341,'SO Details'!$K:$K,$E1341)</f>
        <v>0</v>
      </c>
      <c r="I1341" s="20">
        <f>IF(COUNTIFS($C:$C,B1341)&gt;1,SUMIFS('Sales Hx'!$Q:$Q,'Sales Hx'!$B:$B,_xlfn.XLOOKUP(B1341,C:C,B:B),'Sales Hx'!$D:$D,Planning!$E1341),SUMIFS('Sales Hx'!$Q:$Q,'Sales Hx'!$B:$B,Planning!$B1341,'Sales Hx'!$D:$D,Planning!$E1341))</f>
        <v>0</v>
      </c>
      <c r="J1341" s="16">
        <f>IF(COUNTIFS($C:$C,B1341)&gt;1,SUMIFS('Sales Hx'!$S:$S,'Sales Hx'!$B:$B,_xlfn.XLOOKUP(B1341,C:C,B:B),'Sales Hx'!$D:$D,E1341),SUMIFS('Sales Hx'!$S:$S,'Sales Hx'!$B:$B,$B1341,'Sales Hx'!$D:$D,$E1341))</f>
        <v>0.19736842105263158</v>
      </c>
      <c r="K1341" s="16">
        <f t="shared" si="112"/>
        <v>0</v>
      </c>
      <c r="L1341" s="12">
        <f>IF(M1341&lt;&gt;"",M1341,IF(COUNTIFS($C:$C,B1341)&gt;1,SUMIFS('Sales Hx'!V:V,'Sales Hx'!$B:$B,_xlfn.XLOOKUP(B1341,C:C,B:B),'Sales Hx'!$D:$D,$E1341),SUMIFS('Sales Hx'!V:V,'Sales Hx'!$B:$B,$B1341,'Sales Hx'!$D:$D,$E1341)))</f>
        <v>0</v>
      </c>
      <c r="M1341" s="12">
        <v>0</v>
      </c>
      <c r="N1341" s="15">
        <f t="shared" si="114"/>
        <v>0.19736842105263158</v>
      </c>
      <c r="O1341" s="21">
        <f t="shared" si="111"/>
        <v>0</v>
      </c>
      <c r="P1341" s="24">
        <v>1.95</v>
      </c>
      <c r="Q1341" s="18">
        <f t="shared" si="113"/>
        <v>0</v>
      </c>
      <c r="R1341" s="2">
        <v>1</v>
      </c>
      <c r="S1341" s="2">
        <v>120</v>
      </c>
      <c r="T1341" s="2" t="s">
        <v>4647</v>
      </c>
      <c r="U1341" s="28" t="str">
        <f>IF(G1341=0,"",_xlfn.MINIFS('PO Details'!$I:$I,'PO Details'!$D:$D,Planning!$B1341,'PO Details'!$L:$L,Planning!$E1341))</f>
        <v/>
      </c>
      <c r="V1341" s="29" t="s">
        <v>4640</v>
      </c>
      <c r="W1341" t="str">
        <f t="shared" si="115"/>
        <v/>
      </c>
      <c r="X1341" s="2">
        <v>120</v>
      </c>
    </row>
    <row r="1342" spans="1:24" x14ac:dyDescent="0.25">
      <c r="A1342" s="11" t="s">
        <v>4616</v>
      </c>
      <c r="B1342" s="22" t="s">
        <v>145</v>
      </c>
      <c r="C1342" s="22"/>
      <c r="D1342" s="22" t="s">
        <v>146</v>
      </c>
      <c r="E1342" s="31" t="s">
        <v>108</v>
      </c>
      <c r="F1342" s="12">
        <f>SUMIFS('Inventory Details'!$H:$H,'Inventory Details'!$B:$B,$B1342,'Inventory Details'!$E:$E,$E1342)</f>
        <v>0</v>
      </c>
      <c r="G1342" s="12">
        <f>SUMIFS('PO Details'!$H:$H,'PO Details'!$D:$D,Planning!$B1342,'PO Details'!$L:$L,$E1342)</f>
        <v>0</v>
      </c>
      <c r="H1342" s="12">
        <f>SUMIFS('SO Details'!$G:$G,'SO Details'!$D:$D,Planning!$B1342,'SO Details'!$K:$K,$E1342)</f>
        <v>0</v>
      </c>
      <c r="I1342" s="20">
        <f>IF(COUNTIFS($C:$C,B1342)&gt;1,SUMIFS('Sales Hx'!$Q:$Q,'Sales Hx'!$B:$B,_xlfn.XLOOKUP(B1342,C:C,B:B),'Sales Hx'!$D:$D,Planning!$E1342),SUMIFS('Sales Hx'!$Q:$Q,'Sales Hx'!$B:$B,Planning!$B1342,'Sales Hx'!$D:$D,Planning!$E1342))</f>
        <v>1.4</v>
      </c>
      <c r="J1342" s="16">
        <f>IF(COUNTIFS($C:$C,B1342)&gt;1,SUMIFS('Sales Hx'!$S:$S,'Sales Hx'!$B:$B,_xlfn.XLOOKUP(B1342,C:C,B:B),'Sales Hx'!$D:$D,E1342),SUMIFS('Sales Hx'!$S:$S,'Sales Hx'!$B:$B,$B1342,'Sales Hx'!$D:$D,$E1342))</f>
        <v>4.8245614035087724E-2</v>
      </c>
      <c r="K1342" s="16">
        <f t="shared" si="112"/>
        <v>0</v>
      </c>
      <c r="L1342" s="12">
        <f>IF(M1342&lt;&gt;"",M1342,IF(COUNTIFS($C:$C,B1342)&gt;1,SUMIFS('Sales Hx'!V:V,'Sales Hx'!$B:$B,_xlfn.XLOOKUP(B1342,C:C,B:B),'Sales Hx'!$D:$D,$E1342),SUMIFS('Sales Hx'!V:V,'Sales Hx'!$B:$B,$B1342,'Sales Hx'!$D:$D,$E1342)))</f>
        <v>0</v>
      </c>
      <c r="M1342" s="12">
        <v>0</v>
      </c>
      <c r="N1342" s="15">
        <f t="shared" si="114"/>
        <v>4.8245614035087724E-2</v>
      </c>
      <c r="O1342" s="21">
        <f t="shared" si="111"/>
        <v>6</v>
      </c>
      <c r="P1342" s="24">
        <v>1.95</v>
      </c>
      <c r="Q1342" s="18">
        <f t="shared" si="113"/>
        <v>11.7</v>
      </c>
      <c r="R1342" s="2">
        <v>1</v>
      </c>
      <c r="S1342" s="2">
        <v>120</v>
      </c>
      <c r="T1342" s="2" t="s">
        <v>4647</v>
      </c>
      <c r="U1342" s="28" t="str">
        <f>IF(G1342=0,"",_xlfn.MINIFS('PO Details'!$I:$I,'PO Details'!$D:$D,Planning!$B1342,'PO Details'!$L:$L,Planning!$E1342))</f>
        <v/>
      </c>
      <c r="V1342" s="29" t="s">
        <v>4640</v>
      </c>
      <c r="W1342" t="str">
        <f t="shared" si="115"/>
        <v/>
      </c>
      <c r="X1342" s="2">
        <v>120</v>
      </c>
    </row>
    <row r="1343" spans="1:24" x14ac:dyDescent="0.25">
      <c r="A1343" s="11" t="s">
        <v>4616</v>
      </c>
      <c r="B1343" s="22" t="s">
        <v>147</v>
      </c>
      <c r="C1343" s="22"/>
      <c r="D1343" s="22" t="s">
        <v>148</v>
      </c>
      <c r="E1343" s="31" t="s">
        <v>106</v>
      </c>
      <c r="F1343" s="12">
        <f>SUMIFS('Inventory Details'!$H:$H,'Inventory Details'!$B:$B,$B1343,'Inventory Details'!$E:$E,$E1343)</f>
        <v>3</v>
      </c>
      <c r="G1343" s="12">
        <f>SUMIFS('PO Details'!$H:$H,'PO Details'!$D:$D,Planning!$B1343,'PO Details'!$L:$L,$E1343)</f>
        <v>0</v>
      </c>
      <c r="H1343" s="12">
        <f>SUMIFS('SO Details'!$G:$G,'SO Details'!$D:$D,Planning!$B1343,'SO Details'!$K:$K,$E1343)</f>
        <v>0</v>
      </c>
      <c r="I1343" s="20">
        <f>IF(COUNTIFS($C:$C,B1343)&gt;1,SUMIFS('Sales Hx'!$Q:$Q,'Sales Hx'!$B:$B,_xlfn.XLOOKUP(B1343,C:C,B:B),'Sales Hx'!$D:$D,Planning!$E1343),SUMIFS('Sales Hx'!$Q:$Q,'Sales Hx'!$B:$B,Planning!$B1343,'Sales Hx'!$D:$D,Planning!$E1343))</f>
        <v>0</v>
      </c>
      <c r="J1343" s="16">
        <f>IF(COUNTIFS($C:$C,B1343)&gt;1,SUMIFS('Sales Hx'!$S:$S,'Sales Hx'!$B:$B,_xlfn.XLOOKUP(B1343,C:C,B:B),'Sales Hx'!$D:$D,E1343),SUMIFS('Sales Hx'!$S:$S,'Sales Hx'!$B:$B,$B1343,'Sales Hx'!$D:$D,$E1343))</f>
        <v>0</v>
      </c>
      <c r="K1343" s="16">
        <f t="shared" si="112"/>
        <v>0</v>
      </c>
      <c r="L1343" s="12">
        <f>IF(M1343&lt;&gt;"",M1343,IF(COUNTIFS($C:$C,B1343)&gt;1,SUMIFS('Sales Hx'!V:V,'Sales Hx'!$B:$B,_xlfn.XLOOKUP(B1343,C:C,B:B),'Sales Hx'!$D:$D,$E1343),SUMIFS('Sales Hx'!V:V,'Sales Hx'!$B:$B,$B1343,'Sales Hx'!$D:$D,$E1343)))</f>
        <v>0</v>
      </c>
      <c r="M1343" s="12">
        <v>0</v>
      </c>
      <c r="N1343" s="15">
        <f t="shared" si="114"/>
        <v>0</v>
      </c>
      <c r="O1343" s="21">
        <f t="shared" si="111"/>
        <v>0</v>
      </c>
      <c r="P1343" s="24">
        <v>5.5834000000000001</v>
      </c>
      <c r="Q1343" s="18">
        <f t="shared" si="113"/>
        <v>0</v>
      </c>
      <c r="R1343" s="2">
        <v>1</v>
      </c>
      <c r="S1343" s="2">
        <v>120</v>
      </c>
      <c r="T1343" s="2" t="s">
        <v>4646</v>
      </c>
      <c r="U1343" s="28" t="str">
        <f>IF(G1343=0,"",_xlfn.MINIFS('PO Details'!$I:$I,'PO Details'!$D:$D,Planning!$B1343,'PO Details'!$L:$L,Planning!$E1343))</f>
        <v/>
      </c>
      <c r="V1343" s="29" t="s">
        <v>4640</v>
      </c>
      <c r="W1343" t="str">
        <f t="shared" si="115"/>
        <v>Max</v>
      </c>
      <c r="X1343" s="2">
        <v>120</v>
      </c>
    </row>
    <row r="1344" spans="1:24" x14ac:dyDescent="0.25">
      <c r="A1344" s="11" t="s">
        <v>4616</v>
      </c>
      <c r="B1344" s="22" t="s">
        <v>147</v>
      </c>
      <c r="C1344" s="22"/>
      <c r="D1344" s="22" t="s">
        <v>148</v>
      </c>
      <c r="E1344" s="31" t="s">
        <v>4746</v>
      </c>
      <c r="F1344" s="12">
        <f>SUMIFS('Inventory Details'!$H:$H,'Inventory Details'!$B:$B,$B1344,'Inventory Details'!$E:$E,$E1344)</f>
        <v>0</v>
      </c>
      <c r="G1344" s="12">
        <f>SUMIFS('PO Details'!$H:$H,'PO Details'!$D:$D,Planning!$B1344,'PO Details'!$L:$L,$E1344)</f>
        <v>0</v>
      </c>
      <c r="H1344" s="12">
        <f>SUMIFS('SO Details'!$G:$G,'SO Details'!$D:$D,Planning!$B1344,'SO Details'!$K:$K,$E1344)</f>
        <v>0</v>
      </c>
      <c r="I1344" s="20">
        <f>IF(COUNTIFS($C:$C,B1344)&gt;1,SUMIFS('Sales Hx'!$Q:$Q,'Sales Hx'!$B:$B,_xlfn.XLOOKUP(B1344,C:C,B:B),'Sales Hx'!$D:$D,Planning!$E1344),SUMIFS('Sales Hx'!$Q:$Q,'Sales Hx'!$B:$B,Planning!$B1344,'Sales Hx'!$D:$D,Planning!$E1344))</f>
        <v>0</v>
      </c>
      <c r="J1344" s="16">
        <f>IF(COUNTIFS($C:$C,B1344)&gt;1,SUMIFS('Sales Hx'!$S:$S,'Sales Hx'!$B:$B,_xlfn.XLOOKUP(B1344,C:C,B:B),'Sales Hx'!$D:$D,E1344),SUMIFS('Sales Hx'!$S:$S,'Sales Hx'!$B:$B,$B1344,'Sales Hx'!$D:$D,$E1344))</f>
        <v>0</v>
      </c>
      <c r="K1344" s="16">
        <f t="shared" si="112"/>
        <v>0</v>
      </c>
      <c r="L1344" s="12">
        <f>IF(M1344&lt;&gt;"",M1344,IF(COUNTIFS($C:$C,B1344)&gt;1,SUMIFS('Sales Hx'!V:V,'Sales Hx'!$B:$B,_xlfn.XLOOKUP(B1344,C:C,B:B),'Sales Hx'!$D:$D,$E1344),SUMIFS('Sales Hx'!V:V,'Sales Hx'!$B:$B,$B1344,'Sales Hx'!$D:$D,$E1344)))</f>
        <v>0</v>
      </c>
      <c r="M1344" s="12">
        <v>0</v>
      </c>
      <c r="N1344" s="15">
        <f t="shared" si="114"/>
        <v>0</v>
      </c>
      <c r="O1344" s="21">
        <f t="shared" si="111"/>
        <v>0</v>
      </c>
      <c r="P1344" s="24">
        <v>5.5834000000000001</v>
      </c>
      <c r="Q1344" s="18">
        <f t="shared" si="113"/>
        <v>0</v>
      </c>
      <c r="R1344" s="2">
        <v>1</v>
      </c>
      <c r="S1344" s="2">
        <v>120</v>
      </c>
      <c r="T1344" s="2" t="s">
        <v>4646</v>
      </c>
      <c r="U1344" s="28" t="str">
        <f>IF(G1344=0,"",_xlfn.MINIFS('PO Details'!$I:$I,'PO Details'!$D:$D,Planning!$B1344,'PO Details'!$L:$L,Planning!$E1344))</f>
        <v/>
      </c>
      <c r="V1344" s="29" t="s">
        <v>4640</v>
      </c>
      <c r="W1344" t="str">
        <f t="shared" si="115"/>
        <v>Max</v>
      </c>
      <c r="X1344" s="2">
        <v>120</v>
      </c>
    </row>
    <row r="1345" spans="1:24" x14ac:dyDescent="0.25">
      <c r="A1345" s="11" t="s">
        <v>4616</v>
      </c>
      <c r="B1345" s="22" t="s">
        <v>149</v>
      </c>
      <c r="C1345" s="22"/>
      <c r="D1345" s="22" t="s">
        <v>150</v>
      </c>
      <c r="E1345" s="31" t="s">
        <v>106</v>
      </c>
      <c r="F1345" s="12">
        <f>SUMIFS('Inventory Details'!$H:$H,'Inventory Details'!$B:$B,$B1345,'Inventory Details'!$E:$E,$E1345)</f>
        <v>7</v>
      </c>
      <c r="G1345" s="12">
        <f>SUMIFS('PO Details'!$H:$H,'PO Details'!$D:$D,Planning!$B1345,'PO Details'!$L:$L,$E1345)</f>
        <v>55</v>
      </c>
      <c r="H1345" s="12">
        <f>SUMIFS('SO Details'!$G:$G,'SO Details'!$D:$D,Planning!$B1345,'SO Details'!$K:$K,$E1345)</f>
        <v>0</v>
      </c>
      <c r="I1345" s="20">
        <f>IF(COUNTIFS($C:$C,B1345)&gt;1,SUMIFS('Sales Hx'!$Q:$Q,'Sales Hx'!$B:$B,_xlfn.XLOOKUP(B1345,C:C,B:B),'Sales Hx'!$D:$D,Planning!$E1345),SUMIFS('Sales Hx'!$Q:$Q,'Sales Hx'!$B:$B,Planning!$B1345,'Sales Hx'!$D:$D,Planning!$E1345))</f>
        <v>46.199999999999996</v>
      </c>
      <c r="J1345" s="16">
        <f>IF(COUNTIFS($C:$C,B1345)&gt;1,SUMIFS('Sales Hx'!$S:$S,'Sales Hx'!$B:$B,_xlfn.XLOOKUP(B1345,C:C,B:B),'Sales Hx'!$D:$D,E1345),SUMIFS('Sales Hx'!$S:$S,'Sales Hx'!$B:$B,$B1345,'Sales Hx'!$D:$D,$E1345))</f>
        <v>0.36759868421052627</v>
      </c>
      <c r="K1345" s="16">
        <f t="shared" si="112"/>
        <v>1.3419913419913421</v>
      </c>
      <c r="L1345" s="12">
        <f>IF(M1345&lt;&gt;"",M1345,IF(COUNTIFS($C:$C,B1345)&gt;1,SUMIFS('Sales Hx'!V:V,'Sales Hx'!$B:$B,_xlfn.XLOOKUP(B1345,C:C,B:B),'Sales Hx'!$D:$D,$E1345),SUMIFS('Sales Hx'!V:V,'Sales Hx'!$B:$B,$B1345,'Sales Hx'!$D:$D,$E1345)))</f>
        <v>0</v>
      </c>
      <c r="M1345" s="12">
        <v>0</v>
      </c>
      <c r="N1345" s="15">
        <f t="shared" si="114"/>
        <v>0.36759868421052627</v>
      </c>
      <c r="O1345" s="21">
        <f t="shared" si="111"/>
        <v>0</v>
      </c>
      <c r="P1345" s="24">
        <v>0.48</v>
      </c>
      <c r="Q1345" s="18">
        <f t="shared" si="113"/>
        <v>0</v>
      </c>
      <c r="R1345" s="2">
        <v>1</v>
      </c>
      <c r="S1345" s="2">
        <v>120</v>
      </c>
      <c r="T1345" s="2" t="s">
        <v>4647</v>
      </c>
      <c r="U1345" s="28">
        <f>IF(G1345=0,"",_xlfn.MINIFS('PO Details'!$I:$I,'PO Details'!$D:$D,Planning!$B1345,'PO Details'!$L:$L,Planning!$E1345))</f>
        <v>45443</v>
      </c>
      <c r="V1345" s="29" t="s">
        <v>4640</v>
      </c>
      <c r="W1345" t="str">
        <f t="shared" si="115"/>
        <v/>
      </c>
      <c r="X1345" s="2">
        <v>120</v>
      </c>
    </row>
    <row r="1346" spans="1:24" x14ac:dyDescent="0.25">
      <c r="A1346" s="11" t="s">
        <v>4616</v>
      </c>
      <c r="B1346" s="22" t="s">
        <v>149</v>
      </c>
      <c r="C1346" s="22"/>
      <c r="D1346" s="22" t="s">
        <v>150</v>
      </c>
      <c r="E1346" s="31" t="s">
        <v>820</v>
      </c>
      <c r="F1346" s="12">
        <f>SUMIFS('Inventory Details'!$H:$H,'Inventory Details'!$B:$B,$B1346,'Inventory Details'!$E:$E,$E1346)</f>
        <v>9</v>
      </c>
      <c r="G1346" s="12">
        <f>SUMIFS('PO Details'!$H:$H,'PO Details'!$D:$D,Planning!$B1346,'PO Details'!$L:$L,$E1346)</f>
        <v>25</v>
      </c>
      <c r="H1346" s="12">
        <f>SUMIFS('SO Details'!$G:$G,'SO Details'!$D:$D,Planning!$B1346,'SO Details'!$K:$K,$E1346)</f>
        <v>0</v>
      </c>
      <c r="I1346" s="20">
        <f>IF(COUNTIFS($C:$C,B1346)&gt;1,SUMIFS('Sales Hx'!$Q:$Q,'Sales Hx'!$B:$B,_xlfn.XLOOKUP(B1346,C:C,B:B),'Sales Hx'!$D:$D,Planning!$E1346),SUMIFS('Sales Hx'!$Q:$Q,'Sales Hx'!$B:$B,Planning!$B1346,'Sales Hx'!$D:$D,Planning!$E1346))</f>
        <v>0</v>
      </c>
      <c r="J1346" s="16">
        <f>IF(COUNTIFS($C:$C,B1346)&gt;1,SUMIFS('Sales Hx'!$S:$S,'Sales Hx'!$B:$B,_xlfn.XLOOKUP(B1346,C:C,B:B),'Sales Hx'!$D:$D,E1346),SUMIFS('Sales Hx'!$S:$S,'Sales Hx'!$B:$B,$B1346,'Sales Hx'!$D:$D,$E1346))</f>
        <v>3.2894736842105261E-2</v>
      </c>
      <c r="K1346" s="16">
        <f t="shared" si="112"/>
        <v>0</v>
      </c>
      <c r="L1346" s="12">
        <f>IF(M1346&lt;&gt;"",M1346,IF(COUNTIFS($C:$C,B1346)&gt;1,SUMIFS('Sales Hx'!V:V,'Sales Hx'!$B:$B,_xlfn.XLOOKUP(B1346,C:C,B:B),'Sales Hx'!$D:$D,$E1346),SUMIFS('Sales Hx'!V:V,'Sales Hx'!$B:$B,$B1346,'Sales Hx'!$D:$D,$E1346)))</f>
        <v>0</v>
      </c>
      <c r="M1346" s="12">
        <v>0</v>
      </c>
      <c r="N1346" s="15">
        <f t="shared" si="114"/>
        <v>3.2894736842105261E-2</v>
      </c>
      <c r="O1346" s="21">
        <f t="shared" ref="O1346:O1409" si="116">MROUND(ROUND(IFERROR(IF(C1346&lt;&gt;"",0,IF(T1346="DC'd",0,IF(AND(J1346=0,F1346+G1346&lt;H1346),H1346-F1346+G1346,IF(F1346+G1346&lt;N1346,N1346+MAX((IF(J1346*R1346&gt;F1346,F1346,J1346*R1346))+J1346*S1346-F1346-G1346+H1346,0))))),0),0),1)</f>
        <v>0</v>
      </c>
      <c r="P1346" s="24">
        <v>0.48</v>
      </c>
      <c r="Q1346" s="18">
        <f t="shared" si="113"/>
        <v>0</v>
      </c>
      <c r="R1346" s="2">
        <v>1</v>
      </c>
      <c r="S1346" s="2">
        <v>120</v>
      </c>
      <c r="T1346" s="2" t="s">
        <v>4647</v>
      </c>
      <c r="U1346" s="28">
        <f>IF(G1346=0,"",_xlfn.MINIFS('PO Details'!$I:$I,'PO Details'!$D:$D,Planning!$B1346,'PO Details'!$L:$L,Planning!$E1346))</f>
        <v>45474</v>
      </c>
      <c r="V1346" s="29" t="s">
        <v>4640</v>
      </c>
      <c r="W1346" t="str">
        <f t="shared" si="115"/>
        <v/>
      </c>
      <c r="X1346" s="2">
        <v>120</v>
      </c>
    </row>
    <row r="1347" spans="1:24" x14ac:dyDescent="0.25">
      <c r="A1347" s="11" t="s">
        <v>4616</v>
      </c>
      <c r="B1347" s="22" t="s">
        <v>149</v>
      </c>
      <c r="C1347" s="22"/>
      <c r="D1347" s="22" t="s">
        <v>150</v>
      </c>
      <c r="E1347" s="31" t="s">
        <v>113</v>
      </c>
      <c r="F1347" s="12">
        <f>SUMIFS('Inventory Details'!$H:$H,'Inventory Details'!$B:$B,$B1347,'Inventory Details'!$E:$E,$E1347)</f>
        <v>25</v>
      </c>
      <c r="G1347" s="12">
        <f>SUMIFS('PO Details'!$H:$H,'PO Details'!$D:$D,Planning!$B1347,'PO Details'!$L:$L,$E1347)</f>
        <v>10</v>
      </c>
      <c r="H1347" s="12">
        <f>SUMIFS('SO Details'!$G:$G,'SO Details'!$D:$D,Planning!$B1347,'SO Details'!$K:$K,$E1347)</f>
        <v>1</v>
      </c>
      <c r="I1347" s="20">
        <f>IF(COUNTIFS($C:$C,B1347)&gt;1,SUMIFS('Sales Hx'!$Q:$Q,'Sales Hx'!$B:$B,_xlfn.XLOOKUP(B1347,C:C,B:B),'Sales Hx'!$D:$D,Planning!$E1347),SUMIFS('Sales Hx'!$Q:$Q,'Sales Hx'!$B:$B,Planning!$B1347,'Sales Hx'!$D:$D,Planning!$E1347))</f>
        <v>0</v>
      </c>
      <c r="J1347" s="16">
        <f>IF(COUNTIFS($C:$C,B1347)&gt;1,SUMIFS('Sales Hx'!$S:$S,'Sales Hx'!$B:$B,_xlfn.XLOOKUP(B1347,C:C,B:B),'Sales Hx'!$D:$D,E1347),SUMIFS('Sales Hx'!$S:$S,'Sales Hx'!$B:$B,$B1347,'Sales Hx'!$D:$D,$E1347))</f>
        <v>8.5526315789473686E-2</v>
      </c>
      <c r="K1347" s="16">
        <f t="shared" ref="K1347:K1410" si="117">IFERROR((F1347+G1347)/I1347,0)</f>
        <v>0</v>
      </c>
      <c r="L1347" s="12">
        <f>IF(M1347&lt;&gt;"",M1347,IF(COUNTIFS($C:$C,B1347)&gt;1,SUMIFS('Sales Hx'!V:V,'Sales Hx'!$B:$B,_xlfn.XLOOKUP(B1347,C:C,B:B),'Sales Hx'!$D:$D,$E1347),SUMIFS('Sales Hx'!V:V,'Sales Hx'!$B:$B,$B1347,'Sales Hx'!$D:$D,$E1347)))</f>
        <v>0</v>
      </c>
      <c r="M1347" s="12">
        <v>0</v>
      </c>
      <c r="N1347" s="15">
        <f t="shared" si="114"/>
        <v>8.5526315789473686E-2</v>
      </c>
      <c r="O1347" s="21">
        <f t="shared" si="116"/>
        <v>0</v>
      </c>
      <c r="P1347" s="24">
        <v>0.48</v>
      </c>
      <c r="Q1347" s="18">
        <f t="shared" si="113"/>
        <v>0</v>
      </c>
      <c r="R1347" s="2">
        <v>1</v>
      </c>
      <c r="S1347" s="2">
        <v>120</v>
      </c>
      <c r="T1347" s="2" t="s">
        <v>4647</v>
      </c>
      <c r="U1347" s="28">
        <f>IF(G1347=0,"",_xlfn.MINIFS('PO Details'!$I:$I,'PO Details'!$D:$D,Planning!$B1347,'PO Details'!$L:$L,Planning!$E1347))</f>
        <v>45474</v>
      </c>
      <c r="V1347" s="29" t="s">
        <v>4640</v>
      </c>
      <c r="W1347" t="str">
        <f t="shared" si="115"/>
        <v/>
      </c>
      <c r="X1347" s="2">
        <v>120</v>
      </c>
    </row>
    <row r="1348" spans="1:24" x14ac:dyDescent="0.25">
      <c r="A1348" s="11" t="s">
        <v>4616</v>
      </c>
      <c r="B1348" s="22" t="s">
        <v>149</v>
      </c>
      <c r="C1348" s="22"/>
      <c r="D1348" s="22" t="s">
        <v>150</v>
      </c>
      <c r="E1348" s="31" t="s">
        <v>119</v>
      </c>
      <c r="F1348" s="12">
        <f>SUMIFS('Inventory Details'!$H:$H,'Inventory Details'!$B:$B,$B1348,'Inventory Details'!$E:$E,$E1348)</f>
        <v>0</v>
      </c>
      <c r="G1348" s="12">
        <f>SUMIFS('PO Details'!$H:$H,'PO Details'!$D:$D,Planning!$B1348,'PO Details'!$L:$L,$E1348)</f>
        <v>5</v>
      </c>
      <c r="H1348" s="12">
        <f>SUMIFS('SO Details'!$G:$G,'SO Details'!$D:$D,Planning!$B1348,'SO Details'!$K:$K,$E1348)</f>
        <v>0</v>
      </c>
      <c r="I1348" s="20">
        <f>IF(COUNTIFS($C:$C,B1348)&gt;1,SUMIFS('Sales Hx'!$Q:$Q,'Sales Hx'!$B:$B,_xlfn.XLOOKUP(B1348,C:C,B:B),'Sales Hx'!$D:$D,Planning!$E1348),SUMIFS('Sales Hx'!$Q:$Q,'Sales Hx'!$B:$B,Planning!$B1348,'Sales Hx'!$D:$D,Planning!$E1348))</f>
        <v>0</v>
      </c>
      <c r="J1348" s="16">
        <f>IF(COUNTIFS($C:$C,B1348)&gt;1,SUMIFS('Sales Hx'!$S:$S,'Sales Hx'!$B:$B,_xlfn.XLOOKUP(B1348,C:C,B:B),'Sales Hx'!$D:$D,E1348),SUMIFS('Sales Hx'!$S:$S,'Sales Hx'!$B:$B,$B1348,'Sales Hx'!$D:$D,$E1348))</f>
        <v>0</v>
      </c>
      <c r="K1348" s="16">
        <f t="shared" si="117"/>
        <v>0</v>
      </c>
      <c r="L1348" s="12">
        <f>IF(M1348&lt;&gt;"",M1348,IF(COUNTIFS($C:$C,B1348)&gt;1,SUMIFS('Sales Hx'!V:V,'Sales Hx'!$B:$B,_xlfn.XLOOKUP(B1348,C:C,B:B),'Sales Hx'!$D:$D,$E1348),SUMIFS('Sales Hx'!V:V,'Sales Hx'!$B:$B,$B1348,'Sales Hx'!$D:$D,$E1348)))</f>
        <v>0</v>
      </c>
      <c r="M1348" s="12">
        <v>0</v>
      </c>
      <c r="N1348" s="15">
        <f t="shared" si="114"/>
        <v>0</v>
      </c>
      <c r="O1348" s="21">
        <f t="shared" si="116"/>
        <v>0</v>
      </c>
      <c r="P1348" s="24">
        <v>0.48</v>
      </c>
      <c r="Q1348" s="18">
        <f t="shared" si="113"/>
        <v>0</v>
      </c>
      <c r="R1348" s="2">
        <v>1</v>
      </c>
      <c r="S1348" s="2">
        <v>120</v>
      </c>
      <c r="T1348" s="2" t="s">
        <v>4647</v>
      </c>
      <c r="U1348" s="28">
        <f>IF(G1348=0,"",_xlfn.MINIFS('PO Details'!$I:$I,'PO Details'!$D:$D,Planning!$B1348,'PO Details'!$L:$L,Planning!$E1348))</f>
        <v>45443</v>
      </c>
      <c r="V1348" s="29" t="s">
        <v>4640</v>
      </c>
      <c r="W1348" t="str">
        <f t="shared" si="115"/>
        <v/>
      </c>
      <c r="X1348" s="2">
        <v>120</v>
      </c>
    </row>
    <row r="1349" spans="1:24" x14ac:dyDescent="0.25">
      <c r="A1349" s="11" t="s">
        <v>4616</v>
      </c>
      <c r="B1349" s="22" t="s">
        <v>149</v>
      </c>
      <c r="C1349" s="22"/>
      <c r="D1349" s="22" t="s">
        <v>150</v>
      </c>
      <c r="E1349" s="31" t="s">
        <v>4746</v>
      </c>
      <c r="F1349" s="12">
        <f>SUMIFS('Inventory Details'!$H:$H,'Inventory Details'!$B:$B,$B1349,'Inventory Details'!$E:$E,$E1349)</f>
        <v>26</v>
      </c>
      <c r="G1349" s="12">
        <f>SUMIFS('PO Details'!$H:$H,'PO Details'!$D:$D,Planning!$B1349,'PO Details'!$L:$L,$E1349)</f>
        <v>10</v>
      </c>
      <c r="H1349" s="12">
        <f>SUMIFS('SO Details'!$G:$G,'SO Details'!$D:$D,Planning!$B1349,'SO Details'!$K:$K,$E1349)</f>
        <v>1</v>
      </c>
      <c r="I1349" s="20">
        <f>IF(COUNTIFS($C:$C,B1349)&gt;1,SUMIFS('Sales Hx'!$Q:$Q,'Sales Hx'!$B:$B,_xlfn.XLOOKUP(B1349,C:C,B:B),'Sales Hx'!$D:$D,Planning!$E1349),SUMIFS('Sales Hx'!$Q:$Q,'Sales Hx'!$B:$B,Planning!$B1349,'Sales Hx'!$D:$D,Planning!$E1349))</f>
        <v>9.7999999999999989</v>
      </c>
      <c r="J1349" s="16">
        <f>IF(COUNTIFS($C:$C,B1349)&gt;1,SUMIFS('Sales Hx'!$S:$S,'Sales Hx'!$B:$B,_xlfn.XLOOKUP(B1349,C:C,B:B),'Sales Hx'!$D:$D,E1349),SUMIFS('Sales Hx'!$S:$S,'Sales Hx'!$B:$B,$B1349,'Sales Hx'!$D:$D,$E1349))</f>
        <v>0.10690789473684209</v>
      </c>
      <c r="K1349" s="16">
        <f t="shared" si="117"/>
        <v>3.6734693877551026</v>
      </c>
      <c r="L1349" s="12">
        <f>IF(M1349&lt;&gt;"",M1349,IF(COUNTIFS($C:$C,B1349)&gt;1,SUMIFS('Sales Hx'!V:V,'Sales Hx'!$B:$B,_xlfn.XLOOKUP(B1349,C:C,B:B),'Sales Hx'!$D:$D,$E1349),SUMIFS('Sales Hx'!V:V,'Sales Hx'!$B:$B,$B1349,'Sales Hx'!$D:$D,$E1349)))</f>
        <v>0</v>
      </c>
      <c r="M1349" s="12">
        <v>0</v>
      </c>
      <c r="N1349" s="15">
        <f t="shared" si="114"/>
        <v>0.10690789473684209</v>
      </c>
      <c r="O1349" s="21">
        <f t="shared" si="116"/>
        <v>0</v>
      </c>
      <c r="P1349" s="24">
        <v>0.48</v>
      </c>
      <c r="Q1349" s="18">
        <f t="shared" si="113"/>
        <v>0</v>
      </c>
      <c r="R1349" s="2">
        <v>1</v>
      </c>
      <c r="S1349" s="2">
        <v>120</v>
      </c>
      <c r="T1349" s="2" t="s">
        <v>4647</v>
      </c>
      <c r="U1349" s="28">
        <f>IF(G1349=0,"",_xlfn.MINIFS('PO Details'!$I:$I,'PO Details'!$D:$D,Planning!$B1349,'PO Details'!$L:$L,Planning!$E1349))</f>
        <v>45473</v>
      </c>
      <c r="V1349" s="29" t="s">
        <v>4640</v>
      </c>
      <c r="W1349" t="str">
        <f t="shared" si="115"/>
        <v/>
      </c>
      <c r="X1349" s="2">
        <v>120</v>
      </c>
    </row>
    <row r="1350" spans="1:24" x14ac:dyDescent="0.25">
      <c r="A1350" s="11" t="s">
        <v>4616</v>
      </c>
      <c r="B1350" s="22" t="s">
        <v>149</v>
      </c>
      <c r="C1350" s="22"/>
      <c r="D1350" s="22" t="s">
        <v>150</v>
      </c>
      <c r="E1350" s="31" t="s">
        <v>109</v>
      </c>
      <c r="F1350" s="12">
        <f>SUMIFS('Inventory Details'!$H:$H,'Inventory Details'!$B:$B,$B1350,'Inventory Details'!$E:$E,$E1350)</f>
        <v>16</v>
      </c>
      <c r="G1350" s="12">
        <f>SUMIFS('PO Details'!$H:$H,'PO Details'!$D:$D,Planning!$B1350,'PO Details'!$L:$L,$E1350)</f>
        <v>0</v>
      </c>
      <c r="H1350" s="12">
        <f>SUMIFS('SO Details'!$G:$G,'SO Details'!$D:$D,Planning!$B1350,'SO Details'!$K:$K,$E1350)</f>
        <v>0</v>
      </c>
      <c r="I1350" s="20">
        <f>IF(COUNTIFS($C:$C,B1350)&gt;1,SUMIFS('Sales Hx'!$Q:$Q,'Sales Hx'!$B:$B,_xlfn.XLOOKUP(B1350,C:C,B:B),'Sales Hx'!$D:$D,Planning!$E1350),SUMIFS('Sales Hx'!$Q:$Q,'Sales Hx'!$B:$B,Planning!$B1350,'Sales Hx'!$D:$D,Planning!$E1350))</f>
        <v>2.8</v>
      </c>
      <c r="J1350" s="16">
        <f>IF(COUNTIFS($C:$C,B1350)&gt;1,SUMIFS('Sales Hx'!$S:$S,'Sales Hx'!$B:$B,_xlfn.XLOOKUP(B1350,C:C,B:B),'Sales Hx'!$D:$D,E1350),SUMIFS('Sales Hx'!$S:$S,'Sales Hx'!$B:$B,$B1350,'Sales Hx'!$D:$D,$E1350))</f>
        <v>8.0592105263157909E-2</v>
      </c>
      <c r="K1350" s="16">
        <f t="shared" si="117"/>
        <v>5.7142857142857144</v>
      </c>
      <c r="L1350" s="12">
        <f>IF(M1350&lt;&gt;"",M1350,IF(COUNTIFS($C:$C,B1350)&gt;1,SUMIFS('Sales Hx'!V:V,'Sales Hx'!$B:$B,_xlfn.XLOOKUP(B1350,C:C,B:B),'Sales Hx'!$D:$D,$E1350),SUMIFS('Sales Hx'!V:V,'Sales Hx'!$B:$B,$B1350,'Sales Hx'!$D:$D,$E1350)))</f>
        <v>0</v>
      </c>
      <c r="M1350" s="12">
        <v>0</v>
      </c>
      <c r="N1350" s="15">
        <f t="shared" si="114"/>
        <v>8.0592105263157909E-2</v>
      </c>
      <c r="O1350" s="21">
        <f t="shared" si="116"/>
        <v>0</v>
      </c>
      <c r="P1350" s="24">
        <v>0.48</v>
      </c>
      <c r="Q1350" s="18">
        <f t="shared" si="113"/>
        <v>0</v>
      </c>
      <c r="R1350" s="2">
        <v>1</v>
      </c>
      <c r="S1350" s="2">
        <v>120</v>
      </c>
      <c r="T1350" s="2" t="s">
        <v>4647</v>
      </c>
      <c r="U1350" s="28" t="str">
        <f>IF(G1350=0,"",_xlfn.MINIFS('PO Details'!$I:$I,'PO Details'!$D:$D,Planning!$B1350,'PO Details'!$L:$L,Planning!$E1350))</f>
        <v/>
      </c>
      <c r="V1350" s="29" t="s">
        <v>4640</v>
      </c>
      <c r="W1350" t="str">
        <f t="shared" si="115"/>
        <v>Max</v>
      </c>
      <c r="X1350" s="2">
        <v>120</v>
      </c>
    </row>
    <row r="1351" spans="1:24" x14ac:dyDescent="0.25">
      <c r="A1351" s="11" t="s">
        <v>4616</v>
      </c>
      <c r="B1351" s="22" t="s">
        <v>149</v>
      </c>
      <c r="C1351" s="22"/>
      <c r="D1351" s="22" t="s">
        <v>150</v>
      </c>
      <c r="E1351" s="31" t="s">
        <v>2214</v>
      </c>
      <c r="F1351" s="12">
        <f>SUMIFS('Inventory Details'!$H:$H,'Inventory Details'!$B:$B,$B1351,'Inventory Details'!$E:$E,$E1351)</f>
        <v>0</v>
      </c>
      <c r="G1351" s="12">
        <f>SUMIFS('PO Details'!$H:$H,'PO Details'!$D:$D,Planning!$B1351,'PO Details'!$L:$L,$E1351)</f>
        <v>0</v>
      </c>
      <c r="H1351" s="12">
        <f>SUMIFS('SO Details'!$G:$G,'SO Details'!$D:$D,Planning!$B1351,'SO Details'!$K:$K,$E1351)</f>
        <v>0</v>
      </c>
      <c r="I1351" s="20">
        <f>IF(COUNTIFS($C:$C,B1351)&gt;1,SUMIFS('Sales Hx'!$Q:$Q,'Sales Hx'!$B:$B,_xlfn.XLOOKUP(B1351,C:C,B:B),'Sales Hx'!$D:$D,Planning!$E1351),SUMIFS('Sales Hx'!$Q:$Q,'Sales Hx'!$B:$B,Planning!$B1351,'Sales Hx'!$D:$D,Planning!$E1351))</f>
        <v>0</v>
      </c>
      <c r="J1351" s="16">
        <f>IF(COUNTIFS($C:$C,B1351)&gt;1,SUMIFS('Sales Hx'!$S:$S,'Sales Hx'!$B:$B,_xlfn.XLOOKUP(B1351,C:C,B:B),'Sales Hx'!$D:$D,E1351),SUMIFS('Sales Hx'!$S:$S,'Sales Hx'!$B:$B,$B1351,'Sales Hx'!$D:$D,$E1351))</f>
        <v>3.2894736842105261E-2</v>
      </c>
      <c r="K1351" s="16">
        <f t="shared" si="117"/>
        <v>0</v>
      </c>
      <c r="L1351" s="12">
        <f>IF(M1351&lt;&gt;"",M1351,IF(COUNTIFS($C:$C,B1351)&gt;1,SUMIFS('Sales Hx'!V:V,'Sales Hx'!$B:$B,_xlfn.XLOOKUP(B1351,C:C,B:B),'Sales Hx'!$D:$D,$E1351),SUMIFS('Sales Hx'!V:V,'Sales Hx'!$B:$B,$B1351,'Sales Hx'!$D:$D,$E1351)))</f>
        <v>0</v>
      </c>
      <c r="M1351" s="12">
        <v>0</v>
      </c>
      <c r="N1351" s="15">
        <f t="shared" si="114"/>
        <v>3.2894736842105261E-2</v>
      </c>
      <c r="O1351" s="21">
        <f t="shared" si="116"/>
        <v>4</v>
      </c>
      <c r="P1351" s="24">
        <v>0.48</v>
      </c>
      <c r="Q1351" s="18">
        <f t="shared" si="113"/>
        <v>1.92</v>
      </c>
      <c r="R1351" s="2">
        <v>1</v>
      </c>
      <c r="S1351" s="2">
        <v>120</v>
      </c>
      <c r="T1351" s="2" t="s">
        <v>4647</v>
      </c>
      <c r="U1351" s="28" t="str">
        <f>IF(G1351=0,"",_xlfn.MINIFS('PO Details'!$I:$I,'PO Details'!$D:$D,Planning!$B1351,'PO Details'!$L:$L,Planning!$E1351))</f>
        <v/>
      </c>
      <c r="V1351" s="29" t="s">
        <v>4640</v>
      </c>
      <c r="W1351" t="str">
        <f t="shared" si="115"/>
        <v/>
      </c>
      <c r="X1351" s="2">
        <v>120</v>
      </c>
    </row>
    <row r="1352" spans="1:24" x14ac:dyDescent="0.25">
      <c r="A1352" s="11" t="s">
        <v>4616</v>
      </c>
      <c r="B1352" s="22" t="s">
        <v>151</v>
      </c>
      <c r="C1352" s="22"/>
      <c r="D1352" s="22" t="s">
        <v>152</v>
      </c>
      <c r="E1352" s="31" t="s">
        <v>106</v>
      </c>
      <c r="F1352" s="12">
        <f>SUMIFS('Inventory Details'!$H:$H,'Inventory Details'!$B:$B,$B1352,'Inventory Details'!$E:$E,$E1352)</f>
        <v>5</v>
      </c>
      <c r="G1352" s="12">
        <f>SUMIFS('PO Details'!$H:$H,'PO Details'!$D:$D,Planning!$B1352,'PO Details'!$L:$L,$E1352)</f>
        <v>20</v>
      </c>
      <c r="H1352" s="12">
        <f>SUMIFS('SO Details'!$G:$G,'SO Details'!$D:$D,Planning!$B1352,'SO Details'!$K:$K,$E1352)</f>
        <v>0</v>
      </c>
      <c r="I1352" s="20">
        <f>IF(COUNTIFS($C:$C,B1352)&gt;1,SUMIFS('Sales Hx'!$Q:$Q,'Sales Hx'!$B:$B,_xlfn.XLOOKUP(B1352,C:C,B:B),'Sales Hx'!$D:$D,Planning!$E1352),SUMIFS('Sales Hx'!$Q:$Q,'Sales Hx'!$B:$B,Planning!$B1352,'Sales Hx'!$D:$D,Planning!$E1352))</f>
        <v>25.2</v>
      </c>
      <c r="J1352" s="16">
        <f>IF(COUNTIFS($C:$C,B1352)&gt;1,SUMIFS('Sales Hx'!$S:$S,'Sales Hx'!$B:$B,_xlfn.XLOOKUP(B1352,C:C,B:B),'Sales Hx'!$D:$D,E1352),SUMIFS('Sales Hx'!$S:$S,'Sales Hx'!$B:$B,$B1352,'Sales Hx'!$D:$D,$E1352))</f>
        <v>0.19462719298245615</v>
      </c>
      <c r="K1352" s="16">
        <f t="shared" si="117"/>
        <v>0.99206349206349209</v>
      </c>
      <c r="L1352" s="12">
        <f>IF(M1352&lt;&gt;"",M1352,IF(COUNTIFS($C:$C,B1352)&gt;1,SUMIFS('Sales Hx'!V:V,'Sales Hx'!$B:$B,_xlfn.XLOOKUP(B1352,C:C,B:B),'Sales Hx'!$D:$D,$E1352),SUMIFS('Sales Hx'!V:V,'Sales Hx'!$B:$B,$B1352,'Sales Hx'!$D:$D,$E1352)))</f>
        <v>0</v>
      </c>
      <c r="M1352" s="12">
        <v>0</v>
      </c>
      <c r="N1352" s="15">
        <f t="shared" si="114"/>
        <v>0.19462719298245615</v>
      </c>
      <c r="O1352" s="21">
        <f t="shared" si="116"/>
        <v>0</v>
      </c>
      <c r="P1352" s="24">
        <v>0.2</v>
      </c>
      <c r="Q1352" s="18">
        <f t="shared" si="113"/>
        <v>0</v>
      </c>
      <c r="R1352" s="2">
        <v>1</v>
      </c>
      <c r="S1352" s="2">
        <v>120</v>
      </c>
      <c r="T1352" s="2" t="s">
        <v>4647</v>
      </c>
      <c r="U1352" s="28">
        <f>IF(G1352=0,"",_xlfn.MINIFS('PO Details'!$I:$I,'PO Details'!$D:$D,Planning!$B1352,'PO Details'!$L:$L,Planning!$E1352))</f>
        <v>45443</v>
      </c>
      <c r="V1352" s="29" t="s">
        <v>4640</v>
      </c>
      <c r="W1352" t="str">
        <f t="shared" si="115"/>
        <v/>
      </c>
      <c r="X1352" s="2">
        <v>120</v>
      </c>
    </row>
    <row r="1353" spans="1:24" x14ac:dyDescent="0.25">
      <c r="A1353" s="11" t="s">
        <v>4616</v>
      </c>
      <c r="B1353" s="22" t="s">
        <v>151</v>
      </c>
      <c r="C1353" s="22"/>
      <c r="D1353" s="22" t="s">
        <v>152</v>
      </c>
      <c r="E1353" s="31" t="s">
        <v>820</v>
      </c>
      <c r="F1353" s="12">
        <f>SUMIFS('Inventory Details'!$H:$H,'Inventory Details'!$B:$B,$B1353,'Inventory Details'!$E:$E,$E1353)</f>
        <v>5</v>
      </c>
      <c r="G1353" s="12">
        <f>SUMIFS('PO Details'!$H:$H,'PO Details'!$D:$D,Planning!$B1353,'PO Details'!$L:$L,$E1353)</f>
        <v>25</v>
      </c>
      <c r="H1353" s="12">
        <f>SUMIFS('SO Details'!$G:$G,'SO Details'!$D:$D,Planning!$B1353,'SO Details'!$K:$K,$E1353)</f>
        <v>0</v>
      </c>
      <c r="I1353" s="20">
        <f>IF(COUNTIFS($C:$C,B1353)&gt;1,SUMIFS('Sales Hx'!$Q:$Q,'Sales Hx'!$B:$B,_xlfn.XLOOKUP(B1353,C:C,B:B),'Sales Hx'!$D:$D,Planning!$E1353),SUMIFS('Sales Hx'!$Q:$Q,'Sales Hx'!$B:$B,Planning!$B1353,'Sales Hx'!$D:$D,Planning!$E1353))</f>
        <v>0</v>
      </c>
      <c r="J1353" s="16">
        <f>IF(COUNTIFS($C:$C,B1353)&gt;1,SUMIFS('Sales Hx'!$S:$S,'Sales Hx'!$B:$B,_xlfn.XLOOKUP(B1353,C:C,B:B),'Sales Hx'!$D:$D,E1353),SUMIFS('Sales Hx'!$S:$S,'Sales Hx'!$B:$B,$B1353,'Sales Hx'!$D:$D,$E1353))</f>
        <v>0</v>
      </c>
      <c r="K1353" s="16">
        <f t="shared" si="117"/>
        <v>0</v>
      </c>
      <c r="L1353" s="12">
        <f>IF(M1353&lt;&gt;"",M1353,IF(COUNTIFS($C:$C,B1353)&gt;1,SUMIFS('Sales Hx'!V:V,'Sales Hx'!$B:$B,_xlfn.XLOOKUP(B1353,C:C,B:B),'Sales Hx'!$D:$D,$E1353),SUMIFS('Sales Hx'!V:V,'Sales Hx'!$B:$B,$B1353,'Sales Hx'!$D:$D,$E1353)))</f>
        <v>0</v>
      </c>
      <c r="M1353" s="12">
        <v>0</v>
      </c>
      <c r="N1353" s="15">
        <f t="shared" si="114"/>
        <v>0</v>
      </c>
      <c r="O1353" s="21">
        <f t="shared" si="116"/>
        <v>0</v>
      </c>
      <c r="P1353" s="24">
        <v>0.2</v>
      </c>
      <c r="Q1353" s="18">
        <f t="shared" si="113"/>
        <v>0</v>
      </c>
      <c r="R1353" s="2">
        <v>1</v>
      </c>
      <c r="S1353" s="2">
        <v>120</v>
      </c>
      <c r="T1353" s="2" t="s">
        <v>4647</v>
      </c>
      <c r="U1353" s="28">
        <f>IF(G1353=0,"",_xlfn.MINIFS('PO Details'!$I:$I,'PO Details'!$D:$D,Planning!$B1353,'PO Details'!$L:$L,Planning!$E1353))</f>
        <v>45474</v>
      </c>
      <c r="V1353" s="29" t="s">
        <v>4640</v>
      </c>
      <c r="W1353" t="str">
        <f t="shared" si="115"/>
        <v/>
      </c>
      <c r="X1353" s="2">
        <v>120</v>
      </c>
    </row>
    <row r="1354" spans="1:24" x14ac:dyDescent="0.25">
      <c r="A1354" s="11" t="s">
        <v>4616</v>
      </c>
      <c r="B1354" s="22" t="s">
        <v>151</v>
      </c>
      <c r="C1354" s="22"/>
      <c r="D1354" s="22" t="s">
        <v>152</v>
      </c>
      <c r="E1354" s="31" t="s">
        <v>109</v>
      </c>
      <c r="F1354" s="12">
        <f>SUMIFS('Inventory Details'!$H:$H,'Inventory Details'!$B:$B,$B1354,'Inventory Details'!$E:$E,$E1354)</f>
        <v>0</v>
      </c>
      <c r="G1354" s="12">
        <f>SUMIFS('PO Details'!$H:$H,'PO Details'!$D:$D,Planning!$B1354,'PO Details'!$L:$L,$E1354)</f>
        <v>30</v>
      </c>
      <c r="H1354" s="12">
        <f>SUMIFS('SO Details'!$G:$G,'SO Details'!$D:$D,Planning!$B1354,'SO Details'!$K:$K,$E1354)</f>
        <v>0</v>
      </c>
      <c r="I1354" s="20">
        <f>IF(COUNTIFS($C:$C,B1354)&gt;1,SUMIFS('Sales Hx'!$Q:$Q,'Sales Hx'!$B:$B,_xlfn.XLOOKUP(B1354,C:C,B:B),'Sales Hx'!$D:$D,Planning!$E1354),SUMIFS('Sales Hx'!$Q:$Q,'Sales Hx'!$B:$B,Planning!$B1354,'Sales Hx'!$D:$D,Planning!$E1354))</f>
        <v>4.1999999999999993</v>
      </c>
      <c r="J1354" s="16">
        <f>IF(COUNTIFS($C:$C,B1354)&gt;1,SUMIFS('Sales Hx'!$S:$S,'Sales Hx'!$B:$B,_xlfn.XLOOKUP(B1354,C:C,B:B),'Sales Hx'!$D:$D,E1354),SUMIFS('Sales Hx'!$S:$S,'Sales Hx'!$B:$B,$B1354,'Sales Hx'!$D:$D,$E1354))</f>
        <v>0.1118421052631579</v>
      </c>
      <c r="K1354" s="16">
        <f t="shared" si="117"/>
        <v>7.1428571428571441</v>
      </c>
      <c r="L1354" s="12">
        <f>IF(M1354&lt;&gt;"",M1354,IF(COUNTIFS($C:$C,B1354)&gt;1,SUMIFS('Sales Hx'!V:V,'Sales Hx'!$B:$B,_xlfn.XLOOKUP(B1354,C:C,B:B),'Sales Hx'!$D:$D,$E1354),SUMIFS('Sales Hx'!V:V,'Sales Hx'!$B:$B,$B1354,'Sales Hx'!$D:$D,$E1354)))</f>
        <v>0</v>
      </c>
      <c r="M1354" s="12">
        <v>0</v>
      </c>
      <c r="N1354" s="15">
        <f t="shared" si="114"/>
        <v>0.1118421052631579</v>
      </c>
      <c r="O1354" s="21">
        <f t="shared" si="116"/>
        <v>0</v>
      </c>
      <c r="P1354" s="24">
        <v>0.2</v>
      </c>
      <c r="Q1354" s="18">
        <f t="shared" si="113"/>
        <v>0</v>
      </c>
      <c r="R1354" s="2">
        <v>1</v>
      </c>
      <c r="S1354" s="2">
        <v>120</v>
      </c>
      <c r="T1354" s="2" t="s">
        <v>4647</v>
      </c>
      <c r="U1354" s="28">
        <f>IF(G1354=0,"",_xlfn.MINIFS('PO Details'!$I:$I,'PO Details'!$D:$D,Planning!$B1354,'PO Details'!$L:$L,Planning!$E1354))</f>
        <v>45458</v>
      </c>
      <c r="V1354" s="29" t="s">
        <v>4640</v>
      </c>
      <c r="W1354" t="str">
        <f t="shared" si="115"/>
        <v/>
      </c>
      <c r="X1354" s="2">
        <v>120</v>
      </c>
    </row>
    <row r="1355" spans="1:24" x14ac:dyDescent="0.25">
      <c r="A1355" s="11" t="s">
        <v>4616</v>
      </c>
      <c r="B1355" s="22" t="s">
        <v>151</v>
      </c>
      <c r="C1355" s="22"/>
      <c r="D1355" s="22" t="s">
        <v>152</v>
      </c>
      <c r="E1355" s="31" t="s">
        <v>119</v>
      </c>
      <c r="F1355" s="12">
        <f>SUMIFS('Inventory Details'!$H:$H,'Inventory Details'!$B:$B,$B1355,'Inventory Details'!$E:$E,$E1355)</f>
        <v>0</v>
      </c>
      <c r="G1355" s="12">
        <f>SUMIFS('PO Details'!$H:$H,'PO Details'!$D:$D,Planning!$B1355,'PO Details'!$L:$L,$E1355)</f>
        <v>5</v>
      </c>
      <c r="H1355" s="12">
        <f>SUMIFS('SO Details'!$G:$G,'SO Details'!$D:$D,Planning!$B1355,'SO Details'!$K:$K,$E1355)</f>
        <v>0</v>
      </c>
      <c r="I1355" s="20">
        <f>IF(COUNTIFS($C:$C,B1355)&gt;1,SUMIFS('Sales Hx'!$Q:$Q,'Sales Hx'!$B:$B,_xlfn.XLOOKUP(B1355,C:C,B:B),'Sales Hx'!$D:$D,Planning!$E1355),SUMIFS('Sales Hx'!$Q:$Q,'Sales Hx'!$B:$B,Planning!$B1355,'Sales Hx'!$D:$D,Planning!$E1355))</f>
        <v>0</v>
      </c>
      <c r="J1355" s="16">
        <f>IF(COUNTIFS($C:$C,B1355)&gt;1,SUMIFS('Sales Hx'!$S:$S,'Sales Hx'!$B:$B,_xlfn.XLOOKUP(B1355,C:C,B:B),'Sales Hx'!$D:$D,E1355),SUMIFS('Sales Hx'!$S:$S,'Sales Hx'!$B:$B,$B1355,'Sales Hx'!$D:$D,$E1355))</f>
        <v>0</v>
      </c>
      <c r="K1355" s="16">
        <f t="shared" si="117"/>
        <v>0</v>
      </c>
      <c r="L1355" s="12">
        <f>IF(M1355&lt;&gt;"",M1355,IF(COUNTIFS($C:$C,B1355)&gt;1,SUMIFS('Sales Hx'!V:V,'Sales Hx'!$B:$B,_xlfn.XLOOKUP(B1355,C:C,B:B),'Sales Hx'!$D:$D,$E1355),SUMIFS('Sales Hx'!V:V,'Sales Hx'!$B:$B,$B1355,'Sales Hx'!$D:$D,$E1355)))</f>
        <v>0</v>
      </c>
      <c r="M1355" s="12">
        <v>0</v>
      </c>
      <c r="N1355" s="15">
        <f t="shared" si="114"/>
        <v>0</v>
      </c>
      <c r="O1355" s="21">
        <f t="shared" si="116"/>
        <v>0</v>
      </c>
      <c r="P1355" s="24">
        <v>0.2</v>
      </c>
      <c r="Q1355" s="18">
        <f t="shared" si="113"/>
        <v>0</v>
      </c>
      <c r="R1355" s="2">
        <v>1</v>
      </c>
      <c r="S1355" s="2">
        <v>120</v>
      </c>
      <c r="T1355" s="2" t="s">
        <v>4647</v>
      </c>
      <c r="U1355" s="28">
        <f>IF(G1355=0,"",_xlfn.MINIFS('PO Details'!$I:$I,'PO Details'!$D:$D,Planning!$B1355,'PO Details'!$L:$L,Planning!$E1355))</f>
        <v>45443</v>
      </c>
      <c r="V1355" s="29" t="s">
        <v>4640</v>
      </c>
      <c r="W1355" t="str">
        <f t="shared" si="115"/>
        <v/>
      </c>
      <c r="X1355" s="2">
        <v>120</v>
      </c>
    </row>
    <row r="1356" spans="1:24" x14ac:dyDescent="0.25">
      <c r="A1356" s="11" t="s">
        <v>4616</v>
      </c>
      <c r="B1356" s="22" t="s">
        <v>151</v>
      </c>
      <c r="C1356" s="22"/>
      <c r="D1356" s="22" t="s">
        <v>152</v>
      </c>
      <c r="E1356" s="31" t="s">
        <v>4746</v>
      </c>
      <c r="F1356" s="12">
        <f>SUMIFS('Inventory Details'!$H:$H,'Inventory Details'!$B:$B,$B1356,'Inventory Details'!$E:$E,$E1356)</f>
        <v>18</v>
      </c>
      <c r="G1356" s="12">
        <f>SUMIFS('PO Details'!$H:$H,'PO Details'!$D:$D,Planning!$B1356,'PO Details'!$L:$L,$E1356)</f>
        <v>10</v>
      </c>
      <c r="H1356" s="12">
        <f>SUMIFS('SO Details'!$G:$G,'SO Details'!$D:$D,Planning!$B1356,'SO Details'!$K:$K,$E1356)</f>
        <v>5</v>
      </c>
      <c r="I1356" s="20">
        <f>IF(COUNTIFS($C:$C,B1356)&gt;1,SUMIFS('Sales Hx'!$Q:$Q,'Sales Hx'!$B:$B,_xlfn.XLOOKUP(B1356,C:C,B:B),'Sales Hx'!$D:$D,Planning!$E1356),SUMIFS('Sales Hx'!$Q:$Q,'Sales Hx'!$B:$B,Planning!$B1356,'Sales Hx'!$D:$D,Planning!$E1356))</f>
        <v>7</v>
      </c>
      <c r="J1356" s="16">
        <f>IF(COUNTIFS($C:$C,B1356)&gt;1,SUMIFS('Sales Hx'!$S:$S,'Sales Hx'!$B:$B,_xlfn.XLOOKUP(B1356,C:C,B:B),'Sales Hx'!$D:$D,E1356),SUMIFS('Sales Hx'!$S:$S,'Sales Hx'!$B:$B,$B1356,'Sales Hx'!$D:$D,$E1356))</f>
        <v>9.7861842105263164E-2</v>
      </c>
      <c r="K1356" s="16">
        <f t="shared" si="117"/>
        <v>4</v>
      </c>
      <c r="L1356" s="12">
        <f>IF(M1356&lt;&gt;"",M1356,IF(COUNTIFS($C:$C,B1356)&gt;1,SUMIFS('Sales Hx'!V:V,'Sales Hx'!$B:$B,_xlfn.XLOOKUP(B1356,C:C,B:B),'Sales Hx'!$D:$D,$E1356),SUMIFS('Sales Hx'!V:V,'Sales Hx'!$B:$B,$B1356,'Sales Hx'!$D:$D,$E1356)))</f>
        <v>0</v>
      </c>
      <c r="M1356" s="12">
        <v>0</v>
      </c>
      <c r="N1356" s="15">
        <f t="shared" si="114"/>
        <v>9.7861842105263164E-2</v>
      </c>
      <c r="O1356" s="21">
        <f t="shared" si="116"/>
        <v>0</v>
      </c>
      <c r="P1356" s="24">
        <v>0.2</v>
      </c>
      <c r="Q1356" s="18">
        <f t="shared" si="113"/>
        <v>0</v>
      </c>
      <c r="R1356" s="2">
        <v>1</v>
      </c>
      <c r="S1356" s="2">
        <v>120</v>
      </c>
      <c r="T1356" s="2" t="s">
        <v>4647</v>
      </c>
      <c r="U1356" s="28">
        <f>IF(G1356=0,"",_xlfn.MINIFS('PO Details'!$I:$I,'PO Details'!$D:$D,Planning!$B1356,'PO Details'!$L:$L,Planning!$E1356))</f>
        <v>45473</v>
      </c>
      <c r="V1356" s="29" t="s">
        <v>4640</v>
      </c>
      <c r="W1356" t="str">
        <f t="shared" si="115"/>
        <v/>
      </c>
      <c r="X1356" s="2">
        <v>120</v>
      </c>
    </row>
    <row r="1357" spans="1:24" x14ac:dyDescent="0.25">
      <c r="A1357" s="11" t="s">
        <v>4616</v>
      </c>
      <c r="B1357" s="22" t="s">
        <v>151</v>
      </c>
      <c r="C1357" s="22"/>
      <c r="D1357" s="22" t="s">
        <v>152</v>
      </c>
      <c r="E1357" s="31" t="s">
        <v>113</v>
      </c>
      <c r="F1357" s="12">
        <f>SUMIFS('Inventory Details'!$H:$H,'Inventory Details'!$B:$B,$B1357,'Inventory Details'!$E:$E,$E1357)</f>
        <v>25</v>
      </c>
      <c r="G1357" s="12">
        <f>SUMIFS('PO Details'!$H:$H,'PO Details'!$D:$D,Planning!$B1357,'PO Details'!$L:$L,$E1357)</f>
        <v>0</v>
      </c>
      <c r="H1357" s="12">
        <f>SUMIFS('SO Details'!$G:$G,'SO Details'!$D:$D,Planning!$B1357,'SO Details'!$K:$K,$E1357)</f>
        <v>2</v>
      </c>
      <c r="I1357" s="20">
        <f>IF(COUNTIFS($C:$C,B1357)&gt;1,SUMIFS('Sales Hx'!$Q:$Q,'Sales Hx'!$B:$B,_xlfn.XLOOKUP(B1357,C:C,B:B),'Sales Hx'!$D:$D,Planning!$E1357),SUMIFS('Sales Hx'!$Q:$Q,'Sales Hx'!$B:$B,Planning!$B1357,'Sales Hx'!$D:$D,Planning!$E1357))</f>
        <v>2.8</v>
      </c>
      <c r="J1357" s="16">
        <f>IF(COUNTIFS($C:$C,B1357)&gt;1,SUMIFS('Sales Hx'!$S:$S,'Sales Hx'!$B:$B,_xlfn.XLOOKUP(B1357,C:C,B:B),'Sales Hx'!$D:$D,E1357),SUMIFS('Sales Hx'!$S:$S,'Sales Hx'!$B:$B,$B1357,'Sales Hx'!$D:$D,$E1357))</f>
        <v>5.4093567251461999E-2</v>
      </c>
      <c r="K1357" s="16">
        <f t="shared" si="117"/>
        <v>8.9285714285714288</v>
      </c>
      <c r="L1357" s="12">
        <f>IF(M1357&lt;&gt;"",M1357,IF(COUNTIFS($C:$C,B1357)&gt;1,SUMIFS('Sales Hx'!V:V,'Sales Hx'!$B:$B,_xlfn.XLOOKUP(B1357,C:C,B:B),'Sales Hx'!$D:$D,$E1357),SUMIFS('Sales Hx'!V:V,'Sales Hx'!$B:$B,$B1357,'Sales Hx'!$D:$D,$E1357)))</f>
        <v>0</v>
      </c>
      <c r="M1357" s="12">
        <v>0</v>
      </c>
      <c r="N1357" s="15">
        <f t="shared" si="114"/>
        <v>5.4093567251461999E-2</v>
      </c>
      <c r="O1357" s="21">
        <f t="shared" si="116"/>
        <v>0</v>
      </c>
      <c r="P1357" s="24">
        <v>0.2</v>
      </c>
      <c r="Q1357" s="18">
        <f t="shared" si="113"/>
        <v>0</v>
      </c>
      <c r="R1357" s="2">
        <v>1</v>
      </c>
      <c r="S1357" s="2">
        <v>120</v>
      </c>
      <c r="T1357" s="2" t="s">
        <v>4647</v>
      </c>
      <c r="U1357" s="28" t="str">
        <f>IF(G1357=0,"",_xlfn.MINIFS('PO Details'!$I:$I,'PO Details'!$D:$D,Planning!$B1357,'PO Details'!$L:$L,Planning!$E1357))</f>
        <v/>
      </c>
      <c r="V1357" s="29" t="s">
        <v>4640</v>
      </c>
      <c r="W1357" t="str">
        <f t="shared" si="115"/>
        <v>Max</v>
      </c>
      <c r="X1357" s="2">
        <v>120</v>
      </c>
    </row>
    <row r="1358" spans="1:24" x14ac:dyDescent="0.25">
      <c r="A1358" s="11" t="s">
        <v>4616</v>
      </c>
      <c r="B1358" s="22" t="s">
        <v>151</v>
      </c>
      <c r="C1358" s="22"/>
      <c r="D1358" s="22" t="s">
        <v>152</v>
      </c>
      <c r="E1358" s="31" t="s">
        <v>861</v>
      </c>
      <c r="F1358" s="12">
        <f>SUMIFS('Inventory Details'!$H:$H,'Inventory Details'!$B:$B,$B1358,'Inventory Details'!$E:$E,$E1358)</f>
        <v>9</v>
      </c>
      <c r="G1358" s="12">
        <f>SUMIFS('PO Details'!$H:$H,'PO Details'!$D:$D,Planning!$B1358,'PO Details'!$L:$L,$E1358)</f>
        <v>0</v>
      </c>
      <c r="H1358" s="12">
        <f>SUMIFS('SO Details'!$G:$G,'SO Details'!$D:$D,Planning!$B1358,'SO Details'!$K:$K,$E1358)</f>
        <v>0</v>
      </c>
      <c r="I1358" s="20">
        <f>IF(COUNTIFS($C:$C,B1358)&gt;1,SUMIFS('Sales Hx'!$Q:$Q,'Sales Hx'!$B:$B,_xlfn.XLOOKUP(B1358,C:C,B:B),'Sales Hx'!$D:$D,Planning!$E1358),SUMIFS('Sales Hx'!$Q:$Q,'Sales Hx'!$B:$B,Planning!$B1358,'Sales Hx'!$D:$D,Planning!$E1358))</f>
        <v>0</v>
      </c>
      <c r="J1358" s="16">
        <f>IF(COUNTIFS($C:$C,B1358)&gt;1,SUMIFS('Sales Hx'!$S:$S,'Sales Hx'!$B:$B,_xlfn.XLOOKUP(B1358,C:C,B:B),'Sales Hx'!$D:$D,E1358),SUMIFS('Sales Hx'!$S:$S,'Sales Hx'!$B:$B,$B1358,'Sales Hx'!$D:$D,$E1358))</f>
        <v>3.2894736842105261E-2</v>
      </c>
      <c r="K1358" s="16">
        <f t="shared" si="117"/>
        <v>0</v>
      </c>
      <c r="L1358" s="12">
        <f>IF(M1358&lt;&gt;"",M1358,IF(COUNTIFS($C:$C,B1358)&gt;1,SUMIFS('Sales Hx'!V:V,'Sales Hx'!$B:$B,_xlfn.XLOOKUP(B1358,C:C,B:B),'Sales Hx'!$D:$D,$E1358),SUMIFS('Sales Hx'!V:V,'Sales Hx'!$B:$B,$B1358,'Sales Hx'!$D:$D,$E1358)))</f>
        <v>0</v>
      </c>
      <c r="M1358" s="12">
        <v>0</v>
      </c>
      <c r="N1358" s="15">
        <f t="shared" si="114"/>
        <v>3.2894736842105261E-2</v>
      </c>
      <c r="O1358" s="21">
        <f t="shared" si="116"/>
        <v>0</v>
      </c>
      <c r="P1358" s="24">
        <v>0.2</v>
      </c>
      <c r="Q1358" s="18">
        <f t="shared" ref="Q1358:Q1408" si="118">IFERROR(P1358*O1358,0)</f>
        <v>0</v>
      </c>
      <c r="R1358" s="2">
        <v>1</v>
      </c>
      <c r="S1358" s="2">
        <v>120</v>
      </c>
      <c r="T1358" s="2" t="s">
        <v>4647</v>
      </c>
      <c r="U1358" s="28" t="str">
        <f>IF(G1358=0,"",_xlfn.MINIFS('PO Details'!$I:$I,'PO Details'!$D:$D,Planning!$B1358,'PO Details'!$L:$L,Planning!$E1358))</f>
        <v/>
      </c>
      <c r="V1358" s="29" t="s">
        <v>4640</v>
      </c>
      <c r="W1358" t="str">
        <f t="shared" si="115"/>
        <v/>
      </c>
      <c r="X1358" s="2">
        <v>120</v>
      </c>
    </row>
    <row r="1359" spans="1:24" x14ac:dyDescent="0.25">
      <c r="A1359" s="11" t="s">
        <v>4616</v>
      </c>
      <c r="B1359" s="22" t="s">
        <v>151</v>
      </c>
      <c r="C1359" s="22"/>
      <c r="D1359" s="22" t="s">
        <v>152</v>
      </c>
      <c r="E1359" s="31" t="s">
        <v>15</v>
      </c>
      <c r="F1359" s="12">
        <f>SUMIFS('Inventory Details'!$H:$H,'Inventory Details'!$B:$B,$B1359,'Inventory Details'!$E:$E,$E1359)</f>
        <v>5</v>
      </c>
      <c r="G1359" s="12">
        <f>SUMIFS('PO Details'!$H:$H,'PO Details'!$D:$D,Planning!$B1359,'PO Details'!$L:$L,$E1359)</f>
        <v>0</v>
      </c>
      <c r="H1359" s="12">
        <f>SUMIFS('SO Details'!$G:$G,'SO Details'!$D:$D,Planning!$B1359,'SO Details'!$K:$K,$E1359)</f>
        <v>0</v>
      </c>
      <c r="I1359" s="20">
        <f>IF(COUNTIFS($C:$C,B1359)&gt;1,SUMIFS('Sales Hx'!$Q:$Q,'Sales Hx'!$B:$B,_xlfn.XLOOKUP(B1359,C:C,B:B),'Sales Hx'!$D:$D,Planning!$E1359),SUMIFS('Sales Hx'!$Q:$Q,'Sales Hx'!$B:$B,Planning!$B1359,'Sales Hx'!$D:$D,Planning!$E1359))</f>
        <v>7</v>
      </c>
      <c r="J1359" s="16">
        <f>IF(COUNTIFS($C:$C,B1359)&gt;1,SUMIFS('Sales Hx'!$S:$S,'Sales Hx'!$B:$B,_xlfn.XLOOKUP(B1359,C:C,B:B),'Sales Hx'!$D:$D,E1359),SUMIFS('Sales Hx'!$S:$S,'Sales Hx'!$B:$B,$B1359,'Sales Hx'!$D:$D,$E1359))</f>
        <v>0.23026315789473686</v>
      </c>
      <c r="K1359" s="16">
        <f t="shared" si="117"/>
        <v>0.7142857142857143</v>
      </c>
      <c r="L1359" s="12">
        <f>IF(M1359&lt;&gt;"",M1359,IF(COUNTIFS($C:$C,B1359)&gt;1,SUMIFS('Sales Hx'!V:V,'Sales Hx'!$B:$B,_xlfn.XLOOKUP(B1359,C:C,B:B),'Sales Hx'!$D:$D,$E1359),SUMIFS('Sales Hx'!V:V,'Sales Hx'!$B:$B,$B1359,'Sales Hx'!$D:$D,$E1359)))</f>
        <v>0</v>
      </c>
      <c r="M1359" s="12">
        <v>0</v>
      </c>
      <c r="N1359" s="15">
        <f t="shared" ref="N1359:N1409" si="119">IFERROR(_xlfn.IFNA(J1359*R1359+L1359,"No Sales Hx"),"No Sales HX")</f>
        <v>0.23026315789473686</v>
      </c>
      <c r="O1359" s="21">
        <f t="shared" si="116"/>
        <v>0</v>
      </c>
      <c r="P1359" s="24">
        <v>0.2</v>
      </c>
      <c r="Q1359" s="18">
        <f t="shared" si="118"/>
        <v>0</v>
      </c>
      <c r="R1359" s="2">
        <v>1</v>
      </c>
      <c r="S1359" s="2">
        <v>120</v>
      </c>
      <c r="T1359" s="2" t="s">
        <v>4647</v>
      </c>
      <c r="U1359" s="28" t="str">
        <f>IF(G1359=0,"",_xlfn.MINIFS('PO Details'!$I:$I,'PO Details'!$D:$D,Planning!$B1359,'PO Details'!$L:$L,Planning!$E1359))</f>
        <v/>
      </c>
      <c r="V1359" s="29" t="s">
        <v>4640</v>
      </c>
      <c r="W1359" t="str">
        <f t="shared" si="115"/>
        <v/>
      </c>
      <c r="X1359" s="2">
        <v>120</v>
      </c>
    </row>
    <row r="1360" spans="1:24" x14ac:dyDescent="0.25">
      <c r="A1360" s="11" t="s">
        <v>4616</v>
      </c>
      <c r="B1360" s="22" t="s">
        <v>151</v>
      </c>
      <c r="C1360" s="22"/>
      <c r="D1360" s="22" t="s">
        <v>152</v>
      </c>
      <c r="E1360" s="31" t="s">
        <v>2214</v>
      </c>
      <c r="F1360" s="12">
        <f>SUMIFS('Inventory Details'!$H:$H,'Inventory Details'!$B:$B,$B1360,'Inventory Details'!$E:$E,$E1360)</f>
        <v>0</v>
      </c>
      <c r="G1360" s="12">
        <f>SUMIFS('PO Details'!$H:$H,'PO Details'!$D:$D,Planning!$B1360,'PO Details'!$L:$L,$E1360)</f>
        <v>0</v>
      </c>
      <c r="H1360" s="12">
        <f>SUMIFS('SO Details'!$G:$G,'SO Details'!$D:$D,Planning!$B1360,'SO Details'!$K:$K,$E1360)</f>
        <v>0</v>
      </c>
      <c r="I1360" s="20">
        <f>IF(COUNTIFS($C:$C,B1360)&gt;1,SUMIFS('Sales Hx'!$Q:$Q,'Sales Hx'!$B:$B,_xlfn.XLOOKUP(B1360,C:C,B:B),'Sales Hx'!$D:$D,Planning!$E1360),SUMIFS('Sales Hx'!$Q:$Q,'Sales Hx'!$B:$B,Planning!$B1360,'Sales Hx'!$D:$D,Planning!$E1360))</f>
        <v>0</v>
      </c>
      <c r="J1360" s="16">
        <f>IF(COUNTIFS($C:$C,B1360)&gt;1,SUMIFS('Sales Hx'!$S:$S,'Sales Hx'!$B:$B,_xlfn.XLOOKUP(B1360,C:C,B:B),'Sales Hx'!$D:$D,E1360),SUMIFS('Sales Hx'!$S:$S,'Sales Hx'!$B:$B,$B1360,'Sales Hx'!$D:$D,$E1360))</f>
        <v>6.5789473684210523E-2</v>
      </c>
      <c r="K1360" s="16">
        <f t="shared" si="117"/>
        <v>0</v>
      </c>
      <c r="L1360" s="12">
        <f>IF(M1360&lt;&gt;"",M1360,IF(COUNTIFS($C:$C,B1360)&gt;1,SUMIFS('Sales Hx'!V:V,'Sales Hx'!$B:$B,_xlfn.XLOOKUP(B1360,C:C,B:B),'Sales Hx'!$D:$D,$E1360),SUMIFS('Sales Hx'!V:V,'Sales Hx'!$B:$B,$B1360,'Sales Hx'!$D:$D,$E1360)))</f>
        <v>0</v>
      </c>
      <c r="M1360" s="12">
        <v>0</v>
      </c>
      <c r="N1360" s="15">
        <f t="shared" si="119"/>
        <v>6.5789473684210523E-2</v>
      </c>
      <c r="O1360" s="21">
        <f t="shared" si="116"/>
        <v>8</v>
      </c>
      <c r="P1360" s="24">
        <v>0.2</v>
      </c>
      <c r="Q1360" s="18">
        <f t="shared" si="118"/>
        <v>1.6</v>
      </c>
      <c r="R1360" s="2">
        <v>1</v>
      </c>
      <c r="S1360" s="2">
        <v>120</v>
      </c>
      <c r="T1360" s="2" t="s">
        <v>4647</v>
      </c>
      <c r="U1360" s="28" t="str">
        <f>IF(G1360=0,"",_xlfn.MINIFS('PO Details'!$I:$I,'PO Details'!$D:$D,Planning!$B1360,'PO Details'!$L:$L,Planning!$E1360))</f>
        <v/>
      </c>
      <c r="V1360" s="29" t="s">
        <v>4640</v>
      </c>
      <c r="W1360" t="str">
        <f t="shared" si="115"/>
        <v/>
      </c>
      <c r="X1360" s="2">
        <v>120</v>
      </c>
    </row>
    <row r="1361" spans="1:24" x14ac:dyDescent="0.25">
      <c r="A1361" s="11" t="s">
        <v>4616</v>
      </c>
      <c r="B1361" s="22" t="s">
        <v>153</v>
      </c>
      <c r="C1361" s="22"/>
      <c r="D1361" s="22" t="s">
        <v>154</v>
      </c>
      <c r="E1361" s="31" t="s">
        <v>106</v>
      </c>
      <c r="F1361" s="12">
        <f>SUMIFS('Inventory Details'!$H:$H,'Inventory Details'!$B:$B,$B1361,'Inventory Details'!$E:$E,$E1361)</f>
        <v>5</v>
      </c>
      <c r="G1361" s="12">
        <f>SUMIFS('PO Details'!$H:$H,'PO Details'!$D:$D,Planning!$B1361,'PO Details'!$L:$L,$E1361)</f>
        <v>15</v>
      </c>
      <c r="H1361" s="12">
        <f>SUMIFS('SO Details'!$G:$G,'SO Details'!$D:$D,Planning!$B1361,'SO Details'!$K:$K,$E1361)</f>
        <v>0</v>
      </c>
      <c r="I1361" s="20">
        <f>IF(COUNTIFS($C:$C,B1361)&gt;1,SUMIFS('Sales Hx'!$Q:$Q,'Sales Hx'!$B:$B,_xlfn.XLOOKUP(B1361,C:C,B:B),'Sales Hx'!$D:$D,Planning!$E1361),SUMIFS('Sales Hx'!$Q:$Q,'Sales Hx'!$B:$B,Planning!$B1361,'Sales Hx'!$D:$D,Planning!$E1361))</f>
        <v>7</v>
      </c>
      <c r="J1361" s="16">
        <f>IF(COUNTIFS($C:$C,B1361)&gt;1,SUMIFS('Sales Hx'!$S:$S,'Sales Hx'!$B:$B,_xlfn.XLOOKUP(B1361,C:C,B:B),'Sales Hx'!$D:$D,E1361),SUMIFS('Sales Hx'!$S:$S,'Sales Hx'!$B:$B,$B1361,'Sales Hx'!$D:$D,$E1361))</f>
        <v>0.11513157894736843</v>
      </c>
      <c r="K1361" s="16">
        <f t="shared" si="117"/>
        <v>2.8571428571428572</v>
      </c>
      <c r="L1361" s="12">
        <f>IF(M1361&lt;&gt;"",M1361,IF(COUNTIFS($C:$C,B1361)&gt;1,SUMIFS('Sales Hx'!V:V,'Sales Hx'!$B:$B,_xlfn.XLOOKUP(B1361,C:C,B:B),'Sales Hx'!$D:$D,$E1361),SUMIFS('Sales Hx'!V:V,'Sales Hx'!$B:$B,$B1361,'Sales Hx'!$D:$D,$E1361)))</f>
        <v>0</v>
      </c>
      <c r="M1361" s="12">
        <v>0</v>
      </c>
      <c r="N1361" s="15">
        <f t="shared" si="119"/>
        <v>0.11513157894736843</v>
      </c>
      <c r="O1361" s="21">
        <f t="shared" si="116"/>
        <v>0</v>
      </c>
      <c r="P1361" s="24">
        <v>0.48</v>
      </c>
      <c r="Q1361" s="18">
        <f t="shared" si="118"/>
        <v>0</v>
      </c>
      <c r="R1361" s="2">
        <v>1</v>
      </c>
      <c r="S1361" s="2">
        <v>120</v>
      </c>
      <c r="T1361" s="2" t="s">
        <v>4647</v>
      </c>
      <c r="U1361" s="28">
        <f>IF(G1361=0,"",_xlfn.MINIFS('PO Details'!$I:$I,'PO Details'!$D:$D,Planning!$B1361,'PO Details'!$L:$L,Planning!$E1361))</f>
        <v>45443</v>
      </c>
      <c r="V1361" s="29" t="s">
        <v>4640</v>
      </c>
      <c r="W1361" t="str">
        <f t="shared" si="115"/>
        <v/>
      </c>
      <c r="X1361" s="2">
        <v>120</v>
      </c>
    </row>
    <row r="1362" spans="1:24" x14ac:dyDescent="0.25">
      <c r="A1362" s="11" t="s">
        <v>4616</v>
      </c>
      <c r="B1362" s="22" t="s">
        <v>153</v>
      </c>
      <c r="C1362" s="22"/>
      <c r="D1362" s="22" t="s">
        <v>154</v>
      </c>
      <c r="E1362" s="31" t="s">
        <v>820</v>
      </c>
      <c r="F1362" s="12">
        <f>SUMIFS('Inventory Details'!$H:$H,'Inventory Details'!$B:$B,$B1362,'Inventory Details'!$E:$E,$E1362)</f>
        <v>2</v>
      </c>
      <c r="G1362" s="12">
        <f>SUMIFS('PO Details'!$H:$H,'PO Details'!$D:$D,Planning!$B1362,'PO Details'!$L:$L,$E1362)</f>
        <v>25</v>
      </c>
      <c r="H1362" s="12">
        <f>SUMIFS('SO Details'!$G:$G,'SO Details'!$D:$D,Planning!$B1362,'SO Details'!$K:$K,$E1362)</f>
        <v>0</v>
      </c>
      <c r="I1362" s="20">
        <f>IF(COUNTIFS($C:$C,B1362)&gt;1,SUMIFS('Sales Hx'!$Q:$Q,'Sales Hx'!$B:$B,_xlfn.XLOOKUP(B1362,C:C,B:B),'Sales Hx'!$D:$D,Planning!$E1362),SUMIFS('Sales Hx'!$Q:$Q,'Sales Hx'!$B:$B,Planning!$B1362,'Sales Hx'!$D:$D,Planning!$E1362))</f>
        <v>0</v>
      </c>
      <c r="J1362" s="16">
        <f>IF(COUNTIFS($C:$C,B1362)&gt;1,SUMIFS('Sales Hx'!$S:$S,'Sales Hx'!$B:$B,_xlfn.XLOOKUP(B1362,C:C,B:B),'Sales Hx'!$D:$D,E1362),SUMIFS('Sales Hx'!$S:$S,'Sales Hx'!$B:$B,$B1362,'Sales Hx'!$D:$D,$E1362))</f>
        <v>0</v>
      </c>
      <c r="K1362" s="16">
        <f t="shared" si="117"/>
        <v>0</v>
      </c>
      <c r="L1362" s="12">
        <f>IF(M1362&lt;&gt;"",M1362,IF(COUNTIFS($C:$C,B1362)&gt;1,SUMIFS('Sales Hx'!V:V,'Sales Hx'!$B:$B,_xlfn.XLOOKUP(B1362,C:C,B:B),'Sales Hx'!$D:$D,$E1362),SUMIFS('Sales Hx'!V:V,'Sales Hx'!$B:$B,$B1362,'Sales Hx'!$D:$D,$E1362)))</f>
        <v>0</v>
      </c>
      <c r="M1362" s="12">
        <v>0</v>
      </c>
      <c r="N1362" s="15">
        <f t="shared" si="119"/>
        <v>0</v>
      </c>
      <c r="O1362" s="21">
        <f t="shared" si="116"/>
        <v>0</v>
      </c>
      <c r="P1362" s="24">
        <v>0.48</v>
      </c>
      <c r="Q1362" s="18">
        <f t="shared" si="118"/>
        <v>0</v>
      </c>
      <c r="R1362" s="2">
        <v>1</v>
      </c>
      <c r="S1362" s="2">
        <v>120</v>
      </c>
      <c r="T1362" s="2" t="s">
        <v>4647</v>
      </c>
      <c r="U1362" s="28">
        <f>IF(G1362=0,"",_xlfn.MINIFS('PO Details'!$I:$I,'PO Details'!$D:$D,Planning!$B1362,'PO Details'!$L:$L,Planning!$E1362))</f>
        <v>45474</v>
      </c>
      <c r="V1362" s="29" t="s">
        <v>4640</v>
      </c>
      <c r="W1362" t="str">
        <f t="shared" si="115"/>
        <v/>
      </c>
      <c r="X1362" s="2">
        <v>120</v>
      </c>
    </row>
    <row r="1363" spans="1:24" x14ac:dyDescent="0.25">
      <c r="A1363" s="11" t="s">
        <v>4616</v>
      </c>
      <c r="B1363" s="22" t="s">
        <v>153</v>
      </c>
      <c r="C1363" s="22"/>
      <c r="D1363" s="22" t="s">
        <v>154</v>
      </c>
      <c r="E1363" s="31" t="s">
        <v>113</v>
      </c>
      <c r="F1363" s="12">
        <f>SUMIFS('Inventory Details'!$H:$H,'Inventory Details'!$B:$B,$B1363,'Inventory Details'!$E:$E,$E1363)</f>
        <v>10</v>
      </c>
      <c r="G1363" s="12">
        <f>SUMIFS('PO Details'!$H:$H,'PO Details'!$D:$D,Planning!$B1363,'PO Details'!$L:$L,$E1363)</f>
        <v>10</v>
      </c>
      <c r="H1363" s="12">
        <f>SUMIFS('SO Details'!$G:$G,'SO Details'!$D:$D,Planning!$B1363,'SO Details'!$K:$K,$E1363)</f>
        <v>1</v>
      </c>
      <c r="I1363" s="20">
        <f>IF(COUNTIFS($C:$C,B1363)&gt;1,SUMIFS('Sales Hx'!$Q:$Q,'Sales Hx'!$B:$B,_xlfn.XLOOKUP(B1363,C:C,B:B),'Sales Hx'!$D:$D,Planning!$E1363),SUMIFS('Sales Hx'!$Q:$Q,'Sales Hx'!$B:$B,Planning!$B1363,'Sales Hx'!$D:$D,Planning!$E1363))</f>
        <v>0</v>
      </c>
      <c r="J1363" s="16">
        <f>IF(COUNTIFS($C:$C,B1363)&gt;1,SUMIFS('Sales Hx'!$S:$S,'Sales Hx'!$B:$B,_xlfn.XLOOKUP(B1363,C:C,B:B),'Sales Hx'!$D:$D,E1363),SUMIFS('Sales Hx'!$S:$S,'Sales Hx'!$B:$B,$B1363,'Sales Hx'!$D:$D,$E1363))</f>
        <v>4.3859649122807015E-2</v>
      </c>
      <c r="K1363" s="16">
        <f t="shared" si="117"/>
        <v>0</v>
      </c>
      <c r="L1363" s="12">
        <f>IF(M1363&lt;&gt;"",M1363,IF(COUNTIFS($C:$C,B1363)&gt;1,SUMIFS('Sales Hx'!V:V,'Sales Hx'!$B:$B,_xlfn.XLOOKUP(B1363,C:C,B:B),'Sales Hx'!$D:$D,$E1363),SUMIFS('Sales Hx'!V:V,'Sales Hx'!$B:$B,$B1363,'Sales Hx'!$D:$D,$E1363)))</f>
        <v>0</v>
      </c>
      <c r="M1363" s="12">
        <v>0</v>
      </c>
      <c r="N1363" s="15">
        <f t="shared" si="119"/>
        <v>4.3859649122807015E-2</v>
      </c>
      <c r="O1363" s="21">
        <f t="shared" si="116"/>
        <v>0</v>
      </c>
      <c r="P1363" s="24">
        <v>0.48</v>
      </c>
      <c r="Q1363" s="18">
        <f t="shared" si="118"/>
        <v>0</v>
      </c>
      <c r="R1363" s="2">
        <v>1</v>
      </c>
      <c r="S1363" s="2">
        <v>120</v>
      </c>
      <c r="T1363" s="2" t="s">
        <v>4647</v>
      </c>
      <c r="U1363" s="28">
        <f>IF(G1363=0,"",_xlfn.MINIFS('PO Details'!$I:$I,'PO Details'!$D:$D,Planning!$B1363,'PO Details'!$L:$L,Planning!$E1363))</f>
        <v>45474</v>
      </c>
      <c r="V1363" s="29" t="s">
        <v>4640</v>
      </c>
      <c r="W1363" t="str">
        <f t="shared" si="115"/>
        <v/>
      </c>
      <c r="X1363" s="2">
        <v>120</v>
      </c>
    </row>
    <row r="1364" spans="1:24" x14ac:dyDescent="0.25">
      <c r="A1364" s="11" t="s">
        <v>4616</v>
      </c>
      <c r="B1364" s="22" t="s">
        <v>153</v>
      </c>
      <c r="C1364" s="22"/>
      <c r="D1364" s="22" t="s">
        <v>154</v>
      </c>
      <c r="E1364" s="31" t="s">
        <v>109</v>
      </c>
      <c r="F1364" s="12">
        <f>SUMIFS('Inventory Details'!$H:$H,'Inventory Details'!$B:$B,$B1364,'Inventory Details'!$E:$E,$E1364)</f>
        <v>7</v>
      </c>
      <c r="G1364" s="12">
        <f>SUMIFS('PO Details'!$H:$H,'PO Details'!$D:$D,Planning!$B1364,'PO Details'!$L:$L,$E1364)</f>
        <v>30</v>
      </c>
      <c r="H1364" s="12">
        <f>SUMIFS('SO Details'!$G:$G,'SO Details'!$D:$D,Planning!$B1364,'SO Details'!$K:$K,$E1364)</f>
        <v>0</v>
      </c>
      <c r="I1364" s="20">
        <f>IF(COUNTIFS($C:$C,B1364)&gt;1,SUMIFS('Sales Hx'!$Q:$Q,'Sales Hx'!$B:$B,_xlfn.XLOOKUP(B1364,C:C,B:B),'Sales Hx'!$D:$D,Planning!$E1364),SUMIFS('Sales Hx'!$Q:$Q,'Sales Hx'!$B:$B,Planning!$B1364,'Sales Hx'!$D:$D,Planning!$E1364))</f>
        <v>2.8</v>
      </c>
      <c r="J1364" s="16">
        <f>IF(COUNTIFS($C:$C,B1364)&gt;1,SUMIFS('Sales Hx'!$S:$S,'Sales Hx'!$B:$B,_xlfn.XLOOKUP(B1364,C:C,B:B),'Sales Hx'!$D:$D,E1364),SUMIFS('Sales Hx'!$S:$S,'Sales Hx'!$B:$B,$B1364,'Sales Hx'!$D:$D,$E1364))</f>
        <v>6.4692982456140358E-2</v>
      </c>
      <c r="K1364" s="16">
        <f t="shared" si="117"/>
        <v>13.214285714285715</v>
      </c>
      <c r="L1364" s="12">
        <f>IF(M1364&lt;&gt;"",M1364,IF(COUNTIFS($C:$C,B1364)&gt;1,SUMIFS('Sales Hx'!V:V,'Sales Hx'!$B:$B,_xlfn.XLOOKUP(B1364,C:C,B:B),'Sales Hx'!$D:$D,$E1364),SUMIFS('Sales Hx'!V:V,'Sales Hx'!$B:$B,$B1364,'Sales Hx'!$D:$D,$E1364)))</f>
        <v>0</v>
      </c>
      <c r="M1364" s="12">
        <v>0</v>
      </c>
      <c r="N1364" s="15">
        <f t="shared" si="119"/>
        <v>6.4692982456140358E-2</v>
      </c>
      <c r="O1364" s="21">
        <f t="shared" si="116"/>
        <v>0</v>
      </c>
      <c r="P1364" s="24">
        <v>0.48</v>
      </c>
      <c r="Q1364" s="18">
        <f t="shared" si="118"/>
        <v>0</v>
      </c>
      <c r="R1364" s="2">
        <v>1</v>
      </c>
      <c r="S1364" s="2">
        <v>120</v>
      </c>
      <c r="T1364" s="2" t="s">
        <v>4647</v>
      </c>
      <c r="U1364" s="28">
        <f>IF(G1364=0,"",_xlfn.MINIFS('PO Details'!$I:$I,'PO Details'!$D:$D,Planning!$B1364,'PO Details'!$L:$L,Planning!$E1364))</f>
        <v>45458</v>
      </c>
      <c r="V1364" s="29" t="s">
        <v>4640</v>
      </c>
      <c r="W1364" t="str">
        <f t="shared" si="115"/>
        <v>Max</v>
      </c>
      <c r="X1364" s="2">
        <v>120</v>
      </c>
    </row>
    <row r="1365" spans="1:24" x14ac:dyDescent="0.25">
      <c r="A1365" s="11" t="s">
        <v>4616</v>
      </c>
      <c r="B1365" s="22" t="s">
        <v>153</v>
      </c>
      <c r="C1365" s="22"/>
      <c r="D1365" s="22" t="s">
        <v>154</v>
      </c>
      <c r="E1365" s="31" t="s">
        <v>4746</v>
      </c>
      <c r="F1365" s="12">
        <f>SUMIFS('Inventory Details'!$H:$H,'Inventory Details'!$B:$B,$B1365,'Inventory Details'!$E:$E,$E1365)</f>
        <v>3</v>
      </c>
      <c r="G1365" s="12">
        <f>SUMIFS('PO Details'!$H:$H,'PO Details'!$D:$D,Planning!$B1365,'PO Details'!$L:$L,$E1365)</f>
        <v>8</v>
      </c>
      <c r="H1365" s="12">
        <f>SUMIFS('SO Details'!$G:$G,'SO Details'!$D:$D,Planning!$B1365,'SO Details'!$K:$K,$E1365)</f>
        <v>0</v>
      </c>
      <c r="I1365" s="20">
        <f>IF(COUNTIFS($C:$C,B1365)&gt;1,SUMIFS('Sales Hx'!$Q:$Q,'Sales Hx'!$B:$B,_xlfn.XLOOKUP(B1365,C:C,B:B),'Sales Hx'!$D:$D,Planning!$E1365),SUMIFS('Sales Hx'!$Q:$Q,'Sales Hx'!$B:$B,Planning!$B1365,'Sales Hx'!$D:$D,Planning!$E1365))</f>
        <v>1.4</v>
      </c>
      <c r="J1365" s="16">
        <f>IF(COUNTIFS($C:$C,B1365)&gt;1,SUMIFS('Sales Hx'!$S:$S,'Sales Hx'!$B:$B,_xlfn.XLOOKUP(B1365,C:C,B:B),'Sales Hx'!$D:$D,E1365),SUMIFS('Sales Hx'!$S:$S,'Sales Hx'!$B:$B,$B1365,'Sales Hx'!$D:$D,$E1365))</f>
        <v>4.6052631578947373E-2</v>
      </c>
      <c r="K1365" s="16">
        <f t="shared" si="117"/>
        <v>7.8571428571428577</v>
      </c>
      <c r="L1365" s="12">
        <f>IF(M1365&lt;&gt;"",M1365,IF(COUNTIFS($C:$C,B1365)&gt;1,SUMIFS('Sales Hx'!V:V,'Sales Hx'!$B:$B,_xlfn.XLOOKUP(B1365,C:C,B:B),'Sales Hx'!$D:$D,$E1365),SUMIFS('Sales Hx'!V:V,'Sales Hx'!$B:$B,$B1365,'Sales Hx'!$D:$D,$E1365)))</f>
        <v>0</v>
      </c>
      <c r="M1365" s="12">
        <v>0</v>
      </c>
      <c r="N1365" s="15">
        <f t="shared" si="119"/>
        <v>4.6052631578947373E-2</v>
      </c>
      <c r="O1365" s="21">
        <f t="shared" si="116"/>
        <v>0</v>
      </c>
      <c r="P1365" s="24">
        <v>0.48</v>
      </c>
      <c r="Q1365" s="18">
        <f t="shared" si="118"/>
        <v>0</v>
      </c>
      <c r="R1365" s="2">
        <v>1</v>
      </c>
      <c r="S1365" s="2">
        <v>120</v>
      </c>
      <c r="T1365" s="2" t="s">
        <v>4647</v>
      </c>
      <c r="U1365" s="28">
        <f>IF(G1365=0,"",_xlfn.MINIFS('PO Details'!$I:$I,'PO Details'!$D:$D,Planning!$B1365,'PO Details'!$L:$L,Planning!$E1365))</f>
        <v>45516</v>
      </c>
      <c r="V1365" s="29" t="s">
        <v>4640</v>
      </c>
      <c r="W1365" t="str">
        <f t="shared" si="115"/>
        <v/>
      </c>
      <c r="X1365" s="2">
        <v>120</v>
      </c>
    </row>
    <row r="1366" spans="1:24" x14ac:dyDescent="0.25">
      <c r="A1366" s="11" t="s">
        <v>4616</v>
      </c>
      <c r="B1366" s="22" t="s">
        <v>153</v>
      </c>
      <c r="C1366" s="22"/>
      <c r="D1366" s="22" t="s">
        <v>154</v>
      </c>
      <c r="E1366" s="31" t="s">
        <v>119</v>
      </c>
      <c r="F1366" s="12">
        <f>SUMIFS('Inventory Details'!$H:$H,'Inventory Details'!$B:$B,$B1366,'Inventory Details'!$E:$E,$E1366)</f>
        <v>0</v>
      </c>
      <c r="G1366" s="12">
        <f>SUMIFS('PO Details'!$H:$H,'PO Details'!$D:$D,Planning!$B1366,'PO Details'!$L:$L,$E1366)</f>
        <v>5</v>
      </c>
      <c r="H1366" s="12">
        <f>SUMIFS('SO Details'!$G:$G,'SO Details'!$D:$D,Planning!$B1366,'SO Details'!$K:$K,$E1366)</f>
        <v>0</v>
      </c>
      <c r="I1366" s="20">
        <f>IF(COUNTIFS($C:$C,B1366)&gt;1,SUMIFS('Sales Hx'!$Q:$Q,'Sales Hx'!$B:$B,_xlfn.XLOOKUP(B1366,C:C,B:B),'Sales Hx'!$D:$D,Planning!$E1366),SUMIFS('Sales Hx'!$Q:$Q,'Sales Hx'!$B:$B,Planning!$B1366,'Sales Hx'!$D:$D,Planning!$E1366))</f>
        <v>0</v>
      </c>
      <c r="J1366" s="16">
        <f>IF(COUNTIFS($C:$C,B1366)&gt;1,SUMIFS('Sales Hx'!$S:$S,'Sales Hx'!$B:$B,_xlfn.XLOOKUP(B1366,C:C,B:B),'Sales Hx'!$D:$D,E1366),SUMIFS('Sales Hx'!$S:$S,'Sales Hx'!$B:$B,$B1366,'Sales Hx'!$D:$D,$E1366))</f>
        <v>0</v>
      </c>
      <c r="K1366" s="16">
        <f t="shared" si="117"/>
        <v>0</v>
      </c>
      <c r="L1366" s="12">
        <f>IF(M1366&lt;&gt;"",M1366,IF(COUNTIFS($C:$C,B1366)&gt;1,SUMIFS('Sales Hx'!V:V,'Sales Hx'!$B:$B,_xlfn.XLOOKUP(B1366,C:C,B:B),'Sales Hx'!$D:$D,$E1366),SUMIFS('Sales Hx'!V:V,'Sales Hx'!$B:$B,$B1366,'Sales Hx'!$D:$D,$E1366)))</f>
        <v>0</v>
      </c>
      <c r="M1366" s="12">
        <v>0</v>
      </c>
      <c r="N1366" s="15">
        <f t="shared" si="119"/>
        <v>0</v>
      </c>
      <c r="O1366" s="21">
        <f t="shared" si="116"/>
        <v>0</v>
      </c>
      <c r="P1366" s="24">
        <v>0.48</v>
      </c>
      <c r="Q1366" s="18">
        <f t="shared" si="118"/>
        <v>0</v>
      </c>
      <c r="R1366" s="2">
        <v>1</v>
      </c>
      <c r="S1366" s="2">
        <v>120</v>
      </c>
      <c r="T1366" s="2" t="s">
        <v>4647</v>
      </c>
      <c r="U1366" s="28">
        <f>IF(G1366=0,"",_xlfn.MINIFS('PO Details'!$I:$I,'PO Details'!$D:$D,Planning!$B1366,'PO Details'!$L:$L,Planning!$E1366))</f>
        <v>45443</v>
      </c>
      <c r="V1366" s="29" t="s">
        <v>4640</v>
      </c>
      <c r="W1366" t="str">
        <f t="shared" si="115"/>
        <v/>
      </c>
      <c r="X1366" s="2">
        <v>120</v>
      </c>
    </row>
    <row r="1367" spans="1:24" x14ac:dyDescent="0.25">
      <c r="A1367" s="11" t="s">
        <v>4616</v>
      </c>
      <c r="B1367" s="22" t="s">
        <v>153</v>
      </c>
      <c r="C1367" s="22"/>
      <c r="D1367" s="22" t="s">
        <v>154</v>
      </c>
      <c r="E1367" s="31" t="s">
        <v>15</v>
      </c>
      <c r="F1367" s="12">
        <f>SUMIFS('Inventory Details'!$H:$H,'Inventory Details'!$B:$B,$B1367,'Inventory Details'!$E:$E,$E1367)</f>
        <v>0</v>
      </c>
      <c r="G1367" s="12">
        <f>SUMIFS('PO Details'!$H:$H,'PO Details'!$D:$D,Planning!$B1367,'PO Details'!$L:$L,$E1367)</f>
        <v>0</v>
      </c>
      <c r="H1367" s="12">
        <f>SUMIFS('SO Details'!$G:$G,'SO Details'!$D:$D,Planning!$B1367,'SO Details'!$K:$K,$E1367)</f>
        <v>0</v>
      </c>
      <c r="I1367" s="20">
        <f>IF(COUNTIFS($C:$C,B1367)&gt;1,SUMIFS('Sales Hx'!$Q:$Q,'Sales Hx'!$B:$B,_xlfn.XLOOKUP(B1367,C:C,B:B),'Sales Hx'!$D:$D,Planning!$E1367),SUMIFS('Sales Hx'!$Q:$Q,'Sales Hx'!$B:$B,Planning!$B1367,'Sales Hx'!$D:$D,Planning!$E1367))</f>
        <v>0</v>
      </c>
      <c r="J1367" s="16">
        <f>IF(COUNTIFS($C:$C,B1367)&gt;1,SUMIFS('Sales Hx'!$S:$S,'Sales Hx'!$B:$B,_xlfn.XLOOKUP(B1367,C:C,B:B),'Sales Hx'!$D:$D,E1367),SUMIFS('Sales Hx'!$S:$S,'Sales Hx'!$B:$B,$B1367,'Sales Hx'!$D:$D,$E1367))</f>
        <v>0</v>
      </c>
      <c r="K1367" s="16">
        <f t="shared" si="117"/>
        <v>0</v>
      </c>
      <c r="L1367" s="12">
        <f>IF(M1367&lt;&gt;"",M1367,IF(COUNTIFS($C:$C,B1367)&gt;1,SUMIFS('Sales Hx'!V:V,'Sales Hx'!$B:$B,_xlfn.XLOOKUP(B1367,C:C,B:B),'Sales Hx'!$D:$D,$E1367),SUMIFS('Sales Hx'!V:V,'Sales Hx'!$B:$B,$B1367,'Sales Hx'!$D:$D,$E1367)))</f>
        <v>0</v>
      </c>
      <c r="M1367" s="12">
        <v>0</v>
      </c>
      <c r="N1367" s="15">
        <f t="shared" si="119"/>
        <v>0</v>
      </c>
      <c r="O1367" s="21">
        <f t="shared" si="116"/>
        <v>0</v>
      </c>
      <c r="P1367" s="24">
        <v>0.48</v>
      </c>
      <c r="Q1367" s="18">
        <f t="shared" si="118"/>
        <v>0</v>
      </c>
      <c r="R1367" s="2">
        <v>1</v>
      </c>
      <c r="S1367" s="2">
        <v>120</v>
      </c>
      <c r="T1367" s="2" t="s">
        <v>4647</v>
      </c>
      <c r="U1367" s="28" t="str">
        <f>IF(G1367=0,"",_xlfn.MINIFS('PO Details'!$I:$I,'PO Details'!$D:$D,Planning!$B1367,'PO Details'!$L:$L,Planning!$E1367))</f>
        <v/>
      </c>
      <c r="V1367" s="29" t="s">
        <v>4640</v>
      </c>
      <c r="W1367" t="str">
        <f t="shared" si="115"/>
        <v/>
      </c>
      <c r="X1367" s="2">
        <v>120</v>
      </c>
    </row>
    <row r="1368" spans="1:24" x14ac:dyDescent="0.25">
      <c r="A1368" s="11" t="s">
        <v>4616</v>
      </c>
      <c r="B1368" s="22" t="s">
        <v>155</v>
      </c>
      <c r="C1368" s="22"/>
      <c r="D1368" s="22" t="s">
        <v>156</v>
      </c>
      <c r="E1368" s="31" t="s">
        <v>106</v>
      </c>
      <c r="F1368" s="12">
        <f>SUMIFS('Inventory Details'!$H:$H,'Inventory Details'!$B:$B,$B1368,'Inventory Details'!$E:$E,$E1368)</f>
        <v>8</v>
      </c>
      <c r="G1368" s="12">
        <f>SUMIFS('PO Details'!$H:$H,'PO Details'!$D:$D,Planning!$B1368,'PO Details'!$L:$L,$E1368)</f>
        <v>30</v>
      </c>
      <c r="H1368" s="12">
        <f>SUMIFS('SO Details'!$G:$G,'SO Details'!$D:$D,Planning!$B1368,'SO Details'!$K:$K,$E1368)</f>
        <v>0</v>
      </c>
      <c r="I1368" s="20">
        <f>IF(COUNTIFS($C:$C,B1368)&gt;1,SUMIFS('Sales Hx'!$Q:$Q,'Sales Hx'!$B:$B,_xlfn.XLOOKUP(B1368,C:C,B:B),'Sales Hx'!$D:$D,Planning!$E1368),SUMIFS('Sales Hx'!$Q:$Q,'Sales Hx'!$B:$B,Planning!$B1368,'Sales Hx'!$D:$D,Planning!$E1368))</f>
        <v>18.2</v>
      </c>
      <c r="J1368" s="16">
        <f>IF(COUNTIFS($C:$C,B1368)&gt;1,SUMIFS('Sales Hx'!$S:$S,'Sales Hx'!$B:$B,_xlfn.XLOOKUP(B1368,C:C,B:B),'Sales Hx'!$D:$D,E1368),SUMIFS('Sales Hx'!$S:$S,'Sales Hx'!$B:$B,$B1368,'Sales Hx'!$D:$D,$E1368))</f>
        <v>0.15076754385964913</v>
      </c>
      <c r="K1368" s="16">
        <f t="shared" si="117"/>
        <v>2.087912087912088</v>
      </c>
      <c r="L1368" s="12">
        <f>IF(M1368&lt;&gt;"",M1368,IF(COUNTIFS($C:$C,B1368)&gt;1,SUMIFS('Sales Hx'!V:V,'Sales Hx'!$B:$B,_xlfn.XLOOKUP(B1368,C:C,B:B),'Sales Hx'!$D:$D,$E1368),SUMIFS('Sales Hx'!V:V,'Sales Hx'!$B:$B,$B1368,'Sales Hx'!$D:$D,$E1368)))</f>
        <v>0</v>
      </c>
      <c r="M1368" s="12">
        <v>0</v>
      </c>
      <c r="N1368" s="15">
        <f t="shared" si="119"/>
        <v>0.15076754385964913</v>
      </c>
      <c r="O1368" s="21">
        <f t="shared" si="116"/>
        <v>0</v>
      </c>
      <c r="P1368" s="24">
        <v>0.48</v>
      </c>
      <c r="Q1368" s="18">
        <f t="shared" si="118"/>
        <v>0</v>
      </c>
      <c r="R1368" s="2">
        <v>1</v>
      </c>
      <c r="S1368" s="2">
        <v>120</v>
      </c>
      <c r="T1368" s="2" t="s">
        <v>4647</v>
      </c>
      <c r="U1368" s="28">
        <f>IF(G1368=0,"",_xlfn.MINIFS('PO Details'!$I:$I,'PO Details'!$D:$D,Planning!$B1368,'PO Details'!$L:$L,Planning!$E1368))</f>
        <v>45443</v>
      </c>
      <c r="V1368" s="29" t="s">
        <v>4640</v>
      </c>
      <c r="W1368" t="str">
        <f t="shared" si="115"/>
        <v/>
      </c>
      <c r="X1368" s="2">
        <v>120</v>
      </c>
    </row>
    <row r="1369" spans="1:24" x14ac:dyDescent="0.25">
      <c r="A1369" s="11" t="s">
        <v>4616</v>
      </c>
      <c r="B1369" s="22" t="s">
        <v>155</v>
      </c>
      <c r="C1369" s="22"/>
      <c r="D1369" s="22" t="s">
        <v>156</v>
      </c>
      <c r="E1369" s="31" t="s">
        <v>820</v>
      </c>
      <c r="F1369" s="12">
        <f>SUMIFS('Inventory Details'!$H:$H,'Inventory Details'!$B:$B,$B1369,'Inventory Details'!$E:$E,$E1369)</f>
        <v>6</v>
      </c>
      <c r="G1369" s="12">
        <f>SUMIFS('PO Details'!$H:$H,'PO Details'!$D:$D,Planning!$B1369,'PO Details'!$L:$L,$E1369)</f>
        <v>25</v>
      </c>
      <c r="H1369" s="12">
        <f>SUMIFS('SO Details'!$G:$G,'SO Details'!$D:$D,Planning!$B1369,'SO Details'!$K:$K,$E1369)</f>
        <v>0</v>
      </c>
      <c r="I1369" s="20">
        <f>IF(COUNTIFS($C:$C,B1369)&gt;1,SUMIFS('Sales Hx'!$Q:$Q,'Sales Hx'!$B:$B,_xlfn.XLOOKUP(B1369,C:C,B:B),'Sales Hx'!$D:$D,Planning!$E1369),SUMIFS('Sales Hx'!$Q:$Q,'Sales Hx'!$B:$B,Planning!$B1369,'Sales Hx'!$D:$D,Planning!$E1369))</f>
        <v>0</v>
      </c>
      <c r="J1369" s="16">
        <f>IF(COUNTIFS($C:$C,B1369)&gt;1,SUMIFS('Sales Hx'!$S:$S,'Sales Hx'!$B:$B,_xlfn.XLOOKUP(B1369,C:C,B:B),'Sales Hx'!$D:$D,E1369),SUMIFS('Sales Hx'!$S:$S,'Sales Hx'!$B:$B,$B1369,'Sales Hx'!$D:$D,$E1369))</f>
        <v>0</v>
      </c>
      <c r="K1369" s="16">
        <f t="shared" si="117"/>
        <v>0</v>
      </c>
      <c r="L1369" s="12">
        <f>IF(M1369&lt;&gt;"",M1369,IF(COUNTIFS($C:$C,B1369)&gt;1,SUMIFS('Sales Hx'!V:V,'Sales Hx'!$B:$B,_xlfn.XLOOKUP(B1369,C:C,B:B),'Sales Hx'!$D:$D,$E1369),SUMIFS('Sales Hx'!V:V,'Sales Hx'!$B:$B,$B1369,'Sales Hx'!$D:$D,$E1369)))</f>
        <v>0</v>
      </c>
      <c r="M1369" s="12">
        <v>0</v>
      </c>
      <c r="N1369" s="15">
        <f t="shared" si="119"/>
        <v>0</v>
      </c>
      <c r="O1369" s="21">
        <f t="shared" si="116"/>
        <v>0</v>
      </c>
      <c r="P1369" s="24">
        <v>0.48</v>
      </c>
      <c r="Q1369" s="18">
        <f t="shared" si="118"/>
        <v>0</v>
      </c>
      <c r="R1369" s="2">
        <v>1</v>
      </c>
      <c r="S1369" s="2">
        <v>120</v>
      </c>
      <c r="T1369" s="2" t="s">
        <v>4647</v>
      </c>
      <c r="U1369" s="28">
        <f>IF(G1369=0,"",_xlfn.MINIFS('PO Details'!$I:$I,'PO Details'!$D:$D,Planning!$B1369,'PO Details'!$L:$L,Planning!$E1369))</f>
        <v>45474</v>
      </c>
      <c r="V1369" s="29" t="s">
        <v>4640</v>
      </c>
      <c r="W1369" t="str">
        <f t="shared" si="115"/>
        <v/>
      </c>
      <c r="X1369" s="2">
        <v>120</v>
      </c>
    </row>
    <row r="1370" spans="1:24" x14ac:dyDescent="0.25">
      <c r="A1370" s="11" t="s">
        <v>4616</v>
      </c>
      <c r="B1370" s="22" t="s">
        <v>155</v>
      </c>
      <c r="C1370" s="22"/>
      <c r="D1370" s="22" t="s">
        <v>156</v>
      </c>
      <c r="E1370" s="31" t="s">
        <v>119</v>
      </c>
      <c r="F1370" s="12">
        <f>SUMIFS('Inventory Details'!$H:$H,'Inventory Details'!$B:$B,$B1370,'Inventory Details'!$E:$E,$E1370)</f>
        <v>0</v>
      </c>
      <c r="G1370" s="12">
        <f>SUMIFS('PO Details'!$H:$H,'PO Details'!$D:$D,Planning!$B1370,'PO Details'!$L:$L,$E1370)</f>
        <v>5</v>
      </c>
      <c r="H1370" s="12">
        <f>SUMIFS('SO Details'!$G:$G,'SO Details'!$D:$D,Planning!$B1370,'SO Details'!$K:$K,$E1370)</f>
        <v>0</v>
      </c>
      <c r="I1370" s="20">
        <f>IF(COUNTIFS($C:$C,B1370)&gt;1,SUMIFS('Sales Hx'!$Q:$Q,'Sales Hx'!$B:$B,_xlfn.XLOOKUP(B1370,C:C,B:B),'Sales Hx'!$D:$D,Planning!$E1370),SUMIFS('Sales Hx'!$Q:$Q,'Sales Hx'!$B:$B,Planning!$B1370,'Sales Hx'!$D:$D,Planning!$E1370))</f>
        <v>0</v>
      </c>
      <c r="J1370" s="16">
        <f>IF(COUNTIFS($C:$C,B1370)&gt;1,SUMIFS('Sales Hx'!$S:$S,'Sales Hx'!$B:$B,_xlfn.XLOOKUP(B1370,C:C,B:B),'Sales Hx'!$D:$D,E1370),SUMIFS('Sales Hx'!$S:$S,'Sales Hx'!$B:$B,$B1370,'Sales Hx'!$D:$D,$E1370))</f>
        <v>0</v>
      </c>
      <c r="K1370" s="16">
        <f t="shared" si="117"/>
        <v>0</v>
      </c>
      <c r="L1370" s="12">
        <f>IF(M1370&lt;&gt;"",M1370,IF(COUNTIFS($C:$C,B1370)&gt;1,SUMIFS('Sales Hx'!V:V,'Sales Hx'!$B:$B,_xlfn.XLOOKUP(B1370,C:C,B:B),'Sales Hx'!$D:$D,$E1370),SUMIFS('Sales Hx'!V:V,'Sales Hx'!$B:$B,$B1370,'Sales Hx'!$D:$D,$E1370)))</f>
        <v>0</v>
      </c>
      <c r="M1370" s="12">
        <v>0</v>
      </c>
      <c r="N1370" s="15">
        <f t="shared" si="119"/>
        <v>0</v>
      </c>
      <c r="O1370" s="21">
        <f t="shared" si="116"/>
        <v>0</v>
      </c>
      <c r="P1370" s="24">
        <v>0.48</v>
      </c>
      <c r="Q1370" s="18">
        <f t="shared" si="118"/>
        <v>0</v>
      </c>
      <c r="R1370" s="2">
        <v>1</v>
      </c>
      <c r="S1370" s="2">
        <v>120</v>
      </c>
      <c r="T1370" s="2" t="s">
        <v>4647</v>
      </c>
      <c r="U1370" s="28">
        <f>IF(G1370=0,"",_xlfn.MINIFS('PO Details'!$I:$I,'PO Details'!$D:$D,Planning!$B1370,'PO Details'!$L:$L,Planning!$E1370))</f>
        <v>45443</v>
      </c>
      <c r="V1370" s="29" t="s">
        <v>4640</v>
      </c>
      <c r="W1370" t="str">
        <f t="shared" si="115"/>
        <v/>
      </c>
      <c r="X1370" s="2">
        <v>120</v>
      </c>
    </row>
    <row r="1371" spans="1:24" x14ac:dyDescent="0.25">
      <c r="A1371" s="11" t="s">
        <v>4616</v>
      </c>
      <c r="B1371" s="22" t="s">
        <v>155</v>
      </c>
      <c r="C1371" s="22"/>
      <c r="D1371" s="22" t="s">
        <v>156</v>
      </c>
      <c r="E1371" s="31" t="s">
        <v>109</v>
      </c>
      <c r="F1371" s="12">
        <f>SUMIFS('Inventory Details'!$H:$H,'Inventory Details'!$B:$B,$B1371,'Inventory Details'!$E:$E,$E1371)</f>
        <v>7</v>
      </c>
      <c r="G1371" s="12">
        <f>SUMIFS('PO Details'!$H:$H,'PO Details'!$D:$D,Planning!$B1371,'PO Details'!$L:$L,$E1371)</f>
        <v>0</v>
      </c>
      <c r="H1371" s="12">
        <f>SUMIFS('SO Details'!$G:$G,'SO Details'!$D:$D,Planning!$B1371,'SO Details'!$K:$K,$E1371)</f>
        <v>0</v>
      </c>
      <c r="I1371" s="20">
        <f>IF(COUNTIFS($C:$C,B1371)&gt;1,SUMIFS('Sales Hx'!$Q:$Q,'Sales Hx'!$B:$B,_xlfn.XLOOKUP(B1371,C:C,B:B),'Sales Hx'!$D:$D,Planning!$E1371),SUMIFS('Sales Hx'!$Q:$Q,'Sales Hx'!$B:$B,Planning!$B1371,'Sales Hx'!$D:$D,Planning!$E1371))</f>
        <v>1.4</v>
      </c>
      <c r="J1371" s="16">
        <f>IF(COUNTIFS($C:$C,B1371)&gt;1,SUMIFS('Sales Hx'!$S:$S,'Sales Hx'!$B:$B,_xlfn.XLOOKUP(B1371,C:C,B:B),'Sales Hx'!$D:$D,E1371),SUMIFS('Sales Hx'!$S:$S,'Sales Hx'!$B:$B,$B1371,'Sales Hx'!$D:$D,$E1371))</f>
        <v>0.10789473684210527</v>
      </c>
      <c r="K1371" s="16">
        <f t="shared" si="117"/>
        <v>5</v>
      </c>
      <c r="L1371" s="12">
        <f>IF(M1371&lt;&gt;"",M1371,IF(COUNTIFS($C:$C,B1371)&gt;1,SUMIFS('Sales Hx'!V:V,'Sales Hx'!$B:$B,_xlfn.XLOOKUP(B1371,C:C,B:B),'Sales Hx'!$D:$D,$E1371),SUMIFS('Sales Hx'!V:V,'Sales Hx'!$B:$B,$B1371,'Sales Hx'!$D:$D,$E1371)))</f>
        <v>0</v>
      </c>
      <c r="M1371" s="12">
        <v>0</v>
      </c>
      <c r="N1371" s="15">
        <f t="shared" si="119"/>
        <v>0.10789473684210527</v>
      </c>
      <c r="O1371" s="21">
        <f t="shared" si="116"/>
        <v>0</v>
      </c>
      <c r="P1371" s="24">
        <v>0.48</v>
      </c>
      <c r="Q1371" s="18">
        <f t="shared" si="118"/>
        <v>0</v>
      </c>
      <c r="R1371" s="2">
        <v>1</v>
      </c>
      <c r="S1371" s="2">
        <v>120</v>
      </c>
      <c r="T1371" s="2" t="s">
        <v>4647</v>
      </c>
      <c r="U1371" s="28" t="str">
        <f>IF(G1371=0,"",_xlfn.MINIFS('PO Details'!$I:$I,'PO Details'!$D:$D,Planning!$B1371,'PO Details'!$L:$L,Planning!$E1371))</f>
        <v/>
      </c>
      <c r="V1371" s="29" t="s">
        <v>4640</v>
      </c>
      <c r="W1371" t="str">
        <f t="shared" si="115"/>
        <v/>
      </c>
      <c r="X1371" s="2">
        <v>120</v>
      </c>
    </row>
    <row r="1372" spans="1:24" x14ac:dyDescent="0.25">
      <c r="A1372" s="11" t="s">
        <v>4616</v>
      </c>
      <c r="B1372" s="22" t="s">
        <v>155</v>
      </c>
      <c r="C1372" s="22"/>
      <c r="D1372" s="22" t="s">
        <v>156</v>
      </c>
      <c r="E1372" s="31" t="s">
        <v>108</v>
      </c>
      <c r="F1372" s="12">
        <f>SUMIFS('Inventory Details'!$H:$H,'Inventory Details'!$B:$B,$B1372,'Inventory Details'!$E:$E,$E1372)</f>
        <v>5</v>
      </c>
      <c r="G1372" s="12">
        <f>SUMIFS('PO Details'!$H:$H,'PO Details'!$D:$D,Planning!$B1372,'PO Details'!$L:$L,$E1372)</f>
        <v>0</v>
      </c>
      <c r="H1372" s="12">
        <f>SUMIFS('SO Details'!$G:$G,'SO Details'!$D:$D,Planning!$B1372,'SO Details'!$K:$K,$E1372)</f>
        <v>0</v>
      </c>
      <c r="I1372" s="20">
        <f>IF(COUNTIFS($C:$C,B1372)&gt;1,SUMIFS('Sales Hx'!$Q:$Q,'Sales Hx'!$B:$B,_xlfn.XLOOKUP(B1372,C:C,B:B),'Sales Hx'!$D:$D,Planning!$E1372),SUMIFS('Sales Hx'!$Q:$Q,'Sales Hx'!$B:$B,Planning!$B1372,'Sales Hx'!$D:$D,Planning!$E1372))</f>
        <v>0</v>
      </c>
      <c r="J1372" s="16">
        <f>IF(COUNTIFS($C:$C,B1372)&gt;1,SUMIFS('Sales Hx'!$S:$S,'Sales Hx'!$B:$B,_xlfn.XLOOKUP(B1372,C:C,B:B),'Sales Hx'!$D:$D,E1372),SUMIFS('Sales Hx'!$S:$S,'Sales Hx'!$B:$B,$B1372,'Sales Hx'!$D:$D,$E1372))</f>
        <v>9.8684210526315791E-2</v>
      </c>
      <c r="K1372" s="16">
        <f t="shared" si="117"/>
        <v>0</v>
      </c>
      <c r="L1372" s="12">
        <f>IF(M1372&lt;&gt;"",M1372,IF(COUNTIFS($C:$C,B1372)&gt;1,SUMIFS('Sales Hx'!V:V,'Sales Hx'!$B:$B,_xlfn.XLOOKUP(B1372,C:C,B:B),'Sales Hx'!$D:$D,$E1372),SUMIFS('Sales Hx'!V:V,'Sales Hx'!$B:$B,$B1372,'Sales Hx'!$D:$D,$E1372)))</f>
        <v>0</v>
      </c>
      <c r="M1372" s="12">
        <v>0</v>
      </c>
      <c r="N1372" s="15">
        <f t="shared" si="119"/>
        <v>9.8684210526315791E-2</v>
      </c>
      <c r="O1372" s="21">
        <f t="shared" si="116"/>
        <v>0</v>
      </c>
      <c r="P1372" s="24">
        <v>0.48</v>
      </c>
      <c r="Q1372" s="18">
        <f t="shared" si="118"/>
        <v>0</v>
      </c>
      <c r="R1372" s="2">
        <v>1</v>
      </c>
      <c r="S1372" s="2">
        <v>120</v>
      </c>
      <c r="T1372" s="2" t="s">
        <v>4647</v>
      </c>
      <c r="U1372" s="28" t="str">
        <f>IF(G1372=0,"",_xlfn.MINIFS('PO Details'!$I:$I,'PO Details'!$D:$D,Planning!$B1372,'PO Details'!$L:$L,Planning!$E1372))</f>
        <v/>
      </c>
      <c r="V1372" s="29" t="s">
        <v>4640</v>
      </c>
      <c r="W1372" t="str">
        <f t="shared" si="115"/>
        <v/>
      </c>
      <c r="X1372" s="2">
        <v>120</v>
      </c>
    </row>
    <row r="1373" spans="1:24" x14ac:dyDescent="0.25">
      <c r="A1373" s="11" t="s">
        <v>4616</v>
      </c>
      <c r="B1373" s="22" t="s">
        <v>155</v>
      </c>
      <c r="C1373" s="22"/>
      <c r="D1373" s="22" t="s">
        <v>156</v>
      </c>
      <c r="E1373" s="31" t="s">
        <v>113</v>
      </c>
      <c r="F1373" s="12">
        <f>SUMIFS('Inventory Details'!$H:$H,'Inventory Details'!$B:$B,$B1373,'Inventory Details'!$E:$E,$E1373)</f>
        <v>32</v>
      </c>
      <c r="G1373" s="12">
        <f>SUMIFS('PO Details'!$H:$H,'PO Details'!$D:$D,Planning!$B1373,'PO Details'!$L:$L,$E1373)</f>
        <v>0</v>
      </c>
      <c r="H1373" s="12">
        <f>SUMIFS('SO Details'!$G:$G,'SO Details'!$D:$D,Planning!$B1373,'SO Details'!$K:$K,$E1373)</f>
        <v>1</v>
      </c>
      <c r="I1373" s="20">
        <f>IF(COUNTIFS($C:$C,B1373)&gt;1,SUMIFS('Sales Hx'!$Q:$Q,'Sales Hx'!$B:$B,_xlfn.XLOOKUP(B1373,C:C,B:B),'Sales Hx'!$D:$D,Planning!$E1373),SUMIFS('Sales Hx'!$Q:$Q,'Sales Hx'!$B:$B,Planning!$B1373,'Sales Hx'!$D:$D,Planning!$E1373))</f>
        <v>1.4</v>
      </c>
      <c r="J1373" s="16">
        <f>IF(COUNTIFS($C:$C,B1373)&gt;1,SUMIFS('Sales Hx'!$S:$S,'Sales Hx'!$B:$B,_xlfn.XLOOKUP(B1373,C:C,B:B),'Sales Hx'!$D:$D,E1373),SUMIFS('Sales Hx'!$S:$S,'Sales Hx'!$B:$B,$B1373,'Sales Hx'!$D:$D,$E1373))</f>
        <v>7.8947368421052641E-2</v>
      </c>
      <c r="K1373" s="16">
        <f t="shared" si="117"/>
        <v>22.857142857142858</v>
      </c>
      <c r="L1373" s="12">
        <f>IF(M1373&lt;&gt;"",M1373,IF(COUNTIFS($C:$C,B1373)&gt;1,SUMIFS('Sales Hx'!V:V,'Sales Hx'!$B:$B,_xlfn.XLOOKUP(B1373,C:C,B:B),'Sales Hx'!$D:$D,$E1373),SUMIFS('Sales Hx'!V:V,'Sales Hx'!$B:$B,$B1373,'Sales Hx'!$D:$D,$E1373)))</f>
        <v>0</v>
      </c>
      <c r="M1373" s="12">
        <v>0</v>
      </c>
      <c r="N1373" s="15">
        <f t="shared" si="119"/>
        <v>7.8947368421052641E-2</v>
      </c>
      <c r="O1373" s="21">
        <f t="shared" si="116"/>
        <v>0</v>
      </c>
      <c r="P1373" s="24">
        <v>0.48</v>
      </c>
      <c r="Q1373" s="18">
        <f t="shared" si="118"/>
        <v>0</v>
      </c>
      <c r="R1373" s="2">
        <v>1</v>
      </c>
      <c r="S1373" s="2">
        <v>120</v>
      </c>
      <c r="T1373" s="2" t="s">
        <v>4647</v>
      </c>
      <c r="U1373" s="28" t="str">
        <f>IF(G1373=0,"",_xlfn.MINIFS('PO Details'!$I:$I,'PO Details'!$D:$D,Planning!$B1373,'PO Details'!$L:$L,Planning!$E1373))</f>
        <v/>
      </c>
      <c r="V1373" s="29" t="s">
        <v>4640</v>
      </c>
      <c r="W1373" t="str">
        <f t="shared" si="115"/>
        <v>Max</v>
      </c>
      <c r="X1373" s="2">
        <v>120</v>
      </c>
    </row>
    <row r="1374" spans="1:24" x14ac:dyDescent="0.25">
      <c r="A1374" s="11" t="s">
        <v>4616</v>
      </c>
      <c r="B1374" s="22" t="s">
        <v>155</v>
      </c>
      <c r="C1374" s="22"/>
      <c r="D1374" s="22" t="s">
        <v>156</v>
      </c>
      <c r="E1374" s="31" t="s">
        <v>4746</v>
      </c>
      <c r="F1374" s="12">
        <f>SUMIFS('Inventory Details'!$H:$H,'Inventory Details'!$B:$B,$B1374,'Inventory Details'!$E:$E,$E1374)</f>
        <v>6</v>
      </c>
      <c r="G1374" s="12">
        <f>SUMIFS('PO Details'!$H:$H,'PO Details'!$D:$D,Planning!$B1374,'PO Details'!$L:$L,$E1374)</f>
        <v>0</v>
      </c>
      <c r="H1374" s="12">
        <f>SUMIFS('SO Details'!$G:$G,'SO Details'!$D:$D,Planning!$B1374,'SO Details'!$K:$K,$E1374)</f>
        <v>0</v>
      </c>
      <c r="I1374" s="20">
        <f>IF(COUNTIFS($C:$C,B1374)&gt;1,SUMIFS('Sales Hx'!$Q:$Q,'Sales Hx'!$B:$B,_xlfn.XLOOKUP(B1374,C:C,B:B),'Sales Hx'!$D:$D,Planning!$E1374),SUMIFS('Sales Hx'!$Q:$Q,'Sales Hx'!$B:$B,Planning!$B1374,'Sales Hx'!$D:$D,Planning!$E1374))</f>
        <v>11.2</v>
      </c>
      <c r="J1374" s="16">
        <f>IF(COUNTIFS($C:$C,B1374)&gt;1,SUMIFS('Sales Hx'!$S:$S,'Sales Hx'!$B:$B,_xlfn.XLOOKUP(B1374,C:C,B:B),'Sales Hx'!$D:$D,E1374),SUMIFS('Sales Hx'!$S:$S,'Sales Hx'!$B:$B,$B1374,'Sales Hx'!$D:$D,$E1374))</f>
        <v>0.10115131578947369</v>
      </c>
      <c r="K1374" s="16">
        <f t="shared" si="117"/>
        <v>0.5357142857142857</v>
      </c>
      <c r="L1374" s="12">
        <f>IF(M1374&lt;&gt;"",M1374,IF(COUNTIFS($C:$C,B1374)&gt;1,SUMIFS('Sales Hx'!V:V,'Sales Hx'!$B:$B,_xlfn.XLOOKUP(B1374,C:C,B:B),'Sales Hx'!$D:$D,$E1374),SUMIFS('Sales Hx'!V:V,'Sales Hx'!$B:$B,$B1374,'Sales Hx'!$D:$D,$E1374)))</f>
        <v>0</v>
      </c>
      <c r="M1374" s="12">
        <v>0</v>
      </c>
      <c r="N1374" s="15">
        <f t="shared" si="119"/>
        <v>0.10115131578947369</v>
      </c>
      <c r="O1374" s="21">
        <f t="shared" si="116"/>
        <v>0</v>
      </c>
      <c r="P1374" s="24">
        <v>0.48</v>
      </c>
      <c r="Q1374" s="18">
        <f t="shared" si="118"/>
        <v>0</v>
      </c>
      <c r="R1374" s="2">
        <v>1</v>
      </c>
      <c r="S1374" s="2">
        <v>120</v>
      </c>
      <c r="T1374" s="2" t="s">
        <v>4647</v>
      </c>
      <c r="U1374" s="28" t="str">
        <f>IF(G1374=0,"",_xlfn.MINIFS('PO Details'!$I:$I,'PO Details'!$D:$D,Planning!$B1374,'PO Details'!$L:$L,Planning!$E1374))</f>
        <v/>
      </c>
      <c r="V1374" s="29" t="s">
        <v>4640</v>
      </c>
      <c r="W1374" t="str">
        <f t="shared" si="115"/>
        <v/>
      </c>
      <c r="X1374" s="2">
        <v>120</v>
      </c>
    </row>
    <row r="1375" spans="1:24" x14ac:dyDescent="0.25">
      <c r="A1375" s="11" t="s">
        <v>4616</v>
      </c>
      <c r="B1375" s="22" t="s">
        <v>155</v>
      </c>
      <c r="C1375" s="22"/>
      <c r="D1375" s="22" t="s">
        <v>156</v>
      </c>
      <c r="E1375" s="31" t="s">
        <v>2214</v>
      </c>
      <c r="F1375" s="12">
        <f>SUMIFS('Inventory Details'!$H:$H,'Inventory Details'!$B:$B,$B1375,'Inventory Details'!$E:$E,$E1375)</f>
        <v>0</v>
      </c>
      <c r="G1375" s="12">
        <f>SUMIFS('PO Details'!$H:$H,'PO Details'!$D:$D,Planning!$B1375,'PO Details'!$L:$L,$E1375)</f>
        <v>0</v>
      </c>
      <c r="H1375" s="12">
        <f>SUMIFS('SO Details'!$G:$G,'SO Details'!$D:$D,Planning!$B1375,'SO Details'!$K:$K,$E1375)</f>
        <v>0</v>
      </c>
      <c r="I1375" s="20">
        <f>IF(COUNTIFS($C:$C,B1375)&gt;1,SUMIFS('Sales Hx'!$Q:$Q,'Sales Hx'!$B:$B,_xlfn.XLOOKUP(B1375,C:C,B:B),'Sales Hx'!$D:$D,Planning!$E1375),SUMIFS('Sales Hx'!$Q:$Q,'Sales Hx'!$B:$B,Planning!$B1375,'Sales Hx'!$D:$D,Planning!$E1375))</f>
        <v>0</v>
      </c>
      <c r="J1375" s="16">
        <f>IF(COUNTIFS($C:$C,B1375)&gt;1,SUMIFS('Sales Hx'!$S:$S,'Sales Hx'!$B:$B,_xlfn.XLOOKUP(B1375,C:C,B:B),'Sales Hx'!$D:$D,E1375),SUMIFS('Sales Hx'!$S:$S,'Sales Hx'!$B:$B,$B1375,'Sales Hx'!$D:$D,$E1375))</f>
        <v>3.2894736842105261E-2</v>
      </c>
      <c r="K1375" s="16">
        <f t="shared" si="117"/>
        <v>0</v>
      </c>
      <c r="L1375" s="12">
        <f>IF(M1375&lt;&gt;"",M1375,IF(COUNTIFS($C:$C,B1375)&gt;1,SUMIFS('Sales Hx'!V:V,'Sales Hx'!$B:$B,_xlfn.XLOOKUP(B1375,C:C,B:B),'Sales Hx'!$D:$D,$E1375),SUMIFS('Sales Hx'!V:V,'Sales Hx'!$B:$B,$B1375,'Sales Hx'!$D:$D,$E1375)))</f>
        <v>0</v>
      </c>
      <c r="M1375" s="12">
        <v>0</v>
      </c>
      <c r="N1375" s="15">
        <f t="shared" si="119"/>
        <v>3.2894736842105261E-2</v>
      </c>
      <c r="O1375" s="21">
        <f t="shared" si="116"/>
        <v>4</v>
      </c>
      <c r="P1375" s="24">
        <v>0.48</v>
      </c>
      <c r="Q1375" s="18">
        <f t="shared" si="118"/>
        <v>1.92</v>
      </c>
      <c r="R1375" s="2">
        <v>1</v>
      </c>
      <c r="S1375" s="2">
        <v>120</v>
      </c>
      <c r="T1375" s="2" t="s">
        <v>4647</v>
      </c>
      <c r="U1375" s="28" t="str">
        <f>IF(G1375=0,"",_xlfn.MINIFS('PO Details'!$I:$I,'PO Details'!$D:$D,Planning!$B1375,'PO Details'!$L:$L,Planning!$E1375))</f>
        <v/>
      </c>
      <c r="V1375" s="29" t="s">
        <v>4640</v>
      </c>
      <c r="W1375" t="str">
        <f t="shared" si="115"/>
        <v/>
      </c>
      <c r="X1375" s="2">
        <v>120</v>
      </c>
    </row>
    <row r="1376" spans="1:24" x14ac:dyDescent="0.25">
      <c r="A1376" s="11" t="s">
        <v>4616</v>
      </c>
      <c r="B1376" s="22" t="s">
        <v>157</v>
      </c>
      <c r="C1376" s="22"/>
      <c r="D1376" s="22" t="s">
        <v>158</v>
      </c>
      <c r="E1376" s="31" t="s">
        <v>106</v>
      </c>
      <c r="F1376" s="12">
        <f>SUMIFS('Inventory Details'!$H:$H,'Inventory Details'!$B:$B,$B1376,'Inventory Details'!$E:$E,$E1376)</f>
        <v>0</v>
      </c>
      <c r="G1376" s="12">
        <f>SUMIFS('PO Details'!$H:$H,'PO Details'!$D:$D,Planning!$B1376,'PO Details'!$L:$L,$E1376)</f>
        <v>20</v>
      </c>
      <c r="H1376" s="12">
        <f>SUMIFS('SO Details'!$G:$G,'SO Details'!$D:$D,Planning!$B1376,'SO Details'!$K:$K,$E1376)</f>
        <v>2</v>
      </c>
      <c r="I1376" s="20">
        <f>IF(COUNTIFS($C:$C,B1376)&gt;1,SUMIFS('Sales Hx'!$Q:$Q,'Sales Hx'!$B:$B,_xlfn.XLOOKUP(B1376,C:C,B:B),'Sales Hx'!$D:$D,Planning!$E1376),SUMIFS('Sales Hx'!$Q:$Q,'Sales Hx'!$B:$B,Planning!$B1376,'Sales Hx'!$D:$D,Planning!$E1376))</f>
        <v>22.4</v>
      </c>
      <c r="J1376" s="16">
        <f>IF(COUNTIFS($C:$C,B1376)&gt;1,SUMIFS('Sales Hx'!$S:$S,'Sales Hx'!$B:$B,_xlfn.XLOOKUP(B1376,C:C,B:B),'Sales Hx'!$D:$D,E1376),SUMIFS('Sales Hx'!$S:$S,'Sales Hx'!$B:$B,$B1376,'Sales Hx'!$D:$D,$E1376))</f>
        <v>0.20095693779904306</v>
      </c>
      <c r="K1376" s="16">
        <f t="shared" si="117"/>
        <v>0.8928571428571429</v>
      </c>
      <c r="L1376" s="12">
        <f>IF(M1376&lt;&gt;"",M1376,IF(COUNTIFS($C:$C,B1376)&gt;1,SUMIFS('Sales Hx'!V:V,'Sales Hx'!$B:$B,_xlfn.XLOOKUP(B1376,C:C,B:B),'Sales Hx'!$D:$D,$E1376),SUMIFS('Sales Hx'!V:V,'Sales Hx'!$B:$B,$B1376,'Sales Hx'!$D:$D,$E1376)))</f>
        <v>0</v>
      </c>
      <c r="M1376" s="12">
        <v>0</v>
      </c>
      <c r="N1376" s="15">
        <f t="shared" si="119"/>
        <v>0.20095693779904306</v>
      </c>
      <c r="O1376" s="21">
        <f t="shared" si="116"/>
        <v>0</v>
      </c>
      <c r="P1376" s="24">
        <v>1.6</v>
      </c>
      <c r="Q1376" s="18">
        <f t="shared" si="118"/>
        <v>0</v>
      </c>
      <c r="R1376" s="2">
        <v>1</v>
      </c>
      <c r="S1376" s="2">
        <v>120</v>
      </c>
      <c r="T1376" s="2" t="s">
        <v>4647</v>
      </c>
      <c r="U1376" s="28">
        <f>IF(G1376=0,"",_xlfn.MINIFS('PO Details'!$I:$I,'PO Details'!$D:$D,Planning!$B1376,'PO Details'!$L:$L,Planning!$E1376))</f>
        <v>45443</v>
      </c>
      <c r="V1376" s="29" t="s">
        <v>4640</v>
      </c>
      <c r="W1376" t="str">
        <f t="shared" si="115"/>
        <v/>
      </c>
      <c r="X1376" s="2">
        <v>120</v>
      </c>
    </row>
    <row r="1377" spans="1:24" x14ac:dyDescent="0.25">
      <c r="A1377" s="11" t="s">
        <v>4616</v>
      </c>
      <c r="B1377" s="22" t="s">
        <v>157</v>
      </c>
      <c r="C1377" s="22"/>
      <c r="D1377" s="22" t="s">
        <v>158</v>
      </c>
      <c r="E1377" s="31" t="s">
        <v>820</v>
      </c>
      <c r="F1377" s="12">
        <f>SUMIFS('Inventory Details'!$H:$H,'Inventory Details'!$B:$B,$B1377,'Inventory Details'!$E:$E,$E1377)</f>
        <v>5</v>
      </c>
      <c r="G1377" s="12">
        <f>SUMIFS('PO Details'!$H:$H,'PO Details'!$D:$D,Planning!$B1377,'PO Details'!$L:$L,$E1377)</f>
        <v>23</v>
      </c>
      <c r="H1377" s="12">
        <f>SUMIFS('SO Details'!$G:$G,'SO Details'!$D:$D,Planning!$B1377,'SO Details'!$K:$K,$E1377)</f>
        <v>0</v>
      </c>
      <c r="I1377" s="20">
        <f>IF(COUNTIFS($C:$C,B1377)&gt;1,SUMIFS('Sales Hx'!$Q:$Q,'Sales Hx'!$B:$B,_xlfn.XLOOKUP(B1377,C:C,B:B),'Sales Hx'!$D:$D,Planning!$E1377),SUMIFS('Sales Hx'!$Q:$Q,'Sales Hx'!$B:$B,Planning!$B1377,'Sales Hx'!$D:$D,Planning!$E1377))</f>
        <v>0</v>
      </c>
      <c r="J1377" s="16">
        <f>IF(COUNTIFS($C:$C,B1377)&gt;1,SUMIFS('Sales Hx'!$S:$S,'Sales Hx'!$B:$B,_xlfn.XLOOKUP(B1377,C:C,B:B),'Sales Hx'!$D:$D,E1377),SUMIFS('Sales Hx'!$S:$S,'Sales Hx'!$B:$B,$B1377,'Sales Hx'!$D:$D,$E1377))</f>
        <v>0</v>
      </c>
      <c r="K1377" s="16">
        <f t="shared" si="117"/>
        <v>0</v>
      </c>
      <c r="L1377" s="12">
        <f>IF(M1377&lt;&gt;"",M1377,IF(COUNTIFS($C:$C,B1377)&gt;1,SUMIFS('Sales Hx'!V:V,'Sales Hx'!$B:$B,_xlfn.XLOOKUP(B1377,C:C,B:B),'Sales Hx'!$D:$D,$E1377),SUMIFS('Sales Hx'!V:V,'Sales Hx'!$B:$B,$B1377,'Sales Hx'!$D:$D,$E1377)))</f>
        <v>0</v>
      </c>
      <c r="M1377" s="12">
        <v>0</v>
      </c>
      <c r="N1377" s="15">
        <f t="shared" si="119"/>
        <v>0</v>
      </c>
      <c r="O1377" s="21">
        <f t="shared" si="116"/>
        <v>0</v>
      </c>
      <c r="P1377" s="24">
        <v>1.6</v>
      </c>
      <c r="Q1377" s="18">
        <f t="shared" si="118"/>
        <v>0</v>
      </c>
      <c r="R1377" s="2">
        <v>1</v>
      </c>
      <c r="S1377" s="2">
        <v>120</v>
      </c>
      <c r="T1377" s="2" t="s">
        <v>4647</v>
      </c>
      <c r="U1377" s="28">
        <f>IF(G1377=0,"",_xlfn.MINIFS('PO Details'!$I:$I,'PO Details'!$D:$D,Planning!$B1377,'PO Details'!$L:$L,Planning!$E1377))</f>
        <v>45443</v>
      </c>
      <c r="V1377" s="29" t="s">
        <v>4640</v>
      </c>
      <c r="W1377" t="str">
        <f t="shared" si="115"/>
        <v/>
      </c>
      <c r="X1377" s="2">
        <v>120</v>
      </c>
    </row>
    <row r="1378" spans="1:24" x14ac:dyDescent="0.25">
      <c r="A1378" s="11" t="s">
        <v>4616</v>
      </c>
      <c r="B1378" s="22" t="s">
        <v>157</v>
      </c>
      <c r="C1378" s="22"/>
      <c r="D1378" s="22" t="s">
        <v>158</v>
      </c>
      <c r="E1378" s="31" t="s">
        <v>113</v>
      </c>
      <c r="F1378" s="12">
        <f>SUMIFS('Inventory Details'!$H:$H,'Inventory Details'!$B:$B,$B1378,'Inventory Details'!$E:$E,$E1378)</f>
        <v>7</v>
      </c>
      <c r="G1378" s="12">
        <f>SUMIFS('PO Details'!$H:$H,'PO Details'!$D:$D,Planning!$B1378,'PO Details'!$L:$L,$E1378)</f>
        <v>45</v>
      </c>
      <c r="H1378" s="12">
        <f>SUMIFS('SO Details'!$G:$G,'SO Details'!$D:$D,Planning!$B1378,'SO Details'!$K:$K,$E1378)</f>
        <v>2</v>
      </c>
      <c r="I1378" s="20">
        <f>IF(COUNTIFS($C:$C,B1378)&gt;1,SUMIFS('Sales Hx'!$Q:$Q,'Sales Hx'!$B:$B,_xlfn.XLOOKUP(B1378,C:C,B:B),'Sales Hx'!$D:$D,Planning!$E1378),SUMIFS('Sales Hx'!$Q:$Q,'Sales Hx'!$B:$B,Planning!$B1378,'Sales Hx'!$D:$D,Planning!$E1378))</f>
        <v>4.1999999999999993</v>
      </c>
      <c r="J1378" s="16">
        <f>IF(COUNTIFS($C:$C,B1378)&gt;1,SUMIFS('Sales Hx'!$S:$S,'Sales Hx'!$B:$B,_xlfn.XLOOKUP(B1378,C:C,B:B),'Sales Hx'!$D:$D,E1378),SUMIFS('Sales Hx'!$S:$S,'Sales Hx'!$B:$B,$B1378,'Sales Hx'!$D:$D,$E1378))</f>
        <v>0.15071770334928231</v>
      </c>
      <c r="K1378" s="16">
        <f t="shared" si="117"/>
        <v>12.380952380952383</v>
      </c>
      <c r="L1378" s="12">
        <f>IF(M1378&lt;&gt;"",M1378,IF(COUNTIFS($C:$C,B1378)&gt;1,SUMIFS('Sales Hx'!V:V,'Sales Hx'!$B:$B,_xlfn.XLOOKUP(B1378,C:C,B:B),'Sales Hx'!$D:$D,$E1378),SUMIFS('Sales Hx'!V:V,'Sales Hx'!$B:$B,$B1378,'Sales Hx'!$D:$D,$E1378)))</f>
        <v>0</v>
      </c>
      <c r="M1378" s="12">
        <v>0</v>
      </c>
      <c r="N1378" s="15">
        <f t="shared" si="119"/>
        <v>0.15071770334928231</v>
      </c>
      <c r="O1378" s="21">
        <f t="shared" si="116"/>
        <v>0</v>
      </c>
      <c r="P1378" s="24">
        <v>1.6</v>
      </c>
      <c r="Q1378" s="18">
        <f t="shared" si="118"/>
        <v>0</v>
      </c>
      <c r="R1378" s="2">
        <v>1</v>
      </c>
      <c r="S1378" s="2">
        <v>120</v>
      </c>
      <c r="T1378" s="2" t="s">
        <v>4647</v>
      </c>
      <c r="U1378" s="28">
        <f>IF(G1378=0,"",_xlfn.MINIFS('PO Details'!$I:$I,'PO Details'!$D:$D,Planning!$B1378,'PO Details'!$L:$L,Planning!$E1378))</f>
        <v>45474</v>
      </c>
      <c r="V1378" s="29" t="s">
        <v>4640</v>
      </c>
      <c r="W1378" t="str">
        <f t="shared" si="115"/>
        <v>Max</v>
      </c>
      <c r="X1378" s="2">
        <v>120</v>
      </c>
    </row>
    <row r="1379" spans="1:24" x14ac:dyDescent="0.25">
      <c r="A1379" s="11" t="s">
        <v>4616</v>
      </c>
      <c r="B1379" s="22" t="s">
        <v>157</v>
      </c>
      <c r="C1379" s="22"/>
      <c r="D1379" s="22" t="s">
        <v>158</v>
      </c>
      <c r="E1379" s="31" t="s">
        <v>109</v>
      </c>
      <c r="F1379" s="12">
        <f>SUMIFS('Inventory Details'!$H:$H,'Inventory Details'!$B:$B,$B1379,'Inventory Details'!$E:$E,$E1379)</f>
        <v>15</v>
      </c>
      <c r="G1379" s="12">
        <f>SUMIFS('PO Details'!$H:$H,'PO Details'!$D:$D,Planning!$B1379,'PO Details'!$L:$L,$E1379)</f>
        <v>20</v>
      </c>
      <c r="H1379" s="12">
        <f>SUMIFS('SO Details'!$G:$G,'SO Details'!$D:$D,Planning!$B1379,'SO Details'!$K:$K,$E1379)</f>
        <v>0</v>
      </c>
      <c r="I1379" s="20">
        <f>IF(COUNTIFS($C:$C,B1379)&gt;1,SUMIFS('Sales Hx'!$Q:$Q,'Sales Hx'!$B:$B,_xlfn.XLOOKUP(B1379,C:C,B:B),'Sales Hx'!$D:$D,Planning!$E1379),SUMIFS('Sales Hx'!$Q:$Q,'Sales Hx'!$B:$B,Planning!$B1379,'Sales Hx'!$D:$D,Planning!$E1379))</f>
        <v>0</v>
      </c>
      <c r="J1379" s="16">
        <f>IF(COUNTIFS($C:$C,B1379)&gt;1,SUMIFS('Sales Hx'!$S:$S,'Sales Hx'!$B:$B,_xlfn.XLOOKUP(B1379,C:C,B:B),'Sales Hx'!$D:$D,E1379),SUMIFS('Sales Hx'!$S:$S,'Sales Hx'!$B:$B,$B1379,'Sales Hx'!$D:$D,$E1379))</f>
        <v>0.11748120300751881</v>
      </c>
      <c r="K1379" s="16">
        <f t="shared" si="117"/>
        <v>0</v>
      </c>
      <c r="L1379" s="12">
        <f>IF(M1379&lt;&gt;"",M1379,IF(COUNTIFS($C:$C,B1379)&gt;1,SUMIFS('Sales Hx'!V:V,'Sales Hx'!$B:$B,_xlfn.XLOOKUP(B1379,C:C,B:B),'Sales Hx'!$D:$D,$E1379),SUMIFS('Sales Hx'!V:V,'Sales Hx'!$B:$B,$B1379,'Sales Hx'!$D:$D,$E1379)))</f>
        <v>0</v>
      </c>
      <c r="M1379" s="12">
        <v>0</v>
      </c>
      <c r="N1379" s="15">
        <f t="shared" si="119"/>
        <v>0.11748120300751881</v>
      </c>
      <c r="O1379" s="21">
        <f t="shared" si="116"/>
        <v>0</v>
      </c>
      <c r="P1379" s="24">
        <v>1.6</v>
      </c>
      <c r="Q1379" s="18">
        <f t="shared" si="118"/>
        <v>0</v>
      </c>
      <c r="R1379" s="2">
        <v>1</v>
      </c>
      <c r="S1379" s="2">
        <v>120</v>
      </c>
      <c r="T1379" s="2" t="s">
        <v>4647</v>
      </c>
      <c r="U1379" s="28">
        <f>IF(G1379=0,"",_xlfn.MINIFS('PO Details'!$I:$I,'PO Details'!$D:$D,Planning!$B1379,'PO Details'!$L:$L,Planning!$E1379))</f>
        <v>45458</v>
      </c>
      <c r="V1379" s="29" t="s">
        <v>4640</v>
      </c>
      <c r="W1379" t="str">
        <f t="shared" si="115"/>
        <v/>
      </c>
      <c r="X1379" s="2">
        <v>120</v>
      </c>
    </row>
    <row r="1380" spans="1:24" x14ac:dyDescent="0.25">
      <c r="A1380" s="11" t="s">
        <v>4616</v>
      </c>
      <c r="B1380" s="22" t="s">
        <v>157</v>
      </c>
      <c r="C1380" s="22"/>
      <c r="D1380" s="22" t="s">
        <v>158</v>
      </c>
      <c r="E1380" s="31" t="s">
        <v>119</v>
      </c>
      <c r="F1380" s="12">
        <f>SUMIFS('Inventory Details'!$H:$H,'Inventory Details'!$B:$B,$B1380,'Inventory Details'!$E:$E,$E1380)</f>
        <v>0</v>
      </c>
      <c r="G1380" s="12">
        <f>SUMIFS('PO Details'!$H:$H,'PO Details'!$D:$D,Planning!$B1380,'PO Details'!$L:$L,$E1380)</f>
        <v>5</v>
      </c>
      <c r="H1380" s="12">
        <f>SUMIFS('SO Details'!$G:$G,'SO Details'!$D:$D,Planning!$B1380,'SO Details'!$K:$K,$E1380)</f>
        <v>0</v>
      </c>
      <c r="I1380" s="20">
        <f>IF(COUNTIFS($C:$C,B1380)&gt;1,SUMIFS('Sales Hx'!$Q:$Q,'Sales Hx'!$B:$B,_xlfn.XLOOKUP(B1380,C:C,B:B),'Sales Hx'!$D:$D,Planning!$E1380),SUMIFS('Sales Hx'!$Q:$Q,'Sales Hx'!$B:$B,Planning!$B1380,'Sales Hx'!$D:$D,Planning!$E1380))</f>
        <v>0</v>
      </c>
      <c r="J1380" s="16">
        <f>IF(COUNTIFS($C:$C,B1380)&gt;1,SUMIFS('Sales Hx'!$S:$S,'Sales Hx'!$B:$B,_xlfn.XLOOKUP(B1380,C:C,B:B),'Sales Hx'!$D:$D,E1380),SUMIFS('Sales Hx'!$S:$S,'Sales Hx'!$B:$B,$B1380,'Sales Hx'!$D:$D,$E1380))</f>
        <v>0</v>
      </c>
      <c r="K1380" s="16">
        <f t="shared" si="117"/>
        <v>0</v>
      </c>
      <c r="L1380" s="12">
        <f>IF(M1380&lt;&gt;"",M1380,IF(COUNTIFS($C:$C,B1380)&gt;1,SUMIFS('Sales Hx'!V:V,'Sales Hx'!$B:$B,_xlfn.XLOOKUP(B1380,C:C,B:B),'Sales Hx'!$D:$D,$E1380),SUMIFS('Sales Hx'!V:V,'Sales Hx'!$B:$B,$B1380,'Sales Hx'!$D:$D,$E1380)))</f>
        <v>0</v>
      </c>
      <c r="M1380" s="12">
        <v>0</v>
      </c>
      <c r="N1380" s="15">
        <f t="shared" si="119"/>
        <v>0</v>
      </c>
      <c r="O1380" s="21">
        <f t="shared" si="116"/>
        <v>0</v>
      </c>
      <c r="P1380" s="24">
        <v>1.6</v>
      </c>
      <c r="Q1380" s="18">
        <f t="shared" si="118"/>
        <v>0</v>
      </c>
      <c r="R1380" s="2">
        <v>1</v>
      </c>
      <c r="S1380" s="2">
        <v>120</v>
      </c>
      <c r="T1380" s="2" t="s">
        <v>4647</v>
      </c>
      <c r="U1380" s="28">
        <f>IF(G1380=0,"",_xlfn.MINIFS('PO Details'!$I:$I,'PO Details'!$D:$D,Planning!$B1380,'PO Details'!$L:$L,Planning!$E1380))</f>
        <v>45443</v>
      </c>
      <c r="V1380" s="29" t="s">
        <v>4640</v>
      </c>
      <c r="W1380" t="str">
        <f t="shared" si="115"/>
        <v/>
      </c>
      <c r="X1380" s="2">
        <v>120</v>
      </c>
    </row>
    <row r="1381" spans="1:24" x14ac:dyDescent="0.25">
      <c r="A1381" s="11" t="s">
        <v>4616</v>
      </c>
      <c r="B1381" s="22" t="s">
        <v>157</v>
      </c>
      <c r="C1381" s="22"/>
      <c r="D1381" s="22" t="s">
        <v>158</v>
      </c>
      <c r="E1381" s="31" t="s">
        <v>4746</v>
      </c>
      <c r="F1381" s="12">
        <f>SUMIFS('Inventory Details'!$H:$H,'Inventory Details'!$B:$B,$B1381,'Inventory Details'!$E:$E,$E1381)</f>
        <v>19</v>
      </c>
      <c r="G1381" s="12">
        <f>SUMIFS('PO Details'!$H:$H,'PO Details'!$D:$D,Planning!$B1381,'PO Details'!$L:$L,$E1381)</f>
        <v>0</v>
      </c>
      <c r="H1381" s="12">
        <f>SUMIFS('SO Details'!$G:$G,'SO Details'!$D:$D,Planning!$B1381,'SO Details'!$K:$K,$E1381)</f>
        <v>1</v>
      </c>
      <c r="I1381" s="20">
        <f>IF(COUNTIFS($C:$C,B1381)&gt;1,SUMIFS('Sales Hx'!$Q:$Q,'Sales Hx'!$B:$B,_xlfn.XLOOKUP(B1381,C:C,B:B),'Sales Hx'!$D:$D,Planning!$E1381),SUMIFS('Sales Hx'!$Q:$Q,'Sales Hx'!$B:$B,Planning!$B1381,'Sales Hx'!$D:$D,Planning!$E1381))</f>
        <v>5.6</v>
      </c>
      <c r="J1381" s="16">
        <f>IF(COUNTIFS($C:$C,B1381)&gt;1,SUMIFS('Sales Hx'!$S:$S,'Sales Hx'!$B:$B,_xlfn.XLOOKUP(B1381,C:C,B:B),'Sales Hx'!$D:$D,E1381),SUMIFS('Sales Hx'!$S:$S,'Sales Hx'!$B:$B,$B1381,'Sales Hx'!$D:$D,$E1381))</f>
        <v>7.3684210526315783E-2</v>
      </c>
      <c r="K1381" s="16">
        <f t="shared" si="117"/>
        <v>3.3928571428571432</v>
      </c>
      <c r="L1381" s="12">
        <f>IF(M1381&lt;&gt;"",M1381,IF(COUNTIFS($C:$C,B1381)&gt;1,SUMIFS('Sales Hx'!V:V,'Sales Hx'!$B:$B,_xlfn.XLOOKUP(B1381,C:C,B:B),'Sales Hx'!$D:$D,$E1381),SUMIFS('Sales Hx'!V:V,'Sales Hx'!$B:$B,$B1381,'Sales Hx'!$D:$D,$E1381)))</f>
        <v>0</v>
      </c>
      <c r="M1381" s="12">
        <v>0</v>
      </c>
      <c r="N1381" s="15">
        <f t="shared" si="119"/>
        <v>7.3684210526315783E-2</v>
      </c>
      <c r="O1381" s="21">
        <f t="shared" si="116"/>
        <v>0</v>
      </c>
      <c r="P1381" s="24">
        <v>1.6</v>
      </c>
      <c r="Q1381" s="18">
        <f t="shared" si="118"/>
        <v>0</v>
      </c>
      <c r="R1381" s="2">
        <v>1</v>
      </c>
      <c r="S1381" s="2">
        <v>120</v>
      </c>
      <c r="T1381" s="2" t="s">
        <v>4647</v>
      </c>
      <c r="U1381" s="28" t="str">
        <f>IF(G1381=0,"",_xlfn.MINIFS('PO Details'!$I:$I,'PO Details'!$D:$D,Planning!$B1381,'PO Details'!$L:$L,Planning!$E1381))</f>
        <v/>
      </c>
      <c r="V1381" s="29" t="s">
        <v>4640</v>
      </c>
      <c r="W1381" t="str">
        <f t="shared" si="115"/>
        <v/>
      </c>
      <c r="X1381" s="2">
        <v>120</v>
      </c>
    </row>
    <row r="1382" spans="1:24" x14ac:dyDescent="0.25">
      <c r="A1382" s="11" t="s">
        <v>4616</v>
      </c>
      <c r="B1382" s="22" t="s">
        <v>157</v>
      </c>
      <c r="C1382" s="22"/>
      <c r="D1382" s="22" t="s">
        <v>158</v>
      </c>
      <c r="E1382" s="31" t="s">
        <v>108</v>
      </c>
      <c r="F1382" s="12">
        <f>SUMIFS('Inventory Details'!$H:$H,'Inventory Details'!$B:$B,$B1382,'Inventory Details'!$E:$E,$E1382)</f>
        <v>0</v>
      </c>
      <c r="G1382" s="12">
        <f>SUMIFS('PO Details'!$H:$H,'PO Details'!$D:$D,Planning!$B1382,'PO Details'!$L:$L,$E1382)</f>
        <v>0</v>
      </c>
      <c r="H1382" s="12">
        <f>SUMIFS('SO Details'!$G:$G,'SO Details'!$D:$D,Planning!$B1382,'SO Details'!$K:$K,$E1382)</f>
        <v>0</v>
      </c>
      <c r="I1382" s="20">
        <f>IF(COUNTIFS($C:$C,B1382)&gt;1,SUMIFS('Sales Hx'!$Q:$Q,'Sales Hx'!$B:$B,_xlfn.XLOOKUP(B1382,C:C,B:B),'Sales Hx'!$D:$D,Planning!$E1382),SUMIFS('Sales Hx'!$Q:$Q,'Sales Hx'!$B:$B,Planning!$B1382,'Sales Hx'!$D:$D,Planning!$E1382))</f>
        <v>0</v>
      </c>
      <c r="J1382" s="16">
        <f>IF(COUNTIFS($C:$C,B1382)&gt;1,SUMIFS('Sales Hx'!$S:$S,'Sales Hx'!$B:$B,_xlfn.XLOOKUP(B1382,C:C,B:B),'Sales Hx'!$D:$D,E1382),SUMIFS('Sales Hx'!$S:$S,'Sales Hx'!$B:$B,$B1382,'Sales Hx'!$D:$D,$E1382))</f>
        <v>6.5789473684210523E-2</v>
      </c>
      <c r="K1382" s="16">
        <f t="shared" si="117"/>
        <v>0</v>
      </c>
      <c r="L1382" s="12">
        <f>IF(M1382&lt;&gt;"",M1382,IF(COUNTIFS($C:$C,B1382)&gt;1,SUMIFS('Sales Hx'!V:V,'Sales Hx'!$B:$B,_xlfn.XLOOKUP(B1382,C:C,B:B),'Sales Hx'!$D:$D,$E1382),SUMIFS('Sales Hx'!V:V,'Sales Hx'!$B:$B,$B1382,'Sales Hx'!$D:$D,$E1382)))</f>
        <v>0</v>
      </c>
      <c r="M1382" s="12">
        <v>0</v>
      </c>
      <c r="N1382" s="15">
        <f t="shared" si="119"/>
        <v>6.5789473684210523E-2</v>
      </c>
      <c r="O1382" s="21">
        <f t="shared" si="116"/>
        <v>8</v>
      </c>
      <c r="P1382" s="24">
        <v>1.6</v>
      </c>
      <c r="Q1382" s="18">
        <f t="shared" si="118"/>
        <v>12.8</v>
      </c>
      <c r="R1382" s="2">
        <v>1</v>
      </c>
      <c r="S1382" s="2">
        <v>120</v>
      </c>
      <c r="T1382" s="2" t="s">
        <v>4647</v>
      </c>
      <c r="U1382" s="28" t="str">
        <f>IF(G1382=0,"",_xlfn.MINIFS('PO Details'!$I:$I,'PO Details'!$D:$D,Planning!$B1382,'PO Details'!$L:$L,Planning!$E1382))</f>
        <v/>
      </c>
      <c r="V1382" s="29" t="s">
        <v>4640</v>
      </c>
      <c r="W1382" t="str">
        <f t="shared" si="115"/>
        <v/>
      </c>
      <c r="X1382" s="2">
        <v>120</v>
      </c>
    </row>
    <row r="1383" spans="1:24" x14ac:dyDescent="0.25">
      <c r="A1383" s="11" t="s">
        <v>4616</v>
      </c>
      <c r="B1383" s="22" t="s">
        <v>157</v>
      </c>
      <c r="C1383" s="22"/>
      <c r="D1383" s="22" t="s">
        <v>158</v>
      </c>
      <c r="E1383" s="31" t="s">
        <v>15</v>
      </c>
      <c r="F1383" s="12">
        <f>SUMIFS('Inventory Details'!$H:$H,'Inventory Details'!$B:$B,$B1383,'Inventory Details'!$E:$E,$E1383)</f>
        <v>2</v>
      </c>
      <c r="G1383" s="12">
        <f>SUMIFS('PO Details'!$H:$H,'PO Details'!$D:$D,Planning!$B1383,'PO Details'!$L:$L,$E1383)</f>
        <v>0</v>
      </c>
      <c r="H1383" s="12">
        <f>SUMIFS('SO Details'!$G:$G,'SO Details'!$D:$D,Planning!$B1383,'SO Details'!$K:$K,$E1383)</f>
        <v>0</v>
      </c>
      <c r="I1383" s="20">
        <f>IF(COUNTIFS($C:$C,B1383)&gt;1,SUMIFS('Sales Hx'!$Q:$Q,'Sales Hx'!$B:$B,_xlfn.XLOOKUP(B1383,C:C,B:B),'Sales Hx'!$D:$D,Planning!$E1383),SUMIFS('Sales Hx'!$Q:$Q,'Sales Hx'!$B:$B,Planning!$B1383,'Sales Hx'!$D:$D,Planning!$E1383))</f>
        <v>2.8</v>
      </c>
      <c r="J1383" s="16">
        <f>IF(COUNTIFS($C:$C,B1383)&gt;1,SUMIFS('Sales Hx'!$S:$S,'Sales Hx'!$B:$B,_xlfn.XLOOKUP(B1383,C:C,B:B),'Sales Hx'!$D:$D,E1383),SUMIFS('Sales Hx'!$S:$S,'Sales Hx'!$B:$B,$B1383,'Sales Hx'!$D:$D,$E1383))</f>
        <v>9.2105263157894732E-2</v>
      </c>
      <c r="K1383" s="16">
        <f t="shared" si="117"/>
        <v>0.7142857142857143</v>
      </c>
      <c r="L1383" s="12">
        <f>IF(M1383&lt;&gt;"",M1383,IF(COUNTIFS($C:$C,B1383)&gt;1,SUMIFS('Sales Hx'!V:V,'Sales Hx'!$B:$B,_xlfn.XLOOKUP(B1383,C:C,B:B),'Sales Hx'!$D:$D,$E1383),SUMIFS('Sales Hx'!V:V,'Sales Hx'!$B:$B,$B1383,'Sales Hx'!$D:$D,$E1383)))</f>
        <v>0</v>
      </c>
      <c r="M1383" s="12">
        <v>0</v>
      </c>
      <c r="N1383" s="15">
        <f t="shared" si="119"/>
        <v>9.2105263157894732E-2</v>
      </c>
      <c r="O1383" s="21">
        <f t="shared" si="116"/>
        <v>0</v>
      </c>
      <c r="P1383" s="24">
        <v>1.6</v>
      </c>
      <c r="Q1383" s="18">
        <f t="shared" si="118"/>
        <v>0</v>
      </c>
      <c r="R1383" s="2">
        <v>1</v>
      </c>
      <c r="S1383" s="2">
        <v>120</v>
      </c>
      <c r="T1383" s="2" t="s">
        <v>4647</v>
      </c>
      <c r="U1383" s="28" t="str">
        <f>IF(G1383=0,"",_xlfn.MINIFS('PO Details'!$I:$I,'PO Details'!$D:$D,Planning!$B1383,'PO Details'!$L:$L,Planning!$E1383))</f>
        <v/>
      </c>
      <c r="V1383" s="29" t="s">
        <v>4640</v>
      </c>
      <c r="W1383" t="str">
        <f t="shared" si="115"/>
        <v/>
      </c>
      <c r="X1383" s="2">
        <v>120</v>
      </c>
    </row>
    <row r="1384" spans="1:24" x14ac:dyDescent="0.25">
      <c r="A1384" s="11" t="s">
        <v>4616</v>
      </c>
      <c r="B1384" s="22" t="s">
        <v>157</v>
      </c>
      <c r="C1384" s="22"/>
      <c r="D1384" s="22" t="s">
        <v>158</v>
      </c>
      <c r="E1384" s="31" t="s">
        <v>2214</v>
      </c>
      <c r="F1384" s="12">
        <f>SUMIFS('Inventory Details'!$H:$H,'Inventory Details'!$B:$B,$B1384,'Inventory Details'!$E:$E,$E1384)</f>
        <v>0</v>
      </c>
      <c r="G1384" s="12">
        <f>SUMIFS('PO Details'!$H:$H,'PO Details'!$D:$D,Planning!$B1384,'PO Details'!$L:$L,$E1384)</f>
        <v>0</v>
      </c>
      <c r="H1384" s="12">
        <f>SUMIFS('SO Details'!$G:$G,'SO Details'!$D:$D,Planning!$B1384,'SO Details'!$K:$K,$E1384)</f>
        <v>0</v>
      </c>
      <c r="I1384" s="20">
        <f>IF(COUNTIFS($C:$C,B1384)&gt;1,SUMIFS('Sales Hx'!$Q:$Q,'Sales Hx'!$B:$B,_xlfn.XLOOKUP(B1384,C:C,B:B),'Sales Hx'!$D:$D,Planning!$E1384),SUMIFS('Sales Hx'!$Q:$Q,'Sales Hx'!$B:$B,Planning!$B1384,'Sales Hx'!$D:$D,Planning!$E1384))</f>
        <v>0</v>
      </c>
      <c r="J1384" s="16">
        <f>IF(COUNTIFS($C:$C,B1384)&gt;1,SUMIFS('Sales Hx'!$S:$S,'Sales Hx'!$B:$B,_xlfn.XLOOKUP(B1384,C:C,B:B),'Sales Hx'!$D:$D,E1384),SUMIFS('Sales Hx'!$S:$S,'Sales Hx'!$B:$B,$B1384,'Sales Hx'!$D:$D,$E1384))</f>
        <v>0</v>
      </c>
      <c r="K1384" s="16">
        <f t="shared" si="117"/>
        <v>0</v>
      </c>
      <c r="L1384" s="12">
        <f>IF(M1384&lt;&gt;"",M1384,IF(COUNTIFS($C:$C,B1384)&gt;1,SUMIFS('Sales Hx'!V:V,'Sales Hx'!$B:$B,_xlfn.XLOOKUP(B1384,C:C,B:B),'Sales Hx'!$D:$D,$E1384),SUMIFS('Sales Hx'!V:V,'Sales Hx'!$B:$B,$B1384,'Sales Hx'!$D:$D,$E1384)))</f>
        <v>0</v>
      </c>
      <c r="M1384" s="12">
        <v>0</v>
      </c>
      <c r="N1384" s="15">
        <f t="shared" si="119"/>
        <v>0</v>
      </c>
      <c r="O1384" s="21">
        <f t="shared" si="116"/>
        <v>0</v>
      </c>
      <c r="P1384" s="24">
        <v>1.6</v>
      </c>
      <c r="Q1384" s="18">
        <f t="shared" si="118"/>
        <v>0</v>
      </c>
      <c r="R1384" s="2">
        <v>1</v>
      </c>
      <c r="S1384" s="2">
        <v>120</v>
      </c>
      <c r="T1384" s="2" t="s">
        <v>4647</v>
      </c>
      <c r="U1384" s="28" t="str">
        <f>IF(G1384=0,"",_xlfn.MINIFS('PO Details'!$I:$I,'PO Details'!$D:$D,Planning!$B1384,'PO Details'!$L:$L,Planning!$E1384))</f>
        <v/>
      </c>
      <c r="V1384" s="29" t="s">
        <v>4640</v>
      </c>
      <c r="W1384" t="str">
        <f t="shared" si="115"/>
        <v/>
      </c>
      <c r="X1384" s="2">
        <v>120</v>
      </c>
    </row>
    <row r="1385" spans="1:24" x14ac:dyDescent="0.25">
      <c r="A1385" s="11" t="s">
        <v>4616</v>
      </c>
      <c r="B1385" s="22" t="s">
        <v>159</v>
      </c>
      <c r="C1385" s="22"/>
      <c r="D1385" s="22" t="s">
        <v>160</v>
      </c>
      <c r="E1385" s="31" t="s">
        <v>106</v>
      </c>
      <c r="F1385" s="12">
        <f>SUMIFS('Inventory Details'!$H:$H,'Inventory Details'!$B:$B,$B1385,'Inventory Details'!$E:$E,$E1385)</f>
        <v>0</v>
      </c>
      <c r="G1385" s="12">
        <f>SUMIFS('PO Details'!$H:$H,'PO Details'!$D:$D,Planning!$B1385,'PO Details'!$L:$L,$E1385)</f>
        <v>37</v>
      </c>
      <c r="H1385" s="12">
        <f>SUMIFS('SO Details'!$G:$G,'SO Details'!$D:$D,Planning!$B1385,'SO Details'!$K:$K,$E1385)</f>
        <v>0</v>
      </c>
      <c r="I1385" s="20">
        <f>IF(COUNTIFS($C:$C,B1385)&gt;1,SUMIFS('Sales Hx'!$Q:$Q,'Sales Hx'!$B:$B,_xlfn.XLOOKUP(B1385,C:C,B:B),'Sales Hx'!$D:$D,Planning!$E1385),SUMIFS('Sales Hx'!$Q:$Q,'Sales Hx'!$B:$B,Planning!$B1385,'Sales Hx'!$D:$D,Planning!$E1385))</f>
        <v>35</v>
      </c>
      <c r="J1385" s="16">
        <f>IF(COUNTIFS($C:$C,B1385)&gt;1,SUMIFS('Sales Hx'!$S:$S,'Sales Hx'!$B:$B,_xlfn.XLOOKUP(B1385,C:C,B:B),'Sales Hx'!$D:$D,E1385),SUMIFS('Sales Hx'!$S:$S,'Sales Hx'!$B:$B,$B1385,'Sales Hx'!$D:$D,$E1385))</f>
        <v>0.21957236842105263</v>
      </c>
      <c r="K1385" s="16">
        <f t="shared" si="117"/>
        <v>1.0571428571428572</v>
      </c>
      <c r="L1385" s="12">
        <f>IF(M1385&lt;&gt;"",M1385,IF(COUNTIFS($C:$C,B1385)&gt;1,SUMIFS('Sales Hx'!V:V,'Sales Hx'!$B:$B,_xlfn.XLOOKUP(B1385,C:C,B:B),'Sales Hx'!$D:$D,$E1385),SUMIFS('Sales Hx'!V:V,'Sales Hx'!$B:$B,$B1385,'Sales Hx'!$D:$D,$E1385)))</f>
        <v>0</v>
      </c>
      <c r="M1385" s="12">
        <v>0</v>
      </c>
      <c r="N1385" s="15">
        <f t="shared" si="119"/>
        <v>0.21957236842105263</v>
      </c>
      <c r="O1385" s="21">
        <f t="shared" si="116"/>
        <v>0</v>
      </c>
      <c r="P1385" s="24">
        <v>0.48</v>
      </c>
      <c r="Q1385" s="18">
        <f t="shared" si="118"/>
        <v>0</v>
      </c>
      <c r="R1385" s="2">
        <v>1</v>
      </c>
      <c r="S1385" s="2">
        <v>120</v>
      </c>
      <c r="T1385" s="2" t="s">
        <v>4647</v>
      </c>
      <c r="U1385" s="28">
        <f>IF(G1385=0,"",_xlfn.MINIFS('PO Details'!$I:$I,'PO Details'!$D:$D,Planning!$B1385,'PO Details'!$L:$L,Planning!$E1385))</f>
        <v>45443</v>
      </c>
      <c r="V1385" s="29" t="s">
        <v>4640</v>
      </c>
      <c r="W1385" t="str">
        <f t="shared" si="115"/>
        <v/>
      </c>
      <c r="X1385" s="2">
        <v>120</v>
      </c>
    </row>
    <row r="1386" spans="1:24" x14ac:dyDescent="0.25">
      <c r="A1386" s="11" t="s">
        <v>4616</v>
      </c>
      <c r="B1386" s="22" t="s">
        <v>159</v>
      </c>
      <c r="C1386" s="22"/>
      <c r="D1386" s="22" t="s">
        <v>160</v>
      </c>
      <c r="E1386" s="31" t="s">
        <v>820</v>
      </c>
      <c r="F1386" s="12">
        <f>SUMIFS('Inventory Details'!$H:$H,'Inventory Details'!$B:$B,$B1386,'Inventory Details'!$E:$E,$E1386)</f>
        <v>3</v>
      </c>
      <c r="G1386" s="12">
        <f>SUMIFS('PO Details'!$H:$H,'PO Details'!$D:$D,Planning!$B1386,'PO Details'!$L:$L,$E1386)</f>
        <v>25</v>
      </c>
      <c r="H1386" s="12">
        <f>SUMIFS('SO Details'!$G:$G,'SO Details'!$D:$D,Planning!$B1386,'SO Details'!$K:$K,$E1386)</f>
        <v>0</v>
      </c>
      <c r="I1386" s="20">
        <f>IF(COUNTIFS($C:$C,B1386)&gt;1,SUMIFS('Sales Hx'!$Q:$Q,'Sales Hx'!$B:$B,_xlfn.XLOOKUP(B1386,C:C,B:B),'Sales Hx'!$D:$D,Planning!$E1386),SUMIFS('Sales Hx'!$Q:$Q,'Sales Hx'!$B:$B,Planning!$B1386,'Sales Hx'!$D:$D,Planning!$E1386))</f>
        <v>0</v>
      </c>
      <c r="J1386" s="16">
        <f>IF(COUNTIFS($C:$C,B1386)&gt;1,SUMIFS('Sales Hx'!$S:$S,'Sales Hx'!$B:$B,_xlfn.XLOOKUP(B1386,C:C,B:B),'Sales Hx'!$D:$D,E1386),SUMIFS('Sales Hx'!$S:$S,'Sales Hx'!$B:$B,$B1386,'Sales Hx'!$D:$D,$E1386))</f>
        <v>0</v>
      </c>
      <c r="K1386" s="16">
        <f t="shared" si="117"/>
        <v>0</v>
      </c>
      <c r="L1386" s="12">
        <f>IF(M1386&lt;&gt;"",M1386,IF(COUNTIFS($C:$C,B1386)&gt;1,SUMIFS('Sales Hx'!V:V,'Sales Hx'!$B:$B,_xlfn.XLOOKUP(B1386,C:C,B:B),'Sales Hx'!$D:$D,$E1386),SUMIFS('Sales Hx'!V:V,'Sales Hx'!$B:$B,$B1386,'Sales Hx'!$D:$D,$E1386)))</f>
        <v>0</v>
      </c>
      <c r="M1386" s="12">
        <v>0</v>
      </c>
      <c r="N1386" s="15">
        <f t="shared" si="119"/>
        <v>0</v>
      </c>
      <c r="O1386" s="21">
        <f t="shared" si="116"/>
        <v>0</v>
      </c>
      <c r="P1386" s="24">
        <v>0.48</v>
      </c>
      <c r="Q1386" s="18">
        <f t="shared" si="118"/>
        <v>0</v>
      </c>
      <c r="R1386" s="2">
        <v>1</v>
      </c>
      <c r="S1386" s="2">
        <v>120</v>
      </c>
      <c r="T1386" s="2" t="s">
        <v>4647</v>
      </c>
      <c r="U1386" s="28">
        <f>IF(G1386=0,"",_xlfn.MINIFS('PO Details'!$I:$I,'PO Details'!$D:$D,Planning!$B1386,'PO Details'!$L:$L,Planning!$E1386))</f>
        <v>45474</v>
      </c>
      <c r="V1386" s="29" t="s">
        <v>4640</v>
      </c>
      <c r="W1386" t="str">
        <f t="shared" si="115"/>
        <v/>
      </c>
      <c r="X1386" s="2">
        <v>120</v>
      </c>
    </row>
    <row r="1387" spans="1:24" x14ac:dyDescent="0.25">
      <c r="A1387" s="11" t="s">
        <v>4616</v>
      </c>
      <c r="B1387" s="22" t="s">
        <v>159</v>
      </c>
      <c r="C1387" s="22"/>
      <c r="D1387" s="22" t="s">
        <v>160</v>
      </c>
      <c r="E1387" s="31" t="s">
        <v>113</v>
      </c>
      <c r="F1387" s="12">
        <f>SUMIFS('Inventory Details'!$H:$H,'Inventory Details'!$B:$B,$B1387,'Inventory Details'!$E:$E,$E1387)</f>
        <v>20</v>
      </c>
      <c r="G1387" s="12">
        <f>SUMIFS('PO Details'!$H:$H,'PO Details'!$D:$D,Planning!$B1387,'PO Details'!$L:$L,$E1387)</f>
        <v>15</v>
      </c>
      <c r="H1387" s="12">
        <f>SUMIFS('SO Details'!$G:$G,'SO Details'!$D:$D,Planning!$B1387,'SO Details'!$K:$K,$E1387)</f>
        <v>0</v>
      </c>
      <c r="I1387" s="20">
        <f>IF(COUNTIFS($C:$C,B1387)&gt;1,SUMIFS('Sales Hx'!$Q:$Q,'Sales Hx'!$B:$B,_xlfn.XLOOKUP(B1387,C:C,B:B),'Sales Hx'!$D:$D,Planning!$E1387),SUMIFS('Sales Hx'!$Q:$Q,'Sales Hx'!$B:$B,Planning!$B1387,'Sales Hx'!$D:$D,Planning!$E1387))</f>
        <v>4.1999999999999993</v>
      </c>
      <c r="J1387" s="16">
        <f>IF(COUNTIFS($C:$C,B1387)&gt;1,SUMIFS('Sales Hx'!$S:$S,'Sales Hx'!$B:$B,_xlfn.XLOOKUP(B1387,C:C,B:B),'Sales Hx'!$D:$D,E1387),SUMIFS('Sales Hx'!$S:$S,'Sales Hx'!$B:$B,$B1387,'Sales Hx'!$D:$D,$E1387))</f>
        <v>6.0526315789473685E-2</v>
      </c>
      <c r="K1387" s="16">
        <f t="shared" si="117"/>
        <v>8.3333333333333339</v>
      </c>
      <c r="L1387" s="12">
        <f>IF(M1387&lt;&gt;"",M1387,IF(COUNTIFS($C:$C,B1387)&gt;1,SUMIFS('Sales Hx'!V:V,'Sales Hx'!$B:$B,_xlfn.XLOOKUP(B1387,C:C,B:B),'Sales Hx'!$D:$D,$E1387),SUMIFS('Sales Hx'!V:V,'Sales Hx'!$B:$B,$B1387,'Sales Hx'!$D:$D,$E1387)))</f>
        <v>0</v>
      </c>
      <c r="M1387" s="12">
        <v>0</v>
      </c>
      <c r="N1387" s="15">
        <f t="shared" si="119"/>
        <v>6.0526315789473685E-2</v>
      </c>
      <c r="O1387" s="21">
        <f t="shared" si="116"/>
        <v>0</v>
      </c>
      <c r="P1387" s="24">
        <v>0.48</v>
      </c>
      <c r="Q1387" s="18">
        <f t="shared" si="118"/>
        <v>0</v>
      </c>
      <c r="R1387" s="2">
        <v>1</v>
      </c>
      <c r="S1387" s="2">
        <v>120</v>
      </c>
      <c r="T1387" s="2" t="s">
        <v>4647</v>
      </c>
      <c r="U1387" s="28">
        <f>IF(G1387=0,"",_xlfn.MINIFS('PO Details'!$I:$I,'PO Details'!$D:$D,Planning!$B1387,'PO Details'!$L:$L,Planning!$E1387))</f>
        <v>45474</v>
      </c>
      <c r="V1387" s="29" t="s">
        <v>4640</v>
      </c>
      <c r="W1387" t="str">
        <f t="shared" si="115"/>
        <v/>
      </c>
      <c r="X1387" s="2">
        <v>120</v>
      </c>
    </row>
    <row r="1388" spans="1:24" x14ac:dyDescent="0.25">
      <c r="A1388" s="11" t="s">
        <v>4616</v>
      </c>
      <c r="B1388" s="22" t="s">
        <v>159</v>
      </c>
      <c r="C1388" s="22"/>
      <c r="D1388" s="22" t="s">
        <v>160</v>
      </c>
      <c r="E1388" s="31" t="s">
        <v>4746</v>
      </c>
      <c r="F1388" s="12">
        <f>SUMIFS('Inventory Details'!$H:$H,'Inventory Details'!$B:$B,$B1388,'Inventory Details'!$E:$E,$E1388)</f>
        <v>36</v>
      </c>
      <c r="G1388" s="12">
        <f>SUMIFS('PO Details'!$H:$H,'PO Details'!$D:$D,Planning!$B1388,'PO Details'!$L:$L,$E1388)</f>
        <v>30</v>
      </c>
      <c r="H1388" s="12">
        <f>SUMIFS('SO Details'!$G:$G,'SO Details'!$D:$D,Planning!$B1388,'SO Details'!$K:$K,$E1388)</f>
        <v>0</v>
      </c>
      <c r="I1388" s="20">
        <f>IF(COUNTIFS($C:$C,B1388)&gt;1,SUMIFS('Sales Hx'!$Q:$Q,'Sales Hx'!$B:$B,_xlfn.XLOOKUP(B1388,C:C,B:B),'Sales Hx'!$D:$D,Planning!$E1388),SUMIFS('Sales Hx'!$Q:$Q,'Sales Hx'!$B:$B,Planning!$B1388,'Sales Hx'!$D:$D,Planning!$E1388))</f>
        <v>12.6</v>
      </c>
      <c r="J1388" s="16">
        <f>IF(COUNTIFS($C:$C,B1388)&gt;1,SUMIFS('Sales Hx'!$S:$S,'Sales Hx'!$B:$B,_xlfn.XLOOKUP(B1388,C:C,B:B),'Sales Hx'!$D:$D,E1388),SUMIFS('Sales Hx'!$S:$S,'Sales Hx'!$B:$B,$B1388,'Sales Hx'!$D:$D,$E1388))</f>
        <v>0.12390350877192985</v>
      </c>
      <c r="K1388" s="16">
        <f t="shared" si="117"/>
        <v>5.2380952380952381</v>
      </c>
      <c r="L1388" s="12">
        <f>IF(M1388&lt;&gt;"",M1388,IF(COUNTIFS($C:$C,B1388)&gt;1,SUMIFS('Sales Hx'!V:V,'Sales Hx'!$B:$B,_xlfn.XLOOKUP(B1388,C:C,B:B),'Sales Hx'!$D:$D,$E1388),SUMIFS('Sales Hx'!V:V,'Sales Hx'!$B:$B,$B1388,'Sales Hx'!$D:$D,$E1388)))</f>
        <v>0</v>
      </c>
      <c r="M1388" s="12">
        <v>0</v>
      </c>
      <c r="N1388" s="15">
        <f t="shared" si="119"/>
        <v>0.12390350877192985</v>
      </c>
      <c r="O1388" s="21">
        <f t="shared" si="116"/>
        <v>0</v>
      </c>
      <c r="P1388" s="24">
        <v>0.48</v>
      </c>
      <c r="Q1388" s="18">
        <f t="shared" si="118"/>
        <v>0</v>
      </c>
      <c r="R1388" s="2">
        <v>1</v>
      </c>
      <c r="S1388" s="2">
        <v>120</v>
      </c>
      <c r="T1388" s="2" t="s">
        <v>4647</v>
      </c>
      <c r="U1388" s="28">
        <f>IF(G1388=0,"",_xlfn.MINIFS('PO Details'!$I:$I,'PO Details'!$D:$D,Planning!$B1388,'PO Details'!$L:$L,Planning!$E1388))</f>
        <v>45473</v>
      </c>
      <c r="V1388" s="29" t="s">
        <v>4640</v>
      </c>
      <c r="W1388" t="str">
        <f t="shared" si="115"/>
        <v/>
      </c>
      <c r="X1388" s="2">
        <v>120</v>
      </c>
    </row>
    <row r="1389" spans="1:24" x14ac:dyDescent="0.25">
      <c r="A1389" s="11" t="s">
        <v>4616</v>
      </c>
      <c r="B1389" s="22" t="s">
        <v>159</v>
      </c>
      <c r="C1389" s="22"/>
      <c r="D1389" s="22" t="s">
        <v>160</v>
      </c>
      <c r="E1389" s="31" t="s">
        <v>109</v>
      </c>
      <c r="F1389" s="12">
        <f>SUMIFS('Inventory Details'!$H:$H,'Inventory Details'!$B:$B,$B1389,'Inventory Details'!$E:$E,$E1389)</f>
        <v>14</v>
      </c>
      <c r="G1389" s="12">
        <f>SUMIFS('PO Details'!$H:$H,'PO Details'!$D:$D,Planning!$B1389,'PO Details'!$L:$L,$E1389)</f>
        <v>12</v>
      </c>
      <c r="H1389" s="12">
        <f>SUMIFS('SO Details'!$G:$G,'SO Details'!$D:$D,Planning!$B1389,'SO Details'!$K:$K,$E1389)</f>
        <v>0</v>
      </c>
      <c r="I1389" s="20">
        <f>IF(COUNTIFS($C:$C,B1389)&gt;1,SUMIFS('Sales Hx'!$Q:$Q,'Sales Hx'!$B:$B,_xlfn.XLOOKUP(B1389,C:C,B:B),'Sales Hx'!$D:$D,Planning!$E1389),SUMIFS('Sales Hx'!$Q:$Q,'Sales Hx'!$B:$B,Planning!$B1389,'Sales Hx'!$D:$D,Planning!$E1389))</f>
        <v>1.4</v>
      </c>
      <c r="J1389" s="16">
        <f>IF(COUNTIFS($C:$C,B1389)&gt;1,SUMIFS('Sales Hx'!$S:$S,'Sales Hx'!$B:$B,_xlfn.XLOOKUP(B1389,C:C,B:B),'Sales Hx'!$D:$D,E1389),SUMIFS('Sales Hx'!$S:$S,'Sales Hx'!$B:$B,$B1389,'Sales Hx'!$D:$D,$E1389))</f>
        <v>6.798245614035088E-2</v>
      </c>
      <c r="K1389" s="16">
        <f t="shared" si="117"/>
        <v>18.571428571428573</v>
      </c>
      <c r="L1389" s="12">
        <f>IF(M1389&lt;&gt;"",M1389,IF(COUNTIFS($C:$C,B1389)&gt;1,SUMIFS('Sales Hx'!V:V,'Sales Hx'!$B:$B,_xlfn.XLOOKUP(B1389,C:C,B:B),'Sales Hx'!$D:$D,$E1389),SUMIFS('Sales Hx'!V:V,'Sales Hx'!$B:$B,$B1389,'Sales Hx'!$D:$D,$E1389)))</f>
        <v>0</v>
      </c>
      <c r="M1389" s="12">
        <v>0</v>
      </c>
      <c r="N1389" s="15">
        <f t="shared" si="119"/>
        <v>6.798245614035088E-2</v>
      </c>
      <c r="O1389" s="21">
        <f t="shared" si="116"/>
        <v>0</v>
      </c>
      <c r="P1389" s="24">
        <v>0.48</v>
      </c>
      <c r="Q1389" s="18">
        <f t="shared" si="118"/>
        <v>0</v>
      </c>
      <c r="R1389" s="2">
        <v>1</v>
      </c>
      <c r="S1389" s="2">
        <v>120</v>
      </c>
      <c r="T1389" s="2" t="s">
        <v>4647</v>
      </c>
      <c r="U1389" s="28">
        <f>IF(G1389=0,"",_xlfn.MINIFS('PO Details'!$I:$I,'PO Details'!$D:$D,Planning!$B1389,'PO Details'!$L:$L,Planning!$E1389))</f>
        <v>45458</v>
      </c>
      <c r="V1389" s="29" t="s">
        <v>4640</v>
      </c>
      <c r="W1389" t="str">
        <f t="shared" si="115"/>
        <v>Max</v>
      </c>
      <c r="X1389" s="2">
        <v>120</v>
      </c>
    </row>
    <row r="1390" spans="1:24" x14ac:dyDescent="0.25">
      <c r="A1390" s="11" t="s">
        <v>4616</v>
      </c>
      <c r="B1390" s="22" t="s">
        <v>159</v>
      </c>
      <c r="C1390" s="22"/>
      <c r="D1390" s="22" t="s">
        <v>160</v>
      </c>
      <c r="E1390" s="31" t="s">
        <v>119</v>
      </c>
      <c r="F1390" s="12">
        <f>SUMIFS('Inventory Details'!$H:$H,'Inventory Details'!$B:$B,$B1390,'Inventory Details'!$E:$E,$E1390)</f>
        <v>0</v>
      </c>
      <c r="G1390" s="12">
        <f>SUMIFS('PO Details'!$H:$H,'PO Details'!$D:$D,Planning!$B1390,'PO Details'!$L:$L,$E1390)</f>
        <v>5</v>
      </c>
      <c r="H1390" s="12">
        <f>SUMIFS('SO Details'!$G:$G,'SO Details'!$D:$D,Planning!$B1390,'SO Details'!$K:$K,$E1390)</f>
        <v>0</v>
      </c>
      <c r="I1390" s="20">
        <f>IF(COUNTIFS($C:$C,B1390)&gt;1,SUMIFS('Sales Hx'!$Q:$Q,'Sales Hx'!$B:$B,_xlfn.XLOOKUP(B1390,C:C,B:B),'Sales Hx'!$D:$D,Planning!$E1390),SUMIFS('Sales Hx'!$Q:$Q,'Sales Hx'!$B:$B,Planning!$B1390,'Sales Hx'!$D:$D,Planning!$E1390))</f>
        <v>0</v>
      </c>
      <c r="J1390" s="16">
        <f>IF(COUNTIFS($C:$C,B1390)&gt;1,SUMIFS('Sales Hx'!$S:$S,'Sales Hx'!$B:$B,_xlfn.XLOOKUP(B1390,C:C,B:B),'Sales Hx'!$D:$D,E1390),SUMIFS('Sales Hx'!$S:$S,'Sales Hx'!$B:$B,$B1390,'Sales Hx'!$D:$D,$E1390))</f>
        <v>0</v>
      </c>
      <c r="K1390" s="16">
        <f t="shared" si="117"/>
        <v>0</v>
      </c>
      <c r="L1390" s="12">
        <f>IF(M1390&lt;&gt;"",M1390,IF(COUNTIFS($C:$C,B1390)&gt;1,SUMIFS('Sales Hx'!V:V,'Sales Hx'!$B:$B,_xlfn.XLOOKUP(B1390,C:C,B:B),'Sales Hx'!$D:$D,$E1390),SUMIFS('Sales Hx'!V:V,'Sales Hx'!$B:$B,$B1390,'Sales Hx'!$D:$D,$E1390)))</f>
        <v>0</v>
      </c>
      <c r="M1390" s="12">
        <v>0</v>
      </c>
      <c r="N1390" s="15">
        <f t="shared" si="119"/>
        <v>0</v>
      </c>
      <c r="O1390" s="21">
        <f t="shared" si="116"/>
        <v>0</v>
      </c>
      <c r="P1390" s="24">
        <v>0.48</v>
      </c>
      <c r="Q1390" s="18">
        <f t="shared" si="118"/>
        <v>0</v>
      </c>
      <c r="R1390" s="2">
        <v>1</v>
      </c>
      <c r="S1390" s="2">
        <v>120</v>
      </c>
      <c r="T1390" s="2" t="s">
        <v>4647</v>
      </c>
      <c r="U1390" s="28">
        <f>IF(G1390=0,"",_xlfn.MINIFS('PO Details'!$I:$I,'PO Details'!$D:$D,Planning!$B1390,'PO Details'!$L:$L,Planning!$E1390))</f>
        <v>45443</v>
      </c>
      <c r="V1390" s="29" t="s">
        <v>4640</v>
      </c>
      <c r="W1390" t="str">
        <f t="shared" si="115"/>
        <v/>
      </c>
      <c r="X1390" s="2">
        <v>120</v>
      </c>
    </row>
    <row r="1391" spans="1:24" x14ac:dyDescent="0.25">
      <c r="A1391" s="11" t="s">
        <v>4616</v>
      </c>
      <c r="B1391" s="22" t="s">
        <v>159</v>
      </c>
      <c r="C1391" s="22"/>
      <c r="D1391" s="22" t="s">
        <v>160</v>
      </c>
      <c r="E1391" s="31" t="s">
        <v>108</v>
      </c>
      <c r="F1391" s="12">
        <f>SUMIFS('Inventory Details'!$H:$H,'Inventory Details'!$B:$B,$B1391,'Inventory Details'!$E:$E,$E1391)</f>
        <v>3</v>
      </c>
      <c r="G1391" s="12">
        <f>SUMIFS('PO Details'!$H:$H,'PO Details'!$D:$D,Planning!$B1391,'PO Details'!$L:$L,$E1391)</f>
        <v>0</v>
      </c>
      <c r="H1391" s="12">
        <f>SUMIFS('SO Details'!$G:$G,'SO Details'!$D:$D,Planning!$B1391,'SO Details'!$K:$K,$E1391)</f>
        <v>0</v>
      </c>
      <c r="I1391" s="20">
        <f>IF(COUNTIFS($C:$C,B1391)&gt;1,SUMIFS('Sales Hx'!$Q:$Q,'Sales Hx'!$B:$B,_xlfn.XLOOKUP(B1391,C:C,B:B),'Sales Hx'!$D:$D,Planning!$E1391),SUMIFS('Sales Hx'!$Q:$Q,'Sales Hx'!$B:$B,Planning!$B1391,'Sales Hx'!$D:$D,Planning!$E1391))</f>
        <v>0</v>
      </c>
      <c r="J1391" s="16">
        <f>IF(COUNTIFS($C:$C,B1391)&gt;1,SUMIFS('Sales Hx'!$S:$S,'Sales Hx'!$B:$B,_xlfn.XLOOKUP(B1391,C:C,B:B),'Sales Hx'!$D:$D,E1391),SUMIFS('Sales Hx'!$S:$S,'Sales Hx'!$B:$B,$B1391,'Sales Hx'!$D:$D,$E1391))</f>
        <v>0.13157894736842105</v>
      </c>
      <c r="K1391" s="16">
        <f t="shared" si="117"/>
        <v>0</v>
      </c>
      <c r="L1391" s="12">
        <f>IF(M1391&lt;&gt;"",M1391,IF(COUNTIFS($C:$C,B1391)&gt;1,SUMIFS('Sales Hx'!V:V,'Sales Hx'!$B:$B,_xlfn.XLOOKUP(B1391,C:C,B:B),'Sales Hx'!$D:$D,$E1391),SUMIFS('Sales Hx'!V:V,'Sales Hx'!$B:$B,$B1391,'Sales Hx'!$D:$D,$E1391)))</f>
        <v>0</v>
      </c>
      <c r="M1391" s="12">
        <v>0</v>
      </c>
      <c r="N1391" s="15">
        <f t="shared" si="119"/>
        <v>0.13157894736842105</v>
      </c>
      <c r="O1391" s="21">
        <f t="shared" si="116"/>
        <v>0</v>
      </c>
      <c r="P1391" s="24">
        <v>0.48</v>
      </c>
      <c r="Q1391" s="18">
        <f t="shared" si="118"/>
        <v>0</v>
      </c>
      <c r="R1391" s="2">
        <v>1</v>
      </c>
      <c r="S1391" s="2">
        <v>120</v>
      </c>
      <c r="T1391" s="2" t="s">
        <v>4647</v>
      </c>
      <c r="U1391" s="28" t="str">
        <f>IF(G1391=0,"",_xlfn.MINIFS('PO Details'!$I:$I,'PO Details'!$D:$D,Planning!$B1391,'PO Details'!$L:$L,Planning!$E1391))</f>
        <v/>
      </c>
      <c r="V1391" s="29" t="s">
        <v>4640</v>
      </c>
      <c r="W1391" t="str">
        <f t="shared" si="115"/>
        <v/>
      </c>
      <c r="X1391" s="2">
        <v>120</v>
      </c>
    </row>
    <row r="1392" spans="1:24" x14ac:dyDescent="0.25">
      <c r="A1392" s="11" t="s">
        <v>4616</v>
      </c>
      <c r="B1392" s="22" t="s">
        <v>159</v>
      </c>
      <c r="C1392" s="22"/>
      <c r="D1392" s="22" t="s">
        <v>160</v>
      </c>
      <c r="E1392" s="31" t="s">
        <v>3890</v>
      </c>
      <c r="F1392" s="12">
        <f>SUMIFS('Inventory Details'!$H:$H,'Inventory Details'!$B:$B,$B1392,'Inventory Details'!$E:$E,$E1392)</f>
        <v>0</v>
      </c>
      <c r="G1392" s="12">
        <f>SUMIFS('PO Details'!$H:$H,'PO Details'!$D:$D,Planning!$B1392,'PO Details'!$L:$L,$E1392)</f>
        <v>0</v>
      </c>
      <c r="H1392" s="12">
        <f>SUMIFS('SO Details'!$G:$G,'SO Details'!$D:$D,Planning!$B1392,'SO Details'!$K:$K,$E1392)</f>
        <v>1</v>
      </c>
      <c r="I1392" s="20">
        <f>IF(COUNTIFS($C:$C,B1392)&gt;1,SUMIFS('Sales Hx'!$Q:$Q,'Sales Hx'!$B:$B,_xlfn.XLOOKUP(B1392,C:C,B:B),'Sales Hx'!$D:$D,Planning!$E1392),SUMIFS('Sales Hx'!$Q:$Q,'Sales Hx'!$B:$B,Planning!$B1392,'Sales Hx'!$D:$D,Planning!$E1392))</f>
        <v>0</v>
      </c>
      <c r="J1392" s="16">
        <f>IF(COUNTIFS($C:$C,B1392)&gt;1,SUMIFS('Sales Hx'!$S:$S,'Sales Hx'!$B:$B,_xlfn.XLOOKUP(B1392,C:C,B:B),'Sales Hx'!$D:$D,E1392),SUMIFS('Sales Hx'!$S:$S,'Sales Hx'!$B:$B,$B1392,'Sales Hx'!$D:$D,$E1392))</f>
        <v>0</v>
      </c>
      <c r="K1392" s="16">
        <f t="shared" si="117"/>
        <v>0</v>
      </c>
      <c r="L1392" s="12">
        <f>IF(M1392&lt;&gt;"",M1392,IF(COUNTIFS($C:$C,B1392)&gt;1,SUMIFS('Sales Hx'!V:V,'Sales Hx'!$B:$B,_xlfn.XLOOKUP(B1392,C:C,B:B),'Sales Hx'!$D:$D,$E1392),SUMIFS('Sales Hx'!V:V,'Sales Hx'!$B:$B,$B1392,'Sales Hx'!$D:$D,$E1392)))</f>
        <v>0</v>
      </c>
      <c r="M1392" s="12">
        <v>0</v>
      </c>
      <c r="N1392" s="15">
        <f t="shared" si="119"/>
        <v>0</v>
      </c>
      <c r="O1392" s="21">
        <f t="shared" si="116"/>
        <v>1</v>
      </c>
      <c r="P1392" s="24">
        <v>0.48</v>
      </c>
      <c r="Q1392" s="18">
        <f t="shared" si="118"/>
        <v>0.48</v>
      </c>
      <c r="R1392" s="2">
        <v>1</v>
      </c>
      <c r="S1392" s="2">
        <v>120</v>
      </c>
      <c r="T1392" s="2" t="s">
        <v>4647</v>
      </c>
      <c r="U1392" s="28" t="str">
        <f>IF(G1392=0,"",_xlfn.MINIFS('PO Details'!$I:$I,'PO Details'!$D:$D,Planning!$B1392,'PO Details'!$L:$L,Planning!$E1392))</f>
        <v/>
      </c>
      <c r="V1392" s="29" t="s">
        <v>4640</v>
      </c>
      <c r="W1392" t="str">
        <f t="shared" si="115"/>
        <v/>
      </c>
      <c r="X1392" s="2">
        <v>120</v>
      </c>
    </row>
    <row r="1393" spans="1:24" x14ac:dyDescent="0.25">
      <c r="A1393" s="11" t="s">
        <v>4616</v>
      </c>
      <c r="B1393" s="22" t="s">
        <v>159</v>
      </c>
      <c r="C1393" s="22"/>
      <c r="D1393" s="22" t="s">
        <v>160</v>
      </c>
      <c r="E1393" s="31" t="s">
        <v>2214</v>
      </c>
      <c r="F1393" s="12">
        <f>SUMIFS('Inventory Details'!$H:$H,'Inventory Details'!$B:$B,$B1393,'Inventory Details'!$E:$E,$E1393)</f>
        <v>0</v>
      </c>
      <c r="G1393" s="12">
        <f>SUMIFS('PO Details'!$H:$H,'PO Details'!$D:$D,Planning!$B1393,'PO Details'!$L:$L,$E1393)</f>
        <v>0</v>
      </c>
      <c r="H1393" s="12">
        <f>SUMIFS('SO Details'!$G:$G,'SO Details'!$D:$D,Planning!$B1393,'SO Details'!$K:$K,$E1393)</f>
        <v>0</v>
      </c>
      <c r="I1393" s="20">
        <f>IF(COUNTIFS($C:$C,B1393)&gt;1,SUMIFS('Sales Hx'!$Q:$Q,'Sales Hx'!$B:$B,_xlfn.XLOOKUP(B1393,C:C,B:B),'Sales Hx'!$D:$D,Planning!$E1393),SUMIFS('Sales Hx'!$Q:$Q,'Sales Hx'!$B:$B,Planning!$B1393,'Sales Hx'!$D:$D,Planning!$E1393))</f>
        <v>0</v>
      </c>
      <c r="J1393" s="16">
        <f>IF(COUNTIFS($C:$C,B1393)&gt;1,SUMIFS('Sales Hx'!$S:$S,'Sales Hx'!$B:$B,_xlfn.XLOOKUP(B1393,C:C,B:B),'Sales Hx'!$D:$D,E1393),SUMIFS('Sales Hx'!$S:$S,'Sales Hx'!$B:$B,$B1393,'Sales Hx'!$D:$D,$E1393))</f>
        <v>8.2236842105263164E-2</v>
      </c>
      <c r="K1393" s="16">
        <f t="shared" si="117"/>
        <v>0</v>
      </c>
      <c r="L1393" s="12">
        <f>IF(M1393&lt;&gt;"",M1393,IF(COUNTIFS($C:$C,B1393)&gt;1,SUMIFS('Sales Hx'!V:V,'Sales Hx'!$B:$B,_xlfn.XLOOKUP(B1393,C:C,B:B),'Sales Hx'!$D:$D,$E1393),SUMIFS('Sales Hx'!V:V,'Sales Hx'!$B:$B,$B1393,'Sales Hx'!$D:$D,$E1393)))</f>
        <v>0</v>
      </c>
      <c r="M1393" s="12">
        <v>0</v>
      </c>
      <c r="N1393" s="15">
        <f t="shared" si="119"/>
        <v>8.2236842105263164E-2</v>
      </c>
      <c r="O1393" s="21">
        <f t="shared" si="116"/>
        <v>10</v>
      </c>
      <c r="P1393" s="24">
        <v>0.48</v>
      </c>
      <c r="Q1393" s="18">
        <f t="shared" si="118"/>
        <v>4.8</v>
      </c>
      <c r="R1393" s="2">
        <v>1</v>
      </c>
      <c r="S1393" s="2">
        <v>120</v>
      </c>
      <c r="T1393" s="2" t="s">
        <v>4647</v>
      </c>
      <c r="U1393" s="28" t="str">
        <f>IF(G1393=0,"",_xlfn.MINIFS('PO Details'!$I:$I,'PO Details'!$D:$D,Planning!$B1393,'PO Details'!$L:$L,Planning!$E1393))</f>
        <v/>
      </c>
      <c r="V1393" s="29" t="s">
        <v>4640</v>
      </c>
      <c r="W1393" t="str">
        <f t="shared" si="115"/>
        <v/>
      </c>
      <c r="X1393" s="2">
        <v>120</v>
      </c>
    </row>
    <row r="1394" spans="1:24" x14ac:dyDescent="0.25">
      <c r="A1394" s="11" t="s">
        <v>4616</v>
      </c>
      <c r="B1394" s="22" t="s">
        <v>161</v>
      </c>
      <c r="C1394" s="22"/>
      <c r="D1394" s="22" t="s">
        <v>162</v>
      </c>
      <c r="E1394" s="31" t="s">
        <v>106</v>
      </c>
      <c r="F1394" s="12">
        <f>SUMIFS('Inventory Details'!$H:$H,'Inventory Details'!$B:$B,$B1394,'Inventory Details'!$E:$E,$E1394)</f>
        <v>0</v>
      </c>
      <c r="G1394" s="12">
        <f>SUMIFS('PO Details'!$H:$H,'PO Details'!$D:$D,Planning!$B1394,'PO Details'!$L:$L,$E1394)</f>
        <v>40</v>
      </c>
      <c r="H1394" s="12">
        <f>SUMIFS('SO Details'!$G:$G,'SO Details'!$D:$D,Planning!$B1394,'SO Details'!$K:$K,$E1394)</f>
        <v>0</v>
      </c>
      <c r="I1394" s="20">
        <f>IF(COUNTIFS($C:$C,B1394)&gt;1,SUMIFS('Sales Hx'!$Q:$Q,'Sales Hx'!$B:$B,_xlfn.XLOOKUP(B1394,C:C,B:B),'Sales Hx'!$D:$D,Planning!$E1394),SUMIFS('Sales Hx'!$Q:$Q,'Sales Hx'!$B:$B,Planning!$B1394,'Sales Hx'!$D:$D,Planning!$E1394))</f>
        <v>33.599999999999994</v>
      </c>
      <c r="J1394" s="16">
        <f>IF(COUNTIFS($C:$C,B1394)&gt;1,SUMIFS('Sales Hx'!$S:$S,'Sales Hx'!$B:$B,_xlfn.XLOOKUP(B1394,C:C,B:B),'Sales Hx'!$D:$D,E1394),SUMIFS('Sales Hx'!$S:$S,'Sales Hx'!$B:$B,$B1394,'Sales Hx'!$D:$D,$E1394))</f>
        <v>0.28453947368421051</v>
      </c>
      <c r="K1394" s="16">
        <f t="shared" si="117"/>
        <v>1.1904761904761907</v>
      </c>
      <c r="L1394" s="12">
        <f>IF(M1394&lt;&gt;"",M1394,IF(COUNTIFS($C:$C,B1394)&gt;1,SUMIFS('Sales Hx'!V:V,'Sales Hx'!$B:$B,_xlfn.XLOOKUP(B1394,C:C,B:B),'Sales Hx'!$D:$D,$E1394),SUMIFS('Sales Hx'!V:V,'Sales Hx'!$B:$B,$B1394,'Sales Hx'!$D:$D,$E1394)))</f>
        <v>0</v>
      </c>
      <c r="M1394" s="12">
        <v>0</v>
      </c>
      <c r="N1394" s="15">
        <f t="shared" si="119"/>
        <v>0.28453947368421051</v>
      </c>
      <c r="O1394" s="21">
        <f t="shared" si="116"/>
        <v>0</v>
      </c>
      <c r="P1394" s="24">
        <v>0.48</v>
      </c>
      <c r="Q1394" s="18">
        <f t="shared" si="118"/>
        <v>0</v>
      </c>
      <c r="R1394" s="2">
        <v>1</v>
      </c>
      <c r="S1394" s="2">
        <v>120</v>
      </c>
      <c r="T1394" s="2" t="s">
        <v>4647</v>
      </c>
      <c r="U1394" s="28">
        <f>IF(G1394=0,"",_xlfn.MINIFS('PO Details'!$I:$I,'PO Details'!$D:$D,Planning!$B1394,'PO Details'!$L:$L,Planning!$E1394))</f>
        <v>45443</v>
      </c>
      <c r="V1394" s="29" t="s">
        <v>4640</v>
      </c>
      <c r="W1394" t="str">
        <f t="shared" si="115"/>
        <v/>
      </c>
      <c r="X1394" s="2">
        <v>120</v>
      </c>
    </row>
    <row r="1395" spans="1:24" x14ac:dyDescent="0.25">
      <c r="A1395" s="11" t="s">
        <v>4616</v>
      </c>
      <c r="B1395" s="22" t="s">
        <v>161</v>
      </c>
      <c r="C1395" s="22"/>
      <c r="D1395" s="22" t="s">
        <v>162</v>
      </c>
      <c r="E1395" s="31" t="s">
        <v>820</v>
      </c>
      <c r="F1395" s="12">
        <f>SUMIFS('Inventory Details'!$H:$H,'Inventory Details'!$B:$B,$B1395,'Inventory Details'!$E:$E,$E1395)</f>
        <v>3</v>
      </c>
      <c r="G1395" s="12">
        <f>SUMIFS('PO Details'!$H:$H,'PO Details'!$D:$D,Planning!$B1395,'PO Details'!$L:$L,$E1395)</f>
        <v>25</v>
      </c>
      <c r="H1395" s="12">
        <f>SUMIFS('SO Details'!$G:$G,'SO Details'!$D:$D,Planning!$B1395,'SO Details'!$K:$K,$E1395)</f>
        <v>0</v>
      </c>
      <c r="I1395" s="20">
        <f>IF(COUNTIFS($C:$C,B1395)&gt;1,SUMIFS('Sales Hx'!$Q:$Q,'Sales Hx'!$B:$B,_xlfn.XLOOKUP(B1395,C:C,B:B),'Sales Hx'!$D:$D,Planning!$E1395),SUMIFS('Sales Hx'!$Q:$Q,'Sales Hx'!$B:$B,Planning!$B1395,'Sales Hx'!$D:$D,Planning!$E1395))</f>
        <v>0</v>
      </c>
      <c r="J1395" s="16">
        <f>IF(COUNTIFS($C:$C,B1395)&gt;1,SUMIFS('Sales Hx'!$S:$S,'Sales Hx'!$B:$B,_xlfn.XLOOKUP(B1395,C:C,B:B),'Sales Hx'!$D:$D,E1395),SUMIFS('Sales Hx'!$S:$S,'Sales Hx'!$B:$B,$B1395,'Sales Hx'!$D:$D,$E1395))</f>
        <v>0</v>
      </c>
      <c r="K1395" s="16">
        <f t="shared" si="117"/>
        <v>0</v>
      </c>
      <c r="L1395" s="12">
        <f>IF(M1395&lt;&gt;"",M1395,IF(COUNTIFS($C:$C,B1395)&gt;1,SUMIFS('Sales Hx'!V:V,'Sales Hx'!$B:$B,_xlfn.XLOOKUP(B1395,C:C,B:B),'Sales Hx'!$D:$D,$E1395),SUMIFS('Sales Hx'!V:V,'Sales Hx'!$B:$B,$B1395,'Sales Hx'!$D:$D,$E1395)))</f>
        <v>0</v>
      </c>
      <c r="M1395" s="12">
        <v>0</v>
      </c>
      <c r="N1395" s="15">
        <f t="shared" si="119"/>
        <v>0</v>
      </c>
      <c r="O1395" s="21">
        <f t="shared" si="116"/>
        <v>0</v>
      </c>
      <c r="P1395" s="24">
        <v>0.48</v>
      </c>
      <c r="Q1395" s="18">
        <f t="shared" si="118"/>
        <v>0</v>
      </c>
      <c r="R1395" s="2">
        <v>1</v>
      </c>
      <c r="S1395" s="2">
        <v>120</v>
      </c>
      <c r="T1395" s="2" t="s">
        <v>4647</v>
      </c>
      <c r="U1395" s="28">
        <f>IF(G1395=0,"",_xlfn.MINIFS('PO Details'!$I:$I,'PO Details'!$D:$D,Planning!$B1395,'PO Details'!$L:$L,Planning!$E1395))</f>
        <v>45474</v>
      </c>
      <c r="V1395" s="29" t="s">
        <v>4640</v>
      </c>
      <c r="W1395" t="str">
        <f t="shared" ref="W1395:W1458" si="120">IF(K1395=_xlfn.MAXIFS(K:K,B:B,B1395),"Max","")</f>
        <v/>
      </c>
      <c r="X1395" s="2">
        <v>120</v>
      </c>
    </row>
    <row r="1396" spans="1:24" x14ac:dyDescent="0.25">
      <c r="A1396" s="11" t="s">
        <v>4616</v>
      </c>
      <c r="B1396" s="22" t="s">
        <v>161</v>
      </c>
      <c r="C1396" s="22"/>
      <c r="D1396" s="22" t="s">
        <v>162</v>
      </c>
      <c r="E1396" s="31" t="s">
        <v>109</v>
      </c>
      <c r="F1396" s="12">
        <f>SUMIFS('Inventory Details'!$H:$H,'Inventory Details'!$B:$B,$B1396,'Inventory Details'!$E:$E,$E1396)</f>
        <v>8</v>
      </c>
      <c r="G1396" s="12">
        <f>SUMIFS('PO Details'!$H:$H,'PO Details'!$D:$D,Planning!$B1396,'PO Details'!$L:$L,$E1396)</f>
        <v>20</v>
      </c>
      <c r="H1396" s="12">
        <f>SUMIFS('SO Details'!$G:$G,'SO Details'!$D:$D,Planning!$B1396,'SO Details'!$K:$K,$E1396)</f>
        <v>0</v>
      </c>
      <c r="I1396" s="20">
        <f>IF(COUNTIFS($C:$C,B1396)&gt;1,SUMIFS('Sales Hx'!$Q:$Q,'Sales Hx'!$B:$B,_xlfn.XLOOKUP(B1396,C:C,B:B),'Sales Hx'!$D:$D,Planning!$E1396),SUMIFS('Sales Hx'!$Q:$Q,'Sales Hx'!$B:$B,Planning!$B1396,'Sales Hx'!$D:$D,Planning!$E1396))</f>
        <v>0</v>
      </c>
      <c r="J1396" s="16">
        <f>IF(COUNTIFS($C:$C,B1396)&gt;1,SUMIFS('Sales Hx'!$S:$S,'Sales Hx'!$B:$B,_xlfn.XLOOKUP(B1396,C:C,B:B),'Sales Hx'!$D:$D,E1396),SUMIFS('Sales Hx'!$S:$S,'Sales Hx'!$B:$B,$B1396,'Sales Hx'!$D:$D,$E1396))</f>
        <v>0.1206140350877193</v>
      </c>
      <c r="K1396" s="16">
        <f t="shared" si="117"/>
        <v>0</v>
      </c>
      <c r="L1396" s="12">
        <f>IF(M1396&lt;&gt;"",M1396,IF(COUNTIFS($C:$C,B1396)&gt;1,SUMIFS('Sales Hx'!V:V,'Sales Hx'!$B:$B,_xlfn.XLOOKUP(B1396,C:C,B:B),'Sales Hx'!$D:$D,$E1396),SUMIFS('Sales Hx'!V:V,'Sales Hx'!$B:$B,$B1396,'Sales Hx'!$D:$D,$E1396)))</f>
        <v>0</v>
      </c>
      <c r="M1396" s="12">
        <v>0</v>
      </c>
      <c r="N1396" s="15">
        <f t="shared" si="119"/>
        <v>0.1206140350877193</v>
      </c>
      <c r="O1396" s="21">
        <f t="shared" si="116"/>
        <v>0</v>
      </c>
      <c r="P1396" s="24">
        <v>0.48</v>
      </c>
      <c r="Q1396" s="18">
        <f t="shared" si="118"/>
        <v>0</v>
      </c>
      <c r="R1396" s="2">
        <v>1</v>
      </c>
      <c r="S1396" s="2">
        <v>120</v>
      </c>
      <c r="T1396" s="2" t="s">
        <v>4647</v>
      </c>
      <c r="U1396" s="28">
        <f>IF(G1396=0,"",_xlfn.MINIFS('PO Details'!$I:$I,'PO Details'!$D:$D,Planning!$B1396,'PO Details'!$L:$L,Planning!$E1396))</f>
        <v>45458</v>
      </c>
      <c r="V1396" s="29" t="s">
        <v>4640</v>
      </c>
      <c r="W1396" t="str">
        <f t="shared" si="120"/>
        <v/>
      </c>
      <c r="X1396" s="2">
        <v>120</v>
      </c>
    </row>
    <row r="1397" spans="1:24" x14ac:dyDescent="0.25">
      <c r="A1397" s="11" t="s">
        <v>4616</v>
      </c>
      <c r="B1397" s="22" t="s">
        <v>161</v>
      </c>
      <c r="C1397" s="22"/>
      <c r="D1397" s="22" t="s">
        <v>162</v>
      </c>
      <c r="E1397" s="31" t="s">
        <v>4746</v>
      </c>
      <c r="F1397" s="12">
        <f>SUMIFS('Inventory Details'!$H:$H,'Inventory Details'!$B:$B,$B1397,'Inventory Details'!$E:$E,$E1397)</f>
        <v>7</v>
      </c>
      <c r="G1397" s="12">
        <f>SUMIFS('PO Details'!$H:$H,'PO Details'!$D:$D,Planning!$B1397,'PO Details'!$L:$L,$E1397)</f>
        <v>25</v>
      </c>
      <c r="H1397" s="12">
        <f>SUMIFS('SO Details'!$G:$G,'SO Details'!$D:$D,Planning!$B1397,'SO Details'!$K:$K,$E1397)</f>
        <v>1</v>
      </c>
      <c r="I1397" s="20">
        <f>IF(COUNTIFS($C:$C,B1397)&gt;1,SUMIFS('Sales Hx'!$Q:$Q,'Sales Hx'!$B:$B,_xlfn.XLOOKUP(B1397,C:C,B:B),'Sales Hx'!$D:$D,Planning!$E1397),SUMIFS('Sales Hx'!$Q:$Q,'Sales Hx'!$B:$B,Planning!$B1397,'Sales Hx'!$D:$D,Planning!$E1397))</f>
        <v>16.799999999999997</v>
      </c>
      <c r="J1397" s="16">
        <f>IF(COUNTIFS($C:$C,B1397)&gt;1,SUMIFS('Sales Hx'!$S:$S,'Sales Hx'!$B:$B,_xlfn.XLOOKUP(B1397,C:C,B:B),'Sales Hx'!$D:$D,E1397),SUMIFS('Sales Hx'!$S:$S,'Sales Hx'!$B:$B,$B1397,'Sales Hx'!$D:$D,$E1397))</f>
        <v>0.12417763157894736</v>
      </c>
      <c r="K1397" s="16">
        <f t="shared" si="117"/>
        <v>1.9047619047619051</v>
      </c>
      <c r="L1397" s="12">
        <f>IF(M1397&lt;&gt;"",M1397,IF(COUNTIFS($C:$C,B1397)&gt;1,SUMIFS('Sales Hx'!V:V,'Sales Hx'!$B:$B,_xlfn.XLOOKUP(B1397,C:C,B:B),'Sales Hx'!$D:$D,$E1397),SUMIFS('Sales Hx'!V:V,'Sales Hx'!$B:$B,$B1397,'Sales Hx'!$D:$D,$E1397)))</f>
        <v>0</v>
      </c>
      <c r="M1397" s="12">
        <v>0</v>
      </c>
      <c r="N1397" s="15">
        <f t="shared" si="119"/>
        <v>0.12417763157894736</v>
      </c>
      <c r="O1397" s="21">
        <f t="shared" si="116"/>
        <v>0</v>
      </c>
      <c r="P1397" s="24">
        <v>0.48</v>
      </c>
      <c r="Q1397" s="18">
        <f t="shared" si="118"/>
        <v>0</v>
      </c>
      <c r="R1397" s="2">
        <v>1</v>
      </c>
      <c r="S1397" s="2">
        <v>120</v>
      </c>
      <c r="T1397" s="2" t="s">
        <v>4647</v>
      </c>
      <c r="U1397" s="28">
        <f>IF(G1397=0,"",_xlfn.MINIFS('PO Details'!$I:$I,'PO Details'!$D:$D,Planning!$B1397,'PO Details'!$L:$L,Planning!$E1397))</f>
        <v>45516</v>
      </c>
      <c r="V1397" s="29" t="s">
        <v>4640</v>
      </c>
      <c r="W1397" t="str">
        <f t="shared" si="120"/>
        <v>Max</v>
      </c>
      <c r="X1397" s="2">
        <v>120</v>
      </c>
    </row>
    <row r="1398" spans="1:24" x14ac:dyDescent="0.25">
      <c r="A1398" s="11" t="s">
        <v>4616</v>
      </c>
      <c r="B1398" s="22" t="s">
        <v>161</v>
      </c>
      <c r="C1398" s="22"/>
      <c r="D1398" s="22" t="s">
        <v>162</v>
      </c>
      <c r="E1398" s="31" t="s">
        <v>119</v>
      </c>
      <c r="F1398" s="12">
        <f>SUMIFS('Inventory Details'!$H:$H,'Inventory Details'!$B:$B,$B1398,'Inventory Details'!$E:$E,$E1398)</f>
        <v>0</v>
      </c>
      <c r="G1398" s="12">
        <f>SUMIFS('PO Details'!$H:$H,'PO Details'!$D:$D,Planning!$B1398,'PO Details'!$L:$L,$E1398)</f>
        <v>5</v>
      </c>
      <c r="H1398" s="12">
        <f>SUMIFS('SO Details'!$G:$G,'SO Details'!$D:$D,Planning!$B1398,'SO Details'!$K:$K,$E1398)</f>
        <v>0</v>
      </c>
      <c r="I1398" s="20">
        <f>IF(COUNTIFS($C:$C,B1398)&gt;1,SUMIFS('Sales Hx'!$Q:$Q,'Sales Hx'!$B:$B,_xlfn.XLOOKUP(B1398,C:C,B:B),'Sales Hx'!$D:$D,Planning!$E1398),SUMIFS('Sales Hx'!$Q:$Q,'Sales Hx'!$B:$B,Planning!$B1398,'Sales Hx'!$D:$D,Planning!$E1398))</f>
        <v>0</v>
      </c>
      <c r="J1398" s="16">
        <f>IF(COUNTIFS($C:$C,B1398)&gt;1,SUMIFS('Sales Hx'!$S:$S,'Sales Hx'!$B:$B,_xlfn.XLOOKUP(B1398,C:C,B:B),'Sales Hx'!$D:$D,E1398),SUMIFS('Sales Hx'!$S:$S,'Sales Hx'!$B:$B,$B1398,'Sales Hx'!$D:$D,$E1398))</f>
        <v>0</v>
      </c>
      <c r="K1398" s="16">
        <f t="shared" si="117"/>
        <v>0</v>
      </c>
      <c r="L1398" s="12">
        <f>IF(M1398&lt;&gt;"",M1398,IF(COUNTIFS($C:$C,B1398)&gt;1,SUMIFS('Sales Hx'!V:V,'Sales Hx'!$B:$B,_xlfn.XLOOKUP(B1398,C:C,B:B),'Sales Hx'!$D:$D,$E1398),SUMIFS('Sales Hx'!V:V,'Sales Hx'!$B:$B,$B1398,'Sales Hx'!$D:$D,$E1398)))</f>
        <v>0</v>
      </c>
      <c r="M1398" s="12">
        <v>0</v>
      </c>
      <c r="N1398" s="15">
        <f t="shared" si="119"/>
        <v>0</v>
      </c>
      <c r="O1398" s="21">
        <f t="shared" si="116"/>
        <v>0</v>
      </c>
      <c r="P1398" s="24">
        <v>0.48</v>
      </c>
      <c r="Q1398" s="18">
        <f t="shared" si="118"/>
        <v>0</v>
      </c>
      <c r="R1398" s="2">
        <v>1</v>
      </c>
      <c r="S1398" s="2">
        <v>120</v>
      </c>
      <c r="T1398" s="2" t="s">
        <v>4647</v>
      </c>
      <c r="U1398" s="28">
        <f>IF(G1398=0,"",_xlfn.MINIFS('PO Details'!$I:$I,'PO Details'!$D:$D,Planning!$B1398,'PO Details'!$L:$L,Planning!$E1398))</f>
        <v>45443</v>
      </c>
      <c r="V1398" s="29" t="s">
        <v>4640</v>
      </c>
      <c r="W1398" t="str">
        <f t="shared" si="120"/>
        <v/>
      </c>
      <c r="X1398" s="2">
        <v>120</v>
      </c>
    </row>
    <row r="1399" spans="1:24" x14ac:dyDescent="0.25">
      <c r="A1399" s="11" t="s">
        <v>4616</v>
      </c>
      <c r="B1399" s="22" t="s">
        <v>161</v>
      </c>
      <c r="C1399" s="22"/>
      <c r="D1399" s="22" t="s">
        <v>162</v>
      </c>
      <c r="E1399" s="31" t="s">
        <v>113</v>
      </c>
      <c r="F1399" s="12">
        <f>SUMIFS('Inventory Details'!$H:$H,'Inventory Details'!$B:$B,$B1399,'Inventory Details'!$E:$E,$E1399)</f>
        <v>33</v>
      </c>
      <c r="G1399" s="12">
        <f>SUMIFS('PO Details'!$H:$H,'PO Details'!$D:$D,Planning!$B1399,'PO Details'!$L:$L,$E1399)</f>
        <v>0</v>
      </c>
      <c r="H1399" s="12">
        <f>SUMIFS('SO Details'!$G:$G,'SO Details'!$D:$D,Planning!$B1399,'SO Details'!$K:$K,$E1399)</f>
        <v>3</v>
      </c>
      <c r="I1399" s="20">
        <f>IF(COUNTIFS($C:$C,B1399)&gt;1,SUMIFS('Sales Hx'!$Q:$Q,'Sales Hx'!$B:$B,_xlfn.XLOOKUP(B1399,C:C,B:B),'Sales Hx'!$D:$D,Planning!$E1399),SUMIFS('Sales Hx'!$Q:$Q,'Sales Hx'!$B:$B,Planning!$B1399,'Sales Hx'!$D:$D,Planning!$E1399))</f>
        <v>0</v>
      </c>
      <c r="J1399" s="16">
        <f>IF(COUNTIFS($C:$C,B1399)&gt;1,SUMIFS('Sales Hx'!$S:$S,'Sales Hx'!$B:$B,_xlfn.XLOOKUP(B1399,C:C,B:B),'Sales Hx'!$D:$D,E1399),SUMIFS('Sales Hx'!$S:$S,'Sales Hx'!$B:$B,$B1399,'Sales Hx'!$D:$D,$E1399))</f>
        <v>7.7302631578947373E-2</v>
      </c>
      <c r="K1399" s="16">
        <f t="shared" si="117"/>
        <v>0</v>
      </c>
      <c r="L1399" s="12">
        <f>IF(M1399&lt;&gt;"",M1399,IF(COUNTIFS($C:$C,B1399)&gt;1,SUMIFS('Sales Hx'!V:V,'Sales Hx'!$B:$B,_xlfn.XLOOKUP(B1399,C:C,B:B),'Sales Hx'!$D:$D,$E1399),SUMIFS('Sales Hx'!V:V,'Sales Hx'!$B:$B,$B1399,'Sales Hx'!$D:$D,$E1399)))</f>
        <v>0</v>
      </c>
      <c r="M1399" s="12">
        <v>0</v>
      </c>
      <c r="N1399" s="15">
        <f t="shared" si="119"/>
        <v>7.7302631578947373E-2</v>
      </c>
      <c r="O1399" s="21">
        <f t="shared" si="116"/>
        <v>0</v>
      </c>
      <c r="P1399" s="24">
        <v>0.48</v>
      </c>
      <c r="Q1399" s="18">
        <f t="shared" si="118"/>
        <v>0</v>
      </c>
      <c r="R1399" s="2">
        <v>1</v>
      </c>
      <c r="S1399" s="2">
        <v>120</v>
      </c>
      <c r="T1399" s="2" t="s">
        <v>4647</v>
      </c>
      <c r="U1399" s="28" t="str">
        <f>IF(G1399=0,"",_xlfn.MINIFS('PO Details'!$I:$I,'PO Details'!$D:$D,Planning!$B1399,'PO Details'!$L:$L,Planning!$E1399))</f>
        <v/>
      </c>
      <c r="V1399" s="29" t="s">
        <v>4640</v>
      </c>
      <c r="W1399" t="str">
        <f t="shared" si="120"/>
        <v/>
      </c>
      <c r="X1399" s="2">
        <v>120</v>
      </c>
    </row>
    <row r="1400" spans="1:24" x14ac:dyDescent="0.25">
      <c r="A1400" s="11" t="s">
        <v>4616</v>
      </c>
      <c r="B1400" s="22" t="s">
        <v>161</v>
      </c>
      <c r="C1400" s="22"/>
      <c r="D1400" s="22" t="s">
        <v>162</v>
      </c>
      <c r="E1400" s="31" t="s">
        <v>108</v>
      </c>
      <c r="F1400" s="12">
        <f>SUMIFS('Inventory Details'!$H:$H,'Inventory Details'!$B:$B,$B1400,'Inventory Details'!$E:$E,$E1400)</f>
        <v>0</v>
      </c>
      <c r="G1400" s="12">
        <f>SUMIFS('PO Details'!$H:$H,'PO Details'!$D:$D,Planning!$B1400,'PO Details'!$L:$L,$E1400)</f>
        <v>0</v>
      </c>
      <c r="H1400" s="12">
        <f>SUMIFS('SO Details'!$G:$G,'SO Details'!$D:$D,Planning!$B1400,'SO Details'!$K:$K,$E1400)</f>
        <v>0</v>
      </c>
      <c r="I1400" s="20">
        <f>IF(COUNTIFS($C:$C,B1400)&gt;1,SUMIFS('Sales Hx'!$Q:$Q,'Sales Hx'!$B:$B,_xlfn.XLOOKUP(B1400,C:C,B:B),'Sales Hx'!$D:$D,Planning!$E1400),SUMIFS('Sales Hx'!$Q:$Q,'Sales Hx'!$B:$B,Planning!$B1400,'Sales Hx'!$D:$D,Planning!$E1400))</f>
        <v>0</v>
      </c>
      <c r="J1400" s="16">
        <f>IF(COUNTIFS($C:$C,B1400)&gt;1,SUMIFS('Sales Hx'!$S:$S,'Sales Hx'!$B:$B,_xlfn.XLOOKUP(B1400,C:C,B:B),'Sales Hx'!$D:$D,E1400),SUMIFS('Sales Hx'!$S:$S,'Sales Hx'!$B:$B,$B1400,'Sales Hx'!$D:$D,$E1400))</f>
        <v>3.2894736842105261E-2</v>
      </c>
      <c r="K1400" s="16">
        <f t="shared" si="117"/>
        <v>0</v>
      </c>
      <c r="L1400" s="12">
        <f>IF(M1400&lt;&gt;"",M1400,IF(COUNTIFS($C:$C,B1400)&gt;1,SUMIFS('Sales Hx'!V:V,'Sales Hx'!$B:$B,_xlfn.XLOOKUP(B1400,C:C,B:B),'Sales Hx'!$D:$D,$E1400),SUMIFS('Sales Hx'!V:V,'Sales Hx'!$B:$B,$B1400,'Sales Hx'!$D:$D,$E1400)))</f>
        <v>0</v>
      </c>
      <c r="M1400" s="12">
        <v>0</v>
      </c>
      <c r="N1400" s="15">
        <f t="shared" si="119"/>
        <v>3.2894736842105261E-2</v>
      </c>
      <c r="O1400" s="21">
        <f t="shared" si="116"/>
        <v>4</v>
      </c>
      <c r="P1400" s="24">
        <v>0.48</v>
      </c>
      <c r="Q1400" s="18">
        <f t="shared" si="118"/>
        <v>1.92</v>
      </c>
      <c r="R1400" s="2">
        <v>1</v>
      </c>
      <c r="S1400" s="2">
        <v>120</v>
      </c>
      <c r="T1400" s="2" t="s">
        <v>4647</v>
      </c>
      <c r="U1400" s="28" t="str">
        <f>IF(G1400=0,"",_xlfn.MINIFS('PO Details'!$I:$I,'PO Details'!$D:$D,Planning!$B1400,'PO Details'!$L:$L,Planning!$E1400))</f>
        <v/>
      </c>
      <c r="V1400" s="29" t="s">
        <v>4640</v>
      </c>
      <c r="W1400" t="str">
        <f t="shared" si="120"/>
        <v/>
      </c>
      <c r="X1400" s="2">
        <v>120</v>
      </c>
    </row>
    <row r="1401" spans="1:24" x14ac:dyDescent="0.25">
      <c r="A1401" s="11" t="s">
        <v>4616</v>
      </c>
      <c r="B1401" s="22" t="s">
        <v>161</v>
      </c>
      <c r="C1401" s="22"/>
      <c r="D1401" s="22" t="s">
        <v>162</v>
      </c>
      <c r="E1401" s="31" t="s">
        <v>2214</v>
      </c>
      <c r="F1401" s="12">
        <f>SUMIFS('Inventory Details'!$H:$H,'Inventory Details'!$B:$B,$B1401,'Inventory Details'!$E:$E,$E1401)</f>
        <v>0</v>
      </c>
      <c r="G1401" s="12">
        <f>SUMIFS('PO Details'!$H:$H,'PO Details'!$D:$D,Planning!$B1401,'PO Details'!$L:$L,$E1401)</f>
        <v>0</v>
      </c>
      <c r="H1401" s="12">
        <f>SUMIFS('SO Details'!$G:$G,'SO Details'!$D:$D,Planning!$B1401,'SO Details'!$K:$K,$E1401)</f>
        <v>0</v>
      </c>
      <c r="I1401" s="20">
        <f>IF(COUNTIFS($C:$C,B1401)&gt;1,SUMIFS('Sales Hx'!$Q:$Q,'Sales Hx'!$B:$B,_xlfn.XLOOKUP(B1401,C:C,B:B),'Sales Hx'!$D:$D,Planning!$E1401),SUMIFS('Sales Hx'!$Q:$Q,'Sales Hx'!$B:$B,Planning!$B1401,'Sales Hx'!$D:$D,Planning!$E1401))</f>
        <v>0</v>
      </c>
      <c r="J1401" s="16">
        <f>IF(COUNTIFS($C:$C,B1401)&gt;1,SUMIFS('Sales Hx'!$S:$S,'Sales Hx'!$B:$B,_xlfn.XLOOKUP(B1401,C:C,B:B),'Sales Hx'!$D:$D,E1401),SUMIFS('Sales Hx'!$S:$S,'Sales Hx'!$B:$B,$B1401,'Sales Hx'!$D:$D,$E1401))</f>
        <v>3.2894736842105261E-2</v>
      </c>
      <c r="K1401" s="16">
        <f t="shared" si="117"/>
        <v>0</v>
      </c>
      <c r="L1401" s="12">
        <f>IF(M1401&lt;&gt;"",M1401,IF(COUNTIFS($C:$C,B1401)&gt;1,SUMIFS('Sales Hx'!V:V,'Sales Hx'!$B:$B,_xlfn.XLOOKUP(B1401,C:C,B:B),'Sales Hx'!$D:$D,$E1401),SUMIFS('Sales Hx'!V:V,'Sales Hx'!$B:$B,$B1401,'Sales Hx'!$D:$D,$E1401)))</f>
        <v>0</v>
      </c>
      <c r="M1401" s="12">
        <v>0</v>
      </c>
      <c r="N1401" s="15">
        <f t="shared" si="119"/>
        <v>3.2894736842105261E-2</v>
      </c>
      <c r="O1401" s="21">
        <f t="shared" si="116"/>
        <v>4</v>
      </c>
      <c r="P1401" s="24">
        <v>0.48</v>
      </c>
      <c r="Q1401" s="18">
        <f t="shared" si="118"/>
        <v>1.92</v>
      </c>
      <c r="R1401" s="2">
        <v>1</v>
      </c>
      <c r="S1401" s="2">
        <v>120</v>
      </c>
      <c r="T1401" s="2" t="s">
        <v>4647</v>
      </c>
      <c r="U1401" s="28" t="str">
        <f>IF(G1401=0,"",_xlfn.MINIFS('PO Details'!$I:$I,'PO Details'!$D:$D,Planning!$B1401,'PO Details'!$L:$L,Planning!$E1401))</f>
        <v/>
      </c>
      <c r="V1401" s="29" t="s">
        <v>4640</v>
      </c>
      <c r="W1401" t="str">
        <f t="shared" si="120"/>
        <v/>
      </c>
      <c r="X1401" s="2">
        <v>120</v>
      </c>
    </row>
    <row r="1402" spans="1:24" x14ac:dyDescent="0.25">
      <c r="A1402" s="11" t="s">
        <v>4616</v>
      </c>
      <c r="B1402" s="22" t="s">
        <v>163</v>
      </c>
      <c r="C1402" s="22"/>
      <c r="D1402" s="22" t="s">
        <v>164</v>
      </c>
      <c r="E1402" s="31" t="s">
        <v>106</v>
      </c>
      <c r="F1402" s="12">
        <f>SUMIFS('Inventory Details'!$H:$H,'Inventory Details'!$B:$B,$B1402,'Inventory Details'!$E:$E,$E1402)</f>
        <v>0</v>
      </c>
      <c r="G1402" s="12">
        <f>SUMIFS('PO Details'!$H:$H,'PO Details'!$D:$D,Planning!$B1402,'PO Details'!$L:$L,$E1402)</f>
        <v>35</v>
      </c>
      <c r="H1402" s="12">
        <f>SUMIFS('SO Details'!$G:$G,'SO Details'!$D:$D,Planning!$B1402,'SO Details'!$K:$K,$E1402)</f>
        <v>0</v>
      </c>
      <c r="I1402" s="20">
        <f>IF(COUNTIFS($C:$C,B1402)&gt;1,SUMIFS('Sales Hx'!$Q:$Q,'Sales Hx'!$B:$B,_xlfn.XLOOKUP(B1402,C:C,B:B),'Sales Hx'!$D:$D,Planning!$E1402),SUMIFS('Sales Hx'!$Q:$Q,'Sales Hx'!$B:$B,Planning!$B1402,'Sales Hx'!$D:$D,Planning!$E1402))</f>
        <v>33.599999999999994</v>
      </c>
      <c r="J1402" s="16">
        <f>IF(COUNTIFS($C:$C,B1402)&gt;1,SUMIFS('Sales Hx'!$S:$S,'Sales Hx'!$B:$B,_xlfn.XLOOKUP(B1402,C:C,B:B),'Sales Hx'!$D:$D,E1402),SUMIFS('Sales Hx'!$S:$S,'Sales Hx'!$B:$B,$B1402,'Sales Hx'!$D:$D,$E1402))</f>
        <v>0.24671052631578949</v>
      </c>
      <c r="K1402" s="16">
        <f t="shared" si="117"/>
        <v>1.0416666666666667</v>
      </c>
      <c r="L1402" s="12">
        <f>IF(M1402&lt;&gt;"",M1402,IF(COUNTIFS($C:$C,B1402)&gt;1,SUMIFS('Sales Hx'!V:V,'Sales Hx'!$B:$B,_xlfn.XLOOKUP(B1402,C:C,B:B),'Sales Hx'!$D:$D,$E1402),SUMIFS('Sales Hx'!V:V,'Sales Hx'!$B:$B,$B1402,'Sales Hx'!$D:$D,$E1402)))</f>
        <v>0</v>
      </c>
      <c r="M1402" s="12">
        <v>0</v>
      </c>
      <c r="N1402" s="15">
        <f t="shared" si="119"/>
        <v>0.24671052631578949</v>
      </c>
      <c r="O1402" s="21">
        <f t="shared" si="116"/>
        <v>0</v>
      </c>
      <c r="P1402" s="24">
        <v>0.4</v>
      </c>
      <c r="Q1402" s="18">
        <f t="shared" si="118"/>
        <v>0</v>
      </c>
      <c r="R1402" s="2">
        <v>1</v>
      </c>
      <c r="S1402" s="2">
        <v>120</v>
      </c>
      <c r="T1402" s="2" t="s">
        <v>4647</v>
      </c>
      <c r="U1402" s="28">
        <f>IF(G1402=0,"",_xlfn.MINIFS('PO Details'!$I:$I,'PO Details'!$D:$D,Planning!$B1402,'PO Details'!$L:$L,Planning!$E1402))</f>
        <v>45443</v>
      </c>
      <c r="V1402" s="29" t="s">
        <v>4640</v>
      </c>
      <c r="W1402" t="str">
        <f t="shared" si="120"/>
        <v/>
      </c>
      <c r="X1402" s="2">
        <v>120</v>
      </c>
    </row>
    <row r="1403" spans="1:24" x14ac:dyDescent="0.25">
      <c r="A1403" s="11" t="s">
        <v>4616</v>
      </c>
      <c r="B1403" s="22" t="s">
        <v>163</v>
      </c>
      <c r="C1403" s="22"/>
      <c r="D1403" s="22" t="s">
        <v>164</v>
      </c>
      <c r="E1403" s="31" t="s">
        <v>820</v>
      </c>
      <c r="F1403" s="12">
        <f>SUMIFS('Inventory Details'!$H:$H,'Inventory Details'!$B:$B,$B1403,'Inventory Details'!$E:$E,$E1403)</f>
        <v>5</v>
      </c>
      <c r="G1403" s="12">
        <f>SUMIFS('PO Details'!$H:$H,'PO Details'!$D:$D,Planning!$B1403,'PO Details'!$L:$L,$E1403)</f>
        <v>25</v>
      </c>
      <c r="H1403" s="12">
        <f>SUMIFS('SO Details'!$G:$G,'SO Details'!$D:$D,Planning!$B1403,'SO Details'!$K:$K,$E1403)</f>
        <v>0</v>
      </c>
      <c r="I1403" s="20">
        <f>IF(COUNTIFS($C:$C,B1403)&gt;1,SUMIFS('Sales Hx'!$Q:$Q,'Sales Hx'!$B:$B,_xlfn.XLOOKUP(B1403,C:C,B:B),'Sales Hx'!$D:$D,Planning!$E1403),SUMIFS('Sales Hx'!$Q:$Q,'Sales Hx'!$B:$B,Planning!$B1403,'Sales Hx'!$D:$D,Planning!$E1403))</f>
        <v>0</v>
      </c>
      <c r="J1403" s="16">
        <f>IF(COUNTIFS($C:$C,B1403)&gt;1,SUMIFS('Sales Hx'!$S:$S,'Sales Hx'!$B:$B,_xlfn.XLOOKUP(B1403,C:C,B:B),'Sales Hx'!$D:$D,E1403),SUMIFS('Sales Hx'!$S:$S,'Sales Hx'!$B:$B,$B1403,'Sales Hx'!$D:$D,$E1403))</f>
        <v>0</v>
      </c>
      <c r="K1403" s="16">
        <f t="shared" si="117"/>
        <v>0</v>
      </c>
      <c r="L1403" s="12">
        <f>IF(M1403&lt;&gt;"",M1403,IF(COUNTIFS($C:$C,B1403)&gt;1,SUMIFS('Sales Hx'!V:V,'Sales Hx'!$B:$B,_xlfn.XLOOKUP(B1403,C:C,B:B),'Sales Hx'!$D:$D,$E1403),SUMIFS('Sales Hx'!V:V,'Sales Hx'!$B:$B,$B1403,'Sales Hx'!$D:$D,$E1403)))</f>
        <v>0</v>
      </c>
      <c r="M1403" s="12">
        <v>0</v>
      </c>
      <c r="N1403" s="15">
        <f t="shared" si="119"/>
        <v>0</v>
      </c>
      <c r="O1403" s="21">
        <f t="shared" si="116"/>
        <v>0</v>
      </c>
      <c r="P1403" s="24">
        <v>0.4</v>
      </c>
      <c r="Q1403" s="18">
        <f t="shared" si="118"/>
        <v>0</v>
      </c>
      <c r="R1403" s="2">
        <v>1</v>
      </c>
      <c r="S1403" s="2">
        <v>120</v>
      </c>
      <c r="T1403" s="2" t="s">
        <v>4647</v>
      </c>
      <c r="U1403" s="28">
        <f>IF(G1403=0,"",_xlfn.MINIFS('PO Details'!$I:$I,'PO Details'!$D:$D,Planning!$B1403,'PO Details'!$L:$L,Planning!$E1403))</f>
        <v>45474</v>
      </c>
      <c r="V1403" s="29" t="s">
        <v>4640</v>
      </c>
      <c r="W1403" t="str">
        <f t="shared" si="120"/>
        <v/>
      </c>
      <c r="X1403" s="2">
        <v>120</v>
      </c>
    </row>
    <row r="1404" spans="1:24" x14ac:dyDescent="0.25">
      <c r="A1404" s="11" t="s">
        <v>4616</v>
      </c>
      <c r="B1404" s="22" t="s">
        <v>163</v>
      </c>
      <c r="C1404" s="22"/>
      <c r="D1404" s="22" t="s">
        <v>164</v>
      </c>
      <c r="E1404" s="31" t="s">
        <v>113</v>
      </c>
      <c r="F1404" s="12">
        <f>SUMIFS('Inventory Details'!$H:$H,'Inventory Details'!$B:$B,$B1404,'Inventory Details'!$E:$E,$E1404)</f>
        <v>24</v>
      </c>
      <c r="G1404" s="12">
        <f>SUMIFS('PO Details'!$H:$H,'PO Details'!$D:$D,Planning!$B1404,'PO Details'!$L:$L,$E1404)</f>
        <v>10</v>
      </c>
      <c r="H1404" s="12">
        <f>SUMIFS('SO Details'!$G:$G,'SO Details'!$D:$D,Planning!$B1404,'SO Details'!$K:$K,$E1404)</f>
        <v>1</v>
      </c>
      <c r="I1404" s="20">
        <f>IF(COUNTIFS($C:$C,B1404)&gt;1,SUMIFS('Sales Hx'!$Q:$Q,'Sales Hx'!$B:$B,_xlfn.XLOOKUP(B1404,C:C,B:B),'Sales Hx'!$D:$D,Planning!$E1404),SUMIFS('Sales Hx'!$Q:$Q,'Sales Hx'!$B:$B,Planning!$B1404,'Sales Hx'!$D:$D,Planning!$E1404))</f>
        <v>4.1999999999999993</v>
      </c>
      <c r="J1404" s="16">
        <f>IF(COUNTIFS($C:$C,B1404)&gt;1,SUMIFS('Sales Hx'!$S:$S,'Sales Hx'!$B:$B,_xlfn.XLOOKUP(B1404,C:C,B:B),'Sales Hx'!$D:$D,E1404),SUMIFS('Sales Hx'!$S:$S,'Sales Hx'!$B:$B,$B1404,'Sales Hx'!$D:$D,$E1404))</f>
        <v>6.7982456140350866E-2</v>
      </c>
      <c r="K1404" s="16">
        <f t="shared" si="117"/>
        <v>8.0952380952380967</v>
      </c>
      <c r="L1404" s="12">
        <f>IF(M1404&lt;&gt;"",M1404,IF(COUNTIFS($C:$C,B1404)&gt;1,SUMIFS('Sales Hx'!V:V,'Sales Hx'!$B:$B,_xlfn.XLOOKUP(B1404,C:C,B:B),'Sales Hx'!$D:$D,$E1404),SUMIFS('Sales Hx'!V:V,'Sales Hx'!$B:$B,$B1404,'Sales Hx'!$D:$D,$E1404)))</f>
        <v>0</v>
      </c>
      <c r="M1404" s="12">
        <v>0</v>
      </c>
      <c r="N1404" s="15">
        <f t="shared" si="119"/>
        <v>6.7982456140350866E-2</v>
      </c>
      <c r="O1404" s="21">
        <f t="shared" si="116"/>
        <v>0</v>
      </c>
      <c r="P1404" s="24">
        <v>0.4</v>
      </c>
      <c r="Q1404" s="18">
        <f t="shared" si="118"/>
        <v>0</v>
      </c>
      <c r="R1404" s="2">
        <v>1</v>
      </c>
      <c r="S1404" s="2">
        <v>120</v>
      </c>
      <c r="T1404" s="2" t="s">
        <v>4647</v>
      </c>
      <c r="U1404" s="28">
        <f>IF(G1404=0,"",_xlfn.MINIFS('PO Details'!$I:$I,'PO Details'!$D:$D,Planning!$B1404,'PO Details'!$L:$L,Planning!$E1404))</f>
        <v>45474</v>
      </c>
      <c r="V1404" s="29" t="s">
        <v>4640</v>
      </c>
      <c r="W1404" t="str">
        <f t="shared" si="120"/>
        <v/>
      </c>
      <c r="X1404" s="2">
        <v>120</v>
      </c>
    </row>
    <row r="1405" spans="1:24" x14ac:dyDescent="0.25">
      <c r="A1405" s="11" t="s">
        <v>4616</v>
      </c>
      <c r="B1405" s="22" t="s">
        <v>163</v>
      </c>
      <c r="C1405" s="22"/>
      <c r="D1405" s="22" t="s">
        <v>164</v>
      </c>
      <c r="E1405" s="31" t="s">
        <v>109</v>
      </c>
      <c r="F1405" s="12">
        <f>SUMIFS('Inventory Details'!$H:$H,'Inventory Details'!$B:$B,$B1405,'Inventory Details'!$E:$E,$E1405)</f>
        <v>12</v>
      </c>
      <c r="G1405" s="12">
        <f>SUMIFS('PO Details'!$H:$H,'PO Details'!$D:$D,Planning!$B1405,'PO Details'!$L:$L,$E1405)</f>
        <v>30</v>
      </c>
      <c r="H1405" s="12">
        <f>SUMIFS('SO Details'!$G:$G,'SO Details'!$D:$D,Planning!$B1405,'SO Details'!$K:$K,$E1405)</f>
        <v>0</v>
      </c>
      <c r="I1405" s="20">
        <f>IF(COUNTIFS($C:$C,B1405)&gt;1,SUMIFS('Sales Hx'!$Q:$Q,'Sales Hx'!$B:$B,_xlfn.XLOOKUP(B1405,C:C,B:B),'Sales Hx'!$D:$D,Planning!$E1405),SUMIFS('Sales Hx'!$Q:$Q,'Sales Hx'!$B:$B,Planning!$B1405,'Sales Hx'!$D:$D,Planning!$E1405))</f>
        <v>12.6</v>
      </c>
      <c r="J1405" s="16">
        <f>IF(COUNTIFS($C:$C,B1405)&gt;1,SUMIFS('Sales Hx'!$S:$S,'Sales Hx'!$B:$B,_xlfn.XLOOKUP(B1405,C:C,B:B),'Sales Hx'!$D:$D,E1405),SUMIFS('Sales Hx'!$S:$S,'Sales Hx'!$B:$B,$B1405,'Sales Hx'!$D:$D,$E1405))</f>
        <v>0.15131578947368424</v>
      </c>
      <c r="K1405" s="16">
        <f t="shared" si="117"/>
        <v>3.3333333333333335</v>
      </c>
      <c r="L1405" s="12">
        <f>IF(M1405&lt;&gt;"",M1405,IF(COUNTIFS($C:$C,B1405)&gt;1,SUMIFS('Sales Hx'!V:V,'Sales Hx'!$B:$B,_xlfn.XLOOKUP(B1405,C:C,B:B),'Sales Hx'!$D:$D,$E1405),SUMIFS('Sales Hx'!V:V,'Sales Hx'!$B:$B,$B1405,'Sales Hx'!$D:$D,$E1405)))</f>
        <v>0</v>
      </c>
      <c r="M1405" s="12">
        <v>0</v>
      </c>
      <c r="N1405" s="15">
        <f t="shared" si="119"/>
        <v>0.15131578947368424</v>
      </c>
      <c r="O1405" s="21">
        <f t="shared" si="116"/>
        <v>0</v>
      </c>
      <c r="P1405" s="24">
        <v>0.4</v>
      </c>
      <c r="Q1405" s="18">
        <f t="shared" si="118"/>
        <v>0</v>
      </c>
      <c r="R1405" s="2">
        <v>1</v>
      </c>
      <c r="S1405" s="2">
        <v>120</v>
      </c>
      <c r="T1405" s="2" t="s">
        <v>4647</v>
      </c>
      <c r="U1405" s="28">
        <f>IF(G1405=0,"",_xlfn.MINIFS('PO Details'!$I:$I,'PO Details'!$D:$D,Planning!$B1405,'PO Details'!$L:$L,Planning!$E1405))</f>
        <v>45458</v>
      </c>
      <c r="V1405" s="29" t="s">
        <v>4640</v>
      </c>
      <c r="W1405" t="str">
        <f t="shared" si="120"/>
        <v/>
      </c>
      <c r="X1405" s="2">
        <v>120</v>
      </c>
    </row>
    <row r="1406" spans="1:24" x14ac:dyDescent="0.25">
      <c r="A1406" s="11" t="s">
        <v>4616</v>
      </c>
      <c r="B1406" s="22" t="s">
        <v>163</v>
      </c>
      <c r="C1406" s="22"/>
      <c r="D1406" s="22" t="s">
        <v>164</v>
      </c>
      <c r="E1406" s="31" t="s">
        <v>119</v>
      </c>
      <c r="F1406" s="12">
        <f>SUMIFS('Inventory Details'!$H:$H,'Inventory Details'!$B:$B,$B1406,'Inventory Details'!$E:$E,$E1406)</f>
        <v>0</v>
      </c>
      <c r="G1406" s="12">
        <f>SUMIFS('PO Details'!$H:$H,'PO Details'!$D:$D,Planning!$B1406,'PO Details'!$L:$L,$E1406)</f>
        <v>5</v>
      </c>
      <c r="H1406" s="12">
        <f>SUMIFS('SO Details'!$G:$G,'SO Details'!$D:$D,Planning!$B1406,'SO Details'!$K:$K,$E1406)</f>
        <v>0</v>
      </c>
      <c r="I1406" s="20">
        <f>IF(COUNTIFS($C:$C,B1406)&gt;1,SUMIFS('Sales Hx'!$Q:$Q,'Sales Hx'!$B:$B,_xlfn.XLOOKUP(B1406,C:C,B:B),'Sales Hx'!$D:$D,Planning!$E1406),SUMIFS('Sales Hx'!$Q:$Q,'Sales Hx'!$B:$B,Planning!$B1406,'Sales Hx'!$D:$D,Planning!$E1406))</f>
        <v>0</v>
      </c>
      <c r="J1406" s="16">
        <f>IF(COUNTIFS($C:$C,B1406)&gt;1,SUMIFS('Sales Hx'!$S:$S,'Sales Hx'!$B:$B,_xlfn.XLOOKUP(B1406,C:C,B:B),'Sales Hx'!$D:$D,E1406),SUMIFS('Sales Hx'!$S:$S,'Sales Hx'!$B:$B,$B1406,'Sales Hx'!$D:$D,$E1406))</f>
        <v>0</v>
      </c>
      <c r="K1406" s="16">
        <f t="shared" si="117"/>
        <v>0</v>
      </c>
      <c r="L1406" s="12">
        <f>IF(M1406&lt;&gt;"",M1406,IF(COUNTIFS($C:$C,B1406)&gt;1,SUMIFS('Sales Hx'!V:V,'Sales Hx'!$B:$B,_xlfn.XLOOKUP(B1406,C:C,B:B),'Sales Hx'!$D:$D,$E1406),SUMIFS('Sales Hx'!V:V,'Sales Hx'!$B:$B,$B1406,'Sales Hx'!$D:$D,$E1406)))</f>
        <v>0</v>
      </c>
      <c r="M1406" s="12">
        <v>0</v>
      </c>
      <c r="N1406" s="15">
        <f t="shared" si="119"/>
        <v>0</v>
      </c>
      <c r="O1406" s="21">
        <f t="shared" si="116"/>
        <v>0</v>
      </c>
      <c r="P1406" s="24">
        <v>0.4</v>
      </c>
      <c r="Q1406" s="18">
        <f t="shared" si="118"/>
        <v>0</v>
      </c>
      <c r="R1406" s="2">
        <v>1</v>
      </c>
      <c r="S1406" s="2">
        <v>120</v>
      </c>
      <c r="T1406" s="2" t="s">
        <v>4647</v>
      </c>
      <c r="U1406" s="28">
        <f>IF(G1406=0,"",_xlfn.MINIFS('PO Details'!$I:$I,'PO Details'!$D:$D,Planning!$B1406,'PO Details'!$L:$L,Planning!$E1406))</f>
        <v>45443</v>
      </c>
      <c r="V1406" s="29" t="s">
        <v>4640</v>
      </c>
      <c r="W1406" t="str">
        <f t="shared" si="120"/>
        <v/>
      </c>
      <c r="X1406" s="2">
        <v>120</v>
      </c>
    </row>
    <row r="1407" spans="1:24" x14ac:dyDescent="0.25">
      <c r="A1407" s="11" t="s">
        <v>4616</v>
      </c>
      <c r="B1407" s="22" t="s">
        <v>163</v>
      </c>
      <c r="C1407" s="22"/>
      <c r="D1407" s="22" t="s">
        <v>164</v>
      </c>
      <c r="E1407" s="31" t="s">
        <v>4746</v>
      </c>
      <c r="F1407" s="12">
        <f>SUMIFS('Inventory Details'!$H:$H,'Inventory Details'!$B:$B,$B1407,'Inventory Details'!$E:$E,$E1407)</f>
        <v>21</v>
      </c>
      <c r="G1407" s="12">
        <f>SUMIFS('PO Details'!$H:$H,'PO Details'!$D:$D,Planning!$B1407,'PO Details'!$L:$L,$E1407)</f>
        <v>10</v>
      </c>
      <c r="H1407" s="12">
        <f>SUMIFS('SO Details'!$G:$G,'SO Details'!$D:$D,Planning!$B1407,'SO Details'!$K:$K,$E1407)</f>
        <v>0</v>
      </c>
      <c r="I1407" s="20">
        <f>IF(COUNTIFS($C:$C,B1407)&gt;1,SUMIFS('Sales Hx'!$Q:$Q,'Sales Hx'!$B:$B,_xlfn.XLOOKUP(B1407,C:C,B:B),'Sales Hx'!$D:$D,Planning!$E1407),SUMIFS('Sales Hx'!$Q:$Q,'Sales Hx'!$B:$B,Planning!$B1407,'Sales Hx'!$D:$D,Planning!$E1407))</f>
        <v>2.8</v>
      </c>
      <c r="J1407" s="16">
        <f>IF(COUNTIFS($C:$C,B1407)&gt;1,SUMIFS('Sales Hx'!$S:$S,'Sales Hx'!$B:$B,_xlfn.XLOOKUP(B1407,C:C,B:B),'Sales Hx'!$D:$D,E1407),SUMIFS('Sales Hx'!$S:$S,'Sales Hx'!$B:$B,$B1407,'Sales Hx'!$D:$D,$E1407))</f>
        <v>0.12105263157894737</v>
      </c>
      <c r="K1407" s="16">
        <f t="shared" si="117"/>
        <v>11.071428571428573</v>
      </c>
      <c r="L1407" s="12">
        <f>IF(M1407&lt;&gt;"",M1407,IF(COUNTIFS($C:$C,B1407)&gt;1,SUMIFS('Sales Hx'!V:V,'Sales Hx'!$B:$B,_xlfn.XLOOKUP(B1407,C:C,B:B),'Sales Hx'!$D:$D,$E1407),SUMIFS('Sales Hx'!V:V,'Sales Hx'!$B:$B,$B1407,'Sales Hx'!$D:$D,$E1407)))</f>
        <v>0</v>
      </c>
      <c r="M1407" s="12">
        <v>0</v>
      </c>
      <c r="N1407" s="15">
        <f t="shared" si="119"/>
        <v>0.12105263157894737</v>
      </c>
      <c r="O1407" s="21">
        <f t="shared" si="116"/>
        <v>0</v>
      </c>
      <c r="P1407" s="24">
        <v>0.4</v>
      </c>
      <c r="Q1407" s="18">
        <f t="shared" si="118"/>
        <v>0</v>
      </c>
      <c r="R1407" s="2">
        <v>1</v>
      </c>
      <c r="S1407" s="2">
        <v>120</v>
      </c>
      <c r="T1407" s="2" t="s">
        <v>4647</v>
      </c>
      <c r="U1407" s="28">
        <f>IF(G1407=0,"",_xlfn.MINIFS('PO Details'!$I:$I,'PO Details'!$D:$D,Planning!$B1407,'PO Details'!$L:$L,Planning!$E1407))</f>
        <v>45473</v>
      </c>
      <c r="V1407" s="29" t="s">
        <v>4640</v>
      </c>
      <c r="W1407" t="str">
        <f t="shared" si="120"/>
        <v>Max</v>
      </c>
      <c r="X1407" s="2">
        <v>120</v>
      </c>
    </row>
    <row r="1408" spans="1:24" x14ac:dyDescent="0.25">
      <c r="A1408" s="11" t="s">
        <v>4616</v>
      </c>
      <c r="B1408" s="22" t="s">
        <v>163</v>
      </c>
      <c r="C1408" s="22"/>
      <c r="D1408" s="22" t="s">
        <v>164</v>
      </c>
      <c r="E1408" s="31" t="s">
        <v>108</v>
      </c>
      <c r="F1408" s="12">
        <f>SUMIFS('Inventory Details'!$H:$H,'Inventory Details'!$B:$B,$B1408,'Inventory Details'!$E:$E,$E1408)</f>
        <v>5</v>
      </c>
      <c r="G1408" s="12">
        <f>SUMIFS('PO Details'!$H:$H,'PO Details'!$D:$D,Planning!$B1408,'PO Details'!$L:$L,$E1408)</f>
        <v>0</v>
      </c>
      <c r="H1408" s="12">
        <f>SUMIFS('SO Details'!$G:$G,'SO Details'!$D:$D,Planning!$B1408,'SO Details'!$K:$K,$E1408)</f>
        <v>0</v>
      </c>
      <c r="I1408" s="20">
        <f>IF(COUNTIFS($C:$C,B1408)&gt;1,SUMIFS('Sales Hx'!$Q:$Q,'Sales Hx'!$B:$B,_xlfn.XLOOKUP(B1408,C:C,B:B),'Sales Hx'!$D:$D,Planning!$E1408),SUMIFS('Sales Hx'!$Q:$Q,'Sales Hx'!$B:$B,Planning!$B1408,'Sales Hx'!$D:$D,Planning!$E1408))</f>
        <v>0</v>
      </c>
      <c r="J1408" s="16">
        <f>IF(COUNTIFS($C:$C,B1408)&gt;1,SUMIFS('Sales Hx'!$S:$S,'Sales Hx'!$B:$B,_xlfn.XLOOKUP(B1408,C:C,B:B),'Sales Hx'!$D:$D,E1408),SUMIFS('Sales Hx'!$S:$S,'Sales Hx'!$B:$B,$B1408,'Sales Hx'!$D:$D,$E1408))</f>
        <v>4.8245614035087724E-2</v>
      </c>
      <c r="K1408" s="16">
        <f t="shared" si="117"/>
        <v>0</v>
      </c>
      <c r="L1408" s="12">
        <f>IF(M1408&lt;&gt;"",M1408,IF(COUNTIFS($C:$C,B1408)&gt;1,SUMIFS('Sales Hx'!V:V,'Sales Hx'!$B:$B,_xlfn.XLOOKUP(B1408,C:C,B:B),'Sales Hx'!$D:$D,$E1408),SUMIFS('Sales Hx'!V:V,'Sales Hx'!$B:$B,$B1408,'Sales Hx'!$D:$D,$E1408)))</f>
        <v>0</v>
      </c>
      <c r="M1408" s="12">
        <v>0</v>
      </c>
      <c r="N1408" s="15">
        <f t="shared" si="119"/>
        <v>4.8245614035087724E-2</v>
      </c>
      <c r="O1408" s="21">
        <f t="shared" si="116"/>
        <v>0</v>
      </c>
      <c r="P1408" s="24">
        <v>0.4</v>
      </c>
      <c r="Q1408" s="18">
        <f t="shared" si="118"/>
        <v>0</v>
      </c>
      <c r="R1408" s="2">
        <v>1</v>
      </c>
      <c r="S1408" s="2">
        <v>120</v>
      </c>
      <c r="T1408" s="2" t="s">
        <v>4647</v>
      </c>
      <c r="U1408" s="28" t="str">
        <f>IF(G1408=0,"",_xlfn.MINIFS('PO Details'!$I:$I,'PO Details'!$D:$D,Planning!$B1408,'PO Details'!$L:$L,Planning!$E1408))</f>
        <v/>
      </c>
      <c r="V1408" s="29" t="s">
        <v>4640</v>
      </c>
      <c r="W1408" t="str">
        <f t="shared" si="120"/>
        <v/>
      </c>
      <c r="X1408" s="2">
        <v>120</v>
      </c>
    </row>
    <row r="1409" spans="1:24" x14ac:dyDescent="0.25">
      <c r="A1409" s="11" t="s">
        <v>4616</v>
      </c>
      <c r="B1409" s="22" t="s">
        <v>163</v>
      </c>
      <c r="C1409" s="22"/>
      <c r="D1409" s="22" t="s">
        <v>164</v>
      </c>
      <c r="E1409" s="31" t="s">
        <v>2214</v>
      </c>
      <c r="F1409" s="12">
        <f>SUMIFS('Inventory Details'!$H:$H,'Inventory Details'!$B:$B,$B1409,'Inventory Details'!$E:$E,$E1409)</f>
        <v>0</v>
      </c>
      <c r="G1409" s="12">
        <f>SUMIFS('PO Details'!$H:$H,'PO Details'!$D:$D,Planning!$B1409,'PO Details'!$L:$L,$E1409)</f>
        <v>0</v>
      </c>
      <c r="H1409" s="12">
        <f>SUMIFS('SO Details'!$G:$G,'SO Details'!$D:$D,Planning!$B1409,'SO Details'!$K:$K,$E1409)</f>
        <v>0</v>
      </c>
      <c r="I1409" s="20">
        <f>IF(COUNTIFS($C:$C,B1409)&gt;1,SUMIFS('Sales Hx'!$Q:$Q,'Sales Hx'!$B:$B,_xlfn.XLOOKUP(B1409,C:C,B:B),'Sales Hx'!$D:$D,Planning!$E1409),SUMIFS('Sales Hx'!$Q:$Q,'Sales Hx'!$B:$B,Planning!$B1409,'Sales Hx'!$D:$D,Planning!$E1409))</f>
        <v>0</v>
      </c>
      <c r="J1409" s="16">
        <f>IF(COUNTIFS($C:$C,B1409)&gt;1,SUMIFS('Sales Hx'!$S:$S,'Sales Hx'!$B:$B,_xlfn.XLOOKUP(B1409,C:C,B:B),'Sales Hx'!$D:$D,E1409),SUMIFS('Sales Hx'!$S:$S,'Sales Hx'!$B:$B,$B1409,'Sales Hx'!$D:$D,$E1409))</f>
        <v>0</v>
      </c>
      <c r="K1409" s="16">
        <f t="shared" si="117"/>
        <v>0</v>
      </c>
      <c r="L1409" s="12">
        <f>IF(M1409&lt;&gt;"",M1409,IF(COUNTIFS($C:$C,B1409)&gt;1,SUMIFS('Sales Hx'!V:V,'Sales Hx'!$B:$B,_xlfn.XLOOKUP(B1409,C:C,B:B),'Sales Hx'!$D:$D,$E1409),SUMIFS('Sales Hx'!V:V,'Sales Hx'!$B:$B,$B1409,'Sales Hx'!$D:$D,$E1409)))</f>
        <v>0</v>
      </c>
      <c r="M1409" s="12">
        <v>0</v>
      </c>
      <c r="N1409" s="15">
        <f t="shared" si="119"/>
        <v>0</v>
      </c>
      <c r="O1409" s="21">
        <f t="shared" si="116"/>
        <v>0</v>
      </c>
      <c r="P1409" s="24">
        <v>0.4</v>
      </c>
      <c r="Q1409" s="18">
        <f t="shared" ref="Q1409:Q1458" si="121">IFERROR(P1409*O1409,0)</f>
        <v>0</v>
      </c>
      <c r="R1409" s="2">
        <v>1</v>
      </c>
      <c r="S1409" s="2">
        <v>120</v>
      </c>
      <c r="T1409" s="2" t="s">
        <v>4647</v>
      </c>
      <c r="U1409" s="28" t="str">
        <f>IF(G1409=0,"",_xlfn.MINIFS('PO Details'!$I:$I,'PO Details'!$D:$D,Planning!$B1409,'PO Details'!$L:$L,Planning!$E1409))</f>
        <v/>
      </c>
      <c r="V1409" s="29" t="s">
        <v>4640</v>
      </c>
      <c r="W1409" t="str">
        <f t="shared" si="120"/>
        <v/>
      </c>
      <c r="X1409" s="2">
        <v>120</v>
      </c>
    </row>
    <row r="1410" spans="1:24" x14ac:dyDescent="0.25">
      <c r="A1410" s="11"/>
      <c r="B1410" s="22" t="s">
        <v>1386</v>
      </c>
      <c r="C1410" s="22"/>
      <c r="D1410" s="22" t="s">
        <v>1387</v>
      </c>
      <c r="E1410" s="31" t="s">
        <v>106</v>
      </c>
      <c r="F1410" s="12">
        <f>SUMIFS('Inventory Details'!$H:$H,'Inventory Details'!$B:$B,$B1410,'Inventory Details'!$E:$E,$E1410)</f>
        <v>10</v>
      </c>
      <c r="G1410" s="12">
        <f>SUMIFS('PO Details'!$H:$H,'PO Details'!$D:$D,Planning!$B1410,'PO Details'!$L:$L,$E1410)</f>
        <v>0</v>
      </c>
      <c r="H1410" s="12">
        <f>SUMIFS('SO Details'!$G:$G,'SO Details'!$D:$D,Planning!$B1410,'SO Details'!$K:$K,$E1410)</f>
        <v>0</v>
      </c>
      <c r="I1410" s="20">
        <f>IF(COUNTIFS($C:$C,B1410)&gt;1,SUMIFS('Sales Hx'!$Q:$Q,'Sales Hx'!$B:$B,_xlfn.XLOOKUP(B1410,C:C,B:B),'Sales Hx'!$D:$D,Planning!$E1410),SUMIFS('Sales Hx'!$Q:$Q,'Sales Hx'!$B:$B,Planning!$B1410,'Sales Hx'!$D:$D,Planning!$E1410))</f>
        <v>0</v>
      </c>
      <c r="J1410" s="16">
        <f>IF(COUNTIFS($C:$C,B1410)&gt;1,SUMIFS('Sales Hx'!$S:$S,'Sales Hx'!$B:$B,_xlfn.XLOOKUP(B1410,C:C,B:B),'Sales Hx'!$D:$D,E1410),SUMIFS('Sales Hx'!$S:$S,'Sales Hx'!$B:$B,$B1410,'Sales Hx'!$D:$D,$E1410))</f>
        <v>0</v>
      </c>
      <c r="K1410" s="16">
        <f t="shared" si="117"/>
        <v>0</v>
      </c>
      <c r="L1410" s="12">
        <f>IF(M1410&lt;&gt;"",M1410,IF(COUNTIFS($C:$C,B1410)&gt;1,SUMIFS('Sales Hx'!V:V,'Sales Hx'!$B:$B,_xlfn.XLOOKUP(B1410,C:C,B:B),'Sales Hx'!$D:$D,$E1410),SUMIFS('Sales Hx'!V:V,'Sales Hx'!$B:$B,$B1410,'Sales Hx'!$D:$D,$E1410)))</f>
        <v>0</v>
      </c>
      <c r="M1410" s="12">
        <v>0</v>
      </c>
      <c r="N1410" s="15">
        <f t="shared" ref="N1410:N1458" si="122">IFERROR(_xlfn.IFNA(J1410*R1410+L1410,"No Sales Hx"),"No Sales HX")</f>
        <v>0</v>
      </c>
      <c r="O1410" s="21">
        <f t="shared" ref="O1410:O1473" si="123">MROUND(ROUND(IFERROR(IF(C1410&lt;&gt;"",0,IF(T1410="DC'd",0,IF(AND(J1410=0,F1410+G1410&lt;H1410),H1410-F1410+G1410,IF(F1410+G1410&lt;N1410,N1410+MAX((IF(J1410*R1410&gt;F1410,F1410,J1410*R1410))+J1410*S1410-F1410-G1410+H1410,0))))),0),0),1)</f>
        <v>0</v>
      </c>
      <c r="P1410" s="24">
        <v>0.65380000000000005</v>
      </c>
      <c r="Q1410" s="18">
        <f t="shared" si="121"/>
        <v>0</v>
      </c>
      <c r="R1410" s="2">
        <v>1</v>
      </c>
      <c r="S1410" s="2">
        <v>120</v>
      </c>
      <c r="T1410" s="2" t="s">
        <v>4647</v>
      </c>
      <c r="U1410" s="28" t="str">
        <f>IF(G1410=0,"",_xlfn.MINIFS('PO Details'!$I:$I,'PO Details'!$D:$D,Planning!$B1410,'PO Details'!$L:$L,Planning!$E1410))</f>
        <v/>
      </c>
      <c r="V1410" s="29" t="s">
        <v>4640</v>
      </c>
      <c r="W1410" t="str">
        <f t="shared" si="120"/>
        <v>Max</v>
      </c>
      <c r="X1410" s="2">
        <v>120</v>
      </c>
    </row>
    <row r="1411" spans="1:24" x14ac:dyDescent="0.25">
      <c r="A1411" s="11"/>
      <c r="B1411" s="22" t="s">
        <v>1386</v>
      </c>
      <c r="C1411" s="22"/>
      <c r="D1411" s="22" t="s">
        <v>1387</v>
      </c>
      <c r="E1411" s="31" t="s">
        <v>108</v>
      </c>
      <c r="F1411" s="12">
        <f>SUMIFS('Inventory Details'!$H:$H,'Inventory Details'!$B:$B,$B1411,'Inventory Details'!$E:$E,$E1411)</f>
        <v>5</v>
      </c>
      <c r="G1411" s="12">
        <f>SUMIFS('PO Details'!$H:$H,'PO Details'!$D:$D,Planning!$B1411,'PO Details'!$L:$L,$E1411)</f>
        <v>0</v>
      </c>
      <c r="H1411" s="12">
        <f>SUMIFS('SO Details'!$G:$G,'SO Details'!$D:$D,Planning!$B1411,'SO Details'!$K:$K,$E1411)</f>
        <v>0</v>
      </c>
      <c r="I1411" s="20">
        <f>IF(COUNTIFS($C:$C,B1411)&gt;1,SUMIFS('Sales Hx'!$Q:$Q,'Sales Hx'!$B:$B,_xlfn.XLOOKUP(B1411,C:C,B:B),'Sales Hx'!$D:$D,Planning!$E1411),SUMIFS('Sales Hx'!$Q:$Q,'Sales Hx'!$B:$B,Planning!$B1411,'Sales Hx'!$D:$D,Planning!$E1411))</f>
        <v>0</v>
      </c>
      <c r="J1411" s="16">
        <f>IF(COUNTIFS($C:$C,B1411)&gt;1,SUMIFS('Sales Hx'!$S:$S,'Sales Hx'!$B:$B,_xlfn.XLOOKUP(B1411,C:C,B:B),'Sales Hx'!$D:$D,E1411),SUMIFS('Sales Hx'!$S:$S,'Sales Hx'!$B:$B,$B1411,'Sales Hx'!$D:$D,$E1411))</f>
        <v>0</v>
      </c>
      <c r="K1411" s="16">
        <f t="shared" ref="K1411:K1474" si="124">IFERROR((F1411+G1411)/I1411,0)</f>
        <v>0</v>
      </c>
      <c r="L1411" s="12">
        <f>IF(M1411&lt;&gt;"",M1411,IF(COUNTIFS($C:$C,B1411)&gt;1,SUMIFS('Sales Hx'!V:V,'Sales Hx'!$B:$B,_xlfn.XLOOKUP(B1411,C:C,B:B),'Sales Hx'!$D:$D,$E1411),SUMIFS('Sales Hx'!V:V,'Sales Hx'!$B:$B,$B1411,'Sales Hx'!$D:$D,$E1411)))</f>
        <v>0</v>
      </c>
      <c r="M1411" s="12">
        <v>0</v>
      </c>
      <c r="N1411" s="15">
        <f t="shared" si="122"/>
        <v>0</v>
      </c>
      <c r="O1411" s="21">
        <f t="shared" si="123"/>
        <v>0</v>
      </c>
      <c r="P1411" s="24">
        <v>0.65380000000000005</v>
      </c>
      <c r="Q1411" s="18">
        <f t="shared" si="121"/>
        <v>0</v>
      </c>
      <c r="R1411" s="2">
        <v>1</v>
      </c>
      <c r="S1411" s="2">
        <v>120</v>
      </c>
      <c r="T1411" s="2" t="s">
        <v>4647</v>
      </c>
      <c r="U1411" s="28" t="str">
        <f>IF(G1411=0,"",_xlfn.MINIFS('PO Details'!$I:$I,'PO Details'!$D:$D,Planning!$B1411,'PO Details'!$L:$L,Planning!$E1411))</f>
        <v/>
      </c>
      <c r="V1411" s="29" t="s">
        <v>4640</v>
      </c>
      <c r="W1411" t="str">
        <f t="shared" si="120"/>
        <v>Max</v>
      </c>
      <c r="X1411" s="2">
        <v>120</v>
      </c>
    </row>
    <row r="1412" spans="1:24" x14ac:dyDescent="0.25">
      <c r="A1412" s="11"/>
      <c r="B1412" s="22" t="s">
        <v>1386</v>
      </c>
      <c r="C1412" s="22"/>
      <c r="D1412" s="22" t="s">
        <v>1387</v>
      </c>
      <c r="E1412" s="31" t="s">
        <v>109</v>
      </c>
      <c r="F1412" s="12">
        <f>SUMIFS('Inventory Details'!$H:$H,'Inventory Details'!$B:$B,$B1412,'Inventory Details'!$E:$E,$E1412)</f>
        <v>30</v>
      </c>
      <c r="G1412" s="12">
        <f>SUMIFS('PO Details'!$H:$H,'PO Details'!$D:$D,Planning!$B1412,'PO Details'!$L:$L,$E1412)</f>
        <v>0</v>
      </c>
      <c r="H1412" s="12">
        <f>SUMIFS('SO Details'!$G:$G,'SO Details'!$D:$D,Planning!$B1412,'SO Details'!$K:$K,$E1412)</f>
        <v>0</v>
      </c>
      <c r="I1412" s="20">
        <f>IF(COUNTIFS($C:$C,B1412)&gt;1,SUMIFS('Sales Hx'!$Q:$Q,'Sales Hx'!$B:$B,_xlfn.XLOOKUP(B1412,C:C,B:B),'Sales Hx'!$D:$D,Planning!$E1412),SUMIFS('Sales Hx'!$Q:$Q,'Sales Hx'!$B:$B,Planning!$B1412,'Sales Hx'!$D:$D,Planning!$E1412))</f>
        <v>0</v>
      </c>
      <c r="J1412" s="16">
        <f>IF(COUNTIFS($C:$C,B1412)&gt;1,SUMIFS('Sales Hx'!$S:$S,'Sales Hx'!$B:$B,_xlfn.XLOOKUP(B1412,C:C,B:B),'Sales Hx'!$D:$D,E1412),SUMIFS('Sales Hx'!$S:$S,'Sales Hx'!$B:$B,$B1412,'Sales Hx'!$D:$D,$E1412))</f>
        <v>0</v>
      </c>
      <c r="K1412" s="16">
        <f t="shared" si="124"/>
        <v>0</v>
      </c>
      <c r="L1412" s="12">
        <f>IF(M1412&lt;&gt;"",M1412,IF(COUNTIFS($C:$C,B1412)&gt;1,SUMIFS('Sales Hx'!V:V,'Sales Hx'!$B:$B,_xlfn.XLOOKUP(B1412,C:C,B:B),'Sales Hx'!$D:$D,$E1412),SUMIFS('Sales Hx'!V:V,'Sales Hx'!$B:$B,$B1412,'Sales Hx'!$D:$D,$E1412)))</f>
        <v>0</v>
      </c>
      <c r="M1412" s="12">
        <v>0</v>
      </c>
      <c r="N1412" s="15">
        <f t="shared" si="122"/>
        <v>0</v>
      </c>
      <c r="O1412" s="21">
        <f t="shared" si="123"/>
        <v>0</v>
      </c>
      <c r="P1412" s="24">
        <v>0.65380000000000005</v>
      </c>
      <c r="Q1412" s="18">
        <f t="shared" si="121"/>
        <v>0</v>
      </c>
      <c r="R1412" s="2">
        <v>1</v>
      </c>
      <c r="S1412" s="2">
        <v>120</v>
      </c>
      <c r="T1412" s="2" t="s">
        <v>4647</v>
      </c>
      <c r="U1412" s="28" t="str">
        <f>IF(G1412=0,"",_xlfn.MINIFS('PO Details'!$I:$I,'PO Details'!$D:$D,Planning!$B1412,'PO Details'!$L:$L,Planning!$E1412))</f>
        <v/>
      </c>
      <c r="V1412" s="29" t="s">
        <v>4640</v>
      </c>
      <c r="W1412" t="str">
        <f t="shared" si="120"/>
        <v>Max</v>
      </c>
      <c r="X1412" s="2">
        <v>120</v>
      </c>
    </row>
    <row r="1413" spans="1:24" x14ac:dyDescent="0.25">
      <c r="A1413" s="11"/>
      <c r="B1413" s="22" t="s">
        <v>1386</v>
      </c>
      <c r="C1413" s="22"/>
      <c r="D1413" s="22" t="s">
        <v>1387</v>
      </c>
      <c r="E1413" s="31" t="s">
        <v>113</v>
      </c>
      <c r="F1413" s="12">
        <f>SUMIFS('Inventory Details'!$H:$H,'Inventory Details'!$B:$B,$B1413,'Inventory Details'!$E:$E,$E1413)</f>
        <v>18</v>
      </c>
      <c r="G1413" s="12">
        <f>SUMIFS('PO Details'!$H:$H,'PO Details'!$D:$D,Planning!$B1413,'PO Details'!$L:$L,$E1413)</f>
        <v>0</v>
      </c>
      <c r="H1413" s="12">
        <f>SUMIFS('SO Details'!$G:$G,'SO Details'!$D:$D,Planning!$B1413,'SO Details'!$K:$K,$E1413)</f>
        <v>0</v>
      </c>
      <c r="I1413" s="20">
        <f>IF(COUNTIFS($C:$C,B1413)&gt;1,SUMIFS('Sales Hx'!$Q:$Q,'Sales Hx'!$B:$B,_xlfn.XLOOKUP(B1413,C:C,B:B),'Sales Hx'!$D:$D,Planning!$E1413),SUMIFS('Sales Hx'!$Q:$Q,'Sales Hx'!$B:$B,Planning!$B1413,'Sales Hx'!$D:$D,Planning!$E1413))</f>
        <v>0</v>
      </c>
      <c r="J1413" s="16">
        <f>IF(COUNTIFS($C:$C,B1413)&gt;1,SUMIFS('Sales Hx'!$S:$S,'Sales Hx'!$B:$B,_xlfn.XLOOKUP(B1413,C:C,B:B),'Sales Hx'!$D:$D,E1413),SUMIFS('Sales Hx'!$S:$S,'Sales Hx'!$B:$B,$B1413,'Sales Hx'!$D:$D,$E1413))</f>
        <v>0</v>
      </c>
      <c r="K1413" s="16">
        <f t="shared" si="124"/>
        <v>0</v>
      </c>
      <c r="L1413" s="12">
        <f>IF(M1413&lt;&gt;"",M1413,IF(COUNTIFS($C:$C,B1413)&gt;1,SUMIFS('Sales Hx'!V:V,'Sales Hx'!$B:$B,_xlfn.XLOOKUP(B1413,C:C,B:B),'Sales Hx'!$D:$D,$E1413),SUMIFS('Sales Hx'!V:V,'Sales Hx'!$B:$B,$B1413,'Sales Hx'!$D:$D,$E1413)))</f>
        <v>0</v>
      </c>
      <c r="M1413" s="12">
        <v>0</v>
      </c>
      <c r="N1413" s="15">
        <f t="shared" si="122"/>
        <v>0</v>
      </c>
      <c r="O1413" s="21">
        <f t="shared" si="123"/>
        <v>0</v>
      </c>
      <c r="P1413" s="24">
        <v>0.65380000000000005</v>
      </c>
      <c r="Q1413" s="18">
        <f t="shared" si="121"/>
        <v>0</v>
      </c>
      <c r="R1413" s="2">
        <v>1</v>
      </c>
      <c r="S1413" s="2">
        <v>120</v>
      </c>
      <c r="T1413" s="2" t="s">
        <v>4647</v>
      </c>
      <c r="U1413" s="28" t="str">
        <f>IF(G1413=0,"",_xlfn.MINIFS('PO Details'!$I:$I,'PO Details'!$D:$D,Planning!$B1413,'PO Details'!$L:$L,Planning!$E1413))</f>
        <v/>
      </c>
      <c r="V1413" s="29" t="s">
        <v>4640</v>
      </c>
      <c r="W1413" t="str">
        <f t="shared" si="120"/>
        <v>Max</v>
      </c>
      <c r="X1413" s="2">
        <v>120</v>
      </c>
    </row>
    <row r="1414" spans="1:24" x14ac:dyDescent="0.25">
      <c r="A1414" s="11" t="s">
        <v>4616</v>
      </c>
      <c r="B1414" s="22" t="s">
        <v>165</v>
      </c>
      <c r="C1414" s="22"/>
      <c r="D1414" s="22" t="s">
        <v>166</v>
      </c>
      <c r="E1414" s="31" t="s">
        <v>106</v>
      </c>
      <c r="F1414" s="12">
        <f>SUMIFS('Inventory Details'!$H:$H,'Inventory Details'!$B:$B,$B1414,'Inventory Details'!$E:$E,$E1414)</f>
        <v>0</v>
      </c>
      <c r="G1414" s="12">
        <f>SUMIFS('PO Details'!$H:$H,'PO Details'!$D:$D,Planning!$B1414,'PO Details'!$L:$L,$E1414)</f>
        <v>40</v>
      </c>
      <c r="H1414" s="12">
        <f>SUMIFS('SO Details'!$G:$G,'SO Details'!$D:$D,Planning!$B1414,'SO Details'!$K:$K,$E1414)</f>
        <v>0</v>
      </c>
      <c r="I1414" s="20">
        <f>IF(COUNTIFS($C:$C,B1414)&gt;1,SUMIFS('Sales Hx'!$Q:$Q,'Sales Hx'!$B:$B,_xlfn.XLOOKUP(B1414,C:C,B:B),'Sales Hx'!$D:$D,Planning!$E1414),SUMIFS('Sales Hx'!$Q:$Q,'Sales Hx'!$B:$B,Planning!$B1414,'Sales Hx'!$D:$D,Planning!$E1414))</f>
        <v>9.7999999999999989</v>
      </c>
      <c r="J1414" s="16">
        <f>IF(COUNTIFS($C:$C,B1414)&gt;1,SUMIFS('Sales Hx'!$S:$S,'Sales Hx'!$B:$B,_xlfn.XLOOKUP(B1414,C:C,B:B),'Sales Hx'!$D:$D,E1414),SUMIFS('Sales Hx'!$S:$S,'Sales Hx'!$B:$B,$B1414,'Sales Hx'!$D:$D,$E1414))</f>
        <v>0.14868421052631578</v>
      </c>
      <c r="K1414" s="16">
        <f t="shared" si="124"/>
        <v>4.0816326530612246</v>
      </c>
      <c r="L1414" s="12">
        <f>IF(M1414&lt;&gt;"",M1414,IF(COUNTIFS($C:$C,B1414)&gt;1,SUMIFS('Sales Hx'!V:V,'Sales Hx'!$B:$B,_xlfn.XLOOKUP(B1414,C:C,B:B),'Sales Hx'!$D:$D,$E1414),SUMIFS('Sales Hx'!V:V,'Sales Hx'!$B:$B,$B1414,'Sales Hx'!$D:$D,$E1414)))</f>
        <v>0</v>
      </c>
      <c r="M1414" s="12">
        <v>0</v>
      </c>
      <c r="N1414" s="15">
        <f t="shared" si="122"/>
        <v>0.14868421052631578</v>
      </c>
      <c r="O1414" s="21">
        <f t="shared" si="123"/>
        <v>0</v>
      </c>
      <c r="P1414" s="24">
        <v>3.51</v>
      </c>
      <c r="Q1414" s="18">
        <f t="shared" si="121"/>
        <v>0</v>
      </c>
      <c r="R1414" s="2">
        <v>1</v>
      </c>
      <c r="S1414" s="2">
        <v>120</v>
      </c>
      <c r="T1414" s="2" t="s">
        <v>4647</v>
      </c>
      <c r="U1414" s="28">
        <f>IF(G1414=0,"",_xlfn.MINIFS('PO Details'!$I:$I,'PO Details'!$D:$D,Planning!$B1414,'PO Details'!$L:$L,Planning!$E1414))</f>
        <v>45443</v>
      </c>
      <c r="V1414" s="29" t="s">
        <v>4640</v>
      </c>
      <c r="W1414" t="str">
        <f t="shared" si="120"/>
        <v/>
      </c>
      <c r="X1414" s="2">
        <v>120</v>
      </c>
    </row>
    <row r="1415" spans="1:24" x14ac:dyDescent="0.25">
      <c r="A1415" s="11" t="s">
        <v>4616</v>
      </c>
      <c r="B1415" s="22" t="s">
        <v>165</v>
      </c>
      <c r="C1415" s="22"/>
      <c r="D1415" s="22" t="s">
        <v>166</v>
      </c>
      <c r="E1415" s="31" t="s">
        <v>820</v>
      </c>
      <c r="F1415" s="12">
        <f>SUMIFS('Inventory Details'!$H:$H,'Inventory Details'!$B:$B,$B1415,'Inventory Details'!$E:$E,$E1415)</f>
        <v>4</v>
      </c>
      <c r="G1415" s="12">
        <f>SUMIFS('PO Details'!$H:$H,'PO Details'!$D:$D,Planning!$B1415,'PO Details'!$L:$L,$E1415)</f>
        <v>50</v>
      </c>
      <c r="H1415" s="12">
        <f>SUMIFS('SO Details'!$G:$G,'SO Details'!$D:$D,Planning!$B1415,'SO Details'!$K:$K,$E1415)</f>
        <v>0</v>
      </c>
      <c r="I1415" s="20">
        <f>IF(COUNTIFS($C:$C,B1415)&gt;1,SUMIFS('Sales Hx'!$Q:$Q,'Sales Hx'!$B:$B,_xlfn.XLOOKUP(B1415,C:C,B:B),'Sales Hx'!$D:$D,Planning!$E1415),SUMIFS('Sales Hx'!$Q:$Q,'Sales Hx'!$B:$B,Planning!$B1415,'Sales Hx'!$D:$D,Planning!$E1415))</f>
        <v>0</v>
      </c>
      <c r="J1415" s="16">
        <f>IF(COUNTIFS($C:$C,B1415)&gt;1,SUMIFS('Sales Hx'!$S:$S,'Sales Hx'!$B:$B,_xlfn.XLOOKUP(B1415,C:C,B:B),'Sales Hx'!$D:$D,E1415),SUMIFS('Sales Hx'!$S:$S,'Sales Hx'!$B:$B,$B1415,'Sales Hx'!$D:$D,$E1415))</f>
        <v>0</v>
      </c>
      <c r="K1415" s="16">
        <f t="shared" si="124"/>
        <v>0</v>
      </c>
      <c r="L1415" s="12">
        <f>IF(M1415&lt;&gt;"",M1415,IF(COUNTIFS($C:$C,B1415)&gt;1,SUMIFS('Sales Hx'!V:V,'Sales Hx'!$B:$B,_xlfn.XLOOKUP(B1415,C:C,B:B),'Sales Hx'!$D:$D,$E1415),SUMIFS('Sales Hx'!V:V,'Sales Hx'!$B:$B,$B1415,'Sales Hx'!$D:$D,$E1415)))</f>
        <v>0</v>
      </c>
      <c r="M1415" s="12">
        <v>0</v>
      </c>
      <c r="N1415" s="15">
        <f t="shared" si="122"/>
        <v>0</v>
      </c>
      <c r="O1415" s="21">
        <f t="shared" si="123"/>
        <v>0</v>
      </c>
      <c r="P1415" s="24">
        <v>3.51</v>
      </c>
      <c r="Q1415" s="18">
        <f t="shared" si="121"/>
        <v>0</v>
      </c>
      <c r="R1415" s="2">
        <v>1</v>
      </c>
      <c r="S1415" s="2">
        <v>120</v>
      </c>
      <c r="T1415" s="2" t="s">
        <v>4647</v>
      </c>
      <c r="U1415" s="28">
        <f>IF(G1415=0,"",_xlfn.MINIFS('PO Details'!$I:$I,'PO Details'!$D:$D,Planning!$B1415,'PO Details'!$L:$L,Planning!$E1415))</f>
        <v>45474</v>
      </c>
      <c r="V1415" s="29" t="s">
        <v>4640</v>
      </c>
      <c r="W1415" t="str">
        <f t="shared" si="120"/>
        <v/>
      </c>
      <c r="X1415" s="2">
        <v>120</v>
      </c>
    </row>
    <row r="1416" spans="1:24" x14ac:dyDescent="0.25">
      <c r="A1416" s="11" t="s">
        <v>4616</v>
      </c>
      <c r="B1416" s="22" t="s">
        <v>165</v>
      </c>
      <c r="C1416" s="22"/>
      <c r="D1416" s="22" t="s">
        <v>166</v>
      </c>
      <c r="E1416" s="31" t="s">
        <v>113</v>
      </c>
      <c r="F1416" s="12">
        <f>SUMIFS('Inventory Details'!$H:$H,'Inventory Details'!$B:$B,$B1416,'Inventory Details'!$E:$E,$E1416)</f>
        <v>39</v>
      </c>
      <c r="G1416" s="12">
        <f>SUMIFS('PO Details'!$H:$H,'PO Details'!$D:$D,Planning!$B1416,'PO Details'!$L:$L,$E1416)</f>
        <v>75</v>
      </c>
      <c r="H1416" s="12">
        <f>SUMIFS('SO Details'!$G:$G,'SO Details'!$D:$D,Planning!$B1416,'SO Details'!$K:$K,$E1416)</f>
        <v>3</v>
      </c>
      <c r="I1416" s="20">
        <f>IF(COUNTIFS($C:$C,B1416)&gt;1,SUMIFS('Sales Hx'!$Q:$Q,'Sales Hx'!$B:$B,_xlfn.XLOOKUP(B1416,C:C,B:B),'Sales Hx'!$D:$D,Planning!$E1416),SUMIFS('Sales Hx'!$Q:$Q,'Sales Hx'!$B:$B,Planning!$B1416,'Sales Hx'!$D:$D,Planning!$E1416))</f>
        <v>49</v>
      </c>
      <c r="J1416" s="16">
        <f>IF(COUNTIFS($C:$C,B1416)&gt;1,SUMIFS('Sales Hx'!$S:$S,'Sales Hx'!$B:$B,_xlfn.XLOOKUP(B1416,C:C,B:B),'Sales Hx'!$D:$D,E1416),SUMIFS('Sales Hx'!$S:$S,'Sales Hx'!$B:$B,$B1416,'Sales Hx'!$D:$D,$E1416))</f>
        <v>0.50328947368421051</v>
      </c>
      <c r="K1416" s="16">
        <f t="shared" si="124"/>
        <v>2.3265306122448979</v>
      </c>
      <c r="L1416" s="12">
        <f>IF(M1416&lt;&gt;"",M1416,IF(COUNTIFS($C:$C,B1416)&gt;1,SUMIFS('Sales Hx'!V:V,'Sales Hx'!$B:$B,_xlfn.XLOOKUP(B1416,C:C,B:B),'Sales Hx'!$D:$D,$E1416),SUMIFS('Sales Hx'!V:V,'Sales Hx'!$B:$B,$B1416,'Sales Hx'!$D:$D,$E1416)))</f>
        <v>0</v>
      </c>
      <c r="M1416" s="12">
        <v>0</v>
      </c>
      <c r="N1416" s="15">
        <f t="shared" si="122"/>
        <v>0.50328947368421051</v>
      </c>
      <c r="O1416" s="21">
        <f t="shared" si="123"/>
        <v>0</v>
      </c>
      <c r="P1416" s="24">
        <v>3.51</v>
      </c>
      <c r="Q1416" s="18">
        <f t="shared" si="121"/>
        <v>0</v>
      </c>
      <c r="R1416" s="2">
        <v>1</v>
      </c>
      <c r="S1416" s="2">
        <v>120</v>
      </c>
      <c r="T1416" s="2" t="s">
        <v>4647</v>
      </c>
      <c r="U1416" s="28">
        <f>IF(G1416=0,"",_xlfn.MINIFS('PO Details'!$I:$I,'PO Details'!$D:$D,Planning!$B1416,'PO Details'!$L:$L,Planning!$E1416))</f>
        <v>45474</v>
      </c>
      <c r="V1416" s="29" t="s">
        <v>4640</v>
      </c>
      <c r="W1416" t="str">
        <f t="shared" si="120"/>
        <v/>
      </c>
      <c r="X1416" s="2">
        <v>120</v>
      </c>
    </row>
    <row r="1417" spans="1:24" x14ac:dyDescent="0.25">
      <c r="A1417" s="11" t="s">
        <v>4616</v>
      </c>
      <c r="B1417" s="22" t="s">
        <v>165</v>
      </c>
      <c r="C1417" s="22"/>
      <c r="D1417" s="22" t="s">
        <v>166</v>
      </c>
      <c r="E1417" s="31" t="s">
        <v>4746</v>
      </c>
      <c r="F1417" s="12">
        <f>SUMIFS('Inventory Details'!$H:$H,'Inventory Details'!$B:$B,$B1417,'Inventory Details'!$E:$E,$E1417)</f>
        <v>14</v>
      </c>
      <c r="G1417" s="12">
        <f>SUMIFS('PO Details'!$H:$H,'PO Details'!$D:$D,Planning!$B1417,'PO Details'!$L:$L,$E1417)</f>
        <v>30</v>
      </c>
      <c r="H1417" s="12">
        <f>SUMIFS('SO Details'!$G:$G,'SO Details'!$D:$D,Planning!$B1417,'SO Details'!$K:$K,$E1417)</f>
        <v>5</v>
      </c>
      <c r="I1417" s="20">
        <f>IF(COUNTIFS($C:$C,B1417)&gt;1,SUMIFS('Sales Hx'!$Q:$Q,'Sales Hx'!$B:$B,_xlfn.XLOOKUP(B1417,C:C,B:B),'Sales Hx'!$D:$D,Planning!$E1417),SUMIFS('Sales Hx'!$Q:$Q,'Sales Hx'!$B:$B,Planning!$B1417,'Sales Hx'!$D:$D,Planning!$E1417))</f>
        <v>18.2</v>
      </c>
      <c r="J1417" s="16">
        <f>IF(COUNTIFS($C:$C,B1417)&gt;1,SUMIFS('Sales Hx'!$S:$S,'Sales Hx'!$B:$B,_xlfn.XLOOKUP(B1417,C:C,B:B),'Sales Hx'!$D:$D,E1417),SUMIFS('Sales Hx'!$S:$S,'Sales Hx'!$B:$B,$B1417,'Sales Hx'!$D:$D,$E1417))</f>
        <v>0.216374269005848</v>
      </c>
      <c r="K1417" s="16">
        <f t="shared" si="124"/>
        <v>2.4175824175824179</v>
      </c>
      <c r="L1417" s="12">
        <f>IF(M1417&lt;&gt;"",M1417,IF(COUNTIFS($C:$C,B1417)&gt;1,SUMIFS('Sales Hx'!V:V,'Sales Hx'!$B:$B,_xlfn.XLOOKUP(B1417,C:C,B:B),'Sales Hx'!$D:$D,$E1417),SUMIFS('Sales Hx'!V:V,'Sales Hx'!$B:$B,$B1417,'Sales Hx'!$D:$D,$E1417)))</f>
        <v>0</v>
      </c>
      <c r="M1417" s="12">
        <v>0</v>
      </c>
      <c r="N1417" s="15">
        <f t="shared" si="122"/>
        <v>0.216374269005848</v>
      </c>
      <c r="O1417" s="21">
        <f t="shared" si="123"/>
        <v>0</v>
      </c>
      <c r="P1417" s="24">
        <v>3.51</v>
      </c>
      <c r="Q1417" s="18">
        <f t="shared" si="121"/>
        <v>0</v>
      </c>
      <c r="R1417" s="2">
        <v>1</v>
      </c>
      <c r="S1417" s="2">
        <v>120</v>
      </c>
      <c r="T1417" s="2" t="s">
        <v>4647</v>
      </c>
      <c r="U1417" s="28">
        <f>IF(G1417=0,"",_xlfn.MINIFS('PO Details'!$I:$I,'PO Details'!$D:$D,Planning!$B1417,'PO Details'!$L:$L,Planning!$E1417))</f>
        <v>45516</v>
      </c>
      <c r="V1417" s="29" t="s">
        <v>4640</v>
      </c>
      <c r="W1417" t="str">
        <f t="shared" si="120"/>
        <v/>
      </c>
      <c r="X1417" s="2">
        <v>120</v>
      </c>
    </row>
    <row r="1418" spans="1:24" x14ac:dyDescent="0.25">
      <c r="A1418" s="11" t="s">
        <v>4616</v>
      </c>
      <c r="B1418" s="22" t="s">
        <v>165</v>
      </c>
      <c r="C1418" s="22"/>
      <c r="D1418" s="22" t="s">
        <v>166</v>
      </c>
      <c r="E1418" s="31" t="s">
        <v>109</v>
      </c>
      <c r="F1418" s="12">
        <f>SUMIFS('Inventory Details'!$H:$H,'Inventory Details'!$B:$B,$B1418,'Inventory Details'!$E:$E,$E1418)</f>
        <v>4</v>
      </c>
      <c r="G1418" s="12">
        <f>SUMIFS('PO Details'!$H:$H,'PO Details'!$D:$D,Planning!$B1418,'PO Details'!$L:$L,$E1418)</f>
        <v>20</v>
      </c>
      <c r="H1418" s="12">
        <f>SUMIFS('SO Details'!$G:$G,'SO Details'!$D:$D,Planning!$B1418,'SO Details'!$K:$K,$E1418)</f>
        <v>1</v>
      </c>
      <c r="I1418" s="20">
        <f>IF(COUNTIFS($C:$C,B1418)&gt;1,SUMIFS('Sales Hx'!$Q:$Q,'Sales Hx'!$B:$B,_xlfn.XLOOKUP(B1418,C:C,B:B),'Sales Hx'!$D:$D,Planning!$E1418),SUMIFS('Sales Hx'!$Q:$Q,'Sales Hx'!$B:$B,Planning!$B1418,'Sales Hx'!$D:$D,Planning!$E1418))</f>
        <v>2.8</v>
      </c>
      <c r="J1418" s="16">
        <f>IF(COUNTIFS($C:$C,B1418)&gt;1,SUMIFS('Sales Hx'!$S:$S,'Sales Hx'!$B:$B,_xlfn.XLOOKUP(B1418,C:C,B:B),'Sales Hx'!$D:$D,E1418),SUMIFS('Sales Hx'!$S:$S,'Sales Hx'!$B:$B,$B1418,'Sales Hx'!$D:$D,$E1418))</f>
        <v>0.17236842105263159</v>
      </c>
      <c r="K1418" s="16">
        <f t="shared" si="124"/>
        <v>8.5714285714285712</v>
      </c>
      <c r="L1418" s="12">
        <f>IF(M1418&lt;&gt;"",M1418,IF(COUNTIFS($C:$C,B1418)&gt;1,SUMIFS('Sales Hx'!V:V,'Sales Hx'!$B:$B,_xlfn.XLOOKUP(B1418,C:C,B:B),'Sales Hx'!$D:$D,$E1418),SUMIFS('Sales Hx'!V:V,'Sales Hx'!$B:$B,$B1418,'Sales Hx'!$D:$D,$E1418)))</f>
        <v>0</v>
      </c>
      <c r="M1418" s="12">
        <v>0</v>
      </c>
      <c r="N1418" s="15">
        <f t="shared" si="122"/>
        <v>0.17236842105263159</v>
      </c>
      <c r="O1418" s="21">
        <f t="shared" si="123"/>
        <v>0</v>
      </c>
      <c r="P1418" s="24">
        <v>3.51</v>
      </c>
      <c r="Q1418" s="18">
        <f t="shared" si="121"/>
        <v>0</v>
      </c>
      <c r="R1418" s="2">
        <v>1</v>
      </c>
      <c r="S1418" s="2">
        <v>120</v>
      </c>
      <c r="T1418" s="2" t="s">
        <v>4647</v>
      </c>
      <c r="U1418" s="28">
        <f>IF(G1418=0,"",_xlfn.MINIFS('PO Details'!$I:$I,'PO Details'!$D:$D,Planning!$B1418,'PO Details'!$L:$L,Planning!$E1418))</f>
        <v>45458</v>
      </c>
      <c r="V1418" s="29" t="s">
        <v>4640</v>
      </c>
      <c r="W1418" t="str">
        <f t="shared" si="120"/>
        <v>Max</v>
      </c>
      <c r="X1418" s="2">
        <v>120</v>
      </c>
    </row>
    <row r="1419" spans="1:24" x14ac:dyDescent="0.25">
      <c r="A1419" s="11" t="s">
        <v>4616</v>
      </c>
      <c r="B1419" s="22" t="s">
        <v>165</v>
      </c>
      <c r="C1419" s="22"/>
      <c r="D1419" s="22" t="s">
        <v>166</v>
      </c>
      <c r="E1419" s="31" t="s">
        <v>119</v>
      </c>
      <c r="F1419" s="12">
        <f>SUMIFS('Inventory Details'!$H:$H,'Inventory Details'!$B:$B,$B1419,'Inventory Details'!$E:$E,$E1419)</f>
        <v>0</v>
      </c>
      <c r="G1419" s="12">
        <f>SUMIFS('PO Details'!$H:$H,'PO Details'!$D:$D,Planning!$B1419,'PO Details'!$L:$L,$E1419)</f>
        <v>5</v>
      </c>
      <c r="H1419" s="12">
        <f>SUMIFS('SO Details'!$G:$G,'SO Details'!$D:$D,Planning!$B1419,'SO Details'!$K:$K,$E1419)</f>
        <v>0</v>
      </c>
      <c r="I1419" s="20">
        <f>IF(COUNTIFS($C:$C,B1419)&gt;1,SUMIFS('Sales Hx'!$Q:$Q,'Sales Hx'!$B:$B,_xlfn.XLOOKUP(B1419,C:C,B:B),'Sales Hx'!$D:$D,Planning!$E1419),SUMIFS('Sales Hx'!$Q:$Q,'Sales Hx'!$B:$B,Planning!$B1419,'Sales Hx'!$D:$D,Planning!$E1419))</f>
        <v>0</v>
      </c>
      <c r="J1419" s="16">
        <f>IF(COUNTIFS($C:$C,B1419)&gt;1,SUMIFS('Sales Hx'!$S:$S,'Sales Hx'!$B:$B,_xlfn.XLOOKUP(B1419,C:C,B:B),'Sales Hx'!$D:$D,E1419),SUMIFS('Sales Hx'!$S:$S,'Sales Hx'!$B:$B,$B1419,'Sales Hx'!$D:$D,$E1419))</f>
        <v>0</v>
      </c>
      <c r="K1419" s="16">
        <f t="shared" si="124"/>
        <v>0</v>
      </c>
      <c r="L1419" s="12">
        <f>IF(M1419&lt;&gt;"",M1419,IF(COUNTIFS($C:$C,B1419)&gt;1,SUMIFS('Sales Hx'!V:V,'Sales Hx'!$B:$B,_xlfn.XLOOKUP(B1419,C:C,B:B),'Sales Hx'!$D:$D,$E1419),SUMIFS('Sales Hx'!V:V,'Sales Hx'!$B:$B,$B1419,'Sales Hx'!$D:$D,$E1419)))</f>
        <v>0</v>
      </c>
      <c r="M1419" s="12">
        <v>0</v>
      </c>
      <c r="N1419" s="15">
        <f t="shared" si="122"/>
        <v>0</v>
      </c>
      <c r="O1419" s="21">
        <f t="shared" si="123"/>
        <v>0</v>
      </c>
      <c r="P1419" s="24">
        <v>3.51</v>
      </c>
      <c r="Q1419" s="18">
        <f t="shared" si="121"/>
        <v>0</v>
      </c>
      <c r="R1419" s="2">
        <v>1</v>
      </c>
      <c r="S1419" s="2">
        <v>120</v>
      </c>
      <c r="T1419" s="2" t="s">
        <v>4647</v>
      </c>
      <c r="U1419" s="28">
        <f>IF(G1419=0,"",_xlfn.MINIFS('PO Details'!$I:$I,'PO Details'!$D:$D,Planning!$B1419,'PO Details'!$L:$L,Planning!$E1419))</f>
        <v>45443</v>
      </c>
      <c r="V1419" s="29" t="s">
        <v>4640</v>
      </c>
      <c r="W1419" t="str">
        <f t="shared" si="120"/>
        <v/>
      </c>
      <c r="X1419" s="2">
        <v>120</v>
      </c>
    </row>
    <row r="1420" spans="1:24" x14ac:dyDescent="0.25">
      <c r="A1420" s="11" t="s">
        <v>4616</v>
      </c>
      <c r="B1420" s="22" t="s">
        <v>165</v>
      </c>
      <c r="C1420" s="22"/>
      <c r="D1420" s="22" t="s">
        <v>166</v>
      </c>
      <c r="E1420" s="31" t="s">
        <v>186</v>
      </c>
      <c r="F1420" s="12">
        <f>SUMIFS('Inventory Details'!$H:$H,'Inventory Details'!$B:$B,$B1420,'Inventory Details'!$E:$E,$E1420)</f>
        <v>49</v>
      </c>
      <c r="G1420" s="12">
        <f>SUMIFS('PO Details'!$H:$H,'PO Details'!$D:$D,Planning!$B1420,'PO Details'!$L:$L,$E1420)</f>
        <v>0</v>
      </c>
      <c r="H1420" s="12">
        <f>SUMIFS('SO Details'!$G:$G,'SO Details'!$D:$D,Planning!$B1420,'SO Details'!$K:$K,$E1420)</f>
        <v>0</v>
      </c>
      <c r="I1420" s="20">
        <f>IF(COUNTIFS($C:$C,B1420)&gt;1,SUMIFS('Sales Hx'!$Q:$Q,'Sales Hx'!$B:$B,_xlfn.XLOOKUP(B1420,C:C,B:B),'Sales Hx'!$D:$D,Planning!$E1420),SUMIFS('Sales Hx'!$Q:$Q,'Sales Hx'!$B:$B,Planning!$B1420,'Sales Hx'!$D:$D,Planning!$E1420))</f>
        <v>0</v>
      </c>
      <c r="J1420" s="16">
        <f>IF(COUNTIFS($C:$C,B1420)&gt;1,SUMIFS('Sales Hx'!$S:$S,'Sales Hx'!$B:$B,_xlfn.XLOOKUP(B1420,C:C,B:B),'Sales Hx'!$D:$D,E1420),SUMIFS('Sales Hx'!$S:$S,'Sales Hx'!$B:$B,$B1420,'Sales Hx'!$D:$D,$E1420))</f>
        <v>0</v>
      </c>
      <c r="K1420" s="16">
        <f t="shared" si="124"/>
        <v>0</v>
      </c>
      <c r="L1420" s="12">
        <f>IF(M1420&lt;&gt;"",M1420,IF(COUNTIFS($C:$C,B1420)&gt;1,SUMIFS('Sales Hx'!V:V,'Sales Hx'!$B:$B,_xlfn.XLOOKUP(B1420,C:C,B:B),'Sales Hx'!$D:$D,$E1420),SUMIFS('Sales Hx'!V:V,'Sales Hx'!$B:$B,$B1420,'Sales Hx'!$D:$D,$E1420)))</f>
        <v>0</v>
      </c>
      <c r="M1420" s="12">
        <v>0</v>
      </c>
      <c r="N1420" s="15">
        <f t="shared" si="122"/>
        <v>0</v>
      </c>
      <c r="O1420" s="21">
        <f t="shared" si="123"/>
        <v>0</v>
      </c>
      <c r="P1420" s="24">
        <v>3.51</v>
      </c>
      <c r="Q1420" s="18">
        <f t="shared" si="121"/>
        <v>0</v>
      </c>
      <c r="R1420" s="2">
        <v>1</v>
      </c>
      <c r="S1420" s="2">
        <v>120</v>
      </c>
      <c r="T1420" s="2" t="s">
        <v>4647</v>
      </c>
      <c r="U1420" s="28" t="str">
        <f>IF(G1420=0,"",_xlfn.MINIFS('PO Details'!$I:$I,'PO Details'!$D:$D,Planning!$B1420,'PO Details'!$L:$L,Planning!$E1420))</f>
        <v/>
      </c>
      <c r="V1420" s="29" t="s">
        <v>4640</v>
      </c>
      <c r="W1420" t="str">
        <f t="shared" si="120"/>
        <v/>
      </c>
      <c r="X1420" s="2">
        <v>120</v>
      </c>
    </row>
    <row r="1421" spans="1:24" x14ac:dyDescent="0.25">
      <c r="A1421" s="11" t="s">
        <v>4616</v>
      </c>
      <c r="B1421" s="22" t="s">
        <v>165</v>
      </c>
      <c r="C1421" s="22"/>
      <c r="D1421" s="22" t="s">
        <v>166</v>
      </c>
      <c r="E1421" s="31" t="s">
        <v>2214</v>
      </c>
      <c r="F1421" s="12">
        <f>SUMIFS('Inventory Details'!$H:$H,'Inventory Details'!$B:$B,$B1421,'Inventory Details'!$E:$E,$E1421)</f>
        <v>0</v>
      </c>
      <c r="G1421" s="12">
        <f>SUMIFS('PO Details'!$H:$H,'PO Details'!$D:$D,Planning!$B1421,'PO Details'!$L:$L,$E1421)</f>
        <v>0</v>
      </c>
      <c r="H1421" s="12">
        <f>SUMIFS('SO Details'!$G:$G,'SO Details'!$D:$D,Planning!$B1421,'SO Details'!$K:$K,$E1421)</f>
        <v>0</v>
      </c>
      <c r="I1421" s="20">
        <f>IF(COUNTIFS($C:$C,B1421)&gt;1,SUMIFS('Sales Hx'!$Q:$Q,'Sales Hx'!$B:$B,_xlfn.XLOOKUP(B1421,C:C,B:B),'Sales Hx'!$D:$D,Planning!$E1421),SUMIFS('Sales Hx'!$Q:$Q,'Sales Hx'!$B:$B,Planning!$B1421,'Sales Hx'!$D:$D,Planning!$E1421))</f>
        <v>0</v>
      </c>
      <c r="J1421" s="16">
        <f>IF(COUNTIFS($C:$C,B1421)&gt;1,SUMIFS('Sales Hx'!$S:$S,'Sales Hx'!$B:$B,_xlfn.XLOOKUP(B1421,C:C,B:B),'Sales Hx'!$D:$D,E1421),SUMIFS('Sales Hx'!$S:$S,'Sales Hx'!$B:$B,$B1421,'Sales Hx'!$D:$D,$E1421))</f>
        <v>0.16447368421052633</v>
      </c>
      <c r="K1421" s="16">
        <f t="shared" si="124"/>
        <v>0</v>
      </c>
      <c r="L1421" s="12">
        <f>IF(M1421&lt;&gt;"",M1421,IF(COUNTIFS($C:$C,B1421)&gt;1,SUMIFS('Sales Hx'!V:V,'Sales Hx'!$B:$B,_xlfn.XLOOKUP(B1421,C:C,B:B),'Sales Hx'!$D:$D,$E1421),SUMIFS('Sales Hx'!V:V,'Sales Hx'!$B:$B,$B1421,'Sales Hx'!$D:$D,$E1421)))</f>
        <v>0</v>
      </c>
      <c r="M1421" s="12">
        <v>0</v>
      </c>
      <c r="N1421" s="15">
        <f t="shared" si="122"/>
        <v>0.16447368421052633</v>
      </c>
      <c r="O1421" s="21">
        <f t="shared" si="123"/>
        <v>20</v>
      </c>
      <c r="P1421" s="24">
        <v>3.51</v>
      </c>
      <c r="Q1421" s="18">
        <f t="shared" si="121"/>
        <v>70.199999999999989</v>
      </c>
      <c r="R1421" s="2">
        <v>1</v>
      </c>
      <c r="S1421" s="2">
        <v>120</v>
      </c>
      <c r="T1421" s="2" t="s">
        <v>4647</v>
      </c>
      <c r="U1421" s="28" t="str">
        <f>IF(G1421=0,"",_xlfn.MINIFS('PO Details'!$I:$I,'PO Details'!$D:$D,Planning!$B1421,'PO Details'!$L:$L,Planning!$E1421))</f>
        <v/>
      </c>
      <c r="V1421" s="29" t="s">
        <v>4640</v>
      </c>
      <c r="W1421" t="str">
        <f t="shared" si="120"/>
        <v/>
      </c>
      <c r="X1421" s="2">
        <v>120</v>
      </c>
    </row>
    <row r="1422" spans="1:24" x14ac:dyDescent="0.25">
      <c r="A1422" s="11" t="s">
        <v>4616</v>
      </c>
      <c r="B1422" s="22" t="s">
        <v>167</v>
      </c>
      <c r="C1422" s="22"/>
      <c r="D1422" s="22" t="s">
        <v>168</v>
      </c>
      <c r="E1422" s="31" t="s">
        <v>106</v>
      </c>
      <c r="F1422" s="12">
        <f>SUMIFS('Inventory Details'!$H:$H,'Inventory Details'!$B:$B,$B1422,'Inventory Details'!$E:$E,$E1422)</f>
        <v>0</v>
      </c>
      <c r="G1422" s="12">
        <f>SUMIFS('PO Details'!$H:$H,'PO Details'!$D:$D,Planning!$B1422,'PO Details'!$L:$L,$E1422)</f>
        <v>70</v>
      </c>
      <c r="H1422" s="12">
        <f>SUMIFS('SO Details'!$G:$G,'SO Details'!$D:$D,Planning!$B1422,'SO Details'!$K:$K,$E1422)</f>
        <v>0</v>
      </c>
      <c r="I1422" s="20">
        <f>IF(COUNTIFS($C:$C,B1422)&gt;1,SUMIFS('Sales Hx'!$Q:$Q,'Sales Hx'!$B:$B,_xlfn.XLOOKUP(B1422,C:C,B:B),'Sales Hx'!$D:$D,Planning!$E1422),SUMIFS('Sales Hx'!$Q:$Q,'Sales Hx'!$B:$B,Planning!$B1422,'Sales Hx'!$D:$D,Planning!$E1422))</f>
        <v>37.799999999999997</v>
      </c>
      <c r="J1422" s="16">
        <f>IF(COUNTIFS($C:$C,B1422)&gt;1,SUMIFS('Sales Hx'!$S:$S,'Sales Hx'!$B:$B,_xlfn.XLOOKUP(B1422,C:C,B:B),'Sales Hx'!$D:$D,E1422),SUMIFS('Sales Hx'!$S:$S,'Sales Hx'!$B:$B,$B1422,'Sales Hx'!$D:$D,$E1422))</f>
        <v>0.35087719298245612</v>
      </c>
      <c r="K1422" s="16">
        <f t="shared" si="124"/>
        <v>1.8518518518518521</v>
      </c>
      <c r="L1422" s="12">
        <f>IF(M1422&lt;&gt;"",M1422,IF(COUNTIFS($C:$C,B1422)&gt;1,SUMIFS('Sales Hx'!V:V,'Sales Hx'!$B:$B,_xlfn.XLOOKUP(B1422,C:C,B:B),'Sales Hx'!$D:$D,$E1422),SUMIFS('Sales Hx'!V:V,'Sales Hx'!$B:$B,$B1422,'Sales Hx'!$D:$D,$E1422)))</f>
        <v>0</v>
      </c>
      <c r="M1422" s="12">
        <v>0</v>
      </c>
      <c r="N1422" s="15">
        <f t="shared" si="122"/>
        <v>0.35087719298245612</v>
      </c>
      <c r="O1422" s="21">
        <f t="shared" si="123"/>
        <v>0</v>
      </c>
      <c r="P1422" s="24">
        <v>5.76</v>
      </c>
      <c r="Q1422" s="18">
        <f t="shared" si="121"/>
        <v>0</v>
      </c>
      <c r="R1422" s="2">
        <v>1</v>
      </c>
      <c r="S1422" s="2">
        <v>120</v>
      </c>
      <c r="T1422" s="2" t="s">
        <v>4647</v>
      </c>
      <c r="U1422" s="28">
        <f>IF(G1422=0,"",_xlfn.MINIFS('PO Details'!$I:$I,'PO Details'!$D:$D,Planning!$B1422,'PO Details'!$L:$L,Planning!$E1422))</f>
        <v>45443</v>
      </c>
      <c r="V1422" s="29" t="s">
        <v>4640</v>
      </c>
      <c r="W1422" t="str">
        <f t="shared" si="120"/>
        <v/>
      </c>
      <c r="X1422" s="2">
        <v>120</v>
      </c>
    </row>
    <row r="1423" spans="1:24" x14ac:dyDescent="0.25">
      <c r="A1423" s="11" t="s">
        <v>4616</v>
      </c>
      <c r="B1423" s="22" t="s">
        <v>167</v>
      </c>
      <c r="C1423" s="22"/>
      <c r="D1423" s="22" t="s">
        <v>168</v>
      </c>
      <c r="E1423" s="31" t="s">
        <v>820</v>
      </c>
      <c r="F1423" s="12">
        <f>SUMIFS('Inventory Details'!$H:$H,'Inventory Details'!$B:$B,$B1423,'Inventory Details'!$E:$E,$E1423)</f>
        <v>4</v>
      </c>
      <c r="G1423" s="12">
        <f>SUMIFS('PO Details'!$H:$H,'PO Details'!$D:$D,Planning!$B1423,'PO Details'!$L:$L,$E1423)</f>
        <v>45</v>
      </c>
      <c r="H1423" s="12">
        <f>SUMIFS('SO Details'!$G:$G,'SO Details'!$D:$D,Planning!$B1423,'SO Details'!$K:$K,$E1423)</f>
        <v>0</v>
      </c>
      <c r="I1423" s="20">
        <f>IF(COUNTIFS($C:$C,B1423)&gt;1,SUMIFS('Sales Hx'!$Q:$Q,'Sales Hx'!$B:$B,_xlfn.XLOOKUP(B1423,C:C,B:B),'Sales Hx'!$D:$D,Planning!$E1423),SUMIFS('Sales Hx'!$Q:$Q,'Sales Hx'!$B:$B,Planning!$B1423,'Sales Hx'!$D:$D,Planning!$E1423))</f>
        <v>0</v>
      </c>
      <c r="J1423" s="16">
        <f>IF(COUNTIFS($C:$C,B1423)&gt;1,SUMIFS('Sales Hx'!$S:$S,'Sales Hx'!$B:$B,_xlfn.XLOOKUP(B1423,C:C,B:B),'Sales Hx'!$D:$D,E1423),SUMIFS('Sales Hx'!$S:$S,'Sales Hx'!$B:$B,$B1423,'Sales Hx'!$D:$D,$E1423))</f>
        <v>3.2894736842105261E-2</v>
      </c>
      <c r="K1423" s="16">
        <f t="shared" si="124"/>
        <v>0</v>
      </c>
      <c r="L1423" s="12">
        <f>IF(M1423&lt;&gt;"",M1423,IF(COUNTIFS($C:$C,B1423)&gt;1,SUMIFS('Sales Hx'!V:V,'Sales Hx'!$B:$B,_xlfn.XLOOKUP(B1423,C:C,B:B),'Sales Hx'!$D:$D,$E1423),SUMIFS('Sales Hx'!V:V,'Sales Hx'!$B:$B,$B1423,'Sales Hx'!$D:$D,$E1423)))</f>
        <v>0</v>
      </c>
      <c r="M1423" s="12">
        <v>0</v>
      </c>
      <c r="N1423" s="15">
        <f t="shared" si="122"/>
        <v>3.2894736842105261E-2</v>
      </c>
      <c r="O1423" s="21">
        <f t="shared" si="123"/>
        <v>0</v>
      </c>
      <c r="P1423" s="24">
        <v>5.76</v>
      </c>
      <c r="Q1423" s="18">
        <f t="shared" si="121"/>
        <v>0</v>
      </c>
      <c r="R1423" s="2">
        <v>1</v>
      </c>
      <c r="S1423" s="2">
        <v>120</v>
      </c>
      <c r="T1423" s="2" t="s">
        <v>4647</v>
      </c>
      <c r="U1423" s="28">
        <f>IF(G1423=0,"",_xlfn.MINIFS('PO Details'!$I:$I,'PO Details'!$D:$D,Planning!$B1423,'PO Details'!$L:$L,Planning!$E1423))</f>
        <v>45474</v>
      </c>
      <c r="V1423" s="29" t="s">
        <v>4640</v>
      </c>
      <c r="W1423" t="str">
        <f t="shared" si="120"/>
        <v/>
      </c>
      <c r="X1423" s="2">
        <v>120</v>
      </c>
    </row>
    <row r="1424" spans="1:24" x14ac:dyDescent="0.25">
      <c r="A1424" s="11" t="s">
        <v>4616</v>
      </c>
      <c r="B1424" s="22" t="s">
        <v>167</v>
      </c>
      <c r="C1424" s="22"/>
      <c r="D1424" s="22" t="s">
        <v>168</v>
      </c>
      <c r="E1424" s="31" t="s">
        <v>113</v>
      </c>
      <c r="F1424" s="12">
        <f>SUMIFS('Inventory Details'!$H:$H,'Inventory Details'!$B:$B,$B1424,'Inventory Details'!$E:$E,$E1424)</f>
        <v>0</v>
      </c>
      <c r="G1424" s="12">
        <f>SUMIFS('PO Details'!$H:$H,'PO Details'!$D:$D,Planning!$B1424,'PO Details'!$L:$L,$E1424)</f>
        <v>35</v>
      </c>
      <c r="H1424" s="12">
        <f>SUMIFS('SO Details'!$G:$G,'SO Details'!$D:$D,Planning!$B1424,'SO Details'!$K:$K,$E1424)</f>
        <v>0</v>
      </c>
      <c r="I1424" s="20">
        <f>IF(COUNTIFS($C:$C,B1424)&gt;1,SUMIFS('Sales Hx'!$Q:$Q,'Sales Hx'!$B:$B,_xlfn.XLOOKUP(B1424,C:C,B:B),'Sales Hx'!$D:$D,Planning!$E1424),SUMIFS('Sales Hx'!$Q:$Q,'Sales Hx'!$B:$B,Planning!$B1424,'Sales Hx'!$D:$D,Planning!$E1424))</f>
        <v>11.2</v>
      </c>
      <c r="J1424" s="16">
        <f>IF(COUNTIFS($C:$C,B1424)&gt;1,SUMIFS('Sales Hx'!$S:$S,'Sales Hx'!$B:$B,_xlfn.XLOOKUP(B1424,C:C,B:B),'Sales Hx'!$D:$D,E1424),SUMIFS('Sales Hx'!$S:$S,'Sales Hx'!$B:$B,$B1424,'Sales Hx'!$D:$D,$E1424))</f>
        <v>0.19572368421052633</v>
      </c>
      <c r="K1424" s="16">
        <f t="shared" si="124"/>
        <v>3.125</v>
      </c>
      <c r="L1424" s="12">
        <f>IF(M1424&lt;&gt;"",M1424,IF(COUNTIFS($C:$C,B1424)&gt;1,SUMIFS('Sales Hx'!V:V,'Sales Hx'!$B:$B,_xlfn.XLOOKUP(B1424,C:C,B:B),'Sales Hx'!$D:$D,$E1424),SUMIFS('Sales Hx'!V:V,'Sales Hx'!$B:$B,$B1424,'Sales Hx'!$D:$D,$E1424)))</f>
        <v>0</v>
      </c>
      <c r="M1424" s="12">
        <v>0</v>
      </c>
      <c r="N1424" s="15">
        <f t="shared" si="122"/>
        <v>0.19572368421052633</v>
      </c>
      <c r="O1424" s="21">
        <f t="shared" si="123"/>
        <v>0</v>
      </c>
      <c r="P1424" s="24">
        <v>5.76</v>
      </c>
      <c r="Q1424" s="18">
        <f t="shared" si="121"/>
        <v>0</v>
      </c>
      <c r="R1424" s="2">
        <v>1</v>
      </c>
      <c r="S1424" s="2">
        <v>120</v>
      </c>
      <c r="T1424" s="2" t="s">
        <v>4647</v>
      </c>
      <c r="U1424" s="28">
        <f>IF(G1424=0,"",_xlfn.MINIFS('PO Details'!$I:$I,'PO Details'!$D:$D,Planning!$B1424,'PO Details'!$L:$L,Planning!$E1424))</f>
        <v>45474</v>
      </c>
      <c r="V1424" s="29" t="s">
        <v>4640</v>
      </c>
      <c r="W1424" t="str">
        <f t="shared" si="120"/>
        <v/>
      </c>
      <c r="X1424" s="2">
        <v>120</v>
      </c>
    </row>
    <row r="1425" spans="1:24" x14ac:dyDescent="0.25">
      <c r="A1425" s="11" t="s">
        <v>4616</v>
      </c>
      <c r="B1425" s="22" t="s">
        <v>167</v>
      </c>
      <c r="C1425" s="22"/>
      <c r="D1425" s="22" t="s">
        <v>168</v>
      </c>
      <c r="E1425" s="31" t="s">
        <v>4746</v>
      </c>
      <c r="F1425" s="12">
        <f>SUMIFS('Inventory Details'!$H:$H,'Inventory Details'!$B:$B,$B1425,'Inventory Details'!$E:$E,$E1425)</f>
        <v>33</v>
      </c>
      <c r="G1425" s="12">
        <f>SUMIFS('PO Details'!$H:$H,'PO Details'!$D:$D,Planning!$B1425,'PO Details'!$L:$L,$E1425)</f>
        <v>0</v>
      </c>
      <c r="H1425" s="12">
        <f>SUMIFS('SO Details'!$G:$G,'SO Details'!$D:$D,Planning!$B1425,'SO Details'!$K:$K,$E1425)</f>
        <v>3</v>
      </c>
      <c r="I1425" s="20">
        <f>IF(COUNTIFS($C:$C,B1425)&gt;1,SUMIFS('Sales Hx'!$Q:$Q,'Sales Hx'!$B:$B,_xlfn.XLOOKUP(B1425,C:C,B:B),'Sales Hx'!$D:$D,Planning!$E1425),SUMIFS('Sales Hx'!$Q:$Q,'Sales Hx'!$B:$B,Planning!$B1425,'Sales Hx'!$D:$D,Planning!$E1425))</f>
        <v>19.599999999999998</v>
      </c>
      <c r="J1425" s="16">
        <f>IF(COUNTIFS($C:$C,B1425)&gt;1,SUMIFS('Sales Hx'!$S:$S,'Sales Hx'!$B:$B,_xlfn.XLOOKUP(B1425,C:C,B:B),'Sales Hx'!$D:$D,E1425),SUMIFS('Sales Hx'!$S:$S,'Sales Hx'!$B:$B,$B1425,'Sales Hx'!$D:$D,$E1425))</f>
        <v>0.25418660287081341</v>
      </c>
      <c r="K1425" s="16">
        <f t="shared" si="124"/>
        <v>1.6836734693877553</v>
      </c>
      <c r="L1425" s="12">
        <f>IF(M1425&lt;&gt;"",M1425,IF(COUNTIFS($C:$C,B1425)&gt;1,SUMIFS('Sales Hx'!V:V,'Sales Hx'!$B:$B,_xlfn.XLOOKUP(B1425,C:C,B:B),'Sales Hx'!$D:$D,$E1425),SUMIFS('Sales Hx'!V:V,'Sales Hx'!$B:$B,$B1425,'Sales Hx'!$D:$D,$E1425)))</f>
        <v>0</v>
      </c>
      <c r="M1425" s="12">
        <v>0</v>
      </c>
      <c r="N1425" s="15">
        <f t="shared" si="122"/>
        <v>0.25418660287081341</v>
      </c>
      <c r="O1425" s="21">
        <f t="shared" si="123"/>
        <v>0</v>
      </c>
      <c r="P1425" s="24">
        <v>5.76</v>
      </c>
      <c r="Q1425" s="18">
        <f t="shared" si="121"/>
        <v>0</v>
      </c>
      <c r="R1425" s="2">
        <v>1</v>
      </c>
      <c r="S1425" s="2">
        <v>120</v>
      </c>
      <c r="T1425" s="2" t="s">
        <v>4647</v>
      </c>
      <c r="U1425" s="28" t="str">
        <f>IF(G1425=0,"",_xlfn.MINIFS('PO Details'!$I:$I,'PO Details'!$D:$D,Planning!$B1425,'PO Details'!$L:$L,Planning!$E1425))</f>
        <v/>
      </c>
      <c r="V1425" s="29" t="s">
        <v>4640</v>
      </c>
      <c r="W1425" t="str">
        <f t="shared" si="120"/>
        <v/>
      </c>
      <c r="X1425" s="2">
        <v>120</v>
      </c>
    </row>
    <row r="1426" spans="1:24" x14ac:dyDescent="0.25">
      <c r="A1426" s="11" t="s">
        <v>4616</v>
      </c>
      <c r="B1426" s="22" t="s">
        <v>167</v>
      </c>
      <c r="C1426" s="22"/>
      <c r="D1426" s="22" t="s">
        <v>168</v>
      </c>
      <c r="E1426" s="31" t="s">
        <v>109</v>
      </c>
      <c r="F1426" s="12">
        <f>SUMIFS('Inventory Details'!$H:$H,'Inventory Details'!$B:$B,$B1426,'Inventory Details'!$E:$E,$E1426)</f>
        <v>15</v>
      </c>
      <c r="G1426" s="12">
        <f>SUMIFS('PO Details'!$H:$H,'PO Details'!$D:$D,Planning!$B1426,'PO Details'!$L:$L,$E1426)</f>
        <v>20</v>
      </c>
      <c r="H1426" s="12">
        <f>SUMIFS('SO Details'!$G:$G,'SO Details'!$D:$D,Planning!$B1426,'SO Details'!$K:$K,$E1426)</f>
        <v>0</v>
      </c>
      <c r="I1426" s="20">
        <f>IF(COUNTIFS($C:$C,B1426)&gt;1,SUMIFS('Sales Hx'!$Q:$Q,'Sales Hx'!$B:$B,_xlfn.XLOOKUP(B1426,C:C,B:B),'Sales Hx'!$D:$D,Planning!$E1426),SUMIFS('Sales Hx'!$Q:$Q,'Sales Hx'!$B:$B,Planning!$B1426,'Sales Hx'!$D:$D,Planning!$E1426))</f>
        <v>2.8</v>
      </c>
      <c r="J1426" s="16">
        <f>IF(COUNTIFS($C:$C,B1426)&gt;1,SUMIFS('Sales Hx'!$S:$S,'Sales Hx'!$B:$B,_xlfn.XLOOKUP(B1426,C:C,B:B),'Sales Hx'!$D:$D,E1426),SUMIFS('Sales Hx'!$S:$S,'Sales Hx'!$B:$B,$B1426,'Sales Hx'!$D:$D,$E1426))</f>
        <v>0.12593984962406016</v>
      </c>
      <c r="K1426" s="16">
        <f t="shared" si="124"/>
        <v>12.5</v>
      </c>
      <c r="L1426" s="12">
        <f>IF(M1426&lt;&gt;"",M1426,IF(COUNTIFS($C:$C,B1426)&gt;1,SUMIFS('Sales Hx'!V:V,'Sales Hx'!$B:$B,_xlfn.XLOOKUP(B1426,C:C,B:B),'Sales Hx'!$D:$D,$E1426),SUMIFS('Sales Hx'!V:V,'Sales Hx'!$B:$B,$B1426,'Sales Hx'!$D:$D,$E1426)))</f>
        <v>0</v>
      </c>
      <c r="M1426" s="12">
        <v>0</v>
      </c>
      <c r="N1426" s="15">
        <f t="shared" si="122"/>
        <v>0.12593984962406016</v>
      </c>
      <c r="O1426" s="21">
        <f t="shared" si="123"/>
        <v>0</v>
      </c>
      <c r="P1426" s="24">
        <v>5.76</v>
      </c>
      <c r="Q1426" s="18">
        <f t="shared" si="121"/>
        <v>0</v>
      </c>
      <c r="R1426" s="2">
        <v>1</v>
      </c>
      <c r="S1426" s="2">
        <v>120</v>
      </c>
      <c r="T1426" s="2" t="s">
        <v>4647</v>
      </c>
      <c r="U1426" s="28">
        <f>IF(G1426=0,"",_xlfn.MINIFS('PO Details'!$I:$I,'PO Details'!$D:$D,Planning!$B1426,'PO Details'!$L:$L,Planning!$E1426))</f>
        <v>45458</v>
      </c>
      <c r="V1426" s="29" t="s">
        <v>4640</v>
      </c>
      <c r="W1426" t="str">
        <f t="shared" si="120"/>
        <v>Max</v>
      </c>
      <c r="X1426" s="2">
        <v>120</v>
      </c>
    </row>
    <row r="1427" spans="1:24" x14ac:dyDescent="0.25">
      <c r="A1427" s="11" t="s">
        <v>4616</v>
      </c>
      <c r="B1427" s="22" t="s">
        <v>167</v>
      </c>
      <c r="C1427" s="22"/>
      <c r="D1427" s="22" t="s">
        <v>168</v>
      </c>
      <c r="E1427" s="31" t="s">
        <v>119</v>
      </c>
      <c r="F1427" s="12">
        <f>SUMIFS('Inventory Details'!$H:$H,'Inventory Details'!$B:$B,$B1427,'Inventory Details'!$E:$E,$E1427)</f>
        <v>0</v>
      </c>
      <c r="G1427" s="12">
        <f>SUMIFS('PO Details'!$H:$H,'PO Details'!$D:$D,Planning!$B1427,'PO Details'!$L:$L,$E1427)</f>
        <v>5</v>
      </c>
      <c r="H1427" s="12">
        <f>SUMIFS('SO Details'!$G:$G,'SO Details'!$D:$D,Planning!$B1427,'SO Details'!$K:$K,$E1427)</f>
        <v>0</v>
      </c>
      <c r="I1427" s="20">
        <f>IF(COUNTIFS($C:$C,B1427)&gt;1,SUMIFS('Sales Hx'!$Q:$Q,'Sales Hx'!$B:$B,_xlfn.XLOOKUP(B1427,C:C,B:B),'Sales Hx'!$D:$D,Planning!$E1427),SUMIFS('Sales Hx'!$Q:$Q,'Sales Hx'!$B:$B,Planning!$B1427,'Sales Hx'!$D:$D,Planning!$E1427))</f>
        <v>0</v>
      </c>
      <c r="J1427" s="16">
        <f>IF(COUNTIFS($C:$C,B1427)&gt;1,SUMIFS('Sales Hx'!$S:$S,'Sales Hx'!$B:$B,_xlfn.XLOOKUP(B1427,C:C,B:B),'Sales Hx'!$D:$D,E1427),SUMIFS('Sales Hx'!$S:$S,'Sales Hx'!$B:$B,$B1427,'Sales Hx'!$D:$D,$E1427))</f>
        <v>0</v>
      </c>
      <c r="K1427" s="16">
        <f t="shared" si="124"/>
        <v>0</v>
      </c>
      <c r="L1427" s="12">
        <f>IF(M1427&lt;&gt;"",M1427,IF(COUNTIFS($C:$C,B1427)&gt;1,SUMIFS('Sales Hx'!V:V,'Sales Hx'!$B:$B,_xlfn.XLOOKUP(B1427,C:C,B:B),'Sales Hx'!$D:$D,$E1427),SUMIFS('Sales Hx'!V:V,'Sales Hx'!$B:$B,$B1427,'Sales Hx'!$D:$D,$E1427)))</f>
        <v>0</v>
      </c>
      <c r="M1427" s="12">
        <v>0</v>
      </c>
      <c r="N1427" s="15">
        <f t="shared" si="122"/>
        <v>0</v>
      </c>
      <c r="O1427" s="21">
        <f t="shared" si="123"/>
        <v>0</v>
      </c>
      <c r="P1427" s="24">
        <v>5.76</v>
      </c>
      <c r="Q1427" s="18">
        <f t="shared" si="121"/>
        <v>0</v>
      </c>
      <c r="R1427" s="2">
        <v>1</v>
      </c>
      <c r="S1427" s="2">
        <v>120</v>
      </c>
      <c r="T1427" s="2" t="s">
        <v>4647</v>
      </c>
      <c r="U1427" s="28">
        <f>IF(G1427=0,"",_xlfn.MINIFS('PO Details'!$I:$I,'PO Details'!$D:$D,Planning!$B1427,'PO Details'!$L:$L,Planning!$E1427))</f>
        <v>45443</v>
      </c>
      <c r="V1427" s="29" t="s">
        <v>4640</v>
      </c>
      <c r="W1427" t="str">
        <f t="shared" si="120"/>
        <v/>
      </c>
      <c r="X1427" s="2">
        <v>120</v>
      </c>
    </row>
    <row r="1428" spans="1:24" x14ac:dyDescent="0.25">
      <c r="A1428" s="11" t="s">
        <v>4616</v>
      </c>
      <c r="B1428" s="22" t="s">
        <v>167</v>
      </c>
      <c r="C1428" s="22"/>
      <c r="D1428" s="22" t="s">
        <v>168</v>
      </c>
      <c r="E1428" s="31" t="s">
        <v>861</v>
      </c>
      <c r="F1428" s="12">
        <f>SUMIFS('Inventory Details'!$H:$H,'Inventory Details'!$B:$B,$B1428,'Inventory Details'!$E:$E,$E1428)</f>
        <v>6</v>
      </c>
      <c r="G1428" s="12">
        <f>SUMIFS('PO Details'!$H:$H,'PO Details'!$D:$D,Planning!$B1428,'PO Details'!$L:$L,$E1428)</f>
        <v>0</v>
      </c>
      <c r="H1428" s="12">
        <f>SUMIFS('SO Details'!$G:$G,'SO Details'!$D:$D,Planning!$B1428,'SO Details'!$K:$K,$E1428)</f>
        <v>0</v>
      </c>
      <c r="I1428" s="20">
        <f>IF(COUNTIFS($C:$C,B1428)&gt;1,SUMIFS('Sales Hx'!$Q:$Q,'Sales Hx'!$B:$B,_xlfn.XLOOKUP(B1428,C:C,B:B),'Sales Hx'!$D:$D,Planning!$E1428),SUMIFS('Sales Hx'!$Q:$Q,'Sales Hx'!$B:$B,Planning!$B1428,'Sales Hx'!$D:$D,Planning!$E1428))</f>
        <v>0</v>
      </c>
      <c r="J1428" s="16">
        <f>IF(COUNTIFS($C:$C,B1428)&gt;1,SUMIFS('Sales Hx'!$S:$S,'Sales Hx'!$B:$B,_xlfn.XLOOKUP(B1428,C:C,B:B),'Sales Hx'!$D:$D,E1428),SUMIFS('Sales Hx'!$S:$S,'Sales Hx'!$B:$B,$B1428,'Sales Hx'!$D:$D,$E1428))</f>
        <v>6.5789473684210523E-2</v>
      </c>
      <c r="K1428" s="16">
        <f t="shared" si="124"/>
        <v>0</v>
      </c>
      <c r="L1428" s="12">
        <f>IF(M1428&lt;&gt;"",M1428,IF(COUNTIFS($C:$C,B1428)&gt;1,SUMIFS('Sales Hx'!V:V,'Sales Hx'!$B:$B,_xlfn.XLOOKUP(B1428,C:C,B:B),'Sales Hx'!$D:$D,$E1428),SUMIFS('Sales Hx'!V:V,'Sales Hx'!$B:$B,$B1428,'Sales Hx'!$D:$D,$E1428)))</f>
        <v>0</v>
      </c>
      <c r="M1428" s="12">
        <v>0</v>
      </c>
      <c r="N1428" s="15">
        <f t="shared" si="122"/>
        <v>6.5789473684210523E-2</v>
      </c>
      <c r="O1428" s="21">
        <f t="shared" si="123"/>
        <v>0</v>
      </c>
      <c r="P1428" s="24">
        <v>5.76</v>
      </c>
      <c r="Q1428" s="18">
        <f t="shared" si="121"/>
        <v>0</v>
      </c>
      <c r="R1428" s="2">
        <v>1</v>
      </c>
      <c r="S1428" s="2">
        <v>120</v>
      </c>
      <c r="T1428" s="2" t="s">
        <v>4647</v>
      </c>
      <c r="U1428" s="28" t="str">
        <f>IF(G1428=0,"",_xlfn.MINIFS('PO Details'!$I:$I,'PO Details'!$D:$D,Planning!$B1428,'PO Details'!$L:$L,Planning!$E1428))</f>
        <v/>
      </c>
      <c r="V1428" s="29" t="s">
        <v>4640</v>
      </c>
      <c r="W1428" t="str">
        <f t="shared" si="120"/>
        <v/>
      </c>
      <c r="X1428" s="2">
        <v>120</v>
      </c>
    </row>
    <row r="1429" spans="1:24" x14ac:dyDescent="0.25">
      <c r="A1429" s="11" t="s">
        <v>4616</v>
      </c>
      <c r="B1429" s="22" t="s">
        <v>169</v>
      </c>
      <c r="C1429" s="22"/>
      <c r="D1429" s="22" t="s">
        <v>170</v>
      </c>
      <c r="E1429" s="31" t="s">
        <v>106</v>
      </c>
      <c r="F1429" s="12">
        <f>SUMIFS('Inventory Details'!$H:$H,'Inventory Details'!$B:$B,$B1429,'Inventory Details'!$E:$E,$E1429)</f>
        <v>0</v>
      </c>
      <c r="G1429" s="12">
        <f>SUMIFS('PO Details'!$H:$H,'PO Details'!$D:$D,Planning!$B1429,'PO Details'!$L:$L,$E1429)</f>
        <v>42</v>
      </c>
      <c r="H1429" s="12">
        <f>SUMIFS('SO Details'!$G:$G,'SO Details'!$D:$D,Planning!$B1429,'SO Details'!$K:$K,$E1429)</f>
        <v>0</v>
      </c>
      <c r="I1429" s="20">
        <f>IF(COUNTIFS($C:$C,B1429)&gt;1,SUMIFS('Sales Hx'!$Q:$Q,'Sales Hx'!$B:$B,_xlfn.XLOOKUP(B1429,C:C,B:B),'Sales Hx'!$D:$D,Planning!$E1429),SUMIFS('Sales Hx'!$Q:$Q,'Sales Hx'!$B:$B,Planning!$B1429,'Sales Hx'!$D:$D,Planning!$E1429))</f>
        <v>14</v>
      </c>
      <c r="J1429" s="16">
        <f>IF(COUNTIFS($C:$C,B1429)&gt;1,SUMIFS('Sales Hx'!$S:$S,'Sales Hx'!$B:$B,_xlfn.XLOOKUP(B1429,C:C,B:B),'Sales Hx'!$D:$D,E1429),SUMIFS('Sales Hx'!$S:$S,'Sales Hx'!$B:$B,$B1429,'Sales Hx'!$D:$D,$E1429))</f>
        <v>0.22532894736842107</v>
      </c>
      <c r="K1429" s="16">
        <f t="shared" si="124"/>
        <v>3</v>
      </c>
      <c r="L1429" s="12">
        <f>IF(M1429&lt;&gt;"",M1429,IF(COUNTIFS($C:$C,B1429)&gt;1,SUMIFS('Sales Hx'!V:V,'Sales Hx'!$B:$B,_xlfn.XLOOKUP(B1429,C:C,B:B),'Sales Hx'!$D:$D,$E1429),SUMIFS('Sales Hx'!V:V,'Sales Hx'!$B:$B,$B1429,'Sales Hx'!$D:$D,$E1429)))</f>
        <v>0</v>
      </c>
      <c r="M1429" s="12">
        <v>0</v>
      </c>
      <c r="N1429" s="15">
        <f t="shared" si="122"/>
        <v>0.22532894736842107</v>
      </c>
      <c r="O1429" s="21">
        <f t="shared" si="123"/>
        <v>0</v>
      </c>
      <c r="P1429" s="24">
        <v>3.35</v>
      </c>
      <c r="Q1429" s="18">
        <f t="shared" si="121"/>
        <v>0</v>
      </c>
      <c r="R1429" s="2">
        <v>1</v>
      </c>
      <c r="S1429" s="2">
        <v>120</v>
      </c>
      <c r="T1429" s="2" t="s">
        <v>4647</v>
      </c>
      <c r="U1429" s="28">
        <f>IF(G1429=0,"",_xlfn.MINIFS('PO Details'!$I:$I,'PO Details'!$D:$D,Planning!$B1429,'PO Details'!$L:$L,Planning!$E1429))</f>
        <v>45443</v>
      </c>
      <c r="V1429" s="29" t="s">
        <v>4640</v>
      </c>
      <c r="W1429" t="str">
        <f t="shared" si="120"/>
        <v/>
      </c>
      <c r="X1429" s="2">
        <v>120</v>
      </c>
    </row>
    <row r="1430" spans="1:24" x14ac:dyDescent="0.25">
      <c r="A1430" s="11" t="s">
        <v>4616</v>
      </c>
      <c r="B1430" s="22" t="s">
        <v>169</v>
      </c>
      <c r="C1430" s="22"/>
      <c r="D1430" s="22" t="s">
        <v>170</v>
      </c>
      <c r="E1430" s="31" t="s">
        <v>820</v>
      </c>
      <c r="F1430" s="12">
        <f>SUMIFS('Inventory Details'!$H:$H,'Inventory Details'!$B:$B,$B1430,'Inventory Details'!$E:$E,$E1430)</f>
        <v>1</v>
      </c>
      <c r="G1430" s="12">
        <f>SUMIFS('PO Details'!$H:$H,'PO Details'!$D:$D,Planning!$B1430,'PO Details'!$L:$L,$E1430)</f>
        <v>25</v>
      </c>
      <c r="H1430" s="12">
        <f>SUMIFS('SO Details'!$G:$G,'SO Details'!$D:$D,Planning!$B1430,'SO Details'!$K:$K,$E1430)</f>
        <v>0</v>
      </c>
      <c r="I1430" s="20">
        <f>IF(COUNTIFS($C:$C,B1430)&gt;1,SUMIFS('Sales Hx'!$Q:$Q,'Sales Hx'!$B:$B,_xlfn.XLOOKUP(B1430,C:C,B:B),'Sales Hx'!$D:$D,Planning!$E1430),SUMIFS('Sales Hx'!$Q:$Q,'Sales Hx'!$B:$B,Planning!$B1430,'Sales Hx'!$D:$D,Planning!$E1430))</f>
        <v>0</v>
      </c>
      <c r="J1430" s="16">
        <f>IF(COUNTIFS($C:$C,B1430)&gt;1,SUMIFS('Sales Hx'!$S:$S,'Sales Hx'!$B:$B,_xlfn.XLOOKUP(B1430,C:C,B:B),'Sales Hx'!$D:$D,E1430),SUMIFS('Sales Hx'!$S:$S,'Sales Hx'!$B:$B,$B1430,'Sales Hx'!$D:$D,$E1430))</f>
        <v>6.25E-2</v>
      </c>
      <c r="K1430" s="16">
        <f t="shared" si="124"/>
        <v>0</v>
      </c>
      <c r="L1430" s="12">
        <f>IF(M1430&lt;&gt;"",M1430,IF(COUNTIFS($C:$C,B1430)&gt;1,SUMIFS('Sales Hx'!V:V,'Sales Hx'!$B:$B,_xlfn.XLOOKUP(B1430,C:C,B:B),'Sales Hx'!$D:$D,$E1430),SUMIFS('Sales Hx'!V:V,'Sales Hx'!$B:$B,$B1430,'Sales Hx'!$D:$D,$E1430)))</f>
        <v>0</v>
      </c>
      <c r="M1430" s="12">
        <v>0</v>
      </c>
      <c r="N1430" s="15">
        <f t="shared" si="122"/>
        <v>6.25E-2</v>
      </c>
      <c r="O1430" s="21">
        <f t="shared" si="123"/>
        <v>0</v>
      </c>
      <c r="P1430" s="24">
        <v>3.35</v>
      </c>
      <c r="Q1430" s="18">
        <f t="shared" si="121"/>
        <v>0</v>
      </c>
      <c r="R1430" s="2">
        <v>1</v>
      </c>
      <c r="S1430" s="2">
        <v>120</v>
      </c>
      <c r="T1430" s="2" t="s">
        <v>4647</v>
      </c>
      <c r="U1430" s="28">
        <f>IF(G1430=0,"",_xlfn.MINIFS('PO Details'!$I:$I,'PO Details'!$D:$D,Planning!$B1430,'PO Details'!$L:$L,Planning!$E1430))</f>
        <v>45474</v>
      </c>
      <c r="V1430" s="29" t="s">
        <v>4640</v>
      </c>
      <c r="W1430" t="str">
        <f t="shared" si="120"/>
        <v/>
      </c>
      <c r="X1430" s="2">
        <v>120</v>
      </c>
    </row>
    <row r="1431" spans="1:24" x14ac:dyDescent="0.25">
      <c r="A1431" s="11" t="s">
        <v>4616</v>
      </c>
      <c r="B1431" s="22" t="s">
        <v>169</v>
      </c>
      <c r="C1431" s="22"/>
      <c r="D1431" s="22" t="s">
        <v>170</v>
      </c>
      <c r="E1431" s="31" t="s">
        <v>113</v>
      </c>
      <c r="F1431" s="12">
        <f>SUMIFS('Inventory Details'!$H:$H,'Inventory Details'!$B:$B,$B1431,'Inventory Details'!$E:$E,$E1431)</f>
        <v>6</v>
      </c>
      <c r="G1431" s="12">
        <f>SUMIFS('PO Details'!$H:$H,'PO Details'!$D:$D,Planning!$B1431,'PO Details'!$L:$L,$E1431)</f>
        <v>25</v>
      </c>
      <c r="H1431" s="12">
        <f>SUMIFS('SO Details'!$G:$G,'SO Details'!$D:$D,Planning!$B1431,'SO Details'!$K:$K,$E1431)</f>
        <v>0</v>
      </c>
      <c r="I1431" s="20">
        <f>IF(COUNTIFS($C:$C,B1431)&gt;1,SUMIFS('Sales Hx'!$Q:$Q,'Sales Hx'!$B:$B,_xlfn.XLOOKUP(B1431,C:C,B:B),'Sales Hx'!$D:$D,Planning!$E1431),SUMIFS('Sales Hx'!$Q:$Q,'Sales Hx'!$B:$B,Planning!$B1431,'Sales Hx'!$D:$D,Planning!$E1431))</f>
        <v>2.8</v>
      </c>
      <c r="J1431" s="16">
        <f>IF(COUNTIFS($C:$C,B1431)&gt;1,SUMIFS('Sales Hx'!$S:$S,'Sales Hx'!$B:$B,_xlfn.XLOOKUP(B1431,C:C,B:B),'Sales Hx'!$D:$D,E1431),SUMIFS('Sales Hx'!$S:$S,'Sales Hx'!$B:$B,$B1431,'Sales Hx'!$D:$D,$E1431))</f>
        <v>6.4473684210526322E-2</v>
      </c>
      <c r="K1431" s="16">
        <f t="shared" si="124"/>
        <v>11.071428571428573</v>
      </c>
      <c r="L1431" s="12">
        <f>IF(M1431&lt;&gt;"",M1431,IF(COUNTIFS($C:$C,B1431)&gt;1,SUMIFS('Sales Hx'!V:V,'Sales Hx'!$B:$B,_xlfn.XLOOKUP(B1431,C:C,B:B),'Sales Hx'!$D:$D,$E1431),SUMIFS('Sales Hx'!V:V,'Sales Hx'!$B:$B,$B1431,'Sales Hx'!$D:$D,$E1431)))</f>
        <v>0</v>
      </c>
      <c r="M1431" s="12">
        <v>0</v>
      </c>
      <c r="N1431" s="15">
        <f t="shared" si="122"/>
        <v>6.4473684210526322E-2</v>
      </c>
      <c r="O1431" s="21">
        <f t="shared" si="123"/>
        <v>0</v>
      </c>
      <c r="P1431" s="24">
        <v>3.35</v>
      </c>
      <c r="Q1431" s="18">
        <f t="shared" si="121"/>
        <v>0</v>
      </c>
      <c r="R1431" s="2">
        <v>1</v>
      </c>
      <c r="S1431" s="2">
        <v>120</v>
      </c>
      <c r="T1431" s="2" t="s">
        <v>4647</v>
      </c>
      <c r="U1431" s="28">
        <f>IF(G1431=0,"",_xlfn.MINIFS('PO Details'!$I:$I,'PO Details'!$D:$D,Planning!$B1431,'PO Details'!$L:$L,Planning!$E1431))</f>
        <v>45474</v>
      </c>
      <c r="V1431" s="29" t="s">
        <v>4640</v>
      </c>
      <c r="W1431" t="str">
        <f t="shared" si="120"/>
        <v>Max</v>
      </c>
      <c r="X1431" s="2">
        <v>120</v>
      </c>
    </row>
    <row r="1432" spans="1:24" x14ac:dyDescent="0.25">
      <c r="A1432" s="11" t="s">
        <v>4616</v>
      </c>
      <c r="B1432" s="22" t="s">
        <v>169</v>
      </c>
      <c r="C1432" s="22"/>
      <c r="D1432" s="22" t="s">
        <v>170</v>
      </c>
      <c r="E1432" s="31" t="s">
        <v>4746</v>
      </c>
      <c r="F1432" s="12">
        <f>SUMIFS('Inventory Details'!$H:$H,'Inventory Details'!$B:$B,$B1432,'Inventory Details'!$E:$E,$E1432)</f>
        <v>26</v>
      </c>
      <c r="G1432" s="12">
        <f>SUMIFS('PO Details'!$H:$H,'PO Details'!$D:$D,Planning!$B1432,'PO Details'!$L:$L,$E1432)</f>
        <v>21</v>
      </c>
      <c r="H1432" s="12">
        <f>SUMIFS('SO Details'!$G:$G,'SO Details'!$D:$D,Planning!$B1432,'SO Details'!$K:$K,$E1432)</f>
        <v>0</v>
      </c>
      <c r="I1432" s="20">
        <f>IF(COUNTIFS($C:$C,B1432)&gt;1,SUMIFS('Sales Hx'!$Q:$Q,'Sales Hx'!$B:$B,_xlfn.XLOOKUP(B1432,C:C,B:B),'Sales Hx'!$D:$D,Planning!$E1432),SUMIFS('Sales Hx'!$Q:$Q,'Sales Hx'!$B:$B,Planning!$B1432,'Sales Hx'!$D:$D,Planning!$E1432))</f>
        <v>14</v>
      </c>
      <c r="J1432" s="16">
        <f>IF(COUNTIFS($C:$C,B1432)&gt;1,SUMIFS('Sales Hx'!$S:$S,'Sales Hx'!$B:$B,_xlfn.XLOOKUP(B1432,C:C,B:B),'Sales Hx'!$D:$D,E1432),SUMIFS('Sales Hx'!$S:$S,'Sales Hx'!$B:$B,$B1432,'Sales Hx'!$D:$D,$E1432))</f>
        <v>0.18618421052631581</v>
      </c>
      <c r="K1432" s="16">
        <f t="shared" si="124"/>
        <v>3.3571428571428572</v>
      </c>
      <c r="L1432" s="12">
        <f>IF(M1432&lt;&gt;"",M1432,IF(COUNTIFS($C:$C,B1432)&gt;1,SUMIFS('Sales Hx'!V:V,'Sales Hx'!$B:$B,_xlfn.XLOOKUP(B1432,C:C,B:B),'Sales Hx'!$D:$D,$E1432),SUMIFS('Sales Hx'!V:V,'Sales Hx'!$B:$B,$B1432,'Sales Hx'!$D:$D,$E1432)))</f>
        <v>0</v>
      </c>
      <c r="M1432" s="12">
        <v>0</v>
      </c>
      <c r="N1432" s="15">
        <f t="shared" si="122"/>
        <v>0.18618421052631581</v>
      </c>
      <c r="O1432" s="21">
        <f t="shared" si="123"/>
        <v>0</v>
      </c>
      <c r="P1432" s="24">
        <v>3.35</v>
      </c>
      <c r="Q1432" s="18">
        <f t="shared" si="121"/>
        <v>0</v>
      </c>
      <c r="R1432" s="2">
        <v>1</v>
      </c>
      <c r="S1432" s="2">
        <v>120</v>
      </c>
      <c r="T1432" s="2" t="s">
        <v>4647</v>
      </c>
      <c r="U1432" s="28">
        <f>IF(G1432=0,"",_xlfn.MINIFS('PO Details'!$I:$I,'PO Details'!$D:$D,Planning!$B1432,'PO Details'!$L:$L,Planning!$E1432))</f>
        <v>45473</v>
      </c>
      <c r="V1432" s="29" t="s">
        <v>4640</v>
      </c>
      <c r="W1432" t="str">
        <f t="shared" si="120"/>
        <v/>
      </c>
      <c r="X1432" s="2">
        <v>120</v>
      </c>
    </row>
    <row r="1433" spans="1:24" x14ac:dyDescent="0.25">
      <c r="A1433" s="11" t="s">
        <v>4616</v>
      </c>
      <c r="B1433" s="22" t="s">
        <v>169</v>
      </c>
      <c r="C1433" s="22"/>
      <c r="D1433" s="22" t="s">
        <v>170</v>
      </c>
      <c r="E1433" s="31" t="s">
        <v>109</v>
      </c>
      <c r="F1433" s="12">
        <f>SUMIFS('Inventory Details'!$H:$H,'Inventory Details'!$B:$B,$B1433,'Inventory Details'!$E:$E,$E1433)</f>
        <v>18</v>
      </c>
      <c r="G1433" s="12">
        <f>SUMIFS('PO Details'!$H:$H,'PO Details'!$D:$D,Planning!$B1433,'PO Details'!$L:$L,$E1433)</f>
        <v>30</v>
      </c>
      <c r="H1433" s="12">
        <f>SUMIFS('SO Details'!$G:$G,'SO Details'!$D:$D,Planning!$B1433,'SO Details'!$K:$K,$E1433)</f>
        <v>0</v>
      </c>
      <c r="I1433" s="20">
        <f>IF(COUNTIFS($C:$C,B1433)&gt;1,SUMIFS('Sales Hx'!$Q:$Q,'Sales Hx'!$B:$B,_xlfn.XLOOKUP(B1433,C:C,B:B),'Sales Hx'!$D:$D,Planning!$E1433),SUMIFS('Sales Hx'!$Q:$Q,'Sales Hx'!$B:$B,Planning!$B1433,'Sales Hx'!$D:$D,Planning!$E1433))</f>
        <v>9.7999999999999989</v>
      </c>
      <c r="J1433" s="16">
        <f>IF(COUNTIFS($C:$C,B1433)&gt;1,SUMIFS('Sales Hx'!$S:$S,'Sales Hx'!$B:$B,_xlfn.XLOOKUP(B1433,C:C,B:B),'Sales Hx'!$D:$D,E1433),SUMIFS('Sales Hx'!$S:$S,'Sales Hx'!$B:$B,$B1433,'Sales Hx'!$D:$D,$E1433))</f>
        <v>0.18201754385964911</v>
      </c>
      <c r="K1433" s="16">
        <f t="shared" si="124"/>
        <v>4.8979591836734695</v>
      </c>
      <c r="L1433" s="12">
        <f>IF(M1433&lt;&gt;"",M1433,IF(COUNTIFS($C:$C,B1433)&gt;1,SUMIFS('Sales Hx'!V:V,'Sales Hx'!$B:$B,_xlfn.XLOOKUP(B1433,C:C,B:B),'Sales Hx'!$D:$D,$E1433),SUMIFS('Sales Hx'!V:V,'Sales Hx'!$B:$B,$B1433,'Sales Hx'!$D:$D,$E1433)))</f>
        <v>0</v>
      </c>
      <c r="M1433" s="12">
        <v>0</v>
      </c>
      <c r="N1433" s="15">
        <f t="shared" si="122"/>
        <v>0.18201754385964911</v>
      </c>
      <c r="O1433" s="21">
        <f t="shared" si="123"/>
        <v>0</v>
      </c>
      <c r="P1433" s="24">
        <v>3.35</v>
      </c>
      <c r="Q1433" s="18">
        <f t="shared" si="121"/>
        <v>0</v>
      </c>
      <c r="R1433" s="2">
        <v>1</v>
      </c>
      <c r="S1433" s="2">
        <v>120</v>
      </c>
      <c r="T1433" s="2" t="s">
        <v>4647</v>
      </c>
      <c r="U1433" s="28">
        <f>IF(G1433=0,"",_xlfn.MINIFS('PO Details'!$I:$I,'PO Details'!$D:$D,Planning!$B1433,'PO Details'!$L:$L,Planning!$E1433))</f>
        <v>45458</v>
      </c>
      <c r="V1433" s="29" t="s">
        <v>4640</v>
      </c>
      <c r="W1433" t="str">
        <f t="shared" si="120"/>
        <v/>
      </c>
      <c r="X1433" s="2">
        <v>120</v>
      </c>
    </row>
    <row r="1434" spans="1:24" x14ac:dyDescent="0.25">
      <c r="A1434" s="11" t="s">
        <v>4616</v>
      </c>
      <c r="B1434" s="22" t="s">
        <v>169</v>
      </c>
      <c r="C1434" s="22"/>
      <c r="D1434" s="22" t="s">
        <v>170</v>
      </c>
      <c r="E1434" s="31" t="s">
        <v>119</v>
      </c>
      <c r="F1434" s="12">
        <f>SUMIFS('Inventory Details'!$H:$H,'Inventory Details'!$B:$B,$B1434,'Inventory Details'!$E:$E,$E1434)</f>
        <v>0</v>
      </c>
      <c r="G1434" s="12">
        <f>SUMIFS('PO Details'!$H:$H,'PO Details'!$D:$D,Planning!$B1434,'PO Details'!$L:$L,$E1434)</f>
        <v>5</v>
      </c>
      <c r="H1434" s="12">
        <f>SUMIFS('SO Details'!$G:$G,'SO Details'!$D:$D,Planning!$B1434,'SO Details'!$K:$K,$E1434)</f>
        <v>0</v>
      </c>
      <c r="I1434" s="20">
        <f>IF(COUNTIFS($C:$C,B1434)&gt;1,SUMIFS('Sales Hx'!$Q:$Q,'Sales Hx'!$B:$B,_xlfn.XLOOKUP(B1434,C:C,B:B),'Sales Hx'!$D:$D,Planning!$E1434),SUMIFS('Sales Hx'!$Q:$Q,'Sales Hx'!$B:$B,Planning!$B1434,'Sales Hx'!$D:$D,Planning!$E1434))</f>
        <v>0</v>
      </c>
      <c r="J1434" s="16">
        <f>IF(COUNTIFS($C:$C,B1434)&gt;1,SUMIFS('Sales Hx'!$S:$S,'Sales Hx'!$B:$B,_xlfn.XLOOKUP(B1434,C:C,B:B),'Sales Hx'!$D:$D,E1434),SUMIFS('Sales Hx'!$S:$S,'Sales Hx'!$B:$B,$B1434,'Sales Hx'!$D:$D,$E1434))</f>
        <v>0</v>
      </c>
      <c r="K1434" s="16">
        <f t="shared" si="124"/>
        <v>0</v>
      </c>
      <c r="L1434" s="12">
        <f>IF(M1434&lt;&gt;"",M1434,IF(COUNTIFS($C:$C,B1434)&gt;1,SUMIFS('Sales Hx'!V:V,'Sales Hx'!$B:$B,_xlfn.XLOOKUP(B1434,C:C,B:B),'Sales Hx'!$D:$D,$E1434),SUMIFS('Sales Hx'!V:V,'Sales Hx'!$B:$B,$B1434,'Sales Hx'!$D:$D,$E1434)))</f>
        <v>0</v>
      </c>
      <c r="M1434" s="12">
        <v>0</v>
      </c>
      <c r="N1434" s="15">
        <f t="shared" si="122"/>
        <v>0</v>
      </c>
      <c r="O1434" s="21">
        <f t="shared" si="123"/>
        <v>0</v>
      </c>
      <c r="P1434" s="24">
        <v>3.35</v>
      </c>
      <c r="Q1434" s="18">
        <f t="shared" si="121"/>
        <v>0</v>
      </c>
      <c r="R1434" s="2">
        <v>1</v>
      </c>
      <c r="S1434" s="2">
        <v>120</v>
      </c>
      <c r="T1434" s="2" t="s">
        <v>4647</v>
      </c>
      <c r="U1434" s="28">
        <f>IF(G1434=0,"",_xlfn.MINIFS('PO Details'!$I:$I,'PO Details'!$D:$D,Planning!$B1434,'PO Details'!$L:$L,Planning!$E1434))</f>
        <v>45443</v>
      </c>
      <c r="V1434" s="29" t="s">
        <v>4640</v>
      </c>
      <c r="W1434" t="str">
        <f t="shared" si="120"/>
        <v/>
      </c>
      <c r="X1434" s="2">
        <v>120</v>
      </c>
    </row>
    <row r="1435" spans="1:24" x14ac:dyDescent="0.25">
      <c r="A1435" s="11" t="s">
        <v>4616</v>
      </c>
      <c r="B1435" s="22" t="s">
        <v>171</v>
      </c>
      <c r="C1435" s="22"/>
      <c r="D1435" s="22" t="s">
        <v>172</v>
      </c>
      <c r="E1435" s="31" t="s">
        <v>106</v>
      </c>
      <c r="F1435" s="12">
        <f>SUMIFS('Inventory Details'!$H:$H,'Inventory Details'!$B:$B,$B1435,'Inventory Details'!$E:$E,$E1435)</f>
        <v>0</v>
      </c>
      <c r="G1435" s="12">
        <f>SUMIFS('PO Details'!$H:$H,'PO Details'!$D:$D,Planning!$B1435,'PO Details'!$L:$L,$E1435)</f>
        <v>30</v>
      </c>
      <c r="H1435" s="12">
        <f>SUMIFS('SO Details'!$G:$G,'SO Details'!$D:$D,Planning!$B1435,'SO Details'!$K:$K,$E1435)</f>
        <v>0</v>
      </c>
      <c r="I1435" s="20">
        <f>IF(COUNTIFS($C:$C,B1435)&gt;1,SUMIFS('Sales Hx'!$Q:$Q,'Sales Hx'!$B:$B,_xlfn.XLOOKUP(B1435,C:C,B:B),'Sales Hx'!$D:$D,Planning!$E1435),SUMIFS('Sales Hx'!$Q:$Q,'Sales Hx'!$B:$B,Planning!$B1435,'Sales Hx'!$D:$D,Planning!$E1435))</f>
        <v>16.799999999999997</v>
      </c>
      <c r="J1435" s="16">
        <f>IF(COUNTIFS($C:$C,B1435)&gt;1,SUMIFS('Sales Hx'!$S:$S,'Sales Hx'!$B:$B,_xlfn.XLOOKUP(B1435,C:C,B:B),'Sales Hx'!$D:$D,E1435),SUMIFS('Sales Hx'!$S:$S,'Sales Hx'!$B:$B,$B1435,'Sales Hx'!$D:$D,$E1435))</f>
        <v>0.14912280701754382</v>
      </c>
      <c r="K1435" s="16">
        <f t="shared" si="124"/>
        <v>1.785714285714286</v>
      </c>
      <c r="L1435" s="12">
        <f>IF(M1435&lt;&gt;"",M1435,IF(COUNTIFS($C:$C,B1435)&gt;1,SUMIFS('Sales Hx'!V:V,'Sales Hx'!$B:$B,_xlfn.XLOOKUP(B1435,C:C,B:B),'Sales Hx'!$D:$D,$E1435),SUMIFS('Sales Hx'!V:V,'Sales Hx'!$B:$B,$B1435,'Sales Hx'!$D:$D,$E1435)))</f>
        <v>0</v>
      </c>
      <c r="M1435" s="12">
        <v>0</v>
      </c>
      <c r="N1435" s="15">
        <f t="shared" si="122"/>
        <v>0.14912280701754382</v>
      </c>
      <c r="O1435" s="21">
        <f t="shared" si="123"/>
        <v>0</v>
      </c>
      <c r="P1435" s="24">
        <v>3.14</v>
      </c>
      <c r="Q1435" s="18">
        <f t="shared" si="121"/>
        <v>0</v>
      </c>
      <c r="R1435" s="2">
        <v>1</v>
      </c>
      <c r="S1435" s="2">
        <v>120</v>
      </c>
      <c r="T1435" s="2" t="s">
        <v>4647</v>
      </c>
      <c r="U1435" s="28">
        <f>IF(G1435=0,"",_xlfn.MINIFS('PO Details'!$I:$I,'PO Details'!$D:$D,Planning!$B1435,'PO Details'!$L:$L,Planning!$E1435))</f>
        <v>45443</v>
      </c>
      <c r="V1435" s="29" t="s">
        <v>4640</v>
      </c>
      <c r="W1435" t="str">
        <f t="shared" si="120"/>
        <v/>
      </c>
      <c r="X1435" s="2">
        <v>120</v>
      </c>
    </row>
    <row r="1436" spans="1:24" x14ac:dyDescent="0.25">
      <c r="A1436" s="11" t="s">
        <v>4616</v>
      </c>
      <c r="B1436" s="22" t="s">
        <v>171</v>
      </c>
      <c r="C1436" s="22"/>
      <c r="D1436" s="22" t="s">
        <v>172</v>
      </c>
      <c r="E1436" s="31" t="s">
        <v>820</v>
      </c>
      <c r="F1436" s="12">
        <f>SUMIFS('Inventory Details'!$H:$H,'Inventory Details'!$B:$B,$B1436,'Inventory Details'!$E:$E,$E1436)</f>
        <v>1</v>
      </c>
      <c r="G1436" s="12">
        <f>SUMIFS('PO Details'!$H:$H,'PO Details'!$D:$D,Planning!$B1436,'PO Details'!$L:$L,$E1436)</f>
        <v>25</v>
      </c>
      <c r="H1436" s="12">
        <f>SUMIFS('SO Details'!$G:$G,'SO Details'!$D:$D,Planning!$B1436,'SO Details'!$K:$K,$E1436)</f>
        <v>0</v>
      </c>
      <c r="I1436" s="20">
        <f>IF(COUNTIFS($C:$C,B1436)&gt;1,SUMIFS('Sales Hx'!$Q:$Q,'Sales Hx'!$B:$B,_xlfn.XLOOKUP(B1436,C:C,B:B),'Sales Hx'!$D:$D,Planning!$E1436),SUMIFS('Sales Hx'!$Q:$Q,'Sales Hx'!$B:$B,Planning!$B1436,'Sales Hx'!$D:$D,Planning!$E1436))</f>
        <v>0</v>
      </c>
      <c r="J1436" s="16">
        <f>IF(COUNTIFS($C:$C,B1436)&gt;1,SUMIFS('Sales Hx'!$S:$S,'Sales Hx'!$B:$B,_xlfn.XLOOKUP(B1436,C:C,B:B),'Sales Hx'!$D:$D,E1436),SUMIFS('Sales Hx'!$S:$S,'Sales Hx'!$B:$B,$B1436,'Sales Hx'!$D:$D,$E1436))</f>
        <v>6.5789473684210523E-2</v>
      </c>
      <c r="K1436" s="16">
        <f t="shared" si="124"/>
        <v>0</v>
      </c>
      <c r="L1436" s="12">
        <f>IF(M1436&lt;&gt;"",M1436,IF(COUNTIFS($C:$C,B1436)&gt;1,SUMIFS('Sales Hx'!V:V,'Sales Hx'!$B:$B,_xlfn.XLOOKUP(B1436,C:C,B:B),'Sales Hx'!$D:$D,$E1436),SUMIFS('Sales Hx'!V:V,'Sales Hx'!$B:$B,$B1436,'Sales Hx'!$D:$D,$E1436)))</f>
        <v>0</v>
      </c>
      <c r="M1436" s="12">
        <v>0</v>
      </c>
      <c r="N1436" s="15">
        <f t="shared" si="122"/>
        <v>6.5789473684210523E-2</v>
      </c>
      <c r="O1436" s="21">
        <f t="shared" si="123"/>
        <v>0</v>
      </c>
      <c r="P1436" s="24">
        <v>3.14</v>
      </c>
      <c r="Q1436" s="18">
        <f t="shared" si="121"/>
        <v>0</v>
      </c>
      <c r="R1436" s="2">
        <v>1</v>
      </c>
      <c r="S1436" s="2">
        <v>120</v>
      </c>
      <c r="T1436" s="2" t="s">
        <v>4647</v>
      </c>
      <c r="U1436" s="28">
        <f>IF(G1436=0,"",_xlfn.MINIFS('PO Details'!$I:$I,'PO Details'!$D:$D,Planning!$B1436,'PO Details'!$L:$L,Planning!$E1436))</f>
        <v>45474</v>
      </c>
      <c r="V1436" s="29" t="s">
        <v>4640</v>
      </c>
      <c r="W1436" t="str">
        <f t="shared" si="120"/>
        <v/>
      </c>
      <c r="X1436" s="2">
        <v>120</v>
      </c>
    </row>
    <row r="1437" spans="1:24" x14ac:dyDescent="0.25">
      <c r="A1437" s="11" t="s">
        <v>4616</v>
      </c>
      <c r="B1437" s="22" t="s">
        <v>171</v>
      </c>
      <c r="C1437" s="22"/>
      <c r="D1437" s="22" t="s">
        <v>172</v>
      </c>
      <c r="E1437" s="31" t="s">
        <v>113</v>
      </c>
      <c r="F1437" s="12">
        <f>SUMIFS('Inventory Details'!$H:$H,'Inventory Details'!$B:$B,$B1437,'Inventory Details'!$E:$E,$E1437)</f>
        <v>13</v>
      </c>
      <c r="G1437" s="12">
        <f>SUMIFS('PO Details'!$H:$H,'PO Details'!$D:$D,Planning!$B1437,'PO Details'!$L:$L,$E1437)</f>
        <v>15</v>
      </c>
      <c r="H1437" s="12">
        <f>SUMIFS('SO Details'!$G:$G,'SO Details'!$D:$D,Planning!$B1437,'SO Details'!$K:$K,$E1437)</f>
        <v>0</v>
      </c>
      <c r="I1437" s="20">
        <f>IF(COUNTIFS($C:$C,B1437)&gt;1,SUMIFS('Sales Hx'!$Q:$Q,'Sales Hx'!$B:$B,_xlfn.XLOOKUP(B1437,C:C,B:B),'Sales Hx'!$D:$D,Planning!$E1437),SUMIFS('Sales Hx'!$Q:$Q,'Sales Hx'!$B:$B,Planning!$B1437,'Sales Hx'!$D:$D,Planning!$E1437))</f>
        <v>1.4</v>
      </c>
      <c r="J1437" s="16">
        <f>IF(COUNTIFS($C:$C,B1437)&gt;1,SUMIFS('Sales Hx'!$S:$S,'Sales Hx'!$B:$B,_xlfn.XLOOKUP(B1437,C:C,B:B),'Sales Hx'!$D:$D,E1437),SUMIFS('Sales Hx'!$S:$S,'Sales Hx'!$B:$B,$B1437,'Sales Hx'!$D:$D,$E1437))</f>
        <v>6.798245614035088E-2</v>
      </c>
      <c r="K1437" s="16">
        <f t="shared" si="124"/>
        <v>20</v>
      </c>
      <c r="L1437" s="12">
        <f>IF(M1437&lt;&gt;"",M1437,IF(COUNTIFS($C:$C,B1437)&gt;1,SUMIFS('Sales Hx'!V:V,'Sales Hx'!$B:$B,_xlfn.XLOOKUP(B1437,C:C,B:B),'Sales Hx'!$D:$D,$E1437),SUMIFS('Sales Hx'!V:V,'Sales Hx'!$B:$B,$B1437,'Sales Hx'!$D:$D,$E1437)))</f>
        <v>0</v>
      </c>
      <c r="M1437" s="12">
        <v>0</v>
      </c>
      <c r="N1437" s="15">
        <f t="shared" si="122"/>
        <v>6.798245614035088E-2</v>
      </c>
      <c r="O1437" s="21">
        <f t="shared" si="123"/>
        <v>0</v>
      </c>
      <c r="P1437" s="24">
        <v>3.14</v>
      </c>
      <c r="Q1437" s="18">
        <f t="shared" si="121"/>
        <v>0</v>
      </c>
      <c r="R1437" s="2">
        <v>1</v>
      </c>
      <c r="S1437" s="2">
        <v>120</v>
      </c>
      <c r="T1437" s="2" t="s">
        <v>4647</v>
      </c>
      <c r="U1437" s="28">
        <f>IF(G1437=0,"",_xlfn.MINIFS('PO Details'!$I:$I,'PO Details'!$D:$D,Planning!$B1437,'PO Details'!$L:$L,Planning!$E1437))</f>
        <v>45474</v>
      </c>
      <c r="V1437" s="29" t="s">
        <v>4640</v>
      </c>
      <c r="W1437" t="str">
        <f t="shared" si="120"/>
        <v>Max</v>
      </c>
      <c r="X1437" s="2">
        <v>120</v>
      </c>
    </row>
    <row r="1438" spans="1:24" x14ac:dyDescent="0.25">
      <c r="A1438" s="11" t="s">
        <v>4616</v>
      </c>
      <c r="B1438" s="22" t="s">
        <v>171</v>
      </c>
      <c r="C1438" s="22"/>
      <c r="D1438" s="22" t="s">
        <v>172</v>
      </c>
      <c r="E1438" s="31" t="s">
        <v>4746</v>
      </c>
      <c r="F1438" s="12">
        <f>SUMIFS('Inventory Details'!$H:$H,'Inventory Details'!$B:$B,$B1438,'Inventory Details'!$E:$E,$E1438)</f>
        <v>2</v>
      </c>
      <c r="G1438" s="12">
        <f>SUMIFS('PO Details'!$H:$H,'PO Details'!$D:$D,Planning!$B1438,'PO Details'!$L:$L,$E1438)</f>
        <v>25</v>
      </c>
      <c r="H1438" s="12">
        <f>SUMIFS('SO Details'!$G:$G,'SO Details'!$D:$D,Planning!$B1438,'SO Details'!$K:$K,$E1438)</f>
        <v>0</v>
      </c>
      <c r="I1438" s="20">
        <f>IF(COUNTIFS($C:$C,B1438)&gt;1,SUMIFS('Sales Hx'!$Q:$Q,'Sales Hx'!$B:$B,_xlfn.XLOOKUP(B1438,C:C,B:B),'Sales Hx'!$D:$D,Planning!$E1438),SUMIFS('Sales Hx'!$Q:$Q,'Sales Hx'!$B:$B,Planning!$B1438,'Sales Hx'!$D:$D,Planning!$E1438))</f>
        <v>4.1999999999999993</v>
      </c>
      <c r="J1438" s="16">
        <f>IF(COUNTIFS($C:$C,B1438)&gt;1,SUMIFS('Sales Hx'!$S:$S,'Sales Hx'!$B:$B,_xlfn.XLOOKUP(B1438,C:C,B:B),'Sales Hx'!$D:$D,E1438),SUMIFS('Sales Hx'!$S:$S,'Sales Hx'!$B:$B,$B1438,'Sales Hx'!$D:$D,$E1438))</f>
        <v>0.10432330827067669</v>
      </c>
      <c r="K1438" s="16">
        <f t="shared" si="124"/>
        <v>6.4285714285714297</v>
      </c>
      <c r="L1438" s="12">
        <f>IF(M1438&lt;&gt;"",M1438,IF(COUNTIFS($C:$C,B1438)&gt;1,SUMIFS('Sales Hx'!V:V,'Sales Hx'!$B:$B,_xlfn.XLOOKUP(B1438,C:C,B:B),'Sales Hx'!$D:$D,$E1438),SUMIFS('Sales Hx'!V:V,'Sales Hx'!$B:$B,$B1438,'Sales Hx'!$D:$D,$E1438)))</f>
        <v>0</v>
      </c>
      <c r="M1438" s="12">
        <v>0</v>
      </c>
      <c r="N1438" s="15">
        <f t="shared" si="122"/>
        <v>0.10432330827067669</v>
      </c>
      <c r="O1438" s="21">
        <f t="shared" si="123"/>
        <v>0</v>
      </c>
      <c r="P1438" s="24">
        <v>3.14</v>
      </c>
      <c r="Q1438" s="18">
        <f t="shared" si="121"/>
        <v>0</v>
      </c>
      <c r="R1438" s="2">
        <v>1</v>
      </c>
      <c r="S1438" s="2">
        <v>120</v>
      </c>
      <c r="T1438" s="2" t="s">
        <v>4647</v>
      </c>
      <c r="U1438" s="28">
        <f>IF(G1438=0,"",_xlfn.MINIFS('PO Details'!$I:$I,'PO Details'!$D:$D,Planning!$B1438,'PO Details'!$L:$L,Planning!$E1438))</f>
        <v>45516</v>
      </c>
      <c r="V1438" s="29" t="s">
        <v>4640</v>
      </c>
      <c r="W1438" t="str">
        <f t="shared" si="120"/>
        <v/>
      </c>
      <c r="X1438" s="2">
        <v>120</v>
      </c>
    </row>
    <row r="1439" spans="1:24" x14ac:dyDescent="0.25">
      <c r="A1439" s="11" t="s">
        <v>4616</v>
      </c>
      <c r="B1439" s="22" t="s">
        <v>171</v>
      </c>
      <c r="C1439" s="22"/>
      <c r="D1439" s="22" t="s">
        <v>172</v>
      </c>
      <c r="E1439" s="31" t="s">
        <v>109</v>
      </c>
      <c r="F1439" s="12">
        <f>SUMIFS('Inventory Details'!$H:$H,'Inventory Details'!$B:$B,$B1439,'Inventory Details'!$E:$E,$E1439)</f>
        <v>10</v>
      </c>
      <c r="G1439" s="12">
        <f>SUMIFS('PO Details'!$H:$H,'PO Details'!$D:$D,Planning!$B1439,'PO Details'!$L:$L,$E1439)</f>
        <v>0</v>
      </c>
      <c r="H1439" s="12">
        <f>SUMIFS('SO Details'!$G:$G,'SO Details'!$D:$D,Planning!$B1439,'SO Details'!$K:$K,$E1439)</f>
        <v>0</v>
      </c>
      <c r="I1439" s="20">
        <f>IF(COUNTIFS($C:$C,B1439)&gt;1,SUMIFS('Sales Hx'!$Q:$Q,'Sales Hx'!$B:$B,_xlfn.XLOOKUP(B1439,C:C,B:B),'Sales Hx'!$D:$D,Planning!$E1439),SUMIFS('Sales Hx'!$Q:$Q,'Sales Hx'!$B:$B,Planning!$B1439,'Sales Hx'!$D:$D,Planning!$E1439))</f>
        <v>0</v>
      </c>
      <c r="J1439" s="16">
        <f>IF(COUNTIFS($C:$C,B1439)&gt;1,SUMIFS('Sales Hx'!$S:$S,'Sales Hx'!$B:$B,_xlfn.XLOOKUP(B1439,C:C,B:B),'Sales Hx'!$D:$D,E1439),SUMIFS('Sales Hx'!$S:$S,'Sales Hx'!$B:$B,$B1439,'Sales Hx'!$D:$D,$E1439))</f>
        <v>0</v>
      </c>
      <c r="K1439" s="16">
        <f t="shared" si="124"/>
        <v>0</v>
      </c>
      <c r="L1439" s="12">
        <f>IF(M1439&lt;&gt;"",M1439,IF(COUNTIFS($C:$C,B1439)&gt;1,SUMIFS('Sales Hx'!V:V,'Sales Hx'!$B:$B,_xlfn.XLOOKUP(B1439,C:C,B:B),'Sales Hx'!$D:$D,$E1439),SUMIFS('Sales Hx'!V:V,'Sales Hx'!$B:$B,$B1439,'Sales Hx'!$D:$D,$E1439)))</f>
        <v>0</v>
      </c>
      <c r="M1439" s="12">
        <v>0</v>
      </c>
      <c r="N1439" s="15">
        <f t="shared" si="122"/>
        <v>0</v>
      </c>
      <c r="O1439" s="21">
        <f t="shared" si="123"/>
        <v>0</v>
      </c>
      <c r="P1439" s="24">
        <v>3.14</v>
      </c>
      <c r="Q1439" s="18">
        <f t="shared" si="121"/>
        <v>0</v>
      </c>
      <c r="R1439" s="2">
        <v>1</v>
      </c>
      <c r="S1439" s="2">
        <v>120</v>
      </c>
      <c r="T1439" s="2" t="s">
        <v>4647</v>
      </c>
      <c r="U1439" s="28" t="str">
        <f>IF(G1439=0,"",_xlfn.MINIFS('PO Details'!$I:$I,'PO Details'!$D:$D,Planning!$B1439,'PO Details'!$L:$L,Planning!$E1439))</f>
        <v/>
      </c>
      <c r="V1439" s="29" t="s">
        <v>4640</v>
      </c>
      <c r="W1439" t="str">
        <f t="shared" si="120"/>
        <v/>
      </c>
      <c r="X1439" s="2">
        <v>120</v>
      </c>
    </row>
    <row r="1440" spans="1:24" x14ac:dyDescent="0.25">
      <c r="A1440" s="11" t="s">
        <v>4616</v>
      </c>
      <c r="B1440" s="22" t="s">
        <v>171</v>
      </c>
      <c r="C1440" s="22"/>
      <c r="D1440" s="22" t="s">
        <v>172</v>
      </c>
      <c r="E1440" s="31" t="s">
        <v>119</v>
      </c>
      <c r="F1440" s="12">
        <f>SUMIFS('Inventory Details'!$H:$H,'Inventory Details'!$B:$B,$B1440,'Inventory Details'!$E:$E,$E1440)</f>
        <v>0</v>
      </c>
      <c r="G1440" s="12">
        <f>SUMIFS('PO Details'!$H:$H,'PO Details'!$D:$D,Planning!$B1440,'PO Details'!$L:$L,$E1440)</f>
        <v>5</v>
      </c>
      <c r="H1440" s="12">
        <f>SUMIFS('SO Details'!$G:$G,'SO Details'!$D:$D,Planning!$B1440,'SO Details'!$K:$K,$E1440)</f>
        <v>0</v>
      </c>
      <c r="I1440" s="20">
        <f>IF(COUNTIFS($C:$C,B1440)&gt;1,SUMIFS('Sales Hx'!$Q:$Q,'Sales Hx'!$B:$B,_xlfn.XLOOKUP(B1440,C:C,B:B),'Sales Hx'!$D:$D,Planning!$E1440),SUMIFS('Sales Hx'!$Q:$Q,'Sales Hx'!$B:$B,Planning!$B1440,'Sales Hx'!$D:$D,Planning!$E1440))</f>
        <v>0</v>
      </c>
      <c r="J1440" s="16">
        <f>IF(COUNTIFS($C:$C,B1440)&gt;1,SUMIFS('Sales Hx'!$S:$S,'Sales Hx'!$B:$B,_xlfn.XLOOKUP(B1440,C:C,B:B),'Sales Hx'!$D:$D,E1440),SUMIFS('Sales Hx'!$S:$S,'Sales Hx'!$B:$B,$B1440,'Sales Hx'!$D:$D,$E1440))</f>
        <v>0</v>
      </c>
      <c r="K1440" s="16">
        <f t="shared" si="124"/>
        <v>0</v>
      </c>
      <c r="L1440" s="12">
        <f>IF(M1440&lt;&gt;"",M1440,IF(COUNTIFS($C:$C,B1440)&gt;1,SUMIFS('Sales Hx'!V:V,'Sales Hx'!$B:$B,_xlfn.XLOOKUP(B1440,C:C,B:B),'Sales Hx'!$D:$D,$E1440),SUMIFS('Sales Hx'!V:V,'Sales Hx'!$B:$B,$B1440,'Sales Hx'!$D:$D,$E1440)))</f>
        <v>0</v>
      </c>
      <c r="M1440" s="12">
        <v>0</v>
      </c>
      <c r="N1440" s="15">
        <f t="shared" si="122"/>
        <v>0</v>
      </c>
      <c r="O1440" s="21">
        <f t="shared" si="123"/>
        <v>0</v>
      </c>
      <c r="P1440" s="24">
        <v>3.14</v>
      </c>
      <c r="Q1440" s="18">
        <f t="shared" si="121"/>
        <v>0</v>
      </c>
      <c r="R1440" s="2">
        <v>1</v>
      </c>
      <c r="S1440" s="2">
        <v>120</v>
      </c>
      <c r="T1440" s="2" t="s">
        <v>4647</v>
      </c>
      <c r="U1440" s="28">
        <f>IF(G1440=0,"",_xlfn.MINIFS('PO Details'!$I:$I,'PO Details'!$D:$D,Planning!$B1440,'PO Details'!$L:$L,Planning!$E1440))</f>
        <v>45443</v>
      </c>
      <c r="V1440" s="29" t="s">
        <v>4640</v>
      </c>
      <c r="W1440" t="str">
        <f t="shared" si="120"/>
        <v/>
      </c>
      <c r="X1440" s="2">
        <v>120</v>
      </c>
    </row>
    <row r="1441" spans="1:24" x14ac:dyDescent="0.25">
      <c r="A1441" s="11" t="s">
        <v>4616</v>
      </c>
      <c r="B1441" s="22" t="s">
        <v>171</v>
      </c>
      <c r="C1441" s="22"/>
      <c r="D1441" s="22" t="s">
        <v>172</v>
      </c>
      <c r="E1441" s="31" t="s">
        <v>108</v>
      </c>
      <c r="F1441" s="12">
        <f>SUMIFS('Inventory Details'!$H:$H,'Inventory Details'!$B:$B,$B1441,'Inventory Details'!$E:$E,$E1441)</f>
        <v>0</v>
      </c>
      <c r="G1441" s="12">
        <f>SUMIFS('PO Details'!$H:$H,'PO Details'!$D:$D,Planning!$B1441,'PO Details'!$L:$L,$E1441)</f>
        <v>0</v>
      </c>
      <c r="H1441" s="12">
        <f>SUMIFS('SO Details'!$G:$G,'SO Details'!$D:$D,Planning!$B1441,'SO Details'!$K:$K,$E1441)</f>
        <v>0</v>
      </c>
      <c r="I1441" s="20">
        <f>IF(COUNTIFS($C:$C,B1441)&gt;1,SUMIFS('Sales Hx'!$Q:$Q,'Sales Hx'!$B:$B,_xlfn.XLOOKUP(B1441,C:C,B:B),'Sales Hx'!$D:$D,Planning!$E1441),SUMIFS('Sales Hx'!$Q:$Q,'Sales Hx'!$B:$B,Planning!$B1441,'Sales Hx'!$D:$D,Planning!$E1441))</f>
        <v>0</v>
      </c>
      <c r="J1441" s="16">
        <f>IF(COUNTIFS($C:$C,B1441)&gt;1,SUMIFS('Sales Hx'!$S:$S,'Sales Hx'!$B:$B,_xlfn.XLOOKUP(B1441,C:C,B:B),'Sales Hx'!$D:$D,E1441),SUMIFS('Sales Hx'!$S:$S,'Sales Hx'!$B:$B,$B1441,'Sales Hx'!$D:$D,$E1441))</f>
        <v>6.5789473684210523E-2</v>
      </c>
      <c r="K1441" s="16">
        <f t="shared" si="124"/>
        <v>0</v>
      </c>
      <c r="L1441" s="12">
        <f>IF(M1441&lt;&gt;"",M1441,IF(COUNTIFS($C:$C,B1441)&gt;1,SUMIFS('Sales Hx'!V:V,'Sales Hx'!$B:$B,_xlfn.XLOOKUP(B1441,C:C,B:B),'Sales Hx'!$D:$D,$E1441),SUMIFS('Sales Hx'!V:V,'Sales Hx'!$B:$B,$B1441,'Sales Hx'!$D:$D,$E1441)))</f>
        <v>0</v>
      </c>
      <c r="M1441" s="12">
        <v>0</v>
      </c>
      <c r="N1441" s="15">
        <f t="shared" si="122"/>
        <v>6.5789473684210523E-2</v>
      </c>
      <c r="O1441" s="21">
        <f t="shared" si="123"/>
        <v>8</v>
      </c>
      <c r="P1441" s="24">
        <v>3.14</v>
      </c>
      <c r="Q1441" s="18">
        <f t="shared" si="121"/>
        <v>25.12</v>
      </c>
      <c r="R1441" s="2">
        <v>1</v>
      </c>
      <c r="S1441" s="2">
        <v>120</v>
      </c>
      <c r="T1441" s="2" t="s">
        <v>4647</v>
      </c>
      <c r="U1441" s="28" t="str">
        <f>IF(G1441=0,"",_xlfn.MINIFS('PO Details'!$I:$I,'PO Details'!$D:$D,Planning!$B1441,'PO Details'!$L:$L,Planning!$E1441))</f>
        <v/>
      </c>
      <c r="V1441" s="29" t="s">
        <v>4640</v>
      </c>
      <c r="W1441" t="str">
        <f t="shared" si="120"/>
        <v/>
      </c>
      <c r="X1441" s="2">
        <v>120</v>
      </c>
    </row>
    <row r="1442" spans="1:24" x14ac:dyDescent="0.25">
      <c r="A1442" s="11" t="s">
        <v>4616</v>
      </c>
      <c r="B1442" s="22" t="s">
        <v>1388</v>
      </c>
      <c r="C1442" s="22"/>
      <c r="D1442" s="22" t="s">
        <v>1389</v>
      </c>
      <c r="E1442" s="31" t="s">
        <v>820</v>
      </c>
      <c r="F1442" s="12">
        <f>SUMIFS('Inventory Details'!$H:$H,'Inventory Details'!$B:$B,$B1442,'Inventory Details'!$E:$E,$E1442)</f>
        <v>29</v>
      </c>
      <c r="G1442" s="12">
        <f>SUMIFS('PO Details'!$H:$H,'PO Details'!$D:$D,Planning!$B1442,'PO Details'!$L:$L,$E1442)</f>
        <v>28</v>
      </c>
      <c r="H1442" s="12">
        <f>SUMIFS('SO Details'!$G:$G,'SO Details'!$D:$D,Planning!$B1442,'SO Details'!$K:$K,$E1442)</f>
        <v>0</v>
      </c>
      <c r="I1442" s="20">
        <f>IF(COUNTIFS($C:$C,B1442)&gt;1,SUMIFS('Sales Hx'!$Q:$Q,'Sales Hx'!$B:$B,_xlfn.XLOOKUP(B1442,C:C,B:B),'Sales Hx'!$D:$D,Planning!$E1442),SUMIFS('Sales Hx'!$Q:$Q,'Sales Hx'!$B:$B,Planning!$B1442,'Sales Hx'!$D:$D,Planning!$E1442))</f>
        <v>0</v>
      </c>
      <c r="J1442" s="16">
        <f>IF(COUNTIFS($C:$C,B1442)&gt;1,SUMIFS('Sales Hx'!$S:$S,'Sales Hx'!$B:$B,_xlfn.XLOOKUP(B1442,C:C,B:B),'Sales Hx'!$D:$D,E1442),SUMIFS('Sales Hx'!$S:$S,'Sales Hx'!$B:$B,$B1442,'Sales Hx'!$D:$D,$E1442))</f>
        <v>0</v>
      </c>
      <c r="K1442" s="16">
        <f t="shared" si="124"/>
        <v>0</v>
      </c>
      <c r="L1442" s="12">
        <f>IF(M1442&lt;&gt;"",M1442,IF(COUNTIFS($C:$C,B1442)&gt;1,SUMIFS('Sales Hx'!V:V,'Sales Hx'!$B:$B,_xlfn.XLOOKUP(B1442,C:C,B:B),'Sales Hx'!$D:$D,$E1442),SUMIFS('Sales Hx'!V:V,'Sales Hx'!$B:$B,$B1442,'Sales Hx'!$D:$D,$E1442)))</f>
        <v>0</v>
      </c>
      <c r="M1442" s="12">
        <v>0</v>
      </c>
      <c r="N1442" s="15">
        <f t="shared" si="122"/>
        <v>0</v>
      </c>
      <c r="O1442" s="21">
        <f t="shared" si="123"/>
        <v>0</v>
      </c>
      <c r="P1442" s="24">
        <v>0.2</v>
      </c>
      <c r="Q1442" s="18">
        <f t="shared" si="121"/>
        <v>0</v>
      </c>
      <c r="R1442" s="2">
        <v>1</v>
      </c>
      <c r="S1442" s="2">
        <v>120</v>
      </c>
      <c r="T1442" s="2" t="s">
        <v>4647</v>
      </c>
      <c r="U1442" s="28">
        <f>IF(G1442=0,"",_xlfn.MINIFS('PO Details'!$I:$I,'PO Details'!$D:$D,Planning!$B1442,'PO Details'!$L:$L,Planning!$E1442))</f>
        <v>45443</v>
      </c>
      <c r="V1442" s="29" t="s">
        <v>4640</v>
      </c>
      <c r="W1442" t="str">
        <f t="shared" si="120"/>
        <v/>
      </c>
      <c r="X1442" s="2">
        <v>120</v>
      </c>
    </row>
    <row r="1443" spans="1:24" x14ac:dyDescent="0.25">
      <c r="A1443" s="11" t="s">
        <v>4616</v>
      </c>
      <c r="B1443" s="22" t="s">
        <v>1388</v>
      </c>
      <c r="C1443" s="22"/>
      <c r="D1443" s="22" t="s">
        <v>1389</v>
      </c>
      <c r="E1443" s="31" t="s">
        <v>106</v>
      </c>
      <c r="F1443" s="12">
        <f>SUMIFS('Inventory Details'!$H:$H,'Inventory Details'!$B:$B,$B1443,'Inventory Details'!$E:$E,$E1443)</f>
        <v>0</v>
      </c>
      <c r="G1443" s="12">
        <f>SUMIFS('PO Details'!$H:$H,'PO Details'!$D:$D,Planning!$B1443,'PO Details'!$L:$L,$E1443)</f>
        <v>0</v>
      </c>
      <c r="H1443" s="12">
        <f>SUMIFS('SO Details'!$G:$G,'SO Details'!$D:$D,Planning!$B1443,'SO Details'!$K:$K,$E1443)</f>
        <v>0</v>
      </c>
      <c r="I1443" s="20">
        <f>IF(COUNTIFS($C:$C,B1443)&gt;1,SUMIFS('Sales Hx'!$Q:$Q,'Sales Hx'!$B:$B,_xlfn.XLOOKUP(B1443,C:C,B:B),'Sales Hx'!$D:$D,Planning!$E1443),SUMIFS('Sales Hx'!$Q:$Q,'Sales Hx'!$B:$B,Planning!$B1443,'Sales Hx'!$D:$D,Planning!$E1443))</f>
        <v>0</v>
      </c>
      <c r="J1443" s="16">
        <f>IF(COUNTIFS($C:$C,B1443)&gt;1,SUMIFS('Sales Hx'!$S:$S,'Sales Hx'!$B:$B,_xlfn.XLOOKUP(B1443,C:C,B:B),'Sales Hx'!$D:$D,E1443),SUMIFS('Sales Hx'!$S:$S,'Sales Hx'!$B:$B,$B1443,'Sales Hx'!$D:$D,$E1443))</f>
        <v>4.6052631578947366E-2</v>
      </c>
      <c r="K1443" s="16">
        <f t="shared" si="124"/>
        <v>0</v>
      </c>
      <c r="L1443" s="12">
        <f>IF(M1443&lt;&gt;"",M1443,IF(COUNTIFS($C:$C,B1443)&gt;1,SUMIFS('Sales Hx'!V:V,'Sales Hx'!$B:$B,_xlfn.XLOOKUP(B1443,C:C,B:B),'Sales Hx'!$D:$D,$E1443),SUMIFS('Sales Hx'!V:V,'Sales Hx'!$B:$B,$B1443,'Sales Hx'!$D:$D,$E1443)))</f>
        <v>0</v>
      </c>
      <c r="M1443" s="12">
        <v>0</v>
      </c>
      <c r="N1443" s="15">
        <f t="shared" si="122"/>
        <v>4.6052631578947366E-2</v>
      </c>
      <c r="O1443" s="21">
        <f t="shared" si="123"/>
        <v>6</v>
      </c>
      <c r="P1443" s="24">
        <v>0.2</v>
      </c>
      <c r="Q1443" s="18">
        <f t="shared" si="121"/>
        <v>1.2000000000000002</v>
      </c>
      <c r="R1443" s="2">
        <v>1</v>
      </c>
      <c r="S1443" s="2">
        <v>120</v>
      </c>
      <c r="T1443" s="2" t="s">
        <v>4647</v>
      </c>
      <c r="U1443" s="28" t="str">
        <f>IF(G1443=0,"",_xlfn.MINIFS('PO Details'!$I:$I,'PO Details'!$D:$D,Planning!$B1443,'PO Details'!$L:$L,Planning!$E1443))</f>
        <v/>
      </c>
      <c r="V1443" s="29" t="s">
        <v>4640</v>
      </c>
      <c r="W1443" t="str">
        <f t="shared" si="120"/>
        <v/>
      </c>
      <c r="X1443" s="2">
        <v>120</v>
      </c>
    </row>
    <row r="1444" spans="1:24" x14ac:dyDescent="0.25">
      <c r="A1444" s="11" t="s">
        <v>4616</v>
      </c>
      <c r="B1444" s="22" t="s">
        <v>1388</v>
      </c>
      <c r="C1444" s="22"/>
      <c r="D1444" s="22" t="s">
        <v>1389</v>
      </c>
      <c r="E1444" s="31" t="s">
        <v>108</v>
      </c>
      <c r="F1444" s="12">
        <f>SUMIFS('Inventory Details'!$H:$H,'Inventory Details'!$B:$B,$B1444,'Inventory Details'!$E:$E,$E1444)</f>
        <v>4</v>
      </c>
      <c r="G1444" s="12">
        <f>SUMIFS('PO Details'!$H:$H,'PO Details'!$D:$D,Planning!$B1444,'PO Details'!$L:$L,$E1444)</f>
        <v>0</v>
      </c>
      <c r="H1444" s="12">
        <f>SUMIFS('SO Details'!$G:$G,'SO Details'!$D:$D,Planning!$B1444,'SO Details'!$K:$K,$E1444)</f>
        <v>0</v>
      </c>
      <c r="I1444" s="20">
        <f>IF(COUNTIFS($C:$C,B1444)&gt;1,SUMIFS('Sales Hx'!$Q:$Q,'Sales Hx'!$B:$B,_xlfn.XLOOKUP(B1444,C:C,B:B),'Sales Hx'!$D:$D,Planning!$E1444),SUMIFS('Sales Hx'!$Q:$Q,'Sales Hx'!$B:$B,Planning!$B1444,'Sales Hx'!$D:$D,Planning!$E1444))</f>
        <v>0</v>
      </c>
      <c r="J1444" s="16">
        <f>IF(COUNTIFS($C:$C,B1444)&gt;1,SUMIFS('Sales Hx'!$S:$S,'Sales Hx'!$B:$B,_xlfn.XLOOKUP(B1444,C:C,B:B),'Sales Hx'!$D:$D,E1444),SUMIFS('Sales Hx'!$S:$S,'Sales Hx'!$B:$B,$B1444,'Sales Hx'!$D:$D,$E1444))</f>
        <v>0</v>
      </c>
      <c r="K1444" s="16">
        <f t="shared" si="124"/>
        <v>0</v>
      </c>
      <c r="L1444" s="12">
        <f>IF(M1444&lt;&gt;"",M1444,IF(COUNTIFS($C:$C,B1444)&gt;1,SUMIFS('Sales Hx'!V:V,'Sales Hx'!$B:$B,_xlfn.XLOOKUP(B1444,C:C,B:B),'Sales Hx'!$D:$D,$E1444),SUMIFS('Sales Hx'!V:V,'Sales Hx'!$B:$B,$B1444,'Sales Hx'!$D:$D,$E1444)))</f>
        <v>0</v>
      </c>
      <c r="M1444" s="12">
        <v>0</v>
      </c>
      <c r="N1444" s="15">
        <f t="shared" si="122"/>
        <v>0</v>
      </c>
      <c r="O1444" s="21">
        <f t="shared" si="123"/>
        <v>0</v>
      </c>
      <c r="P1444" s="24">
        <v>0.2</v>
      </c>
      <c r="Q1444" s="18">
        <f t="shared" si="121"/>
        <v>0</v>
      </c>
      <c r="R1444" s="2">
        <v>1</v>
      </c>
      <c r="S1444" s="2">
        <v>120</v>
      </c>
      <c r="T1444" s="2" t="s">
        <v>4647</v>
      </c>
      <c r="U1444" s="28" t="str">
        <f>IF(G1444=0,"",_xlfn.MINIFS('PO Details'!$I:$I,'PO Details'!$D:$D,Planning!$B1444,'PO Details'!$L:$L,Planning!$E1444))</f>
        <v/>
      </c>
      <c r="V1444" s="29" t="s">
        <v>4640</v>
      </c>
      <c r="W1444" t="str">
        <f t="shared" si="120"/>
        <v/>
      </c>
      <c r="X1444" s="2">
        <v>120</v>
      </c>
    </row>
    <row r="1445" spans="1:24" x14ac:dyDescent="0.25">
      <c r="A1445" s="11" t="s">
        <v>4616</v>
      </c>
      <c r="B1445" s="22" t="s">
        <v>1388</v>
      </c>
      <c r="C1445" s="22"/>
      <c r="D1445" s="22" t="s">
        <v>1389</v>
      </c>
      <c r="E1445" s="31" t="s">
        <v>109</v>
      </c>
      <c r="F1445" s="12">
        <f>SUMIFS('Inventory Details'!$H:$H,'Inventory Details'!$B:$B,$B1445,'Inventory Details'!$E:$E,$E1445)</f>
        <v>27</v>
      </c>
      <c r="G1445" s="12">
        <f>SUMIFS('PO Details'!$H:$H,'PO Details'!$D:$D,Planning!$B1445,'PO Details'!$L:$L,$E1445)</f>
        <v>0</v>
      </c>
      <c r="H1445" s="12">
        <f>SUMIFS('SO Details'!$G:$G,'SO Details'!$D:$D,Planning!$B1445,'SO Details'!$K:$K,$E1445)</f>
        <v>0</v>
      </c>
      <c r="I1445" s="20">
        <f>IF(COUNTIFS($C:$C,B1445)&gt;1,SUMIFS('Sales Hx'!$Q:$Q,'Sales Hx'!$B:$B,_xlfn.XLOOKUP(B1445,C:C,B:B),'Sales Hx'!$D:$D,Planning!$E1445),SUMIFS('Sales Hx'!$Q:$Q,'Sales Hx'!$B:$B,Planning!$B1445,'Sales Hx'!$D:$D,Planning!$E1445))</f>
        <v>0</v>
      </c>
      <c r="J1445" s="16">
        <f>IF(COUNTIFS($C:$C,B1445)&gt;1,SUMIFS('Sales Hx'!$S:$S,'Sales Hx'!$B:$B,_xlfn.XLOOKUP(B1445,C:C,B:B),'Sales Hx'!$D:$D,E1445),SUMIFS('Sales Hx'!$S:$S,'Sales Hx'!$B:$B,$B1445,'Sales Hx'!$D:$D,$E1445))</f>
        <v>0</v>
      </c>
      <c r="K1445" s="16">
        <f t="shared" si="124"/>
        <v>0</v>
      </c>
      <c r="L1445" s="12">
        <f>IF(M1445&lt;&gt;"",M1445,IF(COUNTIFS($C:$C,B1445)&gt;1,SUMIFS('Sales Hx'!V:V,'Sales Hx'!$B:$B,_xlfn.XLOOKUP(B1445,C:C,B:B),'Sales Hx'!$D:$D,$E1445),SUMIFS('Sales Hx'!V:V,'Sales Hx'!$B:$B,$B1445,'Sales Hx'!$D:$D,$E1445)))</f>
        <v>0</v>
      </c>
      <c r="M1445" s="12">
        <v>0</v>
      </c>
      <c r="N1445" s="15">
        <f t="shared" si="122"/>
        <v>0</v>
      </c>
      <c r="O1445" s="21">
        <f t="shared" si="123"/>
        <v>0</v>
      </c>
      <c r="P1445" s="24">
        <v>0.2</v>
      </c>
      <c r="Q1445" s="18">
        <f t="shared" si="121"/>
        <v>0</v>
      </c>
      <c r="R1445" s="2">
        <v>1</v>
      </c>
      <c r="S1445" s="2">
        <v>120</v>
      </c>
      <c r="T1445" s="2" t="s">
        <v>4647</v>
      </c>
      <c r="U1445" s="28" t="str">
        <f>IF(G1445=0,"",_xlfn.MINIFS('PO Details'!$I:$I,'PO Details'!$D:$D,Planning!$B1445,'PO Details'!$L:$L,Planning!$E1445))</f>
        <v/>
      </c>
      <c r="V1445" s="29" t="s">
        <v>4640</v>
      </c>
      <c r="W1445" t="str">
        <f t="shared" si="120"/>
        <v/>
      </c>
      <c r="X1445" s="2">
        <v>120</v>
      </c>
    </row>
    <row r="1446" spans="1:24" x14ac:dyDescent="0.25">
      <c r="A1446" s="11" t="s">
        <v>4616</v>
      </c>
      <c r="B1446" s="22" t="s">
        <v>1388</v>
      </c>
      <c r="C1446" s="22"/>
      <c r="D1446" s="22" t="s">
        <v>1389</v>
      </c>
      <c r="E1446" s="31" t="s">
        <v>113</v>
      </c>
      <c r="F1446" s="12">
        <f>SUMIFS('Inventory Details'!$H:$H,'Inventory Details'!$B:$B,$B1446,'Inventory Details'!$E:$E,$E1446)</f>
        <v>15</v>
      </c>
      <c r="G1446" s="12">
        <f>SUMIFS('PO Details'!$H:$H,'PO Details'!$D:$D,Planning!$B1446,'PO Details'!$L:$L,$E1446)</f>
        <v>0</v>
      </c>
      <c r="H1446" s="12">
        <f>SUMIFS('SO Details'!$G:$G,'SO Details'!$D:$D,Planning!$B1446,'SO Details'!$K:$K,$E1446)</f>
        <v>0</v>
      </c>
      <c r="I1446" s="20">
        <f>IF(COUNTIFS($C:$C,B1446)&gt;1,SUMIFS('Sales Hx'!$Q:$Q,'Sales Hx'!$B:$B,_xlfn.XLOOKUP(B1446,C:C,B:B),'Sales Hx'!$D:$D,Planning!$E1446),SUMIFS('Sales Hx'!$Q:$Q,'Sales Hx'!$B:$B,Planning!$B1446,'Sales Hx'!$D:$D,Planning!$E1446))</f>
        <v>0</v>
      </c>
      <c r="J1446" s="16">
        <f>IF(COUNTIFS($C:$C,B1446)&gt;1,SUMIFS('Sales Hx'!$S:$S,'Sales Hx'!$B:$B,_xlfn.XLOOKUP(B1446,C:C,B:B),'Sales Hx'!$D:$D,E1446),SUMIFS('Sales Hx'!$S:$S,'Sales Hx'!$B:$B,$B1446,'Sales Hx'!$D:$D,$E1446))</f>
        <v>3.2894736842105261E-2</v>
      </c>
      <c r="K1446" s="16">
        <f t="shared" si="124"/>
        <v>0</v>
      </c>
      <c r="L1446" s="12">
        <f>IF(M1446&lt;&gt;"",M1446,IF(COUNTIFS($C:$C,B1446)&gt;1,SUMIFS('Sales Hx'!V:V,'Sales Hx'!$B:$B,_xlfn.XLOOKUP(B1446,C:C,B:B),'Sales Hx'!$D:$D,$E1446),SUMIFS('Sales Hx'!V:V,'Sales Hx'!$B:$B,$B1446,'Sales Hx'!$D:$D,$E1446)))</f>
        <v>0</v>
      </c>
      <c r="M1446" s="12">
        <v>0</v>
      </c>
      <c r="N1446" s="15">
        <f t="shared" si="122"/>
        <v>3.2894736842105261E-2</v>
      </c>
      <c r="O1446" s="21">
        <f t="shared" si="123"/>
        <v>0</v>
      </c>
      <c r="P1446" s="24">
        <v>0.2</v>
      </c>
      <c r="Q1446" s="18">
        <f t="shared" si="121"/>
        <v>0</v>
      </c>
      <c r="R1446" s="2">
        <v>1</v>
      </c>
      <c r="S1446" s="2">
        <v>120</v>
      </c>
      <c r="T1446" s="2" t="s">
        <v>4647</v>
      </c>
      <c r="U1446" s="28" t="str">
        <f>IF(G1446=0,"",_xlfn.MINIFS('PO Details'!$I:$I,'PO Details'!$D:$D,Planning!$B1446,'PO Details'!$L:$L,Planning!$E1446))</f>
        <v/>
      </c>
      <c r="V1446" s="29" t="s">
        <v>4640</v>
      </c>
      <c r="W1446" t="str">
        <f t="shared" si="120"/>
        <v/>
      </c>
      <c r="X1446" s="2">
        <v>120</v>
      </c>
    </row>
    <row r="1447" spans="1:24" x14ac:dyDescent="0.25">
      <c r="A1447" s="11" t="s">
        <v>4616</v>
      </c>
      <c r="B1447" s="22" t="s">
        <v>1388</v>
      </c>
      <c r="C1447" s="22"/>
      <c r="D1447" s="22" t="s">
        <v>1389</v>
      </c>
      <c r="E1447" s="31" t="s">
        <v>4746</v>
      </c>
      <c r="F1447" s="12">
        <f>SUMIFS('Inventory Details'!$H:$H,'Inventory Details'!$B:$B,$B1447,'Inventory Details'!$E:$E,$E1447)</f>
        <v>11</v>
      </c>
      <c r="G1447" s="12">
        <f>SUMIFS('PO Details'!$H:$H,'PO Details'!$D:$D,Planning!$B1447,'PO Details'!$L:$L,$E1447)</f>
        <v>0</v>
      </c>
      <c r="H1447" s="12">
        <f>SUMIFS('SO Details'!$G:$G,'SO Details'!$D:$D,Planning!$B1447,'SO Details'!$K:$K,$E1447)</f>
        <v>0</v>
      </c>
      <c r="I1447" s="20">
        <f>IF(COUNTIFS($C:$C,B1447)&gt;1,SUMIFS('Sales Hx'!$Q:$Q,'Sales Hx'!$B:$B,_xlfn.XLOOKUP(B1447,C:C,B:B),'Sales Hx'!$D:$D,Planning!$E1447),SUMIFS('Sales Hx'!$Q:$Q,'Sales Hx'!$B:$B,Planning!$B1447,'Sales Hx'!$D:$D,Planning!$E1447))</f>
        <v>2.8</v>
      </c>
      <c r="J1447" s="16">
        <f>IF(COUNTIFS($C:$C,B1447)&gt;1,SUMIFS('Sales Hx'!$S:$S,'Sales Hx'!$B:$B,_xlfn.XLOOKUP(B1447,C:C,B:B),'Sales Hx'!$D:$D,E1447),SUMIFS('Sales Hx'!$S:$S,'Sales Hx'!$B:$B,$B1447,'Sales Hx'!$D:$D,$E1447))</f>
        <v>0.12781954887218044</v>
      </c>
      <c r="K1447" s="16">
        <f t="shared" si="124"/>
        <v>3.9285714285714288</v>
      </c>
      <c r="L1447" s="12">
        <f>IF(M1447&lt;&gt;"",M1447,IF(COUNTIFS($C:$C,B1447)&gt;1,SUMIFS('Sales Hx'!V:V,'Sales Hx'!$B:$B,_xlfn.XLOOKUP(B1447,C:C,B:B),'Sales Hx'!$D:$D,$E1447),SUMIFS('Sales Hx'!V:V,'Sales Hx'!$B:$B,$B1447,'Sales Hx'!$D:$D,$E1447)))</f>
        <v>0</v>
      </c>
      <c r="M1447" s="12">
        <v>0</v>
      </c>
      <c r="N1447" s="15">
        <f t="shared" si="122"/>
        <v>0.12781954887218044</v>
      </c>
      <c r="O1447" s="21">
        <f t="shared" si="123"/>
        <v>0</v>
      </c>
      <c r="P1447" s="24">
        <v>0.2</v>
      </c>
      <c r="Q1447" s="18">
        <f t="shared" si="121"/>
        <v>0</v>
      </c>
      <c r="R1447" s="2">
        <v>1</v>
      </c>
      <c r="S1447" s="2">
        <v>120</v>
      </c>
      <c r="T1447" s="2" t="s">
        <v>4647</v>
      </c>
      <c r="U1447" s="28" t="str">
        <f>IF(G1447=0,"",_xlfn.MINIFS('PO Details'!$I:$I,'PO Details'!$D:$D,Planning!$B1447,'PO Details'!$L:$L,Planning!$E1447))</f>
        <v/>
      </c>
      <c r="V1447" s="29" t="s">
        <v>4640</v>
      </c>
      <c r="W1447" t="str">
        <f t="shared" si="120"/>
        <v>Max</v>
      </c>
      <c r="X1447" s="2">
        <v>120</v>
      </c>
    </row>
    <row r="1448" spans="1:24" x14ac:dyDescent="0.25">
      <c r="A1448" s="11" t="s">
        <v>4616</v>
      </c>
      <c r="B1448" s="22" t="s">
        <v>1390</v>
      </c>
      <c r="C1448" s="22"/>
      <c r="D1448" s="22" t="s">
        <v>1391</v>
      </c>
      <c r="E1448" s="31" t="s">
        <v>820</v>
      </c>
      <c r="F1448" s="12">
        <f>SUMIFS('Inventory Details'!$H:$H,'Inventory Details'!$B:$B,$B1448,'Inventory Details'!$E:$E,$E1448)</f>
        <v>0</v>
      </c>
      <c r="G1448" s="12">
        <f>SUMIFS('PO Details'!$H:$H,'PO Details'!$D:$D,Planning!$B1448,'PO Details'!$L:$L,$E1448)</f>
        <v>33</v>
      </c>
      <c r="H1448" s="12">
        <f>SUMIFS('SO Details'!$G:$G,'SO Details'!$D:$D,Planning!$B1448,'SO Details'!$K:$K,$E1448)</f>
        <v>0</v>
      </c>
      <c r="I1448" s="20">
        <f>IF(COUNTIFS($C:$C,B1448)&gt;1,SUMIFS('Sales Hx'!$Q:$Q,'Sales Hx'!$B:$B,_xlfn.XLOOKUP(B1448,C:C,B:B),'Sales Hx'!$D:$D,Planning!$E1448),SUMIFS('Sales Hx'!$Q:$Q,'Sales Hx'!$B:$B,Planning!$B1448,'Sales Hx'!$D:$D,Planning!$E1448))</f>
        <v>0</v>
      </c>
      <c r="J1448" s="16">
        <f>IF(COUNTIFS($C:$C,B1448)&gt;1,SUMIFS('Sales Hx'!$S:$S,'Sales Hx'!$B:$B,_xlfn.XLOOKUP(B1448,C:C,B:B),'Sales Hx'!$D:$D,E1448),SUMIFS('Sales Hx'!$S:$S,'Sales Hx'!$B:$B,$B1448,'Sales Hx'!$D:$D,$E1448))</f>
        <v>0</v>
      </c>
      <c r="K1448" s="16">
        <f t="shared" si="124"/>
        <v>0</v>
      </c>
      <c r="L1448" s="12">
        <f>IF(M1448&lt;&gt;"",M1448,IF(COUNTIFS($C:$C,B1448)&gt;1,SUMIFS('Sales Hx'!V:V,'Sales Hx'!$B:$B,_xlfn.XLOOKUP(B1448,C:C,B:B),'Sales Hx'!$D:$D,$E1448),SUMIFS('Sales Hx'!V:V,'Sales Hx'!$B:$B,$B1448,'Sales Hx'!$D:$D,$E1448)))</f>
        <v>0</v>
      </c>
      <c r="M1448" s="12">
        <v>0</v>
      </c>
      <c r="N1448" s="15">
        <f t="shared" si="122"/>
        <v>0</v>
      </c>
      <c r="O1448" s="21">
        <f t="shared" si="123"/>
        <v>0</v>
      </c>
      <c r="P1448" s="24">
        <v>0.48</v>
      </c>
      <c r="Q1448" s="18">
        <f t="shared" si="121"/>
        <v>0</v>
      </c>
      <c r="R1448" s="2">
        <v>1</v>
      </c>
      <c r="S1448" s="2">
        <v>120</v>
      </c>
      <c r="T1448" s="2" t="s">
        <v>4647</v>
      </c>
      <c r="U1448" s="28">
        <f>IF(G1448=0,"",_xlfn.MINIFS('PO Details'!$I:$I,'PO Details'!$D:$D,Planning!$B1448,'PO Details'!$L:$L,Planning!$E1448))</f>
        <v>45443</v>
      </c>
      <c r="V1448" s="29" t="s">
        <v>4640</v>
      </c>
      <c r="W1448" t="str">
        <f t="shared" si="120"/>
        <v>Max</v>
      </c>
      <c r="X1448" s="2">
        <v>120</v>
      </c>
    </row>
    <row r="1449" spans="1:24" x14ac:dyDescent="0.25">
      <c r="A1449" s="11" t="s">
        <v>4616</v>
      </c>
      <c r="B1449" s="22" t="s">
        <v>1390</v>
      </c>
      <c r="C1449" s="22"/>
      <c r="D1449" s="22" t="s">
        <v>1391</v>
      </c>
      <c r="E1449" s="31" t="s">
        <v>106</v>
      </c>
      <c r="F1449" s="12">
        <f>SUMIFS('Inventory Details'!$H:$H,'Inventory Details'!$B:$B,$B1449,'Inventory Details'!$E:$E,$E1449)</f>
        <v>0</v>
      </c>
      <c r="G1449" s="12">
        <f>SUMIFS('PO Details'!$H:$H,'PO Details'!$D:$D,Planning!$B1449,'PO Details'!$L:$L,$E1449)</f>
        <v>0</v>
      </c>
      <c r="H1449" s="12">
        <f>SUMIFS('SO Details'!$G:$G,'SO Details'!$D:$D,Planning!$B1449,'SO Details'!$K:$K,$E1449)</f>
        <v>0</v>
      </c>
      <c r="I1449" s="20">
        <f>IF(COUNTIFS($C:$C,B1449)&gt;1,SUMIFS('Sales Hx'!$Q:$Q,'Sales Hx'!$B:$B,_xlfn.XLOOKUP(B1449,C:C,B:B),'Sales Hx'!$D:$D,Planning!$E1449),SUMIFS('Sales Hx'!$Q:$Q,'Sales Hx'!$B:$B,Planning!$B1449,'Sales Hx'!$D:$D,Planning!$E1449))</f>
        <v>0</v>
      </c>
      <c r="J1449" s="16">
        <f>IF(COUNTIFS($C:$C,B1449)&gt;1,SUMIFS('Sales Hx'!$S:$S,'Sales Hx'!$B:$B,_xlfn.XLOOKUP(B1449,C:C,B:B),'Sales Hx'!$D:$D,E1449),SUMIFS('Sales Hx'!$S:$S,'Sales Hx'!$B:$B,$B1449,'Sales Hx'!$D:$D,$E1449))</f>
        <v>3.2894736842105261E-2</v>
      </c>
      <c r="K1449" s="16">
        <f t="shared" si="124"/>
        <v>0</v>
      </c>
      <c r="L1449" s="12">
        <f>IF(M1449&lt;&gt;"",M1449,IF(COUNTIFS($C:$C,B1449)&gt;1,SUMIFS('Sales Hx'!V:V,'Sales Hx'!$B:$B,_xlfn.XLOOKUP(B1449,C:C,B:B),'Sales Hx'!$D:$D,$E1449),SUMIFS('Sales Hx'!V:V,'Sales Hx'!$B:$B,$B1449,'Sales Hx'!$D:$D,$E1449)))</f>
        <v>0</v>
      </c>
      <c r="M1449" s="12">
        <v>0</v>
      </c>
      <c r="N1449" s="15">
        <f t="shared" si="122"/>
        <v>3.2894736842105261E-2</v>
      </c>
      <c r="O1449" s="21">
        <f t="shared" si="123"/>
        <v>4</v>
      </c>
      <c r="P1449" s="24">
        <v>0.48</v>
      </c>
      <c r="Q1449" s="18">
        <f t="shared" si="121"/>
        <v>1.92</v>
      </c>
      <c r="R1449" s="2">
        <v>1</v>
      </c>
      <c r="S1449" s="2">
        <v>120</v>
      </c>
      <c r="T1449" s="2" t="s">
        <v>4647</v>
      </c>
      <c r="U1449" s="28" t="str">
        <f>IF(G1449=0,"",_xlfn.MINIFS('PO Details'!$I:$I,'PO Details'!$D:$D,Planning!$B1449,'PO Details'!$L:$L,Planning!$E1449))</f>
        <v/>
      </c>
      <c r="V1449" s="29" t="s">
        <v>4640</v>
      </c>
      <c r="W1449" t="str">
        <f t="shared" si="120"/>
        <v>Max</v>
      </c>
      <c r="X1449" s="2">
        <v>120</v>
      </c>
    </row>
    <row r="1450" spans="1:24" x14ac:dyDescent="0.25">
      <c r="A1450" s="11" t="s">
        <v>4616</v>
      </c>
      <c r="B1450" s="22" t="s">
        <v>1390</v>
      </c>
      <c r="C1450" s="22"/>
      <c r="D1450" s="22" t="s">
        <v>1391</v>
      </c>
      <c r="E1450" s="31" t="s">
        <v>113</v>
      </c>
      <c r="F1450" s="12">
        <f>SUMIFS('Inventory Details'!$H:$H,'Inventory Details'!$B:$B,$B1450,'Inventory Details'!$E:$E,$E1450)</f>
        <v>21</v>
      </c>
      <c r="G1450" s="12">
        <f>SUMIFS('PO Details'!$H:$H,'PO Details'!$D:$D,Planning!$B1450,'PO Details'!$L:$L,$E1450)</f>
        <v>0</v>
      </c>
      <c r="H1450" s="12">
        <f>SUMIFS('SO Details'!$G:$G,'SO Details'!$D:$D,Planning!$B1450,'SO Details'!$K:$K,$E1450)</f>
        <v>0</v>
      </c>
      <c r="I1450" s="20">
        <f>IF(COUNTIFS($C:$C,B1450)&gt;1,SUMIFS('Sales Hx'!$Q:$Q,'Sales Hx'!$B:$B,_xlfn.XLOOKUP(B1450,C:C,B:B),'Sales Hx'!$D:$D,Planning!$E1450),SUMIFS('Sales Hx'!$Q:$Q,'Sales Hx'!$B:$B,Planning!$B1450,'Sales Hx'!$D:$D,Planning!$E1450))</f>
        <v>0</v>
      </c>
      <c r="J1450" s="16">
        <f>IF(COUNTIFS($C:$C,B1450)&gt;1,SUMIFS('Sales Hx'!$S:$S,'Sales Hx'!$B:$B,_xlfn.XLOOKUP(B1450,C:C,B:B),'Sales Hx'!$D:$D,E1450),SUMIFS('Sales Hx'!$S:$S,'Sales Hx'!$B:$B,$B1450,'Sales Hx'!$D:$D,$E1450))</f>
        <v>4.9342105263157895E-2</v>
      </c>
      <c r="K1450" s="16">
        <f t="shared" si="124"/>
        <v>0</v>
      </c>
      <c r="L1450" s="12">
        <f>IF(M1450&lt;&gt;"",M1450,IF(COUNTIFS($C:$C,B1450)&gt;1,SUMIFS('Sales Hx'!V:V,'Sales Hx'!$B:$B,_xlfn.XLOOKUP(B1450,C:C,B:B),'Sales Hx'!$D:$D,$E1450),SUMIFS('Sales Hx'!V:V,'Sales Hx'!$B:$B,$B1450,'Sales Hx'!$D:$D,$E1450)))</f>
        <v>0</v>
      </c>
      <c r="M1450" s="12">
        <v>0</v>
      </c>
      <c r="N1450" s="15">
        <f t="shared" si="122"/>
        <v>4.9342105263157895E-2</v>
      </c>
      <c r="O1450" s="21">
        <f t="shared" si="123"/>
        <v>0</v>
      </c>
      <c r="P1450" s="24">
        <v>0.48</v>
      </c>
      <c r="Q1450" s="18">
        <f t="shared" si="121"/>
        <v>0</v>
      </c>
      <c r="R1450" s="2">
        <v>1</v>
      </c>
      <c r="S1450" s="2">
        <v>120</v>
      </c>
      <c r="T1450" s="2" t="s">
        <v>4647</v>
      </c>
      <c r="U1450" s="28" t="str">
        <f>IF(G1450=0,"",_xlfn.MINIFS('PO Details'!$I:$I,'PO Details'!$D:$D,Planning!$B1450,'PO Details'!$L:$L,Planning!$E1450))</f>
        <v/>
      </c>
      <c r="V1450" s="29" t="s">
        <v>4640</v>
      </c>
      <c r="W1450" t="str">
        <f t="shared" si="120"/>
        <v>Max</v>
      </c>
      <c r="X1450" s="2">
        <v>120</v>
      </c>
    </row>
    <row r="1451" spans="1:24" x14ac:dyDescent="0.25">
      <c r="A1451" s="11" t="s">
        <v>4616</v>
      </c>
      <c r="B1451" s="22" t="s">
        <v>1390</v>
      </c>
      <c r="C1451" s="22"/>
      <c r="D1451" s="22" t="s">
        <v>1391</v>
      </c>
      <c r="E1451" s="31" t="s">
        <v>108</v>
      </c>
      <c r="F1451" s="12">
        <f>SUMIFS('Inventory Details'!$H:$H,'Inventory Details'!$B:$B,$B1451,'Inventory Details'!$E:$E,$E1451)</f>
        <v>1</v>
      </c>
      <c r="G1451" s="12">
        <f>SUMIFS('PO Details'!$H:$H,'PO Details'!$D:$D,Planning!$B1451,'PO Details'!$L:$L,$E1451)</f>
        <v>0</v>
      </c>
      <c r="H1451" s="12">
        <f>SUMIFS('SO Details'!$G:$G,'SO Details'!$D:$D,Planning!$B1451,'SO Details'!$K:$K,$E1451)</f>
        <v>0</v>
      </c>
      <c r="I1451" s="20">
        <f>IF(COUNTIFS($C:$C,B1451)&gt;1,SUMIFS('Sales Hx'!$Q:$Q,'Sales Hx'!$B:$B,_xlfn.XLOOKUP(B1451,C:C,B:B),'Sales Hx'!$D:$D,Planning!$E1451),SUMIFS('Sales Hx'!$Q:$Q,'Sales Hx'!$B:$B,Planning!$B1451,'Sales Hx'!$D:$D,Planning!$E1451))</f>
        <v>0</v>
      </c>
      <c r="J1451" s="16">
        <f>IF(COUNTIFS($C:$C,B1451)&gt;1,SUMIFS('Sales Hx'!$S:$S,'Sales Hx'!$B:$B,_xlfn.XLOOKUP(B1451,C:C,B:B),'Sales Hx'!$D:$D,E1451),SUMIFS('Sales Hx'!$S:$S,'Sales Hx'!$B:$B,$B1451,'Sales Hx'!$D:$D,$E1451))</f>
        <v>0</v>
      </c>
      <c r="K1451" s="16">
        <f t="shared" si="124"/>
        <v>0</v>
      </c>
      <c r="L1451" s="12">
        <f>IF(M1451&lt;&gt;"",M1451,IF(COUNTIFS($C:$C,B1451)&gt;1,SUMIFS('Sales Hx'!V:V,'Sales Hx'!$B:$B,_xlfn.XLOOKUP(B1451,C:C,B:B),'Sales Hx'!$D:$D,$E1451),SUMIFS('Sales Hx'!V:V,'Sales Hx'!$B:$B,$B1451,'Sales Hx'!$D:$D,$E1451)))</f>
        <v>0</v>
      </c>
      <c r="M1451" s="12">
        <v>0</v>
      </c>
      <c r="N1451" s="15">
        <f t="shared" si="122"/>
        <v>0</v>
      </c>
      <c r="O1451" s="21">
        <f t="shared" si="123"/>
        <v>0</v>
      </c>
      <c r="P1451" s="24">
        <v>0.48</v>
      </c>
      <c r="Q1451" s="18">
        <f t="shared" si="121"/>
        <v>0</v>
      </c>
      <c r="R1451" s="2">
        <v>1</v>
      </c>
      <c r="S1451" s="2">
        <v>120</v>
      </c>
      <c r="T1451" s="2" t="s">
        <v>4647</v>
      </c>
      <c r="U1451" s="28" t="str">
        <f>IF(G1451=0,"",_xlfn.MINIFS('PO Details'!$I:$I,'PO Details'!$D:$D,Planning!$B1451,'PO Details'!$L:$L,Planning!$E1451))</f>
        <v/>
      </c>
      <c r="V1451" s="29" t="s">
        <v>4640</v>
      </c>
      <c r="W1451" t="str">
        <f t="shared" si="120"/>
        <v>Max</v>
      </c>
      <c r="X1451" s="2">
        <v>120</v>
      </c>
    </row>
    <row r="1452" spans="1:24" x14ac:dyDescent="0.25">
      <c r="A1452" s="11" t="s">
        <v>4616</v>
      </c>
      <c r="B1452" s="22" t="s">
        <v>1390</v>
      </c>
      <c r="C1452" s="22"/>
      <c r="D1452" s="22" t="s">
        <v>1391</v>
      </c>
      <c r="E1452" s="31" t="s">
        <v>109</v>
      </c>
      <c r="F1452" s="12">
        <f>SUMIFS('Inventory Details'!$H:$H,'Inventory Details'!$B:$B,$B1452,'Inventory Details'!$E:$E,$E1452)</f>
        <v>10</v>
      </c>
      <c r="G1452" s="12">
        <f>SUMIFS('PO Details'!$H:$H,'PO Details'!$D:$D,Planning!$B1452,'PO Details'!$L:$L,$E1452)</f>
        <v>0</v>
      </c>
      <c r="H1452" s="12">
        <f>SUMIFS('SO Details'!$G:$G,'SO Details'!$D:$D,Planning!$B1452,'SO Details'!$K:$K,$E1452)</f>
        <v>0</v>
      </c>
      <c r="I1452" s="20">
        <f>IF(COUNTIFS($C:$C,B1452)&gt;1,SUMIFS('Sales Hx'!$Q:$Q,'Sales Hx'!$B:$B,_xlfn.XLOOKUP(B1452,C:C,B:B),'Sales Hx'!$D:$D,Planning!$E1452),SUMIFS('Sales Hx'!$Q:$Q,'Sales Hx'!$B:$B,Planning!$B1452,'Sales Hx'!$D:$D,Planning!$E1452))</f>
        <v>0</v>
      </c>
      <c r="J1452" s="16">
        <f>IF(COUNTIFS($C:$C,B1452)&gt;1,SUMIFS('Sales Hx'!$S:$S,'Sales Hx'!$B:$B,_xlfn.XLOOKUP(B1452,C:C,B:B),'Sales Hx'!$D:$D,E1452),SUMIFS('Sales Hx'!$S:$S,'Sales Hx'!$B:$B,$B1452,'Sales Hx'!$D:$D,$E1452))</f>
        <v>0</v>
      </c>
      <c r="K1452" s="16">
        <f t="shared" si="124"/>
        <v>0</v>
      </c>
      <c r="L1452" s="12">
        <f>IF(M1452&lt;&gt;"",M1452,IF(COUNTIFS($C:$C,B1452)&gt;1,SUMIFS('Sales Hx'!V:V,'Sales Hx'!$B:$B,_xlfn.XLOOKUP(B1452,C:C,B:B),'Sales Hx'!$D:$D,$E1452),SUMIFS('Sales Hx'!V:V,'Sales Hx'!$B:$B,$B1452,'Sales Hx'!$D:$D,$E1452)))</f>
        <v>0</v>
      </c>
      <c r="M1452" s="12">
        <v>0</v>
      </c>
      <c r="N1452" s="15">
        <f t="shared" si="122"/>
        <v>0</v>
      </c>
      <c r="O1452" s="21">
        <f t="shared" si="123"/>
        <v>0</v>
      </c>
      <c r="P1452" s="24">
        <v>0.48</v>
      </c>
      <c r="Q1452" s="18">
        <f t="shared" si="121"/>
        <v>0</v>
      </c>
      <c r="R1452" s="2">
        <v>1</v>
      </c>
      <c r="S1452" s="2">
        <v>120</v>
      </c>
      <c r="T1452" s="2" t="s">
        <v>4647</v>
      </c>
      <c r="U1452" s="28" t="str">
        <f>IF(G1452=0,"",_xlfn.MINIFS('PO Details'!$I:$I,'PO Details'!$D:$D,Planning!$B1452,'PO Details'!$L:$L,Planning!$E1452))</f>
        <v/>
      </c>
      <c r="V1452" s="29" t="s">
        <v>4640</v>
      </c>
      <c r="W1452" t="str">
        <f t="shared" si="120"/>
        <v>Max</v>
      </c>
      <c r="X1452" s="2">
        <v>120</v>
      </c>
    </row>
    <row r="1453" spans="1:24" x14ac:dyDescent="0.25">
      <c r="A1453" s="11" t="s">
        <v>4616</v>
      </c>
      <c r="B1453" s="22" t="s">
        <v>1390</v>
      </c>
      <c r="C1453" s="22"/>
      <c r="D1453" s="22" t="s">
        <v>1391</v>
      </c>
      <c r="E1453" s="31" t="s">
        <v>4746</v>
      </c>
      <c r="F1453" s="12">
        <f>SUMIFS('Inventory Details'!$H:$H,'Inventory Details'!$B:$B,$B1453,'Inventory Details'!$E:$E,$E1453)</f>
        <v>29</v>
      </c>
      <c r="G1453" s="12">
        <f>SUMIFS('PO Details'!$H:$H,'PO Details'!$D:$D,Planning!$B1453,'PO Details'!$L:$L,$E1453)</f>
        <v>0</v>
      </c>
      <c r="H1453" s="12">
        <f>SUMIFS('SO Details'!$G:$G,'SO Details'!$D:$D,Planning!$B1453,'SO Details'!$K:$K,$E1453)</f>
        <v>0</v>
      </c>
      <c r="I1453" s="20">
        <f>IF(COUNTIFS($C:$C,B1453)&gt;1,SUMIFS('Sales Hx'!$Q:$Q,'Sales Hx'!$B:$B,_xlfn.XLOOKUP(B1453,C:C,B:B),'Sales Hx'!$D:$D,Planning!$E1453),SUMIFS('Sales Hx'!$Q:$Q,'Sales Hx'!$B:$B,Planning!$B1453,'Sales Hx'!$D:$D,Planning!$E1453))</f>
        <v>0</v>
      </c>
      <c r="J1453" s="16">
        <f>IF(COUNTIFS($C:$C,B1453)&gt;1,SUMIFS('Sales Hx'!$S:$S,'Sales Hx'!$B:$B,_xlfn.XLOOKUP(B1453,C:C,B:B),'Sales Hx'!$D:$D,E1453),SUMIFS('Sales Hx'!$S:$S,'Sales Hx'!$B:$B,$B1453,'Sales Hx'!$D:$D,$E1453))</f>
        <v>0</v>
      </c>
      <c r="K1453" s="16">
        <f t="shared" si="124"/>
        <v>0</v>
      </c>
      <c r="L1453" s="12">
        <f>IF(M1453&lt;&gt;"",M1453,IF(COUNTIFS($C:$C,B1453)&gt;1,SUMIFS('Sales Hx'!V:V,'Sales Hx'!$B:$B,_xlfn.XLOOKUP(B1453,C:C,B:B),'Sales Hx'!$D:$D,$E1453),SUMIFS('Sales Hx'!V:V,'Sales Hx'!$B:$B,$B1453,'Sales Hx'!$D:$D,$E1453)))</f>
        <v>0</v>
      </c>
      <c r="M1453" s="12">
        <v>0</v>
      </c>
      <c r="N1453" s="15">
        <f t="shared" si="122"/>
        <v>0</v>
      </c>
      <c r="O1453" s="21">
        <f t="shared" si="123"/>
        <v>0</v>
      </c>
      <c r="P1453" s="24">
        <v>0.48</v>
      </c>
      <c r="Q1453" s="18">
        <f t="shared" si="121"/>
        <v>0</v>
      </c>
      <c r="R1453" s="2">
        <v>1</v>
      </c>
      <c r="S1453" s="2">
        <v>120</v>
      </c>
      <c r="T1453" s="2" t="s">
        <v>4647</v>
      </c>
      <c r="U1453" s="28" t="str">
        <f>IF(G1453=0,"",_xlfn.MINIFS('PO Details'!$I:$I,'PO Details'!$D:$D,Planning!$B1453,'PO Details'!$L:$L,Planning!$E1453))</f>
        <v/>
      </c>
      <c r="V1453" s="29" t="s">
        <v>4640</v>
      </c>
      <c r="W1453" t="str">
        <f t="shared" si="120"/>
        <v>Max</v>
      </c>
      <c r="X1453" s="2">
        <v>120</v>
      </c>
    </row>
    <row r="1454" spans="1:24" x14ac:dyDescent="0.25">
      <c r="A1454" s="11" t="s">
        <v>4616</v>
      </c>
      <c r="B1454" s="22" t="s">
        <v>1390</v>
      </c>
      <c r="C1454" s="22"/>
      <c r="D1454" s="22" t="s">
        <v>1391</v>
      </c>
      <c r="E1454" s="31" t="s">
        <v>2214</v>
      </c>
      <c r="F1454" s="12">
        <f>SUMIFS('Inventory Details'!$H:$H,'Inventory Details'!$B:$B,$B1454,'Inventory Details'!$E:$E,$E1454)</f>
        <v>0</v>
      </c>
      <c r="G1454" s="12">
        <f>SUMIFS('PO Details'!$H:$H,'PO Details'!$D:$D,Planning!$B1454,'PO Details'!$L:$L,$E1454)</f>
        <v>0</v>
      </c>
      <c r="H1454" s="12">
        <f>SUMIFS('SO Details'!$G:$G,'SO Details'!$D:$D,Planning!$B1454,'SO Details'!$K:$K,$E1454)</f>
        <v>0</v>
      </c>
      <c r="I1454" s="20">
        <f>IF(COUNTIFS($C:$C,B1454)&gt;1,SUMIFS('Sales Hx'!$Q:$Q,'Sales Hx'!$B:$B,_xlfn.XLOOKUP(B1454,C:C,B:B),'Sales Hx'!$D:$D,Planning!$E1454),SUMIFS('Sales Hx'!$Q:$Q,'Sales Hx'!$B:$B,Planning!$B1454,'Sales Hx'!$D:$D,Planning!$E1454))</f>
        <v>0</v>
      </c>
      <c r="J1454" s="16">
        <f>IF(COUNTIFS($C:$C,B1454)&gt;1,SUMIFS('Sales Hx'!$S:$S,'Sales Hx'!$B:$B,_xlfn.XLOOKUP(B1454,C:C,B:B),'Sales Hx'!$D:$D,E1454),SUMIFS('Sales Hx'!$S:$S,'Sales Hx'!$B:$B,$B1454,'Sales Hx'!$D:$D,$E1454))</f>
        <v>0</v>
      </c>
      <c r="K1454" s="16">
        <f t="shared" si="124"/>
        <v>0</v>
      </c>
      <c r="L1454" s="12">
        <f>IF(M1454&lt;&gt;"",M1454,IF(COUNTIFS($C:$C,B1454)&gt;1,SUMIFS('Sales Hx'!V:V,'Sales Hx'!$B:$B,_xlfn.XLOOKUP(B1454,C:C,B:B),'Sales Hx'!$D:$D,$E1454),SUMIFS('Sales Hx'!V:V,'Sales Hx'!$B:$B,$B1454,'Sales Hx'!$D:$D,$E1454)))</f>
        <v>0</v>
      </c>
      <c r="M1454" s="12">
        <v>0</v>
      </c>
      <c r="N1454" s="15">
        <f t="shared" si="122"/>
        <v>0</v>
      </c>
      <c r="O1454" s="21">
        <f t="shared" si="123"/>
        <v>0</v>
      </c>
      <c r="P1454" s="24">
        <v>0.48</v>
      </c>
      <c r="Q1454" s="18">
        <f t="shared" si="121"/>
        <v>0</v>
      </c>
      <c r="R1454" s="2">
        <v>1</v>
      </c>
      <c r="S1454" s="2">
        <v>120</v>
      </c>
      <c r="T1454" s="2" t="s">
        <v>4647</v>
      </c>
      <c r="U1454" s="28" t="str">
        <f>IF(G1454=0,"",_xlfn.MINIFS('PO Details'!$I:$I,'PO Details'!$D:$D,Planning!$B1454,'PO Details'!$L:$L,Planning!$E1454))</f>
        <v/>
      </c>
      <c r="V1454" s="29" t="s">
        <v>4640</v>
      </c>
      <c r="W1454" t="str">
        <f t="shared" si="120"/>
        <v>Max</v>
      </c>
      <c r="X1454" s="2">
        <v>120</v>
      </c>
    </row>
    <row r="1455" spans="1:24" x14ac:dyDescent="0.25">
      <c r="A1455" s="11"/>
      <c r="B1455" s="22" t="s">
        <v>1392</v>
      </c>
      <c r="C1455" s="22"/>
      <c r="D1455" s="22" t="s">
        <v>1393</v>
      </c>
      <c r="E1455" s="31" t="s">
        <v>108</v>
      </c>
      <c r="F1455" s="12">
        <f>SUMIFS('Inventory Details'!$H:$H,'Inventory Details'!$B:$B,$B1455,'Inventory Details'!$E:$E,$E1455)</f>
        <v>7</v>
      </c>
      <c r="G1455" s="12">
        <f>SUMIFS('PO Details'!$H:$H,'PO Details'!$D:$D,Planning!$B1455,'PO Details'!$L:$L,$E1455)</f>
        <v>0</v>
      </c>
      <c r="H1455" s="12">
        <f>SUMIFS('SO Details'!$G:$G,'SO Details'!$D:$D,Planning!$B1455,'SO Details'!$K:$K,$E1455)</f>
        <v>0</v>
      </c>
      <c r="I1455" s="20">
        <f>IF(COUNTIFS($C:$C,B1455)&gt;1,SUMIFS('Sales Hx'!$Q:$Q,'Sales Hx'!$B:$B,_xlfn.XLOOKUP(B1455,C:C,B:B),'Sales Hx'!$D:$D,Planning!$E1455),SUMIFS('Sales Hx'!$Q:$Q,'Sales Hx'!$B:$B,Planning!$B1455,'Sales Hx'!$D:$D,Planning!$E1455))</f>
        <v>0</v>
      </c>
      <c r="J1455" s="16">
        <f>IF(COUNTIFS($C:$C,B1455)&gt;1,SUMIFS('Sales Hx'!$S:$S,'Sales Hx'!$B:$B,_xlfn.XLOOKUP(B1455,C:C,B:B),'Sales Hx'!$D:$D,E1455),SUMIFS('Sales Hx'!$S:$S,'Sales Hx'!$B:$B,$B1455,'Sales Hx'!$D:$D,$E1455))</f>
        <v>0</v>
      </c>
      <c r="K1455" s="16">
        <f t="shared" si="124"/>
        <v>0</v>
      </c>
      <c r="L1455" s="12">
        <f>IF(M1455&lt;&gt;"",M1455,IF(COUNTIFS($C:$C,B1455)&gt;1,SUMIFS('Sales Hx'!V:V,'Sales Hx'!$B:$B,_xlfn.XLOOKUP(B1455,C:C,B:B),'Sales Hx'!$D:$D,$E1455),SUMIFS('Sales Hx'!V:V,'Sales Hx'!$B:$B,$B1455,'Sales Hx'!$D:$D,$E1455)))</f>
        <v>0</v>
      </c>
      <c r="M1455" s="12">
        <v>0</v>
      </c>
      <c r="N1455" s="15">
        <f t="shared" si="122"/>
        <v>0</v>
      </c>
      <c r="O1455" s="21">
        <f t="shared" si="123"/>
        <v>0</v>
      </c>
      <c r="P1455" s="24">
        <v>4.4124999999999996</v>
      </c>
      <c r="Q1455" s="18">
        <f t="shared" si="121"/>
        <v>0</v>
      </c>
      <c r="R1455" s="2">
        <v>1</v>
      </c>
      <c r="S1455" s="2">
        <v>120</v>
      </c>
      <c r="T1455" s="2" t="s">
        <v>4647</v>
      </c>
      <c r="U1455" s="28" t="str">
        <f>IF(G1455=0,"",_xlfn.MINIFS('PO Details'!$I:$I,'PO Details'!$D:$D,Planning!$B1455,'PO Details'!$L:$L,Planning!$E1455))</f>
        <v/>
      </c>
      <c r="V1455" s="29" t="s">
        <v>4640</v>
      </c>
      <c r="W1455" t="str">
        <f t="shared" si="120"/>
        <v>Max</v>
      </c>
      <c r="X1455" s="2">
        <v>120</v>
      </c>
    </row>
    <row r="1456" spans="1:24" x14ac:dyDescent="0.25">
      <c r="A1456" s="11"/>
      <c r="B1456" s="22" t="s">
        <v>1392</v>
      </c>
      <c r="C1456" s="22"/>
      <c r="D1456" s="22" t="s">
        <v>1393</v>
      </c>
      <c r="E1456" s="31" t="s">
        <v>106</v>
      </c>
      <c r="F1456" s="12">
        <f>SUMIFS('Inventory Details'!$H:$H,'Inventory Details'!$B:$B,$B1456,'Inventory Details'!$E:$E,$E1456)</f>
        <v>10</v>
      </c>
      <c r="G1456" s="12">
        <f>SUMIFS('PO Details'!$H:$H,'PO Details'!$D:$D,Planning!$B1456,'PO Details'!$L:$L,$E1456)</f>
        <v>0</v>
      </c>
      <c r="H1456" s="12">
        <f>SUMIFS('SO Details'!$G:$G,'SO Details'!$D:$D,Planning!$B1456,'SO Details'!$K:$K,$E1456)</f>
        <v>0</v>
      </c>
      <c r="I1456" s="20">
        <f>IF(COUNTIFS($C:$C,B1456)&gt;1,SUMIFS('Sales Hx'!$Q:$Q,'Sales Hx'!$B:$B,_xlfn.XLOOKUP(B1456,C:C,B:B),'Sales Hx'!$D:$D,Planning!$E1456),SUMIFS('Sales Hx'!$Q:$Q,'Sales Hx'!$B:$B,Planning!$B1456,'Sales Hx'!$D:$D,Planning!$E1456))</f>
        <v>0</v>
      </c>
      <c r="J1456" s="16">
        <f>IF(COUNTIFS($C:$C,B1456)&gt;1,SUMIFS('Sales Hx'!$S:$S,'Sales Hx'!$B:$B,_xlfn.XLOOKUP(B1456,C:C,B:B),'Sales Hx'!$D:$D,E1456),SUMIFS('Sales Hx'!$S:$S,'Sales Hx'!$B:$B,$B1456,'Sales Hx'!$D:$D,$E1456))</f>
        <v>0</v>
      </c>
      <c r="K1456" s="16">
        <f t="shared" si="124"/>
        <v>0</v>
      </c>
      <c r="L1456" s="12">
        <f>IF(M1456&lt;&gt;"",M1456,IF(COUNTIFS($C:$C,B1456)&gt;1,SUMIFS('Sales Hx'!V:V,'Sales Hx'!$B:$B,_xlfn.XLOOKUP(B1456,C:C,B:B),'Sales Hx'!$D:$D,$E1456),SUMIFS('Sales Hx'!V:V,'Sales Hx'!$B:$B,$B1456,'Sales Hx'!$D:$D,$E1456)))</f>
        <v>0</v>
      </c>
      <c r="M1456" s="12">
        <v>0</v>
      </c>
      <c r="N1456" s="15">
        <f t="shared" si="122"/>
        <v>0</v>
      </c>
      <c r="O1456" s="21">
        <f t="shared" si="123"/>
        <v>0</v>
      </c>
      <c r="P1456" s="24">
        <v>4.4124999999999996</v>
      </c>
      <c r="Q1456" s="18">
        <f t="shared" si="121"/>
        <v>0</v>
      </c>
      <c r="R1456" s="2">
        <v>1</v>
      </c>
      <c r="S1456" s="2">
        <v>120</v>
      </c>
      <c r="T1456" s="2" t="s">
        <v>4647</v>
      </c>
      <c r="U1456" s="28" t="str">
        <f>IF(G1456=0,"",_xlfn.MINIFS('PO Details'!$I:$I,'PO Details'!$D:$D,Planning!$B1456,'PO Details'!$L:$L,Planning!$E1456))</f>
        <v/>
      </c>
      <c r="V1456" s="29" t="s">
        <v>4640</v>
      </c>
      <c r="W1456" t="str">
        <f t="shared" si="120"/>
        <v>Max</v>
      </c>
      <c r="X1456" s="2">
        <v>120</v>
      </c>
    </row>
    <row r="1457" spans="1:24" x14ac:dyDescent="0.25">
      <c r="A1457" s="11" t="s">
        <v>4616</v>
      </c>
      <c r="B1457" s="22" t="s">
        <v>173</v>
      </c>
      <c r="C1457" s="22"/>
      <c r="D1457" s="22" t="s">
        <v>174</v>
      </c>
      <c r="E1457" s="31" t="s">
        <v>820</v>
      </c>
      <c r="F1457" s="12">
        <f>SUMIFS('Inventory Details'!$H:$H,'Inventory Details'!$B:$B,$B1457,'Inventory Details'!$E:$E,$E1457)</f>
        <v>7</v>
      </c>
      <c r="G1457" s="12">
        <f>SUMIFS('PO Details'!$H:$H,'PO Details'!$D:$D,Planning!$B1457,'PO Details'!$L:$L,$E1457)</f>
        <v>25</v>
      </c>
      <c r="H1457" s="12">
        <f>SUMIFS('SO Details'!$G:$G,'SO Details'!$D:$D,Planning!$B1457,'SO Details'!$K:$K,$E1457)</f>
        <v>0</v>
      </c>
      <c r="I1457" s="20">
        <f>IF(COUNTIFS($C:$C,B1457)&gt;1,SUMIFS('Sales Hx'!$Q:$Q,'Sales Hx'!$B:$B,_xlfn.XLOOKUP(B1457,C:C,B:B),'Sales Hx'!$D:$D,Planning!$E1457),SUMIFS('Sales Hx'!$Q:$Q,'Sales Hx'!$B:$B,Planning!$B1457,'Sales Hx'!$D:$D,Planning!$E1457))</f>
        <v>0</v>
      </c>
      <c r="J1457" s="16">
        <f>IF(COUNTIFS($C:$C,B1457)&gt;1,SUMIFS('Sales Hx'!$S:$S,'Sales Hx'!$B:$B,_xlfn.XLOOKUP(B1457,C:C,B:B),'Sales Hx'!$D:$D,E1457),SUMIFS('Sales Hx'!$S:$S,'Sales Hx'!$B:$B,$B1457,'Sales Hx'!$D:$D,$E1457))</f>
        <v>0</v>
      </c>
      <c r="K1457" s="16">
        <f t="shared" si="124"/>
        <v>0</v>
      </c>
      <c r="L1457" s="12">
        <f>IF(M1457&lt;&gt;"",M1457,IF(COUNTIFS($C:$C,B1457)&gt;1,SUMIFS('Sales Hx'!V:V,'Sales Hx'!$B:$B,_xlfn.XLOOKUP(B1457,C:C,B:B),'Sales Hx'!$D:$D,$E1457),SUMIFS('Sales Hx'!V:V,'Sales Hx'!$B:$B,$B1457,'Sales Hx'!$D:$D,$E1457)))</f>
        <v>0</v>
      </c>
      <c r="M1457" s="12">
        <v>0</v>
      </c>
      <c r="N1457" s="15">
        <f t="shared" si="122"/>
        <v>0</v>
      </c>
      <c r="O1457" s="21">
        <f t="shared" si="123"/>
        <v>0</v>
      </c>
      <c r="P1457" s="24">
        <v>0.48</v>
      </c>
      <c r="Q1457" s="18">
        <f t="shared" si="121"/>
        <v>0</v>
      </c>
      <c r="R1457" s="2">
        <v>1</v>
      </c>
      <c r="S1457" s="2">
        <v>120</v>
      </c>
      <c r="T1457" s="2" t="s">
        <v>4647</v>
      </c>
      <c r="U1457" s="28">
        <f>IF(G1457=0,"",_xlfn.MINIFS('PO Details'!$I:$I,'PO Details'!$D:$D,Planning!$B1457,'PO Details'!$L:$L,Planning!$E1457))</f>
        <v>45474</v>
      </c>
      <c r="V1457" s="29" t="s">
        <v>4640</v>
      </c>
      <c r="W1457" t="str">
        <f t="shared" si="120"/>
        <v/>
      </c>
      <c r="X1457" s="2">
        <v>120</v>
      </c>
    </row>
    <row r="1458" spans="1:24" x14ac:dyDescent="0.25">
      <c r="A1458" s="11" t="s">
        <v>4616</v>
      </c>
      <c r="B1458" s="22" t="s">
        <v>173</v>
      </c>
      <c r="C1458" s="22"/>
      <c r="D1458" s="22" t="s">
        <v>174</v>
      </c>
      <c r="E1458" s="31" t="s">
        <v>113</v>
      </c>
      <c r="F1458" s="12">
        <f>SUMIFS('Inventory Details'!$H:$H,'Inventory Details'!$B:$B,$B1458,'Inventory Details'!$E:$E,$E1458)</f>
        <v>5</v>
      </c>
      <c r="G1458" s="12">
        <f>SUMIFS('PO Details'!$H:$H,'PO Details'!$D:$D,Planning!$B1458,'PO Details'!$L:$L,$E1458)</f>
        <v>15</v>
      </c>
      <c r="H1458" s="12">
        <f>SUMIFS('SO Details'!$G:$G,'SO Details'!$D:$D,Planning!$B1458,'SO Details'!$K:$K,$E1458)</f>
        <v>6</v>
      </c>
      <c r="I1458" s="20">
        <f>IF(COUNTIFS($C:$C,B1458)&gt;1,SUMIFS('Sales Hx'!$Q:$Q,'Sales Hx'!$B:$B,_xlfn.XLOOKUP(B1458,C:C,B:B),'Sales Hx'!$D:$D,Planning!$E1458),SUMIFS('Sales Hx'!$Q:$Q,'Sales Hx'!$B:$B,Planning!$B1458,'Sales Hx'!$D:$D,Planning!$E1458))</f>
        <v>0</v>
      </c>
      <c r="J1458" s="16">
        <f>IF(COUNTIFS($C:$C,B1458)&gt;1,SUMIFS('Sales Hx'!$S:$S,'Sales Hx'!$B:$B,_xlfn.XLOOKUP(B1458,C:C,B:B),'Sales Hx'!$D:$D,E1458),SUMIFS('Sales Hx'!$S:$S,'Sales Hx'!$B:$B,$B1458,'Sales Hx'!$D:$D,$E1458))</f>
        <v>8.771929824561403E-2</v>
      </c>
      <c r="K1458" s="16">
        <f t="shared" si="124"/>
        <v>0</v>
      </c>
      <c r="L1458" s="12">
        <f>IF(M1458&lt;&gt;"",M1458,IF(COUNTIFS($C:$C,B1458)&gt;1,SUMIFS('Sales Hx'!V:V,'Sales Hx'!$B:$B,_xlfn.XLOOKUP(B1458,C:C,B:B),'Sales Hx'!$D:$D,$E1458),SUMIFS('Sales Hx'!V:V,'Sales Hx'!$B:$B,$B1458,'Sales Hx'!$D:$D,$E1458)))</f>
        <v>0</v>
      </c>
      <c r="M1458" s="12">
        <v>0</v>
      </c>
      <c r="N1458" s="15">
        <f t="shared" si="122"/>
        <v>8.771929824561403E-2</v>
      </c>
      <c r="O1458" s="21">
        <f t="shared" si="123"/>
        <v>0</v>
      </c>
      <c r="P1458" s="24">
        <v>0.48</v>
      </c>
      <c r="Q1458" s="18">
        <f t="shared" si="121"/>
        <v>0</v>
      </c>
      <c r="R1458" s="2">
        <v>1</v>
      </c>
      <c r="S1458" s="2">
        <v>120</v>
      </c>
      <c r="T1458" s="2" t="s">
        <v>4647</v>
      </c>
      <c r="U1458" s="28">
        <f>IF(G1458=0,"",_xlfn.MINIFS('PO Details'!$I:$I,'PO Details'!$D:$D,Planning!$B1458,'PO Details'!$L:$L,Planning!$E1458))</f>
        <v>45474</v>
      </c>
      <c r="V1458" s="29" t="s">
        <v>4640</v>
      </c>
      <c r="W1458" t="str">
        <f t="shared" si="120"/>
        <v/>
      </c>
      <c r="X1458" s="2">
        <v>120</v>
      </c>
    </row>
    <row r="1459" spans="1:24" x14ac:dyDescent="0.25">
      <c r="A1459" s="11" t="s">
        <v>4616</v>
      </c>
      <c r="B1459" s="22" t="s">
        <v>173</v>
      </c>
      <c r="C1459" s="22"/>
      <c r="D1459" s="22" t="s">
        <v>174</v>
      </c>
      <c r="E1459" s="31" t="s">
        <v>109</v>
      </c>
      <c r="F1459" s="12">
        <f>SUMIFS('Inventory Details'!$H:$H,'Inventory Details'!$B:$B,$B1459,'Inventory Details'!$E:$E,$E1459)</f>
        <v>43</v>
      </c>
      <c r="G1459" s="12">
        <f>SUMIFS('PO Details'!$H:$H,'PO Details'!$D:$D,Planning!$B1459,'PO Details'!$L:$L,$E1459)</f>
        <v>10</v>
      </c>
      <c r="H1459" s="12">
        <f>SUMIFS('SO Details'!$G:$G,'SO Details'!$D:$D,Planning!$B1459,'SO Details'!$K:$K,$E1459)</f>
        <v>0</v>
      </c>
      <c r="I1459" s="20">
        <f>IF(COUNTIFS($C:$C,B1459)&gt;1,SUMIFS('Sales Hx'!$Q:$Q,'Sales Hx'!$B:$B,_xlfn.XLOOKUP(B1459,C:C,B:B),'Sales Hx'!$D:$D,Planning!$E1459),SUMIFS('Sales Hx'!$Q:$Q,'Sales Hx'!$B:$B,Planning!$B1459,'Sales Hx'!$D:$D,Planning!$E1459))</f>
        <v>0</v>
      </c>
      <c r="J1459" s="16">
        <f>IF(COUNTIFS($C:$C,B1459)&gt;1,SUMIFS('Sales Hx'!$S:$S,'Sales Hx'!$B:$B,_xlfn.XLOOKUP(B1459,C:C,B:B),'Sales Hx'!$D:$D,E1459),SUMIFS('Sales Hx'!$S:$S,'Sales Hx'!$B:$B,$B1459,'Sales Hx'!$D:$D,$E1459))</f>
        <v>0</v>
      </c>
      <c r="K1459" s="16">
        <f t="shared" si="124"/>
        <v>0</v>
      </c>
      <c r="L1459" s="12">
        <f>IF(M1459&lt;&gt;"",M1459,IF(COUNTIFS($C:$C,B1459)&gt;1,SUMIFS('Sales Hx'!V:V,'Sales Hx'!$B:$B,_xlfn.XLOOKUP(B1459,C:C,B:B),'Sales Hx'!$D:$D,$E1459),SUMIFS('Sales Hx'!V:V,'Sales Hx'!$B:$B,$B1459,'Sales Hx'!$D:$D,$E1459)))</f>
        <v>0</v>
      </c>
      <c r="M1459" s="12">
        <v>0</v>
      </c>
      <c r="N1459" s="15">
        <f t="shared" ref="N1459:N1510" si="125">IFERROR(_xlfn.IFNA(J1459*R1459+L1459,"No Sales Hx"),"No Sales HX")</f>
        <v>0</v>
      </c>
      <c r="O1459" s="21">
        <f t="shared" si="123"/>
        <v>0</v>
      </c>
      <c r="P1459" s="24">
        <v>0.48</v>
      </c>
      <c r="Q1459" s="18">
        <f t="shared" ref="Q1459:Q1509" si="126">IFERROR(P1459*O1459,0)</f>
        <v>0</v>
      </c>
      <c r="R1459" s="2">
        <v>1</v>
      </c>
      <c r="S1459" s="2">
        <v>120</v>
      </c>
      <c r="T1459" s="2" t="s">
        <v>4647</v>
      </c>
      <c r="U1459" s="28">
        <f>IF(G1459=0,"",_xlfn.MINIFS('PO Details'!$I:$I,'PO Details'!$D:$D,Planning!$B1459,'PO Details'!$L:$L,Planning!$E1459))</f>
        <v>45458</v>
      </c>
      <c r="V1459" s="29" t="s">
        <v>4640</v>
      </c>
      <c r="W1459" t="str">
        <f t="shared" ref="W1459:W1522" si="127">IF(K1459=_xlfn.MAXIFS(K:K,B:B,B1459),"Max","")</f>
        <v/>
      </c>
      <c r="X1459" s="2">
        <v>120</v>
      </c>
    </row>
    <row r="1460" spans="1:24" x14ac:dyDescent="0.25">
      <c r="A1460" s="11" t="s">
        <v>4616</v>
      </c>
      <c r="B1460" s="22" t="s">
        <v>173</v>
      </c>
      <c r="C1460" s="22"/>
      <c r="D1460" s="22" t="s">
        <v>174</v>
      </c>
      <c r="E1460" s="31" t="s">
        <v>119</v>
      </c>
      <c r="F1460" s="12">
        <f>SUMIFS('Inventory Details'!$H:$H,'Inventory Details'!$B:$B,$B1460,'Inventory Details'!$E:$E,$E1460)</f>
        <v>0</v>
      </c>
      <c r="G1460" s="12">
        <f>SUMIFS('PO Details'!$H:$H,'PO Details'!$D:$D,Planning!$B1460,'PO Details'!$L:$L,$E1460)</f>
        <v>5</v>
      </c>
      <c r="H1460" s="12">
        <f>SUMIFS('SO Details'!$G:$G,'SO Details'!$D:$D,Planning!$B1460,'SO Details'!$K:$K,$E1460)</f>
        <v>0</v>
      </c>
      <c r="I1460" s="20">
        <f>IF(COUNTIFS($C:$C,B1460)&gt;1,SUMIFS('Sales Hx'!$Q:$Q,'Sales Hx'!$B:$B,_xlfn.XLOOKUP(B1460,C:C,B:B),'Sales Hx'!$D:$D,Planning!$E1460),SUMIFS('Sales Hx'!$Q:$Q,'Sales Hx'!$B:$B,Planning!$B1460,'Sales Hx'!$D:$D,Planning!$E1460))</f>
        <v>0</v>
      </c>
      <c r="J1460" s="16">
        <f>IF(COUNTIFS($C:$C,B1460)&gt;1,SUMIFS('Sales Hx'!$S:$S,'Sales Hx'!$B:$B,_xlfn.XLOOKUP(B1460,C:C,B:B),'Sales Hx'!$D:$D,E1460),SUMIFS('Sales Hx'!$S:$S,'Sales Hx'!$B:$B,$B1460,'Sales Hx'!$D:$D,$E1460))</f>
        <v>0</v>
      </c>
      <c r="K1460" s="16">
        <f t="shared" si="124"/>
        <v>0</v>
      </c>
      <c r="L1460" s="12">
        <f>IF(M1460&lt;&gt;"",M1460,IF(COUNTIFS($C:$C,B1460)&gt;1,SUMIFS('Sales Hx'!V:V,'Sales Hx'!$B:$B,_xlfn.XLOOKUP(B1460,C:C,B:B),'Sales Hx'!$D:$D,$E1460),SUMIFS('Sales Hx'!V:V,'Sales Hx'!$B:$B,$B1460,'Sales Hx'!$D:$D,$E1460)))</f>
        <v>0</v>
      </c>
      <c r="M1460" s="12">
        <v>0</v>
      </c>
      <c r="N1460" s="15">
        <f t="shared" si="125"/>
        <v>0</v>
      </c>
      <c r="O1460" s="21">
        <f t="shared" si="123"/>
        <v>0</v>
      </c>
      <c r="P1460" s="24">
        <v>0.48</v>
      </c>
      <c r="Q1460" s="18">
        <f t="shared" si="126"/>
        <v>0</v>
      </c>
      <c r="R1460" s="2">
        <v>1</v>
      </c>
      <c r="S1460" s="2">
        <v>120</v>
      </c>
      <c r="T1460" s="2" t="s">
        <v>4647</v>
      </c>
      <c r="U1460" s="28">
        <f>IF(G1460=0,"",_xlfn.MINIFS('PO Details'!$I:$I,'PO Details'!$D:$D,Planning!$B1460,'PO Details'!$L:$L,Planning!$E1460))</f>
        <v>45443</v>
      </c>
      <c r="V1460" s="29" t="s">
        <v>4640</v>
      </c>
      <c r="W1460" t="str">
        <f t="shared" si="127"/>
        <v/>
      </c>
      <c r="X1460" s="2">
        <v>120</v>
      </c>
    </row>
    <row r="1461" spans="1:24" x14ac:dyDescent="0.25">
      <c r="A1461" s="11" t="s">
        <v>4616</v>
      </c>
      <c r="B1461" s="22" t="s">
        <v>173</v>
      </c>
      <c r="C1461" s="22"/>
      <c r="D1461" s="22" t="s">
        <v>174</v>
      </c>
      <c r="E1461" s="31" t="s">
        <v>106</v>
      </c>
      <c r="F1461" s="12">
        <f>SUMIFS('Inventory Details'!$H:$H,'Inventory Details'!$B:$B,$B1461,'Inventory Details'!$E:$E,$E1461)</f>
        <v>32</v>
      </c>
      <c r="G1461" s="12">
        <f>SUMIFS('PO Details'!$H:$H,'PO Details'!$D:$D,Planning!$B1461,'PO Details'!$L:$L,$E1461)</f>
        <v>0</v>
      </c>
      <c r="H1461" s="12">
        <f>SUMIFS('SO Details'!$G:$G,'SO Details'!$D:$D,Planning!$B1461,'SO Details'!$K:$K,$E1461)</f>
        <v>0</v>
      </c>
      <c r="I1461" s="20">
        <f>IF(COUNTIFS($C:$C,B1461)&gt;1,SUMIFS('Sales Hx'!$Q:$Q,'Sales Hx'!$B:$B,_xlfn.XLOOKUP(B1461,C:C,B:B),'Sales Hx'!$D:$D,Planning!$E1461),SUMIFS('Sales Hx'!$Q:$Q,'Sales Hx'!$B:$B,Planning!$B1461,'Sales Hx'!$D:$D,Planning!$E1461))</f>
        <v>0</v>
      </c>
      <c r="J1461" s="16">
        <f>IF(COUNTIFS($C:$C,B1461)&gt;1,SUMIFS('Sales Hx'!$S:$S,'Sales Hx'!$B:$B,_xlfn.XLOOKUP(B1461,C:C,B:B),'Sales Hx'!$D:$D,E1461),SUMIFS('Sales Hx'!$S:$S,'Sales Hx'!$B:$B,$B1461,'Sales Hx'!$D:$D,$E1461))</f>
        <v>0.15789473684210525</v>
      </c>
      <c r="K1461" s="16">
        <f t="shared" si="124"/>
        <v>0</v>
      </c>
      <c r="L1461" s="12">
        <f>IF(M1461&lt;&gt;"",M1461,IF(COUNTIFS($C:$C,B1461)&gt;1,SUMIFS('Sales Hx'!V:V,'Sales Hx'!$B:$B,_xlfn.XLOOKUP(B1461,C:C,B:B),'Sales Hx'!$D:$D,$E1461),SUMIFS('Sales Hx'!V:V,'Sales Hx'!$B:$B,$B1461,'Sales Hx'!$D:$D,$E1461)))</f>
        <v>0</v>
      </c>
      <c r="M1461" s="12">
        <v>0</v>
      </c>
      <c r="N1461" s="15">
        <f t="shared" si="125"/>
        <v>0.15789473684210525</v>
      </c>
      <c r="O1461" s="21">
        <f t="shared" si="123"/>
        <v>0</v>
      </c>
      <c r="P1461" s="24">
        <v>0.48</v>
      </c>
      <c r="Q1461" s="18">
        <f t="shared" si="126"/>
        <v>0</v>
      </c>
      <c r="R1461" s="2">
        <v>1</v>
      </c>
      <c r="S1461" s="2">
        <v>120</v>
      </c>
      <c r="T1461" s="2" t="s">
        <v>4647</v>
      </c>
      <c r="U1461" s="28" t="str">
        <f>IF(G1461=0,"",_xlfn.MINIFS('PO Details'!$I:$I,'PO Details'!$D:$D,Planning!$B1461,'PO Details'!$L:$L,Planning!$E1461))</f>
        <v/>
      </c>
      <c r="V1461" s="29" t="s">
        <v>4640</v>
      </c>
      <c r="W1461" t="str">
        <f t="shared" si="127"/>
        <v/>
      </c>
      <c r="X1461" s="2">
        <v>120</v>
      </c>
    </row>
    <row r="1462" spans="1:24" x14ac:dyDescent="0.25">
      <c r="A1462" s="11" t="s">
        <v>4616</v>
      </c>
      <c r="B1462" s="22" t="s">
        <v>173</v>
      </c>
      <c r="C1462" s="22"/>
      <c r="D1462" s="22" t="s">
        <v>174</v>
      </c>
      <c r="E1462" s="31" t="s">
        <v>4746</v>
      </c>
      <c r="F1462" s="12">
        <f>SUMIFS('Inventory Details'!$H:$H,'Inventory Details'!$B:$B,$B1462,'Inventory Details'!$E:$E,$E1462)</f>
        <v>1</v>
      </c>
      <c r="G1462" s="12">
        <f>SUMIFS('PO Details'!$H:$H,'PO Details'!$D:$D,Planning!$B1462,'PO Details'!$L:$L,$E1462)</f>
        <v>0</v>
      </c>
      <c r="H1462" s="12">
        <f>SUMIFS('SO Details'!$G:$G,'SO Details'!$D:$D,Planning!$B1462,'SO Details'!$K:$K,$E1462)</f>
        <v>0</v>
      </c>
      <c r="I1462" s="20">
        <f>IF(COUNTIFS($C:$C,B1462)&gt;1,SUMIFS('Sales Hx'!$Q:$Q,'Sales Hx'!$B:$B,_xlfn.XLOOKUP(B1462,C:C,B:B),'Sales Hx'!$D:$D,Planning!$E1462),SUMIFS('Sales Hx'!$Q:$Q,'Sales Hx'!$B:$B,Planning!$B1462,'Sales Hx'!$D:$D,Planning!$E1462))</f>
        <v>4.1999999999999993</v>
      </c>
      <c r="J1462" s="16">
        <f>IF(COUNTIFS($C:$C,B1462)&gt;1,SUMIFS('Sales Hx'!$S:$S,'Sales Hx'!$B:$B,_xlfn.XLOOKUP(B1462,C:C,B:B),'Sales Hx'!$D:$D,E1462),SUMIFS('Sales Hx'!$S:$S,'Sales Hx'!$B:$B,$B1462,'Sales Hx'!$D:$D,$E1462))</f>
        <v>0.15570175438596492</v>
      </c>
      <c r="K1462" s="16">
        <f t="shared" si="124"/>
        <v>0.23809523809523814</v>
      </c>
      <c r="L1462" s="12">
        <f>IF(M1462&lt;&gt;"",M1462,IF(COUNTIFS($C:$C,B1462)&gt;1,SUMIFS('Sales Hx'!V:V,'Sales Hx'!$B:$B,_xlfn.XLOOKUP(B1462,C:C,B:B),'Sales Hx'!$D:$D,$E1462),SUMIFS('Sales Hx'!V:V,'Sales Hx'!$B:$B,$B1462,'Sales Hx'!$D:$D,$E1462)))</f>
        <v>0</v>
      </c>
      <c r="M1462" s="12">
        <v>0</v>
      </c>
      <c r="N1462" s="15">
        <f t="shared" si="125"/>
        <v>0.15570175438596492</v>
      </c>
      <c r="O1462" s="21">
        <f t="shared" si="123"/>
        <v>0</v>
      </c>
      <c r="P1462" s="24">
        <v>0.48</v>
      </c>
      <c r="Q1462" s="18">
        <f t="shared" si="126"/>
        <v>0</v>
      </c>
      <c r="R1462" s="2">
        <v>1</v>
      </c>
      <c r="S1462" s="2">
        <v>120</v>
      </c>
      <c r="T1462" s="2" t="s">
        <v>4647</v>
      </c>
      <c r="U1462" s="28" t="str">
        <f>IF(G1462=0,"",_xlfn.MINIFS('PO Details'!$I:$I,'PO Details'!$D:$D,Planning!$B1462,'PO Details'!$L:$L,Planning!$E1462))</f>
        <v/>
      </c>
      <c r="V1462" s="29" t="s">
        <v>4640</v>
      </c>
      <c r="W1462" t="str">
        <f t="shared" si="127"/>
        <v>Max</v>
      </c>
      <c r="X1462" s="2">
        <v>120</v>
      </c>
    </row>
    <row r="1463" spans="1:24" x14ac:dyDescent="0.25">
      <c r="A1463" s="11" t="s">
        <v>4616</v>
      </c>
      <c r="B1463" s="22" t="s">
        <v>173</v>
      </c>
      <c r="C1463" s="22"/>
      <c r="D1463" s="22" t="s">
        <v>174</v>
      </c>
      <c r="E1463" s="31" t="s">
        <v>108</v>
      </c>
      <c r="F1463" s="12">
        <f>SUMIFS('Inventory Details'!$H:$H,'Inventory Details'!$B:$B,$B1463,'Inventory Details'!$E:$E,$E1463)</f>
        <v>35</v>
      </c>
      <c r="G1463" s="12">
        <f>SUMIFS('PO Details'!$H:$H,'PO Details'!$D:$D,Planning!$B1463,'PO Details'!$L:$L,$E1463)</f>
        <v>0</v>
      </c>
      <c r="H1463" s="12">
        <f>SUMIFS('SO Details'!$G:$G,'SO Details'!$D:$D,Planning!$B1463,'SO Details'!$K:$K,$E1463)</f>
        <v>0</v>
      </c>
      <c r="I1463" s="20">
        <f>IF(COUNTIFS($C:$C,B1463)&gt;1,SUMIFS('Sales Hx'!$Q:$Q,'Sales Hx'!$B:$B,_xlfn.XLOOKUP(B1463,C:C,B:B),'Sales Hx'!$D:$D,Planning!$E1463),SUMIFS('Sales Hx'!$Q:$Q,'Sales Hx'!$B:$B,Planning!$B1463,'Sales Hx'!$D:$D,Planning!$E1463))</f>
        <v>0</v>
      </c>
      <c r="J1463" s="16">
        <f>IF(COUNTIFS($C:$C,B1463)&gt;1,SUMIFS('Sales Hx'!$S:$S,'Sales Hx'!$B:$B,_xlfn.XLOOKUP(B1463,C:C,B:B),'Sales Hx'!$D:$D,E1463),SUMIFS('Sales Hx'!$S:$S,'Sales Hx'!$B:$B,$B1463,'Sales Hx'!$D:$D,$E1463))</f>
        <v>3.2894736842105261E-2</v>
      </c>
      <c r="K1463" s="16">
        <f t="shared" si="124"/>
        <v>0</v>
      </c>
      <c r="L1463" s="12">
        <f>IF(M1463&lt;&gt;"",M1463,IF(COUNTIFS($C:$C,B1463)&gt;1,SUMIFS('Sales Hx'!V:V,'Sales Hx'!$B:$B,_xlfn.XLOOKUP(B1463,C:C,B:B),'Sales Hx'!$D:$D,$E1463),SUMIFS('Sales Hx'!V:V,'Sales Hx'!$B:$B,$B1463,'Sales Hx'!$D:$D,$E1463)))</f>
        <v>0</v>
      </c>
      <c r="M1463" s="12">
        <v>0</v>
      </c>
      <c r="N1463" s="15">
        <f t="shared" si="125"/>
        <v>3.2894736842105261E-2</v>
      </c>
      <c r="O1463" s="21">
        <f t="shared" si="123"/>
        <v>0</v>
      </c>
      <c r="P1463" s="24">
        <v>0.48</v>
      </c>
      <c r="Q1463" s="18">
        <f t="shared" si="126"/>
        <v>0</v>
      </c>
      <c r="R1463" s="2">
        <v>1</v>
      </c>
      <c r="S1463" s="2">
        <v>120</v>
      </c>
      <c r="T1463" s="2" t="s">
        <v>4647</v>
      </c>
      <c r="U1463" s="28" t="str">
        <f>IF(G1463=0,"",_xlfn.MINIFS('PO Details'!$I:$I,'PO Details'!$D:$D,Planning!$B1463,'PO Details'!$L:$L,Planning!$E1463))</f>
        <v/>
      </c>
      <c r="V1463" s="29" t="s">
        <v>4640</v>
      </c>
      <c r="W1463" t="str">
        <f t="shared" si="127"/>
        <v/>
      </c>
      <c r="X1463" s="2">
        <v>120</v>
      </c>
    </row>
    <row r="1464" spans="1:24" x14ac:dyDescent="0.25">
      <c r="A1464" s="11" t="s">
        <v>4616</v>
      </c>
      <c r="B1464" s="22" t="s">
        <v>173</v>
      </c>
      <c r="C1464" s="22"/>
      <c r="D1464" s="22" t="s">
        <v>174</v>
      </c>
      <c r="E1464" s="31" t="s">
        <v>2214</v>
      </c>
      <c r="F1464" s="12">
        <f>SUMIFS('Inventory Details'!$H:$H,'Inventory Details'!$B:$B,$B1464,'Inventory Details'!$E:$E,$E1464)</f>
        <v>0</v>
      </c>
      <c r="G1464" s="12">
        <f>SUMIFS('PO Details'!$H:$H,'PO Details'!$D:$D,Planning!$B1464,'PO Details'!$L:$L,$E1464)</f>
        <v>0</v>
      </c>
      <c r="H1464" s="12">
        <f>SUMIFS('SO Details'!$G:$G,'SO Details'!$D:$D,Planning!$B1464,'SO Details'!$K:$K,$E1464)</f>
        <v>0</v>
      </c>
      <c r="I1464" s="20">
        <f>IF(COUNTIFS($C:$C,B1464)&gt;1,SUMIFS('Sales Hx'!$Q:$Q,'Sales Hx'!$B:$B,_xlfn.XLOOKUP(B1464,C:C,B:B),'Sales Hx'!$D:$D,Planning!$E1464),SUMIFS('Sales Hx'!$Q:$Q,'Sales Hx'!$B:$B,Planning!$B1464,'Sales Hx'!$D:$D,Planning!$E1464))</f>
        <v>0</v>
      </c>
      <c r="J1464" s="16">
        <f>IF(COUNTIFS($C:$C,B1464)&gt;1,SUMIFS('Sales Hx'!$S:$S,'Sales Hx'!$B:$B,_xlfn.XLOOKUP(B1464,C:C,B:B),'Sales Hx'!$D:$D,E1464),SUMIFS('Sales Hx'!$S:$S,'Sales Hx'!$B:$B,$B1464,'Sales Hx'!$D:$D,$E1464))</f>
        <v>6.5789473684210523E-2</v>
      </c>
      <c r="K1464" s="16">
        <f t="shared" si="124"/>
        <v>0</v>
      </c>
      <c r="L1464" s="12">
        <f>IF(M1464&lt;&gt;"",M1464,IF(COUNTIFS($C:$C,B1464)&gt;1,SUMIFS('Sales Hx'!V:V,'Sales Hx'!$B:$B,_xlfn.XLOOKUP(B1464,C:C,B:B),'Sales Hx'!$D:$D,$E1464),SUMIFS('Sales Hx'!V:V,'Sales Hx'!$B:$B,$B1464,'Sales Hx'!$D:$D,$E1464)))</f>
        <v>0</v>
      </c>
      <c r="M1464" s="12">
        <v>0</v>
      </c>
      <c r="N1464" s="15">
        <f t="shared" si="125"/>
        <v>6.5789473684210523E-2</v>
      </c>
      <c r="O1464" s="21">
        <f t="shared" si="123"/>
        <v>8</v>
      </c>
      <c r="P1464" s="24">
        <v>0.48</v>
      </c>
      <c r="Q1464" s="18">
        <f t="shared" si="126"/>
        <v>3.84</v>
      </c>
      <c r="R1464" s="2">
        <v>1</v>
      </c>
      <c r="S1464" s="2">
        <v>120</v>
      </c>
      <c r="T1464" s="2" t="s">
        <v>4647</v>
      </c>
      <c r="U1464" s="28" t="str">
        <f>IF(G1464=0,"",_xlfn.MINIFS('PO Details'!$I:$I,'PO Details'!$D:$D,Planning!$B1464,'PO Details'!$L:$L,Planning!$E1464))</f>
        <v/>
      </c>
      <c r="V1464" s="29" t="s">
        <v>4640</v>
      </c>
      <c r="W1464" t="str">
        <f t="shared" si="127"/>
        <v/>
      </c>
      <c r="X1464" s="2">
        <v>120</v>
      </c>
    </row>
    <row r="1465" spans="1:24" x14ac:dyDescent="0.25">
      <c r="A1465" s="11"/>
      <c r="B1465" s="22" t="s">
        <v>1394</v>
      </c>
      <c r="C1465" s="22"/>
      <c r="D1465" s="22" t="s">
        <v>1395</v>
      </c>
      <c r="E1465" s="31" t="s">
        <v>4746</v>
      </c>
      <c r="F1465" s="12">
        <f>SUMIFS('Inventory Details'!$H:$H,'Inventory Details'!$B:$B,$B1465,'Inventory Details'!$E:$E,$E1465)</f>
        <v>1</v>
      </c>
      <c r="G1465" s="12">
        <f>SUMIFS('PO Details'!$H:$H,'PO Details'!$D:$D,Planning!$B1465,'PO Details'!$L:$L,$E1465)</f>
        <v>0</v>
      </c>
      <c r="H1465" s="12">
        <f>SUMIFS('SO Details'!$G:$G,'SO Details'!$D:$D,Planning!$B1465,'SO Details'!$K:$K,$E1465)</f>
        <v>0</v>
      </c>
      <c r="I1465" s="20">
        <f>IF(COUNTIFS($C:$C,B1465)&gt;1,SUMIFS('Sales Hx'!$Q:$Q,'Sales Hx'!$B:$B,_xlfn.XLOOKUP(B1465,C:C,B:B),'Sales Hx'!$D:$D,Planning!$E1465),SUMIFS('Sales Hx'!$Q:$Q,'Sales Hx'!$B:$B,Planning!$B1465,'Sales Hx'!$D:$D,Planning!$E1465))</f>
        <v>0</v>
      </c>
      <c r="J1465" s="16">
        <f>IF(COUNTIFS($C:$C,B1465)&gt;1,SUMIFS('Sales Hx'!$S:$S,'Sales Hx'!$B:$B,_xlfn.XLOOKUP(B1465,C:C,B:B),'Sales Hx'!$D:$D,E1465),SUMIFS('Sales Hx'!$S:$S,'Sales Hx'!$B:$B,$B1465,'Sales Hx'!$D:$D,$E1465))</f>
        <v>3.2894736842105261E-2</v>
      </c>
      <c r="K1465" s="16">
        <f t="shared" si="124"/>
        <v>0</v>
      </c>
      <c r="L1465" s="12">
        <f>IF(M1465&lt;&gt;"",M1465,IF(COUNTIFS($C:$C,B1465)&gt;1,SUMIFS('Sales Hx'!V:V,'Sales Hx'!$B:$B,_xlfn.XLOOKUP(B1465,C:C,B:B),'Sales Hx'!$D:$D,$E1465),SUMIFS('Sales Hx'!V:V,'Sales Hx'!$B:$B,$B1465,'Sales Hx'!$D:$D,$E1465)))</f>
        <v>0</v>
      </c>
      <c r="M1465" s="12">
        <v>0</v>
      </c>
      <c r="N1465" s="15">
        <f t="shared" si="125"/>
        <v>3.2894736842105261E-2</v>
      </c>
      <c r="O1465" s="21">
        <f t="shared" si="123"/>
        <v>0</v>
      </c>
      <c r="P1465" s="24">
        <v>0.48</v>
      </c>
      <c r="Q1465" s="18">
        <f t="shared" si="126"/>
        <v>0</v>
      </c>
      <c r="R1465" s="2">
        <v>1</v>
      </c>
      <c r="S1465" s="2">
        <v>120</v>
      </c>
      <c r="T1465" s="2" t="s">
        <v>4647</v>
      </c>
      <c r="U1465" s="28" t="str">
        <f>IF(G1465=0,"",_xlfn.MINIFS('PO Details'!$I:$I,'PO Details'!$D:$D,Planning!$B1465,'PO Details'!$L:$L,Planning!$E1465))</f>
        <v/>
      </c>
      <c r="V1465" s="29" t="s">
        <v>4640</v>
      </c>
      <c r="W1465" t="str">
        <f t="shared" si="127"/>
        <v>Max</v>
      </c>
      <c r="X1465" s="2">
        <v>120</v>
      </c>
    </row>
    <row r="1466" spans="1:24" x14ac:dyDescent="0.25">
      <c r="A1466" s="11"/>
      <c r="B1466" s="22" t="s">
        <v>1394</v>
      </c>
      <c r="C1466" s="22"/>
      <c r="D1466" s="22" t="s">
        <v>1395</v>
      </c>
      <c r="E1466" s="31" t="s">
        <v>106</v>
      </c>
      <c r="F1466" s="12">
        <f>SUMIFS('Inventory Details'!$H:$H,'Inventory Details'!$B:$B,$B1466,'Inventory Details'!$E:$E,$E1466)</f>
        <v>0</v>
      </c>
      <c r="G1466" s="12">
        <f>SUMIFS('PO Details'!$H:$H,'PO Details'!$D:$D,Planning!$B1466,'PO Details'!$L:$L,$E1466)</f>
        <v>0</v>
      </c>
      <c r="H1466" s="12">
        <f>SUMIFS('SO Details'!$G:$G,'SO Details'!$D:$D,Planning!$B1466,'SO Details'!$K:$K,$E1466)</f>
        <v>0</v>
      </c>
      <c r="I1466" s="20">
        <f>IF(COUNTIFS($C:$C,B1466)&gt;1,SUMIFS('Sales Hx'!$Q:$Q,'Sales Hx'!$B:$B,_xlfn.XLOOKUP(B1466,C:C,B:B),'Sales Hx'!$D:$D,Planning!$E1466),SUMIFS('Sales Hx'!$Q:$Q,'Sales Hx'!$B:$B,Planning!$B1466,'Sales Hx'!$D:$D,Planning!$E1466))</f>
        <v>0</v>
      </c>
      <c r="J1466" s="16">
        <f>IF(COUNTIFS($C:$C,B1466)&gt;1,SUMIFS('Sales Hx'!$S:$S,'Sales Hx'!$B:$B,_xlfn.XLOOKUP(B1466,C:C,B:B),'Sales Hx'!$D:$D,E1466),SUMIFS('Sales Hx'!$S:$S,'Sales Hx'!$B:$B,$B1466,'Sales Hx'!$D:$D,$E1466))</f>
        <v>0.13157894736842105</v>
      </c>
      <c r="K1466" s="16">
        <f t="shared" si="124"/>
        <v>0</v>
      </c>
      <c r="L1466" s="12">
        <f>IF(M1466&lt;&gt;"",M1466,IF(COUNTIFS($C:$C,B1466)&gt;1,SUMIFS('Sales Hx'!V:V,'Sales Hx'!$B:$B,_xlfn.XLOOKUP(B1466,C:C,B:B),'Sales Hx'!$D:$D,$E1466),SUMIFS('Sales Hx'!V:V,'Sales Hx'!$B:$B,$B1466,'Sales Hx'!$D:$D,$E1466)))</f>
        <v>0</v>
      </c>
      <c r="M1466" s="12">
        <v>0</v>
      </c>
      <c r="N1466" s="15">
        <f t="shared" si="125"/>
        <v>0.13157894736842105</v>
      </c>
      <c r="O1466" s="21">
        <f t="shared" si="123"/>
        <v>16</v>
      </c>
      <c r="P1466" s="24">
        <v>0.48</v>
      </c>
      <c r="Q1466" s="18">
        <f t="shared" si="126"/>
        <v>7.68</v>
      </c>
      <c r="R1466" s="2">
        <v>1</v>
      </c>
      <c r="S1466" s="2">
        <v>120</v>
      </c>
      <c r="T1466" s="2" t="s">
        <v>4647</v>
      </c>
      <c r="U1466" s="28" t="str">
        <f>IF(G1466=0,"",_xlfn.MINIFS('PO Details'!$I:$I,'PO Details'!$D:$D,Planning!$B1466,'PO Details'!$L:$L,Planning!$E1466))</f>
        <v/>
      </c>
      <c r="V1466" s="29" t="s">
        <v>4640</v>
      </c>
      <c r="W1466" t="str">
        <f t="shared" si="127"/>
        <v>Max</v>
      </c>
      <c r="X1466" s="2">
        <v>120</v>
      </c>
    </row>
    <row r="1467" spans="1:24" x14ac:dyDescent="0.25">
      <c r="A1467" s="11"/>
      <c r="B1467" s="22" t="s">
        <v>1394</v>
      </c>
      <c r="C1467" s="22"/>
      <c r="D1467" s="22" t="s">
        <v>1395</v>
      </c>
      <c r="E1467" s="31" t="s">
        <v>108</v>
      </c>
      <c r="F1467" s="12">
        <f>SUMIFS('Inventory Details'!$H:$H,'Inventory Details'!$B:$B,$B1467,'Inventory Details'!$E:$E,$E1467)</f>
        <v>2</v>
      </c>
      <c r="G1467" s="12">
        <f>SUMIFS('PO Details'!$H:$H,'PO Details'!$D:$D,Planning!$B1467,'PO Details'!$L:$L,$E1467)</f>
        <v>0</v>
      </c>
      <c r="H1467" s="12">
        <f>SUMIFS('SO Details'!$G:$G,'SO Details'!$D:$D,Planning!$B1467,'SO Details'!$K:$K,$E1467)</f>
        <v>0</v>
      </c>
      <c r="I1467" s="20">
        <f>IF(COUNTIFS($C:$C,B1467)&gt;1,SUMIFS('Sales Hx'!$Q:$Q,'Sales Hx'!$B:$B,_xlfn.XLOOKUP(B1467,C:C,B:B),'Sales Hx'!$D:$D,Planning!$E1467),SUMIFS('Sales Hx'!$Q:$Q,'Sales Hx'!$B:$B,Planning!$B1467,'Sales Hx'!$D:$D,Planning!$E1467))</f>
        <v>0</v>
      </c>
      <c r="J1467" s="16">
        <f>IF(COUNTIFS($C:$C,B1467)&gt;1,SUMIFS('Sales Hx'!$S:$S,'Sales Hx'!$B:$B,_xlfn.XLOOKUP(B1467,C:C,B:B),'Sales Hx'!$D:$D,E1467),SUMIFS('Sales Hx'!$S:$S,'Sales Hx'!$B:$B,$B1467,'Sales Hx'!$D:$D,$E1467))</f>
        <v>0</v>
      </c>
      <c r="K1467" s="16">
        <f t="shared" si="124"/>
        <v>0</v>
      </c>
      <c r="L1467" s="12">
        <f>IF(M1467&lt;&gt;"",M1467,IF(COUNTIFS($C:$C,B1467)&gt;1,SUMIFS('Sales Hx'!V:V,'Sales Hx'!$B:$B,_xlfn.XLOOKUP(B1467,C:C,B:B),'Sales Hx'!$D:$D,$E1467),SUMIFS('Sales Hx'!V:V,'Sales Hx'!$B:$B,$B1467,'Sales Hx'!$D:$D,$E1467)))</f>
        <v>0</v>
      </c>
      <c r="M1467" s="12">
        <v>0</v>
      </c>
      <c r="N1467" s="15">
        <f t="shared" si="125"/>
        <v>0</v>
      </c>
      <c r="O1467" s="21">
        <f t="shared" si="123"/>
        <v>0</v>
      </c>
      <c r="P1467" s="24">
        <v>0.48</v>
      </c>
      <c r="Q1467" s="18">
        <f t="shared" si="126"/>
        <v>0</v>
      </c>
      <c r="R1467" s="2">
        <v>1</v>
      </c>
      <c r="S1467" s="2">
        <v>120</v>
      </c>
      <c r="T1467" s="2" t="s">
        <v>4647</v>
      </c>
      <c r="U1467" s="28" t="str">
        <f>IF(G1467=0,"",_xlfn.MINIFS('PO Details'!$I:$I,'PO Details'!$D:$D,Planning!$B1467,'PO Details'!$L:$L,Planning!$E1467))</f>
        <v/>
      </c>
      <c r="V1467" s="29" t="s">
        <v>4640</v>
      </c>
      <c r="W1467" t="str">
        <f t="shared" si="127"/>
        <v>Max</v>
      </c>
      <c r="X1467" s="2">
        <v>120</v>
      </c>
    </row>
    <row r="1468" spans="1:24" x14ac:dyDescent="0.25">
      <c r="A1468" s="11"/>
      <c r="B1468" s="22" t="s">
        <v>1394</v>
      </c>
      <c r="C1468" s="22"/>
      <c r="D1468" s="22" t="s">
        <v>1395</v>
      </c>
      <c r="E1468" s="31" t="s">
        <v>109</v>
      </c>
      <c r="F1468" s="12">
        <f>SUMIFS('Inventory Details'!$H:$H,'Inventory Details'!$B:$B,$B1468,'Inventory Details'!$E:$E,$E1468)</f>
        <v>20</v>
      </c>
      <c r="G1468" s="12">
        <f>SUMIFS('PO Details'!$H:$H,'PO Details'!$D:$D,Planning!$B1468,'PO Details'!$L:$L,$E1468)</f>
        <v>0</v>
      </c>
      <c r="H1468" s="12">
        <f>SUMIFS('SO Details'!$G:$G,'SO Details'!$D:$D,Planning!$B1468,'SO Details'!$K:$K,$E1468)</f>
        <v>0</v>
      </c>
      <c r="I1468" s="20">
        <f>IF(COUNTIFS($C:$C,B1468)&gt;1,SUMIFS('Sales Hx'!$Q:$Q,'Sales Hx'!$B:$B,_xlfn.XLOOKUP(B1468,C:C,B:B),'Sales Hx'!$D:$D,Planning!$E1468),SUMIFS('Sales Hx'!$Q:$Q,'Sales Hx'!$B:$B,Planning!$B1468,'Sales Hx'!$D:$D,Planning!$E1468))</f>
        <v>0</v>
      </c>
      <c r="J1468" s="16">
        <f>IF(COUNTIFS($C:$C,B1468)&gt;1,SUMIFS('Sales Hx'!$S:$S,'Sales Hx'!$B:$B,_xlfn.XLOOKUP(B1468,C:C,B:B),'Sales Hx'!$D:$D,E1468),SUMIFS('Sales Hx'!$S:$S,'Sales Hx'!$B:$B,$B1468,'Sales Hx'!$D:$D,$E1468))</f>
        <v>0</v>
      </c>
      <c r="K1468" s="16">
        <f t="shared" si="124"/>
        <v>0</v>
      </c>
      <c r="L1468" s="12">
        <f>IF(M1468&lt;&gt;"",M1468,IF(COUNTIFS($C:$C,B1468)&gt;1,SUMIFS('Sales Hx'!V:V,'Sales Hx'!$B:$B,_xlfn.XLOOKUP(B1468,C:C,B:B),'Sales Hx'!$D:$D,$E1468),SUMIFS('Sales Hx'!V:V,'Sales Hx'!$B:$B,$B1468,'Sales Hx'!$D:$D,$E1468)))</f>
        <v>0</v>
      </c>
      <c r="M1468" s="12">
        <v>0</v>
      </c>
      <c r="N1468" s="15">
        <f t="shared" si="125"/>
        <v>0</v>
      </c>
      <c r="O1468" s="21">
        <f t="shared" si="123"/>
        <v>0</v>
      </c>
      <c r="P1468" s="24">
        <v>0.48</v>
      </c>
      <c r="Q1468" s="18">
        <f t="shared" si="126"/>
        <v>0</v>
      </c>
      <c r="R1468" s="2">
        <v>1</v>
      </c>
      <c r="S1468" s="2">
        <v>120</v>
      </c>
      <c r="T1468" s="2" t="s">
        <v>4647</v>
      </c>
      <c r="U1468" s="28" t="str">
        <f>IF(G1468=0,"",_xlfn.MINIFS('PO Details'!$I:$I,'PO Details'!$D:$D,Planning!$B1468,'PO Details'!$L:$L,Planning!$E1468))</f>
        <v/>
      </c>
      <c r="V1468" s="29" t="s">
        <v>4640</v>
      </c>
      <c r="W1468" t="str">
        <f t="shared" si="127"/>
        <v>Max</v>
      </c>
      <c r="X1468" s="2">
        <v>120</v>
      </c>
    </row>
    <row r="1469" spans="1:24" x14ac:dyDescent="0.25">
      <c r="A1469" s="11"/>
      <c r="B1469" s="22" t="s">
        <v>1394</v>
      </c>
      <c r="C1469" s="22"/>
      <c r="D1469" s="22" t="s">
        <v>1395</v>
      </c>
      <c r="E1469" s="31" t="s">
        <v>113</v>
      </c>
      <c r="F1469" s="12">
        <f>SUMIFS('Inventory Details'!$H:$H,'Inventory Details'!$B:$B,$B1469,'Inventory Details'!$E:$E,$E1469)</f>
        <v>28</v>
      </c>
      <c r="G1469" s="12">
        <f>SUMIFS('PO Details'!$H:$H,'PO Details'!$D:$D,Planning!$B1469,'PO Details'!$L:$L,$E1469)</f>
        <v>0</v>
      </c>
      <c r="H1469" s="12">
        <f>SUMIFS('SO Details'!$G:$G,'SO Details'!$D:$D,Planning!$B1469,'SO Details'!$K:$K,$E1469)</f>
        <v>4</v>
      </c>
      <c r="I1469" s="20">
        <f>IF(COUNTIFS($C:$C,B1469)&gt;1,SUMIFS('Sales Hx'!$Q:$Q,'Sales Hx'!$B:$B,_xlfn.XLOOKUP(B1469,C:C,B:B),'Sales Hx'!$D:$D,Planning!$E1469),SUMIFS('Sales Hx'!$Q:$Q,'Sales Hx'!$B:$B,Planning!$B1469,'Sales Hx'!$D:$D,Planning!$E1469))</f>
        <v>0</v>
      </c>
      <c r="J1469" s="16">
        <f>IF(COUNTIFS($C:$C,B1469)&gt;1,SUMIFS('Sales Hx'!$S:$S,'Sales Hx'!$B:$B,_xlfn.XLOOKUP(B1469,C:C,B:B),'Sales Hx'!$D:$D,E1469),SUMIFS('Sales Hx'!$S:$S,'Sales Hx'!$B:$B,$B1469,'Sales Hx'!$D:$D,$E1469))</f>
        <v>8.2236842105263164E-2</v>
      </c>
      <c r="K1469" s="16">
        <f t="shared" si="124"/>
        <v>0</v>
      </c>
      <c r="L1469" s="12">
        <f>IF(M1469&lt;&gt;"",M1469,IF(COUNTIFS($C:$C,B1469)&gt;1,SUMIFS('Sales Hx'!V:V,'Sales Hx'!$B:$B,_xlfn.XLOOKUP(B1469,C:C,B:B),'Sales Hx'!$D:$D,$E1469),SUMIFS('Sales Hx'!V:V,'Sales Hx'!$B:$B,$B1469,'Sales Hx'!$D:$D,$E1469)))</f>
        <v>0</v>
      </c>
      <c r="M1469" s="12">
        <v>0</v>
      </c>
      <c r="N1469" s="15">
        <f t="shared" si="125"/>
        <v>8.2236842105263164E-2</v>
      </c>
      <c r="O1469" s="21">
        <f t="shared" si="123"/>
        <v>0</v>
      </c>
      <c r="P1469" s="24">
        <v>0.48</v>
      </c>
      <c r="Q1469" s="18">
        <f t="shared" si="126"/>
        <v>0</v>
      </c>
      <c r="R1469" s="2">
        <v>1</v>
      </c>
      <c r="S1469" s="2">
        <v>120</v>
      </c>
      <c r="T1469" s="2" t="s">
        <v>4647</v>
      </c>
      <c r="U1469" s="28" t="str">
        <f>IF(G1469=0,"",_xlfn.MINIFS('PO Details'!$I:$I,'PO Details'!$D:$D,Planning!$B1469,'PO Details'!$L:$L,Planning!$E1469))</f>
        <v/>
      </c>
      <c r="V1469" s="29" t="s">
        <v>4640</v>
      </c>
      <c r="W1469" t="str">
        <f t="shared" si="127"/>
        <v>Max</v>
      </c>
      <c r="X1469" s="2">
        <v>120</v>
      </c>
    </row>
    <row r="1470" spans="1:24" x14ac:dyDescent="0.25">
      <c r="A1470" s="11"/>
      <c r="B1470" s="22" t="s">
        <v>1394</v>
      </c>
      <c r="C1470" s="22"/>
      <c r="D1470" s="22" t="s">
        <v>1395</v>
      </c>
      <c r="E1470" s="31" t="s">
        <v>820</v>
      </c>
      <c r="F1470" s="12">
        <f>SUMIFS('Inventory Details'!$H:$H,'Inventory Details'!$B:$B,$B1470,'Inventory Details'!$E:$E,$E1470)</f>
        <v>3</v>
      </c>
      <c r="G1470" s="12">
        <f>SUMIFS('PO Details'!$H:$H,'PO Details'!$D:$D,Planning!$B1470,'PO Details'!$L:$L,$E1470)</f>
        <v>0</v>
      </c>
      <c r="H1470" s="12">
        <f>SUMIFS('SO Details'!$G:$G,'SO Details'!$D:$D,Planning!$B1470,'SO Details'!$K:$K,$E1470)</f>
        <v>0</v>
      </c>
      <c r="I1470" s="20">
        <f>IF(COUNTIFS($C:$C,B1470)&gt;1,SUMIFS('Sales Hx'!$Q:$Q,'Sales Hx'!$B:$B,_xlfn.XLOOKUP(B1470,C:C,B:B),'Sales Hx'!$D:$D,Planning!$E1470),SUMIFS('Sales Hx'!$Q:$Q,'Sales Hx'!$B:$B,Planning!$B1470,'Sales Hx'!$D:$D,Planning!$E1470))</f>
        <v>0</v>
      </c>
      <c r="J1470" s="16">
        <f>IF(COUNTIFS($C:$C,B1470)&gt;1,SUMIFS('Sales Hx'!$S:$S,'Sales Hx'!$B:$B,_xlfn.XLOOKUP(B1470,C:C,B:B),'Sales Hx'!$D:$D,E1470),SUMIFS('Sales Hx'!$S:$S,'Sales Hx'!$B:$B,$B1470,'Sales Hx'!$D:$D,$E1470))</f>
        <v>0</v>
      </c>
      <c r="K1470" s="16">
        <f t="shared" si="124"/>
        <v>0</v>
      </c>
      <c r="L1470" s="12">
        <f>IF(M1470&lt;&gt;"",M1470,IF(COUNTIFS($C:$C,B1470)&gt;1,SUMIFS('Sales Hx'!V:V,'Sales Hx'!$B:$B,_xlfn.XLOOKUP(B1470,C:C,B:B),'Sales Hx'!$D:$D,$E1470),SUMIFS('Sales Hx'!V:V,'Sales Hx'!$B:$B,$B1470,'Sales Hx'!$D:$D,$E1470)))</f>
        <v>0</v>
      </c>
      <c r="M1470" s="12">
        <v>0</v>
      </c>
      <c r="N1470" s="15">
        <f t="shared" si="125"/>
        <v>0</v>
      </c>
      <c r="O1470" s="21">
        <f t="shared" si="123"/>
        <v>0</v>
      </c>
      <c r="P1470" s="24">
        <v>0.48</v>
      </c>
      <c r="Q1470" s="18">
        <f t="shared" si="126"/>
        <v>0</v>
      </c>
      <c r="R1470" s="2">
        <v>1</v>
      </c>
      <c r="S1470" s="2">
        <v>120</v>
      </c>
      <c r="T1470" s="2" t="s">
        <v>4647</v>
      </c>
      <c r="U1470" s="28" t="str">
        <f>IF(G1470=0,"",_xlfn.MINIFS('PO Details'!$I:$I,'PO Details'!$D:$D,Planning!$B1470,'PO Details'!$L:$L,Planning!$E1470))</f>
        <v/>
      </c>
      <c r="V1470" s="29" t="s">
        <v>4640</v>
      </c>
      <c r="W1470" t="str">
        <f t="shared" si="127"/>
        <v>Max</v>
      </c>
      <c r="X1470" s="2">
        <v>120</v>
      </c>
    </row>
    <row r="1471" spans="1:24" x14ac:dyDescent="0.25">
      <c r="A1471" s="11" t="s">
        <v>4616</v>
      </c>
      <c r="B1471" s="22" t="s">
        <v>1396</v>
      </c>
      <c r="C1471" s="22"/>
      <c r="D1471" s="22" t="s">
        <v>1397</v>
      </c>
      <c r="E1471" s="31" t="s">
        <v>106</v>
      </c>
      <c r="F1471" s="12">
        <f>SUMIFS('Inventory Details'!$H:$H,'Inventory Details'!$B:$B,$B1471,'Inventory Details'!$E:$E,$E1471)</f>
        <v>0</v>
      </c>
      <c r="G1471" s="12">
        <f>SUMIFS('PO Details'!$H:$H,'PO Details'!$D:$D,Planning!$B1471,'PO Details'!$L:$L,$E1471)</f>
        <v>0</v>
      </c>
      <c r="H1471" s="12">
        <f>SUMIFS('SO Details'!$G:$G,'SO Details'!$D:$D,Planning!$B1471,'SO Details'!$K:$K,$E1471)</f>
        <v>0</v>
      </c>
      <c r="I1471" s="20">
        <f>IF(COUNTIFS($C:$C,B1471)&gt;1,SUMIFS('Sales Hx'!$Q:$Q,'Sales Hx'!$B:$B,_xlfn.XLOOKUP(B1471,C:C,B:B),'Sales Hx'!$D:$D,Planning!$E1471),SUMIFS('Sales Hx'!$Q:$Q,'Sales Hx'!$B:$B,Planning!$B1471,'Sales Hx'!$D:$D,Planning!$E1471))</f>
        <v>0</v>
      </c>
      <c r="J1471" s="16">
        <f>IF(COUNTIFS($C:$C,B1471)&gt;1,SUMIFS('Sales Hx'!$S:$S,'Sales Hx'!$B:$B,_xlfn.XLOOKUP(B1471,C:C,B:B),'Sales Hx'!$D:$D,E1471),SUMIFS('Sales Hx'!$S:$S,'Sales Hx'!$B:$B,$B1471,'Sales Hx'!$D:$D,$E1471))</f>
        <v>0</v>
      </c>
      <c r="K1471" s="16">
        <f t="shared" si="124"/>
        <v>0</v>
      </c>
      <c r="L1471" s="12">
        <f>IF(M1471&lt;&gt;"",M1471,IF(COUNTIFS($C:$C,B1471)&gt;1,SUMIFS('Sales Hx'!V:V,'Sales Hx'!$B:$B,_xlfn.XLOOKUP(B1471,C:C,B:B),'Sales Hx'!$D:$D,$E1471),SUMIFS('Sales Hx'!V:V,'Sales Hx'!$B:$B,$B1471,'Sales Hx'!$D:$D,$E1471)))</f>
        <v>0</v>
      </c>
      <c r="M1471" s="12">
        <v>0</v>
      </c>
      <c r="N1471" s="15">
        <f t="shared" si="125"/>
        <v>0</v>
      </c>
      <c r="O1471" s="21">
        <f t="shared" si="123"/>
        <v>0</v>
      </c>
      <c r="P1471" s="24">
        <v>0.2</v>
      </c>
      <c r="Q1471" s="18">
        <f t="shared" si="126"/>
        <v>0</v>
      </c>
      <c r="R1471" s="2">
        <v>1</v>
      </c>
      <c r="S1471" s="2">
        <v>120</v>
      </c>
      <c r="T1471" s="2" t="s">
        <v>4647</v>
      </c>
      <c r="U1471" s="28" t="str">
        <f>IF(G1471=0,"",_xlfn.MINIFS('PO Details'!$I:$I,'PO Details'!$D:$D,Planning!$B1471,'PO Details'!$L:$L,Planning!$E1471))</f>
        <v/>
      </c>
      <c r="V1471" s="29" t="s">
        <v>4640</v>
      </c>
      <c r="W1471" t="str">
        <f t="shared" si="127"/>
        <v>Max</v>
      </c>
      <c r="X1471" s="2">
        <v>120</v>
      </c>
    </row>
    <row r="1472" spans="1:24" x14ac:dyDescent="0.25">
      <c r="A1472" s="11" t="s">
        <v>4616</v>
      </c>
      <c r="B1472" s="22" t="s">
        <v>1396</v>
      </c>
      <c r="C1472" s="22"/>
      <c r="D1472" s="22" t="s">
        <v>1397</v>
      </c>
      <c r="E1472" s="31" t="s">
        <v>109</v>
      </c>
      <c r="F1472" s="12">
        <f>SUMIFS('Inventory Details'!$H:$H,'Inventory Details'!$B:$B,$B1472,'Inventory Details'!$E:$E,$E1472)</f>
        <v>5</v>
      </c>
      <c r="G1472" s="12">
        <f>SUMIFS('PO Details'!$H:$H,'PO Details'!$D:$D,Planning!$B1472,'PO Details'!$L:$L,$E1472)</f>
        <v>0</v>
      </c>
      <c r="H1472" s="12">
        <f>SUMIFS('SO Details'!$G:$G,'SO Details'!$D:$D,Planning!$B1472,'SO Details'!$K:$K,$E1472)</f>
        <v>0</v>
      </c>
      <c r="I1472" s="20">
        <f>IF(COUNTIFS($C:$C,B1472)&gt;1,SUMIFS('Sales Hx'!$Q:$Q,'Sales Hx'!$B:$B,_xlfn.XLOOKUP(B1472,C:C,B:B),'Sales Hx'!$D:$D,Planning!$E1472),SUMIFS('Sales Hx'!$Q:$Q,'Sales Hx'!$B:$B,Planning!$B1472,'Sales Hx'!$D:$D,Planning!$E1472))</f>
        <v>0</v>
      </c>
      <c r="J1472" s="16">
        <f>IF(COUNTIFS($C:$C,B1472)&gt;1,SUMIFS('Sales Hx'!$S:$S,'Sales Hx'!$B:$B,_xlfn.XLOOKUP(B1472,C:C,B:B),'Sales Hx'!$D:$D,E1472),SUMIFS('Sales Hx'!$S:$S,'Sales Hx'!$B:$B,$B1472,'Sales Hx'!$D:$D,$E1472))</f>
        <v>0</v>
      </c>
      <c r="K1472" s="16">
        <f t="shared" si="124"/>
        <v>0</v>
      </c>
      <c r="L1472" s="12">
        <f>IF(M1472&lt;&gt;"",M1472,IF(COUNTIFS($C:$C,B1472)&gt;1,SUMIFS('Sales Hx'!V:V,'Sales Hx'!$B:$B,_xlfn.XLOOKUP(B1472,C:C,B:B),'Sales Hx'!$D:$D,$E1472),SUMIFS('Sales Hx'!V:V,'Sales Hx'!$B:$B,$B1472,'Sales Hx'!$D:$D,$E1472)))</f>
        <v>0</v>
      </c>
      <c r="M1472" s="12">
        <v>0</v>
      </c>
      <c r="N1472" s="15">
        <f t="shared" si="125"/>
        <v>0</v>
      </c>
      <c r="O1472" s="21">
        <f t="shared" si="123"/>
        <v>0</v>
      </c>
      <c r="P1472" s="24">
        <v>0.2</v>
      </c>
      <c r="Q1472" s="18">
        <f t="shared" si="126"/>
        <v>0</v>
      </c>
      <c r="R1472" s="2">
        <v>1</v>
      </c>
      <c r="S1472" s="2">
        <v>120</v>
      </c>
      <c r="T1472" s="2" t="s">
        <v>4647</v>
      </c>
      <c r="U1472" s="28" t="str">
        <f>IF(G1472=0,"",_xlfn.MINIFS('PO Details'!$I:$I,'PO Details'!$D:$D,Planning!$B1472,'PO Details'!$L:$L,Planning!$E1472))</f>
        <v/>
      </c>
      <c r="V1472" s="29" t="s">
        <v>4640</v>
      </c>
      <c r="W1472" t="str">
        <f t="shared" si="127"/>
        <v>Max</v>
      </c>
      <c r="X1472" s="2">
        <v>120</v>
      </c>
    </row>
    <row r="1473" spans="1:24" x14ac:dyDescent="0.25">
      <c r="A1473" s="11" t="s">
        <v>4616</v>
      </c>
      <c r="B1473" s="22" t="s">
        <v>1396</v>
      </c>
      <c r="C1473" s="22"/>
      <c r="D1473" s="22" t="s">
        <v>1397</v>
      </c>
      <c r="E1473" s="31" t="s">
        <v>4746</v>
      </c>
      <c r="F1473" s="12">
        <f>SUMIFS('Inventory Details'!$H:$H,'Inventory Details'!$B:$B,$B1473,'Inventory Details'!$E:$E,$E1473)</f>
        <v>6</v>
      </c>
      <c r="G1473" s="12">
        <f>SUMIFS('PO Details'!$H:$H,'PO Details'!$D:$D,Planning!$B1473,'PO Details'!$L:$L,$E1473)</f>
        <v>0</v>
      </c>
      <c r="H1473" s="12">
        <f>SUMIFS('SO Details'!$G:$G,'SO Details'!$D:$D,Planning!$B1473,'SO Details'!$K:$K,$E1473)</f>
        <v>0</v>
      </c>
      <c r="I1473" s="20">
        <f>IF(COUNTIFS($C:$C,B1473)&gt;1,SUMIFS('Sales Hx'!$Q:$Q,'Sales Hx'!$B:$B,_xlfn.XLOOKUP(B1473,C:C,B:B),'Sales Hx'!$D:$D,Planning!$E1473),SUMIFS('Sales Hx'!$Q:$Q,'Sales Hx'!$B:$B,Planning!$B1473,'Sales Hx'!$D:$D,Planning!$E1473))</f>
        <v>0</v>
      </c>
      <c r="J1473" s="16">
        <f>IF(COUNTIFS($C:$C,B1473)&gt;1,SUMIFS('Sales Hx'!$S:$S,'Sales Hx'!$B:$B,_xlfn.XLOOKUP(B1473,C:C,B:B),'Sales Hx'!$D:$D,E1473),SUMIFS('Sales Hx'!$S:$S,'Sales Hx'!$B:$B,$B1473,'Sales Hx'!$D:$D,$E1473))</f>
        <v>0</v>
      </c>
      <c r="K1473" s="16">
        <f t="shared" si="124"/>
        <v>0</v>
      </c>
      <c r="L1473" s="12">
        <f>IF(M1473&lt;&gt;"",M1473,IF(COUNTIFS($C:$C,B1473)&gt;1,SUMIFS('Sales Hx'!V:V,'Sales Hx'!$B:$B,_xlfn.XLOOKUP(B1473,C:C,B:B),'Sales Hx'!$D:$D,$E1473),SUMIFS('Sales Hx'!V:V,'Sales Hx'!$B:$B,$B1473,'Sales Hx'!$D:$D,$E1473)))</f>
        <v>0</v>
      </c>
      <c r="M1473" s="12">
        <v>0</v>
      </c>
      <c r="N1473" s="15">
        <f t="shared" si="125"/>
        <v>0</v>
      </c>
      <c r="O1473" s="21">
        <f t="shared" si="123"/>
        <v>0</v>
      </c>
      <c r="P1473" s="24">
        <v>0.2</v>
      </c>
      <c r="Q1473" s="18">
        <f t="shared" si="126"/>
        <v>0</v>
      </c>
      <c r="R1473" s="2">
        <v>1</v>
      </c>
      <c r="S1473" s="2">
        <v>120</v>
      </c>
      <c r="T1473" s="2" t="s">
        <v>4647</v>
      </c>
      <c r="U1473" s="28" t="str">
        <f>IF(G1473=0,"",_xlfn.MINIFS('PO Details'!$I:$I,'PO Details'!$D:$D,Planning!$B1473,'PO Details'!$L:$L,Planning!$E1473))</f>
        <v/>
      </c>
      <c r="V1473" s="29" t="s">
        <v>4640</v>
      </c>
      <c r="W1473" t="str">
        <f t="shared" si="127"/>
        <v>Max</v>
      </c>
      <c r="X1473" s="2">
        <v>120</v>
      </c>
    </row>
    <row r="1474" spans="1:24" x14ac:dyDescent="0.25">
      <c r="A1474" s="11" t="s">
        <v>4616</v>
      </c>
      <c r="B1474" s="22" t="s">
        <v>1396</v>
      </c>
      <c r="C1474" s="22"/>
      <c r="D1474" s="22" t="s">
        <v>1397</v>
      </c>
      <c r="E1474" s="31" t="s">
        <v>113</v>
      </c>
      <c r="F1474" s="12">
        <f>SUMIFS('Inventory Details'!$H:$H,'Inventory Details'!$B:$B,$B1474,'Inventory Details'!$E:$E,$E1474)</f>
        <v>5</v>
      </c>
      <c r="G1474" s="12">
        <f>SUMIFS('PO Details'!$H:$H,'PO Details'!$D:$D,Planning!$B1474,'PO Details'!$L:$L,$E1474)</f>
        <v>0</v>
      </c>
      <c r="H1474" s="12">
        <f>SUMIFS('SO Details'!$G:$G,'SO Details'!$D:$D,Planning!$B1474,'SO Details'!$K:$K,$E1474)</f>
        <v>0</v>
      </c>
      <c r="I1474" s="20">
        <f>IF(COUNTIFS($C:$C,B1474)&gt;1,SUMIFS('Sales Hx'!$Q:$Q,'Sales Hx'!$B:$B,_xlfn.XLOOKUP(B1474,C:C,B:B),'Sales Hx'!$D:$D,Planning!$E1474),SUMIFS('Sales Hx'!$Q:$Q,'Sales Hx'!$B:$B,Planning!$B1474,'Sales Hx'!$D:$D,Planning!$E1474))</f>
        <v>0</v>
      </c>
      <c r="J1474" s="16">
        <f>IF(COUNTIFS($C:$C,B1474)&gt;1,SUMIFS('Sales Hx'!$S:$S,'Sales Hx'!$B:$B,_xlfn.XLOOKUP(B1474,C:C,B:B),'Sales Hx'!$D:$D,E1474),SUMIFS('Sales Hx'!$S:$S,'Sales Hx'!$B:$B,$B1474,'Sales Hx'!$D:$D,$E1474))</f>
        <v>0</v>
      </c>
      <c r="K1474" s="16">
        <f t="shared" si="124"/>
        <v>0</v>
      </c>
      <c r="L1474" s="12">
        <f>IF(M1474&lt;&gt;"",M1474,IF(COUNTIFS($C:$C,B1474)&gt;1,SUMIFS('Sales Hx'!V:V,'Sales Hx'!$B:$B,_xlfn.XLOOKUP(B1474,C:C,B:B),'Sales Hx'!$D:$D,$E1474),SUMIFS('Sales Hx'!V:V,'Sales Hx'!$B:$B,$B1474,'Sales Hx'!$D:$D,$E1474)))</f>
        <v>0</v>
      </c>
      <c r="M1474" s="12">
        <v>0</v>
      </c>
      <c r="N1474" s="15">
        <f t="shared" si="125"/>
        <v>0</v>
      </c>
      <c r="O1474" s="21">
        <f t="shared" ref="O1474:O1537" si="128">MROUND(ROUND(IFERROR(IF(C1474&lt;&gt;"",0,IF(T1474="DC'd",0,IF(AND(J1474=0,F1474+G1474&lt;H1474),H1474-F1474+G1474,IF(F1474+G1474&lt;N1474,N1474+MAX((IF(J1474*R1474&gt;F1474,F1474,J1474*R1474))+J1474*S1474-F1474-G1474+H1474,0))))),0),0),1)</f>
        <v>0</v>
      </c>
      <c r="P1474" s="24">
        <v>0.2</v>
      </c>
      <c r="Q1474" s="18">
        <f t="shared" si="126"/>
        <v>0</v>
      </c>
      <c r="R1474" s="2">
        <v>1</v>
      </c>
      <c r="S1474" s="2">
        <v>120</v>
      </c>
      <c r="T1474" s="2" t="s">
        <v>4647</v>
      </c>
      <c r="U1474" s="28" t="str">
        <f>IF(G1474=0,"",_xlfn.MINIFS('PO Details'!$I:$I,'PO Details'!$D:$D,Planning!$B1474,'PO Details'!$L:$L,Planning!$E1474))</f>
        <v/>
      </c>
      <c r="V1474" s="29" t="s">
        <v>4640</v>
      </c>
      <c r="W1474" t="str">
        <f t="shared" si="127"/>
        <v>Max</v>
      </c>
      <c r="X1474" s="2">
        <v>120</v>
      </c>
    </row>
    <row r="1475" spans="1:24" x14ac:dyDescent="0.25">
      <c r="A1475" s="11" t="s">
        <v>4616</v>
      </c>
      <c r="B1475" s="22" t="s">
        <v>175</v>
      </c>
      <c r="C1475" s="22"/>
      <c r="D1475" s="22" t="s">
        <v>176</v>
      </c>
      <c r="E1475" s="31" t="s">
        <v>106</v>
      </c>
      <c r="F1475" s="12">
        <f>SUMIFS('Inventory Details'!$H:$H,'Inventory Details'!$B:$B,$B1475,'Inventory Details'!$E:$E,$E1475)</f>
        <v>0</v>
      </c>
      <c r="G1475" s="12">
        <f>SUMIFS('PO Details'!$H:$H,'PO Details'!$D:$D,Planning!$B1475,'PO Details'!$L:$L,$E1475)</f>
        <v>5</v>
      </c>
      <c r="H1475" s="12">
        <f>SUMIFS('SO Details'!$G:$G,'SO Details'!$D:$D,Planning!$B1475,'SO Details'!$K:$K,$E1475)</f>
        <v>0</v>
      </c>
      <c r="I1475" s="20">
        <f>IF(COUNTIFS($C:$C,B1475)&gt;1,SUMIFS('Sales Hx'!$Q:$Q,'Sales Hx'!$B:$B,_xlfn.XLOOKUP(B1475,C:C,B:B),'Sales Hx'!$D:$D,Planning!$E1475),SUMIFS('Sales Hx'!$Q:$Q,'Sales Hx'!$B:$B,Planning!$B1475,'Sales Hx'!$D:$D,Planning!$E1475))</f>
        <v>0</v>
      </c>
      <c r="J1475" s="16">
        <f>IF(COUNTIFS($C:$C,B1475)&gt;1,SUMIFS('Sales Hx'!$S:$S,'Sales Hx'!$B:$B,_xlfn.XLOOKUP(B1475,C:C,B:B),'Sales Hx'!$D:$D,E1475),SUMIFS('Sales Hx'!$S:$S,'Sales Hx'!$B:$B,$B1475,'Sales Hx'!$D:$D,$E1475))</f>
        <v>0</v>
      </c>
      <c r="K1475" s="16">
        <f t="shared" ref="K1475:K1538" si="129">IFERROR((F1475+G1475)/I1475,0)</f>
        <v>0</v>
      </c>
      <c r="L1475" s="12">
        <f>IF(M1475&lt;&gt;"",M1475,IF(COUNTIFS($C:$C,B1475)&gt;1,SUMIFS('Sales Hx'!V:V,'Sales Hx'!$B:$B,_xlfn.XLOOKUP(B1475,C:C,B:B),'Sales Hx'!$D:$D,$E1475),SUMIFS('Sales Hx'!V:V,'Sales Hx'!$B:$B,$B1475,'Sales Hx'!$D:$D,$E1475)))</f>
        <v>0</v>
      </c>
      <c r="M1475" s="12">
        <v>0</v>
      </c>
      <c r="N1475" s="15">
        <f t="shared" si="125"/>
        <v>0</v>
      </c>
      <c r="O1475" s="21">
        <f t="shared" si="128"/>
        <v>0</v>
      </c>
      <c r="P1475" s="24">
        <v>6.03</v>
      </c>
      <c r="Q1475" s="18">
        <f t="shared" si="126"/>
        <v>0</v>
      </c>
      <c r="R1475" s="2">
        <v>1</v>
      </c>
      <c r="S1475" s="2">
        <v>120</v>
      </c>
      <c r="T1475" s="2" t="s">
        <v>4647</v>
      </c>
      <c r="U1475" s="28">
        <f>IF(G1475=0,"",_xlfn.MINIFS('PO Details'!$I:$I,'PO Details'!$D:$D,Planning!$B1475,'PO Details'!$L:$L,Planning!$E1475))</f>
        <v>45443</v>
      </c>
      <c r="V1475" s="29" t="s">
        <v>4640</v>
      </c>
      <c r="W1475" t="str">
        <f t="shared" si="127"/>
        <v>Max</v>
      </c>
      <c r="X1475" s="2">
        <v>120</v>
      </c>
    </row>
    <row r="1476" spans="1:24" x14ac:dyDescent="0.25">
      <c r="A1476" s="11" t="s">
        <v>4616</v>
      </c>
      <c r="B1476" s="22" t="s">
        <v>175</v>
      </c>
      <c r="C1476" s="22"/>
      <c r="D1476" s="22" t="s">
        <v>176</v>
      </c>
      <c r="E1476" s="31" t="s">
        <v>820</v>
      </c>
      <c r="F1476" s="12">
        <f>SUMIFS('Inventory Details'!$H:$H,'Inventory Details'!$B:$B,$B1476,'Inventory Details'!$E:$E,$E1476)</f>
        <v>0</v>
      </c>
      <c r="G1476" s="12">
        <f>SUMIFS('PO Details'!$H:$H,'PO Details'!$D:$D,Planning!$B1476,'PO Details'!$L:$L,$E1476)</f>
        <v>33</v>
      </c>
      <c r="H1476" s="12">
        <f>SUMIFS('SO Details'!$G:$G,'SO Details'!$D:$D,Planning!$B1476,'SO Details'!$K:$K,$E1476)</f>
        <v>0</v>
      </c>
      <c r="I1476" s="20">
        <f>IF(COUNTIFS($C:$C,B1476)&gt;1,SUMIFS('Sales Hx'!$Q:$Q,'Sales Hx'!$B:$B,_xlfn.XLOOKUP(B1476,C:C,B:B),'Sales Hx'!$D:$D,Planning!$E1476),SUMIFS('Sales Hx'!$Q:$Q,'Sales Hx'!$B:$B,Planning!$B1476,'Sales Hx'!$D:$D,Planning!$E1476))</f>
        <v>0</v>
      </c>
      <c r="J1476" s="16">
        <f>IF(COUNTIFS($C:$C,B1476)&gt;1,SUMIFS('Sales Hx'!$S:$S,'Sales Hx'!$B:$B,_xlfn.XLOOKUP(B1476,C:C,B:B),'Sales Hx'!$D:$D,E1476),SUMIFS('Sales Hx'!$S:$S,'Sales Hx'!$B:$B,$B1476,'Sales Hx'!$D:$D,$E1476))</f>
        <v>0</v>
      </c>
      <c r="K1476" s="16">
        <f t="shared" si="129"/>
        <v>0</v>
      </c>
      <c r="L1476" s="12">
        <f>IF(M1476&lt;&gt;"",M1476,IF(COUNTIFS($C:$C,B1476)&gt;1,SUMIFS('Sales Hx'!V:V,'Sales Hx'!$B:$B,_xlfn.XLOOKUP(B1476,C:C,B:B),'Sales Hx'!$D:$D,$E1476),SUMIFS('Sales Hx'!V:V,'Sales Hx'!$B:$B,$B1476,'Sales Hx'!$D:$D,$E1476)))</f>
        <v>0</v>
      </c>
      <c r="M1476" s="12">
        <v>0</v>
      </c>
      <c r="N1476" s="15">
        <f t="shared" si="125"/>
        <v>0</v>
      </c>
      <c r="O1476" s="21">
        <f t="shared" si="128"/>
        <v>0</v>
      </c>
      <c r="P1476" s="24">
        <v>6.03</v>
      </c>
      <c r="Q1476" s="18">
        <f t="shared" si="126"/>
        <v>0</v>
      </c>
      <c r="R1476" s="2">
        <v>1</v>
      </c>
      <c r="S1476" s="2">
        <v>120</v>
      </c>
      <c r="T1476" s="2" t="s">
        <v>4647</v>
      </c>
      <c r="U1476" s="28">
        <f>IF(G1476=0,"",_xlfn.MINIFS('PO Details'!$I:$I,'PO Details'!$D:$D,Planning!$B1476,'PO Details'!$L:$L,Planning!$E1476))</f>
        <v>45443</v>
      </c>
      <c r="V1476" s="29" t="s">
        <v>4640</v>
      </c>
      <c r="W1476" t="str">
        <f t="shared" si="127"/>
        <v>Max</v>
      </c>
      <c r="X1476" s="2">
        <v>120</v>
      </c>
    </row>
    <row r="1477" spans="1:24" x14ac:dyDescent="0.25">
      <c r="A1477" s="11" t="s">
        <v>4616</v>
      </c>
      <c r="B1477" s="22" t="s">
        <v>175</v>
      </c>
      <c r="C1477" s="22"/>
      <c r="D1477" s="22" t="s">
        <v>176</v>
      </c>
      <c r="E1477" s="31" t="s">
        <v>109</v>
      </c>
      <c r="F1477" s="12">
        <f>SUMIFS('Inventory Details'!$H:$H,'Inventory Details'!$B:$B,$B1477,'Inventory Details'!$E:$E,$E1477)</f>
        <v>3</v>
      </c>
      <c r="G1477" s="12">
        <f>SUMIFS('PO Details'!$H:$H,'PO Details'!$D:$D,Planning!$B1477,'PO Details'!$L:$L,$E1477)</f>
        <v>0</v>
      </c>
      <c r="H1477" s="12">
        <f>SUMIFS('SO Details'!$G:$G,'SO Details'!$D:$D,Planning!$B1477,'SO Details'!$K:$K,$E1477)</f>
        <v>0</v>
      </c>
      <c r="I1477" s="20">
        <f>IF(COUNTIFS($C:$C,B1477)&gt;1,SUMIFS('Sales Hx'!$Q:$Q,'Sales Hx'!$B:$B,_xlfn.XLOOKUP(B1477,C:C,B:B),'Sales Hx'!$D:$D,Planning!$E1477),SUMIFS('Sales Hx'!$Q:$Q,'Sales Hx'!$B:$B,Planning!$B1477,'Sales Hx'!$D:$D,Planning!$E1477))</f>
        <v>0</v>
      </c>
      <c r="J1477" s="16">
        <f>IF(COUNTIFS($C:$C,B1477)&gt;1,SUMIFS('Sales Hx'!$S:$S,'Sales Hx'!$B:$B,_xlfn.XLOOKUP(B1477,C:C,B:B),'Sales Hx'!$D:$D,E1477),SUMIFS('Sales Hx'!$S:$S,'Sales Hx'!$B:$B,$B1477,'Sales Hx'!$D:$D,$E1477))</f>
        <v>0</v>
      </c>
      <c r="K1477" s="16">
        <f t="shared" si="129"/>
        <v>0</v>
      </c>
      <c r="L1477" s="12">
        <f>IF(M1477&lt;&gt;"",M1477,IF(COUNTIFS($C:$C,B1477)&gt;1,SUMIFS('Sales Hx'!V:V,'Sales Hx'!$B:$B,_xlfn.XLOOKUP(B1477,C:C,B:B),'Sales Hx'!$D:$D,$E1477),SUMIFS('Sales Hx'!V:V,'Sales Hx'!$B:$B,$B1477,'Sales Hx'!$D:$D,$E1477)))</f>
        <v>0</v>
      </c>
      <c r="M1477" s="12">
        <v>0</v>
      </c>
      <c r="N1477" s="15">
        <f t="shared" si="125"/>
        <v>0</v>
      </c>
      <c r="O1477" s="21">
        <f t="shared" si="128"/>
        <v>0</v>
      </c>
      <c r="P1477" s="24">
        <v>6.03</v>
      </c>
      <c r="Q1477" s="18">
        <f t="shared" si="126"/>
        <v>0</v>
      </c>
      <c r="R1477" s="2">
        <v>1</v>
      </c>
      <c r="S1477" s="2">
        <v>120</v>
      </c>
      <c r="T1477" s="2" t="s">
        <v>4647</v>
      </c>
      <c r="U1477" s="28" t="str">
        <f>IF(G1477=0,"",_xlfn.MINIFS('PO Details'!$I:$I,'PO Details'!$D:$D,Planning!$B1477,'PO Details'!$L:$L,Planning!$E1477))</f>
        <v/>
      </c>
      <c r="V1477" s="29" t="s">
        <v>4640</v>
      </c>
      <c r="W1477" t="str">
        <f t="shared" si="127"/>
        <v>Max</v>
      </c>
      <c r="X1477" s="2">
        <v>120</v>
      </c>
    </row>
    <row r="1478" spans="1:24" x14ac:dyDescent="0.25">
      <c r="A1478" s="11" t="s">
        <v>4616</v>
      </c>
      <c r="B1478" s="22" t="s">
        <v>175</v>
      </c>
      <c r="C1478" s="22"/>
      <c r="D1478" s="22" t="s">
        <v>176</v>
      </c>
      <c r="E1478" s="31" t="s">
        <v>113</v>
      </c>
      <c r="F1478" s="12">
        <f>SUMIFS('Inventory Details'!$H:$H,'Inventory Details'!$B:$B,$B1478,'Inventory Details'!$E:$E,$E1478)</f>
        <v>8</v>
      </c>
      <c r="G1478" s="12">
        <f>SUMIFS('PO Details'!$H:$H,'PO Details'!$D:$D,Planning!$B1478,'PO Details'!$L:$L,$E1478)</f>
        <v>0</v>
      </c>
      <c r="H1478" s="12">
        <f>SUMIFS('SO Details'!$G:$G,'SO Details'!$D:$D,Planning!$B1478,'SO Details'!$K:$K,$E1478)</f>
        <v>0</v>
      </c>
      <c r="I1478" s="20">
        <f>IF(COUNTIFS($C:$C,B1478)&gt;1,SUMIFS('Sales Hx'!$Q:$Q,'Sales Hx'!$B:$B,_xlfn.XLOOKUP(B1478,C:C,B:B),'Sales Hx'!$D:$D,Planning!$E1478),SUMIFS('Sales Hx'!$Q:$Q,'Sales Hx'!$B:$B,Planning!$B1478,'Sales Hx'!$D:$D,Planning!$E1478))</f>
        <v>0</v>
      </c>
      <c r="J1478" s="16">
        <f>IF(COUNTIFS($C:$C,B1478)&gt;1,SUMIFS('Sales Hx'!$S:$S,'Sales Hx'!$B:$B,_xlfn.XLOOKUP(B1478,C:C,B:B),'Sales Hx'!$D:$D,E1478),SUMIFS('Sales Hx'!$S:$S,'Sales Hx'!$B:$B,$B1478,'Sales Hx'!$D:$D,$E1478))</f>
        <v>0</v>
      </c>
      <c r="K1478" s="16">
        <f t="shared" si="129"/>
        <v>0</v>
      </c>
      <c r="L1478" s="12">
        <f>IF(M1478&lt;&gt;"",M1478,IF(COUNTIFS($C:$C,B1478)&gt;1,SUMIFS('Sales Hx'!V:V,'Sales Hx'!$B:$B,_xlfn.XLOOKUP(B1478,C:C,B:B),'Sales Hx'!$D:$D,$E1478),SUMIFS('Sales Hx'!V:V,'Sales Hx'!$B:$B,$B1478,'Sales Hx'!$D:$D,$E1478)))</f>
        <v>0</v>
      </c>
      <c r="M1478" s="12">
        <v>0</v>
      </c>
      <c r="N1478" s="15">
        <f t="shared" si="125"/>
        <v>0</v>
      </c>
      <c r="O1478" s="21">
        <f t="shared" si="128"/>
        <v>0</v>
      </c>
      <c r="P1478" s="24">
        <v>6.03</v>
      </c>
      <c r="Q1478" s="18">
        <f t="shared" si="126"/>
        <v>0</v>
      </c>
      <c r="R1478" s="2">
        <v>1</v>
      </c>
      <c r="S1478" s="2">
        <v>120</v>
      </c>
      <c r="T1478" s="2" t="s">
        <v>4647</v>
      </c>
      <c r="U1478" s="28" t="str">
        <f>IF(G1478=0,"",_xlfn.MINIFS('PO Details'!$I:$I,'PO Details'!$D:$D,Planning!$B1478,'PO Details'!$L:$L,Planning!$E1478))</f>
        <v/>
      </c>
      <c r="V1478" s="29" t="s">
        <v>4640</v>
      </c>
      <c r="W1478" t="str">
        <f t="shared" si="127"/>
        <v>Max</v>
      </c>
      <c r="X1478" s="2">
        <v>120</v>
      </c>
    </row>
    <row r="1479" spans="1:24" x14ac:dyDescent="0.25">
      <c r="A1479" s="11" t="s">
        <v>4616</v>
      </c>
      <c r="B1479" s="22" t="s">
        <v>177</v>
      </c>
      <c r="C1479" s="22"/>
      <c r="D1479" s="22" t="s">
        <v>170</v>
      </c>
      <c r="E1479" s="31" t="s">
        <v>820</v>
      </c>
      <c r="F1479" s="12">
        <f>SUMIFS('Inventory Details'!$H:$H,'Inventory Details'!$B:$B,$B1479,'Inventory Details'!$E:$E,$E1479)</f>
        <v>2</v>
      </c>
      <c r="G1479" s="12">
        <f>SUMIFS('PO Details'!$H:$H,'PO Details'!$D:$D,Planning!$B1479,'PO Details'!$L:$L,$E1479)</f>
        <v>25</v>
      </c>
      <c r="H1479" s="12">
        <f>SUMIFS('SO Details'!$G:$G,'SO Details'!$D:$D,Planning!$B1479,'SO Details'!$K:$K,$E1479)</f>
        <v>0</v>
      </c>
      <c r="I1479" s="20">
        <f>IF(COUNTIFS($C:$C,B1479)&gt;1,SUMIFS('Sales Hx'!$Q:$Q,'Sales Hx'!$B:$B,_xlfn.XLOOKUP(B1479,C:C,B:B),'Sales Hx'!$D:$D,Planning!$E1479),SUMIFS('Sales Hx'!$Q:$Q,'Sales Hx'!$B:$B,Planning!$B1479,'Sales Hx'!$D:$D,Planning!$E1479))</f>
        <v>0</v>
      </c>
      <c r="J1479" s="16">
        <f>IF(COUNTIFS($C:$C,B1479)&gt;1,SUMIFS('Sales Hx'!$S:$S,'Sales Hx'!$B:$B,_xlfn.XLOOKUP(B1479,C:C,B:B),'Sales Hx'!$D:$D,E1479),SUMIFS('Sales Hx'!$S:$S,'Sales Hx'!$B:$B,$B1479,'Sales Hx'!$D:$D,$E1479))</f>
        <v>0</v>
      </c>
      <c r="K1479" s="16">
        <f t="shared" si="129"/>
        <v>0</v>
      </c>
      <c r="L1479" s="12">
        <f>IF(M1479&lt;&gt;"",M1479,IF(COUNTIFS($C:$C,B1479)&gt;1,SUMIFS('Sales Hx'!V:V,'Sales Hx'!$B:$B,_xlfn.XLOOKUP(B1479,C:C,B:B),'Sales Hx'!$D:$D,$E1479),SUMIFS('Sales Hx'!V:V,'Sales Hx'!$B:$B,$B1479,'Sales Hx'!$D:$D,$E1479)))</f>
        <v>0</v>
      </c>
      <c r="M1479" s="12">
        <v>0</v>
      </c>
      <c r="N1479" s="15">
        <f t="shared" si="125"/>
        <v>0</v>
      </c>
      <c r="O1479" s="21">
        <f t="shared" si="128"/>
        <v>0</v>
      </c>
      <c r="P1479" s="24">
        <v>6.05</v>
      </c>
      <c r="Q1479" s="18">
        <f t="shared" si="126"/>
        <v>0</v>
      </c>
      <c r="R1479" s="2">
        <v>1</v>
      </c>
      <c r="S1479" s="2">
        <v>120</v>
      </c>
      <c r="T1479" s="2" t="s">
        <v>4647</v>
      </c>
      <c r="U1479" s="28">
        <f>IF(G1479=0,"",_xlfn.MINIFS('PO Details'!$I:$I,'PO Details'!$D:$D,Planning!$B1479,'PO Details'!$L:$L,Planning!$E1479))</f>
        <v>45474</v>
      </c>
      <c r="V1479" s="29" t="s">
        <v>4640</v>
      </c>
      <c r="W1479" t="str">
        <f t="shared" si="127"/>
        <v>Max</v>
      </c>
      <c r="X1479" s="2">
        <v>120</v>
      </c>
    </row>
    <row r="1480" spans="1:24" x14ac:dyDescent="0.25">
      <c r="A1480" s="11" t="s">
        <v>4616</v>
      </c>
      <c r="B1480" s="22" t="s">
        <v>177</v>
      </c>
      <c r="C1480" s="22"/>
      <c r="D1480" s="22" t="s">
        <v>170</v>
      </c>
      <c r="E1480" s="31" t="s">
        <v>4746</v>
      </c>
      <c r="F1480" s="12">
        <f>SUMIFS('Inventory Details'!$H:$H,'Inventory Details'!$B:$B,$B1480,'Inventory Details'!$E:$E,$E1480)</f>
        <v>5</v>
      </c>
      <c r="G1480" s="12">
        <f>SUMIFS('PO Details'!$H:$H,'PO Details'!$D:$D,Planning!$B1480,'PO Details'!$L:$L,$E1480)</f>
        <v>0</v>
      </c>
      <c r="H1480" s="12">
        <f>SUMIFS('SO Details'!$G:$G,'SO Details'!$D:$D,Planning!$B1480,'SO Details'!$K:$K,$E1480)</f>
        <v>0</v>
      </c>
      <c r="I1480" s="20">
        <f>IF(COUNTIFS($C:$C,B1480)&gt;1,SUMIFS('Sales Hx'!$Q:$Q,'Sales Hx'!$B:$B,_xlfn.XLOOKUP(B1480,C:C,B:B),'Sales Hx'!$D:$D,Planning!$E1480),SUMIFS('Sales Hx'!$Q:$Q,'Sales Hx'!$B:$B,Planning!$B1480,'Sales Hx'!$D:$D,Planning!$E1480))</f>
        <v>0</v>
      </c>
      <c r="J1480" s="16">
        <f>IF(COUNTIFS($C:$C,B1480)&gt;1,SUMIFS('Sales Hx'!$S:$S,'Sales Hx'!$B:$B,_xlfn.XLOOKUP(B1480,C:C,B:B),'Sales Hx'!$D:$D,E1480),SUMIFS('Sales Hx'!$S:$S,'Sales Hx'!$B:$B,$B1480,'Sales Hx'!$D:$D,$E1480))</f>
        <v>0</v>
      </c>
      <c r="K1480" s="16">
        <f t="shared" si="129"/>
        <v>0</v>
      </c>
      <c r="L1480" s="12">
        <f>IF(M1480&lt;&gt;"",M1480,IF(COUNTIFS($C:$C,B1480)&gt;1,SUMIFS('Sales Hx'!V:V,'Sales Hx'!$B:$B,_xlfn.XLOOKUP(B1480,C:C,B:B),'Sales Hx'!$D:$D,$E1480),SUMIFS('Sales Hx'!V:V,'Sales Hx'!$B:$B,$B1480,'Sales Hx'!$D:$D,$E1480)))</f>
        <v>0</v>
      </c>
      <c r="M1480" s="12">
        <v>0</v>
      </c>
      <c r="N1480" s="15">
        <f t="shared" si="125"/>
        <v>0</v>
      </c>
      <c r="O1480" s="21">
        <f t="shared" si="128"/>
        <v>0</v>
      </c>
      <c r="P1480" s="24">
        <v>6.05</v>
      </c>
      <c r="Q1480" s="18">
        <f t="shared" si="126"/>
        <v>0</v>
      </c>
      <c r="R1480" s="2">
        <v>1</v>
      </c>
      <c r="S1480" s="2">
        <v>120</v>
      </c>
      <c r="T1480" s="2" t="s">
        <v>4647</v>
      </c>
      <c r="U1480" s="28" t="str">
        <f>IF(G1480=0,"",_xlfn.MINIFS('PO Details'!$I:$I,'PO Details'!$D:$D,Planning!$B1480,'PO Details'!$L:$L,Planning!$E1480))</f>
        <v/>
      </c>
      <c r="V1480" s="29" t="s">
        <v>4640</v>
      </c>
      <c r="W1480" t="str">
        <f t="shared" si="127"/>
        <v>Max</v>
      </c>
      <c r="X1480" s="2">
        <v>120</v>
      </c>
    </row>
    <row r="1481" spans="1:24" x14ac:dyDescent="0.25">
      <c r="A1481" s="11" t="s">
        <v>4616</v>
      </c>
      <c r="B1481" s="22" t="s">
        <v>177</v>
      </c>
      <c r="C1481" s="22"/>
      <c r="D1481" s="22" t="s">
        <v>170</v>
      </c>
      <c r="E1481" s="31" t="s">
        <v>119</v>
      </c>
      <c r="F1481" s="12">
        <f>SUMIFS('Inventory Details'!$H:$H,'Inventory Details'!$B:$B,$B1481,'Inventory Details'!$E:$E,$E1481)</f>
        <v>0</v>
      </c>
      <c r="G1481" s="12">
        <f>SUMIFS('PO Details'!$H:$H,'PO Details'!$D:$D,Planning!$B1481,'PO Details'!$L:$L,$E1481)</f>
        <v>2</v>
      </c>
      <c r="H1481" s="12">
        <f>SUMIFS('SO Details'!$G:$G,'SO Details'!$D:$D,Planning!$B1481,'SO Details'!$K:$K,$E1481)</f>
        <v>0</v>
      </c>
      <c r="I1481" s="20">
        <f>IF(COUNTIFS($C:$C,B1481)&gt;1,SUMIFS('Sales Hx'!$Q:$Q,'Sales Hx'!$B:$B,_xlfn.XLOOKUP(B1481,C:C,B:B),'Sales Hx'!$D:$D,Planning!$E1481),SUMIFS('Sales Hx'!$Q:$Q,'Sales Hx'!$B:$B,Planning!$B1481,'Sales Hx'!$D:$D,Planning!$E1481))</f>
        <v>0</v>
      </c>
      <c r="J1481" s="16">
        <f>IF(COUNTIFS($C:$C,B1481)&gt;1,SUMIFS('Sales Hx'!$S:$S,'Sales Hx'!$B:$B,_xlfn.XLOOKUP(B1481,C:C,B:B),'Sales Hx'!$D:$D,E1481),SUMIFS('Sales Hx'!$S:$S,'Sales Hx'!$B:$B,$B1481,'Sales Hx'!$D:$D,$E1481))</f>
        <v>0</v>
      </c>
      <c r="K1481" s="16">
        <f t="shared" si="129"/>
        <v>0</v>
      </c>
      <c r="L1481" s="12">
        <f>IF(M1481&lt;&gt;"",M1481,IF(COUNTIFS($C:$C,B1481)&gt;1,SUMIFS('Sales Hx'!V:V,'Sales Hx'!$B:$B,_xlfn.XLOOKUP(B1481,C:C,B:B),'Sales Hx'!$D:$D,$E1481),SUMIFS('Sales Hx'!V:V,'Sales Hx'!$B:$B,$B1481,'Sales Hx'!$D:$D,$E1481)))</f>
        <v>0</v>
      </c>
      <c r="M1481" s="12">
        <v>0</v>
      </c>
      <c r="N1481" s="15">
        <f t="shared" si="125"/>
        <v>0</v>
      </c>
      <c r="O1481" s="21">
        <f t="shared" si="128"/>
        <v>0</v>
      </c>
      <c r="P1481" s="24">
        <v>6.05</v>
      </c>
      <c r="Q1481" s="18">
        <f t="shared" si="126"/>
        <v>0</v>
      </c>
      <c r="R1481" s="2">
        <v>1</v>
      </c>
      <c r="S1481" s="2">
        <v>120</v>
      </c>
      <c r="T1481" s="2" t="s">
        <v>4647</v>
      </c>
      <c r="U1481" s="28">
        <f>IF(G1481=0,"",_xlfn.MINIFS('PO Details'!$I:$I,'PO Details'!$D:$D,Planning!$B1481,'PO Details'!$L:$L,Planning!$E1481))</f>
        <v>45443</v>
      </c>
      <c r="V1481" s="29" t="s">
        <v>4640</v>
      </c>
      <c r="W1481" t="str">
        <f t="shared" si="127"/>
        <v>Max</v>
      </c>
      <c r="X1481" s="2">
        <v>120</v>
      </c>
    </row>
    <row r="1482" spans="1:24" x14ac:dyDescent="0.25">
      <c r="A1482" s="11" t="s">
        <v>4616</v>
      </c>
      <c r="B1482" s="22" t="s">
        <v>177</v>
      </c>
      <c r="C1482" s="22"/>
      <c r="D1482" s="22" t="s">
        <v>170</v>
      </c>
      <c r="E1482" s="31" t="s">
        <v>108</v>
      </c>
      <c r="F1482" s="12">
        <f>SUMIFS('Inventory Details'!$H:$H,'Inventory Details'!$B:$B,$B1482,'Inventory Details'!$E:$E,$E1482)</f>
        <v>2</v>
      </c>
      <c r="G1482" s="12">
        <f>SUMIFS('PO Details'!$H:$H,'PO Details'!$D:$D,Planning!$B1482,'PO Details'!$L:$L,$E1482)</f>
        <v>0</v>
      </c>
      <c r="H1482" s="12">
        <f>SUMIFS('SO Details'!$G:$G,'SO Details'!$D:$D,Planning!$B1482,'SO Details'!$K:$K,$E1482)</f>
        <v>0</v>
      </c>
      <c r="I1482" s="20">
        <f>IF(COUNTIFS($C:$C,B1482)&gt;1,SUMIFS('Sales Hx'!$Q:$Q,'Sales Hx'!$B:$B,_xlfn.XLOOKUP(B1482,C:C,B:B),'Sales Hx'!$D:$D,Planning!$E1482),SUMIFS('Sales Hx'!$Q:$Q,'Sales Hx'!$B:$B,Planning!$B1482,'Sales Hx'!$D:$D,Planning!$E1482))</f>
        <v>0</v>
      </c>
      <c r="J1482" s="16">
        <f>IF(COUNTIFS($C:$C,B1482)&gt;1,SUMIFS('Sales Hx'!$S:$S,'Sales Hx'!$B:$B,_xlfn.XLOOKUP(B1482,C:C,B:B),'Sales Hx'!$D:$D,E1482),SUMIFS('Sales Hx'!$S:$S,'Sales Hx'!$B:$B,$B1482,'Sales Hx'!$D:$D,$E1482))</f>
        <v>0</v>
      </c>
      <c r="K1482" s="16">
        <f t="shared" si="129"/>
        <v>0</v>
      </c>
      <c r="L1482" s="12">
        <f>IF(M1482&lt;&gt;"",M1482,IF(COUNTIFS($C:$C,B1482)&gt;1,SUMIFS('Sales Hx'!V:V,'Sales Hx'!$B:$B,_xlfn.XLOOKUP(B1482,C:C,B:B),'Sales Hx'!$D:$D,$E1482),SUMIFS('Sales Hx'!V:V,'Sales Hx'!$B:$B,$B1482,'Sales Hx'!$D:$D,$E1482)))</f>
        <v>0</v>
      </c>
      <c r="M1482" s="12">
        <v>0</v>
      </c>
      <c r="N1482" s="15">
        <f t="shared" si="125"/>
        <v>0</v>
      </c>
      <c r="O1482" s="21">
        <f t="shared" si="128"/>
        <v>0</v>
      </c>
      <c r="P1482" s="24">
        <v>6.05</v>
      </c>
      <c r="Q1482" s="18">
        <f t="shared" si="126"/>
        <v>0</v>
      </c>
      <c r="R1482" s="2">
        <v>1</v>
      </c>
      <c r="S1482" s="2">
        <v>120</v>
      </c>
      <c r="T1482" s="2" t="s">
        <v>4647</v>
      </c>
      <c r="U1482" s="28" t="str">
        <f>IF(G1482=0,"",_xlfn.MINIFS('PO Details'!$I:$I,'PO Details'!$D:$D,Planning!$B1482,'PO Details'!$L:$L,Planning!$E1482))</f>
        <v/>
      </c>
      <c r="V1482" s="29" t="s">
        <v>4640</v>
      </c>
      <c r="W1482" t="str">
        <f t="shared" si="127"/>
        <v>Max</v>
      </c>
      <c r="X1482" s="2">
        <v>120</v>
      </c>
    </row>
    <row r="1483" spans="1:24" x14ac:dyDescent="0.25">
      <c r="A1483" s="11" t="s">
        <v>4616</v>
      </c>
      <c r="B1483" s="22" t="s">
        <v>177</v>
      </c>
      <c r="C1483" s="22"/>
      <c r="D1483" s="22" t="s">
        <v>170</v>
      </c>
      <c r="E1483" s="31" t="s">
        <v>106</v>
      </c>
      <c r="F1483" s="12">
        <f>SUMIFS('Inventory Details'!$H:$H,'Inventory Details'!$B:$B,$B1483,'Inventory Details'!$E:$E,$E1483)</f>
        <v>0</v>
      </c>
      <c r="G1483" s="12">
        <f>SUMIFS('PO Details'!$H:$H,'PO Details'!$D:$D,Planning!$B1483,'PO Details'!$L:$L,$E1483)</f>
        <v>0</v>
      </c>
      <c r="H1483" s="12">
        <f>SUMIFS('SO Details'!$G:$G,'SO Details'!$D:$D,Planning!$B1483,'SO Details'!$K:$K,$E1483)</f>
        <v>0</v>
      </c>
      <c r="I1483" s="20">
        <f>IF(COUNTIFS($C:$C,B1483)&gt;1,SUMIFS('Sales Hx'!$Q:$Q,'Sales Hx'!$B:$B,_xlfn.XLOOKUP(B1483,C:C,B:B),'Sales Hx'!$D:$D,Planning!$E1483),SUMIFS('Sales Hx'!$Q:$Q,'Sales Hx'!$B:$B,Planning!$B1483,'Sales Hx'!$D:$D,Planning!$E1483))</f>
        <v>0</v>
      </c>
      <c r="J1483" s="16">
        <f>IF(COUNTIFS($C:$C,B1483)&gt;1,SUMIFS('Sales Hx'!$S:$S,'Sales Hx'!$B:$B,_xlfn.XLOOKUP(B1483,C:C,B:B),'Sales Hx'!$D:$D,E1483),SUMIFS('Sales Hx'!$S:$S,'Sales Hx'!$B:$B,$B1483,'Sales Hx'!$D:$D,$E1483))</f>
        <v>0</v>
      </c>
      <c r="K1483" s="16">
        <f t="shared" si="129"/>
        <v>0</v>
      </c>
      <c r="L1483" s="12">
        <f>IF(M1483&lt;&gt;"",M1483,IF(COUNTIFS($C:$C,B1483)&gt;1,SUMIFS('Sales Hx'!V:V,'Sales Hx'!$B:$B,_xlfn.XLOOKUP(B1483,C:C,B:B),'Sales Hx'!$D:$D,$E1483),SUMIFS('Sales Hx'!V:V,'Sales Hx'!$B:$B,$B1483,'Sales Hx'!$D:$D,$E1483)))</f>
        <v>0</v>
      </c>
      <c r="M1483" s="12">
        <v>0</v>
      </c>
      <c r="N1483" s="15">
        <f t="shared" si="125"/>
        <v>0</v>
      </c>
      <c r="O1483" s="21">
        <f t="shared" si="128"/>
        <v>0</v>
      </c>
      <c r="P1483" s="24">
        <v>6.05</v>
      </c>
      <c r="Q1483" s="18">
        <f t="shared" si="126"/>
        <v>0</v>
      </c>
      <c r="R1483" s="2">
        <v>1</v>
      </c>
      <c r="S1483" s="2">
        <v>120</v>
      </c>
      <c r="T1483" s="2" t="s">
        <v>4647</v>
      </c>
      <c r="U1483" s="28" t="str">
        <f>IF(G1483=0,"",_xlfn.MINIFS('PO Details'!$I:$I,'PO Details'!$D:$D,Planning!$B1483,'PO Details'!$L:$L,Planning!$E1483))</f>
        <v/>
      </c>
      <c r="V1483" s="29" t="s">
        <v>4640</v>
      </c>
      <c r="W1483" t="str">
        <f t="shared" si="127"/>
        <v>Max</v>
      </c>
      <c r="X1483" s="2">
        <v>120</v>
      </c>
    </row>
    <row r="1484" spans="1:24" x14ac:dyDescent="0.25">
      <c r="A1484" s="11" t="s">
        <v>4616</v>
      </c>
      <c r="B1484" s="22" t="s">
        <v>177</v>
      </c>
      <c r="C1484" s="22"/>
      <c r="D1484" s="22" t="s">
        <v>170</v>
      </c>
      <c r="E1484" s="31" t="s">
        <v>109</v>
      </c>
      <c r="F1484" s="12">
        <f>SUMIFS('Inventory Details'!$H:$H,'Inventory Details'!$B:$B,$B1484,'Inventory Details'!$E:$E,$E1484)</f>
        <v>7</v>
      </c>
      <c r="G1484" s="12">
        <f>SUMIFS('PO Details'!$H:$H,'PO Details'!$D:$D,Planning!$B1484,'PO Details'!$L:$L,$E1484)</f>
        <v>0</v>
      </c>
      <c r="H1484" s="12">
        <f>SUMIFS('SO Details'!$G:$G,'SO Details'!$D:$D,Planning!$B1484,'SO Details'!$K:$K,$E1484)</f>
        <v>0</v>
      </c>
      <c r="I1484" s="20">
        <f>IF(COUNTIFS($C:$C,B1484)&gt;1,SUMIFS('Sales Hx'!$Q:$Q,'Sales Hx'!$B:$B,_xlfn.XLOOKUP(B1484,C:C,B:B),'Sales Hx'!$D:$D,Planning!$E1484),SUMIFS('Sales Hx'!$Q:$Q,'Sales Hx'!$B:$B,Planning!$B1484,'Sales Hx'!$D:$D,Planning!$E1484))</f>
        <v>0</v>
      </c>
      <c r="J1484" s="16">
        <f>IF(COUNTIFS($C:$C,B1484)&gt;1,SUMIFS('Sales Hx'!$S:$S,'Sales Hx'!$B:$B,_xlfn.XLOOKUP(B1484,C:C,B:B),'Sales Hx'!$D:$D,E1484),SUMIFS('Sales Hx'!$S:$S,'Sales Hx'!$B:$B,$B1484,'Sales Hx'!$D:$D,$E1484))</f>
        <v>0</v>
      </c>
      <c r="K1484" s="16">
        <f t="shared" si="129"/>
        <v>0</v>
      </c>
      <c r="L1484" s="12">
        <f>IF(M1484&lt;&gt;"",M1484,IF(COUNTIFS($C:$C,B1484)&gt;1,SUMIFS('Sales Hx'!V:V,'Sales Hx'!$B:$B,_xlfn.XLOOKUP(B1484,C:C,B:B),'Sales Hx'!$D:$D,$E1484),SUMIFS('Sales Hx'!V:V,'Sales Hx'!$B:$B,$B1484,'Sales Hx'!$D:$D,$E1484)))</f>
        <v>0</v>
      </c>
      <c r="M1484" s="12">
        <v>0</v>
      </c>
      <c r="N1484" s="15">
        <f t="shared" si="125"/>
        <v>0</v>
      </c>
      <c r="O1484" s="21">
        <f t="shared" si="128"/>
        <v>0</v>
      </c>
      <c r="P1484" s="24">
        <v>6.05</v>
      </c>
      <c r="Q1484" s="18">
        <f t="shared" si="126"/>
        <v>0</v>
      </c>
      <c r="R1484" s="2">
        <v>1</v>
      </c>
      <c r="S1484" s="2">
        <v>120</v>
      </c>
      <c r="T1484" s="2" t="s">
        <v>4647</v>
      </c>
      <c r="U1484" s="28" t="str">
        <f>IF(G1484=0,"",_xlfn.MINIFS('PO Details'!$I:$I,'PO Details'!$D:$D,Planning!$B1484,'PO Details'!$L:$L,Planning!$E1484))</f>
        <v/>
      </c>
      <c r="V1484" s="29" t="s">
        <v>4640</v>
      </c>
      <c r="W1484" t="str">
        <f t="shared" si="127"/>
        <v>Max</v>
      </c>
      <c r="X1484" s="2">
        <v>120</v>
      </c>
    </row>
    <row r="1485" spans="1:24" x14ac:dyDescent="0.25">
      <c r="A1485" s="11" t="s">
        <v>4616</v>
      </c>
      <c r="B1485" s="22" t="s">
        <v>177</v>
      </c>
      <c r="C1485" s="22"/>
      <c r="D1485" s="22" t="s">
        <v>170</v>
      </c>
      <c r="E1485" s="31" t="s">
        <v>113</v>
      </c>
      <c r="F1485" s="12">
        <f>SUMIFS('Inventory Details'!$H:$H,'Inventory Details'!$B:$B,$B1485,'Inventory Details'!$E:$E,$E1485)</f>
        <v>5</v>
      </c>
      <c r="G1485" s="12">
        <f>SUMIFS('PO Details'!$H:$H,'PO Details'!$D:$D,Planning!$B1485,'PO Details'!$L:$L,$E1485)</f>
        <v>0</v>
      </c>
      <c r="H1485" s="12">
        <f>SUMIFS('SO Details'!$G:$G,'SO Details'!$D:$D,Planning!$B1485,'SO Details'!$K:$K,$E1485)</f>
        <v>0</v>
      </c>
      <c r="I1485" s="20">
        <f>IF(COUNTIFS($C:$C,B1485)&gt;1,SUMIFS('Sales Hx'!$Q:$Q,'Sales Hx'!$B:$B,_xlfn.XLOOKUP(B1485,C:C,B:B),'Sales Hx'!$D:$D,Planning!$E1485),SUMIFS('Sales Hx'!$Q:$Q,'Sales Hx'!$B:$B,Planning!$B1485,'Sales Hx'!$D:$D,Planning!$E1485))</f>
        <v>0</v>
      </c>
      <c r="J1485" s="16">
        <f>IF(COUNTIFS($C:$C,B1485)&gt;1,SUMIFS('Sales Hx'!$S:$S,'Sales Hx'!$B:$B,_xlfn.XLOOKUP(B1485,C:C,B:B),'Sales Hx'!$D:$D,E1485),SUMIFS('Sales Hx'!$S:$S,'Sales Hx'!$B:$B,$B1485,'Sales Hx'!$D:$D,$E1485))</f>
        <v>0</v>
      </c>
      <c r="K1485" s="16">
        <f t="shared" si="129"/>
        <v>0</v>
      </c>
      <c r="L1485" s="12">
        <f>IF(M1485&lt;&gt;"",M1485,IF(COUNTIFS($C:$C,B1485)&gt;1,SUMIFS('Sales Hx'!V:V,'Sales Hx'!$B:$B,_xlfn.XLOOKUP(B1485,C:C,B:B),'Sales Hx'!$D:$D,$E1485),SUMIFS('Sales Hx'!V:V,'Sales Hx'!$B:$B,$B1485,'Sales Hx'!$D:$D,$E1485)))</f>
        <v>0</v>
      </c>
      <c r="M1485" s="12">
        <v>0</v>
      </c>
      <c r="N1485" s="15">
        <f t="shared" si="125"/>
        <v>0</v>
      </c>
      <c r="O1485" s="21">
        <f t="shared" si="128"/>
        <v>0</v>
      </c>
      <c r="P1485" s="24">
        <v>6.05</v>
      </c>
      <c r="Q1485" s="18">
        <f t="shared" si="126"/>
        <v>0</v>
      </c>
      <c r="R1485" s="2">
        <v>1</v>
      </c>
      <c r="S1485" s="2">
        <v>120</v>
      </c>
      <c r="T1485" s="2" t="s">
        <v>4647</v>
      </c>
      <c r="U1485" s="28" t="str">
        <f>IF(G1485=0,"",_xlfn.MINIFS('PO Details'!$I:$I,'PO Details'!$D:$D,Planning!$B1485,'PO Details'!$L:$L,Planning!$E1485))</f>
        <v/>
      </c>
      <c r="V1485" s="29" t="s">
        <v>4640</v>
      </c>
      <c r="W1485" t="str">
        <f t="shared" si="127"/>
        <v>Max</v>
      </c>
      <c r="X1485" s="2">
        <v>120</v>
      </c>
    </row>
    <row r="1486" spans="1:24" x14ac:dyDescent="0.25">
      <c r="A1486" s="11" t="s">
        <v>4616</v>
      </c>
      <c r="B1486" s="22" t="s">
        <v>178</v>
      </c>
      <c r="C1486" s="22"/>
      <c r="D1486" s="22" t="s">
        <v>179</v>
      </c>
      <c r="E1486" s="31" t="s">
        <v>820</v>
      </c>
      <c r="F1486" s="12">
        <f>SUMIFS('Inventory Details'!$H:$H,'Inventory Details'!$B:$B,$B1486,'Inventory Details'!$E:$E,$E1486)</f>
        <v>9</v>
      </c>
      <c r="G1486" s="12">
        <f>SUMIFS('PO Details'!$H:$H,'PO Details'!$D:$D,Planning!$B1486,'PO Details'!$L:$L,$E1486)</f>
        <v>25</v>
      </c>
      <c r="H1486" s="12">
        <f>SUMIFS('SO Details'!$G:$G,'SO Details'!$D:$D,Planning!$B1486,'SO Details'!$K:$K,$E1486)</f>
        <v>0</v>
      </c>
      <c r="I1486" s="20">
        <f>IF(COUNTIFS($C:$C,B1486)&gt;1,SUMIFS('Sales Hx'!$Q:$Q,'Sales Hx'!$B:$B,_xlfn.XLOOKUP(B1486,C:C,B:B),'Sales Hx'!$D:$D,Planning!$E1486),SUMIFS('Sales Hx'!$Q:$Q,'Sales Hx'!$B:$B,Planning!$B1486,'Sales Hx'!$D:$D,Planning!$E1486))</f>
        <v>0</v>
      </c>
      <c r="J1486" s="16">
        <f>IF(COUNTIFS($C:$C,B1486)&gt;1,SUMIFS('Sales Hx'!$S:$S,'Sales Hx'!$B:$B,_xlfn.XLOOKUP(B1486,C:C,B:B),'Sales Hx'!$D:$D,E1486),SUMIFS('Sales Hx'!$S:$S,'Sales Hx'!$B:$B,$B1486,'Sales Hx'!$D:$D,$E1486))</f>
        <v>9.2105263157894732E-2</v>
      </c>
      <c r="K1486" s="16">
        <f t="shared" si="129"/>
        <v>0</v>
      </c>
      <c r="L1486" s="12">
        <f>IF(M1486&lt;&gt;"",M1486,IF(COUNTIFS($C:$C,B1486)&gt;1,SUMIFS('Sales Hx'!V:V,'Sales Hx'!$B:$B,_xlfn.XLOOKUP(B1486,C:C,B:B),'Sales Hx'!$D:$D,$E1486),SUMIFS('Sales Hx'!V:V,'Sales Hx'!$B:$B,$B1486,'Sales Hx'!$D:$D,$E1486)))</f>
        <v>0</v>
      </c>
      <c r="M1486" s="12">
        <v>0</v>
      </c>
      <c r="N1486" s="15">
        <f t="shared" si="125"/>
        <v>9.2105263157894732E-2</v>
      </c>
      <c r="O1486" s="21">
        <f t="shared" si="128"/>
        <v>0</v>
      </c>
      <c r="P1486" s="24">
        <v>5.3999999999999999E-2</v>
      </c>
      <c r="Q1486" s="18">
        <f t="shared" si="126"/>
        <v>0</v>
      </c>
      <c r="R1486" s="2">
        <v>1</v>
      </c>
      <c r="S1486" s="2">
        <v>120</v>
      </c>
      <c r="T1486" s="2" t="s">
        <v>4647</v>
      </c>
      <c r="U1486" s="28">
        <f>IF(G1486=0,"",_xlfn.MINIFS('PO Details'!$I:$I,'PO Details'!$D:$D,Planning!$B1486,'PO Details'!$L:$L,Planning!$E1486))</f>
        <v>45474</v>
      </c>
      <c r="V1486" s="29" t="s">
        <v>4640</v>
      </c>
      <c r="W1486" t="str">
        <f t="shared" si="127"/>
        <v/>
      </c>
      <c r="X1486" s="2">
        <v>120</v>
      </c>
    </row>
    <row r="1487" spans="1:24" x14ac:dyDescent="0.25">
      <c r="A1487" s="11" t="s">
        <v>4616</v>
      </c>
      <c r="B1487" s="22" t="s">
        <v>178</v>
      </c>
      <c r="C1487" s="22"/>
      <c r="D1487" s="22" t="s">
        <v>179</v>
      </c>
      <c r="E1487" s="31" t="s">
        <v>113</v>
      </c>
      <c r="F1487" s="12">
        <f>SUMIFS('Inventory Details'!$H:$H,'Inventory Details'!$B:$B,$B1487,'Inventory Details'!$E:$E,$E1487)</f>
        <v>10</v>
      </c>
      <c r="G1487" s="12">
        <f>SUMIFS('PO Details'!$H:$H,'PO Details'!$D:$D,Planning!$B1487,'PO Details'!$L:$L,$E1487)</f>
        <v>40</v>
      </c>
      <c r="H1487" s="12">
        <f>SUMIFS('SO Details'!$G:$G,'SO Details'!$D:$D,Planning!$B1487,'SO Details'!$K:$K,$E1487)</f>
        <v>0</v>
      </c>
      <c r="I1487" s="20">
        <f>IF(COUNTIFS($C:$C,B1487)&gt;1,SUMIFS('Sales Hx'!$Q:$Q,'Sales Hx'!$B:$B,_xlfn.XLOOKUP(B1487,C:C,B:B),'Sales Hx'!$D:$D,Planning!$E1487),SUMIFS('Sales Hx'!$Q:$Q,'Sales Hx'!$B:$B,Planning!$B1487,'Sales Hx'!$D:$D,Planning!$E1487))</f>
        <v>18.2</v>
      </c>
      <c r="J1487" s="16">
        <f>IF(COUNTIFS($C:$C,B1487)&gt;1,SUMIFS('Sales Hx'!$S:$S,'Sales Hx'!$B:$B,_xlfn.XLOOKUP(B1487,C:C,B:B),'Sales Hx'!$D:$D,E1487),SUMIFS('Sales Hx'!$S:$S,'Sales Hx'!$B:$B,$B1487,'Sales Hx'!$D:$D,$E1487))</f>
        <v>0.25358851674641153</v>
      </c>
      <c r="K1487" s="16">
        <f t="shared" si="129"/>
        <v>2.7472527472527473</v>
      </c>
      <c r="L1487" s="12">
        <f>IF(M1487&lt;&gt;"",M1487,IF(COUNTIFS($C:$C,B1487)&gt;1,SUMIFS('Sales Hx'!V:V,'Sales Hx'!$B:$B,_xlfn.XLOOKUP(B1487,C:C,B:B),'Sales Hx'!$D:$D,$E1487),SUMIFS('Sales Hx'!V:V,'Sales Hx'!$B:$B,$B1487,'Sales Hx'!$D:$D,$E1487)))</f>
        <v>0</v>
      </c>
      <c r="M1487" s="12">
        <v>0</v>
      </c>
      <c r="N1487" s="15">
        <f t="shared" si="125"/>
        <v>0.25358851674641153</v>
      </c>
      <c r="O1487" s="21">
        <f t="shared" si="128"/>
        <v>0</v>
      </c>
      <c r="P1487" s="24">
        <v>5.3999999999999999E-2</v>
      </c>
      <c r="Q1487" s="18">
        <f t="shared" si="126"/>
        <v>0</v>
      </c>
      <c r="R1487" s="2">
        <v>1</v>
      </c>
      <c r="S1487" s="2">
        <v>120</v>
      </c>
      <c r="T1487" s="2" t="s">
        <v>4647</v>
      </c>
      <c r="U1487" s="28">
        <f>IF(G1487=0,"",_xlfn.MINIFS('PO Details'!$I:$I,'PO Details'!$D:$D,Planning!$B1487,'PO Details'!$L:$L,Planning!$E1487))</f>
        <v>45474</v>
      </c>
      <c r="V1487" s="29" t="s">
        <v>4640</v>
      </c>
      <c r="W1487" t="str">
        <f t="shared" si="127"/>
        <v>Max</v>
      </c>
      <c r="X1487" s="2">
        <v>120</v>
      </c>
    </row>
    <row r="1488" spans="1:24" x14ac:dyDescent="0.25">
      <c r="A1488" s="11" t="s">
        <v>4616</v>
      </c>
      <c r="B1488" s="22" t="s">
        <v>178</v>
      </c>
      <c r="C1488" s="22"/>
      <c r="D1488" s="22" t="s">
        <v>179</v>
      </c>
      <c r="E1488" s="31" t="s">
        <v>4746</v>
      </c>
      <c r="F1488" s="12">
        <f>SUMIFS('Inventory Details'!$H:$H,'Inventory Details'!$B:$B,$B1488,'Inventory Details'!$E:$E,$E1488)</f>
        <v>0</v>
      </c>
      <c r="G1488" s="12">
        <f>SUMIFS('PO Details'!$H:$H,'PO Details'!$D:$D,Planning!$B1488,'PO Details'!$L:$L,$E1488)</f>
        <v>55</v>
      </c>
      <c r="H1488" s="12">
        <f>SUMIFS('SO Details'!$G:$G,'SO Details'!$D:$D,Planning!$B1488,'SO Details'!$K:$K,$E1488)</f>
        <v>12</v>
      </c>
      <c r="I1488" s="20">
        <f>IF(COUNTIFS($C:$C,B1488)&gt;1,SUMIFS('Sales Hx'!$Q:$Q,'Sales Hx'!$B:$B,_xlfn.XLOOKUP(B1488,C:C,B:B),'Sales Hx'!$D:$D,Planning!$E1488),SUMIFS('Sales Hx'!$Q:$Q,'Sales Hx'!$B:$B,Planning!$B1488,'Sales Hx'!$D:$D,Planning!$E1488))</f>
        <v>21</v>
      </c>
      <c r="J1488" s="16">
        <f>IF(COUNTIFS($C:$C,B1488)&gt;1,SUMIFS('Sales Hx'!$S:$S,'Sales Hx'!$B:$B,_xlfn.XLOOKUP(B1488,C:C,B:B),'Sales Hx'!$D:$D,E1488),SUMIFS('Sales Hx'!$S:$S,'Sales Hx'!$B:$B,$B1488,'Sales Hx'!$D:$D,$E1488))</f>
        <v>0.25986842105263158</v>
      </c>
      <c r="K1488" s="16">
        <f t="shared" si="129"/>
        <v>2.6190476190476191</v>
      </c>
      <c r="L1488" s="12">
        <f>IF(M1488&lt;&gt;"",M1488,IF(COUNTIFS($C:$C,B1488)&gt;1,SUMIFS('Sales Hx'!V:V,'Sales Hx'!$B:$B,_xlfn.XLOOKUP(B1488,C:C,B:B),'Sales Hx'!$D:$D,$E1488),SUMIFS('Sales Hx'!V:V,'Sales Hx'!$B:$B,$B1488,'Sales Hx'!$D:$D,$E1488)))</f>
        <v>0</v>
      </c>
      <c r="M1488" s="12">
        <v>0</v>
      </c>
      <c r="N1488" s="15">
        <f t="shared" si="125"/>
        <v>0.25986842105263158</v>
      </c>
      <c r="O1488" s="21">
        <f t="shared" si="128"/>
        <v>0</v>
      </c>
      <c r="P1488" s="24">
        <v>5.3999999999999999E-2</v>
      </c>
      <c r="Q1488" s="18">
        <f t="shared" si="126"/>
        <v>0</v>
      </c>
      <c r="R1488" s="2">
        <v>1</v>
      </c>
      <c r="S1488" s="2">
        <v>120</v>
      </c>
      <c r="T1488" s="2" t="s">
        <v>4647</v>
      </c>
      <c r="U1488" s="28">
        <f>IF(G1488=0,"",_xlfn.MINIFS('PO Details'!$I:$I,'PO Details'!$D:$D,Planning!$B1488,'PO Details'!$L:$L,Planning!$E1488))</f>
        <v>45473</v>
      </c>
      <c r="V1488" s="29" t="s">
        <v>4640</v>
      </c>
      <c r="W1488" t="str">
        <f t="shared" si="127"/>
        <v/>
      </c>
      <c r="X1488" s="2">
        <v>120</v>
      </c>
    </row>
    <row r="1489" spans="1:24" x14ac:dyDescent="0.25">
      <c r="A1489" s="11" t="s">
        <v>4616</v>
      </c>
      <c r="B1489" s="22" t="s">
        <v>178</v>
      </c>
      <c r="C1489" s="22"/>
      <c r="D1489" s="22" t="s">
        <v>179</v>
      </c>
      <c r="E1489" s="31" t="s">
        <v>106</v>
      </c>
      <c r="F1489" s="12">
        <f>SUMIFS('Inventory Details'!$H:$H,'Inventory Details'!$B:$B,$B1489,'Inventory Details'!$E:$E,$E1489)</f>
        <v>0</v>
      </c>
      <c r="G1489" s="12">
        <f>SUMIFS('PO Details'!$H:$H,'PO Details'!$D:$D,Planning!$B1489,'PO Details'!$L:$L,$E1489)</f>
        <v>50</v>
      </c>
      <c r="H1489" s="12">
        <f>SUMIFS('SO Details'!$G:$G,'SO Details'!$D:$D,Planning!$B1489,'SO Details'!$K:$K,$E1489)</f>
        <v>0</v>
      </c>
      <c r="I1489" s="20">
        <f>IF(COUNTIFS($C:$C,B1489)&gt;1,SUMIFS('Sales Hx'!$Q:$Q,'Sales Hx'!$B:$B,_xlfn.XLOOKUP(B1489,C:C,B:B),'Sales Hx'!$D:$D,Planning!$E1489),SUMIFS('Sales Hx'!$Q:$Q,'Sales Hx'!$B:$B,Planning!$B1489,'Sales Hx'!$D:$D,Planning!$E1489))</f>
        <v>39.199999999999996</v>
      </c>
      <c r="J1489" s="16">
        <f>IF(COUNTIFS($C:$C,B1489)&gt;1,SUMIFS('Sales Hx'!$S:$S,'Sales Hx'!$B:$B,_xlfn.XLOOKUP(B1489,C:C,B:B),'Sales Hx'!$D:$D,E1489),SUMIFS('Sales Hx'!$S:$S,'Sales Hx'!$B:$B,$B1489,'Sales Hx'!$D:$D,$E1489))</f>
        <v>0.30083732057416268</v>
      </c>
      <c r="K1489" s="16">
        <f t="shared" si="129"/>
        <v>1.2755102040816328</v>
      </c>
      <c r="L1489" s="12">
        <f>IF(M1489&lt;&gt;"",M1489,IF(COUNTIFS($C:$C,B1489)&gt;1,SUMIFS('Sales Hx'!V:V,'Sales Hx'!$B:$B,_xlfn.XLOOKUP(B1489,C:C,B:B),'Sales Hx'!$D:$D,$E1489),SUMIFS('Sales Hx'!V:V,'Sales Hx'!$B:$B,$B1489,'Sales Hx'!$D:$D,$E1489)))</f>
        <v>0</v>
      </c>
      <c r="M1489" s="12">
        <v>0</v>
      </c>
      <c r="N1489" s="15">
        <f t="shared" si="125"/>
        <v>0.30083732057416268</v>
      </c>
      <c r="O1489" s="21">
        <f t="shared" si="128"/>
        <v>0</v>
      </c>
      <c r="P1489" s="24">
        <v>5.3999999999999999E-2</v>
      </c>
      <c r="Q1489" s="18">
        <f t="shared" si="126"/>
        <v>0</v>
      </c>
      <c r="R1489" s="2">
        <v>1</v>
      </c>
      <c r="S1489" s="2">
        <v>120</v>
      </c>
      <c r="T1489" s="2" t="s">
        <v>4647</v>
      </c>
      <c r="U1489" s="28">
        <f>IF(G1489=0,"",_xlfn.MINIFS('PO Details'!$I:$I,'PO Details'!$D:$D,Planning!$B1489,'PO Details'!$L:$L,Planning!$E1489))</f>
        <v>45458</v>
      </c>
      <c r="V1489" s="29" t="s">
        <v>4640</v>
      </c>
      <c r="W1489" t="str">
        <f t="shared" si="127"/>
        <v/>
      </c>
      <c r="X1489" s="2">
        <v>120</v>
      </c>
    </row>
    <row r="1490" spans="1:24" x14ac:dyDescent="0.25">
      <c r="A1490" s="11" t="s">
        <v>4616</v>
      </c>
      <c r="B1490" s="22" t="s">
        <v>178</v>
      </c>
      <c r="C1490" s="22"/>
      <c r="D1490" s="22" t="s">
        <v>179</v>
      </c>
      <c r="E1490" s="31" t="s">
        <v>109</v>
      </c>
      <c r="F1490" s="12">
        <f>SUMIFS('Inventory Details'!$H:$H,'Inventory Details'!$B:$B,$B1490,'Inventory Details'!$E:$E,$E1490)</f>
        <v>34</v>
      </c>
      <c r="G1490" s="12">
        <f>SUMIFS('PO Details'!$H:$H,'PO Details'!$D:$D,Planning!$B1490,'PO Details'!$L:$L,$E1490)</f>
        <v>0</v>
      </c>
      <c r="H1490" s="12">
        <f>SUMIFS('SO Details'!$G:$G,'SO Details'!$D:$D,Planning!$B1490,'SO Details'!$K:$K,$E1490)</f>
        <v>0</v>
      </c>
      <c r="I1490" s="20">
        <f>IF(COUNTIFS($C:$C,B1490)&gt;1,SUMIFS('Sales Hx'!$Q:$Q,'Sales Hx'!$B:$B,_xlfn.XLOOKUP(B1490,C:C,B:B),'Sales Hx'!$D:$D,Planning!$E1490),SUMIFS('Sales Hx'!$Q:$Q,'Sales Hx'!$B:$B,Planning!$B1490,'Sales Hx'!$D:$D,Planning!$E1490))</f>
        <v>18.2</v>
      </c>
      <c r="J1490" s="16">
        <f>IF(COUNTIFS($C:$C,B1490)&gt;1,SUMIFS('Sales Hx'!$S:$S,'Sales Hx'!$B:$B,_xlfn.XLOOKUP(B1490,C:C,B:B),'Sales Hx'!$D:$D,E1490),SUMIFS('Sales Hx'!$S:$S,'Sales Hx'!$B:$B,$B1490,'Sales Hx'!$D:$D,$E1490))</f>
        <v>0.1787280701754386</v>
      </c>
      <c r="K1490" s="16">
        <f t="shared" si="129"/>
        <v>1.8681318681318682</v>
      </c>
      <c r="L1490" s="12">
        <f>IF(M1490&lt;&gt;"",M1490,IF(COUNTIFS($C:$C,B1490)&gt;1,SUMIFS('Sales Hx'!V:V,'Sales Hx'!$B:$B,_xlfn.XLOOKUP(B1490,C:C,B:B),'Sales Hx'!$D:$D,$E1490),SUMIFS('Sales Hx'!V:V,'Sales Hx'!$B:$B,$B1490,'Sales Hx'!$D:$D,$E1490)))</f>
        <v>0</v>
      </c>
      <c r="M1490" s="12">
        <v>0</v>
      </c>
      <c r="N1490" s="15">
        <f t="shared" si="125"/>
        <v>0.1787280701754386</v>
      </c>
      <c r="O1490" s="21">
        <f t="shared" si="128"/>
        <v>0</v>
      </c>
      <c r="P1490" s="24">
        <v>5.3999999999999999E-2</v>
      </c>
      <c r="Q1490" s="18">
        <f t="shared" si="126"/>
        <v>0</v>
      </c>
      <c r="R1490" s="2">
        <v>1</v>
      </c>
      <c r="S1490" s="2">
        <v>120</v>
      </c>
      <c r="T1490" s="2" t="s">
        <v>4647</v>
      </c>
      <c r="U1490" s="28" t="str">
        <f>IF(G1490=0,"",_xlfn.MINIFS('PO Details'!$I:$I,'PO Details'!$D:$D,Planning!$B1490,'PO Details'!$L:$L,Planning!$E1490))</f>
        <v/>
      </c>
      <c r="V1490" s="29" t="s">
        <v>4640</v>
      </c>
      <c r="W1490" t="str">
        <f t="shared" si="127"/>
        <v/>
      </c>
      <c r="X1490" s="2">
        <v>120</v>
      </c>
    </row>
    <row r="1491" spans="1:24" x14ac:dyDescent="0.25">
      <c r="A1491" s="11" t="s">
        <v>4616</v>
      </c>
      <c r="B1491" s="22" t="s">
        <v>178</v>
      </c>
      <c r="C1491" s="22"/>
      <c r="D1491" s="22" t="s">
        <v>179</v>
      </c>
      <c r="E1491" s="31" t="s">
        <v>1398</v>
      </c>
      <c r="F1491" s="12">
        <f>SUMIFS('Inventory Details'!$H:$H,'Inventory Details'!$B:$B,$B1491,'Inventory Details'!$E:$E,$E1491)</f>
        <v>0</v>
      </c>
      <c r="G1491" s="12">
        <f>SUMIFS('PO Details'!$H:$H,'PO Details'!$D:$D,Planning!$B1491,'PO Details'!$L:$L,$E1491)</f>
        <v>0</v>
      </c>
      <c r="H1491" s="12">
        <f>SUMIFS('SO Details'!$G:$G,'SO Details'!$D:$D,Planning!$B1491,'SO Details'!$K:$K,$E1491)</f>
        <v>0</v>
      </c>
      <c r="I1491" s="20">
        <f>IF(COUNTIFS($C:$C,B1491)&gt;1,SUMIFS('Sales Hx'!$Q:$Q,'Sales Hx'!$B:$B,_xlfn.XLOOKUP(B1491,C:C,B:B),'Sales Hx'!$D:$D,Planning!$E1491),SUMIFS('Sales Hx'!$Q:$Q,'Sales Hx'!$B:$B,Planning!$B1491,'Sales Hx'!$D:$D,Planning!$E1491))</f>
        <v>0</v>
      </c>
      <c r="J1491" s="16">
        <f>IF(COUNTIFS($C:$C,B1491)&gt;1,SUMIFS('Sales Hx'!$S:$S,'Sales Hx'!$B:$B,_xlfn.XLOOKUP(B1491,C:C,B:B),'Sales Hx'!$D:$D,E1491),SUMIFS('Sales Hx'!$S:$S,'Sales Hx'!$B:$B,$B1491,'Sales Hx'!$D:$D,$E1491))</f>
        <v>0</v>
      </c>
      <c r="K1491" s="16">
        <f t="shared" si="129"/>
        <v>0</v>
      </c>
      <c r="L1491" s="12">
        <f>IF(M1491&lt;&gt;"",M1491,IF(COUNTIFS($C:$C,B1491)&gt;1,SUMIFS('Sales Hx'!V:V,'Sales Hx'!$B:$B,_xlfn.XLOOKUP(B1491,C:C,B:B),'Sales Hx'!$D:$D,$E1491),SUMIFS('Sales Hx'!V:V,'Sales Hx'!$B:$B,$B1491,'Sales Hx'!$D:$D,$E1491)))</f>
        <v>0</v>
      </c>
      <c r="M1491" s="12">
        <v>0</v>
      </c>
      <c r="N1491" s="15">
        <f t="shared" si="125"/>
        <v>0</v>
      </c>
      <c r="O1491" s="21">
        <f t="shared" si="128"/>
        <v>0</v>
      </c>
      <c r="P1491" s="24">
        <v>5.3999999999999999E-2</v>
      </c>
      <c r="Q1491" s="18">
        <f t="shared" si="126"/>
        <v>0</v>
      </c>
      <c r="R1491" s="2">
        <v>1</v>
      </c>
      <c r="S1491" s="2">
        <v>120</v>
      </c>
      <c r="T1491" s="2" t="s">
        <v>4647</v>
      </c>
      <c r="U1491" s="28" t="str">
        <f>IF(G1491=0,"",_xlfn.MINIFS('PO Details'!$I:$I,'PO Details'!$D:$D,Planning!$B1491,'PO Details'!$L:$L,Planning!$E1491))</f>
        <v/>
      </c>
      <c r="V1491" s="29" t="s">
        <v>4640</v>
      </c>
      <c r="W1491" t="str">
        <f t="shared" si="127"/>
        <v/>
      </c>
      <c r="X1491" s="2">
        <v>120</v>
      </c>
    </row>
    <row r="1492" spans="1:24" x14ac:dyDescent="0.25">
      <c r="A1492" s="11" t="s">
        <v>4616</v>
      </c>
      <c r="B1492" s="22" t="s">
        <v>178</v>
      </c>
      <c r="C1492" s="22"/>
      <c r="D1492" s="22" t="s">
        <v>179</v>
      </c>
      <c r="E1492" s="31" t="s">
        <v>15</v>
      </c>
      <c r="F1492" s="12">
        <f>SUMIFS('Inventory Details'!$H:$H,'Inventory Details'!$B:$B,$B1492,'Inventory Details'!$E:$E,$E1492)</f>
        <v>0</v>
      </c>
      <c r="G1492" s="12">
        <f>SUMIFS('PO Details'!$H:$H,'PO Details'!$D:$D,Planning!$B1492,'PO Details'!$L:$L,$E1492)</f>
        <v>0</v>
      </c>
      <c r="H1492" s="12">
        <f>SUMIFS('SO Details'!$G:$G,'SO Details'!$D:$D,Planning!$B1492,'SO Details'!$K:$K,$E1492)</f>
        <v>20</v>
      </c>
      <c r="I1492" s="20">
        <f>IF(COUNTIFS($C:$C,B1492)&gt;1,SUMIFS('Sales Hx'!$Q:$Q,'Sales Hx'!$B:$B,_xlfn.XLOOKUP(B1492,C:C,B:B),'Sales Hx'!$D:$D,Planning!$E1492),SUMIFS('Sales Hx'!$Q:$Q,'Sales Hx'!$B:$B,Planning!$B1492,'Sales Hx'!$D:$D,Planning!$E1492))</f>
        <v>0</v>
      </c>
      <c r="J1492" s="16">
        <f>IF(COUNTIFS($C:$C,B1492)&gt;1,SUMIFS('Sales Hx'!$S:$S,'Sales Hx'!$B:$B,_xlfn.XLOOKUP(B1492,C:C,B:B),'Sales Hx'!$D:$D,E1492),SUMIFS('Sales Hx'!$S:$S,'Sales Hx'!$B:$B,$B1492,'Sales Hx'!$D:$D,$E1492))</f>
        <v>0.92105263157894746</v>
      </c>
      <c r="K1492" s="16">
        <f t="shared" si="129"/>
        <v>0</v>
      </c>
      <c r="L1492" s="12">
        <f>IF(M1492&lt;&gt;"",M1492,IF(COUNTIFS($C:$C,B1492)&gt;1,SUMIFS('Sales Hx'!V:V,'Sales Hx'!$B:$B,_xlfn.XLOOKUP(B1492,C:C,B:B),'Sales Hx'!$D:$D,$E1492),SUMIFS('Sales Hx'!V:V,'Sales Hx'!$B:$B,$B1492,'Sales Hx'!$D:$D,$E1492)))</f>
        <v>0</v>
      </c>
      <c r="M1492" s="12">
        <v>0</v>
      </c>
      <c r="N1492" s="15">
        <f t="shared" si="125"/>
        <v>0.92105263157894746</v>
      </c>
      <c r="O1492" s="21">
        <f t="shared" si="128"/>
        <v>131</v>
      </c>
      <c r="P1492" s="24">
        <v>5.3999999999999999E-2</v>
      </c>
      <c r="Q1492" s="18">
        <f t="shared" si="126"/>
        <v>7.0739999999999998</v>
      </c>
      <c r="R1492" s="2">
        <v>1</v>
      </c>
      <c r="S1492" s="2">
        <v>120</v>
      </c>
      <c r="T1492" s="2" t="s">
        <v>4647</v>
      </c>
      <c r="U1492" s="28" t="str">
        <f>IF(G1492=0,"",_xlfn.MINIFS('PO Details'!$I:$I,'PO Details'!$D:$D,Planning!$B1492,'PO Details'!$L:$L,Planning!$E1492))</f>
        <v/>
      </c>
      <c r="V1492" s="29" t="s">
        <v>4640</v>
      </c>
      <c r="W1492" t="str">
        <f t="shared" si="127"/>
        <v/>
      </c>
      <c r="X1492" s="2">
        <v>120</v>
      </c>
    </row>
    <row r="1493" spans="1:24" x14ac:dyDescent="0.25">
      <c r="A1493" s="11" t="s">
        <v>4616</v>
      </c>
      <c r="B1493" s="22" t="s">
        <v>178</v>
      </c>
      <c r="C1493" s="22"/>
      <c r="D1493" s="22" t="s">
        <v>179</v>
      </c>
      <c r="E1493" s="31" t="s">
        <v>2214</v>
      </c>
      <c r="F1493" s="12">
        <f>SUMIFS('Inventory Details'!$H:$H,'Inventory Details'!$B:$B,$B1493,'Inventory Details'!$E:$E,$E1493)</f>
        <v>0</v>
      </c>
      <c r="G1493" s="12">
        <f>SUMIFS('PO Details'!$H:$H,'PO Details'!$D:$D,Planning!$B1493,'PO Details'!$L:$L,$E1493)</f>
        <v>0</v>
      </c>
      <c r="H1493" s="12">
        <f>SUMIFS('SO Details'!$G:$G,'SO Details'!$D:$D,Planning!$B1493,'SO Details'!$K:$K,$E1493)</f>
        <v>0</v>
      </c>
      <c r="I1493" s="20">
        <f>IF(COUNTIFS($C:$C,B1493)&gt;1,SUMIFS('Sales Hx'!$Q:$Q,'Sales Hx'!$B:$B,_xlfn.XLOOKUP(B1493,C:C,B:B),'Sales Hx'!$D:$D,Planning!$E1493),SUMIFS('Sales Hx'!$Q:$Q,'Sales Hx'!$B:$B,Planning!$B1493,'Sales Hx'!$D:$D,Planning!$E1493))</f>
        <v>0</v>
      </c>
      <c r="J1493" s="16">
        <f>IF(COUNTIFS($C:$C,B1493)&gt;1,SUMIFS('Sales Hx'!$S:$S,'Sales Hx'!$B:$B,_xlfn.XLOOKUP(B1493,C:C,B:B),'Sales Hx'!$D:$D,E1493),SUMIFS('Sales Hx'!$S:$S,'Sales Hx'!$B:$B,$B1493,'Sales Hx'!$D:$D,$E1493))</f>
        <v>6.5789473684210523E-2</v>
      </c>
      <c r="K1493" s="16">
        <f t="shared" si="129"/>
        <v>0</v>
      </c>
      <c r="L1493" s="12">
        <f>IF(M1493&lt;&gt;"",M1493,IF(COUNTIFS($C:$C,B1493)&gt;1,SUMIFS('Sales Hx'!V:V,'Sales Hx'!$B:$B,_xlfn.XLOOKUP(B1493,C:C,B:B),'Sales Hx'!$D:$D,$E1493),SUMIFS('Sales Hx'!V:V,'Sales Hx'!$B:$B,$B1493,'Sales Hx'!$D:$D,$E1493)))</f>
        <v>0</v>
      </c>
      <c r="M1493" s="12">
        <v>0</v>
      </c>
      <c r="N1493" s="15">
        <f t="shared" si="125"/>
        <v>6.5789473684210523E-2</v>
      </c>
      <c r="O1493" s="21">
        <f t="shared" si="128"/>
        <v>8</v>
      </c>
      <c r="P1493" s="24">
        <v>5.3999999999999999E-2</v>
      </c>
      <c r="Q1493" s="18">
        <f t="shared" si="126"/>
        <v>0.432</v>
      </c>
      <c r="R1493" s="2">
        <v>1</v>
      </c>
      <c r="S1493" s="2">
        <v>120</v>
      </c>
      <c r="T1493" s="2" t="s">
        <v>4647</v>
      </c>
      <c r="U1493" s="28" t="str">
        <f>IF(G1493=0,"",_xlfn.MINIFS('PO Details'!$I:$I,'PO Details'!$D:$D,Planning!$B1493,'PO Details'!$L:$L,Planning!$E1493))</f>
        <v/>
      </c>
      <c r="V1493" s="29" t="s">
        <v>4640</v>
      </c>
      <c r="W1493" t="str">
        <f t="shared" si="127"/>
        <v/>
      </c>
      <c r="X1493" s="2">
        <v>120</v>
      </c>
    </row>
    <row r="1494" spans="1:24" x14ac:dyDescent="0.25">
      <c r="A1494" s="11" t="s">
        <v>4616</v>
      </c>
      <c r="B1494" s="22" t="s">
        <v>180</v>
      </c>
      <c r="C1494" s="22"/>
      <c r="D1494" s="22" t="s">
        <v>181</v>
      </c>
      <c r="E1494" s="31" t="s">
        <v>820</v>
      </c>
      <c r="F1494" s="12">
        <f>SUMIFS('Inventory Details'!$H:$H,'Inventory Details'!$B:$B,$B1494,'Inventory Details'!$E:$E,$E1494)</f>
        <v>7</v>
      </c>
      <c r="G1494" s="12">
        <f>SUMIFS('PO Details'!$H:$H,'PO Details'!$D:$D,Planning!$B1494,'PO Details'!$L:$L,$E1494)</f>
        <v>15</v>
      </c>
      <c r="H1494" s="12">
        <f>SUMIFS('SO Details'!$G:$G,'SO Details'!$D:$D,Planning!$B1494,'SO Details'!$K:$K,$E1494)</f>
        <v>1</v>
      </c>
      <c r="I1494" s="20">
        <f>IF(COUNTIFS($C:$C,B1494)&gt;1,SUMIFS('Sales Hx'!$Q:$Q,'Sales Hx'!$B:$B,_xlfn.XLOOKUP(B1494,C:C,B:B),'Sales Hx'!$D:$D,Planning!$E1494),SUMIFS('Sales Hx'!$Q:$Q,'Sales Hx'!$B:$B,Planning!$B1494,'Sales Hx'!$D:$D,Planning!$E1494))</f>
        <v>1.4</v>
      </c>
      <c r="J1494" s="16">
        <f>IF(COUNTIFS($C:$C,B1494)&gt;1,SUMIFS('Sales Hx'!$S:$S,'Sales Hx'!$B:$B,_xlfn.XLOOKUP(B1494,C:C,B:B),'Sales Hx'!$D:$D,E1494),SUMIFS('Sales Hx'!$S:$S,'Sales Hx'!$B:$B,$B1494,'Sales Hx'!$D:$D,$E1494))</f>
        <v>4.1666666666666664E-2</v>
      </c>
      <c r="K1494" s="16">
        <f t="shared" si="129"/>
        <v>15.714285714285715</v>
      </c>
      <c r="L1494" s="12">
        <f>IF(M1494&lt;&gt;"",M1494,IF(COUNTIFS($C:$C,B1494)&gt;1,SUMIFS('Sales Hx'!V:V,'Sales Hx'!$B:$B,_xlfn.XLOOKUP(B1494,C:C,B:B),'Sales Hx'!$D:$D,$E1494),SUMIFS('Sales Hx'!V:V,'Sales Hx'!$B:$B,$B1494,'Sales Hx'!$D:$D,$E1494)))</f>
        <v>0</v>
      </c>
      <c r="M1494" s="12">
        <v>0</v>
      </c>
      <c r="N1494" s="15">
        <f t="shared" si="125"/>
        <v>4.1666666666666664E-2</v>
      </c>
      <c r="O1494" s="21">
        <f t="shared" si="128"/>
        <v>0</v>
      </c>
      <c r="P1494" s="24">
        <v>9.8000000000000004E-2</v>
      </c>
      <c r="Q1494" s="18">
        <f t="shared" si="126"/>
        <v>0</v>
      </c>
      <c r="R1494" s="2">
        <v>1</v>
      </c>
      <c r="S1494" s="2">
        <v>120</v>
      </c>
      <c r="T1494" s="2" t="s">
        <v>4647</v>
      </c>
      <c r="U1494" s="28">
        <f>IF(G1494=0,"",_xlfn.MINIFS('PO Details'!$I:$I,'PO Details'!$D:$D,Planning!$B1494,'PO Details'!$L:$L,Planning!$E1494))</f>
        <v>45474</v>
      </c>
      <c r="V1494" s="29" t="s">
        <v>4640</v>
      </c>
      <c r="W1494" t="str">
        <f t="shared" si="127"/>
        <v>Max</v>
      </c>
      <c r="X1494" s="2">
        <v>120</v>
      </c>
    </row>
    <row r="1495" spans="1:24" x14ac:dyDescent="0.25">
      <c r="A1495" s="11" t="s">
        <v>4616</v>
      </c>
      <c r="B1495" s="22" t="s">
        <v>180</v>
      </c>
      <c r="C1495" s="22"/>
      <c r="D1495" s="22" t="s">
        <v>181</v>
      </c>
      <c r="E1495" s="31" t="s">
        <v>113</v>
      </c>
      <c r="F1495" s="12">
        <f>SUMIFS('Inventory Details'!$H:$H,'Inventory Details'!$B:$B,$B1495,'Inventory Details'!$E:$E,$E1495)</f>
        <v>33</v>
      </c>
      <c r="G1495" s="12">
        <f>SUMIFS('PO Details'!$H:$H,'PO Details'!$D:$D,Planning!$B1495,'PO Details'!$L:$L,$E1495)</f>
        <v>45</v>
      </c>
      <c r="H1495" s="12">
        <f>SUMIFS('SO Details'!$G:$G,'SO Details'!$D:$D,Planning!$B1495,'SO Details'!$K:$K,$E1495)</f>
        <v>2</v>
      </c>
      <c r="I1495" s="20">
        <f>IF(COUNTIFS($C:$C,B1495)&gt;1,SUMIFS('Sales Hx'!$Q:$Q,'Sales Hx'!$B:$B,_xlfn.XLOOKUP(B1495,C:C,B:B),'Sales Hx'!$D:$D,Planning!$E1495),SUMIFS('Sales Hx'!$Q:$Q,'Sales Hx'!$B:$B,Planning!$B1495,'Sales Hx'!$D:$D,Planning!$E1495))</f>
        <v>15.399999999999999</v>
      </c>
      <c r="J1495" s="16">
        <f>IF(COUNTIFS($C:$C,B1495)&gt;1,SUMIFS('Sales Hx'!$S:$S,'Sales Hx'!$B:$B,_xlfn.XLOOKUP(B1495,C:C,B:B),'Sales Hx'!$D:$D,E1495),SUMIFS('Sales Hx'!$S:$S,'Sales Hx'!$B:$B,$B1495,'Sales Hx'!$D:$D,$E1495))</f>
        <v>0.28618421052631582</v>
      </c>
      <c r="K1495" s="16">
        <f t="shared" si="129"/>
        <v>5.0649350649350655</v>
      </c>
      <c r="L1495" s="12">
        <f>IF(M1495&lt;&gt;"",M1495,IF(COUNTIFS($C:$C,B1495)&gt;1,SUMIFS('Sales Hx'!V:V,'Sales Hx'!$B:$B,_xlfn.XLOOKUP(B1495,C:C,B:B),'Sales Hx'!$D:$D,$E1495),SUMIFS('Sales Hx'!V:V,'Sales Hx'!$B:$B,$B1495,'Sales Hx'!$D:$D,$E1495)))</f>
        <v>0</v>
      </c>
      <c r="M1495" s="12">
        <v>0</v>
      </c>
      <c r="N1495" s="15">
        <f t="shared" si="125"/>
        <v>0.28618421052631582</v>
      </c>
      <c r="O1495" s="21">
        <f t="shared" si="128"/>
        <v>0</v>
      </c>
      <c r="P1495" s="24">
        <v>9.8000000000000004E-2</v>
      </c>
      <c r="Q1495" s="18">
        <f t="shared" si="126"/>
        <v>0</v>
      </c>
      <c r="R1495" s="2">
        <v>1</v>
      </c>
      <c r="S1495" s="2">
        <v>120</v>
      </c>
      <c r="T1495" s="2" t="s">
        <v>4647</v>
      </c>
      <c r="U1495" s="28">
        <f>IF(G1495=0,"",_xlfn.MINIFS('PO Details'!$I:$I,'PO Details'!$D:$D,Planning!$B1495,'PO Details'!$L:$L,Planning!$E1495))</f>
        <v>45474</v>
      </c>
      <c r="V1495" s="29" t="s">
        <v>4640</v>
      </c>
      <c r="W1495" t="str">
        <f t="shared" si="127"/>
        <v/>
      </c>
      <c r="X1495" s="2">
        <v>120</v>
      </c>
    </row>
    <row r="1496" spans="1:24" x14ac:dyDescent="0.25">
      <c r="A1496" s="11" t="s">
        <v>4616</v>
      </c>
      <c r="B1496" s="22" t="s">
        <v>180</v>
      </c>
      <c r="C1496" s="22"/>
      <c r="D1496" s="22" t="s">
        <v>181</v>
      </c>
      <c r="E1496" s="31" t="s">
        <v>4746</v>
      </c>
      <c r="F1496" s="12">
        <f>SUMIFS('Inventory Details'!$H:$H,'Inventory Details'!$B:$B,$B1496,'Inventory Details'!$E:$E,$E1496)</f>
        <v>47</v>
      </c>
      <c r="G1496" s="12">
        <f>SUMIFS('PO Details'!$H:$H,'PO Details'!$D:$D,Planning!$B1496,'PO Details'!$L:$L,$E1496)</f>
        <v>0</v>
      </c>
      <c r="H1496" s="12">
        <f>SUMIFS('SO Details'!$G:$G,'SO Details'!$D:$D,Planning!$B1496,'SO Details'!$K:$K,$E1496)</f>
        <v>7</v>
      </c>
      <c r="I1496" s="20">
        <f>IF(COUNTIFS($C:$C,B1496)&gt;1,SUMIFS('Sales Hx'!$Q:$Q,'Sales Hx'!$B:$B,_xlfn.XLOOKUP(B1496,C:C,B:B),'Sales Hx'!$D:$D,Planning!$E1496),SUMIFS('Sales Hx'!$Q:$Q,'Sales Hx'!$B:$B,Planning!$B1496,'Sales Hx'!$D:$D,Planning!$E1496))</f>
        <v>25.2</v>
      </c>
      <c r="J1496" s="16">
        <f>IF(COUNTIFS($C:$C,B1496)&gt;1,SUMIFS('Sales Hx'!$S:$S,'Sales Hx'!$B:$B,_xlfn.XLOOKUP(B1496,C:C,B:B),'Sales Hx'!$D:$D,E1496),SUMIFS('Sales Hx'!$S:$S,'Sales Hx'!$B:$B,$B1496,'Sales Hx'!$D:$D,$E1496))</f>
        <v>0.30322966507177035</v>
      </c>
      <c r="K1496" s="16">
        <f t="shared" si="129"/>
        <v>1.8650793650793651</v>
      </c>
      <c r="L1496" s="12">
        <f>IF(M1496&lt;&gt;"",M1496,IF(COUNTIFS($C:$C,B1496)&gt;1,SUMIFS('Sales Hx'!V:V,'Sales Hx'!$B:$B,_xlfn.XLOOKUP(B1496,C:C,B:B),'Sales Hx'!$D:$D,$E1496),SUMIFS('Sales Hx'!V:V,'Sales Hx'!$B:$B,$B1496,'Sales Hx'!$D:$D,$E1496)))</f>
        <v>0</v>
      </c>
      <c r="M1496" s="12">
        <v>0</v>
      </c>
      <c r="N1496" s="15">
        <f t="shared" si="125"/>
        <v>0.30322966507177035</v>
      </c>
      <c r="O1496" s="21">
        <f t="shared" si="128"/>
        <v>0</v>
      </c>
      <c r="P1496" s="24">
        <v>9.8000000000000004E-2</v>
      </c>
      <c r="Q1496" s="18">
        <f t="shared" si="126"/>
        <v>0</v>
      </c>
      <c r="R1496" s="2">
        <v>1</v>
      </c>
      <c r="S1496" s="2">
        <v>120</v>
      </c>
      <c r="T1496" s="2" t="s">
        <v>4647</v>
      </c>
      <c r="U1496" s="28" t="str">
        <f>IF(G1496=0,"",_xlfn.MINIFS('PO Details'!$I:$I,'PO Details'!$D:$D,Planning!$B1496,'PO Details'!$L:$L,Planning!$E1496))</f>
        <v/>
      </c>
      <c r="V1496" s="29" t="s">
        <v>4640</v>
      </c>
      <c r="W1496" t="str">
        <f t="shared" si="127"/>
        <v/>
      </c>
      <c r="X1496" s="2">
        <v>120</v>
      </c>
    </row>
    <row r="1497" spans="1:24" x14ac:dyDescent="0.25">
      <c r="A1497" s="11" t="s">
        <v>4616</v>
      </c>
      <c r="B1497" s="22" t="s">
        <v>180</v>
      </c>
      <c r="C1497" s="22"/>
      <c r="D1497" s="22" t="s">
        <v>181</v>
      </c>
      <c r="E1497" s="31" t="s">
        <v>109</v>
      </c>
      <c r="F1497" s="12">
        <f>SUMIFS('Inventory Details'!$H:$H,'Inventory Details'!$B:$B,$B1497,'Inventory Details'!$E:$E,$E1497)</f>
        <v>4</v>
      </c>
      <c r="G1497" s="12">
        <f>SUMIFS('PO Details'!$H:$H,'PO Details'!$D:$D,Planning!$B1497,'PO Details'!$L:$L,$E1497)</f>
        <v>35</v>
      </c>
      <c r="H1497" s="12">
        <f>SUMIFS('SO Details'!$G:$G,'SO Details'!$D:$D,Planning!$B1497,'SO Details'!$K:$K,$E1497)</f>
        <v>0</v>
      </c>
      <c r="I1497" s="20">
        <f>IF(COUNTIFS($C:$C,B1497)&gt;1,SUMIFS('Sales Hx'!$Q:$Q,'Sales Hx'!$B:$B,_xlfn.XLOOKUP(B1497,C:C,B:B),'Sales Hx'!$D:$D,Planning!$E1497),SUMIFS('Sales Hx'!$Q:$Q,'Sales Hx'!$B:$B,Planning!$B1497,'Sales Hx'!$D:$D,Planning!$E1497))</f>
        <v>8.3999999999999986</v>
      </c>
      <c r="J1497" s="16">
        <f>IF(COUNTIFS($C:$C,B1497)&gt;1,SUMIFS('Sales Hx'!$S:$S,'Sales Hx'!$B:$B,_xlfn.XLOOKUP(B1497,C:C,B:B),'Sales Hx'!$D:$D,E1497),SUMIFS('Sales Hx'!$S:$S,'Sales Hx'!$B:$B,$B1497,'Sales Hx'!$D:$D,$E1497))</f>
        <v>0.2013157894736842</v>
      </c>
      <c r="K1497" s="16">
        <f t="shared" si="129"/>
        <v>4.6428571428571432</v>
      </c>
      <c r="L1497" s="12">
        <f>IF(M1497&lt;&gt;"",M1497,IF(COUNTIFS($C:$C,B1497)&gt;1,SUMIFS('Sales Hx'!V:V,'Sales Hx'!$B:$B,_xlfn.XLOOKUP(B1497,C:C,B:B),'Sales Hx'!$D:$D,$E1497),SUMIFS('Sales Hx'!V:V,'Sales Hx'!$B:$B,$B1497,'Sales Hx'!$D:$D,$E1497)))</f>
        <v>0</v>
      </c>
      <c r="M1497" s="12">
        <v>0</v>
      </c>
      <c r="N1497" s="15">
        <f t="shared" si="125"/>
        <v>0.2013157894736842</v>
      </c>
      <c r="O1497" s="21">
        <f t="shared" si="128"/>
        <v>0</v>
      </c>
      <c r="P1497" s="24">
        <v>9.8000000000000004E-2</v>
      </c>
      <c r="Q1497" s="18">
        <f t="shared" si="126"/>
        <v>0</v>
      </c>
      <c r="R1497" s="2">
        <v>1</v>
      </c>
      <c r="S1497" s="2">
        <v>120</v>
      </c>
      <c r="T1497" s="2" t="s">
        <v>4647</v>
      </c>
      <c r="U1497" s="28">
        <f>IF(G1497=0,"",_xlfn.MINIFS('PO Details'!$I:$I,'PO Details'!$D:$D,Planning!$B1497,'PO Details'!$L:$L,Planning!$E1497))</f>
        <v>45458</v>
      </c>
      <c r="V1497" s="29" t="s">
        <v>4640</v>
      </c>
      <c r="W1497" t="str">
        <f t="shared" si="127"/>
        <v/>
      </c>
      <c r="X1497" s="2">
        <v>120</v>
      </c>
    </row>
    <row r="1498" spans="1:24" x14ac:dyDescent="0.25">
      <c r="A1498" s="11" t="s">
        <v>4616</v>
      </c>
      <c r="B1498" s="22" t="s">
        <v>180</v>
      </c>
      <c r="C1498" s="22"/>
      <c r="D1498" s="22" t="s">
        <v>181</v>
      </c>
      <c r="E1498" s="31" t="s">
        <v>106</v>
      </c>
      <c r="F1498" s="12">
        <f>SUMIFS('Inventory Details'!$H:$H,'Inventory Details'!$B:$B,$B1498,'Inventory Details'!$E:$E,$E1498)</f>
        <v>0</v>
      </c>
      <c r="G1498" s="12">
        <f>SUMIFS('PO Details'!$H:$H,'PO Details'!$D:$D,Planning!$B1498,'PO Details'!$L:$L,$E1498)</f>
        <v>50</v>
      </c>
      <c r="H1498" s="12">
        <f>SUMIFS('SO Details'!$G:$G,'SO Details'!$D:$D,Planning!$B1498,'SO Details'!$K:$K,$E1498)</f>
        <v>0</v>
      </c>
      <c r="I1498" s="20">
        <f>IF(COUNTIFS($C:$C,B1498)&gt;1,SUMIFS('Sales Hx'!$Q:$Q,'Sales Hx'!$B:$B,_xlfn.XLOOKUP(B1498,C:C,B:B),'Sales Hx'!$D:$D,Planning!$E1498),SUMIFS('Sales Hx'!$Q:$Q,'Sales Hx'!$B:$B,Planning!$B1498,'Sales Hx'!$D:$D,Planning!$E1498))</f>
        <v>19.599999999999998</v>
      </c>
      <c r="J1498" s="16">
        <f>IF(COUNTIFS($C:$C,B1498)&gt;1,SUMIFS('Sales Hx'!$S:$S,'Sales Hx'!$B:$B,_xlfn.XLOOKUP(B1498,C:C,B:B),'Sales Hx'!$D:$D,E1498),SUMIFS('Sales Hx'!$S:$S,'Sales Hx'!$B:$B,$B1498,'Sales Hx'!$D:$D,$E1498))</f>
        <v>0.3432017543859649</v>
      </c>
      <c r="K1498" s="16">
        <f t="shared" si="129"/>
        <v>2.5510204081632657</v>
      </c>
      <c r="L1498" s="12">
        <f>IF(M1498&lt;&gt;"",M1498,IF(COUNTIFS($C:$C,B1498)&gt;1,SUMIFS('Sales Hx'!V:V,'Sales Hx'!$B:$B,_xlfn.XLOOKUP(B1498,C:C,B:B),'Sales Hx'!$D:$D,$E1498),SUMIFS('Sales Hx'!V:V,'Sales Hx'!$B:$B,$B1498,'Sales Hx'!$D:$D,$E1498)))</f>
        <v>0</v>
      </c>
      <c r="M1498" s="12">
        <v>0</v>
      </c>
      <c r="N1498" s="15">
        <f t="shared" si="125"/>
        <v>0.3432017543859649</v>
      </c>
      <c r="O1498" s="21">
        <f t="shared" si="128"/>
        <v>0</v>
      </c>
      <c r="P1498" s="24">
        <v>9.8000000000000004E-2</v>
      </c>
      <c r="Q1498" s="18">
        <f t="shared" si="126"/>
        <v>0</v>
      </c>
      <c r="R1498" s="2">
        <v>1</v>
      </c>
      <c r="S1498" s="2">
        <v>120</v>
      </c>
      <c r="T1498" s="2" t="s">
        <v>4647</v>
      </c>
      <c r="U1498" s="28">
        <f>IF(G1498=0,"",_xlfn.MINIFS('PO Details'!$I:$I,'PO Details'!$D:$D,Planning!$B1498,'PO Details'!$L:$L,Planning!$E1498))</f>
        <v>45458</v>
      </c>
      <c r="V1498" s="29" t="s">
        <v>4640</v>
      </c>
      <c r="W1498" t="str">
        <f t="shared" si="127"/>
        <v/>
      </c>
      <c r="X1498" s="2">
        <v>120</v>
      </c>
    </row>
    <row r="1499" spans="1:24" x14ac:dyDescent="0.25">
      <c r="A1499" s="11" t="s">
        <v>4616</v>
      </c>
      <c r="B1499" s="22" t="s">
        <v>180</v>
      </c>
      <c r="C1499" s="22"/>
      <c r="D1499" s="22" t="s">
        <v>181</v>
      </c>
      <c r="E1499" s="31" t="s">
        <v>119</v>
      </c>
      <c r="F1499" s="12">
        <f>SUMIFS('Inventory Details'!$H:$H,'Inventory Details'!$B:$B,$B1499,'Inventory Details'!$E:$E,$E1499)</f>
        <v>0</v>
      </c>
      <c r="G1499" s="12">
        <f>SUMIFS('PO Details'!$H:$H,'PO Details'!$D:$D,Planning!$B1499,'PO Details'!$L:$L,$E1499)</f>
        <v>10</v>
      </c>
      <c r="H1499" s="12">
        <f>SUMIFS('SO Details'!$G:$G,'SO Details'!$D:$D,Planning!$B1499,'SO Details'!$K:$K,$E1499)</f>
        <v>0</v>
      </c>
      <c r="I1499" s="20">
        <f>IF(COUNTIFS($C:$C,B1499)&gt;1,SUMIFS('Sales Hx'!$Q:$Q,'Sales Hx'!$B:$B,_xlfn.XLOOKUP(B1499,C:C,B:B),'Sales Hx'!$D:$D,Planning!$E1499),SUMIFS('Sales Hx'!$Q:$Q,'Sales Hx'!$B:$B,Planning!$B1499,'Sales Hx'!$D:$D,Planning!$E1499))</f>
        <v>0</v>
      </c>
      <c r="J1499" s="16">
        <f>IF(COUNTIFS($C:$C,B1499)&gt;1,SUMIFS('Sales Hx'!$S:$S,'Sales Hx'!$B:$B,_xlfn.XLOOKUP(B1499,C:C,B:B),'Sales Hx'!$D:$D,E1499),SUMIFS('Sales Hx'!$S:$S,'Sales Hx'!$B:$B,$B1499,'Sales Hx'!$D:$D,$E1499))</f>
        <v>0</v>
      </c>
      <c r="K1499" s="16">
        <f t="shared" si="129"/>
        <v>0</v>
      </c>
      <c r="L1499" s="12">
        <f>IF(M1499&lt;&gt;"",M1499,IF(COUNTIFS($C:$C,B1499)&gt;1,SUMIFS('Sales Hx'!V:V,'Sales Hx'!$B:$B,_xlfn.XLOOKUP(B1499,C:C,B:B),'Sales Hx'!$D:$D,$E1499),SUMIFS('Sales Hx'!V:V,'Sales Hx'!$B:$B,$B1499,'Sales Hx'!$D:$D,$E1499)))</f>
        <v>0</v>
      </c>
      <c r="M1499" s="12">
        <v>0</v>
      </c>
      <c r="N1499" s="15">
        <f t="shared" si="125"/>
        <v>0</v>
      </c>
      <c r="O1499" s="21">
        <f t="shared" si="128"/>
        <v>0</v>
      </c>
      <c r="P1499" s="24">
        <v>9.8000000000000004E-2</v>
      </c>
      <c r="Q1499" s="18">
        <f t="shared" si="126"/>
        <v>0</v>
      </c>
      <c r="R1499" s="2">
        <v>1</v>
      </c>
      <c r="S1499" s="2">
        <v>120</v>
      </c>
      <c r="T1499" s="2" t="s">
        <v>4647</v>
      </c>
      <c r="U1499" s="28">
        <f>IF(G1499=0,"",_xlfn.MINIFS('PO Details'!$I:$I,'PO Details'!$D:$D,Planning!$B1499,'PO Details'!$L:$L,Planning!$E1499))</f>
        <v>45443</v>
      </c>
      <c r="V1499" s="29" t="s">
        <v>4640</v>
      </c>
      <c r="W1499" t="str">
        <f t="shared" si="127"/>
        <v/>
      </c>
      <c r="X1499" s="2">
        <v>120</v>
      </c>
    </row>
    <row r="1500" spans="1:24" x14ac:dyDescent="0.25">
      <c r="A1500" s="11" t="s">
        <v>4616</v>
      </c>
      <c r="B1500" s="22" t="s">
        <v>180</v>
      </c>
      <c r="C1500" s="22"/>
      <c r="D1500" s="22" t="s">
        <v>181</v>
      </c>
      <c r="E1500" s="31" t="s">
        <v>15</v>
      </c>
      <c r="F1500" s="12">
        <f>SUMIFS('Inventory Details'!$H:$H,'Inventory Details'!$B:$B,$B1500,'Inventory Details'!$E:$E,$E1500)</f>
        <v>0</v>
      </c>
      <c r="G1500" s="12">
        <f>SUMIFS('PO Details'!$H:$H,'PO Details'!$D:$D,Planning!$B1500,'PO Details'!$L:$L,$E1500)</f>
        <v>0</v>
      </c>
      <c r="H1500" s="12">
        <f>SUMIFS('SO Details'!$G:$G,'SO Details'!$D:$D,Planning!$B1500,'SO Details'!$K:$K,$E1500)</f>
        <v>20</v>
      </c>
      <c r="I1500" s="20">
        <f>IF(COUNTIFS($C:$C,B1500)&gt;1,SUMIFS('Sales Hx'!$Q:$Q,'Sales Hx'!$B:$B,_xlfn.XLOOKUP(B1500,C:C,B:B),'Sales Hx'!$D:$D,Planning!$E1500),SUMIFS('Sales Hx'!$Q:$Q,'Sales Hx'!$B:$B,Planning!$B1500,'Sales Hx'!$D:$D,Planning!$E1500))</f>
        <v>0</v>
      </c>
      <c r="J1500" s="16">
        <f>IF(COUNTIFS($C:$C,B1500)&gt;1,SUMIFS('Sales Hx'!$S:$S,'Sales Hx'!$B:$B,_xlfn.XLOOKUP(B1500,C:C,B:B),'Sales Hx'!$D:$D,E1500),SUMIFS('Sales Hx'!$S:$S,'Sales Hx'!$B:$B,$B1500,'Sales Hx'!$D:$D,$E1500))</f>
        <v>0.92105263157894746</v>
      </c>
      <c r="K1500" s="16">
        <f t="shared" si="129"/>
        <v>0</v>
      </c>
      <c r="L1500" s="12">
        <f>IF(M1500&lt;&gt;"",M1500,IF(COUNTIFS($C:$C,B1500)&gt;1,SUMIFS('Sales Hx'!V:V,'Sales Hx'!$B:$B,_xlfn.XLOOKUP(B1500,C:C,B:B),'Sales Hx'!$D:$D,$E1500),SUMIFS('Sales Hx'!V:V,'Sales Hx'!$B:$B,$B1500,'Sales Hx'!$D:$D,$E1500)))</f>
        <v>0</v>
      </c>
      <c r="M1500" s="12">
        <v>0</v>
      </c>
      <c r="N1500" s="15">
        <f t="shared" si="125"/>
        <v>0.92105263157894746</v>
      </c>
      <c r="O1500" s="21">
        <f t="shared" si="128"/>
        <v>131</v>
      </c>
      <c r="P1500" s="24">
        <v>9.8000000000000004E-2</v>
      </c>
      <c r="Q1500" s="18">
        <f t="shared" si="126"/>
        <v>12.838000000000001</v>
      </c>
      <c r="R1500" s="2">
        <v>1</v>
      </c>
      <c r="S1500" s="2">
        <v>120</v>
      </c>
      <c r="T1500" s="2" t="s">
        <v>4647</v>
      </c>
      <c r="U1500" s="28" t="str">
        <f>IF(G1500=0,"",_xlfn.MINIFS('PO Details'!$I:$I,'PO Details'!$D:$D,Planning!$B1500,'PO Details'!$L:$L,Planning!$E1500))</f>
        <v/>
      </c>
      <c r="V1500" s="29" t="s">
        <v>4640</v>
      </c>
      <c r="W1500" t="str">
        <f t="shared" si="127"/>
        <v/>
      </c>
      <c r="X1500" s="2">
        <v>120</v>
      </c>
    </row>
    <row r="1501" spans="1:24" x14ac:dyDescent="0.25">
      <c r="A1501" s="11" t="s">
        <v>4616</v>
      </c>
      <c r="B1501" s="22" t="s">
        <v>182</v>
      </c>
      <c r="C1501" s="22"/>
      <c r="D1501" s="22" t="s">
        <v>183</v>
      </c>
      <c r="E1501" s="31" t="s">
        <v>820</v>
      </c>
      <c r="F1501" s="12">
        <f>SUMIFS('Inventory Details'!$H:$H,'Inventory Details'!$B:$B,$B1501,'Inventory Details'!$E:$E,$E1501)</f>
        <v>0</v>
      </c>
      <c r="G1501" s="12">
        <f>SUMIFS('PO Details'!$H:$H,'PO Details'!$D:$D,Planning!$B1501,'PO Details'!$L:$L,$E1501)</f>
        <v>25</v>
      </c>
      <c r="H1501" s="12">
        <f>SUMIFS('SO Details'!$G:$G,'SO Details'!$D:$D,Planning!$B1501,'SO Details'!$K:$K,$E1501)</f>
        <v>0</v>
      </c>
      <c r="I1501" s="20">
        <f>IF(COUNTIFS($C:$C,B1501)&gt;1,SUMIFS('Sales Hx'!$Q:$Q,'Sales Hx'!$B:$B,_xlfn.XLOOKUP(B1501,C:C,B:B),'Sales Hx'!$D:$D,Planning!$E1501),SUMIFS('Sales Hx'!$Q:$Q,'Sales Hx'!$B:$B,Planning!$B1501,'Sales Hx'!$D:$D,Planning!$E1501))</f>
        <v>1.4</v>
      </c>
      <c r="J1501" s="16">
        <f>IF(COUNTIFS($C:$C,B1501)&gt;1,SUMIFS('Sales Hx'!$S:$S,'Sales Hx'!$B:$B,_xlfn.XLOOKUP(B1501,C:C,B:B),'Sales Hx'!$D:$D,E1501),SUMIFS('Sales Hx'!$S:$S,'Sales Hx'!$B:$B,$B1501,'Sales Hx'!$D:$D,$E1501))</f>
        <v>5.5921052631578948E-2</v>
      </c>
      <c r="K1501" s="16">
        <f t="shared" si="129"/>
        <v>17.857142857142858</v>
      </c>
      <c r="L1501" s="12">
        <f>IF(M1501&lt;&gt;"",M1501,IF(COUNTIFS($C:$C,B1501)&gt;1,SUMIFS('Sales Hx'!V:V,'Sales Hx'!$B:$B,_xlfn.XLOOKUP(B1501,C:C,B:B),'Sales Hx'!$D:$D,$E1501),SUMIFS('Sales Hx'!V:V,'Sales Hx'!$B:$B,$B1501,'Sales Hx'!$D:$D,$E1501)))</f>
        <v>0</v>
      </c>
      <c r="M1501" s="12">
        <v>0</v>
      </c>
      <c r="N1501" s="15">
        <f t="shared" si="125"/>
        <v>5.5921052631578948E-2</v>
      </c>
      <c r="O1501" s="21">
        <f t="shared" si="128"/>
        <v>0</v>
      </c>
      <c r="P1501" s="24">
        <v>9.8000000000000004E-2</v>
      </c>
      <c r="Q1501" s="18">
        <f t="shared" si="126"/>
        <v>0</v>
      </c>
      <c r="R1501" s="2">
        <v>1</v>
      </c>
      <c r="S1501" s="2">
        <v>120</v>
      </c>
      <c r="T1501" s="2" t="s">
        <v>4647</v>
      </c>
      <c r="U1501" s="28">
        <f>IF(G1501=0,"",_xlfn.MINIFS('PO Details'!$I:$I,'PO Details'!$D:$D,Planning!$B1501,'PO Details'!$L:$L,Planning!$E1501))</f>
        <v>45474</v>
      </c>
      <c r="V1501" s="29" t="s">
        <v>4640</v>
      </c>
      <c r="W1501" t="str">
        <f t="shared" si="127"/>
        <v>Max</v>
      </c>
      <c r="X1501" s="2">
        <v>120</v>
      </c>
    </row>
    <row r="1502" spans="1:24" x14ac:dyDescent="0.25">
      <c r="A1502" s="11" t="s">
        <v>4616</v>
      </c>
      <c r="B1502" s="22" t="s">
        <v>182</v>
      </c>
      <c r="C1502" s="22"/>
      <c r="D1502" s="22" t="s">
        <v>183</v>
      </c>
      <c r="E1502" s="31" t="s">
        <v>113</v>
      </c>
      <c r="F1502" s="12">
        <f>SUMIFS('Inventory Details'!$H:$H,'Inventory Details'!$B:$B,$B1502,'Inventory Details'!$E:$E,$E1502)</f>
        <v>15</v>
      </c>
      <c r="G1502" s="12">
        <f>SUMIFS('PO Details'!$H:$H,'PO Details'!$D:$D,Planning!$B1502,'PO Details'!$L:$L,$E1502)</f>
        <v>30</v>
      </c>
      <c r="H1502" s="12">
        <f>SUMIFS('SO Details'!$G:$G,'SO Details'!$D:$D,Planning!$B1502,'SO Details'!$K:$K,$E1502)</f>
        <v>0</v>
      </c>
      <c r="I1502" s="20">
        <f>IF(COUNTIFS($C:$C,B1502)&gt;1,SUMIFS('Sales Hx'!$Q:$Q,'Sales Hx'!$B:$B,_xlfn.XLOOKUP(B1502,C:C,B:B),'Sales Hx'!$D:$D,Planning!$E1502),SUMIFS('Sales Hx'!$Q:$Q,'Sales Hx'!$B:$B,Planning!$B1502,'Sales Hx'!$D:$D,Planning!$E1502))</f>
        <v>14</v>
      </c>
      <c r="J1502" s="16">
        <f>IF(COUNTIFS($C:$C,B1502)&gt;1,SUMIFS('Sales Hx'!$S:$S,'Sales Hx'!$B:$B,_xlfn.XLOOKUP(B1502,C:C,B:B),'Sales Hx'!$D:$D,E1502),SUMIFS('Sales Hx'!$S:$S,'Sales Hx'!$B:$B,$B1502,'Sales Hx'!$D:$D,$E1502))</f>
        <v>0.19325657894736842</v>
      </c>
      <c r="K1502" s="16">
        <f t="shared" si="129"/>
        <v>3.2142857142857144</v>
      </c>
      <c r="L1502" s="12">
        <f>IF(M1502&lt;&gt;"",M1502,IF(COUNTIFS($C:$C,B1502)&gt;1,SUMIFS('Sales Hx'!V:V,'Sales Hx'!$B:$B,_xlfn.XLOOKUP(B1502,C:C,B:B),'Sales Hx'!$D:$D,$E1502),SUMIFS('Sales Hx'!V:V,'Sales Hx'!$B:$B,$B1502,'Sales Hx'!$D:$D,$E1502)))</f>
        <v>0</v>
      </c>
      <c r="M1502" s="12">
        <v>0</v>
      </c>
      <c r="N1502" s="15">
        <f t="shared" si="125"/>
        <v>0.19325657894736842</v>
      </c>
      <c r="O1502" s="21">
        <f t="shared" si="128"/>
        <v>0</v>
      </c>
      <c r="P1502" s="24">
        <v>9.8000000000000004E-2</v>
      </c>
      <c r="Q1502" s="18">
        <f t="shared" si="126"/>
        <v>0</v>
      </c>
      <c r="R1502" s="2">
        <v>1</v>
      </c>
      <c r="S1502" s="2">
        <v>120</v>
      </c>
      <c r="T1502" s="2" t="s">
        <v>4647</v>
      </c>
      <c r="U1502" s="28">
        <f>IF(G1502=0,"",_xlfn.MINIFS('PO Details'!$I:$I,'PO Details'!$D:$D,Planning!$B1502,'PO Details'!$L:$L,Planning!$E1502))</f>
        <v>45474</v>
      </c>
      <c r="V1502" s="29" t="s">
        <v>4640</v>
      </c>
      <c r="W1502" t="str">
        <f t="shared" si="127"/>
        <v/>
      </c>
      <c r="X1502" s="2">
        <v>120</v>
      </c>
    </row>
    <row r="1503" spans="1:24" x14ac:dyDescent="0.25">
      <c r="A1503" s="11" t="s">
        <v>4616</v>
      </c>
      <c r="B1503" s="22" t="s">
        <v>182</v>
      </c>
      <c r="C1503" s="22"/>
      <c r="D1503" s="22" t="s">
        <v>183</v>
      </c>
      <c r="E1503" s="31" t="s">
        <v>4746</v>
      </c>
      <c r="F1503" s="12">
        <f>SUMIFS('Inventory Details'!$H:$H,'Inventory Details'!$B:$B,$B1503,'Inventory Details'!$E:$E,$E1503)</f>
        <v>28</v>
      </c>
      <c r="G1503" s="12">
        <f>SUMIFS('PO Details'!$H:$H,'PO Details'!$D:$D,Planning!$B1503,'PO Details'!$L:$L,$E1503)</f>
        <v>40</v>
      </c>
      <c r="H1503" s="12">
        <f>SUMIFS('SO Details'!$G:$G,'SO Details'!$D:$D,Planning!$B1503,'SO Details'!$K:$K,$E1503)</f>
        <v>0</v>
      </c>
      <c r="I1503" s="20">
        <f>IF(COUNTIFS($C:$C,B1503)&gt;1,SUMIFS('Sales Hx'!$Q:$Q,'Sales Hx'!$B:$B,_xlfn.XLOOKUP(B1503,C:C,B:B),'Sales Hx'!$D:$D,Planning!$E1503),SUMIFS('Sales Hx'!$Q:$Q,'Sales Hx'!$B:$B,Planning!$B1503,'Sales Hx'!$D:$D,Planning!$E1503))</f>
        <v>15.399999999999999</v>
      </c>
      <c r="J1503" s="16">
        <f>IF(COUNTIFS($C:$C,B1503)&gt;1,SUMIFS('Sales Hx'!$S:$S,'Sales Hx'!$B:$B,_xlfn.XLOOKUP(B1503,C:C,B:B),'Sales Hx'!$D:$D,E1503),SUMIFS('Sales Hx'!$S:$S,'Sales Hx'!$B:$B,$B1503,'Sales Hx'!$D:$D,$E1503))</f>
        <v>0.18289473684210525</v>
      </c>
      <c r="K1503" s="16">
        <f t="shared" si="129"/>
        <v>4.4155844155844157</v>
      </c>
      <c r="L1503" s="12">
        <f>IF(M1503&lt;&gt;"",M1503,IF(COUNTIFS($C:$C,B1503)&gt;1,SUMIFS('Sales Hx'!V:V,'Sales Hx'!$B:$B,_xlfn.XLOOKUP(B1503,C:C,B:B),'Sales Hx'!$D:$D,$E1503),SUMIFS('Sales Hx'!V:V,'Sales Hx'!$B:$B,$B1503,'Sales Hx'!$D:$D,$E1503)))</f>
        <v>0</v>
      </c>
      <c r="M1503" s="12">
        <v>0</v>
      </c>
      <c r="N1503" s="15">
        <f t="shared" si="125"/>
        <v>0.18289473684210525</v>
      </c>
      <c r="O1503" s="21">
        <f t="shared" si="128"/>
        <v>0</v>
      </c>
      <c r="P1503" s="24">
        <v>9.8000000000000004E-2</v>
      </c>
      <c r="Q1503" s="18">
        <f t="shared" si="126"/>
        <v>0</v>
      </c>
      <c r="R1503" s="2">
        <v>1</v>
      </c>
      <c r="S1503" s="2">
        <v>120</v>
      </c>
      <c r="T1503" s="2" t="s">
        <v>4647</v>
      </c>
      <c r="U1503" s="28">
        <f>IF(G1503=0,"",_xlfn.MINIFS('PO Details'!$I:$I,'PO Details'!$D:$D,Planning!$B1503,'PO Details'!$L:$L,Planning!$E1503))</f>
        <v>45516</v>
      </c>
      <c r="V1503" s="29" t="s">
        <v>4640</v>
      </c>
      <c r="W1503" t="str">
        <f t="shared" si="127"/>
        <v/>
      </c>
      <c r="X1503" s="2">
        <v>120</v>
      </c>
    </row>
    <row r="1504" spans="1:24" x14ac:dyDescent="0.25">
      <c r="A1504" s="11" t="s">
        <v>4616</v>
      </c>
      <c r="B1504" s="22" t="s">
        <v>182</v>
      </c>
      <c r="C1504" s="22"/>
      <c r="D1504" s="22" t="s">
        <v>183</v>
      </c>
      <c r="E1504" s="31" t="s">
        <v>109</v>
      </c>
      <c r="F1504" s="12">
        <f>SUMIFS('Inventory Details'!$H:$H,'Inventory Details'!$B:$B,$B1504,'Inventory Details'!$E:$E,$E1504)</f>
        <v>0</v>
      </c>
      <c r="G1504" s="12">
        <f>SUMIFS('PO Details'!$H:$H,'PO Details'!$D:$D,Planning!$B1504,'PO Details'!$L:$L,$E1504)</f>
        <v>20</v>
      </c>
      <c r="H1504" s="12">
        <f>SUMIFS('SO Details'!$G:$G,'SO Details'!$D:$D,Planning!$B1504,'SO Details'!$K:$K,$E1504)</f>
        <v>0</v>
      </c>
      <c r="I1504" s="20">
        <f>IF(COUNTIFS($C:$C,B1504)&gt;1,SUMIFS('Sales Hx'!$Q:$Q,'Sales Hx'!$B:$B,_xlfn.XLOOKUP(B1504,C:C,B:B),'Sales Hx'!$D:$D,Planning!$E1504),SUMIFS('Sales Hx'!$Q:$Q,'Sales Hx'!$B:$B,Planning!$B1504,'Sales Hx'!$D:$D,Planning!$E1504))</f>
        <v>5.6</v>
      </c>
      <c r="J1504" s="16">
        <f>IF(COUNTIFS($C:$C,B1504)&gt;1,SUMIFS('Sales Hx'!$S:$S,'Sales Hx'!$B:$B,_xlfn.XLOOKUP(B1504,C:C,B:B),'Sales Hx'!$D:$D,E1504),SUMIFS('Sales Hx'!$S:$S,'Sales Hx'!$B:$B,$B1504,'Sales Hx'!$D:$D,$E1504))</f>
        <v>8.9181286549707597E-2</v>
      </c>
      <c r="K1504" s="16">
        <f t="shared" si="129"/>
        <v>3.5714285714285716</v>
      </c>
      <c r="L1504" s="12">
        <f>IF(M1504&lt;&gt;"",M1504,IF(COUNTIFS($C:$C,B1504)&gt;1,SUMIFS('Sales Hx'!V:V,'Sales Hx'!$B:$B,_xlfn.XLOOKUP(B1504,C:C,B:B),'Sales Hx'!$D:$D,$E1504),SUMIFS('Sales Hx'!V:V,'Sales Hx'!$B:$B,$B1504,'Sales Hx'!$D:$D,$E1504)))</f>
        <v>0</v>
      </c>
      <c r="M1504" s="12">
        <v>0</v>
      </c>
      <c r="N1504" s="15">
        <f t="shared" si="125"/>
        <v>8.9181286549707597E-2</v>
      </c>
      <c r="O1504" s="21">
        <f t="shared" si="128"/>
        <v>0</v>
      </c>
      <c r="P1504" s="24">
        <v>9.8000000000000004E-2</v>
      </c>
      <c r="Q1504" s="18">
        <f t="shared" si="126"/>
        <v>0</v>
      </c>
      <c r="R1504" s="2">
        <v>1</v>
      </c>
      <c r="S1504" s="2">
        <v>120</v>
      </c>
      <c r="T1504" s="2" t="s">
        <v>4647</v>
      </c>
      <c r="U1504" s="28">
        <f>IF(G1504=0,"",_xlfn.MINIFS('PO Details'!$I:$I,'PO Details'!$D:$D,Planning!$B1504,'PO Details'!$L:$L,Planning!$E1504))</f>
        <v>45458</v>
      </c>
      <c r="V1504" s="29" t="s">
        <v>4640</v>
      </c>
      <c r="W1504" t="str">
        <f t="shared" si="127"/>
        <v/>
      </c>
      <c r="X1504" s="2">
        <v>120</v>
      </c>
    </row>
    <row r="1505" spans="1:24" x14ac:dyDescent="0.25">
      <c r="A1505" s="11" t="s">
        <v>4616</v>
      </c>
      <c r="B1505" s="22" t="s">
        <v>182</v>
      </c>
      <c r="C1505" s="22"/>
      <c r="D1505" s="22" t="s">
        <v>183</v>
      </c>
      <c r="E1505" s="31" t="s">
        <v>106</v>
      </c>
      <c r="F1505" s="12">
        <f>SUMIFS('Inventory Details'!$H:$H,'Inventory Details'!$B:$B,$B1505,'Inventory Details'!$E:$E,$E1505)</f>
        <v>4</v>
      </c>
      <c r="G1505" s="12">
        <f>SUMIFS('PO Details'!$H:$H,'PO Details'!$D:$D,Planning!$B1505,'PO Details'!$L:$L,$E1505)</f>
        <v>25</v>
      </c>
      <c r="H1505" s="12">
        <f>SUMIFS('SO Details'!$G:$G,'SO Details'!$D:$D,Planning!$B1505,'SO Details'!$K:$K,$E1505)</f>
        <v>5</v>
      </c>
      <c r="I1505" s="20">
        <f>IF(COUNTIFS($C:$C,B1505)&gt;1,SUMIFS('Sales Hx'!$Q:$Q,'Sales Hx'!$B:$B,_xlfn.XLOOKUP(B1505,C:C,B:B),'Sales Hx'!$D:$D,Planning!$E1505),SUMIFS('Sales Hx'!$Q:$Q,'Sales Hx'!$B:$B,Planning!$B1505,'Sales Hx'!$D:$D,Planning!$E1505))</f>
        <v>8.3999999999999986</v>
      </c>
      <c r="J1505" s="16">
        <f>IF(COUNTIFS($C:$C,B1505)&gt;1,SUMIFS('Sales Hx'!$S:$S,'Sales Hx'!$B:$B,_xlfn.XLOOKUP(B1505,C:C,B:B),'Sales Hx'!$D:$D,E1505),SUMIFS('Sales Hx'!$S:$S,'Sales Hx'!$B:$B,$B1505,'Sales Hx'!$D:$D,$E1505))</f>
        <v>0.18421052631578946</v>
      </c>
      <c r="K1505" s="16">
        <f t="shared" si="129"/>
        <v>3.452380952380953</v>
      </c>
      <c r="L1505" s="12">
        <f>IF(M1505&lt;&gt;"",M1505,IF(COUNTIFS($C:$C,B1505)&gt;1,SUMIFS('Sales Hx'!V:V,'Sales Hx'!$B:$B,_xlfn.XLOOKUP(B1505,C:C,B:B),'Sales Hx'!$D:$D,$E1505),SUMIFS('Sales Hx'!V:V,'Sales Hx'!$B:$B,$B1505,'Sales Hx'!$D:$D,$E1505)))</f>
        <v>0</v>
      </c>
      <c r="M1505" s="12">
        <v>0</v>
      </c>
      <c r="N1505" s="15">
        <f t="shared" si="125"/>
        <v>0.18421052631578946</v>
      </c>
      <c r="O1505" s="21">
        <f t="shared" si="128"/>
        <v>0</v>
      </c>
      <c r="P1505" s="24">
        <v>9.8000000000000004E-2</v>
      </c>
      <c r="Q1505" s="18">
        <f t="shared" si="126"/>
        <v>0</v>
      </c>
      <c r="R1505" s="2">
        <v>1</v>
      </c>
      <c r="S1505" s="2">
        <v>120</v>
      </c>
      <c r="T1505" s="2" t="s">
        <v>4647</v>
      </c>
      <c r="U1505" s="28">
        <f>IF(G1505=0,"",_xlfn.MINIFS('PO Details'!$I:$I,'PO Details'!$D:$D,Planning!$B1505,'PO Details'!$L:$L,Planning!$E1505))</f>
        <v>45458</v>
      </c>
      <c r="V1505" s="29" t="s">
        <v>4640</v>
      </c>
      <c r="W1505" t="str">
        <f t="shared" si="127"/>
        <v/>
      </c>
      <c r="X1505" s="2">
        <v>120</v>
      </c>
    </row>
    <row r="1506" spans="1:24" x14ac:dyDescent="0.25">
      <c r="A1506" s="11" t="s">
        <v>4616</v>
      </c>
      <c r="B1506" s="22" t="s">
        <v>182</v>
      </c>
      <c r="C1506" s="22"/>
      <c r="D1506" s="22" t="s">
        <v>183</v>
      </c>
      <c r="E1506" s="31" t="s">
        <v>119</v>
      </c>
      <c r="F1506" s="12">
        <f>SUMIFS('Inventory Details'!$H:$H,'Inventory Details'!$B:$B,$B1506,'Inventory Details'!$E:$E,$E1506)</f>
        <v>0</v>
      </c>
      <c r="G1506" s="12">
        <f>SUMIFS('PO Details'!$H:$H,'PO Details'!$D:$D,Planning!$B1506,'PO Details'!$L:$L,$E1506)</f>
        <v>10</v>
      </c>
      <c r="H1506" s="12">
        <f>SUMIFS('SO Details'!$G:$G,'SO Details'!$D:$D,Planning!$B1506,'SO Details'!$K:$K,$E1506)</f>
        <v>0</v>
      </c>
      <c r="I1506" s="20">
        <f>IF(COUNTIFS($C:$C,B1506)&gt;1,SUMIFS('Sales Hx'!$Q:$Q,'Sales Hx'!$B:$B,_xlfn.XLOOKUP(B1506,C:C,B:B),'Sales Hx'!$D:$D,Planning!$E1506),SUMIFS('Sales Hx'!$Q:$Q,'Sales Hx'!$B:$B,Planning!$B1506,'Sales Hx'!$D:$D,Planning!$E1506))</f>
        <v>0</v>
      </c>
      <c r="J1506" s="16">
        <f>IF(COUNTIFS($C:$C,B1506)&gt;1,SUMIFS('Sales Hx'!$S:$S,'Sales Hx'!$B:$B,_xlfn.XLOOKUP(B1506,C:C,B:B),'Sales Hx'!$D:$D,E1506),SUMIFS('Sales Hx'!$S:$S,'Sales Hx'!$B:$B,$B1506,'Sales Hx'!$D:$D,$E1506))</f>
        <v>0</v>
      </c>
      <c r="K1506" s="16">
        <f t="shared" si="129"/>
        <v>0</v>
      </c>
      <c r="L1506" s="12">
        <f>IF(M1506&lt;&gt;"",M1506,IF(COUNTIFS($C:$C,B1506)&gt;1,SUMIFS('Sales Hx'!V:V,'Sales Hx'!$B:$B,_xlfn.XLOOKUP(B1506,C:C,B:B),'Sales Hx'!$D:$D,$E1506),SUMIFS('Sales Hx'!V:V,'Sales Hx'!$B:$B,$B1506,'Sales Hx'!$D:$D,$E1506)))</f>
        <v>0</v>
      </c>
      <c r="M1506" s="12">
        <v>0</v>
      </c>
      <c r="N1506" s="15">
        <f t="shared" si="125"/>
        <v>0</v>
      </c>
      <c r="O1506" s="21">
        <f t="shared" si="128"/>
        <v>0</v>
      </c>
      <c r="P1506" s="24">
        <v>9.8000000000000004E-2</v>
      </c>
      <c r="Q1506" s="18">
        <f t="shared" si="126"/>
        <v>0</v>
      </c>
      <c r="R1506" s="2">
        <v>1</v>
      </c>
      <c r="S1506" s="2">
        <v>120</v>
      </c>
      <c r="T1506" s="2" t="s">
        <v>4647</v>
      </c>
      <c r="U1506" s="28">
        <f>IF(G1506=0,"",_xlfn.MINIFS('PO Details'!$I:$I,'PO Details'!$D:$D,Planning!$B1506,'PO Details'!$L:$L,Planning!$E1506))</f>
        <v>45443</v>
      </c>
      <c r="V1506" s="29" t="s">
        <v>4640</v>
      </c>
      <c r="W1506" t="str">
        <f t="shared" si="127"/>
        <v/>
      </c>
      <c r="X1506" s="2">
        <v>120</v>
      </c>
    </row>
    <row r="1507" spans="1:24" x14ac:dyDescent="0.25">
      <c r="A1507" s="11" t="s">
        <v>4616</v>
      </c>
      <c r="B1507" s="22" t="s">
        <v>182</v>
      </c>
      <c r="C1507" s="22"/>
      <c r="D1507" s="22" t="s">
        <v>183</v>
      </c>
      <c r="E1507" s="31" t="s">
        <v>15</v>
      </c>
      <c r="F1507" s="12">
        <f>SUMIFS('Inventory Details'!$H:$H,'Inventory Details'!$B:$B,$B1507,'Inventory Details'!$E:$E,$E1507)</f>
        <v>0</v>
      </c>
      <c r="G1507" s="12">
        <f>SUMIFS('PO Details'!$H:$H,'PO Details'!$D:$D,Planning!$B1507,'PO Details'!$L:$L,$E1507)</f>
        <v>0</v>
      </c>
      <c r="H1507" s="12">
        <f>SUMIFS('SO Details'!$G:$G,'SO Details'!$D:$D,Planning!$B1507,'SO Details'!$K:$K,$E1507)</f>
        <v>20</v>
      </c>
      <c r="I1507" s="20">
        <f>IF(COUNTIFS($C:$C,B1507)&gt;1,SUMIFS('Sales Hx'!$Q:$Q,'Sales Hx'!$B:$B,_xlfn.XLOOKUP(B1507,C:C,B:B),'Sales Hx'!$D:$D,Planning!$E1507),SUMIFS('Sales Hx'!$Q:$Q,'Sales Hx'!$B:$B,Planning!$B1507,'Sales Hx'!$D:$D,Planning!$E1507))</f>
        <v>0</v>
      </c>
      <c r="J1507" s="16">
        <f>IF(COUNTIFS($C:$C,B1507)&gt;1,SUMIFS('Sales Hx'!$S:$S,'Sales Hx'!$B:$B,_xlfn.XLOOKUP(B1507,C:C,B:B),'Sales Hx'!$D:$D,E1507),SUMIFS('Sales Hx'!$S:$S,'Sales Hx'!$B:$B,$B1507,'Sales Hx'!$D:$D,$E1507))</f>
        <v>0.92105263157894746</v>
      </c>
      <c r="K1507" s="16">
        <f t="shared" si="129"/>
        <v>0</v>
      </c>
      <c r="L1507" s="12">
        <f>IF(M1507&lt;&gt;"",M1507,IF(COUNTIFS($C:$C,B1507)&gt;1,SUMIFS('Sales Hx'!V:V,'Sales Hx'!$B:$B,_xlfn.XLOOKUP(B1507,C:C,B:B),'Sales Hx'!$D:$D,$E1507),SUMIFS('Sales Hx'!V:V,'Sales Hx'!$B:$B,$B1507,'Sales Hx'!$D:$D,$E1507)))</f>
        <v>0</v>
      </c>
      <c r="M1507" s="12">
        <v>0</v>
      </c>
      <c r="N1507" s="15">
        <f t="shared" si="125"/>
        <v>0.92105263157894746</v>
      </c>
      <c r="O1507" s="21">
        <f t="shared" si="128"/>
        <v>131</v>
      </c>
      <c r="P1507" s="24">
        <v>9.8000000000000004E-2</v>
      </c>
      <c r="Q1507" s="18">
        <f t="shared" si="126"/>
        <v>12.838000000000001</v>
      </c>
      <c r="R1507" s="2">
        <v>1</v>
      </c>
      <c r="S1507" s="2">
        <v>120</v>
      </c>
      <c r="T1507" s="2" t="s">
        <v>4647</v>
      </c>
      <c r="U1507" s="28" t="str">
        <f>IF(G1507=0,"",_xlfn.MINIFS('PO Details'!$I:$I,'PO Details'!$D:$D,Planning!$B1507,'PO Details'!$L:$L,Planning!$E1507))</f>
        <v/>
      </c>
      <c r="V1507" s="29" t="s">
        <v>4640</v>
      </c>
      <c r="W1507" t="str">
        <f t="shared" si="127"/>
        <v/>
      </c>
      <c r="X1507" s="2">
        <v>120</v>
      </c>
    </row>
    <row r="1508" spans="1:24" x14ac:dyDescent="0.25">
      <c r="A1508" s="11" t="s">
        <v>4616</v>
      </c>
      <c r="B1508" s="22" t="s">
        <v>182</v>
      </c>
      <c r="C1508" s="22"/>
      <c r="D1508" s="22" t="s">
        <v>183</v>
      </c>
      <c r="E1508" s="31" t="s">
        <v>2214</v>
      </c>
      <c r="F1508" s="12">
        <f>SUMIFS('Inventory Details'!$H:$H,'Inventory Details'!$B:$B,$B1508,'Inventory Details'!$E:$E,$E1508)</f>
        <v>0</v>
      </c>
      <c r="G1508" s="12">
        <f>SUMIFS('PO Details'!$H:$H,'PO Details'!$D:$D,Planning!$B1508,'PO Details'!$L:$L,$E1508)</f>
        <v>0</v>
      </c>
      <c r="H1508" s="12">
        <f>SUMIFS('SO Details'!$G:$G,'SO Details'!$D:$D,Planning!$B1508,'SO Details'!$K:$K,$E1508)</f>
        <v>0</v>
      </c>
      <c r="I1508" s="20">
        <f>IF(COUNTIFS($C:$C,B1508)&gt;1,SUMIFS('Sales Hx'!$Q:$Q,'Sales Hx'!$B:$B,_xlfn.XLOOKUP(B1508,C:C,B:B),'Sales Hx'!$D:$D,Planning!$E1508),SUMIFS('Sales Hx'!$Q:$Q,'Sales Hx'!$B:$B,Planning!$B1508,'Sales Hx'!$D:$D,Planning!$E1508))</f>
        <v>0</v>
      </c>
      <c r="J1508" s="16">
        <f>IF(COUNTIFS($C:$C,B1508)&gt;1,SUMIFS('Sales Hx'!$S:$S,'Sales Hx'!$B:$B,_xlfn.XLOOKUP(B1508,C:C,B:B),'Sales Hx'!$D:$D,E1508),SUMIFS('Sales Hx'!$S:$S,'Sales Hx'!$B:$B,$B1508,'Sales Hx'!$D:$D,$E1508))</f>
        <v>4.3859649122807015E-2</v>
      </c>
      <c r="K1508" s="16">
        <f t="shared" si="129"/>
        <v>0</v>
      </c>
      <c r="L1508" s="12">
        <f>IF(M1508&lt;&gt;"",M1508,IF(COUNTIFS($C:$C,B1508)&gt;1,SUMIFS('Sales Hx'!V:V,'Sales Hx'!$B:$B,_xlfn.XLOOKUP(B1508,C:C,B:B),'Sales Hx'!$D:$D,$E1508),SUMIFS('Sales Hx'!V:V,'Sales Hx'!$B:$B,$B1508,'Sales Hx'!$D:$D,$E1508)))</f>
        <v>0</v>
      </c>
      <c r="M1508" s="12">
        <v>0</v>
      </c>
      <c r="N1508" s="15">
        <f t="shared" si="125"/>
        <v>4.3859649122807015E-2</v>
      </c>
      <c r="O1508" s="21">
        <f t="shared" si="128"/>
        <v>5</v>
      </c>
      <c r="P1508" s="24">
        <v>9.8000000000000004E-2</v>
      </c>
      <c r="Q1508" s="18">
        <f t="shared" si="126"/>
        <v>0.49</v>
      </c>
      <c r="R1508" s="2">
        <v>1</v>
      </c>
      <c r="S1508" s="2">
        <v>120</v>
      </c>
      <c r="T1508" s="2" t="s">
        <v>4647</v>
      </c>
      <c r="U1508" s="28" t="str">
        <f>IF(G1508=0,"",_xlfn.MINIFS('PO Details'!$I:$I,'PO Details'!$D:$D,Planning!$B1508,'PO Details'!$L:$L,Planning!$E1508))</f>
        <v/>
      </c>
      <c r="V1508" s="29" t="s">
        <v>4640</v>
      </c>
      <c r="W1508" t="str">
        <f t="shared" si="127"/>
        <v/>
      </c>
      <c r="X1508" s="2">
        <v>120</v>
      </c>
    </row>
    <row r="1509" spans="1:24" x14ac:dyDescent="0.25">
      <c r="A1509" s="11" t="s">
        <v>4619</v>
      </c>
      <c r="B1509" s="22" t="s">
        <v>187</v>
      </c>
      <c r="C1509" s="22"/>
      <c r="D1509" s="22" t="s">
        <v>187</v>
      </c>
      <c r="E1509" s="31" t="s">
        <v>25</v>
      </c>
      <c r="F1509" s="12">
        <f>SUMIFS('Inventory Details'!$H:$H,'Inventory Details'!$B:$B,$B1509,'Inventory Details'!$E:$E,$E1509)</f>
        <v>0</v>
      </c>
      <c r="G1509" s="12">
        <f>SUMIFS('PO Details'!$H:$H,'PO Details'!$D:$D,Planning!$B1509,'PO Details'!$L:$L,$E1509)</f>
        <v>869</v>
      </c>
      <c r="H1509" s="12">
        <f>SUMIFS('SO Details'!$G:$G,'SO Details'!$D:$D,Planning!$B1509,'SO Details'!$K:$K,$E1509)</f>
        <v>0</v>
      </c>
      <c r="I1509" s="20">
        <f>IF(COUNTIFS($C:$C,B1509)&gt;1,SUMIFS('Sales Hx'!$Q:$Q,'Sales Hx'!$B:$B,_xlfn.XLOOKUP(B1509,C:C,B:B),'Sales Hx'!$D:$D,Planning!$E1509),SUMIFS('Sales Hx'!$Q:$Q,'Sales Hx'!$B:$B,Planning!$B1509,'Sales Hx'!$D:$D,Planning!$E1509))</f>
        <v>0</v>
      </c>
      <c r="J1509" s="16">
        <f>IF(COUNTIFS($C:$C,B1509)&gt;1,SUMIFS('Sales Hx'!$S:$S,'Sales Hx'!$B:$B,_xlfn.XLOOKUP(B1509,C:C,B:B),'Sales Hx'!$D:$D,E1509),SUMIFS('Sales Hx'!$S:$S,'Sales Hx'!$B:$B,$B1509,'Sales Hx'!$D:$D,$E1509))</f>
        <v>0</v>
      </c>
      <c r="K1509" s="16">
        <f t="shared" si="129"/>
        <v>0</v>
      </c>
      <c r="L1509" s="12">
        <f>IF(M1509&lt;&gt;"",M1509,IF(COUNTIFS($C:$C,B1509)&gt;1,SUMIFS('Sales Hx'!V:V,'Sales Hx'!$B:$B,_xlfn.XLOOKUP(B1509,C:C,B:B),'Sales Hx'!$D:$D,$E1509),SUMIFS('Sales Hx'!V:V,'Sales Hx'!$B:$B,$B1509,'Sales Hx'!$D:$D,$E1509)))</f>
        <v>0</v>
      </c>
      <c r="M1509" s="12">
        <v>0</v>
      </c>
      <c r="N1509" s="15">
        <f t="shared" si="125"/>
        <v>0</v>
      </c>
      <c r="O1509" s="21">
        <f t="shared" si="128"/>
        <v>0</v>
      </c>
      <c r="P1509" s="24">
        <v>7.7922000000000002</v>
      </c>
      <c r="Q1509" s="18">
        <f t="shared" si="126"/>
        <v>0</v>
      </c>
      <c r="R1509" s="2">
        <v>1</v>
      </c>
      <c r="S1509" s="2">
        <v>120</v>
      </c>
      <c r="T1509" s="2" t="s">
        <v>4647</v>
      </c>
      <c r="U1509" s="28">
        <f>IF(G1509=0,"",_xlfn.MINIFS('PO Details'!$I:$I,'PO Details'!$D:$D,Planning!$B1509,'PO Details'!$L:$L,Planning!$E1509))</f>
        <v>45487</v>
      </c>
      <c r="V1509" s="29" t="s">
        <v>4640</v>
      </c>
      <c r="W1509" t="str">
        <f t="shared" si="127"/>
        <v>Max</v>
      </c>
      <c r="X1509" s="2">
        <v>120</v>
      </c>
    </row>
    <row r="1510" spans="1:24" x14ac:dyDescent="0.25">
      <c r="A1510" s="11"/>
      <c r="B1510" s="22" t="s">
        <v>1399</v>
      </c>
      <c r="C1510" s="22"/>
      <c r="D1510" s="22" t="s">
        <v>1400</v>
      </c>
      <c r="E1510" s="31" t="s">
        <v>108</v>
      </c>
      <c r="F1510" s="12">
        <f>SUMIFS('Inventory Details'!$H:$H,'Inventory Details'!$B:$B,$B1510,'Inventory Details'!$E:$E,$E1510)</f>
        <v>2</v>
      </c>
      <c r="G1510" s="12">
        <f>SUMIFS('PO Details'!$H:$H,'PO Details'!$D:$D,Planning!$B1510,'PO Details'!$L:$L,$E1510)</f>
        <v>0</v>
      </c>
      <c r="H1510" s="12">
        <f>SUMIFS('SO Details'!$G:$G,'SO Details'!$D:$D,Planning!$B1510,'SO Details'!$K:$K,$E1510)</f>
        <v>0</v>
      </c>
      <c r="I1510" s="20">
        <f>IF(COUNTIFS($C:$C,B1510)&gt;1,SUMIFS('Sales Hx'!$Q:$Q,'Sales Hx'!$B:$B,_xlfn.XLOOKUP(B1510,C:C,B:B),'Sales Hx'!$D:$D,Planning!$E1510),SUMIFS('Sales Hx'!$Q:$Q,'Sales Hx'!$B:$B,Planning!$B1510,'Sales Hx'!$D:$D,Planning!$E1510))</f>
        <v>0</v>
      </c>
      <c r="J1510" s="16">
        <f>IF(COUNTIFS($C:$C,B1510)&gt;1,SUMIFS('Sales Hx'!$S:$S,'Sales Hx'!$B:$B,_xlfn.XLOOKUP(B1510,C:C,B:B),'Sales Hx'!$D:$D,E1510),SUMIFS('Sales Hx'!$S:$S,'Sales Hx'!$B:$B,$B1510,'Sales Hx'!$D:$D,$E1510))</f>
        <v>0</v>
      </c>
      <c r="K1510" s="16">
        <f t="shared" si="129"/>
        <v>0</v>
      </c>
      <c r="L1510" s="12">
        <f>IF(M1510&lt;&gt;"",M1510,IF(COUNTIFS($C:$C,B1510)&gt;1,SUMIFS('Sales Hx'!V:V,'Sales Hx'!$B:$B,_xlfn.XLOOKUP(B1510,C:C,B:B),'Sales Hx'!$D:$D,$E1510),SUMIFS('Sales Hx'!V:V,'Sales Hx'!$B:$B,$B1510,'Sales Hx'!$D:$D,$E1510)))</f>
        <v>0</v>
      </c>
      <c r="M1510" s="12">
        <v>0</v>
      </c>
      <c r="N1510" s="15">
        <f t="shared" si="125"/>
        <v>0</v>
      </c>
      <c r="O1510" s="21">
        <f t="shared" si="128"/>
        <v>0</v>
      </c>
      <c r="P1510" s="24">
        <v>0</v>
      </c>
      <c r="Q1510" s="18">
        <f t="shared" ref="Q1510:Q1560" si="130">IFERROR(P1510*O1510,0)</f>
        <v>0</v>
      </c>
      <c r="R1510" s="2">
        <v>1</v>
      </c>
      <c r="S1510" s="2">
        <v>120</v>
      </c>
      <c r="T1510" s="2" t="s">
        <v>4647</v>
      </c>
      <c r="U1510" s="28" t="str">
        <f>IF(G1510=0,"",_xlfn.MINIFS('PO Details'!$I:$I,'PO Details'!$D:$D,Planning!$B1510,'PO Details'!$L:$L,Planning!$E1510))</f>
        <v/>
      </c>
      <c r="V1510" s="29" t="s">
        <v>4640</v>
      </c>
      <c r="W1510" t="str">
        <f t="shared" si="127"/>
        <v>Max</v>
      </c>
      <c r="X1510" s="2">
        <v>120</v>
      </c>
    </row>
    <row r="1511" spans="1:24" x14ac:dyDescent="0.25">
      <c r="A1511" s="11"/>
      <c r="B1511" s="22" t="s">
        <v>1399</v>
      </c>
      <c r="C1511" s="22"/>
      <c r="D1511" s="22" t="s">
        <v>1400</v>
      </c>
      <c r="E1511" s="31" t="s">
        <v>106</v>
      </c>
      <c r="F1511" s="12">
        <f>SUMIFS('Inventory Details'!$H:$H,'Inventory Details'!$B:$B,$B1511,'Inventory Details'!$E:$E,$E1511)</f>
        <v>0</v>
      </c>
      <c r="G1511" s="12">
        <f>SUMIFS('PO Details'!$H:$H,'PO Details'!$D:$D,Planning!$B1511,'PO Details'!$L:$L,$E1511)</f>
        <v>0</v>
      </c>
      <c r="H1511" s="12">
        <f>SUMIFS('SO Details'!$G:$G,'SO Details'!$D:$D,Planning!$B1511,'SO Details'!$K:$K,$E1511)</f>
        <v>0</v>
      </c>
      <c r="I1511" s="20">
        <f>IF(COUNTIFS($C:$C,B1511)&gt;1,SUMIFS('Sales Hx'!$Q:$Q,'Sales Hx'!$B:$B,_xlfn.XLOOKUP(B1511,C:C,B:B),'Sales Hx'!$D:$D,Planning!$E1511),SUMIFS('Sales Hx'!$Q:$Q,'Sales Hx'!$B:$B,Planning!$B1511,'Sales Hx'!$D:$D,Planning!$E1511))</f>
        <v>0</v>
      </c>
      <c r="J1511" s="16">
        <f>IF(COUNTIFS($C:$C,B1511)&gt;1,SUMIFS('Sales Hx'!$S:$S,'Sales Hx'!$B:$B,_xlfn.XLOOKUP(B1511,C:C,B:B),'Sales Hx'!$D:$D,E1511),SUMIFS('Sales Hx'!$S:$S,'Sales Hx'!$B:$B,$B1511,'Sales Hx'!$D:$D,$E1511))</f>
        <v>3.2894736842105261E-2</v>
      </c>
      <c r="K1511" s="16">
        <f t="shared" si="129"/>
        <v>0</v>
      </c>
      <c r="L1511" s="12">
        <f>IF(M1511&lt;&gt;"",M1511,IF(COUNTIFS($C:$C,B1511)&gt;1,SUMIFS('Sales Hx'!V:V,'Sales Hx'!$B:$B,_xlfn.XLOOKUP(B1511,C:C,B:B),'Sales Hx'!$D:$D,$E1511),SUMIFS('Sales Hx'!V:V,'Sales Hx'!$B:$B,$B1511,'Sales Hx'!$D:$D,$E1511)))</f>
        <v>0</v>
      </c>
      <c r="M1511" s="12">
        <v>0</v>
      </c>
      <c r="N1511" s="15">
        <f t="shared" ref="N1511:N1561" si="131">IFERROR(_xlfn.IFNA(J1511*R1511+L1511,"No Sales Hx"),"No Sales HX")</f>
        <v>3.2894736842105261E-2</v>
      </c>
      <c r="O1511" s="21">
        <f t="shared" si="128"/>
        <v>4</v>
      </c>
      <c r="P1511" s="24">
        <v>0</v>
      </c>
      <c r="Q1511" s="18">
        <f t="shared" si="130"/>
        <v>0</v>
      </c>
      <c r="R1511" s="2">
        <v>1</v>
      </c>
      <c r="S1511" s="2">
        <v>120</v>
      </c>
      <c r="T1511" s="2" t="s">
        <v>4647</v>
      </c>
      <c r="U1511" s="28" t="str">
        <f>IF(G1511=0,"",_xlfn.MINIFS('PO Details'!$I:$I,'PO Details'!$D:$D,Planning!$B1511,'PO Details'!$L:$L,Planning!$E1511))</f>
        <v/>
      </c>
      <c r="V1511" s="29" t="s">
        <v>4640</v>
      </c>
      <c r="W1511" t="str">
        <f t="shared" si="127"/>
        <v>Max</v>
      </c>
      <c r="X1511" s="2">
        <v>120</v>
      </c>
    </row>
    <row r="1512" spans="1:24" x14ac:dyDescent="0.25">
      <c r="A1512" s="11"/>
      <c r="B1512" s="22" t="s">
        <v>1401</v>
      </c>
      <c r="C1512" s="22"/>
      <c r="D1512" s="22" t="s">
        <v>1402</v>
      </c>
      <c r="E1512" s="31" t="s">
        <v>106</v>
      </c>
      <c r="F1512" s="12">
        <f>SUMIFS('Inventory Details'!$H:$H,'Inventory Details'!$B:$B,$B1512,'Inventory Details'!$E:$E,$E1512)</f>
        <v>0</v>
      </c>
      <c r="G1512" s="12">
        <f>SUMIFS('PO Details'!$H:$H,'PO Details'!$D:$D,Planning!$B1512,'PO Details'!$L:$L,$E1512)</f>
        <v>0</v>
      </c>
      <c r="H1512" s="12">
        <f>SUMIFS('SO Details'!$G:$G,'SO Details'!$D:$D,Planning!$B1512,'SO Details'!$K:$K,$E1512)</f>
        <v>0</v>
      </c>
      <c r="I1512" s="20">
        <f>IF(COUNTIFS($C:$C,B1512)&gt;1,SUMIFS('Sales Hx'!$Q:$Q,'Sales Hx'!$B:$B,_xlfn.XLOOKUP(B1512,C:C,B:B),'Sales Hx'!$D:$D,Planning!$E1512),SUMIFS('Sales Hx'!$Q:$Q,'Sales Hx'!$B:$B,Planning!$B1512,'Sales Hx'!$D:$D,Planning!$E1512))</f>
        <v>0</v>
      </c>
      <c r="J1512" s="16">
        <f>IF(COUNTIFS($C:$C,B1512)&gt;1,SUMIFS('Sales Hx'!$S:$S,'Sales Hx'!$B:$B,_xlfn.XLOOKUP(B1512,C:C,B:B),'Sales Hx'!$D:$D,E1512),SUMIFS('Sales Hx'!$S:$S,'Sales Hx'!$B:$B,$B1512,'Sales Hx'!$D:$D,$E1512))</f>
        <v>0</v>
      </c>
      <c r="K1512" s="16">
        <f t="shared" si="129"/>
        <v>0</v>
      </c>
      <c r="L1512" s="12">
        <f>IF(M1512&lt;&gt;"",M1512,IF(COUNTIFS($C:$C,B1512)&gt;1,SUMIFS('Sales Hx'!V:V,'Sales Hx'!$B:$B,_xlfn.XLOOKUP(B1512,C:C,B:B),'Sales Hx'!$D:$D,$E1512),SUMIFS('Sales Hx'!V:V,'Sales Hx'!$B:$B,$B1512,'Sales Hx'!$D:$D,$E1512)))</f>
        <v>0</v>
      </c>
      <c r="M1512" s="12">
        <v>0</v>
      </c>
      <c r="N1512" s="15">
        <f t="shared" si="131"/>
        <v>0</v>
      </c>
      <c r="O1512" s="21">
        <f t="shared" si="128"/>
        <v>0</v>
      </c>
      <c r="P1512" s="24">
        <v>0</v>
      </c>
      <c r="Q1512" s="18">
        <f t="shared" si="130"/>
        <v>0</v>
      </c>
      <c r="R1512" s="2">
        <v>1</v>
      </c>
      <c r="S1512" s="2">
        <v>120</v>
      </c>
      <c r="T1512" s="2" t="s">
        <v>4647</v>
      </c>
      <c r="U1512" s="28" t="str">
        <f>IF(G1512=0,"",_xlfn.MINIFS('PO Details'!$I:$I,'PO Details'!$D:$D,Planning!$B1512,'PO Details'!$L:$L,Planning!$E1512))</f>
        <v/>
      </c>
      <c r="V1512" s="29" t="s">
        <v>4640</v>
      </c>
      <c r="W1512" t="str">
        <f t="shared" si="127"/>
        <v>Max</v>
      </c>
      <c r="X1512" s="2">
        <v>120</v>
      </c>
    </row>
    <row r="1513" spans="1:24" x14ac:dyDescent="0.25">
      <c r="A1513" s="11"/>
      <c r="B1513" s="22" t="s">
        <v>1401</v>
      </c>
      <c r="C1513" s="22"/>
      <c r="D1513" s="22" t="s">
        <v>1402</v>
      </c>
      <c r="E1513" s="31" t="s">
        <v>109</v>
      </c>
      <c r="F1513" s="12">
        <f>SUMIFS('Inventory Details'!$H:$H,'Inventory Details'!$B:$B,$B1513,'Inventory Details'!$E:$E,$E1513)</f>
        <v>44</v>
      </c>
      <c r="G1513" s="12">
        <f>SUMIFS('PO Details'!$H:$H,'PO Details'!$D:$D,Planning!$B1513,'PO Details'!$L:$L,$E1513)</f>
        <v>0</v>
      </c>
      <c r="H1513" s="12">
        <f>SUMIFS('SO Details'!$G:$G,'SO Details'!$D:$D,Planning!$B1513,'SO Details'!$K:$K,$E1513)</f>
        <v>0</v>
      </c>
      <c r="I1513" s="20">
        <f>IF(COUNTIFS($C:$C,B1513)&gt;1,SUMIFS('Sales Hx'!$Q:$Q,'Sales Hx'!$B:$B,_xlfn.XLOOKUP(B1513,C:C,B:B),'Sales Hx'!$D:$D,Planning!$E1513),SUMIFS('Sales Hx'!$Q:$Q,'Sales Hx'!$B:$B,Planning!$B1513,'Sales Hx'!$D:$D,Planning!$E1513))</f>
        <v>0</v>
      </c>
      <c r="J1513" s="16">
        <f>IF(COUNTIFS($C:$C,B1513)&gt;1,SUMIFS('Sales Hx'!$S:$S,'Sales Hx'!$B:$B,_xlfn.XLOOKUP(B1513,C:C,B:B),'Sales Hx'!$D:$D,E1513),SUMIFS('Sales Hx'!$S:$S,'Sales Hx'!$B:$B,$B1513,'Sales Hx'!$D:$D,$E1513))</f>
        <v>0</v>
      </c>
      <c r="K1513" s="16">
        <f t="shared" si="129"/>
        <v>0</v>
      </c>
      <c r="L1513" s="12">
        <f>IF(M1513&lt;&gt;"",M1513,IF(COUNTIFS($C:$C,B1513)&gt;1,SUMIFS('Sales Hx'!V:V,'Sales Hx'!$B:$B,_xlfn.XLOOKUP(B1513,C:C,B:B),'Sales Hx'!$D:$D,$E1513),SUMIFS('Sales Hx'!V:V,'Sales Hx'!$B:$B,$B1513,'Sales Hx'!$D:$D,$E1513)))</f>
        <v>0</v>
      </c>
      <c r="M1513" s="12">
        <v>0</v>
      </c>
      <c r="N1513" s="15">
        <f t="shared" si="131"/>
        <v>0</v>
      </c>
      <c r="O1513" s="21">
        <f t="shared" si="128"/>
        <v>0</v>
      </c>
      <c r="P1513" s="24">
        <v>0</v>
      </c>
      <c r="Q1513" s="18">
        <f t="shared" si="130"/>
        <v>0</v>
      </c>
      <c r="R1513" s="2">
        <v>1</v>
      </c>
      <c r="S1513" s="2">
        <v>120</v>
      </c>
      <c r="T1513" s="2" t="s">
        <v>4647</v>
      </c>
      <c r="U1513" s="28" t="str">
        <f>IF(G1513=0,"",_xlfn.MINIFS('PO Details'!$I:$I,'PO Details'!$D:$D,Planning!$B1513,'PO Details'!$L:$L,Planning!$E1513))</f>
        <v/>
      </c>
      <c r="V1513" s="29" t="s">
        <v>4640</v>
      </c>
      <c r="W1513" t="str">
        <f t="shared" si="127"/>
        <v>Max</v>
      </c>
      <c r="X1513" s="2">
        <v>120</v>
      </c>
    </row>
    <row r="1514" spans="1:24" x14ac:dyDescent="0.25">
      <c r="A1514" s="11"/>
      <c r="B1514" s="22" t="s">
        <v>1401</v>
      </c>
      <c r="C1514" s="22"/>
      <c r="D1514" s="22" t="s">
        <v>1402</v>
      </c>
      <c r="E1514" s="31" t="s">
        <v>4746</v>
      </c>
      <c r="F1514" s="12">
        <f>SUMIFS('Inventory Details'!$H:$H,'Inventory Details'!$B:$B,$B1514,'Inventory Details'!$E:$E,$E1514)</f>
        <v>1</v>
      </c>
      <c r="G1514" s="12">
        <f>SUMIFS('PO Details'!$H:$H,'PO Details'!$D:$D,Planning!$B1514,'PO Details'!$L:$L,$E1514)</f>
        <v>0</v>
      </c>
      <c r="H1514" s="12">
        <f>SUMIFS('SO Details'!$G:$G,'SO Details'!$D:$D,Planning!$B1514,'SO Details'!$K:$K,$E1514)</f>
        <v>0</v>
      </c>
      <c r="I1514" s="20">
        <f>IF(COUNTIFS($C:$C,B1514)&gt;1,SUMIFS('Sales Hx'!$Q:$Q,'Sales Hx'!$B:$B,_xlfn.XLOOKUP(B1514,C:C,B:B),'Sales Hx'!$D:$D,Planning!$E1514),SUMIFS('Sales Hx'!$Q:$Q,'Sales Hx'!$B:$B,Planning!$B1514,'Sales Hx'!$D:$D,Planning!$E1514))</f>
        <v>0</v>
      </c>
      <c r="J1514" s="16">
        <f>IF(COUNTIFS($C:$C,B1514)&gt;1,SUMIFS('Sales Hx'!$S:$S,'Sales Hx'!$B:$B,_xlfn.XLOOKUP(B1514,C:C,B:B),'Sales Hx'!$D:$D,E1514),SUMIFS('Sales Hx'!$S:$S,'Sales Hx'!$B:$B,$B1514,'Sales Hx'!$D:$D,$E1514))</f>
        <v>0</v>
      </c>
      <c r="K1514" s="16">
        <f t="shared" si="129"/>
        <v>0</v>
      </c>
      <c r="L1514" s="12">
        <f>IF(M1514&lt;&gt;"",M1514,IF(COUNTIFS($C:$C,B1514)&gt;1,SUMIFS('Sales Hx'!V:V,'Sales Hx'!$B:$B,_xlfn.XLOOKUP(B1514,C:C,B:B),'Sales Hx'!$D:$D,$E1514),SUMIFS('Sales Hx'!V:V,'Sales Hx'!$B:$B,$B1514,'Sales Hx'!$D:$D,$E1514)))</f>
        <v>0</v>
      </c>
      <c r="M1514" s="12">
        <v>0</v>
      </c>
      <c r="N1514" s="15">
        <f t="shared" si="131"/>
        <v>0</v>
      </c>
      <c r="O1514" s="21">
        <f t="shared" si="128"/>
        <v>0</v>
      </c>
      <c r="P1514" s="24">
        <v>0</v>
      </c>
      <c r="Q1514" s="18">
        <f t="shared" si="130"/>
        <v>0</v>
      </c>
      <c r="R1514" s="2">
        <v>1</v>
      </c>
      <c r="S1514" s="2">
        <v>120</v>
      </c>
      <c r="T1514" s="2" t="s">
        <v>4647</v>
      </c>
      <c r="U1514" s="28" t="str">
        <f>IF(G1514=0,"",_xlfn.MINIFS('PO Details'!$I:$I,'PO Details'!$D:$D,Planning!$B1514,'PO Details'!$L:$L,Planning!$E1514))</f>
        <v/>
      </c>
      <c r="V1514" s="29" t="s">
        <v>4640</v>
      </c>
      <c r="W1514" t="str">
        <f t="shared" si="127"/>
        <v>Max</v>
      </c>
      <c r="X1514" s="2">
        <v>120</v>
      </c>
    </row>
    <row r="1515" spans="1:24" x14ac:dyDescent="0.25">
      <c r="A1515" s="11"/>
      <c r="B1515" s="22" t="s">
        <v>1403</v>
      </c>
      <c r="C1515" s="22"/>
      <c r="D1515" s="22" t="s">
        <v>1404</v>
      </c>
      <c r="E1515" s="31" t="s">
        <v>106</v>
      </c>
      <c r="F1515" s="12">
        <f>SUMIFS('Inventory Details'!$H:$H,'Inventory Details'!$B:$B,$B1515,'Inventory Details'!$E:$E,$E1515)</f>
        <v>0</v>
      </c>
      <c r="G1515" s="12">
        <f>SUMIFS('PO Details'!$H:$H,'PO Details'!$D:$D,Planning!$B1515,'PO Details'!$L:$L,$E1515)</f>
        <v>0</v>
      </c>
      <c r="H1515" s="12">
        <f>SUMIFS('SO Details'!$G:$G,'SO Details'!$D:$D,Planning!$B1515,'SO Details'!$K:$K,$E1515)</f>
        <v>0</v>
      </c>
      <c r="I1515" s="20">
        <f>IF(COUNTIFS($C:$C,B1515)&gt;1,SUMIFS('Sales Hx'!$Q:$Q,'Sales Hx'!$B:$B,_xlfn.XLOOKUP(B1515,C:C,B:B),'Sales Hx'!$D:$D,Planning!$E1515),SUMIFS('Sales Hx'!$Q:$Q,'Sales Hx'!$B:$B,Planning!$B1515,'Sales Hx'!$D:$D,Planning!$E1515))</f>
        <v>0</v>
      </c>
      <c r="J1515" s="16">
        <f>IF(COUNTIFS($C:$C,B1515)&gt;1,SUMIFS('Sales Hx'!$S:$S,'Sales Hx'!$B:$B,_xlfn.XLOOKUP(B1515,C:C,B:B),'Sales Hx'!$D:$D,E1515),SUMIFS('Sales Hx'!$S:$S,'Sales Hx'!$B:$B,$B1515,'Sales Hx'!$D:$D,$E1515))</f>
        <v>0</v>
      </c>
      <c r="K1515" s="16">
        <f t="shared" si="129"/>
        <v>0</v>
      </c>
      <c r="L1515" s="12">
        <f>IF(M1515&lt;&gt;"",M1515,IF(COUNTIFS($C:$C,B1515)&gt;1,SUMIFS('Sales Hx'!V:V,'Sales Hx'!$B:$B,_xlfn.XLOOKUP(B1515,C:C,B:B),'Sales Hx'!$D:$D,$E1515),SUMIFS('Sales Hx'!V:V,'Sales Hx'!$B:$B,$B1515,'Sales Hx'!$D:$D,$E1515)))</f>
        <v>0</v>
      </c>
      <c r="M1515" s="12">
        <v>0</v>
      </c>
      <c r="N1515" s="15">
        <f t="shared" si="131"/>
        <v>0</v>
      </c>
      <c r="O1515" s="21">
        <f t="shared" si="128"/>
        <v>0</v>
      </c>
      <c r="P1515" s="24">
        <v>0</v>
      </c>
      <c r="Q1515" s="18">
        <f t="shared" si="130"/>
        <v>0</v>
      </c>
      <c r="R1515" s="2">
        <v>1</v>
      </c>
      <c r="S1515" s="2">
        <v>120</v>
      </c>
      <c r="T1515" s="2" t="s">
        <v>4647</v>
      </c>
      <c r="U1515" s="28" t="str">
        <f>IF(G1515=0,"",_xlfn.MINIFS('PO Details'!$I:$I,'PO Details'!$D:$D,Planning!$B1515,'PO Details'!$L:$L,Planning!$E1515))</f>
        <v/>
      </c>
      <c r="V1515" s="29" t="s">
        <v>4640</v>
      </c>
      <c r="W1515" t="str">
        <f t="shared" si="127"/>
        <v>Max</v>
      </c>
      <c r="X1515" s="2">
        <v>120</v>
      </c>
    </row>
    <row r="1516" spans="1:24" x14ac:dyDescent="0.25">
      <c r="A1516" s="11"/>
      <c r="B1516" s="22" t="s">
        <v>1403</v>
      </c>
      <c r="C1516" s="22"/>
      <c r="D1516" s="22" t="s">
        <v>1404</v>
      </c>
      <c r="E1516" s="31" t="s">
        <v>108</v>
      </c>
      <c r="F1516" s="12">
        <f>SUMIFS('Inventory Details'!$H:$H,'Inventory Details'!$B:$B,$B1516,'Inventory Details'!$E:$E,$E1516)</f>
        <v>150</v>
      </c>
      <c r="G1516" s="12">
        <f>SUMIFS('PO Details'!$H:$H,'PO Details'!$D:$D,Planning!$B1516,'PO Details'!$L:$L,$E1516)</f>
        <v>0</v>
      </c>
      <c r="H1516" s="12">
        <f>SUMIFS('SO Details'!$G:$G,'SO Details'!$D:$D,Planning!$B1516,'SO Details'!$K:$K,$E1516)</f>
        <v>0</v>
      </c>
      <c r="I1516" s="20">
        <f>IF(COUNTIFS($C:$C,B1516)&gt;1,SUMIFS('Sales Hx'!$Q:$Q,'Sales Hx'!$B:$B,_xlfn.XLOOKUP(B1516,C:C,B:B),'Sales Hx'!$D:$D,Planning!$E1516),SUMIFS('Sales Hx'!$Q:$Q,'Sales Hx'!$B:$B,Planning!$B1516,'Sales Hx'!$D:$D,Planning!$E1516))</f>
        <v>0</v>
      </c>
      <c r="J1516" s="16">
        <f>IF(COUNTIFS($C:$C,B1516)&gt;1,SUMIFS('Sales Hx'!$S:$S,'Sales Hx'!$B:$B,_xlfn.XLOOKUP(B1516,C:C,B:B),'Sales Hx'!$D:$D,E1516),SUMIFS('Sales Hx'!$S:$S,'Sales Hx'!$B:$B,$B1516,'Sales Hx'!$D:$D,$E1516))</f>
        <v>0.11513157894736843</v>
      </c>
      <c r="K1516" s="16">
        <f t="shared" si="129"/>
        <v>0</v>
      </c>
      <c r="L1516" s="12">
        <f>IF(M1516&lt;&gt;"",M1516,IF(COUNTIFS($C:$C,B1516)&gt;1,SUMIFS('Sales Hx'!V:V,'Sales Hx'!$B:$B,_xlfn.XLOOKUP(B1516,C:C,B:B),'Sales Hx'!$D:$D,$E1516),SUMIFS('Sales Hx'!V:V,'Sales Hx'!$B:$B,$B1516,'Sales Hx'!$D:$D,$E1516)))</f>
        <v>0</v>
      </c>
      <c r="M1516" s="12">
        <v>0</v>
      </c>
      <c r="N1516" s="15">
        <f t="shared" si="131"/>
        <v>0.11513157894736843</v>
      </c>
      <c r="O1516" s="21">
        <f t="shared" si="128"/>
        <v>0</v>
      </c>
      <c r="P1516" s="24">
        <v>0</v>
      </c>
      <c r="Q1516" s="18">
        <f t="shared" si="130"/>
        <v>0</v>
      </c>
      <c r="R1516" s="2">
        <v>1</v>
      </c>
      <c r="S1516" s="2">
        <v>120</v>
      </c>
      <c r="T1516" s="2" t="s">
        <v>4647</v>
      </c>
      <c r="U1516" s="28" t="str">
        <f>IF(G1516=0,"",_xlfn.MINIFS('PO Details'!$I:$I,'PO Details'!$D:$D,Planning!$B1516,'PO Details'!$L:$L,Planning!$E1516))</f>
        <v/>
      </c>
      <c r="V1516" s="29" t="s">
        <v>4640</v>
      </c>
      <c r="W1516" t="str">
        <f t="shared" si="127"/>
        <v>Max</v>
      </c>
      <c r="X1516" s="2">
        <v>120</v>
      </c>
    </row>
    <row r="1517" spans="1:24" x14ac:dyDescent="0.25">
      <c r="A1517" s="11"/>
      <c r="B1517" s="22" t="s">
        <v>1403</v>
      </c>
      <c r="C1517" s="22"/>
      <c r="D1517" s="22" t="s">
        <v>1404</v>
      </c>
      <c r="E1517" s="31" t="s">
        <v>2214</v>
      </c>
      <c r="F1517" s="12">
        <f>SUMIFS('Inventory Details'!$H:$H,'Inventory Details'!$B:$B,$B1517,'Inventory Details'!$E:$E,$E1517)</f>
        <v>0</v>
      </c>
      <c r="G1517" s="12">
        <f>SUMIFS('PO Details'!$H:$H,'PO Details'!$D:$D,Planning!$B1517,'PO Details'!$L:$L,$E1517)</f>
        <v>0</v>
      </c>
      <c r="H1517" s="12">
        <f>SUMIFS('SO Details'!$G:$G,'SO Details'!$D:$D,Planning!$B1517,'SO Details'!$K:$K,$E1517)</f>
        <v>0</v>
      </c>
      <c r="I1517" s="20">
        <f>IF(COUNTIFS($C:$C,B1517)&gt;1,SUMIFS('Sales Hx'!$Q:$Q,'Sales Hx'!$B:$B,_xlfn.XLOOKUP(B1517,C:C,B:B),'Sales Hx'!$D:$D,Planning!$E1517),SUMIFS('Sales Hx'!$Q:$Q,'Sales Hx'!$B:$B,Planning!$B1517,'Sales Hx'!$D:$D,Planning!$E1517))</f>
        <v>0</v>
      </c>
      <c r="J1517" s="16">
        <f>IF(COUNTIFS($C:$C,B1517)&gt;1,SUMIFS('Sales Hx'!$S:$S,'Sales Hx'!$B:$B,_xlfn.XLOOKUP(B1517,C:C,B:B),'Sales Hx'!$D:$D,E1517),SUMIFS('Sales Hx'!$S:$S,'Sales Hx'!$B:$B,$B1517,'Sales Hx'!$D:$D,$E1517))</f>
        <v>4.9342105263157895E-2</v>
      </c>
      <c r="K1517" s="16">
        <f t="shared" si="129"/>
        <v>0</v>
      </c>
      <c r="L1517" s="12">
        <f>IF(M1517&lt;&gt;"",M1517,IF(COUNTIFS($C:$C,B1517)&gt;1,SUMIFS('Sales Hx'!V:V,'Sales Hx'!$B:$B,_xlfn.XLOOKUP(B1517,C:C,B:B),'Sales Hx'!$D:$D,$E1517),SUMIFS('Sales Hx'!V:V,'Sales Hx'!$B:$B,$B1517,'Sales Hx'!$D:$D,$E1517)))</f>
        <v>0</v>
      </c>
      <c r="M1517" s="12">
        <v>0</v>
      </c>
      <c r="N1517" s="15">
        <f t="shared" si="131"/>
        <v>4.9342105263157895E-2</v>
      </c>
      <c r="O1517" s="21">
        <f t="shared" si="128"/>
        <v>6</v>
      </c>
      <c r="P1517" s="24">
        <v>0</v>
      </c>
      <c r="Q1517" s="18">
        <f t="shared" si="130"/>
        <v>0</v>
      </c>
      <c r="R1517" s="2">
        <v>1</v>
      </c>
      <c r="S1517" s="2">
        <v>120</v>
      </c>
      <c r="T1517" s="2" t="s">
        <v>4647</v>
      </c>
      <c r="U1517" s="28" t="str">
        <f>IF(G1517=0,"",_xlfn.MINIFS('PO Details'!$I:$I,'PO Details'!$D:$D,Planning!$B1517,'PO Details'!$L:$L,Planning!$E1517))</f>
        <v/>
      </c>
      <c r="V1517" s="29" t="s">
        <v>4640</v>
      </c>
      <c r="W1517" t="str">
        <f t="shared" si="127"/>
        <v>Max</v>
      </c>
      <c r="X1517" s="2">
        <v>120</v>
      </c>
    </row>
    <row r="1518" spans="1:24" x14ac:dyDescent="0.25">
      <c r="A1518" s="11"/>
      <c r="B1518" s="22" t="s">
        <v>1405</v>
      </c>
      <c r="C1518" s="22"/>
      <c r="D1518" s="22" t="s">
        <v>1406</v>
      </c>
      <c r="E1518" s="31" t="s">
        <v>4746</v>
      </c>
      <c r="F1518" s="12">
        <f>SUMIFS('Inventory Details'!$H:$H,'Inventory Details'!$B:$B,$B1518,'Inventory Details'!$E:$E,$E1518)</f>
        <v>0</v>
      </c>
      <c r="G1518" s="12">
        <f>SUMIFS('PO Details'!$H:$H,'PO Details'!$D:$D,Planning!$B1518,'PO Details'!$L:$L,$E1518)</f>
        <v>0</v>
      </c>
      <c r="H1518" s="12">
        <f>SUMIFS('SO Details'!$G:$G,'SO Details'!$D:$D,Planning!$B1518,'SO Details'!$K:$K,$E1518)</f>
        <v>0</v>
      </c>
      <c r="I1518" s="20">
        <f>IF(COUNTIFS($C:$C,B1518)&gt;1,SUMIFS('Sales Hx'!$Q:$Q,'Sales Hx'!$B:$B,_xlfn.XLOOKUP(B1518,C:C,B:B),'Sales Hx'!$D:$D,Planning!$E1518),SUMIFS('Sales Hx'!$Q:$Q,'Sales Hx'!$B:$B,Planning!$B1518,'Sales Hx'!$D:$D,Planning!$E1518))</f>
        <v>0</v>
      </c>
      <c r="J1518" s="16">
        <f>IF(COUNTIFS($C:$C,B1518)&gt;1,SUMIFS('Sales Hx'!$S:$S,'Sales Hx'!$B:$B,_xlfn.XLOOKUP(B1518,C:C,B:B),'Sales Hx'!$D:$D,E1518),SUMIFS('Sales Hx'!$S:$S,'Sales Hx'!$B:$B,$B1518,'Sales Hx'!$D:$D,$E1518))</f>
        <v>0</v>
      </c>
      <c r="K1518" s="16">
        <f t="shared" si="129"/>
        <v>0</v>
      </c>
      <c r="L1518" s="12">
        <f>IF(M1518&lt;&gt;"",M1518,IF(COUNTIFS($C:$C,B1518)&gt;1,SUMIFS('Sales Hx'!V:V,'Sales Hx'!$B:$B,_xlfn.XLOOKUP(B1518,C:C,B:B),'Sales Hx'!$D:$D,$E1518),SUMIFS('Sales Hx'!V:V,'Sales Hx'!$B:$B,$B1518,'Sales Hx'!$D:$D,$E1518)))</f>
        <v>0</v>
      </c>
      <c r="M1518" s="12">
        <v>0</v>
      </c>
      <c r="N1518" s="15">
        <f t="shared" si="131"/>
        <v>0</v>
      </c>
      <c r="O1518" s="21">
        <f t="shared" si="128"/>
        <v>0</v>
      </c>
      <c r="P1518" s="24">
        <v>0</v>
      </c>
      <c r="Q1518" s="18">
        <f t="shared" si="130"/>
        <v>0</v>
      </c>
      <c r="R1518" s="2">
        <v>1</v>
      </c>
      <c r="S1518" s="2">
        <v>120</v>
      </c>
      <c r="T1518" s="2" t="s">
        <v>4647</v>
      </c>
      <c r="U1518" s="28" t="str">
        <f>IF(G1518=0,"",_xlfn.MINIFS('PO Details'!$I:$I,'PO Details'!$D:$D,Planning!$B1518,'PO Details'!$L:$L,Planning!$E1518))</f>
        <v/>
      </c>
      <c r="V1518" s="29" t="s">
        <v>4640</v>
      </c>
      <c r="W1518" t="str">
        <f t="shared" si="127"/>
        <v>Max</v>
      </c>
      <c r="X1518" s="2">
        <v>120</v>
      </c>
    </row>
    <row r="1519" spans="1:24" x14ac:dyDescent="0.25">
      <c r="A1519" s="11"/>
      <c r="B1519" s="22" t="s">
        <v>1405</v>
      </c>
      <c r="C1519" s="22"/>
      <c r="D1519" s="22" t="s">
        <v>1406</v>
      </c>
      <c r="E1519" s="31" t="s">
        <v>106</v>
      </c>
      <c r="F1519" s="12">
        <f>SUMIFS('Inventory Details'!$H:$H,'Inventory Details'!$B:$B,$B1519,'Inventory Details'!$E:$E,$E1519)</f>
        <v>0</v>
      </c>
      <c r="G1519" s="12">
        <f>SUMIFS('PO Details'!$H:$H,'PO Details'!$D:$D,Planning!$B1519,'PO Details'!$L:$L,$E1519)</f>
        <v>0</v>
      </c>
      <c r="H1519" s="12">
        <f>SUMIFS('SO Details'!$G:$G,'SO Details'!$D:$D,Planning!$B1519,'SO Details'!$K:$K,$E1519)</f>
        <v>0</v>
      </c>
      <c r="I1519" s="20">
        <f>IF(COUNTIFS($C:$C,B1519)&gt;1,SUMIFS('Sales Hx'!$Q:$Q,'Sales Hx'!$B:$B,_xlfn.XLOOKUP(B1519,C:C,B:B),'Sales Hx'!$D:$D,Planning!$E1519),SUMIFS('Sales Hx'!$Q:$Q,'Sales Hx'!$B:$B,Planning!$B1519,'Sales Hx'!$D:$D,Planning!$E1519))</f>
        <v>0</v>
      </c>
      <c r="J1519" s="16">
        <f>IF(COUNTIFS($C:$C,B1519)&gt;1,SUMIFS('Sales Hx'!$S:$S,'Sales Hx'!$B:$B,_xlfn.XLOOKUP(B1519,C:C,B:B),'Sales Hx'!$D:$D,E1519),SUMIFS('Sales Hx'!$S:$S,'Sales Hx'!$B:$B,$B1519,'Sales Hx'!$D:$D,$E1519))</f>
        <v>0</v>
      </c>
      <c r="K1519" s="16">
        <f t="shared" si="129"/>
        <v>0</v>
      </c>
      <c r="L1519" s="12">
        <f>IF(M1519&lt;&gt;"",M1519,IF(COUNTIFS($C:$C,B1519)&gt;1,SUMIFS('Sales Hx'!V:V,'Sales Hx'!$B:$B,_xlfn.XLOOKUP(B1519,C:C,B:B),'Sales Hx'!$D:$D,$E1519),SUMIFS('Sales Hx'!V:V,'Sales Hx'!$B:$B,$B1519,'Sales Hx'!$D:$D,$E1519)))</f>
        <v>0</v>
      </c>
      <c r="M1519" s="12">
        <v>0</v>
      </c>
      <c r="N1519" s="15">
        <f t="shared" si="131"/>
        <v>0</v>
      </c>
      <c r="O1519" s="21">
        <f t="shared" si="128"/>
        <v>0</v>
      </c>
      <c r="P1519" s="24">
        <v>0</v>
      </c>
      <c r="Q1519" s="18">
        <f t="shared" si="130"/>
        <v>0</v>
      </c>
      <c r="R1519" s="2">
        <v>1</v>
      </c>
      <c r="S1519" s="2">
        <v>120</v>
      </c>
      <c r="T1519" s="2" t="s">
        <v>4647</v>
      </c>
      <c r="U1519" s="28" t="str">
        <f>IF(G1519=0,"",_xlfn.MINIFS('PO Details'!$I:$I,'PO Details'!$D:$D,Planning!$B1519,'PO Details'!$L:$L,Planning!$E1519))</f>
        <v/>
      </c>
      <c r="V1519" s="29" t="s">
        <v>4640</v>
      </c>
      <c r="W1519" t="str">
        <f t="shared" si="127"/>
        <v>Max</v>
      </c>
      <c r="X1519" s="2">
        <v>120</v>
      </c>
    </row>
    <row r="1520" spans="1:24" x14ac:dyDescent="0.25">
      <c r="A1520" s="11" t="s">
        <v>4619</v>
      </c>
      <c r="B1520" s="22" t="s">
        <v>188</v>
      </c>
      <c r="C1520" s="22"/>
      <c r="D1520" s="22" t="s">
        <v>188</v>
      </c>
      <c r="E1520" s="31" t="s">
        <v>25</v>
      </c>
      <c r="F1520" s="12">
        <f>SUMIFS('Inventory Details'!$H:$H,'Inventory Details'!$B:$B,$B1520,'Inventory Details'!$E:$E,$E1520)</f>
        <v>0</v>
      </c>
      <c r="G1520" s="12">
        <f>SUMIFS('PO Details'!$H:$H,'PO Details'!$D:$D,Planning!$B1520,'PO Details'!$L:$L,$E1520)</f>
        <v>716</v>
      </c>
      <c r="H1520" s="12">
        <f>SUMIFS('SO Details'!$G:$G,'SO Details'!$D:$D,Planning!$B1520,'SO Details'!$K:$K,$E1520)</f>
        <v>0</v>
      </c>
      <c r="I1520" s="20">
        <f>IF(COUNTIFS($C:$C,B1520)&gt;1,SUMIFS('Sales Hx'!$Q:$Q,'Sales Hx'!$B:$B,_xlfn.XLOOKUP(B1520,C:C,B:B),'Sales Hx'!$D:$D,Planning!$E1520),SUMIFS('Sales Hx'!$Q:$Q,'Sales Hx'!$B:$B,Planning!$B1520,'Sales Hx'!$D:$D,Planning!$E1520))</f>
        <v>0</v>
      </c>
      <c r="J1520" s="16">
        <f>IF(COUNTIFS($C:$C,B1520)&gt;1,SUMIFS('Sales Hx'!$S:$S,'Sales Hx'!$B:$B,_xlfn.XLOOKUP(B1520,C:C,B:B),'Sales Hx'!$D:$D,E1520),SUMIFS('Sales Hx'!$S:$S,'Sales Hx'!$B:$B,$B1520,'Sales Hx'!$D:$D,$E1520))</f>
        <v>0</v>
      </c>
      <c r="K1520" s="16">
        <f t="shared" si="129"/>
        <v>0</v>
      </c>
      <c r="L1520" s="12">
        <f>IF(M1520&lt;&gt;"",M1520,IF(COUNTIFS($C:$C,B1520)&gt;1,SUMIFS('Sales Hx'!V:V,'Sales Hx'!$B:$B,_xlfn.XLOOKUP(B1520,C:C,B:B),'Sales Hx'!$D:$D,$E1520),SUMIFS('Sales Hx'!V:V,'Sales Hx'!$B:$B,$B1520,'Sales Hx'!$D:$D,$E1520)))</f>
        <v>0</v>
      </c>
      <c r="M1520" s="12">
        <v>0</v>
      </c>
      <c r="N1520" s="15">
        <f t="shared" si="131"/>
        <v>0</v>
      </c>
      <c r="O1520" s="21">
        <f t="shared" si="128"/>
        <v>0</v>
      </c>
      <c r="P1520" s="24">
        <v>3.8961000000000001</v>
      </c>
      <c r="Q1520" s="18">
        <f t="shared" si="130"/>
        <v>0</v>
      </c>
      <c r="R1520" s="2">
        <v>1</v>
      </c>
      <c r="S1520" s="2">
        <v>120</v>
      </c>
      <c r="T1520" s="2" t="s">
        <v>4647</v>
      </c>
      <c r="U1520" s="28">
        <f>IF(G1520=0,"",_xlfn.MINIFS('PO Details'!$I:$I,'PO Details'!$D:$D,Planning!$B1520,'PO Details'!$L:$L,Planning!$E1520))</f>
        <v>45484</v>
      </c>
      <c r="V1520" s="29" t="s">
        <v>4640</v>
      </c>
      <c r="W1520" t="str">
        <f t="shared" si="127"/>
        <v>Max</v>
      </c>
      <c r="X1520" s="2">
        <v>120</v>
      </c>
    </row>
    <row r="1521" spans="1:24" x14ac:dyDescent="0.25">
      <c r="A1521" s="11"/>
      <c r="B1521" s="22" t="s">
        <v>1407</v>
      </c>
      <c r="C1521" s="22"/>
      <c r="D1521" s="22" t="s">
        <v>1407</v>
      </c>
      <c r="E1521" s="31" t="s">
        <v>109</v>
      </c>
      <c r="F1521" s="12">
        <f>SUMIFS('Inventory Details'!$H:$H,'Inventory Details'!$B:$B,$B1521,'Inventory Details'!$E:$E,$E1521)</f>
        <v>40</v>
      </c>
      <c r="G1521" s="12">
        <f>SUMIFS('PO Details'!$H:$H,'PO Details'!$D:$D,Planning!$B1521,'PO Details'!$L:$L,$E1521)</f>
        <v>0</v>
      </c>
      <c r="H1521" s="12">
        <f>SUMIFS('SO Details'!$G:$G,'SO Details'!$D:$D,Planning!$B1521,'SO Details'!$K:$K,$E1521)</f>
        <v>0</v>
      </c>
      <c r="I1521" s="20">
        <f>IF(COUNTIFS($C:$C,B1521)&gt;1,SUMIFS('Sales Hx'!$Q:$Q,'Sales Hx'!$B:$B,_xlfn.XLOOKUP(B1521,C:C,B:B),'Sales Hx'!$D:$D,Planning!$E1521),SUMIFS('Sales Hx'!$Q:$Q,'Sales Hx'!$B:$B,Planning!$B1521,'Sales Hx'!$D:$D,Planning!$E1521))</f>
        <v>0</v>
      </c>
      <c r="J1521" s="16">
        <f>IF(COUNTIFS($C:$C,B1521)&gt;1,SUMIFS('Sales Hx'!$S:$S,'Sales Hx'!$B:$B,_xlfn.XLOOKUP(B1521,C:C,B:B),'Sales Hx'!$D:$D,E1521),SUMIFS('Sales Hx'!$S:$S,'Sales Hx'!$B:$B,$B1521,'Sales Hx'!$D:$D,$E1521))</f>
        <v>0</v>
      </c>
      <c r="K1521" s="16">
        <f t="shared" si="129"/>
        <v>0</v>
      </c>
      <c r="L1521" s="12">
        <f>IF(M1521&lt;&gt;"",M1521,IF(COUNTIFS($C:$C,B1521)&gt;1,SUMIFS('Sales Hx'!V:V,'Sales Hx'!$B:$B,_xlfn.XLOOKUP(B1521,C:C,B:B),'Sales Hx'!$D:$D,$E1521),SUMIFS('Sales Hx'!V:V,'Sales Hx'!$B:$B,$B1521,'Sales Hx'!$D:$D,$E1521)))</f>
        <v>0</v>
      </c>
      <c r="M1521" s="12">
        <v>0</v>
      </c>
      <c r="N1521" s="15">
        <f t="shared" si="131"/>
        <v>0</v>
      </c>
      <c r="O1521" s="21">
        <f t="shared" si="128"/>
        <v>0</v>
      </c>
      <c r="P1521" s="24">
        <v>0</v>
      </c>
      <c r="Q1521" s="18">
        <f t="shared" si="130"/>
        <v>0</v>
      </c>
      <c r="R1521" s="2">
        <v>1</v>
      </c>
      <c r="S1521" s="2">
        <v>120</v>
      </c>
      <c r="T1521" s="2" t="s">
        <v>4647</v>
      </c>
      <c r="U1521" s="28" t="str">
        <f>IF(G1521=0,"",_xlfn.MINIFS('PO Details'!$I:$I,'PO Details'!$D:$D,Planning!$B1521,'PO Details'!$L:$L,Planning!$E1521))</f>
        <v/>
      </c>
      <c r="V1521" s="29" t="s">
        <v>4640</v>
      </c>
      <c r="W1521" t="str">
        <f t="shared" si="127"/>
        <v>Max</v>
      </c>
      <c r="X1521" s="2">
        <v>120</v>
      </c>
    </row>
    <row r="1522" spans="1:24" x14ac:dyDescent="0.25">
      <c r="A1522" s="11" t="s">
        <v>4619</v>
      </c>
      <c r="B1522" s="22" t="s">
        <v>184</v>
      </c>
      <c r="C1522" s="22"/>
      <c r="D1522" s="22" t="s">
        <v>185</v>
      </c>
      <c r="E1522" s="31" t="s">
        <v>113</v>
      </c>
      <c r="F1522" s="12">
        <f>SUMIFS('Inventory Details'!$H:$H,'Inventory Details'!$B:$B,$B1522,'Inventory Details'!$E:$E,$E1522)</f>
        <v>0</v>
      </c>
      <c r="G1522" s="12">
        <f>SUMIFS('PO Details'!$H:$H,'PO Details'!$D:$D,Planning!$B1522,'PO Details'!$L:$L,$E1522)</f>
        <v>26</v>
      </c>
      <c r="H1522" s="12">
        <f>SUMIFS('SO Details'!$G:$G,'SO Details'!$D:$D,Planning!$B1522,'SO Details'!$K:$K,$E1522)</f>
        <v>0</v>
      </c>
      <c r="I1522" s="20">
        <f>IF(COUNTIFS($C:$C,B1522)&gt;1,SUMIFS('Sales Hx'!$Q:$Q,'Sales Hx'!$B:$B,_xlfn.XLOOKUP(B1522,C:C,B:B),'Sales Hx'!$D:$D,Planning!$E1522),SUMIFS('Sales Hx'!$Q:$Q,'Sales Hx'!$B:$B,Planning!$B1522,'Sales Hx'!$D:$D,Planning!$E1522))</f>
        <v>11.2</v>
      </c>
      <c r="J1522" s="16">
        <f>IF(COUNTIFS($C:$C,B1522)&gt;1,SUMIFS('Sales Hx'!$S:$S,'Sales Hx'!$B:$B,_xlfn.XLOOKUP(B1522,C:C,B:B),'Sales Hx'!$D:$D,E1522),SUMIFS('Sales Hx'!$S:$S,'Sales Hx'!$B:$B,$B1522,'Sales Hx'!$D:$D,$E1522))</f>
        <v>0.17763157894736845</v>
      </c>
      <c r="K1522" s="16">
        <f t="shared" si="129"/>
        <v>2.3214285714285716</v>
      </c>
      <c r="L1522" s="12">
        <f>IF(M1522&lt;&gt;"",M1522,IF(COUNTIFS($C:$C,B1522)&gt;1,SUMIFS('Sales Hx'!V:V,'Sales Hx'!$B:$B,_xlfn.XLOOKUP(B1522,C:C,B:B),'Sales Hx'!$D:$D,$E1522),SUMIFS('Sales Hx'!V:V,'Sales Hx'!$B:$B,$B1522,'Sales Hx'!$D:$D,$E1522)))</f>
        <v>0</v>
      </c>
      <c r="M1522" s="12">
        <v>0</v>
      </c>
      <c r="N1522" s="15">
        <f t="shared" si="131"/>
        <v>0.17763157894736845</v>
      </c>
      <c r="O1522" s="21">
        <f t="shared" si="128"/>
        <v>0</v>
      </c>
      <c r="P1522" s="24">
        <v>13.2935</v>
      </c>
      <c r="Q1522" s="18">
        <f t="shared" si="130"/>
        <v>0</v>
      </c>
      <c r="R1522" s="2">
        <v>1</v>
      </c>
      <c r="S1522" s="2">
        <v>120</v>
      </c>
      <c r="T1522" s="2" t="s">
        <v>4646</v>
      </c>
      <c r="U1522" s="28">
        <f>IF(G1522=0,"",_xlfn.MINIFS('PO Details'!$I:$I,'PO Details'!$D:$D,Planning!$B1522,'PO Details'!$L:$L,Planning!$E1522))</f>
        <v>45443</v>
      </c>
      <c r="V1522" s="29" t="s">
        <v>4640</v>
      </c>
      <c r="W1522" t="str">
        <f t="shared" si="127"/>
        <v>Max</v>
      </c>
      <c r="X1522" s="2">
        <v>120</v>
      </c>
    </row>
    <row r="1523" spans="1:24" x14ac:dyDescent="0.25">
      <c r="A1523" s="11" t="s">
        <v>4619</v>
      </c>
      <c r="B1523" s="22" t="s">
        <v>184</v>
      </c>
      <c r="C1523" s="22"/>
      <c r="D1523" s="22" t="s">
        <v>185</v>
      </c>
      <c r="E1523" s="31" t="s">
        <v>106</v>
      </c>
      <c r="F1523" s="12">
        <f>SUMIFS('Inventory Details'!$H:$H,'Inventory Details'!$B:$B,$B1523,'Inventory Details'!$E:$E,$E1523)</f>
        <v>27</v>
      </c>
      <c r="G1523" s="12">
        <f>SUMIFS('PO Details'!$H:$H,'PO Details'!$D:$D,Planning!$B1523,'PO Details'!$L:$L,$E1523)</f>
        <v>0</v>
      </c>
      <c r="H1523" s="12">
        <f>SUMIFS('SO Details'!$G:$G,'SO Details'!$D:$D,Planning!$B1523,'SO Details'!$K:$K,$E1523)</f>
        <v>0</v>
      </c>
      <c r="I1523" s="20">
        <f>IF(COUNTIFS($C:$C,B1523)&gt;1,SUMIFS('Sales Hx'!$Q:$Q,'Sales Hx'!$B:$B,_xlfn.XLOOKUP(B1523,C:C,B:B),'Sales Hx'!$D:$D,Planning!$E1523),SUMIFS('Sales Hx'!$Q:$Q,'Sales Hx'!$B:$B,Planning!$B1523,'Sales Hx'!$D:$D,Planning!$E1523))</f>
        <v>0</v>
      </c>
      <c r="J1523" s="16">
        <f>IF(COUNTIFS($C:$C,B1523)&gt;1,SUMIFS('Sales Hx'!$S:$S,'Sales Hx'!$B:$B,_xlfn.XLOOKUP(B1523,C:C,B:B),'Sales Hx'!$D:$D,E1523),SUMIFS('Sales Hx'!$S:$S,'Sales Hx'!$B:$B,$B1523,'Sales Hx'!$D:$D,$E1523))</f>
        <v>8.5526315789473686E-2</v>
      </c>
      <c r="K1523" s="16">
        <f t="shared" si="129"/>
        <v>0</v>
      </c>
      <c r="L1523" s="12">
        <f>IF(M1523&lt;&gt;"",M1523,IF(COUNTIFS($C:$C,B1523)&gt;1,SUMIFS('Sales Hx'!V:V,'Sales Hx'!$B:$B,_xlfn.XLOOKUP(B1523,C:C,B:B),'Sales Hx'!$D:$D,$E1523),SUMIFS('Sales Hx'!V:V,'Sales Hx'!$B:$B,$B1523,'Sales Hx'!$D:$D,$E1523)))</f>
        <v>0</v>
      </c>
      <c r="M1523" s="12">
        <v>0</v>
      </c>
      <c r="N1523" s="15">
        <f t="shared" si="131"/>
        <v>8.5526315789473686E-2</v>
      </c>
      <c r="O1523" s="21">
        <f t="shared" si="128"/>
        <v>0</v>
      </c>
      <c r="P1523" s="24">
        <v>13.2935</v>
      </c>
      <c r="Q1523" s="18">
        <f t="shared" si="130"/>
        <v>0</v>
      </c>
      <c r="R1523" s="2">
        <v>1</v>
      </c>
      <c r="S1523" s="2">
        <v>120</v>
      </c>
      <c r="T1523" s="2" t="s">
        <v>4646</v>
      </c>
      <c r="U1523" s="28" t="str">
        <f>IF(G1523=0,"",_xlfn.MINIFS('PO Details'!$I:$I,'PO Details'!$D:$D,Planning!$B1523,'PO Details'!$L:$L,Planning!$E1523))</f>
        <v/>
      </c>
      <c r="V1523" s="29" t="s">
        <v>4640</v>
      </c>
      <c r="W1523" t="str">
        <f t="shared" ref="W1523:W1586" si="132">IF(K1523=_xlfn.MAXIFS(K:K,B:B,B1523),"Max","")</f>
        <v/>
      </c>
      <c r="X1523" s="2">
        <v>120</v>
      </c>
    </row>
    <row r="1524" spans="1:24" x14ac:dyDescent="0.25">
      <c r="A1524" s="11" t="s">
        <v>4619</v>
      </c>
      <c r="B1524" s="22" t="s">
        <v>184</v>
      </c>
      <c r="C1524" s="22"/>
      <c r="D1524" s="22" t="s">
        <v>185</v>
      </c>
      <c r="E1524" s="31" t="s">
        <v>4746</v>
      </c>
      <c r="F1524" s="12">
        <f>SUMIFS('Inventory Details'!$H:$H,'Inventory Details'!$B:$B,$B1524,'Inventory Details'!$E:$E,$E1524)</f>
        <v>0</v>
      </c>
      <c r="G1524" s="12">
        <f>SUMIFS('PO Details'!$H:$H,'PO Details'!$D:$D,Planning!$B1524,'PO Details'!$L:$L,$E1524)</f>
        <v>0</v>
      </c>
      <c r="H1524" s="12">
        <f>SUMIFS('SO Details'!$G:$G,'SO Details'!$D:$D,Planning!$B1524,'SO Details'!$K:$K,$E1524)</f>
        <v>1</v>
      </c>
      <c r="I1524" s="20">
        <f>IF(COUNTIFS($C:$C,B1524)&gt;1,SUMIFS('Sales Hx'!$Q:$Q,'Sales Hx'!$B:$B,_xlfn.XLOOKUP(B1524,C:C,B:B),'Sales Hx'!$D:$D,Planning!$E1524),SUMIFS('Sales Hx'!$Q:$Q,'Sales Hx'!$B:$B,Planning!$B1524,'Sales Hx'!$D:$D,Planning!$E1524))</f>
        <v>1.4</v>
      </c>
      <c r="J1524" s="16">
        <f>IF(COUNTIFS($C:$C,B1524)&gt;1,SUMIFS('Sales Hx'!$S:$S,'Sales Hx'!$B:$B,_xlfn.XLOOKUP(B1524,C:C,B:B),'Sales Hx'!$D:$D,E1524),SUMIFS('Sales Hx'!$S:$S,'Sales Hx'!$B:$B,$B1524,'Sales Hx'!$D:$D,$E1524))</f>
        <v>0.17214912280701755</v>
      </c>
      <c r="K1524" s="16">
        <f t="shared" si="129"/>
        <v>0</v>
      </c>
      <c r="L1524" s="12">
        <f>IF(M1524&lt;&gt;"",M1524,IF(COUNTIFS($C:$C,B1524)&gt;1,SUMIFS('Sales Hx'!V:V,'Sales Hx'!$B:$B,_xlfn.XLOOKUP(B1524,C:C,B:B),'Sales Hx'!$D:$D,$E1524),SUMIFS('Sales Hx'!V:V,'Sales Hx'!$B:$B,$B1524,'Sales Hx'!$D:$D,$E1524)))</f>
        <v>0</v>
      </c>
      <c r="M1524" s="12">
        <v>0</v>
      </c>
      <c r="N1524" s="15">
        <f t="shared" si="131"/>
        <v>0.17214912280701755</v>
      </c>
      <c r="O1524" s="21">
        <f t="shared" si="128"/>
        <v>0</v>
      </c>
      <c r="P1524" s="24">
        <v>13.2935</v>
      </c>
      <c r="Q1524" s="18">
        <f t="shared" si="130"/>
        <v>0</v>
      </c>
      <c r="R1524" s="2">
        <v>1</v>
      </c>
      <c r="S1524" s="2">
        <v>120</v>
      </c>
      <c r="T1524" s="2" t="s">
        <v>4646</v>
      </c>
      <c r="U1524" s="28" t="str">
        <f>IF(G1524=0,"",_xlfn.MINIFS('PO Details'!$I:$I,'PO Details'!$D:$D,Planning!$B1524,'PO Details'!$L:$L,Planning!$E1524))</f>
        <v/>
      </c>
      <c r="V1524" s="29" t="s">
        <v>4640</v>
      </c>
      <c r="W1524" t="str">
        <f t="shared" si="132"/>
        <v/>
      </c>
      <c r="X1524" s="2">
        <v>120</v>
      </c>
    </row>
    <row r="1525" spans="1:24" x14ac:dyDescent="0.25">
      <c r="A1525" s="11" t="s">
        <v>4619</v>
      </c>
      <c r="B1525" s="22" t="s">
        <v>184</v>
      </c>
      <c r="C1525" s="22"/>
      <c r="D1525" s="22" t="s">
        <v>185</v>
      </c>
      <c r="E1525" s="31" t="s">
        <v>109</v>
      </c>
      <c r="F1525" s="12">
        <f>SUMIFS('Inventory Details'!$H:$H,'Inventory Details'!$B:$B,$B1525,'Inventory Details'!$E:$E,$E1525)</f>
        <v>0</v>
      </c>
      <c r="G1525" s="12">
        <f>SUMIFS('PO Details'!$H:$H,'PO Details'!$D:$D,Planning!$B1525,'PO Details'!$L:$L,$E1525)</f>
        <v>0</v>
      </c>
      <c r="H1525" s="12">
        <f>SUMIFS('SO Details'!$G:$G,'SO Details'!$D:$D,Planning!$B1525,'SO Details'!$K:$K,$E1525)</f>
        <v>0</v>
      </c>
      <c r="I1525" s="20">
        <f>IF(COUNTIFS($C:$C,B1525)&gt;1,SUMIFS('Sales Hx'!$Q:$Q,'Sales Hx'!$B:$B,_xlfn.XLOOKUP(B1525,C:C,B:B),'Sales Hx'!$D:$D,Planning!$E1525),SUMIFS('Sales Hx'!$Q:$Q,'Sales Hx'!$B:$B,Planning!$B1525,'Sales Hx'!$D:$D,Planning!$E1525))</f>
        <v>12.6</v>
      </c>
      <c r="J1525" s="16">
        <f>IF(COUNTIFS($C:$C,B1525)&gt;1,SUMIFS('Sales Hx'!$S:$S,'Sales Hx'!$B:$B,_xlfn.XLOOKUP(B1525,C:C,B:B),'Sales Hx'!$D:$D,E1525),SUMIFS('Sales Hx'!$S:$S,'Sales Hx'!$B:$B,$B1525,'Sales Hx'!$D:$D,$E1525))</f>
        <v>0.16036184210526316</v>
      </c>
      <c r="K1525" s="16">
        <f t="shared" si="129"/>
        <v>0</v>
      </c>
      <c r="L1525" s="12">
        <f>IF(M1525&lt;&gt;"",M1525,IF(COUNTIFS($C:$C,B1525)&gt;1,SUMIFS('Sales Hx'!V:V,'Sales Hx'!$B:$B,_xlfn.XLOOKUP(B1525,C:C,B:B),'Sales Hx'!$D:$D,$E1525),SUMIFS('Sales Hx'!V:V,'Sales Hx'!$B:$B,$B1525,'Sales Hx'!$D:$D,$E1525)))</f>
        <v>0</v>
      </c>
      <c r="M1525" s="12">
        <v>0</v>
      </c>
      <c r="N1525" s="15">
        <f t="shared" si="131"/>
        <v>0.16036184210526316</v>
      </c>
      <c r="O1525" s="21">
        <f t="shared" si="128"/>
        <v>0</v>
      </c>
      <c r="P1525" s="24">
        <v>13.2935</v>
      </c>
      <c r="Q1525" s="18">
        <f t="shared" si="130"/>
        <v>0</v>
      </c>
      <c r="R1525" s="2">
        <v>1</v>
      </c>
      <c r="S1525" s="2">
        <v>120</v>
      </c>
      <c r="T1525" s="2" t="s">
        <v>4646</v>
      </c>
      <c r="U1525" s="28" t="str">
        <f>IF(G1525=0,"",_xlfn.MINIFS('PO Details'!$I:$I,'PO Details'!$D:$D,Planning!$B1525,'PO Details'!$L:$L,Planning!$E1525))</f>
        <v/>
      </c>
      <c r="V1525" s="29" t="s">
        <v>4640</v>
      </c>
      <c r="W1525" t="str">
        <f t="shared" si="132"/>
        <v/>
      </c>
      <c r="X1525" s="2">
        <v>120</v>
      </c>
    </row>
    <row r="1526" spans="1:24" x14ac:dyDescent="0.25">
      <c r="A1526" s="11"/>
      <c r="B1526" s="22" t="s">
        <v>1408</v>
      </c>
      <c r="C1526" s="22"/>
      <c r="D1526" s="22" t="s">
        <v>1409</v>
      </c>
      <c r="E1526" s="31" t="s">
        <v>109</v>
      </c>
      <c r="F1526" s="12">
        <f>SUMIFS('Inventory Details'!$H:$H,'Inventory Details'!$B:$B,$B1526,'Inventory Details'!$E:$E,$E1526)</f>
        <v>15</v>
      </c>
      <c r="G1526" s="12">
        <f>SUMIFS('PO Details'!$H:$H,'PO Details'!$D:$D,Planning!$B1526,'PO Details'!$L:$L,$E1526)</f>
        <v>0</v>
      </c>
      <c r="H1526" s="12">
        <f>SUMIFS('SO Details'!$G:$G,'SO Details'!$D:$D,Planning!$B1526,'SO Details'!$K:$K,$E1526)</f>
        <v>0</v>
      </c>
      <c r="I1526" s="20">
        <f>IF(COUNTIFS($C:$C,B1526)&gt;1,SUMIFS('Sales Hx'!$Q:$Q,'Sales Hx'!$B:$B,_xlfn.XLOOKUP(B1526,C:C,B:B),'Sales Hx'!$D:$D,Planning!$E1526),SUMIFS('Sales Hx'!$Q:$Q,'Sales Hx'!$B:$B,Planning!$B1526,'Sales Hx'!$D:$D,Planning!$E1526))</f>
        <v>0</v>
      </c>
      <c r="J1526" s="16">
        <f>IF(COUNTIFS($C:$C,B1526)&gt;1,SUMIFS('Sales Hx'!$S:$S,'Sales Hx'!$B:$B,_xlfn.XLOOKUP(B1526,C:C,B:B),'Sales Hx'!$D:$D,E1526),SUMIFS('Sales Hx'!$S:$S,'Sales Hx'!$B:$B,$B1526,'Sales Hx'!$D:$D,$E1526))</f>
        <v>6.5789473684210523E-2</v>
      </c>
      <c r="K1526" s="16">
        <f t="shared" si="129"/>
        <v>0</v>
      </c>
      <c r="L1526" s="12">
        <f>IF(M1526&lt;&gt;"",M1526,IF(COUNTIFS($C:$C,B1526)&gt;1,SUMIFS('Sales Hx'!V:V,'Sales Hx'!$B:$B,_xlfn.XLOOKUP(B1526,C:C,B:B),'Sales Hx'!$D:$D,$E1526),SUMIFS('Sales Hx'!V:V,'Sales Hx'!$B:$B,$B1526,'Sales Hx'!$D:$D,$E1526)))</f>
        <v>0</v>
      </c>
      <c r="M1526" s="12">
        <v>0</v>
      </c>
      <c r="N1526" s="15">
        <f t="shared" si="131"/>
        <v>6.5789473684210523E-2</v>
      </c>
      <c r="O1526" s="21">
        <f t="shared" si="128"/>
        <v>0</v>
      </c>
      <c r="P1526" s="24">
        <v>0.22</v>
      </c>
      <c r="Q1526" s="18">
        <f t="shared" si="130"/>
        <v>0</v>
      </c>
      <c r="R1526" s="2">
        <v>1</v>
      </c>
      <c r="S1526" s="2">
        <v>120</v>
      </c>
      <c r="T1526" s="2" t="s">
        <v>4647</v>
      </c>
      <c r="U1526" s="28" t="str">
        <f>IF(G1526=0,"",_xlfn.MINIFS('PO Details'!$I:$I,'PO Details'!$D:$D,Planning!$B1526,'PO Details'!$L:$L,Planning!$E1526))</f>
        <v/>
      </c>
      <c r="V1526" s="29" t="s">
        <v>4640</v>
      </c>
      <c r="W1526" t="str">
        <f t="shared" si="132"/>
        <v>Max</v>
      </c>
      <c r="X1526" s="2">
        <v>120</v>
      </c>
    </row>
    <row r="1527" spans="1:24" x14ac:dyDescent="0.25">
      <c r="A1527" s="11"/>
      <c r="B1527" s="22" t="s">
        <v>1408</v>
      </c>
      <c r="C1527" s="22"/>
      <c r="D1527" s="22" t="s">
        <v>1409</v>
      </c>
      <c r="E1527" s="31" t="s">
        <v>106</v>
      </c>
      <c r="F1527" s="12">
        <f>SUMIFS('Inventory Details'!$H:$H,'Inventory Details'!$B:$B,$B1527,'Inventory Details'!$E:$E,$E1527)</f>
        <v>0</v>
      </c>
      <c r="G1527" s="12">
        <f>SUMIFS('PO Details'!$H:$H,'PO Details'!$D:$D,Planning!$B1527,'PO Details'!$L:$L,$E1527)</f>
        <v>0</v>
      </c>
      <c r="H1527" s="12">
        <f>SUMIFS('SO Details'!$G:$G,'SO Details'!$D:$D,Planning!$B1527,'SO Details'!$K:$K,$E1527)</f>
        <v>0</v>
      </c>
      <c r="I1527" s="20">
        <f>IF(COUNTIFS($C:$C,B1527)&gt;1,SUMIFS('Sales Hx'!$Q:$Q,'Sales Hx'!$B:$B,_xlfn.XLOOKUP(B1527,C:C,B:B),'Sales Hx'!$D:$D,Planning!$E1527),SUMIFS('Sales Hx'!$Q:$Q,'Sales Hx'!$B:$B,Planning!$B1527,'Sales Hx'!$D:$D,Planning!$E1527))</f>
        <v>0</v>
      </c>
      <c r="J1527" s="16">
        <f>IF(COUNTIFS($C:$C,B1527)&gt;1,SUMIFS('Sales Hx'!$S:$S,'Sales Hx'!$B:$B,_xlfn.XLOOKUP(B1527,C:C,B:B),'Sales Hx'!$D:$D,E1527),SUMIFS('Sales Hx'!$S:$S,'Sales Hx'!$B:$B,$B1527,'Sales Hx'!$D:$D,$E1527))</f>
        <v>4.2763157894736841</v>
      </c>
      <c r="K1527" s="16">
        <f t="shared" si="129"/>
        <v>0</v>
      </c>
      <c r="L1527" s="12">
        <f>IF(M1527&lt;&gt;"",M1527,IF(COUNTIFS($C:$C,B1527)&gt;1,SUMIFS('Sales Hx'!V:V,'Sales Hx'!$B:$B,_xlfn.XLOOKUP(B1527,C:C,B:B),'Sales Hx'!$D:$D,$E1527),SUMIFS('Sales Hx'!V:V,'Sales Hx'!$B:$B,$B1527,'Sales Hx'!$D:$D,$E1527)))</f>
        <v>0</v>
      </c>
      <c r="M1527" s="12">
        <v>0</v>
      </c>
      <c r="N1527" s="15">
        <f t="shared" si="131"/>
        <v>4.2763157894736841</v>
      </c>
      <c r="O1527" s="21">
        <f t="shared" si="128"/>
        <v>517</v>
      </c>
      <c r="P1527" s="24">
        <v>0.22</v>
      </c>
      <c r="Q1527" s="18">
        <f t="shared" si="130"/>
        <v>113.74</v>
      </c>
      <c r="R1527" s="2">
        <v>1</v>
      </c>
      <c r="S1527" s="2">
        <v>120</v>
      </c>
      <c r="T1527" s="2" t="s">
        <v>4647</v>
      </c>
      <c r="U1527" s="28" t="str">
        <f>IF(G1527=0,"",_xlfn.MINIFS('PO Details'!$I:$I,'PO Details'!$D:$D,Planning!$B1527,'PO Details'!$L:$L,Planning!$E1527))</f>
        <v/>
      </c>
      <c r="V1527" s="29" t="s">
        <v>4640</v>
      </c>
      <c r="W1527" t="str">
        <f t="shared" si="132"/>
        <v>Max</v>
      </c>
      <c r="X1527" s="2">
        <v>120</v>
      </c>
    </row>
    <row r="1528" spans="1:24" x14ac:dyDescent="0.25">
      <c r="A1528" s="11"/>
      <c r="B1528" s="22" t="s">
        <v>2388</v>
      </c>
      <c r="C1528" s="22"/>
      <c r="D1528" s="22"/>
      <c r="E1528" s="31" t="s">
        <v>106</v>
      </c>
      <c r="F1528" s="12">
        <f>SUMIFS('Inventory Details'!$H:$H,'Inventory Details'!$B:$B,$B1528,'Inventory Details'!$E:$E,$E1528)</f>
        <v>0</v>
      </c>
      <c r="G1528" s="12">
        <f>SUMIFS('PO Details'!$H:$H,'PO Details'!$D:$D,Planning!$B1528,'PO Details'!$L:$L,$E1528)</f>
        <v>0</v>
      </c>
      <c r="H1528" s="12">
        <f>SUMIFS('SO Details'!$G:$G,'SO Details'!$D:$D,Planning!$B1528,'SO Details'!$K:$K,$E1528)</f>
        <v>0</v>
      </c>
      <c r="I1528" s="20">
        <f>IF(COUNTIFS($C:$C,B1528)&gt;1,SUMIFS('Sales Hx'!$Q:$Q,'Sales Hx'!$B:$B,_xlfn.XLOOKUP(B1528,C:C,B:B),'Sales Hx'!$D:$D,Planning!$E1528),SUMIFS('Sales Hx'!$Q:$Q,'Sales Hx'!$B:$B,Planning!$B1528,'Sales Hx'!$D:$D,Planning!$E1528))</f>
        <v>0</v>
      </c>
      <c r="J1528" s="16">
        <f>IF(COUNTIFS($C:$C,B1528)&gt;1,SUMIFS('Sales Hx'!$S:$S,'Sales Hx'!$B:$B,_xlfn.XLOOKUP(B1528,C:C,B:B),'Sales Hx'!$D:$D,E1528),SUMIFS('Sales Hx'!$S:$S,'Sales Hx'!$B:$B,$B1528,'Sales Hx'!$D:$D,$E1528))</f>
        <v>6.5789473684210523E-2</v>
      </c>
      <c r="K1528" s="16">
        <f t="shared" si="129"/>
        <v>0</v>
      </c>
      <c r="L1528" s="12">
        <f>IF(M1528&lt;&gt;"",M1528,IF(COUNTIFS($C:$C,B1528)&gt;1,SUMIFS('Sales Hx'!V:V,'Sales Hx'!$B:$B,_xlfn.XLOOKUP(B1528,C:C,B:B),'Sales Hx'!$D:$D,$E1528),SUMIFS('Sales Hx'!V:V,'Sales Hx'!$B:$B,$B1528,'Sales Hx'!$D:$D,$E1528)))</f>
        <v>0</v>
      </c>
      <c r="M1528" s="12">
        <v>0</v>
      </c>
      <c r="N1528" s="15">
        <f t="shared" si="131"/>
        <v>6.5789473684210523E-2</v>
      </c>
      <c r="O1528" s="21">
        <f t="shared" si="128"/>
        <v>8</v>
      </c>
      <c r="P1528" s="24">
        <v>0</v>
      </c>
      <c r="Q1528" s="18">
        <f t="shared" si="130"/>
        <v>0</v>
      </c>
      <c r="R1528" s="2">
        <v>1</v>
      </c>
      <c r="S1528" s="2">
        <v>120</v>
      </c>
      <c r="T1528" s="2" t="s">
        <v>4647</v>
      </c>
      <c r="U1528" s="28" t="str">
        <f>IF(G1528=0,"",_xlfn.MINIFS('PO Details'!$I:$I,'PO Details'!$D:$D,Planning!$B1528,'PO Details'!$L:$L,Planning!$E1528))</f>
        <v/>
      </c>
      <c r="V1528" s="29" t="s">
        <v>4640</v>
      </c>
      <c r="W1528" t="str">
        <f t="shared" si="132"/>
        <v>Max</v>
      </c>
      <c r="X1528" s="2">
        <v>120</v>
      </c>
    </row>
    <row r="1529" spans="1:24" x14ac:dyDescent="0.25">
      <c r="A1529" s="11"/>
      <c r="B1529" s="22" t="s">
        <v>2388</v>
      </c>
      <c r="C1529" s="22"/>
      <c r="D1529" s="22"/>
      <c r="E1529" s="31" t="s">
        <v>2214</v>
      </c>
      <c r="F1529" s="12">
        <f>SUMIFS('Inventory Details'!$H:$H,'Inventory Details'!$B:$B,$B1529,'Inventory Details'!$E:$E,$E1529)</f>
        <v>0</v>
      </c>
      <c r="G1529" s="12">
        <f>SUMIFS('PO Details'!$H:$H,'PO Details'!$D:$D,Planning!$B1529,'PO Details'!$L:$L,$E1529)</f>
        <v>0</v>
      </c>
      <c r="H1529" s="12">
        <f>SUMIFS('SO Details'!$G:$G,'SO Details'!$D:$D,Planning!$B1529,'SO Details'!$K:$K,$E1529)</f>
        <v>0</v>
      </c>
      <c r="I1529" s="20">
        <f>IF(COUNTIFS($C:$C,B1529)&gt;1,SUMIFS('Sales Hx'!$Q:$Q,'Sales Hx'!$B:$B,_xlfn.XLOOKUP(B1529,C:C,B:B),'Sales Hx'!$D:$D,Planning!$E1529),SUMIFS('Sales Hx'!$Q:$Q,'Sales Hx'!$B:$B,Planning!$B1529,'Sales Hx'!$D:$D,Planning!$E1529))</f>
        <v>0</v>
      </c>
      <c r="J1529" s="16">
        <f>IF(COUNTIFS($C:$C,B1529)&gt;1,SUMIFS('Sales Hx'!$S:$S,'Sales Hx'!$B:$B,_xlfn.XLOOKUP(B1529,C:C,B:B),'Sales Hx'!$D:$D,E1529),SUMIFS('Sales Hx'!$S:$S,'Sales Hx'!$B:$B,$B1529,'Sales Hx'!$D:$D,$E1529))</f>
        <v>5.4824561403508776E-2</v>
      </c>
      <c r="K1529" s="16">
        <f t="shared" si="129"/>
        <v>0</v>
      </c>
      <c r="L1529" s="12">
        <f>IF(M1529&lt;&gt;"",M1529,IF(COUNTIFS($C:$C,B1529)&gt;1,SUMIFS('Sales Hx'!V:V,'Sales Hx'!$B:$B,_xlfn.XLOOKUP(B1529,C:C,B:B),'Sales Hx'!$D:$D,$E1529),SUMIFS('Sales Hx'!V:V,'Sales Hx'!$B:$B,$B1529,'Sales Hx'!$D:$D,$E1529)))</f>
        <v>0</v>
      </c>
      <c r="M1529" s="12">
        <v>0</v>
      </c>
      <c r="N1529" s="15">
        <f t="shared" si="131"/>
        <v>5.4824561403508776E-2</v>
      </c>
      <c r="O1529" s="21">
        <f t="shared" si="128"/>
        <v>7</v>
      </c>
      <c r="P1529" s="24">
        <v>0</v>
      </c>
      <c r="Q1529" s="18">
        <f t="shared" si="130"/>
        <v>0</v>
      </c>
      <c r="R1529" s="2">
        <v>1</v>
      </c>
      <c r="S1529" s="2">
        <v>120</v>
      </c>
      <c r="T1529" s="2" t="s">
        <v>4647</v>
      </c>
      <c r="U1529" s="28" t="str">
        <f>IF(G1529=0,"",_xlfn.MINIFS('PO Details'!$I:$I,'PO Details'!$D:$D,Planning!$B1529,'PO Details'!$L:$L,Planning!$E1529))</f>
        <v/>
      </c>
      <c r="V1529" s="29" t="s">
        <v>4640</v>
      </c>
      <c r="W1529" t="str">
        <f t="shared" si="132"/>
        <v>Max</v>
      </c>
      <c r="X1529" s="2">
        <v>120</v>
      </c>
    </row>
    <row r="1530" spans="1:24" x14ac:dyDescent="0.25">
      <c r="A1530" s="11"/>
      <c r="B1530" s="22" t="s">
        <v>1384</v>
      </c>
      <c r="C1530" s="22"/>
      <c r="D1530" s="22" t="s">
        <v>1385</v>
      </c>
      <c r="E1530" s="31" t="s">
        <v>4746</v>
      </c>
      <c r="F1530" s="12">
        <f>SUMIFS('Inventory Details'!$H:$H,'Inventory Details'!$B:$B,$B1530,'Inventory Details'!$E:$E,$E1530)</f>
        <v>3</v>
      </c>
      <c r="G1530" s="12">
        <f>SUMIFS('PO Details'!$H:$H,'PO Details'!$D:$D,Planning!$B1530,'PO Details'!$L:$L,$E1530)</f>
        <v>0</v>
      </c>
      <c r="H1530" s="12">
        <f>SUMIFS('SO Details'!$G:$G,'SO Details'!$D:$D,Planning!$B1530,'SO Details'!$K:$K,$E1530)</f>
        <v>0</v>
      </c>
      <c r="I1530" s="20">
        <f>IF(COUNTIFS($C:$C,B1530)&gt;1,SUMIFS('Sales Hx'!$Q:$Q,'Sales Hx'!$B:$B,_xlfn.XLOOKUP(B1530,C:C,B:B),'Sales Hx'!$D:$D,Planning!$E1530),SUMIFS('Sales Hx'!$Q:$Q,'Sales Hx'!$B:$B,Planning!$B1530,'Sales Hx'!$D:$D,Planning!$E1530))</f>
        <v>0</v>
      </c>
      <c r="J1530" s="16">
        <f>IF(COUNTIFS($C:$C,B1530)&gt;1,SUMIFS('Sales Hx'!$S:$S,'Sales Hx'!$B:$B,_xlfn.XLOOKUP(B1530,C:C,B:B),'Sales Hx'!$D:$D,E1530),SUMIFS('Sales Hx'!$S:$S,'Sales Hx'!$B:$B,$B1530,'Sales Hx'!$D:$D,$E1530))</f>
        <v>0</v>
      </c>
      <c r="K1530" s="16">
        <f t="shared" si="129"/>
        <v>0</v>
      </c>
      <c r="L1530" s="12">
        <f>IF(M1530&lt;&gt;"",M1530,IF(COUNTIFS($C:$C,B1530)&gt;1,SUMIFS('Sales Hx'!V:V,'Sales Hx'!$B:$B,_xlfn.XLOOKUP(B1530,C:C,B:B),'Sales Hx'!$D:$D,$E1530),SUMIFS('Sales Hx'!V:V,'Sales Hx'!$B:$B,$B1530,'Sales Hx'!$D:$D,$E1530)))</f>
        <v>0</v>
      </c>
      <c r="M1530" s="12">
        <v>0</v>
      </c>
      <c r="N1530" s="15">
        <f t="shared" si="131"/>
        <v>0</v>
      </c>
      <c r="O1530" s="21">
        <f t="shared" si="128"/>
        <v>0</v>
      </c>
      <c r="P1530" s="24">
        <v>0</v>
      </c>
      <c r="Q1530" s="18">
        <f t="shared" si="130"/>
        <v>0</v>
      </c>
      <c r="R1530" s="2">
        <v>1</v>
      </c>
      <c r="S1530" s="2">
        <v>120</v>
      </c>
      <c r="T1530" s="2" t="s">
        <v>4647</v>
      </c>
      <c r="U1530" s="28" t="str">
        <f>IF(G1530=0,"",_xlfn.MINIFS('PO Details'!$I:$I,'PO Details'!$D:$D,Planning!$B1530,'PO Details'!$L:$L,Planning!$E1530))</f>
        <v/>
      </c>
      <c r="V1530" s="29" t="s">
        <v>4640</v>
      </c>
      <c r="W1530" t="str">
        <f t="shared" si="132"/>
        <v>Max</v>
      </c>
      <c r="X1530" s="2">
        <v>120</v>
      </c>
    </row>
    <row r="1531" spans="1:24" x14ac:dyDescent="0.25">
      <c r="A1531" s="11"/>
      <c r="B1531" s="22" t="s">
        <v>1410</v>
      </c>
      <c r="C1531" s="22"/>
      <c r="D1531" s="22" t="s">
        <v>1411</v>
      </c>
      <c r="E1531" s="31" t="s">
        <v>4746</v>
      </c>
      <c r="F1531" s="12">
        <f>SUMIFS('Inventory Details'!$H:$H,'Inventory Details'!$B:$B,$B1531,'Inventory Details'!$E:$E,$E1531)</f>
        <v>3</v>
      </c>
      <c r="G1531" s="12">
        <f>SUMIFS('PO Details'!$H:$H,'PO Details'!$D:$D,Planning!$B1531,'PO Details'!$L:$L,$E1531)</f>
        <v>0</v>
      </c>
      <c r="H1531" s="12">
        <f>SUMIFS('SO Details'!$G:$G,'SO Details'!$D:$D,Planning!$B1531,'SO Details'!$K:$K,$E1531)</f>
        <v>0</v>
      </c>
      <c r="I1531" s="20">
        <f>IF(COUNTIFS($C:$C,B1531)&gt;1,SUMIFS('Sales Hx'!$Q:$Q,'Sales Hx'!$B:$B,_xlfn.XLOOKUP(B1531,C:C,B:B),'Sales Hx'!$D:$D,Planning!$E1531),SUMIFS('Sales Hx'!$Q:$Q,'Sales Hx'!$B:$B,Planning!$B1531,'Sales Hx'!$D:$D,Planning!$E1531))</f>
        <v>0</v>
      </c>
      <c r="J1531" s="16">
        <f>IF(COUNTIFS($C:$C,B1531)&gt;1,SUMIFS('Sales Hx'!$S:$S,'Sales Hx'!$B:$B,_xlfn.XLOOKUP(B1531,C:C,B:B),'Sales Hx'!$D:$D,E1531),SUMIFS('Sales Hx'!$S:$S,'Sales Hx'!$B:$B,$B1531,'Sales Hx'!$D:$D,$E1531))</f>
        <v>7.8947368421052627E-2</v>
      </c>
      <c r="K1531" s="16">
        <f t="shared" si="129"/>
        <v>0</v>
      </c>
      <c r="L1531" s="12">
        <f>IF(M1531&lt;&gt;"",M1531,IF(COUNTIFS($C:$C,B1531)&gt;1,SUMIFS('Sales Hx'!V:V,'Sales Hx'!$B:$B,_xlfn.XLOOKUP(B1531,C:C,B:B),'Sales Hx'!$D:$D,$E1531),SUMIFS('Sales Hx'!V:V,'Sales Hx'!$B:$B,$B1531,'Sales Hx'!$D:$D,$E1531)))</f>
        <v>0</v>
      </c>
      <c r="M1531" s="12">
        <v>0</v>
      </c>
      <c r="N1531" s="15">
        <f t="shared" si="131"/>
        <v>7.8947368421052627E-2</v>
      </c>
      <c r="O1531" s="21">
        <f t="shared" si="128"/>
        <v>0</v>
      </c>
      <c r="P1531" s="24">
        <v>0</v>
      </c>
      <c r="Q1531" s="18">
        <f t="shared" si="130"/>
        <v>0</v>
      </c>
      <c r="R1531" s="2">
        <v>1</v>
      </c>
      <c r="S1531" s="2">
        <v>120</v>
      </c>
      <c r="T1531" s="2" t="s">
        <v>4647</v>
      </c>
      <c r="U1531" s="28" t="str">
        <f>IF(G1531=0,"",_xlfn.MINIFS('PO Details'!$I:$I,'PO Details'!$D:$D,Planning!$B1531,'PO Details'!$L:$L,Planning!$E1531))</f>
        <v/>
      </c>
      <c r="V1531" s="29" t="s">
        <v>4640</v>
      </c>
      <c r="W1531" t="str">
        <f t="shared" si="132"/>
        <v>Max</v>
      </c>
      <c r="X1531" s="2">
        <v>120</v>
      </c>
    </row>
    <row r="1532" spans="1:24" x14ac:dyDescent="0.25">
      <c r="A1532" s="11"/>
      <c r="B1532" s="22" t="s">
        <v>1410</v>
      </c>
      <c r="C1532" s="22"/>
      <c r="D1532" s="22" t="s">
        <v>1411</v>
      </c>
      <c r="E1532" s="31" t="s">
        <v>109</v>
      </c>
      <c r="F1532" s="12">
        <f>SUMIFS('Inventory Details'!$H:$H,'Inventory Details'!$B:$B,$B1532,'Inventory Details'!$E:$E,$E1532)</f>
        <v>29</v>
      </c>
      <c r="G1532" s="12">
        <f>SUMIFS('PO Details'!$H:$H,'PO Details'!$D:$D,Planning!$B1532,'PO Details'!$L:$L,$E1532)</f>
        <v>0</v>
      </c>
      <c r="H1532" s="12">
        <f>SUMIFS('SO Details'!$G:$G,'SO Details'!$D:$D,Planning!$B1532,'SO Details'!$K:$K,$E1532)</f>
        <v>0</v>
      </c>
      <c r="I1532" s="20">
        <f>IF(COUNTIFS($C:$C,B1532)&gt;1,SUMIFS('Sales Hx'!$Q:$Q,'Sales Hx'!$B:$B,_xlfn.XLOOKUP(B1532,C:C,B:B),'Sales Hx'!$D:$D,Planning!$E1532),SUMIFS('Sales Hx'!$Q:$Q,'Sales Hx'!$B:$B,Planning!$B1532,'Sales Hx'!$D:$D,Planning!$E1532))</f>
        <v>0</v>
      </c>
      <c r="J1532" s="16">
        <f>IF(COUNTIFS($C:$C,B1532)&gt;1,SUMIFS('Sales Hx'!$S:$S,'Sales Hx'!$B:$B,_xlfn.XLOOKUP(B1532,C:C,B:B),'Sales Hx'!$D:$D,E1532),SUMIFS('Sales Hx'!$S:$S,'Sales Hx'!$B:$B,$B1532,'Sales Hx'!$D:$D,$E1532))</f>
        <v>4.6052631578947366E-2</v>
      </c>
      <c r="K1532" s="16">
        <f t="shared" si="129"/>
        <v>0</v>
      </c>
      <c r="L1532" s="12">
        <f>IF(M1532&lt;&gt;"",M1532,IF(COUNTIFS($C:$C,B1532)&gt;1,SUMIFS('Sales Hx'!V:V,'Sales Hx'!$B:$B,_xlfn.XLOOKUP(B1532,C:C,B:B),'Sales Hx'!$D:$D,$E1532),SUMIFS('Sales Hx'!V:V,'Sales Hx'!$B:$B,$B1532,'Sales Hx'!$D:$D,$E1532)))</f>
        <v>0</v>
      </c>
      <c r="M1532" s="12">
        <v>0</v>
      </c>
      <c r="N1532" s="15">
        <f t="shared" si="131"/>
        <v>4.6052631578947366E-2</v>
      </c>
      <c r="O1532" s="21">
        <f t="shared" si="128"/>
        <v>0</v>
      </c>
      <c r="P1532" s="24">
        <v>0</v>
      </c>
      <c r="Q1532" s="18">
        <f t="shared" si="130"/>
        <v>0</v>
      </c>
      <c r="R1532" s="2">
        <v>1</v>
      </c>
      <c r="S1532" s="2">
        <v>120</v>
      </c>
      <c r="T1532" s="2" t="s">
        <v>4647</v>
      </c>
      <c r="U1532" s="28" t="str">
        <f>IF(G1532=0,"",_xlfn.MINIFS('PO Details'!$I:$I,'PO Details'!$D:$D,Planning!$B1532,'PO Details'!$L:$L,Planning!$E1532))</f>
        <v/>
      </c>
      <c r="V1532" s="29" t="s">
        <v>4640</v>
      </c>
      <c r="W1532" t="str">
        <f t="shared" si="132"/>
        <v>Max</v>
      </c>
      <c r="X1532" s="2">
        <v>120</v>
      </c>
    </row>
    <row r="1533" spans="1:24" x14ac:dyDescent="0.25">
      <c r="A1533" s="11"/>
      <c r="B1533" s="22" t="s">
        <v>1410</v>
      </c>
      <c r="C1533" s="22"/>
      <c r="D1533" s="22" t="s">
        <v>1411</v>
      </c>
      <c r="E1533" s="31" t="s">
        <v>106</v>
      </c>
      <c r="F1533" s="12">
        <f>SUMIFS('Inventory Details'!$H:$H,'Inventory Details'!$B:$B,$B1533,'Inventory Details'!$E:$E,$E1533)</f>
        <v>43</v>
      </c>
      <c r="G1533" s="12">
        <f>SUMIFS('PO Details'!$H:$H,'PO Details'!$D:$D,Planning!$B1533,'PO Details'!$L:$L,$E1533)</f>
        <v>0</v>
      </c>
      <c r="H1533" s="12">
        <f>SUMIFS('SO Details'!$G:$G,'SO Details'!$D:$D,Planning!$B1533,'SO Details'!$K:$K,$E1533)</f>
        <v>0</v>
      </c>
      <c r="I1533" s="20">
        <f>IF(COUNTIFS($C:$C,B1533)&gt;1,SUMIFS('Sales Hx'!$Q:$Q,'Sales Hx'!$B:$B,_xlfn.XLOOKUP(B1533,C:C,B:B),'Sales Hx'!$D:$D,Planning!$E1533),SUMIFS('Sales Hx'!$Q:$Q,'Sales Hx'!$B:$B,Planning!$B1533,'Sales Hx'!$D:$D,Planning!$E1533))</f>
        <v>0</v>
      </c>
      <c r="J1533" s="16">
        <f>IF(COUNTIFS($C:$C,B1533)&gt;1,SUMIFS('Sales Hx'!$S:$S,'Sales Hx'!$B:$B,_xlfn.XLOOKUP(B1533,C:C,B:B),'Sales Hx'!$D:$D,E1533),SUMIFS('Sales Hx'!$S:$S,'Sales Hx'!$B:$B,$B1533,'Sales Hx'!$D:$D,$E1533))</f>
        <v>3.2894736842105261E-2</v>
      </c>
      <c r="K1533" s="16">
        <f t="shared" si="129"/>
        <v>0</v>
      </c>
      <c r="L1533" s="12">
        <f>IF(M1533&lt;&gt;"",M1533,IF(COUNTIFS($C:$C,B1533)&gt;1,SUMIFS('Sales Hx'!V:V,'Sales Hx'!$B:$B,_xlfn.XLOOKUP(B1533,C:C,B:B),'Sales Hx'!$D:$D,$E1533),SUMIFS('Sales Hx'!V:V,'Sales Hx'!$B:$B,$B1533,'Sales Hx'!$D:$D,$E1533)))</f>
        <v>0</v>
      </c>
      <c r="M1533" s="12">
        <v>0</v>
      </c>
      <c r="N1533" s="15">
        <f t="shared" si="131"/>
        <v>3.2894736842105261E-2</v>
      </c>
      <c r="O1533" s="21">
        <f t="shared" si="128"/>
        <v>0</v>
      </c>
      <c r="P1533" s="24">
        <v>0</v>
      </c>
      <c r="Q1533" s="18">
        <f t="shared" si="130"/>
        <v>0</v>
      </c>
      <c r="R1533" s="2">
        <v>1</v>
      </c>
      <c r="S1533" s="2">
        <v>120</v>
      </c>
      <c r="T1533" s="2" t="s">
        <v>4647</v>
      </c>
      <c r="U1533" s="28" t="str">
        <f>IF(G1533=0,"",_xlfn.MINIFS('PO Details'!$I:$I,'PO Details'!$D:$D,Planning!$B1533,'PO Details'!$L:$L,Planning!$E1533))</f>
        <v/>
      </c>
      <c r="V1533" s="29" t="s">
        <v>4640</v>
      </c>
      <c r="W1533" t="str">
        <f t="shared" si="132"/>
        <v>Max</v>
      </c>
      <c r="X1533" s="2">
        <v>120</v>
      </c>
    </row>
    <row r="1534" spans="1:24" x14ac:dyDescent="0.25">
      <c r="A1534" s="11"/>
      <c r="B1534" s="22" t="s">
        <v>4978</v>
      </c>
      <c r="C1534" s="22"/>
      <c r="D1534" s="22" t="s">
        <v>4979</v>
      </c>
      <c r="E1534" s="31" t="s">
        <v>15</v>
      </c>
      <c r="F1534" s="12">
        <f>SUMIFS('Inventory Details'!$H:$H,'Inventory Details'!$B:$B,$B1534,'Inventory Details'!$E:$E,$E1534)</f>
        <v>0</v>
      </c>
      <c r="G1534" s="12">
        <f>SUMIFS('PO Details'!$H:$H,'PO Details'!$D:$D,Planning!$B1534,'PO Details'!$L:$L,$E1534)</f>
        <v>0</v>
      </c>
      <c r="H1534" s="12">
        <f>SUMIFS('SO Details'!$G:$G,'SO Details'!$D:$D,Planning!$B1534,'SO Details'!$K:$K,$E1534)</f>
        <v>0</v>
      </c>
      <c r="I1534" s="20">
        <f>IF(COUNTIFS($C:$C,B1534)&gt;1,SUMIFS('Sales Hx'!$Q:$Q,'Sales Hx'!$B:$B,_xlfn.XLOOKUP(B1534,C:C,B:B),'Sales Hx'!$D:$D,Planning!$E1534),SUMIFS('Sales Hx'!$Q:$Q,'Sales Hx'!$B:$B,Planning!$B1534,'Sales Hx'!$D:$D,Planning!$E1534))</f>
        <v>0</v>
      </c>
      <c r="J1534" s="16">
        <f>IF(COUNTIFS($C:$C,B1534)&gt;1,SUMIFS('Sales Hx'!$S:$S,'Sales Hx'!$B:$B,_xlfn.XLOOKUP(B1534,C:C,B:B),'Sales Hx'!$D:$D,E1534),SUMIFS('Sales Hx'!$S:$S,'Sales Hx'!$B:$B,$B1534,'Sales Hx'!$D:$D,$E1534))</f>
        <v>0</v>
      </c>
      <c r="K1534" s="16">
        <f t="shared" si="129"/>
        <v>0</v>
      </c>
      <c r="L1534" s="12">
        <f>IF(M1534&lt;&gt;"",M1534,IF(COUNTIFS($C:$C,B1534)&gt;1,SUMIFS('Sales Hx'!V:V,'Sales Hx'!$B:$B,_xlfn.XLOOKUP(B1534,C:C,B:B),'Sales Hx'!$D:$D,$E1534),SUMIFS('Sales Hx'!V:V,'Sales Hx'!$B:$B,$B1534,'Sales Hx'!$D:$D,$E1534)))</f>
        <v>0</v>
      </c>
      <c r="M1534" s="12">
        <v>0</v>
      </c>
      <c r="N1534" s="15">
        <f t="shared" si="131"/>
        <v>0</v>
      </c>
      <c r="O1534" s="21">
        <f t="shared" si="128"/>
        <v>0</v>
      </c>
      <c r="P1534" s="24">
        <v>0</v>
      </c>
      <c r="Q1534" s="18">
        <f t="shared" si="130"/>
        <v>0</v>
      </c>
      <c r="R1534" s="2">
        <v>1</v>
      </c>
      <c r="S1534" s="2">
        <v>90</v>
      </c>
      <c r="T1534" s="2" t="s">
        <v>4647</v>
      </c>
      <c r="U1534" s="28" t="str">
        <f>IF(G1534=0,"",_xlfn.MINIFS('PO Details'!$I:$I,'PO Details'!$D:$D,Planning!$B1534,'PO Details'!$L:$L,Planning!$E1534))</f>
        <v/>
      </c>
      <c r="V1534" s="29" t="s">
        <v>4640</v>
      </c>
      <c r="W1534" t="str">
        <f t="shared" si="132"/>
        <v>Max</v>
      </c>
      <c r="X1534" s="2">
        <v>120</v>
      </c>
    </row>
    <row r="1535" spans="1:24" x14ac:dyDescent="0.25">
      <c r="A1535" s="11"/>
      <c r="B1535" s="22" t="s">
        <v>1412</v>
      </c>
      <c r="C1535" s="22"/>
      <c r="D1535" s="22" t="s">
        <v>1413</v>
      </c>
      <c r="E1535" s="31" t="s">
        <v>109</v>
      </c>
      <c r="F1535" s="12">
        <f>SUMIFS('Inventory Details'!$H:$H,'Inventory Details'!$B:$B,$B1535,'Inventory Details'!$E:$E,$E1535)</f>
        <v>21</v>
      </c>
      <c r="G1535" s="12">
        <f>SUMIFS('PO Details'!$H:$H,'PO Details'!$D:$D,Planning!$B1535,'PO Details'!$L:$L,$E1535)</f>
        <v>0</v>
      </c>
      <c r="H1535" s="12">
        <f>SUMIFS('SO Details'!$G:$G,'SO Details'!$D:$D,Planning!$B1535,'SO Details'!$K:$K,$E1535)</f>
        <v>0</v>
      </c>
      <c r="I1535" s="20">
        <f>IF(COUNTIFS($C:$C,B1535)&gt;1,SUMIFS('Sales Hx'!$Q:$Q,'Sales Hx'!$B:$B,_xlfn.XLOOKUP(B1535,C:C,B:B),'Sales Hx'!$D:$D,Planning!$E1535),SUMIFS('Sales Hx'!$Q:$Q,'Sales Hx'!$B:$B,Planning!$B1535,'Sales Hx'!$D:$D,Planning!$E1535))</f>
        <v>0</v>
      </c>
      <c r="J1535" s="16">
        <f>IF(COUNTIFS($C:$C,B1535)&gt;1,SUMIFS('Sales Hx'!$S:$S,'Sales Hx'!$B:$B,_xlfn.XLOOKUP(B1535,C:C,B:B),'Sales Hx'!$D:$D,E1535),SUMIFS('Sales Hx'!$S:$S,'Sales Hx'!$B:$B,$B1535,'Sales Hx'!$D:$D,$E1535))</f>
        <v>0</v>
      </c>
      <c r="K1535" s="16">
        <f t="shared" si="129"/>
        <v>0</v>
      </c>
      <c r="L1535" s="12">
        <f>IF(M1535&lt;&gt;"",M1535,IF(COUNTIFS($C:$C,B1535)&gt;1,SUMIFS('Sales Hx'!V:V,'Sales Hx'!$B:$B,_xlfn.XLOOKUP(B1535,C:C,B:B),'Sales Hx'!$D:$D,$E1535),SUMIFS('Sales Hx'!V:V,'Sales Hx'!$B:$B,$B1535,'Sales Hx'!$D:$D,$E1535)))</f>
        <v>0</v>
      </c>
      <c r="M1535" s="12">
        <v>0</v>
      </c>
      <c r="N1535" s="15">
        <f t="shared" si="131"/>
        <v>0</v>
      </c>
      <c r="O1535" s="21">
        <f t="shared" si="128"/>
        <v>0</v>
      </c>
      <c r="P1535" s="24">
        <v>4.6204000000000001</v>
      </c>
      <c r="Q1535" s="18">
        <f t="shared" si="130"/>
        <v>0</v>
      </c>
      <c r="R1535" s="2">
        <v>1</v>
      </c>
      <c r="S1535" s="2">
        <v>120</v>
      </c>
      <c r="T1535" s="2" t="s">
        <v>4646</v>
      </c>
      <c r="U1535" s="28" t="str">
        <f>IF(G1535=0,"",_xlfn.MINIFS('PO Details'!$I:$I,'PO Details'!$D:$D,Planning!$B1535,'PO Details'!$L:$L,Planning!$E1535))</f>
        <v/>
      </c>
      <c r="V1535" s="29" t="s">
        <v>4640</v>
      </c>
      <c r="W1535" t="str">
        <f t="shared" si="132"/>
        <v>Max</v>
      </c>
      <c r="X1535" s="2">
        <v>120</v>
      </c>
    </row>
    <row r="1536" spans="1:24" x14ac:dyDescent="0.25">
      <c r="A1536" s="11"/>
      <c r="B1536" s="22" t="s">
        <v>1412</v>
      </c>
      <c r="C1536" s="22"/>
      <c r="D1536" s="22" t="s">
        <v>1413</v>
      </c>
      <c r="E1536" s="31" t="s">
        <v>113</v>
      </c>
      <c r="F1536" s="12">
        <f>SUMIFS('Inventory Details'!$H:$H,'Inventory Details'!$B:$B,$B1536,'Inventory Details'!$E:$E,$E1536)</f>
        <v>28</v>
      </c>
      <c r="G1536" s="12">
        <f>SUMIFS('PO Details'!$H:$H,'PO Details'!$D:$D,Planning!$B1536,'PO Details'!$L:$L,$E1536)</f>
        <v>0</v>
      </c>
      <c r="H1536" s="12">
        <f>SUMIFS('SO Details'!$G:$G,'SO Details'!$D:$D,Planning!$B1536,'SO Details'!$K:$K,$E1536)</f>
        <v>0</v>
      </c>
      <c r="I1536" s="20">
        <f>IF(COUNTIFS($C:$C,B1536)&gt;1,SUMIFS('Sales Hx'!$Q:$Q,'Sales Hx'!$B:$B,_xlfn.XLOOKUP(B1536,C:C,B:B),'Sales Hx'!$D:$D,Planning!$E1536),SUMIFS('Sales Hx'!$Q:$Q,'Sales Hx'!$B:$B,Planning!$B1536,'Sales Hx'!$D:$D,Planning!$E1536))</f>
        <v>0</v>
      </c>
      <c r="J1536" s="16">
        <f>IF(COUNTIFS($C:$C,B1536)&gt;1,SUMIFS('Sales Hx'!$S:$S,'Sales Hx'!$B:$B,_xlfn.XLOOKUP(B1536,C:C,B:B),'Sales Hx'!$D:$D,E1536),SUMIFS('Sales Hx'!$S:$S,'Sales Hx'!$B:$B,$B1536,'Sales Hx'!$D:$D,$E1536))</f>
        <v>0</v>
      </c>
      <c r="K1536" s="16">
        <f t="shared" si="129"/>
        <v>0</v>
      </c>
      <c r="L1536" s="12">
        <f>IF(M1536&lt;&gt;"",M1536,IF(COUNTIFS($C:$C,B1536)&gt;1,SUMIFS('Sales Hx'!V:V,'Sales Hx'!$B:$B,_xlfn.XLOOKUP(B1536,C:C,B:B),'Sales Hx'!$D:$D,$E1536),SUMIFS('Sales Hx'!V:V,'Sales Hx'!$B:$B,$B1536,'Sales Hx'!$D:$D,$E1536)))</f>
        <v>0</v>
      </c>
      <c r="M1536" s="12">
        <v>0</v>
      </c>
      <c r="N1536" s="15">
        <f t="shared" si="131"/>
        <v>0</v>
      </c>
      <c r="O1536" s="21">
        <f t="shared" si="128"/>
        <v>0</v>
      </c>
      <c r="P1536" s="24">
        <v>4.6204000000000001</v>
      </c>
      <c r="Q1536" s="18">
        <f t="shared" si="130"/>
        <v>0</v>
      </c>
      <c r="R1536" s="2">
        <v>1</v>
      </c>
      <c r="S1536" s="2">
        <v>120</v>
      </c>
      <c r="T1536" s="2" t="s">
        <v>4646</v>
      </c>
      <c r="U1536" s="28" t="str">
        <f>IF(G1536=0,"",_xlfn.MINIFS('PO Details'!$I:$I,'PO Details'!$D:$D,Planning!$B1536,'PO Details'!$L:$L,Planning!$E1536))</f>
        <v/>
      </c>
      <c r="V1536" s="29" t="s">
        <v>4640</v>
      </c>
      <c r="W1536" t="str">
        <f t="shared" si="132"/>
        <v>Max</v>
      </c>
      <c r="X1536" s="2">
        <v>120</v>
      </c>
    </row>
    <row r="1537" spans="1:24" x14ac:dyDescent="0.25">
      <c r="A1537" s="11"/>
      <c r="B1537" s="22" t="s">
        <v>1412</v>
      </c>
      <c r="C1537" s="22"/>
      <c r="D1537" s="22" t="s">
        <v>1413</v>
      </c>
      <c r="E1537" s="31" t="s">
        <v>106</v>
      </c>
      <c r="F1537" s="12">
        <f>SUMIFS('Inventory Details'!$H:$H,'Inventory Details'!$B:$B,$B1537,'Inventory Details'!$E:$E,$E1537)</f>
        <v>0</v>
      </c>
      <c r="G1537" s="12">
        <f>SUMIFS('PO Details'!$H:$H,'PO Details'!$D:$D,Planning!$B1537,'PO Details'!$L:$L,$E1537)</f>
        <v>0</v>
      </c>
      <c r="H1537" s="12">
        <f>SUMIFS('SO Details'!$G:$G,'SO Details'!$D:$D,Planning!$B1537,'SO Details'!$K:$K,$E1537)</f>
        <v>0</v>
      </c>
      <c r="I1537" s="20">
        <f>IF(COUNTIFS($C:$C,B1537)&gt;1,SUMIFS('Sales Hx'!$Q:$Q,'Sales Hx'!$B:$B,_xlfn.XLOOKUP(B1537,C:C,B:B),'Sales Hx'!$D:$D,Planning!$E1537),SUMIFS('Sales Hx'!$Q:$Q,'Sales Hx'!$B:$B,Planning!$B1537,'Sales Hx'!$D:$D,Planning!$E1537))</f>
        <v>0</v>
      </c>
      <c r="J1537" s="16">
        <f>IF(COUNTIFS($C:$C,B1537)&gt;1,SUMIFS('Sales Hx'!$S:$S,'Sales Hx'!$B:$B,_xlfn.XLOOKUP(B1537,C:C,B:B),'Sales Hx'!$D:$D,E1537),SUMIFS('Sales Hx'!$S:$S,'Sales Hx'!$B:$B,$B1537,'Sales Hx'!$D:$D,$E1537))</f>
        <v>0</v>
      </c>
      <c r="K1537" s="16">
        <f t="shared" si="129"/>
        <v>0</v>
      </c>
      <c r="L1537" s="12">
        <f>IF(M1537&lt;&gt;"",M1537,IF(COUNTIFS($C:$C,B1537)&gt;1,SUMIFS('Sales Hx'!V:V,'Sales Hx'!$B:$B,_xlfn.XLOOKUP(B1537,C:C,B:B),'Sales Hx'!$D:$D,$E1537),SUMIFS('Sales Hx'!V:V,'Sales Hx'!$B:$B,$B1537,'Sales Hx'!$D:$D,$E1537)))</f>
        <v>0</v>
      </c>
      <c r="M1537" s="12">
        <v>0</v>
      </c>
      <c r="N1537" s="15">
        <f t="shared" si="131"/>
        <v>0</v>
      </c>
      <c r="O1537" s="21">
        <f t="shared" si="128"/>
        <v>0</v>
      </c>
      <c r="P1537" s="24">
        <v>4.6204000000000001</v>
      </c>
      <c r="Q1537" s="18">
        <f t="shared" si="130"/>
        <v>0</v>
      </c>
      <c r="R1537" s="2">
        <v>1</v>
      </c>
      <c r="S1537" s="2">
        <v>120</v>
      </c>
      <c r="T1537" s="2" t="s">
        <v>4646</v>
      </c>
      <c r="U1537" s="28" t="str">
        <f>IF(G1537=0,"",_xlfn.MINIFS('PO Details'!$I:$I,'PO Details'!$D:$D,Planning!$B1537,'PO Details'!$L:$L,Planning!$E1537))</f>
        <v/>
      </c>
      <c r="V1537" s="29" t="s">
        <v>4640</v>
      </c>
      <c r="W1537" t="str">
        <f t="shared" si="132"/>
        <v>Max</v>
      </c>
      <c r="X1537" s="2">
        <v>120</v>
      </c>
    </row>
    <row r="1538" spans="1:24" x14ac:dyDescent="0.25">
      <c r="A1538" s="11"/>
      <c r="B1538" s="22" t="s">
        <v>1412</v>
      </c>
      <c r="C1538" s="22"/>
      <c r="D1538" s="22" t="s">
        <v>1413</v>
      </c>
      <c r="E1538" s="31" t="s">
        <v>4746</v>
      </c>
      <c r="F1538" s="12">
        <f>SUMIFS('Inventory Details'!$H:$H,'Inventory Details'!$B:$B,$B1538,'Inventory Details'!$E:$E,$E1538)</f>
        <v>0</v>
      </c>
      <c r="G1538" s="12">
        <f>SUMIFS('PO Details'!$H:$H,'PO Details'!$D:$D,Planning!$B1538,'PO Details'!$L:$L,$E1538)</f>
        <v>0</v>
      </c>
      <c r="H1538" s="12">
        <f>SUMIFS('SO Details'!$G:$G,'SO Details'!$D:$D,Planning!$B1538,'SO Details'!$K:$K,$E1538)</f>
        <v>1</v>
      </c>
      <c r="I1538" s="20">
        <f>IF(COUNTIFS($C:$C,B1538)&gt;1,SUMIFS('Sales Hx'!$Q:$Q,'Sales Hx'!$B:$B,_xlfn.XLOOKUP(B1538,C:C,B:B),'Sales Hx'!$D:$D,Planning!$E1538),SUMIFS('Sales Hx'!$Q:$Q,'Sales Hx'!$B:$B,Planning!$B1538,'Sales Hx'!$D:$D,Planning!$E1538))</f>
        <v>2.8</v>
      </c>
      <c r="J1538" s="16">
        <f>IF(COUNTIFS($C:$C,B1538)&gt;1,SUMIFS('Sales Hx'!$S:$S,'Sales Hx'!$B:$B,_xlfn.XLOOKUP(B1538,C:C,B:B),'Sales Hx'!$D:$D,E1538),SUMIFS('Sales Hx'!$S:$S,'Sales Hx'!$B:$B,$B1538,'Sales Hx'!$D:$D,$E1538))</f>
        <v>0.7828947368421052</v>
      </c>
      <c r="K1538" s="16">
        <f t="shared" si="129"/>
        <v>0</v>
      </c>
      <c r="L1538" s="12">
        <f>IF(M1538&lt;&gt;"",M1538,IF(COUNTIFS($C:$C,B1538)&gt;1,SUMIFS('Sales Hx'!V:V,'Sales Hx'!$B:$B,_xlfn.XLOOKUP(B1538,C:C,B:B),'Sales Hx'!$D:$D,$E1538),SUMIFS('Sales Hx'!V:V,'Sales Hx'!$B:$B,$B1538,'Sales Hx'!$D:$D,$E1538)))</f>
        <v>0</v>
      </c>
      <c r="M1538" s="12">
        <v>0</v>
      </c>
      <c r="N1538" s="15">
        <f t="shared" si="131"/>
        <v>0.7828947368421052</v>
      </c>
      <c r="O1538" s="21">
        <f t="shared" ref="O1538:O1601" si="133">MROUND(ROUND(IFERROR(IF(C1538&lt;&gt;"",0,IF(T1538="DC'd",0,IF(AND(J1538=0,F1538+G1538&lt;H1538),H1538-F1538+G1538,IF(F1538+G1538&lt;N1538,N1538+MAX((IF(J1538*R1538&gt;F1538,F1538,J1538*R1538))+J1538*S1538-F1538-G1538+H1538,0))))),0),0),1)</f>
        <v>0</v>
      </c>
      <c r="P1538" s="24">
        <v>4.6204000000000001</v>
      </c>
      <c r="Q1538" s="18">
        <f t="shared" si="130"/>
        <v>0</v>
      </c>
      <c r="R1538" s="2">
        <v>1</v>
      </c>
      <c r="S1538" s="2">
        <v>120</v>
      </c>
      <c r="T1538" s="2" t="s">
        <v>4646</v>
      </c>
      <c r="U1538" s="28" t="str">
        <f>IF(G1538=0,"",_xlfn.MINIFS('PO Details'!$I:$I,'PO Details'!$D:$D,Planning!$B1538,'PO Details'!$L:$L,Planning!$E1538))</f>
        <v/>
      </c>
      <c r="V1538" s="29" t="s">
        <v>4640</v>
      </c>
      <c r="W1538" t="str">
        <f t="shared" si="132"/>
        <v>Max</v>
      </c>
      <c r="X1538" s="2">
        <v>120</v>
      </c>
    </row>
    <row r="1539" spans="1:24" x14ac:dyDescent="0.25">
      <c r="A1539" s="11"/>
      <c r="B1539" s="22" t="s">
        <v>1380</v>
      </c>
      <c r="C1539" s="22"/>
      <c r="D1539" s="22" t="s">
        <v>5162</v>
      </c>
      <c r="E1539" s="31" t="s">
        <v>119</v>
      </c>
      <c r="F1539" s="12">
        <f>SUMIFS('Inventory Details'!$H:$H,'Inventory Details'!$B:$B,$B1539,'Inventory Details'!$E:$E,$E1539)</f>
        <v>0</v>
      </c>
      <c r="G1539" s="12">
        <f>SUMIFS('PO Details'!$H:$H,'PO Details'!$D:$D,Planning!$B1539,'PO Details'!$L:$L,$E1539)</f>
        <v>2</v>
      </c>
      <c r="H1539" s="12">
        <f>SUMIFS('SO Details'!$G:$G,'SO Details'!$D:$D,Planning!$B1539,'SO Details'!$K:$K,$E1539)</f>
        <v>0</v>
      </c>
      <c r="I1539" s="20">
        <f>IF(COUNTIFS($C:$C,B1539)&gt;1,SUMIFS('Sales Hx'!$Q:$Q,'Sales Hx'!$B:$B,_xlfn.XLOOKUP(B1539,C:C,B:B),'Sales Hx'!$D:$D,Planning!$E1539),SUMIFS('Sales Hx'!$Q:$Q,'Sales Hx'!$B:$B,Planning!$B1539,'Sales Hx'!$D:$D,Planning!$E1539))</f>
        <v>0</v>
      </c>
      <c r="J1539" s="16">
        <f>IF(COUNTIFS($C:$C,B1539)&gt;1,SUMIFS('Sales Hx'!$S:$S,'Sales Hx'!$B:$B,_xlfn.XLOOKUP(B1539,C:C,B:B),'Sales Hx'!$D:$D,E1539),SUMIFS('Sales Hx'!$S:$S,'Sales Hx'!$B:$B,$B1539,'Sales Hx'!$D:$D,$E1539))</f>
        <v>0</v>
      </c>
      <c r="K1539" s="16">
        <f t="shared" ref="K1539:K1602" si="134">IFERROR((F1539+G1539)/I1539,0)</f>
        <v>0</v>
      </c>
      <c r="L1539" s="12">
        <f>IF(M1539&lt;&gt;"",M1539,IF(COUNTIFS($C:$C,B1539)&gt;1,SUMIFS('Sales Hx'!V:V,'Sales Hx'!$B:$B,_xlfn.XLOOKUP(B1539,C:C,B:B),'Sales Hx'!$D:$D,$E1539),SUMIFS('Sales Hx'!V:V,'Sales Hx'!$B:$B,$B1539,'Sales Hx'!$D:$D,$E1539)))</f>
        <v>0</v>
      </c>
      <c r="M1539" s="12">
        <v>0</v>
      </c>
      <c r="N1539" s="15">
        <f t="shared" si="131"/>
        <v>0</v>
      </c>
      <c r="O1539" s="21">
        <f t="shared" si="133"/>
        <v>0</v>
      </c>
      <c r="P1539" s="24">
        <v>53.367600000000003</v>
      </c>
      <c r="Q1539" s="18">
        <f t="shared" si="130"/>
        <v>0</v>
      </c>
      <c r="R1539" s="2">
        <v>1</v>
      </c>
      <c r="S1539" s="2">
        <v>120</v>
      </c>
      <c r="T1539" s="2" t="s">
        <v>4647</v>
      </c>
      <c r="U1539" s="28">
        <f>IF(G1539=0,"",_xlfn.MINIFS('PO Details'!$I:$I,'PO Details'!$D:$D,Planning!$B1539,'PO Details'!$L:$L,Planning!$E1539))</f>
        <v>45371</v>
      </c>
      <c r="V1539" s="29" t="s">
        <v>4640</v>
      </c>
      <c r="W1539" t="str">
        <f t="shared" si="132"/>
        <v/>
      </c>
      <c r="X1539" s="2">
        <v>120</v>
      </c>
    </row>
    <row r="1540" spans="1:24" x14ac:dyDescent="0.25">
      <c r="A1540" s="11"/>
      <c r="B1540" s="22" t="s">
        <v>1380</v>
      </c>
      <c r="C1540" s="22"/>
      <c r="D1540" s="22" t="s">
        <v>5162</v>
      </c>
      <c r="E1540" s="31" t="s">
        <v>106</v>
      </c>
      <c r="F1540" s="12">
        <f>SUMIFS('Inventory Details'!$H:$H,'Inventory Details'!$B:$B,$B1540,'Inventory Details'!$E:$E,$E1540)</f>
        <v>6</v>
      </c>
      <c r="G1540" s="12">
        <f>SUMIFS('PO Details'!$H:$H,'PO Details'!$D:$D,Planning!$B1540,'PO Details'!$L:$L,$E1540)</f>
        <v>0</v>
      </c>
      <c r="H1540" s="12">
        <f>SUMIFS('SO Details'!$G:$G,'SO Details'!$D:$D,Planning!$B1540,'SO Details'!$K:$K,$E1540)</f>
        <v>1</v>
      </c>
      <c r="I1540" s="20">
        <f>IF(COUNTIFS($C:$C,B1540)&gt;1,SUMIFS('Sales Hx'!$Q:$Q,'Sales Hx'!$B:$B,_xlfn.XLOOKUP(B1540,C:C,B:B),'Sales Hx'!$D:$D,Planning!$E1540),SUMIFS('Sales Hx'!$Q:$Q,'Sales Hx'!$B:$B,Planning!$B1540,'Sales Hx'!$D:$D,Planning!$E1540))</f>
        <v>2.8</v>
      </c>
      <c r="J1540" s="16">
        <f>IF(COUNTIFS($C:$C,B1540)&gt;1,SUMIFS('Sales Hx'!$S:$S,'Sales Hx'!$B:$B,_xlfn.XLOOKUP(B1540,C:C,B:B),'Sales Hx'!$D:$D,E1540),SUMIFS('Sales Hx'!$S:$S,'Sales Hx'!$B:$B,$B1540,'Sales Hx'!$D:$D,$E1540))</f>
        <v>0.12763157894736843</v>
      </c>
      <c r="K1540" s="16">
        <f t="shared" si="134"/>
        <v>2.1428571428571428</v>
      </c>
      <c r="L1540" s="12">
        <f>IF(M1540&lt;&gt;"",M1540,IF(COUNTIFS($C:$C,B1540)&gt;1,SUMIFS('Sales Hx'!V:V,'Sales Hx'!$B:$B,_xlfn.XLOOKUP(B1540,C:C,B:B),'Sales Hx'!$D:$D,$E1540),SUMIFS('Sales Hx'!V:V,'Sales Hx'!$B:$B,$B1540,'Sales Hx'!$D:$D,$E1540)))</f>
        <v>0</v>
      </c>
      <c r="M1540" s="12">
        <v>0</v>
      </c>
      <c r="N1540" s="15">
        <f t="shared" si="131"/>
        <v>0.12763157894736843</v>
      </c>
      <c r="O1540" s="21">
        <f t="shared" si="133"/>
        <v>0</v>
      </c>
      <c r="P1540" s="24">
        <v>53.367600000000003</v>
      </c>
      <c r="Q1540" s="18">
        <f t="shared" si="130"/>
        <v>0</v>
      </c>
      <c r="R1540" s="2">
        <v>1</v>
      </c>
      <c r="S1540" s="2">
        <v>120</v>
      </c>
      <c r="T1540" s="2" t="s">
        <v>4647</v>
      </c>
      <c r="U1540" s="28" t="str">
        <f>IF(G1540=0,"",_xlfn.MINIFS('PO Details'!$I:$I,'PO Details'!$D:$D,Planning!$B1540,'PO Details'!$L:$L,Planning!$E1540))</f>
        <v/>
      </c>
      <c r="V1540" s="29" t="s">
        <v>4640</v>
      </c>
      <c r="W1540" t="str">
        <f t="shared" si="132"/>
        <v>Max</v>
      </c>
      <c r="X1540" s="2">
        <v>120</v>
      </c>
    </row>
    <row r="1541" spans="1:24" x14ac:dyDescent="0.25">
      <c r="A1541" s="11"/>
      <c r="B1541" s="22" t="s">
        <v>1380</v>
      </c>
      <c r="C1541" s="22"/>
      <c r="D1541" s="22" t="s">
        <v>5162</v>
      </c>
      <c r="E1541" s="31" t="s">
        <v>109</v>
      </c>
      <c r="F1541" s="12">
        <f>SUMIFS('Inventory Details'!$H:$H,'Inventory Details'!$B:$B,$B1541,'Inventory Details'!$E:$E,$E1541)</f>
        <v>21</v>
      </c>
      <c r="G1541" s="12">
        <f>SUMIFS('PO Details'!$H:$H,'PO Details'!$D:$D,Planning!$B1541,'PO Details'!$L:$L,$E1541)</f>
        <v>0</v>
      </c>
      <c r="H1541" s="12">
        <f>SUMIFS('SO Details'!$G:$G,'SO Details'!$D:$D,Planning!$B1541,'SO Details'!$K:$K,$E1541)</f>
        <v>0</v>
      </c>
      <c r="I1541" s="20">
        <f>IF(COUNTIFS($C:$C,B1541)&gt;1,SUMIFS('Sales Hx'!$Q:$Q,'Sales Hx'!$B:$B,_xlfn.XLOOKUP(B1541,C:C,B:B),'Sales Hx'!$D:$D,Planning!$E1541),SUMIFS('Sales Hx'!$Q:$Q,'Sales Hx'!$B:$B,Planning!$B1541,'Sales Hx'!$D:$D,Planning!$E1541))</f>
        <v>0</v>
      </c>
      <c r="J1541" s="16">
        <f>IF(COUNTIFS($C:$C,B1541)&gt;1,SUMIFS('Sales Hx'!$S:$S,'Sales Hx'!$B:$B,_xlfn.XLOOKUP(B1541,C:C,B:B),'Sales Hx'!$D:$D,E1541),SUMIFS('Sales Hx'!$S:$S,'Sales Hx'!$B:$B,$B1541,'Sales Hx'!$D:$D,$E1541))</f>
        <v>6.1403508771929828E-2</v>
      </c>
      <c r="K1541" s="16">
        <f t="shared" si="134"/>
        <v>0</v>
      </c>
      <c r="L1541" s="12">
        <f>IF(M1541&lt;&gt;"",M1541,IF(COUNTIFS($C:$C,B1541)&gt;1,SUMIFS('Sales Hx'!V:V,'Sales Hx'!$B:$B,_xlfn.XLOOKUP(B1541,C:C,B:B),'Sales Hx'!$D:$D,$E1541),SUMIFS('Sales Hx'!V:V,'Sales Hx'!$B:$B,$B1541,'Sales Hx'!$D:$D,$E1541)))</f>
        <v>0</v>
      </c>
      <c r="M1541" s="12">
        <v>0</v>
      </c>
      <c r="N1541" s="15">
        <f t="shared" si="131"/>
        <v>6.1403508771929828E-2</v>
      </c>
      <c r="O1541" s="21">
        <f t="shared" si="133"/>
        <v>0</v>
      </c>
      <c r="P1541" s="24">
        <v>53.367600000000003</v>
      </c>
      <c r="Q1541" s="18">
        <f t="shared" si="130"/>
        <v>0</v>
      </c>
      <c r="R1541" s="2">
        <v>1</v>
      </c>
      <c r="S1541" s="2">
        <v>120</v>
      </c>
      <c r="T1541" s="2" t="s">
        <v>4647</v>
      </c>
      <c r="U1541" s="28" t="str">
        <f>IF(G1541=0,"",_xlfn.MINIFS('PO Details'!$I:$I,'PO Details'!$D:$D,Planning!$B1541,'PO Details'!$L:$L,Planning!$E1541))</f>
        <v/>
      </c>
      <c r="V1541" s="29" t="s">
        <v>4640</v>
      </c>
      <c r="W1541" t="str">
        <f t="shared" si="132"/>
        <v/>
      </c>
      <c r="X1541" s="2">
        <v>120</v>
      </c>
    </row>
    <row r="1542" spans="1:24" x14ac:dyDescent="0.25">
      <c r="A1542" s="11"/>
      <c r="B1542" s="22" t="s">
        <v>1380</v>
      </c>
      <c r="C1542" s="22"/>
      <c r="D1542" s="22" t="s">
        <v>5162</v>
      </c>
      <c r="E1542" s="31" t="s">
        <v>4746</v>
      </c>
      <c r="F1542" s="12">
        <f>SUMIFS('Inventory Details'!$H:$H,'Inventory Details'!$B:$B,$B1542,'Inventory Details'!$E:$E,$E1542)</f>
        <v>0</v>
      </c>
      <c r="G1542" s="12">
        <f>SUMIFS('PO Details'!$H:$H,'PO Details'!$D:$D,Planning!$B1542,'PO Details'!$L:$L,$E1542)</f>
        <v>0</v>
      </c>
      <c r="H1542" s="12">
        <f>SUMIFS('SO Details'!$G:$G,'SO Details'!$D:$D,Planning!$B1542,'SO Details'!$K:$K,$E1542)</f>
        <v>0</v>
      </c>
      <c r="I1542" s="20">
        <f>IF(COUNTIFS($C:$C,B1542)&gt;1,SUMIFS('Sales Hx'!$Q:$Q,'Sales Hx'!$B:$B,_xlfn.XLOOKUP(B1542,C:C,B:B),'Sales Hx'!$D:$D,Planning!$E1542),SUMIFS('Sales Hx'!$Q:$Q,'Sales Hx'!$B:$B,Planning!$B1542,'Sales Hx'!$D:$D,Planning!$E1542))</f>
        <v>0</v>
      </c>
      <c r="J1542" s="16">
        <f>IF(COUNTIFS($C:$C,B1542)&gt;1,SUMIFS('Sales Hx'!$S:$S,'Sales Hx'!$B:$B,_xlfn.XLOOKUP(B1542,C:C,B:B),'Sales Hx'!$D:$D,E1542),SUMIFS('Sales Hx'!$S:$S,'Sales Hx'!$B:$B,$B1542,'Sales Hx'!$D:$D,$E1542))</f>
        <v>0.26315789473684209</v>
      </c>
      <c r="K1542" s="16">
        <f t="shared" si="134"/>
        <v>0</v>
      </c>
      <c r="L1542" s="12">
        <f>IF(M1542&lt;&gt;"",M1542,IF(COUNTIFS($C:$C,B1542)&gt;1,SUMIFS('Sales Hx'!V:V,'Sales Hx'!$B:$B,_xlfn.XLOOKUP(B1542,C:C,B:B),'Sales Hx'!$D:$D,$E1542),SUMIFS('Sales Hx'!V:V,'Sales Hx'!$B:$B,$B1542,'Sales Hx'!$D:$D,$E1542)))</f>
        <v>0</v>
      </c>
      <c r="M1542" s="12">
        <v>0</v>
      </c>
      <c r="N1542" s="15">
        <f t="shared" si="131"/>
        <v>0.26315789473684209</v>
      </c>
      <c r="O1542" s="21">
        <f t="shared" si="133"/>
        <v>32</v>
      </c>
      <c r="P1542" s="24">
        <v>53.367600000000003</v>
      </c>
      <c r="Q1542" s="18">
        <f t="shared" si="130"/>
        <v>1707.7632000000001</v>
      </c>
      <c r="R1542" s="2">
        <v>1</v>
      </c>
      <c r="S1542" s="2">
        <v>120</v>
      </c>
      <c r="T1542" s="2" t="s">
        <v>4647</v>
      </c>
      <c r="U1542" s="28" t="str">
        <f>IF(G1542=0,"",_xlfn.MINIFS('PO Details'!$I:$I,'PO Details'!$D:$D,Planning!$B1542,'PO Details'!$L:$L,Planning!$E1542))</f>
        <v/>
      </c>
      <c r="V1542" s="29" t="s">
        <v>4640</v>
      </c>
      <c r="W1542" t="str">
        <f t="shared" si="132"/>
        <v/>
      </c>
      <c r="X1542" s="2">
        <v>120</v>
      </c>
    </row>
    <row r="1543" spans="1:24" x14ac:dyDescent="0.25">
      <c r="A1543" s="11"/>
      <c r="B1543" s="22" t="s">
        <v>1380</v>
      </c>
      <c r="C1543" s="22"/>
      <c r="D1543" s="22" t="s">
        <v>5162</v>
      </c>
      <c r="E1543" s="31" t="s">
        <v>113</v>
      </c>
      <c r="F1543" s="12">
        <f>SUMIFS('Inventory Details'!$H:$H,'Inventory Details'!$B:$B,$B1543,'Inventory Details'!$E:$E,$E1543)</f>
        <v>0</v>
      </c>
      <c r="G1543" s="12">
        <f>SUMIFS('PO Details'!$H:$H,'PO Details'!$D:$D,Planning!$B1543,'PO Details'!$L:$L,$E1543)</f>
        <v>0</v>
      </c>
      <c r="H1543" s="12">
        <f>SUMIFS('SO Details'!$G:$G,'SO Details'!$D:$D,Planning!$B1543,'SO Details'!$K:$K,$E1543)</f>
        <v>0</v>
      </c>
      <c r="I1543" s="20">
        <f>IF(COUNTIFS($C:$C,B1543)&gt;1,SUMIFS('Sales Hx'!$Q:$Q,'Sales Hx'!$B:$B,_xlfn.XLOOKUP(B1543,C:C,B:B),'Sales Hx'!$D:$D,Planning!$E1543),SUMIFS('Sales Hx'!$Q:$Q,'Sales Hx'!$B:$B,Planning!$B1543,'Sales Hx'!$D:$D,Planning!$E1543))</f>
        <v>0</v>
      </c>
      <c r="J1543" s="16">
        <f>IF(COUNTIFS($C:$C,B1543)&gt;1,SUMIFS('Sales Hx'!$S:$S,'Sales Hx'!$B:$B,_xlfn.XLOOKUP(B1543,C:C,B:B),'Sales Hx'!$D:$D,E1543),SUMIFS('Sales Hx'!$S:$S,'Sales Hx'!$B:$B,$B1543,'Sales Hx'!$D:$D,$E1543))</f>
        <v>3.2894736842105261E-2</v>
      </c>
      <c r="K1543" s="16">
        <f t="shared" si="134"/>
        <v>0</v>
      </c>
      <c r="L1543" s="12">
        <f>IF(M1543&lt;&gt;"",M1543,IF(COUNTIFS($C:$C,B1543)&gt;1,SUMIFS('Sales Hx'!V:V,'Sales Hx'!$B:$B,_xlfn.XLOOKUP(B1543,C:C,B:B),'Sales Hx'!$D:$D,$E1543),SUMIFS('Sales Hx'!V:V,'Sales Hx'!$B:$B,$B1543,'Sales Hx'!$D:$D,$E1543)))</f>
        <v>0</v>
      </c>
      <c r="M1543" s="12">
        <v>0</v>
      </c>
      <c r="N1543" s="15">
        <f t="shared" si="131"/>
        <v>3.2894736842105261E-2</v>
      </c>
      <c r="O1543" s="21">
        <f t="shared" si="133"/>
        <v>4</v>
      </c>
      <c r="P1543" s="24">
        <v>53.367600000000003</v>
      </c>
      <c r="Q1543" s="18">
        <f t="shared" si="130"/>
        <v>213.47040000000001</v>
      </c>
      <c r="R1543" s="2">
        <v>1</v>
      </c>
      <c r="S1543" s="2">
        <v>120</v>
      </c>
      <c r="T1543" s="2" t="s">
        <v>4647</v>
      </c>
      <c r="U1543" s="28" t="str">
        <f>IF(G1543=0,"",_xlfn.MINIFS('PO Details'!$I:$I,'PO Details'!$D:$D,Planning!$B1543,'PO Details'!$L:$L,Planning!$E1543))</f>
        <v/>
      </c>
      <c r="V1543" s="29" t="s">
        <v>4640</v>
      </c>
      <c r="W1543" t="str">
        <f t="shared" si="132"/>
        <v/>
      </c>
      <c r="X1543" s="2">
        <v>120</v>
      </c>
    </row>
    <row r="1544" spans="1:24" x14ac:dyDescent="0.25">
      <c r="A1544" s="11"/>
      <c r="B1544" s="22" t="s">
        <v>1414</v>
      </c>
      <c r="C1544" s="22"/>
      <c r="D1544" s="22" t="s">
        <v>1415</v>
      </c>
      <c r="E1544" s="31" t="s">
        <v>106</v>
      </c>
      <c r="F1544" s="12">
        <f>SUMIFS('Inventory Details'!$H:$H,'Inventory Details'!$B:$B,$B1544,'Inventory Details'!$E:$E,$E1544)</f>
        <v>134</v>
      </c>
      <c r="G1544" s="12">
        <f>SUMIFS('PO Details'!$H:$H,'PO Details'!$D:$D,Planning!$B1544,'PO Details'!$L:$L,$E1544)</f>
        <v>0</v>
      </c>
      <c r="H1544" s="12">
        <f>SUMIFS('SO Details'!$G:$G,'SO Details'!$D:$D,Planning!$B1544,'SO Details'!$K:$K,$E1544)</f>
        <v>0</v>
      </c>
      <c r="I1544" s="20">
        <f>IF(COUNTIFS($C:$C,B1544)&gt;1,SUMIFS('Sales Hx'!$Q:$Q,'Sales Hx'!$B:$B,_xlfn.XLOOKUP(B1544,C:C,B:B),'Sales Hx'!$D:$D,Planning!$E1544),SUMIFS('Sales Hx'!$Q:$Q,'Sales Hx'!$B:$B,Planning!$B1544,'Sales Hx'!$D:$D,Planning!$E1544))</f>
        <v>0</v>
      </c>
      <c r="J1544" s="16">
        <f>IF(COUNTIFS($C:$C,B1544)&gt;1,SUMIFS('Sales Hx'!$S:$S,'Sales Hx'!$B:$B,_xlfn.XLOOKUP(B1544,C:C,B:B),'Sales Hx'!$D:$D,E1544),SUMIFS('Sales Hx'!$S:$S,'Sales Hx'!$B:$B,$B1544,'Sales Hx'!$D:$D,$E1544))</f>
        <v>0.16282894736842107</v>
      </c>
      <c r="K1544" s="16">
        <f t="shared" si="134"/>
        <v>0</v>
      </c>
      <c r="L1544" s="12">
        <f>IF(M1544&lt;&gt;"",M1544,IF(COUNTIFS($C:$C,B1544)&gt;1,SUMIFS('Sales Hx'!V:V,'Sales Hx'!$B:$B,_xlfn.XLOOKUP(B1544,C:C,B:B),'Sales Hx'!$D:$D,$E1544),SUMIFS('Sales Hx'!V:V,'Sales Hx'!$B:$B,$B1544,'Sales Hx'!$D:$D,$E1544)))</f>
        <v>0</v>
      </c>
      <c r="M1544" s="12">
        <v>0</v>
      </c>
      <c r="N1544" s="15">
        <f t="shared" si="131"/>
        <v>0.16282894736842107</v>
      </c>
      <c r="O1544" s="21">
        <f t="shared" si="133"/>
        <v>0</v>
      </c>
      <c r="P1544" s="24">
        <v>0</v>
      </c>
      <c r="Q1544" s="18">
        <f t="shared" si="130"/>
        <v>0</v>
      </c>
      <c r="R1544" s="2">
        <v>1</v>
      </c>
      <c r="S1544" s="2">
        <v>120</v>
      </c>
      <c r="T1544" s="2" t="s">
        <v>4646</v>
      </c>
      <c r="U1544" s="28" t="str">
        <f>IF(G1544=0,"",_xlfn.MINIFS('PO Details'!$I:$I,'PO Details'!$D:$D,Planning!$B1544,'PO Details'!$L:$L,Planning!$E1544))</f>
        <v/>
      </c>
      <c r="V1544" s="29" t="s">
        <v>4640</v>
      </c>
      <c r="W1544" t="str">
        <f t="shared" si="132"/>
        <v>Max</v>
      </c>
      <c r="X1544" s="2">
        <v>120</v>
      </c>
    </row>
    <row r="1545" spans="1:24" x14ac:dyDescent="0.25">
      <c r="A1545" s="11"/>
      <c r="B1545" s="22" t="s">
        <v>1414</v>
      </c>
      <c r="C1545" s="22"/>
      <c r="D1545" s="22" t="s">
        <v>1415</v>
      </c>
      <c r="E1545" s="31" t="s">
        <v>4746</v>
      </c>
      <c r="F1545" s="12">
        <f>SUMIFS('Inventory Details'!$H:$H,'Inventory Details'!$B:$B,$B1545,'Inventory Details'!$E:$E,$E1545)</f>
        <v>20</v>
      </c>
      <c r="G1545" s="12">
        <f>SUMIFS('PO Details'!$H:$H,'PO Details'!$D:$D,Planning!$B1545,'PO Details'!$L:$L,$E1545)</f>
        <v>0</v>
      </c>
      <c r="H1545" s="12">
        <f>SUMIFS('SO Details'!$G:$G,'SO Details'!$D:$D,Planning!$B1545,'SO Details'!$K:$K,$E1545)</f>
        <v>0</v>
      </c>
      <c r="I1545" s="20">
        <f>IF(COUNTIFS($C:$C,B1545)&gt;1,SUMIFS('Sales Hx'!$Q:$Q,'Sales Hx'!$B:$B,_xlfn.XLOOKUP(B1545,C:C,B:B),'Sales Hx'!$D:$D,Planning!$E1545),SUMIFS('Sales Hx'!$Q:$Q,'Sales Hx'!$B:$B,Planning!$B1545,'Sales Hx'!$D:$D,Planning!$E1545))</f>
        <v>0</v>
      </c>
      <c r="J1545" s="16">
        <f>IF(COUNTIFS($C:$C,B1545)&gt;1,SUMIFS('Sales Hx'!$S:$S,'Sales Hx'!$B:$B,_xlfn.XLOOKUP(B1545,C:C,B:B),'Sales Hx'!$D:$D,E1545),SUMIFS('Sales Hx'!$S:$S,'Sales Hx'!$B:$B,$B1545,'Sales Hx'!$D:$D,$E1545))</f>
        <v>0.15131578947368421</v>
      </c>
      <c r="K1545" s="16">
        <f t="shared" si="134"/>
        <v>0</v>
      </c>
      <c r="L1545" s="12">
        <f>IF(M1545&lt;&gt;"",M1545,IF(COUNTIFS($C:$C,B1545)&gt;1,SUMIFS('Sales Hx'!V:V,'Sales Hx'!$B:$B,_xlfn.XLOOKUP(B1545,C:C,B:B),'Sales Hx'!$D:$D,$E1545),SUMIFS('Sales Hx'!V:V,'Sales Hx'!$B:$B,$B1545,'Sales Hx'!$D:$D,$E1545)))</f>
        <v>0</v>
      </c>
      <c r="M1545" s="12">
        <v>0</v>
      </c>
      <c r="N1545" s="15">
        <f t="shared" si="131"/>
        <v>0.15131578947368421</v>
      </c>
      <c r="O1545" s="21">
        <f t="shared" si="133"/>
        <v>0</v>
      </c>
      <c r="P1545" s="24">
        <v>0</v>
      </c>
      <c r="Q1545" s="18">
        <f t="shared" si="130"/>
        <v>0</v>
      </c>
      <c r="R1545" s="2">
        <v>1</v>
      </c>
      <c r="S1545" s="2">
        <v>120</v>
      </c>
      <c r="T1545" s="2" t="s">
        <v>4646</v>
      </c>
      <c r="U1545" s="28" t="str">
        <f>IF(G1545=0,"",_xlfn.MINIFS('PO Details'!$I:$I,'PO Details'!$D:$D,Planning!$B1545,'PO Details'!$L:$L,Planning!$E1545))</f>
        <v/>
      </c>
      <c r="V1545" s="29" t="s">
        <v>4640</v>
      </c>
      <c r="W1545" t="str">
        <f t="shared" si="132"/>
        <v>Max</v>
      </c>
      <c r="X1545" s="2">
        <v>120</v>
      </c>
    </row>
    <row r="1546" spans="1:24" x14ac:dyDescent="0.25">
      <c r="A1546" s="11"/>
      <c r="B1546" s="22" t="s">
        <v>1414</v>
      </c>
      <c r="C1546" s="22"/>
      <c r="D1546" s="22" t="s">
        <v>1415</v>
      </c>
      <c r="E1546" s="31" t="s">
        <v>109</v>
      </c>
      <c r="F1546" s="12">
        <f>SUMIFS('Inventory Details'!$H:$H,'Inventory Details'!$B:$B,$B1546,'Inventory Details'!$E:$E,$E1546)</f>
        <v>36</v>
      </c>
      <c r="G1546" s="12">
        <f>SUMIFS('PO Details'!$H:$H,'PO Details'!$D:$D,Planning!$B1546,'PO Details'!$L:$L,$E1546)</f>
        <v>0</v>
      </c>
      <c r="H1546" s="12">
        <f>SUMIFS('SO Details'!$G:$G,'SO Details'!$D:$D,Planning!$B1546,'SO Details'!$K:$K,$E1546)</f>
        <v>0</v>
      </c>
      <c r="I1546" s="20">
        <f>IF(COUNTIFS($C:$C,B1546)&gt;1,SUMIFS('Sales Hx'!$Q:$Q,'Sales Hx'!$B:$B,_xlfn.XLOOKUP(B1546,C:C,B:B),'Sales Hx'!$D:$D,Planning!$E1546),SUMIFS('Sales Hx'!$Q:$Q,'Sales Hx'!$B:$B,Planning!$B1546,'Sales Hx'!$D:$D,Planning!$E1546))</f>
        <v>0</v>
      </c>
      <c r="J1546" s="16">
        <f>IF(COUNTIFS($C:$C,B1546)&gt;1,SUMIFS('Sales Hx'!$S:$S,'Sales Hx'!$B:$B,_xlfn.XLOOKUP(B1546,C:C,B:B),'Sales Hx'!$D:$D,E1546),SUMIFS('Sales Hx'!$S:$S,'Sales Hx'!$B:$B,$B1546,'Sales Hx'!$D:$D,$E1546))</f>
        <v>4.1118421052631582E-2</v>
      </c>
      <c r="K1546" s="16">
        <f t="shared" si="134"/>
        <v>0</v>
      </c>
      <c r="L1546" s="12">
        <f>IF(M1546&lt;&gt;"",M1546,IF(COUNTIFS($C:$C,B1546)&gt;1,SUMIFS('Sales Hx'!V:V,'Sales Hx'!$B:$B,_xlfn.XLOOKUP(B1546,C:C,B:B),'Sales Hx'!$D:$D,$E1546),SUMIFS('Sales Hx'!V:V,'Sales Hx'!$B:$B,$B1546,'Sales Hx'!$D:$D,$E1546)))</f>
        <v>0</v>
      </c>
      <c r="M1546" s="12">
        <v>0</v>
      </c>
      <c r="N1546" s="15">
        <f t="shared" si="131"/>
        <v>4.1118421052631582E-2</v>
      </c>
      <c r="O1546" s="21">
        <f t="shared" si="133"/>
        <v>0</v>
      </c>
      <c r="P1546" s="24">
        <v>0</v>
      </c>
      <c r="Q1546" s="18">
        <f t="shared" si="130"/>
        <v>0</v>
      </c>
      <c r="R1546" s="2">
        <v>1</v>
      </c>
      <c r="S1546" s="2">
        <v>120</v>
      </c>
      <c r="T1546" s="2" t="s">
        <v>4646</v>
      </c>
      <c r="U1546" s="28" t="str">
        <f>IF(G1546=0,"",_xlfn.MINIFS('PO Details'!$I:$I,'PO Details'!$D:$D,Planning!$B1546,'PO Details'!$L:$L,Planning!$E1546))</f>
        <v/>
      </c>
      <c r="V1546" s="29" t="s">
        <v>4640</v>
      </c>
      <c r="W1546" t="str">
        <f t="shared" si="132"/>
        <v>Max</v>
      </c>
      <c r="X1546" s="2">
        <v>120</v>
      </c>
    </row>
    <row r="1547" spans="1:24" x14ac:dyDescent="0.25">
      <c r="A1547" s="11"/>
      <c r="B1547" s="22" t="s">
        <v>1414</v>
      </c>
      <c r="C1547" s="22"/>
      <c r="D1547" s="22" t="s">
        <v>1415</v>
      </c>
      <c r="E1547" s="31" t="s">
        <v>108</v>
      </c>
      <c r="F1547" s="12">
        <f>SUMIFS('Inventory Details'!$H:$H,'Inventory Details'!$B:$B,$B1547,'Inventory Details'!$E:$E,$E1547)</f>
        <v>7</v>
      </c>
      <c r="G1547" s="12">
        <f>SUMIFS('PO Details'!$H:$H,'PO Details'!$D:$D,Planning!$B1547,'PO Details'!$L:$L,$E1547)</f>
        <v>0</v>
      </c>
      <c r="H1547" s="12">
        <f>SUMIFS('SO Details'!$G:$G,'SO Details'!$D:$D,Planning!$B1547,'SO Details'!$K:$K,$E1547)</f>
        <v>0</v>
      </c>
      <c r="I1547" s="20">
        <f>IF(COUNTIFS($C:$C,B1547)&gt;1,SUMIFS('Sales Hx'!$Q:$Q,'Sales Hx'!$B:$B,_xlfn.XLOOKUP(B1547,C:C,B:B),'Sales Hx'!$D:$D,Planning!$E1547),SUMIFS('Sales Hx'!$Q:$Q,'Sales Hx'!$B:$B,Planning!$B1547,'Sales Hx'!$D:$D,Planning!$E1547))</f>
        <v>0</v>
      </c>
      <c r="J1547" s="16">
        <f>IF(COUNTIFS($C:$C,B1547)&gt;1,SUMIFS('Sales Hx'!$S:$S,'Sales Hx'!$B:$B,_xlfn.XLOOKUP(B1547,C:C,B:B),'Sales Hx'!$D:$D,E1547),SUMIFS('Sales Hx'!$S:$S,'Sales Hx'!$B:$B,$B1547,'Sales Hx'!$D:$D,$E1547))</f>
        <v>0</v>
      </c>
      <c r="K1547" s="16">
        <f t="shared" si="134"/>
        <v>0</v>
      </c>
      <c r="L1547" s="12">
        <f>IF(M1547&lt;&gt;"",M1547,IF(COUNTIFS($C:$C,B1547)&gt;1,SUMIFS('Sales Hx'!V:V,'Sales Hx'!$B:$B,_xlfn.XLOOKUP(B1547,C:C,B:B),'Sales Hx'!$D:$D,$E1547),SUMIFS('Sales Hx'!V:V,'Sales Hx'!$B:$B,$B1547,'Sales Hx'!$D:$D,$E1547)))</f>
        <v>0</v>
      </c>
      <c r="M1547" s="12">
        <v>0</v>
      </c>
      <c r="N1547" s="15">
        <f t="shared" si="131"/>
        <v>0</v>
      </c>
      <c r="O1547" s="21">
        <f t="shared" si="133"/>
        <v>0</v>
      </c>
      <c r="P1547" s="24">
        <v>0</v>
      </c>
      <c r="Q1547" s="18">
        <f t="shared" si="130"/>
        <v>0</v>
      </c>
      <c r="R1547" s="2">
        <v>1</v>
      </c>
      <c r="S1547" s="2">
        <v>120</v>
      </c>
      <c r="T1547" s="2" t="s">
        <v>4646</v>
      </c>
      <c r="U1547" s="28" t="str">
        <f>IF(G1547=0,"",_xlfn.MINIFS('PO Details'!$I:$I,'PO Details'!$D:$D,Planning!$B1547,'PO Details'!$L:$L,Planning!$E1547))</f>
        <v/>
      </c>
      <c r="V1547" s="29" t="s">
        <v>4640</v>
      </c>
      <c r="W1547" t="str">
        <f t="shared" si="132"/>
        <v>Max</v>
      </c>
      <c r="X1547" s="2">
        <v>120</v>
      </c>
    </row>
    <row r="1548" spans="1:24" x14ac:dyDescent="0.25">
      <c r="A1548" s="11"/>
      <c r="B1548" s="22" t="s">
        <v>1414</v>
      </c>
      <c r="C1548" s="22"/>
      <c r="D1548" s="22" t="s">
        <v>1415</v>
      </c>
      <c r="E1548" s="31" t="s">
        <v>113</v>
      </c>
      <c r="F1548" s="12">
        <f>SUMIFS('Inventory Details'!$H:$H,'Inventory Details'!$B:$B,$B1548,'Inventory Details'!$E:$E,$E1548)</f>
        <v>0</v>
      </c>
      <c r="G1548" s="12">
        <f>SUMIFS('PO Details'!$H:$H,'PO Details'!$D:$D,Planning!$B1548,'PO Details'!$L:$L,$E1548)</f>
        <v>0</v>
      </c>
      <c r="H1548" s="12">
        <f>SUMIFS('SO Details'!$G:$G,'SO Details'!$D:$D,Planning!$B1548,'SO Details'!$K:$K,$E1548)</f>
        <v>0</v>
      </c>
      <c r="I1548" s="20">
        <f>IF(COUNTIFS($C:$C,B1548)&gt;1,SUMIFS('Sales Hx'!$Q:$Q,'Sales Hx'!$B:$B,_xlfn.XLOOKUP(B1548,C:C,B:B),'Sales Hx'!$D:$D,Planning!$E1548),SUMIFS('Sales Hx'!$Q:$Q,'Sales Hx'!$B:$B,Planning!$B1548,'Sales Hx'!$D:$D,Planning!$E1548))</f>
        <v>0</v>
      </c>
      <c r="J1548" s="16">
        <f>IF(COUNTIFS($C:$C,B1548)&gt;1,SUMIFS('Sales Hx'!$S:$S,'Sales Hx'!$B:$B,_xlfn.XLOOKUP(B1548,C:C,B:B),'Sales Hx'!$D:$D,E1548),SUMIFS('Sales Hx'!$S:$S,'Sales Hx'!$B:$B,$B1548,'Sales Hx'!$D:$D,$E1548))</f>
        <v>0.13815789473684212</v>
      </c>
      <c r="K1548" s="16">
        <f t="shared" si="134"/>
        <v>0</v>
      </c>
      <c r="L1548" s="12">
        <f>IF(M1548&lt;&gt;"",M1548,IF(COUNTIFS($C:$C,B1548)&gt;1,SUMIFS('Sales Hx'!V:V,'Sales Hx'!$B:$B,_xlfn.XLOOKUP(B1548,C:C,B:B),'Sales Hx'!$D:$D,$E1548),SUMIFS('Sales Hx'!V:V,'Sales Hx'!$B:$B,$B1548,'Sales Hx'!$D:$D,$E1548)))</f>
        <v>0</v>
      </c>
      <c r="M1548" s="12">
        <v>0</v>
      </c>
      <c r="N1548" s="15">
        <f t="shared" si="131"/>
        <v>0.13815789473684212</v>
      </c>
      <c r="O1548" s="21">
        <f t="shared" si="133"/>
        <v>0</v>
      </c>
      <c r="P1548" s="24">
        <v>0</v>
      </c>
      <c r="Q1548" s="18">
        <f t="shared" si="130"/>
        <v>0</v>
      </c>
      <c r="R1548" s="2">
        <v>1</v>
      </c>
      <c r="S1548" s="2">
        <v>120</v>
      </c>
      <c r="T1548" s="2" t="s">
        <v>4646</v>
      </c>
      <c r="U1548" s="28" t="str">
        <f>IF(G1548=0,"",_xlfn.MINIFS('PO Details'!$I:$I,'PO Details'!$D:$D,Planning!$B1548,'PO Details'!$L:$L,Planning!$E1548))</f>
        <v/>
      </c>
      <c r="V1548" s="29" t="s">
        <v>4640</v>
      </c>
      <c r="W1548" t="str">
        <f t="shared" si="132"/>
        <v>Max</v>
      </c>
      <c r="X1548" s="2">
        <v>120</v>
      </c>
    </row>
    <row r="1549" spans="1:24" x14ac:dyDescent="0.25">
      <c r="A1549" s="11"/>
      <c r="B1549" s="22" t="s">
        <v>1416</v>
      </c>
      <c r="C1549" s="22"/>
      <c r="D1549" s="22" t="s">
        <v>1417</v>
      </c>
      <c r="E1549" s="31" t="s">
        <v>4746</v>
      </c>
      <c r="F1549" s="12">
        <f>SUMIFS('Inventory Details'!$H:$H,'Inventory Details'!$B:$B,$B1549,'Inventory Details'!$E:$E,$E1549)</f>
        <v>0</v>
      </c>
      <c r="G1549" s="12">
        <f>SUMIFS('PO Details'!$H:$H,'PO Details'!$D:$D,Planning!$B1549,'PO Details'!$L:$L,$E1549)</f>
        <v>0</v>
      </c>
      <c r="H1549" s="12">
        <f>SUMIFS('SO Details'!$G:$G,'SO Details'!$D:$D,Planning!$B1549,'SO Details'!$K:$K,$E1549)</f>
        <v>0</v>
      </c>
      <c r="I1549" s="20">
        <f>IF(COUNTIFS($C:$C,B1549)&gt;1,SUMIFS('Sales Hx'!$Q:$Q,'Sales Hx'!$B:$B,_xlfn.XLOOKUP(B1549,C:C,B:B),'Sales Hx'!$D:$D,Planning!$E1549),SUMIFS('Sales Hx'!$Q:$Q,'Sales Hx'!$B:$B,Planning!$B1549,'Sales Hx'!$D:$D,Planning!$E1549))</f>
        <v>0</v>
      </c>
      <c r="J1549" s="16">
        <f>IF(COUNTIFS($C:$C,B1549)&gt;1,SUMIFS('Sales Hx'!$S:$S,'Sales Hx'!$B:$B,_xlfn.XLOOKUP(B1549,C:C,B:B),'Sales Hx'!$D:$D,E1549),SUMIFS('Sales Hx'!$S:$S,'Sales Hx'!$B:$B,$B1549,'Sales Hx'!$D:$D,$E1549))</f>
        <v>0.13533834586466167</v>
      </c>
      <c r="K1549" s="16">
        <f t="shared" si="134"/>
        <v>0</v>
      </c>
      <c r="L1549" s="12">
        <f>IF(M1549&lt;&gt;"",M1549,IF(COUNTIFS($C:$C,B1549)&gt;1,SUMIFS('Sales Hx'!V:V,'Sales Hx'!$B:$B,_xlfn.XLOOKUP(B1549,C:C,B:B),'Sales Hx'!$D:$D,$E1549),SUMIFS('Sales Hx'!V:V,'Sales Hx'!$B:$B,$B1549,'Sales Hx'!$D:$D,$E1549)))</f>
        <v>0</v>
      </c>
      <c r="M1549" s="12">
        <v>0</v>
      </c>
      <c r="N1549" s="15">
        <f t="shared" si="131"/>
        <v>0.13533834586466167</v>
      </c>
      <c r="O1549" s="21">
        <f t="shared" si="133"/>
        <v>0</v>
      </c>
      <c r="P1549" s="24">
        <v>0</v>
      </c>
      <c r="Q1549" s="18">
        <f t="shared" si="130"/>
        <v>0</v>
      </c>
      <c r="R1549" s="2">
        <v>1</v>
      </c>
      <c r="S1549" s="2">
        <v>120</v>
      </c>
      <c r="T1549" s="2" t="s">
        <v>4646</v>
      </c>
      <c r="U1549" s="28" t="str">
        <f>IF(G1549=0,"",_xlfn.MINIFS('PO Details'!$I:$I,'PO Details'!$D:$D,Planning!$B1549,'PO Details'!$L:$L,Planning!$E1549))</f>
        <v/>
      </c>
      <c r="V1549" s="29" t="s">
        <v>4640</v>
      </c>
      <c r="W1549" t="str">
        <f t="shared" si="132"/>
        <v>Max</v>
      </c>
      <c r="X1549" s="2">
        <v>120</v>
      </c>
    </row>
    <row r="1550" spans="1:24" x14ac:dyDescent="0.25">
      <c r="A1550" s="11"/>
      <c r="B1550" s="22" t="s">
        <v>1418</v>
      </c>
      <c r="C1550" s="22"/>
      <c r="D1550" s="22" t="s">
        <v>1419</v>
      </c>
      <c r="E1550" s="31" t="s">
        <v>4746</v>
      </c>
      <c r="F1550" s="12">
        <f>SUMIFS('Inventory Details'!$H:$H,'Inventory Details'!$B:$B,$B1550,'Inventory Details'!$E:$E,$E1550)</f>
        <v>5</v>
      </c>
      <c r="G1550" s="12">
        <f>SUMIFS('PO Details'!$H:$H,'PO Details'!$D:$D,Planning!$B1550,'PO Details'!$L:$L,$E1550)</f>
        <v>0</v>
      </c>
      <c r="H1550" s="12">
        <f>SUMIFS('SO Details'!$G:$G,'SO Details'!$D:$D,Planning!$B1550,'SO Details'!$K:$K,$E1550)</f>
        <v>0</v>
      </c>
      <c r="I1550" s="20">
        <f>IF(COUNTIFS($C:$C,B1550)&gt;1,SUMIFS('Sales Hx'!$Q:$Q,'Sales Hx'!$B:$B,_xlfn.XLOOKUP(B1550,C:C,B:B),'Sales Hx'!$D:$D,Planning!$E1550),SUMIFS('Sales Hx'!$Q:$Q,'Sales Hx'!$B:$B,Planning!$B1550,'Sales Hx'!$D:$D,Planning!$E1550))</f>
        <v>0</v>
      </c>
      <c r="J1550" s="16">
        <f>IF(COUNTIFS($C:$C,B1550)&gt;1,SUMIFS('Sales Hx'!$S:$S,'Sales Hx'!$B:$B,_xlfn.XLOOKUP(B1550,C:C,B:B),'Sales Hx'!$D:$D,E1550),SUMIFS('Sales Hx'!$S:$S,'Sales Hx'!$B:$B,$B1550,'Sales Hx'!$D:$D,$E1550))</f>
        <v>6.5789473684210523E-2</v>
      </c>
      <c r="K1550" s="16">
        <f t="shared" si="134"/>
        <v>0</v>
      </c>
      <c r="L1550" s="12">
        <f>IF(M1550&lt;&gt;"",M1550,IF(COUNTIFS($C:$C,B1550)&gt;1,SUMIFS('Sales Hx'!V:V,'Sales Hx'!$B:$B,_xlfn.XLOOKUP(B1550,C:C,B:B),'Sales Hx'!$D:$D,$E1550),SUMIFS('Sales Hx'!V:V,'Sales Hx'!$B:$B,$B1550,'Sales Hx'!$D:$D,$E1550)))</f>
        <v>0</v>
      </c>
      <c r="M1550" s="12">
        <v>0</v>
      </c>
      <c r="N1550" s="15">
        <f t="shared" si="131"/>
        <v>6.5789473684210523E-2</v>
      </c>
      <c r="O1550" s="21">
        <f t="shared" si="133"/>
        <v>0</v>
      </c>
      <c r="P1550" s="24">
        <v>0</v>
      </c>
      <c r="Q1550" s="18">
        <f t="shared" si="130"/>
        <v>0</v>
      </c>
      <c r="R1550" s="2">
        <v>1</v>
      </c>
      <c r="S1550" s="2">
        <v>120</v>
      </c>
      <c r="T1550" s="2" t="s">
        <v>4647</v>
      </c>
      <c r="U1550" s="28" t="str">
        <f>IF(G1550=0,"",_xlfn.MINIFS('PO Details'!$I:$I,'PO Details'!$D:$D,Planning!$B1550,'PO Details'!$L:$L,Planning!$E1550))</f>
        <v/>
      </c>
      <c r="V1550" s="29" t="s">
        <v>4640</v>
      </c>
      <c r="W1550" t="str">
        <f t="shared" si="132"/>
        <v>Max</v>
      </c>
      <c r="X1550" s="2">
        <v>120</v>
      </c>
    </row>
    <row r="1551" spans="1:24" x14ac:dyDescent="0.25">
      <c r="A1551" s="11"/>
      <c r="B1551" s="22" t="s">
        <v>1418</v>
      </c>
      <c r="C1551" s="22"/>
      <c r="D1551" s="22" t="s">
        <v>1419</v>
      </c>
      <c r="E1551" s="31" t="s">
        <v>109</v>
      </c>
      <c r="F1551" s="12">
        <f>SUMIFS('Inventory Details'!$H:$H,'Inventory Details'!$B:$B,$B1551,'Inventory Details'!$E:$E,$E1551)</f>
        <v>42</v>
      </c>
      <c r="G1551" s="12">
        <f>SUMIFS('PO Details'!$H:$H,'PO Details'!$D:$D,Planning!$B1551,'PO Details'!$L:$L,$E1551)</f>
        <v>0</v>
      </c>
      <c r="H1551" s="12">
        <f>SUMIFS('SO Details'!$G:$G,'SO Details'!$D:$D,Planning!$B1551,'SO Details'!$K:$K,$E1551)</f>
        <v>0</v>
      </c>
      <c r="I1551" s="20">
        <f>IF(COUNTIFS($C:$C,B1551)&gt;1,SUMIFS('Sales Hx'!$Q:$Q,'Sales Hx'!$B:$B,_xlfn.XLOOKUP(B1551,C:C,B:B),'Sales Hx'!$D:$D,Planning!$E1551),SUMIFS('Sales Hx'!$Q:$Q,'Sales Hx'!$B:$B,Planning!$B1551,'Sales Hx'!$D:$D,Planning!$E1551))</f>
        <v>0</v>
      </c>
      <c r="J1551" s="16">
        <f>IF(COUNTIFS($C:$C,B1551)&gt;1,SUMIFS('Sales Hx'!$S:$S,'Sales Hx'!$B:$B,_xlfn.XLOOKUP(B1551,C:C,B:B),'Sales Hx'!$D:$D,E1551),SUMIFS('Sales Hx'!$S:$S,'Sales Hx'!$B:$B,$B1551,'Sales Hx'!$D:$D,$E1551))</f>
        <v>0</v>
      </c>
      <c r="K1551" s="16">
        <f t="shared" si="134"/>
        <v>0</v>
      </c>
      <c r="L1551" s="12">
        <f>IF(M1551&lt;&gt;"",M1551,IF(COUNTIFS($C:$C,B1551)&gt;1,SUMIFS('Sales Hx'!V:V,'Sales Hx'!$B:$B,_xlfn.XLOOKUP(B1551,C:C,B:B),'Sales Hx'!$D:$D,$E1551),SUMIFS('Sales Hx'!V:V,'Sales Hx'!$B:$B,$B1551,'Sales Hx'!$D:$D,$E1551)))</f>
        <v>0</v>
      </c>
      <c r="M1551" s="12">
        <v>0</v>
      </c>
      <c r="N1551" s="15">
        <f t="shared" si="131"/>
        <v>0</v>
      </c>
      <c r="O1551" s="21">
        <f t="shared" si="133"/>
        <v>0</v>
      </c>
      <c r="P1551" s="24">
        <v>0</v>
      </c>
      <c r="Q1551" s="18">
        <f t="shared" si="130"/>
        <v>0</v>
      </c>
      <c r="R1551" s="2">
        <v>1</v>
      </c>
      <c r="S1551" s="2">
        <v>120</v>
      </c>
      <c r="T1551" s="2" t="s">
        <v>4647</v>
      </c>
      <c r="U1551" s="28" t="str">
        <f>IF(G1551=0,"",_xlfn.MINIFS('PO Details'!$I:$I,'PO Details'!$D:$D,Planning!$B1551,'PO Details'!$L:$L,Planning!$E1551))</f>
        <v/>
      </c>
      <c r="V1551" s="29" t="s">
        <v>4640</v>
      </c>
      <c r="W1551" t="str">
        <f t="shared" si="132"/>
        <v>Max</v>
      </c>
      <c r="X1551" s="2">
        <v>120</v>
      </c>
    </row>
    <row r="1552" spans="1:24" x14ac:dyDescent="0.25">
      <c r="A1552" s="11"/>
      <c r="B1552" s="22" t="s">
        <v>1420</v>
      </c>
      <c r="C1552" s="22"/>
      <c r="D1552" s="22" t="s">
        <v>1421</v>
      </c>
      <c r="E1552" s="31" t="s">
        <v>106</v>
      </c>
      <c r="F1552" s="12">
        <f>SUMIFS('Inventory Details'!$H:$H,'Inventory Details'!$B:$B,$B1552,'Inventory Details'!$E:$E,$E1552)</f>
        <v>158</v>
      </c>
      <c r="G1552" s="12">
        <f>SUMIFS('PO Details'!$H:$H,'PO Details'!$D:$D,Planning!$B1552,'PO Details'!$L:$L,$E1552)</f>
        <v>0</v>
      </c>
      <c r="H1552" s="12">
        <f>SUMIFS('SO Details'!$G:$G,'SO Details'!$D:$D,Planning!$B1552,'SO Details'!$K:$K,$E1552)</f>
        <v>0</v>
      </c>
      <c r="I1552" s="20">
        <f>IF(COUNTIFS($C:$C,B1552)&gt;1,SUMIFS('Sales Hx'!$Q:$Q,'Sales Hx'!$B:$B,_xlfn.XLOOKUP(B1552,C:C,B:B),'Sales Hx'!$D:$D,Planning!$E1552),SUMIFS('Sales Hx'!$Q:$Q,'Sales Hx'!$B:$B,Planning!$B1552,'Sales Hx'!$D:$D,Planning!$E1552))</f>
        <v>0</v>
      </c>
      <c r="J1552" s="16">
        <f>IF(COUNTIFS($C:$C,B1552)&gt;1,SUMIFS('Sales Hx'!$S:$S,'Sales Hx'!$B:$B,_xlfn.XLOOKUP(B1552,C:C,B:B),'Sales Hx'!$D:$D,E1552),SUMIFS('Sales Hx'!$S:$S,'Sales Hx'!$B:$B,$B1552,'Sales Hx'!$D:$D,$E1552))</f>
        <v>0</v>
      </c>
      <c r="K1552" s="16">
        <f t="shared" si="134"/>
        <v>0</v>
      </c>
      <c r="L1552" s="12">
        <f>IF(M1552&lt;&gt;"",M1552,IF(COUNTIFS($C:$C,B1552)&gt;1,SUMIFS('Sales Hx'!V:V,'Sales Hx'!$B:$B,_xlfn.XLOOKUP(B1552,C:C,B:B),'Sales Hx'!$D:$D,$E1552),SUMIFS('Sales Hx'!V:V,'Sales Hx'!$B:$B,$B1552,'Sales Hx'!$D:$D,$E1552)))</f>
        <v>0</v>
      </c>
      <c r="M1552" s="12">
        <v>0</v>
      </c>
      <c r="N1552" s="15">
        <f t="shared" si="131"/>
        <v>0</v>
      </c>
      <c r="O1552" s="21">
        <f t="shared" si="133"/>
        <v>0</v>
      </c>
      <c r="P1552" s="24">
        <v>0</v>
      </c>
      <c r="Q1552" s="18">
        <f t="shared" si="130"/>
        <v>0</v>
      </c>
      <c r="R1552" s="2">
        <v>1</v>
      </c>
      <c r="S1552" s="2">
        <v>120</v>
      </c>
      <c r="T1552" s="2" t="s">
        <v>4647</v>
      </c>
      <c r="U1552" s="28" t="str">
        <f>IF(G1552=0,"",_xlfn.MINIFS('PO Details'!$I:$I,'PO Details'!$D:$D,Planning!$B1552,'PO Details'!$L:$L,Planning!$E1552))</f>
        <v/>
      </c>
      <c r="V1552" s="29" t="s">
        <v>4640</v>
      </c>
      <c r="W1552" t="str">
        <f t="shared" si="132"/>
        <v>Max</v>
      </c>
      <c r="X1552" s="2">
        <v>120</v>
      </c>
    </row>
    <row r="1553" spans="1:24" x14ac:dyDescent="0.25">
      <c r="A1553" s="11"/>
      <c r="B1553" s="22" t="s">
        <v>1420</v>
      </c>
      <c r="C1553" s="22"/>
      <c r="D1553" s="22" t="s">
        <v>1421</v>
      </c>
      <c r="E1553" s="31" t="s">
        <v>4746</v>
      </c>
      <c r="F1553" s="12">
        <f>SUMIFS('Inventory Details'!$H:$H,'Inventory Details'!$B:$B,$B1553,'Inventory Details'!$E:$E,$E1553)</f>
        <v>8</v>
      </c>
      <c r="G1553" s="12">
        <f>SUMIFS('PO Details'!$H:$H,'PO Details'!$D:$D,Planning!$B1553,'PO Details'!$L:$L,$E1553)</f>
        <v>0</v>
      </c>
      <c r="H1553" s="12">
        <f>SUMIFS('SO Details'!$G:$G,'SO Details'!$D:$D,Planning!$B1553,'SO Details'!$K:$K,$E1553)</f>
        <v>0</v>
      </c>
      <c r="I1553" s="20">
        <f>IF(COUNTIFS($C:$C,B1553)&gt;1,SUMIFS('Sales Hx'!$Q:$Q,'Sales Hx'!$B:$B,_xlfn.XLOOKUP(B1553,C:C,B:B),'Sales Hx'!$D:$D,Planning!$E1553),SUMIFS('Sales Hx'!$Q:$Q,'Sales Hx'!$B:$B,Planning!$B1553,'Sales Hx'!$D:$D,Planning!$E1553))</f>
        <v>0</v>
      </c>
      <c r="J1553" s="16">
        <f>IF(COUNTIFS($C:$C,B1553)&gt;1,SUMIFS('Sales Hx'!$S:$S,'Sales Hx'!$B:$B,_xlfn.XLOOKUP(B1553,C:C,B:B),'Sales Hx'!$D:$D,E1553),SUMIFS('Sales Hx'!$S:$S,'Sales Hx'!$B:$B,$B1553,'Sales Hx'!$D:$D,$E1553))</f>
        <v>0</v>
      </c>
      <c r="K1553" s="16">
        <f t="shared" si="134"/>
        <v>0</v>
      </c>
      <c r="L1553" s="12">
        <f>IF(M1553&lt;&gt;"",M1553,IF(COUNTIFS($C:$C,B1553)&gt;1,SUMIFS('Sales Hx'!V:V,'Sales Hx'!$B:$B,_xlfn.XLOOKUP(B1553,C:C,B:B),'Sales Hx'!$D:$D,$E1553),SUMIFS('Sales Hx'!V:V,'Sales Hx'!$B:$B,$B1553,'Sales Hx'!$D:$D,$E1553)))</f>
        <v>0</v>
      </c>
      <c r="M1553" s="12">
        <v>0</v>
      </c>
      <c r="N1553" s="15">
        <f t="shared" si="131"/>
        <v>0</v>
      </c>
      <c r="O1553" s="21">
        <f t="shared" si="133"/>
        <v>0</v>
      </c>
      <c r="P1553" s="24">
        <v>0</v>
      </c>
      <c r="Q1553" s="18">
        <f t="shared" si="130"/>
        <v>0</v>
      </c>
      <c r="R1553" s="2">
        <v>1</v>
      </c>
      <c r="S1553" s="2">
        <v>120</v>
      </c>
      <c r="T1553" s="2" t="s">
        <v>4647</v>
      </c>
      <c r="U1553" s="28" t="str">
        <f>IF(G1553=0,"",_xlfn.MINIFS('PO Details'!$I:$I,'PO Details'!$D:$D,Planning!$B1553,'PO Details'!$L:$L,Planning!$E1553))</f>
        <v/>
      </c>
      <c r="V1553" s="29" t="s">
        <v>4640</v>
      </c>
      <c r="W1553" t="str">
        <f t="shared" si="132"/>
        <v>Max</v>
      </c>
      <c r="X1553" s="2">
        <v>120</v>
      </c>
    </row>
    <row r="1554" spans="1:24" x14ac:dyDescent="0.25">
      <c r="A1554" s="11"/>
      <c r="B1554" s="22" t="s">
        <v>1420</v>
      </c>
      <c r="C1554" s="22"/>
      <c r="D1554" s="22" t="s">
        <v>1421</v>
      </c>
      <c r="E1554" s="31" t="s">
        <v>109</v>
      </c>
      <c r="F1554" s="12">
        <f>SUMIFS('Inventory Details'!$H:$H,'Inventory Details'!$B:$B,$B1554,'Inventory Details'!$E:$E,$E1554)</f>
        <v>42</v>
      </c>
      <c r="G1554" s="12">
        <f>SUMIFS('PO Details'!$H:$H,'PO Details'!$D:$D,Planning!$B1554,'PO Details'!$L:$L,$E1554)</f>
        <v>0</v>
      </c>
      <c r="H1554" s="12">
        <f>SUMIFS('SO Details'!$G:$G,'SO Details'!$D:$D,Planning!$B1554,'SO Details'!$K:$K,$E1554)</f>
        <v>0</v>
      </c>
      <c r="I1554" s="20">
        <f>IF(COUNTIFS($C:$C,B1554)&gt;1,SUMIFS('Sales Hx'!$Q:$Q,'Sales Hx'!$B:$B,_xlfn.XLOOKUP(B1554,C:C,B:B),'Sales Hx'!$D:$D,Planning!$E1554),SUMIFS('Sales Hx'!$Q:$Q,'Sales Hx'!$B:$B,Planning!$B1554,'Sales Hx'!$D:$D,Planning!$E1554))</f>
        <v>0</v>
      </c>
      <c r="J1554" s="16">
        <f>IF(COUNTIFS($C:$C,B1554)&gt;1,SUMIFS('Sales Hx'!$S:$S,'Sales Hx'!$B:$B,_xlfn.XLOOKUP(B1554,C:C,B:B),'Sales Hx'!$D:$D,E1554),SUMIFS('Sales Hx'!$S:$S,'Sales Hx'!$B:$B,$B1554,'Sales Hx'!$D:$D,$E1554))</f>
        <v>0</v>
      </c>
      <c r="K1554" s="16">
        <f t="shared" si="134"/>
        <v>0</v>
      </c>
      <c r="L1554" s="12">
        <f>IF(M1554&lt;&gt;"",M1554,IF(COUNTIFS($C:$C,B1554)&gt;1,SUMIFS('Sales Hx'!V:V,'Sales Hx'!$B:$B,_xlfn.XLOOKUP(B1554,C:C,B:B),'Sales Hx'!$D:$D,$E1554),SUMIFS('Sales Hx'!V:V,'Sales Hx'!$B:$B,$B1554,'Sales Hx'!$D:$D,$E1554)))</f>
        <v>0</v>
      </c>
      <c r="M1554" s="12">
        <v>0</v>
      </c>
      <c r="N1554" s="15">
        <f t="shared" si="131"/>
        <v>0</v>
      </c>
      <c r="O1554" s="21">
        <f t="shared" si="133"/>
        <v>0</v>
      </c>
      <c r="P1554" s="24">
        <v>0</v>
      </c>
      <c r="Q1554" s="18">
        <f t="shared" si="130"/>
        <v>0</v>
      </c>
      <c r="R1554" s="2">
        <v>1</v>
      </c>
      <c r="S1554" s="2">
        <v>120</v>
      </c>
      <c r="T1554" s="2" t="s">
        <v>4647</v>
      </c>
      <c r="U1554" s="28" t="str">
        <f>IF(G1554=0,"",_xlfn.MINIFS('PO Details'!$I:$I,'PO Details'!$D:$D,Planning!$B1554,'PO Details'!$L:$L,Planning!$E1554))</f>
        <v/>
      </c>
      <c r="V1554" s="29" t="s">
        <v>4640</v>
      </c>
      <c r="W1554" t="str">
        <f t="shared" si="132"/>
        <v>Max</v>
      </c>
      <c r="X1554" s="2">
        <v>120</v>
      </c>
    </row>
    <row r="1555" spans="1:24" x14ac:dyDescent="0.25">
      <c r="A1555" s="11"/>
      <c r="B1555" s="22" t="s">
        <v>1420</v>
      </c>
      <c r="C1555" s="22"/>
      <c r="D1555" s="22" t="s">
        <v>1421</v>
      </c>
      <c r="E1555" s="31" t="s">
        <v>108</v>
      </c>
      <c r="F1555" s="12">
        <f>SUMIFS('Inventory Details'!$H:$H,'Inventory Details'!$B:$B,$B1555,'Inventory Details'!$E:$E,$E1555)</f>
        <v>7</v>
      </c>
      <c r="G1555" s="12">
        <f>SUMIFS('PO Details'!$H:$H,'PO Details'!$D:$D,Planning!$B1555,'PO Details'!$L:$L,$E1555)</f>
        <v>0</v>
      </c>
      <c r="H1555" s="12">
        <f>SUMIFS('SO Details'!$G:$G,'SO Details'!$D:$D,Planning!$B1555,'SO Details'!$K:$K,$E1555)</f>
        <v>0</v>
      </c>
      <c r="I1555" s="20">
        <f>IF(COUNTIFS($C:$C,B1555)&gt;1,SUMIFS('Sales Hx'!$Q:$Q,'Sales Hx'!$B:$B,_xlfn.XLOOKUP(B1555,C:C,B:B),'Sales Hx'!$D:$D,Planning!$E1555),SUMIFS('Sales Hx'!$Q:$Q,'Sales Hx'!$B:$B,Planning!$B1555,'Sales Hx'!$D:$D,Planning!$E1555))</f>
        <v>0</v>
      </c>
      <c r="J1555" s="16">
        <f>IF(COUNTIFS($C:$C,B1555)&gt;1,SUMIFS('Sales Hx'!$S:$S,'Sales Hx'!$B:$B,_xlfn.XLOOKUP(B1555,C:C,B:B),'Sales Hx'!$D:$D,E1555),SUMIFS('Sales Hx'!$S:$S,'Sales Hx'!$B:$B,$B1555,'Sales Hx'!$D:$D,$E1555))</f>
        <v>0</v>
      </c>
      <c r="K1555" s="16">
        <f t="shared" si="134"/>
        <v>0</v>
      </c>
      <c r="L1555" s="12">
        <f>IF(M1555&lt;&gt;"",M1555,IF(COUNTIFS($C:$C,B1555)&gt;1,SUMIFS('Sales Hx'!V:V,'Sales Hx'!$B:$B,_xlfn.XLOOKUP(B1555,C:C,B:B),'Sales Hx'!$D:$D,$E1555),SUMIFS('Sales Hx'!V:V,'Sales Hx'!$B:$B,$B1555,'Sales Hx'!$D:$D,$E1555)))</f>
        <v>0</v>
      </c>
      <c r="M1555" s="12">
        <v>0</v>
      </c>
      <c r="N1555" s="15">
        <f t="shared" si="131"/>
        <v>0</v>
      </c>
      <c r="O1555" s="21">
        <f t="shared" si="133"/>
        <v>0</v>
      </c>
      <c r="P1555" s="24">
        <v>0</v>
      </c>
      <c r="Q1555" s="18">
        <f t="shared" si="130"/>
        <v>0</v>
      </c>
      <c r="R1555" s="2">
        <v>1</v>
      </c>
      <c r="S1555" s="2">
        <v>120</v>
      </c>
      <c r="T1555" s="2" t="s">
        <v>4647</v>
      </c>
      <c r="U1555" s="28" t="str">
        <f>IF(G1555=0,"",_xlfn.MINIFS('PO Details'!$I:$I,'PO Details'!$D:$D,Planning!$B1555,'PO Details'!$L:$L,Planning!$E1555))</f>
        <v/>
      </c>
      <c r="V1555" s="29" t="s">
        <v>4640</v>
      </c>
      <c r="W1555" t="str">
        <f t="shared" si="132"/>
        <v>Max</v>
      </c>
      <c r="X1555" s="2">
        <v>120</v>
      </c>
    </row>
    <row r="1556" spans="1:24" x14ac:dyDescent="0.25">
      <c r="A1556" s="11"/>
      <c r="B1556" s="22" t="s">
        <v>1420</v>
      </c>
      <c r="C1556" s="22"/>
      <c r="D1556" s="22" t="s">
        <v>1421</v>
      </c>
      <c r="E1556" s="31" t="s">
        <v>113</v>
      </c>
      <c r="F1556" s="12">
        <f>SUMIFS('Inventory Details'!$H:$H,'Inventory Details'!$B:$B,$B1556,'Inventory Details'!$E:$E,$E1556)</f>
        <v>0</v>
      </c>
      <c r="G1556" s="12">
        <f>SUMIFS('PO Details'!$H:$H,'PO Details'!$D:$D,Planning!$B1556,'PO Details'!$L:$L,$E1556)</f>
        <v>0</v>
      </c>
      <c r="H1556" s="12">
        <f>SUMIFS('SO Details'!$G:$G,'SO Details'!$D:$D,Planning!$B1556,'SO Details'!$K:$K,$E1556)</f>
        <v>0</v>
      </c>
      <c r="I1556" s="20">
        <f>IF(COUNTIFS($C:$C,B1556)&gt;1,SUMIFS('Sales Hx'!$Q:$Q,'Sales Hx'!$B:$B,_xlfn.XLOOKUP(B1556,C:C,B:B),'Sales Hx'!$D:$D,Planning!$E1556),SUMIFS('Sales Hx'!$Q:$Q,'Sales Hx'!$B:$B,Planning!$B1556,'Sales Hx'!$D:$D,Planning!$E1556))</f>
        <v>0</v>
      </c>
      <c r="J1556" s="16">
        <f>IF(COUNTIFS($C:$C,B1556)&gt;1,SUMIFS('Sales Hx'!$S:$S,'Sales Hx'!$B:$B,_xlfn.XLOOKUP(B1556,C:C,B:B),'Sales Hx'!$D:$D,E1556),SUMIFS('Sales Hx'!$S:$S,'Sales Hx'!$B:$B,$B1556,'Sales Hx'!$D:$D,$E1556))</f>
        <v>3.2894736842105261E-2</v>
      </c>
      <c r="K1556" s="16">
        <f t="shared" si="134"/>
        <v>0</v>
      </c>
      <c r="L1556" s="12">
        <f>IF(M1556&lt;&gt;"",M1556,IF(COUNTIFS($C:$C,B1556)&gt;1,SUMIFS('Sales Hx'!V:V,'Sales Hx'!$B:$B,_xlfn.XLOOKUP(B1556,C:C,B:B),'Sales Hx'!$D:$D,$E1556),SUMIFS('Sales Hx'!V:V,'Sales Hx'!$B:$B,$B1556,'Sales Hx'!$D:$D,$E1556)))</f>
        <v>0</v>
      </c>
      <c r="M1556" s="12">
        <v>0</v>
      </c>
      <c r="N1556" s="15">
        <f t="shared" si="131"/>
        <v>3.2894736842105261E-2</v>
      </c>
      <c r="O1556" s="21">
        <f t="shared" si="133"/>
        <v>4</v>
      </c>
      <c r="P1556" s="24">
        <v>0</v>
      </c>
      <c r="Q1556" s="18">
        <f t="shared" si="130"/>
        <v>0</v>
      </c>
      <c r="R1556" s="2">
        <v>1</v>
      </c>
      <c r="S1556" s="2">
        <v>120</v>
      </c>
      <c r="T1556" s="2" t="s">
        <v>4647</v>
      </c>
      <c r="U1556" s="28" t="str">
        <f>IF(G1556=0,"",_xlfn.MINIFS('PO Details'!$I:$I,'PO Details'!$D:$D,Planning!$B1556,'PO Details'!$L:$L,Planning!$E1556))</f>
        <v/>
      </c>
      <c r="V1556" s="29" t="s">
        <v>4640</v>
      </c>
      <c r="W1556" t="str">
        <f t="shared" si="132"/>
        <v>Max</v>
      </c>
      <c r="X1556" s="2">
        <v>120</v>
      </c>
    </row>
    <row r="1557" spans="1:24" x14ac:dyDescent="0.25">
      <c r="A1557" s="11"/>
      <c r="B1557" s="22" t="s">
        <v>1422</v>
      </c>
      <c r="C1557" s="22"/>
      <c r="D1557" s="22" t="s">
        <v>1423</v>
      </c>
      <c r="E1557" s="31" t="s">
        <v>106</v>
      </c>
      <c r="F1557" s="12">
        <f>SUMIFS('Inventory Details'!$H:$H,'Inventory Details'!$B:$B,$B1557,'Inventory Details'!$E:$E,$E1557)</f>
        <v>1</v>
      </c>
      <c r="G1557" s="12">
        <f>SUMIFS('PO Details'!$H:$H,'PO Details'!$D:$D,Planning!$B1557,'PO Details'!$L:$L,$E1557)</f>
        <v>0</v>
      </c>
      <c r="H1557" s="12">
        <f>SUMIFS('SO Details'!$G:$G,'SO Details'!$D:$D,Planning!$B1557,'SO Details'!$K:$K,$E1557)</f>
        <v>0</v>
      </c>
      <c r="I1557" s="20">
        <f>IF(COUNTIFS($C:$C,B1557)&gt;1,SUMIFS('Sales Hx'!$Q:$Q,'Sales Hx'!$B:$B,_xlfn.XLOOKUP(B1557,C:C,B:B),'Sales Hx'!$D:$D,Planning!$E1557),SUMIFS('Sales Hx'!$Q:$Q,'Sales Hx'!$B:$B,Planning!$B1557,'Sales Hx'!$D:$D,Planning!$E1557))</f>
        <v>0</v>
      </c>
      <c r="J1557" s="16">
        <f>IF(COUNTIFS($C:$C,B1557)&gt;1,SUMIFS('Sales Hx'!$S:$S,'Sales Hx'!$B:$B,_xlfn.XLOOKUP(B1557,C:C,B:B),'Sales Hx'!$D:$D,E1557),SUMIFS('Sales Hx'!$S:$S,'Sales Hx'!$B:$B,$B1557,'Sales Hx'!$D:$D,$E1557))</f>
        <v>4.3859649122807015E-2</v>
      </c>
      <c r="K1557" s="16">
        <f t="shared" si="134"/>
        <v>0</v>
      </c>
      <c r="L1557" s="12">
        <f>IF(M1557&lt;&gt;"",M1557,IF(COUNTIFS($C:$C,B1557)&gt;1,SUMIFS('Sales Hx'!V:V,'Sales Hx'!$B:$B,_xlfn.XLOOKUP(B1557,C:C,B:B),'Sales Hx'!$D:$D,$E1557),SUMIFS('Sales Hx'!V:V,'Sales Hx'!$B:$B,$B1557,'Sales Hx'!$D:$D,$E1557)))</f>
        <v>0</v>
      </c>
      <c r="M1557" s="12">
        <v>0</v>
      </c>
      <c r="N1557" s="15">
        <f t="shared" si="131"/>
        <v>4.3859649122807015E-2</v>
      </c>
      <c r="O1557" s="21">
        <f t="shared" si="133"/>
        <v>0</v>
      </c>
      <c r="P1557" s="24">
        <v>1005.9</v>
      </c>
      <c r="Q1557" s="18">
        <f t="shared" si="130"/>
        <v>0</v>
      </c>
      <c r="R1557" s="2">
        <v>1</v>
      </c>
      <c r="S1557" s="2">
        <v>120</v>
      </c>
      <c r="T1557" s="2" t="s">
        <v>4646</v>
      </c>
      <c r="U1557" s="28" t="str">
        <f>IF(G1557=0,"",_xlfn.MINIFS('PO Details'!$I:$I,'PO Details'!$D:$D,Planning!$B1557,'PO Details'!$L:$L,Planning!$E1557))</f>
        <v/>
      </c>
      <c r="V1557" s="29" t="s">
        <v>4641</v>
      </c>
      <c r="W1557" t="str">
        <f t="shared" si="132"/>
        <v>Max</v>
      </c>
      <c r="X1557" s="2">
        <v>120</v>
      </c>
    </row>
    <row r="1558" spans="1:24" x14ac:dyDescent="0.25">
      <c r="A1558" s="11"/>
      <c r="B1558" s="22" t="s">
        <v>1422</v>
      </c>
      <c r="C1558" s="22"/>
      <c r="D1558" s="22" t="s">
        <v>1423</v>
      </c>
      <c r="E1558" s="31" t="s">
        <v>4746</v>
      </c>
      <c r="F1558" s="12">
        <f>SUMIFS('Inventory Details'!$H:$H,'Inventory Details'!$B:$B,$B1558,'Inventory Details'!$E:$E,$E1558)</f>
        <v>0</v>
      </c>
      <c r="G1558" s="12">
        <f>SUMIFS('PO Details'!$H:$H,'PO Details'!$D:$D,Planning!$B1558,'PO Details'!$L:$L,$E1558)</f>
        <v>0</v>
      </c>
      <c r="H1558" s="12">
        <f>SUMIFS('SO Details'!$G:$G,'SO Details'!$D:$D,Planning!$B1558,'SO Details'!$K:$K,$E1558)</f>
        <v>1</v>
      </c>
      <c r="I1558" s="20">
        <f>IF(COUNTIFS($C:$C,B1558)&gt;1,SUMIFS('Sales Hx'!$Q:$Q,'Sales Hx'!$B:$B,_xlfn.XLOOKUP(B1558,C:C,B:B),'Sales Hx'!$D:$D,Planning!$E1558),SUMIFS('Sales Hx'!$Q:$Q,'Sales Hx'!$B:$B,Planning!$B1558,'Sales Hx'!$D:$D,Planning!$E1558))</f>
        <v>2.8</v>
      </c>
      <c r="J1558" s="16">
        <f>IF(COUNTIFS($C:$C,B1558)&gt;1,SUMIFS('Sales Hx'!$S:$S,'Sales Hx'!$B:$B,_xlfn.XLOOKUP(B1558,C:C,B:B),'Sales Hx'!$D:$D,E1558),SUMIFS('Sales Hx'!$S:$S,'Sales Hx'!$B:$B,$B1558,'Sales Hx'!$D:$D,$E1558))</f>
        <v>6.6611842105263178E-2</v>
      </c>
      <c r="K1558" s="16">
        <f t="shared" si="134"/>
        <v>0</v>
      </c>
      <c r="L1558" s="12">
        <f>IF(M1558&lt;&gt;"",M1558,IF(COUNTIFS($C:$C,B1558)&gt;1,SUMIFS('Sales Hx'!V:V,'Sales Hx'!$B:$B,_xlfn.XLOOKUP(B1558,C:C,B:B),'Sales Hx'!$D:$D,$E1558),SUMIFS('Sales Hx'!V:V,'Sales Hx'!$B:$B,$B1558,'Sales Hx'!$D:$D,$E1558)))</f>
        <v>0</v>
      </c>
      <c r="M1558" s="12">
        <v>0</v>
      </c>
      <c r="N1558" s="15">
        <f t="shared" si="131"/>
        <v>6.6611842105263178E-2</v>
      </c>
      <c r="O1558" s="21">
        <f t="shared" si="133"/>
        <v>0</v>
      </c>
      <c r="P1558" s="24">
        <v>1005.9</v>
      </c>
      <c r="Q1558" s="18">
        <f t="shared" si="130"/>
        <v>0</v>
      </c>
      <c r="R1558" s="2">
        <v>1</v>
      </c>
      <c r="S1558" s="2">
        <v>120</v>
      </c>
      <c r="T1558" s="2" t="s">
        <v>4646</v>
      </c>
      <c r="U1558" s="28" t="str">
        <f>IF(G1558=0,"",_xlfn.MINIFS('PO Details'!$I:$I,'PO Details'!$D:$D,Planning!$B1558,'PO Details'!$L:$L,Planning!$E1558))</f>
        <v/>
      </c>
      <c r="V1558" s="29" t="s">
        <v>4641</v>
      </c>
      <c r="W1558" t="str">
        <f t="shared" si="132"/>
        <v>Max</v>
      </c>
      <c r="X1558" s="2">
        <v>120</v>
      </c>
    </row>
    <row r="1559" spans="1:24" x14ac:dyDescent="0.25">
      <c r="A1559" s="11"/>
      <c r="B1559" s="22" t="s">
        <v>1422</v>
      </c>
      <c r="C1559" s="22"/>
      <c r="D1559" s="22" t="s">
        <v>1423</v>
      </c>
      <c r="E1559" s="31" t="s">
        <v>1597</v>
      </c>
      <c r="F1559" s="12">
        <f>SUMIFS('Inventory Details'!$H:$H,'Inventory Details'!$B:$B,$B1559,'Inventory Details'!$E:$E,$E1559)</f>
        <v>0</v>
      </c>
      <c r="G1559" s="12">
        <f>SUMIFS('PO Details'!$H:$H,'PO Details'!$D:$D,Planning!$B1559,'PO Details'!$L:$L,$E1559)</f>
        <v>0</v>
      </c>
      <c r="H1559" s="12">
        <f>SUMIFS('SO Details'!$G:$G,'SO Details'!$D:$D,Planning!$B1559,'SO Details'!$K:$K,$E1559)</f>
        <v>0</v>
      </c>
      <c r="I1559" s="20">
        <f>IF(COUNTIFS($C:$C,B1559)&gt;1,SUMIFS('Sales Hx'!$Q:$Q,'Sales Hx'!$B:$B,_xlfn.XLOOKUP(B1559,C:C,B:B),'Sales Hx'!$D:$D,Planning!$E1559),SUMIFS('Sales Hx'!$Q:$Q,'Sales Hx'!$B:$B,Planning!$B1559,'Sales Hx'!$D:$D,Planning!$E1559))</f>
        <v>0</v>
      </c>
      <c r="J1559" s="16">
        <f>IF(COUNTIFS($C:$C,B1559)&gt;1,SUMIFS('Sales Hx'!$S:$S,'Sales Hx'!$B:$B,_xlfn.XLOOKUP(B1559,C:C,B:B),'Sales Hx'!$D:$D,E1559),SUMIFS('Sales Hx'!$S:$S,'Sales Hx'!$B:$B,$B1559,'Sales Hx'!$D:$D,$E1559))</f>
        <v>0</v>
      </c>
      <c r="K1559" s="16">
        <f t="shared" si="134"/>
        <v>0</v>
      </c>
      <c r="L1559" s="12">
        <f>IF(M1559&lt;&gt;"",M1559,IF(COUNTIFS($C:$C,B1559)&gt;1,SUMIFS('Sales Hx'!V:V,'Sales Hx'!$B:$B,_xlfn.XLOOKUP(B1559,C:C,B:B),'Sales Hx'!$D:$D,$E1559),SUMIFS('Sales Hx'!V:V,'Sales Hx'!$B:$B,$B1559,'Sales Hx'!$D:$D,$E1559)))</f>
        <v>0</v>
      </c>
      <c r="M1559" s="12">
        <v>0</v>
      </c>
      <c r="N1559" s="15">
        <f t="shared" si="131"/>
        <v>0</v>
      </c>
      <c r="O1559" s="21">
        <f t="shared" si="133"/>
        <v>0</v>
      </c>
      <c r="P1559" s="24">
        <v>1005.9</v>
      </c>
      <c r="Q1559" s="18">
        <f t="shared" si="130"/>
        <v>0</v>
      </c>
      <c r="R1559" s="2">
        <v>1</v>
      </c>
      <c r="S1559" s="2">
        <v>120</v>
      </c>
      <c r="T1559" s="2" t="s">
        <v>4646</v>
      </c>
      <c r="U1559" s="28" t="str">
        <f>IF(G1559=0,"",_xlfn.MINIFS('PO Details'!$I:$I,'PO Details'!$D:$D,Planning!$B1559,'PO Details'!$L:$L,Planning!$E1559))</f>
        <v/>
      </c>
      <c r="V1559" s="29" t="s">
        <v>4641</v>
      </c>
      <c r="W1559" t="str">
        <f t="shared" si="132"/>
        <v>Max</v>
      </c>
      <c r="X1559" s="2">
        <v>120</v>
      </c>
    </row>
    <row r="1560" spans="1:24" x14ac:dyDescent="0.25">
      <c r="A1560" s="11"/>
      <c r="B1560" s="22" t="s">
        <v>1422</v>
      </c>
      <c r="C1560" s="22"/>
      <c r="D1560" s="22" t="s">
        <v>1423</v>
      </c>
      <c r="E1560" s="31" t="s">
        <v>108</v>
      </c>
      <c r="F1560" s="12">
        <f>SUMIFS('Inventory Details'!$H:$H,'Inventory Details'!$B:$B,$B1560,'Inventory Details'!$E:$E,$E1560)</f>
        <v>2</v>
      </c>
      <c r="G1560" s="12">
        <f>SUMIFS('PO Details'!$H:$H,'PO Details'!$D:$D,Planning!$B1560,'PO Details'!$L:$L,$E1560)</f>
        <v>0</v>
      </c>
      <c r="H1560" s="12">
        <f>SUMIFS('SO Details'!$G:$G,'SO Details'!$D:$D,Planning!$B1560,'SO Details'!$K:$K,$E1560)</f>
        <v>0</v>
      </c>
      <c r="I1560" s="20">
        <f>IF(COUNTIFS($C:$C,B1560)&gt;1,SUMIFS('Sales Hx'!$Q:$Q,'Sales Hx'!$B:$B,_xlfn.XLOOKUP(B1560,C:C,B:B),'Sales Hx'!$D:$D,Planning!$E1560),SUMIFS('Sales Hx'!$Q:$Q,'Sales Hx'!$B:$B,Planning!$B1560,'Sales Hx'!$D:$D,Planning!$E1560))</f>
        <v>0</v>
      </c>
      <c r="J1560" s="16">
        <f>IF(COUNTIFS($C:$C,B1560)&gt;1,SUMIFS('Sales Hx'!$S:$S,'Sales Hx'!$B:$B,_xlfn.XLOOKUP(B1560,C:C,B:B),'Sales Hx'!$D:$D,E1560),SUMIFS('Sales Hx'!$S:$S,'Sales Hx'!$B:$B,$B1560,'Sales Hx'!$D:$D,$E1560))</f>
        <v>0</v>
      </c>
      <c r="K1560" s="16">
        <f t="shared" si="134"/>
        <v>0</v>
      </c>
      <c r="L1560" s="12">
        <f>IF(M1560&lt;&gt;"",M1560,IF(COUNTIFS($C:$C,B1560)&gt;1,SUMIFS('Sales Hx'!V:V,'Sales Hx'!$B:$B,_xlfn.XLOOKUP(B1560,C:C,B:B),'Sales Hx'!$D:$D,$E1560),SUMIFS('Sales Hx'!V:V,'Sales Hx'!$B:$B,$B1560,'Sales Hx'!$D:$D,$E1560)))</f>
        <v>0</v>
      </c>
      <c r="M1560" s="12">
        <v>0</v>
      </c>
      <c r="N1560" s="15">
        <f t="shared" si="131"/>
        <v>0</v>
      </c>
      <c r="O1560" s="21">
        <f t="shared" si="133"/>
        <v>0</v>
      </c>
      <c r="P1560" s="24">
        <v>1005.9</v>
      </c>
      <c r="Q1560" s="18">
        <f t="shared" si="130"/>
        <v>0</v>
      </c>
      <c r="R1560" s="2">
        <v>1</v>
      </c>
      <c r="S1560" s="2">
        <v>120</v>
      </c>
      <c r="T1560" s="2" t="s">
        <v>4646</v>
      </c>
      <c r="U1560" s="28" t="str">
        <f>IF(G1560=0,"",_xlfn.MINIFS('PO Details'!$I:$I,'PO Details'!$D:$D,Planning!$B1560,'PO Details'!$L:$L,Planning!$E1560))</f>
        <v/>
      </c>
      <c r="V1560" s="29" t="s">
        <v>4641</v>
      </c>
      <c r="W1560" t="str">
        <f t="shared" si="132"/>
        <v>Max</v>
      </c>
      <c r="X1560" s="2">
        <v>120</v>
      </c>
    </row>
    <row r="1561" spans="1:24" x14ac:dyDescent="0.25">
      <c r="A1561" s="11"/>
      <c r="B1561" s="22" t="s">
        <v>1422</v>
      </c>
      <c r="C1561" s="22"/>
      <c r="D1561" s="22" t="s">
        <v>1423</v>
      </c>
      <c r="E1561" s="31" t="s">
        <v>109</v>
      </c>
      <c r="F1561" s="12">
        <f>SUMIFS('Inventory Details'!$H:$H,'Inventory Details'!$B:$B,$B1561,'Inventory Details'!$E:$E,$E1561)</f>
        <v>1</v>
      </c>
      <c r="G1561" s="12">
        <f>SUMIFS('PO Details'!$H:$H,'PO Details'!$D:$D,Planning!$B1561,'PO Details'!$L:$L,$E1561)</f>
        <v>0</v>
      </c>
      <c r="H1561" s="12">
        <f>SUMIFS('SO Details'!$G:$G,'SO Details'!$D:$D,Planning!$B1561,'SO Details'!$K:$K,$E1561)</f>
        <v>0</v>
      </c>
      <c r="I1561" s="20">
        <f>IF(COUNTIFS($C:$C,B1561)&gt;1,SUMIFS('Sales Hx'!$Q:$Q,'Sales Hx'!$B:$B,_xlfn.XLOOKUP(B1561,C:C,B:B),'Sales Hx'!$D:$D,Planning!$E1561),SUMIFS('Sales Hx'!$Q:$Q,'Sales Hx'!$B:$B,Planning!$B1561,'Sales Hx'!$D:$D,Planning!$E1561))</f>
        <v>0</v>
      </c>
      <c r="J1561" s="16">
        <f>IF(COUNTIFS($C:$C,B1561)&gt;1,SUMIFS('Sales Hx'!$S:$S,'Sales Hx'!$B:$B,_xlfn.XLOOKUP(B1561,C:C,B:B),'Sales Hx'!$D:$D,E1561),SUMIFS('Sales Hx'!$S:$S,'Sales Hx'!$B:$B,$B1561,'Sales Hx'!$D:$D,$E1561))</f>
        <v>5.3947368421052633E-2</v>
      </c>
      <c r="K1561" s="16">
        <f t="shared" si="134"/>
        <v>0</v>
      </c>
      <c r="L1561" s="12">
        <f>IF(M1561&lt;&gt;"",M1561,IF(COUNTIFS($C:$C,B1561)&gt;1,SUMIFS('Sales Hx'!V:V,'Sales Hx'!$B:$B,_xlfn.XLOOKUP(B1561,C:C,B:B),'Sales Hx'!$D:$D,$E1561),SUMIFS('Sales Hx'!V:V,'Sales Hx'!$B:$B,$B1561,'Sales Hx'!$D:$D,$E1561)))</f>
        <v>0</v>
      </c>
      <c r="M1561" s="12">
        <v>0</v>
      </c>
      <c r="N1561" s="15">
        <f t="shared" si="131"/>
        <v>5.3947368421052633E-2</v>
      </c>
      <c r="O1561" s="21">
        <f t="shared" si="133"/>
        <v>0</v>
      </c>
      <c r="P1561" s="24">
        <v>1005.9</v>
      </c>
      <c r="Q1561" s="18">
        <f t="shared" ref="Q1561:Q1608" si="135">IFERROR(P1561*O1561,0)</f>
        <v>0</v>
      </c>
      <c r="R1561" s="2">
        <v>1</v>
      </c>
      <c r="S1561" s="2">
        <v>120</v>
      </c>
      <c r="T1561" s="2" t="s">
        <v>4646</v>
      </c>
      <c r="U1561" s="28" t="str">
        <f>IF(G1561=0,"",_xlfn.MINIFS('PO Details'!$I:$I,'PO Details'!$D:$D,Planning!$B1561,'PO Details'!$L:$L,Planning!$E1561))</f>
        <v/>
      </c>
      <c r="V1561" s="29" t="s">
        <v>4641</v>
      </c>
      <c r="W1561" t="str">
        <f t="shared" si="132"/>
        <v>Max</v>
      </c>
      <c r="X1561" s="2">
        <v>120</v>
      </c>
    </row>
    <row r="1562" spans="1:24" x14ac:dyDescent="0.25">
      <c r="A1562" s="11"/>
      <c r="B1562" s="22" t="s">
        <v>1422</v>
      </c>
      <c r="C1562" s="22"/>
      <c r="D1562" s="22" t="s">
        <v>1423</v>
      </c>
      <c r="E1562" s="31" t="s">
        <v>861</v>
      </c>
      <c r="F1562" s="12">
        <f>SUMIFS('Inventory Details'!$H:$H,'Inventory Details'!$B:$B,$B1562,'Inventory Details'!$E:$E,$E1562)</f>
        <v>1</v>
      </c>
      <c r="G1562" s="12">
        <f>SUMIFS('PO Details'!$H:$H,'PO Details'!$D:$D,Planning!$B1562,'PO Details'!$L:$L,$E1562)</f>
        <v>0</v>
      </c>
      <c r="H1562" s="12">
        <f>SUMIFS('SO Details'!$G:$G,'SO Details'!$D:$D,Planning!$B1562,'SO Details'!$K:$K,$E1562)</f>
        <v>0</v>
      </c>
      <c r="I1562" s="20">
        <f>IF(COUNTIFS($C:$C,B1562)&gt;1,SUMIFS('Sales Hx'!$Q:$Q,'Sales Hx'!$B:$B,_xlfn.XLOOKUP(B1562,C:C,B:B),'Sales Hx'!$D:$D,Planning!$E1562),SUMIFS('Sales Hx'!$Q:$Q,'Sales Hx'!$B:$B,Planning!$B1562,'Sales Hx'!$D:$D,Planning!$E1562))</f>
        <v>0</v>
      </c>
      <c r="J1562" s="16">
        <f>IF(COUNTIFS($C:$C,B1562)&gt;1,SUMIFS('Sales Hx'!$S:$S,'Sales Hx'!$B:$B,_xlfn.XLOOKUP(B1562,C:C,B:B),'Sales Hx'!$D:$D,E1562),SUMIFS('Sales Hx'!$S:$S,'Sales Hx'!$B:$B,$B1562,'Sales Hx'!$D:$D,$E1562))</f>
        <v>0</v>
      </c>
      <c r="K1562" s="16">
        <f t="shared" si="134"/>
        <v>0</v>
      </c>
      <c r="L1562" s="12">
        <f>IF(M1562&lt;&gt;"",M1562,IF(COUNTIFS($C:$C,B1562)&gt;1,SUMIFS('Sales Hx'!V:V,'Sales Hx'!$B:$B,_xlfn.XLOOKUP(B1562,C:C,B:B),'Sales Hx'!$D:$D,$E1562),SUMIFS('Sales Hx'!V:V,'Sales Hx'!$B:$B,$B1562,'Sales Hx'!$D:$D,$E1562)))</f>
        <v>0</v>
      </c>
      <c r="M1562" s="12">
        <v>0</v>
      </c>
      <c r="N1562" s="15">
        <f t="shared" ref="N1562:N1609" si="136">IFERROR(_xlfn.IFNA(J1562*R1562+L1562,"No Sales Hx"),"No Sales HX")</f>
        <v>0</v>
      </c>
      <c r="O1562" s="21">
        <f t="shared" si="133"/>
        <v>0</v>
      </c>
      <c r="P1562" s="24">
        <v>1005.9</v>
      </c>
      <c r="Q1562" s="18">
        <f t="shared" si="135"/>
        <v>0</v>
      </c>
      <c r="R1562" s="2">
        <v>1</v>
      </c>
      <c r="S1562" s="2">
        <v>120</v>
      </c>
      <c r="T1562" s="2" t="s">
        <v>4646</v>
      </c>
      <c r="U1562" s="28" t="str">
        <f>IF(G1562=0,"",_xlfn.MINIFS('PO Details'!$I:$I,'PO Details'!$D:$D,Planning!$B1562,'PO Details'!$L:$L,Planning!$E1562))</f>
        <v/>
      </c>
      <c r="V1562" s="29" t="s">
        <v>4641</v>
      </c>
      <c r="W1562" t="str">
        <f t="shared" si="132"/>
        <v>Max</v>
      </c>
      <c r="X1562" s="2">
        <v>120</v>
      </c>
    </row>
    <row r="1563" spans="1:24" x14ac:dyDescent="0.25">
      <c r="A1563" s="11"/>
      <c r="B1563" s="22" t="s">
        <v>1422</v>
      </c>
      <c r="C1563" s="22"/>
      <c r="D1563" s="22" t="s">
        <v>1423</v>
      </c>
      <c r="E1563" s="31" t="s">
        <v>113</v>
      </c>
      <c r="F1563" s="12">
        <f>SUMIFS('Inventory Details'!$H:$H,'Inventory Details'!$B:$B,$B1563,'Inventory Details'!$E:$E,$E1563)</f>
        <v>0</v>
      </c>
      <c r="G1563" s="12">
        <f>SUMIFS('PO Details'!$H:$H,'PO Details'!$D:$D,Planning!$B1563,'PO Details'!$L:$L,$E1563)</f>
        <v>0</v>
      </c>
      <c r="H1563" s="12">
        <f>SUMIFS('SO Details'!$G:$G,'SO Details'!$D:$D,Planning!$B1563,'SO Details'!$K:$K,$E1563)</f>
        <v>0</v>
      </c>
      <c r="I1563" s="20">
        <f>IF(COUNTIFS($C:$C,B1563)&gt;1,SUMIFS('Sales Hx'!$Q:$Q,'Sales Hx'!$B:$B,_xlfn.XLOOKUP(B1563,C:C,B:B),'Sales Hx'!$D:$D,Planning!$E1563),SUMIFS('Sales Hx'!$Q:$Q,'Sales Hx'!$B:$B,Planning!$B1563,'Sales Hx'!$D:$D,Planning!$E1563))</f>
        <v>2.8</v>
      </c>
      <c r="J1563" s="16">
        <f>IF(COUNTIFS($C:$C,B1563)&gt;1,SUMIFS('Sales Hx'!$S:$S,'Sales Hx'!$B:$B,_xlfn.XLOOKUP(B1563,C:C,B:B),'Sales Hx'!$D:$D,E1563),SUMIFS('Sales Hx'!$S:$S,'Sales Hx'!$B:$B,$B1563,'Sales Hx'!$D:$D,$E1563))</f>
        <v>6.25E-2</v>
      </c>
      <c r="K1563" s="16">
        <f t="shared" si="134"/>
        <v>0</v>
      </c>
      <c r="L1563" s="12">
        <f>IF(M1563&lt;&gt;"",M1563,IF(COUNTIFS($C:$C,B1563)&gt;1,SUMIFS('Sales Hx'!V:V,'Sales Hx'!$B:$B,_xlfn.XLOOKUP(B1563,C:C,B:B),'Sales Hx'!$D:$D,$E1563),SUMIFS('Sales Hx'!V:V,'Sales Hx'!$B:$B,$B1563,'Sales Hx'!$D:$D,$E1563)))</f>
        <v>0</v>
      </c>
      <c r="M1563" s="12">
        <v>0</v>
      </c>
      <c r="N1563" s="15">
        <f t="shared" si="136"/>
        <v>6.25E-2</v>
      </c>
      <c r="O1563" s="21">
        <f t="shared" si="133"/>
        <v>0</v>
      </c>
      <c r="P1563" s="24">
        <v>1005.9</v>
      </c>
      <c r="Q1563" s="18">
        <f t="shared" si="135"/>
        <v>0</v>
      </c>
      <c r="R1563" s="2">
        <v>1</v>
      </c>
      <c r="S1563" s="2">
        <v>120</v>
      </c>
      <c r="T1563" s="2" t="s">
        <v>4646</v>
      </c>
      <c r="U1563" s="28" t="str">
        <f>IF(G1563=0,"",_xlfn.MINIFS('PO Details'!$I:$I,'PO Details'!$D:$D,Planning!$B1563,'PO Details'!$L:$L,Planning!$E1563))</f>
        <v/>
      </c>
      <c r="V1563" s="29" t="s">
        <v>4641</v>
      </c>
      <c r="W1563" t="str">
        <f t="shared" si="132"/>
        <v>Max</v>
      </c>
      <c r="X1563" s="2">
        <v>120</v>
      </c>
    </row>
    <row r="1564" spans="1:24" x14ac:dyDescent="0.25">
      <c r="A1564" s="11" t="s">
        <v>4671</v>
      </c>
      <c r="B1564" s="22" t="s">
        <v>1424</v>
      </c>
      <c r="C1564" s="22"/>
      <c r="D1564" s="22" t="s">
        <v>1425</v>
      </c>
      <c r="E1564" s="31" t="s">
        <v>4670</v>
      </c>
      <c r="F1564" s="12">
        <f>SUMIFS('Inventory Details'!$H:$H,'Inventory Details'!$B:$B,$B1564,'Inventory Details'!$E:$E,$E1564)</f>
        <v>0</v>
      </c>
      <c r="G1564" s="12">
        <f>SUMIFS('PO Details'!$H:$H,'PO Details'!$D:$D,Planning!$B1564,'PO Details'!$L:$L,$E1564)</f>
        <v>1</v>
      </c>
      <c r="H1564" s="12">
        <f>SUMIFS('SO Details'!$G:$G,'SO Details'!$D:$D,Planning!$B1564,'SO Details'!$K:$K,$E1564)</f>
        <v>0</v>
      </c>
      <c r="I1564" s="20">
        <f>IF(COUNTIFS($C:$C,B1564)&gt;1,SUMIFS('Sales Hx'!$Q:$Q,'Sales Hx'!$B:$B,_xlfn.XLOOKUP(B1564,C:C,B:B),'Sales Hx'!$D:$D,Planning!$E1564),SUMIFS('Sales Hx'!$Q:$Q,'Sales Hx'!$B:$B,Planning!$B1564,'Sales Hx'!$D:$D,Planning!$E1564))</f>
        <v>0</v>
      </c>
      <c r="J1564" s="16">
        <f>IF(COUNTIFS($C:$C,B1564)&gt;1,SUMIFS('Sales Hx'!$S:$S,'Sales Hx'!$B:$B,_xlfn.XLOOKUP(B1564,C:C,B:B),'Sales Hx'!$D:$D,E1564),SUMIFS('Sales Hx'!$S:$S,'Sales Hx'!$B:$B,$B1564,'Sales Hx'!$D:$D,$E1564))</f>
        <v>0</v>
      </c>
      <c r="K1564" s="16">
        <f t="shared" si="134"/>
        <v>0</v>
      </c>
      <c r="L1564" s="12">
        <f>IF(M1564&lt;&gt;"",M1564,IF(COUNTIFS($C:$C,B1564)&gt;1,SUMIFS('Sales Hx'!V:V,'Sales Hx'!$B:$B,_xlfn.XLOOKUP(B1564,C:C,B:B),'Sales Hx'!$D:$D,$E1564),SUMIFS('Sales Hx'!V:V,'Sales Hx'!$B:$B,$B1564,'Sales Hx'!$D:$D,$E1564)))</f>
        <v>0</v>
      </c>
      <c r="M1564" s="12">
        <v>0</v>
      </c>
      <c r="N1564" s="15">
        <f t="shared" si="136"/>
        <v>0</v>
      </c>
      <c r="O1564" s="21">
        <f t="shared" si="133"/>
        <v>0</v>
      </c>
      <c r="P1564" s="24">
        <v>612.5</v>
      </c>
      <c r="Q1564" s="18">
        <f t="shared" si="135"/>
        <v>0</v>
      </c>
      <c r="R1564" s="2">
        <v>1</v>
      </c>
      <c r="S1564" s="2">
        <v>120</v>
      </c>
      <c r="T1564" s="2" t="s">
        <v>4647</v>
      </c>
      <c r="U1564" s="28">
        <f>IF(G1564=0,"",_xlfn.MINIFS('PO Details'!$I:$I,'PO Details'!$D:$D,Planning!$B1564,'PO Details'!$L:$L,Planning!$E1564))</f>
        <v>45291</v>
      </c>
      <c r="V1564" s="29" t="s">
        <v>4640</v>
      </c>
      <c r="W1564" t="str">
        <f t="shared" si="132"/>
        <v>Max</v>
      </c>
      <c r="X1564" s="2">
        <v>120</v>
      </c>
    </row>
    <row r="1565" spans="1:24" x14ac:dyDescent="0.25">
      <c r="A1565" s="11" t="s">
        <v>4671</v>
      </c>
      <c r="B1565" s="22" t="s">
        <v>1424</v>
      </c>
      <c r="C1565" s="22"/>
      <c r="D1565" s="22" t="s">
        <v>1425</v>
      </c>
      <c r="E1565" s="31" t="s">
        <v>109</v>
      </c>
      <c r="F1565" s="12">
        <f>SUMIFS('Inventory Details'!$H:$H,'Inventory Details'!$B:$B,$B1565,'Inventory Details'!$E:$E,$E1565)</f>
        <v>4</v>
      </c>
      <c r="G1565" s="12">
        <f>SUMIFS('PO Details'!$H:$H,'PO Details'!$D:$D,Planning!$B1565,'PO Details'!$L:$L,$E1565)</f>
        <v>0</v>
      </c>
      <c r="H1565" s="12">
        <f>SUMIFS('SO Details'!$G:$G,'SO Details'!$D:$D,Planning!$B1565,'SO Details'!$K:$K,$E1565)</f>
        <v>0</v>
      </c>
      <c r="I1565" s="20">
        <f>IF(COUNTIFS($C:$C,B1565)&gt;1,SUMIFS('Sales Hx'!$Q:$Q,'Sales Hx'!$B:$B,_xlfn.XLOOKUP(B1565,C:C,B:B),'Sales Hx'!$D:$D,Planning!$E1565),SUMIFS('Sales Hx'!$Q:$Q,'Sales Hx'!$B:$B,Planning!$B1565,'Sales Hx'!$D:$D,Planning!$E1565))</f>
        <v>0</v>
      </c>
      <c r="J1565" s="16">
        <f>IF(COUNTIFS($C:$C,B1565)&gt;1,SUMIFS('Sales Hx'!$S:$S,'Sales Hx'!$B:$B,_xlfn.XLOOKUP(B1565,C:C,B:B),'Sales Hx'!$D:$D,E1565),SUMIFS('Sales Hx'!$S:$S,'Sales Hx'!$B:$B,$B1565,'Sales Hx'!$D:$D,$E1565))</f>
        <v>0</v>
      </c>
      <c r="K1565" s="16">
        <f t="shared" si="134"/>
        <v>0</v>
      </c>
      <c r="L1565" s="12">
        <f>IF(M1565&lt;&gt;"",M1565,IF(COUNTIFS($C:$C,B1565)&gt;1,SUMIFS('Sales Hx'!V:V,'Sales Hx'!$B:$B,_xlfn.XLOOKUP(B1565,C:C,B:B),'Sales Hx'!$D:$D,$E1565),SUMIFS('Sales Hx'!V:V,'Sales Hx'!$B:$B,$B1565,'Sales Hx'!$D:$D,$E1565)))</f>
        <v>0</v>
      </c>
      <c r="M1565" s="12">
        <v>0</v>
      </c>
      <c r="N1565" s="15">
        <f t="shared" si="136"/>
        <v>0</v>
      </c>
      <c r="O1565" s="21">
        <f t="shared" si="133"/>
        <v>0</v>
      </c>
      <c r="P1565" s="24">
        <v>612.5</v>
      </c>
      <c r="Q1565" s="18">
        <f t="shared" si="135"/>
        <v>0</v>
      </c>
      <c r="R1565" s="2">
        <v>1</v>
      </c>
      <c r="S1565" s="2">
        <v>120</v>
      </c>
      <c r="T1565" s="2" t="s">
        <v>4647</v>
      </c>
      <c r="U1565" s="28" t="str">
        <f>IF(G1565=0,"",_xlfn.MINIFS('PO Details'!$I:$I,'PO Details'!$D:$D,Planning!$B1565,'PO Details'!$L:$L,Planning!$E1565))</f>
        <v/>
      </c>
      <c r="V1565" s="29" t="s">
        <v>4640</v>
      </c>
      <c r="W1565" t="str">
        <f t="shared" si="132"/>
        <v>Max</v>
      </c>
      <c r="X1565" s="2">
        <v>120</v>
      </c>
    </row>
    <row r="1566" spans="1:24" x14ac:dyDescent="0.25">
      <c r="A1566" s="11" t="s">
        <v>4671</v>
      </c>
      <c r="B1566" s="22" t="s">
        <v>1424</v>
      </c>
      <c r="C1566" s="22"/>
      <c r="D1566" s="22" t="s">
        <v>1425</v>
      </c>
      <c r="E1566" s="31" t="s">
        <v>4746</v>
      </c>
      <c r="F1566" s="12">
        <f>SUMIFS('Inventory Details'!$H:$H,'Inventory Details'!$B:$B,$B1566,'Inventory Details'!$E:$E,$E1566)</f>
        <v>16</v>
      </c>
      <c r="G1566" s="12">
        <f>SUMIFS('PO Details'!$H:$H,'PO Details'!$D:$D,Planning!$B1566,'PO Details'!$L:$L,$E1566)</f>
        <v>0</v>
      </c>
      <c r="H1566" s="12">
        <f>SUMIFS('SO Details'!$G:$G,'SO Details'!$D:$D,Planning!$B1566,'SO Details'!$K:$K,$E1566)</f>
        <v>0</v>
      </c>
      <c r="I1566" s="20">
        <f>IF(COUNTIFS($C:$C,B1566)&gt;1,SUMIFS('Sales Hx'!$Q:$Q,'Sales Hx'!$B:$B,_xlfn.XLOOKUP(B1566,C:C,B:B),'Sales Hx'!$D:$D,Planning!$E1566),SUMIFS('Sales Hx'!$Q:$Q,'Sales Hx'!$B:$B,Planning!$B1566,'Sales Hx'!$D:$D,Planning!$E1566))</f>
        <v>0</v>
      </c>
      <c r="J1566" s="16">
        <f>IF(COUNTIFS($C:$C,B1566)&gt;1,SUMIFS('Sales Hx'!$S:$S,'Sales Hx'!$B:$B,_xlfn.XLOOKUP(B1566,C:C,B:B),'Sales Hx'!$D:$D,E1566),SUMIFS('Sales Hx'!$S:$S,'Sales Hx'!$B:$B,$B1566,'Sales Hx'!$D:$D,$E1566))</f>
        <v>5.5921052631578948E-2</v>
      </c>
      <c r="K1566" s="16">
        <f t="shared" si="134"/>
        <v>0</v>
      </c>
      <c r="L1566" s="12">
        <f>IF(M1566&lt;&gt;"",M1566,IF(COUNTIFS($C:$C,B1566)&gt;1,SUMIFS('Sales Hx'!V:V,'Sales Hx'!$B:$B,_xlfn.XLOOKUP(B1566,C:C,B:B),'Sales Hx'!$D:$D,$E1566),SUMIFS('Sales Hx'!V:V,'Sales Hx'!$B:$B,$B1566,'Sales Hx'!$D:$D,$E1566)))</f>
        <v>0</v>
      </c>
      <c r="M1566" s="12">
        <v>0</v>
      </c>
      <c r="N1566" s="15">
        <f t="shared" si="136"/>
        <v>5.5921052631578948E-2</v>
      </c>
      <c r="O1566" s="21">
        <f t="shared" si="133"/>
        <v>0</v>
      </c>
      <c r="P1566" s="24">
        <v>612.5</v>
      </c>
      <c r="Q1566" s="18">
        <f t="shared" si="135"/>
        <v>0</v>
      </c>
      <c r="R1566" s="2">
        <v>1</v>
      </c>
      <c r="S1566" s="2">
        <v>120</v>
      </c>
      <c r="T1566" s="2" t="s">
        <v>4647</v>
      </c>
      <c r="U1566" s="28" t="str">
        <f>IF(G1566=0,"",_xlfn.MINIFS('PO Details'!$I:$I,'PO Details'!$D:$D,Planning!$B1566,'PO Details'!$L:$L,Planning!$E1566))</f>
        <v/>
      </c>
      <c r="V1566" s="29" t="s">
        <v>4640</v>
      </c>
      <c r="W1566" t="str">
        <f t="shared" si="132"/>
        <v>Max</v>
      </c>
      <c r="X1566" s="2">
        <v>120</v>
      </c>
    </row>
    <row r="1567" spans="1:24" x14ac:dyDescent="0.25">
      <c r="A1567" s="11" t="s">
        <v>4671</v>
      </c>
      <c r="B1567" s="22" t="s">
        <v>1424</v>
      </c>
      <c r="C1567" s="22"/>
      <c r="D1567" s="22" t="s">
        <v>1425</v>
      </c>
      <c r="E1567" s="31" t="s">
        <v>106</v>
      </c>
      <c r="F1567" s="12">
        <f>SUMIFS('Inventory Details'!$H:$H,'Inventory Details'!$B:$B,$B1567,'Inventory Details'!$E:$E,$E1567)</f>
        <v>4</v>
      </c>
      <c r="G1567" s="12">
        <f>SUMIFS('PO Details'!$H:$H,'PO Details'!$D:$D,Planning!$B1567,'PO Details'!$L:$L,$E1567)</f>
        <v>0</v>
      </c>
      <c r="H1567" s="12">
        <f>SUMIFS('SO Details'!$G:$G,'SO Details'!$D:$D,Planning!$B1567,'SO Details'!$K:$K,$E1567)</f>
        <v>0</v>
      </c>
      <c r="I1567" s="20">
        <f>IF(COUNTIFS($C:$C,B1567)&gt;1,SUMIFS('Sales Hx'!$Q:$Q,'Sales Hx'!$B:$B,_xlfn.XLOOKUP(B1567,C:C,B:B),'Sales Hx'!$D:$D,Planning!$E1567),SUMIFS('Sales Hx'!$Q:$Q,'Sales Hx'!$B:$B,Planning!$B1567,'Sales Hx'!$D:$D,Planning!$E1567))</f>
        <v>0</v>
      </c>
      <c r="J1567" s="16">
        <f>IF(COUNTIFS($C:$C,B1567)&gt;1,SUMIFS('Sales Hx'!$S:$S,'Sales Hx'!$B:$B,_xlfn.XLOOKUP(B1567,C:C,B:B),'Sales Hx'!$D:$D,E1567),SUMIFS('Sales Hx'!$S:$S,'Sales Hx'!$B:$B,$B1567,'Sales Hx'!$D:$D,$E1567))</f>
        <v>3.2894736842105261E-2</v>
      </c>
      <c r="K1567" s="16">
        <f t="shared" si="134"/>
        <v>0</v>
      </c>
      <c r="L1567" s="12">
        <f>IF(M1567&lt;&gt;"",M1567,IF(COUNTIFS($C:$C,B1567)&gt;1,SUMIFS('Sales Hx'!V:V,'Sales Hx'!$B:$B,_xlfn.XLOOKUP(B1567,C:C,B:B),'Sales Hx'!$D:$D,$E1567),SUMIFS('Sales Hx'!V:V,'Sales Hx'!$B:$B,$B1567,'Sales Hx'!$D:$D,$E1567)))</f>
        <v>0</v>
      </c>
      <c r="M1567" s="12">
        <v>0</v>
      </c>
      <c r="N1567" s="15">
        <f t="shared" si="136"/>
        <v>3.2894736842105261E-2</v>
      </c>
      <c r="O1567" s="21">
        <f t="shared" si="133"/>
        <v>0</v>
      </c>
      <c r="P1567" s="24">
        <v>612.5</v>
      </c>
      <c r="Q1567" s="18">
        <f t="shared" si="135"/>
        <v>0</v>
      </c>
      <c r="R1567" s="2">
        <v>1</v>
      </c>
      <c r="S1567" s="2">
        <v>120</v>
      </c>
      <c r="T1567" s="2" t="s">
        <v>4647</v>
      </c>
      <c r="U1567" s="28" t="str">
        <f>IF(G1567=0,"",_xlfn.MINIFS('PO Details'!$I:$I,'PO Details'!$D:$D,Planning!$B1567,'PO Details'!$L:$L,Planning!$E1567))</f>
        <v/>
      </c>
      <c r="V1567" s="29" t="s">
        <v>4640</v>
      </c>
      <c r="W1567" t="str">
        <f t="shared" si="132"/>
        <v>Max</v>
      </c>
      <c r="X1567" s="2">
        <v>120</v>
      </c>
    </row>
    <row r="1568" spans="1:24" x14ac:dyDescent="0.25">
      <c r="A1568" s="11" t="s">
        <v>4671</v>
      </c>
      <c r="B1568" s="22" t="s">
        <v>1424</v>
      </c>
      <c r="C1568" s="22"/>
      <c r="D1568" s="22" t="s">
        <v>1425</v>
      </c>
      <c r="E1568" s="31" t="s">
        <v>1597</v>
      </c>
      <c r="F1568" s="12">
        <f>SUMIFS('Inventory Details'!$H:$H,'Inventory Details'!$B:$B,$B1568,'Inventory Details'!$E:$E,$E1568)</f>
        <v>0</v>
      </c>
      <c r="G1568" s="12">
        <f>SUMIFS('PO Details'!$H:$H,'PO Details'!$D:$D,Planning!$B1568,'PO Details'!$L:$L,$E1568)</f>
        <v>0</v>
      </c>
      <c r="H1568" s="12">
        <f>SUMIFS('SO Details'!$G:$G,'SO Details'!$D:$D,Planning!$B1568,'SO Details'!$K:$K,$E1568)</f>
        <v>0</v>
      </c>
      <c r="I1568" s="20">
        <f>IF(COUNTIFS($C:$C,B1568)&gt;1,SUMIFS('Sales Hx'!$Q:$Q,'Sales Hx'!$B:$B,_xlfn.XLOOKUP(B1568,C:C,B:B),'Sales Hx'!$D:$D,Planning!$E1568),SUMIFS('Sales Hx'!$Q:$Q,'Sales Hx'!$B:$B,Planning!$B1568,'Sales Hx'!$D:$D,Planning!$E1568))</f>
        <v>0</v>
      </c>
      <c r="J1568" s="16">
        <f>IF(COUNTIFS($C:$C,B1568)&gt;1,SUMIFS('Sales Hx'!$S:$S,'Sales Hx'!$B:$B,_xlfn.XLOOKUP(B1568,C:C,B:B),'Sales Hx'!$D:$D,E1568),SUMIFS('Sales Hx'!$S:$S,'Sales Hx'!$B:$B,$B1568,'Sales Hx'!$D:$D,$E1568))</f>
        <v>0</v>
      </c>
      <c r="K1568" s="16">
        <f t="shared" si="134"/>
        <v>0</v>
      </c>
      <c r="L1568" s="12">
        <f>IF(M1568&lt;&gt;"",M1568,IF(COUNTIFS($C:$C,B1568)&gt;1,SUMIFS('Sales Hx'!V:V,'Sales Hx'!$B:$B,_xlfn.XLOOKUP(B1568,C:C,B:B),'Sales Hx'!$D:$D,$E1568),SUMIFS('Sales Hx'!V:V,'Sales Hx'!$B:$B,$B1568,'Sales Hx'!$D:$D,$E1568)))</f>
        <v>0</v>
      </c>
      <c r="M1568" s="12">
        <v>0</v>
      </c>
      <c r="N1568" s="15">
        <f t="shared" si="136"/>
        <v>0</v>
      </c>
      <c r="O1568" s="21">
        <f t="shared" si="133"/>
        <v>0</v>
      </c>
      <c r="P1568" s="24">
        <v>612.5</v>
      </c>
      <c r="Q1568" s="18">
        <f t="shared" si="135"/>
        <v>0</v>
      </c>
      <c r="R1568" s="2">
        <v>1</v>
      </c>
      <c r="S1568" s="2">
        <v>120</v>
      </c>
      <c r="T1568" s="2" t="s">
        <v>4647</v>
      </c>
      <c r="U1568" s="28" t="str">
        <f>IF(G1568=0,"",_xlfn.MINIFS('PO Details'!$I:$I,'PO Details'!$D:$D,Planning!$B1568,'PO Details'!$L:$L,Planning!$E1568))</f>
        <v/>
      </c>
      <c r="V1568" s="29" t="s">
        <v>4640</v>
      </c>
      <c r="W1568" t="str">
        <f t="shared" si="132"/>
        <v>Max</v>
      </c>
      <c r="X1568" s="2">
        <v>120</v>
      </c>
    </row>
    <row r="1569" spans="1:24" x14ac:dyDescent="0.25">
      <c r="A1569" s="11" t="s">
        <v>4671</v>
      </c>
      <c r="B1569" s="22" t="s">
        <v>1424</v>
      </c>
      <c r="C1569" s="22"/>
      <c r="D1569" s="22" t="s">
        <v>1425</v>
      </c>
      <c r="E1569" s="31" t="s">
        <v>108</v>
      </c>
      <c r="F1569" s="12">
        <f>SUMIFS('Inventory Details'!$H:$H,'Inventory Details'!$B:$B,$B1569,'Inventory Details'!$E:$E,$E1569)</f>
        <v>2</v>
      </c>
      <c r="G1569" s="12">
        <f>SUMIFS('PO Details'!$H:$H,'PO Details'!$D:$D,Planning!$B1569,'PO Details'!$L:$L,$E1569)</f>
        <v>0</v>
      </c>
      <c r="H1569" s="12">
        <f>SUMIFS('SO Details'!$G:$G,'SO Details'!$D:$D,Planning!$B1569,'SO Details'!$K:$K,$E1569)</f>
        <v>0</v>
      </c>
      <c r="I1569" s="20">
        <f>IF(COUNTIFS($C:$C,B1569)&gt;1,SUMIFS('Sales Hx'!$Q:$Q,'Sales Hx'!$B:$B,_xlfn.XLOOKUP(B1569,C:C,B:B),'Sales Hx'!$D:$D,Planning!$E1569),SUMIFS('Sales Hx'!$Q:$Q,'Sales Hx'!$B:$B,Planning!$B1569,'Sales Hx'!$D:$D,Planning!$E1569))</f>
        <v>0</v>
      </c>
      <c r="J1569" s="16">
        <f>IF(COUNTIFS($C:$C,B1569)&gt;1,SUMIFS('Sales Hx'!$S:$S,'Sales Hx'!$B:$B,_xlfn.XLOOKUP(B1569,C:C,B:B),'Sales Hx'!$D:$D,E1569),SUMIFS('Sales Hx'!$S:$S,'Sales Hx'!$B:$B,$B1569,'Sales Hx'!$D:$D,$E1569))</f>
        <v>0</v>
      </c>
      <c r="K1569" s="16">
        <f t="shared" si="134"/>
        <v>0</v>
      </c>
      <c r="L1569" s="12">
        <f>IF(M1569&lt;&gt;"",M1569,IF(COUNTIFS($C:$C,B1569)&gt;1,SUMIFS('Sales Hx'!V:V,'Sales Hx'!$B:$B,_xlfn.XLOOKUP(B1569,C:C,B:B),'Sales Hx'!$D:$D,$E1569),SUMIFS('Sales Hx'!V:V,'Sales Hx'!$B:$B,$B1569,'Sales Hx'!$D:$D,$E1569)))</f>
        <v>0</v>
      </c>
      <c r="M1569" s="12">
        <v>0</v>
      </c>
      <c r="N1569" s="15">
        <f t="shared" si="136"/>
        <v>0</v>
      </c>
      <c r="O1569" s="21">
        <f t="shared" si="133"/>
        <v>0</v>
      </c>
      <c r="P1569" s="24">
        <v>612.5</v>
      </c>
      <c r="Q1569" s="18">
        <f t="shared" si="135"/>
        <v>0</v>
      </c>
      <c r="R1569" s="2">
        <v>1</v>
      </c>
      <c r="S1569" s="2">
        <v>120</v>
      </c>
      <c r="T1569" s="2" t="s">
        <v>4647</v>
      </c>
      <c r="U1569" s="28" t="str">
        <f>IF(G1569=0,"",_xlfn.MINIFS('PO Details'!$I:$I,'PO Details'!$D:$D,Planning!$B1569,'PO Details'!$L:$L,Planning!$E1569))</f>
        <v/>
      </c>
      <c r="V1569" s="29" t="s">
        <v>4640</v>
      </c>
      <c r="W1569" t="str">
        <f t="shared" si="132"/>
        <v>Max</v>
      </c>
      <c r="X1569" s="2">
        <v>120</v>
      </c>
    </row>
    <row r="1570" spans="1:24" x14ac:dyDescent="0.25">
      <c r="A1570" s="11" t="s">
        <v>4671</v>
      </c>
      <c r="B1570" s="22" t="s">
        <v>1424</v>
      </c>
      <c r="C1570" s="22"/>
      <c r="D1570" s="22" t="s">
        <v>1425</v>
      </c>
      <c r="E1570" s="31" t="s">
        <v>861</v>
      </c>
      <c r="F1570" s="12">
        <f>SUMIFS('Inventory Details'!$H:$H,'Inventory Details'!$B:$B,$B1570,'Inventory Details'!$E:$E,$E1570)</f>
        <v>1</v>
      </c>
      <c r="G1570" s="12">
        <f>SUMIFS('PO Details'!$H:$H,'PO Details'!$D:$D,Planning!$B1570,'PO Details'!$L:$L,$E1570)</f>
        <v>0</v>
      </c>
      <c r="H1570" s="12">
        <f>SUMIFS('SO Details'!$G:$G,'SO Details'!$D:$D,Planning!$B1570,'SO Details'!$K:$K,$E1570)</f>
        <v>0</v>
      </c>
      <c r="I1570" s="20">
        <f>IF(COUNTIFS($C:$C,B1570)&gt;1,SUMIFS('Sales Hx'!$Q:$Q,'Sales Hx'!$B:$B,_xlfn.XLOOKUP(B1570,C:C,B:B),'Sales Hx'!$D:$D,Planning!$E1570),SUMIFS('Sales Hx'!$Q:$Q,'Sales Hx'!$B:$B,Planning!$B1570,'Sales Hx'!$D:$D,Planning!$E1570))</f>
        <v>0</v>
      </c>
      <c r="J1570" s="16">
        <f>IF(COUNTIFS($C:$C,B1570)&gt;1,SUMIFS('Sales Hx'!$S:$S,'Sales Hx'!$B:$B,_xlfn.XLOOKUP(B1570,C:C,B:B),'Sales Hx'!$D:$D,E1570),SUMIFS('Sales Hx'!$S:$S,'Sales Hx'!$B:$B,$B1570,'Sales Hx'!$D:$D,$E1570))</f>
        <v>0</v>
      </c>
      <c r="K1570" s="16">
        <f t="shared" si="134"/>
        <v>0</v>
      </c>
      <c r="L1570" s="12">
        <f>IF(M1570&lt;&gt;"",M1570,IF(COUNTIFS($C:$C,B1570)&gt;1,SUMIFS('Sales Hx'!V:V,'Sales Hx'!$B:$B,_xlfn.XLOOKUP(B1570,C:C,B:B),'Sales Hx'!$D:$D,$E1570),SUMIFS('Sales Hx'!V:V,'Sales Hx'!$B:$B,$B1570,'Sales Hx'!$D:$D,$E1570)))</f>
        <v>0</v>
      </c>
      <c r="M1570" s="12">
        <v>0</v>
      </c>
      <c r="N1570" s="15">
        <f t="shared" si="136"/>
        <v>0</v>
      </c>
      <c r="O1570" s="21">
        <f t="shared" si="133"/>
        <v>0</v>
      </c>
      <c r="P1570" s="24">
        <v>612.5</v>
      </c>
      <c r="Q1570" s="18">
        <f t="shared" si="135"/>
        <v>0</v>
      </c>
      <c r="R1570" s="2">
        <v>1</v>
      </c>
      <c r="S1570" s="2">
        <v>120</v>
      </c>
      <c r="T1570" s="2" t="s">
        <v>4647</v>
      </c>
      <c r="U1570" s="28" t="str">
        <f>IF(G1570=0,"",_xlfn.MINIFS('PO Details'!$I:$I,'PO Details'!$D:$D,Planning!$B1570,'PO Details'!$L:$L,Planning!$E1570))</f>
        <v/>
      </c>
      <c r="V1570" s="29" t="s">
        <v>4640</v>
      </c>
      <c r="W1570" t="str">
        <f t="shared" si="132"/>
        <v>Max</v>
      </c>
      <c r="X1570" s="2">
        <v>120</v>
      </c>
    </row>
    <row r="1571" spans="1:24" x14ac:dyDescent="0.25">
      <c r="A1571" s="11" t="s">
        <v>4671</v>
      </c>
      <c r="B1571" s="22" t="s">
        <v>1424</v>
      </c>
      <c r="C1571" s="22"/>
      <c r="D1571" s="22" t="s">
        <v>1425</v>
      </c>
      <c r="E1571" s="31" t="s">
        <v>113</v>
      </c>
      <c r="F1571" s="12">
        <f>SUMIFS('Inventory Details'!$H:$H,'Inventory Details'!$B:$B,$B1571,'Inventory Details'!$E:$E,$E1571)</f>
        <v>0</v>
      </c>
      <c r="G1571" s="12">
        <f>SUMIFS('PO Details'!$H:$H,'PO Details'!$D:$D,Planning!$B1571,'PO Details'!$L:$L,$E1571)</f>
        <v>0</v>
      </c>
      <c r="H1571" s="12">
        <f>SUMIFS('SO Details'!$G:$G,'SO Details'!$D:$D,Planning!$B1571,'SO Details'!$K:$K,$E1571)</f>
        <v>0</v>
      </c>
      <c r="I1571" s="20">
        <f>IF(COUNTIFS($C:$C,B1571)&gt;1,SUMIFS('Sales Hx'!$Q:$Q,'Sales Hx'!$B:$B,_xlfn.XLOOKUP(B1571,C:C,B:B),'Sales Hx'!$D:$D,Planning!$E1571),SUMIFS('Sales Hx'!$Q:$Q,'Sales Hx'!$B:$B,Planning!$B1571,'Sales Hx'!$D:$D,Planning!$E1571))</f>
        <v>0</v>
      </c>
      <c r="J1571" s="16">
        <f>IF(COUNTIFS($C:$C,B1571)&gt;1,SUMIFS('Sales Hx'!$S:$S,'Sales Hx'!$B:$B,_xlfn.XLOOKUP(B1571,C:C,B:B),'Sales Hx'!$D:$D,E1571),SUMIFS('Sales Hx'!$S:$S,'Sales Hx'!$B:$B,$B1571,'Sales Hx'!$D:$D,$E1571))</f>
        <v>4.2105263157894743E-2</v>
      </c>
      <c r="K1571" s="16">
        <f t="shared" si="134"/>
        <v>0</v>
      </c>
      <c r="L1571" s="12">
        <f>IF(M1571&lt;&gt;"",M1571,IF(COUNTIFS($C:$C,B1571)&gt;1,SUMIFS('Sales Hx'!V:V,'Sales Hx'!$B:$B,_xlfn.XLOOKUP(B1571,C:C,B:B),'Sales Hx'!$D:$D,$E1571),SUMIFS('Sales Hx'!V:V,'Sales Hx'!$B:$B,$B1571,'Sales Hx'!$D:$D,$E1571)))</f>
        <v>0</v>
      </c>
      <c r="M1571" s="12">
        <v>0</v>
      </c>
      <c r="N1571" s="15">
        <f t="shared" si="136"/>
        <v>4.2105263157894743E-2</v>
      </c>
      <c r="O1571" s="21">
        <f t="shared" si="133"/>
        <v>5</v>
      </c>
      <c r="P1571" s="24">
        <v>612.5</v>
      </c>
      <c r="Q1571" s="18">
        <f t="shared" si="135"/>
        <v>3062.5</v>
      </c>
      <c r="R1571" s="2">
        <v>1</v>
      </c>
      <c r="S1571" s="2">
        <v>120</v>
      </c>
      <c r="T1571" s="2" t="s">
        <v>4647</v>
      </c>
      <c r="U1571" s="28" t="str">
        <f>IF(G1571=0,"",_xlfn.MINIFS('PO Details'!$I:$I,'PO Details'!$D:$D,Planning!$B1571,'PO Details'!$L:$L,Planning!$E1571))</f>
        <v/>
      </c>
      <c r="V1571" s="29" t="s">
        <v>4640</v>
      </c>
      <c r="W1571" t="str">
        <f t="shared" si="132"/>
        <v>Max</v>
      </c>
      <c r="X1571" s="2">
        <v>120</v>
      </c>
    </row>
    <row r="1572" spans="1:24" x14ac:dyDescent="0.25">
      <c r="A1572" s="11"/>
      <c r="B1572" s="22" t="s">
        <v>1426</v>
      </c>
      <c r="C1572" s="22"/>
      <c r="D1572" s="22"/>
      <c r="E1572" s="31" t="s">
        <v>113</v>
      </c>
      <c r="F1572" s="12">
        <f>SUMIFS('Inventory Details'!$H:$H,'Inventory Details'!$B:$B,$B1572,'Inventory Details'!$E:$E,$E1572)</f>
        <v>0</v>
      </c>
      <c r="G1572" s="12">
        <f>SUMIFS('PO Details'!$H:$H,'PO Details'!$D:$D,Planning!$B1572,'PO Details'!$L:$L,$E1572)</f>
        <v>0</v>
      </c>
      <c r="H1572" s="12">
        <f>SUMIFS('SO Details'!$G:$G,'SO Details'!$D:$D,Planning!$B1572,'SO Details'!$K:$K,$E1572)</f>
        <v>0</v>
      </c>
      <c r="I1572" s="20">
        <f>IF(COUNTIFS($C:$C,B1572)&gt;1,SUMIFS('Sales Hx'!$Q:$Q,'Sales Hx'!$B:$B,_xlfn.XLOOKUP(B1572,C:C,B:B),'Sales Hx'!$D:$D,Planning!$E1572),SUMIFS('Sales Hx'!$Q:$Q,'Sales Hx'!$B:$B,Planning!$B1572,'Sales Hx'!$D:$D,Planning!$E1572))</f>
        <v>2.8</v>
      </c>
      <c r="J1572" s="16">
        <f>IF(COUNTIFS($C:$C,B1572)&gt;1,SUMIFS('Sales Hx'!$S:$S,'Sales Hx'!$B:$B,_xlfn.XLOOKUP(B1572,C:C,B:B),'Sales Hx'!$D:$D,E1572),SUMIFS('Sales Hx'!$S:$S,'Sales Hx'!$B:$B,$B1572,'Sales Hx'!$D:$D,$E1572))</f>
        <v>5.9210526315789484E-2</v>
      </c>
      <c r="K1572" s="16">
        <f t="shared" si="134"/>
        <v>0</v>
      </c>
      <c r="L1572" s="12">
        <f>IF(M1572&lt;&gt;"",M1572,IF(COUNTIFS($C:$C,B1572)&gt;1,SUMIFS('Sales Hx'!V:V,'Sales Hx'!$B:$B,_xlfn.XLOOKUP(B1572,C:C,B:B),'Sales Hx'!$D:$D,$E1572),SUMIFS('Sales Hx'!V:V,'Sales Hx'!$B:$B,$B1572,'Sales Hx'!$D:$D,$E1572)))</f>
        <v>0</v>
      </c>
      <c r="M1572" s="12">
        <v>0</v>
      </c>
      <c r="N1572" s="15">
        <f t="shared" si="136"/>
        <v>5.9210526315789484E-2</v>
      </c>
      <c r="O1572" s="21">
        <f t="shared" si="133"/>
        <v>0</v>
      </c>
      <c r="P1572" s="24">
        <v>54.6</v>
      </c>
      <c r="Q1572" s="18">
        <f t="shared" si="135"/>
        <v>0</v>
      </c>
      <c r="R1572" s="2">
        <v>1</v>
      </c>
      <c r="S1572" s="2">
        <v>120</v>
      </c>
      <c r="T1572" s="2" t="s">
        <v>4646</v>
      </c>
      <c r="U1572" s="28" t="str">
        <f>IF(G1572=0,"",_xlfn.MINIFS('PO Details'!$I:$I,'PO Details'!$D:$D,Planning!$B1572,'PO Details'!$L:$L,Planning!$E1572))</f>
        <v/>
      </c>
      <c r="V1572" s="29" t="s">
        <v>4640</v>
      </c>
      <c r="W1572" t="str">
        <f t="shared" si="132"/>
        <v>Max</v>
      </c>
      <c r="X1572" s="2">
        <v>120</v>
      </c>
    </row>
    <row r="1573" spans="1:24" x14ac:dyDescent="0.25">
      <c r="A1573" s="11"/>
      <c r="B1573" s="22" t="s">
        <v>1426</v>
      </c>
      <c r="C1573" s="22"/>
      <c r="D1573" s="22"/>
      <c r="E1573" s="31" t="s">
        <v>106</v>
      </c>
      <c r="F1573" s="12">
        <f>SUMIFS('Inventory Details'!$H:$H,'Inventory Details'!$B:$B,$B1573,'Inventory Details'!$E:$E,$E1573)</f>
        <v>0</v>
      </c>
      <c r="G1573" s="12">
        <f>SUMIFS('PO Details'!$H:$H,'PO Details'!$D:$D,Planning!$B1573,'PO Details'!$L:$L,$E1573)</f>
        <v>0</v>
      </c>
      <c r="H1573" s="12">
        <f>SUMIFS('SO Details'!$G:$G,'SO Details'!$D:$D,Planning!$B1573,'SO Details'!$K:$K,$E1573)</f>
        <v>0</v>
      </c>
      <c r="I1573" s="20">
        <f>IF(COUNTIFS($C:$C,B1573)&gt;1,SUMIFS('Sales Hx'!$Q:$Q,'Sales Hx'!$B:$B,_xlfn.XLOOKUP(B1573,C:C,B:B),'Sales Hx'!$D:$D,Planning!$E1573),SUMIFS('Sales Hx'!$Q:$Q,'Sales Hx'!$B:$B,Planning!$B1573,'Sales Hx'!$D:$D,Planning!$E1573))</f>
        <v>0</v>
      </c>
      <c r="J1573" s="16">
        <f>IF(COUNTIFS($C:$C,B1573)&gt;1,SUMIFS('Sales Hx'!$S:$S,'Sales Hx'!$B:$B,_xlfn.XLOOKUP(B1573,C:C,B:B),'Sales Hx'!$D:$D,E1573),SUMIFS('Sales Hx'!$S:$S,'Sales Hx'!$B:$B,$B1573,'Sales Hx'!$D:$D,$E1573))</f>
        <v>4.3859649122807015E-2</v>
      </c>
      <c r="K1573" s="16">
        <f t="shared" si="134"/>
        <v>0</v>
      </c>
      <c r="L1573" s="12">
        <f>IF(M1573&lt;&gt;"",M1573,IF(COUNTIFS($C:$C,B1573)&gt;1,SUMIFS('Sales Hx'!V:V,'Sales Hx'!$B:$B,_xlfn.XLOOKUP(B1573,C:C,B:B),'Sales Hx'!$D:$D,$E1573),SUMIFS('Sales Hx'!V:V,'Sales Hx'!$B:$B,$B1573,'Sales Hx'!$D:$D,$E1573)))</f>
        <v>0</v>
      </c>
      <c r="M1573" s="12">
        <v>0</v>
      </c>
      <c r="N1573" s="15">
        <f t="shared" si="136"/>
        <v>4.3859649122807015E-2</v>
      </c>
      <c r="O1573" s="21">
        <f t="shared" si="133"/>
        <v>0</v>
      </c>
      <c r="P1573" s="24">
        <v>54.6</v>
      </c>
      <c r="Q1573" s="18">
        <f t="shared" si="135"/>
        <v>0</v>
      </c>
      <c r="R1573" s="2">
        <v>1</v>
      </c>
      <c r="S1573" s="2">
        <v>120</v>
      </c>
      <c r="T1573" s="2" t="s">
        <v>4646</v>
      </c>
      <c r="U1573" s="28" t="str">
        <f>IF(G1573=0,"",_xlfn.MINIFS('PO Details'!$I:$I,'PO Details'!$D:$D,Planning!$B1573,'PO Details'!$L:$L,Planning!$E1573))</f>
        <v/>
      </c>
      <c r="V1573" s="29" t="s">
        <v>4640</v>
      </c>
      <c r="W1573" t="str">
        <f t="shared" si="132"/>
        <v>Max</v>
      </c>
      <c r="X1573" s="2">
        <v>120</v>
      </c>
    </row>
    <row r="1574" spans="1:24" x14ac:dyDescent="0.25">
      <c r="A1574" s="11"/>
      <c r="B1574" s="22" t="s">
        <v>1426</v>
      </c>
      <c r="C1574" s="22"/>
      <c r="D1574" s="22"/>
      <c r="E1574" s="31" t="s">
        <v>109</v>
      </c>
      <c r="F1574" s="12">
        <f>SUMIFS('Inventory Details'!$H:$H,'Inventory Details'!$B:$B,$B1574,'Inventory Details'!$E:$E,$E1574)</f>
        <v>0</v>
      </c>
      <c r="G1574" s="12">
        <f>SUMIFS('PO Details'!$H:$H,'PO Details'!$D:$D,Planning!$B1574,'PO Details'!$L:$L,$E1574)</f>
        <v>0</v>
      </c>
      <c r="H1574" s="12">
        <f>SUMIFS('SO Details'!$G:$G,'SO Details'!$D:$D,Planning!$B1574,'SO Details'!$K:$K,$E1574)</f>
        <v>0</v>
      </c>
      <c r="I1574" s="20">
        <f>IF(COUNTIFS($C:$C,B1574)&gt;1,SUMIFS('Sales Hx'!$Q:$Q,'Sales Hx'!$B:$B,_xlfn.XLOOKUP(B1574,C:C,B:B),'Sales Hx'!$D:$D,Planning!$E1574),SUMIFS('Sales Hx'!$Q:$Q,'Sales Hx'!$B:$B,Planning!$B1574,'Sales Hx'!$D:$D,Planning!$E1574))</f>
        <v>0</v>
      </c>
      <c r="J1574" s="16">
        <f>IF(COUNTIFS($C:$C,B1574)&gt;1,SUMIFS('Sales Hx'!$S:$S,'Sales Hx'!$B:$B,_xlfn.XLOOKUP(B1574,C:C,B:B),'Sales Hx'!$D:$D,E1574),SUMIFS('Sales Hx'!$S:$S,'Sales Hx'!$B:$B,$B1574,'Sales Hx'!$D:$D,$E1574))</f>
        <v>3.7280701754385963E-2</v>
      </c>
      <c r="K1574" s="16">
        <f t="shared" si="134"/>
        <v>0</v>
      </c>
      <c r="L1574" s="12">
        <f>IF(M1574&lt;&gt;"",M1574,IF(COUNTIFS($C:$C,B1574)&gt;1,SUMIFS('Sales Hx'!V:V,'Sales Hx'!$B:$B,_xlfn.XLOOKUP(B1574,C:C,B:B),'Sales Hx'!$D:$D,$E1574),SUMIFS('Sales Hx'!V:V,'Sales Hx'!$B:$B,$B1574,'Sales Hx'!$D:$D,$E1574)))</f>
        <v>0</v>
      </c>
      <c r="M1574" s="12">
        <v>0</v>
      </c>
      <c r="N1574" s="15">
        <f t="shared" si="136"/>
        <v>3.7280701754385963E-2</v>
      </c>
      <c r="O1574" s="21">
        <f t="shared" si="133"/>
        <v>0</v>
      </c>
      <c r="P1574" s="24">
        <v>54.6</v>
      </c>
      <c r="Q1574" s="18">
        <f t="shared" si="135"/>
        <v>0</v>
      </c>
      <c r="R1574" s="2">
        <v>1</v>
      </c>
      <c r="S1574" s="2">
        <v>120</v>
      </c>
      <c r="T1574" s="2" t="s">
        <v>4646</v>
      </c>
      <c r="U1574" s="28" t="str">
        <f>IF(G1574=0,"",_xlfn.MINIFS('PO Details'!$I:$I,'PO Details'!$D:$D,Planning!$B1574,'PO Details'!$L:$L,Planning!$E1574))</f>
        <v/>
      </c>
      <c r="V1574" s="29" t="s">
        <v>4640</v>
      </c>
      <c r="W1574" t="str">
        <f t="shared" si="132"/>
        <v>Max</v>
      </c>
      <c r="X1574" s="2">
        <v>120</v>
      </c>
    </row>
    <row r="1575" spans="1:24" x14ac:dyDescent="0.25">
      <c r="A1575" s="11"/>
      <c r="B1575" s="22" t="s">
        <v>1426</v>
      </c>
      <c r="C1575" s="22"/>
      <c r="D1575" s="22"/>
      <c r="E1575" s="31" t="s">
        <v>4746</v>
      </c>
      <c r="F1575" s="12">
        <f>SUMIFS('Inventory Details'!$H:$H,'Inventory Details'!$B:$B,$B1575,'Inventory Details'!$E:$E,$E1575)</f>
        <v>0</v>
      </c>
      <c r="G1575" s="12">
        <f>SUMIFS('PO Details'!$H:$H,'PO Details'!$D:$D,Planning!$B1575,'PO Details'!$L:$L,$E1575)</f>
        <v>0</v>
      </c>
      <c r="H1575" s="12">
        <f>SUMIFS('SO Details'!$G:$G,'SO Details'!$D:$D,Planning!$B1575,'SO Details'!$K:$K,$E1575)</f>
        <v>0</v>
      </c>
      <c r="I1575" s="20">
        <f>IF(COUNTIFS($C:$C,B1575)&gt;1,SUMIFS('Sales Hx'!$Q:$Q,'Sales Hx'!$B:$B,_xlfn.XLOOKUP(B1575,C:C,B:B),'Sales Hx'!$D:$D,Planning!$E1575),SUMIFS('Sales Hx'!$Q:$Q,'Sales Hx'!$B:$B,Planning!$B1575,'Sales Hx'!$D:$D,Planning!$E1575))</f>
        <v>2.8</v>
      </c>
      <c r="J1575" s="16">
        <f>IF(COUNTIFS($C:$C,B1575)&gt;1,SUMIFS('Sales Hx'!$S:$S,'Sales Hx'!$B:$B,_xlfn.XLOOKUP(B1575,C:C,B:B),'Sales Hx'!$D:$D,E1575),SUMIFS('Sales Hx'!$S:$S,'Sales Hx'!$B:$B,$B1575,'Sales Hx'!$D:$D,$E1575))</f>
        <v>7.0175438596491224E-2</v>
      </c>
      <c r="K1575" s="16">
        <f t="shared" si="134"/>
        <v>0</v>
      </c>
      <c r="L1575" s="12">
        <f>IF(M1575&lt;&gt;"",M1575,IF(COUNTIFS($C:$C,B1575)&gt;1,SUMIFS('Sales Hx'!V:V,'Sales Hx'!$B:$B,_xlfn.XLOOKUP(B1575,C:C,B:B),'Sales Hx'!$D:$D,$E1575),SUMIFS('Sales Hx'!V:V,'Sales Hx'!$B:$B,$B1575,'Sales Hx'!$D:$D,$E1575)))</f>
        <v>0</v>
      </c>
      <c r="M1575" s="12">
        <v>0</v>
      </c>
      <c r="N1575" s="15">
        <f t="shared" si="136"/>
        <v>7.0175438596491224E-2</v>
      </c>
      <c r="O1575" s="21">
        <f t="shared" si="133"/>
        <v>0</v>
      </c>
      <c r="P1575" s="24">
        <v>54.6</v>
      </c>
      <c r="Q1575" s="18">
        <f t="shared" si="135"/>
        <v>0</v>
      </c>
      <c r="R1575" s="2">
        <v>1</v>
      </c>
      <c r="S1575" s="2">
        <v>120</v>
      </c>
      <c r="T1575" s="2" t="s">
        <v>4646</v>
      </c>
      <c r="U1575" s="28" t="str">
        <f>IF(G1575=0,"",_xlfn.MINIFS('PO Details'!$I:$I,'PO Details'!$D:$D,Planning!$B1575,'PO Details'!$L:$L,Planning!$E1575))</f>
        <v/>
      </c>
      <c r="V1575" s="29" t="s">
        <v>4640</v>
      </c>
      <c r="W1575" t="str">
        <f t="shared" si="132"/>
        <v>Max</v>
      </c>
      <c r="X1575" s="2">
        <v>120</v>
      </c>
    </row>
    <row r="1576" spans="1:24" x14ac:dyDescent="0.25">
      <c r="A1576" s="11"/>
      <c r="B1576" s="22" t="s">
        <v>1427</v>
      </c>
      <c r="C1576" s="22"/>
      <c r="D1576" s="22" t="s">
        <v>3730</v>
      </c>
      <c r="E1576" s="31" t="s">
        <v>106</v>
      </c>
      <c r="F1576" s="12">
        <f>SUMIFS('Inventory Details'!$H:$H,'Inventory Details'!$B:$B,$B1576,'Inventory Details'!$E:$E,$E1576)</f>
        <v>7</v>
      </c>
      <c r="G1576" s="12">
        <f>SUMIFS('PO Details'!$H:$H,'PO Details'!$D:$D,Planning!$B1576,'PO Details'!$L:$L,$E1576)</f>
        <v>0</v>
      </c>
      <c r="H1576" s="12">
        <f>SUMIFS('SO Details'!$G:$G,'SO Details'!$D:$D,Planning!$B1576,'SO Details'!$K:$K,$E1576)</f>
        <v>0</v>
      </c>
      <c r="I1576" s="20">
        <f>IF(COUNTIFS($C:$C,B1576)&gt;1,SUMIFS('Sales Hx'!$Q:$Q,'Sales Hx'!$B:$B,_xlfn.XLOOKUP(B1576,C:C,B:B),'Sales Hx'!$D:$D,Planning!$E1576),SUMIFS('Sales Hx'!$Q:$Q,'Sales Hx'!$B:$B,Planning!$B1576,'Sales Hx'!$D:$D,Planning!$E1576))</f>
        <v>0</v>
      </c>
      <c r="J1576" s="16">
        <f>IF(COUNTIFS($C:$C,B1576)&gt;1,SUMIFS('Sales Hx'!$S:$S,'Sales Hx'!$B:$B,_xlfn.XLOOKUP(B1576,C:C,B:B),'Sales Hx'!$D:$D,E1576),SUMIFS('Sales Hx'!$S:$S,'Sales Hx'!$B:$B,$B1576,'Sales Hx'!$D:$D,$E1576))</f>
        <v>3.2894736842105261E-2</v>
      </c>
      <c r="K1576" s="16">
        <f t="shared" si="134"/>
        <v>0</v>
      </c>
      <c r="L1576" s="12">
        <f>IF(M1576&lt;&gt;"",M1576,IF(COUNTIFS($C:$C,B1576)&gt;1,SUMIFS('Sales Hx'!V:V,'Sales Hx'!$B:$B,_xlfn.XLOOKUP(B1576,C:C,B:B),'Sales Hx'!$D:$D,$E1576),SUMIFS('Sales Hx'!V:V,'Sales Hx'!$B:$B,$B1576,'Sales Hx'!$D:$D,$E1576)))</f>
        <v>0</v>
      </c>
      <c r="M1576" s="12">
        <v>0</v>
      </c>
      <c r="N1576" s="15">
        <f t="shared" si="136"/>
        <v>3.2894736842105261E-2</v>
      </c>
      <c r="O1576" s="21">
        <f t="shared" si="133"/>
        <v>0</v>
      </c>
      <c r="P1576" s="24">
        <v>63.860399999999998</v>
      </c>
      <c r="Q1576" s="18">
        <f t="shared" si="135"/>
        <v>0</v>
      </c>
      <c r="R1576" s="2">
        <v>1</v>
      </c>
      <c r="S1576" s="2">
        <v>120</v>
      </c>
      <c r="T1576" s="2" t="s">
        <v>4646</v>
      </c>
      <c r="U1576" s="28" t="str">
        <f>IF(G1576=0,"",_xlfn.MINIFS('PO Details'!$I:$I,'PO Details'!$D:$D,Planning!$B1576,'PO Details'!$L:$L,Planning!$E1576))</f>
        <v/>
      </c>
      <c r="V1576" s="29" t="s">
        <v>4640</v>
      </c>
      <c r="W1576" t="str">
        <f t="shared" si="132"/>
        <v>Max</v>
      </c>
      <c r="X1576" s="2">
        <v>120</v>
      </c>
    </row>
    <row r="1577" spans="1:24" x14ac:dyDescent="0.25">
      <c r="A1577" s="11"/>
      <c r="B1577" s="22" t="s">
        <v>1427</v>
      </c>
      <c r="C1577" s="22"/>
      <c r="D1577" s="22" t="s">
        <v>3730</v>
      </c>
      <c r="E1577" s="31" t="s">
        <v>108</v>
      </c>
      <c r="F1577" s="12">
        <f>SUMIFS('Inventory Details'!$H:$H,'Inventory Details'!$B:$B,$B1577,'Inventory Details'!$E:$E,$E1577)</f>
        <v>0</v>
      </c>
      <c r="G1577" s="12">
        <f>SUMIFS('PO Details'!$H:$H,'PO Details'!$D:$D,Planning!$B1577,'PO Details'!$L:$L,$E1577)</f>
        <v>0</v>
      </c>
      <c r="H1577" s="12">
        <f>SUMIFS('SO Details'!$G:$G,'SO Details'!$D:$D,Planning!$B1577,'SO Details'!$K:$K,$E1577)</f>
        <v>0</v>
      </c>
      <c r="I1577" s="20">
        <f>IF(COUNTIFS($C:$C,B1577)&gt;1,SUMIFS('Sales Hx'!$Q:$Q,'Sales Hx'!$B:$B,_xlfn.XLOOKUP(B1577,C:C,B:B),'Sales Hx'!$D:$D,Planning!$E1577),SUMIFS('Sales Hx'!$Q:$Q,'Sales Hx'!$B:$B,Planning!$B1577,'Sales Hx'!$D:$D,Planning!$E1577))</f>
        <v>0</v>
      </c>
      <c r="J1577" s="16">
        <f>IF(COUNTIFS($C:$C,B1577)&gt;1,SUMIFS('Sales Hx'!$S:$S,'Sales Hx'!$B:$B,_xlfn.XLOOKUP(B1577,C:C,B:B),'Sales Hx'!$D:$D,E1577),SUMIFS('Sales Hx'!$S:$S,'Sales Hx'!$B:$B,$B1577,'Sales Hx'!$D:$D,$E1577))</f>
        <v>3.2894736842105261E-2</v>
      </c>
      <c r="K1577" s="16">
        <f t="shared" si="134"/>
        <v>0</v>
      </c>
      <c r="L1577" s="12">
        <f>IF(M1577&lt;&gt;"",M1577,IF(COUNTIFS($C:$C,B1577)&gt;1,SUMIFS('Sales Hx'!V:V,'Sales Hx'!$B:$B,_xlfn.XLOOKUP(B1577,C:C,B:B),'Sales Hx'!$D:$D,$E1577),SUMIFS('Sales Hx'!V:V,'Sales Hx'!$B:$B,$B1577,'Sales Hx'!$D:$D,$E1577)))</f>
        <v>0</v>
      </c>
      <c r="M1577" s="12">
        <v>0</v>
      </c>
      <c r="N1577" s="15">
        <f t="shared" si="136"/>
        <v>3.2894736842105261E-2</v>
      </c>
      <c r="O1577" s="21">
        <f t="shared" si="133"/>
        <v>0</v>
      </c>
      <c r="P1577" s="24">
        <v>63.860399999999998</v>
      </c>
      <c r="Q1577" s="18">
        <f t="shared" si="135"/>
        <v>0</v>
      </c>
      <c r="R1577" s="2">
        <v>1</v>
      </c>
      <c r="S1577" s="2">
        <v>120</v>
      </c>
      <c r="T1577" s="2" t="s">
        <v>4646</v>
      </c>
      <c r="U1577" s="28" t="str">
        <f>IF(G1577=0,"",_xlfn.MINIFS('PO Details'!$I:$I,'PO Details'!$D:$D,Planning!$B1577,'PO Details'!$L:$L,Planning!$E1577))</f>
        <v/>
      </c>
      <c r="V1577" s="29" t="s">
        <v>4640</v>
      </c>
      <c r="W1577" t="str">
        <f t="shared" si="132"/>
        <v>Max</v>
      </c>
      <c r="X1577" s="2">
        <v>120</v>
      </c>
    </row>
    <row r="1578" spans="1:24" x14ac:dyDescent="0.25">
      <c r="A1578" s="11"/>
      <c r="B1578" s="22" t="s">
        <v>1427</v>
      </c>
      <c r="C1578" s="22"/>
      <c r="D1578" s="22" t="s">
        <v>3730</v>
      </c>
      <c r="E1578" s="31" t="s">
        <v>113</v>
      </c>
      <c r="F1578" s="12">
        <f>SUMIFS('Inventory Details'!$H:$H,'Inventory Details'!$B:$B,$B1578,'Inventory Details'!$E:$E,$E1578)</f>
        <v>0</v>
      </c>
      <c r="G1578" s="12">
        <f>SUMIFS('PO Details'!$H:$H,'PO Details'!$D:$D,Planning!$B1578,'PO Details'!$L:$L,$E1578)</f>
        <v>0</v>
      </c>
      <c r="H1578" s="12">
        <f>SUMIFS('SO Details'!$G:$G,'SO Details'!$D:$D,Planning!$B1578,'SO Details'!$K:$K,$E1578)</f>
        <v>0</v>
      </c>
      <c r="I1578" s="20">
        <f>IF(COUNTIFS($C:$C,B1578)&gt;1,SUMIFS('Sales Hx'!$Q:$Q,'Sales Hx'!$B:$B,_xlfn.XLOOKUP(B1578,C:C,B:B),'Sales Hx'!$D:$D,Planning!$E1578),SUMIFS('Sales Hx'!$Q:$Q,'Sales Hx'!$B:$B,Planning!$B1578,'Sales Hx'!$D:$D,Planning!$E1578))</f>
        <v>0</v>
      </c>
      <c r="J1578" s="16">
        <f>IF(COUNTIFS($C:$C,B1578)&gt;1,SUMIFS('Sales Hx'!$S:$S,'Sales Hx'!$B:$B,_xlfn.XLOOKUP(B1578,C:C,B:B),'Sales Hx'!$D:$D,E1578),SUMIFS('Sales Hx'!$S:$S,'Sales Hx'!$B:$B,$B1578,'Sales Hx'!$D:$D,$E1578))</f>
        <v>5.4824561403508776E-2</v>
      </c>
      <c r="K1578" s="16">
        <f t="shared" si="134"/>
        <v>0</v>
      </c>
      <c r="L1578" s="12">
        <f>IF(M1578&lt;&gt;"",M1578,IF(COUNTIFS($C:$C,B1578)&gt;1,SUMIFS('Sales Hx'!V:V,'Sales Hx'!$B:$B,_xlfn.XLOOKUP(B1578,C:C,B:B),'Sales Hx'!$D:$D,$E1578),SUMIFS('Sales Hx'!V:V,'Sales Hx'!$B:$B,$B1578,'Sales Hx'!$D:$D,$E1578)))</f>
        <v>0</v>
      </c>
      <c r="M1578" s="12">
        <v>0</v>
      </c>
      <c r="N1578" s="15">
        <f t="shared" si="136"/>
        <v>5.4824561403508776E-2</v>
      </c>
      <c r="O1578" s="21">
        <f t="shared" si="133"/>
        <v>0</v>
      </c>
      <c r="P1578" s="24">
        <v>63.860399999999998</v>
      </c>
      <c r="Q1578" s="18">
        <f t="shared" si="135"/>
        <v>0</v>
      </c>
      <c r="R1578" s="2">
        <v>1</v>
      </c>
      <c r="S1578" s="2">
        <v>120</v>
      </c>
      <c r="T1578" s="2" t="s">
        <v>4646</v>
      </c>
      <c r="U1578" s="28" t="str">
        <f>IF(G1578=0,"",_xlfn.MINIFS('PO Details'!$I:$I,'PO Details'!$D:$D,Planning!$B1578,'PO Details'!$L:$L,Planning!$E1578))</f>
        <v/>
      </c>
      <c r="V1578" s="29" t="s">
        <v>4640</v>
      </c>
      <c r="W1578" t="str">
        <f t="shared" si="132"/>
        <v>Max</v>
      </c>
      <c r="X1578" s="2">
        <v>120</v>
      </c>
    </row>
    <row r="1579" spans="1:24" x14ac:dyDescent="0.25">
      <c r="A1579" s="11"/>
      <c r="B1579" s="22" t="s">
        <v>1427</v>
      </c>
      <c r="C1579" s="22"/>
      <c r="D1579" s="22" t="s">
        <v>3730</v>
      </c>
      <c r="E1579" s="31" t="s">
        <v>109</v>
      </c>
      <c r="F1579" s="12">
        <f>SUMIFS('Inventory Details'!$H:$H,'Inventory Details'!$B:$B,$B1579,'Inventory Details'!$E:$E,$E1579)</f>
        <v>0</v>
      </c>
      <c r="G1579" s="12">
        <f>SUMIFS('PO Details'!$H:$H,'PO Details'!$D:$D,Planning!$B1579,'PO Details'!$L:$L,$E1579)</f>
        <v>0</v>
      </c>
      <c r="H1579" s="12">
        <f>SUMIFS('SO Details'!$G:$G,'SO Details'!$D:$D,Planning!$B1579,'SO Details'!$K:$K,$E1579)</f>
        <v>0</v>
      </c>
      <c r="I1579" s="20">
        <f>IF(COUNTIFS($C:$C,B1579)&gt;1,SUMIFS('Sales Hx'!$Q:$Q,'Sales Hx'!$B:$B,_xlfn.XLOOKUP(B1579,C:C,B:B),'Sales Hx'!$D:$D,Planning!$E1579),SUMIFS('Sales Hx'!$Q:$Q,'Sales Hx'!$B:$B,Planning!$B1579,'Sales Hx'!$D:$D,Planning!$E1579))</f>
        <v>0</v>
      </c>
      <c r="J1579" s="16">
        <f>IF(COUNTIFS($C:$C,B1579)&gt;1,SUMIFS('Sales Hx'!$S:$S,'Sales Hx'!$B:$B,_xlfn.XLOOKUP(B1579,C:C,B:B),'Sales Hx'!$D:$D,E1579),SUMIFS('Sales Hx'!$S:$S,'Sales Hx'!$B:$B,$B1579,'Sales Hx'!$D:$D,$E1579))</f>
        <v>3.2894736842105261E-2</v>
      </c>
      <c r="K1579" s="16">
        <f t="shared" si="134"/>
        <v>0</v>
      </c>
      <c r="L1579" s="12">
        <f>IF(M1579&lt;&gt;"",M1579,IF(COUNTIFS($C:$C,B1579)&gt;1,SUMIFS('Sales Hx'!V:V,'Sales Hx'!$B:$B,_xlfn.XLOOKUP(B1579,C:C,B:B),'Sales Hx'!$D:$D,$E1579),SUMIFS('Sales Hx'!V:V,'Sales Hx'!$B:$B,$B1579,'Sales Hx'!$D:$D,$E1579)))</f>
        <v>0</v>
      </c>
      <c r="M1579" s="12">
        <v>0</v>
      </c>
      <c r="N1579" s="15">
        <f t="shared" si="136"/>
        <v>3.2894736842105261E-2</v>
      </c>
      <c r="O1579" s="21">
        <f t="shared" si="133"/>
        <v>0</v>
      </c>
      <c r="P1579" s="24">
        <v>63.860399999999998</v>
      </c>
      <c r="Q1579" s="18">
        <f t="shared" si="135"/>
        <v>0</v>
      </c>
      <c r="R1579" s="2">
        <v>1</v>
      </c>
      <c r="S1579" s="2">
        <v>120</v>
      </c>
      <c r="T1579" s="2" t="s">
        <v>4646</v>
      </c>
      <c r="U1579" s="28" t="str">
        <f>IF(G1579=0,"",_xlfn.MINIFS('PO Details'!$I:$I,'PO Details'!$D:$D,Planning!$B1579,'PO Details'!$L:$L,Planning!$E1579))</f>
        <v/>
      </c>
      <c r="V1579" s="29" t="s">
        <v>4640</v>
      </c>
      <c r="W1579" t="str">
        <f t="shared" si="132"/>
        <v>Max</v>
      </c>
      <c r="X1579" s="2">
        <v>120</v>
      </c>
    </row>
    <row r="1580" spans="1:24" x14ac:dyDescent="0.25">
      <c r="A1580" s="11"/>
      <c r="B1580" s="22" t="s">
        <v>1427</v>
      </c>
      <c r="C1580" s="22"/>
      <c r="D1580" s="22" t="s">
        <v>3730</v>
      </c>
      <c r="E1580" s="31" t="s">
        <v>4746</v>
      </c>
      <c r="F1580" s="12">
        <f>SUMIFS('Inventory Details'!$H:$H,'Inventory Details'!$B:$B,$B1580,'Inventory Details'!$E:$E,$E1580)</f>
        <v>0</v>
      </c>
      <c r="G1580" s="12">
        <f>SUMIFS('PO Details'!$H:$H,'PO Details'!$D:$D,Planning!$B1580,'PO Details'!$L:$L,$E1580)</f>
        <v>0</v>
      </c>
      <c r="H1580" s="12">
        <f>SUMIFS('SO Details'!$G:$G,'SO Details'!$D:$D,Planning!$B1580,'SO Details'!$K:$K,$E1580)</f>
        <v>0</v>
      </c>
      <c r="I1580" s="20">
        <f>IF(COUNTIFS($C:$C,B1580)&gt;1,SUMIFS('Sales Hx'!$Q:$Q,'Sales Hx'!$B:$B,_xlfn.XLOOKUP(B1580,C:C,B:B),'Sales Hx'!$D:$D,Planning!$E1580),SUMIFS('Sales Hx'!$Q:$Q,'Sales Hx'!$B:$B,Planning!$B1580,'Sales Hx'!$D:$D,Planning!$E1580))</f>
        <v>0</v>
      </c>
      <c r="J1580" s="16">
        <f>IF(COUNTIFS($C:$C,B1580)&gt;1,SUMIFS('Sales Hx'!$S:$S,'Sales Hx'!$B:$B,_xlfn.XLOOKUP(B1580,C:C,B:B),'Sales Hx'!$D:$D,E1580),SUMIFS('Sales Hx'!$S:$S,'Sales Hx'!$B:$B,$B1580,'Sales Hx'!$D:$D,$E1580))</f>
        <v>0.16447368421052633</v>
      </c>
      <c r="K1580" s="16">
        <f t="shared" si="134"/>
        <v>0</v>
      </c>
      <c r="L1580" s="12">
        <f>IF(M1580&lt;&gt;"",M1580,IF(COUNTIFS($C:$C,B1580)&gt;1,SUMIFS('Sales Hx'!V:V,'Sales Hx'!$B:$B,_xlfn.XLOOKUP(B1580,C:C,B:B),'Sales Hx'!$D:$D,$E1580),SUMIFS('Sales Hx'!V:V,'Sales Hx'!$B:$B,$B1580,'Sales Hx'!$D:$D,$E1580)))</f>
        <v>0</v>
      </c>
      <c r="M1580" s="12">
        <v>0</v>
      </c>
      <c r="N1580" s="15">
        <f t="shared" si="136"/>
        <v>0.16447368421052633</v>
      </c>
      <c r="O1580" s="21">
        <f t="shared" si="133"/>
        <v>0</v>
      </c>
      <c r="P1580" s="24">
        <v>63.860399999999998</v>
      </c>
      <c r="Q1580" s="18">
        <f t="shared" si="135"/>
        <v>0</v>
      </c>
      <c r="R1580" s="2">
        <v>1</v>
      </c>
      <c r="S1580" s="2">
        <v>120</v>
      </c>
      <c r="T1580" s="2" t="s">
        <v>4646</v>
      </c>
      <c r="U1580" s="28" t="str">
        <f>IF(G1580=0,"",_xlfn.MINIFS('PO Details'!$I:$I,'PO Details'!$D:$D,Planning!$B1580,'PO Details'!$L:$L,Planning!$E1580))</f>
        <v/>
      </c>
      <c r="V1580" s="29" t="s">
        <v>4640</v>
      </c>
      <c r="W1580" t="str">
        <f t="shared" si="132"/>
        <v>Max</v>
      </c>
      <c r="X1580" s="2">
        <v>120</v>
      </c>
    </row>
    <row r="1581" spans="1:24" x14ac:dyDescent="0.25">
      <c r="A1581" s="11" t="s">
        <v>4620</v>
      </c>
      <c r="B1581" s="22" t="s">
        <v>1428</v>
      </c>
      <c r="C1581" s="22"/>
      <c r="D1581" s="22" t="s">
        <v>4553</v>
      </c>
      <c r="E1581" s="31" t="s">
        <v>4746</v>
      </c>
      <c r="F1581" s="12">
        <f>SUMIFS('Inventory Details'!$H:$H,'Inventory Details'!$B:$B,$B1581,'Inventory Details'!$E:$E,$E1581)</f>
        <v>0</v>
      </c>
      <c r="G1581" s="12">
        <f>SUMIFS('PO Details'!$H:$H,'PO Details'!$D:$D,Planning!$B1581,'PO Details'!$L:$L,$E1581)</f>
        <v>11</v>
      </c>
      <c r="H1581" s="12">
        <f>SUMIFS('SO Details'!$G:$G,'SO Details'!$D:$D,Planning!$B1581,'SO Details'!$K:$K,$E1581)</f>
        <v>0</v>
      </c>
      <c r="I1581" s="20">
        <f>IF(COUNTIFS($C:$C,B1581)&gt;1,SUMIFS('Sales Hx'!$Q:$Q,'Sales Hx'!$B:$B,_xlfn.XLOOKUP(B1581,C:C,B:B),'Sales Hx'!$D:$D,Planning!$E1581),SUMIFS('Sales Hx'!$Q:$Q,'Sales Hx'!$B:$B,Planning!$B1581,'Sales Hx'!$D:$D,Planning!$E1581))</f>
        <v>0</v>
      </c>
      <c r="J1581" s="16">
        <f>IF(COUNTIFS($C:$C,B1581)&gt;1,SUMIFS('Sales Hx'!$S:$S,'Sales Hx'!$B:$B,_xlfn.XLOOKUP(B1581,C:C,B:B),'Sales Hx'!$D:$D,E1581),SUMIFS('Sales Hx'!$S:$S,'Sales Hx'!$B:$B,$B1581,'Sales Hx'!$D:$D,$E1581))</f>
        <v>8.2236842105263164E-2</v>
      </c>
      <c r="K1581" s="16">
        <f t="shared" si="134"/>
        <v>0</v>
      </c>
      <c r="L1581" s="12">
        <f>IF(M1581&lt;&gt;"",M1581,IF(COUNTIFS($C:$C,B1581)&gt;1,SUMIFS('Sales Hx'!V:V,'Sales Hx'!$B:$B,_xlfn.XLOOKUP(B1581,C:C,B:B),'Sales Hx'!$D:$D,$E1581),SUMIFS('Sales Hx'!V:V,'Sales Hx'!$B:$B,$B1581,'Sales Hx'!$D:$D,$E1581)))</f>
        <v>0</v>
      </c>
      <c r="M1581" s="12">
        <v>0</v>
      </c>
      <c r="N1581" s="15">
        <f t="shared" si="136"/>
        <v>8.2236842105263164E-2</v>
      </c>
      <c r="O1581" s="21">
        <f t="shared" si="133"/>
        <v>0</v>
      </c>
      <c r="P1581" s="24">
        <v>9.4608000000000008</v>
      </c>
      <c r="Q1581" s="18">
        <f t="shared" si="135"/>
        <v>0</v>
      </c>
      <c r="R1581" s="2">
        <v>1</v>
      </c>
      <c r="S1581" s="2">
        <v>120</v>
      </c>
      <c r="T1581" s="2" t="s">
        <v>4647</v>
      </c>
      <c r="U1581" s="28">
        <f>IF(G1581=0,"",_xlfn.MINIFS('PO Details'!$I:$I,'PO Details'!$D:$D,Planning!$B1581,'PO Details'!$L:$L,Planning!$E1581))</f>
        <v>45432</v>
      </c>
      <c r="V1581" s="29" t="s">
        <v>4640</v>
      </c>
      <c r="W1581" t="str">
        <f t="shared" si="132"/>
        <v/>
      </c>
      <c r="X1581" s="2">
        <v>120</v>
      </c>
    </row>
    <row r="1582" spans="1:24" x14ac:dyDescent="0.25">
      <c r="A1582" s="11" t="s">
        <v>4620</v>
      </c>
      <c r="B1582" s="22" t="s">
        <v>1428</v>
      </c>
      <c r="C1582" s="22"/>
      <c r="D1582" s="22" t="s">
        <v>4553</v>
      </c>
      <c r="E1582" s="31" t="s">
        <v>108</v>
      </c>
      <c r="F1582" s="12">
        <f>SUMIFS('Inventory Details'!$H:$H,'Inventory Details'!$B:$B,$B1582,'Inventory Details'!$E:$E,$E1582)</f>
        <v>0</v>
      </c>
      <c r="G1582" s="12">
        <f>SUMIFS('PO Details'!$H:$H,'PO Details'!$D:$D,Planning!$B1582,'PO Details'!$L:$L,$E1582)</f>
        <v>0</v>
      </c>
      <c r="H1582" s="12">
        <f>SUMIFS('SO Details'!$G:$G,'SO Details'!$D:$D,Planning!$B1582,'SO Details'!$K:$K,$E1582)</f>
        <v>0</v>
      </c>
      <c r="I1582" s="20">
        <f>IF(COUNTIFS($C:$C,B1582)&gt;1,SUMIFS('Sales Hx'!$Q:$Q,'Sales Hx'!$B:$B,_xlfn.XLOOKUP(B1582,C:C,B:B),'Sales Hx'!$D:$D,Planning!$E1582),SUMIFS('Sales Hx'!$Q:$Q,'Sales Hx'!$B:$B,Planning!$B1582,'Sales Hx'!$D:$D,Planning!$E1582))</f>
        <v>0</v>
      </c>
      <c r="J1582" s="16">
        <f>IF(COUNTIFS($C:$C,B1582)&gt;1,SUMIFS('Sales Hx'!$S:$S,'Sales Hx'!$B:$B,_xlfn.XLOOKUP(B1582,C:C,B:B),'Sales Hx'!$D:$D,E1582),SUMIFS('Sales Hx'!$S:$S,'Sales Hx'!$B:$B,$B1582,'Sales Hx'!$D:$D,$E1582))</f>
        <v>0</v>
      </c>
      <c r="K1582" s="16">
        <f t="shared" si="134"/>
        <v>0</v>
      </c>
      <c r="L1582" s="12">
        <f>IF(M1582&lt;&gt;"",M1582,IF(COUNTIFS($C:$C,B1582)&gt;1,SUMIFS('Sales Hx'!V:V,'Sales Hx'!$B:$B,_xlfn.XLOOKUP(B1582,C:C,B:B),'Sales Hx'!$D:$D,$E1582),SUMIFS('Sales Hx'!V:V,'Sales Hx'!$B:$B,$B1582,'Sales Hx'!$D:$D,$E1582)))</f>
        <v>0</v>
      </c>
      <c r="M1582" s="12">
        <v>0</v>
      </c>
      <c r="N1582" s="15">
        <f t="shared" si="136"/>
        <v>0</v>
      </c>
      <c r="O1582" s="21">
        <f t="shared" si="133"/>
        <v>0</v>
      </c>
      <c r="P1582" s="24">
        <v>9.4608000000000008</v>
      </c>
      <c r="Q1582" s="18">
        <f t="shared" si="135"/>
        <v>0</v>
      </c>
      <c r="R1582" s="2">
        <v>1</v>
      </c>
      <c r="S1582" s="2">
        <v>120</v>
      </c>
      <c r="T1582" s="2" t="s">
        <v>4647</v>
      </c>
      <c r="U1582" s="28" t="str">
        <f>IF(G1582=0,"",_xlfn.MINIFS('PO Details'!$I:$I,'PO Details'!$D:$D,Planning!$B1582,'PO Details'!$L:$L,Planning!$E1582))</f>
        <v/>
      </c>
      <c r="V1582" s="29" t="s">
        <v>4640</v>
      </c>
      <c r="W1582" t="str">
        <f t="shared" si="132"/>
        <v/>
      </c>
      <c r="X1582" s="2">
        <v>120</v>
      </c>
    </row>
    <row r="1583" spans="1:24" x14ac:dyDescent="0.25">
      <c r="A1583" s="11" t="s">
        <v>4620</v>
      </c>
      <c r="B1583" s="22" t="s">
        <v>1428</v>
      </c>
      <c r="C1583" s="22"/>
      <c r="D1583" s="22" t="s">
        <v>4553</v>
      </c>
      <c r="E1583" s="31" t="s">
        <v>113</v>
      </c>
      <c r="F1583" s="12">
        <f>SUMIFS('Inventory Details'!$H:$H,'Inventory Details'!$B:$B,$B1583,'Inventory Details'!$E:$E,$E1583)</f>
        <v>4</v>
      </c>
      <c r="G1583" s="12">
        <f>SUMIFS('PO Details'!$H:$H,'PO Details'!$D:$D,Planning!$B1583,'PO Details'!$L:$L,$E1583)</f>
        <v>0</v>
      </c>
      <c r="H1583" s="12">
        <f>SUMIFS('SO Details'!$G:$G,'SO Details'!$D:$D,Planning!$B1583,'SO Details'!$K:$K,$E1583)</f>
        <v>0</v>
      </c>
      <c r="I1583" s="20">
        <f>IF(COUNTIFS($C:$C,B1583)&gt;1,SUMIFS('Sales Hx'!$Q:$Q,'Sales Hx'!$B:$B,_xlfn.XLOOKUP(B1583,C:C,B:B),'Sales Hx'!$D:$D,Planning!$E1583),SUMIFS('Sales Hx'!$Q:$Q,'Sales Hx'!$B:$B,Planning!$B1583,'Sales Hx'!$D:$D,Planning!$E1583))</f>
        <v>0</v>
      </c>
      <c r="J1583" s="16">
        <f>IF(COUNTIFS($C:$C,B1583)&gt;1,SUMIFS('Sales Hx'!$S:$S,'Sales Hx'!$B:$B,_xlfn.XLOOKUP(B1583,C:C,B:B),'Sales Hx'!$D:$D,E1583),SUMIFS('Sales Hx'!$S:$S,'Sales Hx'!$B:$B,$B1583,'Sales Hx'!$D:$D,$E1583))</f>
        <v>4.4407894736842111E-2</v>
      </c>
      <c r="K1583" s="16">
        <f t="shared" si="134"/>
        <v>0</v>
      </c>
      <c r="L1583" s="12">
        <f>IF(M1583&lt;&gt;"",M1583,IF(COUNTIFS($C:$C,B1583)&gt;1,SUMIFS('Sales Hx'!V:V,'Sales Hx'!$B:$B,_xlfn.XLOOKUP(B1583,C:C,B:B),'Sales Hx'!$D:$D,$E1583),SUMIFS('Sales Hx'!V:V,'Sales Hx'!$B:$B,$B1583,'Sales Hx'!$D:$D,$E1583)))</f>
        <v>0</v>
      </c>
      <c r="M1583" s="12">
        <v>0</v>
      </c>
      <c r="N1583" s="15">
        <f t="shared" si="136"/>
        <v>4.4407894736842111E-2</v>
      </c>
      <c r="O1583" s="21">
        <f t="shared" si="133"/>
        <v>0</v>
      </c>
      <c r="P1583" s="24">
        <v>9.4608000000000008</v>
      </c>
      <c r="Q1583" s="18">
        <f t="shared" si="135"/>
        <v>0</v>
      </c>
      <c r="R1583" s="2">
        <v>1</v>
      </c>
      <c r="S1583" s="2">
        <v>120</v>
      </c>
      <c r="T1583" s="2" t="s">
        <v>4647</v>
      </c>
      <c r="U1583" s="28" t="str">
        <f>IF(G1583=0,"",_xlfn.MINIFS('PO Details'!$I:$I,'PO Details'!$D:$D,Planning!$B1583,'PO Details'!$L:$L,Planning!$E1583))</f>
        <v/>
      </c>
      <c r="V1583" s="29" t="s">
        <v>4640</v>
      </c>
      <c r="W1583" t="str">
        <f t="shared" si="132"/>
        <v/>
      </c>
      <c r="X1583" s="2">
        <v>120</v>
      </c>
    </row>
    <row r="1584" spans="1:24" x14ac:dyDescent="0.25">
      <c r="A1584" s="11" t="s">
        <v>4620</v>
      </c>
      <c r="B1584" s="22" t="s">
        <v>1428</v>
      </c>
      <c r="C1584" s="22"/>
      <c r="D1584" s="22" t="s">
        <v>4553</v>
      </c>
      <c r="E1584" s="31" t="s">
        <v>109</v>
      </c>
      <c r="F1584" s="12">
        <f>SUMIFS('Inventory Details'!$H:$H,'Inventory Details'!$B:$B,$B1584,'Inventory Details'!$E:$E,$E1584)</f>
        <v>4</v>
      </c>
      <c r="G1584" s="12">
        <f>SUMIFS('PO Details'!$H:$H,'PO Details'!$D:$D,Planning!$B1584,'PO Details'!$L:$L,$E1584)</f>
        <v>0</v>
      </c>
      <c r="H1584" s="12">
        <f>SUMIFS('SO Details'!$G:$G,'SO Details'!$D:$D,Planning!$B1584,'SO Details'!$K:$K,$E1584)</f>
        <v>0</v>
      </c>
      <c r="I1584" s="20">
        <f>IF(COUNTIFS($C:$C,B1584)&gt;1,SUMIFS('Sales Hx'!$Q:$Q,'Sales Hx'!$B:$B,_xlfn.XLOOKUP(B1584,C:C,B:B),'Sales Hx'!$D:$D,Planning!$E1584),SUMIFS('Sales Hx'!$Q:$Q,'Sales Hx'!$B:$B,Planning!$B1584,'Sales Hx'!$D:$D,Planning!$E1584))</f>
        <v>1.4</v>
      </c>
      <c r="J1584" s="16">
        <f>IF(COUNTIFS($C:$C,B1584)&gt;1,SUMIFS('Sales Hx'!$S:$S,'Sales Hx'!$B:$B,_xlfn.XLOOKUP(B1584,C:C,B:B),'Sales Hx'!$D:$D,E1584),SUMIFS('Sales Hx'!$S:$S,'Sales Hx'!$B:$B,$B1584,'Sales Hx'!$D:$D,$E1584))</f>
        <v>3.9473684210526314E-2</v>
      </c>
      <c r="K1584" s="16">
        <f t="shared" si="134"/>
        <v>2.8571428571428572</v>
      </c>
      <c r="L1584" s="12">
        <f>IF(M1584&lt;&gt;"",M1584,IF(COUNTIFS($C:$C,B1584)&gt;1,SUMIFS('Sales Hx'!V:V,'Sales Hx'!$B:$B,_xlfn.XLOOKUP(B1584,C:C,B:B),'Sales Hx'!$D:$D,$E1584),SUMIFS('Sales Hx'!V:V,'Sales Hx'!$B:$B,$B1584,'Sales Hx'!$D:$D,$E1584)))</f>
        <v>0</v>
      </c>
      <c r="M1584" s="12">
        <v>0</v>
      </c>
      <c r="N1584" s="15">
        <f t="shared" si="136"/>
        <v>3.9473684210526314E-2</v>
      </c>
      <c r="O1584" s="21">
        <f t="shared" si="133"/>
        <v>0</v>
      </c>
      <c r="P1584" s="24">
        <v>9.4608000000000008</v>
      </c>
      <c r="Q1584" s="18">
        <f t="shared" si="135"/>
        <v>0</v>
      </c>
      <c r="R1584" s="2">
        <v>1</v>
      </c>
      <c r="S1584" s="2">
        <v>120</v>
      </c>
      <c r="T1584" s="2" t="s">
        <v>4647</v>
      </c>
      <c r="U1584" s="28" t="str">
        <f>IF(G1584=0,"",_xlfn.MINIFS('PO Details'!$I:$I,'PO Details'!$D:$D,Planning!$B1584,'PO Details'!$L:$L,Planning!$E1584))</f>
        <v/>
      </c>
      <c r="V1584" s="29" t="s">
        <v>4640</v>
      </c>
      <c r="W1584" t="str">
        <f t="shared" si="132"/>
        <v>Max</v>
      </c>
      <c r="X1584" s="2">
        <v>120</v>
      </c>
    </row>
    <row r="1585" spans="1:24" x14ac:dyDescent="0.25">
      <c r="A1585" s="11" t="s">
        <v>4620</v>
      </c>
      <c r="B1585" s="22" t="s">
        <v>1428</v>
      </c>
      <c r="C1585" s="22"/>
      <c r="D1585" s="22" t="s">
        <v>4553</v>
      </c>
      <c r="E1585" s="31" t="s">
        <v>106</v>
      </c>
      <c r="F1585" s="12">
        <f>SUMIFS('Inventory Details'!$H:$H,'Inventory Details'!$B:$B,$B1585,'Inventory Details'!$E:$E,$E1585)</f>
        <v>20</v>
      </c>
      <c r="G1585" s="12">
        <f>SUMIFS('PO Details'!$H:$H,'PO Details'!$D:$D,Planning!$B1585,'PO Details'!$L:$L,$E1585)</f>
        <v>0</v>
      </c>
      <c r="H1585" s="12">
        <f>SUMIFS('SO Details'!$G:$G,'SO Details'!$D:$D,Planning!$B1585,'SO Details'!$K:$K,$E1585)</f>
        <v>0</v>
      </c>
      <c r="I1585" s="20">
        <f>IF(COUNTIFS($C:$C,B1585)&gt;1,SUMIFS('Sales Hx'!$Q:$Q,'Sales Hx'!$B:$B,_xlfn.XLOOKUP(B1585,C:C,B:B),'Sales Hx'!$D:$D,Planning!$E1585),SUMIFS('Sales Hx'!$Q:$Q,'Sales Hx'!$B:$B,Planning!$B1585,'Sales Hx'!$D:$D,Planning!$E1585))</f>
        <v>0</v>
      </c>
      <c r="J1585" s="16">
        <f>IF(COUNTIFS($C:$C,B1585)&gt;1,SUMIFS('Sales Hx'!$S:$S,'Sales Hx'!$B:$B,_xlfn.XLOOKUP(B1585,C:C,B:B),'Sales Hx'!$D:$D,E1585),SUMIFS('Sales Hx'!$S:$S,'Sales Hx'!$B:$B,$B1585,'Sales Hx'!$D:$D,$E1585))</f>
        <v>0.11513157894736843</v>
      </c>
      <c r="K1585" s="16">
        <f t="shared" si="134"/>
        <v>0</v>
      </c>
      <c r="L1585" s="12">
        <f>IF(M1585&lt;&gt;"",M1585,IF(COUNTIFS($C:$C,B1585)&gt;1,SUMIFS('Sales Hx'!V:V,'Sales Hx'!$B:$B,_xlfn.XLOOKUP(B1585,C:C,B:B),'Sales Hx'!$D:$D,$E1585),SUMIFS('Sales Hx'!V:V,'Sales Hx'!$B:$B,$B1585,'Sales Hx'!$D:$D,$E1585)))</f>
        <v>0</v>
      </c>
      <c r="M1585" s="12">
        <v>0</v>
      </c>
      <c r="N1585" s="15">
        <f t="shared" si="136"/>
        <v>0.11513157894736843</v>
      </c>
      <c r="O1585" s="21">
        <f t="shared" si="133"/>
        <v>0</v>
      </c>
      <c r="P1585" s="24">
        <v>9.4608000000000008</v>
      </c>
      <c r="Q1585" s="18">
        <f t="shared" si="135"/>
        <v>0</v>
      </c>
      <c r="R1585" s="2">
        <v>1</v>
      </c>
      <c r="S1585" s="2">
        <v>120</v>
      </c>
      <c r="T1585" s="2" t="s">
        <v>4647</v>
      </c>
      <c r="U1585" s="28" t="str">
        <f>IF(G1585=0,"",_xlfn.MINIFS('PO Details'!$I:$I,'PO Details'!$D:$D,Planning!$B1585,'PO Details'!$L:$L,Planning!$E1585))</f>
        <v/>
      </c>
      <c r="V1585" s="29" t="s">
        <v>4640</v>
      </c>
      <c r="W1585" t="str">
        <f t="shared" si="132"/>
        <v/>
      </c>
      <c r="X1585" s="2">
        <v>120</v>
      </c>
    </row>
    <row r="1586" spans="1:24" x14ac:dyDescent="0.25">
      <c r="A1586" s="11"/>
      <c r="B1586" s="22" t="s">
        <v>4518</v>
      </c>
      <c r="C1586" s="22"/>
      <c r="D1586" s="22" t="s">
        <v>4778</v>
      </c>
      <c r="E1586" s="31" t="s">
        <v>4746</v>
      </c>
      <c r="F1586" s="12">
        <f>SUMIFS('Inventory Details'!$H:$H,'Inventory Details'!$B:$B,$B1586,'Inventory Details'!$E:$E,$E1586)</f>
        <v>4</v>
      </c>
      <c r="G1586" s="12">
        <f>SUMIFS('PO Details'!$H:$H,'PO Details'!$D:$D,Planning!$B1586,'PO Details'!$L:$L,$E1586)</f>
        <v>0</v>
      </c>
      <c r="H1586" s="12">
        <f>SUMIFS('SO Details'!$G:$G,'SO Details'!$D:$D,Planning!$B1586,'SO Details'!$K:$K,$E1586)</f>
        <v>0</v>
      </c>
      <c r="I1586" s="20">
        <f>IF(COUNTIFS($C:$C,B1586)&gt;1,SUMIFS('Sales Hx'!$Q:$Q,'Sales Hx'!$B:$B,_xlfn.XLOOKUP(B1586,C:C,B:B),'Sales Hx'!$D:$D,Planning!$E1586),SUMIFS('Sales Hx'!$Q:$Q,'Sales Hx'!$B:$B,Planning!$B1586,'Sales Hx'!$D:$D,Planning!$E1586))</f>
        <v>0</v>
      </c>
      <c r="J1586" s="16">
        <f>IF(COUNTIFS($C:$C,B1586)&gt;1,SUMIFS('Sales Hx'!$S:$S,'Sales Hx'!$B:$B,_xlfn.XLOOKUP(B1586,C:C,B:B),'Sales Hx'!$D:$D,E1586),SUMIFS('Sales Hx'!$S:$S,'Sales Hx'!$B:$B,$B1586,'Sales Hx'!$D:$D,$E1586))</f>
        <v>0</v>
      </c>
      <c r="K1586" s="16">
        <f t="shared" si="134"/>
        <v>0</v>
      </c>
      <c r="L1586" s="12">
        <f>IF(M1586&lt;&gt;"",M1586,IF(COUNTIFS($C:$C,B1586)&gt;1,SUMIFS('Sales Hx'!V:V,'Sales Hx'!$B:$B,_xlfn.XLOOKUP(B1586,C:C,B:B),'Sales Hx'!$D:$D,$E1586),SUMIFS('Sales Hx'!V:V,'Sales Hx'!$B:$B,$B1586,'Sales Hx'!$D:$D,$E1586)))</f>
        <v>0</v>
      </c>
      <c r="M1586" s="12">
        <v>0</v>
      </c>
      <c r="N1586" s="15">
        <f t="shared" si="136"/>
        <v>0</v>
      </c>
      <c r="O1586" s="21">
        <f t="shared" si="133"/>
        <v>0</v>
      </c>
      <c r="P1586" s="24">
        <v>47.379399999999997</v>
      </c>
      <c r="Q1586" s="18">
        <f t="shared" si="135"/>
        <v>0</v>
      </c>
      <c r="R1586" s="2">
        <v>1</v>
      </c>
      <c r="S1586" s="2">
        <v>120</v>
      </c>
      <c r="T1586" s="2" t="s">
        <v>4647</v>
      </c>
      <c r="U1586" s="28" t="str">
        <f>IF(G1586=0,"",_xlfn.MINIFS('PO Details'!$I:$I,'PO Details'!$D:$D,Planning!$B1586,'PO Details'!$L:$L,Planning!$E1586))</f>
        <v/>
      </c>
      <c r="V1586" s="29" t="s">
        <v>4640</v>
      </c>
      <c r="W1586" t="str">
        <f t="shared" si="132"/>
        <v>Max</v>
      </c>
      <c r="X1586" s="2">
        <v>120</v>
      </c>
    </row>
    <row r="1587" spans="1:24" x14ac:dyDescent="0.25">
      <c r="A1587" s="11"/>
      <c r="B1587" s="22" t="s">
        <v>3762</v>
      </c>
      <c r="C1587" s="22"/>
      <c r="D1587" s="22" t="s">
        <v>3762</v>
      </c>
      <c r="E1587" s="31" t="s">
        <v>4746</v>
      </c>
      <c r="F1587" s="12">
        <f>SUMIFS('Inventory Details'!$H:$H,'Inventory Details'!$B:$B,$B1587,'Inventory Details'!$E:$E,$E1587)</f>
        <v>0</v>
      </c>
      <c r="G1587" s="12">
        <f>SUMIFS('PO Details'!$H:$H,'PO Details'!$D:$D,Planning!$B1587,'PO Details'!$L:$L,$E1587)</f>
        <v>4</v>
      </c>
      <c r="H1587" s="12">
        <f>SUMIFS('SO Details'!$G:$G,'SO Details'!$D:$D,Planning!$B1587,'SO Details'!$K:$K,$E1587)</f>
        <v>0</v>
      </c>
      <c r="I1587" s="20">
        <f>IF(COUNTIFS($C:$C,B1587)&gt;1,SUMIFS('Sales Hx'!$Q:$Q,'Sales Hx'!$B:$B,_xlfn.XLOOKUP(B1587,C:C,B:B),'Sales Hx'!$D:$D,Planning!$E1587),SUMIFS('Sales Hx'!$Q:$Q,'Sales Hx'!$B:$B,Planning!$B1587,'Sales Hx'!$D:$D,Planning!$E1587))</f>
        <v>0</v>
      </c>
      <c r="J1587" s="16">
        <f>IF(COUNTIFS($C:$C,B1587)&gt;1,SUMIFS('Sales Hx'!$S:$S,'Sales Hx'!$B:$B,_xlfn.XLOOKUP(B1587,C:C,B:B),'Sales Hx'!$D:$D,E1587),SUMIFS('Sales Hx'!$S:$S,'Sales Hx'!$B:$B,$B1587,'Sales Hx'!$D:$D,$E1587))</f>
        <v>0</v>
      </c>
      <c r="K1587" s="16">
        <f t="shared" si="134"/>
        <v>0</v>
      </c>
      <c r="L1587" s="12">
        <f>IF(M1587&lt;&gt;"",M1587,IF(COUNTIFS($C:$C,B1587)&gt;1,SUMIFS('Sales Hx'!V:V,'Sales Hx'!$B:$B,_xlfn.XLOOKUP(B1587,C:C,B:B),'Sales Hx'!$D:$D,$E1587),SUMIFS('Sales Hx'!V:V,'Sales Hx'!$B:$B,$B1587,'Sales Hx'!$D:$D,$E1587)))</f>
        <v>0</v>
      </c>
      <c r="M1587" s="12">
        <v>0</v>
      </c>
      <c r="N1587" s="15">
        <f t="shared" si="136"/>
        <v>0</v>
      </c>
      <c r="O1587" s="21">
        <f t="shared" si="133"/>
        <v>0</v>
      </c>
      <c r="P1587" s="24">
        <v>0</v>
      </c>
      <c r="Q1587" s="18">
        <f t="shared" si="135"/>
        <v>0</v>
      </c>
      <c r="R1587" s="2">
        <v>1</v>
      </c>
      <c r="S1587" s="2">
        <v>90</v>
      </c>
      <c r="T1587" s="2" t="s">
        <v>4647</v>
      </c>
      <c r="U1587" s="28">
        <f>IF(G1587=0,"",_xlfn.MINIFS('PO Details'!$I:$I,'PO Details'!$D:$D,Planning!$B1587,'PO Details'!$L:$L,Planning!$E1587))</f>
        <v>45427</v>
      </c>
      <c r="V1587" s="29" t="s">
        <v>4640</v>
      </c>
      <c r="W1587" t="str">
        <f t="shared" ref="W1587:W1650" si="137">IF(K1587=_xlfn.MAXIFS(K:K,B:B,B1587),"Max","")</f>
        <v>Max</v>
      </c>
      <c r="X1587" s="2">
        <v>120</v>
      </c>
    </row>
    <row r="1588" spans="1:24" x14ac:dyDescent="0.25">
      <c r="A1588" s="11" t="s">
        <v>4620</v>
      </c>
      <c r="B1588" s="22" t="s">
        <v>1429</v>
      </c>
      <c r="C1588" s="22"/>
      <c r="D1588" s="22" t="s">
        <v>1430</v>
      </c>
      <c r="E1588" s="31" t="s">
        <v>106</v>
      </c>
      <c r="F1588" s="12">
        <f>SUMIFS('Inventory Details'!$H:$H,'Inventory Details'!$B:$B,$B1588,'Inventory Details'!$E:$E,$E1588)</f>
        <v>0</v>
      </c>
      <c r="G1588" s="12">
        <f>SUMIFS('PO Details'!$H:$H,'PO Details'!$D:$D,Planning!$B1588,'PO Details'!$L:$L,$E1588)</f>
        <v>111</v>
      </c>
      <c r="H1588" s="12">
        <f>SUMIFS('SO Details'!$G:$G,'SO Details'!$D:$D,Planning!$B1588,'SO Details'!$K:$K,$E1588)</f>
        <v>0</v>
      </c>
      <c r="I1588" s="20">
        <f>IF(COUNTIFS($C:$C,B1588)&gt;1,SUMIFS('Sales Hx'!$Q:$Q,'Sales Hx'!$B:$B,_xlfn.XLOOKUP(B1588,C:C,B:B),'Sales Hx'!$D:$D,Planning!$E1588),SUMIFS('Sales Hx'!$Q:$Q,'Sales Hx'!$B:$B,Planning!$B1588,'Sales Hx'!$D:$D,Planning!$E1588))</f>
        <v>14</v>
      </c>
      <c r="J1588" s="16">
        <f>IF(COUNTIFS($C:$C,B1588)&gt;1,SUMIFS('Sales Hx'!$S:$S,'Sales Hx'!$B:$B,_xlfn.XLOOKUP(B1588,C:C,B:B),'Sales Hx'!$D:$D,E1588),SUMIFS('Sales Hx'!$S:$S,'Sales Hx'!$B:$B,$B1588,'Sales Hx'!$D:$D,$E1588))</f>
        <v>1.0290570175438596</v>
      </c>
      <c r="K1588" s="16">
        <f t="shared" si="134"/>
        <v>7.9285714285714288</v>
      </c>
      <c r="L1588" s="12">
        <f>IF(M1588&lt;&gt;"",M1588,IF(COUNTIFS($C:$C,B1588)&gt;1,SUMIFS('Sales Hx'!V:V,'Sales Hx'!$B:$B,_xlfn.XLOOKUP(B1588,C:C,B:B),'Sales Hx'!$D:$D,$E1588),SUMIFS('Sales Hx'!V:V,'Sales Hx'!$B:$B,$B1588,'Sales Hx'!$D:$D,$E1588)))</f>
        <v>0</v>
      </c>
      <c r="M1588" s="12">
        <v>0</v>
      </c>
      <c r="N1588" s="15">
        <f t="shared" si="136"/>
        <v>1.0290570175438596</v>
      </c>
      <c r="O1588" s="21">
        <f t="shared" si="133"/>
        <v>0</v>
      </c>
      <c r="P1588" s="24">
        <v>43.362000000000002</v>
      </c>
      <c r="Q1588" s="18">
        <f t="shared" si="135"/>
        <v>0</v>
      </c>
      <c r="R1588" s="2">
        <v>1</v>
      </c>
      <c r="S1588" s="2">
        <v>120</v>
      </c>
      <c r="T1588" s="2" t="s">
        <v>4647</v>
      </c>
      <c r="U1588" s="28">
        <f>IF(G1588=0,"",_xlfn.MINIFS('PO Details'!$I:$I,'PO Details'!$D:$D,Planning!$B1588,'PO Details'!$L:$L,Planning!$E1588))</f>
        <v>45432</v>
      </c>
      <c r="V1588" s="29" t="s">
        <v>4641</v>
      </c>
      <c r="W1588" t="str">
        <f t="shared" si="137"/>
        <v/>
      </c>
      <c r="X1588" s="2">
        <v>120</v>
      </c>
    </row>
    <row r="1589" spans="1:24" x14ac:dyDescent="0.25">
      <c r="A1589" s="11" t="s">
        <v>4620</v>
      </c>
      <c r="B1589" s="22" t="s">
        <v>1429</v>
      </c>
      <c r="C1589" s="22"/>
      <c r="D1589" s="22" t="s">
        <v>1430</v>
      </c>
      <c r="E1589" s="31" t="s">
        <v>113</v>
      </c>
      <c r="F1589" s="12">
        <f>SUMIFS('Inventory Details'!$H:$H,'Inventory Details'!$B:$B,$B1589,'Inventory Details'!$E:$E,$E1589)</f>
        <v>0</v>
      </c>
      <c r="G1589" s="12">
        <f>SUMIFS('PO Details'!$H:$H,'PO Details'!$D:$D,Planning!$B1589,'PO Details'!$L:$L,$E1589)</f>
        <v>48</v>
      </c>
      <c r="H1589" s="12">
        <f>SUMIFS('SO Details'!$G:$G,'SO Details'!$D:$D,Planning!$B1589,'SO Details'!$K:$K,$E1589)</f>
        <v>3</v>
      </c>
      <c r="I1589" s="20">
        <f>IF(COUNTIFS($C:$C,B1589)&gt;1,SUMIFS('Sales Hx'!$Q:$Q,'Sales Hx'!$B:$B,_xlfn.XLOOKUP(B1589,C:C,B:B),'Sales Hx'!$D:$D,Planning!$E1589),SUMIFS('Sales Hx'!$Q:$Q,'Sales Hx'!$B:$B,Planning!$B1589,'Sales Hx'!$D:$D,Planning!$E1589))</f>
        <v>18.2</v>
      </c>
      <c r="J1589" s="16">
        <f>IF(COUNTIFS($C:$C,B1589)&gt;1,SUMIFS('Sales Hx'!$S:$S,'Sales Hx'!$B:$B,_xlfn.XLOOKUP(B1589,C:C,B:B),'Sales Hx'!$D:$D,E1589),SUMIFS('Sales Hx'!$S:$S,'Sales Hx'!$B:$B,$B1589,'Sales Hx'!$D:$D,$E1589))</f>
        <v>0.35416666666666663</v>
      </c>
      <c r="K1589" s="16">
        <f t="shared" si="134"/>
        <v>2.6373626373626373</v>
      </c>
      <c r="L1589" s="12">
        <f>IF(M1589&lt;&gt;"",M1589,IF(COUNTIFS($C:$C,B1589)&gt;1,SUMIFS('Sales Hx'!V:V,'Sales Hx'!$B:$B,_xlfn.XLOOKUP(B1589,C:C,B:B),'Sales Hx'!$D:$D,$E1589),SUMIFS('Sales Hx'!V:V,'Sales Hx'!$B:$B,$B1589,'Sales Hx'!$D:$D,$E1589)))</f>
        <v>0</v>
      </c>
      <c r="M1589" s="12">
        <v>0</v>
      </c>
      <c r="N1589" s="15">
        <f t="shared" si="136"/>
        <v>0.35416666666666663</v>
      </c>
      <c r="O1589" s="21">
        <f t="shared" si="133"/>
        <v>0</v>
      </c>
      <c r="P1589" s="24">
        <v>43.362000000000002</v>
      </c>
      <c r="Q1589" s="18">
        <f t="shared" si="135"/>
        <v>0</v>
      </c>
      <c r="R1589" s="2">
        <v>1</v>
      </c>
      <c r="S1589" s="2">
        <v>120</v>
      </c>
      <c r="T1589" s="2" t="s">
        <v>4647</v>
      </c>
      <c r="U1589" s="28">
        <f>IF(G1589=0,"",_xlfn.MINIFS('PO Details'!$I:$I,'PO Details'!$D:$D,Planning!$B1589,'PO Details'!$L:$L,Planning!$E1589))</f>
        <v>45432</v>
      </c>
      <c r="V1589" s="29" t="s">
        <v>4641</v>
      </c>
      <c r="W1589" t="str">
        <f t="shared" si="137"/>
        <v/>
      </c>
      <c r="X1589" s="2">
        <v>120</v>
      </c>
    </row>
    <row r="1590" spans="1:24" x14ac:dyDescent="0.25">
      <c r="A1590" s="11" t="s">
        <v>4620</v>
      </c>
      <c r="B1590" s="22" t="s">
        <v>1429</v>
      </c>
      <c r="C1590" s="22"/>
      <c r="D1590" s="22" t="s">
        <v>1430</v>
      </c>
      <c r="E1590" s="31" t="s">
        <v>820</v>
      </c>
      <c r="F1590" s="12">
        <f>SUMIFS('Inventory Details'!$H:$H,'Inventory Details'!$B:$B,$B1590,'Inventory Details'!$E:$E,$E1590)</f>
        <v>0</v>
      </c>
      <c r="G1590" s="12">
        <f>SUMIFS('PO Details'!$H:$H,'PO Details'!$D:$D,Planning!$B1590,'PO Details'!$L:$L,$E1590)</f>
        <v>30</v>
      </c>
      <c r="H1590" s="12">
        <f>SUMIFS('SO Details'!$G:$G,'SO Details'!$D:$D,Planning!$B1590,'SO Details'!$K:$K,$E1590)</f>
        <v>0</v>
      </c>
      <c r="I1590" s="20">
        <f>IF(COUNTIFS($C:$C,B1590)&gt;1,SUMIFS('Sales Hx'!$Q:$Q,'Sales Hx'!$B:$B,_xlfn.XLOOKUP(B1590,C:C,B:B),'Sales Hx'!$D:$D,Planning!$E1590),SUMIFS('Sales Hx'!$Q:$Q,'Sales Hx'!$B:$B,Planning!$B1590,'Sales Hx'!$D:$D,Planning!$E1590))</f>
        <v>0</v>
      </c>
      <c r="J1590" s="16">
        <f>IF(COUNTIFS($C:$C,B1590)&gt;1,SUMIFS('Sales Hx'!$S:$S,'Sales Hx'!$B:$B,_xlfn.XLOOKUP(B1590,C:C,B:B),'Sales Hx'!$D:$D,E1590),SUMIFS('Sales Hx'!$S:$S,'Sales Hx'!$B:$B,$B1590,'Sales Hx'!$D:$D,$E1590))</f>
        <v>0</v>
      </c>
      <c r="K1590" s="16">
        <f t="shared" si="134"/>
        <v>0</v>
      </c>
      <c r="L1590" s="12">
        <f>IF(M1590&lt;&gt;"",M1590,IF(COUNTIFS($C:$C,B1590)&gt;1,SUMIFS('Sales Hx'!V:V,'Sales Hx'!$B:$B,_xlfn.XLOOKUP(B1590,C:C,B:B),'Sales Hx'!$D:$D,$E1590),SUMIFS('Sales Hx'!V:V,'Sales Hx'!$B:$B,$B1590,'Sales Hx'!$D:$D,$E1590)))</f>
        <v>0</v>
      </c>
      <c r="M1590" s="12">
        <v>0</v>
      </c>
      <c r="N1590" s="15">
        <f t="shared" si="136"/>
        <v>0</v>
      </c>
      <c r="O1590" s="21">
        <f t="shared" si="133"/>
        <v>0</v>
      </c>
      <c r="P1590" s="24">
        <v>43.362000000000002</v>
      </c>
      <c r="Q1590" s="18">
        <f t="shared" si="135"/>
        <v>0</v>
      </c>
      <c r="R1590" s="2">
        <v>1</v>
      </c>
      <c r="S1590" s="2">
        <v>120</v>
      </c>
      <c r="T1590" s="2" t="s">
        <v>4647</v>
      </c>
      <c r="U1590" s="28">
        <f>IF(G1590=0,"",_xlfn.MINIFS('PO Details'!$I:$I,'PO Details'!$D:$D,Planning!$B1590,'PO Details'!$L:$L,Planning!$E1590))</f>
        <v>45422</v>
      </c>
      <c r="V1590" s="29" t="s">
        <v>4641</v>
      </c>
      <c r="W1590" t="str">
        <f t="shared" si="137"/>
        <v/>
      </c>
      <c r="X1590" s="2">
        <v>120</v>
      </c>
    </row>
    <row r="1591" spans="1:24" x14ac:dyDescent="0.25">
      <c r="A1591" s="11" t="s">
        <v>4620</v>
      </c>
      <c r="B1591" s="22" t="s">
        <v>1429</v>
      </c>
      <c r="C1591" s="22"/>
      <c r="D1591" s="22" t="s">
        <v>1430</v>
      </c>
      <c r="E1591" s="31" t="s">
        <v>4746</v>
      </c>
      <c r="F1591" s="12">
        <f>SUMIFS('Inventory Details'!$H:$H,'Inventory Details'!$B:$B,$B1591,'Inventory Details'!$E:$E,$E1591)</f>
        <v>0</v>
      </c>
      <c r="G1591" s="12">
        <f>SUMIFS('PO Details'!$H:$H,'PO Details'!$D:$D,Planning!$B1591,'PO Details'!$L:$L,$E1591)</f>
        <v>100</v>
      </c>
      <c r="H1591" s="12">
        <f>SUMIFS('SO Details'!$G:$G,'SO Details'!$D:$D,Planning!$B1591,'SO Details'!$K:$K,$E1591)</f>
        <v>8</v>
      </c>
      <c r="I1591" s="20">
        <f>IF(COUNTIFS($C:$C,B1591)&gt;1,SUMIFS('Sales Hx'!$Q:$Q,'Sales Hx'!$B:$B,_xlfn.XLOOKUP(B1591,C:C,B:B),'Sales Hx'!$D:$D,Planning!$E1591),SUMIFS('Sales Hx'!$Q:$Q,'Sales Hx'!$B:$B,Planning!$B1591,'Sales Hx'!$D:$D,Planning!$E1591))</f>
        <v>8.3999999999999986</v>
      </c>
      <c r="J1591" s="16">
        <f>IF(COUNTIFS($C:$C,B1591)&gt;1,SUMIFS('Sales Hx'!$S:$S,'Sales Hx'!$B:$B,_xlfn.XLOOKUP(B1591,C:C,B:B),'Sales Hx'!$D:$D,E1591),SUMIFS('Sales Hx'!$S:$S,'Sales Hx'!$B:$B,$B1591,'Sales Hx'!$D:$D,$E1591))</f>
        <v>0.51425438596491224</v>
      </c>
      <c r="K1591" s="16">
        <f t="shared" si="134"/>
        <v>11.904761904761907</v>
      </c>
      <c r="L1591" s="12">
        <f>IF(M1591&lt;&gt;"",M1591,IF(COUNTIFS($C:$C,B1591)&gt;1,SUMIFS('Sales Hx'!V:V,'Sales Hx'!$B:$B,_xlfn.XLOOKUP(B1591,C:C,B:B),'Sales Hx'!$D:$D,$E1591),SUMIFS('Sales Hx'!V:V,'Sales Hx'!$B:$B,$B1591,'Sales Hx'!$D:$D,$E1591)))</f>
        <v>0</v>
      </c>
      <c r="M1591" s="12">
        <v>0</v>
      </c>
      <c r="N1591" s="15">
        <f t="shared" si="136"/>
        <v>0.51425438596491224</v>
      </c>
      <c r="O1591" s="21">
        <f t="shared" si="133"/>
        <v>0</v>
      </c>
      <c r="P1591" s="24">
        <v>43.362000000000002</v>
      </c>
      <c r="Q1591" s="18">
        <f t="shared" si="135"/>
        <v>0</v>
      </c>
      <c r="R1591" s="2">
        <v>1</v>
      </c>
      <c r="S1591" s="2">
        <v>120</v>
      </c>
      <c r="T1591" s="2" t="s">
        <v>4647</v>
      </c>
      <c r="U1591" s="28">
        <f>IF(G1591=0,"",_xlfn.MINIFS('PO Details'!$I:$I,'PO Details'!$D:$D,Planning!$B1591,'PO Details'!$L:$L,Planning!$E1591))</f>
        <v>45436</v>
      </c>
      <c r="V1591" s="29" t="s">
        <v>4641</v>
      </c>
      <c r="W1591" t="str">
        <f t="shared" si="137"/>
        <v>Max</v>
      </c>
      <c r="X1591" s="2">
        <v>120</v>
      </c>
    </row>
    <row r="1592" spans="1:24" x14ac:dyDescent="0.25">
      <c r="A1592" s="11" t="s">
        <v>4620</v>
      </c>
      <c r="B1592" s="22" t="s">
        <v>1429</v>
      </c>
      <c r="C1592" s="22"/>
      <c r="D1592" s="22" t="s">
        <v>1430</v>
      </c>
      <c r="E1592" s="31" t="s">
        <v>109</v>
      </c>
      <c r="F1592" s="12">
        <f>SUMIFS('Inventory Details'!$H:$H,'Inventory Details'!$B:$B,$B1592,'Inventory Details'!$E:$E,$E1592)</f>
        <v>0</v>
      </c>
      <c r="G1592" s="12">
        <f>SUMIFS('PO Details'!$H:$H,'PO Details'!$D:$D,Planning!$B1592,'PO Details'!$L:$L,$E1592)</f>
        <v>50</v>
      </c>
      <c r="H1592" s="12">
        <f>SUMIFS('SO Details'!$G:$G,'SO Details'!$D:$D,Planning!$B1592,'SO Details'!$K:$K,$E1592)</f>
        <v>0</v>
      </c>
      <c r="I1592" s="20">
        <f>IF(COUNTIFS($C:$C,B1592)&gt;1,SUMIFS('Sales Hx'!$Q:$Q,'Sales Hx'!$B:$B,_xlfn.XLOOKUP(B1592,C:C,B:B),'Sales Hx'!$D:$D,Planning!$E1592),SUMIFS('Sales Hx'!$Q:$Q,'Sales Hx'!$B:$B,Planning!$B1592,'Sales Hx'!$D:$D,Planning!$E1592))</f>
        <v>0</v>
      </c>
      <c r="J1592" s="16">
        <f>IF(COUNTIFS($C:$C,B1592)&gt;1,SUMIFS('Sales Hx'!$S:$S,'Sales Hx'!$B:$B,_xlfn.XLOOKUP(B1592,C:C,B:B),'Sales Hx'!$D:$D,E1592),SUMIFS('Sales Hx'!$S:$S,'Sales Hx'!$B:$B,$B1592,'Sales Hx'!$D:$D,$E1592))</f>
        <v>0.15507518796992481</v>
      </c>
      <c r="K1592" s="16">
        <f t="shared" si="134"/>
        <v>0</v>
      </c>
      <c r="L1592" s="12">
        <f>IF(M1592&lt;&gt;"",M1592,IF(COUNTIFS($C:$C,B1592)&gt;1,SUMIFS('Sales Hx'!V:V,'Sales Hx'!$B:$B,_xlfn.XLOOKUP(B1592,C:C,B:B),'Sales Hx'!$D:$D,$E1592),SUMIFS('Sales Hx'!V:V,'Sales Hx'!$B:$B,$B1592,'Sales Hx'!$D:$D,$E1592)))</f>
        <v>0</v>
      </c>
      <c r="M1592" s="12">
        <v>0</v>
      </c>
      <c r="N1592" s="15">
        <f t="shared" si="136"/>
        <v>0.15507518796992481</v>
      </c>
      <c r="O1592" s="21">
        <f t="shared" si="133"/>
        <v>0</v>
      </c>
      <c r="P1592" s="24">
        <v>43.362000000000002</v>
      </c>
      <c r="Q1592" s="18">
        <f t="shared" si="135"/>
        <v>0</v>
      </c>
      <c r="R1592" s="2">
        <v>1</v>
      </c>
      <c r="S1592" s="2">
        <v>120</v>
      </c>
      <c r="T1592" s="2" t="s">
        <v>4647</v>
      </c>
      <c r="U1592" s="28">
        <f>IF(G1592=0,"",_xlfn.MINIFS('PO Details'!$I:$I,'PO Details'!$D:$D,Planning!$B1592,'PO Details'!$L:$L,Planning!$E1592))</f>
        <v>45427</v>
      </c>
      <c r="V1592" s="29" t="s">
        <v>4641</v>
      </c>
      <c r="W1592" t="str">
        <f t="shared" si="137"/>
        <v/>
      </c>
      <c r="X1592" s="2">
        <v>120</v>
      </c>
    </row>
    <row r="1593" spans="1:24" x14ac:dyDescent="0.25">
      <c r="A1593" s="11" t="s">
        <v>4620</v>
      </c>
      <c r="B1593" s="22" t="s">
        <v>1429</v>
      </c>
      <c r="C1593" s="22"/>
      <c r="D1593" s="22" t="s">
        <v>1430</v>
      </c>
      <c r="E1593" s="31" t="s">
        <v>108</v>
      </c>
      <c r="F1593" s="12">
        <f>SUMIFS('Inventory Details'!$H:$H,'Inventory Details'!$B:$B,$B1593,'Inventory Details'!$E:$E,$E1593)</f>
        <v>0</v>
      </c>
      <c r="G1593" s="12">
        <f>SUMIFS('PO Details'!$H:$H,'PO Details'!$D:$D,Planning!$B1593,'PO Details'!$L:$L,$E1593)</f>
        <v>0</v>
      </c>
      <c r="H1593" s="12">
        <f>SUMIFS('SO Details'!$G:$G,'SO Details'!$D:$D,Planning!$B1593,'SO Details'!$K:$K,$E1593)</f>
        <v>0</v>
      </c>
      <c r="I1593" s="20">
        <f>IF(COUNTIFS($C:$C,B1593)&gt;1,SUMIFS('Sales Hx'!$Q:$Q,'Sales Hx'!$B:$B,_xlfn.XLOOKUP(B1593,C:C,B:B),'Sales Hx'!$D:$D,Planning!$E1593),SUMIFS('Sales Hx'!$Q:$Q,'Sales Hx'!$B:$B,Planning!$B1593,'Sales Hx'!$D:$D,Planning!$E1593))</f>
        <v>1.4</v>
      </c>
      <c r="J1593" s="16">
        <f>IF(COUNTIFS($C:$C,B1593)&gt;1,SUMIFS('Sales Hx'!$S:$S,'Sales Hx'!$B:$B,_xlfn.XLOOKUP(B1593,C:C,B:B),'Sales Hx'!$D:$D,E1593),SUMIFS('Sales Hx'!$S:$S,'Sales Hx'!$B:$B,$B1593,'Sales Hx'!$D:$D,$E1593))</f>
        <v>3.9473684210526314E-2</v>
      </c>
      <c r="K1593" s="16">
        <f t="shared" si="134"/>
        <v>0</v>
      </c>
      <c r="L1593" s="12">
        <f>IF(M1593&lt;&gt;"",M1593,IF(COUNTIFS($C:$C,B1593)&gt;1,SUMIFS('Sales Hx'!V:V,'Sales Hx'!$B:$B,_xlfn.XLOOKUP(B1593,C:C,B:B),'Sales Hx'!$D:$D,$E1593),SUMIFS('Sales Hx'!V:V,'Sales Hx'!$B:$B,$B1593,'Sales Hx'!$D:$D,$E1593)))</f>
        <v>0</v>
      </c>
      <c r="M1593" s="12">
        <v>0</v>
      </c>
      <c r="N1593" s="15">
        <f t="shared" si="136"/>
        <v>3.9473684210526314E-2</v>
      </c>
      <c r="O1593" s="21">
        <f t="shared" si="133"/>
        <v>5</v>
      </c>
      <c r="P1593" s="24">
        <v>43.362000000000002</v>
      </c>
      <c r="Q1593" s="18">
        <f t="shared" si="135"/>
        <v>216.81</v>
      </c>
      <c r="R1593" s="2">
        <v>1</v>
      </c>
      <c r="S1593" s="2">
        <v>120</v>
      </c>
      <c r="T1593" s="2" t="s">
        <v>4647</v>
      </c>
      <c r="U1593" s="28" t="str">
        <f>IF(G1593=0,"",_xlfn.MINIFS('PO Details'!$I:$I,'PO Details'!$D:$D,Planning!$B1593,'PO Details'!$L:$L,Planning!$E1593))</f>
        <v/>
      </c>
      <c r="V1593" s="29" t="s">
        <v>4641</v>
      </c>
      <c r="W1593" t="str">
        <f t="shared" si="137"/>
        <v/>
      </c>
      <c r="X1593" s="2">
        <v>120</v>
      </c>
    </row>
    <row r="1594" spans="1:24" x14ac:dyDescent="0.25">
      <c r="A1594" s="11" t="s">
        <v>4620</v>
      </c>
      <c r="B1594" s="22" t="s">
        <v>1429</v>
      </c>
      <c r="C1594" s="22"/>
      <c r="D1594" s="22" t="s">
        <v>1430</v>
      </c>
      <c r="E1594" s="31" t="s">
        <v>861</v>
      </c>
      <c r="F1594" s="12">
        <f>SUMIFS('Inventory Details'!$H:$H,'Inventory Details'!$B:$B,$B1594,'Inventory Details'!$E:$E,$E1594)</f>
        <v>0</v>
      </c>
      <c r="G1594" s="12">
        <f>SUMIFS('PO Details'!$H:$H,'PO Details'!$D:$D,Planning!$B1594,'PO Details'!$L:$L,$E1594)</f>
        <v>0</v>
      </c>
      <c r="H1594" s="12">
        <f>SUMIFS('SO Details'!$G:$G,'SO Details'!$D:$D,Planning!$B1594,'SO Details'!$K:$K,$E1594)</f>
        <v>1</v>
      </c>
      <c r="I1594" s="20">
        <f>IF(COUNTIFS($C:$C,B1594)&gt;1,SUMIFS('Sales Hx'!$Q:$Q,'Sales Hx'!$B:$B,_xlfn.XLOOKUP(B1594,C:C,B:B),'Sales Hx'!$D:$D,Planning!$E1594),SUMIFS('Sales Hx'!$Q:$Q,'Sales Hx'!$B:$B,Planning!$B1594,'Sales Hx'!$D:$D,Planning!$E1594))</f>
        <v>1.4</v>
      </c>
      <c r="J1594" s="16">
        <f>IF(COUNTIFS($C:$C,B1594)&gt;1,SUMIFS('Sales Hx'!$S:$S,'Sales Hx'!$B:$B,_xlfn.XLOOKUP(B1594,C:C,B:B),'Sales Hx'!$D:$D,E1594),SUMIFS('Sales Hx'!$S:$S,'Sales Hx'!$B:$B,$B1594,'Sales Hx'!$D:$D,$E1594))</f>
        <v>0.11019736842105264</v>
      </c>
      <c r="K1594" s="16">
        <f t="shared" si="134"/>
        <v>0</v>
      </c>
      <c r="L1594" s="12">
        <f>IF(M1594&lt;&gt;"",M1594,IF(COUNTIFS($C:$C,B1594)&gt;1,SUMIFS('Sales Hx'!V:V,'Sales Hx'!$B:$B,_xlfn.XLOOKUP(B1594,C:C,B:B),'Sales Hx'!$D:$D,$E1594),SUMIFS('Sales Hx'!V:V,'Sales Hx'!$B:$B,$B1594,'Sales Hx'!$D:$D,$E1594)))</f>
        <v>0</v>
      </c>
      <c r="M1594" s="12">
        <v>0</v>
      </c>
      <c r="N1594" s="15">
        <f t="shared" si="136"/>
        <v>0.11019736842105264</v>
      </c>
      <c r="O1594" s="21">
        <f t="shared" si="133"/>
        <v>14</v>
      </c>
      <c r="P1594" s="24">
        <v>43.362000000000002</v>
      </c>
      <c r="Q1594" s="18">
        <f t="shared" si="135"/>
        <v>607.06799999999998</v>
      </c>
      <c r="R1594" s="2">
        <v>1</v>
      </c>
      <c r="S1594" s="2">
        <v>120</v>
      </c>
      <c r="T1594" s="2" t="s">
        <v>4647</v>
      </c>
      <c r="U1594" s="28" t="str">
        <f>IF(G1594=0,"",_xlfn.MINIFS('PO Details'!$I:$I,'PO Details'!$D:$D,Planning!$B1594,'PO Details'!$L:$L,Planning!$E1594))</f>
        <v/>
      </c>
      <c r="V1594" s="29" t="s">
        <v>4641</v>
      </c>
      <c r="W1594" t="str">
        <f t="shared" si="137"/>
        <v/>
      </c>
      <c r="X1594" s="2">
        <v>120</v>
      </c>
    </row>
    <row r="1595" spans="1:24" x14ac:dyDescent="0.25">
      <c r="A1595" s="11" t="s">
        <v>4620</v>
      </c>
      <c r="B1595" s="22" t="s">
        <v>1429</v>
      </c>
      <c r="C1595" s="22"/>
      <c r="D1595" s="22" t="s">
        <v>1430</v>
      </c>
      <c r="E1595" s="31" t="s">
        <v>2214</v>
      </c>
      <c r="F1595" s="12">
        <f>SUMIFS('Inventory Details'!$H:$H,'Inventory Details'!$B:$B,$B1595,'Inventory Details'!$E:$E,$E1595)</f>
        <v>0</v>
      </c>
      <c r="G1595" s="12">
        <f>SUMIFS('PO Details'!$H:$H,'PO Details'!$D:$D,Planning!$B1595,'PO Details'!$L:$L,$E1595)</f>
        <v>0</v>
      </c>
      <c r="H1595" s="12">
        <f>SUMIFS('SO Details'!$G:$G,'SO Details'!$D:$D,Planning!$B1595,'SO Details'!$K:$K,$E1595)</f>
        <v>0</v>
      </c>
      <c r="I1595" s="20">
        <f>IF(COUNTIFS($C:$C,B1595)&gt;1,SUMIFS('Sales Hx'!$Q:$Q,'Sales Hx'!$B:$B,_xlfn.XLOOKUP(B1595,C:C,B:B),'Sales Hx'!$D:$D,Planning!$E1595),SUMIFS('Sales Hx'!$Q:$Q,'Sales Hx'!$B:$B,Planning!$B1595,'Sales Hx'!$D:$D,Planning!$E1595))</f>
        <v>0</v>
      </c>
      <c r="J1595" s="16">
        <f>IF(COUNTIFS($C:$C,B1595)&gt;1,SUMIFS('Sales Hx'!$S:$S,'Sales Hx'!$B:$B,_xlfn.XLOOKUP(B1595,C:C,B:B),'Sales Hx'!$D:$D,E1595),SUMIFS('Sales Hx'!$S:$S,'Sales Hx'!$B:$B,$B1595,'Sales Hx'!$D:$D,$E1595))</f>
        <v>3.2894736842105261E-2</v>
      </c>
      <c r="K1595" s="16">
        <f t="shared" si="134"/>
        <v>0</v>
      </c>
      <c r="L1595" s="12">
        <f>IF(M1595&lt;&gt;"",M1595,IF(COUNTIFS($C:$C,B1595)&gt;1,SUMIFS('Sales Hx'!V:V,'Sales Hx'!$B:$B,_xlfn.XLOOKUP(B1595,C:C,B:B),'Sales Hx'!$D:$D,$E1595),SUMIFS('Sales Hx'!V:V,'Sales Hx'!$B:$B,$B1595,'Sales Hx'!$D:$D,$E1595)))</f>
        <v>0</v>
      </c>
      <c r="M1595" s="12">
        <v>0</v>
      </c>
      <c r="N1595" s="15">
        <f t="shared" si="136"/>
        <v>3.2894736842105261E-2</v>
      </c>
      <c r="O1595" s="21">
        <f t="shared" si="133"/>
        <v>4</v>
      </c>
      <c r="P1595" s="24">
        <v>43.362000000000002</v>
      </c>
      <c r="Q1595" s="18">
        <f t="shared" si="135"/>
        <v>173.44800000000001</v>
      </c>
      <c r="R1595" s="2">
        <v>1</v>
      </c>
      <c r="S1595" s="2">
        <v>120</v>
      </c>
      <c r="T1595" s="2" t="s">
        <v>4647</v>
      </c>
      <c r="U1595" s="28" t="str">
        <f>IF(G1595=0,"",_xlfn.MINIFS('PO Details'!$I:$I,'PO Details'!$D:$D,Planning!$B1595,'PO Details'!$L:$L,Planning!$E1595))</f>
        <v/>
      </c>
      <c r="V1595" s="29" t="s">
        <v>4641</v>
      </c>
      <c r="W1595" t="str">
        <f t="shared" si="137"/>
        <v/>
      </c>
      <c r="X1595" s="2">
        <v>120</v>
      </c>
    </row>
    <row r="1596" spans="1:24" x14ac:dyDescent="0.25">
      <c r="A1596" s="11"/>
      <c r="B1596" s="22" t="s">
        <v>2068</v>
      </c>
      <c r="C1596" s="22"/>
      <c r="D1596" s="22"/>
      <c r="E1596" s="31" t="s">
        <v>113</v>
      </c>
      <c r="F1596" s="12">
        <f>SUMIFS('Inventory Details'!$H:$H,'Inventory Details'!$B:$B,$B1596,'Inventory Details'!$E:$E,$E1596)</f>
        <v>0</v>
      </c>
      <c r="G1596" s="12">
        <f>SUMIFS('PO Details'!$H:$H,'PO Details'!$D:$D,Planning!$B1596,'PO Details'!$L:$L,$E1596)</f>
        <v>0</v>
      </c>
      <c r="H1596" s="12">
        <f>SUMIFS('SO Details'!$G:$G,'SO Details'!$D:$D,Planning!$B1596,'SO Details'!$K:$K,$E1596)</f>
        <v>2</v>
      </c>
      <c r="I1596" s="20">
        <f>IF(COUNTIFS($C:$C,B1596)&gt;1,SUMIFS('Sales Hx'!$Q:$Q,'Sales Hx'!$B:$B,_xlfn.XLOOKUP(B1596,C:C,B:B),'Sales Hx'!$D:$D,Planning!$E1596),SUMIFS('Sales Hx'!$Q:$Q,'Sales Hx'!$B:$B,Planning!$B1596,'Sales Hx'!$D:$D,Planning!$E1596))</f>
        <v>0</v>
      </c>
      <c r="J1596" s="16">
        <f>IF(COUNTIFS($C:$C,B1596)&gt;1,SUMIFS('Sales Hx'!$S:$S,'Sales Hx'!$B:$B,_xlfn.XLOOKUP(B1596,C:C,B:B),'Sales Hx'!$D:$D,E1596),SUMIFS('Sales Hx'!$S:$S,'Sales Hx'!$B:$B,$B1596,'Sales Hx'!$D:$D,$E1596))</f>
        <v>9.0460526315789477E-2</v>
      </c>
      <c r="K1596" s="16">
        <f t="shared" si="134"/>
        <v>0</v>
      </c>
      <c r="L1596" s="12">
        <f>IF(M1596&lt;&gt;"",M1596,IF(COUNTIFS($C:$C,B1596)&gt;1,SUMIFS('Sales Hx'!V:V,'Sales Hx'!$B:$B,_xlfn.XLOOKUP(B1596,C:C,B:B),'Sales Hx'!$D:$D,$E1596),SUMIFS('Sales Hx'!V:V,'Sales Hx'!$B:$B,$B1596,'Sales Hx'!$D:$D,$E1596)))</f>
        <v>0</v>
      </c>
      <c r="M1596" s="12">
        <v>0</v>
      </c>
      <c r="N1596" s="15">
        <f t="shared" si="136"/>
        <v>9.0460526315789477E-2</v>
      </c>
      <c r="O1596" s="21">
        <f t="shared" si="133"/>
        <v>0</v>
      </c>
      <c r="P1596" s="24">
        <v>0</v>
      </c>
      <c r="Q1596" s="18">
        <f t="shared" si="135"/>
        <v>0</v>
      </c>
      <c r="R1596" s="2">
        <v>1</v>
      </c>
      <c r="S1596" s="2">
        <v>120</v>
      </c>
      <c r="T1596" s="2" t="s">
        <v>4646</v>
      </c>
      <c r="U1596" s="28" t="str">
        <f>IF(G1596=0,"",_xlfn.MINIFS('PO Details'!$I:$I,'PO Details'!$D:$D,Planning!$B1596,'PO Details'!$L:$L,Planning!$E1596))</f>
        <v/>
      </c>
      <c r="V1596" s="29" t="s">
        <v>4640</v>
      </c>
      <c r="W1596" t="str">
        <f t="shared" si="137"/>
        <v>Max</v>
      </c>
      <c r="X1596" s="2">
        <v>120</v>
      </c>
    </row>
    <row r="1597" spans="1:24" x14ac:dyDescent="0.25">
      <c r="A1597" s="11"/>
      <c r="B1597" s="22" t="s">
        <v>2068</v>
      </c>
      <c r="C1597" s="22"/>
      <c r="D1597" s="22"/>
      <c r="E1597" s="31" t="s">
        <v>861</v>
      </c>
      <c r="F1597" s="12">
        <f>SUMIFS('Inventory Details'!$H:$H,'Inventory Details'!$B:$B,$B1597,'Inventory Details'!$E:$E,$E1597)</f>
        <v>0</v>
      </c>
      <c r="G1597" s="12">
        <f>SUMIFS('PO Details'!$H:$H,'PO Details'!$D:$D,Planning!$B1597,'PO Details'!$L:$L,$E1597)</f>
        <v>0</v>
      </c>
      <c r="H1597" s="12">
        <f>SUMIFS('SO Details'!$G:$G,'SO Details'!$D:$D,Planning!$B1597,'SO Details'!$K:$K,$E1597)</f>
        <v>1</v>
      </c>
      <c r="I1597" s="20">
        <f>IF(COUNTIFS($C:$C,B1597)&gt;1,SUMIFS('Sales Hx'!$Q:$Q,'Sales Hx'!$B:$B,_xlfn.XLOOKUP(B1597,C:C,B:B),'Sales Hx'!$D:$D,Planning!$E1597),SUMIFS('Sales Hx'!$Q:$Q,'Sales Hx'!$B:$B,Planning!$B1597,'Sales Hx'!$D:$D,Planning!$E1597))</f>
        <v>1.4</v>
      </c>
      <c r="J1597" s="16">
        <f>IF(COUNTIFS($C:$C,B1597)&gt;1,SUMIFS('Sales Hx'!$S:$S,'Sales Hx'!$B:$B,_xlfn.XLOOKUP(B1597,C:C,B:B),'Sales Hx'!$D:$D,E1597),SUMIFS('Sales Hx'!$S:$S,'Sales Hx'!$B:$B,$B1597,'Sales Hx'!$D:$D,$E1597))</f>
        <v>3.7280701754385963E-2</v>
      </c>
      <c r="K1597" s="16">
        <f t="shared" si="134"/>
        <v>0</v>
      </c>
      <c r="L1597" s="12">
        <f>IF(M1597&lt;&gt;"",M1597,IF(COUNTIFS($C:$C,B1597)&gt;1,SUMIFS('Sales Hx'!V:V,'Sales Hx'!$B:$B,_xlfn.XLOOKUP(B1597,C:C,B:B),'Sales Hx'!$D:$D,$E1597),SUMIFS('Sales Hx'!V:V,'Sales Hx'!$B:$B,$B1597,'Sales Hx'!$D:$D,$E1597)))</f>
        <v>0</v>
      </c>
      <c r="M1597" s="12">
        <v>0</v>
      </c>
      <c r="N1597" s="15">
        <f t="shared" si="136"/>
        <v>3.7280701754385963E-2</v>
      </c>
      <c r="O1597" s="21">
        <f t="shared" si="133"/>
        <v>0</v>
      </c>
      <c r="P1597" s="24">
        <v>0</v>
      </c>
      <c r="Q1597" s="18">
        <f t="shared" si="135"/>
        <v>0</v>
      </c>
      <c r="R1597" s="2">
        <v>1</v>
      </c>
      <c r="S1597" s="2">
        <v>120</v>
      </c>
      <c r="T1597" s="2" t="s">
        <v>4646</v>
      </c>
      <c r="U1597" s="28" t="str">
        <f>IF(G1597=0,"",_xlfn.MINIFS('PO Details'!$I:$I,'PO Details'!$D:$D,Planning!$B1597,'PO Details'!$L:$L,Planning!$E1597))</f>
        <v/>
      </c>
      <c r="V1597" s="29" t="s">
        <v>4640</v>
      </c>
      <c r="W1597" t="str">
        <f t="shared" si="137"/>
        <v>Max</v>
      </c>
      <c r="X1597" s="2">
        <v>120</v>
      </c>
    </row>
    <row r="1598" spans="1:24" x14ac:dyDescent="0.25">
      <c r="A1598" s="11"/>
      <c r="B1598" s="22" t="s">
        <v>2068</v>
      </c>
      <c r="C1598" s="22"/>
      <c r="D1598" s="22"/>
      <c r="E1598" s="31" t="s">
        <v>4746</v>
      </c>
      <c r="F1598" s="12">
        <f>SUMIFS('Inventory Details'!$H:$H,'Inventory Details'!$B:$B,$B1598,'Inventory Details'!$E:$E,$E1598)</f>
        <v>0</v>
      </c>
      <c r="G1598" s="12">
        <f>SUMIFS('PO Details'!$H:$H,'PO Details'!$D:$D,Planning!$B1598,'PO Details'!$L:$L,$E1598)</f>
        <v>0</v>
      </c>
      <c r="H1598" s="12">
        <f>SUMIFS('SO Details'!$G:$G,'SO Details'!$D:$D,Planning!$B1598,'SO Details'!$K:$K,$E1598)</f>
        <v>2</v>
      </c>
      <c r="I1598" s="20">
        <f>IF(COUNTIFS($C:$C,B1598)&gt;1,SUMIFS('Sales Hx'!$Q:$Q,'Sales Hx'!$B:$B,_xlfn.XLOOKUP(B1598,C:C,B:B),'Sales Hx'!$D:$D,Planning!$E1598),SUMIFS('Sales Hx'!$Q:$Q,'Sales Hx'!$B:$B,Planning!$B1598,'Sales Hx'!$D:$D,Planning!$E1598))</f>
        <v>8.3999999999999986</v>
      </c>
      <c r="J1598" s="16">
        <f>IF(COUNTIFS($C:$C,B1598)&gt;1,SUMIFS('Sales Hx'!$S:$S,'Sales Hx'!$B:$B,_xlfn.XLOOKUP(B1598,C:C,B:B),'Sales Hx'!$D:$D,E1598),SUMIFS('Sales Hx'!$S:$S,'Sales Hx'!$B:$B,$B1598,'Sales Hx'!$D:$D,$E1598))</f>
        <v>0.11019736842105263</v>
      </c>
      <c r="K1598" s="16">
        <f t="shared" si="134"/>
        <v>0</v>
      </c>
      <c r="L1598" s="12">
        <f>IF(M1598&lt;&gt;"",M1598,IF(COUNTIFS($C:$C,B1598)&gt;1,SUMIFS('Sales Hx'!V:V,'Sales Hx'!$B:$B,_xlfn.XLOOKUP(B1598,C:C,B:B),'Sales Hx'!$D:$D,$E1598),SUMIFS('Sales Hx'!V:V,'Sales Hx'!$B:$B,$B1598,'Sales Hx'!$D:$D,$E1598)))</f>
        <v>0</v>
      </c>
      <c r="M1598" s="12">
        <v>0</v>
      </c>
      <c r="N1598" s="15">
        <f t="shared" si="136"/>
        <v>0.11019736842105263</v>
      </c>
      <c r="O1598" s="21">
        <f t="shared" si="133"/>
        <v>0</v>
      </c>
      <c r="P1598" s="24">
        <v>0</v>
      </c>
      <c r="Q1598" s="18">
        <f t="shared" si="135"/>
        <v>0</v>
      </c>
      <c r="R1598" s="2">
        <v>1</v>
      </c>
      <c r="S1598" s="2">
        <v>120</v>
      </c>
      <c r="T1598" s="2" t="s">
        <v>4646</v>
      </c>
      <c r="U1598" s="28" t="str">
        <f>IF(G1598=0,"",_xlfn.MINIFS('PO Details'!$I:$I,'PO Details'!$D:$D,Planning!$B1598,'PO Details'!$L:$L,Planning!$E1598))</f>
        <v/>
      </c>
      <c r="V1598" s="29" t="s">
        <v>4640</v>
      </c>
      <c r="W1598" t="str">
        <f t="shared" si="137"/>
        <v>Max</v>
      </c>
      <c r="X1598" s="2">
        <v>120</v>
      </c>
    </row>
    <row r="1599" spans="1:24" x14ac:dyDescent="0.25">
      <c r="A1599" s="11"/>
      <c r="B1599" s="22" t="s">
        <v>1431</v>
      </c>
      <c r="C1599" s="22"/>
      <c r="D1599" s="22" t="s">
        <v>1432</v>
      </c>
      <c r="E1599" s="31" t="s">
        <v>106</v>
      </c>
      <c r="F1599" s="12">
        <f>SUMIFS('Inventory Details'!$H:$H,'Inventory Details'!$B:$B,$B1599,'Inventory Details'!$E:$E,$E1599)</f>
        <v>0</v>
      </c>
      <c r="G1599" s="12">
        <f>SUMIFS('PO Details'!$H:$H,'PO Details'!$D:$D,Planning!$B1599,'PO Details'!$L:$L,$E1599)</f>
        <v>0</v>
      </c>
      <c r="H1599" s="12">
        <f>SUMIFS('SO Details'!$G:$G,'SO Details'!$D:$D,Planning!$B1599,'SO Details'!$K:$K,$E1599)</f>
        <v>0</v>
      </c>
      <c r="I1599" s="20">
        <f>IF(COUNTIFS($C:$C,B1599)&gt;1,SUMIFS('Sales Hx'!$Q:$Q,'Sales Hx'!$B:$B,_xlfn.XLOOKUP(B1599,C:C,B:B),'Sales Hx'!$D:$D,Planning!$E1599),SUMIFS('Sales Hx'!$Q:$Q,'Sales Hx'!$B:$B,Planning!$B1599,'Sales Hx'!$D:$D,Planning!$E1599))</f>
        <v>0</v>
      </c>
      <c r="J1599" s="16">
        <f>IF(COUNTIFS($C:$C,B1599)&gt;1,SUMIFS('Sales Hx'!$S:$S,'Sales Hx'!$B:$B,_xlfn.XLOOKUP(B1599,C:C,B:B),'Sales Hx'!$D:$D,E1599),SUMIFS('Sales Hx'!$S:$S,'Sales Hx'!$B:$B,$B1599,'Sales Hx'!$D:$D,$E1599))</f>
        <v>6.5789473684210523E-2</v>
      </c>
      <c r="K1599" s="16">
        <f t="shared" si="134"/>
        <v>0</v>
      </c>
      <c r="L1599" s="12">
        <f>IF(M1599&lt;&gt;"",M1599,IF(COUNTIFS($C:$C,B1599)&gt;1,SUMIFS('Sales Hx'!V:V,'Sales Hx'!$B:$B,_xlfn.XLOOKUP(B1599,C:C,B:B),'Sales Hx'!$D:$D,$E1599),SUMIFS('Sales Hx'!V:V,'Sales Hx'!$B:$B,$B1599,'Sales Hx'!$D:$D,$E1599)))</f>
        <v>0</v>
      </c>
      <c r="M1599" s="12">
        <v>0</v>
      </c>
      <c r="N1599" s="15">
        <f t="shared" si="136"/>
        <v>6.5789473684210523E-2</v>
      </c>
      <c r="O1599" s="21">
        <f t="shared" si="133"/>
        <v>8</v>
      </c>
      <c r="P1599" s="24">
        <v>1076</v>
      </c>
      <c r="Q1599" s="18">
        <f t="shared" si="135"/>
        <v>8608</v>
      </c>
      <c r="R1599" s="2">
        <v>1</v>
      </c>
      <c r="S1599" s="2">
        <v>120</v>
      </c>
      <c r="T1599" s="2" t="s">
        <v>4647</v>
      </c>
      <c r="U1599" s="28" t="str">
        <f>IF(G1599=0,"",_xlfn.MINIFS('PO Details'!$I:$I,'PO Details'!$D:$D,Planning!$B1599,'PO Details'!$L:$L,Planning!$E1599))</f>
        <v/>
      </c>
      <c r="V1599" s="29" t="s">
        <v>4640</v>
      </c>
      <c r="W1599" t="str">
        <f t="shared" si="137"/>
        <v>Max</v>
      </c>
      <c r="X1599" s="2">
        <v>120</v>
      </c>
    </row>
    <row r="1600" spans="1:24" x14ac:dyDescent="0.25">
      <c r="A1600" s="11"/>
      <c r="B1600" s="22" t="s">
        <v>1431</v>
      </c>
      <c r="C1600" s="22"/>
      <c r="D1600" s="22" t="s">
        <v>1432</v>
      </c>
      <c r="E1600" s="31" t="s">
        <v>113</v>
      </c>
      <c r="F1600" s="12">
        <f>SUMIFS('Inventory Details'!$H:$H,'Inventory Details'!$B:$B,$B1600,'Inventory Details'!$E:$E,$E1600)</f>
        <v>0</v>
      </c>
      <c r="G1600" s="12">
        <f>SUMIFS('PO Details'!$H:$H,'PO Details'!$D:$D,Planning!$B1600,'PO Details'!$L:$L,$E1600)</f>
        <v>0</v>
      </c>
      <c r="H1600" s="12">
        <f>SUMIFS('SO Details'!$G:$G,'SO Details'!$D:$D,Planning!$B1600,'SO Details'!$K:$K,$E1600)</f>
        <v>0</v>
      </c>
      <c r="I1600" s="20">
        <f>IF(COUNTIFS($C:$C,B1600)&gt;1,SUMIFS('Sales Hx'!$Q:$Q,'Sales Hx'!$B:$B,_xlfn.XLOOKUP(B1600,C:C,B:B),'Sales Hx'!$D:$D,Planning!$E1600),SUMIFS('Sales Hx'!$Q:$Q,'Sales Hx'!$B:$B,Planning!$B1600,'Sales Hx'!$D:$D,Planning!$E1600))</f>
        <v>0</v>
      </c>
      <c r="J1600" s="16">
        <f>IF(COUNTIFS($C:$C,B1600)&gt;1,SUMIFS('Sales Hx'!$S:$S,'Sales Hx'!$B:$B,_xlfn.XLOOKUP(B1600,C:C,B:B),'Sales Hx'!$D:$D,E1600),SUMIFS('Sales Hx'!$S:$S,'Sales Hx'!$B:$B,$B1600,'Sales Hx'!$D:$D,$E1600))</f>
        <v>6.5789473684210523E-2</v>
      </c>
      <c r="K1600" s="16">
        <f t="shared" si="134"/>
        <v>0</v>
      </c>
      <c r="L1600" s="12">
        <f>IF(M1600&lt;&gt;"",M1600,IF(COUNTIFS($C:$C,B1600)&gt;1,SUMIFS('Sales Hx'!V:V,'Sales Hx'!$B:$B,_xlfn.XLOOKUP(B1600,C:C,B:B),'Sales Hx'!$D:$D,$E1600),SUMIFS('Sales Hx'!V:V,'Sales Hx'!$B:$B,$B1600,'Sales Hx'!$D:$D,$E1600)))</f>
        <v>0</v>
      </c>
      <c r="M1600" s="12">
        <v>0</v>
      </c>
      <c r="N1600" s="15">
        <f t="shared" si="136"/>
        <v>6.5789473684210523E-2</v>
      </c>
      <c r="O1600" s="21">
        <f t="shared" si="133"/>
        <v>8</v>
      </c>
      <c r="P1600" s="24">
        <v>1076</v>
      </c>
      <c r="Q1600" s="18">
        <f t="shared" si="135"/>
        <v>8608</v>
      </c>
      <c r="R1600" s="2">
        <v>1</v>
      </c>
      <c r="S1600" s="2">
        <v>120</v>
      </c>
      <c r="T1600" s="2" t="s">
        <v>4647</v>
      </c>
      <c r="U1600" s="28" t="str">
        <f>IF(G1600=0,"",_xlfn.MINIFS('PO Details'!$I:$I,'PO Details'!$D:$D,Planning!$B1600,'PO Details'!$L:$L,Planning!$E1600))</f>
        <v/>
      </c>
      <c r="V1600" s="29" t="s">
        <v>4640</v>
      </c>
      <c r="W1600" t="str">
        <f t="shared" si="137"/>
        <v>Max</v>
      </c>
      <c r="X1600" s="2">
        <v>120</v>
      </c>
    </row>
    <row r="1601" spans="1:24" x14ac:dyDescent="0.25">
      <c r="A1601" s="11" t="s">
        <v>4620</v>
      </c>
      <c r="B1601" s="22" t="s">
        <v>189</v>
      </c>
      <c r="C1601" s="22"/>
      <c r="D1601" s="22" t="s">
        <v>190</v>
      </c>
      <c r="E1601" s="31" t="s">
        <v>4746</v>
      </c>
      <c r="F1601" s="12">
        <f>SUMIFS('Inventory Details'!$H:$H,'Inventory Details'!$B:$B,$B1601,'Inventory Details'!$E:$E,$E1601)</f>
        <v>8</v>
      </c>
      <c r="G1601" s="12">
        <f>SUMIFS('PO Details'!$H:$H,'PO Details'!$D:$D,Planning!$B1601,'PO Details'!$L:$L,$E1601)</f>
        <v>22</v>
      </c>
      <c r="H1601" s="12">
        <f>SUMIFS('SO Details'!$G:$G,'SO Details'!$D:$D,Planning!$B1601,'SO Details'!$K:$K,$E1601)</f>
        <v>0</v>
      </c>
      <c r="I1601" s="20">
        <f>IF(COUNTIFS($C:$C,B1601)&gt;1,SUMIFS('Sales Hx'!$Q:$Q,'Sales Hx'!$B:$B,_xlfn.XLOOKUP(B1601,C:C,B:B),'Sales Hx'!$D:$D,Planning!$E1601),SUMIFS('Sales Hx'!$Q:$Q,'Sales Hx'!$B:$B,Planning!$B1601,'Sales Hx'!$D:$D,Planning!$E1601))</f>
        <v>16.799999999999997</v>
      </c>
      <c r="J1601" s="16">
        <f>IF(COUNTIFS($C:$C,B1601)&gt;1,SUMIFS('Sales Hx'!$S:$S,'Sales Hx'!$B:$B,_xlfn.XLOOKUP(B1601,C:C,B:B),'Sales Hx'!$D:$D,E1601),SUMIFS('Sales Hx'!$S:$S,'Sales Hx'!$B:$B,$B1601,'Sales Hx'!$D:$D,$E1601))</f>
        <v>0.15550239234449761</v>
      </c>
      <c r="K1601" s="16">
        <f t="shared" si="134"/>
        <v>1.785714285714286</v>
      </c>
      <c r="L1601" s="12">
        <f>IF(M1601&lt;&gt;"",M1601,IF(COUNTIFS($C:$C,B1601)&gt;1,SUMIFS('Sales Hx'!V:V,'Sales Hx'!$B:$B,_xlfn.XLOOKUP(B1601,C:C,B:B),'Sales Hx'!$D:$D,$E1601),SUMIFS('Sales Hx'!V:V,'Sales Hx'!$B:$B,$B1601,'Sales Hx'!$D:$D,$E1601)))</f>
        <v>0</v>
      </c>
      <c r="M1601" s="12">
        <v>0</v>
      </c>
      <c r="N1601" s="15">
        <f t="shared" si="136"/>
        <v>0.15550239234449761</v>
      </c>
      <c r="O1601" s="21">
        <f t="shared" si="133"/>
        <v>0</v>
      </c>
      <c r="P1601" s="24">
        <v>540.68039999999996</v>
      </c>
      <c r="Q1601" s="18">
        <f t="shared" si="135"/>
        <v>0</v>
      </c>
      <c r="R1601" s="2">
        <v>1</v>
      </c>
      <c r="S1601" s="2">
        <v>120</v>
      </c>
      <c r="T1601" s="2" t="s">
        <v>4647</v>
      </c>
      <c r="U1601" s="28">
        <f>IF(G1601=0,"",_xlfn.MINIFS('PO Details'!$I:$I,'PO Details'!$D:$D,Planning!$B1601,'PO Details'!$L:$L,Planning!$E1601))</f>
        <v>45432</v>
      </c>
      <c r="V1601" s="29" t="s">
        <v>4641</v>
      </c>
      <c r="W1601" t="str">
        <f t="shared" si="137"/>
        <v/>
      </c>
      <c r="X1601" s="2">
        <v>120</v>
      </c>
    </row>
    <row r="1602" spans="1:24" x14ac:dyDescent="0.25">
      <c r="A1602" s="11" t="s">
        <v>4620</v>
      </c>
      <c r="B1602" s="22" t="s">
        <v>189</v>
      </c>
      <c r="C1602" s="22"/>
      <c r="D1602" s="22" t="s">
        <v>190</v>
      </c>
      <c r="E1602" s="31" t="s">
        <v>113</v>
      </c>
      <c r="F1602" s="12">
        <f>SUMIFS('Inventory Details'!$H:$H,'Inventory Details'!$B:$B,$B1602,'Inventory Details'!$E:$E,$E1602)</f>
        <v>6</v>
      </c>
      <c r="G1602" s="12">
        <f>SUMIFS('PO Details'!$H:$H,'PO Details'!$D:$D,Planning!$B1602,'PO Details'!$L:$L,$E1602)</f>
        <v>0</v>
      </c>
      <c r="H1602" s="12">
        <f>SUMIFS('SO Details'!$G:$G,'SO Details'!$D:$D,Planning!$B1602,'SO Details'!$K:$K,$E1602)</f>
        <v>0</v>
      </c>
      <c r="I1602" s="20">
        <f>IF(COUNTIFS($C:$C,B1602)&gt;1,SUMIFS('Sales Hx'!$Q:$Q,'Sales Hx'!$B:$B,_xlfn.XLOOKUP(B1602,C:C,B:B),'Sales Hx'!$D:$D,Planning!$E1602),SUMIFS('Sales Hx'!$Q:$Q,'Sales Hx'!$B:$B,Planning!$B1602,'Sales Hx'!$D:$D,Planning!$E1602))</f>
        <v>2.8</v>
      </c>
      <c r="J1602" s="16">
        <f>IF(COUNTIFS($C:$C,B1602)&gt;1,SUMIFS('Sales Hx'!$S:$S,'Sales Hx'!$B:$B,_xlfn.XLOOKUP(B1602,C:C,B:B),'Sales Hx'!$D:$D,E1602),SUMIFS('Sales Hx'!$S:$S,'Sales Hx'!$B:$B,$B1602,'Sales Hx'!$D:$D,$E1602))</f>
        <v>6.4967105263157895E-2</v>
      </c>
      <c r="K1602" s="16">
        <f t="shared" si="134"/>
        <v>2.1428571428571428</v>
      </c>
      <c r="L1602" s="12">
        <f>IF(M1602&lt;&gt;"",M1602,IF(COUNTIFS($C:$C,B1602)&gt;1,SUMIFS('Sales Hx'!V:V,'Sales Hx'!$B:$B,_xlfn.XLOOKUP(B1602,C:C,B:B),'Sales Hx'!$D:$D,$E1602),SUMIFS('Sales Hx'!V:V,'Sales Hx'!$B:$B,$B1602,'Sales Hx'!$D:$D,$E1602)))</f>
        <v>0</v>
      </c>
      <c r="M1602" s="12">
        <v>0</v>
      </c>
      <c r="N1602" s="15">
        <f t="shared" si="136"/>
        <v>6.4967105263157895E-2</v>
      </c>
      <c r="O1602" s="21">
        <f t="shared" ref="O1602:O1665" si="138">MROUND(ROUND(IFERROR(IF(C1602&lt;&gt;"",0,IF(T1602="DC'd",0,IF(AND(J1602=0,F1602+G1602&lt;H1602),H1602-F1602+G1602,IF(F1602+G1602&lt;N1602,N1602+MAX((IF(J1602*R1602&gt;F1602,F1602,J1602*R1602))+J1602*S1602-F1602-G1602+H1602,0))))),0),0),1)</f>
        <v>0</v>
      </c>
      <c r="P1602" s="24">
        <v>540.68039999999996</v>
      </c>
      <c r="Q1602" s="18">
        <f t="shared" si="135"/>
        <v>0</v>
      </c>
      <c r="R1602" s="2">
        <v>1</v>
      </c>
      <c r="S1602" s="2">
        <v>120</v>
      </c>
      <c r="T1602" s="2" t="s">
        <v>4647</v>
      </c>
      <c r="U1602" s="28" t="str">
        <f>IF(G1602=0,"",_xlfn.MINIFS('PO Details'!$I:$I,'PO Details'!$D:$D,Planning!$B1602,'PO Details'!$L:$L,Planning!$E1602))</f>
        <v/>
      </c>
      <c r="V1602" s="29" t="s">
        <v>4641</v>
      </c>
      <c r="W1602" t="str">
        <f t="shared" si="137"/>
        <v/>
      </c>
      <c r="X1602" s="2">
        <v>120</v>
      </c>
    </row>
    <row r="1603" spans="1:24" x14ac:dyDescent="0.25">
      <c r="A1603" s="11" t="s">
        <v>4620</v>
      </c>
      <c r="B1603" s="22" t="s">
        <v>189</v>
      </c>
      <c r="C1603" s="22"/>
      <c r="D1603" s="22" t="s">
        <v>190</v>
      </c>
      <c r="E1603" s="31" t="s">
        <v>820</v>
      </c>
      <c r="F1603" s="12">
        <f>SUMIFS('Inventory Details'!$H:$H,'Inventory Details'!$B:$B,$B1603,'Inventory Details'!$E:$E,$E1603)</f>
        <v>7</v>
      </c>
      <c r="G1603" s="12">
        <f>SUMIFS('PO Details'!$H:$H,'PO Details'!$D:$D,Planning!$B1603,'PO Details'!$L:$L,$E1603)</f>
        <v>0</v>
      </c>
      <c r="H1603" s="12">
        <f>SUMIFS('SO Details'!$G:$G,'SO Details'!$D:$D,Planning!$B1603,'SO Details'!$K:$K,$E1603)</f>
        <v>0</v>
      </c>
      <c r="I1603" s="20">
        <f>IF(COUNTIFS($C:$C,B1603)&gt;1,SUMIFS('Sales Hx'!$Q:$Q,'Sales Hx'!$B:$B,_xlfn.XLOOKUP(B1603,C:C,B:B),'Sales Hx'!$D:$D,Planning!$E1603),SUMIFS('Sales Hx'!$Q:$Q,'Sales Hx'!$B:$B,Planning!$B1603,'Sales Hx'!$D:$D,Planning!$E1603))</f>
        <v>0</v>
      </c>
      <c r="J1603" s="16">
        <f>IF(COUNTIFS($C:$C,B1603)&gt;1,SUMIFS('Sales Hx'!$S:$S,'Sales Hx'!$B:$B,_xlfn.XLOOKUP(B1603,C:C,B:B),'Sales Hx'!$D:$D,E1603),SUMIFS('Sales Hx'!$S:$S,'Sales Hx'!$B:$B,$B1603,'Sales Hx'!$D:$D,$E1603))</f>
        <v>0</v>
      </c>
      <c r="K1603" s="16">
        <f t="shared" ref="K1603:K1666" si="139">IFERROR((F1603+G1603)/I1603,0)</f>
        <v>0</v>
      </c>
      <c r="L1603" s="12">
        <f>IF(M1603&lt;&gt;"",M1603,IF(COUNTIFS($C:$C,B1603)&gt;1,SUMIFS('Sales Hx'!V:V,'Sales Hx'!$B:$B,_xlfn.XLOOKUP(B1603,C:C,B:B),'Sales Hx'!$D:$D,$E1603),SUMIFS('Sales Hx'!V:V,'Sales Hx'!$B:$B,$B1603,'Sales Hx'!$D:$D,$E1603)))</f>
        <v>0</v>
      </c>
      <c r="M1603" s="12">
        <v>0</v>
      </c>
      <c r="N1603" s="15">
        <f t="shared" si="136"/>
        <v>0</v>
      </c>
      <c r="O1603" s="21">
        <f t="shared" si="138"/>
        <v>0</v>
      </c>
      <c r="P1603" s="24">
        <v>540.68039999999996</v>
      </c>
      <c r="Q1603" s="18">
        <f t="shared" si="135"/>
        <v>0</v>
      </c>
      <c r="R1603" s="2">
        <v>1</v>
      </c>
      <c r="S1603" s="2">
        <v>120</v>
      </c>
      <c r="T1603" s="2" t="s">
        <v>4647</v>
      </c>
      <c r="U1603" s="28" t="str">
        <f>IF(G1603=0,"",_xlfn.MINIFS('PO Details'!$I:$I,'PO Details'!$D:$D,Planning!$B1603,'PO Details'!$L:$L,Planning!$E1603))</f>
        <v/>
      </c>
      <c r="V1603" s="29" t="s">
        <v>4641</v>
      </c>
      <c r="W1603" t="str">
        <f t="shared" si="137"/>
        <v/>
      </c>
      <c r="X1603" s="2">
        <v>120</v>
      </c>
    </row>
    <row r="1604" spans="1:24" x14ac:dyDescent="0.25">
      <c r="A1604" s="11" t="s">
        <v>4620</v>
      </c>
      <c r="B1604" s="22" t="s">
        <v>189</v>
      </c>
      <c r="C1604" s="22"/>
      <c r="D1604" s="22" t="s">
        <v>190</v>
      </c>
      <c r="E1604" s="31" t="s">
        <v>108</v>
      </c>
      <c r="F1604" s="12">
        <f>SUMIFS('Inventory Details'!$H:$H,'Inventory Details'!$B:$B,$B1604,'Inventory Details'!$E:$E,$E1604)</f>
        <v>0</v>
      </c>
      <c r="G1604" s="12">
        <f>SUMIFS('PO Details'!$H:$H,'PO Details'!$D:$D,Planning!$B1604,'PO Details'!$L:$L,$E1604)</f>
        <v>0</v>
      </c>
      <c r="H1604" s="12">
        <f>SUMIFS('SO Details'!$G:$G,'SO Details'!$D:$D,Planning!$B1604,'SO Details'!$K:$K,$E1604)</f>
        <v>0</v>
      </c>
      <c r="I1604" s="20">
        <f>IF(COUNTIFS($C:$C,B1604)&gt;1,SUMIFS('Sales Hx'!$Q:$Q,'Sales Hx'!$B:$B,_xlfn.XLOOKUP(B1604,C:C,B:B),'Sales Hx'!$D:$D,Planning!$E1604),SUMIFS('Sales Hx'!$Q:$Q,'Sales Hx'!$B:$B,Planning!$B1604,'Sales Hx'!$D:$D,Planning!$E1604))</f>
        <v>0</v>
      </c>
      <c r="J1604" s="16">
        <f>IF(COUNTIFS($C:$C,B1604)&gt;1,SUMIFS('Sales Hx'!$S:$S,'Sales Hx'!$B:$B,_xlfn.XLOOKUP(B1604,C:C,B:B),'Sales Hx'!$D:$D,E1604),SUMIFS('Sales Hx'!$S:$S,'Sales Hx'!$B:$B,$B1604,'Sales Hx'!$D:$D,$E1604))</f>
        <v>0</v>
      </c>
      <c r="K1604" s="16">
        <f t="shared" si="139"/>
        <v>0</v>
      </c>
      <c r="L1604" s="12">
        <f>IF(M1604&lt;&gt;"",M1604,IF(COUNTIFS($C:$C,B1604)&gt;1,SUMIFS('Sales Hx'!V:V,'Sales Hx'!$B:$B,_xlfn.XLOOKUP(B1604,C:C,B:B),'Sales Hx'!$D:$D,$E1604),SUMIFS('Sales Hx'!V:V,'Sales Hx'!$B:$B,$B1604,'Sales Hx'!$D:$D,$E1604)))</f>
        <v>0</v>
      </c>
      <c r="M1604" s="12">
        <v>0</v>
      </c>
      <c r="N1604" s="15">
        <f t="shared" si="136"/>
        <v>0</v>
      </c>
      <c r="O1604" s="21">
        <f t="shared" si="138"/>
        <v>0</v>
      </c>
      <c r="P1604" s="24">
        <v>540.68039999999996</v>
      </c>
      <c r="Q1604" s="18">
        <f t="shared" si="135"/>
        <v>0</v>
      </c>
      <c r="R1604" s="2">
        <v>1</v>
      </c>
      <c r="S1604" s="2">
        <v>120</v>
      </c>
      <c r="T1604" s="2" t="s">
        <v>4647</v>
      </c>
      <c r="U1604" s="28" t="str">
        <f>IF(G1604=0,"",_xlfn.MINIFS('PO Details'!$I:$I,'PO Details'!$D:$D,Planning!$B1604,'PO Details'!$L:$L,Planning!$E1604))</f>
        <v/>
      </c>
      <c r="V1604" s="29" t="s">
        <v>4641</v>
      </c>
      <c r="W1604" t="str">
        <f t="shared" si="137"/>
        <v/>
      </c>
      <c r="X1604" s="2">
        <v>120</v>
      </c>
    </row>
    <row r="1605" spans="1:24" x14ac:dyDescent="0.25">
      <c r="A1605" s="11" t="s">
        <v>4620</v>
      </c>
      <c r="B1605" s="22" t="s">
        <v>189</v>
      </c>
      <c r="C1605" s="22"/>
      <c r="D1605" s="22" t="s">
        <v>190</v>
      </c>
      <c r="E1605" s="31" t="s">
        <v>109</v>
      </c>
      <c r="F1605" s="12">
        <f>SUMIFS('Inventory Details'!$H:$H,'Inventory Details'!$B:$B,$B1605,'Inventory Details'!$E:$E,$E1605)</f>
        <v>6</v>
      </c>
      <c r="G1605" s="12">
        <f>SUMIFS('PO Details'!$H:$H,'PO Details'!$D:$D,Planning!$B1605,'PO Details'!$L:$L,$E1605)</f>
        <v>0</v>
      </c>
      <c r="H1605" s="12">
        <f>SUMIFS('SO Details'!$G:$G,'SO Details'!$D:$D,Planning!$B1605,'SO Details'!$K:$K,$E1605)</f>
        <v>0</v>
      </c>
      <c r="I1605" s="20">
        <f>IF(COUNTIFS($C:$C,B1605)&gt;1,SUMIFS('Sales Hx'!$Q:$Q,'Sales Hx'!$B:$B,_xlfn.XLOOKUP(B1605,C:C,B:B),'Sales Hx'!$D:$D,Planning!$E1605),SUMIFS('Sales Hx'!$Q:$Q,'Sales Hx'!$B:$B,Planning!$B1605,'Sales Hx'!$D:$D,Planning!$E1605))</f>
        <v>2.8</v>
      </c>
      <c r="J1605" s="16">
        <f>IF(COUNTIFS($C:$C,B1605)&gt;1,SUMIFS('Sales Hx'!$S:$S,'Sales Hx'!$B:$B,_xlfn.XLOOKUP(B1605,C:C,B:B),'Sales Hx'!$D:$D,E1605),SUMIFS('Sales Hx'!$S:$S,'Sales Hx'!$B:$B,$B1605,'Sales Hx'!$D:$D,$E1605))</f>
        <v>6.25E-2</v>
      </c>
      <c r="K1605" s="16">
        <f t="shared" si="139"/>
        <v>2.1428571428571428</v>
      </c>
      <c r="L1605" s="12">
        <f>IF(M1605&lt;&gt;"",M1605,IF(COUNTIFS($C:$C,B1605)&gt;1,SUMIFS('Sales Hx'!V:V,'Sales Hx'!$B:$B,_xlfn.XLOOKUP(B1605,C:C,B:B),'Sales Hx'!$D:$D,$E1605),SUMIFS('Sales Hx'!V:V,'Sales Hx'!$B:$B,$B1605,'Sales Hx'!$D:$D,$E1605)))</f>
        <v>0</v>
      </c>
      <c r="M1605" s="12">
        <v>0</v>
      </c>
      <c r="N1605" s="15">
        <f t="shared" si="136"/>
        <v>6.25E-2</v>
      </c>
      <c r="O1605" s="21">
        <f t="shared" si="138"/>
        <v>0</v>
      </c>
      <c r="P1605" s="24">
        <v>540.68039999999996</v>
      </c>
      <c r="Q1605" s="18">
        <f t="shared" si="135"/>
        <v>0</v>
      </c>
      <c r="R1605" s="2">
        <v>1</v>
      </c>
      <c r="S1605" s="2">
        <v>120</v>
      </c>
      <c r="T1605" s="2" t="s">
        <v>4647</v>
      </c>
      <c r="U1605" s="28" t="str">
        <f>IF(G1605=0,"",_xlfn.MINIFS('PO Details'!$I:$I,'PO Details'!$D:$D,Planning!$B1605,'PO Details'!$L:$L,Planning!$E1605))</f>
        <v/>
      </c>
      <c r="V1605" s="29" t="s">
        <v>4641</v>
      </c>
      <c r="W1605" t="str">
        <f t="shared" si="137"/>
        <v/>
      </c>
      <c r="X1605" s="2">
        <v>120</v>
      </c>
    </row>
    <row r="1606" spans="1:24" x14ac:dyDescent="0.25">
      <c r="A1606" s="11" t="s">
        <v>4620</v>
      </c>
      <c r="B1606" s="22" t="s">
        <v>189</v>
      </c>
      <c r="C1606" s="22"/>
      <c r="D1606" s="22" t="s">
        <v>190</v>
      </c>
      <c r="E1606" s="31" t="s">
        <v>752</v>
      </c>
      <c r="F1606" s="12">
        <f>SUMIFS('Inventory Details'!$H:$H,'Inventory Details'!$B:$B,$B1606,'Inventory Details'!$E:$E,$E1606)</f>
        <v>1</v>
      </c>
      <c r="G1606" s="12">
        <f>SUMIFS('PO Details'!$H:$H,'PO Details'!$D:$D,Planning!$B1606,'PO Details'!$L:$L,$E1606)</f>
        <v>0</v>
      </c>
      <c r="H1606" s="12">
        <f>SUMIFS('SO Details'!$G:$G,'SO Details'!$D:$D,Planning!$B1606,'SO Details'!$K:$K,$E1606)</f>
        <v>0</v>
      </c>
      <c r="I1606" s="20">
        <f>IF(COUNTIFS($C:$C,B1606)&gt;1,SUMIFS('Sales Hx'!$Q:$Q,'Sales Hx'!$B:$B,_xlfn.XLOOKUP(B1606,C:C,B:B),'Sales Hx'!$D:$D,Planning!$E1606),SUMIFS('Sales Hx'!$Q:$Q,'Sales Hx'!$B:$B,Planning!$B1606,'Sales Hx'!$D:$D,Planning!$E1606))</f>
        <v>0</v>
      </c>
      <c r="J1606" s="16">
        <f>IF(COUNTIFS($C:$C,B1606)&gt;1,SUMIFS('Sales Hx'!$S:$S,'Sales Hx'!$B:$B,_xlfn.XLOOKUP(B1606,C:C,B:B),'Sales Hx'!$D:$D,E1606),SUMIFS('Sales Hx'!$S:$S,'Sales Hx'!$B:$B,$B1606,'Sales Hx'!$D:$D,$E1606))</f>
        <v>0</v>
      </c>
      <c r="K1606" s="16">
        <f t="shared" si="139"/>
        <v>0</v>
      </c>
      <c r="L1606" s="12">
        <f>IF(M1606&lt;&gt;"",M1606,IF(COUNTIFS($C:$C,B1606)&gt;1,SUMIFS('Sales Hx'!V:V,'Sales Hx'!$B:$B,_xlfn.XLOOKUP(B1606,C:C,B:B),'Sales Hx'!$D:$D,$E1606),SUMIFS('Sales Hx'!V:V,'Sales Hx'!$B:$B,$B1606,'Sales Hx'!$D:$D,$E1606)))</f>
        <v>0</v>
      </c>
      <c r="M1606" s="12">
        <v>0</v>
      </c>
      <c r="N1606" s="15">
        <f t="shared" si="136"/>
        <v>0</v>
      </c>
      <c r="O1606" s="21">
        <f t="shared" si="138"/>
        <v>0</v>
      </c>
      <c r="P1606" s="24">
        <v>540.68039999999996</v>
      </c>
      <c r="Q1606" s="18">
        <f t="shared" si="135"/>
        <v>0</v>
      </c>
      <c r="R1606" s="2">
        <v>1</v>
      </c>
      <c r="S1606" s="2">
        <v>120</v>
      </c>
      <c r="T1606" s="2" t="s">
        <v>4647</v>
      </c>
      <c r="U1606" s="28" t="str">
        <f>IF(G1606=0,"",_xlfn.MINIFS('PO Details'!$I:$I,'PO Details'!$D:$D,Planning!$B1606,'PO Details'!$L:$L,Planning!$E1606))</f>
        <v/>
      </c>
      <c r="V1606" s="29" t="s">
        <v>4641</v>
      </c>
      <c r="W1606" t="str">
        <f t="shared" si="137"/>
        <v/>
      </c>
      <c r="X1606" s="2">
        <v>120</v>
      </c>
    </row>
    <row r="1607" spans="1:24" x14ac:dyDescent="0.25">
      <c r="A1607" s="11" t="s">
        <v>4620</v>
      </c>
      <c r="B1607" s="22" t="s">
        <v>189</v>
      </c>
      <c r="C1607" s="22"/>
      <c r="D1607" s="22" t="s">
        <v>190</v>
      </c>
      <c r="E1607" s="31" t="s">
        <v>106</v>
      </c>
      <c r="F1607" s="12">
        <f>SUMIFS('Inventory Details'!$H:$H,'Inventory Details'!$B:$B,$B1607,'Inventory Details'!$E:$E,$E1607)</f>
        <v>7</v>
      </c>
      <c r="G1607" s="12">
        <f>SUMIFS('PO Details'!$H:$H,'PO Details'!$D:$D,Planning!$B1607,'PO Details'!$L:$L,$E1607)</f>
        <v>0</v>
      </c>
      <c r="H1607" s="12">
        <f>SUMIFS('SO Details'!$G:$G,'SO Details'!$D:$D,Planning!$B1607,'SO Details'!$K:$K,$E1607)</f>
        <v>0</v>
      </c>
      <c r="I1607" s="20">
        <f>IF(COUNTIFS($C:$C,B1607)&gt;1,SUMIFS('Sales Hx'!$Q:$Q,'Sales Hx'!$B:$B,_xlfn.XLOOKUP(B1607,C:C,B:B),'Sales Hx'!$D:$D,Planning!$E1607),SUMIFS('Sales Hx'!$Q:$Q,'Sales Hx'!$B:$B,Planning!$B1607,'Sales Hx'!$D:$D,Planning!$E1607))</f>
        <v>1.4</v>
      </c>
      <c r="J1607" s="16">
        <f>IF(COUNTIFS($C:$C,B1607)&gt;1,SUMIFS('Sales Hx'!$S:$S,'Sales Hx'!$B:$B,_xlfn.XLOOKUP(B1607,C:C,B:B),'Sales Hx'!$D:$D,E1607),SUMIFS('Sales Hx'!$S:$S,'Sales Hx'!$B:$B,$B1607,'Sales Hx'!$D:$D,$E1607))</f>
        <v>5.1315789473684217E-2</v>
      </c>
      <c r="K1607" s="16">
        <f t="shared" si="139"/>
        <v>5</v>
      </c>
      <c r="L1607" s="12">
        <f>IF(M1607&lt;&gt;"",M1607,IF(COUNTIFS($C:$C,B1607)&gt;1,SUMIFS('Sales Hx'!V:V,'Sales Hx'!$B:$B,_xlfn.XLOOKUP(B1607,C:C,B:B),'Sales Hx'!$D:$D,$E1607),SUMIFS('Sales Hx'!V:V,'Sales Hx'!$B:$B,$B1607,'Sales Hx'!$D:$D,$E1607)))</f>
        <v>0</v>
      </c>
      <c r="M1607" s="12">
        <v>0</v>
      </c>
      <c r="N1607" s="15">
        <f t="shared" si="136"/>
        <v>5.1315789473684217E-2</v>
      </c>
      <c r="O1607" s="21">
        <f t="shared" si="138"/>
        <v>0</v>
      </c>
      <c r="P1607" s="24">
        <v>540.68039999999996</v>
      </c>
      <c r="Q1607" s="18">
        <f t="shared" si="135"/>
        <v>0</v>
      </c>
      <c r="R1607" s="2">
        <v>1</v>
      </c>
      <c r="S1607" s="2">
        <v>120</v>
      </c>
      <c r="T1607" s="2" t="s">
        <v>4647</v>
      </c>
      <c r="U1607" s="28" t="str">
        <f>IF(G1607=0,"",_xlfn.MINIFS('PO Details'!$I:$I,'PO Details'!$D:$D,Planning!$B1607,'PO Details'!$L:$L,Planning!$E1607))</f>
        <v/>
      </c>
      <c r="V1607" s="29" t="s">
        <v>4641</v>
      </c>
      <c r="W1607" t="str">
        <f t="shared" si="137"/>
        <v>Max</v>
      </c>
      <c r="X1607" s="2">
        <v>120</v>
      </c>
    </row>
    <row r="1608" spans="1:24" x14ac:dyDescent="0.25">
      <c r="A1608" s="11" t="s">
        <v>4620</v>
      </c>
      <c r="B1608" s="22" t="s">
        <v>189</v>
      </c>
      <c r="C1608" s="22"/>
      <c r="D1608" s="22" t="s">
        <v>190</v>
      </c>
      <c r="E1608" s="31" t="s">
        <v>861</v>
      </c>
      <c r="F1608" s="12">
        <f>SUMIFS('Inventory Details'!$H:$H,'Inventory Details'!$B:$B,$B1608,'Inventory Details'!$E:$E,$E1608)</f>
        <v>0</v>
      </c>
      <c r="G1608" s="12">
        <f>SUMIFS('PO Details'!$H:$H,'PO Details'!$D:$D,Planning!$B1608,'PO Details'!$L:$L,$E1608)</f>
        <v>0</v>
      </c>
      <c r="H1608" s="12">
        <f>SUMIFS('SO Details'!$G:$G,'SO Details'!$D:$D,Planning!$B1608,'SO Details'!$K:$K,$E1608)</f>
        <v>1</v>
      </c>
      <c r="I1608" s="20">
        <f>IF(COUNTIFS($C:$C,B1608)&gt;1,SUMIFS('Sales Hx'!$Q:$Q,'Sales Hx'!$B:$B,_xlfn.XLOOKUP(B1608,C:C,B:B),'Sales Hx'!$D:$D,Planning!$E1608),SUMIFS('Sales Hx'!$Q:$Q,'Sales Hx'!$B:$B,Planning!$B1608,'Sales Hx'!$D:$D,Planning!$E1608))</f>
        <v>0</v>
      </c>
      <c r="J1608" s="16">
        <f>IF(COUNTIFS($C:$C,B1608)&gt;1,SUMIFS('Sales Hx'!$S:$S,'Sales Hx'!$B:$B,_xlfn.XLOOKUP(B1608,C:C,B:B),'Sales Hx'!$D:$D,E1608),SUMIFS('Sales Hx'!$S:$S,'Sales Hx'!$B:$B,$B1608,'Sales Hx'!$D:$D,$E1608))</f>
        <v>3.2894736842105261E-2</v>
      </c>
      <c r="K1608" s="16">
        <f t="shared" si="139"/>
        <v>0</v>
      </c>
      <c r="L1608" s="12">
        <f>IF(M1608&lt;&gt;"",M1608,IF(COUNTIFS($C:$C,B1608)&gt;1,SUMIFS('Sales Hx'!V:V,'Sales Hx'!$B:$B,_xlfn.XLOOKUP(B1608,C:C,B:B),'Sales Hx'!$D:$D,$E1608),SUMIFS('Sales Hx'!V:V,'Sales Hx'!$B:$B,$B1608,'Sales Hx'!$D:$D,$E1608)))</f>
        <v>0</v>
      </c>
      <c r="M1608" s="12">
        <v>0</v>
      </c>
      <c r="N1608" s="15">
        <f t="shared" si="136"/>
        <v>3.2894736842105261E-2</v>
      </c>
      <c r="O1608" s="21">
        <f t="shared" si="138"/>
        <v>5</v>
      </c>
      <c r="P1608" s="24">
        <v>540.68039999999996</v>
      </c>
      <c r="Q1608" s="18">
        <f t="shared" si="135"/>
        <v>2703.402</v>
      </c>
      <c r="R1608" s="2">
        <v>1</v>
      </c>
      <c r="S1608" s="2">
        <v>120</v>
      </c>
      <c r="T1608" s="2" t="s">
        <v>4647</v>
      </c>
      <c r="U1608" s="28" t="str">
        <f>IF(G1608=0,"",_xlfn.MINIFS('PO Details'!$I:$I,'PO Details'!$D:$D,Planning!$B1608,'PO Details'!$L:$L,Planning!$E1608))</f>
        <v/>
      </c>
      <c r="V1608" s="29" t="s">
        <v>4641</v>
      </c>
      <c r="W1608" t="str">
        <f t="shared" si="137"/>
        <v/>
      </c>
      <c r="X1608" s="2">
        <v>120</v>
      </c>
    </row>
    <row r="1609" spans="1:24" x14ac:dyDescent="0.25">
      <c r="A1609" s="11" t="s">
        <v>4620</v>
      </c>
      <c r="B1609" s="22" t="s">
        <v>1433</v>
      </c>
      <c r="C1609" s="22"/>
      <c r="D1609" s="22" t="s">
        <v>1434</v>
      </c>
      <c r="E1609" s="31" t="s">
        <v>109</v>
      </c>
      <c r="F1609" s="12">
        <f>SUMIFS('Inventory Details'!$H:$H,'Inventory Details'!$B:$B,$B1609,'Inventory Details'!$E:$E,$E1609)</f>
        <v>1</v>
      </c>
      <c r="G1609" s="12">
        <f>SUMIFS('PO Details'!$H:$H,'PO Details'!$D:$D,Planning!$B1609,'PO Details'!$L:$L,$E1609)</f>
        <v>3</v>
      </c>
      <c r="H1609" s="12">
        <f>SUMIFS('SO Details'!$G:$G,'SO Details'!$D:$D,Planning!$B1609,'SO Details'!$K:$K,$E1609)</f>
        <v>0</v>
      </c>
      <c r="I1609" s="20">
        <f>IF(COUNTIFS($C:$C,B1609)&gt;1,SUMIFS('Sales Hx'!$Q:$Q,'Sales Hx'!$B:$B,_xlfn.XLOOKUP(B1609,C:C,B:B),'Sales Hx'!$D:$D,Planning!$E1609),SUMIFS('Sales Hx'!$Q:$Q,'Sales Hx'!$B:$B,Planning!$B1609,'Sales Hx'!$D:$D,Planning!$E1609))</f>
        <v>0</v>
      </c>
      <c r="J1609" s="16">
        <f>IF(COUNTIFS($C:$C,B1609)&gt;1,SUMIFS('Sales Hx'!$S:$S,'Sales Hx'!$B:$B,_xlfn.XLOOKUP(B1609,C:C,B:B),'Sales Hx'!$D:$D,E1609),SUMIFS('Sales Hx'!$S:$S,'Sales Hx'!$B:$B,$B1609,'Sales Hx'!$D:$D,$E1609))</f>
        <v>3.8377192982456142E-2</v>
      </c>
      <c r="K1609" s="16">
        <f t="shared" si="139"/>
        <v>0</v>
      </c>
      <c r="L1609" s="12">
        <f>IF(M1609&lt;&gt;"",M1609,IF(COUNTIFS($C:$C,B1609)&gt;1,SUMIFS('Sales Hx'!V:V,'Sales Hx'!$B:$B,_xlfn.XLOOKUP(B1609,C:C,B:B),'Sales Hx'!$D:$D,$E1609),SUMIFS('Sales Hx'!V:V,'Sales Hx'!$B:$B,$B1609,'Sales Hx'!$D:$D,$E1609)))</f>
        <v>0</v>
      </c>
      <c r="M1609" s="12">
        <v>0</v>
      </c>
      <c r="N1609" s="15">
        <f t="shared" si="136"/>
        <v>3.8377192982456142E-2</v>
      </c>
      <c r="O1609" s="21">
        <f t="shared" si="138"/>
        <v>0</v>
      </c>
      <c r="P1609" s="24">
        <v>540.68039999999996</v>
      </c>
      <c r="Q1609" s="18">
        <f t="shared" ref="Q1609:Q1659" si="140">IFERROR(P1609*O1609,0)</f>
        <v>0</v>
      </c>
      <c r="R1609" s="2">
        <v>1</v>
      </c>
      <c r="S1609" s="2">
        <v>120</v>
      </c>
      <c r="T1609" s="2" t="s">
        <v>4647</v>
      </c>
      <c r="U1609" s="28">
        <f>IF(G1609=0,"",_xlfn.MINIFS('PO Details'!$I:$I,'PO Details'!$D:$D,Planning!$B1609,'PO Details'!$L:$L,Planning!$E1609))</f>
        <v>45432</v>
      </c>
      <c r="V1609" s="29" t="s">
        <v>4641</v>
      </c>
      <c r="W1609" t="str">
        <f t="shared" si="137"/>
        <v/>
      </c>
      <c r="X1609" s="2">
        <v>120</v>
      </c>
    </row>
    <row r="1610" spans="1:24" x14ac:dyDescent="0.25">
      <c r="A1610" s="11" t="s">
        <v>4620</v>
      </c>
      <c r="B1610" s="22" t="s">
        <v>1433</v>
      </c>
      <c r="C1610" s="22"/>
      <c r="D1610" s="22" t="s">
        <v>1434</v>
      </c>
      <c r="E1610" s="31" t="s">
        <v>106</v>
      </c>
      <c r="F1610" s="12">
        <f>SUMIFS('Inventory Details'!$H:$H,'Inventory Details'!$B:$B,$B1610,'Inventory Details'!$E:$E,$E1610)</f>
        <v>4</v>
      </c>
      <c r="G1610" s="12">
        <f>SUMIFS('PO Details'!$H:$H,'PO Details'!$D:$D,Planning!$B1610,'PO Details'!$L:$L,$E1610)</f>
        <v>7</v>
      </c>
      <c r="H1610" s="12">
        <f>SUMIFS('SO Details'!$G:$G,'SO Details'!$D:$D,Planning!$B1610,'SO Details'!$K:$K,$E1610)</f>
        <v>0</v>
      </c>
      <c r="I1610" s="20">
        <f>IF(COUNTIFS($C:$C,B1610)&gt;1,SUMIFS('Sales Hx'!$Q:$Q,'Sales Hx'!$B:$B,_xlfn.XLOOKUP(B1610,C:C,B:B),'Sales Hx'!$D:$D,Planning!$E1610),SUMIFS('Sales Hx'!$Q:$Q,'Sales Hx'!$B:$B,Planning!$B1610,'Sales Hx'!$D:$D,Planning!$E1610))</f>
        <v>0</v>
      </c>
      <c r="J1610" s="16">
        <f>IF(COUNTIFS($C:$C,B1610)&gt;1,SUMIFS('Sales Hx'!$S:$S,'Sales Hx'!$B:$B,_xlfn.XLOOKUP(B1610,C:C,B:B),'Sales Hx'!$D:$D,E1610),SUMIFS('Sales Hx'!$S:$S,'Sales Hx'!$B:$B,$B1610,'Sales Hx'!$D:$D,$E1610))</f>
        <v>8.9285714285714288E-2</v>
      </c>
      <c r="K1610" s="16">
        <f t="shared" si="139"/>
        <v>0</v>
      </c>
      <c r="L1610" s="12">
        <f>IF(M1610&lt;&gt;"",M1610,IF(COUNTIFS($C:$C,B1610)&gt;1,SUMIFS('Sales Hx'!V:V,'Sales Hx'!$B:$B,_xlfn.XLOOKUP(B1610,C:C,B:B),'Sales Hx'!$D:$D,$E1610),SUMIFS('Sales Hx'!V:V,'Sales Hx'!$B:$B,$B1610,'Sales Hx'!$D:$D,$E1610)))</f>
        <v>0</v>
      </c>
      <c r="M1610" s="12">
        <v>0</v>
      </c>
      <c r="N1610" s="15">
        <f t="shared" ref="N1610:N1660" si="141">IFERROR(_xlfn.IFNA(J1610*R1610+L1610,"No Sales Hx"),"No Sales HX")</f>
        <v>8.9285714285714288E-2</v>
      </c>
      <c r="O1610" s="21">
        <f t="shared" si="138"/>
        <v>0</v>
      </c>
      <c r="P1610" s="24">
        <v>540.68039999999996</v>
      </c>
      <c r="Q1610" s="18">
        <f t="shared" si="140"/>
        <v>0</v>
      </c>
      <c r="R1610" s="2">
        <v>1</v>
      </c>
      <c r="S1610" s="2">
        <v>120</v>
      </c>
      <c r="T1610" s="2" t="s">
        <v>4647</v>
      </c>
      <c r="U1610" s="28">
        <f>IF(G1610=0,"",_xlfn.MINIFS('PO Details'!$I:$I,'PO Details'!$D:$D,Planning!$B1610,'PO Details'!$L:$L,Planning!$E1610))</f>
        <v>45432</v>
      </c>
      <c r="V1610" s="29" t="s">
        <v>4641</v>
      </c>
      <c r="W1610" t="str">
        <f t="shared" si="137"/>
        <v/>
      </c>
      <c r="X1610" s="2">
        <v>120</v>
      </c>
    </row>
    <row r="1611" spans="1:24" x14ac:dyDescent="0.25">
      <c r="A1611" s="11" t="s">
        <v>4620</v>
      </c>
      <c r="B1611" s="22" t="s">
        <v>1433</v>
      </c>
      <c r="C1611" s="22"/>
      <c r="D1611" s="22" t="s">
        <v>1434</v>
      </c>
      <c r="E1611" s="31" t="s">
        <v>113</v>
      </c>
      <c r="F1611" s="12">
        <f>SUMIFS('Inventory Details'!$H:$H,'Inventory Details'!$B:$B,$B1611,'Inventory Details'!$E:$E,$E1611)</f>
        <v>0</v>
      </c>
      <c r="G1611" s="12">
        <f>SUMIFS('PO Details'!$H:$H,'PO Details'!$D:$D,Planning!$B1611,'PO Details'!$L:$L,$E1611)</f>
        <v>8</v>
      </c>
      <c r="H1611" s="12">
        <f>SUMIFS('SO Details'!$G:$G,'SO Details'!$D:$D,Planning!$B1611,'SO Details'!$K:$K,$E1611)</f>
        <v>0</v>
      </c>
      <c r="I1611" s="20">
        <f>IF(COUNTIFS($C:$C,B1611)&gt;1,SUMIFS('Sales Hx'!$Q:$Q,'Sales Hx'!$B:$B,_xlfn.XLOOKUP(B1611,C:C,B:B),'Sales Hx'!$D:$D,Planning!$E1611),SUMIFS('Sales Hx'!$Q:$Q,'Sales Hx'!$B:$B,Planning!$B1611,'Sales Hx'!$D:$D,Planning!$E1611))</f>
        <v>2.8</v>
      </c>
      <c r="J1611" s="16">
        <f>IF(COUNTIFS($C:$C,B1611)&gt;1,SUMIFS('Sales Hx'!$S:$S,'Sales Hx'!$B:$B,_xlfn.XLOOKUP(B1611,C:C,B:B),'Sales Hx'!$D:$D,E1611),SUMIFS('Sales Hx'!$S:$S,'Sales Hx'!$B:$B,$B1611,'Sales Hx'!$D:$D,$E1611))</f>
        <v>7.0175438596491224E-2</v>
      </c>
      <c r="K1611" s="16">
        <f t="shared" si="139"/>
        <v>2.8571428571428572</v>
      </c>
      <c r="L1611" s="12">
        <f>IF(M1611&lt;&gt;"",M1611,IF(COUNTIFS($C:$C,B1611)&gt;1,SUMIFS('Sales Hx'!V:V,'Sales Hx'!$B:$B,_xlfn.XLOOKUP(B1611,C:C,B:B),'Sales Hx'!$D:$D,$E1611),SUMIFS('Sales Hx'!V:V,'Sales Hx'!$B:$B,$B1611,'Sales Hx'!$D:$D,$E1611)))</f>
        <v>0</v>
      </c>
      <c r="M1611" s="12">
        <v>0</v>
      </c>
      <c r="N1611" s="15">
        <f t="shared" si="141"/>
        <v>7.0175438596491224E-2</v>
      </c>
      <c r="O1611" s="21">
        <f t="shared" si="138"/>
        <v>0</v>
      </c>
      <c r="P1611" s="24">
        <v>540.68039999999996</v>
      </c>
      <c r="Q1611" s="18">
        <f t="shared" si="140"/>
        <v>0</v>
      </c>
      <c r="R1611" s="2">
        <v>1</v>
      </c>
      <c r="S1611" s="2">
        <v>120</v>
      </c>
      <c r="T1611" s="2" t="s">
        <v>4647</v>
      </c>
      <c r="U1611" s="28">
        <f>IF(G1611=0,"",_xlfn.MINIFS('PO Details'!$I:$I,'PO Details'!$D:$D,Planning!$B1611,'PO Details'!$L:$L,Planning!$E1611))</f>
        <v>45432</v>
      </c>
      <c r="V1611" s="29" t="s">
        <v>4641</v>
      </c>
      <c r="W1611" t="str">
        <f t="shared" si="137"/>
        <v/>
      </c>
      <c r="X1611" s="2">
        <v>120</v>
      </c>
    </row>
    <row r="1612" spans="1:24" x14ac:dyDescent="0.25">
      <c r="A1612" s="11" t="s">
        <v>4620</v>
      </c>
      <c r="B1612" s="22" t="s">
        <v>1433</v>
      </c>
      <c r="C1612" s="22"/>
      <c r="D1612" s="22" t="s">
        <v>1434</v>
      </c>
      <c r="E1612" s="31" t="s">
        <v>820</v>
      </c>
      <c r="F1612" s="12">
        <f>SUMIFS('Inventory Details'!$H:$H,'Inventory Details'!$B:$B,$B1612,'Inventory Details'!$E:$E,$E1612)</f>
        <v>6</v>
      </c>
      <c r="G1612" s="12">
        <f>SUMIFS('PO Details'!$H:$H,'PO Details'!$D:$D,Planning!$B1612,'PO Details'!$L:$L,$E1612)</f>
        <v>0</v>
      </c>
      <c r="H1612" s="12">
        <f>SUMIFS('SO Details'!$G:$G,'SO Details'!$D:$D,Planning!$B1612,'SO Details'!$K:$K,$E1612)</f>
        <v>0</v>
      </c>
      <c r="I1612" s="20">
        <f>IF(COUNTIFS($C:$C,B1612)&gt;1,SUMIFS('Sales Hx'!$Q:$Q,'Sales Hx'!$B:$B,_xlfn.XLOOKUP(B1612,C:C,B:B),'Sales Hx'!$D:$D,Planning!$E1612),SUMIFS('Sales Hx'!$Q:$Q,'Sales Hx'!$B:$B,Planning!$B1612,'Sales Hx'!$D:$D,Planning!$E1612))</f>
        <v>0</v>
      </c>
      <c r="J1612" s="16">
        <f>IF(COUNTIFS($C:$C,B1612)&gt;1,SUMIFS('Sales Hx'!$S:$S,'Sales Hx'!$B:$B,_xlfn.XLOOKUP(B1612,C:C,B:B),'Sales Hx'!$D:$D,E1612),SUMIFS('Sales Hx'!$S:$S,'Sales Hx'!$B:$B,$B1612,'Sales Hx'!$D:$D,$E1612))</f>
        <v>0</v>
      </c>
      <c r="K1612" s="16">
        <f t="shared" si="139"/>
        <v>0</v>
      </c>
      <c r="L1612" s="12">
        <f>IF(M1612&lt;&gt;"",M1612,IF(COUNTIFS($C:$C,B1612)&gt;1,SUMIFS('Sales Hx'!V:V,'Sales Hx'!$B:$B,_xlfn.XLOOKUP(B1612,C:C,B:B),'Sales Hx'!$D:$D,$E1612),SUMIFS('Sales Hx'!V:V,'Sales Hx'!$B:$B,$B1612,'Sales Hx'!$D:$D,$E1612)))</f>
        <v>0</v>
      </c>
      <c r="M1612" s="12">
        <v>0</v>
      </c>
      <c r="N1612" s="15">
        <f t="shared" si="141"/>
        <v>0</v>
      </c>
      <c r="O1612" s="21">
        <f t="shared" si="138"/>
        <v>0</v>
      </c>
      <c r="P1612" s="24">
        <v>540.68039999999996</v>
      </c>
      <c r="Q1612" s="18">
        <f t="shared" si="140"/>
        <v>0</v>
      </c>
      <c r="R1612" s="2">
        <v>1</v>
      </c>
      <c r="S1612" s="2">
        <v>120</v>
      </c>
      <c r="T1612" s="2" t="s">
        <v>4647</v>
      </c>
      <c r="U1612" s="28" t="str">
        <f>IF(G1612=0,"",_xlfn.MINIFS('PO Details'!$I:$I,'PO Details'!$D:$D,Planning!$B1612,'PO Details'!$L:$L,Planning!$E1612))</f>
        <v/>
      </c>
      <c r="V1612" s="29" t="s">
        <v>4641</v>
      </c>
      <c r="W1612" t="str">
        <f t="shared" si="137"/>
        <v/>
      </c>
      <c r="X1612" s="2">
        <v>120</v>
      </c>
    </row>
    <row r="1613" spans="1:24" x14ac:dyDescent="0.25">
      <c r="A1613" s="11" t="s">
        <v>4620</v>
      </c>
      <c r="B1613" s="22" t="s">
        <v>1433</v>
      </c>
      <c r="C1613" s="22"/>
      <c r="D1613" s="22" t="s">
        <v>1434</v>
      </c>
      <c r="E1613" s="31" t="s">
        <v>108</v>
      </c>
      <c r="F1613" s="12">
        <f>SUMIFS('Inventory Details'!$H:$H,'Inventory Details'!$B:$B,$B1613,'Inventory Details'!$E:$E,$E1613)</f>
        <v>0</v>
      </c>
      <c r="G1613" s="12">
        <f>SUMIFS('PO Details'!$H:$H,'PO Details'!$D:$D,Planning!$B1613,'PO Details'!$L:$L,$E1613)</f>
        <v>0</v>
      </c>
      <c r="H1613" s="12">
        <f>SUMIFS('SO Details'!$G:$G,'SO Details'!$D:$D,Planning!$B1613,'SO Details'!$K:$K,$E1613)</f>
        <v>0</v>
      </c>
      <c r="I1613" s="20">
        <f>IF(COUNTIFS($C:$C,B1613)&gt;1,SUMIFS('Sales Hx'!$Q:$Q,'Sales Hx'!$B:$B,_xlfn.XLOOKUP(B1613,C:C,B:B),'Sales Hx'!$D:$D,Planning!$E1613),SUMIFS('Sales Hx'!$Q:$Q,'Sales Hx'!$B:$B,Planning!$B1613,'Sales Hx'!$D:$D,Planning!$E1613))</f>
        <v>1.4</v>
      </c>
      <c r="J1613" s="16">
        <f>IF(COUNTIFS($C:$C,B1613)&gt;1,SUMIFS('Sales Hx'!$S:$S,'Sales Hx'!$B:$B,_xlfn.XLOOKUP(B1613,C:C,B:B),'Sales Hx'!$D:$D,E1613),SUMIFS('Sales Hx'!$S:$S,'Sales Hx'!$B:$B,$B1613,'Sales Hx'!$D:$D,$E1613))</f>
        <v>4.6052631578947366E-2</v>
      </c>
      <c r="K1613" s="16">
        <f t="shared" si="139"/>
        <v>0</v>
      </c>
      <c r="L1613" s="12">
        <f>IF(M1613&lt;&gt;"",M1613,IF(COUNTIFS($C:$C,B1613)&gt;1,SUMIFS('Sales Hx'!V:V,'Sales Hx'!$B:$B,_xlfn.XLOOKUP(B1613,C:C,B:B),'Sales Hx'!$D:$D,$E1613),SUMIFS('Sales Hx'!V:V,'Sales Hx'!$B:$B,$B1613,'Sales Hx'!$D:$D,$E1613)))</f>
        <v>0</v>
      </c>
      <c r="M1613" s="12">
        <v>0</v>
      </c>
      <c r="N1613" s="15">
        <f t="shared" si="141"/>
        <v>4.6052631578947366E-2</v>
      </c>
      <c r="O1613" s="21">
        <f t="shared" si="138"/>
        <v>6</v>
      </c>
      <c r="P1613" s="24">
        <v>540.68039999999996</v>
      </c>
      <c r="Q1613" s="18">
        <f t="shared" si="140"/>
        <v>3244.0823999999998</v>
      </c>
      <c r="R1613" s="2">
        <v>1</v>
      </c>
      <c r="S1613" s="2">
        <v>120</v>
      </c>
      <c r="T1613" s="2" t="s">
        <v>4647</v>
      </c>
      <c r="U1613" s="28" t="str">
        <f>IF(G1613=0,"",_xlfn.MINIFS('PO Details'!$I:$I,'PO Details'!$D:$D,Planning!$B1613,'PO Details'!$L:$L,Planning!$E1613))</f>
        <v/>
      </c>
      <c r="V1613" s="29" t="s">
        <v>4641</v>
      </c>
      <c r="W1613" t="str">
        <f t="shared" si="137"/>
        <v/>
      </c>
      <c r="X1613" s="2">
        <v>120</v>
      </c>
    </row>
    <row r="1614" spans="1:24" x14ac:dyDescent="0.25">
      <c r="A1614" s="11" t="s">
        <v>4620</v>
      </c>
      <c r="B1614" s="22" t="s">
        <v>1433</v>
      </c>
      <c r="C1614" s="22"/>
      <c r="D1614" s="22" t="s">
        <v>1434</v>
      </c>
      <c r="E1614" s="31" t="s">
        <v>4746</v>
      </c>
      <c r="F1614" s="12">
        <f>SUMIFS('Inventory Details'!$H:$H,'Inventory Details'!$B:$B,$B1614,'Inventory Details'!$E:$E,$E1614)</f>
        <v>22</v>
      </c>
      <c r="G1614" s="12">
        <f>SUMIFS('PO Details'!$H:$H,'PO Details'!$D:$D,Planning!$B1614,'PO Details'!$L:$L,$E1614)</f>
        <v>0</v>
      </c>
      <c r="H1614" s="12">
        <f>SUMIFS('SO Details'!$G:$G,'SO Details'!$D:$D,Planning!$B1614,'SO Details'!$K:$K,$E1614)</f>
        <v>0</v>
      </c>
      <c r="I1614" s="20">
        <f>IF(COUNTIFS($C:$C,B1614)&gt;1,SUMIFS('Sales Hx'!$Q:$Q,'Sales Hx'!$B:$B,_xlfn.XLOOKUP(B1614,C:C,B:B),'Sales Hx'!$D:$D,Planning!$E1614),SUMIFS('Sales Hx'!$Q:$Q,'Sales Hx'!$B:$B,Planning!$B1614,'Sales Hx'!$D:$D,Planning!$E1614))</f>
        <v>2.8</v>
      </c>
      <c r="J1614" s="16">
        <f>IF(COUNTIFS($C:$C,B1614)&gt;1,SUMIFS('Sales Hx'!$S:$S,'Sales Hx'!$B:$B,_xlfn.XLOOKUP(B1614,C:C,B:B),'Sales Hx'!$D:$D,E1614),SUMIFS('Sales Hx'!$S:$S,'Sales Hx'!$B:$B,$B1614,'Sales Hx'!$D:$D,$E1614))</f>
        <v>0.12500000000000003</v>
      </c>
      <c r="K1614" s="16">
        <f t="shared" si="139"/>
        <v>7.8571428571428577</v>
      </c>
      <c r="L1614" s="12">
        <f>IF(M1614&lt;&gt;"",M1614,IF(COUNTIFS($C:$C,B1614)&gt;1,SUMIFS('Sales Hx'!V:V,'Sales Hx'!$B:$B,_xlfn.XLOOKUP(B1614,C:C,B:B),'Sales Hx'!$D:$D,$E1614),SUMIFS('Sales Hx'!V:V,'Sales Hx'!$B:$B,$B1614,'Sales Hx'!$D:$D,$E1614)))</f>
        <v>0</v>
      </c>
      <c r="M1614" s="12">
        <v>0</v>
      </c>
      <c r="N1614" s="15">
        <f t="shared" si="141"/>
        <v>0.12500000000000003</v>
      </c>
      <c r="O1614" s="21">
        <f t="shared" si="138"/>
        <v>0</v>
      </c>
      <c r="P1614" s="24">
        <v>540.68039999999996</v>
      </c>
      <c r="Q1614" s="18">
        <f t="shared" si="140"/>
        <v>0</v>
      </c>
      <c r="R1614" s="2">
        <v>1</v>
      </c>
      <c r="S1614" s="2">
        <v>120</v>
      </c>
      <c r="T1614" s="2" t="s">
        <v>4647</v>
      </c>
      <c r="U1614" s="28" t="str">
        <f>IF(G1614=0,"",_xlfn.MINIFS('PO Details'!$I:$I,'PO Details'!$D:$D,Planning!$B1614,'PO Details'!$L:$L,Planning!$E1614))</f>
        <v/>
      </c>
      <c r="V1614" s="29" t="s">
        <v>4641</v>
      </c>
      <c r="W1614" t="str">
        <f t="shared" si="137"/>
        <v>Max</v>
      </c>
      <c r="X1614" s="2">
        <v>120</v>
      </c>
    </row>
    <row r="1615" spans="1:24" x14ac:dyDescent="0.25">
      <c r="A1615" s="11"/>
      <c r="B1615" s="22" t="s">
        <v>5626</v>
      </c>
      <c r="C1615" s="22"/>
      <c r="D1615" s="22"/>
      <c r="E1615" s="31" t="s">
        <v>109</v>
      </c>
      <c r="F1615" s="12">
        <f>SUMIFS('Inventory Details'!$H:$H,'Inventory Details'!$B:$B,$B1615,'Inventory Details'!$E:$E,$E1615)</f>
        <v>0</v>
      </c>
      <c r="G1615" s="12">
        <f>SUMIFS('PO Details'!$H:$H,'PO Details'!$D:$D,Planning!$B1615,'PO Details'!$L:$L,$E1615)</f>
        <v>0</v>
      </c>
      <c r="H1615" s="12">
        <f>SUMIFS('SO Details'!$G:$G,'SO Details'!$D:$D,Planning!$B1615,'SO Details'!$K:$K,$E1615)</f>
        <v>0</v>
      </c>
      <c r="I1615" s="20">
        <f>IF(COUNTIFS($C:$C,B1615)&gt;1,SUMIFS('Sales Hx'!$Q:$Q,'Sales Hx'!$B:$B,_xlfn.XLOOKUP(B1615,C:C,B:B),'Sales Hx'!$D:$D,Planning!$E1615),SUMIFS('Sales Hx'!$Q:$Q,'Sales Hx'!$B:$B,Planning!$B1615,'Sales Hx'!$D:$D,Planning!$E1615))</f>
        <v>0</v>
      </c>
      <c r="J1615" s="16">
        <f>IF(COUNTIFS($C:$C,B1615)&gt;1,SUMIFS('Sales Hx'!$S:$S,'Sales Hx'!$B:$B,_xlfn.XLOOKUP(B1615,C:C,B:B),'Sales Hx'!$D:$D,E1615),SUMIFS('Sales Hx'!$S:$S,'Sales Hx'!$B:$B,$B1615,'Sales Hx'!$D:$D,$E1615))</f>
        <v>3.2894736842105261E-2</v>
      </c>
      <c r="K1615" s="16">
        <f t="shared" si="139"/>
        <v>0</v>
      </c>
      <c r="L1615" s="12">
        <f>IF(M1615&lt;&gt;"",M1615,IF(COUNTIFS($C:$C,B1615)&gt;1,SUMIFS('Sales Hx'!V:V,'Sales Hx'!$B:$B,_xlfn.XLOOKUP(B1615,C:C,B:B),'Sales Hx'!$D:$D,$E1615),SUMIFS('Sales Hx'!V:V,'Sales Hx'!$B:$B,$B1615,'Sales Hx'!$D:$D,$E1615)))</f>
        <v>0</v>
      </c>
      <c r="M1615" s="12">
        <v>0</v>
      </c>
      <c r="N1615" s="15">
        <f t="shared" si="141"/>
        <v>3.2894736842105261E-2</v>
      </c>
      <c r="O1615" s="21">
        <f t="shared" si="138"/>
        <v>3</v>
      </c>
      <c r="P1615" s="24">
        <v>0</v>
      </c>
      <c r="Q1615" s="18">
        <f t="shared" si="140"/>
        <v>0</v>
      </c>
      <c r="R1615" s="2">
        <v>1</v>
      </c>
      <c r="S1615" s="2">
        <v>90</v>
      </c>
      <c r="T1615" s="2" t="s">
        <v>4647</v>
      </c>
      <c r="U1615" s="28" t="str">
        <f>IF(G1615=0,"",_xlfn.MINIFS('PO Details'!$I:$I,'PO Details'!$D:$D,Planning!$B1615,'PO Details'!$L:$L,Planning!$E1615))</f>
        <v/>
      </c>
      <c r="V1615" s="29" t="s">
        <v>4640</v>
      </c>
      <c r="W1615" t="str">
        <f t="shared" si="137"/>
        <v>Max</v>
      </c>
      <c r="X1615" s="2">
        <v>120</v>
      </c>
    </row>
    <row r="1616" spans="1:24" x14ac:dyDescent="0.25">
      <c r="A1616" s="11"/>
      <c r="B1616" s="22" t="s">
        <v>5653</v>
      </c>
      <c r="C1616" s="22"/>
      <c r="D1616" s="22"/>
      <c r="E1616" s="31" t="s">
        <v>109</v>
      </c>
      <c r="F1616" s="12">
        <f>SUMIFS('Inventory Details'!$H:$H,'Inventory Details'!$B:$B,$B1616,'Inventory Details'!$E:$E,$E1616)</f>
        <v>0</v>
      </c>
      <c r="G1616" s="12">
        <f>SUMIFS('PO Details'!$H:$H,'PO Details'!$D:$D,Planning!$B1616,'PO Details'!$L:$L,$E1616)</f>
        <v>0</v>
      </c>
      <c r="H1616" s="12">
        <f>SUMIFS('SO Details'!$G:$G,'SO Details'!$D:$D,Planning!$B1616,'SO Details'!$K:$K,$E1616)</f>
        <v>0</v>
      </c>
      <c r="I1616" s="20">
        <f>IF(COUNTIFS($C:$C,B1616)&gt;1,SUMIFS('Sales Hx'!$Q:$Q,'Sales Hx'!$B:$B,_xlfn.XLOOKUP(B1616,C:C,B:B),'Sales Hx'!$D:$D,Planning!$E1616),SUMIFS('Sales Hx'!$Q:$Q,'Sales Hx'!$B:$B,Planning!$B1616,'Sales Hx'!$D:$D,Planning!$E1616))</f>
        <v>0</v>
      </c>
      <c r="J1616" s="16">
        <f>IF(COUNTIFS($C:$C,B1616)&gt;1,SUMIFS('Sales Hx'!$S:$S,'Sales Hx'!$B:$B,_xlfn.XLOOKUP(B1616,C:C,B:B),'Sales Hx'!$D:$D,E1616),SUMIFS('Sales Hx'!$S:$S,'Sales Hx'!$B:$B,$B1616,'Sales Hx'!$D:$D,$E1616))</f>
        <v>3.2894736842105261E-2</v>
      </c>
      <c r="K1616" s="16">
        <f t="shared" si="139"/>
        <v>0</v>
      </c>
      <c r="L1616" s="12">
        <f>IF(M1616&lt;&gt;"",M1616,IF(COUNTIFS($C:$C,B1616)&gt;1,SUMIFS('Sales Hx'!V:V,'Sales Hx'!$B:$B,_xlfn.XLOOKUP(B1616,C:C,B:B),'Sales Hx'!$D:$D,$E1616),SUMIFS('Sales Hx'!V:V,'Sales Hx'!$B:$B,$B1616,'Sales Hx'!$D:$D,$E1616)))</f>
        <v>0</v>
      </c>
      <c r="M1616" s="12">
        <v>0</v>
      </c>
      <c r="N1616" s="15">
        <f t="shared" si="141"/>
        <v>3.2894736842105261E-2</v>
      </c>
      <c r="O1616" s="21">
        <f t="shared" si="138"/>
        <v>3</v>
      </c>
      <c r="P1616" s="24">
        <v>0</v>
      </c>
      <c r="Q1616" s="18">
        <f t="shared" si="140"/>
        <v>0</v>
      </c>
      <c r="R1616" s="2">
        <v>1</v>
      </c>
      <c r="S1616" s="2">
        <v>90</v>
      </c>
      <c r="T1616" s="2" t="s">
        <v>4647</v>
      </c>
      <c r="U1616" s="28" t="str">
        <f>IF(G1616=0,"",_xlfn.MINIFS('PO Details'!$I:$I,'PO Details'!$D:$D,Planning!$B1616,'PO Details'!$L:$L,Planning!$E1616))</f>
        <v/>
      </c>
      <c r="V1616" s="29" t="s">
        <v>4640</v>
      </c>
      <c r="W1616" t="str">
        <f t="shared" si="137"/>
        <v>Max</v>
      </c>
      <c r="X1616" s="2">
        <v>120</v>
      </c>
    </row>
    <row r="1617" spans="1:24" x14ac:dyDescent="0.25">
      <c r="A1617" s="11"/>
      <c r="B1617" s="22" t="s">
        <v>4981</v>
      </c>
      <c r="C1617" s="22"/>
      <c r="D1617" s="22" t="s">
        <v>4982</v>
      </c>
      <c r="E1617" s="31" t="s">
        <v>861</v>
      </c>
      <c r="F1617" s="12">
        <f>SUMIFS('Inventory Details'!$H:$H,'Inventory Details'!$B:$B,$B1617,'Inventory Details'!$E:$E,$E1617)</f>
        <v>2</v>
      </c>
      <c r="G1617" s="12">
        <f>SUMIFS('PO Details'!$H:$H,'PO Details'!$D:$D,Planning!$B1617,'PO Details'!$L:$L,$E1617)</f>
        <v>0</v>
      </c>
      <c r="H1617" s="12">
        <f>SUMIFS('SO Details'!$G:$G,'SO Details'!$D:$D,Planning!$B1617,'SO Details'!$K:$K,$E1617)</f>
        <v>0</v>
      </c>
      <c r="I1617" s="20">
        <f>IF(COUNTIFS($C:$C,B1617)&gt;1,SUMIFS('Sales Hx'!$Q:$Q,'Sales Hx'!$B:$B,_xlfn.XLOOKUP(B1617,C:C,B:B),'Sales Hx'!$D:$D,Planning!$E1617),SUMIFS('Sales Hx'!$Q:$Q,'Sales Hx'!$B:$B,Planning!$B1617,'Sales Hx'!$D:$D,Planning!$E1617))</f>
        <v>0</v>
      </c>
      <c r="J1617" s="16">
        <f>IF(COUNTIFS($C:$C,B1617)&gt;1,SUMIFS('Sales Hx'!$S:$S,'Sales Hx'!$B:$B,_xlfn.XLOOKUP(B1617,C:C,B:B),'Sales Hx'!$D:$D,E1617),SUMIFS('Sales Hx'!$S:$S,'Sales Hx'!$B:$B,$B1617,'Sales Hx'!$D:$D,$E1617))</f>
        <v>0</v>
      </c>
      <c r="K1617" s="16">
        <f t="shared" si="139"/>
        <v>0</v>
      </c>
      <c r="L1617" s="12">
        <f>IF(M1617&lt;&gt;"",M1617,IF(COUNTIFS($C:$C,B1617)&gt;1,SUMIFS('Sales Hx'!V:V,'Sales Hx'!$B:$B,_xlfn.XLOOKUP(B1617,C:C,B:B),'Sales Hx'!$D:$D,$E1617),SUMIFS('Sales Hx'!V:V,'Sales Hx'!$B:$B,$B1617,'Sales Hx'!$D:$D,$E1617)))</f>
        <v>0</v>
      </c>
      <c r="M1617" s="12">
        <v>0</v>
      </c>
      <c r="N1617" s="15">
        <f t="shared" si="141"/>
        <v>0</v>
      </c>
      <c r="O1617" s="21">
        <f t="shared" si="138"/>
        <v>0</v>
      </c>
      <c r="P1617" s="24">
        <v>46.75</v>
      </c>
      <c r="Q1617" s="18">
        <f t="shared" si="140"/>
        <v>0</v>
      </c>
      <c r="R1617" s="2">
        <v>1</v>
      </c>
      <c r="S1617" s="2">
        <v>90</v>
      </c>
      <c r="T1617" s="2" t="s">
        <v>4647</v>
      </c>
      <c r="U1617" s="28" t="str">
        <f>IF(G1617=0,"",_xlfn.MINIFS('PO Details'!$I:$I,'PO Details'!$D:$D,Planning!$B1617,'PO Details'!$L:$L,Planning!$E1617))</f>
        <v/>
      </c>
      <c r="V1617" s="29" t="s">
        <v>4640</v>
      </c>
      <c r="W1617" t="str">
        <f t="shared" si="137"/>
        <v>Max</v>
      </c>
      <c r="X1617" s="2">
        <v>120</v>
      </c>
    </row>
    <row r="1618" spans="1:24" x14ac:dyDescent="0.25">
      <c r="A1618" s="11"/>
      <c r="B1618" s="22" t="s">
        <v>4984</v>
      </c>
      <c r="C1618" s="22"/>
      <c r="D1618" s="22" t="s">
        <v>4985</v>
      </c>
      <c r="E1618" s="31" t="s">
        <v>861</v>
      </c>
      <c r="F1618" s="12">
        <f>SUMIFS('Inventory Details'!$H:$H,'Inventory Details'!$B:$B,$B1618,'Inventory Details'!$E:$E,$E1618)</f>
        <v>1</v>
      </c>
      <c r="G1618" s="12">
        <f>SUMIFS('PO Details'!$H:$H,'PO Details'!$D:$D,Planning!$B1618,'PO Details'!$L:$L,$E1618)</f>
        <v>0</v>
      </c>
      <c r="H1618" s="12">
        <f>SUMIFS('SO Details'!$G:$G,'SO Details'!$D:$D,Planning!$B1618,'SO Details'!$K:$K,$E1618)</f>
        <v>0</v>
      </c>
      <c r="I1618" s="20">
        <f>IF(COUNTIFS($C:$C,B1618)&gt;1,SUMIFS('Sales Hx'!$Q:$Q,'Sales Hx'!$B:$B,_xlfn.XLOOKUP(B1618,C:C,B:B),'Sales Hx'!$D:$D,Planning!$E1618),SUMIFS('Sales Hx'!$Q:$Q,'Sales Hx'!$B:$B,Planning!$B1618,'Sales Hx'!$D:$D,Planning!$E1618))</f>
        <v>0</v>
      </c>
      <c r="J1618" s="16">
        <f>IF(COUNTIFS($C:$C,B1618)&gt;1,SUMIFS('Sales Hx'!$S:$S,'Sales Hx'!$B:$B,_xlfn.XLOOKUP(B1618,C:C,B:B),'Sales Hx'!$D:$D,E1618),SUMIFS('Sales Hx'!$S:$S,'Sales Hx'!$B:$B,$B1618,'Sales Hx'!$D:$D,$E1618))</f>
        <v>0</v>
      </c>
      <c r="K1618" s="16">
        <f t="shared" si="139"/>
        <v>0</v>
      </c>
      <c r="L1618" s="12">
        <f>IF(M1618&lt;&gt;"",M1618,IF(COUNTIFS($C:$C,B1618)&gt;1,SUMIFS('Sales Hx'!V:V,'Sales Hx'!$B:$B,_xlfn.XLOOKUP(B1618,C:C,B:B),'Sales Hx'!$D:$D,$E1618),SUMIFS('Sales Hx'!V:V,'Sales Hx'!$B:$B,$B1618,'Sales Hx'!$D:$D,$E1618)))</f>
        <v>0</v>
      </c>
      <c r="M1618" s="12">
        <v>0</v>
      </c>
      <c r="N1618" s="15">
        <f t="shared" si="141"/>
        <v>0</v>
      </c>
      <c r="O1618" s="21">
        <f t="shared" si="138"/>
        <v>0</v>
      </c>
      <c r="P1618" s="24">
        <v>46.75</v>
      </c>
      <c r="Q1618" s="18">
        <f t="shared" si="140"/>
        <v>0</v>
      </c>
      <c r="R1618" s="2">
        <v>1</v>
      </c>
      <c r="S1618" s="2">
        <v>90</v>
      </c>
      <c r="T1618" s="2" t="s">
        <v>4647</v>
      </c>
      <c r="U1618" s="28" t="str">
        <f>IF(G1618=0,"",_xlfn.MINIFS('PO Details'!$I:$I,'PO Details'!$D:$D,Planning!$B1618,'PO Details'!$L:$L,Planning!$E1618))</f>
        <v/>
      </c>
      <c r="V1618" s="29" t="s">
        <v>4640</v>
      </c>
      <c r="W1618" t="str">
        <f t="shared" si="137"/>
        <v>Max</v>
      </c>
      <c r="X1618" s="2">
        <v>120</v>
      </c>
    </row>
    <row r="1619" spans="1:24" x14ac:dyDescent="0.25">
      <c r="A1619" s="11"/>
      <c r="B1619" s="22" t="s">
        <v>4987</v>
      </c>
      <c r="C1619" s="22"/>
      <c r="D1619" s="22" t="s">
        <v>4988</v>
      </c>
      <c r="E1619" s="31" t="s">
        <v>861</v>
      </c>
      <c r="F1619" s="12">
        <f>SUMIFS('Inventory Details'!$H:$H,'Inventory Details'!$B:$B,$B1619,'Inventory Details'!$E:$E,$E1619)</f>
        <v>1</v>
      </c>
      <c r="G1619" s="12">
        <f>SUMIFS('PO Details'!$H:$H,'PO Details'!$D:$D,Planning!$B1619,'PO Details'!$L:$L,$E1619)</f>
        <v>0</v>
      </c>
      <c r="H1619" s="12">
        <f>SUMIFS('SO Details'!$G:$G,'SO Details'!$D:$D,Planning!$B1619,'SO Details'!$K:$K,$E1619)</f>
        <v>0</v>
      </c>
      <c r="I1619" s="20">
        <f>IF(COUNTIFS($C:$C,B1619)&gt;1,SUMIFS('Sales Hx'!$Q:$Q,'Sales Hx'!$B:$B,_xlfn.XLOOKUP(B1619,C:C,B:B),'Sales Hx'!$D:$D,Planning!$E1619),SUMIFS('Sales Hx'!$Q:$Q,'Sales Hx'!$B:$B,Planning!$B1619,'Sales Hx'!$D:$D,Planning!$E1619))</f>
        <v>0</v>
      </c>
      <c r="J1619" s="16">
        <f>IF(COUNTIFS($C:$C,B1619)&gt;1,SUMIFS('Sales Hx'!$S:$S,'Sales Hx'!$B:$B,_xlfn.XLOOKUP(B1619,C:C,B:B),'Sales Hx'!$D:$D,E1619),SUMIFS('Sales Hx'!$S:$S,'Sales Hx'!$B:$B,$B1619,'Sales Hx'!$D:$D,$E1619))</f>
        <v>0</v>
      </c>
      <c r="K1619" s="16">
        <f t="shared" si="139"/>
        <v>0</v>
      </c>
      <c r="L1619" s="12">
        <f>IF(M1619&lt;&gt;"",M1619,IF(COUNTIFS($C:$C,B1619)&gt;1,SUMIFS('Sales Hx'!V:V,'Sales Hx'!$B:$B,_xlfn.XLOOKUP(B1619,C:C,B:B),'Sales Hx'!$D:$D,$E1619),SUMIFS('Sales Hx'!V:V,'Sales Hx'!$B:$B,$B1619,'Sales Hx'!$D:$D,$E1619)))</f>
        <v>0</v>
      </c>
      <c r="M1619" s="12">
        <v>0</v>
      </c>
      <c r="N1619" s="15">
        <f t="shared" si="141"/>
        <v>0</v>
      </c>
      <c r="O1619" s="21">
        <f t="shared" si="138"/>
        <v>0</v>
      </c>
      <c r="P1619" s="24">
        <v>46.75</v>
      </c>
      <c r="Q1619" s="18">
        <f t="shared" si="140"/>
        <v>0</v>
      </c>
      <c r="R1619" s="2">
        <v>1</v>
      </c>
      <c r="S1619" s="2">
        <v>90</v>
      </c>
      <c r="T1619" s="2" t="s">
        <v>4647</v>
      </c>
      <c r="U1619" s="28" t="str">
        <f>IF(G1619=0,"",_xlfn.MINIFS('PO Details'!$I:$I,'PO Details'!$D:$D,Planning!$B1619,'PO Details'!$L:$L,Planning!$E1619))</f>
        <v/>
      </c>
      <c r="V1619" s="29" t="s">
        <v>4640</v>
      </c>
      <c r="W1619" t="str">
        <f t="shared" si="137"/>
        <v>Max</v>
      </c>
      <c r="X1619" s="2">
        <v>120</v>
      </c>
    </row>
    <row r="1620" spans="1:24" x14ac:dyDescent="0.25">
      <c r="A1620" s="11"/>
      <c r="B1620" s="22" t="s">
        <v>4990</v>
      </c>
      <c r="C1620" s="22"/>
      <c r="D1620" s="22" t="s">
        <v>4991</v>
      </c>
      <c r="E1620" s="31" t="s">
        <v>861</v>
      </c>
      <c r="F1620" s="12">
        <f>SUMIFS('Inventory Details'!$H:$H,'Inventory Details'!$B:$B,$B1620,'Inventory Details'!$E:$E,$E1620)</f>
        <v>1</v>
      </c>
      <c r="G1620" s="12">
        <f>SUMIFS('PO Details'!$H:$H,'PO Details'!$D:$D,Planning!$B1620,'PO Details'!$L:$L,$E1620)</f>
        <v>0</v>
      </c>
      <c r="H1620" s="12">
        <f>SUMIFS('SO Details'!$G:$G,'SO Details'!$D:$D,Planning!$B1620,'SO Details'!$K:$K,$E1620)</f>
        <v>0</v>
      </c>
      <c r="I1620" s="20">
        <f>IF(COUNTIFS($C:$C,B1620)&gt;1,SUMIFS('Sales Hx'!$Q:$Q,'Sales Hx'!$B:$B,_xlfn.XLOOKUP(B1620,C:C,B:B),'Sales Hx'!$D:$D,Planning!$E1620),SUMIFS('Sales Hx'!$Q:$Q,'Sales Hx'!$B:$B,Planning!$B1620,'Sales Hx'!$D:$D,Planning!$E1620))</f>
        <v>0</v>
      </c>
      <c r="J1620" s="16">
        <f>IF(COUNTIFS($C:$C,B1620)&gt;1,SUMIFS('Sales Hx'!$S:$S,'Sales Hx'!$B:$B,_xlfn.XLOOKUP(B1620,C:C,B:B),'Sales Hx'!$D:$D,E1620),SUMIFS('Sales Hx'!$S:$S,'Sales Hx'!$B:$B,$B1620,'Sales Hx'!$D:$D,$E1620))</f>
        <v>0</v>
      </c>
      <c r="K1620" s="16">
        <f t="shared" si="139"/>
        <v>0</v>
      </c>
      <c r="L1620" s="12">
        <f>IF(M1620&lt;&gt;"",M1620,IF(COUNTIFS($C:$C,B1620)&gt;1,SUMIFS('Sales Hx'!V:V,'Sales Hx'!$B:$B,_xlfn.XLOOKUP(B1620,C:C,B:B),'Sales Hx'!$D:$D,$E1620),SUMIFS('Sales Hx'!V:V,'Sales Hx'!$B:$B,$B1620,'Sales Hx'!$D:$D,$E1620)))</f>
        <v>0</v>
      </c>
      <c r="M1620" s="12">
        <v>0</v>
      </c>
      <c r="N1620" s="15">
        <f t="shared" si="141"/>
        <v>0</v>
      </c>
      <c r="O1620" s="21">
        <f t="shared" si="138"/>
        <v>0</v>
      </c>
      <c r="P1620" s="24">
        <v>46.75</v>
      </c>
      <c r="Q1620" s="18">
        <f t="shared" si="140"/>
        <v>0</v>
      </c>
      <c r="R1620" s="2">
        <v>1</v>
      </c>
      <c r="S1620" s="2">
        <v>90</v>
      </c>
      <c r="T1620" s="2" t="s">
        <v>4647</v>
      </c>
      <c r="U1620" s="28" t="str">
        <f>IF(G1620=0,"",_xlfn.MINIFS('PO Details'!$I:$I,'PO Details'!$D:$D,Planning!$B1620,'PO Details'!$L:$L,Planning!$E1620))</f>
        <v/>
      </c>
      <c r="V1620" s="29" t="s">
        <v>4640</v>
      </c>
      <c r="W1620" t="str">
        <f t="shared" si="137"/>
        <v>Max</v>
      </c>
      <c r="X1620" s="2">
        <v>120</v>
      </c>
    </row>
    <row r="1621" spans="1:24" x14ac:dyDescent="0.25">
      <c r="A1621" s="11"/>
      <c r="B1621" s="22" t="s">
        <v>1435</v>
      </c>
      <c r="C1621" s="22"/>
      <c r="D1621" s="22" t="s">
        <v>1436</v>
      </c>
      <c r="E1621" s="31" t="s">
        <v>106</v>
      </c>
      <c r="F1621" s="12">
        <f>SUMIFS('Inventory Details'!$H:$H,'Inventory Details'!$B:$B,$B1621,'Inventory Details'!$E:$E,$E1621)</f>
        <v>0</v>
      </c>
      <c r="G1621" s="12">
        <f>SUMIFS('PO Details'!$H:$H,'PO Details'!$D:$D,Planning!$B1621,'PO Details'!$L:$L,$E1621)</f>
        <v>0</v>
      </c>
      <c r="H1621" s="12">
        <f>SUMIFS('SO Details'!$G:$G,'SO Details'!$D:$D,Planning!$B1621,'SO Details'!$K:$K,$E1621)</f>
        <v>0</v>
      </c>
      <c r="I1621" s="20">
        <f>IF(COUNTIFS($C:$C,B1621)&gt;1,SUMIFS('Sales Hx'!$Q:$Q,'Sales Hx'!$B:$B,_xlfn.XLOOKUP(B1621,C:C,B:B),'Sales Hx'!$D:$D,Planning!$E1621),SUMIFS('Sales Hx'!$Q:$Q,'Sales Hx'!$B:$B,Planning!$B1621,'Sales Hx'!$D:$D,Planning!$E1621))</f>
        <v>0</v>
      </c>
      <c r="J1621" s="16">
        <f>IF(COUNTIFS($C:$C,B1621)&gt;1,SUMIFS('Sales Hx'!$S:$S,'Sales Hx'!$B:$B,_xlfn.XLOOKUP(B1621,C:C,B:B),'Sales Hx'!$D:$D,E1621),SUMIFS('Sales Hx'!$S:$S,'Sales Hx'!$B:$B,$B1621,'Sales Hx'!$D:$D,$E1621))</f>
        <v>0</v>
      </c>
      <c r="K1621" s="16">
        <f t="shared" si="139"/>
        <v>0</v>
      </c>
      <c r="L1621" s="12">
        <f>IF(M1621&lt;&gt;"",M1621,IF(COUNTIFS($C:$C,B1621)&gt;1,SUMIFS('Sales Hx'!V:V,'Sales Hx'!$B:$B,_xlfn.XLOOKUP(B1621,C:C,B:B),'Sales Hx'!$D:$D,$E1621),SUMIFS('Sales Hx'!V:V,'Sales Hx'!$B:$B,$B1621,'Sales Hx'!$D:$D,$E1621)))</f>
        <v>0</v>
      </c>
      <c r="M1621" s="12">
        <v>0</v>
      </c>
      <c r="N1621" s="15">
        <f t="shared" si="141"/>
        <v>0</v>
      </c>
      <c r="O1621" s="21">
        <f t="shared" si="138"/>
        <v>0</v>
      </c>
      <c r="P1621" s="24">
        <v>42.12</v>
      </c>
      <c r="Q1621" s="18">
        <f t="shared" si="140"/>
        <v>0</v>
      </c>
      <c r="R1621" s="2">
        <v>1</v>
      </c>
      <c r="S1621" s="2">
        <v>120</v>
      </c>
      <c r="T1621" s="2" t="s">
        <v>4647</v>
      </c>
      <c r="U1621" s="28" t="str">
        <f>IF(G1621=0,"",_xlfn.MINIFS('PO Details'!$I:$I,'PO Details'!$D:$D,Planning!$B1621,'PO Details'!$L:$L,Planning!$E1621))</f>
        <v/>
      </c>
      <c r="V1621" s="29" t="s">
        <v>4640</v>
      </c>
      <c r="W1621" t="str">
        <f t="shared" si="137"/>
        <v>Max</v>
      </c>
      <c r="X1621" s="2">
        <v>120</v>
      </c>
    </row>
    <row r="1622" spans="1:24" x14ac:dyDescent="0.25">
      <c r="A1622" s="11"/>
      <c r="B1622" s="22" t="s">
        <v>4993</v>
      </c>
      <c r="C1622" s="22"/>
      <c r="D1622" s="22" t="s">
        <v>4994</v>
      </c>
      <c r="E1622" s="31" t="s">
        <v>861</v>
      </c>
      <c r="F1622" s="12">
        <f>SUMIFS('Inventory Details'!$H:$H,'Inventory Details'!$B:$B,$B1622,'Inventory Details'!$E:$E,$E1622)</f>
        <v>5</v>
      </c>
      <c r="G1622" s="12">
        <f>SUMIFS('PO Details'!$H:$H,'PO Details'!$D:$D,Planning!$B1622,'PO Details'!$L:$L,$E1622)</f>
        <v>0</v>
      </c>
      <c r="H1622" s="12">
        <f>SUMIFS('SO Details'!$G:$G,'SO Details'!$D:$D,Planning!$B1622,'SO Details'!$K:$K,$E1622)</f>
        <v>0</v>
      </c>
      <c r="I1622" s="20">
        <f>IF(COUNTIFS($C:$C,B1622)&gt;1,SUMIFS('Sales Hx'!$Q:$Q,'Sales Hx'!$B:$B,_xlfn.XLOOKUP(B1622,C:C,B:B),'Sales Hx'!$D:$D,Planning!$E1622),SUMIFS('Sales Hx'!$Q:$Q,'Sales Hx'!$B:$B,Planning!$B1622,'Sales Hx'!$D:$D,Planning!$E1622))</f>
        <v>0</v>
      </c>
      <c r="J1622" s="16">
        <f>IF(COUNTIFS($C:$C,B1622)&gt;1,SUMIFS('Sales Hx'!$S:$S,'Sales Hx'!$B:$B,_xlfn.XLOOKUP(B1622,C:C,B:B),'Sales Hx'!$D:$D,E1622),SUMIFS('Sales Hx'!$S:$S,'Sales Hx'!$B:$B,$B1622,'Sales Hx'!$D:$D,$E1622))</f>
        <v>0</v>
      </c>
      <c r="K1622" s="16">
        <f t="shared" si="139"/>
        <v>0</v>
      </c>
      <c r="L1622" s="12">
        <f>IF(M1622&lt;&gt;"",M1622,IF(COUNTIFS($C:$C,B1622)&gt;1,SUMIFS('Sales Hx'!V:V,'Sales Hx'!$B:$B,_xlfn.XLOOKUP(B1622,C:C,B:B),'Sales Hx'!$D:$D,$E1622),SUMIFS('Sales Hx'!V:V,'Sales Hx'!$B:$B,$B1622,'Sales Hx'!$D:$D,$E1622)))</f>
        <v>0</v>
      </c>
      <c r="M1622" s="12">
        <v>0</v>
      </c>
      <c r="N1622" s="15">
        <f t="shared" si="141"/>
        <v>0</v>
      </c>
      <c r="O1622" s="21">
        <f t="shared" si="138"/>
        <v>0</v>
      </c>
      <c r="P1622" s="24">
        <v>46.75</v>
      </c>
      <c r="Q1622" s="18">
        <f t="shared" si="140"/>
        <v>0</v>
      </c>
      <c r="R1622" s="2">
        <v>1</v>
      </c>
      <c r="S1622" s="2">
        <v>90</v>
      </c>
      <c r="T1622" s="2" t="s">
        <v>4647</v>
      </c>
      <c r="U1622" s="28" t="str">
        <f>IF(G1622=0,"",_xlfn.MINIFS('PO Details'!$I:$I,'PO Details'!$D:$D,Planning!$B1622,'PO Details'!$L:$L,Planning!$E1622))</f>
        <v/>
      </c>
      <c r="V1622" s="29" t="s">
        <v>4640</v>
      </c>
      <c r="W1622" t="str">
        <f t="shared" si="137"/>
        <v>Max</v>
      </c>
      <c r="X1622" s="2">
        <v>120</v>
      </c>
    </row>
    <row r="1623" spans="1:24" x14ac:dyDescent="0.25">
      <c r="A1623" s="11"/>
      <c r="B1623" s="22" t="s">
        <v>2390</v>
      </c>
      <c r="C1623" s="22"/>
      <c r="D1623" s="22"/>
      <c r="E1623" s="31" t="s">
        <v>4746</v>
      </c>
      <c r="F1623" s="12">
        <f>SUMIFS('Inventory Details'!$H:$H,'Inventory Details'!$B:$B,$B1623,'Inventory Details'!$E:$E,$E1623)</f>
        <v>0</v>
      </c>
      <c r="G1623" s="12">
        <f>SUMIFS('PO Details'!$H:$H,'PO Details'!$D:$D,Planning!$B1623,'PO Details'!$L:$L,$E1623)</f>
        <v>0</v>
      </c>
      <c r="H1623" s="12">
        <f>SUMIFS('SO Details'!$G:$G,'SO Details'!$D:$D,Planning!$B1623,'SO Details'!$K:$K,$E1623)</f>
        <v>3</v>
      </c>
      <c r="I1623" s="20">
        <f>IF(COUNTIFS($C:$C,B1623)&gt;1,SUMIFS('Sales Hx'!$Q:$Q,'Sales Hx'!$B:$B,_xlfn.XLOOKUP(B1623,C:C,B:B),'Sales Hx'!$D:$D,Planning!$E1623),SUMIFS('Sales Hx'!$Q:$Q,'Sales Hx'!$B:$B,Planning!$B1623,'Sales Hx'!$D:$D,Planning!$E1623))</f>
        <v>0</v>
      </c>
      <c r="J1623" s="16">
        <f>IF(COUNTIFS($C:$C,B1623)&gt;1,SUMIFS('Sales Hx'!$S:$S,'Sales Hx'!$B:$B,_xlfn.XLOOKUP(B1623,C:C,B:B),'Sales Hx'!$D:$D,E1623),SUMIFS('Sales Hx'!$S:$S,'Sales Hx'!$B:$B,$B1623,'Sales Hx'!$D:$D,$E1623))</f>
        <v>9.8684210526315791E-2</v>
      </c>
      <c r="K1623" s="16">
        <f t="shared" si="139"/>
        <v>0</v>
      </c>
      <c r="L1623" s="12">
        <f>IF(M1623&lt;&gt;"",M1623,IF(COUNTIFS($C:$C,B1623)&gt;1,SUMIFS('Sales Hx'!V:V,'Sales Hx'!$B:$B,_xlfn.XLOOKUP(B1623,C:C,B:B),'Sales Hx'!$D:$D,$E1623),SUMIFS('Sales Hx'!V:V,'Sales Hx'!$B:$B,$B1623,'Sales Hx'!$D:$D,$E1623)))</f>
        <v>0</v>
      </c>
      <c r="M1623" s="12">
        <v>0</v>
      </c>
      <c r="N1623" s="15">
        <f t="shared" si="141"/>
        <v>9.8684210526315791E-2</v>
      </c>
      <c r="O1623" s="21">
        <f t="shared" si="138"/>
        <v>0</v>
      </c>
      <c r="P1623" s="24">
        <v>0</v>
      </c>
      <c r="Q1623" s="18">
        <f t="shared" si="140"/>
        <v>0</v>
      </c>
      <c r="R1623" s="2">
        <v>1</v>
      </c>
      <c r="S1623" s="2">
        <v>120</v>
      </c>
      <c r="T1623" s="2" t="s">
        <v>4646</v>
      </c>
      <c r="U1623" s="28" t="str">
        <f>IF(G1623=0,"",_xlfn.MINIFS('PO Details'!$I:$I,'PO Details'!$D:$D,Planning!$B1623,'PO Details'!$L:$L,Planning!$E1623))</f>
        <v/>
      </c>
      <c r="V1623" s="29" t="s">
        <v>4640</v>
      </c>
      <c r="W1623" t="str">
        <f t="shared" si="137"/>
        <v>Max</v>
      </c>
      <c r="X1623" s="2">
        <v>120</v>
      </c>
    </row>
    <row r="1624" spans="1:24" x14ac:dyDescent="0.25">
      <c r="A1624" s="11"/>
      <c r="B1624" s="22" t="s">
        <v>1464</v>
      </c>
      <c r="C1624" s="22"/>
      <c r="D1624" s="22" t="s">
        <v>1465</v>
      </c>
      <c r="E1624" s="31" t="s">
        <v>109</v>
      </c>
      <c r="F1624" s="12">
        <f>SUMIFS('Inventory Details'!$H:$H,'Inventory Details'!$B:$B,$B1624,'Inventory Details'!$E:$E,$E1624)</f>
        <v>1</v>
      </c>
      <c r="G1624" s="12">
        <f>SUMIFS('PO Details'!$H:$H,'PO Details'!$D:$D,Planning!$B1624,'PO Details'!$L:$L,$E1624)</f>
        <v>0</v>
      </c>
      <c r="H1624" s="12">
        <f>SUMIFS('SO Details'!$G:$G,'SO Details'!$D:$D,Planning!$B1624,'SO Details'!$K:$K,$E1624)</f>
        <v>0</v>
      </c>
      <c r="I1624" s="20">
        <f>IF(COUNTIFS($C:$C,B1624)&gt;1,SUMIFS('Sales Hx'!$Q:$Q,'Sales Hx'!$B:$B,_xlfn.XLOOKUP(B1624,C:C,B:B),'Sales Hx'!$D:$D,Planning!$E1624),SUMIFS('Sales Hx'!$Q:$Q,'Sales Hx'!$B:$B,Planning!$B1624,'Sales Hx'!$D:$D,Planning!$E1624))</f>
        <v>0</v>
      </c>
      <c r="J1624" s="16">
        <f>IF(COUNTIFS($C:$C,B1624)&gt;1,SUMIFS('Sales Hx'!$S:$S,'Sales Hx'!$B:$B,_xlfn.XLOOKUP(B1624,C:C,B:B),'Sales Hx'!$D:$D,E1624),SUMIFS('Sales Hx'!$S:$S,'Sales Hx'!$B:$B,$B1624,'Sales Hx'!$D:$D,$E1624))</f>
        <v>0</v>
      </c>
      <c r="K1624" s="16">
        <f t="shared" si="139"/>
        <v>0</v>
      </c>
      <c r="L1624" s="12">
        <f>IF(M1624&lt;&gt;"",M1624,IF(COUNTIFS($C:$C,B1624)&gt;1,SUMIFS('Sales Hx'!V:V,'Sales Hx'!$B:$B,_xlfn.XLOOKUP(B1624,C:C,B:B),'Sales Hx'!$D:$D,$E1624),SUMIFS('Sales Hx'!V:V,'Sales Hx'!$B:$B,$B1624,'Sales Hx'!$D:$D,$E1624)))</f>
        <v>0</v>
      </c>
      <c r="M1624" s="12">
        <v>0</v>
      </c>
      <c r="N1624" s="15">
        <f t="shared" si="141"/>
        <v>0</v>
      </c>
      <c r="O1624" s="21">
        <f t="shared" si="138"/>
        <v>0</v>
      </c>
      <c r="P1624" s="24">
        <v>0</v>
      </c>
      <c r="Q1624" s="18">
        <f t="shared" si="140"/>
        <v>0</v>
      </c>
      <c r="R1624" s="2">
        <v>1</v>
      </c>
      <c r="S1624" s="2">
        <v>120</v>
      </c>
      <c r="T1624" s="2" t="s">
        <v>4647</v>
      </c>
      <c r="U1624" s="28" t="str">
        <f>IF(G1624=0,"",_xlfn.MINIFS('PO Details'!$I:$I,'PO Details'!$D:$D,Planning!$B1624,'PO Details'!$L:$L,Planning!$E1624))</f>
        <v/>
      </c>
      <c r="V1624" s="29" t="s">
        <v>4640</v>
      </c>
      <c r="W1624" t="str">
        <f t="shared" si="137"/>
        <v>Max</v>
      </c>
      <c r="X1624" s="2">
        <v>120</v>
      </c>
    </row>
    <row r="1625" spans="1:24" x14ac:dyDescent="0.25">
      <c r="A1625" s="11"/>
      <c r="B1625" s="22" t="s">
        <v>1466</v>
      </c>
      <c r="C1625" s="22"/>
      <c r="D1625" s="22" t="s">
        <v>1467</v>
      </c>
      <c r="E1625" s="31" t="s">
        <v>109</v>
      </c>
      <c r="F1625" s="12">
        <f>SUMIFS('Inventory Details'!$H:$H,'Inventory Details'!$B:$B,$B1625,'Inventory Details'!$E:$E,$E1625)</f>
        <v>1</v>
      </c>
      <c r="G1625" s="12">
        <f>SUMIFS('PO Details'!$H:$H,'PO Details'!$D:$D,Planning!$B1625,'PO Details'!$L:$L,$E1625)</f>
        <v>0</v>
      </c>
      <c r="H1625" s="12">
        <f>SUMIFS('SO Details'!$G:$G,'SO Details'!$D:$D,Planning!$B1625,'SO Details'!$K:$K,$E1625)</f>
        <v>0</v>
      </c>
      <c r="I1625" s="20">
        <f>IF(COUNTIFS($C:$C,B1625)&gt;1,SUMIFS('Sales Hx'!$Q:$Q,'Sales Hx'!$B:$B,_xlfn.XLOOKUP(B1625,C:C,B:B),'Sales Hx'!$D:$D,Planning!$E1625),SUMIFS('Sales Hx'!$Q:$Q,'Sales Hx'!$B:$B,Planning!$B1625,'Sales Hx'!$D:$D,Planning!$E1625))</f>
        <v>0</v>
      </c>
      <c r="J1625" s="16">
        <f>IF(COUNTIFS($C:$C,B1625)&gt;1,SUMIFS('Sales Hx'!$S:$S,'Sales Hx'!$B:$B,_xlfn.XLOOKUP(B1625,C:C,B:B),'Sales Hx'!$D:$D,E1625),SUMIFS('Sales Hx'!$S:$S,'Sales Hx'!$B:$B,$B1625,'Sales Hx'!$D:$D,$E1625))</f>
        <v>0</v>
      </c>
      <c r="K1625" s="16">
        <f t="shared" si="139"/>
        <v>0</v>
      </c>
      <c r="L1625" s="12">
        <f>IF(M1625&lt;&gt;"",M1625,IF(COUNTIFS($C:$C,B1625)&gt;1,SUMIFS('Sales Hx'!V:V,'Sales Hx'!$B:$B,_xlfn.XLOOKUP(B1625,C:C,B:B),'Sales Hx'!$D:$D,$E1625),SUMIFS('Sales Hx'!V:V,'Sales Hx'!$B:$B,$B1625,'Sales Hx'!$D:$D,$E1625)))</f>
        <v>0</v>
      </c>
      <c r="M1625" s="12">
        <v>0</v>
      </c>
      <c r="N1625" s="15">
        <f t="shared" si="141"/>
        <v>0</v>
      </c>
      <c r="O1625" s="21">
        <f t="shared" si="138"/>
        <v>0</v>
      </c>
      <c r="P1625" s="24">
        <v>0</v>
      </c>
      <c r="Q1625" s="18">
        <f t="shared" si="140"/>
        <v>0</v>
      </c>
      <c r="R1625" s="2">
        <v>1</v>
      </c>
      <c r="S1625" s="2">
        <v>120</v>
      </c>
      <c r="T1625" s="2" t="s">
        <v>4647</v>
      </c>
      <c r="U1625" s="28" t="str">
        <f>IF(G1625=0,"",_xlfn.MINIFS('PO Details'!$I:$I,'PO Details'!$D:$D,Planning!$B1625,'PO Details'!$L:$L,Planning!$E1625))</f>
        <v/>
      </c>
      <c r="V1625" s="29" t="s">
        <v>4640</v>
      </c>
      <c r="W1625" t="str">
        <f t="shared" si="137"/>
        <v>Max</v>
      </c>
      <c r="X1625" s="2">
        <v>120</v>
      </c>
    </row>
    <row r="1626" spans="1:24" x14ac:dyDescent="0.25">
      <c r="A1626" s="11"/>
      <c r="B1626" s="22" t="s">
        <v>1437</v>
      </c>
      <c r="C1626" s="22"/>
      <c r="D1626" s="22" t="s">
        <v>1438</v>
      </c>
      <c r="E1626" s="31" t="s">
        <v>106</v>
      </c>
      <c r="F1626" s="12">
        <f>SUMIFS('Inventory Details'!$H:$H,'Inventory Details'!$B:$B,$B1626,'Inventory Details'!$E:$E,$E1626)</f>
        <v>0</v>
      </c>
      <c r="G1626" s="12">
        <f>SUMIFS('PO Details'!$H:$H,'PO Details'!$D:$D,Planning!$B1626,'PO Details'!$L:$L,$E1626)</f>
        <v>0</v>
      </c>
      <c r="H1626" s="12">
        <f>SUMIFS('SO Details'!$G:$G,'SO Details'!$D:$D,Planning!$B1626,'SO Details'!$K:$K,$E1626)</f>
        <v>0</v>
      </c>
      <c r="I1626" s="20">
        <f>IF(COUNTIFS($C:$C,B1626)&gt;1,SUMIFS('Sales Hx'!$Q:$Q,'Sales Hx'!$B:$B,_xlfn.XLOOKUP(B1626,C:C,B:B),'Sales Hx'!$D:$D,Planning!$E1626),SUMIFS('Sales Hx'!$Q:$Q,'Sales Hx'!$B:$B,Planning!$B1626,'Sales Hx'!$D:$D,Planning!$E1626))</f>
        <v>12.6</v>
      </c>
      <c r="J1626" s="16">
        <f>IF(COUNTIFS($C:$C,B1626)&gt;1,SUMIFS('Sales Hx'!$S:$S,'Sales Hx'!$B:$B,_xlfn.XLOOKUP(B1626,C:C,B:B),'Sales Hx'!$D:$D,E1626),SUMIFS('Sales Hx'!$S:$S,'Sales Hx'!$B:$B,$B1626,'Sales Hx'!$D:$D,$E1626))</f>
        <v>0.12171052631578948</v>
      </c>
      <c r="K1626" s="16">
        <f t="shared" si="139"/>
        <v>0</v>
      </c>
      <c r="L1626" s="12">
        <f>IF(M1626&lt;&gt;"",M1626,IF(COUNTIFS($C:$C,B1626)&gt;1,SUMIFS('Sales Hx'!V:V,'Sales Hx'!$B:$B,_xlfn.XLOOKUP(B1626,C:C,B:B),'Sales Hx'!$D:$D,$E1626),SUMIFS('Sales Hx'!V:V,'Sales Hx'!$B:$B,$B1626,'Sales Hx'!$D:$D,$E1626)))</f>
        <v>0</v>
      </c>
      <c r="M1626" s="12">
        <v>0</v>
      </c>
      <c r="N1626" s="15">
        <f t="shared" si="141"/>
        <v>0.12171052631578948</v>
      </c>
      <c r="O1626" s="21">
        <f t="shared" si="138"/>
        <v>0</v>
      </c>
      <c r="P1626" s="24">
        <v>45</v>
      </c>
      <c r="Q1626" s="18">
        <f t="shared" si="140"/>
        <v>0</v>
      </c>
      <c r="R1626" s="2">
        <v>1</v>
      </c>
      <c r="S1626" s="2">
        <v>120</v>
      </c>
      <c r="T1626" s="2" t="s">
        <v>4646</v>
      </c>
      <c r="U1626" s="28" t="str">
        <f>IF(G1626=0,"",_xlfn.MINIFS('PO Details'!$I:$I,'PO Details'!$D:$D,Planning!$B1626,'PO Details'!$L:$L,Planning!$E1626))</f>
        <v/>
      </c>
      <c r="V1626" s="29" t="s">
        <v>4640</v>
      </c>
      <c r="W1626" t="str">
        <f t="shared" si="137"/>
        <v>Max</v>
      </c>
      <c r="X1626" s="2">
        <v>120</v>
      </c>
    </row>
    <row r="1627" spans="1:24" x14ac:dyDescent="0.25">
      <c r="A1627" s="11"/>
      <c r="B1627" s="22" t="s">
        <v>1437</v>
      </c>
      <c r="C1627" s="22"/>
      <c r="D1627" s="22" t="s">
        <v>1438</v>
      </c>
      <c r="E1627" s="31" t="s">
        <v>1201</v>
      </c>
      <c r="F1627" s="12">
        <f>SUMIFS('Inventory Details'!$H:$H,'Inventory Details'!$B:$B,$B1627,'Inventory Details'!$E:$E,$E1627)</f>
        <v>2</v>
      </c>
      <c r="G1627" s="12">
        <f>SUMIFS('PO Details'!$H:$H,'PO Details'!$D:$D,Planning!$B1627,'PO Details'!$L:$L,$E1627)</f>
        <v>0</v>
      </c>
      <c r="H1627" s="12">
        <f>SUMIFS('SO Details'!$G:$G,'SO Details'!$D:$D,Planning!$B1627,'SO Details'!$K:$K,$E1627)</f>
        <v>0</v>
      </c>
      <c r="I1627" s="20">
        <f>IF(COUNTIFS($C:$C,B1627)&gt;1,SUMIFS('Sales Hx'!$Q:$Q,'Sales Hx'!$B:$B,_xlfn.XLOOKUP(B1627,C:C,B:B),'Sales Hx'!$D:$D,Planning!$E1627),SUMIFS('Sales Hx'!$Q:$Q,'Sales Hx'!$B:$B,Planning!$B1627,'Sales Hx'!$D:$D,Planning!$E1627))</f>
        <v>0</v>
      </c>
      <c r="J1627" s="16">
        <f>IF(COUNTIFS($C:$C,B1627)&gt;1,SUMIFS('Sales Hx'!$S:$S,'Sales Hx'!$B:$B,_xlfn.XLOOKUP(B1627,C:C,B:B),'Sales Hx'!$D:$D,E1627),SUMIFS('Sales Hx'!$S:$S,'Sales Hx'!$B:$B,$B1627,'Sales Hx'!$D:$D,$E1627))</f>
        <v>0</v>
      </c>
      <c r="K1627" s="16">
        <f t="shared" si="139"/>
        <v>0</v>
      </c>
      <c r="L1627" s="12">
        <f>IF(M1627&lt;&gt;"",M1627,IF(COUNTIFS($C:$C,B1627)&gt;1,SUMIFS('Sales Hx'!V:V,'Sales Hx'!$B:$B,_xlfn.XLOOKUP(B1627,C:C,B:B),'Sales Hx'!$D:$D,$E1627),SUMIFS('Sales Hx'!V:V,'Sales Hx'!$B:$B,$B1627,'Sales Hx'!$D:$D,$E1627)))</f>
        <v>0</v>
      </c>
      <c r="M1627" s="12">
        <v>0</v>
      </c>
      <c r="N1627" s="15">
        <f t="shared" si="141"/>
        <v>0</v>
      </c>
      <c r="O1627" s="21">
        <f t="shared" si="138"/>
        <v>0</v>
      </c>
      <c r="P1627" s="24">
        <v>45</v>
      </c>
      <c r="Q1627" s="18">
        <f t="shared" si="140"/>
        <v>0</v>
      </c>
      <c r="R1627" s="2">
        <v>1</v>
      </c>
      <c r="S1627" s="2">
        <v>120</v>
      </c>
      <c r="T1627" s="2" t="s">
        <v>4646</v>
      </c>
      <c r="U1627" s="28" t="str">
        <f>IF(G1627=0,"",_xlfn.MINIFS('PO Details'!$I:$I,'PO Details'!$D:$D,Planning!$B1627,'PO Details'!$L:$L,Planning!$E1627))</f>
        <v/>
      </c>
      <c r="V1627" s="29" t="s">
        <v>4640</v>
      </c>
      <c r="W1627" t="str">
        <f t="shared" si="137"/>
        <v>Max</v>
      </c>
      <c r="X1627" s="2">
        <v>120</v>
      </c>
    </row>
    <row r="1628" spans="1:24" x14ac:dyDescent="0.25">
      <c r="A1628" s="11"/>
      <c r="B1628" s="22" t="s">
        <v>1437</v>
      </c>
      <c r="C1628" s="22"/>
      <c r="D1628" s="22" t="s">
        <v>1438</v>
      </c>
      <c r="E1628" s="31" t="s">
        <v>108</v>
      </c>
      <c r="F1628" s="12">
        <f>SUMIFS('Inventory Details'!$H:$H,'Inventory Details'!$B:$B,$B1628,'Inventory Details'!$E:$E,$E1628)</f>
        <v>3</v>
      </c>
      <c r="G1628" s="12">
        <f>SUMIFS('PO Details'!$H:$H,'PO Details'!$D:$D,Planning!$B1628,'PO Details'!$L:$L,$E1628)</f>
        <v>0</v>
      </c>
      <c r="H1628" s="12">
        <f>SUMIFS('SO Details'!$G:$G,'SO Details'!$D:$D,Planning!$B1628,'SO Details'!$K:$K,$E1628)</f>
        <v>0</v>
      </c>
      <c r="I1628" s="20">
        <f>IF(COUNTIFS($C:$C,B1628)&gt;1,SUMIFS('Sales Hx'!$Q:$Q,'Sales Hx'!$B:$B,_xlfn.XLOOKUP(B1628,C:C,B:B),'Sales Hx'!$D:$D,Planning!$E1628),SUMIFS('Sales Hx'!$Q:$Q,'Sales Hx'!$B:$B,Planning!$B1628,'Sales Hx'!$D:$D,Planning!$E1628))</f>
        <v>0</v>
      </c>
      <c r="J1628" s="16">
        <f>IF(COUNTIFS($C:$C,B1628)&gt;1,SUMIFS('Sales Hx'!$S:$S,'Sales Hx'!$B:$B,_xlfn.XLOOKUP(B1628,C:C,B:B),'Sales Hx'!$D:$D,E1628),SUMIFS('Sales Hx'!$S:$S,'Sales Hx'!$B:$B,$B1628,'Sales Hx'!$D:$D,$E1628))</f>
        <v>4.6052631578947366E-2</v>
      </c>
      <c r="K1628" s="16">
        <f t="shared" si="139"/>
        <v>0</v>
      </c>
      <c r="L1628" s="12">
        <f>IF(M1628&lt;&gt;"",M1628,IF(COUNTIFS($C:$C,B1628)&gt;1,SUMIFS('Sales Hx'!V:V,'Sales Hx'!$B:$B,_xlfn.XLOOKUP(B1628,C:C,B:B),'Sales Hx'!$D:$D,$E1628),SUMIFS('Sales Hx'!V:V,'Sales Hx'!$B:$B,$B1628,'Sales Hx'!$D:$D,$E1628)))</f>
        <v>0</v>
      </c>
      <c r="M1628" s="12">
        <v>0</v>
      </c>
      <c r="N1628" s="15">
        <f t="shared" si="141"/>
        <v>4.6052631578947366E-2</v>
      </c>
      <c r="O1628" s="21">
        <f t="shared" si="138"/>
        <v>0</v>
      </c>
      <c r="P1628" s="24">
        <v>45</v>
      </c>
      <c r="Q1628" s="18">
        <f t="shared" si="140"/>
        <v>0</v>
      </c>
      <c r="R1628" s="2">
        <v>1</v>
      </c>
      <c r="S1628" s="2">
        <v>120</v>
      </c>
      <c r="T1628" s="2" t="s">
        <v>4646</v>
      </c>
      <c r="U1628" s="28" t="str">
        <f>IF(G1628=0,"",_xlfn.MINIFS('PO Details'!$I:$I,'PO Details'!$D:$D,Planning!$B1628,'PO Details'!$L:$L,Planning!$E1628))</f>
        <v/>
      </c>
      <c r="V1628" s="29" t="s">
        <v>4640</v>
      </c>
      <c r="W1628" t="str">
        <f t="shared" si="137"/>
        <v>Max</v>
      </c>
      <c r="X1628" s="2">
        <v>120</v>
      </c>
    </row>
    <row r="1629" spans="1:24" x14ac:dyDescent="0.25">
      <c r="A1629" s="11"/>
      <c r="B1629" s="22" t="s">
        <v>1437</v>
      </c>
      <c r="C1629" s="22"/>
      <c r="D1629" s="22" t="s">
        <v>1438</v>
      </c>
      <c r="E1629" s="31" t="s">
        <v>752</v>
      </c>
      <c r="F1629" s="12">
        <f>SUMIFS('Inventory Details'!$H:$H,'Inventory Details'!$B:$B,$B1629,'Inventory Details'!$E:$E,$E1629)</f>
        <v>1</v>
      </c>
      <c r="G1629" s="12">
        <f>SUMIFS('PO Details'!$H:$H,'PO Details'!$D:$D,Planning!$B1629,'PO Details'!$L:$L,$E1629)</f>
        <v>0</v>
      </c>
      <c r="H1629" s="12">
        <f>SUMIFS('SO Details'!$G:$G,'SO Details'!$D:$D,Planning!$B1629,'SO Details'!$K:$K,$E1629)</f>
        <v>0</v>
      </c>
      <c r="I1629" s="20">
        <f>IF(COUNTIFS($C:$C,B1629)&gt;1,SUMIFS('Sales Hx'!$Q:$Q,'Sales Hx'!$B:$B,_xlfn.XLOOKUP(B1629,C:C,B:B),'Sales Hx'!$D:$D,Planning!$E1629),SUMIFS('Sales Hx'!$Q:$Q,'Sales Hx'!$B:$B,Planning!$B1629,'Sales Hx'!$D:$D,Planning!$E1629))</f>
        <v>0</v>
      </c>
      <c r="J1629" s="16">
        <f>IF(COUNTIFS($C:$C,B1629)&gt;1,SUMIFS('Sales Hx'!$S:$S,'Sales Hx'!$B:$B,_xlfn.XLOOKUP(B1629,C:C,B:B),'Sales Hx'!$D:$D,E1629),SUMIFS('Sales Hx'!$S:$S,'Sales Hx'!$B:$B,$B1629,'Sales Hx'!$D:$D,$E1629))</f>
        <v>9.8684210526315791E-2</v>
      </c>
      <c r="K1629" s="16">
        <f t="shared" si="139"/>
        <v>0</v>
      </c>
      <c r="L1629" s="12">
        <f>IF(M1629&lt;&gt;"",M1629,IF(COUNTIFS($C:$C,B1629)&gt;1,SUMIFS('Sales Hx'!V:V,'Sales Hx'!$B:$B,_xlfn.XLOOKUP(B1629,C:C,B:B),'Sales Hx'!$D:$D,$E1629),SUMIFS('Sales Hx'!V:V,'Sales Hx'!$B:$B,$B1629,'Sales Hx'!$D:$D,$E1629)))</f>
        <v>0</v>
      </c>
      <c r="M1629" s="12">
        <v>0</v>
      </c>
      <c r="N1629" s="15">
        <f t="shared" si="141"/>
        <v>9.8684210526315791E-2</v>
      </c>
      <c r="O1629" s="21">
        <f t="shared" si="138"/>
        <v>0</v>
      </c>
      <c r="P1629" s="24">
        <v>45</v>
      </c>
      <c r="Q1629" s="18">
        <f t="shared" si="140"/>
        <v>0</v>
      </c>
      <c r="R1629" s="2">
        <v>1</v>
      </c>
      <c r="S1629" s="2">
        <v>120</v>
      </c>
      <c r="T1629" s="2" t="s">
        <v>4646</v>
      </c>
      <c r="U1629" s="28" t="str">
        <f>IF(G1629=0,"",_xlfn.MINIFS('PO Details'!$I:$I,'PO Details'!$D:$D,Planning!$B1629,'PO Details'!$L:$L,Planning!$E1629))</f>
        <v/>
      </c>
      <c r="V1629" s="29" t="s">
        <v>4640</v>
      </c>
      <c r="W1629" t="str">
        <f t="shared" si="137"/>
        <v>Max</v>
      </c>
      <c r="X1629" s="2">
        <v>120</v>
      </c>
    </row>
    <row r="1630" spans="1:24" x14ac:dyDescent="0.25">
      <c r="A1630" s="11"/>
      <c r="B1630" s="22" t="s">
        <v>1437</v>
      </c>
      <c r="C1630" s="22"/>
      <c r="D1630" s="22" t="s">
        <v>1438</v>
      </c>
      <c r="E1630" s="31" t="s">
        <v>119</v>
      </c>
      <c r="F1630" s="12">
        <f>SUMIFS('Inventory Details'!$H:$H,'Inventory Details'!$B:$B,$B1630,'Inventory Details'!$E:$E,$E1630)</f>
        <v>4</v>
      </c>
      <c r="G1630" s="12">
        <f>SUMIFS('PO Details'!$H:$H,'PO Details'!$D:$D,Planning!$B1630,'PO Details'!$L:$L,$E1630)</f>
        <v>0</v>
      </c>
      <c r="H1630" s="12">
        <f>SUMIFS('SO Details'!$G:$G,'SO Details'!$D:$D,Planning!$B1630,'SO Details'!$K:$K,$E1630)</f>
        <v>0</v>
      </c>
      <c r="I1630" s="20">
        <f>IF(COUNTIFS($C:$C,B1630)&gt;1,SUMIFS('Sales Hx'!$Q:$Q,'Sales Hx'!$B:$B,_xlfn.XLOOKUP(B1630,C:C,B:B),'Sales Hx'!$D:$D,Planning!$E1630),SUMIFS('Sales Hx'!$Q:$Q,'Sales Hx'!$B:$B,Planning!$B1630,'Sales Hx'!$D:$D,Planning!$E1630))</f>
        <v>0</v>
      </c>
      <c r="J1630" s="16">
        <f>IF(COUNTIFS($C:$C,B1630)&gt;1,SUMIFS('Sales Hx'!$S:$S,'Sales Hx'!$B:$B,_xlfn.XLOOKUP(B1630,C:C,B:B),'Sales Hx'!$D:$D,E1630),SUMIFS('Sales Hx'!$S:$S,'Sales Hx'!$B:$B,$B1630,'Sales Hx'!$D:$D,$E1630))</f>
        <v>0</v>
      </c>
      <c r="K1630" s="16">
        <f t="shared" si="139"/>
        <v>0</v>
      </c>
      <c r="L1630" s="12">
        <f>IF(M1630&lt;&gt;"",M1630,IF(COUNTIFS($C:$C,B1630)&gt;1,SUMIFS('Sales Hx'!V:V,'Sales Hx'!$B:$B,_xlfn.XLOOKUP(B1630,C:C,B:B),'Sales Hx'!$D:$D,$E1630),SUMIFS('Sales Hx'!V:V,'Sales Hx'!$B:$B,$B1630,'Sales Hx'!$D:$D,$E1630)))</f>
        <v>0</v>
      </c>
      <c r="M1630" s="12">
        <v>0</v>
      </c>
      <c r="N1630" s="15">
        <f t="shared" si="141"/>
        <v>0</v>
      </c>
      <c r="O1630" s="21">
        <f t="shared" si="138"/>
        <v>0</v>
      </c>
      <c r="P1630" s="24">
        <v>45</v>
      </c>
      <c r="Q1630" s="18">
        <f t="shared" si="140"/>
        <v>0</v>
      </c>
      <c r="R1630" s="2">
        <v>1</v>
      </c>
      <c r="S1630" s="2">
        <v>120</v>
      </c>
      <c r="T1630" s="2" t="s">
        <v>4646</v>
      </c>
      <c r="U1630" s="28" t="str">
        <f>IF(G1630=0,"",_xlfn.MINIFS('PO Details'!$I:$I,'PO Details'!$D:$D,Planning!$B1630,'PO Details'!$L:$L,Planning!$E1630))</f>
        <v/>
      </c>
      <c r="V1630" s="29" t="s">
        <v>4640</v>
      </c>
      <c r="W1630" t="str">
        <f t="shared" si="137"/>
        <v>Max</v>
      </c>
      <c r="X1630" s="2">
        <v>120</v>
      </c>
    </row>
    <row r="1631" spans="1:24" x14ac:dyDescent="0.25">
      <c r="A1631" s="11"/>
      <c r="B1631" s="22" t="s">
        <v>1437</v>
      </c>
      <c r="C1631" s="22"/>
      <c r="D1631" s="22" t="s">
        <v>1438</v>
      </c>
      <c r="E1631" s="31" t="s">
        <v>113</v>
      </c>
      <c r="F1631" s="12">
        <f>SUMIFS('Inventory Details'!$H:$H,'Inventory Details'!$B:$B,$B1631,'Inventory Details'!$E:$E,$E1631)</f>
        <v>0</v>
      </c>
      <c r="G1631" s="12">
        <f>SUMIFS('PO Details'!$H:$H,'PO Details'!$D:$D,Planning!$B1631,'PO Details'!$L:$L,$E1631)</f>
        <v>0</v>
      </c>
      <c r="H1631" s="12">
        <f>SUMIFS('SO Details'!$G:$G,'SO Details'!$D:$D,Planning!$B1631,'SO Details'!$K:$K,$E1631)</f>
        <v>0</v>
      </c>
      <c r="I1631" s="20">
        <f>IF(COUNTIFS($C:$C,B1631)&gt;1,SUMIFS('Sales Hx'!$Q:$Q,'Sales Hx'!$B:$B,_xlfn.XLOOKUP(B1631,C:C,B:B),'Sales Hx'!$D:$D,Planning!$E1631),SUMIFS('Sales Hx'!$Q:$Q,'Sales Hx'!$B:$B,Planning!$B1631,'Sales Hx'!$D:$D,Planning!$E1631))</f>
        <v>0</v>
      </c>
      <c r="J1631" s="16">
        <f>IF(COUNTIFS($C:$C,B1631)&gt;1,SUMIFS('Sales Hx'!$S:$S,'Sales Hx'!$B:$B,_xlfn.XLOOKUP(B1631,C:C,B:B),'Sales Hx'!$D:$D,E1631),SUMIFS('Sales Hx'!$S:$S,'Sales Hx'!$B:$B,$B1631,'Sales Hx'!$D:$D,$E1631))</f>
        <v>0.16447368421052633</v>
      </c>
      <c r="K1631" s="16">
        <f t="shared" si="139"/>
        <v>0</v>
      </c>
      <c r="L1631" s="12">
        <f>IF(M1631&lt;&gt;"",M1631,IF(COUNTIFS($C:$C,B1631)&gt;1,SUMIFS('Sales Hx'!V:V,'Sales Hx'!$B:$B,_xlfn.XLOOKUP(B1631,C:C,B:B),'Sales Hx'!$D:$D,$E1631),SUMIFS('Sales Hx'!V:V,'Sales Hx'!$B:$B,$B1631,'Sales Hx'!$D:$D,$E1631)))</f>
        <v>0</v>
      </c>
      <c r="M1631" s="12">
        <v>0</v>
      </c>
      <c r="N1631" s="15">
        <f t="shared" si="141"/>
        <v>0.16447368421052633</v>
      </c>
      <c r="O1631" s="21">
        <f t="shared" si="138"/>
        <v>0</v>
      </c>
      <c r="P1631" s="24">
        <v>45</v>
      </c>
      <c r="Q1631" s="18">
        <f t="shared" si="140"/>
        <v>0</v>
      </c>
      <c r="R1631" s="2">
        <v>1</v>
      </c>
      <c r="S1631" s="2">
        <v>120</v>
      </c>
      <c r="T1631" s="2" t="s">
        <v>4646</v>
      </c>
      <c r="U1631" s="28" t="str">
        <f>IF(G1631=0,"",_xlfn.MINIFS('PO Details'!$I:$I,'PO Details'!$D:$D,Planning!$B1631,'PO Details'!$L:$L,Planning!$E1631))</f>
        <v/>
      </c>
      <c r="V1631" s="29" t="s">
        <v>4640</v>
      </c>
      <c r="W1631" t="str">
        <f t="shared" si="137"/>
        <v>Max</v>
      </c>
      <c r="X1631" s="2">
        <v>120</v>
      </c>
    </row>
    <row r="1632" spans="1:24" x14ac:dyDescent="0.25">
      <c r="A1632" s="11"/>
      <c r="B1632" s="22" t="s">
        <v>1437</v>
      </c>
      <c r="C1632" s="22"/>
      <c r="D1632" s="22" t="s">
        <v>1438</v>
      </c>
      <c r="E1632" s="31" t="s">
        <v>2214</v>
      </c>
      <c r="F1632" s="12">
        <f>SUMIFS('Inventory Details'!$H:$H,'Inventory Details'!$B:$B,$B1632,'Inventory Details'!$E:$E,$E1632)</f>
        <v>0</v>
      </c>
      <c r="G1632" s="12">
        <f>SUMIFS('PO Details'!$H:$H,'PO Details'!$D:$D,Planning!$B1632,'PO Details'!$L:$L,$E1632)</f>
        <v>0</v>
      </c>
      <c r="H1632" s="12">
        <f>SUMIFS('SO Details'!$G:$G,'SO Details'!$D:$D,Planning!$B1632,'SO Details'!$K:$K,$E1632)</f>
        <v>0</v>
      </c>
      <c r="I1632" s="20">
        <f>IF(COUNTIFS($C:$C,B1632)&gt;1,SUMIFS('Sales Hx'!$Q:$Q,'Sales Hx'!$B:$B,_xlfn.XLOOKUP(B1632,C:C,B:B),'Sales Hx'!$D:$D,Planning!$E1632),SUMIFS('Sales Hx'!$Q:$Q,'Sales Hx'!$B:$B,Planning!$B1632,'Sales Hx'!$D:$D,Planning!$E1632))</f>
        <v>0</v>
      </c>
      <c r="J1632" s="16">
        <f>IF(COUNTIFS($C:$C,B1632)&gt;1,SUMIFS('Sales Hx'!$S:$S,'Sales Hx'!$B:$B,_xlfn.XLOOKUP(B1632,C:C,B:B),'Sales Hx'!$D:$D,E1632),SUMIFS('Sales Hx'!$S:$S,'Sales Hx'!$B:$B,$B1632,'Sales Hx'!$D:$D,$E1632))</f>
        <v>3.2894736842105261E-2</v>
      </c>
      <c r="K1632" s="16">
        <f t="shared" si="139"/>
        <v>0</v>
      </c>
      <c r="L1632" s="12">
        <f>IF(M1632&lt;&gt;"",M1632,IF(COUNTIFS($C:$C,B1632)&gt;1,SUMIFS('Sales Hx'!V:V,'Sales Hx'!$B:$B,_xlfn.XLOOKUP(B1632,C:C,B:B),'Sales Hx'!$D:$D,$E1632),SUMIFS('Sales Hx'!V:V,'Sales Hx'!$B:$B,$B1632,'Sales Hx'!$D:$D,$E1632)))</f>
        <v>0</v>
      </c>
      <c r="M1632" s="12">
        <v>0</v>
      </c>
      <c r="N1632" s="15">
        <f t="shared" si="141"/>
        <v>3.2894736842105261E-2</v>
      </c>
      <c r="O1632" s="21">
        <f t="shared" si="138"/>
        <v>0</v>
      </c>
      <c r="P1632" s="24">
        <v>45</v>
      </c>
      <c r="Q1632" s="18">
        <f t="shared" si="140"/>
        <v>0</v>
      </c>
      <c r="R1632" s="2">
        <v>1</v>
      </c>
      <c r="S1632" s="2">
        <v>120</v>
      </c>
      <c r="T1632" s="2" t="s">
        <v>4646</v>
      </c>
      <c r="U1632" s="28" t="str">
        <f>IF(G1632=0,"",_xlfn.MINIFS('PO Details'!$I:$I,'PO Details'!$D:$D,Planning!$B1632,'PO Details'!$L:$L,Planning!$E1632))</f>
        <v/>
      </c>
      <c r="V1632" s="29" t="s">
        <v>4640</v>
      </c>
      <c r="W1632" t="str">
        <f t="shared" si="137"/>
        <v>Max</v>
      </c>
      <c r="X1632" s="2">
        <v>120</v>
      </c>
    </row>
    <row r="1633" spans="1:24" x14ac:dyDescent="0.25">
      <c r="A1633" s="11"/>
      <c r="B1633" s="22" t="s">
        <v>1437</v>
      </c>
      <c r="C1633" s="22"/>
      <c r="D1633" s="22" t="s">
        <v>1438</v>
      </c>
      <c r="E1633" s="31" t="s">
        <v>109</v>
      </c>
      <c r="F1633" s="12">
        <f>SUMIFS('Inventory Details'!$H:$H,'Inventory Details'!$B:$B,$B1633,'Inventory Details'!$E:$E,$E1633)</f>
        <v>0</v>
      </c>
      <c r="G1633" s="12">
        <f>SUMIFS('PO Details'!$H:$H,'PO Details'!$D:$D,Planning!$B1633,'PO Details'!$L:$L,$E1633)</f>
        <v>0</v>
      </c>
      <c r="H1633" s="12">
        <f>SUMIFS('SO Details'!$G:$G,'SO Details'!$D:$D,Planning!$B1633,'SO Details'!$K:$K,$E1633)</f>
        <v>0</v>
      </c>
      <c r="I1633" s="20">
        <f>IF(COUNTIFS($C:$C,B1633)&gt;1,SUMIFS('Sales Hx'!$Q:$Q,'Sales Hx'!$B:$B,_xlfn.XLOOKUP(B1633,C:C,B:B),'Sales Hx'!$D:$D,Planning!$E1633),SUMIFS('Sales Hx'!$Q:$Q,'Sales Hx'!$B:$B,Planning!$B1633,'Sales Hx'!$D:$D,Planning!$E1633))</f>
        <v>5.6</v>
      </c>
      <c r="J1633" s="16">
        <f>IF(COUNTIFS($C:$C,B1633)&gt;1,SUMIFS('Sales Hx'!$S:$S,'Sales Hx'!$B:$B,_xlfn.XLOOKUP(B1633,C:C,B:B),'Sales Hx'!$D:$D,E1633),SUMIFS('Sales Hx'!$S:$S,'Sales Hx'!$B:$B,$B1633,'Sales Hx'!$D:$D,$E1633))</f>
        <v>6.3909774436090222E-2</v>
      </c>
      <c r="K1633" s="16">
        <f t="shared" si="139"/>
        <v>0</v>
      </c>
      <c r="L1633" s="12">
        <f>IF(M1633&lt;&gt;"",M1633,IF(COUNTIFS($C:$C,B1633)&gt;1,SUMIFS('Sales Hx'!V:V,'Sales Hx'!$B:$B,_xlfn.XLOOKUP(B1633,C:C,B:B),'Sales Hx'!$D:$D,$E1633),SUMIFS('Sales Hx'!V:V,'Sales Hx'!$B:$B,$B1633,'Sales Hx'!$D:$D,$E1633)))</f>
        <v>0</v>
      </c>
      <c r="M1633" s="12">
        <v>0</v>
      </c>
      <c r="N1633" s="15">
        <f t="shared" si="141"/>
        <v>6.3909774436090222E-2</v>
      </c>
      <c r="O1633" s="21">
        <f t="shared" si="138"/>
        <v>0</v>
      </c>
      <c r="P1633" s="24">
        <v>45</v>
      </c>
      <c r="Q1633" s="18">
        <f t="shared" si="140"/>
        <v>0</v>
      </c>
      <c r="R1633" s="2">
        <v>1</v>
      </c>
      <c r="S1633" s="2">
        <v>120</v>
      </c>
      <c r="T1633" s="2" t="s">
        <v>4646</v>
      </c>
      <c r="U1633" s="28" t="str">
        <f>IF(G1633=0,"",_xlfn.MINIFS('PO Details'!$I:$I,'PO Details'!$D:$D,Planning!$B1633,'PO Details'!$L:$L,Planning!$E1633))</f>
        <v/>
      </c>
      <c r="V1633" s="29" t="s">
        <v>4640</v>
      </c>
      <c r="W1633" t="str">
        <f t="shared" si="137"/>
        <v>Max</v>
      </c>
      <c r="X1633" s="2">
        <v>120</v>
      </c>
    </row>
    <row r="1634" spans="1:24" x14ac:dyDescent="0.25">
      <c r="A1634" s="11" t="s">
        <v>4619</v>
      </c>
      <c r="B1634" s="22" t="s">
        <v>1439</v>
      </c>
      <c r="C1634" s="22"/>
      <c r="D1634" s="22" t="s">
        <v>1440</v>
      </c>
      <c r="E1634" s="31" t="s">
        <v>109</v>
      </c>
      <c r="F1634" s="12">
        <f>SUMIFS('Inventory Details'!$H:$H,'Inventory Details'!$B:$B,$B1634,'Inventory Details'!$E:$E,$E1634)</f>
        <v>0</v>
      </c>
      <c r="G1634" s="12">
        <f>SUMIFS('PO Details'!$H:$H,'PO Details'!$D:$D,Planning!$B1634,'PO Details'!$L:$L,$E1634)</f>
        <v>5</v>
      </c>
      <c r="H1634" s="12">
        <f>SUMIFS('SO Details'!$G:$G,'SO Details'!$D:$D,Planning!$B1634,'SO Details'!$K:$K,$E1634)</f>
        <v>0</v>
      </c>
      <c r="I1634" s="20">
        <f>IF(COUNTIFS($C:$C,B1634)&gt;1,SUMIFS('Sales Hx'!$Q:$Q,'Sales Hx'!$B:$B,_xlfn.XLOOKUP(B1634,C:C,B:B),'Sales Hx'!$D:$D,Planning!$E1634),SUMIFS('Sales Hx'!$Q:$Q,'Sales Hx'!$B:$B,Planning!$B1634,'Sales Hx'!$D:$D,Planning!$E1634))</f>
        <v>0</v>
      </c>
      <c r="J1634" s="16">
        <f>IF(COUNTIFS($C:$C,B1634)&gt;1,SUMIFS('Sales Hx'!$S:$S,'Sales Hx'!$B:$B,_xlfn.XLOOKUP(B1634,C:C,B:B),'Sales Hx'!$D:$D,E1634),SUMIFS('Sales Hx'!$S:$S,'Sales Hx'!$B:$B,$B1634,'Sales Hx'!$D:$D,$E1634))</f>
        <v>0</v>
      </c>
      <c r="K1634" s="16">
        <f t="shared" si="139"/>
        <v>0</v>
      </c>
      <c r="L1634" s="12">
        <f>IF(M1634&lt;&gt;"",M1634,IF(COUNTIFS($C:$C,B1634)&gt;1,SUMIFS('Sales Hx'!V:V,'Sales Hx'!$B:$B,_xlfn.XLOOKUP(B1634,C:C,B:B),'Sales Hx'!$D:$D,$E1634),SUMIFS('Sales Hx'!V:V,'Sales Hx'!$B:$B,$B1634,'Sales Hx'!$D:$D,$E1634)))</f>
        <v>0</v>
      </c>
      <c r="M1634" s="12">
        <v>0</v>
      </c>
      <c r="N1634" s="15">
        <f t="shared" si="141"/>
        <v>0</v>
      </c>
      <c r="O1634" s="21">
        <f t="shared" si="138"/>
        <v>0</v>
      </c>
      <c r="P1634" s="24">
        <v>45</v>
      </c>
      <c r="Q1634" s="18">
        <f t="shared" si="140"/>
        <v>0</v>
      </c>
      <c r="R1634" s="2">
        <v>1</v>
      </c>
      <c r="S1634" s="2">
        <v>120</v>
      </c>
      <c r="T1634" s="2" t="s">
        <v>4647</v>
      </c>
      <c r="U1634" s="28">
        <f>IF(G1634=0,"",_xlfn.MINIFS('PO Details'!$I:$I,'PO Details'!$D:$D,Planning!$B1634,'PO Details'!$L:$L,Planning!$E1634))</f>
        <v>45443</v>
      </c>
      <c r="V1634" s="29" t="s">
        <v>4640</v>
      </c>
      <c r="W1634" t="str">
        <f t="shared" si="137"/>
        <v>Max</v>
      </c>
      <c r="X1634" s="2">
        <v>120</v>
      </c>
    </row>
    <row r="1635" spans="1:24" x14ac:dyDescent="0.25">
      <c r="A1635" s="11" t="s">
        <v>4619</v>
      </c>
      <c r="B1635" s="22" t="s">
        <v>1439</v>
      </c>
      <c r="C1635" s="22"/>
      <c r="D1635" s="22" t="s">
        <v>1440</v>
      </c>
      <c r="E1635" s="31" t="s">
        <v>108</v>
      </c>
      <c r="F1635" s="12">
        <f>SUMIFS('Inventory Details'!$H:$H,'Inventory Details'!$B:$B,$B1635,'Inventory Details'!$E:$E,$E1635)</f>
        <v>11</v>
      </c>
      <c r="G1635" s="12">
        <f>SUMIFS('PO Details'!$H:$H,'PO Details'!$D:$D,Planning!$B1635,'PO Details'!$L:$L,$E1635)</f>
        <v>0</v>
      </c>
      <c r="H1635" s="12">
        <f>SUMIFS('SO Details'!$G:$G,'SO Details'!$D:$D,Planning!$B1635,'SO Details'!$K:$K,$E1635)</f>
        <v>0</v>
      </c>
      <c r="I1635" s="20">
        <f>IF(COUNTIFS($C:$C,B1635)&gt;1,SUMIFS('Sales Hx'!$Q:$Q,'Sales Hx'!$B:$B,_xlfn.XLOOKUP(B1635,C:C,B:B),'Sales Hx'!$D:$D,Planning!$E1635),SUMIFS('Sales Hx'!$Q:$Q,'Sales Hx'!$B:$B,Planning!$B1635,'Sales Hx'!$D:$D,Planning!$E1635))</f>
        <v>0</v>
      </c>
      <c r="J1635" s="16">
        <f>IF(COUNTIFS($C:$C,B1635)&gt;1,SUMIFS('Sales Hx'!$S:$S,'Sales Hx'!$B:$B,_xlfn.XLOOKUP(B1635,C:C,B:B),'Sales Hx'!$D:$D,E1635),SUMIFS('Sales Hx'!$S:$S,'Sales Hx'!$B:$B,$B1635,'Sales Hx'!$D:$D,$E1635))</f>
        <v>3.2894736842105261E-2</v>
      </c>
      <c r="K1635" s="16">
        <f t="shared" si="139"/>
        <v>0</v>
      </c>
      <c r="L1635" s="12">
        <f>IF(M1635&lt;&gt;"",M1635,IF(COUNTIFS($C:$C,B1635)&gt;1,SUMIFS('Sales Hx'!V:V,'Sales Hx'!$B:$B,_xlfn.XLOOKUP(B1635,C:C,B:B),'Sales Hx'!$D:$D,$E1635),SUMIFS('Sales Hx'!V:V,'Sales Hx'!$B:$B,$B1635,'Sales Hx'!$D:$D,$E1635)))</f>
        <v>0</v>
      </c>
      <c r="M1635" s="12">
        <v>0</v>
      </c>
      <c r="N1635" s="15">
        <f t="shared" si="141"/>
        <v>3.2894736842105261E-2</v>
      </c>
      <c r="O1635" s="21">
        <f t="shared" si="138"/>
        <v>0</v>
      </c>
      <c r="P1635" s="24">
        <v>45</v>
      </c>
      <c r="Q1635" s="18">
        <f t="shared" si="140"/>
        <v>0</v>
      </c>
      <c r="R1635" s="2">
        <v>1</v>
      </c>
      <c r="S1635" s="2">
        <v>120</v>
      </c>
      <c r="T1635" s="2" t="s">
        <v>4647</v>
      </c>
      <c r="U1635" s="28" t="str">
        <f>IF(G1635=0,"",_xlfn.MINIFS('PO Details'!$I:$I,'PO Details'!$D:$D,Planning!$B1635,'PO Details'!$L:$L,Planning!$E1635))</f>
        <v/>
      </c>
      <c r="V1635" s="29" t="s">
        <v>4640</v>
      </c>
      <c r="W1635" t="str">
        <f t="shared" si="137"/>
        <v>Max</v>
      </c>
      <c r="X1635" s="2">
        <v>120</v>
      </c>
    </row>
    <row r="1636" spans="1:24" x14ac:dyDescent="0.25">
      <c r="A1636" s="11" t="s">
        <v>4619</v>
      </c>
      <c r="B1636" s="22" t="s">
        <v>1439</v>
      </c>
      <c r="C1636" s="22"/>
      <c r="D1636" s="22" t="s">
        <v>1440</v>
      </c>
      <c r="E1636" s="31" t="s">
        <v>113</v>
      </c>
      <c r="F1636" s="12">
        <f>SUMIFS('Inventory Details'!$H:$H,'Inventory Details'!$B:$B,$B1636,'Inventory Details'!$E:$E,$E1636)</f>
        <v>0</v>
      </c>
      <c r="G1636" s="12">
        <f>SUMIFS('PO Details'!$H:$H,'PO Details'!$D:$D,Planning!$B1636,'PO Details'!$L:$L,$E1636)</f>
        <v>20</v>
      </c>
      <c r="H1636" s="12">
        <f>SUMIFS('SO Details'!$G:$G,'SO Details'!$D:$D,Planning!$B1636,'SO Details'!$K:$K,$E1636)</f>
        <v>0</v>
      </c>
      <c r="I1636" s="20">
        <f>IF(COUNTIFS($C:$C,B1636)&gt;1,SUMIFS('Sales Hx'!$Q:$Q,'Sales Hx'!$B:$B,_xlfn.XLOOKUP(B1636,C:C,B:B),'Sales Hx'!$D:$D,Planning!$E1636),SUMIFS('Sales Hx'!$Q:$Q,'Sales Hx'!$B:$B,Planning!$B1636,'Sales Hx'!$D:$D,Planning!$E1636))</f>
        <v>0</v>
      </c>
      <c r="J1636" s="16">
        <f>IF(COUNTIFS($C:$C,B1636)&gt;1,SUMIFS('Sales Hx'!$S:$S,'Sales Hx'!$B:$B,_xlfn.XLOOKUP(B1636,C:C,B:B),'Sales Hx'!$D:$D,E1636),SUMIFS('Sales Hx'!$S:$S,'Sales Hx'!$B:$B,$B1636,'Sales Hx'!$D:$D,$E1636))</f>
        <v>0.13157894736842105</v>
      </c>
      <c r="K1636" s="16">
        <f t="shared" si="139"/>
        <v>0</v>
      </c>
      <c r="L1636" s="12">
        <f>IF(M1636&lt;&gt;"",M1636,IF(COUNTIFS($C:$C,B1636)&gt;1,SUMIFS('Sales Hx'!V:V,'Sales Hx'!$B:$B,_xlfn.XLOOKUP(B1636,C:C,B:B),'Sales Hx'!$D:$D,$E1636),SUMIFS('Sales Hx'!V:V,'Sales Hx'!$B:$B,$B1636,'Sales Hx'!$D:$D,$E1636)))</f>
        <v>0</v>
      </c>
      <c r="M1636" s="12">
        <v>0</v>
      </c>
      <c r="N1636" s="15">
        <f t="shared" si="141"/>
        <v>0.13157894736842105</v>
      </c>
      <c r="O1636" s="21">
        <f t="shared" si="138"/>
        <v>0</v>
      </c>
      <c r="P1636" s="24">
        <v>45</v>
      </c>
      <c r="Q1636" s="18">
        <f t="shared" si="140"/>
        <v>0</v>
      </c>
      <c r="R1636" s="2">
        <v>1</v>
      </c>
      <c r="S1636" s="2">
        <v>120</v>
      </c>
      <c r="T1636" s="2" t="s">
        <v>4647</v>
      </c>
      <c r="U1636" s="28">
        <f>IF(G1636=0,"",_xlfn.MINIFS('PO Details'!$I:$I,'PO Details'!$D:$D,Planning!$B1636,'PO Details'!$L:$L,Planning!$E1636))</f>
        <v>45527</v>
      </c>
      <c r="V1636" s="29" t="s">
        <v>4640</v>
      </c>
      <c r="W1636" t="str">
        <f t="shared" si="137"/>
        <v>Max</v>
      </c>
      <c r="X1636" s="2">
        <v>120</v>
      </c>
    </row>
    <row r="1637" spans="1:24" x14ac:dyDescent="0.25">
      <c r="A1637" s="11" t="s">
        <v>4619</v>
      </c>
      <c r="B1637" s="22" t="s">
        <v>1439</v>
      </c>
      <c r="C1637" s="22"/>
      <c r="D1637" s="22" t="s">
        <v>1440</v>
      </c>
      <c r="E1637" s="31" t="s">
        <v>4746</v>
      </c>
      <c r="F1637" s="12">
        <f>SUMIFS('Inventory Details'!$H:$H,'Inventory Details'!$B:$B,$B1637,'Inventory Details'!$E:$E,$E1637)</f>
        <v>0</v>
      </c>
      <c r="G1637" s="12">
        <f>SUMIFS('PO Details'!$H:$H,'PO Details'!$D:$D,Planning!$B1637,'PO Details'!$L:$L,$E1637)</f>
        <v>27</v>
      </c>
      <c r="H1637" s="12">
        <f>SUMIFS('SO Details'!$G:$G,'SO Details'!$D:$D,Planning!$B1637,'SO Details'!$K:$K,$E1637)</f>
        <v>0</v>
      </c>
      <c r="I1637" s="20">
        <f>IF(COUNTIFS($C:$C,B1637)&gt;1,SUMIFS('Sales Hx'!$Q:$Q,'Sales Hx'!$B:$B,_xlfn.XLOOKUP(B1637,C:C,B:B),'Sales Hx'!$D:$D,Planning!$E1637),SUMIFS('Sales Hx'!$Q:$Q,'Sales Hx'!$B:$B,Planning!$B1637,'Sales Hx'!$D:$D,Planning!$E1637))</f>
        <v>0</v>
      </c>
      <c r="J1637" s="16">
        <f>IF(COUNTIFS($C:$C,B1637)&gt;1,SUMIFS('Sales Hx'!$S:$S,'Sales Hx'!$B:$B,_xlfn.XLOOKUP(B1637,C:C,B:B),'Sales Hx'!$D:$D,E1637),SUMIFS('Sales Hx'!$S:$S,'Sales Hx'!$B:$B,$B1637,'Sales Hx'!$D:$D,$E1637))</f>
        <v>0.2960526315789474</v>
      </c>
      <c r="K1637" s="16">
        <f t="shared" si="139"/>
        <v>0</v>
      </c>
      <c r="L1637" s="12">
        <f>IF(M1637&lt;&gt;"",M1637,IF(COUNTIFS($C:$C,B1637)&gt;1,SUMIFS('Sales Hx'!V:V,'Sales Hx'!$B:$B,_xlfn.XLOOKUP(B1637,C:C,B:B),'Sales Hx'!$D:$D,$E1637),SUMIFS('Sales Hx'!V:V,'Sales Hx'!$B:$B,$B1637,'Sales Hx'!$D:$D,$E1637)))</f>
        <v>0</v>
      </c>
      <c r="M1637" s="12">
        <v>0</v>
      </c>
      <c r="N1637" s="15">
        <f t="shared" si="141"/>
        <v>0.2960526315789474</v>
      </c>
      <c r="O1637" s="21">
        <f t="shared" si="138"/>
        <v>0</v>
      </c>
      <c r="P1637" s="24">
        <v>45</v>
      </c>
      <c r="Q1637" s="18">
        <f t="shared" si="140"/>
        <v>0</v>
      </c>
      <c r="R1637" s="2">
        <v>1</v>
      </c>
      <c r="S1637" s="2">
        <v>120</v>
      </c>
      <c r="T1637" s="2" t="s">
        <v>4647</v>
      </c>
      <c r="U1637" s="28">
        <f>IF(G1637=0,"",_xlfn.MINIFS('PO Details'!$I:$I,'PO Details'!$D:$D,Planning!$B1637,'PO Details'!$L:$L,Planning!$E1637))</f>
        <v>45527</v>
      </c>
      <c r="V1637" s="29" t="s">
        <v>4640</v>
      </c>
      <c r="W1637" t="str">
        <f t="shared" si="137"/>
        <v>Max</v>
      </c>
      <c r="X1637" s="2">
        <v>120</v>
      </c>
    </row>
    <row r="1638" spans="1:24" x14ac:dyDescent="0.25">
      <c r="A1638" s="11" t="s">
        <v>4619</v>
      </c>
      <c r="B1638" s="22" t="s">
        <v>1441</v>
      </c>
      <c r="C1638" s="22"/>
      <c r="D1638" s="22" t="s">
        <v>1442</v>
      </c>
      <c r="E1638" s="31" t="s">
        <v>15</v>
      </c>
      <c r="F1638" s="12">
        <f>SUMIFS('Inventory Details'!$H:$H,'Inventory Details'!$B:$B,$B1638,'Inventory Details'!$E:$E,$E1638)</f>
        <v>0</v>
      </c>
      <c r="G1638" s="12">
        <f>SUMIFS('PO Details'!$H:$H,'PO Details'!$D:$D,Planning!$B1638,'PO Details'!$L:$L,$E1638)</f>
        <v>7</v>
      </c>
      <c r="H1638" s="12">
        <f>SUMIFS('SO Details'!$G:$G,'SO Details'!$D:$D,Planning!$B1638,'SO Details'!$K:$K,$E1638)</f>
        <v>0</v>
      </c>
      <c r="I1638" s="20">
        <f>IF(COUNTIFS($C:$C,B1638)&gt;1,SUMIFS('Sales Hx'!$Q:$Q,'Sales Hx'!$B:$B,_xlfn.XLOOKUP(B1638,C:C,B:B),'Sales Hx'!$D:$D,Planning!$E1638),SUMIFS('Sales Hx'!$Q:$Q,'Sales Hx'!$B:$B,Planning!$B1638,'Sales Hx'!$D:$D,Planning!$E1638))</f>
        <v>0</v>
      </c>
      <c r="J1638" s="16">
        <f>IF(COUNTIFS($C:$C,B1638)&gt;1,SUMIFS('Sales Hx'!$S:$S,'Sales Hx'!$B:$B,_xlfn.XLOOKUP(B1638,C:C,B:B),'Sales Hx'!$D:$D,E1638),SUMIFS('Sales Hx'!$S:$S,'Sales Hx'!$B:$B,$B1638,'Sales Hx'!$D:$D,$E1638))</f>
        <v>0</v>
      </c>
      <c r="K1638" s="16">
        <f t="shared" si="139"/>
        <v>0</v>
      </c>
      <c r="L1638" s="12">
        <f>IF(M1638&lt;&gt;"",M1638,IF(COUNTIFS($C:$C,B1638)&gt;1,SUMIFS('Sales Hx'!V:V,'Sales Hx'!$B:$B,_xlfn.XLOOKUP(B1638,C:C,B:B),'Sales Hx'!$D:$D,$E1638),SUMIFS('Sales Hx'!V:V,'Sales Hx'!$B:$B,$B1638,'Sales Hx'!$D:$D,$E1638)))</f>
        <v>0</v>
      </c>
      <c r="M1638" s="12">
        <v>0</v>
      </c>
      <c r="N1638" s="15">
        <f t="shared" si="141"/>
        <v>0</v>
      </c>
      <c r="O1638" s="21">
        <f t="shared" si="138"/>
        <v>0</v>
      </c>
      <c r="P1638" s="24">
        <v>45</v>
      </c>
      <c r="Q1638" s="18">
        <f t="shared" si="140"/>
        <v>0</v>
      </c>
      <c r="R1638" s="2">
        <v>1</v>
      </c>
      <c r="S1638" s="2">
        <v>120</v>
      </c>
      <c r="T1638" s="2" t="s">
        <v>4647</v>
      </c>
      <c r="U1638" s="28">
        <f>IF(G1638=0,"",_xlfn.MINIFS('PO Details'!$I:$I,'PO Details'!$D:$D,Planning!$B1638,'PO Details'!$L:$L,Planning!$E1638))</f>
        <v>45397</v>
      </c>
      <c r="V1638" s="29" t="s">
        <v>4640</v>
      </c>
      <c r="W1638" t="str">
        <f t="shared" si="137"/>
        <v/>
      </c>
      <c r="X1638" s="2">
        <v>120</v>
      </c>
    </row>
    <row r="1639" spans="1:24" x14ac:dyDescent="0.25">
      <c r="A1639" s="11" t="s">
        <v>4619</v>
      </c>
      <c r="B1639" s="22" t="s">
        <v>1441</v>
      </c>
      <c r="C1639" s="22"/>
      <c r="D1639" s="22" t="s">
        <v>1442</v>
      </c>
      <c r="E1639" s="31" t="s">
        <v>820</v>
      </c>
      <c r="F1639" s="12">
        <f>SUMIFS('Inventory Details'!$H:$H,'Inventory Details'!$B:$B,$B1639,'Inventory Details'!$E:$E,$E1639)</f>
        <v>0</v>
      </c>
      <c r="G1639" s="12">
        <f>SUMIFS('PO Details'!$H:$H,'PO Details'!$D:$D,Planning!$B1639,'PO Details'!$L:$L,$E1639)</f>
        <v>8</v>
      </c>
      <c r="H1639" s="12">
        <f>SUMIFS('SO Details'!$G:$G,'SO Details'!$D:$D,Planning!$B1639,'SO Details'!$K:$K,$E1639)</f>
        <v>0</v>
      </c>
      <c r="I1639" s="20">
        <f>IF(COUNTIFS($C:$C,B1639)&gt;1,SUMIFS('Sales Hx'!$Q:$Q,'Sales Hx'!$B:$B,_xlfn.XLOOKUP(B1639,C:C,B:B),'Sales Hx'!$D:$D,Planning!$E1639),SUMIFS('Sales Hx'!$Q:$Q,'Sales Hx'!$B:$B,Planning!$B1639,'Sales Hx'!$D:$D,Planning!$E1639))</f>
        <v>0</v>
      </c>
      <c r="J1639" s="16">
        <f>IF(COUNTIFS($C:$C,B1639)&gt;1,SUMIFS('Sales Hx'!$S:$S,'Sales Hx'!$B:$B,_xlfn.XLOOKUP(B1639,C:C,B:B),'Sales Hx'!$D:$D,E1639),SUMIFS('Sales Hx'!$S:$S,'Sales Hx'!$B:$B,$B1639,'Sales Hx'!$D:$D,$E1639))</f>
        <v>3.5526315789473691E-2</v>
      </c>
      <c r="K1639" s="16">
        <f t="shared" si="139"/>
        <v>0</v>
      </c>
      <c r="L1639" s="12">
        <f>IF(M1639&lt;&gt;"",M1639,IF(COUNTIFS($C:$C,B1639)&gt;1,SUMIFS('Sales Hx'!V:V,'Sales Hx'!$B:$B,_xlfn.XLOOKUP(B1639,C:C,B:B),'Sales Hx'!$D:$D,$E1639),SUMIFS('Sales Hx'!V:V,'Sales Hx'!$B:$B,$B1639,'Sales Hx'!$D:$D,$E1639)))</f>
        <v>0</v>
      </c>
      <c r="M1639" s="12">
        <v>0</v>
      </c>
      <c r="N1639" s="15">
        <f t="shared" si="141"/>
        <v>3.5526315789473691E-2</v>
      </c>
      <c r="O1639" s="21">
        <f t="shared" si="138"/>
        <v>0</v>
      </c>
      <c r="P1639" s="24">
        <v>45</v>
      </c>
      <c r="Q1639" s="18">
        <f t="shared" si="140"/>
        <v>0</v>
      </c>
      <c r="R1639" s="2">
        <v>1</v>
      </c>
      <c r="S1639" s="2">
        <v>120</v>
      </c>
      <c r="T1639" s="2" t="s">
        <v>4647</v>
      </c>
      <c r="U1639" s="28">
        <f>IF(G1639=0,"",_xlfn.MINIFS('PO Details'!$I:$I,'PO Details'!$D:$D,Planning!$B1639,'PO Details'!$L:$L,Planning!$E1639))</f>
        <v>45474</v>
      </c>
      <c r="V1639" s="29" t="s">
        <v>4640</v>
      </c>
      <c r="W1639" t="str">
        <f t="shared" si="137"/>
        <v/>
      </c>
      <c r="X1639" s="2">
        <v>120</v>
      </c>
    </row>
    <row r="1640" spans="1:24" x14ac:dyDescent="0.25">
      <c r="A1640" s="11" t="s">
        <v>4619</v>
      </c>
      <c r="B1640" s="22" t="s">
        <v>1441</v>
      </c>
      <c r="C1640" s="22"/>
      <c r="D1640" s="22" t="s">
        <v>1442</v>
      </c>
      <c r="E1640" s="31" t="s">
        <v>4746</v>
      </c>
      <c r="F1640" s="12">
        <f>SUMIFS('Inventory Details'!$H:$H,'Inventory Details'!$B:$B,$B1640,'Inventory Details'!$E:$E,$E1640)</f>
        <v>2</v>
      </c>
      <c r="G1640" s="12">
        <f>SUMIFS('PO Details'!$H:$H,'PO Details'!$D:$D,Planning!$B1640,'PO Details'!$L:$L,$E1640)</f>
        <v>106</v>
      </c>
      <c r="H1640" s="12">
        <f>SUMIFS('SO Details'!$G:$G,'SO Details'!$D:$D,Planning!$B1640,'SO Details'!$K:$K,$E1640)</f>
        <v>1</v>
      </c>
      <c r="I1640" s="20">
        <f>IF(COUNTIFS($C:$C,B1640)&gt;1,SUMIFS('Sales Hx'!$Q:$Q,'Sales Hx'!$B:$B,_xlfn.XLOOKUP(B1640,C:C,B:B),'Sales Hx'!$D:$D,Planning!$E1640),SUMIFS('Sales Hx'!$Q:$Q,'Sales Hx'!$B:$B,Planning!$B1640,'Sales Hx'!$D:$D,Planning!$E1640))</f>
        <v>32.199999999999996</v>
      </c>
      <c r="J1640" s="16">
        <f>IF(COUNTIFS($C:$C,B1640)&gt;1,SUMIFS('Sales Hx'!$S:$S,'Sales Hx'!$B:$B,_xlfn.XLOOKUP(B1640,C:C,B:B),'Sales Hx'!$D:$D,E1640),SUMIFS('Sales Hx'!$S:$S,'Sales Hx'!$B:$B,$B1640,'Sales Hx'!$D:$D,$E1640))</f>
        <v>0.50375939849624063</v>
      </c>
      <c r="K1640" s="16">
        <f t="shared" si="139"/>
        <v>3.3540372670807459</v>
      </c>
      <c r="L1640" s="12">
        <f>IF(M1640&lt;&gt;"",M1640,IF(COUNTIFS($C:$C,B1640)&gt;1,SUMIFS('Sales Hx'!V:V,'Sales Hx'!$B:$B,_xlfn.XLOOKUP(B1640,C:C,B:B),'Sales Hx'!$D:$D,$E1640),SUMIFS('Sales Hx'!V:V,'Sales Hx'!$B:$B,$B1640,'Sales Hx'!$D:$D,$E1640)))</f>
        <v>0</v>
      </c>
      <c r="M1640" s="12">
        <v>0</v>
      </c>
      <c r="N1640" s="15">
        <f t="shared" si="141"/>
        <v>0.50375939849624063</v>
      </c>
      <c r="O1640" s="21">
        <f t="shared" si="138"/>
        <v>0</v>
      </c>
      <c r="P1640" s="24">
        <v>45</v>
      </c>
      <c r="Q1640" s="18">
        <f t="shared" si="140"/>
        <v>0</v>
      </c>
      <c r="R1640" s="2">
        <v>1</v>
      </c>
      <c r="S1640" s="2">
        <v>120</v>
      </c>
      <c r="T1640" s="2" t="s">
        <v>4647</v>
      </c>
      <c r="U1640" s="28">
        <f>IF(G1640=0,"",_xlfn.MINIFS('PO Details'!$I:$I,'PO Details'!$D:$D,Planning!$B1640,'PO Details'!$L:$L,Planning!$E1640))</f>
        <v>45458</v>
      </c>
      <c r="V1640" s="29" t="s">
        <v>4640</v>
      </c>
      <c r="W1640" t="str">
        <f t="shared" si="137"/>
        <v>Max</v>
      </c>
      <c r="X1640" s="2">
        <v>120</v>
      </c>
    </row>
    <row r="1641" spans="1:24" x14ac:dyDescent="0.25">
      <c r="A1641" s="11" t="s">
        <v>4619</v>
      </c>
      <c r="B1641" s="22" t="s">
        <v>1441</v>
      </c>
      <c r="C1641" s="22"/>
      <c r="D1641" s="22" t="s">
        <v>1442</v>
      </c>
      <c r="E1641" s="31" t="s">
        <v>109</v>
      </c>
      <c r="F1641" s="12">
        <f>SUMIFS('Inventory Details'!$H:$H,'Inventory Details'!$B:$B,$B1641,'Inventory Details'!$E:$E,$E1641)</f>
        <v>8</v>
      </c>
      <c r="G1641" s="12">
        <f>SUMIFS('PO Details'!$H:$H,'PO Details'!$D:$D,Planning!$B1641,'PO Details'!$L:$L,$E1641)</f>
        <v>10</v>
      </c>
      <c r="H1641" s="12">
        <f>SUMIFS('SO Details'!$G:$G,'SO Details'!$D:$D,Planning!$B1641,'SO Details'!$K:$K,$E1641)</f>
        <v>0</v>
      </c>
      <c r="I1641" s="20">
        <f>IF(COUNTIFS($C:$C,B1641)&gt;1,SUMIFS('Sales Hx'!$Q:$Q,'Sales Hx'!$B:$B,_xlfn.XLOOKUP(B1641,C:C,B:B),'Sales Hx'!$D:$D,Planning!$E1641),SUMIFS('Sales Hx'!$Q:$Q,'Sales Hx'!$B:$B,Planning!$B1641,'Sales Hx'!$D:$D,Planning!$E1641))</f>
        <v>0</v>
      </c>
      <c r="J1641" s="16">
        <f>IF(COUNTIFS($C:$C,B1641)&gt;1,SUMIFS('Sales Hx'!$S:$S,'Sales Hx'!$B:$B,_xlfn.XLOOKUP(B1641,C:C,B:B),'Sales Hx'!$D:$D,E1641),SUMIFS('Sales Hx'!$S:$S,'Sales Hx'!$B:$B,$B1641,'Sales Hx'!$D:$D,$E1641))</f>
        <v>5.921052631578947E-2</v>
      </c>
      <c r="K1641" s="16">
        <f t="shared" si="139"/>
        <v>0</v>
      </c>
      <c r="L1641" s="12">
        <f>IF(M1641&lt;&gt;"",M1641,IF(COUNTIFS($C:$C,B1641)&gt;1,SUMIFS('Sales Hx'!V:V,'Sales Hx'!$B:$B,_xlfn.XLOOKUP(B1641,C:C,B:B),'Sales Hx'!$D:$D,$E1641),SUMIFS('Sales Hx'!V:V,'Sales Hx'!$B:$B,$B1641,'Sales Hx'!$D:$D,$E1641)))</f>
        <v>0</v>
      </c>
      <c r="M1641" s="12">
        <v>0</v>
      </c>
      <c r="N1641" s="15">
        <f t="shared" si="141"/>
        <v>5.921052631578947E-2</v>
      </c>
      <c r="O1641" s="21">
        <f t="shared" si="138"/>
        <v>0</v>
      </c>
      <c r="P1641" s="24">
        <v>45</v>
      </c>
      <c r="Q1641" s="18">
        <f t="shared" si="140"/>
        <v>0</v>
      </c>
      <c r="R1641" s="2">
        <v>1</v>
      </c>
      <c r="S1641" s="2">
        <v>120</v>
      </c>
      <c r="T1641" s="2" t="s">
        <v>4647</v>
      </c>
      <c r="U1641" s="28">
        <f>IF(G1641=0,"",_xlfn.MINIFS('PO Details'!$I:$I,'PO Details'!$D:$D,Planning!$B1641,'PO Details'!$L:$L,Planning!$E1641))</f>
        <v>45458</v>
      </c>
      <c r="V1641" s="29" t="s">
        <v>4640</v>
      </c>
      <c r="W1641" t="str">
        <f t="shared" si="137"/>
        <v/>
      </c>
      <c r="X1641" s="2">
        <v>120</v>
      </c>
    </row>
    <row r="1642" spans="1:24" x14ac:dyDescent="0.25">
      <c r="A1642" s="11" t="s">
        <v>4619</v>
      </c>
      <c r="B1642" s="22" t="s">
        <v>1441</v>
      </c>
      <c r="C1642" s="22"/>
      <c r="D1642" s="22" t="s">
        <v>1442</v>
      </c>
      <c r="E1642" s="31" t="s">
        <v>186</v>
      </c>
      <c r="F1642" s="12">
        <f>SUMIFS('Inventory Details'!$H:$H,'Inventory Details'!$B:$B,$B1642,'Inventory Details'!$E:$E,$E1642)</f>
        <v>15</v>
      </c>
      <c r="G1642" s="12">
        <f>SUMIFS('PO Details'!$H:$H,'PO Details'!$D:$D,Planning!$B1642,'PO Details'!$L:$L,$E1642)</f>
        <v>0</v>
      </c>
      <c r="H1642" s="12">
        <f>SUMIFS('SO Details'!$G:$G,'SO Details'!$D:$D,Planning!$B1642,'SO Details'!$K:$K,$E1642)</f>
        <v>0</v>
      </c>
      <c r="I1642" s="20">
        <f>IF(COUNTIFS($C:$C,B1642)&gt;1,SUMIFS('Sales Hx'!$Q:$Q,'Sales Hx'!$B:$B,_xlfn.XLOOKUP(B1642,C:C,B:B),'Sales Hx'!$D:$D,Planning!$E1642),SUMIFS('Sales Hx'!$Q:$Q,'Sales Hx'!$B:$B,Planning!$B1642,'Sales Hx'!$D:$D,Planning!$E1642))</f>
        <v>0</v>
      </c>
      <c r="J1642" s="16">
        <f>IF(COUNTIFS($C:$C,B1642)&gt;1,SUMIFS('Sales Hx'!$S:$S,'Sales Hx'!$B:$B,_xlfn.XLOOKUP(B1642,C:C,B:B),'Sales Hx'!$D:$D,E1642),SUMIFS('Sales Hx'!$S:$S,'Sales Hx'!$B:$B,$B1642,'Sales Hx'!$D:$D,$E1642))</f>
        <v>0</v>
      </c>
      <c r="K1642" s="16">
        <f t="shared" si="139"/>
        <v>0</v>
      </c>
      <c r="L1642" s="12">
        <f>IF(M1642&lt;&gt;"",M1642,IF(COUNTIFS($C:$C,B1642)&gt;1,SUMIFS('Sales Hx'!V:V,'Sales Hx'!$B:$B,_xlfn.XLOOKUP(B1642,C:C,B:B),'Sales Hx'!$D:$D,$E1642),SUMIFS('Sales Hx'!V:V,'Sales Hx'!$B:$B,$B1642,'Sales Hx'!$D:$D,$E1642)))</f>
        <v>0</v>
      </c>
      <c r="M1642" s="12">
        <v>0</v>
      </c>
      <c r="N1642" s="15">
        <f t="shared" si="141"/>
        <v>0</v>
      </c>
      <c r="O1642" s="21">
        <f t="shared" si="138"/>
        <v>0</v>
      </c>
      <c r="P1642" s="24">
        <v>45</v>
      </c>
      <c r="Q1642" s="18">
        <f t="shared" si="140"/>
        <v>0</v>
      </c>
      <c r="R1642" s="2">
        <v>1</v>
      </c>
      <c r="S1642" s="2">
        <v>120</v>
      </c>
      <c r="T1642" s="2" t="s">
        <v>4647</v>
      </c>
      <c r="U1642" s="28" t="str">
        <f>IF(G1642=0,"",_xlfn.MINIFS('PO Details'!$I:$I,'PO Details'!$D:$D,Planning!$B1642,'PO Details'!$L:$L,Planning!$E1642))</f>
        <v/>
      </c>
      <c r="V1642" s="29" t="s">
        <v>4640</v>
      </c>
      <c r="W1642" t="str">
        <f t="shared" si="137"/>
        <v/>
      </c>
      <c r="X1642" s="2">
        <v>120</v>
      </c>
    </row>
    <row r="1643" spans="1:24" x14ac:dyDescent="0.25">
      <c r="A1643" s="11" t="s">
        <v>4619</v>
      </c>
      <c r="B1643" s="22" t="s">
        <v>1441</v>
      </c>
      <c r="C1643" s="22"/>
      <c r="D1643" s="22" t="s">
        <v>1442</v>
      </c>
      <c r="E1643" s="31" t="s">
        <v>113</v>
      </c>
      <c r="F1643" s="12">
        <f>SUMIFS('Inventory Details'!$H:$H,'Inventory Details'!$B:$B,$B1643,'Inventory Details'!$E:$E,$E1643)</f>
        <v>29</v>
      </c>
      <c r="G1643" s="12">
        <f>SUMIFS('PO Details'!$H:$H,'PO Details'!$D:$D,Planning!$B1643,'PO Details'!$L:$L,$E1643)</f>
        <v>0</v>
      </c>
      <c r="H1643" s="12">
        <f>SUMIFS('SO Details'!$G:$G,'SO Details'!$D:$D,Planning!$B1643,'SO Details'!$K:$K,$E1643)</f>
        <v>0</v>
      </c>
      <c r="I1643" s="20">
        <f>IF(COUNTIFS($C:$C,B1643)&gt;1,SUMIFS('Sales Hx'!$Q:$Q,'Sales Hx'!$B:$B,_xlfn.XLOOKUP(B1643,C:C,B:B),'Sales Hx'!$D:$D,Planning!$E1643),SUMIFS('Sales Hx'!$Q:$Q,'Sales Hx'!$B:$B,Planning!$B1643,'Sales Hx'!$D:$D,Planning!$E1643))</f>
        <v>15.399999999999999</v>
      </c>
      <c r="J1643" s="16">
        <f>IF(COUNTIFS($C:$C,B1643)&gt;1,SUMIFS('Sales Hx'!$S:$S,'Sales Hx'!$B:$B,_xlfn.XLOOKUP(B1643,C:C,B:B),'Sales Hx'!$D:$D,E1643),SUMIFS('Sales Hx'!$S:$S,'Sales Hx'!$B:$B,$B1643,'Sales Hx'!$D:$D,$E1643))</f>
        <v>0.15723684210526315</v>
      </c>
      <c r="K1643" s="16">
        <f t="shared" si="139"/>
        <v>1.8831168831168832</v>
      </c>
      <c r="L1643" s="12">
        <f>IF(M1643&lt;&gt;"",M1643,IF(COUNTIFS($C:$C,B1643)&gt;1,SUMIFS('Sales Hx'!V:V,'Sales Hx'!$B:$B,_xlfn.XLOOKUP(B1643,C:C,B:B),'Sales Hx'!$D:$D,$E1643),SUMIFS('Sales Hx'!V:V,'Sales Hx'!$B:$B,$B1643,'Sales Hx'!$D:$D,$E1643)))</f>
        <v>0</v>
      </c>
      <c r="M1643" s="12">
        <v>0</v>
      </c>
      <c r="N1643" s="15">
        <f t="shared" si="141"/>
        <v>0.15723684210526315</v>
      </c>
      <c r="O1643" s="21">
        <f t="shared" si="138"/>
        <v>0</v>
      </c>
      <c r="P1643" s="24">
        <v>45</v>
      </c>
      <c r="Q1643" s="18">
        <f t="shared" si="140"/>
        <v>0</v>
      </c>
      <c r="R1643" s="2">
        <v>1</v>
      </c>
      <c r="S1643" s="2">
        <v>120</v>
      </c>
      <c r="T1643" s="2" t="s">
        <v>4647</v>
      </c>
      <c r="U1643" s="28" t="str">
        <f>IF(G1643=0,"",_xlfn.MINIFS('PO Details'!$I:$I,'PO Details'!$D:$D,Planning!$B1643,'PO Details'!$L:$L,Planning!$E1643))</f>
        <v/>
      </c>
      <c r="V1643" s="29" t="s">
        <v>4640</v>
      </c>
      <c r="W1643" t="str">
        <f t="shared" si="137"/>
        <v/>
      </c>
      <c r="X1643" s="2">
        <v>120</v>
      </c>
    </row>
    <row r="1644" spans="1:24" x14ac:dyDescent="0.25">
      <c r="A1644" s="11" t="s">
        <v>4619</v>
      </c>
      <c r="B1644" s="22" t="s">
        <v>1441</v>
      </c>
      <c r="C1644" s="22"/>
      <c r="D1644" s="22" t="s">
        <v>1442</v>
      </c>
      <c r="E1644" s="31" t="s">
        <v>119</v>
      </c>
      <c r="F1644" s="12">
        <f>SUMIFS('Inventory Details'!$H:$H,'Inventory Details'!$B:$B,$B1644,'Inventory Details'!$E:$E,$E1644)</f>
        <v>3</v>
      </c>
      <c r="G1644" s="12">
        <f>SUMIFS('PO Details'!$H:$H,'PO Details'!$D:$D,Planning!$B1644,'PO Details'!$L:$L,$E1644)</f>
        <v>0</v>
      </c>
      <c r="H1644" s="12">
        <f>SUMIFS('SO Details'!$G:$G,'SO Details'!$D:$D,Planning!$B1644,'SO Details'!$K:$K,$E1644)</f>
        <v>0</v>
      </c>
      <c r="I1644" s="20">
        <f>IF(COUNTIFS($C:$C,B1644)&gt;1,SUMIFS('Sales Hx'!$Q:$Q,'Sales Hx'!$B:$B,_xlfn.XLOOKUP(B1644,C:C,B:B),'Sales Hx'!$D:$D,Planning!$E1644),SUMIFS('Sales Hx'!$Q:$Q,'Sales Hx'!$B:$B,Planning!$B1644,'Sales Hx'!$D:$D,Planning!$E1644))</f>
        <v>0</v>
      </c>
      <c r="J1644" s="16">
        <f>IF(COUNTIFS($C:$C,B1644)&gt;1,SUMIFS('Sales Hx'!$S:$S,'Sales Hx'!$B:$B,_xlfn.XLOOKUP(B1644,C:C,B:B),'Sales Hx'!$D:$D,E1644),SUMIFS('Sales Hx'!$S:$S,'Sales Hx'!$B:$B,$B1644,'Sales Hx'!$D:$D,$E1644))</f>
        <v>0</v>
      </c>
      <c r="K1644" s="16">
        <f t="shared" si="139"/>
        <v>0</v>
      </c>
      <c r="L1644" s="12">
        <f>IF(M1644&lt;&gt;"",M1644,IF(COUNTIFS($C:$C,B1644)&gt;1,SUMIFS('Sales Hx'!V:V,'Sales Hx'!$B:$B,_xlfn.XLOOKUP(B1644,C:C,B:B),'Sales Hx'!$D:$D,$E1644),SUMIFS('Sales Hx'!V:V,'Sales Hx'!$B:$B,$B1644,'Sales Hx'!$D:$D,$E1644)))</f>
        <v>0</v>
      </c>
      <c r="M1644" s="12">
        <v>0</v>
      </c>
      <c r="N1644" s="15">
        <f t="shared" si="141"/>
        <v>0</v>
      </c>
      <c r="O1644" s="21">
        <f t="shared" si="138"/>
        <v>0</v>
      </c>
      <c r="P1644" s="24">
        <v>45</v>
      </c>
      <c r="Q1644" s="18">
        <f t="shared" si="140"/>
        <v>0</v>
      </c>
      <c r="R1644" s="2">
        <v>1</v>
      </c>
      <c r="S1644" s="2">
        <v>120</v>
      </c>
      <c r="T1644" s="2" t="s">
        <v>4647</v>
      </c>
      <c r="U1644" s="28" t="str">
        <f>IF(G1644=0,"",_xlfn.MINIFS('PO Details'!$I:$I,'PO Details'!$D:$D,Planning!$B1644,'PO Details'!$L:$L,Planning!$E1644))</f>
        <v/>
      </c>
      <c r="V1644" s="29" t="s">
        <v>4640</v>
      </c>
      <c r="W1644" t="str">
        <f t="shared" si="137"/>
        <v/>
      </c>
      <c r="X1644" s="2">
        <v>120</v>
      </c>
    </row>
    <row r="1645" spans="1:24" x14ac:dyDescent="0.25">
      <c r="A1645" s="11" t="s">
        <v>4619</v>
      </c>
      <c r="B1645" s="22" t="s">
        <v>1441</v>
      </c>
      <c r="C1645" s="22"/>
      <c r="D1645" s="22" t="s">
        <v>1442</v>
      </c>
      <c r="E1645" s="31" t="s">
        <v>1201</v>
      </c>
      <c r="F1645" s="12">
        <f>SUMIFS('Inventory Details'!$H:$H,'Inventory Details'!$B:$B,$B1645,'Inventory Details'!$E:$E,$E1645)</f>
        <v>0</v>
      </c>
      <c r="G1645" s="12">
        <f>SUMIFS('PO Details'!$H:$H,'PO Details'!$D:$D,Planning!$B1645,'PO Details'!$L:$L,$E1645)</f>
        <v>0</v>
      </c>
      <c r="H1645" s="12">
        <f>SUMIFS('SO Details'!$G:$G,'SO Details'!$D:$D,Planning!$B1645,'SO Details'!$K:$K,$E1645)</f>
        <v>0</v>
      </c>
      <c r="I1645" s="20">
        <f>IF(COUNTIFS($C:$C,B1645)&gt;1,SUMIFS('Sales Hx'!$Q:$Q,'Sales Hx'!$B:$B,_xlfn.XLOOKUP(B1645,C:C,B:B),'Sales Hx'!$D:$D,Planning!$E1645),SUMIFS('Sales Hx'!$Q:$Q,'Sales Hx'!$B:$B,Planning!$B1645,'Sales Hx'!$D:$D,Planning!$E1645))</f>
        <v>0</v>
      </c>
      <c r="J1645" s="16">
        <f>IF(COUNTIFS($C:$C,B1645)&gt;1,SUMIFS('Sales Hx'!$S:$S,'Sales Hx'!$B:$B,_xlfn.XLOOKUP(B1645,C:C,B:B),'Sales Hx'!$D:$D,E1645),SUMIFS('Sales Hx'!$S:$S,'Sales Hx'!$B:$B,$B1645,'Sales Hx'!$D:$D,$E1645))</f>
        <v>0</v>
      </c>
      <c r="K1645" s="16">
        <f t="shared" si="139"/>
        <v>0</v>
      </c>
      <c r="L1645" s="12">
        <f>IF(M1645&lt;&gt;"",M1645,IF(COUNTIFS($C:$C,B1645)&gt;1,SUMIFS('Sales Hx'!V:V,'Sales Hx'!$B:$B,_xlfn.XLOOKUP(B1645,C:C,B:B),'Sales Hx'!$D:$D,$E1645),SUMIFS('Sales Hx'!V:V,'Sales Hx'!$B:$B,$B1645,'Sales Hx'!$D:$D,$E1645)))</f>
        <v>0</v>
      </c>
      <c r="M1645" s="12">
        <v>0</v>
      </c>
      <c r="N1645" s="15">
        <f t="shared" si="141"/>
        <v>0</v>
      </c>
      <c r="O1645" s="21">
        <f t="shared" si="138"/>
        <v>0</v>
      </c>
      <c r="P1645" s="24">
        <v>45</v>
      </c>
      <c r="Q1645" s="18">
        <f t="shared" si="140"/>
        <v>0</v>
      </c>
      <c r="R1645" s="2">
        <v>1</v>
      </c>
      <c r="S1645" s="2">
        <v>120</v>
      </c>
      <c r="T1645" s="2" t="s">
        <v>4647</v>
      </c>
      <c r="U1645" s="28" t="str">
        <f>IF(G1645=0,"",_xlfn.MINIFS('PO Details'!$I:$I,'PO Details'!$D:$D,Planning!$B1645,'PO Details'!$L:$L,Planning!$E1645))</f>
        <v/>
      </c>
      <c r="V1645" s="29" t="s">
        <v>4640</v>
      </c>
      <c r="W1645" t="str">
        <f t="shared" si="137"/>
        <v/>
      </c>
      <c r="X1645" s="2">
        <v>120</v>
      </c>
    </row>
    <row r="1646" spans="1:24" x14ac:dyDescent="0.25">
      <c r="A1646" s="11" t="s">
        <v>4619</v>
      </c>
      <c r="B1646" s="22" t="s">
        <v>1441</v>
      </c>
      <c r="C1646" s="22"/>
      <c r="D1646" s="22" t="s">
        <v>1442</v>
      </c>
      <c r="E1646" s="31" t="s">
        <v>106</v>
      </c>
      <c r="F1646" s="12">
        <f>SUMIFS('Inventory Details'!$H:$H,'Inventory Details'!$B:$B,$B1646,'Inventory Details'!$E:$E,$E1646)</f>
        <v>18</v>
      </c>
      <c r="G1646" s="12">
        <f>SUMIFS('PO Details'!$H:$H,'PO Details'!$D:$D,Planning!$B1646,'PO Details'!$L:$L,$E1646)</f>
        <v>0</v>
      </c>
      <c r="H1646" s="12">
        <f>SUMIFS('SO Details'!$G:$G,'SO Details'!$D:$D,Planning!$B1646,'SO Details'!$K:$K,$E1646)</f>
        <v>3</v>
      </c>
      <c r="I1646" s="20">
        <f>IF(COUNTIFS($C:$C,B1646)&gt;1,SUMIFS('Sales Hx'!$Q:$Q,'Sales Hx'!$B:$B,_xlfn.XLOOKUP(B1646,C:C,B:B),'Sales Hx'!$D:$D,Planning!$E1646),SUMIFS('Sales Hx'!$Q:$Q,'Sales Hx'!$B:$B,Planning!$B1646,'Sales Hx'!$D:$D,Planning!$E1646))</f>
        <v>0</v>
      </c>
      <c r="J1646" s="16">
        <f>IF(COUNTIFS($C:$C,B1646)&gt;1,SUMIFS('Sales Hx'!$S:$S,'Sales Hx'!$B:$B,_xlfn.XLOOKUP(B1646,C:C,B:B),'Sales Hx'!$D:$D,E1646),SUMIFS('Sales Hx'!$S:$S,'Sales Hx'!$B:$B,$B1646,'Sales Hx'!$D:$D,$E1646))</f>
        <v>8.2236842105263164E-2</v>
      </c>
      <c r="K1646" s="16">
        <f t="shared" si="139"/>
        <v>0</v>
      </c>
      <c r="L1646" s="12">
        <f>IF(M1646&lt;&gt;"",M1646,IF(COUNTIFS($C:$C,B1646)&gt;1,SUMIFS('Sales Hx'!V:V,'Sales Hx'!$B:$B,_xlfn.XLOOKUP(B1646,C:C,B:B),'Sales Hx'!$D:$D,$E1646),SUMIFS('Sales Hx'!V:V,'Sales Hx'!$B:$B,$B1646,'Sales Hx'!$D:$D,$E1646)))</f>
        <v>0</v>
      </c>
      <c r="M1646" s="12">
        <v>0</v>
      </c>
      <c r="N1646" s="15">
        <f t="shared" si="141"/>
        <v>8.2236842105263164E-2</v>
      </c>
      <c r="O1646" s="21">
        <f t="shared" si="138"/>
        <v>0</v>
      </c>
      <c r="P1646" s="24">
        <v>45</v>
      </c>
      <c r="Q1646" s="18">
        <f t="shared" si="140"/>
        <v>0</v>
      </c>
      <c r="R1646" s="2">
        <v>1</v>
      </c>
      <c r="S1646" s="2">
        <v>120</v>
      </c>
      <c r="T1646" s="2" t="s">
        <v>4647</v>
      </c>
      <c r="U1646" s="28" t="str">
        <f>IF(G1646=0,"",_xlfn.MINIFS('PO Details'!$I:$I,'PO Details'!$D:$D,Planning!$B1646,'PO Details'!$L:$L,Planning!$E1646))</f>
        <v/>
      </c>
      <c r="V1646" s="29" t="s">
        <v>4640</v>
      </c>
      <c r="W1646" t="str">
        <f t="shared" si="137"/>
        <v/>
      </c>
      <c r="X1646" s="2">
        <v>120</v>
      </c>
    </row>
    <row r="1647" spans="1:24" x14ac:dyDescent="0.25">
      <c r="A1647" s="11" t="s">
        <v>4619</v>
      </c>
      <c r="B1647" s="22" t="s">
        <v>1441</v>
      </c>
      <c r="C1647" s="22"/>
      <c r="D1647" s="22" t="s">
        <v>1442</v>
      </c>
      <c r="E1647" s="31" t="s">
        <v>861</v>
      </c>
      <c r="F1647" s="12">
        <f>SUMIFS('Inventory Details'!$H:$H,'Inventory Details'!$B:$B,$B1647,'Inventory Details'!$E:$E,$E1647)</f>
        <v>2</v>
      </c>
      <c r="G1647" s="12">
        <f>SUMIFS('PO Details'!$H:$H,'PO Details'!$D:$D,Planning!$B1647,'PO Details'!$L:$L,$E1647)</f>
        <v>0</v>
      </c>
      <c r="H1647" s="12">
        <f>SUMIFS('SO Details'!$G:$G,'SO Details'!$D:$D,Planning!$B1647,'SO Details'!$K:$K,$E1647)</f>
        <v>0</v>
      </c>
      <c r="I1647" s="20">
        <f>IF(COUNTIFS($C:$C,B1647)&gt;1,SUMIFS('Sales Hx'!$Q:$Q,'Sales Hx'!$B:$B,_xlfn.XLOOKUP(B1647,C:C,B:B),'Sales Hx'!$D:$D,Planning!$E1647),SUMIFS('Sales Hx'!$Q:$Q,'Sales Hx'!$B:$B,Planning!$B1647,'Sales Hx'!$D:$D,Planning!$E1647))</f>
        <v>0</v>
      </c>
      <c r="J1647" s="16">
        <f>IF(COUNTIFS($C:$C,B1647)&gt;1,SUMIFS('Sales Hx'!$S:$S,'Sales Hx'!$B:$B,_xlfn.XLOOKUP(B1647,C:C,B:B),'Sales Hx'!$D:$D,E1647),SUMIFS('Sales Hx'!$S:$S,'Sales Hx'!$B:$B,$B1647,'Sales Hx'!$D:$D,$E1647))</f>
        <v>3.2894736842105261E-2</v>
      </c>
      <c r="K1647" s="16">
        <f t="shared" si="139"/>
        <v>0</v>
      </c>
      <c r="L1647" s="12">
        <f>IF(M1647&lt;&gt;"",M1647,IF(COUNTIFS($C:$C,B1647)&gt;1,SUMIFS('Sales Hx'!V:V,'Sales Hx'!$B:$B,_xlfn.XLOOKUP(B1647,C:C,B:B),'Sales Hx'!$D:$D,$E1647),SUMIFS('Sales Hx'!V:V,'Sales Hx'!$B:$B,$B1647,'Sales Hx'!$D:$D,$E1647)))</f>
        <v>0</v>
      </c>
      <c r="M1647" s="12">
        <v>0</v>
      </c>
      <c r="N1647" s="15">
        <f t="shared" si="141"/>
        <v>3.2894736842105261E-2</v>
      </c>
      <c r="O1647" s="21">
        <f t="shared" si="138"/>
        <v>0</v>
      </c>
      <c r="P1647" s="24">
        <v>45</v>
      </c>
      <c r="Q1647" s="18">
        <f t="shared" si="140"/>
        <v>0</v>
      </c>
      <c r="R1647" s="2">
        <v>1</v>
      </c>
      <c r="S1647" s="2">
        <v>120</v>
      </c>
      <c r="T1647" s="2" t="s">
        <v>4647</v>
      </c>
      <c r="U1647" s="28" t="str">
        <f>IF(G1647=0,"",_xlfn.MINIFS('PO Details'!$I:$I,'PO Details'!$D:$D,Planning!$B1647,'PO Details'!$L:$L,Planning!$E1647))</f>
        <v/>
      </c>
      <c r="V1647" s="29" t="s">
        <v>4640</v>
      </c>
      <c r="W1647" t="str">
        <f t="shared" si="137"/>
        <v/>
      </c>
      <c r="X1647" s="2">
        <v>120</v>
      </c>
    </row>
    <row r="1648" spans="1:24" x14ac:dyDescent="0.25">
      <c r="A1648" s="11"/>
      <c r="B1648" s="22" t="s">
        <v>1443</v>
      </c>
      <c r="C1648" s="22"/>
      <c r="D1648" s="22" t="s">
        <v>1444</v>
      </c>
      <c r="E1648" s="31" t="s">
        <v>108</v>
      </c>
      <c r="F1648" s="12">
        <f>SUMIFS('Inventory Details'!$H:$H,'Inventory Details'!$B:$B,$B1648,'Inventory Details'!$E:$E,$E1648)</f>
        <v>3</v>
      </c>
      <c r="G1648" s="12">
        <f>SUMIFS('PO Details'!$H:$H,'PO Details'!$D:$D,Planning!$B1648,'PO Details'!$L:$L,$E1648)</f>
        <v>0</v>
      </c>
      <c r="H1648" s="12">
        <f>SUMIFS('SO Details'!$G:$G,'SO Details'!$D:$D,Planning!$B1648,'SO Details'!$K:$K,$E1648)</f>
        <v>0</v>
      </c>
      <c r="I1648" s="20">
        <f>IF(COUNTIFS($C:$C,B1648)&gt;1,SUMIFS('Sales Hx'!$Q:$Q,'Sales Hx'!$B:$B,_xlfn.XLOOKUP(B1648,C:C,B:B),'Sales Hx'!$D:$D,Planning!$E1648),SUMIFS('Sales Hx'!$Q:$Q,'Sales Hx'!$B:$B,Planning!$B1648,'Sales Hx'!$D:$D,Planning!$E1648))</f>
        <v>0</v>
      </c>
      <c r="J1648" s="16">
        <f>IF(COUNTIFS($C:$C,B1648)&gt;1,SUMIFS('Sales Hx'!$S:$S,'Sales Hx'!$B:$B,_xlfn.XLOOKUP(B1648,C:C,B:B),'Sales Hx'!$D:$D,E1648),SUMIFS('Sales Hx'!$S:$S,'Sales Hx'!$B:$B,$B1648,'Sales Hx'!$D:$D,$E1648))</f>
        <v>0</v>
      </c>
      <c r="K1648" s="16">
        <f t="shared" si="139"/>
        <v>0</v>
      </c>
      <c r="L1648" s="12">
        <f>IF(M1648&lt;&gt;"",M1648,IF(COUNTIFS($C:$C,B1648)&gt;1,SUMIFS('Sales Hx'!V:V,'Sales Hx'!$B:$B,_xlfn.XLOOKUP(B1648,C:C,B:B),'Sales Hx'!$D:$D,$E1648),SUMIFS('Sales Hx'!V:V,'Sales Hx'!$B:$B,$B1648,'Sales Hx'!$D:$D,$E1648)))</f>
        <v>0</v>
      </c>
      <c r="M1648" s="12">
        <v>0</v>
      </c>
      <c r="N1648" s="15">
        <f t="shared" si="141"/>
        <v>0</v>
      </c>
      <c r="O1648" s="21">
        <f t="shared" si="138"/>
        <v>0</v>
      </c>
      <c r="P1648" s="24">
        <v>7</v>
      </c>
      <c r="Q1648" s="18">
        <f t="shared" si="140"/>
        <v>0</v>
      </c>
      <c r="R1648" s="2">
        <v>1</v>
      </c>
      <c r="S1648" s="2">
        <v>120</v>
      </c>
      <c r="T1648" s="2" t="s">
        <v>4647</v>
      </c>
      <c r="U1648" s="28" t="str">
        <f>IF(G1648=0,"",_xlfn.MINIFS('PO Details'!$I:$I,'PO Details'!$D:$D,Planning!$B1648,'PO Details'!$L:$L,Planning!$E1648))</f>
        <v/>
      </c>
      <c r="V1648" s="29" t="s">
        <v>4640</v>
      </c>
      <c r="W1648" t="str">
        <f t="shared" si="137"/>
        <v>Max</v>
      </c>
      <c r="X1648" s="2">
        <v>120</v>
      </c>
    </row>
    <row r="1649" spans="1:24" x14ac:dyDescent="0.25">
      <c r="A1649" s="11"/>
      <c r="B1649" s="22" t="s">
        <v>1443</v>
      </c>
      <c r="C1649" s="22"/>
      <c r="D1649" s="22" t="s">
        <v>1444</v>
      </c>
      <c r="E1649" s="31" t="s">
        <v>2214</v>
      </c>
      <c r="F1649" s="12">
        <f>SUMIFS('Inventory Details'!$H:$H,'Inventory Details'!$B:$B,$B1649,'Inventory Details'!$E:$E,$E1649)</f>
        <v>0</v>
      </c>
      <c r="G1649" s="12">
        <f>SUMIFS('PO Details'!$H:$H,'PO Details'!$D:$D,Planning!$B1649,'PO Details'!$L:$L,$E1649)</f>
        <v>0</v>
      </c>
      <c r="H1649" s="12">
        <f>SUMIFS('SO Details'!$G:$G,'SO Details'!$D:$D,Planning!$B1649,'SO Details'!$K:$K,$E1649)</f>
        <v>0</v>
      </c>
      <c r="I1649" s="20">
        <f>IF(COUNTIFS($C:$C,B1649)&gt;1,SUMIFS('Sales Hx'!$Q:$Q,'Sales Hx'!$B:$B,_xlfn.XLOOKUP(B1649,C:C,B:B),'Sales Hx'!$D:$D,Planning!$E1649),SUMIFS('Sales Hx'!$Q:$Q,'Sales Hx'!$B:$B,Planning!$B1649,'Sales Hx'!$D:$D,Planning!$E1649))</f>
        <v>0</v>
      </c>
      <c r="J1649" s="16">
        <f>IF(COUNTIFS($C:$C,B1649)&gt;1,SUMIFS('Sales Hx'!$S:$S,'Sales Hx'!$B:$B,_xlfn.XLOOKUP(B1649,C:C,B:B),'Sales Hx'!$D:$D,E1649),SUMIFS('Sales Hx'!$S:$S,'Sales Hx'!$B:$B,$B1649,'Sales Hx'!$D:$D,$E1649))</f>
        <v>3.2894736842105261E-2</v>
      </c>
      <c r="K1649" s="16">
        <f t="shared" si="139"/>
        <v>0</v>
      </c>
      <c r="L1649" s="12">
        <f>IF(M1649&lt;&gt;"",M1649,IF(COUNTIFS($C:$C,B1649)&gt;1,SUMIFS('Sales Hx'!V:V,'Sales Hx'!$B:$B,_xlfn.XLOOKUP(B1649,C:C,B:B),'Sales Hx'!$D:$D,$E1649),SUMIFS('Sales Hx'!V:V,'Sales Hx'!$B:$B,$B1649,'Sales Hx'!$D:$D,$E1649)))</f>
        <v>0</v>
      </c>
      <c r="M1649" s="12">
        <v>0</v>
      </c>
      <c r="N1649" s="15">
        <f t="shared" si="141"/>
        <v>3.2894736842105261E-2</v>
      </c>
      <c r="O1649" s="21">
        <f t="shared" si="138"/>
        <v>4</v>
      </c>
      <c r="P1649" s="24">
        <v>7</v>
      </c>
      <c r="Q1649" s="18">
        <f t="shared" si="140"/>
        <v>28</v>
      </c>
      <c r="R1649" s="2">
        <v>1</v>
      </c>
      <c r="S1649" s="2">
        <v>120</v>
      </c>
      <c r="T1649" s="2" t="s">
        <v>4647</v>
      </c>
      <c r="U1649" s="28" t="str">
        <f>IF(G1649=0,"",_xlfn.MINIFS('PO Details'!$I:$I,'PO Details'!$D:$D,Planning!$B1649,'PO Details'!$L:$L,Planning!$E1649))</f>
        <v/>
      </c>
      <c r="V1649" s="29" t="s">
        <v>4640</v>
      </c>
      <c r="W1649" t="str">
        <f t="shared" si="137"/>
        <v>Max</v>
      </c>
      <c r="X1649" s="2">
        <v>120</v>
      </c>
    </row>
    <row r="1650" spans="1:24" x14ac:dyDescent="0.25">
      <c r="A1650" s="11"/>
      <c r="B1650" s="22" t="s">
        <v>1445</v>
      </c>
      <c r="C1650" s="22"/>
      <c r="D1650" s="22" t="s">
        <v>1446</v>
      </c>
      <c r="E1650" s="31" t="s">
        <v>1201</v>
      </c>
      <c r="F1650" s="12">
        <f>SUMIFS('Inventory Details'!$H:$H,'Inventory Details'!$B:$B,$B1650,'Inventory Details'!$E:$E,$E1650)</f>
        <v>5</v>
      </c>
      <c r="G1650" s="12">
        <f>SUMIFS('PO Details'!$H:$H,'PO Details'!$D:$D,Planning!$B1650,'PO Details'!$L:$L,$E1650)</f>
        <v>0</v>
      </c>
      <c r="H1650" s="12">
        <f>SUMIFS('SO Details'!$G:$G,'SO Details'!$D:$D,Planning!$B1650,'SO Details'!$K:$K,$E1650)</f>
        <v>0</v>
      </c>
      <c r="I1650" s="20">
        <f>IF(COUNTIFS($C:$C,B1650)&gt;1,SUMIFS('Sales Hx'!$Q:$Q,'Sales Hx'!$B:$B,_xlfn.XLOOKUP(B1650,C:C,B:B),'Sales Hx'!$D:$D,Planning!$E1650),SUMIFS('Sales Hx'!$Q:$Q,'Sales Hx'!$B:$B,Planning!$B1650,'Sales Hx'!$D:$D,Planning!$E1650))</f>
        <v>0</v>
      </c>
      <c r="J1650" s="16">
        <f>IF(COUNTIFS($C:$C,B1650)&gt;1,SUMIFS('Sales Hx'!$S:$S,'Sales Hx'!$B:$B,_xlfn.XLOOKUP(B1650,C:C,B:B),'Sales Hx'!$D:$D,E1650),SUMIFS('Sales Hx'!$S:$S,'Sales Hx'!$B:$B,$B1650,'Sales Hx'!$D:$D,$E1650))</f>
        <v>0</v>
      </c>
      <c r="K1650" s="16">
        <f t="shared" si="139"/>
        <v>0</v>
      </c>
      <c r="L1650" s="12">
        <f>IF(M1650&lt;&gt;"",M1650,IF(COUNTIFS($C:$C,B1650)&gt;1,SUMIFS('Sales Hx'!V:V,'Sales Hx'!$B:$B,_xlfn.XLOOKUP(B1650,C:C,B:B),'Sales Hx'!$D:$D,$E1650),SUMIFS('Sales Hx'!V:V,'Sales Hx'!$B:$B,$B1650,'Sales Hx'!$D:$D,$E1650)))</f>
        <v>0</v>
      </c>
      <c r="M1650" s="12">
        <v>0</v>
      </c>
      <c r="N1650" s="15">
        <f t="shared" si="141"/>
        <v>0</v>
      </c>
      <c r="O1650" s="21">
        <f t="shared" si="138"/>
        <v>0</v>
      </c>
      <c r="P1650" s="24">
        <v>78</v>
      </c>
      <c r="Q1650" s="18">
        <f t="shared" si="140"/>
        <v>0</v>
      </c>
      <c r="R1650" s="2">
        <v>1</v>
      </c>
      <c r="S1650" s="2">
        <v>120</v>
      </c>
      <c r="T1650" s="2" t="s">
        <v>4647</v>
      </c>
      <c r="U1650" s="28" t="str">
        <f>IF(G1650=0,"",_xlfn.MINIFS('PO Details'!$I:$I,'PO Details'!$D:$D,Planning!$B1650,'PO Details'!$L:$L,Planning!$E1650))</f>
        <v/>
      </c>
      <c r="V1650" s="29" t="s">
        <v>4640</v>
      </c>
      <c r="W1650" t="str">
        <f t="shared" si="137"/>
        <v>Max</v>
      </c>
      <c r="X1650" s="2">
        <v>120</v>
      </c>
    </row>
    <row r="1651" spans="1:24" x14ac:dyDescent="0.25">
      <c r="A1651" s="11"/>
      <c r="B1651" s="22" t="s">
        <v>1445</v>
      </c>
      <c r="C1651" s="22"/>
      <c r="D1651" s="22" t="s">
        <v>1446</v>
      </c>
      <c r="E1651" s="31" t="s">
        <v>119</v>
      </c>
      <c r="F1651" s="12">
        <f>SUMIFS('Inventory Details'!$H:$H,'Inventory Details'!$B:$B,$B1651,'Inventory Details'!$E:$E,$E1651)</f>
        <v>4</v>
      </c>
      <c r="G1651" s="12">
        <f>SUMIFS('PO Details'!$H:$H,'PO Details'!$D:$D,Planning!$B1651,'PO Details'!$L:$L,$E1651)</f>
        <v>0</v>
      </c>
      <c r="H1651" s="12">
        <f>SUMIFS('SO Details'!$G:$G,'SO Details'!$D:$D,Planning!$B1651,'SO Details'!$K:$K,$E1651)</f>
        <v>0</v>
      </c>
      <c r="I1651" s="20">
        <f>IF(COUNTIFS($C:$C,B1651)&gt;1,SUMIFS('Sales Hx'!$Q:$Q,'Sales Hx'!$B:$B,_xlfn.XLOOKUP(B1651,C:C,B:B),'Sales Hx'!$D:$D,Planning!$E1651),SUMIFS('Sales Hx'!$Q:$Q,'Sales Hx'!$B:$B,Planning!$B1651,'Sales Hx'!$D:$D,Planning!$E1651))</f>
        <v>0</v>
      </c>
      <c r="J1651" s="16">
        <f>IF(COUNTIFS($C:$C,B1651)&gt;1,SUMIFS('Sales Hx'!$S:$S,'Sales Hx'!$B:$B,_xlfn.XLOOKUP(B1651,C:C,B:B),'Sales Hx'!$D:$D,E1651),SUMIFS('Sales Hx'!$S:$S,'Sales Hx'!$B:$B,$B1651,'Sales Hx'!$D:$D,$E1651))</f>
        <v>3.2894736842105261E-2</v>
      </c>
      <c r="K1651" s="16">
        <f t="shared" si="139"/>
        <v>0</v>
      </c>
      <c r="L1651" s="12">
        <f>IF(M1651&lt;&gt;"",M1651,IF(COUNTIFS($C:$C,B1651)&gt;1,SUMIFS('Sales Hx'!V:V,'Sales Hx'!$B:$B,_xlfn.XLOOKUP(B1651,C:C,B:B),'Sales Hx'!$D:$D,$E1651),SUMIFS('Sales Hx'!V:V,'Sales Hx'!$B:$B,$B1651,'Sales Hx'!$D:$D,$E1651)))</f>
        <v>0</v>
      </c>
      <c r="M1651" s="12">
        <v>0</v>
      </c>
      <c r="N1651" s="15">
        <f t="shared" si="141"/>
        <v>3.2894736842105261E-2</v>
      </c>
      <c r="O1651" s="21">
        <f t="shared" si="138"/>
        <v>0</v>
      </c>
      <c r="P1651" s="24">
        <v>78</v>
      </c>
      <c r="Q1651" s="18">
        <f t="shared" si="140"/>
        <v>0</v>
      </c>
      <c r="R1651" s="2">
        <v>1</v>
      </c>
      <c r="S1651" s="2">
        <v>120</v>
      </c>
      <c r="T1651" s="2" t="s">
        <v>4647</v>
      </c>
      <c r="U1651" s="28" t="str">
        <f>IF(G1651=0,"",_xlfn.MINIFS('PO Details'!$I:$I,'PO Details'!$D:$D,Planning!$B1651,'PO Details'!$L:$L,Planning!$E1651))</f>
        <v/>
      </c>
      <c r="V1651" s="29" t="s">
        <v>4640</v>
      </c>
      <c r="W1651" t="str">
        <f t="shared" ref="W1651:W1714" si="142">IF(K1651=_xlfn.MAXIFS(K:K,B:B,B1651),"Max","")</f>
        <v>Max</v>
      </c>
      <c r="X1651" s="2">
        <v>120</v>
      </c>
    </row>
    <row r="1652" spans="1:24" x14ac:dyDescent="0.25">
      <c r="A1652" s="11"/>
      <c r="B1652" s="22" t="s">
        <v>1447</v>
      </c>
      <c r="C1652" s="22"/>
      <c r="D1652" s="22" t="s">
        <v>1448</v>
      </c>
      <c r="E1652" s="31" t="s">
        <v>1201</v>
      </c>
      <c r="F1652" s="12">
        <f>SUMIFS('Inventory Details'!$H:$H,'Inventory Details'!$B:$B,$B1652,'Inventory Details'!$E:$E,$E1652)</f>
        <v>0</v>
      </c>
      <c r="G1652" s="12">
        <f>SUMIFS('PO Details'!$H:$H,'PO Details'!$D:$D,Planning!$B1652,'PO Details'!$L:$L,$E1652)</f>
        <v>0</v>
      </c>
      <c r="H1652" s="12">
        <f>SUMIFS('SO Details'!$G:$G,'SO Details'!$D:$D,Planning!$B1652,'SO Details'!$K:$K,$E1652)</f>
        <v>0</v>
      </c>
      <c r="I1652" s="20">
        <f>IF(COUNTIFS($C:$C,B1652)&gt;1,SUMIFS('Sales Hx'!$Q:$Q,'Sales Hx'!$B:$B,_xlfn.XLOOKUP(B1652,C:C,B:B),'Sales Hx'!$D:$D,Planning!$E1652),SUMIFS('Sales Hx'!$Q:$Q,'Sales Hx'!$B:$B,Planning!$B1652,'Sales Hx'!$D:$D,Planning!$E1652))</f>
        <v>0</v>
      </c>
      <c r="J1652" s="16">
        <f>IF(COUNTIFS($C:$C,B1652)&gt;1,SUMIFS('Sales Hx'!$S:$S,'Sales Hx'!$B:$B,_xlfn.XLOOKUP(B1652,C:C,B:B),'Sales Hx'!$D:$D,E1652),SUMIFS('Sales Hx'!$S:$S,'Sales Hx'!$B:$B,$B1652,'Sales Hx'!$D:$D,$E1652))</f>
        <v>0</v>
      </c>
      <c r="K1652" s="16">
        <f t="shared" si="139"/>
        <v>0</v>
      </c>
      <c r="L1652" s="12">
        <f>IF(M1652&lt;&gt;"",M1652,IF(COUNTIFS($C:$C,B1652)&gt;1,SUMIFS('Sales Hx'!V:V,'Sales Hx'!$B:$B,_xlfn.XLOOKUP(B1652,C:C,B:B),'Sales Hx'!$D:$D,$E1652),SUMIFS('Sales Hx'!V:V,'Sales Hx'!$B:$B,$B1652,'Sales Hx'!$D:$D,$E1652)))</f>
        <v>0</v>
      </c>
      <c r="M1652" s="12">
        <v>0</v>
      </c>
      <c r="N1652" s="15">
        <f t="shared" si="141"/>
        <v>0</v>
      </c>
      <c r="O1652" s="21">
        <f t="shared" si="138"/>
        <v>0</v>
      </c>
      <c r="P1652" s="24">
        <v>12</v>
      </c>
      <c r="Q1652" s="18">
        <f t="shared" si="140"/>
        <v>0</v>
      </c>
      <c r="R1652" s="2">
        <v>1</v>
      </c>
      <c r="S1652" s="2">
        <v>120</v>
      </c>
      <c r="T1652" s="2" t="s">
        <v>4647</v>
      </c>
      <c r="U1652" s="28" t="str">
        <f>IF(G1652=0,"",_xlfn.MINIFS('PO Details'!$I:$I,'PO Details'!$D:$D,Planning!$B1652,'PO Details'!$L:$L,Planning!$E1652))</f>
        <v/>
      </c>
      <c r="V1652" s="29" t="s">
        <v>4640</v>
      </c>
      <c r="W1652" t="str">
        <f t="shared" si="142"/>
        <v>Max</v>
      </c>
      <c r="X1652" s="2">
        <v>120</v>
      </c>
    </row>
    <row r="1653" spans="1:24" x14ac:dyDescent="0.25">
      <c r="A1653" s="11"/>
      <c r="B1653" s="22" t="s">
        <v>1447</v>
      </c>
      <c r="C1653" s="22"/>
      <c r="D1653" s="22" t="s">
        <v>1448</v>
      </c>
      <c r="E1653" s="31" t="s">
        <v>119</v>
      </c>
      <c r="F1653" s="12">
        <f>SUMIFS('Inventory Details'!$H:$H,'Inventory Details'!$B:$B,$B1653,'Inventory Details'!$E:$E,$E1653)</f>
        <v>4</v>
      </c>
      <c r="G1653" s="12">
        <f>SUMIFS('PO Details'!$H:$H,'PO Details'!$D:$D,Planning!$B1653,'PO Details'!$L:$L,$E1653)</f>
        <v>0</v>
      </c>
      <c r="H1653" s="12">
        <f>SUMIFS('SO Details'!$G:$G,'SO Details'!$D:$D,Planning!$B1653,'SO Details'!$K:$K,$E1653)</f>
        <v>0</v>
      </c>
      <c r="I1653" s="20">
        <f>IF(COUNTIFS($C:$C,B1653)&gt;1,SUMIFS('Sales Hx'!$Q:$Q,'Sales Hx'!$B:$B,_xlfn.XLOOKUP(B1653,C:C,B:B),'Sales Hx'!$D:$D,Planning!$E1653),SUMIFS('Sales Hx'!$Q:$Q,'Sales Hx'!$B:$B,Planning!$B1653,'Sales Hx'!$D:$D,Planning!$E1653))</f>
        <v>0</v>
      </c>
      <c r="J1653" s="16">
        <f>IF(COUNTIFS($C:$C,B1653)&gt;1,SUMIFS('Sales Hx'!$S:$S,'Sales Hx'!$B:$B,_xlfn.XLOOKUP(B1653,C:C,B:B),'Sales Hx'!$D:$D,E1653),SUMIFS('Sales Hx'!$S:$S,'Sales Hx'!$B:$B,$B1653,'Sales Hx'!$D:$D,$E1653))</f>
        <v>4.9342105263157895E-2</v>
      </c>
      <c r="K1653" s="16">
        <f t="shared" si="139"/>
        <v>0</v>
      </c>
      <c r="L1653" s="12">
        <f>IF(M1653&lt;&gt;"",M1653,IF(COUNTIFS($C:$C,B1653)&gt;1,SUMIFS('Sales Hx'!V:V,'Sales Hx'!$B:$B,_xlfn.XLOOKUP(B1653,C:C,B:B),'Sales Hx'!$D:$D,$E1653),SUMIFS('Sales Hx'!V:V,'Sales Hx'!$B:$B,$B1653,'Sales Hx'!$D:$D,$E1653)))</f>
        <v>0</v>
      </c>
      <c r="M1653" s="12">
        <v>0</v>
      </c>
      <c r="N1653" s="15">
        <f t="shared" si="141"/>
        <v>4.9342105263157895E-2</v>
      </c>
      <c r="O1653" s="21">
        <f t="shared" si="138"/>
        <v>0</v>
      </c>
      <c r="P1653" s="24">
        <v>12</v>
      </c>
      <c r="Q1653" s="18">
        <f t="shared" si="140"/>
        <v>0</v>
      </c>
      <c r="R1653" s="2">
        <v>1</v>
      </c>
      <c r="S1653" s="2">
        <v>120</v>
      </c>
      <c r="T1653" s="2" t="s">
        <v>4647</v>
      </c>
      <c r="U1653" s="28" t="str">
        <f>IF(G1653=0,"",_xlfn.MINIFS('PO Details'!$I:$I,'PO Details'!$D:$D,Planning!$B1653,'PO Details'!$L:$L,Planning!$E1653))</f>
        <v/>
      </c>
      <c r="V1653" s="29" t="s">
        <v>4640</v>
      </c>
      <c r="W1653" t="str">
        <f t="shared" si="142"/>
        <v>Max</v>
      </c>
      <c r="X1653" s="2">
        <v>120</v>
      </c>
    </row>
    <row r="1654" spans="1:24" x14ac:dyDescent="0.25">
      <c r="A1654" s="11"/>
      <c r="B1654" s="22" t="s">
        <v>1447</v>
      </c>
      <c r="C1654" s="22"/>
      <c r="D1654" s="22" t="s">
        <v>1448</v>
      </c>
      <c r="E1654" s="31" t="s">
        <v>106</v>
      </c>
      <c r="F1654" s="12">
        <f>SUMIFS('Inventory Details'!$H:$H,'Inventory Details'!$B:$B,$B1654,'Inventory Details'!$E:$E,$E1654)</f>
        <v>0</v>
      </c>
      <c r="G1654" s="12">
        <f>SUMIFS('PO Details'!$H:$H,'PO Details'!$D:$D,Planning!$B1654,'PO Details'!$L:$L,$E1654)</f>
        <v>0</v>
      </c>
      <c r="H1654" s="12">
        <f>SUMIFS('SO Details'!$G:$G,'SO Details'!$D:$D,Planning!$B1654,'SO Details'!$K:$K,$E1654)</f>
        <v>0</v>
      </c>
      <c r="I1654" s="20">
        <f>IF(COUNTIFS($C:$C,B1654)&gt;1,SUMIFS('Sales Hx'!$Q:$Q,'Sales Hx'!$B:$B,_xlfn.XLOOKUP(B1654,C:C,B:B),'Sales Hx'!$D:$D,Planning!$E1654),SUMIFS('Sales Hx'!$Q:$Q,'Sales Hx'!$B:$B,Planning!$B1654,'Sales Hx'!$D:$D,Planning!$E1654))</f>
        <v>0</v>
      </c>
      <c r="J1654" s="16">
        <f>IF(COUNTIFS($C:$C,B1654)&gt;1,SUMIFS('Sales Hx'!$S:$S,'Sales Hx'!$B:$B,_xlfn.XLOOKUP(B1654,C:C,B:B),'Sales Hx'!$D:$D,E1654),SUMIFS('Sales Hx'!$S:$S,'Sales Hx'!$B:$B,$B1654,'Sales Hx'!$D:$D,$E1654))</f>
        <v>3.2894736842105261E-2</v>
      </c>
      <c r="K1654" s="16">
        <f t="shared" si="139"/>
        <v>0</v>
      </c>
      <c r="L1654" s="12">
        <f>IF(M1654&lt;&gt;"",M1654,IF(COUNTIFS($C:$C,B1654)&gt;1,SUMIFS('Sales Hx'!V:V,'Sales Hx'!$B:$B,_xlfn.XLOOKUP(B1654,C:C,B:B),'Sales Hx'!$D:$D,$E1654),SUMIFS('Sales Hx'!V:V,'Sales Hx'!$B:$B,$B1654,'Sales Hx'!$D:$D,$E1654)))</f>
        <v>0</v>
      </c>
      <c r="M1654" s="12">
        <v>0</v>
      </c>
      <c r="N1654" s="15">
        <f t="shared" si="141"/>
        <v>3.2894736842105261E-2</v>
      </c>
      <c r="O1654" s="21">
        <f t="shared" si="138"/>
        <v>4</v>
      </c>
      <c r="P1654" s="24">
        <v>12</v>
      </c>
      <c r="Q1654" s="18">
        <f t="shared" si="140"/>
        <v>48</v>
      </c>
      <c r="R1654" s="2">
        <v>1</v>
      </c>
      <c r="S1654" s="2">
        <v>120</v>
      </c>
      <c r="T1654" s="2" t="s">
        <v>4647</v>
      </c>
      <c r="U1654" s="28" t="str">
        <f>IF(G1654=0,"",_xlfn.MINIFS('PO Details'!$I:$I,'PO Details'!$D:$D,Planning!$B1654,'PO Details'!$L:$L,Planning!$E1654))</f>
        <v/>
      </c>
      <c r="V1654" s="29" t="s">
        <v>4640</v>
      </c>
      <c r="W1654" t="str">
        <f t="shared" si="142"/>
        <v>Max</v>
      </c>
      <c r="X1654" s="2">
        <v>120</v>
      </c>
    </row>
    <row r="1655" spans="1:24" x14ac:dyDescent="0.25">
      <c r="A1655" s="11"/>
      <c r="B1655" s="22" t="s">
        <v>1447</v>
      </c>
      <c r="C1655" s="22"/>
      <c r="D1655" s="22" t="s">
        <v>1448</v>
      </c>
      <c r="E1655" s="31" t="s">
        <v>108</v>
      </c>
      <c r="F1655" s="12">
        <f>SUMIFS('Inventory Details'!$H:$H,'Inventory Details'!$B:$B,$B1655,'Inventory Details'!$E:$E,$E1655)</f>
        <v>0</v>
      </c>
      <c r="G1655" s="12">
        <f>SUMIFS('PO Details'!$H:$H,'PO Details'!$D:$D,Planning!$B1655,'PO Details'!$L:$L,$E1655)</f>
        <v>0</v>
      </c>
      <c r="H1655" s="12">
        <f>SUMIFS('SO Details'!$G:$G,'SO Details'!$D:$D,Planning!$B1655,'SO Details'!$K:$K,$E1655)</f>
        <v>0</v>
      </c>
      <c r="I1655" s="20">
        <f>IF(COUNTIFS($C:$C,B1655)&gt;1,SUMIFS('Sales Hx'!$Q:$Q,'Sales Hx'!$B:$B,_xlfn.XLOOKUP(B1655,C:C,B:B),'Sales Hx'!$D:$D,Planning!$E1655),SUMIFS('Sales Hx'!$Q:$Q,'Sales Hx'!$B:$B,Planning!$B1655,'Sales Hx'!$D:$D,Planning!$E1655))</f>
        <v>1.4</v>
      </c>
      <c r="J1655" s="16">
        <f>IF(COUNTIFS($C:$C,B1655)&gt;1,SUMIFS('Sales Hx'!$S:$S,'Sales Hx'!$B:$B,_xlfn.XLOOKUP(B1655,C:C,B:B),'Sales Hx'!$D:$D,E1655),SUMIFS('Sales Hx'!$S:$S,'Sales Hx'!$B:$B,$B1655,'Sales Hx'!$D:$D,$E1655))</f>
        <v>6.4144736842105268E-2</v>
      </c>
      <c r="K1655" s="16">
        <f t="shared" si="139"/>
        <v>0</v>
      </c>
      <c r="L1655" s="12">
        <f>IF(M1655&lt;&gt;"",M1655,IF(COUNTIFS($C:$C,B1655)&gt;1,SUMIFS('Sales Hx'!V:V,'Sales Hx'!$B:$B,_xlfn.XLOOKUP(B1655,C:C,B:B),'Sales Hx'!$D:$D,$E1655),SUMIFS('Sales Hx'!V:V,'Sales Hx'!$B:$B,$B1655,'Sales Hx'!$D:$D,$E1655)))</f>
        <v>0</v>
      </c>
      <c r="M1655" s="12">
        <v>0</v>
      </c>
      <c r="N1655" s="15">
        <f t="shared" si="141"/>
        <v>6.4144736842105268E-2</v>
      </c>
      <c r="O1655" s="21">
        <f t="shared" si="138"/>
        <v>8</v>
      </c>
      <c r="P1655" s="24">
        <v>12</v>
      </c>
      <c r="Q1655" s="18">
        <f t="shared" si="140"/>
        <v>96</v>
      </c>
      <c r="R1655" s="2">
        <v>1</v>
      </c>
      <c r="S1655" s="2">
        <v>120</v>
      </c>
      <c r="T1655" s="2" t="s">
        <v>4647</v>
      </c>
      <c r="U1655" s="28" t="str">
        <f>IF(G1655=0,"",_xlfn.MINIFS('PO Details'!$I:$I,'PO Details'!$D:$D,Planning!$B1655,'PO Details'!$L:$L,Planning!$E1655))</f>
        <v/>
      </c>
      <c r="V1655" s="29" t="s">
        <v>4640</v>
      </c>
      <c r="W1655" t="str">
        <f t="shared" si="142"/>
        <v>Max</v>
      </c>
      <c r="X1655" s="2">
        <v>120</v>
      </c>
    </row>
    <row r="1656" spans="1:24" x14ac:dyDescent="0.25">
      <c r="A1656" s="11"/>
      <c r="B1656" s="22" t="s">
        <v>1447</v>
      </c>
      <c r="C1656" s="22"/>
      <c r="D1656" s="22" t="s">
        <v>1448</v>
      </c>
      <c r="E1656" s="31" t="s">
        <v>2214</v>
      </c>
      <c r="F1656" s="12">
        <f>SUMIFS('Inventory Details'!$H:$H,'Inventory Details'!$B:$B,$B1656,'Inventory Details'!$E:$E,$E1656)</f>
        <v>0</v>
      </c>
      <c r="G1656" s="12">
        <f>SUMIFS('PO Details'!$H:$H,'PO Details'!$D:$D,Planning!$B1656,'PO Details'!$L:$L,$E1656)</f>
        <v>0</v>
      </c>
      <c r="H1656" s="12">
        <f>SUMIFS('SO Details'!$G:$G,'SO Details'!$D:$D,Planning!$B1656,'SO Details'!$K:$K,$E1656)</f>
        <v>0</v>
      </c>
      <c r="I1656" s="20">
        <f>IF(COUNTIFS($C:$C,B1656)&gt;1,SUMIFS('Sales Hx'!$Q:$Q,'Sales Hx'!$B:$B,_xlfn.XLOOKUP(B1656,C:C,B:B),'Sales Hx'!$D:$D,Planning!$E1656),SUMIFS('Sales Hx'!$Q:$Q,'Sales Hx'!$B:$B,Planning!$B1656,'Sales Hx'!$D:$D,Planning!$E1656))</f>
        <v>0</v>
      </c>
      <c r="J1656" s="16">
        <f>IF(COUNTIFS($C:$C,B1656)&gt;1,SUMIFS('Sales Hx'!$S:$S,'Sales Hx'!$B:$B,_xlfn.XLOOKUP(B1656,C:C,B:B),'Sales Hx'!$D:$D,E1656),SUMIFS('Sales Hx'!$S:$S,'Sales Hx'!$B:$B,$B1656,'Sales Hx'!$D:$D,$E1656))</f>
        <v>5.7565789473684216E-2</v>
      </c>
      <c r="K1656" s="16">
        <f t="shared" si="139"/>
        <v>0</v>
      </c>
      <c r="L1656" s="12">
        <f>IF(M1656&lt;&gt;"",M1656,IF(COUNTIFS($C:$C,B1656)&gt;1,SUMIFS('Sales Hx'!V:V,'Sales Hx'!$B:$B,_xlfn.XLOOKUP(B1656,C:C,B:B),'Sales Hx'!$D:$D,$E1656),SUMIFS('Sales Hx'!V:V,'Sales Hx'!$B:$B,$B1656,'Sales Hx'!$D:$D,$E1656)))</f>
        <v>0</v>
      </c>
      <c r="M1656" s="12">
        <v>0</v>
      </c>
      <c r="N1656" s="15">
        <f t="shared" si="141"/>
        <v>5.7565789473684216E-2</v>
      </c>
      <c r="O1656" s="21">
        <f t="shared" si="138"/>
        <v>7</v>
      </c>
      <c r="P1656" s="24">
        <v>12</v>
      </c>
      <c r="Q1656" s="18">
        <f t="shared" si="140"/>
        <v>84</v>
      </c>
      <c r="R1656" s="2">
        <v>1</v>
      </c>
      <c r="S1656" s="2">
        <v>120</v>
      </c>
      <c r="T1656" s="2" t="s">
        <v>4647</v>
      </c>
      <c r="U1656" s="28" t="str">
        <f>IF(G1656=0,"",_xlfn.MINIFS('PO Details'!$I:$I,'PO Details'!$D:$D,Planning!$B1656,'PO Details'!$L:$L,Planning!$E1656))</f>
        <v/>
      </c>
      <c r="V1656" s="29" t="s">
        <v>4640</v>
      </c>
      <c r="W1656" t="str">
        <f t="shared" si="142"/>
        <v>Max</v>
      </c>
      <c r="X1656" s="2">
        <v>120</v>
      </c>
    </row>
    <row r="1657" spans="1:24" x14ac:dyDescent="0.25">
      <c r="A1657" s="11"/>
      <c r="B1657" s="22" t="s">
        <v>1449</v>
      </c>
      <c r="C1657" s="22"/>
      <c r="D1657" s="22" t="s">
        <v>1450</v>
      </c>
      <c r="E1657" s="31" t="s">
        <v>1201</v>
      </c>
      <c r="F1657" s="12">
        <f>SUMIFS('Inventory Details'!$H:$H,'Inventory Details'!$B:$B,$B1657,'Inventory Details'!$E:$E,$E1657)</f>
        <v>1</v>
      </c>
      <c r="G1657" s="12">
        <f>SUMIFS('PO Details'!$H:$H,'PO Details'!$D:$D,Planning!$B1657,'PO Details'!$L:$L,$E1657)</f>
        <v>0</v>
      </c>
      <c r="H1657" s="12">
        <f>SUMIFS('SO Details'!$G:$G,'SO Details'!$D:$D,Planning!$B1657,'SO Details'!$K:$K,$E1657)</f>
        <v>0</v>
      </c>
      <c r="I1657" s="20">
        <f>IF(COUNTIFS($C:$C,B1657)&gt;1,SUMIFS('Sales Hx'!$Q:$Q,'Sales Hx'!$B:$B,_xlfn.XLOOKUP(B1657,C:C,B:B),'Sales Hx'!$D:$D,Planning!$E1657),SUMIFS('Sales Hx'!$Q:$Q,'Sales Hx'!$B:$B,Planning!$B1657,'Sales Hx'!$D:$D,Planning!$E1657))</f>
        <v>0</v>
      </c>
      <c r="J1657" s="16">
        <f>IF(COUNTIFS($C:$C,B1657)&gt;1,SUMIFS('Sales Hx'!$S:$S,'Sales Hx'!$B:$B,_xlfn.XLOOKUP(B1657,C:C,B:B),'Sales Hx'!$D:$D,E1657),SUMIFS('Sales Hx'!$S:$S,'Sales Hx'!$B:$B,$B1657,'Sales Hx'!$D:$D,$E1657))</f>
        <v>0</v>
      </c>
      <c r="K1657" s="16">
        <f t="shared" si="139"/>
        <v>0</v>
      </c>
      <c r="L1657" s="12">
        <f>IF(M1657&lt;&gt;"",M1657,IF(COUNTIFS($C:$C,B1657)&gt;1,SUMIFS('Sales Hx'!V:V,'Sales Hx'!$B:$B,_xlfn.XLOOKUP(B1657,C:C,B:B),'Sales Hx'!$D:$D,$E1657),SUMIFS('Sales Hx'!V:V,'Sales Hx'!$B:$B,$B1657,'Sales Hx'!$D:$D,$E1657)))</f>
        <v>0</v>
      </c>
      <c r="M1657" s="12">
        <v>0</v>
      </c>
      <c r="N1657" s="15">
        <f t="shared" si="141"/>
        <v>0</v>
      </c>
      <c r="O1657" s="21">
        <f t="shared" si="138"/>
        <v>0</v>
      </c>
      <c r="P1657" s="24">
        <v>113.88</v>
      </c>
      <c r="Q1657" s="18">
        <f t="shared" si="140"/>
        <v>0</v>
      </c>
      <c r="R1657" s="2">
        <v>1</v>
      </c>
      <c r="S1657" s="2">
        <v>120</v>
      </c>
      <c r="T1657" s="2" t="s">
        <v>4647</v>
      </c>
      <c r="U1657" s="28" t="str">
        <f>IF(G1657=0,"",_xlfn.MINIFS('PO Details'!$I:$I,'PO Details'!$D:$D,Planning!$B1657,'PO Details'!$L:$L,Planning!$E1657))</f>
        <v/>
      </c>
      <c r="V1657" s="29" t="s">
        <v>4640</v>
      </c>
      <c r="W1657" t="str">
        <f t="shared" si="142"/>
        <v>Max</v>
      </c>
      <c r="X1657" s="2">
        <v>120</v>
      </c>
    </row>
    <row r="1658" spans="1:24" x14ac:dyDescent="0.25">
      <c r="A1658" s="11"/>
      <c r="B1658" s="22" t="s">
        <v>1449</v>
      </c>
      <c r="C1658" s="22"/>
      <c r="D1658" s="22" t="s">
        <v>1450</v>
      </c>
      <c r="E1658" s="31" t="s">
        <v>119</v>
      </c>
      <c r="F1658" s="12">
        <f>SUMIFS('Inventory Details'!$H:$H,'Inventory Details'!$B:$B,$B1658,'Inventory Details'!$E:$E,$E1658)</f>
        <v>0</v>
      </c>
      <c r="G1658" s="12">
        <f>SUMIFS('PO Details'!$H:$H,'PO Details'!$D:$D,Planning!$B1658,'PO Details'!$L:$L,$E1658)</f>
        <v>0</v>
      </c>
      <c r="H1658" s="12">
        <f>SUMIFS('SO Details'!$G:$G,'SO Details'!$D:$D,Planning!$B1658,'SO Details'!$K:$K,$E1658)</f>
        <v>0</v>
      </c>
      <c r="I1658" s="20">
        <f>IF(COUNTIFS($C:$C,B1658)&gt;1,SUMIFS('Sales Hx'!$Q:$Q,'Sales Hx'!$B:$B,_xlfn.XLOOKUP(B1658,C:C,B:B),'Sales Hx'!$D:$D,Planning!$E1658),SUMIFS('Sales Hx'!$Q:$Q,'Sales Hx'!$B:$B,Planning!$B1658,'Sales Hx'!$D:$D,Planning!$E1658))</f>
        <v>4.1999999999999993</v>
      </c>
      <c r="J1658" s="16">
        <f>IF(COUNTIFS($C:$C,B1658)&gt;1,SUMIFS('Sales Hx'!$S:$S,'Sales Hx'!$B:$B,_xlfn.XLOOKUP(B1658,C:C,B:B),'Sales Hx'!$D:$D,E1658),SUMIFS('Sales Hx'!$S:$S,'Sales Hx'!$B:$B,$B1658,'Sales Hx'!$D:$D,$E1658))</f>
        <v>5.8114035087719298E-2</v>
      </c>
      <c r="K1658" s="16">
        <f t="shared" si="139"/>
        <v>0</v>
      </c>
      <c r="L1658" s="12">
        <f>IF(M1658&lt;&gt;"",M1658,IF(COUNTIFS($C:$C,B1658)&gt;1,SUMIFS('Sales Hx'!V:V,'Sales Hx'!$B:$B,_xlfn.XLOOKUP(B1658,C:C,B:B),'Sales Hx'!$D:$D,$E1658),SUMIFS('Sales Hx'!V:V,'Sales Hx'!$B:$B,$B1658,'Sales Hx'!$D:$D,$E1658)))</f>
        <v>0</v>
      </c>
      <c r="M1658" s="12">
        <v>0</v>
      </c>
      <c r="N1658" s="15">
        <f t="shared" si="141"/>
        <v>5.8114035087719298E-2</v>
      </c>
      <c r="O1658" s="21">
        <f t="shared" si="138"/>
        <v>7</v>
      </c>
      <c r="P1658" s="24">
        <v>113.88</v>
      </c>
      <c r="Q1658" s="18">
        <f t="shared" si="140"/>
        <v>797.16</v>
      </c>
      <c r="R1658" s="2">
        <v>1</v>
      </c>
      <c r="S1658" s="2">
        <v>120</v>
      </c>
      <c r="T1658" s="2" t="s">
        <v>4647</v>
      </c>
      <c r="U1658" s="28" t="str">
        <f>IF(G1658=0,"",_xlfn.MINIFS('PO Details'!$I:$I,'PO Details'!$D:$D,Planning!$B1658,'PO Details'!$L:$L,Planning!$E1658))</f>
        <v/>
      </c>
      <c r="V1658" s="29" t="s">
        <v>4640</v>
      </c>
      <c r="W1658" t="str">
        <f t="shared" si="142"/>
        <v>Max</v>
      </c>
      <c r="X1658" s="2">
        <v>120</v>
      </c>
    </row>
    <row r="1659" spans="1:24" x14ac:dyDescent="0.25">
      <c r="A1659" s="11"/>
      <c r="B1659" s="22" t="s">
        <v>1451</v>
      </c>
      <c r="C1659" s="22"/>
      <c r="D1659" s="22" t="s">
        <v>1452</v>
      </c>
      <c r="E1659" s="31" t="s">
        <v>109</v>
      </c>
      <c r="F1659" s="12">
        <f>SUMIFS('Inventory Details'!$H:$H,'Inventory Details'!$B:$B,$B1659,'Inventory Details'!$E:$E,$E1659)</f>
        <v>3</v>
      </c>
      <c r="G1659" s="12">
        <f>SUMIFS('PO Details'!$H:$H,'PO Details'!$D:$D,Planning!$B1659,'PO Details'!$L:$L,$E1659)</f>
        <v>0</v>
      </c>
      <c r="H1659" s="12">
        <f>SUMIFS('SO Details'!$G:$G,'SO Details'!$D:$D,Planning!$B1659,'SO Details'!$K:$K,$E1659)</f>
        <v>1</v>
      </c>
      <c r="I1659" s="20">
        <f>IF(COUNTIFS($C:$C,B1659)&gt;1,SUMIFS('Sales Hx'!$Q:$Q,'Sales Hx'!$B:$B,_xlfn.XLOOKUP(B1659,C:C,B:B),'Sales Hx'!$D:$D,Planning!$E1659),SUMIFS('Sales Hx'!$Q:$Q,'Sales Hx'!$B:$B,Planning!$B1659,'Sales Hx'!$D:$D,Planning!$E1659))</f>
        <v>0</v>
      </c>
      <c r="J1659" s="16">
        <f>IF(COUNTIFS($C:$C,B1659)&gt;1,SUMIFS('Sales Hx'!$S:$S,'Sales Hx'!$B:$B,_xlfn.XLOOKUP(B1659,C:C,B:B),'Sales Hx'!$D:$D,E1659),SUMIFS('Sales Hx'!$S:$S,'Sales Hx'!$B:$B,$B1659,'Sales Hx'!$D:$D,$E1659))</f>
        <v>3.6184210526315791E-2</v>
      </c>
      <c r="K1659" s="16">
        <f t="shared" si="139"/>
        <v>0</v>
      </c>
      <c r="L1659" s="12">
        <f>IF(M1659&lt;&gt;"",M1659,IF(COUNTIFS($C:$C,B1659)&gt;1,SUMIFS('Sales Hx'!V:V,'Sales Hx'!$B:$B,_xlfn.XLOOKUP(B1659,C:C,B:B),'Sales Hx'!$D:$D,$E1659),SUMIFS('Sales Hx'!V:V,'Sales Hx'!$B:$B,$B1659,'Sales Hx'!$D:$D,$E1659)))</f>
        <v>0</v>
      </c>
      <c r="M1659" s="12">
        <v>0</v>
      </c>
      <c r="N1659" s="15">
        <f t="shared" si="141"/>
        <v>3.6184210526315791E-2</v>
      </c>
      <c r="O1659" s="21">
        <f t="shared" si="138"/>
        <v>0</v>
      </c>
      <c r="P1659" s="24">
        <v>12</v>
      </c>
      <c r="Q1659" s="18">
        <f t="shared" si="140"/>
        <v>0</v>
      </c>
      <c r="R1659" s="2">
        <v>1</v>
      </c>
      <c r="S1659" s="2">
        <v>120</v>
      </c>
      <c r="T1659" s="2" t="s">
        <v>4647</v>
      </c>
      <c r="U1659" s="28" t="str">
        <f>IF(G1659=0,"",_xlfn.MINIFS('PO Details'!$I:$I,'PO Details'!$D:$D,Planning!$B1659,'PO Details'!$L:$L,Planning!$E1659))</f>
        <v/>
      </c>
      <c r="V1659" s="29" t="s">
        <v>4640</v>
      </c>
      <c r="W1659" t="str">
        <f t="shared" si="142"/>
        <v>Max</v>
      </c>
      <c r="X1659" s="2">
        <v>120</v>
      </c>
    </row>
    <row r="1660" spans="1:24" x14ac:dyDescent="0.25">
      <c r="A1660" s="11"/>
      <c r="B1660" s="22" t="s">
        <v>1451</v>
      </c>
      <c r="C1660" s="22"/>
      <c r="D1660" s="22" t="s">
        <v>1452</v>
      </c>
      <c r="E1660" s="31" t="s">
        <v>106</v>
      </c>
      <c r="F1660" s="12">
        <f>SUMIFS('Inventory Details'!$H:$H,'Inventory Details'!$B:$B,$B1660,'Inventory Details'!$E:$E,$E1660)</f>
        <v>0</v>
      </c>
      <c r="G1660" s="12">
        <f>SUMIFS('PO Details'!$H:$H,'PO Details'!$D:$D,Planning!$B1660,'PO Details'!$L:$L,$E1660)</f>
        <v>0</v>
      </c>
      <c r="H1660" s="12">
        <f>SUMIFS('SO Details'!$G:$G,'SO Details'!$D:$D,Planning!$B1660,'SO Details'!$K:$K,$E1660)</f>
        <v>0</v>
      </c>
      <c r="I1660" s="20">
        <f>IF(COUNTIFS($C:$C,B1660)&gt;1,SUMIFS('Sales Hx'!$Q:$Q,'Sales Hx'!$B:$B,_xlfn.XLOOKUP(B1660,C:C,B:B),'Sales Hx'!$D:$D,Planning!$E1660),SUMIFS('Sales Hx'!$Q:$Q,'Sales Hx'!$B:$B,Planning!$B1660,'Sales Hx'!$D:$D,Planning!$E1660))</f>
        <v>11.2</v>
      </c>
      <c r="J1660" s="16">
        <f>IF(COUNTIFS($C:$C,B1660)&gt;1,SUMIFS('Sales Hx'!$S:$S,'Sales Hx'!$B:$B,_xlfn.XLOOKUP(B1660,C:C,B:B),'Sales Hx'!$D:$D,E1660),SUMIFS('Sales Hx'!$S:$S,'Sales Hx'!$B:$B,$B1660,'Sales Hx'!$D:$D,$E1660))</f>
        <v>0.11403508771929825</v>
      </c>
      <c r="K1660" s="16">
        <f t="shared" si="139"/>
        <v>0</v>
      </c>
      <c r="L1660" s="12">
        <f>IF(M1660&lt;&gt;"",M1660,IF(COUNTIFS($C:$C,B1660)&gt;1,SUMIFS('Sales Hx'!V:V,'Sales Hx'!$B:$B,_xlfn.XLOOKUP(B1660,C:C,B:B),'Sales Hx'!$D:$D,$E1660),SUMIFS('Sales Hx'!V:V,'Sales Hx'!$B:$B,$B1660,'Sales Hx'!$D:$D,$E1660)))</f>
        <v>0</v>
      </c>
      <c r="M1660" s="12">
        <v>0</v>
      </c>
      <c r="N1660" s="15">
        <f t="shared" si="141"/>
        <v>0.11403508771929825</v>
      </c>
      <c r="O1660" s="21">
        <f t="shared" si="138"/>
        <v>14</v>
      </c>
      <c r="P1660" s="24">
        <v>12</v>
      </c>
      <c r="Q1660" s="18">
        <f t="shared" ref="Q1660:Q1710" si="143">IFERROR(P1660*O1660,0)</f>
        <v>168</v>
      </c>
      <c r="R1660" s="2">
        <v>1</v>
      </c>
      <c r="S1660" s="2">
        <v>120</v>
      </c>
      <c r="T1660" s="2" t="s">
        <v>4647</v>
      </c>
      <c r="U1660" s="28" t="str">
        <f>IF(G1660=0,"",_xlfn.MINIFS('PO Details'!$I:$I,'PO Details'!$D:$D,Planning!$B1660,'PO Details'!$L:$L,Planning!$E1660))</f>
        <v/>
      </c>
      <c r="V1660" s="29" t="s">
        <v>4640</v>
      </c>
      <c r="W1660" t="str">
        <f t="shared" si="142"/>
        <v>Max</v>
      </c>
      <c r="X1660" s="2">
        <v>120</v>
      </c>
    </row>
    <row r="1661" spans="1:24" x14ac:dyDescent="0.25">
      <c r="A1661" s="11"/>
      <c r="B1661" s="22" t="s">
        <v>1451</v>
      </c>
      <c r="C1661" s="22"/>
      <c r="D1661" s="22" t="s">
        <v>1452</v>
      </c>
      <c r="E1661" s="31" t="s">
        <v>1201</v>
      </c>
      <c r="F1661" s="12">
        <f>SUMIFS('Inventory Details'!$H:$H,'Inventory Details'!$B:$B,$B1661,'Inventory Details'!$E:$E,$E1661)</f>
        <v>0</v>
      </c>
      <c r="G1661" s="12">
        <f>SUMIFS('PO Details'!$H:$H,'PO Details'!$D:$D,Planning!$B1661,'PO Details'!$L:$L,$E1661)</f>
        <v>0</v>
      </c>
      <c r="H1661" s="12">
        <f>SUMIFS('SO Details'!$G:$G,'SO Details'!$D:$D,Planning!$B1661,'SO Details'!$K:$K,$E1661)</f>
        <v>0</v>
      </c>
      <c r="I1661" s="20">
        <f>IF(COUNTIFS($C:$C,B1661)&gt;1,SUMIFS('Sales Hx'!$Q:$Q,'Sales Hx'!$B:$B,_xlfn.XLOOKUP(B1661,C:C,B:B),'Sales Hx'!$D:$D,Planning!$E1661),SUMIFS('Sales Hx'!$Q:$Q,'Sales Hx'!$B:$B,Planning!$B1661,'Sales Hx'!$D:$D,Planning!$E1661))</f>
        <v>0</v>
      </c>
      <c r="J1661" s="16">
        <f>IF(COUNTIFS($C:$C,B1661)&gt;1,SUMIFS('Sales Hx'!$S:$S,'Sales Hx'!$B:$B,_xlfn.XLOOKUP(B1661,C:C,B:B),'Sales Hx'!$D:$D,E1661),SUMIFS('Sales Hx'!$S:$S,'Sales Hx'!$B:$B,$B1661,'Sales Hx'!$D:$D,$E1661))</f>
        <v>0</v>
      </c>
      <c r="K1661" s="16">
        <f t="shared" si="139"/>
        <v>0</v>
      </c>
      <c r="L1661" s="12">
        <f>IF(M1661&lt;&gt;"",M1661,IF(COUNTIFS($C:$C,B1661)&gt;1,SUMIFS('Sales Hx'!V:V,'Sales Hx'!$B:$B,_xlfn.XLOOKUP(B1661,C:C,B:B),'Sales Hx'!$D:$D,$E1661),SUMIFS('Sales Hx'!V:V,'Sales Hx'!$B:$B,$B1661,'Sales Hx'!$D:$D,$E1661)))</f>
        <v>0</v>
      </c>
      <c r="M1661" s="12">
        <v>0</v>
      </c>
      <c r="N1661" s="15">
        <f t="shared" ref="N1661:N1710" si="144">IFERROR(_xlfn.IFNA(J1661*R1661+L1661,"No Sales Hx"),"No Sales HX")</f>
        <v>0</v>
      </c>
      <c r="O1661" s="21">
        <f t="shared" si="138"/>
        <v>0</v>
      </c>
      <c r="P1661" s="24">
        <v>12</v>
      </c>
      <c r="Q1661" s="18">
        <f t="shared" si="143"/>
        <v>0</v>
      </c>
      <c r="R1661" s="2">
        <v>1</v>
      </c>
      <c r="S1661" s="2">
        <v>120</v>
      </c>
      <c r="T1661" s="2" t="s">
        <v>4647</v>
      </c>
      <c r="U1661" s="28" t="str">
        <f>IF(G1661=0,"",_xlfn.MINIFS('PO Details'!$I:$I,'PO Details'!$D:$D,Planning!$B1661,'PO Details'!$L:$L,Planning!$E1661))</f>
        <v/>
      </c>
      <c r="V1661" s="29" t="s">
        <v>4640</v>
      </c>
      <c r="W1661" t="str">
        <f t="shared" si="142"/>
        <v>Max</v>
      </c>
      <c r="X1661" s="2">
        <v>120</v>
      </c>
    </row>
    <row r="1662" spans="1:24" x14ac:dyDescent="0.25">
      <c r="A1662" s="11"/>
      <c r="B1662" s="22" t="s">
        <v>1451</v>
      </c>
      <c r="C1662" s="22"/>
      <c r="D1662" s="22" t="s">
        <v>1452</v>
      </c>
      <c r="E1662" s="31" t="s">
        <v>119</v>
      </c>
      <c r="F1662" s="12">
        <f>SUMIFS('Inventory Details'!$H:$H,'Inventory Details'!$B:$B,$B1662,'Inventory Details'!$E:$E,$E1662)</f>
        <v>3</v>
      </c>
      <c r="G1662" s="12">
        <f>SUMIFS('PO Details'!$H:$H,'PO Details'!$D:$D,Planning!$B1662,'PO Details'!$L:$L,$E1662)</f>
        <v>0</v>
      </c>
      <c r="H1662" s="12">
        <f>SUMIFS('SO Details'!$G:$G,'SO Details'!$D:$D,Planning!$B1662,'SO Details'!$K:$K,$E1662)</f>
        <v>0</v>
      </c>
      <c r="I1662" s="20">
        <f>IF(COUNTIFS($C:$C,B1662)&gt;1,SUMIFS('Sales Hx'!$Q:$Q,'Sales Hx'!$B:$B,_xlfn.XLOOKUP(B1662,C:C,B:B),'Sales Hx'!$D:$D,Planning!$E1662),SUMIFS('Sales Hx'!$Q:$Q,'Sales Hx'!$B:$B,Planning!$B1662,'Sales Hx'!$D:$D,Planning!$E1662))</f>
        <v>0</v>
      </c>
      <c r="J1662" s="16">
        <f>IF(COUNTIFS($C:$C,B1662)&gt;1,SUMIFS('Sales Hx'!$S:$S,'Sales Hx'!$B:$B,_xlfn.XLOOKUP(B1662,C:C,B:B),'Sales Hx'!$D:$D,E1662),SUMIFS('Sales Hx'!$S:$S,'Sales Hx'!$B:$B,$B1662,'Sales Hx'!$D:$D,$E1662))</f>
        <v>6.0855263157894746E-2</v>
      </c>
      <c r="K1662" s="16">
        <f t="shared" si="139"/>
        <v>0</v>
      </c>
      <c r="L1662" s="12">
        <f>IF(M1662&lt;&gt;"",M1662,IF(COUNTIFS($C:$C,B1662)&gt;1,SUMIFS('Sales Hx'!V:V,'Sales Hx'!$B:$B,_xlfn.XLOOKUP(B1662,C:C,B:B),'Sales Hx'!$D:$D,$E1662),SUMIFS('Sales Hx'!V:V,'Sales Hx'!$B:$B,$B1662,'Sales Hx'!$D:$D,$E1662)))</f>
        <v>0</v>
      </c>
      <c r="M1662" s="12">
        <v>0</v>
      </c>
      <c r="N1662" s="15">
        <f t="shared" si="144"/>
        <v>6.0855263157894746E-2</v>
      </c>
      <c r="O1662" s="21">
        <f t="shared" si="138"/>
        <v>0</v>
      </c>
      <c r="P1662" s="24">
        <v>12</v>
      </c>
      <c r="Q1662" s="18">
        <f t="shared" si="143"/>
        <v>0</v>
      </c>
      <c r="R1662" s="2">
        <v>1</v>
      </c>
      <c r="S1662" s="2">
        <v>120</v>
      </c>
      <c r="T1662" s="2" t="s">
        <v>4647</v>
      </c>
      <c r="U1662" s="28" t="str">
        <f>IF(G1662=0,"",_xlfn.MINIFS('PO Details'!$I:$I,'PO Details'!$D:$D,Planning!$B1662,'PO Details'!$L:$L,Planning!$E1662))</f>
        <v/>
      </c>
      <c r="V1662" s="29" t="s">
        <v>4640</v>
      </c>
      <c r="W1662" t="str">
        <f t="shared" si="142"/>
        <v>Max</v>
      </c>
      <c r="X1662" s="2">
        <v>120</v>
      </c>
    </row>
    <row r="1663" spans="1:24" x14ac:dyDescent="0.25">
      <c r="A1663" s="11"/>
      <c r="B1663" s="22" t="s">
        <v>1451</v>
      </c>
      <c r="C1663" s="22"/>
      <c r="D1663" s="22" t="s">
        <v>1452</v>
      </c>
      <c r="E1663" s="31" t="s">
        <v>861</v>
      </c>
      <c r="F1663" s="12">
        <f>SUMIFS('Inventory Details'!$H:$H,'Inventory Details'!$B:$B,$B1663,'Inventory Details'!$E:$E,$E1663)</f>
        <v>0</v>
      </c>
      <c r="G1663" s="12">
        <f>SUMIFS('PO Details'!$H:$H,'PO Details'!$D:$D,Planning!$B1663,'PO Details'!$L:$L,$E1663)</f>
        <v>0</v>
      </c>
      <c r="H1663" s="12">
        <f>SUMIFS('SO Details'!$G:$G,'SO Details'!$D:$D,Planning!$B1663,'SO Details'!$K:$K,$E1663)</f>
        <v>0</v>
      </c>
      <c r="I1663" s="20">
        <f>IF(COUNTIFS($C:$C,B1663)&gt;1,SUMIFS('Sales Hx'!$Q:$Q,'Sales Hx'!$B:$B,_xlfn.XLOOKUP(B1663,C:C,B:B),'Sales Hx'!$D:$D,Planning!$E1663),SUMIFS('Sales Hx'!$Q:$Q,'Sales Hx'!$B:$B,Planning!$B1663,'Sales Hx'!$D:$D,Planning!$E1663))</f>
        <v>0</v>
      </c>
      <c r="J1663" s="16">
        <f>IF(COUNTIFS($C:$C,B1663)&gt;1,SUMIFS('Sales Hx'!$S:$S,'Sales Hx'!$B:$B,_xlfn.XLOOKUP(B1663,C:C,B:B),'Sales Hx'!$D:$D,E1663),SUMIFS('Sales Hx'!$S:$S,'Sales Hx'!$B:$B,$B1663,'Sales Hx'!$D:$D,$E1663))</f>
        <v>0.16447368421052633</v>
      </c>
      <c r="K1663" s="16">
        <f t="shared" si="139"/>
        <v>0</v>
      </c>
      <c r="L1663" s="12">
        <f>IF(M1663&lt;&gt;"",M1663,IF(COUNTIFS($C:$C,B1663)&gt;1,SUMIFS('Sales Hx'!V:V,'Sales Hx'!$B:$B,_xlfn.XLOOKUP(B1663,C:C,B:B),'Sales Hx'!$D:$D,$E1663),SUMIFS('Sales Hx'!V:V,'Sales Hx'!$B:$B,$B1663,'Sales Hx'!$D:$D,$E1663)))</f>
        <v>0</v>
      </c>
      <c r="M1663" s="12">
        <v>0</v>
      </c>
      <c r="N1663" s="15">
        <f t="shared" si="144"/>
        <v>0.16447368421052633</v>
      </c>
      <c r="O1663" s="21">
        <f t="shared" si="138"/>
        <v>20</v>
      </c>
      <c r="P1663" s="24">
        <v>12</v>
      </c>
      <c r="Q1663" s="18">
        <f t="shared" si="143"/>
        <v>240</v>
      </c>
      <c r="R1663" s="2">
        <v>1</v>
      </c>
      <c r="S1663" s="2">
        <v>120</v>
      </c>
      <c r="T1663" s="2" t="s">
        <v>4647</v>
      </c>
      <c r="U1663" s="28" t="str">
        <f>IF(G1663=0,"",_xlfn.MINIFS('PO Details'!$I:$I,'PO Details'!$D:$D,Planning!$B1663,'PO Details'!$L:$L,Planning!$E1663))</f>
        <v/>
      </c>
      <c r="V1663" s="29" t="s">
        <v>4640</v>
      </c>
      <c r="W1663" t="str">
        <f t="shared" si="142"/>
        <v>Max</v>
      </c>
      <c r="X1663" s="2">
        <v>120</v>
      </c>
    </row>
    <row r="1664" spans="1:24" x14ac:dyDescent="0.25">
      <c r="A1664" s="11"/>
      <c r="B1664" s="22" t="s">
        <v>1451</v>
      </c>
      <c r="C1664" s="22"/>
      <c r="D1664" s="22" t="s">
        <v>1452</v>
      </c>
      <c r="E1664" s="31" t="s">
        <v>113</v>
      </c>
      <c r="F1664" s="12">
        <f>SUMIFS('Inventory Details'!$H:$H,'Inventory Details'!$B:$B,$B1664,'Inventory Details'!$E:$E,$E1664)</f>
        <v>0</v>
      </c>
      <c r="G1664" s="12">
        <f>SUMIFS('PO Details'!$H:$H,'PO Details'!$D:$D,Planning!$B1664,'PO Details'!$L:$L,$E1664)</f>
        <v>0</v>
      </c>
      <c r="H1664" s="12">
        <f>SUMIFS('SO Details'!$G:$G,'SO Details'!$D:$D,Planning!$B1664,'SO Details'!$K:$K,$E1664)</f>
        <v>0</v>
      </c>
      <c r="I1664" s="20">
        <f>IF(COUNTIFS($C:$C,B1664)&gt;1,SUMIFS('Sales Hx'!$Q:$Q,'Sales Hx'!$B:$B,_xlfn.XLOOKUP(B1664,C:C,B:B),'Sales Hx'!$D:$D,Planning!$E1664),SUMIFS('Sales Hx'!$Q:$Q,'Sales Hx'!$B:$B,Planning!$B1664,'Sales Hx'!$D:$D,Planning!$E1664))</f>
        <v>0</v>
      </c>
      <c r="J1664" s="16">
        <f>IF(COUNTIFS($C:$C,B1664)&gt;1,SUMIFS('Sales Hx'!$S:$S,'Sales Hx'!$B:$B,_xlfn.XLOOKUP(B1664,C:C,B:B),'Sales Hx'!$D:$D,E1664),SUMIFS('Sales Hx'!$S:$S,'Sales Hx'!$B:$B,$B1664,'Sales Hx'!$D:$D,$E1664))</f>
        <v>9.8684210526315791E-2</v>
      </c>
      <c r="K1664" s="16">
        <f t="shared" si="139"/>
        <v>0</v>
      </c>
      <c r="L1664" s="12">
        <f>IF(M1664&lt;&gt;"",M1664,IF(COUNTIFS($C:$C,B1664)&gt;1,SUMIFS('Sales Hx'!V:V,'Sales Hx'!$B:$B,_xlfn.XLOOKUP(B1664,C:C,B:B),'Sales Hx'!$D:$D,$E1664),SUMIFS('Sales Hx'!V:V,'Sales Hx'!$B:$B,$B1664,'Sales Hx'!$D:$D,$E1664)))</f>
        <v>0</v>
      </c>
      <c r="M1664" s="12">
        <v>0</v>
      </c>
      <c r="N1664" s="15">
        <f t="shared" si="144"/>
        <v>9.8684210526315791E-2</v>
      </c>
      <c r="O1664" s="21">
        <f t="shared" si="138"/>
        <v>12</v>
      </c>
      <c r="P1664" s="24">
        <v>12</v>
      </c>
      <c r="Q1664" s="18">
        <f t="shared" si="143"/>
        <v>144</v>
      </c>
      <c r="R1664" s="2">
        <v>1</v>
      </c>
      <c r="S1664" s="2">
        <v>120</v>
      </c>
      <c r="T1664" s="2" t="s">
        <v>4647</v>
      </c>
      <c r="U1664" s="28" t="str">
        <f>IF(G1664=0,"",_xlfn.MINIFS('PO Details'!$I:$I,'PO Details'!$D:$D,Planning!$B1664,'PO Details'!$L:$L,Planning!$E1664))</f>
        <v/>
      </c>
      <c r="V1664" s="29" t="s">
        <v>4640</v>
      </c>
      <c r="W1664" t="str">
        <f t="shared" si="142"/>
        <v>Max</v>
      </c>
      <c r="X1664" s="2">
        <v>120</v>
      </c>
    </row>
    <row r="1665" spans="1:24" x14ac:dyDescent="0.25">
      <c r="A1665" s="11"/>
      <c r="B1665" s="22" t="s">
        <v>1453</v>
      </c>
      <c r="C1665" s="22"/>
      <c r="D1665" s="22" t="s">
        <v>1454</v>
      </c>
      <c r="E1665" s="31" t="s">
        <v>1201</v>
      </c>
      <c r="F1665" s="12">
        <f>SUMIFS('Inventory Details'!$H:$H,'Inventory Details'!$B:$B,$B1665,'Inventory Details'!$E:$E,$E1665)</f>
        <v>16</v>
      </c>
      <c r="G1665" s="12">
        <f>SUMIFS('PO Details'!$H:$H,'PO Details'!$D:$D,Planning!$B1665,'PO Details'!$L:$L,$E1665)</f>
        <v>0</v>
      </c>
      <c r="H1665" s="12">
        <f>SUMIFS('SO Details'!$G:$G,'SO Details'!$D:$D,Planning!$B1665,'SO Details'!$K:$K,$E1665)</f>
        <v>0</v>
      </c>
      <c r="I1665" s="20">
        <f>IF(COUNTIFS($C:$C,B1665)&gt;1,SUMIFS('Sales Hx'!$Q:$Q,'Sales Hx'!$B:$B,_xlfn.XLOOKUP(B1665,C:C,B:B),'Sales Hx'!$D:$D,Planning!$E1665),SUMIFS('Sales Hx'!$Q:$Q,'Sales Hx'!$B:$B,Planning!$B1665,'Sales Hx'!$D:$D,Planning!$E1665))</f>
        <v>0</v>
      </c>
      <c r="J1665" s="16">
        <f>IF(COUNTIFS($C:$C,B1665)&gt;1,SUMIFS('Sales Hx'!$S:$S,'Sales Hx'!$B:$B,_xlfn.XLOOKUP(B1665,C:C,B:B),'Sales Hx'!$D:$D,E1665),SUMIFS('Sales Hx'!$S:$S,'Sales Hx'!$B:$B,$B1665,'Sales Hx'!$D:$D,$E1665))</f>
        <v>0</v>
      </c>
      <c r="K1665" s="16">
        <f t="shared" si="139"/>
        <v>0</v>
      </c>
      <c r="L1665" s="12">
        <f>IF(M1665&lt;&gt;"",M1665,IF(COUNTIFS($C:$C,B1665)&gt;1,SUMIFS('Sales Hx'!V:V,'Sales Hx'!$B:$B,_xlfn.XLOOKUP(B1665,C:C,B:B),'Sales Hx'!$D:$D,$E1665),SUMIFS('Sales Hx'!V:V,'Sales Hx'!$B:$B,$B1665,'Sales Hx'!$D:$D,$E1665)))</f>
        <v>0</v>
      </c>
      <c r="M1665" s="12">
        <v>0</v>
      </c>
      <c r="N1665" s="15">
        <f t="shared" si="144"/>
        <v>0</v>
      </c>
      <c r="O1665" s="21">
        <f t="shared" si="138"/>
        <v>0</v>
      </c>
      <c r="P1665" s="24">
        <v>78</v>
      </c>
      <c r="Q1665" s="18">
        <f t="shared" si="143"/>
        <v>0</v>
      </c>
      <c r="R1665" s="2">
        <v>1</v>
      </c>
      <c r="S1665" s="2">
        <v>120</v>
      </c>
      <c r="T1665" s="2" t="s">
        <v>4647</v>
      </c>
      <c r="U1665" s="28" t="str">
        <f>IF(G1665=0,"",_xlfn.MINIFS('PO Details'!$I:$I,'PO Details'!$D:$D,Planning!$B1665,'PO Details'!$L:$L,Planning!$E1665))</f>
        <v/>
      </c>
      <c r="V1665" s="29" t="s">
        <v>4640</v>
      </c>
      <c r="W1665" t="str">
        <f t="shared" si="142"/>
        <v>Max</v>
      </c>
      <c r="X1665" s="2">
        <v>120</v>
      </c>
    </row>
    <row r="1666" spans="1:24" x14ac:dyDescent="0.25">
      <c r="A1666" s="11"/>
      <c r="B1666" s="22" t="s">
        <v>1453</v>
      </c>
      <c r="C1666" s="22"/>
      <c r="D1666" s="22" t="s">
        <v>1454</v>
      </c>
      <c r="E1666" s="31" t="s">
        <v>109</v>
      </c>
      <c r="F1666" s="12">
        <f>SUMIFS('Inventory Details'!$H:$H,'Inventory Details'!$B:$B,$B1666,'Inventory Details'!$E:$E,$E1666)</f>
        <v>0</v>
      </c>
      <c r="G1666" s="12">
        <f>SUMIFS('PO Details'!$H:$H,'PO Details'!$D:$D,Planning!$B1666,'PO Details'!$L:$L,$E1666)</f>
        <v>0</v>
      </c>
      <c r="H1666" s="12">
        <f>SUMIFS('SO Details'!$G:$G,'SO Details'!$D:$D,Planning!$B1666,'SO Details'!$K:$K,$E1666)</f>
        <v>0</v>
      </c>
      <c r="I1666" s="20">
        <f>IF(COUNTIFS($C:$C,B1666)&gt;1,SUMIFS('Sales Hx'!$Q:$Q,'Sales Hx'!$B:$B,_xlfn.XLOOKUP(B1666,C:C,B:B),'Sales Hx'!$D:$D,Planning!$E1666),SUMIFS('Sales Hx'!$Q:$Q,'Sales Hx'!$B:$B,Planning!$B1666,'Sales Hx'!$D:$D,Planning!$E1666))</f>
        <v>7</v>
      </c>
      <c r="J1666" s="16">
        <f>IF(COUNTIFS($C:$C,B1666)&gt;1,SUMIFS('Sales Hx'!$S:$S,'Sales Hx'!$B:$B,_xlfn.XLOOKUP(B1666,C:C,B:B),'Sales Hx'!$D:$D,E1666),SUMIFS('Sales Hx'!$S:$S,'Sales Hx'!$B:$B,$B1666,'Sales Hx'!$D:$D,$E1666))</f>
        <v>9.2703349282296663E-2</v>
      </c>
      <c r="K1666" s="16">
        <f t="shared" si="139"/>
        <v>0</v>
      </c>
      <c r="L1666" s="12">
        <f>IF(M1666&lt;&gt;"",M1666,IF(COUNTIFS($C:$C,B1666)&gt;1,SUMIFS('Sales Hx'!V:V,'Sales Hx'!$B:$B,_xlfn.XLOOKUP(B1666,C:C,B:B),'Sales Hx'!$D:$D,$E1666),SUMIFS('Sales Hx'!V:V,'Sales Hx'!$B:$B,$B1666,'Sales Hx'!$D:$D,$E1666)))</f>
        <v>0</v>
      </c>
      <c r="M1666" s="12">
        <v>0</v>
      </c>
      <c r="N1666" s="15">
        <f t="shared" si="144"/>
        <v>9.2703349282296663E-2</v>
      </c>
      <c r="O1666" s="21">
        <f t="shared" ref="O1666:O1729" si="145">MROUND(ROUND(IFERROR(IF(C1666&lt;&gt;"",0,IF(T1666="DC'd",0,IF(AND(J1666=0,F1666+G1666&lt;H1666),H1666-F1666+G1666,IF(F1666+G1666&lt;N1666,N1666+MAX((IF(J1666*R1666&gt;F1666,F1666,J1666*R1666))+J1666*S1666-F1666-G1666+H1666,0))))),0),0),1)</f>
        <v>11</v>
      </c>
      <c r="P1666" s="24">
        <v>78</v>
      </c>
      <c r="Q1666" s="18">
        <f t="shared" si="143"/>
        <v>858</v>
      </c>
      <c r="R1666" s="2">
        <v>1</v>
      </c>
      <c r="S1666" s="2">
        <v>120</v>
      </c>
      <c r="T1666" s="2" t="s">
        <v>4647</v>
      </c>
      <c r="U1666" s="28" t="str">
        <f>IF(G1666=0,"",_xlfn.MINIFS('PO Details'!$I:$I,'PO Details'!$D:$D,Planning!$B1666,'PO Details'!$L:$L,Planning!$E1666))</f>
        <v/>
      </c>
      <c r="V1666" s="29" t="s">
        <v>4640</v>
      </c>
      <c r="W1666" t="str">
        <f t="shared" si="142"/>
        <v>Max</v>
      </c>
      <c r="X1666" s="2">
        <v>120</v>
      </c>
    </row>
    <row r="1667" spans="1:24" x14ac:dyDescent="0.25">
      <c r="A1667" s="11"/>
      <c r="B1667" s="22" t="s">
        <v>1455</v>
      </c>
      <c r="C1667" s="22"/>
      <c r="D1667" s="22" t="s">
        <v>1448</v>
      </c>
      <c r="E1667" s="31" t="s">
        <v>106</v>
      </c>
      <c r="F1667" s="12">
        <f>SUMIFS('Inventory Details'!$H:$H,'Inventory Details'!$B:$B,$B1667,'Inventory Details'!$E:$E,$E1667)</f>
        <v>0</v>
      </c>
      <c r="G1667" s="12">
        <f>SUMIFS('PO Details'!$H:$H,'PO Details'!$D:$D,Planning!$B1667,'PO Details'!$L:$L,$E1667)</f>
        <v>0</v>
      </c>
      <c r="H1667" s="12">
        <f>SUMIFS('SO Details'!$G:$G,'SO Details'!$D:$D,Planning!$B1667,'SO Details'!$K:$K,$E1667)</f>
        <v>0</v>
      </c>
      <c r="I1667" s="20">
        <f>IF(COUNTIFS($C:$C,B1667)&gt;1,SUMIFS('Sales Hx'!$Q:$Q,'Sales Hx'!$B:$B,_xlfn.XLOOKUP(B1667,C:C,B:B),'Sales Hx'!$D:$D,Planning!$E1667),SUMIFS('Sales Hx'!$Q:$Q,'Sales Hx'!$B:$B,Planning!$B1667,'Sales Hx'!$D:$D,Planning!$E1667))</f>
        <v>9.7999999999999989</v>
      </c>
      <c r="J1667" s="16">
        <f>IF(COUNTIFS($C:$C,B1667)&gt;1,SUMIFS('Sales Hx'!$S:$S,'Sales Hx'!$B:$B,_xlfn.XLOOKUP(B1667,C:C,B:B),'Sales Hx'!$D:$D,E1667),SUMIFS('Sales Hx'!$S:$S,'Sales Hx'!$B:$B,$B1667,'Sales Hx'!$D:$D,$E1667))</f>
        <v>0.11842105263157893</v>
      </c>
      <c r="K1667" s="16">
        <f t="shared" ref="K1667:K1730" si="146">IFERROR((F1667+G1667)/I1667,0)</f>
        <v>0</v>
      </c>
      <c r="L1667" s="12">
        <f>IF(M1667&lt;&gt;"",M1667,IF(COUNTIFS($C:$C,B1667)&gt;1,SUMIFS('Sales Hx'!V:V,'Sales Hx'!$B:$B,_xlfn.XLOOKUP(B1667,C:C,B:B),'Sales Hx'!$D:$D,$E1667),SUMIFS('Sales Hx'!V:V,'Sales Hx'!$B:$B,$B1667,'Sales Hx'!$D:$D,$E1667)))</f>
        <v>0</v>
      </c>
      <c r="M1667" s="12">
        <v>0</v>
      </c>
      <c r="N1667" s="15">
        <f t="shared" si="144"/>
        <v>0.11842105263157893</v>
      </c>
      <c r="O1667" s="21">
        <f t="shared" si="145"/>
        <v>14</v>
      </c>
      <c r="P1667" s="24">
        <v>12</v>
      </c>
      <c r="Q1667" s="18">
        <f t="shared" si="143"/>
        <v>168</v>
      </c>
      <c r="R1667" s="2">
        <v>1</v>
      </c>
      <c r="S1667" s="2">
        <v>120</v>
      </c>
      <c r="T1667" s="2" t="s">
        <v>4647</v>
      </c>
      <c r="U1667" s="28" t="str">
        <f>IF(G1667=0,"",_xlfn.MINIFS('PO Details'!$I:$I,'PO Details'!$D:$D,Planning!$B1667,'PO Details'!$L:$L,Planning!$E1667))</f>
        <v/>
      </c>
      <c r="V1667" s="29" t="s">
        <v>4640</v>
      </c>
      <c r="W1667" t="str">
        <f t="shared" si="142"/>
        <v/>
      </c>
      <c r="X1667" s="2">
        <v>120</v>
      </c>
    </row>
    <row r="1668" spans="1:24" x14ac:dyDescent="0.25">
      <c r="A1668" s="11"/>
      <c r="B1668" s="22" t="s">
        <v>1455</v>
      </c>
      <c r="C1668" s="22"/>
      <c r="D1668" s="22" t="s">
        <v>1448</v>
      </c>
      <c r="E1668" s="31" t="s">
        <v>109</v>
      </c>
      <c r="F1668" s="12">
        <f>SUMIFS('Inventory Details'!$H:$H,'Inventory Details'!$B:$B,$B1668,'Inventory Details'!$E:$E,$E1668)</f>
        <v>10</v>
      </c>
      <c r="G1668" s="12">
        <f>SUMIFS('PO Details'!$H:$H,'PO Details'!$D:$D,Planning!$B1668,'PO Details'!$L:$L,$E1668)</f>
        <v>0</v>
      </c>
      <c r="H1668" s="12">
        <f>SUMIFS('SO Details'!$G:$G,'SO Details'!$D:$D,Planning!$B1668,'SO Details'!$K:$K,$E1668)</f>
        <v>0</v>
      </c>
      <c r="I1668" s="20">
        <f>IF(COUNTIFS($C:$C,B1668)&gt;1,SUMIFS('Sales Hx'!$Q:$Q,'Sales Hx'!$B:$B,_xlfn.XLOOKUP(B1668,C:C,B:B),'Sales Hx'!$D:$D,Planning!$E1668),SUMIFS('Sales Hx'!$Q:$Q,'Sales Hx'!$B:$B,Planning!$B1668,'Sales Hx'!$D:$D,Planning!$E1668))</f>
        <v>5.6</v>
      </c>
      <c r="J1668" s="16">
        <f>IF(COUNTIFS($C:$C,B1668)&gt;1,SUMIFS('Sales Hx'!$S:$S,'Sales Hx'!$B:$B,_xlfn.XLOOKUP(B1668,C:C,B:B),'Sales Hx'!$D:$D,E1668),SUMIFS('Sales Hx'!$S:$S,'Sales Hx'!$B:$B,$B1668,'Sales Hx'!$D:$D,$E1668))</f>
        <v>0.1011513157894737</v>
      </c>
      <c r="K1668" s="16">
        <f t="shared" si="146"/>
        <v>1.7857142857142858</v>
      </c>
      <c r="L1668" s="12">
        <f>IF(M1668&lt;&gt;"",M1668,IF(COUNTIFS($C:$C,B1668)&gt;1,SUMIFS('Sales Hx'!V:V,'Sales Hx'!$B:$B,_xlfn.XLOOKUP(B1668,C:C,B:B),'Sales Hx'!$D:$D,$E1668),SUMIFS('Sales Hx'!V:V,'Sales Hx'!$B:$B,$B1668,'Sales Hx'!$D:$D,$E1668)))</f>
        <v>0</v>
      </c>
      <c r="M1668" s="12">
        <v>0</v>
      </c>
      <c r="N1668" s="15">
        <f t="shared" si="144"/>
        <v>0.1011513157894737</v>
      </c>
      <c r="O1668" s="21">
        <f t="shared" si="145"/>
        <v>0</v>
      </c>
      <c r="P1668" s="24">
        <v>12</v>
      </c>
      <c r="Q1668" s="18">
        <f t="shared" si="143"/>
        <v>0</v>
      </c>
      <c r="R1668" s="2">
        <v>1</v>
      </c>
      <c r="S1668" s="2">
        <v>120</v>
      </c>
      <c r="T1668" s="2" t="s">
        <v>4647</v>
      </c>
      <c r="U1668" s="28" t="str">
        <f>IF(G1668=0,"",_xlfn.MINIFS('PO Details'!$I:$I,'PO Details'!$D:$D,Planning!$B1668,'PO Details'!$L:$L,Planning!$E1668))</f>
        <v/>
      </c>
      <c r="V1668" s="29" t="s">
        <v>4640</v>
      </c>
      <c r="W1668" t="str">
        <f t="shared" si="142"/>
        <v>Max</v>
      </c>
      <c r="X1668" s="2">
        <v>120</v>
      </c>
    </row>
    <row r="1669" spans="1:24" x14ac:dyDescent="0.25">
      <c r="A1669" s="11"/>
      <c r="B1669" s="22" t="s">
        <v>1455</v>
      </c>
      <c r="C1669" s="22"/>
      <c r="D1669" s="22" t="s">
        <v>1448</v>
      </c>
      <c r="E1669" s="31" t="s">
        <v>108</v>
      </c>
      <c r="F1669" s="12">
        <f>SUMIFS('Inventory Details'!$H:$H,'Inventory Details'!$B:$B,$B1669,'Inventory Details'!$E:$E,$E1669)</f>
        <v>1</v>
      </c>
      <c r="G1669" s="12">
        <f>SUMIFS('PO Details'!$H:$H,'PO Details'!$D:$D,Planning!$B1669,'PO Details'!$L:$L,$E1669)</f>
        <v>0</v>
      </c>
      <c r="H1669" s="12">
        <f>SUMIFS('SO Details'!$G:$G,'SO Details'!$D:$D,Planning!$B1669,'SO Details'!$K:$K,$E1669)</f>
        <v>0</v>
      </c>
      <c r="I1669" s="20">
        <f>IF(COUNTIFS($C:$C,B1669)&gt;1,SUMIFS('Sales Hx'!$Q:$Q,'Sales Hx'!$B:$B,_xlfn.XLOOKUP(B1669,C:C,B:B),'Sales Hx'!$D:$D,Planning!$E1669),SUMIFS('Sales Hx'!$Q:$Q,'Sales Hx'!$B:$B,Planning!$B1669,'Sales Hx'!$D:$D,Planning!$E1669))</f>
        <v>0</v>
      </c>
      <c r="J1669" s="16">
        <f>IF(COUNTIFS($C:$C,B1669)&gt;1,SUMIFS('Sales Hx'!$S:$S,'Sales Hx'!$B:$B,_xlfn.XLOOKUP(B1669,C:C,B:B),'Sales Hx'!$D:$D,E1669),SUMIFS('Sales Hx'!$S:$S,'Sales Hx'!$B:$B,$B1669,'Sales Hx'!$D:$D,$E1669))</f>
        <v>3.2894736842105261E-2</v>
      </c>
      <c r="K1669" s="16">
        <f t="shared" si="146"/>
        <v>0</v>
      </c>
      <c r="L1669" s="12">
        <f>IF(M1669&lt;&gt;"",M1669,IF(COUNTIFS($C:$C,B1669)&gt;1,SUMIFS('Sales Hx'!V:V,'Sales Hx'!$B:$B,_xlfn.XLOOKUP(B1669,C:C,B:B),'Sales Hx'!$D:$D,$E1669),SUMIFS('Sales Hx'!V:V,'Sales Hx'!$B:$B,$B1669,'Sales Hx'!$D:$D,$E1669)))</f>
        <v>0</v>
      </c>
      <c r="M1669" s="12">
        <v>0</v>
      </c>
      <c r="N1669" s="15">
        <f t="shared" si="144"/>
        <v>3.2894736842105261E-2</v>
      </c>
      <c r="O1669" s="21">
        <f t="shared" si="145"/>
        <v>0</v>
      </c>
      <c r="P1669" s="24">
        <v>12</v>
      </c>
      <c r="Q1669" s="18">
        <f t="shared" si="143"/>
        <v>0</v>
      </c>
      <c r="R1669" s="2">
        <v>1</v>
      </c>
      <c r="S1669" s="2">
        <v>120</v>
      </c>
      <c r="T1669" s="2" t="s">
        <v>4647</v>
      </c>
      <c r="U1669" s="28" t="str">
        <f>IF(G1669=0,"",_xlfn.MINIFS('PO Details'!$I:$I,'PO Details'!$D:$D,Planning!$B1669,'PO Details'!$L:$L,Planning!$E1669))</f>
        <v/>
      </c>
      <c r="V1669" s="29" t="s">
        <v>4640</v>
      </c>
      <c r="W1669" t="str">
        <f t="shared" si="142"/>
        <v/>
      </c>
      <c r="X1669" s="2">
        <v>120</v>
      </c>
    </row>
    <row r="1670" spans="1:24" x14ac:dyDescent="0.25">
      <c r="A1670" s="11"/>
      <c r="B1670" s="22" t="s">
        <v>1455</v>
      </c>
      <c r="C1670" s="22"/>
      <c r="D1670" s="22" t="s">
        <v>1448</v>
      </c>
      <c r="E1670" s="31" t="s">
        <v>113</v>
      </c>
      <c r="F1670" s="12">
        <f>SUMIFS('Inventory Details'!$H:$H,'Inventory Details'!$B:$B,$B1670,'Inventory Details'!$E:$E,$E1670)</f>
        <v>0</v>
      </c>
      <c r="G1670" s="12">
        <f>SUMIFS('PO Details'!$H:$H,'PO Details'!$D:$D,Planning!$B1670,'PO Details'!$L:$L,$E1670)</f>
        <v>0</v>
      </c>
      <c r="H1670" s="12">
        <f>SUMIFS('SO Details'!$G:$G,'SO Details'!$D:$D,Planning!$B1670,'SO Details'!$K:$K,$E1670)</f>
        <v>0</v>
      </c>
      <c r="I1670" s="20">
        <f>IF(COUNTIFS($C:$C,B1670)&gt;1,SUMIFS('Sales Hx'!$Q:$Q,'Sales Hx'!$B:$B,_xlfn.XLOOKUP(B1670,C:C,B:B),'Sales Hx'!$D:$D,Planning!$E1670),SUMIFS('Sales Hx'!$Q:$Q,'Sales Hx'!$B:$B,Planning!$B1670,'Sales Hx'!$D:$D,Planning!$E1670))</f>
        <v>0</v>
      </c>
      <c r="J1670" s="16">
        <f>IF(COUNTIFS($C:$C,B1670)&gt;1,SUMIFS('Sales Hx'!$S:$S,'Sales Hx'!$B:$B,_xlfn.XLOOKUP(B1670,C:C,B:B),'Sales Hx'!$D:$D,E1670),SUMIFS('Sales Hx'!$S:$S,'Sales Hx'!$B:$B,$B1670,'Sales Hx'!$D:$D,$E1670))</f>
        <v>3.2894736842105261E-2</v>
      </c>
      <c r="K1670" s="16">
        <f t="shared" si="146"/>
        <v>0</v>
      </c>
      <c r="L1670" s="12">
        <f>IF(M1670&lt;&gt;"",M1670,IF(COUNTIFS($C:$C,B1670)&gt;1,SUMIFS('Sales Hx'!V:V,'Sales Hx'!$B:$B,_xlfn.XLOOKUP(B1670,C:C,B:B),'Sales Hx'!$D:$D,$E1670),SUMIFS('Sales Hx'!V:V,'Sales Hx'!$B:$B,$B1670,'Sales Hx'!$D:$D,$E1670)))</f>
        <v>0</v>
      </c>
      <c r="M1670" s="12">
        <v>0</v>
      </c>
      <c r="N1670" s="15">
        <f t="shared" si="144"/>
        <v>3.2894736842105261E-2</v>
      </c>
      <c r="O1670" s="21">
        <f t="shared" si="145"/>
        <v>4</v>
      </c>
      <c r="P1670" s="24">
        <v>12</v>
      </c>
      <c r="Q1670" s="18">
        <f t="shared" si="143"/>
        <v>48</v>
      </c>
      <c r="R1670" s="2">
        <v>1</v>
      </c>
      <c r="S1670" s="2">
        <v>120</v>
      </c>
      <c r="T1670" s="2" t="s">
        <v>4647</v>
      </c>
      <c r="U1670" s="28" t="str">
        <f>IF(G1670=0,"",_xlfn.MINIFS('PO Details'!$I:$I,'PO Details'!$D:$D,Planning!$B1670,'PO Details'!$L:$L,Planning!$E1670))</f>
        <v/>
      </c>
      <c r="V1670" s="29" t="s">
        <v>4640</v>
      </c>
      <c r="W1670" t="str">
        <f t="shared" si="142"/>
        <v/>
      </c>
      <c r="X1670" s="2">
        <v>120</v>
      </c>
    </row>
    <row r="1671" spans="1:24" x14ac:dyDescent="0.25">
      <c r="A1671" s="11"/>
      <c r="B1671" s="22" t="s">
        <v>1455</v>
      </c>
      <c r="C1671" s="22"/>
      <c r="D1671" s="22" t="s">
        <v>1448</v>
      </c>
      <c r="E1671" s="31" t="s">
        <v>2214</v>
      </c>
      <c r="F1671" s="12">
        <f>SUMIFS('Inventory Details'!$H:$H,'Inventory Details'!$B:$B,$B1671,'Inventory Details'!$E:$E,$E1671)</f>
        <v>0</v>
      </c>
      <c r="G1671" s="12">
        <f>SUMIFS('PO Details'!$H:$H,'PO Details'!$D:$D,Planning!$B1671,'PO Details'!$L:$L,$E1671)</f>
        <v>0</v>
      </c>
      <c r="H1671" s="12">
        <f>SUMIFS('SO Details'!$G:$G,'SO Details'!$D:$D,Planning!$B1671,'SO Details'!$K:$K,$E1671)</f>
        <v>0</v>
      </c>
      <c r="I1671" s="20">
        <f>IF(COUNTIFS($C:$C,B1671)&gt;1,SUMIFS('Sales Hx'!$Q:$Q,'Sales Hx'!$B:$B,_xlfn.XLOOKUP(B1671,C:C,B:B),'Sales Hx'!$D:$D,Planning!$E1671),SUMIFS('Sales Hx'!$Q:$Q,'Sales Hx'!$B:$B,Planning!$B1671,'Sales Hx'!$D:$D,Planning!$E1671))</f>
        <v>0</v>
      </c>
      <c r="J1671" s="16">
        <f>IF(COUNTIFS($C:$C,B1671)&gt;1,SUMIFS('Sales Hx'!$S:$S,'Sales Hx'!$B:$B,_xlfn.XLOOKUP(B1671,C:C,B:B),'Sales Hx'!$D:$D,E1671),SUMIFS('Sales Hx'!$S:$S,'Sales Hx'!$B:$B,$B1671,'Sales Hx'!$D:$D,$E1671))</f>
        <v>3.2894736842105261E-2</v>
      </c>
      <c r="K1671" s="16">
        <f t="shared" si="146"/>
        <v>0</v>
      </c>
      <c r="L1671" s="12">
        <f>IF(M1671&lt;&gt;"",M1671,IF(COUNTIFS($C:$C,B1671)&gt;1,SUMIFS('Sales Hx'!V:V,'Sales Hx'!$B:$B,_xlfn.XLOOKUP(B1671,C:C,B:B),'Sales Hx'!$D:$D,$E1671),SUMIFS('Sales Hx'!V:V,'Sales Hx'!$B:$B,$B1671,'Sales Hx'!$D:$D,$E1671)))</f>
        <v>0</v>
      </c>
      <c r="M1671" s="12">
        <v>0</v>
      </c>
      <c r="N1671" s="15">
        <f t="shared" si="144"/>
        <v>3.2894736842105261E-2</v>
      </c>
      <c r="O1671" s="21">
        <f t="shared" si="145"/>
        <v>4</v>
      </c>
      <c r="P1671" s="24">
        <v>12</v>
      </c>
      <c r="Q1671" s="18">
        <f t="shared" si="143"/>
        <v>48</v>
      </c>
      <c r="R1671" s="2">
        <v>1</v>
      </c>
      <c r="S1671" s="2">
        <v>120</v>
      </c>
      <c r="T1671" s="2" t="s">
        <v>4647</v>
      </c>
      <c r="U1671" s="28" t="str">
        <f>IF(G1671=0,"",_xlfn.MINIFS('PO Details'!$I:$I,'PO Details'!$D:$D,Planning!$B1671,'PO Details'!$L:$L,Planning!$E1671))</f>
        <v/>
      </c>
      <c r="V1671" s="29" t="s">
        <v>4640</v>
      </c>
      <c r="W1671" t="str">
        <f t="shared" si="142"/>
        <v/>
      </c>
      <c r="X1671" s="2">
        <v>120</v>
      </c>
    </row>
    <row r="1672" spans="1:24" x14ac:dyDescent="0.25">
      <c r="A1672" s="11"/>
      <c r="B1672" s="22" t="s">
        <v>2392</v>
      </c>
      <c r="C1672" s="22"/>
      <c r="D1672" s="22"/>
      <c r="E1672" s="31" t="s">
        <v>106</v>
      </c>
      <c r="F1672" s="12">
        <f>SUMIFS('Inventory Details'!$H:$H,'Inventory Details'!$B:$B,$B1672,'Inventory Details'!$E:$E,$E1672)</f>
        <v>0</v>
      </c>
      <c r="G1672" s="12">
        <f>SUMIFS('PO Details'!$H:$H,'PO Details'!$D:$D,Planning!$B1672,'PO Details'!$L:$L,$E1672)</f>
        <v>0</v>
      </c>
      <c r="H1672" s="12">
        <f>SUMIFS('SO Details'!$G:$G,'SO Details'!$D:$D,Planning!$B1672,'SO Details'!$K:$K,$E1672)</f>
        <v>0</v>
      </c>
      <c r="I1672" s="20">
        <f>IF(COUNTIFS($C:$C,B1672)&gt;1,SUMIFS('Sales Hx'!$Q:$Q,'Sales Hx'!$B:$B,_xlfn.XLOOKUP(B1672,C:C,B:B),'Sales Hx'!$D:$D,Planning!$E1672),SUMIFS('Sales Hx'!$Q:$Q,'Sales Hx'!$B:$B,Planning!$B1672,'Sales Hx'!$D:$D,Planning!$E1672))</f>
        <v>0</v>
      </c>
      <c r="J1672" s="16">
        <f>IF(COUNTIFS($C:$C,B1672)&gt;1,SUMIFS('Sales Hx'!$S:$S,'Sales Hx'!$B:$B,_xlfn.XLOOKUP(B1672,C:C,B:B),'Sales Hx'!$D:$D,E1672),SUMIFS('Sales Hx'!$S:$S,'Sales Hx'!$B:$B,$B1672,'Sales Hx'!$D:$D,$E1672))</f>
        <v>0.20833333333333334</v>
      </c>
      <c r="K1672" s="16">
        <f t="shared" si="146"/>
        <v>0</v>
      </c>
      <c r="L1672" s="12">
        <f>IF(M1672&lt;&gt;"",M1672,IF(COUNTIFS($C:$C,B1672)&gt;1,SUMIFS('Sales Hx'!V:V,'Sales Hx'!$B:$B,_xlfn.XLOOKUP(B1672,C:C,B:B),'Sales Hx'!$D:$D,$E1672),SUMIFS('Sales Hx'!V:V,'Sales Hx'!$B:$B,$B1672,'Sales Hx'!$D:$D,$E1672)))</f>
        <v>0</v>
      </c>
      <c r="M1672" s="12">
        <v>0</v>
      </c>
      <c r="N1672" s="15">
        <f t="shared" si="144"/>
        <v>0.20833333333333334</v>
      </c>
      <c r="O1672" s="21">
        <f t="shared" si="145"/>
        <v>0</v>
      </c>
      <c r="P1672" s="24">
        <v>0</v>
      </c>
      <c r="Q1672" s="18">
        <f t="shared" si="143"/>
        <v>0</v>
      </c>
      <c r="R1672" s="2">
        <v>1</v>
      </c>
      <c r="S1672" s="2">
        <v>120</v>
      </c>
      <c r="T1672" s="2" t="s">
        <v>4646</v>
      </c>
      <c r="U1672" s="28" t="str">
        <f>IF(G1672=0,"",_xlfn.MINIFS('PO Details'!$I:$I,'PO Details'!$D:$D,Planning!$B1672,'PO Details'!$L:$L,Planning!$E1672))</f>
        <v/>
      </c>
      <c r="V1672" s="29" t="s">
        <v>4641</v>
      </c>
      <c r="W1672" t="str">
        <f t="shared" si="142"/>
        <v>Max</v>
      </c>
      <c r="X1672" s="2">
        <v>120</v>
      </c>
    </row>
    <row r="1673" spans="1:24" x14ac:dyDescent="0.25">
      <c r="A1673" s="11"/>
      <c r="B1673" s="22" t="s">
        <v>2392</v>
      </c>
      <c r="C1673" s="22"/>
      <c r="D1673" s="22"/>
      <c r="E1673" s="31" t="s">
        <v>109</v>
      </c>
      <c r="F1673" s="12">
        <f>SUMIFS('Inventory Details'!$H:$H,'Inventory Details'!$B:$B,$B1673,'Inventory Details'!$E:$E,$E1673)</f>
        <v>0</v>
      </c>
      <c r="G1673" s="12">
        <f>SUMIFS('PO Details'!$H:$H,'PO Details'!$D:$D,Planning!$B1673,'PO Details'!$L:$L,$E1673)</f>
        <v>0</v>
      </c>
      <c r="H1673" s="12">
        <f>SUMIFS('SO Details'!$G:$G,'SO Details'!$D:$D,Planning!$B1673,'SO Details'!$K:$K,$E1673)</f>
        <v>0</v>
      </c>
      <c r="I1673" s="20">
        <f>IF(COUNTIFS($C:$C,B1673)&gt;1,SUMIFS('Sales Hx'!$Q:$Q,'Sales Hx'!$B:$B,_xlfn.XLOOKUP(B1673,C:C,B:B),'Sales Hx'!$D:$D,Planning!$E1673),SUMIFS('Sales Hx'!$Q:$Q,'Sales Hx'!$B:$B,Planning!$B1673,'Sales Hx'!$D:$D,Planning!$E1673))</f>
        <v>0</v>
      </c>
      <c r="J1673" s="16">
        <f>IF(COUNTIFS($C:$C,B1673)&gt;1,SUMIFS('Sales Hx'!$S:$S,'Sales Hx'!$B:$B,_xlfn.XLOOKUP(B1673,C:C,B:B),'Sales Hx'!$D:$D,E1673),SUMIFS('Sales Hx'!$S:$S,'Sales Hx'!$B:$B,$B1673,'Sales Hx'!$D:$D,$E1673))</f>
        <v>9.8684210526315791E-2</v>
      </c>
      <c r="K1673" s="16">
        <f t="shared" si="146"/>
        <v>0</v>
      </c>
      <c r="L1673" s="12">
        <f>IF(M1673&lt;&gt;"",M1673,IF(COUNTIFS($C:$C,B1673)&gt;1,SUMIFS('Sales Hx'!V:V,'Sales Hx'!$B:$B,_xlfn.XLOOKUP(B1673,C:C,B:B),'Sales Hx'!$D:$D,$E1673),SUMIFS('Sales Hx'!V:V,'Sales Hx'!$B:$B,$B1673,'Sales Hx'!$D:$D,$E1673)))</f>
        <v>0</v>
      </c>
      <c r="M1673" s="12">
        <v>0</v>
      </c>
      <c r="N1673" s="15">
        <f t="shared" si="144"/>
        <v>9.8684210526315791E-2</v>
      </c>
      <c r="O1673" s="21">
        <f t="shared" si="145"/>
        <v>0</v>
      </c>
      <c r="P1673" s="24">
        <v>0</v>
      </c>
      <c r="Q1673" s="18">
        <f t="shared" si="143"/>
        <v>0</v>
      </c>
      <c r="R1673" s="2">
        <v>1</v>
      </c>
      <c r="S1673" s="2">
        <v>120</v>
      </c>
      <c r="T1673" s="2" t="s">
        <v>4646</v>
      </c>
      <c r="U1673" s="28" t="str">
        <f>IF(G1673=0,"",_xlfn.MINIFS('PO Details'!$I:$I,'PO Details'!$D:$D,Planning!$B1673,'PO Details'!$L:$L,Planning!$E1673))</f>
        <v/>
      </c>
      <c r="V1673" s="29" t="s">
        <v>4641</v>
      </c>
      <c r="W1673" t="str">
        <f t="shared" si="142"/>
        <v>Max</v>
      </c>
      <c r="X1673" s="2">
        <v>120</v>
      </c>
    </row>
    <row r="1674" spans="1:24" x14ac:dyDescent="0.25">
      <c r="A1674" s="11"/>
      <c r="B1674" s="22" t="s">
        <v>1456</v>
      </c>
      <c r="C1674" s="22"/>
      <c r="D1674" s="22" t="s">
        <v>1457</v>
      </c>
      <c r="E1674" s="31" t="s">
        <v>106</v>
      </c>
      <c r="F1674" s="12">
        <f>SUMIFS('Inventory Details'!$H:$H,'Inventory Details'!$B:$B,$B1674,'Inventory Details'!$E:$E,$E1674)</f>
        <v>8</v>
      </c>
      <c r="G1674" s="12">
        <f>SUMIFS('PO Details'!$H:$H,'PO Details'!$D:$D,Planning!$B1674,'PO Details'!$L:$L,$E1674)</f>
        <v>0</v>
      </c>
      <c r="H1674" s="12">
        <f>SUMIFS('SO Details'!$G:$G,'SO Details'!$D:$D,Planning!$B1674,'SO Details'!$K:$K,$E1674)</f>
        <v>2</v>
      </c>
      <c r="I1674" s="20">
        <f>IF(COUNTIFS($C:$C,B1674)&gt;1,SUMIFS('Sales Hx'!$Q:$Q,'Sales Hx'!$B:$B,_xlfn.XLOOKUP(B1674,C:C,B:B),'Sales Hx'!$D:$D,Planning!$E1674),SUMIFS('Sales Hx'!$Q:$Q,'Sales Hx'!$B:$B,Planning!$B1674,'Sales Hx'!$D:$D,Planning!$E1674))</f>
        <v>0</v>
      </c>
      <c r="J1674" s="16">
        <f>IF(COUNTIFS($C:$C,B1674)&gt;1,SUMIFS('Sales Hx'!$S:$S,'Sales Hx'!$B:$B,_xlfn.XLOOKUP(B1674,C:C,B:B),'Sales Hx'!$D:$D,E1674),SUMIFS('Sales Hx'!$S:$S,'Sales Hx'!$B:$B,$B1674,'Sales Hx'!$D:$D,$E1674))</f>
        <v>0.25394736842105264</v>
      </c>
      <c r="K1674" s="16">
        <f t="shared" si="146"/>
        <v>0</v>
      </c>
      <c r="L1674" s="12">
        <f>IF(M1674&lt;&gt;"",M1674,IF(COUNTIFS($C:$C,B1674)&gt;1,SUMIFS('Sales Hx'!V:V,'Sales Hx'!$B:$B,_xlfn.XLOOKUP(B1674,C:C,B:B),'Sales Hx'!$D:$D,$E1674),SUMIFS('Sales Hx'!V:V,'Sales Hx'!$B:$B,$B1674,'Sales Hx'!$D:$D,$E1674)))</f>
        <v>0</v>
      </c>
      <c r="M1674" s="12">
        <v>0</v>
      </c>
      <c r="N1674" s="15">
        <f t="shared" si="144"/>
        <v>0.25394736842105264</v>
      </c>
      <c r="O1674" s="21">
        <f t="shared" si="145"/>
        <v>0</v>
      </c>
      <c r="P1674" s="24">
        <v>12</v>
      </c>
      <c r="Q1674" s="18">
        <f t="shared" si="143"/>
        <v>0</v>
      </c>
      <c r="R1674" s="2">
        <v>1</v>
      </c>
      <c r="S1674" s="2">
        <v>120</v>
      </c>
      <c r="T1674" s="2" t="s">
        <v>4646</v>
      </c>
      <c r="U1674" s="28" t="str">
        <f>IF(G1674=0,"",_xlfn.MINIFS('PO Details'!$I:$I,'PO Details'!$D:$D,Planning!$B1674,'PO Details'!$L:$L,Planning!$E1674))</f>
        <v/>
      </c>
      <c r="V1674" s="29" t="s">
        <v>4640</v>
      </c>
      <c r="W1674" t="str">
        <f t="shared" si="142"/>
        <v>Max</v>
      </c>
      <c r="X1674" s="2">
        <v>120</v>
      </c>
    </row>
    <row r="1675" spans="1:24" x14ac:dyDescent="0.25">
      <c r="A1675" s="11"/>
      <c r="B1675" s="22" t="s">
        <v>1456</v>
      </c>
      <c r="C1675" s="22"/>
      <c r="D1675" s="22" t="s">
        <v>1457</v>
      </c>
      <c r="E1675" s="31" t="s">
        <v>861</v>
      </c>
      <c r="F1675" s="12">
        <f>SUMIFS('Inventory Details'!$H:$H,'Inventory Details'!$B:$B,$B1675,'Inventory Details'!$E:$E,$E1675)</f>
        <v>3</v>
      </c>
      <c r="G1675" s="12">
        <f>SUMIFS('PO Details'!$H:$H,'PO Details'!$D:$D,Planning!$B1675,'PO Details'!$L:$L,$E1675)</f>
        <v>0</v>
      </c>
      <c r="H1675" s="12">
        <f>SUMIFS('SO Details'!$G:$G,'SO Details'!$D:$D,Planning!$B1675,'SO Details'!$K:$K,$E1675)</f>
        <v>0</v>
      </c>
      <c r="I1675" s="20">
        <f>IF(COUNTIFS($C:$C,B1675)&gt;1,SUMIFS('Sales Hx'!$Q:$Q,'Sales Hx'!$B:$B,_xlfn.XLOOKUP(B1675,C:C,B:B),'Sales Hx'!$D:$D,Planning!$E1675),SUMIFS('Sales Hx'!$Q:$Q,'Sales Hx'!$B:$B,Planning!$B1675,'Sales Hx'!$D:$D,Planning!$E1675))</f>
        <v>0</v>
      </c>
      <c r="J1675" s="16">
        <f>IF(COUNTIFS($C:$C,B1675)&gt;1,SUMIFS('Sales Hx'!$S:$S,'Sales Hx'!$B:$B,_xlfn.XLOOKUP(B1675,C:C,B:B),'Sales Hx'!$D:$D,E1675),SUMIFS('Sales Hx'!$S:$S,'Sales Hx'!$B:$B,$B1675,'Sales Hx'!$D:$D,$E1675))</f>
        <v>0</v>
      </c>
      <c r="K1675" s="16">
        <f t="shared" si="146"/>
        <v>0</v>
      </c>
      <c r="L1675" s="12">
        <f>IF(M1675&lt;&gt;"",M1675,IF(COUNTIFS($C:$C,B1675)&gt;1,SUMIFS('Sales Hx'!V:V,'Sales Hx'!$B:$B,_xlfn.XLOOKUP(B1675,C:C,B:B),'Sales Hx'!$D:$D,$E1675),SUMIFS('Sales Hx'!V:V,'Sales Hx'!$B:$B,$B1675,'Sales Hx'!$D:$D,$E1675)))</f>
        <v>0</v>
      </c>
      <c r="M1675" s="12">
        <v>0</v>
      </c>
      <c r="N1675" s="15">
        <f t="shared" si="144"/>
        <v>0</v>
      </c>
      <c r="O1675" s="21">
        <f t="shared" si="145"/>
        <v>0</v>
      </c>
      <c r="P1675" s="24">
        <v>12</v>
      </c>
      <c r="Q1675" s="18">
        <f t="shared" si="143"/>
        <v>0</v>
      </c>
      <c r="R1675" s="2">
        <v>1</v>
      </c>
      <c r="S1675" s="2">
        <v>120</v>
      </c>
      <c r="T1675" s="2" t="s">
        <v>4646</v>
      </c>
      <c r="U1675" s="28" t="str">
        <f>IF(G1675=0,"",_xlfn.MINIFS('PO Details'!$I:$I,'PO Details'!$D:$D,Planning!$B1675,'PO Details'!$L:$L,Planning!$E1675))</f>
        <v/>
      </c>
      <c r="V1675" s="29" t="s">
        <v>4640</v>
      </c>
      <c r="W1675" t="str">
        <f t="shared" si="142"/>
        <v>Max</v>
      </c>
      <c r="X1675" s="2">
        <v>120</v>
      </c>
    </row>
    <row r="1676" spans="1:24" x14ac:dyDescent="0.25">
      <c r="A1676" s="11"/>
      <c r="B1676" s="22" t="s">
        <v>1456</v>
      </c>
      <c r="C1676" s="22"/>
      <c r="D1676" s="22" t="s">
        <v>1457</v>
      </c>
      <c r="E1676" s="31" t="s">
        <v>109</v>
      </c>
      <c r="F1676" s="12">
        <f>SUMIFS('Inventory Details'!$H:$H,'Inventory Details'!$B:$B,$B1676,'Inventory Details'!$E:$E,$E1676)</f>
        <v>0</v>
      </c>
      <c r="G1676" s="12">
        <f>SUMIFS('PO Details'!$H:$H,'PO Details'!$D:$D,Planning!$B1676,'PO Details'!$L:$L,$E1676)</f>
        <v>0</v>
      </c>
      <c r="H1676" s="12">
        <f>SUMIFS('SO Details'!$G:$G,'SO Details'!$D:$D,Planning!$B1676,'SO Details'!$K:$K,$E1676)</f>
        <v>0</v>
      </c>
      <c r="I1676" s="20">
        <f>IF(COUNTIFS($C:$C,B1676)&gt;1,SUMIFS('Sales Hx'!$Q:$Q,'Sales Hx'!$B:$B,_xlfn.XLOOKUP(B1676,C:C,B:B),'Sales Hx'!$D:$D,Planning!$E1676),SUMIFS('Sales Hx'!$Q:$Q,'Sales Hx'!$B:$B,Planning!$B1676,'Sales Hx'!$D:$D,Planning!$E1676))</f>
        <v>9.7999999999999989</v>
      </c>
      <c r="J1676" s="16">
        <f>IF(COUNTIFS($C:$C,B1676)&gt;1,SUMIFS('Sales Hx'!$S:$S,'Sales Hx'!$B:$B,_xlfn.XLOOKUP(B1676,C:C,B:B),'Sales Hx'!$D:$D,E1676),SUMIFS('Sales Hx'!$S:$S,'Sales Hx'!$B:$B,$B1676,'Sales Hx'!$D:$D,$E1676))</f>
        <v>8.4795321637426896E-2</v>
      </c>
      <c r="K1676" s="16">
        <f t="shared" si="146"/>
        <v>0</v>
      </c>
      <c r="L1676" s="12">
        <f>IF(M1676&lt;&gt;"",M1676,IF(COUNTIFS($C:$C,B1676)&gt;1,SUMIFS('Sales Hx'!V:V,'Sales Hx'!$B:$B,_xlfn.XLOOKUP(B1676,C:C,B:B),'Sales Hx'!$D:$D,$E1676),SUMIFS('Sales Hx'!V:V,'Sales Hx'!$B:$B,$B1676,'Sales Hx'!$D:$D,$E1676)))</f>
        <v>0</v>
      </c>
      <c r="M1676" s="12">
        <v>0</v>
      </c>
      <c r="N1676" s="15">
        <f t="shared" si="144"/>
        <v>8.4795321637426896E-2</v>
      </c>
      <c r="O1676" s="21">
        <f t="shared" si="145"/>
        <v>0</v>
      </c>
      <c r="P1676" s="24">
        <v>12</v>
      </c>
      <c r="Q1676" s="18">
        <f t="shared" si="143"/>
        <v>0</v>
      </c>
      <c r="R1676" s="2">
        <v>1</v>
      </c>
      <c r="S1676" s="2">
        <v>120</v>
      </c>
      <c r="T1676" s="2" t="s">
        <v>4646</v>
      </c>
      <c r="U1676" s="28" t="str">
        <f>IF(G1676=0,"",_xlfn.MINIFS('PO Details'!$I:$I,'PO Details'!$D:$D,Planning!$B1676,'PO Details'!$L:$L,Planning!$E1676))</f>
        <v/>
      </c>
      <c r="V1676" s="29" t="s">
        <v>4640</v>
      </c>
      <c r="W1676" t="str">
        <f t="shared" si="142"/>
        <v>Max</v>
      </c>
      <c r="X1676" s="2">
        <v>120</v>
      </c>
    </row>
    <row r="1677" spans="1:24" x14ac:dyDescent="0.25">
      <c r="A1677" s="11"/>
      <c r="B1677" s="22" t="s">
        <v>1456</v>
      </c>
      <c r="C1677" s="22"/>
      <c r="D1677" s="22" t="s">
        <v>1457</v>
      </c>
      <c r="E1677" s="31" t="s">
        <v>4746</v>
      </c>
      <c r="F1677" s="12">
        <f>SUMIFS('Inventory Details'!$H:$H,'Inventory Details'!$B:$B,$B1677,'Inventory Details'!$E:$E,$E1677)</f>
        <v>0</v>
      </c>
      <c r="G1677" s="12">
        <f>SUMIFS('PO Details'!$H:$H,'PO Details'!$D:$D,Planning!$B1677,'PO Details'!$L:$L,$E1677)</f>
        <v>0</v>
      </c>
      <c r="H1677" s="12">
        <f>SUMIFS('SO Details'!$G:$G,'SO Details'!$D:$D,Planning!$B1677,'SO Details'!$K:$K,$E1677)</f>
        <v>0</v>
      </c>
      <c r="I1677" s="20">
        <f>IF(COUNTIFS($C:$C,B1677)&gt;1,SUMIFS('Sales Hx'!$Q:$Q,'Sales Hx'!$B:$B,_xlfn.XLOOKUP(B1677,C:C,B:B),'Sales Hx'!$D:$D,Planning!$E1677),SUMIFS('Sales Hx'!$Q:$Q,'Sales Hx'!$B:$B,Planning!$B1677,'Sales Hx'!$D:$D,Planning!$E1677))</f>
        <v>0</v>
      </c>
      <c r="J1677" s="16">
        <f>IF(COUNTIFS($C:$C,B1677)&gt;1,SUMIFS('Sales Hx'!$S:$S,'Sales Hx'!$B:$B,_xlfn.XLOOKUP(B1677,C:C,B:B),'Sales Hx'!$D:$D,E1677),SUMIFS('Sales Hx'!$S:$S,'Sales Hx'!$B:$B,$B1677,'Sales Hx'!$D:$D,$E1677))</f>
        <v>0.1480263157894737</v>
      </c>
      <c r="K1677" s="16">
        <f t="shared" si="146"/>
        <v>0</v>
      </c>
      <c r="L1677" s="12">
        <f>IF(M1677&lt;&gt;"",M1677,IF(COUNTIFS($C:$C,B1677)&gt;1,SUMIFS('Sales Hx'!V:V,'Sales Hx'!$B:$B,_xlfn.XLOOKUP(B1677,C:C,B:B),'Sales Hx'!$D:$D,$E1677),SUMIFS('Sales Hx'!V:V,'Sales Hx'!$B:$B,$B1677,'Sales Hx'!$D:$D,$E1677)))</f>
        <v>0</v>
      </c>
      <c r="M1677" s="12">
        <v>0</v>
      </c>
      <c r="N1677" s="15">
        <f t="shared" si="144"/>
        <v>0.1480263157894737</v>
      </c>
      <c r="O1677" s="21">
        <f t="shared" si="145"/>
        <v>0</v>
      </c>
      <c r="P1677" s="24">
        <v>12</v>
      </c>
      <c r="Q1677" s="18">
        <f t="shared" si="143"/>
        <v>0</v>
      </c>
      <c r="R1677" s="2">
        <v>1</v>
      </c>
      <c r="S1677" s="2">
        <v>120</v>
      </c>
      <c r="T1677" s="2" t="s">
        <v>4646</v>
      </c>
      <c r="U1677" s="28" t="str">
        <f>IF(G1677=0,"",_xlfn.MINIFS('PO Details'!$I:$I,'PO Details'!$D:$D,Planning!$B1677,'PO Details'!$L:$L,Planning!$E1677))</f>
        <v/>
      </c>
      <c r="V1677" s="29" t="s">
        <v>4640</v>
      </c>
      <c r="W1677" t="str">
        <f t="shared" si="142"/>
        <v>Max</v>
      </c>
      <c r="X1677" s="2">
        <v>120</v>
      </c>
    </row>
    <row r="1678" spans="1:24" x14ac:dyDescent="0.25">
      <c r="A1678" s="11"/>
      <c r="B1678" s="22" t="s">
        <v>1458</v>
      </c>
      <c r="C1678" s="22" t="s">
        <v>195</v>
      </c>
      <c r="D1678" s="22" t="s">
        <v>1459</v>
      </c>
      <c r="E1678" s="31" t="s">
        <v>113</v>
      </c>
      <c r="F1678" s="12">
        <f>SUMIFS('Inventory Details'!$H:$H,'Inventory Details'!$B:$B,$B1678,'Inventory Details'!$E:$E,$E1678)</f>
        <v>0</v>
      </c>
      <c r="G1678" s="12">
        <f>SUMIFS('PO Details'!$H:$H,'PO Details'!$D:$D,Planning!$B1678,'PO Details'!$L:$L,$E1678)</f>
        <v>0</v>
      </c>
      <c r="H1678" s="12">
        <f>SUMIFS('SO Details'!$G:$G,'SO Details'!$D:$D,Planning!$B1678,'SO Details'!$K:$K,$E1678)</f>
        <v>0</v>
      </c>
      <c r="I1678" s="20">
        <f>IF(COUNTIFS($C:$C,B1678)&gt;1,SUMIFS('Sales Hx'!$Q:$Q,'Sales Hx'!$B:$B,_xlfn.XLOOKUP(B1678,C:C,B:B),'Sales Hx'!$D:$D,Planning!$E1678),SUMIFS('Sales Hx'!$Q:$Q,'Sales Hx'!$B:$B,Planning!$B1678,'Sales Hx'!$D:$D,Planning!$E1678))</f>
        <v>0</v>
      </c>
      <c r="J1678" s="16">
        <f>IF(COUNTIFS($C:$C,B1678)&gt;1,SUMIFS('Sales Hx'!$S:$S,'Sales Hx'!$B:$B,_xlfn.XLOOKUP(B1678,C:C,B:B),'Sales Hx'!$D:$D,E1678),SUMIFS('Sales Hx'!$S:$S,'Sales Hx'!$B:$B,$B1678,'Sales Hx'!$D:$D,$E1678))</f>
        <v>0.1069078947368421</v>
      </c>
      <c r="K1678" s="16">
        <f t="shared" si="146"/>
        <v>0</v>
      </c>
      <c r="L1678" s="12">
        <f>IF(M1678&lt;&gt;"",M1678,IF(COUNTIFS($C:$C,B1678)&gt;1,SUMIFS('Sales Hx'!V:V,'Sales Hx'!$B:$B,_xlfn.XLOOKUP(B1678,C:C,B:B),'Sales Hx'!$D:$D,$E1678),SUMIFS('Sales Hx'!V:V,'Sales Hx'!$B:$B,$B1678,'Sales Hx'!$D:$D,$E1678)))</f>
        <v>0</v>
      </c>
      <c r="M1678" s="12">
        <v>0</v>
      </c>
      <c r="N1678" s="15">
        <f t="shared" si="144"/>
        <v>0.1069078947368421</v>
      </c>
      <c r="O1678" s="21">
        <f t="shared" si="145"/>
        <v>0</v>
      </c>
      <c r="P1678" s="24">
        <v>78</v>
      </c>
      <c r="Q1678" s="18">
        <f t="shared" si="143"/>
        <v>0</v>
      </c>
      <c r="R1678" s="2">
        <v>1</v>
      </c>
      <c r="S1678" s="2">
        <v>120</v>
      </c>
      <c r="T1678" s="2" t="s">
        <v>4646</v>
      </c>
      <c r="U1678" s="28" t="str">
        <f>IF(G1678=0,"",_xlfn.MINIFS('PO Details'!$I:$I,'PO Details'!$D:$D,Planning!$B1678,'PO Details'!$L:$L,Planning!$E1678))</f>
        <v/>
      </c>
      <c r="V1678" s="29" t="s">
        <v>4641</v>
      </c>
      <c r="W1678" t="str">
        <f t="shared" si="142"/>
        <v>Max</v>
      </c>
      <c r="X1678" s="2">
        <v>120</v>
      </c>
    </row>
    <row r="1679" spans="1:24" x14ac:dyDescent="0.25">
      <c r="A1679" s="11"/>
      <c r="B1679" s="22" t="s">
        <v>1458</v>
      </c>
      <c r="C1679" s="22" t="s">
        <v>195</v>
      </c>
      <c r="D1679" s="22" t="s">
        <v>1459</v>
      </c>
      <c r="E1679" s="31" t="s">
        <v>109</v>
      </c>
      <c r="F1679" s="12">
        <f>SUMIFS('Inventory Details'!$H:$H,'Inventory Details'!$B:$B,$B1679,'Inventory Details'!$E:$E,$E1679)</f>
        <v>3</v>
      </c>
      <c r="G1679" s="12">
        <f>SUMIFS('PO Details'!$H:$H,'PO Details'!$D:$D,Planning!$B1679,'PO Details'!$L:$L,$E1679)</f>
        <v>0</v>
      </c>
      <c r="H1679" s="12">
        <f>SUMIFS('SO Details'!$G:$G,'SO Details'!$D:$D,Planning!$B1679,'SO Details'!$K:$K,$E1679)</f>
        <v>0</v>
      </c>
      <c r="I1679" s="20">
        <f>IF(COUNTIFS($C:$C,B1679)&gt;1,SUMIFS('Sales Hx'!$Q:$Q,'Sales Hx'!$B:$B,_xlfn.XLOOKUP(B1679,C:C,B:B),'Sales Hx'!$D:$D,Planning!$E1679),SUMIFS('Sales Hx'!$Q:$Q,'Sales Hx'!$B:$B,Planning!$B1679,'Sales Hx'!$D:$D,Planning!$E1679))</f>
        <v>0</v>
      </c>
      <c r="J1679" s="16">
        <f>IF(COUNTIFS($C:$C,B1679)&gt;1,SUMIFS('Sales Hx'!$S:$S,'Sales Hx'!$B:$B,_xlfn.XLOOKUP(B1679,C:C,B:B),'Sales Hx'!$D:$D,E1679),SUMIFS('Sales Hx'!$S:$S,'Sales Hx'!$B:$B,$B1679,'Sales Hx'!$D:$D,$E1679))</f>
        <v>3.2894736842105261E-2</v>
      </c>
      <c r="K1679" s="16">
        <f t="shared" si="146"/>
        <v>0</v>
      </c>
      <c r="L1679" s="12">
        <f>IF(M1679&lt;&gt;"",M1679,IF(COUNTIFS($C:$C,B1679)&gt;1,SUMIFS('Sales Hx'!V:V,'Sales Hx'!$B:$B,_xlfn.XLOOKUP(B1679,C:C,B:B),'Sales Hx'!$D:$D,$E1679),SUMIFS('Sales Hx'!V:V,'Sales Hx'!$B:$B,$B1679,'Sales Hx'!$D:$D,$E1679)))</f>
        <v>0</v>
      </c>
      <c r="M1679" s="12">
        <v>0</v>
      </c>
      <c r="N1679" s="15">
        <f t="shared" si="144"/>
        <v>3.2894736842105261E-2</v>
      </c>
      <c r="O1679" s="21">
        <f t="shared" si="145"/>
        <v>0</v>
      </c>
      <c r="P1679" s="24">
        <v>78</v>
      </c>
      <c r="Q1679" s="18">
        <f t="shared" si="143"/>
        <v>0</v>
      </c>
      <c r="R1679" s="2">
        <v>1</v>
      </c>
      <c r="S1679" s="2">
        <v>120</v>
      </c>
      <c r="T1679" s="2" t="s">
        <v>4646</v>
      </c>
      <c r="U1679" s="28" t="str">
        <f>IF(G1679=0,"",_xlfn.MINIFS('PO Details'!$I:$I,'PO Details'!$D:$D,Planning!$B1679,'PO Details'!$L:$L,Planning!$E1679))</f>
        <v/>
      </c>
      <c r="V1679" s="29" t="s">
        <v>4641</v>
      </c>
      <c r="W1679" t="str">
        <f t="shared" si="142"/>
        <v>Max</v>
      </c>
      <c r="X1679" s="2">
        <v>120</v>
      </c>
    </row>
    <row r="1680" spans="1:24" x14ac:dyDescent="0.25">
      <c r="A1680" s="11"/>
      <c r="B1680" s="22" t="s">
        <v>1458</v>
      </c>
      <c r="C1680" s="22" t="s">
        <v>195</v>
      </c>
      <c r="D1680" s="22" t="s">
        <v>1459</v>
      </c>
      <c r="E1680" s="31" t="s">
        <v>861</v>
      </c>
      <c r="F1680" s="12">
        <f>SUMIFS('Inventory Details'!$H:$H,'Inventory Details'!$B:$B,$B1680,'Inventory Details'!$E:$E,$E1680)</f>
        <v>1</v>
      </c>
      <c r="G1680" s="12">
        <f>SUMIFS('PO Details'!$H:$H,'PO Details'!$D:$D,Planning!$B1680,'PO Details'!$L:$L,$E1680)</f>
        <v>0</v>
      </c>
      <c r="H1680" s="12">
        <f>SUMIFS('SO Details'!$G:$G,'SO Details'!$D:$D,Planning!$B1680,'SO Details'!$K:$K,$E1680)</f>
        <v>0</v>
      </c>
      <c r="I1680" s="20">
        <f>IF(COUNTIFS($C:$C,B1680)&gt;1,SUMIFS('Sales Hx'!$Q:$Q,'Sales Hx'!$B:$B,_xlfn.XLOOKUP(B1680,C:C,B:B),'Sales Hx'!$D:$D,Planning!$E1680),SUMIFS('Sales Hx'!$Q:$Q,'Sales Hx'!$B:$B,Planning!$B1680,'Sales Hx'!$D:$D,Planning!$E1680))</f>
        <v>0</v>
      </c>
      <c r="J1680" s="16">
        <f>IF(COUNTIFS($C:$C,B1680)&gt;1,SUMIFS('Sales Hx'!$S:$S,'Sales Hx'!$B:$B,_xlfn.XLOOKUP(B1680,C:C,B:B),'Sales Hx'!$D:$D,E1680),SUMIFS('Sales Hx'!$S:$S,'Sales Hx'!$B:$B,$B1680,'Sales Hx'!$D:$D,$E1680))</f>
        <v>0</v>
      </c>
      <c r="K1680" s="16">
        <f t="shared" si="146"/>
        <v>0</v>
      </c>
      <c r="L1680" s="12">
        <f>IF(M1680&lt;&gt;"",M1680,IF(COUNTIFS($C:$C,B1680)&gt;1,SUMIFS('Sales Hx'!V:V,'Sales Hx'!$B:$B,_xlfn.XLOOKUP(B1680,C:C,B:B),'Sales Hx'!$D:$D,$E1680),SUMIFS('Sales Hx'!V:V,'Sales Hx'!$B:$B,$B1680,'Sales Hx'!$D:$D,$E1680)))</f>
        <v>0</v>
      </c>
      <c r="M1680" s="12">
        <v>0</v>
      </c>
      <c r="N1680" s="15">
        <f t="shared" si="144"/>
        <v>0</v>
      </c>
      <c r="O1680" s="21">
        <f t="shared" si="145"/>
        <v>0</v>
      </c>
      <c r="P1680" s="24">
        <v>78</v>
      </c>
      <c r="Q1680" s="18">
        <f t="shared" si="143"/>
        <v>0</v>
      </c>
      <c r="R1680" s="2">
        <v>1</v>
      </c>
      <c r="S1680" s="2">
        <v>120</v>
      </c>
      <c r="T1680" s="2" t="s">
        <v>4646</v>
      </c>
      <c r="U1680" s="28" t="str">
        <f>IF(G1680=0,"",_xlfn.MINIFS('PO Details'!$I:$I,'PO Details'!$D:$D,Planning!$B1680,'PO Details'!$L:$L,Planning!$E1680))</f>
        <v/>
      </c>
      <c r="V1680" s="29" t="s">
        <v>4641</v>
      </c>
      <c r="W1680" t="str">
        <f t="shared" si="142"/>
        <v>Max</v>
      </c>
      <c r="X1680" s="2">
        <v>120</v>
      </c>
    </row>
    <row r="1681" spans="1:24" x14ac:dyDescent="0.25">
      <c r="A1681" s="11"/>
      <c r="B1681" s="22" t="s">
        <v>1458</v>
      </c>
      <c r="C1681" s="22" t="s">
        <v>195</v>
      </c>
      <c r="D1681" s="22" t="s">
        <v>1459</v>
      </c>
      <c r="E1681" s="31" t="s">
        <v>106</v>
      </c>
      <c r="F1681" s="12">
        <f>SUMIFS('Inventory Details'!$H:$H,'Inventory Details'!$B:$B,$B1681,'Inventory Details'!$E:$E,$E1681)</f>
        <v>0</v>
      </c>
      <c r="G1681" s="12">
        <f>SUMIFS('PO Details'!$H:$H,'PO Details'!$D:$D,Planning!$B1681,'PO Details'!$L:$L,$E1681)</f>
        <v>0</v>
      </c>
      <c r="H1681" s="12">
        <f>SUMIFS('SO Details'!$G:$G,'SO Details'!$D:$D,Planning!$B1681,'SO Details'!$K:$K,$E1681)</f>
        <v>1</v>
      </c>
      <c r="I1681" s="20">
        <f>IF(COUNTIFS($C:$C,B1681)&gt;1,SUMIFS('Sales Hx'!$Q:$Q,'Sales Hx'!$B:$B,_xlfn.XLOOKUP(B1681,C:C,B:B),'Sales Hx'!$D:$D,Planning!$E1681),SUMIFS('Sales Hx'!$Q:$Q,'Sales Hx'!$B:$B,Planning!$B1681,'Sales Hx'!$D:$D,Planning!$E1681))</f>
        <v>11.2</v>
      </c>
      <c r="J1681" s="16">
        <f>IF(COUNTIFS($C:$C,B1681)&gt;1,SUMIFS('Sales Hx'!$S:$S,'Sales Hx'!$B:$B,_xlfn.XLOOKUP(B1681,C:C,B:B),'Sales Hx'!$D:$D,E1681),SUMIFS('Sales Hx'!$S:$S,'Sales Hx'!$B:$B,$B1681,'Sales Hx'!$D:$D,$E1681))</f>
        <v>0.14055023923444976</v>
      </c>
      <c r="K1681" s="16">
        <f t="shared" si="146"/>
        <v>0</v>
      </c>
      <c r="L1681" s="12">
        <f>IF(M1681&lt;&gt;"",M1681,IF(COUNTIFS($C:$C,B1681)&gt;1,SUMIFS('Sales Hx'!V:V,'Sales Hx'!$B:$B,_xlfn.XLOOKUP(B1681,C:C,B:B),'Sales Hx'!$D:$D,$E1681),SUMIFS('Sales Hx'!V:V,'Sales Hx'!$B:$B,$B1681,'Sales Hx'!$D:$D,$E1681)))</f>
        <v>0</v>
      </c>
      <c r="M1681" s="12">
        <v>0</v>
      </c>
      <c r="N1681" s="15">
        <f t="shared" si="144"/>
        <v>0.14055023923444976</v>
      </c>
      <c r="O1681" s="21">
        <f t="shared" si="145"/>
        <v>0</v>
      </c>
      <c r="P1681" s="24">
        <v>78</v>
      </c>
      <c r="Q1681" s="18">
        <f t="shared" si="143"/>
        <v>0</v>
      </c>
      <c r="R1681" s="2">
        <v>1</v>
      </c>
      <c r="S1681" s="2">
        <v>120</v>
      </c>
      <c r="T1681" s="2" t="s">
        <v>4646</v>
      </c>
      <c r="U1681" s="28" t="str">
        <f>IF(G1681=0,"",_xlfn.MINIFS('PO Details'!$I:$I,'PO Details'!$D:$D,Planning!$B1681,'PO Details'!$L:$L,Planning!$E1681))</f>
        <v/>
      </c>
      <c r="V1681" s="29" t="s">
        <v>4641</v>
      </c>
      <c r="W1681" t="str">
        <f t="shared" si="142"/>
        <v>Max</v>
      </c>
      <c r="X1681" s="2">
        <v>120</v>
      </c>
    </row>
    <row r="1682" spans="1:24" x14ac:dyDescent="0.25">
      <c r="A1682" s="11"/>
      <c r="B1682" s="22" t="s">
        <v>1458</v>
      </c>
      <c r="C1682" s="22" t="s">
        <v>195</v>
      </c>
      <c r="D1682" s="22" t="s">
        <v>1459</v>
      </c>
      <c r="E1682" s="31" t="s">
        <v>15</v>
      </c>
      <c r="F1682" s="12">
        <f>SUMIFS('Inventory Details'!$H:$H,'Inventory Details'!$B:$B,$B1682,'Inventory Details'!$E:$E,$E1682)</f>
        <v>0</v>
      </c>
      <c r="G1682" s="12">
        <f>SUMIFS('PO Details'!$H:$H,'PO Details'!$D:$D,Planning!$B1682,'PO Details'!$L:$L,$E1682)</f>
        <v>0</v>
      </c>
      <c r="H1682" s="12">
        <f>SUMIFS('SO Details'!$G:$G,'SO Details'!$D:$D,Planning!$B1682,'SO Details'!$K:$K,$E1682)</f>
        <v>0</v>
      </c>
      <c r="I1682" s="20">
        <f>IF(COUNTIFS($C:$C,B1682)&gt;1,SUMIFS('Sales Hx'!$Q:$Q,'Sales Hx'!$B:$B,_xlfn.XLOOKUP(B1682,C:C,B:B),'Sales Hx'!$D:$D,Planning!$E1682),SUMIFS('Sales Hx'!$Q:$Q,'Sales Hx'!$B:$B,Planning!$B1682,'Sales Hx'!$D:$D,Planning!$E1682))</f>
        <v>4.1999999999999993</v>
      </c>
      <c r="J1682" s="16">
        <f>IF(COUNTIFS($C:$C,B1682)&gt;1,SUMIFS('Sales Hx'!$S:$S,'Sales Hx'!$B:$B,_xlfn.XLOOKUP(B1682,C:C,B:B),'Sales Hx'!$D:$D,E1682),SUMIFS('Sales Hx'!$S:$S,'Sales Hx'!$B:$B,$B1682,'Sales Hx'!$D:$D,$E1682))</f>
        <v>0.13815789473684209</v>
      </c>
      <c r="K1682" s="16">
        <f t="shared" si="146"/>
        <v>0</v>
      </c>
      <c r="L1682" s="12">
        <f>IF(M1682&lt;&gt;"",M1682,IF(COUNTIFS($C:$C,B1682)&gt;1,SUMIFS('Sales Hx'!V:V,'Sales Hx'!$B:$B,_xlfn.XLOOKUP(B1682,C:C,B:B),'Sales Hx'!$D:$D,$E1682),SUMIFS('Sales Hx'!V:V,'Sales Hx'!$B:$B,$B1682,'Sales Hx'!$D:$D,$E1682)))</f>
        <v>0</v>
      </c>
      <c r="M1682" s="12">
        <v>0</v>
      </c>
      <c r="N1682" s="15">
        <f t="shared" si="144"/>
        <v>0.13815789473684209</v>
      </c>
      <c r="O1682" s="21">
        <f t="shared" si="145"/>
        <v>0</v>
      </c>
      <c r="P1682" s="24">
        <v>78</v>
      </c>
      <c r="Q1682" s="18">
        <f t="shared" si="143"/>
        <v>0</v>
      </c>
      <c r="R1682" s="2">
        <v>1</v>
      </c>
      <c r="S1682" s="2">
        <v>120</v>
      </c>
      <c r="T1682" s="2" t="s">
        <v>4646</v>
      </c>
      <c r="U1682" s="28" t="str">
        <f>IF(G1682=0,"",_xlfn.MINIFS('PO Details'!$I:$I,'PO Details'!$D:$D,Planning!$B1682,'PO Details'!$L:$L,Planning!$E1682))</f>
        <v/>
      </c>
      <c r="V1682" s="29" t="s">
        <v>4641</v>
      </c>
      <c r="W1682" t="str">
        <f t="shared" si="142"/>
        <v>Max</v>
      </c>
      <c r="X1682" s="2">
        <v>120</v>
      </c>
    </row>
    <row r="1683" spans="1:24" x14ac:dyDescent="0.25">
      <c r="A1683" s="11"/>
      <c r="B1683" s="22" t="s">
        <v>1458</v>
      </c>
      <c r="C1683" s="22" t="s">
        <v>195</v>
      </c>
      <c r="D1683" s="22" t="s">
        <v>1459</v>
      </c>
      <c r="E1683" s="31" t="s">
        <v>108</v>
      </c>
      <c r="F1683" s="12">
        <f>SUMIFS('Inventory Details'!$H:$H,'Inventory Details'!$B:$B,$B1683,'Inventory Details'!$E:$E,$E1683)</f>
        <v>0</v>
      </c>
      <c r="G1683" s="12">
        <f>SUMIFS('PO Details'!$H:$H,'PO Details'!$D:$D,Planning!$B1683,'PO Details'!$L:$L,$E1683)</f>
        <v>0</v>
      </c>
      <c r="H1683" s="12">
        <f>SUMIFS('SO Details'!$G:$G,'SO Details'!$D:$D,Planning!$B1683,'SO Details'!$K:$K,$E1683)</f>
        <v>0</v>
      </c>
      <c r="I1683" s="20">
        <f>IF(COUNTIFS($C:$C,B1683)&gt;1,SUMIFS('Sales Hx'!$Q:$Q,'Sales Hx'!$B:$B,_xlfn.XLOOKUP(B1683,C:C,B:B),'Sales Hx'!$D:$D,Planning!$E1683),SUMIFS('Sales Hx'!$Q:$Q,'Sales Hx'!$B:$B,Planning!$B1683,'Sales Hx'!$D:$D,Planning!$E1683))</f>
        <v>1.4</v>
      </c>
      <c r="J1683" s="16">
        <f>IF(COUNTIFS($C:$C,B1683)&gt;1,SUMIFS('Sales Hx'!$S:$S,'Sales Hx'!$B:$B,_xlfn.XLOOKUP(B1683,C:C,B:B),'Sales Hx'!$D:$D,E1683),SUMIFS('Sales Hx'!$S:$S,'Sales Hx'!$B:$B,$B1683,'Sales Hx'!$D:$D,$E1683))</f>
        <v>8.4210526315789486E-2</v>
      </c>
      <c r="K1683" s="16">
        <f t="shared" si="146"/>
        <v>0</v>
      </c>
      <c r="L1683" s="12">
        <f>IF(M1683&lt;&gt;"",M1683,IF(COUNTIFS($C:$C,B1683)&gt;1,SUMIFS('Sales Hx'!V:V,'Sales Hx'!$B:$B,_xlfn.XLOOKUP(B1683,C:C,B:B),'Sales Hx'!$D:$D,$E1683),SUMIFS('Sales Hx'!V:V,'Sales Hx'!$B:$B,$B1683,'Sales Hx'!$D:$D,$E1683)))</f>
        <v>0</v>
      </c>
      <c r="M1683" s="12">
        <v>0</v>
      </c>
      <c r="N1683" s="15">
        <f t="shared" si="144"/>
        <v>8.4210526315789486E-2</v>
      </c>
      <c r="O1683" s="21">
        <f t="shared" si="145"/>
        <v>0</v>
      </c>
      <c r="P1683" s="24">
        <v>78</v>
      </c>
      <c r="Q1683" s="18">
        <f t="shared" si="143"/>
        <v>0</v>
      </c>
      <c r="R1683" s="2">
        <v>1</v>
      </c>
      <c r="S1683" s="2">
        <v>120</v>
      </c>
      <c r="T1683" s="2" t="s">
        <v>4646</v>
      </c>
      <c r="U1683" s="28" t="str">
        <f>IF(G1683=0,"",_xlfn.MINIFS('PO Details'!$I:$I,'PO Details'!$D:$D,Planning!$B1683,'PO Details'!$L:$L,Planning!$E1683))</f>
        <v/>
      </c>
      <c r="V1683" s="29" t="s">
        <v>4641</v>
      </c>
      <c r="W1683" t="str">
        <f t="shared" si="142"/>
        <v>Max</v>
      </c>
      <c r="X1683" s="2">
        <v>120</v>
      </c>
    </row>
    <row r="1684" spans="1:24" x14ac:dyDescent="0.25">
      <c r="A1684" s="11"/>
      <c r="B1684" s="22" t="s">
        <v>1458</v>
      </c>
      <c r="C1684" s="22" t="s">
        <v>195</v>
      </c>
      <c r="D1684" s="22" t="s">
        <v>1459</v>
      </c>
      <c r="E1684" s="31" t="s">
        <v>2214</v>
      </c>
      <c r="F1684" s="12">
        <f>SUMIFS('Inventory Details'!$H:$H,'Inventory Details'!$B:$B,$B1684,'Inventory Details'!$E:$E,$E1684)</f>
        <v>0</v>
      </c>
      <c r="G1684" s="12">
        <f>SUMIFS('PO Details'!$H:$H,'PO Details'!$D:$D,Planning!$B1684,'PO Details'!$L:$L,$E1684)</f>
        <v>0</v>
      </c>
      <c r="H1684" s="12">
        <f>SUMIFS('SO Details'!$G:$G,'SO Details'!$D:$D,Planning!$B1684,'SO Details'!$K:$K,$E1684)</f>
        <v>0</v>
      </c>
      <c r="I1684" s="20">
        <f>IF(COUNTIFS($C:$C,B1684)&gt;1,SUMIFS('Sales Hx'!$Q:$Q,'Sales Hx'!$B:$B,_xlfn.XLOOKUP(B1684,C:C,B:B),'Sales Hx'!$D:$D,Planning!$E1684),SUMIFS('Sales Hx'!$Q:$Q,'Sales Hx'!$B:$B,Planning!$B1684,'Sales Hx'!$D:$D,Planning!$E1684))</f>
        <v>0</v>
      </c>
      <c r="J1684" s="16">
        <f>IF(COUNTIFS($C:$C,B1684)&gt;1,SUMIFS('Sales Hx'!$S:$S,'Sales Hx'!$B:$B,_xlfn.XLOOKUP(B1684,C:C,B:B),'Sales Hx'!$D:$D,E1684),SUMIFS('Sales Hx'!$S:$S,'Sales Hx'!$B:$B,$B1684,'Sales Hx'!$D:$D,$E1684))</f>
        <v>0.1118421052631579</v>
      </c>
      <c r="K1684" s="16">
        <f t="shared" si="146"/>
        <v>0</v>
      </c>
      <c r="L1684" s="12">
        <f>IF(M1684&lt;&gt;"",M1684,IF(COUNTIFS($C:$C,B1684)&gt;1,SUMIFS('Sales Hx'!V:V,'Sales Hx'!$B:$B,_xlfn.XLOOKUP(B1684,C:C,B:B),'Sales Hx'!$D:$D,$E1684),SUMIFS('Sales Hx'!V:V,'Sales Hx'!$B:$B,$B1684,'Sales Hx'!$D:$D,$E1684)))</f>
        <v>0</v>
      </c>
      <c r="M1684" s="12">
        <v>0</v>
      </c>
      <c r="N1684" s="15">
        <f t="shared" si="144"/>
        <v>0.1118421052631579</v>
      </c>
      <c r="O1684" s="21">
        <f t="shared" si="145"/>
        <v>0</v>
      </c>
      <c r="P1684" s="24">
        <v>78</v>
      </c>
      <c r="Q1684" s="18">
        <f t="shared" si="143"/>
        <v>0</v>
      </c>
      <c r="R1684" s="2">
        <v>1</v>
      </c>
      <c r="S1684" s="2">
        <v>120</v>
      </c>
      <c r="T1684" s="2" t="s">
        <v>4646</v>
      </c>
      <c r="U1684" s="28" t="str">
        <f>IF(G1684=0,"",_xlfn.MINIFS('PO Details'!$I:$I,'PO Details'!$D:$D,Planning!$B1684,'PO Details'!$L:$L,Planning!$E1684))</f>
        <v/>
      </c>
      <c r="V1684" s="29" t="s">
        <v>4641</v>
      </c>
      <c r="W1684" t="str">
        <f t="shared" si="142"/>
        <v>Max</v>
      </c>
      <c r="X1684" s="2">
        <v>120</v>
      </c>
    </row>
    <row r="1685" spans="1:24" x14ac:dyDescent="0.25">
      <c r="A1685" s="11"/>
      <c r="B1685" s="22" t="s">
        <v>1458</v>
      </c>
      <c r="C1685" s="22" t="s">
        <v>195</v>
      </c>
      <c r="D1685" s="22" t="s">
        <v>1459</v>
      </c>
      <c r="E1685" s="31" t="s">
        <v>4746</v>
      </c>
      <c r="F1685" s="12">
        <f>SUMIFS('Inventory Details'!$H:$H,'Inventory Details'!$B:$B,$B1685,'Inventory Details'!$E:$E,$E1685)</f>
        <v>0</v>
      </c>
      <c r="G1685" s="12">
        <f>SUMIFS('PO Details'!$H:$H,'PO Details'!$D:$D,Planning!$B1685,'PO Details'!$L:$L,$E1685)</f>
        <v>0</v>
      </c>
      <c r="H1685" s="12">
        <f>SUMIFS('SO Details'!$G:$G,'SO Details'!$D:$D,Planning!$B1685,'SO Details'!$K:$K,$E1685)</f>
        <v>0</v>
      </c>
      <c r="I1685" s="20">
        <f>IF(COUNTIFS($C:$C,B1685)&gt;1,SUMIFS('Sales Hx'!$Q:$Q,'Sales Hx'!$B:$B,_xlfn.XLOOKUP(B1685,C:C,B:B),'Sales Hx'!$D:$D,Planning!$E1685),SUMIFS('Sales Hx'!$Q:$Q,'Sales Hx'!$B:$B,Planning!$B1685,'Sales Hx'!$D:$D,Planning!$E1685))</f>
        <v>0</v>
      </c>
      <c r="J1685" s="16">
        <f>IF(COUNTIFS($C:$C,B1685)&gt;1,SUMIFS('Sales Hx'!$S:$S,'Sales Hx'!$B:$B,_xlfn.XLOOKUP(B1685,C:C,B:B),'Sales Hx'!$D:$D,E1685),SUMIFS('Sales Hx'!$S:$S,'Sales Hx'!$B:$B,$B1685,'Sales Hx'!$D:$D,$E1685))</f>
        <v>0.5921052631578948</v>
      </c>
      <c r="K1685" s="16">
        <f t="shared" si="146"/>
        <v>0</v>
      </c>
      <c r="L1685" s="12">
        <f>IF(M1685&lt;&gt;"",M1685,IF(COUNTIFS($C:$C,B1685)&gt;1,SUMIFS('Sales Hx'!V:V,'Sales Hx'!$B:$B,_xlfn.XLOOKUP(B1685,C:C,B:B),'Sales Hx'!$D:$D,$E1685),SUMIFS('Sales Hx'!V:V,'Sales Hx'!$B:$B,$B1685,'Sales Hx'!$D:$D,$E1685)))</f>
        <v>0</v>
      </c>
      <c r="M1685" s="12">
        <v>0</v>
      </c>
      <c r="N1685" s="15">
        <f t="shared" si="144"/>
        <v>0.5921052631578948</v>
      </c>
      <c r="O1685" s="21">
        <f t="shared" si="145"/>
        <v>0</v>
      </c>
      <c r="P1685" s="24">
        <v>78</v>
      </c>
      <c r="Q1685" s="18">
        <f t="shared" si="143"/>
        <v>0</v>
      </c>
      <c r="R1685" s="2">
        <v>1</v>
      </c>
      <c r="S1685" s="2">
        <v>120</v>
      </c>
      <c r="T1685" s="2" t="s">
        <v>4646</v>
      </c>
      <c r="U1685" s="28" t="str">
        <f>IF(G1685=0,"",_xlfn.MINIFS('PO Details'!$I:$I,'PO Details'!$D:$D,Planning!$B1685,'PO Details'!$L:$L,Planning!$E1685))</f>
        <v/>
      </c>
      <c r="V1685" s="29" t="s">
        <v>4641</v>
      </c>
      <c r="W1685" t="str">
        <f t="shared" si="142"/>
        <v>Max</v>
      </c>
      <c r="X1685" s="2">
        <v>120</v>
      </c>
    </row>
    <row r="1686" spans="1:24" x14ac:dyDescent="0.25">
      <c r="A1686" s="11" t="s">
        <v>4619</v>
      </c>
      <c r="B1686" s="22" t="s">
        <v>1460</v>
      </c>
      <c r="C1686" s="22"/>
      <c r="D1686" s="22" t="s">
        <v>1461</v>
      </c>
      <c r="E1686" s="31" t="s">
        <v>15</v>
      </c>
      <c r="F1686" s="12">
        <f>SUMIFS('Inventory Details'!$H:$H,'Inventory Details'!$B:$B,$B1686,'Inventory Details'!$E:$E,$E1686)</f>
        <v>32</v>
      </c>
      <c r="G1686" s="12">
        <f>SUMIFS('PO Details'!$H:$H,'PO Details'!$D:$D,Planning!$B1686,'PO Details'!$L:$L,$E1686)</f>
        <v>3</v>
      </c>
      <c r="H1686" s="12">
        <f>SUMIFS('SO Details'!$G:$G,'SO Details'!$D:$D,Planning!$B1686,'SO Details'!$K:$K,$E1686)</f>
        <v>0</v>
      </c>
      <c r="I1686" s="20">
        <f>IF(COUNTIFS($C:$C,B1686)&gt;1,SUMIFS('Sales Hx'!$Q:$Q,'Sales Hx'!$B:$B,_xlfn.XLOOKUP(B1686,C:C,B:B),'Sales Hx'!$D:$D,Planning!$E1686),SUMIFS('Sales Hx'!$Q:$Q,'Sales Hx'!$B:$B,Planning!$B1686,'Sales Hx'!$D:$D,Planning!$E1686))</f>
        <v>2.8</v>
      </c>
      <c r="J1686" s="16">
        <f>IF(COUNTIFS($C:$C,B1686)&gt;1,SUMIFS('Sales Hx'!$S:$S,'Sales Hx'!$B:$B,_xlfn.XLOOKUP(B1686,C:C,B:B),'Sales Hx'!$D:$D,E1686),SUMIFS('Sales Hx'!$S:$S,'Sales Hx'!$B:$B,$B1686,'Sales Hx'!$D:$D,$E1686))</f>
        <v>0.2105263157894737</v>
      </c>
      <c r="K1686" s="16">
        <f t="shared" si="146"/>
        <v>12.5</v>
      </c>
      <c r="L1686" s="12">
        <f>IF(M1686&lt;&gt;"",M1686,IF(COUNTIFS($C:$C,B1686)&gt;1,SUMIFS('Sales Hx'!V:V,'Sales Hx'!$B:$B,_xlfn.XLOOKUP(B1686,C:C,B:B),'Sales Hx'!$D:$D,$E1686),SUMIFS('Sales Hx'!V:V,'Sales Hx'!$B:$B,$B1686,'Sales Hx'!$D:$D,$E1686)))</f>
        <v>0</v>
      </c>
      <c r="M1686" s="12">
        <v>0</v>
      </c>
      <c r="N1686" s="15">
        <f t="shared" si="144"/>
        <v>0.2105263157894737</v>
      </c>
      <c r="O1686" s="21">
        <f t="shared" si="145"/>
        <v>0</v>
      </c>
      <c r="P1686" s="24">
        <v>12</v>
      </c>
      <c r="Q1686" s="18">
        <f t="shared" si="143"/>
        <v>0</v>
      </c>
      <c r="R1686" s="2">
        <v>1</v>
      </c>
      <c r="S1686" s="2">
        <v>120</v>
      </c>
      <c r="T1686" s="2" t="s">
        <v>4647</v>
      </c>
      <c r="U1686" s="28">
        <f>IF(G1686=0,"",_xlfn.MINIFS('PO Details'!$I:$I,'PO Details'!$D:$D,Planning!$B1686,'PO Details'!$L:$L,Planning!$E1686))</f>
        <v>45397</v>
      </c>
      <c r="V1686" s="29" t="s">
        <v>4640</v>
      </c>
      <c r="W1686" t="str">
        <f t="shared" si="142"/>
        <v/>
      </c>
      <c r="X1686" s="2">
        <v>120</v>
      </c>
    </row>
    <row r="1687" spans="1:24" x14ac:dyDescent="0.25">
      <c r="A1687" s="11" t="s">
        <v>4619</v>
      </c>
      <c r="B1687" s="22" t="s">
        <v>1460</v>
      </c>
      <c r="C1687" s="22"/>
      <c r="D1687" s="22" t="s">
        <v>1461</v>
      </c>
      <c r="E1687" s="31" t="s">
        <v>820</v>
      </c>
      <c r="F1687" s="12">
        <f>SUMIFS('Inventory Details'!$H:$H,'Inventory Details'!$B:$B,$B1687,'Inventory Details'!$E:$E,$E1687)</f>
        <v>0</v>
      </c>
      <c r="G1687" s="12">
        <f>SUMIFS('PO Details'!$H:$H,'PO Details'!$D:$D,Planning!$B1687,'PO Details'!$L:$L,$E1687)</f>
        <v>20</v>
      </c>
      <c r="H1687" s="12">
        <f>SUMIFS('SO Details'!$G:$G,'SO Details'!$D:$D,Planning!$B1687,'SO Details'!$K:$K,$E1687)</f>
        <v>0</v>
      </c>
      <c r="I1687" s="20">
        <f>IF(COUNTIFS($C:$C,B1687)&gt;1,SUMIFS('Sales Hx'!$Q:$Q,'Sales Hx'!$B:$B,_xlfn.XLOOKUP(B1687,C:C,B:B),'Sales Hx'!$D:$D,Planning!$E1687),SUMIFS('Sales Hx'!$Q:$Q,'Sales Hx'!$B:$B,Planning!$B1687,'Sales Hx'!$D:$D,Planning!$E1687))</f>
        <v>1.4</v>
      </c>
      <c r="J1687" s="16">
        <f>IF(COUNTIFS($C:$C,B1687)&gt;1,SUMIFS('Sales Hx'!$S:$S,'Sales Hx'!$B:$B,_xlfn.XLOOKUP(B1687,C:C,B:B),'Sales Hx'!$D:$D,E1687),SUMIFS('Sales Hx'!$S:$S,'Sales Hx'!$B:$B,$B1687,'Sales Hx'!$D:$D,$E1687))</f>
        <v>7.8947368421052627E-2</v>
      </c>
      <c r="K1687" s="16">
        <f t="shared" si="146"/>
        <v>14.285714285714286</v>
      </c>
      <c r="L1687" s="12">
        <f>IF(M1687&lt;&gt;"",M1687,IF(COUNTIFS($C:$C,B1687)&gt;1,SUMIFS('Sales Hx'!V:V,'Sales Hx'!$B:$B,_xlfn.XLOOKUP(B1687,C:C,B:B),'Sales Hx'!$D:$D,$E1687),SUMIFS('Sales Hx'!V:V,'Sales Hx'!$B:$B,$B1687,'Sales Hx'!$D:$D,$E1687)))</f>
        <v>0</v>
      </c>
      <c r="M1687" s="12">
        <v>0</v>
      </c>
      <c r="N1687" s="15">
        <f t="shared" si="144"/>
        <v>7.8947368421052627E-2</v>
      </c>
      <c r="O1687" s="21">
        <f t="shared" si="145"/>
        <v>0</v>
      </c>
      <c r="P1687" s="24">
        <v>12</v>
      </c>
      <c r="Q1687" s="18">
        <f t="shared" si="143"/>
        <v>0</v>
      </c>
      <c r="R1687" s="2">
        <v>1</v>
      </c>
      <c r="S1687" s="2">
        <v>120</v>
      </c>
      <c r="T1687" s="2" t="s">
        <v>4647</v>
      </c>
      <c r="U1687" s="28">
        <f>IF(G1687=0,"",_xlfn.MINIFS('PO Details'!$I:$I,'PO Details'!$D:$D,Planning!$B1687,'PO Details'!$L:$L,Planning!$E1687))</f>
        <v>45474</v>
      </c>
      <c r="V1687" s="29" t="s">
        <v>4640</v>
      </c>
      <c r="W1687" t="str">
        <f t="shared" si="142"/>
        <v>Max</v>
      </c>
      <c r="X1687" s="2">
        <v>120</v>
      </c>
    </row>
    <row r="1688" spans="1:24" x14ac:dyDescent="0.25">
      <c r="A1688" s="11" t="s">
        <v>4619</v>
      </c>
      <c r="B1688" s="22" t="s">
        <v>1460</v>
      </c>
      <c r="C1688" s="22"/>
      <c r="D1688" s="22" t="s">
        <v>1461</v>
      </c>
      <c r="E1688" s="31" t="s">
        <v>4746</v>
      </c>
      <c r="F1688" s="12">
        <f>SUMIFS('Inventory Details'!$H:$H,'Inventory Details'!$B:$B,$B1688,'Inventory Details'!$E:$E,$E1688)</f>
        <v>9</v>
      </c>
      <c r="G1688" s="12">
        <f>SUMIFS('PO Details'!$H:$H,'PO Details'!$D:$D,Planning!$B1688,'PO Details'!$L:$L,$E1688)</f>
        <v>0</v>
      </c>
      <c r="H1688" s="12">
        <f>SUMIFS('SO Details'!$G:$G,'SO Details'!$D:$D,Planning!$B1688,'SO Details'!$K:$K,$E1688)</f>
        <v>0</v>
      </c>
      <c r="I1688" s="20">
        <f>IF(COUNTIFS($C:$C,B1688)&gt;1,SUMIFS('Sales Hx'!$Q:$Q,'Sales Hx'!$B:$B,_xlfn.XLOOKUP(B1688,C:C,B:B),'Sales Hx'!$D:$D,Planning!$E1688),SUMIFS('Sales Hx'!$Q:$Q,'Sales Hx'!$B:$B,Planning!$B1688,'Sales Hx'!$D:$D,Planning!$E1688))</f>
        <v>28</v>
      </c>
      <c r="J1688" s="16">
        <f>IF(COUNTIFS($C:$C,B1688)&gt;1,SUMIFS('Sales Hx'!$S:$S,'Sales Hx'!$B:$B,_xlfn.XLOOKUP(B1688,C:C,B:B),'Sales Hx'!$D:$D,E1688),SUMIFS('Sales Hx'!$S:$S,'Sales Hx'!$B:$B,$B1688,'Sales Hx'!$D:$D,$E1688))</f>
        <v>0.37320574162679426</v>
      </c>
      <c r="K1688" s="16">
        <f t="shared" si="146"/>
        <v>0.32142857142857145</v>
      </c>
      <c r="L1688" s="12">
        <f>IF(M1688&lt;&gt;"",M1688,IF(COUNTIFS($C:$C,B1688)&gt;1,SUMIFS('Sales Hx'!V:V,'Sales Hx'!$B:$B,_xlfn.XLOOKUP(B1688,C:C,B:B),'Sales Hx'!$D:$D,$E1688),SUMIFS('Sales Hx'!V:V,'Sales Hx'!$B:$B,$B1688,'Sales Hx'!$D:$D,$E1688)))</f>
        <v>0</v>
      </c>
      <c r="M1688" s="12">
        <v>0</v>
      </c>
      <c r="N1688" s="15">
        <f t="shared" si="144"/>
        <v>0.37320574162679426</v>
      </c>
      <c r="O1688" s="21">
        <f t="shared" si="145"/>
        <v>0</v>
      </c>
      <c r="P1688" s="24">
        <v>12</v>
      </c>
      <c r="Q1688" s="18">
        <f t="shared" si="143"/>
        <v>0</v>
      </c>
      <c r="R1688" s="2">
        <v>1</v>
      </c>
      <c r="S1688" s="2">
        <v>120</v>
      </c>
      <c r="T1688" s="2" t="s">
        <v>4647</v>
      </c>
      <c r="U1688" s="28" t="str">
        <f>IF(G1688=0,"",_xlfn.MINIFS('PO Details'!$I:$I,'PO Details'!$D:$D,Planning!$B1688,'PO Details'!$L:$L,Planning!$E1688))</f>
        <v/>
      </c>
      <c r="V1688" s="29" t="s">
        <v>4640</v>
      </c>
      <c r="W1688" t="str">
        <f t="shared" si="142"/>
        <v/>
      </c>
      <c r="X1688" s="2">
        <v>120</v>
      </c>
    </row>
    <row r="1689" spans="1:24" x14ac:dyDescent="0.25">
      <c r="A1689" s="11" t="s">
        <v>4619</v>
      </c>
      <c r="B1689" s="22" t="s">
        <v>1460</v>
      </c>
      <c r="C1689" s="22"/>
      <c r="D1689" s="22" t="s">
        <v>1461</v>
      </c>
      <c r="E1689" s="31" t="s">
        <v>113</v>
      </c>
      <c r="F1689" s="12">
        <f>SUMIFS('Inventory Details'!$H:$H,'Inventory Details'!$B:$B,$B1689,'Inventory Details'!$E:$E,$E1689)</f>
        <v>22</v>
      </c>
      <c r="G1689" s="12">
        <f>SUMIFS('PO Details'!$H:$H,'PO Details'!$D:$D,Planning!$B1689,'PO Details'!$L:$L,$E1689)</f>
        <v>0</v>
      </c>
      <c r="H1689" s="12">
        <f>SUMIFS('SO Details'!$G:$G,'SO Details'!$D:$D,Planning!$B1689,'SO Details'!$K:$K,$E1689)</f>
        <v>0</v>
      </c>
      <c r="I1689" s="20">
        <f>IF(COUNTIFS($C:$C,B1689)&gt;1,SUMIFS('Sales Hx'!$Q:$Q,'Sales Hx'!$B:$B,_xlfn.XLOOKUP(B1689,C:C,B:B),'Sales Hx'!$D:$D,Planning!$E1689),SUMIFS('Sales Hx'!$Q:$Q,'Sales Hx'!$B:$B,Planning!$B1689,'Sales Hx'!$D:$D,Planning!$E1689))</f>
        <v>7</v>
      </c>
      <c r="J1689" s="16">
        <f>IF(COUNTIFS($C:$C,B1689)&gt;1,SUMIFS('Sales Hx'!$S:$S,'Sales Hx'!$B:$B,_xlfn.XLOOKUP(B1689,C:C,B:B),'Sales Hx'!$D:$D,E1689),SUMIFS('Sales Hx'!$S:$S,'Sales Hx'!$B:$B,$B1689,'Sales Hx'!$D:$D,$E1689))</f>
        <v>0.12320574162679426</v>
      </c>
      <c r="K1689" s="16">
        <f t="shared" si="146"/>
        <v>3.1428571428571428</v>
      </c>
      <c r="L1689" s="12">
        <f>IF(M1689&lt;&gt;"",M1689,IF(COUNTIFS($C:$C,B1689)&gt;1,SUMIFS('Sales Hx'!V:V,'Sales Hx'!$B:$B,_xlfn.XLOOKUP(B1689,C:C,B:B),'Sales Hx'!$D:$D,$E1689),SUMIFS('Sales Hx'!V:V,'Sales Hx'!$B:$B,$B1689,'Sales Hx'!$D:$D,$E1689)))</f>
        <v>0</v>
      </c>
      <c r="M1689" s="12">
        <v>0</v>
      </c>
      <c r="N1689" s="15">
        <f t="shared" si="144"/>
        <v>0.12320574162679426</v>
      </c>
      <c r="O1689" s="21">
        <f t="shared" si="145"/>
        <v>0</v>
      </c>
      <c r="P1689" s="24">
        <v>12</v>
      </c>
      <c r="Q1689" s="18">
        <f t="shared" si="143"/>
        <v>0</v>
      </c>
      <c r="R1689" s="2">
        <v>1</v>
      </c>
      <c r="S1689" s="2">
        <v>120</v>
      </c>
      <c r="T1689" s="2" t="s">
        <v>4647</v>
      </c>
      <c r="U1689" s="28" t="str">
        <f>IF(G1689=0,"",_xlfn.MINIFS('PO Details'!$I:$I,'PO Details'!$D:$D,Planning!$B1689,'PO Details'!$L:$L,Planning!$E1689))</f>
        <v/>
      </c>
      <c r="V1689" s="29" t="s">
        <v>4640</v>
      </c>
      <c r="W1689" t="str">
        <f t="shared" si="142"/>
        <v/>
      </c>
      <c r="X1689" s="2">
        <v>120</v>
      </c>
    </row>
    <row r="1690" spans="1:24" x14ac:dyDescent="0.25">
      <c r="A1690" s="11" t="s">
        <v>4619</v>
      </c>
      <c r="B1690" s="22" t="s">
        <v>1460</v>
      </c>
      <c r="C1690" s="22"/>
      <c r="D1690" s="22" t="s">
        <v>1461</v>
      </c>
      <c r="E1690" s="31" t="s">
        <v>106</v>
      </c>
      <c r="F1690" s="12">
        <f>SUMIFS('Inventory Details'!$H:$H,'Inventory Details'!$B:$B,$B1690,'Inventory Details'!$E:$E,$E1690)</f>
        <v>22</v>
      </c>
      <c r="G1690" s="12">
        <f>SUMIFS('PO Details'!$H:$H,'PO Details'!$D:$D,Planning!$B1690,'PO Details'!$L:$L,$E1690)</f>
        <v>0</v>
      </c>
      <c r="H1690" s="12">
        <f>SUMIFS('SO Details'!$G:$G,'SO Details'!$D:$D,Planning!$B1690,'SO Details'!$K:$K,$E1690)</f>
        <v>1</v>
      </c>
      <c r="I1690" s="20">
        <f>IF(COUNTIFS($C:$C,B1690)&gt;1,SUMIFS('Sales Hx'!$Q:$Q,'Sales Hx'!$B:$B,_xlfn.XLOOKUP(B1690,C:C,B:B),'Sales Hx'!$D:$D,Planning!$E1690),SUMIFS('Sales Hx'!$Q:$Q,'Sales Hx'!$B:$B,Planning!$B1690,'Sales Hx'!$D:$D,Planning!$E1690))</f>
        <v>0</v>
      </c>
      <c r="J1690" s="16">
        <f>IF(COUNTIFS($C:$C,B1690)&gt;1,SUMIFS('Sales Hx'!$S:$S,'Sales Hx'!$B:$B,_xlfn.XLOOKUP(B1690,C:C,B:B),'Sales Hx'!$D:$D,E1690),SUMIFS('Sales Hx'!$S:$S,'Sales Hx'!$B:$B,$B1690,'Sales Hx'!$D:$D,$E1690))</f>
        <v>4.1118421052631582E-2</v>
      </c>
      <c r="K1690" s="16">
        <f t="shared" si="146"/>
        <v>0</v>
      </c>
      <c r="L1690" s="12">
        <f>IF(M1690&lt;&gt;"",M1690,IF(COUNTIFS($C:$C,B1690)&gt;1,SUMIFS('Sales Hx'!V:V,'Sales Hx'!$B:$B,_xlfn.XLOOKUP(B1690,C:C,B:B),'Sales Hx'!$D:$D,$E1690),SUMIFS('Sales Hx'!V:V,'Sales Hx'!$B:$B,$B1690,'Sales Hx'!$D:$D,$E1690)))</f>
        <v>0</v>
      </c>
      <c r="M1690" s="12">
        <v>0</v>
      </c>
      <c r="N1690" s="15">
        <f t="shared" si="144"/>
        <v>4.1118421052631582E-2</v>
      </c>
      <c r="O1690" s="21">
        <f t="shared" si="145"/>
        <v>0</v>
      </c>
      <c r="P1690" s="24">
        <v>12</v>
      </c>
      <c r="Q1690" s="18">
        <f t="shared" si="143"/>
        <v>0</v>
      </c>
      <c r="R1690" s="2">
        <v>1</v>
      </c>
      <c r="S1690" s="2">
        <v>120</v>
      </c>
      <c r="T1690" s="2" t="s">
        <v>4647</v>
      </c>
      <c r="U1690" s="28" t="str">
        <f>IF(G1690=0,"",_xlfn.MINIFS('PO Details'!$I:$I,'PO Details'!$D:$D,Planning!$B1690,'PO Details'!$L:$L,Planning!$E1690))</f>
        <v/>
      </c>
      <c r="V1690" s="29" t="s">
        <v>4640</v>
      </c>
      <c r="W1690" t="str">
        <f t="shared" si="142"/>
        <v/>
      </c>
      <c r="X1690" s="2">
        <v>120</v>
      </c>
    </row>
    <row r="1691" spans="1:24" x14ac:dyDescent="0.25">
      <c r="A1691" s="11" t="s">
        <v>4619</v>
      </c>
      <c r="B1691" s="22" t="s">
        <v>1460</v>
      </c>
      <c r="C1691" s="22"/>
      <c r="D1691" s="22" t="s">
        <v>1461</v>
      </c>
      <c r="E1691" s="31" t="s">
        <v>119</v>
      </c>
      <c r="F1691" s="12">
        <f>SUMIFS('Inventory Details'!$H:$H,'Inventory Details'!$B:$B,$B1691,'Inventory Details'!$E:$E,$E1691)</f>
        <v>2</v>
      </c>
      <c r="G1691" s="12">
        <f>SUMIFS('PO Details'!$H:$H,'PO Details'!$D:$D,Planning!$B1691,'PO Details'!$L:$L,$E1691)</f>
        <v>0</v>
      </c>
      <c r="H1691" s="12">
        <f>SUMIFS('SO Details'!$G:$G,'SO Details'!$D:$D,Planning!$B1691,'SO Details'!$K:$K,$E1691)</f>
        <v>0</v>
      </c>
      <c r="I1691" s="20">
        <f>IF(COUNTIFS($C:$C,B1691)&gt;1,SUMIFS('Sales Hx'!$Q:$Q,'Sales Hx'!$B:$B,_xlfn.XLOOKUP(B1691,C:C,B:B),'Sales Hx'!$D:$D,Planning!$E1691),SUMIFS('Sales Hx'!$Q:$Q,'Sales Hx'!$B:$B,Planning!$B1691,'Sales Hx'!$D:$D,Planning!$E1691))</f>
        <v>0</v>
      </c>
      <c r="J1691" s="16">
        <f>IF(COUNTIFS($C:$C,B1691)&gt;1,SUMIFS('Sales Hx'!$S:$S,'Sales Hx'!$B:$B,_xlfn.XLOOKUP(B1691,C:C,B:B),'Sales Hx'!$D:$D,E1691),SUMIFS('Sales Hx'!$S:$S,'Sales Hx'!$B:$B,$B1691,'Sales Hx'!$D:$D,$E1691))</f>
        <v>3.2894736842105261E-2</v>
      </c>
      <c r="K1691" s="16">
        <f t="shared" si="146"/>
        <v>0</v>
      </c>
      <c r="L1691" s="12">
        <f>IF(M1691&lt;&gt;"",M1691,IF(COUNTIFS($C:$C,B1691)&gt;1,SUMIFS('Sales Hx'!V:V,'Sales Hx'!$B:$B,_xlfn.XLOOKUP(B1691,C:C,B:B),'Sales Hx'!$D:$D,$E1691),SUMIFS('Sales Hx'!V:V,'Sales Hx'!$B:$B,$B1691,'Sales Hx'!$D:$D,$E1691)))</f>
        <v>0</v>
      </c>
      <c r="M1691" s="12">
        <v>0</v>
      </c>
      <c r="N1691" s="15">
        <f t="shared" si="144"/>
        <v>3.2894736842105261E-2</v>
      </c>
      <c r="O1691" s="21">
        <f t="shared" si="145"/>
        <v>0</v>
      </c>
      <c r="P1691" s="24">
        <v>12</v>
      </c>
      <c r="Q1691" s="18">
        <f t="shared" si="143"/>
        <v>0</v>
      </c>
      <c r="R1691" s="2">
        <v>1</v>
      </c>
      <c r="S1691" s="2">
        <v>120</v>
      </c>
      <c r="T1691" s="2" t="s">
        <v>4647</v>
      </c>
      <c r="U1691" s="28" t="str">
        <f>IF(G1691=0,"",_xlfn.MINIFS('PO Details'!$I:$I,'PO Details'!$D:$D,Planning!$B1691,'PO Details'!$L:$L,Planning!$E1691))</f>
        <v/>
      </c>
      <c r="V1691" s="29" t="s">
        <v>4640</v>
      </c>
      <c r="W1691" t="str">
        <f t="shared" si="142"/>
        <v/>
      </c>
      <c r="X1691" s="2">
        <v>120</v>
      </c>
    </row>
    <row r="1692" spans="1:24" x14ac:dyDescent="0.25">
      <c r="A1692" s="11" t="s">
        <v>4619</v>
      </c>
      <c r="B1692" s="22" t="s">
        <v>1462</v>
      </c>
      <c r="C1692" s="22"/>
      <c r="D1692" s="22" t="s">
        <v>1463</v>
      </c>
      <c r="E1692" s="31" t="s">
        <v>15</v>
      </c>
      <c r="F1692" s="12">
        <f>SUMIFS('Inventory Details'!$H:$H,'Inventory Details'!$B:$B,$B1692,'Inventory Details'!$E:$E,$E1692)</f>
        <v>3</v>
      </c>
      <c r="G1692" s="12">
        <f>SUMIFS('PO Details'!$H:$H,'PO Details'!$D:$D,Planning!$B1692,'PO Details'!$L:$L,$E1692)</f>
        <v>5</v>
      </c>
      <c r="H1692" s="12">
        <f>SUMIFS('SO Details'!$G:$G,'SO Details'!$D:$D,Planning!$B1692,'SO Details'!$K:$K,$E1692)</f>
        <v>0</v>
      </c>
      <c r="I1692" s="20">
        <f>IF(COUNTIFS($C:$C,B1692)&gt;1,SUMIFS('Sales Hx'!$Q:$Q,'Sales Hx'!$B:$B,_xlfn.XLOOKUP(B1692,C:C,B:B),'Sales Hx'!$D:$D,Planning!$E1692),SUMIFS('Sales Hx'!$Q:$Q,'Sales Hx'!$B:$B,Planning!$B1692,'Sales Hx'!$D:$D,Planning!$E1692))</f>
        <v>4.1999999999999993</v>
      </c>
      <c r="J1692" s="16">
        <f>IF(COUNTIFS($C:$C,B1692)&gt;1,SUMIFS('Sales Hx'!$S:$S,'Sales Hx'!$B:$B,_xlfn.XLOOKUP(B1692,C:C,B:B),'Sales Hx'!$D:$D,E1692),SUMIFS('Sales Hx'!$S:$S,'Sales Hx'!$B:$B,$B1692,'Sales Hx'!$D:$D,$E1692))</f>
        <v>0.31578947368421051</v>
      </c>
      <c r="K1692" s="16">
        <f t="shared" si="146"/>
        <v>1.9047619047619051</v>
      </c>
      <c r="L1692" s="12">
        <f>IF(M1692&lt;&gt;"",M1692,IF(COUNTIFS($C:$C,B1692)&gt;1,SUMIFS('Sales Hx'!V:V,'Sales Hx'!$B:$B,_xlfn.XLOOKUP(B1692,C:C,B:B),'Sales Hx'!$D:$D,$E1692),SUMIFS('Sales Hx'!V:V,'Sales Hx'!$B:$B,$B1692,'Sales Hx'!$D:$D,$E1692)))</f>
        <v>0</v>
      </c>
      <c r="M1692" s="12">
        <v>0</v>
      </c>
      <c r="N1692" s="15">
        <f t="shared" si="144"/>
        <v>0.31578947368421051</v>
      </c>
      <c r="O1692" s="21">
        <f t="shared" si="145"/>
        <v>0</v>
      </c>
      <c r="P1692" s="24">
        <v>78</v>
      </c>
      <c r="Q1692" s="18">
        <f t="shared" si="143"/>
        <v>0</v>
      </c>
      <c r="R1692" s="2">
        <v>1</v>
      </c>
      <c r="S1692" s="2">
        <v>120</v>
      </c>
      <c r="T1692" s="2" t="s">
        <v>4646</v>
      </c>
      <c r="U1692" s="28">
        <f>IF(G1692=0,"",_xlfn.MINIFS('PO Details'!$I:$I,'PO Details'!$D:$D,Planning!$B1692,'PO Details'!$L:$L,Planning!$E1692))</f>
        <v>45397</v>
      </c>
      <c r="V1692" s="29" t="s">
        <v>4641</v>
      </c>
      <c r="W1692" t="str">
        <f t="shared" si="142"/>
        <v/>
      </c>
      <c r="X1692" s="2">
        <v>120</v>
      </c>
    </row>
    <row r="1693" spans="1:24" x14ac:dyDescent="0.25">
      <c r="A1693" s="11" t="s">
        <v>4619</v>
      </c>
      <c r="B1693" s="22" t="s">
        <v>1462</v>
      </c>
      <c r="C1693" s="22"/>
      <c r="D1693" s="22" t="s">
        <v>1463</v>
      </c>
      <c r="E1693" s="31" t="s">
        <v>820</v>
      </c>
      <c r="F1693" s="12">
        <f>SUMIFS('Inventory Details'!$H:$H,'Inventory Details'!$B:$B,$B1693,'Inventory Details'!$E:$E,$E1693)</f>
        <v>0</v>
      </c>
      <c r="G1693" s="12">
        <f>SUMIFS('PO Details'!$H:$H,'PO Details'!$D:$D,Planning!$B1693,'PO Details'!$L:$L,$E1693)</f>
        <v>50</v>
      </c>
      <c r="H1693" s="12">
        <f>SUMIFS('SO Details'!$G:$G,'SO Details'!$D:$D,Planning!$B1693,'SO Details'!$K:$K,$E1693)</f>
        <v>0</v>
      </c>
      <c r="I1693" s="20">
        <f>IF(COUNTIFS($C:$C,B1693)&gt;1,SUMIFS('Sales Hx'!$Q:$Q,'Sales Hx'!$B:$B,_xlfn.XLOOKUP(B1693,C:C,B:B),'Sales Hx'!$D:$D,Planning!$E1693),SUMIFS('Sales Hx'!$Q:$Q,'Sales Hx'!$B:$B,Planning!$B1693,'Sales Hx'!$D:$D,Planning!$E1693))</f>
        <v>0</v>
      </c>
      <c r="J1693" s="16">
        <f>IF(COUNTIFS($C:$C,B1693)&gt;1,SUMIFS('Sales Hx'!$S:$S,'Sales Hx'!$B:$B,_xlfn.XLOOKUP(B1693,C:C,B:B),'Sales Hx'!$D:$D,E1693),SUMIFS('Sales Hx'!$S:$S,'Sales Hx'!$B:$B,$B1693,'Sales Hx'!$D:$D,$E1693))</f>
        <v>0</v>
      </c>
      <c r="K1693" s="16">
        <f t="shared" si="146"/>
        <v>0</v>
      </c>
      <c r="L1693" s="12">
        <f>IF(M1693&lt;&gt;"",M1693,IF(COUNTIFS($C:$C,B1693)&gt;1,SUMIFS('Sales Hx'!V:V,'Sales Hx'!$B:$B,_xlfn.XLOOKUP(B1693,C:C,B:B),'Sales Hx'!$D:$D,$E1693),SUMIFS('Sales Hx'!V:V,'Sales Hx'!$B:$B,$B1693,'Sales Hx'!$D:$D,$E1693)))</f>
        <v>0</v>
      </c>
      <c r="M1693" s="12">
        <v>0</v>
      </c>
      <c r="N1693" s="15">
        <f t="shared" si="144"/>
        <v>0</v>
      </c>
      <c r="O1693" s="21">
        <f t="shared" si="145"/>
        <v>0</v>
      </c>
      <c r="P1693" s="24">
        <v>78</v>
      </c>
      <c r="Q1693" s="18">
        <f t="shared" si="143"/>
        <v>0</v>
      </c>
      <c r="R1693" s="2">
        <v>1</v>
      </c>
      <c r="S1693" s="2">
        <v>120</v>
      </c>
      <c r="T1693" s="2" t="s">
        <v>4646</v>
      </c>
      <c r="U1693" s="28">
        <f>IF(G1693=0,"",_xlfn.MINIFS('PO Details'!$I:$I,'PO Details'!$D:$D,Planning!$B1693,'PO Details'!$L:$L,Planning!$E1693))</f>
        <v>45474</v>
      </c>
      <c r="V1693" s="29" t="s">
        <v>4641</v>
      </c>
      <c r="W1693" t="str">
        <f t="shared" si="142"/>
        <v/>
      </c>
      <c r="X1693" s="2">
        <v>120</v>
      </c>
    </row>
    <row r="1694" spans="1:24" x14ac:dyDescent="0.25">
      <c r="A1694" s="11" t="s">
        <v>4619</v>
      </c>
      <c r="B1694" s="22" t="s">
        <v>1462</v>
      </c>
      <c r="C1694" s="22"/>
      <c r="D1694" s="22" t="s">
        <v>1463</v>
      </c>
      <c r="E1694" s="31" t="s">
        <v>4746</v>
      </c>
      <c r="F1694" s="12">
        <f>SUMIFS('Inventory Details'!$H:$H,'Inventory Details'!$B:$B,$B1694,'Inventory Details'!$E:$E,$E1694)</f>
        <v>3</v>
      </c>
      <c r="G1694" s="12">
        <f>SUMIFS('PO Details'!$H:$H,'PO Details'!$D:$D,Planning!$B1694,'PO Details'!$L:$L,$E1694)</f>
        <v>125</v>
      </c>
      <c r="H1694" s="12">
        <f>SUMIFS('SO Details'!$G:$G,'SO Details'!$D:$D,Planning!$B1694,'SO Details'!$K:$K,$E1694)</f>
        <v>0</v>
      </c>
      <c r="I1694" s="20">
        <f>IF(COUNTIFS($C:$C,B1694)&gt;1,SUMIFS('Sales Hx'!$Q:$Q,'Sales Hx'!$B:$B,_xlfn.XLOOKUP(B1694,C:C,B:B),'Sales Hx'!$D:$D,Planning!$E1694),SUMIFS('Sales Hx'!$Q:$Q,'Sales Hx'!$B:$B,Planning!$B1694,'Sales Hx'!$D:$D,Planning!$E1694))</f>
        <v>56</v>
      </c>
      <c r="J1694" s="16">
        <f>IF(COUNTIFS($C:$C,B1694)&gt;1,SUMIFS('Sales Hx'!$S:$S,'Sales Hx'!$B:$B,_xlfn.XLOOKUP(B1694,C:C,B:B),'Sales Hx'!$D:$D,E1694),SUMIFS('Sales Hx'!$S:$S,'Sales Hx'!$B:$B,$B1694,'Sales Hx'!$D:$D,$E1694))</f>
        <v>0.89638157894736847</v>
      </c>
      <c r="K1694" s="16">
        <f t="shared" si="146"/>
        <v>2.2857142857142856</v>
      </c>
      <c r="L1694" s="12">
        <f>IF(M1694&lt;&gt;"",M1694,IF(COUNTIFS($C:$C,B1694)&gt;1,SUMIFS('Sales Hx'!V:V,'Sales Hx'!$B:$B,_xlfn.XLOOKUP(B1694,C:C,B:B),'Sales Hx'!$D:$D,$E1694),SUMIFS('Sales Hx'!V:V,'Sales Hx'!$B:$B,$B1694,'Sales Hx'!$D:$D,$E1694)))</f>
        <v>0</v>
      </c>
      <c r="M1694" s="12">
        <v>0</v>
      </c>
      <c r="N1694" s="15">
        <f t="shared" si="144"/>
        <v>0.89638157894736847</v>
      </c>
      <c r="O1694" s="21">
        <f t="shared" si="145"/>
        <v>0</v>
      </c>
      <c r="P1694" s="24">
        <v>78</v>
      </c>
      <c r="Q1694" s="18">
        <f t="shared" si="143"/>
        <v>0</v>
      </c>
      <c r="R1694" s="2">
        <v>1</v>
      </c>
      <c r="S1694" s="2">
        <v>120</v>
      </c>
      <c r="T1694" s="2" t="s">
        <v>4646</v>
      </c>
      <c r="U1694" s="28">
        <f>IF(G1694=0,"",_xlfn.MINIFS('PO Details'!$I:$I,'PO Details'!$D:$D,Planning!$B1694,'PO Details'!$L:$L,Planning!$E1694))</f>
        <v>45458</v>
      </c>
      <c r="V1694" s="29" t="s">
        <v>4641</v>
      </c>
      <c r="W1694" t="str">
        <f t="shared" si="142"/>
        <v>Max</v>
      </c>
      <c r="X1694" s="2">
        <v>120</v>
      </c>
    </row>
    <row r="1695" spans="1:24" x14ac:dyDescent="0.25">
      <c r="A1695" s="11" t="s">
        <v>4619</v>
      </c>
      <c r="B1695" s="22" t="s">
        <v>1462</v>
      </c>
      <c r="C1695" s="22"/>
      <c r="D1695" s="22" t="s">
        <v>1463</v>
      </c>
      <c r="E1695" s="31" t="s">
        <v>186</v>
      </c>
      <c r="F1695" s="12">
        <f>SUMIFS('Inventory Details'!$H:$H,'Inventory Details'!$B:$B,$B1695,'Inventory Details'!$E:$E,$E1695)</f>
        <v>0</v>
      </c>
      <c r="G1695" s="12">
        <f>SUMIFS('PO Details'!$H:$H,'PO Details'!$D:$D,Planning!$B1695,'PO Details'!$L:$L,$E1695)</f>
        <v>35</v>
      </c>
      <c r="H1695" s="12">
        <f>SUMIFS('SO Details'!$G:$G,'SO Details'!$D:$D,Planning!$B1695,'SO Details'!$K:$K,$E1695)</f>
        <v>0</v>
      </c>
      <c r="I1695" s="20">
        <f>IF(COUNTIFS($C:$C,B1695)&gt;1,SUMIFS('Sales Hx'!$Q:$Q,'Sales Hx'!$B:$B,_xlfn.XLOOKUP(B1695,C:C,B:B),'Sales Hx'!$D:$D,Planning!$E1695),SUMIFS('Sales Hx'!$Q:$Q,'Sales Hx'!$B:$B,Planning!$B1695,'Sales Hx'!$D:$D,Planning!$E1695))</f>
        <v>0</v>
      </c>
      <c r="J1695" s="16">
        <f>IF(COUNTIFS($C:$C,B1695)&gt;1,SUMIFS('Sales Hx'!$S:$S,'Sales Hx'!$B:$B,_xlfn.XLOOKUP(B1695,C:C,B:B),'Sales Hx'!$D:$D,E1695),SUMIFS('Sales Hx'!$S:$S,'Sales Hx'!$B:$B,$B1695,'Sales Hx'!$D:$D,$E1695))</f>
        <v>0</v>
      </c>
      <c r="K1695" s="16">
        <f t="shared" si="146"/>
        <v>0</v>
      </c>
      <c r="L1695" s="12">
        <f>IF(M1695&lt;&gt;"",M1695,IF(COUNTIFS($C:$C,B1695)&gt;1,SUMIFS('Sales Hx'!V:V,'Sales Hx'!$B:$B,_xlfn.XLOOKUP(B1695,C:C,B:B),'Sales Hx'!$D:$D,$E1695),SUMIFS('Sales Hx'!V:V,'Sales Hx'!$B:$B,$B1695,'Sales Hx'!$D:$D,$E1695)))</f>
        <v>0</v>
      </c>
      <c r="M1695" s="12">
        <v>0</v>
      </c>
      <c r="N1695" s="15">
        <f t="shared" si="144"/>
        <v>0</v>
      </c>
      <c r="O1695" s="21">
        <f t="shared" si="145"/>
        <v>0</v>
      </c>
      <c r="P1695" s="24">
        <v>78</v>
      </c>
      <c r="Q1695" s="18">
        <f t="shared" si="143"/>
        <v>0</v>
      </c>
      <c r="R1695" s="2">
        <v>1</v>
      </c>
      <c r="S1695" s="2">
        <v>120</v>
      </c>
      <c r="T1695" s="2" t="s">
        <v>4646</v>
      </c>
      <c r="U1695" s="28">
        <f>IF(G1695=0,"",_xlfn.MINIFS('PO Details'!$I:$I,'PO Details'!$D:$D,Planning!$B1695,'PO Details'!$L:$L,Planning!$E1695))</f>
        <v>45138</v>
      </c>
      <c r="V1695" s="29" t="s">
        <v>4641</v>
      </c>
      <c r="W1695" t="str">
        <f t="shared" si="142"/>
        <v/>
      </c>
      <c r="X1695" s="2">
        <v>120</v>
      </c>
    </row>
    <row r="1696" spans="1:24" x14ac:dyDescent="0.25">
      <c r="A1696" s="11" t="s">
        <v>4619</v>
      </c>
      <c r="B1696" s="22" t="s">
        <v>1462</v>
      </c>
      <c r="C1696" s="22"/>
      <c r="D1696" s="22" t="s">
        <v>1463</v>
      </c>
      <c r="E1696" s="31" t="s">
        <v>752</v>
      </c>
      <c r="F1696" s="12">
        <f>SUMIFS('Inventory Details'!$H:$H,'Inventory Details'!$B:$B,$B1696,'Inventory Details'!$E:$E,$E1696)</f>
        <v>1</v>
      </c>
      <c r="G1696" s="12">
        <f>SUMIFS('PO Details'!$H:$H,'PO Details'!$D:$D,Planning!$B1696,'PO Details'!$L:$L,$E1696)</f>
        <v>0</v>
      </c>
      <c r="H1696" s="12">
        <f>SUMIFS('SO Details'!$G:$G,'SO Details'!$D:$D,Planning!$B1696,'SO Details'!$K:$K,$E1696)</f>
        <v>0</v>
      </c>
      <c r="I1696" s="20">
        <f>IF(COUNTIFS($C:$C,B1696)&gt;1,SUMIFS('Sales Hx'!$Q:$Q,'Sales Hx'!$B:$B,_xlfn.XLOOKUP(B1696,C:C,B:B),'Sales Hx'!$D:$D,Planning!$E1696),SUMIFS('Sales Hx'!$Q:$Q,'Sales Hx'!$B:$B,Planning!$B1696,'Sales Hx'!$D:$D,Planning!$E1696))</f>
        <v>0</v>
      </c>
      <c r="J1696" s="16">
        <f>IF(COUNTIFS($C:$C,B1696)&gt;1,SUMIFS('Sales Hx'!$S:$S,'Sales Hx'!$B:$B,_xlfn.XLOOKUP(B1696,C:C,B:B),'Sales Hx'!$D:$D,E1696),SUMIFS('Sales Hx'!$S:$S,'Sales Hx'!$B:$B,$B1696,'Sales Hx'!$D:$D,$E1696))</f>
        <v>0</v>
      </c>
      <c r="K1696" s="16">
        <f t="shared" si="146"/>
        <v>0</v>
      </c>
      <c r="L1696" s="12">
        <f>IF(M1696&lt;&gt;"",M1696,IF(COUNTIFS($C:$C,B1696)&gt;1,SUMIFS('Sales Hx'!V:V,'Sales Hx'!$B:$B,_xlfn.XLOOKUP(B1696,C:C,B:B),'Sales Hx'!$D:$D,$E1696),SUMIFS('Sales Hx'!V:V,'Sales Hx'!$B:$B,$B1696,'Sales Hx'!$D:$D,$E1696)))</f>
        <v>0</v>
      </c>
      <c r="M1696" s="12">
        <v>0</v>
      </c>
      <c r="N1696" s="15">
        <f t="shared" si="144"/>
        <v>0</v>
      </c>
      <c r="O1696" s="21">
        <f t="shared" si="145"/>
        <v>0</v>
      </c>
      <c r="P1696" s="24">
        <v>78</v>
      </c>
      <c r="Q1696" s="18">
        <f t="shared" si="143"/>
        <v>0</v>
      </c>
      <c r="R1696" s="2">
        <v>1</v>
      </c>
      <c r="S1696" s="2">
        <v>120</v>
      </c>
      <c r="T1696" s="2" t="s">
        <v>4646</v>
      </c>
      <c r="U1696" s="28" t="str">
        <f>IF(G1696=0,"",_xlfn.MINIFS('PO Details'!$I:$I,'PO Details'!$D:$D,Planning!$B1696,'PO Details'!$L:$L,Planning!$E1696))</f>
        <v/>
      </c>
      <c r="V1696" s="29" t="s">
        <v>4641</v>
      </c>
      <c r="W1696" t="str">
        <f t="shared" si="142"/>
        <v/>
      </c>
      <c r="X1696" s="2">
        <v>120</v>
      </c>
    </row>
    <row r="1697" spans="1:24" x14ac:dyDescent="0.25">
      <c r="A1697" s="11" t="s">
        <v>4619</v>
      </c>
      <c r="B1697" s="22" t="s">
        <v>1462</v>
      </c>
      <c r="C1697" s="22"/>
      <c r="D1697" s="22" t="s">
        <v>1463</v>
      </c>
      <c r="E1697" s="31" t="s">
        <v>113</v>
      </c>
      <c r="F1697" s="12">
        <f>SUMIFS('Inventory Details'!$H:$H,'Inventory Details'!$B:$B,$B1697,'Inventory Details'!$E:$E,$E1697)</f>
        <v>0</v>
      </c>
      <c r="G1697" s="12">
        <f>SUMIFS('PO Details'!$H:$H,'PO Details'!$D:$D,Planning!$B1697,'PO Details'!$L:$L,$E1697)</f>
        <v>0</v>
      </c>
      <c r="H1697" s="12">
        <f>SUMIFS('SO Details'!$G:$G,'SO Details'!$D:$D,Planning!$B1697,'SO Details'!$K:$K,$E1697)</f>
        <v>0</v>
      </c>
      <c r="I1697" s="20">
        <f>IF(COUNTIFS($C:$C,B1697)&gt;1,SUMIFS('Sales Hx'!$Q:$Q,'Sales Hx'!$B:$B,_xlfn.XLOOKUP(B1697,C:C,B:B),'Sales Hx'!$D:$D,Planning!$E1697),SUMIFS('Sales Hx'!$Q:$Q,'Sales Hx'!$B:$B,Planning!$B1697,'Sales Hx'!$D:$D,Planning!$E1697))</f>
        <v>0</v>
      </c>
      <c r="J1697" s="16">
        <f>IF(COUNTIFS($C:$C,B1697)&gt;1,SUMIFS('Sales Hx'!$S:$S,'Sales Hx'!$B:$B,_xlfn.XLOOKUP(B1697,C:C,B:B),'Sales Hx'!$D:$D,E1697),SUMIFS('Sales Hx'!$S:$S,'Sales Hx'!$B:$B,$B1697,'Sales Hx'!$D:$D,$E1697))</f>
        <v>0.26315789473684209</v>
      </c>
      <c r="K1697" s="16">
        <f t="shared" si="146"/>
        <v>0</v>
      </c>
      <c r="L1697" s="12">
        <f>IF(M1697&lt;&gt;"",M1697,IF(COUNTIFS($C:$C,B1697)&gt;1,SUMIFS('Sales Hx'!V:V,'Sales Hx'!$B:$B,_xlfn.XLOOKUP(B1697,C:C,B:B),'Sales Hx'!$D:$D,$E1697),SUMIFS('Sales Hx'!V:V,'Sales Hx'!$B:$B,$B1697,'Sales Hx'!$D:$D,$E1697)))</f>
        <v>0</v>
      </c>
      <c r="M1697" s="12">
        <v>0</v>
      </c>
      <c r="N1697" s="15">
        <f t="shared" si="144"/>
        <v>0.26315789473684209</v>
      </c>
      <c r="O1697" s="21">
        <f t="shared" si="145"/>
        <v>0</v>
      </c>
      <c r="P1697" s="24">
        <v>78</v>
      </c>
      <c r="Q1697" s="18">
        <f t="shared" si="143"/>
        <v>0</v>
      </c>
      <c r="R1697" s="2">
        <v>1</v>
      </c>
      <c r="S1697" s="2">
        <v>120</v>
      </c>
      <c r="T1697" s="2" t="s">
        <v>4646</v>
      </c>
      <c r="U1697" s="28" t="str">
        <f>IF(G1697=0,"",_xlfn.MINIFS('PO Details'!$I:$I,'PO Details'!$D:$D,Planning!$B1697,'PO Details'!$L:$L,Planning!$E1697))</f>
        <v/>
      </c>
      <c r="V1697" s="29" t="s">
        <v>4641</v>
      </c>
      <c r="W1697" t="str">
        <f t="shared" si="142"/>
        <v/>
      </c>
      <c r="X1697" s="2">
        <v>120</v>
      </c>
    </row>
    <row r="1698" spans="1:24" x14ac:dyDescent="0.25">
      <c r="A1698" s="11" t="s">
        <v>4619</v>
      </c>
      <c r="B1698" s="22" t="s">
        <v>1462</v>
      </c>
      <c r="C1698" s="22"/>
      <c r="D1698" s="22" t="s">
        <v>1463</v>
      </c>
      <c r="E1698" s="31" t="s">
        <v>2214</v>
      </c>
      <c r="F1698" s="12">
        <f>SUMIFS('Inventory Details'!$H:$H,'Inventory Details'!$B:$B,$B1698,'Inventory Details'!$E:$E,$E1698)</f>
        <v>0</v>
      </c>
      <c r="G1698" s="12">
        <f>SUMIFS('PO Details'!$H:$H,'PO Details'!$D:$D,Planning!$B1698,'PO Details'!$L:$L,$E1698)</f>
        <v>0</v>
      </c>
      <c r="H1698" s="12">
        <f>SUMIFS('SO Details'!$G:$G,'SO Details'!$D:$D,Planning!$B1698,'SO Details'!$K:$K,$E1698)</f>
        <v>0</v>
      </c>
      <c r="I1698" s="20">
        <f>IF(COUNTIFS($C:$C,B1698)&gt;1,SUMIFS('Sales Hx'!$Q:$Q,'Sales Hx'!$B:$B,_xlfn.XLOOKUP(B1698,C:C,B:B),'Sales Hx'!$D:$D,Planning!$E1698),SUMIFS('Sales Hx'!$Q:$Q,'Sales Hx'!$B:$B,Planning!$B1698,'Sales Hx'!$D:$D,Planning!$E1698))</f>
        <v>0</v>
      </c>
      <c r="J1698" s="16">
        <f>IF(COUNTIFS($C:$C,B1698)&gt;1,SUMIFS('Sales Hx'!$S:$S,'Sales Hx'!$B:$B,_xlfn.XLOOKUP(B1698,C:C,B:B),'Sales Hx'!$D:$D,E1698),SUMIFS('Sales Hx'!$S:$S,'Sales Hx'!$B:$B,$B1698,'Sales Hx'!$D:$D,$E1698))</f>
        <v>6.5789473684210523E-2</v>
      </c>
      <c r="K1698" s="16">
        <f t="shared" si="146"/>
        <v>0</v>
      </c>
      <c r="L1698" s="12">
        <f>IF(M1698&lt;&gt;"",M1698,IF(COUNTIFS($C:$C,B1698)&gt;1,SUMIFS('Sales Hx'!V:V,'Sales Hx'!$B:$B,_xlfn.XLOOKUP(B1698,C:C,B:B),'Sales Hx'!$D:$D,$E1698),SUMIFS('Sales Hx'!V:V,'Sales Hx'!$B:$B,$B1698,'Sales Hx'!$D:$D,$E1698)))</f>
        <v>0</v>
      </c>
      <c r="M1698" s="12">
        <v>0</v>
      </c>
      <c r="N1698" s="15">
        <f t="shared" si="144"/>
        <v>6.5789473684210523E-2</v>
      </c>
      <c r="O1698" s="21">
        <f t="shared" si="145"/>
        <v>0</v>
      </c>
      <c r="P1698" s="24">
        <v>78</v>
      </c>
      <c r="Q1698" s="18">
        <f t="shared" si="143"/>
        <v>0</v>
      </c>
      <c r="R1698" s="2">
        <v>1</v>
      </c>
      <c r="S1698" s="2">
        <v>120</v>
      </c>
      <c r="T1698" s="2" t="s">
        <v>4646</v>
      </c>
      <c r="U1698" s="28" t="str">
        <f>IF(G1698=0,"",_xlfn.MINIFS('PO Details'!$I:$I,'PO Details'!$D:$D,Planning!$B1698,'PO Details'!$L:$L,Planning!$E1698))</f>
        <v/>
      </c>
      <c r="V1698" s="29" t="s">
        <v>4641</v>
      </c>
      <c r="W1698" t="str">
        <f t="shared" si="142"/>
        <v/>
      </c>
      <c r="X1698" s="2">
        <v>120</v>
      </c>
    </row>
    <row r="1699" spans="1:24" x14ac:dyDescent="0.25">
      <c r="A1699" s="11" t="s">
        <v>4619</v>
      </c>
      <c r="B1699" s="22" t="s">
        <v>193</v>
      </c>
      <c r="C1699" s="22" t="s">
        <v>4717</v>
      </c>
      <c r="D1699" s="22" t="s">
        <v>194</v>
      </c>
      <c r="E1699" s="31" t="s">
        <v>15</v>
      </c>
      <c r="F1699" s="12">
        <f>SUMIFS('Inventory Details'!$H:$H,'Inventory Details'!$B:$B,$B1699,'Inventory Details'!$E:$E,$E1699)</f>
        <v>2</v>
      </c>
      <c r="G1699" s="12">
        <f>SUMIFS('PO Details'!$H:$H,'PO Details'!$D:$D,Planning!$B1699,'PO Details'!$L:$L,$E1699)</f>
        <v>13</v>
      </c>
      <c r="H1699" s="12">
        <f>SUMIFS('SO Details'!$G:$G,'SO Details'!$D:$D,Planning!$B1699,'SO Details'!$K:$K,$E1699)</f>
        <v>0</v>
      </c>
      <c r="I1699" s="20">
        <f>IF(COUNTIFS($C:$C,B1699)&gt;1,SUMIFS('Sales Hx'!$Q:$Q,'Sales Hx'!$B:$B,_xlfn.XLOOKUP(B1699,C:C,B:B),'Sales Hx'!$D:$D,Planning!$E1699),SUMIFS('Sales Hx'!$Q:$Q,'Sales Hx'!$B:$B,Planning!$B1699,'Sales Hx'!$D:$D,Planning!$E1699))</f>
        <v>2.8</v>
      </c>
      <c r="J1699" s="16">
        <f>IF(COUNTIFS($C:$C,B1699)&gt;1,SUMIFS('Sales Hx'!$S:$S,'Sales Hx'!$B:$B,_xlfn.XLOOKUP(B1699,C:C,B:B),'Sales Hx'!$D:$D,E1699),SUMIFS('Sales Hx'!$S:$S,'Sales Hx'!$B:$B,$B1699,'Sales Hx'!$D:$D,$E1699))</f>
        <v>0.15131578947368424</v>
      </c>
      <c r="K1699" s="16">
        <f t="shared" si="146"/>
        <v>5.3571428571428577</v>
      </c>
      <c r="L1699" s="12">
        <f>IF(M1699&lt;&gt;"",M1699,IF(COUNTIFS($C:$C,B1699)&gt;1,SUMIFS('Sales Hx'!V:V,'Sales Hx'!$B:$B,_xlfn.XLOOKUP(B1699,C:C,B:B),'Sales Hx'!$D:$D,$E1699),SUMIFS('Sales Hx'!V:V,'Sales Hx'!$B:$B,$B1699,'Sales Hx'!$D:$D,$E1699)))</f>
        <v>0</v>
      </c>
      <c r="M1699" s="12">
        <v>0</v>
      </c>
      <c r="N1699" s="15">
        <f t="shared" si="144"/>
        <v>0.15131578947368424</v>
      </c>
      <c r="O1699" s="21">
        <f t="shared" si="145"/>
        <v>0</v>
      </c>
      <c r="P1699" s="24">
        <v>12</v>
      </c>
      <c r="Q1699" s="18">
        <f t="shared" si="143"/>
        <v>0</v>
      </c>
      <c r="R1699" s="2">
        <v>1</v>
      </c>
      <c r="S1699" s="2">
        <v>120</v>
      </c>
      <c r="T1699" s="2" t="s">
        <v>4646</v>
      </c>
      <c r="U1699" s="28">
        <f>IF(G1699=0,"",_xlfn.MINIFS('PO Details'!$I:$I,'PO Details'!$D:$D,Planning!$B1699,'PO Details'!$L:$L,Planning!$E1699))</f>
        <v>45397</v>
      </c>
      <c r="V1699" s="29" t="s">
        <v>4640</v>
      </c>
      <c r="W1699" t="str">
        <f t="shared" si="142"/>
        <v>Max</v>
      </c>
      <c r="X1699" s="2">
        <v>120</v>
      </c>
    </row>
    <row r="1700" spans="1:24" x14ac:dyDescent="0.25">
      <c r="A1700" s="11" t="s">
        <v>4619</v>
      </c>
      <c r="B1700" s="22" t="s">
        <v>193</v>
      </c>
      <c r="C1700" s="22" t="s">
        <v>4717</v>
      </c>
      <c r="D1700" s="22" t="s">
        <v>194</v>
      </c>
      <c r="E1700" s="31" t="s">
        <v>4746</v>
      </c>
      <c r="F1700" s="12">
        <f>SUMIFS('Inventory Details'!$H:$H,'Inventory Details'!$B:$B,$B1700,'Inventory Details'!$E:$E,$E1700)</f>
        <v>0</v>
      </c>
      <c r="G1700" s="12">
        <f>SUMIFS('PO Details'!$H:$H,'PO Details'!$D:$D,Planning!$B1700,'PO Details'!$L:$L,$E1700)</f>
        <v>43</v>
      </c>
      <c r="H1700" s="12">
        <f>SUMIFS('SO Details'!$G:$G,'SO Details'!$D:$D,Planning!$B1700,'SO Details'!$K:$K,$E1700)</f>
        <v>4</v>
      </c>
      <c r="I1700" s="20">
        <f>IF(COUNTIFS($C:$C,B1700)&gt;1,SUMIFS('Sales Hx'!$Q:$Q,'Sales Hx'!$B:$B,_xlfn.XLOOKUP(B1700,C:C,B:B),'Sales Hx'!$D:$D,Planning!$E1700),SUMIFS('Sales Hx'!$Q:$Q,'Sales Hx'!$B:$B,Planning!$B1700,'Sales Hx'!$D:$D,Planning!$E1700))</f>
        <v>85.399999999999991</v>
      </c>
      <c r="J1700" s="16">
        <f>IF(COUNTIFS($C:$C,B1700)&gt;1,SUMIFS('Sales Hx'!$S:$S,'Sales Hx'!$B:$B,_xlfn.XLOOKUP(B1700,C:C,B:B),'Sales Hx'!$D:$D,E1700),SUMIFS('Sales Hx'!$S:$S,'Sales Hx'!$B:$B,$B1700,'Sales Hx'!$D:$D,$E1700))</f>
        <v>0.73325358851674649</v>
      </c>
      <c r="K1700" s="16">
        <f t="shared" si="146"/>
        <v>0.50351288056206089</v>
      </c>
      <c r="L1700" s="12">
        <f>IF(M1700&lt;&gt;"",M1700,IF(COUNTIFS($C:$C,B1700)&gt;1,SUMIFS('Sales Hx'!V:V,'Sales Hx'!$B:$B,_xlfn.XLOOKUP(B1700,C:C,B:B),'Sales Hx'!$D:$D,$E1700),SUMIFS('Sales Hx'!V:V,'Sales Hx'!$B:$B,$B1700,'Sales Hx'!$D:$D,$E1700)))</f>
        <v>0</v>
      </c>
      <c r="M1700" s="12">
        <v>0</v>
      </c>
      <c r="N1700" s="15">
        <f t="shared" si="144"/>
        <v>0.73325358851674649</v>
      </c>
      <c r="O1700" s="21">
        <f t="shared" si="145"/>
        <v>0</v>
      </c>
      <c r="P1700" s="24">
        <v>12</v>
      </c>
      <c r="Q1700" s="18">
        <f t="shared" si="143"/>
        <v>0</v>
      </c>
      <c r="R1700" s="2">
        <v>1</v>
      </c>
      <c r="S1700" s="2">
        <v>120</v>
      </c>
      <c r="T1700" s="2" t="s">
        <v>4646</v>
      </c>
      <c r="U1700" s="28">
        <f>IF(G1700=0,"",_xlfn.MINIFS('PO Details'!$I:$I,'PO Details'!$D:$D,Planning!$B1700,'PO Details'!$L:$L,Planning!$E1700))</f>
        <v>45473</v>
      </c>
      <c r="V1700" s="29" t="s">
        <v>4640</v>
      </c>
      <c r="W1700" t="str">
        <f t="shared" si="142"/>
        <v/>
      </c>
      <c r="X1700" s="2">
        <v>120</v>
      </c>
    </row>
    <row r="1701" spans="1:24" x14ac:dyDescent="0.25">
      <c r="A1701" s="11" t="s">
        <v>4619</v>
      </c>
      <c r="B1701" s="22" t="s">
        <v>193</v>
      </c>
      <c r="C1701" s="22" t="s">
        <v>4717</v>
      </c>
      <c r="D1701" s="22" t="s">
        <v>194</v>
      </c>
      <c r="E1701" s="31" t="s">
        <v>113</v>
      </c>
      <c r="F1701" s="12">
        <f>SUMIFS('Inventory Details'!$H:$H,'Inventory Details'!$B:$B,$B1701,'Inventory Details'!$E:$E,$E1701)</f>
        <v>0</v>
      </c>
      <c r="G1701" s="12">
        <f>SUMIFS('PO Details'!$H:$H,'PO Details'!$D:$D,Planning!$B1701,'PO Details'!$L:$L,$E1701)</f>
        <v>20</v>
      </c>
      <c r="H1701" s="12">
        <f>SUMIFS('SO Details'!$G:$G,'SO Details'!$D:$D,Planning!$B1701,'SO Details'!$K:$K,$E1701)</f>
        <v>1</v>
      </c>
      <c r="I1701" s="20">
        <f>IF(COUNTIFS($C:$C,B1701)&gt;1,SUMIFS('Sales Hx'!$Q:$Q,'Sales Hx'!$B:$B,_xlfn.XLOOKUP(B1701,C:C,B:B),'Sales Hx'!$D:$D,Planning!$E1701),SUMIFS('Sales Hx'!$Q:$Q,'Sales Hx'!$B:$B,Planning!$B1701,'Sales Hx'!$D:$D,Planning!$E1701))</f>
        <v>19.599999999999998</v>
      </c>
      <c r="J1701" s="16">
        <f>IF(COUNTIFS($C:$C,B1701)&gt;1,SUMIFS('Sales Hx'!$S:$S,'Sales Hx'!$B:$B,_xlfn.XLOOKUP(B1701,C:C,B:B),'Sales Hx'!$D:$D,E1701),SUMIFS('Sales Hx'!$S:$S,'Sales Hx'!$B:$B,$B1701,'Sales Hx'!$D:$D,$E1701))</f>
        <v>0.1726973684210526</v>
      </c>
      <c r="K1701" s="16">
        <f t="shared" si="146"/>
        <v>1.0204081632653061</v>
      </c>
      <c r="L1701" s="12">
        <f>IF(M1701&lt;&gt;"",M1701,IF(COUNTIFS($C:$C,B1701)&gt;1,SUMIFS('Sales Hx'!V:V,'Sales Hx'!$B:$B,_xlfn.XLOOKUP(B1701,C:C,B:B),'Sales Hx'!$D:$D,$E1701),SUMIFS('Sales Hx'!V:V,'Sales Hx'!$B:$B,$B1701,'Sales Hx'!$D:$D,$E1701)))</f>
        <v>0</v>
      </c>
      <c r="M1701" s="12">
        <v>0</v>
      </c>
      <c r="N1701" s="15">
        <f t="shared" si="144"/>
        <v>0.1726973684210526</v>
      </c>
      <c r="O1701" s="21">
        <f t="shared" si="145"/>
        <v>0</v>
      </c>
      <c r="P1701" s="24">
        <v>12</v>
      </c>
      <c r="Q1701" s="18">
        <f t="shared" si="143"/>
        <v>0</v>
      </c>
      <c r="R1701" s="2">
        <v>1</v>
      </c>
      <c r="S1701" s="2">
        <v>120</v>
      </c>
      <c r="T1701" s="2" t="s">
        <v>4646</v>
      </c>
      <c r="U1701" s="28">
        <f>IF(G1701=0,"",_xlfn.MINIFS('PO Details'!$I:$I,'PO Details'!$D:$D,Planning!$B1701,'PO Details'!$L:$L,Planning!$E1701))</f>
        <v>45473</v>
      </c>
      <c r="V1701" s="29" t="s">
        <v>4640</v>
      </c>
      <c r="W1701" t="str">
        <f t="shared" si="142"/>
        <v/>
      </c>
      <c r="X1701" s="2">
        <v>120</v>
      </c>
    </row>
    <row r="1702" spans="1:24" x14ac:dyDescent="0.25">
      <c r="A1702" s="11" t="s">
        <v>4619</v>
      </c>
      <c r="B1702" s="22" t="s">
        <v>193</v>
      </c>
      <c r="C1702" s="22" t="s">
        <v>4717</v>
      </c>
      <c r="D1702" s="22" t="s">
        <v>194</v>
      </c>
      <c r="E1702" s="31" t="s">
        <v>106</v>
      </c>
      <c r="F1702" s="12">
        <f>SUMIFS('Inventory Details'!$H:$H,'Inventory Details'!$B:$B,$B1702,'Inventory Details'!$E:$E,$E1702)</f>
        <v>13</v>
      </c>
      <c r="G1702" s="12">
        <f>SUMIFS('PO Details'!$H:$H,'PO Details'!$D:$D,Planning!$B1702,'PO Details'!$L:$L,$E1702)</f>
        <v>32</v>
      </c>
      <c r="H1702" s="12">
        <f>SUMIFS('SO Details'!$G:$G,'SO Details'!$D:$D,Planning!$B1702,'SO Details'!$K:$K,$E1702)</f>
        <v>0</v>
      </c>
      <c r="I1702" s="20">
        <f>IF(COUNTIFS($C:$C,B1702)&gt;1,SUMIFS('Sales Hx'!$Q:$Q,'Sales Hx'!$B:$B,_xlfn.XLOOKUP(B1702,C:C,B:B),'Sales Hx'!$D:$D,Planning!$E1702),SUMIFS('Sales Hx'!$Q:$Q,'Sales Hx'!$B:$B,Planning!$B1702,'Sales Hx'!$D:$D,Planning!$E1702))</f>
        <v>0</v>
      </c>
      <c r="J1702" s="16">
        <f>IF(COUNTIFS($C:$C,B1702)&gt;1,SUMIFS('Sales Hx'!$S:$S,'Sales Hx'!$B:$B,_xlfn.XLOOKUP(B1702,C:C,B:B),'Sales Hx'!$D:$D,E1702),SUMIFS('Sales Hx'!$S:$S,'Sales Hx'!$B:$B,$B1702,'Sales Hx'!$D:$D,$E1702))</f>
        <v>0</v>
      </c>
      <c r="K1702" s="16">
        <f t="shared" si="146"/>
        <v>0</v>
      </c>
      <c r="L1702" s="12">
        <f>IF(M1702&lt;&gt;"",M1702,IF(COUNTIFS($C:$C,B1702)&gt;1,SUMIFS('Sales Hx'!V:V,'Sales Hx'!$B:$B,_xlfn.XLOOKUP(B1702,C:C,B:B),'Sales Hx'!$D:$D,$E1702),SUMIFS('Sales Hx'!V:V,'Sales Hx'!$B:$B,$B1702,'Sales Hx'!$D:$D,$E1702)))</f>
        <v>0</v>
      </c>
      <c r="M1702" s="12">
        <v>0</v>
      </c>
      <c r="N1702" s="15">
        <f t="shared" si="144"/>
        <v>0</v>
      </c>
      <c r="O1702" s="21">
        <f t="shared" si="145"/>
        <v>0</v>
      </c>
      <c r="P1702" s="24">
        <v>12</v>
      </c>
      <c r="Q1702" s="18">
        <f t="shared" si="143"/>
        <v>0</v>
      </c>
      <c r="R1702" s="2">
        <v>1</v>
      </c>
      <c r="S1702" s="2">
        <v>120</v>
      </c>
      <c r="T1702" s="2" t="s">
        <v>4646</v>
      </c>
      <c r="U1702" s="28">
        <f>IF(G1702=0,"",_xlfn.MINIFS('PO Details'!$I:$I,'PO Details'!$D:$D,Planning!$B1702,'PO Details'!$L:$L,Planning!$E1702))</f>
        <v>45443</v>
      </c>
      <c r="V1702" s="29" t="s">
        <v>4640</v>
      </c>
      <c r="W1702" t="str">
        <f t="shared" si="142"/>
        <v/>
      </c>
      <c r="X1702" s="2">
        <v>120</v>
      </c>
    </row>
    <row r="1703" spans="1:24" x14ac:dyDescent="0.25">
      <c r="A1703" s="11" t="s">
        <v>4619</v>
      </c>
      <c r="B1703" s="22" t="s">
        <v>193</v>
      </c>
      <c r="C1703" s="22" t="s">
        <v>4717</v>
      </c>
      <c r="D1703" s="22" t="s">
        <v>194</v>
      </c>
      <c r="E1703" s="31" t="s">
        <v>108</v>
      </c>
      <c r="F1703" s="12">
        <f>SUMIFS('Inventory Details'!$H:$H,'Inventory Details'!$B:$B,$B1703,'Inventory Details'!$E:$E,$E1703)</f>
        <v>24</v>
      </c>
      <c r="G1703" s="12">
        <f>SUMIFS('PO Details'!$H:$H,'PO Details'!$D:$D,Planning!$B1703,'PO Details'!$L:$L,$E1703)</f>
        <v>0</v>
      </c>
      <c r="H1703" s="12">
        <f>SUMIFS('SO Details'!$G:$G,'SO Details'!$D:$D,Planning!$B1703,'SO Details'!$K:$K,$E1703)</f>
        <v>0</v>
      </c>
      <c r="I1703" s="20">
        <f>IF(COUNTIFS($C:$C,B1703)&gt;1,SUMIFS('Sales Hx'!$Q:$Q,'Sales Hx'!$B:$B,_xlfn.XLOOKUP(B1703,C:C,B:B),'Sales Hx'!$D:$D,Planning!$E1703),SUMIFS('Sales Hx'!$Q:$Q,'Sales Hx'!$B:$B,Planning!$B1703,'Sales Hx'!$D:$D,Planning!$E1703))</f>
        <v>0</v>
      </c>
      <c r="J1703" s="16">
        <f>IF(COUNTIFS($C:$C,B1703)&gt;1,SUMIFS('Sales Hx'!$S:$S,'Sales Hx'!$B:$B,_xlfn.XLOOKUP(B1703,C:C,B:B),'Sales Hx'!$D:$D,E1703),SUMIFS('Sales Hx'!$S:$S,'Sales Hx'!$B:$B,$B1703,'Sales Hx'!$D:$D,$E1703))</f>
        <v>0</v>
      </c>
      <c r="K1703" s="16">
        <f t="shared" si="146"/>
        <v>0</v>
      </c>
      <c r="L1703" s="12">
        <f>IF(M1703&lt;&gt;"",M1703,IF(COUNTIFS($C:$C,B1703)&gt;1,SUMIFS('Sales Hx'!V:V,'Sales Hx'!$B:$B,_xlfn.XLOOKUP(B1703,C:C,B:B),'Sales Hx'!$D:$D,$E1703),SUMIFS('Sales Hx'!V:V,'Sales Hx'!$B:$B,$B1703,'Sales Hx'!$D:$D,$E1703)))</f>
        <v>0</v>
      </c>
      <c r="M1703" s="12">
        <v>0</v>
      </c>
      <c r="N1703" s="15">
        <f t="shared" si="144"/>
        <v>0</v>
      </c>
      <c r="O1703" s="21">
        <f t="shared" si="145"/>
        <v>0</v>
      </c>
      <c r="P1703" s="24">
        <v>12</v>
      </c>
      <c r="Q1703" s="18">
        <f t="shared" si="143"/>
        <v>0</v>
      </c>
      <c r="R1703" s="2">
        <v>1</v>
      </c>
      <c r="S1703" s="2">
        <v>120</v>
      </c>
      <c r="T1703" s="2" t="s">
        <v>4646</v>
      </c>
      <c r="U1703" s="28" t="str">
        <f>IF(G1703=0,"",_xlfn.MINIFS('PO Details'!$I:$I,'PO Details'!$D:$D,Planning!$B1703,'PO Details'!$L:$L,Planning!$E1703))</f>
        <v/>
      </c>
      <c r="V1703" s="29" t="s">
        <v>4640</v>
      </c>
      <c r="W1703" t="str">
        <f t="shared" si="142"/>
        <v/>
      </c>
      <c r="X1703" s="2">
        <v>120</v>
      </c>
    </row>
    <row r="1704" spans="1:24" x14ac:dyDescent="0.25">
      <c r="A1704" s="11" t="s">
        <v>4619</v>
      </c>
      <c r="B1704" s="22" t="s">
        <v>193</v>
      </c>
      <c r="C1704" s="22" t="s">
        <v>4717</v>
      </c>
      <c r="D1704" s="22" t="s">
        <v>194</v>
      </c>
      <c r="E1704" s="31" t="s">
        <v>752</v>
      </c>
      <c r="F1704" s="12">
        <f>SUMIFS('Inventory Details'!$H:$H,'Inventory Details'!$B:$B,$B1704,'Inventory Details'!$E:$E,$E1704)</f>
        <v>1</v>
      </c>
      <c r="G1704" s="12">
        <f>SUMIFS('PO Details'!$H:$H,'PO Details'!$D:$D,Planning!$B1704,'PO Details'!$L:$L,$E1704)</f>
        <v>0</v>
      </c>
      <c r="H1704" s="12">
        <f>SUMIFS('SO Details'!$G:$G,'SO Details'!$D:$D,Planning!$B1704,'SO Details'!$K:$K,$E1704)</f>
        <v>0</v>
      </c>
      <c r="I1704" s="20">
        <f>IF(COUNTIFS($C:$C,B1704)&gt;1,SUMIFS('Sales Hx'!$Q:$Q,'Sales Hx'!$B:$B,_xlfn.XLOOKUP(B1704,C:C,B:B),'Sales Hx'!$D:$D,Planning!$E1704),SUMIFS('Sales Hx'!$Q:$Q,'Sales Hx'!$B:$B,Planning!$B1704,'Sales Hx'!$D:$D,Planning!$E1704))</f>
        <v>0</v>
      </c>
      <c r="J1704" s="16">
        <f>IF(COUNTIFS($C:$C,B1704)&gt;1,SUMIFS('Sales Hx'!$S:$S,'Sales Hx'!$B:$B,_xlfn.XLOOKUP(B1704,C:C,B:B),'Sales Hx'!$D:$D,E1704),SUMIFS('Sales Hx'!$S:$S,'Sales Hx'!$B:$B,$B1704,'Sales Hx'!$D:$D,$E1704))</f>
        <v>0</v>
      </c>
      <c r="K1704" s="16">
        <f t="shared" si="146"/>
        <v>0</v>
      </c>
      <c r="L1704" s="12">
        <f>IF(M1704&lt;&gt;"",M1704,IF(COUNTIFS($C:$C,B1704)&gt;1,SUMIFS('Sales Hx'!V:V,'Sales Hx'!$B:$B,_xlfn.XLOOKUP(B1704,C:C,B:B),'Sales Hx'!$D:$D,$E1704),SUMIFS('Sales Hx'!V:V,'Sales Hx'!$B:$B,$B1704,'Sales Hx'!$D:$D,$E1704)))</f>
        <v>0</v>
      </c>
      <c r="M1704" s="12">
        <v>0</v>
      </c>
      <c r="N1704" s="15">
        <f t="shared" si="144"/>
        <v>0</v>
      </c>
      <c r="O1704" s="21">
        <f t="shared" si="145"/>
        <v>0</v>
      </c>
      <c r="P1704" s="24">
        <v>12</v>
      </c>
      <c r="Q1704" s="18">
        <f t="shared" si="143"/>
        <v>0</v>
      </c>
      <c r="R1704" s="2">
        <v>1</v>
      </c>
      <c r="S1704" s="2">
        <v>120</v>
      </c>
      <c r="T1704" s="2" t="s">
        <v>4646</v>
      </c>
      <c r="U1704" s="28" t="str">
        <f>IF(G1704=0,"",_xlfn.MINIFS('PO Details'!$I:$I,'PO Details'!$D:$D,Planning!$B1704,'PO Details'!$L:$L,Planning!$E1704))</f>
        <v/>
      </c>
      <c r="V1704" s="29" t="s">
        <v>4640</v>
      </c>
      <c r="W1704" t="str">
        <f t="shared" si="142"/>
        <v/>
      </c>
      <c r="X1704" s="2">
        <v>120</v>
      </c>
    </row>
    <row r="1705" spans="1:24" x14ac:dyDescent="0.25">
      <c r="A1705" s="11" t="s">
        <v>4619</v>
      </c>
      <c r="B1705" s="22" t="s">
        <v>193</v>
      </c>
      <c r="C1705" s="22" t="s">
        <v>4717</v>
      </c>
      <c r="D1705" s="22" t="s">
        <v>194</v>
      </c>
      <c r="E1705" s="31" t="s">
        <v>119</v>
      </c>
      <c r="F1705" s="12">
        <f>SUMIFS('Inventory Details'!$H:$H,'Inventory Details'!$B:$B,$B1705,'Inventory Details'!$E:$E,$E1705)</f>
        <v>3</v>
      </c>
      <c r="G1705" s="12">
        <f>SUMIFS('PO Details'!$H:$H,'PO Details'!$D:$D,Planning!$B1705,'PO Details'!$L:$L,$E1705)</f>
        <v>0</v>
      </c>
      <c r="H1705" s="12">
        <f>SUMIFS('SO Details'!$G:$G,'SO Details'!$D:$D,Planning!$B1705,'SO Details'!$K:$K,$E1705)</f>
        <v>0</v>
      </c>
      <c r="I1705" s="20">
        <f>IF(COUNTIFS($C:$C,B1705)&gt;1,SUMIFS('Sales Hx'!$Q:$Q,'Sales Hx'!$B:$B,_xlfn.XLOOKUP(B1705,C:C,B:B),'Sales Hx'!$D:$D,Planning!$E1705),SUMIFS('Sales Hx'!$Q:$Q,'Sales Hx'!$B:$B,Planning!$B1705,'Sales Hx'!$D:$D,Planning!$E1705))</f>
        <v>0</v>
      </c>
      <c r="J1705" s="16">
        <f>IF(COUNTIFS($C:$C,B1705)&gt;1,SUMIFS('Sales Hx'!$S:$S,'Sales Hx'!$B:$B,_xlfn.XLOOKUP(B1705,C:C,B:B),'Sales Hx'!$D:$D,E1705),SUMIFS('Sales Hx'!$S:$S,'Sales Hx'!$B:$B,$B1705,'Sales Hx'!$D:$D,$E1705))</f>
        <v>0</v>
      </c>
      <c r="K1705" s="16">
        <f t="shared" si="146"/>
        <v>0</v>
      </c>
      <c r="L1705" s="12">
        <f>IF(M1705&lt;&gt;"",M1705,IF(COUNTIFS($C:$C,B1705)&gt;1,SUMIFS('Sales Hx'!V:V,'Sales Hx'!$B:$B,_xlfn.XLOOKUP(B1705,C:C,B:B),'Sales Hx'!$D:$D,$E1705),SUMIFS('Sales Hx'!V:V,'Sales Hx'!$B:$B,$B1705,'Sales Hx'!$D:$D,$E1705)))</f>
        <v>0</v>
      </c>
      <c r="M1705" s="12">
        <v>0</v>
      </c>
      <c r="N1705" s="15">
        <f t="shared" si="144"/>
        <v>0</v>
      </c>
      <c r="O1705" s="21">
        <f t="shared" si="145"/>
        <v>0</v>
      </c>
      <c r="P1705" s="24">
        <v>12</v>
      </c>
      <c r="Q1705" s="18">
        <f t="shared" si="143"/>
        <v>0</v>
      </c>
      <c r="R1705" s="2">
        <v>1</v>
      </c>
      <c r="S1705" s="2">
        <v>120</v>
      </c>
      <c r="T1705" s="2" t="s">
        <v>4646</v>
      </c>
      <c r="U1705" s="28" t="str">
        <f>IF(G1705=0,"",_xlfn.MINIFS('PO Details'!$I:$I,'PO Details'!$D:$D,Planning!$B1705,'PO Details'!$L:$L,Planning!$E1705))</f>
        <v/>
      </c>
      <c r="V1705" s="29" t="s">
        <v>4640</v>
      </c>
      <c r="W1705" t="str">
        <f t="shared" si="142"/>
        <v/>
      </c>
      <c r="X1705" s="2">
        <v>120</v>
      </c>
    </row>
    <row r="1706" spans="1:24" x14ac:dyDescent="0.25">
      <c r="A1706" s="11" t="s">
        <v>4619</v>
      </c>
      <c r="B1706" s="22" t="s">
        <v>193</v>
      </c>
      <c r="C1706" s="22" t="s">
        <v>4717</v>
      </c>
      <c r="D1706" s="22" t="s">
        <v>194</v>
      </c>
      <c r="E1706" s="31" t="s">
        <v>820</v>
      </c>
      <c r="F1706" s="12">
        <f>SUMIFS('Inventory Details'!$H:$H,'Inventory Details'!$B:$B,$B1706,'Inventory Details'!$E:$E,$E1706)</f>
        <v>12</v>
      </c>
      <c r="G1706" s="12">
        <f>SUMIFS('PO Details'!$H:$H,'PO Details'!$D:$D,Planning!$B1706,'PO Details'!$L:$L,$E1706)</f>
        <v>0</v>
      </c>
      <c r="H1706" s="12">
        <f>SUMIFS('SO Details'!$G:$G,'SO Details'!$D:$D,Planning!$B1706,'SO Details'!$K:$K,$E1706)</f>
        <v>0</v>
      </c>
      <c r="I1706" s="20">
        <f>IF(COUNTIFS($C:$C,B1706)&gt;1,SUMIFS('Sales Hx'!$Q:$Q,'Sales Hx'!$B:$B,_xlfn.XLOOKUP(B1706,C:C,B:B),'Sales Hx'!$D:$D,Planning!$E1706),SUMIFS('Sales Hx'!$Q:$Q,'Sales Hx'!$B:$B,Planning!$B1706,'Sales Hx'!$D:$D,Planning!$E1706))</f>
        <v>0</v>
      </c>
      <c r="J1706" s="16">
        <f>IF(COUNTIFS($C:$C,B1706)&gt;1,SUMIFS('Sales Hx'!$S:$S,'Sales Hx'!$B:$B,_xlfn.XLOOKUP(B1706,C:C,B:B),'Sales Hx'!$D:$D,E1706),SUMIFS('Sales Hx'!$S:$S,'Sales Hx'!$B:$B,$B1706,'Sales Hx'!$D:$D,$E1706))</f>
        <v>3.7280701754385963E-2</v>
      </c>
      <c r="K1706" s="16">
        <f t="shared" si="146"/>
        <v>0</v>
      </c>
      <c r="L1706" s="12">
        <f>IF(M1706&lt;&gt;"",M1706,IF(COUNTIFS($C:$C,B1706)&gt;1,SUMIFS('Sales Hx'!V:V,'Sales Hx'!$B:$B,_xlfn.XLOOKUP(B1706,C:C,B:B),'Sales Hx'!$D:$D,$E1706),SUMIFS('Sales Hx'!V:V,'Sales Hx'!$B:$B,$B1706,'Sales Hx'!$D:$D,$E1706)))</f>
        <v>0</v>
      </c>
      <c r="M1706" s="12">
        <v>0</v>
      </c>
      <c r="N1706" s="15">
        <f t="shared" si="144"/>
        <v>3.7280701754385963E-2</v>
      </c>
      <c r="O1706" s="21">
        <f t="shared" si="145"/>
        <v>0</v>
      </c>
      <c r="P1706" s="24">
        <v>12</v>
      </c>
      <c r="Q1706" s="18">
        <f t="shared" si="143"/>
        <v>0</v>
      </c>
      <c r="R1706" s="2">
        <v>1</v>
      </c>
      <c r="S1706" s="2">
        <v>120</v>
      </c>
      <c r="T1706" s="2" t="s">
        <v>4646</v>
      </c>
      <c r="U1706" s="28" t="str">
        <f>IF(G1706=0,"",_xlfn.MINIFS('PO Details'!$I:$I,'PO Details'!$D:$D,Planning!$B1706,'PO Details'!$L:$L,Planning!$E1706))</f>
        <v/>
      </c>
      <c r="V1706" s="29" t="s">
        <v>4640</v>
      </c>
      <c r="W1706" t="str">
        <f t="shared" si="142"/>
        <v/>
      </c>
      <c r="X1706" s="2">
        <v>120</v>
      </c>
    </row>
    <row r="1707" spans="1:24" x14ac:dyDescent="0.25">
      <c r="A1707" s="11" t="s">
        <v>4619</v>
      </c>
      <c r="B1707" s="22" t="s">
        <v>193</v>
      </c>
      <c r="C1707" s="22" t="s">
        <v>4717</v>
      </c>
      <c r="D1707" s="22" t="s">
        <v>194</v>
      </c>
      <c r="E1707" s="31" t="s">
        <v>109</v>
      </c>
      <c r="F1707" s="12">
        <f>SUMIFS('Inventory Details'!$H:$H,'Inventory Details'!$B:$B,$B1707,'Inventory Details'!$E:$E,$E1707)</f>
        <v>48</v>
      </c>
      <c r="G1707" s="12">
        <f>SUMIFS('PO Details'!$H:$H,'PO Details'!$D:$D,Planning!$B1707,'PO Details'!$L:$L,$E1707)</f>
        <v>0</v>
      </c>
      <c r="H1707" s="12">
        <f>SUMIFS('SO Details'!$G:$G,'SO Details'!$D:$D,Planning!$B1707,'SO Details'!$K:$K,$E1707)</f>
        <v>0</v>
      </c>
      <c r="I1707" s="20">
        <f>IF(COUNTIFS($C:$C,B1707)&gt;1,SUMIFS('Sales Hx'!$Q:$Q,'Sales Hx'!$B:$B,_xlfn.XLOOKUP(B1707,C:C,B:B),'Sales Hx'!$D:$D,Planning!$E1707),SUMIFS('Sales Hx'!$Q:$Q,'Sales Hx'!$B:$B,Planning!$B1707,'Sales Hx'!$D:$D,Planning!$E1707))</f>
        <v>0</v>
      </c>
      <c r="J1707" s="16">
        <f>IF(COUNTIFS($C:$C,B1707)&gt;1,SUMIFS('Sales Hx'!$S:$S,'Sales Hx'!$B:$B,_xlfn.XLOOKUP(B1707,C:C,B:B),'Sales Hx'!$D:$D,E1707),SUMIFS('Sales Hx'!$S:$S,'Sales Hx'!$B:$B,$B1707,'Sales Hx'!$D:$D,$E1707))</f>
        <v>0</v>
      </c>
      <c r="K1707" s="16">
        <f t="shared" si="146"/>
        <v>0</v>
      </c>
      <c r="L1707" s="12">
        <f>IF(M1707&lt;&gt;"",M1707,IF(COUNTIFS($C:$C,B1707)&gt;1,SUMIFS('Sales Hx'!V:V,'Sales Hx'!$B:$B,_xlfn.XLOOKUP(B1707,C:C,B:B),'Sales Hx'!$D:$D,$E1707),SUMIFS('Sales Hx'!V:V,'Sales Hx'!$B:$B,$B1707,'Sales Hx'!$D:$D,$E1707)))</f>
        <v>0</v>
      </c>
      <c r="M1707" s="12">
        <v>0</v>
      </c>
      <c r="N1707" s="15">
        <f t="shared" si="144"/>
        <v>0</v>
      </c>
      <c r="O1707" s="21">
        <f t="shared" si="145"/>
        <v>0</v>
      </c>
      <c r="P1707" s="24">
        <v>12</v>
      </c>
      <c r="Q1707" s="18">
        <f t="shared" si="143"/>
        <v>0</v>
      </c>
      <c r="R1707" s="2">
        <v>1</v>
      </c>
      <c r="S1707" s="2">
        <v>120</v>
      </c>
      <c r="T1707" s="2" t="s">
        <v>4646</v>
      </c>
      <c r="U1707" s="28" t="str">
        <f>IF(G1707=0,"",_xlfn.MINIFS('PO Details'!$I:$I,'PO Details'!$D:$D,Planning!$B1707,'PO Details'!$L:$L,Planning!$E1707))</f>
        <v/>
      </c>
      <c r="V1707" s="29" t="s">
        <v>4640</v>
      </c>
      <c r="W1707" t="str">
        <f t="shared" si="142"/>
        <v/>
      </c>
      <c r="X1707" s="2">
        <v>120</v>
      </c>
    </row>
    <row r="1708" spans="1:24" x14ac:dyDescent="0.25">
      <c r="A1708" s="11" t="s">
        <v>4619</v>
      </c>
      <c r="B1708" s="22" t="s">
        <v>193</v>
      </c>
      <c r="C1708" s="22" t="s">
        <v>4717</v>
      </c>
      <c r="D1708" s="22" t="s">
        <v>194</v>
      </c>
      <c r="E1708" s="31" t="s">
        <v>2214</v>
      </c>
      <c r="F1708" s="12">
        <f>SUMIFS('Inventory Details'!$H:$H,'Inventory Details'!$B:$B,$B1708,'Inventory Details'!$E:$E,$E1708)</f>
        <v>0</v>
      </c>
      <c r="G1708" s="12">
        <f>SUMIFS('PO Details'!$H:$H,'PO Details'!$D:$D,Planning!$B1708,'PO Details'!$L:$L,$E1708)</f>
        <v>0</v>
      </c>
      <c r="H1708" s="12">
        <f>SUMIFS('SO Details'!$G:$G,'SO Details'!$D:$D,Planning!$B1708,'SO Details'!$K:$K,$E1708)</f>
        <v>0</v>
      </c>
      <c r="I1708" s="20">
        <f>IF(COUNTIFS($C:$C,B1708)&gt;1,SUMIFS('Sales Hx'!$Q:$Q,'Sales Hx'!$B:$B,_xlfn.XLOOKUP(B1708,C:C,B:B),'Sales Hx'!$D:$D,Planning!$E1708),SUMIFS('Sales Hx'!$Q:$Q,'Sales Hx'!$B:$B,Planning!$B1708,'Sales Hx'!$D:$D,Planning!$E1708))</f>
        <v>0</v>
      </c>
      <c r="J1708" s="16">
        <f>IF(COUNTIFS($C:$C,B1708)&gt;1,SUMIFS('Sales Hx'!$S:$S,'Sales Hx'!$B:$B,_xlfn.XLOOKUP(B1708,C:C,B:B),'Sales Hx'!$D:$D,E1708),SUMIFS('Sales Hx'!$S:$S,'Sales Hx'!$B:$B,$B1708,'Sales Hx'!$D:$D,$E1708))</f>
        <v>6.5789473684210523E-2</v>
      </c>
      <c r="K1708" s="16">
        <f t="shared" si="146"/>
        <v>0</v>
      </c>
      <c r="L1708" s="12">
        <f>IF(M1708&lt;&gt;"",M1708,IF(COUNTIFS($C:$C,B1708)&gt;1,SUMIFS('Sales Hx'!V:V,'Sales Hx'!$B:$B,_xlfn.XLOOKUP(B1708,C:C,B:B),'Sales Hx'!$D:$D,$E1708),SUMIFS('Sales Hx'!V:V,'Sales Hx'!$B:$B,$B1708,'Sales Hx'!$D:$D,$E1708)))</f>
        <v>0</v>
      </c>
      <c r="M1708" s="12">
        <v>0</v>
      </c>
      <c r="N1708" s="15">
        <f t="shared" si="144"/>
        <v>6.5789473684210523E-2</v>
      </c>
      <c r="O1708" s="21">
        <f t="shared" si="145"/>
        <v>0</v>
      </c>
      <c r="P1708" s="24">
        <v>12</v>
      </c>
      <c r="Q1708" s="18">
        <f t="shared" si="143"/>
        <v>0</v>
      </c>
      <c r="R1708" s="2">
        <v>1</v>
      </c>
      <c r="S1708" s="2">
        <v>120</v>
      </c>
      <c r="T1708" s="2" t="s">
        <v>4646</v>
      </c>
      <c r="U1708" s="28" t="str">
        <f>IF(G1708=0,"",_xlfn.MINIFS('PO Details'!$I:$I,'PO Details'!$D:$D,Planning!$B1708,'PO Details'!$L:$L,Planning!$E1708))</f>
        <v/>
      </c>
      <c r="V1708" s="29" t="s">
        <v>4640</v>
      </c>
      <c r="W1708" t="str">
        <f t="shared" si="142"/>
        <v/>
      </c>
      <c r="X1708" s="2">
        <v>120</v>
      </c>
    </row>
    <row r="1709" spans="1:24" x14ac:dyDescent="0.25">
      <c r="A1709" s="11" t="s">
        <v>4619</v>
      </c>
      <c r="B1709" s="22" t="s">
        <v>195</v>
      </c>
      <c r="C1709" s="22"/>
      <c r="D1709" s="22" t="s">
        <v>196</v>
      </c>
      <c r="E1709" s="31" t="s">
        <v>4746</v>
      </c>
      <c r="F1709" s="12">
        <f>SUMIFS('Inventory Details'!$H:$H,'Inventory Details'!$B:$B,$B1709,'Inventory Details'!$E:$E,$E1709)</f>
        <v>46</v>
      </c>
      <c r="G1709" s="12">
        <f>SUMIFS('PO Details'!$H:$H,'PO Details'!$D:$D,Planning!$B1709,'PO Details'!$L:$L,$E1709)</f>
        <v>76</v>
      </c>
      <c r="H1709" s="12">
        <f>SUMIFS('SO Details'!$G:$G,'SO Details'!$D:$D,Planning!$B1709,'SO Details'!$K:$K,$E1709)</f>
        <v>6</v>
      </c>
      <c r="I1709" s="20">
        <f>IF(COUNTIFS($C:$C,B1709)&gt;1,SUMIFS('Sales Hx'!$Q:$Q,'Sales Hx'!$B:$B,_xlfn.XLOOKUP(B1709,C:C,B:B),'Sales Hx'!$D:$D,Planning!$E1709),SUMIFS('Sales Hx'!$Q:$Q,'Sales Hx'!$B:$B,Planning!$B1709,'Sales Hx'!$D:$D,Planning!$E1709))</f>
        <v>0</v>
      </c>
      <c r="J1709" s="16">
        <f>IF(COUNTIFS($C:$C,B1709)&gt;1,SUMIFS('Sales Hx'!$S:$S,'Sales Hx'!$B:$B,_xlfn.XLOOKUP(B1709,C:C,B:B),'Sales Hx'!$D:$D,E1709),SUMIFS('Sales Hx'!$S:$S,'Sales Hx'!$B:$B,$B1709,'Sales Hx'!$D:$D,$E1709))</f>
        <v>0.5921052631578948</v>
      </c>
      <c r="K1709" s="16">
        <f t="shared" si="146"/>
        <v>0</v>
      </c>
      <c r="L1709" s="12">
        <f>IF(M1709&lt;&gt;"",M1709,IF(COUNTIFS($C:$C,B1709)&gt;1,SUMIFS('Sales Hx'!V:V,'Sales Hx'!$B:$B,_xlfn.XLOOKUP(B1709,C:C,B:B),'Sales Hx'!$D:$D,$E1709),SUMIFS('Sales Hx'!V:V,'Sales Hx'!$B:$B,$B1709,'Sales Hx'!$D:$D,$E1709)))</f>
        <v>0</v>
      </c>
      <c r="M1709" s="12">
        <v>0</v>
      </c>
      <c r="N1709" s="15">
        <f t="shared" si="144"/>
        <v>0.5921052631578948</v>
      </c>
      <c r="O1709" s="21">
        <f t="shared" si="145"/>
        <v>0</v>
      </c>
      <c r="P1709" s="24">
        <v>78</v>
      </c>
      <c r="Q1709" s="18">
        <f t="shared" si="143"/>
        <v>0</v>
      </c>
      <c r="R1709" s="2">
        <v>1</v>
      </c>
      <c r="S1709" s="2">
        <v>120</v>
      </c>
      <c r="T1709" s="2" t="s">
        <v>4647</v>
      </c>
      <c r="U1709" s="28">
        <f>IF(G1709=0,"",_xlfn.MINIFS('PO Details'!$I:$I,'PO Details'!$D:$D,Planning!$B1709,'PO Details'!$L:$L,Planning!$E1709))</f>
        <v>45441</v>
      </c>
      <c r="V1709" s="29" t="s">
        <v>4641</v>
      </c>
      <c r="W1709" t="str">
        <f t="shared" si="142"/>
        <v/>
      </c>
      <c r="X1709" s="2">
        <v>120</v>
      </c>
    </row>
    <row r="1710" spans="1:24" x14ac:dyDescent="0.25">
      <c r="A1710" s="11" t="s">
        <v>4619</v>
      </c>
      <c r="B1710" s="22" t="s">
        <v>195</v>
      </c>
      <c r="C1710" s="22"/>
      <c r="D1710" s="22" t="s">
        <v>196</v>
      </c>
      <c r="E1710" s="31" t="s">
        <v>106</v>
      </c>
      <c r="F1710" s="12">
        <f>SUMIFS('Inventory Details'!$H:$H,'Inventory Details'!$B:$B,$B1710,'Inventory Details'!$E:$E,$E1710)</f>
        <v>7</v>
      </c>
      <c r="G1710" s="12">
        <f>SUMIFS('PO Details'!$H:$H,'PO Details'!$D:$D,Planning!$B1710,'PO Details'!$L:$L,$E1710)</f>
        <v>90</v>
      </c>
      <c r="H1710" s="12">
        <f>SUMIFS('SO Details'!$G:$G,'SO Details'!$D:$D,Planning!$B1710,'SO Details'!$K:$K,$E1710)</f>
        <v>5</v>
      </c>
      <c r="I1710" s="20">
        <f>IF(COUNTIFS($C:$C,B1710)&gt;1,SUMIFS('Sales Hx'!$Q:$Q,'Sales Hx'!$B:$B,_xlfn.XLOOKUP(B1710,C:C,B:B),'Sales Hx'!$D:$D,Planning!$E1710),SUMIFS('Sales Hx'!$Q:$Q,'Sales Hx'!$B:$B,Planning!$B1710,'Sales Hx'!$D:$D,Planning!$E1710))</f>
        <v>11.2</v>
      </c>
      <c r="J1710" s="16">
        <f>IF(COUNTIFS($C:$C,B1710)&gt;1,SUMIFS('Sales Hx'!$S:$S,'Sales Hx'!$B:$B,_xlfn.XLOOKUP(B1710,C:C,B:B),'Sales Hx'!$D:$D,E1710),SUMIFS('Sales Hx'!$S:$S,'Sales Hx'!$B:$B,$B1710,'Sales Hx'!$D:$D,$E1710))</f>
        <v>0.14055023923444976</v>
      </c>
      <c r="K1710" s="16">
        <f t="shared" si="146"/>
        <v>8.6607142857142865</v>
      </c>
      <c r="L1710" s="12">
        <f>IF(M1710&lt;&gt;"",M1710,IF(COUNTIFS($C:$C,B1710)&gt;1,SUMIFS('Sales Hx'!V:V,'Sales Hx'!$B:$B,_xlfn.XLOOKUP(B1710,C:C,B:B),'Sales Hx'!$D:$D,$E1710),SUMIFS('Sales Hx'!V:V,'Sales Hx'!$B:$B,$B1710,'Sales Hx'!$D:$D,$E1710)))</f>
        <v>0</v>
      </c>
      <c r="M1710" s="12">
        <v>0</v>
      </c>
      <c r="N1710" s="15">
        <f t="shared" si="144"/>
        <v>0.14055023923444976</v>
      </c>
      <c r="O1710" s="21">
        <f t="shared" si="145"/>
        <v>0</v>
      </c>
      <c r="P1710" s="24">
        <v>78</v>
      </c>
      <c r="Q1710" s="18">
        <f t="shared" si="143"/>
        <v>0</v>
      </c>
      <c r="R1710" s="2">
        <v>1</v>
      </c>
      <c r="S1710" s="2">
        <v>120</v>
      </c>
      <c r="T1710" s="2" t="s">
        <v>4647</v>
      </c>
      <c r="U1710" s="28">
        <f>IF(G1710=0,"",_xlfn.MINIFS('PO Details'!$I:$I,'PO Details'!$D:$D,Planning!$B1710,'PO Details'!$L:$L,Planning!$E1710))</f>
        <v>45443</v>
      </c>
      <c r="V1710" s="29" t="s">
        <v>4641</v>
      </c>
      <c r="W1710" t="str">
        <f t="shared" si="142"/>
        <v>Max</v>
      </c>
      <c r="X1710" s="2">
        <v>120</v>
      </c>
    </row>
    <row r="1711" spans="1:24" x14ac:dyDescent="0.25">
      <c r="A1711" s="11" t="s">
        <v>4619</v>
      </c>
      <c r="B1711" s="22" t="s">
        <v>195</v>
      </c>
      <c r="C1711" s="22"/>
      <c r="D1711" s="22" t="s">
        <v>196</v>
      </c>
      <c r="E1711" s="31" t="s">
        <v>15</v>
      </c>
      <c r="F1711" s="12">
        <f>SUMIFS('Inventory Details'!$H:$H,'Inventory Details'!$B:$B,$B1711,'Inventory Details'!$E:$E,$E1711)</f>
        <v>3</v>
      </c>
      <c r="G1711" s="12">
        <f>SUMIFS('PO Details'!$H:$H,'PO Details'!$D:$D,Planning!$B1711,'PO Details'!$L:$L,$E1711)</f>
        <v>15</v>
      </c>
      <c r="H1711" s="12">
        <f>SUMIFS('SO Details'!$G:$G,'SO Details'!$D:$D,Planning!$B1711,'SO Details'!$K:$K,$E1711)</f>
        <v>0</v>
      </c>
      <c r="I1711" s="20">
        <f>IF(COUNTIFS($C:$C,B1711)&gt;1,SUMIFS('Sales Hx'!$Q:$Q,'Sales Hx'!$B:$B,_xlfn.XLOOKUP(B1711,C:C,B:B),'Sales Hx'!$D:$D,Planning!$E1711),SUMIFS('Sales Hx'!$Q:$Q,'Sales Hx'!$B:$B,Planning!$B1711,'Sales Hx'!$D:$D,Planning!$E1711))</f>
        <v>4.1999999999999993</v>
      </c>
      <c r="J1711" s="16">
        <f>IF(COUNTIFS($C:$C,B1711)&gt;1,SUMIFS('Sales Hx'!$S:$S,'Sales Hx'!$B:$B,_xlfn.XLOOKUP(B1711,C:C,B:B),'Sales Hx'!$D:$D,E1711),SUMIFS('Sales Hx'!$S:$S,'Sales Hx'!$B:$B,$B1711,'Sales Hx'!$D:$D,$E1711))</f>
        <v>0.13815789473684209</v>
      </c>
      <c r="K1711" s="16">
        <f t="shared" si="146"/>
        <v>4.2857142857142865</v>
      </c>
      <c r="L1711" s="12">
        <f>IF(M1711&lt;&gt;"",M1711,IF(COUNTIFS($C:$C,B1711)&gt;1,SUMIFS('Sales Hx'!V:V,'Sales Hx'!$B:$B,_xlfn.XLOOKUP(B1711,C:C,B:B),'Sales Hx'!$D:$D,$E1711),SUMIFS('Sales Hx'!V:V,'Sales Hx'!$B:$B,$B1711,'Sales Hx'!$D:$D,$E1711)))</f>
        <v>0</v>
      </c>
      <c r="M1711" s="12">
        <v>0</v>
      </c>
      <c r="N1711" s="15">
        <f t="shared" ref="N1711:N1764" si="147">IFERROR(_xlfn.IFNA(J1711*R1711+L1711,"No Sales Hx"),"No Sales HX")</f>
        <v>0.13815789473684209</v>
      </c>
      <c r="O1711" s="21">
        <f t="shared" si="145"/>
        <v>0</v>
      </c>
      <c r="P1711" s="24">
        <v>78</v>
      </c>
      <c r="Q1711" s="18">
        <f t="shared" ref="Q1711:Q1763" si="148">IFERROR(P1711*O1711,0)</f>
        <v>0</v>
      </c>
      <c r="R1711" s="2">
        <v>1</v>
      </c>
      <c r="S1711" s="2">
        <v>120</v>
      </c>
      <c r="T1711" s="2" t="s">
        <v>4647</v>
      </c>
      <c r="U1711" s="28">
        <f>IF(G1711=0,"",_xlfn.MINIFS('PO Details'!$I:$I,'PO Details'!$D:$D,Planning!$B1711,'PO Details'!$L:$L,Planning!$E1711))</f>
        <v>45397</v>
      </c>
      <c r="V1711" s="29" t="s">
        <v>4641</v>
      </c>
      <c r="W1711" t="str">
        <f t="shared" si="142"/>
        <v/>
      </c>
      <c r="X1711" s="2">
        <v>120</v>
      </c>
    </row>
    <row r="1712" spans="1:24" x14ac:dyDescent="0.25">
      <c r="A1712" s="11" t="s">
        <v>4619</v>
      </c>
      <c r="B1712" s="22" t="s">
        <v>195</v>
      </c>
      <c r="C1712" s="22"/>
      <c r="D1712" s="22" t="s">
        <v>196</v>
      </c>
      <c r="E1712" s="31" t="s">
        <v>113</v>
      </c>
      <c r="F1712" s="12">
        <f>SUMIFS('Inventory Details'!$H:$H,'Inventory Details'!$B:$B,$B1712,'Inventory Details'!$E:$E,$E1712)</f>
        <v>58</v>
      </c>
      <c r="G1712" s="12">
        <f>SUMIFS('PO Details'!$H:$H,'PO Details'!$D:$D,Planning!$B1712,'PO Details'!$L:$L,$E1712)</f>
        <v>30</v>
      </c>
      <c r="H1712" s="12">
        <f>SUMIFS('SO Details'!$G:$G,'SO Details'!$D:$D,Planning!$B1712,'SO Details'!$K:$K,$E1712)</f>
        <v>2</v>
      </c>
      <c r="I1712" s="20">
        <f>IF(COUNTIFS($C:$C,B1712)&gt;1,SUMIFS('Sales Hx'!$Q:$Q,'Sales Hx'!$B:$B,_xlfn.XLOOKUP(B1712,C:C,B:B),'Sales Hx'!$D:$D,Planning!$E1712),SUMIFS('Sales Hx'!$Q:$Q,'Sales Hx'!$B:$B,Planning!$B1712,'Sales Hx'!$D:$D,Planning!$E1712))</f>
        <v>0</v>
      </c>
      <c r="J1712" s="16">
        <f>IF(COUNTIFS($C:$C,B1712)&gt;1,SUMIFS('Sales Hx'!$S:$S,'Sales Hx'!$B:$B,_xlfn.XLOOKUP(B1712,C:C,B:B),'Sales Hx'!$D:$D,E1712),SUMIFS('Sales Hx'!$S:$S,'Sales Hx'!$B:$B,$B1712,'Sales Hx'!$D:$D,$E1712))</f>
        <v>0.1069078947368421</v>
      </c>
      <c r="K1712" s="16">
        <f t="shared" si="146"/>
        <v>0</v>
      </c>
      <c r="L1712" s="12">
        <f>IF(M1712&lt;&gt;"",M1712,IF(COUNTIFS($C:$C,B1712)&gt;1,SUMIFS('Sales Hx'!V:V,'Sales Hx'!$B:$B,_xlfn.XLOOKUP(B1712,C:C,B:B),'Sales Hx'!$D:$D,$E1712),SUMIFS('Sales Hx'!V:V,'Sales Hx'!$B:$B,$B1712,'Sales Hx'!$D:$D,$E1712)))</f>
        <v>0</v>
      </c>
      <c r="M1712" s="12">
        <v>0</v>
      </c>
      <c r="N1712" s="15">
        <f t="shared" si="147"/>
        <v>0.1069078947368421</v>
      </c>
      <c r="O1712" s="21">
        <f t="shared" si="145"/>
        <v>0</v>
      </c>
      <c r="P1712" s="24">
        <v>78</v>
      </c>
      <c r="Q1712" s="18">
        <f t="shared" si="148"/>
        <v>0</v>
      </c>
      <c r="R1712" s="2">
        <v>1</v>
      </c>
      <c r="S1712" s="2">
        <v>120</v>
      </c>
      <c r="T1712" s="2" t="s">
        <v>4647</v>
      </c>
      <c r="U1712" s="28">
        <f>IF(G1712=0,"",_xlfn.MINIFS('PO Details'!$I:$I,'PO Details'!$D:$D,Planning!$B1712,'PO Details'!$L:$L,Planning!$E1712))</f>
        <v>45443</v>
      </c>
      <c r="V1712" s="29" t="s">
        <v>4641</v>
      </c>
      <c r="W1712" t="str">
        <f t="shared" si="142"/>
        <v/>
      </c>
      <c r="X1712" s="2">
        <v>120</v>
      </c>
    </row>
    <row r="1713" spans="1:24" x14ac:dyDescent="0.25">
      <c r="A1713" s="11" t="s">
        <v>4619</v>
      </c>
      <c r="B1713" s="22" t="s">
        <v>195</v>
      </c>
      <c r="C1713" s="22"/>
      <c r="D1713" s="22" t="s">
        <v>196</v>
      </c>
      <c r="E1713" s="31" t="s">
        <v>109</v>
      </c>
      <c r="F1713" s="12">
        <f>SUMIFS('Inventory Details'!$H:$H,'Inventory Details'!$B:$B,$B1713,'Inventory Details'!$E:$E,$E1713)</f>
        <v>27</v>
      </c>
      <c r="G1713" s="12">
        <f>SUMIFS('PO Details'!$H:$H,'PO Details'!$D:$D,Planning!$B1713,'PO Details'!$L:$L,$E1713)</f>
        <v>0</v>
      </c>
      <c r="H1713" s="12">
        <f>SUMIFS('SO Details'!$G:$G,'SO Details'!$D:$D,Planning!$B1713,'SO Details'!$K:$K,$E1713)</f>
        <v>1</v>
      </c>
      <c r="I1713" s="20">
        <f>IF(COUNTIFS($C:$C,B1713)&gt;1,SUMIFS('Sales Hx'!$Q:$Q,'Sales Hx'!$B:$B,_xlfn.XLOOKUP(B1713,C:C,B:B),'Sales Hx'!$D:$D,Planning!$E1713),SUMIFS('Sales Hx'!$Q:$Q,'Sales Hx'!$B:$B,Planning!$B1713,'Sales Hx'!$D:$D,Planning!$E1713))</f>
        <v>0</v>
      </c>
      <c r="J1713" s="16">
        <f>IF(COUNTIFS($C:$C,B1713)&gt;1,SUMIFS('Sales Hx'!$S:$S,'Sales Hx'!$B:$B,_xlfn.XLOOKUP(B1713,C:C,B:B),'Sales Hx'!$D:$D,E1713),SUMIFS('Sales Hx'!$S:$S,'Sales Hx'!$B:$B,$B1713,'Sales Hx'!$D:$D,$E1713))</f>
        <v>3.2894736842105261E-2</v>
      </c>
      <c r="K1713" s="16">
        <f t="shared" si="146"/>
        <v>0</v>
      </c>
      <c r="L1713" s="12">
        <f>IF(M1713&lt;&gt;"",M1713,IF(COUNTIFS($C:$C,B1713)&gt;1,SUMIFS('Sales Hx'!V:V,'Sales Hx'!$B:$B,_xlfn.XLOOKUP(B1713,C:C,B:B),'Sales Hx'!$D:$D,$E1713),SUMIFS('Sales Hx'!V:V,'Sales Hx'!$B:$B,$B1713,'Sales Hx'!$D:$D,$E1713)))</f>
        <v>0</v>
      </c>
      <c r="M1713" s="12">
        <v>0</v>
      </c>
      <c r="N1713" s="15">
        <f t="shared" si="147"/>
        <v>3.2894736842105261E-2</v>
      </c>
      <c r="O1713" s="21">
        <f t="shared" si="145"/>
        <v>0</v>
      </c>
      <c r="P1713" s="24">
        <v>78</v>
      </c>
      <c r="Q1713" s="18">
        <f t="shared" si="148"/>
        <v>0</v>
      </c>
      <c r="R1713" s="2">
        <v>1</v>
      </c>
      <c r="S1713" s="2">
        <v>120</v>
      </c>
      <c r="T1713" s="2" t="s">
        <v>4647</v>
      </c>
      <c r="U1713" s="28" t="str">
        <f>IF(G1713=0,"",_xlfn.MINIFS('PO Details'!$I:$I,'PO Details'!$D:$D,Planning!$B1713,'PO Details'!$L:$L,Planning!$E1713))</f>
        <v/>
      </c>
      <c r="V1713" s="29" t="s">
        <v>4641</v>
      </c>
      <c r="W1713" t="str">
        <f t="shared" si="142"/>
        <v/>
      </c>
      <c r="X1713" s="2">
        <v>120</v>
      </c>
    </row>
    <row r="1714" spans="1:24" x14ac:dyDescent="0.25">
      <c r="A1714" s="11" t="s">
        <v>4619</v>
      </c>
      <c r="B1714" s="22" t="s">
        <v>195</v>
      </c>
      <c r="C1714" s="22"/>
      <c r="D1714" s="22" t="s">
        <v>196</v>
      </c>
      <c r="E1714" s="31" t="s">
        <v>820</v>
      </c>
      <c r="F1714" s="12">
        <f>SUMIFS('Inventory Details'!$H:$H,'Inventory Details'!$B:$B,$B1714,'Inventory Details'!$E:$E,$E1714)</f>
        <v>62</v>
      </c>
      <c r="G1714" s="12">
        <f>SUMIFS('PO Details'!$H:$H,'PO Details'!$D:$D,Planning!$B1714,'PO Details'!$L:$L,$E1714)</f>
        <v>0</v>
      </c>
      <c r="H1714" s="12">
        <f>SUMIFS('SO Details'!$G:$G,'SO Details'!$D:$D,Planning!$B1714,'SO Details'!$K:$K,$E1714)</f>
        <v>1</v>
      </c>
      <c r="I1714" s="20">
        <f>IF(COUNTIFS($C:$C,B1714)&gt;1,SUMIFS('Sales Hx'!$Q:$Q,'Sales Hx'!$B:$B,_xlfn.XLOOKUP(B1714,C:C,B:B),'Sales Hx'!$D:$D,Planning!$E1714),SUMIFS('Sales Hx'!$Q:$Q,'Sales Hx'!$B:$B,Planning!$B1714,'Sales Hx'!$D:$D,Planning!$E1714))</f>
        <v>0</v>
      </c>
      <c r="J1714" s="16">
        <f>IF(COUNTIFS($C:$C,B1714)&gt;1,SUMIFS('Sales Hx'!$S:$S,'Sales Hx'!$B:$B,_xlfn.XLOOKUP(B1714,C:C,B:B),'Sales Hx'!$D:$D,E1714),SUMIFS('Sales Hx'!$S:$S,'Sales Hx'!$B:$B,$B1714,'Sales Hx'!$D:$D,$E1714))</f>
        <v>0</v>
      </c>
      <c r="K1714" s="16">
        <f t="shared" si="146"/>
        <v>0</v>
      </c>
      <c r="L1714" s="12">
        <f>IF(M1714&lt;&gt;"",M1714,IF(COUNTIFS($C:$C,B1714)&gt;1,SUMIFS('Sales Hx'!V:V,'Sales Hx'!$B:$B,_xlfn.XLOOKUP(B1714,C:C,B:B),'Sales Hx'!$D:$D,$E1714),SUMIFS('Sales Hx'!V:V,'Sales Hx'!$B:$B,$B1714,'Sales Hx'!$D:$D,$E1714)))</f>
        <v>0</v>
      </c>
      <c r="M1714" s="12">
        <v>0</v>
      </c>
      <c r="N1714" s="15">
        <f t="shared" si="147"/>
        <v>0</v>
      </c>
      <c r="O1714" s="21">
        <f t="shared" si="145"/>
        <v>0</v>
      </c>
      <c r="P1714" s="24">
        <v>78</v>
      </c>
      <c r="Q1714" s="18">
        <f t="shared" si="148"/>
        <v>0</v>
      </c>
      <c r="R1714" s="2">
        <v>1</v>
      </c>
      <c r="S1714" s="2">
        <v>120</v>
      </c>
      <c r="T1714" s="2" t="s">
        <v>4647</v>
      </c>
      <c r="U1714" s="28" t="str">
        <f>IF(G1714=0,"",_xlfn.MINIFS('PO Details'!$I:$I,'PO Details'!$D:$D,Planning!$B1714,'PO Details'!$L:$L,Planning!$E1714))</f>
        <v/>
      </c>
      <c r="V1714" s="29" t="s">
        <v>4641</v>
      </c>
      <c r="W1714" t="str">
        <f t="shared" si="142"/>
        <v/>
      </c>
      <c r="X1714" s="2">
        <v>120</v>
      </c>
    </row>
    <row r="1715" spans="1:24" x14ac:dyDescent="0.25">
      <c r="A1715" s="11" t="s">
        <v>4619</v>
      </c>
      <c r="B1715" s="22" t="s">
        <v>195</v>
      </c>
      <c r="C1715" s="22"/>
      <c r="D1715" s="22" t="s">
        <v>196</v>
      </c>
      <c r="E1715" s="31" t="s">
        <v>186</v>
      </c>
      <c r="F1715" s="12">
        <f>SUMIFS('Inventory Details'!$H:$H,'Inventory Details'!$B:$B,$B1715,'Inventory Details'!$E:$E,$E1715)</f>
        <v>1</v>
      </c>
      <c r="G1715" s="12">
        <f>SUMIFS('PO Details'!$H:$H,'PO Details'!$D:$D,Planning!$B1715,'PO Details'!$L:$L,$E1715)</f>
        <v>0</v>
      </c>
      <c r="H1715" s="12">
        <f>SUMIFS('SO Details'!$G:$G,'SO Details'!$D:$D,Planning!$B1715,'SO Details'!$K:$K,$E1715)</f>
        <v>0</v>
      </c>
      <c r="I1715" s="20">
        <f>IF(COUNTIFS($C:$C,B1715)&gt;1,SUMIFS('Sales Hx'!$Q:$Q,'Sales Hx'!$B:$B,_xlfn.XLOOKUP(B1715,C:C,B:B),'Sales Hx'!$D:$D,Planning!$E1715),SUMIFS('Sales Hx'!$Q:$Q,'Sales Hx'!$B:$B,Planning!$B1715,'Sales Hx'!$D:$D,Planning!$E1715))</f>
        <v>0</v>
      </c>
      <c r="J1715" s="16">
        <f>IF(COUNTIFS($C:$C,B1715)&gt;1,SUMIFS('Sales Hx'!$S:$S,'Sales Hx'!$B:$B,_xlfn.XLOOKUP(B1715,C:C,B:B),'Sales Hx'!$D:$D,E1715),SUMIFS('Sales Hx'!$S:$S,'Sales Hx'!$B:$B,$B1715,'Sales Hx'!$D:$D,$E1715))</f>
        <v>0</v>
      </c>
      <c r="K1715" s="16">
        <f t="shared" si="146"/>
        <v>0</v>
      </c>
      <c r="L1715" s="12">
        <f>IF(M1715&lt;&gt;"",M1715,IF(COUNTIFS($C:$C,B1715)&gt;1,SUMIFS('Sales Hx'!V:V,'Sales Hx'!$B:$B,_xlfn.XLOOKUP(B1715,C:C,B:B),'Sales Hx'!$D:$D,$E1715),SUMIFS('Sales Hx'!V:V,'Sales Hx'!$B:$B,$B1715,'Sales Hx'!$D:$D,$E1715)))</f>
        <v>0</v>
      </c>
      <c r="M1715" s="12">
        <v>0</v>
      </c>
      <c r="N1715" s="15">
        <f t="shared" si="147"/>
        <v>0</v>
      </c>
      <c r="O1715" s="21">
        <f t="shared" si="145"/>
        <v>0</v>
      </c>
      <c r="P1715" s="24">
        <v>78</v>
      </c>
      <c r="Q1715" s="18">
        <f t="shared" si="148"/>
        <v>0</v>
      </c>
      <c r="R1715" s="2">
        <v>1</v>
      </c>
      <c r="S1715" s="2">
        <v>120</v>
      </c>
      <c r="T1715" s="2" t="s">
        <v>4647</v>
      </c>
      <c r="U1715" s="28" t="str">
        <f>IF(G1715=0,"",_xlfn.MINIFS('PO Details'!$I:$I,'PO Details'!$D:$D,Planning!$B1715,'PO Details'!$L:$L,Planning!$E1715))</f>
        <v/>
      </c>
      <c r="V1715" s="29" t="s">
        <v>4641</v>
      </c>
      <c r="W1715" t="str">
        <f t="shared" ref="W1715:W1778" si="149">IF(K1715=_xlfn.MAXIFS(K:K,B:B,B1715),"Max","")</f>
        <v/>
      </c>
      <c r="X1715" s="2">
        <v>120</v>
      </c>
    </row>
    <row r="1716" spans="1:24" x14ac:dyDescent="0.25">
      <c r="A1716" s="11" t="s">
        <v>4619</v>
      </c>
      <c r="B1716" s="22" t="s">
        <v>195</v>
      </c>
      <c r="C1716" s="22"/>
      <c r="D1716" s="22" t="s">
        <v>196</v>
      </c>
      <c r="E1716" s="31" t="s">
        <v>119</v>
      </c>
      <c r="F1716" s="12">
        <f>SUMIFS('Inventory Details'!$H:$H,'Inventory Details'!$B:$B,$B1716,'Inventory Details'!$E:$E,$E1716)</f>
        <v>6</v>
      </c>
      <c r="G1716" s="12">
        <f>SUMIFS('PO Details'!$H:$H,'PO Details'!$D:$D,Planning!$B1716,'PO Details'!$L:$L,$E1716)</f>
        <v>0</v>
      </c>
      <c r="H1716" s="12">
        <f>SUMIFS('SO Details'!$G:$G,'SO Details'!$D:$D,Planning!$B1716,'SO Details'!$K:$K,$E1716)</f>
        <v>0</v>
      </c>
      <c r="I1716" s="20">
        <f>IF(COUNTIFS($C:$C,B1716)&gt;1,SUMIFS('Sales Hx'!$Q:$Q,'Sales Hx'!$B:$B,_xlfn.XLOOKUP(B1716,C:C,B:B),'Sales Hx'!$D:$D,Planning!$E1716),SUMIFS('Sales Hx'!$Q:$Q,'Sales Hx'!$B:$B,Planning!$B1716,'Sales Hx'!$D:$D,Planning!$E1716))</f>
        <v>0</v>
      </c>
      <c r="J1716" s="16">
        <f>IF(COUNTIFS($C:$C,B1716)&gt;1,SUMIFS('Sales Hx'!$S:$S,'Sales Hx'!$B:$B,_xlfn.XLOOKUP(B1716,C:C,B:B),'Sales Hx'!$D:$D,E1716),SUMIFS('Sales Hx'!$S:$S,'Sales Hx'!$B:$B,$B1716,'Sales Hx'!$D:$D,$E1716))</f>
        <v>0</v>
      </c>
      <c r="K1716" s="16">
        <f t="shared" si="146"/>
        <v>0</v>
      </c>
      <c r="L1716" s="12">
        <f>IF(M1716&lt;&gt;"",M1716,IF(COUNTIFS($C:$C,B1716)&gt;1,SUMIFS('Sales Hx'!V:V,'Sales Hx'!$B:$B,_xlfn.XLOOKUP(B1716,C:C,B:B),'Sales Hx'!$D:$D,$E1716),SUMIFS('Sales Hx'!V:V,'Sales Hx'!$B:$B,$B1716,'Sales Hx'!$D:$D,$E1716)))</f>
        <v>0</v>
      </c>
      <c r="M1716" s="12">
        <v>0</v>
      </c>
      <c r="N1716" s="15">
        <f t="shared" si="147"/>
        <v>0</v>
      </c>
      <c r="O1716" s="21">
        <f t="shared" si="145"/>
        <v>0</v>
      </c>
      <c r="P1716" s="24">
        <v>78</v>
      </c>
      <c r="Q1716" s="18">
        <f t="shared" si="148"/>
        <v>0</v>
      </c>
      <c r="R1716" s="2">
        <v>1</v>
      </c>
      <c r="S1716" s="2">
        <v>120</v>
      </c>
      <c r="T1716" s="2" t="s">
        <v>4647</v>
      </c>
      <c r="U1716" s="28" t="str">
        <f>IF(G1716=0,"",_xlfn.MINIFS('PO Details'!$I:$I,'PO Details'!$D:$D,Planning!$B1716,'PO Details'!$L:$L,Planning!$E1716))</f>
        <v/>
      </c>
      <c r="V1716" s="29" t="s">
        <v>4641</v>
      </c>
      <c r="W1716" t="str">
        <f t="shared" si="149"/>
        <v/>
      </c>
      <c r="X1716" s="2">
        <v>120</v>
      </c>
    </row>
    <row r="1717" spans="1:24" x14ac:dyDescent="0.25">
      <c r="A1717" s="11" t="s">
        <v>4619</v>
      </c>
      <c r="B1717" s="22" t="s">
        <v>195</v>
      </c>
      <c r="C1717" s="22"/>
      <c r="D1717" s="22" t="s">
        <v>196</v>
      </c>
      <c r="E1717" s="31" t="s">
        <v>108</v>
      </c>
      <c r="F1717" s="12">
        <f>SUMIFS('Inventory Details'!$H:$H,'Inventory Details'!$B:$B,$B1717,'Inventory Details'!$E:$E,$E1717)</f>
        <v>10</v>
      </c>
      <c r="G1717" s="12">
        <f>SUMIFS('PO Details'!$H:$H,'PO Details'!$D:$D,Planning!$B1717,'PO Details'!$L:$L,$E1717)</f>
        <v>0</v>
      </c>
      <c r="H1717" s="12">
        <f>SUMIFS('SO Details'!$G:$G,'SO Details'!$D:$D,Planning!$B1717,'SO Details'!$K:$K,$E1717)</f>
        <v>0</v>
      </c>
      <c r="I1717" s="20">
        <f>IF(COUNTIFS($C:$C,B1717)&gt;1,SUMIFS('Sales Hx'!$Q:$Q,'Sales Hx'!$B:$B,_xlfn.XLOOKUP(B1717,C:C,B:B),'Sales Hx'!$D:$D,Planning!$E1717),SUMIFS('Sales Hx'!$Q:$Q,'Sales Hx'!$B:$B,Planning!$B1717,'Sales Hx'!$D:$D,Planning!$E1717))</f>
        <v>1.4</v>
      </c>
      <c r="J1717" s="16">
        <f>IF(COUNTIFS($C:$C,B1717)&gt;1,SUMIFS('Sales Hx'!$S:$S,'Sales Hx'!$B:$B,_xlfn.XLOOKUP(B1717,C:C,B:B),'Sales Hx'!$D:$D,E1717),SUMIFS('Sales Hx'!$S:$S,'Sales Hx'!$B:$B,$B1717,'Sales Hx'!$D:$D,$E1717))</f>
        <v>8.4210526315789486E-2</v>
      </c>
      <c r="K1717" s="16">
        <f t="shared" si="146"/>
        <v>7.1428571428571432</v>
      </c>
      <c r="L1717" s="12">
        <f>IF(M1717&lt;&gt;"",M1717,IF(COUNTIFS($C:$C,B1717)&gt;1,SUMIFS('Sales Hx'!V:V,'Sales Hx'!$B:$B,_xlfn.XLOOKUP(B1717,C:C,B:B),'Sales Hx'!$D:$D,$E1717),SUMIFS('Sales Hx'!V:V,'Sales Hx'!$B:$B,$B1717,'Sales Hx'!$D:$D,$E1717)))</f>
        <v>0</v>
      </c>
      <c r="M1717" s="12">
        <v>0</v>
      </c>
      <c r="N1717" s="15">
        <f t="shared" si="147"/>
        <v>8.4210526315789486E-2</v>
      </c>
      <c r="O1717" s="21">
        <f t="shared" si="145"/>
        <v>0</v>
      </c>
      <c r="P1717" s="24">
        <v>78</v>
      </c>
      <c r="Q1717" s="18">
        <f t="shared" si="148"/>
        <v>0</v>
      </c>
      <c r="R1717" s="2">
        <v>1</v>
      </c>
      <c r="S1717" s="2">
        <v>120</v>
      </c>
      <c r="T1717" s="2" t="s">
        <v>4647</v>
      </c>
      <c r="U1717" s="28" t="str">
        <f>IF(G1717=0,"",_xlfn.MINIFS('PO Details'!$I:$I,'PO Details'!$D:$D,Planning!$B1717,'PO Details'!$L:$L,Planning!$E1717))</f>
        <v/>
      </c>
      <c r="V1717" s="29" t="s">
        <v>4641</v>
      </c>
      <c r="W1717" t="str">
        <f t="shared" si="149"/>
        <v/>
      </c>
      <c r="X1717" s="2">
        <v>120</v>
      </c>
    </row>
    <row r="1718" spans="1:24" x14ac:dyDescent="0.25">
      <c r="A1718" s="11" t="s">
        <v>4619</v>
      </c>
      <c r="B1718" s="22" t="s">
        <v>195</v>
      </c>
      <c r="C1718" s="22"/>
      <c r="D1718" s="22" t="s">
        <v>196</v>
      </c>
      <c r="E1718" s="31" t="s">
        <v>861</v>
      </c>
      <c r="F1718" s="12">
        <f>SUMIFS('Inventory Details'!$H:$H,'Inventory Details'!$B:$B,$B1718,'Inventory Details'!$E:$E,$E1718)</f>
        <v>4</v>
      </c>
      <c r="G1718" s="12">
        <f>SUMIFS('PO Details'!$H:$H,'PO Details'!$D:$D,Planning!$B1718,'PO Details'!$L:$L,$E1718)</f>
        <v>0</v>
      </c>
      <c r="H1718" s="12">
        <f>SUMIFS('SO Details'!$G:$G,'SO Details'!$D:$D,Planning!$B1718,'SO Details'!$K:$K,$E1718)</f>
        <v>0</v>
      </c>
      <c r="I1718" s="20">
        <f>IF(COUNTIFS($C:$C,B1718)&gt;1,SUMIFS('Sales Hx'!$Q:$Q,'Sales Hx'!$B:$B,_xlfn.XLOOKUP(B1718,C:C,B:B),'Sales Hx'!$D:$D,Planning!$E1718),SUMIFS('Sales Hx'!$Q:$Q,'Sales Hx'!$B:$B,Planning!$B1718,'Sales Hx'!$D:$D,Planning!$E1718))</f>
        <v>0</v>
      </c>
      <c r="J1718" s="16">
        <f>IF(COUNTIFS($C:$C,B1718)&gt;1,SUMIFS('Sales Hx'!$S:$S,'Sales Hx'!$B:$B,_xlfn.XLOOKUP(B1718,C:C,B:B),'Sales Hx'!$D:$D,E1718),SUMIFS('Sales Hx'!$S:$S,'Sales Hx'!$B:$B,$B1718,'Sales Hx'!$D:$D,$E1718))</f>
        <v>0</v>
      </c>
      <c r="K1718" s="16">
        <f t="shared" si="146"/>
        <v>0</v>
      </c>
      <c r="L1718" s="12">
        <f>IF(M1718&lt;&gt;"",M1718,IF(COUNTIFS($C:$C,B1718)&gt;1,SUMIFS('Sales Hx'!V:V,'Sales Hx'!$B:$B,_xlfn.XLOOKUP(B1718,C:C,B:B),'Sales Hx'!$D:$D,$E1718),SUMIFS('Sales Hx'!V:V,'Sales Hx'!$B:$B,$B1718,'Sales Hx'!$D:$D,$E1718)))</f>
        <v>0</v>
      </c>
      <c r="M1718" s="12">
        <v>0</v>
      </c>
      <c r="N1718" s="15">
        <f t="shared" si="147"/>
        <v>0</v>
      </c>
      <c r="O1718" s="21">
        <f t="shared" si="145"/>
        <v>0</v>
      </c>
      <c r="P1718" s="24">
        <v>78</v>
      </c>
      <c r="Q1718" s="18">
        <f t="shared" si="148"/>
        <v>0</v>
      </c>
      <c r="R1718" s="2">
        <v>1</v>
      </c>
      <c r="S1718" s="2">
        <v>120</v>
      </c>
      <c r="T1718" s="2" t="s">
        <v>4647</v>
      </c>
      <c r="U1718" s="28" t="str">
        <f>IF(G1718=0,"",_xlfn.MINIFS('PO Details'!$I:$I,'PO Details'!$D:$D,Planning!$B1718,'PO Details'!$L:$L,Planning!$E1718))</f>
        <v/>
      </c>
      <c r="V1718" s="29" t="s">
        <v>4641</v>
      </c>
      <c r="W1718" t="str">
        <f t="shared" si="149"/>
        <v/>
      </c>
      <c r="X1718" s="2">
        <v>120</v>
      </c>
    </row>
    <row r="1719" spans="1:24" x14ac:dyDescent="0.25">
      <c r="A1719" s="11"/>
      <c r="B1719" s="22" t="s">
        <v>4845</v>
      </c>
      <c r="C1719" s="22"/>
      <c r="D1719" s="22" t="s">
        <v>1461</v>
      </c>
      <c r="E1719" s="31" t="s">
        <v>113</v>
      </c>
      <c r="F1719" s="12">
        <f>SUMIFS('Inventory Details'!$H:$H,'Inventory Details'!$B:$B,$B1719,'Inventory Details'!$E:$E,$E1719)</f>
        <v>0</v>
      </c>
      <c r="G1719" s="12">
        <f>SUMIFS('PO Details'!$H:$H,'PO Details'!$D:$D,Planning!$B1719,'PO Details'!$L:$L,$E1719)</f>
        <v>20</v>
      </c>
      <c r="H1719" s="12">
        <f>SUMIFS('SO Details'!$G:$G,'SO Details'!$D:$D,Planning!$B1719,'SO Details'!$K:$K,$E1719)</f>
        <v>0</v>
      </c>
      <c r="I1719" s="20">
        <f>IF(COUNTIFS($C:$C,B1719)&gt;1,SUMIFS('Sales Hx'!$Q:$Q,'Sales Hx'!$B:$B,_xlfn.XLOOKUP(B1719,C:C,B:B),'Sales Hx'!$D:$D,Planning!$E1719),SUMIFS('Sales Hx'!$Q:$Q,'Sales Hx'!$B:$B,Planning!$B1719,'Sales Hx'!$D:$D,Planning!$E1719))</f>
        <v>0</v>
      </c>
      <c r="J1719" s="16">
        <f>IF(COUNTIFS($C:$C,B1719)&gt;1,SUMIFS('Sales Hx'!$S:$S,'Sales Hx'!$B:$B,_xlfn.XLOOKUP(B1719,C:C,B:B),'Sales Hx'!$D:$D,E1719),SUMIFS('Sales Hx'!$S:$S,'Sales Hx'!$B:$B,$B1719,'Sales Hx'!$D:$D,$E1719))</f>
        <v>0</v>
      </c>
      <c r="K1719" s="16">
        <f t="shared" si="146"/>
        <v>0</v>
      </c>
      <c r="L1719" s="12">
        <f>IF(M1719&lt;&gt;"",M1719,IF(COUNTIFS($C:$C,B1719)&gt;1,SUMIFS('Sales Hx'!V:V,'Sales Hx'!$B:$B,_xlfn.XLOOKUP(B1719,C:C,B:B),'Sales Hx'!$D:$D,$E1719),SUMIFS('Sales Hx'!V:V,'Sales Hx'!$B:$B,$B1719,'Sales Hx'!$D:$D,$E1719)))</f>
        <v>0</v>
      </c>
      <c r="M1719" s="12">
        <v>0</v>
      </c>
      <c r="N1719" s="15">
        <f t="shared" si="147"/>
        <v>0</v>
      </c>
      <c r="O1719" s="21">
        <f t="shared" si="145"/>
        <v>0</v>
      </c>
      <c r="P1719" s="24">
        <v>18.7012</v>
      </c>
      <c r="Q1719" s="18">
        <f t="shared" si="148"/>
        <v>0</v>
      </c>
      <c r="R1719" s="2">
        <v>1</v>
      </c>
      <c r="S1719" s="2">
        <v>90</v>
      </c>
      <c r="T1719" s="2" t="s">
        <v>4647</v>
      </c>
      <c r="U1719" s="28">
        <f>IF(G1719=0,"",_xlfn.MINIFS('PO Details'!$I:$I,'PO Details'!$D:$D,Planning!$B1719,'PO Details'!$L:$L,Planning!$E1719))</f>
        <v>45474</v>
      </c>
      <c r="V1719" s="29" t="s">
        <v>4640</v>
      </c>
      <c r="W1719" t="str">
        <f t="shared" si="149"/>
        <v>Max</v>
      </c>
      <c r="X1719" s="2">
        <v>120</v>
      </c>
    </row>
    <row r="1720" spans="1:24" x14ac:dyDescent="0.25">
      <c r="A1720" s="11"/>
      <c r="B1720" s="22" t="s">
        <v>4845</v>
      </c>
      <c r="C1720" s="22"/>
      <c r="D1720" s="22" t="s">
        <v>1461</v>
      </c>
      <c r="E1720" s="31" t="s">
        <v>4746</v>
      </c>
      <c r="F1720" s="12">
        <f>SUMIFS('Inventory Details'!$H:$H,'Inventory Details'!$B:$B,$B1720,'Inventory Details'!$E:$E,$E1720)</f>
        <v>0</v>
      </c>
      <c r="G1720" s="12">
        <f>SUMIFS('PO Details'!$H:$H,'PO Details'!$D:$D,Planning!$B1720,'PO Details'!$L:$L,$E1720)</f>
        <v>70</v>
      </c>
      <c r="H1720" s="12">
        <f>SUMIFS('SO Details'!$G:$G,'SO Details'!$D:$D,Planning!$B1720,'SO Details'!$K:$K,$E1720)</f>
        <v>0</v>
      </c>
      <c r="I1720" s="20">
        <f>IF(COUNTIFS($C:$C,B1720)&gt;1,SUMIFS('Sales Hx'!$Q:$Q,'Sales Hx'!$B:$B,_xlfn.XLOOKUP(B1720,C:C,B:B),'Sales Hx'!$D:$D,Planning!$E1720),SUMIFS('Sales Hx'!$Q:$Q,'Sales Hx'!$B:$B,Planning!$B1720,'Sales Hx'!$D:$D,Planning!$E1720))</f>
        <v>0</v>
      </c>
      <c r="J1720" s="16">
        <f>IF(COUNTIFS($C:$C,B1720)&gt;1,SUMIFS('Sales Hx'!$S:$S,'Sales Hx'!$B:$B,_xlfn.XLOOKUP(B1720,C:C,B:B),'Sales Hx'!$D:$D,E1720),SUMIFS('Sales Hx'!$S:$S,'Sales Hx'!$B:$B,$B1720,'Sales Hx'!$D:$D,$E1720))</f>
        <v>3.2894736842105261E-2</v>
      </c>
      <c r="K1720" s="16">
        <f t="shared" si="146"/>
        <v>0</v>
      </c>
      <c r="L1720" s="12">
        <f>IF(M1720&lt;&gt;"",M1720,IF(COUNTIFS($C:$C,B1720)&gt;1,SUMIFS('Sales Hx'!V:V,'Sales Hx'!$B:$B,_xlfn.XLOOKUP(B1720,C:C,B:B),'Sales Hx'!$D:$D,$E1720),SUMIFS('Sales Hx'!V:V,'Sales Hx'!$B:$B,$B1720,'Sales Hx'!$D:$D,$E1720)))</f>
        <v>0</v>
      </c>
      <c r="M1720" s="12">
        <v>0</v>
      </c>
      <c r="N1720" s="15">
        <f t="shared" si="147"/>
        <v>3.2894736842105261E-2</v>
      </c>
      <c r="O1720" s="21">
        <f t="shared" si="145"/>
        <v>0</v>
      </c>
      <c r="P1720" s="24">
        <v>18.7012</v>
      </c>
      <c r="Q1720" s="18">
        <f t="shared" si="148"/>
        <v>0</v>
      </c>
      <c r="R1720" s="2">
        <v>1</v>
      </c>
      <c r="S1720" s="2">
        <v>90</v>
      </c>
      <c r="T1720" s="2" t="s">
        <v>4647</v>
      </c>
      <c r="U1720" s="28">
        <f>IF(G1720=0,"",_xlfn.MINIFS('PO Details'!$I:$I,'PO Details'!$D:$D,Planning!$B1720,'PO Details'!$L:$L,Planning!$E1720))</f>
        <v>45458</v>
      </c>
      <c r="V1720" s="29" t="s">
        <v>4640</v>
      </c>
      <c r="W1720" t="str">
        <f t="shared" si="149"/>
        <v>Max</v>
      </c>
      <c r="X1720" s="2">
        <v>120</v>
      </c>
    </row>
    <row r="1721" spans="1:24" x14ac:dyDescent="0.25">
      <c r="A1721" s="11"/>
      <c r="B1721" s="22" t="s">
        <v>4717</v>
      </c>
      <c r="C1721" s="22"/>
      <c r="D1721" s="22" t="s">
        <v>194</v>
      </c>
      <c r="E1721" s="31" t="s">
        <v>820</v>
      </c>
      <c r="F1721" s="12">
        <f>SUMIFS('Inventory Details'!$H:$H,'Inventory Details'!$B:$B,$B1721,'Inventory Details'!$E:$E,$E1721)</f>
        <v>0</v>
      </c>
      <c r="G1721" s="12">
        <f>SUMIFS('PO Details'!$H:$H,'PO Details'!$D:$D,Planning!$B1721,'PO Details'!$L:$L,$E1721)</f>
        <v>30</v>
      </c>
      <c r="H1721" s="12">
        <f>SUMIFS('SO Details'!$G:$G,'SO Details'!$D:$D,Planning!$B1721,'SO Details'!$K:$K,$E1721)</f>
        <v>0</v>
      </c>
      <c r="I1721" s="20">
        <f>IF(COUNTIFS($C:$C,B1721)&gt;1,SUMIFS('Sales Hx'!$Q:$Q,'Sales Hx'!$B:$B,_xlfn.XLOOKUP(B1721,C:C,B:B),'Sales Hx'!$D:$D,Planning!$E1721),SUMIFS('Sales Hx'!$Q:$Q,'Sales Hx'!$B:$B,Planning!$B1721,'Sales Hx'!$D:$D,Planning!$E1721))</f>
        <v>0</v>
      </c>
      <c r="J1721" s="16">
        <f>IF(COUNTIFS($C:$C,B1721)&gt;1,SUMIFS('Sales Hx'!$S:$S,'Sales Hx'!$B:$B,_xlfn.XLOOKUP(B1721,C:C,B:B),'Sales Hx'!$D:$D,E1721),SUMIFS('Sales Hx'!$S:$S,'Sales Hx'!$B:$B,$B1721,'Sales Hx'!$D:$D,$E1721))</f>
        <v>3.7280701754385963E-2</v>
      </c>
      <c r="K1721" s="16">
        <f t="shared" si="146"/>
        <v>0</v>
      </c>
      <c r="L1721" s="12">
        <f>IF(M1721&lt;&gt;"",M1721,IF(COUNTIFS($C:$C,B1721)&gt;1,SUMIFS('Sales Hx'!V:V,'Sales Hx'!$B:$B,_xlfn.XLOOKUP(B1721,C:C,B:B),'Sales Hx'!$D:$D,$E1721),SUMIFS('Sales Hx'!V:V,'Sales Hx'!$B:$B,$B1721,'Sales Hx'!$D:$D,$E1721)))</f>
        <v>0</v>
      </c>
      <c r="M1721" s="12">
        <v>0</v>
      </c>
      <c r="N1721" s="15">
        <f t="shared" si="147"/>
        <v>3.7280701754385963E-2</v>
      </c>
      <c r="O1721" s="21">
        <f t="shared" si="145"/>
        <v>0</v>
      </c>
      <c r="P1721" s="24">
        <v>18.7012</v>
      </c>
      <c r="Q1721" s="18">
        <f t="shared" si="148"/>
        <v>0</v>
      </c>
      <c r="R1721" s="2">
        <v>1</v>
      </c>
      <c r="S1721" s="2">
        <v>90</v>
      </c>
      <c r="T1721" s="2" t="s">
        <v>4647</v>
      </c>
      <c r="U1721" s="28">
        <f>IF(G1721=0,"",_xlfn.MINIFS('PO Details'!$I:$I,'PO Details'!$D:$D,Planning!$B1721,'PO Details'!$L:$L,Planning!$E1721))</f>
        <v>45474</v>
      </c>
      <c r="V1721" s="29" t="s">
        <v>4640</v>
      </c>
      <c r="W1721" t="str">
        <f t="shared" si="149"/>
        <v/>
      </c>
      <c r="X1721" s="2">
        <v>120</v>
      </c>
    </row>
    <row r="1722" spans="1:24" x14ac:dyDescent="0.25">
      <c r="A1722" s="11"/>
      <c r="B1722" s="22" t="s">
        <v>4717</v>
      </c>
      <c r="C1722" s="22"/>
      <c r="D1722" s="22" t="s">
        <v>194</v>
      </c>
      <c r="E1722" s="31" t="s">
        <v>113</v>
      </c>
      <c r="F1722" s="12">
        <f>SUMIFS('Inventory Details'!$H:$H,'Inventory Details'!$B:$B,$B1722,'Inventory Details'!$E:$E,$E1722)</f>
        <v>0</v>
      </c>
      <c r="G1722" s="12">
        <f>SUMIFS('PO Details'!$H:$H,'PO Details'!$D:$D,Planning!$B1722,'PO Details'!$L:$L,$E1722)</f>
        <v>90</v>
      </c>
      <c r="H1722" s="12">
        <f>SUMIFS('SO Details'!$G:$G,'SO Details'!$D:$D,Planning!$B1722,'SO Details'!$K:$K,$E1722)</f>
        <v>0</v>
      </c>
      <c r="I1722" s="20">
        <f>IF(COUNTIFS($C:$C,B1722)&gt;1,SUMIFS('Sales Hx'!$Q:$Q,'Sales Hx'!$B:$B,_xlfn.XLOOKUP(B1722,C:C,B:B),'Sales Hx'!$D:$D,Planning!$E1722),SUMIFS('Sales Hx'!$Q:$Q,'Sales Hx'!$B:$B,Planning!$B1722,'Sales Hx'!$D:$D,Planning!$E1722))</f>
        <v>19.599999999999998</v>
      </c>
      <c r="J1722" s="16">
        <f>IF(COUNTIFS($C:$C,B1722)&gt;1,SUMIFS('Sales Hx'!$S:$S,'Sales Hx'!$B:$B,_xlfn.XLOOKUP(B1722,C:C,B:B),'Sales Hx'!$D:$D,E1722),SUMIFS('Sales Hx'!$S:$S,'Sales Hx'!$B:$B,$B1722,'Sales Hx'!$D:$D,$E1722))</f>
        <v>0.1726973684210526</v>
      </c>
      <c r="K1722" s="16">
        <f t="shared" si="146"/>
        <v>4.591836734693878</v>
      </c>
      <c r="L1722" s="12">
        <f>IF(M1722&lt;&gt;"",M1722,IF(COUNTIFS($C:$C,B1722)&gt;1,SUMIFS('Sales Hx'!V:V,'Sales Hx'!$B:$B,_xlfn.XLOOKUP(B1722,C:C,B:B),'Sales Hx'!$D:$D,$E1722),SUMIFS('Sales Hx'!V:V,'Sales Hx'!$B:$B,$B1722,'Sales Hx'!$D:$D,$E1722)))</f>
        <v>0</v>
      </c>
      <c r="M1722" s="12">
        <v>0</v>
      </c>
      <c r="N1722" s="15">
        <f t="shared" si="147"/>
        <v>0.1726973684210526</v>
      </c>
      <c r="O1722" s="21">
        <f t="shared" si="145"/>
        <v>0</v>
      </c>
      <c r="P1722" s="24">
        <v>18.7012</v>
      </c>
      <c r="Q1722" s="18">
        <f t="shared" si="148"/>
        <v>0</v>
      </c>
      <c r="R1722" s="2">
        <v>1</v>
      </c>
      <c r="S1722" s="2">
        <v>90</v>
      </c>
      <c r="T1722" s="2" t="s">
        <v>4647</v>
      </c>
      <c r="U1722" s="28">
        <f>IF(G1722=0,"",_xlfn.MINIFS('PO Details'!$I:$I,'PO Details'!$D:$D,Planning!$B1722,'PO Details'!$L:$L,Planning!$E1722))</f>
        <v>45463</v>
      </c>
      <c r="V1722" s="29" t="s">
        <v>4640</v>
      </c>
      <c r="W1722" t="str">
        <f t="shared" si="149"/>
        <v>Max</v>
      </c>
      <c r="X1722" s="2">
        <v>120</v>
      </c>
    </row>
    <row r="1723" spans="1:24" x14ac:dyDescent="0.25">
      <c r="A1723" s="11"/>
      <c r="B1723" s="22" t="s">
        <v>4717</v>
      </c>
      <c r="C1723" s="22"/>
      <c r="D1723" s="22" t="s">
        <v>194</v>
      </c>
      <c r="E1723" s="31" t="s">
        <v>106</v>
      </c>
      <c r="F1723" s="12">
        <f>SUMIFS('Inventory Details'!$H:$H,'Inventory Details'!$B:$B,$B1723,'Inventory Details'!$E:$E,$E1723)</f>
        <v>0</v>
      </c>
      <c r="G1723" s="12">
        <f>SUMIFS('PO Details'!$H:$H,'PO Details'!$D:$D,Planning!$B1723,'PO Details'!$L:$L,$E1723)</f>
        <v>55</v>
      </c>
      <c r="H1723" s="12">
        <f>SUMIFS('SO Details'!$G:$G,'SO Details'!$D:$D,Planning!$B1723,'SO Details'!$K:$K,$E1723)</f>
        <v>0</v>
      </c>
      <c r="I1723" s="20">
        <f>IF(COUNTIFS($C:$C,B1723)&gt;1,SUMIFS('Sales Hx'!$Q:$Q,'Sales Hx'!$B:$B,_xlfn.XLOOKUP(B1723,C:C,B:B),'Sales Hx'!$D:$D,Planning!$E1723),SUMIFS('Sales Hx'!$Q:$Q,'Sales Hx'!$B:$B,Planning!$B1723,'Sales Hx'!$D:$D,Planning!$E1723))</f>
        <v>0</v>
      </c>
      <c r="J1723" s="16">
        <f>IF(COUNTIFS($C:$C,B1723)&gt;1,SUMIFS('Sales Hx'!$S:$S,'Sales Hx'!$B:$B,_xlfn.XLOOKUP(B1723,C:C,B:B),'Sales Hx'!$D:$D,E1723),SUMIFS('Sales Hx'!$S:$S,'Sales Hx'!$B:$B,$B1723,'Sales Hx'!$D:$D,$E1723))</f>
        <v>0</v>
      </c>
      <c r="K1723" s="16">
        <f t="shared" si="146"/>
        <v>0</v>
      </c>
      <c r="L1723" s="12">
        <f>IF(M1723&lt;&gt;"",M1723,IF(COUNTIFS($C:$C,B1723)&gt;1,SUMIFS('Sales Hx'!V:V,'Sales Hx'!$B:$B,_xlfn.XLOOKUP(B1723,C:C,B:B),'Sales Hx'!$D:$D,$E1723),SUMIFS('Sales Hx'!V:V,'Sales Hx'!$B:$B,$B1723,'Sales Hx'!$D:$D,$E1723)))</f>
        <v>0</v>
      </c>
      <c r="M1723" s="12">
        <v>0</v>
      </c>
      <c r="N1723" s="15">
        <f t="shared" si="147"/>
        <v>0</v>
      </c>
      <c r="O1723" s="21">
        <f t="shared" si="145"/>
        <v>0</v>
      </c>
      <c r="P1723" s="24">
        <v>18.7012</v>
      </c>
      <c r="Q1723" s="18">
        <f t="shared" si="148"/>
        <v>0</v>
      </c>
      <c r="R1723" s="2">
        <v>1</v>
      </c>
      <c r="S1723" s="2">
        <v>90</v>
      </c>
      <c r="T1723" s="2" t="s">
        <v>4647</v>
      </c>
      <c r="U1723" s="28">
        <f>IF(G1723=0,"",_xlfn.MINIFS('PO Details'!$I:$I,'PO Details'!$D:$D,Planning!$B1723,'PO Details'!$L:$L,Planning!$E1723))</f>
        <v>45458</v>
      </c>
      <c r="V1723" s="29" t="s">
        <v>4640</v>
      </c>
      <c r="W1723" t="str">
        <f t="shared" si="149"/>
        <v/>
      </c>
      <c r="X1723" s="2">
        <v>120</v>
      </c>
    </row>
    <row r="1724" spans="1:24" x14ac:dyDescent="0.25">
      <c r="A1724" s="11"/>
      <c r="B1724" s="22" t="s">
        <v>4717</v>
      </c>
      <c r="C1724" s="22"/>
      <c r="D1724" s="22" t="s">
        <v>194</v>
      </c>
      <c r="E1724" s="31" t="s">
        <v>4746</v>
      </c>
      <c r="F1724" s="12">
        <f>SUMIFS('Inventory Details'!$H:$H,'Inventory Details'!$B:$B,$B1724,'Inventory Details'!$E:$E,$E1724)</f>
        <v>0</v>
      </c>
      <c r="G1724" s="12">
        <f>SUMIFS('PO Details'!$H:$H,'PO Details'!$D:$D,Planning!$B1724,'PO Details'!$L:$L,$E1724)</f>
        <v>110</v>
      </c>
      <c r="H1724" s="12">
        <f>SUMIFS('SO Details'!$G:$G,'SO Details'!$D:$D,Planning!$B1724,'SO Details'!$K:$K,$E1724)</f>
        <v>0</v>
      </c>
      <c r="I1724" s="20">
        <f>IF(COUNTIFS($C:$C,B1724)&gt;1,SUMIFS('Sales Hx'!$Q:$Q,'Sales Hx'!$B:$B,_xlfn.XLOOKUP(B1724,C:C,B:B),'Sales Hx'!$D:$D,Planning!$E1724),SUMIFS('Sales Hx'!$Q:$Q,'Sales Hx'!$B:$B,Planning!$B1724,'Sales Hx'!$D:$D,Planning!$E1724))</f>
        <v>85.399999999999991</v>
      </c>
      <c r="J1724" s="16">
        <f>IF(COUNTIFS($C:$C,B1724)&gt;1,SUMIFS('Sales Hx'!$S:$S,'Sales Hx'!$B:$B,_xlfn.XLOOKUP(B1724,C:C,B:B),'Sales Hx'!$D:$D,E1724),SUMIFS('Sales Hx'!$S:$S,'Sales Hx'!$B:$B,$B1724,'Sales Hx'!$D:$D,$E1724))</f>
        <v>0.73325358851674649</v>
      </c>
      <c r="K1724" s="16">
        <f t="shared" si="146"/>
        <v>1.2880562060889931</v>
      </c>
      <c r="L1724" s="12">
        <f>IF(M1724&lt;&gt;"",M1724,IF(COUNTIFS($C:$C,B1724)&gt;1,SUMIFS('Sales Hx'!V:V,'Sales Hx'!$B:$B,_xlfn.XLOOKUP(B1724,C:C,B:B),'Sales Hx'!$D:$D,$E1724),SUMIFS('Sales Hx'!V:V,'Sales Hx'!$B:$B,$B1724,'Sales Hx'!$D:$D,$E1724)))</f>
        <v>0</v>
      </c>
      <c r="M1724" s="12">
        <v>0</v>
      </c>
      <c r="N1724" s="15">
        <f t="shared" si="147"/>
        <v>0.73325358851674649</v>
      </c>
      <c r="O1724" s="21">
        <f t="shared" si="145"/>
        <v>0</v>
      </c>
      <c r="P1724" s="24">
        <v>18.7012</v>
      </c>
      <c r="Q1724" s="18">
        <f t="shared" si="148"/>
        <v>0</v>
      </c>
      <c r="R1724" s="2">
        <v>1</v>
      </c>
      <c r="S1724" s="2">
        <v>90</v>
      </c>
      <c r="T1724" s="2" t="s">
        <v>4647</v>
      </c>
      <c r="U1724" s="28">
        <f>IF(G1724=0,"",_xlfn.MINIFS('PO Details'!$I:$I,'PO Details'!$D:$D,Planning!$B1724,'PO Details'!$L:$L,Planning!$E1724))</f>
        <v>45463</v>
      </c>
      <c r="V1724" s="29" t="s">
        <v>4640</v>
      </c>
      <c r="W1724" t="str">
        <f t="shared" si="149"/>
        <v/>
      </c>
      <c r="X1724" s="2">
        <v>120</v>
      </c>
    </row>
    <row r="1725" spans="1:24" x14ac:dyDescent="0.25">
      <c r="A1725" s="11"/>
      <c r="B1725" s="22" t="s">
        <v>1506</v>
      </c>
      <c r="C1725" s="22"/>
      <c r="D1725" s="22" t="s">
        <v>1507</v>
      </c>
      <c r="E1725" s="31" t="s">
        <v>113</v>
      </c>
      <c r="F1725" s="12">
        <f>SUMIFS('Inventory Details'!$H:$H,'Inventory Details'!$B:$B,$B1725,'Inventory Details'!$E:$E,$E1725)</f>
        <v>4</v>
      </c>
      <c r="G1725" s="12">
        <f>SUMIFS('PO Details'!$H:$H,'PO Details'!$D:$D,Planning!$B1725,'PO Details'!$L:$L,$E1725)</f>
        <v>0</v>
      </c>
      <c r="H1725" s="12">
        <f>SUMIFS('SO Details'!$G:$G,'SO Details'!$D:$D,Planning!$B1725,'SO Details'!$K:$K,$E1725)</f>
        <v>0</v>
      </c>
      <c r="I1725" s="20">
        <f>IF(COUNTIFS($C:$C,B1725)&gt;1,SUMIFS('Sales Hx'!$Q:$Q,'Sales Hx'!$B:$B,_xlfn.XLOOKUP(B1725,C:C,B:B),'Sales Hx'!$D:$D,Planning!$E1725),SUMIFS('Sales Hx'!$Q:$Q,'Sales Hx'!$B:$B,Planning!$B1725,'Sales Hx'!$D:$D,Planning!$E1725))</f>
        <v>0</v>
      </c>
      <c r="J1725" s="16">
        <f>IF(COUNTIFS($C:$C,B1725)&gt;1,SUMIFS('Sales Hx'!$S:$S,'Sales Hx'!$B:$B,_xlfn.XLOOKUP(B1725,C:C,B:B),'Sales Hx'!$D:$D,E1725),SUMIFS('Sales Hx'!$S:$S,'Sales Hx'!$B:$B,$B1725,'Sales Hx'!$D:$D,$E1725))</f>
        <v>0</v>
      </c>
      <c r="K1725" s="16">
        <f t="shared" si="146"/>
        <v>0</v>
      </c>
      <c r="L1725" s="12">
        <f>IF(M1725&lt;&gt;"",M1725,IF(COUNTIFS($C:$C,B1725)&gt;1,SUMIFS('Sales Hx'!V:V,'Sales Hx'!$B:$B,_xlfn.XLOOKUP(B1725,C:C,B:B),'Sales Hx'!$D:$D,$E1725),SUMIFS('Sales Hx'!V:V,'Sales Hx'!$B:$B,$B1725,'Sales Hx'!$D:$D,$E1725)))</f>
        <v>0</v>
      </c>
      <c r="M1725" s="12">
        <v>0</v>
      </c>
      <c r="N1725" s="15">
        <f t="shared" si="147"/>
        <v>0</v>
      </c>
      <c r="O1725" s="21">
        <f t="shared" si="145"/>
        <v>0</v>
      </c>
      <c r="P1725" s="24">
        <v>11.8</v>
      </c>
      <c r="Q1725" s="18">
        <f t="shared" si="148"/>
        <v>0</v>
      </c>
      <c r="R1725" s="2">
        <v>1</v>
      </c>
      <c r="S1725" s="2">
        <v>120</v>
      </c>
      <c r="T1725" s="2" t="s">
        <v>4647</v>
      </c>
      <c r="U1725" s="28" t="str">
        <f>IF(G1725=0,"",_xlfn.MINIFS('PO Details'!$I:$I,'PO Details'!$D:$D,Planning!$B1725,'PO Details'!$L:$L,Planning!$E1725))</f>
        <v/>
      </c>
      <c r="V1725" s="29" t="s">
        <v>4640</v>
      </c>
      <c r="W1725" t="str">
        <f t="shared" si="149"/>
        <v>Max</v>
      </c>
      <c r="X1725" s="2">
        <v>120</v>
      </c>
    </row>
    <row r="1726" spans="1:24" x14ac:dyDescent="0.25">
      <c r="A1726" s="11"/>
      <c r="B1726" s="22" t="s">
        <v>1506</v>
      </c>
      <c r="C1726" s="22"/>
      <c r="D1726" s="22" t="s">
        <v>1507</v>
      </c>
      <c r="E1726" s="31" t="s">
        <v>4746</v>
      </c>
      <c r="F1726" s="12">
        <f>SUMIFS('Inventory Details'!$H:$H,'Inventory Details'!$B:$B,$B1726,'Inventory Details'!$E:$E,$E1726)</f>
        <v>0</v>
      </c>
      <c r="G1726" s="12">
        <f>SUMIFS('PO Details'!$H:$H,'PO Details'!$D:$D,Planning!$B1726,'PO Details'!$L:$L,$E1726)</f>
        <v>0</v>
      </c>
      <c r="H1726" s="12">
        <f>SUMIFS('SO Details'!$G:$G,'SO Details'!$D:$D,Planning!$B1726,'SO Details'!$K:$K,$E1726)</f>
        <v>1</v>
      </c>
      <c r="I1726" s="20">
        <f>IF(COUNTIFS($C:$C,B1726)&gt;1,SUMIFS('Sales Hx'!$Q:$Q,'Sales Hx'!$B:$B,_xlfn.XLOOKUP(B1726,C:C,B:B),'Sales Hx'!$D:$D,Planning!$E1726),SUMIFS('Sales Hx'!$Q:$Q,'Sales Hx'!$B:$B,Planning!$B1726,'Sales Hx'!$D:$D,Planning!$E1726))</f>
        <v>0</v>
      </c>
      <c r="J1726" s="16">
        <f>IF(COUNTIFS($C:$C,B1726)&gt;1,SUMIFS('Sales Hx'!$S:$S,'Sales Hx'!$B:$B,_xlfn.XLOOKUP(B1726,C:C,B:B),'Sales Hx'!$D:$D,E1726),SUMIFS('Sales Hx'!$S:$S,'Sales Hx'!$B:$B,$B1726,'Sales Hx'!$D:$D,$E1726))</f>
        <v>3.2894736842105261E-2</v>
      </c>
      <c r="K1726" s="16">
        <f t="shared" si="146"/>
        <v>0</v>
      </c>
      <c r="L1726" s="12">
        <f>IF(M1726&lt;&gt;"",M1726,IF(COUNTIFS($C:$C,B1726)&gt;1,SUMIFS('Sales Hx'!V:V,'Sales Hx'!$B:$B,_xlfn.XLOOKUP(B1726,C:C,B:B),'Sales Hx'!$D:$D,$E1726),SUMIFS('Sales Hx'!V:V,'Sales Hx'!$B:$B,$B1726,'Sales Hx'!$D:$D,$E1726)))</f>
        <v>0</v>
      </c>
      <c r="M1726" s="12">
        <v>0</v>
      </c>
      <c r="N1726" s="15">
        <f t="shared" si="147"/>
        <v>3.2894736842105261E-2</v>
      </c>
      <c r="O1726" s="21">
        <f t="shared" si="145"/>
        <v>5</v>
      </c>
      <c r="P1726" s="24">
        <v>11.8</v>
      </c>
      <c r="Q1726" s="18">
        <f t="shared" si="148"/>
        <v>59</v>
      </c>
      <c r="R1726" s="2">
        <v>1</v>
      </c>
      <c r="S1726" s="2">
        <v>120</v>
      </c>
      <c r="T1726" s="2" t="s">
        <v>4647</v>
      </c>
      <c r="U1726" s="28" t="str">
        <f>IF(G1726=0,"",_xlfn.MINIFS('PO Details'!$I:$I,'PO Details'!$D:$D,Planning!$B1726,'PO Details'!$L:$L,Planning!$E1726))</f>
        <v/>
      </c>
      <c r="V1726" s="29" t="s">
        <v>4640</v>
      </c>
      <c r="W1726" t="str">
        <f t="shared" si="149"/>
        <v>Max</v>
      </c>
      <c r="X1726" s="2">
        <v>120</v>
      </c>
    </row>
    <row r="1727" spans="1:24" x14ac:dyDescent="0.25">
      <c r="A1727" s="11"/>
      <c r="B1727" s="22" t="s">
        <v>1506</v>
      </c>
      <c r="C1727" s="22"/>
      <c r="D1727" s="22" t="s">
        <v>1507</v>
      </c>
      <c r="E1727" s="31" t="s">
        <v>186</v>
      </c>
      <c r="F1727" s="12">
        <f>SUMIFS('Inventory Details'!$H:$H,'Inventory Details'!$B:$B,$B1727,'Inventory Details'!$E:$E,$E1727)</f>
        <v>60</v>
      </c>
      <c r="G1727" s="12">
        <f>SUMIFS('PO Details'!$H:$H,'PO Details'!$D:$D,Planning!$B1727,'PO Details'!$L:$L,$E1727)</f>
        <v>0</v>
      </c>
      <c r="H1727" s="12">
        <f>SUMIFS('SO Details'!$G:$G,'SO Details'!$D:$D,Planning!$B1727,'SO Details'!$K:$K,$E1727)</f>
        <v>0</v>
      </c>
      <c r="I1727" s="20">
        <f>IF(COUNTIFS($C:$C,B1727)&gt;1,SUMIFS('Sales Hx'!$Q:$Q,'Sales Hx'!$B:$B,_xlfn.XLOOKUP(B1727,C:C,B:B),'Sales Hx'!$D:$D,Planning!$E1727),SUMIFS('Sales Hx'!$Q:$Q,'Sales Hx'!$B:$B,Planning!$B1727,'Sales Hx'!$D:$D,Planning!$E1727))</f>
        <v>0</v>
      </c>
      <c r="J1727" s="16">
        <f>IF(COUNTIFS($C:$C,B1727)&gt;1,SUMIFS('Sales Hx'!$S:$S,'Sales Hx'!$B:$B,_xlfn.XLOOKUP(B1727,C:C,B:B),'Sales Hx'!$D:$D,E1727),SUMIFS('Sales Hx'!$S:$S,'Sales Hx'!$B:$B,$B1727,'Sales Hx'!$D:$D,$E1727))</f>
        <v>0</v>
      </c>
      <c r="K1727" s="16">
        <f t="shared" si="146"/>
        <v>0</v>
      </c>
      <c r="L1727" s="12">
        <f>IF(M1727&lt;&gt;"",M1727,IF(COUNTIFS($C:$C,B1727)&gt;1,SUMIFS('Sales Hx'!V:V,'Sales Hx'!$B:$B,_xlfn.XLOOKUP(B1727,C:C,B:B),'Sales Hx'!$D:$D,$E1727),SUMIFS('Sales Hx'!V:V,'Sales Hx'!$B:$B,$B1727,'Sales Hx'!$D:$D,$E1727)))</f>
        <v>0</v>
      </c>
      <c r="M1727" s="12">
        <v>0</v>
      </c>
      <c r="N1727" s="15">
        <f t="shared" si="147"/>
        <v>0</v>
      </c>
      <c r="O1727" s="21">
        <f t="shared" si="145"/>
        <v>0</v>
      </c>
      <c r="P1727" s="24">
        <v>11.8</v>
      </c>
      <c r="Q1727" s="18">
        <f t="shared" si="148"/>
        <v>0</v>
      </c>
      <c r="R1727" s="2">
        <v>1</v>
      </c>
      <c r="S1727" s="2">
        <v>120</v>
      </c>
      <c r="T1727" s="2" t="s">
        <v>4647</v>
      </c>
      <c r="U1727" s="28" t="str">
        <f>IF(G1727=0,"",_xlfn.MINIFS('PO Details'!$I:$I,'PO Details'!$D:$D,Planning!$B1727,'PO Details'!$L:$L,Planning!$E1727))</f>
        <v/>
      </c>
      <c r="V1727" s="29" t="s">
        <v>4640</v>
      </c>
      <c r="W1727" t="str">
        <f t="shared" si="149"/>
        <v>Max</v>
      </c>
      <c r="X1727" s="2">
        <v>120</v>
      </c>
    </row>
    <row r="1728" spans="1:24" x14ac:dyDescent="0.25">
      <c r="A1728" s="11"/>
      <c r="B1728" s="22" t="s">
        <v>1506</v>
      </c>
      <c r="C1728" s="22"/>
      <c r="D1728" s="22" t="s">
        <v>1507</v>
      </c>
      <c r="E1728" s="31" t="s">
        <v>109</v>
      </c>
      <c r="F1728" s="12">
        <f>SUMIFS('Inventory Details'!$H:$H,'Inventory Details'!$B:$B,$B1728,'Inventory Details'!$E:$E,$E1728)</f>
        <v>2</v>
      </c>
      <c r="G1728" s="12">
        <f>SUMIFS('PO Details'!$H:$H,'PO Details'!$D:$D,Planning!$B1728,'PO Details'!$L:$L,$E1728)</f>
        <v>0</v>
      </c>
      <c r="H1728" s="12">
        <f>SUMIFS('SO Details'!$G:$G,'SO Details'!$D:$D,Planning!$B1728,'SO Details'!$K:$K,$E1728)</f>
        <v>0</v>
      </c>
      <c r="I1728" s="20">
        <f>IF(COUNTIFS($C:$C,B1728)&gt;1,SUMIFS('Sales Hx'!$Q:$Q,'Sales Hx'!$B:$B,_xlfn.XLOOKUP(B1728,C:C,B:B),'Sales Hx'!$D:$D,Planning!$E1728),SUMIFS('Sales Hx'!$Q:$Q,'Sales Hx'!$B:$B,Planning!$B1728,'Sales Hx'!$D:$D,Planning!$E1728))</f>
        <v>0</v>
      </c>
      <c r="J1728" s="16">
        <f>IF(COUNTIFS($C:$C,B1728)&gt;1,SUMIFS('Sales Hx'!$S:$S,'Sales Hx'!$B:$B,_xlfn.XLOOKUP(B1728,C:C,B:B),'Sales Hx'!$D:$D,E1728),SUMIFS('Sales Hx'!$S:$S,'Sales Hx'!$B:$B,$B1728,'Sales Hx'!$D:$D,$E1728))</f>
        <v>0</v>
      </c>
      <c r="K1728" s="16">
        <f t="shared" si="146"/>
        <v>0</v>
      </c>
      <c r="L1728" s="12">
        <f>IF(M1728&lt;&gt;"",M1728,IF(COUNTIFS($C:$C,B1728)&gt;1,SUMIFS('Sales Hx'!V:V,'Sales Hx'!$B:$B,_xlfn.XLOOKUP(B1728,C:C,B:B),'Sales Hx'!$D:$D,$E1728),SUMIFS('Sales Hx'!V:V,'Sales Hx'!$B:$B,$B1728,'Sales Hx'!$D:$D,$E1728)))</f>
        <v>0</v>
      </c>
      <c r="M1728" s="12">
        <v>0</v>
      </c>
      <c r="N1728" s="15">
        <f t="shared" si="147"/>
        <v>0</v>
      </c>
      <c r="O1728" s="21">
        <f t="shared" si="145"/>
        <v>0</v>
      </c>
      <c r="P1728" s="24">
        <v>11.8</v>
      </c>
      <c r="Q1728" s="18">
        <f t="shared" si="148"/>
        <v>0</v>
      </c>
      <c r="R1728" s="2">
        <v>1</v>
      </c>
      <c r="S1728" s="2">
        <v>120</v>
      </c>
      <c r="T1728" s="2" t="s">
        <v>4647</v>
      </c>
      <c r="U1728" s="28" t="str">
        <f>IF(G1728=0,"",_xlfn.MINIFS('PO Details'!$I:$I,'PO Details'!$D:$D,Planning!$B1728,'PO Details'!$L:$L,Planning!$E1728))</f>
        <v/>
      </c>
      <c r="V1728" s="29" t="s">
        <v>4640</v>
      </c>
      <c r="W1728" t="str">
        <f t="shared" si="149"/>
        <v>Max</v>
      </c>
      <c r="X1728" s="2">
        <v>120</v>
      </c>
    </row>
    <row r="1729" spans="1:24" x14ac:dyDescent="0.25">
      <c r="A1729" s="11"/>
      <c r="B1729" s="22" t="s">
        <v>1506</v>
      </c>
      <c r="C1729" s="22"/>
      <c r="D1729" s="22" t="s">
        <v>1507</v>
      </c>
      <c r="E1729" s="31" t="s">
        <v>106</v>
      </c>
      <c r="F1729" s="12">
        <f>SUMIFS('Inventory Details'!$H:$H,'Inventory Details'!$B:$B,$B1729,'Inventory Details'!$E:$E,$E1729)</f>
        <v>3</v>
      </c>
      <c r="G1729" s="12">
        <f>SUMIFS('PO Details'!$H:$H,'PO Details'!$D:$D,Planning!$B1729,'PO Details'!$L:$L,$E1729)</f>
        <v>0</v>
      </c>
      <c r="H1729" s="12">
        <f>SUMIFS('SO Details'!$G:$G,'SO Details'!$D:$D,Planning!$B1729,'SO Details'!$K:$K,$E1729)</f>
        <v>0</v>
      </c>
      <c r="I1729" s="20">
        <f>IF(COUNTIFS($C:$C,B1729)&gt;1,SUMIFS('Sales Hx'!$Q:$Q,'Sales Hx'!$B:$B,_xlfn.XLOOKUP(B1729,C:C,B:B),'Sales Hx'!$D:$D,Planning!$E1729),SUMIFS('Sales Hx'!$Q:$Q,'Sales Hx'!$B:$B,Planning!$B1729,'Sales Hx'!$D:$D,Planning!$E1729))</f>
        <v>0</v>
      </c>
      <c r="J1729" s="16">
        <f>IF(COUNTIFS($C:$C,B1729)&gt;1,SUMIFS('Sales Hx'!$S:$S,'Sales Hx'!$B:$B,_xlfn.XLOOKUP(B1729,C:C,B:B),'Sales Hx'!$D:$D,E1729),SUMIFS('Sales Hx'!$S:$S,'Sales Hx'!$B:$B,$B1729,'Sales Hx'!$D:$D,$E1729))</f>
        <v>3.2894736842105261E-2</v>
      </c>
      <c r="K1729" s="16">
        <f t="shared" si="146"/>
        <v>0</v>
      </c>
      <c r="L1729" s="12">
        <f>IF(M1729&lt;&gt;"",M1729,IF(COUNTIFS($C:$C,B1729)&gt;1,SUMIFS('Sales Hx'!V:V,'Sales Hx'!$B:$B,_xlfn.XLOOKUP(B1729,C:C,B:B),'Sales Hx'!$D:$D,$E1729),SUMIFS('Sales Hx'!V:V,'Sales Hx'!$B:$B,$B1729,'Sales Hx'!$D:$D,$E1729)))</f>
        <v>0</v>
      </c>
      <c r="M1729" s="12">
        <v>0</v>
      </c>
      <c r="N1729" s="15">
        <f t="shared" si="147"/>
        <v>3.2894736842105261E-2</v>
      </c>
      <c r="O1729" s="21">
        <f t="shared" si="145"/>
        <v>0</v>
      </c>
      <c r="P1729" s="24">
        <v>11.8</v>
      </c>
      <c r="Q1729" s="18">
        <f t="shared" si="148"/>
        <v>0</v>
      </c>
      <c r="R1729" s="2">
        <v>1</v>
      </c>
      <c r="S1729" s="2">
        <v>120</v>
      </c>
      <c r="T1729" s="2" t="s">
        <v>4647</v>
      </c>
      <c r="U1729" s="28" t="str">
        <f>IF(G1729=0,"",_xlfn.MINIFS('PO Details'!$I:$I,'PO Details'!$D:$D,Planning!$B1729,'PO Details'!$L:$L,Planning!$E1729))</f>
        <v/>
      </c>
      <c r="V1729" s="29" t="s">
        <v>4640</v>
      </c>
      <c r="W1729" t="str">
        <f t="shared" si="149"/>
        <v>Max</v>
      </c>
      <c r="X1729" s="2">
        <v>120</v>
      </c>
    </row>
    <row r="1730" spans="1:24" x14ac:dyDescent="0.25">
      <c r="A1730" s="11"/>
      <c r="B1730" s="22" t="s">
        <v>1508</v>
      </c>
      <c r="C1730" s="22"/>
      <c r="D1730" s="22" t="s">
        <v>1509</v>
      </c>
      <c r="E1730" s="31" t="s">
        <v>4746</v>
      </c>
      <c r="F1730" s="12">
        <f>SUMIFS('Inventory Details'!$H:$H,'Inventory Details'!$B:$B,$B1730,'Inventory Details'!$E:$E,$E1730)</f>
        <v>0</v>
      </c>
      <c r="G1730" s="12">
        <f>SUMIFS('PO Details'!$H:$H,'PO Details'!$D:$D,Planning!$B1730,'PO Details'!$L:$L,$E1730)</f>
        <v>0</v>
      </c>
      <c r="H1730" s="12">
        <f>SUMIFS('SO Details'!$G:$G,'SO Details'!$D:$D,Planning!$B1730,'SO Details'!$K:$K,$E1730)</f>
        <v>0</v>
      </c>
      <c r="I1730" s="20">
        <f>IF(COUNTIFS($C:$C,B1730)&gt;1,SUMIFS('Sales Hx'!$Q:$Q,'Sales Hx'!$B:$B,_xlfn.XLOOKUP(B1730,C:C,B:B),'Sales Hx'!$D:$D,Planning!$E1730),SUMIFS('Sales Hx'!$Q:$Q,'Sales Hx'!$B:$B,Planning!$B1730,'Sales Hx'!$D:$D,Planning!$E1730))</f>
        <v>2.8</v>
      </c>
      <c r="J1730" s="16">
        <f>IF(COUNTIFS($C:$C,B1730)&gt;1,SUMIFS('Sales Hx'!$S:$S,'Sales Hx'!$B:$B,_xlfn.XLOOKUP(B1730,C:C,B:B),'Sales Hx'!$D:$D,E1730),SUMIFS('Sales Hx'!$S:$S,'Sales Hx'!$B:$B,$B1730,'Sales Hx'!$D:$D,$E1730))</f>
        <v>9.2105263157894732E-2</v>
      </c>
      <c r="K1730" s="16">
        <f t="shared" si="146"/>
        <v>0</v>
      </c>
      <c r="L1730" s="12">
        <f>IF(M1730&lt;&gt;"",M1730,IF(COUNTIFS($C:$C,B1730)&gt;1,SUMIFS('Sales Hx'!V:V,'Sales Hx'!$B:$B,_xlfn.XLOOKUP(B1730,C:C,B:B),'Sales Hx'!$D:$D,$E1730),SUMIFS('Sales Hx'!V:V,'Sales Hx'!$B:$B,$B1730,'Sales Hx'!$D:$D,$E1730)))</f>
        <v>0</v>
      </c>
      <c r="M1730" s="12">
        <v>0</v>
      </c>
      <c r="N1730" s="15">
        <f t="shared" si="147"/>
        <v>9.2105263157894732E-2</v>
      </c>
      <c r="O1730" s="21">
        <f t="shared" ref="O1730:O1793" si="150">MROUND(ROUND(IFERROR(IF(C1730&lt;&gt;"",0,IF(T1730="DC'd",0,IF(AND(J1730=0,F1730+G1730&lt;H1730),H1730-F1730+G1730,IF(F1730+G1730&lt;N1730,N1730+MAX((IF(J1730*R1730&gt;F1730,F1730,J1730*R1730))+J1730*S1730-F1730-G1730+H1730,0))))),0),0),1)</f>
        <v>11</v>
      </c>
      <c r="P1730" s="24">
        <v>11.8</v>
      </c>
      <c r="Q1730" s="18">
        <f t="shared" si="148"/>
        <v>129.80000000000001</v>
      </c>
      <c r="R1730" s="2">
        <v>1</v>
      </c>
      <c r="S1730" s="2">
        <v>120</v>
      </c>
      <c r="T1730" s="2" t="s">
        <v>4647</v>
      </c>
      <c r="U1730" s="28" t="str">
        <f>IF(G1730=0,"",_xlfn.MINIFS('PO Details'!$I:$I,'PO Details'!$D:$D,Planning!$B1730,'PO Details'!$L:$L,Planning!$E1730))</f>
        <v/>
      </c>
      <c r="V1730" s="29" t="s">
        <v>4640</v>
      </c>
      <c r="W1730" t="str">
        <f t="shared" si="149"/>
        <v/>
      </c>
      <c r="X1730" s="2">
        <v>120</v>
      </c>
    </row>
    <row r="1731" spans="1:24" x14ac:dyDescent="0.25">
      <c r="A1731" s="11"/>
      <c r="B1731" s="22" t="s">
        <v>1508</v>
      </c>
      <c r="C1731" s="22"/>
      <c r="D1731" s="22" t="s">
        <v>1509</v>
      </c>
      <c r="E1731" s="31" t="s">
        <v>113</v>
      </c>
      <c r="F1731" s="12">
        <f>SUMIFS('Inventory Details'!$H:$H,'Inventory Details'!$B:$B,$B1731,'Inventory Details'!$E:$E,$E1731)</f>
        <v>5</v>
      </c>
      <c r="G1731" s="12">
        <f>SUMIFS('PO Details'!$H:$H,'PO Details'!$D:$D,Planning!$B1731,'PO Details'!$L:$L,$E1731)</f>
        <v>0</v>
      </c>
      <c r="H1731" s="12">
        <f>SUMIFS('SO Details'!$G:$G,'SO Details'!$D:$D,Planning!$B1731,'SO Details'!$K:$K,$E1731)</f>
        <v>0</v>
      </c>
      <c r="I1731" s="20">
        <f>IF(COUNTIFS($C:$C,B1731)&gt;1,SUMIFS('Sales Hx'!$Q:$Q,'Sales Hx'!$B:$B,_xlfn.XLOOKUP(B1731,C:C,B:B),'Sales Hx'!$D:$D,Planning!$E1731),SUMIFS('Sales Hx'!$Q:$Q,'Sales Hx'!$B:$B,Planning!$B1731,'Sales Hx'!$D:$D,Planning!$E1731))</f>
        <v>1.4</v>
      </c>
      <c r="J1731" s="16">
        <f>IF(COUNTIFS($C:$C,B1731)&gt;1,SUMIFS('Sales Hx'!$S:$S,'Sales Hx'!$B:$B,_xlfn.XLOOKUP(B1731,C:C,B:B),'Sales Hx'!$D:$D,E1731),SUMIFS('Sales Hx'!$S:$S,'Sales Hx'!$B:$B,$B1731,'Sales Hx'!$D:$D,$E1731))</f>
        <v>3.9473684210526314E-2</v>
      </c>
      <c r="K1731" s="16">
        <f t="shared" ref="K1731:K1794" si="151">IFERROR((F1731+G1731)/I1731,0)</f>
        <v>3.5714285714285716</v>
      </c>
      <c r="L1731" s="12">
        <f>IF(M1731&lt;&gt;"",M1731,IF(COUNTIFS($C:$C,B1731)&gt;1,SUMIFS('Sales Hx'!V:V,'Sales Hx'!$B:$B,_xlfn.XLOOKUP(B1731,C:C,B:B),'Sales Hx'!$D:$D,$E1731),SUMIFS('Sales Hx'!V:V,'Sales Hx'!$B:$B,$B1731,'Sales Hx'!$D:$D,$E1731)))</f>
        <v>0</v>
      </c>
      <c r="M1731" s="12">
        <v>0</v>
      </c>
      <c r="N1731" s="15">
        <f t="shared" si="147"/>
        <v>3.9473684210526314E-2</v>
      </c>
      <c r="O1731" s="21">
        <f t="shared" si="150"/>
        <v>0</v>
      </c>
      <c r="P1731" s="24">
        <v>11.8</v>
      </c>
      <c r="Q1731" s="18">
        <f t="shared" si="148"/>
        <v>0</v>
      </c>
      <c r="R1731" s="2">
        <v>1</v>
      </c>
      <c r="S1731" s="2">
        <v>120</v>
      </c>
      <c r="T1731" s="2" t="s">
        <v>4647</v>
      </c>
      <c r="U1731" s="28" t="str">
        <f>IF(G1731=0,"",_xlfn.MINIFS('PO Details'!$I:$I,'PO Details'!$D:$D,Planning!$B1731,'PO Details'!$L:$L,Planning!$E1731))</f>
        <v/>
      </c>
      <c r="V1731" s="29" t="s">
        <v>4640</v>
      </c>
      <c r="W1731" t="str">
        <f t="shared" si="149"/>
        <v>Max</v>
      </c>
      <c r="X1731" s="2">
        <v>120</v>
      </c>
    </row>
    <row r="1732" spans="1:24" x14ac:dyDescent="0.25">
      <c r="A1732" s="11"/>
      <c r="B1732" s="22" t="s">
        <v>1508</v>
      </c>
      <c r="C1732" s="22"/>
      <c r="D1732" s="22" t="s">
        <v>1509</v>
      </c>
      <c r="E1732" s="31" t="s">
        <v>186</v>
      </c>
      <c r="F1732" s="12">
        <f>SUMIFS('Inventory Details'!$H:$H,'Inventory Details'!$B:$B,$B1732,'Inventory Details'!$E:$E,$E1732)</f>
        <v>87</v>
      </c>
      <c r="G1732" s="12">
        <f>SUMIFS('PO Details'!$H:$H,'PO Details'!$D:$D,Planning!$B1732,'PO Details'!$L:$L,$E1732)</f>
        <v>0</v>
      </c>
      <c r="H1732" s="12">
        <f>SUMIFS('SO Details'!$G:$G,'SO Details'!$D:$D,Planning!$B1732,'SO Details'!$K:$K,$E1732)</f>
        <v>0</v>
      </c>
      <c r="I1732" s="20">
        <f>IF(COUNTIFS($C:$C,B1732)&gt;1,SUMIFS('Sales Hx'!$Q:$Q,'Sales Hx'!$B:$B,_xlfn.XLOOKUP(B1732,C:C,B:B),'Sales Hx'!$D:$D,Planning!$E1732),SUMIFS('Sales Hx'!$Q:$Q,'Sales Hx'!$B:$B,Planning!$B1732,'Sales Hx'!$D:$D,Planning!$E1732))</f>
        <v>0</v>
      </c>
      <c r="J1732" s="16">
        <f>IF(COUNTIFS($C:$C,B1732)&gt;1,SUMIFS('Sales Hx'!$S:$S,'Sales Hx'!$B:$B,_xlfn.XLOOKUP(B1732,C:C,B:B),'Sales Hx'!$D:$D,E1732),SUMIFS('Sales Hx'!$S:$S,'Sales Hx'!$B:$B,$B1732,'Sales Hx'!$D:$D,$E1732))</f>
        <v>0</v>
      </c>
      <c r="K1732" s="16">
        <f t="shared" si="151"/>
        <v>0</v>
      </c>
      <c r="L1732" s="12">
        <f>IF(M1732&lt;&gt;"",M1732,IF(COUNTIFS($C:$C,B1732)&gt;1,SUMIFS('Sales Hx'!V:V,'Sales Hx'!$B:$B,_xlfn.XLOOKUP(B1732,C:C,B:B),'Sales Hx'!$D:$D,$E1732),SUMIFS('Sales Hx'!V:V,'Sales Hx'!$B:$B,$B1732,'Sales Hx'!$D:$D,$E1732)))</f>
        <v>0</v>
      </c>
      <c r="M1732" s="12">
        <v>0</v>
      </c>
      <c r="N1732" s="15">
        <f t="shared" si="147"/>
        <v>0</v>
      </c>
      <c r="O1732" s="21">
        <f t="shared" si="150"/>
        <v>0</v>
      </c>
      <c r="P1732" s="24">
        <v>11.8</v>
      </c>
      <c r="Q1732" s="18">
        <f t="shared" si="148"/>
        <v>0</v>
      </c>
      <c r="R1732" s="2">
        <v>1</v>
      </c>
      <c r="S1732" s="2">
        <v>120</v>
      </c>
      <c r="T1732" s="2" t="s">
        <v>4647</v>
      </c>
      <c r="U1732" s="28" t="str">
        <f>IF(G1732=0,"",_xlfn.MINIFS('PO Details'!$I:$I,'PO Details'!$D:$D,Planning!$B1732,'PO Details'!$L:$L,Planning!$E1732))</f>
        <v/>
      </c>
      <c r="V1732" s="29" t="s">
        <v>4640</v>
      </c>
      <c r="W1732" t="str">
        <f t="shared" si="149"/>
        <v/>
      </c>
      <c r="X1732" s="2">
        <v>120</v>
      </c>
    </row>
    <row r="1733" spans="1:24" x14ac:dyDescent="0.25">
      <c r="A1733" s="11"/>
      <c r="B1733" s="22" t="s">
        <v>1508</v>
      </c>
      <c r="C1733" s="22"/>
      <c r="D1733" s="22" t="s">
        <v>1509</v>
      </c>
      <c r="E1733" s="31" t="s">
        <v>106</v>
      </c>
      <c r="F1733" s="12">
        <f>SUMIFS('Inventory Details'!$H:$H,'Inventory Details'!$B:$B,$B1733,'Inventory Details'!$E:$E,$E1733)</f>
        <v>0</v>
      </c>
      <c r="G1733" s="12">
        <f>SUMIFS('PO Details'!$H:$H,'PO Details'!$D:$D,Planning!$B1733,'PO Details'!$L:$L,$E1733)</f>
        <v>0</v>
      </c>
      <c r="H1733" s="12">
        <f>SUMIFS('SO Details'!$G:$G,'SO Details'!$D:$D,Planning!$B1733,'SO Details'!$K:$K,$E1733)</f>
        <v>0</v>
      </c>
      <c r="I1733" s="20">
        <f>IF(COUNTIFS($C:$C,B1733)&gt;1,SUMIFS('Sales Hx'!$Q:$Q,'Sales Hx'!$B:$B,_xlfn.XLOOKUP(B1733,C:C,B:B),'Sales Hx'!$D:$D,Planning!$E1733),SUMIFS('Sales Hx'!$Q:$Q,'Sales Hx'!$B:$B,Planning!$B1733,'Sales Hx'!$D:$D,Planning!$E1733))</f>
        <v>0</v>
      </c>
      <c r="J1733" s="16">
        <f>IF(COUNTIFS($C:$C,B1733)&gt;1,SUMIFS('Sales Hx'!$S:$S,'Sales Hx'!$B:$B,_xlfn.XLOOKUP(B1733,C:C,B:B),'Sales Hx'!$D:$D,E1733),SUMIFS('Sales Hx'!$S:$S,'Sales Hx'!$B:$B,$B1733,'Sales Hx'!$D:$D,$E1733))</f>
        <v>3.9473684210526314E-2</v>
      </c>
      <c r="K1733" s="16">
        <f t="shared" si="151"/>
        <v>0</v>
      </c>
      <c r="L1733" s="12">
        <f>IF(M1733&lt;&gt;"",M1733,IF(COUNTIFS($C:$C,B1733)&gt;1,SUMIFS('Sales Hx'!V:V,'Sales Hx'!$B:$B,_xlfn.XLOOKUP(B1733,C:C,B:B),'Sales Hx'!$D:$D,$E1733),SUMIFS('Sales Hx'!V:V,'Sales Hx'!$B:$B,$B1733,'Sales Hx'!$D:$D,$E1733)))</f>
        <v>0</v>
      </c>
      <c r="M1733" s="12">
        <v>0</v>
      </c>
      <c r="N1733" s="15">
        <f t="shared" si="147"/>
        <v>3.9473684210526314E-2</v>
      </c>
      <c r="O1733" s="21">
        <f t="shared" si="150"/>
        <v>5</v>
      </c>
      <c r="P1733" s="24">
        <v>11.8</v>
      </c>
      <c r="Q1733" s="18">
        <f t="shared" si="148"/>
        <v>59</v>
      </c>
      <c r="R1733" s="2">
        <v>1</v>
      </c>
      <c r="S1733" s="2">
        <v>120</v>
      </c>
      <c r="T1733" s="2" t="s">
        <v>4647</v>
      </c>
      <c r="U1733" s="28" t="str">
        <f>IF(G1733=0,"",_xlfn.MINIFS('PO Details'!$I:$I,'PO Details'!$D:$D,Planning!$B1733,'PO Details'!$L:$L,Planning!$E1733))</f>
        <v/>
      </c>
      <c r="V1733" s="29" t="s">
        <v>4640</v>
      </c>
      <c r="W1733" t="str">
        <f t="shared" si="149"/>
        <v/>
      </c>
      <c r="X1733" s="2">
        <v>120</v>
      </c>
    </row>
    <row r="1734" spans="1:24" x14ac:dyDescent="0.25">
      <c r="A1734" s="11"/>
      <c r="B1734" s="22" t="s">
        <v>1508</v>
      </c>
      <c r="C1734" s="22"/>
      <c r="D1734" s="22" t="s">
        <v>1509</v>
      </c>
      <c r="E1734" s="31" t="s">
        <v>109</v>
      </c>
      <c r="F1734" s="12">
        <f>SUMIFS('Inventory Details'!$H:$H,'Inventory Details'!$B:$B,$B1734,'Inventory Details'!$E:$E,$E1734)</f>
        <v>0</v>
      </c>
      <c r="G1734" s="12">
        <f>SUMIFS('PO Details'!$H:$H,'PO Details'!$D:$D,Planning!$B1734,'PO Details'!$L:$L,$E1734)</f>
        <v>0</v>
      </c>
      <c r="H1734" s="12">
        <f>SUMIFS('SO Details'!$G:$G,'SO Details'!$D:$D,Planning!$B1734,'SO Details'!$K:$K,$E1734)</f>
        <v>0</v>
      </c>
      <c r="I1734" s="20">
        <f>IF(COUNTIFS($C:$C,B1734)&gt;1,SUMIFS('Sales Hx'!$Q:$Q,'Sales Hx'!$B:$B,_xlfn.XLOOKUP(B1734,C:C,B:B),'Sales Hx'!$D:$D,Planning!$E1734),SUMIFS('Sales Hx'!$Q:$Q,'Sales Hx'!$B:$B,Planning!$B1734,'Sales Hx'!$D:$D,Planning!$E1734))</f>
        <v>0</v>
      </c>
      <c r="J1734" s="16">
        <f>IF(COUNTIFS($C:$C,B1734)&gt;1,SUMIFS('Sales Hx'!$S:$S,'Sales Hx'!$B:$B,_xlfn.XLOOKUP(B1734,C:C,B:B),'Sales Hx'!$D:$D,E1734),SUMIFS('Sales Hx'!$S:$S,'Sales Hx'!$B:$B,$B1734,'Sales Hx'!$D:$D,$E1734))</f>
        <v>3.2894736842105261E-2</v>
      </c>
      <c r="K1734" s="16">
        <f t="shared" si="151"/>
        <v>0</v>
      </c>
      <c r="L1734" s="12">
        <f>IF(M1734&lt;&gt;"",M1734,IF(COUNTIFS($C:$C,B1734)&gt;1,SUMIFS('Sales Hx'!V:V,'Sales Hx'!$B:$B,_xlfn.XLOOKUP(B1734,C:C,B:B),'Sales Hx'!$D:$D,$E1734),SUMIFS('Sales Hx'!V:V,'Sales Hx'!$B:$B,$B1734,'Sales Hx'!$D:$D,$E1734)))</f>
        <v>0</v>
      </c>
      <c r="M1734" s="12">
        <v>0</v>
      </c>
      <c r="N1734" s="15">
        <f t="shared" si="147"/>
        <v>3.2894736842105261E-2</v>
      </c>
      <c r="O1734" s="21">
        <f t="shared" si="150"/>
        <v>4</v>
      </c>
      <c r="P1734" s="24">
        <v>11.8</v>
      </c>
      <c r="Q1734" s="18">
        <f t="shared" si="148"/>
        <v>47.2</v>
      </c>
      <c r="R1734" s="2">
        <v>1</v>
      </c>
      <c r="S1734" s="2">
        <v>120</v>
      </c>
      <c r="T1734" s="2" t="s">
        <v>4647</v>
      </c>
      <c r="U1734" s="28" t="str">
        <f>IF(G1734=0,"",_xlfn.MINIFS('PO Details'!$I:$I,'PO Details'!$D:$D,Planning!$B1734,'PO Details'!$L:$L,Planning!$E1734))</f>
        <v/>
      </c>
      <c r="V1734" s="29" t="s">
        <v>4640</v>
      </c>
      <c r="W1734" t="str">
        <f t="shared" si="149"/>
        <v/>
      </c>
      <c r="X1734" s="2">
        <v>120</v>
      </c>
    </row>
    <row r="1735" spans="1:24" x14ac:dyDescent="0.25">
      <c r="A1735" s="11"/>
      <c r="B1735" s="22" t="s">
        <v>1510</v>
      </c>
      <c r="C1735" s="22"/>
      <c r="D1735" s="22" t="s">
        <v>1511</v>
      </c>
      <c r="E1735" s="31" t="s">
        <v>4746</v>
      </c>
      <c r="F1735" s="12">
        <f>SUMIFS('Inventory Details'!$H:$H,'Inventory Details'!$B:$B,$B1735,'Inventory Details'!$E:$E,$E1735)</f>
        <v>1</v>
      </c>
      <c r="G1735" s="12">
        <f>SUMIFS('PO Details'!$H:$H,'PO Details'!$D:$D,Planning!$B1735,'PO Details'!$L:$L,$E1735)</f>
        <v>0</v>
      </c>
      <c r="H1735" s="12">
        <f>SUMIFS('SO Details'!$G:$G,'SO Details'!$D:$D,Planning!$B1735,'SO Details'!$K:$K,$E1735)</f>
        <v>0</v>
      </c>
      <c r="I1735" s="20">
        <f>IF(COUNTIFS($C:$C,B1735)&gt;1,SUMIFS('Sales Hx'!$Q:$Q,'Sales Hx'!$B:$B,_xlfn.XLOOKUP(B1735,C:C,B:B),'Sales Hx'!$D:$D,Planning!$E1735),SUMIFS('Sales Hx'!$Q:$Q,'Sales Hx'!$B:$B,Planning!$B1735,'Sales Hx'!$D:$D,Planning!$E1735))</f>
        <v>1.4</v>
      </c>
      <c r="J1735" s="16">
        <f>IF(COUNTIFS($C:$C,B1735)&gt;1,SUMIFS('Sales Hx'!$S:$S,'Sales Hx'!$B:$B,_xlfn.XLOOKUP(B1735,C:C,B:B),'Sales Hx'!$D:$D,E1735),SUMIFS('Sales Hx'!$S:$S,'Sales Hx'!$B:$B,$B1735,'Sales Hx'!$D:$D,$E1735))</f>
        <v>5.921052631578947E-2</v>
      </c>
      <c r="K1735" s="16">
        <f t="shared" si="151"/>
        <v>0.7142857142857143</v>
      </c>
      <c r="L1735" s="12">
        <f>IF(M1735&lt;&gt;"",M1735,IF(COUNTIFS($C:$C,B1735)&gt;1,SUMIFS('Sales Hx'!V:V,'Sales Hx'!$B:$B,_xlfn.XLOOKUP(B1735,C:C,B:B),'Sales Hx'!$D:$D,$E1735),SUMIFS('Sales Hx'!V:V,'Sales Hx'!$B:$B,$B1735,'Sales Hx'!$D:$D,$E1735)))</f>
        <v>0</v>
      </c>
      <c r="M1735" s="12">
        <v>0</v>
      </c>
      <c r="N1735" s="15">
        <f t="shared" si="147"/>
        <v>5.921052631578947E-2</v>
      </c>
      <c r="O1735" s="21">
        <f t="shared" si="150"/>
        <v>0</v>
      </c>
      <c r="P1735" s="24">
        <v>11.8</v>
      </c>
      <c r="Q1735" s="18">
        <f t="shared" si="148"/>
        <v>0</v>
      </c>
      <c r="R1735" s="2">
        <v>1</v>
      </c>
      <c r="S1735" s="2">
        <v>120</v>
      </c>
      <c r="T1735" s="2" t="s">
        <v>4647</v>
      </c>
      <c r="U1735" s="28" t="str">
        <f>IF(G1735=0,"",_xlfn.MINIFS('PO Details'!$I:$I,'PO Details'!$D:$D,Planning!$B1735,'PO Details'!$L:$L,Planning!$E1735))</f>
        <v/>
      </c>
      <c r="V1735" s="29" t="s">
        <v>4640</v>
      </c>
      <c r="W1735" t="str">
        <f t="shared" si="149"/>
        <v>Max</v>
      </c>
      <c r="X1735" s="2">
        <v>120</v>
      </c>
    </row>
    <row r="1736" spans="1:24" x14ac:dyDescent="0.25">
      <c r="A1736" s="11"/>
      <c r="B1736" s="22" t="s">
        <v>1510</v>
      </c>
      <c r="C1736" s="22"/>
      <c r="D1736" s="22" t="s">
        <v>1511</v>
      </c>
      <c r="E1736" s="31" t="s">
        <v>113</v>
      </c>
      <c r="F1736" s="12">
        <f>SUMIFS('Inventory Details'!$H:$H,'Inventory Details'!$B:$B,$B1736,'Inventory Details'!$E:$E,$E1736)</f>
        <v>9</v>
      </c>
      <c r="G1736" s="12">
        <f>SUMIFS('PO Details'!$H:$H,'PO Details'!$D:$D,Planning!$B1736,'PO Details'!$L:$L,$E1736)</f>
        <v>0</v>
      </c>
      <c r="H1736" s="12">
        <f>SUMIFS('SO Details'!$G:$G,'SO Details'!$D:$D,Planning!$B1736,'SO Details'!$K:$K,$E1736)</f>
        <v>0</v>
      </c>
      <c r="I1736" s="20">
        <f>IF(COUNTIFS($C:$C,B1736)&gt;1,SUMIFS('Sales Hx'!$Q:$Q,'Sales Hx'!$B:$B,_xlfn.XLOOKUP(B1736,C:C,B:B),'Sales Hx'!$D:$D,Planning!$E1736),SUMIFS('Sales Hx'!$Q:$Q,'Sales Hx'!$B:$B,Planning!$B1736,'Sales Hx'!$D:$D,Planning!$E1736))</f>
        <v>0</v>
      </c>
      <c r="J1736" s="16">
        <f>IF(COUNTIFS($C:$C,B1736)&gt;1,SUMIFS('Sales Hx'!$S:$S,'Sales Hx'!$B:$B,_xlfn.XLOOKUP(B1736,C:C,B:B),'Sales Hx'!$D:$D,E1736),SUMIFS('Sales Hx'!$S:$S,'Sales Hx'!$B:$B,$B1736,'Sales Hx'!$D:$D,$E1736))</f>
        <v>0</v>
      </c>
      <c r="K1736" s="16">
        <f t="shared" si="151"/>
        <v>0</v>
      </c>
      <c r="L1736" s="12">
        <f>IF(M1736&lt;&gt;"",M1736,IF(COUNTIFS($C:$C,B1736)&gt;1,SUMIFS('Sales Hx'!V:V,'Sales Hx'!$B:$B,_xlfn.XLOOKUP(B1736,C:C,B:B),'Sales Hx'!$D:$D,$E1736),SUMIFS('Sales Hx'!V:V,'Sales Hx'!$B:$B,$B1736,'Sales Hx'!$D:$D,$E1736)))</f>
        <v>0</v>
      </c>
      <c r="M1736" s="12">
        <v>0</v>
      </c>
      <c r="N1736" s="15">
        <f t="shared" si="147"/>
        <v>0</v>
      </c>
      <c r="O1736" s="21">
        <f t="shared" si="150"/>
        <v>0</v>
      </c>
      <c r="P1736" s="24">
        <v>11.8</v>
      </c>
      <c r="Q1736" s="18">
        <f t="shared" si="148"/>
        <v>0</v>
      </c>
      <c r="R1736" s="2">
        <v>1</v>
      </c>
      <c r="S1736" s="2">
        <v>120</v>
      </c>
      <c r="T1736" s="2" t="s">
        <v>4647</v>
      </c>
      <c r="U1736" s="28" t="str">
        <f>IF(G1736=0,"",_xlfn.MINIFS('PO Details'!$I:$I,'PO Details'!$D:$D,Planning!$B1736,'PO Details'!$L:$L,Planning!$E1736))</f>
        <v/>
      </c>
      <c r="V1736" s="29" t="s">
        <v>4640</v>
      </c>
      <c r="W1736" t="str">
        <f t="shared" si="149"/>
        <v/>
      </c>
      <c r="X1736" s="2">
        <v>120</v>
      </c>
    </row>
    <row r="1737" spans="1:24" x14ac:dyDescent="0.25">
      <c r="A1737" s="11"/>
      <c r="B1737" s="22" t="s">
        <v>1510</v>
      </c>
      <c r="C1737" s="22"/>
      <c r="D1737" s="22" t="s">
        <v>1511</v>
      </c>
      <c r="E1737" s="31" t="s">
        <v>186</v>
      </c>
      <c r="F1737" s="12">
        <f>SUMIFS('Inventory Details'!$H:$H,'Inventory Details'!$B:$B,$B1737,'Inventory Details'!$E:$E,$E1737)</f>
        <v>68</v>
      </c>
      <c r="G1737" s="12">
        <f>SUMIFS('PO Details'!$H:$H,'PO Details'!$D:$D,Planning!$B1737,'PO Details'!$L:$L,$E1737)</f>
        <v>0</v>
      </c>
      <c r="H1737" s="12">
        <f>SUMIFS('SO Details'!$G:$G,'SO Details'!$D:$D,Planning!$B1737,'SO Details'!$K:$K,$E1737)</f>
        <v>0</v>
      </c>
      <c r="I1737" s="20">
        <f>IF(COUNTIFS($C:$C,B1737)&gt;1,SUMIFS('Sales Hx'!$Q:$Q,'Sales Hx'!$B:$B,_xlfn.XLOOKUP(B1737,C:C,B:B),'Sales Hx'!$D:$D,Planning!$E1737),SUMIFS('Sales Hx'!$Q:$Q,'Sales Hx'!$B:$B,Planning!$B1737,'Sales Hx'!$D:$D,Planning!$E1737))</f>
        <v>0</v>
      </c>
      <c r="J1737" s="16">
        <f>IF(COUNTIFS($C:$C,B1737)&gt;1,SUMIFS('Sales Hx'!$S:$S,'Sales Hx'!$B:$B,_xlfn.XLOOKUP(B1737,C:C,B:B),'Sales Hx'!$D:$D,E1737),SUMIFS('Sales Hx'!$S:$S,'Sales Hx'!$B:$B,$B1737,'Sales Hx'!$D:$D,$E1737))</f>
        <v>0</v>
      </c>
      <c r="K1737" s="16">
        <f t="shared" si="151"/>
        <v>0</v>
      </c>
      <c r="L1737" s="12">
        <f>IF(M1737&lt;&gt;"",M1737,IF(COUNTIFS($C:$C,B1737)&gt;1,SUMIFS('Sales Hx'!V:V,'Sales Hx'!$B:$B,_xlfn.XLOOKUP(B1737,C:C,B:B),'Sales Hx'!$D:$D,$E1737),SUMIFS('Sales Hx'!V:V,'Sales Hx'!$B:$B,$B1737,'Sales Hx'!$D:$D,$E1737)))</f>
        <v>0</v>
      </c>
      <c r="M1737" s="12">
        <v>0</v>
      </c>
      <c r="N1737" s="15">
        <f t="shared" si="147"/>
        <v>0</v>
      </c>
      <c r="O1737" s="21">
        <f t="shared" si="150"/>
        <v>0</v>
      </c>
      <c r="P1737" s="24">
        <v>11.8</v>
      </c>
      <c r="Q1737" s="18">
        <f t="shared" si="148"/>
        <v>0</v>
      </c>
      <c r="R1737" s="2">
        <v>1</v>
      </c>
      <c r="S1737" s="2">
        <v>120</v>
      </c>
      <c r="T1737" s="2" t="s">
        <v>4647</v>
      </c>
      <c r="U1737" s="28" t="str">
        <f>IF(G1737=0,"",_xlfn.MINIFS('PO Details'!$I:$I,'PO Details'!$D:$D,Planning!$B1737,'PO Details'!$L:$L,Planning!$E1737))</f>
        <v/>
      </c>
      <c r="V1737" s="29" t="s">
        <v>4640</v>
      </c>
      <c r="W1737" t="str">
        <f t="shared" si="149"/>
        <v/>
      </c>
      <c r="X1737" s="2">
        <v>120</v>
      </c>
    </row>
    <row r="1738" spans="1:24" x14ac:dyDescent="0.25">
      <c r="A1738" s="11"/>
      <c r="B1738" s="22" t="s">
        <v>1510</v>
      </c>
      <c r="C1738" s="22"/>
      <c r="D1738" s="22" t="s">
        <v>1511</v>
      </c>
      <c r="E1738" s="31" t="s">
        <v>106</v>
      </c>
      <c r="F1738" s="12">
        <f>SUMIFS('Inventory Details'!$H:$H,'Inventory Details'!$B:$B,$B1738,'Inventory Details'!$E:$E,$E1738)</f>
        <v>0</v>
      </c>
      <c r="G1738" s="12">
        <f>SUMIFS('PO Details'!$H:$H,'PO Details'!$D:$D,Planning!$B1738,'PO Details'!$L:$L,$E1738)</f>
        <v>0</v>
      </c>
      <c r="H1738" s="12">
        <f>SUMIFS('SO Details'!$G:$G,'SO Details'!$D:$D,Planning!$B1738,'SO Details'!$K:$K,$E1738)</f>
        <v>0</v>
      </c>
      <c r="I1738" s="20">
        <f>IF(COUNTIFS($C:$C,B1738)&gt;1,SUMIFS('Sales Hx'!$Q:$Q,'Sales Hx'!$B:$B,_xlfn.XLOOKUP(B1738,C:C,B:B),'Sales Hx'!$D:$D,Planning!$E1738),SUMIFS('Sales Hx'!$Q:$Q,'Sales Hx'!$B:$B,Planning!$B1738,'Sales Hx'!$D:$D,Planning!$E1738))</f>
        <v>1.4</v>
      </c>
      <c r="J1738" s="16">
        <f>IF(COUNTIFS($C:$C,B1738)&gt;1,SUMIFS('Sales Hx'!$S:$S,'Sales Hx'!$B:$B,_xlfn.XLOOKUP(B1738,C:C,B:B),'Sales Hx'!$D:$D,E1738),SUMIFS('Sales Hx'!$S:$S,'Sales Hx'!$B:$B,$B1738,'Sales Hx'!$D:$D,$E1738))</f>
        <v>5.5921052631578948E-2</v>
      </c>
      <c r="K1738" s="16">
        <f t="shared" si="151"/>
        <v>0</v>
      </c>
      <c r="L1738" s="12">
        <f>IF(M1738&lt;&gt;"",M1738,IF(COUNTIFS($C:$C,B1738)&gt;1,SUMIFS('Sales Hx'!V:V,'Sales Hx'!$B:$B,_xlfn.XLOOKUP(B1738,C:C,B:B),'Sales Hx'!$D:$D,$E1738),SUMIFS('Sales Hx'!V:V,'Sales Hx'!$B:$B,$B1738,'Sales Hx'!$D:$D,$E1738)))</f>
        <v>0</v>
      </c>
      <c r="M1738" s="12">
        <v>0</v>
      </c>
      <c r="N1738" s="15">
        <f t="shared" si="147"/>
        <v>5.5921052631578948E-2</v>
      </c>
      <c r="O1738" s="21">
        <f t="shared" si="150"/>
        <v>7</v>
      </c>
      <c r="P1738" s="24">
        <v>11.8</v>
      </c>
      <c r="Q1738" s="18">
        <f t="shared" si="148"/>
        <v>82.600000000000009</v>
      </c>
      <c r="R1738" s="2">
        <v>1</v>
      </c>
      <c r="S1738" s="2">
        <v>120</v>
      </c>
      <c r="T1738" s="2" t="s">
        <v>4647</v>
      </c>
      <c r="U1738" s="28" t="str">
        <f>IF(G1738=0,"",_xlfn.MINIFS('PO Details'!$I:$I,'PO Details'!$D:$D,Planning!$B1738,'PO Details'!$L:$L,Planning!$E1738))</f>
        <v/>
      </c>
      <c r="V1738" s="29" t="s">
        <v>4640</v>
      </c>
      <c r="W1738" t="str">
        <f t="shared" si="149"/>
        <v/>
      </c>
      <c r="X1738" s="2">
        <v>120</v>
      </c>
    </row>
    <row r="1739" spans="1:24" x14ac:dyDescent="0.25">
      <c r="A1739" s="11"/>
      <c r="B1739" s="22" t="s">
        <v>1510</v>
      </c>
      <c r="C1739" s="22"/>
      <c r="D1739" s="22" t="s">
        <v>1511</v>
      </c>
      <c r="E1739" s="31" t="s">
        <v>109</v>
      </c>
      <c r="F1739" s="12">
        <f>SUMIFS('Inventory Details'!$H:$H,'Inventory Details'!$B:$B,$B1739,'Inventory Details'!$E:$E,$E1739)</f>
        <v>0</v>
      </c>
      <c r="G1739" s="12">
        <f>SUMIFS('PO Details'!$H:$H,'PO Details'!$D:$D,Planning!$B1739,'PO Details'!$L:$L,$E1739)</f>
        <v>0</v>
      </c>
      <c r="H1739" s="12">
        <f>SUMIFS('SO Details'!$G:$G,'SO Details'!$D:$D,Planning!$B1739,'SO Details'!$K:$K,$E1739)</f>
        <v>0</v>
      </c>
      <c r="I1739" s="20">
        <f>IF(COUNTIFS($C:$C,B1739)&gt;1,SUMIFS('Sales Hx'!$Q:$Q,'Sales Hx'!$B:$B,_xlfn.XLOOKUP(B1739,C:C,B:B),'Sales Hx'!$D:$D,Planning!$E1739),SUMIFS('Sales Hx'!$Q:$Q,'Sales Hx'!$B:$B,Planning!$B1739,'Sales Hx'!$D:$D,Planning!$E1739))</f>
        <v>0</v>
      </c>
      <c r="J1739" s="16">
        <f>IF(COUNTIFS($C:$C,B1739)&gt;1,SUMIFS('Sales Hx'!$S:$S,'Sales Hx'!$B:$B,_xlfn.XLOOKUP(B1739,C:C,B:B),'Sales Hx'!$D:$D,E1739),SUMIFS('Sales Hx'!$S:$S,'Sales Hx'!$B:$B,$B1739,'Sales Hx'!$D:$D,$E1739))</f>
        <v>3.9473684210526314E-2</v>
      </c>
      <c r="K1739" s="16">
        <f t="shared" si="151"/>
        <v>0</v>
      </c>
      <c r="L1739" s="12">
        <f>IF(M1739&lt;&gt;"",M1739,IF(COUNTIFS($C:$C,B1739)&gt;1,SUMIFS('Sales Hx'!V:V,'Sales Hx'!$B:$B,_xlfn.XLOOKUP(B1739,C:C,B:B),'Sales Hx'!$D:$D,$E1739),SUMIFS('Sales Hx'!V:V,'Sales Hx'!$B:$B,$B1739,'Sales Hx'!$D:$D,$E1739)))</f>
        <v>0</v>
      </c>
      <c r="M1739" s="12">
        <v>0</v>
      </c>
      <c r="N1739" s="15">
        <f t="shared" si="147"/>
        <v>3.9473684210526314E-2</v>
      </c>
      <c r="O1739" s="21">
        <f t="shared" si="150"/>
        <v>5</v>
      </c>
      <c r="P1739" s="24">
        <v>11.8</v>
      </c>
      <c r="Q1739" s="18">
        <f t="shared" si="148"/>
        <v>59</v>
      </c>
      <c r="R1739" s="2">
        <v>1</v>
      </c>
      <c r="S1739" s="2">
        <v>120</v>
      </c>
      <c r="T1739" s="2" t="s">
        <v>4647</v>
      </c>
      <c r="U1739" s="28" t="str">
        <f>IF(G1739=0,"",_xlfn.MINIFS('PO Details'!$I:$I,'PO Details'!$D:$D,Planning!$B1739,'PO Details'!$L:$L,Planning!$E1739))</f>
        <v/>
      </c>
      <c r="V1739" s="29" t="s">
        <v>4640</v>
      </c>
      <c r="W1739" t="str">
        <f t="shared" si="149"/>
        <v/>
      </c>
      <c r="X1739" s="2">
        <v>120</v>
      </c>
    </row>
    <row r="1740" spans="1:24" x14ac:dyDescent="0.25">
      <c r="A1740" s="11"/>
      <c r="B1740" s="22" t="s">
        <v>1512</v>
      </c>
      <c r="C1740" s="22"/>
      <c r="D1740" s="22" t="s">
        <v>1513</v>
      </c>
      <c r="E1740" s="31" t="s">
        <v>113</v>
      </c>
      <c r="F1740" s="12">
        <f>SUMIFS('Inventory Details'!$H:$H,'Inventory Details'!$B:$B,$B1740,'Inventory Details'!$E:$E,$E1740)</f>
        <v>10</v>
      </c>
      <c r="G1740" s="12">
        <f>SUMIFS('PO Details'!$H:$H,'PO Details'!$D:$D,Planning!$B1740,'PO Details'!$L:$L,$E1740)</f>
        <v>0</v>
      </c>
      <c r="H1740" s="12">
        <f>SUMIFS('SO Details'!$G:$G,'SO Details'!$D:$D,Planning!$B1740,'SO Details'!$K:$K,$E1740)</f>
        <v>0</v>
      </c>
      <c r="I1740" s="20">
        <f>IF(COUNTIFS($C:$C,B1740)&gt;1,SUMIFS('Sales Hx'!$Q:$Q,'Sales Hx'!$B:$B,_xlfn.XLOOKUP(B1740,C:C,B:B),'Sales Hx'!$D:$D,Planning!$E1740),SUMIFS('Sales Hx'!$Q:$Q,'Sales Hx'!$B:$B,Planning!$B1740,'Sales Hx'!$D:$D,Planning!$E1740))</f>
        <v>0</v>
      </c>
      <c r="J1740" s="16">
        <f>IF(COUNTIFS($C:$C,B1740)&gt;1,SUMIFS('Sales Hx'!$S:$S,'Sales Hx'!$B:$B,_xlfn.XLOOKUP(B1740,C:C,B:B),'Sales Hx'!$D:$D,E1740),SUMIFS('Sales Hx'!$S:$S,'Sales Hx'!$B:$B,$B1740,'Sales Hx'!$D:$D,$E1740))</f>
        <v>0</v>
      </c>
      <c r="K1740" s="16">
        <f t="shared" si="151"/>
        <v>0</v>
      </c>
      <c r="L1740" s="12">
        <f>IF(M1740&lt;&gt;"",M1740,IF(COUNTIFS($C:$C,B1740)&gt;1,SUMIFS('Sales Hx'!V:V,'Sales Hx'!$B:$B,_xlfn.XLOOKUP(B1740,C:C,B:B),'Sales Hx'!$D:$D,$E1740),SUMIFS('Sales Hx'!V:V,'Sales Hx'!$B:$B,$B1740,'Sales Hx'!$D:$D,$E1740)))</f>
        <v>0</v>
      </c>
      <c r="M1740" s="12">
        <v>0</v>
      </c>
      <c r="N1740" s="15">
        <f t="shared" si="147"/>
        <v>0</v>
      </c>
      <c r="O1740" s="21">
        <f t="shared" si="150"/>
        <v>0</v>
      </c>
      <c r="P1740" s="24">
        <v>11.8</v>
      </c>
      <c r="Q1740" s="18">
        <f t="shared" si="148"/>
        <v>0</v>
      </c>
      <c r="R1740" s="2">
        <v>1</v>
      </c>
      <c r="S1740" s="2">
        <v>120</v>
      </c>
      <c r="T1740" s="2" t="s">
        <v>4647</v>
      </c>
      <c r="U1740" s="28" t="str">
        <f>IF(G1740=0,"",_xlfn.MINIFS('PO Details'!$I:$I,'PO Details'!$D:$D,Planning!$B1740,'PO Details'!$L:$L,Planning!$E1740))</f>
        <v/>
      </c>
      <c r="V1740" s="29" t="s">
        <v>4640</v>
      </c>
      <c r="W1740" t="str">
        <f t="shared" si="149"/>
        <v>Max</v>
      </c>
      <c r="X1740" s="2">
        <v>120</v>
      </c>
    </row>
    <row r="1741" spans="1:24" x14ac:dyDescent="0.25">
      <c r="A1741" s="11"/>
      <c r="B1741" s="22" t="s">
        <v>1512</v>
      </c>
      <c r="C1741" s="22"/>
      <c r="D1741" s="22" t="s">
        <v>1513</v>
      </c>
      <c r="E1741" s="31" t="s">
        <v>4746</v>
      </c>
      <c r="F1741" s="12">
        <f>SUMIFS('Inventory Details'!$H:$H,'Inventory Details'!$B:$B,$B1741,'Inventory Details'!$E:$E,$E1741)</f>
        <v>0</v>
      </c>
      <c r="G1741" s="12">
        <f>SUMIFS('PO Details'!$H:$H,'PO Details'!$D:$D,Planning!$B1741,'PO Details'!$L:$L,$E1741)</f>
        <v>0</v>
      </c>
      <c r="H1741" s="12">
        <f>SUMIFS('SO Details'!$G:$G,'SO Details'!$D:$D,Planning!$B1741,'SO Details'!$K:$K,$E1741)</f>
        <v>0</v>
      </c>
      <c r="I1741" s="20">
        <f>IF(COUNTIFS($C:$C,B1741)&gt;1,SUMIFS('Sales Hx'!$Q:$Q,'Sales Hx'!$B:$B,_xlfn.XLOOKUP(B1741,C:C,B:B),'Sales Hx'!$D:$D,Planning!$E1741),SUMIFS('Sales Hx'!$Q:$Q,'Sales Hx'!$B:$B,Planning!$B1741,'Sales Hx'!$D:$D,Planning!$E1741))</f>
        <v>0</v>
      </c>
      <c r="J1741" s="16">
        <f>IF(COUNTIFS($C:$C,B1741)&gt;1,SUMIFS('Sales Hx'!$S:$S,'Sales Hx'!$B:$B,_xlfn.XLOOKUP(B1741,C:C,B:B),'Sales Hx'!$D:$D,E1741),SUMIFS('Sales Hx'!$S:$S,'Sales Hx'!$B:$B,$B1741,'Sales Hx'!$D:$D,$E1741))</f>
        <v>9.2105263157894732E-2</v>
      </c>
      <c r="K1741" s="16">
        <f t="shared" si="151"/>
        <v>0</v>
      </c>
      <c r="L1741" s="12">
        <f>IF(M1741&lt;&gt;"",M1741,IF(COUNTIFS($C:$C,B1741)&gt;1,SUMIFS('Sales Hx'!V:V,'Sales Hx'!$B:$B,_xlfn.XLOOKUP(B1741,C:C,B:B),'Sales Hx'!$D:$D,$E1741),SUMIFS('Sales Hx'!V:V,'Sales Hx'!$B:$B,$B1741,'Sales Hx'!$D:$D,$E1741)))</f>
        <v>0</v>
      </c>
      <c r="M1741" s="12">
        <v>0</v>
      </c>
      <c r="N1741" s="15">
        <f t="shared" si="147"/>
        <v>9.2105263157894732E-2</v>
      </c>
      <c r="O1741" s="21">
        <f t="shared" si="150"/>
        <v>11</v>
      </c>
      <c r="P1741" s="24">
        <v>11.8</v>
      </c>
      <c r="Q1741" s="18">
        <f t="shared" si="148"/>
        <v>129.80000000000001</v>
      </c>
      <c r="R1741" s="2">
        <v>1</v>
      </c>
      <c r="S1741" s="2">
        <v>120</v>
      </c>
      <c r="T1741" s="2" t="s">
        <v>4647</v>
      </c>
      <c r="U1741" s="28" t="str">
        <f>IF(G1741=0,"",_xlfn.MINIFS('PO Details'!$I:$I,'PO Details'!$D:$D,Planning!$B1741,'PO Details'!$L:$L,Planning!$E1741))</f>
        <v/>
      </c>
      <c r="V1741" s="29" t="s">
        <v>4640</v>
      </c>
      <c r="W1741" t="str">
        <f t="shared" si="149"/>
        <v>Max</v>
      </c>
      <c r="X1741" s="2">
        <v>120</v>
      </c>
    </row>
    <row r="1742" spans="1:24" x14ac:dyDescent="0.25">
      <c r="A1742" s="11"/>
      <c r="B1742" s="22" t="s">
        <v>1512</v>
      </c>
      <c r="C1742" s="22"/>
      <c r="D1742" s="22" t="s">
        <v>1513</v>
      </c>
      <c r="E1742" s="31" t="s">
        <v>186</v>
      </c>
      <c r="F1742" s="12">
        <f>SUMIFS('Inventory Details'!$H:$H,'Inventory Details'!$B:$B,$B1742,'Inventory Details'!$E:$E,$E1742)</f>
        <v>6</v>
      </c>
      <c r="G1742" s="12">
        <f>SUMIFS('PO Details'!$H:$H,'PO Details'!$D:$D,Planning!$B1742,'PO Details'!$L:$L,$E1742)</f>
        <v>0</v>
      </c>
      <c r="H1742" s="12">
        <f>SUMIFS('SO Details'!$G:$G,'SO Details'!$D:$D,Planning!$B1742,'SO Details'!$K:$K,$E1742)</f>
        <v>0</v>
      </c>
      <c r="I1742" s="20">
        <f>IF(COUNTIFS($C:$C,B1742)&gt;1,SUMIFS('Sales Hx'!$Q:$Q,'Sales Hx'!$B:$B,_xlfn.XLOOKUP(B1742,C:C,B:B),'Sales Hx'!$D:$D,Planning!$E1742),SUMIFS('Sales Hx'!$Q:$Q,'Sales Hx'!$B:$B,Planning!$B1742,'Sales Hx'!$D:$D,Planning!$E1742))</f>
        <v>0</v>
      </c>
      <c r="J1742" s="16">
        <f>IF(COUNTIFS($C:$C,B1742)&gt;1,SUMIFS('Sales Hx'!$S:$S,'Sales Hx'!$B:$B,_xlfn.XLOOKUP(B1742,C:C,B:B),'Sales Hx'!$D:$D,E1742),SUMIFS('Sales Hx'!$S:$S,'Sales Hx'!$B:$B,$B1742,'Sales Hx'!$D:$D,$E1742))</f>
        <v>0</v>
      </c>
      <c r="K1742" s="16">
        <f t="shared" si="151"/>
        <v>0</v>
      </c>
      <c r="L1742" s="12">
        <f>IF(M1742&lt;&gt;"",M1742,IF(COUNTIFS($C:$C,B1742)&gt;1,SUMIFS('Sales Hx'!V:V,'Sales Hx'!$B:$B,_xlfn.XLOOKUP(B1742,C:C,B:B),'Sales Hx'!$D:$D,$E1742),SUMIFS('Sales Hx'!V:V,'Sales Hx'!$B:$B,$B1742,'Sales Hx'!$D:$D,$E1742)))</f>
        <v>0</v>
      </c>
      <c r="M1742" s="12">
        <v>0</v>
      </c>
      <c r="N1742" s="15">
        <f t="shared" si="147"/>
        <v>0</v>
      </c>
      <c r="O1742" s="21">
        <f t="shared" si="150"/>
        <v>0</v>
      </c>
      <c r="P1742" s="24">
        <v>11.8</v>
      </c>
      <c r="Q1742" s="18">
        <f t="shared" si="148"/>
        <v>0</v>
      </c>
      <c r="R1742" s="2">
        <v>1</v>
      </c>
      <c r="S1742" s="2">
        <v>120</v>
      </c>
      <c r="T1742" s="2" t="s">
        <v>4647</v>
      </c>
      <c r="U1742" s="28" t="str">
        <f>IF(G1742=0,"",_xlfn.MINIFS('PO Details'!$I:$I,'PO Details'!$D:$D,Planning!$B1742,'PO Details'!$L:$L,Planning!$E1742))</f>
        <v/>
      </c>
      <c r="V1742" s="29" t="s">
        <v>4640</v>
      </c>
      <c r="W1742" t="str">
        <f t="shared" si="149"/>
        <v>Max</v>
      </c>
      <c r="X1742" s="2">
        <v>120</v>
      </c>
    </row>
    <row r="1743" spans="1:24" x14ac:dyDescent="0.25">
      <c r="A1743" s="11"/>
      <c r="B1743" s="22" t="s">
        <v>1512</v>
      </c>
      <c r="C1743" s="22"/>
      <c r="D1743" s="22" t="s">
        <v>1513</v>
      </c>
      <c r="E1743" s="31" t="s">
        <v>109</v>
      </c>
      <c r="F1743" s="12">
        <f>SUMIFS('Inventory Details'!$H:$H,'Inventory Details'!$B:$B,$B1743,'Inventory Details'!$E:$E,$E1743)</f>
        <v>1</v>
      </c>
      <c r="G1743" s="12">
        <f>SUMIFS('PO Details'!$H:$H,'PO Details'!$D:$D,Planning!$B1743,'PO Details'!$L:$L,$E1743)</f>
        <v>0</v>
      </c>
      <c r="H1743" s="12">
        <f>SUMIFS('SO Details'!$G:$G,'SO Details'!$D:$D,Planning!$B1743,'SO Details'!$K:$K,$E1743)</f>
        <v>0</v>
      </c>
      <c r="I1743" s="20">
        <f>IF(COUNTIFS($C:$C,B1743)&gt;1,SUMIFS('Sales Hx'!$Q:$Q,'Sales Hx'!$B:$B,_xlfn.XLOOKUP(B1743,C:C,B:B),'Sales Hx'!$D:$D,Planning!$E1743),SUMIFS('Sales Hx'!$Q:$Q,'Sales Hx'!$B:$B,Planning!$B1743,'Sales Hx'!$D:$D,Planning!$E1743))</f>
        <v>0</v>
      </c>
      <c r="J1743" s="16">
        <f>IF(COUNTIFS($C:$C,B1743)&gt;1,SUMIFS('Sales Hx'!$S:$S,'Sales Hx'!$B:$B,_xlfn.XLOOKUP(B1743,C:C,B:B),'Sales Hx'!$D:$D,E1743),SUMIFS('Sales Hx'!$S:$S,'Sales Hx'!$B:$B,$B1743,'Sales Hx'!$D:$D,$E1743))</f>
        <v>0</v>
      </c>
      <c r="K1743" s="16">
        <f t="shared" si="151"/>
        <v>0</v>
      </c>
      <c r="L1743" s="12">
        <f>IF(M1743&lt;&gt;"",M1743,IF(COUNTIFS($C:$C,B1743)&gt;1,SUMIFS('Sales Hx'!V:V,'Sales Hx'!$B:$B,_xlfn.XLOOKUP(B1743,C:C,B:B),'Sales Hx'!$D:$D,$E1743),SUMIFS('Sales Hx'!V:V,'Sales Hx'!$B:$B,$B1743,'Sales Hx'!$D:$D,$E1743)))</f>
        <v>0</v>
      </c>
      <c r="M1743" s="12">
        <v>0</v>
      </c>
      <c r="N1743" s="15">
        <f t="shared" si="147"/>
        <v>0</v>
      </c>
      <c r="O1743" s="21">
        <f t="shared" si="150"/>
        <v>0</v>
      </c>
      <c r="P1743" s="24">
        <v>11.8</v>
      </c>
      <c r="Q1743" s="18">
        <f t="shared" si="148"/>
        <v>0</v>
      </c>
      <c r="R1743" s="2">
        <v>1</v>
      </c>
      <c r="S1743" s="2">
        <v>120</v>
      </c>
      <c r="T1743" s="2" t="s">
        <v>4647</v>
      </c>
      <c r="U1743" s="28" t="str">
        <f>IF(G1743=0,"",_xlfn.MINIFS('PO Details'!$I:$I,'PO Details'!$D:$D,Planning!$B1743,'PO Details'!$L:$L,Planning!$E1743))</f>
        <v/>
      </c>
      <c r="V1743" s="29" t="s">
        <v>4640</v>
      </c>
      <c r="W1743" t="str">
        <f t="shared" si="149"/>
        <v>Max</v>
      </c>
      <c r="X1743" s="2">
        <v>120</v>
      </c>
    </row>
    <row r="1744" spans="1:24" x14ac:dyDescent="0.25">
      <c r="A1744" s="11"/>
      <c r="B1744" s="22" t="s">
        <v>1512</v>
      </c>
      <c r="C1744" s="22"/>
      <c r="D1744" s="22" t="s">
        <v>1513</v>
      </c>
      <c r="E1744" s="31" t="s">
        <v>106</v>
      </c>
      <c r="F1744" s="12">
        <f>SUMIFS('Inventory Details'!$H:$H,'Inventory Details'!$B:$B,$B1744,'Inventory Details'!$E:$E,$E1744)</f>
        <v>1</v>
      </c>
      <c r="G1744" s="12">
        <f>SUMIFS('PO Details'!$H:$H,'PO Details'!$D:$D,Planning!$B1744,'PO Details'!$L:$L,$E1744)</f>
        <v>0</v>
      </c>
      <c r="H1744" s="12">
        <f>SUMIFS('SO Details'!$G:$G,'SO Details'!$D:$D,Planning!$B1744,'SO Details'!$K:$K,$E1744)</f>
        <v>0</v>
      </c>
      <c r="I1744" s="20">
        <f>IF(COUNTIFS($C:$C,B1744)&gt;1,SUMIFS('Sales Hx'!$Q:$Q,'Sales Hx'!$B:$B,_xlfn.XLOOKUP(B1744,C:C,B:B),'Sales Hx'!$D:$D,Planning!$E1744),SUMIFS('Sales Hx'!$Q:$Q,'Sales Hx'!$B:$B,Planning!$B1744,'Sales Hx'!$D:$D,Planning!$E1744))</f>
        <v>0</v>
      </c>
      <c r="J1744" s="16">
        <f>IF(COUNTIFS($C:$C,B1744)&gt;1,SUMIFS('Sales Hx'!$S:$S,'Sales Hx'!$B:$B,_xlfn.XLOOKUP(B1744,C:C,B:B),'Sales Hx'!$D:$D,E1744),SUMIFS('Sales Hx'!$S:$S,'Sales Hx'!$B:$B,$B1744,'Sales Hx'!$D:$D,$E1744))</f>
        <v>3.2894736842105261E-2</v>
      </c>
      <c r="K1744" s="16">
        <f t="shared" si="151"/>
        <v>0</v>
      </c>
      <c r="L1744" s="12">
        <f>IF(M1744&lt;&gt;"",M1744,IF(COUNTIFS($C:$C,B1744)&gt;1,SUMIFS('Sales Hx'!V:V,'Sales Hx'!$B:$B,_xlfn.XLOOKUP(B1744,C:C,B:B),'Sales Hx'!$D:$D,$E1744),SUMIFS('Sales Hx'!V:V,'Sales Hx'!$B:$B,$B1744,'Sales Hx'!$D:$D,$E1744)))</f>
        <v>0</v>
      </c>
      <c r="M1744" s="12">
        <v>0</v>
      </c>
      <c r="N1744" s="15">
        <f t="shared" si="147"/>
        <v>3.2894736842105261E-2</v>
      </c>
      <c r="O1744" s="21">
        <f t="shared" si="150"/>
        <v>0</v>
      </c>
      <c r="P1744" s="24">
        <v>11.8</v>
      </c>
      <c r="Q1744" s="18">
        <f t="shared" si="148"/>
        <v>0</v>
      </c>
      <c r="R1744" s="2">
        <v>1</v>
      </c>
      <c r="S1744" s="2">
        <v>120</v>
      </c>
      <c r="T1744" s="2" t="s">
        <v>4647</v>
      </c>
      <c r="U1744" s="28" t="str">
        <f>IF(G1744=0,"",_xlfn.MINIFS('PO Details'!$I:$I,'PO Details'!$D:$D,Planning!$B1744,'PO Details'!$L:$L,Planning!$E1744))</f>
        <v/>
      </c>
      <c r="V1744" s="29" t="s">
        <v>4640</v>
      </c>
      <c r="W1744" t="str">
        <f t="shared" si="149"/>
        <v>Max</v>
      </c>
      <c r="X1744" s="2">
        <v>120</v>
      </c>
    </row>
    <row r="1745" spans="1:24" x14ac:dyDescent="0.25">
      <c r="A1745" s="11"/>
      <c r="B1745" s="22" t="s">
        <v>1514</v>
      </c>
      <c r="C1745" s="22"/>
      <c r="D1745" s="22" t="s">
        <v>1515</v>
      </c>
      <c r="E1745" s="31" t="s">
        <v>4746</v>
      </c>
      <c r="F1745" s="12">
        <f>SUMIFS('Inventory Details'!$H:$H,'Inventory Details'!$B:$B,$B1745,'Inventory Details'!$E:$E,$E1745)</f>
        <v>0</v>
      </c>
      <c r="G1745" s="12">
        <f>SUMIFS('PO Details'!$H:$H,'PO Details'!$D:$D,Planning!$B1745,'PO Details'!$L:$L,$E1745)</f>
        <v>0</v>
      </c>
      <c r="H1745" s="12">
        <f>SUMIFS('SO Details'!$G:$G,'SO Details'!$D:$D,Planning!$B1745,'SO Details'!$K:$K,$E1745)</f>
        <v>0</v>
      </c>
      <c r="I1745" s="20">
        <f>IF(COUNTIFS($C:$C,B1745)&gt;1,SUMIFS('Sales Hx'!$Q:$Q,'Sales Hx'!$B:$B,_xlfn.XLOOKUP(B1745,C:C,B:B),'Sales Hx'!$D:$D,Planning!$E1745),SUMIFS('Sales Hx'!$Q:$Q,'Sales Hx'!$B:$B,Planning!$B1745,'Sales Hx'!$D:$D,Planning!$E1745))</f>
        <v>0</v>
      </c>
      <c r="J1745" s="16">
        <f>IF(COUNTIFS($C:$C,B1745)&gt;1,SUMIFS('Sales Hx'!$S:$S,'Sales Hx'!$B:$B,_xlfn.XLOOKUP(B1745,C:C,B:B),'Sales Hx'!$D:$D,E1745),SUMIFS('Sales Hx'!$S:$S,'Sales Hx'!$B:$B,$B1745,'Sales Hx'!$D:$D,$E1745))</f>
        <v>4.6052631578947366E-2</v>
      </c>
      <c r="K1745" s="16">
        <f t="shared" si="151"/>
        <v>0</v>
      </c>
      <c r="L1745" s="12">
        <f>IF(M1745&lt;&gt;"",M1745,IF(COUNTIFS($C:$C,B1745)&gt;1,SUMIFS('Sales Hx'!V:V,'Sales Hx'!$B:$B,_xlfn.XLOOKUP(B1745,C:C,B:B),'Sales Hx'!$D:$D,$E1745),SUMIFS('Sales Hx'!V:V,'Sales Hx'!$B:$B,$B1745,'Sales Hx'!$D:$D,$E1745)))</f>
        <v>0</v>
      </c>
      <c r="M1745" s="12">
        <v>0</v>
      </c>
      <c r="N1745" s="15">
        <f t="shared" si="147"/>
        <v>4.6052631578947366E-2</v>
      </c>
      <c r="O1745" s="21">
        <f t="shared" si="150"/>
        <v>6</v>
      </c>
      <c r="P1745" s="24">
        <v>11.8</v>
      </c>
      <c r="Q1745" s="18">
        <f t="shared" si="148"/>
        <v>70.800000000000011</v>
      </c>
      <c r="R1745" s="2">
        <v>1</v>
      </c>
      <c r="S1745" s="2">
        <v>120</v>
      </c>
      <c r="T1745" s="2" t="s">
        <v>4647</v>
      </c>
      <c r="U1745" s="28" t="str">
        <f>IF(G1745=0,"",_xlfn.MINIFS('PO Details'!$I:$I,'PO Details'!$D:$D,Planning!$B1745,'PO Details'!$L:$L,Planning!$E1745))</f>
        <v/>
      </c>
      <c r="V1745" s="29" t="s">
        <v>4640</v>
      </c>
      <c r="W1745" t="str">
        <f t="shared" si="149"/>
        <v>Max</v>
      </c>
      <c r="X1745" s="2">
        <v>120</v>
      </c>
    </row>
    <row r="1746" spans="1:24" x14ac:dyDescent="0.25">
      <c r="A1746" s="11"/>
      <c r="B1746" s="22" t="s">
        <v>1514</v>
      </c>
      <c r="C1746" s="22"/>
      <c r="D1746" s="22" t="s">
        <v>1515</v>
      </c>
      <c r="E1746" s="31" t="s">
        <v>113</v>
      </c>
      <c r="F1746" s="12">
        <f>SUMIFS('Inventory Details'!$H:$H,'Inventory Details'!$B:$B,$B1746,'Inventory Details'!$E:$E,$E1746)</f>
        <v>2</v>
      </c>
      <c r="G1746" s="12">
        <f>SUMIFS('PO Details'!$H:$H,'PO Details'!$D:$D,Planning!$B1746,'PO Details'!$L:$L,$E1746)</f>
        <v>0</v>
      </c>
      <c r="H1746" s="12">
        <f>SUMIFS('SO Details'!$G:$G,'SO Details'!$D:$D,Planning!$B1746,'SO Details'!$K:$K,$E1746)</f>
        <v>0</v>
      </c>
      <c r="I1746" s="20">
        <f>IF(COUNTIFS($C:$C,B1746)&gt;1,SUMIFS('Sales Hx'!$Q:$Q,'Sales Hx'!$B:$B,_xlfn.XLOOKUP(B1746,C:C,B:B),'Sales Hx'!$D:$D,Planning!$E1746),SUMIFS('Sales Hx'!$Q:$Q,'Sales Hx'!$B:$B,Planning!$B1746,'Sales Hx'!$D:$D,Planning!$E1746))</f>
        <v>0</v>
      </c>
      <c r="J1746" s="16">
        <f>IF(COUNTIFS($C:$C,B1746)&gt;1,SUMIFS('Sales Hx'!$S:$S,'Sales Hx'!$B:$B,_xlfn.XLOOKUP(B1746,C:C,B:B),'Sales Hx'!$D:$D,E1746),SUMIFS('Sales Hx'!$S:$S,'Sales Hx'!$B:$B,$B1746,'Sales Hx'!$D:$D,$E1746))</f>
        <v>0</v>
      </c>
      <c r="K1746" s="16">
        <f t="shared" si="151"/>
        <v>0</v>
      </c>
      <c r="L1746" s="12">
        <f>IF(M1746&lt;&gt;"",M1746,IF(COUNTIFS($C:$C,B1746)&gt;1,SUMIFS('Sales Hx'!V:V,'Sales Hx'!$B:$B,_xlfn.XLOOKUP(B1746,C:C,B:B),'Sales Hx'!$D:$D,$E1746),SUMIFS('Sales Hx'!V:V,'Sales Hx'!$B:$B,$B1746,'Sales Hx'!$D:$D,$E1746)))</f>
        <v>0</v>
      </c>
      <c r="M1746" s="12">
        <v>0</v>
      </c>
      <c r="N1746" s="15">
        <f t="shared" si="147"/>
        <v>0</v>
      </c>
      <c r="O1746" s="21">
        <f t="shared" si="150"/>
        <v>0</v>
      </c>
      <c r="P1746" s="24">
        <v>11.8</v>
      </c>
      <c r="Q1746" s="18">
        <f t="shared" si="148"/>
        <v>0</v>
      </c>
      <c r="R1746" s="2">
        <v>1</v>
      </c>
      <c r="S1746" s="2">
        <v>120</v>
      </c>
      <c r="T1746" s="2" t="s">
        <v>4647</v>
      </c>
      <c r="U1746" s="28" t="str">
        <f>IF(G1746=0,"",_xlfn.MINIFS('PO Details'!$I:$I,'PO Details'!$D:$D,Planning!$B1746,'PO Details'!$L:$L,Planning!$E1746))</f>
        <v/>
      </c>
      <c r="V1746" s="29" t="s">
        <v>4640</v>
      </c>
      <c r="W1746" t="str">
        <f t="shared" si="149"/>
        <v>Max</v>
      </c>
      <c r="X1746" s="2">
        <v>120</v>
      </c>
    </row>
    <row r="1747" spans="1:24" x14ac:dyDescent="0.25">
      <c r="A1747" s="11"/>
      <c r="B1747" s="22" t="s">
        <v>1468</v>
      </c>
      <c r="C1747" s="22"/>
      <c r="D1747" s="22" t="s">
        <v>1469</v>
      </c>
      <c r="E1747" s="31" t="s">
        <v>113</v>
      </c>
      <c r="F1747" s="12">
        <f>SUMIFS('Inventory Details'!$H:$H,'Inventory Details'!$B:$B,$B1747,'Inventory Details'!$E:$E,$E1747)</f>
        <v>3</v>
      </c>
      <c r="G1747" s="12">
        <f>SUMIFS('PO Details'!$H:$H,'PO Details'!$D:$D,Planning!$B1747,'PO Details'!$L:$L,$E1747)</f>
        <v>0</v>
      </c>
      <c r="H1747" s="12">
        <f>SUMIFS('SO Details'!$G:$G,'SO Details'!$D:$D,Planning!$B1747,'SO Details'!$K:$K,$E1747)</f>
        <v>0</v>
      </c>
      <c r="I1747" s="20">
        <f>IF(COUNTIFS($C:$C,B1747)&gt;1,SUMIFS('Sales Hx'!$Q:$Q,'Sales Hx'!$B:$B,_xlfn.XLOOKUP(B1747,C:C,B:B),'Sales Hx'!$D:$D,Planning!$E1747),SUMIFS('Sales Hx'!$Q:$Q,'Sales Hx'!$B:$B,Planning!$B1747,'Sales Hx'!$D:$D,Planning!$E1747))</f>
        <v>0</v>
      </c>
      <c r="J1747" s="16">
        <f>IF(COUNTIFS($C:$C,B1747)&gt;1,SUMIFS('Sales Hx'!$S:$S,'Sales Hx'!$B:$B,_xlfn.XLOOKUP(B1747,C:C,B:B),'Sales Hx'!$D:$D,E1747),SUMIFS('Sales Hx'!$S:$S,'Sales Hx'!$B:$B,$B1747,'Sales Hx'!$D:$D,$E1747))</f>
        <v>0</v>
      </c>
      <c r="K1747" s="16">
        <f t="shared" si="151"/>
        <v>0</v>
      </c>
      <c r="L1747" s="12">
        <f>IF(M1747&lt;&gt;"",M1747,IF(COUNTIFS($C:$C,B1747)&gt;1,SUMIFS('Sales Hx'!V:V,'Sales Hx'!$B:$B,_xlfn.XLOOKUP(B1747,C:C,B:B),'Sales Hx'!$D:$D,$E1747),SUMIFS('Sales Hx'!V:V,'Sales Hx'!$B:$B,$B1747,'Sales Hx'!$D:$D,$E1747)))</f>
        <v>0</v>
      </c>
      <c r="M1747" s="12">
        <v>0</v>
      </c>
      <c r="N1747" s="15">
        <f t="shared" si="147"/>
        <v>0</v>
      </c>
      <c r="O1747" s="21">
        <f t="shared" si="150"/>
        <v>0</v>
      </c>
      <c r="P1747" s="24">
        <v>21.32</v>
      </c>
      <c r="Q1747" s="18">
        <f t="shared" si="148"/>
        <v>0</v>
      </c>
      <c r="R1747" s="2">
        <v>1</v>
      </c>
      <c r="S1747" s="2">
        <v>120</v>
      </c>
      <c r="T1747" s="2" t="s">
        <v>4647</v>
      </c>
      <c r="U1747" s="28" t="str">
        <f>IF(G1747=0,"",_xlfn.MINIFS('PO Details'!$I:$I,'PO Details'!$D:$D,Planning!$B1747,'PO Details'!$L:$L,Planning!$E1747))</f>
        <v/>
      </c>
      <c r="V1747" s="29" t="s">
        <v>4640</v>
      </c>
      <c r="W1747" t="str">
        <f t="shared" si="149"/>
        <v>Max</v>
      </c>
      <c r="X1747" s="2">
        <v>120</v>
      </c>
    </row>
    <row r="1748" spans="1:24" x14ac:dyDescent="0.25">
      <c r="A1748" s="11"/>
      <c r="B1748" s="22" t="s">
        <v>1470</v>
      </c>
      <c r="C1748" s="22"/>
      <c r="D1748" s="22" t="s">
        <v>1471</v>
      </c>
      <c r="E1748" s="31" t="s">
        <v>113</v>
      </c>
      <c r="F1748" s="12">
        <f>SUMIFS('Inventory Details'!$H:$H,'Inventory Details'!$B:$B,$B1748,'Inventory Details'!$E:$E,$E1748)</f>
        <v>84</v>
      </c>
      <c r="G1748" s="12">
        <f>SUMIFS('PO Details'!$H:$H,'PO Details'!$D:$D,Planning!$B1748,'PO Details'!$L:$L,$E1748)</f>
        <v>0</v>
      </c>
      <c r="H1748" s="12">
        <f>SUMIFS('SO Details'!$G:$G,'SO Details'!$D:$D,Planning!$B1748,'SO Details'!$K:$K,$E1748)</f>
        <v>0</v>
      </c>
      <c r="I1748" s="20">
        <f>IF(COUNTIFS($C:$C,B1748)&gt;1,SUMIFS('Sales Hx'!$Q:$Q,'Sales Hx'!$B:$B,_xlfn.XLOOKUP(B1748,C:C,B:B),'Sales Hx'!$D:$D,Planning!$E1748),SUMIFS('Sales Hx'!$Q:$Q,'Sales Hx'!$B:$B,Planning!$B1748,'Sales Hx'!$D:$D,Planning!$E1748))</f>
        <v>0</v>
      </c>
      <c r="J1748" s="16">
        <f>IF(COUNTIFS($C:$C,B1748)&gt;1,SUMIFS('Sales Hx'!$S:$S,'Sales Hx'!$B:$B,_xlfn.XLOOKUP(B1748,C:C,B:B),'Sales Hx'!$D:$D,E1748),SUMIFS('Sales Hx'!$S:$S,'Sales Hx'!$B:$B,$B1748,'Sales Hx'!$D:$D,$E1748))</f>
        <v>0</v>
      </c>
      <c r="K1748" s="16">
        <f t="shared" si="151"/>
        <v>0</v>
      </c>
      <c r="L1748" s="12">
        <f>IF(M1748&lt;&gt;"",M1748,IF(COUNTIFS($C:$C,B1748)&gt;1,SUMIFS('Sales Hx'!V:V,'Sales Hx'!$B:$B,_xlfn.XLOOKUP(B1748,C:C,B:B),'Sales Hx'!$D:$D,$E1748),SUMIFS('Sales Hx'!V:V,'Sales Hx'!$B:$B,$B1748,'Sales Hx'!$D:$D,$E1748)))</f>
        <v>0</v>
      </c>
      <c r="M1748" s="12">
        <v>0</v>
      </c>
      <c r="N1748" s="15">
        <f t="shared" si="147"/>
        <v>0</v>
      </c>
      <c r="O1748" s="21">
        <f t="shared" si="150"/>
        <v>0</v>
      </c>
      <c r="P1748" s="24">
        <v>21.32</v>
      </c>
      <c r="Q1748" s="18">
        <f t="shared" si="148"/>
        <v>0</v>
      </c>
      <c r="R1748" s="2">
        <v>1</v>
      </c>
      <c r="S1748" s="2">
        <v>120</v>
      </c>
      <c r="T1748" s="2" t="s">
        <v>4647</v>
      </c>
      <c r="U1748" s="28" t="str">
        <f>IF(G1748=0,"",_xlfn.MINIFS('PO Details'!$I:$I,'PO Details'!$D:$D,Planning!$B1748,'PO Details'!$L:$L,Planning!$E1748))</f>
        <v/>
      </c>
      <c r="V1748" s="29" t="s">
        <v>4640</v>
      </c>
      <c r="W1748" t="str">
        <f t="shared" si="149"/>
        <v>Max</v>
      </c>
      <c r="X1748" s="2">
        <v>120</v>
      </c>
    </row>
    <row r="1749" spans="1:24" x14ac:dyDescent="0.25">
      <c r="A1749" s="11"/>
      <c r="B1749" s="22" t="s">
        <v>1472</v>
      </c>
      <c r="C1749" s="22"/>
      <c r="D1749" s="22" t="s">
        <v>1473</v>
      </c>
      <c r="E1749" s="31" t="s">
        <v>113</v>
      </c>
      <c r="F1749" s="12">
        <f>SUMIFS('Inventory Details'!$H:$H,'Inventory Details'!$B:$B,$B1749,'Inventory Details'!$E:$E,$E1749)</f>
        <v>139</v>
      </c>
      <c r="G1749" s="12">
        <f>SUMIFS('PO Details'!$H:$H,'PO Details'!$D:$D,Planning!$B1749,'PO Details'!$L:$L,$E1749)</f>
        <v>0</v>
      </c>
      <c r="H1749" s="12">
        <f>SUMIFS('SO Details'!$G:$G,'SO Details'!$D:$D,Planning!$B1749,'SO Details'!$K:$K,$E1749)</f>
        <v>0</v>
      </c>
      <c r="I1749" s="20">
        <f>IF(COUNTIFS($C:$C,B1749)&gt;1,SUMIFS('Sales Hx'!$Q:$Q,'Sales Hx'!$B:$B,_xlfn.XLOOKUP(B1749,C:C,B:B),'Sales Hx'!$D:$D,Planning!$E1749),SUMIFS('Sales Hx'!$Q:$Q,'Sales Hx'!$B:$B,Planning!$B1749,'Sales Hx'!$D:$D,Planning!$E1749))</f>
        <v>0</v>
      </c>
      <c r="J1749" s="16">
        <f>IF(COUNTIFS($C:$C,B1749)&gt;1,SUMIFS('Sales Hx'!$S:$S,'Sales Hx'!$B:$B,_xlfn.XLOOKUP(B1749,C:C,B:B),'Sales Hx'!$D:$D,E1749),SUMIFS('Sales Hx'!$S:$S,'Sales Hx'!$B:$B,$B1749,'Sales Hx'!$D:$D,$E1749))</f>
        <v>0</v>
      </c>
      <c r="K1749" s="16">
        <f t="shared" si="151"/>
        <v>0</v>
      </c>
      <c r="L1749" s="12">
        <f>IF(M1749&lt;&gt;"",M1749,IF(COUNTIFS($C:$C,B1749)&gt;1,SUMIFS('Sales Hx'!V:V,'Sales Hx'!$B:$B,_xlfn.XLOOKUP(B1749,C:C,B:B),'Sales Hx'!$D:$D,$E1749),SUMIFS('Sales Hx'!V:V,'Sales Hx'!$B:$B,$B1749,'Sales Hx'!$D:$D,$E1749)))</f>
        <v>0</v>
      </c>
      <c r="M1749" s="12">
        <v>0</v>
      </c>
      <c r="N1749" s="15">
        <f t="shared" si="147"/>
        <v>0</v>
      </c>
      <c r="O1749" s="21">
        <f t="shared" si="150"/>
        <v>0</v>
      </c>
      <c r="P1749" s="24">
        <v>17.05</v>
      </c>
      <c r="Q1749" s="18">
        <f t="shared" si="148"/>
        <v>0</v>
      </c>
      <c r="R1749" s="2">
        <v>1</v>
      </c>
      <c r="S1749" s="2">
        <v>120</v>
      </c>
      <c r="T1749" s="2" t="s">
        <v>4647</v>
      </c>
      <c r="U1749" s="28" t="str">
        <f>IF(G1749=0,"",_xlfn.MINIFS('PO Details'!$I:$I,'PO Details'!$D:$D,Planning!$B1749,'PO Details'!$L:$L,Planning!$E1749))</f>
        <v/>
      </c>
      <c r="V1749" s="29" t="s">
        <v>4640</v>
      </c>
      <c r="W1749" t="str">
        <f t="shared" si="149"/>
        <v>Max</v>
      </c>
      <c r="X1749" s="2">
        <v>120</v>
      </c>
    </row>
    <row r="1750" spans="1:24" x14ac:dyDescent="0.25">
      <c r="A1750" s="11"/>
      <c r="B1750" s="22" t="s">
        <v>1474</v>
      </c>
      <c r="C1750" s="22"/>
      <c r="D1750" s="22" t="s">
        <v>1475</v>
      </c>
      <c r="E1750" s="31" t="s">
        <v>113</v>
      </c>
      <c r="F1750" s="12">
        <f>SUMIFS('Inventory Details'!$H:$H,'Inventory Details'!$B:$B,$B1750,'Inventory Details'!$E:$E,$E1750)</f>
        <v>325</v>
      </c>
      <c r="G1750" s="12">
        <f>SUMIFS('PO Details'!$H:$H,'PO Details'!$D:$D,Planning!$B1750,'PO Details'!$L:$L,$E1750)</f>
        <v>0</v>
      </c>
      <c r="H1750" s="12">
        <f>SUMIFS('SO Details'!$G:$G,'SO Details'!$D:$D,Planning!$B1750,'SO Details'!$K:$K,$E1750)</f>
        <v>0</v>
      </c>
      <c r="I1750" s="20">
        <f>IF(COUNTIFS($C:$C,B1750)&gt;1,SUMIFS('Sales Hx'!$Q:$Q,'Sales Hx'!$B:$B,_xlfn.XLOOKUP(B1750,C:C,B:B),'Sales Hx'!$D:$D,Planning!$E1750),SUMIFS('Sales Hx'!$Q:$Q,'Sales Hx'!$B:$B,Planning!$B1750,'Sales Hx'!$D:$D,Planning!$E1750))</f>
        <v>0</v>
      </c>
      <c r="J1750" s="16">
        <f>IF(COUNTIFS($C:$C,B1750)&gt;1,SUMIFS('Sales Hx'!$S:$S,'Sales Hx'!$B:$B,_xlfn.XLOOKUP(B1750,C:C,B:B),'Sales Hx'!$D:$D,E1750),SUMIFS('Sales Hx'!$S:$S,'Sales Hx'!$B:$B,$B1750,'Sales Hx'!$D:$D,$E1750))</f>
        <v>0</v>
      </c>
      <c r="K1750" s="16">
        <f t="shared" si="151"/>
        <v>0</v>
      </c>
      <c r="L1750" s="12">
        <f>IF(M1750&lt;&gt;"",M1750,IF(COUNTIFS($C:$C,B1750)&gt;1,SUMIFS('Sales Hx'!V:V,'Sales Hx'!$B:$B,_xlfn.XLOOKUP(B1750,C:C,B:B),'Sales Hx'!$D:$D,$E1750),SUMIFS('Sales Hx'!V:V,'Sales Hx'!$B:$B,$B1750,'Sales Hx'!$D:$D,$E1750)))</f>
        <v>0</v>
      </c>
      <c r="M1750" s="12">
        <v>0</v>
      </c>
      <c r="N1750" s="15">
        <f t="shared" si="147"/>
        <v>0</v>
      </c>
      <c r="O1750" s="21">
        <f t="shared" si="150"/>
        <v>0</v>
      </c>
      <c r="P1750" s="24">
        <v>12.65</v>
      </c>
      <c r="Q1750" s="18">
        <f t="shared" si="148"/>
        <v>0</v>
      </c>
      <c r="R1750" s="2">
        <v>1</v>
      </c>
      <c r="S1750" s="2">
        <v>120</v>
      </c>
      <c r="T1750" s="2" t="s">
        <v>4647</v>
      </c>
      <c r="U1750" s="28" t="str">
        <f>IF(G1750=0,"",_xlfn.MINIFS('PO Details'!$I:$I,'PO Details'!$D:$D,Planning!$B1750,'PO Details'!$L:$L,Planning!$E1750))</f>
        <v/>
      </c>
      <c r="V1750" s="29" t="s">
        <v>4640</v>
      </c>
      <c r="W1750" t="str">
        <f t="shared" si="149"/>
        <v>Max</v>
      </c>
      <c r="X1750" s="2">
        <v>120</v>
      </c>
    </row>
    <row r="1751" spans="1:24" x14ac:dyDescent="0.25">
      <c r="A1751" s="11"/>
      <c r="B1751" s="22" t="s">
        <v>1476</v>
      </c>
      <c r="C1751" s="22"/>
      <c r="D1751" s="22" t="s">
        <v>1477</v>
      </c>
      <c r="E1751" s="31" t="s">
        <v>113</v>
      </c>
      <c r="F1751" s="12">
        <f>SUMIFS('Inventory Details'!$H:$H,'Inventory Details'!$B:$B,$B1751,'Inventory Details'!$E:$E,$E1751)</f>
        <v>29</v>
      </c>
      <c r="G1751" s="12">
        <f>SUMIFS('PO Details'!$H:$H,'PO Details'!$D:$D,Planning!$B1751,'PO Details'!$L:$L,$E1751)</f>
        <v>0</v>
      </c>
      <c r="H1751" s="12">
        <f>SUMIFS('SO Details'!$G:$G,'SO Details'!$D:$D,Planning!$B1751,'SO Details'!$K:$K,$E1751)</f>
        <v>0</v>
      </c>
      <c r="I1751" s="20">
        <f>IF(COUNTIFS($C:$C,B1751)&gt;1,SUMIFS('Sales Hx'!$Q:$Q,'Sales Hx'!$B:$B,_xlfn.XLOOKUP(B1751,C:C,B:B),'Sales Hx'!$D:$D,Planning!$E1751),SUMIFS('Sales Hx'!$Q:$Q,'Sales Hx'!$B:$B,Planning!$B1751,'Sales Hx'!$D:$D,Planning!$E1751))</f>
        <v>0</v>
      </c>
      <c r="J1751" s="16">
        <f>IF(COUNTIFS($C:$C,B1751)&gt;1,SUMIFS('Sales Hx'!$S:$S,'Sales Hx'!$B:$B,_xlfn.XLOOKUP(B1751,C:C,B:B),'Sales Hx'!$D:$D,E1751),SUMIFS('Sales Hx'!$S:$S,'Sales Hx'!$B:$B,$B1751,'Sales Hx'!$D:$D,$E1751))</f>
        <v>0</v>
      </c>
      <c r="K1751" s="16">
        <f t="shared" si="151"/>
        <v>0</v>
      </c>
      <c r="L1751" s="12">
        <f>IF(M1751&lt;&gt;"",M1751,IF(COUNTIFS($C:$C,B1751)&gt;1,SUMIFS('Sales Hx'!V:V,'Sales Hx'!$B:$B,_xlfn.XLOOKUP(B1751,C:C,B:B),'Sales Hx'!$D:$D,$E1751),SUMIFS('Sales Hx'!V:V,'Sales Hx'!$B:$B,$B1751,'Sales Hx'!$D:$D,$E1751)))</f>
        <v>0</v>
      </c>
      <c r="M1751" s="12">
        <v>0</v>
      </c>
      <c r="N1751" s="15">
        <f t="shared" si="147"/>
        <v>0</v>
      </c>
      <c r="O1751" s="21">
        <f t="shared" si="150"/>
        <v>0</v>
      </c>
      <c r="P1751" s="24">
        <v>71.06</v>
      </c>
      <c r="Q1751" s="18">
        <f t="shared" si="148"/>
        <v>0</v>
      </c>
      <c r="R1751" s="2">
        <v>1</v>
      </c>
      <c r="S1751" s="2">
        <v>120</v>
      </c>
      <c r="T1751" s="2" t="s">
        <v>4647</v>
      </c>
      <c r="U1751" s="28" t="str">
        <f>IF(G1751=0,"",_xlfn.MINIFS('PO Details'!$I:$I,'PO Details'!$D:$D,Planning!$B1751,'PO Details'!$L:$L,Planning!$E1751))</f>
        <v/>
      </c>
      <c r="V1751" s="29" t="s">
        <v>4640</v>
      </c>
      <c r="W1751" t="str">
        <f t="shared" si="149"/>
        <v>Max</v>
      </c>
      <c r="X1751" s="2">
        <v>120</v>
      </c>
    </row>
    <row r="1752" spans="1:24" x14ac:dyDescent="0.25">
      <c r="A1752" s="11"/>
      <c r="B1752" s="22" t="s">
        <v>1478</v>
      </c>
      <c r="C1752" s="22"/>
      <c r="D1752" s="22" t="s">
        <v>1479</v>
      </c>
      <c r="E1752" s="31" t="s">
        <v>113</v>
      </c>
      <c r="F1752" s="12">
        <f>SUMIFS('Inventory Details'!$H:$H,'Inventory Details'!$B:$B,$B1752,'Inventory Details'!$E:$E,$E1752)</f>
        <v>6</v>
      </c>
      <c r="G1752" s="12">
        <f>SUMIFS('PO Details'!$H:$H,'PO Details'!$D:$D,Planning!$B1752,'PO Details'!$L:$L,$E1752)</f>
        <v>0</v>
      </c>
      <c r="H1752" s="12">
        <f>SUMIFS('SO Details'!$G:$G,'SO Details'!$D:$D,Planning!$B1752,'SO Details'!$K:$K,$E1752)</f>
        <v>0</v>
      </c>
      <c r="I1752" s="20">
        <f>IF(COUNTIFS($C:$C,B1752)&gt;1,SUMIFS('Sales Hx'!$Q:$Q,'Sales Hx'!$B:$B,_xlfn.XLOOKUP(B1752,C:C,B:B),'Sales Hx'!$D:$D,Planning!$E1752),SUMIFS('Sales Hx'!$Q:$Q,'Sales Hx'!$B:$B,Planning!$B1752,'Sales Hx'!$D:$D,Planning!$E1752))</f>
        <v>0</v>
      </c>
      <c r="J1752" s="16">
        <f>IF(COUNTIFS($C:$C,B1752)&gt;1,SUMIFS('Sales Hx'!$S:$S,'Sales Hx'!$B:$B,_xlfn.XLOOKUP(B1752,C:C,B:B),'Sales Hx'!$D:$D,E1752),SUMIFS('Sales Hx'!$S:$S,'Sales Hx'!$B:$B,$B1752,'Sales Hx'!$D:$D,$E1752))</f>
        <v>0</v>
      </c>
      <c r="K1752" s="16">
        <f t="shared" si="151"/>
        <v>0</v>
      </c>
      <c r="L1752" s="12">
        <f>IF(M1752&lt;&gt;"",M1752,IF(COUNTIFS($C:$C,B1752)&gt;1,SUMIFS('Sales Hx'!V:V,'Sales Hx'!$B:$B,_xlfn.XLOOKUP(B1752,C:C,B:B),'Sales Hx'!$D:$D,$E1752),SUMIFS('Sales Hx'!V:V,'Sales Hx'!$B:$B,$B1752,'Sales Hx'!$D:$D,$E1752)))</f>
        <v>0</v>
      </c>
      <c r="M1752" s="12">
        <v>0</v>
      </c>
      <c r="N1752" s="15">
        <f t="shared" si="147"/>
        <v>0</v>
      </c>
      <c r="O1752" s="21">
        <f t="shared" si="150"/>
        <v>0</v>
      </c>
      <c r="P1752" s="24">
        <v>0</v>
      </c>
      <c r="Q1752" s="18">
        <f t="shared" si="148"/>
        <v>0</v>
      </c>
      <c r="R1752" s="2">
        <v>1</v>
      </c>
      <c r="S1752" s="2">
        <v>120</v>
      </c>
      <c r="T1752" s="2" t="s">
        <v>4647</v>
      </c>
      <c r="U1752" s="28" t="str">
        <f>IF(G1752=0,"",_xlfn.MINIFS('PO Details'!$I:$I,'PO Details'!$D:$D,Planning!$B1752,'PO Details'!$L:$L,Planning!$E1752))</f>
        <v/>
      </c>
      <c r="V1752" s="29" t="s">
        <v>4640</v>
      </c>
      <c r="W1752" t="str">
        <f t="shared" si="149"/>
        <v>Max</v>
      </c>
      <c r="X1752" s="2">
        <v>120</v>
      </c>
    </row>
    <row r="1753" spans="1:24" x14ac:dyDescent="0.25">
      <c r="A1753" s="11"/>
      <c r="B1753" s="22" t="s">
        <v>1480</v>
      </c>
      <c r="C1753" s="22"/>
      <c r="D1753" s="22" t="s">
        <v>1481</v>
      </c>
      <c r="E1753" s="31" t="s">
        <v>113</v>
      </c>
      <c r="F1753" s="12">
        <f>SUMIFS('Inventory Details'!$H:$H,'Inventory Details'!$B:$B,$B1753,'Inventory Details'!$E:$E,$E1753)</f>
        <v>8</v>
      </c>
      <c r="G1753" s="12">
        <f>SUMIFS('PO Details'!$H:$H,'PO Details'!$D:$D,Planning!$B1753,'PO Details'!$L:$L,$E1753)</f>
        <v>0</v>
      </c>
      <c r="H1753" s="12">
        <f>SUMIFS('SO Details'!$G:$G,'SO Details'!$D:$D,Planning!$B1753,'SO Details'!$K:$K,$E1753)</f>
        <v>0</v>
      </c>
      <c r="I1753" s="20">
        <f>IF(COUNTIFS($C:$C,B1753)&gt;1,SUMIFS('Sales Hx'!$Q:$Q,'Sales Hx'!$B:$B,_xlfn.XLOOKUP(B1753,C:C,B:B),'Sales Hx'!$D:$D,Planning!$E1753),SUMIFS('Sales Hx'!$Q:$Q,'Sales Hx'!$B:$B,Planning!$B1753,'Sales Hx'!$D:$D,Planning!$E1753))</f>
        <v>0</v>
      </c>
      <c r="J1753" s="16">
        <f>IF(COUNTIFS($C:$C,B1753)&gt;1,SUMIFS('Sales Hx'!$S:$S,'Sales Hx'!$B:$B,_xlfn.XLOOKUP(B1753,C:C,B:B),'Sales Hx'!$D:$D,E1753),SUMIFS('Sales Hx'!$S:$S,'Sales Hx'!$B:$B,$B1753,'Sales Hx'!$D:$D,$E1753))</f>
        <v>0</v>
      </c>
      <c r="K1753" s="16">
        <f t="shared" si="151"/>
        <v>0</v>
      </c>
      <c r="L1753" s="12">
        <f>IF(M1753&lt;&gt;"",M1753,IF(COUNTIFS($C:$C,B1753)&gt;1,SUMIFS('Sales Hx'!V:V,'Sales Hx'!$B:$B,_xlfn.XLOOKUP(B1753,C:C,B:B),'Sales Hx'!$D:$D,$E1753),SUMIFS('Sales Hx'!V:V,'Sales Hx'!$B:$B,$B1753,'Sales Hx'!$D:$D,$E1753)))</f>
        <v>0</v>
      </c>
      <c r="M1753" s="12">
        <v>0</v>
      </c>
      <c r="N1753" s="15">
        <f t="shared" si="147"/>
        <v>0</v>
      </c>
      <c r="O1753" s="21">
        <f t="shared" si="150"/>
        <v>0</v>
      </c>
      <c r="P1753" s="24">
        <v>75.319999999999993</v>
      </c>
      <c r="Q1753" s="18">
        <f t="shared" si="148"/>
        <v>0</v>
      </c>
      <c r="R1753" s="2">
        <v>1</v>
      </c>
      <c r="S1753" s="2">
        <v>120</v>
      </c>
      <c r="T1753" s="2" t="s">
        <v>4647</v>
      </c>
      <c r="U1753" s="28" t="str">
        <f>IF(G1753=0,"",_xlfn.MINIFS('PO Details'!$I:$I,'PO Details'!$D:$D,Planning!$B1753,'PO Details'!$L:$L,Planning!$E1753))</f>
        <v/>
      </c>
      <c r="V1753" s="29" t="s">
        <v>4640</v>
      </c>
      <c r="W1753" t="str">
        <f t="shared" si="149"/>
        <v>Max</v>
      </c>
      <c r="X1753" s="2">
        <v>120</v>
      </c>
    </row>
    <row r="1754" spans="1:24" x14ac:dyDescent="0.25">
      <c r="A1754" s="11"/>
      <c r="B1754" s="22" t="s">
        <v>1482</v>
      </c>
      <c r="C1754" s="22"/>
      <c r="D1754" s="22" t="s">
        <v>1483</v>
      </c>
      <c r="E1754" s="31" t="s">
        <v>113</v>
      </c>
      <c r="F1754" s="12">
        <f>SUMIFS('Inventory Details'!$H:$H,'Inventory Details'!$B:$B,$B1754,'Inventory Details'!$E:$E,$E1754)</f>
        <v>32</v>
      </c>
      <c r="G1754" s="12">
        <f>SUMIFS('PO Details'!$H:$H,'PO Details'!$D:$D,Planning!$B1754,'PO Details'!$L:$L,$E1754)</f>
        <v>0</v>
      </c>
      <c r="H1754" s="12">
        <f>SUMIFS('SO Details'!$G:$G,'SO Details'!$D:$D,Planning!$B1754,'SO Details'!$K:$K,$E1754)</f>
        <v>0</v>
      </c>
      <c r="I1754" s="20">
        <f>IF(COUNTIFS($C:$C,B1754)&gt;1,SUMIFS('Sales Hx'!$Q:$Q,'Sales Hx'!$B:$B,_xlfn.XLOOKUP(B1754,C:C,B:B),'Sales Hx'!$D:$D,Planning!$E1754),SUMIFS('Sales Hx'!$Q:$Q,'Sales Hx'!$B:$B,Planning!$B1754,'Sales Hx'!$D:$D,Planning!$E1754))</f>
        <v>0</v>
      </c>
      <c r="J1754" s="16">
        <f>IF(COUNTIFS($C:$C,B1754)&gt;1,SUMIFS('Sales Hx'!$S:$S,'Sales Hx'!$B:$B,_xlfn.XLOOKUP(B1754,C:C,B:B),'Sales Hx'!$D:$D,E1754),SUMIFS('Sales Hx'!$S:$S,'Sales Hx'!$B:$B,$B1754,'Sales Hx'!$D:$D,$E1754))</f>
        <v>0</v>
      </c>
      <c r="K1754" s="16">
        <f t="shared" si="151"/>
        <v>0</v>
      </c>
      <c r="L1754" s="12">
        <f>IF(M1754&lt;&gt;"",M1754,IF(COUNTIFS($C:$C,B1754)&gt;1,SUMIFS('Sales Hx'!V:V,'Sales Hx'!$B:$B,_xlfn.XLOOKUP(B1754,C:C,B:B),'Sales Hx'!$D:$D,$E1754),SUMIFS('Sales Hx'!V:V,'Sales Hx'!$B:$B,$B1754,'Sales Hx'!$D:$D,$E1754)))</f>
        <v>0</v>
      </c>
      <c r="M1754" s="12">
        <v>0</v>
      </c>
      <c r="N1754" s="15">
        <f t="shared" si="147"/>
        <v>0</v>
      </c>
      <c r="O1754" s="21">
        <f t="shared" si="150"/>
        <v>0</v>
      </c>
      <c r="P1754" s="24">
        <v>80.150000000000006</v>
      </c>
      <c r="Q1754" s="18">
        <f t="shared" si="148"/>
        <v>0</v>
      </c>
      <c r="R1754" s="2">
        <v>1</v>
      </c>
      <c r="S1754" s="2">
        <v>120</v>
      </c>
      <c r="T1754" s="2" t="s">
        <v>4647</v>
      </c>
      <c r="U1754" s="28" t="str">
        <f>IF(G1754=0,"",_xlfn.MINIFS('PO Details'!$I:$I,'PO Details'!$D:$D,Planning!$B1754,'PO Details'!$L:$L,Planning!$E1754))</f>
        <v/>
      </c>
      <c r="V1754" s="29" t="s">
        <v>4640</v>
      </c>
      <c r="W1754" t="str">
        <f t="shared" si="149"/>
        <v>Max</v>
      </c>
      <c r="X1754" s="2">
        <v>120</v>
      </c>
    </row>
    <row r="1755" spans="1:24" x14ac:dyDescent="0.25">
      <c r="A1755" s="11"/>
      <c r="B1755" s="22" t="s">
        <v>1484</v>
      </c>
      <c r="C1755" s="22"/>
      <c r="D1755" s="22" t="s">
        <v>1485</v>
      </c>
      <c r="E1755" s="31" t="s">
        <v>113</v>
      </c>
      <c r="F1755" s="12">
        <f>SUMIFS('Inventory Details'!$H:$H,'Inventory Details'!$B:$B,$B1755,'Inventory Details'!$E:$E,$E1755)</f>
        <v>14</v>
      </c>
      <c r="G1755" s="12">
        <f>SUMIFS('PO Details'!$H:$H,'PO Details'!$D:$D,Planning!$B1755,'PO Details'!$L:$L,$E1755)</f>
        <v>0</v>
      </c>
      <c r="H1755" s="12">
        <f>SUMIFS('SO Details'!$G:$G,'SO Details'!$D:$D,Planning!$B1755,'SO Details'!$K:$K,$E1755)</f>
        <v>0</v>
      </c>
      <c r="I1755" s="20">
        <f>IF(COUNTIFS($C:$C,B1755)&gt;1,SUMIFS('Sales Hx'!$Q:$Q,'Sales Hx'!$B:$B,_xlfn.XLOOKUP(B1755,C:C,B:B),'Sales Hx'!$D:$D,Planning!$E1755),SUMIFS('Sales Hx'!$Q:$Q,'Sales Hx'!$B:$B,Planning!$B1755,'Sales Hx'!$D:$D,Planning!$E1755))</f>
        <v>0</v>
      </c>
      <c r="J1755" s="16">
        <f>IF(COUNTIFS($C:$C,B1755)&gt;1,SUMIFS('Sales Hx'!$S:$S,'Sales Hx'!$B:$B,_xlfn.XLOOKUP(B1755,C:C,B:B),'Sales Hx'!$D:$D,E1755),SUMIFS('Sales Hx'!$S:$S,'Sales Hx'!$B:$B,$B1755,'Sales Hx'!$D:$D,$E1755))</f>
        <v>0</v>
      </c>
      <c r="K1755" s="16">
        <f t="shared" si="151"/>
        <v>0</v>
      </c>
      <c r="L1755" s="12">
        <f>IF(M1755&lt;&gt;"",M1755,IF(COUNTIFS($C:$C,B1755)&gt;1,SUMIFS('Sales Hx'!V:V,'Sales Hx'!$B:$B,_xlfn.XLOOKUP(B1755,C:C,B:B),'Sales Hx'!$D:$D,$E1755),SUMIFS('Sales Hx'!V:V,'Sales Hx'!$B:$B,$B1755,'Sales Hx'!$D:$D,$E1755)))</f>
        <v>0</v>
      </c>
      <c r="M1755" s="12">
        <v>0</v>
      </c>
      <c r="N1755" s="15">
        <f t="shared" si="147"/>
        <v>0</v>
      </c>
      <c r="O1755" s="21">
        <f t="shared" si="150"/>
        <v>0</v>
      </c>
      <c r="P1755" s="24">
        <v>71.06</v>
      </c>
      <c r="Q1755" s="18">
        <f t="shared" si="148"/>
        <v>0</v>
      </c>
      <c r="R1755" s="2">
        <v>1</v>
      </c>
      <c r="S1755" s="2">
        <v>120</v>
      </c>
      <c r="T1755" s="2" t="s">
        <v>4647</v>
      </c>
      <c r="U1755" s="28" t="str">
        <f>IF(G1755=0,"",_xlfn.MINIFS('PO Details'!$I:$I,'PO Details'!$D:$D,Planning!$B1755,'PO Details'!$L:$L,Planning!$E1755))</f>
        <v/>
      </c>
      <c r="V1755" s="29" t="s">
        <v>4640</v>
      </c>
      <c r="W1755" t="str">
        <f t="shared" si="149"/>
        <v>Max</v>
      </c>
      <c r="X1755" s="2">
        <v>120</v>
      </c>
    </row>
    <row r="1756" spans="1:24" x14ac:dyDescent="0.25">
      <c r="A1756" s="11"/>
      <c r="B1756" s="22" t="s">
        <v>1486</v>
      </c>
      <c r="C1756" s="22"/>
      <c r="D1756" s="22" t="s">
        <v>1487</v>
      </c>
      <c r="E1756" s="31" t="s">
        <v>113</v>
      </c>
      <c r="F1756" s="12">
        <f>SUMIFS('Inventory Details'!$H:$H,'Inventory Details'!$B:$B,$B1756,'Inventory Details'!$E:$E,$E1756)</f>
        <v>13</v>
      </c>
      <c r="G1756" s="12">
        <f>SUMIFS('PO Details'!$H:$H,'PO Details'!$D:$D,Planning!$B1756,'PO Details'!$L:$L,$E1756)</f>
        <v>0</v>
      </c>
      <c r="H1756" s="12">
        <f>SUMIFS('SO Details'!$G:$G,'SO Details'!$D:$D,Planning!$B1756,'SO Details'!$K:$K,$E1756)</f>
        <v>0</v>
      </c>
      <c r="I1756" s="20">
        <f>IF(COUNTIFS($C:$C,B1756)&gt;1,SUMIFS('Sales Hx'!$Q:$Q,'Sales Hx'!$B:$B,_xlfn.XLOOKUP(B1756,C:C,B:B),'Sales Hx'!$D:$D,Planning!$E1756),SUMIFS('Sales Hx'!$Q:$Q,'Sales Hx'!$B:$B,Planning!$B1756,'Sales Hx'!$D:$D,Planning!$E1756))</f>
        <v>0</v>
      </c>
      <c r="J1756" s="16">
        <f>IF(COUNTIFS($C:$C,B1756)&gt;1,SUMIFS('Sales Hx'!$S:$S,'Sales Hx'!$B:$B,_xlfn.XLOOKUP(B1756,C:C,B:B),'Sales Hx'!$D:$D,E1756),SUMIFS('Sales Hx'!$S:$S,'Sales Hx'!$B:$B,$B1756,'Sales Hx'!$D:$D,$E1756))</f>
        <v>0</v>
      </c>
      <c r="K1756" s="16">
        <f t="shared" si="151"/>
        <v>0</v>
      </c>
      <c r="L1756" s="12">
        <f>IF(M1756&lt;&gt;"",M1756,IF(COUNTIFS($C:$C,B1756)&gt;1,SUMIFS('Sales Hx'!V:V,'Sales Hx'!$B:$B,_xlfn.XLOOKUP(B1756,C:C,B:B),'Sales Hx'!$D:$D,$E1756),SUMIFS('Sales Hx'!V:V,'Sales Hx'!$B:$B,$B1756,'Sales Hx'!$D:$D,$E1756)))</f>
        <v>0</v>
      </c>
      <c r="M1756" s="12">
        <v>0</v>
      </c>
      <c r="N1756" s="15">
        <f t="shared" si="147"/>
        <v>0</v>
      </c>
      <c r="O1756" s="21">
        <f t="shared" si="150"/>
        <v>0</v>
      </c>
      <c r="P1756" s="24">
        <v>85.27</v>
      </c>
      <c r="Q1756" s="18">
        <f t="shared" si="148"/>
        <v>0</v>
      </c>
      <c r="R1756" s="2">
        <v>1</v>
      </c>
      <c r="S1756" s="2">
        <v>120</v>
      </c>
      <c r="T1756" s="2" t="s">
        <v>4647</v>
      </c>
      <c r="U1756" s="28" t="str">
        <f>IF(G1756=0,"",_xlfn.MINIFS('PO Details'!$I:$I,'PO Details'!$D:$D,Planning!$B1756,'PO Details'!$L:$L,Planning!$E1756))</f>
        <v/>
      </c>
      <c r="V1756" s="29" t="s">
        <v>4640</v>
      </c>
      <c r="W1756" t="str">
        <f t="shared" si="149"/>
        <v>Max</v>
      </c>
      <c r="X1756" s="2">
        <v>120</v>
      </c>
    </row>
    <row r="1757" spans="1:24" x14ac:dyDescent="0.25">
      <c r="A1757" s="11"/>
      <c r="B1757" s="22" t="s">
        <v>1488</v>
      </c>
      <c r="C1757" s="22"/>
      <c r="D1757" s="22" t="s">
        <v>1489</v>
      </c>
      <c r="E1757" s="31" t="s">
        <v>113</v>
      </c>
      <c r="F1757" s="12">
        <f>SUMIFS('Inventory Details'!$H:$H,'Inventory Details'!$B:$B,$B1757,'Inventory Details'!$E:$E,$E1757)</f>
        <v>1</v>
      </c>
      <c r="G1757" s="12">
        <f>SUMIFS('PO Details'!$H:$H,'PO Details'!$D:$D,Planning!$B1757,'PO Details'!$L:$L,$E1757)</f>
        <v>0</v>
      </c>
      <c r="H1757" s="12">
        <f>SUMIFS('SO Details'!$G:$G,'SO Details'!$D:$D,Planning!$B1757,'SO Details'!$K:$K,$E1757)</f>
        <v>0</v>
      </c>
      <c r="I1757" s="20">
        <f>IF(COUNTIFS($C:$C,B1757)&gt;1,SUMIFS('Sales Hx'!$Q:$Q,'Sales Hx'!$B:$B,_xlfn.XLOOKUP(B1757,C:C,B:B),'Sales Hx'!$D:$D,Planning!$E1757),SUMIFS('Sales Hx'!$Q:$Q,'Sales Hx'!$B:$B,Planning!$B1757,'Sales Hx'!$D:$D,Planning!$E1757))</f>
        <v>0</v>
      </c>
      <c r="J1757" s="16">
        <f>IF(COUNTIFS($C:$C,B1757)&gt;1,SUMIFS('Sales Hx'!$S:$S,'Sales Hx'!$B:$B,_xlfn.XLOOKUP(B1757,C:C,B:B),'Sales Hx'!$D:$D,E1757),SUMIFS('Sales Hx'!$S:$S,'Sales Hx'!$B:$B,$B1757,'Sales Hx'!$D:$D,$E1757))</f>
        <v>0</v>
      </c>
      <c r="K1757" s="16">
        <f t="shared" si="151"/>
        <v>0</v>
      </c>
      <c r="L1757" s="12">
        <f>IF(M1757&lt;&gt;"",M1757,IF(COUNTIFS($C:$C,B1757)&gt;1,SUMIFS('Sales Hx'!V:V,'Sales Hx'!$B:$B,_xlfn.XLOOKUP(B1757,C:C,B:B),'Sales Hx'!$D:$D,$E1757),SUMIFS('Sales Hx'!V:V,'Sales Hx'!$B:$B,$B1757,'Sales Hx'!$D:$D,$E1757)))</f>
        <v>0</v>
      </c>
      <c r="M1757" s="12">
        <v>0</v>
      </c>
      <c r="N1757" s="15">
        <f t="shared" si="147"/>
        <v>0</v>
      </c>
      <c r="O1757" s="21">
        <f t="shared" si="150"/>
        <v>0</v>
      </c>
      <c r="P1757" s="24">
        <v>71.06</v>
      </c>
      <c r="Q1757" s="18">
        <f t="shared" si="148"/>
        <v>0</v>
      </c>
      <c r="R1757" s="2">
        <v>1</v>
      </c>
      <c r="S1757" s="2">
        <v>120</v>
      </c>
      <c r="T1757" s="2" t="s">
        <v>4647</v>
      </c>
      <c r="U1757" s="28" t="str">
        <f>IF(G1757=0,"",_xlfn.MINIFS('PO Details'!$I:$I,'PO Details'!$D:$D,Planning!$B1757,'PO Details'!$L:$L,Planning!$E1757))</f>
        <v/>
      </c>
      <c r="V1757" s="29" t="s">
        <v>4640</v>
      </c>
      <c r="W1757" t="str">
        <f t="shared" si="149"/>
        <v>Max</v>
      </c>
      <c r="X1757" s="2">
        <v>120</v>
      </c>
    </row>
    <row r="1758" spans="1:24" x14ac:dyDescent="0.25">
      <c r="A1758" s="11"/>
      <c r="B1758" s="22" t="s">
        <v>1490</v>
      </c>
      <c r="C1758" s="22"/>
      <c r="D1758" s="22" t="s">
        <v>1491</v>
      </c>
      <c r="E1758" s="31" t="s">
        <v>113</v>
      </c>
      <c r="F1758" s="12">
        <f>SUMIFS('Inventory Details'!$H:$H,'Inventory Details'!$B:$B,$B1758,'Inventory Details'!$E:$E,$E1758)</f>
        <v>92</v>
      </c>
      <c r="G1758" s="12">
        <f>SUMIFS('PO Details'!$H:$H,'PO Details'!$D:$D,Planning!$B1758,'PO Details'!$L:$L,$E1758)</f>
        <v>0</v>
      </c>
      <c r="H1758" s="12">
        <f>SUMIFS('SO Details'!$G:$G,'SO Details'!$D:$D,Planning!$B1758,'SO Details'!$K:$K,$E1758)</f>
        <v>0</v>
      </c>
      <c r="I1758" s="20">
        <f>IF(COUNTIFS($C:$C,B1758)&gt;1,SUMIFS('Sales Hx'!$Q:$Q,'Sales Hx'!$B:$B,_xlfn.XLOOKUP(B1758,C:C,B:B),'Sales Hx'!$D:$D,Planning!$E1758),SUMIFS('Sales Hx'!$Q:$Q,'Sales Hx'!$B:$B,Planning!$B1758,'Sales Hx'!$D:$D,Planning!$E1758))</f>
        <v>0</v>
      </c>
      <c r="J1758" s="16">
        <f>IF(COUNTIFS($C:$C,B1758)&gt;1,SUMIFS('Sales Hx'!$S:$S,'Sales Hx'!$B:$B,_xlfn.XLOOKUP(B1758,C:C,B:B),'Sales Hx'!$D:$D,E1758),SUMIFS('Sales Hx'!$S:$S,'Sales Hx'!$B:$B,$B1758,'Sales Hx'!$D:$D,$E1758))</f>
        <v>0</v>
      </c>
      <c r="K1758" s="16">
        <f t="shared" si="151"/>
        <v>0</v>
      </c>
      <c r="L1758" s="12">
        <f>IF(M1758&lt;&gt;"",M1758,IF(COUNTIFS($C:$C,B1758)&gt;1,SUMIFS('Sales Hx'!V:V,'Sales Hx'!$B:$B,_xlfn.XLOOKUP(B1758,C:C,B:B),'Sales Hx'!$D:$D,$E1758),SUMIFS('Sales Hx'!V:V,'Sales Hx'!$B:$B,$B1758,'Sales Hx'!$D:$D,$E1758)))</f>
        <v>0</v>
      </c>
      <c r="M1758" s="12">
        <v>0</v>
      </c>
      <c r="N1758" s="15">
        <f t="shared" si="147"/>
        <v>0</v>
      </c>
      <c r="O1758" s="21">
        <f t="shared" si="150"/>
        <v>0</v>
      </c>
      <c r="P1758" s="24">
        <v>91.52</v>
      </c>
      <c r="Q1758" s="18">
        <f t="shared" si="148"/>
        <v>0</v>
      </c>
      <c r="R1758" s="2">
        <v>1</v>
      </c>
      <c r="S1758" s="2">
        <v>120</v>
      </c>
      <c r="T1758" s="2" t="s">
        <v>4647</v>
      </c>
      <c r="U1758" s="28" t="str">
        <f>IF(G1758=0,"",_xlfn.MINIFS('PO Details'!$I:$I,'PO Details'!$D:$D,Planning!$B1758,'PO Details'!$L:$L,Planning!$E1758))</f>
        <v/>
      </c>
      <c r="V1758" s="29" t="s">
        <v>4640</v>
      </c>
      <c r="W1758" t="str">
        <f t="shared" si="149"/>
        <v>Max</v>
      </c>
      <c r="X1758" s="2">
        <v>120</v>
      </c>
    </row>
    <row r="1759" spans="1:24" x14ac:dyDescent="0.25">
      <c r="A1759" s="11"/>
      <c r="B1759" s="22" t="s">
        <v>1492</v>
      </c>
      <c r="C1759" s="22"/>
      <c r="D1759" s="22" t="s">
        <v>1493</v>
      </c>
      <c r="E1759" s="31" t="s">
        <v>113</v>
      </c>
      <c r="F1759" s="12">
        <f>SUMIFS('Inventory Details'!$H:$H,'Inventory Details'!$B:$B,$B1759,'Inventory Details'!$E:$E,$E1759)</f>
        <v>1</v>
      </c>
      <c r="G1759" s="12">
        <f>SUMIFS('PO Details'!$H:$H,'PO Details'!$D:$D,Planning!$B1759,'PO Details'!$L:$L,$E1759)</f>
        <v>0</v>
      </c>
      <c r="H1759" s="12">
        <f>SUMIFS('SO Details'!$G:$G,'SO Details'!$D:$D,Planning!$B1759,'SO Details'!$K:$K,$E1759)</f>
        <v>0</v>
      </c>
      <c r="I1759" s="20">
        <f>IF(COUNTIFS($C:$C,B1759)&gt;1,SUMIFS('Sales Hx'!$Q:$Q,'Sales Hx'!$B:$B,_xlfn.XLOOKUP(B1759,C:C,B:B),'Sales Hx'!$D:$D,Planning!$E1759),SUMIFS('Sales Hx'!$Q:$Q,'Sales Hx'!$B:$B,Planning!$B1759,'Sales Hx'!$D:$D,Planning!$E1759))</f>
        <v>0</v>
      </c>
      <c r="J1759" s="16">
        <f>IF(COUNTIFS($C:$C,B1759)&gt;1,SUMIFS('Sales Hx'!$S:$S,'Sales Hx'!$B:$B,_xlfn.XLOOKUP(B1759,C:C,B:B),'Sales Hx'!$D:$D,E1759),SUMIFS('Sales Hx'!$S:$S,'Sales Hx'!$B:$B,$B1759,'Sales Hx'!$D:$D,$E1759))</f>
        <v>0</v>
      </c>
      <c r="K1759" s="16">
        <f t="shared" si="151"/>
        <v>0</v>
      </c>
      <c r="L1759" s="12">
        <f>IF(M1759&lt;&gt;"",M1759,IF(COUNTIFS($C:$C,B1759)&gt;1,SUMIFS('Sales Hx'!V:V,'Sales Hx'!$B:$B,_xlfn.XLOOKUP(B1759,C:C,B:B),'Sales Hx'!$D:$D,$E1759),SUMIFS('Sales Hx'!V:V,'Sales Hx'!$B:$B,$B1759,'Sales Hx'!$D:$D,$E1759)))</f>
        <v>0</v>
      </c>
      <c r="M1759" s="12">
        <v>0</v>
      </c>
      <c r="N1759" s="15">
        <f t="shared" si="147"/>
        <v>0</v>
      </c>
      <c r="O1759" s="21">
        <f t="shared" si="150"/>
        <v>0</v>
      </c>
      <c r="P1759" s="24">
        <v>42.64</v>
      </c>
      <c r="Q1759" s="18">
        <f t="shared" si="148"/>
        <v>0</v>
      </c>
      <c r="R1759" s="2">
        <v>1</v>
      </c>
      <c r="S1759" s="2">
        <v>120</v>
      </c>
      <c r="T1759" s="2" t="s">
        <v>4647</v>
      </c>
      <c r="U1759" s="28" t="str">
        <f>IF(G1759=0,"",_xlfn.MINIFS('PO Details'!$I:$I,'PO Details'!$D:$D,Planning!$B1759,'PO Details'!$L:$L,Planning!$E1759))</f>
        <v/>
      </c>
      <c r="V1759" s="29" t="s">
        <v>4640</v>
      </c>
      <c r="W1759" t="str">
        <f t="shared" si="149"/>
        <v>Max</v>
      </c>
      <c r="X1759" s="2">
        <v>120</v>
      </c>
    </row>
    <row r="1760" spans="1:24" x14ac:dyDescent="0.25">
      <c r="A1760" s="11"/>
      <c r="B1760" s="22" t="s">
        <v>1516</v>
      </c>
      <c r="C1760" s="22"/>
      <c r="D1760" s="22" t="s">
        <v>1517</v>
      </c>
      <c r="E1760" s="31" t="s">
        <v>113</v>
      </c>
      <c r="F1760" s="12">
        <f>SUMIFS('Inventory Details'!$H:$H,'Inventory Details'!$B:$B,$B1760,'Inventory Details'!$E:$E,$E1760)</f>
        <v>7</v>
      </c>
      <c r="G1760" s="12">
        <f>SUMIFS('PO Details'!$H:$H,'PO Details'!$D:$D,Planning!$B1760,'PO Details'!$L:$L,$E1760)</f>
        <v>0</v>
      </c>
      <c r="H1760" s="12">
        <f>SUMIFS('SO Details'!$G:$G,'SO Details'!$D:$D,Planning!$B1760,'SO Details'!$K:$K,$E1760)</f>
        <v>0</v>
      </c>
      <c r="I1760" s="20">
        <f>IF(COUNTIFS($C:$C,B1760)&gt;1,SUMIFS('Sales Hx'!$Q:$Q,'Sales Hx'!$B:$B,_xlfn.XLOOKUP(B1760,C:C,B:B),'Sales Hx'!$D:$D,Planning!$E1760),SUMIFS('Sales Hx'!$Q:$Q,'Sales Hx'!$B:$B,Planning!$B1760,'Sales Hx'!$D:$D,Planning!$E1760))</f>
        <v>0</v>
      </c>
      <c r="J1760" s="16">
        <f>IF(COUNTIFS($C:$C,B1760)&gt;1,SUMIFS('Sales Hx'!$S:$S,'Sales Hx'!$B:$B,_xlfn.XLOOKUP(B1760,C:C,B:B),'Sales Hx'!$D:$D,E1760),SUMIFS('Sales Hx'!$S:$S,'Sales Hx'!$B:$B,$B1760,'Sales Hx'!$D:$D,$E1760))</f>
        <v>0</v>
      </c>
      <c r="K1760" s="16">
        <f t="shared" si="151"/>
        <v>0</v>
      </c>
      <c r="L1760" s="12">
        <f>IF(M1760&lt;&gt;"",M1760,IF(COUNTIFS($C:$C,B1760)&gt;1,SUMIFS('Sales Hx'!V:V,'Sales Hx'!$B:$B,_xlfn.XLOOKUP(B1760,C:C,B:B),'Sales Hx'!$D:$D,$E1760),SUMIFS('Sales Hx'!V:V,'Sales Hx'!$B:$B,$B1760,'Sales Hx'!$D:$D,$E1760)))</f>
        <v>0</v>
      </c>
      <c r="M1760" s="12">
        <v>0</v>
      </c>
      <c r="N1760" s="15">
        <f t="shared" si="147"/>
        <v>0</v>
      </c>
      <c r="O1760" s="21">
        <f t="shared" si="150"/>
        <v>0</v>
      </c>
      <c r="P1760" s="24">
        <v>4.26</v>
      </c>
      <c r="Q1760" s="18">
        <f t="shared" si="148"/>
        <v>0</v>
      </c>
      <c r="R1760" s="2">
        <v>1</v>
      </c>
      <c r="S1760" s="2">
        <v>120</v>
      </c>
      <c r="T1760" s="2" t="s">
        <v>4647</v>
      </c>
      <c r="U1760" s="28" t="str">
        <f>IF(G1760=0,"",_xlfn.MINIFS('PO Details'!$I:$I,'PO Details'!$D:$D,Planning!$B1760,'PO Details'!$L:$L,Planning!$E1760))</f>
        <v/>
      </c>
      <c r="V1760" s="29" t="s">
        <v>4640</v>
      </c>
      <c r="W1760" t="str">
        <f t="shared" si="149"/>
        <v>Max</v>
      </c>
      <c r="X1760" s="2">
        <v>120</v>
      </c>
    </row>
    <row r="1761" spans="1:24" x14ac:dyDescent="0.25">
      <c r="A1761" s="11"/>
      <c r="B1761" s="22" t="s">
        <v>1494</v>
      </c>
      <c r="C1761" s="22"/>
      <c r="D1761" s="22" t="s">
        <v>1495</v>
      </c>
      <c r="E1761" s="31" t="s">
        <v>113</v>
      </c>
      <c r="F1761" s="12">
        <f>SUMIFS('Inventory Details'!$H:$H,'Inventory Details'!$B:$B,$B1761,'Inventory Details'!$E:$E,$E1761)</f>
        <v>57</v>
      </c>
      <c r="G1761" s="12">
        <f>SUMIFS('PO Details'!$H:$H,'PO Details'!$D:$D,Planning!$B1761,'PO Details'!$L:$L,$E1761)</f>
        <v>0</v>
      </c>
      <c r="H1761" s="12">
        <f>SUMIFS('SO Details'!$G:$G,'SO Details'!$D:$D,Planning!$B1761,'SO Details'!$K:$K,$E1761)</f>
        <v>0</v>
      </c>
      <c r="I1761" s="20">
        <f>IF(COUNTIFS($C:$C,B1761)&gt;1,SUMIFS('Sales Hx'!$Q:$Q,'Sales Hx'!$B:$B,_xlfn.XLOOKUP(B1761,C:C,B:B),'Sales Hx'!$D:$D,Planning!$E1761),SUMIFS('Sales Hx'!$Q:$Q,'Sales Hx'!$B:$B,Planning!$B1761,'Sales Hx'!$D:$D,Planning!$E1761))</f>
        <v>0</v>
      </c>
      <c r="J1761" s="16">
        <f>IF(COUNTIFS($C:$C,B1761)&gt;1,SUMIFS('Sales Hx'!$S:$S,'Sales Hx'!$B:$B,_xlfn.XLOOKUP(B1761,C:C,B:B),'Sales Hx'!$D:$D,E1761),SUMIFS('Sales Hx'!$S:$S,'Sales Hx'!$B:$B,$B1761,'Sales Hx'!$D:$D,$E1761))</f>
        <v>0</v>
      </c>
      <c r="K1761" s="16">
        <f t="shared" si="151"/>
        <v>0</v>
      </c>
      <c r="L1761" s="12">
        <f>IF(M1761&lt;&gt;"",M1761,IF(COUNTIFS($C:$C,B1761)&gt;1,SUMIFS('Sales Hx'!V:V,'Sales Hx'!$B:$B,_xlfn.XLOOKUP(B1761,C:C,B:B),'Sales Hx'!$D:$D,$E1761),SUMIFS('Sales Hx'!V:V,'Sales Hx'!$B:$B,$B1761,'Sales Hx'!$D:$D,$E1761)))</f>
        <v>0</v>
      </c>
      <c r="M1761" s="12">
        <v>0</v>
      </c>
      <c r="N1761" s="15">
        <f t="shared" si="147"/>
        <v>0</v>
      </c>
      <c r="O1761" s="21">
        <f t="shared" si="150"/>
        <v>0</v>
      </c>
      <c r="P1761" s="24">
        <v>96.64</v>
      </c>
      <c r="Q1761" s="18">
        <f t="shared" si="148"/>
        <v>0</v>
      </c>
      <c r="R1761" s="2">
        <v>1</v>
      </c>
      <c r="S1761" s="2">
        <v>120</v>
      </c>
      <c r="T1761" s="2" t="s">
        <v>4647</v>
      </c>
      <c r="U1761" s="28" t="str">
        <f>IF(G1761=0,"",_xlfn.MINIFS('PO Details'!$I:$I,'PO Details'!$D:$D,Planning!$B1761,'PO Details'!$L:$L,Planning!$E1761))</f>
        <v/>
      </c>
      <c r="V1761" s="29" t="s">
        <v>4640</v>
      </c>
      <c r="W1761" t="str">
        <f t="shared" si="149"/>
        <v>Max</v>
      </c>
      <c r="X1761" s="2">
        <v>120</v>
      </c>
    </row>
    <row r="1762" spans="1:24" x14ac:dyDescent="0.25">
      <c r="A1762" s="11"/>
      <c r="B1762" s="22" t="s">
        <v>1496</v>
      </c>
      <c r="C1762" s="22"/>
      <c r="D1762" s="22" t="s">
        <v>1497</v>
      </c>
      <c r="E1762" s="31" t="s">
        <v>113</v>
      </c>
      <c r="F1762" s="12">
        <f>SUMIFS('Inventory Details'!$H:$H,'Inventory Details'!$B:$B,$B1762,'Inventory Details'!$E:$E,$E1762)</f>
        <v>2</v>
      </c>
      <c r="G1762" s="12">
        <f>SUMIFS('PO Details'!$H:$H,'PO Details'!$D:$D,Planning!$B1762,'PO Details'!$L:$L,$E1762)</f>
        <v>0</v>
      </c>
      <c r="H1762" s="12">
        <f>SUMIFS('SO Details'!$G:$G,'SO Details'!$D:$D,Planning!$B1762,'SO Details'!$K:$K,$E1762)</f>
        <v>0</v>
      </c>
      <c r="I1762" s="20">
        <f>IF(COUNTIFS($C:$C,B1762)&gt;1,SUMIFS('Sales Hx'!$Q:$Q,'Sales Hx'!$B:$B,_xlfn.XLOOKUP(B1762,C:C,B:B),'Sales Hx'!$D:$D,Planning!$E1762),SUMIFS('Sales Hx'!$Q:$Q,'Sales Hx'!$B:$B,Planning!$B1762,'Sales Hx'!$D:$D,Planning!$E1762))</f>
        <v>0</v>
      </c>
      <c r="J1762" s="16">
        <f>IF(COUNTIFS($C:$C,B1762)&gt;1,SUMIFS('Sales Hx'!$S:$S,'Sales Hx'!$B:$B,_xlfn.XLOOKUP(B1762,C:C,B:B),'Sales Hx'!$D:$D,E1762),SUMIFS('Sales Hx'!$S:$S,'Sales Hx'!$B:$B,$B1762,'Sales Hx'!$D:$D,$E1762))</f>
        <v>0</v>
      </c>
      <c r="K1762" s="16">
        <f t="shared" si="151"/>
        <v>0</v>
      </c>
      <c r="L1762" s="12">
        <f>IF(M1762&lt;&gt;"",M1762,IF(COUNTIFS($C:$C,B1762)&gt;1,SUMIFS('Sales Hx'!V:V,'Sales Hx'!$B:$B,_xlfn.XLOOKUP(B1762,C:C,B:B),'Sales Hx'!$D:$D,$E1762),SUMIFS('Sales Hx'!V:V,'Sales Hx'!$B:$B,$B1762,'Sales Hx'!$D:$D,$E1762)))</f>
        <v>0</v>
      </c>
      <c r="M1762" s="12">
        <v>0</v>
      </c>
      <c r="N1762" s="15">
        <f t="shared" si="147"/>
        <v>0</v>
      </c>
      <c r="O1762" s="21">
        <f t="shared" si="150"/>
        <v>0</v>
      </c>
      <c r="P1762" s="24">
        <v>184.75</v>
      </c>
      <c r="Q1762" s="18">
        <f t="shared" si="148"/>
        <v>0</v>
      </c>
      <c r="R1762" s="2">
        <v>1</v>
      </c>
      <c r="S1762" s="2">
        <v>120</v>
      </c>
      <c r="T1762" s="2" t="s">
        <v>4647</v>
      </c>
      <c r="U1762" s="28" t="str">
        <f>IF(G1762=0,"",_xlfn.MINIFS('PO Details'!$I:$I,'PO Details'!$D:$D,Planning!$B1762,'PO Details'!$L:$L,Planning!$E1762))</f>
        <v/>
      </c>
      <c r="V1762" s="29" t="s">
        <v>4640</v>
      </c>
      <c r="W1762" t="str">
        <f t="shared" si="149"/>
        <v>Max</v>
      </c>
      <c r="X1762" s="2">
        <v>120</v>
      </c>
    </row>
    <row r="1763" spans="1:24" x14ac:dyDescent="0.25">
      <c r="A1763" s="11"/>
      <c r="B1763" s="22" t="s">
        <v>1498</v>
      </c>
      <c r="C1763" s="22"/>
      <c r="D1763" s="22" t="s">
        <v>1499</v>
      </c>
      <c r="E1763" s="31" t="s">
        <v>113</v>
      </c>
      <c r="F1763" s="12">
        <f>SUMIFS('Inventory Details'!$H:$H,'Inventory Details'!$B:$B,$B1763,'Inventory Details'!$E:$E,$E1763)</f>
        <v>10</v>
      </c>
      <c r="G1763" s="12">
        <f>SUMIFS('PO Details'!$H:$H,'PO Details'!$D:$D,Planning!$B1763,'PO Details'!$L:$L,$E1763)</f>
        <v>0</v>
      </c>
      <c r="H1763" s="12">
        <f>SUMIFS('SO Details'!$G:$G,'SO Details'!$D:$D,Planning!$B1763,'SO Details'!$K:$K,$E1763)</f>
        <v>0</v>
      </c>
      <c r="I1763" s="20">
        <f>IF(COUNTIFS($C:$C,B1763)&gt;1,SUMIFS('Sales Hx'!$Q:$Q,'Sales Hx'!$B:$B,_xlfn.XLOOKUP(B1763,C:C,B:B),'Sales Hx'!$D:$D,Planning!$E1763),SUMIFS('Sales Hx'!$Q:$Q,'Sales Hx'!$B:$B,Planning!$B1763,'Sales Hx'!$D:$D,Planning!$E1763))</f>
        <v>0</v>
      </c>
      <c r="J1763" s="16">
        <f>IF(COUNTIFS($C:$C,B1763)&gt;1,SUMIFS('Sales Hx'!$S:$S,'Sales Hx'!$B:$B,_xlfn.XLOOKUP(B1763,C:C,B:B),'Sales Hx'!$D:$D,E1763),SUMIFS('Sales Hx'!$S:$S,'Sales Hx'!$B:$B,$B1763,'Sales Hx'!$D:$D,$E1763))</f>
        <v>0</v>
      </c>
      <c r="K1763" s="16">
        <f t="shared" si="151"/>
        <v>0</v>
      </c>
      <c r="L1763" s="12">
        <f>IF(M1763&lt;&gt;"",M1763,IF(COUNTIFS($C:$C,B1763)&gt;1,SUMIFS('Sales Hx'!V:V,'Sales Hx'!$B:$B,_xlfn.XLOOKUP(B1763,C:C,B:B),'Sales Hx'!$D:$D,$E1763),SUMIFS('Sales Hx'!V:V,'Sales Hx'!$B:$B,$B1763,'Sales Hx'!$D:$D,$E1763)))</f>
        <v>0</v>
      </c>
      <c r="M1763" s="12">
        <v>0</v>
      </c>
      <c r="N1763" s="15">
        <f t="shared" si="147"/>
        <v>0</v>
      </c>
      <c r="O1763" s="21">
        <f t="shared" si="150"/>
        <v>0</v>
      </c>
      <c r="P1763" s="24">
        <v>22.74</v>
      </c>
      <c r="Q1763" s="18">
        <f t="shared" si="148"/>
        <v>0</v>
      </c>
      <c r="R1763" s="2">
        <v>1</v>
      </c>
      <c r="S1763" s="2">
        <v>120</v>
      </c>
      <c r="T1763" s="2" t="s">
        <v>4647</v>
      </c>
      <c r="U1763" s="28" t="str">
        <f>IF(G1763=0,"",_xlfn.MINIFS('PO Details'!$I:$I,'PO Details'!$D:$D,Planning!$B1763,'PO Details'!$L:$L,Planning!$E1763))</f>
        <v/>
      </c>
      <c r="V1763" s="29" t="s">
        <v>4640</v>
      </c>
      <c r="W1763" t="str">
        <f t="shared" si="149"/>
        <v>Max</v>
      </c>
      <c r="X1763" s="2">
        <v>120</v>
      </c>
    </row>
    <row r="1764" spans="1:24" x14ac:dyDescent="0.25">
      <c r="A1764" s="11"/>
      <c r="B1764" s="22" t="s">
        <v>1500</v>
      </c>
      <c r="C1764" s="22"/>
      <c r="D1764" s="22" t="s">
        <v>1501</v>
      </c>
      <c r="E1764" s="31" t="s">
        <v>113</v>
      </c>
      <c r="F1764" s="12">
        <f>SUMIFS('Inventory Details'!$H:$H,'Inventory Details'!$B:$B,$B1764,'Inventory Details'!$E:$E,$E1764)</f>
        <v>12</v>
      </c>
      <c r="G1764" s="12">
        <f>SUMIFS('PO Details'!$H:$H,'PO Details'!$D:$D,Planning!$B1764,'PO Details'!$L:$L,$E1764)</f>
        <v>0</v>
      </c>
      <c r="H1764" s="12">
        <f>SUMIFS('SO Details'!$G:$G,'SO Details'!$D:$D,Planning!$B1764,'SO Details'!$K:$K,$E1764)</f>
        <v>0</v>
      </c>
      <c r="I1764" s="20">
        <f>IF(COUNTIFS($C:$C,B1764)&gt;1,SUMIFS('Sales Hx'!$Q:$Q,'Sales Hx'!$B:$B,_xlfn.XLOOKUP(B1764,C:C,B:B),'Sales Hx'!$D:$D,Planning!$E1764),SUMIFS('Sales Hx'!$Q:$Q,'Sales Hx'!$B:$B,Planning!$B1764,'Sales Hx'!$D:$D,Planning!$E1764))</f>
        <v>0</v>
      </c>
      <c r="J1764" s="16">
        <f>IF(COUNTIFS($C:$C,B1764)&gt;1,SUMIFS('Sales Hx'!$S:$S,'Sales Hx'!$B:$B,_xlfn.XLOOKUP(B1764,C:C,B:B),'Sales Hx'!$D:$D,E1764),SUMIFS('Sales Hx'!$S:$S,'Sales Hx'!$B:$B,$B1764,'Sales Hx'!$D:$D,$E1764))</f>
        <v>0</v>
      </c>
      <c r="K1764" s="16">
        <f t="shared" si="151"/>
        <v>0</v>
      </c>
      <c r="L1764" s="12">
        <f>IF(M1764&lt;&gt;"",M1764,IF(COUNTIFS($C:$C,B1764)&gt;1,SUMIFS('Sales Hx'!V:V,'Sales Hx'!$B:$B,_xlfn.XLOOKUP(B1764,C:C,B:B),'Sales Hx'!$D:$D,$E1764),SUMIFS('Sales Hx'!V:V,'Sales Hx'!$B:$B,$B1764,'Sales Hx'!$D:$D,$E1764)))</f>
        <v>0</v>
      </c>
      <c r="M1764" s="12">
        <v>0</v>
      </c>
      <c r="N1764" s="15">
        <f t="shared" si="147"/>
        <v>0</v>
      </c>
      <c r="O1764" s="21">
        <f t="shared" si="150"/>
        <v>0</v>
      </c>
      <c r="P1764" s="24">
        <v>121.08</v>
      </c>
      <c r="Q1764" s="18">
        <f t="shared" ref="Q1764:Q1819" si="152">IFERROR(P1764*O1764,0)</f>
        <v>0</v>
      </c>
      <c r="R1764" s="2">
        <v>1</v>
      </c>
      <c r="S1764" s="2">
        <v>120</v>
      </c>
      <c r="T1764" s="2" t="s">
        <v>4647</v>
      </c>
      <c r="U1764" s="28" t="str">
        <f>IF(G1764=0,"",_xlfn.MINIFS('PO Details'!$I:$I,'PO Details'!$D:$D,Planning!$B1764,'PO Details'!$L:$L,Planning!$E1764))</f>
        <v/>
      </c>
      <c r="V1764" s="29" t="s">
        <v>4640</v>
      </c>
      <c r="W1764" t="str">
        <f t="shared" si="149"/>
        <v>Max</v>
      </c>
      <c r="X1764" s="2">
        <v>120</v>
      </c>
    </row>
    <row r="1765" spans="1:24" x14ac:dyDescent="0.25">
      <c r="A1765" s="11"/>
      <c r="B1765" s="22" t="s">
        <v>1502</v>
      </c>
      <c r="C1765" s="22"/>
      <c r="D1765" s="22" t="s">
        <v>1503</v>
      </c>
      <c r="E1765" s="31" t="s">
        <v>113</v>
      </c>
      <c r="F1765" s="12">
        <f>SUMIFS('Inventory Details'!$H:$H,'Inventory Details'!$B:$B,$B1765,'Inventory Details'!$E:$E,$E1765)</f>
        <v>195</v>
      </c>
      <c r="G1765" s="12">
        <f>SUMIFS('PO Details'!$H:$H,'PO Details'!$D:$D,Planning!$B1765,'PO Details'!$L:$L,$E1765)</f>
        <v>0</v>
      </c>
      <c r="H1765" s="12">
        <f>SUMIFS('SO Details'!$G:$G,'SO Details'!$D:$D,Planning!$B1765,'SO Details'!$K:$K,$E1765)</f>
        <v>0</v>
      </c>
      <c r="I1765" s="20">
        <f>IF(COUNTIFS($C:$C,B1765)&gt;1,SUMIFS('Sales Hx'!$Q:$Q,'Sales Hx'!$B:$B,_xlfn.XLOOKUP(B1765,C:C,B:B),'Sales Hx'!$D:$D,Planning!$E1765),SUMIFS('Sales Hx'!$Q:$Q,'Sales Hx'!$B:$B,Planning!$B1765,'Sales Hx'!$D:$D,Planning!$E1765))</f>
        <v>0</v>
      </c>
      <c r="J1765" s="16">
        <f>IF(COUNTIFS($C:$C,B1765)&gt;1,SUMIFS('Sales Hx'!$S:$S,'Sales Hx'!$B:$B,_xlfn.XLOOKUP(B1765,C:C,B:B),'Sales Hx'!$D:$D,E1765),SUMIFS('Sales Hx'!$S:$S,'Sales Hx'!$B:$B,$B1765,'Sales Hx'!$D:$D,$E1765))</f>
        <v>0</v>
      </c>
      <c r="K1765" s="16">
        <f t="shared" si="151"/>
        <v>0</v>
      </c>
      <c r="L1765" s="12">
        <f>IF(M1765&lt;&gt;"",M1765,IF(COUNTIFS($C:$C,B1765)&gt;1,SUMIFS('Sales Hx'!V:V,'Sales Hx'!$B:$B,_xlfn.XLOOKUP(B1765,C:C,B:B),'Sales Hx'!$D:$D,$E1765),SUMIFS('Sales Hx'!V:V,'Sales Hx'!$B:$B,$B1765,'Sales Hx'!$D:$D,$E1765)))</f>
        <v>0</v>
      </c>
      <c r="M1765" s="12">
        <v>0</v>
      </c>
      <c r="N1765" s="15">
        <f t="shared" ref="N1765:N1820" si="153">IFERROR(_xlfn.IFNA(J1765*R1765+L1765,"No Sales Hx"),"No Sales HX")</f>
        <v>0</v>
      </c>
      <c r="O1765" s="21">
        <f t="shared" si="150"/>
        <v>0</v>
      </c>
      <c r="P1765" s="24">
        <v>19.61</v>
      </c>
      <c r="Q1765" s="18">
        <f t="shared" si="152"/>
        <v>0</v>
      </c>
      <c r="R1765" s="2">
        <v>1</v>
      </c>
      <c r="S1765" s="2">
        <v>120</v>
      </c>
      <c r="T1765" s="2" t="s">
        <v>4647</v>
      </c>
      <c r="U1765" s="28" t="str">
        <f>IF(G1765=0,"",_xlfn.MINIFS('PO Details'!$I:$I,'PO Details'!$D:$D,Planning!$B1765,'PO Details'!$L:$L,Planning!$E1765))</f>
        <v/>
      </c>
      <c r="V1765" s="29" t="s">
        <v>4640</v>
      </c>
      <c r="W1765" t="str">
        <f t="shared" si="149"/>
        <v>Max</v>
      </c>
      <c r="X1765" s="2">
        <v>120</v>
      </c>
    </row>
    <row r="1766" spans="1:24" x14ac:dyDescent="0.25">
      <c r="A1766" s="11"/>
      <c r="B1766" s="22" t="s">
        <v>1504</v>
      </c>
      <c r="C1766" s="22"/>
      <c r="D1766" s="22" t="s">
        <v>1505</v>
      </c>
      <c r="E1766" s="31" t="s">
        <v>113</v>
      </c>
      <c r="F1766" s="12">
        <f>SUMIFS('Inventory Details'!$H:$H,'Inventory Details'!$B:$B,$B1766,'Inventory Details'!$E:$E,$E1766)</f>
        <v>1</v>
      </c>
      <c r="G1766" s="12">
        <f>SUMIFS('PO Details'!$H:$H,'PO Details'!$D:$D,Planning!$B1766,'PO Details'!$L:$L,$E1766)</f>
        <v>0</v>
      </c>
      <c r="H1766" s="12">
        <f>SUMIFS('SO Details'!$G:$G,'SO Details'!$D:$D,Planning!$B1766,'SO Details'!$K:$K,$E1766)</f>
        <v>0</v>
      </c>
      <c r="I1766" s="20">
        <f>IF(COUNTIFS($C:$C,B1766)&gt;1,SUMIFS('Sales Hx'!$Q:$Q,'Sales Hx'!$B:$B,_xlfn.XLOOKUP(B1766,C:C,B:B),'Sales Hx'!$D:$D,Planning!$E1766),SUMIFS('Sales Hx'!$Q:$Q,'Sales Hx'!$B:$B,Planning!$B1766,'Sales Hx'!$D:$D,Planning!$E1766))</f>
        <v>0</v>
      </c>
      <c r="J1766" s="16">
        <f>IF(COUNTIFS($C:$C,B1766)&gt;1,SUMIFS('Sales Hx'!$S:$S,'Sales Hx'!$B:$B,_xlfn.XLOOKUP(B1766,C:C,B:B),'Sales Hx'!$D:$D,E1766),SUMIFS('Sales Hx'!$S:$S,'Sales Hx'!$B:$B,$B1766,'Sales Hx'!$D:$D,$E1766))</f>
        <v>0</v>
      </c>
      <c r="K1766" s="16">
        <f t="shared" si="151"/>
        <v>0</v>
      </c>
      <c r="L1766" s="12">
        <f>IF(M1766&lt;&gt;"",M1766,IF(COUNTIFS($C:$C,B1766)&gt;1,SUMIFS('Sales Hx'!V:V,'Sales Hx'!$B:$B,_xlfn.XLOOKUP(B1766,C:C,B:B),'Sales Hx'!$D:$D,$E1766),SUMIFS('Sales Hx'!V:V,'Sales Hx'!$B:$B,$B1766,'Sales Hx'!$D:$D,$E1766)))</f>
        <v>0</v>
      </c>
      <c r="M1766" s="12">
        <v>0</v>
      </c>
      <c r="N1766" s="15">
        <f t="shared" si="153"/>
        <v>0</v>
      </c>
      <c r="O1766" s="21">
        <f t="shared" si="150"/>
        <v>0</v>
      </c>
      <c r="P1766" s="24">
        <v>22.74</v>
      </c>
      <c r="Q1766" s="18">
        <f t="shared" si="152"/>
        <v>0</v>
      </c>
      <c r="R1766" s="2">
        <v>1</v>
      </c>
      <c r="S1766" s="2">
        <v>120</v>
      </c>
      <c r="T1766" s="2" t="s">
        <v>4647</v>
      </c>
      <c r="U1766" s="28" t="str">
        <f>IF(G1766=0,"",_xlfn.MINIFS('PO Details'!$I:$I,'PO Details'!$D:$D,Planning!$B1766,'PO Details'!$L:$L,Planning!$E1766))</f>
        <v/>
      </c>
      <c r="V1766" s="29" t="s">
        <v>4640</v>
      </c>
      <c r="W1766" t="str">
        <f t="shared" si="149"/>
        <v>Max</v>
      </c>
      <c r="X1766" s="2">
        <v>120</v>
      </c>
    </row>
    <row r="1767" spans="1:24" x14ac:dyDescent="0.25">
      <c r="A1767" s="11"/>
      <c r="B1767" s="22" t="s">
        <v>5606</v>
      </c>
      <c r="C1767" s="22"/>
      <c r="D1767" s="22"/>
      <c r="E1767" s="31" t="s">
        <v>108</v>
      </c>
      <c r="F1767" s="12">
        <f>SUMIFS('Inventory Details'!$H:$H,'Inventory Details'!$B:$B,$B1767,'Inventory Details'!$E:$E,$E1767)</f>
        <v>0</v>
      </c>
      <c r="G1767" s="12">
        <f>SUMIFS('PO Details'!$H:$H,'PO Details'!$D:$D,Planning!$B1767,'PO Details'!$L:$L,$E1767)</f>
        <v>0</v>
      </c>
      <c r="H1767" s="12">
        <f>SUMIFS('SO Details'!$G:$G,'SO Details'!$D:$D,Planning!$B1767,'SO Details'!$K:$K,$E1767)</f>
        <v>0</v>
      </c>
      <c r="I1767" s="20">
        <f>IF(COUNTIFS($C:$C,B1767)&gt;1,SUMIFS('Sales Hx'!$Q:$Q,'Sales Hx'!$B:$B,_xlfn.XLOOKUP(B1767,C:C,B:B),'Sales Hx'!$D:$D,Planning!$E1767),SUMIFS('Sales Hx'!$Q:$Q,'Sales Hx'!$B:$B,Planning!$B1767,'Sales Hx'!$D:$D,Planning!$E1767))</f>
        <v>0</v>
      </c>
      <c r="J1767" s="16">
        <f>IF(COUNTIFS($C:$C,B1767)&gt;1,SUMIFS('Sales Hx'!$S:$S,'Sales Hx'!$B:$B,_xlfn.XLOOKUP(B1767,C:C,B:B),'Sales Hx'!$D:$D,E1767),SUMIFS('Sales Hx'!$S:$S,'Sales Hx'!$B:$B,$B1767,'Sales Hx'!$D:$D,$E1767))</f>
        <v>0.13157894736842105</v>
      </c>
      <c r="K1767" s="16">
        <f t="shared" si="151"/>
        <v>0</v>
      </c>
      <c r="L1767" s="12">
        <f>IF(M1767&lt;&gt;"",M1767,IF(COUNTIFS($C:$C,B1767)&gt;1,SUMIFS('Sales Hx'!V:V,'Sales Hx'!$B:$B,_xlfn.XLOOKUP(B1767,C:C,B:B),'Sales Hx'!$D:$D,$E1767),SUMIFS('Sales Hx'!V:V,'Sales Hx'!$B:$B,$B1767,'Sales Hx'!$D:$D,$E1767)))</f>
        <v>0</v>
      </c>
      <c r="M1767" s="12">
        <v>0</v>
      </c>
      <c r="N1767" s="15">
        <f t="shared" si="153"/>
        <v>0.13157894736842105</v>
      </c>
      <c r="O1767" s="21">
        <f t="shared" si="150"/>
        <v>12</v>
      </c>
      <c r="P1767" s="24">
        <v>0</v>
      </c>
      <c r="Q1767" s="18">
        <f t="shared" si="152"/>
        <v>0</v>
      </c>
      <c r="R1767" s="2">
        <v>1</v>
      </c>
      <c r="S1767" s="2">
        <v>90</v>
      </c>
      <c r="T1767" s="2" t="s">
        <v>4647</v>
      </c>
      <c r="U1767" s="28" t="str">
        <f>IF(G1767=0,"",_xlfn.MINIFS('PO Details'!$I:$I,'PO Details'!$D:$D,Planning!$B1767,'PO Details'!$L:$L,Planning!$E1767))</f>
        <v/>
      </c>
      <c r="V1767" s="29" t="s">
        <v>4640</v>
      </c>
      <c r="W1767" t="str">
        <f t="shared" si="149"/>
        <v>Max</v>
      </c>
      <c r="X1767" s="2">
        <v>120</v>
      </c>
    </row>
    <row r="1768" spans="1:24" x14ac:dyDescent="0.25">
      <c r="A1768" s="11" t="s">
        <v>4616</v>
      </c>
      <c r="B1768" s="22" t="s">
        <v>256</v>
      </c>
      <c r="C1768" s="22" t="s">
        <v>5091</v>
      </c>
      <c r="D1768" s="22" t="s">
        <v>257</v>
      </c>
      <c r="E1768" s="31" t="s">
        <v>106</v>
      </c>
      <c r="F1768" s="12">
        <f>SUMIFS('Inventory Details'!$H:$H,'Inventory Details'!$B:$B,$B1768,'Inventory Details'!$E:$E,$E1768)</f>
        <v>0</v>
      </c>
      <c r="G1768" s="12">
        <f>SUMIFS('PO Details'!$H:$H,'PO Details'!$D:$D,Planning!$B1768,'PO Details'!$L:$L,$E1768)</f>
        <v>276</v>
      </c>
      <c r="H1768" s="12">
        <f>SUMIFS('SO Details'!$G:$G,'SO Details'!$D:$D,Planning!$B1768,'SO Details'!$K:$K,$E1768)</f>
        <v>1</v>
      </c>
      <c r="I1768" s="20">
        <f>IF(COUNTIFS($C:$C,B1768)&gt;1,SUMIFS('Sales Hx'!$Q:$Q,'Sales Hx'!$B:$B,_xlfn.XLOOKUP(B1768,C:C,B:B),'Sales Hx'!$D:$D,Planning!$E1768),SUMIFS('Sales Hx'!$Q:$Q,'Sales Hx'!$B:$B,Planning!$B1768,'Sales Hx'!$D:$D,Planning!$E1768))</f>
        <v>217</v>
      </c>
      <c r="J1768" s="16">
        <f>IF(COUNTIFS($C:$C,B1768)&gt;1,SUMIFS('Sales Hx'!$S:$S,'Sales Hx'!$B:$B,_xlfn.XLOOKUP(B1768,C:C,B:B),'Sales Hx'!$D:$D,E1768),SUMIFS('Sales Hx'!$S:$S,'Sales Hx'!$B:$B,$B1768,'Sales Hx'!$D:$D,$E1768))</f>
        <v>1.8437500000000002</v>
      </c>
      <c r="K1768" s="16">
        <f t="shared" si="151"/>
        <v>1.271889400921659</v>
      </c>
      <c r="L1768" s="12">
        <f>IF(M1768&lt;&gt;"",M1768,IF(COUNTIFS($C:$C,B1768)&gt;1,SUMIFS('Sales Hx'!V:V,'Sales Hx'!$B:$B,_xlfn.XLOOKUP(B1768,C:C,B:B),'Sales Hx'!$D:$D,$E1768),SUMIFS('Sales Hx'!V:V,'Sales Hx'!$B:$B,$B1768,'Sales Hx'!$D:$D,$E1768)))</f>
        <v>0</v>
      </c>
      <c r="M1768" s="12">
        <v>0</v>
      </c>
      <c r="N1768" s="15">
        <f t="shared" si="153"/>
        <v>1.8437500000000002</v>
      </c>
      <c r="O1768" s="21">
        <f t="shared" si="150"/>
        <v>0</v>
      </c>
      <c r="P1768" s="24">
        <v>74.5</v>
      </c>
      <c r="Q1768" s="18">
        <f t="shared" si="152"/>
        <v>0</v>
      </c>
      <c r="R1768" s="2">
        <v>1</v>
      </c>
      <c r="S1768" s="2">
        <v>90</v>
      </c>
      <c r="T1768" s="2" t="s">
        <v>4646</v>
      </c>
      <c r="U1768" s="28">
        <f>IF(G1768=0,"",_xlfn.MINIFS('PO Details'!$I:$I,'PO Details'!$D:$D,Planning!$B1768,'PO Details'!$L:$L,Planning!$E1768))</f>
        <v>45443</v>
      </c>
      <c r="V1768" s="29" t="s">
        <v>4639</v>
      </c>
      <c r="W1768" t="str">
        <f t="shared" si="149"/>
        <v/>
      </c>
      <c r="X1768" s="2">
        <v>120</v>
      </c>
    </row>
    <row r="1769" spans="1:24" x14ac:dyDescent="0.25">
      <c r="A1769" s="11" t="s">
        <v>4616</v>
      </c>
      <c r="B1769" s="22" t="s">
        <v>256</v>
      </c>
      <c r="C1769" s="22" t="s">
        <v>5091</v>
      </c>
      <c r="D1769" s="22" t="s">
        <v>257</v>
      </c>
      <c r="E1769" s="31" t="s">
        <v>4746</v>
      </c>
      <c r="F1769" s="12">
        <f>SUMIFS('Inventory Details'!$H:$H,'Inventory Details'!$B:$B,$B1769,'Inventory Details'!$E:$E,$E1769)</f>
        <v>302</v>
      </c>
      <c r="G1769" s="12">
        <f>SUMIFS('PO Details'!$H:$H,'PO Details'!$D:$D,Planning!$B1769,'PO Details'!$L:$L,$E1769)</f>
        <v>115</v>
      </c>
      <c r="H1769" s="12">
        <f>SUMIFS('SO Details'!$G:$G,'SO Details'!$D:$D,Planning!$B1769,'SO Details'!$K:$K,$E1769)</f>
        <v>19</v>
      </c>
      <c r="I1769" s="20">
        <f>IF(COUNTIFS($C:$C,B1769)&gt;1,SUMIFS('Sales Hx'!$Q:$Q,'Sales Hx'!$B:$B,_xlfn.XLOOKUP(B1769,C:C,B:B),'Sales Hx'!$D:$D,Planning!$E1769),SUMIFS('Sales Hx'!$Q:$Q,'Sales Hx'!$B:$B,Planning!$B1769,'Sales Hx'!$D:$D,Planning!$E1769))</f>
        <v>308</v>
      </c>
      <c r="J1769" s="16">
        <f>IF(COUNTIFS($C:$C,B1769)&gt;1,SUMIFS('Sales Hx'!$S:$S,'Sales Hx'!$B:$B,_xlfn.XLOOKUP(B1769,C:C,B:B),'Sales Hx'!$D:$D,E1769),SUMIFS('Sales Hx'!$S:$S,'Sales Hx'!$B:$B,$B1769,'Sales Hx'!$D:$D,$E1769))</f>
        <v>2.5472488038277512</v>
      </c>
      <c r="K1769" s="16">
        <f t="shared" si="151"/>
        <v>1.3538961038961039</v>
      </c>
      <c r="L1769" s="12">
        <f>IF(M1769&lt;&gt;"",M1769,IF(COUNTIFS($C:$C,B1769)&gt;1,SUMIFS('Sales Hx'!V:V,'Sales Hx'!$B:$B,_xlfn.XLOOKUP(B1769,C:C,B:B),'Sales Hx'!$D:$D,$E1769),SUMIFS('Sales Hx'!V:V,'Sales Hx'!$B:$B,$B1769,'Sales Hx'!$D:$D,$E1769)))</f>
        <v>0</v>
      </c>
      <c r="M1769" s="12">
        <v>0</v>
      </c>
      <c r="N1769" s="15">
        <f t="shared" si="153"/>
        <v>2.5472488038277512</v>
      </c>
      <c r="O1769" s="21">
        <f t="shared" si="150"/>
        <v>0</v>
      </c>
      <c r="P1769" s="24">
        <v>74.5</v>
      </c>
      <c r="Q1769" s="18">
        <f t="shared" si="152"/>
        <v>0</v>
      </c>
      <c r="R1769" s="2">
        <v>1</v>
      </c>
      <c r="S1769" s="2">
        <v>90</v>
      </c>
      <c r="T1769" s="2" t="s">
        <v>4646</v>
      </c>
      <c r="U1769" s="28">
        <f>IF(G1769=0,"",_xlfn.MINIFS('PO Details'!$I:$I,'PO Details'!$D:$D,Planning!$B1769,'PO Details'!$L:$L,Planning!$E1769))</f>
        <v>45450</v>
      </c>
      <c r="V1769" s="29" t="s">
        <v>4639</v>
      </c>
      <c r="W1769" t="str">
        <f t="shared" si="149"/>
        <v/>
      </c>
      <c r="X1769" s="2">
        <v>120</v>
      </c>
    </row>
    <row r="1770" spans="1:24" x14ac:dyDescent="0.25">
      <c r="A1770" s="11" t="s">
        <v>4616</v>
      </c>
      <c r="B1770" s="22" t="s">
        <v>256</v>
      </c>
      <c r="C1770" s="22" t="s">
        <v>5091</v>
      </c>
      <c r="D1770" s="22" t="s">
        <v>257</v>
      </c>
      <c r="E1770" s="31" t="s">
        <v>119</v>
      </c>
      <c r="F1770" s="12">
        <f>SUMIFS('Inventory Details'!$H:$H,'Inventory Details'!$B:$B,$B1770,'Inventory Details'!$E:$E,$E1770)</f>
        <v>0</v>
      </c>
      <c r="G1770" s="12">
        <f>SUMIFS('PO Details'!$H:$H,'PO Details'!$D:$D,Planning!$B1770,'PO Details'!$L:$L,$E1770)</f>
        <v>54</v>
      </c>
      <c r="H1770" s="12">
        <f>SUMIFS('SO Details'!$G:$G,'SO Details'!$D:$D,Planning!$B1770,'SO Details'!$K:$K,$E1770)</f>
        <v>1</v>
      </c>
      <c r="I1770" s="20">
        <f>IF(COUNTIFS($C:$C,B1770)&gt;1,SUMIFS('Sales Hx'!$Q:$Q,'Sales Hx'!$B:$B,_xlfn.XLOOKUP(B1770,C:C,B:B),'Sales Hx'!$D:$D,Planning!$E1770),SUMIFS('Sales Hx'!$Q:$Q,'Sales Hx'!$B:$B,Planning!$B1770,'Sales Hx'!$D:$D,Planning!$E1770))</f>
        <v>25.2</v>
      </c>
      <c r="J1770" s="16">
        <f>IF(COUNTIFS($C:$C,B1770)&gt;1,SUMIFS('Sales Hx'!$S:$S,'Sales Hx'!$B:$B,_xlfn.XLOOKUP(B1770,C:C,B:B),'Sales Hx'!$D:$D,E1770),SUMIFS('Sales Hx'!$S:$S,'Sales Hx'!$B:$B,$B1770,'Sales Hx'!$D:$D,$E1770))</f>
        <v>0.4375</v>
      </c>
      <c r="K1770" s="16">
        <f t="shared" si="151"/>
        <v>2.1428571428571428</v>
      </c>
      <c r="L1770" s="12">
        <f>IF(M1770&lt;&gt;"",M1770,IF(COUNTIFS($C:$C,B1770)&gt;1,SUMIFS('Sales Hx'!V:V,'Sales Hx'!$B:$B,_xlfn.XLOOKUP(B1770,C:C,B:B),'Sales Hx'!$D:$D,$E1770),SUMIFS('Sales Hx'!V:V,'Sales Hx'!$B:$B,$B1770,'Sales Hx'!$D:$D,$E1770)))</f>
        <v>0</v>
      </c>
      <c r="M1770" s="12">
        <v>0</v>
      </c>
      <c r="N1770" s="15">
        <f t="shared" si="153"/>
        <v>0.4375</v>
      </c>
      <c r="O1770" s="21">
        <f t="shared" si="150"/>
        <v>0</v>
      </c>
      <c r="P1770" s="24">
        <v>74.5</v>
      </c>
      <c r="Q1770" s="18">
        <f t="shared" si="152"/>
        <v>0</v>
      </c>
      <c r="R1770" s="2">
        <v>1</v>
      </c>
      <c r="S1770" s="2">
        <v>90</v>
      </c>
      <c r="T1770" s="2" t="s">
        <v>4646</v>
      </c>
      <c r="U1770" s="28">
        <f>IF(G1770=0,"",_xlfn.MINIFS('PO Details'!$I:$I,'PO Details'!$D:$D,Planning!$B1770,'PO Details'!$L:$L,Planning!$E1770))</f>
        <v>45443</v>
      </c>
      <c r="V1770" s="29" t="s">
        <v>4639</v>
      </c>
      <c r="W1770" t="str">
        <f t="shared" si="149"/>
        <v/>
      </c>
      <c r="X1770" s="2">
        <v>120</v>
      </c>
    </row>
    <row r="1771" spans="1:24" x14ac:dyDescent="0.25">
      <c r="A1771" s="11" t="s">
        <v>4616</v>
      </c>
      <c r="B1771" s="22" t="s">
        <v>256</v>
      </c>
      <c r="C1771" s="22" t="s">
        <v>5091</v>
      </c>
      <c r="D1771" s="22" t="s">
        <v>257</v>
      </c>
      <c r="E1771" s="31" t="s">
        <v>15</v>
      </c>
      <c r="F1771" s="12">
        <f>SUMIFS('Inventory Details'!$H:$H,'Inventory Details'!$B:$B,$B1771,'Inventory Details'!$E:$E,$E1771)</f>
        <v>38</v>
      </c>
      <c r="G1771" s="12">
        <f>SUMIFS('PO Details'!$H:$H,'PO Details'!$D:$D,Planning!$B1771,'PO Details'!$L:$L,$E1771)</f>
        <v>130</v>
      </c>
      <c r="H1771" s="12">
        <f>SUMIFS('SO Details'!$G:$G,'SO Details'!$D:$D,Planning!$B1771,'SO Details'!$K:$K,$E1771)</f>
        <v>100</v>
      </c>
      <c r="I1771" s="20">
        <f>IF(COUNTIFS($C:$C,B1771)&gt;1,SUMIFS('Sales Hx'!$Q:$Q,'Sales Hx'!$B:$B,_xlfn.XLOOKUP(B1771,C:C,B:B),'Sales Hx'!$D:$D,Planning!$E1771),SUMIFS('Sales Hx'!$Q:$Q,'Sales Hx'!$B:$B,Planning!$B1771,'Sales Hx'!$D:$D,Planning!$E1771))</f>
        <v>14</v>
      </c>
      <c r="J1771" s="16">
        <f>IF(COUNTIFS($C:$C,B1771)&gt;1,SUMIFS('Sales Hx'!$S:$S,'Sales Hx'!$B:$B,_xlfn.XLOOKUP(B1771,C:C,B:B),'Sales Hx'!$D:$D,E1771),SUMIFS('Sales Hx'!$S:$S,'Sales Hx'!$B:$B,$B1771,'Sales Hx'!$D:$D,$E1771))</f>
        <v>1.4144736842105263</v>
      </c>
      <c r="K1771" s="16">
        <f t="shared" si="151"/>
        <v>12</v>
      </c>
      <c r="L1771" s="12">
        <f>IF(M1771&lt;&gt;"",M1771,IF(COUNTIFS($C:$C,B1771)&gt;1,SUMIFS('Sales Hx'!V:V,'Sales Hx'!$B:$B,_xlfn.XLOOKUP(B1771,C:C,B:B),'Sales Hx'!$D:$D,$E1771),SUMIFS('Sales Hx'!V:V,'Sales Hx'!$B:$B,$B1771,'Sales Hx'!$D:$D,$E1771)))</f>
        <v>0</v>
      </c>
      <c r="M1771" s="12">
        <v>0</v>
      </c>
      <c r="N1771" s="15">
        <f t="shared" si="153"/>
        <v>1.4144736842105263</v>
      </c>
      <c r="O1771" s="21">
        <f t="shared" si="150"/>
        <v>0</v>
      </c>
      <c r="P1771" s="24">
        <v>74.5</v>
      </c>
      <c r="Q1771" s="18">
        <f t="shared" si="152"/>
        <v>0</v>
      </c>
      <c r="R1771" s="2">
        <v>1</v>
      </c>
      <c r="S1771" s="2">
        <v>90</v>
      </c>
      <c r="T1771" s="2" t="s">
        <v>4646</v>
      </c>
      <c r="U1771" s="28">
        <f>IF(G1771=0,"",_xlfn.MINIFS('PO Details'!$I:$I,'PO Details'!$D:$D,Planning!$B1771,'PO Details'!$L:$L,Planning!$E1771))</f>
        <v>45392</v>
      </c>
      <c r="V1771" s="29" t="s">
        <v>4639</v>
      </c>
      <c r="W1771" t="str">
        <f t="shared" si="149"/>
        <v>Max</v>
      </c>
      <c r="X1771" s="2">
        <v>120</v>
      </c>
    </row>
    <row r="1772" spans="1:24" x14ac:dyDescent="0.25">
      <c r="A1772" s="11" t="s">
        <v>4616</v>
      </c>
      <c r="B1772" s="22" t="s">
        <v>256</v>
      </c>
      <c r="C1772" s="22" t="s">
        <v>5091</v>
      </c>
      <c r="D1772" s="22" t="s">
        <v>257</v>
      </c>
      <c r="E1772" s="31" t="s">
        <v>113</v>
      </c>
      <c r="F1772" s="12">
        <f>SUMIFS('Inventory Details'!$H:$H,'Inventory Details'!$B:$B,$B1772,'Inventory Details'!$E:$E,$E1772)</f>
        <v>81</v>
      </c>
      <c r="G1772" s="12">
        <f>SUMIFS('PO Details'!$H:$H,'PO Details'!$D:$D,Planning!$B1772,'PO Details'!$L:$L,$E1772)</f>
        <v>130</v>
      </c>
      <c r="H1772" s="12">
        <f>SUMIFS('SO Details'!$G:$G,'SO Details'!$D:$D,Planning!$B1772,'SO Details'!$K:$K,$E1772)</f>
        <v>2</v>
      </c>
      <c r="I1772" s="20">
        <f>IF(COUNTIFS($C:$C,B1772)&gt;1,SUMIFS('Sales Hx'!$Q:$Q,'Sales Hx'!$B:$B,_xlfn.XLOOKUP(B1772,C:C,B:B),'Sales Hx'!$D:$D,Planning!$E1772),SUMIFS('Sales Hx'!$Q:$Q,'Sales Hx'!$B:$B,Planning!$B1772,'Sales Hx'!$D:$D,Planning!$E1772))</f>
        <v>133</v>
      </c>
      <c r="J1772" s="16">
        <f>IF(COUNTIFS($C:$C,B1772)&gt;1,SUMIFS('Sales Hx'!$S:$S,'Sales Hx'!$B:$B,_xlfn.XLOOKUP(B1772,C:C,B:B),'Sales Hx'!$D:$D,E1772),SUMIFS('Sales Hx'!$S:$S,'Sales Hx'!$B:$B,$B1772,'Sales Hx'!$D:$D,$E1772))</f>
        <v>0.91995614035087725</v>
      </c>
      <c r="K1772" s="16">
        <f t="shared" si="151"/>
        <v>1.5864661654135339</v>
      </c>
      <c r="L1772" s="12">
        <f>IF(M1772&lt;&gt;"",M1772,IF(COUNTIFS($C:$C,B1772)&gt;1,SUMIFS('Sales Hx'!V:V,'Sales Hx'!$B:$B,_xlfn.XLOOKUP(B1772,C:C,B:B),'Sales Hx'!$D:$D,$E1772),SUMIFS('Sales Hx'!V:V,'Sales Hx'!$B:$B,$B1772,'Sales Hx'!$D:$D,$E1772)))</f>
        <v>0</v>
      </c>
      <c r="M1772" s="12">
        <v>0</v>
      </c>
      <c r="N1772" s="15">
        <f t="shared" si="153"/>
        <v>0.91995614035087725</v>
      </c>
      <c r="O1772" s="21">
        <f t="shared" si="150"/>
        <v>0</v>
      </c>
      <c r="P1772" s="24">
        <v>74.5</v>
      </c>
      <c r="Q1772" s="18">
        <f t="shared" si="152"/>
        <v>0</v>
      </c>
      <c r="R1772" s="2">
        <v>1</v>
      </c>
      <c r="S1772" s="2">
        <v>90</v>
      </c>
      <c r="T1772" s="2" t="s">
        <v>4646</v>
      </c>
      <c r="U1772" s="28">
        <f>IF(G1772=0,"",_xlfn.MINIFS('PO Details'!$I:$I,'PO Details'!$D:$D,Planning!$B1772,'PO Details'!$L:$L,Planning!$E1772))</f>
        <v>45474</v>
      </c>
      <c r="V1772" s="29" t="s">
        <v>4639</v>
      </c>
      <c r="W1772" t="str">
        <f t="shared" si="149"/>
        <v/>
      </c>
      <c r="X1772" s="2">
        <v>120</v>
      </c>
    </row>
    <row r="1773" spans="1:24" x14ac:dyDescent="0.25">
      <c r="A1773" s="11" t="s">
        <v>4616</v>
      </c>
      <c r="B1773" s="22" t="s">
        <v>256</v>
      </c>
      <c r="C1773" s="22" t="s">
        <v>5091</v>
      </c>
      <c r="D1773" s="22" t="s">
        <v>257</v>
      </c>
      <c r="E1773" s="31" t="s">
        <v>109</v>
      </c>
      <c r="F1773" s="12">
        <f>SUMIFS('Inventory Details'!$H:$H,'Inventory Details'!$B:$B,$B1773,'Inventory Details'!$E:$E,$E1773)</f>
        <v>66</v>
      </c>
      <c r="G1773" s="12">
        <f>SUMIFS('PO Details'!$H:$H,'PO Details'!$D:$D,Planning!$B1773,'PO Details'!$L:$L,$E1773)</f>
        <v>95</v>
      </c>
      <c r="H1773" s="12">
        <f>SUMIFS('SO Details'!$G:$G,'SO Details'!$D:$D,Planning!$B1773,'SO Details'!$K:$K,$E1773)</f>
        <v>1</v>
      </c>
      <c r="I1773" s="20">
        <f>IF(COUNTIFS($C:$C,B1773)&gt;1,SUMIFS('Sales Hx'!$Q:$Q,'Sales Hx'!$B:$B,_xlfn.XLOOKUP(B1773,C:C,B:B),'Sales Hx'!$D:$D,Planning!$E1773),SUMIFS('Sales Hx'!$Q:$Q,'Sales Hx'!$B:$B,Planning!$B1773,'Sales Hx'!$D:$D,Planning!$E1773))</f>
        <v>79.8</v>
      </c>
      <c r="J1773" s="16">
        <f>IF(COUNTIFS($C:$C,B1773)&gt;1,SUMIFS('Sales Hx'!$S:$S,'Sales Hx'!$B:$B,_xlfn.XLOOKUP(B1773,C:C,B:B),'Sales Hx'!$D:$D,E1773),SUMIFS('Sales Hx'!$S:$S,'Sales Hx'!$B:$B,$B1773,'Sales Hx'!$D:$D,$E1773))</f>
        <v>0.54769736842105277</v>
      </c>
      <c r="K1773" s="16">
        <f t="shared" si="151"/>
        <v>2.0175438596491229</v>
      </c>
      <c r="L1773" s="12">
        <f>IF(M1773&lt;&gt;"",M1773,IF(COUNTIFS($C:$C,B1773)&gt;1,SUMIFS('Sales Hx'!V:V,'Sales Hx'!$B:$B,_xlfn.XLOOKUP(B1773,C:C,B:B),'Sales Hx'!$D:$D,$E1773),SUMIFS('Sales Hx'!V:V,'Sales Hx'!$B:$B,$B1773,'Sales Hx'!$D:$D,$E1773)))</f>
        <v>0</v>
      </c>
      <c r="M1773" s="12">
        <v>0</v>
      </c>
      <c r="N1773" s="15">
        <f t="shared" si="153"/>
        <v>0.54769736842105277</v>
      </c>
      <c r="O1773" s="21">
        <f t="shared" si="150"/>
        <v>0</v>
      </c>
      <c r="P1773" s="24">
        <v>74.5</v>
      </c>
      <c r="Q1773" s="18">
        <f t="shared" si="152"/>
        <v>0</v>
      </c>
      <c r="R1773" s="2">
        <v>1</v>
      </c>
      <c r="S1773" s="2">
        <v>90</v>
      </c>
      <c r="T1773" s="2" t="s">
        <v>4646</v>
      </c>
      <c r="U1773" s="28">
        <f>IF(G1773=0,"",_xlfn.MINIFS('PO Details'!$I:$I,'PO Details'!$D:$D,Planning!$B1773,'PO Details'!$L:$L,Planning!$E1773))</f>
        <v>45458</v>
      </c>
      <c r="V1773" s="29" t="s">
        <v>4639</v>
      </c>
      <c r="W1773" t="str">
        <f t="shared" si="149"/>
        <v/>
      </c>
      <c r="X1773" s="2">
        <v>120</v>
      </c>
    </row>
    <row r="1774" spans="1:24" x14ac:dyDescent="0.25">
      <c r="A1774" s="11" t="s">
        <v>4616</v>
      </c>
      <c r="B1774" s="22" t="s">
        <v>256</v>
      </c>
      <c r="C1774" s="22" t="s">
        <v>5091</v>
      </c>
      <c r="D1774" s="22" t="s">
        <v>257</v>
      </c>
      <c r="E1774" s="31" t="s">
        <v>1201</v>
      </c>
      <c r="F1774" s="12">
        <f>SUMIFS('Inventory Details'!$H:$H,'Inventory Details'!$B:$B,$B1774,'Inventory Details'!$E:$E,$E1774)</f>
        <v>1</v>
      </c>
      <c r="G1774" s="12">
        <f>SUMIFS('PO Details'!$H:$H,'PO Details'!$D:$D,Planning!$B1774,'PO Details'!$L:$L,$E1774)</f>
        <v>0</v>
      </c>
      <c r="H1774" s="12">
        <f>SUMIFS('SO Details'!$G:$G,'SO Details'!$D:$D,Planning!$B1774,'SO Details'!$K:$K,$E1774)</f>
        <v>0</v>
      </c>
      <c r="I1774" s="20">
        <f>IF(COUNTIFS($C:$C,B1774)&gt;1,SUMIFS('Sales Hx'!$Q:$Q,'Sales Hx'!$B:$B,_xlfn.XLOOKUP(B1774,C:C,B:B),'Sales Hx'!$D:$D,Planning!$E1774),SUMIFS('Sales Hx'!$Q:$Q,'Sales Hx'!$B:$B,Planning!$B1774,'Sales Hx'!$D:$D,Planning!$E1774))</f>
        <v>0</v>
      </c>
      <c r="J1774" s="16">
        <f>IF(COUNTIFS($C:$C,B1774)&gt;1,SUMIFS('Sales Hx'!$S:$S,'Sales Hx'!$B:$B,_xlfn.XLOOKUP(B1774,C:C,B:B),'Sales Hx'!$D:$D,E1774),SUMIFS('Sales Hx'!$S:$S,'Sales Hx'!$B:$B,$B1774,'Sales Hx'!$D:$D,$E1774))</f>
        <v>0</v>
      </c>
      <c r="K1774" s="16">
        <f t="shared" si="151"/>
        <v>0</v>
      </c>
      <c r="L1774" s="12">
        <f>IF(M1774&lt;&gt;"",M1774,IF(COUNTIFS($C:$C,B1774)&gt;1,SUMIFS('Sales Hx'!V:V,'Sales Hx'!$B:$B,_xlfn.XLOOKUP(B1774,C:C,B:B),'Sales Hx'!$D:$D,$E1774),SUMIFS('Sales Hx'!V:V,'Sales Hx'!$B:$B,$B1774,'Sales Hx'!$D:$D,$E1774)))</f>
        <v>0</v>
      </c>
      <c r="M1774" s="12">
        <v>0</v>
      </c>
      <c r="N1774" s="15">
        <f t="shared" si="153"/>
        <v>0</v>
      </c>
      <c r="O1774" s="21">
        <f t="shared" si="150"/>
        <v>0</v>
      </c>
      <c r="P1774" s="24">
        <v>74.5</v>
      </c>
      <c r="Q1774" s="18">
        <f t="shared" si="152"/>
        <v>0</v>
      </c>
      <c r="R1774" s="2">
        <v>1</v>
      </c>
      <c r="S1774" s="2">
        <v>90</v>
      </c>
      <c r="T1774" s="2" t="s">
        <v>4646</v>
      </c>
      <c r="U1774" s="28" t="str">
        <f>IF(G1774=0,"",_xlfn.MINIFS('PO Details'!$I:$I,'PO Details'!$D:$D,Planning!$B1774,'PO Details'!$L:$L,Planning!$E1774))</f>
        <v/>
      </c>
      <c r="V1774" s="29" t="s">
        <v>4639</v>
      </c>
      <c r="W1774" t="str">
        <f t="shared" si="149"/>
        <v/>
      </c>
      <c r="X1774" s="2">
        <v>120</v>
      </c>
    </row>
    <row r="1775" spans="1:24" x14ac:dyDescent="0.25">
      <c r="A1775" s="11" t="s">
        <v>4616</v>
      </c>
      <c r="B1775" s="22" t="s">
        <v>256</v>
      </c>
      <c r="C1775" s="22" t="s">
        <v>5091</v>
      </c>
      <c r="D1775" s="22" t="s">
        <v>257</v>
      </c>
      <c r="E1775" s="31" t="s">
        <v>820</v>
      </c>
      <c r="F1775" s="12">
        <f>SUMIFS('Inventory Details'!$H:$H,'Inventory Details'!$B:$B,$B1775,'Inventory Details'!$E:$E,$E1775)</f>
        <v>40</v>
      </c>
      <c r="G1775" s="12">
        <f>SUMIFS('PO Details'!$H:$H,'PO Details'!$D:$D,Planning!$B1775,'PO Details'!$L:$L,$E1775)</f>
        <v>0</v>
      </c>
      <c r="H1775" s="12">
        <f>SUMIFS('SO Details'!$G:$G,'SO Details'!$D:$D,Planning!$B1775,'SO Details'!$K:$K,$E1775)</f>
        <v>0</v>
      </c>
      <c r="I1775" s="20">
        <f>IF(COUNTIFS($C:$C,B1775)&gt;1,SUMIFS('Sales Hx'!$Q:$Q,'Sales Hx'!$B:$B,_xlfn.XLOOKUP(B1775,C:C,B:B),'Sales Hx'!$D:$D,Planning!$E1775),SUMIFS('Sales Hx'!$Q:$Q,'Sales Hx'!$B:$B,Planning!$B1775,'Sales Hx'!$D:$D,Planning!$E1775))</f>
        <v>0</v>
      </c>
      <c r="J1775" s="16">
        <f>IF(COUNTIFS($C:$C,B1775)&gt;1,SUMIFS('Sales Hx'!$S:$S,'Sales Hx'!$B:$B,_xlfn.XLOOKUP(B1775,C:C,B:B),'Sales Hx'!$D:$D,E1775),SUMIFS('Sales Hx'!$S:$S,'Sales Hx'!$B:$B,$B1775,'Sales Hx'!$D:$D,$E1775))</f>
        <v>0</v>
      </c>
      <c r="K1775" s="16">
        <f t="shared" si="151"/>
        <v>0</v>
      </c>
      <c r="L1775" s="12">
        <f>IF(M1775&lt;&gt;"",M1775,IF(COUNTIFS($C:$C,B1775)&gt;1,SUMIFS('Sales Hx'!V:V,'Sales Hx'!$B:$B,_xlfn.XLOOKUP(B1775,C:C,B:B),'Sales Hx'!$D:$D,$E1775),SUMIFS('Sales Hx'!V:V,'Sales Hx'!$B:$B,$B1775,'Sales Hx'!$D:$D,$E1775)))</f>
        <v>0</v>
      </c>
      <c r="M1775" s="12">
        <v>0</v>
      </c>
      <c r="N1775" s="15">
        <f t="shared" si="153"/>
        <v>0</v>
      </c>
      <c r="O1775" s="21">
        <f t="shared" si="150"/>
        <v>0</v>
      </c>
      <c r="P1775" s="24">
        <v>74.5</v>
      </c>
      <c r="Q1775" s="18">
        <f t="shared" si="152"/>
        <v>0</v>
      </c>
      <c r="R1775" s="2">
        <v>1</v>
      </c>
      <c r="S1775" s="2">
        <v>90</v>
      </c>
      <c r="T1775" s="2" t="s">
        <v>4646</v>
      </c>
      <c r="U1775" s="28" t="str">
        <f>IF(G1775=0,"",_xlfn.MINIFS('PO Details'!$I:$I,'PO Details'!$D:$D,Planning!$B1775,'PO Details'!$L:$L,Planning!$E1775))</f>
        <v/>
      </c>
      <c r="V1775" s="29" t="s">
        <v>4639</v>
      </c>
      <c r="W1775" t="str">
        <f t="shared" si="149"/>
        <v/>
      </c>
      <c r="X1775" s="2">
        <v>120</v>
      </c>
    </row>
    <row r="1776" spans="1:24" x14ac:dyDescent="0.25">
      <c r="A1776" s="11" t="s">
        <v>4616</v>
      </c>
      <c r="B1776" s="22" t="s">
        <v>256</v>
      </c>
      <c r="C1776" s="22" t="s">
        <v>5091</v>
      </c>
      <c r="D1776" s="22" t="s">
        <v>257</v>
      </c>
      <c r="E1776" s="31" t="s">
        <v>108</v>
      </c>
      <c r="F1776" s="12">
        <f>SUMIFS('Inventory Details'!$H:$H,'Inventory Details'!$B:$B,$B1776,'Inventory Details'!$E:$E,$E1776)</f>
        <v>0</v>
      </c>
      <c r="G1776" s="12">
        <f>SUMIFS('PO Details'!$H:$H,'PO Details'!$D:$D,Planning!$B1776,'PO Details'!$L:$L,$E1776)</f>
        <v>0</v>
      </c>
      <c r="H1776" s="12">
        <f>SUMIFS('SO Details'!$G:$G,'SO Details'!$D:$D,Planning!$B1776,'SO Details'!$K:$K,$E1776)</f>
        <v>0</v>
      </c>
      <c r="I1776" s="20">
        <f>IF(COUNTIFS($C:$C,B1776)&gt;1,SUMIFS('Sales Hx'!$Q:$Q,'Sales Hx'!$B:$B,_xlfn.XLOOKUP(B1776,C:C,B:B),'Sales Hx'!$D:$D,Planning!$E1776),SUMIFS('Sales Hx'!$Q:$Q,'Sales Hx'!$B:$B,Planning!$B1776,'Sales Hx'!$D:$D,Planning!$E1776))</f>
        <v>1.4</v>
      </c>
      <c r="J1776" s="16">
        <f>IF(COUNTIFS($C:$C,B1776)&gt;1,SUMIFS('Sales Hx'!$S:$S,'Sales Hx'!$B:$B,_xlfn.XLOOKUP(B1776,C:C,B:B),'Sales Hx'!$D:$D,E1776),SUMIFS('Sales Hx'!$S:$S,'Sales Hx'!$B:$B,$B1776,'Sales Hx'!$D:$D,$E1776))</f>
        <v>0.24177631578947367</v>
      </c>
      <c r="K1776" s="16">
        <f t="shared" si="151"/>
        <v>0</v>
      </c>
      <c r="L1776" s="12">
        <f>IF(M1776&lt;&gt;"",M1776,IF(COUNTIFS($C:$C,B1776)&gt;1,SUMIFS('Sales Hx'!V:V,'Sales Hx'!$B:$B,_xlfn.XLOOKUP(B1776,C:C,B:B),'Sales Hx'!$D:$D,$E1776),SUMIFS('Sales Hx'!V:V,'Sales Hx'!$B:$B,$B1776,'Sales Hx'!$D:$D,$E1776)))</f>
        <v>0</v>
      </c>
      <c r="M1776" s="12">
        <v>0</v>
      </c>
      <c r="N1776" s="15">
        <f t="shared" si="153"/>
        <v>0.24177631578947367</v>
      </c>
      <c r="O1776" s="21">
        <f t="shared" si="150"/>
        <v>0</v>
      </c>
      <c r="P1776" s="24">
        <v>74.5</v>
      </c>
      <c r="Q1776" s="18">
        <f t="shared" si="152"/>
        <v>0</v>
      </c>
      <c r="R1776" s="2">
        <v>1</v>
      </c>
      <c r="S1776" s="2">
        <v>90</v>
      </c>
      <c r="T1776" s="2" t="s">
        <v>4646</v>
      </c>
      <c r="U1776" s="28" t="str">
        <f>IF(G1776=0,"",_xlfn.MINIFS('PO Details'!$I:$I,'PO Details'!$D:$D,Planning!$B1776,'PO Details'!$L:$L,Planning!$E1776))</f>
        <v/>
      </c>
      <c r="V1776" s="29" t="s">
        <v>4639</v>
      </c>
      <c r="W1776" t="str">
        <f t="shared" si="149"/>
        <v/>
      </c>
      <c r="X1776" s="2">
        <v>120</v>
      </c>
    </row>
    <row r="1777" spans="1:24" x14ac:dyDescent="0.25">
      <c r="A1777" s="11" t="s">
        <v>4616</v>
      </c>
      <c r="B1777" s="22" t="s">
        <v>256</v>
      </c>
      <c r="C1777" s="22" t="s">
        <v>5091</v>
      </c>
      <c r="D1777" s="22" t="s">
        <v>257</v>
      </c>
      <c r="E1777" s="31" t="s">
        <v>861</v>
      </c>
      <c r="F1777" s="12">
        <f>SUMIFS('Inventory Details'!$H:$H,'Inventory Details'!$B:$B,$B1777,'Inventory Details'!$E:$E,$E1777)</f>
        <v>0</v>
      </c>
      <c r="G1777" s="12">
        <f>SUMIFS('PO Details'!$H:$H,'PO Details'!$D:$D,Planning!$B1777,'PO Details'!$L:$L,$E1777)</f>
        <v>0</v>
      </c>
      <c r="H1777" s="12">
        <f>SUMIFS('SO Details'!$G:$G,'SO Details'!$D:$D,Planning!$B1777,'SO Details'!$K:$K,$E1777)</f>
        <v>0</v>
      </c>
      <c r="I1777" s="20">
        <f>IF(COUNTIFS($C:$C,B1777)&gt;1,SUMIFS('Sales Hx'!$Q:$Q,'Sales Hx'!$B:$B,_xlfn.XLOOKUP(B1777,C:C,B:B),'Sales Hx'!$D:$D,Planning!$E1777),SUMIFS('Sales Hx'!$Q:$Q,'Sales Hx'!$B:$B,Planning!$B1777,'Sales Hx'!$D:$D,Planning!$E1777))</f>
        <v>0</v>
      </c>
      <c r="J1777" s="16">
        <f>IF(COUNTIFS($C:$C,B1777)&gt;1,SUMIFS('Sales Hx'!$S:$S,'Sales Hx'!$B:$B,_xlfn.XLOOKUP(B1777,C:C,B:B),'Sales Hx'!$D:$D,E1777),SUMIFS('Sales Hx'!$S:$S,'Sales Hx'!$B:$B,$B1777,'Sales Hx'!$D:$D,$E1777))</f>
        <v>3.2894736842105261E-2</v>
      </c>
      <c r="K1777" s="16">
        <f t="shared" si="151"/>
        <v>0</v>
      </c>
      <c r="L1777" s="12">
        <f>IF(M1777&lt;&gt;"",M1777,IF(COUNTIFS($C:$C,B1777)&gt;1,SUMIFS('Sales Hx'!V:V,'Sales Hx'!$B:$B,_xlfn.XLOOKUP(B1777,C:C,B:B),'Sales Hx'!$D:$D,$E1777),SUMIFS('Sales Hx'!V:V,'Sales Hx'!$B:$B,$B1777,'Sales Hx'!$D:$D,$E1777)))</f>
        <v>0</v>
      </c>
      <c r="M1777" s="12">
        <v>0</v>
      </c>
      <c r="N1777" s="15">
        <f t="shared" si="153"/>
        <v>3.2894736842105261E-2</v>
      </c>
      <c r="O1777" s="21">
        <f t="shared" si="150"/>
        <v>0</v>
      </c>
      <c r="P1777" s="24">
        <v>74.5</v>
      </c>
      <c r="Q1777" s="18">
        <f t="shared" si="152"/>
        <v>0</v>
      </c>
      <c r="R1777" s="2">
        <v>1</v>
      </c>
      <c r="S1777" s="2">
        <v>90</v>
      </c>
      <c r="T1777" s="2" t="s">
        <v>4646</v>
      </c>
      <c r="U1777" s="28" t="str">
        <f>IF(G1777=0,"",_xlfn.MINIFS('PO Details'!$I:$I,'PO Details'!$D:$D,Planning!$B1777,'PO Details'!$L:$L,Planning!$E1777))</f>
        <v/>
      </c>
      <c r="V1777" s="29" t="s">
        <v>4639</v>
      </c>
      <c r="W1777" t="str">
        <f t="shared" si="149"/>
        <v/>
      </c>
      <c r="X1777" s="2">
        <v>120</v>
      </c>
    </row>
    <row r="1778" spans="1:24" x14ac:dyDescent="0.25">
      <c r="A1778" s="11" t="s">
        <v>4616</v>
      </c>
      <c r="B1778" s="22" t="s">
        <v>256</v>
      </c>
      <c r="C1778" s="22" t="s">
        <v>5091</v>
      </c>
      <c r="D1778" s="22" t="s">
        <v>257</v>
      </c>
      <c r="E1778" s="31" t="s">
        <v>2214</v>
      </c>
      <c r="F1778" s="12">
        <f>SUMIFS('Inventory Details'!$H:$H,'Inventory Details'!$B:$B,$B1778,'Inventory Details'!$E:$E,$E1778)</f>
        <v>0</v>
      </c>
      <c r="G1778" s="12">
        <f>SUMIFS('PO Details'!$H:$H,'PO Details'!$D:$D,Planning!$B1778,'PO Details'!$L:$L,$E1778)</f>
        <v>0</v>
      </c>
      <c r="H1778" s="12">
        <f>SUMIFS('SO Details'!$G:$G,'SO Details'!$D:$D,Planning!$B1778,'SO Details'!$K:$K,$E1778)</f>
        <v>0</v>
      </c>
      <c r="I1778" s="20">
        <f>IF(COUNTIFS($C:$C,B1778)&gt;1,SUMIFS('Sales Hx'!$Q:$Q,'Sales Hx'!$B:$B,_xlfn.XLOOKUP(B1778,C:C,B:B),'Sales Hx'!$D:$D,Planning!$E1778),SUMIFS('Sales Hx'!$Q:$Q,'Sales Hx'!$B:$B,Planning!$B1778,'Sales Hx'!$D:$D,Planning!$E1778))</f>
        <v>0</v>
      </c>
      <c r="J1778" s="16">
        <f>IF(COUNTIFS($C:$C,B1778)&gt;1,SUMIFS('Sales Hx'!$S:$S,'Sales Hx'!$B:$B,_xlfn.XLOOKUP(B1778,C:C,B:B),'Sales Hx'!$D:$D,E1778),SUMIFS('Sales Hx'!$S:$S,'Sales Hx'!$B:$B,$B1778,'Sales Hx'!$D:$D,$E1778))</f>
        <v>0.1480263157894737</v>
      </c>
      <c r="K1778" s="16">
        <f t="shared" si="151"/>
        <v>0</v>
      </c>
      <c r="L1778" s="12">
        <f>IF(M1778&lt;&gt;"",M1778,IF(COUNTIFS($C:$C,B1778)&gt;1,SUMIFS('Sales Hx'!V:V,'Sales Hx'!$B:$B,_xlfn.XLOOKUP(B1778,C:C,B:B),'Sales Hx'!$D:$D,$E1778),SUMIFS('Sales Hx'!V:V,'Sales Hx'!$B:$B,$B1778,'Sales Hx'!$D:$D,$E1778)))</f>
        <v>0</v>
      </c>
      <c r="M1778" s="12">
        <v>0</v>
      </c>
      <c r="N1778" s="15">
        <f t="shared" si="153"/>
        <v>0.1480263157894737</v>
      </c>
      <c r="O1778" s="21">
        <f t="shared" si="150"/>
        <v>0</v>
      </c>
      <c r="P1778" s="24">
        <v>74.5</v>
      </c>
      <c r="Q1778" s="18">
        <f t="shared" si="152"/>
        <v>0</v>
      </c>
      <c r="R1778" s="2">
        <v>1</v>
      </c>
      <c r="S1778" s="2">
        <v>90</v>
      </c>
      <c r="T1778" s="2" t="s">
        <v>4646</v>
      </c>
      <c r="U1778" s="28" t="str">
        <f>IF(G1778=0,"",_xlfn.MINIFS('PO Details'!$I:$I,'PO Details'!$D:$D,Planning!$B1778,'PO Details'!$L:$L,Planning!$E1778))</f>
        <v/>
      </c>
      <c r="V1778" s="29" t="s">
        <v>4639</v>
      </c>
      <c r="W1778" t="str">
        <f t="shared" si="149"/>
        <v/>
      </c>
      <c r="X1778" s="2">
        <v>120</v>
      </c>
    </row>
    <row r="1779" spans="1:24" x14ac:dyDescent="0.25">
      <c r="A1779" s="11" t="s">
        <v>4616</v>
      </c>
      <c r="B1779" s="22" t="s">
        <v>258</v>
      </c>
      <c r="C1779" s="22" t="s">
        <v>5094</v>
      </c>
      <c r="D1779" s="22" t="s">
        <v>259</v>
      </c>
      <c r="E1779" s="31" t="s">
        <v>4746</v>
      </c>
      <c r="F1779" s="12">
        <f>SUMIFS('Inventory Details'!$H:$H,'Inventory Details'!$B:$B,$B1779,'Inventory Details'!$E:$E,$E1779)</f>
        <v>301</v>
      </c>
      <c r="G1779" s="12">
        <f>SUMIFS('PO Details'!$H:$H,'PO Details'!$D:$D,Planning!$B1779,'PO Details'!$L:$L,$E1779)</f>
        <v>121</v>
      </c>
      <c r="H1779" s="12">
        <f>SUMIFS('SO Details'!$G:$G,'SO Details'!$D:$D,Planning!$B1779,'SO Details'!$K:$K,$E1779)</f>
        <v>19</v>
      </c>
      <c r="I1779" s="20">
        <f>IF(COUNTIFS($C:$C,B1779)&gt;1,SUMIFS('Sales Hx'!$Q:$Q,'Sales Hx'!$B:$B,_xlfn.XLOOKUP(B1779,C:C,B:B),'Sales Hx'!$D:$D,Planning!$E1779),SUMIFS('Sales Hx'!$Q:$Q,'Sales Hx'!$B:$B,Planning!$B1779,'Sales Hx'!$D:$D,Planning!$E1779))</f>
        <v>309.39999999999998</v>
      </c>
      <c r="J1779" s="16">
        <f>IF(COUNTIFS($C:$C,B1779)&gt;1,SUMIFS('Sales Hx'!$S:$S,'Sales Hx'!$B:$B,_xlfn.XLOOKUP(B1779,C:C,B:B),'Sales Hx'!$D:$D,E1779),SUMIFS('Sales Hx'!$S:$S,'Sales Hx'!$B:$B,$B1779,'Sales Hx'!$D:$D,$E1779))</f>
        <v>2.5526315789473681</v>
      </c>
      <c r="K1779" s="16">
        <f t="shared" si="151"/>
        <v>1.3639301874595993</v>
      </c>
      <c r="L1779" s="12">
        <f>IF(M1779&lt;&gt;"",M1779,IF(COUNTIFS($C:$C,B1779)&gt;1,SUMIFS('Sales Hx'!V:V,'Sales Hx'!$B:$B,_xlfn.XLOOKUP(B1779,C:C,B:B),'Sales Hx'!$D:$D,$E1779),SUMIFS('Sales Hx'!V:V,'Sales Hx'!$B:$B,$B1779,'Sales Hx'!$D:$D,$E1779)))</f>
        <v>0</v>
      </c>
      <c r="M1779" s="12">
        <v>0</v>
      </c>
      <c r="N1779" s="15">
        <f t="shared" si="153"/>
        <v>2.5526315789473681</v>
      </c>
      <c r="O1779" s="21">
        <f t="shared" si="150"/>
        <v>0</v>
      </c>
      <c r="P1779" s="24">
        <v>119.13</v>
      </c>
      <c r="Q1779" s="18">
        <f t="shared" si="152"/>
        <v>0</v>
      </c>
      <c r="R1779" s="2">
        <v>1</v>
      </c>
      <c r="S1779" s="2">
        <v>90</v>
      </c>
      <c r="T1779" s="2" t="s">
        <v>4646</v>
      </c>
      <c r="U1779" s="28">
        <f>IF(G1779=0,"",_xlfn.MINIFS('PO Details'!$I:$I,'PO Details'!$D:$D,Planning!$B1779,'PO Details'!$L:$L,Planning!$E1779))</f>
        <v>45450</v>
      </c>
      <c r="V1779" s="29" t="s">
        <v>4639</v>
      </c>
      <c r="W1779" t="str">
        <f t="shared" ref="W1779:W1842" si="154">IF(K1779=_xlfn.MAXIFS(K:K,B:B,B1779),"Max","")</f>
        <v/>
      </c>
      <c r="X1779" s="2">
        <v>120</v>
      </c>
    </row>
    <row r="1780" spans="1:24" x14ac:dyDescent="0.25">
      <c r="A1780" s="11" t="s">
        <v>4616</v>
      </c>
      <c r="B1780" s="22" t="s">
        <v>258</v>
      </c>
      <c r="C1780" s="22" t="s">
        <v>5094</v>
      </c>
      <c r="D1780" s="22" t="s">
        <v>259</v>
      </c>
      <c r="E1780" s="31" t="s">
        <v>106</v>
      </c>
      <c r="F1780" s="12">
        <f>SUMIFS('Inventory Details'!$H:$H,'Inventory Details'!$B:$B,$B1780,'Inventory Details'!$E:$E,$E1780)</f>
        <v>0</v>
      </c>
      <c r="G1780" s="12">
        <f>SUMIFS('PO Details'!$H:$H,'PO Details'!$D:$D,Planning!$B1780,'PO Details'!$L:$L,$E1780)</f>
        <v>275</v>
      </c>
      <c r="H1780" s="12">
        <f>SUMIFS('SO Details'!$G:$G,'SO Details'!$D:$D,Planning!$B1780,'SO Details'!$K:$K,$E1780)</f>
        <v>1</v>
      </c>
      <c r="I1780" s="20">
        <f>IF(COUNTIFS($C:$C,B1780)&gt;1,SUMIFS('Sales Hx'!$Q:$Q,'Sales Hx'!$B:$B,_xlfn.XLOOKUP(B1780,C:C,B:B),'Sales Hx'!$D:$D,Planning!$E1780),SUMIFS('Sales Hx'!$Q:$Q,'Sales Hx'!$B:$B,Planning!$B1780,'Sales Hx'!$D:$D,Planning!$E1780))</f>
        <v>215.6</v>
      </c>
      <c r="J1780" s="16">
        <f>IF(COUNTIFS($C:$C,B1780)&gt;1,SUMIFS('Sales Hx'!$S:$S,'Sales Hx'!$B:$B,_xlfn.XLOOKUP(B1780,C:C,B:B),'Sales Hx'!$D:$D,E1780),SUMIFS('Sales Hx'!$S:$S,'Sales Hx'!$B:$B,$B1780,'Sales Hx'!$D:$D,$E1780))</f>
        <v>1.8377192982456143</v>
      </c>
      <c r="K1780" s="16">
        <f t="shared" si="151"/>
        <v>1.2755102040816326</v>
      </c>
      <c r="L1780" s="12">
        <f>IF(M1780&lt;&gt;"",M1780,IF(COUNTIFS($C:$C,B1780)&gt;1,SUMIFS('Sales Hx'!V:V,'Sales Hx'!$B:$B,_xlfn.XLOOKUP(B1780,C:C,B:B),'Sales Hx'!$D:$D,$E1780),SUMIFS('Sales Hx'!V:V,'Sales Hx'!$B:$B,$B1780,'Sales Hx'!$D:$D,$E1780)))</f>
        <v>0</v>
      </c>
      <c r="M1780" s="12">
        <v>0</v>
      </c>
      <c r="N1780" s="15">
        <f t="shared" si="153"/>
        <v>1.8377192982456143</v>
      </c>
      <c r="O1780" s="21">
        <f t="shared" si="150"/>
        <v>0</v>
      </c>
      <c r="P1780" s="24">
        <v>119.13</v>
      </c>
      <c r="Q1780" s="18">
        <f t="shared" si="152"/>
        <v>0</v>
      </c>
      <c r="R1780" s="2">
        <v>1</v>
      </c>
      <c r="S1780" s="2">
        <v>90</v>
      </c>
      <c r="T1780" s="2" t="s">
        <v>4646</v>
      </c>
      <c r="U1780" s="28">
        <f>IF(G1780=0,"",_xlfn.MINIFS('PO Details'!$I:$I,'PO Details'!$D:$D,Planning!$B1780,'PO Details'!$L:$L,Planning!$E1780))</f>
        <v>45443</v>
      </c>
      <c r="V1780" s="29" t="s">
        <v>4639</v>
      </c>
      <c r="W1780" t="str">
        <f t="shared" si="154"/>
        <v/>
      </c>
      <c r="X1780" s="2">
        <v>120</v>
      </c>
    </row>
    <row r="1781" spans="1:24" x14ac:dyDescent="0.25">
      <c r="A1781" s="11" t="s">
        <v>4616</v>
      </c>
      <c r="B1781" s="22" t="s">
        <v>258</v>
      </c>
      <c r="C1781" s="22" t="s">
        <v>5094</v>
      </c>
      <c r="D1781" s="22" t="s">
        <v>259</v>
      </c>
      <c r="E1781" s="31" t="s">
        <v>119</v>
      </c>
      <c r="F1781" s="12">
        <f>SUMIFS('Inventory Details'!$H:$H,'Inventory Details'!$B:$B,$B1781,'Inventory Details'!$E:$E,$E1781)</f>
        <v>0</v>
      </c>
      <c r="G1781" s="12">
        <f>SUMIFS('PO Details'!$H:$H,'PO Details'!$D:$D,Planning!$B1781,'PO Details'!$L:$L,$E1781)</f>
        <v>54</v>
      </c>
      <c r="H1781" s="12">
        <f>SUMIFS('SO Details'!$G:$G,'SO Details'!$D:$D,Planning!$B1781,'SO Details'!$K:$K,$E1781)</f>
        <v>1</v>
      </c>
      <c r="I1781" s="20">
        <f>IF(COUNTIFS($C:$C,B1781)&gt;1,SUMIFS('Sales Hx'!$Q:$Q,'Sales Hx'!$B:$B,_xlfn.XLOOKUP(B1781,C:C,B:B),'Sales Hx'!$D:$D,Planning!$E1781),SUMIFS('Sales Hx'!$Q:$Q,'Sales Hx'!$B:$B,Planning!$B1781,'Sales Hx'!$D:$D,Planning!$E1781))</f>
        <v>25.2</v>
      </c>
      <c r="J1781" s="16">
        <f>IF(COUNTIFS($C:$C,B1781)&gt;1,SUMIFS('Sales Hx'!$S:$S,'Sales Hx'!$B:$B,_xlfn.XLOOKUP(B1781,C:C,B:B),'Sales Hx'!$D:$D,E1781),SUMIFS('Sales Hx'!$S:$S,'Sales Hx'!$B:$B,$B1781,'Sales Hx'!$D:$D,$E1781))</f>
        <v>0.46052631578947373</v>
      </c>
      <c r="K1781" s="16">
        <f t="shared" si="151"/>
        <v>2.1428571428571428</v>
      </c>
      <c r="L1781" s="12">
        <f>IF(M1781&lt;&gt;"",M1781,IF(COUNTIFS($C:$C,B1781)&gt;1,SUMIFS('Sales Hx'!V:V,'Sales Hx'!$B:$B,_xlfn.XLOOKUP(B1781,C:C,B:B),'Sales Hx'!$D:$D,$E1781),SUMIFS('Sales Hx'!V:V,'Sales Hx'!$B:$B,$B1781,'Sales Hx'!$D:$D,$E1781)))</f>
        <v>0</v>
      </c>
      <c r="M1781" s="12">
        <v>0</v>
      </c>
      <c r="N1781" s="15">
        <f t="shared" si="153"/>
        <v>0.46052631578947373</v>
      </c>
      <c r="O1781" s="21">
        <f t="shared" si="150"/>
        <v>0</v>
      </c>
      <c r="P1781" s="24">
        <v>119.13</v>
      </c>
      <c r="Q1781" s="18">
        <f t="shared" si="152"/>
        <v>0</v>
      </c>
      <c r="R1781" s="2">
        <v>1</v>
      </c>
      <c r="S1781" s="2">
        <v>90</v>
      </c>
      <c r="T1781" s="2" t="s">
        <v>4646</v>
      </c>
      <c r="U1781" s="28">
        <f>IF(G1781=0,"",_xlfn.MINIFS('PO Details'!$I:$I,'PO Details'!$D:$D,Planning!$B1781,'PO Details'!$L:$L,Planning!$E1781))</f>
        <v>45443</v>
      </c>
      <c r="V1781" s="29" t="s">
        <v>4639</v>
      </c>
      <c r="W1781" t="str">
        <f t="shared" si="154"/>
        <v/>
      </c>
      <c r="X1781" s="2">
        <v>120</v>
      </c>
    </row>
    <row r="1782" spans="1:24" x14ac:dyDescent="0.25">
      <c r="A1782" s="11" t="s">
        <v>4616</v>
      </c>
      <c r="B1782" s="22" t="s">
        <v>258</v>
      </c>
      <c r="C1782" s="22" t="s">
        <v>5094</v>
      </c>
      <c r="D1782" s="22" t="s">
        <v>259</v>
      </c>
      <c r="E1782" s="31" t="s">
        <v>15</v>
      </c>
      <c r="F1782" s="12">
        <f>SUMIFS('Inventory Details'!$H:$H,'Inventory Details'!$B:$B,$B1782,'Inventory Details'!$E:$E,$E1782)</f>
        <v>38</v>
      </c>
      <c r="G1782" s="12">
        <f>SUMIFS('PO Details'!$H:$H,'PO Details'!$D:$D,Planning!$B1782,'PO Details'!$L:$L,$E1782)</f>
        <v>130</v>
      </c>
      <c r="H1782" s="12">
        <f>SUMIFS('SO Details'!$G:$G,'SO Details'!$D:$D,Planning!$B1782,'SO Details'!$K:$K,$E1782)</f>
        <v>100</v>
      </c>
      <c r="I1782" s="20">
        <f>IF(COUNTIFS($C:$C,B1782)&gt;1,SUMIFS('Sales Hx'!$Q:$Q,'Sales Hx'!$B:$B,_xlfn.XLOOKUP(B1782,C:C,B:B),'Sales Hx'!$D:$D,Planning!$E1782),SUMIFS('Sales Hx'!$Q:$Q,'Sales Hx'!$B:$B,Planning!$B1782,'Sales Hx'!$D:$D,Planning!$E1782))</f>
        <v>14</v>
      </c>
      <c r="J1782" s="16">
        <f>IF(COUNTIFS($C:$C,B1782)&gt;1,SUMIFS('Sales Hx'!$S:$S,'Sales Hx'!$B:$B,_xlfn.XLOOKUP(B1782,C:C,B:B),'Sales Hx'!$D:$D,E1782),SUMIFS('Sales Hx'!$S:$S,'Sales Hx'!$B:$B,$B1782,'Sales Hx'!$D:$D,$E1782))</f>
        <v>1.4144736842105263</v>
      </c>
      <c r="K1782" s="16">
        <f t="shared" si="151"/>
        <v>12</v>
      </c>
      <c r="L1782" s="12">
        <f>IF(M1782&lt;&gt;"",M1782,IF(COUNTIFS($C:$C,B1782)&gt;1,SUMIFS('Sales Hx'!V:V,'Sales Hx'!$B:$B,_xlfn.XLOOKUP(B1782,C:C,B:B),'Sales Hx'!$D:$D,$E1782),SUMIFS('Sales Hx'!V:V,'Sales Hx'!$B:$B,$B1782,'Sales Hx'!$D:$D,$E1782)))</f>
        <v>0</v>
      </c>
      <c r="M1782" s="12">
        <v>0</v>
      </c>
      <c r="N1782" s="15">
        <f t="shared" si="153"/>
        <v>1.4144736842105263</v>
      </c>
      <c r="O1782" s="21">
        <f t="shared" si="150"/>
        <v>0</v>
      </c>
      <c r="P1782" s="24">
        <v>119.13</v>
      </c>
      <c r="Q1782" s="18">
        <f t="shared" si="152"/>
        <v>0</v>
      </c>
      <c r="R1782" s="2">
        <v>1</v>
      </c>
      <c r="S1782" s="2">
        <v>90</v>
      </c>
      <c r="T1782" s="2" t="s">
        <v>4646</v>
      </c>
      <c r="U1782" s="28">
        <f>IF(G1782=0,"",_xlfn.MINIFS('PO Details'!$I:$I,'PO Details'!$D:$D,Planning!$B1782,'PO Details'!$L:$L,Planning!$E1782))</f>
        <v>45392</v>
      </c>
      <c r="V1782" s="29" t="s">
        <v>4639</v>
      </c>
      <c r="W1782" t="str">
        <f t="shared" si="154"/>
        <v>Max</v>
      </c>
      <c r="X1782" s="2">
        <v>120</v>
      </c>
    </row>
    <row r="1783" spans="1:24" x14ac:dyDescent="0.25">
      <c r="A1783" s="11" t="s">
        <v>4616</v>
      </c>
      <c r="B1783" s="22" t="s">
        <v>258</v>
      </c>
      <c r="C1783" s="22" t="s">
        <v>5094</v>
      </c>
      <c r="D1783" s="22" t="s">
        <v>259</v>
      </c>
      <c r="E1783" s="31" t="s">
        <v>113</v>
      </c>
      <c r="F1783" s="12">
        <f>SUMIFS('Inventory Details'!$H:$H,'Inventory Details'!$B:$B,$B1783,'Inventory Details'!$E:$E,$E1783)</f>
        <v>76</v>
      </c>
      <c r="G1783" s="12">
        <f>SUMIFS('PO Details'!$H:$H,'PO Details'!$D:$D,Planning!$B1783,'PO Details'!$L:$L,$E1783)</f>
        <v>130</v>
      </c>
      <c r="H1783" s="12">
        <f>SUMIFS('SO Details'!$G:$G,'SO Details'!$D:$D,Planning!$B1783,'SO Details'!$K:$K,$E1783)</f>
        <v>2</v>
      </c>
      <c r="I1783" s="20">
        <f>IF(COUNTIFS($C:$C,B1783)&gt;1,SUMIFS('Sales Hx'!$Q:$Q,'Sales Hx'!$B:$B,_xlfn.XLOOKUP(B1783,C:C,B:B),'Sales Hx'!$D:$D,Planning!$E1783),SUMIFS('Sales Hx'!$Q:$Q,'Sales Hx'!$B:$B,Planning!$B1783,'Sales Hx'!$D:$D,Planning!$E1783))</f>
        <v>131.6</v>
      </c>
      <c r="J1783" s="16">
        <f>IF(COUNTIFS($C:$C,B1783)&gt;1,SUMIFS('Sales Hx'!$S:$S,'Sales Hx'!$B:$B,_xlfn.XLOOKUP(B1783,C:C,B:B),'Sales Hx'!$D:$D,E1783),SUMIFS('Sales Hx'!$S:$S,'Sales Hx'!$B:$B,$B1783,'Sales Hx'!$D:$D,$E1783))</f>
        <v>0.91611842105263153</v>
      </c>
      <c r="K1783" s="16">
        <f t="shared" si="151"/>
        <v>1.5653495440729484</v>
      </c>
      <c r="L1783" s="12">
        <f>IF(M1783&lt;&gt;"",M1783,IF(COUNTIFS($C:$C,B1783)&gt;1,SUMIFS('Sales Hx'!V:V,'Sales Hx'!$B:$B,_xlfn.XLOOKUP(B1783,C:C,B:B),'Sales Hx'!$D:$D,$E1783),SUMIFS('Sales Hx'!V:V,'Sales Hx'!$B:$B,$B1783,'Sales Hx'!$D:$D,$E1783)))</f>
        <v>0</v>
      </c>
      <c r="M1783" s="12">
        <v>0</v>
      </c>
      <c r="N1783" s="15">
        <f t="shared" si="153"/>
        <v>0.91611842105263153</v>
      </c>
      <c r="O1783" s="21">
        <f t="shared" si="150"/>
        <v>0</v>
      </c>
      <c r="P1783" s="24">
        <v>119.13</v>
      </c>
      <c r="Q1783" s="18">
        <f t="shared" si="152"/>
        <v>0</v>
      </c>
      <c r="R1783" s="2">
        <v>1</v>
      </c>
      <c r="S1783" s="2">
        <v>90</v>
      </c>
      <c r="T1783" s="2" t="s">
        <v>4646</v>
      </c>
      <c r="U1783" s="28">
        <f>IF(G1783=0,"",_xlfn.MINIFS('PO Details'!$I:$I,'PO Details'!$D:$D,Planning!$B1783,'PO Details'!$L:$L,Planning!$E1783))</f>
        <v>45474</v>
      </c>
      <c r="V1783" s="29" t="s">
        <v>4639</v>
      </c>
      <c r="W1783" t="str">
        <f t="shared" si="154"/>
        <v/>
      </c>
      <c r="X1783" s="2">
        <v>120</v>
      </c>
    </row>
    <row r="1784" spans="1:24" x14ac:dyDescent="0.25">
      <c r="A1784" s="11" t="s">
        <v>4616</v>
      </c>
      <c r="B1784" s="22" t="s">
        <v>258</v>
      </c>
      <c r="C1784" s="22" t="s">
        <v>5094</v>
      </c>
      <c r="D1784" s="22" t="s">
        <v>259</v>
      </c>
      <c r="E1784" s="31" t="s">
        <v>109</v>
      </c>
      <c r="F1784" s="12">
        <f>SUMIFS('Inventory Details'!$H:$H,'Inventory Details'!$B:$B,$B1784,'Inventory Details'!$E:$E,$E1784)</f>
        <v>69</v>
      </c>
      <c r="G1784" s="12">
        <f>SUMIFS('PO Details'!$H:$H,'PO Details'!$D:$D,Planning!$B1784,'PO Details'!$L:$L,$E1784)</f>
        <v>95</v>
      </c>
      <c r="H1784" s="12">
        <f>SUMIFS('SO Details'!$G:$G,'SO Details'!$D:$D,Planning!$B1784,'SO Details'!$K:$K,$E1784)</f>
        <v>1</v>
      </c>
      <c r="I1784" s="20">
        <f>IF(COUNTIFS($C:$C,B1784)&gt;1,SUMIFS('Sales Hx'!$Q:$Q,'Sales Hx'!$B:$B,_xlfn.XLOOKUP(B1784,C:C,B:B),'Sales Hx'!$D:$D,Planning!$E1784),SUMIFS('Sales Hx'!$Q:$Q,'Sales Hx'!$B:$B,Planning!$B1784,'Sales Hx'!$D:$D,Planning!$E1784))</f>
        <v>79.8</v>
      </c>
      <c r="J1784" s="16">
        <f>IF(COUNTIFS($C:$C,B1784)&gt;1,SUMIFS('Sales Hx'!$S:$S,'Sales Hx'!$B:$B,_xlfn.XLOOKUP(B1784,C:C,B:B),'Sales Hx'!$D:$D,E1784),SUMIFS('Sales Hx'!$S:$S,'Sales Hx'!$B:$B,$B1784,'Sales Hx'!$D:$D,$E1784))</f>
        <v>0.54769736842105277</v>
      </c>
      <c r="K1784" s="16">
        <f t="shared" si="151"/>
        <v>2.0551378446115289</v>
      </c>
      <c r="L1784" s="12">
        <f>IF(M1784&lt;&gt;"",M1784,IF(COUNTIFS($C:$C,B1784)&gt;1,SUMIFS('Sales Hx'!V:V,'Sales Hx'!$B:$B,_xlfn.XLOOKUP(B1784,C:C,B:B),'Sales Hx'!$D:$D,$E1784),SUMIFS('Sales Hx'!V:V,'Sales Hx'!$B:$B,$B1784,'Sales Hx'!$D:$D,$E1784)))</f>
        <v>0</v>
      </c>
      <c r="M1784" s="12">
        <v>0</v>
      </c>
      <c r="N1784" s="15">
        <f t="shared" si="153"/>
        <v>0.54769736842105277</v>
      </c>
      <c r="O1784" s="21">
        <f t="shared" si="150"/>
        <v>0</v>
      </c>
      <c r="P1784" s="24">
        <v>119.13</v>
      </c>
      <c r="Q1784" s="18">
        <f t="shared" si="152"/>
        <v>0</v>
      </c>
      <c r="R1784" s="2">
        <v>1</v>
      </c>
      <c r="S1784" s="2">
        <v>90</v>
      </c>
      <c r="T1784" s="2" t="s">
        <v>4646</v>
      </c>
      <c r="U1784" s="28">
        <f>IF(G1784=0,"",_xlfn.MINIFS('PO Details'!$I:$I,'PO Details'!$D:$D,Planning!$B1784,'PO Details'!$L:$L,Planning!$E1784))</f>
        <v>45458</v>
      </c>
      <c r="V1784" s="29" t="s">
        <v>4639</v>
      </c>
      <c r="W1784" t="str">
        <f t="shared" si="154"/>
        <v/>
      </c>
      <c r="X1784" s="2">
        <v>120</v>
      </c>
    </row>
    <row r="1785" spans="1:24" x14ac:dyDescent="0.25">
      <c r="A1785" s="11" t="s">
        <v>4616</v>
      </c>
      <c r="B1785" s="22" t="s">
        <v>258</v>
      </c>
      <c r="C1785" s="22" t="s">
        <v>5094</v>
      </c>
      <c r="D1785" s="22" t="s">
        <v>259</v>
      </c>
      <c r="E1785" s="31" t="s">
        <v>1201</v>
      </c>
      <c r="F1785" s="12">
        <f>SUMIFS('Inventory Details'!$H:$H,'Inventory Details'!$B:$B,$B1785,'Inventory Details'!$E:$E,$E1785)</f>
        <v>1</v>
      </c>
      <c r="G1785" s="12">
        <f>SUMIFS('PO Details'!$H:$H,'PO Details'!$D:$D,Planning!$B1785,'PO Details'!$L:$L,$E1785)</f>
        <v>0</v>
      </c>
      <c r="H1785" s="12">
        <f>SUMIFS('SO Details'!$G:$G,'SO Details'!$D:$D,Planning!$B1785,'SO Details'!$K:$K,$E1785)</f>
        <v>0</v>
      </c>
      <c r="I1785" s="20">
        <f>IF(COUNTIFS($C:$C,B1785)&gt;1,SUMIFS('Sales Hx'!$Q:$Q,'Sales Hx'!$B:$B,_xlfn.XLOOKUP(B1785,C:C,B:B),'Sales Hx'!$D:$D,Planning!$E1785),SUMIFS('Sales Hx'!$Q:$Q,'Sales Hx'!$B:$B,Planning!$B1785,'Sales Hx'!$D:$D,Planning!$E1785))</f>
        <v>0</v>
      </c>
      <c r="J1785" s="16">
        <f>IF(COUNTIFS($C:$C,B1785)&gt;1,SUMIFS('Sales Hx'!$S:$S,'Sales Hx'!$B:$B,_xlfn.XLOOKUP(B1785,C:C,B:B),'Sales Hx'!$D:$D,E1785),SUMIFS('Sales Hx'!$S:$S,'Sales Hx'!$B:$B,$B1785,'Sales Hx'!$D:$D,$E1785))</f>
        <v>0</v>
      </c>
      <c r="K1785" s="16">
        <f t="shared" si="151"/>
        <v>0</v>
      </c>
      <c r="L1785" s="12">
        <f>IF(M1785&lt;&gt;"",M1785,IF(COUNTIFS($C:$C,B1785)&gt;1,SUMIFS('Sales Hx'!V:V,'Sales Hx'!$B:$B,_xlfn.XLOOKUP(B1785,C:C,B:B),'Sales Hx'!$D:$D,$E1785),SUMIFS('Sales Hx'!V:V,'Sales Hx'!$B:$B,$B1785,'Sales Hx'!$D:$D,$E1785)))</f>
        <v>0</v>
      </c>
      <c r="M1785" s="12">
        <v>0</v>
      </c>
      <c r="N1785" s="15">
        <f t="shared" si="153"/>
        <v>0</v>
      </c>
      <c r="O1785" s="21">
        <f t="shared" si="150"/>
        <v>0</v>
      </c>
      <c r="P1785" s="24">
        <v>119.13</v>
      </c>
      <c r="Q1785" s="18">
        <f t="shared" si="152"/>
        <v>0</v>
      </c>
      <c r="R1785" s="2">
        <v>1</v>
      </c>
      <c r="S1785" s="2">
        <v>90</v>
      </c>
      <c r="T1785" s="2" t="s">
        <v>4646</v>
      </c>
      <c r="U1785" s="28" t="str">
        <f>IF(G1785=0,"",_xlfn.MINIFS('PO Details'!$I:$I,'PO Details'!$D:$D,Planning!$B1785,'PO Details'!$L:$L,Planning!$E1785))</f>
        <v/>
      </c>
      <c r="V1785" s="29" t="s">
        <v>4639</v>
      </c>
      <c r="W1785" t="str">
        <f t="shared" si="154"/>
        <v/>
      </c>
      <c r="X1785" s="2">
        <v>120</v>
      </c>
    </row>
    <row r="1786" spans="1:24" x14ac:dyDescent="0.25">
      <c r="A1786" s="11" t="s">
        <v>4616</v>
      </c>
      <c r="B1786" s="22" t="s">
        <v>258</v>
      </c>
      <c r="C1786" s="22" t="s">
        <v>5094</v>
      </c>
      <c r="D1786" s="22" t="s">
        <v>259</v>
      </c>
      <c r="E1786" s="31" t="s">
        <v>820</v>
      </c>
      <c r="F1786" s="12">
        <f>SUMIFS('Inventory Details'!$H:$H,'Inventory Details'!$B:$B,$B1786,'Inventory Details'!$E:$E,$E1786)</f>
        <v>40</v>
      </c>
      <c r="G1786" s="12">
        <f>SUMIFS('PO Details'!$H:$H,'PO Details'!$D:$D,Planning!$B1786,'PO Details'!$L:$L,$E1786)</f>
        <v>0</v>
      </c>
      <c r="H1786" s="12">
        <f>SUMIFS('SO Details'!$G:$G,'SO Details'!$D:$D,Planning!$B1786,'SO Details'!$K:$K,$E1786)</f>
        <v>0</v>
      </c>
      <c r="I1786" s="20">
        <f>IF(COUNTIFS($C:$C,B1786)&gt;1,SUMIFS('Sales Hx'!$Q:$Q,'Sales Hx'!$B:$B,_xlfn.XLOOKUP(B1786,C:C,B:B),'Sales Hx'!$D:$D,Planning!$E1786),SUMIFS('Sales Hx'!$Q:$Q,'Sales Hx'!$B:$B,Planning!$B1786,'Sales Hx'!$D:$D,Planning!$E1786))</f>
        <v>0</v>
      </c>
      <c r="J1786" s="16">
        <f>IF(COUNTIFS($C:$C,B1786)&gt;1,SUMIFS('Sales Hx'!$S:$S,'Sales Hx'!$B:$B,_xlfn.XLOOKUP(B1786,C:C,B:B),'Sales Hx'!$D:$D,E1786),SUMIFS('Sales Hx'!$S:$S,'Sales Hx'!$B:$B,$B1786,'Sales Hx'!$D:$D,$E1786))</f>
        <v>0</v>
      </c>
      <c r="K1786" s="16">
        <f t="shared" si="151"/>
        <v>0</v>
      </c>
      <c r="L1786" s="12">
        <f>IF(M1786&lt;&gt;"",M1786,IF(COUNTIFS($C:$C,B1786)&gt;1,SUMIFS('Sales Hx'!V:V,'Sales Hx'!$B:$B,_xlfn.XLOOKUP(B1786,C:C,B:B),'Sales Hx'!$D:$D,$E1786),SUMIFS('Sales Hx'!V:V,'Sales Hx'!$B:$B,$B1786,'Sales Hx'!$D:$D,$E1786)))</f>
        <v>0</v>
      </c>
      <c r="M1786" s="12">
        <v>0</v>
      </c>
      <c r="N1786" s="15">
        <f t="shared" si="153"/>
        <v>0</v>
      </c>
      <c r="O1786" s="21">
        <f t="shared" si="150"/>
        <v>0</v>
      </c>
      <c r="P1786" s="24">
        <v>119.13</v>
      </c>
      <c r="Q1786" s="18">
        <f t="shared" si="152"/>
        <v>0</v>
      </c>
      <c r="R1786" s="2">
        <v>1</v>
      </c>
      <c r="S1786" s="2">
        <v>90</v>
      </c>
      <c r="T1786" s="2" t="s">
        <v>4646</v>
      </c>
      <c r="U1786" s="28" t="str">
        <f>IF(G1786=0,"",_xlfn.MINIFS('PO Details'!$I:$I,'PO Details'!$D:$D,Planning!$B1786,'PO Details'!$L:$L,Planning!$E1786))</f>
        <v/>
      </c>
      <c r="V1786" s="29" t="s">
        <v>4639</v>
      </c>
      <c r="W1786" t="str">
        <f t="shared" si="154"/>
        <v/>
      </c>
      <c r="X1786" s="2">
        <v>120</v>
      </c>
    </row>
    <row r="1787" spans="1:24" x14ac:dyDescent="0.25">
      <c r="A1787" s="11" t="s">
        <v>4616</v>
      </c>
      <c r="B1787" s="22" t="s">
        <v>258</v>
      </c>
      <c r="C1787" s="22" t="s">
        <v>5094</v>
      </c>
      <c r="D1787" s="22" t="s">
        <v>259</v>
      </c>
      <c r="E1787" s="31" t="s">
        <v>108</v>
      </c>
      <c r="F1787" s="12">
        <f>SUMIFS('Inventory Details'!$H:$H,'Inventory Details'!$B:$B,$B1787,'Inventory Details'!$E:$E,$E1787)</f>
        <v>1</v>
      </c>
      <c r="G1787" s="12">
        <f>SUMIFS('PO Details'!$H:$H,'PO Details'!$D:$D,Planning!$B1787,'PO Details'!$L:$L,$E1787)</f>
        <v>0</v>
      </c>
      <c r="H1787" s="12">
        <f>SUMIFS('SO Details'!$G:$G,'SO Details'!$D:$D,Planning!$B1787,'SO Details'!$K:$K,$E1787)</f>
        <v>0</v>
      </c>
      <c r="I1787" s="20">
        <f>IF(COUNTIFS($C:$C,B1787)&gt;1,SUMIFS('Sales Hx'!$Q:$Q,'Sales Hx'!$B:$B,_xlfn.XLOOKUP(B1787,C:C,B:B),'Sales Hx'!$D:$D,Planning!$E1787),SUMIFS('Sales Hx'!$Q:$Q,'Sales Hx'!$B:$B,Planning!$B1787,'Sales Hx'!$D:$D,Planning!$E1787))</f>
        <v>1.4</v>
      </c>
      <c r="J1787" s="16">
        <f>IF(COUNTIFS($C:$C,B1787)&gt;1,SUMIFS('Sales Hx'!$S:$S,'Sales Hx'!$B:$B,_xlfn.XLOOKUP(B1787,C:C,B:B),'Sales Hx'!$D:$D,E1787),SUMIFS('Sales Hx'!$S:$S,'Sales Hx'!$B:$B,$B1787,'Sales Hx'!$D:$D,$E1787))</f>
        <v>0.24177631578947367</v>
      </c>
      <c r="K1787" s="16">
        <f t="shared" si="151"/>
        <v>0.7142857142857143</v>
      </c>
      <c r="L1787" s="12">
        <f>IF(M1787&lt;&gt;"",M1787,IF(COUNTIFS($C:$C,B1787)&gt;1,SUMIFS('Sales Hx'!V:V,'Sales Hx'!$B:$B,_xlfn.XLOOKUP(B1787,C:C,B:B),'Sales Hx'!$D:$D,$E1787),SUMIFS('Sales Hx'!V:V,'Sales Hx'!$B:$B,$B1787,'Sales Hx'!$D:$D,$E1787)))</f>
        <v>0</v>
      </c>
      <c r="M1787" s="12">
        <v>0</v>
      </c>
      <c r="N1787" s="15">
        <f t="shared" si="153"/>
        <v>0.24177631578947367</v>
      </c>
      <c r="O1787" s="21">
        <f t="shared" si="150"/>
        <v>0</v>
      </c>
      <c r="P1787" s="24">
        <v>119.13</v>
      </c>
      <c r="Q1787" s="18">
        <f t="shared" si="152"/>
        <v>0</v>
      </c>
      <c r="R1787" s="2">
        <v>1</v>
      </c>
      <c r="S1787" s="2">
        <v>90</v>
      </c>
      <c r="T1787" s="2" t="s">
        <v>4646</v>
      </c>
      <c r="U1787" s="28" t="str">
        <f>IF(G1787=0,"",_xlfn.MINIFS('PO Details'!$I:$I,'PO Details'!$D:$D,Planning!$B1787,'PO Details'!$L:$L,Planning!$E1787))</f>
        <v/>
      </c>
      <c r="V1787" s="29" t="s">
        <v>4639</v>
      </c>
      <c r="W1787" t="str">
        <f t="shared" si="154"/>
        <v/>
      </c>
      <c r="X1787" s="2">
        <v>120</v>
      </c>
    </row>
    <row r="1788" spans="1:24" x14ac:dyDescent="0.25">
      <c r="A1788" s="11" t="s">
        <v>4616</v>
      </c>
      <c r="B1788" s="22" t="s">
        <v>258</v>
      </c>
      <c r="C1788" s="22" t="s">
        <v>5094</v>
      </c>
      <c r="D1788" s="22" t="s">
        <v>259</v>
      </c>
      <c r="E1788" s="31" t="s">
        <v>861</v>
      </c>
      <c r="F1788" s="12">
        <f>SUMIFS('Inventory Details'!$H:$H,'Inventory Details'!$B:$B,$B1788,'Inventory Details'!$E:$E,$E1788)</f>
        <v>3</v>
      </c>
      <c r="G1788" s="12">
        <f>SUMIFS('PO Details'!$H:$H,'PO Details'!$D:$D,Planning!$B1788,'PO Details'!$L:$L,$E1788)</f>
        <v>0</v>
      </c>
      <c r="H1788" s="12">
        <f>SUMIFS('SO Details'!$G:$G,'SO Details'!$D:$D,Planning!$B1788,'SO Details'!$K:$K,$E1788)</f>
        <v>0</v>
      </c>
      <c r="I1788" s="20">
        <f>IF(COUNTIFS($C:$C,B1788)&gt;1,SUMIFS('Sales Hx'!$Q:$Q,'Sales Hx'!$B:$B,_xlfn.XLOOKUP(B1788,C:C,B:B),'Sales Hx'!$D:$D,Planning!$E1788),SUMIFS('Sales Hx'!$Q:$Q,'Sales Hx'!$B:$B,Planning!$B1788,'Sales Hx'!$D:$D,Planning!$E1788))</f>
        <v>0</v>
      </c>
      <c r="J1788" s="16">
        <f>IF(COUNTIFS($C:$C,B1788)&gt;1,SUMIFS('Sales Hx'!$S:$S,'Sales Hx'!$B:$B,_xlfn.XLOOKUP(B1788,C:C,B:B),'Sales Hx'!$D:$D,E1788),SUMIFS('Sales Hx'!$S:$S,'Sales Hx'!$B:$B,$B1788,'Sales Hx'!$D:$D,$E1788))</f>
        <v>3.2894736842105261E-2</v>
      </c>
      <c r="K1788" s="16">
        <f t="shared" si="151"/>
        <v>0</v>
      </c>
      <c r="L1788" s="12">
        <f>IF(M1788&lt;&gt;"",M1788,IF(COUNTIFS($C:$C,B1788)&gt;1,SUMIFS('Sales Hx'!V:V,'Sales Hx'!$B:$B,_xlfn.XLOOKUP(B1788,C:C,B:B),'Sales Hx'!$D:$D,$E1788),SUMIFS('Sales Hx'!V:V,'Sales Hx'!$B:$B,$B1788,'Sales Hx'!$D:$D,$E1788)))</f>
        <v>0</v>
      </c>
      <c r="M1788" s="12">
        <v>0</v>
      </c>
      <c r="N1788" s="15">
        <f t="shared" si="153"/>
        <v>3.2894736842105261E-2</v>
      </c>
      <c r="O1788" s="21">
        <f t="shared" si="150"/>
        <v>0</v>
      </c>
      <c r="P1788" s="24">
        <v>119.13</v>
      </c>
      <c r="Q1788" s="18">
        <f t="shared" si="152"/>
        <v>0</v>
      </c>
      <c r="R1788" s="2">
        <v>1</v>
      </c>
      <c r="S1788" s="2">
        <v>90</v>
      </c>
      <c r="T1788" s="2" t="s">
        <v>4646</v>
      </c>
      <c r="U1788" s="28" t="str">
        <f>IF(G1788=0,"",_xlfn.MINIFS('PO Details'!$I:$I,'PO Details'!$D:$D,Planning!$B1788,'PO Details'!$L:$L,Planning!$E1788))</f>
        <v/>
      </c>
      <c r="V1788" s="29" t="s">
        <v>4639</v>
      </c>
      <c r="W1788" t="str">
        <f t="shared" si="154"/>
        <v/>
      </c>
      <c r="X1788" s="2">
        <v>120</v>
      </c>
    </row>
    <row r="1789" spans="1:24" x14ac:dyDescent="0.25">
      <c r="A1789" s="11" t="s">
        <v>4616</v>
      </c>
      <c r="B1789" s="22" t="s">
        <v>258</v>
      </c>
      <c r="C1789" s="22" t="s">
        <v>5094</v>
      </c>
      <c r="D1789" s="22" t="s">
        <v>259</v>
      </c>
      <c r="E1789" s="31" t="s">
        <v>2214</v>
      </c>
      <c r="F1789" s="12">
        <f>SUMIFS('Inventory Details'!$H:$H,'Inventory Details'!$B:$B,$B1789,'Inventory Details'!$E:$E,$E1789)</f>
        <v>0</v>
      </c>
      <c r="G1789" s="12">
        <f>SUMIFS('PO Details'!$H:$H,'PO Details'!$D:$D,Planning!$B1789,'PO Details'!$L:$L,$E1789)</f>
        <v>0</v>
      </c>
      <c r="H1789" s="12">
        <f>SUMIFS('SO Details'!$G:$G,'SO Details'!$D:$D,Planning!$B1789,'SO Details'!$K:$K,$E1789)</f>
        <v>0</v>
      </c>
      <c r="I1789" s="20">
        <f>IF(COUNTIFS($C:$C,B1789)&gt;1,SUMIFS('Sales Hx'!$Q:$Q,'Sales Hx'!$B:$B,_xlfn.XLOOKUP(B1789,C:C,B:B),'Sales Hx'!$D:$D,Planning!$E1789),SUMIFS('Sales Hx'!$Q:$Q,'Sales Hx'!$B:$B,Planning!$B1789,'Sales Hx'!$D:$D,Planning!$E1789))</f>
        <v>0</v>
      </c>
      <c r="J1789" s="16">
        <f>IF(COUNTIFS($C:$C,B1789)&gt;1,SUMIFS('Sales Hx'!$S:$S,'Sales Hx'!$B:$B,_xlfn.XLOOKUP(B1789,C:C,B:B),'Sales Hx'!$D:$D,E1789),SUMIFS('Sales Hx'!$S:$S,'Sales Hx'!$B:$B,$B1789,'Sales Hx'!$D:$D,$E1789))</f>
        <v>0.1480263157894737</v>
      </c>
      <c r="K1789" s="16">
        <f t="shared" si="151"/>
        <v>0</v>
      </c>
      <c r="L1789" s="12">
        <f>IF(M1789&lt;&gt;"",M1789,IF(COUNTIFS($C:$C,B1789)&gt;1,SUMIFS('Sales Hx'!V:V,'Sales Hx'!$B:$B,_xlfn.XLOOKUP(B1789,C:C,B:B),'Sales Hx'!$D:$D,$E1789),SUMIFS('Sales Hx'!V:V,'Sales Hx'!$B:$B,$B1789,'Sales Hx'!$D:$D,$E1789)))</f>
        <v>0</v>
      </c>
      <c r="M1789" s="12">
        <v>0</v>
      </c>
      <c r="N1789" s="15">
        <f t="shared" si="153"/>
        <v>0.1480263157894737</v>
      </c>
      <c r="O1789" s="21">
        <f t="shared" si="150"/>
        <v>0</v>
      </c>
      <c r="P1789" s="24">
        <v>119.13</v>
      </c>
      <c r="Q1789" s="18">
        <f t="shared" si="152"/>
        <v>0</v>
      </c>
      <c r="R1789" s="2">
        <v>1</v>
      </c>
      <c r="S1789" s="2">
        <v>90</v>
      </c>
      <c r="T1789" s="2" t="s">
        <v>4646</v>
      </c>
      <c r="U1789" s="28" t="str">
        <f>IF(G1789=0,"",_xlfn.MINIFS('PO Details'!$I:$I,'PO Details'!$D:$D,Planning!$B1789,'PO Details'!$L:$L,Planning!$E1789))</f>
        <v/>
      </c>
      <c r="V1789" s="29" t="s">
        <v>4639</v>
      </c>
      <c r="W1789" t="str">
        <f t="shared" si="154"/>
        <v/>
      </c>
      <c r="X1789" s="2">
        <v>120</v>
      </c>
    </row>
    <row r="1790" spans="1:24" x14ac:dyDescent="0.25">
      <c r="A1790" s="11" t="s">
        <v>4616</v>
      </c>
      <c r="B1790" s="22" t="s">
        <v>260</v>
      </c>
      <c r="C1790" s="22"/>
      <c r="D1790" s="22" t="s">
        <v>261</v>
      </c>
      <c r="E1790" s="31" t="s">
        <v>25</v>
      </c>
      <c r="F1790" s="12">
        <f>SUMIFS('Inventory Details'!$H:$H,'Inventory Details'!$B:$B,$B1790,'Inventory Details'!$E:$E,$E1790)</f>
        <v>0</v>
      </c>
      <c r="G1790" s="12">
        <f>SUMIFS('PO Details'!$H:$H,'PO Details'!$D:$D,Planning!$B1790,'PO Details'!$L:$L,$E1790)</f>
        <v>286</v>
      </c>
      <c r="H1790" s="12">
        <f>SUMIFS('SO Details'!$G:$G,'SO Details'!$D:$D,Planning!$B1790,'SO Details'!$K:$K,$E1790)</f>
        <v>0</v>
      </c>
      <c r="I1790" s="20">
        <f>IF(COUNTIFS($C:$C,B1790)&gt;1,SUMIFS('Sales Hx'!$Q:$Q,'Sales Hx'!$B:$B,_xlfn.XLOOKUP(B1790,C:C,B:B),'Sales Hx'!$D:$D,Planning!$E1790),SUMIFS('Sales Hx'!$Q:$Q,'Sales Hx'!$B:$B,Planning!$B1790,'Sales Hx'!$D:$D,Planning!$E1790))</f>
        <v>0</v>
      </c>
      <c r="J1790" s="16">
        <f>IF(COUNTIFS($C:$C,B1790)&gt;1,SUMIFS('Sales Hx'!$S:$S,'Sales Hx'!$B:$B,_xlfn.XLOOKUP(B1790,C:C,B:B),'Sales Hx'!$D:$D,E1790),SUMIFS('Sales Hx'!$S:$S,'Sales Hx'!$B:$B,$B1790,'Sales Hx'!$D:$D,$E1790))</f>
        <v>0</v>
      </c>
      <c r="K1790" s="16">
        <f t="shared" si="151"/>
        <v>0</v>
      </c>
      <c r="L1790" s="12">
        <f>IF(M1790&lt;&gt;"",M1790,IF(COUNTIFS($C:$C,B1790)&gt;1,SUMIFS('Sales Hx'!V:V,'Sales Hx'!$B:$B,_xlfn.XLOOKUP(B1790,C:C,B:B),'Sales Hx'!$D:$D,$E1790),SUMIFS('Sales Hx'!V:V,'Sales Hx'!$B:$B,$B1790,'Sales Hx'!$D:$D,$E1790)))</f>
        <v>0</v>
      </c>
      <c r="M1790" s="12">
        <v>0</v>
      </c>
      <c r="N1790" s="15">
        <f t="shared" si="153"/>
        <v>0</v>
      </c>
      <c r="O1790" s="21">
        <f t="shared" si="150"/>
        <v>0</v>
      </c>
      <c r="P1790" s="24">
        <v>28.0518</v>
      </c>
      <c r="Q1790" s="18">
        <f t="shared" si="152"/>
        <v>0</v>
      </c>
      <c r="R1790" s="2">
        <v>1</v>
      </c>
      <c r="S1790" s="2">
        <v>120</v>
      </c>
      <c r="T1790" s="2" t="s">
        <v>4647</v>
      </c>
      <c r="U1790" s="28">
        <f>IF(G1790=0,"",_xlfn.MINIFS('PO Details'!$I:$I,'PO Details'!$D:$D,Planning!$B1790,'PO Details'!$L:$L,Planning!$E1790))</f>
        <v>45384</v>
      </c>
      <c r="V1790" s="29" t="s">
        <v>4640</v>
      </c>
      <c r="W1790" t="str">
        <f t="shared" si="154"/>
        <v>Max</v>
      </c>
      <c r="X1790" s="2">
        <v>120</v>
      </c>
    </row>
    <row r="1791" spans="1:24" x14ac:dyDescent="0.25">
      <c r="A1791" s="11"/>
      <c r="B1791" s="22" t="s">
        <v>4679</v>
      </c>
      <c r="C1791" s="22"/>
      <c r="D1791" s="22"/>
      <c r="E1791" s="31" t="s">
        <v>109</v>
      </c>
      <c r="F1791" s="12">
        <f>SUMIFS('Inventory Details'!$H:$H,'Inventory Details'!$B:$B,$B1791,'Inventory Details'!$E:$E,$E1791)</f>
        <v>0</v>
      </c>
      <c r="G1791" s="12">
        <f>SUMIFS('PO Details'!$H:$H,'PO Details'!$D:$D,Planning!$B1791,'PO Details'!$L:$L,$E1791)</f>
        <v>0</v>
      </c>
      <c r="H1791" s="12">
        <f>SUMIFS('SO Details'!$G:$G,'SO Details'!$D:$D,Planning!$B1791,'SO Details'!$K:$K,$E1791)</f>
        <v>0</v>
      </c>
      <c r="I1791" s="20">
        <f>IF(COUNTIFS($C:$C,B1791)&gt;1,SUMIFS('Sales Hx'!$Q:$Q,'Sales Hx'!$B:$B,_xlfn.XLOOKUP(B1791,C:C,B:B),'Sales Hx'!$D:$D,Planning!$E1791),SUMIFS('Sales Hx'!$Q:$Q,'Sales Hx'!$B:$B,Planning!$B1791,'Sales Hx'!$D:$D,Planning!$E1791))</f>
        <v>0</v>
      </c>
      <c r="J1791" s="16">
        <f>IF(COUNTIFS($C:$C,B1791)&gt;1,SUMIFS('Sales Hx'!$S:$S,'Sales Hx'!$B:$B,_xlfn.XLOOKUP(B1791,C:C,B:B),'Sales Hx'!$D:$D,E1791),SUMIFS('Sales Hx'!$S:$S,'Sales Hx'!$B:$B,$B1791,'Sales Hx'!$D:$D,$E1791))</f>
        <v>3.2894736842105261E-2</v>
      </c>
      <c r="K1791" s="16">
        <f t="shared" si="151"/>
        <v>0</v>
      </c>
      <c r="L1791" s="12">
        <f>IF(M1791&lt;&gt;"",M1791,IF(COUNTIFS($C:$C,B1791)&gt;1,SUMIFS('Sales Hx'!V:V,'Sales Hx'!$B:$B,_xlfn.XLOOKUP(B1791,C:C,B:B),'Sales Hx'!$D:$D,$E1791),SUMIFS('Sales Hx'!V:V,'Sales Hx'!$B:$B,$B1791,'Sales Hx'!$D:$D,$E1791)))</f>
        <v>0</v>
      </c>
      <c r="M1791" s="12">
        <v>0</v>
      </c>
      <c r="N1791" s="15">
        <f t="shared" si="153"/>
        <v>3.2894736842105261E-2</v>
      </c>
      <c r="O1791" s="21">
        <f t="shared" si="150"/>
        <v>3</v>
      </c>
      <c r="P1791" s="24">
        <v>0</v>
      </c>
      <c r="Q1791" s="18">
        <f t="shared" si="152"/>
        <v>0</v>
      </c>
      <c r="R1791" s="2">
        <v>1</v>
      </c>
      <c r="S1791" s="2">
        <v>90</v>
      </c>
      <c r="T1791" s="2" t="s">
        <v>4647</v>
      </c>
      <c r="U1791" s="28" t="str">
        <f>IF(G1791=0,"",_xlfn.MINIFS('PO Details'!$I:$I,'PO Details'!$D:$D,Planning!$B1791,'PO Details'!$L:$L,Planning!$E1791))</f>
        <v/>
      </c>
      <c r="V1791" s="29" t="s">
        <v>4640</v>
      </c>
      <c r="W1791" t="str">
        <f t="shared" si="154"/>
        <v>Max</v>
      </c>
      <c r="X1791" s="2">
        <v>120</v>
      </c>
    </row>
    <row r="1792" spans="1:24" x14ac:dyDescent="0.25">
      <c r="A1792" s="11" t="s">
        <v>4616</v>
      </c>
      <c r="B1792" s="22" t="s">
        <v>262</v>
      </c>
      <c r="C1792" s="22"/>
      <c r="D1792" s="22" t="s">
        <v>263</v>
      </c>
      <c r="E1792" s="31" t="s">
        <v>106</v>
      </c>
      <c r="F1792" s="12">
        <f>SUMIFS('Inventory Details'!$H:$H,'Inventory Details'!$B:$B,$B1792,'Inventory Details'!$E:$E,$E1792)</f>
        <v>0</v>
      </c>
      <c r="G1792" s="12">
        <f>SUMIFS('PO Details'!$H:$H,'PO Details'!$D:$D,Planning!$B1792,'PO Details'!$L:$L,$E1792)</f>
        <v>37</v>
      </c>
      <c r="H1792" s="12">
        <f>SUMIFS('SO Details'!$G:$G,'SO Details'!$D:$D,Planning!$B1792,'SO Details'!$K:$K,$E1792)</f>
        <v>0</v>
      </c>
      <c r="I1792" s="20">
        <f>IF(COUNTIFS($C:$C,B1792)&gt;1,SUMIFS('Sales Hx'!$Q:$Q,'Sales Hx'!$B:$B,_xlfn.XLOOKUP(B1792,C:C,B:B),'Sales Hx'!$D:$D,Planning!$E1792),SUMIFS('Sales Hx'!$Q:$Q,'Sales Hx'!$B:$B,Planning!$B1792,'Sales Hx'!$D:$D,Planning!$E1792))</f>
        <v>11.2</v>
      </c>
      <c r="J1792" s="16">
        <f>IF(COUNTIFS($C:$C,B1792)&gt;1,SUMIFS('Sales Hx'!$S:$S,'Sales Hx'!$B:$B,_xlfn.XLOOKUP(B1792,C:C,B:B),'Sales Hx'!$D:$D,E1792),SUMIFS('Sales Hx'!$S:$S,'Sales Hx'!$B:$B,$B1792,'Sales Hx'!$D:$D,$E1792))</f>
        <v>0.12500000000000003</v>
      </c>
      <c r="K1792" s="16">
        <f t="shared" si="151"/>
        <v>3.3035714285714288</v>
      </c>
      <c r="L1792" s="12">
        <f>IF(M1792&lt;&gt;"",M1792,IF(COUNTIFS($C:$C,B1792)&gt;1,SUMIFS('Sales Hx'!V:V,'Sales Hx'!$B:$B,_xlfn.XLOOKUP(B1792,C:C,B:B),'Sales Hx'!$D:$D,$E1792),SUMIFS('Sales Hx'!V:V,'Sales Hx'!$B:$B,$B1792,'Sales Hx'!$D:$D,$E1792)))</f>
        <v>0</v>
      </c>
      <c r="M1792" s="12">
        <v>0</v>
      </c>
      <c r="N1792" s="15">
        <f t="shared" si="153"/>
        <v>0.12500000000000003</v>
      </c>
      <c r="O1792" s="21">
        <f t="shared" si="150"/>
        <v>0</v>
      </c>
      <c r="P1792" s="24">
        <v>18.09</v>
      </c>
      <c r="Q1792" s="18">
        <f t="shared" si="152"/>
        <v>0</v>
      </c>
      <c r="R1792" s="2">
        <v>1</v>
      </c>
      <c r="S1792" s="2">
        <v>120</v>
      </c>
      <c r="T1792" s="2" t="s">
        <v>4647</v>
      </c>
      <c r="U1792" s="28">
        <f>IF(G1792=0,"",_xlfn.MINIFS('PO Details'!$I:$I,'PO Details'!$D:$D,Planning!$B1792,'PO Details'!$L:$L,Planning!$E1792))</f>
        <v>45443</v>
      </c>
      <c r="V1792" s="29" t="s">
        <v>4640</v>
      </c>
      <c r="W1792" t="str">
        <f t="shared" si="154"/>
        <v/>
      </c>
      <c r="X1792" s="2">
        <v>120</v>
      </c>
    </row>
    <row r="1793" spans="1:24" x14ac:dyDescent="0.25">
      <c r="A1793" s="11" t="s">
        <v>4616</v>
      </c>
      <c r="B1793" s="22" t="s">
        <v>262</v>
      </c>
      <c r="C1793" s="22"/>
      <c r="D1793" s="22" t="s">
        <v>263</v>
      </c>
      <c r="E1793" s="31" t="s">
        <v>119</v>
      </c>
      <c r="F1793" s="12">
        <f>SUMIFS('Inventory Details'!$H:$H,'Inventory Details'!$B:$B,$B1793,'Inventory Details'!$E:$E,$E1793)</f>
        <v>0</v>
      </c>
      <c r="G1793" s="12">
        <f>SUMIFS('PO Details'!$H:$H,'PO Details'!$D:$D,Planning!$B1793,'PO Details'!$L:$L,$E1793)</f>
        <v>10</v>
      </c>
      <c r="H1793" s="12">
        <f>SUMIFS('SO Details'!$G:$G,'SO Details'!$D:$D,Planning!$B1793,'SO Details'!$K:$K,$E1793)</f>
        <v>0</v>
      </c>
      <c r="I1793" s="20">
        <f>IF(COUNTIFS($C:$C,B1793)&gt;1,SUMIFS('Sales Hx'!$Q:$Q,'Sales Hx'!$B:$B,_xlfn.XLOOKUP(B1793,C:C,B:B),'Sales Hx'!$D:$D,Planning!$E1793),SUMIFS('Sales Hx'!$Q:$Q,'Sales Hx'!$B:$B,Planning!$B1793,'Sales Hx'!$D:$D,Planning!$E1793))</f>
        <v>1.4</v>
      </c>
      <c r="J1793" s="16">
        <f>IF(COUNTIFS($C:$C,B1793)&gt;1,SUMIFS('Sales Hx'!$S:$S,'Sales Hx'!$B:$B,_xlfn.XLOOKUP(B1793,C:C,B:B),'Sales Hx'!$D:$D,E1793),SUMIFS('Sales Hx'!$S:$S,'Sales Hx'!$B:$B,$B1793,'Sales Hx'!$D:$D,$E1793))</f>
        <v>4.6052631578947366E-2</v>
      </c>
      <c r="K1793" s="16">
        <f t="shared" si="151"/>
        <v>7.1428571428571432</v>
      </c>
      <c r="L1793" s="12">
        <f>IF(M1793&lt;&gt;"",M1793,IF(COUNTIFS($C:$C,B1793)&gt;1,SUMIFS('Sales Hx'!V:V,'Sales Hx'!$B:$B,_xlfn.XLOOKUP(B1793,C:C,B:B),'Sales Hx'!$D:$D,$E1793),SUMIFS('Sales Hx'!V:V,'Sales Hx'!$B:$B,$B1793,'Sales Hx'!$D:$D,$E1793)))</f>
        <v>0</v>
      </c>
      <c r="M1793" s="12">
        <v>0</v>
      </c>
      <c r="N1793" s="15">
        <f t="shared" si="153"/>
        <v>4.6052631578947366E-2</v>
      </c>
      <c r="O1793" s="21">
        <f t="shared" si="150"/>
        <v>0</v>
      </c>
      <c r="P1793" s="24">
        <v>18.09</v>
      </c>
      <c r="Q1793" s="18">
        <f t="shared" si="152"/>
        <v>0</v>
      </c>
      <c r="R1793" s="2">
        <v>1</v>
      </c>
      <c r="S1793" s="2">
        <v>120</v>
      </c>
      <c r="T1793" s="2" t="s">
        <v>4647</v>
      </c>
      <c r="U1793" s="28">
        <f>IF(G1793=0,"",_xlfn.MINIFS('PO Details'!$I:$I,'PO Details'!$D:$D,Planning!$B1793,'PO Details'!$L:$L,Planning!$E1793))</f>
        <v>45443</v>
      </c>
      <c r="V1793" s="29" t="s">
        <v>4640</v>
      </c>
      <c r="W1793" t="str">
        <f t="shared" si="154"/>
        <v>Max</v>
      </c>
      <c r="X1793" s="2">
        <v>120</v>
      </c>
    </row>
    <row r="1794" spans="1:24" x14ac:dyDescent="0.25">
      <c r="A1794" s="11" t="s">
        <v>4616</v>
      </c>
      <c r="B1794" s="22" t="s">
        <v>262</v>
      </c>
      <c r="C1794" s="22"/>
      <c r="D1794" s="22" t="s">
        <v>263</v>
      </c>
      <c r="E1794" s="31" t="s">
        <v>820</v>
      </c>
      <c r="F1794" s="12">
        <f>SUMIFS('Inventory Details'!$H:$H,'Inventory Details'!$B:$B,$B1794,'Inventory Details'!$E:$E,$E1794)</f>
        <v>4</v>
      </c>
      <c r="G1794" s="12">
        <f>SUMIFS('PO Details'!$H:$H,'PO Details'!$D:$D,Planning!$B1794,'PO Details'!$L:$L,$E1794)</f>
        <v>25</v>
      </c>
      <c r="H1794" s="12">
        <f>SUMIFS('SO Details'!$G:$G,'SO Details'!$D:$D,Planning!$B1794,'SO Details'!$K:$K,$E1794)</f>
        <v>0</v>
      </c>
      <c r="I1794" s="20">
        <f>IF(COUNTIFS($C:$C,B1794)&gt;1,SUMIFS('Sales Hx'!$Q:$Q,'Sales Hx'!$B:$B,_xlfn.XLOOKUP(B1794,C:C,B:B),'Sales Hx'!$D:$D,Planning!$E1794),SUMIFS('Sales Hx'!$Q:$Q,'Sales Hx'!$B:$B,Planning!$B1794,'Sales Hx'!$D:$D,Planning!$E1794))</f>
        <v>0</v>
      </c>
      <c r="J1794" s="16">
        <f>IF(COUNTIFS($C:$C,B1794)&gt;1,SUMIFS('Sales Hx'!$S:$S,'Sales Hx'!$B:$B,_xlfn.XLOOKUP(B1794,C:C,B:B),'Sales Hx'!$D:$D,E1794),SUMIFS('Sales Hx'!$S:$S,'Sales Hx'!$B:$B,$B1794,'Sales Hx'!$D:$D,$E1794))</f>
        <v>0</v>
      </c>
      <c r="K1794" s="16">
        <f t="shared" si="151"/>
        <v>0</v>
      </c>
      <c r="L1794" s="12">
        <f>IF(M1794&lt;&gt;"",M1794,IF(COUNTIFS($C:$C,B1794)&gt;1,SUMIFS('Sales Hx'!V:V,'Sales Hx'!$B:$B,_xlfn.XLOOKUP(B1794,C:C,B:B),'Sales Hx'!$D:$D,$E1794),SUMIFS('Sales Hx'!V:V,'Sales Hx'!$B:$B,$B1794,'Sales Hx'!$D:$D,$E1794)))</f>
        <v>0</v>
      </c>
      <c r="M1794" s="12">
        <v>0</v>
      </c>
      <c r="N1794" s="15">
        <f t="shared" si="153"/>
        <v>0</v>
      </c>
      <c r="O1794" s="21">
        <f t="shared" ref="O1794:O1857" si="155">MROUND(ROUND(IFERROR(IF(C1794&lt;&gt;"",0,IF(T1794="DC'd",0,IF(AND(J1794=0,F1794+G1794&lt;H1794),H1794-F1794+G1794,IF(F1794+G1794&lt;N1794,N1794+MAX((IF(J1794*R1794&gt;F1794,F1794,J1794*R1794))+J1794*S1794-F1794-G1794+H1794,0))))),0),0),1)</f>
        <v>0</v>
      </c>
      <c r="P1794" s="24">
        <v>18.09</v>
      </c>
      <c r="Q1794" s="18">
        <f t="shared" si="152"/>
        <v>0</v>
      </c>
      <c r="R1794" s="2">
        <v>1</v>
      </c>
      <c r="S1794" s="2">
        <v>120</v>
      </c>
      <c r="T1794" s="2" t="s">
        <v>4647</v>
      </c>
      <c r="U1794" s="28">
        <f>IF(G1794=0,"",_xlfn.MINIFS('PO Details'!$I:$I,'PO Details'!$D:$D,Planning!$B1794,'PO Details'!$L:$L,Planning!$E1794))</f>
        <v>45474</v>
      </c>
      <c r="V1794" s="29" t="s">
        <v>4640</v>
      </c>
      <c r="W1794" t="str">
        <f t="shared" si="154"/>
        <v/>
      </c>
      <c r="X1794" s="2">
        <v>120</v>
      </c>
    </row>
    <row r="1795" spans="1:24" x14ac:dyDescent="0.25">
      <c r="A1795" s="11" t="s">
        <v>4616</v>
      </c>
      <c r="B1795" s="22" t="s">
        <v>262</v>
      </c>
      <c r="C1795" s="22"/>
      <c r="D1795" s="22" t="s">
        <v>263</v>
      </c>
      <c r="E1795" s="31" t="s">
        <v>113</v>
      </c>
      <c r="F1795" s="12">
        <f>SUMIFS('Inventory Details'!$H:$H,'Inventory Details'!$B:$B,$B1795,'Inventory Details'!$E:$E,$E1795)</f>
        <v>14</v>
      </c>
      <c r="G1795" s="12">
        <f>SUMIFS('PO Details'!$H:$H,'PO Details'!$D:$D,Planning!$B1795,'PO Details'!$L:$L,$E1795)</f>
        <v>20</v>
      </c>
      <c r="H1795" s="12">
        <f>SUMIFS('SO Details'!$G:$G,'SO Details'!$D:$D,Planning!$B1795,'SO Details'!$K:$K,$E1795)</f>
        <v>0</v>
      </c>
      <c r="I1795" s="20">
        <f>IF(COUNTIFS($C:$C,B1795)&gt;1,SUMIFS('Sales Hx'!$Q:$Q,'Sales Hx'!$B:$B,_xlfn.XLOOKUP(B1795,C:C,B:B),'Sales Hx'!$D:$D,Planning!$E1795),SUMIFS('Sales Hx'!$Q:$Q,'Sales Hx'!$B:$B,Planning!$B1795,'Sales Hx'!$D:$D,Planning!$E1795))</f>
        <v>7</v>
      </c>
      <c r="J1795" s="16">
        <f>IF(COUNTIFS($C:$C,B1795)&gt;1,SUMIFS('Sales Hx'!$S:$S,'Sales Hx'!$B:$B,_xlfn.XLOOKUP(B1795,C:C,B:B),'Sales Hx'!$D:$D,E1795),SUMIFS('Sales Hx'!$S:$S,'Sales Hx'!$B:$B,$B1795,'Sales Hx'!$D:$D,$E1795))</f>
        <v>0.10416666666666667</v>
      </c>
      <c r="K1795" s="16">
        <f t="shared" ref="K1795:K1858" si="156">IFERROR((F1795+G1795)/I1795,0)</f>
        <v>4.8571428571428568</v>
      </c>
      <c r="L1795" s="12">
        <f>IF(M1795&lt;&gt;"",M1795,IF(COUNTIFS($C:$C,B1795)&gt;1,SUMIFS('Sales Hx'!V:V,'Sales Hx'!$B:$B,_xlfn.XLOOKUP(B1795,C:C,B:B),'Sales Hx'!$D:$D,$E1795),SUMIFS('Sales Hx'!V:V,'Sales Hx'!$B:$B,$B1795,'Sales Hx'!$D:$D,$E1795)))</f>
        <v>0</v>
      </c>
      <c r="M1795" s="12">
        <v>0</v>
      </c>
      <c r="N1795" s="15">
        <f t="shared" si="153"/>
        <v>0.10416666666666667</v>
      </c>
      <c r="O1795" s="21">
        <f t="shared" si="155"/>
        <v>0</v>
      </c>
      <c r="P1795" s="24">
        <v>18.09</v>
      </c>
      <c r="Q1795" s="18">
        <f t="shared" si="152"/>
        <v>0</v>
      </c>
      <c r="R1795" s="2">
        <v>1</v>
      </c>
      <c r="S1795" s="2">
        <v>120</v>
      </c>
      <c r="T1795" s="2" t="s">
        <v>4647</v>
      </c>
      <c r="U1795" s="28">
        <f>IF(G1795=0,"",_xlfn.MINIFS('PO Details'!$I:$I,'PO Details'!$D:$D,Planning!$B1795,'PO Details'!$L:$L,Planning!$E1795))</f>
        <v>45474</v>
      </c>
      <c r="V1795" s="29" t="s">
        <v>4640</v>
      </c>
      <c r="W1795" t="str">
        <f t="shared" si="154"/>
        <v/>
      </c>
      <c r="X1795" s="2">
        <v>120</v>
      </c>
    </row>
    <row r="1796" spans="1:24" x14ac:dyDescent="0.25">
      <c r="A1796" s="11" t="s">
        <v>4616</v>
      </c>
      <c r="B1796" s="22" t="s">
        <v>262</v>
      </c>
      <c r="C1796" s="22"/>
      <c r="D1796" s="22" t="s">
        <v>263</v>
      </c>
      <c r="E1796" s="31" t="s">
        <v>4746</v>
      </c>
      <c r="F1796" s="12">
        <f>SUMIFS('Inventory Details'!$H:$H,'Inventory Details'!$B:$B,$B1796,'Inventory Details'!$E:$E,$E1796)</f>
        <v>27</v>
      </c>
      <c r="G1796" s="12">
        <f>SUMIFS('PO Details'!$H:$H,'PO Details'!$D:$D,Planning!$B1796,'PO Details'!$L:$L,$E1796)</f>
        <v>0</v>
      </c>
      <c r="H1796" s="12">
        <f>SUMIFS('SO Details'!$G:$G,'SO Details'!$D:$D,Planning!$B1796,'SO Details'!$K:$K,$E1796)</f>
        <v>7</v>
      </c>
      <c r="I1796" s="20">
        <f>IF(COUNTIFS($C:$C,B1796)&gt;1,SUMIFS('Sales Hx'!$Q:$Q,'Sales Hx'!$B:$B,_xlfn.XLOOKUP(B1796,C:C,B:B),'Sales Hx'!$D:$D,Planning!$E1796),SUMIFS('Sales Hx'!$Q:$Q,'Sales Hx'!$B:$B,Planning!$B1796,'Sales Hx'!$D:$D,Planning!$E1796))</f>
        <v>15.399999999999999</v>
      </c>
      <c r="J1796" s="16">
        <f>IF(COUNTIFS($C:$C,B1796)&gt;1,SUMIFS('Sales Hx'!$S:$S,'Sales Hx'!$B:$B,_xlfn.XLOOKUP(B1796,C:C,B:B),'Sales Hx'!$D:$D,E1796),SUMIFS('Sales Hx'!$S:$S,'Sales Hx'!$B:$B,$B1796,'Sales Hx'!$D:$D,$E1796))</f>
        <v>0.12141148325358851</v>
      </c>
      <c r="K1796" s="16">
        <f t="shared" si="156"/>
        <v>1.7532467532467535</v>
      </c>
      <c r="L1796" s="12">
        <f>IF(M1796&lt;&gt;"",M1796,IF(COUNTIFS($C:$C,B1796)&gt;1,SUMIFS('Sales Hx'!V:V,'Sales Hx'!$B:$B,_xlfn.XLOOKUP(B1796,C:C,B:B),'Sales Hx'!$D:$D,$E1796),SUMIFS('Sales Hx'!V:V,'Sales Hx'!$B:$B,$B1796,'Sales Hx'!$D:$D,$E1796)))</f>
        <v>0</v>
      </c>
      <c r="M1796" s="12">
        <v>0</v>
      </c>
      <c r="N1796" s="15">
        <f t="shared" si="153"/>
        <v>0.12141148325358851</v>
      </c>
      <c r="O1796" s="21">
        <f t="shared" si="155"/>
        <v>0</v>
      </c>
      <c r="P1796" s="24">
        <v>18.09</v>
      </c>
      <c r="Q1796" s="18">
        <f t="shared" si="152"/>
        <v>0</v>
      </c>
      <c r="R1796" s="2">
        <v>1</v>
      </c>
      <c r="S1796" s="2">
        <v>120</v>
      </c>
      <c r="T1796" s="2" t="s">
        <v>4647</v>
      </c>
      <c r="U1796" s="28" t="str">
        <f>IF(G1796=0,"",_xlfn.MINIFS('PO Details'!$I:$I,'PO Details'!$D:$D,Planning!$B1796,'PO Details'!$L:$L,Planning!$E1796))</f>
        <v/>
      </c>
      <c r="V1796" s="29" t="s">
        <v>4640</v>
      </c>
      <c r="W1796" t="str">
        <f t="shared" si="154"/>
        <v/>
      </c>
      <c r="X1796" s="2">
        <v>120</v>
      </c>
    </row>
    <row r="1797" spans="1:24" x14ac:dyDescent="0.25">
      <c r="A1797" s="11" t="s">
        <v>4616</v>
      </c>
      <c r="B1797" s="22" t="s">
        <v>262</v>
      </c>
      <c r="C1797" s="22"/>
      <c r="D1797" s="22" t="s">
        <v>263</v>
      </c>
      <c r="E1797" s="31" t="s">
        <v>109</v>
      </c>
      <c r="F1797" s="12">
        <f>SUMIFS('Inventory Details'!$H:$H,'Inventory Details'!$B:$B,$B1797,'Inventory Details'!$E:$E,$E1797)</f>
        <v>11</v>
      </c>
      <c r="G1797" s="12">
        <f>SUMIFS('PO Details'!$H:$H,'PO Details'!$D:$D,Planning!$B1797,'PO Details'!$L:$L,$E1797)</f>
        <v>0</v>
      </c>
      <c r="H1797" s="12">
        <f>SUMIFS('SO Details'!$G:$G,'SO Details'!$D:$D,Planning!$B1797,'SO Details'!$K:$K,$E1797)</f>
        <v>0</v>
      </c>
      <c r="I1797" s="20">
        <f>IF(COUNTIFS($C:$C,B1797)&gt;1,SUMIFS('Sales Hx'!$Q:$Q,'Sales Hx'!$B:$B,_xlfn.XLOOKUP(B1797,C:C,B:B),'Sales Hx'!$D:$D,Planning!$E1797),SUMIFS('Sales Hx'!$Q:$Q,'Sales Hx'!$B:$B,Planning!$B1797,'Sales Hx'!$D:$D,Planning!$E1797))</f>
        <v>5.6</v>
      </c>
      <c r="J1797" s="16">
        <f>IF(COUNTIFS($C:$C,B1797)&gt;1,SUMIFS('Sales Hx'!$S:$S,'Sales Hx'!$B:$B,_xlfn.XLOOKUP(B1797,C:C,B:B),'Sales Hx'!$D:$D,E1797),SUMIFS('Sales Hx'!$S:$S,'Sales Hx'!$B:$B,$B1797,'Sales Hx'!$D:$D,$E1797))</f>
        <v>6.9736842105263167E-2</v>
      </c>
      <c r="K1797" s="16">
        <f t="shared" si="156"/>
        <v>1.9642857142857144</v>
      </c>
      <c r="L1797" s="12">
        <f>IF(M1797&lt;&gt;"",M1797,IF(COUNTIFS($C:$C,B1797)&gt;1,SUMIFS('Sales Hx'!V:V,'Sales Hx'!$B:$B,_xlfn.XLOOKUP(B1797,C:C,B:B),'Sales Hx'!$D:$D,$E1797),SUMIFS('Sales Hx'!V:V,'Sales Hx'!$B:$B,$B1797,'Sales Hx'!$D:$D,$E1797)))</f>
        <v>0</v>
      </c>
      <c r="M1797" s="12">
        <v>0</v>
      </c>
      <c r="N1797" s="15">
        <f t="shared" si="153"/>
        <v>6.9736842105263167E-2</v>
      </c>
      <c r="O1797" s="21">
        <f t="shared" si="155"/>
        <v>0</v>
      </c>
      <c r="P1797" s="24">
        <v>18.09</v>
      </c>
      <c r="Q1797" s="18">
        <f t="shared" si="152"/>
        <v>0</v>
      </c>
      <c r="R1797" s="2">
        <v>1</v>
      </c>
      <c r="S1797" s="2">
        <v>120</v>
      </c>
      <c r="T1797" s="2" t="s">
        <v>4647</v>
      </c>
      <c r="U1797" s="28" t="str">
        <f>IF(G1797=0,"",_xlfn.MINIFS('PO Details'!$I:$I,'PO Details'!$D:$D,Planning!$B1797,'PO Details'!$L:$L,Planning!$E1797))</f>
        <v/>
      </c>
      <c r="V1797" s="29" t="s">
        <v>4640</v>
      </c>
      <c r="W1797" t="str">
        <f t="shared" si="154"/>
        <v/>
      </c>
      <c r="X1797" s="2">
        <v>120</v>
      </c>
    </row>
    <row r="1798" spans="1:24" x14ac:dyDescent="0.25">
      <c r="A1798" s="11" t="s">
        <v>4616</v>
      </c>
      <c r="B1798" s="22" t="s">
        <v>262</v>
      </c>
      <c r="C1798" s="22"/>
      <c r="D1798" s="22" t="s">
        <v>263</v>
      </c>
      <c r="E1798" s="31" t="s">
        <v>1201</v>
      </c>
      <c r="F1798" s="12">
        <f>SUMIFS('Inventory Details'!$H:$H,'Inventory Details'!$B:$B,$B1798,'Inventory Details'!$E:$E,$E1798)</f>
        <v>0</v>
      </c>
      <c r="G1798" s="12">
        <f>SUMIFS('PO Details'!$H:$H,'PO Details'!$D:$D,Planning!$B1798,'PO Details'!$L:$L,$E1798)</f>
        <v>0</v>
      </c>
      <c r="H1798" s="12">
        <f>SUMIFS('SO Details'!$G:$G,'SO Details'!$D:$D,Planning!$B1798,'SO Details'!$K:$K,$E1798)</f>
        <v>0</v>
      </c>
      <c r="I1798" s="20">
        <f>IF(COUNTIFS($C:$C,B1798)&gt;1,SUMIFS('Sales Hx'!$Q:$Q,'Sales Hx'!$B:$B,_xlfn.XLOOKUP(B1798,C:C,B:B),'Sales Hx'!$D:$D,Planning!$E1798),SUMIFS('Sales Hx'!$Q:$Q,'Sales Hx'!$B:$B,Planning!$B1798,'Sales Hx'!$D:$D,Planning!$E1798))</f>
        <v>0</v>
      </c>
      <c r="J1798" s="16">
        <f>IF(COUNTIFS($C:$C,B1798)&gt;1,SUMIFS('Sales Hx'!$S:$S,'Sales Hx'!$B:$B,_xlfn.XLOOKUP(B1798,C:C,B:B),'Sales Hx'!$D:$D,E1798),SUMIFS('Sales Hx'!$S:$S,'Sales Hx'!$B:$B,$B1798,'Sales Hx'!$D:$D,$E1798))</f>
        <v>0</v>
      </c>
      <c r="K1798" s="16">
        <f t="shared" si="156"/>
        <v>0</v>
      </c>
      <c r="L1798" s="12">
        <f>IF(M1798&lt;&gt;"",M1798,IF(COUNTIFS($C:$C,B1798)&gt;1,SUMIFS('Sales Hx'!V:V,'Sales Hx'!$B:$B,_xlfn.XLOOKUP(B1798,C:C,B:B),'Sales Hx'!$D:$D,$E1798),SUMIFS('Sales Hx'!V:V,'Sales Hx'!$B:$B,$B1798,'Sales Hx'!$D:$D,$E1798)))</f>
        <v>0</v>
      </c>
      <c r="M1798" s="12">
        <v>0</v>
      </c>
      <c r="N1798" s="15">
        <f t="shared" si="153"/>
        <v>0</v>
      </c>
      <c r="O1798" s="21">
        <f t="shared" si="155"/>
        <v>0</v>
      </c>
      <c r="P1798" s="24">
        <v>18.09</v>
      </c>
      <c r="Q1798" s="18">
        <f t="shared" si="152"/>
        <v>0</v>
      </c>
      <c r="R1798" s="2">
        <v>1</v>
      </c>
      <c r="S1798" s="2">
        <v>120</v>
      </c>
      <c r="T1798" s="2" t="s">
        <v>4647</v>
      </c>
      <c r="U1798" s="28" t="str">
        <f>IF(G1798=0,"",_xlfn.MINIFS('PO Details'!$I:$I,'PO Details'!$D:$D,Planning!$B1798,'PO Details'!$L:$L,Planning!$E1798))</f>
        <v/>
      </c>
      <c r="V1798" s="29" t="s">
        <v>4640</v>
      </c>
      <c r="W1798" t="str">
        <f t="shared" si="154"/>
        <v/>
      </c>
      <c r="X1798" s="2">
        <v>120</v>
      </c>
    </row>
    <row r="1799" spans="1:24" x14ac:dyDescent="0.25">
      <c r="A1799" s="11" t="s">
        <v>4616</v>
      </c>
      <c r="B1799" s="22" t="s">
        <v>262</v>
      </c>
      <c r="C1799" s="22"/>
      <c r="D1799" s="22" t="s">
        <v>263</v>
      </c>
      <c r="E1799" s="31" t="s">
        <v>861</v>
      </c>
      <c r="F1799" s="12">
        <f>SUMIFS('Inventory Details'!$H:$H,'Inventory Details'!$B:$B,$B1799,'Inventory Details'!$E:$E,$E1799)</f>
        <v>2</v>
      </c>
      <c r="G1799" s="12">
        <f>SUMIFS('PO Details'!$H:$H,'PO Details'!$D:$D,Planning!$B1799,'PO Details'!$L:$L,$E1799)</f>
        <v>0</v>
      </c>
      <c r="H1799" s="12">
        <f>SUMIFS('SO Details'!$G:$G,'SO Details'!$D:$D,Planning!$B1799,'SO Details'!$K:$K,$E1799)</f>
        <v>0</v>
      </c>
      <c r="I1799" s="20">
        <f>IF(COUNTIFS($C:$C,B1799)&gt;1,SUMIFS('Sales Hx'!$Q:$Q,'Sales Hx'!$B:$B,_xlfn.XLOOKUP(B1799,C:C,B:B),'Sales Hx'!$D:$D,Planning!$E1799),SUMIFS('Sales Hx'!$Q:$Q,'Sales Hx'!$B:$B,Planning!$B1799,'Sales Hx'!$D:$D,Planning!$E1799))</f>
        <v>0</v>
      </c>
      <c r="J1799" s="16">
        <f>IF(COUNTIFS($C:$C,B1799)&gt;1,SUMIFS('Sales Hx'!$S:$S,'Sales Hx'!$B:$B,_xlfn.XLOOKUP(B1799,C:C,B:B),'Sales Hx'!$D:$D,E1799),SUMIFS('Sales Hx'!$S:$S,'Sales Hx'!$B:$B,$B1799,'Sales Hx'!$D:$D,$E1799))</f>
        <v>0</v>
      </c>
      <c r="K1799" s="16">
        <f t="shared" si="156"/>
        <v>0</v>
      </c>
      <c r="L1799" s="12">
        <f>IF(M1799&lt;&gt;"",M1799,IF(COUNTIFS($C:$C,B1799)&gt;1,SUMIFS('Sales Hx'!V:V,'Sales Hx'!$B:$B,_xlfn.XLOOKUP(B1799,C:C,B:B),'Sales Hx'!$D:$D,$E1799),SUMIFS('Sales Hx'!V:V,'Sales Hx'!$B:$B,$B1799,'Sales Hx'!$D:$D,$E1799)))</f>
        <v>0</v>
      </c>
      <c r="M1799" s="12">
        <v>0</v>
      </c>
      <c r="N1799" s="15">
        <f t="shared" si="153"/>
        <v>0</v>
      </c>
      <c r="O1799" s="21">
        <f t="shared" si="155"/>
        <v>0</v>
      </c>
      <c r="P1799" s="24">
        <v>18.09</v>
      </c>
      <c r="Q1799" s="18">
        <f t="shared" si="152"/>
        <v>0</v>
      </c>
      <c r="R1799" s="2">
        <v>1</v>
      </c>
      <c r="S1799" s="2">
        <v>120</v>
      </c>
      <c r="T1799" s="2" t="s">
        <v>4647</v>
      </c>
      <c r="U1799" s="28" t="str">
        <f>IF(G1799=0,"",_xlfn.MINIFS('PO Details'!$I:$I,'PO Details'!$D:$D,Planning!$B1799,'PO Details'!$L:$L,Planning!$E1799))</f>
        <v/>
      </c>
      <c r="V1799" s="29" t="s">
        <v>4640</v>
      </c>
      <c r="W1799" t="str">
        <f t="shared" si="154"/>
        <v/>
      </c>
      <c r="X1799" s="2">
        <v>120</v>
      </c>
    </row>
    <row r="1800" spans="1:24" x14ac:dyDescent="0.25">
      <c r="A1800" s="11" t="s">
        <v>4616</v>
      </c>
      <c r="B1800" s="22" t="s">
        <v>262</v>
      </c>
      <c r="C1800" s="22"/>
      <c r="D1800" s="22" t="s">
        <v>263</v>
      </c>
      <c r="E1800" s="31" t="s">
        <v>15</v>
      </c>
      <c r="F1800" s="12">
        <f>SUMIFS('Inventory Details'!$H:$H,'Inventory Details'!$B:$B,$B1800,'Inventory Details'!$E:$E,$E1800)</f>
        <v>2</v>
      </c>
      <c r="G1800" s="12">
        <f>SUMIFS('PO Details'!$H:$H,'PO Details'!$D:$D,Planning!$B1800,'PO Details'!$L:$L,$E1800)</f>
        <v>0</v>
      </c>
      <c r="H1800" s="12">
        <f>SUMIFS('SO Details'!$G:$G,'SO Details'!$D:$D,Planning!$B1800,'SO Details'!$K:$K,$E1800)</f>
        <v>0</v>
      </c>
      <c r="I1800" s="20">
        <f>IF(COUNTIFS($C:$C,B1800)&gt;1,SUMIFS('Sales Hx'!$Q:$Q,'Sales Hx'!$B:$B,_xlfn.XLOOKUP(B1800,C:C,B:B),'Sales Hx'!$D:$D,Planning!$E1800),SUMIFS('Sales Hx'!$Q:$Q,'Sales Hx'!$B:$B,Planning!$B1800,'Sales Hx'!$D:$D,Planning!$E1800))</f>
        <v>2.8</v>
      </c>
      <c r="J1800" s="16">
        <f>IF(COUNTIFS($C:$C,B1800)&gt;1,SUMIFS('Sales Hx'!$S:$S,'Sales Hx'!$B:$B,_xlfn.XLOOKUP(B1800,C:C,B:B),'Sales Hx'!$D:$D,E1800),SUMIFS('Sales Hx'!$S:$S,'Sales Hx'!$B:$B,$B1800,'Sales Hx'!$D:$D,$E1800))</f>
        <v>9.2105263157894732E-2</v>
      </c>
      <c r="K1800" s="16">
        <f t="shared" si="156"/>
        <v>0.7142857142857143</v>
      </c>
      <c r="L1800" s="12">
        <f>IF(M1800&lt;&gt;"",M1800,IF(COUNTIFS($C:$C,B1800)&gt;1,SUMIFS('Sales Hx'!V:V,'Sales Hx'!$B:$B,_xlfn.XLOOKUP(B1800,C:C,B:B),'Sales Hx'!$D:$D,$E1800),SUMIFS('Sales Hx'!V:V,'Sales Hx'!$B:$B,$B1800,'Sales Hx'!$D:$D,$E1800)))</f>
        <v>0</v>
      </c>
      <c r="M1800" s="12">
        <v>0</v>
      </c>
      <c r="N1800" s="15">
        <f t="shared" si="153"/>
        <v>9.2105263157894732E-2</v>
      </c>
      <c r="O1800" s="21">
        <f t="shared" si="155"/>
        <v>0</v>
      </c>
      <c r="P1800" s="24">
        <v>18.09</v>
      </c>
      <c r="Q1800" s="18">
        <f t="shared" si="152"/>
        <v>0</v>
      </c>
      <c r="R1800" s="2">
        <v>1</v>
      </c>
      <c r="S1800" s="2">
        <v>120</v>
      </c>
      <c r="T1800" s="2" t="s">
        <v>4647</v>
      </c>
      <c r="U1800" s="28" t="str">
        <f>IF(G1800=0,"",_xlfn.MINIFS('PO Details'!$I:$I,'PO Details'!$D:$D,Planning!$B1800,'PO Details'!$L:$L,Planning!$E1800))</f>
        <v/>
      </c>
      <c r="V1800" s="29" t="s">
        <v>4640</v>
      </c>
      <c r="W1800" t="str">
        <f t="shared" si="154"/>
        <v/>
      </c>
      <c r="X1800" s="2">
        <v>120</v>
      </c>
    </row>
    <row r="1801" spans="1:24" x14ac:dyDescent="0.25">
      <c r="A1801" s="11" t="s">
        <v>4616</v>
      </c>
      <c r="B1801" s="22" t="s">
        <v>262</v>
      </c>
      <c r="C1801" s="22"/>
      <c r="D1801" s="22" t="s">
        <v>263</v>
      </c>
      <c r="E1801" s="31" t="s">
        <v>2214</v>
      </c>
      <c r="F1801" s="12">
        <f>SUMIFS('Inventory Details'!$H:$H,'Inventory Details'!$B:$B,$B1801,'Inventory Details'!$E:$E,$E1801)</f>
        <v>0</v>
      </c>
      <c r="G1801" s="12">
        <f>SUMIFS('PO Details'!$H:$H,'PO Details'!$D:$D,Planning!$B1801,'PO Details'!$L:$L,$E1801)</f>
        <v>0</v>
      </c>
      <c r="H1801" s="12">
        <f>SUMIFS('SO Details'!$G:$G,'SO Details'!$D:$D,Planning!$B1801,'SO Details'!$K:$K,$E1801)</f>
        <v>0</v>
      </c>
      <c r="I1801" s="20">
        <f>IF(COUNTIFS($C:$C,B1801)&gt;1,SUMIFS('Sales Hx'!$Q:$Q,'Sales Hx'!$B:$B,_xlfn.XLOOKUP(B1801,C:C,B:B),'Sales Hx'!$D:$D,Planning!$E1801),SUMIFS('Sales Hx'!$Q:$Q,'Sales Hx'!$B:$B,Planning!$B1801,'Sales Hx'!$D:$D,Planning!$E1801))</f>
        <v>0</v>
      </c>
      <c r="J1801" s="16">
        <f>IF(COUNTIFS($C:$C,B1801)&gt;1,SUMIFS('Sales Hx'!$S:$S,'Sales Hx'!$B:$B,_xlfn.XLOOKUP(B1801,C:C,B:B),'Sales Hx'!$D:$D,E1801),SUMIFS('Sales Hx'!$S:$S,'Sales Hx'!$B:$B,$B1801,'Sales Hx'!$D:$D,$E1801))</f>
        <v>3.2894736842105261E-2</v>
      </c>
      <c r="K1801" s="16">
        <f t="shared" si="156"/>
        <v>0</v>
      </c>
      <c r="L1801" s="12">
        <f>IF(M1801&lt;&gt;"",M1801,IF(COUNTIFS($C:$C,B1801)&gt;1,SUMIFS('Sales Hx'!V:V,'Sales Hx'!$B:$B,_xlfn.XLOOKUP(B1801,C:C,B:B),'Sales Hx'!$D:$D,$E1801),SUMIFS('Sales Hx'!V:V,'Sales Hx'!$B:$B,$B1801,'Sales Hx'!$D:$D,$E1801)))</f>
        <v>0</v>
      </c>
      <c r="M1801" s="12">
        <v>0</v>
      </c>
      <c r="N1801" s="15">
        <f t="shared" si="153"/>
        <v>3.2894736842105261E-2</v>
      </c>
      <c r="O1801" s="21">
        <f t="shared" si="155"/>
        <v>4</v>
      </c>
      <c r="P1801" s="24">
        <v>18.09</v>
      </c>
      <c r="Q1801" s="18">
        <f t="shared" si="152"/>
        <v>72.36</v>
      </c>
      <c r="R1801" s="2">
        <v>1</v>
      </c>
      <c r="S1801" s="2">
        <v>120</v>
      </c>
      <c r="T1801" s="2" t="s">
        <v>4647</v>
      </c>
      <c r="U1801" s="28" t="str">
        <f>IF(G1801=0,"",_xlfn.MINIFS('PO Details'!$I:$I,'PO Details'!$D:$D,Planning!$B1801,'PO Details'!$L:$L,Planning!$E1801))</f>
        <v/>
      </c>
      <c r="V1801" s="29" t="s">
        <v>4640</v>
      </c>
      <c r="W1801" t="str">
        <f t="shared" si="154"/>
        <v/>
      </c>
      <c r="X1801" s="2">
        <v>120</v>
      </c>
    </row>
    <row r="1802" spans="1:24" x14ac:dyDescent="0.25">
      <c r="A1802" s="11"/>
      <c r="B1802" s="22" t="s">
        <v>5085</v>
      </c>
      <c r="C1802" s="22"/>
      <c r="D1802" s="22" t="s">
        <v>5086</v>
      </c>
      <c r="E1802" s="31" t="s">
        <v>106</v>
      </c>
      <c r="F1802" s="12">
        <f>SUMIFS('Inventory Details'!$H:$H,'Inventory Details'!$B:$B,$B1802,'Inventory Details'!$E:$E,$E1802)</f>
        <v>0</v>
      </c>
      <c r="G1802" s="12">
        <f>SUMIFS('PO Details'!$H:$H,'PO Details'!$D:$D,Planning!$B1802,'PO Details'!$L:$L,$E1802)</f>
        <v>35</v>
      </c>
      <c r="H1802" s="12">
        <f>SUMIFS('SO Details'!$G:$G,'SO Details'!$D:$D,Planning!$B1802,'SO Details'!$K:$K,$E1802)</f>
        <v>0</v>
      </c>
      <c r="I1802" s="20">
        <f>IF(COUNTIFS($C:$C,B1802)&gt;1,SUMIFS('Sales Hx'!$Q:$Q,'Sales Hx'!$B:$B,_xlfn.XLOOKUP(B1802,C:C,B:B),'Sales Hx'!$D:$D,Planning!$E1802),SUMIFS('Sales Hx'!$Q:$Q,'Sales Hx'!$B:$B,Planning!$B1802,'Sales Hx'!$D:$D,Planning!$E1802))</f>
        <v>0</v>
      </c>
      <c r="J1802" s="16">
        <f>IF(COUNTIFS($C:$C,B1802)&gt;1,SUMIFS('Sales Hx'!$S:$S,'Sales Hx'!$B:$B,_xlfn.XLOOKUP(B1802,C:C,B:B),'Sales Hx'!$D:$D,E1802),SUMIFS('Sales Hx'!$S:$S,'Sales Hx'!$B:$B,$B1802,'Sales Hx'!$D:$D,$E1802))</f>
        <v>0</v>
      </c>
      <c r="K1802" s="16">
        <f t="shared" si="156"/>
        <v>0</v>
      </c>
      <c r="L1802" s="12">
        <f>IF(M1802&lt;&gt;"",M1802,IF(COUNTIFS($C:$C,B1802)&gt;1,SUMIFS('Sales Hx'!V:V,'Sales Hx'!$B:$B,_xlfn.XLOOKUP(B1802,C:C,B:B),'Sales Hx'!$D:$D,$E1802),SUMIFS('Sales Hx'!V:V,'Sales Hx'!$B:$B,$B1802,'Sales Hx'!$D:$D,$E1802)))</f>
        <v>0</v>
      </c>
      <c r="M1802" s="12">
        <v>0</v>
      </c>
      <c r="N1802" s="15">
        <f t="shared" si="153"/>
        <v>0</v>
      </c>
      <c r="O1802" s="21">
        <f t="shared" si="155"/>
        <v>0</v>
      </c>
      <c r="P1802" s="24">
        <v>153.5839</v>
      </c>
      <c r="Q1802" s="18">
        <f t="shared" si="152"/>
        <v>0</v>
      </c>
      <c r="R1802" s="2">
        <v>1</v>
      </c>
      <c r="S1802" s="2">
        <v>90</v>
      </c>
      <c r="T1802" s="2" t="s">
        <v>4647</v>
      </c>
      <c r="U1802" s="28">
        <f>IF(G1802=0,"",_xlfn.MINIFS('PO Details'!$I:$I,'PO Details'!$D:$D,Planning!$B1802,'PO Details'!$L:$L,Planning!$E1802))</f>
        <v>45490</v>
      </c>
      <c r="V1802" s="29" t="s">
        <v>4640</v>
      </c>
      <c r="W1802" t="str">
        <f t="shared" si="154"/>
        <v>Max</v>
      </c>
      <c r="X1802" s="2">
        <v>120</v>
      </c>
    </row>
    <row r="1803" spans="1:24" x14ac:dyDescent="0.25">
      <c r="A1803" s="11"/>
      <c r="B1803" s="22" t="s">
        <v>5085</v>
      </c>
      <c r="C1803" s="22"/>
      <c r="D1803" s="22" t="s">
        <v>5086</v>
      </c>
      <c r="E1803" s="31" t="s">
        <v>109</v>
      </c>
      <c r="F1803" s="12">
        <f>SUMIFS('Inventory Details'!$H:$H,'Inventory Details'!$B:$B,$B1803,'Inventory Details'!$E:$E,$E1803)</f>
        <v>0</v>
      </c>
      <c r="G1803" s="12">
        <f>SUMIFS('PO Details'!$H:$H,'PO Details'!$D:$D,Planning!$B1803,'PO Details'!$L:$L,$E1803)</f>
        <v>25</v>
      </c>
      <c r="H1803" s="12">
        <f>SUMIFS('SO Details'!$G:$G,'SO Details'!$D:$D,Planning!$B1803,'SO Details'!$K:$K,$E1803)</f>
        <v>0</v>
      </c>
      <c r="I1803" s="20">
        <f>IF(COUNTIFS($C:$C,B1803)&gt;1,SUMIFS('Sales Hx'!$Q:$Q,'Sales Hx'!$B:$B,_xlfn.XLOOKUP(B1803,C:C,B:B),'Sales Hx'!$D:$D,Planning!$E1803),SUMIFS('Sales Hx'!$Q:$Q,'Sales Hx'!$B:$B,Planning!$B1803,'Sales Hx'!$D:$D,Planning!$E1803))</f>
        <v>0</v>
      </c>
      <c r="J1803" s="16">
        <f>IF(COUNTIFS($C:$C,B1803)&gt;1,SUMIFS('Sales Hx'!$S:$S,'Sales Hx'!$B:$B,_xlfn.XLOOKUP(B1803,C:C,B:B),'Sales Hx'!$D:$D,E1803),SUMIFS('Sales Hx'!$S:$S,'Sales Hx'!$B:$B,$B1803,'Sales Hx'!$D:$D,$E1803))</f>
        <v>0</v>
      </c>
      <c r="K1803" s="16">
        <f t="shared" si="156"/>
        <v>0</v>
      </c>
      <c r="L1803" s="12">
        <f>IF(M1803&lt;&gt;"",M1803,IF(COUNTIFS($C:$C,B1803)&gt;1,SUMIFS('Sales Hx'!V:V,'Sales Hx'!$B:$B,_xlfn.XLOOKUP(B1803,C:C,B:B),'Sales Hx'!$D:$D,$E1803),SUMIFS('Sales Hx'!V:V,'Sales Hx'!$B:$B,$B1803,'Sales Hx'!$D:$D,$E1803)))</f>
        <v>0</v>
      </c>
      <c r="M1803" s="12">
        <v>0</v>
      </c>
      <c r="N1803" s="15">
        <f t="shared" si="153"/>
        <v>0</v>
      </c>
      <c r="O1803" s="21">
        <f t="shared" si="155"/>
        <v>0</v>
      </c>
      <c r="P1803" s="24">
        <v>153.5839</v>
      </c>
      <c r="Q1803" s="18">
        <f t="shared" si="152"/>
        <v>0</v>
      </c>
      <c r="R1803" s="2">
        <v>1</v>
      </c>
      <c r="S1803" s="2">
        <v>90</v>
      </c>
      <c r="T1803" s="2" t="s">
        <v>4647</v>
      </c>
      <c r="U1803" s="28">
        <f>IF(G1803=0,"",_xlfn.MINIFS('PO Details'!$I:$I,'PO Details'!$D:$D,Planning!$B1803,'PO Details'!$L:$L,Planning!$E1803))</f>
        <v>45490</v>
      </c>
      <c r="V1803" s="29" t="s">
        <v>4640</v>
      </c>
      <c r="W1803" t="str">
        <f t="shared" si="154"/>
        <v>Max</v>
      </c>
      <c r="X1803" s="2">
        <v>120</v>
      </c>
    </row>
    <row r="1804" spans="1:24" x14ac:dyDescent="0.25">
      <c r="A1804" s="11"/>
      <c r="B1804" s="22" t="s">
        <v>5085</v>
      </c>
      <c r="C1804" s="22"/>
      <c r="D1804" s="22" t="s">
        <v>5086</v>
      </c>
      <c r="E1804" s="31" t="s">
        <v>113</v>
      </c>
      <c r="F1804" s="12">
        <f>SUMIFS('Inventory Details'!$H:$H,'Inventory Details'!$B:$B,$B1804,'Inventory Details'!$E:$E,$E1804)</f>
        <v>0</v>
      </c>
      <c r="G1804" s="12">
        <f>SUMIFS('PO Details'!$H:$H,'PO Details'!$D:$D,Planning!$B1804,'PO Details'!$L:$L,$E1804)</f>
        <v>25</v>
      </c>
      <c r="H1804" s="12">
        <f>SUMIFS('SO Details'!$G:$G,'SO Details'!$D:$D,Planning!$B1804,'SO Details'!$K:$K,$E1804)</f>
        <v>0</v>
      </c>
      <c r="I1804" s="20">
        <f>IF(COUNTIFS($C:$C,B1804)&gt;1,SUMIFS('Sales Hx'!$Q:$Q,'Sales Hx'!$B:$B,_xlfn.XLOOKUP(B1804,C:C,B:B),'Sales Hx'!$D:$D,Planning!$E1804),SUMIFS('Sales Hx'!$Q:$Q,'Sales Hx'!$B:$B,Planning!$B1804,'Sales Hx'!$D:$D,Planning!$E1804))</f>
        <v>0</v>
      </c>
      <c r="J1804" s="16">
        <f>IF(COUNTIFS($C:$C,B1804)&gt;1,SUMIFS('Sales Hx'!$S:$S,'Sales Hx'!$B:$B,_xlfn.XLOOKUP(B1804,C:C,B:B),'Sales Hx'!$D:$D,E1804),SUMIFS('Sales Hx'!$S:$S,'Sales Hx'!$B:$B,$B1804,'Sales Hx'!$D:$D,$E1804))</f>
        <v>0</v>
      </c>
      <c r="K1804" s="16">
        <f t="shared" si="156"/>
        <v>0</v>
      </c>
      <c r="L1804" s="12">
        <f>IF(M1804&lt;&gt;"",M1804,IF(COUNTIFS($C:$C,B1804)&gt;1,SUMIFS('Sales Hx'!V:V,'Sales Hx'!$B:$B,_xlfn.XLOOKUP(B1804,C:C,B:B),'Sales Hx'!$D:$D,$E1804),SUMIFS('Sales Hx'!V:V,'Sales Hx'!$B:$B,$B1804,'Sales Hx'!$D:$D,$E1804)))</f>
        <v>0</v>
      </c>
      <c r="M1804" s="12">
        <v>0</v>
      </c>
      <c r="N1804" s="15">
        <f t="shared" si="153"/>
        <v>0</v>
      </c>
      <c r="O1804" s="21">
        <f t="shared" si="155"/>
        <v>0</v>
      </c>
      <c r="P1804" s="24">
        <v>153.5839</v>
      </c>
      <c r="Q1804" s="18">
        <f t="shared" si="152"/>
        <v>0</v>
      </c>
      <c r="R1804" s="2">
        <v>1</v>
      </c>
      <c r="S1804" s="2">
        <v>90</v>
      </c>
      <c r="T1804" s="2" t="s">
        <v>4647</v>
      </c>
      <c r="U1804" s="28">
        <f>IF(G1804=0,"",_xlfn.MINIFS('PO Details'!$I:$I,'PO Details'!$D:$D,Planning!$B1804,'PO Details'!$L:$L,Planning!$E1804))</f>
        <v>45490</v>
      </c>
      <c r="V1804" s="29" t="s">
        <v>4640</v>
      </c>
      <c r="W1804" t="str">
        <f t="shared" si="154"/>
        <v>Max</v>
      </c>
      <c r="X1804" s="2">
        <v>120</v>
      </c>
    </row>
    <row r="1805" spans="1:24" x14ac:dyDescent="0.25">
      <c r="A1805" s="11"/>
      <c r="B1805" s="22" t="s">
        <v>5085</v>
      </c>
      <c r="C1805" s="22"/>
      <c r="D1805" s="22" t="s">
        <v>5086</v>
      </c>
      <c r="E1805" s="31" t="s">
        <v>820</v>
      </c>
      <c r="F1805" s="12">
        <f>SUMIFS('Inventory Details'!$H:$H,'Inventory Details'!$B:$B,$B1805,'Inventory Details'!$E:$E,$E1805)</f>
        <v>0</v>
      </c>
      <c r="G1805" s="12">
        <f>SUMIFS('PO Details'!$H:$H,'PO Details'!$D:$D,Planning!$B1805,'PO Details'!$L:$L,$E1805)</f>
        <v>15</v>
      </c>
      <c r="H1805" s="12">
        <f>SUMIFS('SO Details'!$G:$G,'SO Details'!$D:$D,Planning!$B1805,'SO Details'!$K:$K,$E1805)</f>
        <v>0</v>
      </c>
      <c r="I1805" s="20">
        <f>IF(COUNTIFS($C:$C,B1805)&gt;1,SUMIFS('Sales Hx'!$Q:$Q,'Sales Hx'!$B:$B,_xlfn.XLOOKUP(B1805,C:C,B:B),'Sales Hx'!$D:$D,Planning!$E1805),SUMIFS('Sales Hx'!$Q:$Q,'Sales Hx'!$B:$B,Planning!$B1805,'Sales Hx'!$D:$D,Planning!$E1805))</f>
        <v>0</v>
      </c>
      <c r="J1805" s="16">
        <f>IF(COUNTIFS($C:$C,B1805)&gt;1,SUMIFS('Sales Hx'!$S:$S,'Sales Hx'!$B:$B,_xlfn.XLOOKUP(B1805,C:C,B:B),'Sales Hx'!$D:$D,E1805),SUMIFS('Sales Hx'!$S:$S,'Sales Hx'!$B:$B,$B1805,'Sales Hx'!$D:$D,$E1805))</f>
        <v>0</v>
      </c>
      <c r="K1805" s="16">
        <f t="shared" si="156"/>
        <v>0</v>
      </c>
      <c r="L1805" s="12">
        <f>IF(M1805&lt;&gt;"",M1805,IF(COUNTIFS($C:$C,B1805)&gt;1,SUMIFS('Sales Hx'!V:V,'Sales Hx'!$B:$B,_xlfn.XLOOKUP(B1805,C:C,B:B),'Sales Hx'!$D:$D,$E1805),SUMIFS('Sales Hx'!V:V,'Sales Hx'!$B:$B,$B1805,'Sales Hx'!$D:$D,$E1805)))</f>
        <v>0</v>
      </c>
      <c r="M1805" s="12">
        <v>0</v>
      </c>
      <c r="N1805" s="15">
        <f t="shared" si="153"/>
        <v>0</v>
      </c>
      <c r="O1805" s="21">
        <f t="shared" si="155"/>
        <v>0</v>
      </c>
      <c r="P1805" s="24">
        <v>153.5839</v>
      </c>
      <c r="Q1805" s="18">
        <f t="shared" si="152"/>
        <v>0</v>
      </c>
      <c r="R1805" s="2">
        <v>1</v>
      </c>
      <c r="S1805" s="2">
        <v>90</v>
      </c>
      <c r="T1805" s="2" t="s">
        <v>4647</v>
      </c>
      <c r="U1805" s="28">
        <f>IF(G1805=0,"",_xlfn.MINIFS('PO Details'!$I:$I,'PO Details'!$D:$D,Planning!$B1805,'PO Details'!$L:$L,Planning!$E1805))</f>
        <v>45490</v>
      </c>
      <c r="V1805" s="29" t="s">
        <v>4640</v>
      </c>
      <c r="W1805" t="str">
        <f t="shared" si="154"/>
        <v>Max</v>
      </c>
      <c r="X1805" s="2">
        <v>120</v>
      </c>
    </row>
    <row r="1806" spans="1:24" x14ac:dyDescent="0.25">
      <c r="A1806" s="11"/>
      <c r="B1806" s="22" t="s">
        <v>5085</v>
      </c>
      <c r="C1806" s="22"/>
      <c r="D1806" s="22" t="s">
        <v>5086</v>
      </c>
      <c r="E1806" s="31" t="s">
        <v>4746</v>
      </c>
      <c r="F1806" s="12">
        <f>SUMIFS('Inventory Details'!$H:$H,'Inventory Details'!$B:$B,$B1806,'Inventory Details'!$E:$E,$E1806)</f>
        <v>0</v>
      </c>
      <c r="G1806" s="12">
        <f>SUMIFS('PO Details'!$H:$H,'PO Details'!$D:$D,Planning!$B1806,'PO Details'!$L:$L,$E1806)</f>
        <v>40</v>
      </c>
      <c r="H1806" s="12">
        <f>SUMIFS('SO Details'!$G:$G,'SO Details'!$D:$D,Planning!$B1806,'SO Details'!$K:$K,$E1806)</f>
        <v>0</v>
      </c>
      <c r="I1806" s="20">
        <f>IF(COUNTIFS($C:$C,B1806)&gt;1,SUMIFS('Sales Hx'!$Q:$Q,'Sales Hx'!$B:$B,_xlfn.XLOOKUP(B1806,C:C,B:B),'Sales Hx'!$D:$D,Planning!$E1806),SUMIFS('Sales Hx'!$Q:$Q,'Sales Hx'!$B:$B,Planning!$B1806,'Sales Hx'!$D:$D,Planning!$E1806))</f>
        <v>0</v>
      </c>
      <c r="J1806" s="16">
        <f>IF(COUNTIFS($C:$C,B1806)&gt;1,SUMIFS('Sales Hx'!$S:$S,'Sales Hx'!$B:$B,_xlfn.XLOOKUP(B1806,C:C,B:B),'Sales Hx'!$D:$D,E1806),SUMIFS('Sales Hx'!$S:$S,'Sales Hx'!$B:$B,$B1806,'Sales Hx'!$D:$D,$E1806))</f>
        <v>0</v>
      </c>
      <c r="K1806" s="16">
        <f t="shared" si="156"/>
        <v>0</v>
      </c>
      <c r="L1806" s="12">
        <f>IF(M1806&lt;&gt;"",M1806,IF(COUNTIFS($C:$C,B1806)&gt;1,SUMIFS('Sales Hx'!V:V,'Sales Hx'!$B:$B,_xlfn.XLOOKUP(B1806,C:C,B:B),'Sales Hx'!$D:$D,$E1806),SUMIFS('Sales Hx'!V:V,'Sales Hx'!$B:$B,$B1806,'Sales Hx'!$D:$D,$E1806)))</f>
        <v>0</v>
      </c>
      <c r="M1806" s="12">
        <v>0</v>
      </c>
      <c r="N1806" s="15">
        <f t="shared" si="153"/>
        <v>0</v>
      </c>
      <c r="O1806" s="21">
        <f t="shared" si="155"/>
        <v>0</v>
      </c>
      <c r="P1806" s="24">
        <v>153.5839</v>
      </c>
      <c r="Q1806" s="18">
        <f t="shared" si="152"/>
        <v>0</v>
      </c>
      <c r="R1806" s="2">
        <v>1</v>
      </c>
      <c r="S1806" s="2">
        <v>90</v>
      </c>
      <c r="T1806" s="2" t="s">
        <v>4647</v>
      </c>
      <c r="U1806" s="28">
        <f>IF(G1806=0,"",_xlfn.MINIFS('PO Details'!$I:$I,'PO Details'!$D:$D,Planning!$B1806,'PO Details'!$L:$L,Planning!$E1806))</f>
        <v>45490</v>
      </c>
      <c r="V1806" s="29" t="s">
        <v>4640</v>
      </c>
      <c r="W1806" t="str">
        <f t="shared" si="154"/>
        <v>Max</v>
      </c>
      <c r="X1806" s="2">
        <v>120</v>
      </c>
    </row>
    <row r="1807" spans="1:24" x14ac:dyDescent="0.25">
      <c r="A1807" s="11"/>
      <c r="B1807" s="22" t="s">
        <v>5088</v>
      </c>
      <c r="C1807" s="22"/>
      <c r="D1807" s="22" t="s">
        <v>5089</v>
      </c>
      <c r="E1807" s="31" t="s">
        <v>106</v>
      </c>
      <c r="F1807" s="12">
        <f>SUMIFS('Inventory Details'!$H:$H,'Inventory Details'!$B:$B,$B1807,'Inventory Details'!$E:$E,$E1807)</f>
        <v>0</v>
      </c>
      <c r="G1807" s="12">
        <f>SUMIFS('PO Details'!$H:$H,'PO Details'!$D:$D,Planning!$B1807,'PO Details'!$L:$L,$E1807)</f>
        <v>35</v>
      </c>
      <c r="H1807" s="12">
        <f>SUMIFS('SO Details'!$G:$G,'SO Details'!$D:$D,Planning!$B1807,'SO Details'!$K:$K,$E1807)</f>
        <v>0</v>
      </c>
      <c r="I1807" s="20">
        <f>IF(COUNTIFS($C:$C,B1807)&gt;1,SUMIFS('Sales Hx'!$Q:$Q,'Sales Hx'!$B:$B,_xlfn.XLOOKUP(B1807,C:C,B:B),'Sales Hx'!$D:$D,Planning!$E1807),SUMIFS('Sales Hx'!$Q:$Q,'Sales Hx'!$B:$B,Planning!$B1807,'Sales Hx'!$D:$D,Planning!$E1807))</f>
        <v>0</v>
      </c>
      <c r="J1807" s="16">
        <f>IF(COUNTIFS($C:$C,B1807)&gt;1,SUMIFS('Sales Hx'!$S:$S,'Sales Hx'!$B:$B,_xlfn.XLOOKUP(B1807,C:C,B:B),'Sales Hx'!$D:$D,E1807),SUMIFS('Sales Hx'!$S:$S,'Sales Hx'!$B:$B,$B1807,'Sales Hx'!$D:$D,$E1807))</f>
        <v>0</v>
      </c>
      <c r="K1807" s="16">
        <f t="shared" si="156"/>
        <v>0</v>
      </c>
      <c r="L1807" s="12">
        <f>IF(M1807&lt;&gt;"",M1807,IF(COUNTIFS($C:$C,B1807)&gt;1,SUMIFS('Sales Hx'!V:V,'Sales Hx'!$B:$B,_xlfn.XLOOKUP(B1807,C:C,B:B),'Sales Hx'!$D:$D,$E1807),SUMIFS('Sales Hx'!V:V,'Sales Hx'!$B:$B,$B1807,'Sales Hx'!$D:$D,$E1807)))</f>
        <v>0</v>
      </c>
      <c r="M1807" s="12">
        <v>0</v>
      </c>
      <c r="N1807" s="15">
        <f t="shared" si="153"/>
        <v>0</v>
      </c>
      <c r="O1807" s="21">
        <f t="shared" si="155"/>
        <v>0</v>
      </c>
      <c r="P1807" s="24">
        <v>153.5839</v>
      </c>
      <c r="Q1807" s="18">
        <f t="shared" si="152"/>
        <v>0</v>
      </c>
      <c r="R1807" s="2">
        <v>1</v>
      </c>
      <c r="S1807" s="2">
        <v>90</v>
      </c>
      <c r="T1807" s="2" t="s">
        <v>4647</v>
      </c>
      <c r="U1807" s="28">
        <f>IF(G1807=0,"",_xlfn.MINIFS('PO Details'!$I:$I,'PO Details'!$D:$D,Planning!$B1807,'PO Details'!$L:$L,Planning!$E1807))</f>
        <v>45490</v>
      </c>
      <c r="V1807" s="29" t="s">
        <v>4640</v>
      </c>
      <c r="W1807" t="str">
        <f t="shared" si="154"/>
        <v>Max</v>
      </c>
      <c r="X1807" s="2">
        <v>120</v>
      </c>
    </row>
    <row r="1808" spans="1:24" x14ac:dyDescent="0.25">
      <c r="A1808" s="11"/>
      <c r="B1808" s="22" t="s">
        <v>5088</v>
      </c>
      <c r="C1808" s="22"/>
      <c r="D1808" s="22" t="s">
        <v>5089</v>
      </c>
      <c r="E1808" s="31" t="s">
        <v>109</v>
      </c>
      <c r="F1808" s="12">
        <f>SUMIFS('Inventory Details'!$H:$H,'Inventory Details'!$B:$B,$B1808,'Inventory Details'!$E:$E,$E1808)</f>
        <v>0</v>
      </c>
      <c r="G1808" s="12">
        <f>SUMIFS('PO Details'!$H:$H,'PO Details'!$D:$D,Planning!$B1808,'PO Details'!$L:$L,$E1808)</f>
        <v>25</v>
      </c>
      <c r="H1808" s="12">
        <f>SUMIFS('SO Details'!$G:$G,'SO Details'!$D:$D,Planning!$B1808,'SO Details'!$K:$K,$E1808)</f>
        <v>0</v>
      </c>
      <c r="I1808" s="20">
        <f>IF(COUNTIFS($C:$C,B1808)&gt;1,SUMIFS('Sales Hx'!$Q:$Q,'Sales Hx'!$B:$B,_xlfn.XLOOKUP(B1808,C:C,B:B),'Sales Hx'!$D:$D,Planning!$E1808),SUMIFS('Sales Hx'!$Q:$Q,'Sales Hx'!$B:$B,Planning!$B1808,'Sales Hx'!$D:$D,Planning!$E1808))</f>
        <v>0</v>
      </c>
      <c r="J1808" s="16">
        <f>IF(COUNTIFS($C:$C,B1808)&gt;1,SUMIFS('Sales Hx'!$S:$S,'Sales Hx'!$B:$B,_xlfn.XLOOKUP(B1808,C:C,B:B),'Sales Hx'!$D:$D,E1808),SUMIFS('Sales Hx'!$S:$S,'Sales Hx'!$B:$B,$B1808,'Sales Hx'!$D:$D,$E1808))</f>
        <v>0</v>
      </c>
      <c r="K1808" s="16">
        <f t="shared" si="156"/>
        <v>0</v>
      </c>
      <c r="L1808" s="12">
        <f>IF(M1808&lt;&gt;"",M1808,IF(COUNTIFS($C:$C,B1808)&gt;1,SUMIFS('Sales Hx'!V:V,'Sales Hx'!$B:$B,_xlfn.XLOOKUP(B1808,C:C,B:B),'Sales Hx'!$D:$D,$E1808),SUMIFS('Sales Hx'!V:V,'Sales Hx'!$B:$B,$B1808,'Sales Hx'!$D:$D,$E1808)))</f>
        <v>0</v>
      </c>
      <c r="M1808" s="12">
        <v>0</v>
      </c>
      <c r="N1808" s="15">
        <f t="shared" si="153"/>
        <v>0</v>
      </c>
      <c r="O1808" s="21">
        <f t="shared" si="155"/>
        <v>0</v>
      </c>
      <c r="P1808" s="24">
        <v>153.5839</v>
      </c>
      <c r="Q1808" s="18">
        <f t="shared" si="152"/>
        <v>0</v>
      </c>
      <c r="R1808" s="2">
        <v>1</v>
      </c>
      <c r="S1808" s="2">
        <v>90</v>
      </c>
      <c r="T1808" s="2" t="s">
        <v>4647</v>
      </c>
      <c r="U1808" s="28">
        <f>IF(G1808=0,"",_xlfn.MINIFS('PO Details'!$I:$I,'PO Details'!$D:$D,Planning!$B1808,'PO Details'!$L:$L,Planning!$E1808))</f>
        <v>45490</v>
      </c>
      <c r="V1808" s="29" t="s">
        <v>4640</v>
      </c>
      <c r="W1808" t="str">
        <f t="shared" si="154"/>
        <v>Max</v>
      </c>
      <c r="X1808" s="2">
        <v>120</v>
      </c>
    </row>
    <row r="1809" spans="1:24" x14ac:dyDescent="0.25">
      <c r="A1809" s="11"/>
      <c r="B1809" s="22" t="s">
        <v>5088</v>
      </c>
      <c r="C1809" s="22"/>
      <c r="D1809" s="22" t="s">
        <v>5089</v>
      </c>
      <c r="E1809" s="31" t="s">
        <v>113</v>
      </c>
      <c r="F1809" s="12">
        <f>SUMIFS('Inventory Details'!$H:$H,'Inventory Details'!$B:$B,$B1809,'Inventory Details'!$E:$E,$E1809)</f>
        <v>0</v>
      </c>
      <c r="G1809" s="12">
        <f>SUMIFS('PO Details'!$H:$H,'PO Details'!$D:$D,Planning!$B1809,'PO Details'!$L:$L,$E1809)</f>
        <v>25</v>
      </c>
      <c r="H1809" s="12">
        <f>SUMIFS('SO Details'!$G:$G,'SO Details'!$D:$D,Planning!$B1809,'SO Details'!$K:$K,$E1809)</f>
        <v>0</v>
      </c>
      <c r="I1809" s="20">
        <f>IF(COUNTIFS($C:$C,B1809)&gt;1,SUMIFS('Sales Hx'!$Q:$Q,'Sales Hx'!$B:$B,_xlfn.XLOOKUP(B1809,C:C,B:B),'Sales Hx'!$D:$D,Planning!$E1809),SUMIFS('Sales Hx'!$Q:$Q,'Sales Hx'!$B:$B,Planning!$B1809,'Sales Hx'!$D:$D,Planning!$E1809))</f>
        <v>0</v>
      </c>
      <c r="J1809" s="16">
        <f>IF(COUNTIFS($C:$C,B1809)&gt;1,SUMIFS('Sales Hx'!$S:$S,'Sales Hx'!$B:$B,_xlfn.XLOOKUP(B1809,C:C,B:B),'Sales Hx'!$D:$D,E1809),SUMIFS('Sales Hx'!$S:$S,'Sales Hx'!$B:$B,$B1809,'Sales Hx'!$D:$D,$E1809))</f>
        <v>0</v>
      </c>
      <c r="K1809" s="16">
        <f t="shared" si="156"/>
        <v>0</v>
      </c>
      <c r="L1809" s="12">
        <f>IF(M1809&lt;&gt;"",M1809,IF(COUNTIFS($C:$C,B1809)&gt;1,SUMIFS('Sales Hx'!V:V,'Sales Hx'!$B:$B,_xlfn.XLOOKUP(B1809,C:C,B:B),'Sales Hx'!$D:$D,$E1809),SUMIFS('Sales Hx'!V:V,'Sales Hx'!$B:$B,$B1809,'Sales Hx'!$D:$D,$E1809)))</f>
        <v>0</v>
      </c>
      <c r="M1809" s="12">
        <v>0</v>
      </c>
      <c r="N1809" s="15">
        <f t="shared" si="153"/>
        <v>0</v>
      </c>
      <c r="O1809" s="21">
        <f t="shared" si="155"/>
        <v>0</v>
      </c>
      <c r="P1809" s="24">
        <v>153.5839</v>
      </c>
      <c r="Q1809" s="18">
        <f t="shared" si="152"/>
        <v>0</v>
      </c>
      <c r="R1809" s="2">
        <v>1</v>
      </c>
      <c r="S1809" s="2">
        <v>90</v>
      </c>
      <c r="T1809" s="2" t="s">
        <v>4647</v>
      </c>
      <c r="U1809" s="28">
        <f>IF(G1809=0,"",_xlfn.MINIFS('PO Details'!$I:$I,'PO Details'!$D:$D,Planning!$B1809,'PO Details'!$L:$L,Planning!$E1809))</f>
        <v>45490</v>
      </c>
      <c r="V1809" s="29" t="s">
        <v>4640</v>
      </c>
      <c r="W1809" t="str">
        <f t="shared" si="154"/>
        <v>Max</v>
      </c>
      <c r="X1809" s="2">
        <v>120</v>
      </c>
    </row>
    <row r="1810" spans="1:24" x14ac:dyDescent="0.25">
      <c r="A1810" s="11"/>
      <c r="B1810" s="22" t="s">
        <v>5088</v>
      </c>
      <c r="C1810" s="22"/>
      <c r="D1810" s="22" t="s">
        <v>5089</v>
      </c>
      <c r="E1810" s="31" t="s">
        <v>820</v>
      </c>
      <c r="F1810" s="12">
        <f>SUMIFS('Inventory Details'!$H:$H,'Inventory Details'!$B:$B,$B1810,'Inventory Details'!$E:$E,$E1810)</f>
        <v>0</v>
      </c>
      <c r="G1810" s="12">
        <f>SUMIFS('PO Details'!$H:$H,'PO Details'!$D:$D,Planning!$B1810,'PO Details'!$L:$L,$E1810)</f>
        <v>15</v>
      </c>
      <c r="H1810" s="12">
        <f>SUMIFS('SO Details'!$G:$G,'SO Details'!$D:$D,Planning!$B1810,'SO Details'!$K:$K,$E1810)</f>
        <v>0</v>
      </c>
      <c r="I1810" s="20">
        <f>IF(COUNTIFS($C:$C,B1810)&gt;1,SUMIFS('Sales Hx'!$Q:$Q,'Sales Hx'!$B:$B,_xlfn.XLOOKUP(B1810,C:C,B:B),'Sales Hx'!$D:$D,Planning!$E1810),SUMIFS('Sales Hx'!$Q:$Q,'Sales Hx'!$B:$B,Planning!$B1810,'Sales Hx'!$D:$D,Planning!$E1810))</f>
        <v>0</v>
      </c>
      <c r="J1810" s="16">
        <f>IF(COUNTIFS($C:$C,B1810)&gt;1,SUMIFS('Sales Hx'!$S:$S,'Sales Hx'!$B:$B,_xlfn.XLOOKUP(B1810,C:C,B:B),'Sales Hx'!$D:$D,E1810),SUMIFS('Sales Hx'!$S:$S,'Sales Hx'!$B:$B,$B1810,'Sales Hx'!$D:$D,$E1810))</f>
        <v>0</v>
      </c>
      <c r="K1810" s="16">
        <f t="shared" si="156"/>
        <v>0</v>
      </c>
      <c r="L1810" s="12">
        <f>IF(M1810&lt;&gt;"",M1810,IF(COUNTIFS($C:$C,B1810)&gt;1,SUMIFS('Sales Hx'!V:V,'Sales Hx'!$B:$B,_xlfn.XLOOKUP(B1810,C:C,B:B),'Sales Hx'!$D:$D,$E1810),SUMIFS('Sales Hx'!V:V,'Sales Hx'!$B:$B,$B1810,'Sales Hx'!$D:$D,$E1810)))</f>
        <v>0</v>
      </c>
      <c r="M1810" s="12">
        <v>0</v>
      </c>
      <c r="N1810" s="15">
        <f t="shared" si="153"/>
        <v>0</v>
      </c>
      <c r="O1810" s="21">
        <f t="shared" si="155"/>
        <v>0</v>
      </c>
      <c r="P1810" s="24">
        <v>153.5839</v>
      </c>
      <c r="Q1810" s="18">
        <f t="shared" si="152"/>
        <v>0</v>
      </c>
      <c r="R1810" s="2">
        <v>1</v>
      </c>
      <c r="S1810" s="2">
        <v>90</v>
      </c>
      <c r="T1810" s="2" t="s">
        <v>4647</v>
      </c>
      <c r="U1810" s="28">
        <f>IF(G1810=0,"",_xlfn.MINIFS('PO Details'!$I:$I,'PO Details'!$D:$D,Planning!$B1810,'PO Details'!$L:$L,Planning!$E1810))</f>
        <v>45490</v>
      </c>
      <c r="V1810" s="29" t="s">
        <v>4640</v>
      </c>
      <c r="W1810" t="str">
        <f t="shared" si="154"/>
        <v>Max</v>
      </c>
      <c r="X1810" s="2">
        <v>120</v>
      </c>
    </row>
    <row r="1811" spans="1:24" x14ac:dyDescent="0.25">
      <c r="A1811" s="11"/>
      <c r="B1811" s="22" t="s">
        <v>5088</v>
      </c>
      <c r="C1811" s="22"/>
      <c r="D1811" s="22" t="s">
        <v>5089</v>
      </c>
      <c r="E1811" s="31" t="s">
        <v>4746</v>
      </c>
      <c r="F1811" s="12">
        <f>SUMIFS('Inventory Details'!$H:$H,'Inventory Details'!$B:$B,$B1811,'Inventory Details'!$E:$E,$E1811)</f>
        <v>0</v>
      </c>
      <c r="G1811" s="12">
        <f>SUMIFS('PO Details'!$H:$H,'PO Details'!$D:$D,Planning!$B1811,'PO Details'!$L:$L,$E1811)</f>
        <v>40</v>
      </c>
      <c r="H1811" s="12">
        <f>SUMIFS('SO Details'!$G:$G,'SO Details'!$D:$D,Planning!$B1811,'SO Details'!$K:$K,$E1811)</f>
        <v>0</v>
      </c>
      <c r="I1811" s="20">
        <f>IF(COUNTIFS($C:$C,B1811)&gt;1,SUMIFS('Sales Hx'!$Q:$Q,'Sales Hx'!$B:$B,_xlfn.XLOOKUP(B1811,C:C,B:B),'Sales Hx'!$D:$D,Planning!$E1811),SUMIFS('Sales Hx'!$Q:$Q,'Sales Hx'!$B:$B,Planning!$B1811,'Sales Hx'!$D:$D,Planning!$E1811))</f>
        <v>0</v>
      </c>
      <c r="J1811" s="16">
        <f>IF(COUNTIFS($C:$C,B1811)&gt;1,SUMIFS('Sales Hx'!$S:$S,'Sales Hx'!$B:$B,_xlfn.XLOOKUP(B1811,C:C,B:B),'Sales Hx'!$D:$D,E1811),SUMIFS('Sales Hx'!$S:$S,'Sales Hx'!$B:$B,$B1811,'Sales Hx'!$D:$D,$E1811))</f>
        <v>0</v>
      </c>
      <c r="K1811" s="16">
        <f t="shared" si="156"/>
        <v>0</v>
      </c>
      <c r="L1811" s="12">
        <f>IF(M1811&lt;&gt;"",M1811,IF(COUNTIFS($C:$C,B1811)&gt;1,SUMIFS('Sales Hx'!V:V,'Sales Hx'!$B:$B,_xlfn.XLOOKUP(B1811,C:C,B:B),'Sales Hx'!$D:$D,$E1811),SUMIFS('Sales Hx'!V:V,'Sales Hx'!$B:$B,$B1811,'Sales Hx'!$D:$D,$E1811)))</f>
        <v>0</v>
      </c>
      <c r="M1811" s="12">
        <v>0</v>
      </c>
      <c r="N1811" s="15">
        <f t="shared" si="153"/>
        <v>0</v>
      </c>
      <c r="O1811" s="21">
        <f t="shared" si="155"/>
        <v>0</v>
      </c>
      <c r="P1811" s="24">
        <v>153.5839</v>
      </c>
      <c r="Q1811" s="18">
        <f t="shared" si="152"/>
        <v>0</v>
      </c>
      <c r="R1811" s="2">
        <v>1</v>
      </c>
      <c r="S1811" s="2">
        <v>90</v>
      </c>
      <c r="T1811" s="2" t="s">
        <v>4647</v>
      </c>
      <c r="U1811" s="28">
        <f>IF(G1811=0,"",_xlfn.MINIFS('PO Details'!$I:$I,'PO Details'!$D:$D,Planning!$B1811,'PO Details'!$L:$L,Planning!$E1811))</f>
        <v>45490</v>
      </c>
      <c r="V1811" s="29" t="s">
        <v>4640</v>
      </c>
      <c r="W1811" t="str">
        <f t="shared" si="154"/>
        <v>Max</v>
      </c>
      <c r="X1811" s="2">
        <v>120</v>
      </c>
    </row>
    <row r="1812" spans="1:24" x14ac:dyDescent="0.25">
      <c r="A1812" s="11" t="s">
        <v>4619</v>
      </c>
      <c r="B1812" s="22" t="s">
        <v>264</v>
      </c>
      <c r="C1812" s="22"/>
      <c r="D1812" s="22" t="s">
        <v>265</v>
      </c>
      <c r="E1812" s="31" t="s">
        <v>106</v>
      </c>
      <c r="F1812" s="12">
        <f>SUMIFS('Inventory Details'!$H:$H,'Inventory Details'!$B:$B,$B1812,'Inventory Details'!$E:$E,$E1812)</f>
        <v>0</v>
      </c>
      <c r="G1812" s="12">
        <f>SUMIFS('PO Details'!$H:$H,'PO Details'!$D:$D,Planning!$B1812,'PO Details'!$L:$L,$E1812)</f>
        <v>40</v>
      </c>
      <c r="H1812" s="12">
        <f>SUMIFS('SO Details'!$G:$G,'SO Details'!$D:$D,Planning!$B1812,'SO Details'!$K:$K,$E1812)</f>
        <v>0</v>
      </c>
      <c r="I1812" s="20">
        <f>IF(COUNTIFS($C:$C,B1812)&gt;1,SUMIFS('Sales Hx'!$Q:$Q,'Sales Hx'!$B:$B,_xlfn.XLOOKUP(B1812,C:C,B:B),'Sales Hx'!$D:$D,Planning!$E1812),SUMIFS('Sales Hx'!$Q:$Q,'Sales Hx'!$B:$B,Planning!$B1812,'Sales Hx'!$D:$D,Planning!$E1812))</f>
        <v>16.799999999999997</v>
      </c>
      <c r="J1812" s="16">
        <f>IF(COUNTIFS($C:$C,B1812)&gt;1,SUMIFS('Sales Hx'!$S:$S,'Sales Hx'!$B:$B,_xlfn.XLOOKUP(B1812,C:C,B:B),'Sales Hx'!$D:$D,E1812),SUMIFS('Sales Hx'!$S:$S,'Sales Hx'!$B:$B,$B1812,'Sales Hx'!$D:$D,$E1812))</f>
        <v>0.17368421052631577</v>
      </c>
      <c r="K1812" s="16">
        <f t="shared" si="156"/>
        <v>2.3809523809523814</v>
      </c>
      <c r="L1812" s="12">
        <f>IF(M1812&lt;&gt;"",M1812,IF(COUNTIFS($C:$C,B1812)&gt;1,SUMIFS('Sales Hx'!V:V,'Sales Hx'!$B:$B,_xlfn.XLOOKUP(B1812,C:C,B:B),'Sales Hx'!$D:$D,$E1812),SUMIFS('Sales Hx'!V:V,'Sales Hx'!$B:$B,$B1812,'Sales Hx'!$D:$D,$E1812)))</f>
        <v>0</v>
      </c>
      <c r="M1812" s="12">
        <v>0</v>
      </c>
      <c r="N1812" s="15">
        <f t="shared" si="153"/>
        <v>0.17368421052631577</v>
      </c>
      <c r="O1812" s="21">
        <f t="shared" si="155"/>
        <v>0</v>
      </c>
      <c r="P1812" s="24">
        <v>3.5</v>
      </c>
      <c r="Q1812" s="18">
        <f t="shared" si="152"/>
        <v>0</v>
      </c>
      <c r="R1812" s="2">
        <v>1</v>
      </c>
      <c r="S1812" s="2">
        <v>120</v>
      </c>
      <c r="T1812" s="2" t="s">
        <v>4647</v>
      </c>
      <c r="U1812" s="28">
        <f>IF(G1812=0,"",_xlfn.MINIFS('PO Details'!$I:$I,'PO Details'!$D:$D,Planning!$B1812,'PO Details'!$L:$L,Planning!$E1812))</f>
        <v>45443</v>
      </c>
      <c r="V1812" s="29" t="s">
        <v>4640</v>
      </c>
      <c r="W1812" t="str">
        <f t="shared" si="154"/>
        <v/>
      </c>
      <c r="X1812" s="2">
        <v>120</v>
      </c>
    </row>
    <row r="1813" spans="1:24" x14ac:dyDescent="0.25">
      <c r="A1813" s="11" t="s">
        <v>4619</v>
      </c>
      <c r="B1813" s="22" t="s">
        <v>264</v>
      </c>
      <c r="C1813" s="22"/>
      <c r="D1813" s="22" t="s">
        <v>265</v>
      </c>
      <c r="E1813" s="31" t="s">
        <v>15</v>
      </c>
      <c r="F1813" s="12">
        <f>SUMIFS('Inventory Details'!$H:$H,'Inventory Details'!$B:$B,$B1813,'Inventory Details'!$E:$E,$E1813)</f>
        <v>0</v>
      </c>
      <c r="G1813" s="12">
        <f>SUMIFS('PO Details'!$H:$H,'PO Details'!$D:$D,Planning!$B1813,'PO Details'!$L:$L,$E1813)</f>
        <v>10</v>
      </c>
      <c r="H1813" s="12">
        <f>SUMIFS('SO Details'!$G:$G,'SO Details'!$D:$D,Planning!$B1813,'SO Details'!$K:$K,$E1813)</f>
        <v>0</v>
      </c>
      <c r="I1813" s="20">
        <f>IF(COUNTIFS($C:$C,B1813)&gt;1,SUMIFS('Sales Hx'!$Q:$Q,'Sales Hx'!$B:$B,_xlfn.XLOOKUP(B1813,C:C,B:B),'Sales Hx'!$D:$D,Planning!$E1813),SUMIFS('Sales Hx'!$Q:$Q,'Sales Hx'!$B:$B,Planning!$B1813,'Sales Hx'!$D:$D,Planning!$E1813))</f>
        <v>0</v>
      </c>
      <c r="J1813" s="16">
        <f>IF(COUNTIFS($C:$C,B1813)&gt;1,SUMIFS('Sales Hx'!$S:$S,'Sales Hx'!$B:$B,_xlfn.XLOOKUP(B1813,C:C,B:B),'Sales Hx'!$D:$D,E1813),SUMIFS('Sales Hx'!$S:$S,'Sales Hx'!$B:$B,$B1813,'Sales Hx'!$D:$D,$E1813))</f>
        <v>0</v>
      </c>
      <c r="K1813" s="16">
        <f t="shared" si="156"/>
        <v>0</v>
      </c>
      <c r="L1813" s="12">
        <f>IF(M1813&lt;&gt;"",M1813,IF(COUNTIFS($C:$C,B1813)&gt;1,SUMIFS('Sales Hx'!V:V,'Sales Hx'!$B:$B,_xlfn.XLOOKUP(B1813,C:C,B:B),'Sales Hx'!$D:$D,$E1813),SUMIFS('Sales Hx'!V:V,'Sales Hx'!$B:$B,$B1813,'Sales Hx'!$D:$D,$E1813)))</f>
        <v>0</v>
      </c>
      <c r="M1813" s="12">
        <v>0</v>
      </c>
      <c r="N1813" s="15">
        <f t="shared" si="153"/>
        <v>0</v>
      </c>
      <c r="O1813" s="21">
        <f t="shared" si="155"/>
        <v>0</v>
      </c>
      <c r="P1813" s="24">
        <v>3.5</v>
      </c>
      <c r="Q1813" s="18">
        <f t="shared" si="152"/>
        <v>0</v>
      </c>
      <c r="R1813" s="2">
        <v>1</v>
      </c>
      <c r="S1813" s="2">
        <v>120</v>
      </c>
      <c r="T1813" s="2" t="s">
        <v>4647</v>
      </c>
      <c r="U1813" s="28">
        <f>IF(G1813=0,"",_xlfn.MINIFS('PO Details'!$I:$I,'PO Details'!$D:$D,Planning!$B1813,'PO Details'!$L:$L,Planning!$E1813))</f>
        <v>45397</v>
      </c>
      <c r="V1813" s="29" t="s">
        <v>4640</v>
      </c>
      <c r="W1813" t="str">
        <f t="shared" si="154"/>
        <v/>
      </c>
      <c r="X1813" s="2">
        <v>120</v>
      </c>
    </row>
    <row r="1814" spans="1:24" x14ac:dyDescent="0.25">
      <c r="A1814" s="11" t="s">
        <v>4619</v>
      </c>
      <c r="B1814" s="22" t="s">
        <v>264</v>
      </c>
      <c r="C1814" s="22"/>
      <c r="D1814" s="22" t="s">
        <v>265</v>
      </c>
      <c r="E1814" s="31" t="s">
        <v>820</v>
      </c>
      <c r="F1814" s="12">
        <f>SUMIFS('Inventory Details'!$H:$H,'Inventory Details'!$B:$B,$B1814,'Inventory Details'!$E:$E,$E1814)</f>
        <v>0</v>
      </c>
      <c r="G1814" s="12">
        <f>SUMIFS('PO Details'!$H:$H,'PO Details'!$D:$D,Planning!$B1814,'PO Details'!$L:$L,$E1814)</f>
        <v>25</v>
      </c>
      <c r="H1814" s="12">
        <f>SUMIFS('SO Details'!$G:$G,'SO Details'!$D:$D,Planning!$B1814,'SO Details'!$K:$K,$E1814)</f>
        <v>0</v>
      </c>
      <c r="I1814" s="20">
        <f>IF(COUNTIFS($C:$C,B1814)&gt;1,SUMIFS('Sales Hx'!$Q:$Q,'Sales Hx'!$B:$B,_xlfn.XLOOKUP(B1814,C:C,B:B),'Sales Hx'!$D:$D,Planning!$E1814),SUMIFS('Sales Hx'!$Q:$Q,'Sales Hx'!$B:$B,Planning!$B1814,'Sales Hx'!$D:$D,Planning!$E1814))</f>
        <v>0</v>
      </c>
      <c r="J1814" s="16">
        <f>IF(COUNTIFS($C:$C,B1814)&gt;1,SUMIFS('Sales Hx'!$S:$S,'Sales Hx'!$B:$B,_xlfn.XLOOKUP(B1814,C:C,B:B),'Sales Hx'!$D:$D,E1814),SUMIFS('Sales Hx'!$S:$S,'Sales Hx'!$B:$B,$B1814,'Sales Hx'!$D:$D,$E1814))</f>
        <v>0</v>
      </c>
      <c r="K1814" s="16">
        <f t="shared" si="156"/>
        <v>0</v>
      </c>
      <c r="L1814" s="12">
        <f>IF(M1814&lt;&gt;"",M1814,IF(COUNTIFS($C:$C,B1814)&gt;1,SUMIFS('Sales Hx'!V:V,'Sales Hx'!$B:$B,_xlfn.XLOOKUP(B1814,C:C,B:B),'Sales Hx'!$D:$D,$E1814),SUMIFS('Sales Hx'!V:V,'Sales Hx'!$B:$B,$B1814,'Sales Hx'!$D:$D,$E1814)))</f>
        <v>0</v>
      </c>
      <c r="M1814" s="12">
        <v>0</v>
      </c>
      <c r="N1814" s="15">
        <f t="shared" si="153"/>
        <v>0</v>
      </c>
      <c r="O1814" s="21">
        <f t="shared" si="155"/>
        <v>0</v>
      </c>
      <c r="P1814" s="24">
        <v>3.5</v>
      </c>
      <c r="Q1814" s="18">
        <f t="shared" si="152"/>
        <v>0</v>
      </c>
      <c r="R1814" s="2">
        <v>1</v>
      </c>
      <c r="S1814" s="2">
        <v>120</v>
      </c>
      <c r="T1814" s="2" t="s">
        <v>4647</v>
      </c>
      <c r="U1814" s="28">
        <f>IF(G1814=0,"",_xlfn.MINIFS('PO Details'!$I:$I,'PO Details'!$D:$D,Planning!$B1814,'PO Details'!$L:$L,Planning!$E1814))</f>
        <v>45474</v>
      </c>
      <c r="V1814" s="29" t="s">
        <v>4640</v>
      </c>
      <c r="W1814" t="str">
        <f t="shared" si="154"/>
        <v/>
      </c>
      <c r="X1814" s="2">
        <v>120</v>
      </c>
    </row>
    <row r="1815" spans="1:24" x14ac:dyDescent="0.25">
      <c r="A1815" s="11" t="s">
        <v>4619</v>
      </c>
      <c r="B1815" s="22" t="s">
        <v>264</v>
      </c>
      <c r="C1815" s="22"/>
      <c r="D1815" s="22" t="s">
        <v>265</v>
      </c>
      <c r="E1815" s="31" t="s">
        <v>4746</v>
      </c>
      <c r="F1815" s="12">
        <f>SUMIFS('Inventory Details'!$H:$H,'Inventory Details'!$B:$B,$B1815,'Inventory Details'!$E:$E,$E1815)</f>
        <v>146</v>
      </c>
      <c r="G1815" s="12">
        <f>SUMIFS('PO Details'!$H:$H,'PO Details'!$D:$D,Planning!$B1815,'PO Details'!$L:$L,$E1815)</f>
        <v>0</v>
      </c>
      <c r="H1815" s="12">
        <f>SUMIFS('SO Details'!$G:$G,'SO Details'!$D:$D,Planning!$B1815,'SO Details'!$K:$K,$E1815)</f>
        <v>0</v>
      </c>
      <c r="I1815" s="20">
        <f>IF(COUNTIFS($C:$C,B1815)&gt;1,SUMIFS('Sales Hx'!$Q:$Q,'Sales Hx'!$B:$B,_xlfn.XLOOKUP(B1815,C:C,B:B),'Sales Hx'!$D:$D,Planning!$E1815),SUMIFS('Sales Hx'!$Q:$Q,'Sales Hx'!$B:$B,Planning!$B1815,'Sales Hx'!$D:$D,Planning!$E1815))</f>
        <v>33.599999999999994</v>
      </c>
      <c r="J1815" s="16">
        <f>IF(COUNTIFS($C:$C,B1815)&gt;1,SUMIFS('Sales Hx'!$S:$S,'Sales Hx'!$B:$B,_xlfn.XLOOKUP(B1815,C:C,B:B),'Sales Hx'!$D:$D,E1815),SUMIFS('Sales Hx'!$S:$S,'Sales Hx'!$B:$B,$B1815,'Sales Hx'!$D:$D,$E1815))</f>
        <v>0.2858851674641148</v>
      </c>
      <c r="K1815" s="16">
        <f t="shared" si="156"/>
        <v>4.3452380952380958</v>
      </c>
      <c r="L1815" s="12">
        <f>IF(M1815&lt;&gt;"",M1815,IF(COUNTIFS($C:$C,B1815)&gt;1,SUMIFS('Sales Hx'!V:V,'Sales Hx'!$B:$B,_xlfn.XLOOKUP(B1815,C:C,B:B),'Sales Hx'!$D:$D,$E1815),SUMIFS('Sales Hx'!V:V,'Sales Hx'!$B:$B,$B1815,'Sales Hx'!$D:$D,$E1815)))</f>
        <v>0</v>
      </c>
      <c r="M1815" s="12">
        <v>0</v>
      </c>
      <c r="N1815" s="15">
        <f t="shared" si="153"/>
        <v>0.2858851674641148</v>
      </c>
      <c r="O1815" s="21">
        <f t="shared" si="155"/>
        <v>0</v>
      </c>
      <c r="P1815" s="24">
        <v>3.5</v>
      </c>
      <c r="Q1815" s="18">
        <f t="shared" si="152"/>
        <v>0</v>
      </c>
      <c r="R1815" s="2">
        <v>1</v>
      </c>
      <c r="S1815" s="2">
        <v>120</v>
      </c>
      <c r="T1815" s="2" t="s">
        <v>4647</v>
      </c>
      <c r="U1815" s="28" t="str">
        <f>IF(G1815=0,"",_xlfn.MINIFS('PO Details'!$I:$I,'PO Details'!$D:$D,Planning!$B1815,'PO Details'!$L:$L,Planning!$E1815))</f>
        <v/>
      </c>
      <c r="V1815" s="29" t="s">
        <v>4640</v>
      </c>
      <c r="W1815" t="str">
        <f t="shared" si="154"/>
        <v>Max</v>
      </c>
      <c r="X1815" s="2">
        <v>120</v>
      </c>
    </row>
    <row r="1816" spans="1:24" x14ac:dyDescent="0.25">
      <c r="A1816" s="11" t="s">
        <v>4619</v>
      </c>
      <c r="B1816" s="22" t="s">
        <v>264</v>
      </c>
      <c r="C1816" s="22"/>
      <c r="D1816" s="22" t="s">
        <v>265</v>
      </c>
      <c r="E1816" s="31" t="s">
        <v>113</v>
      </c>
      <c r="F1816" s="12">
        <f>SUMIFS('Inventory Details'!$H:$H,'Inventory Details'!$B:$B,$B1816,'Inventory Details'!$E:$E,$E1816)</f>
        <v>18</v>
      </c>
      <c r="G1816" s="12">
        <f>SUMIFS('PO Details'!$H:$H,'PO Details'!$D:$D,Planning!$B1816,'PO Details'!$L:$L,$E1816)</f>
        <v>0</v>
      </c>
      <c r="H1816" s="12">
        <f>SUMIFS('SO Details'!$G:$G,'SO Details'!$D:$D,Planning!$B1816,'SO Details'!$K:$K,$E1816)</f>
        <v>0</v>
      </c>
      <c r="I1816" s="20">
        <f>IF(COUNTIFS($C:$C,B1816)&gt;1,SUMIFS('Sales Hx'!$Q:$Q,'Sales Hx'!$B:$B,_xlfn.XLOOKUP(B1816,C:C,B:B),'Sales Hx'!$D:$D,Planning!$E1816),SUMIFS('Sales Hx'!$Q:$Q,'Sales Hx'!$B:$B,Planning!$B1816,'Sales Hx'!$D:$D,Planning!$E1816))</f>
        <v>0</v>
      </c>
      <c r="J1816" s="16">
        <f>IF(COUNTIFS($C:$C,B1816)&gt;1,SUMIFS('Sales Hx'!$S:$S,'Sales Hx'!$B:$B,_xlfn.XLOOKUP(B1816,C:C,B:B),'Sales Hx'!$D:$D,E1816),SUMIFS('Sales Hx'!$S:$S,'Sales Hx'!$B:$B,$B1816,'Sales Hx'!$D:$D,$E1816))</f>
        <v>3.2894736842105261E-2</v>
      </c>
      <c r="K1816" s="16">
        <f t="shared" si="156"/>
        <v>0</v>
      </c>
      <c r="L1816" s="12">
        <f>IF(M1816&lt;&gt;"",M1816,IF(COUNTIFS($C:$C,B1816)&gt;1,SUMIFS('Sales Hx'!V:V,'Sales Hx'!$B:$B,_xlfn.XLOOKUP(B1816,C:C,B:B),'Sales Hx'!$D:$D,$E1816),SUMIFS('Sales Hx'!V:V,'Sales Hx'!$B:$B,$B1816,'Sales Hx'!$D:$D,$E1816)))</f>
        <v>0</v>
      </c>
      <c r="M1816" s="12">
        <v>0</v>
      </c>
      <c r="N1816" s="15">
        <f t="shared" si="153"/>
        <v>3.2894736842105261E-2</v>
      </c>
      <c r="O1816" s="21">
        <f t="shared" si="155"/>
        <v>0</v>
      </c>
      <c r="P1816" s="24">
        <v>3.5</v>
      </c>
      <c r="Q1816" s="18">
        <f t="shared" si="152"/>
        <v>0</v>
      </c>
      <c r="R1816" s="2">
        <v>1</v>
      </c>
      <c r="S1816" s="2">
        <v>120</v>
      </c>
      <c r="T1816" s="2" t="s">
        <v>4647</v>
      </c>
      <c r="U1816" s="28" t="str">
        <f>IF(G1816=0,"",_xlfn.MINIFS('PO Details'!$I:$I,'PO Details'!$D:$D,Planning!$B1816,'PO Details'!$L:$L,Planning!$E1816))</f>
        <v/>
      </c>
      <c r="V1816" s="29" t="s">
        <v>4640</v>
      </c>
      <c r="W1816" t="str">
        <f t="shared" si="154"/>
        <v/>
      </c>
      <c r="X1816" s="2">
        <v>120</v>
      </c>
    </row>
    <row r="1817" spans="1:24" x14ac:dyDescent="0.25">
      <c r="A1817" s="11" t="s">
        <v>4619</v>
      </c>
      <c r="B1817" s="22" t="s">
        <v>264</v>
      </c>
      <c r="C1817" s="22"/>
      <c r="D1817" s="22" t="s">
        <v>265</v>
      </c>
      <c r="E1817" s="31" t="s">
        <v>2214</v>
      </c>
      <c r="F1817" s="12">
        <f>SUMIFS('Inventory Details'!$H:$H,'Inventory Details'!$B:$B,$B1817,'Inventory Details'!$E:$E,$E1817)</f>
        <v>0</v>
      </c>
      <c r="G1817" s="12">
        <f>SUMIFS('PO Details'!$H:$H,'PO Details'!$D:$D,Planning!$B1817,'PO Details'!$L:$L,$E1817)</f>
        <v>0</v>
      </c>
      <c r="H1817" s="12">
        <f>SUMIFS('SO Details'!$G:$G,'SO Details'!$D:$D,Planning!$B1817,'SO Details'!$K:$K,$E1817)</f>
        <v>0</v>
      </c>
      <c r="I1817" s="20">
        <f>IF(COUNTIFS($C:$C,B1817)&gt;1,SUMIFS('Sales Hx'!$Q:$Q,'Sales Hx'!$B:$B,_xlfn.XLOOKUP(B1817,C:C,B:B),'Sales Hx'!$D:$D,Planning!$E1817),SUMIFS('Sales Hx'!$Q:$Q,'Sales Hx'!$B:$B,Planning!$B1817,'Sales Hx'!$D:$D,Planning!$E1817))</f>
        <v>0</v>
      </c>
      <c r="J1817" s="16">
        <f>IF(COUNTIFS($C:$C,B1817)&gt;1,SUMIFS('Sales Hx'!$S:$S,'Sales Hx'!$B:$B,_xlfn.XLOOKUP(B1817,C:C,B:B),'Sales Hx'!$D:$D,E1817),SUMIFS('Sales Hx'!$S:$S,'Sales Hx'!$B:$B,$B1817,'Sales Hx'!$D:$D,$E1817))</f>
        <v>0</v>
      </c>
      <c r="K1817" s="16">
        <f t="shared" si="156"/>
        <v>0</v>
      </c>
      <c r="L1817" s="12">
        <f>IF(M1817&lt;&gt;"",M1817,IF(COUNTIFS($C:$C,B1817)&gt;1,SUMIFS('Sales Hx'!V:V,'Sales Hx'!$B:$B,_xlfn.XLOOKUP(B1817,C:C,B:B),'Sales Hx'!$D:$D,$E1817),SUMIFS('Sales Hx'!V:V,'Sales Hx'!$B:$B,$B1817,'Sales Hx'!$D:$D,$E1817)))</f>
        <v>0</v>
      </c>
      <c r="M1817" s="12">
        <v>0</v>
      </c>
      <c r="N1817" s="15">
        <f t="shared" si="153"/>
        <v>0</v>
      </c>
      <c r="O1817" s="21">
        <f t="shared" si="155"/>
        <v>0</v>
      </c>
      <c r="P1817" s="24">
        <v>3.5</v>
      </c>
      <c r="Q1817" s="18">
        <f t="shared" si="152"/>
        <v>0</v>
      </c>
      <c r="R1817" s="2">
        <v>1</v>
      </c>
      <c r="S1817" s="2">
        <v>120</v>
      </c>
      <c r="T1817" s="2" t="s">
        <v>4647</v>
      </c>
      <c r="U1817" s="28" t="str">
        <f>IF(G1817=0,"",_xlfn.MINIFS('PO Details'!$I:$I,'PO Details'!$D:$D,Planning!$B1817,'PO Details'!$L:$L,Planning!$E1817))</f>
        <v/>
      </c>
      <c r="V1817" s="29" t="s">
        <v>4640</v>
      </c>
      <c r="W1817" t="str">
        <f t="shared" si="154"/>
        <v/>
      </c>
      <c r="X1817" s="2">
        <v>120</v>
      </c>
    </row>
    <row r="1818" spans="1:24" x14ac:dyDescent="0.25">
      <c r="A1818" s="11"/>
      <c r="B1818" s="22" t="s">
        <v>5091</v>
      </c>
      <c r="C1818" s="22"/>
      <c r="D1818" s="22" t="s">
        <v>5092</v>
      </c>
      <c r="E1818" s="31" t="s">
        <v>106</v>
      </c>
      <c r="F1818" s="12">
        <f>SUMIFS('Inventory Details'!$H:$H,'Inventory Details'!$B:$B,$B1818,'Inventory Details'!$E:$E,$E1818)</f>
        <v>0</v>
      </c>
      <c r="G1818" s="12">
        <f>SUMIFS('PO Details'!$H:$H,'PO Details'!$D:$D,Planning!$B1818,'PO Details'!$L:$L,$E1818)</f>
        <v>16</v>
      </c>
      <c r="H1818" s="12">
        <f>SUMIFS('SO Details'!$G:$G,'SO Details'!$D:$D,Planning!$B1818,'SO Details'!$K:$K,$E1818)</f>
        <v>0</v>
      </c>
      <c r="I1818" s="20">
        <f>IF(COUNTIFS($C:$C,B1818)&gt;1,SUMIFS('Sales Hx'!$Q:$Q,'Sales Hx'!$B:$B,_xlfn.XLOOKUP(B1818,C:C,B:B),'Sales Hx'!$D:$D,Planning!$E1818),SUMIFS('Sales Hx'!$Q:$Q,'Sales Hx'!$B:$B,Planning!$B1818,'Sales Hx'!$D:$D,Planning!$E1818))</f>
        <v>217</v>
      </c>
      <c r="J1818" s="16">
        <f>IF(COUNTIFS($C:$C,B1818)&gt;1,SUMIFS('Sales Hx'!$S:$S,'Sales Hx'!$B:$B,_xlfn.XLOOKUP(B1818,C:C,B:B),'Sales Hx'!$D:$D,E1818),SUMIFS('Sales Hx'!$S:$S,'Sales Hx'!$B:$B,$B1818,'Sales Hx'!$D:$D,$E1818))</f>
        <v>1.8437500000000002</v>
      </c>
      <c r="K1818" s="16">
        <f t="shared" si="156"/>
        <v>7.3732718894009217E-2</v>
      </c>
      <c r="L1818" s="12">
        <f>IF(M1818&lt;&gt;"",M1818,IF(COUNTIFS($C:$C,B1818)&gt;1,SUMIFS('Sales Hx'!V:V,'Sales Hx'!$B:$B,_xlfn.XLOOKUP(B1818,C:C,B:B),'Sales Hx'!$D:$D,$E1818),SUMIFS('Sales Hx'!V:V,'Sales Hx'!$B:$B,$B1818,'Sales Hx'!$D:$D,$E1818)))</f>
        <v>0</v>
      </c>
      <c r="M1818" s="12">
        <v>0</v>
      </c>
      <c r="N1818" s="15">
        <f t="shared" si="153"/>
        <v>1.8437500000000002</v>
      </c>
      <c r="O1818" s="21">
        <f t="shared" si="155"/>
        <v>0</v>
      </c>
      <c r="P1818" s="24">
        <v>164.96039999999999</v>
      </c>
      <c r="Q1818" s="18">
        <f t="shared" si="152"/>
        <v>0</v>
      </c>
      <c r="R1818" s="2">
        <v>1</v>
      </c>
      <c r="S1818" s="2">
        <v>90</v>
      </c>
      <c r="T1818" s="2" t="s">
        <v>4647</v>
      </c>
      <c r="U1818" s="28">
        <f>IF(G1818=0,"",_xlfn.MINIFS('PO Details'!$I:$I,'PO Details'!$D:$D,Planning!$B1818,'PO Details'!$L:$L,Planning!$E1818))</f>
        <v>45490</v>
      </c>
      <c r="V1818" s="29" t="s">
        <v>4640</v>
      </c>
      <c r="W1818" t="str">
        <f t="shared" si="154"/>
        <v/>
      </c>
      <c r="X1818" s="2">
        <v>120</v>
      </c>
    </row>
    <row r="1819" spans="1:24" x14ac:dyDescent="0.25">
      <c r="A1819" s="11"/>
      <c r="B1819" s="22" t="s">
        <v>5091</v>
      </c>
      <c r="C1819" s="22"/>
      <c r="D1819" s="22" t="s">
        <v>5092</v>
      </c>
      <c r="E1819" s="31" t="s">
        <v>109</v>
      </c>
      <c r="F1819" s="12">
        <f>SUMIFS('Inventory Details'!$H:$H,'Inventory Details'!$B:$B,$B1819,'Inventory Details'!$E:$E,$E1819)</f>
        <v>0</v>
      </c>
      <c r="G1819" s="12">
        <f>SUMIFS('PO Details'!$H:$H,'PO Details'!$D:$D,Planning!$B1819,'PO Details'!$L:$L,$E1819)</f>
        <v>10</v>
      </c>
      <c r="H1819" s="12">
        <f>SUMIFS('SO Details'!$G:$G,'SO Details'!$D:$D,Planning!$B1819,'SO Details'!$K:$K,$E1819)</f>
        <v>0</v>
      </c>
      <c r="I1819" s="20">
        <f>IF(COUNTIFS($C:$C,B1819)&gt;1,SUMIFS('Sales Hx'!$Q:$Q,'Sales Hx'!$B:$B,_xlfn.XLOOKUP(B1819,C:C,B:B),'Sales Hx'!$D:$D,Planning!$E1819),SUMIFS('Sales Hx'!$Q:$Q,'Sales Hx'!$B:$B,Planning!$B1819,'Sales Hx'!$D:$D,Planning!$E1819))</f>
        <v>79.8</v>
      </c>
      <c r="J1819" s="16">
        <f>IF(COUNTIFS($C:$C,B1819)&gt;1,SUMIFS('Sales Hx'!$S:$S,'Sales Hx'!$B:$B,_xlfn.XLOOKUP(B1819,C:C,B:B),'Sales Hx'!$D:$D,E1819),SUMIFS('Sales Hx'!$S:$S,'Sales Hx'!$B:$B,$B1819,'Sales Hx'!$D:$D,$E1819))</f>
        <v>0.54769736842105277</v>
      </c>
      <c r="K1819" s="16">
        <f t="shared" si="156"/>
        <v>0.12531328320802004</v>
      </c>
      <c r="L1819" s="12">
        <f>IF(M1819&lt;&gt;"",M1819,IF(COUNTIFS($C:$C,B1819)&gt;1,SUMIFS('Sales Hx'!V:V,'Sales Hx'!$B:$B,_xlfn.XLOOKUP(B1819,C:C,B:B),'Sales Hx'!$D:$D,$E1819),SUMIFS('Sales Hx'!V:V,'Sales Hx'!$B:$B,$B1819,'Sales Hx'!$D:$D,$E1819)))</f>
        <v>0</v>
      </c>
      <c r="M1819" s="12">
        <v>0</v>
      </c>
      <c r="N1819" s="15">
        <f t="shared" si="153"/>
        <v>0.54769736842105277</v>
      </c>
      <c r="O1819" s="21">
        <f t="shared" si="155"/>
        <v>0</v>
      </c>
      <c r="P1819" s="24">
        <v>164.96039999999999</v>
      </c>
      <c r="Q1819" s="18">
        <f t="shared" si="152"/>
        <v>0</v>
      </c>
      <c r="R1819" s="2">
        <v>1</v>
      </c>
      <c r="S1819" s="2">
        <v>90</v>
      </c>
      <c r="T1819" s="2" t="s">
        <v>4647</v>
      </c>
      <c r="U1819" s="28">
        <f>IF(G1819=0,"",_xlfn.MINIFS('PO Details'!$I:$I,'PO Details'!$D:$D,Planning!$B1819,'PO Details'!$L:$L,Planning!$E1819))</f>
        <v>45490</v>
      </c>
      <c r="V1819" s="29" t="s">
        <v>4640</v>
      </c>
      <c r="W1819" t="str">
        <f t="shared" si="154"/>
        <v>Max</v>
      </c>
      <c r="X1819" s="2">
        <v>120</v>
      </c>
    </row>
    <row r="1820" spans="1:24" x14ac:dyDescent="0.25">
      <c r="A1820" s="11"/>
      <c r="B1820" s="22" t="s">
        <v>5091</v>
      </c>
      <c r="C1820" s="22"/>
      <c r="D1820" s="22" t="s">
        <v>5092</v>
      </c>
      <c r="E1820" s="31" t="s">
        <v>113</v>
      </c>
      <c r="F1820" s="12">
        <f>SUMIFS('Inventory Details'!$H:$H,'Inventory Details'!$B:$B,$B1820,'Inventory Details'!$E:$E,$E1820)</f>
        <v>0</v>
      </c>
      <c r="G1820" s="12">
        <f>SUMIFS('PO Details'!$H:$H,'PO Details'!$D:$D,Planning!$B1820,'PO Details'!$L:$L,$E1820)</f>
        <v>10</v>
      </c>
      <c r="H1820" s="12">
        <f>SUMIFS('SO Details'!$G:$G,'SO Details'!$D:$D,Planning!$B1820,'SO Details'!$K:$K,$E1820)</f>
        <v>0</v>
      </c>
      <c r="I1820" s="20">
        <f>IF(COUNTIFS($C:$C,B1820)&gt;1,SUMIFS('Sales Hx'!$Q:$Q,'Sales Hx'!$B:$B,_xlfn.XLOOKUP(B1820,C:C,B:B),'Sales Hx'!$D:$D,Planning!$E1820),SUMIFS('Sales Hx'!$Q:$Q,'Sales Hx'!$B:$B,Planning!$B1820,'Sales Hx'!$D:$D,Planning!$E1820))</f>
        <v>133</v>
      </c>
      <c r="J1820" s="16">
        <f>IF(COUNTIFS($C:$C,B1820)&gt;1,SUMIFS('Sales Hx'!$S:$S,'Sales Hx'!$B:$B,_xlfn.XLOOKUP(B1820,C:C,B:B),'Sales Hx'!$D:$D,E1820),SUMIFS('Sales Hx'!$S:$S,'Sales Hx'!$B:$B,$B1820,'Sales Hx'!$D:$D,$E1820))</f>
        <v>0.91995614035087725</v>
      </c>
      <c r="K1820" s="16">
        <f t="shared" si="156"/>
        <v>7.5187969924812026E-2</v>
      </c>
      <c r="L1820" s="12">
        <f>IF(M1820&lt;&gt;"",M1820,IF(COUNTIFS($C:$C,B1820)&gt;1,SUMIFS('Sales Hx'!V:V,'Sales Hx'!$B:$B,_xlfn.XLOOKUP(B1820,C:C,B:B),'Sales Hx'!$D:$D,$E1820),SUMIFS('Sales Hx'!V:V,'Sales Hx'!$B:$B,$B1820,'Sales Hx'!$D:$D,$E1820)))</f>
        <v>0</v>
      </c>
      <c r="M1820" s="12">
        <v>0</v>
      </c>
      <c r="N1820" s="15">
        <f t="shared" si="153"/>
        <v>0.91995614035087725</v>
      </c>
      <c r="O1820" s="21">
        <f t="shared" si="155"/>
        <v>0</v>
      </c>
      <c r="P1820" s="24">
        <v>164.96039999999999</v>
      </c>
      <c r="Q1820" s="18">
        <f t="shared" ref="Q1820:Q1871" si="157">IFERROR(P1820*O1820,0)</f>
        <v>0</v>
      </c>
      <c r="R1820" s="2">
        <v>1</v>
      </c>
      <c r="S1820" s="2">
        <v>90</v>
      </c>
      <c r="T1820" s="2" t="s">
        <v>4647</v>
      </c>
      <c r="U1820" s="28">
        <f>IF(G1820=0,"",_xlfn.MINIFS('PO Details'!$I:$I,'PO Details'!$D:$D,Planning!$B1820,'PO Details'!$L:$L,Planning!$E1820))</f>
        <v>45490</v>
      </c>
      <c r="V1820" s="29" t="s">
        <v>4640</v>
      </c>
      <c r="W1820" t="str">
        <f t="shared" si="154"/>
        <v/>
      </c>
      <c r="X1820" s="2">
        <v>120</v>
      </c>
    </row>
    <row r="1821" spans="1:24" x14ac:dyDescent="0.25">
      <c r="A1821" s="11"/>
      <c r="B1821" s="22" t="s">
        <v>5091</v>
      </c>
      <c r="C1821" s="22"/>
      <c r="D1821" s="22" t="s">
        <v>5092</v>
      </c>
      <c r="E1821" s="31" t="s">
        <v>820</v>
      </c>
      <c r="F1821" s="12">
        <f>SUMIFS('Inventory Details'!$H:$H,'Inventory Details'!$B:$B,$B1821,'Inventory Details'!$E:$E,$E1821)</f>
        <v>0</v>
      </c>
      <c r="G1821" s="12">
        <f>SUMIFS('PO Details'!$H:$H,'PO Details'!$D:$D,Planning!$B1821,'PO Details'!$L:$L,$E1821)</f>
        <v>6</v>
      </c>
      <c r="H1821" s="12">
        <f>SUMIFS('SO Details'!$G:$G,'SO Details'!$D:$D,Planning!$B1821,'SO Details'!$K:$K,$E1821)</f>
        <v>0</v>
      </c>
      <c r="I1821" s="20">
        <f>IF(COUNTIFS($C:$C,B1821)&gt;1,SUMIFS('Sales Hx'!$Q:$Q,'Sales Hx'!$B:$B,_xlfn.XLOOKUP(B1821,C:C,B:B),'Sales Hx'!$D:$D,Planning!$E1821),SUMIFS('Sales Hx'!$Q:$Q,'Sales Hx'!$B:$B,Planning!$B1821,'Sales Hx'!$D:$D,Planning!$E1821))</f>
        <v>0</v>
      </c>
      <c r="J1821" s="16">
        <f>IF(COUNTIFS($C:$C,B1821)&gt;1,SUMIFS('Sales Hx'!$S:$S,'Sales Hx'!$B:$B,_xlfn.XLOOKUP(B1821,C:C,B:B),'Sales Hx'!$D:$D,E1821),SUMIFS('Sales Hx'!$S:$S,'Sales Hx'!$B:$B,$B1821,'Sales Hx'!$D:$D,$E1821))</f>
        <v>0</v>
      </c>
      <c r="K1821" s="16">
        <f t="shared" si="156"/>
        <v>0</v>
      </c>
      <c r="L1821" s="12">
        <f>IF(M1821&lt;&gt;"",M1821,IF(COUNTIFS($C:$C,B1821)&gt;1,SUMIFS('Sales Hx'!V:V,'Sales Hx'!$B:$B,_xlfn.XLOOKUP(B1821,C:C,B:B),'Sales Hx'!$D:$D,$E1821),SUMIFS('Sales Hx'!V:V,'Sales Hx'!$B:$B,$B1821,'Sales Hx'!$D:$D,$E1821)))</f>
        <v>0</v>
      </c>
      <c r="M1821" s="12">
        <v>0</v>
      </c>
      <c r="N1821" s="15">
        <f t="shared" ref="N1821:N1871" si="158">IFERROR(_xlfn.IFNA(J1821*R1821+L1821,"No Sales Hx"),"No Sales HX")</f>
        <v>0</v>
      </c>
      <c r="O1821" s="21">
        <f t="shared" si="155"/>
        <v>0</v>
      </c>
      <c r="P1821" s="24">
        <v>164.96039999999999</v>
      </c>
      <c r="Q1821" s="18">
        <f t="shared" si="157"/>
        <v>0</v>
      </c>
      <c r="R1821" s="2">
        <v>1</v>
      </c>
      <c r="S1821" s="2">
        <v>90</v>
      </c>
      <c r="T1821" s="2" t="s">
        <v>4647</v>
      </c>
      <c r="U1821" s="28">
        <f>IF(G1821=0,"",_xlfn.MINIFS('PO Details'!$I:$I,'PO Details'!$D:$D,Planning!$B1821,'PO Details'!$L:$L,Planning!$E1821))</f>
        <v>45490</v>
      </c>
      <c r="V1821" s="29" t="s">
        <v>4640</v>
      </c>
      <c r="W1821" t="str">
        <f t="shared" si="154"/>
        <v/>
      </c>
      <c r="X1821" s="2">
        <v>120</v>
      </c>
    </row>
    <row r="1822" spans="1:24" x14ac:dyDescent="0.25">
      <c r="A1822" s="11"/>
      <c r="B1822" s="22" t="s">
        <v>5091</v>
      </c>
      <c r="C1822" s="22"/>
      <c r="D1822" s="22" t="s">
        <v>5092</v>
      </c>
      <c r="E1822" s="31" t="s">
        <v>4746</v>
      </c>
      <c r="F1822" s="12">
        <f>SUMIFS('Inventory Details'!$H:$H,'Inventory Details'!$B:$B,$B1822,'Inventory Details'!$E:$E,$E1822)</f>
        <v>0</v>
      </c>
      <c r="G1822" s="12">
        <f>SUMIFS('PO Details'!$H:$H,'PO Details'!$D:$D,Planning!$B1822,'PO Details'!$L:$L,$E1822)</f>
        <v>18</v>
      </c>
      <c r="H1822" s="12">
        <f>SUMIFS('SO Details'!$G:$G,'SO Details'!$D:$D,Planning!$B1822,'SO Details'!$K:$K,$E1822)</f>
        <v>0</v>
      </c>
      <c r="I1822" s="20">
        <f>IF(COUNTIFS($C:$C,B1822)&gt;1,SUMIFS('Sales Hx'!$Q:$Q,'Sales Hx'!$B:$B,_xlfn.XLOOKUP(B1822,C:C,B:B),'Sales Hx'!$D:$D,Planning!$E1822),SUMIFS('Sales Hx'!$Q:$Q,'Sales Hx'!$B:$B,Planning!$B1822,'Sales Hx'!$D:$D,Planning!$E1822))</f>
        <v>308</v>
      </c>
      <c r="J1822" s="16">
        <f>IF(COUNTIFS($C:$C,B1822)&gt;1,SUMIFS('Sales Hx'!$S:$S,'Sales Hx'!$B:$B,_xlfn.XLOOKUP(B1822,C:C,B:B),'Sales Hx'!$D:$D,E1822),SUMIFS('Sales Hx'!$S:$S,'Sales Hx'!$B:$B,$B1822,'Sales Hx'!$D:$D,$E1822))</f>
        <v>2.5472488038277512</v>
      </c>
      <c r="K1822" s="16">
        <f t="shared" si="156"/>
        <v>5.844155844155844E-2</v>
      </c>
      <c r="L1822" s="12">
        <f>IF(M1822&lt;&gt;"",M1822,IF(COUNTIFS($C:$C,B1822)&gt;1,SUMIFS('Sales Hx'!V:V,'Sales Hx'!$B:$B,_xlfn.XLOOKUP(B1822,C:C,B:B),'Sales Hx'!$D:$D,$E1822),SUMIFS('Sales Hx'!V:V,'Sales Hx'!$B:$B,$B1822,'Sales Hx'!$D:$D,$E1822)))</f>
        <v>0</v>
      </c>
      <c r="M1822" s="12">
        <v>0</v>
      </c>
      <c r="N1822" s="15">
        <f t="shared" si="158"/>
        <v>2.5472488038277512</v>
      </c>
      <c r="O1822" s="21">
        <f t="shared" si="155"/>
        <v>0</v>
      </c>
      <c r="P1822" s="24">
        <v>164.96039999999999</v>
      </c>
      <c r="Q1822" s="18">
        <f t="shared" si="157"/>
        <v>0</v>
      </c>
      <c r="R1822" s="2">
        <v>1</v>
      </c>
      <c r="S1822" s="2">
        <v>90</v>
      </c>
      <c r="T1822" s="2" t="s">
        <v>4647</v>
      </c>
      <c r="U1822" s="28">
        <f>IF(G1822=0,"",_xlfn.MINIFS('PO Details'!$I:$I,'PO Details'!$D:$D,Planning!$B1822,'PO Details'!$L:$L,Planning!$E1822))</f>
        <v>45490</v>
      </c>
      <c r="V1822" s="29" t="s">
        <v>4640</v>
      </c>
      <c r="W1822" t="str">
        <f t="shared" si="154"/>
        <v/>
      </c>
      <c r="X1822" s="2">
        <v>120</v>
      </c>
    </row>
    <row r="1823" spans="1:24" x14ac:dyDescent="0.25">
      <c r="A1823" s="11"/>
      <c r="B1823" s="22" t="s">
        <v>5094</v>
      </c>
      <c r="C1823" s="22"/>
      <c r="D1823" s="22" t="s">
        <v>5095</v>
      </c>
      <c r="E1823" s="31" t="s">
        <v>106</v>
      </c>
      <c r="F1823" s="12">
        <f>SUMIFS('Inventory Details'!$H:$H,'Inventory Details'!$B:$B,$B1823,'Inventory Details'!$E:$E,$E1823)</f>
        <v>0</v>
      </c>
      <c r="G1823" s="12">
        <f>SUMIFS('PO Details'!$H:$H,'PO Details'!$D:$D,Planning!$B1823,'PO Details'!$L:$L,$E1823)</f>
        <v>16</v>
      </c>
      <c r="H1823" s="12">
        <f>SUMIFS('SO Details'!$G:$G,'SO Details'!$D:$D,Planning!$B1823,'SO Details'!$K:$K,$E1823)</f>
        <v>0</v>
      </c>
      <c r="I1823" s="20">
        <f>IF(COUNTIFS($C:$C,B1823)&gt;1,SUMIFS('Sales Hx'!$Q:$Q,'Sales Hx'!$B:$B,_xlfn.XLOOKUP(B1823,C:C,B:B),'Sales Hx'!$D:$D,Planning!$E1823),SUMIFS('Sales Hx'!$Q:$Q,'Sales Hx'!$B:$B,Planning!$B1823,'Sales Hx'!$D:$D,Planning!$E1823))</f>
        <v>215.6</v>
      </c>
      <c r="J1823" s="16">
        <f>IF(COUNTIFS($C:$C,B1823)&gt;1,SUMIFS('Sales Hx'!$S:$S,'Sales Hx'!$B:$B,_xlfn.XLOOKUP(B1823,C:C,B:B),'Sales Hx'!$D:$D,E1823),SUMIFS('Sales Hx'!$S:$S,'Sales Hx'!$B:$B,$B1823,'Sales Hx'!$D:$D,$E1823))</f>
        <v>1.8377192982456143</v>
      </c>
      <c r="K1823" s="16">
        <f t="shared" si="156"/>
        <v>7.4211502782931357E-2</v>
      </c>
      <c r="L1823" s="12">
        <f>IF(M1823&lt;&gt;"",M1823,IF(COUNTIFS($C:$C,B1823)&gt;1,SUMIFS('Sales Hx'!V:V,'Sales Hx'!$B:$B,_xlfn.XLOOKUP(B1823,C:C,B:B),'Sales Hx'!$D:$D,$E1823),SUMIFS('Sales Hx'!V:V,'Sales Hx'!$B:$B,$B1823,'Sales Hx'!$D:$D,$E1823)))</f>
        <v>0</v>
      </c>
      <c r="M1823" s="12">
        <v>0</v>
      </c>
      <c r="N1823" s="15">
        <f t="shared" si="158"/>
        <v>1.8377192982456143</v>
      </c>
      <c r="O1823" s="21">
        <f t="shared" si="155"/>
        <v>0</v>
      </c>
      <c r="P1823" s="24">
        <v>164.96039999999999</v>
      </c>
      <c r="Q1823" s="18">
        <f t="shared" si="157"/>
        <v>0</v>
      </c>
      <c r="R1823" s="2">
        <v>1</v>
      </c>
      <c r="S1823" s="2">
        <v>90</v>
      </c>
      <c r="T1823" s="2" t="s">
        <v>4647</v>
      </c>
      <c r="U1823" s="28">
        <f>IF(G1823=0,"",_xlfn.MINIFS('PO Details'!$I:$I,'PO Details'!$D:$D,Planning!$B1823,'PO Details'!$L:$L,Planning!$E1823))</f>
        <v>45490</v>
      </c>
      <c r="V1823" s="29" t="s">
        <v>4640</v>
      </c>
      <c r="W1823" t="str">
        <f t="shared" si="154"/>
        <v/>
      </c>
      <c r="X1823" s="2">
        <v>120</v>
      </c>
    </row>
    <row r="1824" spans="1:24" x14ac:dyDescent="0.25">
      <c r="A1824" s="11"/>
      <c r="B1824" s="22" t="s">
        <v>5094</v>
      </c>
      <c r="C1824" s="22"/>
      <c r="D1824" s="22" t="s">
        <v>5095</v>
      </c>
      <c r="E1824" s="31" t="s">
        <v>109</v>
      </c>
      <c r="F1824" s="12">
        <f>SUMIFS('Inventory Details'!$H:$H,'Inventory Details'!$B:$B,$B1824,'Inventory Details'!$E:$E,$E1824)</f>
        <v>0</v>
      </c>
      <c r="G1824" s="12">
        <f>SUMIFS('PO Details'!$H:$H,'PO Details'!$D:$D,Planning!$B1824,'PO Details'!$L:$L,$E1824)</f>
        <v>10</v>
      </c>
      <c r="H1824" s="12">
        <f>SUMIFS('SO Details'!$G:$G,'SO Details'!$D:$D,Planning!$B1824,'SO Details'!$K:$K,$E1824)</f>
        <v>0</v>
      </c>
      <c r="I1824" s="20">
        <f>IF(COUNTIFS($C:$C,B1824)&gt;1,SUMIFS('Sales Hx'!$Q:$Q,'Sales Hx'!$B:$B,_xlfn.XLOOKUP(B1824,C:C,B:B),'Sales Hx'!$D:$D,Planning!$E1824),SUMIFS('Sales Hx'!$Q:$Q,'Sales Hx'!$B:$B,Planning!$B1824,'Sales Hx'!$D:$D,Planning!$E1824))</f>
        <v>79.8</v>
      </c>
      <c r="J1824" s="16">
        <f>IF(COUNTIFS($C:$C,B1824)&gt;1,SUMIFS('Sales Hx'!$S:$S,'Sales Hx'!$B:$B,_xlfn.XLOOKUP(B1824,C:C,B:B),'Sales Hx'!$D:$D,E1824),SUMIFS('Sales Hx'!$S:$S,'Sales Hx'!$B:$B,$B1824,'Sales Hx'!$D:$D,$E1824))</f>
        <v>0.54769736842105277</v>
      </c>
      <c r="K1824" s="16">
        <f t="shared" si="156"/>
        <v>0.12531328320802004</v>
      </c>
      <c r="L1824" s="12">
        <f>IF(M1824&lt;&gt;"",M1824,IF(COUNTIFS($C:$C,B1824)&gt;1,SUMIFS('Sales Hx'!V:V,'Sales Hx'!$B:$B,_xlfn.XLOOKUP(B1824,C:C,B:B),'Sales Hx'!$D:$D,$E1824),SUMIFS('Sales Hx'!V:V,'Sales Hx'!$B:$B,$B1824,'Sales Hx'!$D:$D,$E1824)))</f>
        <v>0</v>
      </c>
      <c r="M1824" s="12">
        <v>0</v>
      </c>
      <c r="N1824" s="15">
        <f t="shared" si="158"/>
        <v>0.54769736842105277</v>
      </c>
      <c r="O1824" s="21">
        <f t="shared" si="155"/>
        <v>0</v>
      </c>
      <c r="P1824" s="24">
        <v>164.96039999999999</v>
      </c>
      <c r="Q1824" s="18">
        <f t="shared" si="157"/>
        <v>0</v>
      </c>
      <c r="R1824" s="2">
        <v>1</v>
      </c>
      <c r="S1824" s="2">
        <v>90</v>
      </c>
      <c r="T1824" s="2" t="s">
        <v>4647</v>
      </c>
      <c r="U1824" s="28">
        <f>IF(G1824=0,"",_xlfn.MINIFS('PO Details'!$I:$I,'PO Details'!$D:$D,Planning!$B1824,'PO Details'!$L:$L,Planning!$E1824))</f>
        <v>45490</v>
      </c>
      <c r="V1824" s="29" t="s">
        <v>4640</v>
      </c>
      <c r="W1824" t="str">
        <f t="shared" si="154"/>
        <v>Max</v>
      </c>
      <c r="X1824" s="2">
        <v>120</v>
      </c>
    </row>
    <row r="1825" spans="1:24" x14ac:dyDescent="0.25">
      <c r="A1825" s="11"/>
      <c r="B1825" s="22" t="s">
        <v>5094</v>
      </c>
      <c r="C1825" s="22"/>
      <c r="D1825" s="22" t="s">
        <v>5095</v>
      </c>
      <c r="E1825" s="31" t="s">
        <v>113</v>
      </c>
      <c r="F1825" s="12">
        <f>SUMIFS('Inventory Details'!$H:$H,'Inventory Details'!$B:$B,$B1825,'Inventory Details'!$E:$E,$E1825)</f>
        <v>0</v>
      </c>
      <c r="G1825" s="12">
        <f>SUMIFS('PO Details'!$H:$H,'PO Details'!$D:$D,Planning!$B1825,'PO Details'!$L:$L,$E1825)</f>
        <v>10</v>
      </c>
      <c r="H1825" s="12">
        <f>SUMIFS('SO Details'!$G:$G,'SO Details'!$D:$D,Planning!$B1825,'SO Details'!$K:$K,$E1825)</f>
        <v>0</v>
      </c>
      <c r="I1825" s="20">
        <f>IF(COUNTIFS($C:$C,B1825)&gt;1,SUMIFS('Sales Hx'!$Q:$Q,'Sales Hx'!$B:$B,_xlfn.XLOOKUP(B1825,C:C,B:B),'Sales Hx'!$D:$D,Planning!$E1825),SUMIFS('Sales Hx'!$Q:$Q,'Sales Hx'!$B:$B,Planning!$B1825,'Sales Hx'!$D:$D,Planning!$E1825))</f>
        <v>131.6</v>
      </c>
      <c r="J1825" s="16">
        <f>IF(COUNTIFS($C:$C,B1825)&gt;1,SUMIFS('Sales Hx'!$S:$S,'Sales Hx'!$B:$B,_xlfn.XLOOKUP(B1825,C:C,B:B),'Sales Hx'!$D:$D,E1825),SUMIFS('Sales Hx'!$S:$S,'Sales Hx'!$B:$B,$B1825,'Sales Hx'!$D:$D,$E1825))</f>
        <v>0.91611842105263153</v>
      </c>
      <c r="K1825" s="16">
        <f t="shared" si="156"/>
        <v>7.598784194528875E-2</v>
      </c>
      <c r="L1825" s="12">
        <f>IF(M1825&lt;&gt;"",M1825,IF(COUNTIFS($C:$C,B1825)&gt;1,SUMIFS('Sales Hx'!V:V,'Sales Hx'!$B:$B,_xlfn.XLOOKUP(B1825,C:C,B:B),'Sales Hx'!$D:$D,$E1825),SUMIFS('Sales Hx'!V:V,'Sales Hx'!$B:$B,$B1825,'Sales Hx'!$D:$D,$E1825)))</f>
        <v>0</v>
      </c>
      <c r="M1825" s="12">
        <v>0</v>
      </c>
      <c r="N1825" s="15">
        <f t="shared" si="158"/>
        <v>0.91611842105263153</v>
      </c>
      <c r="O1825" s="21">
        <f t="shared" si="155"/>
        <v>0</v>
      </c>
      <c r="P1825" s="24">
        <v>164.96039999999999</v>
      </c>
      <c r="Q1825" s="18">
        <f t="shared" si="157"/>
        <v>0</v>
      </c>
      <c r="R1825" s="2">
        <v>1</v>
      </c>
      <c r="S1825" s="2">
        <v>90</v>
      </c>
      <c r="T1825" s="2" t="s">
        <v>4647</v>
      </c>
      <c r="U1825" s="28">
        <f>IF(G1825=0,"",_xlfn.MINIFS('PO Details'!$I:$I,'PO Details'!$D:$D,Planning!$B1825,'PO Details'!$L:$L,Planning!$E1825))</f>
        <v>45490</v>
      </c>
      <c r="V1825" s="29" t="s">
        <v>4640</v>
      </c>
      <c r="W1825" t="str">
        <f t="shared" si="154"/>
        <v/>
      </c>
      <c r="X1825" s="2">
        <v>120</v>
      </c>
    </row>
    <row r="1826" spans="1:24" x14ac:dyDescent="0.25">
      <c r="A1826" s="11"/>
      <c r="B1826" s="22" t="s">
        <v>5094</v>
      </c>
      <c r="C1826" s="22"/>
      <c r="D1826" s="22" t="s">
        <v>5095</v>
      </c>
      <c r="E1826" s="31" t="s">
        <v>820</v>
      </c>
      <c r="F1826" s="12">
        <f>SUMIFS('Inventory Details'!$H:$H,'Inventory Details'!$B:$B,$B1826,'Inventory Details'!$E:$E,$E1826)</f>
        <v>0</v>
      </c>
      <c r="G1826" s="12">
        <f>SUMIFS('PO Details'!$H:$H,'PO Details'!$D:$D,Planning!$B1826,'PO Details'!$L:$L,$E1826)</f>
        <v>6</v>
      </c>
      <c r="H1826" s="12">
        <f>SUMIFS('SO Details'!$G:$G,'SO Details'!$D:$D,Planning!$B1826,'SO Details'!$K:$K,$E1826)</f>
        <v>0</v>
      </c>
      <c r="I1826" s="20">
        <f>IF(COUNTIFS($C:$C,B1826)&gt;1,SUMIFS('Sales Hx'!$Q:$Q,'Sales Hx'!$B:$B,_xlfn.XLOOKUP(B1826,C:C,B:B),'Sales Hx'!$D:$D,Planning!$E1826),SUMIFS('Sales Hx'!$Q:$Q,'Sales Hx'!$B:$B,Planning!$B1826,'Sales Hx'!$D:$D,Planning!$E1826))</f>
        <v>0</v>
      </c>
      <c r="J1826" s="16">
        <f>IF(COUNTIFS($C:$C,B1826)&gt;1,SUMIFS('Sales Hx'!$S:$S,'Sales Hx'!$B:$B,_xlfn.XLOOKUP(B1826,C:C,B:B),'Sales Hx'!$D:$D,E1826),SUMIFS('Sales Hx'!$S:$S,'Sales Hx'!$B:$B,$B1826,'Sales Hx'!$D:$D,$E1826))</f>
        <v>0</v>
      </c>
      <c r="K1826" s="16">
        <f t="shared" si="156"/>
        <v>0</v>
      </c>
      <c r="L1826" s="12">
        <f>IF(M1826&lt;&gt;"",M1826,IF(COUNTIFS($C:$C,B1826)&gt;1,SUMIFS('Sales Hx'!V:V,'Sales Hx'!$B:$B,_xlfn.XLOOKUP(B1826,C:C,B:B),'Sales Hx'!$D:$D,$E1826),SUMIFS('Sales Hx'!V:V,'Sales Hx'!$B:$B,$B1826,'Sales Hx'!$D:$D,$E1826)))</f>
        <v>0</v>
      </c>
      <c r="M1826" s="12">
        <v>0</v>
      </c>
      <c r="N1826" s="15">
        <f t="shared" si="158"/>
        <v>0</v>
      </c>
      <c r="O1826" s="21">
        <f t="shared" si="155"/>
        <v>0</v>
      </c>
      <c r="P1826" s="24">
        <v>164.96039999999999</v>
      </c>
      <c r="Q1826" s="18">
        <f t="shared" si="157"/>
        <v>0</v>
      </c>
      <c r="R1826" s="2">
        <v>1</v>
      </c>
      <c r="S1826" s="2">
        <v>90</v>
      </c>
      <c r="T1826" s="2" t="s">
        <v>4647</v>
      </c>
      <c r="U1826" s="28">
        <f>IF(G1826=0,"",_xlfn.MINIFS('PO Details'!$I:$I,'PO Details'!$D:$D,Planning!$B1826,'PO Details'!$L:$L,Planning!$E1826))</f>
        <v>45490</v>
      </c>
      <c r="V1826" s="29" t="s">
        <v>4640</v>
      </c>
      <c r="W1826" t="str">
        <f t="shared" si="154"/>
        <v/>
      </c>
      <c r="X1826" s="2">
        <v>120</v>
      </c>
    </row>
    <row r="1827" spans="1:24" x14ac:dyDescent="0.25">
      <c r="A1827" s="11"/>
      <c r="B1827" s="22" t="s">
        <v>5094</v>
      </c>
      <c r="C1827" s="22"/>
      <c r="D1827" s="22" t="s">
        <v>5095</v>
      </c>
      <c r="E1827" s="31" t="s">
        <v>4746</v>
      </c>
      <c r="F1827" s="12">
        <f>SUMIFS('Inventory Details'!$H:$H,'Inventory Details'!$B:$B,$B1827,'Inventory Details'!$E:$E,$E1827)</f>
        <v>0</v>
      </c>
      <c r="G1827" s="12">
        <f>SUMIFS('PO Details'!$H:$H,'PO Details'!$D:$D,Planning!$B1827,'PO Details'!$L:$L,$E1827)</f>
        <v>18</v>
      </c>
      <c r="H1827" s="12">
        <f>SUMIFS('SO Details'!$G:$G,'SO Details'!$D:$D,Planning!$B1827,'SO Details'!$K:$K,$E1827)</f>
        <v>0</v>
      </c>
      <c r="I1827" s="20">
        <f>IF(COUNTIFS($C:$C,B1827)&gt;1,SUMIFS('Sales Hx'!$Q:$Q,'Sales Hx'!$B:$B,_xlfn.XLOOKUP(B1827,C:C,B:B),'Sales Hx'!$D:$D,Planning!$E1827),SUMIFS('Sales Hx'!$Q:$Q,'Sales Hx'!$B:$B,Planning!$B1827,'Sales Hx'!$D:$D,Planning!$E1827))</f>
        <v>309.39999999999998</v>
      </c>
      <c r="J1827" s="16">
        <f>IF(COUNTIFS($C:$C,B1827)&gt;1,SUMIFS('Sales Hx'!$S:$S,'Sales Hx'!$B:$B,_xlfn.XLOOKUP(B1827,C:C,B:B),'Sales Hx'!$D:$D,E1827),SUMIFS('Sales Hx'!$S:$S,'Sales Hx'!$B:$B,$B1827,'Sales Hx'!$D:$D,$E1827))</f>
        <v>2.5526315789473681</v>
      </c>
      <c r="K1827" s="16">
        <f t="shared" si="156"/>
        <v>5.8177117000646414E-2</v>
      </c>
      <c r="L1827" s="12">
        <f>IF(M1827&lt;&gt;"",M1827,IF(COUNTIFS($C:$C,B1827)&gt;1,SUMIFS('Sales Hx'!V:V,'Sales Hx'!$B:$B,_xlfn.XLOOKUP(B1827,C:C,B:B),'Sales Hx'!$D:$D,$E1827),SUMIFS('Sales Hx'!V:V,'Sales Hx'!$B:$B,$B1827,'Sales Hx'!$D:$D,$E1827)))</f>
        <v>0</v>
      </c>
      <c r="M1827" s="12">
        <v>0</v>
      </c>
      <c r="N1827" s="15">
        <f t="shared" si="158"/>
        <v>2.5526315789473681</v>
      </c>
      <c r="O1827" s="21">
        <f t="shared" si="155"/>
        <v>0</v>
      </c>
      <c r="P1827" s="24">
        <v>164.96039999999999</v>
      </c>
      <c r="Q1827" s="18">
        <f t="shared" si="157"/>
        <v>0</v>
      </c>
      <c r="R1827" s="2">
        <v>1</v>
      </c>
      <c r="S1827" s="2">
        <v>90</v>
      </c>
      <c r="T1827" s="2" t="s">
        <v>4647</v>
      </c>
      <c r="U1827" s="28">
        <f>IF(G1827=0,"",_xlfn.MINIFS('PO Details'!$I:$I,'PO Details'!$D:$D,Planning!$B1827,'PO Details'!$L:$L,Planning!$E1827))</f>
        <v>45490</v>
      </c>
      <c r="V1827" s="29" t="s">
        <v>4640</v>
      </c>
      <c r="W1827" t="str">
        <f t="shared" si="154"/>
        <v/>
      </c>
      <c r="X1827" s="2">
        <v>120</v>
      </c>
    </row>
    <row r="1828" spans="1:24" x14ac:dyDescent="0.25">
      <c r="A1828" s="11" t="s">
        <v>4616</v>
      </c>
      <c r="B1828" s="22" t="s">
        <v>266</v>
      </c>
      <c r="C1828" s="22" t="s">
        <v>1642</v>
      </c>
      <c r="D1828" s="22" t="s">
        <v>267</v>
      </c>
      <c r="E1828" s="31" t="s">
        <v>820</v>
      </c>
      <c r="F1828" s="12">
        <f>SUMIFS('Inventory Details'!$H:$H,'Inventory Details'!$B:$B,$B1828,'Inventory Details'!$E:$E,$E1828)</f>
        <v>12</v>
      </c>
      <c r="G1828" s="12">
        <f>SUMIFS('PO Details'!$H:$H,'PO Details'!$D:$D,Planning!$B1828,'PO Details'!$L:$L,$E1828)</f>
        <v>20</v>
      </c>
      <c r="H1828" s="12">
        <f>SUMIFS('SO Details'!$G:$G,'SO Details'!$D:$D,Planning!$B1828,'SO Details'!$K:$K,$E1828)</f>
        <v>1</v>
      </c>
      <c r="I1828" s="20">
        <f>IF(COUNTIFS($C:$C,B1828)&gt;1,SUMIFS('Sales Hx'!$Q:$Q,'Sales Hx'!$B:$B,_xlfn.XLOOKUP(B1828,C:C,B:B),'Sales Hx'!$D:$D,Planning!$E1828),SUMIFS('Sales Hx'!$Q:$Q,'Sales Hx'!$B:$B,Planning!$B1828,'Sales Hx'!$D:$D,Planning!$E1828))</f>
        <v>0</v>
      </c>
      <c r="J1828" s="16">
        <f>IF(COUNTIFS($C:$C,B1828)&gt;1,SUMIFS('Sales Hx'!$S:$S,'Sales Hx'!$B:$B,_xlfn.XLOOKUP(B1828,C:C,B:B),'Sales Hx'!$D:$D,E1828),SUMIFS('Sales Hx'!$S:$S,'Sales Hx'!$B:$B,$B1828,'Sales Hx'!$D:$D,$E1828))</f>
        <v>6.9078947368421059E-2</v>
      </c>
      <c r="K1828" s="16">
        <f t="shared" si="156"/>
        <v>0</v>
      </c>
      <c r="L1828" s="12">
        <f>IF(M1828&lt;&gt;"",M1828,IF(COUNTIFS($C:$C,B1828)&gt;1,SUMIFS('Sales Hx'!V:V,'Sales Hx'!$B:$B,_xlfn.XLOOKUP(B1828,C:C,B:B),'Sales Hx'!$D:$D,$E1828),SUMIFS('Sales Hx'!V:V,'Sales Hx'!$B:$B,$B1828,'Sales Hx'!$D:$D,$E1828)))</f>
        <v>0</v>
      </c>
      <c r="M1828" s="12">
        <v>0</v>
      </c>
      <c r="N1828" s="15">
        <f t="shared" si="158"/>
        <v>6.9078947368421059E-2</v>
      </c>
      <c r="O1828" s="21">
        <f t="shared" si="155"/>
        <v>0</v>
      </c>
      <c r="P1828" s="24">
        <v>32.950000000000003</v>
      </c>
      <c r="Q1828" s="18">
        <f t="shared" si="157"/>
        <v>0</v>
      </c>
      <c r="R1828" s="2">
        <v>1</v>
      </c>
      <c r="S1828" s="2">
        <v>90</v>
      </c>
      <c r="T1828" s="2" t="s">
        <v>4646</v>
      </c>
      <c r="U1828" s="28">
        <f>IF(G1828=0,"",_xlfn.MINIFS('PO Details'!$I:$I,'PO Details'!$D:$D,Planning!$B1828,'PO Details'!$L:$L,Planning!$E1828))</f>
        <v>45474</v>
      </c>
      <c r="V1828" s="29" t="s">
        <v>4639</v>
      </c>
      <c r="W1828" t="str">
        <f t="shared" si="154"/>
        <v/>
      </c>
      <c r="X1828" s="2">
        <v>120</v>
      </c>
    </row>
    <row r="1829" spans="1:24" x14ac:dyDescent="0.25">
      <c r="A1829" s="11" t="s">
        <v>4616</v>
      </c>
      <c r="B1829" s="22" t="s">
        <v>266</v>
      </c>
      <c r="C1829" s="22" t="s">
        <v>1642</v>
      </c>
      <c r="D1829" s="22" t="s">
        <v>267</v>
      </c>
      <c r="E1829" s="31" t="s">
        <v>106</v>
      </c>
      <c r="F1829" s="12">
        <f>SUMIFS('Inventory Details'!$H:$H,'Inventory Details'!$B:$B,$B1829,'Inventory Details'!$E:$E,$E1829)</f>
        <v>14</v>
      </c>
      <c r="G1829" s="12">
        <f>SUMIFS('PO Details'!$H:$H,'PO Details'!$D:$D,Planning!$B1829,'PO Details'!$L:$L,$E1829)</f>
        <v>0</v>
      </c>
      <c r="H1829" s="12">
        <f>SUMIFS('SO Details'!$G:$G,'SO Details'!$D:$D,Planning!$B1829,'SO Details'!$K:$K,$E1829)</f>
        <v>3</v>
      </c>
      <c r="I1829" s="20">
        <f>IF(COUNTIFS($C:$C,B1829)&gt;1,SUMIFS('Sales Hx'!$Q:$Q,'Sales Hx'!$B:$B,_xlfn.XLOOKUP(B1829,C:C,B:B),'Sales Hx'!$D:$D,Planning!$E1829),SUMIFS('Sales Hx'!$Q:$Q,'Sales Hx'!$B:$B,Planning!$B1829,'Sales Hx'!$D:$D,Planning!$E1829))</f>
        <v>190.39999999999998</v>
      </c>
      <c r="J1829" s="16">
        <f>IF(COUNTIFS($C:$C,B1829)&gt;1,SUMIFS('Sales Hx'!$S:$S,'Sales Hx'!$B:$B,_xlfn.XLOOKUP(B1829,C:C,B:B),'Sales Hx'!$D:$D,E1829),SUMIFS('Sales Hx'!$S:$S,'Sales Hx'!$B:$B,$B1829,'Sales Hx'!$D:$D,$E1829))</f>
        <v>1.5005482456140351</v>
      </c>
      <c r="K1829" s="16">
        <f t="shared" si="156"/>
        <v>7.3529411764705885E-2</v>
      </c>
      <c r="L1829" s="12">
        <f>IF(M1829&lt;&gt;"",M1829,IF(COUNTIFS($C:$C,B1829)&gt;1,SUMIFS('Sales Hx'!V:V,'Sales Hx'!$B:$B,_xlfn.XLOOKUP(B1829,C:C,B:B),'Sales Hx'!$D:$D,$E1829),SUMIFS('Sales Hx'!V:V,'Sales Hx'!$B:$B,$B1829,'Sales Hx'!$D:$D,$E1829)))</f>
        <v>0</v>
      </c>
      <c r="M1829" s="12">
        <v>0</v>
      </c>
      <c r="N1829" s="15">
        <f t="shared" si="158"/>
        <v>1.5005482456140351</v>
      </c>
      <c r="O1829" s="21">
        <f t="shared" si="155"/>
        <v>0</v>
      </c>
      <c r="P1829" s="24">
        <v>32.950000000000003</v>
      </c>
      <c r="Q1829" s="18">
        <f t="shared" si="157"/>
        <v>0</v>
      </c>
      <c r="R1829" s="2">
        <v>1</v>
      </c>
      <c r="S1829" s="2">
        <v>90</v>
      </c>
      <c r="T1829" s="2" t="s">
        <v>4646</v>
      </c>
      <c r="U1829" s="28" t="str">
        <f>IF(G1829=0,"",_xlfn.MINIFS('PO Details'!$I:$I,'PO Details'!$D:$D,Planning!$B1829,'PO Details'!$L:$L,Planning!$E1829))</f>
        <v/>
      </c>
      <c r="V1829" s="29" t="s">
        <v>4639</v>
      </c>
      <c r="W1829" t="str">
        <f t="shared" si="154"/>
        <v/>
      </c>
      <c r="X1829" s="2">
        <v>120</v>
      </c>
    </row>
    <row r="1830" spans="1:24" x14ac:dyDescent="0.25">
      <c r="A1830" s="11" t="s">
        <v>4616</v>
      </c>
      <c r="B1830" s="22" t="s">
        <v>266</v>
      </c>
      <c r="C1830" s="22" t="s">
        <v>1642</v>
      </c>
      <c r="D1830" s="22" t="s">
        <v>267</v>
      </c>
      <c r="E1830" s="31" t="s">
        <v>4746</v>
      </c>
      <c r="F1830" s="12">
        <f>SUMIFS('Inventory Details'!$H:$H,'Inventory Details'!$B:$B,$B1830,'Inventory Details'!$E:$E,$E1830)</f>
        <v>178</v>
      </c>
      <c r="G1830" s="12">
        <f>SUMIFS('PO Details'!$H:$H,'PO Details'!$D:$D,Planning!$B1830,'PO Details'!$L:$L,$E1830)</f>
        <v>0</v>
      </c>
      <c r="H1830" s="12">
        <f>SUMIFS('SO Details'!$G:$G,'SO Details'!$D:$D,Planning!$B1830,'SO Details'!$K:$K,$E1830)</f>
        <v>9</v>
      </c>
      <c r="I1830" s="20">
        <f>IF(COUNTIFS($C:$C,B1830)&gt;1,SUMIFS('Sales Hx'!$Q:$Q,'Sales Hx'!$B:$B,_xlfn.XLOOKUP(B1830,C:C,B:B),'Sales Hx'!$D:$D,Planning!$E1830),SUMIFS('Sales Hx'!$Q:$Q,'Sales Hx'!$B:$B,Planning!$B1830,'Sales Hx'!$D:$D,Planning!$E1830))</f>
        <v>219.79999999999998</v>
      </c>
      <c r="J1830" s="16">
        <f>IF(COUNTIFS($C:$C,B1830)&gt;1,SUMIFS('Sales Hx'!$S:$S,'Sales Hx'!$B:$B,_xlfn.XLOOKUP(B1830,C:C,B:B),'Sales Hx'!$D:$D,E1830),SUMIFS('Sales Hx'!$S:$S,'Sales Hx'!$B:$B,$B1830,'Sales Hx'!$D:$D,$E1830))</f>
        <v>2.1173245614035086</v>
      </c>
      <c r="K1830" s="16">
        <f t="shared" si="156"/>
        <v>0.80982711555959974</v>
      </c>
      <c r="L1830" s="12">
        <f>IF(M1830&lt;&gt;"",M1830,IF(COUNTIFS($C:$C,B1830)&gt;1,SUMIFS('Sales Hx'!V:V,'Sales Hx'!$B:$B,_xlfn.XLOOKUP(B1830,C:C,B:B),'Sales Hx'!$D:$D,$E1830),SUMIFS('Sales Hx'!V:V,'Sales Hx'!$B:$B,$B1830,'Sales Hx'!$D:$D,$E1830)))</f>
        <v>0</v>
      </c>
      <c r="M1830" s="12">
        <v>0</v>
      </c>
      <c r="N1830" s="15">
        <f t="shared" si="158"/>
        <v>2.1173245614035086</v>
      </c>
      <c r="O1830" s="21">
        <f t="shared" si="155"/>
        <v>0</v>
      </c>
      <c r="P1830" s="24">
        <v>32.950000000000003</v>
      </c>
      <c r="Q1830" s="18">
        <f t="shared" si="157"/>
        <v>0</v>
      </c>
      <c r="R1830" s="2">
        <v>1</v>
      </c>
      <c r="S1830" s="2">
        <v>90</v>
      </c>
      <c r="T1830" s="2" t="s">
        <v>4646</v>
      </c>
      <c r="U1830" s="28" t="str">
        <f>IF(G1830=0,"",_xlfn.MINIFS('PO Details'!$I:$I,'PO Details'!$D:$D,Planning!$B1830,'PO Details'!$L:$L,Planning!$E1830))</f>
        <v/>
      </c>
      <c r="V1830" s="29" t="s">
        <v>4639</v>
      </c>
      <c r="W1830" t="str">
        <f t="shared" si="154"/>
        <v/>
      </c>
      <c r="X1830" s="2">
        <v>120</v>
      </c>
    </row>
    <row r="1831" spans="1:24" x14ac:dyDescent="0.25">
      <c r="A1831" s="11" t="s">
        <v>4616</v>
      </c>
      <c r="B1831" s="22" t="s">
        <v>266</v>
      </c>
      <c r="C1831" s="22" t="s">
        <v>1642</v>
      </c>
      <c r="D1831" s="22" t="s">
        <v>267</v>
      </c>
      <c r="E1831" s="31" t="s">
        <v>113</v>
      </c>
      <c r="F1831" s="12">
        <f>SUMIFS('Inventory Details'!$H:$H,'Inventory Details'!$B:$B,$B1831,'Inventory Details'!$E:$E,$E1831)</f>
        <v>49</v>
      </c>
      <c r="G1831" s="12">
        <f>SUMIFS('PO Details'!$H:$H,'PO Details'!$D:$D,Planning!$B1831,'PO Details'!$L:$L,$E1831)</f>
        <v>0</v>
      </c>
      <c r="H1831" s="12">
        <f>SUMIFS('SO Details'!$G:$G,'SO Details'!$D:$D,Planning!$B1831,'SO Details'!$K:$K,$E1831)</f>
        <v>3</v>
      </c>
      <c r="I1831" s="20">
        <f>IF(COUNTIFS($C:$C,B1831)&gt;1,SUMIFS('Sales Hx'!$Q:$Q,'Sales Hx'!$B:$B,_xlfn.XLOOKUP(B1831,C:C,B:B),'Sales Hx'!$D:$D,Planning!$E1831),SUMIFS('Sales Hx'!$Q:$Q,'Sales Hx'!$B:$B,Planning!$B1831,'Sales Hx'!$D:$D,Planning!$E1831))</f>
        <v>89.6</v>
      </c>
      <c r="J1831" s="16">
        <f>IF(COUNTIFS($C:$C,B1831)&gt;1,SUMIFS('Sales Hx'!$S:$S,'Sales Hx'!$B:$B,_xlfn.XLOOKUP(B1831,C:C,B:B),'Sales Hx'!$D:$D,E1831),SUMIFS('Sales Hx'!$S:$S,'Sales Hx'!$B:$B,$B1831,'Sales Hx'!$D:$D,$E1831))</f>
        <v>0.9067982456140351</v>
      </c>
      <c r="K1831" s="16">
        <f t="shared" si="156"/>
        <v>0.546875</v>
      </c>
      <c r="L1831" s="12">
        <f>IF(M1831&lt;&gt;"",M1831,IF(COUNTIFS($C:$C,B1831)&gt;1,SUMIFS('Sales Hx'!V:V,'Sales Hx'!$B:$B,_xlfn.XLOOKUP(B1831,C:C,B:B),'Sales Hx'!$D:$D,$E1831),SUMIFS('Sales Hx'!V:V,'Sales Hx'!$B:$B,$B1831,'Sales Hx'!$D:$D,$E1831)))</f>
        <v>0</v>
      </c>
      <c r="M1831" s="12">
        <v>0</v>
      </c>
      <c r="N1831" s="15">
        <f t="shared" si="158"/>
        <v>0.9067982456140351</v>
      </c>
      <c r="O1831" s="21">
        <f t="shared" si="155"/>
        <v>0</v>
      </c>
      <c r="P1831" s="24">
        <v>32.950000000000003</v>
      </c>
      <c r="Q1831" s="18">
        <f t="shared" si="157"/>
        <v>0</v>
      </c>
      <c r="R1831" s="2">
        <v>1</v>
      </c>
      <c r="S1831" s="2">
        <v>90</v>
      </c>
      <c r="T1831" s="2" t="s">
        <v>4646</v>
      </c>
      <c r="U1831" s="28" t="str">
        <f>IF(G1831=0,"",_xlfn.MINIFS('PO Details'!$I:$I,'PO Details'!$D:$D,Planning!$B1831,'PO Details'!$L:$L,Planning!$E1831))</f>
        <v/>
      </c>
      <c r="V1831" s="29" t="s">
        <v>4639</v>
      </c>
      <c r="W1831" t="str">
        <f t="shared" si="154"/>
        <v/>
      </c>
      <c r="X1831" s="2">
        <v>120</v>
      </c>
    </row>
    <row r="1832" spans="1:24" x14ac:dyDescent="0.25">
      <c r="A1832" s="11" t="s">
        <v>4616</v>
      </c>
      <c r="B1832" s="22" t="s">
        <v>266</v>
      </c>
      <c r="C1832" s="22" t="s">
        <v>1642</v>
      </c>
      <c r="D1832" s="22" t="s">
        <v>267</v>
      </c>
      <c r="E1832" s="31" t="s">
        <v>109</v>
      </c>
      <c r="F1832" s="12">
        <f>SUMIFS('Inventory Details'!$H:$H,'Inventory Details'!$B:$B,$B1832,'Inventory Details'!$E:$E,$E1832)</f>
        <v>0</v>
      </c>
      <c r="G1832" s="12">
        <f>SUMIFS('PO Details'!$H:$H,'PO Details'!$D:$D,Planning!$B1832,'PO Details'!$L:$L,$E1832)</f>
        <v>0</v>
      </c>
      <c r="H1832" s="12">
        <f>SUMIFS('SO Details'!$G:$G,'SO Details'!$D:$D,Planning!$B1832,'SO Details'!$K:$K,$E1832)</f>
        <v>0</v>
      </c>
      <c r="I1832" s="20">
        <f>IF(COUNTIFS($C:$C,B1832)&gt;1,SUMIFS('Sales Hx'!$Q:$Q,'Sales Hx'!$B:$B,_xlfn.XLOOKUP(B1832,C:C,B:B),'Sales Hx'!$D:$D,Planning!$E1832),SUMIFS('Sales Hx'!$Q:$Q,'Sales Hx'!$B:$B,Planning!$B1832,'Sales Hx'!$D:$D,Planning!$E1832))</f>
        <v>60.199999999999996</v>
      </c>
      <c r="J1832" s="16">
        <f>IF(COUNTIFS($C:$C,B1832)&gt;1,SUMIFS('Sales Hx'!$S:$S,'Sales Hx'!$B:$B,_xlfn.XLOOKUP(B1832,C:C,B:B),'Sales Hx'!$D:$D,E1832),SUMIFS('Sales Hx'!$S:$S,'Sales Hx'!$B:$B,$B1832,'Sales Hx'!$D:$D,$E1832))</f>
        <v>0.41008771929824561</v>
      </c>
      <c r="K1832" s="16">
        <f t="shared" si="156"/>
        <v>0</v>
      </c>
      <c r="L1832" s="12">
        <f>IF(M1832&lt;&gt;"",M1832,IF(COUNTIFS($C:$C,B1832)&gt;1,SUMIFS('Sales Hx'!V:V,'Sales Hx'!$B:$B,_xlfn.XLOOKUP(B1832,C:C,B:B),'Sales Hx'!$D:$D,$E1832),SUMIFS('Sales Hx'!V:V,'Sales Hx'!$B:$B,$B1832,'Sales Hx'!$D:$D,$E1832)))</f>
        <v>0</v>
      </c>
      <c r="M1832" s="12">
        <v>0</v>
      </c>
      <c r="N1832" s="15">
        <f t="shared" si="158"/>
        <v>0.41008771929824561</v>
      </c>
      <c r="O1832" s="21">
        <f t="shared" si="155"/>
        <v>0</v>
      </c>
      <c r="P1832" s="24">
        <v>32.950000000000003</v>
      </c>
      <c r="Q1832" s="18">
        <f t="shared" si="157"/>
        <v>0</v>
      </c>
      <c r="R1832" s="2">
        <v>1</v>
      </c>
      <c r="S1832" s="2">
        <v>90</v>
      </c>
      <c r="T1832" s="2" t="s">
        <v>4646</v>
      </c>
      <c r="U1832" s="28" t="str">
        <f>IF(G1832=0,"",_xlfn.MINIFS('PO Details'!$I:$I,'PO Details'!$D:$D,Planning!$B1832,'PO Details'!$L:$L,Planning!$E1832))</f>
        <v/>
      </c>
      <c r="V1832" s="29" t="s">
        <v>4639</v>
      </c>
      <c r="W1832" t="str">
        <f t="shared" si="154"/>
        <v/>
      </c>
      <c r="X1832" s="2">
        <v>120</v>
      </c>
    </row>
    <row r="1833" spans="1:24" x14ac:dyDescent="0.25">
      <c r="A1833" s="11" t="s">
        <v>4616</v>
      </c>
      <c r="B1833" s="22" t="s">
        <v>266</v>
      </c>
      <c r="C1833" s="22" t="s">
        <v>1642</v>
      </c>
      <c r="D1833" s="22" t="s">
        <v>267</v>
      </c>
      <c r="E1833" s="31" t="s">
        <v>1201</v>
      </c>
      <c r="F1833" s="12">
        <f>SUMIFS('Inventory Details'!$H:$H,'Inventory Details'!$B:$B,$B1833,'Inventory Details'!$E:$E,$E1833)</f>
        <v>0</v>
      </c>
      <c r="G1833" s="12">
        <f>SUMIFS('PO Details'!$H:$H,'PO Details'!$D:$D,Planning!$B1833,'PO Details'!$L:$L,$E1833)</f>
        <v>0</v>
      </c>
      <c r="H1833" s="12">
        <f>SUMIFS('SO Details'!$G:$G,'SO Details'!$D:$D,Planning!$B1833,'SO Details'!$K:$K,$E1833)</f>
        <v>0</v>
      </c>
      <c r="I1833" s="20">
        <f>IF(COUNTIFS($C:$C,B1833)&gt;1,SUMIFS('Sales Hx'!$Q:$Q,'Sales Hx'!$B:$B,_xlfn.XLOOKUP(B1833,C:C,B:B),'Sales Hx'!$D:$D,Planning!$E1833),SUMIFS('Sales Hx'!$Q:$Q,'Sales Hx'!$B:$B,Planning!$B1833,'Sales Hx'!$D:$D,Planning!$E1833))</f>
        <v>0</v>
      </c>
      <c r="J1833" s="16">
        <f>IF(COUNTIFS($C:$C,B1833)&gt;1,SUMIFS('Sales Hx'!$S:$S,'Sales Hx'!$B:$B,_xlfn.XLOOKUP(B1833,C:C,B:B),'Sales Hx'!$D:$D,E1833),SUMIFS('Sales Hx'!$S:$S,'Sales Hx'!$B:$B,$B1833,'Sales Hx'!$D:$D,$E1833))</f>
        <v>0</v>
      </c>
      <c r="K1833" s="16">
        <f t="shared" si="156"/>
        <v>0</v>
      </c>
      <c r="L1833" s="12">
        <f>IF(M1833&lt;&gt;"",M1833,IF(COUNTIFS($C:$C,B1833)&gt;1,SUMIFS('Sales Hx'!V:V,'Sales Hx'!$B:$B,_xlfn.XLOOKUP(B1833,C:C,B:B),'Sales Hx'!$D:$D,$E1833),SUMIFS('Sales Hx'!V:V,'Sales Hx'!$B:$B,$B1833,'Sales Hx'!$D:$D,$E1833)))</f>
        <v>0</v>
      </c>
      <c r="M1833" s="12">
        <v>0</v>
      </c>
      <c r="N1833" s="15">
        <f t="shared" si="158"/>
        <v>0</v>
      </c>
      <c r="O1833" s="21">
        <f t="shared" si="155"/>
        <v>0</v>
      </c>
      <c r="P1833" s="24">
        <v>32.950000000000003</v>
      </c>
      <c r="Q1833" s="18">
        <f t="shared" si="157"/>
        <v>0</v>
      </c>
      <c r="R1833" s="2">
        <v>1</v>
      </c>
      <c r="S1833" s="2">
        <v>90</v>
      </c>
      <c r="T1833" s="2" t="s">
        <v>4646</v>
      </c>
      <c r="U1833" s="28" t="str">
        <f>IF(G1833=0,"",_xlfn.MINIFS('PO Details'!$I:$I,'PO Details'!$D:$D,Planning!$B1833,'PO Details'!$L:$L,Planning!$E1833))</f>
        <v/>
      </c>
      <c r="V1833" s="29" t="s">
        <v>4639</v>
      </c>
      <c r="W1833" t="str">
        <f t="shared" si="154"/>
        <v/>
      </c>
      <c r="X1833" s="2">
        <v>120</v>
      </c>
    </row>
    <row r="1834" spans="1:24" x14ac:dyDescent="0.25">
      <c r="A1834" s="11" t="s">
        <v>4616</v>
      </c>
      <c r="B1834" s="22" t="s">
        <v>266</v>
      </c>
      <c r="C1834" s="22" t="s">
        <v>1642</v>
      </c>
      <c r="D1834" s="22" t="s">
        <v>267</v>
      </c>
      <c r="E1834" s="31" t="s">
        <v>15</v>
      </c>
      <c r="F1834" s="12">
        <f>SUMIFS('Inventory Details'!$H:$H,'Inventory Details'!$B:$B,$B1834,'Inventory Details'!$E:$E,$E1834)</f>
        <v>26</v>
      </c>
      <c r="G1834" s="12">
        <f>SUMIFS('PO Details'!$H:$H,'PO Details'!$D:$D,Planning!$B1834,'PO Details'!$L:$L,$E1834)</f>
        <v>0</v>
      </c>
      <c r="H1834" s="12">
        <f>SUMIFS('SO Details'!$G:$G,'SO Details'!$D:$D,Planning!$B1834,'SO Details'!$K:$K,$E1834)</f>
        <v>108</v>
      </c>
      <c r="I1834" s="20">
        <f>IF(COUNTIFS($C:$C,B1834)&gt;1,SUMIFS('Sales Hx'!$Q:$Q,'Sales Hx'!$B:$B,_xlfn.XLOOKUP(B1834,C:C,B:B),'Sales Hx'!$D:$D,Planning!$E1834),SUMIFS('Sales Hx'!$Q:$Q,'Sales Hx'!$B:$B,Planning!$B1834,'Sales Hx'!$D:$D,Planning!$E1834))</f>
        <v>7</v>
      </c>
      <c r="J1834" s="16">
        <f>IF(COUNTIFS($C:$C,B1834)&gt;1,SUMIFS('Sales Hx'!$S:$S,'Sales Hx'!$B:$B,_xlfn.XLOOKUP(B1834,C:C,B:B),'Sales Hx'!$D:$D,E1834),SUMIFS('Sales Hx'!$S:$S,'Sales Hx'!$B:$B,$B1834,'Sales Hx'!$D:$D,$E1834))</f>
        <v>1.8991228070175437</v>
      </c>
      <c r="K1834" s="16">
        <f t="shared" si="156"/>
        <v>3.7142857142857144</v>
      </c>
      <c r="L1834" s="12">
        <f>IF(M1834&lt;&gt;"",M1834,IF(COUNTIFS($C:$C,B1834)&gt;1,SUMIFS('Sales Hx'!V:V,'Sales Hx'!$B:$B,_xlfn.XLOOKUP(B1834,C:C,B:B),'Sales Hx'!$D:$D,$E1834),SUMIFS('Sales Hx'!V:V,'Sales Hx'!$B:$B,$B1834,'Sales Hx'!$D:$D,$E1834)))</f>
        <v>0</v>
      </c>
      <c r="M1834" s="12">
        <v>0</v>
      </c>
      <c r="N1834" s="15">
        <f t="shared" si="158"/>
        <v>1.8991228070175437</v>
      </c>
      <c r="O1834" s="21">
        <f t="shared" si="155"/>
        <v>0</v>
      </c>
      <c r="P1834" s="24">
        <v>32.950000000000003</v>
      </c>
      <c r="Q1834" s="18">
        <f t="shared" si="157"/>
        <v>0</v>
      </c>
      <c r="R1834" s="2">
        <v>1</v>
      </c>
      <c r="S1834" s="2">
        <v>90</v>
      </c>
      <c r="T1834" s="2" t="s">
        <v>4646</v>
      </c>
      <c r="U1834" s="28" t="str">
        <f>IF(G1834=0,"",_xlfn.MINIFS('PO Details'!$I:$I,'PO Details'!$D:$D,Planning!$B1834,'PO Details'!$L:$L,Planning!$E1834))</f>
        <v/>
      </c>
      <c r="V1834" s="29" t="s">
        <v>4639</v>
      </c>
      <c r="W1834" t="str">
        <f t="shared" si="154"/>
        <v>Max</v>
      </c>
      <c r="X1834" s="2">
        <v>120</v>
      </c>
    </row>
    <row r="1835" spans="1:24" x14ac:dyDescent="0.25">
      <c r="A1835" s="11" t="s">
        <v>4616</v>
      </c>
      <c r="B1835" s="22" t="s">
        <v>266</v>
      </c>
      <c r="C1835" s="22" t="s">
        <v>1642</v>
      </c>
      <c r="D1835" s="22" t="s">
        <v>267</v>
      </c>
      <c r="E1835" s="31" t="s">
        <v>861</v>
      </c>
      <c r="F1835" s="12">
        <f>SUMIFS('Inventory Details'!$H:$H,'Inventory Details'!$B:$B,$B1835,'Inventory Details'!$E:$E,$E1835)</f>
        <v>2</v>
      </c>
      <c r="G1835" s="12">
        <f>SUMIFS('PO Details'!$H:$H,'PO Details'!$D:$D,Planning!$B1835,'PO Details'!$L:$L,$E1835)</f>
        <v>0</v>
      </c>
      <c r="H1835" s="12">
        <f>SUMIFS('SO Details'!$G:$G,'SO Details'!$D:$D,Planning!$B1835,'SO Details'!$K:$K,$E1835)</f>
        <v>0</v>
      </c>
      <c r="I1835" s="20">
        <f>IF(COUNTIFS($C:$C,B1835)&gt;1,SUMIFS('Sales Hx'!$Q:$Q,'Sales Hx'!$B:$B,_xlfn.XLOOKUP(B1835,C:C,B:B),'Sales Hx'!$D:$D,Planning!$E1835),SUMIFS('Sales Hx'!$Q:$Q,'Sales Hx'!$B:$B,Planning!$B1835,'Sales Hx'!$D:$D,Planning!$E1835))</f>
        <v>0</v>
      </c>
      <c r="J1835" s="16">
        <f>IF(COUNTIFS($C:$C,B1835)&gt;1,SUMIFS('Sales Hx'!$S:$S,'Sales Hx'!$B:$B,_xlfn.XLOOKUP(B1835,C:C,B:B),'Sales Hx'!$D:$D,E1835),SUMIFS('Sales Hx'!$S:$S,'Sales Hx'!$B:$B,$B1835,'Sales Hx'!$D:$D,$E1835))</f>
        <v>3.2894736842105261E-2</v>
      </c>
      <c r="K1835" s="16">
        <f t="shared" si="156"/>
        <v>0</v>
      </c>
      <c r="L1835" s="12">
        <f>IF(M1835&lt;&gt;"",M1835,IF(COUNTIFS($C:$C,B1835)&gt;1,SUMIFS('Sales Hx'!V:V,'Sales Hx'!$B:$B,_xlfn.XLOOKUP(B1835,C:C,B:B),'Sales Hx'!$D:$D,$E1835),SUMIFS('Sales Hx'!V:V,'Sales Hx'!$B:$B,$B1835,'Sales Hx'!$D:$D,$E1835)))</f>
        <v>0</v>
      </c>
      <c r="M1835" s="12">
        <v>0</v>
      </c>
      <c r="N1835" s="15">
        <f t="shared" si="158"/>
        <v>3.2894736842105261E-2</v>
      </c>
      <c r="O1835" s="21">
        <f t="shared" si="155"/>
        <v>0</v>
      </c>
      <c r="P1835" s="24">
        <v>32.950000000000003</v>
      </c>
      <c r="Q1835" s="18">
        <f t="shared" si="157"/>
        <v>0</v>
      </c>
      <c r="R1835" s="2">
        <v>1</v>
      </c>
      <c r="S1835" s="2">
        <v>90</v>
      </c>
      <c r="T1835" s="2" t="s">
        <v>4646</v>
      </c>
      <c r="U1835" s="28" t="str">
        <f>IF(G1835=0,"",_xlfn.MINIFS('PO Details'!$I:$I,'PO Details'!$D:$D,Planning!$B1835,'PO Details'!$L:$L,Planning!$E1835))</f>
        <v/>
      </c>
      <c r="V1835" s="29" t="s">
        <v>4639</v>
      </c>
      <c r="W1835" t="str">
        <f t="shared" si="154"/>
        <v/>
      </c>
      <c r="X1835" s="2">
        <v>120</v>
      </c>
    </row>
    <row r="1836" spans="1:24" x14ac:dyDescent="0.25">
      <c r="A1836" s="11" t="s">
        <v>4616</v>
      </c>
      <c r="B1836" s="22" t="s">
        <v>266</v>
      </c>
      <c r="C1836" s="22" t="s">
        <v>1642</v>
      </c>
      <c r="D1836" s="22" t="s">
        <v>267</v>
      </c>
      <c r="E1836" s="31" t="s">
        <v>119</v>
      </c>
      <c r="F1836" s="12">
        <f>SUMIFS('Inventory Details'!$H:$H,'Inventory Details'!$B:$B,$B1836,'Inventory Details'!$E:$E,$E1836)</f>
        <v>0</v>
      </c>
      <c r="G1836" s="12">
        <f>SUMIFS('PO Details'!$H:$H,'PO Details'!$D:$D,Planning!$B1836,'PO Details'!$L:$L,$E1836)</f>
        <v>0</v>
      </c>
      <c r="H1836" s="12">
        <f>SUMIFS('SO Details'!$G:$G,'SO Details'!$D:$D,Planning!$B1836,'SO Details'!$K:$K,$E1836)</f>
        <v>0</v>
      </c>
      <c r="I1836" s="20">
        <f>IF(COUNTIFS($C:$C,B1836)&gt;1,SUMIFS('Sales Hx'!$Q:$Q,'Sales Hx'!$B:$B,_xlfn.XLOOKUP(B1836,C:C,B:B),'Sales Hx'!$D:$D,Planning!$E1836),SUMIFS('Sales Hx'!$Q:$Q,'Sales Hx'!$B:$B,Planning!$B1836,'Sales Hx'!$D:$D,Planning!$E1836))</f>
        <v>8.3999999999999986</v>
      </c>
      <c r="J1836" s="16">
        <f>IF(COUNTIFS($C:$C,B1836)&gt;1,SUMIFS('Sales Hx'!$S:$S,'Sales Hx'!$B:$B,_xlfn.XLOOKUP(B1836,C:C,B:B),'Sales Hx'!$D:$D,E1836),SUMIFS('Sales Hx'!$S:$S,'Sales Hx'!$B:$B,$B1836,'Sales Hx'!$D:$D,$E1836))</f>
        <v>0.14912280701754382</v>
      </c>
      <c r="K1836" s="16">
        <f t="shared" si="156"/>
        <v>0</v>
      </c>
      <c r="L1836" s="12">
        <f>IF(M1836&lt;&gt;"",M1836,IF(COUNTIFS($C:$C,B1836)&gt;1,SUMIFS('Sales Hx'!V:V,'Sales Hx'!$B:$B,_xlfn.XLOOKUP(B1836,C:C,B:B),'Sales Hx'!$D:$D,$E1836),SUMIFS('Sales Hx'!V:V,'Sales Hx'!$B:$B,$B1836,'Sales Hx'!$D:$D,$E1836)))</f>
        <v>0</v>
      </c>
      <c r="M1836" s="12">
        <v>0</v>
      </c>
      <c r="N1836" s="15">
        <f t="shared" si="158"/>
        <v>0.14912280701754382</v>
      </c>
      <c r="O1836" s="21">
        <f t="shared" si="155"/>
        <v>0</v>
      </c>
      <c r="P1836" s="24">
        <v>32.950000000000003</v>
      </c>
      <c r="Q1836" s="18">
        <f t="shared" si="157"/>
        <v>0</v>
      </c>
      <c r="R1836" s="2">
        <v>1</v>
      </c>
      <c r="S1836" s="2">
        <v>90</v>
      </c>
      <c r="T1836" s="2" t="s">
        <v>4646</v>
      </c>
      <c r="U1836" s="28" t="str">
        <f>IF(G1836=0,"",_xlfn.MINIFS('PO Details'!$I:$I,'PO Details'!$D:$D,Planning!$B1836,'PO Details'!$L:$L,Planning!$E1836))</f>
        <v/>
      </c>
      <c r="V1836" s="29" t="s">
        <v>4639</v>
      </c>
      <c r="W1836" t="str">
        <f t="shared" si="154"/>
        <v/>
      </c>
      <c r="X1836" s="2">
        <v>120</v>
      </c>
    </row>
    <row r="1837" spans="1:24" x14ac:dyDescent="0.25">
      <c r="A1837" s="11" t="s">
        <v>4616</v>
      </c>
      <c r="B1837" s="22" t="s">
        <v>266</v>
      </c>
      <c r="C1837" s="22" t="s">
        <v>1642</v>
      </c>
      <c r="D1837" s="22" t="s">
        <v>267</v>
      </c>
      <c r="E1837" s="31" t="s">
        <v>108</v>
      </c>
      <c r="F1837" s="12">
        <f>SUMIFS('Inventory Details'!$H:$H,'Inventory Details'!$B:$B,$B1837,'Inventory Details'!$E:$E,$E1837)</f>
        <v>0</v>
      </c>
      <c r="G1837" s="12">
        <f>SUMIFS('PO Details'!$H:$H,'PO Details'!$D:$D,Planning!$B1837,'PO Details'!$L:$L,$E1837)</f>
        <v>0</v>
      </c>
      <c r="H1837" s="12">
        <f>SUMIFS('SO Details'!$G:$G,'SO Details'!$D:$D,Planning!$B1837,'SO Details'!$K:$K,$E1837)</f>
        <v>0</v>
      </c>
      <c r="I1837" s="20">
        <f>IF(COUNTIFS($C:$C,B1837)&gt;1,SUMIFS('Sales Hx'!$Q:$Q,'Sales Hx'!$B:$B,_xlfn.XLOOKUP(B1837,C:C,B:B),'Sales Hx'!$D:$D,Planning!$E1837),SUMIFS('Sales Hx'!$Q:$Q,'Sales Hx'!$B:$B,Planning!$B1837,'Sales Hx'!$D:$D,Planning!$E1837))</f>
        <v>1.4</v>
      </c>
      <c r="J1837" s="16">
        <f>IF(COUNTIFS($C:$C,B1837)&gt;1,SUMIFS('Sales Hx'!$S:$S,'Sales Hx'!$B:$B,_xlfn.XLOOKUP(B1837,C:C,B:B),'Sales Hx'!$D:$D,E1837),SUMIFS('Sales Hx'!$S:$S,'Sales Hx'!$B:$B,$B1837,'Sales Hx'!$D:$D,$E1837))</f>
        <v>0.27850877192982459</v>
      </c>
      <c r="K1837" s="16">
        <f t="shared" si="156"/>
        <v>0</v>
      </c>
      <c r="L1837" s="12">
        <f>IF(M1837&lt;&gt;"",M1837,IF(COUNTIFS($C:$C,B1837)&gt;1,SUMIFS('Sales Hx'!V:V,'Sales Hx'!$B:$B,_xlfn.XLOOKUP(B1837,C:C,B:B),'Sales Hx'!$D:$D,$E1837),SUMIFS('Sales Hx'!V:V,'Sales Hx'!$B:$B,$B1837,'Sales Hx'!$D:$D,$E1837)))</f>
        <v>0</v>
      </c>
      <c r="M1837" s="12">
        <v>0</v>
      </c>
      <c r="N1837" s="15">
        <f t="shared" si="158"/>
        <v>0.27850877192982459</v>
      </c>
      <c r="O1837" s="21">
        <f t="shared" si="155"/>
        <v>0</v>
      </c>
      <c r="P1837" s="24">
        <v>32.950000000000003</v>
      </c>
      <c r="Q1837" s="18">
        <f t="shared" si="157"/>
        <v>0</v>
      </c>
      <c r="R1837" s="2">
        <v>1</v>
      </c>
      <c r="S1837" s="2">
        <v>90</v>
      </c>
      <c r="T1837" s="2" t="s">
        <v>4646</v>
      </c>
      <c r="U1837" s="28" t="str">
        <f>IF(G1837=0,"",_xlfn.MINIFS('PO Details'!$I:$I,'PO Details'!$D:$D,Planning!$B1837,'PO Details'!$L:$L,Planning!$E1837))</f>
        <v/>
      </c>
      <c r="V1837" s="29" t="s">
        <v>4639</v>
      </c>
      <c r="W1837" t="str">
        <f t="shared" si="154"/>
        <v/>
      </c>
      <c r="X1837" s="2">
        <v>120</v>
      </c>
    </row>
    <row r="1838" spans="1:24" x14ac:dyDescent="0.25">
      <c r="A1838" s="11" t="s">
        <v>4616</v>
      </c>
      <c r="B1838" s="22" t="s">
        <v>266</v>
      </c>
      <c r="C1838" s="22" t="s">
        <v>1642</v>
      </c>
      <c r="D1838" s="22" t="s">
        <v>267</v>
      </c>
      <c r="E1838" s="31" t="s">
        <v>2214</v>
      </c>
      <c r="F1838" s="12">
        <f>SUMIFS('Inventory Details'!$H:$H,'Inventory Details'!$B:$B,$B1838,'Inventory Details'!$E:$E,$E1838)</f>
        <v>0</v>
      </c>
      <c r="G1838" s="12">
        <f>SUMIFS('PO Details'!$H:$H,'PO Details'!$D:$D,Planning!$B1838,'PO Details'!$L:$L,$E1838)</f>
        <v>0</v>
      </c>
      <c r="H1838" s="12">
        <f>SUMIFS('SO Details'!$G:$G,'SO Details'!$D:$D,Planning!$B1838,'SO Details'!$K:$K,$E1838)</f>
        <v>0</v>
      </c>
      <c r="I1838" s="20">
        <f>IF(COUNTIFS($C:$C,B1838)&gt;1,SUMIFS('Sales Hx'!$Q:$Q,'Sales Hx'!$B:$B,_xlfn.XLOOKUP(B1838,C:C,B:B),'Sales Hx'!$D:$D,Planning!$E1838),SUMIFS('Sales Hx'!$Q:$Q,'Sales Hx'!$B:$B,Planning!$B1838,'Sales Hx'!$D:$D,Planning!$E1838))</f>
        <v>0</v>
      </c>
      <c r="J1838" s="16">
        <f>IF(COUNTIFS($C:$C,B1838)&gt;1,SUMIFS('Sales Hx'!$S:$S,'Sales Hx'!$B:$B,_xlfn.XLOOKUP(B1838,C:C,B:B),'Sales Hx'!$D:$D,E1838),SUMIFS('Sales Hx'!$S:$S,'Sales Hx'!$B:$B,$B1838,'Sales Hx'!$D:$D,$E1838))</f>
        <v>6.5789473684210523E-2</v>
      </c>
      <c r="K1838" s="16">
        <f t="shared" si="156"/>
        <v>0</v>
      </c>
      <c r="L1838" s="12">
        <f>IF(M1838&lt;&gt;"",M1838,IF(COUNTIFS($C:$C,B1838)&gt;1,SUMIFS('Sales Hx'!V:V,'Sales Hx'!$B:$B,_xlfn.XLOOKUP(B1838,C:C,B:B),'Sales Hx'!$D:$D,$E1838),SUMIFS('Sales Hx'!V:V,'Sales Hx'!$B:$B,$B1838,'Sales Hx'!$D:$D,$E1838)))</f>
        <v>0</v>
      </c>
      <c r="M1838" s="12">
        <v>0</v>
      </c>
      <c r="N1838" s="15">
        <f t="shared" si="158"/>
        <v>6.5789473684210523E-2</v>
      </c>
      <c r="O1838" s="21">
        <f t="shared" si="155"/>
        <v>0</v>
      </c>
      <c r="P1838" s="24">
        <v>32.950000000000003</v>
      </c>
      <c r="Q1838" s="18">
        <f t="shared" si="157"/>
        <v>0</v>
      </c>
      <c r="R1838" s="2">
        <v>1</v>
      </c>
      <c r="S1838" s="2">
        <v>90</v>
      </c>
      <c r="T1838" s="2" t="s">
        <v>4646</v>
      </c>
      <c r="U1838" s="28" t="str">
        <f>IF(G1838=0,"",_xlfn.MINIFS('PO Details'!$I:$I,'PO Details'!$D:$D,Planning!$B1838,'PO Details'!$L:$L,Planning!$E1838))</f>
        <v/>
      </c>
      <c r="V1838" s="29" t="s">
        <v>4639</v>
      </c>
      <c r="W1838" t="str">
        <f t="shared" si="154"/>
        <v/>
      </c>
      <c r="X1838" s="2">
        <v>120</v>
      </c>
    </row>
    <row r="1839" spans="1:24" x14ac:dyDescent="0.25">
      <c r="A1839" s="11" t="s">
        <v>4619</v>
      </c>
      <c r="B1839" s="22" t="s">
        <v>1642</v>
      </c>
      <c r="C1839" s="22"/>
      <c r="D1839" s="22" t="s">
        <v>1643</v>
      </c>
      <c r="E1839" s="31" t="s">
        <v>15</v>
      </c>
      <c r="F1839" s="12">
        <f>SUMIFS('Inventory Details'!$H:$H,'Inventory Details'!$B:$B,$B1839,'Inventory Details'!$E:$E,$E1839)</f>
        <v>0</v>
      </c>
      <c r="G1839" s="12">
        <f>SUMIFS('PO Details'!$H:$H,'PO Details'!$D:$D,Planning!$B1839,'PO Details'!$L:$L,$E1839)</f>
        <v>170</v>
      </c>
      <c r="H1839" s="12">
        <f>SUMIFS('SO Details'!$G:$G,'SO Details'!$D:$D,Planning!$B1839,'SO Details'!$K:$K,$E1839)</f>
        <v>0</v>
      </c>
      <c r="I1839" s="20">
        <f>IF(COUNTIFS($C:$C,B1839)&gt;1,SUMIFS('Sales Hx'!$Q:$Q,'Sales Hx'!$B:$B,_xlfn.XLOOKUP(B1839,C:C,B:B),'Sales Hx'!$D:$D,Planning!$E1839),SUMIFS('Sales Hx'!$Q:$Q,'Sales Hx'!$B:$B,Planning!$B1839,'Sales Hx'!$D:$D,Planning!$E1839))</f>
        <v>7</v>
      </c>
      <c r="J1839" s="16">
        <f>IF(COUNTIFS($C:$C,B1839)&gt;1,SUMIFS('Sales Hx'!$S:$S,'Sales Hx'!$B:$B,_xlfn.XLOOKUP(B1839,C:C,B:B),'Sales Hx'!$D:$D,E1839),SUMIFS('Sales Hx'!$S:$S,'Sales Hx'!$B:$B,$B1839,'Sales Hx'!$D:$D,$E1839))</f>
        <v>1.8991228070175437</v>
      </c>
      <c r="K1839" s="16">
        <f t="shared" si="156"/>
        <v>24.285714285714285</v>
      </c>
      <c r="L1839" s="12">
        <f>IF(M1839&lt;&gt;"",M1839,IF(COUNTIFS($C:$C,B1839)&gt;1,SUMIFS('Sales Hx'!V:V,'Sales Hx'!$B:$B,_xlfn.XLOOKUP(B1839,C:C,B:B),'Sales Hx'!$D:$D,$E1839),SUMIFS('Sales Hx'!V:V,'Sales Hx'!$B:$B,$B1839,'Sales Hx'!$D:$D,$E1839)))</f>
        <v>0</v>
      </c>
      <c r="M1839" s="12">
        <v>0</v>
      </c>
      <c r="N1839" s="15">
        <f t="shared" si="158"/>
        <v>1.8991228070175437</v>
      </c>
      <c r="O1839" s="21">
        <f t="shared" si="155"/>
        <v>0</v>
      </c>
      <c r="P1839" s="24">
        <v>32.950000000000003</v>
      </c>
      <c r="Q1839" s="18">
        <f t="shared" si="157"/>
        <v>0</v>
      </c>
      <c r="R1839" s="2">
        <v>1</v>
      </c>
      <c r="S1839" s="2">
        <v>120</v>
      </c>
      <c r="T1839" s="2" t="s">
        <v>4647</v>
      </c>
      <c r="U1839" s="28">
        <f>IF(G1839=0,"",_xlfn.MINIFS('PO Details'!$I:$I,'PO Details'!$D:$D,Planning!$B1839,'PO Details'!$L:$L,Planning!$E1839))</f>
        <v>45388</v>
      </c>
      <c r="V1839" s="29" t="s">
        <v>4639</v>
      </c>
      <c r="W1839" t="str">
        <f t="shared" si="154"/>
        <v>Max</v>
      </c>
      <c r="X1839" s="2">
        <v>120</v>
      </c>
    </row>
    <row r="1840" spans="1:24" x14ac:dyDescent="0.25">
      <c r="A1840" s="11" t="s">
        <v>4619</v>
      </c>
      <c r="B1840" s="22" t="s">
        <v>1642</v>
      </c>
      <c r="C1840" s="22"/>
      <c r="D1840" s="22" t="s">
        <v>1643</v>
      </c>
      <c r="E1840" s="31" t="s">
        <v>820</v>
      </c>
      <c r="F1840" s="12">
        <f>SUMIFS('Inventory Details'!$H:$H,'Inventory Details'!$B:$B,$B1840,'Inventory Details'!$E:$E,$E1840)</f>
        <v>10</v>
      </c>
      <c r="G1840" s="12">
        <f>SUMIFS('PO Details'!$H:$H,'PO Details'!$D:$D,Planning!$B1840,'PO Details'!$L:$L,$E1840)</f>
        <v>6</v>
      </c>
      <c r="H1840" s="12">
        <f>SUMIFS('SO Details'!$G:$G,'SO Details'!$D:$D,Planning!$B1840,'SO Details'!$K:$K,$E1840)</f>
        <v>0</v>
      </c>
      <c r="I1840" s="20">
        <f>IF(COUNTIFS($C:$C,B1840)&gt;1,SUMIFS('Sales Hx'!$Q:$Q,'Sales Hx'!$B:$B,_xlfn.XLOOKUP(B1840,C:C,B:B),'Sales Hx'!$D:$D,Planning!$E1840),SUMIFS('Sales Hx'!$Q:$Q,'Sales Hx'!$B:$B,Planning!$B1840,'Sales Hx'!$D:$D,Planning!$E1840))</f>
        <v>0</v>
      </c>
      <c r="J1840" s="16">
        <f>IF(COUNTIFS($C:$C,B1840)&gt;1,SUMIFS('Sales Hx'!$S:$S,'Sales Hx'!$B:$B,_xlfn.XLOOKUP(B1840,C:C,B:B),'Sales Hx'!$D:$D,E1840),SUMIFS('Sales Hx'!$S:$S,'Sales Hx'!$B:$B,$B1840,'Sales Hx'!$D:$D,$E1840))</f>
        <v>6.9078947368421059E-2</v>
      </c>
      <c r="K1840" s="16">
        <f t="shared" si="156"/>
        <v>0</v>
      </c>
      <c r="L1840" s="12">
        <f>IF(M1840&lt;&gt;"",M1840,IF(COUNTIFS($C:$C,B1840)&gt;1,SUMIFS('Sales Hx'!V:V,'Sales Hx'!$B:$B,_xlfn.XLOOKUP(B1840,C:C,B:B),'Sales Hx'!$D:$D,$E1840),SUMIFS('Sales Hx'!V:V,'Sales Hx'!$B:$B,$B1840,'Sales Hx'!$D:$D,$E1840)))</f>
        <v>0</v>
      </c>
      <c r="M1840" s="12">
        <v>0</v>
      </c>
      <c r="N1840" s="15">
        <f t="shared" si="158"/>
        <v>6.9078947368421059E-2</v>
      </c>
      <c r="O1840" s="21">
        <f t="shared" si="155"/>
        <v>0</v>
      </c>
      <c r="P1840" s="24">
        <v>32.950000000000003</v>
      </c>
      <c r="Q1840" s="18">
        <f t="shared" si="157"/>
        <v>0</v>
      </c>
      <c r="R1840" s="2">
        <v>1</v>
      </c>
      <c r="S1840" s="2">
        <v>120</v>
      </c>
      <c r="T1840" s="2" t="s">
        <v>4647</v>
      </c>
      <c r="U1840" s="28">
        <f>IF(G1840=0,"",_xlfn.MINIFS('PO Details'!$I:$I,'PO Details'!$D:$D,Planning!$B1840,'PO Details'!$L:$L,Planning!$E1840))</f>
        <v>45474</v>
      </c>
      <c r="V1840" s="29" t="s">
        <v>4639</v>
      </c>
      <c r="W1840" t="str">
        <f t="shared" si="154"/>
        <v/>
      </c>
      <c r="X1840" s="2">
        <v>120</v>
      </c>
    </row>
    <row r="1841" spans="1:24" x14ac:dyDescent="0.25">
      <c r="A1841" s="11" t="s">
        <v>4619</v>
      </c>
      <c r="B1841" s="22" t="s">
        <v>1642</v>
      </c>
      <c r="C1841" s="22"/>
      <c r="D1841" s="22" t="s">
        <v>1643</v>
      </c>
      <c r="E1841" s="31" t="s">
        <v>113</v>
      </c>
      <c r="F1841" s="12">
        <f>SUMIFS('Inventory Details'!$H:$H,'Inventory Details'!$B:$B,$B1841,'Inventory Details'!$E:$E,$E1841)</f>
        <v>1</v>
      </c>
      <c r="G1841" s="12">
        <f>SUMIFS('PO Details'!$H:$H,'PO Details'!$D:$D,Planning!$B1841,'PO Details'!$L:$L,$E1841)</f>
        <v>162</v>
      </c>
      <c r="H1841" s="12">
        <f>SUMIFS('SO Details'!$G:$G,'SO Details'!$D:$D,Planning!$B1841,'SO Details'!$K:$K,$E1841)</f>
        <v>0</v>
      </c>
      <c r="I1841" s="20">
        <f>IF(COUNTIFS($C:$C,B1841)&gt;1,SUMIFS('Sales Hx'!$Q:$Q,'Sales Hx'!$B:$B,_xlfn.XLOOKUP(B1841,C:C,B:B),'Sales Hx'!$D:$D,Planning!$E1841),SUMIFS('Sales Hx'!$Q:$Q,'Sales Hx'!$B:$B,Planning!$B1841,'Sales Hx'!$D:$D,Planning!$E1841))</f>
        <v>89.6</v>
      </c>
      <c r="J1841" s="16">
        <f>IF(COUNTIFS($C:$C,B1841)&gt;1,SUMIFS('Sales Hx'!$S:$S,'Sales Hx'!$B:$B,_xlfn.XLOOKUP(B1841,C:C,B:B),'Sales Hx'!$D:$D,E1841),SUMIFS('Sales Hx'!$S:$S,'Sales Hx'!$B:$B,$B1841,'Sales Hx'!$D:$D,$E1841))</f>
        <v>0.9067982456140351</v>
      </c>
      <c r="K1841" s="16">
        <f t="shared" si="156"/>
        <v>1.8191964285714286</v>
      </c>
      <c r="L1841" s="12">
        <f>IF(M1841&lt;&gt;"",M1841,IF(COUNTIFS($C:$C,B1841)&gt;1,SUMIFS('Sales Hx'!V:V,'Sales Hx'!$B:$B,_xlfn.XLOOKUP(B1841,C:C,B:B),'Sales Hx'!$D:$D,$E1841),SUMIFS('Sales Hx'!V:V,'Sales Hx'!$B:$B,$B1841,'Sales Hx'!$D:$D,$E1841)))</f>
        <v>0</v>
      </c>
      <c r="M1841" s="12">
        <v>0</v>
      </c>
      <c r="N1841" s="15">
        <f t="shared" si="158"/>
        <v>0.9067982456140351</v>
      </c>
      <c r="O1841" s="21">
        <f t="shared" si="155"/>
        <v>0</v>
      </c>
      <c r="P1841" s="24">
        <v>32.950000000000003</v>
      </c>
      <c r="Q1841" s="18">
        <f t="shared" si="157"/>
        <v>0</v>
      </c>
      <c r="R1841" s="2">
        <v>1</v>
      </c>
      <c r="S1841" s="2">
        <v>120</v>
      </c>
      <c r="T1841" s="2" t="s">
        <v>4647</v>
      </c>
      <c r="U1841" s="28">
        <f>IF(G1841=0,"",_xlfn.MINIFS('PO Details'!$I:$I,'PO Details'!$D:$D,Planning!$B1841,'PO Details'!$L:$L,Planning!$E1841))</f>
        <v>45474</v>
      </c>
      <c r="V1841" s="29" t="s">
        <v>4639</v>
      </c>
      <c r="W1841" t="str">
        <f t="shared" si="154"/>
        <v/>
      </c>
      <c r="X1841" s="2">
        <v>120</v>
      </c>
    </row>
    <row r="1842" spans="1:24" x14ac:dyDescent="0.25">
      <c r="A1842" s="11" t="s">
        <v>4619</v>
      </c>
      <c r="B1842" s="22" t="s">
        <v>1642</v>
      </c>
      <c r="C1842" s="22"/>
      <c r="D1842" s="22" t="s">
        <v>1643</v>
      </c>
      <c r="E1842" s="31" t="s">
        <v>4746</v>
      </c>
      <c r="F1842" s="12">
        <f>SUMIFS('Inventory Details'!$H:$H,'Inventory Details'!$B:$B,$B1842,'Inventory Details'!$E:$E,$E1842)</f>
        <v>0</v>
      </c>
      <c r="G1842" s="12">
        <f>SUMIFS('PO Details'!$H:$H,'PO Details'!$D:$D,Planning!$B1842,'PO Details'!$L:$L,$E1842)</f>
        <v>261</v>
      </c>
      <c r="H1842" s="12">
        <f>SUMIFS('SO Details'!$G:$G,'SO Details'!$D:$D,Planning!$B1842,'SO Details'!$K:$K,$E1842)</f>
        <v>0</v>
      </c>
      <c r="I1842" s="20">
        <f>IF(COUNTIFS($C:$C,B1842)&gt;1,SUMIFS('Sales Hx'!$Q:$Q,'Sales Hx'!$B:$B,_xlfn.XLOOKUP(B1842,C:C,B:B),'Sales Hx'!$D:$D,Planning!$E1842),SUMIFS('Sales Hx'!$Q:$Q,'Sales Hx'!$B:$B,Planning!$B1842,'Sales Hx'!$D:$D,Planning!$E1842))</f>
        <v>219.79999999999998</v>
      </c>
      <c r="J1842" s="16">
        <f>IF(COUNTIFS($C:$C,B1842)&gt;1,SUMIFS('Sales Hx'!$S:$S,'Sales Hx'!$B:$B,_xlfn.XLOOKUP(B1842,C:C,B:B),'Sales Hx'!$D:$D,E1842),SUMIFS('Sales Hx'!$S:$S,'Sales Hx'!$B:$B,$B1842,'Sales Hx'!$D:$D,$E1842))</f>
        <v>2.1173245614035086</v>
      </c>
      <c r="K1842" s="16">
        <f t="shared" si="156"/>
        <v>1.1874431301182895</v>
      </c>
      <c r="L1842" s="12">
        <f>IF(M1842&lt;&gt;"",M1842,IF(COUNTIFS($C:$C,B1842)&gt;1,SUMIFS('Sales Hx'!V:V,'Sales Hx'!$B:$B,_xlfn.XLOOKUP(B1842,C:C,B:B),'Sales Hx'!$D:$D,$E1842),SUMIFS('Sales Hx'!V:V,'Sales Hx'!$B:$B,$B1842,'Sales Hx'!$D:$D,$E1842)))</f>
        <v>0</v>
      </c>
      <c r="M1842" s="12">
        <v>0</v>
      </c>
      <c r="N1842" s="15">
        <f t="shared" si="158"/>
        <v>2.1173245614035086</v>
      </c>
      <c r="O1842" s="21">
        <f t="shared" si="155"/>
        <v>0</v>
      </c>
      <c r="P1842" s="24">
        <v>32.950000000000003</v>
      </c>
      <c r="Q1842" s="18">
        <f t="shared" si="157"/>
        <v>0</v>
      </c>
      <c r="R1842" s="2">
        <v>1</v>
      </c>
      <c r="S1842" s="2">
        <v>120</v>
      </c>
      <c r="T1842" s="2" t="s">
        <v>4647</v>
      </c>
      <c r="U1842" s="28">
        <f>IF(G1842=0,"",_xlfn.MINIFS('PO Details'!$I:$I,'PO Details'!$D:$D,Planning!$B1842,'PO Details'!$L:$L,Planning!$E1842))</f>
        <v>45412</v>
      </c>
      <c r="V1842" s="29" t="s">
        <v>4639</v>
      </c>
      <c r="W1842" t="str">
        <f t="shared" si="154"/>
        <v/>
      </c>
      <c r="X1842" s="2">
        <v>120</v>
      </c>
    </row>
    <row r="1843" spans="1:24" x14ac:dyDescent="0.25">
      <c r="A1843" s="11" t="s">
        <v>4619</v>
      </c>
      <c r="B1843" s="22" t="s">
        <v>1642</v>
      </c>
      <c r="C1843" s="22"/>
      <c r="D1843" s="22" t="s">
        <v>1643</v>
      </c>
      <c r="E1843" s="31" t="s">
        <v>109</v>
      </c>
      <c r="F1843" s="12">
        <f>SUMIFS('Inventory Details'!$H:$H,'Inventory Details'!$B:$B,$B1843,'Inventory Details'!$E:$E,$E1843)</f>
        <v>0</v>
      </c>
      <c r="G1843" s="12">
        <f>SUMIFS('PO Details'!$H:$H,'PO Details'!$D:$D,Planning!$B1843,'PO Details'!$L:$L,$E1843)</f>
        <v>55</v>
      </c>
      <c r="H1843" s="12">
        <f>SUMIFS('SO Details'!$G:$G,'SO Details'!$D:$D,Planning!$B1843,'SO Details'!$K:$K,$E1843)</f>
        <v>0</v>
      </c>
      <c r="I1843" s="20">
        <f>IF(COUNTIFS($C:$C,B1843)&gt;1,SUMIFS('Sales Hx'!$Q:$Q,'Sales Hx'!$B:$B,_xlfn.XLOOKUP(B1843,C:C,B:B),'Sales Hx'!$D:$D,Planning!$E1843),SUMIFS('Sales Hx'!$Q:$Q,'Sales Hx'!$B:$B,Planning!$B1843,'Sales Hx'!$D:$D,Planning!$E1843))</f>
        <v>60.199999999999996</v>
      </c>
      <c r="J1843" s="16">
        <f>IF(COUNTIFS($C:$C,B1843)&gt;1,SUMIFS('Sales Hx'!$S:$S,'Sales Hx'!$B:$B,_xlfn.XLOOKUP(B1843,C:C,B:B),'Sales Hx'!$D:$D,E1843),SUMIFS('Sales Hx'!$S:$S,'Sales Hx'!$B:$B,$B1843,'Sales Hx'!$D:$D,$E1843))</f>
        <v>0.41008771929824561</v>
      </c>
      <c r="K1843" s="16">
        <f t="shared" si="156"/>
        <v>0.91362126245847186</v>
      </c>
      <c r="L1843" s="12">
        <f>IF(M1843&lt;&gt;"",M1843,IF(COUNTIFS($C:$C,B1843)&gt;1,SUMIFS('Sales Hx'!V:V,'Sales Hx'!$B:$B,_xlfn.XLOOKUP(B1843,C:C,B:B),'Sales Hx'!$D:$D,$E1843),SUMIFS('Sales Hx'!V:V,'Sales Hx'!$B:$B,$B1843,'Sales Hx'!$D:$D,$E1843)))</f>
        <v>0</v>
      </c>
      <c r="M1843" s="12">
        <v>0</v>
      </c>
      <c r="N1843" s="15">
        <f t="shared" si="158"/>
        <v>0.41008771929824561</v>
      </c>
      <c r="O1843" s="21">
        <f t="shared" si="155"/>
        <v>0</v>
      </c>
      <c r="P1843" s="24">
        <v>32.950000000000003</v>
      </c>
      <c r="Q1843" s="18">
        <f t="shared" si="157"/>
        <v>0</v>
      </c>
      <c r="R1843" s="2">
        <v>1</v>
      </c>
      <c r="S1843" s="2">
        <v>120</v>
      </c>
      <c r="T1843" s="2" t="s">
        <v>4647</v>
      </c>
      <c r="U1843" s="28">
        <f>IF(G1843=0,"",_xlfn.MINIFS('PO Details'!$I:$I,'PO Details'!$D:$D,Planning!$B1843,'PO Details'!$L:$L,Planning!$E1843))</f>
        <v>45500</v>
      </c>
      <c r="V1843" s="29" t="s">
        <v>4639</v>
      </c>
      <c r="W1843" t="str">
        <f t="shared" ref="W1843:W1906" si="159">IF(K1843=_xlfn.MAXIFS(K:K,B:B,B1843),"Max","")</f>
        <v/>
      </c>
      <c r="X1843" s="2">
        <v>120</v>
      </c>
    </row>
    <row r="1844" spans="1:24" x14ac:dyDescent="0.25">
      <c r="A1844" s="11" t="s">
        <v>4619</v>
      </c>
      <c r="B1844" s="22" t="s">
        <v>1642</v>
      </c>
      <c r="C1844" s="22"/>
      <c r="D1844" s="22" t="s">
        <v>1643</v>
      </c>
      <c r="E1844" s="31" t="s">
        <v>106</v>
      </c>
      <c r="F1844" s="12">
        <f>SUMIFS('Inventory Details'!$H:$H,'Inventory Details'!$B:$B,$B1844,'Inventory Details'!$E:$E,$E1844)</f>
        <v>0</v>
      </c>
      <c r="G1844" s="12">
        <f>SUMIFS('PO Details'!$H:$H,'PO Details'!$D:$D,Planning!$B1844,'PO Details'!$L:$L,$E1844)</f>
        <v>200</v>
      </c>
      <c r="H1844" s="12">
        <f>SUMIFS('SO Details'!$G:$G,'SO Details'!$D:$D,Planning!$B1844,'SO Details'!$K:$K,$E1844)</f>
        <v>0</v>
      </c>
      <c r="I1844" s="20">
        <f>IF(COUNTIFS($C:$C,B1844)&gt;1,SUMIFS('Sales Hx'!$Q:$Q,'Sales Hx'!$B:$B,_xlfn.XLOOKUP(B1844,C:C,B:B),'Sales Hx'!$D:$D,Planning!$E1844),SUMIFS('Sales Hx'!$Q:$Q,'Sales Hx'!$B:$B,Planning!$B1844,'Sales Hx'!$D:$D,Planning!$E1844))</f>
        <v>190.39999999999998</v>
      </c>
      <c r="J1844" s="16">
        <f>IF(COUNTIFS($C:$C,B1844)&gt;1,SUMIFS('Sales Hx'!$S:$S,'Sales Hx'!$B:$B,_xlfn.XLOOKUP(B1844,C:C,B:B),'Sales Hx'!$D:$D,E1844),SUMIFS('Sales Hx'!$S:$S,'Sales Hx'!$B:$B,$B1844,'Sales Hx'!$D:$D,$E1844))</f>
        <v>1.5005482456140351</v>
      </c>
      <c r="K1844" s="16">
        <f t="shared" si="156"/>
        <v>1.0504201680672269</v>
      </c>
      <c r="L1844" s="12">
        <f>IF(M1844&lt;&gt;"",M1844,IF(COUNTIFS($C:$C,B1844)&gt;1,SUMIFS('Sales Hx'!V:V,'Sales Hx'!$B:$B,_xlfn.XLOOKUP(B1844,C:C,B:B),'Sales Hx'!$D:$D,$E1844),SUMIFS('Sales Hx'!V:V,'Sales Hx'!$B:$B,$B1844,'Sales Hx'!$D:$D,$E1844)))</f>
        <v>0</v>
      </c>
      <c r="M1844" s="12">
        <v>0</v>
      </c>
      <c r="N1844" s="15">
        <f t="shared" si="158"/>
        <v>1.5005482456140351</v>
      </c>
      <c r="O1844" s="21">
        <f t="shared" si="155"/>
        <v>0</v>
      </c>
      <c r="P1844" s="24">
        <v>32.950000000000003</v>
      </c>
      <c r="Q1844" s="18">
        <f t="shared" si="157"/>
        <v>0</v>
      </c>
      <c r="R1844" s="2">
        <v>1</v>
      </c>
      <c r="S1844" s="2">
        <v>120</v>
      </c>
      <c r="T1844" s="2" t="s">
        <v>4647</v>
      </c>
      <c r="U1844" s="28">
        <f>IF(G1844=0,"",_xlfn.MINIFS('PO Details'!$I:$I,'PO Details'!$D:$D,Planning!$B1844,'PO Details'!$L:$L,Planning!$E1844))</f>
        <v>45462</v>
      </c>
      <c r="V1844" s="29" t="s">
        <v>4639</v>
      </c>
      <c r="W1844" t="str">
        <f t="shared" si="159"/>
        <v/>
      </c>
      <c r="X1844" s="2">
        <v>120</v>
      </c>
    </row>
    <row r="1845" spans="1:24" x14ac:dyDescent="0.25">
      <c r="A1845" s="11" t="s">
        <v>4619</v>
      </c>
      <c r="B1845" s="22" t="s">
        <v>1642</v>
      </c>
      <c r="C1845" s="22"/>
      <c r="D1845" s="22" t="s">
        <v>1643</v>
      </c>
      <c r="E1845" s="31" t="s">
        <v>119</v>
      </c>
      <c r="F1845" s="12">
        <f>SUMIFS('Inventory Details'!$H:$H,'Inventory Details'!$B:$B,$B1845,'Inventory Details'!$E:$E,$E1845)</f>
        <v>0</v>
      </c>
      <c r="G1845" s="12">
        <f>SUMIFS('PO Details'!$H:$H,'PO Details'!$D:$D,Planning!$B1845,'PO Details'!$L:$L,$E1845)</f>
        <v>4</v>
      </c>
      <c r="H1845" s="12">
        <f>SUMIFS('SO Details'!$G:$G,'SO Details'!$D:$D,Planning!$B1845,'SO Details'!$K:$K,$E1845)</f>
        <v>0</v>
      </c>
      <c r="I1845" s="20">
        <f>IF(COUNTIFS($C:$C,B1845)&gt;1,SUMIFS('Sales Hx'!$Q:$Q,'Sales Hx'!$B:$B,_xlfn.XLOOKUP(B1845,C:C,B:B),'Sales Hx'!$D:$D,Planning!$E1845),SUMIFS('Sales Hx'!$Q:$Q,'Sales Hx'!$B:$B,Planning!$B1845,'Sales Hx'!$D:$D,Planning!$E1845))</f>
        <v>8.3999999999999986</v>
      </c>
      <c r="J1845" s="16">
        <f>IF(COUNTIFS($C:$C,B1845)&gt;1,SUMIFS('Sales Hx'!$S:$S,'Sales Hx'!$B:$B,_xlfn.XLOOKUP(B1845,C:C,B:B),'Sales Hx'!$D:$D,E1845),SUMIFS('Sales Hx'!$S:$S,'Sales Hx'!$B:$B,$B1845,'Sales Hx'!$D:$D,$E1845))</f>
        <v>0.14912280701754382</v>
      </c>
      <c r="K1845" s="16">
        <f t="shared" si="156"/>
        <v>0.47619047619047628</v>
      </c>
      <c r="L1845" s="12">
        <f>IF(M1845&lt;&gt;"",M1845,IF(COUNTIFS($C:$C,B1845)&gt;1,SUMIFS('Sales Hx'!V:V,'Sales Hx'!$B:$B,_xlfn.XLOOKUP(B1845,C:C,B:B),'Sales Hx'!$D:$D,$E1845),SUMIFS('Sales Hx'!V:V,'Sales Hx'!$B:$B,$B1845,'Sales Hx'!$D:$D,$E1845)))</f>
        <v>0</v>
      </c>
      <c r="M1845" s="12">
        <v>0</v>
      </c>
      <c r="N1845" s="15">
        <f t="shared" si="158"/>
        <v>0.14912280701754382</v>
      </c>
      <c r="O1845" s="21">
        <f t="shared" si="155"/>
        <v>0</v>
      </c>
      <c r="P1845" s="24">
        <v>32.950000000000003</v>
      </c>
      <c r="Q1845" s="18">
        <f t="shared" si="157"/>
        <v>0</v>
      </c>
      <c r="R1845" s="2">
        <v>1</v>
      </c>
      <c r="S1845" s="2">
        <v>120</v>
      </c>
      <c r="T1845" s="2" t="s">
        <v>4647</v>
      </c>
      <c r="U1845" s="28">
        <f>IF(G1845=0,"",_xlfn.MINIFS('PO Details'!$I:$I,'PO Details'!$D:$D,Planning!$B1845,'PO Details'!$L:$L,Planning!$E1845))</f>
        <v>45443</v>
      </c>
      <c r="V1845" s="29" t="s">
        <v>4639</v>
      </c>
      <c r="W1845" t="str">
        <f t="shared" si="159"/>
        <v/>
      </c>
      <c r="X1845" s="2">
        <v>120</v>
      </c>
    </row>
    <row r="1846" spans="1:24" x14ac:dyDescent="0.25">
      <c r="A1846" s="11" t="s">
        <v>4619</v>
      </c>
      <c r="B1846" s="22" t="s">
        <v>1642</v>
      </c>
      <c r="C1846" s="22"/>
      <c r="D1846" s="22" t="s">
        <v>1643</v>
      </c>
      <c r="E1846" s="31" t="s">
        <v>861</v>
      </c>
      <c r="F1846" s="12">
        <f>SUMIFS('Inventory Details'!$H:$H,'Inventory Details'!$B:$B,$B1846,'Inventory Details'!$E:$E,$E1846)</f>
        <v>1</v>
      </c>
      <c r="G1846" s="12">
        <f>SUMIFS('PO Details'!$H:$H,'PO Details'!$D:$D,Planning!$B1846,'PO Details'!$L:$L,$E1846)</f>
        <v>0</v>
      </c>
      <c r="H1846" s="12">
        <f>SUMIFS('SO Details'!$G:$G,'SO Details'!$D:$D,Planning!$B1846,'SO Details'!$K:$K,$E1846)</f>
        <v>0</v>
      </c>
      <c r="I1846" s="20">
        <f>IF(COUNTIFS($C:$C,B1846)&gt;1,SUMIFS('Sales Hx'!$Q:$Q,'Sales Hx'!$B:$B,_xlfn.XLOOKUP(B1846,C:C,B:B),'Sales Hx'!$D:$D,Planning!$E1846),SUMIFS('Sales Hx'!$Q:$Q,'Sales Hx'!$B:$B,Planning!$B1846,'Sales Hx'!$D:$D,Planning!$E1846))</f>
        <v>0</v>
      </c>
      <c r="J1846" s="16">
        <f>IF(COUNTIFS($C:$C,B1846)&gt;1,SUMIFS('Sales Hx'!$S:$S,'Sales Hx'!$B:$B,_xlfn.XLOOKUP(B1846,C:C,B:B),'Sales Hx'!$D:$D,E1846),SUMIFS('Sales Hx'!$S:$S,'Sales Hx'!$B:$B,$B1846,'Sales Hx'!$D:$D,$E1846))</f>
        <v>3.2894736842105261E-2</v>
      </c>
      <c r="K1846" s="16">
        <f t="shared" si="156"/>
        <v>0</v>
      </c>
      <c r="L1846" s="12">
        <f>IF(M1846&lt;&gt;"",M1846,IF(COUNTIFS($C:$C,B1846)&gt;1,SUMIFS('Sales Hx'!V:V,'Sales Hx'!$B:$B,_xlfn.XLOOKUP(B1846,C:C,B:B),'Sales Hx'!$D:$D,$E1846),SUMIFS('Sales Hx'!V:V,'Sales Hx'!$B:$B,$B1846,'Sales Hx'!$D:$D,$E1846)))</f>
        <v>0</v>
      </c>
      <c r="M1846" s="12">
        <v>0</v>
      </c>
      <c r="N1846" s="15">
        <f t="shared" si="158"/>
        <v>3.2894736842105261E-2</v>
      </c>
      <c r="O1846" s="21">
        <f t="shared" si="155"/>
        <v>0</v>
      </c>
      <c r="P1846" s="24">
        <v>32.950000000000003</v>
      </c>
      <c r="Q1846" s="18">
        <f t="shared" si="157"/>
        <v>0</v>
      </c>
      <c r="R1846" s="2">
        <v>1</v>
      </c>
      <c r="S1846" s="2">
        <v>120</v>
      </c>
      <c r="T1846" s="2" t="s">
        <v>4647</v>
      </c>
      <c r="U1846" s="28" t="str">
        <f>IF(G1846=0,"",_xlfn.MINIFS('PO Details'!$I:$I,'PO Details'!$D:$D,Planning!$B1846,'PO Details'!$L:$L,Planning!$E1846))</f>
        <v/>
      </c>
      <c r="V1846" s="29" t="s">
        <v>4639</v>
      </c>
      <c r="W1846" t="str">
        <f t="shared" si="159"/>
        <v/>
      </c>
      <c r="X1846" s="2">
        <v>120</v>
      </c>
    </row>
    <row r="1847" spans="1:24" x14ac:dyDescent="0.25">
      <c r="A1847" s="11"/>
      <c r="B1847" s="22" t="s">
        <v>1639</v>
      </c>
      <c r="C1847" s="22"/>
      <c r="D1847" s="22" t="s">
        <v>1640</v>
      </c>
      <c r="E1847" s="31" t="s">
        <v>15</v>
      </c>
      <c r="F1847" s="12">
        <f>SUMIFS('Inventory Details'!$H:$H,'Inventory Details'!$B:$B,$B1847,'Inventory Details'!$E:$E,$E1847)</f>
        <v>0</v>
      </c>
      <c r="G1847" s="12">
        <f>SUMIFS('PO Details'!$H:$H,'PO Details'!$D:$D,Planning!$B1847,'PO Details'!$L:$L,$E1847)</f>
        <v>16</v>
      </c>
      <c r="H1847" s="12">
        <f>SUMIFS('SO Details'!$G:$G,'SO Details'!$D:$D,Planning!$B1847,'SO Details'!$K:$K,$E1847)</f>
        <v>0</v>
      </c>
      <c r="I1847" s="20">
        <f>IF(COUNTIFS($C:$C,B1847)&gt;1,SUMIFS('Sales Hx'!$Q:$Q,'Sales Hx'!$B:$B,_xlfn.XLOOKUP(B1847,C:C,B:B),'Sales Hx'!$D:$D,Planning!$E1847),SUMIFS('Sales Hx'!$Q:$Q,'Sales Hx'!$B:$B,Planning!$B1847,'Sales Hx'!$D:$D,Planning!$E1847))</f>
        <v>0</v>
      </c>
      <c r="J1847" s="16">
        <f>IF(COUNTIFS($C:$C,B1847)&gt;1,SUMIFS('Sales Hx'!$S:$S,'Sales Hx'!$B:$B,_xlfn.XLOOKUP(B1847,C:C,B:B),'Sales Hx'!$D:$D,E1847),SUMIFS('Sales Hx'!$S:$S,'Sales Hx'!$B:$B,$B1847,'Sales Hx'!$D:$D,$E1847))</f>
        <v>0</v>
      </c>
      <c r="K1847" s="16">
        <f t="shared" si="156"/>
        <v>0</v>
      </c>
      <c r="L1847" s="12">
        <f>IF(M1847&lt;&gt;"",M1847,IF(COUNTIFS($C:$C,B1847)&gt;1,SUMIFS('Sales Hx'!V:V,'Sales Hx'!$B:$B,_xlfn.XLOOKUP(B1847,C:C,B:B),'Sales Hx'!$D:$D,$E1847),SUMIFS('Sales Hx'!V:V,'Sales Hx'!$B:$B,$B1847,'Sales Hx'!$D:$D,$E1847)))</f>
        <v>0</v>
      </c>
      <c r="M1847" s="12">
        <v>0</v>
      </c>
      <c r="N1847" s="15">
        <f t="shared" si="158"/>
        <v>0</v>
      </c>
      <c r="O1847" s="21">
        <f t="shared" si="155"/>
        <v>0</v>
      </c>
      <c r="P1847" s="24">
        <v>34.799999999999997</v>
      </c>
      <c r="Q1847" s="18">
        <f t="shared" si="157"/>
        <v>0</v>
      </c>
      <c r="R1847" s="2">
        <v>1</v>
      </c>
      <c r="S1847" s="2">
        <v>120</v>
      </c>
      <c r="T1847" s="2" t="s">
        <v>4647</v>
      </c>
      <c r="U1847" s="28">
        <f>IF(G1847=0,"",_xlfn.MINIFS('PO Details'!$I:$I,'PO Details'!$D:$D,Planning!$B1847,'PO Details'!$L:$L,Planning!$E1847))</f>
        <v>45397</v>
      </c>
      <c r="V1847" s="29" t="s">
        <v>4640</v>
      </c>
      <c r="W1847" t="str">
        <f t="shared" si="159"/>
        <v>Max</v>
      </c>
      <c r="X1847" s="2">
        <v>120</v>
      </c>
    </row>
    <row r="1848" spans="1:24" x14ac:dyDescent="0.25">
      <c r="A1848" s="11"/>
      <c r="B1848" s="22" t="s">
        <v>1639</v>
      </c>
      <c r="C1848" s="22"/>
      <c r="D1848" s="22" t="s">
        <v>1640</v>
      </c>
      <c r="E1848" s="31" t="s">
        <v>106</v>
      </c>
      <c r="F1848" s="12">
        <f>SUMIFS('Inventory Details'!$H:$H,'Inventory Details'!$B:$B,$B1848,'Inventory Details'!$E:$E,$E1848)</f>
        <v>33</v>
      </c>
      <c r="G1848" s="12">
        <f>SUMIFS('PO Details'!$H:$H,'PO Details'!$D:$D,Planning!$B1848,'PO Details'!$L:$L,$E1848)</f>
        <v>0</v>
      </c>
      <c r="H1848" s="12">
        <f>SUMIFS('SO Details'!$G:$G,'SO Details'!$D:$D,Planning!$B1848,'SO Details'!$K:$K,$E1848)</f>
        <v>2</v>
      </c>
      <c r="I1848" s="20">
        <f>IF(COUNTIFS($C:$C,B1848)&gt;1,SUMIFS('Sales Hx'!$Q:$Q,'Sales Hx'!$B:$B,_xlfn.XLOOKUP(B1848,C:C,B:B),'Sales Hx'!$D:$D,Planning!$E1848),SUMIFS('Sales Hx'!$Q:$Q,'Sales Hx'!$B:$B,Planning!$B1848,'Sales Hx'!$D:$D,Planning!$E1848))</f>
        <v>0</v>
      </c>
      <c r="J1848" s="16">
        <f>IF(COUNTIFS($C:$C,B1848)&gt;1,SUMIFS('Sales Hx'!$S:$S,'Sales Hx'!$B:$B,_xlfn.XLOOKUP(B1848,C:C,B:B),'Sales Hx'!$D:$D,E1848),SUMIFS('Sales Hx'!$S:$S,'Sales Hx'!$B:$B,$B1848,'Sales Hx'!$D:$D,$E1848))</f>
        <v>9.0460526315789477E-2</v>
      </c>
      <c r="K1848" s="16">
        <f t="shared" si="156"/>
        <v>0</v>
      </c>
      <c r="L1848" s="12">
        <f>IF(M1848&lt;&gt;"",M1848,IF(COUNTIFS($C:$C,B1848)&gt;1,SUMIFS('Sales Hx'!V:V,'Sales Hx'!$B:$B,_xlfn.XLOOKUP(B1848,C:C,B:B),'Sales Hx'!$D:$D,$E1848),SUMIFS('Sales Hx'!V:V,'Sales Hx'!$B:$B,$B1848,'Sales Hx'!$D:$D,$E1848)))</f>
        <v>0</v>
      </c>
      <c r="M1848" s="12">
        <v>0</v>
      </c>
      <c r="N1848" s="15">
        <f t="shared" si="158"/>
        <v>9.0460526315789477E-2</v>
      </c>
      <c r="O1848" s="21">
        <f t="shared" si="155"/>
        <v>0</v>
      </c>
      <c r="P1848" s="24">
        <v>34.799999999999997</v>
      </c>
      <c r="Q1848" s="18">
        <f t="shared" si="157"/>
        <v>0</v>
      </c>
      <c r="R1848" s="2">
        <v>1</v>
      </c>
      <c r="S1848" s="2">
        <v>120</v>
      </c>
      <c r="T1848" s="2" t="s">
        <v>4647</v>
      </c>
      <c r="U1848" s="28" t="str">
        <f>IF(G1848=0,"",_xlfn.MINIFS('PO Details'!$I:$I,'PO Details'!$D:$D,Planning!$B1848,'PO Details'!$L:$L,Planning!$E1848))</f>
        <v/>
      </c>
      <c r="V1848" s="29" t="s">
        <v>4640</v>
      </c>
      <c r="W1848" t="str">
        <f t="shared" si="159"/>
        <v>Max</v>
      </c>
      <c r="X1848" s="2">
        <v>120</v>
      </c>
    </row>
    <row r="1849" spans="1:24" x14ac:dyDescent="0.25">
      <c r="A1849" s="11"/>
      <c r="B1849" s="22" t="s">
        <v>1639</v>
      </c>
      <c r="C1849" s="22"/>
      <c r="D1849" s="22" t="s">
        <v>1640</v>
      </c>
      <c r="E1849" s="31" t="s">
        <v>113</v>
      </c>
      <c r="F1849" s="12">
        <f>SUMIFS('Inventory Details'!$H:$H,'Inventory Details'!$B:$B,$B1849,'Inventory Details'!$E:$E,$E1849)</f>
        <v>20</v>
      </c>
      <c r="G1849" s="12">
        <f>SUMIFS('PO Details'!$H:$H,'PO Details'!$D:$D,Planning!$B1849,'PO Details'!$L:$L,$E1849)</f>
        <v>0</v>
      </c>
      <c r="H1849" s="12">
        <f>SUMIFS('SO Details'!$G:$G,'SO Details'!$D:$D,Planning!$B1849,'SO Details'!$K:$K,$E1849)</f>
        <v>2</v>
      </c>
      <c r="I1849" s="20">
        <f>IF(COUNTIFS($C:$C,B1849)&gt;1,SUMIFS('Sales Hx'!$Q:$Q,'Sales Hx'!$B:$B,_xlfn.XLOOKUP(B1849,C:C,B:B),'Sales Hx'!$D:$D,Planning!$E1849),SUMIFS('Sales Hx'!$Q:$Q,'Sales Hx'!$B:$B,Planning!$B1849,'Sales Hx'!$D:$D,Planning!$E1849))</f>
        <v>0</v>
      </c>
      <c r="J1849" s="16">
        <f>IF(COUNTIFS($C:$C,B1849)&gt;1,SUMIFS('Sales Hx'!$S:$S,'Sales Hx'!$B:$B,_xlfn.XLOOKUP(B1849,C:C,B:B),'Sales Hx'!$D:$D,E1849),SUMIFS('Sales Hx'!$S:$S,'Sales Hx'!$B:$B,$B1849,'Sales Hx'!$D:$D,$E1849))</f>
        <v>8.5526315789473686E-2</v>
      </c>
      <c r="K1849" s="16">
        <f t="shared" si="156"/>
        <v>0</v>
      </c>
      <c r="L1849" s="12">
        <f>IF(M1849&lt;&gt;"",M1849,IF(COUNTIFS($C:$C,B1849)&gt;1,SUMIFS('Sales Hx'!V:V,'Sales Hx'!$B:$B,_xlfn.XLOOKUP(B1849,C:C,B:B),'Sales Hx'!$D:$D,$E1849),SUMIFS('Sales Hx'!V:V,'Sales Hx'!$B:$B,$B1849,'Sales Hx'!$D:$D,$E1849)))</f>
        <v>0</v>
      </c>
      <c r="M1849" s="12">
        <v>0</v>
      </c>
      <c r="N1849" s="15">
        <f t="shared" si="158"/>
        <v>8.5526315789473686E-2</v>
      </c>
      <c r="O1849" s="21">
        <f t="shared" si="155"/>
        <v>0</v>
      </c>
      <c r="P1849" s="24">
        <v>34.799999999999997</v>
      </c>
      <c r="Q1849" s="18">
        <f t="shared" si="157"/>
        <v>0</v>
      </c>
      <c r="R1849" s="2">
        <v>1</v>
      </c>
      <c r="S1849" s="2">
        <v>120</v>
      </c>
      <c r="T1849" s="2" t="s">
        <v>4647</v>
      </c>
      <c r="U1849" s="28" t="str">
        <f>IF(G1849=0,"",_xlfn.MINIFS('PO Details'!$I:$I,'PO Details'!$D:$D,Planning!$B1849,'PO Details'!$L:$L,Planning!$E1849))</f>
        <v/>
      </c>
      <c r="V1849" s="29" t="s">
        <v>4640</v>
      </c>
      <c r="W1849" t="str">
        <f t="shared" si="159"/>
        <v>Max</v>
      </c>
      <c r="X1849" s="2">
        <v>120</v>
      </c>
    </row>
    <row r="1850" spans="1:24" x14ac:dyDescent="0.25">
      <c r="A1850" s="11"/>
      <c r="B1850" s="22" t="s">
        <v>1639</v>
      </c>
      <c r="C1850" s="22"/>
      <c r="D1850" s="22" t="s">
        <v>1640</v>
      </c>
      <c r="E1850" s="31" t="s">
        <v>4746</v>
      </c>
      <c r="F1850" s="12">
        <f>SUMIFS('Inventory Details'!$H:$H,'Inventory Details'!$B:$B,$B1850,'Inventory Details'!$E:$E,$E1850)</f>
        <v>0</v>
      </c>
      <c r="G1850" s="12">
        <f>SUMIFS('PO Details'!$H:$H,'PO Details'!$D:$D,Planning!$B1850,'PO Details'!$L:$L,$E1850)</f>
        <v>0</v>
      </c>
      <c r="H1850" s="12">
        <f>SUMIFS('SO Details'!$G:$G,'SO Details'!$D:$D,Planning!$B1850,'SO Details'!$K:$K,$E1850)</f>
        <v>1</v>
      </c>
      <c r="I1850" s="20">
        <f>IF(COUNTIFS($C:$C,B1850)&gt;1,SUMIFS('Sales Hx'!$Q:$Q,'Sales Hx'!$B:$B,_xlfn.XLOOKUP(B1850,C:C,B:B),'Sales Hx'!$D:$D,Planning!$E1850),SUMIFS('Sales Hx'!$Q:$Q,'Sales Hx'!$B:$B,Planning!$B1850,'Sales Hx'!$D:$D,Planning!$E1850))</f>
        <v>1.4</v>
      </c>
      <c r="J1850" s="16">
        <f>IF(COUNTIFS($C:$C,B1850)&gt;1,SUMIFS('Sales Hx'!$S:$S,'Sales Hx'!$B:$B,_xlfn.XLOOKUP(B1850,C:C,B:B),'Sales Hx'!$D:$D,E1850),SUMIFS('Sales Hx'!$S:$S,'Sales Hx'!$B:$B,$B1850,'Sales Hx'!$D:$D,$E1850))</f>
        <v>7.5657894736842118E-2</v>
      </c>
      <c r="K1850" s="16">
        <f t="shared" si="156"/>
        <v>0</v>
      </c>
      <c r="L1850" s="12">
        <f>IF(M1850&lt;&gt;"",M1850,IF(COUNTIFS($C:$C,B1850)&gt;1,SUMIFS('Sales Hx'!V:V,'Sales Hx'!$B:$B,_xlfn.XLOOKUP(B1850,C:C,B:B),'Sales Hx'!$D:$D,$E1850),SUMIFS('Sales Hx'!V:V,'Sales Hx'!$B:$B,$B1850,'Sales Hx'!$D:$D,$E1850)))</f>
        <v>0</v>
      </c>
      <c r="M1850" s="12">
        <v>0</v>
      </c>
      <c r="N1850" s="15">
        <f t="shared" si="158"/>
        <v>7.5657894736842118E-2</v>
      </c>
      <c r="O1850" s="21">
        <f t="shared" si="155"/>
        <v>10</v>
      </c>
      <c r="P1850" s="24">
        <v>34.799999999999997</v>
      </c>
      <c r="Q1850" s="18">
        <f t="shared" si="157"/>
        <v>348</v>
      </c>
      <c r="R1850" s="2">
        <v>1</v>
      </c>
      <c r="S1850" s="2">
        <v>120</v>
      </c>
      <c r="T1850" s="2" t="s">
        <v>4647</v>
      </c>
      <c r="U1850" s="28" t="str">
        <f>IF(G1850=0,"",_xlfn.MINIFS('PO Details'!$I:$I,'PO Details'!$D:$D,Planning!$B1850,'PO Details'!$L:$L,Planning!$E1850))</f>
        <v/>
      </c>
      <c r="V1850" s="29" t="s">
        <v>4640</v>
      </c>
      <c r="W1850" t="str">
        <f t="shared" si="159"/>
        <v>Max</v>
      </c>
      <c r="X1850" s="2">
        <v>120</v>
      </c>
    </row>
    <row r="1851" spans="1:24" x14ac:dyDescent="0.25">
      <c r="A1851" s="11"/>
      <c r="B1851" s="22" t="s">
        <v>1639</v>
      </c>
      <c r="C1851" s="22"/>
      <c r="D1851" s="22" t="s">
        <v>1640</v>
      </c>
      <c r="E1851" s="31" t="s">
        <v>109</v>
      </c>
      <c r="F1851" s="12">
        <f>SUMIFS('Inventory Details'!$H:$H,'Inventory Details'!$B:$B,$B1851,'Inventory Details'!$E:$E,$E1851)</f>
        <v>17</v>
      </c>
      <c r="G1851" s="12">
        <f>SUMIFS('PO Details'!$H:$H,'PO Details'!$D:$D,Planning!$B1851,'PO Details'!$L:$L,$E1851)</f>
        <v>0</v>
      </c>
      <c r="H1851" s="12">
        <f>SUMIFS('SO Details'!$G:$G,'SO Details'!$D:$D,Planning!$B1851,'SO Details'!$K:$K,$E1851)</f>
        <v>0</v>
      </c>
      <c r="I1851" s="20">
        <f>IF(COUNTIFS($C:$C,B1851)&gt;1,SUMIFS('Sales Hx'!$Q:$Q,'Sales Hx'!$B:$B,_xlfn.XLOOKUP(B1851,C:C,B:B),'Sales Hx'!$D:$D,Planning!$E1851),SUMIFS('Sales Hx'!$Q:$Q,'Sales Hx'!$B:$B,Planning!$B1851,'Sales Hx'!$D:$D,Planning!$E1851))</f>
        <v>0</v>
      </c>
      <c r="J1851" s="16">
        <f>IF(COUNTIFS($C:$C,B1851)&gt;1,SUMIFS('Sales Hx'!$S:$S,'Sales Hx'!$B:$B,_xlfn.XLOOKUP(B1851,C:C,B:B),'Sales Hx'!$D:$D,E1851),SUMIFS('Sales Hx'!$S:$S,'Sales Hx'!$B:$B,$B1851,'Sales Hx'!$D:$D,$E1851))</f>
        <v>8.2236842105263164E-2</v>
      </c>
      <c r="K1851" s="16">
        <f t="shared" si="156"/>
        <v>0</v>
      </c>
      <c r="L1851" s="12">
        <f>IF(M1851&lt;&gt;"",M1851,IF(COUNTIFS($C:$C,B1851)&gt;1,SUMIFS('Sales Hx'!V:V,'Sales Hx'!$B:$B,_xlfn.XLOOKUP(B1851,C:C,B:B),'Sales Hx'!$D:$D,$E1851),SUMIFS('Sales Hx'!V:V,'Sales Hx'!$B:$B,$B1851,'Sales Hx'!$D:$D,$E1851)))</f>
        <v>0</v>
      </c>
      <c r="M1851" s="12">
        <v>0</v>
      </c>
      <c r="N1851" s="15">
        <f t="shared" si="158"/>
        <v>8.2236842105263164E-2</v>
      </c>
      <c r="O1851" s="21">
        <f t="shared" si="155"/>
        <v>0</v>
      </c>
      <c r="P1851" s="24">
        <v>34.799999999999997</v>
      </c>
      <c r="Q1851" s="18">
        <f t="shared" si="157"/>
        <v>0</v>
      </c>
      <c r="R1851" s="2">
        <v>1</v>
      </c>
      <c r="S1851" s="2">
        <v>120</v>
      </c>
      <c r="T1851" s="2" t="s">
        <v>4647</v>
      </c>
      <c r="U1851" s="28" t="str">
        <f>IF(G1851=0,"",_xlfn.MINIFS('PO Details'!$I:$I,'PO Details'!$D:$D,Planning!$B1851,'PO Details'!$L:$L,Planning!$E1851))</f>
        <v/>
      </c>
      <c r="V1851" s="29" t="s">
        <v>4640</v>
      </c>
      <c r="W1851" t="str">
        <f t="shared" si="159"/>
        <v>Max</v>
      </c>
      <c r="X1851" s="2">
        <v>120</v>
      </c>
    </row>
    <row r="1852" spans="1:24" x14ac:dyDescent="0.25">
      <c r="A1852" s="11"/>
      <c r="B1852" s="22" t="s">
        <v>1639</v>
      </c>
      <c r="C1852" s="22"/>
      <c r="D1852" s="22" t="s">
        <v>1640</v>
      </c>
      <c r="E1852" s="31" t="s">
        <v>820</v>
      </c>
      <c r="F1852" s="12">
        <f>SUMIFS('Inventory Details'!$H:$H,'Inventory Details'!$B:$B,$B1852,'Inventory Details'!$E:$E,$E1852)</f>
        <v>26</v>
      </c>
      <c r="G1852" s="12">
        <f>SUMIFS('PO Details'!$H:$H,'PO Details'!$D:$D,Planning!$B1852,'PO Details'!$L:$L,$E1852)</f>
        <v>0</v>
      </c>
      <c r="H1852" s="12">
        <f>SUMIFS('SO Details'!$G:$G,'SO Details'!$D:$D,Planning!$B1852,'SO Details'!$K:$K,$E1852)</f>
        <v>0</v>
      </c>
      <c r="I1852" s="20">
        <f>IF(COUNTIFS($C:$C,B1852)&gt;1,SUMIFS('Sales Hx'!$Q:$Q,'Sales Hx'!$B:$B,_xlfn.XLOOKUP(B1852,C:C,B:B),'Sales Hx'!$D:$D,Planning!$E1852),SUMIFS('Sales Hx'!$Q:$Q,'Sales Hx'!$B:$B,Planning!$B1852,'Sales Hx'!$D:$D,Planning!$E1852))</f>
        <v>0</v>
      </c>
      <c r="J1852" s="16">
        <f>IF(COUNTIFS($C:$C,B1852)&gt;1,SUMIFS('Sales Hx'!$S:$S,'Sales Hx'!$B:$B,_xlfn.XLOOKUP(B1852,C:C,B:B),'Sales Hx'!$D:$D,E1852),SUMIFS('Sales Hx'!$S:$S,'Sales Hx'!$B:$B,$B1852,'Sales Hx'!$D:$D,$E1852))</f>
        <v>0</v>
      </c>
      <c r="K1852" s="16">
        <f t="shared" si="156"/>
        <v>0</v>
      </c>
      <c r="L1852" s="12">
        <f>IF(M1852&lt;&gt;"",M1852,IF(COUNTIFS($C:$C,B1852)&gt;1,SUMIFS('Sales Hx'!V:V,'Sales Hx'!$B:$B,_xlfn.XLOOKUP(B1852,C:C,B:B),'Sales Hx'!$D:$D,$E1852),SUMIFS('Sales Hx'!V:V,'Sales Hx'!$B:$B,$B1852,'Sales Hx'!$D:$D,$E1852)))</f>
        <v>0</v>
      </c>
      <c r="M1852" s="12">
        <v>0</v>
      </c>
      <c r="N1852" s="15">
        <f t="shared" si="158"/>
        <v>0</v>
      </c>
      <c r="O1852" s="21">
        <f t="shared" si="155"/>
        <v>0</v>
      </c>
      <c r="P1852" s="24">
        <v>34.799999999999997</v>
      </c>
      <c r="Q1852" s="18">
        <f t="shared" si="157"/>
        <v>0</v>
      </c>
      <c r="R1852" s="2">
        <v>1</v>
      </c>
      <c r="S1852" s="2">
        <v>120</v>
      </c>
      <c r="T1852" s="2" t="s">
        <v>4647</v>
      </c>
      <c r="U1852" s="28" t="str">
        <f>IF(G1852=0,"",_xlfn.MINIFS('PO Details'!$I:$I,'PO Details'!$D:$D,Planning!$B1852,'PO Details'!$L:$L,Planning!$E1852))</f>
        <v/>
      </c>
      <c r="V1852" s="29" t="s">
        <v>4640</v>
      </c>
      <c r="W1852" t="str">
        <f t="shared" si="159"/>
        <v>Max</v>
      </c>
      <c r="X1852" s="2">
        <v>120</v>
      </c>
    </row>
    <row r="1853" spans="1:24" x14ac:dyDescent="0.25">
      <c r="A1853" s="11"/>
      <c r="B1853" s="22" t="s">
        <v>1641</v>
      </c>
      <c r="C1853" s="22"/>
      <c r="D1853" s="22" t="s">
        <v>3734</v>
      </c>
      <c r="E1853" s="31" t="s">
        <v>106</v>
      </c>
      <c r="F1853" s="12">
        <f>SUMIFS('Inventory Details'!$H:$H,'Inventory Details'!$B:$B,$B1853,'Inventory Details'!$E:$E,$E1853)</f>
        <v>0</v>
      </c>
      <c r="G1853" s="12">
        <f>SUMIFS('PO Details'!$H:$H,'PO Details'!$D:$D,Planning!$B1853,'PO Details'!$L:$L,$E1853)</f>
        <v>0</v>
      </c>
      <c r="H1853" s="12">
        <f>SUMIFS('SO Details'!$G:$G,'SO Details'!$D:$D,Planning!$B1853,'SO Details'!$K:$K,$E1853)</f>
        <v>0</v>
      </c>
      <c r="I1853" s="20">
        <f>IF(COUNTIFS($C:$C,B1853)&gt;1,SUMIFS('Sales Hx'!$Q:$Q,'Sales Hx'!$B:$B,_xlfn.XLOOKUP(B1853,C:C,B:B),'Sales Hx'!$D:$D,Planning!$E1853),SUMIFS('Sales Hx'!$Q:$Q,'Sales Hx'!$B:$B,Planning!$B1853,'Sales Hx'!$D:$D,Planning!$E1853))</f>
        <v>0</v>
      </c>
      <c r="J1853" s="16">
        <f>IF(COUNTIFS($C:$C,B1853)&gt;1,SUMIFS('Sales Hx'!$S:$S,'Sales Hx'!$B:$B,_xlfn.XLOOKUP(B1853,C:C,B:B),'Sales Hx'!$D:$D,E1853),SUMIFS('Sales Hx'!$S:$S,'Sales Hx'!$B:$B,$B1853,'Sales Hx'!$D:$D,$E1853))</f>
        <v>3.2894736842105261E-2</v>
      </c>
      <c r="K1853" s="16">
        <f t="shared" si="156"/>
        <v>0</v>
      </c>
      <c r="L1853" s="12">
        <f>IF(M1853&lt;&gt;"",M1853,IF(COUNTIFS($C:$C,B1853)&gt;1,SUMIFS('Sales Hx'!V:V,'Sales Hx'!$B:$B,_xlfn.XLOOKUP(B1853,C:C,B:B),'Sales Hx'!$D:$D,$E1853),SUMIFS('Sales Hx'!V:V,'Sales Hx'!$B:$B,$B1853,'Sales Hx'!$D:$D,$E1853)))</f>
        <v>0</v>
      </c>
      <c r="M1853" s="12">
        <v>0</v>
      </c>
      <c r="N1853" s="15">
        <f t="shared" si="158"/>
        <v>3.2894736842105261E-2</v>
      </c>
      <c r="O1853" s="21">
        <f t="shared" si="155"/>
        <v>4</v>
      </c>
      <c r="P1853" s="24">
        <v>32.950000000000003</v>
      </c>
      <c r="Q1853" s="18">
        <f t="shared" si="157"/>
        <v>131.80000000000001</v>
      </c>
      <c r="R1853" s="2">
        <v>1</v>
      </c>
      <c r="S1853" s="2">
        <v>120</v>
      </c>
      <c r="T1853" s="2" t="s">
        <v>4647</v>
      </c>
      <c r="U1853" s="28" t="str">
        <f>IF(G1853=0,"",_xlfn.MINIFS('PO Details'!$I:$I,'PO Details'!$D:$D,Planning!$B1853,'PO Details'!$L:$L,Planning!$E1853))</f>
        <v/>
      </c>
      <c r="V1853" s="29" t="s">
        <v>4640</v>
      </c>
      <c r="W1853" t="str">
        <f t="shared" si="159"/>
        <v>Max</v>
      </c>
      <c r="X1853" s="2">
        <v>120</v>
      </c>
    </row>
    <row r="1854" spans="1:24" x14ac:dyDescent="0.25">
      <c r="A1854" s="11"/>
      <c r="B1854" s="22" t="s">
        <v>1657</v>
      </c>
      <c r="C1854" s="22"/>
      <c r="D1854" s="22" t="s">
        <v>1658</v>
      </c>
      <c r="E1854" s="31" t="s">
        <v>119</v>
      </c>
      <c r="F1854" s="12">
        <f>SUMIFS('Inventory Details'!$H:$H,'Inventory Details'!$B:$B,$B1854,'Inventory Details'!$E:$E,$E1854)</f>
        <v>1</v>
      </c>
      <c r="G1854" s="12">
        <f>SUMIFS('PO Details'!$H:$H,'PO Details'!$D:$D,Planning!$B1854,'PO Details'!$L:$L,$E1854)</f>
        <v>0</v>
      </c>
      <c r="H1854" s="12">
        <f>SUMIFS('SO Details'!$G:$G,'SO Details'!$D:$D,Planning!$B1854,'SO Details'!$K:$K,$E1854)</f>
        <v>0</v>
      </c>
      <c r="I1854" s="20">
        <f>IF(COUNTIFS($C:$C,B1854)&gt;1,SUMIFS('Sales Hx'!$Q:$Q,'Sales Hx'!$B:$B,_xlfn.XLOOKUP(B1854,C:C,B:B),'Sales Hx'!$D:$D,Planning!$E1854),SUMIFS('Sales Hx'!$Q:$Q,'Sales Hx'!$B:$B,Planning!$B1854,'Sales Hx'!$D:$D,Planning!$E1854))</f>
        <v>0</v>
      </c>
      <c r="J1854" s="16">
        <f>IF(COUNTIFS($C:$C,B1854)&gt;1,SUMIFS('Sales Hx'!$S:$S,'Sales Hx'!$B:$B,_xlfn.XLOOKUP(B1854,C:C,B:B),'Sales Hx'!$D:$D,E1854),SUMIFS('Sales Hx'!$S:$S,'Sales Hx'!$B:$B,$B1854,'Sales Hx'!$D:$D,$E1854))</f>
        <v>0</v>
      </c>
      <c r="K1854" s="16">
        <f t="shared" si="156"/>
        <v>0</v>
      </c>
      <c r="L1854" s="12">
        <f>IF(M1854&lt;&gt;"",M1854,IF(COUNTIFS($C:$C,B1854)&gt;1,SUMIFS('Sales Hx'!V:V,'Sales Hx'!$B:$B,_xlfn.XLOOKUP(B1854,C:C,B:B),'Sales Hx'!$D:$D,$E1854),SUMIFS('Sales Hx'!V:V,'Sales Hx'!$B:$B,$B1854,'Sales Hx'!$D:$D,$E1854)))</f>
        <v>0</v>
      </c>
      <c r="M1854" s="12">
        <v>0</v>
      </c>
      <c r="N1854" s="15">
        <f t="shared" si="158"/>
        <v>0</v>
      </c>
      <c r="O1854" s="21">
        <f t="shared" si="155"/>
        <v>0</v>
      </c>
      <c r="P1854" s="24">
        <v>100.14</v>
      </c>
      <c r="Q1854" s="18">
        <f t="shared" si="157"/>
        <v>0</v>
      </c>
      <c r="R1854" s="2">
        <v>1</v>
      </c>
      <c r="S1854" s="2">
        <v>120</v>
      </c>
      <c r="T1854" s="2" t="s">
        <v>4647</v>
      </c>
      <c r="U1854" s="28" t="str">
        <f>IF(G1854=0,"",_xlfn.MINIFS('PO Details'!$I:$I,'PO Details'!$D:$D,Planning!$B1854,'PO Details'!$L:$L,Planning!$E1854))</f>
        <v/>
      </c>
      <c r="V1854" s="29" t="s">
        <v>4640</v>
      </c>
      <c r="W1854" t="str">
        <f t="shared" si="159"/>
        <v>Max</v>
      </c>
      <c r="X1854" s="2">
        <v>120</v>
      </c>
    </row>
    <row r="1855" spans="1:24" x14ac:dyDescent="0.25">
      <c r="A1855" s="11"/>
      <c r="B1855" s="22" t="s">
        <v>1660</v>
      </c>
      <c r="C1855" s="22"/>
      <c r="D1855" s="22" t="s">
        <v>1661</v>
      </c>
      <c r="E1855" s="31" t="s">
        <v>119</v>
      </c>
      <c r="F1855" s="12">
        <f>SUMIFS('Inventory Details'!$H:$H,'Inventory Details'!$B:$B,$B1855,'Inventory Details'!$E:$E,$E1855)</f>
        <v>2</v>
      </c>
      <c r="G1855" s="12">
        <f>SUMIFS('PO Details'!$H:$H,'PO Details'!$D:$D,Planning!$B1855,'PO Details'!$L:$L,$E1855)</f>
        <v>0</v>
      </c>
      <c r="H1855" s="12">
        <f>SUMIFS('SO Details'!$G:$G,'SO Details'!$D:$D,Planning!$B1855,'SO Details'!$K:$K,$E1855)</f>
        <v>0</v>
      </c>
      <c r="I1855" s="20">
        <f>IF(COUNTIFS($C:$C,B1855)&gt;1,SUMIFS('Sales Hx'!$Q:$Q,'Sales Hx'!$B:$B,_xlfn.XLOOKUP(B1855,C:C,B:B),'Sales Hx'!$D:$D,Planning!$E1855),SUMIFS('Sales Hx'!$Q:$Q,'Sales Hx'!$B:$B,Planning!$B1855,'Sales Hx'!$D:$D,Planning!$E1855))</f>
        <v>0</v>
      </c>
      <c r="J1855" s="16">
        <f>IF(COUNTIFS($C:$C,B1855)&gt;1,SUMIFS('Sales Hx'!$S:$S,'Sales Hx'!$B:$B,_xlfn.XLOOKUP(B1855,C:C,B:B),'Sales Hx'!$D:$D,E1855),SUMIFS('Sales Hx'!$S:$S,'Sales Hx'!$B:$B,$B1855,'Sales Hx'!$D:$D,$E1855))</f>
        <v>0</v>
      </c>
      <c r="K1855" s="16">
        <f t="shared" si="156"/>
        <v>0</v>
      </c>
      <c r="L1855" s="12">
        <f>IF(M1855&lt;&gt;"",M1855,IF(COUNTIFS($C:$C,B1855)&gt;1,SUMIFS('Sales Hx'!V:V,'Sales Hx'!$B:$B,_xlfn.XLOOKUP(B1855,C:C,B:B),'Sales Hx'!$D:$D,$E1855),SUMIFS('Sales Hx'!V:V,'Sales Hx'!$B:$B,$B1855,'Sales Hx'!$D:$D,$E1855)))</f>
        <v>0</v>
      </c>
      <c r="M1855" s="12">
        <v>0</v>
      </c>
      <c r="N1855" s="15">
        <f t="shared" si="158"/>
        <v>0</v>
      </c>
      <c r="O1855" s="21">
        <f t="shared" si="155"/>
        <v>0</v>
      </c>
      <c r="P1855" s="24">
        <v>67.37</v>
      </c>
      <c r="Q1855" s="18">
        <f t="shared" si="157"/>
        <v>0</v>
      </c>
      <c r="R1855" s="2">
        <v>1</v>
      </c>
      <c r="S1855" s="2">
        <v>120</v>
      </c>
      <c r="T1855" s="2" t="s">
        <v>4647</v>
      </c>
      <c r="U1855" s="28" t="str">
        <f>IF(G1855=0,"",_xlfn.MINIFS('PO Details'!$I:$I,'PO Details'!$D:$D,Planning!$B1855,'PO Details'!$L:$L,Planning!$E1855))</f>
        <v/>
      </c>
      <c r="V1855" s="29" t="s">
        <v>4640</v>
      </c>
      <c r="W1855" t="str">
        <f t="shared" si="159"/>
        <v>Max</v>
      </c>
      <c r="X1855" s="2">
        <v>120</v>
      </c>
    </row>
    <row r="1856" spans="1:24" x14ac:dyDescent="0.25">
      <c r="A1856" s="11"/>
      <c r="B1856" s="22" t="s">
        <v>1662</v>
      </c>
      <c r="C1856" s="22"/>
      <c r="D1856" s="22" t="s">
        <v>1663</v>
      </c>
      <c r="E1856" s="31" t="s">
        <v>4746</v>
      </c>
      <c r="F1856" s="12">
        <f>SUMIFS('Inventory Details'!$H:$H,'Inventory Details'!$B:$B,$B1856,'Inventory Details'!$E:$E,$E1856)</f>
        <v>1</v>
      </c>
      <c r="G1856" s="12">
        <f>SUMIFS('PO Details'!$H:$H,'PO Details'!$D:$D,Planning!$B1856,'PO Details'!$L:$L,$E1856)</f>
        <v>0</v>
      </c>
      <c r="H1856" s="12">
        <f>SUMIFS('SO Details'!$G:$G,'SO Details'!$D:$D,Planning!$B1856,'SO Details'!$K:$K,$E1856)</f>
        <v>0</v>
      </c>
      <c r="I1856" s="20">
        <f>IF(COUNTIFS($C:$C,B1856)&gt;1,SUMIFS('Sales Hx'!$Q:$Q,'Sales Hx'!$B:$B,_xlfn.XLOOKUP(B1856,C:C,B:B),'Sales Hx'!$D:$D,Planning!$E1856),SUMIFS('Sales Hx'!$Q:$Q,'Sales Hx'!$B:$B,Planning!$B1856,'Sales Hx'!$D:$D,Planning!$E1856))</f>
        <v>0</v>
      </c>
      <c r="J1856" s="16">
        <f>IF(COUNTIFS($C:$C,B1856)&gt;1,SUMIFS('Sales Hx'!$S:$S,'Sales Hx'!$B:$B,_xlfn.XLOOKUP(B1856,C:C,B:B),'Sales Hx'!$D:$D,E1856),SUMIFS('Sales Hx'!$S:$S,'Sales Hx'!$B:$B,$B1856,'Sales Hx'!$D:$D,$E1856))</f>
        <v>0</v>
      </c>
      <c r="K1856" s="16">
        <f t="shared" si="156"/>
        <v>0</v>
      </c>
      <c r="L1856" s="12">
        <f>IF(M1856&lt;&gt;"",M1856,IF(COUNTIFS($C:$C,B1856)&gt;1,SUMIFS('Sales Hx'!V:V,'Sales Hx'!$B:$B,_xlfn.XLOOKUP(B1856,C:C,B:B),'Sales Hx'!$D:$D,$E1856),SUMIFS('Sales Hx'!V:V,'Sales Hx'!$B:$B,$B1856,'Sales Hx'!$D:$D,$E1856)))</f>
        <v>0</v>
      </c>
      <c r="M1856" s="12">
        <v>0</v>
      </c>
      <c r="N1856" s="15">
        <f t="shared" si="158"/>
        <v>0</v>
      </c>
      <c r="O1856" s="21">
        <f t="shared" si="155"/>
        <v>0</v>
      </c>
      <c r="P1856" s="24">
        <v>98</v>
      </c>
      <c r="Q1856" s="18">
        <f t="shared" si="157"/>
        <v>0</v>
      </c>
      <c r="R1856" s="2">
        <v>1</v>
      </c>
      <c r="S1856" s="2">
        <v>120</v>
      </c>
      <c r="T1856" s="2" t="s">
        <v>4647</v>
      </c>
      <c r="U1856" s="28" t="str">
        <f>IF(G1856=0,"",_xlfn.MINIFS('PO Details'!$I:$I,'PO Details'!$D:$D,Planning!$B1856,'PO Details'!$L:$L,Planning!$E1856))</f>
        <v/>
      </c>
      <c r="V1856" s="29" t="s">
        <v>4640</v>
      </c>
      <c r="W1856" t="str">
        <f t="shared" si="159"/>
        <v>Max</v>
      </c>
      <c r="X1856" s="2">
        <v>120</v>
      </c>
    </row>
    <row r="1857" spans="1:24" x14ac:dyDescent="0.25">
      <c r="A1857" s="11"/>
      <c r="B1857" s="22" t="s">
        <v>1662</v>
      </c>
      <c r="C1857" s="22"/>
      <c r="D1857" s="22" t="s">
        <v>1663</v>
      </c>
      <c r="E1857" s="31" t="s">
        <v>119</v>
      </c>
      <c r="F1857" s="12">
        <f>SUMIFS('Inventory Details'!$H:$H,'Inventory Details'!$B:$B,$B1857,'Inventory Details'!$E:$E,$E1857)</f>
        <v>2</v>
      </c>
      <c r="G1857" s="12">
        <f>SUMIFS('PO Details'!$H:$H,'PO Details'!$D:$D,Planning!$B1857,'PO Details'!$L:$L,$E1857)</f>
        <v>0</v>
      </c>
      <c r="H1857" s="12">
        <f>SUMIFS('SO Details'!$G:$G,'SO Details'!$D:$D,Planning!$B1857,'SO Details'!$K:$K,$E1857)</f>
        <v>0</v>
      </c>
      <c r="I1857" s="20">
        <f>IF(COUNTIFS($C:$C,B1857)&gt;1,SUMIFS('Sales Hx'!$Q:$Q,'Sales Hx'!$B:$B,_xlfn.XLOOKUP(B1857,C:C,B:B),'Sales Hx'!$D:$D,Planning!$E1857),SUMIFS('Sales Hx'!$Q:$Q,'Sales Hx'!$B:$B,Planning!$B1857,'Sales Hx'!$D:$D,Planning!$E1857))</f>
        <v>0</v>
      </c>
      <c r="J1857" s="16">
        <f>IF(COUNTIFS($C:$C,B1857)&gt;1,SUMIFS('Sales Hx'!$S:$S,'Sales Hx'!$B:$B,_xlfn.XLOOKUP(B1857,C:C,B:B),'Sales Hx'!$D:$D,E1857),SUMIFS('Sales Hx'!$S:$S,'Sales Hx'!$B:$B,$B1857,'Sales Hx'!$D:$D,$E1857))</f>
        <v>0</v>
      </c>
      <c r="K1857" s="16">
        <f t="shared" si="156"/>
        <v>0</v>
      </c>
      <c r="L1857" s="12">
        <f>IF(M1857&lt;&gt;"",M1857,IF(COUNTIFS($C:$C,B1857)&gt;1,SUMIFS('Sales Hx'!V:V,'Sales Hx'!$B:$B,_xlfn.XLOOKUP(B1857,C:C,B:B),'Sales Hx'!$D:$D,$E1857),SUMIFS('Sales Hx'!V:V,'Sales Hx'!$B:$B,$B1857,'Sales Hx'!$D:$D,$E1857)))</f>
        <v>0</v>
      </c>
      <c r="M1857" s="12">
        <v>0</v>
      </c>
      <c r="N1857" s="15">
        <f t="shared" si="158"/>
        <v>0</v>
      </c>
      <c r="O1857" s="21">
        <f t="shared" si="155"/>
        <v>0</v>
      </c>
      <c r="P1857" s="24">
        <v>98</v>
      </c>
      <c r="Q1857" s="18">
        <f t="shared" si="157"/>
        <v>0</v>
      </c>
      <c r="R1857" s="2">
        <v>1</v>
      </c>
      <c r="S1857" s="2">
        <v>120</v>
      </c>
      <c r="T1857" s="2" t="s">
        <v>4647</v>
      </c>
      <c r="U1857" s="28" t="str">
        <f>IF(G1857=0,"",_xlfn.MINIFS('PO Details'!$I:$I,'PO Details'!$D:$D,Planning!$B1857,'PO Details'!$L:$L,Planning!$E1857))</f>
        <v/>
      </c>
      <c r="V1857" s="29" t="s">
        <v>4640</v>
      </c>
      <c r="W1857" t="str">
        <f t="shared" si="159"/>
        <v>Max</v>
      </c>
      <c r="X1857" s="2">
        <v>120</v>
      </c>
    </row>
    <row r="1858" spans="1:24" x14ac:dyDescent="0.25">
      <c r="A1858" s="11"/>
      <c r="B1858" s="22" t="s">
        <v>1664</v>
      </c>
      <c r="C1858" s="22"/>
      <c r="D1858" s="22" t="s">
        <v>1665</v>
      </c>
      <c r="E1858" s="31" t="s">
        <v>119</v>
      </c>
      <c r="F1858" s="12">
        <f>SUMIFS('Inventory Details'!$H:$H,'Inventory Details'!$B:$B,$B1858,'Inventory Details'!$E:$E,$E1858)</f>
        <v>2</v>
      </c>
      <c r="G1858" s="12">
        <f>SUMIFS('PO Details'!$H:$H,'PO Details'!$D:$D,Planning!$B1858,'PO Details'!$L:$L,$E1858)</f>
        <v>0</v>
      </c>
      <c r="H1858" s="12">
        <f>SUMIFS('SO Details'!$G:$G,'SO Details'!$D:$D,Planning!$B1858,'SO Details'!$K:$K,$E1858)</f>
        <v>0</v>
      </c>
      <c r="I1858" s="20">
        <f>IF(COUNTIFS($C:$C,B1858)&gt;1,SUMIFS('Sales Hx'!$Q:$Q,'Sales Hx'!$B:$B,_xlfn.XLOOKUP(B1858,C:C,B:B),'Sales Hx'!$D:$D,Planning!$E1858),SUMIFS('Sales Hx'!$Q:$Q,'Sales Hx'!$B:$B,Planning!$B1858,'Sales Hx'!$D:$D,Planning!$E1858))</f>
        <v>0</v>
      </c>
      <c r="J1858" s="16">
        <f>IF(COUNTIFS($C:$C,B1858)&gt;1,SUMIFS('Sales Hx'!$S:$S,'Sales Hx'!$B:$B,_xlfn.XLOOKUP(B1858,C:C,B:B),'Sales Hx'!$D:$D,E1858),SUMIFS('Sales Hx'!$S:$S,'Sales Hx'!$B:$B,$B1858,'Sales Hx'!$D:$D,$E1858))</f>
        <v>0</v>
      </c>
      <c r="K1858" s="16">
        <f t="shared" si="156"/>
        <v>0</v>
      </c>
      <c r="L1858" s="12">
        <f>IF(M1858&lt;&gt;"",M1858,IF(COUNTIFS($C:$C,B1858)&gt;1,SUMIFS('Sales Hx'!V:V,'Sales Hx'!$B:$B,_xlfn.XLOOKUP(B1858,C:C,B:B),'Sales Hx'!$D:$D,$E1858),SUMIFS('Sales Hx'!V:V,'Sales Hx'!$B:$B,$B1858,'Sales Hx'!$D:$D,$E1858)))</f>
        <v>0</v>
      </c>
      <c r="M1858" s="12">
        <v>0</v>
      </c>
      <c r="N1858" s="15">
        <f t="shared" si="158"/>
        <v>0</v>
      </c>
      <c r="O1858" s="21">
        <f t="shared" ref="O1858:O1921" si="160">MROUND(ROUND(IFERROR(IF(C1858&lt;&gt;"",0,IF(T1858="DC'd",0,IF(AND(J1858=0,F1858+G1858&lt;H1858),H1858-F1858+G1858,IF(F1858+G1858&lt;N1858,N1858+MAX((IF(J1858*R1858&gt;F1858,F1858,J1858*R1858))+J1858*S1858-F1858-G1858+H1858,0))))),0),0),1)</f>
        <v>0</v>
      </c>
      <c r="P1858" s="24">
        <v>30</v>
      </c>
      <c r="Q1858" s="18">
        <f t="shared" si="157"/>
        <v>0</v>
      </c>
      <c r="R1858" s="2">
        <v>1</v>
      </c>
      <c r="S1858" s="2">
        <v>120</v>
      </c>
      <c r="T1858" s="2" t="s">
        <v>4647</v>
      </c>
      <c r="U1858" s="28" t="str">
        <f>IF(G1858=0,"",_xlfn.MINIFS('PO Details'!$I:$I,'PO Details'!$D:$D,Planning!$B1858,'PO Details'!$L:$L,Planning!$E1858))</f>
        <v/>
      </c>
      <c r="V1858" s="29" t="s">
        <v>4640</v>
      </c>
      <c r="W1858" t="str">
        <f t="shared" si="159"/>
        <v>Max</v>
      </c>
      <c r="X1858" s="2">
        <v>120</v>
      </c>
    </row>
    <row r="1859" spans="1:24" x14ac:dyDescent="0.25">
      <c r="A1859" s="11"/>
      <c r="B1859" s="22" t="s">
        <v>1666</v>
      </c>
      <c r="C1859" s="22"/>
      <c r="D1859" s="22" t="s">
        <v>1667</v>
      </c>
      <c r="E1859" s="31" t="s">
        <v>108</v>
      </c>
      <c r="F1859" s="12">
        <f>SUMIFS('Inventory Details'!$H:$H,'Inventory Details'!$B:$B,$B1859,'Inventory Details'!$E:$E,$E1859)</f>
        <v>1</v>
      </c>
      <c r="G1859" s="12">
        <f>SUMIFS('PO Details'!$H:$H,'PO Details'!$D:$D,Planning!$B1859,'PO Details'!$L:$L,$E1859)</f>
        <v>0</v>
      </c>
      <c r="H1859" s="12">
        <f>SUMIFS('SO Details'!$G:$G,'SO Details'!$D:$D,Planning!$B1859,'SO Details'!$K:$K,$E1859)</f>
        <v>0</v>
      </c>
      <c r="I1859" s="20">
        <f>IF(COUNTIFS($C:$C,B1859)&gt;1,SUMIFS('Sales Hx'!$Q:$Q,'Sales Hx'!$B:$B,_xlfn.XLOOKUP(B1859,C:C,B:B),'Sales Hx'!$D:$D,Planning!$E1859),SUMIFS('Sales Hx'!$Q:$Q,'Sales Hx'!$B:$B,Planning!$B1859,'Sales Hx'!$D:$D,Planning!$E1859))</f>
        <v>0</v>
      </c>
      <c r="J1859" s="16">
        <f>IF(COUNTIFS($C:$C,B1859)&gt;1,SUMIFS('Sales Hx'!$S:$S,'Sales Hx'!$B:$B,_xlfn.XLOOKUP(B1859,C:C,B:B),'Sales Hx'!$D:$D,E1859),SUMIFS('Sales Hx'!$S:$S,'Sales Hx'!$B:$B,$B1859,'Sales Hx'!$D:$D,$E1859))</f>
        <v>0</v>
      </c>
      <c r="K1859" s="16">
        <f t="shared" ref="K1859:K1922" si="161">IFERROR((F1859+G1859)/I1859,0)</f>
        <v>0</v>
      </c>
      <c r="L1859" s="12">
        <f>IF(M1859&lt;&gt;"",M1859,IF(COUNTIFS($C:$C,B1859)&gt;1,SUMIFS('Sales Hx'!V:V,'Sales Hx'!$B:$B,_xlfn.XLOOKUP(B1859,C:C,B:B),'Sales Hx'!$D:$D,$E1859),SUMIFS('Sales Hx'!V:V,'Sales Hx'!$B:$B,$B1859,'Sales Hx'!$D:$D,$E1859)))</f>
        <v>0</v>
      </c>
      <c r="M1859" s="12">
        <v>0</v>
      </c>
      <c r="N1859" s="15">
        <f t="shared" si="158"/>
        <v>0</v>
      </c>
      <c r="O1859" s="21">
        <f t="shared" si="160"/>
        <v>0</v>
      </c>
      <c r="P1859" s="24">
        <v>100.14</v>
      </c>
      <c r="Q1859" s="18">
        <f t="shared" si="157"/>
        <v>0</v>
      </c>
      <c r="R1859" s="2">
        <v>1</v>
      </c>
      <c r="S1859" s="2">
        <v>120</v>
      </c>
      <c r="T1859" s="2" t="s">
        <v>4646</v>
      </c>
      <c r="U1859" s="28" t="str">
        <f>IF(G1859=0,"",_xlfn.MINIFS('PO Details'!$I:$I,'PO Details'!$D:$D,Planning!$B1859,'PO Details'!$L:$L,Planning!$E1859))</f>
        <v/>
      </c>
      <c r="V1859" s="29" t="s">
        <v>4640</v>
      </c>
      <c r="W1859" t="str">
        <f t="shared" si="159"/>
        <v>Max</v>
      </c>
      <c r="X1859" s="2">
        <v>120</v>
      </c>
    </row>
    <row r="1860" spans="1:24" x14ac:dyDescent="0.25">
      <c r="A1860" s="11"/>
      <c r="B1860" s="22" t="s">
        <v>1666</v>
      </c>
      <c r="C1860" s="22"/>
      <c r="D1860" s="22" t="s">
        <v>1667</v>
      </c>
      <c r="E1860" s="31" t="s">
        <v>4746</v>
      </c>
      <c r="F1860" s="12">
        <f>SUMIFS('Inventory Details'!$H:$H,'Inventory Details'!$B:$B,$B1860,'Inventory Details'!$E:$E,$E1860)</f>
        <v>0</v>
      </c>
      <c r="G1860" s="12">
        <f>SUMIFS('PO Details'!$H:$H,'PO Details'!$D:$D,Planning!$B1860,'PO Details'!$L:$L,$E1860)</f>
        <v>0</v>
      </c>
      <c r="H1860" s="12">
        <f>SUMIFS('SO Details'!$G:$G,'SO Details'!$D:$D,Planning!$B1860,'SO Details'!$K:$K,$E1860)</f>
        <v>0</v>
      </c>
      <c r="I1860" s="20">
        <f>IF(COUNTIFS($C:$C,B1860)&gt;1,SUMIFS('Sales Hx'!$Q:$Q,'Sales Hx'!$B:$B,_xlfn.XLOOKUP(B1860,C:C,B:B),'Sales Hx'!$D:$D,Planning!$E1860),SUMIFS('Sales Hx'!$Q:$Q,'Sales Hx'!$B:$B,Planning!$B1860,'Sales Hx'!$D:$D,Planning!$E1860))</f>
        <v>0</v>
      </c>
      <c r="J1860" s="16">
        <f>IF(COUNTIFS($C:$C,B1860)&gt;1,SUMIFS('Sales Hx'!$S:$S,'Sales Hx'!$B:$B,_xlfn.XLOOKUP(B1860,C:C,B:B),'Sales Hx'!$D:$D,E1860),SUMIFS('Sales Hx'!$S:$S,'Sales Hx'!$B:$B,$B1860,'Sales Hx'!$D:$D,$E1860))</f>
        <v>0.19736842105263158</v>
      </c>
      <c r="K1860" s="16">
        <f t="shared" si="161"/>
        <v>0</v>
      </c>
      <c r="L1860" s="12">
        <f>IF(M1860&lt;&gt;"",M1860,IF(COUNTIFS($C:$C,B1860)&gt;1,SUMIFS('Sales Hx'!V:V,'Sales Hx'!$B:$B,_xlfn.XLOOKUP(B1860,C:C,B:B),'Sales Hx'!$D:$D,$E1860),SUMIFS('Sales Hx'!V:V,'Sales Hx'!$B:$B,$B1860,'Sales Hx'!$D:$D,$E1860)))</f>
        <v>0</v>
      </c>
      <c r="M1860" s="12">
        <v>0</v>
      </c>
      <c r="N1860" s="15">
        <f t="shared" si="158"/>
        <v>0.19736842105263158</v>
      </c>
      <c r="O1860" s="21">
        <f t="shared" si="160"/>
        <v>0</v>
      </c>
      <c r="P1860" s="24">
        <v>100.14</v>
      </c>
      <c r="Q1860" s="18">
        <f t="shared" si="157"/>
        <v>0</v>
      </c>
      <c r="R1860" s="2">
        <v>1</v>
      </c>
      <c r="S1860" s="2">
        <v>120</v>
      </c>
      <c r="T1860" s="2" t="s">
        <v>4646</v>
      </c>
      <c r="U1860" s="28" t="str">
        <f>IF(G1860=0,"",_xlfn.MINIFS('PO Details'!$I:$I,'PO Details'!$D:$D,Planning!$B1860,'PO Details'!$L:$L,Planning!$E1860))</f>
        <v/>
      </c>
      <c r="V1860" s="29" t="s">
        <v>4640</v>
      </c>
      <c r="W1860" t="str">
        <f t="shared" si="159"/>
        <v>Max</v>
      </c>
      <c r="X1860" s="2">
        <v>120</v>
      </c>
    </row>
    <row r="1861" spans="1:24" x14ac:dyDescent="0.25">
      <c r="A1861" s="11"/>
      <c r="B1861" s="22" t="s">
        <v>1668</v>
      </c>
      <c r="C1861" s="22"/>
      <c r="D1861" s="22" t="s">
        <v>1669</v>
      </c>
      <c r="E1861" s="31" t="s">
        <v>106</v>
      </c>
      <c r="F1861" s="12">
        <f>SUMIFS('Inventory Details'!$H:$H,'Inventory Details'!$B:$B,$B1861,'Inventory Details'!$E:$E,$E1861)</f>
        <v>0</v>
      </c>
      <c r="G1861" s="12">
        <f>SUMIFS('PO Details'!$H:$H,'PO Details'!$D:$D,Planning!$B1861,'PO Details'!$L:$L,$E1861)</f>
        <v>0</v>
      </c>
      <c r="H1861" s="12">
        <f>SUMIFS('SO Details'!$G:$G,'SO Details'!$D:$D,Planning!$B1861,'SO Details'!$K:$K,$E1861)</f>
        <v>0</v>
      </c>
      <c r="I1861" s="20">
        <f>IF(COUNTIFS($C:$C,B1861)&gt;1,SUMIFS('Sales Hx'!$Q:$Q,'Sales Hx'!$B:$B,_xlfn.XLOOKUP(B1861,C:C,B:B),'Sales Hx'!$D:$D,Planning!$E1861),SUMIFS('Sales Hx'!$Q:$Q,'Sales Hx'!$B:$B,Planning!$B1861,'Sales Hx'!$D:$D,Planning!$E1861))</f>
        <v>0</v>
      </c>
      <c r="J1861" s="16">
        <f>IF(COUNTIFS($C:$C,B1861)&gt;1,SUMIFS('Sales Hx'!$S:$S,'Sales Hx'!$B:$B,_xlfn.XLOOKUP(B1861,C:C,B:B),'Sales Hx'!$D:$D,E1861),SUMIFS('Sales Hx'!$S:$S,'Sales Hx'!$B:$B,$B1861,'Sales Hx'!$D:$D,$E1861))</f>
        <v>0</v>
      </c>
      <c r="K1861" s="16">
        <f t="shared" si="161"/>
        <v>0</v>
      </c>
      <c r="L1861" s="12">
        <f>IF(M1861&lt;&gt;"",M1861,IF(COUNTIFS($C:$C,B1861)&gt;1,SUMIFS('Sales Hx'!V:V,'Sales Hx'!$B:$B,_xlfn.XLOOKUP(B1861,C:C,B:B),'Sales Hx'!$D:$D,$E1861),SUMIFS('Sales Hx'!V:V,'Sales Hx'!$B:$B,$B1861,'Sales Hx'!$D:$D,$E1861)))</f>
        <v>0</v>
      </c>
      <c r="M1861" s="12">
        <v>0</v>
      </c>
      <c r="N1861" s="15">
        <f t="shared" si="158"/>
        <v>0</v>
      </c>
      <c r="O1861" s="21">
        <f t="shared" si="160"/>
        <v>0</v>
      </c>
      <c r="P1861" s="24">
        <v>67.37</v>
      </c>
      <c r="Q1861" s="18">
        <f t="shared" si="157"/>
        <v>0</v>
      </c>
      <c r="R1861" s="2">
        <v>1</v>
      </c>
      <c r="S1861" s="2">
        <v>120</v>
      </c>
      <c r="T1861" s="2" t="s">
        <v>4646</v>
      </c>
      <c r="U1861" s="28" t="str">
        <f>IF(G1861=0,"",_xlfn.MINIFS('PO Details'!$I:$I,'PO Details'!$D:$D,Planning!$B1861,'PO Details'!$L:$L,Planning!$E1861))</f>
        <v/>
      </c>
      <c r="V1861" s="29" t="s">
        <v>4640</v>
      </c>
      <c r="W1861" t="str">
        <f t="shared" si="159"/>
        <v>Max</v>
      </c>
      <c r="X1861" s="2">
        <v>120</v>
      </c>
    </row>
    <row r="1862" spans="1:24" x14ac:dyDescent="0.25">
      <c r="A1862" s="11"/>
      <c r="B1862" s="22" t="s">
        <v>1668</v>
      </c>
      <c r="C1862" s="22"/>
      <c r="D1862" s="22" t="s">
        <v>1669</v>
      </c>
      <c r="E1862" s="31" t="s">
        <v>4746</v>
      </c>
      <c r="F1862" s="12">
        <f>SUMIFS('Inventory Details'!$H:$H,'Inventory Details'!$B:$B,$B1862,'Inventory Details'!$E:$E,$E1862)</f>
        <v>0</v>
      </c>
      <c r="G1862" s="12">
        <f>SUMIFS('PO Details'!$H:$H,'PO Details'!$D:$D,Planning!$B1862,'PO Details'!$L:$L,$E1862)</f>
        <v>0</v>
      </c>
      <c r="H1862" s="12">
        <f>SUMIFS('SO Details'!$G:$G,'SO Details'!$D:$D,Planning!$B1862,'SO Details'!$K:$K,$E1862)</f>
        <v>0</v>
      </c>
      <c r="I1862" s="20">
        <f>IF(COUNTIFS($C:$C,B1862)&gt;1,SUMIFS('Sales Hx'!$Q:$Q,'Sales Hx'!$B:$B,_xlfn.XLOOKUP(B1862,C:C,B:B),'Sales Hx'!$D:$D,Planning!$E1862),SUMIFS('Sales Hx'!$Q:$Q,'Sales Hx'!$B:$B,Planning!$B1862,'Sales Hx'!$D:$D,Planning!$E1862))</f>
        <v>0</v>
      </c>
      <c r="J1862" s="16">
        <f>IF(COUNTIFS($C:$C,B1862)&gt;1,SUMIFS('Sales Hx'!$S:$S,'Sales Hx'!$B:$B,_xlfn.XLOOKUP(B1862,C:C,B:B),'Sales Hx'!$D:$D,E1862),SUMIFS('Sales Hx'!$S:$S,'Sales Hx'!$B:$B,$B1862,'Sales Hx'!$D:$D,$E1862))</f>
        <v>0.19736842105263158</v>
      </c>
      <c r="K1862" s="16">
        <f t="shared" si="161"/>
        <v>0</v>
      </c>
      <c r="L1862" s="12">
        <f>IF(M1862&lt;&gt;"",M1862,IF(COUNTIFS($C:$C,B1862)&gt;1,SUMIFS('Sales Hx'!V:V,'Sales Hx'!$B:$B,_xlfn.XLOOKUP(B1862,C:C,B:B),'Sales Hx'!$D:$D,$E1862),SUMIFS('Sales Hx'!V:V,'Sales Hx'!$B:$B,$B1862,'Sales Hx'!$D:$D,$E1862)))</f>
        <v>0</v>
      </c>
      <c r="M1862" s="12">
        <v>0</v>
      </c>
      <c r="N1862" s="15">
        <f t="shared" si="158"/>
        <v>0.19736842105263158</v>
      </c>
      <c r="O1862" s="21">
        <f t="shared" si="160"/>
        <v>0</v>
      </c>
      <c r="P1862" s="24">
        <v>67.37</v>
      </c>
      <c r="Q1862" s="18">
        <f t="shared" si="157"/>
        <v>0</v>
      </c>
      <c r="R1862" s="2">
        <v>1</v>
      </c>
      <c r="S1862" s="2">
        <v>120</v>
      </c>
      <c r="T1862" s="2" t="s">
        <v>4646</v>
      </c>
      <c r="U1862" s="28" t="str">
        <f>IF(G1862=0,"",_xlfn.MINIFS('PO Details'!$I:$I,'PO Details'!$D:$D,Planning!$B1862,'PO Details'!$L:$L,Planning!$E1862))</f>
        <v/>
      </c>
      <c r="V1862" s="29" t="s">
        <v>4640</v>
      </c>
      <c r="W1862" t="str">
        <f t="shared" si="159"/>
        <v>Max</v>
      </c>
      <c r="X1862" s="2">
        <v>120</v>
      </c>
    </row>
    <row r="1863" spans="1:24" x14ac:dyDescent="0.25">
      <c r="A1863" s="11"/>
      <c r="B1863" s="22" t="s">
        <v>1670</v>
      </c>
      <c r="C1863" s="22"/>
      <c r="D1863" s="22"/>
      <c r="E1863" s="31" t="s">
        <v>4746</v>
      </c>
      <c r="F1863" s="12">
        <f>SUMIFS('Inventory Details'!$H:$H,'Inventory Details'!$B:$B,$B1863,'Inventory Details'!$E:$E,$E1863)</f>
        <v>0</v>
      </c>
      <c r="G1863" s="12">
        <f>SUMIFS('PO Details'!$H:$H,'PO Details'!$D:$D,Planning!$B1863,'PO Details'!$L:$L,$E1863)</f>
        <v>0</v>
      </c>
      <c r="H1863" s="12">
        <f>SUMIFS('SO Details'!$G:$G,'SO Details'!$D:$D,Planning!$B1863,'SO Details'!$K:$K,$E1863)</f>
        <v>0</v>
      </c>
      <c r="I1863" s="20">
        <f>IF(COUNTIFS($C:$C,B1863)&gt;1,SUMIFS('Sales Hx'!$Q:$Q,'Sales Hx'!$B:$B,_xlfn.XLOOKUP(B1863,C:C,B:B),'Sales Hx'!$D:$D,Planning!$E1863),SUMIFS('Sales Hx'!$Q:$Q,'Sales Hx'!$B:$B,Planning!$B1863,'Sales Hx'!$D:$D,Planning!$E1863))</f>
        <v>0</v>
      </c>
      <c r="J1863" s="16">
        <f>IF(COUNTIFS($C:$C,B1863)&gt;1,SUMIFS('Sales Hx'!$S:$S,'Sales Hx'!$B:$B,_xlfn.XLOOKUP(B1863,C:C,B:B),'Sales Hx'!$D:$D,E1863),SUMIFS('Sales Hx'!$S:$S,'Sales Hx'!$B:$B,$B1863,'Sales Hx'!$D:$D,$E1863))</f>
        <v>0.19736842105263158</v>
      </c>
      <c r="K1863" s="16">
        <f t="shared" si="161"/>
        <v>0</v>
      </c>
      <c r="L1863" s="12">
        <f>IF(M1863&lt;&gt;"",M1863,IF(COUNTIFS($C:$C,B1863)&gt;1,SUMIFS('Sales Hx'!V:V,'Sales Hx'!$B:$B,_xlfn.XLOOKUP(B1863,C:C,B:B),'Sales Hx'!$D:$D,$E1863),SUMIFS('Sales Hx'!V:V,'Sales Hx'!$B:$B,$B1863,'Sales Hx'!$D:$D,$E1863)))</f>
        <v>0</v>
      </c>
      <c r="M1863" s="12">
        <v>0</v>
      </c>
      <c r="N1863" s="15">
        <f t="shared" si="158"/>
        <v>0.19736842105263158</v>
      </c>
      <c r="O1863" s="21">
        <f t="shared" si="160"/>
        <v>0</v>
      </c>
      <c r="P1863" s="24">
        <v>98</v>
      </c>
      <c r="Q1863" s="18">
        <f t="shared" si="157"/>
        <v>0</v>
      </c>
      <c r="R1863" s="2">
        <v>1</v>
      </c>
      <c r="S1863" s="2">
        <v>120</v>
      </c>
      <c r="T1863" s="2" t="s">
        <v>4646</v>
      </c>
      <c r="U1863" s="28" t="str">
        <f>IF(G1863=0,"",_xlfn.MINIFS('PO Details'!$I:$I,'PO Details'!$D:$D,Planning!$B1863,'PO Details'!$L:$L,Planning!$E1863))</f>
        <v/>
      </c>
      <c r="V1863" s="29" t="s">
        <v>4640</v>
      </c>
      <c r="W1863" t="str">
        <f t="shared" si="159"/>
        <v>Max</v>
      </c>
      <c r="X1863" s="2">
        <v>120</v>
      </c>
    </row>
    <row r="1864" spans="1:24" x14ac:dyDescent="0.25">
      <c r="A1864" s="11"/>
      <c r="B1864" s="22" t="s">
        <v>1671</v>
      </c>
      <c r="C1864" s="22"/>
      <c r="D1864" s="22"/>
      <c r="E1864" s="31" t="s">
        <v>4746</v>
      </c>
      <c r="F1864" s="12">
        <f>SUMIFS('Inventory Details'!$H:$H,'Inventory Details'!$B:$B,$B1864,'Inventory Details'!$E:$E,$E1864)</f>
        <v>0</v>
      </c>
      <c r="G1864" s="12">
        <f>SUMIFS('PO Details'!$H:$H,'PO Details'!$D:$D,Planning!$B1864,'PO Details'!$L:$L,$E1864)</f>
        <v>0</v>
      </c>
      <c r="H1864" s="12">
        <f>SUMIFS('SO Details'!$G:$G,'SO Details'!$D:$D,Planning!$B1864,'SO Details'!$K:$K,$E1864)</f>
        <v>0</v>
      </c>
      <c r="I1864" s="20">
        <f>IF(COUNTIFS($C:$C,B1864)&gt;1,SUMIFS('Sales Hx'!$Q:$Q,'Sales Hx'!$B:$B,_xlfn.XLOOKUP(B1864,C:C,B:B),'Sales Hx'!$D:$D,Planning!$E1864),SUMIFS('Sales Hx'!$Q:$Q,'Sales Hx'!$B:$B,Planning!$B1864,'Sales Hx'!$D:$D,Planning!$E1864))</f>
        <v>0</v>
      </c>
      <c r="J1864" s="16">
        <f>IF(COUNTIFS($C:$C,B1864)&gt;1,SUMIFS('Sales Hx'!$S:$S,'Sales Hx'!$B:$B,_xlfn.XLOOKUP(B1864,C:C,B:B),'Sales Hx'!$D:$D,E1864),SUMIFS('Sales Hx'!$S:$S,'Sales Hx'!$B:$B,$B1864,'Sales Hx'!$D:$D,$E1864))</f>
        <v>0.19736842105263158</v>
      </c>
      <c r="K1864" s="16">
        <f t="shared" si="161"/>
        <v>0</v>
      </c>
      <c r="L1864" s="12">
        <f>IF(M1864&lt;&gt;"",M1864,IF(COUNTIFS($C:$C,B1864)&gt;1,SUMIFS('Sales Hx'!V:V,'Sales Hx'!$B:$B,_xlfn.XLOOKUP(B1864,C:C,B:B),'Sales Hx'!$D:$D,$E1864),SUMIFS('Sales Hx'!V:V,'Sales Hx'!$B:$B,$B1864,'Sales Hx'!$D:$D,$E1864)))</f>
        <v>0</v>
      </c>
      <c r="M1864" s="12">
        <v>0</v>
      </c>
      <c r="N1864" s="15">
        <f t="shared" si="158"/>
        <v>0.19736842105263158</v>
      </c>
      <c r="O1864" s="21">
        <f t="shared" si="160"/>
        <v>0</v>
      </c>
      <c r="P1864" s="24">
        <v>30</v>
      </c>
      <c r="Q1864" s="18">
        <f t="shared" si="157"/>
        <v>0</v>
      </c>
      <c r="R1864" s="2">
        <v>1</v>
      </c>
      <c r="S1864" s="2">
        <v>120</v>
      </c>
      <c r="T1864" s="2" t="s">
        <v>4646</v>
      </c>
      <c r="U1864" s="28" t="str">
        <f>IF(G1864=0,"",_xlfn.MINIFS('PO Details'!$I:$I,'PO Details'!$D:$D,Planning!$B1864,'PO Details'!$L:$L,Planning!$E1864))</f>
        <v/>
      </c>
      <c r="V1864" s="29" t="s">
        <v>4640</v>
      </c>
      <c r="W1864" t="str">
        <f t="shared" si="159"/>
        <v>Max</v>
      </c>
      <c r="X1864" s="2">
        <v>120</v>
      </c>
    </row>
    <row r="1865" spans="1:24" x14ac:dyDescent="0.25">
      <c r="A1865" s="11" t="s">
        <v>4616</v>
      </c>
      <c r="B1865" s="22" t="s">
        <v>272</v>
      </c>
      <c r="C1865" s="22" t="s">
        <v>5073</v>
      </c>
      <c r="D1865" s="22" t="s">
        <v>273</v>
      </c>
      <c r="E1865" s="31" t="s">
        <v>106</v>
      </c>
      <c r="F1865" s="12">
        <f>SUMIFS('Inventory Details'!$H:$H,'Inventory Details'!$B:$B,$B1865,'Inventory Details'!$E:$E,$E1865)</f>
        <v>71</v>
      </c>
      <c r="G1865" s="12">
        <f>SUMIFS('PO Details'!$H:$H,'PO Details'!$D:$D,Planning!$B1865,'PO Details'!$L:$L,$E1865)</f>
        <v>443</v>
      </c>
      <c r="H1865" s="12">
        <f>SUMIFS('SO Details'!$G:$G,'SO Details'!$D:$D,Planning!$B1865,'SO Details'!$K:$K,$E1865)</f>
        <v>9</v>
      </c>
      <c r="I1865" s="20">
        <f>IF(COUNTIFS($C:$C,B1865)&gt;1,SUMIFS('Sales Hx'!$Q:$Q,'Sales Hx'!$B:$B,_xlfn.XLOOKUP(B1865,C:C,B:B),'Sales Hx'!$D:$D,Planning!$E1865),SUMIFS('Sales Hx'!$Q:$Q,'Sales Hx'!$B:$B,Planning!$B1865,'Sales Hx'!$D:$D,Planning!$E1865))</f>
        <v>358.4</v>
      </c>
      <c r="J1865" s="16">
        <f>IF(COUNTIFS($C:$C,B1865)&gt;1,SUMIFS('Sales Hx'!$S:$S,'Sales Hx'!$B:$B,_xlfn.XLOOKUP(B1865,C:C,B:B),'Sales Hx'!$D:$D,E1865),SUMIFS('Sales Hx'!$S:$S,'Sales Hx'!$B:$B,$B1865,'Sales Hx'!$D:$D,$E1865))</f>
        <v>2.8634868421052633</v>
      </c>
      <c r="K1865" s="16">
        <f t="shared" si="161"/>
        <v>1.4341517857142858</v>
      </c>
      <c r="L1865" s="12">
        <f>IF(M1865&lt;&gt;"",M1865,IF(COUNTIFS($C:$C,B1865)&gt;1,SUMIFS('Sales Hx'!V:V,'Sales Hx'!$B:$B,_xlfn.XLOOKUP(B1865,C:C,B:B),'Sales Hx'!$D:$D,$E1865),SUMIFS('Sales Hx'!V:V,'Sales Hx'!$B:$B,$B1865,'Sales Hx'!$D:$D,$E1865)))</f>
        <v>0</v>
      </c>
      <c r="M1865" s="12">
        <v>0</v>
      </c>
      <c r="N1865" s="15">
        <f t="shared" si="158"/>
        <v>2.8634868421052633</v>
      </c>
      <c r="O1865" s="21">
        <f t="shared" si="160"/>
        <v>0</v>
      </c>
      <c r="P1865" s="24">
        <v>100.14</v>
      </c>
      <c r="Q1865" s="18">
        <f t="shared" si="157"/>
        <v>0</v>
      </c>
      <c r="R1865" s="2">
        <v>1</v>
      </c>
      <c r="S1865" s="2">
        <v>90</v>
      </c>
      <c r="T1865" s="2" t="s">
        <v>4646</v>
      </c>
      <c r="U1865" s="28">
        <f>IF(G1865=0,"",_xlfn.MINIFS('PO Details'!$I:$I,'PO Details'!$D:$D,Planning!$B1865,'PO Details'!$L:$L,Planning!$E1865))</f>
        <v>45443</v>
      </c>
      <c r="V1865" s="29" t="s">
        <v>4639</v>
      </c>
      <c r="W1865" t="str">
        <f t="shared" si="159"/>
        <v/>
      </c>
      <c r="X1865" s="2">
        <v>120</v>
      </c>
    </row>
    <row r="1866" spans="1:24" x14ac:dyDescent="0.25">
      <c r="A1866" s="11" t="s">
        <v>4616</v>
      </c>
      <c r="B1866" s="22" t="s">
        <v>272</v>
      </c>
      <c r="C1866" s="22" t="s">
        <v>5073</v>
      </c>
      <c r="D1866" s="22" t="s">
        <v>273</v>
      </c>
      <c r="E1866" s="31" t="s">
        <v>4746</v>
      </c>
      <c r="F1866" s="12">
        <f>SUMIFS('Inventory Details'!$H:$H,'Inventory Details'!$B:$B,$B1866,'Inventory Details'!$E:$E,$E1866)</f>
        <v>280</v>
      </c>
      <c r="G1866" s="12">
        <f>SUMIFS('PO Details'!$H:$H,'PO Details'!$D:$D,Planning!$B1866,'PO Details'!$L:$L,$E1866)</f>
        <v>98</v>
      </c>
      <c r="H1866" s="12">
        <f>SUMIFS('SO Details'!$G:$G,'SO Details'!$D:$D,Planning!$B1866,'SO Details'!$K:$K,$E1866)</f>
        <v>18</v>
      </c>
      <c r="I1866" s="20">
        <f>IF(COUNTIFS($C:$C,B1866)&gt;1,SUMIFS('Sales Hx'!$Q:$Q,'Sales Hx'!$B:$B,_xlfn.XLOOKUP(B1866,C:C,B:B),'Sales Hx'!$D:$D,Planning!$E1866),SUMIFS('Sales Hx'!$Q:$Q,'Sales Hx'!$B:$B,Planning!$B1866,'Sales Hx'!$D:$D,Planning!$E1866))</f>
        <v>376.59999999999997</v>
      </c>
      <c r="J1866" s="16">
        <f>IF(COUNTIFS($C:$C,B1866)&gt;1,SUMIFS('Sales Hx'!$S:$S,'Sales Hx'!$B:$B,_xlfn.XLOOKUP(B1866,C:C,B:B),'Sales Hx'!$D:$D,E1866),SUMIFS('Sales Hx'!$S:$S,'Sales Hx'!$B:$B,$B1866,'Sales Hx'!$D:$D,$E1866))</f>
        <v>2.6606359649122804</v>
      </c>
      <c r="K1866" s="16">
        <f t="shared" si="161"/>
        <v>1.0037174721189592</v>
      </c>
      <c r="L1866" s="12">
        <f>IF(M1866&lt;&gt;"",M1866,IF(COUNTIFS($C:$C,B1866)&gt;1,SUMIFS('Sales Hx'!V:V,'Sales Hx'!$B:$B,_xlfn.XLOOKUP(B1866,C:C,B:B),'Sales Hx'!$D:$D,$E1866),SUMIFS('Sales Hx'!V:V,'Sales Hx'!$B:$B,$B1866,'Sales Hx'!$D:$D,$E1866)))</f>
        <v>0</v>
      </c>
      <c r="M1866" s="12">
        <v>0</v>
      </c>
      <c r="N1866" s="15">
        <f t="shared" si="158"/>
        <v>2.6606359649122804</v>
      </c>
      <c r="O1866" s="21">
        <f t="shared" si="160"/>
        <v>0</v>
      </c>
      <c r="P1866" s="24">
        <v>100.14</v>
      </c>
      <c r="Q1866" s="18">
        <f t="shared" si="157"/>
        <v>0</v>
      </c>
      <c r="R1866" s="2">
        <v>1</v>
      </c>
      <c r="S1866" s="2">
        <v>90</v>
      </c>
      <c r="T1866" s="2" t="s">
        <v>4646</v>
      </c>
      <c r="U1866" s="28">
        <f>IF(G1866=0,"",_xlfn.MINIFS('PO Details'!$I:$I,'PO Details'!$D:$D,Planning!$B1866,'PO Details'!$L:$L,Planning!$E1866))</f>
        <v>45450</v>
      </c>
      <c r="V1866" s="29" t="s">
        <v>4639</v>
      </c>
      <c r="W1866" t="str">
        <f t="shared" si="159"/>
        <v/>
      </c>
      <c r="X1866" s="2">
        <v>120</v>
      </c>
    </row>
    <row r="1867" spans="1:24" x14ac:dyDescent="0.25">
      <c r="A1867" s="11" t="s">
        <v>4616</v>
      </c>
      <c r="B1867" s="22" t="s">
        <v>272</v>
      </c>
      <c r="C1867" s="22" t="s">
        <v>5073</v>
      </c>
      <c r="D1867" s="22" t="s">
        <v>273</v>
      </c>
      <c r="E1867" s="31" t="s">
        <v>119</v>
      </c>
      <c r="F1867" s="12">
        <f>SUMIFS('Inventory Details'!$H:$H,'Inventory Details'!$B:$B,$B1867,'Inventory Details'!$E:$E,$E1867)</f>
        <v>0</v>
      </c>
      <c r="G1867" s="12">
        <f>SUMIFS('PO Details'!$H:$H,'PO Details'!$D:$D,Planning!$B1867,'PO Details'!$L:$L,$E1867)</f>
        <v>73</v>
      </c>
      <c r="H1867" s="12">
        <f>SUMIFS('SO Details'!$G:$G,'SO Details'!$D:$D,Planning!$B1867,'SO Details'!$K:$K,$E1867)</f>
        <v>0</v>
      </c>
      <c r="I1867" s="20">
        <f>IF(COUNTIFS($C:$C,B1867)&gt;1,SUMIFS('Sales Hx'!$Q:$Q,'Sales Hx'!$B:$B,_xlfn.XLOOKUP(B1867,C:C,B:B),'Sales Hx'!$D:$D,Planning!$E1867),SUMIFS('Sales Hx'!$Q:$Q,'Sales Hx'!$B:$B,Planning!$B1867,'Sales Hx'!$D:$D,Planning!$E1867))</f>
        <v>28</v>
      </c>
      <c r="J1867" s="16">
        <f>IF(COUNTIFS($C:$C,B1867)&gt;1,SUMIFS('Sales Hx'!$S:$S,'Sales Hx'!$B:$B,_xlfn.XLOOKUP(B1867,C:C,B:B),'Sales Hx'!$D:$D,E1867),SUMIFS('Sales Hx'!$S:$S,'Sales Hx'!$B:$B,$B1867,'Sales Hx'!$D:$D,$E1867))</f>
        <v>0.57565789473684215</v>
      </c>
      <c r="K1867" s="16">
        <f t="shared" si="161"/>
        <v>2.6071428571428572</v>
      </c>
      <c r="L1867" s="12">
        <f>IF(M1867&lt;&gt;"",M1867,IF(COUNTIFS($C:$C,B1867)&gt;1,SUMIFS('Sales Hx'!V:V,'Sales Hx'!$B:$B,_xlfn.XLOOKUP(B1867,C:C,B:B),'Sales Hx'!$D:$D,$E1867),SUMIFS('Sales Hx'!V:V,'Sales Hx'!$B:$B,$B1867,'Sales Hx'!$D:$D,$E1867)))</f>
        <v>0</v>
      </c>
      <c r="M1867" s="12">
        <v>0</v>
      </c>
      <c r="N1867" s="15">
        <f t="shared" si="158"/>
        <v>0.57565789473684215</v>
      </c>
      <c r="O1867" s="21">
        <f t="shared" si="160"/>
        <v>0</v>
      </c>
      <c r="P1867" s="24">
        <v>100.14</v>
      </c>
      <c r="Q1867" s="18">
        <f t="shared" si="157"/>
        <v>0</v>
      </c>
      <c r="R1867" s="2">
        <v>1</v>
      </c>
      <c r="S1867" s="2">
        <v>90</v>
      </c>
      <c r="T1867" s="2" t="s">
        <v>4646</v>
      </c>
      <c r="U1867" s="28">
        <f>IF(G1867=0,"",_xlfn.MINIFS('PO Details'!$I:$I,'PO Details'!$D:$D,Planning!$B1867,'PO Details'!$L:$L,Planning!$E1867))</f>
        <v>45443</v>
      </c>
      <c r="V1867" s="29" t="s">
        <v>4639</v>
      </c>
      <c r="W1867" t="str">
        <f t="shared" si="159"/>
        <v/>
      </c>
      <c r="X1867" s="2">
        <v>120</v>
      </c>
    </row>
    <row r="1868" spans="1:24" x14ac:dyDescent="0.25">
      <c r="A1868" s="11" t="s">
        <v>4616</v>
      </c>
      <c r="B1868" s="22" t="s">
        <v>272</v>
      </c>
      <c r="C1868" s="22" t="s">
        <v>5073</v>
      </c>
      <c r="D1868" s="22" t="s">
        <v>273</v>
      </c>
      <c r="E1868" s="31" t="s">
        <v>15</v>
      </c>
      <c r="F1868" s="12">
        <f>SUMIFS('Inventory Details'!$H:$H,'Inventory Details'!$B:$B,$B1868,'Inventory Details'!$E:$E,$E1868)</f>
        <v>19</v>
      </c>
      <c r="G1868" s="12">
        <f>SUMIFS('PO Details'!$H:$H,'PO Details'!$D:$D,Planning!$B1868,'PO Details'!$L:$L,$E1868)</f>
        <v>90</v>
      </c>
      <c r="H1868" s="12">
        <f>SUMIFS('SO Details'!$G:$G,'SO Details'!$D:$D,Planning!$B1868,'SO Details'!$K:$K,$E1868)</f>
        <v>60</v>
      </c>
      <c r="I1868" s="20">
        <f>IF(COUNTIFS($C:$C,B1868)&gt;1,SUMIFS('Sales Hx'!$Q:$Q,'Sales Hx'!$B:$B,_xlfn.XLOOKUP(B1868,C:C,B:B),'Sales Hx'!$D:$D,Planning!$E1868),SUMIFS('Sales Hx'!$Q:$Q,'Sales Hx'!$B:$B,Planning!$B1868,'Sales Hx'!$D:$D,Planning!$E1868))</f>
        <v>14</v>
      </c>
      <c r="J1868" s="16">
        <f>IF(COUNTIFS($C:$C,B1868)&gt;1,SUMIFS('Sales Hx'!$S:$S,'Sales Hx'!$B:$B,_xlfn.XLOOKUP(B1868,C:C,B:B),'Sales Hx'!$D:$D,E1868),SUMIFS('Sales Hx'!$S:$S,'Sales Hx'!$B:$B,$B1868,'Sales Hx'!$D:$D,$E1868))</f>
        <v>0.82236842105263164</v>
      </c>
      <c r="K1868" s="16">
        <f t="shared" si="161"/>
        <v>7.7857142857142856</v>
      </c>
      <c r="L1868" s="12">
        <f>IF(M1868&lt;&gt;"",M1868,IF(COUNTIFS($C:$C,B1868)&gt;1,SUMIFS('Sales Hx'!V:V,'Sales Hx'!$B:$B,_xlfn.XLOOKUP(B1868,C:C,B:B),'Sales Hx'!$D:$D,$E1868),SUMIFS('Sales Hx'!V:V,'Sales Hx'!$B:$B,$B1868,'Sales Hx'!$D:$D,$E1868)))</f>
        <v>0</v>
      </c>
      <c r="M1868" s="12">
        <v>0</v>
      </c>
      <c r="N1868" s="15">
        <f t="shared" si="158"/>
        <v>0.82236842105263164</v>
      </c>
      <c r="O1868" s="21">
        <f t="shared" si="160"/>
        <v>0</v>
      </c>
      <c r="P1868" s="24">
        <v>100.14</v>
      </c>
      <c r="Q1868" s="18">
        <f t="shared" si="157"/>
        <v>0</v>
      </c>
      <c r="R1868" s="2">
        <v>1</v>
      </c>
      <c r="S1868" s="2">
        <v>90</v>
      </c>
      <c r="T1868" s="2" t="s">
        <v>4646</v>
      </c>
      <c r="U1868" s="28">
        <f>IF(G1868=0,"",_xlfn.MINIFS('PO Details'!$I:$I,'PO Details'!$D:$D,Planning!$B1868,'PO Details'!$L:$L,Planning!$E1868))</f>
        <v>45392</v>
      </c>
      <c r="V1868" s="29" t="s">
        <v>4639</v>
      </c>
      <c r="W1868" t="str">
        <f t="shared" si="159"/>
        <v/>
      </c>
      <c r="X1868" s="2">
        <v>120</v>
      </c>
    </row>
    <row r="1869" spans="1:24" x14ac:dyDescent="0.25">
      <c r="A1869" s="11" t="s">
        <v>4616</v>
      </c>
      <c r="B1869" s="22" t="s">
        <v>272</v>
      </c>
      <c r="C1869" s="22" t="s">
        <v>5073</v>
      </c>
      <c r="D1869" s="22" t="s">
        <v>273</v>
      </c>
      <c r="E1869" s="31" t="s">
        <v>820</v>
      </c>
      <c r="F1869" s="12">
        <f>SUMIFS('Inventory Details'!$H:$H,'Inventory Details'!$B:$B,$B1869,'Inventory Details'!$E:$E,$E1869)</f>
        <v>29</v>
      </c>
      <c r="G1869" s="12">
        <f>SUMIFS('PO Details'!$H:$H,'PO Details'!$D:$D,Planning!$B1869,'PO Details'!$L:$L,$E1869)</f>
        <v>25</v>
      </c>
      <c r="H1869" s="12">
        <f>SUMIFS('SO Details'!$G:$G,'SO Details'!$D:$D,Planning!$B1869,'SO Details'!$K:$K,$E1869)</f>
        <v>0</v>
      </c>
      <c r="I1869" s="20">
        <f>IF(COUNTIFS($C:$C,B1869)&gt;1,SUMIFS('Sales Hx'!$Q:$Q,'Sales Hx'!$B:$B,_xlfn.XLOOKUP(B1869,C:C,B:B),'Sales Hx'!$D:$D,Planning!$E1869),SUMIFS('Sales Hx'!$Q:$Q,'Sales Hx'!$B:$B,Planning!$B1869,'Sales Hx'!$D:$D,Planning!$E1869))</f>
        <v>2.8</v>
      </c>
      <c r="J1869" s="16">
        <f>IF(COUNTIFS($C:$C,B1869)&gt;1,SUMIFS('Sales Hx'!$S:$S,'Sales Hx'!$B:$B,_xlfn.XLOOKUP(B1869,C:C,B:B),'Sales Hx'!$D:$D,E1869),SUMIFS('Sales Hx'!$S:$S,'Sales Hx'!$B:$B,$B1869,'Sales Hx'!$D:$D,$E1869))</f>
        <v>0.15789473684210525</v>
      </c>
      <c r="K1869" s="16">
        <f t="shared" si="161"/>
        <v>19.285714285714288</v>
      </c>
      <c r="L1869" s="12">
        <f>IF(M1869&lt;&gt;"",M1869,IF(COUNTIFS($C:$C,B1869)&gt;1,SUMIFS('Sales Hx'!V:V,'Sales Hx'!$B:$B,_xlfn.XLOOKUP(B1869,C:C,B:B),'Sales Hx'!$D:$D,$E1869),SUMIFS('Sales Hx'!V:V,'Sales Hx'!$B:$B,$B1869,'Sales Hx'!$D:$D,$E1869)))</f>
        <v>0</v>
      </c>
      <c r="M1869" s="12">
        <v>0</v>
      </c>
      <c r="N1869" s="15">
        <f t="shared" si="158"/>
        <v>0.15789473684210525</v>
      </c>
      <c r="O1869" s="21">
        <f t="shared" si="160"/>
        <v>0</v>
      </c>
      <c r="P1869" s="24">
        <v>100.14</v>
      </c>
      <c r="Q1869" s="18">
        <f t="shared" si="157"/>
        <v>0</v>
      </c>
      <c r="R1869" s="2">
        <v>1</v>
      </c>
      <c r="S1869" s="2">
        <v>90</v>
      </c>
      <c r="T1869" s="2" t="s">
        <v>4646</v>
      </c>
      <c r="U1869" s="28">
        <f>IF(G1869=0,"",_xlfn.MINIFS('PO Details'!$I:$I,'PO Details'!$D:$D,Planning!$B1869,'PO Details'!$L:$L,Planning!$E1869))</f>
        <v>45474</v>
      </c>
      <c r="V1869" s="29" t="s">
        <v>4639</v>
      </c>
      <c r="W1869" t="str">
        <f t="shared" si="159"/>
        <v>Max</v>
      </c>
      <c r="X1869" s="2">
        <v>120</v>
      </c>
    </row>
    <row r="1870" spans="1:24" x14ac:dyDescent="0.25">
      <c r="A1870" s="11" t="s">
        <v>4616</v>
      </c>
      <c r="B1870" s="22" t="s">
        <v>272</v>
      </c>
      <c r="C1870" s="22" t="s">
        <v>5073</v>
      </c>
      <c r="D1870" s="22" t="s">
        <v>273</v>
      </c>
      <c r="E1870" s="31" t="s">
        <v>113</v>
      </c>
      <c r="F1870" s="12">
        <f>SUMIFS('Inventory Details'!$H:$H,'Inventory Details'!$B:$B,$B1870,'Inventory Details'!$E:$E,$E1870)</f>
        <v>93</v>
      </c>
      <c r="G1870" s="12">
        <f>SUMIFS('PO Details'!$H:$H,'PO Details'!$D:$D,Planning!$B1870,'PO Details'!$L:$L,$E1870)</f>
        <v>150</v>
      </c>
      <c r="H1870" s="12">
        <f>SUMIFS('SO Details'!$G:$G,'SO Details'!$D:$D,Planning!$B1870,'SO Details'!$K:$K,$E1870)</f>
        <v>3</v>
      </c>
      <c r="I1870" s="20">
        <f>IF(COUNTIFS($C:$C,B1870)&gt;1,SUMIFS('Sales Hx'!$Q:$Q,'Sales Hx'!$B:$B,_xlfn.XLOOKUP(B1870,C:C,B:B),'Sales Hx'!$D:$D,Planning!$E1870),SUMIFS('Sales Hx'!$Q:$Q,'Sales Hx'!$B:$B,Planning!$B1870,'Sales Hx'!$D:$D,Planning!$E1870))</f>
        <v>113.39999999999999</v>
      </c>
      <c r="J1870" s="16">
        <f>IF(COUNTIFS($C:$C,B1870)&gt;1,SUMIFS('Sales Hx'!$S:$S,'Sales Hx'!$B:$B,_xlfn.XLOOKUP(B1870,C:C,B:B),'Sales Hx'!$D:$D,E1870),SUMIFS('Sales Hx'!$S:$S,'Sales Hx'!$B:$B,$B1870,'Sales Hx'!$D:$D,$E1870))</f>
        <v>0.97587719298245623</v>
      </c>
      <c r="K1870" s="16">
        <f t="shared" si="161"/>
        <v>2.1428571428571432</v>
      </c>
      <c r="L1870" s="12">
        <f>IF(M1870&lt;&gt;"",M1870,IF(COUNTIFS($C:$C,B1870)&gt;1,SUMIFS('Sales Hx'!V:V,'Sales Hx'!$B:$B,_xlfn.XLOOKUP(B1870,C:C,B:B),'Sales Hx'!$D:$D,$E1870),SUMIFS('Sales Hx'!V:V,'Sales Hx'!$B:$B,$B1870,'Sales Hx'!$D:$D,$E1870)))</f>
        <v>0</v>
      </c>
      <c r="M1870" s="12">
        <v>0</v>
      </c>
      <c r="N1870" s="15">
        <f t="shared" si="158"/>
        <v>0.97587719298245623</v>
      </c>
      <c r="O1870" s="21">
        <f t="shared" si="160"/>
        <v>0</v>
      </c>
      <c r="P1870" s="24">
        <v>100.14</v>
      </c>
      <c r="Q1870" s="18">
        <f t="shared" si="157"/>
        <v>0</v>
      </c>
      <c r="R1870" s="2">
        <v>1</v>
      </c>
      <c r="S1870" s="2">
        <v>90</v>
      </c>
      <c r="T1870" s="2" t="s">
        <v>4646</v>
      </c>
      <c r="U1870" s="28">
        <f>IF(G1870=0,"",_xlfn.MINIFS('PO Details'!$I:$I,'PO Details'!$D:$D,Planning!$B1870,'PO Details'!$L:$L,Planning!$E1870))</f>
        <v>45474</v>
      </c>
      <c r="V1870" s="29" t="s">
        <v>4639</v>
      </c>
      <c r="W1870" t="str">
        <f t="shared" si="159"/>
        <v/>
      </c>
      <c r="X1870" s="2">
        <v>120</v>
      </c>
    </row>
    <row r="1871" spans="1:24" x14ac:dyDescent="0.25">
      <c r="A1871" s="11" t="s">
        <v>4616</v>
      </c>
      <c r="B1871" s="22" t="s">
        <v>272</v>
      </c>
      <c r="C1871" s="22" t="s">
        <v>5073</v>
      </c>
      <c r="D1871" s="22" t="s">
        <v>273</v>
      </c>
      <c r="E1871" s="31" t="s">
        <v>109</v>
      </c>
      <c r="F1871" s="12">
        <f>SUMIFS('Inventory Details'!$H:$H,'Inventory Details'!$B:$B,$B1871,'Inventory Details'!$E:$E,$E1871)</f>
        <v>77</v>
      </c>
      <c r="G1871" s="12">
        <f>SUMIFS('PO Details'!$H:$H,'PO Details'!$D:$D,Planning!$B1871,'PO Details'!$L:$L,$E1871)</f>
        <v>60</v>
      </c>
      <c r="H1871" s="12">
        <f>SUMIFS('SO Details'!$G:$G,'SO Details'!$D:$D,Planning!$B1871,'SO Details'!$K:$K,$E1871)</f>
        <v>3</v>
      </c>
      <c r="I1871" s="20">
        <f>IF(COUNTIFS($C:$C,B1871)&gt;1,SUMIFS('Sales Hx'!$Q:$Q,'Sales Hx'!$B:$B,_xlfn.XLOOKUP(B1871,C:C,B:B),'Sales Hx'!$D:$D,Planning!$E1871),SUMIFS('Sales Hx'!$Q:$Q,'Sales Hx'!$B:$B,Planning!$B1871,'Sales Hx'!$D:$D,Planning!$E1871))</f>
        <v>60.199999999999996</v>
      </c>
      <c r="J1871" s="16">
        <f>IF(COUNTIFS($C:$C,B1871)&gt;1,SUMIFS('Sales Hx'!$S:$S,'Sales Hx'!$B:$B,_xlfn.XLOOKUP(B1871,C:C,B:B),'Sales Hx'!$D:$D,E1871),SUMIFS('Sales Hx'!$S:$S,'Sales Hx'!$B:$B,$B1871,'Sales Hx'!$D:$D,$E1871))</f>
        <v>0.5625</v>
      </c>
      <c r="K1871" s="16">
        <f t="shared" si="161"/>
        <v>2.2757475083056482</v>
      </c>
      <c r="L1871" s="12">
        <f>IF(M1871&lt;&gt;"",M1871,IF(COUNTIFS($C:$C,B1871)&gt;1,SUMIFS('Sales Hx'!V:V,'Sales Hx'!$B:$B,_xlfn.XLOOKUP(B1871,C:C,B:B),'Sales Hx'!$D:$D,$E1871),SUMIFS('Sales Hx'!V:V,'Sales Hx'!$B:$B,$B1871,'Sales Hx'!$D:$D,$E1871)))</f>
        <v>0</v>
      </c>
      <c r="M1871" s="12">
        <v>0</v>
      </c>
      <c r="N1871" s="15">
        <f t="shared" si="158"/>
        <v>0.5625</v>
      </c>
      <c r="O1871" s="21">
        <f t="shared" si="160"/>
        <v>0</v>
      </c>
      <c r="P1871" s="24">
        <v>100.14</v>
      </c>
      <c r="Q1871" s="18">
        <f t="shared" si="157"/>
        <v>0</v>
      </c>
      <c r="R1871" s="2">
        <v>1</v>
      </c>
      <c r="S1871" s="2">
        <v>90</v>
      </c>
      <c r="T1871" s="2" t="s">
        <v>4646</v>
      </c>
      <c r="U1871" s="28">
        <f>IF(G1871=0,"",_xlfn.MINIFS('PO Details'!$I:$I,'PO Details'!$D:$D,Planning!$B1871,'PO Details'!$L:$L,Planning!$E1871))</f>
        <v>45458</v>
      </c>
      <c r="V1871" s="29" t="s">
        <v>4639</v>
      </c>
      <c r="W1871" t="str">
        <f t="shared" si="159"/>
        <v/>
      </c>
      <c r="X1871" s="2">
        <v>120</v>
      </c>
    </row>
    <row r="1872" spans="1:24" x14ac:dyDescent="0.25">
      <c r="A1872" s="11" t="s">
        <v>4616</v>
      </c>
      <c r="B1872" s="22" t="s">
        <v>272</v>
      </c>
      <c r="C1872" s="22" t="s">
        <v>5073</v>
      </c>
      <c r="D1872" s="22" t="s">
        <v>273</v>
      </c>
      <c r="E1872" s="31" t="s">
        <v>752</v>
      </c>
      <c r="F1872" s="12">
        <f>SUMIFS('Inventory Details'!$H:$H,'Inventory Details'!$B:$B,$B1872,'Inventory Details'!$E:$E,$E1872)</f>
        <v>1</v>
      </c>
      <c r="G1872" s="12">
        <f>SUMIFS('PO Details'!$H:$H,'PO Details'!$D:$D,Planning!$B1872,'PO Details'!$L:$L,$E1872)</f>
        <v>0</v>
      </c>
      <c r="H1872" s="12">
        <f>SUMIFS('SO Details'!$G:$G,'SO Details'!$D:$D,Planning!$B1872,'SO Details'!$K:$K,$E1872)</f>
        <v>0</v>
      </c>
      <c r="I1872" s="20">
        <f>IF(COUNTIFS($C:$C,B1872)&gt;1,SUMIFS('Sales Hx'!$Q:$Q,'Sales Hx'!$B:$B,_xlfn.XLOOKUP(B1872,C:C,B:B),'Sales Hx'!$D:$D,Planning!$E1872),SUMIFS('Sales Hx'!$Q:$Q,'Sales Hx'!$B:$B,Planning!$B1872,'Sales Hx'!$D:$D,Planning!$E1872))</f>
        <v>0</v>
      </c>
      <c r="J1872" s="16">
        <f>IF(COUNTIFS($C:$C,B1872)&gt;1,SUMIFS('Sales Hx'!$S:$S,'Sales Hx'!$B:$B,_xlfn.XLOOKUP(B1872,C:C,B:B),'Sales Hx'!$D:$D,E1872),SUMIFS('Sales Hx'!$S:$S,'Sales Hx'!$B:$B,$B1872,'Sales Hx'!$D:$D,$E1872))</f>
        <v>0</v>
      </c>
      <c r="K1872" s="16">
        <f t="shared" si="161"/>
        <v>0</v>
      </c>
      <c r="L1872" s="12">
        <f>IF(M1872&lt;&gt;"",M1872,IF(COUNTIFS($C:$C,B1872)&gt;1,SUMIFS('Sales Hx'!V:V,'Sales Hx'!$B:$B,_xlfn.XLOOKUP(B1872,C:C,B:B),'Sales Hx'!$D:$D,$E1872),SUMIFS('Sales Hx'!V:V,'Sales Hx'!$B:$B,$B1872,'Sales Hx'!$D:$D,$E1872)))</f>
        <v>0</v>
      </c>
      <c r="M1872" s="12">
        <v>0</v>
      </c>
      <c r="N1872" s="15">
        <f t="shared" ref="N1872:N1925" si="162">IFERROR(_xlfn.IFNA(J1872*R1872+L1872,"No Sales Hx"),"No Sales HX")</f>
        <v>0</v>
      </c>
      <c r="O1872" s="21">
        <f t="shared" si="160"/>
        <v>0</v>
      </c>
      <c r="P1872" s="24">
        <v>100.14</v>
      </c>
      <c r="Q1872" s="18">
        <f t="shared" ref="Q1872:Q1924" si="163">IFERROR(P1872*O1872,0)</f>
        <v>0</v>
      </c>
      <c r="R1872" s="2">
        <v>1</v>
      </c>
      <c r="S1872" s="2">
        <v>90</v>
      </c>
      <c r="T1872" s="2" t="s">
        <v>4646</v>
      </c>
      <c r="U1872" s="28" t="str">
        <f>IF(G1872=0,"",_xlfn.MINIFS('PO Details'!$I:$I,'PO Details'!$D:$D,Planning!$B1872,'PO Details'!$L:$L,Planning!$E1872))</f>
        <v/>
      </c>
      <c r="V1872" s="29" t="s">
        <v>4639</v>
      </c>
      <c r="W1872" t="str">
        <f t="shared" si="159"/>
        <v/>
      </c>
      <c r="X1872" s="2">
        <v>120</v>
      </c>
    </row>
    <row r="1873" spans="1:24" x14ac:dyDescent="0.25">
      <c r="A1873" s="11" t="s">
        <v>4616</v>
      </c>
      <c r="B1873" s="22" t="s">
        <v>272</v>
      </c>
      <c r="C1873" s="22" t="s">
        <v>5073</v>
      </c>
      <c r="D1873" s="22" t="s">
        <v>273</v>
      </c>
      <c r="E1873" s="31" t="s">
        <v>108</v>
      </c>
      <c r="F1873" s="12">
        <f>SUMIFS('Inventory Details'!$H:$H,'Inventory Details'!$B:$B,$B1873,'Inventory Details'!$E:$E,$E1873)</f>
        <v>2</v>
      </c>
      <c r="G1873" s="12">
        <f>SUMIFS('PO Details'!$H:$H,'PO Details'!$D:$D,Planning!$B1873,'PO Details'!$L:$L,$E1873)</f>
        <v>0</v>
      </c>
      <c r="H1873" s="12">
        <f>SUMIFS('SO Details'!$G:$G,'SO Details'!$D:$D,Planning!$B1873,'SO Details'!$K:$K,$E1873)</f>
        <v>0</v>
      </c>
      <c r="I1873" s="20">
        <f>IF(COUNTIFS($C:$C,B1873)&gt;1,SUMIFS('Sales Hx'!$Q:$Q,'Sales Hx'!$B:$B,_xlfn.XLOOKUP(B1873,C:C,B:B),'Sales Hx'!$D:$D,Planning!$E1873),SUMIFS('Sales Hx'!$Q:$Q,'Sales Hx'!$B:$B,Planning!$B1873,'Sales Hx'!$D:$D,Planning!$E1873))</f>
        <v>5.6</v>
      </c>
      <c r="J1873" s="16">
        <f>IF(COUNTIFS($C:$C,B1873)&gt;1,SUMIFS('Sales Hx'!$S:$S,'Sales Hx'!$B:$B,_xlfn.XLOOKUP(B1873,C:C,B:B),'Sales Hx'!$D:$D,E1873),SUMIFS('Sales Hx'!$S:$S,'Sales Hx'!$B:$B,$B1873,'Sales Hx'!$D:$D,$E1873))</f>
        <v>0.28026315789473683</v>
      </c>
      <c r="K1873" s="16">
        <f t="shared" si="161"/>
        <v>0.35714285714285715</v>
      </c>
      <c r="L1873" s="12">
        <f>IF(M1873&lt;&gt;"",M1873,IF(COUNTIFS($C:$C,B1873)&gt;1,SUMIFS('Sales Hx'!V:V,'Sales Hx'!$B:$B,_xlfn.XLOOKUP(B1873,C:C,B:B),'Sales Hx'!$D:$D,$E1873),SUMIFS('Sales Hx'!V:V,'Sales Hx'!$B:$B,$B1873,'Sales Hx'!$D:$D,$E1873)))</f>
        <v>0</v>
      </c>
      <c r="M1873" s="12">
        <v>0</v>
      </c>
      <c r="N1873" s="15">
        <f t="shared" si="162"/>
        <v>0.28026315789473683</v>
      </c>
      <c r="O1873" s="21">
        <f t="shared" si="160"/>
        <v>0</v>
      </c>
      <c r="P1873" s="24">
        <v>100.14</v>
      </c>
      <c r="Q1873" s="18">
        <f t="shared" si="163"/>
        <v>0</v>
      </c>
      <c r="R1873" s="2">
        <v>1</v>
      </c>
      <c r="S1873" s="2">
        <v>90</v>
      </c>
      <c r="T1873" s="2" t="s">
        <v>4646</v>
      </c>
      <c r="U1873" s="28" t="str">
        <f>IF(G1873=0,"",_xlfn.MINIFS('PO Details'!$I:$I,'PO Details'!$D:$D,Planning!$B1873,'PO Details'!$L:$L,Planning!$E1873))</f>
        <v/>
      </c>
      <c r="V1873" s="29" t="s">
        <v>4639</v>
      </c>
      <c r="W1873" t="str">
        <f t="shared" si="159"/>
        <v/>
      </c>
      <c r="X1873" s="2">
        <v>120</v>
      </c>
    </row>
    <row r="1874" spans="1:24" x14ac:dyDescent="0.25">
      <c r="A1874" s="11" t="s">
        <v>4616</v>
      </c>
      <c r="B1874" s="22" t="s">
        <v>272</v>
      </c>
      <c r="C1874" s="22" t="s">
        <v>5073</v>
      </c>
      <c r="D1874" s="22" t="s">
        <v>273</v>
      </c>
      <c r="E1874" s="31" t="s">
        <v>861</v>
      </c>
      <c r="F1874" s="12">
        <f>SUMIFS('Inventory Details'!$H:$H,'Inventory Details'!$B:$B,$B1874,'Inventory Details'!$E:$E,$E1874)</f>
        <v>5</v>
      </c>
      <c r="G1874" s="12">
        <f>SUMIFS('PO Details'!$H:$H,'PO Details'!$D:$D,Planning!$B1874,'PO Details'!$L:$L,$E1874)</f>
        <v>0</v>
      </c>
      <c r="H1874" s="12">
        <f>SUMIFS('SO Details'!$G:$G,'SO Details'!$D:$D,Planning!$B1874,'SO Details'!$K:$K,$E1874)</f>
        <v>0</v>
      </c>
      <c r="I1874" s="20">
        <f>IF(COUNTIFS($C:$C,B1874)&gt;1,SUMIFS('Sales Hx'!$Q:$Q,'Sales Hx'!$B:$B,_xlfn.XLOOKUP(B1874,C:C,B:B),'Sales Hx'!$D:$D,Planning!$E1874),SUMIFS('Sales Hx'!$Q:$Q,'Sales Hx'!$B:$B,Planning!$B1874,'Sales Hx'!$D:$D,Planning!$E1874))</f>
        <v>0</v>
      </c>
      <c r="J1874" s="16">
        <f>IF(COUNTIFS($C:$C,B1874)&gt;1,SUMIFS('Sales Hx'!$S:$S,'Sales Hx'!$B:$B,_xlfn.XLOOKUP(B1874,C:C,B:B),'Sales Hx'!$D:$D,E1874),SUMIFS('Sales Hx'!$S:$S,'Sales Hx'!$B:$B,$B1874,'Sales Hx'!$D:$D,$E1874))</f>
        <v>6.5789473684210523E-2</v>
      </c>
      <c r="K1874" s="16">
        <f t="shared" si="161"/>
        <v>0</v>
      </c>
      <c r="L1874" s="12">
        <f>IF(M1874&lt;&gt;"",M1874,IF(COUNTIFS($C:$C,B1874)&gt;1,SUMIFS('Sales Hx'!V:V,'Sales Hx'!$B:$B,_xlfn.XLOOKUP(B1874,C:C,B:B),'Sales Hx'!$D:$D,$E1874),SUMIFS('Sales Hx'!V:V,'Sales Hx'!$B:$B,$B1874,'Sales Hx'!$D:$D,$E1874)))</f>
        <v>0</v>
      </c>
      <c r="M1874" s="12">
        <v>0</v>
      </c>
      <c r="N1874" s="15">
        <f t="shared" si="162"/>
        <v>6.5789473684210523E-2</v>
      </c>
      <c r="O1874" s="21">
        <f t="shared" si="160"/>
        <v>0</v>
      </c>
      <c r="P1874" s="24">
        <v>100.14</v>
      </c>
      <c r="Q1874" s="18">
        <f t="shared" si="163"/>
        <v>0</v>
      </c>
      <c r="R1874" s="2">
        <v>1</v>
      </c>
      <c r="S1874" s="2">
        <v>90</v>
      </c>
      <c r="T1874" s="2" t="s">
        <v>4646</v>
      </c>
      <c r="U1874" s="28" t="str">
        <f>IF(G1874=0,"",_xlfn.MINIFS('PO Details'!$I:$I,'PO Details'!$D:$D,Planning!$B1874,'PO Details'!$L:$L,Planning!$E1874))</f>
        <v/>
      </c>
      <c r="V1874" s="29" t="s">
        <v>4639</v>
      </c>
      <c r="W1874" t="str">
        <f t="shared" si="159"/>
        <v/>
      </c>
      <c r="X1874" s="2">
        <v>120</v>
      </c>
    </row>
    <row r="1875" spans="1:24" x14ac:dyDescent="0.25">
      <c r="A1875" s="11" t="s">
        <v>4616</v>
      </c>
      <c r="B1875" s="22" t="s">
        <v>272</v>
      </c>
      <c r="C1875" s="22" t="s">
        <v>5073</v>
      </c>
      <c r="D1875" s="22" t="s">
        <v>273</v>
      </c>
      <c r="E1875" s="31" t="s">
        <v>2214</v>
      </c>
      <c r="F1875" s="12">
        <f>SUMIFS('Inventory Details'!$H:$H,'Inventory Details'!$B:$B,$B1875,'Inventory Details'!$E:$E,$E1875)</f>
        <v>0</v>
      </c>
      <c r="G1875" s="12">
        <f>SUMIFS('PO Details'!$H:$H,'PO Details'!$D:$D,Planning!$B1875,'PO Details'!$L:$L,$E1875)</f>
        <v>0</v>
      </c>
      <c r="H1875" s="12">
        <f>SUMIFS('SO Details'!$G:$G,'SO Details'!$D:$D,Planning!$B1875,'SO Details'!$K:$K,$E1875)</f>
        <v>1</v>
      </c>
      <c r="I1875" s="20">
        <f>IF(COUNTIFS($C:$C,B1875)&gt;1,SUMIFS('Sales Hx'!$Q:$Q,'Sales Hx'!$B:$B,_xlfn.XLOOKUP(B1875,C:C,B:B),'Sales Hx'!$D:$D,Planning!$E1875),SUMIFS('Sales Hx'!$Q:$Q,'Sales Hx'!$B:$B,Planning!$B1875,'Sales Hx'!$D:$D,Planning!$E1875))</f>
        <v>0</v>
      </c>
      <c r="J1875" s="16">
        <f>IF(COUNTIFS($C:$C,B1875)&gt;1,SUMIFS('Sales Hx'!$S:$S,'Sales Hx'!$B:$B,_xlfn.XLOOKUP(B1875,C:C,B:B),'Sales Hx'!$D:$D,E1875),SUMIFS('Sales Hx'!$S:$S,'Sales Hx'!$B:$B,$B1875,'Sales Hx'!$D:$D,$E1875))</f>
        <v>9.8684210526315791E-2</v>
      </c>
      <c r="K1875" s="16">
        <f t="shared" si="161"/>
        <v>0</v>
      </c>
      <c r="L1875" s="12">
        <f>IF(M1875&lt;&gt;"",M1875,IF(COUNTIFS($C:$C,B1875)&gt;1,SUMIFS('Sales Hx'!V:V,'Sales Hx'!$B:$B,_xlfn.XLOOKUP(B1875,C:C,B:B),'Sales Hx'!$D:$D,$E1875),SUMIFS('Sales Hx'!V:V,'Sales Hx'!$B:$B,$B1875,'Sales Hx'!$D:$D,$E1875)))</f>
        <v>0</v>
      </c>
      <c r="M1875" s="12">
        <v>0</v>
      </c>
      <c r="N1875" s="15">
        <f t="shared" si="162"/>
        <v>9.8684210526315791E-2</v>
      </c>
      <c r="O1875" s="21">
        <f t="shared" si="160"/>
        <v>0</v>
      </c>
      <c r="P1875" s="24">
        <v>100.14</v>
      </c>
      <c r="Q1875" s="18">
        <f t="shared" si="163"/>
        <v>0</v>
      </c>
      <c r="R1875" s="2">
        <v>1</v>
      </c>
      <c r="S1875" s="2">
        <v>90</v>
      </c>
      <c r="T1875" s="2" t="s">
        <v>4646</v>
      </c>
      <c r="U1875" s="28" t="str">
        <f>IF(G1875=0,"",_xlfn.MINIFS('PO Details'!$I:$I,'PO Details'!$D:$D,Planning!$B1875,'PO Details'!$L:$L,Planning!$E1875))</f>
        <v/>
      </c>
      <c r="V1875" s="29" t="s">
        <v>4639</v>
      </c>
      <c r="W1875" t="str">
        <f t="shared" si="159"/>
        <v/>
      </c>
      <c r="X1875" s="2">
        <v>120</v>
      </c>
    </row>
    <row r="1876" spans="1:24" x14ac:dyDescent="0.25">
      <c r="A1876" s="11" t="s">
        <v>4616</v>
      </c>
      <c r="B1876" s="22" t="s">
        <v>274</v>
      </c>
      <c r="C1876" s="22" t="s">
        <v>5076</v>
      </c>
      <c r="D1876" s="22" t="s">
        <v>275</v>
      </c>
      <c r="E1876" s="31" t="s">
        <v>109</v>
      </c>
      <c r="F1876" s="12">
        <f>SUMIFS('Inventory Details'!$H:$H,'Inventory Details'!$B:$B,$B1876,'Inventory Details'!$E:$E,$E1876)</f>
        <v>9</v>
      </c>
      <c r="G1876" s="12">
        <f>SUMIFS('PO Details'!$H:$H,'PO Details'!$D:$D,Planning!$B1876,'PO Details'!$L:$L,$E1876)</f>
        <v>128</v>
      </c>
      <c r="H1876" s="12">
        <f>SUMIFS('SO Details'!$G:$G,'SO Details'!$D:$D,Planning!$B1876,'SO Details'!$K:$K,$E1876)</f>
        <v>3</v>
      </c>
      <c r="I1876" s="20">
        <f>IF(COUNTIFS($C:$C,B1876)&gt;1,SUMIFS('Sales Hx'!$Q:$Q,'Sales Hx'!$B:$B,_xlfn.XLOOKUP(B1876,C:C,B:B),'Sales Hx'!$D:$D,Planning!$E1876),SUMIFS('Sales Hx'!$Q:$Q,'Sales Hx'!$B:$B,Planning!$B1876,'Sales Hx'!$D:$D,Planning!$E1876))</f>
        <v>60.199999999999996</v>
      </c>
      <c r="J1876" s="16">
        <f>IF(COUNTIFS($C:$C,B1876)&gt;1,SUMIFS('Sales Hx'!$S:$S,'Sales Hx'!$B:$B,_xlfn.XLOOKUP(B1876,C:C,B:B),'Sales Hx'!$D:$D,E1876),SUMIFS('Sales Hx'!$S:$S,'Sales Hx'!$B:$B,$B1876,'Sales Hx'!$D:$D,$E1876))</f>
        <v>0.56359649122807021</v>
      </c>
      <c r="K1876" s="16">
        <f t="shared" si="161"/>
        <v>2.2757475083056482</v>
      </c>
      <c r="L1876" s="12">
        <f>IF(M1876&lt;&gt;"",M1876,IF(COUNTIFS($C:$C,B1876)&gt;1,SUMIFS('Sales Hx'!V:V,'Sales Hx'!$B:$B,_xlfn.XLOOKUP(B1876,C:C,B:B),'Sales Hx'!$D:$D,$E1876),SUMIFS('Sales Hx'!V:V,'Sales Hx'!$B:$B,$B1876,'Sales Hx'!$D:$D,$E1876)))</f>
        <v>0</v>
      </c>
      <c r="M1876" s="12">
        <v>0</v>
      </c>
      <c r="N1876" s="15">
        <f t="shared" si="162"/>
        <v>0.56359649122807021</v>
      </c>
      <c r="O1876" s="21">
        <f t="shared" si="160"/>
        <v>0</v>
      </c>
      <c r="P1876" s="24">
        <v>67.37</v>
      </c>
      <c r="Q1876" s="18">
        <f t="shared" si="163"/>
        <v>0</v>
      </c>
      <c r="R1876" s="2">
        <v>1</v>
      </c>
      <c r="S1876" s="2">
        <v>90</v>
      </c>
      <c r="T1876" s="2" t="s">
        <v>4646</v>
      </c>
      <c r="U1876" s="28">
        <f>IF(G1876=0,"",_xlfn.MINIFS('PO Details'!$I:$I,'PO Details'!$D:$D,Planning!$B1876,'PO Details'!$L:$L,Planning!$E1876))</f>
        <v>45443</v>
      </c>
      <c r="V1876" s="29" t="s">
        <v>4639</v>
      </c>
      <c r="W1876" t="str">
        <f t="shared" si="159"/>
        <v/>
      </c>
      <c r="X1876" s="2">
        <v>120</v>
      </c>
    </row>
    <row r="1877" spans="1:24" x14ac:dyDescent="0.25">
      <c r="A1877" s="11" t="s">
        <v>4616</v>
      </c>
      <c r="B1877" s="22" t="s">
        <v>274</v>
      </c>
      <c r="C1877" s="22" t="s">
        <v>5076</v>
      </c>
      <c r="D1877" s="22" t="s">
        <v>275</v>
      </c>
      <c r="E1877" s="31" t="s">
        <v>106</v>
      </c>
      <c r="F1877" s="12">
        <f>SUMIFS('Inventory Details'!$H:$H,'Inventory Details'!$B:$B,$B1877,'Inventory Details'!$E:$E,$E1877)</f>
        <v>70</v>
      </c>
      <c r="G1877" s="12">
        <f>SUMIFS('PO Details'!$H:$H,'PO Details'!$D:$D,Planning!$B1877,'PO Details'!$L:$L,$E1877)</f>
        <v>444</v>
      </c>
      <c r="H1877" s="12">
        <f>SUMIFS('SO Details'!$G:$G,'SO Details'!$D:$D,Planning!$B1877,'SO Details'!$K:$K,$E1877)</f>
        <v>9</v>
      </c>
      <c r="I1877" s="20">
        <f>IF(COUNTIFS($C:$C,B1877)&gt;1,SUMIFS('Sales Hx'!$Q:$Q,'Sales Hx'!$B:$B,_xlfn.XLOOKUP(B1877,C:C,B:B),'Sales Hx'!$D:$D,Planning!$E1877),SUMIFS('Sales Hx'!$Q:$Q,'Sales Hx'!$B:$B,Planning!$B1877,'Sales Hx'!$D:$D,Planning!$E1877))</f>
        <v>357</v>
      </c>
      <c r="J1877" s="16">
        <f>IF(COUNTIFS($C:$C,B1877)&gt;1,SUMIFS('Sales Hx'!$S:$S,'Sales Hx'!$B:$B,_xlfn.XLOOKUP(B1877,C:C,B:B),'Sales Hx'!$D:$D,E1877),SUMIFS('Sales Hx'!$S:$S,'Sales Hx'!$B:$B,$B1877,'Sales Hx'!$D:$D,$E1877))</f>
        <v>2.8514254385964914</v>
      </c>
      <c r="K1877" s="16">
        <f t="shared" si="161"/>
        <v>1.4397759103641457</v>
      </c>
      <c r="L1877" s="12">
        <f>IF(M1877&lt;&gt;"",M1877,IF(COUNTIFS($C:$C,B1877)&gt;1,SUMIFS('Sales Hx'!V:V,'Sales Hx'!$B:$B,_xlfn.XLOOKUP(B1877,C:C,B:B),'Sales Hx'!$D:$D,$E1877),SUMIFS('Sales Hx'!V:V,'Sales Hx'!$B:$B,$B1877,'Sales Hx'!$D:$D,$E1877)))</f>
        <v>0</v>
      </c>
      <c r="M1877" s="12">
        <v>0</v>
      </c>
      <c r="N1877" s="15">
        <f t="shared" si="162"/>
        <v>2.8514254385964914</v>
      </c>
      <c r="O1877" s="21">
        <f t="shared" si="160"/>
        <v>0</v>
      </c>
      <c r="P1877" s="24">
        <v>67.37</v>
      </c>
      <c r="Q1877" s="18">
        <f t="shared" si="163"/>
        <v>0</v>
      </c>
      <c r="R1877" s="2">
        <v>1</v>
      </c>
      <c r="S1877" s="2">
        <v>90</v>
      </c>
      <c r="T1877" s="2" t="s">
        <v>4646</v>
      </c>
      <c r="U1877" s="28">
        <f>IF(G1877=0,"",_xlfn.MINIFS('PO Details'!$I:$I,'PO Details'!$D:$D,Planning!$B1877,'PO Details'!$L:$L,Planning!$E1877))</f>
        <v>45443</v>
      </c>
      <c r="V1877" s="29" t="s">
        <v>4639</v>
      </c>
      <c r="W1877" t="str">
        <f t="shared" si="159"/>
        <v/>
      </c>
      <c r="X1877" s="2">
        <v>120</v>
      </c>
    </row>
    <row r="1878" spans="1:24" x14ac:dyDescent="0.25">
      <c r="A1878" s="11" t="s">
        <v>4616</v>
      </c>
      <c r="B1878" s="22" t="s">
        <v>274</v>
      </c>
      <c r="C1878" s="22" t="s">
        <v>5076</v>
      </c>
      <c r="D1878" s="22" t="s">
        <v>275</v>
      </c>
      <c r="E1878" s="31" t="s">
        <v>4746</v>
      </c>
      <c r="F1878" s="12">
        <f>SUMIFS('Inventory Details'!$H:$H,'Inventory Details'!$B:$B,$B1878,'Inventory Details'!$E:$E,$E1878)</f>
        <v>296</v>
      </c>
      <c r="G1878" s="12">
        <f>SUMIFS('PO Details'!$H:$H,'PO Details'!$D:$D,Planning!$B1878,'PO Details'!$L:$L,$E1878)</f>
        <v>85</v>
      </c>
      <c r="H1878" s="12">
        <f>SUMIFS('SO Details'!$G:$G,'SO Details'!$D:$D,Planning!$B1878,'SO Details'!$K:$K,$E1878)</f>
        <v>18</v>
      </c>
      <c r="I1878" s="20">
        <f>IF(COUNTIFS($C:$C,B1878)&gt;1,SUMIFS('Sales Hx'!$Q:$Q,'Sales Hx'!$B:$B,_xlfn.XLOOKUP(B1878,C:C,B:B),'Sales Hx'!$D:$D,Planning!$E1878),SUMIFS('Sales Hx'!$Q:$Q,'Sales Hx'!$B:$B,Planning!$B1878,'Sales Hx'!$D:$D,Planning!$E1878))</f>
        <v>373.79999999999995</v>
      </c>
      <c r="J1878" s="16">
        <f>IF(COUNTIFS($C:$C,B1878)&gt;1,SUMIFS('Sales Hx'!$S:$S,'Sales Hx'!$B:$B,_xlfn.XLOOKUP(B1878,C:C,B:B),'Sales Hx'!$D:$D,E1878),SUMIFS('Sales Hx'!$S:$S,'Sales Hx'!$B:$B,$B1878,'Sales Hx'!$D:$D,$E1878))</f>
        <v>2.6502192982456139</v>
      </c>
      <c r="K1878" s="16">
        <f t="shared" si="161"/>
        <v>1.0192616372391654</v>
      </c>
      <c r="L1878" s="12">
        <f>IF(M1878&lt;&gt;"",M1878,IF(COUNTIFS($C:$C,B1878)&gt;1,SUMIFS('Sales Hx'!V:V,'Sales Hx'!$B:$B,_xlfn.XLOOKUP(B1878,C:C,B:B),'Sales Hx'!$D:$D,$E1878),SUMIFS('Sales Hx'!V:V,'Sales Hx'!$B:$B,$B1878,'Sales Hx'!$D:$D,$E1878)))</f>
        <v>0</v>
      </c>
      <c r="M1878" s="12">
        <v>0</v>
      </c>
      <c r="N1878" s="15">
        <f t="shared" si="162"/>
        <v>2.6502192982456139</v>
      </c>
      <c r="O1878" s="21">
        <f t="shared" si="160"/>
        <v>0</v>
      </c>
      <c r="P1878" s="24">
        <v>67.37</v>
      </c>
      <c r="Q1878" s="18">
        <f t="shared" si="163"/>
        <v>0</v>
      </c>
      <c r="R1878" s="2">
        <v>1</v>
      </c>
      <c r="S1878" s="2">
        <v>90</v>
      </c>
      <c r="T1878" s="2" t="s">
        <v>4646</v>
      </c>
      <c r="U1878" s="28">
        <f>IF(G1878=0,"",_xlfn.MINIFS('PO Details'!$I:$I,'PO Details'!$D:$D,Planning!$B1878,'PO Details'!$L:$L,Planning!$E1878))</f>
        <v>45450</v>
      </c>
      <c r="V1878" s="29" t="s">
        <v>4639</v>
      </c>
      <c r="W1878" t="str">
        <f t="shared" si="159"/>
        <v/>
      </c>
      <c r="X1878" s="2">
        <v>120</v>
      </c>
    </row>
    <row r="1879" spans="1:24" x14ac:dyDescent="0.25">
      <c r="A1879" s="11" t="s">
        <v>4616</v>
      </c>
      <c r="B1879" s="22" t="s">
        <v>274</v>
      </c>
      <c r="C1879" s="22" t="s">
        <v>5076</v>
      </c>
      <c r="D1879" s="22" t="s">
        <v>275</v>
      </c>
      <c r="E1879" s="31" t="s">
        <v>119</v>
      </c>
      <c r="F1879" s="12">
        <f>SUMIFS('Inventory Details'!$H:$H,'Inventory Details'!$B:$B,$B1879,'Inventory Details'!$E:$E,$E1879)</f>
        <v>0</v>
      </c>
      <c r="G1879" s="12">
        <f>SUMIFS('PO Details'!$H:$H,'PO Details'!$D:$D,Planning!$B1879,'PO Details'!$L:$L,$E1879)</f>
        <v>73</v>
      </c>
      <c r="H1879" s="12">
        <f>SUMIFS('SO Details'!$G:$G,'SO Details'!$D:$D,Planning!$B1879,'SO Details'!$K:$K,$E1879)</f>
        <v>0</v>
      </c>
      <c r="I1879" s="20">
        <f>IF(COUNTIFS($C:$C,B1879)&gt;1,SUMIFS('Sales Hx'!$Q:$Q,'Sales Hx'!$B:$B,_xlfn.XLOOKUP(B1879,C:C,B:B),'Sales Hx'!$D:$D,Planning!$E1879),SUMIFS('Sales Hx'!$Q:$Q,'Sales Hx'!$B:$B,Planning!$B1879,'Sales Hx'!$D:$D,Planning!$E1879))</f>
        <v>28</v>
      </c>
      <c r="J1879" s="16">
        <f>IF(COUNTIFS($C:$C,B1879)&gt;1,SUMIFS('Sales Hx'!$S:$S,'Sales Hx'!$B:$B,_xlfn.XLOOKUP(B1879,C:C,B:B),'Sales Hx'!$D:$D,E1879),SUMIFS('Sales Hx'!$S:$S,'Sales Hx'!$B:$B,$B1879,'Sales Hx'!$D:$D,$E1879))</f>
        <v>0.57565789473684215</v>
      </c>
      <c r="K1879" s="16">
        <f t="shared" si="161"/>
        <v>2.6071428571428572</v>
      </c>
      <c r="L1879" s="12">
        <f>IF(M1879&lt;&gt;"",M1879,IF(COUNTIFS($C:$C,B1879)&gt;1,SUMIFS('Sales Hx'!V:V,'Sales Hx'!$B:$B,_xlfn.XLOOKUP(B1879,C:C,B:B),'Sales Hx'!$D:$D,$E1879),SUMIFS('Sales Hx'!V:V,'Sales Hx'!$B:$B,$B1879,'Sales Hx'!$D:$D,$E1879)))</f>
        <v>0</v>
      </c>
      <c r="M1879" s="12">
        <v>0</v>
      </c>
      <c r="N1879" s="15">
        <f t="shared" si="162"/>
        <v>0.57565789473684215</v>
      </c>
      <c r="O1879" s="21">
        <f t="shared" si="160"/>
        <v>0</v>
      </c>
      <c r="P1879" s="24">
        <v>67.37</v>
      </c>
      <c r="Q1879" s="18">
        <f t="shared" si="163"/>
        <v>0</v>
      </c>
      <c r="R1879" s="2">
        <v>1</v>
      </c>
      <c r="S1879" s="2">
        <v>90</v>
      </c>
      <c r="T1879" s="2" t="s">
        <v>4646</v>
      </c>
      <c r="U1879" s="28">
        <f>IF(G1879=0,"",_xlfn.MINIFS('PO Details'!$I:$I,'PO Details'!$D:$D,Planning!$B1879,'PO Details'!$L:$L,Planning!$E1879))</f>
        <v>45443</v>
      </c>
      <c r="V1879" s="29" t="s">
        <v>4639</v>
      </c>
      <c r="W1879" t="str">
        <f t="shared" si="159"/>
        <v/>
      </c>
      <c r="X1879" s="2">
        <v>120</v>
      </c>
    </row>
    <row r="1880" spans="1:24" x14ac:dyDescent="0.25">
      <c r="A1880" s="11" t="s">
        <v>4616</v>
      </c>
      <c r="B1880" s="22" t="s">
        <v>274</v>
      </c>
      <c r="C1880" s="22" t="s">
        <v>5076</v>
      </c>
      <c r="D1880" s="22" t="s">
        <v>275</v>
      </c>
      <c r="E1880" s="31" t="s">
        <v>15</v>
      </c>
      <c r="F1880" s="12">
        <f>SUMIFS('Inventory Details'!$H:$H,'Inventory Details'!$B:$B,$B1880,'Inventory Details'!$E:$E,$E1880)</f>
        <v>18</v>
      </c>
      <c r="G1880" s="12">
        <f>SUMIFS('PO Details'!$H:$H,'PO Details'!$D:$D,Planning!$B1880,'PO Details'!$L:$L,$E1880)</f>
        <v>93</v>
      </c>
      <c r="H1880" s="12">
        <f>SUMIFS('SO Details'!$G:$G,'SO Details'!$D:$D,Planning!$B1880,'SO Details'!$K:$K,$E1880)</f>
        <v>60</v>
      </c>
      <c r="I1880" s="20">
        <f>IF(COUNTIFS($C:$C,B1880)&gt;1,SUMIFS('Sales Hx'!$Q:$Q,'Sales Hx'!$B:$B,_xlfn.XLOOKUP(B1880,C:C,B:B),'Sales Hx'!$D:$D,Planning!$E1880),SUMIFS('Sales Hx'!$Q:$Q,'Sales Hx'!$B:$B,Planning!$B1880,'Sales Hx'!$D:$D,Planning!$E1880))</f>
        <v>14</v>
      </c>
      <c r="J1880" s="16">
        <f>IF(COUNTIFS($C:$C,B1880)&gt;1,SUMIFS('Sales Hx'!$S:$S,'Sales Hx'!$B:$B,_xlfn.XLOOKUP(B1880,C:C,B:B),'Sales Hx'!$D:$D,E1880),SUMIFS('Sales Hx'!$S:$S,'Sales Hx'!$B:$B,$B1880,'Sales Hx'!$D:$D,$E1880))</f>
        <v>0.83552631578947367</v>
      </c>
      <c r="K1880" s="16">
        <f t="shared" si="161"/>
        <v>7.9285714285714288</v>
      </c>
      <c r="L1880" s="12">
        <f>IF(M1880&lt;&gt;"",M1880,IF(COUNTIFS($C:$C,B1880)&gt;1,SUMIFS('Sales Hx'!V:V,'Sales Hx'!$B:$B,_xlfn.XLOOKUP(B1880,C:C,B:B),'Sales Hx'!$D:$D,$E1880),SUMIFS('Sales Hx'!V:V,'Sales Hx'!$B:$B,$B1880,'Sales Hx'!$D:$D,$E1880)))</f>
        <v>0</v>
      </c>
      <c r="M1880" s="12">
        <v>0</v>
      </c>
      <c r="N1880" s="15">
        <f t="shared" si="162"/>
        <v>0.83552631578947367</v>
      </c>
      <c r="O1880" s="21">
        <f t="shared" si="160"/>
        <v>0</v>
      </c>
      <c r="P1880" s="24">
        <v>67.37</v>
      </c>
      <c r="Q1880" s="18">
        <f t="shared" si="163"/>
        <v>0</v>
      </c>
      <c r="R1880" s="2">
        <v>1</v>
      </c>
      <c r="S1880" s="2">
        <v>90</v>
      </c>
      <c r="T1880" s="2" t="s">
        <v>4646</v>
      </c>
      <c r="U1880" s="28">
        <f>IF(G1880=0,"",_xlfn.MINIFS('PO Details'!$I:$I,'PO Details'!$D:$D,Planning!$B1880,'PO Details'!$L:$L,Planning!$E1880))</f>
        <v>45342</v>
      </c>
      <c r="V1880" s="29" t="s">
        <v>4639</v>
      </c>
      <c r="W1880" t="str">
        <f t="shared" si="159"/>
        <v/>
      </c>
      <c r="X1880" s="2">
        <v>120</v>
      </c>
    </row>
    <row r="1881" spans="1:24" x14ac:dyDescent="0.25">
      <c r="A1881" s="11" t="s">
        <v>4616</v>
      </c>
      <c r="B1881" s="22" t="s">
        <v>274</v>
      </c>
      <c r="C1881" s="22" t="s">
        <v>5076</v>
      </c>
      <c r="D1881" s="22" t="s">
        <v>275</v>
      </c>
      <c r="E1881" s="31" t="s">
        <v>820</v>
      </c>
      <c r="F1881" s="12">
        <f>SUMIFS('Inventory Details'!$H:$H,'Inventory Details'!$B:$B,$B1881,'Inventory Details'!$E:$E,$E1881)</f>
        <v>29</v>
      </c>
      <c r="G1881" s="12">
        <f>SUMIFS('PO Details'!$H:$H,'PO Details'!$D:$D,Planning!$B1881,'PO Details'!$L:$L,$E1881)</f>
        <v>25</v>
      </c>
      <c r="H1881" s="12">
        <f>SUMIFS('SO Details'!$G:$G,'SO Details'!$D:$D,Planning!$B1881,'SO Details'!$K:$K,$E1881)</f>
        <v>0</v>
      </c>
      <c r="I1881" s="20">
        <f>IF(COUNTIFS($C:$C,B1881)&gt;1,SUMIFS('Sales Hx'!$Q:$Q,'Sales Hx'!$B:$B,_xlfn.XLOOKUP(B1881,C:C,B:B),'Sales Hx'!$D:$D,Planning!$E1881),SUMIFS('Sales Hx'!$Q:$Q,'Sales Hx'!$B:$B,Planning!$B1881,'Sales Hx'!$D:$D,Planning!$E1881))</f>
        <v>2.8</v>
      </c>
      <c r="J1881" s="16">
        <f>IF(COUNTIFS($C:$C,B1881)&gt;1,SUMIFS('Sales Hx'!$S:$S,'Sales Hx'!$B:$B,_xlfn.XLOOKUP(B1881,C:C,B:B),'Sales Hx'!$D:$D,E1881),SUMIFS('Sales Hx'!$S:$S,'Sales Hx'!$B:$B,$B1881,'Sales Hx'!$D:$D,$E1881))</f>
        <v>0.18914473684210528</v>
      </c>
      <c r="K1881" s="16">
        <f t="shared" si="161"/>
        <v>19.285714285714288</v>
      </c>
      <c r="L1881" s="12">
        <f>IF(M1881&lt;&gt;"",M1881,IF(COUNTIFS($C:$C,B1881)&gt;1,SUMIFS('Sales Hx'!V:V,'Sales Hx'!$B:$B,_xlfn.XLOOKUP(B1881,C:C,B:B),'Sales Hx'!$D:$D,$E1881),SUMIFS('Sales Hx'!V:V,'Sales Hx'!$B:$B,$B1881,'Sales Hx'!$D:$D,$E1881)))</f>
        <v>0</v>
      </c>
      <c r="M1881" s="12">
        <v>0</v>
      </c>
      <c r="N1881" s="15">
        <f t="shared" si="162"/>
        <v>0.18914473684210528</v>
      </c>
      <c r="O1881" s="21">
        <f t="shared" si="160"/>
        <v>0</v>
      </c>
      <c r="P1881" s="24">
        <v>67.37</v>
      </c>
      <c r="Q1881" s="18">
        <f t="shared" si="163"/>
        <v>0</v>
      </c>
      <c r="R1881" s="2">
        <v>1</v>
      </c>
      <c r="S1881" s="2">
        <v>90</v>
      </c>
      <c r="T1881" s="2" t="s">
        <v>4646</v>
      </c>
      <c r="U1881" s="28">
        <f>IF(G1881=0,"",_xlfn.MINIFS('PO Details'!$I:$I,'PO Details'!$D:$D,Planning!$B1881,'PO Details'!$L:$L,Planning!$E1881))</f>
        <v>45474</v>
      </c>
      <c r="V1881" s="29" t="s">
        <v>4639</v>
      </c>
      <c r="W1881" t="str">
        <f t="shared" si="159"/>
        <v>Max</v>
      </c>
      <c r="X1881" s="2">
        <v>120</v>
      </c>
    </row>
    <row r="1882" spans="1:24" x14ac:dyDescent="0.25">
      <c r="A1882" s="11" t="s">
        <v>4616</v>
      </c>
      <c r="B1882" s="22" t="s">
        <v>274</v>
      </c>
      <c r="C1882" s="22" t="s">
        <v>5076</v>
      </c>
      <c r="D1882" s="22" t="s">
        <v>275</v>
      </c>
      <c r="E1882" s="31" t="s">
        <v>113</v>
      </c>
      <c r="F1882" s="12">
        <f>SUMIFS('Inventory Details'!$H:$H,'Inventory Details'!$B:$B,$B1882,'Inventory Details'!$E:$E,$E1882)</f>
        <v>93</v>
      </c>
      <c r="G1882" s="12">
        <f>SUMIFS('PO Details'!$H:$H,'PO Details'!$D:$D,Planning!$B1882,'PO Details'!$L:$L,$E1882)</f>
        <v>150</v>
      </c>
      <c r="H1882" s="12">
        <f>SUMIFS('SO Details'!$G:$G,'SO Details'!$D:$D,Planning!$B1882,'SO Details'!$K:$K,$E1882)</f>
        <v>3</v>
      </c>
      <c r="I1882" s="20">
        <f>IF(COUNTIFS($C:$C,B1882)&gt;1,SUMIFS('Sales Hx'!$Q:$Q,'Sales Hx'!$B:$B,_xlfn.XLOOKUP(B1882,C:C,B:B),'Sales Hx'!$D:$D,Planning!$E1882),SUMIFS('Sales Hx'!$Q:$Q,'Sales Hx'!$B:$B,Planning!$B1882,'Sales Hx'!$D:$D,Planning!$E1882))</f>
        <v>113.39999999999999</v>
      </c>
      <c r="J1882" s="16">
        <f>IF(COUNTIFS($C:$C,B1882)&gt;1,SUMIFS('Sales Hx'!$S:$S,'Sales Hx'!$B:$B,_xlfn.XLOOKUP(B1882,C:C,B:B),'Sales Hx'!$D:$D,E1882),SUMIFS('Sales Hx'!$S:$S,'Sales Hx'!$B:$B,$B1882,'Sales Hx'!$D:$D,$E1882))</f>
        <v>0.97313596491228072</v>
      </c>
      <c r="K1882" s="16">
        <f t="shared" si="161"/>
        <v>2.1428571428571432</v>
      </c>
      <c r="L1882" s="12">
        <f>IF(M1882&lt;&gt;"",M1882,IF(COUNTIFS($C:$C,B1882)&gt;1,SUMIFS('Sales Hx'!V:V,'Sales Hx'!$B:$B,_xlfn.XLOOKUP(B1882,C:C,B:B),'Sales Hx'!$D:$D,$E1882),SUMIFS('Sales Hx'!V:V,'Sales Hx'!$B:$B,$B1882,'Sales Hx'!$D:$D,$E1882)))</f>
        <v>0</v>
      </c>
      <c r="M1882" s="12">
        <v>0</v>
      </c>
      <c r="N1882" s="15">
        <f t="shared" si="162"/>
        <v>0.97313596491228072</v>
      </c>
      <c r="O1882" s="21">
        <f t="shared" si="160"/>
        <v>0</v>
      </c>
      <c r="P1882" s="24">
        <v>67.37</v>
      </c>
      <c r="Q1882" s="18">
        <f t="shared" si="163"/>
        <v>0</v>
      </c>
      <c r="R1882" s="2">
        <v>1</v>
      </c>
      <c r="S1882" s="2">
        <v>90</v>
      </c>
      <c r="T1882" s="2" t="s">
        <v>4646</v>
      </c>
      <c r="U1882" s="28">
        <f>IF(G1882=0,"",_xlfn.MINIFS('PO Details'!$I:$I,'PO Details'!$D:$D,Planning!$B1882,'PO Details'!$L:$L,Planning!$E1882))</f>
        <v>45474</v>
      </c>
      <c r="V1882" s="29" t="s">
        <v>4639</v>
      </c>
      <c r="W1882" t="str">
        <f t="shared" si="159"/>
        <v/>
      </c>
      <c r="X1882" s="2">
        <v>120</v>
      </c>
    </row>
    <row r="1883" spans="1:24" x14ac:dyDescent="0.25">
      <c r="A1883" s="11" t="s">
        <v>4616</v>
      </c>
      <c r="B1883" s="22" t="s">
        <v>274</v>
      </c>
      <c r="C1883" s="22" t="s">
        <v>5076</v>
      </c>
      <c r="D1883" s="22" t="s">
        <v>275</v>
      </c>
      <c r="E1883" s="31" t="s">
        <v>752</v>
      </c>
      <c r="F1883" s="12">
        <f>SUMIFS('Inventory Details'!$H:$H,'Inventory Details'!$B:$B,$B1883,'Inventory Details'!$E:$E,$E1883)</f>
        <v>1</v>
      </c>
      <c r="G1883" s="12">
        <f>SUMIFS('PO Details'!$H:$H,'PO Details'!$D:$D,Planning!$B1883,'PO Details'!$L:$L,$E1883)</f>
        <v>0</v>
      </c>
      <c r="H1883" s="12">
        <f>SUMIFS('SO Details'!$G:$G,'SO Details'!$D:$D,Planning!$B1883,'SO Details'!$K:$K,$E1883)</f>
        <v>0</v>
      </c>
      <c r="I1883" s="20">
        <f>IF(COUNTIFS($C:$C,B1883)&gt;1,SUMIFS('Sales Hx'!$Q:$Q,'Sales Hx'!$B:$B,_xlfn.XLOOKUP(B1883,C:C,B:B),'Sales Hx'!$D:$D,Planning!$E1883),SUMIFS('Sales Hx'!$Q:$Q,'Sales Hx'!$B:$B,Planning!$B1883,'Sales Hx'!$D:$D,Planning!$E1883))</f>
        <v>0</v>
      </c>
      <c r="J1883" s="16">
        <f>IF(COUNTIFS($C:$C,B1883)&gt;1,SUMIFS('Sales Hx'!$S:$S,'Sales Hx'!$B:$B,_xlfn.XLOOKUP(B1883,C:C,B:B),'Sales Hx'!$D:$D,E1883),SUMIFS('Sales Hx'!$S:$S,'Sales Hx'!$B:$B,$B1883,'Sales Hx'!$D:$D,$E1883))</f>
        <v>0</v>
      </c>
      <c r="K1883" s="16">
        <f t="shared" si="161"/>
        <v>0</v>
      </c>
      <c r="L1883" s="12">
        <f>IF(M1883&lt;&gt;"",M1883,IF(COUNTIFS($C:$C,B1883)&gt;1,SUMIFS('Sales Hx'!V:V,'Sales Hx'!$B:$B,_xlfn.XLOOKUP(B1883,C:C,B:B),'Sales Hx'!$D:$D,$E1883),SUMIFS('Sales Hx'!V:V,'Sales Hx'!$B:$B,$B1883,'Sales Hx'!$D:$D,$E1883)))</f>
        <v>0</v>
      </c>
      <c r="M1883" s="12">
        <v>0</v>
      </c>
      <c r="N1883" s="15">
        <f t="shared" si="162"/>
        <v>0</v>
      </c>
      <c r="O1883" s="21">
        <f t="shared" si="160"/>
        <v>0</v>
      </c>
      <c r="P1883" s="24">
        <v>67.37</v>
      </c>
      <c r="Q1883" s="18">
        <f t="shared" si="163"/>
        <v>0</v>
      </c>
      <c r="R1883" s="2">
        <v>1</v>
      </c>
      <c r="S1883" s="2">
        <v>90</v>
      </c>
      <c r="T1883" s="2" t="s">
        <v>4646</v>
      </c>
      <c r="U1883" s="28" t="str">
        <f>IF(G1883=0,"",_xlfn.MINIFS('PO Details'!$I:$I,'PO Details'!$D:$D,Planning!$B1883,'PO Details'!$L:$L,Planning!$E1883))</f>
        <v/>
      </c>
      <c r="V1883" s="29" t="s">
        <v>4639</v>
      </c>
      <c r="W1883" t="str">
        <f t="shared" si="159"/>
        <v/>
      </c>
      <c r="X1883" s="2">
        <v>120</v>
      </c>
    </row>
    <row r="1884" spans="1:24" x14ac:dyDescent="0.25">
      <c r="A1884" s="11" t="s">
        <v>4616</v>
      </c>
      <c r="B1884" s="22" t="s">
        <v>274</v>
      </c>
      <c r="C1884" s="22" t="s">
        <v>5076</v>
      </c>
      <c r="D1884" s="22" t="s">
        <v>275</v>
      </c>
      <c r="E1884" s="31" t="s">
        <v>108</v>
      </c>
      <c r="F1884" s="12">
        <f>SUMIFS('Inventory Details'!$H:$H,'Inventory Details'!$B:$B,$B1884,'Inventory Details'!$E:$E,$E1884)</f>
        <v>2</v>
      </c>
      <c r="G1884" s="12">
        <f>SUMIFS('PO Details'!$H:$H,'PO Details'!$D:$D,Planning!$B1884,'PO Details'!$L:$L,$E1884)</f>
        <v>0</v>
      </c>
      <c r="H1884" s="12">
        <f>SUMIFS('SO Details'!$G:$G,'SO Details'!$D:$D,Planning!$B1884,'SO Details'!$K:$K,$E1884)</f>
        <v>0</v>
      </c>
      <c r="I1884" s="20">
        <f>IF(COUNTIFS($C:$C,B1884)&gt;1,SUMIFS('Sales Hx'!$Q:$Q,'Sales Hx'!$B:$B,_xlfn.XLOOKUP(B1884,C:C,B:B),'Sales Hx'!$D:$D,Planning!$E1884),SUMIFS('Sales Hx'!$Q:$Q,'Sales Hx'!$B:$B,Planning!$B1884,'Sales Hx'!$D:$D,Planning!$E1884))</f>
        <v>5.6</v>
      </c>
      <c r="J1884" s="16">
        <f>IF(COUNTIFS($C:$C,B1884)&gt;1,SUMIFS('Sales Hx'!$S:$S,'Sales Hx'!$B:$B,_xlfn.XLOOKUP(B1884,C:C,B:B),'Sales Hx'!$D:$D,E1884),SUMIFS('Sales Hx'!$S:$S,'Sales Hx'!$B:$B,$B1884,'Sales Hx'!$D:$D,$E1884))</f>
        <v>0.28026315789473683</v>
      </c>
      <c r="K1884" s="16">
        <f t="shared" si="161"/>
        <v>0.35714285714285715</v>
      </c>
      <c r="L1884" s="12">
        <f>IF(M1884&lt;&gt;"",M1884,IF(COUNTIFS($C:$C,B1884)&gt;1,SUMIFS('Sales Hx'!V:V,'Sales Hx'!$B:$B,_xlfn.XLOOKUP(B1884,C:C,B:B),'Sales Hx'!$D:$D,$E1884),SUMIFS('Sales Hx'!V:V,'Sales Hx'!$B:$B,$B1884,'Sales Hx'!$D:$D,$E1884)))</f>
        <v>0</v>
      </c>
      <c r="M1884" s="12">
        <v>0</v>
      </c>
      <c r="N1884" s="15">
        <f t="shared" si="162"/>
        <v>0.28026315789473683</v>
      </c>
      <c r="O1884" s="21">
        <f t="shared" si="160"/>
        <v>0</v>
      </c>
      <c r="P1884" s="24">
        <v>67.37</v>
      </c>
      <c r="Q1884" s="18">
        <f t="shared" si="163"/>
        <v>0</v>
      </c>
      <c r="R1884" s="2">
        <v>1</v>
      </c>
      <c r="S1884" s="2">
        <v>90</v>
      </c>
      <c r="T1884" s="2" t="s">
        <v>4646</v>
      </c>
      <c r="U1884" s="28" t="str">
        <f>IF(G1884=0,"",_xlfn.MINIFS('PO Details'!$I:$I,'PO Details'!$D:$D,Planning!$B1884,'PO Details'!$L:$L,Planning!$E1884))</f>
        <v/>
      </c>
      <c r="V1884" s="29" t="s">
        <v>4639</v>
      </c>
      <c r="W1884" t="str">
        <f t="shared" si="159"/>
        <v/>
      </c>
      <c r="X1884" s="2">
        <v>120</v>
      </c>
    </row>
    <row r="1885" spans="1:24" x14ac:dyDescent="0.25">
      <c r="A1885" s="11" t="s">
        <v>4616</v>
      </c>
      <c r="B1885" s="22" t="s">
        <v>274</v>
      </c>
      <c r="C1885" s="22" t="s">
        <v>5076</v>
      </c>
      <c r="D1885" s="22" t="s">
        <v>275</v>
      </c>
      <c r="E1885" s="31" t="s">
        <v>861</v>
      </c>
      <c r="F1885" s="12">
        <f>SUMIFS('Inventory Details'!$H:$H,'Inventory Details'!$B:$B,$B1885,'Inventory Details'!$E:$E,$E1885)</f>
        <v>3</v>
      </c>
      <c r="G1885" s="12">
        <f>SUMIFS('PO Details'!$H:$H,'PO Details'!$D:$D,Planning!$B1885,'PO Details'!$L:$L,$E1885)</f>
        <v>0</v>
      </c>
      <c r="H1885" s="12">
        <f>SUMIFS('SO Details'!$G:$G,'SO Details'!$D:$D,Planning!$B1885,'SO Details'!$K:$K,$E1885)</f>
        <v>0</v>
      </c>
      <c r="I1885" s="20">
        <f>IF(COUNTIFS($C:$C,B1885)&gt;1,SUMIFS('Sales Hx'!$Q:$Q,'Sales Hx'!$B:$B,_xlfn.XLOOKUP(B1885,C:C,B:B),'Sales Hx'!$D:$D,Planning!$E1885),SUMIFS('Sales Hx'!$Q:$Q,'Sales Hx'!$B:$B,Planning!$B1885,'Sales Hx'!$D:$D,Planning!$E1885))</f>
        <v>0</v>
      </c>
      <c r="J1885" s="16">
        <f>IF(COUNTIFS($C:$C,B1885)&gt;1,SUMIFS('Sales Hx'!$S:$S,'Sales Hx'!$B:$B,_xlfn.XLOOKUP(B1885,C:C,B:B),'Sales Hx'!$D:$D,E1885),SUMIFS('Sales Hx'!$S:$S,'Sales Hx'!$B:$B,$B1885,'Sales Hx'!$D:$D,$E1885))</f>
        <v>6.5789473684210523E-2</v>
      </c>
      <c r="K1885" s="16">
        <f t="shared" si="161"/>
        <v>0</v>
      </c>
      <c r="L1885" s="12">
        <f>IF(M1885&lt;&gt;"",M1885,IF(COUNTIFS($C:$C,B1885)&gt;1,SUMIFS('Sales Hx'!V:V,'Sales Hx'!$B:$B,_xlfn.XLOOKUP(B1885,C:C,B:B),'Sales Hx'!$D:$D,$E1885),SUMIFS('Sales Hx'!V:V,'Sales Hx'!$B:$B,$B1885,'Sales Hx'!$D:$D,$E1885)))</f>
        <v>0</v>
      </c>
      <c r="M1885" s="12">
        <v>0</v>
      </c>
      <c r="N1885" s="15">
        <f t="shared" si="162"/>
        <v>6.5789473684210523E-2</v>
      </c>
      <c r="O1885" s="21">
        <f t="shared" si="160"/>
        <v>0</v>
      </c>
      <c r="P1885" s="24">
        <v>67.37</v>
      </c>
      <c r="Q1885" s="18">
        <f t="shared" si="163"/>
        <v>0</v>
      </c>
      <c r="R1885" s="2">
        <v>1</v>
      </c>
      <c r="S1885" s="2">
        <v>90</v>
      </c>
      <c r="T1885" s="2" t="s">
        <v>4646</v>
      </c>
      <c r="U1885" s="28" t="str">
        <f>IF(G1885=0,"",_xlfn.MINIFS('PO Details'!$I:$I,'PO Details'!$D:$D,Planning!$B1885,'PO Details'!$L:$L,Planning!$E1885))</f>
        <v/>
      </c>
      <c r="V1885" s="29" t="s">
        <v>4639</v>
      </c>
      <c r="W1885" t="str">
        <f t="shared" si="159"/>
        <v/>
      </c>
      <c r="X1885" s="2">
        <v>120</v>
      </c>
    </row>
    <row r="1886" spans="1:24" x14ac:dyDescent="0.25">
      <c r="A1886" s="11" t="s">
        <v>4616</v>
      </c>
      <c r="B1886" s="22" t="s">
        <v>274</v>
      </c>
      <c r="C1886" s="22" t="s">
        <v>5076</v>
      </c>
      <c r="D1886" s="22" t="s">
        <v>275</v>
      </c>
      <c r="E1886" s="31" t="s">
        <v>2214</v>
      </c>
      <c r="F1886" s="12">
        <f>SUMIFS('Inventory Details'!$H:$H,'Inventory Details'!$B:$B,$B1886,'Inventory Details'!$E:$E,$E1886)</f>
        <v>0</v>
      </c>
      <c r="G1886" s="12">
        <f>SUMIFS('PO Details'!$H:$H,'PO Details'!$D:$D,Planning!$B1886,'PO Details'!$L:$L,$E1886)</f>
        <v>0</v>
      </c>
      <c r="H1886" s="12">
        <f>SUMIFS('SO Details'!$G:$G,'SO Details'!$D:$D,Planning!$B1886,'SO Details'!$K:$K,$E1886)</f>
        <v>1</v>
      </c>
      <c r="I1886" s="20">
        <f>IF(COUNTIFS($C:$C,B1886)&gt;1,SUMIFS('Sales Hx'!$Q:$Q,'Sales Hx'!$B:$B,_xlfn.XLOOKUP(B1886,C:C,B:B),'Sales Hx'!$D:$D,Planning!$E1886),SUMIFS('Sales Hx'!$Q:$Q,'Sales Hx'!$B:$B,Planning!$B1886,'Sales Hx'!$D:$D,Planning!$E1886))</f>
        <v>0</v>
      </c>
      <c r="J1886" s="16">
        <f>IF(COUNTIFS($C:$C,B1886)&gt;1,SUMIFS('Sales Hx'!$S:$S,'Sales Hx'!$B:$B,_xlfn.XLOOKUP(B1886,C:C,B:B),'Sales Hx'!$D:$D,E1886),SUMIFS('Sales Hx'!$S:$S,'Sales Hx'!$B:$B,$B1886,'Sales Hx'!$D:$D,$E1886))</f>
        <v>9.8684210526315791E-2</v>
      </c>
      <c r="K1886" s="16">
        <f t="shared" si="161"/>
        <v>0</v>
      </c>
      <c r="L1886" s="12">
        <f>IF(M1886&lt;&gt;"",M1886,IF(COUNTIFS($C:$C,B1886)&gt;1,SUMIFS('Sales Hx'!V:V,'Sales Hx'!$B:$B,_xlfn.XLOOKUP(B1886,C:C,B:B),'Sales Hx'!$D:$D,$E1886),SUMIFS('Sales Hx'!V:V,'Sales Hx'!$B:$B,$B1886,'Sales Hx'!$D:$D,$E1886)))</f>
        <v>0</v>
      </c>
      <c r="M1886" s="12">
        <v>0</v>
      </c>
      <c r="N1886" s="15">
        <f t="shared" si="162"/>
        <v>9.8684210526315791E-2</v>
      </c>
      <c r="O1886" s="21">
        <f t="shared" si="160"/>
        <v>0</v>
      </c>
      <c r="P1886" s="24">
        <v>67.37</v>
      </c>
      <c r="Q1886" s="18">
        <f t="shared" si="163"/>
        <v>0</v>
      </c>
      <c r="R1886" s="2">
        <v>1</v>
      </c>
      <c r="S1886" s="2">
        <v>90</v>
      </c>
      <c r="T1886" s="2" t="s">
        <v>4646</v>
      </c>
      <c r="U1886" s="28" t="str">
        <f>IF(G1886=0,"",_xlfn.MINIFS('PO Details'!$I:$I,'PO Details'!$D:$D,Planning!$B1886,'PO Details'!$L:$L,Planning!$E1886))</f>
        <v/>
      </c>
      <c r="V1886" s="29" t="s">
        <v>4639</v>
      </c>
      <c r="W1886" t="str">
        <f t="shared" si="159"/>
        <v/>
      </c>
      <c r="X1886" s="2">
        <v>120</v>
      </c>
    </row>
    <row r="1887" spans="1:24" x14ac:dyDescent="0.25">
      <c r="A1887" s="11" t="s">
        <v>4616</v>
      </c>
      <c r="B1887" s="22" t="s">
        <v>276</v>
      </c>
      <c r="C1887" s="22" t="s">
        <v>5082</v>
      </c>
      <c r="D1887" s="22" t="s">
        <v>277</v>
      </c>
      <c r="E1887" s="31" t="s">
        <v>109</v>
      </c>
      <c r="F1887" s="12">
        <f>SUMIFS('Inventory Details'!$H:$H,'Inventory Details'!$B:$B,$B1887,'Inventory Details'!$E:$E,$E1887)</f>
        <v>74</v>
      </c>
      <c r="G1887" s="12">
        <f>SUMIFS('PO Details'!$H:$H,'PO Details'!$D:$D,Planning!$B1887,'PO Details'!$L:$L,$E1887)</f>
        <v>63</v>
      </c>
      <c r="H1887" s="12">
        <f>SUMIFS('SO Details'!$G:$G,'SO Details'!$D:$D,Planning!$B1887,'SO Details'!$K:$K,$E1887)</f>
        <v>3</v>
      </c>
      <c r="I1887" s="20">
        <f>IF(COUNTIFS($C:$C,B1887)&gt;1,SUMIFS('Sales Hx'!$Q:$Q,'Sales Hx'!$B:$B,_xlfn.XLOOKUP(B1887,C:C,B:B),'Sales Hx'!$D:$D,Planning!$E1887),SUMIFS('Sales Hx'!$Q:$Q,'Sales Hx'!$B:$B,Planning!$B1887,'Sales Hx'!$D:$D,Planning!$E1887))</f>
        <v>60.199999999999996</v>
      </c>
      <c r="J1887" s="16">
        <f>IF(COUNTIFS($C:$C,B1887)&gt;1,SUMIFS('Sales Hx'!$S:$S,'Sales Hx'!$B:$B,_xlfn.XLOOKUP(B1887,C:C,B:B),'Sales Hx'!$D:$D,E1887),SUMIFS('Sales Hx'!$S:$S,'Sales Hx'!$B:$B,$B1887,'Sales Hx'!$D:$D,$E1887))</f>
        <v>0.55975877192982459</v>
      </c>
      <c r="K1887" s="16">
        <f t="shared" si="161"/>
        <v>2.2757475083056482</v>
      </c>
      <c r="L1887" s="12">
        <f>IF(M1887&lt;&gt;"",M1887,IF(COUNTIFS($C:$C,B1887)&gt;1,SUMIFS('Sales Hx'!V:V,'Sales Hx'!$B:$B,_xlfn.XLOOKUP(B1887,C:C,B:B),'Sales Hx'!$D:$D,$E1887),SUMIFS('Sales Hx'!V:V,'Sales Hx'!$B:$B,$B1887,'Sales Hx'!$D:$D,$E1887)))</f>
        <v>0</v>
      </c>
      <c r="M1887" s="12">
        <v>0</v>
      </c>
      <c r="N1887" s="15">
        <f t="shared" si="162"/>
        <v>0.55975877192982459</v>
      </c>
      <c r="O1887" s="21">
        <f t="shared" si="160"/>
        <v>0</v>
      </c>
      <c r="P1887" s="24">
        <v>98</v>
      </c>
      <c r="Q1887" s="18">
        <f t="shared" si="163"/>
        <v>0</v>
      </c>
      <c r="R1887" s="2">
        <v>1</v>
      </c>
      <c r="S1887" s="2">
        <v>90</v>
      </c>
      <c r="T1887" s="2" t="s">
        <v>4646</v>
      </c>
      <c r="U1887" s="28">
        <f>IF(G1887=0,"",_xlfn.MINIFS('PO Details'!$I:$I,'PO Details'!$D:$D,Planning!$B1887,'PO Details'!$L:$L,Planning!$E1887))</f>
        <v>45458</v>
      </c>
      <c r="V1887" s="29" t="s">
        <v>4639</v>
      </c>
      <c r="W1887" t="str">
        <f t="shared" si="159"/>
        <v/>
      </c>
      <c r="X1887" s="2">
        <v>120</v>
      </c>
    </row>
    <row r="1888" spans="1:24" x14ac:dyDescent="0.25">
      <c r="A1888" s="11" t="s">
        <v>4616</v>
      </c>
      <c r="B1888" s="22" t="s">
        <v>276</v>
      </c>
      <c r="C1888" s="22" t="s">
        <v>5082</v>
      </c>
      <c r="D1888" s="22" t="s">
        <v>277</v>
      </c>
      <c r="E1888" s="31" t="s">
        <v>4746</v>
      </c>
      <c r="F1888" s="12">
        <f>SUMIFS('Inventory Details'!$H:$H,'Inventory Details'!$B:$B,$B1888,'Inventory Details'!$E:$E,$E1888)</f>
        <v>256</v>
      </c>
      <c r="G1888" s="12">
        <f>SUMIFS('PO Details'!$H:$H,'PO Details'!$D:$D,Planning!$B1888,'PO Details'!$L:$L,$E1888)</f>
        <v>124</v>
      </c>
      <c r="H1888" s="12">
        <f>SUMIFS('SO Details'!$G:$G,'SO Details'!$D:$D,Planning!$B1888,'SO Details'!$K:$K,$E1888)</f>
        <v>18</v>
      </c>
      <c r="I1888" s="20">
        <f>IF(COUNTIFS($C:$C,B1888)&gt;1,SUMIFS('Sales Hx'!$Q:$Q,'Sales Hx'!$B:$B,_xlfn.XLOOKUP(B1888,C:C,B:B),'Sales Hx'!$D:$D,Planning!$E1888),SUMIFS('Sales Hx'!$Q:$Q,'Sales Hx'!$B:$B,Planning!$B1888,'Sales Hx'!$D:$D,Planning!$E1888))</f>
        <v>378</v>
      </c>
      <c r="J1888" s="16">
        <f>IF(COUNTIFS($C:$C,B1888)&gt;1,SUMIFS('Sales Hx'!$S:$S,'Sales Hx'!$B:$B,_xlfn.XLOOKUP(B1888,C:C,B:B),'Sales Hx'!$D:$D,E1888),SUMIFS('Sales Hx'!$S:$S,'Sales Hx'!$B:$B,$B1888,'Sales Hx'!$D:$D,$E1888))</f>
        <v>2.6584429824561404</v>
      </c>
      <c r="K1888" s="16">
        <f t="shared" si="161"/>
        <v>1.0052910052910053</v>
      </c>
      <c r="L1888" s="12">
        <f>IF(M1888&lt;&gt;"",M1888,IF(COUNTIFS($C:$C,B1888)&gt;1,SUMIFS('Sales Hx'!V:V,'Sales Hx'!$B:$B,_xlfn.XLOOKUP(B1888,C:C,B:B),'Sales Hx'!$D:$D,$E1888),SUMIFS('Sales Hx'!V:V,'Sales Hx'!$B:$B,$B1888,'Sales Hx'!$D:$D,$E1888)))</f>
        <v>0</v>
      </c>
      <c r="M1888" s="12">
        <v>0</v>
      </c>
      <c r="N1888" s="15">
        <f t="shared" si="162"/>
        <v>2.6584429824561404</v>
      </c>
      <c r="O1888" s="21">
        <f t="shared" si="160"/>
        <v>0</v>
      </c>
      <c r="P1888" s="24">
        <v>98</v>
      </c>
      <c r="Q1888" s="18">
        <f t="shared" si="163"/>
        <v>0</v>
      </c>
      <c r="R1888" s="2">
        <v>1</v>
      </c>
      <c r="S1888" s="2">
        <v>90</v>
      </c>
      <c r="T1888" s="2" t="s">
        <v>4646</v>
      </c>
      <c r="U1888" s="28">
        <f>IF(G1888=0,"",_xlfn.MINIFS('PO Details'!$I:$I,'PO Details'!$D:$D,Planning!$B1888,'PO Details'!$L:$L,Planning!$E1888))</f>
        <v>45450</v>
      </c>
      <c r="V1888" s="29" t="s">
        <v>4639</v>
      </c>
      <c r="W1888" t="str">
        <f t="shared" si="159"/>
        <v/>
      </c>
      <c r="X1888" s="2">
        <v>120</v>
      </c>
    </row>
    <row r="1889" spans="1:24" x14ac:dyDescent="0.25">
      <c r="A1889" s="11" t="s">
        <v>4616</v>
      </c>
      <c r="B1889" s="22" t="s">
        <v>276</v>
      </c>
      <c r="C1889" s="22" t="s">
        <v>5082</v>
      </c>
      <c r="D1889" s="22" t="s">
        <v>277</v>
      </c>
      <c r="E1889" s="31" t="s">
        <v>106</v>
      </c>
      <c r="F1889" s="12">
        <f>SUMIFS('Inventory Details'!$H:$H,'Inventory Details'!$B:$B,$B1889,'Inventory Details'!$E:$E,$E1889)</f>
        <v>95</v>
      </c>
      <c r="G1889" s="12">
        <f>SUMIFS('PO Details'!$H:$H,'PO Details'!$D:$D,Planning!$B1889,'PO Details'!$L:$L,$E1889)</f>
        <v>420</v>
      </c>
      <c r="H1889" s="12">
        <f>SUMIFS('SO Details'!$G:$G,'SO Details'!$D:$D,Planning!$B1889,'SO Details'!$K:$K,$E1889)</f>
        <v>9</v>
      </c>
      <c r="I1889" s="20">
        <f>IF(COUNTIFS($C:$C,B1889)&gt;1,SUMIFS('Sales Hx'!$Q:$Q,'Sales Hx'!$B:$B,_xlfn.XLOOKUP(B1889,C:C,B:B),'Sales Hx'!$D:$D,Planning!$E1889),SUMIFS('Sales Hx'!$Q:$Q,'Sales Hx'!$B:$B,Planning!$B1889,'Sales Hx'!$D:$D,Planning!$E1889))</f>
        <v>359.79999999999995</v>
      </c>
      <c r="J1889" s="16">
        <f>IF(COUNTIFS($C:$C,B1889)&gt;1,SUMIFS('Sales Hx'!$S:$S,'Sales Hx'!$B:$B,_xlfn.XLOOKUP(B1889,C:C,B:B),'Sales Hx'!$D:$D,E1889),SUMIFS('Sales Hx'!$S:$S,'Sales Hx'!$B:$B,$B1889,'Sales Hx'!$D:$D,$E1889))</f>
        <v>2.8640350877192984</v>
      </c>
      <c r="K1889" s="16">
        <f t="shared" si="161"/>
        <v>1.4313507504168985</v>
      </c>
      <c r="L1889" s="12">
        <f>IF(M1889&lt;&gt;"",M1889,IF(COUNTIFS($C:$C,B1889)&gt;1,SUMIFS('Sales Hx'!V:V,'Sales Hx'!$B:$B,_xlfn.XLOOKUP(B1889,C:C,B:B),'Sales Hx'!$D:$D,$E1889),SUMIFS('Sales Hx'!V:V,'Sales Hx'!$B:$B,$B1889,'Sales Hx'!$D:$D,$E1889)))</f>
        <v>0</v>
      </c>
      <c r="M1889" s="12">
        <v>0</v>
      </c>
      <c r="N1889" s="15">
        <f t="shared" si="162"/>
        <v>2.8640350877192984</v>
      </c>
      <c r="O1889" s="21">
        <f t="shared" si="160"/>
        <v>0</v>
      </c>
      <c r="P1889" s="24">
        <v>98</v>
      </c>
      <c r="Q1889" s="18">
        <f t="shared" si="163"/>
        <v>0</v>
      </c>
      <c r="R1889" s="2">
        <v>1</v>
      </c>
      <c r="S1889" s="2">
        <v>90</v>
      </c>
      <c r="T1889" s="2" t="s">
        <v>4646</v>
      </c>
      <c r="U1889" s="28">
        <f>IF(G1889=0,"",_xlfn.MINIFS('PO Details'!$I:$I,'PO Details'!$D:$D,Planning!$B1889,'PO Details'!$L:$L,Planning!$E1889))</f>
        <v>45443</v>
      </c>
      <c r="V1889" s="29" t="s">
        <v>4639</v>
      </c>
      <c r="W1889" t="str">
        <f t="shared" si="159"/>
        <v/>
      </c>
      <c r="X1889" s="2">
        <v>120</v>
      </c>
    </row>
    <row r="1890" spans="1:24" x14ac:dyDescent="0.25">
      <c r="A1890" s="11" t="s">
        <v>4616</v>
      </c>
      <c r="B1890" s="22" t="s">
        <v>276</v>
      </c>
      <c r="C1890" s="22" t="s">
        <v>5082</v>
      </c>
      <c r="D1890" s="22" t="s">
        <v>277</v>
      </c>
      <c r="E1890" s="31" t="s">
        <v>119</v>
      </c>
      <c r="F1890" s="12">
        <f>SUMIFS('Inventory Details'!$H:$H,'Inventory Details'!$B:$B,$B1890,'Inventory Details'!$E:$E,$E1890)</f>
        <v>0</v>
      </c>
      <c r="G1890" s="12">
        <f>SUMIFS('PO Details'!$H:$H,'PO Details'!$D:$D,Planning!$B1890,'PO Details'!$L:$L,$E1890)</f>
        <v>73</v>
      </c>
      <c r="H1890" s="12">
        <f>SUMIFS('SO Details'!$G:$G,'SO Details'!$D:$D,Planning!$B1890,'SO Details'!$K:$K,$E1890)</f>
        <v>0</v>
      </c>
      <c r="I1890" s="20">
        <f>IF(COUNTIFS($C:$C,B1890)&gt;1,SUMIFS('Sales Hx'!$Q:$Q,'Sales Hx'!$B:$B,_xlfn.XLOOKUP(B1890,C:C,B:B),'Sales Hx'!$D:$D,Planning!$E1890),SUMIFS('Sales Hx'!$Q:$Q,'Sales Hx'!$B:$B,Planning!$B1890,'Sales Hx'!$D:$D,Planning!$E1890))</f>
        <v>28</v>
      </c>
      <c r="J1890" s="16">
        <f>IF(COUNTIFS($C:$C,B1890)&gt;1,SUMIFS('Sales Hx'!$S:$S,'Sales Hx'!$B:$B,_xlfn.XLOOKUP(B1890,C:C,B:B),'Sales Hx'!$D:$D,E1890),SUMIFS('Sales Hx'!$S:$S,'Sales Hx'!$B:$B,$B1890,'Sales Hx'!$D:$D,$E1890))</f>
        <v>0.57565789473684215</v>
      </c>
      <c r="K1890" s="16">
        <f t="shared" si="161"/>
        <v>2.6071428571428572</v>
      </c>
      <c r="L1890" s="12">
        <f>IF(M1890&lt;&gt;"",M1890,IF(COUNTIFS($C:$C,B1890)&gt;1,SUMIFS('Sales Hx'!V:V,'Sales Hx'!$B:$B,_xlfn.XLOOKUP(B1890,C:C,B:B),'Sales Hx'!$D:$D,$E1890),SUMIFS('Sales Hx'!V:V,'Sales Hx'!$B:$B,$B1890,'Sales Hx'!$D:$D,$E1890)))</f>
        <v>0</v>
      </c>
      <c r="M1890" s="12">
        <v>0</v>
      </c>
      <c r="N1890" s="15">
        <f t="shared" si="162"/>
        <v>0.57565789473684215</v>
      </c>
      <c r="O1890" s="21">
        <f t="shared" si="160"/>
        <v>0</v>
      </c>
      <c r="P1890" s="24">
        <v>98</v>
      </c>
      <c r="Q1890" s="18">
        <f t="shared" si="163"/>
        <v>0</v>
      </c>
      <c r="R1890" s="2">
        <v>1</v>
      </c>
      <c r="S1890" s="2">
        <v>90</v>
      </c>
      <c r="T1890" s="2" t="s">
        <v>4646</v>
      </c>
      <c r="U1890" s="28">
        <f>IF(G1890=0,"",_xlfn.MINIFS('PO Details'!$I:$I,'PO Details'!$D:$D,Planning!$B1890,'PO Details'!$L:$L,Planning!$E1890))</f>
        <v>45443</v>
      </c>
      <c r="V1890" s="29" t="s">
        <v>4639</v>
      </c>
      <c r="W1890" t="str">
        <f t="shared" si="159"/>
        <v/>
      </c>
      <c r="X1890" s="2">
        <v>120</v>
      </c>
    </row>
    <row r="1891" spans="1:24" x14ac:dyDescent="0.25">
      <c r="A1891" s="11" t="s">
        <v>4616</v>
      </c>
      <c r="B1891" s="22" t="s">
        <v>276</v>
      </c>
      <c r="C1891" s="22" t="s">
        <v>5082</v>
      </c>
      <c r="D1891" s="22" t="s">
        <v>277</v>
      </c>
      <c r="E1891" s="31" t="s">
        <v>15</v>
      </c>
      <c r="F1891" s="12">
        <f>SUMIFS('Inventory Details'!$H:$H,'Inventory Details'!$B:$B,$B1891,'Inventory Details'!$E:$E,$E1891)</f>
        <v>18</v>
      </c>
      <c r="G1891" s="12">
        <f>SUMIFS('PO Details'!$H:$H,'PO Details'!$D:$D,Planning!$B1891,'PO Details'!$L:$L,$E1891)</f>
        <v>91</v>
      </c>
      <c r="H1891" s="12">
        <f>SUMIFS('SO Details'!$G:$G,'SO Details'!$D:$D,Planning!$B1891,'SO Details'!$K:$K,$E1891)</f>
        <v>60</v>
      </c>
      <c r="I1891" s="20">
        <f>IF(COUNTIFS($C:$C,B1891)&gt;1,SUMIFS('Sales Hx'!$Q:$Q,'Sales Hx'!$B:$B,_xlfn.XLOOKUP(B1891,C:C,B:B),'Sales Hx'!$D:$D,Planning!$E1891),SUMIFS('Sales Hx'!$Q:$Q,'Sales Hx'!$B:$B,Planning!$B1891,'Sales Hx'!$D:$D,Planning!$E1891))</f>
        <v>14</v>
      </c>
      <c r="J1891" s="16">
        <f>IF(COUNTIFS($C:$C,B1891)&gt;1,SUMIFS('Sales Hx'!$S:$S,'Sales Hx'!$B:$B,_xlfn.XLOOKUP(B1891,C:C,B:B),'Sales Hx'!$D:$D,E1891),SUMIFS('Sales Hx'!$S:$S,'Sales Hx'!$B:$B,$B1891,'Sales Hx'!$D:$D,$E1891))</f>
        <v>0.82236842105263164</v>
      </c>
      <c r="K1891" s="16">
        <f t="shared" si="161"/>
        <v>7.7857142857142856</v>
      </c>
      <c r="L1891" s="12">
        <f>IF(M1891&lt;&gt;"",M1891,IF(COUNTIFS($C:$C,B1891)&gt;1,SUMIFS('Sales Hx'!V:V,'Sales Hx'!$B:$B,_xlfn.XLOOKUP(B1891,C:C,B:B),'Sales Hx'!$D:$D,$E1891),SUMIFS('Sales Hx'!V:V,'Sales Hx'!$B:$B,$B1891,'Sales Hx'!$D:$D,$E1891)))</f>
        <v>0</v>
      </c>
      <c r="M1891" s="12">
        <v>0</v>
      </c>
      <c r="N1891" s="15">
        <f t="shared" si="162"/>
        <v>0.82236842105263164</v>
      </c>
      <c r="O1891" s="21">
        <f t="shared" si="160"/>
        <v>0</v>
      </c>
      <c r="P1891" s="24">
        <v>98</v>
      </c>
      <c r="Q1891" s="18">
        <f t="shared" si="163"/>
        <v>0</v>
      </c>
      <c r="R1891" s="2">
        <v>1</v>
      </c>
      <c r="S1891" s="2">
        <v>90</v>
      </c>
      <c r="T1891" s="2" t="s">
        <v>4646</v>
      </c>
      <c r="U1891" s="28">
        <f>IF(G1891=0,"",_xlfn.MINIFS('PO Details'!$I:$I,'PO Details'!$D:$D,Planning!$B1891,'PO Details'!$L:$L,Planning!$E1891))</f>
        <v>45392</v>
      </c>
      <c r="V1891" s="29" t="s">
        <v>4639</v>
      </c>
      <c r="W1891" t="str">
        <f t="shared" si="159"/>
        <v/>
      </c>
      <c r="X1891" s="2">
        <v>120</v>
      </c>
    </row>
    <row r="1892" spans="1:24" x14ac:dyDescent="0.25">
      <c r="A1892" s="11" t="s">
        <v>4616</v>
      </c>
      <c r="B1892" s="22" t="s">
        <v>276</v>
      </c>
      <c r="C1892" s="22" t="s">
        <v>5082</v>
      </c>
      <c r="D1892" s="22" t="s">
        <v>277</v>
      </c>
      <c r="E1892" s="31" t="s">
        <v>820</v>
      </c>
      <c r="F1892" s="12">
        <f>SUMIFS('Inventory Details'!$H:$H,'Inventory Details'!$B:$B,$B1892,'Inventory Details'!$E:$E,$E1892)</f>
        <v>29</v>
      </c>
      <c r="G1892" s="12">
        <f>SUMIFS('PO Details'!$H:$H,'PO Details'!$D:$D,Planning!$B1892,'PO Details'!$L:$L,$E1892)</f>
        <v>25</v>
      </c>
      <c r="H1892" s="12">
        <f>SUMIFS('SO Details'!$G:$G,'SO Details'!$D:$D,Planning!$B1892,'SO Details'!$K:$K,$E1892)</f>
        <v>0</v>
      </c>
      <c r="I1892" s="20">
        <f>IF(COUNTIFS($C:$C,B1892)&gt;1,SUMIFS('Sales Hx'!$Q:$Q,'Sales Hx'!$B:$B,_xlfn.XLOOKUP(B1892,C:C,B:B),'Sales Hx'!$D:$D,Planning!$E1892),SUMIFS('Sales Hx'!$Q:$Q,'Sales Hx'!$B:$B,Planning!$B1892,'Sales Hx'!$D:$D,Planning!$E1892))</f>
        <v>2.8</v>
      </c>
      <c r="J1892" s="16">
        <f>IF(COUNTIFS($C:$C,B1892)&gt;1,SUMIFS('Sales Hx'!$S:$S,'Sales Hx'!$B:$B,_xlfn.XLOOKUP(B1892,C:C,B:B),'Sales Hx'!$D:$D,E1892),SUMIFS('Sales Hx'!$S:$S,'Sales Hx'!$B:$B,$B1892,'Sales Hx'!$D:$D,$E1892))</f>
        <v>0.18914473684210528</v>
      </c>
      <c r="K1892" s="16">
        <f t="shared" si="161"/>
        <v>19.285714285714288</v>
      </c>
      <c r="L1892" s="12">
        <f>IF(M1892&lt;&gt;"",M1892,IF(COUNTIFS($C:$C,B1892)&gt;1,SUMIFS('Sales Hx'!V:V,'Sales Hx'!$B:$B,_xlfn.XLOOKUP(B1892,C:C,B:B),'Sales Hx'!$D:$D,$E1892),SUMIFS('Sales Hx'!V:V,'Sales Hx'!$B:$B,$B1892,'Sales Hx'!$D:$D,$E1892)))</f>
        <v>0</v>
      </c>
      <c r="M1892" s="12">
        <v>0</v>
      </c>
      <c r="N1892" s="15">
        <f t="shared" si="162"/>
        <v>0.18914473684210528</v>
      </c>
      <c r="O1892" s="21">
        <f t="shared" si="160"/>
        <v>0</v>
      </c>
      <c r="P1892" s="24">
        <v>98</v>
      </c>
      <c r="Q1892" s="18">
        <f t="shared" si="163"/>
        <v>0</v>
      </c>
      <c r="R1892" s="2">
        <v>1</v>
      </c>
      <c r="S1892" s="2">
        <v>90</v>
      </c>
      <c r="T1892" s="2" t="s">
        <v>4646</v>
      </c>
      <c r="U1892" s="28">
        <f>IF(G1892=0,"",_xlfn.MINIFS('PO Details'!$I:$I,'PO Details'!$D:$D,Planning!$B1892,'PO Details'!$L:$L,Planning!$E1892))</f>
        <v>45474</v>
      </c>
      <c r="V1892" s="29" t="s">
        <v>4639</v>
      </c>
      <c r="W1892" t="str">
        <f t="shared" si="159"/>
        <v>Max</v>
      </c>
      <c r="X1892" s="2">
        <v>120</v>
      </c>
    </row>
    <row r="1893" spans="1:24" x14ac:dyDescent="0.25">
      <c r="A1893" s="11" t="s">
        <v>4616</v>
      </c>
      <c r="B1893" s="22" t="s">
        <v>276</v>
      </c>
      <c r="C1893" s="22" t="s">
        <v>5082</v>
      </c>
      <c r="D1893" s="22" t="s">
        <v>277</v>
      </c>
      <c r="E1893" s="31" t="s">
        <v>113</v>
      </c>
      <c r="F1893" s="12">
        <f>SUMIFS('Inventory Details'!$H:$H,'Inventory Details'!$B:$B,$B1893,'Inventory Details'!$E:$E,$E1893)</f>
        <v>95</v>
      </c>
      <c r="G1893" s="12">
        <f>SUMIFS('PO Details'!$H:$H,'PO Details'!$D:$D,Planning!$B1893,'PO Details'!$L:$L,$E1893)</f>
        <v>150</v>
      </c>
      <c r="H1893" s="12">
        <f>SUMIFS('SO Details'!$G:$G,'SO Details'!$D:$D,Planning!$B1893,'SO Details'!$K:$K,$E1893)</f>
        <v>3</v>
      </c>
      <c r="I1893" s="20">
        <f>IF(COUNTIFS($C:$C,B1893)&gt;1,SUMIFS('Sales Hx'!$Q:$Q,'Sales Hx'!$B:$B,_xlfn.XLOOKUP(B1893,C:C,B:B),'Sales Hx'!$D:$D,Planning!$E1893),SUMIFS('Sales Hx'!$Q:$Q,'Sales Hx'!$B:$B,Planning!$B1893,'Sales Hx'!$D:$D,Planning!$E1893))</f>
        <v>113.39999999999999</v>
      </c>
      <c r="J1893" s="16">
        <f>IF(COUNTIFS($C:$C,B1893)&gt;1,SUMIFS('Sales Hx'!$S:$S,'Sales Hx'!$B:$B,_xlfn.XLOOKUP(B1893,C:C,B:B),'Sales Hx'!$D:$D,E1893),SUMIFS('Sales Hx'!$S:$S,'Sales Hx'!$B:$B,$B1893,'Sales Hx'!$D:$D,$E1893))</f>
        <v>0.97587719298245623</v>
      </c>
      <c r="K1893" s="16">
        <f t="shared" si="161"/>
        <v>2.1604938271604941</v>
      </c>
      <c r="L1893" s="12">
        <f>IF(M1893&lt;&gt;"",M1893,IF(COUNTIFS($C:$C,B1893)&gt;1,SUMIFS('Sales Hx'!V:V,'Sales Hx'!$B:$B,_xlfn.XLOOKUP(B1893,C:C,B:B),'Sales Hx'!$D:$D,$E1893),SUMIFS('Sales Hx'!V:V,'Sales Hx'!$B:$B,$B1893,'Sales Hx'!$D:$D,$E1893)))</f>
        <v>0</v>
      </c>
      <c r="M1893" s="12">
        <v>0</v>
      </c>
      <c r="N1893" s="15">
        <f t="shared" si="162"/>
        <v>0.97587719298245623</v>
      </c>
      <c r="O1893" s="21">
        <f t="shared" si="160"/>
        <v>0</v>
      </c>
      <c r="P1893" s="24">
        <v>98</v>
      </c>
      <c r="Q1893" s="18">
        <f t="shared" si="163"/>
        <v>0</v>
      </c>
      <c r="R1893" s="2">
        <v>1</v>
      </c>
      <c r="S1893" s="2">
        <v>90</v>
      </c>
      <c r="T1893" s="2" t="s">
        <v>4646</v>
      </c>
      <c r="U1893" s="28">
        <f>IF(G1893=0,"",_xlfn.MINIFS('PO Details'!$I:$I,'PO Details'!$D:$D,Planning!$B1893,'PO Details'!$L:$L,Planning!$E1893))</f>
        <v>45474</v>
      </c>
      <c r="V1893" s="29" t="s">
        <v>4639</v>
      </c>
      <c r="W1893" t="str">
        <f t="shared" si="159"/>
        <v/>
      </c>
      <c r="X1893" s="2">
        <v>120</v>
      </c>
    </row>
    <row r="1894" spans="1:24" x14ac:dyDescent="0.25">
      <c r="A1894" s="11" t="s">
        <v>4616</v>
      </c>
      <c r="B1894" s="22" t="s">
        <v>276</v>
      </c>
      <c r="C1894" s="22" t="s">
        <v>5082</v>
      </c>
      <c r="D1894" s="22" t="s">
        <v>277</v>
      </c>
      <c r="E1894" s="31" t="s">
        <v>752</v>
      </c>
      <c r="F1894" s="12">
        <f>SUMIFS('Inventory Details'!$H:$H,'Inventory Details'!$B:$B,$B1894,'Inventory Details'!$E:$E,$E1894)</f>
        <v>1</v>
      </c>
      <c r="G1894" s="12">
        <f>SUMIFS('PO Details'!$H:$H,'PO Details'!$D:$D,Planning!$B1894,'PO Details'!$L:$L,$E1894)</f>
        <v>0</v>
      </c>
      <c r="H1894" s="12">
        <f>SUMIFS('SO Details'!$G:$G,'SO Details'!$D:$D,Planning!$B1894,'SO Details'!$K:$K,$E1894)</f>
        <v>0</v>
      </c>
      <c r="I1894" s="20">
        <f>IF(COUNTIFS($C:$C,B1894)&gt;1,SUMIFS('Sales Hx'!$Q:$Q,'Sales Hx'!$B:$B,_xlfn.XLOOKUP(B1894,C:C,B:B),'Sales Hx'!$D:$D,Planning!$E1894),SUMIFS('Sales Hx'!$Q:$Q,'Sales Hx'!$B:$B,Planning!$B1894,'Sales Hx'!$D:$D,Planning!$E1894))</f>
        <v>0</v>
      </c>
      <c r="J1894" s="16">
        <f>IF(COUNTIFS($C:$C,B1894)&gt;1,SUMIFS('Sales Hx'!$S:$S,'Sales Hx'!$B:$B,_xlfn.XLOOKUP(B1894,C:C,B:B),'Sales Hx'!$D:$D,E1894),SUMIFS('Sales Hx'!$S:$S,'Sales Hx'!$B:$B,$B1894,'Sales Hx'!$D:$D,$E1894))</f>
        <v>0</v>
      </c>
      <c r="K1894" s="16">
        <f t="shared" si="161"/>
        <v>0</v>
      </c>
      <c r="L1894" s="12">
        <f>IF(M1894&lt;&gt;"",M1894,IF(COUNTIFS($C:$C,B1894)&gt;1,SUMIFS('Sales Hx'!V:V,'Sales Hx'!$B:$B,_xlfn.XLOOKUP(B1894,C:C,B:B),'Sales Hx'!$D:$D,$E1894),SUMIFS('Sales Hx'!V:V,'Sales Hx'!$B:$B,$B1894,'Sales Hx'!$D:$D,$E1894)))</f>
        <v>0</v>
      </c>
      <c r="M1894" s="12">
        <v>0</v>
      </c>
      <c r="N1894" s="15">
        <f t="shared" si="162"/>
        <v>0</v>
      </c>
      <c r="O1894" s="21">
        <f t="shared" si="160"/>
        <v>0</v>
      </c>
      <c r="P1894" s="24">
        <v>98</v>
      </c>
      <c r="Q1894" s="18">
        <f t="shared" si="163"/>
        <v>0</v>
      </c>
      <c r="R1894" s="2">
        <v>1</v>
      </c>
      <c r="S1894" s="2">
        <v>90</v>
      </c>
      <c r="T1894" s="2" t="s">
        <v>4646</v>
      </c>
      <c r="U1894" s="28" t="str">
        <f>IF(G1894=0,"",_xlfn.MINIFS('PO Details'!$I:$I,'PO Details'!$D:$D,Planning!$B1894,'PO Details'!$L:$L,Planning!$E1894))</f>
        <v/>
      </c>
      <c r="V1894" s="29" t="s">
        <v>4639</v>
      </c>
      <c r="W1894" t="str">
        <f t="shared" si="159"/>
        <v/>
      </c>
      <c r="X1894" s="2">
        <v>120</v>
      </c>
    </row>
    <row r="1895" spans="1:24" x14ac:dyDescent="0.25">
      <c r="A1895" s="11" t="s">
        <v>4616</v>
      </c>
      <c r="B1895" s="22" t="s">
        <v>276</v>
      </c>
      <c r="C1895" s="22" t="s">
        <v>5082</v>
      </c>
      <c r="D1895" s="22" t="s">
        <v>277</v>
      </c>
      <c r="E1895" s="31" t="s">
        <v>108</v>
      </c>
      <c r="F1895" s="12">
        <f>SUMIFS('Inventory Details'!$H:$H,'Inventory Details'!$B:$B,$B1895,'Inventory Details'!$E:$E,$E1895)</f>
        <v>2</v>
      </c>
      <c r="G1895" s="12">
        <f>SUMIFS('PO Details'!$H:$H,'PO Details'!$D:$D,Planning!$B1895,'PO Details'!$L:$L,$E1895)</f>
        <v>0</v>
      </c>
      <c r="H1895" s="12">
        <f>SUMIFS('SO Details'!$G:$G,'SO Details'!$D:$D,Planning!$B1895,'SO Details'!$K:$K,$E1895)</f>
        <v>0</v>
      </c>
      <c r="I1895" s="20">
        <f>IF(COUNTIFS($C:$C,B1895)&gt;1,SUMIFS('Sales Hx'!$Q:$Q,'Sales Hx'!$B:$B,_xlfn.XLOOKUP(B1895,C:C,B:B),'Sales Hx'!$D:$D,Planning!$E1895),SUMIFS('Sales Hx'!$Q:$Q,'Sales Hx'!$B:$B,Planning!$B1895,'Sales Hx'!$D:$D,Planning!$E1895))</f>
        <v>5.6</v>
      </c>
      <c r="J1895" s="16">
        <f>IF(COUNTIFS($C:$C,B1895)&gt;1,SUMIFS('Sales Hx'!$S:$S,'Sales Hx'!$B:$B,_xlfn.XLOOKUP(B1895,C:C,B:B),'Sales Hx'!$D:$D,E1895),SUMIFS('Sales Hx'!$S:$S,'Sales Hx'!$B:$B,$B1895,'Sales Hx'!$D:$D,$E1895))</f>
        <v>0.28026315789473683</v>
      </c>
      <c r="K1895" s="16">
        <f t="shared" si="161"/>
        <v>0.35714285714285715</v>
      </c>
      <c r="L1895" s="12">
        <f>IF(M1895&lt;&gt;"",M1895,IF(COUNTIFS($C:$C,B1895)&gt;1,SUMIFS('Sales Hx'!V:V,'Sales Hx'!$B:$B,_xlfn.XLOOKUP(B1895,C:C,B:B),'Sales Hx'!$D:$D,$E1895),SUMIFS('Sales Hx'!V:V,'Sales Hx'!$B:$B,$B1895,'Sales Hx'!$D:$D,$E1895)))</f>
        <v>0</v>
      </c>
      <c r="M1895" s="12">
        <v>0</v>
      </c>
      <c r="N1895" s="15">
        <f t="shared" si="162"/>
        <v>0.28026315789473683</v>
      </c>
      <c r="O1895" s="21">
        <f t="shared" si="160"/>
        <v>0</v>
      </c>
      <c r="P1895" s="24">
        <v>98</v>
      </c>
      <c r="Q1895" s="18">
        <f t="shared" si="163"/>
        <v>0</v>
      </c>
      <c r="R1895" s="2">
        <v>1</v>
      </c>
      <c r="S1895" s="2">
        <v>90</v>
      </c>
      <c r="T1895" s="2" t="s">
        <v>4646</v>
      </c>
      <c r="U1895" s="28" t="str">
        <f>IF(G1895=0,"",_xlfn.MINIFS('PO Details'!$I:$I,'PO Details'!$D:$D,Planning!$B1895,'PO Details'!$L:$L,Planning!$E1895))</f>
        <v/>
      </c>
      <c r="V1895" s="29" t="s">
        <v>4639</v>
      </c>
      <c r="W1895" t="str">
        <f t="shared" si="159"/>
        <v/>
      </c>
      <c r="X1895" s="2">
        <v>120</v>
      </c>
    </row>
    <row r="1896" spans="1:24" x14ac:dyDescent="0.25">
      <c r="A1896" s="11" t="s">
        <v>4616</v>
      </c>
      <c r="B1896" s="22" t="s">
        <v>276</v>
      </c>
      <c r="C1896" s="22" t="s">
        <v>5082</v>
      </c>
      <c r="D1896" s="22" t="s">
        <v>277</v>
      </c>
      <c r="E1896" s="31" t="s">
        <v>861</v>
      </c>
      <c r="F1896" s="12">
        <f>SUMIFS('Inventory Details'!$H:$H,'Inventory Details'!$B:$B,$B1896,'Inventory Details'!$E:$E,$E1896)</f>
        <v>3</v>
      </c>
      <c r="G1896" s="12">
        <f>SUMIFS('PO Details'!$H:$H,'PO Details'!$D:$D,Planning!$B1896,'PO Details'!$L:$L,$E1896)</f>
        <v>0</v>
      </c>
      <c r="H1896" s="12">
        <f>SUMIFS('SO Details'!$G:$G,'SO Details'!$D:$D,Planning!$B1896,'SO Details'!$K:$K,$E1896)</f>
        <v>0</v>
      </c>
      <c r="I1896" s="20">
        <f>IF(COUNTIFS($C:$C,B1896)&gt;1,SUMIFS('Sales Hx'!$Q:$Q,'Sales Hx'!$B:$B,_xlfn.XLOOKUP(B1896,C:C,B:B),'Sales Hx'!$D:$D,Planning!$E1896),SUMIFS('Sales Hx'!$Q:$Q,'Sales Hx'!$B:$B,Planning!$B1896,'Sales Hx'!$D:$D,Planning!$E1896))</f>
        <v>0</v>
      </c>
      <c r="J1896" s="16">
        <f>IF(COUNTIFS($C:$C,B1896)&gt;1,SUMIFS('Sales Hx'!$S:$S,'Sales Hx'!$B:$B,_xlfn.XLOOKUP(B1896,C:C,B:B),'Sales Hx'!$D:$D,E1896),SUMIFS('Sales Hx'!$S:$S,'Sales Hx'!$B:$B,$B1896,'Sales Hx'!$D:$D,$E1896))</f>
        <v>6.5789473684210523E-2</v>
      </c>
      <c r="K1896" s="16">
        <f t="shared" si="161"/>
        <v>0</v>
      </c>
      <c r="L1896" s="12">
        <f>IF(M1896&lt;&gt;"",M1896,IF(COUNTIFS($C:$C,B1896)&gt;1,SUMIFS('Sales Hx'!V:V,'Sales Hx'!$B:$B,_xlfn.XLOOKUP(B1896,C:C,B:B),'Sales Hx'!$D:$D,$E1896),SUMIFS('Sales Hx'!V:V,'Sales Hx'!$B:$B,$B1896,'Sales Hx'!$D:$D,$E1896)))</f>
        <v>0</v>
      </c>
      <c r="M1896" s="12">
        <v>0</v>
      </c>
      <c r="N1896" s="15">
        <f t="shared" si="162"/>
        <v>6.5789473684210523E-2</v>
      </c>
      <c r="O1896" s="21">
        <f t="shared" si="160"/>
        <v>0</v>
      </c>
      <c r="P1896" s="24">
        <v>98</v>
      </c>
      <c r="Q1896" s="18">
        <f t="shared" si="163"/>
        <v>0</v>
      </c>
      <c r="R1896" s="2">
        <v>1</v>
      </c>
      <c r="S1896" s="2">
        <v>90</v>
      </c>
      <c r="T1896" s="2" t="s">
        <v>4646</v>
      </c>
      <c r="U1896" s="28" t="str">
        <f>IF(G1896=0,"",_xlfn.MINIFS('PO Details'!$I:$I,'PO Details'!$D:$D,Planning!$B1896,'PO Details'!$L:$L,Planning!$E1896))</f>
        <v/>
      </c>
      <c r="V1896" s="29" t="s">
        <v>4639</v>
      </c>
      <c r="W1896" t="str">
        <f t="shared" si="159"/>
        <v/>
      </c>
      <c r="X1896" s="2">
        <v>120</v>
      </c>
    </row>
    <row r="1897" spans="1:24" x14ac:dyDescent="0.25">
      <c r="A1897" s="11" t="s">
        <v>4616</v>
      </c>
      <c r="B1897" s="22" t="s">
        <v>276</v>
      </c>
      <c r="C1897" s="22" t="s">
        <v>5082</v>
      </c>
      <c r="D1897" s="22" t="s">
        <v>277</v>
      </c>
      <c r="E1897" s="31" t="s">
        <v>2214</v>
      </c>
      <c r="F1897" s="12">
        <f>SUMIFS('Inventory Details'!$H:$H,'Inventory Details'!$B:$B,$B1897,'Inventory Details'!$E:$E,$E1897)</f>
        <v>0</v>
      </c>
      <c r="G1897" s="12">
        <f>SUMIFS('PO Details'!$H:$H,'PO Details'!$D:$D,Planning!$B1897,'PO Details'!$L:$L,$E1897)</f>
        <v>0</v>
      </c>
      <c r="H1897" s="12">
        <f>SUMIFS('SO Details'!$G:$G,'SO Details'!$D:$D,Planning!$B1897,'SO Details'!$K:$K,$E1897)</f>
        <v>1</v>
      </c>
      <c r="I1897" s="20">
        <f>IF(COUNTIFS($C:$C,B1897)&gt;1,SUMIFS('Sales Hx'!$Q:$Q,'Sales Hx'!$B:$B,_xlfn.XLOOKUP(B1897,C:C,B:B),'Sales Hx'!$D:$D,Planning!$E1897),SUMIFS('Sales Hx'!$Q:$Q,'Sales Hx'!$B:$B,Planning!$B1897,'Sales Hx'!$D:$D,Planning!$E1897))</f>
        <v>0</v>
      </c>
      <c r="J1897" s="16">
        <f>IF(COUNTIFS($C:$C,B1897)&gt;1,SUMIFS('Sales Hx'!$S:$S,'Sales Hx'!$B:$B,_xlfn.XLOOKUP(B1897,C:C,B:B),'Sales Hx'!$D:$D,E1897),SUMIFS('Sales Hx'!$S:$S,'Sales Hx'!$B:$B,$B1897,'Sales Hx'!$D:$D,$E1897))</f>
        <v>9.8684210526315791E-2</v>
      </c>
      <c r="K1897" s="16">
        <f t="shared" si="161"/>
        <v>0</v>
      </c>
      <c r="L1897" s="12">
        <f>IF(M1897&lt;&gt;"",M1897,IF(COUNTIFS($C:$C,B1897)&gt;1,SUMIFS('Sales Hx'!V:V,'Sales Hx'!$B:$B,_xlfn.XLOOKUP(B1897,C:C,B:B),'Sales Hx'!$D:$D,$E1897),SUMIFS('Sales Hx'!V:V,'Sales Hx'!$B:$B,$B1897,'Sales Hx'!$D:$D,$E1897)))</f>
        <v>0</v>
      </c>
      <c r="M1897" s="12">
        <v>0</v>
      </c>
      <c r="N1897" s="15">
        <f t="shared" si="162"/>
        <v>9.8684210526315791E-2</v>
      </c>
      <c r="O1897" s="21">
        <f t="shared" si="160"/>
        <v>0</v>
      </c>
      <c r="P1897" s="24">
        <v>98</v>
      </c>
      <c r="Q1897" s="18">
        <f t="shared" si="163"/>
        <v>0</v>
      </c>
      <c r="R1897" s="2">
        <v>1</v>
      </c>
      <c r="S1897" s="2">
        <v>90</v>
      </c>
      <c r="T1897" s="2" t="s">
        <v>4646</v>
      </c>
      <c r="U1897" s="28" t="str">
        <f>IF(G1897=0,"",_xlfn.MINIFS('PO Details'!$I:$I,'PO Details'!$D:$D,Planning!$B1897,'PO Details'!$L:$L,Planning!$E1897))</f>
        <v/>
      </c>
      <c r="V1897" s="29" t="s">
        <v>4639</v>
      </c>
      <c r="W1897" t="str">
        <f t="shared" si="159"/>
        <v/>
      </c>
      <c r="X1897" s="2">
        <v>120</v>
      </c>
    </row>
    <row r="1898" spans="1:24" x14ac:dyDescent="0.25">
      <c r="A1898" s="11"/>
      <c r="B1898" s="22" t="s">
        <v>5073</v>
      </c>
      <c r="C1898" s="22"/>
      <c r="D1898" s="22" t="s">
        <v>5074</v>
      </c>
      <c r="E1898" s="31" t="s">
        <v>106</v>
      </c>
      <c r="F1898" s="12">
        <f>SUMIFS('Inventory Details'!$H:$H,'Inventory Details'!$B:$B,$B1898,'Inventory Details'!$E:$E,$E1898)</f>
        <v>0</v>
      </c>
      <c r="G1898" s="12">
        <f>SUMIFS('PO Details'!$H:$H,'PO Details'!$D:$D,Planning!$B1898,'PO Details'!$L:$L,$E1898)</f>
        <v>35</v>
      </c>
      <c r="H1898" s="12">
        <f>SUMIFS('SO Details'!$G:$G,'SO Details'!$D:$D,Planning!$B1898,'SO Details'!$K:$K,$E1898)</f>
        <v>0</v>
      </c>
      <c r="I1898" s="20">
        <f>IF(COUNTIFS($C:$C,B1898)&gt;1,SUMIFS('Sales Hx'!$Q:$Q,'Sales Hx'!$B:$B,_xlfn.XLOOKUP(B1898,C:C,B:B),'Sales Hx'!$D:$D,Planning!$E1898),SUMIFS('Sales Hx'!$Q:$Q,'Sales Hx'!$B:$B,Planning!$B1898,'Sales Hx'!$D:$D,Planning!$E1898))</f>
        <v>358.4</v>
      </c>
      <c r="J1898" s="16">
        <f>IF(COUNTIFS($C:$C,B1898)&gt;1,SUMIFS('Sales Hx'!$S:$S,'Sales Hx'!$B:$B,_xlfn.XLOOKUP(B1898,C:C,B:B),'Sales Hx'!$D:$D,E1898),SUMIFS('Sales Hx'!$S:$S,'Sales Hx'!$B:$B,$B1898,'Sales Hx'!$D:$D,$E1898))</f>
        <v>2.8634868421052633</v>
      </c>
      <c r="K1898" s="16">
        <f t="shared" si="161"/>
        <v>9.765625E-2</v>
      </c>
      <c r="L1898" s="12">
        <f>IF(M1898&lt;&gt;"",M1898,IF(COUNTIFS($C:$C,B1898)&gt;1,SUMIFS('Sales Hx'!V:V,'Sales Hx'!$B:$B,_xlfn.XLOOKUP(B1898,C:C,B:B),'Sales Hx'!$D:$D,$E1898),SUMIFS('Sales Hx'!V:V,'Sales Hx'!$B:$B,$B1898,'Sales Hx'!$D:$D,$E1898)))</f>
        <v>0</v>
      </c>
      <c r="M1898" s="12">
        <v>0</v>
      </c>
      <c r="N1898" s="15">
        <f t="shared" si="162"/>
        <v>2.8634868421052633</v>
      </c>
      <c r="O1898" s="21">
        <f t="shared" si="160"/>
        <v>0</v>
      </c>
      <c r="P1898" s="24">
        <v>190.09800000000001</v>
      </c>
      <c r="Q1898" s="18">
        <f t="shared" si="163"/>
        <v>0</v>
      </c>
      <c r="R1898" s="2">
        <v>1</v>
      </c>
      <c r="S1898" s="2">
        <v>90</v>
      </c>
      <c r="T1898" s="2" t="s">
        <v>4647</v>
      </c>
      <c r="U1898" s="28">
        <f>IF(G1898=0,"",_xlfn.MINIFS('PO Details'!$I:$I,'PO Details'!$D:$D,Planning!$B1898,'PO Details'!$L:$L,Planning!$E1898))</f>
        <v>45490</v>
      </c>
      <c r="V1898" s="29" t="s">
        <v>4639</v>
      </c>
      <c r="W1898" t="str">
        <f t="shared" si="159"/>
        <v/>
      </c>
      <c r="X1898" s="2">
        <v>120</v>
      </c>
    </row>
    <row r="1899" spans="1:24" x14ac:dyDescent="0.25">
      <c r="A1899" s="11"/>
      <c r="B1899" s="22" t="s">
        <v>5073</v>
      </c>
      <c r="C1899" s="22"/>
      <c r="D1899" s="22" t="s">
        <v>5074</v>
      </c>
      <c r="E1899" s="31" t="s">
        <v>109</v>
      </c>
      <c r="F1899" s="12">
        <f>SUMIFS('Inventory Details'!$H:$H,'Inventory Details'!$B:$B,$B1899,'Inventory Details'!$E:$E,$E1899)</f>
        <v>0</v>
      </c>
      <c r="G1899" s="12">
        <f>SUMIFS('PO Details'!$H:$H,'PO Details'!$D:$D,Planning!$B1899,'PO Details'!$L:$L,$E1899)</f>
        <v>25</v>
      </c>
      <c r="H1899" s="12">
        <f>SUMIFS('SO Details'!$G:$G,'SO Details'!$D:$D,Planning!$B1899,'SO Details'!$K:$K,$E1899)</f>
        <v>0</v>
      </c>
      <c r="I1899" s="20">
        <f>IF(COUNTIFS($C:$C,B1899)&gt;1,SUMIFS('Sales Hx'!$Q:$Q,'Sales Hx'!$B:$B,_xlfn.XLOOKUP(B1899,C:C,B:B),'Sales Hx'!$D:$D,Planning!$E1899),SUMIFS('Sales Hx'!$Q:$Q,'Sales Hx'!$B:$B,Planning!$B1899,'Sales Hx'!$D:$D,Planning!$E1899))</f>
        <v>60.199999999999996</v>
      </c>
      <c r="J1899" s="16">
        <f>IF(COUNTIFS($C:$C,B1899)&gt;1,SUMIFS('Sales Hx'!$S:$S,'Sales Hx'!$B:$B,_xlfn.XLOOKUP(B1899,C:C,B:B),'Sales Hx'!$D:$D,E1899),SUMIFS('Sales Hx'!$S:$S,'Sales Hx'!$B:$B,$B1899,'Sales Hx'!$D:$D,$E1899))</f>
        <v>0.5625</v>
      </c>
      <c r="K1899" s="16">
        <f t="shared" si="161"/>
        <v>0.41528239202657813</v>
      </c>
      <c r="L1899" s="12">
        <f>IF(M1899&lt;&gt;"",M1899,IF(COUNTIFS($C:$C,B1899)&gt;1,SUMIFS('Sales Hx'!V:V,'Sales Hx'!$B:$B,_xlfn.XLOOKUP(B1899,C:C,B:B),'Sales Hx'!$D:$D,$E1899),SUMIFS('Sales Hx'!V:V,'Sales Hx'!$B:$B,$B1899,'Sales Hx'!$D:$D,$E1899)))</f>
        <v>0</v>
      </c>
      <c r="M1899" s="12">
        <v>0</v>
      </c>
      <c r="N1899" s="15">
        <f t="shared" si="162"/>
        <v>0.5625</v>
      </c>
      <c r="O1899" s="21">
        <f t="shared" si="160"/>
        <v>0</v>
      </c>
      <c r="P1899" s="24">
        <v>190.09800000000001</v>
      </c>
      <c r="Q1899" s="18">
        <f t="shared" si="163"/>
        <v>0</v>
      </c>
      <c r="R1899" s="2">
        <v>1</v>
      </c>
      <c r="S1899" s="2">
        <v>90</v>
      </c>
      <c r="T1899" s="2" t="s">
        <v>4647</v>
      </c>
      <c r="U1899" s="28">
        <f>IF(G1899=0,"",_xlfn.MINIFS('PO Details'!$I:$I,'PO Details'!$D:$D,Planning!$B1899,'PO Details'!$L:$L,Planning!$E1899))</f>
        <v>45490</v>
      </c>
      <c r="V1899" s="29" t="s">
        <v>4639</v>
      </c>
      <c r="W1899" t="str">
        <f t="shared" si="159"/>
        <v/>
      </c>
      <c r="X1899" s="2">
        <v>120</v>
      </c>
    </row>
    <row r="1900" spans="1:24" x14ac:dyDescent="0.25">
      <c r="A1900" s="11"/>
      <c r="B1900" s="22" t="s">
        <v>5073</v>
      </c>
      <c r="C1900" s="22"/>
      <c r="D1900" s="22" t="s">
        <v>5074</v>
      </c>
      <c r="E1900" s="31" t="s">
        <v>113</v>
      </c>
      <c r="F1900" s="12">
        <f>SUMIFS('Inventory Details'!$H:$H,'Inventory Details'!$B:$B,$B1900,'Inventory Details'!$E:$E,$E1900)</f>
        <v>0</v>
      </c>
      <c r="G1900" s="12">
        <f>SUMIFS('PO Details'!$H:$H,'PO Details'!$D:$D,Planning!$B1900,'PO Details'!$L:$L,$E1900)</f>
        <v>25</v>
      </c>
      <c r="H1900" s="12">
        <f>SUMIFS('SO Details'!$G:$G,'SO Details'!$D:$D,Planning!$B1900,'SO Details'!$K:$K,$E1900)</f>
        <v>0</v>
      </c>
      <c r="I1900" s="20">
        <f>IF(COUNTIFS($C:$C,B1900)&gt;1,SUMIFS('Sales Hx'!$Q:$Q,'Sales Hx'!$B:$B,_xlfn.XLOOKUP(B1900,C:C,B:B),'Sales Hx'!$D:$D,Planning!$E1900),SUMIFS('Sales Hx'!$Q:$Q,'Sales Hx'!$B:$B,Planning!$B1900,'Sales Hx'!$D:$D,Planning!$E1900))</f>
        <v>113.39999999999999</v>
      </c>
      <c r="J1900" s="16">
        <f>IF(COUNTIFS($C:$C,B1900)&gt;1,SUMIFS('Sales Hx'!$S:$S,'Sales Hx'!$B:$B,_xlfn.XLOOKUP(B1900,C:C,B:B),'Sales Hx'!$D:$D,E1900),SUMIFS('Sales Hx'!$S:$S,'Sales Hx'!$B:$B,$B1900,'Sales Hx'!$D:$D,$E1900))</f>
        <v>0.97587719298245623</v>
      </c>
      <c r="K1900" s="16">
        <f t="shared" si="161"/>
        <v>0.22045855379188714</v>
      </c>
      <c r="L1900" s="12">
        <f>IF(M1900&lt;&gt;"",M1900,IF(COUNTIFS($C:$C,B1900)&gt;1,SUMIFS('Sales Hx'!V:V,'Sales Hx'!$B:$B,_xlfn.XLOOKUP(B1900,C:C,B:B),'Sales Hx'!$D:$D,$E1900),SUMIFS('Sales Hx'!V:V,'Sales Hx'!$B:$B,$B1900,'Sales Hx'!$D:$D,$E1900)))</f>
        <v>0</v>
      </c>
      <c r="M1900" s="12">
        <v>0</v>
      </c>
      <c r="N1900" s="15">
        <f t="shared" si="162"/>
        <v>0.97587719298245623</v>
      </c>
      <c r="O1900" s="21">
        <f t="shared" si="160"/>
        <v>0</v>
      </c>
      <c r="P1900" s="24">
        <v>190.09800000000001</v>
      </c>
      <c r="Q1900" s="18">
        <f t="shared" si="163"/>
        <v>0</v>
      </c>
      <c r="R1900" s="2">
        <v>1</v>
      </c>
      <c r="S1900" s="2">
        <v>90</v>
      </c>
      <c r="T1900" s="2" t="s">
        <v>4647</v>
      </c>
      <c r="U1900" s="28">
        <f>IF(G1900=0,"",_xlfn.MINIFS('PO Details'!$I:$I,'PO Details'!$D:$D,Planning!$B1900,'PO Details'!$L:$L,Planning!$E1900))</f>
        <v>45490</v>
      </c>
      <c r="V1900" s="29" t="s">
        <v>4639</v>
      </c>
      <c r="W1900" t="str">
        <f t="shared" si="159"/>
        <v/>
      </c>
      <c r="X1900" s="2">
        <v>120</v>
      </c>
    </row>
    <row r="1901" spans="1:24" x14ac:dyDescent="0.25">
      <c r="A1901" s="11"/>
      <c r="B1901" s="22" t="s">
        <v>5073</v>
      </c>
      <c r="C1901" s="22"/>
      <c r="D1901" s="22" t="s">
        <v>5074</v>
      </c>
      <c r="E1901" s="31" t="s">
        <v>820</v>
      </c>
      <c r="F1901" s="12">
        <f>SUMIFS('Inventory Details'!$H:$H,'Inventory Details'!$B:$B,$B1901,'Inventory Details'!$E:$E,$E1901)</f>
        <v>0</v>
      </c>
      <c r="G1901" s="12">
        <f>SUMIFS('PO Details'!$H:$H,'PO Details'!$D:$D,Planning!$B1901,'PO Details'!$L:$L,$E1901)</f>
        <v>15</v>
      </c>
      <c r="H1901" s="12">
        <f>SUMIFS('SO Details'!$G:$G,'SO Details'!$D:$D,Planning!$B1901,'SO Details'!$K:$K,$E1901)</f>
        <v>0</v>
      </c>
      <c r="I1901" s="20">
        <f>IF(COUNTIFS($C:$C,B1901)&gt;1,SUMIFS('Sales Hx'!$Q:$Q,'Sales Hx'!$B:$B,_xlfn.XLOOKUP(B1901,C:C,B:B),'Sales Hx'!$D:$D,Planning!$E1901),SUMIFS('Sales Hx'!$Q:$Q,'Sales Hx'!$B:$B,Planning!$B1901,'Sales Hx'!$D:$D,Planning!$E1901))</f>
        <v>2.8</v>
      </c>
      <c r="J1901" s="16">
        <f>IF(COUNTIFS($C:$C,B1901)&gt;1,SUMIFS('Sales Hx'!$S:$S,'Sales Hx'!$B:$B,_xlfn.XLOOKUP(B1901,C:C,B:B),'Sales Hx'!$D:$D,E1901),SUMIFS('Sales Hx'!$S:$S,'Sales Hx'!$B:$B,$B1901,'Sales Hx'!$D:$D,$E1901))</f>
        <v>0.15789473684210525</v>
      </c>
      <c r="K1901" s="16">
        <f t="shared" si="161"/>
        <v>5.3571428571428577</v>
      </c>
      <c r="L1901" s="12">
        <f>IF(M1901&lt;&gt;"",M1901,IF(COUNTIFS($C:$C,B1901)&gt;1,SUMIFS('Sales Hx'!V:V,'Sales Hx'!$B:$B,_xlfn.XLOOKUP(B1901,C:C,B:B),'Sales Hx'!$D:$D,$E1901),SUMIFS('Sales Hx'!V:V,'Sales Hx'!$B:$B,$B1901,'Sales Hx'!$D:$D,$E1901)))</f>
        <v>0</v>
      </c>
      <c r="M1901" s="12">
        <v>0</v>
      </c>
      <c r="N1901" s="15">
        <f t="shared" si="162"/>
        <v>0.15789473684210525</v>
      </c>
      <c r="O1901" s="21">
        <f t="shared" si="160"/>
        <v>0</v>
      </c>
      <c r="P1901" s="24">
        <v>190.09800000000001</v>
      </c>
      <c r="Q1901" s="18">
        <f t="shared" si="163"/>
        <v>0</v>
      </c>
      <c r="R1901" s="2">
        <v>1</v>
      </c>
      <c r="S1901" s="2">
        <v>90</v>
      </c>
      <c r="T1901" s="2" t="s">
        <v>4647</v>
      </c>
      <c r="U1901" s="28">
        <f>IF(G1901=0,"",_xlfn.MINIFS('PO Details'!$I:$I,'PO Details'!$D:$D,Planning!$B1901,'PO Details'!$L:$L,Planning!$E1901))</f>
        <v>45490</v>
      </c>
      <c r="V1901" s="29" t="s">
        <v>4639</v>
      </c>
      <c r="W1901" t="str">
        <f t="shared" si="159"/>
        <v>Max</v>
      </c>
      <c r="X1901" s="2">
        <v>120</v>
      </c>
    </row>
    <row r="1902" spans="1:24" x14ac:dyDescent="0.25">
      <c r="A1902" s="11"/>
      <c r="B1902" s="22" t="s">
        <v>5073</v>
      </c>
      <c r="C1902" s="22"/>
      <c r="D1902" s="22" t="s">
        <v>5074</v>
      </c>
      <c r="E1902" s="31" t="s">
        <v>4746</v>
      </c>
      <c r="F1902" s="12">
        <f>SUMIFS('Inventory Details'!$H:$H,'Inventory Details'!$B:$B,$B1902,'Inventory Details'!$E:$E,$E1902)</f>
        <v>0</v>
      </c>
      <c r="G1902" s="12">
        <f>SUMIFS('PO Details'!$H:$H,'PO Details'!$D:$D,Planning!$B1902,'PO Details'!$L:$L,$E1902)</f>
        <v>40</v>
      </c>
      <c r="H1902" s="12">
        <f>SUMIFS('SO Details'!$G:$G,'SO Details'!$D:$D,Planning!$B1902,'SO Details'!$K:$K,$E1902)</f>
        <v>0</v>
      </c>
      <c r="I1902" s="20">
        <f>IF(COUNTIFS($C:$C,B1902)&gt;1,SUMIFS('Sales Hx'!$Q:$Q,'Sales Hx'!$B:$B,_xlfn.XLOOKUP(B1902,C:C,B:B),'Sales Hx'!$D:$D,Planning!$E1902),SUMIFS('Sales Hx'!$Q:$Q,'Sales Hx'!$B:$B,Planning!$B1902,'Sales Hx'!$D:$D,Planning!$E1902))</f>
        <v>376.59999999999997</v>
      </c>
      <c r="J1902" s="16">
        <f>IF(COUNTIFS($C:$C,B1902)&gt;1,SUMIFS('Sales Hx'!$S:$S,'Sales Hx'!$B:$B,_xlfn.XLOOKUP(B1902,C:C,B:B),'Sales Hx'!$D:$D,E1902),SUMIFS('Sales Hx'!$S:$S,'Sales Hx'!$B:$B,$B1902,'Sales Hx'!$D:$D,$E1902))</f>
        <v>2.6606359649122804</v>
      </c>
      <c r="K1902" s="16">
        <f t="shared" si="161"/>
        <v>0.10621348911311737</v>
      </c>
      <c r="L1902" s="12">
        <f>IF(M1902&lt;&gt;"",M1902,IF(COUNTIFS($C:$C,B1902)&gt;1,SUMIFS('Sales Hx'!V:V,'Sales Hx'!$B:$B,_xlfn.XLOOKUP(B1902,C:C,B:B),'Sales Hx'!$D:$D,$E1902),SUMIFS('Sales Hx'!V:V,'Sales Hx'!$B:$B,$B1902,'Sales Hx'!$D:$D,$E1902)))</f>
        <v>0</v>
      </c>
      <c r="M1902" s="12">
        <v>0</v>
      </c>
      <c r="N1902" s="15">
        <f t="shared" si="162"/>
        <v>2.6606359649122804</v>
      </c>
      <c r="O1902" s="21">
        <f t="shared" si="160"/>
        <v>0</v>
      </c>
      <c r="P1902" s="24">
        <v>190.09800000000001</v>
      </c>
      <c r="Q1902" s="18">
        <f t="shared" si="163"/>
        <v>0</v>
      </c>
      <c r="R1902" s="2">
        <v>1</v>
      </c>
      <c r="S1902" s="2">
        <v>90</v>
      </c>
      <c r="T1902" s="2" t="s">
        <v>4647</v>
      </c>
      <c r="U1902" s="28">
        <f>IF(G1902=0,"",_xlfn.MINIFS('PO Details'!$I:$I,'PO Details'!$D:$D,Planning!$B1902,'PO Details'!$L:$L,Planning!$E1902))</f>
        <v>45490</v>
      </c>
      <c r="V1902" s="29" t="s">
        <v>4639</v>
      </c>
      <c r="W1902" t="str">
        <f t="shared" si="159"/>
        <v/>
      </c>
      <c r="X1902" s="2">
        <v>120</v>
      </c>
    </row>
    <row r="1903" spans="1:24" x14ac:dyDescent="0.25">
      <c r="A1903" s="11"/>
      <c r="B1903" s="22" t="s">
        <v>5076</v>
      </c>
      <c r="C1903" s="22"/>
      <c r="D1903" s="22" t="s">
        <v>5077</v>
      </c>
      <c r="E1903" s="31" t="s">
        <v>106</v>
      </c>
      <c r="F1903" s="12">
        <f>SUMIFS('Inventory Details'!$H:$H,'Inventory Details'!$B:$B,$B1903,'Inventory Details'!$E:$E,$E1903)</f>
        <v>0</v>
      </c>
      <c r="G1903" s="12">
        <f>SUMIFS('PO Details'!$H:$H,'PO Details'!$D:$D,Planning!$B1903,'PO Details'!$L:$L,$E1903)</f>
        <v>35</v>
      </c>
      <c r="H1903" s="12">
        <f>SUMIFS('SO Details'!$G:$G,'SO Details'!$D:$D,Planning!$B1903,'SO Details'!$K:$K,$E1903)</f>
        <v>0</v>
      </c>
      <c r="I1903" s="20">
        <f>IF(COUNTIFS($C:$C,B1903)&gt;1,SUMIFS('Sales Hx'!$Q:$Q,'Sales Hx'!$B:$B,_xlfn.XLOOKUP(B1903,C:C,B:B),'Sales Hx'!$D:$D,Planning!$E1903),SUMIFS('Sales Hx'!$Q:$Q,'Sales Hx'!$B:$B,Planning!$B1903,'Sales Hx'!$D:$D,Planning!$E1903))</f>
        <v>357</v>
      </c>
      <c r="J1903" s="16">
        <f>IF(COUNTIFS($C:$C,B1903)&gt;1,SUMIFS('Sales Hx'!$S:$S,'Sales Hx'!$B:$B,_xlfn.XLOOKUP(B1903,C:C,B:B),'Sales Hx'!$D:$D,E1903),SUMIFS('Sales Hx'!$S:$S,'Sales Hx'!$B:$B,$B1903,'Sales Hx'!$D:$D,$E1903))</f>
        <v>2.8514254385964914</v>
      </c>
      <c r="K1903" s="16">
        <f t="shared" si="161"/>
        <v>9.8039215686274508E-2</v>
      </c>
      <c r="L1903" s="12">
        <f>IF(M1903&lt;&gt;"",M1903,IF(COUNTIFS($C:$C,B1903)&gt;1,SUMIFS('Sales Hx'!V:V,'Sales Hx'!$B:$B,_xlfn.XLOOKUP(B1903,C:C,B:B),'Sales Hx'!$D:$D,$E1903),SUMIFS('Sales Hx'!V:V,'Sales Hx'!$B:$B,$B1903,'Sales Hx'!$D:$D,$E1903)))</f>
        <v>0</v>
      </c>
      <c r="M1903" s="12">
        <v>0</v>
      </c>
      <c r="N1903" s="15">
        <f t="shared" si="162"/>
        <v>2.8514254385964914</v>
      </c>
      <c r="O1903" s="21">
        <f t="shared" si="160"/>
        <v>0</v>
      </c>
      <c r="P1903" s="24">
        <v>190.09800000000001</v>
      </c>
      <c r="Q1903" s="18">
        <f t="shared" si="163"/>
        <v>0</v>
      </c>
      <c r="R1903" s="2">
        <v>1</v>
      </c>
      <c r="S1903" s="2">
        <v>90</v>
      </c>
      <c r="T1903" s="2" t="s">
        <v>4647</v>
      </c>
      <c r="U1903" s="28">
        <f>IF(G1903=0,"",_xlfn.MINIFS('PO Details'!$I:$I,'PO Details'!$D:$D,Planning!$B1903,'PO Details'!$L:$L,Planning!$E1903))</f>
        <v>45490</v>
      </c>
      <c r="V1903" s="29" t="s">
        <v>4640</v>
      </c>
      <c r="W1903" t="str">
        <f t="shared" si="159"/>
        <v/>
      </c>
      <c r="X1903" s="2">
        <v>120</v>
      </c>
    </row>
    <row r="1904" spans="1:24" x14ac:dyDescent="0.25">
      <c r="A1904" s="11"/>
      <c r="B1904" s="22" t="s">
        <v>5076</v>
      </c>
      <c r="C1904" s="22"/>
      <c r="D1904" s="22" t="s">
        <v>5077</v>
      </c>
      <c r="E1904" s="31" t="s">
        <v>109</v>
      </c>
      <c r="F1904" s="12">
        <f>SUMIFS('Inventory Details'!$H:$H,'Inventory Details'!$B:$B,$B1904,'Inventory Details'!$E:$E,$E1904)</f>
        <v>0</v>
      </c>
      <c r="G1904" s="12">
        <f>SUMIFS('PO Details'!$H:$H,'PO Details'!$D:$D,Planning!$B1904,'PO Details'!$L:$L,$E1904)</f>
        <v>25</v>
      </c>
      <c r="H1904" s="12">
        <f>SUMIFS('SO Details'!$G:$G,'SO Details'!$D:$D,Planning!$B1904,'SO Details'!$K:$K,$E1904)</f>
        <v>0</v>
      </c>
      <c r="I1904" s="20">
        <f>IF(COUNTIFS($C:$C,B1904)&gt;1,SUMIFS('Sales Hx'!$Q:$Q,'Sales Hx'!$B:$B,_xlfn.XLOOKUP(B1904,C:C,B:B),'Sales Hx'!$D:$D,Planning!$E1904),SUMIFS('Sales Hx'!$Q:$Q,'Sales Hx'!$B:$B,Planning!$B1904,'Sales Hx'!$D:$D,Planning!$E1904))</f>
        <v>60.199999999999996</v>
      </c>
      <c r="J1904" s="16">
        <f>IF(COUNTIFS($C:$C,B1904)&gt;1,SUMIFS('Sales Hx'!$S:$S,'Sales Hx'!$B:$B,_xlfn.XLOOKUP(B1904,C:C,B:B),'Sales Hx'!$D:$D,E1904),SUMIFS('Sales Hx'!$S:$S,'Sales Hx'!$B:$B,$B1904,'Sales Hx'!$D:$D,$E1904))</f>
        <v>0.56359649122807021</v>
      </c>
      <c r="K1904" s="16">
        <f t="shared" si="161"/>
        <v>0.41528239202657813</v>
      </c>
      <c r="L1904" s="12">
        <f>IF(M1904&lt;&gt;"",M1904,IF(COUNTIFS($C:$C,B1904)&gt;1,SUMIFS('Sales Hx'!V:V,'Sales Hx'!$B:$B,_xlfn.XLOOKUP(B1904,C:C,B:B),'Sales Hx'!$D:$D,$E1904),SUMIFS('Sales Hx'!V:V,'Sales Hx'!$B:$B,$B1904,'Sales Hx'!$D:$D,$E1904)))</f>
        <v>0</v>
      </c>
      <c r="M1904" s="12">
        <v>0</v>
      </c>
      <c r="N1904" s="15">
        <f t="shared" si="162"/>
        <v>0.56359649122807021</v>
      </c>
      <c r="O1904" s="21">
        <f t="shared" si="160"/>
        <v>0</v>
      </c>
      <c r="P1904" s="24">
        <v>190.09800000000001</v>
      </c>
      <c r="Q1904" s="18">
        <f t="shared" si="163"/>
        <v>0</v>
      </c>
      <c r="R1904" s="2">
        <v>1</v>
      </c>
      <c r="S1904" s="2">
        <v>90</v>
      </c>
      <c r="T1904" s="2" t="s">
        <v>4647</v>
      </c>
      <c r="U1904" s="28">
        <f>IF(G1904=0,"",_xlfn.MINIFS('PO Details'!$I:$I,'PO Details'!$D:$D,Planning!$B1904,'PO Details'!$L:$L,Planning!$E1904))</f>
        <v>45490</v>
      </c>
      <c r="V1904" s="29" t="s">
        <v>4640</v>
      </c>
      <c r="W1904" t="str">
        <f t="shared" si="159"/>
        <v/>
      </c>
      <c r="X1904" s="2">
        <v>120</v>
      </c>
    </row>
    <row r="1905" spans="1:24" x14ac:dyDescent="0.25">
      <c r="A1905" s="11"/>
      <c r="B1905" s="22" t="s">
        <v>5076</v>
      </c>
      <c r="C1905" s="22"/>
      <c r="D1905" s="22" t="s">
        <v>5077</v>
      </c>
      <c r="E1905" s="31" t="s">
        <v>113</v>
      </c>
      <c r="F1905" s="12">
        <f>SUMIFS('Inventory Details'!$H:$H,'Inventory Details'!$B:$B,$B1905,'Inventory Details'!$E:$E,$E1905)</f>
        <v>0</v>
      </c>
      <c r="G1905" s="12">
        <f>SUMIFS('PO Details'!$H:$H,'PO Details'!$D:$D,Planning!$B1905,'PO Details'!$L:$L,$E1905)</f>
        <v>25</v>
      </c>
      <c r="H1905" s="12">
        <f>SUMIFS('SO Details'!$G:$G,'SO Details'!$D:$D,Planning!$B1905,'SO Details'!$K:$K,$E1905)</f>
        <v>0</v>
      </c>
      <c r="I1905" s="20">
        <f>IF(COUNTIFS($C:$C,B1905)&gt;1,SUMIFS('Sales Hx'!$Q:$Q,'Sales Hx'!$B:$B,_xlfn.XLOOKUP(B1905,C:C,B:B),'Sales Hx'!$D:$D,Planning!$E1905),SUMIFS('Sales Hx'!$Q:$Q,'Sales Hx'!$B:$B,Planning!$B1905,'Sales Hx'!$D:$D,Planning!$E1905))</f>
        <v>113.39999999999999</v>
      </c>
      <c r="J1905" s="16">
        <f>IF(COUNTIFS($C:$C,B1905)&gt;1,SUMIFS('Sales Hx'!$S:$S,'Sales Hx'!$B:$B,_xlfn.XLOOKUP(B1905,C:C,B:B),'Sales Hx'!$D:$D,E1905),SUMIFS('Sales Hx'!$S:$S,'Sales Hx'!$B:$B,$B1905,'Sales Hx'!$D:$D,$E1905))</f>
        <v>0.97313596491228072</v>
      </c>
      <c r="K1905" s="16">
        <f t="shared" si="161"/>
        <v>0.22045855379188714</v>
      </c>
      <c r="L1905" s="12">
        <f>IF(M1905&lt;&gt;"",M1905,IF(COUNTIFS($C:$C,B1905)&gt;1,SUMIFS('Sales Hx'!V:V,'Sales Hx'!$B:$B,_xlfn.XLOOKUP(B1905,C:C,B:B),'Sales Hx'!$D:$D,$E1905),SUMIFS('Sales Hx'!V:V,'Sales Hx'!$B:$B,$B1905,'Sales Hx'!$D:$D,$E1905)))</f>
        <v>0</v>
      </c>
      <c r="M1905" s="12">
        <v>0</v>
      </c>
      <c r="N1905" s="15">
        <f t="shared" si="162"/>
        <v>0.97313596491228072</v>
      </c>
      <c r="O1905" s="21">
        <f t="shared" si="160"/>
        <v>0</v>
      </c>
      <c r="P1905" s="24">
        <v>190.09800000000001</v>
      </c>
      <c r="Q1905" s="18">
        <f t="shared" si="163"/>
        <v>0</v>
      </c>
      <c r="R1905" s="2">
        <v>1</v>
      </c>
      <c r="S1905" s="2">
        <v>90</v>
      </c>
      <c r="T1905" s="2" t="s">
        <v>4647</v>
      </c>
      <c r="U1905" s="28">
        <f>IF(G1905=0,"",_xlfn.MINIFS('PO Details'!$I:$I,'PO Details'!$D:$D,Planning!$B1905,'PO Details'!$L:$L,Planning!$E1905))</f>
        <v>45490</v>
      </c>
      <c r="V1905" s="29" t="s">
        <v>4640</v>
      </c>
      <c r="W1905" t="str">
        <f t="shared" si="159"/>
        <v/>
      </c>
      <c r="X1905" s="2">
        <v>120</v>
      </c>
    </row>
    <row r="1906" spans="1:24" x14ac:dyDescent="0.25">
      <c r="A1906" s="11"/>
      <c r="B1906" s="22" t="s">
        <v>5076</v>
      </c>
      <c r="C1906" s="22"/>
      <c r="D1906" s="22" t="s">
        <v>5077</v>
      </c>
      <c r="E1906" s="31" t="s">
        <v>820</v>
      </c>
      <c r="F1906" s="12">
        <f>SUMIFS('Inventory Details'!$H:$H,'Inventory Details'!$B:$B,$B1906,'Inventory Details'!$E:$E,$E1906)</f>
        <v>0</v>
      </c>
      <c r="G1906" s="12">
        <f>SUMIFS('PO Details'!$H:$H,'PO Details'!$D:$D,Planning!$B1906,'PO Details'!$L:$L,$E1906)</f>
        <v>15</v>
      </c>
      <c r="H1906" s="12">
        <f>SUMIFS('SO Details'!$G:$G,'SO Details'!$D:$D,Planning!$B1906,'SO Details'!$K:$K,$E1906)</f>
        <v>0</v>
      </c>
      <c r="I1906" s="20">
        <f>IF(COUNTIFS($C:$C,B1906)&gt;1,SUMIFS('Sales Hx'!$Q:$Q,'Sales Hx'!$B:$B,_xlfn.XLOOKUP(B1906,C:C,B:B),'Sales Hx'!$D:$D,Planning!$E1906),SUMIFS('Sales Hx'!$Q:$Q,'Sales Hx'!$B:$B,Planning!$B1906,'Sales Hx'!$D:$D,Planning!$E1906))</f>
        <v>2.8</v>
      </c>
      <c r="J1906" s="16">
        <f>IF(COUNTIFS($C:$C,B1906)&gt;1,SUMIFS('Sales Hx'!$S:$S,'Sales Hx'!$B:$B,_xlfn.XLOOKUP(B1906,C:C,B:B),'Sales Hx'!$D:$D,E1906),SUMIFS('Sales Hx'!$S:$S,'Sales Hx'!$B:$B,$B1906,'Sales Hx'!$D:$D,$E1906))</f>
        <v>0.18914473684210528</v>
      </c>
      <c r="K1906" s="16">
        <f t="shared" si="161"/>
        <v>5.3571428571428577</v>
      </c>
      <c r="L1906" s="12">
        <f>IF(M1906&lt;&gt;"",M1906,IF(COUNTIFS($C:$C,B1906)&gt;1,SUMIFS('Sales Hx'!V:V,'Sales Hx'!$B:$B,_xlfn.XLOOKUP(B1906,C:C,B:B),'Sales Hx'!$D:$D,$E1906),SUMIFS('Sales Hx'!V:V,'Sales Hx'!$B:$B,$B1906,'Sales Hx'!$D:$D,$E1906)))</f>
        <v>0</v>
      </c>
      <c r="M1906" s="12">
        <v>0</v>
      </c>
      <c r="N1906" s="15">
        <f t="shared" si="162"/>
        <v>0.18914473684210528</v>
      </c>
      <c r="O1906" s="21">
        <f t="shared" si="160"/>
        <v>0</v>
      </c>
      <c r="P1906" s="24">
        <v>190.09800000000001</v>
      </c>
      <c r="Q1906" s="18">
        <f t="shared" si="163"/>
        <v>0</v>
      </c>
      <c r="R1906" s="2">
        <v>1</v>
      </c>
      <c r="S1906" s="2">
        <v>90</v>
      </c>
      <c r="T1906" s="2" t="s">
        <v>4647</v>
      </c>
      <c r="U1906" s="28">
        <f>IF(G1906=0,"",_xlfn.MINIFS('PO Details'!$I:$I,'PO Details'!$D:$D,Planning!$B1906,'PO Details'!$L:$L,Planning!$E1906))</f>
        <v>45490</v>
      </c>
      <c r="V1906" s="29" t="s">
        <v>4640</v>
      </c>
      <c r="W1906" t="str">
        <f t="shared" si="159"/>
        <v>Max</v>
      </c>
      <c r="X1906" s="2">
        <v>120</v>
      </c>
    </row>
    <row r="1907" spans="1:24" x14ac:dyDescent="0.25">
      <c r="A1907" s="11"/>
      <c r="B1907" s="22" t="s">
        <v>5076</v>
      </c>
      <c r="C1907" s="22"/>
      <c r="D1907" s="22" t="s">
        <v>5077</v>
      </c>
      <c r="E1907" s="31" t="s">
        <v>4746</v>
      </c>
      <c r="F1907" s="12">
        <f>SUMIFS('Inventory Details'!$H:$H,'Inventory Details'!$B:$B,$B1907,'Inventory Details'!$E:$E,$E1907)</f>
        <v>0</v>
      </c>
      <c r="G1907" s="12">
        <f>SUMIFS('PO Details'!$H:$H,'PO Details'!$D:$D,Planning!$B1907,'PO Details'!$L:$L,$E1907)</f>
        <v>40</v>
      </c>
      <c r="H1907" s="12">
        <f>SUMIFS('SO Details'!$G:$G,'SO Details'!$D:$D,Planning!$B1907,'SO Details'!$K:$K,$E1907)</f>
        <v>0</v>
      </c>
      <c r="I1907" s="20">
        <f>IF(COUNTIFS($C:$C,B1907)&gt;1,SUMIFS('Sales Hx'!$Q:$Q,'Sales Hx'!$B:$B,_xlfn.XLOOKUP(B1907,C:C,B:B),'Sales Hx'!$D:$D,Planning!$E1907),SUMIFS('Sales Hx'!$Q:$Q,'Sales Hx'!$B:$B,Planning!$B1907,'Sales Hx'!$D:$D,Planning!$E1907))</f>
        <v>373.79999999999995</v>
      </c>
      <c r="J1907" s="16">
        <f>IF(COUNTIFS($C:$C,B1907)&gt;1,SUMIFS('Sales Hx'!$S:$S,'Sales Hx'!$B:$B,_xlfn.XLOOKUP(B1907,C:C,B:B),'Sales Hx'!$D:$D,E1907),SUMIFS('Sales Hx'!$S:$S,'Sales Hx'!$B:$B,$B1907,'Sales Hx'!$D:$D,$E1907))</f>
        <v>2.6502192982456139</v>
      </c>
      <c r="K1907" s="16">
        <f t="shared" si="161"/>
        <v>0.10700909577314073</v>
      </c>
      <c r="L1907" s="12">
        <f>IF(M1907&lt;&gt;"",M1907,IF(COUNTIFS($C:$C,B1907)&gt;1,SUMIFS('Sales Hx'!V:V,'Sales Hx'!$B:$B,_xlfn.XLOOKUP(B1907,C:C,B:B),'Sales Hx'!$D:$D,$E1907),SUMIFS('Sales Hx'!V:V,'Sales Hx'!$B:$B,$B1907,'Sales Hx'!$D:$D,$E1907)))</f>
        <v>0</v>
      </c>
      <c r="M1907" s="12">
        <v>0</v>
      </c>
      <c r="N1907" s="15">
        <f t="shared" si="162"/>
        <v>2.6502192982456139</v>
      </c>
      <c r="O1907" s="21">
        <f t="shared" si="160"/>
        <v>0</v>
      </c>
      <c r="P1907" s="24">
        <v>190.09800000000001</v>
      </c>
      <c r="Q1907" s="18">
        <f t="shared" si="163"/>
        <v>0</v>
      </c>
      <c r="R1907" s="2">
        <v>1</v>
      </c>
      <c r="S1907" s="2">
        <v>90</v>
      </c>
      <c r="T1907" s="2" t="s">
        <v>4647</v>
      </c>
      <c r="U1907" s="28">
        <f>IF(G1907=0,"",_xlfn.MINIFS('PO Details'!$I:$I,'PO Details'!$D:$D,Planning!$B1907,'PO Details'!$L:$L,Planning!$E1907))</f>
        <v>45490</v>
      </c>
      <c r="V1907" s="29" t="s">
        <v>4640</v>
      </c>
      <c r="W1907" t="str">
        <f t="shared" ref="W1907:W1970" si="164">IF(K1907=_xlfn.MAXIFS(K:K,B:B,B1907),"Max","")</f>
        <v/>
      </c>
      <c r="X1907" s="2">
        <v>120</v>
      </c>
    </row>
    <row r="1908" spans="1:24" x14ac:dyDescent="0.25">
      <c r="A1908" s="11"/>
      <c r="B1908" s="22" t="s">
        <v>5079</v>
      </c>
      <c r="C1908" s="22" t="s">
        <v>5073</v>
      </c>
      <c r="D1908" s="22" t="s">
        <v>5080</v>
      </c>
      <c r="E1908" s="31" t="s">
        <v>106</v>
      </c>
      <c r="F1908" s="12">
        <f>SUMIFS('Inventory Details'!$H:$H,'Inventory Details'!$B:$B,$B1908,'Inventory Details'!$E:$E,$E1908)</f>
        <v>0</v>
      </c>
      <c r="G1908" s="12">
        <f>SUMIFS('PO Details'!$H:$H,'PO Details'!$D:$D,Planning!$B1908,'PO Details'!$L:$L,$E1908)</f>
        <v>16</v>
      </c>
      <c r="H1908" s="12">
        <f>SUMIFS('SO Details'!$G:$G,'SO Details'!$D:$D,Planning!$B1908,'SO Details'!$K:$K,$E1908)</f>
        <v>0</v>
      </c>
      <c r="I1908" s="20">
        <f>IF(COUNTIFS($C:$C,B1908)&gt;1,SUMIFS('Sales Hx'!$Q:$Q,'Sales Hx'!$B:$B,_xlfn.XLOOKUP(B1908,C:C,B:B),'Sales Hx'!$D:$D,Planning!$E1908),SUMIFS('Sales Hx'!$Q:$Q,'Sales Hx'!$B:$B,Planning!$B1908,'Sales Hx'!$D:$D,Planning!$E1908))</f>
        <v>0</v>
      </c>
      <c r="J1908" s="16">
        <f>IF(COUNTIFS($C:$C,B1908)&gt;1,SUMIFS('Sales Hx'!$S:$S,'Sales Hx'!$B:$B,_xlfn.XLOOKUP(B1908,C:C,B:B),'Sales Hx'!$D:$D,E1908),SUMIFS('Sales Hx'!$S:$S,'Sales Hx'!$B:$B,$B1908,'Sales Hx'!$D:$D,$E1908))</f>
        <v>0</v>
      </c>
      <c r="K1908" s="16">
        <f t="shared" si="161"/>
        <v>0</v>
      </c>
      <c r="L1908" s="12">
        <f>IF(M1908&lt;&gt;"",M1908,IF(COUNTIFS($C:$C,B1908)&gt;1,SUMIFS('Sales Hx'!V:V,'Sales Hx'!$B:$B,_xlfn.XLOOKUP(B1908,C:C,B:B),'Sales Hx'!$D:$D,$E1908),SUMIFS('Sales Hx'!V:V,'Sales Hx'!$B:$B,$B1908,'Sales Hx'!$D:$D,$E1908)))</f>
        <v>0</v>
      </c>
      <c r="M1908" s="12">
        <v>0</v>
      </c>
      <c r="N1908" s="15">
        <f t="shared" si="162"/>
        <v>0</v>
      </c>
      <c r="O1908" s="21">
        <f t="shared" si="160"/>
        <v>0</v>
      </c>
      <c r="P1908" s="24">
        <v>201.47460000000001</v>
      </c>
      <c r="Q1908" s="18">
        <f t="shared" si="163"/>
        <v>0</v>
      </c>
      <c r="R1908" s="2">
        <v>1</v>
      </c>
      <c r="S1908" s="2">
        <v>90</v>
      </c>
      <c r="T1908" s="2" t="s">
        <v>4646</v>
      </c>
      <c r="U1908" s="28">
        <f>IF(G1908=0,"",_xlfn.MINIFS('PO Details'!$I:$I,'PO Details'!$D:$D,Planning!$B1908,'PO Details'!$L:$L,Planning!$E1908))</f>
        <v>45490</v>
      </c>
      <c r="V1908" s="29" t="s">
        <v>4640</v>
      </c>
      <c r="W1908" t="str">
        <f t="shared" si="164"/>
        <v>Max</v>
      </c>
      <c r="X1908" s="2">
        <v>120</v>
      </c>
    </row>
    <row r="1909" spans="1:24" x14ac:dyDescent="0.25">
      <c r="A1909" s="11"/>
      <c r="B1909" s="22" t="s">
        <v>5079</v>
      </c>
      <c r="C1909" s="22" t="s">
        <v>5073</v>
      </c>
      <c r="D1909" s="22" t="s">
        <v>5080</v>
      </c>
      <c r="E1909" s="31" t="s">
        <v>109</v>
      </c>
      <c r="F1909" s="12">
        <f>SUMIFS('Inventory Details'!$H:$H,'Inventory Details'!$B:$B,$B1909,'Inventory Details'!$E:$E,$E1909)</f>
        <v>0</v>
      </c>
      <c r="G1909" s="12">
        <f>SUMIFS('PO Details'!$H:$H,'PO Details'!$D:$D,Planning!$B1909,'PO Details'!$L:$L,$E1909)</f>
        <v>10</v>
      </c>
      <c r="H1909" s="12">
        <f>SUMIFS('SO Details'!$G:$G,'SO Details'!$D:$D,Planning!$B1909,'SO Details'!$K:$K,$E1909)</f>
        <v>0</v>
      </c>
      <c r="I1909" s="20">
        <f>IF(COUNTIFS($C:$C,B1909)&gt;1,SUMIFS('Sales Hx'!$Q:$Q,'Sales Hx'!$B:$B,_xlfn.XLOOKUP(B1909,C:C,B:B),'Sales Hx'!$D:$D,Planning!$E1909),SUMIFS('Sales Hx'!$Q:$Q,'Sales Hx'!$B:$B,Planning!$B1909,'Sales Hx'!$D:$D,Planning!$E1909))</f>
        <v>0</v>
      </c>
      <c r="J1909" s="16">
        <f>IF(COUNTIFS($C:$C,B1909)&gt;1,SUMIFS('Sales Hx'!$S:$S,'Sales Hx'!$B:$B,_xlfn.XLOOKUP(B1909,C:C,B:B),'Sales Hx'!$D:$D,E1909),SUMIFS('Sales Hx'!$S:$S,'Sales Hx'!$B:$B,$B1909,'Sales Hx'!$D:$D,$E1909))</f>
        <v>0</v>
      </c>
      <c r="K1909" s="16">
        <f t="shared" si="161"/>
        <v>0</v>
      </c>
      <c r="L1909" s="12">
        <f>IF(M1909&lt;&gt;"",M1909,IF(COUNTIFS($C:$C,B1909)&gt;1,SUMIFS('Sales Hx'!V:V,'Sales Hx'!$B:$B,_xlfn.XLOOKUP(B1909,C:C,B:B),'Sales Hx'!$D:$D,$E1909),SUMIFS('Sales Hx'!V:V,'Sales Hx'!$B:$B,$B1909,'Sales Hx'!$D:$D,$E1909)))</f>
        <v>0</v>
      </c>
      <c r="M1909" s="12">
        <v>0</v>
      </c>
      <c r="N1909" s="15">
        <f t="shared" si="162"/>
        <v>0</v>
      </c>
      <c r="O1909" s="21">
        <f t="shared" si="160"/>
        <v>0</v>
      </c>
      <c r="P1909" s="24">
        <v>201.47460000000001</v>
      </c>
      <c r="Q1909" s="18">
        <f t="shared" si="163"/>
        <v>0</v>
      </c>
      <c r="R1909" s="2">
        <v>1</v>
      </c>
      <c r="S1909" s="2">
        <v>90</v>
      </c>
      <c r="T1909" s="2" t="s">
        <v>4646</v>
      </c>
      <c r="U1909" s="28">
        <f>IF(G1909=0,"",_xlfn.MINIFS('PO Details'!$I:$I,'PO Details'!$D:$D,Planning!$B1909,'PO Details'!$L:$L,Planning!$E1909))</f>
        <v>45490</v>
      </c>
      <c r="V1909" s="29" t="s">
        <v>4640</v>
      </c>
      <c r="W1909" t="str">
        <f t="shared" si="164"/>
        <v>Max</v>
      </c>
      <c r="X1909" s="2">
        <v>120</v>
      </c>
    </row>
    <row r="1910" spans="1:24" x14ac:dyDescent="0.25">
      <c r="A1910" s="11"/>
      <c r="B1910" s="22" t="s">
        <v>5079</v>
      </c>
      <c r="C1910" s="22" t="s">
        <v>5073</v>
      </c>
      <c r="D1910" s="22" t="s">
        <v>5080</v>
      </c>
      <c r="E1910" s="31" t="s">
        <v>113</v>
      </c>
      <c r="F1910" s="12">
        <f>SUMIFS('Inventory Details'!$H:$H,'Inventory Details'!$B:$B,$B1910,'Inventory Details'!$E:$E,$E1910)</f>
        <v>0</v>
      </c>
      <c r="G1910" s="12">
        <f>SUMIFS('PO Details'!$H:$H,'PO Details'!$D:$D,Planning!$B1910,'PO Details'!$L:$L,$E1910)</f>
        <v>10</v>
      </c>
      <c r="H1910" s="12">
        <f>SUMIFS('SO Details'!$G:$G,'SO Details'!$D:$D,Planning!$B1910,'SO Details'!$K:$K,$E1910)</f>
        <v>0</v>
      </c>
      <c r="I1910" s="20">
        <f>IF(COUNTIFS($C:$C,B1910)&gt;1,SUMIFS('Sales Hx'!$Q:$Q,'Sales Hx'!$B:$B,_xlfn.XLOOKUP(B1910,C:C,B:B),'Sales Hx'!$D:$D,Planning!$E1910),SUMIFS('Sales Hx'!$Q:$Q,'Sales Hx'!$B:$B,Planning!$B1910,'Sales Hx'!$D:$D,Planning!$E1910))</f>
        <v>0</v>
      </c>
      <c r="J1910" s="16">
        <f>IF(COUNTIFS($C:$C,B1910)&gt;1,SUMIFS('Sales Hx'!$S:$S,'Sales Hx'!$B:$B,_xlfn.XLOOKUP(B1910,C:C,B:B),'Sales Hx'!$D:$D,E1910),SUMIFS('Sales Hx'!$S:$S,'Sales Hx'!$B:$B,$B1910,'Sales Hx'!$D:$D,$E1910))</f>
        <v>0</v>
      </c>
      <c r="K1910" s="16">
        <f t="shared" si="161"/>
        <v>0</v>
      </c>
      <c r="L1910" s="12">
        <f>IF(M1910&lt;&gt;"",M1910,IF(COUNTIFS($C:$C,B1910)&gt;1,SUMIFS('Sales Hx'!V:V,'Sales Hx'!$B:$B,_xlfn.XLOOKUP(B1910,C:C,B:B),'Sales Hx'!$D:$D,$E1910),SUMIFS('Sales Hx'!V:V,'Sales Hx'!$B:$B,$B1910,'Sales Hx'!$D:$D,$E1910)))</f>
        <v>0</v>
      </c>
      <c r="M1910" s="12">
        <v>0</v>
      </c>
      <c r="N1910" s="15">
        <f t="shared" si="162"/>
        <v>0</v>
      </c>
      <c r="O1910" s="21">
        <f t="shared" si="160"/>
        <v>0</v>
      </c>
      <c r="P1910" s="24">
        <v>201.47460000000001</v>
      </c>
      <c r="Q1910" s="18">
        <f t="shared" si="163"/>
        <v>0</v>
      </c>
      <c r="R1910" s="2">
        <v>1</v>
      </c>
      <c r="S1910" s="2">
        <v>90</v>
      </c>
      <c r="T1910" s="2" t="s">
        <v>4646</v>
      </c>
      <c r="U1910" s="28">
        <f>IF(G1910=0,"",_xlfn.MINIFS('PO Details'!$I:$I,'PO Details'!$D:$D,Planning!$B1910,'PO Details'!$L:$L,Planning!$E1910))</f>
        <v>45490</v>
      </c>
      <c r="V1910" s="29" t="s">
        <v>4640</v>
      </c>
      <c r="W1910" t="str">
        <f t="shared" si="164"/>
        <v>Max</v>
      </c>
      <c r="X1910" s="2">
        <v>120</v>
      </c>
    </row>
    <row r="1911" spans="1:24" x14ac:dyDescent="0.25">
      <c r="A1911" s="11"/>
      <c r="B1911" s="22" t="s">
        <v>5079</v>
      </c>
      <c r="C1911" s="22" t="s">
        <v>5073</v>
      </c>
      <c r="D1911" s="22" t="s">
        <v>5080</v>
      </c>
      <c r="E1911" s="31" t="s">
        <v>820</v>
      </c>
      <c r="F1911" s="12">
        <f>SUMIFS('Inventory Details'!$H:$H,'Inventory Details'!$B:$B,$B1911,'Inventory Details'!$E:$E,$E1911)</f>
        <v>0</v>
      </c>
      <c r="G1911" s="12">
        <f>SUMIFS('PO Details'!$H:$H,'PO Details'!$D:$D,Planning!$B1911,'PO Details'!$L:$L,$E1911)</f>
        <v>6</v>
      </c>
      <c r="H1911" s="12">
        <f>SUMIFS('SO Details'!$G:$G,'SO Details'!$D:$D,Planning!$B1911,'SO Details'!$K:$K,$E1911)</f>
        <v>0</v>
      </c>
      <c r="I1911" s="20">
        <f>IF(COUNTIFS($C:$C,B1911)&gt;1,SUMIFS('Sales Hx'!$Q:$Q,'Sales Hx'!$B:$B,_xlfn.XLOOKUP(B1911,C:C,B:B),'Sales Hx'!$D:$D,Planning!$E1911),SUMIFS('Sales Hx'!$Q:$Q,'Sales Hx'!$B:$B,Planning!$B1911,'Sales Hx'!$D:$D,Planning!$E1911))</f>
        <v>0</v>
      </c>
      <c r="J1911" s="16">
        <f>IF(COUNTIFS($C:$C,B1911)&gt;1,SUMIFS('Sales Hx'!$S:$S,'Sales Hx'!$B:$B,_xlfn.XLOOKUP(B1911,C:C,B:B),'Sales Hx'!$D:$D,E1911),SUMIFS('Sales Hx'!$S:$S,'Sales Hx'!$B:$B,$B1911,'Sales Hx'!$D:$D,$E1911))</f>
        <v>0</v>
      </c>
      <c r="K1911" s="16">
        <f t="shared" si="161"/>
        <v>0</v>
      </c>
      <c r="L1911" s="12">
        <f>IF(M1911&lt;&gt;"",M1911,IF(COUNTIFS($C:$C,B1911)&gt;1,SUMIFS('Sales Hx'!V:V,'Sales Hx'!$B:$B,_xlfn.XLOOKUP(B1911,C:C,B:B),'Sales Hx'!$D:$D,$E1911),SUMIFS('Sales Hx'!V:V,'Sales Hx'!$B:$B,$B1911,'Sales Hx'!$D:$D,$E1911)))</f>
        <v>0</v>
      </c>
      <c r="M1911" s="12">
        <v>0</v>
      </c>
      <c r="N1911" s="15">
        <f t="shared" si="162"/>
        <v>0</v>
      </c>
      <c r="O1911" s="21">
        <f t="shared" si="160"/>
        <v>0</v>
      </c>
      <c r="P1911" s="24">
        <v>201.47460000000001</v>
      </c>
      <c r="Q1911" s="18">
        <f t="shared" si="163"/>
        <v>0</v>
      </c>
      <c r="R1911" s="2">
        <v>1</v>
      </c>
      <c r="S1911" s="2">
        <v>90</v>
      </c>
      <c r="T1911" s="2" t="s">
        <v>4646</v>
      </c>
      <c r="U1911" s="28">
        <f>IF(G1911=0,"",_xlfn.MINIFS('PO Details'!$I:$I,'PO Details'!$D:$D,Planning!$B1911,'PO Details'!$L:$L,Planning!$E1911))</f>
        <v>45490</v>
      </c>
      <c r="V1911" s="29" t="s">
        <v>4640</v>
      </c>
      <c r="W1911" t="str">
        <f t="shared" si="164"/>
        <v>Max</v>
      </c>
      <c r="X1911" s="2">
        <v>120</v>
      </c>
    </row>
    <row r="1912" spans="1:24" x14ac:dyDescent="0.25">
      <c r="A1912" s="11"/>
      <c r="B1912" s="22" t="s">
        <v>5079</v>
      </c>
      <c r="C1912" s="22" t="s">
        <v>5073</v>
      </c>
      <c r="D1912" s="22" t="s">
        <v>5080</v>
      </c>
      <c r="E1912" s="31" t="s">
        <v>4746</v>
      </c>
      <c r="F1912" s="12">
        <f>SUMIFS('Inventory Details'!$H:$H,'Inventory Details'!$B:$B,$B1912,'Inventory Details'!$E:$E,$E1912)</f>
        <v>0</v>
      </c>
      <c r="G1912" s="12">
        <f>SUMIFS('PO Details'!$H:$H,'PO Details'!$D:$D,Planning!$B1912,'PO Details'!$L:$L,$E1912)</f>
        <v>18</v>
      </c>
      <c r="H1912" s="12">
        <f>SUMIFS('SO Details'!$G:$G,'SO Details'!$D:$D,Planning!$B1912,'SO Details'!$K:$K,$E1912)</f>
        <v>0</v>
      </c>
      <c r="I1912" s="20">
        <f>IF(COUNTIFS($C:$C,B1912)&gt;1,SUMIFS('Sales Hx'!$Q:$Q,'Sales Hx'!$B:$B,_xlfn.XLOOKUP(B1912,C:C,B:B),'Sales Hx'!$D:$D,Planning!$E1912),SUMIFS('Sales Hx'!$Q:$Q,'Sales Hx'!$B:$B,Planning!$B1912,'Sales Hx'!$D:$D,Planning!$E1912))</f>
        <v>0</v>
      </c>
      <c r="J1912" s="16">
        <f>IF(COUNTIFS($C:$C,B1912)&gt;1,SUMIFS('Sales Hx'!$S:$S,'Sales Hx'!$B:$B,_xlfn.XLOOKUP(B1912,C:C,B:B),'Sales Hx'!$D:$D,E1912),SUMIFS('Sales Hx'!$S:$S,'Sales Hx'!$B:$B,$B1912,'Sales Hx'!$D:$D,$E1912))</f>
        <v>0</v>
      </c>
      <c r="K1912" s="16">
        <f t="shared" si="161"/>
        <v>0</v>
      </c>
      <c r="L1912" s="12">
        <f>IF(M1912&lt;&gt;"",M1912,IF(COUNTIFS($C:$C,B1912)&gt;1,SUMIFS('Sales Hx'!V:V,'Sales Hx'!$B:$B,_xlfn.XLOOKUP(B1912,C:C,B:B),'Sales Hx'!$D:$D,$E1912),SUMIFS('Sales Hx'!V:V,'Sales Hx'!$B:$B,$B1912,'Sales Hx'!$D:$D,$E1912)))</f>
        <v>0</v>
      </c>
      <c r="M1912" s="12">
        <v>0</v>
      </c>
      <c r="N1912" s="15">
        <f t="shared" si="162"/>
        <v>0</v>
      </c>
      <c r="O1912" s="21">
        <f t="shared" si="160"/>
        <v>0</v>
      </c>
      <c r="P1912" s="24">
        <v>201.47460000000001</v>
      </c>
      <c r="Q1912" s="18">
        <f t="shared" si="163"/>
        <v>0</v>
      </c>
      <c r="R1912" s="2">
        <v>1</v>
      </c>
      <c r="S1912" s="2">
        <v>90</v>
      </c>
      <c r="T1912" s="2" t="s">
        <v>4646</v>
      </c>
      <c r="U1912" s="28">
        <f>IF(G1912=0,"",_xlfn.MINIFS('PO Details'!$I:$I,'PO Details'!$D:$D,Planning!$B1912,'PO Details'!$L:$L,Planning!$E1912))</f>
        <v>45490</v>
      </c>
      <c r="V1912" s="29" t="s">
        <v>4640</v>
      </c>
      <c r="W1912" t="str">
        <f t="shared" si="164"/>
        <v>Max</v>
      </c>
      <c r="X1912" s="2">
        <v>120</v>
      </c>
    </row>
    <row r="1913" spans="1:24" x14ac:dyDescent="0.25">
      <c r="A1913" s="11"/>
      <c r="B1913" s="22" t="s">
        <v>5082</v>
      </c>
      <c r="C1913" s="22"/>
      <c r="D1913" s="22" t="s">
        <v>5083</v>
      </c>
      <c r="E1913" s="31" t="s">
        <v>106</v>
      </c>
      <c r="F1913" s="12">
        <f>SUMIFS('Inventory Details'!$H:$H,'Inventory Details'!$B:$B,$B1913,'Inventory Details'!$E:$E,$E1913)</f>
        <v>0</v>
      </c>
      <c r="G1913" s="12">
        <f>SUMIFS('PO Details'!$H:$H,'PO Details'!$D:$D,Planning!$B1913,'PO Details'!$L:$L,$E1913)</f>
        <v>16</v>
      </c>
      <c r="H1913" s="12">
        <f>SUMIFS('SO Details'!$G:$G,'SO Details'!$D:$D,Planning!$B1913,'SO Details'!$K:$K,$E1913)</f>
        <v>0</v>
      </c>
      <c r="I1913" s="20">
        <f>IF(COUNTIFS($C:$C,B1913)&gt;1,SUMIFS('Sales Hx'!$Q:$Q,'Sales Hx'!$B:$B,_xlfn.XLOOKUP(B1913,C:C,B:B),'Sales Hx'!$D:$D,Planning!$E1913),SUMIFS('Sales Hx'!$Q:$Q,'Sales Hx'!$B:$B,Planning!$B1913,'Sales Hx'!$D:$D,Planning!$E1913))</f>
        <v>359.79999999999995</v>
      </c>
      <c r="J1913" s="16">
        <f>IF(COUNTIFS($C:$C,B1913)&gt;1,SUMIFS('Sales Hx'!$S:$S,'Sales Hx'!$B:$B,_xlfn.XLOOKUP(B1913,C:C,B:B),'Sales Hx'!$D:$D,E1913),SUMIFS('Sales Hx'!$S:$S,'Sales Hx'!$B:$B,$B1913,'Sales Hx'!$D:$D,$E1913))</f>
        <v>2.8640350877192984</v>
      </c>
      <c r="K1913" s="16">
        <f t="shared" si="161"/>
        <v>4.4469149527515295E-2</v>
      </c>
      <c r="L1913" s="12">
        <f>IF(M1913&lt;&gt;"",M1913,IF(COUNTIFS($C:$C,B1913)&gt;1,SUMIFS('Sales Hx'!V:V,'Sales Hx'!$B:$B,_xlfn.XLOOKUP(B1913,C:C,B:B),'Sales Hx'!$D:$D,$E1913),SUMIFS('Sales Hx'!V:V,'Sales Hx'!$B:$B,$B1913,'Sales Hx'!$D:$D,$E1913)))</f>
        <v>0</v>
      </c>
      <c r="M1913" s="12">
        <v>0</v>
      </c>
      <c r="N1913" s="15">
        <f t="shared" si="162"/>
        <v>2.8640350877192984</v>
      </c>
      <c r="O1913" s="21">
        <f t="shared" si="160"/>
        <v>0</v>
      </c>
      <c r="P1913" s="24">
        <v>201.47460000000001</v>
      </c>
      <c r="Q1913" s="18">
        <f t="shared" si="163"/>
        <v>0</v>
      </c>
      <c r="R1913" s="2">
        <v>1</v>
      </c>
      <c r="S1913" s="2">
        <v>90</v>
      </c>
      <c r="T1913" s="2" t="s">
        <v>4647</v>
      </c>
      <c r="U1913" s="28">
        <f>IF(G1913=0,"",_xlfn.MINIFS('PO Details'!$I:$I,'PO Details'!$D:$D,Planning!$B1913,'PO Details'!$L:$L,Planning!$E1913))</f>
        <v>45490</v>
      </c>
      <c r="V1913" s="29" t="s">
        <v>4640</v>
      </c>
      <c r="W1913" t="str">
        <f t="shared" si="164"/>
        <v/>
      </c>
      <c r="X1913" s="2">
        <v>120</v>
      </c>
    </row>
    <row r="1914" spans="1:24" x14ac:dyDescent="0.25">
      <c r="A1914" s="11"/>
      <c r="B1914" s="22" t="s">
        <v>5082</v>
      </c>
      <c r="C1914" s="22"/>
      <c r="D1914" s="22" t="s">
        <v>5083</v>
      </c>
      <c r="E1914" s="31" t="s">
        <v>109</v>
      </c>
      <c r="F1914" s="12">
        <f>SUMIFS('Inventory Details'!$H:$H,'Inventory Details'!$B:$B,$B1914,'Inventory Details'!$E:$E,$E1914)</f>
        <v>0</v>
      </c>
      <c r="G1914" s="12">
        <f>SUMIFS('PO Details'!$H:$H,'PO Details'!$D:$D,Planning!$B1914,'PO Details'!$L:$L,$E1914)</f>
        <v>10</v>
      </c>
      <c r="H1914" s="12">
        <f>SUMIFS('SO Details'!$G:$G,'SO Details'!$D:$D,Planning!$B1914,'SO Details'!$K:$K,$E1914)</f>
        <v>0</v>
      </c>
      <c r="I1914" s="20">
        <f>IF(COUNTIFS($C:$C,B1914)&gt;1,SUMIFS('Sales Hx'!$Q:$Q,'Sales Hx'!$B:$B,_xlfn.XLOOKUP(B1914,C:C,B:B),'Sales Hx'!$D:$D,Planning!$E1914),SUMIFS('Sales Hx'!$Q:$Q,'Sales Hx'!$B:$B,Planning!$B1914,'Sales Hx'!$D:$D,Planning!$E1914))</f>
        <v>60.199999999999996</v>
      </c>
      <c r="J1914" s="16">
        <f>IF(COUNTIFS($C:$C,B1914)&gt;1,SUMIFS('Sales Hx'!$S:$S,'Sales Hx'!$B:$B,_xlfn.XLOOKUP(B1914,C:C,B:B),'Sales Hx'!$D:$D,E1914),SUMIFS('Sales Hx'!$S:$S,'Sales Hx'!$B:$B,$B1914,'Sales Hx'!$D:$D,$E1914))</f>
        <v>0.55975877192982459</v>
      </c>
      <c r="K1914" s="16">
        <f t="shared" si="161"/>
        <v>0.16611295681063123</v>
      </c>
      <c r="L1914" s="12">
        <f>IF(M1914&lt;&gt;"",M1914,IF(COUNTIFS($C:$C,B1914)&gt;1,SUMIFS('Sales Hx'!V:V,'Sales Hx'!$B:$B,_xlfn.XLOOKUP(B1914,C:C,B:B),'Sales Hx'!$D:$D,$E1914),SUMIFS('Sales Hx'!V:V,'Sales Hx'!$B:$B,$B1914,'Sales Hx'!$D:$D,$E1914)))</f>
        <v>0</v>
      </c>
      <c r="M1914" s="12">
        <v>0</v>
      </c>
      <c r="N1914" s="15">
        <f t="shared" si="162"/>
        <v>0.55975877192982459</v>
      </c>
      <c r="O1914" s="21">
        <f t="shared" si="160"/>
        <v>0</v>
      </c>
      <c r="P1914" s="24">
        <v>201.47460000000001</v>
      </c>
      <c r="Q1914" s="18">
        <f t="shared" si="163"/>
        <v>0</v>
      </c>
      <c r="R1914" s="2">
        <v>1</v>
      </c>
      <c r="S1914" s="2">
        <v>90</v>
      </c>
      <c r="T1914" s="2" t="s">
        <v>4647</v>
      </c>
      <c r="U1914" s="28">
        <f>IF(G1914=0,"",_xlfn.MINIFS('PO Details'!$I:$I,'PO Details'!$D:$D,Planning!$B1914,'PO Details'!$L:$L,Planning!$E1914))</f>
        <v>45490</v>
      </c>
      <c r="V1914" s="29" t="s">
        <v>4640</v>
      </c>
      <c r="W1914" t="str">
        <f t="shared" si="164"/>
        <v/>
      </c>
      <c r="X1914" s="2">
        <v>120</v>
      </c>
    </row>
    <row r="1915" spans="1:24" x14ac:dyDescent="0.25">
      <c r="A1915" s="11"/>
      <c r="B1915" s="22" t="s">
        <v>5082</v>
      </c>
      <c r="C1915" s="22"/>
      <c r="D1915" s="22" t="s">
        <v>5083</v>
      </c>
      <c r="E1915" s="31" t="s">
        <v>113</v>
      </c>
      <c r="F1915" s="12">
        <f>SUMIFS('Inventory Details'!$H:$H,'Inventory Details'!$B:$B,$B1915,'Inventory Details'!$E:$E,$E1915)</f>
        <v>0</v>
      </c>
      <c r="G1915" s="12">
        <f>SUMIFS('PO Details'!$H:$H,'PO Details'!$D:$D,Planning!$B1915,'PO Details'!$L:$L,$E1915)</f>
        <v>10</v>
      </c>
      <c r="H1915" s="12">
        <f>SUMIFS('SO Details'!$G:$G,'SO Details'!$D:$D,Planning!$B1915,'SO Details'!$K:$K,$E1915)</f>
        <v>0</v>
      </c>
      <c r="I1915" s="20">
        <f>IF(COUNTIFS($C:$C,B1915)&gt;1,SUMIFS('Sales Hx'!$Q:$Q,'Sales Hx'!$B:$B,_xlfn.XLOOKUP(B1915,C:C,B:B),'Sales Hx'!$D:$D,Planning!$E1915),SUMIFS('Sales Hx'!$Q:$Q,'Sales Hx'!$B:$B,Planning!$B1915,'Sales Hx'!$D:$D,Planning!$E1915))</f>
        <v>113.39999999999999</v>
      </c>
      <c r="J1915" s="16">
        <f>IF(COUNTIFS($C:$C,B1915)&gt;1,SUMIFS('Sales Hx'!$S:$S,'Sales Hx'!$B:$B,_xlfn.XLOOKUP(B1915,C:C,B:B),'Sales Hx'!$D:$D,E1915),SUMIFS('Sales Hx'!$S:$S,'Sales Hx'!$B:$B,$B1915,'Sales Hx'!$D:$D,$E1915))</f>
        <v>0.97587719298245623</v>
      </c>
      <c r="K1915" s="16">
        <f t="shared" si="161"/>
        <v>8.8183421516754859E-2</v>
      </c>
      <c r="L1915" s="12">
        <f>IF(M1915&lt;&gt;"",M1915,IF(COUNTIFS($C:$C,B1915)&gt;1,SUMIFS('Sales Hx'!V:V,'Sales Hx'!$B:$B,_xlfn.XLOOKUP(B1915,C:C,B:B),'Sales Hx'!$D:$D,$E1915),SUMIFS('Sales Hx'!V:V,'Sales Hx'!$B:$B,$B1915,'Sales Hx'!$D:$D,$E1915)))</f>
        <v>0</v>
      </c>
      <c r="M1915" s="12">
        <v>0</v>
      </c>
      <c r="N1915" s="15">
        <f t="shared" si="162"/>
        <v>0.97587719298245623</v>
      </c>
      <c r="O1915" s="21">
        <f t="shared" si="160"/>
        <v>0</v>
      </c>
      <c r="P1915" s="24">
        <v>201.47460000000001</v>
      </c>
      <c r="Q1915" s="18">
        <f t="shared" si="163"/>
        <v>0</v>
      </c>
      <c r="R1915" s="2">
        <v>1</v>
      </c>
      <c r="S1915" s="2">
        <v>90</v>
      </c>
      <c r="T1915" s="2" t="s">
        <v>4647</v>
      </c>
      <c r="U1915" s="28">
        <f>IF(G1915=0,"",_xlfn.MINIFS('PO Details'!$I:$I,'PO Details'!$D:$D,Planning!$B1915,'PO Details'!$L:$L,Planning!$E1915))</f>
        <v>45490</v>
      </c>
      <c r="V1915" s="29" t="s">
        <v>4640</v>
      </c>
      <c r="W1915" t="str">
        <f t="shared" si="164"/>
        <v/>
      </c>
      <c r="X1915" s="2">
        <v>120</v>
      </c>
    </row>
    <row r="1916" spans="1:24" x14ac:dyDescent="0.25">
      <c r="A1916" s="11"/>
      <c r="B1916" s="22" t="s">
        <v>5082</v>
      </c>
      <c r="C1916" s="22"/>
      <c r="D1916" s="22" t="s">
        <v>5083</v>
      </c>
      <c r="E1916" s="31" t="s">
        <v>820</v>
      </c>
      <c r="F1916" s="12">
        <f>SUMIFS('Inventory Details'!$H:$H,'Inventory Details'!$B:$B,$B1916,'Inventory Details'!$E:$E,$E1916)</f>
        <v>0</v>
      </c>
      <c r="G1916" s="12">
        <f>SUMIFS('PO Details'!$H:$H,'PO Details'!$D:$D,Planning!$B1916,'PO Details'!$L:$L,$E1916)</f>
        <v>6</v>
      </c>
      <c r="H1916" s="12">
        <f>SUMIFS('SO Details'!$G:$G,'SO Details'!$D:$D,Planning!$B1916,'SO Details'!$K:$K,$E1916)</f>
        <v>0</v>
      </c>
      <c r="I1916" s="20">
        <f>IF(COUNTIFS($C:$C,B1916)&gt;1,SUMIFS('Sales Hx'!$Q:$Q,'Sales Hx'!$B:$B,_xlfn.XLOOKUP(B1916,C:C,B:B),'Sales Hx'!$D:$D,Planning!$E1916),SUMIFS('Sales Hx'!$Q:$Q,'Sales Hx'!$B:$B,Planning!$B1916,'Sales Hx'!$D:$D,Planning!$E1916))</f>
        <v>2.8</v>
      </c>
      <c r="J1916" s="16">
        <f>IF(COUNTIFS($C:$C,B1916)&gt;1,SUMIFS('Sales Hx'!$S:$S,'Sales Hx'!$B:$B,_xlfn.XLOOKUP(B1916,C:C,B:B),'Sales Hx'!$D:$D,E1916),SUMIFS('Sales Hx'!$S:$S,'Sales Hx'!$B:$B,$B1916,'Sales Hx'!$D:$D,$E1916))</f>
        <v>0.18914473684210528</v>
      </c>
      <c r="K1916" s="16">
        <f t="shared" si="161"/>
        <v>2.1428571428571428</v>
      </c>
      <c r="L1916" s="12">
        <f>IF(M1916&lt;&gt;"",M1916,IF(COUNTIFS($C:$C,B1916)&gt;1,SUMIFS('Sales Hx'!V:V,'Sales Hx'!$B:$B,_xlfn.XLOOKUP(B1916,C:C,B:B),'Sales Hx'!$D:$D,$E1916),SUMIFS('Sales Hx'!V:V,'Sales Hx'!$B:$B,$B1916,'Sales Hx'!$D:$D,$E1916)))</f>
        <v>0</v>
      </c>
      <c r="M1916" s="12">
        <v>0</v>
      </c>
      <c r="N1916" s="15">
        <f t="shared" si="162"/>
        <v>0.18914473684210528</v>
      </c>
      <c r="O1916" s="21">
        <f t="shared" si="160"/>
        <v>0</v>
      </c>
      <c r="P1916" s="24">
        <v>201.47460000000001</v>
      </c>
      <c r="Q1916" s="18">
        <f t="shared" si="163"/>
        <v>0</v>
      </c>
      <c r="R1916" s="2">
        <v>1</v>
      </c>
      <c r="S1916" s="2">
        <v>90</v>
      </c>
      <c r="T1916" s="2" t="s">
        <v>4647</v>
      </c>
      <c r="U1916" s="28">
        <f>IF(G1916=0,"",_xlfn.MINIFS('PO Details'!$I:$I,'PO Details'!$D:$D,Planning!$B1916,'PO Details'!$L:$L,Planning!$E1916))</f>
        <v>45490</v>
      </c>
      <c r="V1916" s="29" t="s">
        <v>4640</v>
      </c>
      <c r="W1916" t="str">
        <f t="shared" si="164"/>
        <v>Max</v>
      </c>
      <c r="X1916" s="2">
        <v>120</v>
      </c>
    </row>
    <row r="1917" spans="1:24" x14ac:dyDescent="0.25">
      <c r="A1917" s="11"/>
      <c r="B1917" s="22" t="s">
        <v>5082</v>
      </c>
      <c r="C1917" s="22"/>
      <c r="D1917" s="22" t="s">
        <v>5083</v>
      </c>
      <c r="E1917" s="31" t="s">
        <v>4746</v>
      </c>
      <c r="F1917" s="12">
        <f>SUMIFS('Inventory Details'!$H:$H,'Inventory Details'!$B:$B,$B1917,'Inventory Details'!$E:$E,$E1917)</f>
        <v>0</v>
      </c>
      <c r="G1917" s="12">
        <f>SUMIFS('PO Details'!$H:$H,'PO Details'!$D:$D,Planning!$B1917,'PO Details'!$L:$L,$E1917)</f>
        <v>18</v>
      </c>
      <c r="H1917" s="12">
        <f>SUMIFS('SO Details'!$G:$G,'SO Details'!$D:$D,Planning!$B1917,'SO Details'!$K:$K,$E1917)</f>
        <v>0</v>
      </c>
      <c r="I1917" s="20">
        <f>IF(COUNTIFS($C:$C,B1917)&gt;1,SUMIFS('Sales Hx'!$Q:$Q,'Sales Hx'!$B:$B,_xlfn.XLOOKUP(B1917,C:C,B:B),'Sales Hx'!$D:$D,Planning!$E1917),SUMIFS('Sales Hx'!$Q:$Q,'Sales Hx'!$B:$B,Planning!$B1917,'Sales Hx'!$D:$D,Planning!$E1917))</f>
        <v>378</v>
      </c>
      <c r="J1917" s="16">
        <f>IF(COUNTIFS($C:$C,B1917)&gt;1,SUMIFS('Sales Hx'!$S:$S,'Sales Hx'!$B:$B,_xlfn.XLOOKUP(B1917,C:C,B:B),'Sales Hx'!$D:$D,E1917),SUMIFS('Sales Hx'!$S:$S,'Sales Hx'!$B:$B,$B1917,'Sales Hx'!$D:$D,$E1917))</f>
        <v>2.6584429824561404</v>
      </c>
      <c r="K1917" s="16">
        <f t="shared" si="161"/>
        <v>4.7619047619047616E-2</v>
      </c>
      <c r="L1917" s="12">
        <f>IF(M1917&lt;&gt;"",M1917,IF(COUNTIFS($C:$C,B1917)&gt;1,SUMIFS('Sales Hx'!V:V,'Sales Hx'!$B:$B,_xlfn.XLOOKUP(B1917,C:C,B:B),'Sales Hx'!$D:$D,$E1917),SUMIFS('Sales Hx'!V:V,'Sales Hx'!$B:$B,$B1917,'Sales Hx'!$D:$D,$E1917)))</f>
        <v>0</v>
      </c>
      <c r="M1917" s="12">
        <v>0</v>
      </c>
      <c r="N1917" s="15">
        <f t="shared" si="162"/>
        <v>2.6584429824561404</v>
      </c>
      <c r="O1917" s="21">
        <f t="shared" si="160"/>
        <v>0</v>
      </c>
      <c r="P1917" s="24">
        <v>201.47460000000001</v>
      </c>
      <c r="Q1917" s="18">
        <f t="shared" si="163"/>
        <v>0</v>
      </c>
      <c r="R1917" s="2">
        <v>1</v>
      </c>
      <c r="S1917" s="2">
        <v>90</v>
      </c>
      <c r="T1917" s="2" t="s">
        <v>4647</v>
      </c>
      <c r="U1917" s="28">
        <f>IF(G1917=0,"",_xlfn.MINIFS('PO Details'!$I:$I,'PO Details'!$D:$D,Planning!$B1917,'PO Details'!$L:$L,Planning!$E1917))</f>
        <v>45490</v>
      </c>
      <c r="V1917" s="29" t="s">
        <v>4640</v>
      </c>
      <c r="W1917" t="str">
        <f t="shared" si="164"/>
        <v/>
      </c>
      <c r="X1917" s="2">
        <v>120</v>
      </c>
    </row>
    <row r="1918" spans="1:24" x14ac:dyDescent="0.25">
      <c r="A1918" s="11"/>
      <c r="B1918" s="22" t="s">
        <v>1644</v>
      </c>
      <c r="C1918" s="22"/>
      <c r="D1918" s="22" t="s">
        <v>1645</v>
      </c>
      <c r="E1918" s="31" t="s">
        <v>109</v>
      </c>
      <c r="F1918" s="12">
        <f>SUMIFS('Inventory Details'!$H:$H,'Inventory Details'!$B:$B,$B1918,'Inventory Details'!$E:$E,$E1918)</f>
        <v>12</v>
      </c>
      <c r="G1918" s="12">
        <f>SUMIFS('PO Details'!$H:$H,'PO Details'!$D:$D,Planning!$B1918,'PO Details'!$L:$L,$E1918)</f>
        <v>0</v>
      </c>
      <c r="H1918" s="12">
        <f>SUMIFS('SO Details'!$G:$G,'SO Details'!$D:$D,Planning!$B1918,'SO Details'!$K:$K,$E1918)</f>
        <v>0</v>
      </c>
      <c r="I1918" s="20">
        <f>IF(COUNTIFS($C:$C,B1918)&gt;1,SUMIFS('Sales Hx'!$Q:$Q,'Sales Hx'!$B:$B,_xlfn.XLOOKUP(B1918,C:C,B:B),'Sales Hx'!$D:$D,Planning!$E1918),SUMIFS('Sales Hx'!$Q:$Q,'Sales Hx'!$B:$B,Planning!$B1918,'Sales Hx'!$D:$D,Planning!$E1918))</f>
        <v>7</v>
      </c>
      <c r="J1918" s="16">
        <f>IF(COUNTIFS($C:$C,B1918)&gt;1,SUMIFS('Sales Hx'!$S:$S,'Sales Hx'!$B:$B,_xlfn.XLOOKUP(B1918,C:C,B:B),'Sales Hx'!$D:$D,E1918),SUMIFS('Sales Hx'!$S:$S,'Sales Hx'!$B:$B,$B1918,'Sales Hx'!$D:$D,$E1918))</f>
        <v>0.13157894736842105</v>
      </c>
      <c r="K1918" s="16">
        <f t="shared" si="161"/>
        <v>1.7142857142857142</v>
      </c>
      <c r="L1918" s="12">
        <f>IF(M1918&lt;&gt;"",M1918,IF(COUNTIFS($C:$C,B1918)&gt;1,SUMIFS('Sales Hx'!V:V,'Sales Hx'!$B:$B,_xlfn.XLOOKUP(B1918,C:C,B:B),'Sales Hx'!$D:$D,$E1918),SUMIFS('Sales Hx'!V:V,'Sales Hx'!$B:$B,$B1918,'Sales Hx'!$D:$D,$E1918)))</f>
        <v>0</v>
      </c>
      <c r="M1918" s="12">
        <v>0</v>
      </c>
      <c r="N1918" s="15">
        <f t="shared" si="162"/>
        <v>0.13157894736842105</v>
      </c>
      <c r="O1918" s="21">
        <f t="shared" si="160"/>
        <v>0</v>
      </c>
      <c r="P1918" s="24">
        <v>2.98</v>
      </c>
      <c r="Q1918" s="18">
        <f t="shared" si="163"/>
        <v>0</v>
      </c>
      <c r="R1918" s="2">
        <v>1</v>
      </c>
      <c r="S1918" s="2">
        <v>120</v>
      </c>
      <c r="T1918" s="2" t="s">
        <v>4646</v>
      </c>
      <c r="U1918" s="28" t="str">
        <f>IF(G1918=0,"",_xlfn.MINIFS('PO Details'!$I:$I,'PO Details'!$D:$D,Planning!$B1918,'PO Details'!$L:$L,Planning!$E1918))</f>
        <v/>
      </c>
      <c r="V1918" s="29" t="s">
        <v>4640</v>
      </c>
      <c r="W1918" t="str">
        <f t="shared" si="164"/>
        <v>Max</v>
      </c>
      <c r="X1918" s="2">
        <v>120</v>
      </c>
    </row>
    <row r="1919" spans="1:24" x14ac:dyDescent="0.25">
      <c r="A1919" s="11"/>
      <c r="B1919" s="22" t="s">
        <v>1644</v>
      </c>
      <c r="C1919" s="22"/>
      <c r="D1919" s="22" t="s">
        <v>1645</v>
      </c>
      <c r="E1919" s="31" t="s">
        <v>4746</v>
      </c>
      <c r="F1919" s="12">
        <f>SUMIFS('Inventory Details'!$H:$H,'Inventory Details'!$B:$B,$B1919,'Inventory Details'!$E:$E,$E1919)</f>
        <v>2</v>
      </c>
      <c r="G1919" s="12">
        <f>SUMIFS('PO Details'!$H:$H,'PO Details'!$D:$D,Planning!$B1919,'PO Details'!$L:$L,$E1919)</f>
        <v>0</v>
      </c>
      <c r="H1919" s="12">
        <f>SUMIFS('SO Details'!$G:$G,'SO Details'!$D:$D,Planning!$B1919,'SO Details'!$K:$K,$E1919)</f>
        <v>0</v>
      </c>
      <c r="I1919" s="20">
        <f>IF(COUNTIFS($C:$C,B1919)&gt;1,SUMIFS('Sales Hx'!$Q:$Q,'Sales Hx'!$B:$B,_xlfn.XLOOKUP(B1919,C:C,B:B),'Sales Hx'!$D:$D,Planning!$E1919),SUMIFS('Sales Hx'!$Q:$Q,'Sales Hx'!$B:$B,Planning!$B1919,'Sales Hx'!$D:$D,Planning!$E1919))</f>
        <v>0</v>
      </c>
      <c r="J1919" s="16">
        <f>IF(COUNTIFS($C:$C,B1919)&gt;1,SUMIFS('Sales Hx'!$S:$S,'Sales Hx'!$B:$B,_xlfn.XLOOKUP(B1919,C:C,B:B),'Sales Hx'!$D:$D,E1919),SUMIFS('Sales Hx'!$S:$S,'Sales Hx'!$B:$B,$B1919,'Sales Hx'!$D:$D,$E1919))</f>
        <v>4.9342105263157895E-2</v>
      </c>
      <c r="K1919" s="16">
        <f t="shared" si="161"/>
        <v>0</v>
      </c>
      <c r="L1919" s="12">
        <f>IF(M1919&lt;&gt;"",M1919,IF(COUNTIFS($C:$C,B1919)&gt;1,SUMIFS('Sales Hx'!V:V,'Sales Hx'!$B:$B,_xlfn.XLOOKUP(B1919,C:C,B:B),'Sales Hx'!$D:$D,$E1919),SUMIFS('Sales Hx'!V:V,'Sales Hx'!$B:$B,$B1919,'Sales Hx'!$D:$D,$E1919)))</f>
        <v>0</v>
      </c>
      <c r="M1919" s="12">
        <v>0</v>
      </c>
      <c r="N1919" s="15">
        <f t="shared" si="162"/>
        <v>4.9342105263157895E-2</v>
      </c>
      <c r="O1919" s="21">
        <f t="shared" si="160"/>
        <v>0</v>
      </c>
      <c r="P1919" s="24">
        <v>2.98</v>
      </c>
      <c r="Q1919" s="18">
        <f t="shared" si="163"/>
        <v>0</v>
      </c>
      <c r="R1919" s="2">
        <v>1</v>
      </c>
      <c r="S1919" s="2">
        <v>120</v>
      </c>
      <c r="T1919" s="2" t="s">
        <v>4646</v>
      </c>
      <c r="U1919" s="28" t="str">
        <f>IF(G1919=0,"",_xlfn.MINIFS('PO Details'!$I:$I,'PO Details'!$D:$D,Planning!$B1919,'PO Details'!$L:$L,Planning!$E1919))</f>
        <v/>
      </c>
      <c r="V1919" s="29" t="s">
        <v>4640</v>
      </c>
      <c r="W1919" t="str">
        <f t="shared" si="164"/>
        <v/>
      </c>
      <c r="X1919" s="2">
        <v>120</v>
      </c>
    </row>
    <row r="1920" spans="1:24" x14ac:dyDescent="0.25">
      <c r="A1920" s="11"/>
      <c r="B1920" s="22" t="s">
        <v>1644</v>
      </c>
      <c r="C1920" s="22"/>
      <c r="D1920" s="22" t="s">
        <v>1645</v>
      </c>
      <c r="E1920" s="31" t="s">
        <v>106</v>
      </c>
      <c r="F1920" s="12">
        <f>SUMIFS('Inventory Details'!$H:$H,'Inventory Details'!$B:$B,$B1920,'Inventory Details'!$E:$E,$E1920)</f>
        <v>0</v>
      </c>
      <c r="G1920" s="12">
        <f>SUMIFS('PO Details'!$H:$H,'PO Details'!$D:$D,Planning!$B1920,'PO Details'!$L:$L,$E1920)</f>
        <v>2</v>
      </c>
      <c r="H1920" s="12">
        <f>SUMIFS('SO Details'!$G:$G,'SO Details'!$D:$D,Planning!$B1920,'SO Details'!$K:$K,$E1920)</f>
        <v>0</v>
      </c>
      <c r="I1920" s="20">
        <f>IF(COUNTIFS($C:$C,B1920)&gt;1,SUMIFS('Sales Hx'!$Q:$Q,'Sales Hx'!$B:$B,_xlfn.XLOOKUP(B1920,C:C,B:B),'Sales Hx'!$D:$D,Planning!$E1920),SUMIFS('Sales Hx'!$Q:$Q,'Sales Hx'!$B:$B,Planning!$B1920,'Sales Hx'!$D:$D,Planning!$E1920))</f>
        <v>1.4</v>
      </c>
      <c r="J1920" s="16">
        <f>IF(COUNTIFS($C:$C,B1920)&gt;1,SUMIFS('Sales Hx'!$S:$S,'Sales Hx'!$B:$B,_xlfn.XLOOKUP(B1920,C:C,B:B),'Sales Hx'!$D:$D,E1920),SUMIFS('Sales Hx'!$S:$S,'Sales Hx'!$B:$B,$B1920,'Sales Hx'!$D:$D,$E1920))</f>
        <v>5.3571428571428575E-2</v>
      </c>
      <c r="K1920" s="16">
        <f t="shared" si="161"/>
        <v>1.4285714285714286</v>
      </c>
      <c r="L1920" s="12">
        <f>IF(M1920&lt;&gt;"",M1920,IF(COUNTIFS($C:$C,B1920)&gt;1,SUMIFS('Sales Hx'!V:V,'Sales Hx'!$B:$B,_xlfn.XLOOKUP(B1920,C:C,B:B),'Sales Hx'!$D:$D,$E1920),SUMIFS('Sales Hx'!V:V,'Sales Hx'!$B:$B,$B1920,'Sales Hx'!$D:$D,$E1920)))</f>
        <v>0</v>
      </c>
      <c r="M1920" s="12">
        <v>0</v>
      </c>
      <c r="N1920" s="15">
        <f t="shared" si="162"/>
        <v>5.3571428571428575E-2</v>
      </c>
      <c r="O1920" s="21">
        <f t="shared" si="160"/>
        <v>0</v>
      </c>
      <c r="P1920" s="24">
        <v>2.98</v>
      </c>
      <c r="Q1920" s="18">
        <f t="shared" si="163"/>
        <v>0</v>
      </c>
      <c r="R1920" s="2">
        <v>1</v>
      </c>
      <c r="S1920" s="2">
        <v>120</v>
      </c>
      <c r="T1920" s="2" t="s">
        <v>4646</v>
      </c>
      <c r="U1920" s="28">
        <f>IF(G1920=0,"",_xlfn.MINIFS('PO Details'!$I:$I,'PO Details'!$D:$D,Planning!$B1920,'PO Details'!$L:$L,Planning!$E1920))</f>
        <v>45550</v>
      </c>
      <c r="V1920" s="29" t="s">
        <v>4640</v>
      </c>
      <c r="W1920" t="str">
        <f t="shared" si="164"/>
        <v/>
      </c>
      <c r="X1920" s="2">
        <v>120</v>
      </c>
    </row>
    <row r="1921" spans="1:24" x14ac:dyDescent="0.25">
      <c r="A1921" s="11"/>
      <c r="B1921" s="22" t="s">
        <v>1644</v>
      </c>
      <c r="C1921" s="22"/>
      <c r="D1921" s="22" t="s">
        <v>1645</v>
      </c>
      <c r="E1921" s="31" t="s">
        <v>113</v>
      </c>
      <c r="F1921" s="12">
        <f>SUMIFS('Inventory Details'!$H:$H,'Inventory Details'!$B:$B,$B1921,'Inventory Details'!$E:$E,$E1921)</f>
        <v>0</v>
      </c>
      <c r="G1921" s="12">
        <f>SUMIFS('PO Details'!$H:$H,'PO Details'!$D:$D,Planning!$B1921,'PO Details'!$L:$L,$E1921)</f>
        <v>0</v>
      </c>
      <c r="H1921" s="12">
        <f>SUMIFS('SO Details'!$G:$G,'SO Details'!$D:$D,Planning!$B1921,'SO Details'!$K:$K,$E1921)</f>
        <v>0</v>
      </c>
      <c r="I1921" s="20">
        <f>IF(COUNTIFS($C:$C,B1921)&gt;1,SUMIFS('Sales Hx'!$Q:$Q,'Sales Hx'!$B:$B,_xlfn.XLOOKUP(B1921,C:C,B:B),'Sales Hx'!$D:$D,Planning!$E1921),SUMIFS('Sales Hx'!$Q:$Q,'Sales Hx'!$B:$B,Planning!$B1921,'Sales Hx'!$D:$D,Planning!$E1921))</f>
        <v>0</v>
      </c>
      <c r="J1921" s="16">
        <f>IF(COUNTIFS($C:$C,B1921)&gt;1,SUMIFS('Sales Hx'!$S:$S,'Sales Hx'!$B:$B,_xlfn.XLOOKUP(B1921,C:C,B:B),'Sales Hx'!$D:$D,E1921),SUMIFS('Sales Hx'!$S:$S,'Sales Hx'!$B:$B,$B1921,'Sales Hx'!$D:$D,$E1921))</f>
        <v>8.5526315789473686E-2</v>
      </c>
      <c r="K1921" s="16">
        <f t="shared" si="161"/>
        <v>0</v>
      </c>
      <c r="L1921" s="12">
        <f>IF(M1921&lt;&gt;"",M1921,IF(COUNTIFS($C:$C,B1921)&gt;1,SUMIFS('Sales Hx'!V:V,'Sales Hx'!$B:$B,_xlfn.XLOOKUP(B1921,C:C,B:B),'Sales Hx'!$D:$D,$E1921),SUMIFS('Sales Hx'!V:V,'Sales Hx'!$B:$B,$B1921,'Sales Hx'!$D:$D,$E1921)))</f>
        <v>0</v>
      </c>
      <c r="M1921" s="12">
        <v>0</v>
      </c>
      <c r="N1921" s="15">
        <f t="shared" si="162"/>
        <v>8.5526315789473686E-2</v>
      </c>
      <c r="O1921" s="21">
        <f t="shared" si="160"/>
        <v>0</v>
      </c>
      <c r="P1921" s="24">
        <v>2.98</v>
      </c>
      <c r="Q1921" s="18">
        <f t="shared" si="163"/>
        <v>0</v>
      </c>
      <c r="R1921" s="2">
        <v>1</v>
      </c>
      <c r="S1921" s="2">
        <v>120</v>
      </c>
      <c r="T1921" s="2" t="s">
        <v>4646</v>
      </c>
      <c r="U1921" s="28" t="str">
        <f>IF(G1921=0,"",_xlfn.MINIFS('PO Details'!$I:$I,'PO Details'!$D:$D,Planning!$B1921,'PO Details'!$L:$L,Planning!$E1921))</f>
        <v/>
      </c>
      <c r="V1921" s="29" t="s">
        <v>4640</v>
      </c>
      <c r="W1921" t="str">
        <f t="shared" si="164"/>
        <v/>
      </c>
      <c r="X1921" s="2">
        <v>120</v>
      </c>
    </row>
    <row r="1922" spans="1:24" x14ac:dyDescent="0.25">
      <c r="A1922" s="11"/>
      <c r="B1922" s="22" t="s">
        <v>1644</v>
      </c>
      <c r="C1922" s="22"/>
      <c r="D1922" s="22" t="s">
        <v>1645</v>
      </c>
      <c r="E1922" s="31" t="s">
        <v>108</v>
      </c>
      <c r="F1922" s="12">
        <f>SUMIFS('Inventory Details'!$H:$H,'Inventory Details'!$B:$B,$B1922,'Inventory Details'!$E:$E,$E1922)</f>
        <v>0</v>
      </c>
      <c r="G1922" s="12">
        <f>SUMIFS('PO Details'!$H:$H,'PO Details'!$D:$D,Planning!$B1922,'PO Details'!$L:$L,$E1922)</f>
        <v>0</v>
      </c>
      <c r="H1922" s="12">
        <f>SUMIFS('SO Details'!$G:$G,'SO Details'!$D:$D,Planning!$B1922,'SO Details'!$K:$K,$E1922)</f>
        <v>0</v>
      </c>
      <c r="I1922" s="20">
        <f>IF(COUNTIFS($C:$C,B1922)&gt;1,SUMIFS('Sales Hx'!$Q:$Q,'Sales Hx'!$B:$B,_xlfn.XLOOKUP(B1922,C:C,B:B),'Sales Hx'!$D:$D,Planning!$E1922),SUMIFS('Sales Hx'!$Q:$Q,'Sales Hx'!$B:$B,Planning!$B1922,'Sales Hx'!$D:$D,Planning!$E1922))</f>
        <v>0</v>
      </c>
      <c r="J1922" s="16">
        <f>IF(COUNTIFS($C:$C,B1922)&gt;1,SUMIFS('Sales Hx'!$S:$S,'Sales Hx'!$B:$B,_xlfn.XLOOKUP(B1922,C:C,B:B),'Sales Hx'!$D:$D,E1922),SUMIFS('Sales Hx'!$S:$S,'Sales Hx'!$B:$B,$B1922,'Sales Hx'!$D:$D,$E1922))</f>
        <v>6.5789473684210523E-2</v>
      </c>
      <c r="K1922" s="16">
        <f t="shared" si="161"/>
        <v>0</v>
      </c>
      <c r="L1922" s="12">
        <f>IF(M1922&lt;&gt;"",M1922,IF(COUNTIFS($C:$C,B1922)&gt;1,SUMIFS('Sales Hx'!V:V,'Sales Hx'!$B:$B,_xlfn.XLOOKUP(B1922,C:C,B:B),'Sales Hx'!$D:$D,$E1922),SUMIFS('Sales Hx'!V:V,'Sales Hx'!$B:$B,$B1922,'Sales Hx'!$D:$D,$E1922)))</f>
        <v>0</v>
      </c>
      <c r="M1922" s="12">
        <v>0</v>
      </c>
      <c r="N1922" s="15">
        <f t="shared" si="162"/>
        <v>6.5789473684210523E-2</v>
      </c>
      <c r="O1922" s="21">
        <f t="shared" ref="O1922:O1985" si="165">MROUND(ROUND(IFERROR(IF(C1922&lt;&gt;"",0,IF(T1922="DC'd",0,IF(AND(J1922=0,F1922+G1922&lt;H1922),H1922-F1922+G1922,IF(F1922+G1922&lt;N1922,N1922+MAX((IF(J1922*R1922&gt;F1922,F1922,J1922*R1922))+J1922*S1922-F1922-G1922+H1922,0))))),0),0),1)</f>
        <v>0</v>
      </c>
      <c r="P1922" s="24">
        <v>2.98</v>
      </c>
      <c r="Q1922" s="18">
        <f t="shared" si="163"/>
        <v>0</v>
      </c>
      <c r="R1922" s="2">
        <v>1</v>
      </c>
      <c r="S1922" s="2">
        <v>120</v>
      </c>
      <c r="T1922" s="2" t="s">
        <v>4646</v>
      </c>
      <c r="U1922" s="28" t="str">
        <f>IF(G1922=0,"",_xlfn.MINIFS('PO Details'!$I:$I,'PO Details'!$D:$D,Planning!$B1922,'PO Details'!$L:$L,Planning!$E1922))</f>
        <v/>
      </c>
      <c r="V1922" s="29" t="s">
        <v>4640</v>
      </c>
      <c r="W1922" t="str">
        <f t="shared" si="164"/>
        <v/>
      </c>
      <c r="X1922" s="2">
        <v>120</v>
      </c>
    </row>
    <row r="1923" spans="1:24" x14ac:dyDescent="0.25">
      <c r="A1923" s="11"/>
      <c r="B1923" s="22" t="s">
        <v>5633</v>
      </c>
      <c r="C1923" s="22"/>
      <c r="D1923" s="22"/>
      <c r="E1923" s="31" t="s">
        <v>820</v>
      </c>
      <c r="F1923" s="12">
        <f>SUMIFS('Inventory Details'!$H:$H,'Inventory Details'!$B:$B,$B1923,'Inventory Details'!$E:$E,$E1923)</f>
        <v>0</v>
      </c>
      <c r="G1923" s="12">
        <f>SUMIFS('PO Details'!$H:$H,'PO Details'!$D:$D,Planning!$B1923,'PO Details'!$L:$L,$E1923)</f>
        <v>0</v>
      </c>
      <c r="H1923" s="12">
        <f>SUMIFS('SO Details'!$G:$G,'SO Details'!$D:$D,Planning!$B1923,'SO Details'!$K:$K,$E1923)</f>
        <v>0</v>
      </c>
      <c r="I1923" s="20">
        <f>IF(COUNTIFS($C:$C,B1923)&gt;1,SUMIFS('Sales Hx'!$Q:$Q,'Sales Hx'!$B:$B,_xlfn.XLOOKUP(B1923,C:C,B:B),'Sales Hx'!$D:$D,Planning!$E1923),SUMIFS('Sales Hx'!$Q:$Q,'Sales Hx'!$B:$B,Planning!$B1923,'Sales Hx'!$D:$D,Planning!$E1923))</f>
        <v>0</v>
      </c>
      <c r="J1923" s="16">
        <f>IF(COUNTIFS($C:$C,B1923)&gt;1,SUMIFS('Sales Hx'!$S:$S,'Sales Hx'!$B:$B,_xlfn.XLOOKUP(B1923,C:C,B:B),'Sales Hx'!$D:$D,E1923),SUMIFS('Sales Hx'!$S:$S,'Sales Hx'!$B:$B,$B1923,'Sales Hx'!$D:$D,$E1923))</f>
        <v>3.2894736842105261E-2</v>
      </c>
      <c r="K1923" s="16">
        <v>35</v>
      </c>
      <c r="L1923" s="12">
        <f>IF(M1923&lt;&gt;"",M1923,IF(COUNTIFS($C:$C,B1923)&gt;1,SUMIFS('Sales Hx'!V:V,'Sales Hx'!$B:$B,_xlfn.XLOOKUP(B1923,C:C,B:B),'Sales Hx'!$D:$D,$E1923),SUMIFS('Sales Hx'!V:V,'Sales Hx'!$B:$B,$B1923,'Sales Hx'!$D:$D,$E1923)))</f>
        <v>0</v>
      </c>
      <c r="M1923" s="12">
        <v>0</v>
      </c>
      <c r="N1923" s="15">
        <f t="shared" si="162"/>
        <v>3.2894736842105261E-2</v>
      </c>
      <c r="O1923" s="21">
        <f t="shared" si="165"/>
        <v>3</v>
      </c>
      <c r="P1923" s="24">
        <v>0</v>
      </c>
      <c r="Q1923" s="18">
        <f t="shared" si="163"/>
        <v>0</v>
      </c>
      <c r="R1923" s="2">
        <v>1</v>
      </c>
      <c r="S1923" s="2">
        <v>90</v>
      </c>
      <c r="T1923" s="2" t="s">
        <v>4647</v>
      </c>
      <c r="U1923" s="28" t="str">
        <f>IF(G1923=0,"",_xlfn.MINIFS('PO Details'!$I:$I,'PO Details'!$D:$D,Planning!$B1923,'PO Details'!$L:$L,Planning!$E1923))</f>
        <v/>
      </c>
      <c r="V1923" s="29" t="s">
        <v>4640</v>
      </c>
      <c r="W1923" t="str">
        <f t="shared" si="164"/>
        <v>Max</v>
      </c>
      <c r="X1923" s="2">
        <v>120</v>
      </c>
    </row>
    <row r="1924" spans="1:24" x14ac:dyDescent="0.25">
      <c r="A1924" s="11"/>
      <c r="B1924" s="22" t="s">
        <v>5641</v>
      </c>
      <c r="C1924" s="22"/>
      <c r="D1924" s="22"/>
      <c r="E1924" s="31" t="s">
        <v>106</v>
      </c>
      <c r="F1924" s="12">
        <f>SUMIFS('Inventory Details'!$H:$H,'Inventory Details'!$B:$B,$B1924,'Inventory Details'!$E:$E,$E1924)</f>
        <v>0</v>
      </c>
      <c r="G1924" s="12">
        <f>SUMIFS('PO Details'!$H:$H,'PO Details'!$D:$D,Planning!$B1924,'PO Details'!$L:$L,$E1924)</f>
        <v>0</v>
      </c>
      <c r="H1924" s="12">
        <f>SUMIFS('SO Details'!$G:$G,'SO Details'!$D:$D,Planning!$B1924,'SO Details'!$K:$K,$E1924)</f>
        <v>0</v>
      </c>
      <c r="I1924" s="20">
        <f>IF(COUNTIFS($C:$C,B1924)&gt;1,SUMIFS('Sales Hx'!$Q:$Q,'Sales Hx'!$B:$B,_xlfn.XLOOKUP(B1924,C:C,B:B),'Sales Hx'!$D:$D,Planning!$E1924),SUMIFS('Sales Hx'!$Q:$Q,'Sales Hx'!$B:$B,Planning!$B1924,'Sales Hx'!$D:$D,Planning!$E1924))</f>
        <v>0</v>
      </c>
      <c r="J1924" s="16">
        <f>IF(COUNTIFS($C:$C,B1924)&gt;1,SUMIFS('Sales Hx'!$S:$S,'Sales Hx'!$B:$B,_xlfn.XLOOKUP(B1924,C:C,B:B),'Sales Hx'!$D:$D,E1924),SUMIFS('Sales Hx'!$S:$S,'Sales Hx'!$B:$B,$B1924,'Sales Hx'!$D:$D,$E1924))</f>
        <v>3.2894736842105261E-2</v>
      </c>
      <c r="K1924" s="16">
        <f t="shared" ref="K1924:K1985" si="166">IFERROR((F1924+G1924)/I1924,0)</f>
        <v>0</v>
      </c>
      <c r="L1924" s="12">
        <f>IF(M1924&lt;&gt;"",M1924,IF(COUNTIFS($C:$C,B1924)&gt;1,SUMIFS('Sales Hx'!V:V,'Sales Hx'!$B:$B,_xlfn.XLOOKUP(B1924,C:C,B:B),'Sales Hx'!$D:$D,$E1924),SUMIFS('Sales Hx'!V:V,'Sales Hx'!$B:$B,$B1924,'Sales Hx'!$D:$D,$E1924)))</f>
        <v>0</v>
      </c>
      <c r="M1924" s="12">
        <v>0</v>
      </c>
      <c r="N1924" s="15">
        <f t="shared" si="162"/>
        <v>3.2894736842105261E-2</v>
      </c>
      <c r="O1924" s="21">
        <f t="shared" si="165"/>
        <v>3</v>
      </c>
      <c r="P1924" s="24">
        <v>0</v>
      </c>
      <c r="Q1924" s="18">
        <f t="shared" si="163"/>
        <v>0</v>
      </c>
      <c r="R1924" s="2">
        <v>1</v>
      </c>
      <c r="S1924" s="2">
        <v>90</v>
      </c>
      <c r="T1924" s="2" t="s">
        <v>4647</v>
      </c>
      <c r="U1924" s="28" t="str">
        <f>IF(G1924=0,"",_xlfn.MINIFS('PO Details'!$I:$I,'PO Details'!$D:$D,Planning!$B1924,'PO Details'!$L:$L,Planning!$E1924))</f>
        <v/>
      </c>
      <c r="V1924" s="29" t="s">
        <v>4640</v>
      </c>
      <c r="W1924" t="str">
        <f t="shared" si="164"/>
        <v>Max</v>
      </c>
      <c r="X1924" s="2">
        <v>120</v>
      </c>
    </row>
    <row r="1925" spans="1:24" x14ac:dyDescent="0.25">
      <c r="A1925" s="11"/>
      <c r="B1925" s="22" t="s">
        <v>1646</v>
      </c>
      <c r="C1925" s="22"/>
      <c r="D1925" s="22" t="s">
        <v>1647</v>
      </c>
      <c r="E1925" s="31" t="s">
        <v>106</v>
      </c>
      <c r="F1925" s="12">
        <f>SUMIFS('Inventory Details'!$H:$H,'Inventory Details'!$B:$B,$B1925,'Inventory Details'!$E:$E,$E1925)</f>
        <v>29</v>
      </c>
      <c r="G1925" s="12">
        <f>SUMIFS('PO Details'!$H:$H,'PO Details'!$D:$D,Planning!$B1925,'PO Details'!$L:$L,$E1925)</f>
        <v>0</v>
      </c>
      <c r="H1925" s="12">
        <f>SUMIFS('SO Details'!$G:$G,'SO Details'!$D:$D,Planning!$B1925,'SO Details'!$K:$K,$E1925)</f>
        <v>0</v>
      </c>
      <c r="I1925" s="20">
        <f>IF(COUNTIFS($C:$C,B1925)&gt;1,SUMIFS('Sales Hx'!$Q:$Q,'Sales Hx'!$B:$B,_xlfn.XLOOKUP(B1925,C:C,B:B),'Sales Hx'!$D:$D,Planning!$E1925),SUMIFS('Sales Hx'!$Q:$Q,'Sales Hx'!$B:$B,Planning!$B1925,'Sales Hx'!$D:$D,Planning!$E1925))</f>
        <v>8.3999999999999986</v>
      </c>
      <c r="J1925" s="16">
        <f>IF(COUNTIFS($C:$C,B1925)&gt;1,SUMIFS('Sales Hx'!$S:$S,'Sales Hx'!$B:$B,_xlfn.XLOOKUP(B1925,C:C,B:B),'Sales Hx'!$D:$D,E1925),SUMIFS('Sales Hx'!$S:$S,'Sales Hx'!$B:$B,$B1925,'Sales Hx'!$D:$D,$E1925))</f>
        <v>0.10307017543859648</v>
      </c>
      <c r="K1925" s="16">
        <f t="shared" si="166"/>
        <v>3.452380952380953</v>
      </c>
      <c r="L1925" s="12">
        <f>IF(M1925&lt;&gt;"",M1925,IF(COUNTIFS($C:$C,B1925)&gt;1,SUMIFS('Sales Hx'!V:V,'Sales Hx'!$B:$B,_xlfn.XLOOKUP(B1925,C:C,B:B),'Sales Hx'!$D:$D,$E1925),SUMIFS('Sales Hx'!V:V,'Sales Hx'!$B:$B,$B1925,'Sales Hx'!$D:$D,$E1925)))</f>
        <v>0</v>
      </c>
      <c r="M1925" s="12">
        <v>0</v>
      </c>
      <c r="N1925" s="15">
        <f t="shared" si="162"/>
        <v>0.10307017543859648</v>
      </c>
      <c r="O1925" s="21">
        <f t="shared" si="165"/>
        <v>0</v>
      </c>
      <c r="P1925" s="24">
        <v>43.54</v>
      </c>
      <c r="Q1925" s="18">
        <f t="shared" ref="Q1925:Q1976" si="167">IFERROR(P1925*O1925,0)</f>
        <v>0</v>
      </c>
      <c r="R1925" s="2">
        <v>1</v>
      </c>
      <c r="S1925" s="2">
        <v>120</v>
      </c>
      <c r="T1925" s="2" t="s">
        <v>4646</v>
      </c>
      <c r="U1925" s="28" t="str">
        <f>IF(G1925=0,"",_xlfn.MINIFS('PO Details'!$I:$I,'PO Details'!$D:$D,Planning!$B1925,'PO Details'!$L:$L,Planning!$E1925))</f>
        <v/>
      </c>
      <c r="V1925" s="29" t="s">
        <v>4640</v>
      </c>
      <c r="W1925" t="str">
        <f t="shared" si="164"/>
        <v>Max</v>
      </c>
      <c r="X1925" s="2">
        <v>120</v>
      </c>
    </row>
    <row r="1926" spans="1:24" x14ac:dyDescent="0.25">
      <c r="A1926" s="11"/>
      <c r="B1926" s="22" t="s">
        <v>1646</v>
      </c>
      <c r="C1926" s="22"/>
      <c r="D1926" s="22" t="s">
        <v>1647</v>
      </c>
      <c r="E1926" s="31" t="s">
        <v>1201</v>
      </c>
      <c r="F1926" s="12">
        <f>SUMIFS('Inventory Details'!$H:$H,'Inventory Details'!$B:$B,$B1926,'Inventory Details'!$E:$E,$E1926)</f>
        <v>0</v>
      </c>
      <c r="G1926" s="12">
        <f>SUMIFS('PO Details'!$H:$H,'PO Details'!$D:$D,Planning!$B1926,'PO Details'!$L:$L,$E1926)</f>
        <v>0</v>
      </c>
      <c r="H1926" s="12">
        <f>SUMIFS('SO Details'!$G:$G,'SO Details'!$D:$D,Planning!$B1926,'SO Details'!$K:$K,$E1926)</f>
        <v>0</v>
      </c>
      <c r="I1926" s="20">
        <f>IF(COUNTIFS($C:$C,B1926)&gt;1,SUMIFS('Sales Hx'!$Q:$Q,'Sales Hx'!$B:$B,_xlfn.XLOOKUP(B1926,C:C,B:B),'Sales Hx'!$D:$D,Planning!$E1926),SUMIFS('Sales Hx'!$Q:$Q,'Sales Hx'!$B:$B,Planning!$B1926,'Sales Hx'!$D:$D,Planning!$E1926))</f>
        <v>0</v>
      </c>
      <c r="J1926" s="16">
        <f>IF(COUNTIFS($C:$C,B1926)&gt;1,SUMIFS('Sales Hx'!$S:$S,'Sales Hx'!$B:$B,_xlfn.XLOOKUP(B1926,C:C,B:B),'Sales Hx'!$D:$D,E1926),SUMIFS('Sales Hx'!$S:$S,'Sales Hx'!$B:$B,$B1926,'Sales Hx'!$D:$D,$E1926))</f>
        <v>0</v>
      </c>
      <c r="K1926" s="16">
        <f t="shared" si="166"/>
        <v>0</v>
      </c>
      <c r="L1926" s="12">
        <f>IF(M1926&lt;&gt;"",M1926,IF(COUNTIFS($C:$C,B1926)&gt;1,SUMIFS('Sales Hx'!V:V,'Sales Hx'!$B:$B,_xlfn.XLOOKUP(B1926,C:C,B:B),'Sales Hx'!$D:$D,$E1926),SUMIFS('Sales Hx'!V:V,'Sales Hx'!$B:$B,$B1926,'Sales Hx'!$D:$D,$E1926)))</f>
        <v>0</v>
      </c>
      <c r="M1926" s="12">
        <v>0</v>
      </c>
      <c r="N1926" s="15">
        <f t="shared" ref="N1926:N1976" si="168">IFERROR(_xlfn.IFNA(J1926*R1926+L1926,"No Sales Hx"),"No Sales HX")</f>
        <v>0</v>
      </c>
      <c r="O1926" s="21">
        <f t="shared" si="165"/>
        <v>0</v>
      </c>
      <c r="P1926" s="24">
        <v>43.54</v>
      </c>
      <c r="Q1926" s="18">
        <f t="shared" si="167"/>
        <v>0</v>
      </c>
      <c r="R1926" s="2">
        <v>1</v>
      </c>
      <c r="S1926" s="2">
        <v>120</v>
      </c>
      <c r="T1926" s="2" t="s">
        <v>4646</v>
      </c>
      <c r="U1926" s="28" t="str">
        <f>IF(G1926=0,"",_xlfn.MINIFS('PO Details'!$I:$I,'PO Details'!$D:$D,Planning!$B1926,'PO Details'!$L:$L,Planning!$E1926))</f>
        <v/>
      </c>
      <c r="V1926" s="29" t="s">
        <v>4640</v>
      </c>
      <c r="W1926" t="str">
        <f t="shared" si="164"/>
        <v/>
      </c>
      <c r="X1926" s="2">
        <v>120</v>
      </c>
    </row>
    <row r="1927" spans="1:24" x14ac:dyDescent="0.25">
      <c r="A1927" s="11"/>
      <c r="B1927" s="22" t="s">
        <v>1646</v>
      </c>
      <c r="C1927" s="22"/>
      <c r="D1927" s="22" t="s">
        <v>1647</v>
      </c>
      <c r="E1927" s="31" t="s">
        <v>109</v>
      </c>
      <c r="F1927" s="12">
        <f>SUMIFS('Inventory Details'!$H:$H,'Inventory Details'!$B:$B,$B1927,'Inventory Details'!$E:$E,$E1927)</f>
        <v>9</v>
      </c>
      <c r="G1927" s="12">
        <f>SUMIFS('PO Details'!$H:$H,'PO Details'!$D:$D,Planning!$B1927,'PO Details'!$L:$L,$E1927)</f>
        <v>0</v>
      </c>
      <c r="H1927" s="12">
        <f>SUMIFS('SO Details'!$G:$G,'SO Details'!$D:$D,Planning!$B1927,'SO Details'!$K:$K,$E1927)</f>
        <v>0</v>
      </c>
      <c r="I1927" s="20">
        <f>IF(COUNTIFS($C:$C,B1927)&gt;1,SUMIFS('Sales Hx'!$Q:$Q,'Sales Hx'!$B:$B,_xlfn.XLOOKUP(B1927,C:C,B:B),'Sales Hx'!$D:$D,Planning!$E1927),SUMIFS('Sales Hx'!$Q:$Q,'Sales Hx'!$B:$B,Planning!$B1927,'Sales Hx'!$D:$D,Planning!$E1927))</f>
        <v>2.8</v>
      </c>
      <c r="J1927" s="16">
        <f>IF(COUNTIFS($C:$C,B1927)&gt;1,SUMIFS('Sales Hx'!$S:$S,'Sales Hx'!$B:$B,_xlfn.XLOOKUP(B1927,C:C,B:B),'Sales Hx'!$D:$D,E1927),SUMIFS('Sales Hx'!$S:$S,'Sales Hx'!$B:$B,$B1927,'Sales Hx'!$D:$D,$E1927))</f>
        <v>6.4473684210526322E-2</v>
      </c>
      <c r="K1927" s="16">
        <f t="shared" si="166"/>
        <v>3.2142857142857144</v>
      </c>
      <c r="L1927" s="12">
        <f>IF(M1927&lt;&gt;"",M1927,IF(COUNTIFS($C:$C,B1927)&gt;1,SUMIFS('Sales Hx'!V:V,'Sales Hx'!$B:$B,_xlfn.XLOOKUP(B1927,C:C,B:B),'Sales Hx'!$D:$D,$E1927),SUMIFS('Sales Hx'!V:V,'Sales Hx'!$B:$B,$B1927,'Sales Hx'!$D:$D,$E1927)))</f>
        <v>0</v>
      </c>
      <c r="M1927" s="12">
        <v>0</v>
      </c>
      <c r="N1927" s="15">
        <f t="shared" si="168"/>
        <v>6.4473684210526322E-2</v>
      </c>
      <c r="O1927" s="21">
        <f t="shared" si="165"/>
        <v>0</v>
      </c>
      <c r="P1927" s="24">
        <v>43.54</v>
      </c>
      <c r="Q1927" s="18">
        <f t="shared" si="167"/>
        <v>0</v>
      </c>
      <c r="R1927" s="2">
        <v>1</v>
      </c>
      <c r="S1927" s="2">
        <v>120</v>
      </c>
      <c r="T1927" s="2" t="s">
        <v>4646</v>
      </c>
      <c r="U1927" s="28" t="str">
        <f>IF(G1927=0,"",_xlfn.MINIFS('PO Details'!$I:$I,'PO Details'!$D:$D,Planning!$B1927,'PO Details'!$L:$L,Planning!$E1927))</f>
        <v/>
      </c>
      <c r="V1927" s="29" t="s">
        <v>4640</v>
      </c>
      <c r="W1927" t="str">
        <f t="shared" si="164"/>
        <v/>
      </c>
      <c r="X1927" s="2">
        <v>120</v>
      </c>
    </row>
    <row r="1928" spans="1:24" x14ac:dyDescent="0.25">
      <c r="A1928" s="11"/>
      <c r="B1928" s="22" t="s">
        <v>1646</v>
      </c>
      <c r="C1928" s="22"/>
      <c r="D1928" s="22" t="s">
        <v>1647</v>
      </c>
      <c r="E1928" s="31" t="s">
        <v>113</v>
      </c>
      <c r="F1928" s="12">
        <f>SUMIFS('Inventory Details'!$H:$H,'Inventory Details'!$B:$B,$B1928,'Inventory Details'!$E:$E,$E1928)</f>
        <v>0</v>
      </c>
      <c r="G1928" s="12">
        <f>SUMIFS('PO Details'!$H:$H,'PO Details'!$D:$D,Planning!$B1928,'PO Details'!$L:$L,$E1928)</f>
        <v>0</v>
      </c>
      <c r="H1928" s="12">
        <f>SUMIFS('SO Details'!$G:$G,'SO Details'!$D:$D,Planning!$B1928,'SO Details'!$K:$K,$E1928)</f>
        <v>0</v>
      </c>
      <c r="I1928" s="20">
        <f>IF(COUNTIFS($C:$C,B1928)&gt;1,SUMIFS('Sales Hx'!$Q:$Q,'Sales Hx'!$B:$B,_xlfn.XLOOKUP(B1928,C:C,B:B),'Sales Hx'!$D:$D,Planning!$E1928),SUMIFS('Sales Hx'!$Q:$Q,'Sales Hx'!$B:$B,Planning!$B1928,'Sales Hx'!$D:$D,Planning!$E1928))</f>
        <v>0</v>
      </c>
      <c r="J1928" s="16">
        <f>IF(COUNTIFS($C:$C,B1928)&gt;1,SUMIFS('Sales Hx'!$S:$S,'Sales Hx'!$B:$B,_xlfn.XLOOKUP(B1928,C:C,B:B),'Sales Hx'!$D:$D,E1928),SUMIFS('Sales Hx'!$S:$S,'Sales Hx'!$B:$B,$B1928,'Sales Hx'!$D:$D,$E1928))</f>
        <v>3.2894736842105261E-2</v>
      </c>
      <c r="K1928" s="16">
        <f t="shared" si="166"/>
        <v>0</v>
      </c>
      <c r="L1928" s="12">
        <f>IF(M1928&lt;&gt;"",M1928,IF(COUNTIFS($C:$C,B1928)&gt;1,SUMIFS('Sales Hx'!V:V,'Sales Hx'!$B:$B,_xlfn.XLOOKUP(B1928,C:C,B:B),'Sales Hx'!$D:$D,$E1928),SUMIFS('Sales Hx'!V:V,'Sales Hx'!$B:$B,$B1928,'Sales Hx'!$D:$D,$E1928)))</f>
        <v>0</v>
      </c>
      <c r="M1928" s="12">
        <v>0</v>
      </c>
      <c r="N1928" s="15">
        <f t="shared" si="168"/>
        <v>3.2894736842105261E-2</v>
      </c>
      <c r="O1928" s="21">
        <f t="shared" si="165"/>
        <v>0</v>
      </c>
      <c r="P1928" s="24">
        <v>43.54</v>
      </c>
      <c r="Q1928" s="18">
        <f t="shared" si="167"/>
        <v>0</v>
      </c>
      <c r="R1928" s="2">
        <v>1</v>
      </c>
      <c r="S1928" s="2">
        <v>120</v>
      </c>
      <c r="T1928" s="2" t="s">
        <v>4646</v>
      </c>
      <c r="U1928" s="28" t="str">
        <f>IF(G1928=0,"",_xlfn.MINIFS('PO Details'!$I:$I,'PO Details'!$D:$D,Planning!$B1928,'PO Details'!$L:$L,Planning!$E1928))</f>
        <v/>
      </c>
      <c r="V1928" s="29" t="s">
        <v>4640</v>
      </c>
      <c r="W1928" t="str">
        <f t="shared" si="164"/>
        <v/>
      </c>
      <c r="X1928" s="2">
        <v>120</v>
      </c>
    </row>
    <row r="1929" spans="1:24" x14ac:dyDescent="0.25">
      <c r="A1929" s="11"/>
      <c r="B1929" s="22" t="s">
        <v>1646</v>
      </c>
      <c r="C1929" s="22"/>
      <c r="D1929" s="22" t="s">
        <v>1647</v>
      </c>
      <c r="E1929" s="31" t="s">
        <v>4746</v>
      </c>
      <c r="F1929" s="12">
        <f>SUMIFS('Inventory Details'!$H:$H,'Inventory Details'!$B:$B,$B1929,'Inventory Details'!$E:$E,$E1929)</f>
        <v>4</v>
      </c>
      <c r="G1929" s="12">
        <f>SUMIFS('PO Details'!$H:$H,'PO Details'!$D:$D,Planning!$B1929,'PO Details'!$L:$L,$E1929)</f>
        <v>0</v>
      </c>
      <c r="H1929" s="12">
        <f>SUMIFS('SO Details'!$G:$G,'SO Details'!$D:$D,Planning!$B1929,'SO Details'!$K:$K,$E1929)</f>
        <v>0</v>
      </c>
      <c r="I1929" s="20">
        <f>IF(COUNTIFS($C:$C,B1929)&gt;1,SUMIFS('Sales Hx'!$Q:$Q,'Sales Hx'!$B:$B,_xlfn.XLOOKUP(B1929,C:C,B:B),'Sales Hx'!$D:$D,Planning!$E1929),SUMIFS('Sales Hx'!$Q:$Q,'Sales Hx'!$B:$B,Planning!$B1929,'Sales Hx'!$D:$D,Planning!$E1929))</f>
        <v>0</v>
      </c>
      <c r="J1929" s="16">
        <f>IF(COUNTIFS($C:$C,B1929)&gt;1,SUMIFS('Sales Hx'!$S:$S,'Sales Hx'!$B:$B,_xlfn.XLOOKUP(B1929,C:C,B:B),'Sales Hx'!$D:$D,E1929),SUMIFS('Sales Hx'!$S:$S,'Sales Hx'!$B:$B,$B1929,'Sales Hx'!$D:$D,$E1929))</f>
        <v>3.2894736842105261E-2</v>
      </c>
      <c r="K1929" s="16">
        <f t="shared" si="166"/>
        <v>0</v>
      </c>
      <c r="L1929" s="12">
        <f>IF(M1929&lt;&gt;"",M1929,IF(COUNTIFS($C:$C,B1929)&gt;1,SUMIFS('Sales Hx'!V:V,'Sales Hx'!$B:$B,_xlfn.XLOOKUP(B1929,C:C,B:B),'Sales Hx'!$D:$D,$E1929),SUMIFS('Sales Hx'!V:V,'Sales Hx'!$B:$B,$B1929,'Sales Hx'!$D:$D,$E1929)))</f>
        <v>0</v>
      </c>
      <c r="M1929" s="12">
        <v>0</v>
      </c>
      <c r="N1929" s="15">
        <f t="shared" si="168"/>
        <v>3.2894736842105261E-2</v>
      </c>
      <c r="O1929" s="21">
        <f t="shared" si="165"/>
        <v>0</v>
      </c>
      <c r="P1929" s="24">
        <v>43.54</v>
      </c>
      <c r="Q1929" s="18">
        <f t="shared" si="167"/>
        <v>0</v>
      </c>
      <c r="R1929" s="2">
        <v>1</v>
      </c>
      <c r="S1929" s="2">
        <v>120</v>
      </c>
      <c r="T1929" s="2" t="s">
        <v>4646</v>
      </c>
      <c r="U1929" s="28" t="str">
        <f>IF(G1929=0,"",_xlfn.MINIFS('PO Details'!$I:$I,'PO Details'!$D:$D,Planning!$B1929,'PO Details'!$L:$L,Planning!$E1929))</f>
        <v/>
      </c>
      <c r="V1929" s="29" t="s">
        <v>4640</v>
      </c>
      <c r="W1929" t="str">
        <f t="shared" si="164"/>
        <v/>
      </c>
      <c r="X1929" s="2">
        <v>120</v>
      </c>
    </row>
    <row r="1930" spans="1:24" x14ac:dyDescent="0.25">
      <c r="A1930" s="11" t="s">
        <v>4616</v>
      </c>
      <c r="B1930" s="22" t="s">
        <v>268</v>
      </c>
      <c r="C1930" s="22"/>
      <c r="D1930" s="22" t="s">
        <v>269</v>
      </c>
      <c r="E1930" s="31" t="s">
        <v>106</v>
      </c>
      <c r="F1930" s="12">
        <f>SUMIFS('Inventory Details'!$H:$H,'Inventory Details'!$B:$B,$B1930,'Inventory Details'!$E:$E,$E1930)</f>
        <v>0</v>
      </c>
      <c r="G1930" s="12">
        <f>SUMIFS('PO Details'!$H:$H,'PO Details'!$D:$D,Planning!$B1930,'PO Details'!$L:$L,$E1930)</f>
        <v>30</v>
      </c>
      <c r="H1930" s="12">
        <f>SUMIFS('SO Details'!$G:$G,'SO Details'!$D:$D,Planning!$B1930,'SO Details'!$K:$K,$E1930)</f>
        <v>0</v>
      </c>
      <c r="I1930" s="20">
        <f>IF(COUNTIFS($C:$C,B1930)&gt;1,SUMIFS('Sales Hx'!$Q:$Q,'Sales Hx'!$B:$B,_xlfn.XLOOKUP(B1930,C:C,B:B),'Sales Hx'!$D:$D,Planning!$E1930),SUMIFS('Sales Hx'!$Q:$Q,'Sales Hx'!$B:$B,Planning!$B1930,'Sales Hx'!$D:$D,Planning!$E1930))</f>
        <v>35</v>
      </c>
      <c r="J1930" s="16">
        <f>IF(COUNTIFS($C:$C,B1930)&gt;1,SUMIFS('Sales Hx'!$S:$S,'Sales Hx'!$B:$B,_xlfn.XLOOKUP(B1930,C:C,B:B),'Sales Hx'!$D:$D,E1930),SUMIFS('Sales Hx'!$S:$S,'Sales Hx'!$B:$B,$B1930,'Sales Hx'!$D:$D,$E1930))</f>
        <v>0.21984649122807021</v>
      </c>
      <c r="K1930" s="16">
        <f t="shared" si="166"/>
        <v>0.8571428571428571</v>
      </c>
      <c r="L1930" s="12">
        <f>IF(M1930&lt;&gt;"",M1930,IF(COUNTIFS($C:$C,B1930)&gt;1,SUMIFS('Sales Hx'!V:V,'Sales Hx'!$B:$B,_xlfn.XLOOKUP(B1930,C:C,B:B),'Sales Hx'!$D:$D,$E1930),SUMIFS('Sales Hx'!V:V,'Sales Hx'!$B:$B,$B1930,'Sales Hx'!$D:$D,$E1930)))</f>
        <v>0</v>
      </c>
      <c r="M1930" s="12">
        <v>0</v>
      </c>
      <c r="N1930" s="15">
        <f t="shared" si="168"/>
        <v>0.21984649122807021</v>
      </c>
      <c r="O1930" s="21">
        <f t="shared" si="165"/>
        <v>0</v>
      </c>
      <c r="P1930" s="24">
        <v>33.130000000000003</v>
      </c>
      <c r="Q1930" s="18">
        <f t="shared" si="167"/>
        <v>0</v>
      </c>
      <c r="R1930" s="2">
        <v>1</v>
      </c>
      <c r="S1930" s="2">
        <v>120</v>
      </c>
      <c r="T1930" s="2" t="s">
        <v>4647</v>
      </c>
      <c r="U1930" s="28">
        <f>IF(G1930=0,"",_xlfn.MINIFS('PO Details'!$I:$I,'PO Details'!$D:$D,Planning!$B1930,'PO Details'!$L:$L,Planning!$E1930))</f>
        <v>45443</v>
      </c>
      <c r="V1930" s="29" t="s">
        <v>4641</v>
      </c>
      <c r="W1930" t="str">
        <f t="shared" si="164"/>
        <v/>
      </c>
      <c r="X1930" s="2">
        <v>120</v>
      </c>
    </row>
    <row r="1931" spans="1:24" x14ac:dyDescent="0.25">
      <c r="A1931" s="11" t="s">
        <v>4616</v>
      </c>
      <c r="B1931" s="22" t="s">
        <v>268</v>
      </c>
      <c r="C1931" s="22"/>
      <c r="D1931" s="22" t="s">
        <v>269</v>
      </c>
      <c r="E1931" s="31" t="s">
        <v>119</v>
      </c>
      <c r="F1931" s="12">
        <f>SUMIFS('Inventory Details'!$H:$H,'Inventory Details'!$B:$B,$B1931,'Inventory Details'!$E:$E,$E1931)</f>
        <v>0</v>
      </c>
      <c r="G1931" s="12">
        <f>SUMIFS('PO Details'!$H:$H,'PO Details'!$D:$D,Planning!$B1931,'PO Details'!$L:$L,$E1931)</f>
        <v>15</v>
      </c>
      <c r="H1931" s="12">
        <f>SUMIFS('SO Details'!$G:$G,'SO Details'!$D:$D,Planning!$B1931,'SO Details'!$K:$K,$E1931)</f>
        <v>0</v>
      </c>
      <c r="I1931" s="20">
        <f>IF(COUNTIFS($C:$C,B1931)&gt;1,SUMIFS('Sales Hx'!$Q:$Q,'Sales Hx'!$B:$B,_xlfn.XLOOKUP(B1931,C:C,B:B),'Sales Hx'!$D:$D,Planning!$E1931),SUMIFS('Sales Hx'!$Q:$Q,'Sales Hx'!$B:$B,Planning!$B1931,'Sales Hx'!$D:$D,Planning!$E1931))</f>
        <v>5.6</v>
      </c>
      <c r="J1931" s="16">
        <f>IF(COUNTIFS($C:$C,B1931)&gt;1,SUMIFS('Sales Hx'!$S:$S,'Sales Hx'!$B:$B,_xlfn.XLOOKUP(B1931,C:C,B:B),'Sales Hx'!$D:$D,E1931),SUMIFS('Sales Hx'!$S:$S,'Sales Hx'!$B:$B,$B1931,'Sales Hx'!$D:$D,$E1931))</f>
        <v>0.10307017543859648</v>
      </c>
      <c r="K1931" s="16">
        <f t="shared" si="166"/>
        <v>2.6785714285714288</v>
      </c>
      <c r="L1931" s="12">
        <f>IF(M1931&lt;&gt;"",M1931,IF(COUNTIFS($C:$C,B1931)&gt;1,SUMIFS('Sales Hx'!V:V,'Sales Hx'!$B:$B,_xlfn.XLOOKUP(B1931,C:C,B:B),'Sales Hx'!$D:$D,$E1931),SUMIFS('Sales Hx'!V:V,'Sales Hx'!$B:$B,$B1931,'Sales Hx'!$D:$D,$E1931)))</f>
        <v>0</v>
      </c>
      <c r="M1931" s="12">
        <v>0</v>
      </c>
      <c r="N1931" s="15">
        <f t="shared" si="168"/>
        <v>0.10307017543859648</v>
      </c>
      <c r="O1931" s="21">
        <f t="shared" si="165"/>
        <v>0</v>
      </c>
      <c r="P1931" s="24">
        <v>33.130000000000003</v>
      </c>
      <c r="Q1931" s="18">
        <f t="shared" si="167"/>
        <v>0</v>
      </c>
      <c r="R1931" s="2">
        <v>1</v>
      </c>
      <c r="S1931" s="2">
        <v>120</v>
      </c>
      <c r="T1931" s="2" t="s">
        <v>4647</v>
      </c>
      <c r="U1931" s="28">
        <f>IF(G1931=0,"",_xlfn.MINIFS('PO Details'!$I:$I,'PO Details'!$D:$D,Planning!$B1931,'PO Details'!$L:$L,Planning!$E1931))</f>
        <v>45443</v>
      </c>
      <c r="V1931" s="29" t="s">
        <v>4641</v>
      </c>
      <c r="W1931" t="str">
        <f t="shared" si="164"/>
        <v/>
      </c>
      <c r="X1931" s="2">
        <v>120</v>
      </c>
    </row>
    <row r="1932" spans="1:24" x14ac:dyDescent="0.25">
      <c r="A1932" s="11" t="s">
        <v>4616</v>
      </c>
      <c r="B1932" s="22" t="s">
        <v>268</v>
      </c>
      <c r="C1932" s="22"/>
      <c r="D1932" s="22" t="s">
        <v>269</v>
      </c>
      <c r="E1932" s="31" t="s">
        <v>820</v>
      </c>
      <c r="F1932" s="12">
        <f>SUMIFS('Inventory Details'!$H:$H,'Inventory Details'!$B:$B,$B1932,'Inventory Details'!$E:$E,$E1932)</f>
        <v>8</v>
      </c>
      <c r="G1932" s="12">
        <f>SUMIFS('PO Details'!$H:$H,'PO Details'!$D:$D,Planning!$B1932,'PO Details'!$L:$L,$E1932)</f>
        <v>10</v>
      </c>
      <c r="H1932" s="12">
        <f>SUMIFS('SO Details'!$G:$G,'SO Details'!$D:$D,Planning!$B1932,'SO Details'!$K:$K,$E1932)</f>
        <v>0</v>
      </c>
      <c r="I1932" s="20">
        <f>IF(COUNTIFS($C:$C,B1932)&gt;1,SUMIFS('Sales Hx'!$Q:$Q,'Sales Hx'!$B:$B,_xlfn.XLOOKUP(B1932,C:C,B:B),'Sales Hx'!$D:$D,Planning!$E1932),SUMIFS('Sales Hx'!$Q:$Q,'Sales Hx'!$B:$B,Planning!$B1932,'Sales Hx'!$D:$D,Planning!$E1932))</f>
        <v>0</v>
      </c>
      <c r="J1932" s="16">
        <f>IF(COUNTIFS($C:$C,B1932)&gt;1,SUMIFS('Sales Hx'!$S:$S,'Sales Hx'!$B:$B,_xlfn.XLOOKUP(B1932,C:C,B:B),'Sales Hx'!$D:$D,E1932),SUMIFS('Sales Hx'!$S:$S,'Sales Hx'!$B:$B,$B1932,'Sales Hx'!$D:$D,$E1932))</f>
        <v>3.9473684210526314E-2</v>
      </c>
      <c r="K1932" s="16">
        <f t="shared" si="166"/>
        <v>0</v>
      </c>
      <c r="L1932" s="12">
        <f>IF(M1932&lt;&gt;"",M1932,IF(COUNTIFS($C:$C,B1932)&gt;1,SUMIFS('Sales Hx'!V:V,'Sales Hx'!$B:$B,_xlfn.XLOOKUP(B1932,C:C,B:B),'Sales Hx'!$D:$D,$E1932),SUMIFS('Sales Hx'!V:V,'Sales Hx'!$B:$B,$B1932,'Sales Hx'!$D:$D,$E1932)))</f>
        <v>0</v>
      </c>
      <c r="M1932" s="12">
        <v>0</v>
      </c>
      <c r="N1932" s="15">
        <f t="shared" si="168"/>
        <v>3.9473684210526314E-2</v>
      </c>
      <c r="O1932" s="21">
        <f t="shared" si="165"/>
        <v>0</v>
      </c>
      <c r="P1932" s="24">
        <v>33.130000000000003</v>
      </c>
      <c r="Q1932" s="18">
        <f t="shared" si="167"/>
        <v>0</v>
      </c>
      <c r="R1932" s="2">
        <v>1</v>
      </c>
      <c r="S1932" s="2">
        <v>120</v>
      </c>
      <c r="T1932" s="2" t="s">
        <v>4647</v>
      </c>
      <c r="U1932" s="28">
        <f>IF(G1932=0,"",_xlfn.MINIFS('PO Details'!$I:$I,'PO Details'!$D:$D,Planning!$B1932,'PO Details'!$L:$L,Planning!$E1932))</f>
        <v>45474</v>
      </c>
      <c r="V1932" s="29" t="s">
        <v>4641</v>
      </c>
      <c r="W1932" t="str">
        <f t="shared" si="164"/>
        <v/>
      </c>
      <c r="X1932" s="2">
        <v>120</v>
      </c>
    </row>
    <row r="1933" spans="1:24" x14ac:dyDescent="0.25">
      <c r="A1933" s="11" t="s">
        <v>4616</v>
      </c>
      <c r="B1933" s="22" t="s">
        <v>268</v>
      </c>
      <c r="C1933" s="22"/>
      <c r="D1933" s="22" t="s">
        <v>269</v>
      </c>
      <c r="E1933" s="31" t="s">
        <v>113</v>
      </c>
      <c r="F1933" s="12">
        <f>SUMIFS('Inventory Details'!$H:$H,'Inventory Details'!$B:$B,$B1933,'Inventory Details'!$E:$E,$E1933)</f>
        <v>23</v>
      </c>
      <c r="G1933" s="12">
        <f>SUMIFS('PO Details'!$H:$H,'PO Details'!$D:$D,Planning!$B1933,'PO Details'!$L:$L,$E1933)</f>
        <v>25</v>
      </c>
      <c r="H1933" s="12">
        <f>SUMIFS('SO Details'!$G:$G,'SO Details'!$D:$D,Planning!$B1933,'SO Details'!$K:$K,$E1933)</f>
        <v>0</v>
      </c>
      <c r="I1933" s="20">
        <f>IF(COUNTIFS($C:$C,B1933)&gt;1,SUMIFS('Sales Hx'!$Q:$Q,'Sales Hx'!$B:$B,_xlfn.XLOOKUP(B1933,C:C,B:B),'Sales Hx'!$D:$D,Planning!$E1933),SUMIFS('Sales Hx'!$Q:$Q,'Sales Hx'!$B:$B,Planning!$B1933,'Sales Hx'!$D:$D,Planning!$E1933))</f>
        <v>8.3999999999999986</v>
      </c>
      <c r="J1933" s="16">
        <f>IF(COUNTIFS($C:$C,B1933)&gt;1,SUMIFS('Sales Hx'!$S:$S,'Sales Hx'!$B:$B,_xlfn.XLOOKUP(B1933,C:C,B:B),'Sales Hx'!$D:$D,E1933),SUMIFS('Sales Hx'!$S:$S,'Sales Hx'!$B:$B,$B1933,'Sales Hx'!$D:$D,$E1933))</f>
        <v>0.1476608187134503</v>
      </c>
      <c r="K1933" s="16">
        <f t="shared" si="166"/>
        <v>5.7142857142857153</v>
      </c>
      <c r="L1933" s="12">
        <f>IF(M1933&lt;&gt;"",M1933,IF(COUNTIFS($C:$C,B1933)&gt;1,SUMIFS('Sales Hx'!V:V,'Sales Hx'!$B:$B,_xlfn.XLOOKUP(B1933,C:C,B:B),'Sales Hx'!$D:$D,$E1933),SUMIFS('Sales Hx'!V:V,'Sales Hx'!$B:$B,$B1933,'Sales Hx'!$D:$D,$E1933)))</f>
        <v>0</v>
      </c>
      <c r="M1933" s="12">
        <v>0</v>
      </c>
      <c r="N1933" s="15">
        <f t="shared" si="168"/>
        <v>0.1476608187134503</v>
      </c>
      <c r="O1933" s="21">
        <f t="shared" si="165"/>
        <v>0</v>
      </c>
      <c r="P1933" s="24">
        <v>33.130000000000003</v>
      </c>
      <c r="Q1933" s="18">
        <f t="shared" si="167"/>
        <v>0</v>
      </c>
      <c r="R1933" s="2">
        <v>1</v>
      </c>
      <c r="S1933" s="2">
        <v>120</v>
      </c>
      <c r="T1933" s="2" t="s">
        <v>4647</v>
      </c>
      <c r="U1933" s="28">
        <f>IF(G1933=0,"",_xlfn.MINIFS('PO Details'!$I:$I,'PO Details'!$D:$D,Planning!$B1933,'PO Details'!$L:$L,Planning!$E1933))</f>
        <v>45474</v>
      </c>
      <c r="V1933" s="29" t="s">
        <v>4641</v>
      </c>
      <c r="W1933" t="str">
        <f t="shared" si="164"/>
        <v>Max</v>
      </c>
      <c r="X1933" s="2">
        <v>120</v>
      </c>
    </row>
    <row r="1934" spans="1:24" x14ac:dyDescent="0.25">
      <c r="A1934" s="11" t="s">
        <v>4616</v>
      </c>
      <c r="B1934" s="22" t="s">
        <v>268</v>
      </c>
      <c r="C1934" s="22"/>
      <c r="D1934" s="22" t="s">
        <v>269</v>
      </c>
      <c r="E1934" s="31" t="s">
        <v>4746</v>
      </c>
      <c r="F1934" s="12">
        <f>SUMIFS('Inventory Details'!$H:$H,'Inventory Details'!$B:$B,$B1934,'Inventory Details'!$E:$E,$E1934)</f>
        <v>38</v>
      </c>
      <c r="G1934" s="12">
        <f>SUMIFS('PO Details'!$H:$H,'PO Details'!$D:$D,Planning!$B1934,'PO Details'!$L:$L,$E1934)</f>
        <v>0</v>
      </c>
      <c r="H1934" s="12">
        <f>SUMIFS('SO Details'!$G:$G,'SO Details'!$D:$D,Planning!$B1934,'SO Details'!$K:$K,$E1934)</f>
        <v>0</v>
      </c>
      <c r="I1934" s="20">
        <f>IF(COUNTIFS($C:$C,B1934)&gt;1,SUMIFS('Sales Hx'!$Q:$Q,'Sales Hx'!$B:$B,_xlfn.XLOOKUP(B1934,C:C,B:B),'Sales Hx'!$D:$D,Planning!$E1934),SUMIFS('Sales Hx'!$Q:$Q,'Sales Hx'!$B:$B,Planning!$B1934,'Sales Hx'!$D:$D,Planning!$E1934))</f>
        <v>25.2</v>
      </c>
      <c r="J1934" s="16">
        <f>IF(COUNTIFS($C:$C,B1934)&gt;1,SUMIFS('Sales Hx'!$S:$S,'Sales Hx'!$B:$B,_xlfn.XLOOKUP(B1934,C:C,B:B),'Sales Hx'!$D:$D,E1934),SUMIFS('Sales Hx'!$S:$S,'Sales Hx'!$B:$B,$B1934,'Sales Hx'!$D:$D,$E1934))</f>
        <v>0.23026315789473686</v>
      </c>
      <c r="K1934" s="16">
        <f t="shared" si="166"/>
        <v>1.5079365079365079</v>
      </c>
      <c r="L1934" s="12">
        <f>IF(M1934&lt;&gt;"",M1934,IF(COUNTIFS($C:$C,B1934)&gt;1,SUMIFS('Sales Hx'!V:V,'Sales Hx'!$B:$B,_xlfn.XLOOKUP(B1934,C:C,B:B),'Sales Hx'!$D:$D,$E1934),SUMIFS('Sales Hx'!V:V,'Sales Hx'!$B:$B,$B1934,'Sales Hx'!$D:$D,$E1934)))</f>
        <v>0</v>
      </c>
      <c r="M1934" s="12">
        <v>0</v>
      </c>
      <c r="N1934" s="15">
        <f t="shared" si="168"/>
        <v>0.23026315789473686</v>
      </c>
      <c r="O1934" s="21">
        <f t="shared" si="165"/>
        <v>0</v>
      </c>
      <c r="P1934" s="24">
        <v>33.130000000000003</v>
      </c>
      <c r="Q1934" s="18">
        <f t="shared" si="167"/>
        <v>0</v>
      </c>
      <c r="R1934" s="2">
        <v>1</v>
      </c>
      <c r="S1934" s="2">
        <v>120</v>
      </c>
      <c r="T1934" s="2" t="s">
        <v>4647</v>
      </c>
      <c r="U1934" s="28" t="str">
        <f>IF(G1934=0,"",_xlfn.MINIFS('PO Details'!$I:$I,'PO Details'!$D:$D,Planning!$B1934,'PO Details'!$L:$L,Planning!$E1934))</f>
        <v/>
      </c>
      <c r="V1934" s="29" t="s">
        <v>4641</v>
      </c>
      <c r="W1934" t="str">
        <f t="shared" si="164"/>
        <v/>
      </c>
      <c r="X1934" s="2">
        <v>120</v>
      </c>
    </row>
    <row r="1935" spans="1:24" x14ac:dyDescent="0.25">
      <c r="A1935" s="11" t="s">
        <v>4616</v>
      </c>
      <c r="B1935" s="22" t="s">
        <v>268</v>
      </c>
      <c r="C1935" s="22"/>
      <c r="D1935" s="22" t="s">
        <v>269</v>
      </c>
      <c r="E1935" s="31" t="s">
        <v>109</v>
      </c>
      <c r="F1935" s="12">
        <f>SUMIFS('Inventory Details'!$H:$H,'Inventory Details'!$B:$B,$B1935,'Inventory Details'!$E:$E,$E1935)</f>
        <v>0</v>
      </c>
      <c r="G1935" s="12">
        <f>SUMIFS('PO Details'!$H:$H,'PO Details'!$D:$D,Planning!$B1935,'PO Details'!$L:$L,$E1935)</f>
        <v>20</v>
      </c>
      <c r="H1935" s="12">
        <f>SUMIFS('SO Details'!$G:$G,'SO Details'!$D:$D,Planning!$B1935,'SO Details'!$K:$K,$E1935)</f>
        <v>0</v>
      </c>
      <c r="I1935" s="20">
        <f>IF(COUNTIFS($C:$C,B1935)&gt;1,SUMIFS('Sales Hx'!$Q:$Q,'Sales Hx'!$B:$B,_xlfn.XLOOKUP(B1935,C:C,B:B),'Sales Hx'!$D:$D,Planning!$E1935),SUMIFS('Sales Hx'!$Q:$Q,'Sales Hx'!$B:$B,Planning!$B1935,'Sales Hx'!$D:$D,Planning!$E1935))</f>
        <v>7</v>
      </c>
      <c r="J1935" s="16">
        <f>IF(COUNTIFS($C:$C,B1935)&gt;1,SUMIFS('Sales Hx'!$S:$S,'Sales Hx'!$B:$B,_xlfn.XLOOKUP(B1935,C:C,B:B),'Sales Hx'!$D:$D,E1935),SUMIFS('Sales Hx'!$S:$S,'Sales Hx'!$B:$B,$B1935,'Sales Hx'!$D:$D,$E1935))</f>
        <v>9.2836257309941522E-2</v>
      </c>
      <c r="K1935" s="16">
        <f t="shared" si="166"/>
        <v>2.8571428571428572</v>
      </c>
      <c r="L1935" s="12">
        <f>IF(M1935&lt;&gt;"",M1935,IF(COUNTIFS($C:$C,B1935)&gt;1,SUMIFS('Sales Hx'!V:V,'Sales Hx'!$B:$B,_xlfn.XLOOKUP(B1935,C:C,B:B),'Sales Hx'!$D:$D,$E1935),SUMIFS('Sales Hx'!V:V,'Sales Hx'!$B:$B,$B1935,'Sales Hx'!$D:$D,$E1935)))</f>
        <v>0</v>
      </c>
      <c r="M1935" s="12">
        <v>0</v>
      </c>
      <c r="N1935" s="15">
        <f t="shared" si="168"/>
        <v>9.2836257309941522E-2</v>
      </c>
      <c r="O1935" s="21">
        <f t="shared" si="165"/>
        <v>0</v>
      </c>
      <c r="P1935" s="24">
        <v>33.130000000000003</v>
      </c>
      <c r="Q1935" s="18">
        <f t="shared" si="167"/>
        <v>0</v>
      </c>
      <c r="R1935" s="2">
        <v>1</v>
      </c>
      <c r="S1935" s="2">
        <v>120</v>
      </c>
      <c r="T1935" s="2" t="s">
        <v>4647</v>
      </c>
      <c r="U1935" s="28">
        <f>IF(G1935=0,"",_xlfn.MINIFS('PO Details'!$I:$I,'PO Details'!$D:$D,Planning!$B1935,'PO Details'!$L:$L,Planning!$E1935))</f>
        <v>45458</v>
      </c>
      <c r="V1935" s="29" t="s">
        <v>4641</v>
      </c>
      <c r="W1935" t="str">
        <f t="shared" si="164"/>
        <v/>
      </c>
      <c r="X1935" s="2">
        <v>120</v>
      </c>
    </row>
    <row r="1936" spans="1:24" x14ac:dyDescent="0.25">
      <c r="A1936" s="11" t="s">
        <v>4616</v>
      </c>
      <c r="B1936" s="22" t="s">
        <v>268</v>
      </c>
      <c r="C1936" s="22"/>
      <c r="D1936" s="22" t="s">
        <v>269</v>
      </c>
      <c r="E1936" s="31" t="s">
        <v>1201</v>
      </c>
      <c r="F1936" s="12">
        <f>SUMIFS('Inventory Details'!$H:$H,'Inventory Details'!$B:$B,$B1936,'Inventory Details'!$E:$E,$E1936)</f>
        <v>0</v>
      </c>
      <c r="G1936" s="12">
        <f>SUMIFS('PO Details'!$H:$H,'PO Details'!$D:$D,Planning!$B1936,'PO Details'!$L:$L,$E1936)</f>
        <v>0</v>
      </c>
      <c r="H1936" s="12">
        <f>SUMIFS('SO Details'!$G:$G,'SO Details'!$D:$D,Planning!$B1936,'SO Details'!$K:$K,$E1936)</f>
        <v>0</v>
      </c>
      <c r="I1936" s="20">
        <f>IF(COUNTIFS($C:$C,B1936)&gt;1,SUMIFS('Sales Hx'!$Q:$Q,'Sales Hx'!$B:$B,_xlfn.XLOOKUP(B1936,C:C,B:B),'Sales Hx'!$D:$D,Planning!$E1936),SUMIFS('Sales Hx'!$Q:$Q,'Sales Hx'!$B:$B,Planning!$B1936,'Sales Hx'!$D:$D,Planning!$E1936))</f>
        <v>0</v>
      </c>
      <c r="J1936" s="16">
        <f>IF(COUNTIFS($C:$C,B1936)&gt;1,SUMIFS('Sales Hx'!$S:$S,'Sales Hx'!$B:$B,_xlfn.XLOOKUP(B1936,C:C,B:B),'Sales Hx'!$D:$D,E1936),SUMIFS('Sales Hx'!$S:$S,'Sales Hx'!$B:$B,$B1936,'Sales Hx'!$D:$D,$E1936))</f>
        <v>0</v>
      </c>
      <c r="K1936" s="16">
        <f t="shared" si="166"/>
        <v>0</v>
      </c>
      <c r="L1936" s="12">
        <f>IF(M1936&lt;&gt;"",M1936,IF(COUNTIFS($C:$C,B1936)&gt;1,SUMIFS('Sales Hx'!V:V,'Sales Hx'!$B:$B,_xlfn.XLOOKUP(B1936,C:C,B:B),'Sales Hx'!$D:$D,$E1936),SUMIFS('Sales Hx'!V:V,'Sales Hx'!$B:$B,$B1936,'Sales Hx'!$D:$D,$E1936)))</f>
        <v>0</v>
      </c>
      <c r="M1936" s="12">
        <v>0</v>
      </c>
      <c r="N1936" s="15">
        <f t="shared" si="168"/>
        <v>0</v>
      </c>
      <c r="O1936" s="21">
        <f t="shared" si="165"/>
        <v>0</v>
      </c>
      <c r="P1936" s="24">
        <v>33.130000000000003</v>
      </c>
      <c r="Q1936" s="18">
        <f t="shared" si="167"/>
        <v>0</v>
      </c>
      <c r="R1936" s="2">
        <v>1</v>
      </c>
      <c r="S1936" s="2">
        <v>120</v>
      </c>
      <c r="T1936" s="2" t="s">
        <v>4647</v>
      </c>
      <c r="U1936" s="28" t="str">
        <f>IF(G1936=0,"",_xlfn.MINIFS('PO Details'!$I:$I,'PO Details'!$D:$D,Planning!$B1936,'PO Details'!$L:$L,Planning!$E1936))</f>
        <v/>
      </c>
      <c r="V1936" s="29" t="s">
        <v>4641</v>
      </c>
      <c r="W1936" t="str">
        <f t="shared" si="164"/>
        <v/>
      </c>
      <c r="X1936" s="2">
        <v>120</v>
      </c>
    </row>
    <row r="1937" spans="1:24" x14ac:dyDescent="0.25">
      <c r="A1937" s="11" t="s">
        <v>4616</v>
      </c>
      <c r="B1937" s="22" t="s">
        <v>268</v>
      </c>
      <c r="C1937" s="22"/>
      <c r="D1937" s="22" t="s">
        <v>269</v>
      </c>
      <c r="E1937" s="31" t="s">
        <v>15</v>
      </c>
      <c r="F1937" s="12">
        <f>SUMIFS('Inventory Details'!$H:$H,'Inventory Details'!$B:$B,$B1937,'Inventory Details'!$E:$E,$E1937)</f>
        <v>2</v>
      </c>
      <c r="G1937" s="12">
        <f>SUMIFS('PO Details'!$H:$H,'PO Details'!$D:$D,Planning!$B1937,'PO Details'!$L:$L,$E1937)</f>
        <v>0</v>
      </c>
      <c r="H1937" s="12">
        <f>SUMIFS('SO Details'!$G:$G,'SO Details'!$D:$D,Planning!$B1937,'SO Details'!$K:$K,$E1937)</f>
        <v>0</v>
      </c>
      <c r="I1937" s="20">
        <f>IF(COUNTIFS($C:$C,B1937)&gt;1,SUMIFS('Sales Hx'!$Q:$Q,'Sales Hx'!$B:$B,_xlfn.XLOOKUP(B1937,C:C,B:B),'Sales Hx'!$D:$D,Planning!$E1937),SUMIFS('Sales Hx'!$Q:$Q,'Sales Hx'!$B:$B,Planning!$B1937,'Sales Hx'!$D:$D,Planning!$E1937))</f>
        <v>2.8</v>
      </c>
      <c r="J1937" s="16">
        <f>IF(COUNTIFS($C:$C,B1937)&gt;1,SUMIFS('Sales Hx'!$S:$S,'Sales Hx'!$B:$B,_xlfn.XLOOKUP(B1937,C:C,B:B),'Sales Hx'!$D:$D,E1937),SUMIFS('Sales Hx'!$S:$S,'Sales Hx'!$B:$B,$B1937,'Sales Hx'!$D:$D,$E1937))</f>
        <v>9.2105263157894732E-2</v>
      </c>
      <c r="K1937" s="16">
        <f t="shared" si="166"/>
        <v>0.7142857142857143</v>
      </c>
      <c r="L1937" s="12">
        <f>IF(M1937&lt;&gt;"",M1937,IF(COUNTIFS($C:$C,B1937)&gt;1,SUMIFS('Sales Hx'!V:V,'Sales Hx'!$B:$B,_xlfn.XLOOKUP(B1937,C:C,B:B),'Sales Hx'!$D:$D,$E1937),SUMIFS('Sales Hx'!V:V,'Sales Hx'!$B:$B,$B1937,'Sales Hx'!$D:$D,$E1937)))</f>
        <v>0</v>
      </c>
      <c r="M1937" s="12">
        <v>0</v>
      </c>
      <c r="N1937" s="15">
        <f t="shared" si="168"/>
        <v>9.2105263157894732E-2</v>
      </c>
      <c r="O1937" s="21">
        <f t="shared" si="165"/>
        <v>0</v>
      </c>
      <c r="P1937" s="24">
        <v>33.130000000000003</v>
      </c>
      <c r="Q1937" s="18">
        <f t="shared" si="167"/>
        <v>0</v>
      </c>
      <c r="R1937" s="2">
        <v>1</v>
      </c>
      <c r="S1937" s="2">
        <v>120</v>
      </c>
      <c r="T1937" s="2" t="s">
        <v>4647</v>
      </c>
      <c r="U1937" s="28" t="str">
        <f>IF(G1937=0,"",_xlfn.MINIFS('PO Details'!$I:$I,'PO Details'!$D:$D,Planning!$B1937,'PO Details'!$L:$L,Planning!$E1937))</f>
        <v/>
      </c>
      <c r="V1937" s="29" t="s">
        <v>4641</v>
      </c>
      <c r="W1937" t="str">
        <f t="shared" si="164"/>
        <v/>
      </c>
      <c r="X1937" s="2">
        <v>120</v>
      </c>
    </row>
    <row r="1938" spans="1:24" x14ac:dyDescent="0.25">
      <c r="A1938" s="11" t="s">
        <v>4616</v>
      </c>
      <c r="B1938" s="22" t="s">
        <v>268</v>
      </c>
      <c r="C1938" s="22"/>
      <c r="D1938" s="22" t="s">
        <v>269</v>
      </c>
      <c r="E1938" s="31" t="s">
        <v>108</v>
      </c>
      <c r="F1938" s="12">
        <f>SUMIFS('Inventory Details'!$H:$H,'Inventory Details'!$B:$B,$B1938,'Inventory Details'!$E:$E,$E1938)</f>
        <v>0</v>
      </c>
      <c r="G1938" s="12">
        <f>SUMIFS('PO Details'!$H:$H,'PO Details'!$D:$D,Planning!$B1938,'PO Details'!$L:$L,$E1938)</f>
        <v>0</v>
      </c>
      <c r="H1938" s="12">
        <f>SUMIFS('SO Details'!$G:$G,'SO Details'!$D:$D,Planning!$B1938,'SO Details'!$K:$K,$E1938)</f>
        <v>0</v>
      </c>
      <c r="I1938" s="20">
        <f>IF(COUNTIFS($C:$C,B1938)&gt;1,SUMIFS('Sales Hx'!$Q:$Q,'Sales Hx'!$B:$B,_xlfn.XLOOKUP(B1938,C:C,B:B),'Sales Hx'!$D:$D,Planning!$E1938),SUMIFS('Sales Hx'!$Q:$Q,'Sales Hx'!$B:$B,Planning!$B1938,'Sales Hx'!$D:$D,Planning!$E1938))</f>
        <v>0</v>
      </c>
      <c r="J1938" s="16">
        <f>IF(COUNTIFS($C:$C,B1938)&gt;1,SUMIFS('Sales Hx'!$S:$S,'Sales Hx'!$B:$B,_xlfn.XLOOKUP(B1938,C:C,B:B),'Sales Hx'!$D:$D,E1938),SUMIFS('Sales Hx'!$S:$S,'Sales Hx'!$B:$B,$B1938,'Sales Hx'!$D:$D,$E1938))</f>
        <v>3.2894736842105261E-2</v>
      </c>
      <c r="K1938" s="16">
        <f t="shared" si="166"/>
        <v>0</v>
      </c>
      <c r="L1938" s="12">
        <f>IF(M1938&lt;&gt;"",M1938,IF(COUNTIFS($C:$C,B1938)&gt;1,SUMIFS('Sales Hx'!V:V,'Sales Hx'!$B:$B,_xlfn.XLOOKUP(B1938,C:C,B:B),'Sales Hx'!$D:$D,$E1938),SUMIFS('Sales Hx'!V:V,'Sales Hx'!$B:$B,$B1938,'Sales Hx'!$D:$D,$E1938)))</f>
        <v>0</v>
      </c>
      <c r="M1938" s="12">
        <v>0</v>
      </c>
      <c r="N1938" s="15">
        <f t="shared" si="168"/>
        <v>3.2894736842105261E-2</v>
      </c>
      <c r="O1938" s="21">
        <f t="shared" si="165"/>
        <v>4</v>
      </c>
      <c r="P1938" s="24">
        <v>33.130000000000003</v>
      </c>
      <c r="Q1938" s="18">
        <f t="shared" si="167"/>
        <v>132.52000000000001</v>
      </c>
      <c r="R1938" s="2">
        <v>1</v>
      </c>
      <c r="S1938" s="2">
        <v>120</v>
      </c>
      <c r="T1938" s="2" t="s">
        <v>4647</v>
      </c>
      <c r="U1938" s="28" t="str">
        <f>IF(G1938=0,"",_xlfn.MINIFS('PO Details'!$I:$I,'PO Details'!$D:$D,Planning!$B1938,'PO Details'!$L:$L,Planning!$E1938))</f>
        <v/>
      </c>
      <c r="V1938" s="29" t="s">
        <v>4641</v>
      </c>
      <c r="W1938" t="str">
        <f t="shared" si="164"/>
        <v/>
      </c>
      <c r="X1938" s="2">
        <v>120</v>
      </c>
    </row>
    <row r="1939" spans="1:24" x14ac:dyDescent="0.25">
      <c r="A1939" s="11" t="s">
        <v>4616</v>
      </c>
      <c r="B1939" s="22" t="s">
        <v>268</v>
      </c>
      <c r="C1939" s="22"/>
      <c r="D1939" s="22" t="s">
        <v>269</v>
      </c>
      <c r="E1939" s="31" t="s">
        <v>2214</v>
      </c>
      <c r="F1939" s="12">
        <f>SUMIFS('Inventory Details'!$H:$H,'Inventory Details'!$B:$B,$B1939,'Inventory Details'!$E:$E,$E1939)</f>
        <v>0</v>
      </c>
      <c r="G1939" s="12">
        <f>SUMIFS('PO Details'!$H:$H,'PO Details'!$D:$D,Planning!$B1939,'PO Details'!$L:$L,$E1939)</f>
        <v>0</v>
      </c>
      <c r="H1939" s="12">
        <f>SUMIFS('SO Details'!$G:$G,'SO Details'!$D:$D,Planning!$B1939,'SO Details'!$K:$K,$E1939)</f>
        <v>0</v>
      </c>
      <c r="I1939" s="20">
        <f>IF(COUNTIFS($C:$C,B1939)&gt;1,SUMIFS('Sales Hx'!$Q:$Q,'Sales Hx'!$B:$B,_xlfn.XLOOKUP(B1939,C:C,B:B),'Sales Hx'!$D:$D,Planning!$E1939),SUMIFS('Sales Hx'!$Q:$Q,'Sales Hx'!$B:$B,Planning!$B1939,'Sales Hx'!$D:$D,Planning!$E1939))</f>
        <v>0</v>
      </c>
      <c r="J1939" s="16">
        <f>IF(COUNTIFS($C:$C,B1939)&gt;1,SUMIFS('Sales Hx'!$S:$S,'Sales Hx'!$B:$B,_xlfn.XLOOKUP(B1939,C:C,B:B),'Sales Hx'!$D:$D,E1939),SUMIFS('Sales Hx'!$S:$S,'Sales Hx'!$B:$B,$B1939,'Sales Hx'!$D:$D,$E1939))</f>
        <v>3.2894736842105261E-2</v>
      </c>
      <c r="K1939" s="16">
        <f t="shared" si="166"/>
        <v>0</v>
      </c>
      <c r="L1939" s="12">
        <f>IF(M1939&lt;&gt;"",M1939,IF(COUNTIFS($C:$C,B1939)&gt;1,SUMIFS('Sales Hx'!V:V,'Sales Hx'!$B:$B,_xlfn.XLOOKUP(B1939,C:C,B:B),'Sales Hx'!$D:$D,$E1939),SUMIFS('Sales Hx'!V:V,'Sales Hx'!$B:$B,$B1939,'Sales Hx'!$D:$D,$E1939)))</f>
        <v>0</v>
      </c>
      <c r="M1939" s="12">
        <v>0</v>
      </c>
      <c r="N1939" s="15">
        <f t="shared" si="168"/>
        <v>3.2894736842105261E-2</v>
      </c>
      <c r="O1939" s="21">
        <f t="shared" si="165"/>
        <v>4</v>
      </c>
      <c r="P1939" s="24">
        <v>33.130000000000003</v>
      </c>
      <c r="Q1939" s="18">
        <f t="shared" si="167"/>
        <v>132.52000000000001</v>
      </c>
      <c r="R1939" s="2">
        <v>1</v>
      </c>
      <c r="S1939" s="2">
        <v>120</v>
      </c>
      <c r="T1939" s="2" t="s">
        <v>4647</v>
      </c>
      <c r="U1939" s="28" t="str">
        <f>IF(G1939=0,"",_xlfn.MINIFS('PO Details'!$I:$I,'PO Details'!$D:$D,Planning!$B1939,'PO Details'!$L:$L,Planning!$E1939))</f>
        <v/>
      </c>
      <c r="V1939" s="29" t="s">
        <v>4641</v>
      </c>
      <c r="W1939" t="str">
        <f t="shared" si="164"/>
        <v/>
      </c>
      <c r="X1939" s="2">
        <v>120</v>
      </c>
    </row>
    <row r="1940" spans="1:24" x14ac:dyDescent="0.25">
      <c r="A1940" s="11"/>
      <c r="B1940" s="22" t="s">
        <v>1648</v>
      </c>
      <c r="C1940" s="22"/>
      <c r="D1940" s="22" t="s">
        <v>1649</v>
      </c>
      <c r="E1940" s="31" t="s">
        <v>108</v>
      </c>
      <c r="F1940" s="12">
        <f>SUMIFS('Inventory Details'!$H:$H,'Inventory Details'!$B:$B,$B1940,'Inventory Details'!$E:$E,$E1940)</f>
        <v>0</v>
      </c>
      <c r="G1940" s="12">
        <f>SUMIFS('PO Details'!$H:$H,'PO Details'!$D:$D,Planning!$B1940,'PO Details'!$L:$L,$E1940)</f>
        <v>0</v>
      </c>
      <c r="H1940" s="12">
        <f>SUMIFS('SO Details'!$G:$G,'SO Details'!$D:$D,Planning!$B1940,'SO Details'!$K:$K,$E1940)</f>
        <v>0</v>
      </c>
      <c r="I1940" s="20">
        <f>IF(COUNTIFS($C:$C,B1940)&gt;1,SUMIFS('Sales Hx'!$Q:$Q,'Sales Hx'!$B:$B,_xlfn.XLOOKUP(B1940,C:C,B:B),'Sales Hx'!$D:$D,Planning!$E1940),SUMIFS('Sales Hx'!$Q:$Q,'Sales Hx'!$B:$B,Planning!$B1940,'Sales Hx'!$D:$D,Planning!$E1940))</f>
        <v>0</v>
      </c>
      <c r="J1940" s="16">
        <f>IF(COUNTIFS($C:$C,B1940)&gt;1,SUMIFS('Sales Hx'!$S:$S,'Sales Hx'!$B:$B,_xlfn.XLOOKUP(B1940,C:C,B:B),'Sales Hx'!$D:$D,E1940),SUMIFS('Sales Hx'!$S:$S,'Sales Hx'!$B:$B,$B1940,'Sales Hx'!$D:$D,$E1940))</f>
        <v>3.2894736842105261E-2</v>
      </c>
      <c r="K1940" s="16">
        <f t="shared" si="166"/>
        <v>0</v>
      </c>
      <c r="L1940" s="12">
        <f>IF(M1940&lt;&gt;"",M1940,IF(COUNTIFS($C:$C,B1940)&gt;1,SUMIFS('Sales Hx'!V:V,'Sales Hx'!$B:$B,_xlfn.XLOOKUP(B1940,C:C,B:B),'Sales Hx'!$D:$D,$E1940),SUMIFS('Sales Hx'!V:V,'Sales Hx'!$B:$B,$B1940,'Sales Hx'!$D:$D,$E1940)))</f>
        <v>0</v>
      </c>
      <c r="M1940" s="12">
        <v>0</v>
      </c>
      <c r="N1940" s="15">
        <f t="shared" si="168"/>
        <v>3.2894736842105261E-2</v>
      </c>
      <c r="O1940" s="21">
        <f t="shared" si="165"/>
        <v>4</v>
      </c>
      <c r="P1940" s="24">
        <v>37.08</v>
      </c>
      <c r="Q1940" s="18">
        <f t="shared" si="167"/>
        <v>148.32</v>
      </c>
      <c r="R1940" s="2">
        <v>1</v>
      </c>
      <c r="S1940" s="2">
        <v>120</v>
      </c>
      <c r="T1940" s="2" t="s">
        <v>4647</v>
      </c>
      <c r="U1940" s="28" t="str">
        <f>IF(G1940=0,"",_xlfn.MINIFS('PO Details'!$I:$I,'PO Details'!$D:$D,Planning!$B1940,'PO Details'!$L:$L,Planning!$E1940))</f>
        <v/>
      </c>
      <c r="V1940" s="29" t="s">
        <v>4640</v>
      </c>
      <c r="W1940" t="str">
        <f t="shared" si="164"/>
        <v>Max</v>
      </c>
      <c r="X1940" s="2">
        <v>120</v>
      </c>
    </row>
    <row r="1941" spans="1:24" x14ac:dyDescent="0.25">
      <c r="A1941" s="11"/>
      <c r="B1941" s="22" t="s">
        <v>1648</v>
      </c>
      <c r="C1941" s="22"/>
      <c r="D1941" s="22" t="s">
        <v>1649</v>
      </c>
      <c r="E1941" s="31" t="s">
        <v>2214</v>
      </c>
      <c r="F1941" s="12">
        <f>SUMIFS('Inventory Details'!$H:$H,'Inventory Details'!$B:$B,$B1941,'Inventory Details'!$E:$E,$E1941)</f>
        <v>0</v>
      </c>
      <c r="G1941" s="12">
        <f>SUMIFS('PO Details'!$H:$H,'PO Details'!$D:$D,Planning!$B1941,'PO Details'!$L:$L,$E1941)</f>
        <v>0</v>
      </c>
      <c r="H1941" s="12">
        <f>SUMIFS('SO Details'!$G:$G,'SO Details'!$D:$D,Planning!$B1941,'SO Details'!$K:$K,$E1941)</f>
        <v>0</v>
      </c>
      <c r="I1941" s="20">
        <f>IF(COUNTIFS($C:$C,B1941)&gt;1,SUMIFS('Sales Hx'!$Q:$Q,'Sales Hx'!$B:$B,_xlfn.XLOOKUP(B1941,C:C,B:B),'Sales Hx'!$D:$D,Planning!$E1941),SUMIFS('Sales Hx'!$Q:$Q,'Sales Hx'!$B:$B,Planning!$B1941,'Sales Hx'!$D:$D,Planning!$E1941))</f>
        <v>0</v>
      </c>
      <c r="J1941" s="16">
        <f>IF(COUNTIFS($C:$C,B1941)&gt;1,SUMIFS('Sales Hx'!$S:$S,'Sales Hx'!$B:$B,_xlfn.XLOOKUP(B1941,C:C,B:B),'Sales Hx'!$D:$D,E1941),SUMIFS('Sales Hx'!$S:$S,'Sales Hx'!$B:$B,$B1941,'Sales Hx'!$D:$D,$E1941))</f>
        <v>0</v>
      </c>
      <c r="K1941" s="16">
        <f t="shared" si="166"/>
        <v>0</v>
      </c>
      <c r="L1941" s="12">
        <f>IF(M1941&lt;&gt;"",M1941,IF(COUNTIFS($C:$C,B1941)&gt;1,SUMIFS('Sales Hx'!V:V,'Sales Hx'!$B:$B,_xlfn.XLOOKUP(B1941,C:C,B:B),'Sales Hx'!$D:$D,$E1941),SUMIFS('Sales Hx'!V:V,'Sales Hx'!$B:$B,$B1941,'Sales Hx'!$D:$D,$E1941)))</f>
        <v>0</v>
      </c>
      <c r="M1941" s="12">
        <v>0</v>
      </c>
      <c r="N1941" s="15">
        <f t="shared" si="168"/>
        <v>0</v>
      </c>
      <c r="O1941" s="21">
        <f t="shared" si="165"/>
        <v>0</v>
      </c>
      <c r="P1941" s="24">
        <v>37.08</v>
      </c>
      <c r="Q1941" s="18">
        <f t="shared" si="167"/>
        <v>0</v>
      </c>
      <c r="R1941" s="2">
        <v>1</v>
      </c>
      <c r="S1941" s="2">
        <v>120</v>
      </c>
      <c r="T1941" s="2" t="s">
        <v>4647</v>
      </c>
      <c r="U1941" s="28" t="str">
        <f>IF(G1941=0,"",_xlfn.MINIFS('PO Details'!$I:$I,'PO Details'!$D:$D,Planning!$B1941,'PO Details'!$L:$L,Planning!$E1941))</f>
        <v/>
      </c>
      <c r="V1941" s="29" t="s">
        <v>4640</v>
      </c>
      <c r="W1941" t="str">
        <f t="shared" si="164"/>
        <v>Max</v>
      </c>
      <c r="X1941" s="2">
        <v>120</v>
      </c>
    </row>
    <row r="1942" spans="1:24" x14ac:dyDescent="0.25">
      <c r="A1942" s="11"/>
      <c r="B1942" s="22" t="s">
        <v>1648</v>
      </c>
      <c r="C1942" s="22"/>
      <c r="D1942" s="22" t="s">
        <v>1649</v>
      </c>
      <c r="E1942" s="31" t="s">
        <v>109</v>
      </c>
      <c r="F1942" s="12">
        <f>SUMIFS('Inventory Details'!$H:$H,'Inventory Details'!$B:$B,$B1942,'Inventory Details'!$E:$E,$E1942)</f>
        <v>0</v>
      </c>
      <c r="G1942" s="12">
        <f>SUMIFS('PO Details'!$H:$H,'PO Details'!$D:$D,Planning!$B1942,'PO Details'!$L:$L,$E1942)</f>
        <v>0</v>
      </c>
      <c r="H1942" s="12">
        <f>SUMIFS('SO Details'!$G:$G,'SO Details'!$D:$D,Planning!$B1942,'SO Details'!$K:$K,$E1942)</f>
        <v>0</v>
      </c>
      <c r="I1942" s="20">
        <f>IF(COUNTIFS($C:$C,B1942)&gt;1,SUMIFS('Sales Hx'!$Q:$Q,'Sales Hx'!$B:$B,_xlfn.XLOOKUP(B1942,C:C,B:B),'Sales Hx'!$D:$D,Planning!$E1942),SUMIFS('Sales Hx'!$Q:$Q,'Sales Hx'!$B:$B,Planning!$B1942,'Sales Hx'!$D:$D,Planning!$E1942))</f>
        <v>0</v>
      </c>
      <c r="J1942" s="16">
        <f>IF(COUNTIFS($C:$C,B1942)&gt;1,SUMIFS('Sales Hx'!$S:$S,'Sales Hx'!$B:$B,_xlfn.XLOOKUP(B1942,C:C,B:B),'Sales Hx'!$D:$D,E1942),SUMIFS('Sales Hx'!$S:$S,'Sales Hx'!$B:$B,$B1942,'Sales Hx'!$D:$D,$E1942))</f>
        <v>6.5789473684210523E-2</v>
      </c>
      <c r="K1942" s="16">
        <f t="shared" si="166"/>
        <v>0</v>
      </c>
      <c r="L1942" s="12">
        <f>IF(M1942&lt;&gt;"",M1942,IF(COUNTIFS($C:$C,B1942)&gt;1,SUMIFS('Sales Hx'!V:V,'Sales Hx'!$B:$B,_xlfn.XLOOKUP(B1942,C:C,B:B),'Sales Hx'!$D:$D,$E1942),SUMIFS('Sales Hx'!V:V,'Sales Hx'!$B:$B,$B1942,'Sales Hx'!$D:$D,$E1942)))</f>
        <v>0</v>
      </c>
      <c r="M1942" s="12">
        <v>0</v>
      </c>
      <c r="N1942" s="15">
        <f t="shared" si="168"/>
        <v>6.5789473684210523E-2</v>
      </c>
      <c r="O1942" s="21">
        <f t="shared" si="165"/>
        <v>8</v>
      </c>
      <c r="P1942" s="24">
        <v>37.08</v>
      </c>
      <c r="Q1942" s="18">
        <f t="shared" si="167"/>
        <v>296.64</v>
      </c>
      <c r="R1942" s="2">
        <v>1</v>
      </c>
      <c r="S1942" s="2">
        <v>120</v>
      </c>
      <c r="T1942" s="2" t="s">
        <v>4647</v>
      </c>
      <c r="U1942" s="28" t="str">
        <f>IF(G1942=0,"",_xlfn.MINIFS('PO Details'!$I:$I,'PO Details'!$D:$D,Planning!$B1942,'PO Details'!$L:$L,Planning!$E1942))</f>
        <v/>
      </c>
      <c r="V1942" s="29" t="s">
        <v>4640</v>
      </c>
      <c r="W1942" t="str">
        <f t="shared" si="164"/>
        <v>Max</v>
      </c>
      <c r="X1942" s="2">
        <v>120</v>
      </c>
    </row>
    <row r="1943" spans="1:24" x14ac:dyDescent="0.25">
      <c r="A1943" s="11"/>
      <c r="B1943" s="22" t="s">
        <v>1650</v>
      </c>
      <c r="C1943" s="22"/>
      <c r="D1943" s="22" t="s">
        <v>1651</v>
      </c>
      <c r="E1943" s="31" t="s">
        <v>109</v>
      </c>
      <c r="F1943" s="12">
        <f>SUMIFS('Inventory Details'!$H:$H,'Inventory Details'!$B:$B,$B1943,'Inventory Details'!$E:$E,$E1943)</f>
        <v>13</v>
      </c>
      <c r="G1943" s="12">
        <f>SUMIFS('PO Details'!$H:$H,'PO Details'!$D:$D,Planning!$B1943,'PO Details'!$L:$L,$E1943)</f>
        <v>0</v>
      </c>
      <c r="H1943" s="12">
        <f>SUMIFS('SO Details'!$G:$G,'SO Details'!$D:$D,Planning!$B1943,'SO Details'!$K:$K,$E1943)</f>
        <v>0</v>
      </c>
      <c r="I1943" s="20">
        <f>IF(COUNTIFS($C:$C,B1943)&gt;1,SUMIFS('Sales Hx'!$Q:$Q,'Sales Hx'!$B:$B,_xlfn.XLOOKUP(B1943,C:C,B:B),'Sales Hx'!$D:$D,Planning!$E1943),SUMIFS('Sales Hx'!$Q:$Q,'Sales Hx'!$B:$B,Planning!$B1943,'Sales Hx'!$D:$D,Planning!$E1943))</f>
        <v>2.8</v>
      </c>
      <c r="J1943" s="16">
        <f>IF(COUNTIFS($C:$C,B1943)&gt;1,SUMIFS('Sales Hx'!$S:$S,'Sales Hx'!$B:$B,_xlfn.XLOOKUP(B1943,C:C,B:B),'Sales Hx'!$D:$D,E1943),SUMIFS('Sales Hx'!$S:$S,'Sales Hx'!$B:$B,$B1943,'Sales Hx'!$D:$D,$E1943))</f>
        <v>9.7953216374269014E-2</v>
      </c>
      <c r="K1943" s="16">
        <f t="shared" si="166"/>
        <v>4.6428571428571432</v>
      </c>
      <c r="L1943" s="12">
        <f>IF(M1943&lt;&gt;"",M1943,IF(COUNTIFS($C:$C,B1943)&gt;1,SUMIFS('Sales Hx'!V:V,'Sales Hx'!$B:$B,_xlfn.XLOOKUP(B1943,C:C,B:B),'Sales Hx'!$D:$D,$E1943),SUMIFS('Sales Hx'!V:V,'Sales Hx'!$B:$B,$B1943,'Sales Hx'!$D:$D,$E1943)))</f>
        <v>0</v>
      </c>
      <c r="M1943" s="12">
        <v>0</v>
      </c>
      <c r="N1943" s="15">
        <f t="shared" si="168"/>
        <v>9.7953216374269014E-2</v>
      </c>
      <c r="O1943" s="21">
        <f t="shared" si="165"/>
        <v>0</v>
      </c>
      <c r="P1943" s="24">
        <v>37.08</v>
      </c>
      <c r="Q1943" s="18">
        <f t="shared" si="167"/>
        <v>0</v>
      </c>
      <c r="R1943" s="2">
        <v>1</v>
      </c>
      <c r="S1943" s="2">
        <v>120</v>
      </c>
      <c r="T1943" s="2" t="s">
        <v>4647</v>
      </c>
      <c r="U1943" s="28" t="str">
        <f>IF(G1943=0,"",_xlfn.MINIFS('PO Details'!$I:$I,'PO Details'!$D:$D,Planning!$B1943,'PO Details'!$L:$L,Planning!$E1943))</f>
        <v/>
      </c>
      <c r="V1943" s="29" t="s">
        <v>4640</v>
      </c>
      <c r="W1943" t="str">
        <f t="shared" si="164"/>
        <v>Max</v>
      </c>
      <c r="X1943" s="2">
        <v>120</v>
      </c>
    </row>
    <row r="1944" spans="1:24" x14ac:dyDescent="0.25">
      <c r="A1944" s="11"/>
      <c r="B1944" s="22" t="s">
        <v>1650</v>
      </c>
      <c r="C1944" s="22"/>
      <c r="D1944" s="22" t="s">
        <v>1651</v>
      </c>
      <c r="E1944" s="31" t="s">
        <v>106</v>
      </c>
      <c r="F1944" s="12">
        <f>SUMIFS('Inventory Details'!$H:$H,'Inventory Details'!$B:$B,$B1944,'Inventory Details'!$E:$E,$E1944)</f>
        <v>0</v>
      </c>
      <c r="G1944" s="12">
        <f>SUMIFS('PO Details'!$H:$H,'PO Details'!$D:$D,Planning!$B1944,'PO Details'!$L:$L,$E1944)</f>
        <v>0</v>
      </c>
      <c r="H1944" s="12">
        <f>SUMIFS('SO Details'!$G:$G,'SO Details'!$D:$D,Planning!$B1944,'SO Details'!$K:$K,$E1944)</f>
        <v>0</v>
      </c>
      <c r="I1944" s="20">
        <f>IF(COUNTIFS($C:$C,B1944)&gt;1,SUMIFS('Sales Hx'!$Q:$Q,'Sales Hx'!$B:$B,_xlfn.XLOOKUP(B1944,C:C,B:B),'Sales Hx'!$D:$D,Planning!$E1944),SUMIFS('Sales Hx'!$Q:$Q,'Sales Hx'!$B:$B,Planning!$B1944,'Sales Hx'!$D:$D,Planning!$E1944))</f>
        <v>0</v>
      </c>
      <c r="J1944" s="16">
        <f>IF(COUNTIFS($C:$C,B1944)&gt;1,SUMIFS('Sales Hx'!$S:$S,'Sales Hx'!$B:$B,_xlfn.XLOOKUP(B1944,C:C,B:B),'Sales Hx'!$D:$D,E1944),SUMIFS('Sales Hx'!$S:$S,'Sales Hx'!$B:$B,$B1944,'Sales Hx'!$D:$D,$E1944))</f>
        <v>0</v>
      </c>
      <c r="K1944" s="16">
        <f t="shared" si="166"/>
        <v>0</v>
      </c>
      <c r="L1944" s="12">
        <f>IF(M1944&lt;&gt;"",M1944,IF(COUNTIFS($C:$C,B1944)&gt;1,SUMIFS('Sales Hx'!V:V,'Sales Hx'!$B:$B,_xlfn.XLOOKUP(B1944,C:C,B:B),'Sales Hx'!$D:$D,$E1944),SUMIFS('Sales Hx'!V:V,'Sales Hx'!$B:$B,$B1944,'Sales Hx'!$D:$D,$E1944)))</f>
        <v>0</v>
      </c>
      <c r="M1944" s="12">
        <v>0</v>
      </c>
      <c r="N1944" s="15">
        <f t="shared" si="168"/>
        <v>0</v>
      </c>
      <c r="O1944" s="21">
        <f t="shared" si="165"/>
        <v>0</v>
      </c>
      <c r="P1944" s="24">
        <v>37.08</v>
      </c>
      <c r="Q1944" s="18">
        <f t="shared" si="167"/>
        <v>0</v>
      </c>
      <c r="R1944" s="2">
        <v>1</v>
      </c>
      <c r="S1944" s="2">
        <v>120</v>
      </c>
      <c r="T1944" s="2" t="s">
        <v>4647</v>
      </c>
      <c r="U1944" s="28" t="str">
        <f>IF(G1944=0,"",_xlfn.MINIFS('PO Details'!$I:$I,'PO Details'!$D:$D,Planning!$B1944,'PO Details'!$L:$L,Planning!$E1944))</f>
        <v/>
      </c>
      <c r="V1944" s="29" t="s">
        <v>4640</v>
      </c>
      <c r="W1944" t="str">
        <f t="shared" si="164"/>
        <v/>
      </c>
      <c r="X1944" s="2">
        <v>120</v>
      </c>
    </row>
    <row r="1945" spans="1:24" x14ac:dyDescent="0.25">
      <c r="A1945" s="11"/>
      <c r="B1945" s="22" t="s">
        <v>1650</v>
      </c>
      <c r="C1945" s="22"/>
      <c r="D1945" s="22" t="s">
        <v>1651</v>
      </c>
      <c r="E1945" s="31" t="s">
        <v>108</v>
      </c>
      <c r="F1945" s="12">
        <f>SUMIFS('Inventory Details'!$H:$H,'Inventory Details'!$B:$B,$B1945,'Inventory Details'!$E:$E,$E1945)</f>
        <v>4</v>
      </c>
      <c r="G1945" s="12">
        <f>SUMIFS('PO Details'!$H:$H,'PO Details'!$D:$D,Planning!$B1945,'PO Details'!$L:$L,$E1945)</f>
        <v>0</v>
      </c>
      <c r="H1945" s="12">
        <f>SUMIFS('SO Details'!$G:$G,'SO Details'!$D:$D,Planning!$B1945,'SO Details'!$K:$K,$E1945)</f>
        <v>0</v>
      </c>
      <c r="I1945" s="20">
        <f>IF(COUNTIFS($C:$C,B1945)&gt;1,SUMIFS('Sales Hx'!$Q:$Q,'Sales Hx'!$B:$B,_xlfn.XLOOKUP(B1945,C:C,B:B),'Sales Hx'!$D:$D,Planning!$E1945),SUMIFS('Sales Hx'!$Q:$Q,'Sales Hx'!$B:$B,Planning!$B1945,'Sales Hx'!$D:$D,Planning!$E1945))</f>
        <v>0</v>
      </c>
      <c r="J1945" s="16">
        <f>IF(COUNTIFS($C:$C,B1945)&gt;1,SUMIFS('Sales Hx'!$S:$S,'Sales Hx'!$B:$B,_xlfn.XLOOKUP(B1945,C:C,B:B),'Sales Hx'!$D:$D,E1945),SUMIFS('Sales Hx'!$S:$S,'Sales Hx'!$B:$B,$B1945,'Sales Hx'!$D:$D,$E1945))</f>
        <v>0</v>
      </c>
      <c r="K1945" s="16">
        <f t="shared" si="166"/>
        <v>0</v>
      </c>
      <c r="L1945" s="12">
        <f>IF(M1945&lt;&gt;"",M1945,IF(COUNTIFS($C:$C,B1945)&gt;1,SUMIFS('Sales Hx'!V:V,'Sales Hx'!$B:$B,_xlfn.XLOOKUP(B1945,C:C,B:B),'Sales Hx'!$D:$D,$E1945),SUMIFS('Sales Hx'!V:V,'Sales Hx'!$B:$B,$B1945,'Sales Hx'!$D:$D,$E1945)))</f>
        <v>0</v>
      </c>
      <c r="M1945" s="12">
        <v>0</v>
      </c>
      <c r="N1945" s="15">
        <f t="shared" si="168"/>
        <v>0</v>
      </c>
      <c r="O1945" s="21">
        <f t="shared" si="165"/>
        <v>0</v>
      </c>
      <c r="P1945" s="24">
        <v>37.08</v>
      </c>
      <c r="Q1945" s="18">
        <f t="shared" si="167"/>
        <v>0</v>
      </c>
      <c r="R1945" s="2">
        <v>1</v>
      </c>
      <c r="S1945" s="2">
        <v>120</v>
      </c>
      <c r="T1945" s="2" t="s">
        <v>4647</v>
      </c>
      <c r="U1945" s="28" t="str">
        <f>IF(G1945=0,"",_xlfn.MINIFS('PO Details'!$I:$I,'PO Details'!$D:$D,Planning!$B1945,'PO Details'!$L:$L,Planning!$E1945))</f>
        <v/>
      </c>
      <c r="V1945" s="29" t="s">
        <v>4640</v>
      </c>
      <c r="W1945" t="str">
        <f t="shared" si="164"/>
        <v/>
      </c>
      <c r="X1945" s="2">
        <v>120</v>
      </c>
    </row>
    <row r="1946" spans="1:24" x14ac:dyDescent="0.25">
      <c r="A1946" s="11"/>
      <c r="B1946" s="22" t="s">
        <v>1650</v>
      </c>
      <c r="C1946" s="22"/>
      <c r="D1946" s="22" t="s">
        <v>1651</v>
      </c>
      <c r="E1946" s="31" t="s">
        <v>113</v>
      </c>
      <c r="F1946" s="12">
        <f>SUMIFS('Inventory Details'!$H:$H,'Inventory Details'!$B:$B,$B1946,'Inventory Details'!$E:$E,$E1946)</f>
        <v>0</v>
      </c>
      <c r="G1946" s="12">
        <f>SUMIFS('PO Details'!$H:$H,'PO Details'!$D:$D,Planning!$B1946,'PO Details'!$L:$L,$E1946)</f>
        <v>0</v>
      </c>
      <c r="H1946" s="12">
        <f>SUMIFS('SO Details'!$G:$G,'SO Details'!$D:$D,Planning!$B1946,'SO Details'!$K:$K,$E1946)</f>
        <v>0</v>
      </c>
      <c r="I1946" s="20">
        <f>IF(COUNTIFS($C:$C,B1946)&gt;1,SUMIFS('Sales Hx'!$Q:$Q,'Sales Hx'!$B:$B,_xlfn.XLOOKUP(B1946,C:C,B:B),'Sales Hx'!$D:$D,Planning!$E1946),SUMIFS('Sales Hx'!$Q:$Q,'Sales Hx'!$B:$B,Planning!$B1946,'Sales Hx'!$D:$D,Planning!$E1946))</f>
        <v>0</v>
      </c>
      <c r="J1946" s="16">
        <f>IF(COUNTIFS($C:$C,B1946)&gt;1,SUMIFS('Sales Hx'!$S:$S,'Sales Hx'!$B:$B,_xlfn.XLOOKUP(B1946,C:C,B:B),'Sales Hx'!$D:$D,E1946),SUMIFS('Sales Hx'!$S:$S,'Sales Hx'!$B:$B,$B1946,'Sales Hx'!$D:$D,$E1946))</f>
        <v>3.2894736842105261E-2</v>
      </c>
      <c r="K1946" s="16">
        <f t="shared" si="166"/>
        <v>0</v>
      </c>
      <c r="L1946" s="12">
        <f>IF(M1946&lt;&gt;"",M1946,IF(COUNTIFS($C:$C,B1946)&gt;1,SUMIFS('Sales Hx'!V:V,'Sales Hx'!$B:$B,_xlfn.XLOOKUP(B1946,C:C,B:B),'Sales Hx'!$D:$D,$E1946),SUMIFS('Sales Hx'!V:V,'Sales Hx'!$B:$B,$B1946,'Sales Hx'!$D:$D,$E1946)))</f>
        <v>0</v>
      </c>
      <c r="M1946" s="12">
        <v>0</v>
      </c>
      <c r="N1946" s="15">
        <f t="shared" si="168"/>
        <v>3.2894736842105261E-2</v>
      </c>
      <c r="O1946" s="21">
        <f t="shared" si="165"/>
        <v>4</v>
      </c>
      <c r="P1946" s="24">
        <v>37.08</v>
      </c>
      <c r="Q1946" s="18">
        <f t="shared" si="167"/>
        <v>148.32</v>
      </c>
      <c r="R1946" s="2">
        <v>1</v>
      </c>
      <c r="S1946" s="2">
        <v>120</v>
      </c>
      <c r="T1946" s="2" t="s">
        <v>4647</v>
      </c>
      <c r="U1946" s="28" t="str">
        <f>IF(G1946=0,"",_xlfn.MINIFS('PO Details'!$I:$I,'PO Details'!$D:$D,Planning!$B1946,'PO Details'!$L:$L,Planning!$E1946))</f>
        <v/>
      </c>
      <c r="V1946" s="29" t="s">
        <v>4640</v>
      </c>
      <c r="W1946" t="str">
        <f t="shared" si="164"/>
        <v/>
      </c>
      <c r="X1946" s="2">
        <v>120</v>
      </c>
    </row>
    <row r="1947" spans="1:24" x14ac:dyDescent="0.25">
      <c r="A1947" s="11"/>
      <c r="B1947" s="22" t="s">
        <v>1652</v>
      </c>
      <c r="C1947" s="22"/>
      <c r="D1947" s="22" t="s">
        <v>1653</v>
      </c>
      <c r="E1947" s="31" t="s">
        <v>109</v>
      </c>
      <c r="F1947" s="12">
        <f>SUMIFS('Inventory Details'!$H:$H,'Inventory Details'!$B:$B,$B1947,'Inventory Details'!$E:$E,$E1947)</f>
        <v>2</v>
      </c>
      <c r="G1947" s="12">
        <f>SUMIFS('PO Details'!$H:$H,'PO Details'!$D:$D,Planning!$B1947,'PO Details'!$L:$L,$E1947)</f>
        <v>0</v>
      </c>
      <c r="H1947" s="12">
        <f>SUMIFS('SO Details'!$G:$G,'SO Details'!$D:$D,Planning!$B1947,'SO Details'!$K:$K,$E1947)</f>
        <v>0</v>
      </c>
      <c r="I1947" s="20">
        <f>IF(COUNTIFS($C:$C,B1947)&gt;1,SUMIFS('Sales Hx'!$Q:$Q,'Sales Hx'!$B:$B,_xlfn.XLOOKUP(B1947,C:C,B:B),'Sales Hx'!$D:$D,Planning!$E1947),SUMIFS('Sales Hx'!$Q:$Q,'Sales Hx'!$B:$B,Planning!$B1947,'Sales Hx'!$D:$D,Planning!$E1947))</f>
        <v>0</v>
      </c>
      <c r="J1947" s="16">
        <f>IF(COUNTIFS($C:$C,B1947)&gt;1,SUMIFS('Sales Hx'!$S:$S,'Sales Hx'!$B:$B,_xlfn.XLOOKUP(B1947,C:C,B:B),'Sales Hx'!$D:$D,E1947),SUMIFS('Sales Hx'!$S:$S,'Sales Hx'!$B:$B,$B1947,'Sales Hx'!$D:$D,$E1947))</f>
        <v>0</v>
      </c>
      <c r="K1947" s="16">
        <f t="shared" si="166"/>
        <v>0</v>
      </c>
      <c r="L1947" s="12">
        <f>IF(M1947&lt;&gt;"",M1947,IF(COUNTIFS($C:$C,B1947)&gt;1,SUMIFS('Sales Hx'!V:V,'Sales Hx'!$B:$B,_xlfn.XLOOKUP(B1947,C:C,B:B),'Sales Hx'!$D:$D,$E1947),SUMIFS('Sales Hx'!V:V,'Sales Hx'!$B:$B,$B1947,'Sales Hx'!$D:$D,$E1947)))</f>
        <v>0</v>
      </c>
      <c r="M1947" s="12">
        <v>0</v>
      </c>
      <c r="N1947" s="15">
        <f t="shared" si="168"/>
        <v>0</v>
      </c>
      <c r="O1947" s="21">
        <f t="shared" si="165"/>
        <v>0</v>
      </c>
      <c r="P1947" s="24">
        <v>12.35</v>
      </c>
      <c r="Q1947" s="18">
        <f t="shared" si="167"/>
        <v>0</v>
      </c>
      <c r="R1947" s="2">
        <v>1</v>
      </c>
      <c r="S1947" s="2">
        <v>120</v>
      </c>
      <c r="T1947" s="2" t="s">
        <v>4647</v>
      </c>
      <c r="U1947" s="28" t="str">
        <f>IF(G1947=0,"",_xlfn.MINIFS('PO Details'!$I:$I,'PO Details'!$D:$D,Planning!$B1947,'PO Details'!$L:$L,Planning!$E1947))</f>
        <v/>
      </c>
      <c r="V1947" s="29" t="s">
        <v>4640</v>
      </c>
      <c r="W1947" t="str">
        <f t="shared" si="164"/>
        <v>Max</v>
      </c>
      <c r="X1947" s="2">
        <v>120</v>
      </c>
    </row>
    <row r="1948" spans="1:24" x14ac:dyDescent="0.25">
      <c r="A1948" s="11"/>
      <c r="B1948" s="22" t="s">
        <v>5037</v>
      </c>
      <c r="C1948" s="22"/>
      <c r="D1948" s="22" t="s">
        <v>5038</v>
      </c>
      <c r="E1948" s="31" t="s">
        <v>106</v>
      </c>
      <c r="F1948" s="12">
        <f>SUMIFS('Inventory Details'!$H:$H,'Inventory Details'!$B:$B,$B1948,'Inventory Details'!$E:$E,$E1948)</f>
        <v>0</v>
      </c>
      <c r="G1948" s="12">
        <f>SUMIFS('PO Details'!$H:$H,'PO Details'!$D:$D,Planning!$B1948,'PO Details'!$L:$L,$E1948)</f>
        <v>65</v>
      </c>
      <c r="H1948" s="12">
        <f>SUMIFS('SO Details'!$G:$G,'SO Details'!$D:$D,Planning!$B1948,'SO Details'!$K:$K,$E1948)</f>
        <v>0</v>
      </c>
      <c r="I1948" s="20">
        <f>IF(COUNTIFS($C:$C,B1948)&gt;1,SUMIFS('Sales Hx'!$Q:$Q,'Sales Hx'!$B:$B,_xlfn.XLOOKUP(B1948,C:C,B:B),'Sales Hx'!$D:$D,Planning!$E1948),SUMIFS('Sales Hx'!$Q:$Q,'Sales Hx'!$B:$B,Planning!$B1948,'Sales Hx'!$D:$D,Planning!$E1948))</f>
        <v>0</v>
      </c>
      <c r="J1948" s="16">
        <f>IF(COUNTIFS($C:$C,B1948)&gt;1,SUMIFS('Sales Hx'!$S:$S,'Sales Hx'!$B:$B,_xlfn.XLOOKUP(B1948,C:C,B:B),'Sales Hx'!$D:$D,E1948),SUMIFS('Sales Hx'!$S:$S,'Sales Hx'!$B:$B,$B1948,'Sales Hx'!$D:$D,$E1948))</f>
        <v>0</v>
      </c>
      <c r="K1948" s="16">
        <f t="shared" si="166"/>
        <v>0</v>
      </c>
      <c r="L1948" s="12">
        <f>IF(M1948&lt;&gt;"",M1948,IF(COUNTIFS($C:$C,B1948)&gt;1,SUMIFS('Sales Hx'!V:V,'Sales Hx'!$B:$B,_xlfn.XLOOKUP(B1948,C:C,B:B),'Sales Hx'!$D:$D,$E1948),SUMIFS('Sales Hx'!V:V,'Sales Hx'!$B:$B,$B1948,'Sales Hx'!$D:$D,$E1948)))</f>
        <v>0</v>
      </c>
      <c r="M1948" s="12">
        <v>0</v>
      </c>
      <c r="N1948" s="15">
        <f t="shared" si="168"/>
        <v>0</v>
      </c>
      <c r="O1948" s="21">
        <f t="shared" si="165"/>
        <v>0</v>
      </c>
      <c r="P1948" s="24">
        <v>19.246700000000001</v>
      </c>
      <c r="Q1948" s="18">
        <f t="shared" si="167"/>
        <v>0</v>
      </c>
      <c r="R1948" s="2">
        <v>1</v>
      </c>
      <c r="S1948" s="2">
        <v>90</v>
      </c>
      <c r="T1948" s="2" t="s">
        <v>4647</v>
      </c>
      <c r="U1948" s="28">
        <f>IF(G1948=0,"",_xlfn.MINIFS('PO Details'!$I:$I,'PO Details'!$D:$D,Planning!$B1948,'PO Details'!$L:$L,Planning!$E1948))</f>
        <v>45543</v>
      </c>
      <c r="V1948" s="29" t="s">
        <v>4640</v>
      </c>
      <c r="W1948" t="str">
        <f t="shared" si="164"/>
        <v>Max</v>
      </c>
      <c r="X1948" s="2">
        <v>120</v>
      </c>
    </row>
    <row r="1949" spans="1:24" x14ac:dyDescent="0.25">
      <c r="A1949" s="11"/>
      <c r="B1949" s="22" t="s">
        <v>1654</v>
      </c>
      <c r="C1949" s="22"/>
      <c r="D1949" s="22"/>
      <c r="E1949" s="31" t="s">
        <v>109</v>
      </c>
      <c r="F1949" s="12">
        <f>SUMIFS('Inventory Details'!$H:$H,'Inventory Details'!$B:$B,$B1949,'Inventory Details'!$E:$E,$E1949)</f>
        <v>0</v>
      </c>
      <c r="G1949" s="12">
        <f>SUMIFS('PO Details'!$H:$H,'PO Details'!$D:$D,Planning!$B1949,'PO Details'!$L:$L,$E1949)</f>
        <v>0</v>
      </c>
      <c r="H1949" s="12">
        <f>SUMIFS('SO Details'!$G:$G,'SO Details'!$D:$D,Planning!$B1949,'SO Details'!$K:$K,$E1949)</f>
        <v>0</v>
      </c>
      <c r="I1949" s="20">
        <f>IF(COUNTIFS($C:$C,B1949)&gt;1,SUMIFS('Sales Hx'!$Q:$Q,'Sales Hx'!$B:$B,_xlfn.XLOOKUP(B1949,C:C,B:B),'Sales Hx'!$D:$D,Planning!$E1949),SUMIFS('Sales Hx'!$Q:$Q,'Sales Hx'!$B:$B,Planning!$B1949,'Sales Hx'!$D:$D,Planning!$E1949))</f>
        <v>0</v>
      </c>
      <c r="J1949" s="16">
        <f>IF(COUNTIFS($C:$C,B1949)&gt;1,SUMIFS('Sales Hx'!$S:$S,'Sales Hx'!$B:$B,_xlfn.XLOOKUP(B1949,C:C,B:B),'Sales Hx'!$D:$D,E1949),SUMIFS('Sales Hx'!$S:$S,'Sales Hx'!$B:$B,$B1949,'Sales Hx'!$D:$D,$E1949))</f>
        <v>4.9342105263157895E-2</v>
      </c>
      <c r="K1949" s="16">
        <f t="shared" si="166"/>
        <v>0</v>
      </c>
      <c r="L1949" s="12">
        <f>IF(M1949&lt;&gt;"",M1949,IF(COUNTIFS($C:$C,B1949)&gt;1,SUMIFS('Sales Hx'!V:V,'Sales Hx'!$B:$B,_xlfn.XLOOKUP(B1949,C:C,B:B),'Sales Hx'!$D:$D,$E1949),SUMIFS('Sales Hx'!V:V,'Sales Hx'!$B:$B,$B1949,'Sales Hx'!$D:$D,$E1949)))</f>
        <v>0</v>
      </c>
      <c r="M1949" s="12">
        <v>0</v>
      </c>
      <c r="N1949" s="15">
        <f t="shared" si="168"/>
        <v>4.9342105263157895E-2</v>
      </c>
      <c r="O1949" s="21">
        <f t="shared" si="165"/>
        <v>6</v>
      </c>
      <c r="P1949" s="24">
        <v>28</v>
      </c>
      <c r="Q1949" s="18">
        <f t="shared" si="167"/>
        <v>168</v>
      </c>
      <c r="R1949" s="2">
        <v>1</v>
      </c>
      <c r="S1949" s="2">
        <v>120</v>
      </c>
      <c r="T1949" s="2" t="s">
        <v>4647</v>
      </c>
      <c r="U1949" s="28" t="str">
        <f>IF(G1949=0,"",_xlfn.MINIFS('PO Details'!$I:$I,'PO Details'!$D:$D,Planning!$B1949,'PO Details'!$L:$L,Planning!$E1949))</f>
        <v/>
      </c>
      <c r="V1949" s="29" t="s">
        <v>4640</v>
      </c>
      <c r="W1949" t="str">
        <f t="shared" si="164"/>
        <v>Max</v>
      </c>
      <c r="X1949" s="2">
        <v>120</v>
      </c>
    </row>
    <row r="1950" spans="1:24" x14ac:dyDescent="0.25">
      <c r="A1950" s="11"/>
      <c r="B1950" s="22" t="s">
        <v>1654</v>
      </c>
      <c r="C1950" s="22"/>
      <c r="D1950" s="22"/>
      <c r="E1950" s="31" t="s">
        <v>4746</v>
      </c>
      <c r="F1950" s="12">
        <f>SUMIFS('Inventory Details'!$H:$H,'Inventory Details'!$B:$B,$B1950,'Inventory Details'!$E:$E,$E1950)</f>
        <v>0</v>
      </c>
      <c r="G1950" s="12">
        <f>SUMIFS('PO Details'!$H:$H,'PO Details'!$D:$D,Planning!$B1950,'PO Details'!$L:$L,$E1950)</f>
        <v>0</v>
      </c>
      <c r="H1950" s="12">
        <f>SUMIFS('SO Details'!$G:$G,'SO Details'!$D:$D,Planning!$B1950,'SO Details'!$K:$K,$E1950)</f>
        <v>0</v>
      </c>
      <c r="I1950" s="20">
        <f>IF(COUNTIFS($C:$C,B1950)&gt;1,SUMIFS('Sales Hx'!$Q:$Q,'Sales Hx'!$B:$B,_xlfn.XLOOKUP(B1950,C:C,B:B),'Sales Hx'!$D:$D,Planning!$E1950),SUMIFS('Sales Hx'!$Q:$Q,'Sales Hx'!$B:$B,Planning!$B1950,'Sales Hx'!$D:$D,Planning!$E1950))</f>
        <v>1.4</v>
      </c>
      <c r="J1950" s="16">
        <f>IF(COUNTIFS($C:$C,B1950)&gt;1,SUMIFS('Sales Hx'!$S:$S,'Sales Hx'!$B:$B,_xlfn.XLOOKUP(B1950,C:C,B:B),'Sales Hx'!$D:$D,E1950),SUMIFS('Sales Hx'!$S:$S,'Sales Hx'!$B:$B,$B1950,'Sales Hx'!$D:$D,$E1950))</f>
        <v>4.6052631578947366E-2</v>
      </c>
      <c r="K1950" s="16">
        <f t="shared" si="166"/>
        <v>0</v>
      </c>
      <c r="L1950" s="12">
        <f>IF(M1950&lt;&gt;"",M1950,IF(COUNTIFS($C:$C,B1950)&gt;1,SUMIFS('Sales Hx'!V:V,'Sales Hx'!$B:$B,_xlfn.XLOOKUP(B1950,C:C,B:B),'Sales Hx'!$D:$D,$E1950),SUMIFS('Sales Hx'!V:V,'Sales Hx'!$B:$B,$B1950,'Sales Hx'!$D:$D,$E1950)))</f>
        <v>0</v>
      </c>
      <c r="M1950" s="12">
        <v>0</v>
      </c>
      <c r="N1950" s="15">
        <f t="shared" si="168"/>
        <v>4.6052631578947366E-2</v>
      </c>
      <c r="O1950" s="21">
        <f t="shared" si="165"/>
        <v>6</v>
      </c>
      <c r="P1950" s="24">
        <v>28</v>
      </c>
      <c r="Q1950" s="18">
        <f t="shared" si="167"/>
        <v>168</v>
      </c>
      <c r="R1950" s="2">
        <v>1</v>
      </c>
      <c r="S1950" s="2">
        <v>120</v>
      </c>
      <c r="T1950" s="2" t="s">
        <v>4647</v>
      </c>
      <c r="U1950" s="28" t="str">
        <f>IF(G1950=0,"",_xlfn.MINIFS('PO Details'!$I:$I,'PO Details'!$D:$D,Planning!$B1950,'PO Details'!$L:$L,Planning!$E1950))</f>
        <v/>
      </c>
      <c r="V1950" s="29" t="s">
        <v>4640</v>
      </c>
      <c r="W1950" t="str">
        <f t="shared" si="164"/>
        <v>Max</v>
      </c>
      <c r="X1950" s="2">
        <v>120</v>
      </c>
    </row>
    <row r="1951" spans="1:24" x14ac:dyDescent="0.25">
      <c r="A1951" s="11" t="s">
        <v>4619</v>
      </c>
      <c r="B1951" s="22" t="s">
        <v>270</v>
      </c>
      <c r="C1951" s="22"/>
      <c r="D1951" s="22" t="s">
        <v>271</v>
      </c>
      <c r="E1951" s="31" t="s">
        <v>106</v>
      </c>
      <c r="F1951" s="12">
        <f>SUMIFS('Inventory Details'!$H:$H,'Inventory Details'!$B:$B,$B1951,'Inventory Details'!$E:$E,$E1951)</f>
        <v>10</v>
      </c>
      <c r="G1951" s="12">
        <f>SUMIFS('PO Details'!$H:$H,'PO Details'!$D:$D,Planning!$B1951,'PO Details'!$L:$L,$E1951)</f>
        <v>65</v>
      </c>
      <c r="H1951" s="12">
        <f>SUMIFS('SO Details'!$G:$G,'SO Details'!$D:$D,Planning!$B1951,'SO Details'!$K:$K,$E1951)</f>
        <v>2</v>
      </c>
      <c r="I1951" s="20">
        <f>IF(COUNTIFS($C:$C,B1951)&gt;1,SUMIFS('Sales Hx'!$Q:$Q,'Sales Hx'!$B:$B,_xlfn.XLOOKUP(B1951,C:C,B:B),'Sales Hx'!$D:$D,Planning!$E1951),SUMIFS('Sales Hx'!$Q:$Q,'Sales Hx'!$B:$B,Planning!$B1951,'Sales Hx'!$D:$D,Planning!$E1951))</f>
        <v>11.2</v>
      </c>
      <c r="J1951" s="16">
        <f>IF(COUNTIFS($C:$C,B1951)&gt;1,SUMIFS('Sales Hx'!$S:$S,'Sales Hx'!$B:$B,_xlfn.XLOOKUP(B1951,C:C,B:B),'Sales Hx'!$D:$D,E1951),SUMIFS('Sales Hx'!$S:$S,'Sales Hx'!$B:$B,$B1951,'Sales Hx'!$D:$D,$E1951))</f>
        <v>0.23983253588516748</v>
      </c>
      <c r="K1951" s="16">
        <f t="shared" si="166"/>
        <v>6.6964285714285721</v>
      </c>
      <c r="L1951" s="12">
        <f>IF(M1951&lt;&gt;"",M1951,IF(COUNTIFS($C:$C,B1951)&gt;1,SUMIFS('Sales Hx'!V:V,'Sales Hx'!$B:$B,_xlfn.XLOOKUP(B1951,C:C,B:B),'Sales Hx'!$D:$D,$E1951),SUMIFS('Sales Hx'!V:V,'Sales Hx'!$B:$B,$B1951,'Sales Hx'!$D:$D,$E1951)))</f>
        <v>0</v>
      </c>
      <c r="M1951" s="12">
        <v>0</v>
      </c>
      <c r="N1951" s="15">
        <f t="shared" si="168"/>
        <v>0.23983253588516748</v>
      </c>
      <c r="O1951" s="21">
        <f t="shared" si="165"/>
        <v>0</v>
      </c>
      <c r="P1951" s="24">
        <v>28</v>
      </c>
      <c r="Q1951" s="18">
        <f t="shared" si="167"/>
        <v>0</v>
      </c>
      <c r="R1951" s="2">
        <v>1</v>
      </c>
      <c r="S1951" s="2">
        <v>365</v>
      </c>
      <c r="T1951" s="2" t="s">
        <v>4647</v>
      </c>
      <c r="U1951" s="28">
        <f>IF(G1951=0,"",_xlfn.MINIFS('PO Details'!$I:$I,'PO Details'!$D:$D,Planning!$B1951,'PO Details'!$L:$L,Planning!$E1951))</f>
        <v>45443</v>
      </c>
      <c r="V1951" s="29" t="s">
        <v>4640</v>
      </c>
      <c r="W1951" t="str">
        <f t="shared" si="164"/>
        <v/>
      </c>
      <c r="X1951" s="2">
        <v>120</v>
      </c>
    </row>
    <row r="1952" spans="1:24" x14ac:dyDescent="0.25">
      <c r="A1952" s="11" t="s">
        <v>4619</v>
      </c>
      <c r="B1952" s="22" t="s">
        <v>270</v>
      </c>
      <c r="C1952" s="22"/>
      <c r="D1952" s="22" t="s">
        <v>271</v>
      </c>
      <c r="E1952" s="31" t="s">
        <v>113</v>
      </c>
      <c r="F1952" s="12">
        <f>SUMIFS('Inventory Details'!$H:$H,'Inventory Details'!$B:$B,$B1952,'Inventory Details'!$E:$E,$E1952)</f>
        <v>6</v>
      </c>
      <c r="G1952" s="12">
        <f>SUMIFS('PO Details'!$H:$H,'PO Details'!$D:$D,Planning!$B1952,'PO Details'!$L:$L,$E1952)</f>
        <v>26</v>
      </c>
      <c r="H1952" s="12">
        <f>SUMIFS('SO Details'!$G:$G,'SO Details'!$D:$D,Planning!$B1952,'SO Details'!$K:$K,$E1952)</f>
        <v>0</v>
      </c>
      <c r="I1952" s="20">
        <f>IF(COUNTIFS($C:$C,B1952)&gt;1,SUMIFS('Sales Hx'!$Q:$Q,'Sales Hx'!$B:$B,_xlfn.XLOOKUP(B1952,C:C,B:B),'Sales Hx'!$D:$D,Planning!$E1952),SUMIFS('Sales Hx'!$Q:$Q,'Sales Hx'!$B:$B,Planning!$B1952,'Sales Hx'!$D:$D,Planning!$E1952))</f>
        <v>11.2</v>
      </c>
      <c r="J1952" s="16">
        <f>IF(COUNTIFS($C:$C,B1952)&gt;1,SUMIFS('Sales Hx'!$S:$S,'Sales Hx'!$B:$B,_xlfn.XLOOKUP(B1952,C:C,B:B),'Sales Hx'!$D:$D,E1952),SUMIFS('Sales Hx'!$S:$S,'Sales Hx'!$B:$B,$B1952,'Sales Hx'!$D:$D,$E1952))</f>
        <v>0.11403508771929825</v>
      </c>
      <c r="K1952" s="16">
        <f t="shared" si="166"/>
        <v>2.8571428571428572</v>
      </c>
      <c r="L1952" s="12">
        <f>IF(M1952&lt;&gt;"",M1952,IF(COUNTIFS($C:$C,B1952)&gt;1,SUMIFS('Sales Hx'!V:V,'Sales Hx'!$B:$B,_xlfn.XLOOKUP(B1952,C:C,B:B),'Sales Hx'!$D:$D,$E1952),SUMIFS('Sales Hx'!V:V,'Sales Hx'!$B:$B,$B1952,'Sales Hx'!$D:$D,$E1952)))</f>
        <v>0</v>
      </c>
      <c r="M1952" s="12">
        <v>0</v>
      </c>
      <c r="N1952" s="15">
        <f t="shared" si="168"/>
        <v>0.11403508771929825</v>
      </c>
      <c r="O1952" s="21">
        <f t="shared" si="165"/>
        <v>0</v>
      </c>
      <c r="P1952" s="24">
        <v>28</v>
      </c>
      <c r="Q1952" s="18">
        <f t="shared" si="167"/>
        <v>0</v>
      </c>
      <c r="R1952" s="2">
        <v>1</v>
      </c>
      <c r="S1952" s="2">
        <v>365</v>
      </c>
      <c r="T1952" s="2" t="s">
        <v>4647</v>
      </c>
      <c r="U1952" s="28">
        <f>IF(G1952=0,"",_xlfn.MINIFS('PO Details'!$I:$I,'PO Details'!$D:$D,Planning!$B1952,'PO Details'!$L:$L,Planning!$E1952))</f>
        <v>45474</v>
      </c>
      <c r="V1952" s="29" t="s">
        <v>4640</v>
      </c>
      <c r="W1952" t="str">
        <f t="shared" si="164"/>
        <v/>
      </c>
      <c r="X1952" s="2">
        <v>120</v>
      </c>
    </row>
    <row r="1953" spans="1:24" x14ac:dyDescent="0.25">
      <c r="A1953" s="11" t="s">
        <v>4619</v>
      </c>
      <c r="B1953" s="22" t="s">
        <v>270</v>
      </c>
      <c r="C1953" s="22"/>
      <c r="D1953" s="22" t="s">
        <v>271</v>
      </c>
      <c r="E1953" s="31" t="s">
        <v>15</v>
      </c>
      <c r="F1953" s="12">
        <f>SUMIFS('Inventory Details'!$H:$H,'Inventory Details'!$B:$B,$B1953,'Inventory Details'!$E:$E,$E1953)</f>
        <v>8</v>
      </c>
      <c r="G1953" s="12">
        <f>SUMIFS('PO Details'!$H:$H,'PO Details'!$D:$D,Planning!$B1953,'PO Details'!$L:$L,$E1953)</f>
        <v>30</v>
      </c>
      <c r="H1953" s="12">
        <f>SUMIFS('SO Details'!$G:$G,'SO Details'!$D:$D,Planning!$B1953,'SO Details'!$K:$K,$E1953)</f>
        <v>5</v>
      </c>
      <c r="I1953" s="20">
        <f>IF(COUNTIFS($C:$C,B1953)&gt;1,SUMIFS('Sales Hx'!$Q:$Q,'Sales Hx'!$B:$B,_xlfn.XLOOKUP(B1953,C:C,B:B),'Sales Hx'!$D:$D,Planning!$E1953),SUMIFS('Sales Hx'!$Q:$Q,'Sales Hx'!$B:$B,Planning!$B1953,'Sales Hx'!$D:$D,Planning!$E1953))</f>
        <v>4.1999999999999993</v>
      </c>
      <c r="J1953" s="16">
        <f>IF(COUNTIFS($C:$C,B1953)&gt;1,SUMIFS('Sales Hx'!$S:$S,'Sales Hx'!$B:$B,_xlfn.XLOOKUP(B1953,C:C,B:B),'Sales Hx'!$D:$D,E1953),SUMIFS('Sales Hx'!$S:$S,'Sales Hx'!$B:$B,$B1953,'Sales Hx'!$D:$D,$E1953))</f>
        <v>0.23245614035087719</v>
      </c>
      <c r="K1953" s="16">
        <f t="shared" si="166"/>
        <v>9.0476190476190492</v>
      </c>
      <c r="L1953" s="12">
        <f>IF(M1953&lt;&gt;"",M1953,IF(COUNTIFS($C:$C,B1953)&gt;1,SUMIFS('Sales Hx'!V:V,'Sales Hx'!$B:$B,_xlfn.XLOOKUP(B1953,C:C,B:B),'Sales Hx'!$D:$D,$E1953),SUMIFS('Sales Hx'!V:V,'Sales Hx'!$B:$B,$B1953,'Sales Hx'!$D:$D,$E1953)))</f>
        <v>0</v>
      </c>
      <c r="M1953" s="12">
        <v>0</v>
      </c>
      <c r="N1953" s="15">
        <f t="shared" si="168"/>
        <v>0.23245614035087719</v>
      </c>
      <c r="O1953" s="21">
        <f t="shared" si="165"/>
        <v>0</v>
      </c>
      <c r="P1953" s="24">
        <v>28</v>
      </c>
      <c r="Q1953" s="18">
        <f t="shared" si="167"/>
        <v>0</v>
      </c>
      <c r="R1953" s="2">
        <v>1</v>
      </c>
      <c r="S1953" s="2">
        <v>365</v>
      </c>
      <c r="T1953" s="2" t="s">
        <v>4647</v>
      </c>
      <c r="U1953" s="28">
        <f>IF(G1953=0,"",_xlfn.MINIFS('PO Details'!$I:$I,'PO Details'!$D:$D,Planning!$B1953,'PO Details'!$L:$L,Planning!$E1953))</f>
        <v>45412</v>
      </c>
      <c r="V1953" s="29" t="s">
        <v>4640</v>
      </c>
      <c r="W1953" t="str">
        <f t="shared" si="164"/>
        <v/>
      </c>
      <c r="X1953" s="2">
        <v>120</v>
      </c>
    </row>
    <row r="1954" spans="1:24" x14ac:dyDescent="0.25">
      <c r="A1954" s="11" t="s">
        <v>4619</v>
      </c>
      <c r="B1954" s="22" t="s">
        <v>270</v>
      </c>
      <c r="C1954" s="22"/>
      <c r="D1954" s="22" t="s">
        <v>271</v>
      </c>
      <c r="E1954" s="31" t="s">
        <v>109</v>
      </c>
      <c r="F1954" s="12">
        <f>SUMIFS('Inventory Details'!$H:$H,'Inventory Details'!$B:$B,$B1954,'Inventory Details'!$E:$E,$E1954)</f>
        <v>0</v>
      </c>
      <c r="G1954" s="12">
        <f>SUMIFS('PO Details'!$H:$H,'PO Details'!$D:$D,Planning!$B1954,'PO Details'!$L:$L,$E1954)</f>
        <v>31</v>
      </c>
      <c r="H1954" s="12">
        <f>SUMIFS('SO Details'!$G:$G,'SO Details'!$D:$D,Planning!$B1954,'SO Details'!$K:$K,$E1954)</f>
        <v>0</v>
      </c>
      <c r="I1954" s="20">
        <f>IF(COUNTIFS($C:$C,B1954)&gt;1,SUMIFS('Sales Hx'!$Q:$Q,'Sales Hx'!$B:$B,_xlfn.XLOOKUP(B1954,C:C,B:B),'Sales Hx'!$D:$D,Planning!$E1954),SUMIFS('Sales Hx'!$Q:$Q,'Sales Hx'!$B:$B,Planning!$B1954,'Sales Hx'!$D:$D,Planning!$E1954))</f>
        <v>2.8</v>
      </c>
      <c r="J1954" s="16">
        <f>IF(COUNTIFS($C:$C,B1954)&gt;1,SUMIFS('Sales Hx'!$S:$S,'Sales Hx'!$B:$B,_xlfn.XLOOKUP(B1954,C:C,B:B),'Sales Hx'!$D:$D,E1954),SUMIFS('Sales Hx'!$S:$S,'Sales Hx'!$B:$B,$B1954,'Sales Hx'!$D:$D,$E1954))</f>
        <v>0.10855263157894737</v>
      </c>
      <c r="K1954" s="16">
        <f t="shared" si="166"/>
        <v>11.071428571428573</v>
      </c>
      <c r="L1954" s="12">
        <f>IF(M1954&lt;&gt;"",M1954,IF(COUNTIFS($C:$C,B1954)&gt;1,SUMIFS('Sales Hx'!V:V,'Sales Hx'!$B:$B,_xlfn.XLOOKUP(B1954,C:C,B:B),'Sales Hx'!$D:$D,$E1954),SUMIFS('Sales Hx'!V:V,'Sales Hx'!$B:$B,$B1954,'Sales Hx'!$D:$D,$E1954)))</f>
        <v>0</v>
      </c>
      <c r="M1954" s="12">
        <v>0</v>
      </c>
      <c r="N1954" s="15">
        <f t="shared" si="168"/>
        <v>0.10855263157894737</v>
      </c>
      <c r="O1954" s="21">
        <f t="shared" si="165"/>
        <v>0</v>
      </c>
      <c r="P1954" s="24">
        <v>28</v>
      </c>
      <c r="Q1954" s="18">
        <f t="shared" si="167"/>
        <v>0</v>
      </c>
      <c r="R1954" s="2">
        <v>1</v>
      </c>
      <c r="S1954" s="2">
        <v>365</v>
      </c>
      <c r="T1954" s="2" t="s">
        <v>4647</v>
      </c>
      <c r="U1954" s="28">
        <f>IF(G1954=0,"",_xlfn.MINIFS('PO Details'!$I:$I,'PO Details'!$D:$D,Planning!$B1954,'PO Details'!$L:$L,Planning!$E1954))</f>
        <v>45458</v>
      </c>
      <c r="V1954" s="29" t="s">
        <v>4640</v>
      </c>
      <c r="W1954" t="str">
        <f t="shared" si="164"/>
        <v>Max</v>
      </c>
      <c r="X1954" s="2">
        <v>120</v>
      </c>
    </row>
    <row r="1955" spans="1:24" x14ac:dyDescent="0.25">
      <c r="A1955" s="11" t="s">
        <v>4619</v>
      </c>
      <c r="B1955" s="22" t="s">
        <v>270</v>
      </c>
      <c r="C1955" s="22"/>
      <c r="D1955" s="22" t="s">
        <v>271</v>
      </c>
      <c r="E1955" s="31" t="s">
        <v>4746</v>
      </c>
      <c r="F1955" s="12">
        <f>SUMIFS('Inventory Details'!$H:$H,'Inventory Details'!$B:$B,$B1955,'Inventory Details'!$E:$E,$E1955)</f>
        <v>0</v>
      </c>
      <c r="G1955" s="12">
        <f>SUMIFS('PO Details'!$H:$H,'PO Details'!$D:$D,Planning!$B1955,'PO Details'!$L:$L,$E1955)</f>
        <v>76</v>
      </c>
      <c r="H1955" s="12">
        <f>SUMIFS('SO Details'!$G:$G,'SO Details'!$D:$D,Planning!$B1955,'SO Details'!$K:$K,$E1955)</f>
        <v>4</v>
      </c>
      <c r="I1955" s="20">
        <f>IF(COUNTIFS($C:$C,B1955)&gt;1,SUMIFS('Sales Hx'!$Q:$Q,'Sales Hx'!$B:$B,_xlfn.XLOOKUP(B1955,C:C,B:B),'Sales Hx'!$D:$D,Planning!$E1955),SUMIFS('Sales Hx'!$Q:$Q,'Sales Hx'!$B:$B,Planning!$B1955,'Sales Hx'!$D:$D,Planning!$E1955))</f>
        <v>8.3999999999999986</v>
      </c>
      <c r="J1955" s="16">
        <f>IF(COUNTIFS($C:$C,B1955)&gt;1,SUMIFS('Sales Hx'!$S:$S,'Sales Hx'!$B:$B,_xlfn.XLOOKUP(B1955,C:C,B:B),'Sales Hx'!$D:$D,E1955),SUMIFS('Sales Hx'!$S:$S,'Sales Hx'!$B:$B,$B1955,'Sales Hx'!$D:$D,$E1955))</f>
        <v>0.1986842105263158</v>
      </c>
      <c r="K1955" s="16">
        <f t="shared" si="166"/>
        <v>9.0476190476190492</v>
      </c>
      <c r="L1955" s="12">
        <f>IF(M1955&lt;&gt;"",M1955,IF(COUNTIFS($C:$C,B1955)&gt;1,SUMIFS('Sales Hx'!V:V,'Sales Hx'!$B:$B,_xlfn.XLOOKUP(B1955,C:C,B:B),'Sales Hx'!$D:$D,$E1955),SUMIFS('Sales Hx'!V:V,'Sales Hx'!$B:$B,$B1955,'Sales Hx'!$D:$D,$E1955)))</f>
        <v>0</v>
      </c>
      <c r="M1955" s="12">
        <v>0</v>
      </c>
      <c r="N1955" s="15">
        <f t="shared" si="168"/>
        <v>0.1986842105263158</v>
      </c>
      <c r="O1955" s="21">
        <f t="shared" si="165"/>
        <v>0</v>
      </c>
      <c r="P1955" s="24">
        <v>28</v>
      </c>
      <c r="Q1955" s="18">
        <f t="shared" si="167"/>
        <v>0</v>
      </c>
      <c r="R1955" s="2">
        <v>1</v>
      </c>
      <c r="S1955" s="2">
        <v>365</v>
      </c>
      <c r="T1955" s="2" t="s">
        <v>4647</v>
      </c>
      <c r="U1955" s="28">
        <f>IF(G1955=0,"",_xlfn.MINIFS('PO Details'!$I:$I,'PO Details'!$D:$D,Planning!$B1955,'PO Details'!$L:$L,Planning!$E1955))</f>
        <v>45453</v>
      </c>
      <c r="V1955" s="29" t="s">
        <v>4640</v>
      </c>
      <c r="W1955" t="str">
        <f t="shared" si="164"/>
        <v/>
      </c>
      <c r="X1955" s="2">
        <v>120</v>
      </c>
    </row>
    <row r="1956" spans="1:24" x14ac:dyDescent="0.25">
      <c r="A1956" s="11" t="s">
        <v>4619</v>
      </c>
      <c r="B1956" s="22" t="s">
        <v>270</v>
      </c>
      <c r="C1956" s="22"/>
      <c r="D1956" s="22" t="s">
        <v>271</v>
      </c>
      <c r="E1956" s="31" t="s">
        <v>820</v>
      </c>
      <c r="F1956" s="12">
        <f>SUMIFS('Inventory Details'!$H:$H,'Inventory Details'!$B:$B,$B1956,'Inventory Details'!$E:$E,$E1956)</f>
        <v>3</v>
      </c>
      <c r="G1956" s="12">
        <f>SUMIFS('PO Details'!$H:$H,'PO Details'!$D:$D,Planning!$B1956,'PO Details'!$L:$L,$E1956)</f>
        <v>0</v>
      </c>
      <c r="H1956" s="12">
        <f>SUMIFS('SO Details'!$G:$G,'SO Details'!$D:$D,Planning!$B1956,'SO Details'!$K:$K,$E1956)</f>
        <v>0</v>
      </c>
      <c r="I1956" s="20">
        <f>IF(COUNTIFS($C:$C,B1956)&gt;1,SUMIFS('Sales Hx'!$Q:$Q,'Sales Hx'!$B:$B,_xlfn.XLOOKUP(B1956,C:C,B:B),'Sales Hx'!$D:$D,Planning!$E1956),SUMIFS('Sales Hx'!$Q:$Q,'Sales Hx'!$B:$B,Planning!$B1956,'Sales Hx'!$D:$D,Planning!$E1956))</f>
        <v>0</v>
      </c>
      <c r="J1956" s="16">
        <f>IF(COUNTIFS($C:$C,B1956)&gt;1,SUMIFS('Sales Hx'!$S:$S,'Sales Hx'!$B:$B,_xlfn.XLOOKUP(B1956,C:C,B:B),'Sales Hx'!$D:$D,E1956),SUMIFS('Sales Hx'!$S:$S,'Sales Hx'!$B:$B,$B1956,'Sales Hx'!$D:$D,$E1956))</f>
        <v>3.2894736842105261E-2</v>
      </c>
      <c r="K1956" s="16">
        <f t="shared" si="166"/>
        <v>0</v>
      </c>
      <c r="L1956" s="12">
        <f>IF(M1956&lt;&gt;"",M1956,IF(COUNTIFS($C:$C,B1956)&gt;1,SUMIFS('Sales Hx'!V:V,'Sales Hx'!$B:$B,_xlfn.XLOOKUP(B1956,C:C,B:B),'Sales Hx'!$D:$D,$E1956),SUMIFS('Sales Hx'!V:V,'Sales Hx'!$B:$B,$B1956,'Sales Hx'!$D:$D,$E1956)))</f>
        <v>0</v>
      </c>
      <c r="M1956" s="12">
        <v>0</v>
      </c>
      <c r="N1956" s="15">
        <f t="shared" si="168"/>
        <v>3.2894736842105261E-2</v>
      </c>
      <c r="O1956" s="21">
        <f t="shared" si="165"/>
        <v>0</v>
      </c>
      <c r="P1956" s="24">
        <v>28</v>
      </c>
      <c r="Q1956" s="18">
        <f t="shared" si="167"/>
        <v>0</v>
      </c>
      <c r="R1956" s="2">
        <v>1</v>
      </c>
      <c r="S1956" s="2">
        <v>365</v>
      </c>
      <c r="T1956" s="2" t="s">
        <v>4647</v>
      </c>
      <c r="U1956" s="28" t="str">
        <f>IF(G1956=0,"",_xlfn.MINIFS('PO Details'!$I:$I,'PO Details'!$D:$D,Planning!$B1956,'PO Details'!$L:$L,Planning!$E1956))</f>
        <v/>
      </c>
      <c r="V1956" s="29" t="s">
        <v>4640</v>
      </c>
      <c r="W1956" t="str">
        <f t="shared" si="164"/>
        <v/>
      </c>
      <c r="X1956" s="2">
        <v>120</v>
      </c>
    </row>
    <row r="1957" spans="1:24" x14ac:dyDescent="0.25">
      <c r="A1957" s="11" t="s">
        <v>4619</v>
      </c>
      <c r="B1957" s="22" t="s">
        <v>270</v>
      </c>
      <c r="C1957" s="22"/>
      <c r="D1957" s="22" t="s">
        <v>271</v>
      </c>
      <c r="E1957" s="31" t="s">
        <v>108</v>
      </c>
      <c r="F1957" s="12">
        <f>SUMIFS('Inventory Details'!$H:$H,'Inventory Details'!$B:$B,$B1957,'Inventory Details'!$E:$E,$E1957)</f>
        <v>0</v>
      </c>
      <c r="G1957" s="12">
        <f>SUMIFS('PO Details'!$H:$H,'PO Details'!$D:$D,Planning!$B1957,'PO Details'!$L:$L,$E1957)</f>
        <v>0</v>
      </c>
      <c r="H1957" s="12">
        <f>SUMIFS('SO Details'!$G:$G,'SO Details'!$D:$D,Planning!$B1957,'SO Details'!$K:$K,$E1957)</f>
        <v>0</v>
      </c>
      <c r="I1957" s="20">
        <f>IF(COUNTIFS($C:$C,B1957)&gt;1,SUMIFS('Sales Hx'!$Q:$Q,'Sales Hx'!$B:$B,_xlfn.XLOOKUP(B1957,C:C,B:B),'Sales Hx'!$D:$D,Planning!$E1957),SUMIFS('Sales Hx'!$Q:$Q,'Sales Hx'!$B:$B,Planning!$B1957,'Sales Hx'!$D:$D,Planning!$E1957))</f>
        <v>0</v>
      </c>
      <c r="J1957" s="16">
        <f>IF(COUNTIFS($C:$C,B1957)&gt;1,SUMIFS('Sales Hx'!$S:$S,'Sales Hx'!$B:$B,_xlfn.XLOOKUP(B1957,C:C,B:B),'Sales Hx'!$D:$D,E1957),SUMIFS('Sales Hx'!$S:$S,'Sales Hx'!$B:$B,$B1957,'Sales Hx'!$D:$D,$E1957))</f>
        <v>0.13157894736842105</v>
      </c>
      <c r="K1957" s="16">
        <f t="shared" si="166"/>
        <v>0</v>
      </c>
      <c r="L1957" s="12">
        <f>IF(M1957&lt;&gt;"",M1957,IF(COUNTIFS($C:$C,B1957)&gt;1,SUMIFS('Sales Hx'!V:V,'Sales Hx'!$B:$B,_xlfn.XLOOKUP(B1957,C:C,B:B),'Sales Hx'!$D:$D,$E1957),SUMIFS('Sales Hx'!V:V,'Sales Hx'!$B:$B,$B1957,'Sales Hx'!$D:$D,$E1957)))</f>
        <v>0</v>
      </c>
      <c r="M1957" s="12">
        <v>0</v>
      </c>
      <c r="N1957" s="15">
        <f t="shared" si="168"/>
        <v>0.13157894736842105</v>
      </c>
      <c r="O1957" s="21">
        <f t="shared" si="165"/>
        <v>48</v>
      </c>
      <c r="P1957" s="24">
        <v>28</v>
      </c>
      <c r="Q1957" s="18">
        <f t="shared" si="167"/>
        <v>1344</v>
      </c>
      <c r="R1957" s="2">
        <v>1</v>
      </c>
      <c r="S1957" s="2">
        <v>365</v>
      </c>
      <c r="T1957" s="2" t="s">
        <v>4647</v>
      </c>
      <c r="U1957" s="28" t="str">
        <f>IF(G1957=0,"",_xlfn.MINIFS('PO Details'!$I:$I,'PO Details'!$D:$D,Planning!$B1957,'PO Details'!$L:$L,Planning!$E1957))</f>
        <v/>
      </c>
      <c r="V1957" s="29" t="s">
        <v>4640</v>
      </c>
      <c r="W1957" t="str">
        <f t="shared" si="164"/>
        <v/>
      </c>
      <c r="X1957" s="2">
        <v>120</v>
      </c>
    </row>
    <row r="1958" spans="1:24" x14ac:dyDescent="0.25">
      <c r="A1958" s="11" t="s">
        <v>4619</v>
      </c>
      <c r="B1958" s="22" t="s">
        <v>270</v>
      </c>
      <c r="C1958" s="22"/>
      <c r="D1958" s="22" t="s">
        <v>271</v>
      </c>
      <c r="E1958" s="31" t="s">
        <v>2214</v>
      </c>
      <c r="F1958" s="12">
        <f>SUMIFS('Inventory Details'!$H:$H,'Inventory Details'!$B:$B,$B1958,'Inventory Details'!$E:$E,$E1958)</f>
        <v>0</v>
      </c>
      <c r="G1958" s="12">
        <f>SUMIFS('PO Details'!$H:$H,'PO Details'!$D:$D,Planning!$B1958,'PO Details'!$L:$L,$E1958)</f>
        <v>0</v>
      </c>
      <c r="H1958" s="12">
        <f>SUMIFS('SO Details'!$G:$G,'SO Details'!$D:$D,Planning!$B1958,'SO Details'!$K:$K,$E1958)</f>
        <v>0</v>
      </c>
      <c r="I1958" s="20">
        <f>IF(COUNTIFS($C:$C,B1958)&gt;1,SUMIFS('Sales Hx'!$Q:$Q,'Sales Hx'!$B:$B,_xlfn.XLOOKUP(B1958,C:C,B:B),'Sales Hx'!$D:$D,Planning!$E1958),SUMIFS('Sales Hx'!$Q:$Q,'Sales Hx'!$B:$B,Planning!$B1958,'Sales Hx'!$D:$D,Planning!$E1958))</f>
        <v>0</v>
      </c>
      <c r="J1958" s="16">
        <f>IF(COUNTIFS($C:$C,B1958)&gt;1,SUMIFS('Sales Hx'!$S:$S,'Sales Hx'!$B:$B,_xlfn.XLOOKUP(B1958,C:C,B:B),'Sales Hx'!$D:$D,E1958),SUMIFS('Sales Hx'!$S:$S,'Sales Hx'!$B:$B,$B1958,'Sales Hx'!$D:$D,$E1958))</f>
        <v>6.5789473684210523E-2</v>
      </c>
      <c r="K1958" s="16">
        <f t="shared" si="166"/>
        <v>0</v>
      </c>
      <c r="L1958" s="12">
        <f>IF(M1958&lt;&gt;"",M1958,IF(COUNTIFS($C:$C,B1958)&gt;1,SUMIFS('Sales Hx'!V:V,'Sales Hx'!$B:$B,_xlfn.XLOOKUP(B1958,C:C,B:B),'Sales Hx'!$D:$D,$E1958),SUMIFS('Sales Hx'!V:V,'Sales Hx'!$B:$B,$B1958,'Sales Hx'!$D:$D,$E1958)))</f>
        <v>0</v>
      </c>
      <c r="M1958" s="12">
        <v>0</v>
      </c>
      <c r="N1958" s="15">
        <f t="shared" si="168"/>
        <v>6.5789473684210523E-2</v>
      </c>
      <c r="O1958" s="21">
        <f t="shared" si="165"/>
        <v>24</v>
      </c>
      <c r="P1958" s="24">
        <v>28</v>
      </c>
      <c r="Q1958" s="18">
        <f t="shared" si="167"/>
        <v>672</v>
      </c>
      <c r="R1958" s="2">
        <v>1</v>
      </c>
      <c r="S1958" s="2">
        <v>365</v>
      </c>
      <c r="T1958" s="2" t="s">
        <v>4647</v>
      </c>
      <c r="U1958" s="28" t="str">
        <f>IF(G1958=0,"",_xlfn.MINIFS('PO Details'!$I:$I,'PO Details'!$D:$D,Planning!$B1958,'PO Details'!$L:$L,Planning!$E1958))</f>
        <v/>
      </c>
      <c r="V1958" s="29" t="s">
        <v>4640</v>
      </c>
      <c r="W1958" t="str">
        <f t="shared" si="164"/>
        <v/>
      </c>
      <c r="X1958" s="2">
        <v>120</v>
      </c>
    </row>
    <row r="1959" spans="1:24" x14ac:dyDescent="0.25">
      <c r="A1959" s="11"/>
      <c r="B1959" s="22" t="s">
        <v>5067</v>
      </c>
      <c r="C1959" s="22"/>
      <c r="D1959" s="22" t="s">
        <v>5068</v>
      </c>
      <c r="E1959" s="31" t="s">
        <v>106</v>
      </c>
      <c r="F1959" s="12">
        <f>SUMIFS('Inventory Details'!$H:$H,'Inventory Details'!$B:$B,$B1959,'Inventory Details'!$E:$E,$E1959)</f>
        <v>0</v>
      </c>
      <c r="G1959" s="12">
        <f>SUMIFS('PO Details'!$H:$H,'PO Details'!$D:$D,Planning!$B1959,'PO Details'!$L:$L,$E1959)</f>
        <v>8</v>
      </c>
      <c r="H1959" s="12">
        <f>SUMIFS('SO Details'!$G:$G,'SO Details'!$D:$D,Planning!$B1959,'SO Details'!$K:$K,$E1959)</f>
        <v>0</v>
      </c>
      <c r="I1959" s="20">
        <f>IF(COUNTIFS($C:$C,B1959)&gt;1,SUMIFS('Sales Hx'!$Q:$Q,'Sales Hx'!$B:$B,_xlfn.XLOOKUP(B1959,C:C,B:B),'Sales Hx'!$D:$D,Planning!$E1959),SUMIFS('Sales Hx'!$Q:$Q,'Sales Hx'!$B:$B,Planning!$B1959,'Sales Hx'!$D:$D,Planning!$E1959))</f>
        <v>0</v>
      </c>
      <c r="J1959" s="16">
        <f>IF(COUNTIFS($C:$C,B1959)&gt;1,SUMIFS('Sales Hx'!$S:$S,'Sales Hx'!$B:$B,_xlfn.XLOOKUP(B1959,C:C,B:B),'Sales Hx'!$D:$D,E1959),SUMIFS('Sales Hx'!$S:$S,'Sales Hx'!$B:$B,$B1959,'Sales Hx'!$D:$D,$E1959))</f>
        <v>0.15625</v>
      </c>
      <c r="K1959" s="16">
        <f t="shared" si="166"/>
        <v>0</v>
      </c>
      <c r="L1959" s="12">
        <f>IF(M1959&lt;&gt;"",M1959,IF(COUNTIFS($C:$C,B1959)&gt;1,SUMIFS('Sales Hx'!V:V,'Sales Hx'!$B:$B,_xlfn.XLOOKUP(B1959,C:C,B:B),'Sales Hx'!$D:$D,$E1959),SUMIFS('Sales Hx'!V:V,'Sales Hx'!$B:$B,$B1959,'Sales Hx'!$D:$D,$E1959)))</f>
        <v>0</v>
      </c>
      <c r="M1959" s="12">
        <v>0</v>
      </c>
      <c r="N1959" s="15">
        <f t="shared" si="168"/>
        <v>0.15625</v>
      </c>
      <c r="O1959" s="21">
        <f t="shared" si="165"/>
        <v>0</v>
      </c>
      <c r="P1959" s="24">
        <v>189.25649999999999</v>
      </c>
      <c r="Q1959" s="18">
        <f t="shared" si="167"/>
        <v>0</v>
      </c>
      <c r="R1959" s="2">
        <v>1</v>
      </c>
      <c r="S1959" s="2">
        <v>90</v>
      </c>
      <c r="T1959" s="2" t="s">
        <v>4647</v>
      </c>
      <c r="U1959" s="28">
        <f>IF(G1959=0,"",_xlfn.MINIFS('PO Details'!$I:$I,'PO Details'!$D:$D,Planning!$B1959,'PO Details'!$L:$L,Planning!$E1959))</f>
        <v>45490</v>
      </c>
      <c r="V1959" s="29" t="s">
        <v>4640</v>
      </c>
      <c r="W1959" t="str">
        <f t="shared" si="164"/>
        <v/>
      </c>
      <c r="X1959" s="2">
        <v>120</v>
      </c>
    </row>
    <row r="1960" spans="1:24" x14ac:dyDescent="0.25">
      <c r="A1960" s="11"/>
      <c r="B1960" s="22" t="s">
        <v>5067</v>
      </c>
      <c r="C1960" s="22"/>
      <c r="D1960" s="22" t="s">
        <v>5068</v>
      </c>
      <c r="E1960" s="31" t="s">
        <v>109</v>
      </c>
      <c r="F1960" s="12">
        <f>SUMIFS('Inventory Details'!$H:$H,'Inventory Details'!$B:$B,$B1960,'Inventory Details'!$E:$E,$E1960)</f>
        <v>0</v>
      </c>
      <c r="G1960" s="12">
        <f>SUMIFS('PO Details'!$H:$H,'PO Details'!$D:$D,Planning!$B1960,'PO Details'!$L:$L,$E1960)</f>
        <v>5</v>
      </c>
      <c r="H1960" s="12">
        <f>SUMIFS('SO Details'!$G:$G,'SO Details'!$D:$D,Planning!$B1960,'SO Details'!$K:$K,$E1960)</f>
        <v>0</v>
      </c>
      <c r="I1960" s="20">
        <f>IF(COUNTIFS($C:$C,B1960)&gt;1,SUMIFS('Sales Hx'!$Q:$Q,'Sales Hx'!$B:$B,_xlfn.XLOOKUP(B1960,C:C,B:B),'Sales Hx'!$D:$D,Planning!$E1960),SUMIFS('Sales Hx'!$Q:$Q,'Sales Hx'!$B:$B,Planning!$B1960,'Sales Hx'!$D:$D,Planning!$E1960))</f>
        <v>0</v>
      </c>
      <c r="J1960" s="16">
        <f>IF(COUNTIFS($C:$C,B1960)&gt;1,SUMIFS('Sales Hx'!$S:$S,'Sales Hx'!$B:$B,_xlfn.XLOOKUP(B1960,C:C,B:B),'Sales Hx'!$D:$D,E1960),SUMIFS('Sales Hx'!$S:$S,'Sales Hx'!$B:$B,$B1960,'Sales Hx'!$D:$D,$E1960))</f>
        <v>6.5789473684210523E-2</v>
      </c>
      <c r="K1960" s="16">
        <f t="shared" si="166"/>
        <v>0</v>
      </c>
      <c r="L1960" s="12">
        <f>IF(M1960&lt;&gt;"",M1960,IF(COUNTIFS($C:$C,B1960)&gt;1,SUMIFS('Sales Hx'!V:V,'Sales Hx'!$B:$B,_xlfn.XLOOKUP(B1960,C:C,B:B),'Sales Hx'!$D:$D,$E1960),SUMIFS('Sales Hx'!V:V,'Sales Hx'!$B:$B,$B1960,'Sales Hx'!$D:$D,$E1960)))</f>
        <v>0</v>
      </c>
      <c r="M1960" s="12">
        <v>0</v>
      </c>
      <c r="N1960" s="15">
        <f t="shared" si="168"/>
        <v>6.5789473684210523E-2</v>
      </c>
      <c r="O1960" s="21">
        <f t="shared" si="165"/>
        <v>0</v>
      </c>
      <c r="P1960" s="24">
        <v>189.25649999999999</v>
      </c>
      <c r="Q1960" s="18">
        <f t="shared" si="167"/>
        <v>0</v>
      </c>
      <c r="R1960" s="2">
        <v>1</v>
      </c>
      <c r="S1960" s="2">
        <v>90</v>
      </c>
      <c r="T1960" s="2" t="s">
        <v>4647</v>
      </c>
      <c r="U1960" s="28">
        <f>IF(G1960=0,"",_xlfn.MINIFS('PO Details'!$I:$I,'PO Details'!$D:$D,Planning!$B1960,'PO Details'!$L:$L,Planning!$E1960))</f>
        <v>45490</v>
      </c>
      <c r="V1960" s="29" t="s">
        <v>4640</v>
      </c>
      <c r="W1960" t="str">
        <f t="shared" si="164"/>
        <v/>
      </c>
      <c r="X1960" s="2">
        <v>120</v>
      </c>
    </row>
    <row r="1961" spans="1:24" x14ac:dyDescent="0.25">
      <c r="A1961" s="11"/>
      <c r="B1961" s="22" t="s">
        <v>5067</v>
      </c>
      <c r="C1961" s="22"/>
      <c r="D1961" s="22" t="s">
        <v>5068</v>
      </c>
      <c r="E1961" s="31" t="s">
        <v>113</v>
      </c>
      <c r="F1961" s="12">
        <f>SUMIFS('Inventory Details'!$H:$H,'Inventory Details'!$B:$B,$B1961,'Inventory Details'!$E:$E,$E1961)</f>
        <v>0</v>
      </c>
      <c r="G1961" s="12">
        <f>SUMIFS('PO Details'!$H:$H,'PO Details'!$D:$D,Planning!$B1961,'PO Details'!$L:$L,$E1961)</f>
        <v>10</v>
      </c>
      <c r="H1961" s="12">
        <f>SUMIFS('SO Details'!$G:$G,'SO Details'!$D:$D,Planning!$B1961,'SO Details'!$K:$K,$E1961)</f>
        <v>0</v>
      </c>
      <c r="I1961" s="20">
        <f>IF(COUNTIFS($C:$C,B1961)&gt;1,SUMIFS('Sales Hx'!$Q:$Q,'Sales Hx'!$B:$B,_xlfn.XLOOKUP(B1961,C:C,B:B),'Sales Hx'!$D:$D,Planning!$E1961),SUMIFS('Sales Hx'!$Q:$Q,'Sales Hx'!$B:$B,Planning!$B1961,'Sales Hx'!$D:$D,Planning!$E1961))</f>
        <v>0</v>
      </c>
      <c r="J1961" s="16">
        <f>IF(COUNTIFS($C:$C,B1961)&gt;1,SUMIFS('Sales Hx'!$S:$S,'Sales Hx'!$B:$B,_xlfn.XLOOKUP(B1961,C:C,B:B),'Sales Hx'!$D:$D,E1961),SUMIFS('Sales Hx'!$S:$S,'Sales Hx'!$B:$B,$B1961,'Sales Hx'!$D:$D,$E1961))</f>
        <v>5.2631578947368425E-2</v>
      </c>
      <c r="K1961" s="16">
        <f t="shared" si="166"/>
        <v>0</v>
      </c>
      <c r="L1961" s="12">
        <f>IF(M1961&lt;&gt;"",M1961,IF(COUNTIFS($C:$C,B1961)&gt;1,SUMIFS('Sales Hx'!V:V,'Sales Hx'!$B:$B,_xlfn.XLOOKUP(B1961,C:C,B:B),'Sales Hx'!$D:$D,$E1961),SUMIFS('Sales Hx'!V:V,'Sales Hx'!$B:$B,$B1961,'Sales Hx'!$D:$D,$E1961)))</f>
        <v>0</v>
      </c>
      <c r="M1961" s="12">
        <v>0</v>
      </c>
      <c r="N1961" s="15">
        <f t="shared" si="168"/>
        <v>5.2631578947368425E-2</v>
      </c>
      <c r="O1961" s="21">
        <f t="shared" si="165"/>
        <v>0</v>
      </c>
      <c r="P1961" s="24">
        <v>189.25649999999999</v>
      </c>
      <c r="Q1961" s="18">
        <f t="shared" si="167"/>
        <v>0</v>
      </c>
      <c r="R1961" s="2">
        <v>1</v>
      </c>
      <c r="S1961" s="2">
        <v>90</v>
      </c>
      <c r="T1961" s="2" t="s">
        <v>4647</v>
      </c>
      <c r="U1961" s="28">
        <f>IF(G1961=0,"",_xlfn.MINIFS('PO Details'!$I:$I,'PO Details'!$D:$D,Planning!$B1961,'PO Details'!$L:$L,Planning!$E1961))</f>
        <v>45490</v>
      </c>
      <c r="V1961" s="29" t="s">
        <v>4640</v>
      </c>
      <c r="W1961" t="str">
        <f t="shared" si="164"/>
        <v/>
      </c>
      <c r="X1961" s="2">
        <v>120</v>
      </c>
    </row>
    <row r="1962" spans="1:24" x14ac:dyDescent="0.25">
      <c r="A1962" s="11"/>
      <c r="B1962" s="22" t="s">
        <v>5067</v>
      </c>
      <c r="C1962" s="22"/>
      <c r="D1962" s="22" t="s">
        <v>5068</v>
      </c>
      <c r="E1962" s="31" t="s">
        <v>820</v>
      </c>
      <c r="F1962" s="12">
        <f>SUMIFS('Inventory Details'!$H:$H,'Inventory Details'!$B:$B,$B1962,'Inventory Details'!$E:$E,$E1962)</f>
        <v>0</v>
      </c>
      <c r="G1962" s="12">
        <f>SUMIFS('PO Details'!$H:$H,'PO Details'!$D:$D,Planning!$B1962,'PO Details'!$L:$L,$E1962)</f>
        <v>3</v>
      </c>
      <c r="H1962" s="12">
        <f>SUMIFS('SO Details'!$G:$G,'SO Details'!$D:$D,Planning!$B1962,'SO Details'!$K:$K,$E1962)</f>
        <v>0</v>
      </c>
      <c r="I1962" s="20">
        <f>IF(COUNTIFS($C:$C,B1962)&gt;1,SUMIFS('Sales Hx'!$Q:$Q,'Sales Hx'!$B:$B,_xlfn.XLOOKUP(B1962,C:C,B:B),'Sales Hx'!$D:$D,Planning!$E1962),SUMIFS('Sales Hx'!$Q:$Q,'Sales Hx'!$B:$B,Planning!$B1962,'Sales Hx'!$D:$D,Planning!$E1962))</f>
        <v>0</v>
      </c>
      <c r="J1962" s="16">
        <f>IF(COUNTIFS($C:$C,B1962)&gt;1,SUMIFS('Sales Hx'!$S:$S,'Sales Hx'!$B:$B,_xlfn.XLOOKUP(B1962,C:C,B:B),'Sales Hx'!$D:$D,E1962),SUMIFS('Sales Hx'!$S:$S,'Sales Hx'!$B:$B,$B1962,'Sales Hx'!$D:$D,$E1962))</f>
        <v>0</v>
      </c>
      <c r="K1962" s="16">
        <f t="shared" si="166"/>
        <v>0</v>
      </c>
      <c r="L1962" s="12">
        <f>IF(M1962&lt;&gt;"",M1962,IF(COUNTIFS($C:$C,B1962)&gt;1,SUMIFS('Sales Hx'!V:V,'Sales Hx'!$B:$B,_xlfn.XLOOKUP(B1962,C:C,B:B),'Sales Hx'!$D:$D,$E1962),SUMIFS('Sales Hx'!V:V,'Sales Hx'!$B:$B,$B1962,'Sales Hx'!$D:$D,$E1962)))</f>
        <v>0</v>
      </c>
      <c r="M1962" s="12">
        <v>0</v>
      </c>
      <c r="N1962" s="15">
        <f t="shared" si="168"/>
        <v>0</v>
      </c>
      <c r="O1962" s="21">
        <f t="shared" si="165"/>
        <v>0</v>
      </c>
      <c r="P1962" s="24">
        <v>189.25649999999999</v>
      </c>
      <c r="Q1962" s="18">
        <f t="shared" si="167"/>
        <v>0</v>
      </c>
      <c r="R1962" s="2">
        <v>1</v>
      </c>
      <c r="S1962" s="2">
        <v>90</v>
      </c>
      <c r="T1962" s="2" t="s">
        <v>4647</v>
      </c>
      <c r="U1962" s="28">
        <f>IF(G1962=0,"",_xlfn.MINIFS('PO Details'!$I:$I,'PO Details'!$D:$D,Planning!$B1962,'PO Details'!$L:$L,Planning!$E1962))</f>
        <v>45490</v>
      </c>
      <c r="V1962" s="29" t="s">
        <v>4640</v>
      </c>
      <c r="W1962" t="str">
        <f t="shared" si="164"/>
        <v/>
      </c>
      <c r="X1962" s="2">
        <v>120</v>
      </c>
    </row>
    <row r="1963" spans="1:24" x14ac:dyDescent="0.25">
      <c r="A1963" s="11"/>
      <c r="B1963" s="22" t="s">
        <v>5067</v>
      </c>
      <c r="C1963" s="22"/>
      <c r="D1963" s="22" t="s">
        <v>5068</v>
      </c>
      <c r="E1963" s="31" t="s">
        <v>4746</v>
      </c>
      <c r="F1963" s="12">
        <f>SUMIFS('Inventory Details'!$H:$H,'Inventory Details'!$B:$B,$B1963,'Inventory Details'!$E:$E,$E1963)</f>
        <v>0</v>
      </c>
      <c r="G1963" s="12">
        <f>SUMIFS('PO Details'!$H:$H,'PO Details'!$D:$D,Planning!$B1963,'PO Details'!$L:$L,$E1963)</f>
        <v>9</v>
      </c>
      <c r="H1963" s="12">
        <f>SUMIFS('SO Details'!$G:$G,'SO Details'!$D:$D,Planning!$B1963,'SO Details'!$K:$K,$E1963)</f>
        <v>0</v>
      </c>
      <c r="I1963" s="20">
        <f>IF(COUNTIFS($C:$C,B1963)&gt;1,SUMIFS('Sales Hx'!$Q:$Q,'Sales Hx'!$B:$B,_xlfn.XLOOKUP(B1963,C:C,B:B),'Sales Hx'!$D:$D,Planning!$E1963),SUMIFS('Sales Hx'!$Q:$Q,'Sales Hx'!$B:$B,Planning!$B1963,'Sales Hx'!$D:$D,Planning!$E1963))</f>
        <v>1.4</v>
      </c>
      <c r="J1963" s="16">
        <f>IF(COUNTIFS($C:$C,B1963)&gt;1,SUMIFS('Sales Hx'!$S:$S,'Sales Hx'!$B:$B,_xlfn.XLOOKUP(B1963,C:C,B:B),'Sales Hx'!$D:$D,E1963),SUMIFS('Sales Hx'!$S:$S,'Sales Hx'!$B:$B,$B1963,'Sales Hx'!$D:$D,$E1963))</f>
        <v>0.14342105263157898</v>
      </c>
      <c r="K1963" s="16">
        <f t="shared" si="166"/>
        <v>6.4285714285714288</v>
      </c>
      <c r="L1963" s="12">
        <f>IF(M1963&lt;&gt;"",M1963,IF(COUNTIFS($C:$C,B1963)&gt;1,SUMIFS('Sales Hx'!V:V,'Sales Hx'!$B:$B,_xlfn.XLOOKUP(B1963,C:C,B:B),'Sales Hx'!$D:$D,$E1963),SUMIFS('Sales Hx'!V:V,'Sales Hx'!$B:$B,$B1963,'Sales Hx'!$D:$D,$E1963)))</f>
        <v>0</v>
      </c>
      <c r="M1963" s="12">
        <v>0</v>
      </c>
      <c r="N1963" s="15">
        <f t="shared" si="168"/>
        <v>0.14342105263157898</v>
      </c>
      <c r="O1963" s="21">
        <f t="shared" si="165"/>
        <v>0</v>
      </c>
      <c r="P1963" s="24">
        <v>189.25649999999999</v>
      </c>
      <c r="Q1963" s="18">
        <f t="shared" si="167"/>
        <v>0</v>
      </c>
      <c r="R1963" s="2">
        <v>1</v>
      </c>
      <c r="S1963" s="2">
        <v>90</v>
      </c>
      <c r="T1963" s="2" t="s">
        <v>4647</v>
      </c>
      <c r="U1963" s="28">
        <f>IF(G1963=0,"",_xlfn.MINIFS('PO Details'!$I:$I,'PO Details'!$D:$D,Planning!$B1963,'PO Details'!$L:$L,Planning!$E1963))</f>
        <v>45490</v>
      </c>
      <c r="V1963" s="29" t="s">
        <v>4640</v>
      </c>
      <c r="W1963" t="str">
        <f t="shared" si="164"/>
        <v>Max</v>
      </c>
      <c r="X1963" s="2">
        <v>120</v>
      </c>
    </row>
    <row r="1964" spans="1:24" x14ac:dyDescent="0.25">
      <c r="A1964" s="11"/>
      <c r="B1964" s="22" t="s">
        <v>5070</v>
      </c>
      <c r="C1964" s="22"/>
      <c r="D1964" s="22" t="s">
        <v>5071</v>
      </c>
      <c r="E1964" s="31" t="s">
        <v>106</v>
      </c>
      <c r="F1964" s="12">
        <f>SUMIFS('Inventory Details'!$H:$H,'Inventory Details'!$B:$B,$B1964,'Inventory Details'!$E:$E,$E1964)</f>
        <v>0</v>
      </c>
      <c r="G1964" s="12">
        <f>SUMIFS('PO Details'!$H:$H,'PO Details'!$D:$D,Planning!$B1964,'PO Details'!$L:$L,$E1964)</f>
        <v>8</v>
      </c>
      <c r="H1964" s="12">
        <f>SUMIFS('SO Details'!$G:$G,'SO Details'!$D:$D,Planning!$B1964,'SO Details'!$K:$K,$E1964)</f>
        <v>0</v>
      </c>
      <c r="I1964" s="20">
        <f>IF(COUNTIFS($C:$C,B1964)&gt;1,SUMIFS('Sales Hx'!$Q:$Q,'Sales Hx'!$B:$B,_xlfn.XLOOKUP(B1964,C:C,B:B),'Sales Hx'!$D:$D,Planning!$E1964),SUMIFS('Sales Hx'!$Q:$Q,'Sales Hx'!$B:$B,Planning!$B1964,'Sales Hx'!$D:$D,Planning!$E1964))</f>
        <v>0</v>
      </c>
      <c r="J1964" s="16">
        <f>IF(COUNTIFS($C:$C,B1964)&gt;1,SUMIFS('Sales Hx'!$S:$S,'Sales Hx'!$B:$B,_xlfn.XLOOKUP(B1964,C:C,B:B),'Sales Hx'!$D:$D,E1964),SUMIFS('Sales Hx'!$S:$S,'Sales Hx'!$B:$B,$B1964,'Sales Hx'!$D:$D,$E1964))</f>
        <v>0.15625</v>
      </c>
      <c r="K1964" s="16">
        <f t="shared" si="166"/>
        <v>0</v>
      </c>
      <c r="L1964" s="12">
        <f>IF(M1964&lt;&gt;"",M1964,IF(COUNTIFS($C:$C,B1964)&gt;1,SUMIFS('Sales Hx'!V:V,'Sales Hx'!$B:$B,_xlfn.XLOOKUP(B1964,C:C,B:B),'Sales Hx'!$D:$D,$E1964),SUMIFS('Sales Hx'!V:V,'Sales Hx'!$B:$B,$B1964,'Sales Hx'!$D:$D,$E1964)))</f>
        <v>0</v>
      </c>
      <c r="M1964" s="12">
        <v>0</v>
      </c>
      <c r="N1964" s="15">
        <f t="shared" si="168"/>
        <v>0.15625</v>
      </c>
      <c r="O1964" s="21">
        <f t="shared" si="165"/>
        <v>0</v>
      </c>
      <c r="P1964" s="24">
        <v>189.25649999999999</v>
      </c>
      <c r="Q1964" s="18">
        <f t="shared" si="167"/>
        <v>0</v>
      </c>
      <c r="R1964" s="2">
        <v>1</v>
      </c>
      <c r="S1964" s="2">
        <v>90</v>
      </c>
      <c r="T1964" s="2" t="s">
        <v>4647</v>
      </c>
      <c r="U1964" s="28">
        <f>IF(G1964=0,"",_xlfn.MINIFS('PO Details'!$I:$I,'PO Details'!$D:$D,Planning!$B1964,'PO Details'!$L:$L,Planning!$E1964))</f>
        <v>45490</v>
      </c>
      <c r="V1964" s="29" t="s">
        <v>4640</v>
      </c>
      <c r="W1964" t="str">
        <f t="shared" si="164"/>
        <v/>
      </c>
      <c r="X1964" s="2">
        <v>120</v>
      </c>
    </row>
    <row r="1965" spans="1:24" x14ac:dyDescent="0.25">
      <c r="A1965" s="11"/>
      <c r="B1965" s="22" t="s">
        <v>5070</v>
      </c>
      <c r="C1965" s="22"/>
      <c r="D1965" s="22" t="s">
        <v>5071</v>
      </c>
      <c r="E1965" s="31" t="s">
        <v>109</v>
      </c>
      <c r="F1965" s="12">
        <f>SUMIFS('Inventory Details'!$H:$H,'Inventory Details'!$B:$B,$B1965,'Inventory Details'!$E:$E,$E1965)</f>
        <v>0</v>
      </c>
      <c r="G1965" s="12">
        <f>SUMIFS('PO Details'!$H:$H,'PO Details'!$D:$D,Planning!$B1965,'PO Details'!$L:$L,$E1965)</f>
        <v>5</v>
      </c>
      <c r="H1965" s="12">
        <f>SUMIFS('SO Details'!$G:$G,'SO Details'!$D:$D,Planning!$B1965,'SO Details'!$K:$K,$E1965)</f>
        <v>0</v>
      </c>
      <c r="I1965" s="20">
        <f>IF(COUNTIFS($C:$C,B1965)&gt;1,SUMIFS('Sales Hx'!$Q:$Q,'Sales Hx'!$B:$B,_xlfn.XLOOKUP(B1965,C:C,B:B),'Sales Hx'!$D:$D,Planning!$E1965),SUMIFS('Sales Hx'!$Q:$Q,'Sales Hx'!$B:$B,Planning!$B1965,'Sales Hx'!$D:$D,Planning!$E1965))</f>
        <v>0</v>
      </c>
      <c r="J1965" s="16">
        <f>IF(COUNTIFS($C:$C,B1965)&gt;1,SUMIFS('Sales Hx'!$S:$S,'Sales Hx'!$B:$B,_xlfn.XLOOKUP(B1965,C:C,B:B),'Sales Hx'!$D:$D,E1965),SUMIFS('Sales Hx'!$S:$S,'Sales Hx'!$B:$B,$B1965,'Sales Hx'!$D:$D,$E1965))</f>
        <v>6.5789473684210523E-2</v>
      </c>
      <c r="K1965" s="16">
        <f t="shared" si="166"/>
        <v>0</v>
      </c>
      <c r="L1965" s="12">
        <f>IF(M1965&lt;&gt;"",M1965,IF(COUNTIFS($C:$C,B1965)&gt;1,SUMIFS('Sales Hx'!V:V,'Sales Hx'!$B:$B,_xlfn.XLOOKUP(B1965,C:C,B:B),'Sales Hx'!$D:$D,$E1965),SUMIFS('Sales Hx'!V:V,'Sales Hx'!$B:$B,$B1965,'Sales Hx'!$D:$D,$E1965)))</f>
        <v>0</v>
      </c>
      <c r="M1965" s="12">
        <v>0</v>
      </c>
      <c r="N1965" s="15">
        <f t="shared" si="168"/>
        <v>6.5789473684210523E-2</v>
      </c>
      <c r="O1965" s="21">
        <f t="shared" si="165"/>
        <v>0</v>
      </c>
      <c r="P1965" s="24">
        <v>189.25649999999999</v>
      </c>
      <c r="Q1965" s="18">
        <f t="shared" si="167"/>
        <v>0</v>
      </c>
      <c r="R1965" s="2">
        <v>1</v>
      </c>
      <c r="S1965" s="2">
        <v>90</v>
      </c>
      <c r="T1965" s="2" t="s">
        <v>4647</v>
      </c>
      <c r="U1965" s="28">
        <f>IF(G1965=0,"",_xlfn.MINIFS('PO Details'!$I:$I,'PO Details'!$D:$D,Planning!$B1965,'PO Details'!$L:$L,Planning!$E1965))</f>
        <v>45490</v>
      </c>
      <c r="V1965" s="29" t="s">
        <v>4640</v>
      </c>
      <c r="W1965" t="str">
        <f t="shared" si="164"/>
        <v/>
      </c>
      <c r="X1965" s="2">
        <v>120</v>
      </c>
    </row>
    <row r="1966" spans="1:24" x14ac:dyDescent="0.25">
      <c r="A1966" s="11"/>
      <c r="B1966" s="22" t="s">
        <v>5070</v>
      </c>
      <c r="C1966" s="22"/>
      <c r="D1966" s="22" t="s">
        <v>5071</v>
      </c>
      <c r="E1966" s="31" t="s">
        <v>820</v>
      </c>
      <c r="F1966" s="12">
        <f>SUMIFS('Inventory Details'!$H:$H,'Inventory Details'!$B:$B,$B1966,'Inventory Details'!$E:$E,$E1966)</f>
        <v>0</v>
      </c>
      <c r="G1966" s="12">
        <f>SUMIFS('PO Details'!$H:$H,'PO Details'!$D:$D,Planning!$B1966,'PO Details'!$L:$L,$E1966)</f>
        <v>3</v>
      </c>
      <c r="H1966" s="12">
        <f>SUMIFS('SO Details'!$G:$G,'SO Details'!$D:$D,Planning!$B1966,'SO Details'!$K:$K,$E1966)</f>
        <v>0</v>
      </c>
      <c r="I1966" s="20">
        <f>IF(COUNTIFS($C:$C,B1966)&gt;1,SUMIFS('Sales Hx'!$Q:$Q,'Sales Hx'!$B:$B,_xlfn.XLOOKUP(B1966,C:C,B:B),'Sales Hx'!$D:$D,Planning!$E1966),SUMIFS('Sales Hx'!$Q:$Q,'Sales Hx'!$B:$B,Planning!$B1966,'Sales Hx'!$D:$D,Planning!$E1966))</f>
        <v>0</v>
      </c>
      <c r="J1966" s="16">
        <f>IF(COUNTIFS($C:$C,B1966)&gt;1,SUMIFS('Sales Hx'!$S:$S,'Sales Hx'!$B:$B,_xlfn.XLOOKUP(B1966,C:C,B:B),'Sales Hx'!$D:$D,E1966),SUMIFS('Sales Hx'!$S:$S,'Sales Hx'!$B:$B,$B1966,'Sales Hx'!$D:$D,$E1966))</f>
        <v>0</v>
      </c>
      <c r="K1966" s="16">
        <f t="shared" si="166"/>
        <v>0</v>
      </c>
      <c r="L1966" s="12">
        <f>IF(M1966&lt;&gt;"",M1966,IF(COUNTIFS($C:$C,B1966)&gt;1,SUMIFS('Sales Hx'!V:V,'Sales Hx'!$B:$B,_xlfn.XLOOKUP(B1966,C:C,B:B),'Sales Hx'!$D:$D,$E1966),SUMIFS('Sales Hx'!V:V,'Sales Hx'!$B:$B,$B1966,'Sales Hx'!$D:$D,$E1966)))</f>
        <v>0</v>
      </c>
      <c r="M1966" s="12">
        <v>0</v>
      </c>
      <c r="N1966" s="15">
        <f t="shared" si="168"/>
        <v>0</v>
      </c>
      <c r="O1966" s="21">
        <f t="shared" si="165"/>
        <v>0</v>
      </c>
      <c r="P1966" s="24">
        <v>189.25649999999999</v>
      </c>
      <c r="Q1966" s="18">
        <f t="shared" si="167"/>
        <v>0</v>
      </c>
      <c r="R1966" s="2">
        <v>1</v>
      </c>
      <c r="S1966" s="2">
        <v>90</v>
      </c>
      <c r="T1966" s="2" t="s">
        <v>4647</v>
      </c>
      <c r="U1966" s="28">
        <f>IF(G1966=0,"",_xlfn.MINIFS('PO Details'!$I:$I,'PO Details'!$D:$D,Planning!$B1966,'PO Details'!$L:$L,Planning!$E1966))</f>
        <v>45490</v>
      </c>
      <c r="V1966" s="29" t="s">
        <v>4640</v>
      </c>
      <c r="W1966" t="str">
        <f t="shared" si="164"/>
        <v/>
      </c>
      <c r="X1966" s="2">
        <v>120</v>
      </c>
    </row>
    <row r="1967" spans="1:24" x14ac:dyDescent="0.25">
      <c r="A1967" s="11"/>
      <c r="B1967" s="22" t="s">
        <v>5070</v>
      </c>
      <c r="C1967" s="22"/>
      <c r="D1967" s="22" t="s">
        <v>5071</v>
      </c>
      <c r="E1967" s="31" t="s">
        <v>4746</v>
      </c>
      <c r="F1967" s="12">
        <f>SUMIFS('Inventory Details'!$H:$H,'Inventory Details'!$B:$B,$B1967,'Inventory Details'!$E:$E,$E1967)</f>
        <v>0</v>
      </c>
      <c r="G1967" s="12">
        <f>SUMIFS('PO Details'!$H:$H,'PO Details'!$D:$D,Planning!$B1967,'PO Details'!$L:$L,$E1967)</f>
        <v>9</v>
      </c>
      <c r="H1967" s="12">
        <f>SUMIFS('SO Details'!$G:$G,'SO Details'!$D:$D,Planning!$B1967,'SO Details'!$K:$K,$E1967)</f>
        <v>0</v>
      </c>
      <c r="I1967" s="20">
        <f>IF(COUNTIFS($C:$C,B1967)&gt;1,SUMIFS('Sales Hx'!$Q:$Q,'Sales Hx'!$B:$B,_xlfn.XLOOKUP(B1967,C:C,B:B),'Sales Hx'!$D:$D,Planning!$E1967),SUMIFS('Sales Hx'!$Q:$Q,'Sales Hx'!$B:$B,Planning!$B1967,'Sales Hx'!$D:$D,Planning!$E1967))</f>
        <v>1.4</v>
      </c>
      <c r="J1967" s="16">
        <f>IF(COUNTIFS($C:$C,B1967)&gt;1,SUMIFS('Sales Hx'!$S:$S,'Sales Hx'!$B:$B,_xlfn.XLOOKUP(B1967,C:C,B:B),'Sales Hx'!$D:$D,E1967),SUMIFS('Sales Hx'!$S:$S,'Sales Hx'!$B:$B,$B1967,'Sales Hx'!$D:$D,$E1967))</f>
        <v>0.14342105263157898</v>
      </c>
      <c r="K1967" s="16">
        <f t="shared" si="166"/>
        <v>6.4285714285714288</v>
      </c>
      <c r="L1967" s="12">
        <f>IF(M1967&lt;&gt;"",M1967,IF(COUNTIFS($C:$C,B1967)&gt;1,SUMIFS('Sales Hx'!V:V,'Sales Hx'!$B:$B,_xlfn.XLOOKUP(B1967,C:C,B:B),'Sales Hx'!$D:$D,$E1967),SUMIFS('Sales Hx'!V:V,'Sales Hx'!$B:$B,$B1967,'Sales Hx'!$D:$D,$E1967)))</f>
        <v>0</v>
      </c>
      <c r="M1967" s="12">
        <v>0</v>
      </c>
      <c r="N1967" s="15">
        <f t="shared" si="168"/>
        <v>0.14342105263157898</v>
      </c>
      <c r="O1967" s="21">
        <f t="shared" si="165"/>
        <v>0</v>
      </c>
      <c r="P1967" s="24">
        <v>189.25649999999999</v>
      </c>
      <c r="Q1967" s="18">
        <f t="shared" si="167"/>
        <v>0</v>
      </c>
      <c r="R1967" s="2">
        <v>1</v>
      </c>
      <c r="S1967" s="2">
        <v>90</v>
      </c>
      <c r="T1967" s="2" t="s">
        <v>4647</v>
      </c>
      <c r="U1967" s="28">
        <f>IF(G1967=0,"",_xlfn.MINIFS('PO Details'!$I:$I,'PO Details'!$D:$D,Planning!$B1967,'PO Details'!$L:$L,Planning!$E1967))</f>
        <v>45490</v>
      </c>
      <c r="V1967" s="29" t="s">
        <v>4640</v>
      </c>
      <c r="W1967" t="str">
        <f t="shared" si="164"/>
        <v>Max</v>
      </c>
      <c r="X1967" s="2">
        <v>120</v>
      </c>
    </row>
    <row r="1968" spans="1:24" x14ac:dyDescent="0.25">
      <c r="A1968" s="11"/>
      <c r="B1968" s="22" t="s">
        <v>5061</v>
      </c>
      <c r="C1968" s="22"/>
      <c r="D1968" s="22" t="s">
        <v>5062</v>
      </c>
      <c r="E1968" s="31" t="s">
        <v>106</v>
      </c>
      <c r="F1968" s="12">
        <f>SUMIFS('Inventory Details'!$H:$H,'Inventory Details'!$B:$B,$B1968,'Inventory Details'!$E:$E,$E1968)</f>
        <v>0</v>
      </c>
      <c r="G1968" s="12">
        <f>SUMIFS('PO Details'!$H:$H,'PO Details'!$D:$D,Planning!$B1968,'PO Details'!$L:$L,$E1968)</f>
        <v>35</v>
      </c>
      <c r="H1968" s="12">
        <f>SUMIFS('SO Details'!$G:$G,'SO Details'!$D:$D,Planning!$B1968,'SO Details'!$K:$K,$E1968)</f>
        <v>0</v>
      </c>
      <c r="I1968" s="20">
        <f>IF(COUNTIFS($C:$C,B1968)&gt;1,SUMIFS('Sales Hx'!$Q:$Q,'Sales Hx'!$B:$B,_xlfn.XLOOKUP(B1968,C:C,B:B),'Sales Hx'!$D:$D,Planning!$E1968),SUMIFS('Sales Hx'!$Q:$Q,'Sales Hx'!$B:$B,Planning!$B1968,'Sales Hx'!$D:$D,Planning!$E1968))</f>
        <v>1.4</v>
      </c>
      <c r="J1968" s="16">
        <f>IF(COUNTIFS($C:$C,B1968)&gt;1,SUMIFS('Sales Hx'!$S:$S,'Sales Hx'!$B:$B,_xlfn.XLOOKUP(B1968,C:C,B:B),'Sales Hx'!$D:$D,E1968),SUMIFS('Sales Hx'!$S:$S,'Sales Hx'!$B:$B,$B1968,'Sales Hx'!$D:$D,$E1968))</f>
        <v>0.23026315789473686</v>
      </c>
      <c r="K1968" s="16">
        <f t="shared" si="166"/>
        <v>25</v>
      </c>
      <c r="L1968" s="12">
        <f>IF(M1968&lt;&gt;"",M1968,IF(COUNTIFS($C:$C,B1968)&gt;1,SUMIFS('Sales Hx'!V:V,'Sales Hx'!$B:$B,_xlfn.XLOOKUP(B1968,C:C,B:B),'Sales Hx'!$D:$D,$E1968),SUMIFS('Sales Hx'!V:V,'Sales Hx'!$B:$B,$B1968,'Sales Hx'!$D:$D,$E1968)))</f>
        <v>0</v>
      </c>
      <c r="M1968" s="12">
        <v>0</v>
      </c>
      <c r="N1968" s="15">
        <f t="shared" si="168"/>
        <v>0.23026315789473686</v>
      </c>
      <c r="O1968" s="21">
        <f t="shared" si="165"/>
        <v>0</v>
      </c>
      <c r="P1968" s="24">
        <v>177.87989999999999</v>
      </c>
      <c r="Q1968" s="18">
        <f t="shared" si="167"/>
        <v>0</v>
      </c>
      <c r="R1968" s="2">
        <v>1</v>
      </c>
      <c r="S1968" s="2">
        <v>90</v>
      </c>
      <c r="T1968" s="2" t="s">
        <v>4647</v>
      </c>
      <c r="U1968" s="28">
        <f>IF(G1968=0,"",_xlfn.MINIFS('PO Details'!$I:$I,'PO Details'!$D:$D,Planning!$B1968,'PO Details'!$L:$L,Planning!$E1968))</f>
        <v>45490</v>
      </c>
      <c r="V1968" s="29" t="s">
        <v>4640</v>
      </c>
      <c r="W1968" t="str">
        <f t="shared" si="164"/>
        <v>Max</v>
      </c>
      <c r="X1968" s="2">
        <v>120</v>
      </c>
    </row>
    <row r="1969" spans="1:24" x14ac:dyDescent="0.25">
      <c r="A1969" s="11"/>
      <c r="B1969" s="22" t="s">
        <v>5061</v>
      </c>
      <c r="C1969" s="22"/>
      <c r="D1969" s="22" t="s">
        <v>5062</v>
      </c>
      <c r="E1969" s="31" t="s">
        <v>109</v>
      </c>
      <c r="F1969" s="12">
        <f>SUMIFS('Inventory Details'!$H:$H,'Inventory Details'!$B:$B,$B1969,'Inventory Details'!$E:$E,$E1969)</f>
        <v>0</v>
      </c>
      <c r="G1969" s="12">
        <f>SUMIFS('PO Details'!$H:$H,'PO Details'!$D:$D,Planning!$B1969,'PO Details'!$L:$L,$E1969)</f>
        <v>25</v>
      </c>
      <c r="H1969" s="12">
        <f>SUMIFS('SO Details'!$G:$G,'SO Details'!$D:$D,Planning!$B1969,'SO Details'!$K:$K,$E1969)</f>
        <v>0</v>
      </c>
      <c r="I1969" s="20">
        <f>IF(COUNTIFS($C:$C,B1969)&gt;1,SUMIFS('Sales Hx'!$Q:$Q,'Sales Hx'!$B:$B,_xlfn.XLOOKUP(B1969,C:C,B:B),'Sales Hx'!$D:$D,Planning!$E1969),SUMIFS('Sales Hx'!$Q:$Q,'Sales Hx'!$B:$B,Planning!$B1969,'Sales Hx'!$D:$D,Planning!$E1969))</f>
        <v>0</v>
      </c>
      <c r="J1969" s="16">
        <f>IF(COUNTIFS($C:$C,B1969)&gt;1,SUMIFS('Sales Hx'!$S:$S,'Sales Hx'!$B:$B,_xlfn.XLOOKUP(B1969,C:C,B:B),'Sales Hx'!$D:$D,E1969),SUMIFS('Sales Hx'!$S:$S,'Sales Hx'!$B:$B,$B1969,'Sales Hx'!$D:$D,$E1969))</f>
        <v>4.9342105263157895E-2</v>
      </c>
      <c r="K1969" s="16">
        <f t="shared" si="166"/>
        <v>0</v>
      </c>
      <c r="L1969" s="12">
        <f>IF(M1969&lt;&gt;"",M1969,IF(COUNTIFS($C:$C,B1969)&gt;1,SUMIFS('Sales Hx'!V:V,'Sales Hx'!$B:$B,_xlfn.XLOOKUP(B1969,C:C,B:B),'Sales Hx'!$D:$D,$E1969),SUMIFS('Sales Hx'!V:V,'Sales Hx'!$B:$B,$B1969,'Sales Hx'!$D:$D,$E1969)))</f>
        <v>0</v>
      </c>
      <c r="M1969" s="12">
        <v>0</v>
      </c>
      <c r="N1969" s="15">
        <f t="shared" si="168"/>
        <v>4.9342105263157895E-2</v>
      </c>
      <c r="O1969" s="21">
        <f t="shared" si="165"/>
        <v>0</v>
      </c>
      <c r="P1969" s="24">
        <v>177.87989999999999</v>
      </c>
      <c r="Q1969" s="18">
        <f t="shared" si="167"/>
        <v>0</v>
      </c>
      <c r="R1969" s="2">
        <v>1</v>
      </c>
      <c r="S1969" s="2">
        <v>90</v>
      </c>
      <c r="T1969" s="2" t="s">
        <v>4647</v>
      </c>
      <c r="U1969" s="28">
        <f>IF(G1969=0,"",_xlfn.MINIFS('PO Details'!$I:$I,'PO Details'!$D:$D,Planning!$B1969,'PO Details'!$L:$L,Planning!$E1969))</f>
        <v>45490</v>
      </c>
      <c r="V1969" s="29" t="s">
        <v>4640</v>
      </c>
      <c r="W1969" t="str">
        <f t="shared" si="164"/>
        <v/>
      </c>
      <c r="X1969" s="2">
        <v>120</v>
      </c>
    </row>
    <row r="1970" spans="1:24" x14ac:dyDescent="0.25">
      <c r="A1970" s="11"/>
      <c r="B1970" s="22" t="s">
        <v>5061</v>
      </c>
      <c r="C1970" s="22"/>
      <c r="D1970" s="22" t="s">
        <v>5062</v>
      </c>
      <c r="E1970" s="31" t="s">
        <v>113</v>
      </c>
      <c r="F1970" s="12">
        <f>SUMIFS('Inventory Details'!$H:$H,'Inventory Details'!$B:$B,$B1970,'Inventory Details'!$E:$E,$E1970)</f>
        <v>0</v>
      </c>
      <c r="G1970" s="12">
        <f>SUMIFS('PO Details'!$H:$H,'PO Details'!$D:$D,Planning!$B1970,'PO Details'!$L:$L,$E1970)</f>
        <v>25</v>
      </c>
      <c r="H1970" s="12">
        <f>SUMIFS('SO Details'!$G:$G,'SO Details'!$D:$D,Planning!$B1970,'SO Details'!$K:$K,$E1970)</f>
        <v>0</v>
      </c>
      <c r="I1970" s="20">
        <f>IF(COUNTIFS($C:$C,B1970)&gt;1,SUMIFS('Sales Hx'!$Q:$Q,'Sales Hx'!$B:$B,_xlfn.XLOOKUP(B1970,C:C,B:B),'Sales Hx'!$D:$D,Planning!$E1970),SUMIFS('Sales Hx'!$Q:$Q,'Sales Hx'!$B:$B,Planning!$B1970,'Sales Hx'!$D:$D,Planning!$E1970))</f>
        <v>0</v>
      </c>
      <c r="J1970" s="16">
        <f>IF(COUNTIFS($C:$C,B1970)&gt;1,SUMIFS('Sales Hx'!$S:$S,'Sales Hx'!$B:$B,_xlfn.XLOOKUP(B1970,C:C,B:B),'Sales Hx'!$D:$D,E1970),SUMIFS('Sales Hx'!$S:$S,'Sales Hx'!$B:$B,$B1970,'Sales Hx'!$D:$D,$E1970))</f>
        <v>0.1206140350877193</v>
      </c>
      <c r="K1970" s="16">
        <f t="shared" si="166"/>
        <v>0</v>
      </c>
      <c r="L1970" s="12">
        <f>IF(M1970&lt;&gt;"",M1970,IF(COUNTIFS($C:$C,B1970)&gt;1,SUMIFS('Sales Hx'!V:V,'Sales Hx'!$B:$B,_xlfn.XLOOKUP(B1970,C:C,B:B),'Sales Hx'!$D:$D,$E1970),SUMIFS('Sales Hx'!V:V,'Sales Hx'!$B:$B,$B1970,'Sales Hx'!$D:$D,$E1970)))</f>
        <v>0</v>
      </c>
      <c r="M1970" s="12">
        <v>0</v>
      </c>
      <c r="N1970" s="15">
        <f t="shared" si="168"/>
        <v>0.1206140350877193</v>
      </c>
      <c r="O1970" s="21">
        <f t="shared" si="165"/>
        <v>0</v>
      </c>
      <c r="P1970" s="24">
        <v>177.87989999999999</v>
      </c>
      <c r="Q1970" s="18">
        <f t="shared" si="167"/>
        <v>0</v>
      </c>
      <c r="R1970" s="2">
        <v>1</v>
      </c>
      <c r="S1970" s="2">
        <v>90</v>
      </c>
      <c r="T1970" s="2" t="s">
        <v>4647</v>
      </c>
      <c r="U1970" s="28">
        <f>IF(G1970=0,"",_xlfn.MINIFS('PO Details'!$I:$I,'PO Details'!$D:$D,Planning!$B1970,'PO Details'!$L:$L,Planning!$E1970))</f>
        <v>45490</v>
      </c>
      <c r="V1970" s="29" t="s">
        <v>4640</v>
      </c>
      <c r="W1970" t="str">
        <f t="shared" si="164"/>
        <v/>
      </c>
      <c r="X1970" s="2">
        <v>120</v>
      </c>
    </row>
    <row r="1971" spans="1:24" x14ac:dyDescent="0.25">
      <c r="A1971" s="11"/>
      <c r="B1971" s="22" t="s">
        <v>5061</v>
      </c>
      <c r="C1971" s="22"/>
      <c r="D1971" s="22" t="s">
        <v>5062</v>
      </c>
      <c r="E1971" s="31" t="s">
        <v>820</v>
      </c>
      <c r="F1971" s="12">
        <f>SUMIFS('Inventory Details'!$H:$H,'Inventory Details'!$B:$B,$B1971,'Inventory Details'!$E:$E,$E1971)</f>
        <v>0</v>
      </c>
      <c r="G1971" s="12">
        <f>SUMIFS('PO Details'!$H:$H,'PO Details'!$D:$D,Planning!$B1971,'PO Details'!$L:$L,$E1971)</f>
        <v>15</v>
      </c>
      <c r="H1971" s="12">
        <f>SUMIFS('SO Details'!$G:$G,'SO Details'!$D:$D,Planning!$B1971,'SO Details'!$K:$K,$E1971)</f>
        <v>0</v>
      </c>
      <c r="I1971" s="20">
        <f>IF(COUNTIFS($C:$C,B1971)&gt;1,SUMIFS('Sales Hx'!$Q:$Q,'Sales Hx'!$B:$B,_xlfn.XLOOKUP(B1971,C:C,B:B),'Sales Hx'!$D:$D,Planning!$E1971),SUMIFS('Sales Hx'!$Q:$Q,'Sales Hx'!$B:$B,Planning!$B1971,'Sales Hx'!$D:$D,Planning!$E1971))</f>
        <v>0</v>
      </c>
      <c r="J1971" s="16">
        <f>IF(COUNTIFS($C:$C,B1971)&gt;1,SUMIFS('Sales Hx'!$S:$S,'Sales Hx'!$B:$B,_xlfn.XLOOKUP(B1971,C:C,B:B),'Sales Hx'!$D:$D,E1971),SUMIFS('Sales Hx'!$S:$S,'Sales Hx'!$B:$B,$B1971,'Sales Hx'!$D:$D,$E1971))</f>
        <v>3.2894736842105261E-2</v>
      </c>
      <c r="K1971" s="16">
        <f t="shared" si="166"/>
        <v>0</v>
      </c>
      <c r="L1971" s="12">
        <f>IF(M1971&lt;&gt;"",M1971,IF(COUNTIFS($C:$C,B1971)&gt;1,SUMIFS('Sales Hx'!V:V,'Sales Hx'!$B:$B,_xlfn.XLOOKUP(B1971,C:C,B:B),'Sales Hx'!$D:$D,$E1971),SUMIFS('Sales Hx'!V:V,'Sales Hx'!$B:$B,$B1971,'Sales Hx'!$D:$D,$E1971)))</f>
        <v>0</v>
      </c>
      <c r="M1971" s="12">
        <v>0</v>
      </c>
      <c r="N1971" s="15">
        <f t="shared" si="168"/>
        <v>3.2894736842105261E-2</v>
      </c>
      <c r="O1971" s="21">
        <f t="shared" si="165"/>
        <v>0</v>
      </c>
      <c r="P1971" s="24">
        <v>177.87989999999999</v>
      </c>
      <c r="Q1971" s="18">
        <f t="shared" si="167"/>
        <v>0</v>
      </c>
      <c r="R1971" s="2">
        <v>1</v>
      </c>
      <c r="S1971" s="2">
        <v>90</v>
      </c>
      <c r="T1971" s="2" t="s">
        <v>4647</v>
      </c>
      <c r="U1971" s="28">
        <f>IF(G1971=0,"",_xlfn.MINIFS('PO Details'!$I:$I,'PO Details'!$D:$D,Planning!$B1971,'PO Details'!$L:$L,Planning!$E1971))</f>
        <v>45490</v>
      </c>
      <c r="V1971" s="29" t="s">
        <v>4640</v>
      </c>
      <c r="W1971" t="str">
        <f t="shared" ref="W1971:W2034" si="169">IF(K1971=_xlfn.MAXIFS(K:K,B:B,B1971),"Max","")</f>
        <v/>
      </c>
      <c r="X1971" s="2">
        <v>120</v>
      </c>
    </row>
    <row r="1972" spans="1:24" x14ac:dyDescent="0.25">
      <c r="A1972" s="11"/>
      <c r="B1972" s="22" t="s">
        <v>5061</v>
      </c>
      <c r="C1972" s="22"/>
      <c r="D1972" s="22" t="s">
        <v>5062</v>
      </c>
      <c r="E1972" s="31" t="s">
        <v>4746</v>
      </c>
      <c r="F1972" s="12">
        <f>SUMIFS('Inventory Details'!$H:$H,'Inventory Details'!$B:$B,$B1972,'Inventory Details'!$E:$E,$E1972)</f>
        <v>0</v>
      </c>
      <c r="G1972" s="12">
        <f>SUMIFS('PO Details'!$H:$H,'PO Details'!$D:$D,Planning!$B1972,'PO Details'!$L:$L,$E1972)</f>
        <v>40</v>
      </c>
      <c r="H1972" s="12">
        <f>SUMIFS('SO Details'!$G:$G,'SO Details'!$D:$D,Planning!$B1972,'SO Details'!$K:$K,$E1972)</f>
        <v>0</v>
      </c>
      <c r="I1972" s="20">
        <f>IF(COUNTIFS($C:$C,B1972)&gt;1,SUMIFS('Sales Hx'!$Q:$Q,'Sales Hx'!$B:$B,_xlfn.XLOOKUP(B1972,C:C,B:B),'Sales Hx'!$D:$D,Planning!$E1972),SUMIFS('Sales Hx'!$Q:$Q,'Sales Hx'!$B:$B,Planning!$B1972,'Sales Hx'!$D:$D,Planning!$E1972))</f>
        <v>0</v>
      </c>
      <c r="J1972" s="16">
        <f>IF(COUNTIFS($C:$C,B1972)&gt;1,SUMIFS('Sales Hx'!$S:$S,'Sales Hx'!$B:$B,_xlfn.XLOOKUP(B1972,C:C,B:B),'Sales Hx'!$D:$D,E1972),SUMIFS('Sales Hx'!$S:$S,'Sales Hx'!$B:$B,$B1972,'Sales Hx'!$D:$D,$E1972))</f>
        <v>0.28552631578947368</v>
      </c>
      <c r="K1972" s="16">
        <f t="shared" si="166"/>
        <v>0</v>
      </c>
      <c r="L1972" s="12">
        <f>IF(M1972&lt;&gt;"",M1972,IF(COUNTIFS($C:$C,B1972)&gt;1,SUMIFS('Sales Hx'!V:V,'Sales Hx'!$B:$B,_xlfn.XLOOKUP(B1972,C:C,B:B),'Sales Hx'!$D:$D,$E1972),SUMIFS('Sales Hx'!V:V,'Sales Hx'!$B:$B,$B1972,'Sales Hx'!$D:$D,$E1972)))</f>
        <v>0</v>
      </c>
      <c r="M1972" s="12">
        <v>0</v>
      </c>
      <c r="N1972" s="15">
        <f t="shared" si="168"/>
        <v>0.28552631578947368</v>
      </c>
      <c r="O1972" s="21">
        <f t="shared" si="165"/>
        <v>0</v>
      </c>
      <c r="P1972" s="24">
        <v>177.87989999999999</v>
      </c>
      <c r="Q1972" s="18">
        <f t="shared" si="167"/>
        <v>0</v>
      </c>
      <c r="R1972" s="2">
        <v>1</v>
      </c>
      <c r="S1972" s="2">
        <v>90</v>
      </c>
      <c r="T1972" s="2" t="s">
        <v>4647</v>
      </c>
      <c r="U1972" s="28">
        <f>IF(G1972=0,"",_xlfn.MINIFS('PO Details'!$I:$I,'PO Details'!$D:$D,Planning!$B1972,'PO Details'!$L:$L,Planning!$E1972))</f>
        <v>45490</v>
      </c>
      <c r="V1972" s="29" t="s">
        <v>4640</v>
      </c>
      <c r="W1972" t="str">
        <f t="shared" si="169"/>
        <v/>
      </c>
      <c r="X1972" s="2">
        <v>120</v>
      </c>
    </row>
    <row r="1973" spans="1:24" x14ac:dyDescent="0.25">
      <c r="A1973" s="11"/>
      <c r="B1973" s="22" t="s">
        <v>5064</v>
      </c>
      <c r="C1973" s="22"/>
      <c r="D1973" s="22" t="s">
        <v>5065</v>
      </c>
      <c r="E1973" s="31" t="s">
        <v>106</v>
      </c>
      <c r="F1973" s="12">
        <f>SUMIFS('Inventory Details'!$H:$H,'Inventory Details'!$B:$B,$B1973,'Inventory Details'!$E:$E,$E1973)</f>
        <v>0</v>
      </c>
      <c r="G1973" s="12">
        <f>SUMIFS('PO Details'!$H:$H,'PO Details'!$D:$D,Planning!$B1973,'PO Details'!$L:$L,$E1973)</f>
        <v>35</v>
      </c>
      <c r="H1973" s="12">
        <f>SUMIFS('SO Details'!$G:$G,'SO Details'!$D:$D,Planning!$B1973,'SO Details'!$K:$K,$E1973)</f>
        <v>0</v>
      </c>
      <c r="I1973" s="20">
        <f>IF(COUNTIFS($C:$C,B1973)&gt;1,SUMIFS('Sales Hx'!$Q:$Q,'Sales Hx'!$B:$B,_xlfn.XLOOKUP(B1973,C:C,B:B),'Sales Hx'!$D:$D,Planning!$E1973),SUMIFS('Sales Hx'!$Q:$Q,'Sales Hx'!$B:$B,Planning!$B1973,'Sales Hx'!$D:$D,Planning!$E1973))</f>
        <v>1.4</v>
      </c>
      <c r="J1973" s="16">
        <f>IF(COUNTIFS($C:$C,B1973)&gt;1,SUMIFS('Sales Hx'!$S:$S,'Sales Hx'!$B:$B,_xlfn.XLOOKUP(B1973,C:C,B:B),'Sales Hx'!$D:$D,E1973),SUMIFS('Sales Hx'!$S:$S,'Sales Hx'!$B:$B,$B1973,'Sales Hx'!$D:$D,$E1973))</f>
        <v>0.23026315789473686</v>
      </c>
      <c r="K1973" s="16">
        <f t="shared" si="166"/>
        <v>25</v>
      </c>
      <c r="L1973" s="12">
        <f>IF(M1973&lt;&gt;"",M1973,IF(COUNTIFS($C:$C,B1973)&gt;1,SUMIFS('Sales Hx'!V:V,'Sales Hx'!$B:$B,_xlfn.XLOOKUP(B1973,C:C,B:B),'Sales Hx'!$D:$D,$E1973),SUMIFS('Sales Hx'!V:V,'Sales Hx'!$B:$B,$B1973,'Sales Hx'!$D:$D,$E1973)))</f>
        <v>0</v>
      </c>
      <c r="M1973" s="12">
        <v>0</v>
      </c>
      <c r="N1973" s="15">
        <f t="shared" si="168"/>
        <v>0.23026315789473686</v>
      </c>
      <c r="O1973" s="21">
        <f t="shared" si="165"/>
        <v>0</v>
      </c>
      <c r="P1973" s="24">
        <v>177.87989999999999</v>
      </c>
      <c r="Q1973" s="18">
        <f t="shared" si="167"/>
        <v>0</v>
      </c>
      <c r="R1973" s="2">
        <v>1</v>
      </c>
      <c r="S1973" s="2">
        <v>90</v>
      </c>
      <c r="T1973" s="2" t="s">
        <v>4647</v>
      </c>
      <c r="U1973" s="28">
        <f>IF(G1973=0,"",_xlfn.MINIFS('PO Details'!$I:$I,'PO Details'!$D:$D,Planning!$B1973,'PO Details'!$L:$L,Planning!$E1973))</f>
        <v>45490</v>
      </c>
      <c r="V1973" s="29" t="s">
        <v>4640</v>
      </c>
      <c r="W1973" t="str">
        <f>IF(K1973=_xlfn.MAXIFS(K:K,B:B,B1973),"Max","")</f>
        <v>Max</v>
      </c>
      <c r="X1973" s="2">
        <v>120</v>
      </c>
    </row>
    <row r="1974" spans="1:24" x14ac:dyDescent="0.25">
      <c r="A1974" s="11"/>
      <c r="B1974" s="22" t="s">
        <v>5064</v>
      </c>
      <c r="C1974" s="22"/>
      <c r="D1974" s="22" t="s">
        <v>5065</v>
      </c>
      <c r="E1974" s="31" t="s">
        <v>109</v>
      </c>
      <c r="F1974" s="12">
        <f>SUMIFS('Inventory Details'!$H:$H,'Inventory Details'!$B:$B,$B1974,'Inventory Details'!$E:$E,$E1974)</f>
        <v>0</v>
      </c>
      <c r="G1974" s="12">
        <f>SUMIFS('PO Details'!$H:$H,'PO Details'!$D:$D,Planning!$B1974,'PO Details'!$L:$L,$E1974)</f>
        <v>25</v>
      </c>
      <c r="H1974" s="12">
        <f>SUMIFS('SO Details'!$G:$G,'SO Details'!$D:$D,Planning!$B1974,'SO Details'!$K:$K,$E1974)</f>
        <v>0</v>
      </c>
      <c r="I1974" s="20">
        <f>IF(COUNTIFS($C:$C,B1974)&gt;1,SUMIFS('Sales Hx'!$Q:$Q,'Sales Hx'!$B:$B,_xlfn.XLOOKUP(B1974,C:C,B:B),'Sales Hx'!$D:$D,Planning!$E1974),SUMIFS('Sales Hx'!$Q:$Q,'Sales Hx'!$B:$B,Planning!$B1974,'Sales Hx'!$D:$D,Planning!$E1974))</f>
        <v>0</v>
      </c>
      <c r="J1974" s="16">
        <f>IF(COUNTIFS($C:$C,B1974)&gt;1,SUMIFS('Sales Hx'!$S:$S,'Sales Hx'!$B:$B,_xlfn.XLOOKUP(B1974,C:C,B:B),'Sales Hx'!$D:$D,E1974),SUMIFS('Sales Hx'!$S:$S,'Sales Hx'!$B:$B,$B1974,'Sales Hx'!$D:$D,$E1974))</f>
        <v>4.9342105263157895E-2</v>
      </c>
      <c r="K1974" s="16">
        <f t="shared" si="166"/>
        <v>0</v>
      </c>
      <c r="L1974" s="12">
        <f>IF(M1974&lt;&gt;"",M1974,IF(COUNTIFS($C:$C,B1974)&gt;1,SUMIFS('Sales Hx'!V:V,'Sales Hx'!$B:$B,_xlfn.XLOOKUP(B1974,C:C,B:B),'Sales Hx'!$D:$D,$E1974),SUMIFS('Sales Hx'!V:V,'Sales Hx'!$B:$B,$B1974,'Sales Hx'!$D:$D,$E1974)))</f>
        <v>0</v>
      </c>
      <c r="M1974" s="12">
        <v>0</v>
      </c>
      <c r="N1974" s="15">
        <f t="shared" si="168"/>
        <v>4.9342105263157895E-2</v>
      </c>
      <c r="O1974" s="21">
        <f t="shared" si="165"/>
        <v>0</v>
      </c>
      <c r="P1974" s="24">
        <v>177.87989999999999</v>
      </c>
      <c r="Q1974" s="18">
        <f t="shared" si="167"/>
        <v>0</v>
      </c>
      <c r="R1974" s="2">
        <v>1</v>
      </c>
      <c r="S1974" s="2">
        <v>90</v>
      </c>
      <c r="T1974" s="2" t="s">
        <v>4647</v>
      </c>
      <c r="U1974" s="28">
        <f>IF(G1974=0,"",_xlfn.MINIFS('PO Details'!$I:$I,'PO Details'!$D:$D,Planning!$B1974,'PO Details'!$L:$L,Planning!$E1974))</f>
        <v>45490</v>
      </c>
      <c r="V1974" s="29" t="s">
        <v>4640</v>
      </c>
      <c r="W1974" t="str">
        <f t="shared" si="169"/>
        <v/>
      </c>
      <c r="X1974" s="2">
        <v>120</v>
      </c>
    </row>
    <row r="1975" spans="1:24" x14ac:dyDescent="0.25">
      <c r="A1975" s="11"/>
      <c r="B1975" s="22" t="s">
        <v>5064</v>
      </c>
      <c r="C1975" s="22"/>
      <c r="D1975" s="22" t="s">
        <v>5065</v>
      </c>
      <c r="E1975" s="31" t="s">
        <v>113</v>
      </c>
      <c r="F1975" s="12">
        <f>SUMIFS('Inventory Details'!$H:$H,'Inventory Details'!$B:$B,$B1975,'Inventory Details'!$E:$E,$E1975)</f>
        <v>0</v>
      </c>
      <c r="G1975" s="12">
        <f>SUMIFS('PO Details'!$H:$H,'PO Details'!$D:$D,Planning!$B1975,'PO Details'!$L:$L,$E1975)</f>
        <v>25</v>
      </c>
      <c r="H1975" s="12">
        <f>SUMIFS('SO Details'!$G:$G,'SO Details'!$D:$D,Planning!$B1975,'SO Details'!$K:$K,$E1975)</f>
        <v>0</v>
      </c>
      <c r="I1975" s="20">
        <f>IF(COUNTIFS($C:$C,B1975)&gt;1,SUMIFS('Sales Hx'!$Q:$Q,'Sales Hx'!$B:$B,_xlfn.XLOOKUP(B1975,C:C,B:B),'Sales Hx'!$D:$D,Planning!$E1975),SUMIFS('Sales Hx'!$Q:$Q,'Sales Hx'!$B:$B,Planning!$B1975,'Sales Hx'!$D:$D,Planning!$E1975))</f>
        <v>0</v>
      </c>
      <c r="J1975" s="16">
        <f>IF(COUNTIFS($C:$C,B1975)&gt;1,SUMIFS('Sales Hx'!$S:$S,'Sales Hx'!$B:$B,_xlfn.XLOOKUP(B1975,C:C,B:B),'Sales Hx'!$D:$D,E1975),SUMIFS('Sales Hx'!$S:$S,'Sales Hx'!$B:$B,$B1975,'Sales Hx'!$D:$D,$E1975))</f>
        <v>0.1206140350877193</v>
      </c>
      <c r="K1975" s="16">
        <f t="shared" si="166"/>
        <v>0</v>
      </c>
      <c r="L1975" s="12">
        <f>IF(M1975&lt;&gt;"",M1975,IF(COUNTIFS($C:$C,B1975)&gt;1,SUMIFS('Sales Hx'!V:V,'Sales Hx'!$B:$B,_xlfn.XLOOKUP(B1975,C:C,B:B),'Sales Hx'!$D:$D,$E1975),SUMIFS('Sales Hx'!V:V,'Sales Hx'!$B:$B,$B1975,'Sales Hx'!$D:$D,$E1975)))</f>
        <v>0</v>
      </c>
      <c r="M1975" s="12">
        <v>0</v>
      </c>
      <c r="N1975" s="15">
        <f t="shared" si="168"/>
        <v>0.1206140350877193</v>
      </c>
      <c r="O1975" s="21">
        <f t="shared" si="165"/>
        <v>0</v>
      </c>
      <c r="P1975" s="24">
        <v>177.87989999999999</v>
      </c>
      <c r="Q1975" s="18">
        <f t="shared" si="167"/>
        <v>0</v>
      </c>
      <c r="R1975" s="2">
        <v>1</v>
      </c>
      <c r="S1975" s="2">
        <v>90</v>
      </c>
      <c r="T1975" s="2" t="s">
        <v>4647</v>
      </c>
      <c r="U1975" s="28">
        <f>IF(G1975=0,"",_xlfn.MINIFS('PO Details'!$I:$I,'PO Details'!$D:$D,Planning!$B1975,'PO Details'!$L:$L,Planning!$E1975))</f>
        <v>45490</v>
      </c>
      <c r="V1975" s="29" t="s">
        <v>4640</v>
      </c>
      <c r="W1975" t="str">
        <f t="shared" si="169"/>
        <v/>
      </c>
      <c r="X1975" s="2">
        <v>120</v>
      </c>
    </row>
    <row r="1976" spans="1:24" x14ac:dyDescent="0.25">
      <c r="A1976" s="11"/>
      <c r="B1976" s="22" t="s">
        <v>5064</v>
      </c>
      <c r="C1976" s="22"/>
      <c r="D1976" s="22" t="s">
        <v>5065</v>
      </c>
      <c r="E1976" s="31" t="s">
        <v>820</v>
      </c>
      <c r="F1976" s="12">
        <f>SUMIFS('Inventory Details'!$H:$H,'Inventory Details'!$B:$B,$B1976,'Inventory Details'!$E:$E,$E1976)</f>
        <v>0</v>
      </c>
      <c r="G1976" s="12">
        <f>SUMIFS('PO Details'!$H:$H,'PO Details'!$D:$D,Planning!$B1976,'PO Details'!$L:$L,$E1976)</f>
        <v>15</v>
      </c>
      <c r="H1976" s="12">
        <f>SUMIFS('SO Details'!$G:$G,'SO Details'!$D:$D,Planning!$B1976,'SO Details'!$K:$K,$E1976)</f>
        <v>0</v>
      </c>
      <c r="I1976" s="20">
        <f>IF(COUNTIFS($C:$C,B1976)&gt;1,SUMIFS('Sales Hx'!$Q:$Q,'Sales Hx'!$B:$B,_xlfn.XLOOKUP(B1976,C:C,B:B),'Sales Hx'!$D:$D,Planning!$E1976),SUMIFS('Sales Hx'!$Q:$Q,'Sales Hx'!$B:$B,Planning!$B1976,'Sales Hx'!$D:$D,Planning!$E1976))</f>
        <v>0</v>
      </c>
      <c r="J1976" s="16">
        <f>IF(COUNTIFS($C:$C,B1976)&gt;1,SUMIFS('Sales Hx'!$S:$S,'Sales Hx'!$B:$B,_xlfn.XLOOKUP(B1976,C:C,B:B),'Sales Hx'!$D:$D,E1976),SUMIFS('Sales Hx'!$S:$S,'Sales Hx'!$B:$B,$B1976,'Sales Hx'!$D:$D,$E1976))</f>
        <v>3.2894736842105261E-2</v>
      </c>
      <c r="K1976" s="16">
        <f t="shared" si="166"/>
        <v>0</v>
      </c>
      <c r="L1976" s="12">
        <f>IF(M1976&lt;&gt;"",M1976,IF(COUNTIFS($C:$C,B1976)&gt;1,SUMIFS('Sales Hx'!V:V,'Sales Hx'!$B:$B,_xlfn.XLOOKUP(B1976,C:C,B:B),'Sales Hx'!$D:$D,$E1976),SUMIFS('Sales Hx'!V:V,'Sales Hx'!$B:$B,$B1976,'Sales Hx'!$D:$D,$E1976)))</f>
        <v>0</v>
      </c>
      <c r="M1976" s="12">
        <v>0</v>
      </c>
      <c r="N1976" s="15">
        <f t="shared" si="168"/>
        <v>3.2894736842105261E-2</v>
      </c>
      <c r="O1976" s="21">
        <f t="shared" si="165"/>
        <v>0</v>
      </c>
      <c r="P1976" s="24">
        <v>177.87989999999999</v>
      </c>
      <c r="Q1976" s="18">
        <f t="shared" si="167"/>
        <v>0</v>
      </c>
      <c r="R1976" s="2">
        <v>1</v>
      </c>
      <c r="S1976" s="2">
        <v>90</v>
      </c>
      <c r="T1976" s="2" t="s">
        <v>4647</v>
      </c>
      <c r="U1976" s="28">
        <f>IF(G1976=0,"",_xlfn.MINIFS('PO Details'!$I:$I,'PO Details'!$D:$D,Planning!$B1976,'PO Details'!$L:$L,Planning!$E1976))</f>
        <v>45490</v>
      </c>
      <c r="V1976" s="29" t="s">
        <v>4640</v>
      </c>
      <c r="W1976" t="str">
        <f t="shared" si="169"/>
        <v/>
      </c>
      <c r="X1976" s="2">
        <v>120</v>
      </c>
    </row>
    <row r="1977" spans="1:24" x14ac:dyDescent="0.25">
      <c r="A1977" s="11"/>
      <c r="B1977" s="22" t="s">
        <v>5064</v>
      </c>
      <c r="C1977" s="22"/>
      <c r="D1977" s="22" t="s">
        <v>5065</v>
      </c>
      <c r="E1977" s="31" t="s">
        <v>4746</v>
      </c>
      <c r="F1977" s="12">
        <f>SUMIFS('Inventory Details'!$H:$H,'Inventory Details'!$B:$B,$B1977,'Inventory Details'!$E:$E,$E1977)</f>
        <v>0</v>
      </c>
      <c r="G1977" s="12">
        <f>SUMIFS('PO Details'!$H:$H,'PO Details'!$D:$D,Planning!$B1977,'PO Details'!$L:$L,$E1977)</f>
        <v>40</v>
      </c>
      <c r="H1977" s="12">
        <f>SUMIFS('SO Details'!$G:$G,'SO Details'!$D:$D,Planning!$B1977,'SO Details'!$K:$K,$E1977)</f>
        <v>0</v>
      </c>
      <c r="I1977" s="20">
        <f>IF(COUNTIFS($C:$C,B1977)&gt;1,SUMIFS('Sales Hx'!$Q:$Q,'Sales Hx'!$B:$B,_xlfn.XLOOKUP(B1977,C:C,B:B),'Sales Hx'!$D:$D,Planning!$E1977),SUMIFS('Sales Hx'!$Q:$Q,'Sales Hx'!$B:$B,Planning!$B1977,'Sales Hx'!$D:$D,Planning!$E1977))</f>
        <v>0</v>
      </c>
      <c r="J1977" s="16">
        <f>IF(COUNTIFS($C:$C,B1977)&gt;1,SUMIFS('Sales Hx'!$S:$S,'Sales Hx'!$B:$B,_xlfn.XLOOKUP(B1977,C:C,B:B),'Sales Hx'!$D:$D,E1977),SUMIFS('Sales Hx'!$S:$S,'Sales Hx'!$B:$B,$B1977,'Sales Hx'!$D:$D,$E1977))</f>
        <v>0.28552631578947368</v>
      </c>
      <c r="K1977" s="16">
        <f t="shared" si="166"/>
        <v>0</v>
      </c>
      <c r="L1977" s="12">
        <f>IF(M1977&lt;&gt;"",M1977,IF(COUNTIFS($C:$C,B1977)&gt;1,SUMIFS('Sales Hx'!V:V,'Sales Hx'!$B:$B,_xlfn.XLOOKUP(B1977,C:C,B:B),'Sales Hx'!$D:$D,$E1977),SUMIFS('Sales Hx'!V:V,'Sales Hx'!$B:$B,$B1977,'Sales Hx'!$D:$D,$E1977)))</f>
        <v>0</v>
      </c>
      <c r="M1977" s="12">
        <v>0</v>
      </c>
      <c r="N1977" s="15">
        <f t="shared" ref="N1977:N2016" si="170">IFERROR(_xlfn.IFNA(J1977*R1977+L1977,"No Sales Hx"),"No Sales HX")</f>
        <v>0.28552631578947368</v>
      </c>
      <c r="O1977" s="21">
        <f t="shared" si="165"/>
        <v>0</v>
      </c>
      <c r="P1977" s="24">
        <v>177.87989999999999</v>
      </c>
      <c r="Q1977" s="18">
        <f t="shared" ref="Q1977:Q2015" si="171">IFERROR(P1977*O1977,0)</f>
        <v>0</v>
      </c>
      <c r="R1977" s="2">
        <v>1</v>
      </c>
      <c r="S1977" s="2">
        <v>90</v>
      </c>
      <c r="T1977" s="2" t="s">
        <v>4647</v>
      </c>
      <c r="U1977" s="28">
        <f>IF(G1977=0,"",_xlfn.MINIFS('PO Details'!$I:$I,'PO Details'!$D:$D,Planning!$B1977,'PO Details'!$L:$L,Planning!$E1977))</f>
        <v>45490</v>
      </c>
      <c r="V1977" s="29" t="s">
        <v>4640</v>
      </c>
      <c r="W1977" t="str">
        <f t="shared" si="169"/>
        <v/>
      </c>
      <c r="X1977" s="2">
        <v>120</v>
      </c>
    </row>
    <row r="1978" spans="1:24" x14ac:dyDescent="0.25">
      <c r="A1978" s="11"/>
      <c r="B1978" s="22" t="s">
        <v>4643</v>
      </c>
      <c r="C1978" s="22"/>
      <c r="D1978" s="22"/>
      <c r="E1978" s="31" t="s">
        <v>4746</v>
      </c>
      <c r="F1978" s="12">
        <f>SUMIFS('Inventory Details'!$H:$H,'Inventory Details'!$B:$B,$B1978,'Inventory Details'!$E:$E,$E1978)</f>
        <v>0</v>
      </c>
      <c r="G1978" s="12">
        <f>SUMIFS('PO Details'!$H:$H,'PO Details'!$D:$D,Planning!$B1978,'PO Details'!$L:$L,$E1978)</f>
        <v>0</v>
      </c>
      <c r="H1978" s="12">
        <f>SUMIFS('SO Details'!$G:$G,'SO Details'!$D:$D,Planning!$B1978,'SO Details'!$K:$K,$E1978)</f>
        <v>0</v>
      </c>
      <c r="I1978" s="20">
        <f>IF(COUNTIFS($C:$C,B1978)&gt;1,SUMIFS('Sales Hx'!$Q:$Q,'Sales Hx'!$B:$B,_xlfn.XLOOKUP(B1978,C:C,B:B),'Sales Hx'!$D:$D,Planning!$E1978),SUMIFS('Sales Hx'!$Q:$Q,'Sales Hx'!$B:$B,Planning!$B1978,'Sales Hx'!$D:$D,Planning!$E1978))</f>
        <v>0</v>
      </c>
      <c r="J1978" s="16">
        <f>IF(COUNTIFS($C:$C,B1978)&gt;1,SUMIFS('Sales Hx'!$S:$S,'Sales Hx'!$B:$B,_xlfn.XLOOKUP(B1978,C:C,B:B),'Sales Hx'!$D:$D,E1978),SUMIFS('Sales Hx'!$S:$S,'Sales Hx'!$B:$B,$B1978,'Sales Hx'!$D:$D,$E1978))</f>
        <v>4.9342105263157895E-2</v>
      </c>
      <c r="K1978" s="16">
        <f t="shared" si="166"/>
        <v>0</v>
      </c>
      <c r="L1978" s="12">
        <f>IF(M1978&lt;&gt;"",M1978,IF(COUNTIFS($C:$C,B1978)&gt;1,SUMIFS('Sales Hx'!V:V,'Sales Hx'!$B:$B,_xlfn.XLOOKUP(B1978,C:C,B:B),'Sales Hx'!$D:$D,$E1978),SUMIFS('Sales Hx'!V:V,'Sales Hx'!$B:$B,$B1978,'Sales Hx'!$D:$D,$E1978)))</f>
        <v>0</v>
      </c>
      <c r="M1978" s="12">
        <v>0</v>
      </c>
      <c r="N1978" s="15">
        <f t="shared" si="170"/>
        <v>4.9342105263157895E-2</v>
      </c>
      <c r="O1978" s="21">
        <f t="shared" si="165"/>
        <v>4</v>
      </c>
      <c r="P1978" s="24">
        <v>0</v>
      </c>
      <c r="Q1978" s="18">
        <f t="shared" si="171"/>
        <v>0</v>
      </c>
      <c r="R1978" s="2">
        <v>1</v>
      </c>
      <c r="S1978" s="2">
        <v>90</v>
      </c>
      <c r="T1978" s="2" t="s">
        <v>4647</v>
      </c>
      <c r="U1978" s="28" t="str">
        <f>IF(G1978=0,"",_xlfn.MINIFS('PO Details'!$I:$I,'PO Details'!$D:$D,Planning!$B1978,'PO Details'!$L:$L,Planning!$E1978))</f>
        <v/>
      </c>
      <c r="V1978" s="29" t="s">
        <v>4640</v>
      </c>
      <c r="W1978" t="str">
        <f t="shared" si="169"/>
        <v>Max</v>
      </c>
      <c r="X1978" s="2">
        <v>120</v>
      </c>
    </row>
    <row r="1979" spans="1:24" x14ac:dyDescent="0.25">
      <c r="A1979" s="11"/>
      <c r="B1979" s="22" t="s">
        <v>4699</v>
      </c>
      <c r="C1979" s="22"/>
      <c r="D1979" s="22"/>
      <c r="E1979" s="31" t="s">
        <v>113</v>
      </c>
      <c r="F1979" s="12">
        <f>SUMIFS('Inventory Details'!$H:$H,'Inventory Details'!$B:$B,$B1979,'Inventory Details'!$E:$E,$E1979)</f>
        <v>0</v>
      </c>
      <c r="G1979" s="12">
        <f>SUMIFS('PO Details'!$H:$H,'PO Details'!$D:$D,Planning!$B1979,'PO Details'!$L:$L,$E1979)</f>
        <v>0</v>
      </c>
      <c r="H1979" s="12">
        <f>SUMIFS('SO Details'!$G:$G,'SO Details'!$D:$D,Planning!$B1979,'SO Details'!$K:$K,$E1979)</f>
        <v>0</v>
      </c>
      <c r="I1979" s="20">
        <f>IF(COUNTIFS($C:$C,B1979)&gt;1,SUMIFS('Sales Hx'!$Q:$Q,'Sales Hx'!$B:$B,_xlfn.XLOOKUP(B1979,C:C,B:B),'Sales Hx'!$D:$D,Planning!$E1979),SUMIFS('Sales Hx'!$Q:$Q,'Sales Hx'!$B:$B,Planning!$B1979,'Sales Hx'!$D:$D,Planning!$E1979))</f>
        <v>0</v>
      </c>
      <c r="J1979" s="16">
        <f>IF(COUNTIFS($C:$C,B1979)&gt;1,SUMIFS('Sales Hx'!$S:$S,'Sales Hx'!$B:$B,_xlfn.XLOOKUP(B1979,C:C,B:B),'Sales Hx'!$D:$D,E1979),SUMIFS('Sales Hx'!$S:$S,'Sales Hx'!$B:$B,$B1979,'Sales Hx'!$D:$D,$E1979))</f>
        <v>6.5789473684210523E-2</v>
      </c>
      <c r="K1979" s="16">
        <f t="shared" si="166"/>
        <v>0</v>
      </c>
      <c r="L1979" s="12">
        <f>IF(M1979&lt;&gt;"",M1979,IF(COUNTIFS($C:$C,B1979)&gt;1,SUMIFS('Sales Hx'!V:V,'Sales Hx'!$B:$B,_xlfn.XLOOKUP(B1979,C:C,B:B),'Sales Hx'!$D:$D,$E1979),SUMIFS('Sales Hx'!V:V,'Sales Hx'!$B:$B,$B1979,'Sales Hx'!$D:$D,$E1979)))</f>
        <v>0</v>
      </c>
      <c r="M1979" s="12">
        <v>0</v>
      </c>
      <c r="N1979" s="15">
        <f t="shared" si="170"/>
        <v>6.5789473684210523E-2</v>
      </c>
      <c r="O1979" s="21">
        <f t="shared" si="165"/>
        <v>6</v>
      </c>
      <c r="P1979" s="24">
        <v>0</v>
      </c>
      <c r="Q1979" s="18">
        <f t="shared" si="171"/>
        <v>0</v>
      </c>
      <c r="R1979" s="2">
        <v>1</v>
      </c>
      <c r="S1979" s="2">
        <v>90</v>
      </c>
      <c r="T1979" s="2" t="s">
        <v>4647</v>
      </c>
      <c r="U1979" s="28" t="str">
        <f>IF(G1979=0,"",_xlfn.MINIFS('PO Details'!$I:$I,'PO Details'!$D:$D,Planning!$B1979,'PO Details'!$L:$L,Planning!$E1979))</f>
        <v/>
      </c>
      <c r="V1979" s="29" t="s">
        <v>4640</v>
      </c>
      <c r="W1979" t="str">
        <f t="shared" si="169"/>
        <v>Max</v>
      </c>
      <c r="X1979" s="2">
        <v>120</v>
      </c>
    </row>
    <row r="1980" spans="1:24" x14ac:dyDescent="0.25">
      <c r="A1980" s="11"/>
      <c r="B1980" s="22" t="s">
        <v>4675</v>
      </c>
      <c r="C1980" s="22"/>
      <c r="D1980" s="22"/>
      <c r="E1980" s="31" t="s">
        <v>4746</v>
      </c>
      <c r="F1980" s="12">
        <f>SUMIFS('Inventory Details'!$H:$H,'Inventory Details'!$B:$B,$B1980,'Inventory Details'!$E:$E,$E1980)</f>
        <v>0</v>
      </c>
      <c r="G1980" s="12">
        <f>SUMIFS('PO Details'!$H:$H,'PO Details'!$D:$D,Planning!$B1980,'PO Details'!$L:$L,$E1980)</f>
        <v>0</v>
      </c>
      <c r="H1980" s="12">
        <f>SUMIFS('SO Details'!$G:$G,'SO Details'!$D:$D,Planning!$B1980,'SO Details'!$K:$K,$E1980)</f>
        <v>1</v>
      </c>
      <c r="I1980" s="20">
        <f>IF(COUNTIFS($C:$C,B1980)&gt;1,SUMIFS('Sales Hx'!$Q:$Q,'Sales Hx'!$B:$B,_xlfn.XLOOKUP(B1980,C:C,B:B),'Sales Hx'!$D:$D,Planning!$E1980),SUMIFS('Sales Hx'!$Q:$Q,'Sales Hx'!$B:$B,Planning!$B1980,'Sales Hx'!$D:$D,Planning!$E1980))</f>
        <v>0</v>
      </c>
      <c r="J1980" s="16">
        <f>IF(COUNTIFS($C:$C,B1980)&gt;1,SUMIFS('Sales Hx'!$S:$S,'Sales Hx'!$B:$B,_xlfn.XLOOKUP(B1980,C:C,B:B),'Sales Hx'!$D:$D,E1980),SUMIFS('Sales Hx'!$S:$S,'Sales Hx'!$B:$B,$B1980,'Sales Hx'!$D:$D,$E1980))</f>
        <v>5.4824561403508776E-2</v>
      </c>
      <c r="K1980" s="16">
        <f t="shared" si="166"/>
        <v>0</v>
      </c>
      <c r="L1980" s="12">
        <f>IF(M1980&lt;&gt;"",M1980,IF(COUNTIFS($C:$C,B1980)&gt;1,SUMIFS('Sales Hx'!V:V,'Sales Hx'!$B:$B,_xlfn.XLOOKUP(B1980,C:C,B:B),'Sales Hx'!$D:$D,$E1980),SUMIFS('Sales Hx'!V:V,'Sales Hx'!$B:$B,$B1980,'Sales Hx'!$D:$D,$E1980)))</f>
        <v>0</v>
      </c>
      <c r="M1980" s="12">
        <v>0</v>
      </c>
      <c r="N1980" s="15">
        <f t="shared" si="170"/>
        <v>5.4824561403508776E-2</v>
      </c>
      <c r="O1980" s="21">
        <f t="shared" si="165"/>
        <v>6</v>
      </c>
      <c r="P1980" s="24">
        <v>0</v>
      </c>
      <c r="Q1980" s="18">
        <f t="shared" si="171"/>
        <v>0</v>
      </c>
      <c r="R1980" s="2">
        <v>1</v>
      </c>
      <c r="S1980" s="2">
        <v>90</v>
      </c>
      <c r="T1980" s="2" t="s">
        <v>4647</v>
      </c>
      <c r="U1980" s="28" t="str">
        <f>IF(G1980=0,"",_xlfn.MINIFS('PO Details'!$I:$I,'PO Details'!$D:$D,Planning!$B1980,'PO Details'!$L:$L,Planning!$E1980))</f>
        <v/>
      </c>
      <c r="V1980" s="29" t="s">
        <v>4640</v>
      </c>
      <c r="W1980" t="str">
        <f t="shared" si="169"/>
        <v>Max</v>
      </c>
      <c r="X1980" s="2">
        <v>120</v>
      </c>
    </row>
    <row r="1981" spans="1:24" x14ac:dyDescent="0.25">
      <c r="A1981" s="11"/>
      <c r="B1981" s="22" t="s">
        <v>4697</v>
      </c>
      <c r="C1981" s="22"/>
      <c r="D1981" s="22"/>
      <c r="E1981" s="31" t="s">
        <v>113</v>
      </c>
      <c r="F1981" s="12">
        <f>SUMIFS('Inventory Details'!$H:$H,'Inventory Details'!$B:$B,$B1981,'Inventory Details'!$E:$E,$E1981)</f>
        <v>0</v>
      </c>
      <c r="G1981" s="12">
        <f>SUMIFS('PO Details'!$H:$H,'PO Details'!$D:$D,Planning!$B1981,'PO Details'!$L:$L,$E1981)</f>
        <v>0</v>
      </c>
      <c r="H1981" s="12">
        <f>SUMIFS('SO Details'!$G:$G,'SO Details'!$D:$D,Planning!$B1981,'SO Details'!$K:$K,$E1981)</f>
        <v>0</v>
      </c>
      <c r="I1981" s="20">
        <f>IF(COUNTIFS($C:$C,B1981)&gt;1,SUMIFS('Sales Hx'!$Q:$Q,'Sales Hx'!$B:$B,_xlfn.XLOOKUP(B1981,C:C,B:B),'Sales Hx'!$D:$D,Planning!$E1981),SUMIFS('Sales Hx'!$Q:$Q,'Sales Hx'!$B:$B,Planning!$B1981,'Sales Hx'!$D:$D,Planning!$E1981))</f>
        <v>0</v>
      </c>
      <c r="J1981" s="16">
        <f>IF(COUNTIFS($C:$C,B1981)&gt;1,SUMIFS('Sales Hx'!$S:$S,'Sales Hx'!$B:$B,_xlfn.XLOOKUP(B1981,C:C,B:B),'Sales Hx'!$D:$D,E1981),SUMIFS('Sales Hx'!$S:$S,'Sales Hx'!$B:$B,$B1981,'Sales Hx'!$D:$D,$E1981))</f>
        <v>3.2894736842105261E-2</v>
      </c>
      <c r="K1981" s="16">
        <f t="shared" si="166"/>
        <v>0</v>
      </c>
      <c r="L1981" s="12">
        <f>IF(M1981&lt;&gt;"",M1981,IF(COUNTIFS($C:$C,B1981)&gt;1,SUMIFS('Sales Hx'!V:V,'Sales Hx'!$B:$B,_xlfn.XLOOKUP(B1981,C:C,B:B),'Sales Hx'!$D:$D,$E1981),SUMIFS('Sales Hx'!V:V,'Sales Hx'!$B:$B,$B1981,'Sales Hx'!$D:$D,$E1981)))</f>
        <v>0</v>
      </c>
      <c r="M1981" s="12">
        <v>0</v>
      </c>
      <c r="N1981" s="15">
        <f t="shared" si="170"/>
        <v>3.2894736842105261E-2</v>
      </c>
      <c r="O1981" s="21">
        <f t="shared" si="165"/>
        <v>3</v>
      </c>
      <c r="P1981" s="24">
        <v>0</v>
      </c>
      <c r="Q1981" s="18">
        <f t="shared" si="171"/>
        <v>0</v>
      </c>
      <c r="R1981" s="2">
        <v>1</v>
      </c>
      <c r="S1981" s="2">
        <v>90</v>
      </c>
      <c r="T1981" s="2" t="s">
        <v>4647</v>
      </c>
      <c r="U1981" s="28" t="str">
        <f>IF(G1981=0,"",_xlfn.MINIFS('PO Details'!$I:$I,'PO Details'!$D:$D,Planning!$B1981,'PO Details'!$L:$L,Planning!$E1981))</f>
        <v/>
      </c>
      <c r="V1981" s="29" t="s">
        <v>4640</v>
      </c>
      <c r="W1981" t="str">
        <f t="shared" si="169"/>
        <v>Max</v>
      </c>
      <c r="X1981" s="2">
        <v>120</v>
      </c>
    </row>
    <row r="1982" spans="1:24" x14ac:dyDescent="0.25">
      <c r="A1982" s="11"/>
      <c r="B1982" s="22" t="s">
        <v>4715</v>
      </c>
      <c r="C1982" s="22"/>
      <c r="D1982" s="22"/>
      <c r="E1982" s="31" t="s">
        <v>109</v>
      </c>
      <c r="F1982" s="12">
        <f>SUMIFS('Inventory Details'!$H:$H,'Inventory Details'!$B:$B,$B1982,'Inventory Details'!$E:$E,$E1982)</f>
        <v>0</v>
      </c>
      <c r="G1982" s="12">
        <f>SUMIFS('PO Details'!$H:$H,'PO Details'!$D:$D,Planning!$B1982,'PO Details'!$L:$L,$E1982)</f>
        <v>0</v>
      </c>
      <c r="H1982" s="12">
        <f>SUMIFS('SO Details'!$G:$G,'SO Details'!$D:$D,Planning!$B1982,'SO Details'!$K:$K,$E1982)</f>
        <v>0</v>
      </c>
      <c r="I1982" s="20">
        <f>IF(COUNTIFS($C:$C,B1982)&gt;1,SUMIFS('Sales Hx'!$Q:$Q,'Sales Hx'!$B:$B,_xlfn.XLOOKUP(B1982,C:C,B:B),'Sales Hx'!$D:$D,Planning!$E1982),SUMIFS('Sales Hx'!$Q:$Q,'Sales Hx'!$B:$B,Planning!$B1982,'Sales Hx'!$D:$D,Planning!$E1982))</f>
        <v>0</v>
      </c>
      <c r="J1982" s="16">
        <f>IF(COUNTIFS($C:$C,B1982)&gt;1,SUMIFS('Sales Hx'!$S:$S,'Sales Hx'!$B:$B,_xlfn.XLOOKUP(B1982,C:C,B:B),'Sales Hx'!$D:$D,E1982),SUMIFS('Sales Hx'!$S:$S,'Sales Hx'!$B:$B,$B1982,'Sales Hx'!$D:$D,$E1982))</f>
        <v>3.2894736842105261E-2</v>
      </c>
      <c r="K1982" s="16">
        <f t="shared" si="166"/>
        <v>0</v>
      </c>
      <c r="L1982" s="12">
        <f>IF(M1982&lt;&gt;"",M1982,IF(COUNTIFS($C:$C,B1982)&gt;1,SUMIFS('Sales Hx'!V:V,'Sales Hx'!$B:$B,_xlfn.XLOOKUP(B1982,C:C,B:B),'Sales Hx'!$D:$D,$E1982),SUMIFS('Sales Hx'!V:V,'Sales Hx'!$B:$B,$B1982,'Sales Hx'!$D:$D,$E1982)))</f>
        <v>0</v>
      </c>
      <c r="M1982" s="12">
        <v>0</v>
      </c>
      <c r="N1982" s="15">
        <f t="shared" si="170"/>
        <v>3.2894736842105261E-2</v>
      </c>
      <c r="O1982" s="21">
        <f t="shared" si="165"/>
        <v>3</v>
      </c>
      <c r="P1982" s="24">
        <v>0</v>
      </c>
      <c r="Q1982" s="18">
        <f t="shared" si="171"/>
        <v>0</v>
      </c>
      <c r="R1982" s="2">
        <v>1</v>
      </c>
      <c r="S1982" s="2">
        <v>90</v>
      </c>
      <c r="T1982" s="2" t="s">
        <v>4647</v>
      </c>
      <c r="U1982" s="28" t="str">
        <f>IF(G1982=0,"",_xlfn.MINIFS('PO Details'!$I:$I,'PO Details'!$D:$D,Planning!$B1982,'PO Details'!$L:$L,Planning!$E1982))</f>
        <v/>
      </c>
      <c r="V1982" s="29" t="s">
        <v>4640</v>
      </c>
      <c r="W1982" t="str">
        <f t="shared" si="169"/>
        <v>Max</v>
      </c>
      <c r="X1982" s="2">
        <v>120</v>
      </c>
    </row>
    <row r="1983" spans="1:24" x14ac:dyDescent="0.25">
      <c r="A1983" s="11"/>
      <c r="B1983" s="22" t="s">
        <v>4719</v>
      </c>
      <c r="C1983" s="22"/>
      <c r="D1983" s="22"/>
      <c r="E1983" s="31" t="s">
        <v>106</v>
      </c>
      <c r="F1983" s="12">
        <f>SUMIFS('Inventory Details'!$H:$H,'Inventory Details'!$B:$B,$B1983,'Inventory Details'!$E:$E,$E1983)</f>
        <v>0</v>
      </c>
      <c r="G1983" s="12">
        <f>SUMIFS('PO Details'!$H:$H,'PO Details'!$D:$D,Planning!$B1983,'PO Details'!$L:$L,$E1983)</f>
        <v>0</v>
      </c>
      <c r="H1983" s="12">
        <f>SUMIFS('SO Details'!$G:$G,'SO Details'!$D:$D,Planning!$B1983,'SO Details'!$K:$K,$E1983)</f>
        <v>0</v>
      </c>
      <c r="I1983" s="20">
        <f>IF(COUNTIFS($C:$C,B1983)&gt;1,SUMIFS('Sales Hx'!$Q:$Q,'Sales Hx'!$B:$B,_xlfn.XLOOKUP(B1983,C:C,B:B),'Sales Hx'!$D:$D,Planning!$E1983),SUMIFS('Sales Hx'!$Q:$Q,'Sales Hx'!$B:$B,Planning!$B1983,'Sales Hx'!$D:$D,Planning!$E1983))</f>
        <v>0</v>
      </c>
      <c r="J1983" s="16">
        <f>IF(COUNTIFS($C:$C,B1983)&gt;1,SUMIFS('Sales Hx'!$S:$S,'Sales Hx'!$B:$B,_xlfn.XLOOKUP(B1983,C:C,B:B),'Sales Hx'!$D:$D,E1983),SUMIFS('Sales Hx'!$S:$S,'Sales Hx'!$B:$B,$B1983,'Sales Hx'!$D:$D,$E1983))</f>
        <v>3.2894736842105261E-2</v>
      </c>
      <c r="K1983" s="16">
        <f t="shared" si="166"/>
        <v>0</v>
      </c>
      <c r="L1983" s="12">
        <f>IF(M1983&lt;&gt;"",M1983,IF(COUNTIFS($C:$C,B1983)&gt;1,SUMIFS('Sales Hx'!V:V,'Sales Hx'!$B:$B,_xlfn.XLOOKUP(B1983,C:C,B:B),'Sales Hx'!$D:$D,$E1983),SUMIFS('Sales Hx'!V:V,'Sales Hx'!$B:$B,$B1983,'Sales Hx'!$D:$D,$E1983)))</f>
        <v>0</v>
      </c>
      <c r="M1983" s="12">
        <v>0</v>
      </c>
      <c r="N1983" s="15">
        <f t="shared" si="170"/>
        <v>3.2894736842105261E-2</v>
      </c>
      <c r="O1983" s="21">
        <f t="shared" si="165"/>
        <v>3</v>
      </c>
      <c r="P1983" s="24">
        <v>0</v>
      </c>
      <c r="Q1983" s="18">
        <f t="shared" si="171"/>
        <v>0</v>
      </c>
      <c r="R1983" s="2">
        <v>1</v>
      </c>
      <c r="S1983" s="2">
        <v>90</v>
      </c>
      <c r="T1983" s="2" t="s">
        <v>4647</v>
      </c>
      <c r="U1983" s="28" t="str">
        <f>IF(G1983=0,"",_xlfn.MINIFS('PO Details'!$I:$I,'PO Details'!$D:$D,Planning!$B1983,'PO Details'!$L:$L,Planning!$E1983))</f>
        <v/>
      </c>
      <c r="V1983" s="29" t="s">
        <v>4640</v>
      </c>
      <c r="W1983" t="str">
        <f t="shared" si="169"/>
        <v>Max</v>
      </c>
      <c r="X1983" s="2">
        <v>120</v>
      </c>
    </row>
    <row r="1984" spans="1:24" x14ac:dyDescent="0.25">
      <c r="A1984" s="11" t="s">
        <v>4619</v>
      </c>
      <c r="B1984" s="22" t="s">
        <v>278</v>
      </c>
      <c r="C1984" s="22" t="s">
        <v>5061</v>
      </c>
      <c r="D1984" s="22" t="s">
        <v>279</v>
      </c>
      <c r="E1984" s="31" t="s">
        <v>15</v>
      </c>
      <c r="F1984" s="12">
        <f>SUMIFS('Inventory Details'!$H:$H,'Inventory Details'!$B:$B,$B1984,'Inventory Details'!$E:$E,$E1984)</f>
        <v>0</v>
      </c>
      <c r="G1984" s="12">
        <f>SUMIFS('PO Details'!$H:$H,'PO Details'!$D:$D,Planning!$B1984,'PO Details'!$L:$L,$E1984)</f>
        <v>48</v>
      </c>
      <c r="H1984" s="12">
        <f>SUMIFS('SO Details'!$G:$G,'SO Details'!$D:$D,Planning!$B1984,'SO Details'!$K:$K,$E1984)</f>
        <v>0</v>
      </c>
      <c r="I1984" s="20">
        <f>IF(COUNTIFS($C:$C,B1984)&gt;1,SUMIFS('Sales Hx'!$Q:$Q,'Sales Hx'!$B:$B,_xlfn.XLOOKUP(B1984,C:C,B:B),'Sales Hx'!$D:$D,Planning!$E1984),SUMIFS('Sales Hx'!$Q:$Q,'Sales Hx'!$B:$B,Planning!$B1984,'Sales Hx'!$D:$D,Planning!$E1984))</f>
        <v>0</v>
      </c>
      <c r="J1984" s="16">
        <f>IF(COUNTIFS($C:$C,B1984)&gt;1,SUMIFS('Sales Hx'!$S:$S,'Sales Hx'!$B:$B,_xlfn.XLOOKUP(B1984,C:C,B:B),'Sales Hx'!$D:$D,E1984),SUMIFS('Sales Hx'!$S:$S,'Sales Hx'!$B:$B,$B1984,'Sales Hx'!$D:$D,$E1984))</f>
        <v>0</v>
      </c>
      <c r="K1984" s="16">
        <f t="shared" si="166"/>
        <v>0</v>
      </c>
      <c r="L1984" s="12">
        <f>IF(M1984&lt;&gt;"",M1984,IF(COUNTIFS($C:$C,B1984)&gt;1,SUMIFS('Sales Hx'!V:V,'Sales Hx'!$B:$B,_xlfn.XLOOKUP(B1984,C:C,B:B),'Sales Hx'!$D:$D,$E1984),SUMIFS('Sales Hx'!V:V,'Sales Hx'!$B:$B,$B1984,'Sales Hx'!$D:$D,$E1984)))</f>
        <v>0</v>
      </c>
      <c r="M1984" s="12">
        <v>0</v>
      </c>
      <c r="N1984" s="15">
        <f t="shared" si="170"/>
        <v>0</v>
      </c>
      <c r="O1984" s="21">
        <f t="shared" si="165"/>
        <v>0</v>
      </c>
      <c r="P1984" s="24">
        <v>125.5</v>
      </c>
      <c r="Q1984" s="18">
        <f t="shared" si="171"/>
        <v>0</v>
      </c>
      <c r="R1984" s="2">
        <v>1</v>
      </c>
      <c r="S1984" s="2">
        <v>120</v>
      </c>
      <c r="T1984" s="2" t="s">
        <v>4646</v>
      </c>
      <c r="U1984" s="28">
        <f>IF(G1984=0,"",_xlfn.MINIFS('PO Details'!$I:$I,'PO Details'!$D:$D,Planning!$B1984,'PO Details'!$L:$L,Planning!$E1984))</f>
        <v>45397</v>
      </c>
      <c r="V1984" s="29" t="s">
        <v>4640</v>
      </c>
      <c r="W1984" t="str">
        <f t="shared" si="169"/>
        <v/>
      </c>
      <c r="X1984" s="2">
        <v>120</v>
      </c>
    </row>
    <row r="1985" spans="1:24" x14ac:dyDescent="0.25">
      <c r="A1985" s="11" t="s">
        <v>4619</v>
      </c>
      <c r="B1985" s="22" t="s">
        <v>278</v>
      </c>
      <c r="C1985" s="22" t="s">
        <v>5061</v>
      </c>
      <c r="D1985" s="22" t="s">
        <v>279</v>
      </c>
      <c r="E1985" s="31" t="s">
        <v>4746</v>
      </c>
      <c r="F1985" s="12">
        <f>SUMIFS('Inventory Details'!$H:$H,'Inventory Details'!$B:$B,$B1985,'Inventory Details'!$E:$E,$E1985)</f>
        <v>0</v>
      </c>
      <c r="G1985" s="12">
        <f>SUMIFS('PO Details'!$H:$H,'PO Details'!$D:$D,Planning!$B1985,'PO Details'!$L:$L,$E1985)</f>
        <v>105</v>
      </c>
      <c r="H1985" s="12">
        <f>SUMIFS('SO Details'!$G:$G,'SO Details'!$D:$D,Planning!$B1985,'SO Details'!$K:$K,$E1985)</f>
        <v>4</v>
      </c>
      <c r="I1985" s="20">
        <f>IF(COUNTIFS($C:$C,B1985)&gt;1,SUMIFS('Sales Hx'!$Q:$Q,'Sales Hx'!$B:$B,_xlfn.XLOOKUP(B1985,C:C,B:B),'Sales Hx'!$D:$D,Planning!$E1985),SUMIFS('Sales Hx'!$Q:$Q,'Sales Hx'!$B:$B,Planning!$B1985,'Sales Hx'!$D:$D,Planning!$E1985))</f>
        <v>0</v>
      </c>
      <c r="J1985" s="16">
        <f>IF(COUNTIFS($C:$C,B1985)&gt;1,SUMIFS('Sales Hx'!$S:$S,'Sales Hx'!$B:$B,_xlfn.XLOOKUP(B1985,C:C,B:B),'Sales Hx'!$D:$D,E1985),SUMIFS('Sales Hx'!$S:$S,'Sales Hx'!$B:$B,$B1985,'Sales Hx'!$D:$D,$E1985))</f>
        <v>0.28552631578947368</v>
      </c>
      <c r="K1985" s="16">
        <f t="shared" si="166"/>
        <v>0</v>
      </c>
      <c r="L1985" s="12">
        <f>IF(M1985&lt;&gt;"",M1985,IF(COUNTIFS($C:$C,B1985)&gt;1,SUMIFS('Sales Hx'!V:V,'Sales Hx'!$B:$B,_xlfn.XLOOKUP(B1985,C:C,B:B),'Sales Hx'!$D:$D,$E1985),SUMIFS('Sales Hx'!V:V,'Sales Hx'!$B:$B,$B1985,'Sales Hx'!$D:$D,$E1985)))</f>
        <v>0</v>
      </c>
      <c r="M1985" s="12">
        <v>0</v>
      </c>
      <c r="N1985" s="15">
        <f t="shared" si="170"/>
        <v>0.28552631578947368</v>
      </c>
      <c r="O1985" s="21">
        <f t="shared" si="165"/>
        <v>0</v>
      </c>
      <c r="P1985" s="24">
        <v>125.5</v>
      </c>
      <c r="Q1985" s="18">
        <f t="shared" si="171"/>
        <v>0</v>
      </c>
      <c r="R1985" s="2">
        <v>1</v>
      </c>
      <c r="S1985" s="2">
        <v>120</v>
      </c>
      <c r="T1985" s="2" t="s">
        <v>4646</v>
      </c>
      <c r="U1985" s="28">
        <f>IF(G1985=0,"",_xlfn.MINIFS('PO Details'!$I:$I,'PO Details'!$D:$D,Planning!$B1985,'PO Details'!$L:$L,Planning!$E1985))</f>
        <v>45443</v>
      </c>
      <c r="V1985" s="29" t="s">
        <v>4640</v>
      </c>
      <c r="W1985" t="str">
        <f t="shared" si="169"/>
        <v/>
      </c>
      <c r="X1985" s="2">
        <v>120</v>
      </c>
    </row>
    <row r="1986" spans="1:24" x14ac:dyDescent="0.25">
      <c r="A1986" s="11" t="s">
        <v>4619</v>
      </c>
      <c r="B1986" s="22" t="s">
        <v>278</v>
      </c>
      <c r="C1986" s="22" t="s">
        <v>5061</v>
      </c>
      <c r="D1986" s="22" t="s">
        <v>279</v>
      </c>
      <c r="E1986" s="31" t="s">
        <v>106</v>
      </c>
      <c r="F1986" s="12">
        <f>SUMIFS('Inventory Details'!$H:$H,'Inventory Details'!$B:$B,$B1986,'Inventory Details'!$E:$E,$E1986)</f>
        <v>0</v>
      </c>
      <c r="G1986" s="12">
        <f>SUMIFS('PO Details'!$H:$H,'PO Details'!$D:$D,Planning!$B1986,'PO Details'!$L:$L,$E1986)</f>
        <v>75</v>
      </c>
      <c r="H1986" s="12">
        <f>SUMIFS('SO Details'!$G:$G,'SO Details'!$D:$D,Planning!$B1986,'SO Details'!$K:$K,$E1986)</f>
        <v>0</v>
      </c>
      <c r="I1986" s="20">
        <f>IF(COUNTIFS($C:$C,B1986)&gt;1,SUMIFS('Sales Hx'!$Q:$Q,'Sales Hx'!$B:$B,_xlfn.XLOOKUP(B1986,C:C,B:B),'Sales Hx'!$D:$D,Planning!$E1986),SUMIFS('Sales Hx'!$Q:$Q,'Sales Hx'!$B:$B,Planning!$B1986,'Sales Hx'!$D:$D,Planning!$E1986))</f>
        <v>1.4</v>
      </c>
      <c r="J1986" s="16">
        <f>IF(COUNTIFS($C:$C,B1986)&gt;1,SUMIFS('Sales Hx'!$S:$S,'Sales Hx'!$B:$B,_xlfn.XLOOKUP(B1986,C:C,B:B),'Sales Hx'!$D:$D,E1986),SUMIFS('Sales Hx'!$S:$S,'Sales Hx'!$B:$B,$B1986,'Sales Hx'!$D:$D,$E1986))</f>
        <v>0.23026315789473686</v>
      </c>
      <c r="K1986" s="16">
        <f t="shared" ref="K1986:K2040" si="172">IFERROR((F1986+G1986)/I1986,0)</f>
        <v>53.571428571428577</v>
      </c>
      <c r="L1986" s="12">
        <f>IF(M1986&lt;&gt;"",M1986,IF(COUNTIFS($C:$C,B1986)&gt;1,SUMIFS('Sales Hx'!V:V,'Sales Hx'!$B:$B,_xlfn.XLOOKUP(B1986,C:C,B:B),'Sales Hx'!$D:$D,$E1986),SUMIFS('Sales Hx'!V:V,'Sales Hx'!$B:$B,$B1986,'Sales Hx'!$D:$D,$E1986)))</f>
        <v>0</v>
      </c>
      <c r="M1986" s="12">
        <v>0</v>
      </c>
      <c r="N1986" s="15">
        <f t="shared" si="170"/>
        <v>0.23026315789473686</v>
      </c>
      <c r="O1986" s="21">
        <f t="shared" ref="O1986:O2049" si="173">MROUND(ROUND(IFERROR(IF(C1986&lt;&gt;"",0,IF(T1986="DC'd",0,IF(AND(J1986=0,F1986+G1986&lt;H1986),H1986-F1986+G1986,IF(F1986+G1986&lt;N1986,N1986+MAX((IF(J1986*R1986&gt;F1986,F1986,J1986*R1986))+J1986*S1986-F1986-G1986+H1986,0))))),0),0),1)</f>
        <v>0</v>
      </c>
      <c r="P1986" s="24">
        <v>125.5</v>
      </c>
      <c r="Q1986" s="18">
        <f t="shared" si="171"/>
        <v>0</v>
      </c>
      <c r="R1986" s="2">
        <v>1</v>
      </c>
      <c r="S1986" s="2">
        <v>120</v>
      </c>
      <c r="T1986" s="2" t="s">
        <v>4646</v>
      </c>
      <c r="U1986" s="28">
        <f>IF(G1986=0,"",_xlfn.MINIFS('PO Details'!$I:$I,'PO Details'!$D:$D,Planning!$B1986,'PO Details'!$L:$L,Planning!$E1986))</f>
        <v>45462</v>
      </c>
      <c r="V1986" s="29" t="s">
        <v>4640</v>
      </c>
      <c r="W1986" t="str">
        <f t="shared" si="169"/>
        <v>Max</v>
      </c>
      <c r="X1986" s="2">
        <v>120</v>
      </c>
    </row>
    <row r="1987" spans="1:24" x14ac:dyDescent="0.25">
      <c r="A1987" s="11" t="s">
        <v>4619</v>
      </c>
      <c r="B1987" s="22" t="s">
        <v>278</v>
      </c>
      <c r="C1987" s="22" t="s">
        <v>5061</v>
      </c>
      <c r="D1987" s="22" t="s">
        <v>279</v>
      </c>
      <c r="E1987" s="31" t="s">
        <v>109</v>
      </c>
      <c r="F1987" s="12">
        <f>SUMIFS('Inventory Details'!$H:$H,'Inventory Details'!$B:$B,$B1987,'Inventory Details'!$E:$E,$E1987)</f>
        <v>6</v>
      </c>
      <c r="G1987" s="12">
        <f>SUMIFS('PO Details'!$H:$H,'PO Details'!$D:$D,Planning!$B1987,'PO Details'!$L:$L,$E1987)</f>
        <v>28</v>
      </c>
      <c r="H1987" s="12">
        <f>SUMIFS('SO Details'!$G:$G,'SO Details'!$D:$D,Planning!$B1987,'SO Details'!$K:$K,$E1987)</f>
        <v>0</v>
      </c>
      <c r="I1987" s="20">
        <f>IF(COUNTIFS($C:$C,B1987)&gt;1,SUMIFS('Sales Hx'!$Q:$Q,'Sales Hx'!$B:$B,_xlfn.XLOOKUP(B1987,C:C,B:B),'Sales Hx'!$D:$D,Planning!$E1987),SUMIFS('Sales Hx'!$Q:$Q,'Sales Hx'!$B:$B,Planning!$B1987,'Sales Hx'!$D:$D,Planning!$E1987))</f>
        <v>0</v>
      </c>
      <c r="J1987" s="16">
        <f>IF(COUNTIFS($C:$C,B1987)&gt;1,SUMIFS('Sales Hx'!$S:$S,'Sales Hx'!$B:$B,_xlfn.XLOOKUP(B1987,C:C,B:B),'Sales Hx'!$D:$D,E1987),SUMIFS('Sales Hx'!$S:$S,'Sales Hx'!$B:$B,$B1987,'Sales Hx'!$D:$D,$E1987))</f>
        <v>4.9342105263157895E-2</v>
      </c>
      <c r="K1987" s="16">
        <f t="shared" si="172"/>
        <v>0</v>
      </c>
      <c r="L1987" s="12">
        <f>IF(M1987&lt;&gt;"",M1987,IF(COUNTIFS($C:$C,B1987)&gt;1,SUMIFS('Sales Hx'!V:V,'Sales Hx'!$B:$B,_xlfn.XLOOKUP(B1987,C:C,B:B),'Sales Hx'!$D:$D,$E1987),SUMIFS('Sales Hx'!V:V,'Sales Hx'!$B:$B,$B1987,'Sales Hx'!$D:$D,$E1987)))</f>
        <v>0</v>
      </c>
      <c r="M1987" s="12">
        <v>0</v>
      </c>
      <c r="N1987" s="15">
        <f t="shared" si="170"/>
        <v>4.9342105263157895E-2</v>
      </c>
      <c r="O1987" s="21">
        <f t="shared" si="173"/>
        <v>0</v>
      </c>
      <c r="P1987" s="24">
        <v>125.5</v>
      </c>
      <c r="Q1987" s="18">
        <f t="shared" si="171"/>
        <v>0</v>
      </c>
      <c r="R1987" s="2">
        <v>1</v>
      </c>
      <c r="S1987" s="2">
        <v>120</v>
      </c>
      <c r="T1987" s="2" t="s">
        <v>4646</v>
      </c>
      <c r="U1987" s="28">
        <f>IF(G1987=0,"",_xlfn.MINIFS('PO Details'!$I:$I,'PO Details'!$D:$D,Planning!$B1987,'PO Details'!$L:$L,Planning!$E1987))</f>
        <v>45443</v>
      </c>
      <c r="V1987" s="29" t="s">
        <v>4640</v>
      </c>
      <c r="W1987" t="str">
        <f t="shared" si="169"/>
        <v/>
      </c>
      <c r="X1987" s="2">
        <v>120</v>
      </c>
    </row>
    <row r="1988" spans="1:24" x14ac:dyDescent="0.25">
      <c r="A1988" s="11" t="s">
        <v>4619</v>
      </c>
      <c r="B1988" s="22" t="s">
        <v>278</v>
      </c>
      <c r="C1988" s="22" t="s">
        <v>5061</v>
      </c>
      <c r="D1988" s="22" t="s">
        <v>279</v>
      </c>
      <c r="E1988" s="31" t="s">
        <v>113</v>
      </c>
      <c r="F1988" s="12">
        <f>SUMIFS('Inventory Details'!$H:$H,'Inventory Details'!$B:$B,$B1988,'Inventory Details'!$E:$E,$E1988)</f>
        <v>8</v>
      </c>
      <c r="G1988" s="12">
        <f>SUMIFS('PO Details'!$H:$H,'PO Details'!$D:$D,Planning!$B1988,'PO Details'!$L:$L,$E1988)</f>
        <v>0</v>
      </c>
      <c r="H1988" s="12">
        <f>SUMIFS('SO Details'!$G:$G,'SO Details'!$D:$D,Planning!$B1988,'SO Details'!$K:$K,$E1988)</f>
        <v>0</v>
      </c>
      <c r="I1988" s="20">
        <f>IF(COUNTIFS($C:$C,B1988)&gt;1,SUMIFS('Sales Hx'!$Q:$Q,'Sales Hx'!$B:$B,_xlfn.XLOOKUP(B1988,C:C,B:B),'Sales Hx'!$D:$D,Planning!$E1988),SUMIFS('Sales Hx'!$Q:$Q,'Sales Hx'!$B:$B,Planning!$B1988,'Sales Hx'!$D:$D,Planning!$E1988))</f>
        <v>0</v>
      </c>
      <c r="J1988" s="16">
        <f>IF(COUNTIFS($C:$C,B1988)&gt;1,SUMIFS('Sales Hx'!$S:$S,'Sales Hx'!$B:$B,_xlfn.XLOOKUP(B1988,C:C,B:B),'Sales Hx'!$D:$D,E1988),SUMIFS('Sales Hx'!$S:$S,'Sales Hx'!$B:$B,$B1988,'Sales Hx'!$D:$D,$E1988))</f>
        <v>0.1206140350877193</v>
      </c>
      <c r="K1988" s="16">
        <f t="shared" si="172"/>
        <v>0</v>
      </c>
      <c r="L1988" s="12">
        <f>IF(M1988&lt;&gt;"",M1988,IF(COUNTIFS($C:$C,B1988)&gt;1,SUMIFS('Sales Hx'!V:V,'Sales Hx'!$B:$B,_xlfn.XLOOKUP(B1988,C:C,B:B),'Sales Hx'!$D:$D,$E1988),SUMIFS('Sales Hx'!V:V,'Sales Hx'!$B:$B,$B1988,'Sales Hx'!$D:$D,$E1988)))</f>
        <v>0</v>
      </c>
      <c r="M1988" s="12">
        <v>0</v>
      </c>
      <c r="N1988" s="15">
        <f t="shared" si="170"/>
        <v>0.1206140350877193</v>
      </c>
      <c r="O1988" s="21">
        <f t="shared" si="173"/>
        <v>0</v>
      </c>
      <c r="P1988" s="24">
        <v>125.5</v>
      </c>
      <c r="Q1988" s="18">
        <f t="shared" si="171"/>
        <v>0</v>
      </c>
      <c r="R1988" s="2">
        <v>1</v>
      </c>
      <c r="S1988" s="2">
        <v>120</v>
      </c>
      <c r="T1988" s="2" t="s">
        <v>4646</v>
      </c>
      <c r="U1988" s="28" t="str">
        <f>IF(G1988=0,"",_xlfn.MINIFS('PO Details'!$I:$I,'PO Details'!$D:$D,Planning!$B1988,'PO Details'!$L:$L,Planning!$E1988))</f>
        <v/>
      </c>
      <c r="V1988" s="29" t="s">
        <v>4640</v>
      </c>
      <c r="W1988" t="str">
        <f t="shared" si="169"/>
        <v/>
      </c>
      <c r="X1988" s="2">
        <v>120</v>
      </c>
    </row>
    <row r="1989" spans="1:24" x14ac:dyDescent="0.25">
      <c r="A1989" s="11" t="s">
        <v>4619</v>
      </c>
      <c r="B1989" s="22" t="s">
        <v>278</v>
      </c>
      <c r="C1989" s="22" t="s">
        <v>5061</v>
      </c>
      <c r="D1989" s="22" t="s">
        <v>279</v>
      </c>
      <c r="E1989" s="31" t="s">
        <v>820</v>
      </c>
      <c r="F1989" s="12">
        <f>SUMIFS('Inventory Details'!$H:$H,'Inventory Details'!$B:$B,$B1989,'Inventory Details'!$E:$E,$E1989)</f>
        <v>16</v>
      </c>
      <c r="G1989" s="12">
        <f>SUMIFS('PO Details'!$H:$H,'PO Details'!$D:$D,Planning!$B1989,'PO Details'!$L:$L,$E1989)</f>
        <v>0</v>
      </c>
      <c r="H1989" s="12">
        <f>SUMIFS('SO Details'!$G:$G,'SO Details'!$D:$D,Planning!$B1989,'SO Details'!$K:$K,$E1989)</f>
        <v>1</v>
      </c>
      <c r="I1989" s="20">
        <f>IF(COUNTIFS($C:$C,B1989)&gt;1,SUMIFS('Sales Hx'!$Q:$Q,'Sales Hx'!$B:$B,_xlfn.XLOOKUP(B1989,C:C,B:B),'Sales Hx'!$D:$D,Planning!$E1989),SUMIFS('Sales Hx'!$Q:$Q,'Sales Hx'!$B:$B,Planning!$B1989,'Sales Hx'!$D:$D,Planning!$E1989))</f>
        <v>0</v>
      </c>
      <c r="J1989" s="16">
        <f>IF(COUNTIFS($C:$C,B1989)&gt;1,SUMIFS('Sales Hx'!$S:$S,'Sales Hx'!$B:$B,_xlfn.XLOOKUP(B1989,C:C,B:B),'Sales Hx'!$D:$D,E1989),SUMIFS('Sales Hx'!$S:$S,'Sales Hx'!$B:$B,$B1989,'Sales Hx'!$D:$D,$E1989))</f>
        <v>3.2894736842105261E-2</v>
      </c>
      <c r="K1989" s="16">
        <f t="shared" si="172"/>
        <v>0</v>
      </c>
      <c r="L1989" s="12">
        <f>IF(M1989&lt;&gt;"",M1989,IF(COUNTIFS($C:$C,B1989)&gt;1,SUMIFS('Sales Hx'!V:V,'Sales Hx'!$B:$B,_xlfn.XLOOKUP(B1989,C:C,B:B),'Sales Hx'!$D:$D,$E1989),SUMIFS('Sales Hx'!V:V,'Sales Hx'!$B:$B,$B1989,'Sales Hx'!$D:$D,$E1989)))</f>
        <v>0</v>
      </c>
      <c r="M1989" s="12">
        <v>0</v>
      </c>
      <c r="N1989" s="15">
        <f t="shared" si="170"/>
        <v>3.2894736842105261E-2</v>
      </c>
      <c r="O1989" s="21">
        <f t="shared" si="173"/>
        <v>0</v>
      </c>
      <c r="P1989" s="24">
        <v>125.5</v>
      </c>
      <c r="Q1989" s="18">
        <f t="shared" si="171"/>
        <v>0</v>
      </c>
      <c r="R1989" s="2">
        <v>1</v>
      </c>
      <c r="S1989" s="2">
        <v>120</v>
      </c>
      <c r="T1989" s="2" t="s">
        <v>4646</v>
      </c>
      <c r="U1989" s="28" t="str">
        <f>IF(G1989=0,"",_xlfn.MINIFS('PO Details'!$I:$I,'PO Details'!$D:$D,Planning!$B1989,'PO Details'!$L:$L,Planning!$E1989))</f>
        <v/>
      </c>
      <c r="V1989" s="29" t="s">
        <v>4640</v>
      </c>
      <c r="W1989" t="str">
        <f t="shared" si="169"/>
        <v/>
      </c>
      <c r="X1989" s="2">
        <v>120</v>
      </c>
    </row>
    <row r="1990" spans="1:24" x14ac:dyDescent="0.25">
      <c r="A1990" s="11" t="s">
        <v>4619</v>
      </c>
      <c r="B1990" s="22" t="s">
        <v>278</v>
      </c>
      <c r="C1990" s="22" t="s">
        <v>5061</v>
      </c>
      <c r="D1990" s="22" t="s">
        <v>279</v>
      </c>
      <c r="E1990" s="31" t="s">
        <v>861</v>
      </c>
      <c r="F1990" s="12">
        <f>SUMIFS('Inventory Details'!$H:$H,'Inventory Details'!$B:$B,$B1990,'Inventory Details'!$E:$E,$E1990)</f>
        <v>1</v>
      </c>
      <c r="G1990" s="12">
        <f>SUMIFS('PO Details'!$H:$H,'PO Details'!$D:$D,Planning!$B1990,'PO Details'!$L:$L,$E1990)</f>
        <v>0</v>
      </c>
      <c r="H1990" s="12">
        <f>SUMIFS('SO Details'!$G:$G,'SO Details'!$D:$D,Planning!$B1990,'SO Details'!$K:$K,$E1990)</f>
        <v>0</v>
      </c>
      <c r="I1990" s="20">
        <f>IF(COUNTIFS($C:$C,B1990)&gt;1,SUMIFS('Sales Hx'!$Q:$Q,'Sales Hx'!$B:$B,_xlfn.XLOOKUP(B1990,C:C,B:B),'Sales Hx'!$D:$D,Planning!$E1990),SUMIFS('Sales Hx'!$Q:$Q,'Sales Hx'!$B:$B,Planning!$B1990,'Sales Hx'!$D:$D,Planning!$E1990))</f>
        <v>0</v>
      </c>
      <c r="J1990" s="16">
        <f>IF(COUNTIFS($C:$C,B1990)&gt;1,SUMIFS('Sales Hx'!$S:$S,'Sales Hx'!$B:$B,_xlfn.XLOOKUP(B1990,C:C,B:B),'Sales Hx'!$D:$D,E1990),SUMIFS('Sales Hx'!$S:$S,'Sales Hx'!$B:$B,$B1990,'Sales Hx'!$D:$D,$E1990))</f>
        <v>0</v>
      </c>
      <c r="K1990" s="16">
        <f t="shared" si="172"/>
        <v>0</v>
      </c>
      <c r="L1990" s="12">
        <f>IF(M1990&lt;&gt;"",M1990,IF(COUNTIFS($C:$C,B1990)&gt;1,SUMIFS('Sales Hx'!V:V,'Sales Hx'!$B:$B,_xlfn.XLOOKUP(B1990,C:C,B:B),'Sales Hx'!$D:$D,$E1990),SUMIFS('Sales Hx'!V:V,'Sales Hx'!$B:$B,$B1990,'Sales Hx'!$D:$D,$E1990)))</f>
        <v>0</v>
      </c>
      <c r="M1990" s="12">
        <v>0</v>
      </c>
      <c r="N1990" s="15">
        <f t="shared" si="170"/>
        <v>0</v>
      </c>
      <c r="O1990" s="21">
        <f t="shared" si="173"/>
        <v>0</v>
      </c>
      <c r="P1990" s="24">
        <v>125.5</v>
      </c>
      <c r="Q1990" s="18">
        <f t="shared" si="171"/>
        <v>0</v>
      </c>
      <c r="R1990" s="2">
        <v>1</v>
      </c>
      <c r="S1990" s="2">
        <v>120</v>
      </c>
      <c r="T1990" s="2" t="s">
        <v>4646</v>
      </c>
      <c r="U1990" s="28" t="str">
        <f>IF(G1990=0,"",_xlfn.MINIFS('PO Details'!$I:$I,'PO Details'!$D:$D,Planning!$B1990,'PO Details'!$L:$L,Planning!$E1990))</f>
        <v/>
      </c>
      <c r="V1990" s="29" t="s">
        <v>4640</v>
      </c>
      <c r="W1990" t="str">
        <f t="shared" si="169"/>
        <v/>
      </c>
      <c r="X1990" s="2">
        <v>120</v>
      </c>
    </row>
    <row r="1991" spans="1:24" x14ac:dyDescent="0.25">
      <c r="A1991" s="11" t="s">
        <v>4619</v>
      </c>
      <c r="B1991" s="22" t="s">
        <v>280</v>
      </c>
      <c r="C1991" s="22" t="s">
        <v>5064</v>
      </c>
      <c r="D1991" s="22" t="s">
        <v>281</v>
      </c>
      <c r="E1991" s="31" t="s">
        <v>15</v>
      </c>
      <c r="F1991" s="12">
        <f>SUMIFS('Inventory Details'!$H:$H,'Inventory Details'!$B:$B,$B1991,'Inventory Details'!$E:$E,$E1991)</f>
        <v>0</v>
      </c>
      <c r="G1991" s="12">
        <f>SUMIFS('PO Details'!$H:$H,'PO Details'!$D:$D,Planning!$B1991,'PO Details'!$L:$L,$E1991)</f>
        <v>48</v>
      </c>
      <c r="H1991" s="12">
        <f>SUMIFS('SO Details'!$G:$G,'SO Details'!$D:$D,Planning!$B1991,'SO Details'!$K:$K,$E1991)</f>
        <v>0</v>
      </c>
      <c r="I1991" s="20">
        <f>IF(COUNTIFS($C:$C,B1991)&gt;1,SUMIFS('Sales Hx'!$Q:$Q,'Sales Hx'!$B:$B,_xlfn.XLOOKUP(B1991,C:C,B:B),'Sales Hx'!$D:$D,Planning!$E1991),SUMIFS('Sales Hx'!$Q:$Q,'Sales Hx'!$B:$B,Planning!$B1991,'Sales Hx'!$D:$D,Planning!$E1991))</f>
        <v>0</v>
      </c>
      <c r="J1991" s="16">
        <f>IF(COUNTIFS($C:$C,B1991)&gt;1,SUMIFS('Sales Hx'!$S:$S,'Sales Hx'!$B:$B,_xlfn.XLOOKUP(B1991,C:C,B:B),'Sales Hx'!$D:$D,E1991),SUMIFS('Sales Hx'!$S:$S,'Sales Hx'!$B:$B,$B1991,'Sales Hx'!$D:$D,$E1991))</f>
        <v>0</v>
      </c>
      <c r="K1991" s="16">
        <f t="shared" si="172"/>
        <v>0</v>
      </c>
      <c r="L1991" s="12">
        <f>IF(M1991&lt;&gt;"",M1991,IF(COUNTIFS($C:$C,B1991)&gt;1,SUMIFS('Sales Hx'!V:V,'Sales Hx'!$B:$B,_xlfn.XLOOKUP(B1991,C:C,B:B),'Sales Hx'!$D:$D,$E1991),SUMIFS('Sales Hx'!V:V,'Sales Hx'!$B:$B,$B1991,'Sales Hx'!$D:$D,$E1991)))</f>
        <v>0</v>
      </c>
      <c r="M1991" s="12">
        <v>0</v>
      </c>
      <c r="N1991" s="15">
        <f t="shared" si="170"/>
        <v>0</v>
      </c>
      <c r="O1991" s="21">
        <f>MROUND(ROUND(IFERROR(IF(C1991&lt;&gt;"",0,IF(T1991="DC'd",0,IF(AND(J1991=0,F1991+G1991&lt;H1991),H1991-F1991+G1991,IF(F1991+G1991&lt;N1991,N1991+MAX((IF(J1991*R1991&gt;F1991,F1991,J1991*R1991))+J1991*S1991-F1991-G1991+H1991,0))))),0),0),1)</f>
        <v>0</v>
      </c>
      <c r="P1991" s="24">
        <v>124</v>
      </c>
      <c r="Q1991" s="18">
        <f t="shared" si="171"/>
        <v>0</v>
      </c>
      <c r="R1991" s="2">
        <v>1</v>
      </c>
      <c r="S1991" s="2">
        <v>120</v>
      </c>
      <c r="T1991" s="2" t="s">
        <v>4646</v>
      </c>
      <c r="U1991" s="28">
        <f>IF(G1991=0,"",_xlfn.MINIFS('PO Details'!$I:$I,'PO Details'!$D:$D,Planning!$B1991,'PO Details'!$L:$L,Planning!$E1991))</f>
        <v>45397</v>
      </c>
      <c r="V1991" s="29" t="s">
        <v>4640</v>
      </c>
      <c r="W1991" t="str">
        <f t="shared" si="169"/>
        <v/>
      </c>
      <c r="X1991" s="2">
        <v>120</v>
      </c>
    </row>
    <row r="1992" spans="1:24" x14ac:dyDescent="0.25">
      <c r="A1992" s="11" t="s">
        <v>4619</v>
      </c>
      <c r="B1992" s="22" t="s">
        <v>280</v>
      </c>
      <c r="C1992" s="22" t="s">
        <v>5064</v>
      </c>
      <c r="D1992" s="22" t="s">
        <v>281</v>
      </c>
      <c r="E1992" s="31" t="s">
        <v>4746</v>
      </c>
      <c r="F1992" s="12">
        <f>SUMIFS('Inventory Details'!$H:$H,'Inventory Details'!$B:$B,$B1992,'Inventory Details'!$E:$E,$E1992)</f>
        <v>0</v>
      </c>
      <c r="G1992" s="12">
        <f>SUMIFS('PO Details'!$H:$H,'PO Details'!$D:$D,Planning!$B1992,'PO Details'!$L:$L,$E1992)</f>
        <v>105</v>
      </c>
      <c r="H1992" s="12">
        <f>SUMIFS('SO Details'!$G:$G,'SO Details'!$D:$D,Planning!$B1992,'SO Details'!$K:$K,$E1992)</f>
        <v>4</v>
      </c>
      <c r="I1992" s="20">
        <f>IF(COUNTIFS($C:$C,B1992)&gt;1,SUMIFS('Sales Hx'!$Q:$Q,'Sales Hx'!$B:$B,_xlfn.XLOOKUP(B1992,C:C,B:B),'Sales Hx'!$D:$D,Planning!$E1992),SUMIFS('Sales Hx'!$Q:$Q,'Sales Hx'!$B:$B,Planning!$B1992,'Sales Hx'!$D:$D,Planning!$E1992))</f>
        <v>0</v>
      </c>
      <c r="J1992" s="16">
        <f>IF(COUNTIFS($C:$C,B1992)&gt;1,SUMIFS('Sales Hx'!$S:$S,'Sales Hx'!$B:$B,_xlfn.XLOOKUP(B1992,C:C,B:B),'Sales Hx'!$D:$D,E1992),SUMIFS('Sales Hx'!$S:$S,'Sales Hx'!$B:$B,$B1992,'Sales Hx'!$D:$D,$E1992))</f>
        <v>0.28552631578947368</v>
      </c>
      <c r="K1992" s="16">
        <f t="shared" si="172"/>
        <v>0</v>
      </c>
      <c r="L1992" s="12">
        <f>IF(M1992&lt;&gt;"",M1992,IF(COUNTIFS($C:$C,B1992)&gt;1,SUMIFS('Sales Hx'!V:V,'Sales Hx'!$B:$B,_xlfn.XLOOKUP(B1992,C:C,B:B),'Sales Hx'!$D:$D,$E1992),SUMIFS('Sales Hx'!V:V,'Sales Hx'!$B:$B,$B1992,'Sales Hx'!$D:$D,$E1992)))</f>
        <v>0</v>
      </c>
      <c r="M1992" s="12">
        <v>0</v>
      </c>
      <c r="N1992" s="15">
        <f t="shared" si="170"/>
        <v>0.28552631578947368</v>
      </c>
      <c r="O1992" s="21">
        <f t="shared" si="173"/>
        <v>0</v>
      </c>
      <c r="P1992" s="24">
        <v>124</v>
      </c>
      <c r="Q1992" s="18">
        <f t="shared" si="171"/>
        <v>0</v>
      </c>
      <c r="R1992" s="2">
        <v>1</v>
      </c>
      <c r="S1992" s="2">
        <v>120</v>
      </c>
      <c r="T1992" s="2" t="s">
        <v>4646</v>
      </c>
      <c r="U1992" s="28">
        <f>IF(G1992=0,"",_xlfn.MINIFS('PO Details'!$I:$I,'PO Details'!$D:$D,Planning!$B1992,'PO Details'!$L:$L,Planning!$E1992))</f>
        <v>45443</v>
      </c>
      <c r="V1992" s="29" t="s">
        <v>4640</v>
      </c>
      <c r="W1992" t="str">
        <f t="shared" si="169"/>
        <v/>
      </c>
      <c r="X1992" s="2">
        <v>120</v>
      </c>
    </row>
    <row r="1993" spans="1:24" x14ac:dyDescent="0.25">
      <c r="A1993" s="11" t="s">
        <v>4619</v>
      </c>
      <c r="B1993" s="22" t="s">
        <v>280</v>
      </c>
      <c r="C1993" s="22" t="s">
        <v>5064</v>
      </c>
      <c r="D1993" s="22" t="s">
        <v>281</v>
      </c>
      <c r="E1993" s="31" t="s">
        <v>106</v>
      </c>
      <c r="F1993" s="12">
        <f>SUMIFS('Inventory Details'!$H:$H,'Inventory Details'!$B:$B,$B1993,'Inventory Details'!$E:$E,$E1993)</f>
        <v>0</v>
      </c>
      <c r="G1993" s="12">
        <f>SUMIFS('PO Details'!$H:$H,'PO Details'!$D:$D,Planning!$B1993,'PO Details'!$L:$L,$E1993)</f>
        <v>75</v>
      </c>
      <c r="H1993" s="12">
        <f>SUMIFS('SO Details'!$G:$G,'SO Details'!$D:$D,Planning!$B1993,'SO Details'!$K:$K,$E1993)</f>
        <v>0</v>
      </c>
      <c r="I1993" s="20">
        <f>IF(COUNTIFS($C:$C,B1993)&gt;1,SUMIFS('Sales Hx'!$Q:$Q,'Sales Hx'!$B:$B,_xlfn.XLOOKUP(B1993,C:C,B:B),'Sales Hx'!$D:$D,Planning!$E1993),SUMIFS('Sales Hx'!$Q:$Q,'Sales Hx'!$B:$B,Planning!$B1993,'Sales Hx'!$D:$D,Planning!$E1993))</f>
        <v>1.4</v>
      </c>
      <c r="J1993" s="16">
        <f>IF(COUNTIFS($C:$C,B1993)&gt;1,SUMIFS('Sales Hx'!$S:$S,'Sales Hx'!$B:$B,_xlfn.XLOOKUP(B1993,C:C,B:B),'Sales Hx'!$D:$D,E1993),SUMIFS('Sales Hx'!$S:$S,'Sales Hx'!$B:$B,$B1993,'Sales Hx'!$D:$D,$E1993))</f>
        <v>0.23026315789473686</v>
      </c>
      <c r="K1993" s="16">
        <f t="shared" si="172"/>
        <v>53.571428571428577</v>
      </c>
      <c r="L1993" s="12">
        <f>IF(M1993&lt;&gt;"",M1993,IF(COUNTIFS($C:$C,B1993)&gt;1,SUMIFS('Sales Hx'!V:V,'Sales Hx'!$B:$B,_xlfn.XLOOKUP(B1993,C:C,B:B),'Sales Hx'!$D:$D,$E1993),SUMIFS('Sales Hx'!V:V,'Sales Hx'!$B:$B,$B1993,'Sales Hx'!$D:$D,$E1993)))</f>
        <v>0</v>
      </c>
      <c r="M1993" s="12">
        <v>0</v>
      </c>
      <c r="N1993" s="15">
        <f t="shared" si="170"/>
        <v>0.23026315789473686</v>
      </c>
      <c r="O1993" s="21">
        <f t="shared" si="173"/>
        <v>0</v>
      </c>
      <c r="P1993" s="24">
        <v>124</v>
      </c>
      <c r="Q1993" s="18">
        <f t="shared" si="171"/>
        <v>0</v>
      </c>
      <c r="R1993" s="2">
        <v>1</v>
      </c>
      <c r="S1993" s="2">
        <v>120</v>
      </c>
      <c r="T1993" s="2" t="s">
        <v>4646</v>
      </c>
      <c r="U1993" s="28">
        <f>IF(G1993=0,"",_xlfn.MINIFS('PO Details'!$I:$I,'PO Details'!$D:$D,Planning!$B1993,'PO Details'!$L:$L,Planning!$E1993))</f>
        <v>45462</v>
      </c>
      <c r="V1993" s="29" t="s">
        <v>4640</v>
      </c>
      <c r="W1993" t="str">
        <f t="shared" si="169"/>
        <v>Max</v>
      </c>
      <c r="X1993" s="2">
        <v>120</v>
      </c>
    </row>
    <row r="1994" spans="1:24" x14ac:dyDescent="0.25">
      <c r="A1994" s="11" t="s">
        <v>4619</v>
      </c>
      <c r="B1994" s="22" t="s">
        <v>280</v>
      </c>
      <c r="C1994" s="22" t="s">
        <v>5064</v>
      </c>
      <c r="D1994" s="22" t="s">
        <v>281</v>
      </c>
      <c r="E1994" s="31" t="s">
        <v>109</v>
      </c>
      <c r="F1994" s="12">
        <f>SUMIFS('Inventory Details'!$H:$H,'Inventory Details'!$B:$B,$B1994,'Inventory Details'!$E:$E,$E1994)</f>
        <v>6</v>
      </c>
      <c r="G1994" s="12">
        <f>SUMIFS('PO Details'!$H:$H,'PO Details'!$D:$D,Planning!$B1994,'PO Details'!$L:$L,$E1994)</f>
        <v>28</v>
      </c>
      <c r="H1994" s="12">
        <f>SUMIFS('SO Details'!$G:$G,'SO Details'!$D:$D,Planning!$B1994,'SO Details'!$K:$K,$E1994)</f>
        <v>0</v>
      </c>
      <c r="I1994" s="20">
        <f>IF(COUNTIFS($C:$C,B1994)&gt;1,SUMIFS('Sales Hx'!$Q:$Q,'Sales Hx'!$B:$B,_xlfn.XLOOKUP(B1994,C:C,B:B),'Sales Hx'!$D:$D,Planning!$E1994),SUMIFS('Sales Hx'!$Q:$Q,'Sales Hx'!$B:$B,Planning!$B1994,'Sales Hx'!$D:$D,Planning!$E1994))</f>
        <v>0</v>
      </c>
      <c r="J1994" s="16">
        <f>IF(COUNTIFS($C:$C,B1994)&gt;1,SUMIFS('Sales Hx'!$S:$S,'Sales Hx'!$B:$B,_xlfn.XLOOKUP(B1994,C:C,B:B),'Sales Hx'!$D:$D,E1994),SUMIFS('Sales Hx'!$S:$S,'Sales Hx'!$B:$B,$B1994,'Sales Hx'!$D:$D,$E1994))</f>
        <v>4.9342105263157895E-2</v>
      </c>
      <c r="K1994" s="16">
        <f t="shared" si="172"/>
        <v>0</v>
      </c>
      <c r="L1994" s="12">
        <f>IF(M1994&lt;&gt;"",M1994,IF(COUNTIFS($C:$C,B1994)&gt;1,SUMIFS('Sales Hx'!V:V,'Sales Hx'!$B:$B,_xlfn.XLOOKUP(B1994,C:C,B:B),'Sales Hx'!$D:$D,$E1994),SUMIFS('Sales Hx'!V:V,'Sales Hx'!$B:$B,$B1994,'Sales Hx'!$D:$D,$E1994)))</f>
        <v>0</v>
      </c>
      <c r="M1994" s="12">
        <v>0</v>
      </c>
      <c r="N1994" s="15">
        <f t="shared" si="170"/>
        <v>4.9342105263157895E-2</v>
      </c>
      <c r="O1994" s="21">
        <f t="shared" si="173"/>
        <v>0</v>
      </c>
      <c r="P1994" s="24">
        <v>124</v>
      </c>
      <c r="Q1994" s="18">
        <f t="shared" si="171"/>
        <v>0</v>
      </c>
      <c r="R1994" s="2">
        <v>1</v>
      </c>
      <c r="S1994" s="2">
        <v>120</v>
      </c>
      <c r="T1994" s="2" t="s">
        <v>4646</v>
      </c>
      <c r="U1994" s="28">
        <f>IF(G1994=0,"",_xlfn.MINIFS('PO Details'!$I:$I,'PO Details'!$D:$D,Planning!$B1994,'PO Details'!$L:$L,Planning!$E1994))</f>
        <v>45443</v>
      </c>
      <c r="V1994" s="29" t="s">
        <v>4640</v>
      </c>
      <c r="W1994" t="str">
        <f t="shared" si="169"/>
        <v/>
      </c>
      <c r="X1994" s="2">
        <v>120</v>
      </c>
    </row>
    <row r="1995" spans="1:24" x14ac:dyDescent="0.25">
      <c r="A1995" s="11" t="s">
        <v>4619</v>
      </c>
      <c r="B1995" s="22" t="s">
        <v>280</v>
      </c>
      <c r="C1995" s="22" t="s">
        <v>5064</v>
      </c>
      <c r="D1995" s="22" t="s">
        <v>281</v>
      </c>
      <c r="E1995" s="31" t="s">
        <v>113</v>
      </c>
      <c r="F1995" s="12">
        <f>SUMIFS('Inventory Details'!$H:$H,'Inventory Details'!$B:$B,$B1995,'Inventory Details'!$E:$E,$E1995)</f>
        <v>8</v>
      </c>
      <c r="G1995" s="12">
        <f>SUMIFS('PO Details'!$H:$H,'PO Details'!$D:$D,Planning!$B1995,'PO Details'!$L:$L,$E1995)</f>
        <v>0</v>
      </c>
      <c r="H1995" s="12">
        <f>SUMIFS('SO Details'!$G:$G,'SO Details'!$D:$D,Planning!$B1995,'SO Details'!$K:$K,$E1995)</f>
        <v>0</v>
      </c>
      <c r="I1995" s="20">
        <f>IF(COUNTIFS($C:$C,B1995)&gt;1,SUMIFS('Sales Hx'!$Q:$Q,'Sales Hx'!$B:$B,_xlfn.XLOOKUP(B1995,C:C,B:B),'Sales Hx'!$D:$D,Planning!$E1995),SUMIFS('Sales Hx'!$Q:$Q,'Sales Hx'!$B:$B,Planning!$B1995,'Sales Hx'!$D:$D,Planning!$E1995))</f>
        <v>0</v>
      </c>
      <c r="J1995" s="16">
        <f>IF(COUNTIFS($C:$C,B1995)&gt;1,SUMIFS('Sales Hx'!$S:$S,'Sales Hx'!$B:$B,_xlfn.XLOOKUP(B1995,C:C,B:B),'Sales Hx'!$D:$D,E1995),SUMIFS('Sales Hx'!$S:$S,'Sales Hx'!$B:$B,$B1995,'Sales Hx'!$D:$D,$E1995))</f>
        <v>0.1206140350877193</v>
      </c>
      <c r="K1995" s="16">
        <f t="shared" si="172"/>
        <v>0</v>
      </c>
      <c r="L1995" s="12">
        <f>IF(M1995&lt;&gt;"",M1995,IF(COUNTIFS($C:$C,B1995)&gt;1,SUMIFS('Sales Hx'!V:V,'Sales Hx'!$B:$B,_xlfn.XLOOKUP(B1995,C:C,B:B),'Sales Hx'!$D:$D,$E1995),SUMIFS('Sales Hx'!V:V,'Sales Hx'!$B:$B,$B1995,'Sales Hx'!$D:$D,$E1995)))</f>
        <v>0</v>
      </c>
      <c r="M1995" s="12">
        <v>0</v>
      </c>
      <c r="N1995" s="15">
        <f t="shared" si="170"/>
        <v>0.1206140350877193</v>
      </c>
      <c r="O1995" s="21">
        <f t="shared" si="173"/>
        <v>0</v>
      </c>
      <c r="P1995" s="24">
        <v>124</v>
      </c>
      <c r="Q1995" s="18">
        <f t="shared" si="171"/>
        <v>0</v>
      </c>
      <c r="R1995" s="2">
        <v>1</v>
      </c>
      <c r="S1995" s="2">
        <v>120</v>
      </c>
      <c r="T1995" s="2" t="s">
        <v>4646</v>
      </c>
      <c r="U1995" s="28" t="str">
        <f>IF(G1995=0,"",_xlfn.MINIFS('PO Details'!$I:$I,'PO Details'!$D:$D,Planning!$B1995,'PO Details'!$L:$L,Planning!$E1995))</f>
        <v/>
      </c>
      <c r="V1995" s="29" t="s">
        <v>4640</v>
      </c>
      <c r="W1995" t="str">
        <f t="shared" si="169"/>
        <v/>
      </c>
      <c r="X1995" s="2">
        <v>120</v>
      </c>
    </row>
    <row r="1996" spans="1:24" x14ac:dyDescent="0.25">
      <c r="A1996" s="11" t="s">
        <v>4619</v>
      </c>
      <c r="B1996" s="22" t="s">
        <v>280</v>
      </c>
      <c r="C1996" s="22" t="s">
        <v>5064</v>
      </c>
      <c r="D1996" s="22" t="s">
        <v>281</v>
      </c>
      <c r="E1996" s="31" t="s">
        <v>820</v>
      </c>
      <c r="F1996" s="12">
        <f>SUMIFS('Inventory Details'!$H:$H,'Inventory Details'!$B:$B,$B1996,'Inventory Details'!$E:$E,$E1996)</f>
        <v>16</v>
      </c>
      <c r="G1996" s="12">
        <f>SUMIFS('PO Details'!$H:$H,'PO Details'!$D:$D,Planning!$B1996,'PO Details'!$L:$L,$E1996)</f>
        <v>0</v>
      </c>
      <c r="H1996" s="12">
        <f>SUMIFS('SO Details'!$G:$G,'SO Details'!$D:$D,Planning!$B1996,'SO Details'!$K:$K,$E1996)</f>
        <v>1</v>
      </c>
      <c r="I1996" s="20">
        <f>IF(COUNTIFS($C:$C,B1996)&gt;1,SUMIFS('Sales Hx'!$Q:$Q,'Sales Hx'!$B:$B,_xlfn.XLOOKUP(B1996,C:C,B:B),'Sales Hx'!$D:$D,Planning!$E1996),SUMIFS('Sales Hx'!$Q:$Q,'Sales Hx'!$B:$B,Planning!$B1996,'Sales Hx'!$D:$D,Planning!$E1996))</f>
        <v>0</v>
      </c>
      <c r="J1996" s="16">
        <f>IF(COUNTIFS($C:$C,B1996)&gt;1,SUMIFS('Sales Hx'!$S:$S,'Sales Hx'!$B:$B,_xlfn.XLOOKUP(B1996,C:C,B:B),'Sales Hx'!$D:$D,E1996),SUMIFS('Sales Hx'!$S:$S,'Sales Hx'!$B:$B,$B1996,'Sales Hx'!$D:$D,$E1996))</f>
        <v>3.2894736842105261E-2</v>
      </c>
      <c r="K1996" s="16">
        <f t="shared" si="172"/>
        <v>0</v>
      </c>
      <c r="L1996" s="12">
        <f>IF(M1996&lt;&gt;"",M1996,IF(COUNTIFS($C:$C,B1996)&gt;1,SUMIFS('Sales Hx'!V:V,'Sales Hx'!$B:$B,_xlfn.XLOOKUP(B1996,C:C,B:B),'Sales Hx'!$D:$D,$E1996),SUMIFS('Sales Hx'!V:V,'Sales Hx'!$B:$B,$B1996,'Sales Hx'!$D:$D,$E1996)))</f>
        <v>0</v>
      </c>
      <c r="M1996" s="12">
        <v>0</v>
      </c>
      <c r="N1996" s="15">
        <f t="shared" si="170"/>
        <v>3.2894736842105261E-2</v>
      </c>
      <c r="O1996" s="21">
        <f t="shared" si="173"/>
        <v>0</v>
      </c>
      <c r="P1996" s="24">
        <v>124</v>
      </c>
      <c r="Q1996" s="18">
        <f t="shared" si="171"/>
        <v>0</v>
      </c>
      <c r="R1996" s="2">
        <v>1</v>
      </c>
      <c r="S1996" s="2">
        <v>120</v>
      </c>
      <c r="T1996" s="2" t="s">
        <v>4646</v>
      </c>
      <c r="U1996" s="28" t="str">
        <f>IF(G1996=0,"",_xlfn.MINIFS('PO Details'!$I:$I,'PO Details'!$D:$D,Planning!$B1996,'PO Details'!$L:$L,Planning!$E1996))</f>
        <v/>
      </c>
      <c r="V1996" s="29" t="s">
        <v>4640</v>
      </c>
      <c r="W1996" t="str">
        <f t="shared" si="169"/>
        <v/>
      </c>
      <c r="X1996" s="2">
        <v>120</v>
      </c>
    </row>
    <row r="1997" spans="1:24" x14ac:dyDescent="0.25">
      <c r="A1997" s="11" t="s">
        <v>4619</v>
      </c>
      <c r="B1997" s="22" t="s">
        <v>280</v>
      </c>
      <c r="C1997" s="22" t="s">
        <v>5064</v>
      </c>
      <c r="D1997" s="22" t="s">
        <v>281</v>
      </c>
      <c r="E1997" s="31" t="s">
        <v>861</v>
      </c>
      <c r="F1997" s="12">
        <f>SUMIFS('Inventory Details'!$H:$H,'Inventory Details'!$B:$B,$B1997,'Inventory Details'!$E:$E,$E1997)</f>
        <v>1</v>
      </c>
      <c r="G1997" s="12">
        <f>SUMIFS('PO Details'!$H:$H,'PO Details'!$D:$D,Planning!$B1997,'PO Details'!$L:$L,$E1997)</f>
        <v>0</v>
      </c>
      <c r="H1997" s="12">
        <f>SUMIFS('SO Details'!$G:$G,'SO Details'!$D:$D,Planning!$B1997,'SO Details'!$K:$K,$E1997)</f>
        <v>0</v>
      </c>
      <c r="I1997" s="20">
        <f>IF(COUNTIFS($C:$C,B1997)&gt;1,SUMIFS('Sales Hx'!$Q:$Q,'Sales Hx'!$B:$B,_xlfn.XLOOKUP(B1997,C:C,B:B),'Sales Hx'!$D:$D,Planning!$E1997),SUMIFS('Sales Hx'!$Q:$Q,'Sales Hx'!$B:$B,Planning!$B1997,'Sales Hx'!$D:$D,Planning!$E1997))</f>
        <v>0</v>
      </c>
      <c r="J1997" s="16">
        <f>IF(COUNTIFS($C:$C,B1997)&gt;1,SUMIFS('Sales Hx'!$S:$S,'Sales Hx'!$B:$B,_xlfn.XLOOKUP(B1997,C:C,B:B),'Sales Hx'!$D:$D,E1997),SUMIFS('Sales Hx'!$S:$S,'Sales Hx'!$B:$B,$B1997,'Sales Hx'!$D:$D,$E1997))</f>
        <v>0</v>
      </c>
      <c r="K1997" s="16">
        <f t="shared" si="172"/>
        <v>0</v>
      </c>
      <c r="L1997" s="12">
        <f>IF(M1997&lt;&gt;"",M1997,IF(COUNTIFS($C:$C,B1997)&gt;1,SUMIFS('Sales Hx'!V:V,'Sales Hx'!$B:$B,_xlfn.XLOOKUP(B1997,C:C,B:B),'Sales Hx'!$D:$D,$E1997),SUMIFS('Sales Hx'!V:V,'Sales Hx'!$B:$B,$B1997,'Sales Hx'!$D:$D,$E1997)))</f>
        <v>0</v>
      </c>
      <c r="M1997" s="12">
        <v>0</v>
      </c>
      <c r="N1997" s="15">
        <f t="shared" si="170"/>
        <v>0</v>
      </c>
      <c r="O1997" s="21">
        <f t="shared" si="173"/>
        <v>0</v>
      </c>
      <c r="P1997" s="24">
        <v>124</v>
      </c>
      <c r="Q1997" s="18">
        <f t="shared" si="171"/>
        <v>0</v>
      </c>
      <c r="R1997" s="2">
        <v>1</v>
      </c>
      <c r="S1997" s="2">
        <v>120</v>
      </c>
      <c r="T1997" s="2" t="s">
        <v>4646</v>
      </c>
      <c r="U1997" s="28" t="str">
        <f>IF(G1997=0,"",_xlfn.MINIFS('PO Details'!$I:$I,'PO Details'!$D:$D,Planning!$B1997,'PO Details'!$L:$L,Planning!$E1997))</f>
        <v/>
      </c>
      <c r="V1997" s="29" t="s">
        <v>4640</v>
      </c>
      <c r="W1997" t="str">
        <f t="shared" si="169"/>
        <v/>
      </c>
      <c r="X1997" s="2">
        <v>120</v>
      </c>
    </row>
    <row r="1998" spans="1:24" x14ac:dyDescent="0.25">
      <c r="A1998" s="11"/>
      <c r="B1998" s="22" t="s">
        <v>4645</v>
      </c>
      <c r="C1998" s="22"/>
      <c r="D1998" s="22"/>
      <c r="E1998" s="31" t="s">
        <v>106</v>
      </c>
      <c r="F1998" s="12">
        <f>SUMIFS('Inventory Details'!$H:$H,'Inventory Details'!$B:$B,$B1998,'Inventory Details'!$E:$E,$E1998)</f>
        <v>0</v>
      </c>
      <c r="G1998" s="12">
        <f>SUMIFS('PO Details'!$H:$H,'PO Details'!$D:$D,Planning!$B1998,'PO Details'!$L:$L,$E1998)</f>
        <v>0</v>
      </c>
      <c r="H1998" s="12">
        <f>SUMIFS('SO Details'!$G:$G,'SO Details'!$D:$D,Planning!$B1998,'SO Details'!$K:$K,$E1998)</f>
        <v>0</v>
      </c>
      <c r="I1998" s="20">
        <f>IF(COUNTIFS($C:$C,B1998)&gt;1,SUMIFS('Sales Hx'!$Q:$Q,'Sales Hx'!$B:$B,_xlfn.XLOOKUP(B1998,C:C,B:B),'Sales Hx'!$D:$D,Planning!$E1998),SUMIFS('Sales Hx'!$Q:$Q,'Sales Hx'!$B:$B,Planning!$B1998,'Sales Hx'!$D:$D,Planning!$E1998))</f>
        <v>0</v>
      </c>
      <c r="J1998" s="16">
        <f>IF(COUNTIFS($C:$C,B1998)&gt;1,SUMIFS('Sales Hx'!$S:$S,'Sales Hx'!$B:$B,_xlfn.XLOOKUP(B1998,C:C,B:B),'Sales Hx'!$D:$D,E1998),SUMIFS('Sales Hx'!$S:$S,'Sales Hx'!$B:$B,$B1998,'Sales Hx'!$D:$D,$E1998))</f>
        <v>3.2894736842105261E-2</v>
      </c>
      <c r="K1998" s="16">
        <f t="shared" si="172"/>
        <v>0</v>
      </c>
      <c r="L1998" s="12">
        <f>IF(M1998&lt;&gt;"",M1998,IF(COUNTIFS($C:$C,B1998)&gt;1,SUMIFS('Sales Hx'!V:V,'Sales Hx'!$B:$B,_xlfn.XLOOKUP(B1998,C:C,B:B),'Sales Hx'!$D:$D,$E1998),SUMIFS('Sales Hx'!V:V,'Sales Hx'!$B:$B,$B1998,'Sales Hx'!$D:$D,$E1998)))</f>
        <v>0</v>
      </c>
      <c r="M1998" s="12">
        <v>0</v>
      </c>
      <c r="N1998" s="15">
        <f t="shared" si="170"/>
        <v>3.2894736842105261E-2</v>
      </c>
      <c r="O1998" s="21">
        <f t="shared" si="173"/>
        <v>3</v>
      </c>
      <c r="P1998" s="24">
        <v>0</v>
      </c>
      <c r="Q1998" s="18">
        <f t="shared" si="171"/>
        <v>0</v>
      </c>
      <c r="R1998" s="2">
        <v>1</v>
      </c>
      <c r="S1998" s="2">
        <v>90</v>
      </c>
      <c r="T1998" s="2" t="s">
        <v>4647</v>
      </c>
      <c r="U1998" s="28" t="str">
        <f>IF(G1998=0,"",_xlfn.MINIFS('PO Details'!$I:$I,'PO Details'!$D:$D,Planning!$B1998,'PO Details'!$L:$L,Planning!$E1998))</f>
        <v/>
      </c>
      <c r="V1998" s="29" t="s">
        <v>4640</v>
      </c>
      <c r="W1998" t="str">
        <f t="shared" si="169"/>
        <v>Max</v>
      </c>
      <c r="X1998" s="2">
        <v>120</v>
      </c>
    </row>
    <row r="1999" spans="1:24" x14ac:dyDescent="0.25">
      <c r="A1999" s="11"/>
      <c r="B1999" s="22" t="s">
        <v>4695</v>
      </c>
      <c r="C1999" s="22"/>
      <c r="D1999" s="22"/>
      <c r="E1999" s="31" t="s">
        <v>113</v>
      </c>
      <c r="F1999" s="12">
        <f>SUMIFS('Inventory Details'!$H:$H,'Inventory Details'!$B:$B,$B1999,'Inventory Details'!$E:$E,$E1999)</f>
        <v>0</v>
      </c>
      <c r="G1999" s="12">
        <f>SUMIFS('PO Details'!$H:$H,'PO Details'!$D:$D,Planning!$B1999,'PO Details'!$L:$L,$E1999)</f>
        <v>0</v>
      </c>
      <c r="H1999" s="12">
        <f>SUMIFS('SO Details'!$G:$G,'SO Details'!$D:$D,Planning!$B1999,'SO Details'!$K:$K,$E1999)</f>
        <v>0</v>
      </c>
      <c r="I1999" s="20">
        <f>IF(COUNTIFS($C:$C,B1999)&gt;1,SUMIFS('Sales Hx'!$Q:$Q,'Sales Hx'!$B:$B,_xlfn.XLOOKUP(B1999,C:C,B:B),'Sales Hx'!$D:$D,Planning!$E1999),SUMIFS('Sales Hx'!$Q:$Q,'Sales Hx'!$B:$B,Planning!$B1999,'Sales Hx'!$D:$D,Planning!$E1999))</f>
        <v>0</v>
      </c>
      <c r="J1999" s="16">
        <f>IF(COUNTIFS($C:$C,B1999)&gt;1,SUMIFS('Sales Hx'!$S:$S,'Sales Hx'!$B:$B,_xlfn.XLOOKUP(B1999,C:C,B:B),'Sales Hx'!$D:$D,E1999),SUMIFS('Sales Hx'!$S:$S,'Sales Hx'!$B:$B,$B1999,'Sales Hx'!$D:$D,$E1999))</f>
        <v>3.2894736842105261E-2</v>
      </c>
      <c r="K1999" s="16">
        <f t="shared" si="172"/>
        <v>0</v>
      </c>
      <c r="L1999" s="12">
        <f>IF(M1999&lt;&gt;"",M1999,IF(COUNTIFS($C:$C,B1999)&gt;1,SUMIFS('Sales Hx'!V:V,'Sales Hx'!$B:$B,_xlfn.XLOOKUP(B1999,C:C,B:B),'Sales Hx'!$D:$D,$E1999),SUMIFS('Sales Hx'!V:V,'Sales Hx'!$B:$B,$B1999,'Sales Hx'!$D:$D,$E1999)))</f>
        <v>0</v>
      </c>
      <c r="M1999" s="12">
        <v>0</v>
      </c>
      <c r="N1999" s="15">
        <f t="shared" si="170"/>
        <v>3.2894736842105261E-2</v>
      </c>
      <c r="O1999" s="21">
        <f t="shared" si="173"/>
        <v>3</v>
      </c>
      <c r="P1999" s="24">
        <v>0</v>
      </c>
      <c r="Q1999" s="18">
        <f t="shared" si="171"/>
        <v>0</v>
      </c>
      <c r="R1999" s="2">
        <v>1</v>
      </c>
      <c r="S1999" s="2">
        <v>90</v>
      </c>
      <c r="T1999" s="2" t="s">
        <v>4647</v>
      </c>
      <c r="U1999" s="28" t="str">
        <f>IF(G1999=0,"",_xlfn.MINIFS('PO Details'!$I:$I,'PO Details'!$D:$D,Planning!$B1999,'PO Details'!$L:$L,Planning!$E1999))</f>
        <v/>
      </c>
      <c r="V1999" s="29" t="s">
        <v>4640</v>
      </c>
      <c r="W1999" t="str">
        <f t="shared" si="169"/>
        <v>Max</v>
      </c>
      <c r="X1999" s="2">
        <v>120</v>
      </c>
    </row>
    <row r="2000" spans="1:24" x14ac:dyDescent="0.25">
      <c r="A2000" s="11"/>
      <c r="B2000" s="22" t="s">
        <v>5649</v>
      </c>
      <c r="C2000" s="22"/>
      <c r="D2000" s="22"/>
      <c r="E2000" s="31" t="s">
        <v>109</v>
      </c>
      <c r="F2000" s="12">
        <f>SUMIFS('Inventory Details'!$H:$H,'Inventory Details'!$B:$B,$B2000,'Inventory Details'!$E:$E,$E2000)</f>
        <v>0</v>
      </c>
      <c r="G2000" s="12">
        <f>SUMIFS('PO Details'!$H:$H,'PO Details'!$D:$D,Planning!$B2000,'PO Details'!$L:$L,$E2000)</f>
        <v>0</v>
      </c>
      <c r="H2000" s="12">
        <f>SUMIFS('SO Details'!$G:$G,'SO Details'!$D:$D,Planning!$B2000,'SO Details'!$K:$K,$E2000)</f>
        <v>0</v>
      </c>
      <c r="I2000" s="20">
        <f>IF(COUNTIFS($C:$C,B2000)&gt;1,SUMIFS('Sales Hx'!$Q:$Q,'Sales Hx'!$B:$B,_xlfn.XLOOKUP(B2000,C:C,B:B),'Sales Hx'!$D:$D,Planning!$E2000),SUMIFS('Sales Hx'!$Q:$Q,'Sales Hx'!$B:$B,Planning!$B2000,'Sales Hx'!$D:$D,Planning!$E2000))</f>
        <v>0</v>
      </c>
      <c r="J2000" s="16">
        <f>IF(COUNTIFS($C:$C,B2000)&gt;1,SUMIFS('Sales Hx'!$S:$S,'Sales Hx'!$B:$B,_xlfn.XLOOKUP(B2000,C:C,B:B),'Sales Hx'!$D:$D,E2000),SUMIFS('Sales Hx'!$S:$S,'Sales Hx'!$B:$B,$B2000,'Sales Hx'!$D:$D,$E2000))</f>
        <v>3.2894736842105261E-2</v>
      </c>
      <c r="K2000" s="16">
        <f t="shared" si="172"/>
        <v>0</v>
      </c>
      <c r="L2000" s="12">
        <f>IF(M2000&lt;&gt;"",M2000,IF(COUNTIFS($C:$C,B2000)&gt;1,SUMIFS('Sales Hx'!V:V,'Sales Hx'!$B:$B,_xlfn.XLOOKUP(B2000,C:C,B:B),'Sales Hx'!$D:$D,$E2000),SUMIFS('Sales Hx'!V:V,'Sales Hx'!$B:$B,$B2000,'Sales Hx'!$D:$D,$E2000)))</f>
        <v>0</v>
      </c>
      <c r="M2000" s="12">
        <v>0</v>
      </c>
      <c r="N2000" s="15">
        <f t="shared" si="170"/>
        <v>3.2894736842105261E-2</v>
      </c>
      <c r="O2000" s="21">
        <f t="shared" si="173"/>
        <v>3</v>
      </c>
      <c r="P2000" s="24">
        <v>0</v>
      </c>
      <c r="Q2000" s="18">
        <f t="shared" si="171"/>
        <v>0</v>
      </c>
      <c r="R2000" s="2">
        <v>1</v>
      </c>
      <c r="S2000" s="2">
        <v>90</v>
      </c>
      <c r="T2000" s="2" t="s">
        <v>4647</v>
      </c>
      <c r="U2000" s="28" t="str">
        <f>IF(G2000=0,"",_xlfn.MINIFS('PO Details'!$I:$I,'PO Details'!$D:$D,Planning!$B2000,'PO Details'!$L:$L,Planning!$E2000))</f>
        <v/>
      </c>
      <c r="V2000" s="29" t="s">
        <v>4640</v>
      </c>
      <c r="W2000" t="str">
        <f t="shared" si="169"/>
        <v>Max</v>
      </c>
      <c r="X2000" s="2">
        <v>120</v>
      </c>
    </row>
    <row r="2001" spans="1:24" x14ac:dyDescent="0.25">
      <c r="A2001" s="11"/>
      <c r="B2001" s="22" t="s">
        <v>4701</v>
      </c>
      <c r="C2001" s="22"/>
      <c r="D2001" s="22"/>
      <c r="E2001" s="31" t="s">
        <v>113</v>
      </c>
      <c r="F2001" s="12">
        <f>SUMIFS('Inventory Details'!$H:$H,'Inventory Details'!$B:$B,$B2001,'Inventory Details'!$E:$E,$E2001)</f>
        <v>0</v>
      </c>
      <c r="G2001" s="12">
        <f>SUMIFS('PO Details'!$H:$H,'PO Details'!$D:$D,Planning!$B2001,'PO Details'!$L:$L,$E2001)</f>
        <v>0</v>
      </c>
      <c r="H2001" s="12">
        <f>SUMIFS('SO Details'!$G:$G,'SO Details'!$D:$D,Planning!$B2001,'SO Details'!$K:$K,$E2001)</f>
        <v>0</v>
      </c>
      <c r="I2001" s="20">
        <f>IF(COUNTIFS($C:$C,B2001)&gt;1,SUMIFS('Sales Hx'!$Q:$Q,'Sales Hx'!$B:$B,_xlfn.XLOOKUP(B2001,C:C,B:B),'Sales Hx'!$D:$D,Planning!$E2001),SUMIFS('Sales Hx'!$Q:$Q,'Sales Hx'!$B:$B,Planning!$B2001,'Sales Hx'!$D:$D,Planning!$E2001))</f>
        <v>0</v>
      </c>
      <c r="J2001" s="16">
        <f>IF(COUNTIFS($C:$C,B2001)&gt;1,SUMIFS('Sales Hx'!$S:$S,'Sales Hx'!$B:$B,_xlfn.XLOOKUP(B2001,C:C,B:B),'Sales Hx'!$D:$D,E2001),SUMIFS('Sales Hx'!$S:$S,'Sales Hx'!$B:$B,$B2001,'Sales Hx'!$D:$D,$E2001))</f>
        <v>3.2894736842105261E-2</v>
      </c>
      <c r="K2001" s="16">
        <f t="shared" si="172"/>
        <v>0</v>
      </c>
      <c r="L2001" s="12">
        <f>IF(M2001&lt;&gt;"",M2001,IF(COUNTIFS($C:$C,B2001)&gt;1,SUMIFS('Sales Hx'!V:V,'Sales Hx'!$B:$B,_xlfn.XLOOKUP(B2001,C:C,B:B),'Sales Hx'!$D:$D,$E2001),SUMIFS('Sales Hx'!V:V,'Sales Hx'!$B:$B,$B2001,'Sales Hx'!$D:$D,$E2001)))</f>
        <v>0</v>
      </c>
      <c r="M2001" s="12">
        <v>0</v>
      </c>
      <c r="N2001" s="15">
        <f t="shared" si="170"/>
        <v>3.2894736842105261E-2</v>
      </c>
      <c r="O2001" s="21">
        <f t="shared" si="173"/>
        <v>3</v>
      </c>
      <c r="P2001" s="24">
        <v>0</v>
      </c>
      <c r="Q2001" s="18">
        <f t="shared" si="171"/>
        <v>0</v>
      </c>
      <c r="R2001" s="2">
        <v>1</v>
      </c>
      <c r="S2001" s="2">
        <v>90</v>
      </c>
      <c r="T2001" s="2" t="s">
        <v>4647</v>
      </c>
      <c r="U2001" s="28" t="str">
        <f>IF(G2001=0,"",_xlfn.MINIFS('PO Details'!$I:$I,'PO Details'!$D:$D,Planning!$B2001,'PO Details'!$L:$L,Planning!$E2001))</f>
        <v/>
      </c>
      <c r="V2001" s="29" t="s">
        <v>4640</v>
      </c>
      <c r="W2001" t="str">
        <f t="shared" si="169"/>
        <v>Max</v>
      </c>
      <c r="X2001" s="2">
        <v>120</v>
      </c>
    </row>
    <row r="2002" spans="1:24" x14ac:dyDescent="0.25">
      <c r="A2002" s="11"/>
      <c r="B2002" s="22" t="s">
        <v>5651</v>
      </c>
      <c r="C2002" s="22"/>
      <c r="D2002" s="22"/>
      <c r="E2002" s="31" t="s">
        <v>109</v>
      </c>
      <c r="F2002" s="12">
        <f>SUMIFS('Inventory Details'!$H:$H,'Inventory Details'!$B:$B,$B2002,'Inventory Details'!$E:$E,$E2002)</f>
        <v>0</v>
      </c>
      <c r="G2002" s="12">
        <f>SUMIFS('PO Details'!$H:$H,'PO Details'!$D:$D,Planning!$B2002,'PO Details'!$L:$L,$E2002)</f>
        <v>0</v>
      </c>
      <c r="H2002" s="12">
        <f>SUMIFS('SO Details'!$G:$G,'SO Details'!$D:$D,Planning!$B2002,'SO Details'!$K:$K,$E2002)</f>
        <v>0</v>
      </c>
      <c r="I2002" s="20">
        <f>IF(COUNTIFS($C:$C,B2002)&gt;1,SUMIFS('Sales Hx'!$Q:$Q,'Sales Hx'!$B:$B,_xlfn.XLOOKUP(B2002,C:C,B:B),'Sales Hx'!$D:$D,Planning!$E2002),SUMIFS('Sales Hx'!$Q:$Q,'Sales Hx'!$B:$B,Planning!$B2002,'Sales Hx'!$D:$D,Planning!$E2002))</f>
        <v>0</v>
      </c>
      <c r="J2002" s="16">
        <f>IF(COUNTIFS($C:$C,B2002)&gt;1,SUMIFS('Sales Hx'!$S:$S,'Sales Hx'!$B:$B,_xlfn.XLOOKUP(B2002,C:C,B:B),'Sales Hx'!$D:$D,E2002),SUMIFS('Sales Hx'!$S:$S,'Sales Hx'!$B:$B,$B2002,'Sales Hx'!$D:$D,$E2002))</f>
        <v>3.2894736842105261E-2</v>
      </c>
      <c r="K2002" s="16">
        <f t="shared" si="172"/>
        <v>0</v>
      </c>
      <c r="L2002" s="12">
        <f>IF(M2002&lt;&gt;"",M2002,IF(COUNTIFS($C:$C,B2002)&gt;1,SUMIFS('Sales Hx'!V:V,'Sales Hx'!$B:$B,_xlfn.XLOOKUP(B2002,C:C,B:B),'Sales Hx'!$D:$D,$E2002),SUMIFS('Sales Hx'!V:V,'Sales Hx'!$B:$B,$B2002,'Sales Hx'!$D:$D,$E2002)))</f>
        <v>0</v>
      </c>
      <c r="M2002" s="12">
        <v>0</v>
      </c>
      <c r="N2002" s="15">
        <f t="shared" si="170"/>
        <v>3.2894736842105261E-2</v>
      </c>
      <c r="O2002" s="21">
        <f t="shared" si="173"/>
        <v>3</v>
      </c>
      <c r="P2002" s="24">
        <v>0</v>
      </c>
      <c r="Q2002" s="18">
        <f t="shared" si="171"/>
        <v>0</v>
      </c>
      <c r="R2002" s="2">
        <v>1</v>
      </c>
      <c r="S2002" s="2">
        <v>90</v>
      </c>
      <c r="T2002" s="2" t="s">
        <v>4647</v>
      </c>
      <c r="U2002" s="28" t="str">
        <f>IF(G2002=0,"",_xlfn.MINIFS('PO Details'!$I:$I,'PO Details'!$D:$D,Planning!$B2002,'PO Details'!$L:$L,Planning!$E2002))</f>
        <v/>
      </c>
      <c r="V2002" s="29" t="s">
        <v>4640</v>
      </c>
      <c r="W2002" t="str">
        <f t="shared" si="169"/>
        <v>Max</v>
      </c>
      <c r="X2002" s="2">
        <v>120</v>
      </c>
    </row>
    <row r="2003" spans="1:24" x14ac:dyDescent="0.25">
      <c r="A2003" s="11"/>
      <c r="B2003" s="22" t="s">
        <v>4711</v>
      </c>
      <c r="C2003" s="22"/>
      <c r="D2003" s="22"/>
      <c r="E2003" s="31" t="s">
        <v>106</v>
      </c>
      <c r="F2003" s="12">
        <f>SUMIFS('Inventory Details'!$H:$H,'Inventory Details'!$B:$B,$B2003,'Inventory Details'!$E:$E,$E2003)</f>
        <v>0</v>
      </c>
      <c r="G2003" s="12">
        <f>SUMIFS('PO Details'!$H:$H,'PO Details'!$D:$D,Planning!$B2003,'PO Details'!$L:$L,$E2003)</f>
        <v>0</v>
      </c>
      <c r="H2003" s="12">
        <f>SUMIFS('SO Details'!$G:$G,'SO Details'!$D:$D,Planning!$B2003,'SO Details'!$K:$K,$E2003)</f>
        <v>0</v>
      </c>
      <c r="I2003" s="20">
        <f>IF(COUNTIFS($C:$C,B2003)&gt;1,SUMIFS('Sales Hx'!$Q:$Q,'Sales Hx'!$B:$B,_xlfn.XLOOKUP(B2003,C:C,B:B),'Sales Hx'!$D:$D,Planning!$E2003),SUMIFS('Sales Hx'!$Q:$Q,'Sales Hx'!$B:$B,Planning!$B2003,'Sales Hx'!$D:$D,Planning!$E2003))</f>
        <v>0</v>
      </c>
      <c r="J2003" s="16">
        <f>IF(COUNTIFS($C:$C,B2003)&gt;1,SUMIFS('Sales Hx'!$S:$S,'Sales Hx'!$B:$B,_xlfn.XLOOKUP(B2003,C:C,B:B),'Sales Hx'!$D:$D,E2003),SUMIFS('Sales Hx'!$S:$S,'Sales Hx'!$B:$B,$B2003,'Sales Hx'!$D:$D,$E2003))</f>
        <v>4.9342105263157895E-2</v>
      </c>
      <c r="K2003" s="16">
        <f t="shared" si="172"/>
        <v>0</v>
      </c>
      <c r="L2003" s="12">
        <f>IF(M2003&lt;&gt;"",M2003,IF(COUNTIFS($C:$C,B2003)&gt;1,SUMIFS('Sales Hx'!V:V,'Sales Hx'!$B:$B,_xlfn.XLOOKUP(B2003,C:C,B:B),'Sales Hx'!$D:$D,$E2003),SUMIFS('Sales Hx'!V:V,'Sales Hx'!$B:$B,$B2003,'Sales Hx'!$D:$D,$E2003)))</f>
        <v>0</v>
      </c>
      <c r="M2003" s="12">
        <v>0</v>
      </c>
      <c r="N2003" s="15">
        <f t="shared" si="170"/>
        <v>4.9342105263157895E-2</v>
      </c>
      <c r="O2003" s="21">
        <f t="shared" si="173"/>
        <v>4</v>
      </c>
      <c r="P2003" s="24">
        <v>0</v>
      </c>
      <c r="Q2003" s="18">
        <f t="shared" si="171"/>
        <v>0</v>
      </c>
      <c r="R2003" s="2">
        <v>1</v>
      </c>
      <c r="S2003" s="2">
        <v>90</v>
      </c>
      <c r="T2003" s="2" t="s">
        <v>4647</v>
      </c>
      <c r="U2003" s="28" t="str">
        <f>IF(G2003=0,"",_xlfn.MINIFS('PO Details'!$I:$I,'PO Details'!$D:$D,Planning!$B2003,'PO Details'!$L:$L,Planning!$E2003))</f>
        <v/>
      </c>
      <c r="V2003" s="29" t="s">
        <v>4640</v>
      </c>
      <c r="W2003" t="str">
        <f t="shared" si="169"/>
        <v>Max</v>
      </c>
      <c r="X2003" s="2">
        <v>120</v>
      </c>
    </row>
    <row r="2004" spans="1:24" x14ac:dyDescent="0.25">
      <c r="A2004" s="11"/>
      <c r="B2004" s="22" t="s">
        <v>4713</v>
      </c>
      <c r="C2004" s="22"/>
      <c r="D2004" s="22"/>
      <c r="E2004" s="31" t="s">
        <v>106</v>
      </c>
      <c r="F2004" s="12">
        <f>SUMIFS('Inventory Details'!$H:$H,'Inventory Details'!$B:$B,$B2004,'Inventory Details'!$E:$E,$E2004)</f>
        <v>0</v>
      </c>
      <c r="G2004" s="12">
        <f>SUMIFS('PO Details'!$H:$H,'PO Details'!$D:$D,Planning!$B2004,'PO Details'!$L:$L,$E2004)</f>
        <v>0</v>
      </c>
      <c r="H2004" s="12">
        <f>SUMIFS('SO Details'!$G:$G,'SO Details'!$D:$D,Planning!$B2004,'SO Details'!$K:$K,$E2004)</f>
        <v>0</v>
      </c>
      <c r="I2004" s="20">
        <f>IF(COUNTIFS($C:$C,B2004)&gt;1,SUMIFS('Sales Hx'!$Q:$Q,'Sales Hx'!$B:$B,_xlfn.XLOOKUP(B2004,C:C,B:B),'Sales Hx'!$D:$D,Planning!$E2004),SUMIFS('Sales Hx'!$Q:$Q,'Sales Hx'!$B:$B,Planning!$B2004,'Sales Hx'!$D:$D,Planning!$E2004))</f>
        <v>0</v>
      </c>
      <c r="J2004" s="16">
        <f>IF(COUNTIFS($C:$C,B2004)&gt;1,SUMIFS('Sales Hx'!$S:$S,'Sales Hx'!$B:$B,_xlfn.XLOOKUP(B2004,C:C,B:B),'Sales Hx'!$D:$D,E2004),SUMIFS('Sales Hx'!$S:$S,'Sales Hx'!$B:$B,$B2004,'Sales Hx'!$D:$D,$E2004))</f>
        <v>3.2894736842105261E-2</v>
      </c>
      <c r="K2004" s="16">
        <f t="shared" si="172"/>
        <v>0</v>
      </c>
      <c r="L2004" s="12">
        <f>IF(M2004&lt;&gt;"",M2004,IF(COUNTIFS($C:$C,B2004)&gt;1,SUMIFS('Sales Hx'!V:V,'Sales Hx'!$B:$B,_xlfn.XLOOKUP(B2004,C:C,B:B),'Sales Hx'!$D:$D,$E2004),SUMIFS('Sales Hx'!V:V,'Sales Hx'!$B:$B,$B2004,'Sales Hx'!$D:$D,$E2004)))</f>
        <v>0</v>
      </c>
      <c r="M2004" s="12">
        <v>0</v>
      </c>
      <c r="N2004" s="15">
        <f t="shared" si="170"/>
        <v>3.2894736842105261E-2</v>
      </c>
      <c r="O2004" s="21">
        <f t="shared" si="173"/>
        <v>3</v>
      </c>
      <c r="P2004" s="24">
        <v>0</v>
      </c>
      <c r="Q2004" s="18">
        <f t="shared" si="171"/>
        <v>0</v>
      </c>
      <c r="R2004" s="2">
        <v>1</v>
      </c>
      <c r="S2004" s="2">
        <v>90</v>
      </c>
      <c r="T2004" s="2" t="s">
        <v>4647</v>
      </c>
      <c r="U2004" s="28" t="str">
        <f>IF(G2004=0,"",_xlfn.MINIFS('PO Details'!$I:$I,'PO Details'!$D:$D,Planning!$B2004,'PO Details'!$L:$L,Planning!$E2004))</f>
        <v/>
      </c>
      <c r="V2004" s="29" t="s">
        <v>4640</v>
      </c>
      <c r="W2004" t="str">
        <f t="shared" si="169"/>
        <v>Max</v>
      </c>
      <c r="X2004" s="2">
        <v>120</v>
      </c>
    </row>
    <row r="2005" spans="1:24" x14ac:dyDescent="0.25">
      <c r="A2005" s="11"/>
      <c r="B2005" s="22" t="s">
        <v>5647</v>
      </c>
      <c r="C2005" s="22"/>
      <c r="D2005" s="22"/>
      <c r="E2005" s="31" t="s">
        <v>106</v>
      </c>
      <c r="F2005" s="12">
        <f>SUMIFS('Inventory Details'!$H:$H,'Inventory Details'!$B:$B,$B2005,'Inventory Details'!$E:$E,$E2005)</f>
        <v>0</v>
      </c>
      <c r="G2005" s="12">
        <f>SUMIFS('PO Details'!$H:$H,'PO Details'!$D:$D,Planning!$B2005,'PO Details'!$L:$L,$E2005)</f>
        <v>0</v>
      </c>
      <c r="H2005" s="12">
        <f>SUMIFS('SO Details'!$G:$G,'SO Details'!$D:$D,Planning!$B2005,'SO Details'!$K:$K,$E2005)</f>
        <v>1</v>
      </c>
      <c r="I2005" s="20">
        <f>IF(COUNTIFS($C:$C,B2005)&gt;1,SUMIFS('Sales Hx'!$Q:$Q,'Sales Hx'!$B:$B,_xlfn.XLOOKUP(B2005,C:C,B:B),'Sales Hx'!$D:$D,Planning!$E2005),SUMIFS('Sales Hx'!$Q:$Q,'Sales Hx'!$B:$B,Planning!$B2005,'Sales Hx'!$D:$D,Planning!$E2005))</f>
        <v>0</v>
      </c>
      <c r="J2005" s="16">
        <f>IF(COUNTIFS($C:$C,B2005)&gt;1,SUMIFS('Sales Hx'!$S:$S,'Sales Hx'!$B:$B,_xlfn.XLOOKUP(B2005,C:C,B:B),'Sales Hx'!$D:$D,E2005),SUMIFS('Sales Hx'!$S:$S,'Sales Hx'!$B:$B,$B2005,'Sales Hx'!$D:$D,$E2005))</f>
        <v>3.2894736842105261E-2</v>
      </c>
      <c r="K2005" s="16">
        <f t="shared" si="172"/>
        <v>0</v>
      </c>
      <c r="L2005" s="12">
        <f>IF(M2005&lt;&gt;"",M2005,IF(COUNTIFS($C:$C,B2005)&gt;1,SUMIFS('Sales Hx'!V:V,'Sales Hx'!$B:$B,_xlfn.XLOOKUP(B2005,C:C,B:B),'Sales Hx'!$D:$D,$E2005),SUMIFS('Sales Hx'!V:V,'Sales Hx'!$B:$B,$B2005,'Sales Hx'!$D:$D,$E2005)))</f>
        <v>0</v>
      </c>
      <c r="M2005" s="12">
        <v>0</v>
      </c>
      <c r="N2005" s="15">
        <f t="shared" si="170"/>
        <v>3.2894736842105261E-2</v>
      </c>
      <c r="O2005" s="21">
        <f t="shared" si="173"/>
        <v>4</v>
      </c>
      <c r="P2005" s="24">
        <v>0</v>
      </c>
      <c r="Q2005" s="18">
        <f t="shared" si="171"/>
        <v>0</v>
      </c>
      <c r="R2005" s="2">
        <v>1</v>
      </c>
      <c r="S2005" s="2">
        <v>90</v>
      </c>
      <c r="T2005" s="2" t="s">
        <v>4647</v>
      </c>
      <c r="U2005" s="28" t="str">
        <f>IF(G2005=0,"",_xlfn.MINIFS('PO Details'!$I:$I,'PO Details'!$D:$D,Planning!$B2005,'PO Details'!$L:$L,Planning!$E2005))</f>
        <v/>
      </c>
      <c r="V2005" s="29" t="s">
        <v>4640</v>
      </c>
      <c r="W2005" t="str">
        <f t="shared" si="169"/>
        <v>Max</v>
      </c>
      <c r="X2005" s="2">
        <v>120</v>
      </c>
    </row>
    <row r="2006" spans="1:24" x14ac:dyDescent="0.25">
      <c r="A2006" s="11" t="s">
        <v>4619</v>
      </c>
      <c r="B2006" s="22" t="s">
        <v>282</v>
      </c>
      <c r="C2006" s="22" t="s">
        <v>5067</v>
      </c>
      <c r="D2006" s="22" t="s">
        <v>283</v>
      </c>
      <c r="E2006" s="31" t="s">
        <v>4746</v>
      </c>
      <c r="F2006" s="12">
        <f>SUMIFS('Inventory Details'!$H:$H,'Inventory Details'!$B:$B,$B2006,'Inventory Details'!$E:$E,$E2006)</f>
        <v>17</v>
      </c>
      <c r="G2006" s="12">
        <f>SUMIFS('PO Details'!$H:$H,'PO Details'!$D:$D,Planning!$B2006,'PO Details'!$L:$L,$E2006)</f>
        <v>76</v>
      </c>
      <c r="H2006" s="12">
        <f>SUMIFS('SO Details'!$G:$G,'SO Details'!$D:$D,Planning!$B2006,'SO Details'!$K:$K,$E2006)</f>
        <v>2</v>
      </c>
      <c r="I2006" s="20">
        <f>IF(COUNTIFS($C:$C,B2006)&gt;1,SUMIFS('Sales Hx'!$Q:$Q,'Sales Hx'!$B:$B,_xlfn.XLOOKUP(B2006,C:C,B:B),'Sales Hx'!$D:$D,Planning!$E2006),SUMIFS('Sales Hx'!$Q:$Q,'Sales Hx'!$B:$B,Planning!$B2006,'Sales Hx'!$D:$D,Planning!$E2006))</f>
        <v>1.4</v>
      </c>
      <c r="J2006" s="16">
        <f>IF(COUNTIFS($C:$C,B2006)&gt;1,SUMIFS('Sales Hx'!$S:$S,'Sales Hx'!$B:$B,_xlfn.XLOOKUP(B2006,C:C,B:B),'Sales Hx'!$D:$D,E2006),SUMIFS('Sales Hx'!$S:$S,'Sales Hx'!$B:$B,$B2006,'Sales Hx'!$D:$D,$E2006))</f>
        <v>0.14342105263157898</v>
      </c>
      <c r="K2006" s="16">
        <f t="shared" si="172"/>
        <v>66.428571428571431</v>
      </c>
      <c r="L2006" s="12">
        <f>IF(M2006&lt;&gt;"",M2006,IF(COUNTIFS($C:$C,B2006)&gt;1,SUMIFS('Sales Hx'!V:V,'Sales Hx'!$B:$B,_xlfn.XLOOKUP(B2006,C:C,B:B),'Sales Hx'!$D:$D,$E2006),SUMIFS('Sales Hx'!V:V,'Sales Hx'!$B:$B,$B2006,'Sales Hx'!$D:$D,$E2006)))</f>
        <v>0</v>
      </c>
      <c r="M2006" s="12">
        <v>0</v>
      </c>
      <c r="N2006" s="15">
        <f t="shared" si="170"/>
        <v>0.14342105263157898</v>
      </c>
      <c r="O2006" s="21">
        <f t="shared" si="173"/>
        <v>0</v>
      </c>
      <c r="P2006" s="24">
        <v>132.1</v>
      </c>
      <c r="Q2006" s="18">
        <f t="shared" si="171"/>
        <v>0</v>
      </c>
      <c r="R2006" s="2">
        <v>1</v>
      </c>
      <c r="S2006" s="2">
        <v>120</v>
      </c>
      <c r="T2006" s="2" t="s">
        <v>4646</v>
      </c>
      <c r="U2006" s="28">
        <f>IF(G2006=0,"",_xlfn.MINIFS('PO Details'!$I:$I,'PO Details'!$D:$D,Planning!$B2006,'PO Details'!$L:$L,Planning!$E2006))</f>
        <v>45443</v>
      </c>
      <c r="V2006" s="29" t="s">
        <v>4640</v>
      </c>
      <c r="W2006" t="str">
        <f t="shared" si="169"/>
        <v>Max</v>
      </c>
      <c r="X2006" s="2">
        <v>120</v>
      </c>
    </row>
    <row r="2007" spans="1:24" x14ac:dyDescent="0.25">
      <c r="A2007" s="11" t="s">
        <v>4619</v>
      </c>
      <c r="B2007" s="22" t="s">
        <v>282</v>
      </c>
      <c r="C2007" s="22" t="s">
        <v>5067</v>
      </c>
      <c r="D2007" s="22" t="s">
        <v>283</v>
      </c>
      <c r="E2007" s="31" t="s">
        <v>15</v>
      </c>
      <c r="F2007" s="12">
        <f>SUMIFS('Inventory Details'!$H:$H,'Inventory Details'!$B:$B,$B2007,'Inventory Details'!$E:$E,$E2007)</f>
        <v>0</v>
      </c>
      <c r="G2007" s="12">
        <f>SUMIFS('PO Details'!$H:$H,'PO Details'!$D:$D,Planning!$B2007,'PO Details'!$L:$L,$E2007)</f>
        <v>13</v>
      </c>
      <c r="H2007" s="12">
        <f>SUMIFS('SO Details'!$G:$G,'SO Details'!$D:$D,Planning!$B2007,'SO Details'!$K:$K,$E2007)</f>
        <v>0</v>
      </c>
      <c r="I2007" s="20">
        <f>IF(COUNTIFS($C:$C,B2007)&gt;1,SUMIFS('Sales Hx'!$Q:$Q,'Sales Hx'!$B:$B,_xlfn.XLOOKUP(B2007,C:C,B:B),'Sales Hx'!$D:$D,Planning!$E2007),SUMIFS('Sales Hx'!$Q:$Q,'Sales Hx'!$B:$B,Planning!$B2007,'Sales Hx'!$D:$D,Planning!$E2007))</f>
        <v>0</v>
      </c>
      <c r="J2007" s="16">
        <f>IF(COUNTIFS($C:$C,B2007)&gt;1,SUMIFS('Sales Hx'!$S:$S,'Sales Hx'!$B:$B,_xlfn.XLOOKUP(B2007,C:C,B:B),'Sales Hx'!$D:$D,E2007),SUMIFS('Sales Hx'!$S:$S,'Sales Hx'!$B:$B,$B2007,'Sales Hx'!$D:$D,$E2007))</f>
        <v>0</v>
      </c>
      <c r="K2007" s="16">
        <f t="shared" si="172"/>
        <v>0</v>
      </c>
      <c r="L2007" s="12">
        <f>IF(M2007&lt;&gt;"",M2007,IF(COUNTIFS($C:$C,B2007)&gt;1,SUMIFS('Sales Hx'!V:V,'Sales Hx'!$B:$B,_xlfn.XLOOKUP(B2007,C:C,B:B),'Sales Hx'!$D:$D,$E2007),SUMIFS('Sales Hx'!V:V,'Sales Hx'!$B:$B,$B2007,'Sales Hx'!$D:$D,$E2007)))</f>
        <v>0</v>
      </c>
      <c r="M2007" s="12">
        <v>0</v>
      </c>
      <c r="N2007" s="15">
        <f t="shared" si="170"/>
        <v>0</v>
      </c>
      <c r="O2007" s="21">
        <f t="shared" si="173"/>
        <v>0</v>
      </c>
      <c r="P2007" s="24">
        <v>132.1</v>
      </c>
      <c r="Q2007" s="18">
        <f t="shared" si="171"/>
        <v>0</v>
      </c>
      <c r="R2007" s="2">
        <v>1</v>
      </c>
      <c r="S2007" s="2">
        <v>120</v>
      </c>
      <c r="T2007" s="2" t="s">
        <v>4646</v>
      </c>
      <c r="U2007" s="28">
        <f>IF(G2007=0,"",_xlfn.MINIFS('PO Details'!$I:$I,'PO Details'!$D:$D,Planning!$B2007,'PO Details'!$L:$L,Planning!$E2007))</f>
        <v>45397</v>
      </c>
      <c r="V2007" s="29" t="s">
        <v>4640</v>
      </c>
      <c r="W2007" t="str">
        <f t="shared" si="169"/>
        <v/>
      </c>
      <c r="X2007" s="2">
        <v>120</v>
      </c>
    </row>
    <row r="2008" spans="1:24" x14ac:dyDescent="0.25">
      <c r="A2008" s="11" t="s">
        <v>4619</v>
      </c>
      <c r="B2008" s="22" t="s">
        <v>282</v>
      </c>
      <c r="C2008" s="22" t="s">
        <v>5067</v>
      </c>
      <c r="D2008" s="22" t="s">
        <v>283</v>
      </c>
      <c r="E2008" s="31" t="s">
        <v>113</v>
      </c>
      <c r="F2008" s="12">
        <f>SUMIFS('Inventory Details'!$H:$H,'Inventory Details'!$B:$B,$B2008,'Inventory Details'!$E:$E,$E2008)</f>
        <v>20</v>
      </c>
      <c r="G2008" s="12">
        <f>SUMIFS('PO Details'!$H:$H,'PO Details'!$D:$D,Planning!$B2008,'PO Details'!$L:$L,$E2008)</f>
        <v>15</v>
      </c>
      <c r="H2008" s="12">
        <f>SUMIFS('SO Details'!$G:$G,'SO Details'!$D:$D,Planning!$B2008,'SO Details'!$K:$K,$E2008)</f>
        <v>1</v>
      </c>
      <c r="I2008" s="20">
        <f>IF(COUNTIFS($C:$C,B2008)&gt;1,SUMIFS('Sales Hx'!$Q:$Q,'Sales Hx'!$B:$B,_xlfn.XLOOKUP(B2008,C:C,B:B),'Sales Hx'!$D:$D,Planning!$E2008),SUMIFS('Sales Hx'!$Q:$Q,'Sales Hx'!$B:$B,Planning!$B2008,'Sales Hx'!$D:$D,Planning!$E2008))</f>
        <v>0</v>
      </c>
      <c r="J2008" s="16">
        <f>IF(COUNTIFS($C:$C,B2008)&gt;1,SUMIFS('Sales Hx'!$S:$S,'Sales Hx'!$B:$B,_xlfn.XLOOKUP(B2008,C:C,B:B),'Sales Hx'!$D:$D,E2008),SUMIFS('Sales Hx'!$S:$S,'Sales Hx'!$B:$B,$B2008,'Sales Hx'!$D:$D,$E2008))</f>
        <v>5.2631578947368425E-2</v>
      </c>
      <c r="K2008" s="16">
        <f t="shared" si="172"/>
        <v>0</v>
      </c>
      <c r="L2008" s="12">
        <f>IF(M2008&lt;&gt;"",M2008,IF(COUNTIFS($C:$C,B2008)&gt;1,SUMIFS('Sales Hx'!V:V,'Sales Hx'!$B:$B,_xlfn.XLOOKUP(B2008,C:C,B:B),'Sales Hx'!$D:$D,$E2008),SUMIFS('Sales Hx'!V:V,'Sales Hx'!$B:$B,$B2008,'Sales Hx'!$D:$D,$E2008)))</f>
        <v>0</v>
      </c>
      <c r="M2008" s="12">
        <v>0</v>
      </c>
      <c r="N2008" s="15">
        <f t="shared" si="170"/>
        <v>5.2631578947368425E-2</v>
      </c>
      <c r="O2008" s="21">
        <f t="shared" si="173"/>
        <v>0</v>
      </c>
      <c r="P2008" s="24">
        <v>132.1</v>
      </c>
      <c r="Q2008" s="18">
        <f t="shared" si="171"/>
        <v>0</v>
      </c>
      <c r="R2008" s="2">
        <v>1</v>
      </c>
      <c r="S2008" s="2">
        <v>120</v>
      </c>
      <c r="T2008" s="2" t="s">
        <v>4646</v>
      </c>
      <c r="U2008" s="28">
        <f>IF(G2008=0,"",_xlfn.MINIFS('PO Details'!$I:$I,'PO Details'!$D:$D,Planning!$B2008,'PO Details'!$L:$L,Planning!$E2008))</f>
        <v>45474</v>
      </c>
      <c r="V2008" s="29" t="s">
        <v>4640</v>
      </c>
      <c r="W2008" t="str">
        <f t="shared" si="169"/>
        <v/>
      </c>
      <c r="X2008" s="2">
        <v>120</v>
      </c>
    </row>
    <row r="2009" spans="1:24" x14ac:dyDescent="0.25">
      <c r="A2009" s="11" t="s">
        <v>4619</v>
      </c>
      <c r="B2009" s="22" t="s">
        <v>282</v>
      </c>
      <c r="C2009" s="22" t="s">
        <v>5067</v>
      </c>
      <c r="D2009" s="22" t="s">
        <v>283</v>
      </c>
      <c r="E2009" s="31" t="s">
        <v>106</v>
      </c>
      <c r="F2009" s="12">
        <f>SUMIFS('Inventory Details'!$H:$H,'Inventory Details'!$B:$B,$B2009,'Inventory Details'!$E:$E,$E2009)</f>
        <v>32</v>
      </c>
      <c r="G2009" s="12">
        <f>SUMIFS('PO Details'!$H:$H,'PO Details'!$D:$D,Planning!$B2009,'PO Details'!$L:$L,$E2009)</f>
        <v>75</v>
      </c>
      <c r="H2009" s="12">
        <f>SUMIFS('SO Details'!$G:$G,'SO Details'!$D:$D,Planning!$B2009,'SO Details'!$K:$K,$E2009)</f>
        <v>2</v>
      </c>
      <c r="I2009" s="20">
        <f>IF(COUNTIFS($C:$C,B2009)&gt;1,SUMIFS('Sales Hx'!$Q:$Q,'Sales Hx'!$B:$B,_xlfn.XLOOKUP(B2009,C:C,B:B),'Sales Hx'!$D:$D,Planning!$E2009),SUMIFS('Sales Hx'!$Q:$Q,'Sales Hx'!$B:$B,Planning!$B2009,'Sales Hx'!$D:$D,Planning!$E2009))</f>
        <v>0</v>
      </c>
      <c r="J2009" s="16">
        <f>IF(COUNTIFS($C:$C,B2009)&gt;1,SUMIFS('Sales Hx'!$S:$S,'Sales Hx'!$B:$B,_xlfn.XLOOKUP(B2009,C:C,B:B),'Sales Hx'!$D:$D,E2009),SUMIFS('Sales Hx'!$S:$S,'Sales Hx'!$B:$B,$B2009,'Sales Hx'!$D:$D,$E2009))</f>
        <v>0.15625</v>
      </c>
      <c r="K2009" s="16">
        <f t="shared" si="172"/>
        <v>0</v>
      </c>
      <c r="L2009" s="12">
        <f>IF(M2009&lt;&gt;"",M2009,IF(COUNTIFS($C:$C,B2009)&gt;1,SUMIFS('Sales Hx'!V:V,'Sales Hx'!$B:$B,_xlfn.XLOOKUP(B2009,C:C,B:B),'Sales Hx'!$D:$D,$E2009),SUMIFS('Sales Hx'!V:V,'Sales Hx'!$B:$B,$B2009,'Sales Hx'!$D:$D,$E2009)))</f>
        <v>0</v>
      </c>
      <c r="M2009" s="12">
        <v>0</v>
      </c>
      <c r="N2009" s="15">
        <f t="shared" si="170"/>
        <v>0.15625</v>
      </c>
      <c r="O2009" s="21">
        <f t="shared" si="173"/>
        <v>0</v>
      </c>
      <c r="P2009" s="24">
        <v>132.1</v>
      </c>
      <c r="Q2009" s="18">
        <f t="shared" si="171"/>
        <v>0</v>
      </c>
      <c r="R2009" s="2">
        <v>1</v>
      </c>
      <c r="S2009" s="2">
        <v>120</v>
      </c>
      <c r="T2009" s="2" t="s">
        <v>4646</v>
      </c>
      <c r="U2009" s="28">
        <f>IF(G2009=0,"",_xlfn.MINIFS('PO Details'!$I:$I,'PO Details'!$D:$D,Planning!$B2009,'PO Details'!$L:$L,Planning!$E2009))</f>
        <v>45462</v>
      </c>
      <c r="V2009" s="29" t="s">
        <v>4640</v>
      </c>
      <c r="W2009" t="str">
        <f t="shared" si="169"/>
        <v/>
      </c>
      <c r="X2009" s="2">
        <v>120</v>
      </c>
    </row>
    <row r="2010" spans="1:24" x14ac:dyDescent="0.25">
      <c r="A2010" s="11" t="s">
        <v>4619</v>
      </c>
      <c r="B2010" s="22" t="s">
        <v>282</v>
      </c>
      <c r="C2010" s="22" t="s">
        <v>5067</v>
      </c>
      <c r="D2010" s="22" t="s">
        <v>283</v>
      </c>
      <c r="E2010" s="31" t="s">
        <v>109</v>
      </c>
      <c r="F2010" s="12">
        <f>SUMIFS('Inventory Details'!$H:$H,'Inventory Details'!$B:$B,$B2010,'Inventory Details'!$E:$E,$E2010)</f>
        <v>17</v>
      </c>
      <c r="G2010" s="12">
        <f>SUMIFS('PO Details'!$H:$H,'PO Details'!$D:$D,Planning!$B2010,'PO Details'!$L:$L,$E2010)</f>
        <v>39</v>
      </c>
      <c r="H2010" s="12">
        <f>SUMIFS('SO Details'!$G:$G,'SO Details'!$D:$D,Planning!$B2010,'SO Details'!$K:$K,$E2010)</f>
        <v>0</v>
      </c>
      <c r="I2010" s="20">
        <f>IF(COUNTIFS($C:$C,B2010)&gt;1,SUMIFS('Sales Hx'!$Q:$Q,'Sales Hx'!$B:$B,_xlfn.XLOOKUP(B2010,C:C,B:B),'Sales Hx'!$D:$D,Planning!$E2010),SUMIFS('Sales Hx'!$Q:$Q,'Sales Hx'!$B:$B,Planning!$B2010,'Sales Hx'!$D:$D,Planning!$E2010))</f>
        <v>0</v>
      </c>
      <c r="J2010" s="16">
        <f>IF(COUNTIFS($C:$C,B2010)&gt;1,SUMIFS('Sales Hx'!$S:$S,'Sales Hx'!$B:$B,_xlfn.XLOOKUP(B2010,C:C,B:B),'Sales Hx'!$D:$D,E2010),SUMIFS('Sales Hx'!$S:$S,'Sales Hx'!$B:$B,$B2010,'Sales Hx'!$D:$D,$E2010))</f>
        <v>6.5789473684210523E-2</v>
      </c>
      <c r="K2010" s="16">
        <f t="shared" si="172"/>
        <v>0</v>
      </c>
      <c r="L2010" s="12">
        <f>IF(M2010&lt;&gt;"",M2010,IF(COUNTIFS($C:$C,B2010)&gt;1,SUMIFS('Sales Hx'!V:V,'Sales Hx'!$B:$B,_xlfn.XLOOKUP(B2010,C:C,B:B),'Sales Hx'!$D:$D,$E2010),SUMIFS('Sales Hx'!V:V,'Sales Hx'!$B:$B,$B2010,'Sales Hx'!$D:$D,$E2010)))</f>
        <v>0</v>
      </c>
      <c r="M2010" s="12">
        <v>0</v>
      </c>
      <c r="N2010" s="15">
        <f t="shared" si="170"/>
        <v>6.5789473684210523E-2</v>
      </c>
      <c r="O2010" s="21">
        <f t="shared" si="173"/>
        <v>0</v>
      </c>
      <c r="P2010" s="24">
        <v>132.1</v>
      </c>
      <c r="Q2010" s="18">
        <f t="shared" si="171"/>
        <v>0</v>
      </c>
      <c r="R2010" s="2">
        <v>1</v>
      </c>
      <c r="S2010" s="2">
        <v>120</v>
      </c>
      <c r="T2010" s="2" t="s">
        <v>4646</v>
      </c>
      <c r="U2010" s="28">
        <f>IF(G2010=0,"",_xlfn.MINIFS('PO Details'!$I:$I,'PO Details'!$D:$D,Planning!$B2010,'PO Details'!$L:$L,Planning!$E2010))</f>
        <v>45443</v>
      </c>
      <c r="V2010" s="29" t="s">
        <v>4640</v>
      </c>
      <c r="W2010" t="str">
        <f t="shared" si="169"/>
        <v/>
      </c>
      <c r="X2010" s="2">
        <v>120</v>
      </c>
    </row>
    <row r="2011" spans="1:24" x14ac:dyDescent="0.25">
      <c r="A2011" s="11" t="s">
        <v>4619</v>
      </c>
      <c r="B2011" s="22" t="s">
        <v>282</v>
      </c>
      <c r="C2011" s="22" t="s">
        <v>5067</v>
      </c>
      <c r="D2011" s="22" t="s">
        <v>283</v>
      </c>
      <c r="E2011" s="31" t="s">
        <v>820</v>
      </c>
      <c r="F2011" s="12">
        <f>SUMIFS('Inventory Details'!$H:$H,'Inventory Details'!$B:$B,$B2011,'Inventory Details'!$E:$E,$E2011)</f>
        <v>23</v>
      </c>
      <c r="G2011" s="12">
        <f>SUMIFS('PO Details'!$H:$H,'PO Details'!$D:$D,Planning!$B2011,'PO Details'!$L:$L,$E2011)</f>
        <v>0</v>
      </c>
      <c r="H2011" s="12">
        <f>SUMIFS('SO Details'!$G:$G,'SO Details'!$D:$D,Planning!$B2011,'SO Details'!$K:$K,$E2011)</f>
        <v>0</v>
      </c>
      <c r="I2011" s="20">
        <f>IF(COUNTIFS($C:$C,B2011)&gt;1,SUMIFS('Sales Hx'!$Q:$Q,'Sales Hx'!$B:$B,_xlfn.XLOOKUP(B2011,C:C,B:B),'Sales Hx'!$D:$D,Planning!$E2011),SUMIFS('Sales Hx'!$Q:$Q,'Sales Hx'!$B:$B,Planning!$B2011,'Sales Hx'!$D:$D,Planning!$E2011))</f>
        <v>0</v>
      </c>
      <c r="J2011" s="16">
        <f>IF(COUNTIFS($C:$C,B2011)&gt;1,SUMIFS('Sales Hx'!$S:$S,'Sales Hx'!$B:$B,_xlfn.XLOOKUP(B2011,C:C,B:B),'Sales Hx'!$D:$D,E2011),SUMIFS('Sales Hx'!$S:$S,'Sales Hx'!$B:$B,$B2011,'Sales Hx'!$D:$D,$E2011))</f>
        <v>0</v>
      </c>
      <c r="K2011" s="16">
        <f t="shared" si="172"/>
        <v>0</v>
      </c>
      <c r="L2011" s="12">
        <f>IF(M2011&lt;&gt;"",M2011,IF(COUNTIFS($C:$C,B2011)&gt;1,SUMIFS('Sales Hx'!V:V,'Sales Hx'!$B:$B,_xlfn.XLOOKUP(B2011,C:C,B:B),'Sales Hx'!$D:$D,$E2011),SUMIFS('Sales Hx'!V:V,'Sales Hx'!$B:$B,$B2011,'Sales Hx'!$D:$D,$E2011)))</f>
        <v>0</v>
      </c>
      <c r="M2011" s="12">
        <v>0</v>
      </c>
      <c r="N2011" s="15">
        <f t="shared" si="170"/>
        <v>0</v>
      </c>
      <c r="O2011" s="21">
        <f t="shared" si="173"/>
        <v>0</v>
      </c>
      <c r="P2011" s="24">
        <v>132.1</v>
      </c>
      <c r="Q2011" s="18">
        <f t="shared" si="171"/>
        <v>0</v>
      </c>
      <c r="R2011" s="2">
        <v>1</v>
      </c>
      <c r="S2011" s="2">
        <v>120</v>
      </c>
      <c r="T2011" s="2" t="s">
        <v>4646</v>
      </c>
      <c r="U2011" s="28" t="str">
        <f>IF(G2011=0,"",_xlfn.MINIFS('PO Details'!$I:$I,'PO Details'!$D:$D,Planning!$B2011,'PO Details'!$L:$L,Planning!$E2011))</f>
        <v/>
      </c>
      <c r="V2011" s="29" t="s">
        <v>4640</v>
      </c>
      <c r="W2011" t="str">
        <f t="shared" si="169"/>
        <v/>
      </c>
      <c r="X2011" s="2">
        <v>120</v>
      </c>
    </row>
    <row r="2012" spans="1:24" x14ac:dyDescent="0.25">
      <c r="A2012" s="11" t="s">
        <v>4619</v>
      </c>
      <c r="B2012" s="22" t="s">
        <v>284</v>
      </c>
      <c r="C2012" s="22" t="s">
        <v>5070</v>
      </c>
      <c r="D2012" s="22" t="s">
        <v>285</v>
      </c>
      <c r="E2012" s="31" t="s">
        <v>15</v>
      </c>
      <c r="F2012" s="12">
        <f>SUMIFS('Inventory Details'!$H:$H,'Inventory Details'!$B:$B,$B2012,'Inventory Details'!$E:$E,$E2012)</f>
        <v>0</v>
      </c>
      <c r="G2012" s="12">
        <f>SUMIFS('PO Details'!$H:$H,'PO Details'!$D:$D,Planning!$B2012,'PO Details'!$L:$L,$E2012)</f>
        <v>13</v>
      </c>
      <c r="H2012" s="12">
        <f>SUMIFS('SO Details'!$G:$G,'SO Details'!$D:$D,Planning!$B2012,'SO Details'!$K:$K,$E2012)</f>
        <v>0</v>
      </c>
      <c r="I2012" s="20">
        <f>IF(COUNTIFS($C:$C,B2012)&gt;1,SUMIFS('Sales Hx'!$Q:$Q,'Sales Hx'!$B:$B,_xlfn.XLOOKUP(B2012,C:C,B:B),'Sales Hx'!$D:$D,Planning!$E2012),SUMIFS('Sales Hx'!$Q:$Q,'Sales Hx'!$B:$B,Planning!$B2012,'Sales Hx'!$D:$D,Planning!$E2012))</f>
        <v>0</v>
      </c>
      <c r="J2012" s="16">
        <f>IF(COUNTIFS($C:$C,B2012)&gt;1,SUMIFS('Sales Hx'!$S:$S,'Sales Hx'!$B:$B,_xlfn.XLOOKUP(B2012,C:C,B:B),'Sales Hx'!$D:$D,E2012),SUMIFS('Sales Hx'!$S:$S,'Sales Hx'!$B:$B,$B2012,'Sales Hx'!$D:$D,$E2012))</f>
        <v>0</v>
      </c>
      <c r="K2012" s="16">
        <f t="shared" si="172"/>
        <v>0</v>
      </c>
      <c r="L2012" s="12">
        <f>IF(M2012&lt;&gt;"",M2012,IF(COUNTIFS($C:$C,B2012)&gt;1,SUMIFS('Sales Hx'!V:V,'Sales Hx'!$B:$B,_xlfn.XLOOKUP(B2012,C:C,B:B),'Sales Hx'!$D:$D,$E2012),SUMIFS('Sales Hx'!V:V,'Sales Hx'!$B:$B,$B2012,'Sales Hx'!$D:$D,$E2012)))</f>
        <v>0</v>
      </c>
      <c r="M2012" s="12">
        <v>0</v>
      </c>
      <c r="N2012" s="15">
        <f t="shared" si="170"/>
        <v>0</v>
      </c>
      <c r="O2012" s="21">
        <f t="shared" si="173"/>
        <v>0</v>
      </c>
      <c r="P2012" s="24">
        <v>132</v>
      </c>
      <c r="Q2012" s="18">
        <f t="shared" si="171"/>
        <v>0</v>
      </c>
      <c r="R2012" s="2">
        <v>1</v>
      </c>
      <c r="S2012" s="2">
        <v>120</v>
      </c>
      <c r="T2012" s="2" t="s">
        <v>4646</v>
      </c>
      <c r="U2012" s="28">
        <f>IF(G2012=0,"",_xlfn.MINIFS('PO Details'!$I:$I,'PO Details'!$D:$D,Planning!$B2012,'PO Details'!$L:$L,Planning!$E2012))</f>
        <v>45397</v>
      </c>
      <c r="V2012" s="29" t="s">
        <v>4640</v>
      </c>
      <c r="W2012" t="str">
        <f t="shared" si="169"/>
        <v/>
      </c>
      <c r="X2012" s="2">
        <v>120</v>
      </c>
    </row>
    <row r="2013" spans="1:24" x14ac:dyDescent="0.25">
      <c r="A2013" s="11" t="s">
        <v>4619</v>
      </c>
      <c r="B2013" s="22" t="s">
        <v>284</v>
      </c>
      <c r="C2013" s="22" t="s">
        <v>5070</v>
      </c>
      <c r="D2013" s="22" t="s">
        <v>285</v>
      </c>
      <c r="E2013" s="31" t="s">
        <v>113</v>
      </c>
      <c r="F2013" s="12">
        <f>SUMIFS('Inventory Details'!$H:$H,'Inventory Details'!$B:$B,$B2013,'Inventory Details'!$E:$E,$E2013)</f>
        <v>20</v>
      </c>
      <c r="G2013" s="12">
        <f>SUMIFS('PO Details'!$H:$H,'PO Details'!$D:$D,Planning!$B2013,'PO Details'!$L:$L,$E2013)</f>
        <v>8</v>
      </c>
      <c r="H2013" s="12">
        <f>SUMIFS('SO Details'!$G:$G,'SO Details'!$D:$D,Planning!$B2013,'SO Details'!$K:$K,$E2013)</f>
        <v>1</v>
      </c>
      <c r="I2013" s="20">
        <f>IF(COUNTIFS($C:$C,B2013)&gt;1,SUMIFS('Sales Hx'!$Q:$Q,'Sales Hx'!$B:$B,_xlfn.XLOOKUP(B2013,C:C,B:B),'Sales Hx'!$D:$D,Planning!$E2013),SUMIFS('Sales Hx'!$Q:$Q,'Sales Hx'!$B:$B,Planning!$B2013,'Sales Hx'!$D:$D,Planning!$E2013))</f>
        <v>0</v>
      </c>
      <c r="J2013" s="16">
        <f>IF(COUNTIFS($C:$C,B2013)&gt;1,SUMIFS('Sales Hx'!$S:$S,'Sales Hx'!$B:$B,_xlfn.XLOOKUP(B2013,C:C,B:B),'Sales Hx'!$D:$D,E2013),SUMIFS('Sales Hx'!$S:$S,'Sales Hx'!$B:$B,$B2013,'Sales Hx'!$D:$D,$E2013))</f>
        <v>5.2631578947368425E-2</v>
      </c>
      <c r="K2013" s="16">
        <f t="shared" si="172"/>
        <v>0</v>
      </c>
      <c r="L2013" s="12">
        <f>IF(M2013&lt;&gt;"",M2013,IF(COUNTIFS($C:$C,B2013)&gt;1,SUMIFS('Sales Hx'!V:V,'Sales Hx'!$B:$B,_xlfn.XLOOKUP(B2013,C:C,B:B),'Sales Hx'!$D:$D,$E2013),SUMIFS('Sales Hx'!V:V,'Sales Hx'!$B:$B,$B2013,'Sales Hx'!$D:$D,$E2013)))</f>
        <v>0</v>
      </c>
      <c r="M2013" s="12">
        <v>0</v>
      </c>
      <c r="N2013" s="15">
        <f t="shared" si="170"/>
        <v>5.2631578947368425E-2</v>
      </c>
      <c r="O2013" s="21">
        <f t="shared" si="173"/>
        <v>0</v>
      </c>
      <c r="P2013" s="24">
        <v>132</v>
      </c>
      <c r="Q2013" s="18">
        <f t="shared" si="171"/>
        <v>0</v>
      </c>
      <c r="R2013" s="2">
        <v>1</v>
      </c>
      <c r="S2013" s="2">
        <v>120</v>
      </c>
      <c r="T2013" s="2" t="s">
        <v>4646</v>
      </c>
      <c r="U2013" s="28">
        <f>IF(G2013=0,"",_xlfn.MINIFS('PO Details'!$I:$I,'PO Details'!$D:$D,Planning!$B2013,'PO Details'!$L:$L,Planning!$E2013))</f>
        <v>45474</v>
      </c>
      <c r="V2013" s="29" t="s">
        <v>4640</v>
      </c>
      <c r="W2013" t="str">
        <f t="shared" si="169"/>
        <v/>
      </c>
      <c r="X2013" s="2">
        <v>120</v>
      </c>
    </row>
    <row r="2014" spans="1:24" x14ac:dyDescent="0.25">
      <c r="A2014" s="11" t="s">
        <v>4619</v>
      </c>
      <c r="B2014" s="22" t="s">
        <v>284</v>
      </c>
      <c r="C2014" s="22" t="s">
        <v>5070</v>
      </c>
      <c r="D2014" s="22" t="s">
        <v>285</v>
      </c>
      <c r="E2014" s="31" t="s">
        <v>4746</v>
      </c>
      <c r="F2014" s="12">
        <f>SUMIFS('Inventory Details'!$H:$H,'Inventory Details'!$B:$B,$B2014,'Inventory Details'!$E:$E,$E2014)</f>
        <v>17</v>
      </c>
      <c r="G2014" s="12">
        <f>SUMIFS('PO Details'!$H:$H,'PO Details'!$D:$D,Planning!$B2014,'PO Details'!$L:$L,$E2014)</f>
        <v>75</v>
      </c>
      <c r="H2014" s="12">
        <f>SUMIFS('SO Details'!$G:$G,'SO Details'!$D:$D,Planning!$B2014,'SO Details'!$K:$K,$E2014)</f>
        <v>2</v>
      </c>
      <c r="I2014" s="20">
        <f>IF(COUNTIFS($C:$C,B2014)&gt;1,SUMIFS('Sales Hx'!$Q:$Q,'Sales Hx'!$B:$B,_xlfn.XLOOKUP(B2014,C:C,B:B),'Sales Hx'!$D:$D,Planning!$E2014),SUMIFS('Sales Hx'!$Q:$Q,'Sales Hx'!$B:$B,Planning!$B2014,'Sales Hx'!$D:$D,Planning!$E2014))</f>
        <v>1.4</v>
      </c>
      <c r="J2014" s="16">
        <f>IF(COUNTIFS($C:$C,B2014)&gt;1,SUMIFS('Sales Hx'!$S:$S,'Sales Hx'!$B:$B,_xlfn.XLOOKUP(B2014,C:C,B:B),'Sales Hx'!$D:$D,E2014),SUMIFS('Sales Hx'!$S:$S,'Sales Hx'!$B:$B,$B2014,'Sales Hx'!$D:$D,$E2014))</f>
        <v>0.14342105263157898</v>
      </c>
      <c r="K2014" s="16">
        <f t="shared" si="172"/>
        <v>65.714285714285722</v>
      </c>
      <c r="L2014" s="12">
        <f>IF(M2014&lt;&gt;"",M2014,IF(COUNTIFS($C:$C,B2014)&gt;1,SUMIFS('Sales Hx'!V:V,'Sales Hx'!$B:$B,_xlfn.XLOOKUP(B2014,C:C,B:B),'Sales Hx'!$D:$D,$E2014),SUMIFS('Sales Hx'!V:V,'Sales Hx'!$B:$B,$B2014,'Sales Hx'!$D:$D,$E2014)))</f>
        <v>0</v>
      </c>
      <c r="M2014" s="12">
        <v>0</v>
      </c>
      <c r="N2014" s="15">
        <f t="shared" si="170"/>
        <v>0.14342105263157898</v>
      </c>
      <c r="O2014" s="21">
        <f t="shared" si="173"/>
        <v>0</v>
      </c>
      <c r="P2014" s="24">
        <v>132</v>
      </c>
      <c r="Q2014" s="18">
        <f t="shared" si="171"/>
        <v>0</v>
      </c>
      <c r="R2014" s="2">
        <v>1</v>
      </c>
      <c r="S2014" s="2">
        <v>120</v>
      </c>
      <c r="T2014" s="2" t="s">
        <v>4646</v>
      </c>
      <c r="U2014" s="28">
        <f>IF(G2014=0,"",_xlfn.MINIFS('PO Details'!$I:$I,'PO Details'!$D:$D,Planning!$B2014,'PO Details'!$L:$L,Planning!$E2014))</f>
        <v>45443</v>
      </c>
      <c r="V2014" s="29" t="s">
        <v>4640</v>
      </c>
      <c r="W2014" t="str">
        <f t="shared" si="169"/>
        <v>Max</v>
      </c>
      <c r="X2014" s="2">
        <v>120</v>
      </c>
    </row>
    <row r="2015" spans="1:24" x14ac:dyDescent="0.25">
      <c r="A2015" s="11" t="s">
        <v>4619</v>
      </c>
      <c r="B2015" s="22" t="s">
        <v>284</v>
      </c>
      <c r="C2015" s="22" t="s">
        <v>5070</v>
      </c>
      <c r="D2015" s="22" t="s">
        <v>285</v>
      </c>
      <c r="E2015" s="31" t="s">
        <v>106</v>
      </c>
      <c r="F2015" s="12">
        <f>SUMIFS('Inventory Details'!$H:$H,'Inventory Details'!$B:$B,$B2015,'Inventory Details'!$E:$E,$E2015)</f>
        <v>32</v>
      </c>
      <c r="G2015" s="12">
        <f>SUMIFS('PO Details'!$H:$H,'PO Details'!$D:$D,Planning!$B2015,'PO Details'!$L:$L,$E2015)</f>
        <v>75</v>
      </c>
      <c r="H2015" s="12">
        <f>SUMIFS('SO Details'!$G:$G,'SO Details'!$D:$D,Planning!$B2015,'SO Details'!$K:$K,$E2015)</f>
        <v>2</v>
      </c>
      <c r="I2015" s="20">
        <f>IF(COUNTIFS($C:$C,B2015)&gt;1,SUMIFS('Sales Hx'!$Q:$Q,'Sales Hx'!$B:$B,_xlfn.XLOOKUP(B2015,C:C,B:B),'Sales Hx'!$D:$D,Planning!$E2015),SUMIFS('Sales Hx'!$Q:$Q,'Sales Hx'!$B:$B,Planning!$B2015,'Sales Hx'!$D:$D,Planning!$E2015))</f>
        <v>0</v>
      </c>
      <c r="J2015" s="16">
        <f>IF(COUNTIFS($C:$C,B2015)&gt;1,SUMIFS('Sales Hx'!$S:$S,'Sales Hx'!$B:$B,_xlfn.XLOOKUP(B2015,C:C,B:B),'Sales Hx'!$D:$D,E2015),SUMIFS('Sales Hx'!$S:$S,'Sales Hx'!$B:$B,$B2015,'Sales Hx'!$D:$D,$E2015))</f>
        <v>0.15625</v>
      </c>
      <c r="K2015" s="16">
        <f t="shared" si="172"/>
        <v>0</v>
      </c>
      <c r="L2015" s="12">
        <f>IF(M2015&lt;&gt;"",M2015,IF(COUNTIFS($C:$C,B2015)&gt;1,SUMIFS('Sales Hx'!V:V,'Sales Hx'!$B:$B,_xlfn.XLOOKUP(B2015,C:C,B:B),'Sales Hx'!$D:$D,$E2015),SUMIFS('Sales Hx'!V:V,'Sales Hx'!$B:$B,$B2015,'Sales Hx'!$D:$D,$E2015)))</f>
        <v>0</v>
      </c>
      <c r="M2015" s="12">
        <v>0</v>
      </c>
      <c r="N2015" s="15">
        <f t="shared" si="170"/>
        <v>0.15625</v>
      </c>
      <c r="O2015" s="21">
        <f t="shared" si="173"/>
        <v>0</v>
      </c>
      <c r="P2015" s="24">
        <v>132</v>
      </c>
      <c r="Q2015" s="18">
        <f t="shared" si="171"/>
        <v>0</v>
      </c>
      <c r="R2015" s="2">
        <v>1</v>
      </c>
      <c r="S2015" s="2">
        <v>120</v>
      </c>
      <c r="T2015" s="2" t="s">
        <v>4646</v>
      </c>
      <c r="U2015" s="28">
        <f>IF(G2015=0,"",_xlfn.MINIFS('PO Details'!$I:$I,'PO Details'!$D:$D,Planning!$B2015,'PO Details'!$L:$L,Planning!$E2015))</f>
        <v>45462</v>
      </c>
      <c r="V2015" s="29" t="s">
        <v>4640</v>
      </c>
      <c r="W2015" t="str">
        <f t="shared" si="169"/>
        <v/>
      </c>
      <c r="X2015" s="2">
        <v>120</v>
      </c>
    </row>
    <row r="2016" spans="1:24" x14ac:dyDescent="0.25">
      <c r="A2016" s="11" t="s">
        <v>4619</v>
      </c>
      <c r="B2016" s="22" t="s">
        <v>284</v>
      </c>
      <c r="C2016" s="22" t="s">
        <v>5070</v>
      </c>
      <c r="D2016" s="22" t="s">
        <v>285</v>
      </c>
      <c r="E2016" s="31" t="s">
        <v>109</v>
      </c>
      <c r="F2016" s="12">
        <f>SUMIFS('Inventory Details'!$H:$H,'Inventory Details'!$B:$B,$B2016,'Inventory Details'!$E:$E,$E2016)</f>
        <v>17</v>
      </c>
      <c r="G2016" s="12">
        <f>SUMIFS('PO Details'!$H:$H,'PO Details'!$D:$D,Planning!$B2016,'PO Details'!$L:$L,$E2016)</f>
        <v>39</v>
      </c>
      <c r="H2016" s="12">
        <f>SUMIFS('SO Details'!$G:$G,'SO Details'!$D:$D,Planning!$B2016,'SO Details'!$K:$K,$E2016)</f>
        <v>0</v>
      </c>
      <c r="I2016" s="20">
        <f>IF(COUNTIFS($C:$C,B2016)&gt;1,SUMIFS('Sales Hx'!$Q:$Q,'Sales Hx'!$B:$B,_xlfn.XLOOKUP(B2016,C:C,B:B),'Sales Hx'!$D:$D,Planning!$E2016),SUMIFS('Sales Hx'!$Q:$Q,'Sales Hx'!$B:$B,Planning!$B2016,'Sales Hx'!$D:$D,Planning!$E2016))</f>
        <v>0</v>
      </c>
      <c r="J2016" s="16">
        <f>IF(COUNTIFS($C:$C,B2016)&gt;1,SUMIFS('Sales Hx'!$S:$S,'Sales Hx'!$B:$B,_xlfn.XLOOKUP(B2016,C:C,B:B),'Sales Hx'!$D:$D,E2016),SUMIFS('Sales Hx'!$S:$S,'Sales Hx'!$B:$B,$B2016,'Sales Hx'!$D:$D,$E2016))</f>
        <v>6.5789473684210523E-2</v>
      </c>
      <c r="K2016" s="16">
        <f t="shared" si="172"/>
        <v>0</v>
      </c>
      <c r="L2016" s="12">
        <f>IF(M2016&lt;&gt;"",M2016,IF(COUNTIFS($C:$C,B2016)&gt;1,SUMIFS('Sales Hx'!V:V,'Sales Hx'!$B:$B,_xlfn.XLOOKUP(B2016,C:C,B:B),'Sales Hx'!$D:$D,$E2016),SUMIFS('Sales Hx'!V:V,'Sales Hx'!$B:$B,$B2016,'Sales Hx'!$D:$D,$E2016)))</f>
        <v>0</v>
      </c>
      <c r="M2016" s="12">
        <v>0</v>
      </c>
      <c r="N2016" s="15">
        <f t="shared" si="170"/>
        <v>6.5789473684210523E-2</v>
      </c>
      <c r="O2016" s="21">
        <f t="shared" si="173"/>
        <v>0</v>
      </c>
      <c r="P2016" s="24">
        <v>132</v>
      </c>
      <c r="Q2016" s="18">
        <f t="shared" ref="Q2016:Q2064" si="174">IFERROR(P2016*O2016,0)</f>
        <v>0</v>
      </c>
      <c r="R2016" s="2">
        <v>1</v>
      </c>
      <c r="S2016" s="2">
        <v>120</v>
      </c>
      <c r="T2016" s="2" t="s">
        <v>4646</v>
      </c>
      <c r="U2016" s="28">
        <f>IF(G2016=0,"",_xlfn.MINIFS('PO Details'!$I:$I,'PO Details'!$D:$D,Planning!$B2016,'PO Details'!$L:$L,Planning!$E2016))</f>
        <v>45443</v>
      </c>
      <c r="V2016" s="29" t="s">
        <v>4640</v>
      </c>
      <c r="W2016" t="str">
        <f t="shared" si="169"/>
        <v/>
      </c>
      <c r="X2016" s="2">
        <v>120</v>
      </c>
    </row>
    <row r="2017" spans="1:24" x14ac:dyDescent="0.25">
      <c r="A2017" s="11" t="s">
        <v>4619</v>
      </c>
      <c r="B2017" s="22" t="s">
        <v>284</v>
      </c>
      <c r="C2017" s="22" t="s">
        <v>5070</v>
      </c>
      <c r="D2017" s="22" t="s">
        <v>285</v>
      </c>
      <c r="E2017" s="31" t="s">
        <v>820</v>
      </c>
      <c r="F2017" s="12">
        <f>SUMIFS('Inventory Details'!$H:$H,'Inventory Details'!$B:$B,$B2017,'Inventory Details'!$E:$E,$E2017)</f>
        <v>23</v>
      </c>
      <c r="G2017" s="12">
        <f>SUMIFS('PO Details'!$H:$H,'PO Details'!$D:$D,Planning!$B2017,'PO Details'!$L:$L,$E2017)</f>
        <v>0</v>
      </c>
      <c r="H2017" s="12">
        <f>SUMIFS('SO Details'!$G:$G,'SO Details'!$D:$D,Planning!$B2017,'SO Details'!$K:$K,$E2017)</f>
        <v>0</v>
      </c>
      <c r="I2017" s="20">
        <f>IF(COUNTIFS($C:$C,B2017)&gt;1,SUMIFS('Sales Hx'!$Q:$Q,'Sales Hx'!$B:$B,_xlfn.XLOOKUP(B2017,C:C,B:B),'Sales Hx'!$D:$D,Planning!$E2017),SUMIFS('Sales Hx'!$Q:$Q,'Sales Hx'!$B:$B,Planning!$B2017,'Sales Hx'!$D:$D,Planning!$E2017))</f>
        <v>0</v>
      </c>
      <c r="J2017" s="16">
        <f>IF(COUNTIFS($C:$C,B2017)&gt;1,SUMIFS('Sales Hx'!$S:$S,'Sales Hx'!$B:$B,_xlfn.XLOOKUP(B2017,C:C,B:B),'Sales Hx'!$D:$D,E2017),SUMIFS('Sales Hx'!$S:$S,'Sales Hx'!$B:$B,$B2017,'Sales Hx'!$D:$D,$E2017))</f>
        <v>0</v>
      </c>
      <c r="K2017" s="16">
        <f t="shared" si="172"/>
        <v>0</v>
      </c>
      <c r="L2017" s="12">
        <f>IF(M2017&lt;&gt;"",M2017,IF(COUNTIFS($C:$C,B2017)&gt;1,SUMIFS('Sales Hx'!V:V,'Sales Hx'!$B:$B,_xlfn.XLOOKUP(B2017,C:C,B:B),'Sales Hx'!$D:$D,$E2017),SUMIFS('Sales Hx'!V:V,'Sales Hx'!$B:$B,$B2017,'Sales Hx'!$D:$D,$E2017)))</f>
        <v>0</v>
      </c>
      <c r="M2017" s="12">
        <v>0</v>
      </c>
      <c r="N2017" s="15">
        <f t="shared" ref="N2017:N2064" si="175">IFERROR(_xlfn.IFNA(J2017*R2017+L2017,"No Sales Hx"),"No Sales HX")</f>
        <v>0</v>
      </c>
      <c r="O2017" s="21">
        <f t="shared" si="173"/>
        <v>0</v>
      </c>
      <c r="P2017" s="24">
        <v>132</v>
      </c>
      <c r="Q2017" s="18">
        <f t="shared" si="174"/>
        <v>0</v>
      </c>
      <c r="R2017" s="2">
        <v>1</v>
      </c>
      <c r="S2017" s="2">
        <v>120</v>
      </c>
      <c r="T2017" s="2" t="s">
        <v>4646</v>
      </c>
      <c r="U2017" s="28" t="str">
        <f>IF(G2017=0,"",_xlfn.MINIFS('PO Details'!$I:$I,'PO Details'!$D:$D,Planning!$B2017,'PO Details'!$L:$L,Planning!$E2017))</f>
        <v/>
      </c>
      <c r="V2017" s="29" t="s">
        <v>4640</v>
      </c>
      <c r="W2017" t="str">
        <f t="shared" si="169"/>
        <v/>
      </c>
      <c r="X2017" s="2">
        <v>120</v>
      </c>
    </row>
    <row r="2018" spans="1:24" x14ac:dyDescent="0.25">
      <c r="A2018" s="11"/>
      <c r="B2018" s="22" t="s">
        <v>5643</v>
      </c>
      <c r="C2018" s="22"/>
      <c r="D2018" s="22"/>
      <c r="E2018" s="31" t="s">
        <v>4746</v>
      </c>
      <c r="F2018" s="12">
        <f>SUMIFS('Inventory Details'!$H:$H,'Inventory Details'!$B:$B,$B2018,'Inventory Details'!$E:$E,$E2018)</f>
        <v>0</v>
      </c>
      <c r="G2018" s="12">
        <f>SUMIFS('PO Details'!$H:$H,'PO Details'!$D:$D,Planning!$B2018,'PO Details'!$L:$L,$E2018)</f>
        <v>0</v>
      </c>
      <c r="H2018" s="12">
        <f>SUMIFS('SO Details'!$G:$G,'SO Details'!$D:$D,Planning!$B2018,'SO Details'!$K:$K,$E2018)</f>
        <v>0</v>
      </c>
      <c r="I2018" s="20">
        <f>IF(COUNTIFS($C:$C,B2018)&gt;1,SUMIFS('Sales Hx'!$Q:$Q,'Sales Hx'!$B:$B,_xlfn.XLOOKUP(B2018,C:C,B:B),'Sales Hx'!$D:$D,Planning!$E2018),SUMIFS('Sales Hx'!$Q:$Q,'Sales Hx'!$B:$B,Planning!$B2018,'Sales Hx'!$D:$D,Planning!$E2018))</f>
        <v>0</v>
      </c>
      <c r="J2018" s="16">
        <f>IF(COUNTIFS($C:$C,B2018)&gt;1,SUMIFS('Sales Hx'!$S:$S,'Sales Hx'!$B:$B,_xlfn.XLOOKUP(B2018,C:C,B:B),'Sales Hx'!$D:$D,E2018),SUMIFS('Sales Hx'!$S:$S,'Sales Hx'!$B:$B,$B2018,'Sales Hx'!$D:$D,$E2018))</f>
        <v>3.2894736842105261E-2</v>
      </c>
      <c r="K2018" s="16">
        <f t="shared" si="172"/>
        <v>0</v>
      </c>
      <c r="L2018" s="12">
        <f>IF(M2018&lt;&gt;"",M2018,IF(COUNTIFS($C:$C,B2018)&gt;1,SUMIFS('Sales Hx'!V:V,'Sales Hx'!$B:$B,_xlfn.XLOOKUP(B2018,C:C,B:B),'Sales Hx'!$D:$D,$E2018),SUMIFS('Sales Hx'!V:V,'Sales Hx'!$B:$B,$B2018,'Sales Hx'!$D:$D,$E2018)))</f>
        <v>0</v>
      </c>
      <c r="M2018" s="12">
        <v>0</v>
      </c>
      <c r="N2018" s="15">
        <f t="shared" si="175"/>
        <v>3.2894736842105261E-2</v>
      </c>
      <c r="O2018" s="21">
        <f t="shared" si="173"/>
        <v>3</v>
      </c>
      <c r="P2018" s="24">
        <v>0</v>
      </c>
      <c r="Q2018" s="18">
        <f t="shared" si="174"/>
        <v>0</v>
      </c>
      <c r="R2018" s="2">
        <v>1</v>
      </c>
      <c r="S2018" s="2">
        <v>90</v>
      </c>
      <c r="T2018" s="2" t="s">
        <v>4647</v>
      </c>
      <c r="U2018" s="28" t="str">
        <f>IF(G2018=0,"",_xlfn.MINIFS('PO Details'!$I:$I,'PO Details'!$D:$D,Planning!$B2018,'PO Details'!$L:$L,Planning!$E2018))</f>
        <v/>
      </c>
      <c r="V2018" s="29" t="s">
        <v>4640</v>
      </c>
      <c r="W2018" t="str">
        <f t="shared" si="169"/>
        <v>Max</v>
      </c>
      <c r="X2018" s="2">
        <v>120</v>
      </c>
    </row>
    <row r="2019" spans="1:24" x14ac:dyDescent="0.25">
      <c r="A2019" s="11"/>
      <c r="B2019" s="22" t="s">
        <v>5645</v>
      </c>
      <c r="C2019" s="22"/>
      <c r="D2019" s="22"/>
      <c r="E2019" s="31" t="s">
        <v>106</v>
      </c>
      <c r="F2019" s="12">
        <f>SUMIFS('Inventory Details'!$H:$H,'Inventory Details'!$B:$B,$B2019,'Inventory Details'!$E:$E,$E2019)</f>
        <v>0</v>
      </c>
      <c r="G2019" s="12">
        <f>SUMIFS('PO Details'!$H:$H,'PO Details'!$D:$D,Planning!$B2019,'PO Details'!$L:$L,$E2019)</f>
        <v>0</v>
      </c>
      <c r="H2019" s="12">
        <f>SUMIFS('SO Details'!$G:$G,'SO Details'!$D:$D,Planning!$B2019,'SO Details'!$K:$K,$E2019)</f>
        <v>0</v>
      </c>
      <c r="I2019" s="20">
        <f>IF(COUNTIFS($C:$C,B2019)&gt;1,SUMIFS('Sales Hx'!$Q:$Q,'Sales Hx'!$B:$B,_xlfn.XLOOKUP(B2019,C:C,B:B),'Sales Hx'!$D:$D,Planning!$E2019),SUMIFS('Sales Hx'!$Q:$Q,'Sales Hx'!$B:$B,Planning!$B2019,'Sales Hx'!$D:$D,Planning!$E2019))</f>
        <v>0</v>
      </c>
      <c r="J2019" s="16">
        <f>IF(COUNTIFS($C:$C,B2019)&gt;1,SUMIFS('Sales Hx'!$S:$S,'Sales Hx'!$B:$B,_xlfn.XLOOKUP(B2019,C:C,B:B),'Sales Hx'!$D:$D,E2019),SUMIFS('Sales Hx'!$S:$S,'Sales Hx'!$B:$B,$B2019,'Sales Hx'!$D:$D,$E2019))</f>
        <v>3.2894736842105261E-2</v>
      </c>
      <c r="K2019" s="16">
        <f t="shared" si="172"/>
        <v>0</v>
      </c>
      <c r="L2019" s="12">
        <f>IF(M2019&lt;&gt;"",M2019,IF(COUNTIFS($C:$C,B2019)&gt;1,SUMIFS('Sales Hx'!V:V,'Sales Hx'!$B:$B,_xlfn.XLOOKUP(B2019,C:C,B:B),'Sales Hx'!$D:$D,$E2019),SUMIFS('Sales Hx'!V:V,'Sales Hx'!$B:$B,$B2019,'Sales Hx'!$D:$D,$E2019)))</f>
        <v>0</v>
      </c>
      <c r="M2019" s="12">
        <v>0</v>
      </c>
      <c r="N2019" s="15">
        <f t="shared" si="175"/>
        <v>3.2894736842105261E-2</v>
      </c>
      <c r="O2019" s="21">
        <f t="shared" si="173"/>
        <v>3</v>
      </c>
      <c r="P2019" s="24">
        <v>0</v>
      </c>
      <c r="Q2019" s="18">
        <f t="shared" si="174"/>
        <v>0</v>
      </c>
      <c r="R2019" s="2">
        <v>1</v>
      </c>
      <c r="S2019" s="2">
        <v>90</v>
      </c>
      <c r="T2019" s="2" t="s">
        <v>4647</v>
      </c>
      <c r="U2019" s="28" t="str">
        <f>IF(G2019=0,"",_xlfn.MINIFS('PO Details'!$I:$I,'PO Details'!$D:$D,Planning!$B2019,'PO Details'!$L:$L,Planning!$E2019))</f>
        <v/>
      </c>
      <c r="V2019" s="29" t="s">
        <v>4640</v>
      </c>
      <c r="W2019" t="str">
        <f t="shared" si="169"/>
        <v>Max</v>
      </c>
      <c r="X2019" s="2">
        <v>120</v>
      </c>
    </row>
    <row r="2020" spans="1:24" x14ac:dyDescent="0.25">
      <c r="A2020" s="11"/>
      <c r="B2020" s="22" t="s">
        <v>4709</v>
      </c>
      <c r="C2020" s="22"/>
      <c r="D2020" s="22"/>
      <c r="E2020" s="31" t="s">
        <v>106</v>
      </c>
      <c r="F2020" s="12">
        <f>SUMIFS('Inventory Details'!$H:$H,'Inventory Details'!$B:$B,$B2020,'Inventory Details'!$E:$E,$E2020)</f>
        <v>0</v>
      </c>
      <c r="G2020" s="12">
        <f>SUMIFS('PO Details'!$H:$H,'PO Details'!$D:$D,Planning!$B2020,'PO Details'!$L:$L,$E2020)</f>
        <v>0</v>
      </c>
      <c r="H2020" s="12">
        <f>SUMIFS('SO Details'!$G:$G,'SO Details'!$D:$D,Planning!$B2020,'SO Details'!$K:$K,$E2020)</f>
        <v>1</v>
      </c>
      <c r="I2020" s="20">
        <f>IF(COUNTIFS($C:$C,B2020)&gt;1,SUMIFS('Sales Hx'!$Q:$Q,'Sales Hx'!$B:$B,_xlfn.XLOOKUP(B2020,C:C,B:B),'Sales Hx'!$D:$D,Planning!$E2020),SUMIFS('Sales Hx'!$Q:$Q,'Sales Hx'!$B:$B,Planning!$B2020,'Sales Hx'!$D:$D,Planning!$E2020))</f>
        <v>0</v>
      </c>
      <c r="J2020" s="16">
        <f>IF(COUNTIFS($C:$C,B2020)&gt;1,SUMIFS('Sales Hx'!$S:$S,'Sales Hx'!$B:$B,_xlfn.XLOOKUP(B2020,C:C,B:B),'Sales Hx'!$D:$D,E2020),SUMIFS('Sales Hx'!$S:$S,'Sales Hx'!$B:$B,$B2020,'Sales Hx'!$D:$D,$E2020))</f>
        <v>3.2894736842105261E-2</v>
      </c>
      <c r="K2020" s="16">
        <f t="shared" si="172"/>
        <v>0</v>
      </c>
      <c r="L2020" s="12">
        <f>IF(M2020&lt;&gt;"",M2020,IF(COUNTIFS($C:$C,B2020)&gt;1,SUMIFS('Sales Hx'!V:V,'Sales Hx'!$B:$B,_xlfn.XLOOKUP(B2020,C:C,B:B),'Sales Hx'!$D:$D,$E2020),SUMIFS('Sales Hx'!V:V,'Sales Hx'!$B:$B,$B2020,'Sales Hx'!$D:$D,$E2020)))</f>
        <v>0</v>
      </c>
      <c r="M2020" s="12">
        <v>0</v>
      </c>
      <c r="N2020" s="15">
        <f t="shared" si="175"/>
        <v>3.2894736842105261E-2</v>
      </c>
      <c r="O2020" s="21">
        <f t="shared" si="173"/>
        <v>4</v>
      </c>
      <c r="P2020" s="24">
        <v>0</v>
      </c>
      <c r="Q2020" s="18">
        <f t="shared" si="174"/>
        <v>0</v>
      </c>
      <c r="R2020" s="2">
        <v>1</v>
      </c>
      <c r="S2020" s="2">
        <v>90</v>
      </c>
      <c r="T2020" s="2" t="s">
        <v>4647</v>
      </c>
      <c r="U2020" s="28" t="str">
        <f>IF(G2020=0,"",_xlfn.MINIFS('PO Details'!$I:$I,'PO Details'!$D:$D,Planning!$B2020,'PO Details'!$L:$L,Planning!$E2020))</f>
        <v/>
      </c>
      <c r="V2020" s="29" t="s">
        <v>4640</v>
      </c>
      <c r="W2020" t="str">
        <f t="shared" si="169"/>
        <v>Max</v>
      </c>
      <c r="X2020" s="2">
        <v>120</v>
      </c>
    </row>
    <row r="2021" spans="1:24" x14ac:dyDescent="0.25">
      <c r="A2021" s="11"/>
      <c r="B2021" s="22" t="s">
        <v>4691</v>
      </c>
      <c r="C2021" s="22"/>
      <c r="D2021" s="22"/>
      <c r="E2021" s="31" t="s">
        <v>4746</v>
      </c>
      <c r="F2021" s="12">
        <f>SUMIFS('Inventory Details'!$H:$H,'Inventory Details'!$B:$B,$B2021,'Inventory Details'!$E:$E,$E2021)</f>
        <v>0</v>
      </c>
      <c r="G2021" s="12">
        <f>SUMIFS('PO Details'!$H:$H,'PO Details'!$D:$D,Planning!$B2021,'PO Details'!$L:$L,$E2021)</f>
        <v>0</v>
      </c>
      <c r="H2021" s="12">
        <f>SUMIFS('SO Details'!$G:$G,'SO Details'!$D:$D,Planning!$B2021,'SO Details'!$K:$K,$E2021)</f>
        <v>0</v>
      </c>
      <c r="I2021" s="20">
        <f>IF(COUNTIFS($C:$C,B2021)&gt;1,SUMIFS('Sales Hx'!$Q:$Q,'Sales Hx'!$B:$B,_xlfn.XLOOKUP(B2021,C:C,B:B),'Sales Hx'!$D:$D,Planning!$E2021),SUMIFS('Sales Hx'!$Q:$Q,'Sales Hx'!$B:$B,Planning!$B2021,'Sales Hx'!$D:$D,Planning!$E2021))</f>
        <v>0</v>
      </c>
      <c r="J2021" s="16">
        <f>IF(COUNTIFS($C:$C,B2021)&gt;1,SUMIFS('Sales Hx'!$S:$S,'Sales Hx'!$B:$B,_xlfn.XLOOKUP(B2021,C:C,B:B),'Sales Hx'!$D:$D,E2021),SUMIFS('Sales Hx'!$S:$S,'Sales Hx'!$B:$B,$B2021,'Sales Hx'!$D:$D,$E2021))</f>
        <v>4.3859649122807015E-2</v>
      </c>
      <c r="K2021" s="16">
        <f t="shared" si="172"/>
        <v>0</v>
      </c>
      <c r="L2021" s="12">
        <f>IF(M2021&lt;&gt;"",M2021,IF(COUNTIFS($C:$C,B2021)&gt;1,SUMIFS('Sales Hx'!V:V,'Sales Hx'!$B:$B,_xlfn.XLOOKUP(B2021,C:C,B:B),'Sales Hx'!$D:$D,$E2021),SUMIFS('Sales Hx'!V:V,'Sales Hx'!$B:$B,$B2021,'Sales Hx'!$D:$D,$E2021)))</f>
        <v>0</v>
      </c>
      <c r="M2021" s="12">
        <v>0</v>
      </c>
      <c r="N2021" s="15">
        <f t="shared" si="175"/>
        <v>4.3859649122807015E-2</v>
      </c>
      <c r="O2021" s="21">
        <f t="shared" si="173"/>
        <v>4</v>
      </c>
      <c r="P2021" s="24">
        <v>0</v>
      </c>
      <c r="Q2021" s="18">
        <f t="shared" si="174"/>
        <v>0</v>
      </c>
      <c r="R2021" s="2">
        <v>1</v>
      </c>
      <c r="S2021" s="2">
        <v>90</v>
      </c>
      <c r="T2021" s="2" t="s">
        <v>4647</v>
      </c>
      <c r="U2021" s="28" t="str">
        <f>IF(G2021=0,"",_xlfn.MINIFS('PO Details'!$I:$I,'PO Details'!$D:$D,Planning!$B2021,'PO Details'!$L:$L,Planning!$E2021))</f>
        <v/>
      </c>
      <c r="V2021" s="29" t="s">
        <v>4640</v>
      </c>
      <c r="W2021" t="str">
        <f t="shared" si="169"/>
        <v>Max</v>
      </c>
      <c r="X2021" s="2">
        <v>120</v>
      </c>
    </row>
    <row r="2022" spans="1:24" x14ac:dyDescent="0.25">
      <c r="A2022" s="11"/>
      <c r="B2022" s="22" t="s">
        <v>4693</v>
      </c>
      <c r="C2022" s="22"/>
      <c r="D2022" s="22"/>
      <c r="E2022" s="31" t="s">
        <v>113</v>
      </c>
      <c r="F2022" s="12">
        <f>SUMIFS('Inventory Details'!$H:$H,'Inventory Details'!$B:$B,$B2022,'Inventory Details'!$E:$E,$E2022)</f>
        <v>0</v>
      </c>
      <c r="G2022" s="12">
        <f>SUMIFS('PO Details'!$H:$H,'PO Details'!$D:$D,Planning!$B2022,'PO Details'!$L:$L,$E2022)</f>
        <v>0</v>
      </c>
      <c r="H2022" s="12">
        <f>SUMIFS('SO Details'!$G:$G,'SO Details'!$D:$D,Planning!$B2022,'SO Details'!$K:$K,$E2022)</f>
        <v>0</v>
      </c>
      <c r="I2022" s="20">
        <f>IF(COUNTIFS($C:$C,B2022)&gt;1,SUMIFS('Sales Hx'!$Q:$Q,'Sales Hx'!$B:$B,_xlfn.XLOOKUP(B2022,C:C,B:B),'Sales Hx'!$D:$D,Planning!$E2022),SUMIFS('Sales Hx'!$Q:$Q,'Sales Hx'!$B:$B,Planning!$B2022,'Sales Hx'!$D:$D,Planning!$E2022))</f>
        <v>0</v>
      </c>
      <c r="J2022" s="16">
        <f>IF(COUNTIFS($C:$C,B2022)&gt;1,SUMIFS('Sales Hx'!$S:$S,'Sales Hx'!$B:$B,_xlfn.XLOOKUP(B2022,C:C,B:B),'Sales Hx'!$D:$D,E2022),SUMIFS('Sales Hx'!$S:$S,'Sales Hx'!$B:$B,$B2022,'Sales Hx'!$D:$D,$E2022))</f>
        <v>3.2894736842105261E-2</v>
      </c>
      <c r="K2022" s="16">
        <f t="shared" si="172"/>
        <v>0</v>
      </c>
      <c r="L2022" s="12">
        <f>IF(M2022&lt;&gt;"",M2022,IF(COUNTIFS($C:$C,B2022)&gt;1,SUMIFS('Sales Hx'!V:V,'Sales Hx'!$B:$B,_xlfn.XLOOKUP(B2022,C:C,B:B),'Sales Hx'!$D:$D,$E2022),SUMIFS('Sales Hx'!V:V,'Sales Hx'!$B:$B,$B2022,'Sales Hx'!$D:$D,$E2022)))</f>
        <v>0</v>
      </c>
      <c r="M2022" s="12">
        <v>0</v>
      </c>
      <c r="N2022" s="15">
        <f t="shared" si="175"/>
        <v>3.2894736842105261E-2</v>
      </c>
      <c r="O2022" s="21">
        <f t="shared" si="173"/>
        <v>3</v>
      </c>
      <c r="P2022" s="24">
        <v>0</v>
      </c>
      <c r="Q2022" s="18">
        <f t="shared" si="174"/>
        <v>0</v>
      </c>
      <c r="R2022" s="2">
        <v>1</v>
      </c>
      <c r="S2022" s="2">
        <v>90</v>
      </c>
      <c r="T2022" s="2" t="s">
        <v>4647</v>
      </c>
      <c r="U2022" s="28" t="str">
        <f>IF(G2022=0,"",_xlfn.MINIFS('PO Details'!$I:$I,'PO Details'!$D:$D,Planning!$B2022,'PO Details'!$L:$L,Planning!$E2022))</f>
        <v/>
      </c>
      <c r="V2022" s="29" t="s">
        <v>4640</v>
      </c>
      <c r="W2022" t="str">
        <f t="shared" si="169"/>
        <v>Max</v>
      </c>
      <c r="X2022" s="2">
        <v>120</v>
      </c>
    </row>
    <row r="2023" spans="1:24" x14ac:dyDescent="0.25">
      <c r="A2023" s="11"/>
      <c r="B2023" s="22" t="s">
        <v>5449</v>
      </c>
      <c r="C2023" s="22"/>
      <c r="D2023" s="22"/>
      <c r="E2023" s="31" t="s">
        <v>820</v>
      </c>
      <c r="F2023" s="12">
        <f>SUMIFS('Inventory Details'!$H:$H,'Inventory Details'!$B:$B,$B2023,'Inventory Details'!$E:$E,$E2023)</f>
        <v>0</v>
      </c>
      <c r="G2023" s="12">
        <f>SUMIFS('PO Details'!$H:$H,'PO Details'!$D:$D,Planning!$B2023,'PO Details'!$L:$L,$E2023)</f>
        <v>0</v>
      </c>
      <c r="H2023" s="12">
        <f>SUMIFS('SO Details'!$G:$G,'SO Details'!$D:$D,Planning!$B2023,'SO Details'!$K:$K,$E2023)</f>
        <v>0</v>
      </c>
      <c r="I2023" s="20">
        <f>IF(COUNTIFS($C:$C,B2023)&gt;1,SUMIFS('Sales Hx'!$Q:$Q,'Sales Hx'!$B:$B,_xlfn.XLOOKUP(B2023,C:C,B:B),'Sales Hx'!$D:$D,Planning!$E2023),SUMIFS('Sales Hx'!$Q:$Q,'Sales Hx'!$B:$B,Planning!$B2023,'Sales Hx'!$D:$D,Planning!$E2023))</f>
        <v>0</v>
      </c>
      <c r="J2023" s="16">
        <f>IF(COUNTIFS($C:$C,B2023)&gt;1,SUMIFS('Sales Hx'!$S:$S,'Sales Hx'!$B:$B,_xlfn.XLOOKUP(B2023,C:C,B:B),'Sales Hx'!$D:$D,E2023),SUMIFS('Sales Hx'!$S:$S,'Sales Hx'!$B:$B,$B2023,'Sales Hx'!$D:$D,$E2023))</f>
        <v>3.2894736842105261E-2</v>
      </c>
      <c r="K2023" s="16">
        <f t="shared" si="172"/>
        <v>0</v>
      </c>
      <c r="L2023" s="12">
        <f>IF(M2023&lt;&gt;"",M2023,IF(COUNTIFS($C:$C,B2023)&gt;1,SUMIFS('Sales Hx'!V:V,'Sales Hx'!$B:$B,_xlfn.XLOOKUP(B2023,C:C,B:B),'Sales Hx'!$D:$D,$E2023),SUMIFS('Sales Hx'!V:V,'Sales Hx'!$B:$B,$B2023,'Sales Hx'!$D:$D,$E2023)))</f>
        <v>0</v>
      </c>
      <c r="M2023" s="12">
        <v>0</v>
      </c>
      <c r="N2023" s="15">
        <f t="shared" si="175"/>
        <v>3.2894736842105261E-2</v>
      </c>
      <c r="O2023" s="21">
        <f t="shared" si="173"/>
        <v>3</v>
      </c>
      <c r="P2023" s="24">
        <v>0</v>
      </c>
      <c r="Q2023" s="18">
        <f t="shared" si="174"/>
        <v>0</v>
      </c>
      <c r="R2023" s="2">
        <v>1</v>
      </c>
      <c r="S2023" s="2">
        <v>90</v>
      </c>
      <c r="T2023" s="2" t="s">
        <v>4647</v>
      </c>
      <c r="U2023" s="28" t="str">
        <f>IF(G2023=0,"",_xlfn.MINIFS('PO Details'!$I:$I,'PO Details'!$D:$D,Planning!$B2023,'PO Details'!$L:$L,Planning!$E2023))</f>
        <v/>
      </c>
      <c r="V2023" s="29" t="s">
        <v>4640</v>
      </c>
      <c r="W2023" t="str">
        <f t="shared" si="169"/>
        <v>Max</v>
      </c>
      <c r="X2023" s="2">
        <v>120</v>
      </c>
    </row>
    <row r="2024" spans="1:24" x14ac:dyDescent="0.25">
      <c r="A2024" s="11"/>
      <c r="B2024" s="22" t="s">
        <v>4689</v>
      </c>
      <c r="C2024" s="22"/>
      <c r="D2024" s="22"/>
      <c r="E2024" s="31" t="s">
        <v>820</v>
      </c>
      <c r="F2024" s="12">
        <f>SUMIFS('Inventory Details'!$H:$H,'Inventory Details'!$B:$B,$B2024,'Inventory Details'!$E:$E,$E2024)</f>
        <v>0</v>
      </c>
      <c r="G2024" s="12">
        <f>SUMIFS('PO Details'!$H:$H,'PO Details'!$D:$D,Planning!$B2024,'PO Details'!$L:$L,$E2024)</f>
        <v>0</v>
      </c>
      <c r="H2024" s="12">
        <f>SUMIFS('SO Details'!$G:$G,'SO Details'!$D:$D,Planning!$B2024,'SO Details'!$K:$K,$E2024)</f>
        <v>0</v>
      </c>
      <c r="I2024" s="20">
        <f>IF(COUNTIFS($C:$C,B2024)&gt;1,SUMIFS('Sales Hx'!$Q:$Q,'Sales Hx'!$B:$B,_xlfn.XLOOKUP(B2024,C:C,B:B),'Sales Hx'!$D:$D,Planning!$E2024),SUMIFS('Sales Hx'!$Q:$Q,'Sales Hx'!$B:$B,Planning!$B2024,'Sales Hx'!$D:$D,Planning!$E2024))</f>
        <v>0</v>
      </c>
      <c r="J2024" s="16">
        <f>IF(COUNTIFS($C:$C,B2024)&gt;1,SUMIFS('Sales Hx'!$S:$S,'Sales Hx'!$B:$B,_xlfn.XLOOKUP(B2024,C:C,B:B),'Sales Hx'!$D:$D,E2024),SUMIFS('Sales Hx'!$S:$S,'Sales Hx'!$B:$B,$B2024,'Sales Hx'!$D:$D,$E2024))</f>
        <v>3.2894736842105261E-2</v>
      </c>
      <c r="K2024" s="16">
        <f t="shared" si="172"/>
        <v>0</v>
      </c>
      <c r="L2024" s="12">
        <f>IF(M2024&lt;&gt;"",M2024,IF(COUNTIFS($C:$C,B2024)&gt;1,SUMIFS('Sales Hx'!V:V,'Sales Hx'!$B:$B,_xlfn.XLOOKUP(B2024,C:C,B:B),'Sales Hx'!$D:$D,$E2024),SUMIFS('Sales Hx'!V:V,'Sales Hx'!$B:$B,$B2024,'Sales Hx'!$D:$D,$E2024)))</f>
        <v>0</v>
      </c>
      <c r="M2024" s="12">
        <v>0</v>
      </c>
      <c r="N2024" s="15">
        <f t="shared" si="175"/>
        <v>3.2894736842105261E-2</v>
      </c>
      <c r="O2024" s="21">
        <f t="shared" si="173"/>
        <v>3</v>
      </c>
      <c r="P2024" s="24">
        <v>0</v>
      </c>
      <c r="Q2024" s="18">
        <f t="shared" si="174"/>
        <v>0</v>
      </c>
      <c r="R2024" s="2">
        <v>1</v>
      </c>
      <c r="S2024" s="2">
        <v>90</v>
      </c>
      <c r="T2024" s="2" t="s">
        <v>4647</v>
      </c>
      <c r="U2024" s="28" t="str">
        <f>IF(G2024=0,"",_xlfn.MINIFS('PO Details'!$I:$I,'PO Details'!$D:$D,Planning!$B2024,'PO Details'!$L:$L,Planning!$E2024))</f>
        <v/>
      </c>
      <c r="V2024" s="29" t="s">
        <v>4640</v>
      </c>
      <c r="W2024" t="str">
        <f t="shared" si="169"/>
        <v>Max</v>
      </c>
      <c r="X2024" s="2">
        <v>120</v>
      </c>
    </row>
    <row r="2025" spans="1:24" x14ac:dyDescent="0.25">
      <c r="A2025" s="11" t="s">
        <v>4619</v>
      </c>
      <c r="B2025" s="22" t="s">
        <v>1518</v>
      </c>
      <c r="C2025" s="22"/>
      <c r="D2025" s="22" t="s">
        <v>1519</v>
      </c>
      <c r="E2025" s="31" t="s">
        <v>4746</v>
      </c>
      <c r="F2025" s="12">
        <f>SUMIFS('Inventory Details'!$H:$H,'Inventory Details'!$B:$B,$B2025,'Inventory Details'!$E:$E,$E2025)</f>
        <v>0</v>
      </c>
      <c r="G2025" s="12">
        <f>SUMIFS('PO Details'!$H:$H,'PO Details'!$D:$D,Planning!$B2025,'PO Details'!$L:$L,$E2025)</f>
        <v>522</v>
      </c>
      <c r="H2025" s="12">
        <f>SUMIFS('SO Details'!$G:$G,'SO Details'!$D:$D,Planning!$B2025,'SO Details'!$K:$K,$E2025)</f>
        <v>44</v>
      </c>
      <c r="I2025" s="20">
        <f>IF(COUNTIFS($C:$C,B2025)&gt;1,SUMIFS('Sales Hx'!$Q:$Q,'Sales Hx'!$B:$B,_xlfn.XLOOKUP(B2025,C:C,B:B),'Sales Hx'!$D:$D,Planning!$E2025),SUMIFS('Sales Hx'!$Q:$Q,'Sales Hx'!$B:$B,Planning!$B2025,'Sales Hx'!$D:$D,Planning!$E2025))</f>
        <v>64.399999999999991</v>
      </c>
      <c r="J2025" s="16">
        <f>IF(COUNTIFS($C:$C,B2025)&gt;1,SUMIFS('Sales Hx'!$S:$S,'Sales Hx'!$B:$B,_xlfn.XLOOKUP(B2025,C:C,B:B),'Sales Hx'!$D:$D,E2025),SUMIFS('Sales Hx'!$S:$S,'Sales Hx'!$B:$B,$B2025,'Sales Hx'!$D:$D,$E2025))</f>
        <v>1.1309210526315789</v>
      </c>
      <c r="K2025" s="16">
        <f t="shared" si="172"/>
        <v>8.1055900621118031</v>
      </c>
      <c r="L2025" s="12">
        <f>IF(M2025&lt;&gt;"",M2025,IF(COUNTIFS($C:$C,B2025)&gt;1,SUMIFS('Sales Hx'!V:V,'Sales Hx'!$B:$B,_xlfn.XLOOKUP(B2025,C:C,B:B),'Sales Hx'!$D:$D,$E2025),SUMIFS('Sales Hx'!V:V,'Sales Hx'!$B:$B,$B2025,'Sales Hx'!$D:$D,$E2025)))</f>
        <v>0</v>
      </c>
      <c r="M2025" s="12">
        <v>0</v>
      </c>
      <c r="N2025" s="15">
        <f t="shared" si="175"/>
        <v>1.1309210526315789</v>
      </c>
      <c r="O2025" s="21">
        <v>0</v>
      </c>
      <c r="P2025" s="24">
        <v>42</v>
      </c>
      <c r="Q2025" s="18">
        <f t="shared" si="174"/>
        <v>0</v>
      </c>
      <c r="R2025" s="2">
        <v>1</v>
      </c>
      <c r="S2025" s="2">
        <v>430</v>
      </c>
      <c r="T2025" s="2" t="s">
        <v>4647</v>
      </c>
      <c r="U2025" s="28">
        <f>IF(G2025=0,"",_xlfn.MINIFS('PO Details'!$I:$I,'PO Details'!$D:$D,Planning!$B2025,'PO Details'!$L:$L,Planning!$E2025))</f>
        <v>45441</v>
      </c>
      <c r="V2025" s="29" t="s">
        <v>4641</v>
      </c>
      <c r="W2025" t="str">
        <f t="shared" si="169"/>
        <v/>
      </c>
      <c r="X2025" s="2">
        <v>120</v>
      </c>
    </row>
    <row r="2026" spans="1:24" x14ac:dyDescent="0.25">
      <c r="A2026" s="11" t="s">
        <v>4619</v>
      </c>
      <c r="B2026" s="22" t="s">
        <v>1518</v>
      </c>
      <c r="C2026" s="22"/>
      <c r="D2026" s="22" t="s">
        <v>1519</v>
      </c>
      <c r="E2026" s="31" t="s">
        <v>106</v>
      </c>
      <c r="F2026" s="12">
        <f>SUMIFS('Inventory Details'!$H:$H,'Inventory Details'!$B:$B,$B2026,'Inventory Details'!$E:$E,$E2026)</f>
        <v>0</v>
      </c>
      <c r="G2026" s="12">
        <f>SUMIFS('PO Details'!$H:$H,'PO Details'!$D:$D,Planning!$B2026,'PO Details'!$L:$L,$E2026)</f>
        <v>263</v>
      </c>
      <c r="H2026" s="12">
        <f>SUMIFS('SO Details'!$G:$G,'SO Details'!$D:$D,Planning!$B2026,'SO Details'!$K:$K,$E2026)</f>
        <v>1</v>
      </c>
      <c r="I2026" s="20">
        <f>IF(COUNTIFS($C:$C,B2026)&gt;1,SUMIFS('Sales Hx'!$Q:$Q,'Sales Hx'!$B:$B,_xlfn.XLOOKUP(B2026,C:C,B:B),'Sales Hx'!$D:$D,Planning!$E2026),SUMIFS('Sales Hx'!$Q:$Q,'Sales Hx'!$B:$B,Planning!$B2026,'Sales Hx'!$D:$D,Planning!$E2026))</f>
        <v>25.2</v>
      </c>
      <c r="J2026" s="16">
        <f>IF(COUNTIFS($C:$C,B2026)&gt;1,SUMIFS('Sales Hx'!$S:$S,'Sales Hx'!$B:$B,_xlfn.XLOOKUP(B2026,C:C,B:B),'Sales Hx'!$D:$D,E2026),SUMIFS('Sales Hx'!$S:$S,'Sales Hx'!$B:$B,$B2026,'Sales Hx'!$D:$D,$E2026))</f>
        <v>0.73026315789473695</v>
      </c>
      <c r="K2026" s="16">
        <f t="shared" si="172"/>
        <v>10.436507936507937</v>
      </c>
      <c r="L2026" s="12">
        <f>IF(M2026&lt;&gt;"",M2026,IF(COUNTIFS($C:$C,B2026)&gt;1,SUMIFS('Sales Hx'!V:V,'Sales Hx'!$B:$B,_xlfn.XLOOKUP(B2026,C:C,B:B),'Sales Hx'!$D:$D,$E2026),SUMIFS('Sales Hx'!V:V,'Sales Hx'!$B:$B,$B2026,'Sales Hx'!$D:$D,$E2026)))</f>
        <v>0</v>
      </c>
      <c r="M2026" s="12">
        <v>0</v>
      </c>
      <c r="N2026" s="15">
        <f t="shared" si="175"/>
        <v>0.73026315789473695</v>
      </c>
      <c r="O2026" s="37">
        <f>(14*I2026)-(F2026+G2026-H2026)+I2026</f>
        <v>116.00000000000001</v>
      </c>
      <c r="P2026" s="24">
        <v>42</v>
      </c>
      <c r="Q2026" s="18">
        <f t="shared" si="174"/>
        <v>4872.0000000000009</v>
      </c>
      <c r="R2026" s="2">
        <v>1</v>
      </c>
      <c r="S2026" s="2">
        <v>430</v>
      </c>
      <c r="T2026" s="2" t="s">
        <v>4647</v>
      </c>
      <c r="U2026" s="28">
        <f>IF(G2026=0,"",_xlfn.MINIFS('PO Details'!$I:$I,'PO Details'!$D:$D,Planning!$B2026,'PO Details'!$L:$L,Planning!$E2026))</f>
        <v>45443</v>
      </c>
      <c r="V2026" s="29" t="s">
        <v>4641</v>
      </c>
      <c r="W2026" t="str">
        <f t="shared" si="169"/>
        <v>Max</v>
      </c>
      <c r="X2026" s="2">
        <v>120</v>
      </c>
    </row>
    <row r="2027" spans="1:24" x14ac:dyDescent="0.25">
      <c r="A2027" s="11" t="s">
        <v>4619</v>
      </c>
      <c r="B2027" s="22" t="s">
        <v>1518</v>
      </c>
      <c r="C2027" s="22"/>
      <c r="D2027" s="22" t="s">
        <v>1519</v>
      </c>
      <c r="E2027" s="31" t="s">
        <v>15</v>
      </c>
      <c r="F2027" s="12">
        <f>SUMIFS('Inventory Details'!$H:$H,'Inventory Details'!$B:$B,$B2027,'Inventory Details'!$E:$E,$E2027)</f>
        <v>5</v>
      </c>
      <c r="G2027" s="12">
        <f>SUMIFS('PO Details'!$H:$H,'PO Details'!$D:$D,Planning!$B2027,'PO Details'!$L:$L,$E2027)</f>
        <v>37</v>
      </c>
      <c r="H2027" s="12">
        <f>SUMIFS('SO Details'!$G:$G,'SO Details'!$D:$D,Planning!$B2027,'SO Details'!$K:$K,$E2027)</f>
        <v>0</v>
      </c>
      <c r="I2027" s="20">
        <f>IF(COUNTIFS($C:$C,B2027)&gt;1,SUMIFS('Sales Hx'!$Q:$Q,'Sales Hx'!$B:$B,_xlfn.XLOOKUP(B2027,C:C,B:B),'Sales Hx'!$D:$D,Planning!$E2027),SUMIFS('Sales Hx'!$Q:$Q,'Sales Hx'!$B:$B,Planning!$B2027,'Sales Hx'!$D:$D,Planning!$E2027))</f>
        <v>7</v>
      </c>
      <c r="J2027" s="16">
        <f>IF(COUNTIFS($C:$C,B2027)&gt;1,SUMIFS('Sales Hx'!$S:$S,'Sales Hx'!$B:$B,_xlfn.XLOOKUP(B2027,C:C,B:B),'Sales Hx'!$D:$D,E2027),SUMIFS('Sales Hx'!$S:$S,'Sales Hx'!$B:$B,$B2027,'Sales Hx'!$D:$D,$E2027))</f>
        <v>0.23026315789473686</v>
      </c>
      <c r="K2027" s="16">
        <f t="shared" si="172"/>
        <v>6</v>
      </c>
      <c r="L2027" s="12">
        <f>IF(M2027&lt;&gt;"",M2027,IF(COUNTIFS($C:$C,B2027)&gt;1,SUMIFS('Sales Hx'!V:V,'Sales Hx'!$B:$B,_xlfn.XLOOKUP(B2027,C:C,B:B),'Sales Hx'!$D:$D,$E2027),SUMIFS('Sales Hx'!V:V,'Sales Hx'!$B:$B,$B2027,'Sales Hx'!$D:$D,$E2027)))</f>
        <v>0</v>
      </c>
      <c r="M2027" s="12">
        <v>0</v>
      </c>
      <c r="N2027" s="15">
        <f t="shared" si="175"/>
        <v>0.23026315789473686</v>
      </c>
      <c r="O2027" s="37">
        <f t="shared" ref="O2027:O2029" si="176">(14*I2027)-(F2027+G2027-H2027)+I2027</f>
        <v>63</v>
      </c>
      <c r="P2027" s="24">
        <v>42</v>
      </c>
      <c r="Q2027" s="18">
        <f t="shared" si="174"/>
        <v>2646</v>
      </c>
      <c r="R2027" s="2">
        <v>1</v>
      </c>
      <c r="S2027" s="2">
        <v>430</v>
      </c>
      <c r="T2027" s="2" t="s">
        <v>4647</v>
      </c>
      <c r="U2027" s="28">
        <f>IF(G2027=0,"",_xlfn.MINIFS('PO Details'!$I:$I,'PO Details'!$D:$D,Planning!$B2027,'PO Details'!$L:$L,Planning!$E2027))</f>
        <v>45397</v>
      </c>
      <c r="V2027" s="29" t="s">
        <v>4641</v>
      </c>
      <c r="W2027" t="str">
        <f t="shared" si="169"/>
        <v/>
      </c>
      <c r="X2027" s="2">
        <v>120</v>
      </c>
    </row>
    <row r="2028" spans="1:24" x14ac:dyDescent="0.25">
      <c r="A2028" s="11" t="s">
        <v>4619</v>
      </c>
      <c r="B2028" s="22" t="s">
        <v>1518</v>
      </c>
      <c r="C2028" s="22"/>
      <c r="D2028" s="22" t="s">
        <v>1519</v>
      </c>
      <c r="E2028" s="31" t="s">
        <v>113</v>
      </c>
      <c r="F2028" s="12">
        <f>SUMIFS('Inventory Details'!$H:$H,'Inventory Details'!$B:$B,$B2028,'Inventory Details'!$E:$E,$E2028)</f>
        <v>5</v>
      </c>
      <c r="G2028" s="12">
        <f>SUMIFS('PO Details'!$H:$H,'PO Details'!$D:$D,Planning!$B2028,'PO Details'!$L:$L,$E2028)</f>
        <v>131</v>
      </c>
      <c r="H2028" s="12">
        <f>SUMIFS('SO Details'!$G:$G,'SO Details'!$D:$D,Planning!$B2028,'SO Details'!$K:$K,$E2028)</f>
        <v>1</v>
      </c>
      <c r="I2028" s="20">
        <f>IF(COUNTIFS($C:$C,B2028)&gt;1,SUMIFS('Sales Hx'!$Q:$Q,'Sales Hx'!$B:$B,_xlfn.XLOOKUP(B2028,C:C,B:B),'Sales Hx'!$D:$D,Planning!$E2028),SUMIFS('Sales Hx'!$Q:$Q,'Sales Hx'!$B:$B,Planning!$B2028,'Sales Hx'!$D:$D,Planning!$E2028))</f>
        <v>22.4</v>
      </c>
      <c r="J2028" s="16">
        <f>IF(COUNTIFS($C:$C,B2028)&gt;1,SUMIFS('Sales Hx'!$S:$S,'Sales Hx'!$B:$B,_xlfn.XLOOKUP(B2028,C:C,B:B),'Sales Hx'!$D:$D,E2028),SUMIFS('Sales Hx'!$S:$S,'Sales Hx'!$B:$B,$B2028,'Sales Hx'!$D:$D,$E2028))</f>
        <v>0.591374269005848</v>
      </c>
      <c r="K2028" s="16">
        <f t="shared" si="172"/>
        <v>6.0714285714285721</v>
      </c>
      <c r="L2028" s="12">
        <f>IF(M2028&lt;&gt;"",M2028,IF(COUNTIFS($C:$C,B2028)&gt;1,SUMIFS('Sales Hx'!V:V,'Sales Hx'!$B:$B,_xlfn.XLOOKUP(B2028,C:C,B:B),'Sales Hx'!$D:$D,$E2028),SUMIFS('Sales Hx'!V:V,'Sales Hx'!$B:$B,$B2028,'Sales Hx'!$D:$D,$E2028)))</f>
        <v>0</v>
      </c>
      <c r="M2028" s="12">
        <v>0</v>
      </c>
      <c r="N2028" s="15">
        <f t="shared" si="175"/>
        <v>0.591374269005848</v>
      </c>
      <c r="O2028" s="37">
        <f t="shared" si="176"/>
        <v>200.99999999999997</v>
      </c>
      <c r="P2028" s="24">
        <v>42</v>
      </c>
      <c r="Q2028" s="18">
        <f t="shared" si="174"/>
        <v>8441.9999999999982</v>
      </c>
      <c r="R2028" s="2">
        <v>1</v>
      </c>
      <c r="S2028" s="2">
        <v>430</v>
      </c>
      <c r="T2028" s="2" t="s">
        <v>4647</v>
      </c>
      <c r="U2028" s="28">
        <f>IF(G2028=0,"",_xlfn.MINIFS('PO Details'!$I:$I,'PO Details'!$D:$D,Planning!$B2028,'PO Details'!$L:$L,Planning!$E2028))</f>
        <v>45443</v>
      </c>
      <c r="V2028" s="29" t="s">
        <v>4641</v>
      </c>
      <c r="W2028" t="str">
        <f t="shared" si="169"/>
        <v/>
      </c>
      <c r="X2028" s="2">
        <v>120</v>
      </c>
    </row>
    <row r="2029" spans="1:24" x14ac:dyDescent="0.25">
      <c r="A2029" s="11" t="s">
        <v>4619</v>
      </c>
      <c r="B2029" s="22" t="s">
        <v>1518</v>
      </c>
      <c r="C2029" s="22"/>
      <c r="D2029" s="22" t="s">
        <v>1519</v>
      </c>
      <c r="E2029" s="31" t="s">
        <v>109</v>
      </c>
      <c r="F2029" s="12">
        <f>SUMIFS('Inventory Details'!$H:$H,'Inventory Details'!$B:$B,$B2029,'Inventory Details'!$E:$E,$E2029)</f>
        <v>0</v>
      </c>
      <c r="G2029" s="12">
        <f>SUMIFS('PO Details'!$H:$H,'PO Details'!$D:$D,Planning!$B2029,'PO Details'!$L:$L,$E2029)</f>
        <v>127</v>
      </c>
      <c r="H2029" s="12">
        <f>SUMIFS('SO Details'!$G:$G,'SO Details'!$D:$D,Planning!$B2029,'SO Details'!$K:$K,$E2029)</f>
        <v>0</v>
      </c>
      <c r="I2029" s="20">
        <f>IF(COUNTIFS($C:$C,B2029)&gt;1,SUMIFS('Sales Hx'!$Q:$Q,'Sales Hx'!$B:$B,_xlfn.XLOOKUP(B2029,C:C,B:B),'Sales Hx'!$D:$D,Planning!$E2029),SUMIFS('Sales Hx'!$Q:$Q,'Sales Hx'!$B:$B,Planning!$B2029,'Sales Hx'!$D:$D,Planning!$E2029))</f>
        <v>22.4</v>
      </c>
      <c r="J2029" s="16">
        <f>IF(COUNTIFS($C:$C,B2029)&gt;1,SUMIFS('Sales Hx'!$S:$S,'Sales Hx'!$B:$B,_xlfn.XLOOKUP(B2029,C:C,B:B),'Sales Hx'!$D:$D,E2029),SUMIFS('Sales Hx'!$S:$S,'Sales Hx'!$B:$B,$B2029,'Sales Hx'!$D:$D,$E2029))</f>
        <v>0.34502923976608191</v>
      </c>
      <c r="K2029" s="16">
        <f t="shared" si="172"/>
        <v>5.6696428571428577</v>
      </c>
      <c r="L2029" s="12">
        <f>IF(M2029&lt;&gt;"",M2029,IF(COUNTIFS($C:$C,B2029)&gt;1,SUMIFS('Sales Hx'!V:V,'Sales Hx'!$B:$B,_xlfn.XLOOKUP(B2029,C:C,B:B),'Sales Hx'!$D:$D,$E2029),SUMIFS('Sales Hx'!V:V,'Sales Hx'!$B:$B,$B2029,'Sales Hx'!$D:$D,$E2029)))</f>
        <v>0</v>
      </c>
      <c r="M2029" s="12">
        <v>0</v>
      </c>
      <c r="N2029" s="15">
        <f t="shared" si="175"/>
        <v>0.34502923976608191</v>
      </c>
      <c r="O2029" s="37">
        <f t="shared" si="176"/>
        <v>208.99999999999997</v>
      </c>
      <c r="P2029" s="24">
        <v>42</v>
      </c>
      <c r="Q2029" s="18">
        <f t="shared" si="174"/>
        <v>8777.9999999999982</v>
      </c>
      <c r="R2029" s="2">
        <v>1</v>
      </c>
      <c r="S2029" s="2">
        <v>430</v>
      </c>
      <c r="T2029" s="2" t="s">
        <v>4647</v>
      </c>
      <c r="U2029" s="28">
        <f>IF(G2029=0,"",_xlfn.MINIFS('PO Details'!$I:$I,'PO Details'!$D:$D,Planning!$B2029,'PO Details'!$L:$L,Planning!$E2029))</f>
        <v>45458</v>
      </c>
      <c r="V2029" s="29" t="s">
        <v>4641</v>
      </c>
      <c r="W2029" t="str">
        <f t="shared" si="169"/>
        <v/>
      </c>
      <c r="X2029" s="2">
        <v>120</v>
      </c>
    </row>
    <row r="2030" spans="1:24" x14ac:dyDescent="0.25">
      <c r="A2030" s="11" t="s">
        <v>4619</v>
      </c>
      <c r="B2030" s="22" t="s">
        <v>1518</v>
      </c>
      <c r="C2030" s="22"/>
      <c r="D2030" s="22" t="s">
        <v>1519</v>
      </c>
      <c r="E2030" s="31" t="s">
        <v>119</v>
      </c>
      <c r="F2030" s="12">
        <f>SUMIFS('Inventory Details'!$H:$H,'Inventory Details'!$B:$B,$B2030,'Inventory Details'!$E:$E,$E2030)</f>
        <v>0</v>
      </c>
      <c r="G2030" s="12">
        <f>SUMIFS('PO Details'!$H:$H,'PO Details'!$D:$D,Planning!$B2030,'PO Details'!$L:$L,$E2030)</f>
        <v>5</v>
      </c>
      <c r="H2030" s="12">
        <f>SUMIFS('SO Details'!$G:$G,'SO Details'!$D:$D,Planning!$B2030,'SO Details'!$K:$K,$E2030)</f>
        <v>0</v>
      </c>
      <c r="I2030" s="20">
        <f>IF(COUNTIFS($C:$C,B2030)&gt;1,SUMIFS('Sales Hx'!$Q:$Q,'Sales Hx'!$B:$B,_xlfn.XLOOKUP(B2030,C:C,B:B),'Sales Hx'!$D:$D,Planning!$E2030),SUMIFS('Sales Hx'!$Q:$Q,'Sales Hx'!$B:$B,Planning!$B2030,'Sales Hx'!$D:$D,Planning!$E2030))</f>
        <v>0</v>
      </c>
      <c r="J2030" s="16">
        <f>IF(COUNTIFS($C:$C,B2030)&gt;1,SUMIFS('Sales Hx'!$S:$S,'Sales Hx'!$B:$B,_xlfn.XLOOKUP(B2030,C:C,B:B),'Sales Hx'!$D:$D,E2030),SUMIFS('Sales Hx'!$S:$S,'Sales Hx'!$B:$B,$B2030,'Sales Hx'!$D:$D,$E2030))</f>
        <v>0</v>
      </c>
      <c r="K2030" s="16">
        <f t="shared" si="172"/>
        <v>0</v>
      </c>
      <c r="L2030" s="12">
        <f>IF(M2030&lt;&gt;"",M2030,IF(COUNTIFS($C:$C,B2030)&gt;1,SUMIFS('Sales Hx'!V:V,'Sales Hx'!$B:$B,_xlfn.XLOOKUP(B2030,C:C,B:B),'Sales Hx'!$D:$D,$E2030),SUMIFS('Sales Hx'!V:V,'Sales Hx'!$B:$B,$B2030,'Sales Hx'!$D:$D,$E2030)))</f>
        <v>0</v>
      </c>
      <c r="M2030" s="12">
        <v>0</v>
      </c>
      <c r="N2030" s="15">
        <f t="shared" si="175"/>
        <v>0</v>
      </c>
      <c r="O2030" s="21"/>
      <c r="P2030" s="24">
        <v>42</v>
      </c>
      <c r="Q2030" s="18">
        <f t="shared" si="174"/>
        <v>0</v>
      </c>
      <c r="R2030" s="2">
        <v>1</v>
      </c>
      <c r="S2030" s="2">
        <v>430</v>
      </c>
      <c r="T2030" s="2" t="s">
        <v>4647</v>
      </c>
      <c r="U2030" s="28">
        <f>IF(G2030=0,"",_xlfn.MINIFS('PO Details'!$I:$I,'PO Details'!$D:$D,Planning!$B2030,'PO Details'!$L:$L,Planning!$E2030))</f>
        <v>45443</v>
      </c>
      <c r="V2030" s="29" t="s">
        <v>4641</v>
      </c>
      <c r="W2030" t="str">
        <f t="shared" si="169"/>
        <v/>
      </c>
      <c r="X2030" s="2">
        <v>120</v>
      </c>
    </row>
    <row r="2031" spans="1:24" x14ac:dyDescent="0.25">
      <c r="A2031" s="11" t="s">
        <v>4619</v>
      </c>
      <c r="B2031" s="22" t="s">
        <v>1518</v>
      </c>
      <c r="C2031" s="22"/>
      <c r="D2031" s="22" t="s">
        <v>1519</v>
      </c>
      <c r="E2031" s="31" t="s">
        <v>820</v>
      </c>
      <c r="F2031" s="12">
        <f>SUMIFS('Inventory Details'!$H:$H,'Inventory Details'!$B:$B,$B2031,'Inventory Details'!$E:$E,$E2031)</f>
        <v>0</v>
      </c>
      <c r="G2031" s="12">
        <f>SUMIFS('PO Details'!$H:$H,'PO Details'!$D:$D,Planning!$B2031,'PO Details'!$L:$L,$E2031)</f>
        <v>100</v>
      </c>
      <c r="H2031" s="12">
        <f>SUMIFS('SO Details'!$G:$G,'SO Details'!$D:$D,Planning!$B2031,'SO Details'!$K:$K,$E2031)</f>
        <v>0</v>
      </c>
      <c r="I2031" s="20">
        <f>IF(COUNTIFS($C:$C,B2031)&gt;1,SUMIFS('Sales Hx'!$Q:$Q,'Sales Hx'!$B:$B,_xlfn.XLOOKUP(B2031,C:C,B:B),'Sales Hx'!$D:$D,Planning!$E2031),SUMIFS('Sales Hx'!$Q:$Q,'Sales Hx'!$B:$B,Planning!$B2031,'Sales Hx'!$D:$D,Planning!$E2031))</f>
        <v>0</v>
      </c>
      <c r="J2031" s="16">
        <f>IF(COUNTIFS($C:$C,B2031)&gt;1,SUMIFS('Sales Hx'!$S:$S,'Sales Hx'!$B:$B,_xlfn.XLOOKUP(B2031,C:C,B:B),'Sales Hx'!$D:$D,E2031),SUMIFS('Sales Hx'!$S:$S,'Sales Hx'!$B:$B,$B2031,'Sales Hx'!$D:$D,$E2031))</f>
        <v>0</v>
      </c>
      <c r="K2031" s="16">
        <f t="shared" si="172"/>
        <v>0</v>
      </c>
      <c r="L2031" s="12">
        <f>IF(M2031&lt;&gt;"",M2031,IF(COUNTIFS($C:$C,B2031)&gt;1,SUMIFS('Sales Hx'!V:V,'Sales Hx'!$B:$B,_xlfn.XLOOKUP(B2031,C:C,B:B),'Sales Hx'!$D:$D,$E2031),SUMIFS('Sales Hx'!V:V,'Sales Hx'!$B:$B,$B2031,'Sales Hx'!$D:$D,$E2031)))</f>
        <v>0</v>
      </c>
      <c r="M2031" s="12">
        <v>0</v>
      </c>
      <c r="N2031" s="15">
        <f t="shared" si="175"/>
        <v>0</v>
      </c>
      <c r="O2031" s="21"/>
      <c r="P2031" s="24">
        <v>42</v>
      </c>
      <c r="Q2031" s="18">
        <f t="shared" si="174"/>
        <v>0</v>
      </c>
      <c r="R2031" s="2">
        <v>1</v>
      </c>
      <c r="S2031" s="2">
        <v>430</v>
      </c>
      <c r="T2031" s="2" t="s">
        <v>4647</v>
      </c>
      <c r="U2031" s="28">
        <f>IF(G2031=0,"",_xlfn.MINIFS('PO Details'!$I:$I,'PO Details'!$D:$D,Planning!$B2031,'PO Details'!$L:$L,Planning!$E2031))</f>
        <v>45427</v>
      </c>
      <c r="V2031" s="29" t="s">
        <v>4641</v>
      </c>
      <c r="W2031" t="str">
        <f t="shared" si="169"/>
        <v/>
      </c>
      <c r="X2031" s="2">
        <v>120</v>
      </c>
    </row>
    <row r="2032" spans="1:24" x14ac:dyDescent="0.25">
      <c r="A2032" s="11" t="s">
        <v>4619</v>
      </c>
      <c r="B2032" s="22" t="s">
        <v>1518</v>
      </c>
      <c r="C2032" s="22"/>
      <c r="D2032" s="22" t="s">
        <v>1519</v>
      </c>
      <c r="E2032" s="31" t="s">
        <v>861</v>
      </c>
      <c r="F2032" s="12">
        <f>SUMIFS('Inventory Details'!$H:$H,'Inventory Details'!$B:$B,$B2032,'Inventory Details'!$E:$E,$E2032)</f>
        <v>0</v>
      </c>
      <c r="G2032" s="12">
        <f>SUMIFS('PO Details'!$H:$H,'PO Details'!$D:$D,Planning!$B2032,'PO Details'!$L:$L,$E2032)</f>
        <v>0</v>
      </c>
      <c r="H2032" s="12">
        <f>SUMIFS('SO Details'!$G:$G,'SO Details'!$D:$D,Planning!$B2032,'SO Details'!$K:$K,$E2032)</f>
        <v>0</v>
      </c>
      <c r="I2032" s="20">
        <f>IF(COUNTIFS($C:$C,B2032)&gt;1,SUMIFS('Sales Hx'!$Q:$Q,'Sales Hx'!$B:$B,_xlfn.XLOOKUP(B2032,C:C,B:B),'Sales Hx'!$D:$D,Planning!$E2032),SUMIFS('Sales Hx'!$Q:$Q,'Sales Hx'!$B:$B,Planning!$B2032,'Sales Hx'!$D:$D,Planning!$E2032))</f>
        <v>0</v>
      </c>
      <c r="J2032" s="16">
        <f>IF(COUNTIFS($C:$C,B2032)&gt;1,SUMIFS('Sales Hx'!$S:$S,'Sales Hx'!$B:$B,_xlfn.XLOOKUP(B2032,C:C,B:B),'Sales Hx'!$D:$D,E2032),SUMIFS('Sales Hx'!$S:$S,'Sales Hx'!$B:$B,$B2032,'Sales Hx'!$D:$D,$E2032))</f>
        <v>3.2894736842105261E-2</v>
      </c>
      <c r="K2032" s="16">
        <f t="shared" si="172"/>
        <v>0</v>
      </c>
      <c r="L2032" s="12">
        <f>IF(M2032&lt;&gt;"",M2032,IF(COUNTIFS($C:$C,B2032)&gt;1,SUMIFS('Sales Hx'!V:V,'Sales Hx'!$B:$B,_xlfn.XLOOKUP(B2032,C:C,B:B),'Sales Hx'!$D:$D,$E2032),SUMIFS('Sales Hx'!V:V,'Sales Hx'!$B:$B,$B2032,'Sales Hx'!$D:$D,$E2032)))</f>
        <v>0</v>
      </c>
      <c r="M2032" s="12">
        <v>0</v>
      </c>
      <c r="N2032" s="15">
        <f t="shared" si="175"/>
        <v>3.2894736842105261E-2</v>
      </c>
      <c r="O2032" s="37">
        <f t="shared" ref="O2032:O2033" si="177">(14*I2032)-(F2032+G2032-H2032)+I2032</f>
        <v>0</v>
      </c>
      <c r="P2032" s="24">
        <v>42</v>
      </c>
      <c r="Q2032" s="18">
        <f t="shared" si="174"/>
        <v>0</v>
      </c>
      <c r="R2032" s="2">
        <v>1</v>
      </c>
      <c r="S2032" s="2">
        <v>430</v>
      </c>
      <c r="T2032" s="2" t="s">
        <v>4647</v>
      </c>
      <c r="U2032" s="28" t="str">
        <f>IF(G2032=0,"",_xlfn.MINIFS('PO Details'!$I:$I,'PO Details'!$D:$D,Planning!$B2032,'PO Details'!$L:$L,Planning!$E2032))</f>
        <v/>
      </c>
      <c r="V2032" s="29" t="s">
        <v>4641</v>
      </c>
      <c r="W2032" t="str">
        <f t="shared" si="169"/>
        <v/>
      </c>
      <c r="X2032" s="2">
        <v>120</v>
      </c>
    </row>
    <row r="2033" spans="1:24" x14ac:dyDescent="0.25">
      <c r="A2033" s="11" t="s">
        <v>4619</v>
      </c>
      <c r="B2033" s="22" t="s">
        <v>1518</v>
      </c>
      <c r="C2033" s="22"/>
      <c r="D2033" s="22" t="s">
        <v>1519</v>
      </c>
      <c r="E2033" s="31" t="s">
        <v>108</v>
      </c>
      <c r="F2033" s="12">
        <f>SUMIFS('Inventory Details'!$H:$H,'Inventory Details'!$B:$B,$B2033,'Inventory Details'!$E:$E,$E2033)</f>
        <v>0</v>
      </c>
      <c r="G2033" s="12">
        <f>SUMIFS('PO Details'!$H:$H,'PO Details'!$D:$D,Planning!$B2033,'PO Details'!$L:$L,$E2033)</f>
        <v>0</v>
      </c>
      <c r="H2033" s="12">
        <f>SUMIFS('SO Details'!$G:$G,'SO Details'!$D:$D,Planning!$B2033,'SO Details'!$K:$K,$E2033)</f>
        <v>0</v>
      </c>
      <c r="I2033" s="20">
        <f>IF(COUNTIFS($C:$C,B2033)&gt;1,SUMIFS('Sales Hx'!$Q:$Q,'Sales Hx'!$B:$B,_xlfn.XLOOKUP(B2033,C:C,B:B),'Sales Hx'!$D:$D,Planning!$E2033),SUMIFS('Sales Hx'!$Q:$Q,'Sales Hx'!$B:$B,Planning!$B2033,'Sales Hx'!$D:$D,Planning!$E2033))</f>
        <v>0</v>
      </c>
      <c r="J2033" s="16">
        <f>IF(COUNTIFS($C:$C,B2033)&gt;1,SUMIFS('Sales Hx'!$S:$S,'Sales Hx'!$B:$B,_xlfn.XLOOKUP(B2033,C:C,B:B),'Sales Hx'!$D:$D,E2033),SUMIFS('Sales Hx'!$S:$S,'Sales Hx'!$B:$B,$B2033,'Sales Hx'!$D:$D,$E2033))</f>
        <v>0.32894736842105265</v>
      </c>
      <c r="K2033" s="16">
        <f t="shared" si="172"/>
        <v>0</v>
      </c>
      <c r="L2033" s="12">
        <f>IF(M2033&lt;&gt;"",M2033,IF(COUNTIFS($C:$C,B2033)&gt;1,SUMIFS('Sales Hx'!V:V,'Sales Hx'!$B:$B,_xlfn.XLOOKUP(B2033,C:C,B:B),'Sales Hx'!$D:$D,$E2033),SUMIFS('Sales Hx'!V:V,'Sales Hx'!$B:$B,$B2033,'Sales Hx'!$D:$D,$E2033)))</f>
        <v>0</v>
      </c>
      <c r="M2033" s="12">
        <v>0</v>
      </c>
      <c r="N2033" s="15">
        <f t="shared" si="175"/>
        <v>0.32894736842105265</v>
      </c>
      <c r="O2033" s="37">
        <f t="shared" si="177"/>
        <v>0</v>
      </c>
      <c r="P2033" s="24">
        <v>42</v>
      </c>
      <c r="Q2033" s="18">
        <f t="shared" si="174"/>
        <v>0</v>
      </c>
      <c r="R2033" s="2">
        <v>1</v>
      </c>
      <c r="S2033" s="2">
        <v>430</v>
      </c>
      <c r="T2033" s="2" t="s">
        <v>4647</v>
      </c>
      <c r="U2033" s="28" t="str">
        <f>IF(G2033=0,"",_xlfn.MINIFS('PO Details'!$I:$I,'PO Details'!$D:$D,Planning!$B2033,'PO Details'!$L:$L,Planning!$E2033))</f>
        <v/>
      </c>
      <c r="V2033" s="29" t="s">
        <v>4641</v>
      </c>
      <c r="W2033" t="str">
        <f t="shared" si="169"/>
        <v/>
      </c>
      <c r="X2033" s="2">
        <v>120</v>
      </c>
    </row>
    <row r="2034" spans="1:24" x14ac:dyDescent="0.25">
      <c r="A2034" s="11"/>
      <c r="B2034" s="22" t="s">
        <v>4737</v>
      </c>
      <c r="C2034" s="22"/>
      <c r="D2034" s="22"/>
      <c r="E2034" s="31" t="s">
        <v>106</v>
      </c>
      <c r="F2034" s="12">
        <f>SUMIFS('Inventory Details'!$H:$H,'Inventory Details'!$B:$B,$B2034,'Inventory Details'!$E:$E,$E2034)</f>
        <v>0</v>
      </c>
      <c r="G2034" s="12">
        <f>SUMIFS('PO Details'!$H:$H,'PO Details'!$D:$D,Planning!$B2034,'PO Details'!$L:$L,$E2034)</f>
        <v>0</v>
      </c>
      <c r="H2034" s="12">
        <f>SUMIFS('SO Details'!$G:$G,'SO Details'!$D:$D,Planning!$B2034,'SO Details'!$K:$K,$E2034)</f>
        <v>0</v>
      </c>
      <c r="I2034" s="20">
        <f>IF(COUNTIFS($C:$C,B2034)&gt;1,SUMIFS('Sales Hx'!$Q:$Q,'Sales Hx'!$B:$B,_xlfn.XLOOKUP(B2034,C:C,B:B),'Sales Hx'!$D:$D,Planning!$E2034),SUMIFS('Sales Hx'!$Q:$Q,'Sales Hx'!$B:$B,Planning!$B2034,'Sales Hx'!$D:$D,Planning!$E2034))</f>
        <v>0</v>
      </c>
      <c r="J2034" s="16">
        <f>IF(COUNTIFS($C:$C,B2034)&gt;1,SUMIFS('Sales Hx'!$S:$S,'Sales Hx'!$B:$B,_xlfn.XLOOKUP(B2034,C:C,B:B),'Sales Hx'!$D:$D,E2034),SUMIFS('Sales Hx'!$S:$S,'Sales Hx'!$B:$B,$B2034,'Sales Hx'!$D:$D,$E2034))</f>
        <v>0.13157894736842105</v>
      </c>
      <c r="K2034" s="16">
        <f t="shared" si="172"/>
        <v>0</v>
      </c>
      <c r="L2034" s="12">
        <f>IF(M2034&lt;&gt;"",M2034,IF(COUNTIFS($C:$C,B2034)&gt;1,SUMIFS('Sales Hx'!V:V,'Sales Hx'!$B:$B,_xlfn.XLOOKUP(B2034,C:C,B:B),'Sales Hx'!$D:$D,$E2034),SUMIFS('Sales Hx'!V:V,'Sales Hx'!$B:$B,$B2034,'Sales Hx'!$D:$D,$E2034)))</f>
        <v>0</v>
      </c>
      <c r="M2034" s="12">
        <v>0</v>
      </c>
      <c r="N2034" s="15">
        <f t="shared" si="175"/>
        <v>0.13157894736842105</v>
      </c>
      <c r="O2034" s="21">
        <f t="shared" si="173"/>
        <v>57</v>
      </c>
      <c r="P2034" s="24">
        <v>0</v>
      </c>
      <c r="Q2034" s="18">
        <f t="shared" si="174"/>
        <v>0</v>
      </c>
      <c r="R2034" s="2">
        <v>1</v>
      </c>
      <c r="S2034" s="2">
        <v>430</v>
      </c>
      <c r="T2034" s="2" t="s">
        <v>4647</v>
      </c>
      <c r="U2034" s="28" t="str">
        <f>IF(G2034=0,"",_xlfn.MINIFS('PO Details'!$I:$I,'PO Details'!$D:$D,Planning!$B2034,'PO Details'!$L:$L,Planning!$E2034))</f>
        <v/>
      </c>
      <c r="V2034" s="29" t="s">
        <v>4640</v>
      </c>
      <c r="W2034" t="str">
        <f t="shared" si="169"/>
        <v>Max</v>
      </c>
      <c r="X2034" s="2">
        <v>120</v>
      </c>
    </row>
    <row r="2035" spans="1:24" x14ac:dyDescent="0.25">
      <c r="A2035" s="11"/>
      <c r="B2035" s="22" t="s">
        <v>4737</v>
      </c>
      <c r="C2035" s="22"/>
      <c r="D2035" s="22"/>
      <c r="E2035" s="31" t="s">
        <v>4746</v>
      </c>
      <c r="F2035" s="12">
        <f>SUMIFS('Inventory Details'!$H:$H,'Inventory Details'!$B:$B,$B2035,'Inventory Details'!$E:$E,$E2035)</f>
        <v>0</v>
      </c>
      <c r="G2035" s="12">
        <f>SUMIFS('PO Details'!$H:$H,'PO Details'!$D:$D,Planning!$B2035,'PO Details'!$L:$L,$E2035)</f>
        <v>0</v>
      </c>
      <c r="H2035" s="12">
        <f>SUMIFS('SO Details'!$G:$G,'SO Details'!$D:$D,Planning!$B2035,'SO Details'!$K:$K,$E2035)</f>
        <v>0</v>
      </c>
      <c r="I2035" s="20">
        <f>IF(COUNTIFS($C:$C,B2035)&gt;1,SUMIFS('Sales Hx'!$Q:$Q,'Sales Hx'!$B:$B,_xlfn.XLOOKUP(B2035,C:C,B:B),'Sales Hx'!$D:$D,Planning!$E2035),SUMIFS('Sales Hx'!$Q:$Q,'Sales Hx'!$B:$B,Planning!$B2035,'Sales Hx'!$D:$D,Planning!$E2035))</f>
        <v>0</v>
      </c>
      <c r="J2035" s="16">
        <f>IF(COUNTIFS($C:$C,B2035)&gt;1,SUMIFS('Sales Hx'!$S:$S,'Sales Hx'!$B:$B,_xlfn.XLOOKUP(B2035,C:C,B:B),'Sales Hx'!$D:$D,E2035),SUMIFS('Sales Hx'!$S:$S,'Sales Hx'!$B:$B,$B2035,'Sales Hx'!$D:$D,$E2035))</f>
        <v>0.19736842105263158</v>
      </c>
      <c r="K2035" s="16">
        <f t="shared" si="172"/>
        <v>0</v>
      </c>
      <c r="L2035" s="12">
        <f>IF(M2035&lt;&gt;"",M2035,IF(COUNTIFS($C:$C,B2035)&gt;1,SUMIFS('Sales Hx'!V:V,'Sales Hx'!$B:$B,_xlfn.XLOOKUP(B2035,C:C,B:B),'Sales Hx'!$D:$D,$E2035),SUMIFS('Sales Hx'!V:V,'Sales Hx'!$B:$B,$B2035,'Sales Hx'!$D:$D,$E2035)))</f>
        <v>0</v>
      </c>
      <c r="M2035" s="12">
        <v>0</v>
      </c>
      <c r="N2035" s="15">
        <f t="shared" si="175"/>
        <v>0.19736842105263158</v>
      </c>
      <c r="O2035" s="21">
        <f t="shared" si="173"/>
        <v>85</v>
      </c>
      <c r="P2035" s="24">
        <v>0</v>
      </c>
      <c r="Q2035" s="18">
        <f t="shared" si="174"/>
        <v>0</v>
      </c>
      <c r="R2035" s="2">
        <v>1</v>
      </c>
      <c r="S2035" s="2">
        <v>430</v>
      </c>
      <c r="T2035" s="2" t="s">
        <v>4647</v>
      </c>
      <c r="U2035" s="28" t="str">
        <f>IF(G2035=0,"",_xlfn.MINIFS('PO Details'!$I:$I,'PO Details'!$D:$D,Planning!$B2035,'PO Details'!$L:$L,Planning!$E2035))</f>
        <v/>
      </c>
      <c r="V2035" s="29" t="s">
        <v>4640</v>
      </c>
      <c r="W2035" t="str">
        <f t="shared" ref="W2035:W2098" si="178">IF(K2035=_xlfn.MAXIFS(K:K,B:B,B2035),"Max","")</f>
        <v>Max</v>
      </c>
      <c r="X2035" s="2">
        <v>120</v>
      </c>
    </row>
    <row r="2036" spans="1:24" x14ac:dyDescent="0.25">
      <c r="A2036" s="11"/>
      <c r="B2036" s="22" t="s">
        <v>5139</v>
      </c>
      <c r="C2036" s="22"/>
      <c r="D2036" s="22" t="s">
        <v>5140</v>
      </c>
      <c r="E2036" s="31" t="s">
        <v>106</v>
      </c>
      <c r="F2036" s="12">
        <f>SUMIFS('Inventory Details'!$H:$H,'Inventory Details'!$B:$B,$B2036,'Inventory Details'!$E:$E,$E2036)</f>
        <v>0</v>
      </c>
      <c r="G2036" s="12">
        <f>SUMIFS('PO Details'!$H:$H,'PO Details'!$D:$D,Planning!$B2036,'PO Details'!$L:$L,$E2036)</f>
        <v>26</v>
      </c>
      <c r="H2036" s="12">
        <f>SUMIFS('SO Details'!$G:$G,'SO Details'!$D:$D,Planning!$B2036,'SO Details'!$K:$K,$E2036)</f>
        <v>0</v>
      </c>
      <c r="I2036" s="20">
        <f>IF(COUNTIFS($C:$C,B2036)&gt;1,SUMIFS('Sales Hx'!$Q:$Q,'Sales Hx'!$B:$B,_xlfn.XLOOKUP(B2036,C:C,B:B),'Sales Hx'!$D:$D,Planning!$E2036),SUMIFS('Sales Hx'!$Q:$Q,'Sales Hx'!$B:$B,Planning!$B2036,'Sales Hx'!$D:$D,Planning!$E2036))</f>
        <v>0</v>
      </c>
      <c r="J2036" s="16">
        <f>IF(COUNTIFS($C:$C,B2036)&gt;1,SUMIFS('Sales Hx'!$S:$S,'Sales Hx'!$B:$B,_xlfn.XLOOKUP(B2036,C:C,B:B),'Sales Hx'!$D:$D,E2036),SUMIFS('Sales Hx'!$S:$S,'Sales Hx'!$B:$B,$B2036,'Sales Hx'!$D:$D,$E2036))</f>
        <v>0</v>
      </c>
      <c r="K2036" s="16">
        <f t="shared" si="172"/>
        <v>0</v>
      </c>
      <c r="L2036" s="12">
        <f>IF(M2036&lt;&gt;"",M2036,IF(COUNTIFS($C:$C,B2036)&gt;1,SUMIFS('Sales Hx'!V:V,'Sales Hx'!$B:$B,_xlfn.XLOOKUP(B2036,C:C,B:B),'Sales Hx'!$D:$D,$E2036),SUMIFS('Sales Hx'!V:V,'Sales Hx'!$B:$B,$B2036,'Sales Hx'!$D:$D,$E2036)))</f>
        <v>0</v>
      </c>
      <c r="M2036" s="12">
        <v>0</v>
      </c>
      <c r="N2036" s="15">
        <f t="shared" si="175"/>
        <v>0</v>
      </c>
      <c r="O2036" s="21">
        <f t="shared" si="173"/>
        <v>0</v>
      </c>
      <c r="P2036" s="24">
        <v>124.67489999999999</v>
      </c>
      <c r="Q2036" s="18">
        <f t="shared" si="174"/>
        <v>0</v>
      </c>
      <c r="R2036" s="2">
        <v>1</v>
      </c>
      <c r="S2036" s="2">
        <v>90</v>
      </c>
      <c r="T2036" s="2" t="s">
        <v>4647</v>
      </c>
      <c r="U2036" s="28">
        <f>IF(G2036=0,"",_xlfn.MINIFS('PO Details'!$I:$I,'PO Details'!$D:$D,Planning!$B2036,'PO Details'!$L:$L,Planning!$E2036))</f>
        <v>45490</v>
      </c>
      <c r="V2036" s="29" t="s">
        <v>4640</v>
      </c>
      <c r="W2036" t="str">
        <f t="shared" si="178"/>
        <v>Max</v>
      </c>
      <c r="X2036" s="2">
        <v>120</v>
      </c>
    </row>
    <row r="2037" spans="1:24" x14ac:dyDescent="0.25">
      <c r="A2037" s="11"/>
      <c r="B2037" s="22" t="s">
        <v>5139</v>
      </c>
      <c r="C2037" s="22"/>
      <c r="D2037" s="22" t="s">
        <v>5140</v>
      </c>
      <c r="E2037" s="31" t="s">
        <v>109</v>
      </c>
      <c r="F2037" s="12">
        <f>SUMIFS('Inventory Details'!$H:$H,'Inventory Details'!$B:$B,$B2037,'Inventory Details'!$E:$E,$E2037)</f>
        <v>0</v>
      </c>
      <c r="G2037" s="12">
        <f>SUMIFS('PO Details'!$H:$H,'PO Details'!$D:$D,Planning!$B2037,'PO Details'!$L:$L,$E2037)</f>
        <v>17</v>
      </c>
      <c r="H2037" s="12">
        <f>SUMIFS('SO Details'!$G:$G,'SO Details'!$D:$D,Planning!$B2037,'SO Details'!$K:$K,$E2037)</f>
        <v>0</v>
      </c>
      <c r="I2037" s="20">
        <f>IF(COUNTIFS($C:$C,B2037)&gt;1,SUMIFS('Sales Hx'!$Q:$Q,'Sales Hx'!$B:$B,_xlfn.XLOOKUP(B2037,C:C,B:B),'Sales Hx'!$D:$D,Planning!$E2037),SUMIFS('Sales Hx'!$Q:$Q,'Sales Hx'!$B:$B,Planning!$B2037,'Sales Hx'!$D:$D,Planning!$E2037))</f>
        <v>0</v>
      </c>
      <c r="J2037" s="16">
        <f>IF(COUNTIFS($C:$C,B2037)&gt;1,SUMIFS('Sales Hx'!$S:$S,'Sales Hx'!$B:$B,_xlfn.XLOOKUP(B2037,C:C,B:B),'Sales Hx'!$D:$D,E2037),SUMIFS('Sales Hx'!$S:$S,'Sales Hx'!$B:$B,$B2037,'Sales Hx'!$D:$D,$E2037))</f>
        <v>0</v>
      </c>
      <c r="K2037" s="16">
        <f t="shared" si="172"/>
        <v>0</v>
      </c>
      <c r="L2037" s="12">
        <f>IF(M2037&lt;&gt;"",M2037,IF(COUNTIFS($C:$C,B2037)&gt;1,SUMIFS('Sales Hx'!V:V,'Sales Hx'!$B:$B,_xlfn.XLOOKUP(B2037,C:C,B:B),'Sales Hx'!$D:$D,$E2037),SUMIFS('Sales Hx'!V:V,'Sales Hx'!$B:$B,$B2037,'Sales Hx'!$D:$D,$E2037)))</f>
        <v>0</v>
      </c>
      <c r="M2037" s="12">
        <v>0</v>
      </c>
      <c r="N2037" s="15">
        <f t="shared" si="175"/>
        <v>0</v>
      </c>
      <c r="O2037" s="21">
        <f t="shared" si="173"/>
        <v>0</v>
      </c>
      <c r="P2037" s="24">
        <v>124.67489999999999</v>
      </c>
      <c r="Q2037" s="18">
        <f t="shared" si="174"/>
        <v>0</v>
      </c>
      <c r="R2037" s="2">
        <v>1</v>
      </c>
      <c r="S2037" s="2">
        <v>90</v>
      </c>
      <c r="T2037" s="2" t="s">
        <v>4647</v>
      </c>
      <c r="U2037" s="28">
        <f>IF(G2037=0,"",_xlfn.MINIFS('PO Details'!$I:$I,'PO Details'!$D:$D,Planning!$B2037,'PO Details'!$L:$L,Planning!$E2037))</f>
        <v>45490</v>
      </c>
      <c r="V2037" s="29" t="s">
        <v>4640</v>
      </c>
      <c r="W2037" t="str">
        <f t="shared" si="178"/>
        <v>Max</v>
      </c>
      <c r="X2037" s="2">
        <v>120</v>
      </c>
    </row>
    <row r="2038" spans="1:24" x14ac:dyDescent="0.25">
      <c r="A2038" s="11"/>
      <c r="B2038" s="22" t="s">
        <v>5139</v>
      </c>
      <c r="C2038" s="22"/>
      <c r="D2038" s="22" t="s">
        <v>5140</v>
      </c>
      <c r="E2038" s="31" t="s">
        <v>113</v>
      </c>
      <c r="F2038" s="12">
        <f>SUMIFS('Inventory Details'!$H:$H,'Inventory Details'!$B:$B,$B2038,'Inventory Details'!$E:$E,$E2038)</f>
        <v>0</v>
      </c>
      <c r="G2038" s="12">
        <f>SUMIFS('PO Details'!$H:$H,'PO Details'!$D:$D,Planning!$B2038,'PO Details'!$L:$L,$E2038)</f>
        <v>17</v>
      </c>
      <c r="H2038" s="12">
        <f>SUMIFS('SO Details'!$G:$G,'SO Details'!$D:$D,Planning!$B2038,'SO Details'!$K:$K,$E2038)</f>
        <v>0</v>
      </c>
      <c r="I2038" s="20">
        <f>IF(COUNTIFS($C:$C,B2038)&gt;1,SUMIFS('Sales Hx'!$Q:$Q,'Sales Hx'!$B:$B,_xlfn.XLOOKUP(B2038,C:C,B:B),'Sales Hx'!$D:$D,Planning!$E2038),SUMIFS('Sales Hx'!$Q:$Q,'Sales Hx'!$B:$B,Planning!$B2038,'Sales Hx'!$D:$D,Planning!$E2038))</f>
        <v>0</v>
      </c>
      <c r="J2038" s="16">
        <f>IF(COUNTIFS($C:$C,B2038)&gt;1,SUMIFS('Sales Hx'!$S:$S,'Sales Hx'!$B:$B,_xlfn.XLOOKUP(B2038,C:C,B:B),'Sales Hx'!$D:$D,E2038),SUMIFS('Sales Hx'!$S:$S,'Sales Hx'!$B:$B,$B2038,'Sales Hx'!$D:$D,$E2038))</f>
        <v>0</v>
      </c>
      <c r="K2038" s="16">
        <f t="shared" si="172"/>
        <v>0</v>
      </c>
      <c r="L2038" s="12">
        <f>IF(M2038&lt;&gt;"",M2038,IF(COUNTIFS($C:$C,B2038)&gt;1,SUMIFS('Sales Hx'!V:V,'Sales Hx'!$B:$B,_xlfn.XLOOKUP(B2038,C:C,B:B),'Sales Hx'!$D:$D,$E2038),SUMIFS('Sales Hx'!V:V,'Sales Hx'!$B:$B,$B2038,'Sales Hx'!$D:$D,$E2038)))</f>
        <v>0</v>
      </c>
      <c r="M2038" s="12">
        <v>0</v>
      </c>
      <c r="N2038" s="15">
        <f t="shared" si="175"/>
        <v>0</v>
      </c>
      <c r="O2038" s="21">
        <f t="shared" si="173"/>
        <v>0</v>
      </c>
      <c r="P2038" s="24">
        <v>124.67489999999999</v>
      </c>
      <c r="Q2038" s="18">
        <f t="shared" si="174"/>
        <v>0</v>
      </c>
      <c r="R2038" s="2">
        <v>1</v>
      </c>
      <c r="S2038" s="2">
        <v>90</v>
      </c>
      <c r="T2038" s="2" t="s">
        <v>4647</v>
      </c>
      <c r="U2038" s="28">
        <f>IF(G2038=0,"",_xlfn.MINIFS('PO Details'!$I:$I,'PO Details'!$D:$D,Planning!$B2038,'PO Details'!$L:$L,Planning!$E2038))</f>
        <v>45490</v>
      </c>
      <c r="V2038" s="29" t="s">
        <v>4640</v>
      </c>
      <c r="W2038" t="str">
        <f t="shared" si="178"/>
        <v>Max</v>
      </c>
      <c r="X2038" s="2">
        <v>120</v>
      </c>
    </row>
    <row r="2039" spans="1:24" x14ac:dyDescent="0.25">
      <c r="A2039" s="11"/>
      <c r="B2039" s="22" t="s">
        <v>5139</v>
      </c>
      <c r="C2039" s="22"/>
      <c r="D2039" s="22" t="s">
        <v>5140</v>
      </c>
      <c r="E2039" s="31" t="s">
        <v>820</v>
      </c>
      <c r="F2039" s="12">
        <f>SUMIFS('Inventory Details'!$H:$H,'Inventory Details'!$B:$B,$B2039,'Inventory Details'!$E:$E,$E2039)</f>
        <v>0</v>
      </c>
      <c r="G2039" s="12">
        <f>SUMIFS('PO Details'!$H:$H,'PO Details'!$D:$D,Planning!$B2039,'PO Details'!$L:$L,$E2039)</f>
        <v>10</v>
      </c>
      <c r="H2039" s="12">
        <f>SUMIFS('SO Details'!$G:$G,'SO Details'!$D:$D,Planning!$B2039,'SO Details'!$K:$K,$E2039)</f>
        <v>0</v>
      </c>
      <c r="I2039" s="20">
        <f>IF(COUNTIFS($C:$C,B2039)&gt;1,SUMIFS('Sales Hx'!$Q:$Q,'Sales Hx'!$B:$B,_xlfn.XLOOKUP(B2039,C:C,B:B),'Sales Hx'!$D:$D,Planning!$E2039),SUMIFS('Sales Hx'!$Q:$Q,'Sales Hx'!$B:$B,Planning!$B2039,'Sales Hx'!$D:$D,Planning!$E2039))</f>
        <v>0</v>
      </c>
      <c r="J2039" s="16">
        <f>IF(COUNTIFS($C:$C,B2039)&gt;1,SUMIFS('Sales Hx'!$S:$S,'Sales Hx'!$B:$B,_xlfn.XLOOKUP(B2039,C:C,B:B),'Sales Hx'!$D:$D,E2039),SUMIFS('Sales Hx'!$S:$S,'Sales Hx'!$B:$B,$B2039,'Sales Hx'!$D:$D,$E2039))</f>
        <v>0</v>
      </c>
      <c r="K2039" s="16">
        <f t="shared" si="172"/>
        <v>0</v>
      </c>
      <c r="L2039" s="12">
        <f>IF(M2039&lt;&gt;"",M2039,IF(COUNTIFS($C:$C,B2039)&gt;1,SUMIFS('Sales Hx'!V:V,'Sales Hx'!$B:$B,_xlfn.XLOOKUP(B2039,C:C,B:B),'Sales Hx'!$D:$D,$E2039),SUMIFS('Sales Hx'!V:V,'Sales Hx'!$B:$B,$B2039,'Sales Hx'!$D:$D,$E2039)))</f>
        <v>0</v>
      </c>
      <c r="M2039" s="12">
        <v>0</v>
      </c>
      <c r="N2039" s="15">
        <f t="shared" si="175"/>
        <v>0</v>
      </c>
      <c r="O2039" s="21">
        <f t="shared" si="173"/>
        <v>0</v>
      </c>
      <c r="P2039" s="24">
        <v>124.67489999999999</v>
      </c>
      <c r="Q2039" s="18">
        <f t="shared" si="174"/>
        <v>0</v>
      </c>
      <c r="R2039" s="2">
        <v>1</v>
      </c>
      <c r="S2039" s="2">
        <v>90</v>
      </c>
      <c r="T2039" s="2" t="s">
        <v>4647</v>
      </c>
      <c r="U2039" s="28">
        <f>IF(G2039=0,"",_xlfn.MINIFS('PO Details'!$I:$I,'PO Details'!$D:$D,Planning!$B2039,'PO Details'!$L:$L,Planning!$E2039))</f>
        <v>45490</v>
      </c>
      <c r="V2039" s="29" t="s">
        <v>4640</v>
      </c>
      <c r="W2039" t="str">
        <f t="shared" si="178"/>
        <v>Max</v>
      </c>
      <c r="X2039" s="2">
        <v>120</v>
      </c>
    </row>
    <row r="2040" spans="1:24" x14ac:dyDescent="0.25">
      <c r="A2040" s="11"/>
      <c r="B2040" s="22" t="s">
        <v>5139</v>
      </c>
      <c r="C2040" s="22"/>
      <c r="D2040" s="22" t="s">
        <v>5140</v>
      </c>
      <c r="E2040" s="31" t="s">
        <v>4746</v>
      </c>
      <c r="F2040" s="12">
        <f>SUMIFS('Inventory Details'!$H:$H,'Inventory Details'!$B:$B,$B2040,'Inventory Details'!$E:$E,$E2040)</f>
        <v>0</v>
      </c>
      <c r="G2040" s="12">
        <f>SUMIFS('PO Details'!$H:$H,'PO Details'!$D:$D,Planning!$B2040,'PO Details'!$L:$L,$E2040)</f>
        <v>30</v>
      </c>
      <c r="H2040" s="12">
        <f>SUMIFS('SO Details'!$G:$G,'SO Details'!$D:$D,Planning!$B2040,'SO Details'!$K:$K,$E2040)</f>
        <v>0</v>
      </c>
      <c r="I2040" s="20">
        <f>IF(COUNTIFS($C:$C,B2040)&gt;1,SUMIFS('Sales Hx'!$Q:$Q,'Sales Hx'!$B:$B,_xlfn.XLOOKUP(B2040,C:C,B:B),'Sales Hx'!$D:$D,Planning!$E2040),SUMIFS('Sales Hx'!$Q:$Q,'Sales Hx'!$B:$B,Planning!$B2040,'Sales Hx'!$D:$D,Planning!$E2040))</f>
        <v>0</v>
      </c>
      <c r="J2040" s="16">
        <f>IF(COUNTIFS($C:$C,B2040)&gt;1,SUMIFS('Sales Hx'!$S:$S,'Sales Hx'!$B:$B,_xlfn.XLOOKUP(B2040,C:C,B:B),'Sales Hx'!$D:$D,E2040),SUMIFS('Sales Hx'!$S:$S,'Sales Hx'!$B:$B,$B2040,'Sales Hx'!$D:$D,$E2040))</f>
        <v>0</v>
      </c>
      <c r="K2040" s="16">
        <f t="shared" si="172"/>
        <v>0</v>
      </c>
      <c r="L2040" s="12">
        <f>IF(M2040&lt;&gt;"",M2040,IF(COUNTIFS($C:$C,B2040)&gt;1,SUMIFS('Sales Hx'!V:V,'Sales Hx'!$B:$B,_xlfn.XLOOKUP(B2040,C:C,B:B),'Sales Hx'!$D:$D,$E2040),SUMIFS('Sales Hx'!V:V,'Sales Hx'!$B:$B,$B2040,'Sales Hx'!$D:$D,$E2040)))</f>
        <v>0</v>
      </c>
      <c r="M2040" s="12">
        <v>0</v>
      </c>
      <c r="N2040" s="15">
        <f t="shared" si="175"/>
        <v>0</v>
      </c>
      <c r="O2040" s="21">
        <f t="shared" si="173"/>
        <v>0</v>
      </c>
      <c r="P2040" s="24">
        <v>124.67489999999999</v>
      </c>
      <c r="Q2040" s="18">
        <f t="shared" si="174"/>
        <v>0</v>
      </c>
      <c r="R2040" s="2">
        <v>1</v>
      </c>
      <c r="S2040" s="2">
        <v>90</v>
      </c>
      <c r="T2040" s="2" t="s">
        <v>4647</v>
      </c>
      <c r="U2040" s="28">
        <f>IF(G2040=0,"",_xlfn.MINIFS('PO Details'!$I:$I,'PO Details'!$D:$D,Planning!$B2040,'PO Details'!$L:$L,Planning!$E2040))</f>
        <v>45490</v>
      </c>
      <c r="V2040" s="29" t="s">
        <v>4640</v>
      </c>
      <c r="W2040" t="str">
        <f t="shared" si="178"/>
        <v>Max</v>
      </c>
      <c r="X2040" s="2">
        <v>120</v>
      </c>
    </row>
    <row r="2041" spans="1:24" x14ac:dyDescent="0.25">
      <c r="A2041" s="11"/>
      <c r="B2041" s="22" t="s">
        <v>5100</v>
      </c>
      <c r="C2041" s="22"/>
      <c r="D2041" s="22" t="s">
        <v>5101</v>
      </c>
      <c r="E2041" s="31" t="s">
        <v>106</v>
      </c>
      <c r="F2041" s="12">
        <f>SUMIFS('Inventory Details'!$H:$H,'Inventory Details'!$B:$B,$B2041,'Inventory Details'!$E:$E,$E2041)</f>
        <v>0</v>
      </c>
      <c r="G2041" s="12">
        <f>SUMIFS('PO Details'!$H:$H,'PO Details'!$D:$D,Planning!$B2041,'PO Details'!$L:$L,$E2041)</f>
        <v>65</v>
      </c>
      <c r="H2041" s="12">
        <f>SUMIFS('SO Details'!$G:$G,'SO Details'!$D:$D,Planning!$B2041,'SO Details'!$K:$K,$E2041)</f>
        <v>0</v>
      </c>
      <c r="I2041" s="20">
        <f>IF(COUNTIFS($C:$C,B2041)&gt;1,SUMIFS('Sales Hx'!$Q:$Q,'Sales Hx'!$B:$B,_xlfn.XLOOKUP(B2041,C:C,B:B),'Sales Hx'!$D:$D,Planning!$E2041),SUMIFS('Sales Hx'!$Q:$Q,'Sales Hx'!$B:$B,Planning!$B2041,'Sales Hx'!$D:$D,Planning!$E2041))</f>
        <v>200.2</v>
      </c>
      <c r="J2041" s="16">
        <f>IF(COUNTIFS($C:$C,B2041)&gt;1,SUMIFS('Sales Hx'!$S:$S,'Sales Hx'!$B:$B,_xlfn.XLOOKUP(B2041,C:C,B:B),'Sales Hx'!$D:$D,E2041),SUMIFS('Sales Hx'!$S:$S,'Sales Hx'!$B:$B,$B2041,'Sales Hx'!$D:$D,$E2041))</f>
        <v>1.7834429824561404</v>
      </c>
      <c r="K2041" s="16">
        <f t="shared" ref="K2041:K2095" si="179">IFERROR((F2041+G2041)/I2041,0)</f>
        <v>0.32467532467532467</v>
      </c>
      <c r="L2041" s="12">
        <f>IF(M2041&lt;&gt;"",M2041,IF(COUNTIFS($C:$C,B2041)&gt;1,SUMIFS('Sales Hx'!V:V,'Sales Hx'!$B:$B,_xlfn.XLOOKUP(B2041,C:C,B:B),'Sales Hx'!$D:$D,$E2041),SUMIFS('Sales Hx'!V:V,'Sales Hx'!$B:$B,$B2041,'Sales Hx'!$D:$D,$E2041)))</f>
        <v>0</v>
      </c>
      <c r="M2041" s="12">
        <v>0</v>
      </c>
      <c r="N2041" s="15">
        <f t="shared" si="175"/>
        <v>1.7834429824561404</v>
      </c>
      <c r="O2041" s="21">
        <f t="shared" si="173"/>
        <v>0</v>
      </c>
      <c r="P2041" s="24">
        <v>186.65389999999999</v>
      </c>
      <c r="Q2041" s="18">
        <f t="shared" si="174"/>
        <v>0</v>
      </c>
      <c r="R2041" s="2">
        <v>1</v>
      </c>
      <c r="S2041" s="2">
        <v>90</v>
      </c>
      <c r="T2041" s="2" t="s">
        <v>4647</v>
      </c>
      <c r="U2041" s="28">
        <f>IF(G2041=0,"",_xlfn.MINIFS('PO Details'!$I:$I,'PO Details'!$D:$D,Planning!$B2041,'PO Details'!$L:$L,Planning!$E2041))</f>
        <v>45490</v>
      </c>
      <c r="V2041" s="29" t="s">
        <v>4640</v>
      </c>
      <c r="W2041" t="str">
        <f t="shared" si="178"/>
        <v/>
      </c>
      <c r="X2041" s="2">
        <v>120</v>
      </c>
    </row>
    <row r="2042" spans="1:24" x14ac:dyDescent="0.25">
      <c r="A2042" s="11"/>
      <c r="B2042" s="22" t="s">
        <v>5100</v>
      </c>
      <c r="C2042" s="22"/>
      <c r="D2042" s="22" t="s">
        <v>5101</v>
      </c>
      <c r="E2042" s="31" t="s">
        <v>109</v>
      </c>
      <c r="F2042" s="12">
        <f>SUMIFS('Inventory Details'!$H:$H,'Inventory Details'!$B:$B,$B2042,'Inventory Details'!$E:$E,$E2042)</f>
        <v>0</v>
      </c>
      <c r="G2042" s="12">
        <f>SUMIFS('PO Details'!$H:$H,'PO Details'!$D:$D,Planning!$B2042,'PO Details'!$L:$L,$E2042)</f>
        <v>43</v>
      </c>
      <c r="H2042" s="12">
        <f>SUMIFS('SO Details'!$G:$G,'SO Details'!$D:$D,Planning!$B2042,'SO Details'!$K:$K,$E2042)</f>
        <v>0</v>
      </c>
      <c r="I2042" s="20">
        <f>IF(COUNTIFS($C:$C,B2042)&gt;1,SUMIFS('Sales Hx'!$Q:$Q,'Sales Hx'!$B:$B,_xlfn.XLOOKUP(B2042,C:C,B:B),'Sales Hx'!$D:$D,Planning!$E2042),SUMIFS('Sales Hx'!$Q:$Q,'Sales Hx'!$B:$B,Planning!$B2042,'Sales Hx'!$D:$D,Planning!$E2042))</f>
        <v>50.4</v>
      </c>
      <c r="J2042" s="16">
        <f>IF(COUNTIFS($C:$C,B2042)&gt;1,SUMIFS('Sales Hx'!$S:$S,'Sales Hx'!$B:$B,_xlfn.XLOOKUP(B2042,C:C,B:B),'Sales Hx'!$D:$D,E2042),SUMIFS('Sales Hx'!$S:$S,'Sales Hx'!$B:$B,$B2042,'Sales Hx'!$D:$D,$E2042))</f>
        <v>0.32631578947368423</v>
      </c>
      <c r="K2042" s="16">
        <f t="shared" si="179"/>
        <v>0.85317460317460325</v>
      </c>
      <c r="L2042" s="12">
        <f>IF(M2042&lt;&gt;"",M2042,IF(COUNTIFS($C:$C,B2042)&gt;1,SUMIFS('Sales Hx'!V:V,'Sales Hx'!$B:$B,_xlfn.XLOOKUP(B2042,C:C,B:B),'Sales Hx'!$D:$D,$E2042),SUMIFS('Sales Hx'!V:V,'Sales Hx'!$B:$B,$B2042,'Sales Hx'!$D:$D,$E2042)))</f>
        <v>0</v>
      </c>
      <c r="M2042" s="12">
        <v>0</v>
      </c>
      <c r="N2042" s="15">
        <f t="shared" si="175"/>
        <v>0.32631578947368423</v>
      </c>
      <c r="O2042" s="21">
        <f t="shared" si="173"/>
        <v>0</v>
      </c>
      <c r="P2042" s="24">
        <v>186.65389999999999</v>
      </c>
      <c r="Q2042" s="18">
        <f t="shared" si="174"/>
        <v>0</v>
      </c>
      <c r="R2042" s="2">
        <v>1</v>
      </c>
      <c r="S2042" s="2">
        <v>90</v>
      </c>
      <c r="T2042" s="2" t="s">
        <v>4647</v>
      </c>
      <c r="U2042" s="28">
        <f>IF(G2042=0,"",_xlfn.MINIFS('PO Details'!$I:$I,'PO Details'!$D:$D,Planning!$B2042,'PO Details'!$L:$L,Planning!$E2042))</f>
        <v>45490</v>
      </c>
      <c r="V2042" s="29" t="s">
        <v>4640</v>
      </c>
      <c r="W2042" t="str">
        <f t="shared" si="178"/>
        <v/>
      </c>
      <c r="X2042" s="2">
        <v>120</v>
      </c>
    </row>
    <row r="2043" spans="1:24" x14ac:dyDescent="0.25">
      <c r="A2043" s="11"/>
      <c r="B2043" s="22" t="s">
        <v>5100</v>
      </c>
      <c r="C2043" s="22"/>
      <c r="D2043" s="22" t="s">
        <v>5101</v>
      </c>
      <c r="E2043" s="31" t="s">
        <v>113</v>
      </c>
      <c r="F2043" s="12">
        <f>SUMIFS('Inventory Details'!$H:$H,'Inventory Details'!$B:$B,$B2043,'Inventory Details'!$E:$E,$E2043)</f>
        <v>0</v>
      </c>
      <c r="G2043" s="12">
        <f>SUMIFS('PO Details'!$H:$H,'PO Details'!$D:$D,Planning!$B2043,'PO Details'!$L:$L,$E2043)</f>
        <v>43</v>
      </c>
      <c r="H2043" s="12">
        <f>SUMIFS('SO Details'!$G:$G,'SO Details'!$D:$D,Planning!$B2043,'SO Details'!$K:$K,$E2043)</f>
        <v>0</v>
      </c>
      <c r="I2043" s="20">
        <f>IF(COUNTIFS($C:$C,B2043)&gt;1,SUMIFS('Sales Hx'!$Q:$Q,'Sales Hx'!$B:$B,_xlfn.XLOOKUP(B2043,C:C,B:B),'Sales Hx'!$D:$D,Planning!$E2043),SUMIFS('Sales Hx'!$Q:$Q,'Sales Hx'!$B:$B,Planning!$B2043,'Sales Hx'!$D:$D,Planning!$E2043))</f>
        <v>54.599999999999994</v>
      </c>
      <c r="J2043" s="16">
        <f>IF(COUNTIFS($C:$C,B2043)&gt;1,SUMIFS('Sales Hx'!$S:$S,'Sales Hx'!$B:$B,_xlfn.XLOOKUP(B2043,C:C,B:B),'Sales Hx'!$D:$D,E2043),SUMIFS('Sales Hx'!$S:$S,'Sales Hx'!$B:$B,$B2043,'Sales Hx'!$D:$D,$E2043))</f>
        <v>0.76644736842105265</v>
      </c>
      <c r="K2043" s="16">
        <f t="shared" si="179"/>
        <v>0.78754578754578763</v>
      </c>
      <c r="L2043" s="12">
        <f>IF(M2043&lt;&gt;"",M2043,IF(COUNTIFS($C:$C,B2043)&gt;1,SUMIFS('Sales Hx'!V:V,'Sales Hx'!$B:$B,_xlfn.XLOOKUP(B2043,C:C,B:B),'Sales Hx'!$D:$D,$E2043),SUMIFS('Sales Hx'!V:V,'Sales Hx'!$B:$B,$B2043,'Sales Hx'!$D:$D,$E2043)))</f>
        <v>0</v>
      </c>
      <c r="M2043" s="12">
        <v>0</v>
      </c>
      <c r="N2043" s="15">
        <f t="shared" si="175"/>
        <v>0.76644736842105265</v>
      </c>
      <c r="O2043" s="21">
        <f t="shared" si="173"/>
        <v>0</v>
      </c>
      <c r="P2043" s="24">
        <v>186.65389999999999</v>
      </c>
      <c r="Q2043" s="18">
        <f t="shared" si="174"/>
        <v>0</v>
      </c>
      <c r="R2043" s="2">
        <v>1</v>
      </c>
      <c r="S2043" s="2">
        <v>90</v>
      </c>
      <c r="T2043" s="2" t="s">
        <v>4647</v>
      </c>
      <c r="U2043" s="28">
        <f>IF(G2043=0,"",_xlfn.MINIFS('PO Details'!$I:$I,'PO Details'!$D:$D,Planning!$B2043,'PO Details'!$L:$L,Planning!$E2043))</f>
        <v>45490</v>
      </c>
      <c r="V2043" s="29" t="s">
        <v>4640</v>
      </c>
      <c r="W2043" t="str">
        <f t="shared" si="178"/>
        <v/>
      </c>
      <c r="X2043" s="2">
        <v>120</v>
      </c>
    </row>
    <row r="2044" spans="1:24" x14ac:dyDescent="0.25">
      <c r="A2044" s="11"/>
      <c r="B2044" s="22" t="s">
        <v>5100</v>
      </c>
      <c r="C2044" s="22"/>
      <c r="D2044" s="22" t="s">
        <v>5101</v>
      </c>
      <c r="E2044" s="31" t="s">
        <v>820</v>
      </c>
      <c r="F2044" s="12">
        <f>SUMIFS('Inventory Details'!$H:$H,'Inventory Details'!$B:$B,$B2044,'Inventory Details'!$E:$E,$E2044)</f>
        <v>0</v>
      </c>
      <c r="G2044" s="12">
        <f>SUMIFS('PO Details'!$H:$H,'PO Details'!$D:$D,Planning!$B2044,'PO Details'!$L:$L,$E2044)</f>
        <v>24</v>
      </c>
      <c r="H2044" s="12">
        <f>SUMIFS('SO Details'!$G:$G,'SO Details'!$D:$D,Planning!$B2044,'SO Details'!$K:$K,$E2044)</f>
        <v>0</v>
      </c>
      <c r="I2044" s="20">
        <f>IF(COUNTIFS($C:$C,B2044)&gt;1,SUMIFS('Sales Hx'!$Q:$Q,'Sales Hx'!$B:$B,_xlfn.XLOOKUP(B2044,C:C,B:B),'Sales Hx'!$D:$D,Planning!$E2044),SUMIFS('Sales Hx'!$Q:$Q,'Sales Hx'!$B:$B,Planning!$B2044,'Sales Hx'!$D:$D,Planning!$E2044))</f>
        <v>2.8</v>
      </c>
      <c r="J2044" s="16">
        <f>IF(COUNTIFS($C:$C,B2044)&gt;1,SUMIFS('Sales Hx'!$S:$S,'Sales Hx'!$B:$B,_xlfn.XLOOKUP(B2044,C:C,B:B),'Sales Hx'!$D:$D,E2044),SUMIFS('Sales Hx'!$S:$S,'Sales Hx'!$B:$B,$B2044,'Sales Hx'!$D:$D,$E2044))</f>
        <v>6.25E-2</v>
      </c>
      <c r="K2044" s="16">
        <f t="shared" si="179"/>
        <v>8.5714285714285712</v>
      </c>
      <c r="L2044" s="12">
        <f>IF(M2044&lt;&gt;"",M2044,IF(COUNTIFS($C:$C,B2044)&gt;1,SUMIFS('Sales Hx'!V:V,'Sales Hx'!$B:$B,_xlfn.XLOOKUP(B2044,C:C,B:B),'Sales Hx'!$D:$D,$E2044),SUMIFS('Sales Hx'!V:V,'Sales Hx'!$B:$B,$B2044,'Sales Hx'!$D:$D,$E2044)))</f>
        <v>0</v>
      </c>
      <c r="M2044" s="12">
        <v>0</v>
      </c>
      <c r="N2044" s="15">
        <f t="shared" si="175"/>
        <v>6.25E-2</v>
      </c>
      <c r="O2044" s="21">
        <f t="shared" si="173"/>
        <v>0</v>
      </c>
      <c r="P2044" s="24">
        <v>186.65389999999999</v>
      </c>
      <c r="Q2044" s="18">
        <f t="shared" si="174"/>
        <v>0</v>
      </c>
      <c r="R2044" s="2">
        <v>1</v>
      </c>
      <c r="S2044" s="2">
        <v>90</v>
      </c>
      <c r="T2044" s="2" t="s">
        <v>4647</v>
      </c>
      <c r="U2044" s="28">
        <f>IF(G2044=0,"",_xlfn.MINIFS('PO Details'!$I:$I,'PO Details'!$D:$D,Planning!$B2044,'PO Details'!$L:$L,Planning!$E2044))</f>
        <v>45490</v>
      </c>
      <c r="V2044" s="29" t="s">
        <v>4640</v>
      </c>
      <c r="W2044" t="str">
        <f t="shared" si="178"/>
        <v>Max</v>
      </c>
      <c r="X2044" s="2">
        <v>120</v>
      </c>
    </row>
    <row r="2045" spans="1:24" x14ac:dyDescent="0.25">
      <c r="A2045" s="11"/>
      <c r="B2045" s="22" t="s">
        <v>5100</v>
      </c>
      <c r="C2045" s="22"/>
      <c r="D2045" s="22" t="s">
        <v>5101</v>
      </c>
      <c r="E2045" s="31" t="s">
        <v>4746</v>
      </c>
      <c r="F2045" s="12">
        <f>SUMIFS('Inventory Details'!$H:$H,'Inventory Details'!$B:$B,$B2045,'Inventory Details'!$E:$E,$E2045)</f>
        <v>0</v>
      </c>
      <c r="G2045" s="12">
        <f>SUMIFS('PO Details'!$H:$H,'PO Details'!$D:$D,Planning!$B2045,'PO Details'!$L:$L,$E2045)</f>
        <v>75</v>
      </c>
      <c r="H2045" s="12">
        <f>SUMIFS('SO Details'!$G:$G,'SO Details'!$D:$D,Planning!$B2045,'SO Details'!$K:$K,$E2045)</f>
        <v>0</v>
      </c>
      <c r="I2045" s="20">
        <f>IF(COUNTIFS($C:$C,B2045)&gt;1,SUMIFS('Sales Hx'!$Q:$Q,'Sales Hx'!$B:$B,_xlfn.XLOOKUP(B2045,C:C,B:B),'Sales Hx'!$D:$D,Planning!$E2045),SUMIFS('Sales Hx'!$Q:$Q,'Sales Hx'!$B:$B,Planning!$B2045,'Sales Hx'!$D:$D,Planning!$E2045))</f>
        <v>273</v>
      </c>
      <c r="J2045" s="16">
        <f>IF(COUNTIFS($C:$C,B2045)&gt;1,SUMIFS('Sales Hx'!$S:$S,'Sales Hx'!$B:$B,_xlfn.XLOOKUP(B2045,C:C,B:B),'Sales Hx'!$D:$D,E2045),SUMIFS('Sales Hx'!$S:$S,'Sales Hx'!$B:$B,$B2045,'Sales Hx'!$D:$D,$E2045))</f>
        <v>1.638157894736842</v>
      </c>
      <c r="K2045" s="16">
        <f t="shared" si="179"/>
        <v>0.27472527472527475</v>
      </c>
      <c r="L2045" s="12">
        <f>IF(M2045&lt;&gt;"",M2045,IF(COUNTIFS($C:$C,B2045)&gt;1,SUMIFS('Sales Hx'!V:V,'Sales Hx'!$B:$B,_xlfn.XLOOKUP(B2045,C:C,B:B),'Sales Hx'!$D:$D,$E2045),SUMIFS('Sales Hx'!V:V,'Sales Hx'!$B:$B,$B2045,'Sales Hx'!$D:$D,$E2045)))</f>
        <v>0</v>
      </c>
      <c r="M2045" s="12">
        <v>0</v>
      </c>
      <c r="N2045" s="15">
        <f t="shared" si="175"/>
        <v>1.638157894736842</v>
      </c>
      <c r="O2045" s="21">
        <f t="shared" si="173"/>
        <v>0</v>
      </c>
      <c r="P2045" s="24">
        <v>186.65389999999999</v>
      </c>
      <c r="Q2045" s="18">
        <f t="shared" si="174"/>
        <v>0</v>
      </c>
      <c r="R2045" s="2">
        <v>1</v>
      </c>
      <c r="S2045" s="2">
        <v>90</v>
      </c>
      <c r="T2045" s="2" t="s">
        <v>4647</v>
      </c>
      <c r="U2045" s="28">
        <f>IF(G2045=0,"",_xlfn.MINIFS('PO Details'!$I:$I,'PO Details'!$D:$D,Planning!$B2045,'PO Details'!$L:$L,Planning!$E2045))</f>
        <v>45490</v>
      </c>
      <c r="V2045" s="29" t="s">
        <v>4640</v>
      </c>
      <c r="W2045" t="str">
        <f t="shared" si="178"/>
        <v/>
      </c>
      <c r="X2045" s="2">
        <v>120</v>
      </c>
    </row>
    <row r="2046" spans="1:24" x14ac:dyDescent="0.25">
      <c r="A2046" s="11"/>
      <c r="B2046" s="22" t="s">
        <v>1520</v>
      </c>
      <c r="C2046" s="22"/>
      <c r="D2046" s="22" t="s">
        <v>1521</v>
      </c>
      <c r="E2046" s="31" t="s">
        <v>113</v>
      </c>
      <c r="F2046" s="12">
        <f>SUMIFS('Inventory Details'!$H:$H,'Inventory Details'!$B:$B,$B2046,'Inventory Details'!$E:$E,$E2046)</f>
        <v>7</v>
      </c>
      <c r="G2046" s="12">
        <f>SUMIFS('PO Details'!$H:$H,'PO Details'!$D:$D,Planning!$B2046,'PO Details'!$L:$L,$E2046)</f>
        <v>0</v>
      </c>
      <c r="H2046" s="12">
        <f>SUMIFS('SO Details'!$G:$G,'SO Details'!$D:$D,Planning!$B2046,'SO Details'!$K:$K,$E2046)</f>
        <v>0</v>
      </c>
      <c r="I2046" s="20">
        <f>IF(COUNTIFS($C:$C,B2046)&gt;1,SUMIFS('Sales Hx'!$Q:$Q,'Sales Hx'!$B:$B,_xlfn.XLOOKUP(B2046,C:C,B:B),'Sales Hx'!$D:$D,Planning!$E2046),SUMIFS('Sales Hx'!$Q:$Q,'Sales Hx'!$B:$B,Planning!$B2046,'Sales Hx'!$D:$D,Planning!$E2046))</f>
        <v>0</v>
      </c>
      <c r="J2046" s="16">
        <f>IF(COUNTIFS($C:$C,B2046)&gt;1,SUMIFS('Sales Hx'!$S:$S,'Sales Hx'!$B:$B,_xlfn.XLOOKUP(B2046,C:C,B:B),'Sales Hx'!$D:$D,E2046),SUMIFS('Sales Hx'!$S:$S,'Sales Hx'!$B:$B,$B2046,'Sales Hx'!$D:$D,$E2046))</f>
        <v>0</v>
      </c>
      <c r="K2046" s="16">
        <f t="shared" si="179"/>
        <v>0</v>
      </c>
      <c r="L2046" s="12">
        <f>IF(M2046&lt;&gt;"",M2046,IF(COUNTIFS($C:$C,B2046)&gt;1,SUMIFS('Sales Hx'!V:V,'Sales Hx'!$B:$B,_xlfn.XLOOKUP(B2046,C:C,B:B),'Sales Hx'!$D:$D,$E2046),SUMIFS('Sales Hx'!V:V,'Sales Hx'!$B:$B,$B2046,'Sales Hx'!$D:$D,$E2046)))</f>
        <v>0</v>
      </c>
      <c r="M2046" s="12">
        <v>0</v>
      </c>
      <c r="N2046" s="15">
        <f t="shared" si="175"/>
        <v>0</v>
      </c>
      <c r="O2046" s="21">
        <f t="shared" si="173"/>
        <v>0</v>
      </c>
      <c r="P2046" s="24">
        <v>7</v>
      </c>
      <c r="Q2046" s="18">
        <f t="shared" si="174"/>
        <v>0</v>
      </c>
      <c r="R2046" s="2">
        <v>1</v>
      </c>
      <c r="S2046" s="2">
        <v>120</v>
      </c>
      <c r="T2046" s="2" t="s">
        <v>4647</v>
      </c>
      <c r="U2046" s="28" t="str">
        <f>IF(G2046=0,"",_xlfn.MINIFS('PO Details'!$I:$I,'PO Details'!$D:$D,Planning!$B2046,'PO Details'!$L:$L,Planning!$E2046))</f>
        <v/>
      </c>
      <c r="V2046" s="29" t="s">
        <v>4640</v>
      </c>
      <c r="W2046" t="str">
        <f t="shared" si="178"/>
        <v>Max</v>
      </c>
      <c r="X2046" s="2">
        <v>120</v>
      </c>
    </row>
    <row r="2047" spans="1:24" x14ac:dyDescent="0.25">
      <c r="A2047" s="11"/>
      <c r="B2047" s="22" t="s">
        <v>1520</v>
      </c>
      <c r="C2047" s="22"/>
      <c r="D2047" s="22" t="s">
        <v>1521</v>
      </c>
      <c r="E2047" s="31" t="s">
        <v>119</v>
      </c>
      <c r="F2047" s="12">
        <f>SUMIFS('Inventory Details'!$H:$H,'Inventory Details'!$B:$B,$B2047,'Inventory Details'!$E:$E,$E2047)</f>
        <v>2</v>
      </c>
      <c r="G2047" s="12">
        <f>SUMIFS('PO Details'!$H:$H,'PO Details'!$D:$D,Planning!$B2047,'PO Details'!$L:$L,$E2047)</f>
        <v>0</v>
      </c>
      <c r="H2047" s="12">
        <f>SUMIFS('SO Details'!$G:$G,'SO Details'!$D:$D,Planning!$B2047,'SO Details'!$K:$K,$E2047)</f>
        <v>0</v>
      </c>
      <c r="I2047" s="20">
        <f>IF(COUNTIFS($C:$C,B2047)&gt;1,SUMIFS('Sales Hx'!$Q:$Q,'Sales Hx'!$B:$B,_xlfn.XLOOKUP(B2047,C:C,B:B),'Sales Hx'!$D:$D,Planning!$E2047),SUMIFS('Sales Hx'!$Q:$Q,'Sales Hx'!$B:$B,Planning!$B2047,'Sales Hx'!$D:$D,Planning!$E2047))</f>
        <v>0</v>
      </c>
      <c r="J2047" s="16">
        <f>IF(COUNTIFS($C:$C,B2047)&gt;1,SUMIFS('Sales Hx'!$S:$S,'Sales Hx'!$B:$B,_xlfn.XLOOKUP(B2047,C:C,B:B),'Sales Hx'!$D:$D,E2047),SUMIFS('Sales Hx'!$S:$S,'Sales Hx'!$B:$B,$B2047,'Sales Hx'!$D:$D,$E2047))</f>
        <v>0</v>
      </c>
      <c r="K2047" s="16">
        <f t="shared" si="179"/>
        <v>0</v>
      </c>
      <c r="L2047" s="12">
        <f>IF(M2047&lt;&gt;"",M2047,IF(COUNTIFS($C:$C,B2047)&gt;1,SUMIFS('Sales Hx'!V:V,'Sales Hx'!$B:$B,_xlfn.XLOOKUP(B2047,C:C,B:B),'Sales Hx'!$D:$D,$E2047),SUMIFS('Sales Hx'!V:V,'Sales Hx'!$B:$B,$B2047,'Sales Hx'!$D:$D,$E2047)))</f>
        <v>0</v>
      </c>
      <c r="M2047" s="12">
        <v>0</v>
      </c>
      <c r="N2047" s="15">
        <f t="shared" si="175"/>
        <v>0</v>
      </c>
      <c r="O2047" s="21">
        <f t="shared" si="173"/>
        <v>0</v>
      </c>
      <c r="P2047" s="24">
        <v>7</v>
      </c>
      <c r="Q2047" s="18">
        <f t="shared" si="174"/>
        <v>0</v>
      </c>
      <c r="R2047" s="2">
        <v>1</v>
      </c>
      <c r="S2047" s="2">
        <v>120</v>
      </c>
      <c r="T2047" s="2" t="s">
        <v>4647</v>
      </c>
      <c r="U2047" s="28" t="str">
        <f>IF(G2047=0,"",_xlfn.MINIFS('PO Details'!$I:$I,'PO Details'!$D:$D,Planning!$B2047,'PO Details'!$L:$L,Planning!$E2047))</f>
        <v/>
      </c>
      <c r="V2047" s="29" t="s">
        <v>4640</v>
      </c>
      <c r="W2047" t="str">
        <f t="shared" si="178"/>
        <v>Max</v>
      </c>
      <c r="X2047" s="2">
        <v>120</v>
      </c>
    </row>
    <row r="2048" spans="1:24" x14ac:dyDescent="0.25">
      <c r="A2048" s="11"/>
      <c r="B2048" s="22" t="s">
        <v>1689</v>
      </c>
      <c r="C2048" s="22"/>
      <c r="D2048" s="22" t="s">
        <v>1690</v>
      </c>
      <c r="E2048" s="31" t="s">
        <v>109</v>
      </c>
      <c r="F2048" s="12">
        <f>SUMIFS('Inventory Details'!$H:$H,'Inventory Details'!$B:$B,$B2048,'Inventory Details'!$E:$E,$E2048)</f>
        <v>9</v>
      </c>
      <c r="G2048" s="12">
        <f>SUMIFS('PO Details'!$H:$H,'PO Details'!$D:$D,Planning!$B2048,'PO Details'!$L:$L,$E2048)</f>
        <v>0</v>
      </c>
      <c r="H2048" s="12">
        <f>SUMIFS('SO Details'!$G:$G,'SO Details'!$D:$D,Planning!$B2048,'SO Details'!$K:$K,$E2048)</f>
        <v>0</v>
      </c>
      <c r="I2048" s="20">
        <f>IF(COUNTIFS($C:$C,B2048)&gt;1,SUMIFS('Sales Hx'!$Q:$Q,'Sales Hx'!$B:$B,_xlfn.XLOOKUP(B2048,C:C,B:B),'Sales Hx'!$D:$D,Planning!$E2048),SUMIFS('Sales Hx'!$Q:$Q,'Sales Hx'!$B:$B,Planning!$B2048,'Sales Hx'!$D:$D,Planning!$E2048))</f>
        <v>0</v>
      </c>
      <c r="J2048" s="16">
        <f>IF(COUNTIFS($C:$C,B2048)&gt;1,SUMIFS('Sales Hx'!$S:$S,'Sales Hx'!$B:$B,_xlfn.XLOOKUP(B2048,C:C,B:B),'Sales Hx'!$D:$D,E2048),SUMIFS('Sales Hx'!$S:$S,'Sales Hx'!$B:$B,$B2048,'Sales Hx'!$D:$D,$E2048))</f>
        <v>0.42763157894736842</v>
      </c>
      <c r="K2048" s="16">
        <f t="shared" si="179"/>
        <v>0</v>
      </c>
      <c r="L2048" s="12">
        <f>IF(M2048&lt;&gt;"",M2048,IF(COUNTIFS($C:$C,B2048)&gt;1,SUMIFS('Sales Hx'!V:V,'Sales Hx'!$B:$B,_xlfn.XLOOKUP(B2048,C:C,B:B),'Sales Hx'!$D:$D,$E2048),SUMIFS('Sales Hx'!V:V,'Sales Hx'!$B:$B,$B2048,'Sales Hx'!$D:$D,$E2048)))</f>
        <v>0</v>
      </c>
      <c r="M2048" s="12">
        <v>0</v>
      </c>
      <c r="N2048" s="15">
        <f t="shared" si="175"/>
        <v>0.42763157894736842</v>
      </c>
      <c r="O2048" s="21">
        <f t="shared" si="173"/>
        <v>0</v>
      </c>
      <c r="P2048" s="24">
        <v>1.7</v>
      </c>
      <c r="Q2048" s="18">
        <f t="shared" si="174"/>
        <v>0</v>
      </c>
      <c r="R2048" s="2">
        <v>1</v>
      </c>
      <c r="S2048" s="2">
        <v>120</v>
      </c>
      <c r="T2048" s="2" t="s">
        <v>4647</v>
      </c>
      <c r="U2048" s="28" t="str">
        <f>IF(G2048=0,"",_xlfn.MINIFS('PO Details'!$I:$I,'PO Details'!$D:$D,Planning!$B2048,'PO Details'!$L:$L,Planning!$E2048))</f>
        <v/>
      </c>
      <c r="V2048" s="29" t="s">
        <v>4640</v>
      </c>
      <c r="W2048" t="str">
        <f t="shared" si="178"/>
        <v>Max</v>
      </c>
      <c r="X2048" s="2">
        <v>120</v>
      </c>
    </row>
    <row r="2049" spans="1:24" x14ac:dyDescent="0.25">
      <c r="A2049" s="11"/>
      <c r="B2049" s="22" t="s">
        <v>1689</v>
      </c>
      <c r="C2049" s="22"/>
      <c r="D2049" s="22" t="s">
        <v>1690</v>
      </c>
      <c r="E2049" s="31" t="s">
        <v>106</v>
      </c>
      <c r="F2049" s="12">
        <f>SUMIFS('Inventory Details'!$H:$H,'Inventory Details'!$B:$B,$B2049,'Inventory Details'!$E:$E,$E2049)</f>
        <v>21</v>
      </c>
      <c r="G2049" s="12">
        <f>SUMIFS('PO Details'!$H:$H,'PO Details'!$D:$D,Planning!$B2049,'PO Details'!$L:$L,$E2049)</f>
        <v>0</v>
      </c>
      <c r="H2049" s="12">
        <f>SUMIFS('SO Details'!$G:$G,'SO Details'!$D:$D,Planning!$B2049,'SO Details'!$K:$K,$E2049)</f>
        <v>0</v>
      </c>
      <c r="I2049" s="20">
        <f>IF(COUNTIFS($C:$C,B2049)&gt;1,SUMIFS('Sales Hx'!$Q:$Q,'Sales Hx'!$B:$B,_xlfn.XLOOKUP(B2049,C:C,B:B),'Sales Hx'!$D:$D,Planning!$E2049),SUMIFS('Sales Hx'!$Q:$Q,'Sales Hx'!$B:$B,Planning!$B2049,'Sales Hx'!$D:$D,Planning!$E2049))</f>
        <v>0</v>
      </c>
      <c r="J2049" s="16">
        <f>IF(COUNTIFS($C:$C,B2049)&gt;1,SUMIFS('Sales Hx'!$S:$S,'Sales Hx'!$B:$B,_xlfn.XLOOKUP(B2049,C:C,B:B),'Sales Hx'!$D:$D,E2049),SUMIFS('Sales Hx'!$S:$S,'Sales Hx'!$B:$B,$B2049,'Sales Hx'!$D:$D,$E2049))</f>
        <v>0</v>
      </c>
      <c r="K2049" s="16">
        <f t="shared" si="179"/>
        <v>0</v>
      </c>
      <c r="L2049" s="12">
        <f>IF(M2049&lt;&gt;"",M2049,IF(COUNTIFS($C:$C,B2049)&gt;1,SUMIFS('Sales Hx'!V:V,'Sales Hx'!$B:$B,_xlfn.XLOOKUP(B2049,C:C,B:B),'Sales Hx'!$D:$D,$E2049),SUMIFS('Sales Hx'!V:V,'Sales Hx'!$B:$B,$B2049,'Sales Hx'!$D:$D,$E2049)))</f>
        <v>0</v>
      </c>
      <c r="M2049" s="12">
        <v>0</v>
      </c>
      <c r="N2049" s="15">
        <f t="shared" si="175"/>
        <v>0</v>
      </c>
      <c r="O2049" s="21">
        <f t="shared" si="173"/>
        <v>0</v>
      </c>
      <c r="P2049" s="24">
        <v>1.7</v>
      </c>
      <c r="Q2049" s="18">
        <f t="shared" si="174"/>
        <v>0</v>
      </c>
      <c r="R2049" s="2">
        <v>1</v>
      </c>
      <c r="S2049" s="2">
        <v>120</v>
      </c>
      <c r="T2049" s="2" t="s">
        <v>4647</v>
      </c>
      <c r="U2049" s="28" t="str">
        <f>IF(G2049=0,"",_xlfn.MINIFS('PO Details'!$I:$I,'PO Details'!$D:$D,Planning!$B2049,'PO Details'!$L:$L,Planning!$E2049))</f>
        <v/>
      </c>
      <c r="V2049" s="29" t="s">
        <v>4640</v>
      </c>
      <c r="W2049" t="str">
        <f t="shared" si="178"/>
        <v>Max</v>
      </c>
      <c r="X2049" s="2">
        <v>120</v>
      </c>
    </row>
    <row r="2050" spans="1:24" x14ac:dyDescent="0.25">
      <c r="A2050" s="11"/>
      <c r="B2050" s="22" t="s">
        <v>1691</v>
      </c>
      <c r="C2050" s="22"/>
      <c r="D2050" s="22" t="s">
        <v>1690</v>
      </c>
      <c r="E2050" s="31" t="s">
        <v>1201</v>
      </c>
      <c r="F2050" s="12">
        <f>SUMIFS('Inventory Details'!$H:$H,'Inventory Details'!$B:$B,$B2050,'Inventory Details'!$E:$E,$E2050)</f>
        <v>0</v>
      </c>
      <c r="G2050" s="12">
        <f>SUMIFS('PO Details'!$H:$H,'PO Details'!$D:$D,Planning!$B2050,'PO Details'!$L:$L,$E2050)</f>
        <v>0</v>
      </c>
      <c r="H2050" s="12">
        <f>SUMIFS('SO Details'!$G:$G,'SO Details'!$D:$D,Planning!$B2050,'SO Details'!$K:$K,$E2050)</f>
        <v>0</v>
      </c>
      <c r="I2050" s="20">
        <f>IF(COUNTIFS($C:$C,B2050)&gt;1,SUMIFS('Sales Hx'!$Q:$Q,'Sales Hx'!$B:$B,_xlfn.XLOOKUP(B2050,C:C,B:B),'Sales Hx'!$D:$D,Planning!$E2050),SUMIFS('Sales Hx'!$Q:$Q,'Sales Hx'!$B:$B,Planning!$B2050,'Sales Hx'!$D:$D,Planning!$E2050))</f>
        <v>0</v>
      </c>
      <c r="J2050" s="16">
        <f>IF(COUNTIFS($C:$C,B2050)&gt;1,SUMIFS('Sales Hx'!$S:$S,'Sales Hx'!$B:$B,_xlfn.XLOOKUP(B2050,C:C,B:B),'Sales Hx'!$D:$D,E2050),SUMIFS('Sales Hx'!$S:$S,'Sales Hx'!$B:$B,$B2050,'Sales Hx'!$D:$D,$E2050))</f>
        <v>0</v>
      </c>
      <c r="K2050" s="16">
        <f t="shared" si="179"/>
        <v>0</v>
      </c>
      <c r="L2050" s="12">
        <f>IF(M2050&lt;&gt;"",M2050,IF(COUNTIFS($C:$C,B2050)&gt;1,SUMIFS('Sales Hx'!V:V,'Sales Hx'!$B:$B,_xlfn.XLOOKUP(B2050,C:C,B:B),'Sales Hx'!$D:$D,$E2050),SUMIFS('Sales Hx'!V:V,'Sales Hx'!$B:$B,$B2050,'Sales Hx'!$D:$D,$E2050)))</f>
        <v>0</v>
      </c>
      <c r="M2050" s="12">
        <v>0</v>
      </c>
      <c r="N2050" s="15">
        <f t="shared" si="175"/>
        <v>0</v>
      </c>
      <c r="O2050" s="21">
        <f t="shared" ref="O2050:O2113" si="180">MROUND(ROUND(IFERROR(IF(C2050&lt;&gt;"",0,IF(T2050="DC'd",0,IF(AND(J2050=0,F2050+G2050&lt;H2050),H2050-F2050+G2050,IF(F2050+G2050&lt;N2050,N2050+MAX((IF(J2050*R2050&gt;F2050,F2050,J2050*R2050))+J2050*S2050-F2050-G2050+H2050,0))))),0),0),1)</f>
        <v>0</v>
      </c>
      <c r="P2050" s="24">
        <v>0</v>
      </c>
      <c r="Q2050" s="18">
        <f t="shared" si="174"/>
        <v>0</v>
      </c>
      <c r="R2050" s="2">
        <v>1</v>
      </c>
      <c r="S2050" s="2">
        <v>120</v>
      </c>
      <c r="T2050" s="2" t="s">
        <v>4647</v>
      </c>
      <c r="U2050" s="28" t="str">
        <f>IF(G2050=0,"",_xlfn.MINIFS('PO Details'!$I:$I,'PO Details'!$D:$D,Planning!$B2050,'PO Details'!$L:$L,Planning!$E2050))</f>
        <v/>
      </c>
      <c r="V2050" s="29" t="s">
        <v>4640</v>
      </c>
      <c r="W2050" t="str">
        <f t="shared" si="178"/>
        <v>Max</v>
      </c>
      <c r="X2050" s="2">
        <v>120</v>
      </c>
    </row>
    <row r="2051" spans="1:24" x14ac:dyDescent="0.25">
      <c r="A2051" s="11" t="s">
        <v>4619</v>
      </c>
      <c r="B2051" s="22" t="s">
        <v>1692</v>
      </c>
      <c r="C2051" s="22"/>
      <c r="D2051" s="22" t="s">
        <v>4569</v>
      </c>
      <c r="E2051" s="31" t="s">
        <v>106</v>
      </c>
      <c r="F2051" s="12">
        <f>SUMIFS('Inventory Details'!$H:$H,'Inventory Details'!$B:$B,$B2051,'Inventory Details'!$E:$E,$E2051)</f>
        <v>0</v>
      </c>
      <c r="G2051" s="12">
        <f>SUMIFS('PO Details'!$H:$H,'PO Details'!$D:$D,Planning!$B2051,'PO Details'!$L:$L,$E2051)</f>
        <v>15</v>
      </c>
      <c r="H2051" s="12">
        <f>SUMIFS('SO Details'!$G:$G,'SO Details'!$D:$D,Planning!$B2051,'SO Details'!$K:$K,$E2051)</f>
        <v>0</v>
      </c>
      <c r="I2051" s="20">
        <f>IF(COUNTIFS($C:$C,B2051)&gt;1,SUMIFS('Sales Hx'!$Q:$Q,'Sales Hx'!$B:$B,_xlfn.XLOOKUP(B2051,C:C,B:B),'Sales Hx'!$D:$D,Planning!$E2051),SUMIFS('Sales Hx'!$Q:$Q,'Sales Hx'!$B:$B,Planning!$B2051,'Sales Hx'!$D:$D,Planning!$E2051))</f>
        <v>8.3999999999999986</v>
      </c>
      <c r="J2051" s="16">
        <f>IF(COUNTIFS($C:$C,B2051)&gt;1,SUMIFS('Sales Hx'!$S:$S,'Sales Hx'!$B:$B,_xlfn.XLOOKUP(B2051,C:C,B:B),'Sales Hx'!$D:$D,E2051),SUMIFS('Sales Hx'!$S:$S,'Sales Hx'!$B:$B,$B2051,'Sales Hx'!$D:$D,$E2051))</f>
        <v>0.25563909774436089</v>
      </c>
      <c r="K2051" s="16">
        <f t="shared" si="179"/>
        <v>1.785714285714286</v>
      </c>
      <c r="L2051" s="12">
        <f>IF(M2051&lt;&gt;"",M2051,IF(COUNTIFS($C:$C,B2051)&gt;1,SUMIFS('Sales Hx'!V:V,'Sales Hx'!$B:$B,_xlfn.XLOOKUP(B2051,C:C,B:B),'Sales Hx'!$D:$D,$E2051),SUMIFS('Sales Hx'!V:V,'Sales Hx'!$B:$B,$B2051,'Sales Hx'!$D:$D,$E2051)))</f>
        <v>0</v>
      </c>
      <c r="M2051" s="12">
        <v>0</v>
      </c>
      <c r="N2051" s="15">
        <f t="shared" si="175"/>
        <v>0.25563909774436089</v>
      </c>
      <c r="O2051" s="21">
        <f t="shared" si="180"/>
        <v>0</v>
      </c>
      <c r="P2051" s="24">
        <v>1.7</v>
      </c>
      <c r="Q2051" s="18">
        <f t="shared" si="174"/>
        <v>0</v>
      </c>
      <c r="R2051" s="2">
        <v>1</v>
      </c>
      <c r="S2051" s="2">
        <v>120</v>
      </c>
      <c r="T2051" s="2" t="s">
        <v>4647</v>
      </c>
      <c r="U2051" s="28">
        <f>IF(G2051=0,"",_xlfn.MINIFS('PO Details'!$I:$I,'PO Details'!$D:$D,Planning!$B2051,'PO Details'!$L:$L,Planning!$E2051))</f>
        <v>45473</v>
      </c>
      <c r="V2051" s="29" t="s">
        <v>4640</v>
      </c>
      <c r="W2051" t="str">
        <f t="shared" si="178"/>
        <v/>
      </c>
      <c r="X2051" s="2">
        <v>120</v>
      </c>
    </row>
    <row r="2052" spans="1:24" x14ac:dyDescent="0.25">
      <c r="A2052" s="11" t="s">
        <v>4619</v>
      </c>
      <c r="B2052" s="22" t="s">
        <v>1692</v>
      </c>
      <c r="C2052" s="22"/>
      <c r="D2052" s="22" t="s">
        <v>4569</v>
      </c>
      <c r="E2052" s="31" t="s">
        <v>113</v>
      </c>
      <c r="F2052" s="12">
        <f>SUMIFS('Inventory Details'!$H:$H,'Inventory Details'!$B:$B,$B2052,'Inventory Details'!$E:$E,$E2052)</f>
        <v>0</v>
      </c>
      <c r="G2052" s="12">
        <f>SUMIFS('PO Details'!$H:$H,'PO Details'!$D:$D,Planning!$B2052,'PO Details'!$L:$L,$E2052)</f>
        <v>20</v>
      </c>
      <c r="H2052" s="12">
        <f>SUMIFS('SO Details'!$G:$G,'SO Details'!$D:$D,Planning!$B2052,'SO Details'!$K:$K,$E2052)</f>
        <v>0</v>
      </c>
      <c r="I2052" s="20">
        <f>IF(COUNTIFS($C:$C,B2052)&gt;1,SUMIFS('Sales Hx'!$Q:$Q,'Sales Hx'!$B:$B,_xlfn.XLOOKUP(B2052,C:C,B:B),'Sales Hx'!$D:$D,Planning!$E2052),SUMIFS('Sales Hx'!$Q:$Q,'Sales Hx'!$B:$B,Planning!$B2052,'Sales Hx'!$D:$D,Planning!$E2052))</f>
        <v>8.3999999999999986</v>
      </c>
      <c r="J2052" s="16">
        <f>IF(COUNTIFS($C:$C,B2052)&gt;1,SUMIFS('Sales Hx'!$S:$S,'Sales Hx'!$B:$B,_xlfn.XLOOKUP(B2052,C:C,B:B),'Sales Hx'!$D:$D,E2052),SUMIFS('Sales Hx'!$S:$S,'Sales Hx'!$B:$B,$B2052,'Sales Hx'!$D:$D,$E2052))</f>
        <v>0.16578947368421054</v>
      </c>
      <c r="K2052" s="16">
        <f t="shared" si="179"/>
        <v>2.3809523809523814</v>
      </c>
      <c r="L2052" s="12">
        <f>IF(M2052&lt;&gt;"",M2052,IF(COUNTIFS($C:$C,B2052)&gt;1,SUMIFS('Sales Hx'!V:V,'Sales Hx'!$B:$B,_xlfn.XLOOKUP(B2052,C:C,B:B),'Sales Hx'!$D:$D,$E2052),SUMIFS('Sales Hx'!V:V,'Sales Hx'!$B:$B,$B2052,'Sales Hx'!$D:$D,$E2052)))</f>
        <v>0</v>
      </c>
      <c r="M2052" s="12">
        <v>0</v>
      </c>
      <c r="N2052" s="15">
        <f t="shared" si="175"/>
        <v>0.16578947368421054</v>
      </c>
      <c r="O2052" s="21">
        <f t="shared" si="180"/>
        <v>0</v>
      </c>
      <c r="P2052" s="24">
        <v>1.7</v>
      </c>
      <c r="Q2052" s="18">
        <f t="shared" si="174"/>
        <v>0</v>
      </c>
      <c r="R2052" s="2">
        <v>1</v>
      </c>
      <c r="S2052" s="2">
        <v>120</v>
      </c>
      <c r="T2052" s="2" t="s">
        <v>4647</v>
      </c>
      <c r="U2052" s="28">
        <f>IF(G2052=0,"",_xlfn.MINIFS('PO Details'!$I:$I,'PO Details'!$D:$D,Planning!$B2052,'PO Details'!$L:$L,Planning!$E2052))</f>
        <v>45443</v>
      </c>
      <c r="V2052" s="29" t="s">
        <v>4640</v>
      </c>
      <c r="W2052" t="str">
        <f t="shared" si="178"/>
        <v>Max</v>
      </c>
      <c r="X2052" s="2">
        <v>120</v>
      </c>
    </row>
    <row r="2053" spans="1:24" x14ac:dyDescent="0.25">
      <c r="A2053" s="11" t="s">
        <v>4619</v>
      </c>
      <c r="B2053" s="22" t="s">
        <v>1692</v>
      </c>
      <c r="C2053" s="22"/>
      <c r="D2053" s="22" t="s">
        <v>4569</v>
      </c>
      <c r="E2053" s="31" t="s">
        <v>109</v>
      </c>
      <c r="F2053" s="12">
        <f>SUMIFS('Inventory Details'!$H:$H,'Inventory Details'!$B:$B,$B2053,'Inventory Details'!$E:$E,$E2053)</f>
        <v>67</v>
      </c>
      <c r="G2053" s="12">
        <f>SUMIFS('PO Details'!$H:$H,'PO Details'!$D:$D,Planning!$B2053,'PO Details'!$L:$L,$E2053)</f>
        <v>0</v>
      </c>
      <c r="H2053" s="12">
        <f>SUMIFS('SO Details'!$G:$G,'SO Details'!$D:$D,Planning!$B2053,'SO Details'!$K:$K,$E2053)</f>
        <v>0</v>
      </c>
      <c r="I2053" s="20">
        <f>IF(COUNTIFS($C:$C,B2053)&gt;1,SUMIFS('Sales Hx'!$Q:$Q,'Sales Hx'!$B:$B,_xlfn.XLOOKUP(B2053,C:C,B:B),'Sales Hx'!$D:$D,Planning!$E2053),SUMIFS('Sales Hx'!$Q:$Q,'Sales Hx'!$B:$B,Planning!$B2053,'Sales Hx'!$D:$D,Planning!$E2053))</f>
        <v>0</v>
      </c>
      <c r="J2053" s="16">
        <f>IF(COUNTIFS($C:$C,B2053)&gt;1,SUMIFS('Sales Hx'!$S:$S,'Sales Hx'!$B:$B,_xlfn.XLOOKUP(B2053,C:C,B:B),'Sales Hx'!$D:$D,E2053),SUMIFS('Sales Hx'!$S:$S,'Sales Hx'!$B:$B,$B2053,'Sales Hx'!$D:$D,$E2053))</f>
        <v>0.28782894736842107</v>
      </c>
      <c r="K2053" s="16">
        <f t="shared" si="179"/>
        <v>0</v>
      </c>
      <c r="L2053" s="12">
        <f>IF(M2053&lt;&gt;"",M2053,IF(COUNTIFS($C:$C,B2053)&gt;1,SUMIFS('Sales Hx'!V:V,'Sales Hx'!$B:$B,_xlfn.XLOOKUP(B2053,C:C,B:B),'Sales Hx'!$D:$D,$E2053),SUMIFS('Sales Hx'!V:V,'Sales Hx'!$B:$B,$B2053,'Sales Hx'!$D:$D,$E2053)))</f>
        <v>0</v>
      </c>
      <c r="M2053" s="12">
        <v>0</v>
      </c>
      <c r="N2053" s="15">
        <f t="shared" si="175"/>
        <v>0.28782894736842107</v>
      </c>
      <c r="O2053" s="21">
        <f t="shared" si="180"/>
        <v>0</v>
      </c>
      <c r="P2053" s="24">
        <v>1.7</v>
      </c>
      <c r="Q2053" s="18">
        <f t="shared" si="174"/>
        <v>0</v>
      </c>
      <c r="R2053" s="2">
        <v>1</v>
      </c>
      <c r="S2053" s="2">
        <v>120</v>
      </c>
      <c r="T2053" s="2" t="s">
        <v>4647</v>
      </c>
      <c r="U2053" s="28" t="str">
        <f>IF(G2053=0,"",_xlfn.MINIFS('PO Details'!$I:$I,'PO Details'!$D:$D,Planning!$B2053,'PO Details'!$L:$L,Planning!$E2053))</f>
        <v/>
      </c>
      <c r="V2053" s="29" t="s">
        <v>4640</v>
      </c>
      <c r="W2053" t="str">
        <f t="shared" si="178"/>
        <v/>
      </c>
      <c r="X2053" s="2">
        <v>120</v>
      </c>
    </row>
    <row r="2054" spans="1:24" x14ac:dyDescent="0.25">
      <c r="A2054" s="11" t="s">
        <v>4619</v>
      </c>
      <c r="B2054" s="22" t="s">
        <v>1692</v>
      </c>
      <c r="C2054" s="22"/>
      <c r="D2054" s="22" t="s">
        <v>4569</v>
      </c>
      <c r="E2054" s="31" t="s">
        <v>1201</v>
      </c>
      <c r="F2054" s="12">
        <f>SUMIFS('Inventory Details'!$H:$H,'Inventory Details'!$B:$B,$B2054,'Inventory Details'!$E:$E,$E2054)</f>
        <v>0</v>
      </c>
      <c r="G2054" s="12">
        <f>SUMIFS('PO Details'!$H:$H,'PO Details'!$D:$D,Planning!$B2054,'PO Details'!$L:$L,$E2054)</f>
        <v>0</v>
      </c>
      <c r="H2054" s="12">
        <f>SUMIFS('SO Details'!$G:$G,'SO Details'!$D:$D,Planning!$B2054,'SO Details'!$K:$K,$E2054)</f>
        <v>0</v>
      </c>
      <c r="I2054" s="20">
        <f>IF(COUNTIFS($C:$C,B2054)&gt;1,SUMIFS('Sales Hx'!$Q:$Q,'Sales Hx'!$B:$B,_xlfn.XLOOKUP(B2054,C:C,B:B),'Sales Hx'!$D:$D,Planning!$E2054),SUMIFS('Sales Hx'!$Q:$Q,'Sales Hx'!$B:$B,Planning!$B2054,'Sales Hx'!$D:$D,Planning!$E2054))</f>
        <v>0</v>
      </c>
      <c r="J2054" s="16">
        <f>IF(COUNTIFS($C:$C,B2054)&gt;1,SUMIFS('Sales Hx'!$S:$S,'Sales Hx'!$B:$B,_xlfn.XLOOKUP(B2054,C:C,B:B),'Sales Hx'!$D:$D,E2054),SUMIFS('Sales Hx'!$S:$S,'Sales Hx'!$B:$B,$B2054,'Sales Hx'!$D:$D,$E2054))</f>
        <v>0</v>
      </c>
      <c r="K2054" s="16">
        <f t="shared" si="179"/>
        <v>0</v>
      </c>
      <c r="L2054" s="12">
        <f>IF(M2054&lt;&gt;"",M2054,IF(COUNTIFS($C:$C,B2054)&gt;1,SUMIFS('Sales Hx'!V:V,'Sales Hx'!$B:$B,_xlfn.XLOOKUP(B2054,C:C,B:B),'Sales Hx'!$D:$D,$E2054),SUMIFS('Sales Hx'!V:V,'Sales Hx'!$B:$B,$B2054,'Sales Hx'!$D:$D,$E2054)))</f>
        <v>0</v>
      </c>
      <c r="M2054" s="12">
        <v>0</v>
      </c>
      <c r="N2054" s="15">
        <f t="shared" si="175"/>
        <v>0</v>
      </c>
      <c r="O2054" s="21">
        <f t="shared" si="180"/>
        <v>0</v>
      </c>
      <c r="P2054" s="24">
        <v>1.7</v>
      </c>
      <c r="Q2054" s="18">
        <f t="shared" si="174"/>
        <v>0</v>
      </c>
      <c r="R2054" s="2">
        <v>1</v>
      </c>
      <c r="S2054" s="2">
        <v>120</v>
      </c>
      <c r="T2054" s="2" t="s">
        <v>4647</v>
      </c>
      <c r="U2054" s="28" t="str">
        <f>IF(G2054=0,"",_xlfn.MINIFS('PO Details'!$I:$I,'PO Details'!$D:$D,Planning!$B2054,'PO Details'!$L:$L,Planning!$E2054))</f>
        <v/>
      </c>
      <c r="V2054" s="29" t="s">
        <v>4640</v>
      </c>
      <c r="W2054" t="str">
        <f t="shared" si="178"/>
        <v/>
      </c>
      <c r="X2054" s="2">
        <v>120</v>
      </c>
    </row>
    <row r="2055" spans="1:24" x14ac:dyDescent="0.25">
      <c r="A2055" s="11" t="s">
        <v>4619</v>
      </c>
      <c r="B2055" s="22" t="s">
        <v>1692</v>
      </c>
      <c r="C2055" s="22"/>
      <c r="D2055" s="22" t="s">
        <v>4569</v>
      </c>
      <c r="E2055" s="31" t="s">
        <v>4746</v>
      </c>
      <c r="F2055" s="12">
        <f>SUMIFS('Inventory Details'!$H:$H,'Inventory Details'!$B:$B,$B2055,'Inventory Details'!$E:$E,$E2055)</f>
        <v>61</v>
      </c>
      <c r="G2055" s="12">
        <f>SUMIFS('PO Details'!$H:$H,'PO Details'!$D:$D,Planning!$B2055,'PO Details'!$L:$L,$E2055)</f>
        <v>0</v>
      </c>
      <c r="H2055" s="12">
        <f>SUMIFS('SO Details'!$G:$G,'SO Details'!$D:$D,Planning!$B2055,'SO Details'!$K:$K,$E2055)</f>
        <v>0</v>
      </c>
      <c r="I2055" s="20">
        <f>IF(COUNTIFS($C:$C,B2055)&gt;1,SUMIFS('Sales Hx'!$Q:$Q,'Sales Hx'!$B:$B,_xlfn.XLOOKUP(B2055,C:C,B:B),'Sales Hx'!$D:$D,Planning!$E2055),SUMIFS('Sales Hx'!$Q:$Q,'Sales Hx'!$B:$B,Planning!$B2055,'Sales Hx'!$D:$D,Planning!$E2055))</f>
        <v>0</v>
      </c>
      <c r="J2055" s="16">
        <f>IF(COUNTIFS($C:$C,B2055)&gt;1,SUMIFS('Sales Hx'!$S:$S,'Sales Hx'!$B:$B,_xlfn.XLOOKUP(B2055,C:C,B:B),'Sales Hx'!$D:$D,E2055),SUMIFS('Sales Hx'!$S:$S,'Sales Hx'!$B:$B,$B2055,'Sales Hx'!$D:$D,$E2055))</f>
        <v>0</v>
      </c>
      <c r="K2055" s="16">
        <f t="shared" si="179"/>
        <v>0</v>
      </c>
      <c r="L2055" s="12">
        <f>IF(M2055&lt;&gt;"",M2055,IF(COUNTIFS($C:$C,B2055)&gt;1,SUMIFS('Sales Hx'!V:V,'Sales Hx'!$B:$B,_xlfn.XLOOKUP(B2055,C:C,B:B),'Sales Hx'!$D:$D,$E2055),SUMIFS('Sales Hx'!V:V,'Sales Hx'!$B:$B,$B2055,'Sales Hx'!$D:$D,$E2055)))</f>
        <v>0</v>
      </c>
      <c r="M2055" s="12">
        <v>0</v>
      </c>
      <c r="N2055" s="15">
        <f t="shared" si="175"/>
        <v>0</v>
      </c>
      <c r="O2055" s="21">
        <f t="shared" si="180"/>
        <v>0</v>
      </c>
      <c r="P2055" s="24">
        <v>1.7</v>
      </c>
      <c r="Q2055" s="18">
        <f t="shared" si="174"/>
        <v>0</v>
      </c>
      <c r="R2055" s="2">
        <v>1</v>
      </c>
      <c r="S2055" s="2">
        <v>120</v>
      </c>
      <c r="T2055" s="2" t="s">
        <v>4647</v>
      </c>
      <c r="U2055" s="28" t="str">
        <f>IF(G2055=0,"",_xlfn.MINIFS('PO Details'!$I:$I,'PO Details'!$D:$D,Planning!$B2055,'PO Details'!$L:$L,Planning!$E2055))</f>
        <v/>
      </c>
      <c r="V2055" s="29" t="s">
        <v>4640</v>
      </c>
      <c r="W2055" t="str">
        <f t="shared" si="178"/>
        <v/>
      </c>
      <c r="X2055" s="2">
        <v>120</v>
      </c>
    </row>
    <row r="2056" spans="1:24" x14ac:dyDescent="0.25">
      <c r="A2056" s="11" t="s">
        <v>4619</v>
      </c>
      <c r="B2056" s="22" t="s">
        <v>1692</v>
      </c>
      <c r="C2056" s="22"/>
      <c r="D2056" s="22" t="s">
        <v>4569</v>
      </c>
      <c r="E2056" s="31" t="s">
        <v>108</v>
      </c>
      <c r="F2056" s="12">
        <f>SUMIFS('Inventory Details'!$H:$H,'Inventory Details'!$B:$B,$B2056,'Inventory Details'!$E:$E,$E2056)</f>
        <v>0</v>
      </c>
      <c r="G2056" s="12">
        <f>SUMIFS('PO Details'!$H:$H,'PO Details'!$D:$D,Planning!$B2056,'PO Details'!$L:$L,$E2056)</f>
        <v>0</v>
      </c>
      <c r="H2056" s="12">
        <f>SUMIFS('SO Details'!$G:$G,'SO Details'!$D:$D,Planning!$B2056,'SO Details'!$K:$K,$E2056)</f>
        <v>0</v>
      </c>
      <c r="I2056" s="20">
        <f>IF(COUNTIFS($C:$C,B2056)&gt;1,SUMIFS('Sales Hx'!$Q:$Q,'Sales Hx'!$B:$B,_xlfn.XLOOKUP(B2056,C:C,B:B),'Sales Hx'!$D:$D,Planning!$E2056),SUMIFS('Sales Hx'!$Q:$Q,'Sales Hx'!$B:$B,Planning!$B2056,'Sales Hx'!$D:$D,Planning!$E2056))</f>
        <v>0</v>
      </c>
      <c r="J2056" s="16">
        <f>IF(COUNTIFS($C:$C,B2056)&gt;1,SUMIFS('Sales Hx'!$S:$S,'Sales Hx'!$B:$B,_xlfn.XLOOKUP(B2056,C:C,B:B),'Sales Hx'!$D:$D,E2056),SUMIFS('Sales Hx'!$S:$S,'Sales Hx'!$B:$B,$B2056,'Sales Hx'!$D:$D,$E2056))</f>
        <v>0.16447368421052633</v>
      </c>
      <c r="K2056" s="16">
        <f t="shared" si="179"/>
        <v>0</v>
      </c>
      <c r="L2056" s="12">
        <f>IF(M2056&lt;&gt;"",M2056,IF(COUNTIFS($C:$C,B2056)&gt;1,SUMIFS('Sales Hx'!V:V,'Sales Hx'!$B:$B,_xlfn.XLOOKUP(B2056,C:C,B:B),'Sales Hx'!$D:$D,$E2056),SUMIFS('Sales Hx'!V:V,'Sales Hx'!$B:$B,$B2056,'Sales Hx'!$D:$D,$E2056)))</f>
        <v>0</v>
      </c>
      <c r="M2056" s="12">
        <v>0</v>
      </c>
      <c r="N2056" s="15">
        <f t="shared" si="175"/>
        <v>0.16447368421052633</v>
      </c>
      <c r="O2056" s="21">
        <f t="shared" si="180"/>
        <v>20</v>
      </c>
      <c r="P2056" s="24">
        <v>1.7</v>
      </c>
      <c r="Q2056" s="18">
        <f t="shared" si="174"/>
        <v>34</v>
      </c>
      <c r="R2056" s="2">
        <v>1</v>
      </c>
      <c r="S2056" s="2">
        <v>120</v>
      </c>
      <c r="T2056" s="2" t="s">
        <v>4647</v>
      </c>
      <c r="U2056" s="28" t="str">
        <f>IF(G2056=0,"",_xlfn.MINIFS('PO Details'!$I:$I,'PO Details'!$D:$D,Planning!$B2056,'PO Details'!$L:$L,Planning!$E2056))</f>
        <v/>
      </c>
      <c r="V2056" s="29" t="s">
        <v>4640</v>
      </c>
      <c r="W2056" t="str">
        <f t="shared" si="178"/>
        <v/>
      </c>
      <c r="X2056" s="2">
        <v>120</v>
      </c>
    </row>
    <row r="2057" spans="1:24" x14ac:dyDescent="0.25">
      <c r="A2057" s="11"/>
      <c r="B2057" s="22" t="s">
        <v>1693</v>
      </c>
      <c r="C2057" s="22"/>
      <c r="D2057" s="22" t="s">
        <v>1694</v>
      </c>
      <c r="E2057" s="31" t="s">
        <v>109</v>
      </c>
      <c r="F2057" s="12">
        <f>SUMIFS('Inventory Details'!$H:$H,'Inventory Details'!$B:$B,$B2057,'Inventory Details'!$E:$E,$E2057)</f>
        <v>22</v>
      </c>
      <c r="G2057" s="12">
        <f>SUMIFS('PO Details'!$H:$H,'PO Details'!$D:$D,Planning!$B2057,'PO Details'!$L:$L,$E2057)</f>
        <v>0</v>
      </c>
      <c r="H2057" s="12">
        <f>SUMIFS('SO Details'!$G:$G,'SO Details'!$D:$D,Planning!$B2057,'SO Details'!$K:$K,$E2057)</f>
        <v>0</v>
      </c>
      <c r="I2057" s="20">
        <f>IF(COUNTIFS($C:$C,B2057)&gt;1,SUMIFS('Sales Hx'!$Q:$Q,'Sales Hx'!$B:$B,_xlfn.XLOOKUP(B2057,C:C,B:B),'Sales Hx'!$D:$D,Planning!$E2057),SUMIFS('Sales Hx'!$Q:$Q,'Sales Hx'!$B:$B,Planning!$B2057,'Sales Hx'!$D:$D,Planning!$E2057))</f>
        <v>0</v>
      </c>
      <c r="J2057" s="16">
        <f>IF(COUNTIFS($C:$C,B2057)&gt;1,SUMIFS('Sales Hx'!$S:$S,'Sales Hx'!$B:$B,_xlfn.XLOOKUP(B2057,C:C,B:B),'Sales Hx'!$D:$D,E2057),SUMIFS('Sales Hx'!$S:$S,'Sales Hx'!$B:$B,$B2057,'Sales Hx'!$D:$D,$E2057))</f>
        <v>0</v>
      </c>
      <c r="K2057" s="16">
        <f t="shared" si="179"/>
        <v>0</v>
      </c>
      <c r="L2057" s="12">
        <f>IF(M2057&lt;&gt;"",M2057,IF(COUNTIFS($C:$C,B2057)&gt;1,SUMIFS('Sales Hx'!V:V,'Sales Hx'!$B:$B,_xlfn.XLOOKUP(B2057,C:C,B:B),'Sales Hx'!$D:$D,$E2057),SUMIFS('Sales Hx'!V:V,'Sales Hx'!$B:$B,$B2057,'Sales Hx'!$D:$D,$E2057)))</f>
        <v>0</v>
      </c>
      <c r="M2057" s="12">
        <v>0</v>
      </c>
      <c r="N2057" s="15">
        <f t="shared" si="175"/>
        <v>0</v>
      </c>
      <c r="O2057" s="21">
        <f t="shared" si="180"/>
        <v>0</v>
      </c>
      <c r="P2057" s="24">
        <v>2.1</v>
      </c>
      <c r="Q2057" s="18">
        <f t="shared" si="174"/>
        <v>0</v>
      </c>
      <c r="R2057" s="2">
        <v>1</v>
      </c>
      <c r="S2057" s="2">
        <v>120</v>
      </c>
      <c r="T2057" s="2" t="s">
        <v>4647</v>
      </c>
      <c r="U2057" s="28" t="str">
        <f>IF(G2057=0,"",_xlfn.MINIFS('PO Details'!$I:$I,'PO Details'!$D:$D,Planning!$B2057,'PO Details'!$L:$L,Planning!$E2057))</f>
        <v/>
      </c>
      <c r="V2057" s="29" t="s">
        <v>4640</v>
      </c>
      <c r="W2057" t="str">
        <f t="shared" si="178"/>
        <v>Max</v>
      </c>
      <c r="X2057" s="2">
        <v>120</v>
      </c>
    </row>
    <row r="2058" spans="1:24" x14ac:dyDescent="0.25">
      <c r="A2058" s="11"/>
      <c r="B2058" s="22" t="s">
        <v>1695</v>
      </c>
      <c r="C2058" s="22"/>
      <c r="D2058" s="22" t="s">
        <v>1694</v>
      </c>
      <c r="E2058" s="31" t="s">
        <v>1201</v>
      </c>
      <c r="F2058" s="12">
        <f>SUMIFS('Inventory Details'!$H:$H,'Inventory Details'!$B:$B,$B2058,'Inventory Details'!$E:$E,$E2058)</f>
        <v>0</v>
      </c>
      <c r="G2058" s="12">
        <f>SUMIFS('PO Details'!$H:$H,'PO Details'!$D:$D,Planning!$B2058,'PO Details'!$L:$L,$E2058)</f>
        <v>0</v>
      </c>
      <c r="H2058" s="12">
        <f>SUMIFS('SO Details'!$G:$G,'SO Details'!$D:$D,Planning!$B2058,'SO Details'!$K:$K,$E2058)</f>
        <v>0</v>
      </c>
      <c r="I2058" s="20">
        <f>IF(COUNTIFS($C:$C,B2058)&gt;1,SUMIFS('Sales Hx'!$Q:$Q,'Sales Hx'!$B:$B,_xlfn.XLOOKUP(B2058,C:C,B:B),'Sales Hx'!$D:$D,Planning!$E2058),SUMIFS('Sales Hx'!$Q:$Q,'Sales Hx'!$B:$B,Planning!$B2058,'Sales Hx'!$D:$D,Planning!$E2058))</f>
        <v>0</v>
      </c>
      <c r="J2058" s="16">
        <f>IF(COUNTIFS($C:$C,B2058)&gt;1,SUMIFS('Sales Hx'!$S:$S,'Sales Hx'!$B:$B,_xlfn.XLOOKUP(B2058,C:C,B:B),'Sales Hx'!$D:$D,E2058),SUMIFS('Sales Hx'!$S:$S,'Sales Hx'!$B:$B,$B2058,'Sales Hx'!$D:$D,$E2058))</f>
        <v>0</v>
      </c>
      <c r="K2058" s="16">
        <f t="shared" si="179"/>
        <v>0</v>
      </c>
      <c r="L2058" s="12">
        <f>IF(M2058&lt;&gt;"",M2058,IF(COUNTIFS($C:$C,B2058)&gt;1,SUMIFS('Sales Hx'!V:V,'Sales Hx'!$B:$B,_xlfn.XLOOKUP(B2058,C:C,B:B),'Sales Hx'!$D:$D,$E2058),SUMIFS('Sales Hx'!V:V,'Sales Hx'!$B:$B,$B2058,'Sales Hx'!$D:$D,$E2058)))</f>
        <v>0</v>
      </c>
      <c r="M2058" s="12">
        <v>0</v>
      </c>
      <c r="N2058" s="15">
        <f t="shared" si="175"/>
        <v>0</v>
      </c>
      <c r="O2058" s="21">
        <f t="shared" si="180"/>
        <v>0</v>
      </c>
      <c r="P2058" s="24">
        <v>0</v>
      </c>
      <c r="Q2058" s="18">
        <f t="shared" si="174"/>
        <v>0</v>
      </c>
      <c r="R2058" s="2">
        <v>1</v>
      </c>
      <c r="S2058" s="2">
        <v>120</v>
      </c>
      <c r="T2058" s="2" t="s">
        <v>4647</v>
      </c>
      <c r="U2058" s="28" t="str">
        <f>IF(G2058=0,"",_xlfn.MINIFS('PO Details'!$I:$I,'PO Details'!$D:$D,Planning!$B2058,'PO Details'!$L:$L,Planning!$E2058))</f>
        <v/>
      </c>
      <c r="V2058" s="29" t="s">
        <v>4640</v>
      </c>
      <c r="W2058" t="str">
        <f t="shared" si="178"/>
        <v>Max</v>
      </c>
      <c r="X2058" s="2">
        <v>120</v>
      </c>
    </row>
    <row r="2059" spans="1:24" x14ac:dyDescent="0.25">
      <c r="A2059" s="11" t="s">
        <v>4619</v>
      </c>
      <c r="B2059" s="22" t="s">
        <v>292</v>
      </c>
      <c r="C2059" s="22"/>
      <c r="D2059" s="22" t="s">
        <v>293</v>
      </c>
      <c r="E2059" s="31" t="s">
        <v>113</v>
      </c>
      <c r="F2059" s="12">
        <f>SUMIFS('Inventory Details'!$H:$H,'Inventory Details'!$B:$B,$B2059,'Inventory Details'!$E:$E,$E2059)</f>
        <v>0</v>
      </c>
      <c r="G2059" s="12">
        <f>SUMIFS('PO Details'!$H:$H,'PO Details'!$D:$D,Planning!$B2059,'PO Details'!$L:$L,$E2059)</f>
        <v>50</v>
      </c>
      <c r="H2059" s="12">
        <f>SUMIFS('SO Details'!$G:$G,'SO Details'!$D:$D,Planning!$B2059,'SO Details'!$K:$K,$E2059)</f>
        <v>2</v>
      </c>
      <c r="I2059" s="20">
        <f>IF(COUNTIFS($C:$C,B2059)&gt;1,SUMIFS('Sales Hx'!$Q:$Q,'Sales Hx'!$B:$B,_xlfn.XLOOKUP(B2059,C:C,B:B),'Sales Hx'!$D:$D,Planning!$E2059),SUMIFS('Sales Hx'!$Q:$Q,'Sales Hx'!$B:$B,Planning!$B2059,'Sales Hx'!$D:$D,Planning!$E2059))</f>
        <v>2.8</v>
      </c>
      <c r="J2059" s="16">
        <f>IF(COUNTIFS($C:$C,B2059)&gt;1,SUMIFS('Sales Hx'!$S:$S,'Sales Hx'!$B:$B,_xlfn.XLOOKUP(B2059,C:C,B:B),'Sales Hx'!$D:$D,E2059),SUMIFS('Sales Hx'!$S:$S,'Sales Hx'!$B:$B,$B2059,'Sales Hx'!$D:$D,$E2059))</f>
        <v>0.28750000000000003</v>
      </c>
      <c r="K2059" s="16">
        <f t="shared" si="179"/>
        <v>17.857142857142858</v>
      </c>
      <c r="L2059" s="12">
        <f>IF(M2059&lt;&gt;"",M2059,IF(COUNTIFS($C:$C,B2059)&gt;1,SUMIFS('Sales Hx'!V:V,'Sales Hx'!$B:$B,_xlfn.XLOOKUP(B2059,C:C,B:B),'Sales Hx'!$D:$D,$E2059),SUMIFS('Sales Hx'!V:V,'Sales Hx'!$B:$B,$B2059,'Sales Hx'!$D:$D,$E2059)))</f>
        <v>0</v>
      </c>
      <c r="M2059" s="12">
        <v>0</v>
      </c>
      <c r="N2059" s="15">
        <f t="shared" si="175"/>
        <v>0.28750000000000003</v>
      </c>
      <c r="O2059" s="21">
        <f t="shared" si="180"/>
        <v>0</v>
      </c>
      <c r="P2059" s="24">
        <v>2.1</v>
      </c>
      <c r="Q2059" s="18">
        <f t="shared" si="174"/>
        <v>0</v>
      </c>
      <c r="R2059" s="2">
        <v>1</v>
      </c>
      <c r="S2059" s="2">
        <v>120</v>
      </c>
      <c r="T2059" s="2" t="s">
        <v>4647</v>
      </c>
      <c r="U2059" s="28">
        <f>IF(G2059=0,"",_xlfn.MINIFS('PO Details'!$I:$I,'PO Details'!$D:$D,Planning!$B2059,'PO Details'!$L:$L,Planning!$E2059))</f>
        <v>45443</v>
      </c>
      <c r="V2059" s="29" t="s">
        <v>4640</v>
      </c>
      <c r="W2059" t="str">
        <f t="shared" si="178"/>
        <v>Max</v>
      </c>
      <c r="X2059" s="2">
        <v>120</v>
      </c>
    </row>
    <row r="2060" spans="1:24" x14ac:dyDescent="0.25">
      <c r="A2060" s="11" t="s">
        <v>4619</v>
      </c>
      <c r="B2060" s="22" t="s">
        <v>292</v>
      </c>
      <c r="C2060" s="22"/>
      <c r="D2060" s="22" t="s">
        <v>293</v>
      </c>
      <c r="E2060" s="31" t="s">
        <v>4746</v>
      </c>
      <c r="F2060" s="12">
        <f>SUMIFS('Inventory Details'!$H:$H,'Inventory Details'!$B:$B,$B2060,'Inventory Details'!$E:$E,$E2060)</f>
        <v>25</v>
      </c>
      <c r="G2060" s="12">
        <f>SUMIFS('PO Details'!$H:$H,'PO Details'!$D:$D,Planning!$B2060,'PO Details'!$L:$L,$E2060)</f>
        <v>20</v>
      </c>
      <c r="H2060" s="12">
        <f>SUMIFS('SO Details'!$G:$G,'SO Details'!$D:$D,Planning!$B2060,'SO Details'!$K:$K,$E2060)</f>
        <v>2</v>
      </c>
      <c r="I2060" s="20">
        <f>IF(COUNTIFS($C:$C,B2060)&gt;1,SUMIFS('Sales Hx'!$Q:$Q,'Sales Hx'!$B:$B,_xlfn.XLOOKUP(B2060,C:C,B:B),'Sales Hx'!$D:$D,Planning!$E2060),SUMIFS('Sales Hx'!$Q:$Q,'Sales Hx'!$B:$B,Planning!$B2060,'Sales Hx'!$D:$D,Planning!$E2060))</f>
        <v>2.8</v>
      </c>
      <c r="J2060" s="16">
        <f>IF(COUNTIFS($C:$C,B2060)&gt;1,SUMIFS('Sales Hx'!$S:$S,'Sales Hx'!$B:$B,_xlfn.XLOOKUP(B2060,C:C,B:B),'Sales Hx'!$D:$D,E2060),SUMIFS('Sales Hx'!$S:$S,'Sales Hx'!$B:$B,$B2060,'Sales Hx'!$D:$D,$E2060))</f>
        <v>0.16739766081871343</v>
      </c>
      <c r="K2060" s="16">
        <f t="shared" si="179"/>
        <v>16.071428571428573</v>
      </c>
      <c r="L2060" s="12">
        <f>IF(M2060&lt;&gt;"",M2060,IF(COUNTIFS($C:$C,B2060)&gt;1,SUMIFS('Sales Hx'!V:V,'Sales Hx'!$B:$B,_xlfn.XLOOKUP(B2060,C:C,B:B),'Sales Hx'!$D:$D,$E2060),SUMIFS('Sales Hx'!V:V,'Sales Hx'!$B:$B,$B2060,'Sales Hx'!$D:$D,$E2060)))</f>
        <v>0</v>
      </c>
      <c r="M2060" s="12">
        <v>0</v>
      </c>
      <c r="N2060" s="15">
        <f t="shared" si="175"/>
        <v>0.16739766081871343</v>
      </c>
      <c r="O2060" s="21">
        <f t="shared" si="180"/>
        <v>0</v>
      </c>
      <c r="P2060" s="24">
        <v>2.1</v>
      </c>
      <c r="Q2060" s="18">
        <f t="shared" si="174"/>
        <v>0</v>
      </c>
      <c r="R2060" s="2">
        <v>1</v>
      </c>
      <c r="S2060" s="2">
        <v>120</v>
      </c>
      <c r="T2060" s="2" t="s">
        <v>4647</v>
      </c>
      <c r="U2060" s="28">
        <f>IF(G2060=0,"",_xlfn.MINIFS('PO Details'!$I:$I,'PO Details'!$D:$D,Planning!$B2060,'PO Details'!$L:$L,Planning!$E2060))</f>
        <v>45473</v>
      </c>
      <c r="V2060" s="29" t="s">
        <v>4640</v>
      </c>
      <c r="W2060" t="str">
        <f t="shared" si="178"/>
        <v/>
      </c>
      <c r="X2060" s="2">
        <v>120</v>
      </c>
    </row>
    <row r="2061" spans="1:24" x14ac:dyDescent="0.25">
      <c r="A2061" s="11" t="s">
        <v>4619</v>
      </c>
      <c r="B2061" s="22" t="s">
        <v>292</v>
      </c>
      <c r="C2061" s="22"/>
      <c r="D2061" s="22" t="s">
        <v>293</v>
      </c>
      <c r="E2061" s="31" t="s">
        <v>106</v>
      </c>
      <c r="F2061" s="12">
        <f>SUMIFS('Inventory Details'!$H:$H,'Inventory Details'!$B:$B,$B2061,'Inventory Details'!$E:$E,$E2061)</f>
        <v>8</v>
      </c>
      <c r="G2061" s="12">
        <f>SUMIFS('PO Details'!$H:$H,'PO Details'!$D:$D,Planning!$B2061,'PO Details'!$L:$L,$E2061)</f>
        <v>0</v>
      </c>
      <c r="H2061" s="12">
        <f>SUMIFS('SO Details'!$G:$G,'SO Details'!$D:$D,Planning!$B2061,'SO Details'!$K:$K,$E2061)</f>
        <v>0</v>
      </c>
      <c r="I2061" s="20">
        <f>IF(COUNTIFS($C:$C,B2061)&gt;1,SUMIFS('Sales Hx'!$Q:$Q,'Sales Hx'!$B:$B,_xlfn.XLOOKUP(B2061,C:C,B:B),'Sales Hx'!$D:$D,Planning!$E2061),SUMIFS('Sales Hx'!$Q:$Q,'Sales Hx'!$B:$B,Planning!$B2061,'Sales Hx'!$D:$D,Planning!$E2061))</f>
        <v>5.6</v>
      </c>
      <c r="J2061" s="16">
        <f>IF(COUNTIFS($C:$C,B2061)&gt;1,SUMIFS('Sales Hx'!$S:$S,'Sales Hx'!$B:$B,_xlfn.XLOOKUP(B2061,C:C,B:B),'Sales Hx'!$D:$D,E2061),SUMIFS('Sales Hx'!$S:$S,'Sales Hx'!$B:$B,$B2061,'Sales Hx'!$D:$D,$E2061))</f>
        <v>0.26052631578947372</v>
      </c>
      <c r="K2061" s="16">
        <f t="shared" si="179"/>
        <v>1.4285714285714286</v>
      </c>
      <c r="L2061" s="12">
        <f>IF(M2061&lt;&gt;"",M2061,IF(COUNTIFS($C:$C,B2061)&gt;1,SUMIFS('Sales Hx'!V:V,'Sales Hx'!$B:$B,_xlfn.XLOOKUP(B2061,C:C,B:B),'Sales Hx'!$D:$D,$E2061),SUMIFS('Sales Hx'!V:V,'Sales Hx'!$B:$B,$B2061,'Sales Hx'!$D:$D,$E2061)))</f>
        <v>0</v>
      </c>
      <c r="M2061" s="12">
        <v>0</v>
      </c>
      <c r="N2061" s="15">
        <f t="shared" si="175"/>
        <v>0.26052631578947372</v>
      </c>
      <c r="O2061" s="21">
        <f t="shared" si="180"/>
        <v>0</v>
      </c>
      <c r="P2061" s="24">
        <v>2.1</v>
      </c>
      <c r="Q2061" s="18">
        <f t="shared" si="174"/>
        <v>0</v>
      </c>
      <c r="R2061" s="2">
        <v>1</v>
      </c>
      <c r="S2061" s="2">
        <v>120</v>
      </c>
      <c r="T2061" s="2" t="s">
        <v>4647</v>
      </c>
      <c r="U2061" s="28" t="str">
        <f>IF(G2061=0,"",_xlfn.MINIFS('PO Details'!$I:$I,'PO Details'!$D:$D,Planning!$B2061,'PO Details'!$L:$L,Planning!$E2061))</f>
        <v/>
      </c>
      <c r="V2061" s="29" t="s">
        <v>4640</v>
      </c>
      <c r="W2061" t="str">
        <f t="shared" si="178"/>
        <v/>
      </c>
      <c r="X2061" s="2">
        <v>120</v>
      </c>
    </row>
    <row r="2062" spans="1:24" x14ac:dyDescent="0.25">
      <c r="A2062" s="11" t="s">
        <v>4619</v>
      </c>
      <c r="B2062" s="22" t="s">
        <v>292</v>
      </c>
      <c r="C2062" s="22"/>
      <c r="D2062" s="22" t="s">
        <v>293</v>
      </c>
      <c r="E2062" s="31" t="s">
        <v>108</v>
      </c>
      <c r="F2062" s="12">
        <f>SUMIFS('Inventory Details'!$H:$H,'Inventory Details'!$B:$B,$B2062,'Inventory Details'!$E:$E,$E2062)</f>
        <v>0</v>
      </c>
      <c r="G2062" s="12">
        <f>SUMIFS('PO Details'!$H:$H,'PO Details'!$D:$D,Planning!$B2062,'PO Details'!$L:$L,$E2062)</f>
        <v>0</v>
      </c>
      <c r="H2062" s="12">
        <f>SUMIFS('SO Details'!$G:$G,'SO Details'!$D:$D,Planning!$B2062,'SO Details'!$K:$K,$E2062)</f>
        <v>0</v>
      </c>
      <c r="I2062" s="20">
        <f>IF(COUNTIFS($C:$C,B2062)&gt;1,SUMIFS('Sales Hx'!$Q:$Q,'Sales Hx'!$B:$B,_xlfn.XLOOKUP(B2062,C:C,B:B),'Sales Hx'!$D:$D,Planning!$E2062),SUMIFS('Sales Hx'!$Q:$Q,'Sales Hx'!$B:$B,Planning!$B2062,'Sales Hx'!$D:$D,Planning!$E2062))</f>
        <v>0</v>
      </c>
      <c r="J2062" s="16">
        <f>IF(COUNTIFS($C:$C,B2062)&gt;1,SUMIFS('Sales Hx'!$S:$S,'Sales Hx'!$B:$B,_xlfn.XLOOKUP(B2062,C:C,B:B),'Sales Hx'!$D:$D,E2062),SUMIFS('Sales Hx'!$S:$S,'Sales Hx'!$B:$B,$B2062,'Sales Hx'!$D:$D,$E2062))</f>
        <v>9.8684210526315791E-2</v>
      </c>
      <c r="K2062" s="16">
        <f t="shared" si="179"/>
        <v>0</v>
      </c>
      <c r="L2062" s="12">
        <f>IF(M2062&lt;&gt;"",M2062,IF(COUNTIFS($C:$C,B2062)&gt;1,SUMIFS('Sales Hx'!V:V,'Sales Hx'!$B:$B,_xlfn.XLOOKUP(B2062,C:C,B:B),'Sales Hx'!$D:$D,$E2062),SUMIFS('Sales Hx'!V:V,'Sales Hx'!$B:$B,$B2062,'Sales Hx'!$D:$D,$E2062)))</f>
        <v>0</v>
      </c>
      <c r="M2062" s="12">
        <v>0</v>
      </c>
      <c r="N2062" s="15">
        <f t="shared" si="175"/>
        <v>9.8684210526315791E-2</v>
      </c>
      <c r="O2062" s="21">
        <f t="shared" si="180"/>
        <v>12</v>
      </c>
      <c r="P2062" s="24">
        <v>2.1</v>
      </c>
      <c r="Q2062" s="18">
        <f t="shared" si="174"/>
        <v>25.200000000000003</v>
      </c>
      <c r="R2062" s="2">
        <v>1</v>
      </c>
      <c r="S2062" s="2">
        <v>120</v>
      </c>
      <c r="T2062" s="2" t="s">
        <v>4647</v>
      </c>
      <c r="U2062" s="28" t="str">
        <f>IF(G2062=0,"",_xlfn.MINIFS('PO Details'!$I:$I,'PO Details'!$D:$D,Planning!$B2062,'PO Details'!$L:$L,Planning!$E2062))</f>
        <v/>
      </c>
      <c r="V2062" s="29" t="s">
        <v>4640</v>
      </c>
      <c r="W2062" t="str">
        <f t="shared" si="178"/>
        <v/>
      </c>
      <c r="X2062" s="2">
        <v>120</v>
      </c>
    </row>
    <row r="2063" spans="1:24" x14ac:dyDescent="0.25">
      <c r="A2063" s="11" t="s">
        <v>4619</v>
      </c>
      <c r="B2063" s="22" t="s">
        <v>292</v>
      </c>
      <c r="C2063" s="22"/>
      <c r="D2063" s="22" t="s">
        <v>293</v>
      </c>
      <c r="E2063" s="31" t="s">
        <v>1201</v>
      </c>
      <c r="F2063" s="12">
        <f>SUMIFS('Inventory Details'!$H:$H,'Inventory Details'!$B:$B,$B2063,'Inventory Details'!$E:$E,$E2063)</f>
        <v>0</v>
      </c>
      <c r="G2063" s="12">
        <f>SUMIFS('PO Details'!$H:$H,'PO Details'!$D:$D,Planning!$B2063,'PO Details'!$L:$L,$E2063)</f>
        <v>0</v>
      </c>
      <c r="H2063" s="12">
        <f>SUMIFS('SO Details'!$G:$G,'SO Details'!$D:$D,Planning!$B2063,'SO Details'!$K:$K,$E2063)</f>
        <v>0</v>
      </c>
      <c r="I2063" s="20">
        <f>IF(COUNTIFS($C:$C,B2063)&gt;1,SUMIFS('Sales Hx'!$Q:$Q,'Sales Hx'!$B:$B,_xlfn.XLOOKUP(B2063,C:C,B:B),'Sales Hx'!$D:$D,Planning!$E2063),SUMIFS('Sales Hx'!$Q:$Q,'Sales Hx'!$B:$B,Planning!$B2063,'Sales Hx'!$D:$D,Planning!$E2063))</f>
        <v>0</v>
      </c>
      <c r="J2063" s="16">
        <f>IF(COUNTIFS($C:$C,B2063)&gt;1,SUMIFS('Sales Hx'!$S:$S,'Sales Hx'!$B:$B,_xlfn.XLOOKUP(B2063,C:C,B:B),'Sales Hx'!$D:$D,E2063),SUMIFS('Sales Hx'!$S:$S,'Sales Hx'!$B:$B,$B2063,'Sales Hx'!$D:$D,$E2063))</f>
        <v>0</v>
      </c>
      <c r="K2063" s="16">
        <f t="shared" si="179"/>
        <v>0</v>
      </c>
      <c r="L2063" s="12">
        <f>IF(M2063&lt;&gt;"",M2063,IF(COUNTIFS($C:$C,B2063)&gt;1,SUMIFS('Sales Hx'!V:V,'Sales Hx'!$B:$B,_xlfn.XLOOKUP(B2063,C:C,B:B),'Sales Hx'!$D:$D,$E2063),SUMIFS('Sales Hx'!V:V,'Sales Hx'!$B:$B,$B2063,'Sales Hx'!$D:$D,$E2063)))</f>
        <v>0</v>
      </c>
      <c r="M2063" s="12">
        <v>0</v>
      </c>
      <c r="N2063" s="15">
        <f t="shared" si="175"/>
        <v>0</v>
      </c>
      <c r="O2063" s="21">
        <f t="shared" si="180"/>
        <v>0</v>
      </c>
      <c r="P2063" s="24">
        <v>2.1</v>
      </c>
      <c r="Q2063" s="18">
        <f t="shared" si="174"/>
        <v>0</v>
      </c>
      <c r="R2063" s="2">
        <v>1</v>
      </c>
      <c r="S2063" s="2">
        <v>120</v>
      </c>
      <c r="T2063" s="2" t="s">
        <v>4647</v>
      </c>
      <c r="U2063" s="28" t="str">
        <f>IF(G2063=0,"",_xlfn.MINIFS('PO Details'!$I:$I,'PO Details'!$D:$D,Planning!$B2063,'PO Details'!$L:$L,Planning!$E2063))</f>
        <v/>
      </c>
      <c r="V2063" s="29" t="s">
        <v>4640</v>
      </c>
      <c r="W2063" t="str">
        <f t="shared" si="178"/>
        <v/>
      </c>
      <c r="X2063" s="2">
        <v>120</v>
      </c>
    </row>
    <row r="2064" spans="1:24" x14ac:dyDescent="0.25">
      <c r="A2064" s="11" t="s">
        <v>4619</v>
      </c>
      <c r="B2064" s="22" t="s">
        <v>292</v>
      </c>
      <c r="C2064" s="22"/>
      <c r="D2064" s="22" t="s">
        <v>293</v>
      </c>
      <c r="E2064" s="31" t="s">
        <v>109</v>
      </c>
      <c r="F2064" s="12">
        <f>SUMIFS('Inventory Details'!$H:$H,'Inventory Details'!$B:$B,$B2064,'Inventory Details'!$E:$E,$E2064)</f>
        <v>22</v>
      </c>
      <c r="G2064" s="12">
        <f>SUMIFS('PO Details'!$H:$H,'PO Details'!$D:$D,Planning!$B2064,'PO Details'!$L:$L,$E2064)</f>
        <v>0</v>
      </c>
      <c r="H2064" s="12">
        <f>SUMIFS('SO Details'!$G:$G,'SO Details'!$D:$D,Planning!$B2064,'SO Details'!$K:$K,$E2064)</f>
        <v>0</v>
      </c>
      <c r="I2064" s="20">
        <f>IF(COUNTIFS($C:$C,B2064)&gt;1,SUMIFS('Sales Hx'!$Q:$Q,'Sales Hx'!$B:$B,_xlfn.XLOOKUP(B2064,C:C,B:B),'Sales Hx'!$D:$D,Planning!$E2064),SUMIFS('Sales Hx'!$Q:$Q,'Sales Hx'!$B:$B,Planning!$B2064,'Sales Hx'!$D:$D,Planning!$E2064))</f>
        <v>0</v>
      </c>
      <c r="J2064" s="16">
        <f>IF(COUNTIFS($C:$C,B2064)&gt;1,SUMIFS('Sales Hx'!$S:$S,'Sales Hx'!$B:$B,_xlfn.XLOOKUP(B2064,C:C,B:B),'Sales Hx'!$D:$D,E2064),SUMIFS('Sales Hx'!$S:$S,'Sales Hx'!$B:$B,$B2064,'Sales Hx'!$D:$D,$E2064))</f>
        <v>0.23026315789473686</v>
      </c>
      <c r="K2064" s="16">
        <f t="shared" si="179"/>
        <v>0</v>
      </c>
      <c r="L2064" s="12">
        <f>IF(M2064&lt;&gt;"",M2064,IF(COUNTIFS($C:$C,B2064)&gt;1,SUMIFS('Sales Hx'!V:V,'Sales Hx'!$B:$B,_xlfn.XLOOKUP(B2064,C:C,B:B),'Sales Hx'!$D:$D,$E2064),SUMIFS('Sales Hx'!V:V,'Sales Hx'!$B:$B,$B2064,'Sales Hx'!$D:$D,$E2064)))</f>
        <v>0</v>
      </c>
      <c r="M2064" s="12">
        <v>0</v>
      </c>
      <c r="N2064" s="15">
        <f t="shared" si="175"/>
        <v>0.23026315789473686</v>
      </c>
      <c r="O2064" s="21">
        <f t="shared" si="180"/>
        <v>0</v>
      </c>
      <c r="P2064" s="24">
        <v>2.1</v>
      </c>
      <c r="Q2064" s="18">
        <f t="shared" si="174"/>
        <v>0</v>
      </c>
      <c r="R2064" s="2">
        <v>1</v>
      </c>
      <c r="S2064" s="2">
        <v>120</v>
      </c>
      <c r="T2064" s="2" t="s">
        <v>4647</v>
      </c>
      <c r="U2064" s="28" t="str">
        <f>IF(G2064=0,"",_xlfn.MINIFS('PO Details'!$I:$I,'PO Details'!$D:$D,Planning!$B2064,'PO Details'!$L:$L,Planning!$E2064))</f>
        <v/>
      </c>
      <c r="V2064" s="29" t="s">
        <v>4640</v>
      </c>
      <c r="W2064" t="str">
        <f t="shared" si="178"/>
        <v/>
      </c>
      <c r="X2064" s="2">
        <v>120</v>
      </c>
    </row>
    <row r="2065" spans="1:24" x14ac:dyDescent="0.25">
      <c r="A2065" s="11"/>
      <c r="B2065" s="22" t="s">
        <v>1795</v>
      </c>
      <c r="C2065" s="22"/>
      <c r="D2065" s="22" t="s">
        <v>1796</v>
      </c>
      <c r="E2065" s="31" t="s">
        <v>109</v>
      </c>
      <c r="F2065" s="12">
        <f>SUMIFS('Inventory Details'!$H:$H,'Inventory Details'!$B:$B,$B2065,'Inventory Details'!$E:$E,$E2065)</f>
        <v>5</v>
      </c>
      <c r="G2065" s="12">
        <f>SUMIFS('PO Details'!$H:$H,'PO Details'!$D:$D,Planning!$B2065,'PO Details'!$L:$L,$E2065)</f>
        <v>0</v>
      </c>
      <c r="H2065" s="12">
        <f>SUMIFS('SO Details'!$G:$G,'SO Details'!$D:$D,Planning!$B2065,'SO Details'!$K:$K,$E2065)</f>
        <v>0</v>
      </c>
      <c r="I2065" s="20">
        <f>IF(COUNTIFS($C:$C,B2065)&gt;1,SUMIFS('Sales Hx'!$Q:$Q,'Sales Hx'!$B:$B,_xlfn.XLOOKUP(B2065,C:C,B:B),'Sales Hx'!$D:$D,Planning!$E2065),SUMIFS('Sales Hx'!$Q:$Q,'Sales Hx'!$B:$B,Planning!$B2065,'Sales Hx'!$D:$D,Planning!$E2065))</f>
        <v>0</v>
      </c>
      <c r="J2065" s="16">
        <f>IF(COUNTIFS($C:$C,B2065)&gt;1,SUMIFS('Sales Hx'!$S:$S,'Sales Hx'!$B:$B,_xlfn.XLOOKUP(B2065,C:C,B:B),'Sales Hx'!$D:$D,E2065),SUMIFS('Sales Hx'!$S:$S,'Sales Hx'!$B:$B,$B2065,'Sales Hx'!$D:$D,$E2065))</f>
        <v>0</v>
      </c>
      <c r="K2065" s="16">
        <f t="shared" si="179"/>
        <v>0</v>
      </c>
      <c r="L2065" s="12">
        <f>IF(M2065&lt;&gt;"",M2065,IF(COUNTIFS($C:$C,B2065)&gt;1,SUMIFS('Sales Hx'!V:V,'Sales Hx'!$B:$B,_xlfn.XLOOKUP(B2065,C:C,B:B),'Sales Hx'!$D:$D,$E2065),SUMIFS('Sales Hx'!V:V,'Sales Hx'!$B:$B,$B2065,'Sales Hx'!$D:$D,$E2065)))</f>
        <v>0</v>
      </c>
      <c r="M2065" s="12">
        <v>0</v>
      </c>
      <c r="N2065" s="15">
        <f t="shared" ref="N2065:N2128" si="181">IFERROR(_xlfn.IFNA(J2065*R2065+L2065,"No Sales Hx"),"No Sales HX")</f>
        <v>0</v>
      </c>
      <c r="O2065" s="21">
        <f t="shared" si="180"/>
        <v>0</v>
      </c>
      <c r="P2065" s="24">
        <v>74.069999999999993</v>
      </c>
      <c r="Q2065" s="18">
        <f t="shared" ref="Q2065:Q2127" si="182">IFERROR(P2065*O2065,0)</f>
        <v>0</v>
      </c>
      <c r="R2065" s="2">
        <v>1</v>
      </c>
      <c r="S2065" s="2">
        <v>120</v>
      </c>
      <c r="T2065" s="2" t="s">
        <v>4647</v>
      </c>
      <c r="U2065" s="28" t="str">
        <f>IF(G2065=0,"",_xlfn.MINIFS('PO Details'!$I:$I,'PO Details'!$D:$D,Planning!$B2065,'PO Details'!$L:$L,Planning!$E2065))</f>
        <v/>
      </c>
      <c r="V2065" s="29" t="s">
        <v>4640</v>
      </c>
      <c r="W2065" t="str">
        <f t="shared" si="178"/>
        <v>Max</v>
      </c>
      <c r="X2065" s="2">
        <v>120</v>
      </c>
    </row>
    <row r="2066" spans="1:24" x14ac:dyDescent="0.25">
      <c r="A2066" s="11"/>
      <c r="B2066" s="22" t="s">
        <v>1797</v>
      </c>
      <c r="C2066" s="22"/>
      <c r="D2066" s="22"/>
      <c r="E2066" s="31" t="s">
        <v>4746</v>
      </c>
      <c r="F2066" s="12">
        <f>SUMIFS('Inventory Details'!$H:$H,'Inventory Details'!$B:$B,$B2066,'Inventory Details'!$E:$E,$E2066)</f>
        <v>0</v>
      </c>
      <c r="G2066" s="12">
        <f>SUMIFS('PO Details'!$H:$H,'PO Details'!$D:$D,Planning!$B2066,'PO Details'!$L:$L,$E2066)</f>
        <v>0</v>
      </c>
      <c r="H2066" s="12">
        <f>SUMIFS('SO Details'!$G:$G,'SO Details'!$D:$D,Planning!$B2066,'SO Details'!$K:$K,$E2066)</f>
        <v>0</v>
      </c>
      <c r="I2066" s="20">
        <f>IF(COUNTIFS($C:$C,B2066)&gt;1,SUMIFS('Sales Hx'!$Q:$Q,'Sales Hx'!$B:$B,_xlfn.XLOOKUP(B2066,C:C,B:B),'Sales Hx'!$D:$D,Planning!$E2066),SUMIFS('Sales Hx'!$Q:$Q,'Sales Hx'!$B:$B,Planning!$B2066,'Sales Hx'!$D:$D,Planning!$E2066))</f>
        <v>0</v>
      </c>
      <c r="J2066" s="16">
        <f>IF(COUNTIFS($C:$C,B2066)&gt;1,SUMIFS('Sales Hx'!$S:$S,'Sales Hx'!$B:$B,_xlfn.XLOOKUP(B2066,C:C,B:B),'Sales Hx'!$D:$D,E2066),SUMIFS('Sales Hx'!$S:$S,'Sales Hx'!$B:$B,$B2066,'Sales Hx'!$D:$D,$E2066))</f>
        <v>0.13157894736842105</v>
      </c>
      <c r="K2066" s="16">
        <f t="shared" si="179"/>
        <v>0</v>
      </c>
      <c r="L2066" s="12">
        <f>IF(M2066&lt;&gt;"",M2066,IF(COUNTIFS($C:$C,B2066)&gt;1,SUMIFS('Sales Hx'!V:V,'Sales Hx'!$B:$B,_xlfn.XLOOKUP(B2066,C:C,B:B),'Sales Hx'!$D:$D,$E2066),SUMIFS('Sales Hx'!V:V,'Sales Hx'!$B:$B,$B2066,'Sales Hx'!$D:$D,$E2066)))</f>
        <v>0</v>
      </c>
      <c r="M2066" s="12">
        <v>0</v>
      </c>
      <c r="N2066" s="15">
        <f t="shared" si="181"/>
        <v>0.13157894736842105</v>
      </c>
      <c r="O2066" s="21">
        <f t="shared" si="180"/>
        <v>0</v>
      </c>
      <c r="P2066" s="24">
        <v>74</v>
      </c>
      <c r="Q2066" s="18">
        <f t="shared" si="182"/>
        <v>0</v>
      </c>
      <c r="R2066" s="2">
        <v>1</v>
      </c>
      <c r="S2066" s="2">
        <v>120</v>
      </c>
      <c r="T2066" s="2" t="s">
        <v>4646</v>
      </c>
      <c r="U2066" s="28" t="str">
        <f>IF(G2066=0,"",_xlfn.MINIFS('PO Details'!$I:$I,'PO Details'!$D:$D,Planning!$B2066,'PO Details'!$L:$L,Planning!$E2066))</f>
        <v/>
      </c>
      <c r="V2066" s="29" t="s">
        <v>4640</v>
      </c>
      <c r="W2066" t="str">
        <f t="shared" si="178"/>
        <v>Max</v>
      </c>
      <c r="X2066" s="2">
        <v>120</v>
      </c>
    </row>
    <row r="2067" spans="1:24" x14ac:dyDescent="0.25">
      <c r="A2067" s="11"/>
      <c r="B2067" s="22" t="s">
        <v>1798</v>
      </c>
      <c r="C2067" s="22"/>
      <c r="D2067" s="22" t="s">
        <v>1799</v>
      </c>
      <c r="E2067" s="31" t="s">
        <v>106</v>
      </c>
      <c r="F2067" s="12">
        <f>SUMIFS('Inventory Details'!$H:$H,'Inventory Details'!$B:$B,$B2067,'Inventory Details'!$E:$E,$E2067)</f>
        <v>0</v>
      </c>
      <c r="G2067" s="12">
        <f>SUMIFS('PO Details'!$H:$H,'PO Details'!$D:$D,Planning!$B2067,'PO Details'!$L:$L,$E2067)</f>
        <v>0</v>
      </c>
      <c r="H2067" s="12">
        <f>SUMIFS('SO Details'!$G:$G,'SO Details'!$D:$D,Planning!$B2067,'SO Details'!$K:$K,$E2067)</f>
        <v>0</v>
      </c>
      <c r="I2067" s="20">
        <f>IF(COUNTIFS($C:$C,B2067)&gt;1,SUMIFS('Sales Hx'!$Q:$Q,'Sales Hx'!$B:$B,_xlfn.XLOOKUP(B2067,C:C,B:B),'Sales Hx'!$D:$D,Planning!$E2067),SUMIFS('Sales Hx'!$Q:$Q,'Sales Hx'!$B:$B,Planning!$B2067,'Sales Hx'!$D:$D,Planning!$E2067))</f>
        <v>0</v>
      </c>
      <c r="J2067" s="16">
        <f>IF(COUNTIFS($C:$C,B2067)&gt;1,SUMIFS('Sales Hx'!$S:$S,'Sales Hx'!$B:$B,_xlfn.XLOOKUP(B2067,C:C,B:B),'Sales Hx'!$D:$D,E2067),SUMIFS('Sales Hx'!$S:$S,'Sales Hx'!$B:$B,$B2067,'Sales Hx'!$D:$D,$E2067))</f>
        <v>0</v>
      </c>
      <c r="K2067" s="16">
        <f t="shared" si="179"/>
        <v>0</v>
      </c>
      <c r="L2067" s="12">
        <f>IF(M2067&lt;&gt;"",M2067,IF(COUNTIFS($C:$C,B2067)&gt;1,SUMIFS('Sales Hx'!V:V,'Sales Hx'!$B:$B,_xlfn.XLOOKUP(B2067,C:C,B:B),'Sales Hx'!$D:$D,$E2067),SUMIFS('Sales Hx'!V:V,'Sales Hx'!$B:$B,$B2067,'Sales Hx'!$D:$D,$E2067)))</f>
        <v>0</v>
      </c>
      <c r="M2067" s="12">
        <v>0</v>
      </c>
      <c r="N2067" s="15">
        <f t="shared" si="181"/>
        <v>0</v>
      </c>
      <c r="O2067" s="21">
        <f t="shared" si="180"/>
        <v>0</v>
      </c>
      <c r="P2067" s="24">
        <v>70.430000000000007</v>
      </c>
      <c r="Q2067" s="18">
        <f t="shared" si="182"/>
        <v>0</v>
      </c>
      <c r="R2067" s="2">
        <v>1</v>
      </c>
      <c r="S2067" s="2">
        <v>120</v>
      </c>
      <c r="T2067" s="2" t="s">
        <v>4647</v>
      </c>
      <c r="U2067" s="28" t="str">
        <f>IF(G2067=0,"",_xlfn.MINIFS('PO Details'!$I:$I,'PO Details'!$D:$D,Planning!$B2067,'PO Details'!$L:$L,Planning!$E2067))</f>
        <v/>
      </c>
      <c r="V2067" s="29" t="s">
        <v>4640</v>
      </c>
      <c r="W2067" t="str">
        <f t="shared" si="178"/>
        <v>Max</v>
      </c>
      <c r="X2067" s="2">
        <v>120</v>
      </c>
    </row>
    <row r="2068" spans="1:24" x14ac:dyDescent="0.25">
      <c r="A2068" s="11"/>
      <c r="B2068" s="22" t="s">
        <v>1800</v>
      </c>
      <c r="C2068" s="22"/>
      <c r="D2068" s="22" t="s">
        <v>1801</v>
      </c>
      <c r="E2068" s="31" t="s">
        <v>106</v>
      </c>
      <c r="F2068" s="12">
        <f>SUMIFS('Inventory Details'!$H:$H,'Inventory Details'!$B:$B,$B2068,'Inventory Details'!$E:$E,$E2068)</f>
        <v>0</v>
      </c>
      <c r="G2068" s="12">
        <f>SUMIFS('PO Details'!$H:$H,'PO Details'!$D:$D,Planning!$B2068,'PO Details'!$L:$L,$E2068)</f>
        <v>0</v>
      </c>
      <c r="H2068" s="12">
        <f>SUMIFS('SO Details'!$G:$G,'SO Details'!$D:$D,Planning!$B2068,'SO Details'!$K:$K,$E2068)</f>
        <v>0</v>
      </c>
      <c r="I2068" s="20">
        <f>IF(COUNTIFS($C:$C,B2068)&gt;1,SUMIFS('Sales Hx'!$Q:$Q,'Sales Hx'!$B:$B,_xlfn.XLOOKUP(B2068,C:C,B:B),'Sales Hx'!$D:$D,Planning!$E2068),SUMIFS('Sales Hx'!$Q:$Q,'Sales Hx'!$B:$B,Planning!$B2068,'Sales Hx'!$D:$D,Planning!$E2068))</f>
        <v>0</v>
      </c>
      <c r="J2068" s="16">
        <f>IF(COUNTIFS($C:$C,B2068)&gt;1,SUMIFS('Sales Hx'!$S:$S,'Sales Hx'!$B:$B,_xlfn.XLOOKUP(B2068,C:C,B:B),'Sales Hx'!$D:$D,E2068),SUMIFS('Sales Hx'!$S:$S,'Sales Hx'!$B:$B,$B2068,'Sales Hx'!$D:$D,$E2068))</f>
        <v>0</v>
      </c>
      <c r="K2068" s="16">
        <f t="shared" si="179"/>
        <v>0</v>
      </c>
      <c r="L2068" s="12">
        <f>IF(M2068&lt;&gt;"",M2068,IF(COUNTIFS($C:$C,B2068)&gt;1,SUMIFS('Sales Hx'!V:V,'Sales Hx'!$B:$B,_xlfn.XLOOKUP(B2068,C:C,B:B),'Sales Hx'!$D:$D,$E2068),SUMIFS('Sales Hx'!V:V,'Sales Hx'!$B:$B,$B2068,'Sales Hx'!$D:$D,$E2068)))</f>
        <v>0</v>
      </c>
      <c r="M2068" s="12">
        <v>0</v>
      </c>
      <c r="N2068" s="15">
        <f t="shared" si="181"/>
        <v>0</v>
      </c>
      <c r="O2068" s="21">
        <f t="shared" si="180"/>
        <v>0</v>
      </c>
      <c r="P2068" s="24">
        <v>74.069999999999993</v>
      </c>
      <c r="Q2068" s="18">
        <f t="shared" si="182"/>
        <v>0</v>
      </c>
      <c r="R2068" s="2">
        <v>1</v>
      </c>
      <c r="S2068" s="2">
        <v>120</v>
      </c>
      <c r="T2068" s="2" t="s">
        <v>4647</v>
      </c>
      <c r="U2068" s="28" t="str">
        <f>IF(G2068=0,"",_xlfn.MINIFS('PO Details'!$I:$I,'PO Details'!$D:$D,Planning!$B2068,'PO Details'!$L:$L,Planning!$E2068))</f>
        <v/>
      </c>
      <c r="V2068" s="29" t="s">
        <v>4640</v>
      </c>
      <c r="W2068" t="str">
        <f t="shared" si="178"/>
        <v>Max</v>
      </c>
      <c r="X2068" s="2">
        <v>120</v>
      </c>
    </row>
    <row r="2069" spans="1:24" x14ac:dyDescent="0.25">
      <c r="A2069" s="11"/>
      <c r="B2069" s="22" t="s">
        <v>1673</v>
      </c>
      <c r="C2069" s="22"/>
      <c r="D2069" s="22" t="s">
        <v>1674</v>
      </c>
      <c r="E2069" s="31" t="s">
        <v>119</v>
      </c>
      <c r="F2069" s="12">
        <f>SUMIFS('Inventory Details'!$H:$H,'Inventory Details'!$B:$B,$B2069,'Inventory Details'!$E:$E,$E2069)</f>
        <v>1</v>
      </c>
      <c r="G2069" s="12">
        <f>SUMIFS('PO Details'!$H:$H,'PO Details'!$D:$D,Planning!$B2069,'PO Details'!$L:$L,$E2069)</f>
        <v>0</v>
      </c>
      <c r="H2069" s="12">
        <f>SUMIFS('SO Details'!$G:$G,'SO Details'!$D:$D,Planning!$B2069,'SO Details'!$K:$K,$E2069)</f>
        <v>0</v>
      </c>
      <c r="I2069" s="20">
        <f>IF(COUNTIFS($C:$C,B2069)&gt;1,SUMIFS('Sales Hx'!$Q:$Q,'Sales Hx'!$B:$B,_xlfn.XLOOKUP(B2069,C:C,B:B),'Sales Hx'!$D:$D,Planning!$E2069),SUMIFS('Sales Hx'!$Q:$Q,'Sales Hx'!$B:$B,Planning!$B2069,'Sales Hx'!$D:$D,Planning!$E2069))</f>
        <v>0</v>
      </c>
      <c r="J2069" s="16">
        <f>IF(COUNTIFS($C:$C,B2069)&gt;1,SUMIFS('Sales Hx'!$S:$S,'Sales Hx'!$B:$B,_xlfn.XLOOKUP(B2069,C:C,B:B),'Sales Hx'!$D:$D,E2069),SUMIFS('Sales Hx'!$S:$S,'Sales Hx'!$B:$B,$B2069,'Sales Hx'!$D:$D,$E2069))</f>
        <v>0</v>
      </c>
      <c r="K2069" s="16">
        <f t="shared" si="179"/>
        <v>0</v>
      </c>
      <c r="L2069" s="12">
        <f>IF(M2069&lt;&gt;"",M2069,IF(COUNTIFS($C:$C,B2069)&gt;1,SUMIFS('Sales Hx'!V:V,'Sales Hx'!$B:$B,_xlfn.XLOOKUP(B2069,C:C,B:B),'Sales Hx'!$D:$D,$E2069),SUMIFS('Sales Hx'!V:V,'Sales Hx'!$B:$B,$B2069,'Sales Hx'!$D:$D,$E2069)))</f>
        <v>0</v>
      </c>
      <c r="M2069" s="12">
        <v>0</v>
      </c>
      <c r="N2069" s="15">
        <f t="shared" si="181"/>
        <v>0</v>
      </c>
      <c r="O2069" s="21">
        <f t="shared" si="180"/>
        <v>0</v>
      </c>
      <c r="P2069" s="24">
        <v>172</v>
      </c>
      <c r="Q2069" s="18">
        <f t="shared" si="182"/>
        <v>0</v>
      </c>
      <c r="R2069" s="2">
        <v>1</v>
      </c>
      <c r="S2069" s="2">
        <v>120</v>
      </c>
      <c r="T2069" s="2" t="s">
        <v>4647</v>
      </c>
      <c r="U2069" s="28" t="str">
        <f>IF(G2069=0,"",_xlfn.MINIFS('PO Details'!$I:$I,'PO Details'!$D:$D,Planning!$B2069,'PO Details'!$L:$L,Planning!$E2069))</f>
        <v/>
      </c>
      <c r="V2069" s="29" t="s">
        <v>4640</v>
      </c>
      <c r="W2069" t="str">
        <f t="shared" si="178"/>
        <v>Max</v>
      </c>
      <c r="X2069" s="2">
        <v>120</v>
      </c>
    </row>
    <row r="2070" spans="1:24" x14ac:dyDescent="0.25">
      <c r="A2070" s="11"/>
      <c r="B2070" s="22" t="s">
        <v>1675</v>
      </c>
      <c r="C2070" s="22"/>
      <c r="D2070" s="22" t="s">
        <v>1676</v>
      </c>
      <c r="E2070" s="31" t="s">
        <v>119</v>
      </c>
      <c r="F2070" s="12">
        <f>SUMIFS('Inventory Details'!$H:$H,'Inventory Details'!$B:$B,$B2070,'Inventory Details'!$E:$E,$E2070)</f>
        <v>2</v>
      </c>
      <c r="G2070" s="12">
        <f>SUMIFS('PO Details'!$H:$H,'PO Details'!$D:$D,Planning!$B2070,'PO Details'!$L:$L,$E2070)</f>
        <v>0</v>
      </c>
      <c r="H2070" s="12">
        <f>SUMIFS('SO Details'!$G:$G,'SO Details'!$D:$D,Planning!$B2070,'SO Details'!$K:$K,$E2070)</f>
        <v>0</v>
      </c>
      <c r="I2070" s="20">
        <f>IF(COUNTIFS($C:$C,B2070)&gt;1,SUMIFS('Sales Hx'!$Q:$Q,'Sales Hx'!$B:$B,_xlfn.XLOOKUP(B2070,C:C,B:B),'Sales Hx'!$D:$D,Planning!$E2070),SUMIFS('Sales Hx'!$Q:$Q,'Sales Hx'!$B:$B,Planning!$B2070,'Sales Hx'!$D:$D,Planning!$E2070))</f>
        <v>0</v>
      </c>
      <c r="J2070" s="16">
        <f>IF(COUNTIFS($C:$C,B2070)&gt;1,SUMIFS('Sales Hx'!$S:$S,'Sales Hx'!$B:$B,_xlfn.XLOOKUP(B2070,C:C,B:B),'Sales Hx'!$D:$D,E2070),SUMIFS('Sales Hx'!$S:$S,'Sales Hx'!$B:$B,$B2070,'Sales Hx'!$D:$D,$E2070))</f>
        <v>0</v>
      </c>
      <c r="K2070" s="16">
        <f t="shared" si="179"/>
        <v>0</v>
      </c>
      <c r="L2070" s="12">
        <f>IF(M2070&lt;&gt;"",M2070,IF(COUNTIFS($C:$C,B2070)&gt;1,SUMIFS('Sales Hx'!V:V,'Sales Hx'!$B:$B,_xlfn.XLOOKUP(B2070,C:C,B:B),'Sales Hx'!$D:$D,$E2070),SUMIFS('Sales Hx'!V:V,'Sales Hx'!$B:$B,$B2070,'Sales Hx'!$D:$D,$E2070)))</f>
        <v>0</v>
      </c>
      <c r="M2070" s="12">
        <v>0</v>
      </c>
      <c r="N2070" s="15">
        <f t="shared" si="181"/>
        <v>0</v>
      </c>
      <c r="O2070" s="21">
        <f t="shared" si="180"/>
        <v>0</v>
      </c>
      <c r="P2070" s="24">
        <v>172</v>
      </c>
      <c r="Q2070" s="18">
        <f t="shared" si="182"/>
        <v>0</v>
      </c>
      <c r="R2070" s="2">
        <v>1</v>
      </c>
      <c r="S2070" s="2">
        <v>120</v>
      </c>
      <c r="T2070" s="2" t="s">
        <v>4647</v>
      </c>
      <c r="U2070" s="28" t="str">
        <f>IF(G2070=0,"",_xlfn.MINIFS('PO Details'!$I:$I,'PO Details'!$D:$D,Planning!$B2070,'PO Details'!$L:$L,Planning!$E2070))</f>
        <v/>
      </c>
      <c r="V2070" s="29" t="s">
        <v>4640</v>
      </c>
      <c r="W2070" t="str">
        <f t="shared" si="178"/>
        <v>Max</v>
      </c>
      <c r="X2070" s="2">
        <v>120</v>
      </c>
    </row>
    <row r="2071" spans="1:24" x14ac:dyDescent="0.25">
      <c r="A2071" s="11"/>
      <c r="B2071" s="22" t="s">
        <v>1696</v>
      </c>
      <c r="C2071" s="22"/>
      <c r="D2071" s="22" t="s">
        <v>1697</v>
      </c>
      <c r="E2071" s="31" t="s">
        <v>109</v>
      </c>
      <c r="F2071" s="12">
        <f>SUMIFS('Inventory Details'!$H:$H,'Inventory Details'!$B:$B,$B2071,'Inventory Details'!$E:$E,$E2071)</f>
        <v>7</v>
      </c>
      <c r="G2071" s="12">
        <f>SUMIFS('PO Details'!$H:$H,'PO Details'!$D:$D,Planning!$B2071,'PO Details'!$L:$L,$E2071)</f>
        <v>0</v>
      </c>
      <c r="H2071" s="12">
        <f>SUMIFS('SO Details'!$G:$G,'SO Details'!$D:$D,Planning!$B2071,'SO Details'!$K:$K,$E2071)</f>
        <v>0</v>
      </c>
      <c r="I2071" s="20">
        <f>IF(COUNTIFS($C:$C,B2071)&gt;1,SUMIFS('Sales Hx'!$Q:$Q,'Sales Hx'!$B:$B,_xlfn.XLOOKUP(B2071,C:C,B:B),'Sales Hx'!$D:$D,Planning!$E2071),SUMIFS('Sales Hx'!$Q:$Q,'Sales Hx'!$B:$B,Planning!$B2071,'Sales Hx'!$D:$D,Planning!$E2071))</f>
        <v>8.3999999999999986</v>
      </c>
      <c r="J2071" s="16">
        <f>IF(COUNTIFS($C:$C,B2071)&gt;1,SUMIFS('Sales Hx'!$S:$S,'Sales Hx'!$B:$B,_xlfn.XLOOKUP(B2071,C:C,B:B),'Sales Hx'!$D:$D,E2071),SUMIFS('Sales Hx'!$S:$S,'Sales Hx'!$B:$B,$B2071,'Sales Hx'!$D:$D,$E2071))</f>
        <v>0.27631578947368418</v>
      </c>
      <c r="K2071" s="16">
        <f t="shared" si="179"/>
        <v>0.83333333333333348</v>
      </c>
      <c r="L2071" s="12">
        <f>IF(M2071&lt;&gt;"",M2071,IF(COUNTIFS($C:$C,B2071)&gt;1,SUMIFS('Sales Hx'!V:V,'Sales Hx'!$B:$B,_xlfn.XLOOKUP(B2071,C:C,B:B),'Sales Hx'!$D:$D,$E2071),SUMIFS('Sales Hx'!V:V,'Sales Hx'!$B:$B,$B2071,'Sales Hx'!$D:$D,$E2071)))</f>
        <v>0</v>
      </c>
      <c r="M2071" s="12">
        <v>0</v>
      </c>
      <c r="N2071" s="15">
        <f t="shared" si="181"/>
        <v>0.27631578947368418</v>
      </c>
      <c r="O2071" s="21">
        <f t="shared" si="180"/>
        <v>0</v>
      </c>
      <c r="P2071" s="24">
        <v>0.73</v>
      </c>
      <c r="Q2071" s="18">
        <f t="shared" si="182"/>
        <v>0</v>
      </c>
      <c r="R2071" s="2">
        <v>1</v>
      </c>
      <c r="S2071" s="2">
        <v>120</v>
      </c>
      <c r="T2071" s="2" t="s">
        <v>4647</v>
      </c>
      <c r="U2071" s="28" t="str">
        <f>IF(G2071=0,"",_xlfn.MINIFS('PO Details'!$I:$I,'PO Details'!$D:$D,Planning!$B2071,'PO Details'!$L:$L,Planning!$E2071))</f>
        <v/>
      </c>
      <c r="V2071" s="29" t="s">
        <v>4640</v>
      </c>
      <c r="W2071" t="str">
        <f t="shared" si="178"/>
        <v>Max</v>
      </c>
      <c r="X2071" s="2">
        <v>120</v>
      </c>
    </row>
    <row r="2072" spans="1:24" x14ac:dyDescent="0.25">
      <c r="A2072" s="11"/>
      <c r="B2072" s="22" t="s">
        <v>1698</v>
      </c>
      <c r="C2072" s="22"/>
      <c r="D2072" s="22" t="s">
        <v>1697</v>
      </c>
      <c r="E2072" s="31" t="s">
        <v>1201</v>
      </c>
      <c r="F2072" s="12">
        <f>SUMIFS('Inventory Details'!$H:$H,'Inventory Details'!$B:$B,$B2072,'Inventory Details'!$E:$E,$E2072)</f>
        <v>0</v>
      </c>
      <c r="G2072" s="12">
        <f>SUMIFS('PO Details'!$H:$H,'PO Details'!$D:$D,Planning!$B2072,'PO Details'!$L:$L,$E2072)</f>
        <v>0</v>
      </c>
      <c r="H2072" s="12">
        <f>SUMIFS('SO Details'!$G:$G,'SO Details'!$D:$D,Planning!$B2072,'SO Details'!$K:$K,$E2072)</f>
        <v>0</v>
      </c>
      <c r="I2072" s="20">
        <f>IF(COUNTIFS($C:$C,B2072)&gt;1,SUMIFS('Sales Hx'!$Q:$Q,'Sales Hx'!$B:$B,_xlfn.XLOOKUP(B2072,C:C,B:B),'Sales Hx'!$D:$D,Planning!$E2072),SUMIFS('Sales Hx'!$Q:$Q,'Sales Hx'!$B:$B,Planning!$B2072,'Sales Hx'!$D:$D,Planning!$E2072))</f>
        <v>0</v>
      </c>
      <c r="J2072" s="16">
        <f>IF(COUNTIFS($C:$C,B2072)&gt;1,SUMIFS('Sales Hx'!$S:$S,'Sales Hx'!$B:$B,_xlfn.XLOOKUP(B2072,C:C,B:B),'Sales Hx'!$D:$D,E2072),SUMIFS('Sales Hx'!$S:$S,'Sales Hx'!$B:$B,$B2072,'Sales Hx'!$D:$D,$E2072))</f>
        <v>0</v>
      </c>
      <c r="K2072" s="16">
        <f t="shared" si="179"/>
        <v>0</v>
      </c>
      <c r="L2072" s="12">
        <f>IF(M2072&lt;&gt;"",M2072,IF(COUNTIFS($C:$C,B2072)&gt;1,SUMIFS('Sales Hx'!V:V,'Sales Hx'!$B:$B,_xlfn.XLOOKUP(B2072,C:C,B:B),'Sales Hx'!$D:$D,$E2072),SUMIFS('Sales Hx'!V:V,'Sales Hx'!$B:$B,$B2072,'Sales Hx'!$D:$D,$E2072)))</f>
        <v>0</v>
      </c>
      <c r="M2072" s="12">
        <v>0</v>
      </c>
      <c r="N2072" s="15">
        <f t="shared" si="181"/>
        <v>0</v>
      </c>
      <c r="O2072" s="21">
        <f t="shared" si="180"/>
        <v>0</v>
      </c>
      <c r="P2072" s="24">
        <v>0</v>
      </c>
      <c r="Q2072" s="18">
        <f t="shared" si="182"/>
        <v>0</v>
      </c>
      <c r="R2072" s="2">
        <v>1</v>
      </c>
      <c r="S2072" s="2">
        <v>120</v>
      </c>
      <c r="T2072" s="2" t="s">
        <v>4647</v>
      </c>
      <c r="U2072" s="28" t="str">
        <f>IF(G2072=0,"",_xlfn.MINIFS('PO Details'!$I:$I,'PO Details'!$D:$D,Planning!$B2072,'PO Details'!$L:$L,Planning!$E2072))</f>
        <v/>
      </c>
      <c r="V2072" s="29" t="s">
        <v>4640</v>
      </c>
      <c r="W2072" t="str">
        <f t="shared" si="178"/>
        <v>Max</v>
      </c>
      <c r="X2072" s="2">
        <v>120</v>
      </c>
    </row>
    <row r="2073" spans="1:24" x14ac:dyDescent="0.25">
      <c r="A2073" s="11"/>
      <c r="B2073" s="22" t="s">
        <v>294</v>
      </c>
      <c r="C2073" s="22"/>
      <c r="D2073" s="22" t="s">
        <v>3737</v>
      </c>
      <c r="E2073" s="31" t="s">
        <v>1201</v>
      </c>
      <c r="F2073" s="12">
        <f>SUMIFS('Inventory Details'!$H:$H,'Inventory Details'!$B:$B,$B2073,'Inventory Details'!$E:$E,$E2073)</f>
        <v>0</v>
      </c>
      <c r="G2073" s="12">
        <f>SUMIFS('PO Details'!$H:$H,'PO Details'!$D:$D,Planning!$B2073,'PO Details'!$L:$L,$E2073)</f>
        <v>0</v>
      </c>
      <c r="H2073" s="12">
        <f>SUMIFS('SO Details'!$G:$G,'SO Details'!$D:$D,Planning!$B2073,'SO Details'!$K:$K,$E2073)</f>
        <v>0</v>
      </c>
      <c r="I2073" s="20">
        <f>IF(COUNTIFS($C:$C,B2073)&gt;1,SUMIFS('Sales Hx'!$Q:$Q,'Sales Hx'!$B:$B,_xlfn.XLOOKUP(B2073,C:C,B:B),'Sales Hx'!$D:$D,Planning!$E2073),SUMIFS('Sales Hx'!$Q:$Q,'Sales Hx'!$B:$B,Planning!$B2073,'Sales Hx'!$D:$D,Planning!$E2073))</f>
        <v>0</v>
      </c>
      <c r="J2073" s="16">
        <f>IF(COUNTIFS($C:$C,B2073)&gt;1,SUMIFS('Sales Hx'!$S:$S,'Sales Hx'!$B:$B,_xlfn.XLOOKUP(B2073,C:C,B:B),'Sales Hx'!$D:$D,E2073),SUMIFS('Sales Hx'!$S:$S,'Sales Hx'!$B:$B,$B2073,'Sales Hx'!$D:$D,$E2073))</f>
        <v>0</v>
      </c>
      <c r="K2073" s="16">
        <f t="shared" si="179"/>
        <v>0</v>
      </c>
      <c r="L2073" s="12">
        <f>IF(M2073&lt;&gt;"",M2073,IF(COUNTIFS($C:$C,B2073)&gt;1,SUMIFS('Sales Hx'!V:V,'Sales Hx'!$B:$B,_xlfn.XLOOKUP(B2073,C:C,B:B),'Sales Hx'!$D:$D,$E2073),SUMIFS('Sales Hx'!V:V,'Sales Hx'!$B:$B,$B2073,'Sales Hx'!$D:$D,$E2073)))</f>
        <v>0</v>
      </c>
      <c r="M2073" s="12">
        <v>0</v>
      </c>
      <c r="N2073" s="15">
        <f t="shared" si="181"/>
        <v>0</v>
      </c>
      <c r="O2073" s="21">
        <f t="shared" si="180"/>
        <v>0</v>
      </c>
      <c r="P2073" s="24">
        <v>0.73</v>
      </c>
      <c r="Q2073" s="18">
        <f t="shared" si="182"/>
        <v>0</v>
      </c>
      <c r="R2073" s="2">
        <v>1</v>
      </c>
      <c r="S2073" s="2">
        <v>120</v>
      </c>
      <c r="T2073" s="2" t="s">
        <v>4646</v>
      </c>
      <c r="U2073" s="28" t="str">
        <f>IF(G2073=0,"",_xlfn.MINIFS('PO Details'!$I:$I,'PO Details'!$D:$D,Planning!$B2073,'PO Details'!$L:$L,Planning!$E2073))</f>
        <v/>
      </c>
      <c r="V2073" s="29" t="s">
        <v>4640</v>
      </c>
      <c r="W2073" t="str">
        <f t="shared" si="178"/>
        <v/>
      </c>
      <c r="X2073" s="2">
        <v>120</v>
      </c>
    </row>
    <row r="2074" spans="1:24" x14ac:dyDescent="0.25">
      <c r="A2074" s="11"/>
      <c r="B2074" s="22" t="s">
        <v>294</v>
      </c>
      <c r="C2074" s="22"/>
      <c r="D2074" s="22" t="s">
        <v>3737</v>
      </c>
      <c r="E2074" s="31" t="s">
        <v>106</v>
      </c>
      <c r="F2074" s="12">
        <f>SUMIFS('Inventory Details'!$H:$H,'Inventory Details'!$B:$B,$B2074,'Inventory Details'!$E:$E,$E2074)</f>
        <v>0</v>
      </c>
      <c r="G2074" s="12">
        <f>SUMIFS('PO Details'!$H:$H,'PO Details'!$D:$D,Planning!$B2074,'PO Details'!$L:$L,$E2074)</f>
        <v>0</v>
      </c>
      <c r="H2074" s="12">
        <f>SUMIFS('SO Details'!$G:$G,'SO Details'!$D:$D,Planning!$B2074,'SO Details'!$K:$K,$E2074)</f>
        <v>0</v>
      </c>
      <c r="I2074" s="20">
        <f>IF(COUNTIFS($C:$C,B2074)&gt;1,SUMIFS('Sales Hx'!$Q:$Q,'Sales Hx'!$B:$B,_xlfn.XLOOKUP(B2074,C:C,B:B),'Sales Hx'!$D:$D,Planning!$E2074),SUMIFS('Sales Hx'!$Q:$Q,'Sales Hx'!$B:$B,Planning!$B2074,'Sales Hx'!$D:$D,Planning!$E2074))</f>
        <v>0</v>
      </c>
      <c r="J2074" s="16">
        <f>IF(COUNTIFS($C:$C,B2074)&gt;1,SUMIFS('Sales Hx'!$S:$S,'Sales Hx'!$B:$B,_xlfn.XLOOKUP(B2074,C:C,B:B),'Sales Hx'!$D:$D,E2074),SUMIFS('Sales Hx'!$S:$S,'Sales Hx'!$B:$B,$B2074,'Sales Hx'!$D:$D,$E2074))</f>
        <v>0.25493421052631582</v>
      </c>
      <c r="K2074" s="16">
        <f t="shared" si="179"/>
        <v>0</v>
      </c>
      <c r="L2074" s="12">
        <f>IF(M2074&lt;&gt;"",M2074,IF(COUNTIFS($C:$C,B2074)&gt;1,SUMIFS('Sales Hx'!V:V,'Sales Hx'!$B:$B,_xlfn.XLOOKUP(B2074,C:C,B:B),'Sales Hx'!$D:$D,$E2074),SUMIFS('Sales Hx'!V:V,'Sales Hx'!$B:$B,$B2074,'Sales Hx'!$D:$D,$E2074)))</f>
        <v>0</v>
      </c>
      <c r="M2074" s="12">
        <v>0</v>
      </c>
      <c r="N2074" s="15">
        <f t="shared" si="181"/>
        <v>0.25493421052631582</v>
      </c>
      <c r="O2074" s="21">
        <f t="shared" si="180"/>
        <v>0</v>
      </c>
      <c r="P2074" s="24">
        <v>0.73</v>
      </c>
      <c r="Q2074" s="18">
        <f t="shared" si="182"/>
        <v>0</v>
      </c>
      <c r="R2074" s="2">
        <v>1</v>
      </c>
      <c r="S2074" s="2">
        <v>120</v>
      </c>
      <c r="T2074" s="2" t="s">
        <v>4646</v>
      </c>
      <c r="U2074" s="28" t="str">
        <f>IF(G2074=0,"",_xlfn.MINIFS('PO Details'!$I:$I,'PO Details'!$D:$D,Planning!$B2074,'PO Details'!$L:$L,Planning!$E2074))</f>
        <v/>
      </c>
      <c r="V2074" s="29" t="s">
        <v>4640</v>
      </c>
      <c r="W2074" t="str">
        <f t="shared" si="178"/>
        <v/>
      </c>
      <c r="X2074" s="2">
        <v>120</v>
      </c>
    </row>
    <row r="2075" spans="1:24" x14ac:dyDescent="0.25">
      <c r="A2075" s="11"/>
      <c r="B2075" s="22" t="s">
        <v>294</v>
      </c>
      <c r="C2075" s="22"/>
      <c r="D2075" s="22" t="s">
        <v>3737</v>
      </c>
      <c r="E2075" s="31" t="s">
        <v>108</v>
      </c>
      <c r="F2075" s="12">
        <f>SUMIFS('Inventory Details'!$H:$H,'Inventory Details'!$B:$B,$B2075,'Inventory Details'!$E:$E,$E2075)</f>
        <v>6</v>
      </c>
      <c r="G2075" s="12">
        <f>SUMIFS('PO Details'!$H:$H,'PO Details'!$D:$D,Planning!$B2075,'PO Details'!$L:$L,$E2075)</f>
        <v>0</v>
      </c>
      <c r="H2075" s="12">
        <f>SUMIFS('SO Details'!$G:$G,'SO Details'!$D:$D,Planning!$B2075,'SO Details'!$K:$K,$E2075)</f>
        <v>0</v>
      </c>
      <c r="I2075" s="20">
        <f>IF(COUNTIFS($C:$C,B2075)&gt;1,SUMIFS('Sales Hx'!$Q:$Q,'Sales Hx'!$B:$B,_xlfn.XLOOKUP(B2075,C:C,B:B),'Sales Hx'!$D:$D,Planning!$E2075),SUMIFS('Sales Hx'!$Q:$Q,'Sales Hx'!$B:$B,Planning!$B2075,'Sales Hx'!$D:$D,Planning!$E2075))</f>
        <v>0</v>
      </c>
      <c r="J2075" s="16">
        <f>IF(COUNTIFS($C:$C,B2075)&gt;1,SUMIFS('Sales Hx'!$S:$S,'Sales Hx'!$B:$B,_xlfn.XLOOKUP(B2075,C:C,B:B),'Sales Hx'!$D:$D,E2075),SUMIFS('Sales Hx'!$S:$S,'Sales Hx'!$B:$B,$B2075,'Sales Hx'!$D:$D,$E2075))</f>
        <v>0</v>
      </c>
      <c r="K2075" s="16">
        <f t="shared" si="179"/>
        <v>0</v>
      </c>
      <c r="L2075" s="12">
        <f>IF(M2075&lt;&gt;"",M2075,IF(COUNTIFS($C:$C,B2075)&gt;1,SUMIFS('Sales Hx'!V:V,'Sales Hx'!$B:$B,_xlfn.XLOOKUP(B2075,C:C,B:B),'Sales Hx'!$D:$D,$E2075),SUMIFS('Sales Hx'!V:V,'Sales Hx'!$B:$B,$B2075,'Sales Hx'!$D:$D,$E2075)))</f>
        <v>0</v>
      </c>
      <c r="M2075" s="12">
        <v>0</v>
      </c>
      <c r="N2075" s="15">
        <f t="shared" si="181"/>
        <v>0</v>
      </c>
      <c r="O2075" s="21">
        <f t="shared" si="180"/>
        <v>0</v>
      </c>
      <c r="P2075" s="24">
        <v>0.73</v>
      </c>
      <c r="Q2075" s="18">
        <f t="shared" si="182"/>
        <v>0</v>
      </c>
      <c r="R2075" s="2">
        <v>1</v>
      </c>
      <c r="S2075" s="2">
        <v>120</v>
      </c>
      <c r="T2075" s="2" t="s">
        <v>4646</v>
      </c>
      <c r="U2075" s="28" t="str">
        <f>IF(G2075=0,"",_xlfn.MINIFS('PO Details'!$I:$I,'PO Details'!$D:$D,Planning!$B2075,'PO Details'!$L:$L,Planning!$E2075))</f>
        <v/>
      </c>
      <c r="V2075" s="29" t="s">
        <v>4640</v>
      </c>
      <c r="W2075" t="str">
        <f t="shared" si="178"/>
        <v/>
      </c>
      <c r="X2075" s="2">
        <v>120</v>
      </c>
    </row>
    <row r="2076" spans="1:24" x14ac:dyDescent="0.25">
      <c r="A2076" s="11"/>
      <c r="B2076" s="22" t="s">
        <v>294</v>
      </c>
      <c r="C2076" s="22"/>
      <c r="D2076" s="22" t="s">
        <v>3737</v>
      </c>
      <c r="E2076" s="31" t="s">
        <v>4746</v>
      </c>
      <c r="F2076" s="12">
        <f>SUMIFS('Inventory Details'!$H:$H,'Inventory Details'!$B:$B,$B2076,'Inventory Details'!$E:$E,$E2076)</f>
        <v>8</v>
      </c>
      <c r="G2076" s="12">
        <f>SUMIFS('PO Details'!$H:$H,'PO Details'!$D:$D,Planning!$B2076,'PO Details'!$L:$L,$E2076)</f>
        <v>0</v>
      </c>
      <c r="H2076" s="12">
        <f>SUMIFS('SO Details'!$G:$G,'SO Details'!$D:$D,Planning!$B2076,'SO Details'!$K:$K,$E2076)</f>
        <v>0</v>
      </c>
      <c r="I2076" s="20">
        <f>IF(COUNTIFS($C:$C,B2076)&gt;1,SUMIFS('Sales Hx'!$Q:$Q,'Sales Hx'!$B:$B,_xlfn.XLOOKUP(B2076,C:C,B:B),'Sales Hx'!$D:$D,Planning!$E2076),SUMIFS('Sales Hx'!$Q:$Q,'Sales Hx'!$B:$B,Planning!$B2076,'Sales Hx'!$D:$D,Planning!$E2076))</f>
        <v>14</v>
      </c>
      <c r="J2076" s="16">
        <f>IF(COUNTIFS($C:$C,B2076)&gt;1,SUMIFS('Sales Hx'!$S:$S,'Sales Hx'!$B:$B,_xlfn.XLOOKUP(B2076,C:C,B:B),'Sales Hx'!$D:$D,E2076),SUMIFS('Sales Hx'!$S:$S,'Sales Hx'!$B:$B,$B2076,'Sales Hx'!$D:$D,$E2076))</f>
        <v>0.18157894736842109</v>
      </c>
      <c r="K2076" s="16">
        <f t="shared" si="179"/>
        <v>0.5714285714285714</v>
      </c>
      <c r="L2076" s="12">
        <f>IF(M2076&lt;&gt;"",M2076,IF(COUNTIFS($C:$C,B2076)&gt;1,SUMIFS('Sales Hx'!V:V,'Sales Hx'!$B:$B,_xlfn.XLOOKUP(B2076,C:C,B:B),'Sales Hx'!$D:$D,$E2076),SUMIFS('Sales Hx'!V:V,'Sales Hx'!$B:$B,$B2076,'Sales Hx'!$D:$D,$E2076)))</f>
        <v>0</v>
      </c>
      <c r="M2076" s="12">
        <v>0</v>
      </c>
      <c r="N2076" s="15">
        <f t="shared" si="181"/>
        <v>0.18157894736842109</v>
      </c>
      <c r="O2076" s="21">
        <f t="shared" si="180"/>
        <v>0</v>
      </c>
      <c r="P2076" s="24">
        <v>0.73</v>
      </c>
      <c r="Q2076" s="18">
        <f t="shared" si="182"/>
        <v>0</v>
      </c>
      <c r="R2076" s="2">
        <v>1</v>
      </c>
      <c r="S2076" s="2">
        <v>120</v>
      </c>
      <c r="T2076" s="2" t="s">
        <v>4646</v>
      </c>
      <c r="U2076" s="28" t="str">
        <f>IF(G2076=0,"",_xlfn.MINIFS('PO Details'!$I:$I,'PO Details'!$D:$D,Planning!$B2076,'PO Details'!$L:$L,Planning!$E2076))</f>
        <v/>
      </c>
      <c r="V2076" s="29" t="s">
        <v>4640</v>
      </c>
      <c r="W2076" t="str">
        <f t="shared" si="178"/>
        <v>Max</v>
      </c>
      <c r="X2076" s="2">
        <v>120</v>
      </c>
    </row>
    <row r="2077" spans="1:24" x14ac:dyDescent="0.25">
      <c r="A2077" s="11"/>
      <c r="B2077" s="22" t="s">
        <v>294</v>
      </c>
      <c r="C2077" s="22"/>
      <c r="D2077" s="22" t="s">
        <v>3737</v>
      </c>
      <c r="E2077" s="31" t="s">
        <v>113</v>
      </c>
      <c r="F2077" s="12">
        <f>SUMIFS('Inventory Details'!$H:$H,'Inventory Details'!$B:$B,$B2077,'Inventory Details'!$E:$E,$E2077)</f>
        <v>0</v>
      </c>
      <c r="G2077" s="12">
        <f>SUMIFS('PO Details'!$H:$H,'PO Details'!$D:$D,Planning!$B2077,'PO Details'!$L:$L,$E2077)</f>
        <v>0</v>
      </c>
      <c r="H2077" s="12">
        <f>SUMIFS('SO Details'!$G:$G,'SO Details'!$D:$D,Planning!$B2077,'SO Details'!$K:$K,$E2077)</f>
        <v>0</v>
      </c>
      <c r="I2077" s="20">
        <f>IF(COUNTIFS($C:$C,B2077)&gt;1,SUMIFS('Sales Hx'!$Q:$Q,'Sales Hx'!$B:$B,_xlfn.XLOOKUP(B2077,C:C,B:B),'Sales Hx'!$D:$D,Planning!$E2077),SUMIFS('Sales Hx'!$Q:$Q,'Sales Hx'!$B:$B,Planning!$B2077,'Sales Hx'!$D:$D,Planning!$E2077))</f>
        <v>0</v>
      </c>
      <c r="J2077" s="16">
        <f>IF(COUNTIFS($C:$C,B2077)&gt;1,SUMIFS('Sales Hx'!$S:$S,'Sales Hx'!$B:$B,_xlfn.XLOOKUP(B2077,C:C,B:B),'Sales Hx'!$D:$D,E2077),SUMIFS('Sales Hx'!$S:$S,'Sales Hx'!$B:$B,$B2077,'Sales Hx'!$D:$D,$E2077))</f>
        <v>0.24906015037593984</v>
      </c>
      <c r="K2077" s="16">
        <f t="shared" si="179"/>
        <v>0</v>
      </c>
      <c r="L2077" s="12">
        <f>IF(M2077&lt;&gt;"",M2077,IF(COUNTIFS($C:$C,B2077)&gt;1,SUMIFS('Sales Hx'!V:V,'Sales Hx'!$B:$B,_xlfn.XLOOKUP(B2077,C:C,B:B),'Sales Hx'!$D:$D,$E2077),SUMIFS('Sales Hx'!V:V,'Sales Hx'!$B:$B,$B2077,'Sales Hx'!$D:$D,$E2077)))</f>
        <v>0</v>
      </c>
      <c r="M2077" s="12">
        <v>0</v>
      </c>
      <c r="N2077" s="15">
        <f t="shared" si="181"/>
        <v>0.24906015037593984</v>
      </c>
      <c r="O2077" s="21">
        <f t="shared" si="180"/>
        <v>0</v>
      </c>
      <c r="P2077" s="24">
        <v>0.73</v>
      </c>
      <c r="Q2077" s="18">
        <f t="shared" si="182"/>
        <v>0</v>
      </c>
      <c r="R2077" s="2">
        <v>1</v>
      </c>
      <c r="S2077" s="2">
        <v>120</v>
      </c>
      <c r="T2077" s="2" t="s">
        <v>4646</v>
      </c>
      <c r="U2077" s="28" t="str">
        <f>IF(G2077=0,"",_xlfn.MINIFS('PO Details'!$I:$I,'PO Details'!$D:$D,Planning!$B2077,'PO Details'!$L:$L,Planning!$E2077))</f>
        <v/>
      </c>
      <c r="V2077" s="29" t="s">
        <v>4640</v>
      </c>
      <c r="W2077" t="str">
        <f t="shared" si="178"/>
        <v/>
      </c>
      <c r="X2077" s="2">
        <v>120</v>
      </c>
    </row>
    <row r="2078" spans="1:24" x14ac:dyDescent="0.25">
      <c r="A2078" s="11"/>
      <c r="B2078" s="22" t="s">
        <v>294</v>
      </c>
      <c r="C2078" s="22"/>
      <c r="D2078" s="22" t="s">
        <v>3737</v>
      </c>
      <c r="E2078" s="31" t="s">
        <v>109</v>
      </c>
      <c r="F2078" s="12">
        <f>SUMIFS('Inventory Details'!$H:$H,'Inventory Details'!$B:$B,$B2078,'Inventory Details'!$E:$E,$E2078)</f>
        <v>0</v>
      </c>
      <c r="G2078" s="12">
        <f>SUMIFS('PO Details'!$H:$H,'PO Details'!$D:$D,Planning!$B2078,'PO Details'!$L:$L,$E2078)</f>
        <v>0</v>
      </c>
      <c r="H2078" s="12">
        <f>SUMIFS('SO Details'!$G:$G,'SO Details'!$D:$D,Planning!$B2078,'SO Details'!$K:$K,$E2078)</f>
        <v>0</v>
      </c>
      <c r="I2078" s="20">
        <f>IF(COUNTIFS($C:$C,B2078)&gt;1,SUMIFS('Sales Hx'!$Q:$Q,'Sales Hx'!$B:$B,_xlfn.XLOOKUP(B2078,C:C,B:B),'Sales Hx'!$D:$D,Planning!$E2078),SUMIFS('Sales Hx'!$Q:$Q,'Sales Hx'!$B:$B,Planning!$B2078,'Sales Hx'!$D:$D,Planning!$E2078))</f>
        <v>0</v>
      </c>
      <c r="J2078" s="16">
        <f>IF(COUNTIFS($C:$C,B2078)&gt;1,SUMIFS('Sales Hx'!$S:$S,'Sales Hx'!$B:$B,_xlfn.XLOOKUP(B2078,C:C,B:B),'Sales Hx'!$D:$D,E2078),SUMIFS('Sales Hx'!$S:$S,'Sales Hx'!$B:$B,$B2078,'Sales Hx'!$D:$D,$E2078))</f>
        <v>0.3125</v>
      </c>
      <c r="K2078" s="16">
        <f t="shared" si="179"/>
        <v>0</v>
      </c>
      <c r="L2078" s="12">
        <f>IF(M2078&lt;&gt;"",M2078,IF(COUNTIFS($C:$C,B2078)&gt;1,SUMIFS('Sales Hx'!V:V,'Sales Hx'!$B:$B,_xlfn.XLOOKUP(B2078,C:C,B:B),'Sales Hx'!$D:$D,$E2078),SUMIFS('Sales Hx'!V:V,'Sales Hx'!$B:$B,$B2078,'Sales Hx'!$D:$D,$E2078)))</f>
        <v>0</v>
      </c>
      <c r="M2078" s="12">
        <v>0</v>
      </c>
      <c r="N2078" s="15">
        <f t="shared" si="181"/>
        <v>0.3125</v>
      </c>
      <c r="O2078" s="21">
        <f t="shared" si="180"/>
        <v>0</v>
      </c>
      <c r="P2078" s="24">
        <v>0.73</v>
      </c>
      <c r="Q2078" s="18">
        <f t="shared" si="182"/>
        <v>0</v>
      </c>
      <c r="R2078" s="2">
        <v>1</v>
      </c>
      <c r="S2078" s="2">
        <v>120</v>
      </c>
      <c r="T2078" s="2" t="s">
        <v>4646</v>
      </c>
      <c r="U2078" s="28" t="str">
        <f>IF(G2078=0,"",_xlfn.MINIFS('PO Details'!$I:$I,'PO Details'!$D:$D,Planning!$B2078,'PO Details'!$L:$L,Planning!$E2078))</f>
        <v/>
      </c>
      <c r="V2078" s="29" t="s">
        <v>4640</v>
      </c>
      <c r="W2078" t="str">
        <f t="shared" si="178"/>
        <v/>
      </c>
      <c r="X2078" s="2">
        <v>120</v>
      </c>
    </row>
    <row r="2079" spans="1:24" x14ac:dyDescent="0.25">
      <c r="A2079" s="11"/>
      <c r="B2079" s="22" t="s">
        <v>1802</v>
      </c>
      <c r="C2079" s="22"/>
      <c r="D2079" s="22" t="s">
        <v>1803</v>
      </c>
      <c r="E2079" s="31" t="s">
        <v>113</v>
      </c>
      <c r="F2079" s="12">
        <f>SUMIFS('Inventory Details'!$H:$H,'Inventory Details'!$B:$B,$B2079,'Inventory Details'!$E:$E,$E2079)</f>
        <v>0</v>
      </c>
      <c r="G2079" s="12">
        <f>SUMIFS('PO Details'!$H:$H,'PO Details'!$D:$D,Planning!$B2079,'PO Details'!$L:$L,$E2079)</f>
        <v>0</v>
      </c>
      <c r="H2079" s="12">
        <f>SUMIFS('SO Details'!$G:$G,'SO Details'!$D:$D,Planning!$B2079,'SO Details'!$K:$K,$E2079)</f>
        <v>0</v>
      </c>
      <c r="I2079" s="20">
        <f>IF(COUNTIFS($C:$C,B2079)&gt;1,SUMIFS('Sales Hx'!$Q:$Q,'Sales Hx'!$B:$B,_xlfn.XLOOKUP(B2079,C:C,B:B),'Sales Hx'!$D:$D,Planning!$E2079),SUMIFS('Sales Hx'!$Q:$Q,'Sales Hx'!$B:$B,Planning!$B2079,'Sales Hx'!$D:$D,Planning!$E2079))</f>
        <v>0</v>
      </c>
      <c r="J2079" s="16">
        <f>IF(COUNTIFS($C:$C,B2079)&gt;1,SUMIFS('Sales Hx'!$S:$S,'Sales Hx'!$B:$B,_xlfn.XLOOKUP(B2079,C:C,B:B),'Sales Hx'!$D:$D,E2079),SUMIFS('Sales Hx'!$S:$S,'Sales Hx'!$B:$B,$B2079,'Sales Hx'!$D:$D,$E2079))</f>
        <v>0.36184210526315791</v>
      </c>
      <c r="K2079" s="16">
        <f t="shared" si="179"/>
        <v>0</v>
      </c>
      <c r="L2079" s="12">
        <f>IF(M2079&lt;&gt;"",M2079,IF(COUNTIFS($C:$C,B2079)&gt;1,SUMIFS('Sales Hx'!V:V,'Sales Hx'!$B:$B,_xlfn.XLOOKUP(B2079,C:C,B:B),'Sales Hx'!$D:$D,$E2079),SUMIFS('Sales Hx'!V:V,'Sales Hx'!$B:$B,$B2079,'Sales Hx'!$D:$D,$E2079)))</f>
        <v>0</v>
      </c>
      <c r="M2079" s="12">
        <v>0</v>
      </c>
      <c r="N2079" s="15">
        <f t="shared" si="181"/>
        <v>0.36184210526315791</v>
      </c>
      <c r="O2079" s="21">
        <f t="shared" si="180"/>
        <v>44</v>
      </c>
      <c r="P2079" s="24">
        <v>74</v>
      </c>
      <c r="Q2079" s="18">
        <f t="shared" si="182"/>
        <v>3256</v>
      </c>
      <c r="R2079" s="2">
        <v>1</v>
      </c>
      <c r="S2079" s="2">
        <v>120</v>
      </c>
      <c r="T2079" s="2" t="s">
        <v>4647</v>
      </c>
      <c r="U2079" s="28" t="str">
        <f>IF(G2079=0,"",_xlfn.MINIFS('PO Details'!$I:$I,'PO Details'!$D:$D,Planning!$B2079,'PO Details'!$L:$L,Planning!$E2079))</f>
        <v/>
      </c>
      <c r="V2079" s="29" t="s">
        <v>4640</v>
      </c>
      <c r="W2079" t="str">
        <f t="shared" si="178"/>
        <v>Max</v>
      </c>
      <c r="X2079" s="2">
        <v>120</v>
      </c>
    </row>
    <row r="2080" spans="1:24" x14ac:dyDescent="0.25">
      <c r="A2080" s="11"/>
      <c r="B2080" s="22" t="s">
        <v>1804</v>
      </c>
      <c r="C2080" s="22"/>
      <c r="D2080" s="22" t="s">
        <v>1805</v>
      </c>
      <c r="E2080" s="31" t="s">
        <v>4746</v>
      </c>
      <c r="F2080" s="12">
        <f>SUMIFS('Inventory Details'!$H:$H,'Inventory Details'!$B:$B,$B2080,'Inventory Details'!$E:$E,$E2080)</f>
        <v>0</v>
      </c>
      <c r="G2080" s="12">
        <f>SUMIFS('PO Details'!$H:$H,'PO Details'!$D:$D,Planning!$B2080,'PO Details'!$L:$L,$E2080)</f>
        <v>56</v>
      </c>
      <c r="H2080" s="12">
        <f>SUMIFS('SO Details'!$G:$G,'SO Details'!$D:$D,Planning!$B2080,'SO Details'!$K:$K,$E2080)</f>
        <v>0</v>
      </c>
      <c r="I2080" s="20">
        <f>IF(COUNTIFS($C:$C,B2080)&gt;1,SUMIFS('Sales Hx'!$Q:$Q,'Sales Hx'!$B:$B,_xlfn.XLOOKUP(B2080,C:C,B:B),'Sales Hx'!$D:$D,Planning!$E2080),SUMIFS('Sales Hx'!$Q:$Q,'Sales Hx'!$B:$B,Planning!$B2080,'Sales Hx'!$D:$D,Planning!$E2080))</f>
        <v>0</v>
      </c>
      <c r="J2080" s="16">
        <f>IF(COUNTIFS($C:$C,B2080)&gt;1,SUMIFS('Sales Hx'!$S:$S,'Sales Hx'!$B:$B,_xlfn.XLOOKUP(B2080,C:C,B:B),'Sales Hx'!$D:$D,E2080),SUMIFS('Sales Hx'!$S:$S,'Sales Hx'!$B:$B,$B2080,'Sales Hx'!$D:$D,$E2080))</f>
        <v>0.13157894736842105</v>
      </c>
      <c r="K2080" s="16">
        <f t="shared" si="179"/>
        <v>0</v>
      </c>
      <c r="L2080" s="12">
        <f>IF(M2080&lt;&gt;"",M2080,IF(COUNTIFS($C:$C,B2080)&gt;1,SUMIFS('Sales Hx'!V:V,'Sales Hx'!$B:$B,_xlfn.XLOOKUP(B2080,C:C,B:B),'Sales Hx'!$D:$D,$E2080),SUMIFS('Sales Hx'!V:V,'Sales Hx'!$B:$B,$B2080,'Sales Hx'!$D:$D,$E2080)))</f>
        <v>0</v>
      </c>
      <c r="M2080" s="12">
        <v>0</v>
      </c>
      <c r="N2080" s="15">
        <f t="shared" si="181"/>
        <v>0.13157894736842105</v>
      </c>
      <c r="O2080" s="21">
        <f t="shared" si="180"/>
        <v>0</v>
      </c>
      <c r="P2080" s="24">
        <v>70.430000000000007</v>
      </c>
      <c r="Q2080" s="18">
        <f t="shared" si="182"/>
        <v>0</v>
      </c>
      <c r="R2080" s="2">
        <v>1</v>
      </c>
      <c r="S2080" s="2">
        <v>120</v>
      </c>
      <c r="T2080" s="2" t="s">
        <v>4647</v>
      </c>
      <c r="U2080" s="28">
        <f>IF(G2080=0,"",_xlfn.MINIFS('PO Details'!$I:$I,'PO Details'!$D:$D,Planning!$B2080,'PO Details'!$L:$L,Planning!$E2080))</f>
        <v>45543</v>
      </c>
      <c r="V2080" s="29" t="s">
        <v>4640</v>
      </c>
      <c r="W2080" t="str">
        <f t="shared" si="178"/>
        <v>Max</v>
      </c>
      <c r="X2080" s="2">
        <v>120</v>
      </c>
    </row>
    <row r="2081" spans="1:24" x14ac:dyDescent="0.25">
      <c r="A2081" s="11"/>
      <c r="B2081" s="22" t="s">
        <v>1804</v>
      </c>
      <c r="C2081" s="22"/>
      <c r="D2081" s="22" t="s">
        <v>1805</v>
      </c>
      <c r="E2081" s="31" t="s">
        <v>113</v>
      </c>
      <c r="F2081" s="12">
        <f>SUMIFS('Inventory Details'!$H:$H,'Inventory Details'!$B:$B,$B2081,'Inventory Details'!$E:$E,$E2081)</f>
        <v>0</v>
      </c>
      <c r="G2081" s="12">
        <f>SUMIFS('PO Details'!$H:$H,'PO Details'!$D:$D,Planning!$B2081,'PO Details'!$L:$L,$E2081)</f>
        <v>0</v>
      </c>
      <c r="H2081" s="12">
        <f>SUMIFS('SO Details'!$G:$G,'SO Details'!$D:$D,Planning!$B2081,'SO Details'!$K:$K,$E2081)</f>
        <v>0</v>
      </c>
      <c r="I2081" s="20">
        <f>IF(COUNTIFS($C:$C,B2081)&gt;1,SUMIFS('Sales Hx'!$Q:$Q,'Sales Hx'!$B:$B,_xlfn.XLOOKUP(B2081,C:C,B:B),'Sales Hx'!$D:$D,Planning!$E2081),SUMIFS('Sales Hx'!$Q:$Q,'Sales Hx'!$B:$B,Planning!$B2081,'Sales Hx'!$D:$D,Planning!$E2081))</f>
        <v>0</v>
      </c>
      <c r="J2081" s="16">
        <f>IF(COUNTIFS($C:$C,B2081)&gt;1,SUMIFS('Sales Hx'!$S:$S,'Sales Hx'!$B:$B,_xlfn.XLOOKUP(B2081,C:C,B:B),'Sales Hx'!$D:$D,E2081),SUMIFS('Sales Hx'!$S:$S,'Sales Hx'!$B:$B,$B2081,'Sales Hx'!$D:$D,$E2081))</f>
        <v>0.36184210526315791</v>
      </c>
      <c r="K2081" s="16">
        <f t="shared" si="179"/>
        <v>0</v>
      </c>
      <c r="L2081" s="12">
        <f>IF(M2081&lt;&gt;"",M2081,IF(COUNTIFS($C:$C,B2081)&gt;1,SUMIFS('Sales Hx'!V:V,'Sales Hx'!$B:$B,_xlfn.XLOOKUP(B2081,C:C,B:B),'Sales Hx'!$D:$D,$E2081),SUMIFS('Sales Hx'!V:V,'Sales Hx'!$B:$B,$B2081,'Sales Hx'!$D:$D,$E2081)))</f>
        <v>0</v>
      </c>
      <c r="M2081" s="12">
        <v>0</v>
      </c>
      <c r="N2081" s="15">
        <f t="shared" si="181"/>
        <v>0.36184210526315791</v>
      </c>
      <c r="O2081" s="21">
        <f t="shared" si="180"/>
        <v>44</v>
      </c>
      <c r="P2081" s="24">
        <v>70.430000000000007</v>
      </c>
      <c r="Q2081" s="18">
        <f t="shared" si="182"/>
        <v>3098.92</v>
      </c>
      <c r="R2081" s="2">
        <v>1</v>
      </c>
      <c r="S2081" s="2">
        <v>120</v>
      </c>
      <c r="T2081" s="2" t="s">
        <v>4647</v>
      </c>
      <c r="U2081" s="28" t="str">
        <f>IF(G2081=0,"",_xlfn.MINIFS('PO Details'!$I:$I,'PO Details'!$D:$D,Planning!$B2081,'PO Details'!$L:$L,Planning!$E2081))</f>
        <v/>
      </c>
      <c r="V2081" s="29" t="s">
        <v>4640</v>
      </c>
      <c r="W2081" t="str">
        <f t="shared" si="178"/>
        <v>Max</v>
      </c>
      <c r="X2081" s="2">
        <v>120</v>
      </c>
    </row>
    <row r="2082" spans="1:24" x14ac:dyDescent="0.25">
      <c r="A2082" s="11"/>
      <c r="B2082" s="22" t="s">
        <v>1806</v>
      </c>
      <c r="C2082" s="22"/>
      <c r="D2082" s="22" t="s">
        <v>1807</v>
      </c>
      <c r="E2082" s="31" t="s">
        <v>4746</v>
      </c>
      <c r="F2082" s="12">
        <f>SUMIFS('Inventory Details'!$H:$H,'Inventory Details'!$B:$B,$B2082,'Inventory Details'!$E:$E,$E2082)</f>
        <v>0</v>
      </c>
      <c r="G2082" s="12">
        <f>SUMIFS('PO Details'!$H:$H,'PO Details'!$D:$D,Planning!$B2082,'PO Details'!$L:$L,$E2082)</f>
        <v>58</v>
      </c>
      <c r="H2082" s="12">
        <f>SUMIFS('SO Details'!$G:$G,'SO Details'!$D:$D,Planning!$B2082,'SO Details'!$K:$K,$E2082)</f>
        <v>0</v>
      </c>
      <c r="I2082" s="20">
        <f>IF(COUNTIFS($C:$C,B2082)&gt;1,SUMIFS('Sales Hx'!$Q:$Q,'Sales Hx'!$B:$B,_xlfn.XLOOKUP(B2082,C:C,B:B),'Sales Hx'!$D:$D,Planning!$E2082),SUMIFS('Sales Hx'!$Q:$Q,'Sales Hx'!$B:$B,Planning!$B2082,'Sales Hx'!$D:$D,Planning!$E2082))</f>
        <v>0</v>
      </c>
      <c r="J2082" s="16">
        <f>IF(COUNTIFS($C:$C,B2082)&gt;1,SUMIFS('Sales Hx'!$S:$S,'Sales Hx'!$B:$B,_xlfn.XLOOKUP(B2082,C:C,B:B),'Sales Hx'!$D:$D,E2082),SUMIFS('Sales Hx'!$S:$S,'Sales Hx'!$B:$B,$B2082,'Sales Hx'!$D:$D,$E2082))</f>
        <v>0.13157894736842105</v>
      </c>
      <c r="K2082" s="16">
        <f t="shared" si="179"/>
        <v>0</v>
      </c>
      <c r="L2082" s="12">
        <f>IF(M2082&lt;&gt;"",M2082,IF(COUNTIFS($C:$C,B2082)&gt;1,SUMIFS('Sales Hx'!V:V,'Sales Hx'!$B:$B,_xlfn.XLOOKUP(B2082,C:C,B:B),'Sales Hx'!$D:$D,$E2082),SUMIFS('Sales Hx'!V:V,'Sales Hx'!$B:$B,$B2082,'Sales Hx'!$D:$D,$E2082)))</f>
        <v>0</v>
      </c>
      <c r="M2082" s="12">
        <v>0</v>
      </c>
      <c r="N2082" s="15">
        <f t="shared" si="181"/>
        <v>0.13157894736842105</v>
      </c>
      <c r="O2082" s="21">
        <f t="shared" si="180"/>
        <v>0</v>
      </c>
      <c r="P2082" s="24">
        <v>74.069999999999993</v>
      </c>
      <c r="Q2082" s="18">
        <f t="shared" si="182"/>
        <v>0</v>
      </c>
      <c r="R2082" s="2">
        <v>1</v>
      </c>
      <c r="S2082" s="2">
        <v>120</v>
      </c>
      <c r="T2082" s="2" t="s">
        <v>4647</v>
      </c>
      <c r="U2082" s="28">
        <f>IF(G2082=0,"",_xlfn.MINIFS('PO Details'!$I:$I,'PO Details'!$D:$D,Planning!$B2082,'PO Details'!$L:$L,Planning!$E2082))</f>
        <v>45543</v>
      </c>
      <c r="V2082" s="29" t="s">
        <v>4640</v>
      </c>
      <c r="W2082" t="str">
        <f t="shared" si="178"/>
        <v>Max</v>
      </c>
      <c r="X2082" s="2">
        <v>120</v>
      </c>
    </row>
    <row r="2083" spans="1:24" x14ac:dyDescent="0.25">
      <c r="A2083" s="11"/>
      <c r="B2083" s="22" t="s">
        <v>1806</v>
      </c>
      <c r="C2083" s="22"/>
      <c r="D2083" s="22" t="s">
        <v>1807</v>
      </c>
      <c r="E2083" s="31" t="s">
        <v>113</v>
      </c>
      <c r="F2083" s="12">
        <f>SUMIFS('Inventory Details'!$H:$H,'Inventory Details'!$B:$B,$B2083,'Inventory Details'!$E:$E,$E2083)</f>
        <v>0</v>
      </c>
      <c r="G2083" s="12">
        <f>SUMIFS('PO Details'!$H:$H,'PO Details'!$D:$D,Planning!$B2083,'PO Details'!$L:$L,$E2083)</f>
        <v>0</v>
      </c>
      <c r="H2083" s="12">
        <f>SUMIFS('SO Details'!$G:$G,'SO Details'!$D:$D,Planning!$B2083,'SO Details'!$K:$K,$E2083)</f>
        <v>0</v>
      </c>
      <c r="I2083" s="20">
        <f>IF(COUNTIFS($C:$C,B2083)&gt;1,SUMIFS('Sales Hx'!$Q:$Q,'Sales Hx'!$B:$B,_xlfn.XLOOKUP(B2083,C:C,B:B),'Sales Hx'!$D:$D,Planning!$E2083),SUMIFS('Sales Hx'!$Q:$Q,'Sales Hx'!$B:$B,Planning!$B2083,'Sales Hx'!$D:$D,Planning!$E2083))</f>
        <v>0</v>
      </c>
      <c r="J2083" s="16">
        <f>IF(COUNTIFS($C:$C,B2083)&gt;1,SUMIFS('Sales Hx'!$S:$S,'Sales Hx'!$B:$B,_xlfn.XLOOKUP(B2083,C:C,B:B),'Sales Hx'!$D:$D,E2083),SUMIFS('Sales Hx'!$S:$S,'Sales Hx'!$B:$B,$B2083,'Sales Hx'!$D:$D,$E2083))</f>
        <v>0.36184210526315791</v>
      </c>
      <c r="K2083" s="16">
        <f t="shared" si="179"/>
        <v>0</v>
      </c>
      <c r="L2083" s="12">
        <f>IF(M2083&lt;&gt;"",M2083,IF(COUNTIFS($C:$C,B2083)&gt;1,SUMIFS('Sales Hx'!V:V,'Sales Hx'!$B:$B,_xlfn.XLOOKUP(B2083,C:C,B:B),'Sales Hx'!$D:$D,$E2083),SUMIFS('Sales Hx'!V:V,'Sales Hx'!$B:$B,$B2083,'Sales Hx'!$D:$D,$E2083)))</f>
        <v>0</v>
      </c>
      <c r="M2083" s="12">
        <v>0</v>
      </c>
      <c r="N2083" s="15">
        <f t="shared" si="181"/>
        <v>0.36184210526315791</v>
      </c>
      <c r="O2083" s="21">
        <f t="shared" si="180"/>
        <v>44</v>
      </c>
      <c r="P2083" s="24">
        <v>74.069999999999993</v>
      </c>
      <c r="Q2083" s="18">
        <f t="shared" si="182"/>
        <v>3259.08</v>
      </c>
      <c r="R2083" s="2">
        <v>1</v>
      </c>
      <c r="S2083" s="2">
        <v>120</v>
      </c>
      <c r="T2083" s="2" t="s">
        <v>4647</v>
      </c>
      <c r="U2083" s="28" t="str">
        <f>IF(G2083=0,"",_xlfn.MINIFS('PO Details'!$I:$I,'PO Details'!$D:$D,Planning!$B2083,'PO Details'!$L:$L,Planning!$E2083))</f>
        <v/>
      </c>
      <c r="V2083" s="29" t="s">
        <v>4640</v>
      </c>
      <c r="W2083" t="str">
        <f t="shared" si="178"/>
        <v>Max</v>
      </c>
      <c r="X2083" s="2">
        <v>120</v>
      </c>
    </row>
    <row r="2084" spans="1:24" x14ac:dyDescent="0.25">
      <c r="A2084" s="11"/>
      <c r="B2084" s="22" t="s">
        <v>1677</v>
      </c>
      <c r="C2084" s="22"/>
      <c r="D2084" s="22" t="s">
        <v>1678</v>
      </c>
      <c r="E2084" s="31" t="s">
        <v>109</v>
      </c>
      <c r="F2084" s="12">
        <f>SUMIFS('Inventory Details'!$H:$H,'Inventory Details'!$B:$B,$B2084,'Inventory Details'!$E:$E,$E2084)</f>
        <v>2</v>
      </c>
      <c r="G2084" s="12">
        <f>SUMIFS('PO Details'!$H:$H,'PO Details'!$D:$D,Planning!$B2084,'PO Details'!$L:$L,$E2084)</f>
        <v>0</v>
      </c>
      <c r="H2084" s="12">
        <f>SUMIFS('SO Details'!$G:$G,'SO Details'!$D:$D,Planning!$B2084,'SO Details'!$K:$K,$E2084)</f>
        <v>0</v>
      </c>
      <c r="I2084" s="20">
        <f>IF(COUNTIFS($C:$C,B2084)&gt;1,SUMIFS('Sales Hx'!$Q:$Q,'Sales Hx'!$B:$B,_xlfn.XLOOKUP(B2084,C:C,B:B),'Sales Hx'!$D:$D,Planning!$E2084),SUMIFS('Sales Hx'!$Q:$Q,'Sales Hx'!$B:$B,Planning!$B2084,'Sales Hx'!$D:$D,Planning!$E2084))</f>
        <v>0</v>
      </c>
      <c r="J2084" s="16">
        <f>IF(COUNTIFS($C:$C,B2084)&gt;1,SUMIFS('Sales Hx'!$S:$S,'Sales Hx'!$B:$B,_xlfn.XLOOKUP(B2084,C:C,B:B),'Sales Hx'!$D:$D,E2084),SUMIFS('Sales Hx'!$S:$S,'Sales Hx'!$B:$B,$B2084,'Sales Hx'!$D:$D,$E2084))</f>
        <v>0</v>
      </c>
      <c r="K2084" s="16">
        <f t="shared" si="179"/>
        <v>0</v>
      </c>
      <c r="L2084" s="12">
        <f>IF(M2084&lt;&gt;"",M2084,IF(COUNTIFS($C:$C,B2084)&gt;1,SUMIFS('Sales Hx'!V:V,'Sales Hx'!$B:$B,_xlfn.XLOOKUP(B2084,C:C,B:B),'Sales Hx'!$D:$D,$E2084),SUMIFS('Sales Hx'!V:V,'Sales Hx'!$B:$B,$B2084,'Sales Hx'!$D:$D,$E2084)))</f>
        <v>0</v>
      </c>
      <c r="M2084" s="12">
        <v>0</v>
      </c>
      <c r="N2084" s="15">
        <f t="shared" si="181"/>
        <v>0</v>
      </c>
      <c r="O2084" s="21">
        <f t="shared" si="180"/>
        <v>0</v>
      </c>
      <c r="P2084" s="24">
        <v>117.25</v>
      </c>
      <c r="Q2084" s="18">
        <f t="shared" si="182"/>
        <v>0</v>
      </c>
      <c r="R2084" s="2">
        <v>1</v>
      </c>
      <c r="S2084" s="2">
        <v>120</v>
      </c>
      <c r="T2084" s="2" t="s">
        <v>4647</v>
      </c>
      <c r="U2084" s="28" t="str">
        <f>IF(G2084=0,"",_xlfn.MINIFS('PO Details'!$I:$I,'PO Details'!$D:$D,Planning!$B2084,'PO Details'!$L:$L,Planning!$E2084))</f>
        <v/>
      </c>
      <c r="V2084" s="29" t="s">
        <v>4640</v>
      </c>
      <c r="W2084" t="str">
        <f t="shared" si="178"/>
        <v>Max</v>
      </c>
      <c r="X2084" s="2">
        <v>120</v>
      </c>
    </row>
    <row r="2085" spans="1:24" x14ac:dyDescent="0.25">
      <c r="A2085" s="11"/>
      <c r="B2085" s="22" t="s">
        <v>1677</v>
      </c>
      <c r="C2085" s="22"/>
      <c r="D2085" s="22" t="s">
        <v>1678</v>
      </c>
      <c r="E2085" s="31" t="s">
        <v>4746</v>
      </c>
      <c r="F2085" s="12">
        <f>SUMIFS('Inventory Details'!$H:$H,'Inventory Details'!$B:$B,$B2085,'Inventory Details'!$E:$E,$E2085)</f>
        <v>0</v>
      </c>
      <c r="G2085" s="12">
        <f>SUMIFS('PO Details'!$H:$H,'PO Details'!$D:$D,Planning!$B2085,'PO Details'!$L:$L,$E2085)</f>
        <v>0</v>
      </c>
      <c r="H2085" s="12">
        <f>SUMIFS('SO Details'!$G:$G,'SO Details'!$D:$D,Planning!$B2085,'SO Details'!$K:$K,$E2085)</f>
        <v>0</v>
      </c>
      <c r="I2085" s="20">
        <f>IF(COUNTIFS($C:$C,B2085)&gt;1,SUMIFS('Sales Hx'!$Q:$Q,'Sales Hx'!$B:$B,_xlfn.XLOOKUP(B2085,C:C,B:B),'Sales Hx'!$D:$D,Planning!$E2085),SUMIFS('Sales Hx'!$Q:$Q,'Sales Hx'!$B:$B,Planning!$B2085,'Sales Hx'!$D:$D,Planning!$E2085))</f>
        <v>0</v>
      </c>
      <c r="J2085" s="16">
        <f>IF(COUNTIFS($C:$C,B2085)&gt;1,SUMIFS('Sales Hx'!$S:$S,'Sales Hx'!$B:$B,_xlfn.XLOOKUP(B2085,C:C,B:B),'Sales Hx'!$D:$D,E2085),SUMIFS('Sales Hx'!$S:$S,'Sales Hx'!$B:$B,$B2085,'Sales Hx'!$D:$D,$E2085))</f>
        <v>0</v>
      </c>
      <c r="K2085" s="16">
        <f t="shared" si="179"/>
        <v>0</v>
      </c>
      <c r="L2085" s="12">
        <f>IF(M2085&lt;&gt;"",M2085,IF(COUNTIFS($C:$C,B2085)&gt;1,SUMIFS('Sales Hx'!V:V,'Sales Hx'!$B:$B,_xlfn.XLOOKUP(B2085,C:C,B:B),'Sales Hx'!$D:$D,$E2085),SUMIFS('Sales Hx'!V:V,'Sales Hx'!$B:$B,$B2085,'Sales Hx'!$D:$D,$E2085)))</f>
        <v>0</v>
      </c>
      <c r="M2085" s="12">
        <v>0</v>
      </c>
      <c r="N2085" s="15">
        <f t="shared" si="181"/>
        <v>0</v>
      </c>
      <c r="O2085" s="21">
        <f t="shared" si="180"/>
        <v>0</v>
      </c>
      <c r="P2085" s="24">
        <v>117.25</v>
      </c>
      <c r="Q2085" s="18">
        <f t="shared" si="182"/>
        <v>0</v>
      </c>
      <c r="R2085" s="2">
        <v>1</v>
      </c>
      <c r="S2085" s="2">
        <v>120</v>
      </c>
      <c r="T2085" s="2" t="s">
        <v>4647</v>
      </c>
      <c r="U2085" s="28" t="str">
        <f>IF(G2085=0,"",_xlfn.MINIFS('PO Details'!$I:$I,'PO Details'!$D:$D,Planning!$B2085,'PO Details'!$L:$L,Planning!$E2085))</f>
        <v/>
      </c>
      <c r="V2085" s="29" t="s">
        <v>4640</v>
      </c>
      <c r="W2085" t="str">
        <f t="shared" si="178"/>
        <v>Max</v>
      </c>
      <c r="X2085" s="2">
        <v>120</v>
      </c>
    </row>
    <row r="2086" spans="1:24" x14ac:dyDescent="0.25">
      <c r="A2086" s="11"/>
      <c r="B2086" s="22" t="s">
        <v>1701</v>
      </c>
      <c r="C2086" s="22"/>
      <c r="D2086" s="22" t="s">
        <v>1702</v>
      </c>
      <c r="E2086" s="31" t="s">
        <v>1201</v>
      </c>
      <c r="F2086" s="12">
        <f>SUMIFS('Inventory Details'!$H:$H,'Inventory Details'!$B:$B,$B2086,'Inventory Details'!$E:$E,$E2086)</f>
        <v>2</v>
      </c>
      <c r="G2086" s="12">
        <f>SUMIFS('PO Details'!$H:$H,'PO Details'!$D:$D,Planning!$B2086,'PO Details'!$L:$L,$E2086)</f>
        <v>0</v>
      </c>
      <c r="H2086" s="12">
        <f>SUMIFS('SO Details'!$G:$G,'SO Details'!$D:$D,Planning!$B2086,'SO Details'!$K:$K,$E2086)</f>
        <v>0</v>
      </c>
      <c r="I2086" s="20">
        <f>IF(COUNTIFS($C:$C,B2086)&gt;1,SUMIFS('Sales Hx'!$Q:$Q,'Sales Hx'!$B:$B,_xlfn.XLOOKUP(B2086,C:C,B:B),'Sales Hx'!$D:$D,Planning!$E2086),SUMIFS('Sales Hx'!$Q:$Q,'Sales Hx'!$B:$B,Planning!$B2086,'Sales Hx'!$D:$D,Planning!$E2086))</f>
        <v>0</v>
      </c>
      <c r="J2086" s="16">
        <f>IF(COUNTIFS($C:$C,B2086)&gt;1,SUMIFS('Sales Hx'!$S:$S,'Sales Hx'!$B:$B,_xlfn.XLOOKUP(B2086,C:C,B:B),'Sales Hx'!$D:$D,E2086),SUMIFS('Sales Hx'!$S:$S,'Sales Hx'!$B:$B,$B2086,'Sales Hx'!$D:$D,$E2086))</f>
        <v>0</v>
      </c>
      <c r="K2086" s="16">
        <f t="shared" si="179"/>
        <v>0</v>
      </c>
      <c r="L2086" s="12">
        <f>IF(M2086&lt;&gt;"",M2086,IF(COUNTIFS($C:$C,B2086)&gt;1,SUMIFS('Sales Hx'!V:V,'Sales Hx'!$B:$B,_xlfn.XLOOKUP(B2086,C:C,B:B),'Sales Hx'!$D:$D,$E2086),SUMIFS('Sales Hx'!V:V,'Sales Hx'!$B:$B,$B2086,'Sales Hx'!$D:$D,$E2086)))</f>
        <v>0</v>
      </c>
      <c r="M2086" s="12">
        <v>0</v>
      </c>
      <c r="N2086" s="15">
        <f t="shared" si="181"/>
        <v>0</v>
      </c>
      <c r="O2086" s="21">
        <f t="shared" si="180"/>
        <v>0</v>
      </c>
      <c r="P2086" s="24">
        <v>46.07</v>
      </c>
      <c r="Q2086" s="18">
        <f t="shared" si="182"/>
        <v>0</v>
      </c>
      <c r="R2086" s="2">
        <v>1</v>
      </c>
      <c r="S2086" s="2">
        <v>120</v>
      </c>
      <c r="T2086" s="2" t="s">
        <v>4647</v>
      </c>
      <c r="U2086" s="28" t="str">
        <f>IF(G2086=0,"",_xlfn.MINIFS('PO Details'!$I:$I,'PO Details'!$D:$D,Planning!$B2086,'PO Details'!$L:$L,Planning!$E2086))</f>
        <v/>
      </c>
      <c r="V2086" s="29" t="s">
        <v>4640</v>
      </c>
      <c r="W2086" t="str">
        <f t="shared" si="178"/>
        <v>Max</v>
      </c>
      <c r="X2086" s="2">
        <v>120</v>
      </c>
    </row>
    <row r="2087" spans="1:24" x14ac:dyDescent="0.25">
      <c r="A2087" s="11"/>
      <c r="B2087" s="22" t="s">
        <v>1701</v>
      </c>
      <c r="C2087" s="22"/>
      <c r="D2087" s="22" t="s">
        <v>1702</v>
      </c>
      <c r="E2087" s="31" t="s">
        <v>119</v>
      </c>
      <c r="F2087" s="12">
        <f>SUMIFS('Inventory Details'!$H:$H,'Inventory Details'!$B:$B,$B2087,'Inventory Details'!$E:$E,$E2087)</f>
        <v>0</v>
      </c>
      <c r="G2087" s="12">
        <f>SUMIFS('PO Details'!$H:$H,'PO Details'!$D:$D,Planning!$B2087,'PO Details'!$L:$L,$E2087)</f>
        <v>0</v>
      </c>
      <c r="H2087" s="12">
        <f>SUMIFS('SO Details'!$G:$G,'SO Details'!$D:$D,Planning!$B2087,'SO Details'!$K:$K,$E2087)</f>
        <v>0</v>
      </c>
      <c r="I2087" s="20">
        <f>IF(COUNTIFS($C:$C,B2087)&gt;1,SUMIFS('Sales Hx'!$Q:$Q,'Sales Hx'!$B:$B,_xlfn.XLOOKUP(B2087,C:C,B:B),'Sales Hx'!$D:$D,Planning!$E2087),SUMIFS('Sales Hx'!$Q:$Q,'Sales Hx'!$B:$B,Planning!$B2087,'Sales Hx'!$D:$D,Planning!$E2087))</f>
        <v>0</v>
      </c>
      <c r="J2087" s="16">
        <f>IF(COUNTIFS($C:$C,B2087)&gt;1,SUMIFS('Sales Hx'!$S:$S,'Sales Hx'!$B:$B,_xlfn.XLOOKUP(B2087,C:C,B:B),'Sales Hx'!$D:$D,E2087),SUMIFS('Sales Hx'!$S:$S,'Sales Hx'!$B:$B,$B2087,'Sales Hx'!$D:$D,$E2087))</f>
        <v>0</v>
      </c>
      <c r="K2087" s="16">
        <f t="shared" si="179"/>
        <v>0</v>
      </c>
      <c r="L2087" s="12">
        <f>IF(M2087&lt;&gt;"",M2087,IF(COUNTIFS($C:$C,B2087)&gt;1,SUMIFS('Sales Hx'!V:V,'Sales Hx'!$B:$B,_xlfn.XLOOKUP(B2087,C:C,B:B),'Sales Hx'!$D:$D,$E2087),SUMIFS('Sales Hx'!V:V,'Sales Hx'!$B:$B,$B2087,'Sales Hx'!$D:$D,$E2087)))</f>
        <v>0</v>
      </c>
      <c r="M2087" s="12">
        <v>0</v>
      </c>
      <c r="N2087" s="15">
        <f t="shared" si="181"/>
        <v>0</v>
      </c>
      <c r="O2087" s="21">
        <f t="shared" si="180"/>
        <v>0</v>
      </c>
      <c r="P2087" s="24">
        <v>46.07</v>
      </c>
      <c r="Q2087" s="18">
        <f t="shared" si="182"/>
        <v>0</v>
      </c>
      <c r="R2087" s="2">
        <v>1</v>
      </c>
      <c r="S2087" s="2">
        <v>120</v>
      </c>
      <c r="T2087" s="2" t="s">
        <v>4647</v>
      </c>
      <c r="U2087" s="28" t="str">
        <f>IF(G2087=0,"",_xlfn.MINIFS('PO Details'!$I:$I,'PO Details'!$D:$D,Planning!$B2087,'PO Details'!$L:$L,Planning!$E2087))</f>
        <v/>
      </c>
      <c r="V2087" s="29" t="s">
        <v>4640</v>
      </c>
      <c r="W2087" t="str">
        <f t="shared" si="178"/>
        <v>Max</v>
      </c>
      <c r="X2087" s="2">
        <v>120</v>
      </c>
    </row>
    <row r="2088" spans="1:24" x14ac:dyDescent="0.25">
      <c r="A2088" s="11"/>
      <c r="B2088" s="22" t="s">
        <v>2520</v>
      </c>
      <c r="C2088" s="22"/>
      <c r="D2088" s="22"/>
      <c r="E2088" s="31" t="s">
        <v>2214</v>
      </c>
      <c r="F2088" s="12">
        <f>SUMIFS('Inventory Details'!$H:$H,'Inventory Details'!$B:$B,$B2088,'Inventory Details'!$E:$E,$E2088)</f>
        <v>0</v>
      </c>
      <c r="G2088" s="12">
        <f>SUMIFS('PO Details'!$H:$H,'PO Details'!$D:$D,Planning!$B2088,'PO Details'!$L:$L,$E2088)</f>
        <v>0</v>
      </c>
      <c r="H2088" s="12">
        <f>SUMIFS('SO Details'!$G:$G,'SO Details'!$D:$D,Planning!$B2088,'SO Details'!$K:$K,$E2088)</f>
        <v>0</v>
      </c>
      <c r="I2088" s="20">
        <f>IF(COUNTIFS($C:$C,B2088)&gt;1,SUMIFS('Sales Hx'!$Q:$Q,'Sales Hx'!$B:$B,_xlfn.XLOOKUP(B2088,C:C,B:B),'Sales Hx'!$D:$D,Planning!$E2088),SUMIFS('Sales Hx'!$Q:$Q,'Sales Hx'!$B:$B,Planning!$B2088,'Sales Hx'!$D:$D,Planning!$E2088))</f>
        <v>0</v>
      </c>
      <c r="J2088" s="16">
        <f>IF(COUNTIFS($C:$C,B2088)&gt;1,SUMIFS('Sales Hx'!$S:$S,'Sales Hx'!$B:$B,_xlfn.XLOOKUP(B2088,C:C,B:B),'Sales Hx'!$D:$D,E2088),SUMIFS('Sales Hx'!$S:$S,'Sales Hx'!$B:$B,$B2088,'Sales Hx'!$D:$D,$E2088))</f>
        <v>3.2894736842105261E-2</v>
      </c>
      <c r="K2088" s="16">
        <f t="shared" si="179"/>
        <v>0</v>
      </c>
      <c r="L2088" s="12">
        <f>IF(M2088&lt;&gt;"",M2088,IF(COUNTIFS($C:$C,B2088)&gt;1,SUMIFS('Sales Hx'!V:V,'Sales Hx'!$B:$B,_xlfn.XLOOKUP(B2088,C:C,B:B),'Sales Hx'!$D:$D,$E2088),SUMIFS('Sales Hx'!V:V,'Sales Hx'!$B:$B,$B2088,'Sales Hx'!$D:$D,$E2088)))</f>
        <v>0</v>
      </c>
      <c r="M2088" s="12">
        <v>0</v>
      </c>
      <c r="N2088" s="15">
        <f t="shared" si="181"/>
        <v>3.2894736842105261E-2</v>
      </c>
      <c r="O2088" s="21">
        <f t="shared" si="180"/>
        <v>4</v>
      </c>
      <c r="P2088" s="24">
        <v>0</v>
      </c>
      <c r="Q2088" s="18">
        <f t="shared" si="182"/>
        <v>0</v>
      </c>
      <c r="R2088" s="2">
        <v>1</v>
      </c>
      <c r="S2088" s="2">
        <v>120</v>
      </c>
      <c r="T2088" s="2" t="s">
        <v>4647</v>
      </c>
      <c r="U2088" s="28" t="str">
        <f>IF(G2088=0,"",_xlfn.MINIFS('PO Details'!$I:$I,'PO Details'!$D:$D,Planning!$B2088,'PO Details'!$L:$L,Planning!$E2088))</f>
        <v/>
      </c>
      <c r="V2088" s="29" t="s">
        <v>4640</v>
      </c>
      <c r="W2088" t="str">
        <f t="shared" si="178"/>
        <v>Max</v>
      </c>
      <c r="X2088" s="2">
        <v>120</v>
      </c>
    </row>
    <row r="2089" spans="1:24" x14ac:dyDescent="0.25">
      <c r="A2089" s="11" t="s">
        <v>4616</v>
      </c>
      <c r="B2089" s="22" t="s">
        <v>295</v>
      </c>
      <c r="C2089" s="22"/>
      <c r="D2089" s="22" t="s">
        <v>296</v>
      </c>
      <c r="E2089" s="31" t="s">
        <v>4746</v>
      </c>
      <c r="F2089" s="12">
        <f>SUMIFS('Inventory Details'!$H:$H,'Inventory Details'!$B:$B,$B2089,'Inventory Details'!$E:$E,$E2089)</f>
        <v>226</v>
      </c>
      <c r="G2089" s="12">
        <f>SUMIFS('PO Details'!$H:$H,'PO Details'!$D:$D,Planning!$B2089,'PO Details'!$L:$L,$E2089)</f>
        <v>100</v>
      </c>
      <c r="H2089" s="12">
        <f>SUMIFS('SO Details'!$G:$G,'SO Details'!$D:$D,Planning!$B2089,'SO Details'!$K:$K,$E2089)</f>
        <v>6</v>
      </c>
      <c r="I2089" s="20">
        <f>IF(COUNTIFS($C:$C,B2089)&gt;1,SUMIFS('Sales Hx'!$Q:$Q,'Sales Hx'!$B:$B,_xlfn.XLOOKUP(B2089,C:C,B:B),'Sales Hx'!$D:$D,Planning!$E2089),SUMIFS('Sales Hx'!$Q:$Q,'Sales Hx'!$B:$B,Planning!$B2089,'Sales Hx'!$D:$D,Planning!$E2089))</f>
        <v>177.79999999999998</v>
      </c>
      <c r="J2089" s="16">
        <f>IF(COUNTIFS($C:$C,B2089)&gt;1,SUMIFS('Sales Hx'!$S:$S,'Sales Hx'!$B:$B,_xlfn.XLOOKUP(B2089,C:C,B:B),'Sales Hx'!$D:$D,E2089),SUMIFS('Sales Hx'!$S:$S,'Sales Hx'!$B:$B,$B2089,'Sales Hx'!$D:$D,$E2089))</f>
        <v>1.9108851674641152</v>
      </c>
      <c r="K2089" s="16">
        <f t="shared" si="179"/>
        <v>1.8335208098987628</v>
      </c>
      <c r="L2089" s="12">
        <f>IF(M2089&lt;&gt;"",M2089,IF(COUNTIFS($C:$C,B2089)&gt;1,SUMIFS('Sales Hx'!V:V,'Sales Hx'!$B:$B,_xlfn.XLOOKUP(B2089,C:C,B:B),'Sales Hx'!$D:$D,$E2089),SUMIFS('Sales Hx'!V:V,'Sales Hx'!$B:$B,$B2089,'Sales Hx'!$D:$D,$E2089)))</f>
        <v>0</v>
      </c>
      <c r="M2089" s="12">
        <v>0</v>
      </c>
      <c r="N2089" s="15">
        <f t="shared" si="181"/>
        <v>1.9108851674641152</v>
      </c>
      <c r="O2089" s="21">
        <f t="shared" si="180"/>
        <v>0</v>
      </c>
      <c r="P2089" s="24">
        <v>46.07</v>
      </c>
      <c r="Q2089" s="18">
        <f t="shared" si="182"/>
        <v>0</v>
      </c>
      <c r="R2089" s="2">
        <v>1</v>
      </c>
      <c r="S2089" s="2">
        <v>90</v>
      </c>
      <c r="T2089" s="2" t="s">
        <v>4647</v>
      </c>
      <c r="U2089" s="28">
        <f>IF(G2089=0,"",_xlfn.MINIFS('PO Details'!$I:$I,'PO Details'!$D:$D,Planning!$B2089,'PO Details'!$L:$L,Planning!$E2089))</f>
        <v>45450</v>
      </c>
      <c r="V2089" s="29" t="s">
        <v>4639</v>
      </c>
      <c r="W2089" t="str">
        <f t="shared" si="178"/>
        <v/>
      </c>
      <c r="X2089" s="2">
        <v>120</v>
      </c>
    </row>
    <row r="2090" spans="1:24" x14ac:dyDescent="0.25">
      <c r="A2090" s="11" t="s">
        <v>4616</v>
      </c>
      <c r="B2090" s="22" t="s">
        <v>295</v>
      </c>
      <c r="C2090" s="22"/>
      <c r="D2090" s="22" t="s">
        <v>296</v>
      </c>
      <c r="E2090" s="31" t="s">
        <v>106</v>
      </c>
      <c r="F2090" s="12">
        <f>SUMIFS('Inventory Details'!$H:$H,'Inventory Details'!$B:$B,$B2090,'Inventory Details'!$E:$E,$E2090)</f>
        <v>13</v>
      </c>
      <c r="G2090" s="12">
        <f>SUMIFS('PO Details'!$H:$H,'PO Details'!$D:$D,Planning!$B2090,'PO Details'!$L:$L,$E2090)</f>
        <v>145</v>
      </c>
      <c r="H2090" s="12">
        <f>SUMIFS('SO Details'!$G:$G,'SO Details'!$D:$D,Planning!$B2090,'SO Details'!$K:$K,$E2090)</f>
        <v>8</v>
      </c>
      <c r="I2090" s="20">
        <f>IF(COUNTIFS($C:$C,B2090)&gt;1,SUMIFS('Sales Hx'!$Q:$Q,'Sales Hx'!$B:$B,_xlfn.XLOOKUP(B2090,C:C,B:B),'Sales Hx'!$D:$D,Planning!$E2090),SUMIFS('Sales Hx'!$Q:$Q,'Sales Hx'!$B:$B,Planning!$B2090,'Sales Hx'!$D:$D,Planning!$E2090))</f>
        <v>95.199999999999989</v>
      </c>
      <c r="J2090" s="16">
        <f>IF(COUNTIFS($C:$C,B2090)&gt;1,SUMIFS('Sales Hx'!$S:$S,'Sales Hx'!$B:$B,_xlfn.XLOOKUP(B2090,C:C,B:B),'Sales Hx'!$D:$D,E2090),SUMIFS('Sales Hx'!$S:$S,'Sales Hx'!$B:$B,$B2090,'Sales Hx'!$D:$D,$E2090))</f>
        <v>1.1277412280701755</v>
      </c>
      <c r="K2090" s="16">
        <f t="shared" si="179"/>
        <v>1.6596638655462186</v>
      </c>
      <c r="L2090" s="12">
        <f>IF(M2090&lt;&gt;"",M2090,IF(COUNTIFS($C:$C,B2090)&gt;1,SUMIFS('Sales Hx'!V:V,'Sales Hx'!$B:$B,_xlfn.XLOOKUP(B2090,C:C,B:B),'Sales Hx'!$D:$D,$E2090),SUMIFS('Sales Hx'!V:V,'Sales Hx'!$B:$B,$B2090,'Sales Hx'!$D:$D,$E2090)))</f>
        <v>0</v>
      </c>
      <c r="M2090" s="12">
        <v>0</v>
      </c>
      <c r="N2090" s="15">
        <f t="shared" si="181"/>
        <v>1.1277412280701755</v>
      </c>
      <c r="O2090" s="21">
        <f t="shared" si="180"/>
        <v>0</v>
      </c>
      <c r="P2090" s="24">
        <v>46.07</v>
      </c>
      <c r="Q2090" s="18">
        <f t="shared" si="182"/>
        <v>0</v>
      </c>
      <c r="R2090" s="2">
        <v>1</v>
      </c>
      <c r="S2090" s="2">
        <v>90</v>
      </c>
      <c r="T2090" s="2" t="s">
        <v>4647</v>
      </c>
      <c r="U2090" s="28">
        <f>IF(G2090=0,"",_xlfn.MINIFS('PO Details'!$I:$I,'PO Details'!$D:$D,Planning!$B2090,'PO Details'!$L:$L,Planning!$E2090))</f>
        <v>45443</v>
      </c>
      <c r="V2090" s="29" t="s">
        <v>4639</v>
      </c>
      <c r="W2090" t="str">
        <f t="shared" si="178"/>
        <v/>
      </c>
      <c r="X2090" s="2">
        <v>120</v>
      </c>
    </row>
    <row r="2091" spans="1:24" x14ac:dyDescent="0.25">
      <c r="A2091" s="11" t="s">
        <v>4616</v>
      </c>
      <c r="B2091" s="22" t="s">
        <v>295</v>
      </c>
      <c r="C2091" s="22"/>
      <c r="D2091" s="22" t="s">
        <v>296</v>
      </c>
      <c r="E2091" s="31" t="s">
        <v>119</v>
      </c>
      <c r="F2091" s="12">
        <f>SUMIFS('Inventory Details'!$H:$H,'Inventory Details'!$B:$B,$B2091,'Inventory Details'!$E:$E,$E2091)</f>
        <v>0</v>
      </c>
      <c r="G2091" s="12">
        <f>SUMIFS('PO Details'!$H:$H,'PO Details'!$D:$D,Planning!$B2091,'PO Details'!$L:$L,$E2091)</f>
        <v>93</v>
      </c>
      <c r="H2091" s="12">
        <f>SUMIFS('SO Details'!$G:$G,'SO Details'!$D:$D,Planning!$B2091,'SO Details'!$K:$K,$E2091)</f>
        <v>1</v>
      </c>
      <c r="I2091" s="20">
        <f>IF(COUNTIFS($C:$C,B2091)&gt;1,SUMIFS('Sales Hx'!$Q:$Q,'Sales Hx'!$B:$B,_xlfn.XLOOKUP(B2091,C:C,B:B),'Sales Hx'!$D:$D,Planning!$E2091),SUMIFS('Sales Hx'!$Q:$Q,'Sales Hx'!$B:$B,Planning!$B2091,'Sales Hx'!$D:$D,Planning!$E2091))</f>
        <v>21</v>
      </c>
      <c r="J2091" s="16">
        <f>IF(COUNTIFS($C:$C,B2091)&gt;1,SUMIFS('Sales Hx'!$S:$S,'Sales Hx'!$B:$B,_xlfn.XLOOKUP(B2091,C:C,B:B),'Sales Hx'!$D:$D,E2091),SUMIFS('Sales Hx'!$S:$S,'Sales Hx'!$B:$B,$B2091,'Sales Hx'!$D:$D,$E2091))</f>
        <v>0.69078947368421051</v>
      </c>
      <c r="K2091" s="16">
        <f t="shared" si="179"/>
        <v>4.4285714285714288</v>
      </c>
      <c r="L2091" s="12">
        <f>IF(M2091&lt;&gt;"",M2091,IF(COUNTIFS($C:$C,B2091)&gt;1,SUMIFS('Sales Hx'!V:V,'Sales Hx'!$B:$B,_xlfn.XLOOKUP(B2091,C:C,B:B),'Sales Hx'!$D:$D,$E2091),SUMIFS('Sales Hx'!V:V,'Sales Hx'!$B:$B,$B2091,'Sales Hx'!$D:$D,$E2091)))</f>
        <v>0</v>
      </c>
      <c r="M2091" s="12">
        <v>0</v>
      </c>
      <c r="N2091" s="15">
        <f t="shared" si="181"/>
        <v>0.69078947368421051</v>
      </c>
      <c r="O2091" s="21">
        <f t="shared" si="180"/>
        <v>0</v>
      </c>
      <c r="P2091" s="24">
        <v>46.07</v>
      </c>
      <c r="Q2091" s="18">
        <f t="shared" si="182"/>
        <v>0</v>
      </c>
      <c r="R2091" s="2">
        <v>1</v>
      </c>
      <c r="S2091" s="2">
        <v>90</v>
      </c>
      <c r="T2091" s="2" t="s">
        <v>4647</v>
      </c>
      <c r="U2091" s="28">
        <f>IF(G2091=0,"",_xlfn.MINIFS('PO Details'!$I:$I,'PO Details'!$D:$D,Planning!$B2091,'PO Details'!$L:$L,Planning!$E2091))</f>
        <v>45443</v>
      </c>
      <c r="V2091" s="29" t="s">
        <v>4639</v>
      </c>
      <c r="W2091" t="str">
        <f t="shared" si="178"/>
        <v/>
      </c>
      <c r="X2091" s="2">
        <v>120</v>
      </c>
    </row>
    <row r="2092" spans="1:24" x14ac:dyDescent="0.25">
      <c r="A2092" s="11" t="s">
        <v>4616</v>
      </c>
      <c r="B2092" s="22" t="s">
        <v>295</v>
      </c>
      <c r="C2092" s="22"/>
      <c r="D2092" s="22" t="s">
        <v>296</v>
      </c>
      <c r="E2092" s="31" t="s">
        <v>15</v>
      </c>
      <c r="F2092" s="12">
        <f>SUMIFS('Inventory Details'!$H:$H,'Inventory Details'!$B:$B,$B2092,'Inventory Details'!$E:$E,$E2092)</f>
        <v>5</v>
      </c>
      <c r="G2092" s="12">
        <f>SUMIFS('PO Details'!$H:$H,'PO Details'!$D:$D,Planning!$B2092,'PO Details'!$L:$L,$E2092)</f>
        <v>29</v>
      </c>
      <c r="H2092" s="12">
        <f>SUMIFS('SO Details'!$G:$G,'SO Details'!$D:$D,Planning!$B2092,'SO Details'!$K:$K,$E2092)</f>
        <v>20</v>
      </c>
      <c r="I2092" s="20">
        <f>IF(COUNTIFS($C:$C,B2092)&gt;1,SUMIFS('Sales Hx'!$Q:$Q,'Sales Hx'!$B:$B,_xlfn.XLOOKUP(B2092,C:C,B:B),'Sales Hx'!$D:$D,Planning!$E2092),SUMIFS('Sales Hx'!$Q:$Q,'Sales Hx'!$B:$B,Planning!$B2092,'Sales Hx'!$D:$D,Planning!$E2092))</f>
        <v>0</v>
      </c>
      <c r="J2092" s="16">
        <f>IF(COUNTIFS($C:$C,B2092)&gt;1,SUMIFS('Sales Hx'!$S:$S,'Sales Hx'!$B:$B,_xlfn.XLOOKUP(B2092,C:C,B:B),'Sales Hx'!$D:$D,E2092),SUMIFS('Sales Hx'!$S:$S,'Sales Hx'!$B:$B,$B2092,'Sales Hx'!$D:$D,$E2092))</f>
        <v>0.47149122807017546</v>
      </c>
      <c r="K2092" s="16">
        <f t="shared" si="179"/>
        <v>0</v>
      </c>
      <c r="L2092" s="12">
        <f>IF(M2092&lt;&gt;"",M2092,IF(COUNTIFS($C:$C,B2092)&gt;1,SUMIFS('Sales Hx'!V:V,'Sales Hx'!$B:$B,_xlfn.XLOOKUP(B2092,C:C,B:B),'Sales Hx'!$D:$D,$E2092),SUMIFS('Sales Hx'!V:V,'Sales Hx'!$B:$B,$B2092,'Sales Hx'!$D:$D,$E2092)))</f>
        <v>0</v>
      </c>
      <c r="M2092" s="12">
        <v>0</v>
      </c>
      <c r="N2092" s="15">
        <f t="shared" si="181"/>
        <v>0.47149122807017546</v>
      </c>
      <c r="O2092" s="21">
        <f t="shared" si="180"/>
        <v>0</v>
      </c>
      <c r="P2092" s="24">
        <v>46.07</v>
      </c>
      <c r="Q2092" s="18">
        <f t="shared" si="182"/>
        <v>0</v>
      </c>
      <c r="R2092" s="2">
        <v>1</v>
      </c>
      <c r="S2092" s="2">
        <v>90</v>
      </c>
      <c r="T2092" s="2" t="s">
        <v>4647</v>
      </c>
      <c r="U2092" s="28">
        <f>IF(G2092=0,"",_xlfn.MINIFS('PO Details'!$I:$I,'PO Details'!$D:$D,Planning!$B2092,'PO Details'!$L:$L,Planning!$E2092))</f>
        <v>45392</v>
      </c>
      <c r="V2092" s="29" t="s">
        <v>4639</v>
      </c>
      <c r="W2092" t="str">
        <f t="shared" si="178"/>
        <v/>
      </c>
      <c r="X2092" s="2">
        <v>120</v>
      </c>
    </row>
    <row r="2093" spans="1:24" x14ac:dyDescent="0.25">
      <c r="A2093" s="11" t="s">
        <v>4616</v>
      </c>
      <c r="B2093" s="22" t="s">
        <v>295</v>
      </c>
      <c r="C2093" s="22"/>
      <c r="D2093" s="22" t="s">
        <v>296</v>
      </c>
      <c r="E2093" s="31" t="s">
        <v>820</v>
      </c>
      <c r="F2093" s="12">
        <f>SUMIFS('Inventory Details'!$H:$H,'Inventory Details'!$B:$B,$B2093,'Inventory Details'!$E:$E,$E2093)</f>
        <v>5</v>
      </c>
      <c r="G2093" s="12">
        <f>SUMIFS('PO Details'!$H:$H,'PO Details'!$D:$D,Planning!$B2093,'PO Details'!$L:$L,$E2093)</f>
        <v>25</v>
      </c>
      <c r="H2093" s="12">
        <f>SUMIFS('SO Details'!$G:$G,'SO Details'!$D:$D,Planning!$B2093,'SO Details'!$K:$K,$E2093)</f>
        <v>0</v>
      </c>
      <c r="I2093" s="20">
        <f>IF(COUNTIFS($C:$C,B2093)&gt;1,SUMIFS('Sales Hx'!$Q:$Q,'Sales Hx'!$B:$B,_xlfn.XLOOKUP(B2093,C:C,B:B),'Sales Hx'!$D:$D,Planning!$E2093),SUMIFS('Sales Hx'!$Q:$Q,'Sales Hx'!$B:$B,Planning!$B2093,'Sales Hx'!$D:$D,Planning!$E2093))</f>
        <v>4.1999999999999993</v>
      </c>
      <c r="J2093" s="16">
        <f>IF(COUNTIFS($C:$C,B2093)&gt;1,SUMIFS('Sales Hx'!$S:$S,'Sales Hx'!$B:$B,_xlfn.XLOOKUP(B2093,C:C,B:B),'Sales Hx'!$D:$D,E2093),SUMIFS('Sales Hx'!$S:$S,'Sales Hx'!$B:$B,$B2093,'Sales Hx'!$D:$D,$E2093))</f>
        <v>0.10197368421052631</v>
      </c>
      <c r="K2093" s="16">
        <f t="shared" si="179"/>
        <v>7.1428571428571441</v>
      </c>
      <c r="L2093" s="12">
        <f>IF(M2093&lt;&gt;"",M2093,IF(COUNTIFS($C:$C,B2093)&gt;1,SUMIFS('Sales Hx'!V:V,'Sales Hx'!$B:$B,_xlfn.XLOOKUP(B2093,C:C,B:B),'Sales Hx'!$D:$D,$E2093),SUMIFS('Sales Hx'!V:V,'Sales Hx'!$B:$B,$B2093,'Sales Hx'!$D:$D,$E2093)))</f>
        <v>0</v>
      </c>
      <c r="M2093" s="12">
        <v>0</v>
      </c>
      <c r="N2093" s="15">
        <f t="shared" si="181"/>
        <v>0.10197368421052631</v>
      </c>
      <c r="O2093" s="21">
        <f t="shared" si="180"/>
        <v>0</v>
      </c>
      <c r="P2093" s="24">
        <v>46.07</v>
      </c>
      <c r="Q2093" s="18">
        <f t="shared" si="182"/>
        <v>0</v>
      </c>
      <c r="R2093" s="2">
        <v>1</v>
      </c>
      <c r="S2093" s="2">
        <v>90</v>
      </c>
      <c r="T2093" s="2" t="s">
        <v>4647</v>
      </c>
      <c r="U2093" s="28">
        <f>IF(G2093=0,"",_xlfn.MINIFS('PO Details'!$I:$I,'PO Details'!$D:$D,Planning!$B2093,'PO Details'!$L:$L,Planning!$E2093))</f>
        <v>45474</v>
      </c>
      <c r="V2093" s="29" t="s">
        <v>4639</v>
      </c>
      <c r="W2093" t="str">
        <f t="shared" si="178"/>
        <v>Max</v>
      </c>
      <c r="X2093" s="2">
        <v>120</v>
      </c>
    </row>
    <row r="2094" spans="1:24" x14ac:dyDescent="0.25">
      <c r="A2094" s="11" t="s">
        <v>4616</v>
      </c>
      <c r="B2094" s="22" t="s">
        <v>295</v>
      </c>
      <c r="C2094" s="22"/>
      <c r="D2094" s="22" t="s">
        <v>296</v>
      </c>
      <c r="E2094" s="31" t="s">
        <v>113</v>
      </c>
      <c r="F2094" s="12">
        <f>SUMIFS('Inventory Details'!$H:$H,'Inventory Details'!$B:$B,$B2094,'Inventory Details'!$E:$E,$E2094)</f>
        <v>51</v>
      </c>
      <c r="G2094" s="12">
        <f>SUMIFS('PO Details'!$H:$H,'PO Details'!$D:$D,Planning!$B2094,'PO Details'!$L:$L,$E2094)</f>
        <v>100</v>
      </c>
      <c r="H2094" s="12">
        <f>SUMIFS('SO Details'!$G:$G,'SO Details'!$D:$D,Planning!$B2094,'SO Details'!$K:$K,$E2094)</f>
        <v>1</v>
      </c>
      <c r="I2094" s="20">
        <f>IF(COUNTIFS($C:$C,B2094)&gt;1,SUMIFS('Sales Hx'!$Q:$Q,'Sales Hx'!$B:$B,_xlfn.XLOOKUP(B2094,C:C,B:B),'Sales Hx'!$D:$D,Planning!$E2094),SUMIFS('Sales Hx'!$Q:$Q,'Sales Hx'!$B:$B,Planning!$B2094,'Sales Hx'!$D:$D,Planning!$E2094))</f>
        <v>53.199999999999996</v>
      </c>
      <c r="J2094" s="16">
        <f>IF(COUNTIFS($C:$C,B2094)&gt;1,SUMIFS('Sales Hx'!$S:$S,'Sales Hx'!$B:$B,_xlfn.XLOOKUP(B2094,C:C,B:B),'Sales Hx'!$D:$D,E2094),SUMIFS('Sales Hx'!$S:$S,'Sales Hx'!$B:$B,$B2094,'Sales Hx'!$D:$D,$E2094))</f>
        <v>0.59978070175438591</v>
      </c>
      <c r="K2094" s="16">
        <f t="shared" si="179"/>
        <v>2.8383458646616542</v>
      </c>
      <c r="L2094" s="12">
        <f>IF(M2094&lt;&gt;"",M2094,IF(COUNTIFS($C:$C,B2094)&gt;1,SUMIFS('Sales Hx'!V:V,'Sales Hx'!$B:$B,_xlfn.XLOOKUP(B2094,C:C,B:B),'Sales Hx'!$D:$D,$E2094),SUMIFS('Sales Hx'!V:V,'Sales Hx'!$B:$B,$B2094,'Sales Hx'!$D:$D,$E2094)))</f>
        <v>0</v>
      </c>
      <c r="M2094" s="12">
        <v>0</v>
      </c>
      <c r="N2094" s="15">
        <f t="shared" si="181"/>
        <v>0.59978070175438591</v>
      </c>
      <c r="O2094" s="21">
        <f t="shared" si="180"/>
        <v>0</v>
      </c>
      <c r="P2094" s="24">
        <v>46.07</v>
      </c>
      <c r="Q2094" s="18">
        <f t="shared" si="182"/>
        <v>0</v>
      </c>
      <c r="R2094" s="2">
        <v>1</v>
      </c>
      <c r="S2094" s="2">
        <v>90</v>
      </c>
      <c r="T2094" s="2" t="s">
        <v>4647</v>
      </c>
      <c r="U2094" s="28">
        <f>IF(G2094=0,"",_xlfn.MINIFS('PO Details'!$I:$I,'PO Details'!$D:$D,Planning!$B2094,'PO Details'!$L:$L,Planning!$E2094))</f>
        <v>45474</v>
      </c>
      <c r="V2094" s="29" t="s">
        <v>4639</v>
      </c>
      <c r="W2094" t="str">
        <f t="shared" si="178"/>
        <v/>
      </c>
      <c r="X2094" s="2">
        <v>120</v>
      </c>
    </row>
    <row r="2095" spans="1:24" x14ac:dyDescent="0.25">
      <c r="A2095" s="11" t="s">
        <v>4616</v>
      </c>
      <c r="B2095" s="22" t="s">
        <v>295</v>
      </c>
      <c r="C2095" s="22"/>
      <c r="D2095" s="22" t="s">
        <v>296</v>
      </c>
      <c r="E2095" s="31" t="s">
        <v>109</v>
      </c>
      <c r="F2095" s="12">
        <f>SUMIFS('Inventory Details'!$H:$H,'Inventory Details'!$B:$B,$B2095,'Inventory Details'!$E:$E,$E2095)</f>
        <v>105</v>
      </c>
      <c r="G2095" s="12">
        <f>SUMIFS('PO Details'!$H:$H,'PO Details'!$D:$D,Planning!$B2095,'PO Details'!$L:$L,$E2095)</f>
        <v>0</v>
      </c>
      <c r="H2095" s="12">
        <f>SUMIFS('SO Details'!$G:$G,'SO Details'!$D:$D,Planning!$B2095,'SO Details'!$K:$K,$E2095)</f>
        <v>1</v>
      </c>
      <c r="I2095" s="20">
        <f>IF(COUNTIFS($C:$C,B2095)&gt;1,SUMIFS('Sales Hx'!$Q:$Q,'Sales Hx'!$B:$B,_xlfn.XLOOKUP(B2095,C:C,B:B),'Sales Hx'!$D:$D,Planning!$E2095),SUMIFS('Sales Hx'!$Q:$Q,'Sales Hx'!$B:$B,Planning!$B2095,'Sales Hx'!$D:$D,Planning!$E2095))</f>
        <v>30.799999999999997</v>
      </c>
      <c r="J2095" s="16">
        <f>IF(COUNTIFS($C:$C,B2095)&gt;1,SUMIFS('Sales Hx'!$S:$S,'Sales Hx'!$B:$B,_xlfn.XLOOKUP(B2095,C:C,B:B),'Sales Hx'!$D:$D,E2095),SUMIFS('Sales Hx'!$S:$S,'Sales Hx'!$B:$B,$B2095,'Sales Hx'!$D:$D,$E2095))</f>
        <v>0.37225877192982465</v>
      </c>
      <c r="K2095" s="16">
        <f t="shared" si="179"/>
        <v>3.4090909090909096</v>
      </c>
      <c r="L2095" s="12">
        <f>IF(M2095&lt;&gt;"",M2095,IF(COUNTIFS($C:$C,B2095)&gt;1,SUMIFS('Sales Hx'!V:V,'Sales Hx'!$B:$B,_xlfn.XLOOKUP(B2095,C:C,B:B),'Sales Hx'!$D:$D,$E2095),SUMIFS('Sales Hx'!V:V,'Sales Hx'!$B:$B,$B2095,'Sales Hx'!$D:$D,$E2095)))</f>
        <v>0</v>
      </c>
      <c r="M2095" s="12">
        <v>0</v>
      </c>
      <c r="N2095" s="15">
        <f t="shared" si="181"/>
        <v>0.37225877192982465</v>
      </c>
      <c r="O2095" s="21">
        <f t="shared" si="180"/>
        <v>0</v>
      </c>
      <c r="P2095" s="24">
        <v>46.07</v>
      </c>
      <c r="Q2095" s="18">
        <f t="shared" si="182"/>
        <v>0</v>
      </c>
      <c r="R2095" s="2">
        <v>1</v>
      </c>
      <c r="S2095" s="2">
        <v>90</v>
      </c>
      <c r="T2095" s="2" t="s">
        <v>4647</v>
      </c>
      <c r="U2095" s="28" t="str">
        <f>IF(G2095=0,"",_xlfn.MINIFS('PO Details'!$I:$I,'PO Details'!$D:$D,Planning!$B2095,'PO Details'!$L:$L,Planning!$E2095))</f>
        <v/>
      </c>
      <c r="V2095" s="29" t="s">
        <v>4639</v>
      </c>
      <c r="W2095" t="str">
        <f t="shared" si="178"/>
        <v/>
      </c>
      <c r="X2095" s="2">
        <v>120</v>
      </c>
    </row>
    <row r="2096" spans="1:24" x14ac:dyDescent="0.25">
      <c r="A2096" s="11" t="s">
        <v>4616</v>
      </c>
      <c r="B2096" s="22" t="s">
        <v>295</v>
      </c>
      <c r="C2096" s="22"/>
      <c r="D2096" s="22" t="s">
        <v>296</v>
      </c>
      <c r="E2096" s="31" t="s">
        <v>1398</v>
      </c>
      <c r="F2096" s="12">
        <f>SUMIFS('Inventory Details'!$H:$H,'Inventory Details'!$B:$B,$B2096,'Inventory Details'!$E:$E,$E2096)</f>
        <v>0</v>
      </c>
      <c r="G2096" s="12">
        <f>SUMIFS('PO Details'!$H:$H,'PO Details'!$D:$D,Planning!$B2096,'PO Details'!$L:$L,$E2096)</f>
        <v>0</v>
      </c>
      <c r="H2096" s="12">
        <f>SUMIFS('SO Details'!$G:$G,'SO Details'!$D:$D,Planning!$B2096,'SO Details'!$K:$K,$E2096)</f>
        <v>1</v>
      </c>
      <c r="I2096" s="20">
        <f>IF(COUNTIFS($C:$C,B2096)&gt;1,SUMIFS('Sales Hx'!$Q:$Q,'Sales Hx'!$B:$B,_xlfn.XLOOKUP(B2096,C:C,B:B),'Sales Hx'!$D:$D,Planning!$E2096),SUMIFS('Sales Hx'!$Q:$Q,'Sales Hx'!$B:$B,Planning!$B2096,'Sales Hx'!$D:$D,Planning!$E2096))</f>
        <v>0</v>
      </c>
      <c r="J2096" s="16">
        <f>IF(COUNTIFS($C:$C,B2096)&gt;1,SUMIFS('Sales Hx'!$S:$S,'Sales Hx'!$B:$B,_xlfn.XLOOKUP(B2096,C:C,B:B),'Sales Hx'!$D:$D,E2096),SUMIFS('Sales Hx'!$S:$S,'Sales Hx'!$B:$B,$B2096,'Sales Hx'!$D:$D,$E2096))</f>
        <v>0</v>
      </c>
      <c r="K2096" s="16">
        <f t="shared" ref="K2096:K2159" si="183">IFERROR((F2096+G2096)/I2096,0)</f>
        <v>0</v>
      </c>
      <c r="L2096" s="12">
        <f>IF(M2096&lt;&gt;"",M2096,IF(COUNTIFS($C:$C,B2096)&gt;1,SUMIFS('Sales Hx'!V:V,'Sales Hx'!$B:$B,_xlfn.XLOOKUP(B2096,C:C,B:B),'Sales Hx'!$D:$D,$E2096),SUMIFS('Sales Hx'!V:V,'Sales Hx'!$B:$B,$B2096,'Sales Hx'!$D:$D,$E2096)))</f>
        <v>0</v>
      </c>
      <c r="M2096" s="12">
        <v>0</v>
      </c>
      <c r="N2096" s="15">
        <f t="shared" si="181"/>
        <v>0</v>
      </c>
      <c r="O2096" s="21">
        <f t="shared" si="180"/>
        <v>1</v>
      </c>
      <c r="P2096" s="24">
        <v>46.07</v>
      </c>
      <c r="Q2096" s="18">
        <f t="shared" si="182"/>
        <v>46.07</v>
      </c>
      <c r="R2096" s="2">
        <v>1</v>
      </c>
      <c r="S2096" s="2">
        <v>90</v>
      </c>
      <c r="T2096" s="2" t="s">
        <v>4647</v>
      </c>
      <c r="U2096" s="28" t="str">
        <f>IF(G2096=0,"",_xlfn.MINIFS('PO Details'!$I:$I,'PO Details'!$D:$D,Planning!$B2096,'PO Details'!$L:$L,Planning!$E2096))</f>
        <v/>
      </c>
      <c r="V2096" s="29" t="s">
        <v>4639</v>
      </c>
      <c r="W2096" t="str">
        <f t="shared" si="178"/>
        <v/>
      </c>
      <c r="X2096" s="2">
        <v>120</v>
      </c>
    </row>
    <row r="2097" spans="1:24" x14ac:dyDescent="0.25">
      <c r="A2097" s="11" t="s">
        <v>4616</v>
      </c>
      <c r="B2097" s="22" t="s">
        <v>295</v>
      </c>
      <c r="C2097" s="22"/>
      <c r="D2097" s="22" t="s">
        <v>296</v>
      </c>
      <c r="E2097" s="31" t="s">
        <v>108</v>
      </c>
      <c r="F2097" s="12">
        <f>SUMIFS('Inventory Details'!$H:$H,'Inventory Details'!$B:$B,$B2097,'Inventory Details'!$E:$E,$E2097)</f>
        <v>6</v>
      </c>
      <c r="G2097" s="12">
        <f>SUMIFS('PO Details'!$H:$H,'PO Details'!$D:$D,Planning!$B2097,'PO Details'!$L:$L,$E2097)</f>
        <v>0</v>
      </c>
      <c r="H2097" s="12">
        <f>SUMIFS('SO Details'!$G:$G,'SO Details'!$D:$D,Planning!$B2097,'SO Details'!$K:$K,$E2097)</f>
        <v>0</v>
      </c>
      <c r="I2097" s="20">
        <f>IF(COUNTIFS($C:$C,B2097)&gt;1,SUMIFS('Sales Hx'!$Q:$Q,'Sales Hx'!$B:$B,_xlfn.XLOOKUP(B2097,C:C,B:B),'Sales Hx'!$D:$D,Planning!$E2097),SUMIFS('Sales Hx'!$Q:$Q,'Sales Hx'!$B:$B,Planning!$B2097,'Sales Hx'!$D:$D,Planning!$E2097))</f>
        <v>4.1999999999999993</v>
      </c>
      <c r="J2097" s="16">
        <f>IF(COUNTIFS($C:$C,B2097)&gt;1,SUMIFS('Sales Hx'!$S:$S,'Sales Hx'!$B:$B,_xlfn.XLOOKUP(B2097,C:C,B:B),'Sales Hx'!$D:$D,E2097),SUMIFS('Sales Hx'!$S:$S,'Sales Hx'!$B:$B,$B2097,'Sales Hx'!$D:$D,$E2097))</f>
        <v>0.15789473684210525</v>
      </c>
      <c r="K2097" s="16">
        <f t="shared" si="183"/>
        <v>1.4285714285714288</v>
      </c>
      <c r="L2097" s="12">
        <f>IF(M2097&lt;&gt;"",M2097,IF(COUNTIFS($C:$C,B2097)&gt;1,SUMIFS('Sales Hx'!V:V,'Sales Hx'!$B:$B,_xlfn.XLOOKUP(B2097,C:C,B:B),'Sales Hx'!$D:$D,$E2097),SUMIFS('Sales Hx'!V:V,'Sales Hx'!$B:$B,$B2097,'Sales Hx'!$D:$D,$E2097)))</f>
        <v>0</v>
      </c>
      <c r="M2097" s="12">
        <v>0</v>
      </c>
      <c r="N2097" s="15">
        <f t="shared" si="181"/>
        <v>0.15789473684210525</v>
      </c>
      <c r="O2097" s="21">
        <f t="shared" si="180"/>
        <v>0</v>
      </c>
      <c r="P2097" s="24">
        <v>46.07</v>
      </c>
      <c r="Q2097" s="18">
        <f t="shared" si="182"/>
        <v>0</v>
      </c>
      <c r="R2097" s="2">
        <v>1</v>
      </c>
      <c r="S2097" s="2">
        <v>90</v>
      </c>
      <c r="T2097" s="2" t="s">
        <v>4647</v>
      </c>
      <c r="U2097" s="28" t="str">
        <f>IF(G2097=0,"",_xlfn.MINIFS('PO Details'!$I:$I,'PO Details'!$D:$D,Planning!$B2097,'PO Details'!$L:$L,Planning!$E2097))</f>
        <v/>
      </c>
      <c r="V2097" s="29" t="s">
        <v>4639</v>
      </c>
      <c r="W2097" t="str">
        <f t="shared" si="178"/>
        <v/>
      </c>
      <c r="X2097" s="2">
        <v>120</v>
      </c>
    </row>
    <row r="2098" spans="1:24" x14ac:dyDescent="0.25">
      <c r="A2098" s="11" t="s">
        <v>4616</v>
      </c>
      <c r="B2098" s="22" t="s">
        <v>295</v>
      </c>
      <c r="C2098" s="22"/>
      <c r="D2098" s="22" t="s">
        <v>296</v>
      </c>
      <c r="E2098" s="31" t="s">
        <v>1201</v>
      </c>
      <c r="F2098" s="12">
        <f>SUMIFS('Inventory Details'!$H:$H,'Inventory Details'!$B:$B,$B2098,'Inventory Details'!$E:$E,$E2098)</f>
        <v>0</v>
      </c>
      <c r="G2098" s="12">
        <f>SUMIFS('PO Details'!$H:$H,'PO Details'!$D:$D,Planning!$B2098,'PO Details'!$L:$L,$E2098)</f>
        <v>0</v>
      </c>
      <c r="H2098" s="12">
        <f>SUMIFS('SO Details'!$G:$G,'SO Details'!$D:$D,Planning!$B2098,'SO Details'!$K:$K,$E2098)</f>
        <v>0</v>
      </c>
      <c r="I2098" s="20">
        <f>IF(COUNTIFS($C:$C,B2098)&gt;1,SUMIFS('Sales Hx'!$Q:$Q,'Sales Hx'!$B:$B,_xlfn.XLOOKUP(B2098,C:C,B:B),'Sales Hx'!$D:$D,Planning!$E2098),SUMIFS('Sales Hx'!$Q:$Q,'Sales Hx'!$B:$B,Planning!$B2098,'Sales Hx'!$D:$D,Planning!$E2098))</f>
        <v>0</v>
      </c>
      <c r="J2098" s="16">
        <f>IF(COUNTIFS($C:$C,B2098)&gt;1,SUMIFS('Sales Hx'!$S:$S,'Sales Hx'!$B:$B,_xlfn.XLOOKUP(B2098,C:C,B:B),'Sales Hx'!$D:$D,E2098),SUMIFS('Sales Hx'!$S:$S,'Sales Hx'!$B:$B,$B2098,'Sales Hx'!$D:$D,$E2098))</f>
        <v>0</v>
      </c>
      <c r="K2098" s="16">
        <f t="shared" si="183"/>
        <v>0</v>
      </c>
      <c r="L2098" s="12">
        <f>IF(M2098&lt;&gt;"",M2098,IF(COUNTIFS($C:$C,B2098)&gt;1,SUMIFS('Sales Hx'!V:V,'Sales Hx'!$B:$B,_xlfn.XLOOKUP(B2098,C:C,B:B),'Sales Hx'!$D:$D,$E2098),SUMIFS('Sales Hx'!V:V,'Sales Hx'!$B:$B,$B2098,'Sales Hx'!$D:$D,$E2098)))</f>
        <v>0</v>
      </c>
      <c r="M2098" s="12">
        <v>0</v>
      </c>
      <c r="N2098" s="15">
        <f t="shared" si="181"/>
        <v>0</v>
      </c>
      <c r="O2098" s="21">
        <f t="shared" si="180"/>
        <v>0</v>
      </c>
      <c r="P2098" s="24">
        <v>46.07</v>
      </c>
      <c r="Q2098" s="18">
        <f t="shared" si="182"/>
        <v>0</v>
      </c>
      <c r="R2098" s="2">
        <v>1</v>
      </c>
      <c r="S2098" s="2">
        <v>90</v>
      </c>
      <c r="T2098" s="2" t="s">
        <v>4647</v>
      </c>
      <c r="U2098" s="28" t="str">
        <f>IF(G2098=0,"",_xlfn.MINIFS('PO Details'!$I:$I,'PO Details'!$D:$D,Planning!$B2098,'PO Details'!$L:$L,Planning!$E2098))</f>
        <v/>
      </c>
      <c r="V2098" s="29" t="s">
        <v>4639</v>
      </c>
      <c r="W2098" t="str">
        <f t="shared" si="178"/>
        <v/>
      </c>
      <c r="X2098" s="2">
        <v>120</v>
      </c>
    </row>
    <row r="2099" spans="1:24" x14ac:dyDescent="0.25">
      <c r="A2099" s="11" t="s">
        <v>4616</v>
      </c>
      <c r="B2099" s="22" t="s">
        <v>295</v>
      </c>
      <c r="C2099" s="22"/>
      <c r="D2099" s="22" t="s">
        <v>296</v>
      </c>
      <c r="E2099" s="31" t="s">
        <v>861</v>
      </c>
      <c r="F2099" s="12">
        <f>SUMIFS('Inventory Details'!$H:$H,'Inventory Details'!$B:$B,$B2099,'Inventory Details'!$E:$E,$E2099)</f>
        <v>0</v>
      </c>
      <c r="G2099" s="12">
        <f>SUMIFS('PO Details'!$H:$H,'PO Details'!$D:$D,Planning!$B2099,'PO Details'!$L:$L,$E2099)</f>
        <v>0</v>
      </c>
      <c r="H2099" s="12">
        <f>SUMIFS('SO Details'!$G:$G,'SO Details'!$D:$D,Planning!$B2099,'SO Details'!$K:$K,$E2099)</f>
        <v>0</v>
      </c>
      <c r="I2099" s="20">
        <f>IF(COUNTIFS($C:$C,B2099)&gt;1,SUMIFS('Sales Hx'!$Q:$Q,'Sales Hx'!$B:$B,_xlfn.XLOOKUP(B2099,C:C,B:B),'Sales Hx'!$D:$D,Planning!$E2099),SUMIFS('Sales Hx'!$Q:$Q,'Sales Hx'!$B:$B,Planning!$B2099,'Sales Hx'!$D:$D,Planning!$E2099))</f>
        <v>0</v>
      </c>
      <c r="J2099" s="16">
        <f>IF(COUNTIFS($C:$C,B2099)&gt;1,SUMIFS('Sales Hx'!$S:$S,'Sales Hx'!$B:$B,_xlfn.XLOOKUP(B2099,C:C,B:B),'Sales Hx'!$D:$D,E2099),SUMIFS('Sales Hx'!$S:$S,'Sales Hx'!$B:$B,$B2099,'Sales Hx'!$D:$D,$E2099))</f>
        <v>6.5789473684210523E-2</v>
      </c>
      <c r="K2099" s="16">
        <f t="shared" si="183"/>
        <v>0</v>
      </c>
      <c r="L2099" s="12">
        <f>IF(M2099&lt;&gt;"",M2099,IF(COUNTIFS($C:$C,B2099)&gt;1,SUMIFS('Sales Hx'!V:V,'Sales Hx'!$B:$B,_xlfn.XLOOKUP(B2099,C:C,B:B),'Sales Hx'!$D:$D,$E2099),SUMIFS('Sales Hx'!V:V,'Sales Hx'!$B:$B,$B2099,'Sales Hx'!$D:$D,$E2099)))</f>
        <v>0</v>
      </c>
      <c r="M2099" s="12">
        <v>0</v>
      </c>
      <c r="N2099" s="15">
        <f t="shared" si="181"/>
        <v>6.5789473684210523E-2</v>
      </c>
      <c r="O2099" s="21">
        <f t="shared" si="180"/>
        <v>6</v>
      </c>
      <c r="P2099" s="24">
        <v>46.07</v>
      </c>
      <c r="Q2099" s="18">
        <f t="shared" si="182"/>
        <v>276.42</v>
      </c>
      <c r="R2099" s="2">
        <v>1</v>
      </c>
      <c r="S2099" s="2">
        <v>90</v>
      </c>
      <c r="T2099" s="2" t="s">
        <v>4647</v>
      </c>
      <c r="U2099" s="28" t="str">
        <f>IF(G2099=0,"",_xlfn.MINIFS('PO Details'!$I:$I,'PO Details'!$D:$D,Planning!$B2099,'PO Details'!$L:$L,Planning!$E2099))</f>
        <v/>
      </c>
      <c r="V2099" s="29" t="s">
        <v>4639</v>
      </c>
      <c r="W2099" t="str">
        <f t="shared" ref="W2099:W2162" si="184">IF(K2099=_xlfn.MAXIFS(K:K,B:B,B2099),"Max","")</f>
        <v/>
      </c>
      <c r="X2099" s="2">
        <v>120</v>
      </c>
    </row>
    <row r="2100" spans="1:24" x14ac:dyDescent="0.25">
      <c r="A2100" s="11"/>
      <c r="B2100" s="22" t="s">
        <v>1699</v>
      </c>
      <c r="C2100" s="22"/>
      <c r="D2100" s="22" t="s">
        <v>1700</v>
      </c>
      <c r="E2100" s="31" t="s">
        <v>106</v>
      </c>
      <c r="F2100" s="12">
        <f>SUMIFS('Inventory Details'!$H:$H,'Inventory Details'!$B:$B,$B2100,'Inventory Details'!$E:$E,$E2100)</f>
        <v>0</v>
      </c>
      <c r="G2100" s="12">
        <f>SUMIFS('PO Details'!$H:$H,'PO Details'!$D:$D,Planning!$B2100,'PO Details'!$L:$L,$E2100)</f>
        <v>0</v>
      </c>
      <c r="H2100" s="12">
        <f>SUMIFS('SO Details'!$G:$G,'SO Details'!$D:$D,Planning!$B2100,'SO Details'!$K:$K,$E2100)</f>
        <v>0</v>
      </c>
      <c r="I2100" s="20">
        <f>IF(COUNTIFS($C:$C,B2100)&gt;1,SUMIFS('Sales Hx'!$Q:$Q,'Sales Hx'!$B:$B,_xlfn.XLOOKUP(B2100,C:C,B:B),'Sales Hx'!$D:$D,Planning!$E2100),SUMIFS('Sales Hx'!$Q:$Q,'Sales Hx'!$B:$B,Planning!$B2100,'Sales Hx'!$D:$D,Planning!$E2100))</f>
        <v>0</v>
      </c>
      <c r="J2100" s="16">
        <f>IF(COUNTIFS($C:$C,B2100)&gt;1,SUMIFS('Sales Hx'!$S:$S,'Sales Hx'!$B:$B,_xlfn.XLOOKUP(B2100,C:C,B:B),'Sales Hx'!$D:$D,E2100),SUMIFS('Sales Hx'!$S:$S,'Sales Hx'!$B:$B,$B2100,'Sales Hx'!$D:$D,$E2100))</f>
        <v>0</v>
      </c>
      <c r="K2100" s="16">
        <f t="shared" si="183"/>
        <v>0</v>
      </c>
      <c r="L2100" s="12">
        <f>IF(M2100&lt;&gt;"",M2100,IF(COUNTIFS($C:$C,B2100)&gt;1,SUMIFS('Sales Hx'!V:V,'Sales Hx'!$B:$B,_xlfn.XLOOKUP(B2100,C:C,B:B),'Sales Hx'!$D:$D,$E2100),SUMIFS('Sales Hx'!V:V,'Sales Hx'!$B:$B,$B2100,'Sales Hx'!$D:$D,$E2100)))</f>
        <v>0</v>
      </c>
      <c r="M2100" s="12">
        <v>0</v>
      </c>
      <c r="N2100" s="15">
        <f t="shared" si="181"/>
        <v>0</v>
      </c>
      <c r="O2100" s="21">
        <f t="shared" si="180"/>
        <v>0</v>
      </c>
      <c r="P2100" s="24">
        <v>46.07</v>
      </c>
      <c r="Q2100" s="18">
        <f t="shared" si="182"/>
        <v>0</v>
      </c>
      <c r="R2100" s="2">
        <v>1</v>
      </c>
      <c r="S2100" s="2">
        <v>120</v>
      </c>
      <c r="T2100" s="2" t="s">
        <v>4647</v>
      </c>
      <c r="U2100" s="28" t="str">
        <f>IF(G2100=0,"",_xlfn.MINIFS('PO Details'!$I:$I,'PO Details'!$D:$D,Planning!$B2100,'PO Details'!$L:$L,Planning!$E2100))</f>
        <v/>
      </c>
      <c r="V2100" s="29" t="s">
        <v>4640</v>
      </c>
      <c r="W2100" t="str">
        <f t="shared" si="184"/>
        <v>Max</v>
      </c>
      <c r="X2100" s="2">
        <v>120</v>
      </c>
    </row>
    <row r="2101" spans="1:24" x14ac:dyDescent="0.25">
      <c r="A2101" s="11"/>
      <c r="B2101" s="22" t="s">
        <v>1703</v>
      </c>
      <c r="C2101" s="22"/>
      <c r="D2101" s="22" t="s">
        <v>1703</v>
      </c>
      <c r="E2101" s="31" t="s">
        <v>4746</v>
      </c>
      <c r="F2101" s="12">
        <f>SUMIFS('Inventory Details'!$H:$H,'Inventory Details'!$B:$B,$B2101,'Inventory Details'!$E:$E,$E2101)</f>
        <v>0</v>
      </c>
      <c r="G2101" s="12">
        <f>SUMIFS('PO Details'!$H:$H,'PO Details'!$D:$D,Planning!$B2101,'PO Details'!$L:$L,$E2101)</f>
        <v>0</v>
      </c>
      <c r="H2101" s="12">
        <f>SUMIFS('SO Details'!$G:$G,'SO Details'!$D:$D,Planning!$B2101,'SO Details'!$K:$K,$E2101)</f>
        <v>0</v>
      </c>
      <c r="I2101" s="20">
        <f>IF(COUNTIFS($C:$C,B2101)&gt;1,SUMIFS('Sales Hx'!$Q:$Q,'Sales Hx'!$B:$B,_xlfn.XLOOKUP(B2101,C:C,B:B),'Sales Hx'!$D:$D,Planning!$E2101),SUMIFS('Sales Hx'!$Q:$Q,'Sales Hx'!$B:$B,Planning!$B2101,'Sales Hx'!$D:$D,Planning!$E2101))</f>
        <v>0</v>
      </c>
      <c r="J2101" s="16">
        <f>IF(COUNTIFS($C:$C,B2101)&gt;1,SUMIFS('Sales Hx'!$S:$S,'Sales Hx'!$B:$B,_xlfn.XLOOKUP(B2101,C:C,B:B),'Sales Hx'!$D:$D,E2101),SUMIFS('Sales Hx'!$S:$S,'Sales Hx'!$B:$B,$B2101,'Sales Hx'!$D:$D,$E2101))</f>
        <v>0</v>
      </c>
      <c r="K2101" s="16">
        <f t="shared" si="183"/>
        <v>0</v>
      </c>
      <c r="L2101" s="12">
        <f>IF(M2101&lt;&gt;"",M2101,IF(COUNTIFS($C:$C,B2101)&gt;1,SUMIFS('Sales Hx'!V:V,'Sales Hx'!$B:$B,_xlfn.XLOOKUP(B2101,C:C,B:B),'Sales Hx'!$D:$D,$E2101),SUMIFS('Sales Hx'!V:V,'Sales Hx'!$B:$B,$B2101,'Sales Hx'!$D:$D,$E2101)))</f>
        <v>0</v>
      </c>
      <c r="M2101" s="12">
        <v>0</v>
      </c>
      <c r="N2101" s="15">
        <f t="shared" si="181"/>
        <v>0</v>
      </c>
      <c r="O2101" s="21">
        <f t="shared" si="180"/>
        <v>0</v>
      </c>
      <c r="P2101" s="24">
        <v>0</v>
      </c>
      <c r="Q2101" s="18">
        <f t="shared" si="182"/>
        <v>0</v>
      </c>
      <c r="R2101" s="2">
        <v>1</v>
      </c>
      <c r="S2101" s="2">
        <v>120</v>
      </c>
      <c r="T2101" s="2" t="s">
        <v>4647</v>
      </c>
      <c r="U2101" s="28" t="str">
        <f>IF(G2101=0,"",_xlfn.MINIFS('PO Details'!$I:$I,'PO Details'!$D:$D,Planning!$B2101,'PO Details'!$L:$L,Planning!$E2101))</f>
        <v/>
      </c>
      <c r="V2101" s="29" t="s">
        <v>4640</v>
      </c>
      <c r="W2101" t="str">
        <f t="shared" si="184"/>
        <v>Max</v>
      </c>
      <c r="X2101" s="2">
        <v>120</v>
      </c>
    </row>
    <row r="2102" spans="1:24" x14ac:dyDescent="0.25">
      <c r="A2102" s="11" t="s">
        <v>4616</v>
      </c>
      <c r="B2102" s="22" t="s">
        <v>392</v>
      </c>
      <c r="C2102" s="22" t="s">
        <v>5097</v>
      </c>
      <c r="D2102" s="22" t="s">
        <v>393</v>
      </c>
      <c r="E2102" s="31" t="s">
        <v>106</v>
      </c>
      <c r="F2102" s="12">
        <f>SUMIFS('Inventory Details'!$H:$H,'Inventory Details'!$B:$B,$B2102,'Inventory Details'!$E:$E,$E2102)</f>
        <v>7</v>
      </c>
      <c r="G2102" s="12">
        <f>SUMIFS('PO Details'!$H:$H,'PO Details'!$D:$D,Planning!$B2102,'PO Details'!$L:$L,$E2102)</f>
        <v>392</v>
      </c>
      <c r="H2102" s="12">
        <f>SUMIFS('SO Details'!$G:$G,'SO Details'!$D:$D,Planning!$B2102,'SO Details'!$K:$K,$E2102)</f>
        <v>18</v>
      </c>
      <c r="I2102" s="20">
        <f>IF(COUNTIFS($C:$C,B2102)&gt;1,SUMIFS('Sales Hx'!$Q:$Q,'Sales Hx'!$B:$B,_xlfn.XLOOKUP(B2102,C:C,B:B),'Sales Hx'!$D:$D,Planning!$E2102),SUMIFS('Sales Hx'!$Q:$Q,'Sales Hx'!$B:$B,Planning!$B2102,'Sales Hx'!$D:$D,Planning!$E2102))</f>
        <v>348.59999999999997</v>
      </c>
      <c r="J2102" s="16">
        <f>IF(COUNTIFS($C:$C,B2102)&gt;1,SUMIFS('Sales Hx'!$S:$S,'Sales Hx'!$B:$B,_xlfn.XLOOKUP(B2102,C:C,B:B),'Sales Hx'!$D:$D,E2102),SUMIFS('Sales Hx'!$S:$S,'Sales Hx'!$B:$B,$B2102,'Sales Hx'!$D:$D,$E2102))</f>
        <v>2.7549342105263155</v>
      </c>
      <c r="K2102" s="16">
        <f t="shared" si="183"/>
        <v>1.1445783132530121</v>
      </c>
      <c r="L2102" s="12">
        <f>IF(M2102&lt;&gt;"",M2102,IF(COUNTIFS($C:$C,B2102)&gt;1,SUMIFS('Sales Hx'!V:V,'Sales Hx'!$B:$B,_xlfn.XLOOKUP(B2102,C:C,B:B),'Sales Hx'!$D:$D,$E2102),SUMIFS('Sales Hx'!V:V,'Sales Hx'!$B:$B,$B2102,'Sales Hx'!$D:$D,$E2102)))</f>
        <v>0</v>
      </c>
      <c r="M2102" s="12">
        <v>0</v>
      </c>
      <c r="N2102" s="15">
        <f t="shared" si="181"/>
        <v>2.7549342105263155</v>
      </c>
      <c r="O2102" s="21">
        <f t="shared" si="180"/>
        <v>0</v>
      </c>
      <c r="P2102" s="24">
        <v>74</v>
      </c>
      <c r="Q2102" s="18">
        <f t="shared" si="182"/>
        <v>0</v>
      </c>
      <c r="R2102" s="2">
        <v>1</v>
      </c>
      <c r="S2102" s="2">
        <v>90</v>
      </c>
      <c r="T2102" s="2" t="s">
        <v>4646</v>
      </c>
      <c r="U2102" s="28">
        <f>IF(G2102=0,"",_xlfn.MINIFS('PO Details'!$I:$I,'PO Details'!$D:$D,Planning!$B2102,'PO Details'!$L:$L,Planning!$E2102))</f>
        <v>45443</v>
      </c>
      <c r="V2102" s="29" t="s">
        <v>4639</v>
      </c>
      <c r="W2102" t="str">
        <f t="shared" si="184"/>
        <v/>
      </c>
      <c r="X2102" s="2">
        <v>120</v>
      </c>
    </row>
    <row r="2103" spans="1:24" x14ac:dyDescent="0.25">
      <c r="A2103" s="11" t="s">
        <v>4616</v>
      </c>
      <c r="B2103" s="22" t="s">
        <v>392</v>
      </c>
      <c r="C2103" s="22" t="s">
        <v>5097</v>
      </c>
      <c r="D2103" s="22" t="s">
        <v>393</v>
      </c>
      <c r="E2103" s="31" t="s">
        <v>119</v>
      </c>
      <c r="F2103" s="12">
        <f>SUMIFS('Inventory Details'!$H:$H,'Inventory Details'!$B:$B,$B2103,'Inventory Details'!$E:$E,$E2103)</f>
        <v>0</v>
      </c>
      <c r="G2103" s="12">
        <f>SUMIFS('PO Details'!$H:$H,'PO Details'!$D:$D,Planning!$B2103,'PO Details'!$L:$L,$E2103)</f>
        <v>42</v>
      </c>
      <c r="H2103" s="12">
        <f>SUMIFS('SO Details'!$G:$G,'SO Details'!$D:$D,Planning!$B2103,'SO Details'!$K:$K,$E2103)</f>
        <v>0</v>
      </c>
      <c r="I2103" s="20">
        <f>IF(COUNTIFS($C:$C,B2103)&gt;1,SUMIFS('Sales Hx'!$Q:$Q,'Sales Hx'!$B:$B,_xlfn.XLOOKUP(B2103,C:C,B:B),'Sales Hx'!$D:$D,Planning!$E2103),SUMIFS('Sales Hx'!$Q:$Q,'Sales Hx'!$B:$B,Planning!$B2103,'Sales Hx'!$D:$D,Planning!$E2103))</f>
        <v>15.399999999999999</v>
      </c>
      <c r="J2103" s="16">
        <f>IF(COUNTIFS($C:$C,B2103)&gt;1,SUMIFS('Sales Hx'!$S:$S,'Sales Hx'!$B:$B,_xlfn.XLOOKUP(B2103,C:C,B:B),'Sales Hx'!$D:$D,E2103),SUMIFS('Sales Hx'!$S:$S,'Sales Hx'!$B:$B,$B2103,'Sales Hx'!$D:$D,$E2103))</f>
        <v>0.21052631578947367</v>
      </c>
      <c r="K2103" s="16">
        <f t="shared" si="183"/>
        <v>2.7272727272727275</v>
      </c>
      <c r="L2103" s="12">
        <f>IF(M2103&lt;&gt;"",M2103,IF(COUNTIFS($C:$C,B2103)&gt;1,SUMIFS('Sales Hx'!V:V,'Sales Hx'!$B:$B,_xlfn.XLOOKUP(B2103,C:C,B:B),'Sales Hx'!$D:$D,$E2103),SUMIFS('Sales Hx'!V:V,'Sales Hx'!$B:$B,$B2103,'Sales Hx'!$D:$D,$E2103)))</f>
        <v>0</v>
      </c>
      <c r="M2103" s="12">
        <v>0</v>
      </c>
      <c r="N2103" s="15">
        <f t="shared" si="181"/>
        <v>0.21052631578947367</v>
      </c>
      <c r="O2103" s="21">
        <f t="shared" si="180"/>
        <v>0</v>
      </c>
      <c r="P2103" s="24">
        <v>74</v>
      </c>
      <c r="Q2103" s="18">
        <f t="shared" si="182"/>
        <v>0</v>
      </c>
      <c r="R2103" s="2">
        <v>1</v>
      </c>
      <c r="S2103" s="2">
        <v>90</v>
      </c>
      <c r="T2103" s="2" t="s">
        <v>4646</v>
      </c>
      <c r="U2103" s="28">
        <f>IF(G2103=0,"",_xlfn.MINIFS('PO Details'!$I:$I,'PO Details'!$D:$D,Planning!$B2103,'PO Details'!$L:$L,Planning!$E2103))</f>
        <v>45443</v>
      </c>
      <c r="V2103" s="29" t="s">
        <v>4639</v>
      </c>
      <c r="W2103" t="str">
        <f t="shared" si="184"/>
        <v/>
      </c>
      <c r="X2103" s="2">
        <v>120</v>
      </c>
    </row>
    <row r="2104" spans="1:24" x14ac:dyDescent="0.25">
      <c r="A2104" s="11" t="s">
        <v>4616</v>
      </c>
      <c r="B2104" s="22" t="s">
        <v>392</v>
      </c>
      <c r="C2104" s="22" t="s">
        <v>5097</v>
      </c>
      <c r="D2104" s="22" t="s">
        <v>393</v>
      </c>
      <c r="E2104" s="31" t="s">
        <v>820</v>
      </c>
      <c r="F2104" s="12">
        <f>SUMIFS('Inventory Details'!$H:$H,'Inventory Details'!$B:$B,$B2104,'Inventory Details'!$E:$E,$E2104)</f>
        <v>13</v>
      </c>
      <c r="G2104" s="12">
        <f>SUMIFS('PO Details'!$H:$H,'PO Details'!$D:$D,Planning!$B2104,'PO Details'!$L:$L,$E2104)</f>
        <v>30</v>
      </c>
      <c r="H2104" s="12">
        <f>SUMIFS('SO Details'!$G:$G,'SO Details'!$D:$D,Planning!$B2104,'SO Details'!$K:$K,$E2104)</f>
        <v>1</v>
      </c>
      <c r="I2104" s="20">
        <f>IF(COUNTIFS($C:$C,B2104)&gt;1,SUMIFS('Sales Hx'!$Q:$Q,'Sales Hx'!$B:$B,_xlfn.XLOOKUP(B2104,C:C,B:B),'Sales Hx'!$D:$D,Planning!$E2104),SUMIFS('Sales Hx'!$Q:$Q,'Sales Hx'!$B:$B,Planning!$B2104,'Sales Hx'!$D:$D,Planning!$E2104))</f>
        <v>14</v>
      </c>
      <c r="J2104" s="16">
        <f>IF(COUNTIFS($C:$C,B2104)&gt;1,SUMIFS('Sales Hx'!$S:$S,'Sales Hx'!$B:$B,_xlfn.XLOOKUP(B2104,C:C,B:B),'Sales Hx'!$D:$D,E2104),SUMIFS('Sales Hx'!$S:$S,'Sales Hx'!$B:$B,$B2104,'Sales Hx'!$D:$D,$E2104))</f>
        <v>0.15921052631578947</v>
      </c>
      <c r="K2104" s="16">
        <f t="shared" si="183"/>
        <v>3.0714285714285716</v>
      </c>
      <c r="L2104" s="12">
        <f>IF(M2104&lt;&gt;"",M2104,IF(COUNTIFS($C:$C,B2104)&gt;1,SUMIFS('Sales Hx'!V:V,'Sales Hx'!$B:$B,_xlfn.XLOOKUP(B2104,C:C,B:B),'Sales Hx'!$D:$D,$E2104),SUMIFS('Sales Hx'!V:V,'Sales Hx'!$B:$B,$B2104,'Sales Hx'!$D:$D,$E2104)))</f>
        <v>0</v>
      </c>
      <c r="M2104" s="12">
        <v>0</v>
      </c>
      <c r="N2104" s="15">
        <f t="shared" si="181"/>
        <v>0.15921052631578947</v>
      </c>
      <c r="O2104" s="21">
        <f t="shared" si="180"/>
        <v>0</v>
      </c>
      <c r="P2104" s="24">
        <v>74</v>
      </c>
      <c r="Q2104" s="18">
        <f t="shared" si="182"/>
        <v>0</v>
      </c>
      <c r="R2104" s="2">
        <v>1</v>
      </c>
      <c r="S2104" s="2">
        <v>90</v>
      </c>
      <c r="T2104" s="2" t="s">
        <v>4646</v>
      </c>
      <c r="U2104" s="28">
        <f>IF(G2104=0,"",_xlfn.MINIFS('PO Details'!$I:$I,'PO Details'!$D:$D,Planning!$B2104,'PO Details'!$L:$L,Planning!$E2104))</f>
        <v>45474</v>
      </c>
      <c r="V2104" s="29" t="s">
        <v>4639</v>
      </c>
      <c r="W2104" t="str">
        <f t="shared" si="184"/>
        <v/>
      </c>
      <c r="X2104" s="2">
        <v>120</v>
      </c>
    </row>
    <row r="2105" spans="1:24" x14ac:dyDescent="0.25">
      <c r="A2105" s="11" t="s">
        <v>4616</v>
      </c>
      <c r="B2105" s="22" t="s">
        <v>392</v>
      </c>
      <c r="C2105" s="22" t="s">
        <v>5097</v>
      </c>
      <c r="D2105" s="22" t="s">
        <v>393</v>
      </c>
      <c r="E2105" s="31" t="s">
        <v>4746</v>
      </c>
      <c r="F2105" s="12">
        <f>SUMIFS('Inventory Details'!$H:$H,'Inventory Details'!$B:$B,$B2105,'Inventory Details'!$E:$E,$E2105)</f>
        <v>334</v>
      </c>
      <c r="G2105" s="12">
        <f>SUMIFS('PO Details'!$H:$H,'PO Details'!$D:$D,Planning!$B2105,'PO Details'!$L:$L,$E2105)</f>
        <v>0</v>
      </c>
      <c r="H2105" s="12">
        <f>SUMIFS('SO Details'!$G:$G,'SO Details'!$D:$D,Planning!$B2105,'SO Details'!$K:$K,$E2105)</f>
        <v>2</v>
      </c>
      <c r="I2105" s="20">
        <f>IF(COUNTIFS($C:$C,B2105)&gt;1,SUMIFS('Sales Hx'!$Q:$Q,'Sales Hx'!$B:$B,_xlfn.XLOOKUP(B2105,C:C,B:B),'Sales Hx'!$D:$D,Planning!$E2105),SUMIFS('Sales Hx'!$Q:$Q,'Sales Hx'!$B:$B,Planning!$B2105,'Sales Hx'!$D:$D,Planning!$E2105))</f>
        <v>177.79999999999998</v>
      </c>
      <c r="J2105" s="16">
        <f>IF(COUNTIFS($C:$C,B2105)&gt;1,SUMIFS('Sales Hx'!$S:$S,'Sales Hx'!$B:$B,_xlfn.XLOOKUP(B2105,C:C,B:B),'Sales Hx'!$D:$D,E2105),SUMIFS('Sales Hx'!$S:$S,'Sales Hx'!$B:$B,$B2105,'Sales Hx'!$D:$D,$E2105))</f>
        <v>1.7811004784688993</v>
      </c>
      <c r="K2105" s="16">
        <f t="shared" si="183"/>
        <v>1.8785151856017999</v>
      </c>
      <c r="L2105" s="12">
        <f>IF(M2105&lt;&gt;"",M2105,IF(COUNTIFS($C:$C,B2105)&gt;1,SUMIFS('Sales Hx'!V:V,'Sales Hx'!$B:$B,_xlfn.XLOOKUP(B2105,C:C,B:B),'Sales Hx'!$D:$D,$E2105),SUMIFS('Sales Hx'!V:V,'Sales Hx'!$B:$B,$B2105,'Sales Hx'!$D:$D,$E2105)))</f>
        <v>0</v>
      </c>
      <c r="M2105" s="12">
        <v>0</v>
      </c>
      <c r="N2105" s="15">
        <f t="shared" si="181"/>
        <v>1.7811004784688993</v>
      </c>
      <c r="O2105" s="21">
        <f t="shared" si="180"/>
        <v>0</v>
      </c>
      <c r="P2105" s="24">
        <v>74</v>
      </c>
      <c r="Q2105" s="18">
        <f t="shared" si="182"/>
        <v>0</v>
      </c>
      <c r="R2105" s="2">
        <v>1</v>
      </c>
      <c r="S2105" s="2">
        <v>90</v>
      </c>
      <c r="T2105" s="2" t="s">
        <v>4646</v>
      </c>
      <c r="U2105" s="28" t="str">
        <f>IF(G2105=0,"",_xlfn.MINIFS('PO Details'!$I:$I,'PO Details'!$D:$D,Planning!$B2105,'PO Details'!$L:$L,Planning!$E2105))</f>
        <v/>
      </c>
      <c r="V2105" s="29" t="s">
        <v>4639</v>
      </c>
      <c r="W2105" t="str">
        <f t="shared" si="184"/>
        <v/>
      </c>
      <c r="X2105" s="2">
        <v>120</v>
      </c>
    </row>
    <row r="2106" spans="1:24" x14ac:dyDescent="0.25">
      <c r="A2106" s="11" t="s">
        <v>4616</v>
      </c>
      <c r="B2106" s="22" t="s">
        <v>392</v>
      </c>
      <c r="C2106" s="22" t="s">
        <v>5097</v>
      </c>
      <c r="D2106" s="22" t="s">
        <v>393</v>
      </c>
      <c r="E2106" s="31" t="s">
        <v>113</v>
      </c>
      <c r="F2106" s="12">
        <f>SUMIFS('Inventory Details'!$H:$H,'Inventory Details'!$B:$B,$B2106,'Inventory Details'!$E:$E,$E2106)</f>
        <v>136</v>
      </c>
      <c r="G2106" s="12">
        <f>SUMIFS('PO Details'!$H:$H,'PO Details'!$D:$D,Planning!$B2106,'PO Details'!$L:$L,$E2106)</f>
        <v>100</v>
      </c>
      <c r="H2106" s="12">
        <f>SUMIFS('SO Details'!$G:$G,'SO Details'!$D:$D,Planning!$B2106,'SO Details'!$K:$K,$E2106)</f>
        <v>1</v>
      </c>
      <c r="I2106" s="20">
        <f>IF(COUNTIFS($C:$C,B2106)&gt;1,SUMIFS('Sales Hx'!$Q:$Q,'Sales Hx'!$B:$B,_xlfn.XLOOKUP(B2106,C:C,B:B),'Sales Hx'!$D:$D,Planning!$E2106),SUMIFS('Sales Hx'!$Q:$Q,'Sales Hx'!$B:$B,Planning!$B2106,'Sales Hx'!$D:$D,Planning!$E2106))</f>
        <v>65.8</v>
      </c>
      <c r="J2106" s="16">
        <f>IF(COUNTIFS($C:$C,B2106)&gt;1,SUMIFS('Sales Hx'!$S:$S,'Sales Hx'!$B:$B,_xlfn.XLOOKUP(B2106,C:C,B:B),'Sales Hx'!$D:$D,E2106),SUMIFS('Sales Hx'!$S:$S,'Sales Hx'!$B:$B,$B2106,'Sales Hx'!$D:$D,$E2106))</f>
        <v>0.6206140350877194</v>
      </c>
      <c r="K2106" s="16">
        <f t="shared" si="183"/>
        <v>3.5866261398176293</v>
      </c>
      <c r="L2106" s="12">
        <f>IF(M2106&lt;&gt;"",M2106,IF(COUNTIFS($C:$C,B2106)&gt;1,SUMIFS('Sales Hx'!V:V,'Sales Hx'!$B:$B,_xlfn.XLOOKUP(B2106,C:C,B:B),'Sales Hx'!$D:$D,$E2106),SUMIFS('Sales Hx'!V:V,'Sales Hx'!$B:$B,$B2106,'Sales Hx'!$D:$D,$E2106)))</f>
        <v>0</v>
      </c>
      <c r="M2106" s="12">
        <v>0</v>
      </c>
      <c r="N2106" s="15">
        <f t="shared" si="181"/>
        <v>0.6206140350877194</v>
      </c>
      <c r="O2106" s="21">
        <f t="shared" si="180"/>
        <v>0</v>
      </c>
      <c r="P2106" s="24">
        <v>74</v>
      </c>
      <c r="Q2106" s="18">
        <f t="shared" si="182"/>
        <v>0</v>
      </c>
      <c r="R2106" s="2">
        <v>1</v>
      </c>
      <c r="S2106" s="2">
        <v>90</v>
      </c>
      <c r="T2106" s="2" t="s">
        <v>4646</v>
      </c>
      <c r="U2106" s="28">
        <f>IF(G2106=0,"",_xlfn.MINIFS('PO Details'!$I:$I,'PO Details'!$D:$D,Planning!$B2106,'PO Details'!$L:$L,Planning!$E2106))</f>
        <v>45474</v>
      </c>
      <c r="V2106" s="29" t="s">
        <v>4639</v>
      </c>
      <c r="W2106" t="str">
        <f t="shared" si="184"/>
        <v/>
      </c>
      <c r="X2106" s="2">
        <v>120</v>
      </c>
    </row>
    <row r="2107" spans="1:24" x14ac:dyDescent="0.25">
      <c r="A2107" s="11" t="s">
        <v>4616</v>
      </c>
      <c r="B2107" s="22" t="s">
        <v>392</v>
      </c>
      <c r="C2107" s="22" t="s">
        <v>5097</v>
      </c>
      <c r="D2107" s="22" t="s">
        <v>393</v>
      </c>
      <c r="E2107" s="31" t="s">
        <v>109</v>
      </c>
      <c r="F2107" s="12">
        <f>SUMIFS('Inventory Details'!$H:$H,'Inventory Details'!$B:$B,$B2107,'Inventory Details'!$E:$E,$E2107)</f>
        <v>144</v>
      </c>
      <c r="G2107" s="12">
        <f>SUMIFS('PO Details'!$H:$H,'PO Details'!$D:$D,Planning!$B2107,'PO Details'!$L:$L,$E2107)</f>
        <v>0</v>
      </c>
      <c r="H2107" s="12">
        <f>SUMIFS('SO Details'!$G:$G,'SO Details'!$D:$D,Planning!$B2107,'SO Details'!$K:$K,$E2107)</f>
        <v>1</v>
      </c>
      <c r="I2107" s="20">
        <f>IF(COUNTIFS($C:$C,B2107)&gt;1,SUMIFS('Sales Hx'!$Q:$Q,'Sales Hx'!$B:$B,_xlfn.XLOOKUP(B2107,C:C,B:B),'Sales Hx'!$D:$D,Planning!$E2107),SUMIFS('Sales Hx'!$Q:$Q,'Sales Hx'!$B:$B,Planning!$B2107,'Sales Hx'!$D:$D,Planning!$E2107))</f>
        <v>35</v>
      </c>
      <c r="J2107" s="16">
        <f>IF(COUNTIFS($C:$C,B2107)&gt;1,SUMIFS('Sales Hx'!$S:$S,'Sales Hx'!$B:$B,_xlfn.XLOOKUP(B2107,C:C,B:B),'Sales Hx'!$D:$D,E2107),SUMIFS('Sales Hx'!$S:$S,'Sales Hx'!$B:$B,$B2107,'Sales Hx'!$D:$D,$E2107))</f>
        <v>0.47203947368421056</v>
      </c>
      <c r="K2107" s="16">
        <f t="shared" si="183"/>
        <v>4.1142857142857139</v>
      </c>
      <c r="L2107" s="12">
        <f>IF(M2107&lt;&gt;"",M2107,IF(COUNTIFS($C:$C,B2107)&gt;1,SUMIFS('Sales Hx'!V:V,'Sales Hx'!$B:$B,_xlfn.XLOOKUP(B2107,C:C,B:B),'Sales Hx'!$D:$D,$E2107),SUMIFS('Sales Hx'!V:V,'Sales Hx'!$B:$B,$B2107,'Sales Hx'!$D:$D,$E2107)))</f>
        <v>0</v>
      </c>
      <c r="M2107" s="12">
        <v>0</v>
      </c>
      <c r="N2107" s="15">
        <f t="shared" si="181"/>
        <v>0.47203947368421056</v>
      </c>
      <c r="O2107" s="21">
        <f t="shared" si="180"/>
        <v>0</v>
      </c>
      <c r="P2107" s="24">
        <v>74</v>
      </c>
      <c r="Q2107" s="18">
        <f t="shared" si="182"/>
        <v>0</v>
      </c>
      <c r="R2107" s="2">
        <v>1</v>
      </c>
      <c r="S2107" s="2">
        <v>90</v>
      </c>
      <c r="T2107" s="2" t="s">
        <v>4646</v>
      </c>
      <c r="U2107" s="28" t="str">
        <f>IF(G2107=0,"",_xlfn.MINIFS('PO Details'!$I:$I,'PO Details'!$D:$D,Planning!$B2107,'PO Details'!$L:$L,Planning!$E2107))</f>
        <v/>
      </c>
      <c r="V2107" s="29" t="s">
        <v>4639</v>
      </c>
      <c r="W2107" t="str">
        <f t="shared" si="184"/>
        <v>Max</v>
      </c>
      <c r="X2107" s="2">
        <v>120</v>
      </c>
    </row>
    <row r="2108" spans="1:24" x14ac:dyDescent="0.25">
      <c r="A2108" s="11" t="s">
        <v>4616</v>
      </c>
      <c r="B2108" s="22" t="s">
        <v>392</v>
      </c>
      <c r="C2108" s="22" t="s">
        <v>5097</v>
      </c>
      <c r="D2108" s="22" t="s">
        <v>393</v>
      </c>
      <c r="E2108" s="31" t="s">
        <v>15</v>
      </c>
      <c r="F2108" s="12">
        <f>SUMIFS('Inventory Details'!$H:$H,'Inventory Details'!$B:$B,$B2108,'Inventory Details'!$E:$E,$E2108)</f>
        <v>57</v>
      </c>
      <c r="G2108" s="12">
        <f>SUMIFS('PO Details'!$H:$H,'PO Details'!$D:$D,Planning!$B2108,'PO Details'!$L:$L,$E2108)</f>
        <v>33</v>
      </c>
      <c r="H2108" s="12">
        <f>SUMIFS('SO Details'!$G:$G,'SO Details'!$D:$D,Planning!$B2108,'SO Details'!$K:$K,$E2108)</f>
        <v>0</v>
      </c>
      <c r="I2108" s="20">
        <f>IF(COUNTIFS($C:$C,B2108)&gt;1,SUMIFS('Sales Hx'!$Q:$Q,'Sales Hx'!$B:$B,_xlfn.XLOOKUP(B2108,C:C,B:B),'Sales Hx'!$D:$D,Planning!$E2108),SUMIFS('Sales Hx'!$Q:$Q,'Sales Hx'!$B:$B,Planning!$B2108,'Sales Hx'!$D:$D,Planning!$E2108))</f>
        <v>0</v>
      </c>
      <c r="J2108" s="16">
        <f>IF(COUNTIFS($C:$C,B2108)&gt;1,SUMIFS('Sales Hx'!$S:$S,'Sales Hx'!$B:$B,_xlfn.XLOOKUP(B2108,C:C,B:B),'Sales Hx'!$D:$D,E2108),SUMIFS('Sales Hx'!$S:$S,'Sales Hx'!$B:$B,$B2108,'Sales Hx'!$D:$D,$E2108))</f>
        <v>0.39473684210526316</v>
      </c>
      <c r="K2108" s="16">
        <f t="shared" si="183"/>
        <v>0</v>
      </c>
      <c r="L2108" s="12">
        <f>IF(M2108&lt;&gt;"",M2108,IF(COUNTIFS($C:$C,B2108)&gt;1,SUMIFS('Sales Hx'!V:V,'Sales Hx'!$B:$B,_xlfn.XLOOKUP(B2108,C:C,B:B),'Sales Hx'!$D:$D,$E2108),SUMIFS('Sales Hx'!V:V,'Sales Hx'!$B:$B,$B2108,'Sales Hx'!$D:$D,$E2108)))</f>
        <v>0</v>
      </c>
      <c r="M2108" s="12">
        <v>0</v>
      </c>
      <c r="N2108" s="15">
        <f t="shared" si="181"/>
        <v>0.39473684210526316</v>
      </c>
      <c r="O2108" s="21">
        <f t="shared" si="180"/>
        <v>0</v>
      </c>
      <c r="P2108" s="24">
        <v>74</v>
      </c>
      <c r="Q2108" s="18">
        <f t="shared" si="182"/>
        <v>0</v>
      </c>
      <c r="R2108" s="2">
        <v>1</v>
      </c>
      <c r="S2108" s="2">
        <v>90</v>
      </c>
      <c r="T2108" s="2" t="s">
        <v>4646</v>
      </c>
      <c r="U2108" s="28">
        <f>IF(G2108=0,"",_xlfn.MINIFS('PO Details'!$I:$I,'PO Details'!$D:$D,Planning!$B2108,'PO Details'!$L:$L,Planning!$E2108))</f>
        <v>45446</v>
      </c>
      <c r="V2108" s="29" t="s">
        <v>4639</v>
      </c>
      <c r="W2108" t="str">
        <f t="shared" si="184"/>
        <v/>
      </c>
      <c r="X2108" s="2">
        <v>120</v>
      </c>
    </row>
    <row r="2109" spans="1:24" x14ac:dyDescent="0.25">
      <c r="A2109" s="11" t="s">
        <v>4616</v>
      </c>
      <c r="B2109" s="22" t="s">
        <v>392</v>
      </c>
      <c r="C2109" s="22" t="s">
        <v>5097</v>
      </c>
      <c r="D2109" s="22" t="s">
        <v>393</v>
      </c>
      <c r="E2109" s="31" t="s">
        <v>1201</v>
      </c>
      <c r="F2109" s="12">
        <f>SUMIFS('Inventory Details'!$H:$H,'Inventory Details'!$B:$B,$B2109,'Inventory Details'!$E:$E,$E2109)</f>
        <v>0</v>
      </c>
      <c r="G2109" s="12">
        <f>SUMIFS('PO Details'!$H:$H,'PO Details'!$D:$D,Planning!$B2109,'PO Details'!$L:$L,$E2109)</f>
        <v>0</v>
      </c>
      <c r="H2109" s="12">
        <f>SUMIFS('SO Details'!$G:$G,'SO Details'!$D:$D,Planning!$B2109,'SO Details'!$K:$K,$E2109)</f>
        <v>0</v>
      </c>
      <c r="I2109" s="20">
        <f>IF(COUNTIFS($C:$C,B2109)&gt;1,SUMIFS('Sales Hx'!$Q:$Q,'Sales Hx'!$B:$B,_xlfn.XLOOKUP(B2109,C:C,B:B),'Sales Hx'!$D:$D,Planning!$E2109),SUMIFS('Sales Hx'!$Q:$Q,'Sales Hx'!$B:$B,Planning!$B2109,'Sales Hx'!$D:$D,Planning!$E2109))</f>
        <v>0</v>
      </c>
      <c r="J2109" s="16">
        <f>IF(COUNTIFS($C:$C,B2109)&gt;1,SUMIFS('Sales Hx'!$S:$S,'Sales Hx'!$B:$B,_xlfn.XLOOKUP(B2109,C:C,B:B),'Sales Hx'!$D:$D,E2109),SUMIFS('Sales Hx'!$S:$S,'Sales Hx'!$B:$B,$B2109,'Sales Hx'!$D:$D,$E2109))</f>
        <v>0</v>
      </c>
      <c r="K2109" s="16">
        <f t="shared" si="183"/>
        <v>0</v>
      </c>
      <c r="L2109" s="12">
        <f>IF(M2109&lt;&gt;"",M2109,IF(COUNTIFS($C:$C,B2109)&gt;1,SUMIFS('Sales Hx'!V:V,'Sales Hx'!$B:$B,_xlfn.XLOOKUP(B2109,C:C,B:B),'Sales Hx'!$D:$D,$E2109),SUMIFS('Sales Hx'!V:V,'Sales Hx'!$B:$B,$B2109,'Sales Hx'!$D:$D,$E2109)))</f>
        <v>0</v>
      </c>
      <c r="M2109" s="12">
        <v>0</v>
      </c>
      <c r="N2109" s="15">
        <f t="shared" si="181"/>
        <v>0</v>
      </c>
      <c r="O2109" s="21">
        <f t="shared" si="180"/>
        <v>0</v>
      </c>
      <c r="P2109" s="24">
        <v>74</v>
      </c>
      <c r="Q2109" s="18">
        <f t="shared" si="182"/>
        <v>0</v>
      </c>
      <c r="R2109" s="2">
        <v>1</v>
      </c>
      <c r="S2109" s="2">
        <v>90</v>
      </c>
      <c r="T2109" s="2" t="s">
        <v>4646</v>
      </c>
      <c r="U2109" s="28" t="str">
        <f>IF(G2109=0,"",_xlfn.MINIFS('PO Details'!$I:$I,'PO Details'!$D:$D,Planning!$B2109,'PO Details'!$L:$L,Planning!$E2109))</f>
        <v/>
      </c>
      <c r="V2109" s="29" t="s">
        <v>4639</v>
      </c>
      <c r="W2109" t="str">
        <f t="shared" si="184"/>
        <v/>
      </c>
      <c r="X2109" s="2">
        <v>120</v>
      </c>
    </row>
    <row r="2110" spans="1:24" x14ac:dyDescent="0.25">
      <c r="A2110" s="11" t="s">
        <v>4616</v>
      </c>
      <c r="B2110" s="22" t="s">
        <v>392</v>
      </c>
      <c r="C2110" s="22" t="s">
        <v>5097</v>
      </c>
      <c r="D2110" s="22" t="s">
        <v>393</v>
      </c>
      <c r="E2110" s="31" t="s">
        <v>861</v>
      </c>
      <c r="F2110" s="12">
        <f>SUMIFS('Inventory Details'!$H:$H,'Inventory Details'!$B:$B,$B2110,'Inventory Details'!$E:$E,$E2110)</f>
        <v>2</v>
      </c>
      <c r="G2110" s="12">
        <f>SUMIFS('PO Details'!$H:$H,'PO Details'!$D:$D,Planning!$B2110,'PO Details'!$L:$L,$E2110)</f>
        <v>0</v>
      </c>
      <c r="H2110" s="12">
        <f>SUMIFS('SO Details'!$G:$G,'SO Details'!$D:$D,Planning!$B2110,'SO Details'!$K:$K,$E2110)</f>
        <v>0</v>
      </c>
      <c r="I2110" s="20">
        <f>IF(COUNTIFS($C:$C,B2110)&gt;1,SUMIFS('Sales Hx'!$Q:$Q,'Sales Hx'!$B:$B,_xlfn.XLOOKUP(B2110,C:C,B:B),'Sales Hx'!$D:$D,Planning!$E2110),SUMIFS('Sales Hx'!$Q:$Q,'Sales Hx'!$B:$B,Planning!$B2110,'Sales Hx'!$D:$D,Planning!$E2110))</f>
        <v>0</v>
      </c>
      <c r="J2110" s="16">
        <f>IF(COUNTIFS($C:$C,B2110)&gt;1,SUMIFS('Sales Hx'!$S:$S,'Sales Hx'!$B:$B,_xlfn.XLOOKUP(B2110,C:C,B:B),'Sales Hx'!$D:$D,E2110),SUMIFS('Sales Hx'!$S:$S,'Sales Hx'!$B:$B,$B2110,'Sales Hx'!$D:$D,$E2110))</f>
        <v>3.2894736842105261E-2</v>
      </c>
      <c r="K2110" s="16">
        <f t="shared" si="183"/>
        <v>0</v>
      </c>
      <c r="L2110" s="12">
        <f>IF(M2110&lt;&gt;"",M2110,IF(COUNTIFS($C:$C,B2110)&gt;1,SUMIFS('Sales Hx'!V:V,'Sales Hx'!$B:$B,_xlfn.XLOOKUP(B2110,C:C,B:B),'Sales Hx'!$D:$D,$E2110),SUMIFS('Sales Hx'!V:V,'Sales Hx'!$B:$B,$B2110,'Sales Hx'!$D:$D,$E2110)))</f>
        <v>0</v>
      </c>
      <c r="M2110" s="12">
        <v>0</v>
      </c>
      <c r="N2110" s="15">
        <f t="shared" si="181"/>
        <v>3.2894736842105261E-2</v>
      </c>
      <c r="O2110" s="21">
        <f t="shared" si="180"/>
        <v>0</v>
      </c>
      <c r="P2110" s="24">
        <v>74</v>
      </c>
      <c r="Q2110" s="18">
        <f t="shared" si="182"/>
        <v>0</v>
      </c>
      <c r="R2110" s="2">
        <v>1</v>
      </c>
      <c r="S2110" s="2">
        <v>90</v>
      </c>
      <c r="T2110" s="2" t="s">
        <v>4646</v>
      </c>
      <c r="U2110" s="28" t="str">
        <f>IF(G2110=0,"",_xlfn.MINIFS('PO Details'!$I:$I,'PO Details'!$D:$D,Planning!$B2110,'PO Details'!$L:$L,Planning!$E2110))</f>
        <v/>
      </c>
      <c r="V2110" s="29" t="s">
        <v>4639</v>
      </c>
      <c r="W2110" t="str">
        <f t="shared" si="184"/>
        <v/>
      </c>
      <c r="X2110" s="2">
        <v>120</v>
      </c>
    </row>
    <row r="2111" spans="1:24" x14ac:dyDescent="0.25">
      <c r="A2111" s="11" t="s">
        <v>4616</v>
      </c>
      <c r="B2111" s="22" t="s">
        <v>392</v>
      </c>
      <c r="C2111" s="22" t="s">
        <v>5097</v>
      </c>
      <c r="D2111" s="22" t="s">
        <v>393</v>
      </c>
      <c r="E2111" s="31" t="s">
        <v>108</v>
      </c>
      <c r="F2111" s="12">
        <f>SUMIFS('Inventory Details'!$H:$H,'Inventory Details'!$B:$B,$B2111,'Inventory Details'!$E:$E,$E2111)</f>
        <v>0</v>
      </c>
      <c r="G2111" s="12">
        <f>SUMIFS('PO Details'!$H:$H,'PO Details'!$D:$D,Planning!$B2111,'PO Details'!$L:$L,$E2111)</f>
        <v>0</v>
      </c>
      <c r="H2111" s="12">
        <f>SUMIFS('SO Details'!$G:$G,'SO Details'!$D:$D,Planning!$B2111,'SO Details'!$K:$K,$E2111)</f>
        <v>0</v>
      </c>
      <c r="I2111" s="20">
        <f>IF(COUNTIFS($C:$C,B2111)&gt;1,SUMIFS('Sales Hx'!$Q:$Q,'Sales Hx'!$B:$B,_xlfn.XLOOKUP(B2111,C:C,B:B),'Sales Hx'!$D:$D,Planning!$E2111),SUMIFS('Sales Hx'!$Q:$Q,'Sales Hx'!$B:$B,Planning!$B2111,'Sales Hx'!$D:$D,Planning!$E2111))</f>
        <v>0</v>
      </c>
      <c r="J2111" s="16">
        <f>IF(COUNTIFS($C:$C,B2111)&gt;1,SUMIFS('Sales Hx'!$S:$S,'Sales Hx'!$B:$B,_xlfn.XLOOKUP(B2111,C:C,B:B),'Sales Hx'!$D:$D,E2111),SUMIFS('Sales Hx'!$S:$S,'Sales Hx'!$B:$B,$B2111,'Sales Hx'!$D:$D,$E2111))</f>
        <v>0.26315789473684209</v>
      </c>
      <c r="K2111" s="16">
        <f t="shared" si="183"/>
        <v>0</v>
      </c>
      <c r="L2111" s="12">
        <f>IF(M2111&lt;&gt;"",M2111,IF(COUNTIFS($C:$C,B2111)&gt;1,SUMIFS('Sales Hx'!V:V,'Sales Hx'!$B:$B,_xlfn.XLOOKUP(B2111,C:C,B:B),'Sales Hx'!$D:$D,$E2111),SUMIFS('Sales Hx'!V:V,'Sales Hx'!$B:$B,$B2111,'Sales Hx'!$D:$D,$E2111)))</f>
        <v>0</v>
      </c>
      <c r="M2111" s="12">
        <v>0</v>
      </c>
      <c r="N2111" s="15">
        <f t="shared" si="181"/>
        <v>0.26315789473684209</v>
      </c>
      <c r="O2111" s="21">
        <f t="shared" si="180"/>
        <v>0</v>
      </c>
      <c r="P2111" s="24">
        <v>74</v>
      </c>
      <c r="Q2111" s="18">
        <f t="shared" si="182"/>
        <v>0</v>
      </c>
      <c r="R2111" s="2">
        <v>1</v>
      </c>
      <c r="S2111" s="2">
        <v>90</v>
      </c>
      <c r="T2111" s="2" t="s">
        <v>4646</v>
      </c>
      <c r="U2111" s="28" t="str">
        <f>IF(G2111=0,"",_xlfn.MINIFS('PO Details'!$I:$I,'PO Details'!$D:$D,Planning!$B2111,'PO Details'!$L:$L,Planning!$E2111))</f>
        <v/>
      </c>
      <c r="V2111" s="29" t="s">
        <v>4639</v>
      </c>
      <c r="W2111" t="str">
        <f t="shared" si="184"/>
        <v/>
      </c>
      <c r="X2111" s="2">
        <v>120</v>
      </c>
    </row>
    <row r="2112" spans="1:24" x14ac:dyDescent="0.25">
      <c r="A2112" s="11" t="s">
        <v>4616</v>
      </c>
      <c r="B2112" s="22" t="s">
        <v>392</v>
      </c>
      <c r="C2112" s="22" t="s">
        <v>5097</v>
      </c>
      <c r="D2112" s="22" t="s">
        <v>393</v>
      </c>
      <c r="E2112" s="31" t="s">
        <v>2214</v>
      </c>
      <c r="F2112" s="12">
        <f>SUMIFS('Inventory Details'!$H:$H,'Inventory Details'!$B:$B,$B2112,'Inventory Details'!$E:$E,$E2112)</f>
        <v>0</v>
      </c>
      <c r="G2112" s="12">
        <f>SUMIFS('PO Details'!$H:$H,'PO Details'!$D:$D,Planning!$B2112,'PO Details'!$L:$L,$E2112)</f>
        <v>0</v>
      </c>
      <c r="H2112" s="12">
        <f>SUMIFS('SO Details'!$G:$G,'SO Details'!$D:$D,Planning!$B2112,'SO Details'!$K:$K,$E2112)</f>
        <v>0</v>
      </c>
      <c r="I2112" s="20">
        <f>IF(COUNTIFS($C:$C,B2112)&gt;1,SUMIFS('Sales Hx'!$Q:$Q,'Sales Hx'!$B:$B,_xlfn.XLOOKUP(B2112,C:C,B:B),'Sales Hx'!$D:$D,Planning!$E2112),SUMIFS('Sales Hx'!$Q:$Q,'Sales Hx'!$B:$B,Planning!$B2112,'Sales Hx'!$D:$D,Planning!$E2112))</f>
        <v>0</v>
      </c>
      <c r="J2112" s="16">
        <f>IF(COUNTIFS($C:$C,B2112)&gt;1,SUMIFS('Sales Hx'!$S:$S,'Sales Hx'!$B:$B,_xlfn.XLOOKUP(B2112,C:C,B:B),'Sales Hx'!$D:$D,E2112),SUMIFS('Sales Hx'!$S:$S,'Sales Hx'!$B:$B,$B2112,'Sales Hx'!$D:$D,$E2112))</f>
        <v>0.1480263157894737</v>
      </c>
      <c r="K2112" s="16">
        <f t="shared" si="183"/>
        <v>0</v>
      </c>
      <c r="L2112" s="12">
        <f>IF(M2112&lt;&gt;"",M2112,IF(COUNTIFS($C:$C,B2112)&gt;1,SUMIFS('Sales Hx'!V:V,'Sales Hx'!$B:$B,_xlfn.XLOOKUP(B2112,C:C,B:B),'Sales Hx'!$D:$D,$E2112),SUMIFS('Sales Hx'!V:V,'Sales Hx'!$B:$B,$B2112,'Sales Hx'!$D:$D,$E2112)))</f>
        <v>0</v>
      </c>
      <c r="M2112" s="12">
        <v>0</v>
      </c>
      <c r="N2112" s="15">
        <f t="shared" si="181"/>
        <v>0.1480263157894737</v>
      </c>
      <c r="O2112" s="21">
        <f t="shared" si="180"/>
        <v>0</v>
      </c>
      <c r="P2112" s="24">
        <v>74</v>
      </c>
      <c r="Q2112" s="18">
        <f t="shared" si="182"/>
        <v>0</v>
      </c>
      <c r="R2112" s="2">
        <v>1</v>
      </c>
      <c r="S2112" s="2">
        <v>90</v>
      </c>
      <c r="T2112" s="2" t="s">
        <v>4646</v>
      </c>
      <c r="U2112" s="28" t="str">
        <f>IF(G2112=0,"",_xlfn.MINIFS('PO Details'!$I:$I,'PO Details'!$D:$D,Planning!$B2112,'PO Details'!$L:$L,Planning!$E2112))</f>
        <v/>
      </c>
      <c r="V2112" s="29" t="s">
        <v>4639</v>
      </c>
      <c r="W2112" t="str">
        <f t="shared" si="184"/>
        <v/>
      </c>
      <c r="X2112" s="2">
        <v>120</v>
      </c>
    </row>
    <row r="2113" spans="1:24" x14ac:dyDescent="0.25">
      <c r="A2113" s="11" t="s">
        <v>4616</v>
      </c>
      <c r="B2113" s="22" t="s">
        <v>394</v>
      </c>
      <c r="C2113" s="22" t="s">
        <v>5097</v>
      </c>
      <c r="D2113" s="22" t="s">
        <v>395</v>
      </c>
      <c r="E2113" s="31" t="s">
        <v>109</v>
      </c>
      <c r="F2113" s="12">
        <f>SUMIFS('Inventory Details'!$H:$H,'Inventory Details'!$B:$B,$B2113,'Inventory Details'!$E:$E,$E2113)</f>
        <v>141</v>
      </c>
      <c r="G2113" s="12">
        <f>SUMIFS('PO Details'!$H:$H,'PO Details'!$D:$D,Planning!$B2113,'PO Details'!$L:$L,$E2113)</f>
        <v>3</v>
      </c>
      <c r="H2113" s="12">
        <f>SUMIFS('SO Details'!$G:$G,'SO Details'!$D:$D,Planning!$B2113,'SO Details'!$K:$K,$E2113)</f>
        <v>1</v>
      </c>
      <c r="I2113" s="20">
        <f>IF(COUNTIFS($C:$C,B2113)&gt;1,SUMIFS('Sales Hx'!$Q:$Q,'Sales Hx'!$B:$B,_xlfn.XLOOKUP(B2113,C:C,B:B),'Sales Hx'!$D:$D,Planning!$E2113),SUMIFS('Sales Hx'!$Q:$Q,'Sales Hx'!$B:$B,Planning!$B2113,'Sales Hx'!$D:$D,Planning!$E2113))</f>
        <v>35</v>
      </c>
      <c r="J2113" s="16">
        <f>IF(COUNTIFS($C:$C,B2113)&gt;1,SUMIFS('Sales Hx'!$S:$S,'Sales Hx'!$B:$B,_xlfn.XLOOKUP(B2113,C:C,B:B),'Sales Hx'!$D:$D,E2113),SUMIFS('Sales Hx'!$S:$S,'Sales Hx'!$B:$B,$B2113,'Sales Hx'!$D:$D,$E2113))</f>
        <v>0.47203947368421056</v>
      </c>
      <c r="K2113" s="16">
        <f t="shared" si="183"/>
        <v>4.1142857142857139</v>
      </c>
      <c r="L2113" s="12">
        <f>IF(M2113&lt;&gt;"",M2113,IF(COUNTIFS($C:$C,B2113)&gt;1,SUMIFS('Sales Hx'!V:V,'Sales Hx'!$B:$B,_xlfn.XLOOKUP(B2113,C:C,B:B),'Sales Hx'!$D:$D,$E2113),SUMIFS('Sales Hx'!V:V,'Sales Hx'!$B:$B,$B2113,'Sales Hx'!$D:$D,$E2113)))</f>
        <v>0</v>
      </c>
      <c r="M2113" s="12">
        <v>0</v>
      </c>
      <c r="N2113" s="15">
        <f t="shared" si="181"/>
        <v>0.47203947368421056</v>
      </c>
      <c r="O2113" s="21">
        <f t="shared" si="180"/>
        <v>0</v>
      </c>
      <c r="P2113" s="24">
        <v>70.430000000000007</v>
      </c>
      <c r="Q2113" s="18">
        <f t="shared" si="182"/>
        <v>0</v>
      </c>
      <c r="R2113" s="2">
        <v>1</v>
      </c>
      <c r="S2113" s="2">
        <v>90</v>
      </c>
      <c r="T2113" s="2" t="s">
        <v>4646</v>
      </c>
      <c r="U2113" s="28">
        <f>IF(G2113=0,"",_xlfn.MINIFS('PO Details'!$I:$I,'PO Details'!$D:$D,Planning!$B2113,'PO Details'!$L:$L,Planning!$E2113))</f>
        <v>45543</v>
      </c>
      <c r="V2113" s="29" t="s">
        <v>4639</v>
      </c>
      <c r="W2113" t="str">
        <f t="shared" si="184"/>
        <v>Max</v>
      </c>
      <c r="X2113" s="2">
        <v>120</v>
      </c>
    </row>
    <row r="2114" spans="1:24" x14ac:dyDescent="0.25">
      <c r="A2114" s="11" t="s">
        <v>4616</v>
      </c>
      <c r="B2114" s="22" t="s">
        <v>394</v>
      </c>
      <c r="C2114" s="22" t="s">
        <v>5097</v>
      </c>
      <c r="D2114" s="22" t="s">
        <v>395</v>
      </c>
      <c r="E2114" s="31" t="s">
        <v>106</v>
      </c>
      <c r="F2114" s="12">
        <f>SUMIFS('Inventory Details'!$H:$H,'Inventory Details'!$B:$B,$B2114,'Inventory Details'!$E:$E,$E2114)</f>
        <v>57</v>
      </c>
      <c r="G2114" s="12">
        <f>SUMIFS('PO Details'!$H:$H,'PO Details'!$D:$D,Planning!$B2114,'PO Details'!$L:$L,$E2114)</f>
        <v>358</v>
      </c>
      <c r="H2114" s="12">
        <f>SUMIFS('SO Details'!$G:$G,'SO Details'!$D:$D,Planning!$B2114,'SO Details'!$K:$K,$E2114)</f>
        <v>18</v>
      </c>
      <c r="I2114" s="20">
        <f>IF(COUNTIFS($C:$C,B2114)&gt;1,SUMIFS('Sales Hx'!$Q:$Q,'Sales Hx'!$B:$B,_xlfn.XLOOKUP(B2114,C:C,B:B),'Sales Hx'!$D:$D,Planning!$E2114),SUMIFS('Sales Hx'!$Q:$Q,'Sales Hx'!$B:$B,Planning!$B2114,'Sales Hx'!$D:$D,Planning!$E2114))</f>
        <v>348.59999999999997</v>
      </c>
      <c r="J2114" s="16">
        <f>IF(COUNTIFS($C:$C,B2114)&gt;1,SUMIFS('Sales Hx'!$S:$S,'Sales Hx'!$B:$B,_xlfn.XLOOKUP(B2114,C:C,B:B),'Sales Hx'!$D:$D,E2114),SUMIFS('Sales Hx'!$S:$S,'Sales Hx'!$B:$B,$B2114,'Sales Hx'!$D:$D,$E2114))</f>
        <v>2.757675438596491</v>
      </c>
      <c r="K2114" s="16">
        <f t="shared" si="183"/>
        <v>1.1904761904761907</v>
      </c>
      <c r="L2114" s="12">
        <f>IF(M2114&lt;&gt;"",M2114,IF(COUNTIFS($C:$C,B2114)&gt;1,SUMIFS('Sales Hx'!V:V,'Sales Hx'!$B:$B,_xlfn.XLOOKUP(B2114,C:C,B:B),'Sales Hx'!$D:$D,$E2114),SUMIFS('Sales Hx'!V:V,'Sales Hx'!$B:$B,$B2114,'Sales Hx'!$D:$D,$E2114)))</f>
        <v>0</v>
      </c>
      <c r="M2114" s="12">
        <v>0</v>
      </c>
      <c r="N2114" s="15">
        <f t="shared" si="181"/>
        <v>2.757675438596491</v>
      </c>
      <c r="O2114" s="21">
        <f t="shared" ref="O2114:O2177" si="185">MROUND(ROUND(IFERROR(IF(C2114&lt;&gt;"",0,IF(T2114="DC'd",0,IF(AND(J2114=0,F2114+G2114&lt;H2114),H2114-F2114+G2114,IF(F2114+G2114&lt;N2114,N2114+MAX((IF(J2114*R2114&gt;F2114,F2114,J2114*R2114))+J2114*S2114-F2114-G2114+H2114,0))))),0),0),1)</f>
        <v>0</v>
      </c>
      <c r="P2114" s="24">
        <v>70.430000000000007</v>
      </c>
      <c r="Q2114" s="18">
        <f t="shared" si="182"/>
        <v>0</v>
      </c>
      <c r="R2114" s="2">
        <v>1</v>
      </c>
      <c r="S2114" s="2">
        <v>90</v>
      </c>
      <c r="T2114" s="2" t="s">
        <v>4646</v>
      </c>
      <c r="U2114" s="28">
        <f>IF(G2114=0,"",_xlfn.MINIFS('PO Details'!$I:$I,'PO Details'!$D:$D,Planning!$B2114,'PO Details'!$L:$L,Planning!$E2114))</f>
        <v>45443</v>
      </c>
      <c r="V2114" s="29" t="s">
        <v>4639</v>
      </c>
      <c r="W2114" t="str">
        <f t="shared" si="184"/>
        <v/>
      </c>
      <c r="X2114" s="2">
        <v>120</v>
      </c>
    </row>
    <row r="2115" spans="1:24" x14ac:dyDescent="0.25">
      <c r="A2115" s="11" t="s">
        <v>4616</v>
      </c>
      <c r="B2115" s="22" t="s">
        <v>394</v>
      </c>
      <c r="C2115" s="22" t="s">
        <v>5097</v>
      </c>
      <c r="D2115" s="22" t="s">
        <v>395</v>
      </c>
      <c r="E2115" s="31" t="s">
        <v>4746</v>
      </c>
      <c r="F2115" s="12">
        <f>SUMIFS('Inventory Details'!$H:$H,'Inventory Details'!$B:$B,$B2115,'Inventory Details'!$E:$E,$E2115)</f>
        <v>328</v>
      </c>
      <c r="G2115" s="12">
        <f>SUMIFS('PO Details'!$H:$H,'PO Details'!$D:$D,Planning!$B2115,'PO Details'!$L:$L,$E2115)</f>
        <v>2</v>
      </c>
      <c r="H2115" s="12">
        <f>SUMIFS('SO Details'!$G:$G,'SO Details'!$D:$D,Planning!$B2115,'SO Details'!$K:$K,$E2115)</f>
        <v>2</v>
      </c>
      <c r="I2115" s="20">
        <f>IF(COUNTIFS($C:$C,B2115)&gt;1,SUMIFS('Sales Hx'!$Q:$Q,'Sales Hx'!$B:$B,_xlfn.XLOOKUP(B2115,C:C,B:B),'Sales Hx'!$D:$D,Planning!$E2115),SUMIFS('Sales Hx'!$Q:$Q,'Sales Hx'!$B:$B,Planning!$B2115,'Sales Hx'!$D:$D,Planning!$E2115))</f>
        <v>177.79999999999998</v>
      </c>
      <c r="J2115" s="16">
        <f>IF(COUNTIFS($C:$C,B2115)&gt;1,SUMIFS('Sales Hx'!$S:$S,'Sales Hx'!$B:$B,_xlfn.XLOOKUP(B2115,C:C,B:B),'Sales Hx'!$D:$D,E2115),SUMIFS('Sales Hx'!$S:$S,'Sales Hx'!$B:$B,$B2115,'Sales Hx'!$D:$D,$E2115))</f>
        <v>1.7452153110047846</v>
      </c>
      <c r="K2115" s="16">
        <f t="shared" si="183"/>
        <v>1.8560179977502813</v>
      </c>
      <c r="L2115" s="12">
        <f>IF(M2115&lt;&gt;"",M2115,IF(COUNTIFS($C:$C,B2115)&gt;1,SUMIFS('Sales Hx'!V:V,'Sales Hx'!$B:$B,_xlfn.XLOOKUP(B2115,C:C,B:B),'Sales Hx'!$D:$D,$E2115),SUMIFS('Sales Hx'!V:V,'Sales Hx'!$B:$B,$B2115,'Sales Hx'!$D:$D,$E2115)))</f>
        <v>0</v>
      </c>
      <c r="M2115" s="12">
        <v>0</v>
      </c>
      <c r="N2115" s="15">
        <f t="shared" si="181"/>
        <v>1.7452153110047846</v>
      </c>
      <c r="O2115" s="21">
        <f t="shared" si="185"/>
        <v>0</v>
      </c>
      <c r="P2115" s="24">
        <v>70.430000000000007</v>
      </c>
      <c r="Q2115" s="18">
        <f t="shared" si="182"/>
        <v>0</v>
      </c>
      <c r="R2115" s="2">
        <v>1</v>
      </c>
      <c r="S2115" s="2">
        <v>90</v>
      </c>
      <c r="T2115" s="2" t="s">
        <v>4646</v>
      </c>
      <c r="U2115" s="28">
        <f>IF(G2115=0,"",_xlfn.MINIFS('PO Details'!$I:$I,'PO Details'!$D:$D,Planning!$B2115,'PO Details'!$L:$L,Planning!$E2115))</f>
        <v>45543</v>
      </c>
      <c r="V2115" s="29" t="s">
        <v>4639</v>
      </c>
      <c r="W2115" t="str">
        <f t="shared" si="184"/>
        <v/>
      </c>
      <c r="X2115" s="2">
        <v>120</v>
      </c>
    </row>
    <row r="2116" spans="1:24" x14ac:dyDescent="0.25">
      <c r="A2116" s="11" t="s">
        <v>4616</v>
      </c>
      <c r="B2116" s="22" t="s">
        <v>394</v>
      </c>
      <c r="C2116" s="22" t="s">
        <v>5097</v>
      </c>
      <c r="D2116" s="22" t="s">
        <v>395</v>
      </c>
      <c r="E2116" s="31" t="s">
        <v>119</v>
      </c>
      <c r="F2116" s="12">
        <f>SUMIFS('Inventory Details'!$H:$H,'Inventory Details'!$B:$B,$B2116,'Inventory Details'!$E:$E,$E2116)</f>
        <v>1</v>
      </c>
      <c r="G2116" s="12">
        <f>SUMIFS('PO Details'!$H:$H,'PO Details'!$D:$D,Planning!$B2116,'PO Details'!$L:$L,$E2116)</f>
        <v>42</v>
      </c>
      <c r="H2116" s="12">
        <f>SUMIFS('SO Details'!$G:$G,'SO Details'!$D:$D,Planning!$B2116,'SO Details'!$K:$K,$E2116)</f>
        <v>0</v>
      </c>
      <c r="I2116" s="20">
        <f>IF(COUNTIFS($C:$C,B2116)&gt;1,SUMIFS('Sales Hx'!$Q:$Q,'Sales Hx'!$B:$B,_xlfn.XLOOKUP(B2116,C:C,B:B),'Sales Hx'!$D:$D,Planning!$E2116),SUMIFS('Sales Hx'!$Q:$Q,'Sales Hx'!$B:$B,Planning!$B2116,'Sales Hx'!$D:$D,Planning!$E2116))</f>
        <v>15.399999999999999</v>
      </c>
      <c r="J2116" s="16">
        <f>IF(COUNTIFS($C:$C,B2116)&gt;1,SUMIFS('Sales Hx'!$S:$S,'Sales Hx'!$B:$B,_xlfn.XLOOKUP(B2116,C:C,B:B),'Sales Hx'!$D:$D,E2116),SUMIFS('Sales Hx'!$S:$S,'Sales Hx'!$B:$B,$B2116,'Sales Hx'!$D:$D,$E2116))</f>
        <v>0.29934210526315791</v>
      </c>
      <c r="K2116" s="16">
        <f t="shared" si="183"/>
        <v>2.7922077922077926</v>
      </c>
      <c r="L2116" s="12">
        <f>IF(M2116&lt;&gt;"",M2116,IF(COUNTIFS($C:$C,B2116)&gt;1,SUMIFS('Sales Hx'!V:V,'Sales Hx'!$B:$B,_xlfn.XLOOKUP(B2116,C:C,B:B),'Sales Hx'!$D:$D,$E2116),SUMIFS('Sales Hx'!V:V,'Sales Hx'!$B:$B,$B2116,'Sales Hx'!$D:$D,$E2116)))</f>
        <v>0</v>
      </c>
      <c r="M2116" s="12">
        <v>0</v>
      </c>
      <c r="N2116" s="15">
        <f t="shared" si="181"/>
        <v>0.29934210526315791</v>
      </c>
      <c r="O2116" s="21">
        <f t="shared" si="185"/>
        <v>0</v>
      </c>
      <c r="P2116" s="24">
        <v>70.430000000000007</v>
      </c>
      <c r="Q2116" s="18">
        <f t="shared" si="182"/>
        <v>0</v>
      </c>
      <c r="R2116" s="2">
        <v>1</v>
      </c>
      <c r="S2116" s="2">
        <v>90</v>
      </c>
      <c r="T2116" s="2" t="s">
        <v>4646</v>
      </c>
      <c r="U2116" s="28">
        <f>IF(G2116=0,"",_xlfn.MINIFS('PO Details'!$I:$I,'PO Details'!$D:$D,Planning!$B2116,'PO Details'!$L:$L,Planning!$E2116))</f>
        <v>45443</v>
      </c>
      <c r="V2116" s="29" t="s">
        <v>4639</v>
      </c>
      <c r="W2116" t="str">
        <f t="shared" si="184"/>
        <v/>
      </c>
      <c r="X2116" s="2">
        <v>120</v>
      </c>
    </row>
    <row r="2117" spans="1:24" x14ac:dyDescent="0.25">
      <c r="A2117" s="11" t="s">
        <v>4616</v>
      </c>
      <c r="B2117" s="22" t="s">
        <v>394</v>
      </c>
      <c r="C2117" s="22" t="s">
        <v>5097</v>
      </c>
      <c r="D2117" s="22" t="s">
        <v>395</v>
      </c>
      <c r="E2117" s="31" t="s">
        <v>820</v>
      </c>
      <c r="F2117" s="12">
        <f>SUMIFS('Inventory Details'!$H:$H,'Inventory Details'!$B:$B,$B2117,'Inventory Details'!$E:$E,$E2117)</f>
        <v>13</v>
      </c>
      <c r="G2117" s="12">
        <f>SUMIFS('PO Details'!$H:$H,'PO Details'!$D:$D,Planning!$B2117,'PO Details'!$L:$L,$E2117)</f>
        <v>30</v>
      </c>
      <c r="H2117" s="12">
        <f>SUMIFS('SO Details'!$G:$G,'SO Details'!$D:$D,Planning!$B2117,'SO Details'!$K:$K,$E2117)</f>
        <v>1</v>
      </c>
      <c r="I2117" s="20">
        <f>IF(COUNTIFS($C:$C,B2117)&gt;1,SUMIFS('Sales Hx'!$Q:$Q,'Sales Hx'!$B:$B,_xlfn.XLOOKUP(B2117,C:C,B:B),'Sales Hx'!$D:$D,Planning!$E2117),SUMIFS('Sales Hx'!$Q:$Q,'Sales Hx'!$B:$B,Planning!$B2117,'Sales Hx'!$D:$D,Planning!$E2117))</f>
        <v>14</v>
      </c>
      <c r="J2117" s="16">
        <f>IF(COUNTIFS($C:$C,B2117)&gt;1,SUMIFS('Sales Hx'!$S:$S,'Sales Hx'!$B:$B,_xlfn.XLOOKUP(B2117,C:C,B:B),'Sales Hx'!$D:$D,E2117),SUMIFS('Sales Hx'!$S:$S,'Sales Hx'!$B:$B,$B2117,'Sales Hx'!$D:$D,$E2117))</f>
        <v>0.15921052631578947</v>
      </c>
      <c r="K2117" s="16">
        <f t="shared" si="183"/>
        <v>3.0714285714285716</v>
      </c>
      <c r="L2117" s="12">
        <f>IF(M2117&lt;&gt;"",M2117,IF(COUNTIFS($C:$C,B2117)&gt;1,SUMIFS('Sales Hx'!V:V,'Sales Hx'!$B:$B,_xlfn.XLOOKUP(B2117,C:C,B:B),'Sales Hx'!$D:$D,$E2117),SUMIFS('Sales Hx'!V:V,'Sales Hx'!$B:$B,$B2117,'Sales Hx'!$D:$D,$E2117)))</f>
        <v>0</v>
      </c>
      <c r="M2117" s="12">
        <v>0</v>
      </c>
      <c r="N2117" s="15">
        <f t="shared" si="181"/>
        <v>0.15921052631578947</v>
      </c>
      <c r="O2117" s="21">
        <f t="shared" si="185"/>
        <v>0</v>
      </c>
      <c r="P2117" s="24">
        <v>70.430000000000007</v>
      </c>
      <c r="Q2117" s="18">
        <f t="shared" si="182"/>
        <v>0</v>
      </c>
      <c r="R2117" s="2">
        <v>1</v>
      </c>
      <c r="S2117" s="2">
        <v>90</v>
      </c>
      <c r="T2117" s="2" t="s">
        <v>4646</v>
      </c>
      <c r="U2117" s="28">
        <f>IF(G2117=0,"",_xlfn.MINIFS('PO Details'!$I:$I,'PO Details'!$D:$D,Planning!$B2117,'PO Details'!$L:$L,Planning!$E2117))</f>
        <v>45474</v>
      </c>
      <c r="V2117" s="29" t="s">
        <v>4639</v>
      </c>
      <c r="W2117" t="str">
        <f t="shared" si="184"/>
        <v/>
      </c>
      <c r="X2117" s="2">
        <v>120</v>
      </c>
    </row>
    <row r="2118" spans="1:24" x14ac:dyDescent="0.25">
      <c r="A2118" s="11" t="s">
        <v>4616</v>
      </c>
      <c r="B2118" s="22" t="s">
        <v>394</v>
      </c>
      <c r="C2118" s="22" t="s">
        <v>5097</v>
      </c>
      <c r="D2118" s="22" t="s">
        <v>395</v>
      </c>
      <c r="E2118" s="31" t="s">
        <v>113</v>
      </c>
      <c r="F2118" s="12">
        <f>SUMIFS('Inventory Details'!$H:$H,'Inventory Details'!$B:$B,$B2118,'Inventory Details'!$E:$E,$E2118)</f>
        <v>132</v>
      </c>
      <c r="G2118" s="12">
        <f>SUMIFS('PO Details'!$H:$H,'PO Details'!$D:$D,Planning!$B2118,'PO Details'!$L:$L,$E2118)</f>
        <v>100</v>
      </c>
      <c r="H2118" s="12">
        <f>SUMIFS('SO Details'!$G:$G,'SO Details'!$D:$D,Planning!$B2118,'SO Details'!$K:$K,$E2118)</f>
        <v>1</v>
      </c>
      <c r="I2118" s="20">
        <f>IF(COUNTIFS($C:$C,B2118)&gt;1,SUMIFS('Sales Hx'!$Q:$Q,'Sales Hx'!$B:$B,_xlfn.XLOOKUP(B2118,C:C,B:B),'Sales Hx'!$D:$D,Planning!$E2118),SUMIFS('Sales Hx'!$Q:$Q,'Sales Hx'!$B:$B,Planning!$B2118,'Sales Hx'!$D:$D,Planning!$E2118))</f>
        <v>65.8</v>
      </c>
      <c r="J2118" s="16">
        <f>IF(COUNTIFS($C:$C,B2118)&gt;1,SUMIFS('Sales Hx'!$S:$S,'Sales Hx'!$B:$B,_xlfn.XLOOKUP(B2118,C:C,B:B),'Sales Hx'!$D:$D,E2118),SUMIFS('Sales Hx'!$S:$S,'Sales Hx'!$B:$B,$B2118,'Sales Hx'!$D:$D,$E2118))</f>
        <v>0.62609649122807021</v>
      </c>
      <c r="K2118" s="16">
        <f t="shared" si="183"/>
        <v>3.5258358662613984</v>
      </c>
      <c r="L2118" s="12">
        <f>IF(M2118&lt;&gt;"",M2118,IF(COUNTIFS($C:$C,B2118)&gt;1,SUMIFS('Sales Hx'!V:V,'Sales Hx'!$B:$B,_xlfn.XLOOKUP(B2118,C:C,B:B),'Sales Hx'!$D:$D,$E2118),SUMIFS('Sales Hx'!V:V,'Sales Hx'!$B:$B,$B2118,'Sales Hx'!$D:$D,$E2118)))</f>
        <v>0</v>
      </c>
      <c r="M2118" s="12">
        <v>0</v>
      </c>
      <c r="N2118" s="15">
        <f t="shared" si="181"/>
        <v>0.62609649122807021</v>
      </c>
      <c r="O2118" s="21">
        <f t="shared" si="185"/>
        <v>0</v>
      </c>
      <c r="P2118" s="24">
        <v>70.430000000000007</v>
      </c>
      <c r="Q2118" s="18">
        <f t="shared" si="182"/>
        <v>0</v>
      </c>
      <c r="R2118" s="2">
        <v>1</v>
      </c>
      <c r="S2118" s="2">
        <v>90</v>
      </c>
      <c r="T2118" s="2" t="s">
        <v>4646</v>
      </c>
      <c r="U2118" s="28">
        <f>IF(G2118=0,"",_xlfn.MINIFS('PO Details'!$I:$I,'PO Details'!$D:$D,Planning!$B2118,'PO Details'!$L:$L,Planning!$E2118))</f>
        <v>45474</v>
      </c>
      <c r="V2118" s="29" t="s">
        <v>4639</v>
      </c>
      <c r="W2118" t="str">
        <f t="shared" si="184"/>
        <v/>
      </c>
      <c r="X2118" s="2">
        <v>120</v>
      </c>
    </row>
    <row r="2119" spans="1:24" x14ac:dyDescent="0.25">
      <c r="A2119" s="11" t="s">
        <v>4616</v>
      </c>
      <c r="B2119" s="22" t="s">
        <v>394</v>
      </c>
      <c r="C2119" s="22" t="s">
        <v>5097</v>
      </c>
      <c r="D2119" s="22" t="s">
        <v>395</v>
      </c>
      <c r="E2119" s="31" t="s">
        <v>15</v>
      </c>
      <c r="F2119" s="12">
        <f>SUMIFS('Inventory Details'!$H:$H,'Inventory Details'!$B:$B,$B2119,'Inventory Details'!$E:$E,$E2119)</f>
        <v>56</v>
      </c>
      <c r="G2119" s="12">
        <f>SUMIFS('PO Details'!$H:$H,'PO Details'!$D:$D,Planning!$B2119,'PO Details'!$L:$L,$E2119)</f>
        <v>33</v>
      </c>
      <c r="H2119" s="12">
        <f>SUMIFS('SO Details'!$G:$G,'SO Details'!$D:$D,Planning!$B2119,'SO Details'!$K:$K,$E2119)</f>
        <v>0</v>
      </c>
      <c r="I2119" s="20">
        <f>IF(COUNTIFS($C:$C,B2119)&gt;1,SUMIFS('Sales Hx'!$Q:$Q,'Sales Hx'!$B:$B,_xlfn.XLOOKUP(B2119,C:C,B:B),'Sales Hx'!$D:$D,Planning!$E2119),SUMIFS('Sales Hx'!$Q:$Q,'Sales Hx'!$B:$B,Planning!$B2119,'Sales Hx'!$D:$D,Planning!$E2119))</f>
        <v>0</v>
      </c>
      <c r="J2119" s="16">
        <f>IF(COUNTIFS($C:$C,B2119)&gt;1,SUMIFS('Sales Hx'!$S:$S,'Sales Hx'!$B:$B,_xlfn.XLOOKUP(B2119,C:C,B:B),'Sales Hx'!$D:$D,E2119),SUMIFS('Sales Hx'!$S:$S,'Sales Hx'!$B:$B,$B2119,'Sales Hx'!$D:$D,$E2119))</f>
        <v>0.38377192982456138</v>
      </c>
      <c r="K2119" s="16">
        <f t="shared" si="183"/>
        <v>0</v>
      </c>
      <c r="L2119" s="12">
        <f>IF(M2119&lt;&gt;"",M2119,IF(COUNTIFS($C:$C,B2119)&gt;1,SUMIFS('Sales Hx'!V:V,'Sales Hx'!$B:$B,_xlfn.XLOOKUP(B2119,C:C,B:B),'Sales Hx'!$D:$D,$E2119),SUMIFS('Sales Hx'!V:V,'Sales Hx'!$B:$B,$B2119,'Sales Hx'!$D:$D,$E2119)))</f>
        <v>0</v>
      </c>
      <c r="M2119" s="12">
        <v>0</v>
      </c>
      <c r="N2119" s="15">
        <f t="shared" si="181"/>
        <v>0.38377192982456138</v>
      </c>
      <c r="O2119" s="21">
        <f t="shared" si="185"/>
        <v>0</v>
      </c>
      <c r="P2119" s="24">
        <v>70.430000000000007</v>
      </c>
      <c r="Q2119" s="18">
        <f t="shared" si="182"/>
        <v>0</v>
      </c>
      <c r="R2119" s="2">
        <v>1</v>
      </c>
      <c r="S2119" s="2">
        <v>90</v>
      </c>
      <c r="T2119" s="2" t="s">
        <v>4646</v>
      </c>
      <c r="U2119" s="28">
        <f>IF(G2119=0,"",_xlfn.MINIFS('PO Details'!$I:$I,'PO Details'!$D:$D,Planning!$B2119,'PO Details'!$L:$L,Planning!$E2119))</f>
        <v>45446</v>
      </c>
      <c r="V2119" s="29" t="s">
        <v>4639</v>
      </c>
      <c r="W2119" t="str">
        <f t="shared" si="184"/>
        <v/>
      </c>
      <c r="X2119" s="2">
        <v>120</v>
      </c>
    </row>
    <row r="2120" spans="1:24" x14ac:dyDescent="0.25">
      <c r="A2120" s="11" t="s">
        <v>4616</v>
      </c>
      <c r="B2120" s="22" t="s">
        <v>394</v>
      </c>
      <c r="C2120" s="22" t="s">
        <v>5097</v>
      </c>
      <c r="D2120" s="22" t="s">
        <v>395</v>
      </c>
      <c r="E2120" s="31" t="s">
        <v>1201</v>
      </c>
      <c r="F2120" s="12">
        <f>SUMIFS('Inventory Details'!$H:$H,'Inventory Details'!$B:$B,$B2120,'Inventory Details'!$E:$E,$E2120)</f>
        <v>0</v>
      </c>
      <c r="G2120" s="12">
        <f>SUMIFS('PO Details'!$H:$H,'PO Details'!$D:$D,Planning!$B2120,'PO Details'!$L:$L,$E2120)</f>
        <v>0</v>
      </c>
      <c r="H2120" s="12">
        <f>SUMIFS('SO Details'!$G:$G,'SO Details'!$D:$D,Planning!$B2120,'SO Details'!$K:$K,$E2120)</f>
        <v>0</v>
      </c>
      <c r="I2120" s="20">
        <f>IF(COUNTIFS($C:$C,B2120)&gt;1,SUMIFS('Sales Hx'!$Q:$Q,'Sales Hx'!$B:$B,_xlfn.XLOOKUP(B2120,C:C,B:B),'Sales Hx'!$D:$D,Planning!$E2120),SUMIFS('Sales Hx'!$Q:$Q,'Sales Hx'!$B:$B,Planning!$B2120,'Sales Hx'!$D:$D,Planning!$E2120))</f>
        <v>0</v>
      </c>
      <c r="J2120" s="16">
        <f>IF(COUNTIFS($C:$C,B2120)&gt;1,SUMIFS('Sales Hx'!$S:$S,'Sales Hx'!$B:$B,_xlfn.XLOOKUP(B2120,C:C,B:B),'Sales Hx'!$D:$D,E2120),SUMIFS('Sales Hx'!$S:$S,'Sales Hx'!$B:$B,$B2120,'Sales Hx'!$D:$D,$E2120))</f>
        <v>0</v>
      </c>
      <c r="K2120" s="16">
        <f t="shared" si="183"/>
        <v>0</v>
      </c>
      <c r="L2120" s="12">
        <f>IF(M2120&lt;&gt;"",M2120,IF(COUNTIFS($C:$C,B2120)&gt;1,SUMIFS('Sales Hx'!V:V,'Sales Hx'!$B:$B,_xlfn.XLOOKUP(B2120,C:C,B:B),'Sales Hx'!$D:$D,$E2120),SUMIFS('Sales Hx'!V:V,'Sales Hx'!$B:$B,$B2120,'Sales Hx'!$D:$D,$E2120)))</f>
        <v>0</v>
      </c>
      <c r="M2120" s="12">
        <v>0</v>
      </c>
      <c r="N2120" s="15">
        <f t="shared" si="181"/>
        <v>0</v>
      </c>
      <c r="O2120" s="21">
        <f t="shared" si="185"/>
        <v>0</v>
      </c>
      <c r="P2120" s="24">
        <v>70.430000000000007</v>
      </c>
      <c r="Q2120" s="18">
        <f t="shared" si="182"/>
        <v>0</v>
      </c>
      <c r="R2120" s="2">
        <v>1</v>
      </c>
      <c r="S2120" s="2">
        <v>90</v>
      </c>
      <c r="T2120" s="2" t="s">
        <v>4646</v>
      </c>
      <c r="U2120" s="28" t="str">
        <f>IF(G2120=0,"",_xlfn.MINIFS('PO Details'!$I:$I,'PO Details'!$D:$D,Planning!$B2120,'PO Details'!$L:$L,Planning!$E2120))</f>
        <v/>
      </c>
      <c r="V2120" s="29" t="s">
        <v>4639</v>
      </c>
      <c r="W2120" t="str">
        <f t="shared" si="184"/>
        <v/>
      </c>
      <c r="X2120" s="2">
        <v>120</v>
      </c>
    </row>
    <row r="2121" spans="1:24" x14ac:dyDescent="0.25">
      <c r="A2121" s="11" t="s">
        <v>4616</v>
      </c>
      <c r="B2121" s="22" t="s">
        <v>394</v>
      </c>
      <c r="C2121" s="22" t="s">
        <v>5097</v>
      </c>
      <c r="D2121" s="22" t="s">
        <v>395</v>
      </c>
      <c r="E2121" s="31" t="s">
        <v>861</v>
      </c>
      <c r="F2121" s="12">
        <f>SUMIFS('Inventory Details'!$H:$H,'Inventory Details'!$B:$B,$B2121,'Inventory Details'!$E:$E,$E2121)</f>
        <v>3</v>
      </c>
      <c r="G2121" s="12">
        <f>SUMIFS('PO Details'!$H:$H,'PO Details'!$D:$D,Planning!$B2121,'PO Details'!$L:$L,$E2121)</f>
        <v>0</v>
      </c>
      <c r="H2121" s="12">
        <f>SUMIFS('SO Details'!$G:$G,'SO Details'!$D:$D,Planning!$B2121,'SO Details'!$K:$K,$E2121)</f>
        <v>0</v>
      </c>
      <c r="I2121" s="20">
        <f>IF(COUNTIFS($C:$C,B2121)&gt;1,SUMIFS('Sales Hx'!$Q:$Q,'Sales Hx'!$B:$B,_xlfn.XLOOKUP(B2121,C:C,B:B),'Sales Hx'!$D:$D,Planning!$E2121),SUMIFS('Sales Hx'!$Q:$Q,'Sales Hx'!$B:$B,Planning!$B2121,'Sales Hx'!$D:$D,Planning!$E2121))</f>
        <v>0</v>
      </c>
      <c r="J2121" s="16">
        <f>IF(COUNTIFS($C:$C,B2121)&gt;1,SUMIFS('Sales Hx'!$S:$S,'Sales Hx'!$B:$B,_xlfn.XLOOKUP(B2121,C:C,B:B),'Sales Hx'!$D:$D,E2121),SUMIFS('Sales Hx'!$S:$S,'Sales Hx'!$B:$B,$B2121,'Sales Hx'!$D:$D,$E2121))</f>
        <v>3.2894736842105261E-2</v>
      </c>
      <c r="K2121" s="16">
        <f t="shared" si="183"/>
        <v>0</v>
      </c>
      <c r="L2121" s="12">
        <f>IF(M2121&lt;&gt;"",M2121,IF(COUNTIFS($C:$C,B2121)&gt;1,SUMIFS('Sales Hx'!V:V,'Sales Hx'!$B:$B,_xlfn.XLOOKUP(B2121,C:C,B:B),'Sales Hx'!$D:$D,$E2121),SUMIFS('Sales Hx'!V:V,'Sales Hx'!$B:$B,$B2121,'Sales Hx'!$D:$D,$E2121)))</f>
        <v>0</v>
      </c>
      <c r="M2121" s="12">
        <v>0</v>
      </c>
      <c r="N2121" s="15">
        <f t="shared" si="181"/>
        <v>3.2894736842105261E-2</v>
      </c>
      <c r="O2121" s="21">
        <f t="shared" si="185"/>
        <v>0</v>
      </c>
      <c r="P2121" s="24">
        <v>70.430000000000007</v>
      </c>
      <c r="Q2121" s="18">
        <f t="shared" si="182"/>
        <v>0</v>
      </c>
      <c r="R2121" s="2">
        <v>1</v>
      </c>
      <c r="S2121" s="2">
        <v>90</v>
      </c>
      <c r="T2121" s="2" t="s">
        <v>4646</v>
      </c>
      <c r="U2121" s="28" t="str">
        <f>IF(G2121=0,"",_xlfn.MINIFS('PO Details'!$I:$I,'PO Details'!$D:$D,Planning!$B2121,'PO Details'!$L:$L,Planning!$E2121))</f>
        <v/>
      </c>
      <c r="V2121" s="29" t="s">
        <v>4639</v>
      </c>
      <c r="W2121" t="str">
        <f t="shared" si="184"/>
        <v/>
      </c>
      <c r="X2121" s="2">
        <v>120</v>
      </c>
    </row>
    <row r="2122" spans="1:24" x14ac:dyDescent="0.25">
      <c r="A2122" s="11" t="s">
        <v>4616</v>
      </c>
      <c r="B2122" s="22" t="s">
        <v>394</v>
      </c>
      <c r="C2122" s="22" t="s">
        <v>5097</v>
      </c>
      <c r="D2122" s="22" t="s">
        <v>395</v>
      </c>
      <c r="E2122" s="31" t="s">
        <v>108</v>
      </c>
      <c r="F2122" s="12">
        <f>SUMIFS('Inventory Details'!$H:$H,'Inventory Details'!$B:$B,$B2122,'Inventory Details'!$E:$E,$E2122)</f>
        <v>1</v>
      </c>
      <c r="G2122" s="12">
        <f>SUMIFS('PO Details'!$H:$H,'PO Details'!$D:$D,Planning!$B2122,'PO Details'!$L:$L,$E2122)</f>
        <v>0</v>
      </c>
      <c r="H2122" s="12">
        <f>SUMIFS('SO Details'!$G:$G,'SO Details'!$D:$D,Planning!$B2122,'SO Details'!$K:$K,$E2122)</f>
        <v>0</v>
      </c>
      <c r="I2122" s="20">
        <f>IF(COUNTIFS($C:$C,B2122)&gt;1,SUMIFS('Sales Hx'!$Q:$Q,'Sales Hx'!$B:$B,_xlfn.XLOOKUP(B2122,C:C,B:B),'Sales Hx'!$D:$D,Planning!$E2122),SUMIFS('Sales Hx'!$Q:$Q,'Sales Hx'!$B:$B,Planning!$B2122,'Sales Hx'!$D:$D,Planning!$E2122))</f>
        <v>0</v>
      </c>
      <c r="J2122" s="16">
        <f>IF(COUNTIFS($C:$C,B2122)&gt;1,SUMIFS('Sales Hx'!$S:$S,'Sales Hx'!$B:$B,_xlfn.XLOOKUP(B2122,C:C,B:B),'Sales Hx'!$D:$D,E2122),SUMIFS('Sales Hx'!$S:$S,'Sales Hx'!$B:$B,$B2122,'Sales Hx'!$D:$D,$E2122))</f>
        <v>0.26315789473684209</v>
      </c>
      <c r="K2122" s="16">
        <f t="shared" si="183"/>
        <v>0</v>
      </c>
      <c r="L2122" s="12">
        <f>IF(M2122&lt;&gt;"",M2122,IF(COUNTIFS($C:$C,B2122)&gt;1,SUMIFS('Sales Hx'!V:V,'Sales Hx'!$B:$B,_xlfn.XLOOKUP(B2122,C:C,B:B),'Sales Hx'!$D:$D,$E2122),SUMIFS('Sales Hx'!V:V,'Sales Hx'!$B:$B,$B2122,'Sales Hx'!$D:$D,$E2122)))</f>
        <v>0</v>
      </c>
      <c r="M2122" s="12">
        <v>0</v>
      </c>
      <c r="N2122" s="15">
        <f t="shared" si="181"/>
        <v>0.26315789473684209</v>
      </c>
      <c r="O2122" s="21">
        <f t="shared" si="185"/>
        <v>0</v>
      </c>
      <c r="P2122" s="24">
        <v>70.430000000000007</v>
      </c>
      <c r="Q2122" s="18">
        <f t="shared" si="182"/>
        <v>0</v>
      </c>
      <c r="R2122" s="2">
        <v>1</v>
      </c>
      <c r="S2122" s="2">
        <v>90</v>
      </c>
      <c r="T2122" s="2" t="s">
        <v>4646</v>
      </c>
      <c r="U2122" s="28" t="str">
        <f>IF(G2122=0,"",_xlfn.MINIFS('PO Details'!$I:$I,'PO Details'!$D:$D,Planning!$B2122,'PO Details'!$L:$L,Planning!$E2122))</f>
        <v/>
      </c>
      <c r="V2122" s="29" t="s">
        <v>4639</v>
      </c>
      <c r="W2122" t="str">
        <f t="shared" si="184"/>
        <v/>
      </c>
      <c r="X2122" s="2">
        <v>120</v>
      </c>
    </row>
    <row r="2123" spans="1:24" x14ac:dyDescent="0.25">
      <c r="A2123" s="11" t="s">
        <v>4616</v>
      </c>
      <c r="B2123" s="22" t="s">
        <v>394</v>
      </c>
      <c r="C2123" s="22" t="s">
        <v>5097</v>
      </c>
      <c r="D2123" s="22" t="s">
        <v>395</v>
      </c>
      <c r="E2123" s="31" t="s">
        <v>2214</v>
      </c>
      <c r="F2123" s="12">
        <f>SUMIFS('Inventory Details'!$H:$H,'Inventory Details'!$B:$B,$B2123,'Inventory Details'!$E:$E,$E2123)</f>
        <v>0</v>
      </c>
      <c r="G2123" s="12">
        <f>SUMIFS('PO Details'!$H:$H,'PO Details'!$D:$D,Planning!$B2123,'PO Details'!$L:$L,$E2123)</f>
        <v>0</v>
      </c>
      <c r="H2123" s="12">
        <f>SUMIFS('SO Details'!$G:$G,'SO Details'!$D:$D,Planning!$B2123,'SO Details'!$K:$K,$E2123)</f>
        <v>0</v>
      </c>
      <c r="I2123" s="20">
        <f>IF(COUNTIFS($C:$C,B2123)&gt;1,SUMIFS('Sales Hx'!$Q:$Q,'Sales Hx'!$B:$B,_xlfn.XLOOKUP(B2123,C:C,B:B),'Sales Hx'!$D:$D,Planning!$E2123),SUMIFS('Sales Hx'!$Q:$Q,'Sales Hx'!$B:$B,Planning!$B2123,'Sales Hx'!$D:$D,Planning!$E2123))</f>
        <v>0</v>
      </c>
      <c r="J2123" s="16">
        <f>IF(COUNTIFS($C:$C,B2123)&gt;1,SUMIFS('Sales Hx'!$S:$S,'Sales Hx'!$B:$B,_xlfn.XLOOKUP(B2123,C:C,B:B),'Sales Hx'!$D:$D,E2123),SUMIFS('Sales Hx'!$S:$S,'Sales Hx'!$B:$B,$B2123,'Sales Hx'!$D:$D,$E2123))</f>
        <v>0.1480263157894737</v>
      </c>
      <c r="K2123" s="16">
        <f t="shared" si="183"/>
        <v>0</v>
      </c>
      <c r="L2123" s="12">
        <f>IF(M2123&lt;&gt;"",M2123,IF(COUNTIFS($C:$C,B2123)&gt;1,SUMIFS('Sales Hx'!V:V,'Sales Hx'!$B:$B,_xlfn.XLOOKUP(B2123,C:C,B:B),'Sales Hx'!$D:$D,$E2123),SUMIFS('Sales Hx'!V:V,'Sales Hx'!$B:$B,$B2123,'Sales Hx'!$D:$D,$E2123)))</f>
        <v>0</v>
      </c>
      <c r="M2123" s="12">
        <v>0</v>
      </c>
      <c r="N2123" s="15">
        <f t="shared" si="181"/>
        <v>0.1480263157894737</v>
      </c>
      <c r="O2123" s="21">
        <f t="shared" si="185"/>
        <v>0</v>
      </c>
      <c r="P2123" s="24">
        <v>70.430000000000007</v>
      </c>
      <c r="Q2123" s="18">
        <f t="shared" si="182"/>
        <v>0</v>
      </c>
      <c r="R2123" s="2">
        <v>1</v>
      </c>
      <c r="S2123" s="2">
        <v>90</v>
      </c>
      <c r="T2123" s="2" t="s">
        <v>4646</v>
      </c>
      <c r="U2123" s="28" t="str">
        <f>IF(G2123=0,"",_xlfn.MINIFS('PO Details'!$I:$I,'PO Details'!$D:$D,Planning!$B2123,'PO Details'!$L:$L,Planning!$E2123))</f>
        <v/>
      </c>
      <c r="V2123" s="29" t="s">
        <v>4639</v>
      </c>
      <c r="W2123" t="str">
        <f t="shared" si="184"/>
        <v/>
      </c>
      <c r="X2123" s="2">
        <v>120</v>
      </c>
    </row>
    <row r="2124" spans="1:24" x14ac:dyDescent="0.25">
      <c r="A2124" s="11" t="s">
        <v>4616</v>
      </c>
      <c r="B2124" s="22" t="s">
        <v>396</v>
      </c>
      <c r="C2124" s="22" t="s">
        <v>5097</v>
      </c>
      <c r="D2124" s="22" t="s">
        <v>397</v>
      </c>
      <c r="E2124" s="31" t="s">
        <v>109</v>
      </c>
      <c r="F2124" s="12">
        <f>SUMIFS('Inventory Details'!$H:$H,'Inventory Details'!$B:$B,$B2124,'Inventory Details'!$E:$E,$E2124)</f>
        <v>142</v>
      </c>
      <c r="G2124" s="12">
        <f>SUMIFS('PO Details'!$H:$H,'PO Details'!$D:$D,Planning!$B2124,'PO Details'!$L:$L,$E2124)</f>
        <v>2</v>
      </c>
      <c r="H2124" s="12">
        <f>SUMIFS('SO Details'!$G:$G,'SO Details'!$D:$D,Planning!$B2124,'SO Details'!$K:$K,$E2124)</f>
        <v>1</v>
      </c>
      <c r="I2124" s="20">
        <f>IF(COUNTIFS($C:$C,B2124)&gt;1,SUMIFS('Sales Hx'!$Q:$Q,'Sales Hx'!$B:$B,_xlfn.XLOOKUP(B2124,C:C,B:B),'Sales Hx'!$D:$D,Planning!$E2124),SUMIFS('Sales Hx'!$Q:$Q,'Sales Hx'!$B:$B,Planning!$B2124,'Sales Hx'!$D:$D,Planning!$E2124))</f>
        <v>35</v>
      </c>
      <c r="J2124" s="16">
        <f>IF(COUNTIFS($C:$C,B2124)&gt;1,SUMIFS('Sales Hx'!$S:$S,'Sales Hx'!$B:$B,_xlfn.XLOOKUP(B2124,C:C,B:B),'Sales Hx'!$D:$D,E2124),SUMIFS('Sales Hx'!$S:$S,'Sales Hx'!$B:$B,$B2124,'Sales Hx'!$D:$D,$E2124))</f>
        <v>0.47203947368421056</v>
      </c>
      <c r="K2124" s="16">
        <f t="shared" si="183"/>
        <v>4.1142857142857139</v>
      </c>
      <c r="L2124" s="12">
        <f>IF(M2124&lt;&gt;"",M2124,IF(COUNTIFS($C:$C,B2124)&gt;1,SUMIFS('Sales Hx'!V:V,'Sales Hx'!$B:$B,_xlfn.XLOOKUP(B2124,C:C,B:B),'Sales Hx'!$D:$D,$E2124),SUMIFS('Sales Hx'!V:V,'Sales Hx'!$B:$B,$B2124,'Sales Hx'!$D:$D,$E2124)))</f>
        <v>0</v>
      </c>
      <c r="M2124" s="12">
        <v>0</v>
      </c>
      <c r="N2124" s="15">
        <f t="shared" si="181"/>
        <v>0.47203947368421056</v>
      </c>
      <c r="O2124" s="21">
        <f t="shared" si="185"/>
        <v>0</v>
      </c>
      <c r="P2124" s="24">
        <v>74.069999999999993</v>
      </c>
      <c r="Q2124" s="18">
        <f t="shared" si="182"/>
        <v>0</v>
      </c>
      <c r="R2124" s="2">
        <v>1</v>
      </c>
      <c r="S2124" s="2">
        <v>90</v>
      </c>
      <c r="T2124" s="2" t="s">
        <v>4646</v>
      </c>
      <c r="U2124" s="28">
        <f>IF(G2124=0,"",_xlfn.MINIFS('PO Details'!$I:$I,'PO Details'!$D:$D,Planning!$B2124,'PO Details'!$L:$L,Planning!$E2124))</f>
        <v>45543</v>
      </c>
      <c r="V2124" s="29" t="s">
        <v>4639</v>
      </c>
      <c r="W2124" t="str">
        <f t="shared" si="184"/>
        <v>Max</v>
      </c>
      <c r="X2124" s="2">
        <v>120</v>
      </c>
    </row>
    <row r="2125" spans="1:24" x14ac:dyDescent="0.25">
      <c r="A2125" s="11" t="s">
        <v>4616</v>
      </c>
      <c r="B2125" s="22" t="s">
        <v>396</v>
      </c>
      <c r="C2125" s="22" t="s">
        <v>5097</v>
      </c>
      <c r="D2125" s="22" t="s">
        <v>397</v>
      </c>
      <c r="E2125" s="31" t="s">
        <v>4746</v>
      </c>
      <c r="F2125" s="12">
        <f>SUMIFS('Inventory Details'!$H:$H,'Inventory Details'!$B:$B,$B2125,'Inventory Details'!$E:$E,$E2125)</f>
        <v>325</v>
      </c>
      <c r="G2125" s="12">
        <f>SUMIFS('PO Details'!$H:$H,'PO Details'!$D:$D,Planning!$B2125,'PO Details'!$L:$L,$E2125)</f>
        <v>4</v>
      </c>
      <c r="H2125" s="12">
        <f>SUMIFS('SO Details'!$G:$G,'SO Details'!$D:$D,Planning!$B2125,'SO Details'!$K:$K,$E2125)</f>
        <v>2</v>
      </c>
      <c r="I2125" s="20">
        <f>IF(COUNTIFS($C:$C,B2125)&gt;1,SUMIFS('Sales Hx'!$Q:$Q,'Sales Hx'!$B:$B,_xlfn.XLOOKUP(B2125,C:C,B:B),'Sales Hx'!$D:$D,Planning!$E2125),SUMIFS('Sales Hx'!$Q:$Q,'Sales Hx'!$B:$B,Planning!$B2125,'Sales Hx'!$D:$D,Planning!$E2125))</f>
        <v>177.79999999999998</v>
      </c>
      <c r="J2125" s="16">
        <f>IF(COUNTIFS($C:$C,B2125)&gt;1,SUMIFS('Sales Hx'!$S:$S,'Sales Hx'!$B:$B,_xlfn.XLOOKUP(B2125,C:C,B:B),'Sales Hx'!$D:$D,E2125),SUMIFS('Sales Hx'!$S:$S,'Sales Hx'!$B:$B,$B2125,'Sales Hx'!$D:$D,$E2125))</f>
        <v>1.7392344497607655</v>
      </c>
      <c r="K2125" s="16">
        <f t="shared" si="183"/>
        <v>1.8503937007874018</v>
      </c>
      <c r="L2125" s="12">
        <f>IF(M2125&lt;&gt;"",M2125,IF(COUNTIFS($C:$C,B2125)&gt;1,SUMIFS('Sales Hx'!V:V,'Sales Hx'!$B:$B,_xlfn.XLOOKUP(B2125,C:C,B:B),'Sales Hx'!$D:$D,$E2125),SUMIFS('Sales Hx'!V:V,'Sales Hx'!$B:$B,$B2125,'Sales Hx'!$D:$D,$E2125)))</f>
        <v>0</v>
      </c>
      <c r="M2125" s="12">
        <v>0</v>
      </c>
      <c r="N2125" s="15">
        <f t="shared" si="181"/>
        <v>1.7392344497607655</v>
      </c>
      <c r="O2125" s="21">
        <f t="shared" si="185"/>
        <v>0</v>
      </c>
      <c r="P2125" s="24">
        <v>74.069999999999993</v>
      </c>
      <c r="Q2125" s="18">
        <f t="shared" si="182"/>
        <v>0</v>
      </c>
      <c r="R2125" s="2">
        <v>1</v>
      </c>
      <c r="S2125" s="2">
        <v>90</v>
      </c>
      <c r="T2125" s="2" t="s">
        <v>4646</v>
      </c>
      <c r="U2125" s="28">
        <f>IF(G2125=0,"",_xlfn.MINIFS('PO Details'!$I:$I,'PO Details'!$D:$D,Planning!$B2125,'PO Details'!$L:$L,Planning!$E2125))</f>
        <v>45543</v>
      </c>
      <c r="V2125" s="29" t="s">
        <v>4639</v>
      </c>
      <c r="W2125" t="str">
        <f t="shared" si="184"/>
        <v/>
      </c>
      <c r="X2125" s="2">
        <v>120</v>
      </c>
    </row>
    <row r="2126" spans="1:24" x14ac:dyDescent="0.25">
      <c r="A2126" s="11" t="s">
        <v>4616</v>
      </c>
      <c r="B2126" s="22" t="s">
        <v>396</v>
      </c>
      <c r="C2126" s="22" t="s">
        <v>5097</v>
      </c>
      <c r="D2126" s="22" t="s">
        <v>397</v>
      </c>
      <c r="E2126" s="31" t="s">
        <v>106</v>
      </c>
      <c r="F2126" s="12">
        <f>SUMIFS('Inventory Details'!$H:$H,'Inventory Details'!$B:$B,$B2126,'Inventory Details'!$E:$E,$E2126)</f>
        <v>61</v>
      </c>
      <c r="G2126" s="12">
        <f>SUMIFS('PO Details'!$H:$H,'PO Details'!$D:$D,Planning!$B2126,'PO Details'!$L:$L,$E2126)</f>
        <v>355</v>
      </c>
      <c r="H2126" s="12">
        <f>SUMIFS('SO Details'!$G:$G,'SO Details'!$D:$D,Planning!$B2126,'SO Details'!$K:$K,$E2126)</f>
        <v>18</v>
      </c>
      <c r="I2126" s="20">
        <f>IF(COUNTIFS($C:$C,B2126)&gt;1,SUMIFS('Sales Hx'!$Q:$Q,'Sales Hx'!$B:$B,_xlfn.XLOOKUP(B2126,C:C,B:B),'Sales Hx'!$D:$D,Planning!$E2126),SUMIFS('Sales Hx'!$Q:$Q,'Sales Hx'!$B:$B,Planning!$B2126,'Sales Hx'!$D:$D,Planning!$E2126))</f>
        <v>351.4</v>
      </c>
      <c r="J2126" s="16">
        <f>IF(COUNTIFS($C:$C,B2126)&gt;1,SUMIFS('Sales Hx'!$S:$S,'Sales Hx'!$B:$B,_xlfn.XLOOKUP(B2126,C:C,B:B),'Sales Hx'!$D:$D,E2126),SUMIFS('Sales Hx'!$S:$S,'Sales Hx'!$B:$B,$B2126,'Sales Hx'!$D:$D,$E2126))</f>
        <v>2.7637061403508771</v>
      </c>
      <c r="K2126" s="16">
        <f t="shared" si="183"/>
        <v>1.1838360842344906</v>
      </c>
      <c r="L2126" s="12">
        <f>IF(M2126&lt;&gt;"",M2126,IF(COUNTIFS($C:$C,B2126)&gt;1,SUMIFS('Sales Hx'!V:V,'Sales Hx'!$B:$B,_xlfn.XLOOKUP(B2126,C:C,B:B),'Sales Hx'!$D:$D,$E2126),SUMIFS('Sales Hx'!V:V,'Sales Hx'!$B:$B,$B2126,'Sales Hx'!$D:$D,$E2126)))</f>
        <v>0</v>
      </c>
      <c r="M2126" s="12">
        <v>0</v>
      </c>
      <c r="N2126" s="15">
        <f t="shared" si="181"/>
        <v>2.7637061403508771</v>
      </c>
      <c r="O2126" s="21">
        <f t="shared" si="185"/>
        <v>0</v>
      </c>
      <c r="P2126" s="24">
        <v>74.069999999999993</v>
      </c>
      <c r="Q2126" s="18">
        <f t="shared" si="182"/>
        <v>0</v>
      </c>
      <c r="R2126" s="2">
        <v>1</v>
      </c>
      <c r="S2126" s="2">
        <v>90</v>
      </c>
      <c r="T2126" s="2" t="s">
        <v>4646</v>
      </c>
      <c r="U2126" s="28">
        <f>IF(G2126=0,"",_xlfn.MINIFS('PO Details'!$I:$I,'PO Details'!$D:$D,Planning!$B2126,'PO Details'!$L:$L,Planning!$E2126))</f>
        <v>45443</v>
      </c>
      <c r="V2126" s="29" t="s">
        <v>4639</v>
      </c>
      <c r="W2126" t="str">
        <f t="shared" si="184"/>
        <v/>
      </c>
      <c r="X2126" s="2">
        <v>120</v>
      </c>
    </row>
    <row r="2127" spans="1:24" x14ac:dyDescent="0.25">
      <c r="A2127" s="11" t="s">
        <v>4616</v>
      </c>
      <c r="B2127" s="22" t="s">
        <v>396</v>
      </c>
      <c r="C2127" s="22" t="s">
        <v>5097</v>
      </c>
      <c r="D2127" s="22" t="s">
        <v>397</v>
      </c>
      <c r="E2127" s="31" t="s">
        <v>119</v>
      </c>
      <c r="F2127" s="12">
        <f>SUMIFS('Inventory Details'!$H:$H,'Inventory Details'!$B:$B,$B2127,'Inventory Details'!$E:$E,$E2127)</f>
        <v>0</v>
      </c>
      <c r="G2127" s="12">
        <f>SUMIFS('PO Details'!$H:$H,'PO Details'!$D:$D,Planning!$B2127,'PO Details'!$L:$L,$E2127)</f>
        <v>42</v>
      </c>
      <c r="H2127" s="12">
        <f>SUMIFS('SO Details'!$G:$G,'SO Details'!$D:$D,Planning!$B2127,'SO Details'!$K:$K,$E2127)</f>
        <v>0</v>
      </c>
      <c r="I2127" s="20">
        <f>IF(COUNTIFS($C:$C,B2127)&gt;1,SUMIFS('Sales Hx'!$Q:$Q,'Sales Hx'!$B:$B,_xlfn.XLOOKUP(B2127,C:C,B:B),'Sales Hx'!$D:$D,Planning!$E2127),SUMIFS('Sales Hx'!$Q:$Q,'Sales Hx'!$B:$B,Planning!$B2127,'Sales Hx'!$D:$D,Planning!$E2127))</f>
        <v>15.399999999999999</v>
      </c>
      <c r="J2127" s="16">
        <f>IF(COUNTIFS($C:$C,B2127)&gt;1,SUMIFS('Sales Hx'!$S:$S,'Sales Hx'!$B:$B,_xlfn.XLOOKUP(B2127,C:C,B:B),'Sales Hx'!$D:$D,E2127),SUMIFS('Sales Hx'!$S:$S,'Sales Hx'!$B:$B,$B2127,'Sales Hx'!$D:$D,$E2127))</f>
        <v>0.32236842105263158</v>
      </c>
      <c r="K2127" s="16">
        <f t="shared" si="183"/>
        <v>2.7272727272727275</v>
      </c>
      <c r="L2127" s="12">
        <f>IF(M2127&lt;&gt;"",M2127,IF(COUNTIFS($C:$C,B2127)&gt;1,SUMIFS('Sales Hx'!V:V,'Sales Hx'!$B:$B,_xlfn.XLOOKUP(B2127,C:C,B:B),'Sales Hx'!$D:$D,$E2127),SUMIFS('Sales Hx'!V:V,'Sales Hx'!$B:$B,$B2127,'Sales Hx'!$D:$D,$E2127)))</f>
        <v>0</v>
      </c>
      <c r="M2127" s="12">
        <v>0</v>
      </c>
      <c r="N2127" s="15">
        <f t="shared" si="181"/>
        <v>0.32236842105263158</v>
      </c>
      <c r="O2127" s="21">
        <f t="shared" si="185"/>
        <v>0</v>
      </c>
      <c r="P2127" s="24">
        <v>74.069999999999993</v>
      </c>
      <c r="Q2127" s="18">
        <f t="shared" si="182"/>
        <v>0</v>
      </c>
      <c r="R2127" s="2">
        <v>1</v>
      </c>
      <c r="S2127" s="2">
        <v>90</v>
      </c>
      <c r="T2127" s="2" t="s">
        <v>4646</v>
      </c>
      <c r="U2127" s="28">
        <f>IF(G2127=0,"",_xlfn.MINIFS('PO Details'!$I:$I,'PO Details'!$D:$D,Planning!$B2127,'PO Details'!$L:$L,Planning!$E2127))</f>
        <v>45443</v>
      </c>
      <c r="V2127" s="29" t="s">
        <v>4639</v>
      </c>
      <c r="W2127" t="str">
        <f t="shared" si="184"/>
        <v/>
      </c>
      <c r="X2127" s="2">
        <v>120</v>
      </c>
    </row>
    <row r="2128" spans="1:24" x14ac:dyDescent="0.25">
      <c r="A2128" s="11" t="s">
        <v>4616</v>
      </c>
      <c r="B2128" s="22" t="s">
        <v>396</v>
      </c>
      <c r="C2128" s="22" t="s">
        <v>5097</v>
      </c>
      <c r="D2128" s="22" t="s">
        <v>397</v>
      </c>
      <c r="E2128" s="31" t="s">
        <v>820</v>
      </c>
      <c r="F2128" s="12">
        <f>SUMIFS('Inventory Details'!$H:$H,'Inventory Details'!$B:$B,$B2128,'Inventory Details'!$E:$E,$E2128)</f>
        <v>13</v>
      </c>
      <c r="G2128" s="12">
        <f>SUMIFS('PO Details'!$H:$H,'PO Details'!$D:$D,Planning!$B2128,'PO Details'!$L:$L,$E2128)</f>
        <v>30</v>
      </c>
      <c r="H2128" s="12">
        <f>SUMIFS('SO Details'!$G:$G,'SO Details'!$D:$D,Planning!$B2128,'SO Details'!$K:$K,$E2128)</f>
        <v>1</v>
      </c>
      <c r="I2128" s="20">
        <f>IF(COUNTIFS($C:$C,B2128)&gt;1,SUMIFS('Sales Hx'!$Q:$Q,'Sales Hx'!$B:$B,_xlfn.XLOOKUP(B2128,C:C,B:B),'Sales Hx'!$D:$D,Planning!$E2128),SUMIFS('Sales Hx'!$Q:$Q,'Sales Hx'!$B:$B,Planning!$B2128,'Sales Hx'!$D:$D,Planning!$E2128))</f>
        <v>14</v>
      </c>
      <c r="J2128" s="16">
        <f>IF(COUNTIFS($C:$C,B2128)&gt;1,SUMIFS('Sales Hx'!$S:$S,'Sales Hx'!$B:$B,_xlfn.XLOOKUP(B2128,C:C,B:B),'Sales Hx'!$D:$D,E2128),SUMIFS('Sales Hx'!$S:$S,'Sales Hx'!$B:$B,$B2128,'Sales Hx'!$D:$D,$E2128))</f>
        <v>0.15921052631578947</v>
      </c>
      <c r="K2128" s="16">
        <f t="shared" si="183"/>
        <v>3.0714285714285716</v>
      </c>
      <c r="L2128" s="12">
        <f>IF(M2128&lt;&gt;"",M2128,IF(COUNTIFS($C:$C,B2128)&gt;1,SUMIFS('Sales Hx'!V:V,'Sales Hx'!$B:$B,_xlfn.XLOOKUP(B2128,C:C,B:B),'Sales Hx'!$D:$D,$E2128),SUMIFS('Sales Hx'!V:V,'Sales Hx'!$B:$B,$B2128,'Sales Hx'!$D:$D,$E2128)))</f>
        <v>0</v>
      </c>
      <c r="M2128" s="12">
        <v>0</v>
      </c>
      <c r="N2128" s="15">
        <f t="shared" si="181"/>
        <v>0.15921052631578947</v>
      </c>
      <c r="O2128" s="21">
        <f t="shared" si="185"/>
        <v>0</v>
      </c>
      <c r="P2128" s="24">
        <v>74.069999999999993</v>
      </c>
      <c r="Q2128" s="18">
        <f t="shared" ref="Q2128:Q2181" si="186">IFERROR(P2128*O2128,0)</f>
        <v>0</v>
      </c>
      <c r="R2128" s="2">
        <v>1</v>
      </c>
      <c r="S2128" s="2">
        <v>90</v>
      </c>
      <c r="T2128" s="2" t="s">
        <v>4646</v>
      </c>
      <c r="U2128" s="28">
        <f>IF(G2128=0,"",_xlfn.MINIFS('PO Details'!$I:$I,'PO Details'!$D:$D,Planning!$B2128,'PO Details'!$L:$L,Planning!$E2128))</f>
        <v>45474</v>
      </c>
      <c r="V2128" s="29" t="s">
        <v>4639</v>
      </c>
      <c r="W2128" t="str">
        <f t="shared" si="184"/>
        <v/>
      </c>
      <c r="X2128" s="2">
        <v>120</v>
      </c>
    </row>
    <row r="2129" spans="1:24" x14ac:dyDescent="0.25">
      <c r="A2129" s="11" t="s">
        <v>4616</v>
      </c>
      <c r="B2129" s="22" t="s">
        <v>396</v>
      </c>
      <c r="C2129" s="22" t="s">
        <v>5097</v>
      </c>
      <c r="D2129" s="22" t="s">
        <v>397</v>
      </c>
      <c r="E2129" s="31" t="s">
        <v>113</v>
      </c>
      <c r="F2129" s="12">
        <f>SUMIFS('Inventory Details'!$H:$H,'Inventory Details'!$B:$B,$B2129,'Inventory Details'!$E:$E,$E2129)</f>
        <v>132</v>
      </c>
      <c r="G2129" s="12">
        <f>SUMIFS('PO Details'!$H:$H,'PO Details'!$D:$D,Planning!$B2129,'PO Details'!$L:$L,$E2129)</f>
        <v>100</v>
      </c>
      <c r="H2129" s="12">
        <f>SUMIFS('SO Details'!$G:$G,'SO Details'!$D:$D,Planning!$B2129,'SO Details'!$K:$K,$E2129)</f>
        <v>1</v>
      </c>
      <c r="I2129" s="20">
        <f>IF(COUNTIFS($C:$C,B2129)&gt;1,SUMIFS('Sales Hx'!$Q:$Q,'Sales Hx'!$B:$B,_xlfn.XLOOKUP(B2129,C:C,B:B),'Sales Hx'!$D:$D,Planning!$E2129),SUMIFS('Sales Hx'!$Q:$Q,'Sales Hx'!$B:$B,Planning!$B2129,'Sales Hx'!$D:$D,Planning!$E2129))</f>
        <v>65.8</v>
      </c>
      <c r="J2129" s="16">
        <f>IF(COUNTIFS($C:$C,B2129)&gt;1,SUMIFS('Sales Hx'!$S:$S,'Sales Hx'!$B:$B,_xlfn.XLOOKUP(B2129,C:C,B:B),'Sales Hx'!$D:$D,E2129),SUMIFS('Sales Hx'!$S:$S,'Sales Hx'!$B:$B,$B2129,'Sales Hx'!$D:$D,$E2129))</f>
        <v>0.6206140350877194</v>
      </c>
      <c r="K2129" s="16">
        <f t="shared" si="183"/>
        <v>3.5258358662613984</v>
      </c>
      <c r="L2129" s="12">
        <f>IF(M2129&lt;&gt;"",M2129,IF(COUNTIFS($C:$C,B2129)&gt;1,SUMIFS('Sales Hx'!V:V,'Sales Hx'!$B:$B,_xlfn.XLOOKUP(B2129,C:C,B:B),'Sales Hx'!$D:$D,$E2129),SUMIFS('Sales Hx'!V:V,'Sales Hx'!$B:$B,$B2129,'Sales Hx'!$D:$D,$E2129)))</f>
        <v>0</v>
      </c>
      <c r="M2129" s="12">
        <v>0</v>
      </c>
      <c r="N2129" s="15">
        <f t="shared" ref="N2129:N2182" si="187">IFERROR(_xlfn.IFNA(J2129*R2129+L2129,"No Sales Hx"),"No Sales HX")</f>
        <v>0.6206140350877194</v>
      </c>
      <c r="O2129" s="21">
        <f t="shared" si="185"/>
        <v>0</v>
      </c>
      <c r="P2129" s="24">
        <v>74.069999999999993</v>
      </c>
      <c r="Q2129" s="18">
        <f t="shared" si="186"/>
        <v>0</v>
      </c>
      <c r="R2129" s="2">
        <v>1</v>
      </c>
      <c r="S2129" s="2">
        <v>90</v>
      </c>
      <c r="T2129" s="2" t="s">
        <v>4646</v>
      </c>
      <c r="U2129" s="28">
        <f>IF(G2129=0,"",_xlfn.MINIFS('PO Details'!$I:$I,'PO Details'!$D:$D,Planning!$B2129,'PO Details'!$L:$L,Planning!$E2129))</f>
        <v>45474</v>
      </c>
      <c r="V2129" s="29" t="s">
        <v>4639</v>
      </c>
      <c r="W2129" t="str">
        <f t="shared" si="184"/>
        <v/>
      </c>
      <c r="X2129" s="2">
        <v>120</v>
      </c>
    </row>
    <row r="2130" spans="1:24" x14ac:dyDescent="0.25">
      <c r="A2130" s="11" t="s">
        <v>4616</v>
      </c>
      <c r="B2130" s="22" t="s">
        <v>396</v>
      </c>
      <c r="C2130" s="22" t="s">
        <v>5097</v>
      </c>
      <c r="D2130" s="22" t="s">
        <v>397</v>
      </c>
      <c r="E2130" s="31" t="s">
        <v>15</v>
      </c>
      <c r="F2130" s="12">
        <f>SUMIFS('Inventory Details'!$H:$H,'Inventory Details'!$B:$B,$B2130,'Inventory Details'!$E:$E,$E2130)</f>
        <v>55</v>
      </c>
      <c r="G2130" s="12">
        <f>SUMIFS('PO Details'!$H:$H,'PO Details'!$D:$D,Planning!$B2130,'PO Details'!$L:$L,$E2130)</f>
        <v>33</v>
      </c>
      <c r="H2130" s="12">
        <f>SUMIFS('SO Details'!$G:$G,'SO Details'!$D:$D,Planning!$B2130,'SO Details'!$K:$K,$E2130)</f>
        <v>0</v>
      </c>
      <c r="I2130" s="20">
        <f>IF(COUNTIFS($C:$C,B2130)&gt;1,SUMIFS('Sales Hx'!$Q:$Q,'Sales Hx'!$B:$B,_xlfn.XLOOKUP(B2130,C:C,B:B),'Sales Hx'!$D:$D,Planning!$E2130),SUMIFS('Sales Hx'!$Q:$Q,'Sales Hx'!$B:$B,Planning!$B2130,'Sales Hx'!$D:$D,Planning!$E2130))</f>
        <v>0</v>
      </c>
      <c r="J2130" s="16">
        <f>IF(COUNTIFS($C:$C,B2130)&gt;1,SUMIFS('Sales Hx'!$S:$S,'Sales Hx'!$B:$B,_xlfn.XLOOKUP(B2130,C:C,B:B),'Sales Hx'!$D:$D,E2130),SUMIFS('Sales Hx'!$S:$S,'Sales Hx'!$B:$B,$B2130,'Sales Hx'!$D:$D,$E2130))</f>
        <v>0.38377192982456138</v>
      </c>
      <c r="K2130" s="16">
        <f t="shared" si="183"/>
        <v>0</v>
      </c>
      <c r="L2130" s="12">
        <f>IF(M2130&lt;&gt;"",M2130,IF(COUNTIFS($C:$C,B2130)&gt;1,SUMIFS('Sales Hx'!V:V,'Sales Hx'!$B:$B,_xlfn.XLOOKUP(B2130,C:C,B:B),'Sales Hx'!$D:$D,$E2130),SUMIFS('Sales Hx'!V:V,'Sales Hx'!$B:$B,$B2130,'Sales Hx'!$D:$D,$E2130)))</f>
        <v>0</v>
      </c>
      <c r="M2130" s="12">
        <v>0</v>
      </c>
      <c r="N2130" s="15">
        <f t="shared" si="187"/>
        <v>0.38377192982456138</v>
      </c>
      <c r="O2130" s="21">
        <f t="shared" si="185"/>
        <v>0</v>
      </c>
      <c r="P2130" s="24">
        <v>74.069999999999993</v>
      </c>
      <c r="Q2130" s="18">
        <f t="shared" si="186"/>
        <v>0</v>
      </c>
      <c r="R2130" s="2">
        <v>1</v>
      </c>
      <c r="S2130" s="2">
        <v>90</v>
      </c>
      <c r="T2130" s="2" t="s">
        <v>4646</v>
      </c>
      <c r="U2130" s="28">
        <f>IF(G2130=0,"",_xlfn.MINIFS('PO Details'!$I:$I,'PO Details'!$D:$D,Planning!$B2130,'PO Details'!$L:$L,Planning!$E2130))</f>
        <v>45446</v>
      </c>
      <c r="V2130" s="29" t="s">
        <v>4639</v>
      </c>
      <c r="W2130" t="str">
        <f t="shared" si="184"/>
        <v/>
      </c>
      <c r="X2130" s="2">
        <v>120</v>
      </c>
    </row>
    <row r="2131" spans="1:24" x14ac:dyDescent="0.25">
      <c r="A2131" s="11" t="s">
        <v>4616</v>
      </c>
      <c r="B2131" s="22" t="s">
        <v>396</v>
      </c>
      <c r="C2131" s="22" t="s">
        <v>5097</v>
      </c>
      <c r="D2131" s="22" t="s">
        <v>397</v>
      </c>
      <c r="E2131" s="31" t="s">
        <v>1201</v>
      </c>
      <c r="F2131" s="12">
        <f>SUMIFS('Inventory Details'!$H:$H,'Inventory Details'!$B:$B,$B2131,'Inventory Details'!$E:$E,$E2131)</f>
        <v>0</v>
      </c>
      <c r="G2131" s="12">
        <f>SUMIFS('PO Details'!$H:$H,'PO Details'!$D:$D,Planning!$B2131,'PO Details'!$L:$L,$E2131)</f>
        <v>0</v>
      </c>
      <c r="H2131" s="12">
        <f>SUMIFS('SO Details'!$G:$G,'SO Details'!$D:$D,Planning!$B2131,'SO Details'!$K:$K,$E2131)</f>
        <v>0</v>
      </c>
      <c r="I2131" s="20">
        <f>IF(COUNTIFS($C:$C,B2131)&gt;1,SUMIFS('Sales Hx'!$Q:$Q,'Sales Hx'!$B:$B,_xlfn.XLOOKUP(B2131,C:C,B:B),'Sales Hx'!$D:$D,Planning!$E2131),SUMIFS('Sales Hx'!$Q:$Q,'Sales Hx'!$B:$B,Planning!$B2131,'Sales Hx'!$D:$D,Planning!$E2131))</f>
        <v>0</v>
      </c>
      <c r="J2131" s="16">
        <f>IF(COUNTIFS($C:$C,B2131)&gt;1,SUMIFS('Sales Hx'!$S:$S,'Sales Hx'!$B:$B,_xlfn.XLOOKUP(B2131,C:C,B:B),'Sales Hx'!$D:$D,E2131),SUMIFS('Sales Hx'!$S:$S,'Sales Hx'!$B:$B,$B2131,'Sales Hx'!$D:$D,$E2131))</f>
        <v>0</v>
      </c>
      <c r="K2131" s="16">
        <f t="shared" si="183"/>
        <v>0</v>
      </c>
      <c r="L2131" s="12">
        <f>IF(M2131&lt;&gt;"",M2131,IF(COUNTIFS($C:$C,B2131)&gt;1,SUMIFS('Sales Hx'!V:V,'Sales Hx'!$B:$B,_xlfn.XLOOKUP(B2131,C:C,B:B),'Sales Hx'!$D:$D,$E2131),SUMIFS('Sales Hx'!V:V,'Sales Hx'!$B:$B,$B2131,'Sales Hx'!$D:$D,$E2131)))</f>
        <v>0</v>
      </c>
      <c r="M2131" s="12">
        <v>0</v>
      </c>
      <c r="N2131" s="15">
        <f t="shared" si="187"/>
        <v>0</v>
      </c>
      <c r="O2131" s="21">
        <f t="shared" si="185"/>
        <v>0</v>
      </c>
      <c r="P2131" s="24">
        <v>74.069999999999993</v>
      </c>
      <c r="Q2131" s="18">
        <f t="shared" si="186"/>
        <v>0</v>
      </c>
      <c r="R2131" s="2">
        <v>1</v>
      </c>
      <c r="S2131" s="2">
        <v>90</v>
      </c>
      <c r="T2131" s="2" t="s">
        <v>4646</v>
      </c>
      <c r="U2131" s="28" t="str">
        <f>IF(G2131=0,"",_xlfn.MINIFS('PO Details'!$I:$I,'PO Details'!$D:$D,Planning!$B2131,'PO Details'!$L:$L,Planning!$E2131))</f>
        <v/>
      </c>
      <c r="V2131" s="29" t="s">
        <v>4639</v>
      </c>
      <c r="W2131" t="str">
        <f t="shared" si="184"/>
        <v/>
      </c>
      <c r="X2131" s="2">
        <v>120</v>
      </c>
    </row>
    <row r="2132" spans="1:24" x14ac:dyDescent="0.25">
      <c r="A2132" s="11" t="s">
        <v>4616</v>
      </c>
      <c r="B2132" s="22" t="s">
        <v>396</v>
      </c>
      <c r="C2132" s="22" t="s">
        <v>5097</v>
      </c>
      <c r="D2132" s="22" t="s">
        <v>397</v>
      </c>
      <c r="E2132" s="31" t="s">
        <v>861</v>
      </c>
      <c r="F2132" s="12">
        <f>SUMIFS('Inventory Details'!$H:$H,'Inventory Details'!$B:$B,$B2132,'Inventory Details'!$E:$E,$E2132)</f>
        <v>2</v>
      </c>
      <c r="G2132" s="12">
        <f>SUMIFS('PO Details'!$H:$H,'PO Details'!$D:$D,Planning!$B2132,'PO Details'!$L:$L,$E2132)</f>
        <v>0</v>
      </c>
      <c r="H2132" s="12">
        <f>SUMIFS('SO Details'!$G:$G,'SO Details'!$D:$D,Planning!$B2132,'SO Details'!$K:$K,$E2132)</f>
        <v>0</v>
      </c>
      <c r="I2132" s="20">
        <f>IF(COUNTIFS($C:$C,B2132)&gt;1,SUMIFS('Sales Hx'!$Q:$Q,'Sales Hx'!$B:$B,_xlfn.XLOOKUP(B2132,C:C,B:B),'Sales Hx'!$D:$D,Planning!$E2132),SUMIFS('Sales Hx'!$Q:$Q,'Sales Hx'!$B:$B,Planning!$B2132,'Sales Hx'!$D:$D,Planning!$E2132))</f>
        <v>0</v>
      </c>
      <c r="J2132" s="16">
        <f>IF(COUNTIFS($C:$C,B2132)&gt;1,SUMIFS('Sales Hx'!$S:$S,'Sales Hx'!$B:$B,_xlfn.XLOOKUP(B2132,C:C,B:B),'Sales Hx'!$D:$D,E2132),SUMIFS('Sales Hx'!$S:$S,'Sales Hx'!$B:$B,$B2132,'Sales Hx'!$D:$D,$E2132))</f>
        <v>3.2894736842105261E-2</v>
      </c>
      <c r="K2132" s="16">
        <f t="shared" si="183"/>
        <v>0</v>
      </c>
      <c r="L2132" s="12">
        <f>IF(M2132&lt;&gt;"",M2132,IF(COUNTIFS($C:$C,B2132)&gt;1,SUMIFS('Sales Hx'!V:V,'Sales Hx'!$B:$B,_xlfn.XLOOKUP(B2132,C:C,B:B),'Sales Hx'!$D:$D,$E2132),SUMIFS('Sales Hx'!V:V,'Sales Hx'!$B:$B,$B2132,'Sales Hx'!$D:$D,$E2132)))</f>
        <v>0</v>
      </c>
      <c r="M2132" s="12">
        <v>0</v>
      </c>
      <c r="N2132" s="15">
        <f t="shared" si="187"/>
        <v>3.2894736842105261E-2</v>
      </c>
      <c r="O2132" s="21">
        <f t="shared" si="185"/>
        <v>0</v>
      </c>
      <c r="P2132" s="24">
        <v>74.069999999999993</v>
      </c>
      <c r="Q2132" s="18">
        <f t="shared" si="186"/>
        <v>0</v>
      </c>
      <c r="R2132" s="2">
        <v>1</v>
      </c>
      <c r="S2132" s="2">
        <v>90</v>
      </c>
      <c r="T2132" s="2" t="s">
        <v>4646</v>
      </c>
      <c r="U2132" s="28" t="str">
        <f>IF(G2132=0,"",_xlfn.MINIFS('PO Details'!$I:$I,'PO Details'!$D:$D,Planning!$B2132,'PO Details'!$L:$L,Planning!$E2132))</f>
        <v/>
      </c>
      <c r="V2132" s="29" t="s">
        <v>4639</v>
      </c>
      <c r="W2132" t="str">
        <f t="shared" si="184"/>
        <v/>
      </c>
      <c r="X2132" s="2">
        <v>120</v>
      </c>
    </row>
    <row r="2133" spans="1:24" x14ac:dyDescent="0.25">
      <c r="A2133" s="11" t="s">
        <v>4616</v>
      </c>
      <c r="B2133" s="22" t="s">
        <v>396</v>
      </c>
      <c r="C2133" s="22" t="s">
        <v>5097</v>
      </c>
      <c r="D2133" s="22" t="s">
        <v>397</v>
      </c>
      <c r="E2133" s="31" t="s">
        <v>108</v>
      </c>
      <c r="F2133" s="12">
        <f>SUMIFS('Inventory Details'!$H:$H,'Inventory Details'!$B:$B,$B2133,'Inventory Details'!$E:$E,$E2133)</f>
        <v>1</v>
      </c>
      <c r="G2133" s="12">
        <f>SUMIFS('PO Details'!$H:$H,'PO Details'!$D:$D,Planning!$B2133,'PO Details'!$L:$L,$E2133)</f>
        <v>0</v>
      </c>
      <c r="H2133" s="12">
        <f>SUMIFS('SO Details'!$G:$G,'SO Details'!$D:$D,Planning!$B2133,'SO Details'!$K:$K,$E2133)</f>
        <v>0</v>
      </c>
      <c r="I2133" s="20">
        <f>IF(COUNTIFS($C:$C,B2133)&gt;1,SUMIFS('Sales Hx'!$Q:$Q,'Sales Hx'!$B:$B,_xlfn.XLOOKUP(B2133,C:C,B:B),'Sales Hx'!$D:$D,Planning!$E2133),SUMIFS('Sales Hx'!$Q:$Q,'Sales Hx'!$B:$B,Planning!$B2133,'Sales Hx'!$D:$D,Planning!$E2133))</f>
        <v>0</v>
      </c>
      <c r="J2133" s="16">
        <f>IF(COUNTIFS($C:$C,B2133)&gt;1,SUMIFS('Sales Hx'!$S:$S,'Sales Hx'!$B:$B,_xlfn.XLOOKUP(B2133,C:C,B:B),'Sales Hx'!$D:$D,E2133),SUMIFS('Sales Hx'!$S:$S,'Sales Hx'!$B:$B,$B2133,'Sales Hx'!$D:$D,$E2133))</f>
        <v>0.26315789473684209</v>
      </c>
      <c r="K2133" s="16">
        <f t="shared" si="183"/>
        <v>0</v>
      </c>
      <c r="L2133" s="12">
        <f>IF(M2133&lt;&gt;"",M2133,IF(COUNTIFS($C:$C,B2133)&gt;1,SUMIFS('Sales Hx'!V:V,'Sales Hx'!$B:$B,_xlfn.XLOOKUP(B2133,C:C,B:B),'Sales Hx'!$D:$D,$E2133),SUMIFS('Sales Hx'!V:V,'Sales Hx'!$B:$B,$B2133,'Sales Hx'!$D:$D,$E2133)))</f>
        <v>0</v>
      </c>
      <c r="M2133" s="12">
        <v>0</v>
      </c>
      <c r="N2133" s="15">
        <f t="shared" si="187"/>
        <v>0.26315789473684209</v>
      </c>
      <c r="O2133" s="21">
        <f t="shared" si="185"/>
        <v>0</v>
      </c>
      <c r="P2133" s="24">
        <v>74.069999999999993</v>
      </c>
      <c r="Q2133" s="18">
        <f t="shared" si="186"/>
        <v>0</v>
      </c>
      <c r="R2133" s="2">
        <v>1</v>
      </c>
      <c r="S2133" s="2">
        <v>90</v>
      </c>
      <c r="T2133" s="2" t="s">
        <v>4646</v>
      </c>
      <c r="U2133" s="28" t="str">
        <f>IF(G2133=0,"",_xlfn.MINIFS('PO Details'!$I:$I,'PO Details'!$D:$D,Planning!$B2133,'PO Details'!$L:$L,Planning!$E2133))</f>
        <v/>
      </c>
      <c r="V2133" s="29" t="s">
        <v>4639</v>
      </c>
      <c r="W2133" t="str">
        <f t="shared" si="184"/>
        <v/>
      </c>
      <c r="X2133" s="2">
        <v>120</v>
      </c>
    </row>
    <row r="2134" spans="1:24" x14ac:dyDescent="0.25">
      <c r="A2134" s="11" t="s">
        <v>4616</v>
      </c>
      <c r="B2134" s="22" t="s">
        <v>396</v>
      </c>
      <c r="C2134" s="22" t="s">
        <v>5097</v>
      </c>
      <c r="D2134" s="22" t="s">
        <v>397</v>
      </c>
      <c r="E2134" s="31" t="s">
        <v>2214</v>
      </c>
      <c r="F2134" s="12">
        <f>SUMIFS('Inventory Details'!$H:$H,'Inventory Details'!$B:$B,$B2134,'Inventory Details'!$E:$E,$E2134)</f>
        <v>0</v>
      </c>
      <c r="G2134" s="12">
        <f>SUMIFS('PO Details'!$H:$H,'PO Details'!$D:$D,Planning!$B2134,'PO Details'!$L:$L,$E2134)</f>
        <v>0</v>
      </c>
      <c r="H2134" s="12">
        <f>SUMIFS('SO Details'!$G:$G,'SO Details'!$D:$D,Planning!$B2134,'SO Details'!$K:$K,$E2134)</f>
        <v>0</v>
      </c>
      <c r="I2134" s="20">
        <f>IF(COUNTIFS($C:$C,B2134)&gt;1,SUMIFS('Sales Hx'!$Q:$Q,'Sales Hx'!$B:$B,_xlfn.XLOOKUP(B2134,C:C,B:B),'Sales Hx'!$D:$D,Planning!$E2134),SUMIFS('Sales Hx'!$Q:$Q,'Sales Hx'!$B:$B,Planning!$B2134,'Sales Hx'!$D:$D,Planning!$E2134))</f>
        <v>0</v>
      </c>
      <c r="J2134" s="16">
        <f>IF(COUNTIFS($C:$C,B2134)&gt;1,SUMIFS('Sales Hx'!$S:$S,'Sales Hx'!$B:$B,_xlfn.XLOOKUP(B2134,C:C,B:B),'Sales Hx'!$D:$D,E2134),SUMIFS('Sales Hx'!$S:$S,'Sales Hx'!$B:$B,$B2134,'Sales Hx'!$D:$D,$E2134))</f>
        <v>0.1480263157894737</v>
      </c>
      <c r="K2134" s="16">
        <f t="shared" si="183"/>
        <v>0</v>
      </c>
      <c r="L2134" s="12">
        <f>IF(M2134&lt;&gt;"",M2134,IF(COUNTIFS($C:$C,B2134)&gt;1,SUMIFS('Sales Hx'!V:V,'Sales Hx'!$B:$B,_xlfn.XLOOKUP(B2134,C:C,B:B),'Sales Hx'!$D:$D,$E2134),SUMIFS('Sales Hx'!V:V,'Sales Hx'!$B:$B,$B2134,'Sales Hx'!$D:$D,$E2134)))</f>
        <v>0</v>
      </c>
      <c r="M2134" s="12">
        <v>0</v>
      </c>
      <c r="N2134" s="15">
        <f t="shared" si="187"/>
        <v>0.1480263157894737</v>
      </c>
      <c r="O2134" s="21">
        <f t="shared" si="185"/>
        <v>0</v>
      </c>
      <c r="P2134" s="24">
        <v>74.069999999999993</v>
      </c>
      <c r="Q2134" s="18">
        <f t="shared" si="186"/>
        <v>0</v>
      </c>
      <c r="R2134" s="2">
        <v>1</v>
      </c>
      <c r="S2134" s="2">
        <v>90</v>
      </c>
      <c r="T2134" s="2" t="s">
        <v>4646</v>
      </c>
      <c r="U2134" s="28" t="str">
        <f>IF(G2134=0,"",_xlfn.MINIFS('PO Details'!$I:$I,'PO Details'!$D:$D,Planning!$B2134,'PO Details'!$L:$L,Planning!$E2134))</f>
        <v/>
      </c>
      <c r="V2134" s="29" t="s">
        <v>4639</v>
      </c>
      <c r="W2134" t="str">
        <f t="shared" si="184"/>
        <v/>
      </c>
      <c r="X2134" s="2">
        <v>120</v>
      </c>
    </row>
    <row r="2135" spans="1:24" x14ac:dyDescent="0.25">
      <c r="A2135" s="11"/>
      <c r="B2135" s="22" t="s">
        <v>1679</v>
      </c>
      <c r="C2135" s="22"/>
      <c r="D2135" s="22" t="s">
        <v>1680</v>
      </c>
      <c r="E2135" s="31" t="s">
        <v>106</v>
      </c>
      <c r="F2135" s="12">
        <f>SUMIFS('Inventory Details'!$H:$H,'Inventory Details'!$B:$B,$B2135,'Inventory Details'!$E:$E,$E2135)</f>
        <v>2</v>
      </c>
      <c r="G2135" s="12">
        <f>SUMIFS('PO Details'!$H:$H,'PO Details'!$D:$D,Planning!$B2135,'PO Details'!$L:$L,$E2135)</f>
        <v>7</v>
      </c>
      <c r="H2135" s="12">
        <f>SUMIFS('SO Details'!$G:$G,'SO Details'!$D:$D,Planning!$B2135,'SO Details'!$K:$K,$E2135)</f>
        <v>0</v>
      </c>
      <c r="I2135" s="20">
        <f>IF(COUNTIFS($C:$C,B2135)&gt;1,SUMIFS('Sales Hx'!$Q:$Q,'Sales Hx'!$B:$B,_xlfn.XLOOKUP(B2135,C:C,B:B),'Sales Hx'!$D:$D,Planning!$E2135),SUMIFS('Sales Hx'!$Q:$Q,'Sales Hx'!$B:$B,Planning!$B2135,'Sales Hx'!$D:$D,Planning!$E2135))</f>
        <v>0</v>
      </c>
      <c r="J2135" s="16">
        <f>IF(COUNTIFS($C:$C,B2135)&gt;1,SUMIFS('Sales Hx'!$S:$S,'Sales Hx'!$B:$B,_xlfn.XLOOKUP(B2135,C:C,B:B),'Sales Hx'!$D:$D,E2135),SUMIFS('Sales Hx'!$S:$S,'Sales Hx'!$B:$B,$B2135,'Sales Hx'!$D:$D,$E2135))</f>
        <v>0</v>
      </c>
      <c r="K2135" s="16">
        <f t="shared" si="183"/>
        <v>0</v>
      </c>
      <c r="L2135" s="12">
        <f>IF(M2135&lt;&gt;"",M2135,IF(COUNTIFS($C:$C,B2135)&gt;1,SUMIFS('Sales Hx'!V:V,'Sales Hx'!$B:$B,_xlfn.XLOOKUP(B2135,C:C,B:B),'Sales Hx'!$D:$D,$E2135),SUMIFS('Sales Hx'!V:V,'Sales Hx'!$B:$B,$B2135,'Sales Hx'!$D:$D,$E2135)))</f>
        <v>0</v>
      </c>
      <c r="M2135" s="12">
        <v>0</v>
      </c>
      <c r="N2135" s="15">
        <f t="shared" si="187"/>
        <v>0</v>
      </c>
      <c r="O2135" s="21">
        <f t="shared" si="185"/>
        <v>0</v>
      </c>
      <c r="P2135" s="24">
        <v>117.25</v>
      </c>
      <c r="Q2135" s="18">
        <f t="shared" si="186"/>
        <v>0</v>
      </c>
      <c r="R2135" s="2">
        <v>1</v>
      </c>
      <c r="S2135" s="2">
        <v>120</v>
      </c>
      <c r="T2135" s="2" t="s">
        <v>4647</v>
      </c>
      <c r="U2135" s="28">
        <f>IF(G2135=0,"",_xlfn.MINIFS('PO Details'!$I:$I,'PO Details'!$D:$D,Planning!$B2135,'PO Details'!$L:$L,Planning!$E2135))</f>
        <v>45513</v>
      </c>
      <c r="V2135" s="29" t="s">
        <v>4640</v>
      </c>
      <c r="W2135" t="str">
        <f t="shared" si="184"/>
        <v>Max</v>
      </c>
      <c r="X2135" s="2">
        <v>120</v>
      </c>
    </row>
    <row r="2136" spans="1:24" x14ac:dyDescent="0.25">
      <c r="A2136" s="11"/>
      <c r="B2136" s="22" t="s">
        <v>1679</v>
      </c>
      <c r="C2136" s="22"/>
      <c r="D2136" s="22" t="s">
        <v>1680</v>
      </c>
      <c r="E2136" s="31" t="s">
        <v>4746</v>
      </c>
      <c r="F2136" s="12">
        <f>SUMIFS('Inventory Details'!$H:$H,'Inventory Details'!$B:$B,$B2136,'Inventory Details'!$E:$E,$E2136)</f>
        <v>3</v>
      </c>
      <c r="G2136" s="12">
        <f>SUMIFS('PO Details'!$H:$H,'PO Details'!$D:$D,Planning!$B2136,'PO Details'!$L:$L,$E2136)</f>
        <v>0</v>
      </c>
      <c r="H2136" s="12">
        <f>SUMIFS('SO Details'!$G:$G,'SO Details'!$D:$D,Planning!$B2136,'SO Details'!$K:$K,$E2136)</f>
        <v>0</v>
      </c>
      <c r="I2136" s="20">
        <f>IF(COUNTIFS($C:$C,B2136)&gt;1,SUMIFS('Sales Hx'!$Q:$Q,'Sales Hx'!$B:$B,_xlfn.XLOOKUP(B2136,C:C,B:B),'Sales Hx'!$D:$D,Planning!$E2136),SUMIFS('Sales Hx'!$Q:$Q,'Sales Hx'!$B:$B,Planning!$B2136,'Sales Hx'!$D:$D,Planning!$E2136))</f>
        <v>0</v>
      </c>
      <c r="J2136" s="16">
        <f>IF(COUNTIFS($C:$C,B2136)&gt;1,SUMIFS('Sales Hx'!$S:$S,'Sales Hx'!$B:$B,_xlfn.XLOOKUP(B2136,C:C,B:B),'Sales Hx'!$D:$D,E2136),SUMIFS('Sales Hx'!$S:$S,'Sales Hx'!$B:$B,$B2136,'Sales Hx'!$D:$D,$E2136))</f>
        <v>0</v>
      </c>
      <c r="K2136" s="16">
        <f t="shared" si="183"/>
        <v>0</v>
      </c>
      <c r="L2136" s="12">
        <f>IF(M2136&lt;&gt;"",M2136,IF(COUNTIFS($C:$C,B2136)&gt;1,SUMIFS('Sales Hx'!V:V,'Sales Hx'!$B:$B,_xlfn.XLOOKUP(B2136,C:C,B:B),'Sales Hx'!$D:$D,$E2136),SUMIFS('Sales Hx'!V:V,'Sales Hx'!$B:$B,$B2136,'Sales Hx'!$D:$D,$E2136)))</f>
        <v>0</v>
      </c>
      <c r="M2136" s="12">
        <v>0</v>
      </c>
      <c r="N2136" s="15">
        <f t="shared" si="187"/>
        <v>0</v>
      </c>
      <c r="O2136" s="21">
        <f t="shared" si="185"/>
        <v>0</v>
      </c>
      <c r="P2136" s="24">
        <v>117.25</v>
      </c>
      <c r="Q2136" s="18">
        <f t="shared" si="186"/>
        <v>0</v>
      </c>
      <c r="R2136" s="2">
        <v>1</v>
      </c>
      <c r="S2136" s="2">
        <v>120</v>
      </c>
      <c r="T2136" s="2" t="s">
        <v>4647</v>
      </c>
      <c r="U2136" s="28" t="str">
        <f>IF(G2136=0,"",_xlfn.MINIFS('PO Details'!$I:$I,'PO Details'!$D:$D,Planning!$B2136,'PO Details'!$L:$L,Planning!$E2136))</f>
        <v/>
      </c>
      <c r="V2136" s="29" t="s">
        <v>4640</v>
      </c>
      <c r="W2136" t="str">
        <f t="shared" si="184"/>
        <v>Max</v>
      </c>
      <c r="X2136" s="2">
        <v>120</v>
      </c>
    </row>
    <row r="2137" spans="1:24" x14ac:dyDescent="0.25">
      <c r="A2137" s="11"/>
      <c r="B2137" s="22" t="s">
        <v>1681</v>
      </c>
      <c r="C2137" s="22"/>
      <c r="D2137" s="22" t="s">
        <v>1682</v>
      </c>
      <c r="E2137" s="31" t="s">
        <v>109</v>
      </c>
      <c r="F2137" s="12">
        <f>SUMIFS('Inventory Details'!$H:$H,'Inventory Details'!$B:$B,$B2137,'Inventory Details'!$E:$E,$E2137)</f>
        <v>3</v>
      </c>
      <c r="G2137" s="12">
        <f>SUMIFS('PO Details'!$H:$H,'PO Details'!$D:$D,Planning!$B2137,'PO Details'!$L:$L,$E2137)</f>
        <v>0</v>
      </c>
      <c r="H2137" s="12">
        <f>SUMIFS('SO Details'!$G:$G,'SO Details'!$D:$D,Planning!$B2137,'SO Details'!$K:$K,$E2137)</f>
        <v>0</v>
      </c>
      <c r="I2137" s="20">
        <f>IF(COUNTIFS($C:$C,B2137)&gt;1,SUMIFS('Sales Hx'!$Q:$Q,'Sales Hx'!$B:$B,_xlfn.XLOOKUP(B2137,C:C,B:B),'Sales Hx'!$D:$D,Planning!$E2137),SUMIFS('Sales Hx'!$Q:$Q,'Sales Hx'!$B:$B,Planning!$B2137,'Sales Hx'!$D:$D,Planning!$E2137))</f>
        <v>0</v>
      </c>
      <c r="J2137" s="16">
        <f>IF(COUNTIFS($C:$C,B2137)&gt;1,SUMIFS('Sales Hx'!$S:$S,'Sales Hx'!$B:$B,_xlfn.XLOOKUP(B2137,C:C,B:B),'Sales Hx'!$D:$D,E2137),SUMIFS('Sales Hx'!$S:$S,'Sales Hx'!$B:$B,$B2137,'Sales Hx'!$D:$D,$E2137))</f>
        <v>0</v>
      </c>
      <c r="K2137" s="16">
        <f t="shared" si="183"/>
        <v>0</v>
      </c>
      <c r="L2137" s="12">
        <f>IF(M2137&lt;&gt;"",M2137,IF(COUNTIFS($C:$C,B2137)&gt;1,SUMIFS('Sales Hx'!V:V,'Sales Hx'!$B:$B,_xlfn.XLOOKUP(B2137,C:C,B:B),'Sales Hx'!$D:$D,$E2137),SUMIFS('Sales Hx'!V:V,'Sales Hx'!$B:$B,$B2137,'Sales Hx'!$D:$D,$E2137)))</f>
        <v>0</v>
      </c>
      <c r="M2137" s="12">
        <v>0</v>
      </c>
      <c r="N2137" s="15">
        <f t="shared" si="187"/>
        <v>0</v>
      </c>
      <c r="O2137" s="21">
        <f t="shared" si="185"/>
        <v>0</v>
      </c>
      <c r="P2137" s="24">
        <v>117.25</v>
      </c>
      <c r="Q2137" s="18">
        <f t="shared" si="186"/>
        <v>0</v>
      </c>
      <c r="R2137" s="2">
        <v>1</v>
      </c>
      <c r="S2137" s="2">
        <v>120</v>
      </c>
      <c r="T2137" s="2" t="s">
        <v>4647</v>
      </c>
      <c r="U2137" s="28" t="str">
        <f>IF(G2137=0,"",_xlfn.MINIFS('PO Details'!$I:$I,'PO Details'!$D:$D,Planning!$B2137,'PO Details'!$L:$L,Planning!$E2137))</f>
        <v/>
      </c>
      <c r="V2137" s="29" t="s">
        <v>4640</v>
      </c>
      <c r="W2137" t="str">
        <f t="shared" si="184"/>
        <v>Max</v>
      </c>
      <c r="X2137" s="2">
        <v>120</v>
      </c>
    </row>
    <row r="2138" spans="1:24" x14ac:dyDescent="0.25">
      <c r="A2138" s="11"/>
      <c r="B2138" s="22" t="s">
        <v>1681</v>
      </c>
      <c r="C2138" s="22"/>
      <c r="D2138" s="22" t="s">
        <v>1682</v>
      </c>
      <c r="E2138" s="31" t="s">
        <v>106</v>
      </c>
      <c r="F2138" s="12">
        <f>SUMIFS('Inventory Details'!$H:$H,'Inventory Details'!$B:$B,$B2138,'Inventory Details'!$E:$E,$E2138)</f>
        <v>9</v>
      </c>
      <c r="G2138" s="12">
        <f>SUMIFS('PO Details'!$H:$H,'PO Details'!$D:$D,Planning!$B2138,'PO Details'!$L:$L,$E2138)</f>
        <v>0</v>
      </c>
      <c r="H2138" s="12">
        <f>SUMIFS('SO Details'!$G:$G,'SO Details'!$D:$D,Planning!$B2138,'SO Details'!$K:$K,$E2138)</f>
        <v>0</v>
      </c>
      <c r="I2138" s="20">
        <f>IF(COUNTIFS($C:$C,B2138)&gt;1,SUMIFS('Sales Hx'!$Q:$Q,'Sales Hx'!$B:$B,_xlfn.XLOOKUP(B2138,C:C,B:B),'Sales Hx'!$D:$D,Planning!$E2138),SUMIFS('Sales Hx'!$Q:$Q,'Sales Hx'!$B:$B,Planning!$B2138,'Sales Hx'!$D:$D,Planning!$E2138))</f>
        <v>0</v>
      </c>
      <c r="J2138" s="16">
        <f>IF(COUNTIFS($C:$C,B2138)&gt;1,SUMIFS('Sales Hx'!$S:$S,'Sales Hx'!$B:$B,_xlfn.XLOOKUP(B2138,C:C,B:B),'Sales Hx'!$D:$D,E2138),SUMIFS('Sales Hx'!$S:$S,'Sales Hx'!$B:$B,$B2138,'Sales Hx'!$D:$D,$E2138))</f>
        <v>0</v>
      </c>
      <c r="K2138" s="16">
        <f t="shared" si="183"/>
        <v>0</v>
      </c>
      <c r="L2138" s="12">
        <f>IF(M2138&lt;&gt;"",M2138,IF(COUNTIFS($C:$C,B2138)&gt;1,SUMIFS('Sales Hx'!V:V,'Sales Hx'!$B:$B,_xlfn.XLOOKUP(B2138,C:C,B:B),'Sales Hx'!$D:$D,$E2138),SUMIFS('Sales Hx'!V:V,'Sales Hx'!$B:$B,$B2138,'Sales Hx'!$D:$D,$E2138)))</f>
        <v>0</v>
      </c>
      <c r="M2138" s="12">
        <v>0</v>
      </c>
      <c r="N2138" s="15">
        <f t="shared" si="187"/>
        <v>0</v>
      </c>
      <c r="O2138" s="21">
        <f t="shared" si="185"/>
        <v>0</v>
      </c>
      <c r="P2138" s="24">
        <v>117.25</v>
      </c>
      <c r="Q2138" s="18">
        <f t="shared" si="186"/>
        <v>0</v>
      </c>
      <c r="R2138" s="2">
        <v>1</v>
      </c>
      <c r="S2138" s="2">
        <v>120</v>
      </c>
      <c r="T2138" s="2" t="s">
        <v>4647</v>
      </c>
      <c r="U2138" s="28" t="str">
        <f>IF(G2138=0,"",_xlfn.MINIFS('PO Details'!$I:$I,'PO Details'!$D:$D,Planning!$B2138,'PO Details'!$L:$L,Planning!$E2138))</f>
        <v/>
      </c>
      <c r="V2138" s="29" t="s">
        <v>4640</v>
      </c>
      <c r="W2138" t="str">
        <f t="shared" si="184"/>
        <v>Max</v>
      </c>
      <c r="X2138" s="2">
        <v>120</v>
      </c>
    </row>
    <row r="2139" spans="1:24" x14ac:dyDescent="0.25">
      <c r="A2139" s="11"/>
      <c r="B2139" s="22" t="s">
        <v>1683</v>
      </c>
      <c r="C2139" s="22"/>
      <c r="D2139" s="22" t="s">
        <v>1684</v>
      </c>
      <c r="E2139" s="31" t="s">
        <v>106</v>
      </c>
      <c r="F2139" s="12">
        <f>SUMIFS('Inventory Details'!$H:$H,'Inventory Details'!$B:$B,$B2139,'Inventory Details'!$E:$E,$E2139)</f>
        <v>9</v>
      </c>
      <c r="G2139" s="12">
        <f>SUMIFS('PO Details'!$H:$H,'PO Details'!$D:$D,Planning!$B2139,'PO Details'!$L:$L,$E2139)</f>
        <v>0</v>
      </c>
      <c r="H2139" s="12">
        <f>SUMIFS('SO Details'!$G:$G,'SO Details'!$D:$D,Planning!$B2139,'SO Details'!$K:$K,$E2139)</f>
        <v>0</v>
      </c>
      <c r="I2139" s="20">
        <f>IF(COUNTIFS($C:$C,B2139)&gt;1,SUMIFS('Sales Hx'!$Q:$Q,'Sales Hx'!$B:$B,_xlfn.XLOOKUP(B2139,C:C,B:B),'Sales Hx'!$D:$D,Planning!$E2139),SUMIFS('Sales Hx'!$Q:$Q,'Sales Hx'!$B:$B,Planning!$B2139,'Sales Hx'!$D:$D,Planning!$E2139))</f>
        <v>0</v>
      </c>
      <c r="J2139" s="16">
        <f>IF(COUNTIFS($C:$C,B2139)&gt;1,SUMIFS('Sales Hx'!$S:$S,'Sales Hx'!$B:$B,_xlfn.XLOOKUP(B2139,C:C,B:B),'Sales Hx'!$D:$D,E2139),SUMIFS('Sales Hx'!$S:$S,'Sales Hx'!$B:$B,$B2139,'Sales Hx'!$D:$D,$E2139))</f>
        <v>0.31798245614035087</v>
      </c>
      <c r="K2139" s="16">
        <f t="shared" si="183"/>
        <v>0</v>
      </c>
      <c r="L2139" s="12">
        <f>IF(M2139&lt;&gt;"",M2139,IF(COUNTIFS($C:$C,B2139)&gt;1,SUMIFS('Sales Hx'!V:V,'Sales Hx'!$B:$B,_xlfn.XLOOKUP(B2139,C:C,B:B),'Sales Hx'!$D:$D,$E2139),SUMIFS('Sales Hx'!V:V,'Sales Hx'!$B:$B,$B2139,'Sales Hx'!$D:$D,$E2139)))</f>
        <v>0</v>
      </c>
      <c r="M2139" s="12">
        <v>0</v>
      </c>
      <c r="N2139" s="15">
        <f t="shared" si="187"/>
        <v>0.31798245614035087</v>
      </c>
      <c r="O2139" s="21">
        <f t="shared" si="185"/>
        <v>0</v>
      </c>
      <c r="P2139" s="24">
        <v>117.25</v>
      </c>
      <c r="Q2139" s="18">
        <f t="shared" si="186"/>
        <v>0</v>
      </c>
      <c r="R2139" s="2">
        <v>1</v>
      </c>
      <c r="S2139" s="2">
        <v>90</v>
      </c>
      <c r="T2139" s="2" t="s">
        <v>4646</v>
      </c>
      <c r="U2139" s="28" t="str">
        <f>IF(G2139=0,"",_xlfn.MINIFS('PO Details'!$I:$I,'PO Details'!$D:$D,Planning!$B2139,'PO Details'!$L:$L,Planning!$E2139))</f>
        <v/>
      </c>
      <c r="V2139" s="29" t="s">
        <v>4639</v>
      </c>
      <c r="W2139" t="str">
        <f t="shared" si="184"/>
        <v/>
      </c>
      <c r="X2139" s="2">
        <v>120</v>
      </c>
    </row>
    <row r="2140" spans="1:24" x14ac:dyDescent="0.25">
      <c r="A2140" s="11"/>
      <c r="B2140" s="22" t="s">
        <v>1683</v>
      </c>
      <c r="C2140" s="22"/>
      <c r="D2140" s="22" t="s">
        <v>1684</v>
      </c>
      <c r="E2140" s="31" t="s">
        <v>109</v>
      </c>
      <c r="F2140" s="12">
        <f>SUMIFS('Inventory Details'!$H:$H,'Inventory Details'!$B:$B,$B2140,'Inventory Details'!$E:$E,$E2140)</f>
        <v>3</v>
      </c>
      <c r="G2140" s="12">
        <f>SUMIFS('PO Details'!$H:$H,'PO Details'!$D:$D,Planning!$B2140,'PO Details'!$L:$L,$E2140)</f>
        <v>0</v>
      </c>
      <c r="H2140" s="12">
        <f>SUMIFS('SO Details'!$G:$G,'SO Details'!$D:$D,Planning!$B2140,'SO Details'!$K:$K,$E2140)</f>
        <v>0</v>
      </c>
      <c r="I2140" s="20">
        <f>IF(COUNTIFS($C:$C,B2140)&gt;1,SUMIFS('Sales Hx'!$Q:$Q,'Sales Hx'!$B:$B,_xlfn.XLOOKUP(B2140,C:C,B:B),'Sales Hx'!$D:$D,Planning!$E2140),SUMIFS('Sales Hx'!$Q:$Q,'Sales Hx'!$B:$B,Planning!$B2140,'Sales Hx'!$D:$D,Planning!$E2140))</f>
        <v>1.4</v>
      </c>
      <c r="J2140" s="16">
        <f>IF(COUNTIFS($C:$C,B2140)&gt;1,SUMIFS('Sales Hx'!$S:$S,'Sales Hx'!$B:$B,_xlfn.XLOOKUP(B2140,C:C,B:B),'Sales Hx'!$D:$D,E2140),SUMIFS('Sales Hx'!$S:$S,'Sales Hx'!$B:$B,$B2140,'Sales Hx'!$D:$D,$E2140))</f>
        <v>0.71616541353383467</v>
      </c>
      <c r="K2140" s="16">
        <f t="shared" si="183"/>
        <v>2.1428571428571428</v>
      </c>
      <c r="L2140" s="12">
        <f>IF(M2140&lt;&gt;"",M2140,IF(COUNTIFS($C:$C,B2140)&gt;1,SUMIFS('Sales Hx'!V:V,'Sales Hx'!$B:$B,_xlfn.XLOOKUP(B2140,C:C,B:B),'Sales Hx'!$D:$D,$E2140),SUMIFS('Sales Hx'!V:V,'Sales Hx'!$B:$B,$B2140,'Sales Hx'!$D:$D,$E2140)))</f>
        <v>0</v>
      </c>
      <c r="M2140" s="12">
        <v>0</v>
      </c>
      <c r="N2140" s="15">
        <f t="shared" si="187"/>
        <v>0.71616541353383467</v>
      </c>
      <c r="O2140" s="21">
        <f t="shared" si="185"/>
        <v>0</v>
      </c>
      <c r="P2140" s="24">
        <v>117.25</v>
      </c>
      <c r="Q2140" s="18">
        <f t="shared" si="186"/>
        <v>0</v>
      </c>
      <c r="R2140" s="2">
        <v>1</v>
      </c>
      <c r="S2140" s="2">
        <v>90</v>
      </c>
      <c r="T2140" s="2" t="s">
        <v>4646</v>
      </c>
      <c r="U2140" s="28" t="str">
        <f>IF(G2140=0,"",_xlfn.MINIFS('PO Details'!$I:$I,'PO Details'!$D:$D,Planning!$B2140,'PO Details'!$L:$L,Planning!$E2140))</f>
        <v/>
      </c>
      <c r="V2140" s="29" t="s">
        <v>4639</v>
      </c>
      <c r="W2140" t="str">
        <f t="shared" si="184"/>
        <v>Max</v>
      </c>
      <c r="X2140" s="2">
        <v>120</v>
      </c>
    </row>
    <row r="2141" spans="1:24" x14ac:dyDescent="0.25">
      <c r="A2141" s="11"/>
      <c r="B2141" s="22" t="s">
        <v>1683</v>
      </c>
      <c r="C2141" s="22"/>
      <c r="D2141" s="22" t="s">
        <v>1684</v>
      </c>
      <c r="E2141" s="31" t="s">
        <v>861</v>
      </c>
      <c r="F2141" s="12">
        <f>SUMIFS('Inventory Details'!$H:$H,'Inventory Details'!$B:$B,$B2141,'Inventory Details'!$E:$E,$E2141)</f>
        <v>2</v>
      </c>
      <c r="G2141" s="12">
        <f>SUMIFS('PO Details'!$H:$H,'PO Details'!$D:$D,Planning!$B2141,'PO Details'!$L:$L,$E2141)</f>
        <v>0</v>
      </c>
      <c r="H2141" s="12">
        <f>SUMIFS('SO Details'!$G:$G,'SO Details'!$D:$D,Planning!$B2141,'SO Details'!$K:$K,$E2141)</f>
        <v>0</v>
      </c>
      <c r="I2141" s="20">
        <f>IF(COUNTIFS($C:$C,B2141)&gt;1,SUMIFS('Sales Hx'!$Q:$Q,'Sales Hx'!$B:$B,_xlfn.XLOOKUP(B2141,C:C,B:B),'Sales Hx'!$D:$D,Planning!$E2141),SUMIFS('Sales Hx'!$Q:$Q,'Sales Hx'!$B:$B,Planning!$B2141,'Sales Hx'!$D:$D,Planning!$E2141))</f>
        <v>0</v>
      </c>
      <c r="J2141" s="16">
        <f>IF(COUNTIFS($C:$C,B2141)&gt;1,SUMIFS('Sales Hx'!$S:$S,'Sales Hx'!$B:$B,_xlfn.XLOOKUP(B2141,C:C,B:B),'Sales Hx'!$D:$D,E2141),SUMIFS('Sales Hx'!$S:$S,'Sales Hx'!$B:$B,$B2141,'Sales Hx'!$D:$D,$E2141))</f>
        <v>0</v>
      </c>
      <c r="K2141" s="16">
        <f t="shared" si="183"/>
        <v>0</v>
      </c>
      <c r="L2141" s="12">
        <f>IF(M2141&lt;&gt;"",M2141,IF(COUNTIFS($C:$C,B2141)&gt;1,SUMIFS('Sales Hx'!V:V,'Sales Hx'!$B:$B,_xlfn.XLOOKUP(B2141,C:C,B:B),'Sales Hx'!$D:$D,$E2141),SUMIFS('Sales Hx'!V:V,'Sales Hx'!$B:$B,$B2141,'Sales Hx'!$D:$D,$E2141)))</f>
        <v>0</v>
      </c>
      <c r="M2141" s="12">
        <v>0</v>
      </c>
      <c r="N2141" s="15">
        <f t="shared" si="187"/>
        <v>0</v>
      </c>
      <c r="O2141" s="21">
        <f t="shared" si="185"/>
        <v>0</v>
      </c>
      <c r="P2141" s="24">
        <v>117.25</v>
      </c>
      <c r="Q2141" s="18">
        <f t="shared" si="186"/>
        <v>0</v>
      </c>
      <c r="R2141" s="2">
        <v>1</v>
      </c>
      <c r="S2141" s="2">
        <v>90</v>
      </c>
      <c r="T2141" s="2" t="s">
        <v>4646</v>
      </c>
      <c r="U2141" s="28" t="str">
        <f>IF(G2141=0,"",_xlfn.MINIFS('PO Details'!$I:$I,'PO Details'!$D:$D,Planning!$B2141,'PO Details'!$L:$L,Planning!$E2141))</f>
        <v/>
      </c>
      <c r="V2141" s="29" t="s">
        <v>4639</v>
      </c>
      <c r="W2141" t="str">
        <f t="shared" si="184"/>
        <v/>
      </c>
      <c r="X2141" s="2">
        <v>120</v>
      </c>
    </row>
    <row r="2142" spans="1:24" x14ac:dyDescent="0.25">
      <c r="A2142" s="11"/>
      <c r="B2142" s="22" t="s">
        <v>1683</v>
      </c>
      <c r="C2142" s="22"/>
      <c r="D2142" s="22" t="s">
        <v>1684</v>
      </c>
      <c r="E2142" s="31" t="s">
        <v>15</v>
      </c>
      <c r="F2142" s="12">
        <f>SUMIFS('Inventory Details'!$H:$H,'Inventory Details'!$B:$B,$B2142,'Inventory Details'!$E:$E,$E2142)</f>
        <v>0</v>
      </c>
      <c r="G2142" s="12">
        <f>SUMIFS('PO Details'!$H:$H,'PO Details'!$D:$D,Planning!$B2142,'PO Details'!$L:$L,$E2142)</f>
        <v>0</v>
      </c>
      <c r="H2142" s="12">
        <f>SUMIFS('SO Details'!$G:$G,'SO Details'!$D:$D,Planning!$B2142,'SO Details'!$K:$K,$E2142)</f>
        <v>0</v>
      </c>
      <c r="I2142" s="20">
        <f>IF(COUNTIFS($C:$C,B2142)&gt;1,SUMIFS('Sales Hx'!$Q:$Q,'Sales Hx'!$B:$B,_xlfn.XLOOKUP(B2142,C:C,B:B),'Sales Hx'!$D:$D,Planning!$E2142),SUMIFS('Sales Hx'!$Q:$Q,'Sales Hx'!$B:$B,Planning!$B2142,'Sales Hx'!$D:$D,Planning!$E2142))</f>
        <v>0</v>
      </c>
      <c r="J2142" s="16">
        <f>IF(COUNTIFS($C:$C,B2142)&gt;1,SUMIFS('Sales Hx'!$S:$S,'Sales Hx'!$B:$B,_xlfn.XLOOKUP(B2142,C:C,B:B),'Sales Hx'!$D:$D,E2142),SUMIFS('Sales Hx'!$S:$S,'Sales Hx'!$B:$B,$B2142,'Sales Hx'!$D:$D,$E2142))</f>
        <v>0.19736842105263158</v>
      </c>
      <c r="K2142" s="16">
        <f t="shared" si="183"/>
        <v>0</v>
      </c>
      <c r="L2142" s="12">
        <f>IF(M2142&lt;&gt;"",M2142,IF(COUNTIFS($C:$C,B2142)&gt;1,SUMIFS('Sales Hx'!V:V,'Sales Hx'!$B:$B,_xlfn.XLOOKUP(B2142,C:C,B:B),'Sales Hx'!$D:$D,$E2142),SUMIFS('Sales Hx'!V:V,'Sales Hx'!$B:$B,$B2142,'Sales Hx'!$D:$D,$E2142)))</f>
        <v>0</v>
      </c>
      <c r="M2142" s="12">
        <v>0</v>
      </c>
      <c r="N2142" s="15">
        <f t="shared" si="187"/>
        <v>0.19736842105263158</v>
      </c>
      <c r="O2142" s="21">
        <f t="shared" si="185"/>
        <v>0</v>
      </c>
      <c r="P2142" s="24">
        <v>117.25</v>
      </c>
      <c r="Q2142" s="18">
        <f t="shared" si="186"/>
        <v>0</v>
      </c>
      <c r="R2142" s="2">
        <v>1</v>
      </c>
      <c r="S2142" s="2">
        <v>90</v>
      </c>
      <c r="T2142" s="2" t="s">
        <v>4646</v>
      </c>
      <c r="U2142" s="28" t="str">
        <f>IF(G2142=0,"",_xlfn.MINIFS('PO Details'!$I:$I,'PO Details'!$D:$D,Planning!$B2142,'PO Details'!$L:$L,Planning!$E2142))</f>
        <v/>
      </c>
      <c r="V2142" s="29" t="s">
        <v>4639</v>
      </c>
      <c r="W2142" t="str">
        <f t="shared" si="184"/>
        <v/>
      </c>
      <c r="X2142" s="2">
        <v>120</v>
      </c>
    </row>
    <row r="2143" spans="1:24" x14ac:dyDescent="0.25">
      <c r="A2143" s="11"/>
      <c r="B2143" s="22" t="s">
        <v>1683</v>
      </c>
      <c r="C2143" s="22"/>
      <c r="D2143" s="22" t="s">
        <v>1684</v>
      </c>
      <c r="E2143" s="31" t="s">
        <v>113</v>
      </c>
      <c r="F2143" s="12">
        <f>SUMIFS('Inventory Details'!$H:$H,'Inventory Details'!$B:$B,$B2143,'Inventory Details'!$E:$E,$E2143)</f>
        <v>0</v>
      </c>
      <c r="G2143" s="12">
        <f>SUMIFS('PO Details'!$H:$H,'PO Details'!$D:$D,Planning!$B2143,'PO Details'!$L:$L,$E2143)</f>
        <v>0</v>
      </c>
      <c r="H2143" s="12">
        <f>SUMIFS('SO Details'!$G:$G,'SO Details'!$D:$D,Planning!$B2143,'SO Details'!$K:$K,$E2143)</f>
        <v>0</v>
      </c>
      <c r="I2143" s="20">
        <f>IF(COUNTIFS($C:$C,B2143)&gt;1,SUMIFS('Sales Hx'!$Q:$Q,'Sales Hx'!$B:$B,_xlfn.XLOOKUP(B2143,C:C,B:B),'Sales Hx'!$D:$D,Planning!$E2143),SUMIFS('Sales Hx'!$Q:$Q,'Sales Hx'!$B:$B,Planning!$B2143,'Sales Hx'!$D:$D,Planning!$E2143))</f>
        <v>0</v>
      </c>
      <c r="J2143" s="16">
        <f>IF(COUNTIFS($C:$C,B2143)&gt;1,SUMIFS('Sales Hx'!$S:$S,'Sales Hx'!$B:$B,_xlfn.XLOOKUP(B2143,C:C,B:B),'Sales Hx'!$D:$D,E2143),SUMIFS('Sales Hx'!$S:$S,'Sales Hx'!$B:$B,$B2143,'Sales Hx'!$D:$D,$E2143))</f>
        <v>3.2894736842105261E-2</v>
      </c>
      <c r="K2143" s="16">
        <f t="shared" si="183"/>
        <v>0</v>
      </c>
      <c r="L2143" s="12">
        <f>IF(M2143&lt;&gt;"",M2143,IF(COUNTIFS($C:$C,B2143)&gt;1,SUMIFS('Sales Hx'!V:V,'Sales Hx'!$B:$B,_xlfn.XLOOKUP(B2143,C:C,B:B),'Sales Hx'!$D:$D,$E2143),SUMIFS('Sales Hx'!V:V,'Sales Hx'!$B:$B,$B2143,'Sales Hx'!$D:$D,$E2143)))</f>
        <v>0</v>
      </c>
      <c r="M2143" s="12">
        <v>0</v>
      </c>
      <c r="N2143" s="15">
        <f t="shared" si="187"/>
        <v>3.2894736842105261E-2</v>
      </c>
      <c r="O2143" s="21">
        <f t="shared" si="185"/>
        <v>0</v>
      </c>
      <c r="P2143" s="24">
        <v>117.25</v>
      </c>
      <c r="Q2143" s="18">
        <f t="shared" si="186"/>
        <v>0</v>
      </c>
      <c r="R2143" s="2">
        <v>1</v>
      </c>
      <c r="S2143" s="2">
        <v>90</v>
      </c>
      <c r="T2143" s="2" t="s">
        <v>4646</v>
      </c>
      <c r="U2143" s="28" t="str">
        <f>IF(G2143=0,"",_xlfn.MINIFS('PO Details'!$I:$I,'PO Details'!$D:$D,Planning!$B2143,'PO Details'!$L:$L,Planning!$E2143))</f>
        <v/>
      </c>
      <c r="V2143" s="29" t="s">
        <v>4639</v>
      </c>
      <c r="W2143" t="str">
        <f t="shared" si="184"/>
        <v/>
      </c>
      <c r="X2143" s="2">
        <v>120</v>
      </c>
    </row>
    <row r="2144" spans="1:24" x14ac:dyDescent="0.25">
      <c r="A2144" s="11"/>
      <c r="B2144" s="22" t="s">
        <v>1683</v>
      </c>
      <c r="C2144" s="22"/>
      <c r="D2144" s="22" t="s">
        <v>1684</v>
      </c>
      <c r="E2144" s="31" t="s">
        <v>2214</v>
      </c>
      <c r="F2144" s="12">
        <f>SUMIFS('Inventory Details'!$H:$H,'Inventory Details'!$B:$B,$B2144,'Inventory Details'!$E:$E,$E2144)</f>
        <v>0</v>
      </c>
      <c r="G2144" s="12">
        <f>SUMIFS('PO Details'!$H:$H,'PO Details'!$D:$D,Planning!$B2144,'PO Details'!$L:$L,$E2144)</f>
        <v>0</v>
      </c>
      <c r="H2144" s="12">
        <f>SUMIFS('SO Details'!$G:$G,'SO Details'!$D:$D,Planning!$B2144,'SO Details'!$K:$K,$E2144)</f>
        <v>0</v>
      </c>
      <c r="I2144" s="20">
        <f>IF(COUNTIFS($C:$C,B2144)&gt;1,SUMIFS('Sales Hx'!$Q:$Q,'Sales Hx'!$B:$B,_xlfn.XLOOKUP(B2144,C:C,B:B),'Sales Hx'!$D:$D,Planning!$E2144),SUMIFS('Sales Hx'!$Q:$Q,'Sales Hx'!$B:$B,Planning!$B2144,'Sales Hx'!$D:$D,Planning!$E2144))</f>
        <v>0</v>
      </c>
      <c r="J2144" s="16">
        <f>IF(COUNTIFS($C:$C,B2144)&gt;1,SUMIFS('Sales Hx'!$S:$S,'Sales Hx'!$B:$B,_xlfn.XLOOKUP(B2144,C:C,B:B),'Sales Hx'!$D:$D,E2144),SUMIFS('Sales Hx'!$S:$S,'Sales Hx'!$B:$B,$B2144,'Sales Hx'!$D:$D,$E2144))</f>
        <v>0.3728070175438597</v>
      </c>
      <c r="K2144" s="16">
        <f t="shared" si="183"/>
        <v>0</v>
      </c>
      <c r="L2144" s="12">
        <f>IF(M2144&lt;&gt;"",M2144,IF(COUNTIFS($C:$C,B2144)&gt;1,SUMIFS('Sales Hx'!V:V,'Sales Hx'!$B:$B,_xlfn.XLOOKUP(B2144,C:C,B:B),'Sales Hx'!$D:$D,$E2144),SUMIFS('Sales Hx'!V:V,'Sales Hx'!$B:$B,$B2144,'Sales Hx'!$D:$D,$E2144)))</f>
        <v>0</v>
      </c>
      <c r="M2144" s="12">
        <v>0</v>
      </c>
      <c r="N2144" s="15">
        <f t="shared" si="187"/>
        <v>0.3728070175438597</v>
      </c>
      <c r="O2144" s="21">
        <f t="shared" si="185"/>
        <v>0</v>
      </c>
      <c r="P2144" s="24">
        <v>117.25</v>
      </c>
      <c r="Q2144" s="18">
        <f t="shared" si="186"/>
        <v>0</v>
      </c>
      <c r="R2144" s="2">
        <v>1</v>
      </c>
      <c r="S2144" s="2">
        <v>90</v>
      </c>
      <c r="T2144" s="2" t="s">
        <v>4646</v>
      </c>
      <c r="U2144" s="28" t="str">
        <f>IF(G2144=0,"",_xlfn.MINIFS('PO Details'!$I:$I,'PO Details'!$D:$D,Planning!$B2144,'PO Details'!$L:$L,Planning!$E2144))</f>
        <v/>
      </c>
      <c r="V2144" s="29" t="s">
        <v>4639</v>
      </c>
      <c r="W2144" t="str">
        <f t="shared" si="184"/>
        <v/>
      </c>
      <c r="X2144" s="2">
        <v>120</v>
      </c>
    </row>
    <row r="2145" spans="1:24" x14ac:dyDescent="0.25">
      <c r="A2145" s="11"/>
      <c r="B2145" s="22" t="s">
        <v>1683</v>
      </c>
      <c r="C2145" s="22"/>
      <c r="D2145" s="22" t="s">
        <v>1684</v>
      </c>
      <c r="E2145" s="31" t="s">
        <v>4746</v>
      </c>
      <c r="F2145" s="12">
        <f>SUMIFS('Inventory Details'!$H:$H,'Inventory Details'!$B:$B,$B2145,'Inventory Details'!$E:$E,$E2145)</f>
        <v>0</v>
      </c>
      <c r="G2145" s="12">
        <f>SUMIFS('PO Details'!$H:$H,'PO Details'!$D:$D,Planning!$B2145,'PO Details'!$L:$L,$E2145)</f>
        <v>0</v>
      </c>
      <c r="H2145" s="12">
        <f>SUMIFS('SO Details'!$G:$G,'SO Details'!$D:$D,Planning!$B2145,'SO Details'!$K:$K,$E2145)</f>
        <v>0</v>
      </c>
      <c r="I2145" s="20">
        <f>IF(COUNTIFS($C:$C,B2145)&gt;1,SUMIFS('Sales Hx'!$Q:$Q,'Sales Hx'!$B:$B,_xlfn.XLOOKUP(B2145,C:C,B:B),'Sales Hx'!$D:$D,Planning!$E2145),SUMIFS('Sales Hx'!$Q:$Q,'Sales Hx'!$B:$B,Planning!$B2145,'Sales Hx'!$D:$D,Planning!$E2145))</f>
        <v>0</v>
      </c>
      <c r="J2145" s="16">
        <f>IF(COUNTIFS($C:$C,B2145)&gt;1,SUMIFS('Sales Hx'!$S:$S,'Sales Hx'!$B:$B,_xlfn.XLOOKUP(B2145,C:C,B:B),'Sales Hx'!$D:$D,E2145),SUMIFS('Sales Hx'!$S:$S,'Sales Hx'!$B:$B,$B2145,'Sales Hx'!$D:$D,$E2145))</f>
        <v>6.5789473684210523E-2</v>
      </c>
      <c r="K2145" s="16">
        <f t="shared" si="183"/>
        <v>0</v>
      </c>
      <c r="L2145" s="12">
        <f>IF(M2145&lt;&gt;"",M2145,IF(COUNTIFS($C:$C,B2145)&gt;1,SUMIFS('Sales Hx'!V:V,'Sales Hx'!$B:$B,_xlfn.XLOOKUP(B2145,C:C,B:B),'Sales Hx'!$D:$D,$E2145),SUMIFS('Sales Hx'!V:V,'Sales Hx'!$B:$B,$B2145,'Sales Hx'!$D:$D,$E2145)))</f>
        <v>0</v>
      </c>
      <c r="M2145" s="12">
        <v>0</v>
      </c>
      <c r="N2145" s="15">
        <f t="shared" si="187"/>
        <v>6.5789473684210523E-2</v>
      </c>
      <c r="O2145" s="21">
        <f t="shared" si="185"/>
        <v>0</v>
      </c>
      <c r="P2145" s="24">
        <v>117.25</v>
      </c>
      <c r="Q2145" s="18">
        <f t="shared" si="186"/>
        <v>0</v>
      </c>
      <c r="R2145" s="2">
        <v>1</v>
      </c>
      <c r="S2145" s="2">
        <v>90</v>
      </c>
      <c r="T2145" s="2" t="s">
        <v>4646</v>
      </c>
      <c r="U2145" s="28" t="str">
        <f>IF(G2145=0,"",_xlfn.MINIFS('PO Details'!$I:$I,'PO Details'!$D:$D,Planning!$B2145,'PO Details'!$L:$L,Planning!$E2145))</f>
        <v/>
      </c>
      <c r="V2145" s="29" t="s">
        <v>4639</v>
      </c>
      <c r="W2145" t="str">
        <f t="shared" si="184"/>
        <v/>
      </c>
      <c r="X2145" s="2">
        <v>120</v>
      </c>
    </row>
    <row r="2146" spans="1:24" x14ac:dyDescent="0.25">
      <c r="A2146" s="11"/>
      <c r="B2146" s="22" t="s">
        <v>1685</v>
      </c>
      <c r="C2146" s="22"/>
      <c r="D2146" s="22" t="s">
        <v>1686</v>
      </c>
      <c r="E2146" s="31" t="s">
        <v>109</v>
      </c>
      <c r="F2146" s="12">
        <f>SUMIFS('Inventory Details'!$H:$H,'Inventory Details'!$B:$B,$B2146,'Inventory Details'!$E:$E,$E2146)</f>
        <v>0</v>
      </c>
      <c r="G2146" s="12">
        <f>SUMIFS('PO Details'!$H:$H,'PO Details'!$D:$D,Planning!$B2146,'PO Details'!$L:$L,$E2146)</f>
        <v>3</v>
      </c>
      <c r="H2146" s="12">
        <f>SUMIFS('SO Details'!$G:$G,'SO Details'!$D:$D,Planning!$B2146,'SO Details'!$K:$K,$E2146)</f>
        <v>0</v>
      </c>
      <c r="I2146" s="20">
        <f>IF(COUNTIFS($C:$C,B2146)&gt;1,SUMIFS('Sales Hx'!$Q:$Q,'Sales Hx'!$B:$B,_xlfn.XLOOKUP(B2146,C:C,B:B),'Sales Hx'!$D:$D,Planning!$E2146),SUMIFS('Sales Hx'!$Q:$Q,'Sales Hx'!$B:$B,Planning!$B2146,'Sales Hx'!$D:$D,Planning!$E2146))</f>
        <v>1.4</v>
      </c>
      <c r="J2146" s="16">
        <f>IF(COUNTIFS($C:$C,B2146)&gt;1,SUMIFS('Sales Hx'!$S:$S,'Sales Hx'!$B:$B,_xlfn.XLOOKUP(B2146,C:C,B:B),'Sales Hx'!$D:$D,E2146),SUMIFS('Sales Hx'!$S:$S,'Sales Hx'!$B:$B,$B2146,'Sales Hx'!$D:$D,$E2146))</f>
        <v>0.71616541353383467</v>
      </c>
      <c r="K2146" s="16">
        <f t="shared" si="183"/>
        <v>2.1428571428571428</v>
      </c>
      <c r="L2146" s="12">
        <f>IF(M2146&lt;&gt;"",M2146,IF(COUNTIFS($C:$C,B2146)&gt;1,SUMIFS('Sales Hx'!V:V,'Sales Hx'!$B:$B,_xlfn.XLOOKUP(B2146,C:C,B:B),'Sales Hx'!$D:$D,$E2146),SUMIFS('Sales Hx'!V:V,'Sales Hx'!$B:$B,$B2146,'Sales Hx'!$D:$D,$E2146)))</f>
        <v>0</v>
      </c>
      <c r="M2146" s="12">
        <v>0</v>
      </c>
      <c r="N2146" s="15">
        <f t="shared" si="187"/>
        <v>0.71616541353383467</v>
      </c>
      <c r="O2146" s="21">
        <f t="shared" si="185"/>
        <v>0</v>
      </c>
      <c r="P2146" s="24">
        <v>117.25</v>
      </c>
      <c r="Q2146" s="18">
        <f t="shared" si="186"/>
        <v>0</v>
      </c>
      <c r="R2146" s="2">
        <v>1</v>
      </c>
      <c r="S2146" s="2">
        <v>120</v>
      </c>
      <c r="T2146" s="2" t="s">
        <v>4646</v>
      </c>
      <c r="U2146" s="28">
        <f>IF(G2146=0,"",_xlfn.MINIFS('PO Details'!$I:$I,'PO Details'!$D:$D,Planning!$B2146,'PO Details'!$L:$L,Planning!$E2146))</f>
        <v>45513</v>
      </c>
      <c r="V2146" s="29" t="s">
        <v>4641</v>
      </c>
      <c r="W2146" t="str">
        <f t="shared" si="184"/>
        <v>Max</v>
      </c>
      <c r="X2146" s="2">
        <v>120</v>
      </c>
    </row>
    <row r="2147" spans="1:24" x14ac:dyDescent="0.25">
      <c r="A2147" s="11"/>
      <c r="B2147" s="22" t="s">
        <v>1685</v>
      </c>
      <c r="C2147" s="22"/>
      <c r="D2147" s="22" t="s">
        <v>1686</v>
      </c>
      <c r="E2147" s="31" t="s">
        <v>106</v>
      </c>
      <c r="F2147" s="12">
        <f>SUMIFS('Inventory Details'!$H:$H,'Inventory Details'!$B:$B,$B2147,'Inventory Details'!$E:$E,$E2147)</f>
        <v>5</v>
      </c>
      <c r="G2147" s="12">
        <f>SUMIFS('PO Details'!$H:$H,'PO Details'!$D:$D,Planning!$B2147,'PO Details'!$L:$L,$E2147)</f>
        <v>4</v>
      </c>
      <c r="H2147" s="12">
        <f>SUMIFS('SO Details'!$G:$G,'SO Details'!$D:$D,Planning!$B2147,'SO Details'!$K:$K,$E2147)</f>
        <v>0</v>
      </c>
      <c r="I2147" s="20">
        <f>IF(COUNTIFS($C:$C,B2147)&gt;1,SUMIFS('Sales Hx'!$Q:$Q,'Sales Hx'!$B:$B,_xlfn.XLOOKUP(B2147,C:C,B:B),'Sales Hx'!$D:$D,Planning!$E2147),SUMIFS('Sales Hx'!$Q:$Q,'Sales Hx'!$B:$B,Planning!$B2147,'Sales Hx'!$D:$D,Planning!$E2147))</f>
        <v>0</v>
      </c>
      <c r="J2147" s="16">
        <f>IF(COUNTIFS($C:$C,B2147)&gt;1,SUMIFS('Sales Hx'!$S:$S,'Sales Hx'!$B:$B,_xlfn.XLOOKUP(B2147,C:C,B:B),'Sales Hx'!$D:$D,E2147),SUMIFS('Sales Hx'!$S:$S,'Sales Hx'!$B:$B,$B2147,'Sales Hx'!$D:$D,$E2147))</f>
        <v>0.32894736842105265</v>
      </c>
      <c r="K2147" s="16">
        <f t="shared" si="183"/>
        <v>0</v>
      </c>
      <c r="L2147" s="12">
        <f>IF(M2147&lt;&gt;"",M2147,IF(COUNTIFS($C:$C,B2147)&gt;1,SUMIFS('Sales Hx'!V:V,'Sales Hx'!$B:$B,_xlfn.XLOOKUP(B2147,C:C,B:B),'Sales Hx'!$D:$D,$E2147),SUMIFS('Sales Hx'!V:V,'Sales Hx'!$B:$B,$B2147,'Sales Hx'!$D:$D,$E2147)))</f>
        <v>0</v>
      </c>
      <c r="M2147" s="12">
        <v>0</v>
      </c>
      <c r="N2147" s="15">
        <f t="shared" si="187"/>
        <v>0.32894736842105265</v>
      </c>
      <c r="O2147" s="21">
        <f t="shared" si="185"/>
        <v>0</v>
      </c>
      <c r="P2147" s="24">
        <v>117.25</v>
      </c>
      <c r="Q2147" s="18">
        <f t="shared" si="186"/>
        <v>0</v>
      </c>
      <c r="R2147" s="2">
        <v>1</v>
      </c>
      <c r="S2147" s="2">
        <v>120</v>
      </c>
      <c r="T2147" s="2" t="s">
        <v>4646</v>
      </c>
      <c r="U2147" s="28">
        <f>IF(G2147=0,"",_xlfn.MINIFS('PO Details'!$I:$I,'PO Details'!$D:$D,Planning!$B2147,'PO Details'!$L:$L,Planning!$E2147))</f>
        <v>45513</v>
      </c>
      <c r="V2147" s="29" t="s">
        <v>4641</v>
      </c>
      <c r="W2147" t="str">
        <f t="shared" si="184"/>
        <v/>
      </c>
      <c r="X2147" s="2">
        <v>120</v>
      </c>
    </row>
    <row r="2148" spans="1:24" x14ac:dyDescent="0.25">
      <c r="A2148" s="11"/>
      <c r="B2148" s="22" t="s">
        <v>1685</v>
      </c>
      <c r="C2148" s="22"/>
      <c r="D2148" s="22" t="s">
        <v>1686</v>
      </c>
      <c r="E2148" s="31" t="s">
        <v>15</v>
      </c>
      <c r="F2148" s="12">
        <f>SUMIFS('Inventory Details'!$H:$H,'Inventory Details'!$B:$B,$B2148,'Inventory Details'!$E:$E,$E2148)</f>
        <v>0</v>
      </c>
      <c r="G2148" s="12">
        <f>SUMIFS('PO Details'!$H:$H,'PO Details'!$D:$D,Planning!$B2148,'PO Details'!$L:$L,$E2148)</f>
        <v>0</v>
      </c>
      <c r="H2148" s="12">
        <f>SUMIFS('SO Details'!$G:$G,'SO Details'!$D:$D,Planning!$B2148,'SO Details'!$K:$K,$E2148)</f>
        <v>0</v>
      </c>
      <c r="I2148" s="20">
        <f>IF(COUNTIFS($C:$C,B2148)&gt;1,SUMIFS('Sales Hx'!$Q:$Q,'Sales Hx'!$B:$B,_xlfn.XLOOKUP(B2148,C:C,B:B),'Sales Hx'!$D:$D,Planning!$E2148),SUMIFS('Sales Hx'!$Q:$Q,'Sales Hx'!$B:$B,Planning!$B2148,'Sales Hx'!$D:$D,Planning!$E2148))</f>
        <v>0</v>
      </c>
      <c r="J2148" s="16">
        <f>IF(COUNTIFS($C:$C,B2148)&gt;1,SUMIFS('Sales Hx'!$S:$S,'Sales Hx'!$B:$B,_xlfn.XLOOKUP(B2148,C:C,B:B),'Sales Hx'!$D:$D,E2148),SUMIFS('Sales Hx'!$S:$S,'Sales Hx'!$B:$B,$B2148,'Sales Hx'!$D:$D,$E2148))</f>
        <v>0.19736842105263158</v>
      </c>
      <c r="K2148" s="16">
        <f t="shared" si="183"/>
        <v>0</v>
      </c>
      <c r="L2148" s="12">
        <f>IF(M2148&lt;&gt;"",M2148,IF(COUNTIFS($C:$C,B2148)&gt;1,SUMIFS('Sales Hx'!V:V,'Sales Hx'!$B:$B,_xlfn.XLOOKUP(B2148,C:C,B:B),'Sales Hx'!$D:$D,$E2148),SUMIFS('Sales Hx'!V:V,'Sales Hx'!$B:$B,$B2148,'Sales Hx'!$D:$D,$E2148)))</f>
        <v>0</v>
      </c>
      <c r="M2148" s="12">
        <v>0</v>
      </c>
      <c r="N2148" s="15">
        <f t="shared" si="187"/>
        <v>0.19736842105263158</v>
      </c>
      <c r="O2148" s="21">
        <f t="shared" si="185"/>
        <v>0</v>
      </c>
      <c r="P2148" s="24">
        <v>117.25</v>
      </c>
      <c r="Q2148" s="18">
        <f t="shared" si="186"/>
        <v>0</v>
      </c>
      <c r="R2148" s="2">
        <v>1</v>
      </c>
      <c r="S2148" s="2">
        <v>120</v>
      </c>
      <c r="T2148" s="2" t="s">
        <v>4646</v>
      </c>
      <c r="U2148" s="28" t="str">
        <f>IF(G2148=0,"",_xlfn.MINIFS('PO Details'!$I:$I,'PO Details'!$D:$D,Planning!$B2148,'PO Details'!$L:$L,Planning!$E2148))</f>
        <v/>
      </c>
      <c r="V2148" s="29" t="s">
        <v>4641</v>
      </c>
      <c r="W2148" t="str">
        <f t="shared" si="184"/>
        <v/>
      </c>
      <c r="X2148" s="2">
        <v>120</v>
      </c>
    </row>
    <row r="2149" spans="1:24" x14ac:dyDescent="0.25">
      <c r="A2149" s="11"/>
      <c r="B2149" s="22" t="s">
        <v>1685</v>
      </c>
      <c r="C2149" s="22"/>
      <c r="D2149" s="22" t="s">
        <v>1686</v>
      </c>
      <c r="E2149" s="31" t="s">
        <v>113</v>
      </c>
      <c r="F2149" s="12">
        <f>SUMIFS('Inventory Details'!$H:$H,'Inventory Details'!$B:$B,$B2149,'Inventory Details'!$E:$E,$E2149)</f>
        <v>0</v>
      </c>
      <c r="G2149" s="12">
        <f>SUMIFS('PO Details'!$H:$H,'PO Details'!$D:$D,Planning!$B2149,'PO Details'!$L:$L,$E2149)</f>
        <v>0</v>
      </c>
      <c r="H2149" s="12">
        <f>SUMIFS('SO Details'!$G:$G,'SO Details'!$D:$D,Planning!$B2149,'SO Details'!$K:$K,$E2149)</f>
        <v>0</v>
      </c>
      <c r="I2149" s="20">
        <f>IF(COUNTIFS($C:$C,B2149)&gt;1,SUMIFS('Sales Hx'!$Q:$Q,'Sales Hx'!$B:$B,_xlfn.XLOOKUP(B2149,C:C,B:B),'Sales Hx'!$D:$D,Planning!$E2149),SUMIFS('Sales Hx'!$Q:$Q,'Sales Hx'!$B:$B,Planning!$B2149,'Sales Hx'!$D:$D,Planning!$E2149))</f>
        <v>0</v>
      </c>
      <c r="J2149" s="16">
        <f>IF(COUNTIFS($C:$C,B2149)&gt;1,SUMIFS('Sales Hx'!$S:$S,'Sales Hx'!$B:$B,_xlfn.XLOOKUP(B2149,C:C,B:B),'Sales Hx'!$D:$D,E2149),SUMIFS('Sales Hx'!$S:$S,'Sales Hx'!$B:$B,$B2149,'Sales Hx'!$D:$D,$E2149))</f>
        <v>3.2894736842105261E-2</v>
      </c>
      <c r="K2149" s="16">
        <f t="shared" si="183"/>
        <v>0</v>
      </c>
      <c r="L2149" s="12">
        <f>IF(M2149&lt;&gt;"",M2149,IF(COUNTIFS($C:$C,B2149)&gt;1,SUMIFS('Sales Hx'!V:V,'Sales Hx'!$B:$B,_xlfn.XLOOKUP(B2149,C:C,B:B),'Sales Hx'!$D:$D,$E2149),SUMIFS('Sales Hx'!V:V,'Sales Hx'!$B:$B,$B2149,'Sales Hx'!$D:$D,$E2149)))</f>
        <v>0</v>
      </c>
      <c r="M2149" s="12">
        <v>0</v>
      </c>
      <c r="N2149" s="15">
        <f t="shared" si="187"/>
        <v>3.2894736842105261E-2</v>
      </c>
      <c r="O2149" s="21">
        <f t="shared" si="185"/>
        <v>0</v>
      </c>
      <c r="P2149" s="24">
        <v>117.25</v>
      </c>
      <c r="Q2149" s="18">
        <f t="shared" si="186"/>
        <v>0</v>
      </c>
      <c r="R2149" s="2">
        <v>1</v>
      </c>
      <c r="S2149" s="2">
        <v>120</v>
      </c>
      <c r="T2149" s="2" t="s">
        <v>4646</v>
      </c>
      <c r="U2149" s="28" t="str">
        <f>IF(G2149=0,"",_xlfn.MINIFS('PO Details'!$I:$I,'PO Details'!$D:$D,Planning!$B2149,'PO Details'!$L:$L,Planning!$E2149))</f>
        <v/>
      </c>
      <c r="V2149" s="29" t="s">
        <v>4641</v>
      </c>
      <c r="W2149" t="str">
        <f t="shared" si="184"/>
        <v/>
      </c>
      <c r="X2149" s="2">
        <v>120</v>
      </c>
    </row>
    <row r="2150" spans="1:24" x14ac:dyDescent="0.25">
      <c r="A2150" s="11"/>
      <c r="B2150" s="22" t="s">
        <v>1685</v>
      </c>
      <c r="C2150" s="22"/>
      <c r="D2150" s="22" t="s">
        <v>1686</v>
      </c>
      <c r="E2150" s="31" t="s">
        <v>2214</v>
      </c>
      <c r="F2150" s="12">
        <f>SUMIFS('Inventory Details'!$H:$H,'Inventory Details'!$B:$B,$B2150,'Inventory Details'!$E:$E,$E2150)</f>
        <v>0</v>
      </c>
      <c r="G2150" s="12">
        <f>SUMIFS('PO Details'!$H:$H,'PO Details'!$D:$D,Planning!$B2150,'PO Details'!$L:$L,$E2150)</f>
        <v>0</v>
      </c>
      <c r="H2150" s="12">
        <f>SUMIFS('SO Details'!$G:$G,'SO Details'!$D:$D,Planning!$B2150,'SO Details'!$K:$K,$E2150)</f>
        <v>0</v>
      </c>
      <c r="I2150" s="20">
        <f>IF(COUNTIFS($C:$C,B2150)&gt;1,SUMIFS('Sales Hx'!$Q:$Q,'Sales Hx'!$B:$B,_xlfn.XLOOKUP(B2150,C:C,B:B),'Sales Hx'!$D:$D,Planning!$E2150),SUMIFS('Sales Hx'!$Q:$Q,'Sales Hx'!$B:$B,Planning!$B2150,'Sales Hx'!$D:$D,Planning!$E2150))</f>
        <v>0</v>
      </c>
      <c r="J2150" s="16">
        <f>IF(COUNTIFS($C:$C,B2150)&gt;1,SUMIFS('Sales Hx'!$S:$S,'Sales Hx'!$B:$B,_xlfn.XLOOKUP(B2150,C:C,B:B),'Sales Hx'!$D:$D,E2150),SUMIFS('Sales Hx'!$S:$S,'Sales Hx'!$B:$B,$B2150,'Sales Hx'!$D:$D,$E2150))</f>
        <v>0.3728070175438597</v>
      </c>
      <c r="K2150" s="16">
        <f t="shared" si="183"/>
        <v>0</v>
      </c>
      <c r="L2150" s="12">
        <f>IF(M2150&lt;&gt;"",M2150,IF(COUNTIFS($C:$C,B2150)&gt;1,SUMIFS('Sales Hx'!V:V,'Sales Hx'!$B:$B,_xlfn.XLOOKUP(B2150,C:C,B:B),'Sales Hx'!$D:$D,$E2150),SUMIFS('Sales Hx'!V:V,'Sales Hx'!$B:$B,$B2150,'Sales Hx'!$D:$D,$E2150)))</f>
        <v>0</v>
      </c>
      <c r="M2150" s="12">
        <v>0</v>
      </c>
      <c r="N2150" s="15">
        <f t="shared" si="187"/>
        <v>0.3728070175438597</v>
      </c>
      <c r="O2150" s="21">
        <f t="shared" si="185"/>
        <v>0</v>
      </c>
      <c r="P2150" s="24">
        <v>117.25</v>
      </c>
      <c r="Q2150" s="18">
        <f t="shared" si="186"/>
        <v>0</v>
      </c>
      <c r="R2150" s="2">
        <v>1</v>
      </c>
      <c r="S2150" s="2">
        <v>120</v>
      </c>
      <c r="T2150" s="2" t="s">
        <v>4646</v>
      </c>
      <c r="U2150" s="28" t="str">
        <f>IF(G2150=0,"",_xlfn.MINIFS('PO Details'!$I:$I,'PO Details'!$D:$D,Planning!$B2150,'PO Details'!$L:$L,Planning!$E2150))</f>
        <v/>
      </c>
      <c r="V2150" s="29" t="s">
        <v>4641</v>
      </c>
      <c r="W2150" t="str">
        <f t="shared" si="184"/>
        <v/>
      </c>
      <c r="X2150" s="2">
        <v>120</v>
      </c>
    </row>
    <row r="2151" spans="1:24" x14ac:dyDescent="0.25">
      <c r="A2151" s="11"/>
      <c r="B2151" s="22" t="s">
        <v>1685</v>
      </c>
      <c r="C2151" s="22"/>
      <c r="D2151" s="22" t="s">
        <v>1686</v>
      </c>
      <c r="E2151" s="31" t="s">
        <v>4746</v>
      </c>
      <c r="F2151" s="12">
        <f>SUMIFS('Inventory Details'!$H:$H,'Inventory Details'!$B:$B,$B2151,'Inventory Details'!$E:$E,$E2151)</f>
        <v>0</v>
      </c>
      <c r="G2151" s="12">
        <f>SUMIFS('PO Details'!$H:$H,'PO Details'!$D:$D,Planning!$B2151,'PO Details'!$L:$L,$E2151)</f>
        <v>0</v>
      </c>
      <c r="H2151" s="12">
        <f>SUMIFS('SO Details'!$G:$G,'SO Details'!$D:$D,Planning!$B2151,'SO Details'!$K:$K,$E2151)</f>
        <v>0</v>
      </c>
      <c r="I2151" s="20">
        <f>IF(COUNTIFS($C:$C,B2151)&gt;1,SUMIFS('Sales Hx'!$Q:$Q,'Sales Hx'!$B:$B,_xlfn.XLOOKUP(B2151,C:C,B:B),'Sales Hx'!$D:$D,Planning!$E2151),SUMIFS('Sales Hx'!$Q:$Q,'Sales Hx'!$B:$B,Planning!$B2151,'Sales Hx'!$D:$D,Planning!$E2151))</f>
        <v>0</v>
      </c>
      <c r="J2151" s="16">
        <f>IF(COUNTIFS($C:$C,B2151)&gt;1,SUMIFS('Sales Hx'!$S:$S,'Sales Hx'!$B:$B,_xlfn.XLOOKUP(B2151,C:C,B:B),'Sales Hx'!$D:$D,E2151),SUMIFS('Sales Hx'!$S:$S,'Sales Hx'!$B:$B,$B2151,'Sales Hx'!$D:$D,$E2151))</f>
        <v>6.5789473684210523E-2</v>
      </c>
      <c r="K2151" s="16">
        <f t="shared" si="183"/>
        <v>0</v>
      </c>
      <c r="L2151" s="12">
        <f>IF(M2151&lt;&gt;"",M2151,IF(COUNTIFS($C:$C,B2151)&gt;1,SUMIFS('Sales Hx'!V:V,'Sales Hx'!$B:$B,_xlfn.XLOOKUP(B2151,C:C,B:B),'Sales Hx'!$D:$D,$E2151),SUMIFS('Sales Hx'!V:V,'Sales Hx'!$B:$B,$B2151,'Sales Hx'!$D:$D,$E2151)))</f>
        <v>0</v>
      </c>
      <c r="M2151" s="12">
        <v>0</v>
      </c>
      <c r="N2151" s="15">
        <f t="shared" si="187"/>
        <v>6.5789473684210523E-2</v>
      </c>
      <c r="O2151" s="21">
        <f t="shared" si="185"/>
        <v>0</v>
      </c>
      <c r="P2151" s="24">
        <v>117.25</v>
      </c>
      <c r="Q2151" s="18">
        <f t="shared" si="186"/>
        <v>0</v>
      </c>
      <c r="R2151" s="2">
        <v>1</v>
      </c>
      <c r="S2151" s="2">
        <v>120</v>
      </c>
      <c r="T2151" s="2" t="s">
        <v>4646</v>
      </c>
      <c r="U2151" s="28" t="str">
        <f>IF(G2151=0,"",_xlfn.MINIFS('PO Details'!$I:$I,'PO Details'!$D:$D,Planning!$B2151,'PO Details'!$L:$L,Planning!$E2151))</f>
        <v/>
      </c>
      <c r="V2151" s="29" t="s">
        <v>4641</v>
      </c>
      <c r="W2151" t="str">
        <f t="shared" si="184"/>
        <v/>
      </c>
      <c r="X2151" s="2">
        <v>120</v>
      </c>
    </row>
    <row r="2152" spans="1:24" x14ac:dyDescent="0.25">
      <c r="A2152" s="11" t="s">
        <v>4619</v>
      </c>
      <c r="B2152" s="22" t="s">
        <v>286</v>
      </c>
      <c r="C2152" s="22" t="s">
        <v>3757</v>
      </c>
      <c r="D2152" s="22" t="s">
        <v>287</v>
      </c>
      <c r="E2152" s="31" t="s">
        <v>109</v>
      </c>
      <c r="F2152" s="12">
        <f>SUMIFS('Inventory Details'!$H:$H,'Inventory Details'!$B:$B,$B2152,'Inventory Details'!$E:$E,$E2152)</f>
        <v>186</v>
      </c>
      <c r="G2152" s="12">
        <f>SUMIFS('PO Details'!$H:$H,'PO Details'!$D:$D,Planning!$B2152,'PO Details'!$L:$L,$E2152)</f>
        <v>3</v>
      </c>
      <c r="H2152" s="12">
        <f>SUMIFS('SO Details'!$G:$G,'SO Details'!$D:$D,Planning!$B2152,'SO Details'!$K:$K,$E2152)</f>
        <v>0</v>
      </c>
      <c r="I2152" s="20">
        <f>IF(COUNTIFS($C:$C,B2152)&gt;1,SUMIFS('Sales Hx'!$Q:$Q,'Sales Hx'!$B:$B,_xlfn.XLOOKUP(B2152,C:C,B:B),'Sales Hx'!$D:$D,Planning!$E2152),SUMIFS('Sales Hx'!$Q:$Q,'Sales Hx'!$B:$B,Planning!$B2152,'Sales Hx'!$D:$D,Planning!$E2152))</f>
        <v>78.399999999999991</v>
      </c>
      <c r="J2152" s="16">
        <f>IF(COUNTIFS($C:$C,B2152)&gt;1,SUMIFS('Sales Hx'!$S:$S,'Sales Hx'!$B:$B,_xlfn.XLOOKUP(B2152,C:C,B:B),'Sales Hx'!$D:$D,E2152),SUMIFS('Sales Hx'!$S:$S,'Sales Hx'!$B:$B,$B2152,'Sales Hx'!$D:$D,$E2152))</f>
        <v>0.63669590643274854</v>
      </c>
      <c r="K2152" s="16">
        <f t="shared" si="183"/>
        <v>2.410714285714286</v>
      </c>
      <c r="L2152" s="12">
        <f>IF(M2152&lt;&gt;"",M2152,IF(COUNTIFS($C:$C,B2152)&gt;1,SUMIFS('Sales Hx'!V:V,'Sales Hx'!$B:$B,_xlfn.XLOOKUP(B2152,C:C,B:B),'Sales Hx'!$D:$D,$E2152),SUMIFS('Sales Hx'!V:V,'Sales Hx'!$B:$B,$B2152,'Sales Hx'!$D:$D,$E2152)))</f>
        <v>0</v>
      </c>
      <c r="M2152" s="12">
        <v>0</v>
      </c>
      <c r="N2152" s="15">
        <f t="shared" si="187"/>
        <v>0.63669590643274854</v>
      </c>
      <c r="O2152" s="21">
        <f t="shared" si="185"/>
        <v>0</v>
      </c>
      <c r="P2152" s="24">
        <v>150</v>
      </c>
      <c r="Q2152" s="18">
        <f t="shared" si="186"/>
        <v>0</v>
      </c>
      <c r="R2152" s="2">
        <v>1</v>
      </c>
      <c r="S2152" s="2">
        <v>90</v>
      </c>
      <c r="T2152" s="2" t="s">
        <v>4646</v>
      </c>
      <c r="U2152" s="28">
        <f>IF(G2152=0,"",_xlfn.MINIFS('PO Details'!$I:$I,'PO Details'!$D:$D,Planning!$B2152,'PO Details'!$L:$L,Planning!$E2152))</f>
        <v>45513</v>
      </c>
      <c r="V2152" s="29" t="s">
        <v>4639</v>
      </c>
      <c r="W2152" t="str">
        <f t="shared" si="184"/>
        <v/>
      </c>
      <c r="X2152" s="2">
        <v>120</v>
      </c>
    </row>
    <row r="2153" spans="1:24" x14ac:dyDescent="0.25">
      <c r="A2153" s="11" t="s">
        <v>4619</v>
      </c>
      <c r="B2153" s="22" t="s">
        <v>286</v>
      </c>
      <c r="C2153" s="22" t="s">
        <v>3757</v>
      </c>
      <c r="D2153" s="22" t="s">
        <v>287</v>
      </c>
      <c r="E2153" s="31" t="s">
        <v>106</v>
      </c>
      <c r="F2153" s="12">
        <f>SUMIFS('Inventory Details'!$H:$H,'Inventory Details'!$B:$B,$B2153,'Inventory Details'!$E:$E,$E2153)</f>
        <v>1</v>
      </c>
      <c r="G2153" s="12">
        <f>SUMIFS('PO Details'!$H:$H,'PO Details'!$D:$D,Planning!$B2153,'PO Details'!$L:$L,$E2153)</f>
        <v>300</v>
      </c>
      <c r="H2153" s="12">
        <f>SUMIFS('SO Details'!$G:$G,'SO Details'!$D:$D,Planning!$B2153,'SO Details'!$K:$K,$E2153)</f>
        <v>1</v>
      </c>
      <c r="I2153" s="20">
        <f>IF(COUNTIFS($C:$C,B2153)&gt;1,SUMIFS('Sales Hx'!$Q:$Q,'Sales Hx'!$B:$B,_xlfn.XLOOKUP(B2153,C:C,B:B),'Sales Hx'!$D:$D,Planning!$E2153),SUMIFS('Sales Hx'!$Q:$Q,'Sales Hx'!$B:$B,Planning!$B2153,'Sales Hx'!$D:$D,Planning!$E2153))</f>
        <v>237.99999999999997</v>
      </c>
      <c r="J2153" s="16">
        <f>IF(COUNTIFS($C:$C,B2153)&gt;1,SUMIFS('Sales Hx'!$S:$S,'Sales Hx'!$B:$B,_xlfn.XLOOKUP(B2153,C:C,B:B),'Sales Hx'!$D:$D,E2153),SUMIFS('Sales Hx'!$S:$S,'Sales Hx'!$B:$B,$B2153,'Sales Hx'!$D:$D,$E2153))</f>
        <v>2.0690789473684212</v>
      </c>
      <c r="K2153" s="16">
        <f t="shared" si="183"/>
        <v>1.2647058823529413</v>
      </c>
      <c r="L2153" s="12">
        <f>IF(M2153&lt;&gt;"",M2153,IF(COUNTIFS($C:$C,B2153)&gt;1,SUMIFS('Sales Hx'!V:V,'Sales Hx'!$B:$B,_xlfn.XLOOKUP(B2153,C:C,B:B),'Sales Hx'!$D:$D,$E2153),SUMIFS('Sales Hx'!V:V,'Sales Hx'!$B:$B,$B2153,'Sales Hx'!$D:$D,$E2153)))</f>
        <v>0</v>
      </c>
      <c r="M2153" s="12">
        <v>0</v>
      </c>
      <c r="N2153" s="15">
        <f t="shared" si="187"/>
        <v>2.0690789473684212</v>
      </c>
      <c r="O2153" s="21">
        <f t="shared" si="185"/>
        <v>0</v>
      </c>
      <c r="P2153" s="24">
        <v>150</v>
      </c>
      <c r="Q2153" s="18">
        <f t="shared" si="186"/>
        <v>0</v>
      </c>
      <c r="R2153" s="2">
        <v>1</v>
      </c>
      <c r="S2153" s="2">
        <v>90</v>
      </c>
      <c r="T2153" s="2" t="s">
        <v>4646</v>
      </c>
      <c r="U2153" s="28">
        <f>IF(G2153=0,"",_xlfn.MINIFS('PO Details'!$I:$I,'PO Details'!$D:$D,Planning!$B2153,'PO Details'!$L:$L,Planning!$E2153))</f>
        <v>45473</v>
      </c>
      <c r="V2153" s="29" t="s">
        <v>4639</v>
      </c>
      <c r="W2153" t="str">
        <f t="shared" si="184"/>
        <v/>
      </c>
      <c r="X2153" s="2">
        <v>120</v>
      </c>
    </row>
    <row r="2154" spans="1:24" x14ac:dyDescent="0.25">
      <c r="A2154" s="11" t="s">
        <v>4619</v>
      </c>
      <c r="B2154" s="22" t="s">
        <v>286</v>
      </c>
      <c r="C2154" s="22" t="s">
        <v>3757</v>
      </c>
      <c r="D2154" s="22" t="s">
        <v>287</v>
      </c>
      <c r="E2154" s="31" t="s">
        <v>113</v>
      </c>
      <c r="F2154" s="12">
        <f>SUMIFS('Inventory Details'!$H:$H,'Inventory Details'!$B:$B,$B2154,'Inventory Details'!$E:$E,$E2154)</f>
        <v>101</v>
      </c>
      <c r="G2154" s="12">
        <f>SUMIFS('PO Details'!$H:$H,'PO Details'!$D:$D,Planning!$B2154,'PO Details'!$L:$L,$E2154)</f>
        <v>0</v>
      </c>
      <c r="H2154" s="12">
        <f>SUMIFS('SO Details'!$G:$G,'SO Details'!$D:$D,Planning!$B2154,'SO Details'!$K:$K,$E2154)</f>
        <v>3</v>
      </c>
      <c r="I2154" s="20">
        <f>IF(COUNTIFS($C:$C,B2154)&gt;1,SUMIFS('Sales Hx'!$Q:$Q,'Sales Hx'!$B:$B,_xlfn.XLOOKUP(B2154,C:C,B:B),'Sales Hx'!$D:$D,Planning!$E2154),SUMIFS('Sales Hx'!$Q:$Q,'Sales Hx'!$B:$B,Planning!$B2154,'Sales Hx'!$D:$D,Planning!$E2154))</f>
        <v>147</v>
      </c>
      <c r="J2154" s="16">
        <f>IF(COUNTIFS($C:$C,B2154)&gt;1,SUMIFS('Sales Hx'!$S:$S,'Sales Hx'!$B:$B,_xlfn.XLOOKUP(B2154,C:C,B:B),'Sales Hx'!$D:$D,E2154),SUMIFS('Sales Hx'!$S:$S,'Sales Hx'!$B:$B,$B2154,'Sales Hx'!$D:$D,$E2154))</f>
        <v>1.2406798245614037</v>
      </c>
      <c r="K2154" s="16">
        <f t="shared" si="183"/>
        <v>0.68707482993197277</v>
      </c>
      <c r="L2154" s="12">
        <f>IF(M2154&lt;&gt;"",M2154,IF(COUNTIFS($C:$C,B2154)&gt;1,SUMIFS('Sales Hx'!V:V,'Sales Hx'!$B:$B,_xlfn.XLOOKUP(B2154,C:C,B:B),'Sales Hx'!$D:$D,$E2154),SUMIFS('Sales Hx'!V:V,'Sales Hx'!$B:$B,$B2154,'Sales Hx'!$D:$D,$E2154)))</f>
        <v>0</v>
      </c>
      <c r="M2154" s="12">
        <v>0</v>
      </c>
      <c r="N2154" s="15">
        <f t="shared" si="187"/>
        <v>1.2406798245614037</v>
      </c>
      <c r="O2154" s="21">
        <f t="shared" si="185"/>
        <v>0</v>
      </c>
      <c r="P2154" s="24">
        <v>150</v>
      </c>
      <c r="Q2154" s="18">
        <f t="shared" si="186"/>
        <v>0</v>
      </c>
      <c r="R2154" s="2">
        <v>1</v>
      </c>
      <c r="S2154" s="2">
        <v>90</v>
      </c>
      <c r="T2154" s="2" t="s">
        <v>4646</v>
      </c>
      <c r="U2154" s="28" t="str">
        <f>IF(G2154=0,"",_xlfn.MINIFS('PO Details'!$I:$I,'PO Details'!$D:$D,Planning!$B2154,'PO Details'!$L:$L,Planning!$E2154))</f>
        <v/>
      </c>
      <c r="V2154" s="29" t="s">
        <v>4639</v>
      </c>
      <c r="W2154" t="str">
        <f t="shared" si="184"/>
        <v/>
      </c>
      <c r="X2154" s="2">
        <v>120</v>
      </c>
    </row>
    <row r="2155" spans="1:24" x14ac:dyDescent="0.25">
      <c r="A2155" s="11" t="s">
        <v>4619</v>
      </c>
      <c r="B2155" s="22" t="s">
        <v>286</v>
      </c>
      <c r="C2155" s="22" t="s">
        <v>3757</v>
      </c>
      <c r="D2155" s="22" t="s">
        <v>287</v>
      </c>
      <c r="E2155" s="31" t="s">
        <v>752</v>
      </c>
      <c r="F2155" s="12">
        <f>SUMIFS('Inventory Details'!$H:$H,'Inventory Details'!$B:$B,$B2155,'Inventory Details'!$E:$E,$E2155)</f>
        <v>0</v>
      </c>
      <c r="G2155" s="12">
        <f>SUMIFS('PO Details'!$H:$H,'PO Details'!$D:$D,Planning!$B2155,'PO Details'!$L:$L,$E2155)</f>
        <v>0</v>
      </c>
      <c r="H2155" s="12">
        <f>SUMIFS('SO Details'!$G:$G,'SO Details'!$D:$D,Planning!$B2155,'SO Details'!$K:$K,$E2155)</f>
        <v>0</v>
      </c>
      <c r="I2155" s="20">
        <f>IF(COUNTIFS($C:$C,B2155)&gt;1,SUMIFS('Sales Hx'!$Q:$Q,'Sales Hx'!$B:$B,_xlfn.XLOOKUP(B2155,C:C,B:B),'Sales Hx'!$D:$D,Planning!$E2155),SUMIFS('Sales Hx'!$Q:$Q,'Sales Hx'!$B:$B,Planning!$B2155,'Sales Hx'!$D:$D,Planning!$E2155))</f>
        <v>0</v>
      </c>
      <c r="J2155" s="16">
        <f>IF(COUNTIFS($C:$C,B2155)&gt;1,SUMIFS('Sales Hx'!$S:$S,'Sales Hx'!$B:$B,_xlfn.XLOOKUP(B2155,C:C,B:B),'Sales Hx'!$D:$D,E2155),SUMIFS('Sales Hx'!$S:$S,'Sales Hx'!$B:$B,$B2155,'Sales Hx'!$D:$D,$E2155))</f>
        <v>0</v>
      </c>
      <c r="K2155" s="16">
        <f t="shared" si="183"/>
        <v>0</v>
      </c>
      <c r="L2155" s="12">
        <f>IF(M2155&lt;&gt;"",M2155,IF(COUNTIFS($C:$C,B2155)&gt;1,SUMIFS('Sales Hx'!V:V,'Sales Hx'!$B:$B,_xlfn.XLOOKUP(B2155,C:C,B:B),'Sales Hx'!$D:$D,$E2155),SUMIFS('Sales Hx'!V:V,'Sales Hx'!$B:$B,$B2155,'Sales Hx'!$D:$D,$E2155)))</f>
        <v>0</v>
      </c>
      <c r="M2155" s="12">
        <v>0</v>
      </c>
      <c r="N2155" s="15">
        <f t="shared" si="187"/>
        <v>0</v>
      </c>
      <c r="O2155" s="21">
        <f t="shared" si="185"/>
        <v>0</v>
      </c>
      <c r="P2155" s="24">
        <v>150</v>
      </c>
      <c r="Q2155" s="18">
        <f t="shared" si="186"/>
        <v>0</v>
      </c>
      <c r="R2155" s="2">
        <v>1</v>
      </c>
      <c r="S2155" s="2">
        <v>90</v>
      </c>
      <c r="T2155" s="2" t="s">
        <v>4646</v>
      </c>
      <c r="U2155" s="28" t="str">
        <f>IF(G2155=0,"",_xlfn.MINIFS('PO Details'!$I:$I,'PO Details'!$D:$D,Planning!$B2155,'PO Details'!$L:$L,Planning!$E2155))</f>
        <v/>
      </c>
      <c r="V2155" s="29" t="s">
        <v>4639</v>
      </c>
      <c r="W2155" t="str">
        <f t="shared" si="184"/>
        <v/>
      </c>
      <c r="X2155" s="2">
        <v>120</v>
      </c>
    </row>
    <row r="2156" spans="1:24" x14ac:dyDescent="0.25">
      <c r="A2156" s="11" t="s">
        <v>4619</v>
      </c>
      <c r="B2156" s="22" t="s">
        <v>286</v>
      </c>
      <c r="C2156" s="22" t="s">
        <v>3757</v>
      </c>
      <c r="D2156" s="22" t="s">
        <v>287</v>
      </c>
      <c r="E2156" s="31" t="s">
        <v>4746</v>
      </c>
      <c r="F2156" s="12">
        <f>SUMIFS('Inventory Details'!$H:$H,'Inventory Details'!$B:$B,$B2156,'Inventory Details'!$E:$E,$E2156)</f>
        <v>27</v>
      </c>
      <c r="G2156" s="12">
        <f>SUMIFS('PO Details'!$H:$H,'PO Details'!$D:$D,Planning!$B2156,'PO Details'!$L:$L,$E2156)</f>
        <v>0</v>
      </c>
      <c r="H2156" s="12">
        <f>SUMIFS('SO Details'!$G:$G,'SO Details'!$D:$D,Planning!$B2156,'SO Details'!$K:$K,$E2156)</f>
        <v>0</v>
      </c>
      <c r="I2156" s="20">
        <f>IF(COUNTIFS($C:$C,B2156)&gt;1,SUMIFS('Sales Hx'!$Q:$Q,'Sales Hx'!$B:$B,_xlfn.XLOOKUP(B2156,C:C,B:B),'Sales Hx'!$D:$D,Planning!$E2156),SUMIFS('Sales Hx'!$Q:$Q,'Sales Hx'!$B:$B,Planning!$B2156,'Sales Hx'!$D:$D,Planning!$E2156))</f>
        <v>407.4</v>
      </c>
      <c r="J2156" s="16">
        <f>IF(COUNTIFS($C:$C,B2156)&gt;1,SUMIFS('Sales Hx'!$S:$S,'Sales Hx'!$B:$B,_xlfn.XLOOKUP(B2156,C:C,B:B),'Sales Hx'!$D:$D,E2156),SUMIFS('Sales Hx'!$S:$S,'Sales Hx'!$B:$B,$B2156,'Sales Hx'!$D:$D,$E2156))</f>
        <v>3.7123205741626797</v>
      </c>
      <c r="K2156" s="16">
        <f t="shared" si="183"/>
        <v>6.6273932253313697E-2</v>
      </c>
      <c r="L2156" s="12">
        <f>IF(M2156&lt;&gt;"",M2156,IF(COUNTIFS($C:$C,B2156)&gt;1,SUMIFS('Sales Hx'!V:V,'Sales Hx'!$B:$B,_xlfn.XLOOKUP(B2156,C:C,B:B),'Sales Hx'!$D:$D,$E2156),SUMIFS('Sales Hx'!V:V,'Sales Hx'!$B:$B,$B2156,'Sales Hx'!$D:$D,$E2156)))</f>
        <v>0</v>
      </c>
      <c r="M2156" s="12">
        <v>0</v>
      </c>
      <c r="N2156" s="15">
        <f t="shared" si="187"/>
        <v>3.7123205741626797</v>
      </c>
      <c r="O2156" s="21">
        <f t="shared" si="185"/>
        <v>0</v>
      </c>
      <c r="P2156" s="24">
        <v>150</v>
      </c>
      <c r="Q2156" s="18">
        <f t="shared" si="186"/>
        <v>0</v>
      </c>
      <c r="R2156" s="2">
        <v>1</v>
      </c>
      <c r="S2156" s="2">
        <v>90</v>
      </c>
      <c r="T2156" s="2" t="s">
        <v>4646</v>
      </c>
      <c r="U2156" s="28" t="str">
        <f>IF(G2156=0,"",_xlfn.MINIFS('PO Details'!$I:$I,'PO Details'!$D:$D,Planning!$B2156,'PO Details'!$L:$L,Planning!$E2156))</f>
        <v/>
      </c>
      <c r="V2156" s="29" t="s">
        <v>4639</v>
      </c>
      <c r="W2156" t="str">
        <f t="shared" si="184"/>
        <v/>
      </c>
      <c r="X2156" s="2">
        <v>120</v>
      </c>
    </row>
    <row r="2157" spans="1:24" x14ac:dyDescent="0.25">
      <c r="A2157" s="11" t="s">
        <v>4619</v>
      </c>
      <c r="B2157" s="22" t="s">
        <v>286</v>
      </c>
      <c r="C2157" s="22" t="s">
        <v>3757</v>
      </c>
      <c r="D2157" s="22" t="s">
        <v>287</v>
      </c>
      <c r="E2157" s="31" t="s">
        <v>119</v>
      </c>
      <c r="F2157" s="12">
        <f>SUMIFS('Inventory Details'!$H:$H,'Inventory Details'!$B:$B,$B2157,'Inventory Details'!$E:$E,$E2157)</f>
        <v>0</v>
      </c>
      <c r="G2157" s="12">
        <f>SUMIFS('PO Details'!$H:$H,'PO Details'!$D:$D,Planning!$B2157,'PO Details'!$L:$L,$E2157)</f>
        <v>0</v>
      </c>
      <c r="H2157" s="12">
        <f>SUMIFS('SO Details'!$G:$G,'SO Details'!$D:$D,Planning!$B2157,'SO Details'!$K:$K,$E2157)</f>
        <v>0</v>
      </c>
      <c r="I2157" s="20">
        <f>IF(COUNTIFS($C:$C,B2157)&gt;1,SUMIFS('Sales Hx'!$Q:$Q,'Sales Hx'!$B:$B,_xlfn.XLOOKUP(B2157,C:C,B:B),'Sales Hx'!$D:$D,Planning!$E2157),SUMIFS('Sales Hx'!$Q:$Q,'Sales Hx'!$B:$B,Planning!$B2157,'Sales Hx'!$D:$D,Planning!$E2157))</f>
        <v>15.399999999999999</v>
      </c>
      <c r="J2157" s="16">
        <f>IF(COUNTIFS($C:$C,B2157)&gt;1,SUMIFS('Sales Hx'!$S:$S,'Sales Hx'!$B:$B,_xlfn.XLOOKUP(B2157,C:C,B:B),'Sales Hx'!$D:$D,E2157),SUMIFS('Sales Hx'!$S:$S,'Sales Hx'!$B:$B,$B2157,'Sales Hx'!$D:$D,$E2157))</f>
        <v>0.16842105263157892</v>
      </c>
      <c r="K2157" s="16">
        <f t="shared" si="183"/>
        <v>0</v>
      </c>
      <c r="L2157" s="12">
        <f>IF(M2157&lt;&gt;"",M2157,IF(COUNTIFS($C:$C,B2157)&gt;1,SUMIFS('Sales Hx'!V:V,'Sales Hx'!$B:$B,_xlfn.XLOOKUP(B2157,C:C,B:B),'Sales Hx'!$D:$D,$E2157),SUMIFS('Sales Hx'!V:V,'Sales Hx'!$B:$B,$B2157,'Sales Hx'!$D:$D,$E2157)))</f>
        <v>0</v>
      </c>
      <c r="M2157" s="12">
        <v>0</v>
      </c>
      <c r="N2157" s="15">
        <f t="shared" si="187"/>
        <v>0.16842105263157892</v>
      </c>
      <c r="O2157" s="21">
        <f t="shared" si="185"/>
        <v>0</v>
      </c>
      <c r="P2157" s="24">
        <v>150</v>
      </c>
      <c r="Q2157" s="18">
        <f t="shared" si="186"/>
        <v>0</v>
      </c>
      <c r="R2157" s="2">
        <v>1</v>
      </c>
      <c r="S2157" s="2">
        <v>90</v>
      </c>
      <c r="T2157" s="2" t="s">
        <v>4646</v>
      </c>
      <c r="U2157" s="28" t="str">
        <f>IF(G2157=0,"",_xlfn.MINIFS('PO Details'!$I:$I,'PO Details'!$D:$D,Planning!$B2157,'PO Details'!$L:$L,Planning!$E2157))</f>
        <v/>
      </c>
      <c r="V2157" s="29" t="s">
        <v>4639</v>
      </c>
      <c r="W2157" t="str">
        <f t="shared" si="184"/>
        <v/>
      </c>
      <c r="X2157" s="2">
        <v>120</v>
      </c>
    </row>
    <row r="2158" spans="1:24" x14ac:dyDescent="0.25">
      <c r="A2158" s="11" t="s">
        <v>4619</v>
      </c>
      <c r="B2158" s="22" t="s">
        <v>286</v>
      </c>
      <c r="C2158" s="22" t="s">
        <v>3757</v>
      </c>
      <c r="D2158" s="22" t="s">
        <v>287</v>
      </c>
      <c r="E2158" s="31" t="s">
        <v>1201</v>
      </c>
      <c r="F2158" s="12">
        <f>SUMIFS('Inventory Details'!$H:$H,'Inventory Details'!$B:$B,$B2158,'Inventory Details'!$E:$E,$E2158)</f>
        <v>2</v>
      </c>
      <c r="G2158" s="12">
        <f>SUMIFS('PO Details'!$H:$H,'PO Details'!$D:$D,Planning!$B2158,'PO Details'!$L:$L,$E2158)</f>
        <v>0</v>
      </c>
      <c r="H2158" s="12">
        <f>SUMIFS('SO Details'!$G:$G,'SO Details'!$D:$D,Planning!$B2158,'SO Details'!$K:$K,$E2158)</f>
        <v>0</v>
      </c>
      <c r="I2158" s="20">
        <f>IF(COUNTIFS($C:$C,B2158)&gt;1,SUMIFS('Sales Hx'!$Q:$Q,'Sales Hx'!$B:$B,_xlfn.XLOOKUP(B2158,C:C,B:B),'Sales Hx'!$D:$D,Planning!$E2158),SUMIFS('Sales Hx'!$Q:$Q,'Sales Hx'!$B:$B,Planning!$B2158,'Sales Hx'!$D:$D,Planning!$E2158))</f>
        <v>0</v>
      </c>
      <c r="J2158" s="16">
        <f>IF(COUNTIFS($C:$C,B2158)&gt;1,SUMIFS('Sales Hx'!$S:$S,'Sales Hx'!$B:$B,_xlfn.XLOOKUP(B2158,C:C,B:B),'Sales Hx'!$D:$D,E2158),SUMIFS('Sales Hx'!$S:$S,'Sales Hx'!$B:$B,$B2158,'Sales Hx'!$D:$D,$E2158))</f>
        <v>0</v>
      </c>
      <c r="K2158" s="16">
        <f t="shared" si="183"/>
        <v>0</v>
      </c>
      <c r="L2158" s="12">
        <f>IF(M2158&lt;&gt;"",M2158,IF(COUNTIFS($C:$C,B2158)&gt;1,SUMIFS('Sales Hx'!V:V,'Sales Hx'!$B:$B,_xlfn.XLOOKUP(B2158,C:C,B:B),'Sales Hx'!$D:$D,$E2158),SUMIFS('Sales Hx'!V:V,'Sales Hx'!$B:$B,$B2158,'Sales Hx'!$D:$D,$E2158)))</f>
        <v>0</v>
      </c>
      <c r="M2158" s="12">
        <v>0</v>
      </c>
      <c r="N2158" s="15">
        <f t="shared" si="187"/>
        <v>0</v>
      </c>
      <c r="O2158" s="21">
        <f t="shared" si="185"/>
        <v>0</v>
      </c>
      <c r="P2158" s="24">
        <v>150</v>
      </c>
      <c r="Q2158" s="18">
        <f t="shared" si="186"/>
        <v>0</v>
      </c>
      <c r="R2158" s="2">
        <v>1</v>
      </c>
      <c r="S2158" s="2">
        <v>90</v>
      </c>
      <c r="T2158" s="2" t="s">
        <v>4646</v>
      </c>
      <c r="U2158" s="28" t="str">
        <f>IF(G2158=0,"",_xlfn.MINIFS('PO Details'!$I:$I,'PO Details'!$D:$D,Planning!$B2158,'PO Details'!$L:$L,Planning!$E2158))</f>
        <v/>
      </c>
      <c r="V2158" s="29" t="s">
        <v>4639</v>
      </c>
      <c r="W2158" t="str">
        <f t="shared" si="184"/>
        <v/>
      </c>
      <c r="X2158" s="2">
        <v>120</v>
      </c>
    </row>
    <row r="2159" spans="1:24" x14ac:dyDescent="0.25">
      <c r="A2159" s="11" t="s">
        <v>4619</v>
      </c>
      <c r="B2159" s="22" t="s">
        <v>286</v>
      </c>
      <c r="C2159" s="22" t="s">
        <v>3757</v>
      </c>
      <c r="D2159" s="22" t="s">
        <v>287</v>
      </c>
      <c r="E2159" s="31" t="s">
        <v>820</v>
      </c>
      <c r="F2159" s="12">
        <f>SUMIFS('Inventory Details'!$H:$H,'Inventory Details'!$B:$B,$B2159,'Inventory Details'!$E:$E,$E2159)</f>
        <v>74</v>
      </c>
      <c r="G2159" s="12">
        <f>SUMIFS('PO Details'!$H:$H,'PO Details'!$D:$D,Planning!$B2159,'PO Details'!$L:$L,$E2159)</f>
        <v>0</v>
      </c>
      <c r="H2159" s="12">
        <f>SUMIFS('SO Details'!$G:$G,'SO Details'!$D:$D,Planning!$B2159,'SO Details'!$K:$K,$E2159)</f>
        <v>0</v>
      </c>
      <c r="I2159" s="20">
        <f>IF(COUNTIFS($C:$C,B2159)&gt;1,SUMIFS('Sales Hx'!$Q:$Q,'Sales Hx'!$B:$B,_xlfn.XLOOKUP(B2159,C:C,B:B),'Sales Hx'!$D:$D,Planning!$E2159),SUMIFS('Sales Hx'!$Q:$Q,'Sales Hx'!$B:$B,Planning!$B2159,'Sales Hx'!$D:$D,Planning!$E2159))</f>
        <v>5.6</v>
      </c>
      <c r="J2159" s="16">
        <f>IF(COUNTIFS($C:$C,B2159)&gt;1,SUMIFS('Sales Hx'!$S:$S,'Sales Hx'!$B:$B,_xlfn.XLOOKUP(B2159,C:C,B:B),'Sales Hx'!$D:$D,E2159),SUMIFS('Sales Hx'!$S:$S,'Sales Hx'!$B:$B,$B2159,'Sales Hx'!$D:$D,$E2159))</f>
        <v>0.20065789473684212</v>
      </c>
      <c r="K2159" s="16">
        <f t="shared" si="183"/>
        <v>13.214285714285715</v>
      </c>
      <c r="L2159" s="12">
        <f>IF(M2159&lt;&gt;"",M2159,IF(COUNTIFS($C:$C,B2159)&gt;1,SUMIFS('Sales Hx'!V:V,'Sales Hx'!$B:$B,_xlfn.XLOOKUP(B2159,C:C,B:B),'Sales Hx'!$D:$D,$E2159),SUMIFS('Sales Hx'!V:V,'Sales Hx'!$B:$B,$B2159,'Sales Hx'!$D:$D,$E2159)))</f>
        <v>0</v>
      </c>
      <c r="M2159" s="12">
        <v>0</v>
      </c>
      <c r="N2159" s="15">
        <f t="shared" si="187"/>
        <v>0.20065789473684212</v>
      </c>
      <c r="O2159" s="21">
        <f t="shared" si="185"/>
        <v>0</v>
      </c>
      <c r="P2159" s="24">
        <v>150</v>
      </c>
      <c r="Q2159" s="18">
        <f t="shared" si="186"/>
        <v>0</v>
      </c>
      <c r="R2159" s="2">
        <v>1</v>
      </c>
      <c r="S2159" s="2">
        <v>90</v>
      </c>
      <c r="T2159" s="2" t="s">
        <v>4646</v>
      </c>
      <c r="U2159" s="28" t="str">
        <f>IF(G2159=0,"",_xlfn.MINIFS('PO Details'!$I:$I,'PO Details'!$D:$D,Planning!$B2159,'PO Details'!$L:$L,Planning!$E2159))</f>
        <v/>
      </c>
      <c r="V2159" s="29" t="s">
        <v>4639</v>
      </c>
      <c r="W2159" t="str">
        <f t="shared" si="184"/>
        <v>Max</v>
      </c>
      <c r="X2159" s="2">
        <v>120</v>
      </c>
    </row>
    <row r="2160" spans="1:24" x14ac:dyDescent="0.25">
      <c r="A2160" s="11" t="s">
        <v>4619</v>
      </c>
      <c r="B2160" s="22" t="s">
        <v>286</v>
      </c>
      <c r="C2160" s="22" t="s">
        <v>3757</v>
      </c>
      <c r="D2160" s="22" t="s">
        <v>287</v>
      </c>
      <c r="E2160" s="31" t="s">
        <v>861</v>
      </c>
      <c r="F2160" s="12">
        <f>SUMIFS('Inventory Details'!$H:$H,'Inventory Details'!$B:$B,$B2160,'Inventory Details'!$E:$E,$E2160)</f>
        <v>1</v>
      </c>
      <c r="G2160" s="12">
        <f>SUMIFS('PO Details'!$H:$H,'PO Details'!$D:$D,Planning!$B2160,'PO Details'!$L:$L,$E2160)</f>
        <v>0</v>
      </c>
      <c r="H2160" s="12">
        <f>SUMIFS('SO Details'!$G:$G,'SO Details'!$D:$D,Planning!$B2160,'SO Details'!$K:$K,$E2160)</f>
        <v>1</v>
      </c>
      <c r="I2160" s="20">
        <f>IF(COUNTIFS($C:$C,B2160)&gt;1,SUMIFS('Sales Hx'!$Q:$Q,'Sales Hx'!$B:$B,_xlfn.XLOOKUP(B2160,C:C,B:B),'Sales Hx'!$D:$D,Planning!$E2160),SUMIFS('Sales Hx'!$Q:$Q,'Sales Hx'!$B:$B,Planning!$B2160,'Sales Hx'!$D:$D,Planning!$E2160))</f>
        <v>0</v>
      </c>
      <c r="J2160" s="16">
        <f>IF(COUNTIFS($C:$C,B2160)&gt;1,SUMIFS('Sales Hx'!$S:$S,'Sales Hx'!$B:$B,_xlfn.XLOOKUP(B2160,C:C,B:B),'Sales Hx'!$D:$D,E2160),SUMIFS('Sales Hx'!$S:$S,'Sales Hx'!$B:$B,$B2160,'Sales Hx'!$D:$D,$E2160))</f>
        <v>3.2894736842105261E-2</v>
      </c>
      <c r="K2160" s="16">
        <f t="shared" ref="K2160:K2223" si="188">IFERROR((F2160+G2160)/I2160,0)</f>
        <v>0</v>
      </c>
      <c r="L2160" s="12">
        <f>IF(M2160&lt;&gt;"",M2160,IF(COUNTIFS($C:$C,B2160)&gt;1,SUMIFS('Sales Hx'!V:V,'Sales Hx'!$B:$B,_xlfn.XLOOKUP(B2160,C:C,B:B),'Sales Hx'!$D:$D,$E2160),SUMIFS('Sales Hx'!V:V,'Sales Hx'!$B:$B,$B2160,'Sales Hx'!$D:$D,$E2160)))</f>
        <v>0</v>
      </c>
      <c r="M2160" s="12">
        <v>0</v>
      </c>
      <c r="N2160" s="15">
        <f t="shared" si="187"/>
        <v>3.2894736842105261E-2</v>
      </c>
      <c r="O2160" s="21">
        <f t="shared" si="185"/>
        <v>0</v>
      </c>
      <c r="P2160" s="24">
        <v>150</v>
      </c>
      <c r="Q2160" s="18">
        <f t="shared" si="186"/>
        <v>0</v>
      </c>
      <c r="R2160" s="2">
        <v>1</v>
      </c>
      <c r="S2160" s="2">
        <v>90</v>
      </c>
      <c r="T2160" s="2" t="s">
        <v>4646</v>
      </c>
      <c r="U2160" s="28" t="str">
        <f>IF(G2160=0,"",_xlfn.MINIFS('PO Details'!$I:$I,'PO Details'!$D:$D,Planning!$B2160,'PO Details'!$L:$L,Planning!$E2160))</f>
        <v/>
      </c>
      <c r="V2160" s="29" t="s">
        <v>4639</v>
      </c>
      <c r="W2160" t="str">
        <f t="shared" si="184"/>
        <v/>
      </c>
      <c r="X2160" s="2">
        <v>120</v>
      </c>
    </row>
    <row r="2161" spans="1:24" x14ac:dyDescent="0.25">
      <c r="A2161" s="11" t="s">
        <v>4619</v>
      </c>
      <c r="B2161" s="22" t="s">
        <v>286</v>
      </c>
      <c r="C2161" s="22" t="s">
        <v>3757</v>
      </c>
      <c r="D2161" s="22" t="s">
        <v>287</v>
      </c>
      <c r="E2161" s="31" t="s">
        <v>15</v>
      </c>
      <c r="F2161" s="12">
        <f>SUMIFS('Inventory Details'!$H:$H,'Inventory Details'!$B:$B,$B2161,'Inventory Details'!$E:$E,$E2161)</f>
        <v>63</v>
      </c>
      <c r="G2161" s="12">
        <f>SUMIFS('PO Details'!$H:$H,'PO Details'!$D:$D,Planning!$B2161,'PO Details'!$L:$L,$E2161)</f>
        <v>0</v>
      </c>
      <c r="H2161" s="12">
        <f>SUMIFS('SO Details'!$G:$G,'SO Details'!$D:$D,Planning!$B2161,'SO Details'!$K:$K,$E2161)</f>
        <v>0</v>
      </c>
      <c r="I2161" s="20">
        <f>IF(COUNTIFS($C:$C,B2161)&gt;1,SUMIFS('Sales Hx'!$Q:$Q,'Sales Hx'!$B:$B,_xlfn.XLOOKUP(B2161,C:C,B:B),'Sales Hx'!$D:$D,Planning!$E2161),SUMIFS('Sales Hx'!$Q:$Q,'Sales Hx'!$B:$B,Planning!$B2161,'Sales Hx'!$D:$D,Planning!$E2161))</f>
        <v>0</v>
      </c>
      <c r="J2161" s="16">
        <f>IF(COUNTIFS($C:$C,B2161)&gt;1,SUMIFS('Sales Hx'!$S:$S,'Sales Hx'!$B:$B,_xlfn.XLOOKUP(B2161,C:C,B:B),'Sales Hx'!$D:$D,E2161),SUMIFS('Sales Hx'!$S:$S,'Sales Hx'!$B:$B,$B2161,'Sales Hx'!$D:$D,$E2161))</f>
        <v>0.65789473684210531</v>
      </c>
      <c r="K2161" s="16">
        <f t="shared" si="188"/>
        <v>0</v>
      </c>
      <c r="L2161" s="12">
        <f>IF(M2161&lt;&gt;"",M2161,IF(COUNTIFS($C:$C,B2161)&gt;1,SUMIFS('Sales Hx'!V:V,'Sales Hx'!$B:$B,_xlfn.XLOOKUP(B2161,C:C,B:B),'Sales Hx'!$D:$D,$E2161),SUMIFS('Sales Hx'!V:V,'Sales Hx'!$B:$B,$B2161,'Sales Hx'!$D:$D,$E2161)))</f>
        <v>0</v>
      </c>
      <c r="M2161" s="12">
        <v>0</v>
      </c>
      <c r="N2161" s="15">
        <f t="shared" si="187"/>
        <v>0.65789473684210531</v>
      </c>
      <c r="O2161" s="21">
        <f t="shared" si="185"/>
        <v>0</v>
      </c>
      <c r="P2161" s="24">
        <v>150</v>
      </c>
      <c r="Q2161" s="18">
        <f t="shared" si="186"/>
        <v>0</v>
      </c>
      <c r="R2161" s="2">
        <v>1</v>
      </c>
      <c r="S2161" s="2">
        <v>90</v>
      </c>
      <c r="T2161" s="2" t="s">
        <v>4646</v>
      </c>
      <c r="U2161" s="28" t="str">
        <f>IF(G2161=0,"",_xlfn.MINIFS('PO Details'!$I:$I,'PO Details'!$D:$D,Planning!$B2161,'PO Details'!$L:$L,Planning!$E2161))</f>
        <v/>
      </c>
      <c r="V2161" s="29" t="s">
        <v>4639</v>
      </c>
      <c r="W2161" t="str">
        <f t="shared" si="184"/>
        <v/>
      </c>
      <c r="X2161" s="2">
        <v>120</v>
      </c>
    </row>
    <row r="2162" spans="1:24" x14ac:dyDescent="0.25">
      <c r="A2162" s="11" t="s">
        <v>4619</v>
      </c>
      <c r="B2162" s="22" t="s">
        <v>286</v>
      </c>
      <c r="C2162" s="22" t="s">
        <v>3757</v>
      </c>
      <c r="D2162" s="22" t="s">
        <v>287</v>
      </c>
      <c r="E2162" s="31" t="s">
        <v>108</v>
      </c>
      <c r="F2162" s="12">
        <f>SUMIFS('Inventory Details'!$H:$H,'Inventory Details'!$B:$B,$B2162,'Inventory Details'!$E:$E,$E2162)</f>
        <v>0</v>
      </c>
      <c r="G2162" s="12">
        <f>SUMIFS('PO Details'!$H:$H,'PO Details'!$D:$D,Planning!$B2162,'PO Details'!$L:$L,$E2162)</f>
        <v>0</v>
      </c>
      <c r="H2162" s="12">
        <f>SUMIFS('SO Details'!$G:$G,'SO Details'!$D:$D,Planning!$B2162,'SO Details'!$K:$K,$E2162)</f>
        <v>0</v>
      </c>
      <c r="I2162" s="20">
        <f>IF(COUNTIFS($C:$C,B2162)&gt;1,SUMIFS('Sales Hx'!$Q:$Q,'Sales Hx'!$B:$B,_xlfn.XLOOKUP(B2162,C:C,B:B),'Sales Hx'!$D:$D,Planning!$E2162),SUMIFS('Sales Hx'!$Q:$Q,'Sales Hx'!$B:$B,Planning!$B2162,'Sales Hx'!$D:$D,Planning!$E2162))</f>
        <v>16.799999999999997</v>
      </c>
      <c r="J2162" s="16">
        <f>IF(COUNTIFS($C:$C,B2162)&gt;1,SUMIFS('Sales Hx'!$S:$S,'Sales Hx'!$B:$B,_xlfn.XLOOKUP(B2162,C:C,B:B),'Sales Hx'!$D:$D,E2162),SUMIFS('Sales Hx'!$S:$S,'Sales Hx'!$B:$B,$B2162,'Sales Hx'!$D:$D,$E2162))</f>
        <v>0.16315789473684209</v>
      </c>
      <c r="K2162" s="16">
        <f t="shared" si="188"/>
        <v>0</v>
      </c>
      <c r="L2162" s="12">
        <f>IF(M2162&lt;&gt;"",M2162,IF(COUNTIFS($C:$C,B2162)&gt;1,SUMIFS('Sales Hx'!V:V,'Sales Hx'!$B:$B,_xlfn.XLOOKUP(B2162,C:C,B:B),'Sales Hx'!$D:$D,$E2162),SUMIFS('Sales Hx'!V:V,'Sales Hx'!$B:$B,$B2162,'Sales Hx'!$D:$D,$E2162)))</f>
        <v>0</v>
      </c>
      <c r="M2162" s="12">
        <v>0</v>
      </c>
      <c r="N2162" s="15">
        <f t="shared" si="187"/>
        <v>0.16315789473684209</v>
      </c>
      <c r="O2162" s="21">
        <f t="shared" si="185"/>
        <v>0</v>
      </c>
      <c r="P2162" s="24">
        <v>150</v>
      </c>
      <c r="Q2162" s="18">
        <f t="shared" si="186"/>
        <v>0</v>
      </c>
      <c r="R2162" s="2">
        <v>1</v>
      </c>
      <c r="S2162" s="2">
        <v>90</v>
      </c>
      <c r="T2162" s="2" t="s">
        <v>4646</v>
      </c>
      <c r="U2162" s="28" t="str">
        <f>IF(G2162=0,"",_xlfn.MINIFS('PO Details'!$I:$I,'PO Details'!$D:$D,Planning!$B2162,'PO Details'!$L:$L,Planning!$E2162))</f>
        <v/>
      </c>
      <c r="V2162" s="29" t="s">
        <v>4639</v>
      </c>
      <c r="W2162" t="str">
        <f t="shared" si="184"/>
        <v/>
      </c>
      <c r="X2162" s="2">
        <v>120</v>
      </c>
    </row>
    <row r="2163" spans="1:24" x14ac:dyDescent="0.25">
      <c r="A2163" s="11" t="s">
        <v>4619</v>
      </c>
      <c r="B2163" s="22" t="s">
        <v>288</v>
      </c>
      <c r="C2163" s="22" t="s">
        <v>3759</v>
      </c>
      <c r="D2163" s="22" t="s">
        <v>289</v>
      </c>
      <c r="E2163" s="31" t="s">
        <v>106</v>
      </c>
      <c r="F2163" s="12">
        <f>SUMIFS('Inventory Details'!$H:$H,'Inventory Details'!$B:$B,$B2163,'Inventory Details'!$E:$E,$E2163)</f>
        <v>0</v>
      </c>
      <c r="G2163" s="12">
        <f>SUMIFS('PO Details'!$H:$H,'PO Details'!$D:$D,Planning!$B2163,'PO Details'!$L:$L,$E2163)</f>
        <v>302</v>
      </c>
      <c r="H2163" s="12">
        <f>SUMIFS('SO Details'!$G:$G,'SO Details'!$D:$D,Planning!$B2163,'SO Details'!$K:$K,$E2163)</f>
        <v>1</v>
      </c>
      <c r="I2163" s="20">
        <f>IF(COUNTIFS($C:$C,B2163)&gt;1,SUMIFS('Sales Hx'!$Q:$Q,'Sales Hx'!$B:$B,_xlfn.XLOOKUP(B2163,C:C,B:B),'Sales Hx'!$D:$D,Planning!$E2163),SUMIFS('Sales Hx'!$Q:$Q,'Sales Hx'!$B:$B,Planning!$B2163,'Sales Hx'!$D:$D,Planning!$E2163))</f>
        <v>237.99999999999997</v>
      </c>
      <c r="J2163" s="16">
        <f>IF(COUNTIFS($C:$C,B2163)&gt;1,SUMIFS('Sales Hx'!$S:$S,'Sales Hx'!$B:$B,_xlfn.XLOOKUP(B2163,C:C,B:B),'Sales Hx'!$D:$D,E2163),SUMIFS('Sales Hx'!$S:$S,'Sales Hx'!$B:$B,$B2163,'Sales Hx'!$D:$D,$E2163))</f>
        <v>2.067982456140351</v>
      </c>
      <c r="K2163" s="16">
        <f t="shared" si="188"/>
        <v>1.2689075630252102</v>
      </c>
      <c r="L2163" s="12">
        <f>IF(M2163&lt;&gt;"",M2163,IF(COUNTIFS($C:$C,B2163)&gt;1,SUMIFS('Sales Hx'!V:V,'Sales Hx'!$B:$B,_xlfn.XLOOKUP(B2163,C:C,B:B),'Sales Hx'!$D:$D,$E2163),SUMIFS('Sales Hx'!V:V,'Sales Hx'!$B:$B,$B2163,'Sales Hx'!$D:$D,$E2163)))</f>
        <v>0</v>
      </c>
      <c r="M2163" s="12">
        <v>0</v>
      </c>
      <c r="N2163" s="15">
        <f t="shared" si="187"/>
        <v>2.067982456140351</v>
      </c>
      <c r="O2163" s="21">
        <f t="shared" si="185"/>
        <v>0</v>
      </c>
      <c r="P2163" s="24">
        <v>85.5</v>
      </c>
      <c r="Q2163" s="18">
        <f t="shared" si="186"/>
        <v>0</v>
      </c>
      <c r="R2163" s="2">
        <v>1</v>
      </c>
      <c r="S2163" s="2">
        <v>90</v>
      </c>
      <c r="T2163" s="2" t="s">
        <v>4646</v>
      </c>
      <c r="U2163" s="28">
        <f>IF(G2163=0,"",_xlfn.MINIFS('PO Details'!$I:$I,'PO Details'!$D:$D,Planning!$B2163,'PO Details'!$L:$L,Planning!$E2163))</f>
        <v>45473</v>
      </c>
      <c r="V2163" s="29" t="s">
        <v>4639</v>
      </c>
      <c r="W2163" t="str">
        <f t="shared" ref="W2163:W2226" si="189">IF(K2163=_xlfn.MAXIFS(K:K,B:B,B2163),"Max","")</f>
        <v/>
      </c>
      <c r="X2163" s="2">
        <v>120</v>
      </c>
    </row>
    <row r="2164" spans="1:24" x14ac:dyDescent="0.25">
      <c r="A2164" s="11" t="s">
        <v>4619</v>
      </c>
      <c r="B2164" s="22" t="s">
        <v>288</v>
      </c>
      <c r="C2164" s="22" t="s">
        <v>3759</v>
      </c>
      <c r="D2164" s="22" t="s">
        <v>289</v>
      </c>
      <c r="E2164" s="31" t="s">
        <v>113</v>
      </c>
      <c r="F2164" s="12">
        <f>SUMIFS('Inventory Details'!$H:$H,'Inventory Details'!$B:$B,$B2164,'Inventory Details'!$E:$E,$E2164)</f>
        <v>77</v>
      </c>
      <c r="G2164" s="12">
        <f>SUMIFS('PO Details'!$H:$H,'PO Details'!$D:$D,Planning!$B2164,'PO Details'!$L:$L,$E2164)</f>
        <v>0</v>
      </c>
      <c r="H2164" s="12">
        <f>SUMIFS('SO Details'!$G:$G,'SO Details'!$D:$D,Planning!$B2164,'SO Details'!$K:$K,$E2164)</f>
        <v>3</v>
      </c>
      <c r="I2164" s="20">
        <f>IF(COUNTIFS($C:$C,B2164)&gt;1,SUMIFS('Sales Hx'!$Q:$Q,'Sales Hx'!$B:$B,_xlfn.XLOOKUP(B2164,C:C,B:B),'Sales Hx'!$D:$D,Planning!$E2164),SUMIFS('Sales Hx'!$Q:$Q,'Sales Hx'!$B:$B,Planning!$B2164,'Sales Hx'!$D:$D,Planning!$E2164))</f>
        <v>145.6</v>
      </c>
      <c r="J2164" s="16">
        <f>IF(COUNTIFS($C:$C,B2164)&gt;1,SUMIFS('Sales Hx'!$S:$S,'Sales Hx'!$B:$B,_xlfn.XLOOKUP(B2164,C:C,B:B),'Sales Hx'!$D:$D,E2164),SUMIFS('Sales Hx'!$S:$S,'Sales Hx'!$B:$B,$B2164,'Sales Hx'!$D:$D,$E2164))</f>
        <v>1.2313596491228072</v>
      </c>
      <c r="K2164" s="16">
        <f t="shared" si="188"/>
        <v>0.52884615384615385</v>
      </c>
      <c r="L2164" s="12">
        <f>IF(M2164&lt;&gt;"",M2164,IF(COUNTIFS($C:$C,B2164)&gt;1,SUMIFS('Sales Hx'!V:V,'Sales Hx'!$B:$B,_xlfn.XLOOKUP(B2164,C:C,B:B),'Sales Hx'!$D:$D,$E2164),SUMIFS('Sales Hx'!V:V,'Sales Hx'!$B:$B,$B2164,'Sales Hx'!$D:$D,$E2164)))</f>
        <v>0</v>
      </c>
      <c r="M2164" s="12">
        <v>0</v>
      </c>
      <c r="N2164" s="15">
        <f t="shared" si="187"/>
        <v>1.2313596491228072</v>
      </c>
      <c r="O2164" s="21">
        <f t="shared" si="185"/>
        <v>0</v>
      </c>
      <c r="P2164" s="24">
        <v>85.5</v>
      </c>
      <c r="Q2164" s="18">
        <f t="shared" si="186"/>
        <v>0</v>
      </c>
      <c r="R2164" s="2">
        <v>1</v>
      </c>
      <c r="S2164" s="2">
        <v>90</v>
      </c>
      <c r="T2164" s="2" t="s">
        <v>4646</v>
      </c>
      <c r="U2164" s="28" t="str">
        <f>IF(G2164=0,"",_xlfn.MINIFS('PO Details'!$I:$I,'PO Details'!$D:$D,Planning!$B2164,'PO Details'!$L:$L,Planning!$E2164))</f>
        <v/>
      </c>
      <c r="V2164" s="29" t="s">
        <v>4639</v>
      </c>
      <c r="W2164" t="str">
        <f t="shared" si="189"/>
        <v/>
      </c>
      <c r="X2164" s="2">
        <v>120</v>
      </c>
    </row>
    <row r="2165" spans="1:24" x14ac:dyDescent="0.25">
      <c r="A2165" s="11" t="s">
        <v>4619</v>
      </c>
      <c r="B2165" s="22" t="s">
        <v>288</v>
      </c>
      <c r="C2165" s="22" t="s">
        <v>3759</v>
      </c>
      <c r="D2165" s="22" t="s">
        <v>289</v>
      </c>
      <c r="E2165" s="31" t="s">
        <v>752</v>
      </c>
      <c r="F2165" s="12">
        <f>SUMIFS('Inventory Details'!$H:$H,'Inventory Details'!$B:$B,$B2165,'Inventory Details'!$E:$E,$E2165)</f>
        <v>0</v>
      </c>
      <c r="G2165" s="12">
        <f>SUMIFS('PO Details'!$H:$H,'PO Details'!$D:$D,Planning!$B2165,'PO Details'!$L:$L,$E2165)</f>
        <v>0</v>
      </c>
      <c r="H2165" s="12">
        <f>SUMIFS('SO Details'!$G:$G,'SO Details'!$D:$D,Planning!$B2165,'SO Details'!$K:$K,$E2165)</f>
        <v>0</v>
      </c>
      <c r="I2165" s="20">
        <f>IF(COUNTIFS($C:$C,B2165)&gt;1,SUMIFS('Sales Hx'!$Q:$Q,'Sales Hx'!$B:$B,_xlfn.XLOOKUP(B2165,C:C,B:B),'Sales Hx'!$D:$D,Planning!$E2165),SUMIFS('Sales Hx'!$Q:$Q,'Sales Hx'!$B:$B,Planning!$B2165,'Sales Hx'!$D:$D,Planning!$E2165))</f>
        <v>0</v>
      </c>
      <c r="J2165" s="16">
        <f>IF(COUNTIFS($C:$C,B2165)&gt;1,SUMIFS('Sales Hx'!$S:$S,'Sales Hx'!$B:$B,_xlfn.XLOOKUP(B2165,C:C,B:B),'Sales Hx'!$D:$D,E2165),SUMIFS('Sales Hx'!$S:$S,'Sales Hx'!$B:$B,$B2165,'Sales Hx'!$D:$D,$E2165))</f>
        <v>0</v>
      </c>
      <c r="K2165" s="16">
        <f t="shared" si="188"/>
        <v>0</v>
      </c>
      <c r="L2165" s="12">
        <f>IF(M2165&lt;&gt;"",M2165,IF(COUNTIFS($C:$C,B2165)&gt;1,SUMIFS('Sales Hx'!V:V,'Sales Hx'!$B:$B,_xlfn.XLOOKUP(B2165,C:C,B:B),'Sales Hx'!$D:$D,$E2165),SUMIFS('Sales Hx'!V:V,'Sales Hx'!$B:$B,$B2165,'Sales Hx'!$D:$D,$E2165)))</f>
        <v>0</v>
      </c>
      <c r="M2165" s="12">
        <v>0</v>
      </c>
      <c r="N2165" s="15">
        <f t="shared" si="187"/>
        <v>0</v>
      </c>
      <c r="O2165" s="21">
        <f t="shared" si="185"/>
        <v>0</v>
      </c>
      <c r="P2165" s="24">
        <v>85.5</v>
      </c>
      <c r="Q2165" s="18">
        <f t="shared" si="186"/>
        <v>0</v>
      </c>
      <c r="R2165" s="2">
        <v>1</v>
      </c>
      <c r="S2165" s="2">
        <v>90</v>
      </c>
      <c r="T2165" s="2" t="s">
        <v>4646</v>
      </c>
      <c r="U2165" s="28" t="str">
        <f>IF(G2165=0,"",_xlfn.MINIFS('PO Details'!$I:$I,'PO Details'!$D:$D,Planning!$B2165,'PO Details'!$L:$L,Planning!$E2165))</f>
        <v/>
      </c>
      <c r="V2165" s="29" t="s">
        <v>4639</v>
      </c>
      <c r="W2165" t="str">
        <f t="shared" si="189"/>
        <v/>
      </c>
      <c r="X2165" s="2">
        <v>120</v>
      </c>
    </row>
    <row r="2166" spans="1:24" x14ac:dyDescent="0.25">
      <c r="A2166" s="11" t="s">
        <v>4619</v>
      </c>
      <c r="B2166" s="22" t="s">
        <v>288</v>
      </c>
      <c r="C2166" s="22" t="s">
        <v>3759</v>
      </c>
      <c r="D2166" s="22" t="s">
        <v>289</v>
      </c>
      <c r="E2166" s="31" t="s">
        <v>109</v>
      </c>
      <c r="F2166" s="12">
        <f>SUMIFS('Inventory Details'!$H:$H,'Inventory Details'!$B:$B,$B2166,'Inventory Details'!$E:$E,$E2166)</f>
        <v>189</v>
      </c>
      <c r="G2166" s="12">
        <f>SUMIFS('PO Details'!$H:$H,'PO Details'!$D:$D,Planning!$B2166,'PO Details'!$L:$L,$E2166)</f>
        <v>0</v>
      </c>
      <c r="H2166" s="12">
        <f>SUMIFS('SO Details'!$G:$G,'SO Details'!$D:$D,Planning!$B2166,'SO Details'!$K:$K,$E2166)</f>
        <v>0</v>
      </c>
      <c r="I2166" s="20">
        <f>IF(COUNTIFS($C:$C,B2166)&gt;1,SUMIFS('Sales Hx'!$Q:$Q,'Sales Hx'!$B:$B,_xlfn.XLOOKUP(B2166,C:C,B:B),'Sales Hx'!$D:$D,Planning!$E2166),SUMIFS('Sales Hx'!$Q:$Q,'Sales Hx'!$B:$B,Planning!$B2166,'Sales Hx'!$D:$D,Planning!$E2166))</f>
        <v>78.399999999999991</v>
      </c>
      <c r="J2166" s="16">
        <f>IF(COUNTIFS($C:$C,B2166)&gt;1,SUMIFS('Sales Hx'!$S:$S,'Sales Hx'!$B:$B,_xlfn.XLOOKUP(B2166,C:C,B:B),'Sales Hx'!$D:$D,E2166),SUMIFS('Sales Hx'!$S:$S,'Sales Hx'!$B:$B,$B2166,'Sales Hx'!$D:$D,$E2166))</f>
        <v>0.63669590643274854</v>
      </c>
      <c r="K2166" s="16">
        <f t="shared" si="188"/>
        <v>2.410714285714286</v>
      </c>
      <c r="L2166" s="12">
        <f>IF(M2166&lt;&gt;"",M2166,IF(COUNTIFS($C:$C,B2166)&gt;1,SUMIFS('Sales Hx'!V:V,'Sales Hx'!$B:$B,_xlfn.XLOOKUP(B2166,C:C,B:B),'Sales Hx'!$D:$D,$E2166),SUMIFS('Sales Hx'!V:V,'Sales Hx'!$B:$B,$B2166,'Sales Hx'!$D:$D,$E2166)))</f>
        <v>0</v>
      </c>
      <c r="M2166" s="12">
        <v>0</v>
      </c>
      <c r="N2166" s="15">
        <f t="shared" si="187"/>
        <v>0.63669590643274854</v>
      </c>
      <c r="O2166" s="21">
        <f t="shared" si="185"/>
        <v>0</v>
      </c>
      <c r="P2166" s="24">
        <v>85.5</v>
      </c>
      <c r="Q2166" s="18">
        <f t="shared" si="186"/>
        <v>0</v>
      </c>
      <c r="R2166" s="2">
        <v>1</v>
      </c>
      <c r="S2166" s="2">
        <v>90</v>
      </c>
      <c r="T2166" s="2" t="s">
        <v>4646</v>
      </c>
      <c r="U2166" s="28" t="str">
        <f>IF(G2166=0,"",_xlfn.MINIFS('PO Details'!$I:$I,'PO Details'!$D:$D,Planning!$B2166,'PO Details'!$L:$L,Planning!$E2166))</f>
        <v/>
      </c>
      <c r="V2166" s="29" t="s">
        <v>4639</v>
      </c>
      <c r="W2166" t="str">
        <f t="shared" si="189"/>
        <v/>
      </c>
      <c r="X2166" s="2">
        <v>120</v>
      </c>
    </row>
    <row r="2167" spans="1:24" x14ac:dyDescent="0.25">
      <c r="A2167" s="11" t="s">
        <v>4619</v>
      </c>
      <c r="B2167" s="22" t="s">
        <v>288</v>
      </c>
      <c r="C2167" s="22" t="s">
        <v>3759</v>
      </c>
      <c r="D2167" s="22" t="s">
        <v>289</v>
      </c>
      <c r="E2167" s="31" t="s">
        <v>4746</v>
      </c>
      <c r="F2167" s="12">
        <f>SUMIFS('Inventory Details'!$H:$H,'Inventory Details'!$B:$B,$B2167,'Inventory Details'!$E:$E,$E2167)</f>
        <v>17</v>
      </c>
      <c r="G2167" s="12">
        <f>SUMIFS('PO Details'!$H:$H,'PO Details'!$D:$D,Planning!$B2167,'PO Details'!$L:$L,$E2167)</f>
        <v>0</v>
      </c>
      <c r="H2167" s="12">
        <f>SUMIFS('SO Details'!$G:$G,'SO Details'!$D:$D,Planning!$B2167,'SO Details'!$K:$K,$E2167)</f>
        <v>0</v>
      </c>
      <c r="I2167" s="20">
        <f>IF(COUNTIFS($C:$C,B2167)&gt;1,SUMIFS('Sales Hx'!$Q:$Q,'Sales Hx'!$B:$B,_xlfn.XLOOKUP(B2167,C:C,B:B),'Sales Hx'!$D:$D,Planning!$E2167),SUMIFS('Sales Hx'!$Q:$Q,'Sales Hx'!$B:$B,Planning!$B2167,'Sales Hx'!$D:$D,Planning!$E2167))</f>
        <v>408.79999999999995</v>
      </c>
      <c r="J2167" s="16">
        <f>IF(COUNTIFS($C:$C,B2167)&gt;1,SUMIFS('Sales Hx'!$S:$S,'Sales Hx'!$B:$B,_xlfn.XLOOKUP(B2167,C:C,B:B),'Sales Hx'!$D:$D,E2167),SUMIFS('Sales Hx'!$S:$S,'Sales Hx'!$B:$B,$B2167,'Sales Hx'!$D:$D,$E2167))</f>
        <v>3.6943779904306222</v>
      </c>
      <c r="K2167" s="16">
        <f t="shared" si="188"/>
        <v>4.1585127201565562E-2</v>
      </c>
      <c r="L2167" s="12">
        <f>IF(M2167&lt;&gt;"",M2167,IF(COUNTIFS($C:$C,B2167)&gt;1,SUMIFS('Sales Hx'!V:V,'Sales Hx'!$B:$B,_xlfn.XLOOKUP(B2167,C:C,B:B),'Sales Hx'!$D:$D,$E2167),SUMIFS('Sales Hx'!V:V,'Sales Hx'!$B:$B,$B2167,'Sales Hx'!$D:$D,$E2167)))</f>
        <v>0</v>
      </c>
      <c r="M2167" s="12">
        <v>0</v>
      </c>
      <c r="N2167" s="15">
        <f t="shared" si="187"/>
        <v>3.6943779904306222</v>
      </c>
      <c r="O2167" s="21">
        <f t="shared" si="185"/>
        <v>0</v>
      </c>
      <c r="P2167" s="24">
        <v>85.5</v>
      </c>
      <c r="Q2167" s="18">
        <f t="shared" si="186"/>
        <v>0</v>
      </c>
      <c r="R2167" s="2">
        <v>1</v>
      </c>
      <c r="S2167" s="2">
        <v>90</v>
      </c>
      <c r="T2167" s="2" t="s">
        <v>4646</v>
      </c>
      <c r="U2167" s="28" t="str">
        <f>IF(G2167=0,"",_xlfn.MINIFS('PO Details'!$I:$I,'PO Details'!$D:$D,Planning!$B2167,'PO Details'!$L:$L,Planning!$E2167))</f>
        <v/>
      </c>
      <c r="V2167" s="29" t="s">
        <v>4639</v>
      </c>
      <c r="W2167" t="str">
        <f t="shared" si="189"/>
        <v/>
      </c>
      <c r="X2167" s="2">
        <v>120</v>
      </c>
    </row>
    <row r="2168" spans="1:24" x14ac:dyDescent="0.25">
      <c r="A2168" s="11" t="s">
        <v>4619</v>
      </c>
      <c r="B2168" s="22" t="s">
        <v>288</v>
      </c>
      <c r="C2168" s="22" t="s">
        <v>3759</v>
      </c>
      <c r="D2168" s="22" t="s">
        <v>289</v>
      </c>
      <c r="E2168" s="31" t="s">
        <v>1201</v>
      </c>
      <c r="F2168" s="12">
        <f>SUMIFS('Inventory Details'!$H:$H,'Inventory Details'!$B:$B,$B2168,'Inventory Details'!$E:$E,$E2168)</f>
        <v>2</v>
      </c>
      <c r="G2168" s="12">
        <f>SUMIFS('PO Details'!$H:$H,'PO Details'!$D:$D,Planning!$B2168,'PO Details'!$L:$L,$E2168)</f>
        <v>0</v>
      </c>
      <c r="H2168" s="12">
        <f>SUMIFS('SO Details'!$G:$G,'SO Details'!$D:$D,Planning!$B2168,'SO Details'!$K:$K,$E2168)</f>
        <v>0</v>
      </c>
      <c r="I2168" s="20">
        <f>IF(COUNTIFS($C:$C,B2168)&gt;1,SUMIFS('Sales Hx'!$Q:$Q,'Sales Hx'!$B:$B,_xlfn.XLOOKUP(B2168,C:C,B:B),'Sales Hx'!$D:$D,Planning!$E2168),SUMIFS('Sales Hx'!$Q:$Q,'Sales Hx'!$B:$B,Planning!$B2168,'Sales Hx'!$D:$D,Planning!$E2168))</f>
        <v>0</v>
      </c>
      <c r="J2168" s="16">
        <f>IF(COUNTIFS($C:$C,B2168)&gt;1,SUMIFS('Sales Hx'!$S:$S,'Sales Hx'!$B:$B,_xlfn.XLOOKUP(B2168,C:C,B:B),'Sales Hx'!$D:$D,E2168),SUMIFS('Sales Hx'!$S:$S,'Sales Hx'!$B:$B,$B2168,'Sales Hx'!$D:$D,$E2168))</f>
        <v>0</v>
      </c>
      <c r="K2168" s="16">
        <f t="shared" si="188"/>
        <v>0</v>
      </c>
      <c r="L2168" s="12">
        <f>IF(M2168&lt;&gt;"",M2168,IF(COUNTIFS($C:$C,B2168)&gt;1,SUMIFS('Sales Hx'!V:V,'Sales Hx'!$B:$B,_xlfn.XLOOKUP(B2168,C:C,B:B),'Sales Hx'!$D:$D,$E2168),SUMIFS('Sales Hx'!V:V,'Sales Hx'!$B:$B,$B2168,'Sales Hx'!$D:$D,$E2168)))</f>
        <v>0</v>
      </c>
      <c r="M2168" s="12">
        <v>0</v>
      </c>
      <c r="N2168" s="15">
        <f t="shared" si="187"/>
        <v>0</v>
      </c>
      <c r="O2168" s="21">
        <f t="shared" si="185"/>
        <v>0</v>
      </c>
      <c r="P2168" s="24">
        <v>85.5</v>
      </c>
      <c r="Q2168" s="18">
        <f t="shared" si="186"/>
        <v>0</v>
      </c>
      <c r="R2168" s="2">
        <v>1</v>
      </c>
      <c r="S2168" s="2">
        <v>90</v>
      </c>
      <c r="T2168" s="2" t="s">
        <v>4646</v>
      </c>
      <c r="U2168" s="28" t="str">
        <f>IF(G2168=0,"",_xlfn.MINIFS('PO Details'!$I:$I,'PO Details'!$D:$D,Planning!$B2168,'PO Details'!$L:$L,Planning!$E2168))</f>
        <v/>
      </c>
      <c r="V2168" s="29" t="s">
        <v>4639</v>
      </c>
      <c r="W2168" t="str">
        <f t="shared" si="189"/>
        <v/>
      </c>
      <c r="X2168" s="2">
        <v>120</v>
      </c>
    </row>
    <row r="2169" spans="1:24" x14ac:dyDescent="0.25">
      <c r="A2169" s="11" t="s">
        <v>4619</v>
      </c>
      <c r="B2169" s="22" t="s">
        <v>288</v>
      </c>
      <c r="C2169" s="22" t="s">
        <v>3759</v>
      </c>
      <c r="D2169" s="22" t="s">
        <v>289</v>
      </c>
      <c r="E2169" s="31" t="s">
        <v>820</v>
      </c>
      <c r="F2169" s="12">
        <f>SUMIFS('Inventory Details'!$H:$H,'Inventory Details'!$B:$B,$B2169,'Inventory Details'!$E:$E,$E2169)</f>
        <v>71</v>
      </c>
      <c r="G2169" s="12">
        <f>SUMIFS('PO Details'!$H:$H,'PO Details'!$D:$D,Planning!$B2169,'PO Details'!$L:$L,$E2169)</f>
        <v>0</v>
      </c>
      <c r="H2169" s="12">
        <f>SUMIFS('SO Details'!$G:$G,'SO Details'!$D:$D,Planning!$B2169,'SO Details'!$K:$K,$E2169)</f>
        <v>0</v>
      </c>
      <c r="I2169" s="20">
        <f>IF(COUNTIFS($C:$C,B2169)&gt;1,SUMIFS('Sales Hx'!$Q:$Q,'Sales Hx'!$B:$B,_xlfn.XLOOKUP(B2169,C:C,B:B),'Sales Hx'!$D:$D,Planning!$E2169),SUMIFS('Sales Hx'!$Q:$Q,'Sales Hx'!$B:$B,Planning!$B2169,'Sales Hx'!$D:$D,Planning!$E2169))</f>
        <v>5.6</v>
      </c>
      <c r="J2169" s="16">
        <f>IF(COUNTIFS($C:$C,B2169)&gt;1,SUMIFS('Sales Hx'!$S:$S,'Sales Hx'!$B:$B,_xlfn.XLOOKUP(B2169,C:C,B:B),'Sales Hx'!$D:$D,E2169),SUMIFS('Sales Hx'!$S:$S,'Sales Hx'!$B:$B,$B2169,'Sales Hx'!$D:$D,$E2169))</f>
        <v>0.20065789473684212</v>
      </c>
      <c r="K2169" s="16">
        <f t="shared" si="188"/>
        <v>12.678571428571429</v>
      </c>
      <c r="L2169" s="12">
        <f>IF(M2169&lt;&gt;"",M2169,IF(COUNTIFS($C:$C,B2169)&gt;1,SUMIFS('Sales Hx'!V:V,'Sales Hx'!$B:$B,_xlfn.XLOOKUP(B2169,C:C,B:B),'Sales Hx'!$D:$D,$E2169),SUMIFS('Sales Hx'!V:V,'Sales Hx'!$B:$B,$B2169,'Sales Hx'!$D:$D,$E2169)))</f>
        <v>0</v>
      </c>
      <c r="M2169" s="12">
        <v>0</v>
      </c>
      <c r="N2169" s="15">
        <f t="shared" si="187"/>
        <v>0.20065789473684212</v>
      </c>
      <c r="O2169" s="21">
        <f t="shared" si="185"/>
        <v>0</v>
      </c>
      <c r="P2169" s="24">
        <v>85.5</v>
      </c>
      <c r="Q2169" s="18">
        <f t="shared" si="186"/>
        <v>0</v>
      </c>
      <c r="R2169" s="2">
        <v>1</v>
      </c>
      <c r="S2169" s="2">
        <v>90</v>
      </c>
      <c r="T2169" s="2" t="s">
        <v>4646</v>
      </c>
      <c r="U2169" s="28" t="str">
        <f>IF(G2169=0,"",_xlfn.MINIFS('PO Details'!$I:$I,'PO Details'!$D:$D,Planning!$B2169,'PO Details'!$L:$L,Planning!$E2169))</f>
        <v/>
      </c>
      <c r="V2169" s="29" t="s">
        <v>4639</v>
      </c>
      <c r="W2169" t="str">
        <f t="shared" si="189"/>
        <v>Max</v>
      </c>
      <c r="X2169" s="2">
        <v>120</v>
      </c>
    </row>
    <row r="2170" spans="1:24" x14ac:dyDescent="0.25">
      <c r="A2170" s="11" t="s">
        <v>4619</v>
      </c>
      <c r="B2170" s="22" t="s">
        <v>288</v>
      </c>
      <c r="C2170" s="22" t="s">
        <v>3759</v>
      </c>
      <c r="D2170" s="22" t="s">
        <v>289</v>
      </c>
      <c r="E2170" s="31" t="s">
        <v>15</v>
      </c>
      <c r="F2170" s="12">
        <f>SUMIFS('Inventory Details'!$H:$H,'Inventory Details'!$B:$B,$B2170,'Inventory Details'!$E:$E,$E2170)</f>
        <v>63</v>
      </c>
      <c r="G2170" s="12">
        <f>SUMIFS('PO Details'!$H:$H,'PO Details'!$D:$D,Planning!$B2170,'PO Details'!$L:$L,$E2170)</f>
        <v>0</v>
      </c>
      <c r="H2170" s="12">
        <f>SUMIFS('SO Details'!$G:$G,'SO Details'!$D:$D,Planning!$B2170,'SO Details'!$K:$K,$E2170)</f>
        <v>0</v>
      </c>
      <c r="I2170" s="20">
        <f>IF(COUNTIFS($C:$C,B2170)&gt;1,SUMIFS('Sales Hx'!$Q:$Q,'Sales Hx'!$B:$B,_xlfn.XLOOKUP(B2170,C:C,B:B),'Sales Hx'!$D:$D,Planning!$E2170),SUMIFS('Sales Hx'!$Q:$Q,'Sales Hx'!$B:$B,Planning!$B2170,'Sales Hx'!$D:$D,Planning!$E2170))</f>
        <v>0</v>
      </c>
      <c r="J2170" s="16">
        <f>IF(COUNTIFS($C:$C,B2170)&gt;1,SUMIFS('Sales Hx'!$S:$S,'Sales Hx'!$B:$B,_xlfn.XLOOKUP(B2170,C:C,B:B),'Sales Hx'!$D:$D,E2170),SUMIFS('Sales Hx'!$S:$S,'Sales Hx'!$B:$B,$B2170,'Sales Hx'!$D:$D,$E2170))</f>
        <v>0.65789473684210531</v>
      </c>
      <c r="K2170" s="16">
        <f t="shared" si="188"/>
        <v>0</v>
      </c>
      <c r="L2170" s="12">
        <f>IF(M2170&lt;&gt;"",M2170,IF(COUNTIFS($C:$C,B2170)&gt;1,SUMIFS('Sales Hx'!V:V,'Sales Hx'!$B:$B,_xlfn.XLOOKUP(B2170,C:C,B:B),'Sales Hx'!$D:$D,$E2170),SUMIFS('Sales Hx'!V:V,'Sales Hx'!$B:$B,$B2170,'Sales Hx'!$D:$D,$E2170)))</f>
        <v>0</v>
      </c>
      <c r="M2170" s="12">
        <v>0</v>
      </c>
      <c r="N2170" s="15">
        <f t="shared" si="187"/>
        <v>0.65789473684210531</v>
      </c>
      <c r="O2170" s="21">
        <f t="shared" si="185"/>
        <v>0</v>
      </c>
      <c r="P2170" s="24">
        <v>85.5</v>
      </c>
      <c r="Q2170" s="18">
        <f t="shared" si="186"/>
        <v>0</v>
      </c>
      <c r="R2170" s="2">
        <v>1</v>
      </c>
      <c r="S2170" s="2">
        <v>90</v>
      </c>
      <c r="T2170" s="2" t="s">
        <v>4646</v>
      </c>
      <c r="U2170" s="28" t="str">
        <f>IF(G2170=0,"",_xlfn.MINIFS('PO Details'!$I:$I,'PO Details'!$D:$D,Planning!$B2170,'PO Details'!$L:$L,Planning!$E2170))</f>
        <v/>
      </c>
      <c r="V2170" s="29" t="s">
        <v>4639</v>
      </c>
      <c r="W2170" t="str">
        <f t="shared" si="189"/>
        <v/>
      </c>
      <c r="X2170" s="2">
        <v>120</v>
      </c>
    </row>
    <row r="2171" spans="1:24" x14ac:dyDescent="0.25">
      <c r="A2171" s="11" t="s">
        <v>4619</v>
      </c>
      <c r="B2171" s="22" t="s">
        <v>288</v>
      </c>
      <c r="C2171" s="22" t="s">
        <v>3759</v>
      </c>
      <c r="D2171" s="22" t="s">
        <v>289</v>
      </c>
      <c r="E2171" s="31" t="s">
        <v>861</v>
      </c>
      <c r="F2171" s="12">
        <f>SUMIFS('Inventory Details'!$H:$H,'Inventory Details'!$B:$B,$B2171,'Inventory Details'!$E:$E,$E2171)</f>
        <v>0</v>
      </c>
      <c r="G2171" s="12">
        <f>SUMIFS('PO Details'!$H:$H,'PO Details'!$D:$D,Planning!$B2171,'PO Details'!$L:$L,$E2171)</f>
        <v>0</v>
      </c>
      <c r="H2171" s="12">
        <f>SUMIFS('SO Details'!$G:$G,'SO Details'!$D:$D,Planning!$B2171,'SO Details'!$K:$K,$E2171)</f>
        <v>1</v>
      </c>
      <c r="I2171" s="20">
        <f>IF(COUNTIFS($C:$C,B2171)&gt;1,SUMIFS('Sales Hx'!$Q:$Q,'Sales Hx'!$B:$B,_xlfn.XLOOKUP(B2171,C:C,B:B),'Sales Hx'!$D:$D,Planning!$E2171),SUMIFS('Sales Hx'!$Q:$Q,'Sales Hx'!$B:$B,Planning!$B2171,'Sales Hx'!$D:$D,Planning!$E2171))</f>
        <v>0</v>
      </c>
      <c r="J2171" s="16">
        <f>IF(COUNTIFS($C:$C,B2171)&gt;1,SUMIFS('Sales Hx'!$S:$S,'Sales Hx'!$B:$B,_xlfn.XLOOKUP(B2171,C:C,B:B),'Sales Hx'!$D:$D,E2171),SUMIFS('Sales Hx'!$S:$S,'Sales Hx'!$B:$B,$B2171,'Sales Hx'!$D:$D,$E2171))</f>
        <v>3.2894736842105261E-2</v>
      </c>
      <c r="K2171" s="16">
        <f t="shared" si="188"/>
        <v>0</v>
      </c>
      <c r="L2171" s="12">
        <f>IF(M2171&lt;&gt;"",M2171,IF(COUNTIFS($C:$C,B2171)&gt;1,SUMIFS('Sales Hx'!V:V,'Sales Hx'!$B:$B,_xlfn.XLOOKUP(B2171,C:C,B:B),'Sales Hx'!$D:$D,$E2171),SUMIFS('Sales Hx'!V:V,'Sales Hx'!$B:$B,$B2171,'Sales Hx'!$D:$D,$E2171)))</f>
        <v>0</v>
      </c>
      <c r="M2171" s="12">
        <v>0</v>
      </c>
      <c r="N2171" s="15">
        <f t="shared" si="187"/>
        <v>3.2894736842105261E-2</v>
      </c>
      <c r="O2171" s="21">
        <f t="shared" si="185"/>
        <v>0</v>
      </c>
      <c r="P2171" s="24">
        <v>85.5</v>
      </c>
      <c r="Q2171" s="18">
        <f t="shared" si="186"/>
        <v>0</v>
      </c>
      <c r="R2171" s="2">
        <v>1</v>
      </c>
      <c r="S2171" s="2">
        <v>90</v>
      </c>
      <c r="T2171" s="2" t="s">
        <v>4646</v>
      </c>
      <c r="U2171" s="28" t="str">
        <f>IF(G2171=0,"",_xlfn.MINIFS('PO Details'!$I:$I,'PO Details'!$D:$D,Planning!$B2171,'PO Details'!$L:$L,Planning!$E2171))</f>
        <v/>
      </c>
      <c r="V2171" s="29" t="s">
        <v>4639</v>
      </c>
      <c r="W2171" t="str">
        <f t="shared" si="189"/>
        <v/>
      </c>
      <c r="X2171" s="2">
        <v>120</v>
      </c>
    </row>
    <row r="2172" spans="1:24" x14ac:dyDescent="0.25">
      <c r="A2172" s="11" t="s">
        <v>4619</v>
      </c>
      <c r="B2172" s="22" t="s">
        <v>288</v>
      </c>
      <c r="C2172" s="22" t="s">
        <v>3759</v>
      </c>
      <c r="D2172" s="22" t="s">
        <v>289</v>
      </c>
      <c r="E2172" s="31" t="s">
        <v>119</v>
      </c>
      <c r="F2172" s="12">
        <f>SUMIFS('Inventory Details'!$H:$H,'Inventory Details'!$B:$B,$B2172,'Inventory Details'!$E:$E,$E2172)</f>
        <v>0</v>
      </c>
      <c r="G2172" s="12">
        <f>SUMIFS('PO Details'!$H:$H,'PO Details'!$D:$D,Planning!$B2172,'PO Details'!$L:$L,$E2172)</f>
        <v>0</v>
      </c>
      <c r="H2172" s="12">
        <f>SUMIFS('SO Details'!$G:$G,'SO Details'!$D:$D,Planning!$B2172,'SO Details'!$K:$K,$E2172)</f>
        <v>0</v>
      </c>
      <c r="I2172" s="20">
        <f>IF(COUNTIFS($C:$C,B2172)&gt;1,SUMIFS('Sales Hx'!$Q:$Q,'Sales Hx'!$B:$B,_xlfn.XLOOKUP(B2172,C:C,B:B),'Sales Hx'!$D:$D,Planning!$E2172),SUMIFS('Sales Hx'!$Q:$Q,'Sales Hx'!$B:$B,Planning!$B2172,'Sales Hx'!$D:$D,Planning!$E2172))</f>
        <v>15.399999999999999</v>
      </c>
      <c r="J2172" s="16">
        <f>IF(COUNTIFS($C:$C,B2172)&gt;1,SUMIFS('Sales Hx'!$S:$S,'Sales Hx'!$B:$B,_xlfn.XLOOKUP(B2172,C:C,B:B),'Sales Hx'!$D:$D,E2172),SUMIFS('Sales Hx'!$S:$S,'Sales Hx'!$B:$B,$B2172,'Sales Hx'!$D:$D,$E2172))</f>
        <v>0.21052631578947367</v>
      </c>
      <c r="K2172" s="16">
        <f t="shared" si="188"/>
        <v>0</v>
      </c>
      <c r="L2172" s="12">
        <f>IF(M2172&lt;&gt;"",M2172,IF(COUNTIFS($C:$C,B2172)&gt;1,SUMIFS('Sales Hx'!V:V,'Sales Hx'!$B:$B,_xlfn.XLOOKUP(B2172,C:C,B:B),'Sales Hx'!$D:$D,$E2172),SUMIFS('Sales Hx'!V:V,'Sales Hx'!$B:$B,$B2172,'Sales Hx'!$D:$D,$E2172)))</f>
        <v>0</v>
      </c>
      <c r="M2172" s="12">
        <v>0</v>
      </c>
      <c r="N2172" s="15">
        <f t="shared" si="187"/>
        <v>0.21052631578947367</v>
      </c>
      <c r="O2172" s="21">
        <f t="shared" si="185"/>
        <v>0</v>
      </c>
      <c r="P2172" s="24">
        <v>85.5</v>
      </c>
      <c r="Q2172" s="18">
        <f t="shared" si="186"/>
        <v>0</v>
      </c>
      <c r="R2172" s="2">
        <v>1</v>
      </c>
      <c r="S2172" s="2">
        <v>90</v>
      </c>
      <c r="T2172" s="2" t="s">
        <v>4646</v>
      </c>
      <c r="U2172" s="28" t="str">
        <f>IF(G2172=0,"",_xlfn.MINIFS('PO Details'!$I:$I,'PO Details'!$D:$D,Planning!$B2172,'PO Details'!$L:$L,Planning!$E2172))</f>
        <v/>
      </c>
      <c r="V2172" s="29" t="s">
        <v>4639</v>
      </c>
      <c r="W2172" t="str">
        <f t="shared" si="189"/>
        <v/>
      </c>
      <c r="X2172" s="2">
        <v>120</v>
      </c>
    </row>
    <row r="2173" spans="1:24" x14ac:dyDescent="0.25">
      <c r="A2173" s="11" t="s">
        <v>4619</v>
      </c>
      <c r="B2173" s="22" t="s">
        <v>288</v>
      </c>
      <c r="C2173" s="22" t="s">
        <v>3759</v>
      </c>
      <c r="D2173" s="22" t="s">
        <v>289</v>
      </c>
      <c r="E2173" s="31" t="s">
        <v>108</v>
      </c>
      <c r="F2173" s="12">
        <f>SUMIFS('Inventory Details'!$H:$H,'Inventory Details'!$B:$B,$B2173,'Inventory Details'!$E:$E,$E2173)</f>
        <v>0</v>
      </c>
      <c r="G2173" s="12">
        <f>SUMIFS('PO Details'!$H:$H,'PO Details'!$D:$D,Planning!$B2173,'PO Details'!$L:$L,$E2173)</f>
        <v>0</v>
      </c>
      <c r="H2173" s="12">
        <f>SUMIFS('SO Details'!$G:$G,'SO Details'!$D:$D,Planning!$B2173,'SO Details'!$K:$K,$E2173)</f>
        <v>0</v>
      </c>
      <c r="I2173" s="20">
        <f>IF(COUNTIFS($C:$C,B2173)&gt;1,SUMIFS('Sales Hx'!$Q:$Q,'Sales Hx'!$B:$B,_xlfn.XLOOKUP(B2173,C:C,B:B),'Sales Hx'!$D:$D,Planning!$E2173),SUMIFS('Sales Hx'!$Q:$Q,'Sales Hx'!$B:$B,Planning!$B2173,'Sales Hx'!$D:$D,Planning!$E2173))</f>
        <v>16.799999999999997</v>
      </c>
      <c r="J2173" s="16">
        <f>IF(COUNTIFS($C:$C,B2173)&gt;1,SUMIFS('Sales Hx'!$S:$S,'Sales Hx'!$B:$B,_xlfn.XLOOKUP(B2173,C:C,B:B),'Sales Hx'!$D:$D,E2173),SUMIFS('Sales Hx'!$S:$S,'Sales Hx'!$B:$B,$B2173,'Sales Hx'!$D:$D,$E2173))</f>
        <v>0.16315789473684209</v>
      </c>
      <c r="K2173" s="16">
        <f t="shared" si="188"/>
        <v>0</v>
      </c>
      <c r="L2173" s="12">
        <f>IF(M2173&lt;&gt;"",M2173,IF(COUNTIFS($C:$C,B2173)&gt;1,SUMIFS('Sales Hx'!V:V,'Sales Hx'!$B:$B,_xlfn.XLOOKUP(B2173,C:C,B:B),'Sales Hx'!$D:$D,$E2173),SUMIFS('Sales Hx'!V:V,'Sales Hx'!$B:$B,$B2173,'Sales Hx'!$D:$D,$E2173)))</f>
        <v>0</v>
      </c>
      <c r="M2173" s="12">
        <v>0</v>
      </c>
      <c r="N2173" s="15">
        <f t="shared" si="187"/>
        <v>0.16315789473684209</v>
      </c>
      <c r="O2173" s="21">
        <f t="shared" si="185"/>
        <v>0</v>
      </c>
      <c r="P2173" s="24">
        <v>85.5</v>
      </c>
      <c r="Q2173" s="18">
        <f t="shared" si="186"/>
        <v>0</v>
      </c>
      <c r="R2173" s="2">
        <v>1</v>
      </c>
      <c r="S2173" s="2">
        <v>90</v>
      </c>
      <c r="T2173" s="2" t="s">
        <v>4646</v>
      </c>
      <c r="U2173" s="28" t="str">
        <f>IF(G2173=0,"",_xlfn.MINIFS('PO Details'!$I:$I,'PO Details'!$D:$D,Planning!$B2173,'PO Details'!$L:$L,Planning!$E2173))</f>
        <v/>
      </c>
      <c r="V2173" s="29" t="s">
        <v>4639</v>
      </c>
      <c r="W2173" t="str">
        <f t="shared" si="189"/>
        <v/>
      </c>
      <c r="X2173" s="2">
        <v>120</v>
      </c>
    </row>
    <row r="2174" spans="1:24" x14ac:dyDescent="0.25">
      <c r="A2174" s="11" t="s">
        <v>4619</v>
      </c>
      <c r="B2174" s="22" t="s">
        <v>288</v>
      </c>
      <c r="C2174" s="22" t="s">
        <v>3759</v>
      </c>
      <c r="D2174" s="22" t="s">
        <v>289</v>
      </c>
      <c r="E2174" s="31" t="s">
        <v>1597</v>
      </c>
      <c r="F2174" s="12">
        <f>SUMIFS('Inventory Details'!$H:$H,'Inventory Details'!$B:$B,$B2174,'Inventory Details'!$E:$E,$E2174)</f>
        <v>4</v>
      </c>
      <c r="G2174" s="12">
        <f>SUMIFS('PO Details'!$H:$H,'PO Details'!$D:$D,Planning!$B2174,'PO Details'!$L:$L,$E2174)</f>
        <v>0</v>
      </c>
      <c r="H2174" s="12">
        <f>SUMIFS('SO Details'!$G:$G,'SO Details'!$D:$D,Planning!$B2174,'SO Details'!$K:$K,$E2174)</f>
        <v>0</v>
      </c>
      <c r="I2174" s="20">
        <f>IF(COUNTIFS($C:$C,B2174)&gt;1,SUMIFS('Sales Hx'!$Q:$Q,'Sales Hx'!$B:$B,_xlfn.XLOOKUP(B2174,C:C,B:B),'Sales Hx'!$D:$D,Planning!$E2174),SUMIFS('Sales Hx'!$Q:$Q,'Sales Hx'!$B:$B,Planning!$B2174,'Sales Hx'!$D:$D,Planning!$E2174))</f>
        <v>0</v>
      </c>
      <c r="J2174" s="16">
        <f>IF(COUNTIFS($C:$C,B2174)&gt;1,SUMIFS('Sales Hx'!$S:$S,'Sales Hx'!$B:$B,_xlfn.XLOOKUP(B2174,C:C,B:B),'Sales Hx'!$D:$D,E2174),SUMIFS('Sales Hx'!$S:$S,'Sales Hx'!$B:$B,$B2174,'Sales Hx'!$D:$D,$E2174))</f>
        <v>3.2894736842105261E-2</v>
      </c>
      <c r="K2174" s="16">
        <f t="shared" si="188"/>
        <v>0</v>
      </c>
      <c r="L2174" s="12">
        <f>IF(M2174&lt;&gt;"",M2174,IF(COUNTIFS($C:$C,B2174)&gt;1,SUMIFS('Sales Hx'!V:V,'Sales Hx'!$B:$B,_xlfn.XLOOKUP(B2174,C:C,B:B),'Sales Hx'!$D:$D,$E2174),SUMIFS('Sales Hx'!V:V,'Sales Hx'!$B:$B,$B2174,'Sales Hx'!$D:$D,$E2174)))</f>
        <v>0</v>
      </c>
      <c r="M2174" s="12">
        <v>0</v>
      </c>
      <c r="N2174" s="15">
        <f t="shared" si="187"/>
        <v>3.2894736842105261E-2</v>
      </c>
      <c r="O2174" s="21">
        <f t="shared" si="185"/>
        <v>0</v>
      </c>
      <c r="P2174" s="24">
        <v>85.5</v>
      </c>
      <c r="Q2174" s="18">
        <f t="shared" si="186"/>
        <v>0</v>
      </c>
      <c r="R2174" s="2">
        <v>1</v>
      </c>
      <c r="S2174" s="2">
        <v>90</v>
      </c>
      <c r="T2174" s="2" t="s">
        <v>4646</v>
      </c>
      <c r="U2174" s="28" t="str">
        <f>IF(G2174=0,"",_xlfn.MINIFS('PO Details'!$I:$I,'PO Details'!$D:$D,Planning!$B2174,'PO Details'!$L:$L,Planning!$E2174))</f>
        <v/>
      </c>
      <c r="V2174" s="29" t="s">
        <v>4639</v>
      </c>
      <c r="W2174" t="str">
        <f t="shared" si="189"/>
        <v/>
      </c>
      <c r="X2174" s="2">
        <v>120</v>
      </c>
    </row>
    <row r="2175" spans="1:24" x14ac:dyDescent="0.25">
      <c r="A2175" s="11"/>
      <c r="B2175" s="22" t="s">
        <v>1704</v>
      </c>
      <c r="C2175" s="22"/>
      <c r="D2175" s="22" t="s">
        <v>3738</v>
      </c>
      <c r="E2175" s="31" t="s">
        <v>109</v>
      </c>
      <c r="F2175" s="12">
        <f>SUMIFS('Inventory Details'!$H:$H,'Inventory Details'!$B:$B,$B2175,'Inventory Details'!$E:$E,$E2175)</f>
        <v>5</v>
      </c>
      <c r="G2175" s="12">
        <f>SUMIFS('PO Details'!$H:$H,'PO Details'!$D:$D,Planning!$B2175,'PO Details'!$L:$L,$E2175)</f>
        <v>0</v>
      </c>
      <c r="H2175" s="12">
        <f>SUMIFS('SO Details'!$G:$G,'SO Details'!$D:$D,Planning!$B2175,'SO Details'!$K:$K,$E2175)</f>
        <v>0</v>
      </c>
      <c r="I2175" s="20">
        <f>IF(COUNTIFS($C:$C,B2175)&gt;1,SUMIFS('Sales Hx'!$Q:$Q,'Sales Hx'!$B:$B,_xlfn.XLOOKUP(B2175,C:C,B:B),'Sales Hx'!$D:$D,Planning!$E2175),SUMIFS('Sales Hx'!$Q:$Q,'Sales Hx'!$B:$B,Planning!$B2175,'Sales Hx'!$D:$D,Planning!$E2175))</f>
        <v>0</v>
      </c>
      <c r="J2175" s="16">
        <f>IF(COUNTIFS($C:$C,B2175)&gt;1,SUMIFS('Sales Hx'!$S:$S,'Sales Hx'!$B:$B,_xlfn.XLOOKUP(B2175,C:C,B:B),'Sales Hx'!$D:$D,E2175),SUMIFS('Sales Hx'!$S:$S,'Sales Hx'!$B:$B,$B2175,'Sales Hx'!$D:$D,$E2175))</f>
        <v>3.2894736842105261E-2</v>
      </c>
      <c r="K2175" s="16">
        <f t="shared" si="188"/>
        <v>0</v>
      </c>
      <c r="L2175" s="12">
        <f>IF(M2175&lt;&gt;"",M2175,IF(COUNTIFS($C:$C,B2175)&gt;1,SUMIFS('Sales Hx'!V:V,'Sales Hx'!$B:$B,_xlfn.XLOOKUP(B2175,C:C,B:B),'Sales Hx'!$D:$D,$E2175),SUMIFS('Sales Hx'!V:V,'Sales Hx'!$B:$B,$B2175,'Sales Hx'!$D:$D,$E2175)))</f>
        <v>0</v>
      </c>
      <c r="M2175" s="12">
        <v>0</v>
      </c>
      <c r="N2175" s="15">
        <f t="shared" si="187"/>
        <v>3.2894736842105261E-2</v>
      </c>
      <c r="O2175" s="21">
        <f t="shared" si="185"/>
        <v>0</v>
      </c>
      <c r="P2175" s="24">
        <v>1.23</v>
      </c>
      <c r="Q2175" s="18">
        <f t="shared" si="186"/>
        <v>0</v>
      </c>
      <c r="R2175" s="2">
        <v>1</v>
      </c>
      <c r="S2175" s="2">
        <v>120</v>
      </c>
      <c r="T2175" s="2" t="s">
        <v>4647</v>
      </c>
      <c r="U2175" s="28" t="str">
        <f>IF(G2175=0,"",_xlfn.MINIFS('PO Details'!$I:$I,'PO Details'!$D:$D,Planning!$B2175,'PO Details'!$L:$L,Planning!$E2175))</f>
        <v/>
      </c>
      <c r="V2175" s="29" t="s">
        <v>4640</v>
      </c>
      <c r="W2175" t="str">
        <f t="shared" si="189"/>
        <v>Max</v>
      </c>
      <c r="X2175" s="2">
        <v>120</v>
      </c>
    </row>
    <row r="2176" spans="1:24" x14ac:dyDescent="0.25">
      <c r="A2176" s="11"/>
      <c r="B2176" s="22" t="s">
        <v>1704</v>
      </c>
      <c r="C2176" s="22"/>
      <c r="D2176" s="22" t="s">
        <v>3738</v>
      </c>
      <c r="E2176" s="31" t="s">
        <v>106</v>
      </c>
      <c r="F2176" s="12">
        <f>SUMIFS('Inventory Details'!$H:$H,'Inventory Details'!$B:$B,$B2176,'Inventory Details'!$E:$E,$E2176)</f>
        <v>0</v>
      </c>
      <c r="G2176" s="12">
        <f>SUMIFS('PO Details'!$H:$H,'PO Details'!$D:$D,Planning!$B2176,'PO Details'!$L:$L,$E2176)</f>
        <v>0</v>
      </c>
      <c r="H2176" s="12">
        <f>SUMIFS('SO Details'!$G:$G,'SO Details'!$D:$D,Planning!$B2176,'SO Details'!$K:$K,$E2176)</f>
        <v>0</v>
      </c>
      <c r="I2176" s="20">
        <f>IF(COUNTIFS($C:$C,B2176)&gt;1,SUMIFS('Sales Hx'!$Q:$Q,'Sales Hx'!$B:$B,_xlfn.XLOOKUP(B2176,C:C,B:B),'Sales Hx'!$D:$D,Planning!$E2176),SUMIFS('Sales Hx'!$Q:$Q,'Sales Hx'!$B:$B,Planning!$B2176,'Sales Hx'!$D:$D,Planning!$E2176))</f>
        <v>0</v>
      </c>
      <c r="J2176" s="16">
        <f>IF(COUNTIFS($C:$C,B2176)&gt;1,SUMIFS('Sales Hx'!$S:$S,'Sales Hx'!$B:$B,_xlfn.XLOOKUP(B2176,C:C,B:B),'Sales Hx'!$D:$D,E2176),SUMIFS('Sales Hx'!$S:$S,'Sales Hx'!$B:$B,$B2176,'Sales Hx'!$D:$D,$E2176))</f>
        <v>0</v>
      </c>
      <c r="K2176" s="16">
        <f t="shared" si="188"/>
        <v>0</v>
      </c>
      <c r="L2176" s="12">
        <f>IF(M2176&lt;&gt;"",M2176,IF(COUNTIFS($C:$C,B2176)&gt;1,SUMIFS('Sales Hx'!V:V,'Sales Hx'!$B:$B,_xlfn.XLOOKUP(B2176,C:C,B:B),'Sales Hx'!$D:$D,$E2176),SUMIFS('Sales Hx'!V:V,'Sales Hx'!$B:$B,$B2176,'Sales Hx'!$D:$D,$E2176)))</f>
        <v>0</v>
      </c>
      <c r="M2176" s="12">
        <v>0</v>
      </c>
      <c r="N2176" s="15">
        <f t="shared" si="187"/>
        <v>0</v>
      </c>
      <c r="O2176" s="21">
        <f t="shared" si="185"/>
        <v>0</v>
      </c>
      <c r="P2176" s="24">
        <v>1.23</v>
      </c>
      <c r="Q2176" s="18">
        <f t="shared" si="186"/>
        <v>0</v>
      </c>
      <c r="R2176" s="2">
        <v>1</v>
      </c>
      <c r="S2176" s="2">
        <v>120</v>
      </c>
      <c r="T2176" s="2" t="s">
        <v>4647</v>
      </c>
      <c r="U2176" s="28" t="str">
        <f>IF(G2176=0,"",_xlfn.MINIFS('PO Details'!$I:$I,'PO Details'!$D:$D,Planning!$B2176,'PO Details'!$L:$L,Planning!$E2176))</f>
        <v/>
      </c>
      <c r="V2176" s="29" t="s">
        <v>4640</v>
      </c>
      <c r="W2176" t="str">
        <f t="shared" si="189"/>
        <v>Max</v>
      </c>
      <c r="X2176" s="2">
        <v>120</v>
      </c>
    </row>
    <row r="2177" spans="1:24" x14ac:dyDescent="0.25">
      <c r="A2177" s="11"/>
      <c r="B2177" s="22" t="s">
        <v>1704</v>
      </c>
      <c r="C2177" s="22"/>
      <c r="D2177" s="22" t="s">
        <v>3738</v>
      </c>
      <c r="E2177" s="31" t="s">
        <v>108</v>
      </c>
      <c r="F2177" s="12">
        <f>SUMIFS('Inventory Details'!$H:$H,'Inventory Details'!$B:$B,$B2177,'Inventory Details'!$E:$E,$E2177)</f>
        <v>4</v>
      </c>
      <c r="G2177" s="12">
        <f>SUMIFS('PO Details'!$H:$H,'PO Details'!$D:$D,Planning!$B2177,'PO Details'!$L:$L,$E2177)</f>
        <v>0</v>
      </c>
      <c r="H2177" s="12">
        <f>SUMIFS('SO Details'!$G:$G,'SO Details'!$D:$D,Planning!$B2177,'SO Details'!$K:$K,$E2177)</f>
        <v>0</v>
      </c>
      <c r="I2177" s="20">
        <f>IF(COUNTIFS($C:$C,B2177)&gt;1,SUMIFS('Sales Hx'!$Q:$Q,'Sales Hx'!$B:$B,_xlfn.XLOOKUP(B2177,C:C,B:B),'Sales Hx'!$D:$D,Planning!$E2177),SUMIFS('Sales Hx'!$Q:$Q,'Sales Hx'!$B:$B,Planning!$B2177,'Sales Hx'!$D:$D,Planning!$E2177))</f>
        <v>0</v>
      </c>
      <c r="J2177" s="16">
        <f>IF(COUNTIFS($C:$C,B2177)&gt;1,SUMIFS('Sales Hx'!$S:$S,'Sales Hx'!$B:$B,_xlfn.XLOOKUP(B2177,C:C,B:B),'Sales Hx'!$D:$D,E2177),SUMIFS('Sales Hx'!$S:$S,'Sales Hx'!$B:$B,$B2177,'Sales Hx'!$D:$D,$E2177))</f>
        <v>5.4824561403508776E-2</v>
      </c>
      <c r="K2177" s="16">
        <f t="shared" si="188"/>
        <v>0</v>
      </c>
      <c r="L2177" s="12">
        <f>IF(M2177&lt;&gt;"",M2177,IF(COUNTIFS($C:$C,B2177)&gt;1,SUMIFS('Sales Hx'!V:V,'Sales Hx'!$B:$B,_xlfn.XLOOKUP(B2177,C:C,B:B),'Sales Hx'!$D:$D,$E2177),SUMIFS('Sales Hx'!V:V,'Sales Hx'!$B:$B,$B2177,'Sales Hx'!$D:$D,$E2177)))</f>
        <v>0</v>
      </c>
      <c r="M2177" s="12">
        <v>0</v>
      </c>
      <c r="N2177" s="15">
        <f t="shared" si="187"/>
        <v>5.4824561403508776E-2</v>
      </c>
      <c r="O2177" s="21">
        <f t="shared" si="185"/>
        <v>0</v>
      </c>
      <c r="P2177" s="24">
        <v>1.23</v>
      </c>
      <c r="Q2177" s="18">
        <f t="shared" si="186"/>
        <v>0</v>
      </c>
      <c r="R2177" s="2">
        <v>1</v>
      </c>
      <c r="S2177" s="2">
        <v>120</v>
      </c>
      <c r="T2177" s="2" t="s">
        <v>4647</v>
      </c>
      <c r="U2177" s="28" t="str">
        <f>IF(G2177=0,"",_xlfn.MINIFS('PO Details'!$I:$I,'PO Details'!$D:$D,Planning!$B2177,'PO Details'!$L:$L,Planning!$E2177))</f>
        <v/>
      </c>
      <c r="V2177" s="29" t="s">
        <v>4640</v>
      </c>
      <c r="W2177" t="str">
        <f t="shared" si="189"/>
        <v>Max</v>
      </c>
      <c r="X2177" s="2">
        <v>120</v>
      </c>
    </row>
    <row r="2178" spans="1:24" x14ac:dyDescent="0.25">
      <c r="A2178" s="11"/>
      <c r="B2178" s="22" t="s">
        <v>1705</v>
      </c>
      <c r="C2178" s="22"/>
      <c r="D2178" s="22" t="s">
        <v>3738</v>
      </c>
      <c r="E2178" s="31" t="s">
        <v>1201</v>
      </c>
      <c r="F2178" s="12">
        <f>SUMIFS('Inventory Details'!$H:$H,'Inventory Details'!$B:$B,$B2178,'Inventory Details'!$E:$E,$E2178)</f>
        <v>0</v>
      </c>
      <c r="G2178" s="12">
        <f>SUMIFS('PO Details'!$H:$H,'PO Details'!$D:$D,Planning!$B2178,'PO Details'!$L:$L,$E2178)</f>
        <v>0</v>
      </c>
      <c r="H2178" s="12">
        <f>SUMIFS('SO Details'!$G:$G,'SO Details'!$D:$D,Planning!$B2178,'SO Details'!$K:$K,$E2178)</f>
        <v>0</v>
      </c>
      <c r="I2178" s="20">
        <f>IF(COUNTIFS($C:$C,B2178)&gt;1,SUMIFS('Sales Hx'!$Q:$Q,'Sales Hx'!$B:$B,_xlfn.XLOOKUP(B2178,C:C,B:B),'Sales Hx'!$D:$D,Planning!$E2178),SUMIFS('Sales Hx'!$Q:$Q,'Sales Hx'!$B:$B,Planning!$B2178,'Sales Hx'!$D:$D,Planning!$E2178))</f>
        <v>0</v>
      </c>
      <c r="J2178" s="16">
        <f>IF(COUNTIFS($C:$C,B2178)&gt;1,SUMIFS('Sales Hx'!$S:$S,'Sales Hx'!$B:$B,_xlfn.XLOOKUP(B2178,C:C,B:B),'Sales Hx'!$D:$D,E2178),SUMIFS('Sales Hx'!$S:$S,'Sales Hx'!$B:$B,$B2178,'Sales Hx'!$D:$D,$E2178))</f>
        <v>0</v>
      </c>
      <c r="K2178" s="16">
        <f t="shared" si="188"/>
        <v>0</v>
      </c>
      <c r="L2178" s="12">
        <f>IF(M2178&lt;&gt;"",M2178,IF(COUNTIFS($C:$C,B2178)&gt;1,SUMIFS('Sales Hx'!V:V,'Sales Hx'!$B:$B,_xlfn.XLOOKUP(B2178,C:C,B:B),'Sales Hx'!$D:$D,$E2178),SUMIFS('Sales Hx'!V:V,'Sales Hx'!$B:$B,$B2178,'Sales Hx'!$D:$D,$E2178)))</f>
        <v>0</v>
      </c>
      <c r="M2178" s="12">
        <v>0</v>
      </c>
      <c r="N2178" s="15">
        <f t="shared" si="187"/>
        <v>0</v>
      </c>
      <c r="O2178" s="21">
        <f t="shared" ref="O2178:O2241" si="190">MROUND(ROUND(IFERROR(IF(C2178&lt;&gt;"",0,IF(T2178="DC'd",0,IF(AND(J2178=0,F2178+G2178&lt;H2178),H2178-F2178+G2178,IF(F2178+G2178&lt;N2178,N2178+MAX((IF(J2178*R2178&gt;F2178,F2178,J2178*R2178))+J2178*S2178-F2178-G2178+H2178,0))))),0),0),1)</f>
        <v>0</v>
      </c>
      <c r="P2178" s="24">
        <v>0</v>
      </c>
      <c r="Q2178" s="18">
        <f t="shared" si="186"/>
        <v>0</v>
      </c>
      <c r="R2178" s="2">
        <v>1</v>
      </c>
      <c r="S2178" s="2">
        <v>120</v>
      </c>
      <c r="T2178" s="2" t="s">
        <v>4647</v>
      </c>
      <c r="U2178" s="28" t="str">
        <f>IF(G2178=0,"",_xlfn.MINIFS('PO Details'!$I:$I,'PO Details'!$D:$D,Planning!$B2178,'PO Details'!$L:$L,Planning!$E2178))</f>
        <v/>
      </c>
      <c r="V2178" s="29" t="s">
        <v>4640</v>
      </c>
      <c r="W2178" t="str">
        <f t="shared" si="189"/>
        <v>Max</v>
      </c>
      <c r="X2178" s="2">
        <v>120</v>
      </c>
    </row>
    <row r="2179" spans="1:24" x14ac:dyDescent="0.25">
      <c r="A2179" s="11" t="s">
        <v>4619</v>
      </c>
      <c r="B2179" s="22" t="s">
        <v>297</v>
      </c>
      <c r="C2179" s="22"/>
      <c r="D2179" s="22" t="s">
        <v>298</v>
      </c>
      <c r="E2179" s="31" t="s">
        <v>4746</v>
      </c>
      <c r="F2179" s="12">
        <f>SUMIFS('Inventory Details'!$H:$H,'Inventory Details'!$B:$B,$B2179,'Inventory Details'!$E:$E,$E2179)</f>
        <v>32</v>
      </c>
      <c r="G2179" s="12">
        <f>SUMIFS('PO Details'!$H:$H,'PO Details'!$D:$D,Planning!$B2179,'PO Details'!$L:$L,$E2179)</f>
        <v>33</v>
      </c>
      <c r="H2179" s="12">
        <f>SUMIFS('SO Details'!$G:$G,'SO Details'!$D:$D,Planning!$B2179,'SO Details'!$K:$K,$E2179)</f>
        <v>0</v>
      </c>
      <c r="I2179" s="20">
        <f>IF(COUNTIFS($C:$C,B2179)&gt;1,SUMIFS('Sales Hx'!$Q:$Q,'Sales Hx'!$B:$B,_xlfn.XLOOKUP(B2179,C:C,B:B),'Sales Hx'!$D:$D,Planning!$E2179),SUMIFS('Sales Hx'!$Q:$Q,'Sales Hx'!$B:$B,Planning!$B2179,'Sales Hx'!$D:$D,Planning!$E2179))</f>
        <v>2.8</v>
      </c>
      <c r="J2179" s="16">
        <f>IF(COUNTIFS($C:$C,B2179)&gt;1,SUMIFS('Sales Hx'!$S:$S,'Sales Hx'!$B:$B,_xlfn.XLOOKUP(B2179,C:C,B:B),'Sales Hx'!$D:$D,E2179),SUMIFS('Sales Hx'!$S:$S,'Sales Hx'!$B:$B,$B2179,'Sales Hx'!$D:$D,$E2179))</f>
        <v>0.1287593984962406</v>
      </c>
      <c r="K2179" s="16">
        <f t="shared" si="188"/>
        <v>23.214285714285715</v>
      </c>
      <c r="L2179" s="12">
        <f>IF(M2179&lt;&gt;"",M2179,IF(COUNTIFS($C:$C,B2179)&gt;1,SUMIFS('Sales Hx'!V:V,'Sales Hx'!$B:$B,_xlfn.XLOOKUP(B2179,C:C,B:B),'Sales Hx'!$D:$D,$E2179),SUMIFS('Sales Hx'!V:V,'Sales Hx'!$B:$B,$B2179,'Sales Hx'!$D:$D,$E2179)))</f>
        <v>0</v>
      </c>
      <c r="M2179" s="12">
        <v>0</v>
      </c>
      <c r="N2179" s="15">
        <f t="shared" si="187"/>
        <v>0.1287593984962406</v>
      </c>
      <c r="O2179" s="21">
        <f t="shared" si="190"/>
        <v>0</v>
      </c>
      <c r="P2179" s="24">
        <v>1.23</v>
      </c>
      <c r="Q2179" s="18">
        <f t="shared" si="186"/>
        <v>0</v>
      </c>
      <c r="R2179" s="2">
        <v>1</v>
      </c>
      <c r="S2179" s="2">
        <v>120</v>
      </c>
      <c r="T2179" s="2" t="s">
        <v>4646</v>
      </c>
      <c r="U2179" s="28">
        <f>IF(G2179=0,"",_xlfn.MINIFS('PO Details'!$I:$I,'PO Details'!$D:$D,Planning!$B2179,'PO Details'!$L:$L,Planning!$E2179))</f>
        <v>45473</v>
      </c>
      <c r="V2179" s="29" t="s">
        <v>4640</v>
      </c>
      <c r="W2179" t="str">
        <f t="shared" si="189"/>
        <v>Max</v>
      </c>
      <c r="X2179" s="2">
        <v>120</v>
      </c>
    </row>
    <row r="2180" spans="1:24" x14ac:dyDescent="0.25">
      <c r="A2180" s="11" t="s">
        <v>4619</v>
      </c>
      <c r="B2180" s="22" t="s">
        <v>297</v>
      </c>
      <c r="C2180" s="22"/>
      <c r="D2180" s="22" t="s">
        <v>298</v>
      </c>
      <c r="E2180" s="31" t="s">
        <v>113</v>
      </c>
      <c r="F2180" s="12">
        <f>SUMIFS('Inventory Details'!$H:$H,'Inventory Details'!$B:$B,$B2180,'Inventory Details'!$E:$E,$E2180)</f>
        <v>0</v>
      </c>
      <c r="G2180" s="12">
        <f>SUMIFS('PO Details'!$H:$H,'PO Details'!$D:$D,Planning!$B2180,'PO Details'!$L:$L,$E2180)</f>
        <v>0</v>
      </c>
      <c r="H2180" s="12">
        <f>SUMIFS('SO Details'!$G:$G,'SO Details'!$D:$D,Planning!$B2180,'SO Details'!$K:$K,$E2180)</f>
        <v>15</v>
      </c>
      <c r="I2180" s="20">
        <f>IF(COUNTIFS($C:$C,B2180)&gt;1,SUMIFS('Sales Hx'!$Q:$Q,'Sales Hx'!$B:$B,_xlfn.XLOOKUP(B2180,C:C,B:B),'Sales Hx'!$D:$D,Planning!$E2180),SUMIFS('Sales Hx'!$Q:$Q,'Sales Hx'!$B:$B,Planning!$B2180,'Sales Hx'!$D:$D,Planning!$E2180))</f>
        <v>23.799999999999997</v>
      </c>
      <c r="J2180" s="16">
        <f>IF(COUNTIFS($C:$C,B2180)&gt;1,SUMIFS('Sales Hx'!$S:$S,'Sales Hx'!$B:$B,_xlfn.XLOOKUP(B2180,C:C,B:B),'Sales Hx'!$D:$D,E2180),SUMIFS('Sales Hx'!$S:$S,'Sales Hx'!$B:$B,$B2180,'Sales Hx'!$D:$D,$E2180))</f>
        <v>0.68552631578947354</v>
      </c>
      <c r="K2180" s="16">
        <f t="shared" si="188"/>
        <v>0</v>
      </c>
      <c r="L2180" s="12">
        <f>IF(M2180&lt;&gt;"",M2180,IF(COUNTIFS($C:$C,B2180)&gt;1,SUMIFS('Sales Hx'!V:V,'Sales Hx'!$B:$B,_xlfn.XLOOKUP(B2180,C:C,B:B),'Sales Hx'!$D:$D,$E2180),SUMIFS('Sales Hx'!V:V,'Sales Hx'!$B:$B,$B2180,'Sales Hx'!$D:$D,$E2180)))</f>
        <v>0</v>
      </c>
      <c r="M2180" s="12">
        <v>0</v>
      </c>
      <c r="N2180" s="15">
        <f t="shared" si="187"/>
        <v>0.68552631578947354</v>
      </c>
      <c r="O2180" s="21">
        <f t="shared" si="190"/>
        <v>0</v>
      </c>
      <c r="P2180" s="24">
        <v>1.23</v>
      </c>
      <c r="Q2180" s="18">
        <f t="shared" si="186"/>
        <v>0</v>
      </c>
      <c r="R2180" s="2">
        <v>1</v>
      </c>
      <c r="S2180" s="2">
        <v>120</v>
      </c>
      <c r="T2180" s="2" t="s">
        <v>4646</v>
      </c>
      <c r="U2180" s="28" t="str">
        <f>IF(G2180=0,"",_xlfn.MINIFS('PO Details'!$I:$I,'PO Details'!$D:$D,Planning!$B2180,'PO Details'!$L:$L,Planning!$E2180))</f>
        <v/>
      </c>
      <c r="V2180" s="29" t="s">
        <v>4640</v>
      </c>
      <c r="W2180" t="str">
        <f t="shared" si="189"/>
        <v/>
      </c>
      <c r="X2180" s="2">
        <v>120</v>
      </c>
    </row>
    <row r="2181" spans="1:24" x14ac:dyDescent="0.25">
      <c r="A2181" s="11" t="s">
        <v>4619</v>
      </c>
      <c r="B2181" s="22" t="s">
        <v>297</v>
      </c>
      <c r="C2181" s="22"/>
      <c r="D2181" s="22" t="s">
        <v>298</v>
      </c>
      <c r="E2181" s="31" t="s">
        <v>109</v>
      </c>
      <c r="F2181" s="12">
        <f>SUMIFS('Inventory Details'!$H:$H,'Inventory Details'!$B:$B,$B2181,'Inventory Details'!$E:$E,$E2181)</f>
        <v>26</v>
      </c>
      <c r="G2181" s="12">
        <f>SUMIFS('PO Details'!$H:$H,'PO Details'!$D:$D,Planning!$B2181,'PO Details'!$L:$L,$E2181)</f>
        <v>0</v>
      </c>
      <c r="H2181" s="12">
        <f>SUMIFS('SO Details'!$G:$G,'SO Details'!$D:$D,Planning!$B2181,'SO Details'!$K:$K,$E2181)</f>
        <v>0</v>
      </c>
      <c r="I2181" s="20">
        <f>IF(COUNTIFS($C:$C,B2181)&gt;1,SUMIFS('Sales Hx'!$Q:$Q,'Sales Hx'!$B:$B,_xlfn.XLOOKUP(B2181,C:C,B:B),'Sales Hx'!$D:$D,Planning!$E2181),SUMIFS('Sales Hx'!$Q:$Q,'Sales Hx'!$B:$B,Planning!$B2181,'Sales Hx'!$D:$D,Planning!$E2181))</f>
        <v>8.3999999999999986</v>
      </c>
      <c r="J2181" s="16">
        <f>IF(COUNTIFS($C:$C,B2181)&gt;1,SUMIFS('Sales Hx'!$S:$S,'Sales Hx'!$B:$B,_xlfn.XLOOKUP(B2181,C:C,B:B),'Sales Hx'!$D:$D,E2181),SUMIFS('Sales Hx'!$S:$S,'Sales Hx'!$B:$B,$B2181,'Sales Hx'!$D:$D,$E2181))</f>
        <v>0.20394736842105263</v>
      </c>
      <c r="K2181" s="16">
        <f t="shared" si="188"/>
        <v>3.0952380952380958</v>
      </c>
      <c r="L2181" s="12">
        <f>IF(M2181&lt;&gt;"",M2181,IF(COUNTIFS($C:$C,B2181)&gt;1,SUMIFS('Sales Hx'!V:V,'Sales Hx'!$B:$B,_xlfn.XLOOKUP(B2181,C:C,B:B),'Sales Hx'!$D:$D,$E2181),SUMIFS('Sales Hx'!V:V,'Sales Hx'!$B:$B,$B2181,'Sales Hx'!$D:$D,$E2181)))</f>
        <v>0</v>
      </c>
      <c r="M2181" s="12">
        <v>0</v>
      </c>
      <c r="N2181" s="15">
        <f t="shared" si="187"/>
        <v>0.20394736842105263</v>
      </c>
      <c r="O2181" s="21">
        <f t="shared" si="190"/>
        <v>0</v>
      </c>
      <c r="P2181" s="24">
        <v>1.23</v>
      </c>
      <c r="Q2181" s="18">
        <f t="shared" si="186"/>
        <v>0</v>
      </c>
      <c r="R2181" s="2">
        <v>1</v>
      </c>
      <c r="S2181" s="2">
        <v>120</v>
      </c>
      <c r="T2181" s="2" t="s">
        <v>4646</v>
      </c>
      <c r="U2181" s="28" t="str">
        <f>IF(G2181=0,"",_xlfn.MINIFS('PO Details'!$I:$I,'PO Details'!$D:$D,Planning!$B2181,'PO Details'!$L:$L,Planning!$E2181))</f>
        <v/>
      </c>
      <c r="V2181" s="29" t="s">
        <v>4640</v>
      </c>
      <c r="W2181" t="str">
        <f t="shared" si="189"/>
        <v/>
      </c>
      <c r="X2181" s="2">
        <v>120</v>
      </c>
    </row>
    <row r="2182" spans="1:24" x14ac:dyDescent="0.25">
      <c r="A2182" s="11" t="s">
        <v>4619</v>
      </c>
      <c r="B2182" s="22" t="s">
        <v>297</v>
      </c>
      <c r="C2182" s="22"/>
      <c r="D2182" s="22" t="s">
        <v>298</v>
      </c>
      <c r="E2182" s="31" t="s">
        <v>108</v>
      </c>
      <c r="F2182" s="12">
        <f>SUMIFS('Inventory Details'!$H:$H,'Inventory Details'!$B:$B,$B2182,'Inventory Details'!$E:$E,$E2182)</f>
        <v>2</v>
      </c>
      <c r="G2182" s="12">
        <f>SUMIFS('PO Details'!$H:$H,'PO Details'!$D:$D,Planning!$B2182,'PO Details'!$L:$L,$E2182)</f>
        <v>0</v>
      </c>
      <c r="H2182" s="12">
        <f>SUMIFS('SO Details'!$G:$G,'SO Details'!$D:$D,Planning!$B2182,'SO Details'!$K:$K,$E2182)</f>
        <v>0</v>
      </c>
      <c r="I2182" s="20">
        <f>IF(COUNTIFS($C:$C,B2182)&gt;1,SUMIFS('Sales Hx'!$Q:$Q,'Sales Hx'!$B:$B,_xlfn.XLOOKUP(B2182,C:C,B:B),'Sales Hx'!$D:$D,Planning!$E2182),SUMIFS('Sales Hx'!$Q:$Q,'Sales Hx'!$B:$B,Planning!$B2182,'Sales Hx'!$D:$D,Planning!$E2182))</f>
        <v>0</v>
      </c>
      <c r="J2182" s="16">
        <f>IF(COUNTIFS($C:$C,B2182)&gt;1,SUMIFS('Sales Hx'!$S:$S,'Sales Hx'!$B:$B,_xlfn.XLOOKUP(B2182,C:C,B:B),'Sales Hx'!$D:$D,E2182),SUMIFS('Sales Hx'!$S:$S,'Sales Hx'!$B:$B,$B2182,'Sales Hx'!$D:$D,$E2182))</f>
        <v>0.46052631578947373</v>
      </c>
      <c r="K2182" s="16">
        <f t="shared" si="188"/>
        <v>0</v>
      </c>
      <c r="L2182" s="12">
        <f>IF(M2182&lt;&gt;"",M2182,IF(COUNTIFS($C:$C,B2182)&gt;1,SUMIFS('Sales Hx'!V:V,'Sales Hx'!$B:$B,_xlfn.XLOOKUP(B2182,C:C,B:B),'Sales Hx'!$D:$D,$E2182),SUMIFS('Sales Hx'!V:V,'Sales Hx'!$B:$B,$B2182,'Sales Hx'!$D:$D,$E2182)))</f>
        <v>0</v>
      </c>
      <c r="M2182" s="12">
        <v>0</v>
      </c>
      <c r="N2182" s="15">
        <f t="shared" si="187"/>
        <v>0.46052631578947373</v>
      </c>
      <c r="O2182" s="21">
        <f t="shared" si="190"/>
        <v>0</v>
      </c>
      <c r="P2182" s="24">
        <v>1.23</v>
      </c>
      <c r="Q2182" s="18">
        <f t="shared" ref="Q2182:Q2236" si="191">IFERROR(P2182*O2182,0)</f>
        <v>0</v>
      </c>
      <c r="R2182" s="2">
        <v>1</v>
      </c>
      <c r="S2182" s="2">
        <v>120</v>
      </c>
      <c r="T2182" s="2" t="s">
        <v>4646</v>
      </c>
      <c r="U2182" s="28" t="str">
        <f>IF(G2182=0,"",_xlfn.MINIFS('PO Details'!$I:$I,'PO Details'!$D:$D,Planning!$B2182,'PO Details'!$L:$L,Planning!$E2182))</f>
        <v/>
      </c>
      <c r="V2182" s="29" t="s">
        <v>4640</v>
      </c>
      <c r="W2182" t="str">
        <f t="shared" si="189"/>
        <v/>
      </c>
      <c r="X2182" s="2">
        <v>120</v>
      </c>
    </row>
    <row r="2183" spans="1:24" x14ac:dyDescent="0.25">
      <c r="A2183" s="11" t="s">
        <v>4619</v>
      </c>
      <c r="B2183" s="22" t="s">
        <v>297</v>
      </c>
      <c r="C2183" s="22"/>
      <c r="D2183" s="22" t="s">
        <v>298</v>
      </c>
      <c r="E2183" s="31" t="s">
        <v>1201</v>
      </c>
      <c r="F2183" s="12">
        <f>SUMIFS('Inventory Details'!$H:$H,'Inventory Details'!$B:$B,$B2183,'Inventory Details'!$E:$E,$E2183)</f>
        <v>1</v>
      </c>
      <c r="G2183" s="12">
        <f>SUMIFS('PO Details'!$H:$H,'PO Details'!$D:$D,Planning!$B2183,'PO Details'!$L:$L,$E2183)</f>
        <v>0</v>
      </c>
      <c r="H2183" s="12">
        <f>SUMIFS('SO Details'!$G:$G,'SO Details'!$D:$D,Planning!$B2183,'SO Details'!$K:$K,$E2183)</f>
        <v>0</v>
      </c>
      <c r="I2183" s="20">
        <f>IF(COUNTIFS($C:$C,B2183)&gt;1,SUMIFS('Sales Hx'!$Q:$Q,'Sales Hx'!$B:$B,_xlfn.XLOOKUP(B2183,C:C,B:B),'Sales Hx'!$D:$D,Planning!$E2183),SUMIFS('Sales Hx'!$Q:$Q,'Sales Hx'!$B:$B,Planning!$B2183,'Sales Hx'!$D:$D,Planning!$E2183))</f>
        <v>0</v>
      </c>
      <c r="J2183" s="16">
        <f>IF(COUNTIFS($C:$C,B2183)&gt;1,SUMIFS('Sales Hx'!$S:$S,'Sales Hx'!$B:$B,_xlfn.XLOOKUP(B2183,C:C,B:B),'Sales Hx'!$D:$D,E2183),SUMIFS('Sales Hx'!$S:$S,'Sales Hx'!$B:$B,$B2183,'Sales Hx'!$D:$D,$E2183))</f>
        <v>0</v>
      </c>
      <c r="K2183" s="16">
        <f t="shared" si="188"/>
        <v>0</v>
      </c>
      <c r="L2183" s="12">
        <f>IF(M2183&lt;&gt;"",M2183,IF(COUNTIFS($C:$C,B2183)&gt;1,SUMIFS('Sales Hx'!V:V,'Sales Hx'!$B:$B,_xlfn.XLOOKUP(B2183,C:C,B:B),'Sales Hx'!$D:$D,$E2183),SUMIFS('Sales Hx'!V:V,'Sales Hx'!$B:$B,$B2183,'Sales Hx'!$D:$D,$E2183)))</f>
        <v>0</v>
      </c>
      <c r="M2183" s="12">
        <v>0</v>
      </c>
      <c r="N2183" s="15">
        <f t="shared" ref="N2183:N2237" si="192">IFERROR(_xlfn.IFNA(J2183*R2183+L2183,"No Sales Hx"),"No Sales HX")</f>
        <v>0</v>
      </c>
      <c r="O2183" s="21">
        <f t="shared" si="190"/>
        <v>0</v>
      </c>
      <c r="P2183" s="24">
        <v>1.23</v>
      </c>
      <c r="Q2183" s="18">
        <f t="shared" si="191"/>
        <v>0</v>
      </c>
      <c r="R2183" s="2">
        <v>1</v>
      </c>
      <c r="S2183" s="2">
        <v>120</v>
      </c>
      <c r="T2183" s="2" t="s">
        <v>4646</v>
      </c>
      <c r="U2183" s="28" t="str">
        <f>IF(G2183=0,"",_xlfn.MINIFS('PO Details'!$I:$I,'PO Details'!$D:$D,Planning!$B2183,'PO Details'!$L:$L,Planning!$E2183))</f>
        <v/>
      </c>
      <c r="V2183" s="29" t="s">
        <v>4640</v>
      </c>
      <c r="W2183" t="str">
        <f t="shared" si="189"/>
        <v/>
      </c>
      <c r="X2183" s="2">
        <v>120</v>
      </c>
    </row>
    <row r="2184" spans="1:24" x14ac:dyDescent="0.25">
      <c r="A2184" s="11" t="s">
        <v>4619</v>
      </c>
      <c r="B2184" s="22" t="s">
        <v>297</v>
      </c>
      <c r="C2184" s="22"/>
      <c r="D2184" s="22" t="s">
        <v>298</v>
      </c>
      <c r="E2184" s="31" t="s">
        <v>106</v>
      </c>
      <c r="F2184" s="12">
        <f>SUMIFS('Inventory Details'!$H:$H,'Inventory Details'!$B:$B,$B2184,'Inventory Details'!$E:$E,$E2184)</f>
        <v>0</v>
      </c>
      <c r="G2184" s="12">
        <f>SUMIFS('PO Details'!$H:$H,'PO Details'!$D:$D,Planning!$B2184,'PO Details'!$L:$L,$E2184)</f>
        <v>0</v>
      </c>
      <c r="H2184" s="12">
        <f>SUMIFS('SO Details'!$G:$G,'SO Details'!$D:$D,Planning!$B2184,'SO Details'!$K:$K,$E2184)</f>
        <v>0</v>
      </c>
      <c r="I2184" s="20">
        <f>IF(COUNTIFS($C:$C,B2184)&gt;1,SUMIFS('Sales Hx'!$Q:$Q,'Sales Hx'!$B:$B,_xlfn.XLOOKUP(B2184,C:C,B:B),'Sales Hx'!$D:$D,Planning!$E2184),SUMIFS('Sales Hx'!$Q:$Q,'Sales Hx'!$B:$B,Planning!$B2184,'Sales Hx'!$D:$D,Planning!$E2184))</f>
        <v>1.4</v>
      </c>
      <c r="J2184" s="16">
        <f>IF(COUNTIFS($C:$C,B2184)&gt;1,SUMIFS('Sales Hx'!$S:$S,'Sales Hx'!$B:$B,_xlfn.XLOOKUP(B2184,C:C,B:B),'Sales Hx'!$D:$D,E2184),SUMIFS('Sales Hx'!$S:$S,'Sales Hx'!$B:$B,$B2184,'Sales Hx'!$D:$D,$E2184))</f>
        <v>0.27443609022556392</v>
      </c>
      <c r="K2184" s="16">
        <f t="shared" si="188"/>
        <v>0</v>
      </c>
      <c r="L2184" s="12">
        <f>IF(M2184&lt;&gt;"",M2184,IF(COUNTIFS($C:$C,B2184)&gt;1,SUMIFS('Sales Hx'!V:V,'Sales Hx'!$B:$B,_xlfn.XLOOKUP(B2184,C:C,B:B),'Sales Hx'!$D:$D,$E2184),SUMIFS('Sales Hx'!V:V,'Sales Hx'!$B:$B,$B2184,'Sales Hx'!$D:$D,$E2184)))</f>
        <v>0</v>
      </c>
      <c r="M2184" s="12">
        <v>0</v>
      </c>
      <c r="N2184" s="15">
        <f t="shared" si="192"/>
        <v>0.27443609022556392</v>
      </c>
      <c r="O2184" s="21">
        <f t="shared" si="190"/>
        <v>0</v>
      </c>
      <c r="P2184" s="24">
        <v>1.23</v>
      </c>
      <c r="Q2184" s="18">
        <f t="shared" si="191"/>
        <v>0</v>
      </c>
      <c r="R2184" s="2">
        <v>1</v>
      </c>
      <c r="S2184" s="2">
        <v>120</v>
      </c>
      <c r="T2184" s="2" t="s">
        <v>4646</v>
      </c>
      <c r="U2184" s="28" t="str">
        <f>IF(G2184=0,"",_xlfn.MINIFS('PO Details'!$I:$I,'PO Details'!$D:$D,Planning!$B2184,'PO Details'!$L:$L,Planning!$E2184))</f>
        <v/>
      </c>
      <c r="V2184" s="29" t="s">
        <v>4640</v>
      </c>
      <c r="W2184" t="str">
        <f t="shared" si="189"/>
        <v/>
      </c>
      <c r="X2184" s="2">
        <v>120</v>
      </c>
    </row>
    <row r="2185" spans="1:24" x14ac:dyDescent="0.25">
      <c r="A2185" s="11"/>
      <c r="B2185" s="22" t="s">
        <v>1706</v>
      </c>
      <c r="C2185" s="22"/>
      <c r="D2185" s="22" t="s">
        <v>1707</v>
      </c>
      <c r="E2185" s="31" t="s">
        <v>1201</v>
      </c>
      <c r="F2185" s="12">
        <f>SUMIFS('Inventory Details'!$H:$H,'Inventory Details'!$B:$B,$B2185,'Inventory Details'!$E:$E,$E2185)</f>
        <v>1</v>
      </c>
      <c r="G2185" s="12">
        <f>SUMIFS('PO Details'!$H:$H,'PO Details'!$D:$D,Planning!$B2185,'PO Details'!$L:$L,$E2185)</f>
        <v>0</v>
      </c>
      <c r="H2185" s="12">
        <f>SUMIFS('SO Details'!$G:$G,'SO Details'!$D:$D,Planning!$B2185,'SO Details'!$K:$K,$E2185)</f>
        <v>0</v>
      </c>
      <c r="I2185" s="20">
        <f>IF(COUNTIFS($C:$C,B2185)&gt;1,SUMIFS('Sales Hx'!$Q:$Q,'Sales Hx'!$B:$B,_xlfn.XLOOKUP(B2185,C:C,B:B),'Sales Hx'!$D:$D,Planning!$E2185),SUMIFS('Sales Hx'!$Q:$Q,'Sales Hx'!$B:$B,Planning!$B2185,'Sales Hx'!$D:$D,Planning!$E2185))</f>
        <v>0</v>
      </c>
      <c r="J2185" s="16">
        <f>IF(COUNTIFS($C:$C,B2185)&gt;1,SUMIFS('Sales Hx'!$S:$S,'Sales Hx'!$B:$B,_xlfn.XLOOKUP(B2185,C:C,B:B),'Sales Hx'!$D:$D,E2185),SUMIFS('Sales Hx'!$S:$S,'Sales Hx'!$B:$B,$B2185,'Sales Hx'!$D:$D,$E2185))</f>
        <v>0</v>
      </c>
      <c r="K2185" s="16">
        <f t="shared" si="188"/>
        <v>0</v>
      </c>
      <c r="L2185" s="12">
        <f>IF(M2185&lt;&gt;"",M2185,IF(COUNTIFS($C:$C,B2185)&gt;1,SUMIFS('Sales Hx'!V:V,'Sales Hx'!$B:$B,_xlfn.XLOOKUP(B2185,C:C,B:B),'Sales Hx'!$D:$D,$E2185),SUMIFS('Sales Hx'!V:V,'Sales Hx'!$B:$B,$B2185,'Sales Hx'!$D:$D,$E2185)))</f>
        <v>0</v>
      </c>
      <c r="M2185" s="12">
        <v>0</v>
      </c>
      <c r="N2185" s="15">
        <f t="shared" si="192"/>
        <v>0</v>
      </c>
      <c r="O2185" s="21">
        <f t="shared" si="190"/>
        <v>0</v>
      </c>
      <c r="P2185" s="24">
        <v>43.67</v>
      </c>
      <c r="Q2185" s="18">
        <f t="shared" si="191"/>
        <v>0</v>
      </c>
      <c r="R2185" s="2">
        <v>1</v>
      </c>
      <c r="S2185" s="2">
        <v>120</v>
      </c>
      <c r="T2185" s="2" t="s">
        <v>4647</v>
      </c>
      <c r="U2185" s="28" t="str">
        <f>IF(G2185=0,"",_xlfn.MINIFS('PO Details'!$I:$I,'PO Details'!$D:$D,Planning!$B2185,'PO Details'!$L:$L,Planning!$E2185))</f>
        <v/>
      </c>
      <c r="V2185" s="29" t="s">
        <v>4640</v>
      </c>
      <c r="W2185" t="str">
        <f t="shared" si="189"/>
        <v>Max</v>
      </c>
      <c r="X2185" s="2">
        <v>120</v>
      </c>
    </row>
    <row r="2186" spans="1:24" x14ac:dyDescent="0.25">
      <c r="A2186" s="11" t="s">
        <v>4619</v>
      </c>
      <c r="B2186" s="22" t="s">
        <v>3757</v>
      </c>
      <c r="C2186" s="22"/>
      <c r="D2186" s="22" t="s">
        <v>287</v>
      </c>
      <c r="E2186" s="31" t="s">
        <v>106</v>
      </c>
      <c r="F2186" s="12">
        <f>SUMIFS('Inventory Details'!$H:$H,'Inventory Details'!$B:$B,$B2186,'Inventory Details'!$E:$E,$E2186)</f>
        <v>98</v>
      </c>
      <c r="G2186" s="12">
        <f>SUMIFS('PO Details'!$H:$H,'PO Details'!$D:$D,Planning!$B2186,'PO Details'!$L:$L,$E2186)</f>
        <v>130</v>
      </c>
      <c r="H2186" s="12">
        <f>SUMIFS('SO Details'!$G:$G,'SO Details'!$D:$D,Planning!$B2186,'SO Details'!$K:$K,$E2186)</f>
        <v>19</v>
      </c>
      <c r="I2186" s="20">
        <f>IF(COUNTIFS($C:$C,B2186)&gt;1,SUMIFS('Sales Hx'!$Q:$Q,'Sales Hx'!$B:$B,_xlfn.XLOOKUP(B2186,C:C,B:B),'Sales Hx'!$D:$D,Planning!$E2186),SUMIFS('Sales Hx'!$Q:$Q,'Sales Hx'!$B:$B,Planning!$B2186,'Sales Hx'!$D:$D,Planning!$E2186))</f>
        <v>237.99999999999997</v>
      </c>
      <c r="J2186" s="16">
        <f>IF(COUNTIFS($C:$C,B2186)&gt;1,SUMIFS('Sales Hx'!$S:$S,'Sales Hx'!$B:$B,_xlfn.XLOOKUP(B2186,C:C,B:B),'Sales Hx'!$D:$D,E2186),SUMIFS('Sales Hx'!$S:$S,'Sales Hx'!$B:$B,$B2186,'Sales Hx'!$D:$D,$E2186))</f>
        <v>2.0690789473684212</v>
      </c>
      <c r="K2186" s="16">
        <f t="shared" si="188"/>
        <v>0.95798319327731107</v>
      </c>
      <c r="L2186" s="12">
        <f>IF(M2186&lt;&gt;"",M2186,IF(COUNTIFS($C:$C,B2186)&gt;1,SUMIFS('Sales Hx'!V:V,'Sales Hx'!$B:$B,_xlfn.XLOOKUP(B2186,C:C,B:B),'Sales Hx'!$D:$D,$E2186),SUMIFS('Sales Hx'!V:V,'Sales Hx'!$B:$B,$B2186,'Sales Hx'!$D:$D,$E2186)))</f>
        <v>0</v>
      </c>
      <c r="M2186" s="12">
        <v>0</v>
      </c>
      <c r="N2186" s="15">
        <f t="shared" si="192"/>
        <v>2.0690789473684212</v>
      </c>
      <c r="O2186" s="21">
        <f t="shared" si="190"/>
        <v>0</v>
      </c>
      <c r="P2186" s="24">
        <v>220.4812</v>
      </c>
      <c r="Q2186" s="18">
        <f t="shared" si="191"/>
        <v>0</v>
      </c>
      <c r="R2186" s="2">
        <v>1</v>
      </c>
      <c r="S2186" s="2">
        <v>120</v>
      </c>
      <c r="T2186" s="2" t="s">
        <v>4647</v>
      </c>
      <c r="U2186" s="28">
        <f>IF(G2186=0,"",_xlfn.MINIFS('PO Details'!$I:$I,'PO Details'!$D:$D,Planning!$B2186,'PO Details'!$L:$L,Planning!$E2186))</f>
        <v>45443</v>
      </c>
      <c r="V2186" s="29" t="s">
        <v>4639</v>
      </c>
      <c r="W2186" t="str">
        <f t="shared" si="189"/>
        <v/>
      </c>
      <c r="X2186" s="2">
        <v>120</v>
      </c>
    </row>
    <row r="2187" spans="1:24" x14ac:dyDescent="0.25">
      <c r="A2187" s="11" t="s">
        <v>4619</v>
      </c>
      <c r="B2187" s="22" t="s">
        <v>3757</v>
      </c>
      <c r="C2187" s="22"/>
      <c r="D2187" s="22" t="s">
        <v>287</v>
      </c>
      <c r="E2187" s="31" t="s">
        <v>119</v>
      </c>
      <c r="F2187" s="12">
        <f>SUMIFS('Inventory Details'!$H:$H,'Inventory Details'!$B:$B,$B2187,'Inventory Details'!$E:$E,$E2187)</f>
        <v>0</v>
      </c>
      <c r="G2187" s="12">
        <f>SUMIFS('PO Details'!$H:$H,'PO Details'!$D:$D,Planning!$B2187,'PO Details'!$L:$L,$E2187)</f>
        <v>3</v>
      </c>
      <c r="H2187" s="12">
        <f>SUMIFS('SO Details'!$G:$G,'SO Details'!$D:$D,Planning!$B2187,'SO Details'!$K:$K,$E2187)</f>
        <v>0</v>
      </c>
      <c r="I2187" s="20">
        <f>IF(COUNTIFS($C:$C,B2187)&gt;1,SUMIFS('Sales Hx'!$Q:$Q,'Sales Hx'!$B:$B,_xlfn.XLOOKUP(B2187,C:C,B:B),'Sales Hx'!$D:$D,Planning!$E2187),SUMIFS('Sales Hx'!$Q:$Q,'Sales Hx'!$B:$B,Planning!$B2187,'Sales Hx'!$D:$D,Planning!$E2187))</f>
        <v>15.399999999999999</v>
      </c>
      <c r="J2187" s="16">
        <f>IF(COUNTIFS($C:$C,B2187)&gt;1,SUMIFS('Sales Hx'!$S:$S,'Sales Hx'!$B:$B,_xlfn.XLOOKUP(B2187,C:C,B:B),'Sales Hx'!$D:$D,E2187),SUMIFS('Sales Hx'!$S:$S,'Sales Hx'!$B:$B,$B2187,'Sales Hx'!$D:$D,$E2187))</f>
        <v>0.16842105263157892</v>
      </c>
      <c r="K2187" s="16">
        <f t="shared" si="188"/>
        <v>0.19480519480519481</v>
      </c>
      <c r="L2187" s="12">
        <f>IF(M2187&lt;&gt;"",M2187,IF(COUNTIFS($C:$C,B2187)&gt;1,SUMIFS('Sales Hx'!V:V,'Sales Hx'!$B:$B,_xlfn.XLOOKUP(B2187,C:C,B:B),'Sales Hx'!$D:$D,$E2187),SUMIFS('Sales Hx'!V:V,'Sales Hx'!$B:$B,$B2187,'Sales Hx'!$D:$D,$E2187)))</f>
        <v>0</v>
      </c>
      <c r="M2187" s="12">
        <v>0</v>
      </c>
      <c r="N2187" s="15">
        <f t="shared" si="192"/>
        <v>0.16842105263157892</v>
      </c>
      <c r="O2187" s="21">
        <f t="shared" si="190"/>
        <v>0</v>
      </c>
      <c r="P2187" s="24">
        <v>220.4812</v>
      </c>
      <c r="Q2187" s="18">
        <f t="shared" si="191"/>
        <v>0</v>
      </c>
      <c r="R2187" s="2">
        <v>1</v>
      </c>
      <c r="S2187" s="2">
        <v>120</v>
      </c>
      <c r="T2187" s="2" t="s">
        <v>4647</v>
      </c>
      <c r="U2187" s="28">
        <f>IF(G2187=0,"",_xlfn.MINIFS('PO Details'!$I:$I,'PO Details'!$D:$D,Planning!$B2187,'PO Details'!$L:$L,Planning!$E2187))</f>
        <v>45474</v>
      </c>
      <c r="V2187" s="29" t="s">
        <v>4639</v>
      </c>
      <c r="W2187" t="str">
        <f t="shared" si="189"/>
        <v/>
      </c>
      <c r="X2187" s="2">
        <v>120</v>
      </c>
    </row>
    <row r="2188" spans="1:24" x14ac:dyDescent="0.25">
      <c r="A2188" s="11" t="s">
        <v>4619</v>
      </c>
      <c r="B2188" s="22" t="s">
        <v>3757</v>
      </c>
      <c r="C2188" s="22"/>
      <c r="D2188" s="22" t="s">
        <v>287</v>
      </c>
      <c r="E2188" s="31" t="s">
        <v>15</v>
      </c>
      <c r="F2188" s="12">
        <f>SUMIFS('Inventory Details'!$H:$H,'Inventory Details'!$B:$B,$B2188,'Inventory Details'!$E:$E,$E2188)</f>
        <v>1</v>
      </c>
      <c r="G2188" s="12">
        <f>SUMIFS('PO Details'!$H:$H,'PO Details'!$D:$D,Planning!$B2188,'PO Details'!$L:$L,$E2188)</f>
        <v>27</v>
      </c>
      <c r="H2188" s="12">
        <f>SUMIFS('SO Details'!$G:$G,'SO Details'!$D:$D,Planning!$B2188,'SO Details'!$K:$K,$E2188)</f>
        <v>0</v>
      </c>
      <c r="I2188" s="20">
        <f>IF(COUNTIFS($C:$C,B2188)&gt;1,SUMIFS('Sales Hx'!$Q:$Q,'Sales Hx'!$B:$B,_xlfn.XLOOKUP(B2188,C:C,B:B),'Sales Hx'!$D:$D,Planning!$E2188),SUMIFS('Sales Hx'!$Q:$Q,'Sales Hx'!$B:$B,Planning!$B2188,'Sales Hx'!$D:$D,Planning!$E2188))</f>
        <v>0</v>
      </c>
      <c r="J2188" s="16">
        <f>IF(COUNTIFS($C:$C,B2188)&gt;1,SUMIFS('Sales Hx'!$S:$S,'Sales Hx'!$B:$B,_xlfn.XLOOKUP(B2188,C:C,B:B),'Sales Hx'!$D:$D,E2188),SUMIFS('Sales Hx'!$S:$S,'Sales Hx'!$B:$B,$B2188,'Sales Hx'!$D:$D,$E2188))</f>
        <v>0.65789473684210531</v>
      </c>
      <c r="K2188" s="16">
        <f t="shared" si="188"/>
        <v>0</v>
      </c>
      <c r="L2188" s="12">
        <f>IF(M2188&lt;&gt;"",M2188,IF(COUNTIFS($C:$C,B2188)&gt;1,SUMIFS('Sales Hx'!V:V,'Sales Hx'!$B:$B,_xlfn.XLOOKUP(B2188,C:C,B:B),'Sales Hx'!$D:$D,$E2188),SUMIFS('Sales Hx'!V:V,'Sales Hx'!$B:$B,$B2188,'Sales Hx'!$D:$D,$E2188)))</f>
        <v>0</v>
      </c>
      <c r="M2188" s="12">
        <v>0</v>
      </c>
      <c r="N2188" s="15">
        <f t="shared" si="192"/>
        <v>0.65789473684210531</v>
      </c>
      <c r="O2188" s="21">
        <f t="shared" si="190"/>
        <v>0</v>
      </c>
      <c r="P2188" s="24">
        <v>220.4812</v>
      </c>
      <c r="Q2188" s="18">
        <f t="shared" si="191"/>
        <v>0</v>
      </c>
      <c r="R2188" s="2">
        <v>1</v>
      </c>
      <c r="S2188" s="2">
        <v>120</v>
      </c>
      <c r="T2188" s="2" t="s">
        <v>4647</v>
      </c>
      <c r="U2188" s="28">
        <f>IF(G2188=0,"",_xlfn.MINIFS('PO Details'!$I:$I,'PO Details'!$D:$D,Planning!$B2188,'PO Details'!$L:$L,Planning!$E2188))</f>
        <v>45397</v>
      </c>
      <c r="V2188" s="29" t="s">
        <v>4639</v>
      </c>
      <c r="W2188" t="str">
        <f t="shared" si="189"/>
        <v/>
      </c>
      <c r="X2188" s="2">
        <v>120</v>
      </c>
    </row>
    <row r="2189" spans="1:24" x14ac:dyDescent="0.25">
      <c r="A2189" s="11" t="s">
        <v>4619</v>
      </c>
      <c r="B2189" s="22" t="s">
        <v>3757</v>
      </c>
      <c r="C2189" s="22"/>
      <c r="D2189" s="22" t="s">
        <v>287</v>
      </c>
      <c r="E2189" s="31" t="s">
        <v>820</v>
      </c>
      <c r="F2189" s="12">
        <f>SUMIFS('Inventory Details'!$H:$H,'Inventory Details'!$B:$B,$B2189,'Inventory Details'!$E:$E,$E2189)</f>
        <v>0</v>
      </c>
      <c r="G2189" s="12">
        <f>SUMIFS('PO Details'!$H:$H,'PO Details'!$D:$D,Planning!$B2189,'PO Details'!$L:$L,$E2189)</f>
        <v>25</v>
      </c>
      <c r="H2189" s="12">
        <f>SUMIFS('SO Details'!$G:$G,'SO Details'!$D:$D,Planning!$B2189,'SO Details'!$K:$K,$E2189)</f>
        <v>0</v>
      </c>
      <c r="I2189" s="20">
        <f>IF(COUNTIFS($C:$C,B2189)&gt;1,SUMIFS('Sales Hx'!$Q:$Q,'Sales Hx'!$B:$B,_xlfn.XLOOKUP(B2189,C:C,B:B),'Sales Hx'!$D:$D,Planning!$E2189),SUMIFS('Sales Hx'!$Q:$Q,'Sales Hx'!$B:$B,Planning!$B2189,'Sales Hx'!$D:$D,Planning!$E2189))</f>
        <v>5.6</v>
      </c>
      <c r="J2189" s="16">
        <f>IF(COUNTIFS($C:$C,B2189)&gt;1,SUMIFS('Sales Hx'!$S:$S,'Sales Hx'!$B:$B,_xlfn.XLOOKUP(B2189,C:C,B:B),'Sales Hx'!$D:$D,E2189),SUMIFS('Sales Hx'!$S:$S,'Sales Hx'!$B:$B,$B2189,'Sales Hx'!$D:$D,$E2189))</f>
        <v>0.20065789473684212</v>
      </c>
      <c r="K2189" s="16">
        <f t="shared" si="188"/>
        <v>4.4642857142857144</v>
      </c>
      <c r="L2189" s="12">
        <f>IF(M2189&lt;&gt;"",M2189,IF(COUNTIFS($C:$C,B2189)&gt;1,SUMIFS('Sales Hx'!V:V,'Sales Hx'!$B:$B,_xlfn.XLOOKUP(B2189,C:C,B:B),'Sales Hx'!$D:$D,$E2189),SUMIFS('Sales Hx'!V:V,'Sales Hx'!$B:$B,$B2189,'Sales Hx'!$D:$D,$E2189)))</f>
        <v>0</v>
      </c>
      <c r="M2189" s="12">
        <v>0</v>
      </c>
      <c r="N2189" s="15">
        <f t="shared" si="192"/>
        <v>0.20065789473684212</v>
      </c>
      <c r="O2189" s="21">
        <f t="shared" si="190"/>
        <v>0</v>
      </c>
      <c r="P2189" s="24">
        <v>220.4812</v>
      </c>
      <c r="Q2189" s="18">
        <f t="shared" si="191"/>
        <v>0</v>
      </c>
      <c r="R2189" s="2">
        <v>1</v>
      </c>
      <c r="S2189" s="2">
        <v>120</v>
      </c>
      <c r="T2189" s="2" t="s">
        <v>4647</v>
      </c>
      <c r="U2189" s="28">
        <f>IF(G2189=0,"",_xlfn.MINIFS('PO Details'!$I:$I,'PO Details'!$D:$D,Planning!$B2189,'PO Details'!$L:$L,Planning!$E2189))</f>
        <v>45474</v>
      </c>
      <c r="V2189" s="29" t="s">
        <v>4639</v>
      </c>
      <c r="W2189" t="str">
        <f t="shared" si="189"/>
        <v>Max</v>
      </c>
      <c r="X2189" s="2">
        <v>120</v>
      </c>
    </row>
    <row r="2190" spans="1:24" x14ac:dyDescent="0.25">
      <c r="A2190" s="11" t="s">
        <v>4619</v>
      </c>
      <c r="B2190" s="22" t="s">
        <v>3757</v>
      </c>
      <c r="C2190" s="22"/>
      <c r="D2190" s="22" t="s">
        <v>287</v>
      </c>
      <c r="E2190" s="31" t="s">
        <v>4746</v>
      </c>
      <c r="F2190" s="12">
        <f>SUMIFS('Inventory Details'!$H:$H,'Inventory Details'!$B:$B,$B2190,'Inventory Details'!$E:$E,$E2190)</f>
        <v>33</v>
      </c>
      <c r="G2190" s="12">
        <f>SUMIFS('PO Details'!$H:$H,'PO Details'!$D:$D,Planning!$B2190,'PO Details'!$L:$L,$E2190)</f>
        <v>637</v>
      </c>
      <c r="H2190" s="12">
        <f>SUMIFS('SO Details'!$G:$G,'SO Details'!$D:$D,Planning!$B2190,'SO Details'!$K:$K,$E2190)</f>
        <v>11</v>
      </c>
      <c r="I2190" s="20">
        <f>IF(COUNTIFS($C:$C,B2190)&gt;1,SUMIFS('Sales Hx'!$Q:$Q,'Sales Hx'!$B:$B,_xlfn.XLOOKUP(B2190,C:C,B:B),'Sales Hx'!$D:$D,Planning!$E2190),SUMIFS('Sales Hx'!$Q:$Q,'Sales Hx'!$B:$B,Planning!$B2190,'Sales Hx'!$D:$D,Planning!$E2190))</f>
        <v>407.4</v>
      </c>
      <c r="J2190" s="16">
        <f>IF(COUNTIFS($C:$C,B2190)&gt;1,SUMIFS('Sales Hx'!$S:$S,'Sales Hx'!$B:$B,_xlfn.XLOOKUP(B2190,C:C,B:B),'Sales Hx'!$D:$D,E2190),SUMIFS('Sales Hx'!$S:$S,'Sales Hx'!$B:$B,$B2190,'Sales Hx'!$D:$D,$E2190))</f>
        <v>3.7123205741626797</v>
      </c>
      <c r="K2190" s="16">
        <f t="shared" si="188"/>
        <v>1.6445753559155623</v>
      </c>
      <c r="L2190" s="12">
        <f>IF(M2190&lt;&gt;"",M2190,IF(COUNTIFS($C:$C,B2190)&gt;1,SUMIFS('Sales Hx'!V:V,'Sales Hx'!$B:$B,_xlfn.XLOOKUP(B2190,C:C,B:B),'Sales Hx'!$D:$D,$E2190),SUMIFS('Sales Hx'!V:V,'Sales Hx'!$B:$B,$B2190,'Sales Hx'!$D:$D,$E2190)))</f>
        <v>0</v>
      </c>
      <c r="M2190" s="12">
        <v>0</v>
      </c>
      <c r="N2190" s="15">
        <f t="shared" si="192"/>
        <v>3.7123205741626797</v>
      </c>
      <c r="O2190" s="21">
        <f t="shared" si="190"/>
        <v>0</v>
      </c>
      <c r="P2190" s="24">
        <v>220.4812</v>
      </c>
      <c r="Q2190" s="18">
        <f t="shared" si="191"/>
        <v>0</v>
      </c>
      <c r="R2190" s="2">
        <v>1</v>
      </c>
      <c r="S2190" s="2">
        <v>120</v>
      </c>
      <c r="T2190" s="2" t="s">
        <v>4647</v>
      </c>
      <c r="U2190" s="28">
        <f>IF(G2190=0,"",_xlfn.MINIFS('PO Details'!$I:$I,'PO Details'!$D:$D,Planning!$B2190,'PO Details'!$L:$L,Planning!$E2190))</f>
        <v>45473</v>
      </c>
      <c r="V2190" s="29" t="s">
        <v>4639</v>
      </c>
      <c r="W2190" t="str">
        <f t="shared" si="189"/>
        <v/>
      </c>
      <c r="X2190" s="2">
        <v>120</v>
      </c>
    </row>
    <row r="2191" spans="1:24" x14ac:dyDescent="0.25">
      <c r="A2191" s="11" t="s">
        <v>4619</v>
      </c>
      <c r="B2191" s="22" t="s">
        <v>3757</v>
      </c>
      <c r="C2191" s="22"/>
      <c r="D2191" s="22" t="s">
        <v>287</v>
      </c>
      <c r="E2191" s="31" t="s">
        <v>113</v>
      </c>
      <c r="F2191" s="12">
        <f>SUMIFS('Inventory Details'!$H:$H,'Inventory Details'!$B:$B,$B2191,'Inventory Details'!$E:$E,$E2191)</f>
        <v>96</v>
      </c>
      <c r="G2191" s="12">
        <f>SUMIFS('PO Details'!$H:$H,'PO Details'!$D:$D,Planning!$B2191,'PO Details'!$L:$L,$E2191)</f>
        <v>45</v>
      </c>
      <c r="H2191" s="12">
        <f>SUMIFS('SO Details'!$G:$G,'SO Details'!$D:$D,Planning!$B2191,'SO Details'!$K:$K,$E2191)</f>
        <v>0</v>
      </c>
      <c r="I2191" s="20">
        <f>IF(COUNTIFS($C:$C,B2191)&gt;1,SUMIFS('Sales Hx'!$Q:$Q,'Sales Hx'!$B:$B,_xlfn.XLOOKUP(B2191,C:C,B:B),'Sales Hx'!$D:$D,Planning!$E2191),SUMIFS('Sales Hx'!$Q:$Q,'Sales Hx'!$B:$B,Planning!$B2191,'Sales Hx'!$D:$D,Planning!$E2191))</f>
        <v>147</v>
      </c>
      <c r="J2191" s="16">
        <f>IF(COUNTIFS($C:$C,B2191)&gt;1,SUMIFS('Sales Hx'!$S:$S,'Sales Hx'!$B:$B,_xlfn.XLOOKUP(B2191,C:C,B:B),'Sales Hx'!$D:$D,E2191),SUMIFS('Sales Hx'!$S:$S,'Sales Hx'!$B:$B,$B2191,'Sales Hx'!$D:$D,$E2191))</f>
        <v>1.2406798245614037</v>
      </c>
      <c r="K2191" s="16">
        <f t="shared" si="188"/>
        <v>0.95918367346938771</v>
      </c>
      <c r="L2191" s="12">
        <f>IF(M2191&lt;&gt;"",M2191,IF(COUNTIFS($C:$C,B2191)&gt;1,SUMIFS('Sales Hx'!V:V,'Sales Hx'!$B:$B,_xlfn.XLOOKUP(B2191,C:C,B:B),'Sales Hx'!$D:$D,$E2191),SUMIFS('Sales Hx'!V:V,'Sales Hx'!$B:$B,$B2191,'Sales Hx'!$D:$D,$E2191)))</f>
        <v>0</v>
      </c>
      <c r="M2191" s="12">
        <v>0</v>
      </c>
      <c r="N2191" s="15">
        <f t="shared" si="192"/>
        <v>1.2406798245614037</v>
      </c>
      <c r="O2191" s="21">
        <f t="shared" si="190"/>
        <v>0</v>
      </c>
      <c r="P2191" s="24">
        <v>220.4812</v>
      </c>
      <c r="Q2191" s="18">
        <f t="shared" si="191"/>
        <v>0</v>
      </c>
      <c r="R2191" s="2">
        <v>1</v>
      </c>
      <c r="S2191" s="2">
        <v>120</v>
      </c>
      <c r="T2191" s="2" t="s">
        <v>4647</v>
      </c>
      <c r="U2191" s="28">
        <f>IF(G2191=0,"",_xlfn.MINIFS('PO Details'!$I:$I,'PO Details'!$D:$D,Planning!$B2191,'PO Details'!$L:$L,Planning!$E2191))</f>
        <v>45473</v>
      </c>
      <c r="V2191" s="29" t="s">
        <v>4639</v>
      </c>
      <c r="W2191" t="str">
        <f t="shared" si="189"/>
        <v/>
      </c>
      <c r="X2191" s="2">
        <v>120</v>
      </c>
    </row>
    <row r="2192" spans="1:24" x14ac:dyDescent="0.25">
      <c r="A2192" s="11" t="s">
        <v>4619</v>
      </c>
      <c r="B2192" s="22" t="s">
        <v>3757</v>
      </c>
      <c r="C2192" s="22"/>
      <c r="D2192" s="22" t="s">
        <v>287</v>
      </c>
      <c r="E2192" s="31" t="s">
        <v>109</v>
      </c>
      <c r="F2192" s="12">
        <f>SUMIFS('Inventory Details'!$H:$H,'Inventory Details'!$B:$B,$B2192,'Inventory Details'!$E:$E,$E2192)</f>
        <v>20</v>
      </c>
      <c r="G2192" s="12">
        <f>SUMIFS('PO Details'!$H:$H,'PO Details'!$D:$D,Planning!$B2192,'PO Details'!$L:$L,$E2192)</f>
        <v>0</v>
      </c>
      <c r="H2192" s="12">
        <f>SUMIFS('SO Details'!$G:$G,'SO Details'!$D:$D,Planning!$B2192,'SO Details'!$K:$K,$E2192)</f>
        <v>0</v>
      </c>
      <c r="I2192" s="20">
        <f>IF(COUNTIFS($C:$C,B2192)&gt;1,SUMIFS('Sales Hx'!$Q:$Q,'Sales Hx'!$B:$B,_xlfn.XLOOKUP(B2192,C:C,B:B),'Sales Hx'!$D:$D,Planning!$E2192),SUMIFS('Sales Hx'!$Q:$Q,'Sales Hx'!$B:$B,Planning!$B2192,'Sales Hx'!$D:$D,Planning!$E2192))</f>
        <v>78.399999999999991</v>
      </c>
      <c r="J2192" s="16">
        <f>IF(COUNTIFS($C:$C,B2192)&gt;1,SUMIFS('Sales Hx'!$S:$S,'Sales Hx'!$B:$B,_xlfn.XLOOKUP(B2192,C:C,B:B),'Sales Hx'!$D:$D,E2192),SUMIFS('Sales Hx'!$S:$S,'Sales Hx'!$B:$B,$B2192,'Sales Hx'!$D:$D,$E2192))</f>
        <v>0.63669590643274854</v>
      </c>
      <c r="K2192" s="16">
        <f t="shared" si="188"/>
        <v>0.25510204081632654</v>
      </c>
      <c r="L2192" s="12">
        <f>IF(M2192&lt;&gt;"",M2192,IF(COUNTIFS($C:$C,B2192)&gt;1,SUMIFS('Sales Hx'!V:V,'Sales Hx'!$B:$B,_xlfn.XLOOKUP(B2192,C:C,B:B),'Sales Hx'!$D:$D,$E2192),SUMIFS('Sales Hx'!V:V,'Sales Hx'!$B:$B,$B2192,'Sales Hx'!$D:$D,$E2192)))</f>
        <v>0</v>
      </c>
      <c r="M2192" s="12">
        <v>0</v>
      </c>
      <c r="N2192" s="15">
        <f t="shared" si="192"/>
        <v>0.63669590643274854</v>
      </c>
      <c r="O2192" s="21">
        <f t="shared" si="190"/>
        <v>0</v>
      </c>
      <c r="P2192" s="24">
        <v>220.4812</v>
      </c>
      <c r="Q2192" s="18">
        <f t="shared" si="191"/>
        <v>0</v>
      </c>
      <c r="R2192" s="2">
        <v>1</v>
      </c>
      <c r="S2192" s="2">
        <v>120</v>
      </c>
      <c r="T2192" s="2" t="s">
        <v>4647</v>
      </c>
      <c r="U2192" s="28" t="str">
        <f>IF(G2192=0,"",_xlfn.MINIFS('PO Details'!$I:$I,'PO Details'!$D:$D,Planning!$B2192,'PO Details'!$L:$L,Planning!$E2192))</f>
        <v/>
      </c>
      <c r="V2192" s="29" t="s">
        <v>4639</v>
      </c>
      <c r="W2192" t="str">
        <f t="shared" si="189"/>
        <v/>
      </c>
      <c r="X2192" s="2">
        <v>120</v>
      </c>
    </row>
    <row r="2193" spans="1:24" x14ac:dyDescent="0.25">
      <c r="A2193" s="11" t="s">
        <v>4619</v>
      </c>
      <c r="B2193" s="22" t="s">
        <v>3757</v>
      </c>
      <c r="C2193" s="22"/>
      <c r="D2193" s="22" t="s">
        <v>287</v>
      </c>
      <c r="E2193" s="31" t="s">
        <v>108</v>
      </c>
      <c r="F2193" s="12">
        <f>SUMIFS('Inventory Details'!$H:$H,'Inventory Details'!$B:$B,$B2193,'Inventory Details'!$E:$E,$E2193)</f>
        <v>0</v>
      </c>
      <c r="G2193" s="12">
        <f>SUMIFS('PO Details'!$H:$H,'PO Details'!$D:$D,Planning!$B2193,'PO Details'!$L:$L,$E2193)</f>
        <v>0</v>
      </c>
      <c r="H2193" s="12">
        <f>SUMIFS('SO Details'!$G:$G,'SO Details'!$D:$D,Planning!$B2193,'SO Details'!$K:$K,$E2193)</f>
        <v>0</v>
      </c>
      <c r="I2193" s="20">
        <f>IF(COUNTIFS($C:$C,B2193)&gt;1,SUMIFS('Sales Hx'!$Q:$Q,'Sales Hx'!$B:$B,_xlfn.XLOOKUP(B2193,C:C,B:B),'Sales Hx'!$D:$D,Planning!$E2193),SUMIFS('Sales Hx'!$Q:$Q,'Sales Hx'!$B:$B,Planning!$B2193,'Sales Hx'!$D:$D,Planning!$E2193))</f>
        <v>16.799999999999997</v>
      </c>
      <c r="J2193" s="16">
        <f>IF(COUNTIFS($C:$C,B2193)&gt;1,SUMIFS('Sales Hx'!$S:$S,'Sales Hx'!$B:$B,_xlfn.XLOOKUP(B2193,C:C,B:B),'Sales Hx'!$D:$D,E2193),SUMIFS('Sales Hx'!$S:$S,'Sales Hx'!$B:$B,$B2193,'Sales Hx'!$D:$D,$E2193))</f>
        <v>0.16315789473684209</v>
      </c>
      <c r="K2193" s="16">
        <f t="shared" si="188"/>
        <v>0</v>
      </c>
      <c r="L2193" s="12">
        <f>IF(M2193&lt;&gt;"",M2193,IF(COUNTIFS($C:$C,B2193)&gt;1,SUMIFS('Sales Hx'!V:V,'Sales Hx'!$B:$B,_xlfn.XLOOKUP(B2193,C:C,B:B),'Sales Hx'!$D:$D,$E2193),SUMIFS('Sales Hx'!V:V,'Sales Hx'!$B:$B,$B2193,'Sales Hx'!$D:$D,$E2193)))</f>
        <v>0</v>
      </c>
      <c r="M2193" s="12">
        <v>0</v>
      </c>
      <c r="N2193" s="15">
        <f t="shared" si="192"/>
        <v>0.16315789473684209</v>
      </c>
      <c r="O2193" s="21">
        <f t="shared" si="190"/>
        <v>20</v>
      </c>
      <c r="P2193" s="24">
        <v>220.4812</v>
      </c>
      <c r="Q2193" s="18">
        <f t="shared" si="191"/>
        <v>4409.6239999999998</v>
      </c>
      <c r="R2193" s="2">
        <v>1</v>
      </c>
      <c r="S2193" s="2">
        <v>120</v>
      </c>
      <c r="T2193" s="2" t="s">
        <v>4647</v>
      </c>
      <c r="U2193" s="28" t="str">
        <f>IF(G2193=0,"",_xlfn.MINIFS('PO Details'!$I:$I,'PO Details'!$D:$D,Planning!$B2193,'PO Details'!$L:$L,Planning!$E2193))</f>
        <v/>
      </c>
      <c r="V2193" s="29" t="s">
        <v>4639</v>
      </c>
      <c r="W2193" t="str">
        <f t="shared" si="189"/>
        <v/>
      </c>
      <c r="X2193" s="2">
        <v>120</v>
      </c>
    </row>
    <row r="2194" spans="1:24" x14ac:dyDescent="0.25">
      <c r="A2194" s="11" t="s">
        <v>4619</v>
      </c>
      <c r="B2194" s="22" t="s">
        <v>3759</v>
      </c>
      <c r="C2194" s="22"/>
      <c r="D2194" s="22" t="s">
        <v>289</v>
      </c>
      <c r="E2194" s="31" t="s">
        <v>106</v>
      </c>
      <c r="F2194" s="12">
        <f>SUMIFS('Inventory Details'!$H:$H,'Inventory Details'!$B:$B,$B2194,'Inventory Details'!$E:$E,$E2194)</f>
        <v>97</v>
      </c>
      <c r="G2194" s="12">
        <f>SUMIFS('PO Details'!$H:$H,'PO Details'!$D:$D,Planning!$B2194,'PO Details'!$L:$L,$E2194)</f>
        <v>148</v>
      </c>
      <c r="H2194" s="12">
        <f>SUMIFS('SO Details'!$G:$G,'SO Details'!$D:$D,Planning!$B2194,'SO Details'!$K:$K,$E2194)</f>
        <v>19</v>
      </c>
      <c r="I2194" s="20">
        <f>IF(COUNTIFS($C:$C,B2194)&gt;1,SUMIFS('Sales Hx'!$Q:$Q,'Sales Hx'!$B:$B,_xlfn.XLOOKUP(B2194,C:C,B:B),'Sales Hx'!$D:$D,Planning!$E2194),SUMIFS('Sales Hx'!$Q:$Q,'Sales Hx'!$B:$B,Planning!$B2194,'Sales Hx'!$D:$D,Planning!$E2194))</f>
        <v>237.99999999999997</v>
      </c>
      <c r="J2194" s="16">
        <f>IF(COUNTIFS($C:$C,B2194)&gt;1,SUMIFS('Sales Hx'!$S:$S,'Sales Hx'!$B:$B,_xlfn.XLOOKUP(B2194,C:C,B:B),'Sales Hx'!$D:$D,E2194),SUMIFS('Sales Hx'!$S:$S,'Sales Hx'!$B:$B,$B2194,'Sales Hx'!$D:$D,$E2194))</f>
        <v>2.067982456140351</v>
      </c>
      <c r="K2194" s="16">
        <f t="shared" si="188"/>
        <v>1.0294117647058825</v>
      </c>
      <c r="L2194" s="12">
        <f>IF(M2194&lt;&gt;"",M2194,IF(COUNTIFS($C:$C,B2194)&gt;1,SUMIFS('Sales Hx'!V:V,'Sales Hx'!$B:$B,_xlfn.XLOOKUP(B2194,C:C,B:B),'Sales Hx'!$D:$D,$E2194),SUMIFS('Sales Hx'!V:V,'Sales Hx'!$B:$B,$B2194,'Sales Hx'!$D:$D,$E2194)))</f>
        <v>0</v>
      </c>
      <c r="M2194" s="12">
        <v>0</v>
      </c>
      <c r="N2194" s="15">
        <f t="shared" si="192"/>
        <v>2.067982456140351</v>
      </c>
      <c r="O2194" s="21">
        <f t="shared" si="190"/>
        <v>0</v>
      </c>
      <c r="P2194" s="24">
        <v>133.24629999999999</v>
      </c>
      <c r="Q2194" s="18">
        <f t="shared" si="191"/>
        <v>0</v>
      </c>
      <c r="R2194" s="2">
        <v>1</v>
      </c>
      <c r="S2194" s="2">
        <v>120</v>
      </c>
      <c r="T2194" s="2" t="s">
        <v>4647</v>
      </c>
      <c r="U2194" s="28">
        <f>IF(G2194=0,"",_xlfn.MINIFS('PO Details'!$I:$I,'PO Details'!$D:$D,Planning!$B2194,'PO Details'!$L:$L,Planning!$E2194))</f>
        <v>45443</v>
      </c>
      <c r="V2194" s="29" t="s">
        <v>4639</v>
      </c>
      <c r="W2194" t="str">
        <f t="shared" si="189"/>
        <v/>
      </c>
      <c r="X2194" s="2">
        <v>120</v>
      </c>
    </row>
    <row r="2195" spans="1:24" x14ac:dyDescent="0.25">
      <c r="A2195" s="11" t="s">
        <v>4619</v>
      </c>
      <c r="B2195" s="22" t="s">
        <v>3759</v>
      </c>
      <c r="C2195" s="22"/>
      <c r="D2195" s="22" t="s">
        <v>289</v>
      </c>
      <c r="E2195" s="31" t="s">
        <v>4746</v>
      </c>
      <c r="F2195" s="12">
        <f>SUMIFS('Inventory Details'!$H:$H,'Inventory Details'!$B:$B,$B2195,'Inventory Details'!$E:$E,$E2195)</f>
        <v>22</v>
      </c>
      <c r="G2195" s="12">
        <f>SUMIFS('PO Details'!$H:$H,'PO Details'!$D:$D,Planning!$B2195,'PO Details'!$L:$L,$E2195)</f>
        <v>644</v>
      </c>
      <c r="H2195" s="12">
        <f>SUMIFS('SO Details'!$G:$G,'SO Details'!$D:$D,Planning!$B2195,'SO Details'!$K:$K,$E2195)</f>
        <v>11</v>
      </c>
      <c r="I2195" s="20">
        <f>IF(COUNTIFS($C:$C,B2195)&gt;1,SUMIFS('Sales Hx'!$Q:$Q,'Sales Hx'!$B:$B,_xlfn.XLOOKUP(B2195,C:C,B:B),'Sales Hx'!$D:$D,Planning!$E2195),SUMIFS('Sales Hx'!$Q:$Q,'Sales Hx'!$B:$B,Planning!$B2195,'Sales Hx'!$D:$D,Planning!$E2195))</f>
        <v>408.79999999999995</v>
      </c>
      <c r="J2195" s="16">
        <f>IF(COUNTIFS($C:$C,B2195)&gt;1,SUMIFS('Sales Hx'!$S:$S,'Sales Hx'!$B:$B,_xlfn.XLOOKUP(B2195,C:C,B:B),'Sales Hx'!$D:$D,E2195),SUMIFS('Sales Hx'!$S:$S,'Sales Hx'!$B:$B,$B2195,'Sales Hx'!$D:$D,$E2195))</f>
        <v>3.6943779904306222</v>
      </c>
      <c r="K2195" s="16">
        <f t="shared" si="188"/>
        <v>1.6291585127201567</v>
      </c>
      <c r="L2195" s="12">
        <f>IF(M2195&lt;&gt;"",M2195,IF(COUNTIFS($C:$C,B2195)&gt;1,SUMIFS('Sales Hx'!V:V,'Sales Hx'!$B:$B,_xlfn.XLOOKUP(B2195,C:C,B:B),'Sales Hx'!$D:$D,$E2195),SUMIFS('Sales Hx'!V:V,'Sales Hx'!$B:$B,$B2195,'Sales Hx'!$D:$D,$E2195)))</f>
        <v>0</v>
      </c>
      <c r="M2195" s="12">
        <v>0</v>
      </c>
      <c r="N2195" s="15">
        <f t="shared" si="192"/>
        <v>3.6943779904306222</v>
      </c>
      <c r="O2195" s="21">
        <f t="shared" si="190"/>
        <v>0</v>
      </c>
      <c r="P2195" s="24">
        <v>133.24629999999999</v>
      </c>
      <c r="Q2195" s="18">
        <f t="shared" si="191"/>
        <v>0</v>
      </c>
      <c r="R2195" s="2">
        <v>1</v>
      </c>
      <c r="S2195" s="2">
        <v>120</v>
      </c>
      <c r="T2195" s="2" t="s">
        <v>4647</v>
      </c>
      <c r="U2195" s="28">
        <f>IF(G2195=0,"",_xlfn.MINIFS('PO Details'!$I:$I,'PO Details'!$D:$D,Planning!$B2195,'PO Details'!$L:$L,Planning!$E2195))</f>
        <v>45473</v>
      </c>
      <c r="V2195" s="29" t="s">
        <v>4639</v>
      </c>
      <c r="W2195" t="str">
        <f t="shared" si="189"/>
        <v/>
      </c>
      <c r="X2195" s="2">
        <v>120</v>
      </c>
    </row>
    <row r="2196" spans="1:24" x14ac:dyDescent="0.25">
      <c r="A2196" s="11" t="s">
        <v>4619</v>
      </c>
      <c r="B2196" s="22" t="s">
        <v>3759</v>
      </c>
      <c r="C2196" s="22"/>
      <c r="D2196" s="22" t="s">
        <v>289</v>
      </c>
      <c r="E2196" s="31" t="s">
        <v>119</v>
      </c>
      <c r="F2196" s="12">
        <f>SUMIFS('Inventory Details'!$H:$H,'Inventory Details'!$B:$B,$B2196,'Inventory Details'!$E:$E,$E2196)</f>
        <v>0</v>
      </c>
      <c r="G2196" s="12">
        <f>SUMIFS('PO Details'!$H:$H,'PO Details'!$D:$D,Planning!$B2196,'PO Details'!$L:$L,$E2196)</f>
        <v>3</v>
      </c>
      <c r="H2196" s="12">
        <f>SUMIFS('SO Details'!$G:$G,'SO Details'!$D:$D,Planning!$B2196,'SO Details'!$K:$K,$E2196)</f>
        <v>0</v>
      </c>
      <c r="I2196" s="20">
        <f>IF(COUNTIFS($C:$C,B2196)&gt;1,SUMIFS('Sales Hx'!$Q:$Q,'Sales Hx'!$B:$B,_xlfn.XLOOKUP(B2196,C:C,B:B),'Sales Hx'!$D:$D,Planning!$E2196),SUMIFS('Sales Hx'!$Q:$Q,'Sales Hx'!$B:$B,Planning!$B2196,'Sales Hx'!$D:$D,Planning!$E2196))</f>
        <v>15.399999999999999</v>
      </c>
      <c r="J2196" s="16">
        <f>IF(COUNTIFS($C:$C,B2196)&gt;1,SUMIFS('Sales Hx'!$S:$S,'Sales Hx'!$B:$B,_xlfn.XLOOKUP(B2196,C:C,B:B),'Sales Hx'!$D:$D,E2196),SUMIFS('Sales Hx'!$S:$S,'Sales Hx'!$B:$B,$B2196,'Sales Hx'!$D:$D,$E2196))</f>
        <v>0.21052631578947367</v>
      </c>
      <c r="K2196" s="16">
        <f t="shared" si="188"/>
        <v>0.19480519480519481</v>
      </c>
      <c r="L2196" s="12">
        <f>IF(M2196&lt;&gt;"",M2196,IF(COUNTIFS($C:$C,B2196)&gt;1,SUMIFS('Sales Hx'!V:V,'Sales Hx'!$B:$B,_xlfn.XLOOKUP(B2196,C:C,B:B),'Sales Hx'!$D:$D,$E2196),SUMIFS('Sales Hx'!V:V,'Sales Hx'!$B:$B,$B2196,'Sales Hx'!$D:$D,$E2196)))</f>
        <v>0</v>
      </c>
      <c r="M2196" s="12">
        <v>0</v>
      </c>
      <c r="N2196" s="15">
        <f t="shared" si="192"/>
        <v>0.21052631578947367</v>
      </c>
      <c r="O2196" s="21">
        <f t="shared" si="190"/>
        <v>0</v>
      </c>
      <c r="P2196" s="24">
        <v>133.24629999999999</v>
      </c>
      <c r="Q2196" s="18">
        <f t="shared" si="191"/>
        <v>0</v>
      </c>
      <c r="R2196" s="2">
        <v>1</v>
      </c>
      <c r="S2196" s="2">
        <v>120</v>
      </c>
      <c r="T2196" s="2" t="s">
        <v>4647</v>
      </c>
      <c r="U2196" s="28">
        <f>IF(G2196=0,"",_xlfn.MINIFS('PO Details'!$I:$I,'PO Details'!$D:$D,Planning!$B2196,'PO Details'!$L:$L,Planning!$E2196))</f>
        <v>45474</v>
      </c>
      <c r="V2196" s="29" t="s">
        <v>4639</v>
      </c>
      <c r="W2196" t="str">
        <f t="shared" si="189"/>
        <v/>
      </c>
      <c r="X2196" s="2">
        <v>120</v>
      </c>
    </row>
    <row r="2197" spans="1:24" x14ac:dyDescent="0.25">
      <c r="A2197" s="11" t="s">
        <v>4619</v>
      </c>
      <c r="B2197" s="22" t="s">
        <v>3759</v>
      </c>
      <c r="C2197" s="22"/>
      <c r="D2197" s="22" t="s">
        <v>289</v>
      </c>
      <c r="E2197" s="31" t="s">
        <v>15</v>
      </c>
      <c r="F2197" s="12">
        <f>SUMIFS('Inventory Details'!$H:$H,'Inventory Details'!$B:$B,$B2197,'Inventory Details'!$E:$E,$E2197)</f>
        <v>1</v>
      </c>
      <c r="G2197" s="12">
        <f>SUMIFS('PO Details'!$H:$H,'PO Details'!$D:$D,Planning!$B2197,'PO Details'!$L:$L,$E2197)</f>
        <v>27</v>
      </c>
      <c r="H2197" s="12">
        <f>SUMIFS('SO Details'!$G:$G,'SO Details'!$D:$D,Planning!$B2197,'SO Details'!$K:$K,$E2197)</f>
        <v>0</v>
      </c>
      <c r="I2197" s="20">
        <f>IF(COUNTIFS($C:$C,B2197)&gt;1,SUMIFS('Sales Hx'!$Q:$Q,'Sales Hx'!$B:$B,_xlfn.XLOOKUP(B2197,C:C,B:B),'Sales Hx'!$D:$D,Planning!$E2197),SUMIFS('Sales Hx'!$Q:$Q,'Sales Hx'!$B:$B,Planning!$B2197,'Sales Hx'!$D:$D,Planning!$E2197))</f>
        <v>0</v>
      </c>
      <c r="J2197" s="16">
        <f>IF(COUNTIFS($C:$C,B2197)&gt;1,SUMIFS('Sales Hx'!$S:$S,'Sales Hx'!$B:$B,_xlfn.XLOOKUP(B2197,C:C,B:B),'Sales Hx'!$D:$D,E2197),SUMIFS('Sales Hx'!$S:$S,'Sales Hx'!$B:$B,$B2197,'Sales Hx'!$D:$D,$E2197))</f>
        <v>0.65789473684210531</v>
      </c>
      <c r="K2197" s="16">
        <f t="shared" si="188"/>
        <v>0</v>
      </c>
      <c r="L2197" s="12">
        <f>IF(M2197&lt;&gt;"",M2197,IF(COUNTIFS($C:$C,B2197)&gt;1,SUMIFS('Sales Hx'!V:V,'Sales Hx'!$B:$B,_xlfn.XLOOKUP(B2197,C:C,B:B),'Sales Hx'!$D:$D,$E2197),SUMIFS('Sales Hx'!V:V,'Sales Hx'!$B:$B,$B2197,'Sales Hx'!$D:$D,$E2197)))</f>
        <v>0</v>
      </c>
      <c r="M2197" s="12">
        <v>0</v>
      </c>
      <c r="N2197" s="15">
        <f t="shared" si="192"/>
        <v>0.65789473684210531</v>
      </c>
      <c r="O2197" s="21">
        <f t="shared" si="190"/>
        <v>0</v>
      </c>
      <c r="P2197" s="24">
        <v>133.24629999999999</v>
      </c>
      <c r="Q2197" s="18">
        <f t="shared" si="191"/>
        <v>0</v>
      </c>
      <c r="R2197" s="2">
        <v>1</v>
      </c>
      <c r="S2197" s="2">
        <v>120</v>
      </c>
      <c r="T2197" s="2" t="s">
        <v>4647</v>
      </c>
      <c r="U2197" s="28">
        <f>IF(G2197=0,"",_xlfn.MINIFS('PO Details'!$I:$I,'PO Details'!$D:$D,Planning!$B2197,'PO Details'!$L:$L,Planning!$E2197))</f>
        <v>45397</v>
      </c>
      <c r="V2197" s="29" t="s">
        <v>4639</v>
      </c>
      <c r="W2197" t="str">
        <f t="shared" si="189"/>
        <v/>
      </c>
      <c r="X2197" s="2">
        <v>120</v>
      </c>
    </row>
    <row r="2198" spans="1:24" x14ac:dyDescent="0.25">
      <c r="A2198" s="11" t="s">
        <v>4619</v>
      </c>
      <c r="B2198" s="22" t="s">
        <v>3759</v>
      </c>
      <c r="C2198" s="22"/>
      <c r="D2198" s="22" t="s">
        <v>289</v>
      </c>
      <c r="E2198" s="31" t="s">
        <v>820</v>
      </c>
      <c r="F2198" s="12">
        <f>SUMIFS('Inventory Details'!$H:$H,'Inventory Details'!$B:$B,$B2198,'Inventory Details'!$E:$E,$E2198)</f>
        <v>0</v>
      </c>
      <c r="G2198" s="12">
        <f>SUMIFS('PO Details'!$H:$H,'PO Details'!$D:$D,Planning!$B2198,'PO Details'!$L:$L,$E2198)</f>
        <v>25</v>
      </c>
      <c r="H2198" s="12">
        <f>SUMIFS('SO Details'!$G:$G,'SO Details'!$D:$D,Planning!$B2198,'SO Details'!$K:$K,$E2198)</f>
        <v>0</v>
      </c>
      <c r="I2198" s="20">
        <f>IF(COUNTIFS($C:$C,B2198)&gt;1,SUMIFS('Sales Hx'!$Q:$Q,'Sales Hx'!$B:$B,_xlfn.XLOOKUP(B2198,C:C,B:B),'Sales Hx'!$D:$D,Planning!$E2198),SUMIFS('Sales Hx'!$Q:$Q,'Sales Hx'!$B:$B,Planning!$B2198,'Sales Hx'!$D:$D,Planning!$E2198))</f>
        <v>5.6</v>
      </c>
      <c r="J2198" s="16">
        <f>IF(COUNTIFS($C:$C,B2198)&gt;1,SUMIFS('Sales Hx'!$S:$S,'Sales Hx'!$B:$B,_xlfn.XLOOKUP(B2198,C:C,B:B),'Sales Hx'!$D:$D,E2198),SUMIFS('Sales Hx'!$S:$S,'Sales Hx'!$B:$B,$B2198,'Sales Hx'!$D:$D,$E2198))</f>
        <v>0.20065789473684212</v>
      </c>
      <c r="K2198" s="16">
        <f t="shared" si="188"/>
        <v>4.4642857142857144</v>
      </c>
      <c r="L2198" s="12">
        <f>IF(M2198&lt;&gt;"",M2198,IF(COUNTIFS($C:$C,B2198)&gt;1,SUMIFS('Sales Hx'!V:V,'Sales Hx'!$B:$B,_xlfn.XLOOKUP(B2198,C:C,B:B),'Sales Hx'!$D:$D,$E2198),SUMIFS('Sales Hx'!V:V,'Sales Hx'!$B:$B,$B2198,'Sales Hx'!$D:$D,$E2198)))</f>
        <v>0</v>
      </c>
      <c r="M2198" s="12">
        <v>0</v>
      </c>
      <c r="N2198" s="15">
        <f t="shared" si="192"/>
        <v>0.20065789473684212</v>
      </c>
      <c r="O2198" s="21">
        <f t="shared" si="190"/>
        <v>0</v>
      </c>
      <c r="P2198" s="24">
        <v>133.24629999999999</v>
      </c>
      <c r="Q2198" s="18">
        <f t="shared" si="191"/>
        <v>0</v>
      </c>
      <c r="R2198" s="2">
        <v>1</v>
      </c>
      <c r="S2198" s="2">
        <v>120</v>
      </c>
      <c r="T2198" s="2" t="s">
        <v>4647</v>
      </c>
      <c r="U2198" s="28">
        <f>IF(G2198=0,"",_xlfn.MINIFS('PO Details'!$I:$I,'PO Details'!$D:$D,Planning!$B2198,'PO Details'!$L:$L,Planning!$E2198))</f>
        <v>45474</v>
      </c>
      <c r="V2198" s="29" t="s">
        <v>4639</v>
      </c>
      <c r="W2198" t="str">
        <f t="shared" si="189"/>
        <v>Max</v>
      </c>
      <c r="X2198" s="2">
        <v>120</v>
      </c>
    </row>
    <row r="2199" spans="1:24" x14ac:dyDescent="0.25">
      <c r="A2199" s="11" t="s">
        <v>4619</v>
      </c>
      <c r="B2199" s="22" t="s">
        <v>3759</v>
      </c>
      <c r="C2199" s="22"/>
      <c r="D2199" s="22" t="s">
        <v>289</v>
      </c>
      <c r="E2199" s="31" t="s">
        <v>113</v>
      </c>
      <c r="F2199" s="12">
        <f>SUMIFS('Inventory Details'!$H:$H,'Inventory Details'!$B:$B,$B2199,'Inventory Details'!$E:$E,$E2199)</f>
        <v>220</v>
      </c>
      <c r="G2199" s="12">
        <f>SUMIFS('PO Details'!$H:$H,'PO Details'!$D:$D,Planning!$B2199,'PO Details'!$L:$L,$E2199)</f>
        <v>45</v>
      </c>
      <c r="H2199" s="12">
        <f>SUMIFS('SO Details'!$G:$G,'SO Details'!$D:$D,Planning!$B2199,'SO Details'!$K:$K,$E2199)</f>
        <v>0</v>
      </c>
      <c r="I2199" s="20">
        <f>IF(COUNTIFS($C:$C,B2199)&gt;1,SUMIFS('Sales Hx'!$Q:$Q,'Sales Hx'!$B:$B,_xlfn.XLOOKUP(B2199,C:C,B:B),'Sales Hx'!$D:$D,Planning!$E2199),SUMIFS('Sales Hx'!$Q:$Q,'Sales Hx'!$B:$B,Planning!$B2199,'Sales Hx'!$D:$D,Planning!$E2199))</f>
        <v>145.6</v>
      </c>
      <c r="J2199" s="16">
        <f>IF(COUNTIFS($C:$C,B2199)&gt;1,SUMIFS('Sales Hx'!$S:$S,'Sales Hx'!$B:$B,_xlfn.XLOOKUP(B2199,C:C,B:B),'Sales Hx'!$D:$D,E2199),SUMIFS('Sales Hx'!$S:$S,'Sales Hx'!$B:$B,$B2199,'Sales Hx'!$D:$D,$E2199))</f>
        <v>1.2313596491228072</v>
      </c>
      <c r="K2199" s="16">
        <f t="shared" si="188"/>
        <v>1.820054945054945</v>
      </c>
      <c r="L2199" s="12">
        <f>IF(M2199&lt;&gt;"",M2199,IF(COUNTIFS($C:$C,B2199)&gt;1,SUMIFS('Sales Hx'!V:V,'Sales Hx'!$B:$B,_xlfn.XLOOKUP(B2199,C:C,B:B),'Sales Hx'!$D:$D,$E2199),SUMIFS('Sales Hx'!V:V,'Sales Hx'!$B:$B,$B2199,'Sales Hx'!$D:$D,$E2199)))</f>
        <v>0</v>
      </c>
      <c r="M2199" s="12">
        <v>0</v>
      </c>
      <c r="N2199" s="15">
        <f t="shared" si="192"/>
        <v>1.2313596491228072</v>
      </c>
      <c r="O2199" s="21">
        <f t="shared" si="190"/>
        <v>0</v>
      </c>
      <c r="P2199" s="24">
        <v>133.24629999999999</v>
      </c>
      <c r="Q2199" s="18">
        <f t="shared" si="191"/>
        <v>0</v>
      </c>
      <c r="R2199" s="2">
        <v>1</v>
      </c>
      <c r="S2199" s="2">
        <v>120</v>
      </c>
      <c r="T2199" s="2" t="s">
        <v>4647</v>
      </c>
      <c r="U2199" s="28">
        <f>IF(G2199=0,"",_xlfn.MINIFS('PO Details'!$I:$I,'PO Details'!$D:$D,Planning!$B2199,'PO Details'!$L:$L,Planning!$E2199))</f>
        <v>45473</v>
      </c>
      <c r="V2199" s="29" t="s">
        <v>4639</v>
      </c>
      <c r="W2199" t="str">
        <f t="shared" si="189"/>
        <v/>
      </c>
      <c r="X2199" s="2">
        <v>120</v>
      </c>
    </row>
    <row r="2200" spans="1:24" x14ac:dyDescent="0.25">
      <c r="A2200" s="11" t="s">
        <v>4619</v>
      </c>
      <c r="B2200" s="22" t="s">
        <v>3759</v>
      </c>
      <c r="C2200" s="22"/>
      <c r="D2200" s="22" t="s">
        <v>289</v>
      </c>
      <c r="E2200" s="31" t="s">
        <v>109</v>
      </c>
      <c r="F2200" s="12">
        <f>SUMIFS('Inventory Details'!$H:$H,'Inventory Details'!$B:$B,$B2200,'Inventory Details'!$E:$E,$E2200)</f>
        <v>20</v>
      </c>
      <c r="G2200" s="12">
        <f>SUMIFS('PO Details'!$H:$H,'PO Details'!$D:$D,Planning!$B2200,'PO Details'!$L:$L,$E2200)</f>
        <v>0</v>
      </c>
      <c r="H2200" s="12">
        <f>SUMIFS('SO Details'!$G:$G,'SO Details'!$D:$D,Planning!$B2200,'SO Details'!$K:$K,$E2200)</f>
        <v>0</v>
      </c>
      <c r="I2200" s="20">
        <f>IF(COUNTIFS($C:$C,B2200)&gt;1,SUMIFS('Sales Hx'!$Q:$Q,'Sales Hx'!$B:$B,_xlfn.XLOOKUP(B2200,C:C,B:B),'Sales Hx'!$D:$D,Planning!$E2200),SUMIFS('Sales Hx'!$Q:$Q,'Sales Hx'!$B:$B,Planning!$B2200,'Sales Hx'!$D:$D,Planning!$E2200))</f>
        <v>78.399999999999991</v>
      </c>
      <c r="J2200" s="16">
        <f>IF(COUNTIFS($C:$C,B2200)&gt;1,SUMIFS('Sales Hx'!$S:$S,'Sales Hx'!$B:$B,_xlfn.XLOOKUP(B2200,C:C,B:B),'Sales Hx'!$D:$D,E2200),SUMIFS('Sales Hx'!$S:$S,'Sales Hx'!$B:$B,$B2200,'Sales Hx'!$D:$D,$E2200))</f>
        <v>0.63669590643274854</v>
      </c>
      <c r="K2200" s="16">
        <f t="shared" si="188"/>
        <v>0.25510204081632654</v>
      </c>
      <c r="L2200" s="12">
        <f>IF(M2200&lt;&gt;"",M2200,IF(COUNTIFS($C:$C,B2200)&gt;1,SUMIFS('Sales Hx'!V:V,'Sales Hx'!$B:$B,_xlfn.XLOOKUP(B2200,C:C,B:B),'Sales Hx'!$D:$D,$E2200),SUMIFS('Sales Hx'!V:V,'Sales Hx'!$B:$B,$B2200,'Sales Hx'!$D:$D,$E2200)))</f>
        <v>0</v>
      </c>
      <c r="M2200" s="12">
        <v>0</v>
      </c>
      <c r="N2200" s="15">
        <f t="shared" si="192"/>
        <v>0.63669590643274854</v>
      </c>
      <c r="O2200" s="21">
        <f t="shared" si="190"/>
        <v>0</v>
      </c>
      <c r="P2200" s="24">
        <v>133.24629999999999</v>
      </c>
      <c r="Q2200" s="18">
        <f t="shared" si="191"/>
        <v>0</v>
      </c>
      <c r="R2200" s="2">
        <v>1</v>
      </c>
      <c r="S2200" s="2">
        <v>120</v>
      </c>
      <c r="T2200" s="2" t="s">
        <v>4647</v>
      </c>
      <c r="U2200" s="28" t="str">
        <f>IF(G2200=0,"",_xlfn.MINIFS('PO Details'!$I:$I,'PO Details'!$D:$D,Planning!$B2200,'PO Details'!$L:$L,Planning!$E2200))</f>
        <v/>
      </c>
      <c r="V2200" s="29" t="s">
        <v>4639</v>
      </c>
      <c r="W2200" t="str">
        <f t="shared" si="189"/>
        <v/>
      </c>
      <c r="X2200" s="2">
        <v>120</v>
      </c>
    </row>
    <row r="2201" spans="1:24" x14ac:dyDescent="0.25">
      <c r="A2201" s="11" t="s">
        <v>4619</v>
      </c>
      <c r="B2201" s="22" t="s">
        <v>3759</v>
      </c>
      <c r="C2201" s="22"/>
      <c r="D2201" s="22" t="s">
        <v>289</v>
      </c>
      <c r="E2201" s="31" t="s">
        <v>108</v>
      </c>
      <c r="F2201" s="12">
        <f>SUMIFS('Inventory Details'!$H:$H,'Inventory Details'!$B:$B,$B2201,'Inventory Details'!$E:$E,$E2201)</f>
        <v>0</v>
      </c>
      <c r="G2201" s="12">
        <f>SUMIFS('PO Details'!$H:$H,'PO Details'!$D:$D,Planning!$B2201,'PO Details'!$L:$L,$E2201)</f>
        <v>0</v>
      </c>
      <c r="H2201" s="12">
        <f>SUMIFS('SO Details'!$G:$G,'SO Details'!$D:$D,Planning!$B2201,'SO Details'!$K:$K,$E2201)</f>
        <v>0</v>
      </c>
      <c r="I2201" s="20">
        <f>IF(COUNTIFS($C:$C,B2201)&gt;1,SUMIFS('Sales Hx'!$Q:$Q,'Sales Hx'!$B:$B,_xlfn.XLOOKUP(B2201,C:C,B:B),'Sales Hx'!$D:$D,Planning!$E2201),SUMIFS('Sales Hx'!$Q:$Q,'Sales Hx'!$B:$B,Planning!$B2201,'Sales Hx'!$D:$D,Planning!$E2201))</f>
        <v>16.799999999999997</v>
      </c>
      <c r="J2201" s="16">
        <f>IF(COUNTIFS($C:$C,B2201)&gt;1,SUMIFS('Sales Hx'!$S:$S,'Sales Hx'!$B:$B,_xlfn.XLOOKUP(B2201,C:C,B:B),'Sales Hx'!$D:$D,E2201),SUMIFS('Sales Hx'!$S:$S,'Sales Hx'!$B:$B,$B2201,'Sales Hx'!$D:$D,$E2201))</f>
        <v>0.16315789473684209</v>
      </c>
      <c r="K2201" s="16">
        <f t="shared" si="188"/>
        <v>0</v>
      </c>
      <c r="L2201" s="12">
        <f>IF(M2201&lt;&gt;"",M2201,IF(COUNTIFS($C:$C,B2201)&gt;1,SUMIFS('Sales Hx'!V:V,'Sales Hx'!$B:$B,_xlfn.XLOOKUP(B2201,C:C,B:B),'Sales Hx'!$D:$D,$E2201),SUMIFS('Sales Hx'!V:V,'Sales Hx'!$B:$B,$B2201,'Sales Hx'!$D:$D,$E2201)))</f>
        <v>0</v>
      </c>
      <c r="M2201" s="12">
        <v>0</v>
      </c>
      <c r="N2201" s="15">
        <f t="shared" si="192"/>
        <v>0.16315789473684209</v>
      </c>
      <c r="O2201" s="21">
        <f t="shared" si="190"/>
        <v>20</v>
      </c>
      <c r="P2201" s="24">
        <v>133.24629999999999</v>
      </c>
      <c r="Q2201" s="18">
        <f t="shared" si="191"/>
        <v>2664.9259999999999</v>
      </c>
      <c r="R2201" s="2">
        <v>1</v>
      </c>
      <c r="S2201" s="2">
        <v>120</v>
      </c>
      <c r="T2201" s="2" t="s">
        <v>4647</v>
      </c>
      <c r="U2201" s="28" t="str">
        <f>IF(G2201=0,"",_xlfn.MINIFS('PO Details'!$I:$I,'PO Details'!$D:$D,Planning!$B2201,'PO Details'!$L:$L,Planning!$E2201))</f>
        <v/>
      </c>
      <c r="V2201" s="29" t="s">
        <v>4639</v>
      </c>
      <c r="W2201" t="str">
        <f t="shared" si="189"/>
        <v/>
      </c>
      <c r="X2201" s="2">
        <v>120</v>
      </c>
    </row>
    <row r="2202" spans="1:24" x14ac:dyDescent="0.25">
      <c r="A2202" s="11"/>
      <c r="B2202" s="22" t="s">
        <v>4657</v>
      </c>
      <c r="C2202" s="22"/>
      <c r="D2202" s="22" t="s">
        <v>4658</v>
      </c>
      <c r="E2202" s="31" t="s">
        <v>113</v>
      </c>
      <c r="F2202" s="12">
        <f>SUMIFS('Inventory Details'!$H:$H,'Inventory Details'!$B:$B,$B2202,'Inventory Details'!$E:$E,$E2202)</f>
        <v>0</v>
      </c>
      <c r="G2202" s="12">
        <f>SUMIFS('PO Details'!$H:$H,'PO Details'!$D:$D,Planning!$B2202,'PO Details'!$L:$L,$E2202)</f>
        <v>100</v>
      </c>
      <c r="H2202" s="12">
        <f>SUMIFS('SO Details'!$G:$G,'SO Details'!$D:$D,Planning!$B2202,'SO Details'!$K:$K,$E2202)</f>
        <v>0</v>
      </c>
      <c r="I2202" s="20">
        <f>IF(COUNTIFS($C:$C,B2202)&gt;1,SUMIFS('Sales Hx'!$Q:$Q,'Sales Hx'!$B:$B,_xlfn.XLOOKUP(B2202,C:C,B:B),'Sales Hx'!$D:$D,Planning!$E2202),SUMIFS('Sales Hx'!$Q:$Q,'Sales Hx'!$B:$B,Planning!$B2202,'Sales Hx'!$D:$D,Planning!$E2202))</f>
        <v>0</v>
      </c>
      <c r="J2202" s="16">
        <f>IF(COUNTIFS($C:$C,B2202)&gt;1,SUMIFS('Sales Hx'!$S:$S,'Sales Hx'!$B:$B,_xlfn.XLOOKUP(B2202,C:C,B:B),'Sales Hx'!$D:$D,E2202),SUMIFS('Sales Hx'!$S:$S,'Sales Hx'!$B:$B,$B2202,'Sales Hx'!$D:$D,$E2202))</f>
        <v>0</v>
      </c>
      <c r="K2202" s="16">
        <f t="shared" si="188"/>
        <v>0</v>
      </c>
      <c r="L2202" s="12">
        <f>IF(M2202&lt;&gt;"",M2202,IF(COUNTIFS($C:$C,B2202)&gt;1,SUMIFS('Sales Hx'!V:V,'Sales Hx'!$B:$B,_xlfn.XLOOKUP(B2202,C:C,B:B),'Sales Hx'!$D:$D,$E2202),SUMIFS('Sales Hx'!V:V,'Sales Hx'!$B:$B,$B2202,'Sales Hx'!$D:$D,$E2202)))</f>
        <v>0</v>
      </c>
      <c r="M2202" s="12">
        <v>0</v>
      </c>
      <c r="N2202" s="15">
        <f t="shared" si="192"/>
        <v>0</v>
      </c>
      <c r="O2202" s="21">
        <f t="shared" si="190"/>
        <v>0</v>
      </c>
      <c r="P2202" s="24">
        <v>233.7654</v>
      </c>
      <c r="Q2202" s="18">
        <f t="shared" si="191"/>
        <v>0</v>
      </c>
      <c r="R2202" s="2">
        <v>1</v>
      </c>
      <c r="S2202" s="2">
        <v>120</v>
      </c>
      <c r="T2202" s="2" t="s">
        <v>4647</v>
      </c>
      <c r="U2202" s="28">
        <f>IF(G2202=0,"",_xlfn.MINIFS('PO Details'!$I:$I,'PO Details'!$D:$D,Planning!$B2202,'PO Details'!$L:$L,Planning!$E2202))</f>
        <v>45445</v>
      </c>
      <c r="V2202" s="29" t="s">
        <v>4640</v>
      </c>
      <c r="W2202" t="str">
        <f t="shared" si="189"/>
        <v>Max</v>
      </c>
      <c r="X2202" s="2">
        <v>120</v>
      </c>
    </row>
    <row r="2203" spans="1:24" x14ac:dyDescent="0.25">
      <c r="A2203" s="11"/>
      <c r="B2203" s="22" t="s">
        <v>4660</v>
      </c>
      <c r="C2203" s="22"/>
      <c r="D2203" s="22" t="s">
        <v>4661</v>
      </c>
      <c r="E2203" s="31" t="s">
        <v>113</v>
      </c>
      <c r="F2203" s="12">
        <f>SUMIFS('Inventory Details'!$H:$H,'Inventory Details'!$B:$B,$B2203,'Inventory Details'!$E:$E,$E2203)</f>
        <v>0</v>
      </c>
      <c r="G2203" s="12">
        <f>SUMIFS('PO Details'!$H:$H,'PO Details'!$D:$D,Planning!$B2203,'PO Details'!$L:$L,$E2203)</f>
        <v>100</v>
      </c>
      <c r="H2203" s="12">
        <f>SUMIFS('SO Details'!$G:$G,'SO Details'!$D:$D,Planning!$B2203,'SO Details'!$K:$K,$E2203)</f>
        <v>0</v>
      </c>
      <c r="I2203" s="20">
        <f>IF(COUNTIFS($C:$C,B2203)&gt;1,SUMIFS('Sales Hx'!$Q:$Q,'Sales Hx'!$B:$B,_xlfn.XLOOKUP(B2203,C:C,B:B),'Sales Hx'!$D:$D,Planning!$E2203),SUMIFS('Sales Hx'!$Q:$Q,'Sales Hx'!$B:$B,Planning!$B2203,'Sales Hx'!$D:$D,Planning!$E2203))</f>
        <v>0</v>
      </c>
      <c r="J2203" s="16">
        <f>IF(COUNTIFS($C:$C,B2203)&gt;1,SUMIFS('Sales Hx'!$S:$S,'Sales Hx'!$B:$B,_xlfn.XLOOKUP(B2203,C:C,B:B),'Sales Hx'!$D:$D,E2203),SUMIFS('Sales Hx'!$S:$S,'Sales Hx'!$B:$B,$B2203,'Sales Hx'!$D:$D,$E2203))</f>
        <v>0</v>
      </c>
      <c r="K2203" s="16">
        <f t="shared" si="188"/>
        <v>0</v>
      </c>
      <c r="L2203" s="12">
        <f>IF(M2203&lt;&gt;"",M2203,IF(COUNTIFS($C:$C,B2203)&gt;1,SUMIFS('Sales Hx'!V:V,'Sales Hx'!$B:$B,_xlfn.XLOOKUP(B2203,C:C,B:B),'Sales Hx'!$D:$D,$E2203),SUMIFS('Sales Hx'!V:V,'Sales Hx'!$B:$B,$B2203,'Sales Hx'!$D:$D,$E2203)))</f>
        <v>0</v>
      </c>
      <c r="M2203" s="12">
        <v>0</v>
      </c>
      <c r="N2203" s="15">
        <f t="shared" si="192"/>
        <v>0</v>
      </c>
      <c r="O2203" s="21">
        <f t="shared" si="190"/>
        <v>0</v>
      </c>
      <c r="P2203" s="24">
        <v>133.24629999999999</v>
      </c>
      <c r="Q2203" s="18">
        <f t="shared" si="191"/>
        <v>0</v>
      </c>
      <c r="R2203" s="2">
        <v>1</v>
      </c>
      <c r="S2203" s="2">
        <v>120</v>
      </c>
      <c r="T2203" s="2" t="s">
        <v>4647</v>
      </c>
      <c r="U2203" s="28">
        <f>IF(G2203=0,"",_xlfn.MINIFS('PO Details'!$I:$I,'PO Details'!$D:$D,Planning!$B2203,'PO Details'!$L:$L,Planning!$E2203))</f>
        <v>45445</v>
      </c>
      <c r="V2203" s="29" t="s">
        <v>4640</v>
      </c>
      <c r="W2203" t="str">
        <f t="shared" si="189"/>
        <v>Max</v>
      </c>
      <c r="X2203" s="2">
        <v>120</v>
      </c>
    </row>
    <row r="2204" spans="1:24" x14ac:dyDescent="0.25">
      <c r="A2204" s="11" t="s">
        <v>4619</v>
      </c>
      <c r="B2204" s="22" t="s">
        <v>1522</v>
      </c>
      <c r="C2204" s="22"/>
      <c r="D2204" s="22" t="s">
        <v>1523</v>
      </c>
      <c r="E2204" s="31" t="s">
        <v>106</v>
      </c>
      <c r="F2204" s="12">
        <f>SUMIFS('Inventory Details'!$H:$H,'Inventory Details'!$B:$B,$B2204,'Inventory Details'!$E:$E,$E2204)</f>
        <v>34</v>
      </c>
      <c r="G2204" s="12">
        <f>SUMIFS('PO Details'!$H:$H,'PO Details'!$D:$D,Planning!$B2204,'PO Details'!$L:$L,$E2204)</f>
        <v>5</v>
      </c>
      <c r="H2204" s="12">
        <f>SUMIFS('SO Details'!$G:$G,'SO Details'!$D:$D,Planning!$B2204,'SO Details'!$K:$K,$E2204)</f>
        <v>0</v>
      </c>
      <c r="I2204" s="20">
        <f>IF(COUNTIFS($C:$C,B2204)&gt;1,SUMIFS('Sales Hx'!$Q:$Q,'Sales Hx'!$B:$B,_xlfn.XLOOKUP(B2204,C:C,B:B),'Sales Hx'!$D:$D,Planning!$E2204),SUMIFS('Sales Hx'!$Q:$Q,'Sales Hx'!$B:$B,Planning!$B2204,'Sales Hx'!$D:$D,Planning!$E2204))</f>
        <v>1.4</v>
      </c>
      <c r="J2204" s="16">
        <f>IF(COUNTIFS($C:$C,B2204)&gt;1,SUMIFS('Sales Hx'!$S:$S,'Sales Hx'!$B:$B,_xlfn.XLOOKUP(B2204,C:C,B:B),'Sales Hx'!$D:$D,E2204),SUMIFS('Sales Hx'!$S:$S,'Sales Hx'!$B:$B,$B2204,'Sales Hx'!$D:$D,$E2204))</f>
        <v>7.9678362573099432E-2</v>
      </c>
      <c r="K2204" s="16">
        <f t="shared" si="188"/>
        <v>27.857142857142858</v>
      </c>
      <c r="L2204" s="12">
        <f>IF(M2204&lt;&gt;"",M2204,IF(COUNTIFS($C:$C,B2204)&gt;1,SUMIFS('Sales Hx'!V:V,'Sales Hx'!$B:$B,_xlfn.XLOOKUP(B2204,C:C,B:B),'Sales Hx'!$D:$D,$E2204),SUMIFS('Sales Hx'!V:V,'Sales Hx'!$B:$B,$B2204,'Sales Hx'!$D:$D,$E2204)))</f>
        <v>0</v>
      </c>
      <c r="M2204" s="12">
        <v>0</v>
      </c>
      <c r="N2204" s="15">
        <f t="shared" si="192"/>
        <v>7.9678362573099432E-2</v>
      </c>
      <c r="O2204" s="21">
        <f t="shared" si="190"/>
        <v>0</v>
      </c>
      <c r="P2204" s="24">
        <v>7</v>
      </c>
      <c r="Q2204" s="18">
        <f t="shared" si="191"/>
        <v>0</v>
      </c>
      <c r="R2204" s="2">
        <v>1</v>
      </c>
      <c r="S2204" s="2">
        <v>120</v>
      </c>
      <c r="T2204" s="2" t="s">
        <v>4647</v>
      </c>
      <c r="U2204" s="28">
        <f>IF(G2204=0,"",_xlfn.MINIFS('PO Details'!$I:$I,'PO Details'!$D:$D,Planning!$B2204,'PO Details'!$L:$L,Planning!$E2204))</f>
        <v>45443</v>
      </c>
      <c r="V2204" s="29" t="s">
        <v>4640</v>
      </c>
      <c r="W2204" t="str">
        <f t="shared" si="189"/>
        <v>Max</v>
      </c>
      <c r="X2204" s="2">
        <v>120</v>
      </c>
    </row>
    <row r="2205" spans="1:24" x14ac:dyDescent="0.25">
      <c r="A2205" s="11" t="s">
        <v>4619</v>
      </c>
      <c r="B2205" s="22" t="s">
        <v>1522</v>
      </c>
      <c r="C2205" s="22"/>
      <c r="D2205" s="22" t="s">
        <v>1523</v>
      </c>
      <c r="E2205" s="31" t="s">
        <v>820</v>
      </c>
      <c r="F2205" s="12">
        <f>SUMIFS('Inventory Details'!$H:$H,'Inventory Details'!$B:$B,$B2205,'Inventory Details'!$E:$E,$E2205)</f>
        <v>0</v>
      </c>
      <c r="G2205" s="12">
        <f>SUMIFS('PO Details'!$H:$H,'PO Details'!$D:$D,Planning!$B2205,'PO Details'!$L:$L,$E2205)</f>
        <v>30</v>
      </c>
      <c r="H2205" s="12">
        <f>SUMIFS('SO Details'!$G:$G,'SO Details'!$D:$D,Planning!$B2205,'SO Details'!$K:$K,$E2205)</f>
        <v>0</v>
      </c>
      <c r="I2205" s="20">
        <f>IF(COUNTIFS($C:$C,B2205)&gt;1,SUMIFS('Sales Hx'!$Q:$Q,'Sales Hx'!$B:$B,_xlfn.XLOOKUP(B2205,C:C,B:B),'Sales Hx'!$D:$D,Planning!$E2205),SUMIFS('Sales Hx'!$Q:$Q,'Sales Hx'!$B:$B,Planning!$B2205,'Sales Hx'!$D:$D,Planning!$E2205))</f>
        <v>0</v>
      </c>
      <c r="J2205" s="16">
        <f>IF(COUNTIFS($C:$C,B2205)&gt;1,SUMIFS('Sales Hx'!$S:$S,'Sales Hx'!$B:$B,_xlfn.XLOOKUP(B2205,C:C,B:B),'Sales Hx'!$D:$D,E2205),SUMIFS('Sales Hx'!$S:$S,'Sales Hx'!$B:$B,$B2205,'Sales Hx'!$D:$D,$E2205))</f>
        <v>0</v>
      </c>
      <c r="K2205" s="16">
        <f t="shared" si="188"/>
        <v>0</v>
      </c>
      <c r="L2205" s="12">
        <f>IF(M2205&lt;&gt;"",M2205,IF(COUNTIFS($C:$C,B2205)&gt;1,SUMIFS('Sales Hx'!V:V,'Sales Hx'!$B:$B,_xlfn.XLOOKUP(B2205,C:C,B:B),'Sales Hx'!$D:$D,$E2205),SUMIFS('Sales Hx'!V:V,'Sales Hx'!$B:$B,$B2205,'Sales Hx'!$D:$D,$E2205)))</f>
        <v>0</v>
      </c>
      <c r="M2205" s="12">
        <v>0</v>
      </c>
      <c r="N2205" s="15">
        <f t="shared" si="192"/>
        <v>0</v>
      </c>
      <c r="O2205" s="21">
        <f t="shared" si="190"/>
        <v>0</v>
      </c>
      <c r="P2205" s="24">
        <v>7</v>
      </c>
      <c r="Q2205" s="18">
        <f t="shared" si="191"/>
        <v>0</v>
      </c>
      <c r="R2205" s="2">
        <v>1</v>
      </c>
      <c r="S2205" s="2">
        <v>120</v>
      </c>
      <c r="T2205" s="2" t="s">
        <v>4647</v>
      </c>
      <c r="U2205" s="28">
        <f>IF(G2205=0,"",_xlfn.MINIFS('PO Details'!$I:$I,'PO Details'!$D:$D,Planning!$B2205,'PO Details'!$L:$L,Planning!$E2205))</f>
        <v>45474</v>
      </c>
      <c r="V2205" s="29" t="s">
        <v>4640</v>
      </c>
      <c r="W2205" t="str">
        <f t="shared" si="189"/>
        <v/>
      </c>
      <c r="X2205" s="2">
        <v>120</v>
      </c>
    </row>
    <row r="2206" spans="1:24" x14ac:dyDescent="0.25">
      <c r="A2206" s="11" t="s">
        <v>4619</v>
      </c>
      <c r="B2206" s="22" t="s">
        <v>1522</v>
      </c>
      <c r="C2206" s="22"/>
      <c r="D2206" s="22" t="s">
        <v>1523</v>
      </c>
      <c r="E2206" s="31" t="s">
        <v>113</v>
      </c>
      <c r="F2206" s="12">
        <f>SUMIFS('Inventory Details'!$H:$H,'Inventory Details'!$B:$B,$B2206,'Inventory Details'!$E:$E,$E2206)</f>
        <v>0</v>
      </c>
      <c r="G2206" s="12">
        <f>SUMIFS('PO Details'!$H:$H,'PO Details'!$D:$D,Planning!$B2206,'PO Details'!$L:$L,$E2206)</f>
        <v>16</v>
      </c>
      <c r="H2206" s="12">
        <f>SUMIFS('SO Details'!$G:$G,'SO Details'!$D:$D,Planning!$B2206,'SO Details'!$K:$K,$E2206)</f>
        <v>1</v>
      </c>
      <c r="I2206" s="20">
        <f>IF(COUNTIFS($C:$C,B2206)&gt;1,SUMIFS('Sales Hx'!$Q:$Q,'Sales Hx'!$B:$B,_xlfn.XLOOKUP(B2206,C:C,B:B),'Sales Hx'!$D:$D,Planning!$E2206),SUMIFS('Sales Hx'!$Q:$Q,'Sales Hx'!$B:$B,Planning!$B2206,'Sales Hx'!$D:$D,Planning!$E2206))</f>
        <v>7</v>
      </c>
      <c r="J2206" s="16">
        <f>IF(COUNTIFS($C:$C,B2206)&gt;1,SUMIFS('Sales Hx'!$S:$S,'Sales Hx'!$B:$B,_xlfn.XLOOKUP(B2206,C:C,B:B),'Sales Hx'!$D:$D,E2206),SUMIFS('Sales Hx'!$S:$S,'Sales Hx'!$B:$B,$B2206,'Sales Hx'!$D:$D,$E2206))</f>
        <v>8.963815789473685E-2</v>
      </c>
      <c r="K2206" s="16">
        <f t="shared" si="188"/>
        <v>2.2857142857142856</v>
      </c>
      <c r="L2206" s="12">
        <f>IF(M2206&lt;&gt;"",M2206,IF(COUNTIFS($C:$C,B2206)&gt;1,SUMIFS('Sales Hx'!V:V,'Sales Hx'!$B:$B,_xlfn.XLOOKUP(B2206,C:C,B:B),'Sales Hx'!$D:$D,$E2206),SUMIFS('Sales Hx'!V:V,'Sales Hx'!$B:$B,$B2206,'Sales Hx'!$D:$D,$E2206)))</f>
        <v>0</v>
      </c>
      <c r="M2206" s="12">
        <v>0</v>
      </c>
      <c r="N2206" s="15">
        <f t="shared" si="192"/>
        <v>8.963815789473685E-2</v>
      </c>
      <c r="O2206" s="21">
        <f t="shared" si="190"/>
        <v>0</v>
      </c>
      <c r="P2206" s="24">
        <v>7</v>
      </c>
      <c r="Q2206" s="18">
        <f t="shared" si="191"/>
        <v>0</v>
      </c>
      <c r="R2206" s="2">
        <v>1</v>
      </c>
      <c r="S2206" s="2">
        <v>120</v>
      </c>
      <c r="T2206" s="2" t="s">
        <v>4647</v>
      </c>
      <c r="U2206" s="28">
        <f>IF(G2206=0,"",_xlfn.MINIFS('PO Details'!$I:$I,'PO Details'!$D:$D,Planning!$B2206,'PO Details'!$L:$L,Planning!$E2206))</f>
        <v>45474</v>
      </c>
      <c r="V2206" s="29" t="s">
        <v>4640</v>
      </c>
      <c r="W2206" t="str">
        <f t="shared" si="189"/>
        <v/>
      </c>
      <c r="X2206" s="2">
        <v>120</v>
      </c>
    </row>
    <row r="2207" spans="1:24" x14ac:dyDescent="0.25">
      <c r="A2207" s="11" t="s">
        <v>4619</v>
      </c>
      <c r="B2207" s="22" t="s">
        <v>1522</v>
      </c>
      <c r="C2207" s="22"/>
      <c r="D2207" s="22" t="s">
        <v>1523</v>
      </c>
      <c r="E2207" s="31" t="s">
        <v>109</v>
      </c>
      <c r="F2207" s="12">
        <f>SUMIFS('Inventory Details'!$H:$H,'Inventory Details'!$B:$B,$B2207,'Inventory Details'!$E:$E,$E2207)</f>
        <v>5</v>
      </c>
      <c r="G2207" s="12">
        <f>SUMIFS('PO Details'!$H:$H,'PO Details'!$D:$D,Planning!$B2207,'PO Details'!$L:$L,$E2207)</f>
        <v>20</v>
      </c>
      <c r="H2207" s="12">
        <f>SUMIFS('SO Details'!$G:$G,'SO Details'!$D:$D,Planning!$B2207,'SO Details'!$K:$K,$E2207)</f>
        <v>0</v>
      </c>
      <c r="I2207" s="20">
        <f>IF(COUNTIFS($C:$C,B2207)&gt;1,SUMIFS('Sales Hx'!$Q:$Q,'Sales Hx'!$B:$B,_xlfn.XLOOKUP(B2207,C:C,B:B),'Sales Hx'!$D:$D,Planning!$E2207),SUMIFS('Sales Hx'!$Q:$Q,'Sales Hx'!$B:$B,Planning!$B2207,'Sales Hx'!$D:$D,Planning!$E2207))</f>
        <v>4.1999999999999993</v>
      </c>
      <c r="J2207" s="16">
        <f>IF(COUNTIFS($C:$C,B2207)&gt;1,SUMIFS('Sales Hx'!$S:$S,'Sales Hx'!$B:$B,_xlfn.XLOOKUP(B2207,C:C,B:B),'Sales Hx'!$D:$D,E2207),SUMIFS('Sales Hx'!$S:$S,'Sales Hx'!$B:$B,$B2207,'Sales Hx'!$D:$D,$E2207))</f>
        <v>6.6520467836257313E-2</v>
      </c>
      <c r="K2207" s="16">
        <f t="shared" si="188"/>
        <v>5.9523809523809534</v>
      </c>
      <c r="L2207" s="12">
        <f>IF(M2207&lt;&gt;"",M2207,IF(COUNTIFS($C:$C,B2207)&gt;1,SUMIFS('Sales Hx'!V:V,'Sales Hx'!$B:$B,_xlfn.XLOOKUP(B2207,C:C,B:B),'Sales Hx'!$D:$D,$E2207),SUMIFS('Sales Hx'!V:V,'Sales Hx'!$B:$B,$B2207,'Sales Hx'!$D:$D,$E2207)))</f>
        <v>0</v>
      </c>
      <c r="M2207" s="12">
        <v>0</v>
      </c>
      <c r="N2207" s="15">
        <f t="shared" si="192"/>
        <v>6.6520467836257313E-2</v>
      </c>
      <c r="O2207" s="21">
        <f t="shared" si="190"/>
        <v>0</v>
      </c>
      <c r="P2207" s="24">
        <v>7</v>
      </c>
      <c r="Q2207" s="18">
        <f t="shared" si="191"/>
        <v>0</v>
      </c>
      <c r="R2207" s="2">
        <v>1</v>
      </c>
      <c r="S2207" s="2">
        <v>120</v>
      </c>
      <c r="T2207" s="2" t="s">
        <v>4647</v>
      </c>
      <c r="U2207" s="28">
        <f>IF(G2207=0,"",_xlfn.MINIFS('PO Details'!$I:$I,'PO Details'!$D:$D,Planning!$B2207,'PO Details'!$L:$L,Planning!$E2207))</f>
        <v>45458</v>
      </c>
      <c r="V2207" s="29" t="s">
        <v>4640</v>
      </c>
      <c r="W2207" t="str">
        <f t="shared" si="189"/>
        <v/>
      </c>
      <c r="X2207" s="2">
        <v>120</v>
      </c>
    </row>
    <row r="2208" spans="1:24" x14ac:dyDescent="0.25">
      <c r="A2208" s="11" t="s">
        <v>4619</v>
      </c>
      <c r="B2208" s="22" t="s">
        <v>1522</v>
      </c>
      <c r="C2208" s="22"/>
      <c r="D2208" s="22" t="s">
        <v>1523</v>
      </c>
      <c r="E2208" s="31" t="s">
        <v>4746</v>
      </c>
      <c r="F2208" s="12">
        <f>SUMIFS('Inventory Details'!$H:$H,'Inventory Details'!$B:$B,$B2208,'Inventory Details'!$E:$E,$E2208)</f>
        <v>11</v>
      </c>
      <c r="G2208" s="12">
        <f>SUMIFS('PO Details'!$H:$H,'PO Details'!$D:$D,Planning!$B2208,'PO Details'!$L:$L,$E2208)</f>
        <v>75</v>
      </c>
      <c r="H2208" s="12">
        <f>SUMIFS('SO Details'!$G:$G,'SO Details'!$D:$D,Planning!$B2208,'SO Details'!$K:$K,$E2208)</f>
        <v>3</v>
      </c>
      <c r="I2208" s="20">
        <f>IF(COUNTIFS($C:$C,B2208)&gt;1,SUMIFS('Sales Hx'!$Q:$Q,'Sales Hx'!$B:$B,_xlfn.XLOOKUP(B2208,C:C,B:B),'Sales Hx'!$D:$D,Planning!$E2208),SUMIFS('Sales Hx'!$Q:$Q,'Sales Hx'!$B:$B,Planning!$B2208,'Sales Hx'!$D:$D,Planning!$E2208))</f>
        <v>30.799999999999997</v>
      </c>
      <c r="J2208" s="16">
        <f>IF(COUNTIFS($C:$C,B2208)&gt;1,SUMIFS('Sales Hx'!$S:$S,'Sales Hx'!$B:$B,_xlfn.XLOOKUP(B2208,C:C,B:B),'Sales Hx'!$D:$D,E2208),SUMIFS('Sales Hx'!$S:$S,'Sales Hx'!$B:$B,$B2208,'Sales Hx'!$D:$D,$E2208))</f>
        <v>0.17643540669856458</v>
      </c>
      <c r="K2208" s="16">
        <f t="shared" si="188"/>
        <v>2.7922077922077926</v>
      </c>
      <c r="L2208" s="12">
        <f>IF(M2208&lt;&gt;"",M2208,IF(COUNTIFS($C:$C,B2208)&gt;1,SUMIFS('Sales Hx'!V:V,'Sales Hx'!$B:$B,_xlfn.XLOOKUP(B2208,C:C,B:B),'Sales Hx'!$D:$D,$E2208),SUMIFS('Sales Hx'!V:V,'Sales Hx'!$B:$B,$B2208,'Sales Hx'!$D:$D,$E2208)))</f>
        <v>0</v>
      </c>
      <c r="M2208" s="12">
        <v>0</v>
      </c>
      <c r="N2208" s="15">
        <f t="shared" si="192"/>
        <v>0.17643540669856458</v>
      </c>
      <c r="O2208" s="21">
        <f t="shared" si="190"/>
        <v>0</v>
      </c>
      <c r="P2208" s="24">
        <v>7</v>
      </c>
      <c r="Q2208" s="18">
        <f t="shared" si="191"/>
        <v>0</v>
      </c>
      <c r="R2208" s="2">
        <v>1</v>
      </c>
      <c r="S2208" s="2">
        <v>120</v>
      </c>
      <c r="T2208" s="2" t="s">
        <v>4647</v>
      </c>
      <c r="U2208" s="28">
        <f>IF(G2208=0,"",_xlfn.MINIFS('PO Details'!$I:$I,'PO Details'!$D:$D,Planning!$B2208,'PO Details'!$L:$L,Planning!$E2208))</f>
        <v>45453</v>
      </c>
      <c r="V2208" s="29" t="s">
        <v>4640</v>
      </c>
      <c r="W2208" t="str">
        <f t="shared" si="189"/>
        <v/>
      </c>
      <c r="X2208" s="2">
        <v>120</v>
      </c>
    </row>
    <row r="2209" spans="1:24" x14ac:dyDescent="0.25">
      <c r="A2209" s="11" t="s">
        <v>4619</v>
      </c>
      <c r="B2209" s="22" t="s">
        <v>1522</v>
      </c>
      <c r="C2209" s="22"/>
      <c r="D2209" s="22" t="s">
        <v>1523</v>
      </c>
      <c r="E2209" s="31" t="s">
        <v>108</v>
      </c>
      <c r="F2209" s="12">
        <f>SUMIFS('Inventory Details'!$H:$H,'Inventory Details'!$B:$B,$B2209,'Inventory Details'!$E:$E,$E2209)</f>
        <v>4</v>
      </c>
      <c r="G2209" s="12">
        <f>SUMIFS('PO Details'!$H:$H,'PO Details'!$D:$D,Planning!$B2209,'PO Details'!$L:$L,$E2209)</f>
        <v>0</v>
      </c>
      <c r="H2209" s="12">
        <f>SUMIFS('SO Details'!$G:$G,'SO Details'!$D:$D,Planning!$B2209,'SO Details'!$K:$K,$E2209)</f>
        <v>0</v>
      </c>
      <c r="I2209" s="20">
        <f>IF(COUNTIFS($C:$C,B2209)&gt;1,SUMIFS('Sales Hx'!$Q:$Q,'Sales Hx'!$B:$B,_xlfn.XLOOKUP(B2209,C:C,B:B),'Sales Hx'!$D:$D,Planning!$E2209),SUMIFS('Sales Hx'!$Q:$Q,'Sales Hx'!$B:$B,Planning!$B2209,'Sales Hx'!$D:$D,Planning!$E2209))</f>
        <v>0</v>
      </c>
      <c r="J2209" s="16">
        <f>IF(COUNTIFS($C:$C,B2209)&gt;1,SUMIFS('Sales Hx'!$S:$S,'Sales Hx'!$B:$B,_xlfn.XLOOKUP(B2209,C:C,B:B),'Sales Hx'!$D:$D,E2209),SUMIFS('Sales Hx'!$S:$S,'Sales Hx'!$B:$B,$B2209,'Sales Hx'!$D:$D,$E2209))</f>
        <v>0</v>
      </c>
      <c r="K2209" s="16">
        <f t="shared" si="188"/>
        <v>0</v>
      </c>
      <c r="L2209" s="12">
        <f>IF(M2209&lt;&gt;"",M2209,IF(COUNTIFS($C:$C,B2209)&gt;1,SUMIFS('Sales Hx'!V:V,'Sales Hx'!$B:$B,_xlfn.XLOOKUP(B2209,C:C,B:B),'Sales Hx'!$D:$D,$E2209),SUMIFS('Sales Hx'!V:V,'Sales Hx'!$B:$B,$B2209,'Sales Hx'!$D:$D,$E2209)))</f>
        <v>0</v>
      </c>
      <c r="M2209" s="12">
        <v>0</v>
      </c>
      <c r="N2209" s="15">
        <f t="shared" si="192"/>
        <v>0</v>
      </c>
      <c r="O2209" s="21">
        <f t="shared" si="190"/>
        <v>0</v>
      </c>
      <c r="P2209" s="24">
        <v>7</v>
      </c>
      <c r="Q2209" s="18">
        <f t="shared" si="191"/>
        <v>0</v>
      </c>
      <c r="R2209" s="2">
        <v>1</v>
      </c>
      <c r="S2209" s="2">
        <v>120</v>
      </c>
      <c r="T2209" s="2" t="s">
        <v>4647</v>
      </c>
      <c r="U2209" s="28" t="str">
        <f>IF(G2209=0,"",_xlfn.MINIFS('PO Details'!$I:$I,'PO Details'!$D:$D,Planning!$B2209,'PO Details'!$L:$L,Planning!$E2209))</f>
        <v/>
      </c>
      <c r="V2209" s="29" t="s">
        <v>4640</v>
      </c>
      <c r="W2209" t="str">
        <f t="shared" si="189"/>
        <v/>
      </c>
      <c r="X2209" s="2">
        <v>120</v>
      </c>
    </row>
    <row r="2210" spans="1:24" x14ac:dyDescent="0.25">
      <c r="A2210" s="11" t="s">
        <v>4619</v>
      </c>
      <c r="B2210" s="22" t="s">
        <v>1522</v>
      </c>
      <c r="C2210" s="22"/>
      <c r="D2210" s="22" t="s">
        <v>1523</v>
      </c>
      <c r="E2210" s="31" t="s">
        <v>15</v>
      </c>
      <c r="F2210" s="12">
        <f>SUMIFS('Inventory Details'!$H:$H,'Inventory Details'!$B:$B,$B2210,'Inventory Details'!$E:$E,$E2210)</f>
        <v>0</v>
      </c>
      <c r="G2210" s="12">
        <f>SUMIFS('PO Details'!$H:$H,'PO Details'!$D:$D,Planning!$B2210,'PO Details'!$L:$L,$E2210)</f>
        <v>0</v>
      </c>
      <c r="H2210" s="12">
        <f>SUMIFS('SO Details'!$G:$G,'SO Details'!$D:$D,Planning!$B2210,'SO Details'!$K:$K,$E2210)</f>
        <v>0</v>
      </c>
      <c r="I2210" s="20">
        <f>IF(COUNTIFS($C:$C,B2210)&gt;1,SUMIFS('Sales Hx'!$Q:$Q,'Sales Hx'!$B:$B,_xlfn.XLOOKUP(B2210,C:C,B:B),'Sales Hx'!$D:$D,Planning!$E2210),SUMIFS('Sales Hx'!$Q:$Q,'Sales Hx'!$B:$B,Planning!$B2210,'Sales Hx'!$D:$D,Planning!$E2210))</f>
        <v>0</v>
      </c>
      <c r="J2210" s="16">
        <f>IF(COUNTIFS($C:$C,B2210)&gt;1,SUMIFS('Sales Hx'!$S:$S,'Sales Hx'!$B:$B,_xlfn.XLOOKUP(B2210,C:C,B:B),'Sales Hx'!$D:$D,E2210),SUMIFS('Sales Hx'!$S:$S,'Sales Hx'!$B:$B,$B2210,'Sales Hx'!$D:$D,$E2210))</f>
        <v>0</v>
      </c>
      <c r="K2210" s="16">
        <f t="shared" si="188"/>
        <v>0</v>
      </c>
      <c r="L2210" s="12">
        <f>IF(M2210&lt;&gt;"",M2210,IF(COUNTIFS($C:$C,B2210)&gt;1,SUMIFS('Sales Hx'!V:V,'Sales Hx'!$B:$B,_xlfn.XLOOKUP(B2210,C:C,B:B),'Sales Hx'!$D:$D,$E2210),SUMIFS('Sales Hx'!V:V,'Sales Hx'!$B:$B,$B2210,'Sales Hx'!$D:$D,$E2210)))</f>
        <v>0</v>
      </c>
      <c r="M2210" s="12">
        <v>0</v>
      </c>
      <c r="N2210" s="15">
        <f t="shared" si="192"/>
        <v>0</v>
      </c>
      <c r="O2210" s="21">
        <f t="shared" si="190"/>
        <v>0</v>
      </c>
      <c r="P2210" s="24">
        <v>7</v>
      </c>
      <c r="Q2210" s="18">
        <f t="shared" si="191"/>
        <v>0</v>
      </c>
      <c r="R2210" s="2">
        <v>1</v>
      </c>
      <c r="S2210" s="2">
        <v>120</v>
      </c>
      <c r="T2210" s="2" t="s">
        <v>4647</v>
      </c>
      <c r="U2210" s="28" t="str">
        <f>IF(G2210=0,"",_xlfn.MINIFS('PO Details'!$I:$I,'PO Details'!$D:$D,Planning!$B2210,'PO Details'!$L:$L,Planning!$E2210))</f>
        <v/>
      </c>
      <c r="V2210" s="29" t="s">
        <v>4640</v>
      </c>
      <c r="W2210" t="str">
        <f t="shared" si="189"/>
        <v/>
      </c>
      <c r="X2210" s="2">
        <v>120</v>
      </c>
    </row>
    <row r="2211" spans="1:24" x14ac:dyDescent="0.25">
      <c r="A2211" s="11" t="s">
        <v>4619</v>
      </c>
      <c r="B2211" s="22" t="s">
        <v>1522</v>
      </c>
      <c r="C2211" s="22"/>
      <c r="D2211" s="22" t="s">
        <v>1523</v>
      </c>
      <c r="E2211" s="31" t="s">
        <v>2214</v>
      </c>
      <c r="F2211" s="12">
        <f>SUMIFS('Inventory Details'!$H:$H,'Inventory Details'!$B:$B,$B2211,'Inventory Details'!$E:$E,$E2211)</f>
        <v>0</v>
      </c>
      <c r="G2211" s="12">
        <f>SUMIFS('PO Details'!$H:$H,'PO Details'!$D:$D,Planning!$B2211,'PO Details'!$L:$L,$E2211)</f>
        <v>0</v>
      </c>
      <c r="H2211" s="12">
        <f>SUMIFS('SO Details'!$G:$G,'SO Details'!$D:$D,Planning!$B2211,'SO Details'!$K:$K,$E2211)</f>
        <v>0</v>
      </c>
      <c r="I2211" s="20">
        <f>IF(COUNTIFS($C:$C,B2211)&gt;1,SUMIFS('Sales Hx'!$Q:$Q,'Sales Hx'!$B:$B,_xlfn.XLOOKUP(B2211,C:C,B:B),'Sales Hx'!$D:$D,Planning!$E2211),SUMIFS('Sales Hx'!$Q:$Q,'Sales Hx'!$B:$B,Planning!$B2211,'Sales Hx'!$D:$D,Planning!$E2211))</f>
        <v>0</v>
      </c>
      <c r="J2211" s="16">
        <f>IF(COUNTIFS($C:$C,B2211)&gt;1,SUMIFS('Sales Hx'!$S:$S,'Sales Hx'!$B:$B,_xlfn.XLOOKUP(B2211,C:C,B:B),'Sales Hx'!$D:$D,E2211),SUMIFS('Sales Hx'!$S:$S,'Sales Hx'!$B:$B,$B2211,'Sales Hx'!$D:$D,$E2211))</f>
        <v>3.2894736842105261E-2</v>
      </c>
      <c r="K2211" s="16">
        <f t="shared" si="188"/>
        <v>0</v>
      </c>
      <c r="L2211" s="12">
        <f>IF(M2211&lt;&gt;"",M2211,IF(COUNTIFS($C:$C,B2211)&gt;1,SUMIFS('Sales Hx'!V:V,'Sales Hx'!$B:$B,_xlfn.XLOOKUP(B2211,C:C,B:B),'Sales Hx'!$D:$D,$E2211),SUMIFS('Sales Hx'!V:V,'Sales Hx'!$B:$B,$B2211,'Sales Hx'!$D:$D,$E2211)))</f>
        <v>0</v>
      </c>
      <c r="M2211" s="12">
        <v>0</v>
      </c>
      <c r="N2211" s="15">
        <f t="shared" si="192"/>
        <v>3.2894736842105261E-2</v>
      </c>
      <c r="O2211" s="21">
        <f t="shared" si="190"/>
        <v>4</v>
      </c>
      <c r="P2211" s="24">
        <v>7</v>
      </c>
      <c r="Q2211" s="18">
        <f t="shared" si="191"/>
        <v>28</v>
      </c>
      <c r="R2211" s="2">
        <v>1</v>
      </c>
      <c r="S2211" s="2">
        <v>120</v>
      </c>
      <c r="T2211" s="2" t="s">
        <v>4647</v>
      </c>
      <c r="U2211" s="28" t="str">
        <f>IF(G2211=0,"",_xlfn.MINIFS('PO Details'!$I:$I,'PO Details'!$D:$D,Planning!$B2211,'PO Details'!$L:$L,Planning!$E2211))</f>
        <v/>
      </c>
      <c r="V2211" s="29" t="s">
        <v>4640</v>
      </c>
      <c r="W2211" t="str">
        <f t="shared" si="189"/>
        <v/>
      </c>
      <c r="X2211" s="2">
        <v>120</v>
      </c>
    </row>
    <row r="2212" spans="1:24" x14ac:dyDescent="0.25">
      <c r="A2212" s="11" t="s">
        <v>4619</v>
      </c>
      <c r="B2212" s="22" t="s">
        <v>299</v>
      </c>
      <c r="C2212" s="22"/>
      <c r="D2212" s="22" t="s">
        <v>300</v>
      </c>
      <c r="E2212" s="31" t="s">
        <v>820</v>
      </c>
      <c r="F2212" s="12">
        <f>SUMIFS('Inventory Details'!$H:$H,'Inventory Details'!$B:$B,$B2212,'Inventory Details'!$E:$E,$E2212)</f>
        <v>20</v>
      </c>
      <c r="G2212" s="12">
        <f>SUMIFS('PO Details'!$H:$H,'PO Details'!$D:$D,Planning!$B2212,'PO Details'!$L:$L,$E2212)</f>
        <v>30</v>
      </c>
      <c r="H2212" s="12">
        <f>SUMIFS('SO Details'!$G:$G,'SO Details'!$D:$D,Planning!$B2212,'SO Details'!$K:$K,$E2212)</f>
        <v>1</v>
      </c>
      <c r="I2212" s="20">
        <f>IF(COUNTIFS($C:$C,B2212)&gt;1,SUMIFS('Sales Hx'!$Q:$Q,'Sales Hx'!$B:$B,_xlfn.XLOOKUP(B2212,C:C,B:B),'Sales Hx'!$D:$D,Planning!$E2212),SUMIFS('Sales Hx'!$Q:$Q,'Sales Hx'!$B:$B,Planning!$B2212,'Sales Hx'!$D:$D,Planning!$E2212))</f>
        <v>1.4</v>
      </c>
      <c r="J2212" s="16">
        <f>IF(COUNTIFS($C:$C,B2212)&gt;1,SUMIFS('Sales Hx'!$S:$S,'Sales Hx'!$B:$B,_xlfn.XLOOKUP(B2212,C:C,B:B),'Sales Hx'!$D:$D,E2212),SUMIFS('Sales Hx'!$S:$S,'Sales Hx'!$B:$B,$B2212,'Sales Hx'!$D:$D,$E2212))</f>
        <v>0.15789473684210525</v>
      </c>
      <c r="K2212" s="16">
        <f t="shared" si="188"/>
        <v>35.714285714285715</v>
      </c>
      <c r="L2212" s="12">
        <f>IF(M2212&lt;&gt;"",M2212,IF(COUNTIFS($C:$C,B2212)&gt;1,SUMIFS('Sales Hx'!V:V,'Sales Hx'!$B:$B,_xlfn.XLOOKUP(B2212,C:C,B:B),'Sales Hx'!$D:$D,$E2212),SUMIFS('Sales Hx'!V:V,'Sales Hx'!$B:$B,$B2212,'Sales Hx'!$D:$D,$E2212)))</f>
        <v>0</v>
      </c>
      <c r="M2212" s="12">
        <v>0</v>
      </c>
      <c r="N2212" s="15">
        <f t="shared" si="192"/>
        <v>0.15789473684210525</v>
      </c>
      <c r="O2212" s="21">
        <f t="shared" si="190"/>
        <v>0</v>
      </c>
      <c r="P2212" s="24">
        <v>3.7069999999999999</v>
      </c>
      <c r="Q2212" s="18">
        <f t="shared" si="191"/>
        <v>0</v>
      </c>
      <c r="R2212" s="2">
        <v>1</v>
      </c>
      <c r="S2212" s="2">
        <v>120</v>
      </c>
      <c r="T2212" s="2" t="s">
        <v>4647</v>
      </c>
      <c r="U2212" s="28">
        <f>IF(G2212=0,"",_xlfn.MINIFS('PO Details'!$I:$I,'PO Details'!$D:$D,Planning!$B2212,'PO Details'!$L:$L,Planning!$E2212))</f>
        <v>45474</v>
      </c>
      <c r="V2212" s="29" t="s">
        <v>4640</v>
      </c>
      <c r="W2212" t="str">
        <f t="shared" si="189"/>
        <v>Max</v>
      </c>
      <c r="X2212" s="2">
        <v>120</v>
      </c>
    </row>
    <row r="2213" spans="1:24" x14ac:dyDescent="0.25">
      <c r="A2213" s="11" t="s">
        <v>4619</v>
      </c>
      <c r="B2213" s="22" t="s">
        <v>299</v>
      </c>
      <c r="C2213" s="22"/>
      <c r="D2213" s="22" t="s">
        <v>300</v>
      </c>
      <c r="E2213" s="31" t="s">
        <v>113</v>
      </c>
      <c r="F2213" s="12">
        <f>SUMIFS('Inventory Details'!$H:$H,'Inventory Details'!$B:$B,$B2213,'Inventory Details'!$E:$E,$E2213)</f>
        <v>261</v>
      </c>
      <c r="G2213" s="12">
        <f>SUMIFS('PO Details'!$H:$H,'PO Details'!$D:$D,Planning!$B2213,'PO Details'!$L:$L,$E2213)</f>
        <v>110</v>
      </c>
      <c r="H2213" s="12">
        <f>SUMIFS('SO Details'!$G:$G,'SO Details'!$D:$D,Planning!$B2213,'SO Details'!$K:$K,$E2213)</f>
        <v>5</v>
      </c>
      <c r="I2213" s="20">
        <f>IF(COUNTIFS($C:$C,B2213)&gt;1,SUMIFS('Sales Hx'!$Q:$Q,'Sales Hx'!$B:$B,_xlfn.XLOOKUP(B2213,C:C,B:B),'Sales Hx'!$D:$D,Planning!$E2213),SUMIFS('Sales Hx'!$Q:$Q,'Sales Hx'!$B:$B,Planning!$B2213,'Sales Hx'!$D:$D,Planning!$E2213))</f>
        <v>68.599999999999994</v>
      </c>
      <c r="J2213" s="16">
        <f>IF(COUNTIFS($C:$C,B2213)&gt;1,SUMIFS('Sales Hx'!$S:$S,'Sales Hx'!$B:$B,_xlfn.XLOOKUP(B2213,C:C,B:B),'Sales Hx'!$D:$D,E2213),SUMIFS('Sales Hx'!$S:$S,'Sales Hx'!$B:$B,$B2213,'Sales Hx'!$D:$D,$E2213))</f>
        <v>0.66611842105263164</v>
      </c>
      <c r="K2213" s="16">
        <f t="shared" si="188"/>
        <v>5.4081632653061229</v>
      </c>
      <c r="L2213" s="12">
        <f>IF(M2213&lt;&gt;"",M2213,IF(COUNTIFS($C:$C,B2213)&gt;1,SUMIFS('Sales Hx'!V:V,'Sales Hx'!$B:$B,_xlfn.XLOOKUP(B2213,C:C,B:B),'Sales Hx'!$D:$D,$E2213),SUMIFS('Sales Hx'!V:V,'Sales Hx'!$B:$B,$B2213,'Sales Hx'!$D:$D,$E2213)))</f>
        <v>0</v>
      </c>
      <c r="M2213" s="12">
        <v>0</v>
      </c>
      <c r="N2213" s="15">
        <f t="shared" si="192"/>
        <v>0.66611842105263164</v>
      </c>
      <c r="O2213" s="21">
        <f t="shared" si="190"/>
        <v>0</v>
      </c>
      <c r="P2213" s="24">
        <v>3.7069999999999999</v>
      </c>
      <c r="Q2213" s="18">
        <f t="shared" si="191"/>
        <v>0</v>
      </c>
      <c r="R2213" s="2">
        <v>1</v>
      </c>
      <c r="S2213" s="2">
        <v>120</v>
      </c>
      <c r="T2213" s="2" t="s">
        <v>4647</v>
      </c>
      <c r="U2213" s="28">
        <f>IF(G2213=0,"",_xlfn.MINIFS('PO Details'!$I:$I,'PO Details'!$D:$D,Planning!$B2213,'PO Details'!$L:$L,Planning!$E2213))</f>
        <v>45474</v>
      </c>
      <c r="V2213" s="29" t="s">
        <v>4640</v>
      </c>
      <c r="W2213" t="str">
        <f t="shared" si="189"/>
        <v/>
      </c>
      <c r="X2213" s="2">
        <v>120</v>
      </c>
    </row>
    <row r="2214" spans="1:24" x14ac:dyDescent="0.25">
      <c r="A2214" s="11" t="s">
        <v>4619</v>
      </c>
      <c r="B2214" s="22" t="s">
        <v>299</v>
      </c>
      <c r="C2214" s="22"/>
      <c r="D2214" s="22" t="s">
        <v>300</v>
      </c>
      <c r="E2214" s="31" t="s">
        <v>106</v>
      </c>
      <c r="F2214" s="12">
        <f>SUMIFS('Inventory Details'!$H:$H,'Inventory Details'!$B:$B,$B2214,'Inventory Details'!$E:$E,$E2214)</f>
        <v>52</v>
      </c>
      <c r="G2214" s="12">
        <f>SUMIFS('PO Details'!$H:$H,'PO Details'!$D:$D,Planning!$B2214,'PO Details'!$L:$L,$E2214)</f>
        <v>200</v>
      </c>
      <c r="H2214" s="12">
        <f>SUMIFS('SO Details'!$G:$G,'SO Details'!$D:$D,Planning!$B2214,'SO Details'!$K:$K,$E2214)</f>
        <v>14</v>
      </c>
      <c r="I2214" s="20">
        <f>IF(COUNTIFS($C:$C,B2214)&gt;1,SUMIFS('Sales Hx'!$Q:$Q,'Sales Hx'!$B:$B,_xlfn.XLOOKUP(B2214,C:C,B:B),'Sales Hx'!$D:$D,Planning!$E2214),SUMIFS('Sales Hx'!$Q:$Q,'Sales Hx'!$B:$B,Planning!$B2214,'Sales Hx'!$D:$D,Planning!$E2214))</f>
        <v>106.39999999999999</v>
      </c>
      <c r="J2214" s="16">
        <f>IF(COUNTIFS($C:$C,B2214)&gt;1,SUMIFS('Sales Hx'!$S:$S,'Sales Hx'!$B:$B,_xlfn.XLOOKUP(B2214,C:C,B:B),'Sales Hx'!$D:$D,E2214),SUMIFS('Sales Hx'!$S:$S,'Sales Hx'!$B:$B,$B2214,'Sales Hx'!$D:$D,$E2214))</f>
        <v>0.99671052631578938</v>
      </c>
      <c r="K2214" s="16">
        <f t="shared" si="188"/>
        <v>2.3684210526315792</v>
      </c>
      <c r="L2214" s="12">
        <f>IF(M2214&lt;&gt;"",M2214,IF(COUNTIFS($C:$C,B2214)&gt;1,SUMIFS('Sales Hx'!V:V,'Sales Hx'!$B:$B,_xlfn.XLOOKUP(B2214,C:C,B:B),'Sales Hx'!$D:$D,$E2214),SUMIFS('Sales Hx'!V:V,'Sales Hx'!$B:$B,$B2214,'Sales Hx'!$D:$D,$E2214)))</f>
        <v>0</v>
      </c>
      <c r="M2214" s="12">
        <v>0</v>
      </c>
      <c r="N2214" s="15">
        <f t="shared" si="192"/>
        <v>0.99671052631578938</v>
      </c>
      <c r="O2214" s="21">
        <f t="shared" si="190"/>
        <v>0</v>
      </c>
      <c r="P2214" s="24">
        <v>3.7069999999999999</v>
      </c>
      <c r="Q2214" s="18">
        <f t="shared" si="191"/>
        <v>0</v>
      </c>
      <c r="R2214" s="2">
        <v>1</v>
      </c>
      <c r="S2214" s="2">
        <v>120</v>
      </c>
      <c r="T2214" s="2" t="s">
        <v>4647</v>
      </c>
      <c r="U2214" s="28">
        <f>IF(G2214=0,"",_xlfn.MINIFS('PO Details'!$I:$I,'PO Details'!$D:$D,Planning!$B2214,'PO Details'!$L:$L,Planning!$E2214))</f>
        <v>45458</v>
      </c>
      <c r="V2214" s="29" t="s">
        <v>4640</v>
      </c>
      <c r="W2214" t="str">
        <f t="shared" si="189"/>
        <v/>
      </c>
      <c r="X2214" s="2">
        <v>120</v>
      </c>
    </row>
    <row r="2215" spans="1:24" x14ac:dyDescent="0.25">
      <c r="A2215" s="11" t="s">
        <v>4619</v>
      </c>
      <c r="B2215" s="22" t="s">
        <v>299</v>
      </c>
      <c r="C2215" s="22"/>
      <c r="D2215" s="22" t="s">
        <v>300</v>
      </c>
      <c r="E2215" s="31" t="s">
        <v>15</v>
      </c>
      <c r="F2215" s="12">
        <f>SUMIFS('Inventory Details'!$H:$H,'Inventory Details'!$B:$B,$B2215,'Inventory Details'!$E:$E,$E2215)</f>
        <v>5</v>
      </c>
      <c r="G2215" s="12">
        <f>SUMIFS('PO Details'!$H:$H,'PO Details'!$D:$D,Planning!$B2215,'PO Details'!$L:$L,$E2215)</f>
        <v>20</v>
      </c>
      <c r="H2215" s="12">
        <f>SUMIFS('SO Details'!$G:$G,'SO Details'!$D:$D,Planning!$B2215,'SO Details'!$K:$K,$E2215)</f>
        <v>0</v>
      </c>
      <c r="I2215" s="20">
        <f>IF(COUNTIFS($C:$C,B2215)&gt;1,SUMIFS('Sales Hx'!$Q:$Q,'Sales Hx'!$B:$B,_xlfn.XLOOKUP(B2215,C:C,B:B),'Sales Hx'!$D:$D,Planning!$E2215),SUMIFS('Sales Hx'!$Q:$Q,'Sales Hx'!$B:$B,Planning!$B2215,'Sales Hx'!$D:$D,Planning!$E2215))</f>
        <v>0</v>
      </c>
      <c r="J2215" s="16">
        <f>IF(COUNTIFS($C:$C,B2215)&gt;1,SUMIFS('Sales Hx'!$S:$S,'Sales Hx'!$B:$B,_xlfn.XLOOKUP(B2215,C:C,B:B),'Sales Hx'!$D:$D,E2215),SUMIFS('Sales Hx'!$S:$S,'Sales Hx'!$B:$B,$B2215,'Sales Hx'!$D:$D,$E2215))</f>
        <v>0</v>
      </c>
      <c r="K2215" s="16">
        <f t="shared" si="188"/>
        <v>0</v>
      </c>
      <c r="L2215" s="12">
        <f>IF(M2215&lt;&gt;"",M2215,IF(COUNTIFS($C:$C,B2215)&gt;1,SUMIFS('Sales Hx'!V:V,'Sales Hx'!$B:$B,_xlfn.XLOOKUP(B2215,C:C,B:B),'Sales Hx'!$D:$D,$E2215),SUMIFS('Sales Hx'!V:V,'Sales Hx'!$B:$B,$B2215,'Sales Hx'!$D:$D,$E2215)))</f>
        <v>0</v>
      </c>
      <c r="M2215" s="12">
        <v>0</v>
      </c>
      <c r="N2215" s="15">
        <f t="shared" si="192"/>
        <v>0</v>
      </c>
      <c r="O2215" s="21">
        <f t="shared" si="190"/>
        <v>0</v>
      </c>
      <c r="P2215" s="24">
        <v>3.7069999999999999</v>
      </c>
      <c r="Q2215" s="18">
        <f t="shared" si="191"/>
        <v>0</v>
      </c>
      <c r="R2215" s="2">
        <v>1</v>
      </c>
      <c r="S2215" s="2">
        <v>120</v>
      </c>
      <c r="T2215" s="2" t="s">
        <v>4647</v>
      </c>
      <c r="U2215" s="28">
        <f>IF(G2215=0,"",_xlfn.MINIFS('PO Details'!$I:$I,'PO Details'!$D:$D,Planning!$B2215,'PO Details'!$L:$L,Planning!$E2215))</f>
        <v>45469</v>
      </c>
      <c r="V2215" s="29" t="s">
        <v>4640</v>
      </c>
      <c r="W2215" t="str">
        <f t="shared" si="189"/>
        <v/>
      </c>
      <c r="X2215" s="2">
        <v>120</v>
      </c>
    </row>
    <row r="2216" spans="1:24" x14ac:dyDescent="0.25">
      <c r="A2216" s="11" t="s">
        <v>4619</v>
      </c>
      <c r="B2216" s="22" t="s">
        <v>299</v>
      </c>
      <c r="C2216" s="22"/>
      <c r="D2216" s="22" t="s">
        <v>300</v>
      </c>
      <c r="E2216" s="31" t="s">
        <v>109</v>
      </c>
      <c r="F2216" s="12">
        <f>SUMIFS('Inventory Details'!$H:$H,'Inventory Details'!$B:$B,$B2216,'Inventory Details'!$E:$E,$E2216)</f>
        <v>161</v>
      </c>
      <c r="G2216" s="12">
        <f>SUMIFS('PO Details'!$H:$H,'PO Details'!$D:$D,Planning!$B2216,'PO Details'!$L:$L,$E2216)</f>
        <v>0</v>
      </c>
      <c r="H2216" s="12">
        <f>SUMIFS('SO Details'!$G:$G,'SO Details'!$D:$D,Planning!$B2216,'SO Details'!$K:$K,$E2216)</f>
        <v>4</v>
      </c>
      <c r="I2216" s="20">
        <f>IF(COUNTIFS($C:$C,B2216)&gt;1,SUMIFS('Sales Hx'!$Q:$Q,'Sales Hx'!$B:$B,_xlfn.XLOOKUP(B2216,C:C,B:B),'Sales Hx'!$D:$D,Planning!$E2216),SUMIFS('Sales Hx'!$Q:$Q,'Sales Hx'!$B:$B,Planning!$B2216,'Sales Hx'!$D:$D,Planning!$E2216))</f>
        <v>35</v>
      </c>
      <c r="J2216" s="16">
        <f>IF(COUNTIFS($C:$C,B2216)&gt;1,SUMIFS('Sales Hx'!$S:$S,'Sales Hx'!$B:$B,_xlfn.XLOOKUP(B2216,C:C,B:B),'Sales Hx'!$D:$D,E2216),SUMIFS('Sales Hx'!$S:$S,'Sales Hx'!$B:$B,$B2216,'Sales Hx'!$D:$D,$E2216))</f>
        <v>0.80153508771929816</v>
      </c>
      <c r="K2216" s="16">
        <f t="shared" si="188"/>
        <v>4.5999999999999996</v>
      </c>
      <c r="L2216" s="12">
        <f>IF(M2216&lt;&gt;"",M2216,IF(COUNTIFS($C:$C,B2216)&gt;1,SUMIFS('Sales Hx'!V:V,'Sales Hx'!$B:$B,_xlfn.XLOOKUP(B2216,C:C,B:B),'Sales Hx'!$D:$D,$E2216),SUMIFS('Sales Hx'!V:V,'Sales Hx'!$B:$B,$B2216,'Sales Hx'!$D:$D,$E2216)))</f>
        <v>0</v>
      </c>
      <c r="M2216" s="12">
        <v>0</v>
      </c>
      <c r="N2216" s="15">
        <f t="shared" si="192"/>
        <v>0.80153508771929816</v>
      </c>
      <c r="O2216" s="21">
        <f t="shared" si="190"/>
        <v>0</v>
      </c>
      <c r="P2216" s="24">
        <v>3.7069999999999999</v>
      </c>
      <c r="Q2216" s="18">
        <f t="shared" si="191"/>
        <v>0</v>
      </c>
      <c r="R2216" s="2">
        <v>1</v>
      </c>
      <c r="S2216" s="2">
        <v>120</v>
      </c>
      <c r="T2216" s="2" t="s">
        <v>4647</v>
      </c>
      <c r="U2216" s="28" t="str">
        <f>IF(G2216=0,"",_xlfn.MINIFS('PO Details'!$I:$I,'PO Details'!$D:$D,Planning!$B2216,'PO Details'!$L:$L,Planning!$E2216))</f>
        <v/>
      </c>
      <c r="V2216" s="29" t="s">
        <v>4640</v>
      </c>
      <c r="W2216" t="str">
        <f t="shared" si="189"/>
        <v/>
      </c>
      <c r="X2216" s="2">
        <v>120</v>
      </c>
    </row>
    <row r="2217" spans="1:24" x14ac:dyDescent="0.25">
      <c r="A2217" s="11" t="s">
        <v>4619</v>
      </c>
      <c r="B2217" s="22" t="s">
        <v>299</v>
      </c>
      <c r="C2217" s="22"/>
      <c r="D2217" s="22" t="s">
        <v>300</v>
      </c>
      <c r="E2217" s="31" t="s">
        <v>1201</v>
      </c>
      <c r="F2217" s="12">
        <f>SUMIFS('Inventory Details'!$H:$H,'Inventory Details'!$B:$B,$B2217,'Inventory Details'!$E:$E,$E2217)</f>
        <v>10</v>
      </c>
      <c r="G2217" s="12">
        <f>SUMIFS('PO Details'!$H:$H,'PO Details'!$D:$D,Planning!$B2217,'PO Details'!$L:$L,$E2217)</f>
        <v>0</v>
      </c>
      <c r="H2217" s="12">
        <f>SUMIFS('SO Details'!$G:$G,'SO Details'!$D:$D,Planning!$B2217,'SO Details'!$K:$K,$E2217)</f>
        <v>0</v>
      </c>
      <c r="I2217" s="20">
        <f>IF(COUNTIFS($C:$C,B2217)&gt;1,SUMIFS('Sales Hx'!$Q:$Q,'Sales Hx'!$B:$B,_xlfn.XLOOKUP(B2217,C:C,B:B),'Sales Hx'!$D:$D,Planning!$E2217),SUMIFS('Sales Hx'!$Q:$Q,'Sales Hx'!$B:$B,Planning!$B2217,'Sales Hx'!$D:$D,Planning!$E2217))</f>
        <v>0</v>
      </c>
      <c r="J2217" s="16">
        <f>IF(COUNTIFS($C:$C,B2217)&gt;1,SUMIFS('Sales Hx'!$S:$S,'Sales Hx'!$B:$B,_xlfn.XLOOKUP(B2217,C:C,B:B),'Sales Hx'!$D:$D,E2217),SUMIFS('Sales Hx'!$S:$S,'Sales Hx'!$B:$B,$B2217,'Sales Hx'!$D:$D,$E2217))</f>
        <v>9.2105263157894732E-2</v>
      </c>
      <c r="K2217" s="16">
        <f t="shared" si="188"/>
        <v>0</v>
      </c>
      <c r="L2217" s="12">
        <f>IF(M2217&lt;&gt;"",M2217,IF(COUNTIFS($C:$C,B2217)&gt;1,SUMIFS('Sales Hx'!V:V,'Sales Hx'!$B:$B,_xlfn.XLOOKUP(B2217,C:C,B:B),'Sales Hx'!$D:$D,$E2217),SUMIFS('Sales Hx'!V:V,'Sales Hx'!$B:$B,$B2217,'Sales Hx'!$D:$D,$E2217)))</f>
        <v>0</v>
      </c>
      <c r="M2217" s="12">
        <v>0</v>
      </c>
      <c r="N2217" s="15">
        <f t="shared" si="192"/>
        <v>9.2105263157894732E-2</v>
      </c>
      <c r="O2217" s="21">
        <f t="shared" si="190"/>
        <v>0</v>
      </c>
      <c r="P2217" s="24">
        <v>3.7069999999999999</v>
      </c>
      <c r="Q2217" s="18">
        <f t="shared" si="191"/>
        <v>0</v>
      </c>
      <c r="R2217" s="2">
        <v>1</v>
      </c>
      <c r="S2217" s="2">
        <v>120</v>
      </c>
      <c r="T2217" s="2" t="s">
        <v>4647</v>
      </c>
      <c r="U2217" s="28" t="str">
        <f>IF(G2217=0,"",_xlfn.MINIFS('PO Details'!$I:$I,'PO Details'!$D:$D,Planning!$B2217,'PO Details'!$L:$L,Planning!$E2217))</f>
        <v/>
      </c>
      <c r="V2217" s="29" t="s">
        <v>4640</v>
      </c>
      <c r="W2217" t="str">
        <f t="shared" si="189"/>
        <v/>
      </c>
      <c r="X2217" s="2">
        <v>120</v>
      </c>
    </row>
    <row r="2218" spans="1:24" x14ac:dyDescent="0.25">
      <c r="A2218" s="11" t="s">
        <v>4619</v>
      </c>
      <c r="B2218" s="22" t="s">
        <v>299</v>
      </c>
      <c r="C2218" s="22"/>
      <c r="D2218" s="22" t="s">
        <v>300</v>
      </c>
      <c r="E2218" s="31" t="s">
        <v>119</v>
      </c>
      <c r="F2218" s="12">
        <f>SUMIFS('Inventory Details'!$H:$H,'Inventory Details'!$B:$B,$B2218,'Inventory Details'!$E:$E,$E2218)</f>
        <v>55</v>
      </c>
      <c r="G2218" s="12">
        <f>SUMIFS('PO Details'!$H:$H,'PO Details'!$D:$D,Planning!$B2218,'PO Details'!$L:$L,$E2218)</f>
        <v>0</v>
      </c>
      <c r="H2218" s="12">
        <f>SUMIFS('SO Details'!$G:$G,'SO Details'!$D:$D,Planning!$B2218,'SO Details'!$K:$K,$E2218)</f>
        <v>0</v>
      </c>
      <c r="I2218" s="20">
        <f>IF(COUNTIFS($C:$C,B2218)&gt;1,SUMIFS('Sales Hx'!$Q:$Q,'Sales Hx'!$B:$B,_xlfn.XLOOKUP(B2218,C:C,B:B),'Sales Hx'!$D:$D,Planning!$E2218),SUMIFS('Sales Hx'!$Q:$Q,'Sales Hx'!$B:$B,Planning!$B2218,'Sales Hx'!$D:$D,Planning!$E2218))</f>
        <v>2.8</v>
      </c>
      <c r="J2218" s="16">
        <f>IF(COUNTIFS($C:$C,B2218)&gt;1,SUMIFS('Sales Hx'!$S:$S,'Sales Hx'!$B:$B,_xlfn.XLOOKUP(B2218,C:C,B:B),'Sales Hx'!$D:$D,E2218),SUMIFS('Sales Hx'!$S:$S,'Sales Hx'!$B:$B,$B2218,'Sales Hx'!$D:$D,$E2218))</f>
        <v>8.004385964912282E-2</v>
      </c>
      <c r="K2218" s="16">
        <f t="shared" si="188"/>
        <v>19.642857142857142</v>
      </c>
      <c r="L2218" s="12">
        <f>IF(M2218&lt;&gt;"",M2218,IF(COUNTIFS($C:$C,B2218)&gt;1,SUMIFS('Sales Hx'!V:V,'Sales Hx'!$B:$B,_xlfn.XLOOKUP(B2218,C:C,B:B),'Sales Hx'!$D:$D,$E2218),SUMIFS('Sales Hx'!V:V,'Sales Hx'!$B:$B,$B2218,'Sales Hx'!$D:$D,$E2218)))</f>
        <v>0</v>
      </c>
      <c r="M2218" s="12">
        <v>0</v>
      </c>
      <c r="N2218" s="15">
        <f t="shared" si="192"/>
        <v>8.004385964912282E-2</v>
      </c>
      <c r="O2218" s="21">
        <f t="shared" si="190"/>
        <v>0</v>
      </c>
      <c r="P2218" s="24">
        <v>3.7069999999999999</v>
      </c>
      <c r="Q2218" s="18">
        <f t="shared" si="191"/>
        <v>0</v>
      </c>
      <c r="R2218" s="2">
        <v>1</v>
      </c>
      <c r="S2218" s="2">
        <v>120</v>
      </c>
      <c r="T2218" s="2" t="s">
        <v>4647</v>
      </c>
      <c r="U2218" s="28" t="str">
        <f>IF(G2218=0,"",_xlfn.MINIFS('PO Details'!$I:$I,'PO Details'!$D:$D,Planning!$B2218,'PO Details'!$L:$L,Planning!$E2218))</f>
        <v/>
      </c>
      <c r="V2218" s="29" t="s">
        <v>4640</v>
      </c>
      <c r="W2218" t="str">
        <f t="shared" si="189"/>
        <v/>
      </c>
      <c r="X2218" s="2">
        <v>120</v>
      </c>
    </row>
    <row r="2219" spans="1:24" x14ac:dyDescent="0.25">
      <c r="A2219" s="11" t="s">
        <v>4619</v>
      </c>
      <c r="B2219" s="22" t="s">
        <v>299</v>
      </c>
      <c r="C2219" s="22"/>
      <c r="D2219" s="22" t="s">
        <v>300</v>
      </c>
      <c r="E2219" s="31" t="s">
        <v>4746</v>
      </c>
      <c r="F2219" s="12">
        <f>SUMIFS('Inventory Details'!$H:$H,'Inventory Details'!$B:$B,$B2219,'Inventory Details'!$E:$E,$E2219)</f>
        <v>540</v>
      </c>
      <c r="G2219" s="12">
        <f>SUMIFS('PO Details'!$H:$H,'PO Details'!$D:$D,Planning!$B2219,'PO Details'!$L:$L,$E2219)</f>
        <v>0</v>
      </c>
      <c r="H2219" s="12">
        <f>SUMIFS('SO Details'!$G:$G,'SO Details'!$D:$D,Planning!$B2219,'SO Details'!$K:$K,$E2219)</f>
        <v>9</v>
      </c>
      <c r="I2219" s="20">
        <f>IF(COUNTIFS($C:$C,B2219)&gt;1,SUMIFS('Sales Hx'!$Q:$Q,'Sales Hx'!$B:$B,_xlfn.XLOOKUP(B2219,C:C,B:B),'Sales Hx'!$D:$D,Planning!$E2219),SUMIFS('Sales Hx'!$Q:$Q,'Sales Hx'!$B:$B,Planning!$B2219,'Sales Hx'!$D:$D,Planning!$E2219))</f>
        <v>89.6</v>
      </c>
      <c r="J2219" s="16">
        <f>IF(COUNTIFS($C:$C,B2219)&gt;1,SUMIFS('Sales Hx'!$S:$S,'Sales Hx'!$B:$B,_xlfn.XLOOKUP(B2219,C:C,B:B),'Sales Hx'!$D:$D,E2219),SUMIFS('Sales Hx'!$S:$S,'Sales Hx'!$B:$B,$B2219,'Sales Hx'!$D:$D,$E2219))</f>
        <v>0.99122807017543879</v>
      </c>
      <c r="K2219" s="16">
        <f t="shared" si="188"/>
        <v>6.0267857142857144</v>
      </c>
      <c r="L2219" s="12">
        <f>IF(M2219&lt;&gt;"",M2219,IF(COUNTIFS($C:$C,B2219)&gt;1,SUMIFS('Sales Hx'!V:V,'Sales Hx'!$B:$B,_xlfn.XLOOKUP(B2219,C:C,B:B),'Sales Hx'!$D:$D,$E2219),SUMIFS('Sales Hx'!V:V,'Sales Hx'!$B:$B,$B2219,'Sales Hx'!$D:$D,$E2219)))</f>
        <v>0</v>
      </c>
      <c r="M2219" s="12">
        <v>0</v>
      </c>
      <c r="N2219" s="15">
        <f t="shared" si="192"/>
        <v>0.99122807017543879</v>
      </c>
      <c r="O2219" s="21">
        <f t="shared" si="190"/>
        <v>0</v>
      </c>
      <c r="P2219" s="24">
        <v>3.7069999999999999</v>
      </c>
      <c r="Q2219" s="18">
        <f t="shared" si="191"/>
        <v>0</v>
      </c>
      <c r="R2219" s="2">
        <v>1</v>
      </c>
      <c r="S2219" s="2">
        <v>120</v>
      </c>
      <c r="T2219" s="2" t="s">
        <v>4647</v>
      </c>
      <c r="U2219" s="28" t="str">
        <f>IF(G2219=0,"",_xlfn.MINIFS('PO Details'!$I:$I,'PO Details'!$D:$D,Planning!$B2219,'PO Details'!$L:$L,Planning!$E2219))</f>
        <v/>
      </c>
      <c r="V2219" s="29" t="s">
        <v>4640</v>
      </c>
      <c r="W2219" t="str">
        <f t="shared" si="189"/>
        <v/>
      </c>
      <c r="X2219" s="2">
        <v>120</v>
      </c>
    </row>
    <row r="2220" spans="1:24" x14ac:dyDescent="0.25">
      <c r="A2220" s="11" t="s">
        <v>4619</v>
      </c>
      <c r="B2220" s="22" t="s">
        <v>299</v>
      </c>
      <c r="C2220" s="22"/>
      <c r="D2220" s="22" t="s">
        <v>300</v>
      </c>
      <c r="E2220" s="31" t="s">
        <v>108</v>
      </c>
      <c r="F2220" s="12">
        <f>SUMIFS('Inventory Details'!$H:$H,'Inventory Details'!$B:$B,$B2220,'Inventory Details'!$E:$E,$E2220)</f>
        <v>0</v>
      </c>
      <c r="G2220" s="12">
        <f>SUMIFS('PO Details'!$H:$H,'PO Details'!$D:$D,Planning!$B2220,'PO Details'!$L:$L,$E2220)</f>
        <v>0</v>
      </c>
      <c r="H2220" s="12">
        <f>SUMIFS('SO Details'!$G:$G,'SO Details'!$D:$D,Planning!$B2220,'SO Details'!$K:$K,$E2220)</f>
        <v>0</v>
      </c>
      <c r="I2220" s="20">
        <f>IF(COUNTIFS($C:$C,B2220)&gt;1,SUMIFS('Sales Hx'!$Q:$Q,'Sales Hx'!$B:$B,_xlfn.XLOOKUP(B2220,C:C,B:B),'Sales Hx'!$D:$D,Planning!$E2220),SUMIFS('Sales Hx'!$Q:$Q,'Sales Hx'!$B:$B,Planning!$B2220,'Sales Hx'!$D:$D,Planning!$E2220))</f>
        <v>1.4</v>
      </c>
      <c r="J2220" s="16">
        <f>IF(COUNTIFS($C:$C,B2220)&gt;1,SUMIFS('Sales Hx'!$S:$S,'Sales Hx'!$B:$B,_xlfn.XLOOKUP(B2220,C:C,B:B),'Sales Hx'!$D:$D,E2220),SUMIFS('Sales Hx'!$S:$S,'Sales Hx'!$B:$B,$B2220,'Sales Hx'!$D:$D,$E2220))</f>
        <v>0.24561403508771928</v>
      </c>
      <c r="K2220" s="16">
        <f t="shared" si="188"/>
        <v>0</v>
      </c>
      <c r="L2220" s="12">
        <f>IF(M2220&lt;&gt;"",M2220,IF(COUNTIFS($C:$C,B2220)&gt;1,SUMIFS('Sales Hx'!V:V,'Sales Hx'!$B:$B,_xlfn.XLOOKUP(B2220,C:C,B:B),'Sales Hx'!$D:$D,$E2220),SUMIFS('Sales Hx'!V:V,'Sales Hx'!$B:$B,$B2220,'Sales Hx'!$D:$D,$E2220)))</f>
        <v>0</v>
      </c>
      <c r="M2220" s="12">
        <v>0</v>
      </c>
      <c r="N2220" s="15">
        <f t="shared" si="192"/>
        <v>0.24561403508771928</v>
      </c>
      <c r="O2220" s="21">
        <f t="shared" si="190"/>
        <v>30</v>
      </c>
      <c r="P2220" s="24">
        <v>3.7069999999999999</v>
      </c>
      <c r="Q2220" s="18">
        <f t="shared" si="191"/>
        <v>111.21</v>
      </c>
      <c r="R2220" s="2">
        <v>1</v>
      </c>
      <c r="S2220" s="2">
        <v>120</v>
      </c>
      <c r="T2220" s="2" t="s">
        <v>4647</v>
      </c>
      <c r="U2220" s="28" t="str">
        <f>IF(G2220=0,"",_xlfn.MINIFS('PO Details'!$I:$I,'PO Details'!$D:$D,Planning!$B2220,'PO Details'!$L:$L,Planning!$E2220))</f>
        <v/>
      </c>
      <c r="V2220" s="29" t="s">
        <v>4640</v>
      </c>
      <c r="W2220" t="str">
        <f t="shared" si="189"/>
        <v/>
      </c>
      <c r="X2220" s="2">
        <v>120</v>
      </c>
    </row>
    <row r="2221" spans="1:24" x14ac:dyDescent="0.25">
      <c r="A2221" s="11" t="s">
        <v>4619</v>
      </c>
      <c r="B2221" s="22" t="s">
        <v>299</v>
      </c>
      <c r="C2221" s="22"/>
      <c r="D2221" s="22" t="s">
        <v>300</v>
      </c>
      <c r="E2221" s="31" t="s">
        <v>861</v>
      </c>
      <c r="F2221" s="12">
        <f>SUMIFS('Inventory Details'!$H:$H,'Inventory Details'!$B:$B,$B2221,'Inventory Details'!$E:$E,$E2221)</f>
        <v>2</v>
      </c>
      <c r="G2221" s="12">
        <f>SUMIFS('PO Details'!$H:$H,'PO Details'!$D:$D,Planning!$B2221,'PO Details'!$L:$L,$E2221)</f>
        <v>0</v>
      </c>
      <c r="H2221" s="12">
        <f>SUMIFS('SO Details'!$G:$G,'SO Details'!$D:$D,Planning!$B2221,'SO Details'!$K:$K,$E2221)</f>
        <v>0</v>
      </c>
      <c r="I2221" s="20">
        <f>IF(COUNTIFS($C:$C,B2221)&gt;1,SUMIFS('Sales Hx'!$Q:$Q,'Sales Hx'!$B:$B,_xlfn.XLOOKUP(B2221,C:C,B:B),'Sales Hx'!$D:$D,Planning!$E2221),SUMIFS('Sales Hx'!$Q:$Q,'Sales Hx'!$B:$B,Planning!$B2221,'Sales Hx'!$D:$D,Planning!$E2221))</f>
        <v>0</v>
      </c>
      <c r="J2221" s="16">
        <f>IF(COUNTIFS($C:$C,B2221)&gt;1,SUMIFS('Sales Hx'!$S:$S,'Sales Hx'!$B:$B,_xlfn.XLOOKUP(B2221,C:C,B:B),'Sales Hx'!$D:$D,E2221),SUMIFS('Sales Hx'!$S:$S,'Sales Hx'!$B:$B,$B2221,'Sales Hx'!$D:$D,$E2221))</f>
        <v>6.5789473684210523E-2</v>
      </c>
      <c r="K2221" s="16">
        <f t="shared" si="188"/>
        <v>0</v>
      </c>
      <c r="L2221" s="12">
        <f>IF(M2221&lt;&gt;"",M2221,IF(COUNTIFS($C:$C,B2221)&gt;1,SUMIFS('Sales Hx'!V:V,'Sales Hx'!$B:$B,_xlfn.XLOOKUP(B2221,C:C,B:B),'Sales Hx'!$D:$D,$E2221),SUMIFS('Sales Hx'!V:V,'Sales Hx'!$B:$B,$B2221,'Sales Hx'!$D:$D,$E2221)))</f>
        <v>0</v>
      </c>
      <c r="M2221" s="12">
        <v>0</v>
      </c>
      <c r="N2221" s="15">
        <f t="shared" si="192"/>
        <v>6.5789473684210523E-2</v>
      </c>
      <c r="O2221" s="21">
        <f t="shared" si="190"/>
        <v>0</v>
      </c>
      <c r="P2221" s="24">
        <v>3.7069999999999999</v>
      </c>
      <c r="Q2221" s="18">
        <f t="shared" si="191"/>
        <v>0</v>
      </c>
      <c r="R2221" s="2">
        <v>1</v>
      </c>
      <c r="S2221" s="2">
        <v>120</v>
      </c>
      <c r="T2221" s="2" t="s">
        <v>4647</v>
      </c>
      <c r="U2221" s="28" t="str">
        <f>IF(G2221=0,"",_xlfn.MINIFS('PO Details'!$I:$I,'PO Details'!$D:$D,Planning!$B2221,'PO Details'!$L:$L,Planning!$E2221))</f>
        <v/>
      </c>
      <c r="V2221" s="29" t="s">
        <v>4640</v>
      </c>
      <c r="W2221" t="str">
        <f t="shared" si="189"/>
        <v/>
      </c>
      <c r="X2221" s="2">
        <v>120</v>
      </c>
    </row>
    <row r="2222" spans="1:24" x14ac:dyDescent="0.25">
      <c r="A2222" s="11" t="s">
        <v>4619</v>
      </c>
      <c r="B2222" s="22" t="s">
        <v>299</v>
      </c>
      <c r="C2222" s="22"/>
      <c r="D2222" s="22" t="s">
        <v>300</v>
      </c>
      <c r="E2222" s="31" t="s">
        <v>2214</v>
      </c>
      <c r="F2222" s="12">
        <f>SUMIFS('Inventory Details'!$H:$H,'Inventory Details'!$B:$B,$B2222,'Inventory Details'!$E:$E,$E2222)</f>
        <v>0</v>
      </c>
      <c r="G2222" s="12">
        <f>SUMIFS('PO Details'!$H:$H,'PO Details'!$D:$D,Planning!$B2222,'PO Details'!$L:$L,$E2222)</f>
        <v>0</v>
      </c>
      <c r="H2222" s="12">
        <f>SUMIFS('SO Details'!$G:$G,'SO Details'!$D:$D,Planning!$B2222,'SO Details'!$K:$K,$E2222)</f>
        <v>0</v>
      </c>
      <c r="I2222" s="20">
        <f>IF(COUNTIFS($C:$C,B2222)&gt;1,SUMIFS('Sales Hx'!$Q:$Q,'Sales Hx'!$B:$B,_xlfn.XLOOKUP(B2222,C:C,B:B),'Sales Hx'!$D:$D,Planning!$E2222),SUMIFS('Sales Hx'!$Q:$Q,'Sales Hx'!$B:$B,Planning!$B2222,'Sales Hx'!$D:$D,Planning!$E2222))</f>
        <v>0</v>
      </c>
      <c r="J2222" s="16">
        <f>IF(COUNTIFS($C:$C,B2222)&gt;1,SUMIFS('Sales Hx'!$S:$S,'Sales Hx'!$B:$B,_xlfn.XLOOKUP(B2222,C:C,B:B),'Sales Hx'!$D:$D,E2222),SUMIFS('Sales Hx'!$S:$S,'Sales Hx'!$B:$B,$B2222,'Sales Hx'!$D:$D,$E2222))</f>
        <v>0.1118421052631579</v>
      </c>
      <c r="K2222" s="16">
        <f t="shared" si="188"/>
        <v>0</v>
      </c>
      <c r="L2222" s="12">
        <f>IF(M2222&lt;&gt;"",M2222,IF(COUNTIFS($C:$C,B2222)&gt;1,SUMIFS('Sales Hx'!V:V,'Sales Hx'!$B:$B,_xlfn.XLOOKUP(B2222,C:C,B:B),'Sales Hx'!$D:$D,$E2222),SUMIFS('Sales Hx'!V:V,'Sales Hx'!$B:$B,$B2222,'Sales Hx'!$D:$D,$E2222)))</f>
        <v>0</v>
      </c>
      <c r="M2222" s="12">
        <v>0</v>
      </c>
      <c r="N2222" s="15">
        <f t="shared" si="192"/>
        <v>0.1118421052631579</v>
      </c>
      <c r="O2222" s="21">
        <f t="shared" si="190"/>
        <v>14</v>
      </c>
      <c r="P2222" s="24">
        <v>3.7069999999999999</v>
      </c>
      <c r="Q2222" s="18">
        <f t="shared" si="191"/>
        <v>51.897999999999996</v>
      </c>
      <c r="R2222" s="2">
        <v>1</v>
      </c>
      <c r="S2222" s="2">
        <v>120</v>
      </c>
      <c r="T2222" s="2" t="s">
        <v>4647</v>
      </c>
      <c r="U2222" s="28" t="str">
        <f>IF(G2222=0,"",_xlfn.MINIFS('PO Details'!$I:$I,'PO Details'!$D:$D,Planning!$B2222,'PO Details'!$L:$L,Planning!$E2222))</f>
        <v/>
      </c>
      <c r="V2222" s="29" t="s">
        <v>4640</v>
      </c>
      <c r="W2222" t="str">
        <f t="shared" si="189"/>
        <v/>
      </c>
      <c r="X2222" s="2">
        <v>120</v>
      </c>
    </row>
    <row r="2223" spans="1:24" x14ac:dyDescent="0.25">
      <c r="A2223" s="11"/>
      <c r="B2223" s="22" t="s">
        <v>2524</v>
      </c>
      <c r="C2223" s="22"/>
      <c r="D2223" s="22"/>
      <c r="E2223" s="31" t="s">
        <v>15</v>
      </c>
      <c r="F2223" s="12">
        <f>SUMIFS('Inventory Details'!$H:$H,'Inventory Details'!$B:$B,$B2223,'Inventory Details'!$E:$E,$E2223)</f>
        <v>0</v>
      </c>
      <c r="G2223" s="12">
        <f>SUMIFS('PO Details'!$H:$H,'PO Details'!$D:$D,Planning!$B2223,'PO Details'!$L:$L,$E2223)</f>
        <v>0</v>
      </c>
      <c r="H2223" s="12">
        <f>SUMIFS('SO Details'!$G:$G,'SO Details'!$D:$D,Planning!$B2223,'SO Details'!$K:$K,$E2223)</f>
        <v>0</v>
      </c>
      <c r="I2223" s="20">
        <f>IF(COUNTIFS($C:$C,B2223)&gt;1,SUMIFS('Sales Hx'!$Q:$Q,'Sales Hx'!$B:$B,_xlfn.XLOOKUP(B2223,C:C,B:B),'Sales Hx'!$D:$D,Planning!$E2223),SUMIFS('Sales Hx'!$Q:$Q,'Sales Hx'!$B:$B,Planning!$B2223,'Sales Hx'!$D:$D,Planning!$E2223))</f>
        <v>7</v>
      </c>
      <c r="J2223" s="16">
        <f>IF(COUNTIFS($C:$C,B2223)&gt;1,SUMIFS('Sales Hx'!$S:$S,'Sales Hx'!$B:$B,_xlfn.XLOOKUP(B2223,C:C,B:B),'Sales Hx'!$D:$D,E2223),SUMIFS('Sales Hx'!$S:$S,'Sales Hx'!$B:$B,$B2223,'Sales Hx'!$D:$D,$E2223))</f>
        <v>0.23026315789473686</v>
      </c>
      <c r="K2223" s="16">
        <f t="shared" si="188"/>
        <v>0</v>
      </c>
      <c r="L2223" s="12">
        <f>IF(M2223&lt;&gt;"",M2223,IF(COUNTIFS($C:$C,B2223)&gt;1,SUMIFS('Sales Hx'!V:V,'Sales Hx'!$B:$B,_xlfn.XLOOKUP(B2223,C:C,B:B),'Sales Hx'!$D:$D,$E2223),SUMIFS('Sales Hx'!V:V,'Sales Hx'!$B:$B,$B2223,'Sales Hx'!$D:$D,$E2223)))</f>
        <v>0</v>
      </c>
      <c r="M2223" s="12">
        <v>0</v>
      </c>
      <c r="N2223" s="15">
        <f t="shared" si="192"/>
        <v>0.23026315789473686</v>
      </c>
      <c r="O2223" s="21">
        <f t="shared" si="190"/>
        <v>28</v>
      </c>
      <c r="P2223" s="24">
        <v>0</v>
      </c>
      <c r="Q2223" s="18">
        <f t="shared" si="191"/>
        <v>0</v>
      </c>
      <c r="R2223" s="2">
        <v>1</v>
      </c>
      <c r="S2223" s="2">
        <v>120</v>
      </c>
      <c r="T2223" s="2" t="s">
        <v>4647</v>
      </c>
      <c r="U2223" s="28" t="str">
        <f>IF(G2223=0,"",_xlfn.MINIFS('PO Details'!$I:$I,'PO Details'!$D:$D,Planning!$B2223,'PO Details'!$L:$L,Planning!$E2223))</f>
        <v/>
      </c>
      <c r="V2223" s="29" t="s">
        <v>4640</v>
      </c>
      <c r="W2223" t="str">
        <f t="shared" si="189"/>
        <v>Max</v>
      </c>
      <c r="X2223" s="2">
        <v>120</v>
      </c>
    </row>
    <row r="2224" spans="1:24" x14ac:dyDescent="0.25">
      <c r="A2224" s="11"/>
      <c r="B2224" s="22" t="s">
        <v>2524</v>
      </c>
      <c r="C2224" s="22"/>
      <c r="D2224" s="22"/>
      <c r="E2224" s="31" t="s">
        <v>108</v>
      </c>
      <c r="F2224" s="12">
        <f>SUMIFS('Inventory Details'!$H:$H,'Inventory Details'!$B:$B,$B2224,'Inventory Details'!$E:$E,$E2224)</f>
        <v>0</v>
      </c>
      <c r="G2224" s="12">
        <f>SUMIFS('PO Details'!$H:$H,'PO Details'!$D:$D,Planning!$B2224,'PO Details'!$L:$L,$E2224)</f>
        <v>0</v>
      </c>
      <c r="H2224" s="12">
        <f>SUMIFS('SO Details'!$G:$G,'SO Details'!$D:$D,Planning!$B2224,'SO Details'!$K:$K,$E2224)</f>
        <v>0</v>
      </c>
      <c r="I2224" s="20">
        <f>IF(COUNTIFS($C:$C,B2224)&gt;1,SUMIFS('Sales Hx'!$Q:$Q,'Sales Hx'!$B:$B,_xlfn.XLOOKUP(B2224,C:C,B:B),'Sales Hx'!$D:$D,Planning!$E2224),SUMIFS('Sales Hx'!$Q:$Q,'Sales Hx'!$B:$B,Planning!$B2224,'Sales Hx'!$D:$D,Planning!$E2224))</f>
        <v>1.4</v>
      </c>
      <c r="J2224" s="16">
        <f>IF(COUNTIFS($C:$C,B2224)&gt;1,SUMIFS('Sales Hx'!$S:$S,'Sales Hx'!$B:$B,_xlfn.XLOOKUP(B2224,C:C,B:B),'Sales Hx'!$D:$D,E2224),SUMIFS('Sales Hx'!$S:$S,'Sales Hx'!$B:$B,$B2224,'Sales Hx'!$D:$D,$E2224))</f>
        <v>4.6052631578947366E-2</v>
      </c>
      <c r="K2224" s="16">
        <f t="shared" ref="K2224:K2287" si="193">IFERROR((F2224+G2224)/I2224,0)</f>
        <v>0</v>
      </c>
      <c r="L2224" s="12">
        <f>IF(M2224&lt;&gt;"",M2224,IF(COUNTIFS($C:$C,B2224)&gt;1,SUMIFS('Sales Hx'!V:V,'Sales Hx'!$B:$B,_xlfn.XLOOKUP(B2224,C:C,B:B),'Sales Hx'!$D:$D,$E2224),SUMIFS('Sales Hx'!V:V,'Sales Hx'!$B:$B,$B2224,'Sales Hx'!$D:$D,$E2224)))</f>
        <v>0</v>
      </c>
      <c r="M2224" s="12">
        <v>0</v>
      </c>
      <c r="N2224" s="15">
        <f t="shared" si="192"/>
        <v>4.6052631578947366E-2</v>
      </c>
      <c r="O2224" s="21">
        <f t="shared" si="190"/>
        <v>6</v>
      </c>
      <c r="P2224" s="24">
        <v>0</v>
      </c>
      <c r="Q2224" s="18">
        <f t="shared" si="191"/>
        <v>0</v>
      </c>
      <c r="R2224" s="2">
        <v>1</v>
      </c>
      <c r="S2224" s="2">
        <v>120</v>
      </c>
      <c r="T2224" s="2" t="s">
        <v>4647</v>
      </c>
      <c r="U2224" s="28" t="str">
        <f>IF(G2224=0,"",_xlfn.MINIFS('PO Details'!$I:$I,'PO Details'!$D:$D,Planning!$B2224,'PO Details'!$L:$L,Planning!$E2224))</f>
        <v/>
      </c>
      <c r="V2224" s="29" t="s">
        <v>4640</v>
      </c>
      <c r="W2224" t="str">
        <f t="shared" si="189"/>
        <v>Max</v>
      </c>
      <c r="X2224" s="2">
        <v>120</v>
      </c>
    </row>
    <row r="2225" spans="1:24" x14ac:dyDescent="0.25">
      <c r="A2225" s="11"/>
      <c r="B2225" s="22" t="s">
        <v>2524</v>
      </c>
      <c r="C2225" s="22"/>
      <c r="D2225" s="22"/>
      <c r="E2225" s="31" t="s">
        <v>2214</v>
      </c>
      <c r="F2225" s="12">
        <f>SUMIFS('Inventory Details'!$H:$H,'Inventory Details'!$B:$B,$B2225,'Inventory Details'!$E:$E,$E2225)</f>
        <v>0</v>
      </c>
      <c r="G2225" s="12">
        <f>SUMIFS('PO Details'!$H:$H,'PO Details'!$D:$D,Planning!$B2225,'PO Details'!$L:$L,$E2225)</f>
        <v>0</v>
      </c>
      <c r="H2225" s="12">
        <f>SUMIFS('SO Details'!$G:$G,'SO Details'!$D:$D,Planning!$B2225,'SO Details'!$K:$K,$E2225)</f>
        <v>0</v>
      </c>
      <c r="I2225" s="20">
        <f>IF(COUNTIFS($C:$C,B2225)&gt;1,SUMIFS('Sales Hx'!$Q:$Q,'Sales Hx'!$B:$B,_xlfn.XLOOKUP(B2225,C:C,B:B),'Sales Hx'!$D:$D,Planning!$E2225),SUMIFS('Sales Hx'!$Q:$Q,'Sales Hx'!$B:$B,Planning!$B2225,'Sales Hx'!$D:$D,Planning!$E2225))</f>
        <v>0</v>
      </c>
      <c r="J2225" s="16">
        <f>IF(COUNTIFS($C:$C,B2225)&gt;1,SUMIFS('Sales Hx'!$S:$S,'Sales Hx'!$B:$B,_xlfn.XLOOKUP(B2225,C:C,B:B),'Sales Hx'!$D:$D,E2225),SUMIFS('Sales Hx'!$S:$S,'Sales Hx'!$B:$B,$B2225,'Sales Hx'!$D:$D,$E2225))</f>
        <v>6.5789473684210523E-2</v>
      </c>
      <c r="K2225" s="16">
        <f t="shared" si="193"/>
        <v>0</v>
      </c>
      <c r="L2225" s="12">
        <f>IF(M2225&lt;&gt;"",M2225,IF(COUNTIFS($C:$C,B2225)&gt;1,SUMIFS('Sales Hx'!V:V,'Sales Hx'!$B:$B,_xlfn.XLOOKUP(B2225,C:C,B:B),'Sales Hx'!$D:$D,$E2225),SUMIFS('Sales Hx'!V:V,'Sales Hx'!$B:$B,$B2225,'Sales Hx'!$D:$D,$E2225)))</f>
        <v>0</v>
      </c>
      <c r="M2225" s="12">
        <v>0</v>
      </c>
      <c r="N2225" s="15">
        <f t="shared" si="192"/>
        <v>6.5789473684210523E-2</v>
      </c>
      <c r="O2225" s="21">
        <f t="shared" si="190"/>
        <v>8</v>
      </c>
      <c r="P2225" s="24">
        <v>0</v>
      </c>
      <c r="Q2225" s="18">
        <f t="shared" si="191"/>
        <v>0</v>
      </c>
      <c r="R2225" s="2">
        <v>1</v>
      </c>
      <c r="S2225" s="2">
        <v>120</v>
      </c>
      <c r="T2225" s="2" t="s">
        <v>4647</v>
      </c>
      <c r="U2225" s="28" t="str">
        <f>IF(G2225=0,"",_xlfn.MINIFS('PO Details'!$I:$I,'PO Details'!$D:$D,Planning!$B2225,'PO Details'!$L:$L,Planning!$E2225))</f>
        <v/>
      </c>
      <c r="V2225" s="29" t="s">
        <v>4640</v>
      </c>
      <c r="W2225" t="str">
        <f t="shared" si="189"/>
        <v>Max</v>
      </c>
      <c r="X2225" s="2">
        <v>120</v>
      </c>
    </row>
    <row r="2226" spans="1:24" x14ac:dyDescent="0.25">
      <c r="A2226" s="11" t="s">
        <v>4619</v>
      </c>
      <c r="B2226" s="22" t="s">
        <v>301</v>
      </c>
      <c r="C2226" s="22"/>
      <c r="D2226" s="22" t="s">
        <v>302</v>
      </c>
      <c r="E2226" s="31" t="s">
        <v>119</v>
      </c>
      <c r="F2226" s="12">
        <f>SUMIFS('Inventory Details'!$H:$H,'Inventory Details'!$B:$B,$B2226,'Inventory Details'!$E:$E,$E2226)</f>
        <v>1</v>
      </c>
      <c r="G2226" s="12">
        <f>SUMIFS('PO Details'!$H:$H,'PO Details'!$D:$D,Planning!$B2226,'PO Details'!$L:$L,$E2226)</f>
        <v>10</v>
      </c>
      <c r="H2226" s="12">
        <f>SUMIFS('SO Details'!$G:$G,'SO Details'!$D:$D,Planning!$B2226,'SO Details'!$K:$K,$E2226)</f>
        <v>0</v>
      </c>
      <c r="I2226" s="20">
        <f>IF(COUNTIFS($C:$C,B2226)&gt;1,SUMIFS('Sales Hx'!$Q:$Q,'Sales Hx'!$B:$B,_xlfn.XLOOKUP(B2226,C:C,B:B),'Sales Hx'!$D:$D,Planning!$E2226),SUMIFS('Sales Hx'!$Q:$Q,'Sales Hx'!$B:$B,Planning!$B2226,'Sales Hx'!$D:$D,Planning!$E2226))</f>
        <v>0</v>
      </c>
      <c r="J2226" s="16">
        <f>IF(COUNTIFS($C:$C,B2226)&gt;1,SUMIFS('Sales Hx'!$S:$S,'Sales Hx'!$B:$B,_xlfn.XLOOKUP(B2226,C:C,B:B),'Sales Hx'!$D:$D,E2226),SUMIFS('Sales Hx'!$S:$S,'Sales Hx'!$B:$B,$B2226,'Sales Hx'!$D:$D,$E2226))</f>
        <v>3.2894736842105261E-2</v>
      </c>
      <c r="K2226" s="16">
        <f t="shared" si="193"/>
        <v>0</v>
      </c>
      <c r="L2226" s="12">
        <f>IF(M2226&lt;&gt;"",M2226,IF(COUNTIFS($C:$C,B2226)&gt;1,SUMIFS('Sales Hx'!V:V,'Sales Hx'!$B:$B,_xlfn.XLOOKUP(B2226,C:C,B:B),'Sales Hx'!$D:$D,$E2226),SUMIFS('Sales Hx'!V:V,'Sales Hx'!$B:$B,$B2226,'Sales Hx'!$D:$D,$E2226)))</f>
        <v>0</v>
      </c>
      <c r="M2226" s="12">
        <v>0</v>
      </c>
      <c r="N2226" s="15">
        <f t="shared" si="192"/>
        <v>3.2894736842105261E-2</v>
      </c>
      <c r="O2226" s="21">
        <f t="shared" si="190"/>
        <v>0</v>
      </c>
      <c r="P2226" s="24">
        <v>11</v>
      </c>
      <c r="Q2226" s="18">
        <f t="shared" si="191"/>
        <v>0</v>
      </c>
      <c r="R2226" s="2">
        <v>1</v>
      </c>
      <c r="S2226" s="2">
        <v>120</v>
      </c>
      <c r="T2226" s="2" t="s">
        <v>4647</v>
      </c>
      <c r="U2226" s="28">
        <f>IF(G2226=0,"",_xlfn.MINIFS('PO Details'!$I:$I,'PO Details'!$D:$D,Planning!$B2226,'PO Details'!$L:$L,Planning!$E2226))</f>
        <v>45443</v>
      </c>
      <c r="V2226" s="29" t="s">
        <v>4640</v>
      </c>
      <c r="W2226" t="str">
        <f t="shared" si="189"/>
        <v/>
      </c>
      <c r="X2226" s="2">
        <v>120</v>
      </c>
    </row>
    <row r="2227" spans="1:24" x14ac:dyDescent="0.25">
      <c r="A2227" s="11" t="s">
        <v>4619</v>
      </c>
      <c r="B2227" s="22" t="s">
        <v>301</v>
      </c>
      <c r="C2227" s="22"/>
      <c r="D2227" s="22" t="s">
        <v>302</v>
      </c>
      <c r="E2227" s="31" t="s">
        <v>820</v>
      </c>
      <c r="F2227" s="12">
        <f>SUMIFS('Inventory Details'!$H:$H,'Inventory Details'!$B:$B,$B2227,'Inventory Details'!$E:$E,$E2227)</f>
        <v>3</v>
      </c>
      <c r="G2227" s="12">
        <f>SUMIFS('PO Details'!$H:$H,'PO Details'!$D:$D,Planning!$B2227,'PO Details'!$L:$L,$E2227)</f>
        <v>10</v>
      </c>
      <c r="H2227" s="12">
        <f>SUMIFS('SO Details'!$G:$G,'SO Details'!$D:$D,Planning!$B2227,'SO Details'!$K:$K,$E2227)</f>
        <v>0</v>
      </c>
      <c r="I2227" s="20">
        <f>IF(COUNTIFS($C:$C,B2227)&gt;1,SUMIFS('Sales Hx'!$Q:$Q,'Sales Hx'!$B:$B,_xlfn.XLOOKUP(B2227,C:C,B:B),'Sales Hx'!$D:$D,Planning!$E2227),SUMIFS('Sales Hx'!$Q:$Q,'Sales Hx'!$B:$B,Planning!$B2227,'Sales Hx'!$D:$D,Planning!$E2227))</f>
        <v>0</v>
      </c>
      <c r="J2227" s="16">
        <f>IF(COUNTIFS($C:$C,B2227)&gt;1,SUMIFS('Sales Hx'!$S:$S,'Sales Hx'!$B:$B,_xlfn.XLOOKUP(B2227,C:C,B:B),'Sales Hx'!$D:$D,E2227),SUMIFS('Sales Hx'!$S:$S,'Sales Hx'!$B:$B,$B2227,'Sales Hx'!$D:$D,$E2227))</f>
        <v>4.6052631578947366E-2</v>
      </c>
      <c r="K2227" s="16">
        <f t="shared" si="193"/>
        <v>0</v>
      </c>
      <c r="L2227" s="12">
        <f>IF(M2227&lt;&gt;"",M2227,IF(COUNTIFS($C:$C,B2227)&gt;1,SUMIFS('Sales Hx'!V:V,'Sales Hx'!$B:$B,_xlfn.XLOOKUP(B2227,C:C,B:B),'Sales Hx'!$D:$D,$E2227),SUMIFS('Sales Hx'!V:V,'Sales Hx'!$B:$B,$B2227,'Sales Hx'!$D:$D,$E2227)))</f>
        <v>0</v>
      </c>
      <c r="M2227" s="12">
        <v>0</v>
      </c>
      <c r="N2227" s="15">
        <f t="shared" si="192"/>
        <v>4.6052631578947366E-2</v>
      </c>
      <c r="O2227" s="21">
        <f t="shared" si="190"/>
        <v>0</v>
      </c>
      <c r="P2227" s="24">
        <v>11</v>
      </c>
      <c r="Q2227" s="18">
        <f t="shared" si="191"/>
        <v>0</v>
      </c>
      <c r="R2227" s="2">
        <v>1</v>
      </c>
      <c r="S2227" s="2">
        <v>120</v>
      </c>
      <c r="T2227" s="2" t="s">
        <v>4647</v>
      </c>
      <c r="U2227" s="28">
        <f>IF(G2227=0,"",_xlfn.MINIFS('PO Details'!$I:$I,'PO Details'!$D:$D,Planning!$B2227,'PO Details'!$L:$L,Planning!$E2227))</f>
        <v>45474</v>
      </c>
      <c r="V2227" s="29" t="s">
        <v>4640</v>
      </c>
      <c r="W2227" t="str">
        <f t="shared" ref="W2227:W2290" si="194">IF(K2227=_xlfn.MAXIFS(K:K,B:B,B2227),"Max","")</f>
        <v/>
      </c>
      <c r="X2227" s="2">
        <v>120</v>
      </c>
    </row>
    <row r="2228" spans="1:24" x14ac:dyDescent="0.25">
      <c r="A2228" s="11" t="s">
        <v>4619</v>
      </c>
      <c r="B2228" s="22" t="s">
        <v>301</v>
      </c>
      <c r="C2228" s="22"/>
      <c r="D2228" s="22" t="s">
        <v>302</v>
      </c>
      <c r="E2228" s="31" t="s">
        <v>113</v>
      </c>
      <c r="F2228" s="12">
        <f>SUMIFS('Inventory Details'!$H:$H,'Inventory Details'!$B:$B,$B2228,'Inventory Details'!$E:$E,$E2228)</f>
        <v>0</v>
      </c>
      <c r="G2228" s="12">
        <f>SUMIFS('PO Details'!$H:$H,'PO Details'!$D:$D,Planning!$B2228,'PO Details'!$L:$L,$E2228)</f>
        <v>38</v>
      </c>
      <c r="H2228" s="12">
        <f>SUMIFS('SO Details'!$G:$G,'SO Details'!$D:$D,Planning!$B2228,'SO Details'!$K:$K,$E2228)</f>
        <v>0</v>
      </c>
      <c r="I2228" s="20">
        <f>IF(COUNTIFS($C:$C,B2228)&gt;1,SUMIFS('Sales Hx'!$Q:$Q,'Sales Hx'!$B:$B,_xlfn.XLOOKUP(B2228,C:C,B:B),'Sales Hx'!$D:$D,Planning!$E2228),SUMIFS('Sales Hx'!$Q:$Q,'Sales Hx'!$B:$B,Planning!$B2228,'Sales Hx'!$D:$D,Planning!$E2228))</f>
        <v>14</v>
      </c>
      <c r="J2228" s="16">
        <f>IF(COUNTIFS($C:$C,B2228)&gt;1,SUMIFS('Sales Hx'!$S:$S,'Sales Hx'!$B:$B,_xlfn.XLOOKUP(B2228,C:C,B:B),'Sales Hx'!$D:$D,E2228),SUMIFS('Sales Hx'!$S:$S,'Sales Hx'!$B:$B,$B2228,'Sales Hx'!$D:$D,$E2228))</f>
        <v>0.15405701754385967</v>
      </c>
      <c r="K2228" s="16">
        <f t="shared" si="193"/>
        <v>2.7142857142857144</v>
      </c>
      <c r="L2228" s="12">
        <f>IF(M2228&lt;&gt;"",M2228,IF(COUNTIFS($C:$C,B2228)&gt;1,SUMIFS('Sales Hx'!V:V,'Sales Hx'!$B:$B,_xlfn.XLOOKUP(B2228,C:C,B:B),'Sales Hx'!$D:$D,$E2228),SUMIFS('Sales Hx'!V:V,'Sales Hx'!$B:$B,$B2228,'Sales Hx'!$D:$D,$E2228)))</f>
        <v>0</v>
      </c>
      <c r="M2228" s="12">
        <v>0</v>
      </c>
      <c r="N2228" s="15">
        <f t="shared" si="192"/>
        <v>0.15405701754385967</v>
      </c>
      <c r="O2228" s="21">
        <f t="shared" si="190"/>
        <v>0</v>
      </c>
      <c r="P2228" s="24">
        <v>11</v>
      </c>
      <c r="Q2228" s="18">
        <f t="shared" si="191"/>
        <v>0</v>
      </c>
      <c r="R2228" s="2">
        <v>1</v>
      </c>
      <c r="S2228" s="2">
        <v>120</v>
      </c>
      <c r="T2228" s="2" t="s">
        <v>4647</v>
      </c>
      <c r="U2228" s="28">
        <f>IF(G2228=0,"",_xlfn.MINIFS('PO Details'!$I:$I,'PO Details'!$D:$D,Planning!$B2228,'PO Details'!$L:$L,Planning!$E2228))</f>
        <v>45473</v>
      </c>
      <c r="V2228" s="29" t="s">
        <v>4640</v>
      </c>
      <c r="W2228" t="str">
        <f t="shared" si="194"/>
        <v>Max</v>
      </c>
      <c r="X2228" s="2">
        <v>120</v>
      </c>
    </row>
    <row r="2229" spans="1:24" x14ac:dyDescent="0.25">
      <c r="A2229" s="11" t="s">
        <v>4619</v>
      </c>
      <c r="B2229" s="22" t="s">
        <v>301</v>
      </c>
      <c r="C2229" s="22"/>
      <c r="D2229" s="22" t="s">
        <v>302</v>
      </c>
      <c r="E2229" s="31" t="s">
        <v>4746</v>
      </c>
      <c r="F2229" s="12">
        <f>SUMIFS('Inventory Details'!$H:$H,'Inventory Details'!$B:$B,$B2229,'Inventory Details'!$E:$E,$E2229)</f>
        <v>23</v>
      </c>
      <c r="G2229" s="12">
        <f>SUMIFS('PO Details'!$H:$H,'PO Details'!$D:$D,Planning!$B2229,'PO Details'!$L:$L,$E2229)</f>
        <v>0</v>
      </c>
      <c r="H2229" s="12">
        <f>SUMIFS('SO Details'!$G:$G,'SO Details'!$D:$D,Planning!$B2229,'SO Details'!$K:$K,$E2229)</f>
        <v>1</v>
      </c>
      <c r="I2229" s="20">
        <f>IF(COUNTIFS($C:$C,B2229)&gt;1,SUMIFS('Sales Hx'!$Q:$Q,'Sales Hx'!$B:$B,_xlfn.XLOOKUP(B2229,C:C,B:B),'Sales Hx'!$D:$D,Planning!$E2229),SUMIFS('Sales Hx'!$Q:$Q,'Sales Hx'!$B:$B,Planning!$B2229,'Sales Hx'!$D:$D,Planning!$E2229))</f>
        <v>14</v>
      </c>
      <c r="J2229" s="16">
        <f>IF(COUNTIFS($C:$C,B2229)&gt;1,SUMIFS('Sales Hx'!$S:$S,'Sales Hx'!$B:$B,_xlfn.XLOOKUP(B2229,C:C,B:B),'Sales Hx'!$D:$D,E2229),SUMIFS('Sales Hx'!$S:$S,'Sales Hx'!$B:$B,$B2229,'Sales Hx'!$D:$D,$E2229))</f>
        <v>0.20813397129186603</v>
      </c>
      <c r="K2229" s="16">
        <f t="shared" si="193"/>
        <v>1.6428571428571428</v>
      </c>
      <c r="L2229" s="12">
        <f>IF(M2229&lt;&gt;"",M2229,IF(COUNTIFS($C:$C,B2229)&gt;1,SUMIFS('Sales Hx'!V:V,'Sales Hx'!$B:$B,_xlfn.XLOOKUP(B2229,C:C,B:B),'Sales Hx'!$D:$D,$E2229),SUMIFS('Sales Hx'!V:V,'Sales Hx'!$B:$B,$B2229,'Sales Hx'!$D:$D,$E2229)))</f>
        <v>0</v>
      </c>
      <c r="M2229" s="12">
        <v>0</v>
      </c>
      <c r="N2229" s="15">
        <f t="shared" si="192"/>
        <v>0.20813397129186603</v>
      </c>
      <c r="O2229" s="21">
        <f t="shared" si="190"/>
        <v>0</v>
      </c>
      <c r="P2229" s="24">
        <v>11</v>
      </c>
      <c r="Q2229" s="18">
        <f t="shared" si="191"/>
        <v>0</v>
      </c>
      <c r="R2229" s="2">
        <v>1</v>
      </c>
      <c r="S2229" s="2">
        <v>120</v>
      </c>
      <c r="T2229" s="2" t="s">
        <v>4647</v>
      </c>
      <c r="U2229" s="28" t="str">
        <f>IF(G2229=0,"",_xlfn.MINIFS('PO Details'!$I:$I,'PO Details'!$D:$D,Planning!$B2229,'PO Details'!$L:$L,Planning!$E2229))</f>
        <v/>
      </c>
      <c r="V2229" s="29" t="s">
        <v>4640</v>
      </c>
      <c r="W2229" t="str">
        <f t="shared" si="194"/>
        <v/>
      </c>
      <c r="X2229" s="2">
        <v>120</v>
      </c>
    </row>
    <row r="2230" spans="1:24" x14ac:dyDescent="0.25">
      <c r="A2230" s="11" t="s">
        <v>4619</v>
      </c>
      <c r="B2230" s="22" t="s">
        <v>301</v>
      </c>
      <c r="C2230" s="22"/>
      <c r="D2230" s="22" t="s">
        <v>302</v>
      </c>
      <c r="E2230" s="31" t="s">
        <v>109</v>
      </c>
      <c r="F2230" s="12">
        <f>SUMIFS('Inventory Details'!$H:$H,'Inventory Details'!$B:$B,$B2230,'Inventory Details'!$E:$E,$E2230)</f>
        <v>0</v>
      </c>
      <c r="G2230" s="12">
        <f>SUMIFS('PO Details'!$H:$H,'PO Details'!$D:$D,Planning!$B2230,'PO Details'!$L:$L,$E2230)</f>
        <v>20</v>
      </c>
      <c r="H2230" s="12">
        <f>SUMIFS('SO Details'!$G:$G,'SO Details'!$D:$D,Planning!$B2230,'SO Details'!$K:$K,$E2230)</f>
        <v>0</v>
      </c>
      <c r="I2230" s="20">
        <f>IF(COUNTIFS($C:$C,B2230)&gt;1,SUMIFS('Sales Hx'!$Q:$Q,'Sales Hx'!$B:$B,_xlfn.XLOOKUP(B2230,C:C,B:B),'Sales Hx'!$D:$D,Planning!$E2230),SUMIFS('Sales Hx'!$Q:$Q,'Sales Hx'!$B:$B,Planning!$B2230,'Sales Hx'!$D:$D,Planning!$E2230))</f>
        <v>8.3999999999999986</v>
      </c>
      <c r="J2230" s="16">
        <f>IF(COUNTIFS($C:$C,B2230)&gt;1,SUMIFS('Sales Hx'!$S:$S,'Sales Hx'!$B:$B,_xlfn.XLOOKUP(B2230,C:C,B:B),'Sales Hx'!$D:$D,E2230),SUMIFS('Sales Hx'!$S:$S,'Sales Hx'!$B:$B,$B2230,'Sales Hx'!$D:$D,$E2230))</f>
        <v>0.12171052631578948</v>
      </c>
      <c r="K2230" s="16">
        <f t="shared" si="193"/>
        <v>2.3809523809523814</v>
      </c>
      <c r="L2230" s="12">
        <f>IF(M2230&lt;&gt;"",M2230,IF(COUNTIFS($C:$C,B2230)&gt;1,SUMIFS('Sales Hx'!V:V,'Sales Hx'!$B:$B,_xlfn.XLOOKUP(B2230,C:C,B:B),'Sales Hx'!$D:$D,$E2230),SUMIFS('Sales Hx'!V:V,'Sales Hx'!$B:$B,$B2230,'Sales Hx'!$D:$D,$E2230)))</f>
        <v>0</v>
      </c>
      <c r="M2230" s="12">
        <v>0</v>
      </c>
      <c r="N2230" s="15">
        <f t="shared" si="192"/>
        <v>0.12171052631578948</v>
      </c>
      <c r="O2230" s="21">
        <f t="shared" si="190"/>
        <v>0</v>
      </c>
      <c r="P2230" s="24">
        <v>11</v>
      </c>
      <c r="Q2230" s="18">
        <f t="shared" si="191"/>
        <v>0</v>
      </c>
      <c r="R2230" s="2">
        <v>1</v>
      </c>
      <c r="S2230" s="2">
        <v>120</v>
      </c>
      <c r="T2230" s="2" t="s">
        <v>4647</v>
      </c>
      <c r="U2230" s="28">
        <f>IF(G2230=0,"",_xlfn.MINIFS('PO Details'!$I:$I,'PO Details'!$D:$D,Planning!$B2230,'PO Details'!$L:$L,Planning!$E2230))</f>
        <v>45458</v>
      </c>
      <c r="V2230" s="29" t="s">
        <v>4640</v>
      </c>
      <c r="W2230" t="str">
        <f t="shared" si="194"/>
        <v/>
      </c>
      <c r="X2230" s="2">
        <v>120</v>
      </c>
    </row>
    <row r="2231" spans="1:24" x14ac:dyDescent="0.25">
      <c r="A2231" s="11" t="s">
        <v>4619</v>
      </c>
      <c r="B2231" s="22" t="s">
        <v>301</v>
      </c>
      <c r="C2231" s="22"/>
      <c r="D2231" s="22" t="s">
        <v>302</v>
      </c>
      <c r="E2231" s="31" t="s">
        <v>106</v>
      </c>
      <c r="F2231" s="12">
        <f>SUMIFS('Inventory Details'!$H:$H,'Inventory Details'!$B:$B,$B2231,'Inventory Details'!$E:$E,$E2231)</f>
        <v>0</v>
      </c>
      <c r="G2231" s="12">
        <f>SUMIFS('PO Details'!$H:$H,'PO Details'!$D:$D,Planning!$B2231,'PO Details'!$L:$L,$E2231)</f>
        <v>22</v>
      </c>
      <c r="H2231" s="12">
        <f>SUMIFS('SO Details'!$G:$G,'SO Details'!$D:$D,Planning!$B2231,'SO Details'!$K:$K,$E2231)</f>
        <v>4</v>
      </c>
      <c r="I2231" s="20">
        <f>IF(COUNTIFS($C:$C,B2231)&gt;1,SUMIFS('Sales Hx'!$Q:$Q,'Sales Hx'!$B:$B,_xlfn.XLOOKUP(B2231,C:C,B:B),'Sales Hx'!$D:$D,Planning!$E2231),SUMIFS('Sales Hx'!$Q:$Q,'Sales Hx'!$B:$B,Planning!$B2231,'Sales Hx'!$D:$D,Planning!$E2231))</f>
        <v>0</v>
      </c>
      <c r="J2231" s="16">
        <f>IF(COUNTIFS($C:$C,B2231)&gt;1,SUMIFS('Sales Hx'!$S:$S,'Sales Hx'!$B:$B,_xlfn.XLOOKUP(B2231,C:C,B:B),'Sales Hx'!$D:$D,E2231),SUMIFS('Sales Hx'!$S:$S,'Sales Hx'!$B:$B,$B2231,'Sales Hx'!$D:$D,$E2231))</f>
        <v>0.10526315789473685</v>
      </c>
      <c r="K2231" s="16">
        <f t="shared" si="193"/>
        <v>0</v>
      </c>
      <c r="L2231" s="12">
        <f>IF(M2231&lt;&gt;"",M2231,IF(COUNTIFS($C:$C,B2231)&gt;1,SUMIFS('Sales Hx'!V:V,'Sales Hx'!$B:$B,_xlfn.XLOOKUP(B2231,C:C,B:B),'Sales Hx'!$D:$D,$E2231),SUMIFS('Sales Hx'!V:V,'Sales Hx'!$B:$B,$B2231,'Sales Hx'!$D:$D,$E2231)))</f>
        <v>0</v>
      </c>
      <c r="M2231" s="12">
        <v>0</v>
      </c>
      <c r="N2231" s="15">
        <f t="shared" si="192"/>
        <v>0.10526315789473685</v>
      </c>
      <c r="O2231" s="21">
        <f t="shared" si="190"/>
        <v>0</v>
      </c>
      <c r="P2231" s="24">
        <v>11</v>
      </c>
      <c r="Q2231" s="18">
        <f t="shared" si="191"/>
        <v>0</v>
      </c>
      <c r="R2231" s="2">
        <v>1</v>
      </c>
      <c r="S2231" s="2">
        <v>120</v>
      </c>
      <c r="T2231" s="2" t="s">
        <v>4647</v>
      </c>
      <c r="U2231" s="28">
        <f>IF(G2231=0,"",_xlfn.MINIFS('PO Details'!$I:$I,'PO Details'!$D:$D,Planning!$B2231,'PO Details'!$L:$L,Planning!$E2231))</f>
        <v>45458</v>
      </c>
      <c r="V2231" s="29" t="s">
        <v>4640</v>
      </c>
      <c r="W2231" t="str">
        <f t="shared" si="194"/>
        <v/>
      </c>
      <c r="X2231" s="2">
        <v>120</v>
      </c>
    </row>
    <row r="2232" spans="1:24" x14ac:dyDescent="0.25">
      <c r="A2232" s="11" t="s">
        <v>4619</v>
      </c>
      <c r="B2232" s="22" t="s">
        <v>301</v>
      </c>
      <c r="C2232" s="22"/>
      <c r="D2232" s="22" t="s">
        <v>302</v>
      </c>
      <c r="E2232" s="31" t="s">
        <v>15</v>
      </c>
      <c r="F2232" s="12">
        <f>SUMIFS('Inventory Details'!$H:$H,'Inventory Details'!$B:$B,$B2232,'Inventory Details'!$E:$E,$E2232)</f>
        <v>25</v>
      </c>
      <c r="G2232" s="12">
        <f>SUMIFS('PO Details'!$H:$H,'PO Details'!$D:$D,Planning!$B2232,'PO Details'!$L:$L,$E2232)</f>
        <v>0</v>
      </c>
      <c r="H2232" s="12">
        <f>SUMIFS('SO Details'!$G:$G,'SO Details'!$D:$D,Planning!$B2232,'SO Details'!$K:$K,$E2232)</f>
        <v>15</v>
      </c>
      <c r="I2232" s="20">
        <f>IF(COUNTIFS($C:$C,B2232)&gt;1,SUMIFS('Sales Hx'!$Q:$Q,'Sales Hx'!$B:$B,_xlfn.XLOOKUP(B2232,C:C,B:B),'Sales Hx'!$D:$D,Planning!$E2232),SUMIFS('Sales Hx'!$Q:$Q,'Sales Hx'!$B:$B,Planning!$B2232,'Sales Hx'!$D:$D,Planning!$E2232))</f>
        <v>14</v>
      </c>
      <c r="J2232" s="16">
        <f>IF(COUNTIFS($C:$C,B2232)&gt;1,SUMIFS('Sales Hx'!$S:$S,'Sales Hx'!$B:$B,_xlfn.XLOOKUP(B2232,C:C,B:B),'Sales Hx'!$D:$D,E2232),SUMIFS('Sales Hx'!$S:$S,'Sales Hx'!$B:$B,$B2232,'Sales Hx'!$D:$D,$E2232))</f>
        <v>0.57565789473684215</v>
      </c>
      <c r="K2232" s="16">
        <f t="shared" si="193"/>
        <v>1.7857142857142858</v>
      </c>
      <c r="L2232" s="12">
        <f>IF(M2232&lt;&gt;"",M2232,IF(COUNTIFS($C:$C,B2232)&gt;1,SUMIFS('Sales Hx'!V:V,'Sales Hx'!$B:$B,_xlfn.XLOOKUP(B2232,C:C,B:B),'Sales Hx'!$D:$D,$E2232),SUMIFS('Sales Hx'!V:V,'Sales Hx'!$B:$B,$B2232,'Sales Hx'!$D:$D,$E2232)))</f>
        <v>0</v>
      </c>
      <c r="M2232" s="12">
        <v>0</v>
      </c>
      <c r="N2232" s="15">
        <f t="shared" si="192"/>
        <v>0.57565789473684215</v>
      </c>
      <c r="O2232" s="21">
        <f t="shared" si="190"/>
        <v>0</v>
      </c>
      <c r="P2232" s="24">
        <v>11</v>
      </c>
      <c r="Q2232" s="18">
        <f t="shared" si="191"/>
        <v>0</v>
      </c>
      <c r="R2232" s="2">
        <v>1</v>
      </c>
      <c r="S2232" s="2">
        <v>120</v>
      </c>
      <c r="T2232" s="2" t="s">
        <v>4647</v>
      </c>
      <c r="U2232" s="28" t="str">
        <f>IF(G2232=0,"",_xlfn.MINIFS('PO Details'!$I:$I,'PO Details'!$D:$D,Planning!$B2232,'PO Details'!$L:$L,Planning!$E2232))</f>
        <v/>
      </c>
      <c r="V2232" s="29" t="s">
        <v>4640</v>
      </c>
      <c r="W2232" t="str">
        <f t="shared" si="194"/>
        <v/>
      </c>
      <c r="X2232" s="2">
        <v>120</v>
      </c>
    </row>
    <row r="2233" spans="1:24" x14ac:dyDescent="0.25">
      <c r="A2233" s="11" t="s">
        <v>4619</v>
      </c>
      <c r="B2233" s="22" t="s">
        <v>301</v>
      </c>
      <c r="C2233" s="22"/>
      <c r="D2233" s="22" t="s">
        <v>302</v>
      </c>
      <c r="E2233" s="31" t="s">
        <v>108</v>
      </c>
      <c r="F2233" s="12">
        <f>SUMIFS('Inventory Details'!$H:$H,'Inventory Details'!$B:$B,$B2233,'Inventory Details'!$E:$E,$E2233)</f>
        <v>0</v>
      </c>
      <c r="G2233" s="12">
        <f>SUMIFS('PO Details'!$H:$H,'PO Details'!$D:$D,Planning!$B2233,'PO Details'!$L:$L,$E2233)</f>
        <v>0</v>
      </c>
      <c r="H2233" s="12">
        <f>SUMIFS('SO Details'!$G:$G,'SO Details'!$D:$D,Planning!$B2233,'SO Details'!$K:$K,$E2233)</f>
        <v>0</v>
      </c>
      <c r="I2233" s="20">
        <f>IF(COUNTIFS($C:$C,B2233)&gt;1,SUMIFS('Sales Hx'!$Q:$Q,'Sales Hx'!$B:$B,_xlfn.XLOOKUP(B2233,C:C,B:B),'Sales Hx'!$D:$D,Planning!$E2233),SUMIFS('Sales Hx'!$Q:$Q,'Sales Hx'!$B:$B,Planning!$B2233,'Sales Hx'!$D:$D,Planning!$E2233))</f>
        <v>0</v>
      </c>
      <c r="J2233" s="16">
        <f>IF(COUNTIFS($C:$C,B2233)&gt;1,SUMIFS('Sales Hx'!$S:$S,'Sales Hx'!$B:$B,_xlfn.XLOOKUP(B2233,C:C,B:B),'Sales Hx'!$D:$D,E2233),SUMIFS('Sales Hx'!$S:$S,'Sales Hx'!$B:$B,$B2233,'Sales Hx'!$D:$D,$E2233))</f>
        <v>3.2894736842105261E-2</v>
      </c>
      <c r="K2233" s="16">
        <f t="shared" si="193"/>
        <v>0</v>
      </c>
      <c r="L2233" s="12">
        <f>IF(M2233&lt;&gt;"",M2233,IF(COUNTIFS($C:$C,B2233)&gt;1,SUMIFS('Sales Hx'!V:V,'Sales Hx'!$B:$B,_xlfn.XLOOKUP(B2233,C:C,B:B),'Sales Hx'!$D:$D,$E2233),SUMIFS('Sales Hx'!V:V,'Sales Hx'!$B:$B,$B2233,'Sales Hx'!$D:$D,$E2233)))</f>
        <v>0</v>
      </c>
      <c r="M2233" s="12">
        <v>0</v>
      </c>
      <c r="N2233" s="15">
        <f t="shared" si="192"/>
        <v>3.2894736842105261E-2</v>
      </c>
      <c r="O2233" s="21">
        <f t="shared" si="190"/>
        <v>4</v>
      </c>
      <c r="P2233" s="24">
        <v>11</v>
      </c>
      <c r="Q2233" s="18">
        <f t="shared" si="191"/>
        <v>44</v>
      </c>
      <c r="R2233" s="2">
        <v>1</v>
      </c>
      <c r="S2233" s="2">
        <v>120</v>
      </c>
      <c r="T2233" s="2" t="s">
        <v>4647</v>
      </c>
      <c r="U2233" s="28" t="str">
        <f>IF(G2233=0,"",_xlfn.MINIFS('PO Details'!$I:$I,'PO Details'!$D:$D,Planning!$B2233,'PO Details'!$L:$L,Planning!$E2233))</f>
        <v/>
      </c>
      <c r="V2233" s="29" t="s">
        <v>4640</v>
      </c>
      <c r="W2233" t="str">
        <f t="shared" si="194"/>
        <v/>
      </c>
      <c r="X2233" s="2">
        <v>120</v>
      </c>
    </row>
    <row r="2234" spans="1:24" x14ac:dyDescent="0.25">
      <c r="A2234" s="11"/>
      <c r="B2234" s="22" t="s">
        <v>1708</v>
      </c>
      <c r="C2234" s="22"/>
      <c r="D2234" s="22" t="s">
        <v>1708</v>
      </c>
      <c r="E2234" s="31" t="s">
        <v>106</v>
      </c>
      <c r="F2234" s="12">
        <f>SUMIFS('Inventory Details'!$H:$H,'Inventory Details'!$B:$B,$B2234,'Inventory Details'!$E:$E,$E2234)</f>
        <v>11</v>
      </c>
      <c r="G2234" s="12">
        <f>SUMIFS('PO Details'!$H:$H,'PO Details'!$D:$D,Planning!$B2234,'PO Details'!$L:$L,$E2234)</f>
        <v>0</v>
      </c>
      <c r="H2234" s="12">
        <f>SUMIFS('SO Details'!$G:$G,'SO Details'!$D:$D,Planning!$B2234,'SO Details'!$K:$K,$E2234)</f>
        <v>0</v>
      </c>
      <c r="I2234" s="20">
        <f>IF(COUNTIFS($C:$C,B2234)&gt;1,SUMIFS('Sales Hx'!$Q:$Q,'Sales Hx'!$B:$B,_xlfn.XLOOKUP(B2234,C:C,B:B),'Sales Hx'!$D:$D,Planning!$E2234),SUMIFS('Sales Hx'!$Q:$Q,'Sales Hx'!$B:$B,Planning!$B2234,'Sales Hx'!$D:$D,Planning!$E2234))</f>
        <v>0</v>
      </c>
      <c r="J2234" s="16">
        <f>IF(COUNTIFS($C:$C,B2234)&gt;1,SUMIFS('Sales Hx'!$S:$S,'Sales Hx'!$B:$B,_xlfn.XLOOKUP(B2234,C:C,B:B),'Sales Hx'!$D:$D,E2234),SUMIFS('Sales Hx'!$S:$S,'Sales Hx'!$B:$B,$B2234,'Sales Hx'!$D:$D,$E2234))</f>
        <v>0</v>
      </c>
      <c r="K2234" s="16">
        <f t="shared" si="193"/>
        <v>0</v>
      </c>
      <c r="L2234" s="12">
        <f>IF(M2234&lt;&gt;"",M2234,IF(COUNTIFS($C:$C,B2234)&gt;1,SUMIFS('Sales Hx'!V:V,'Sales Hx'!$B:$B,_xlfn.XLOOKUP(B2234,C:C,B:B),'Sales Hx'!$D:$D,$E2234),SUMIFS('Sales Hx'!V:V,'Sales Hx'!$B:$B,$B2234,'Sales Hx'!$D:$D,$E2234)))</f>
        <v>0</v>
      </c>
      <c r="M2234" s="12">
        <v>0</v>
      </c>
      <c r="N2234" s="15">
        <f t="shared" si="192"/>
        <v>0</v>
      </c>
      <c r="O2234" s="21">
        <f t="shared" si="190"/>
        <v>0</v>
      </c>
      <c r="P2234" s="24">
        <v>2.96</v>
      </c>
      <c r="Q2234" s="18">
        <f t="shared" si="191"/>
        <v>0</v>
      </c>
      <c r="R2234" s="2">
        <v>1</v>
      </c>
      <c r="S2234" s="2">
        <v>120</v>
      </c>
      <c r="T2234" s="2" t="s">
        <v>4647</v>
      </c>
      <c r="U2234" s="28" t="str">
        <f>IF(G2234=0,"",_xlfn.MINIFS('PO Details'!$I:$I,'PO Details'!$D:$D,Planning!$B2234,'PO Details'!$L:$L,Planning!$E2234))</f>
        <v/>
      </c>
      <c r="V2234" s="29" t="s">
        <v>4640</v>
      </c>
      <c r="W2234" t="str">
        <f t="shared" si="194"/>
        <v>Max</v>
      </c>
      <c r="X2234" s="2">
        <v>120</v>
      </c>
    </row>
    <row r="2235" spans="1:24" x14ac:dyDescent="0.25">
      <c r="A2235" s="11"/>
      <c r="B2235" s="22" t="s">
        <v>1708</v>
      </c>
      <c r="C2235" s="22"/>
      <c r="D2235" s="22" t="s">
        <v>1708</v>
      </c>
      <c r="E2235" s="31" t="s">
        <v>109</v>
      </c>
      <c r="F2235" s="12">
        <f>SUMIFS('Inventory Details'!$H:$H,'Inventory Details'!$B:$B,$B2235,'Inventory Details'!$E:$E,$E2235)</f>
        <v>0</v>
      </c>
      <c r="G2235" s="12">
        <f>SUMIFS('PO Details'!$H:$H,'PO Details'!$D:$D,Planning!$B2235,'PO Details'!$L:$L,$E2235)</f>
        <v>0</v>
      </c>
      <c r="H2235" s="12">
        <f>SUMIFS('SO Details'!$G:$G,'SO Details'!$D:$D,Planning!$B2235,'SO Details'!$K:$K,$E2235)</f>
        <v>0</v>
      </c>
      <c r="I2235" s="20">
        <f>IF(COUNTIFS($C:$C,B2235)&gt;1,SUMIFS('Sales Hx'!$Q:$Q,'Sales Hx'!$B:$B,_xlfn.XLOOKUP(B2235,C:C,B:B),'Sales Hx'!$D:$D,Planning!$E2235),SUMIFS('Sales Hx'!$Q:$Q,'Sales Hx'!$B:$B,Planning!$B2235,'Sales Hx'!$D:$D,Planning!$E2235))</f>
        <v>2.8</v>
      </c>
      <c r="J2235" s="16">
        <f>IF(COUNTIFS($C:$C,B2235)&gt;1,SUMIFS('Sales Hx'!$S:$S,'Sales Hx'!$B:$B,_xlfn.XLOOKUP(B2235,C:C,B:B),'Sales Hx'!$D:$D,E2235),SUMIFS('Sales Hx'!$S:$S,'Sales Hx'!$B:$B,$B2235,'Sales Hx'!$D:$D,$E2235))</f>
        <v>9.2105263157894732E-2</v>
      </c>
      <c r="K2235" s="16">
        <f t="shared" si="193"/>
        <v>0</v>
      </c>
      <c r="L2235" s="12">
        <f>IF(M2235&lt;&gt;"",M2235,IF(COUNTIFS($C:$C,B2235)&gt;1,SUMIFS('Sales Hx'!V:V,'Sales Hx'!$B:$B,_xlfn.XLOOKUP(B2235,C:C,B:B),'Sales Hx'!$D:$D,$E2235),SUMIFS('Sales Hx'!V:V,'Sales Hx'!$B:$B,$B2235,'Sales Hx'!$D:$D,$E2235)))</f>
        <v>0</v>
      </c>
      <c r="M2235" s="12">
        <v>0</v>
      </c>
      <c r="N2235" s="15">
        <f t="shared" si="192"/>
        <v>9.2105263157894732E-2</v>
      </c>
      <c r="O2235" s="21">
        <f t="shared" si="190"/>
        <v>11</v>
      </c>
      <c r="P2235" s="24">
        <v>2.96</v>
      </c>
      <c r="Q2235" s="18">
        <f t="shared" si="191"/>
        <v>32.56</v>
      </c>
      <c r="R2235" s="2">
        <v>1</v>
      </c>
      <c r="S2235" s="2">
        <v>120</v>
      </c>
      <c r="T2235" s="2" t="s">
        <v>4647</v>
      </c>
      <c r="U2235" s="28" t="str">
        <f>IF(G2235=0,"",_xlfn.MINIFS('PO Details'!$I:$I,'PO Details'!$D:$D,Planning!$B2235,'PO Details'!$L:$L,Planning!$E2235))</f>
        <v/>
      </c>
      <c r="V2235" s="29" t="s">
        <v>4640</v>
      </c>
      <c r="W2235" t="str">
        <f t="shared" si="194"/>
        <v>Max</v>
      </c>
      <c r="X2235" s="2">
        <v>120</v>
      </c>
    </row>
    <row r="2236" spans="1:24" x14ac:dyDescent="0.25">
      <c r="A2236" s="11"/>
      <c r="B2236" s="22" t="s">
        <v>1709</v>
      </c>
      <c r="C2236" s="22"/>
      <c r="D2236" s="22" t="s">
        <v>1710</v>
      </c>
      <c r="E2236" s="31" t="s">
        <v>119</v>
      </c>
      <c r="F2236" s="12">
        <f>SUMIFS('Inventory Details'!$H:$H,'Inventory Details'!$B:$B,$B2236,'Inventory Details'!$E:$E,$E2236)</f>
        <v>4</v>
      </c>
      <c r="G2236" s="12">
        <f>SUMIFS('PO Details'!$H:$H,'PO Details'!$D:$D,Planning!$B2236,'PO Details'!$L:$L,$E2236)</f>
        <v>0</v>
      </c>
      <c r="H2236" s="12">
        <f>SUMIFS('SO Details'!$G:$G,'SO Details'!$D:$D,Planning!$B2236,'SO Details'!$K:$K,$E2236)</f>
        <v>0</v>
      </c>
      <c r="I2236" s="20">
        <f>IF(COUNTIFS($C:$C,B2236)&gt;1,SUMIFS('Sales Hx'!$Q:$Q,'Sales Hx'!$B:$B,_xlfn.XLOOKUP(B2236,C:C,B:B),'Sales Hx'!$D:$D,Planning!$E2236),SUMIFS('Sales Hx'!$Q:$Q,'Sales Hx'!$B:$B,Planning!$B2236,'Sales Hx'!$D:$D,Planning!$E2236))</f>
        <v>0</v>
      </c>
      <c r="J2236" s="16">
        <f>IF(COUNTIFS($C:$C,B2236)&gt;1,SUMIFS('Sales Hx'!$S:$S,'Sales Hx'!$B:$B,_xlfn.XLOOKUP(B2236,C:C,B:B),'Sales Hx'!$D:$D,E2236),SUMIFS('Sales Hx'!$S:$S,'Sales Hx'!$B:$B,$B2236,'Sales Hx'!$D:$D,$E2236))</f>
        <v>0</v>
      </c>
      <c r="K2236" s="16">
        <f t="shared" si="193"/>
        <v>0</v>
      </c>
      <c r="L2236" s="12">
        <f>IF(M2236&lt;&gt;"",M2236,IF(COUNTIFS($C:$C,B2236)&gt;1,SUMIFS('Sales Hx'!V:V,'Sales Hx'!$B:$B,_xlfn.XLOOKUP(B2236,C:C,B:B),'Sales Hx'!$D:$D,$E2236),SUMIFS('Sales Hx'!V:V,'Sales Hx'!$B:$B,$B2236,'Sales Hx'!$D:$D,$E2236)))</f>
        <v>0</v>
      </c>
      <c r="M2236" s="12">
        <v>0</v>
      </c>
      <c r="N2236" s="15">
        <f t="shared" si="192"/>
        <v>0</v>
      </c>
      <c r="O2236" s="21">
        <f t="shared" si="190"/>
        <v>0</v>
      </c>
      <c r="P2236" s="24">
        <v>9</v>
      </c>
      <c r="Q2236" s="18">
        <f t="shared" si="191"/>
        <v>0</v>
      </c>
      <c r="R2236" s="2">
        <v>1</v>
      </c>
      <c r="S2236" s="2">
        <v>120</v>
      </c>
      <c r="T2236" s="2" t="s">
        <v>4647</v>
      </c>
      <c r="U2236" s="28" t="str">
        <f>IF(G2236=0,"",_xlfn.MINIFS('PO Details'!$I:$I,'PO Details'!$D:$D,Planning!$B2236,'PO Details'!$L:$L,Planning!$E2236))</f>
        <v/>
      </c>
      <c r="V2236" s="29" t="s">
        <v>4640</v>
      </c>
      <c r="W2236" t="str">
        <f t="shared" si="194"/>
        <v>Max</v>
      </c>
      <c r="X2236" s="2">
        <v>120</v>
      </c>
    </row>
    <row r="2237" spans="1:24" x14ac:dyDescent="0.25">
      <c r="A2237" s="11"/>
      <c r="B2237" s="22" t="s">
        <v>1709</v>
      </c>
      <c r="C2237" s="22"/>
      <c r="D2237" s="22" t="s">
        <v>1710</v>
      </c>
      <c r="E2237" s="31" t="s">
        <v>1201</v>
      </c>
      <c r="F2237" s="12">
        <f>SUMIFS('Inventory Details'!$H:$H,'Inventory Details'!$B:$B,$B2237,'Inventory Details'!$E:$E,$E2237)</f>
        <v>19</v>
      </c>
      <c r="G2237" s="12">
        <f>SUMIFS('PO Details'!$H:$H,'PO Details'!$D:$D,Planning!$B2237,'PO Details'!$L:$L,$E2237)</f>
        <v>0</v>
      </c>
      <c r="H2237" s="12">
        <f>SUMIFS('SO Details'!$G:$G,'SO Details'!$D:$D,Planning!$B2237,'SO Details'!$K:$K,$E2237)</f>
        <v>0</v>
      </c>
      <c r="I2237" s="20">
        <f>IF(COUNTIFS($C:$C,B2237)&gt;1,SUMIFS('Sales Hx'!$Q:$Q,'Sales Hx'!$B:$B,_xlfn.XLOOKUP(B2237,C:C,B:B),'Sales Hx'!$D:$D,Planning!$E2237),SUMIFS('Sales Hx'!$Q:$Q,'Sales Hx'!$B:$B,Planning!$B2237,'Sales Hx'!$D:$D,Planning!$E2237))</f>
        <v>0</v>
      </c>
      <c r="J2237" s="16">
        <f>IF(COUNTIFS($C:$C,B2237)&gt;1,SUMIFS('Sales Hx'!$S:$S,'Sales Hx'!$B:$B,_xlfn.XLOOKUP(B2237,C:C,B:B),'Sales Hx'!$D:$D,E2237),SUMIFS('Sales Hx'!$S:$S,'Sales Hx'!$B:$B,$B2237,'Sales Hx'!$D:$D,$E2237))</f>
        <v>0</v>
      </c>
      <c r="K2237" s="16">
        <f t="shared" si="193"/>
        <v>0</v>
      </c>
      <c r="L2237" s="12">
        <f>IF(M2237&lt;&gt;"",M2237,IF(COUNTIFS($C:$C,B2237)&gt;1,SUMIFS('Sales Hx'!V:V,'Sales Hx'!$B:$B,_xlfn.XLOOKUP(B2237,C:C,B:B),'Sales Hx'!$D:$D,$E2237),SUMIFS('Sales Hx'!V:V,'Sales Hx'!$B:$B,$B2237,'Sales Hx'!$D:$D,$E2237)))</f>
        <v>0</v>
      </c>
      <c r="M2237" s="12">
        <v>0</v>
      </c>
      <c r="N2237" s="15">
        <f t="shared" si="192"/>
        <v>0</v>
      </c>
      <c r="O2237" s="21">
        <f t="shared" si="190"/>
        <v>0</v>
      </c>
      <c r="P2237" s="24">
        <v>9</v>
      </c>
      <c r="Q2237" s="18">
        <f t="shared" ref="Q2237:Q2292" si="195">IFERROR(P2237*O2237,0)</f>
        <v>0</v>
      </c>
      <c r="R2237" s="2">
        <v>1</v>
      </c>
      <c r="S2237" s="2">
        <v>120</v>
      </c>
      <c r="T2237" s="2" t="s">
        <v>4647</v>
      </c>
      <c r="U2237" s="28" t="str">
        <f>IF(G2237=0,"",_xlfn.MINIFS('PO Details'!$I:$I,'PO Details'!$D:$D,Planning!$B2237,'PO Details'!$L:$L,Planning!$E2237))</f>
        <v/>
      </c>
      <c r="V2237" s="29" t="s">
        <v>4640</v>
      </c>
      <c r="W2237" t="str">
        <f t="shared" si="194"/>
        <v>Max</v>
      </c>
      <c r="X2237" s="2">
        <v>120</v>
      </c>
    </row>
    <row r="2238" spans="1:24" x14ac:dyDescent="0.25">
      <c r="A2238" s="11"/>
      <c r="B2238" s="22" t="s">
        <v>1709</v>
      </c>
      <c r="C2238" s="22"/>
      <c r="D2238" s="22" t="s">
        <v>1710</v>
      </c>
      <c r="E2238" s="31" t="s">
        <v>861</v>
      </c>
      <c r="F2238" s="12">
        <f>SUMIFS('Inventory Details'!$H:$H,'Inventory Details'!$B:$B,$B2238,'Inventory Details'!$E:$E,$E2238)</f>
        <v>1</v>
      </c>
      <c r="G2238" s="12">
        <f>SUMIFS('PO Details'!$H:$H,'PO Details'!$D:$D,Planning!$B2238,'PO Details'!$L:$L,$E2238)</f>
        <v>0</v>
      </c>
      <c r="H2238" s="12">
        <f>SUMIFS('SO Details'!$G:$G,'SO Details'!$D:$D,Planning!$B2238,'SO Details'!$K:$K,$E2238)</f>
        <v>0</v>
      </c>
      <c r="I2238" s="20">
        <f>IF(COUNTIFS($C:$C,B2238)&gt;1,SUMIFS('Sales Hx'!$Q:$Q,'Sales Hx'!$B:$B,_xlfn.XLOOKUP(B2238,C:C,B:B),'Sales Hx'!$D:$D,Planning!$E2238),SUMIFS('Sales Hx'!$Q:$Q,'Sales Hx'!$B:$B,Planning!$B2238,'Sales Hx'!$D:$D,Planning!$E2238))</f>
        <v>0</v>
      </c>
      <c r="J2238" s="16">
        <f>IF(COUNTIFS($C:$C,B2238)&gt;1,SUMIFS('Sales Hx'!$S:$S,'Sales Hx'!$B:$B,_xlfn.XLOOKUP(B2238,C:C,B:B),'Sales Hx'!$D:$D,E2238),SUMIFS('Sales Hx'!$S:$S,'Sales Hx'!$B:$B,$B2238,'Sales Hx'!$D:$D,$E2238))</f>
        <v>0</v>
      </c>
      <c r="K2238" s="16">
        <f t="shared" si="193"/>
        <v>0</v>
      </c>
      <c r="L2238" s="12">
        <f>IF(M2238&lt;&gt;"",M2238,IF(COUNTIFS($C:$C,B2238)&gt;1,SUMIFS('Sales Hx'!V:V,'Sales Hx'!$B:$B,_xlfn.XLOOKUP(B2238,C:C,B:B),'Sales Hx'!$D:$D,$E2238),SUMIFS('Sales Hx'!V:V,'Sales Hx'!$B:$B,$B2238,'Sales Hx'!$D:$D,$E2238)))</f>
        <v>0</v>
      </c>
      <c r="M2238" s="12">
        <v>0</v>
      </c>
      <c r="N2238" s="15">
        <f t="shared" ref="N2238:N2293" si="196">IFERROR(_xlfn.IFNA(J2238*R2238+L2238,"No Sales Hx"),"No Sales HX")</f>
        <v>0</v>
      </c>
      <c r="O2238" s="21">
        <f t="shared" si="190"/>
        <v>0</v>
      </c>
      <c r="P2238" s="24">
        <v>9</v>
      </c>
      <c r="Q2238" s="18">
        <f t="shared" si="195"/>
        <v>0</v>
      </c>
      <c r="R2238" s="2">
        <v>1</v>
      </c>
      <c r="S2238" s="2">
        <v>120</v>
      </c>
      <c r="T2238" s="2" t="s">
        <v>4647</v>
      </c>
      <c r="U2238" s="28" t="str">
        <f>IF(G2238=0,"",_xlfn.MINIFS('PO Details'!$I:$I,'PO Details'!$D:$D,Planning!$B2238,'PO Details'!$L:$L,Planning!$E2238))</f>
        <v/>
      </c>
      <c r="V2238" s="29" t="s">
        <v>4640</v>
      </c>
      <c r="W2238" t="str">
        <f t="shared" si="194"/>
        <v>Max</v>
      </c>
      <c r="X2238" s="2">
        <v>120</v>
      </c>
    </row>
    <row r="2239" spans="1:24" x14ac:dyDescent="0.25">
      <c r="A2239" s="11"/>
      <c r="B2239" s="22" t="s">
        <v>1709</v>
      </c>
      <c r="C2239" s="22"/>
      <c r="D2239" s="22" t="s">
        <v>1710</v>
      </c>
      <c r="E2239" s="31" t="s">
        <v>106</v>
      </c>
      <c r="F2239" s="12">
        <f>SUMIFS('Inventory Details'!$H:$H,'Inventory Details'!$B:$B,$B2239,'Inventory Details'!$E:$E,$E2239)</f>
        <v>0</v>
      </c>
      <c r="G2239" s="12">
        <f>SUMIFS('PO Details'!$H:$H,'PO Details'!$D:$D,Planning!$B2239,'PO Details'!$L:$L,$E2239)</f>
        <v>0</v>
      </c>
      <c r="H2239" s="12">
        <f>SUMIFS('SO Details'!$G:$G,'SO Details'!$D:$D,Planning!$B2239,'SO Details'!$K:$K,$E2239)</f>
        <v>0</v>
      </c>
      <c r="I2239" s="20">
        <f>IF(COUNTIFS($C:$C,B2239)&gt;1,SUMIFS('Sales Hx'!$Q:$Q,'Sales Hx'!$B:$B,_xlfn.XLOOKUP(B2239,C:C,B:B),'Sales Hx'!$D:$D,Planning!$E2239),SUMIFS('Sales Hx'!$Q:$Q,'Sales Hx'!$B:$B,Planning!$B2239,'Sales Hx'!$D:$D,Planning!$E2239))</f>
        <v>0</v>
      </c>
      <c r="J2239" s="16">
        <f>IF(COUNTIFS($C:$C,B2239)&gt;1,SUMIFS('Sales Hx'!$S:$S,'Sales Hx'!$B:$B,_xlfn.XLOOKUP(B2239,C:C,B:B),'Sales Hx'!$D:$D,E2239),SUMIFS('Sales Hx'!$S:$S,'Sales Hx'!$B:$B,$B2239,'Sales Hx'!$D:$D,$E2239))</f>
        <v>3.9473684210526314E-2</v>
      </c>
      <c r="K2239" s="16">
        <f t="shared" si="193"/>
        <v>0</v>
      </c>
      <c r="L2239" s="12">
        <f>IF(M2239&lt;&gt;"",M2239,IF(COUNTIFS($C:$C,B2239)&gt;1,SUMIFS('Sales Hx'!V:V,'Sales Hx'!$B:$B,_xlfn.XLOOKUP(B2239,C:C,B:B),'Sales Hx'!$D:$D,$E2239),SUMIFS('Sales Hx'!V:V,'Sales Hx'!$B:$B,$B2239,'Sales Hx'!$D:$D,$E2239)))</f>
        <v>0</v>
      </c>
      <c r="M2239" s="12">
        <v>0</v>
      </c>
      <c r="N2239" s="15">
        <f t="shared" si="196"/>
        <v>3.9473684210526314E-2</v>
      </c>
      <c r="O2239" s="21">
        <f t="shared" si="190"/>
        <v>5</v>
      </c>
      <c r="P2239" s="24">
        <v>9</v>
      </c>
      <c r="Q2239" s="18">
        <f t="shared" si="195"/>
        <v>45</v>
      </c>
      <c r="R2239" s="2">
        <v>1</v>
      </c>
      <c r="S2239" s="2">
        <v>120</v>
      </c>
      <c r="T2239" s="2" t="s">
        <v>4647</v>
      </c>
      <c r="U2239" s="28" t="str">
        <f>IF(G2239=0,"",_xlfn.MINIFS('PO Details'!$I:$I,'PO Details'!$D:$D,Planning!$B2239,'PO Details'!$L:$L,Planning!$E2239))</f>
        <v/>
      </c>
      <c r="V2239" s="29" t="s">
        <v>4640</v>
      </c>
      <c r="W2239" t="str">
        <f t="shared" si="194"/>
        <v>Max</v>
      </c>
      <c r="X2239" s="2">
        <v>120</v>
      </c>
    </row>
    <row r="2240" spans="1:24" x14ac:dyDescent="0.25">
      <c r="A2240" s="11"/>
      <c r="B2240" s="22" t="s">
        <v>1709</v>
      </c>
      <c r="C2240" s="22"/>
      <c r="D2240" s="22" t="s">
        <v>1710</v>
      </c>
      <c r="E2240" s="31" t="s">
        <v>109</v>
      </c>
      <c r="F2240" s="12">
        <f>SUMIFS('Inventory Details'!$H:$H,'Inventory Details'!$B:$B,$B2240,'Inventory Details'!$E:$E,$E2240)</f>
        <v>0</v>
      </c>
      <c r="G2240" s="12">
        <f>SUMIFS('PO Details'!$H:$H,'PO Details'!$D:$D,Planning!$B2240,'PO Details'!$L:$L,$E2240)</f>
        <v>0</v>
      </c>
      <c r="H2240" s="12">
        <f>SUMIFS('SO Details'!$G:$G,'SO Details'!$D:$D,Planning!$B2240,'SO Details'!$K:$K,$E2240)</f>
        <v>0</v>
      </c>
      <c r="I2240" s="20">
        <f>IF(COUNTIFS($C:$C,B2240)&gt;1,SUMIFS('Sales Hx'!$Q:$Q,'Sales Hx'!$B:$B,_xlfn.XLOOKUP(B2240,C:C,B:B),'Sales Hx'!$D:$D,Planning!$E2240),SUMIFS('Sales Hx'!$Q:$Q,'Sales Hx'!$B:$B,Planning!$B2240,'Sales Hx'!$D:$D,Planning!$E2240))</f>
        <v>0</v>
      </c>
      <c r="J2240" s="16">
        <f>IF(COUNTIFS($C:$C,B2240)&gt;1,SUMIFS('Sales Hx'!$S:$S,'Sales Hx'!$B:$B,_xlfn.XLOOKUP(B2240,C:C,B:B),'Sales Hx'!$D:$D,E2240),SUMIFS('Sales Hx'!$S:$S,'Sales Hx'!$B:$B,$B2240,'Sales Hx'!$D:$D,$E2240))</f>
        <v>0.39473684210526316</v>
      </c>
      <c r="K2240" s="16">
        <f t="shared" si="193"/>
        <v>0</v>
      </c>
      <c r="L2240" s="12">
        <f>IF(M2240&lt;&gt;"",M2240,IF(COUNTIFS($C:$C,B2240)&gt;1,SUMIFS('Sales Hx'!V:V,'Sales Hx'!$B:$B,_xlfn.XLOOKUP(B2240,C:C,B:B),'Sales Hx'!$D:$D,$E2240),SUMIFS('Sales Hx'!V:V,'Sales Hx'!$B:$B,$B2240,'Sales Hx'!$D:$D,$E2240)))</f>
        <v>0</v>
      </c>
      <c r="M2240" s="12">
        <v>0</v>
      </c>
      <c r="N2240" s="15">
        <f t="shared" si="196"/>
        <v>0.39473684210526316</v>
      </c>
      <c r="O2240" s="21">
        <f t="shared" si="190"/>
        <v>48</v>
      </c>
      <c r="P2240" s="24">
        <v>9</v>
      </c>
      <c r="Q2240" s="18">
        <f t="shared" si="195"/>
        <v>432</v>
      </c>
      <c r="R2240" s="2">
        <v>1</v>
      </c>
      <c r="S2240" s="2">
        <v>120</v>
      </c>
      <c r="T2240" s="2" t="s">
        <v>4647</v>
      </c>
      <c r="U2240" s="28" t="str">
        <f>IF(G2240=0,"",_xlfn.MINIFS('PO Details'!$I:$I,'PO Details'!$D:$D,Planning!$B2240,'PO Details'!$L:$L,Planning!$E2240))</f>
        <v/>
      </c>
      <c r="V2240" s="29" t="s">
        <v>4640</v>
      </c>
      <c r="W2240" t="str">
        <f t="shared" si="194"/>
        <v>Max</v>
      </c>
      <c r="X2240" s="2">
        <v>120</v>
      </c>
    </row>
    <row r="2241" spans="1:24" x14ac:dyDescent="0.25">
      <c r="A2241" s="11" t="s">
        <v>4619</v>
      </c>
      <c r="B2241" s="22" t="s">
        <v>303</v>
      </c>
      <c r="C2241" s="22"/>
      <c r="D2241" s="22" t="s">
        <v>201</v>
      </c>
      <c r="E2241" s="31" t="s">
        <v>119</v>
      </c>
      <c r="F2241" s="12">
        <f>SUMIFS('Inventory Details'!$H:$H,'Inventory Details'!$B:$B,$B2241,'Inventory Details'!$E:$E,$E2241)</f>
        <v>26</v>
      </c>
      <c r="G2241" s="12">
        <f>SUMIFS('PO Details'!$H:$H,'PO Details'!$D:$D,Planning!$B2241,'PO Details'!$L:$L,$E2241)</f>
        <v>55</v>
      </c>
      <c r="H2241" s="12">
        <f>SUMIFS('SO Details'!$G:$G,'SO Details'!$D:$D,Planning!$B2241,'SO Details'!$K:$K,$E2241)</f>
        <v>2</v>
      </c>
      <c r="I2241" s="20">
        <f>IF(COUNTIFS($C:$C,B2241)&gt;1,SUMIFS('Sales Hx'!$Q:$Q,'Sales Hx'!$B:$B,_xlfn.XLOOKUP(B2241,C:C,B:B),'Sales Hx'!$D:$D,Planning!$E2241),SUMIFS('Sales Hx'!$Q:$Q,'Sales Hx'!$B:$B,Planning!$B2241,'Sales Hx'!$D:$D,Planning!$E2241))</f>
        <v>18.2</v>
      </c>
      <c r="J2241" s="16">
        <f>IF(COUNTIFS($C:$C,B2241)&gt;1,SUMIFS('Sales Hx'!$S:$S,'Sales Hx'!$B:$B,_xlfn.XLOOKUP(B2241,C:C,B:B),'Sales Hx'!$D:$D,E2241),SUMIFS('Sales Hx'!$S:$S,'Sales Hx'!$B:$B,$B2241,'Sales Hx'!$D:$D,$E2241))</f>
        <v>0.23947368421052631</v>
      </c>
      <c r="K2241" s="16">
        <f t="shared" si="193"/>
        <v>4.4505494505494507</v>
      </c>
      <c r="L2241" s="12">
        <f>IF(M2241&lt;&gt;"",M2241,IF(COUNTIFS($C:$C,B2241)&gt;1,SUMIFS('Sales Hx'!V:V,'Sales Hx'!$B:$B,_xlfn.XLOOKUP(B2241,C:C,B:B),'Sales Hx'!$D:$D,$E2241),SUMIFS('Sales Hx'!V:V,'Sales Hx'!$B:$B,$B2241,'Sales Hx'!$D:$D,$E2241)))</f>
        <v>0</v>
      </c>
      <c r="M2241" s="12">
        <v>0</v>
      </c>
      <c r="N2241" s="15">
        <f t="shared" si="196"/>
        <v>0.23947368421052631</v>
      </c>
      <c r="O2241" s="21">
        <f t="shared" si="190"/>
        <v>0</v>
      </c>
      <c r="P2241" s="24">
        <v>9</v>
      </c>
      <c r="Q2241" s="18">
        <f t="shared" si="195"/>
        <v>0</v>
      </c>
      <c r="R2241" s="2">
        <v>1</v>
      </c>
      <c r="S2241" s="2">
        <v>90</v>
      </c>
      <c r="T2241" s="2" t="s">
        <v>4647</v>
      </c>
      <c r="U2241" s="28">
        <f>IF(G2241=0,"",_xlfn.MINIFS('PO Details'!$I:$I,'PO Details'!$D:$D,Planning!$B2241,'PO Details'!$L:$L,Planning!$E2241))</f>
        <v>45474</v>
      </c>
      <c r="V2241" s="29" t="s">
        <v>4639</v>
      </c>
      <c r="W2241" t="str">
        <f t="shared" si="194"/>
        <v/>
      </c>
      <c r="X2241" s="2">
        <v>120</v>
      </c>
    </row>
    <row r="2242" spans="1:24" x14ac:dyDescent="0.25">
      <c r="A2242" s="11" t="s">
        <v>4619</v>
      </c>
      <c r="B2242" s="22" t="s">
        <v>303</v>
      </c>
      <c r="C2242" s="22"/>
      <c r="D2242" s="22" t="s">
        <v>201</v>
      </c>
      <c r="E2242" s="31" t="s">
        <v>820</v>
      </c>
      <c r="F2242" s="12">
        <f>SUMIFS('Inventory Details'!$H:$H,'Inventory Details'!$B:$B,$B2242,'Inventory Details'!$E:$E,$E2242)</f>
        <v>44</v>
      </c>
      <c r="G2242" s="12">
        <f>SUMIFS('PO Details'!$H:$H,'PO Details'!$D:$D,Planning!$B2242,'PO Details'!$L:$L,$E2242)</f>
        <v>50</v>
      </c>
      <c r="H2242" s="12">
        <f>SUMIFS('SO Details'!$G:$G,'SO Details'!$D:$D,Planning!$B2242,'SO Details'!$K:$K,$E2242)</f>
        <v>3</v>
      </c>
      <c r="I2242" s="20">
        <f>IF(COUNTIFS($C:$C,B2242)&gt;1,SUMIFS('Sales Hx'!$Q:$Q,'Sales Hx'!$B:$B,_xlfn.XLOOKUP(B2242,C:C,B:B),'Sales Hx'!$D:$D,Planning!$E2242),SUMIFS('Sales Hx'!$Q:$Q,'Sales Hx'!$B:$B,Planning!$B2242,'Sales Hx'!$D:$D,Planning!$E2242))</f>
        <v>7</v>
      </c>
      <c r="J2242" s="16">
        <f>IF(COUNTIFS($C:$C,B2242)&gt;1,SUMIFS('Sales Hx'!$S:$S,'Sales Hx'!$B:$B,_xlfn.XLOOKUP(B2242,C:C,B:B),'Sales Hx'!$D:$D,E2242),SUMIFS('Sales Hx'!$S:$S,'Sales Hx'!$B:$B,$B2242,'Sales Hx'!$D:$D,$E2242))</f>
        <v>0.24561403508771928</v>
      </c>
      <c r="K2242" s="16">
        <f t="shared" si="193"/>
        <v>13.428571428571429</v>
      </c>
      <c r="L2242" s="12">
        <f>IF(M2242&lt;&gt;"",M2242,IF(COUNTIFS($C:$C,B2242)&gt;1,SUMIFS('Sales Hx'!V:V,'Sales Hx'!$B:$B,_xlfn.XLOOKUP(B2242,C:C,B:B),'Sales Hx'!$D:$D,$E2242),SUMIFS('Sales Hx'!V:V,'Sales Hx'!$B:$B,$B2242,'Sales Hx'!$D:$D,$E2242)))</f>
        <v>0</v>
      </c>
      <c r="M2242" s="12">
        <v>0</v>
      </c>
      <c r="N2242" s="15">
        <f t="shared" si="196"/>
        <v>0.24561403508771928</v>
      </c>
      <c r="O2242" s="21">
        <f t="shared" ref="O2242:O2305" si="197">MROUND(ROUND(IFERROR(IF(C2242&lt;&gt;"",0,IF(T2242="DC'd",0,IF(AND(J2242=0,F2242+G2242&lt;H2242),H2242-F2242+G2242,IF(F2242+G2242&lt;N2242,N2242+MAX((IF(J2242*R2242&gt;F2242,F2242,J2242*R2242))+J2242*S2242-F2242-G2242+H2242,0))))),0),0),1)</f>
        <v>0</v>
      </c>
      <c r="P2242" s="24">
        <v>9</v>
      </c>
      <c r="Q2242" s="18">
        <f t="shared" si="195"/>
        <v>0</v>
      </c>
      <c r="R2242" s="2">
        <v>1</v>
      </c>
      <c r="S2242" s="2">
        <v>90</v>
      </c>
      <c r="T2242" s="2" t="s">
        <v>4647</v>
      </c>
      <c r="U2242" s="28">
        <f>IF(G2242=0,"",_xlfn.MINIFS('PO Details'!$I:$I,'PO Details'!$D:$D,Planning!$B2242,'PO Details'!$L:$L,Planning!$E2242))</f>
        <v>45474</v>
      </c>
      <c r="V2242" s="29" t="s">
        <v>4639</v>
      </c>
      <c r="W2242" t="str">
        <f t="shared" si="194"/>
        <v>Max</v>
      </c>
      <c r="X2242" s="2">
        <v>120</v>
      </c>
    </row>
    <row r="2243" spans="1:24" x14ac:dyDescent="0.25">
      <c r="A2243" s="11" t="s">
        <v>4619</v>
      </c>
      <c r="B2243" s="22" t="s">
        <v>303</v>
      </c>
      <c r="C2243" s="22"/>
      <c r="D2243" s="22" t="s">
        <v>201</v>
      </c>
      <c r="E2243" s="31" t="s">
        <v>15</v>
      </c>
      <c r="F2243" s="12">
        <f>SUMIFS('Inventory Details'!$H:$H,'Inventory Details'!$B:$B,$B2243,'Inventory Details'!$E:$E,$E2243)</f>
        <v>115</v>
      </c>
      <c r="G2243" s="12">
        <f>SUMIFS('PO Details'!$H:$H,'PO Details'!$D:$D,Planning!$B2243,'PO Details'!$L:$L,$E2243)</f>
        <v>143</v>
      </c>
      <c r="H2243" s="12">
        <f>SUMIFS('SO Details'!$G:$G,'SO Details'!$D:$D,Planning!$B2243,'SO Details'!$K:$K,$E2243)</f>
        <v>110</v>
      </c>
      <c r="I2243" s="20">
        <f>IF(COUNTIFS($C:$C,B2243)&gt;1,SUMIFS('Sales Hx'!$Q:$Q,'Sales Hx'!$B:$B,_xlfn.XLOOKUP(B2243,C:C,B:B),'Sales Hx'!$D:$D,Planning!$E2243),SUMIFS('Sales Hx'!$Q:$Q,'Sales Hx'!$B:$B,Planning!$B2243,'Sales Hx'!$D:$D,Planning!$E2243))</f>
        <v>70</v>
      </c>
      <c r="J2243" s="16">
        <f>IF(COUNTIFS($C:$C,B2243)&gt;1,SUMIFS('Sales Hx'!$S:$S,'Sales Hx'!$B:$B,_xlfn.XLOOKUP(B2243,C:C,B:B),'Sales Hx'!$D:$D,E2243),SUMIFS('Sales Hx'!$S:$S,'Sales Hx'!$B:$B,$B2243,'Sales Hx'!$D:$D,$E2243))</f>
        <v>2.6233552631578947</v>
      </c>
      <c r="K2243" s="16">
        <f t="shared" si="193"/>
        <v>3.6857142857142855</v>
      </c>
      <c r="L2243" s="12">
        <f>IF(M2243&lt;&gt;"",M2243,IF(COUNTIFS($C:$C,B2243)&gt;1,SUMIFS('Sales Hx'!V:V,'Sales Hx'!$B:$B,_xlfn.XLOOKUP(B2243,C:C,B:B),'Sales Hx'!$D:$D,$E2243),SUMIFS('Sales Hx'!V:V,'Sales Hx'!$B:$B,$B2243,'Sales Hx'!$D:$D,$E2243)))</f>
        <v>0</v>
      </c>
      <c r="M2243" s="12">
        <v>0</v>
      </c>
      <c r="N2243" s="15">
        <f t="shared" si="196"/>
        <v>2.6233552631578947</v>
      </c>
      <c r="O2243" s="21">
        <f t="shared" si="197"/>
        <v>0</v>
      </c>
      <c r="P2243" s="24">
        <v>9</v>
      </c>
      <c r="Q2243" s="18">
        <f t="shared" si="195"/>
        <v>0</v>
      </c>
      <c r="R2243" s="2">
        <v>1</v>
      </c>
      <c r="S2243" s="2">
        <v>90</v>
      </c>
      <c r="T2243" s="2" t="s">
        <v>4647</v>
      </c>
      <c r="U2243" s="28">
        <f>IF(G2243=0,"",_xlfn.MINIFS('PO Details'!$I:$I,'PO Details'!$D:$D,Planning!$B2243,'PO Details'!$L:$L,Planning!$E2243))</f>
        <v>45412</v>
      </c>
      <c r="V2243" s="29" t="s">
        <v>4639</v>
      </c>
      <c r="W2243" t="str">
        <f t="shared" si="194"/>
        <v/>
      </c>
      <c r="X2243" s="2">
        <v>120</v>
      </c>
    </row>
    <row r="2244" spans="1:24" x14ac:dyDescent="0.25">
      <c r="A2244" s="11" t="s">
        <v>4619</v>
      </c>
      <c r="B2244" s="22" t="s">
        <v>303</v>
      </c>
      <c r="C2244" s="22"/>
      <c r="D2244" s="22" t="s">
        <v>201</v>
      </c>
      <c r="E2244" s="31" t="s">
        <v>106</v>
      </c>
      <c r="F2244" s="12">
        <f>SUMIFS('Inventory Details'!$H:$H,'Inventory Details'!$B:$B,$B2244,'Inventory Details'!$E:$E,$E2244)</f>
        <v>647</v>
      </c>
      <c r="G2244" s="12">
        <f>SUMIFS('PO Details'!$H:$H,'PO Details'!$D:$D,Planning!$B2244,'PO Details'!$L:$L,$E2244)</f>
        <v>850</v>
      </c>
      <c r="H2244" s="12">
        <f>SUMIFS('SO Details'!$G:$G,'SO Details'!$D:$D,Planning!$B2244,'SO Details'!$K:$K,$E2244)</f>
        <v>23</v>
      </c>
      <c r="I2244" s="20">
        <f>IF(COUNTIFS($C:$C,B2244)&gt;1,SUMIFS('Sales Hx'!$Q:$Q,'Sales Hx'!$B:$B,_xlfn.XLOOKUP(B2244,C:C,B:B),'Sales Hx'!$D:$D,Planning!$E2244),SUMIFS('Sales Hx'!$Q:$Q,'Sales Hx'!$B:$B,Planning!$B2244,'Sales Hx'!$D:$D,Planning!$E2244))</f>
        <v>602</v>
      </c>
      <c r="J2244" s="16">
        <f>IF(COUNTIFS($C:$C,B2244)&gt;1,SUMIFS('Sales Hx'!$S:$S,'Sales Hx'!$B:$B,_xlfn.XLOOKUP(B2244,C:C,B:B),'Sales Hx'!$D:$D,E2244),SUMIFS('Sales Hx'!$S:$S,'Sales Hx'!$B:$B,$B2244,'Sales Hx'!$D:$D,$E2244))</f>
        <v>5.7368421052631584</v>
      </c>
      <c r="K2244" s="16">
        <f t="shared" si="193"/>
        <v>2.4867109634551494</v>
      </c>
      <c r="L2244" s="12">
        <f>IF(M2244&lt;&gt;"",M2244,IF(COUNTIFS($C:$C,B2244)&gt;1,SUMIFS('Sales Hx'!V:V,'Sales Hx'!$B:$B,_xlfn.XLOOKUP(B2244,C:C,B:B),'Sales Hx'!$D:$D,$E2244),SUMIFS('Sales Hx'!V:V,'Sales Hx'!$B:$B,$B2244,'Sales Hx'!$D:$D,$E2244)))</f>
        <v>0</v>
      </c>
      <c r="M2244" s="12">
        <v>0</v>
      </c>
      <c r="N2244" s="15">
        <f t="shared" si="196"/>
        <v>5.7368421052631584</v>
      </c>
      <c r="O2244" s="21">
        <f t="shared" si="197"/>
        <v>0</v>
      </c>
      <c r="P2244" s="24">
        <v>9</v>
      </c>
      <c r="Q2244" s="18">
        <f t="shared" si="195"/>
        <v>0</v>
      </c>
      <c r="R2244" s="2">
        <v>1</v>
      </c>
      <c r="S2244" s="2">
        <v>90</v>
      </c>
      <c r="T2244" s="2" t="s">
        <v>4647</v>
      </c>
      <c r="U2244" s="28">
        <f>IF(G2244=0,"",_xlfn.MINIFS('PO Details'!$I:$I,'PO Details'!$D:$D,Planning!$B2244,'PO Details'!$L:$L,Planning!$E2244))</f>
        <v>45458</v>
      </c>
      <c r="V2244" s="29" t="s">
        <v>4639</v>
      </c>
      <c r="W2244" t="str">
        <f t="shared" si="194"/>
        <v/>
      </c>
      <c r="X2244" s="2">
        <v>120</v>
      </c>
    </row>
    <row r="2245" spans="1:24" x14ac:dyDescent="0.25">
      <c r="A2245" s="11" t="s">
        <v>4619</v>
      </c>
      <c r="B2245" s="22" t="s">
        <v>303</v>
      </c>
      <c r="C2245" s="22"/>
      <c r="D2245" s="22" t="s">
        <v>201</v>
      </c>
      <c r="E2245" s="31" t="s">
        <v>4746</v>
      </c>
      <c r="F2245" s="12">
        <f>SUMIFS('Inventory Details'!$H:$H,'Inventory Details'!$B:$B,$B2245,'Inventory Details'!$E:$E,$E2245)</f>
        <v>1358</v>
      </c>
      <c r="G2245" s="12">
        <f>SUMIFS('PO Details'!$H:$H,'PO Details'!$D:$D,Planning!$B2245,'PO Details'!$L:$L,$E2245)</f>
        <v>0</v>
      </c>
      <c r="H2245" s="12">
        <f>SUMIFS('SO Details'!$G:$G,'SO Details'!$D:$D,Planning!$B2245,'SO Details'!$K:$K,$E2245)</f>
        <v>25</v>
      </c>
      <c r="I2245" s="20">
        <f>IF(COUNTIFS($C:$C,B2245)&gt;1,SUMIFS('Sales Hx'!$Q:$Q,'Sales Hx'!$B:$B,_xlfn.XLOOKUP(B2245,C:C,B:B),'Sales Hx'!$D:$D,Planning!$E2245),SUMIFS('Sales Hx'!$Q:$Q,'Sales Hx'!$B:$B,Planning!$B2245,'Sales Hx'!$D:$D,Planning!$E2245))</f>
        <v>449.4</v>
      </c>
      <c r="J2245" s="16">
        <f>IF(COUNTIFS($C:$C,B2245)&gt;1,SUMIFS('Sales Hx'!$S:$S,'Sales Hx'!$B:$B,_xlfn.XLOOKUP(B2245,C:C,B:B),'Sales Hx'!$D:$D,E2245),SUMIFS('Sales Hx'!$S:$S,'Sales Hx'!$B:$B,$B2245,'Sales Hx'!$D:$D,$E2245))</f>
        <v>4.2763157894736841</v>
      </c>
      <c r="K2245" s="16">
        <f t="shared" si="193"/>
        <v>3.0218068535825546</v>
      </c>
      <c r="L2245" s="12">
        <f>IF(M2245&lt;&gt;"",M2245,IF(COUNTIFS($C:$C,B2245)&gt;1,SUMIFS('Sales Hx'!V:V,'Sales Hx'!$B:$B,_xlfn.XLOOKUP(B2245,C:C,B:B),'Sales Hx'!$D:$D,$E2245),SUMIFS('Sales Hx'!V:V,'Sales Hx'!$B:$B,$B2245,'Sales Hx'!$D:$D,$E2245)))</f>
        <v>0</v>
      </c>
      <c r="M2245" s="12">
        <v>0</v>
      </c>
      <c r="N2245" s="15">
        <f t="shared" si="196"/>
        <v>4.2763157894736841</v>
      </c>
      <c r="O2245" s="21">
        <f t="shared" si="197"/>
        <v>0</v>
      </c>
      <c r="P2245" s="24">
        <v>9</v>
      </c>
      <c r="Q2245" s="18">
        <f t="shared" si="195"/>
        <v>0</v>
      </c>
      <c r="R2245" s="2">
        <v>1</v>
      </c>
      <c r="S2245" s="2">
        <v>90</v>
      </c>
      <c r="T2245" s="2" t="s">
        <v>4647</v>
      </c>
      <c r="U2245" s="28" t="str">
        <f>IF(G2245=0,"",_xlfn.MINIFS('PO Details'!$I:$I,'PO Details'!$D:$D,Planning!$B2245,'PO Details'!$L:$L,Planning!$E2245))</f>
        <v/>
      </c>
      <c r="V2245" s="29" t="s">
        <v>4639</v>
      </c>
      <c r="W2245" t="str">
        <f t="shared" si="194"/>
        <v/>
      </c>
      <c r="X2245" s="2">
        <v>120</v>
      </c>
    </row>
    <row r="2246" spans="1:24" x14ac:dyDescent="0.25">
      <c r="A2246" s="11" t="s">
        <v>4619</v>
      </c>
      <c r="B2246" s="22" t="s">
        <v>303</v>
      </c>
      <c r="C2246" s="22"/>
      <c r="D2246" s="22" t="s">
        <v>201</v>
      </c>
      <c r="E2246" s="31" t="s">
        <v>113</v>
      </c>
      <c r="F2246" s="12">
        <f>SUMIFS('Inventory Details'!$H:$H,'Inventory Details'!$B:$B,$B2246,'Inventory Details'!$E:$E,$E2246)</f>
        <v>471</v>
      </c>
      <c r="G2246" s="12">
        <f>SUMIFS('PO Details'!$H:$H,'PO Details'!$D:$D,Planning!$B2246,'PO Details'!$L:$L,$E2246)</f>
        <v>0</v>
      </c>
      <c r="H2246" s="12">
        <f>SUMIFS('SO Details'!$G:$G,'SO Details'!$D:$D,Planning!$B2246,'SO Details'!$K:$K,$E2246)</f>
        <v>5</v>
      </c>
      <c r="I2246" s="20">
        <f>IF(COUNTIFS($C:$C,B2246)&gt;1,SUMIFS('Sales Hx'!$Q:$Q,'Sales Hx'!$B:$B,_xlfn.XLOOKUP(B2246,C:C,B:B),'Sales Hx'!$D:$D,Planning!$E2246),SUMIFS('Sales Hx'!$Q:$Q,'Sales Hx'!$B:$B,Planning!$B2246,'Sales Hx'!$D:$D,Planning!$E2246))</f>
        <v>172.2</v>
      </c>
      <c r="J2246" s="16">
        <f>IF(COUNTIFS($C:$C,B2246)&gt;1,SUMIFS('Sales Hx'!$S:$S,'Sales Hx'!$B:$B,_xlfn.XLOOKUP(B2246,C:C,B:B),'Sales Hx'!$D:$D,E2246),SUMIFS('Sales Hx'!$S:$S,'Sales Hx'!$B:$B,$B2246,'Sales Hx'!$D:$D,$E2246))</f>
        <v>1.8207236842105265</v>
      </c>
      <c r="K2246" s="16">
        <f t="shared" si="193"/>
        <v>2.7351916376306624</v>
      </c>
      <c r="L2246" s="12">
        <f>IF(M2246&lt;&gt;"",M2246,IF(COUNTIFS($C:$C,B2246)&gt;1,SUMIFS('Sales Hx'!V:V,'Sales Hx'!$B:$B,_xlfn.XLOOKUP(B2246,C:C,B:B),'Sales Hx'!$D:$D,$E2246),SUMIFS('Sales Hx'!V:V,'Sales Hx'!$B:$B,$B2246,'Sales Hx'!$D:$D,$E2246)))</f>
        <v>0</v>
      </c>
      <c r="M2246" s="12">
        <v>0</v>
      </c>
      <c r="N2246" s="15">
        <f t="shared" si="196"/>
        <v>1.8207236842105265</v>
      </c>
      <c r="O2246" s="21">
        <f t="shared" si="197"/>
        <v>0</v>
      </c>
      <c r="P2246" s="24">
        <v>9</v>
      </c>
      <c r="Q2246" s="18">
        <f t="shared" si="195"/>
        <v>0</v>
      </c>
      <c r="R2246" s="2">
        <v>1</v>
      </c>
      <c r="S2246" s="2">
        <v>90</v>
      </c>
      <c r="T2246" s="2" t="s">
        <v>4647</v>
      </c>
      <c r="U2246" s="28" t="str">
        <f>IF(G2246=0,"",_xlfn.MINIFS('PO Details'!$I:$I,'PO Details'!$D:$D,Planning!$B2246,'PO Details'!$L:$L,Planning!$E2246))</f>
        <v/>
      </c>
      <c r="V2246" s="29" t="s">
        <v>4639</v>
      </c>
      <c r="W2246" t="str">
        <f t="shared" si="194"/>
        <v/>
      </c>
      <c r="X2246" s="2">
        <v>120</v>
      </c>
    </row>
    <row r="2247" spans="1:24" x14ac:dyDescent="0.25">
      <c r="A2247" s="11" t="s">
        <v>4619</v>
      </c>
      <c r="B2247" s="22" t="s">
        <v>303</v>
      </c>
      <c r="C2247" s="22"/>
      <c r="D2247" s="22" t="s">
        <v>201</v>
      </c>
      <c r="E2247" s="31" t="s">
        <v>108</v>
      </c>
      <c r="F2247" s="12">
        <f>SUMIFS('Inventory Details'!$H:$H,'Inventory Details'!$B:$B,$B2247,'Inventory Details'!$E:$E,$E2247)</f>
        <v>96</v>
      </c>
      <c r="G2247" s="12">
        <f>SUMIFS('PO Details'!$H:$H,'PO Details'!$D:$D,Planning!$B2247,'PO Details'!$L:$L,$E2247)</f>
        <v>0</v>
      </c>
      <c r="H2247" s="12">
        <f>SUMIFS('SO Details'!$G:$G,'SO Details'!$D:$D,Planning!$B2247,'SO Details'!$K:$K,$E2247)</f>
        <v>0</v>
      </c>
      <c r="I2247" s="20">
        <f>IF(COUNTIFS($C:$C,B2247)&gt;1,SUMIFS('Sales Hx'!$Q:$Q,'Sales Hx'!$B:$B,_xlfn.XLOOKUP(B2247,C:C,B:B),'Sales Hx'!$D:$D,Planning!$E2247),SUMIFS('Sales Hx'!$Q:$Q,'Sales Hx'!$B:$B,Planning!$B2247,'Sales Hx'!$D:$D,Planning!$E2247))</f>
        <v>15.399999999999999</v>
      </c>
      <c r="J2247" s="16">
        <f>IF(COUNTIFS($C:$C,B2247)&gt;1,SUMIFS('Sales Hx'!$S:$S,'Sales Hx'!$B:$B,_xlfn.XLOOKUP(B2247,C:C,B:B),'Sales Hx'!$D:$D,E2247),SUMIFS('Sales Hx'!$S:$S,'Sales Hx'!$B:$B,$B2247,'Sales Hx'!$D:$D,$E2247))</f>
        <v>0.56140350877192979</v>
      </c>
      <c r="K2247" s="16">
        <f t="shared" si="193"/>
        <v>6.2337662337662341</v>
      </c>
      <c r="L2247" s="12">
        <f>IF(M2247&lt;&gt;"",M2247,IF(COUNTIFS($C:$C,B2247)&gt;1,SUMIFS('Sales Hx'!V:V,'Sales Hx'!$B:$B,_xlfn.XLOOKUP(B2247,C:C,B:B),'Sales Hx'!$D:$D,$E2247),SUMIFS('Sales Hx'!V:V,'Sales Hx'!$B:$B,$B2247,'Sales Hx'!$D:$D,$E2247)))</f>
        <v>0</v>
      </c>
      <c r="M2247" s="12">
        <v>0</v>
      </c>
      <c r="N2247" s="15">
        <f t="shared" si="196"/>
        <v>0.56140350877192979</v>
      </c>
      <c r="O2247" s="21">
        <f t="shared" si="197"/>
        <v>0</v>
      </c>
      <c r="P2247" s="24">
        <v>9</v>
      </c>
      <c r="Q2247" s="18">
        <f t="shared" si="195"/>
        <v>0</v>
      </c>
      <c r="R2247" s="2">
        <v>1</v>
      </c>
      <c r="S2247" s="2">
        <v>90</v>
      </c>
      <c r="T2247" s="2" t="s">
        <v>4647</v>
      </c>
      <c r="U2247" s="28" t="str">
        <f>IF(G2247=0,"",_xlfn.MINIFS('PO Details'!$I:$I,'PO Details'!$D:$D,Planning!$B2247,'PO Details'!$L:$L,Planning!$E2247))</f>
        <v/>
      </c>
      <c r="V2247" s="29" t="s">
        <v>4639</v>
      </c>
      <c r="W2247" t="str">
        <f t="shared" si="194"/>
        <v/>
      </c>
      <c r="X2247" s="2">
        <v>120</v>
      </c>
    </row>
    <row r="2248" spans="1:24" x14ac:dyDescent="0.25">
      <c r="A2248" s="11" t="s">
        <v>4619</v>
      </c>
      <c r="B2248" s="22" t="s">
        <v>303</v>
      </c>
      <c r="C2248" s="22"/>
      <c r="D2248" s="22" t="s">
        <v>201</v>
      </c>
      <c r="E2248" s="31" t="s">
        <v>109</v>
      </c>
      <c r="F2248" s="12">
        <f>SUMIFS('Inventory Details'!$H:$H,'Inventory Details'!$B:$B,$B2248,'Inventory Details'!$E:$E,$E2248)</f>
        <v>326</v>
      </c>
      <c r="G2248" s="12">
        <f>SUMIFS('PO Details'!$H:$H,'PO Details'!$D:$D,Planning!$B2248,'PO Details'!$L:$L,$E2248)</f>
        <v>0</v>
      </c>
      <c r="H2248" s="12">
        <f>SUMIFS('SO Details'!$G:$G,'SO Details'!$D:$D,Planning!$B2248,'SO Details'!$K:$K,$E2248)</f>
        <v>4</v>
      </c>
      <c r="I2248" s="20">
        <f>IF(COUNTIFS($C:$C,B2248)&gt;1,SUMIFS('Sales Hx'!$Q:$Q,'Sales Hx'!$B:$B,_xlfn.XLOOKUP(B2248,C:C,B:B),'Sales Hx'!$D:$D,Planning!$E2248),SUMIFS('Sales Hx'!$Q:$Q,'Sales Hx'!$B:$B,Planning!$B2248,'Sales Hx'!$D:$D,Planning!$E2248))</f>
        <v>156.79999999999998</v>
      </c>
      <c r="J2248" s="16">
        <f>IF(COUNTIFS($C:$C,B2248)&gt;1,SUMIFS('Sales Hx'!$S:$S,'Sales Hx'!$B:$B,_xlfn.XLOOKUP(B2248,C:C,B:B),'Sales Hx'!$D:$D,E2248),SUMIFS('Sales Hx'!$S:$S,'Sales Hx'!$B:$B,$B2248,'Sales Hx'!$D:$D,$E2248))</f>
        <v>1.1573464912280702</v>
      </c>
      <c r="K2248" s="16">
        <f t="shared" si="193"/>
        <v>2.0790816326530615</v>
      </c>
      <c r="L2248" s="12">
        <f>IF(M2248&lt;&gt;"",M2248,IF(COUNTIFS($C:$C,B2248)&gt;1,SUMIFS('Sales Hx'!V:V,'Sales Hx'!$B:$B,_xlfn.XLOOKUP(B2248,C:C,B:B),'Sales Hx'!$D:$D,$E2248),SUMIFS('Sales Hx'!V:V,'Sales Hx'!$B:$B,$B2248,'Sales Hx'!$D:$D,$E2248)))</f>
        <v>0</v>
      </c>
      <c r="M2248" s="12">
        <v>0</v>
      </c>
      <c r="N2248" s="15">
        <f t="shared" si="196"/>
        <v>1.1573464912280702</v>
      </c>
      <c r="O2248" s="21">
        <f t="shared" si="197"/>
        <v>0</v>
      </c>
      <c r="P2248" s="24">
        <v>9</v>
      </c>
      <c r="Q2248" s="18">
        <f t="shared" si="195"/>
        <v>0</v>
      </c>
      <c r="R2248" s="2">
        <v>1</v>
      </c>
      <c r="S2248" s="2">
        <v>90</v>
      </c>
      <c r="T2248" s="2" t="s">
        <v>4647</v>
      </c>
      <c r="U2248" s="28" t="str">
        <f>IF(G2248=0,"",_xlfn.MINIFS('PO Details'!$I:$I,'PO Details'!$D:$D,Planning!$B2248,'PO Details'!$L:$L,Planning!$E2248))</f>
        <v/>
      </c>
      <c r="V2248" s="29" t="s">
        <v>4639</v>
      </c>
      <c r="W2248" t="str">
        <f t="shared" si="194"/>
        <v/>
      </c>
      <c r="X2248" s="2">
        <v>120</v>
      </c>
    </row>
    <row r="2249" spans="1:24" x14ac:dyDescent="0.25">
      <c r="A2249" s="11" t="s">
        <v>4619</v>
      </c>
      <c r="B2249" s="22" t="s">
        <v>303</v>
      </c>
      <c r="C2249" s="22"/>
      <c r="D2249" s="22" t="s">
        <v>201</v>
      </c>
      <c r="E2249" s="31" t="s">
        <v>1201</v>
      </c>
      <c r="F2249" s="12">
        <f>SUMIFS('Inventory Details'!$H:$H,'Inventory Details'!$B:$B,$B2249,'Inventory Details'!$E:$E,$E2249)</f>
        <v>0</v>
      </c>
      <c r="G2249" s="12">
        <f>SUMIFS('PO Details'!$H:$H,'PO Details'!$D:$D,Planning!$B2249,'PO Details'!$L:$L,$E2249)</f>
        <v>0</v>
      </c>
      <c r="H2249" s="12">
        <f>SUMIFS('SO Details'!$G:$G,'SO Details'!$D:$D,Planning!$B2249,'SO Details'!$K:$K,$E2249)</f>
        <v>0</v>
      </c>
      <c r="I2249" s="20">
        <f>IF(COUNTIFS($C:$C,B2249)&gt;1,SUMIFS('Sales Hx'!$Q:$Q,'Sales Hx'!$B:$B,_xlfn.XLOOKUP(B2249,C:C,B:B),'Sales Hx'!$D:$D,Planning!$E2249),SUMIFS('Sales Hx'!$Q:$Q,'Sales Hx'!$B:$B,Planning!$B2249,'Sales Hx'!$D:$D,Planning!$E2249))</f>
        <v>0</v>
      </c>
      <c r="J2249" s="16">
        <f>IF(COUNTIFS($C:$C,B2249)&gt;1,SUMIFS('Sales Hx'!$S:$S,'Sales Hx'!$B:$B,_xlfn.XLOOKUP(B2249,C:C,B:B),'Sales Hx'!$D:$D,E2249),SUMIFS('Sales Hx'!$S:$S,'Sales Hx'!$B:$B,$B2249,'Sales Hx'!$D:$D,$E2249))</f>
        <v>0</v>
      </c>
      <c r="K2249" s="16">
        <f t="shared" si="193"/>
        <v>0</v>
      </c>
      <c r="L2249" s="12">
        <f>IF(M2249&lt;&gt;"",M2249,IF(COUNTIFS($C:$C,B2249)&gt;1,SUMIFS('Sales Hx'!V:V,'Sales Hx'!$B:$B,_xlfn.XLOOKUP(B2249,C:C,B:B),'Sales Hx'!$D:$D,$E2249),SUMIFS('Sales Hx'!V:V,'Sales Hx'!$B:$B,$B2249,'Sales Hx'!$D:$D,$E2249)))</f>
        <v>0</v>
      </c>
      <c r="M2249" s="12">
        <v>0</v>
      </c>
      <c r="N2249" s="15">
        <f t="shared" si="196"/>
        <v>0</v>
      </c>
      <c r="O2249" s="21">
        <f t="shared" si="197"/>
        <v>0</v>
      </c>
      <c r="P2249" s="24">
        <v>9</v>
      </c>
      <c r="Q2249" s="18">
        <f t="shared" si="195"/>
        <v>0</v>
      </c>
      <c r="R2249" s="2">
        <v>1</v>
      </c>
      <c r="S2249" s="2">
        <v>90</v>
      </c>
      <c r="T2249" s="2" t="s">
        <v>4647</v>
      </c>
      <c r="U2249" s="28" t="str">
        <f>IF(G2249=0,"",_xlfn.MINIFS('PO Details'!$I:$I,'PO Details'!$D:$D,Planning!$B2249,'PO Details'!$L:$L,Planning!$E2249))</f>
        <v/>
      </c>
      <c r="V2249" s="29" t="s">
        <v>4639</v>
      </c>
      <c r="W2249" t="str">
        <f t="shared" si="194"/>
        <v/>
      </c>
      <c r="X2249" s="2">
        <v>120</v>
      </c>
    </row>
    <row r="2250" spans="1:24" x14ac:dyDescent="0.25">
      <c r="A2250" s="11" t="s">
        <v>4619</v>
      </c>
      <c r="B2250" s="22" t="s">
        <v>303</v>
      </c>
      <c r="C2250" s="22"/>
      <c r="D2250" s="22" t="s">
        <v>201</v>
      </c>
      <c r="E2250" s="31" t="s">
        <v>861</v>
      </c>
      <c r="F2250" s="12">
        <f>SUMIFS('Inventory Details'!$H:$H,'Inventory Details'!$B:$B,$B2250,'Inventory Details'!$E:$E,$E2250)</f>
        <v>3</v>
      </c>
      <c r="G2250" s="12">
        <f>SUMIFS('PO Details'!$H:$H,'PO Details'!$D:$D,Planning!$B2250,'PO Details'!$L:$L,$E2250)</f>
        <v>0</v>
      </c>
      <c r="H2250" s="12">
        <f>SUMIFS('SO Details'!$G:$G,'SO Details'!$D:$D,Planning!$B2250,'SO Details'!$K:$K,$E2250)</f>
        <v>0</v>
      </c>
      <c r="I2250" s="20">
        <f>IF(COUNTIFS($C:$C,B2250)&gt;1,SUMIFS('Sales Hx'!$Q:$Q,'Sales Hx'!$B:$B,_xlfn.XLOOKUP(B2250,C:C,B:B),'Sales Hx'!$D:$D,Planning!$E2250),SUMIFS('Sales Hx'!$Q:$Q,'Sales Hx'!$B:$B,Planning!$B2250,'Sales Hx'!$D:$D,Planning!$E2250))</f>
        <v>0</v>
      </c>
      <c r="J2250" s="16">
        <f>IF(COUNTIFS($C:$C,B2250)&gt;1,SUMIFS('Sales Hx'!$S:$S,'Sales Hx'!$B:$B,_xlfn.XLOOKUP(B2250,C:C,B:B),'Sales Hx'!$D:$D,E2250),SUMIFS('Sales Hx'!$S:$S,'Sales Hx'!$B:$B,$B2250,'Sales Hx'!$D:$D,$E2250))</f>
        <v>4.9342105263157895E-2</v>
      </c>
      <c r="K2250" s="16">
        <f t="shared" si="193"/>
        <v>0</v>
      </c>
      <c r="L2250" s="12">
        <f>IF(M2250&lt;&gt;"",M2250,IF(COUNTIFS($C:$C,B2250)&gt;1,SUMIFS('Sales Hx'!V:V,'Sales Hx'!$B:$B,_xlfn.XLOOKUP(B2250,C:C,B:B),'Sales Hx'!$D:$D,$E2250),SUMIFS('Sales Hx'!V:V,'Sales Hx'!$B:$B,$B2250,'Sales Hx'!$D:$D,$E2250)))</f>
        <v>0</v>
      </c>
      <c r="M2250" s="12">
        <v>0</v>
      </c>
      <c r="N2250" s="15">
        <f t="shared" si="196"/>
        <v>4.9342105263157895E-2</v>
      </c>
      <c r="O2250" s="21">
        <f t="shared" si="197"/>
        <v>0</v>
      </c>
      <c r="P2250" s="24">
        <v>9</v>
      </c>
      <c r="Q2250" s="18">
        <f t="shared" si="195"/>
        <v>0</v>
      </c>
      <c r="R2250" s="2">
        <v>1</v>
      </c>
      <c r="S2250" s="2">
        <v>90</v>
      </c>
      <c r="T2250" s="2" t="s">
        <v>4647</v>
      </c>
      <c r="U2250" s="28" t="str">
        <f>IF(G2250=0,"",_xlfn.MINIFS('PO Details'!$I:$I,'PO Details'!$D:$D,Planning!$B2250,'PO Details'!$L:$L,Planning!$E2250))</f>
        <v/>
      </c>
      <c r="V2250" s="29" t="s">
        <v>4639</v>
      </c>
      <c r="W2250" t="str">
        <f t="shared" si="194"/>
        <v/>
      </c>
      <c r="X2250" s="2">
        <v>120</v>
      </c>
    </row>
    <row r="2251" spans="1:24" x14ac:dyDescent="0.25">
      <c r="A2251" s="11" t="s">
        <v>4619</v>
      </c>
      <c r="B2251" s="22" t="s">
        <v>303</v>
      </c>
      <c r="C2251" s="22"/>
      <c r="D2251" s="22" t="s">
        <v>201</v>
      </c>
      <c r="E2251" s="31" t="s">
        <v>2214</v>
      </c>
      <c r="F2251" s="12">
        <f>SUMIFS('Inventory Details'!$H:$H,'Inventory Details'!$B:$B,$B2251,'Inventory Details'!$E:$E,$E2251)</f>
        <v>0</v>
      </c>
      <c r="G2251" s="12">
        <f>SUMIFS('PO Details'!$H:$H,'PO Details'!$D:$D,Planning!$B2251,'PO Details'!$L:$L,$E2251)</f>
        <v>0</v>
      </c>
      <c r="H2251" s="12">
        <f>SUMIFS('SO Details'!$G:$G,'SO Details'!$D:$D,Planning!$B2251,'SO Details'!$K:$K,$E2251)</f>
        <v>0</v>
      </c>
      <c r="I2251" s="20">
        <f>IF(COUNTIFS($C:$C,B2251)&gt;1,SUMIFS('Sales Hx'!$Q:$Q,'Sales Hx'!$B:$B,_xlfn.XLOOKUP(B2251,C:C,B:B),'Sales Hx'!$D:$D,Planning!$E2251),SUMIFS('Sales Hx'!$Q:$Q,'Sales Hx'!$B:$B,Planning!$B2251,'Sales Hx'!$D:$D,Planning!$E2251))</f>
        <v>0</v>
      </c>
      <c r="J2251" s="16">
        <f>IF(COUNTIFS($C:$C,B2251)&gt;1,SUMIFS('Sales Hx'!$S:$S,'Sales Hx'!$B:$B,_xlfn.XLOOKUP(B2251,C:C,B:B),'Sales Hx'!$D:$D,E2251),SUMIFS('Sales Hx'!$S:$S,'Sales Hx'!$B:$B,$B2251,'Sales Hx'!$D:$D,$E2251))</f>
        <v>0.2412280701754386</v>
      </c>
      <c r="K2251" s="16">
        <f t="shared" si="193"/>
        <v>0</v>
      </c>
      <c r="L2251" s="12">
        <f>IF(M2251&lt;&gt;"",M2251,IF(COUNTIFS($C:$C,B2251)&gt;1,SUMIFS('Sales Hx'!V:V,'Sales Hx'!$B:$B,_xlfn.XLOOKUP(B2251,C:C,B:B),'Sales Hx'!$D:$D,$E2251),SUMIFS('Sales Hx'!V:V,'Sales Hx'!$B:$B,$B2251,'Sales Hx'!$D:$D,$E2251)))</f>
        <v>0</v>
      </c>
      <c r="M2251" s="12">
        <v>0</v>
      </c>
      <c r="N2251" s="15">
        <f t="shared" si="196"/>
        <v>0.2412280701754386</v>
      </c>
      <c r="O2251" s="21">
        <f t="shared" si="197"/>
        <v>22</v>
      </c>
      <c r="P2251" s="24">
        <v>9</v>
      </c>
      <c r="Q2251" s="18">
        <f t="shared" si="195"/>
        <v>198</v>
      </c>
      <c r="R2251" s="2">
        <v>1</v>
      </c>
      <c r="S2251" s="2">
        <v>90</v>
      </c>
      <c r="T2251" s="2" t="s">
        <v>4647</v>
      </c>
      <c r="U2251" s="28" t="str">
        <f>IF(G2251=0,"",_xlfn.MINIFS('PO Details'!$I:$I,'PO Details'!$D:$D,Planning!$B2251,'PO Details'!$L:$L,Planning!$E2251))</f>
        <v/>
      </c>
      <c r="V2251" s="29" t="s">
        <v>4639</v>
      </c>
      <c r="W2251" t="str">
        <f t="shared" si="194"/>
        <v/>
      </c>
      <c r="X2251" s="2">
        <v>120</v>
      </c>
    </row>
    <row r="2252" spans="1:24" x14ac:dyDescent="0.25">
      <c r="A2252" s="11" t="s">
        <v>4616</v>
      </c>
      <c r="B2252" s="22" t="s">
        <v>304</v>
      </c>
      <c r="C2252" s="22"/>
      <c r="D2252" s="22" t="s">
        <v>305</v>
      </c>
      <c r="E2252" s="31" t="s">
        <v>106</v>
      </c>
      <c r="F2252" s="12">
        <f>SUMIFS('Inventory Details'!$H:$H,'Inventory Details'!$B:$B,$B2252,'Inventory Details'!$E:$E,$E2252)</f>
        <v>3</v>
      </c>
      <c r="G2252" s="12">
        <f>SUMIFS('PO Details'!$H:$H,'PO Details'!$D:$D,Planning!$B2252,'PO Details'!$L:$L,$E2252)</f>
        <v>120</v>
      </c>
      <c r="H2252" s="12">
        <f>SUMIFS('SO Details'!$G:$G,'SO Details'!$D:$D,Planning!$B2252,'SO Details'!$K:$K,$E2252)</f>
        <v>2</v>
      </c>
      <c r="I2252" s="20">
        <f>IF(COUNTIFS($C:$C,B2252)&gt;1,SUMIFS('Sales Hx'!$Q:$Q,'Sales Hx'!$B:$B,_xlfn.XLOOKUP(B2252,C:C,B:B),'Sales Hx'!$D:$D,Planning!$E2252),SUMIFS('Sales Hx'!$Q:$Q,'Sales Hx'!$B:$B,Planning!$B2252,'Sales Hx'!$D:$D,Planning!$E2252))</f>
        <v>78.399999999999991</v>
      </c>
      <c r="J2252" s="16">
        <f>IF(COUNTIFS($C:$C,B2252)&gt;1,SUMIFS('Sales Hx'!$S:$S,'Sales Hx'!$B:$B,_xlfn.XLOOKUP(B2252,C:C,B:B),'Sales Hx'!$D:$D,E2252),SUMIFS('Sales Hx'!$S:$S,'Sales Hx'!$B:$B,$B2252,'Sales Hx'!$D:$D,$E2252))</f>
        <v>0.85855263157894735</v>
      </c>
      <c r="K2252" s="16">
        <f t="shared" si="193"/>
        <v>1.5688775510204083</v>
      </c>
      <c r="L2252" s="12">
        <f>IF(M2252&lt;&gt;"",M2252,IF(COUNTIFS($C:$C,B2252)&gt;1,SUMIFS('Sales Hx'!V:V,'Sales Hx'!$B:$B,_xlfn.XLOOKUP(B2252,C:C,B:B),'Sales Hx'!$D:$D,$E2252),SUMIFS('Sales Hx'!V:V,'Sales Hx'!$B:$B,$B2252,'Sales Hx'!$D:$D,$E2252)))</f>
        <v>0</v>
      </c>
      <c r="M2252" s="12">
        <v>0</v>
      </c>
      <c r="N2252" s="15">
        <f t="shared" si="196"/>
        <v>0.85855263157894735</v>
      </c>
      <c r="O2252" s="21">
        <f t="shared" si="197"/>
        <v>0</v>
      </c>
      <c r="P2252" s="24">
        <v>23.4</v>
      </c>
      <c r="Q2252" s="18">
        <f t="shared" si="195"/>
        <v>0</v>
      </c>
      <c r="R2252" s="2">
        <v>1</v>
      </c>
      <c r="S2252" s="2">
        <v>120</v>
      </c>
      <c r="T2252" s="2" t="s">
        <v>4647</v>
      </c>
      <c r="U2252" s="28">
        <f>IF(G2252=0,"",_xlfn.MINIFS('PO Details'!$I:$I,'PO Details'!$D:$D,Planning!$B2252,'PO Details'!$L:$L,Planning!$E2252))</f>
        <v>45443</v>
      </c>
      <c r="V2252" s="29" t="s">
        <v>4641</v>
      </c>
      <c r="W2252" t="str">
        <f t="shared" si="194"/>
        <v/>
      </c>
      <c r="X2252" s="2">
        <v>120</v>
      </c>
    </row>
    <row r="2253" spans="1:24" x14ac:dyDescent="0.25">
      <c r="A2253" s="11" t="s">
        <v>4616</v>
      </c>
      <c r="B2253" s="22" t="s">
        <v>304</v>
      </c>
      <c r="C2253" s="22"/>
      <c r="D2253" s="22" t="s">
        <v>305</v>
      </c>
      <c r="E2253" s="31" t="s">
        <v>119</v>
      </c>
      <c r="F2253" s="12">
        <f>SUMIFS('Inventory Details'!$H:$H,'Inventory Details'!$B:$B,$B2253,'Inventory Details'!$E:$E,$E2253)</f>
        <v>1</v>
      </c>
      <c r="G2253" s="12">
        <f>SUMIFS('PO Details'!$H:$H,'PO Details'!$D:$D,Planning!$B2253,'PO Details'!$L:$L,$E2253)</f>
        <v>16</v>
      </c>
      <c r="H2253" s="12">
        <f>SUMIFS('SO Details'!$G:$G,'SO Details'!$D:$D,Planning!$B2253,'SO Details'!$K:$K,$E2253)</f>
        <v>0</v>
      </c>
      <c r="I2253" s="20">
        <f>IF(COUNTIFS($C:$C,B2253)&gt;1,SUMIFS('Sales Hx'!$Q:$Q,'Sales Hx'!$B:$B,_xlfn.XLOOKUP(B2253,C:C,B:B),'Sales Hx'!$D:$D,Planning!$E2253),SUMIFS('Sales Hx'!$Q:$Q,'Sales Hx'!$B:$B,Planning!$B2253,'Sales Hx'!$D:$D,Planning!$E2253))</f>
        <v>5.6</v>
      </c>
      <c r="J2253" s="16">
        <f>IF(COUNTIFS($C:$C,B2253)&gt;1,SUMIFS('Sales Hx'!$S:$S,'Sales Hx'!$B:$B,_xlfn.XLOOKUP(B2253,C:C,B:B),'Sales Hx'!$D:$D,E2253),SUMIFS('Sales Hx'!$S:$S,'Sales Hx'!$B:$B,$B2253,'Sales Hx'!$D:$D,$E2253))</f>
        <v>0.10964912280701755</v>
      </c>
      <c r="K2253" s="16">
        <f t="shared" si="193"/>
        <v>3.035714285714286</v>
      </c>
      <c r="L2253" s="12">
        <f>IF(M2253&lt;&gt;"",M2253,IF(COUNTIFS($C:$C,B2253)&gt;1,SUMIFS('Sales Hx'!V:V,'Sales Hx'!$B:$B,_xlfn.XLOOKUP(B2253,C:C,B:B),'Sales Hx'!$D:$D,$E2253),SUMIFS('Sales Hx'!V:V,'Sales Hx'!$B:$B,$B2253,'Sales Hx'!$D:$D,$E2253)))</f>
        <v>0</v>
      </c>
      <c r="M2253" s="12">
        <v>0</v>
      </c>
      <c r="N2253" s="15">
        <f t="shared" si="196"/>
        <v>0.10964912280701755</v>
      </c>
      <c r="O2253" s="21">
        <f t="shared" si="197"/>
        <v>0</v>
      </c>
      <c r="P2253" s="24">
        <v>23.4</v>
      </c>
      <c r="Q2253" s="18">
        <f t="shared" si="195"/>
        <v>0</v>
      </c>
      <c r="R2253" s="2">
        <v>1</v>
      </c>
      <c r="S2253" s="2">
        <v>120</v>
      </c>
      <c r="T2253" s="2" t="s">
        <v>4647</v>
      </c>
      <c r="U2253" s="28">
        <f>IF(G2253=0,"",_xlfn.MINIFS('PO Details'!$I:$I,'PO Details'!$D:$D,Planning!$B2253,'PO Details'!$L:$L,Planning!$E2253))</f>
        <v>45443</v>
      </c>
      <c r="V2253" s="29" t="s">
        <v>4641</v>
      </c>
      <c r="W2253" t="str">
        <f t="shared" si="194"/>
        <v/>
      </c>
      <c r="X2253" s="2">
        <v>120</v>
      </c>
    </row>
    <row r="2254" spans="1:24" x14ac:dyDescent="0.25">
      <c r="A2254" s="11" t="s">
        <v>4616</v>
      </c>
      <c r="B2254" s="22" t="s">
        <v>304</v>
      </c>
      <c r="C2254" s="22"/>
      <c r="D2254" s="22" t="s">
        <v>305</v>
      </c>
      <c r="E2254" s="31" t="s">
        <v>820</v>
      </c>
      <c r="F2254" s="12">
        <f>SUMIFS('Inventory Details'!$H:$H,'Inventory Details'!$B:$B,$B2254,'Inventory Details'!$E:$E,$E2254)</f>
        <v>5</v>
      </c>
      <c r="G2254" s="12">
        <f>SUMIFS('PO Details'!$H:$H,'PO Details'!$D:$D,Planning!$B2254,'PO Details'!$L:$L,$E2254)</f>
        <v>15</v>
      </c>
      <c r="H2254" s="12">
        <f>SUMIFS('SO Details'!$G:$G,'SO Details'!$D:$D,Planning!$B2254,'SO Details'!$K:$K,$E2254)</f>
        <v>0</v>
      </c>
      <c r="I2254" s="20">
        <f>IF(COUNTIFS($C:$C,B2254)&gt;1,SUMIFS('Sales Hx'!$Q:$Q,'Sales Hx'!$B:$B,_xlfn.XLOOKUP(B2254,C:C,B:B),'Sales Hx'!$D:$D,Planning!$E2254),SUMIFS('Sales Hx'!$Q:$Q,'Sales Hx'!$B:$B,Planning!$B2254,'Sales Hx'!$D:$D,Planning!$E2254))</f>
        <v>1.4</v>
      </c>
      <c r="J2254" s="16">
        <f>IF(COUNTIFS($C:$C,B2254)&gt;1,SUMIFS('Sales Hx'!$S:$S,'Sales Hx'!$B:$B,_xlfn.XLOOKUP(B2254,C:C,B:B),'Sales Hx'!$D:$D,E2254),SUMIFS('Sales Hx'!$S:$S,'Sales Hx'!$B:$B,$B2254,'Sales Hx'!$D:$D,$E2254))</f>
        <v>8.5526315789473686E-2</v>
      </c>
      <c r="K2254" s="16">
        <f t="shared" si="193"/>
        <v>14.285714285714286</v>
      </c>
      <c r="L2254" s="12">
        <f>IF(M2254&lt;&gt;"",M2254,IF(COUNTIFS($C:$C,B2254)&gt;1,SUMIFS('Sales Hx'!V:V,'Sales Hx'!$B:$B,_xlfn.XLOOKUP(B2254,C:C,B:B),'Sales Hx'!$D:$D,$E2254),SUMIFS('Sales Hx'!V:V,'Sales Hx'!$B:$B,$B2254,'Sales Hx'!$D:$D,$E2254)))</f>
        <v>0</v>
      </c>
      <c r="M2254" s="12">
        <v>0</v>
      </c>
      <c r="N2254" s="15">
        <f t="shared" si="196"/>
        <v>8.5526315789473686E-2</v>
      </c>
      <c r="O2254" s="21">
        <f t="shared" si="197"/>
        <v>0</v>
      </c>
      <c r="P2254" s="24">
        <v>23.4</v>
      </c>
      <c r="Q2254" s="18">
        <f t="shared" si="195"/>
        <v>0</v>
      </c>
      <c r="R2254" s="2">
        <v>1</v>
      </c>
      <c r="S2254" s="2">
        <v>120</v>
      </c>
      <c r="T2254" s="2" t="s">
        <v>4647</v>
      </c>
      <c r="U2254" s="28">
        <f>IF(G2254=0,"",_xlfn.MINIFS('PO Details'!$I:$I,'PO Details'!$D:$D,Planning!$B2254,'PO Details'!$L:$L,Planning!$E2254))</f>
        <v>45474</v>
      </c>
      <c r="V2254" s="29" t="s">
        <v>4641</v>
      </c>
      <c r="W2254" t="str">
        <f t="shared" si="194"/>
        <v>Max</v>
      </c>
      <c r="X2254" s="2">
        <v>120</v>
      </c>
    </row>
    <row r="2255" spans="1:24" x14ac:dyDescent="0.25">
      <c r="A2255" s="11" t="s">
        <v>4616</v>
      </c>
      <c r="B2255" s="22" t="s">
        <v>304</v>
      </c>
      <c r="C2255" s="22"/>
      <c r="D2255" s="22" t="s">
        <v>305</v>
      </c>
      <c r="E2255" s="31" t="s">
        <v>4746</v>
      </c>
      <c r="F2255" s="12">
        <f>SUMIFS('Inventory Details'!$H:$H,'Inventory Details'!$B:$B,$B2255,'Inventory Details'!$E:$E,$E2255)</f>
        <v>144</v>
      </c>
      <c r="G2255" s="12">
        <f>SUMIFS('PO Details'!$H:$H,'PO Details'!$D:$D,Planning!$B2255,'PO Details'!$L:$L,$E2255)</f>
        <v>90</v>
      </c>
      <c r="H2255" s="12">
        <f>SUMIFS('SO Details'!$G:$G,'SO Details'!$D:$D,Planning!$B2255,'SO Details'!$K:$K,$E2255)</f>
        <v>1</v>
      </c>
      <c r="I2255" s="20">
        <f>IF(COUNTIFS($C:$C,B2255)&gt;1,SUMIFS('Sales Hx'!$Q:$Q,'Sales Hx'!$B:$B,_xlfn.XLOOKUP(B2255,C:C,B:B),'Sales Hx'!$D:$D,Planning!$E2255),SUMIFS('Sales Hx'!$Q:$Q,'Sales Hx'!$B:$B,Planning!$B2255,'Sales Hx'!$D:$D,Planning!$E2255))</f>
        <v>64.399999999999991</v>
      </c>
      <c r="J2255" s="16">
        <f>IF(COUNTIFS($C:$C,B2255)&gt;1,SUMIFS('Sales Hx'!$S:$S,'Sales Hx'!$B:$B,_xlfn.XLOOKUP(B2255,C:C,B:B),'Sales Hx'!$D:$D,E2255),SUMIFS('Sales Hx'!$S:$S,'Sales Hx'!$B:$B,$B2255,'Sales Hx'!$D:$D,$E2255))</f>
        <v>0.95454545454545447</v>
      </c>
      <c r="K2255" s="16">
        <f t="shared" si="193"/>
        <v>3.633540372670808</v>
      </c>
      <c r="L2255" s="12">
        <f>IF(M2255&lt;&gt;"",M2255,IF(COUNTIFS($C:$C,B2255)&gt;1,SUMIFS('Sales Hx'!V:V,'Sales Hx'!$B:$B,_xlfn.XLOOKUP(B2255,C:C,B:B),'Sales Hx'!$D:$D,$E2255),SUMIFS('Sales Hx'!V:V,'Sales Hx'!$B:$B,$B2255,'Sales Hx'!$D:$D,$E2255)))</f>
        <v>0</v>
      </c>
      <c r="M2255" s="12">
        <v>0</v>
      </c>
      <c r="N2255" s="15">
        <f t="shared" si="196"/>
        <v>0.95454545454545447</v>
      </c>
      <c r="O2255" s="21">
        <f t="shared" si="197"/>
        <v>0</v>
      </c>
      <c r="P2255" s="24">
        <v>23.4</v>
      </c>
      <c r="Q2255" s="18">
        <f t="shared" si="195"/>
        <v>0</v>
      </c>
      <c r="R2255" s="2">
        <v>1</v>
      </c>
      <c r="S2255" s="2">
        <v>120</v>
      </c>
      <c r="T2255" s="2" t="s">
        <v>4647</v>
      </c>
      <c r="U2255" s="28">
        <f>IF(G2255=0,"",_xlfn.MINIFS('PO Details'!$I:$I,'PO Details'!$D:$D,Planning!$B2255,'PO Details'!$L:$L,Planning!$E2255))</f>
        <v>45516</v>
      </c>
      <c r="V2255" s="29" t="s">
        <v>4641</v>
      </c>
      <c r="W2255" t="str">
        <f t="shared" si="194"/>
        <v/>
      </c>
      <c r="X2255" s="2">
        <v>120</v>
      </c>
    </row>
    <row r="2256" spans="1:24" x14ac:dyDescent="0.25">
      <c r="A2256" s="11" t="s">
        <v>4616</v>
      </c>
      <c r="B2256" s="22" t="s">
        <v>304</v>
      </c>
      <c r="C2256" s="22"/>
      <c r="D2256" s="22" t="s">
        <v>305</v>
      </c>
      <c r="E2256" s="31" t="s">
        <v>113</v>
      </c>
      <c r="F2256" s="12">
        <f>SUMIFS('Inventory Details'!$H:$H,'Inventory Details'!$B:$B,$B2256,'Inventory Details'!$E:$E,$E2256)</f>
        <v>36</v>
      </c>
      <c r="G2256" s="12">
        <f>SUMIFS('PO Details'!$H:$H,'PO Details'!$D:$D,Planning!$B2256,'PO Details'!$L:$L,$E2256)</f>
        <v>75</v>
      </c>
      <c r="H2256" s="12">
        <f>SUMIFS('SO Details'!$G:$G,'SO Details'!$D:$D,Planning!$B2256,'SO Details'!$K:$K,$E2256)</f>
        <v>1</v>
      </c>
      <c r="I2256" s="20">
        <f>IF(COUNTIFS($C:$C,B2256)&gt;1,SUMIFS('Sales Hx'!$Q:$Q,'Sales Hx'!$B:$B,_xlfn.XLOOKUP(B2256,C:C,B:B),'Sales Hx'!$D:$D,Planning!$E2256),SUMIFS('Sales Hx'!$Q:$Q,'Sales Hx'!$B:$B,Planning!$B2256,'Sales Hx'!$D:$D,Planning!$E2256))</f>
        <v>25.2</v>
      </c>
      <c r="J2256" s="16">
        <f>IF(COUNTIFS($C:$C,B2256)&gt;1,SUMIFS('Sales Hx'!$S:$S,'Sales Hx'!$B:$B,_xlfn.XLOOKUP(B2256,C:C,B:B),'Sales Hx'!$D:$D,E2256),SUMIFS('Sales Hx'!$S:$S,'Sales Hx'!$B:$B,$B2256,'Sales Hx'!$D:$D,$E2256))</f>
        <v>0.46162280701754388</v>
      </c>
      <c r="K2256" s="16">
        <f t="shared" si="193"/>
        <v>4.4047619047619051</v>
      </c>
      <c r="L2256" s="12">
        <f>IF(M2256&lt;&gt;"",M2256,IF(COUNTIFS($C:$C,B2256)&gt;1,SUMIFS('Sales Hx'!V:V,'Sales Hx'!$B:$B,_xlfn.XLOOKUP(B2256,C:C,B:B),'Sales Hx'!$D:$D,$E2256),SUMIFS('Sales Hx'!V:V,'Sales Hx'!$B:$B,$B2256,'Sales Hx'!$D:$D,$E2256)))</f>
        <v>0</v>
      </c>
      <c r="M2256" s="12">
        <v>0</v>
      </c>
      <c r="N2256" s="15">
        <f t="shared" si="196"/>
        <v>0.46162280701754388</v>
      </c>
      <c r="O2256" s="21">
        <f t="shared" si="197"/>
        <v>0</v>
      </c>
      <c r="P2256" s="24">
        <v>23.4</v>
      </c>
      <c r="Q2256" s="18">
        <f t="shared" si="195"/>
        <v>0</v>
      </c>
      <c r="R2256" s="2">
        <v>1</v>
      </c>
      <c r="S2256" s="2">
        <v>120</v>
      </c>
      <c r="T2256" s="2" t="s">
        <v>4647</v>
      </c>
      <c r="U2256" s="28">
        <f>IF(G2256=0,"",_xlfn.MINIFS('PO Details'!$I:$I,'PO Details'!$D:$D,Planning!$B2256,'PO Details'!$L:$L,Planning!$E2256))</f>
        <v>45474</v>
      </c>
      <c r="V2256" s="29" t="s">
        <v>4641</v>
      </c>
      <c r="W2256" t="str">
        <f t="shared" si="194"/>
        <v/>
      </c>
      <c r="X2256" s="2">
        <v>120</v>
      </c>
    </row>
    <row r="2257" spans="1:24" x14ac:dyDescent="0.25">
      <c r="A2257" s="11" t="s">
        <v>4616</v>
      </c>
      <c r="B2257" s="22" t="s">
        <v>304</v>
      </c>
      <c r="C2257" s="22"/>
      <c r="D2257" s="22" t="s">
        <v>305</v>
      </c>
      <c r="E2257" s="31" t="s">
        <v>109</v>
      </c>
      <c r="F2257" s="12">
        <f>SUMIFS('Inventory Details'!$H:$H,'Inventory Details'!$B:$B,$B2257,'Inventory Details'!$E:$E,$E2257)</f>
        <v>29</v>
      </c>
      <c r="G2257" s="12">
        <f>SUMIFS('PO Details'!$H:$H,'PO Details'!$D:$D,Planning!$B2257,'PO Details'!$L:$L,$E2257)</f>
        <v>70</v>
      </c>
      <c r="H2257" s="12">
        <f>SUMIFS('SO Details'!$G:$G,'SO Details'!$D:$D,Planning!$B2257,'SO Details'!$K:$K,$E2257)</f>
        <v>0</v>
      </c>
      <c r="I2257" s="20">
        <f>IF(COUNTIFS($C:$C,B2257)&gt;1,SUMIFS('Sales Hx'!$Q:$Q,'Sales Hx'!$B:$B,_xlfn.XLOOKUP(B2257,C:C,B:B),'Sales Hx'!$D:$D,Planning!$E2257),SUMIFS('Sales Hx'!$Q:$Q,'Sales Hx'!$B:$B,Planning!$B2257,'Sales Hx'!$D:$D,Planning!$E2257))</f>
        <v>23.799999999999997</v>
      </c>
      <c r="J2257" s="16">
        <f>IF(COUNTIFS($C:$C,B2257)&gt;1,SUMIFS('Sales Hx'!$S:$S,'Sales Hx'!$B:$B,_xlfn.XLOOKUP(B2257,C:C,B:B),'Sales Hx'!$D:$D,E2257),SUMIFS('Sales Hx'!$S:$S,'Sales Hx'!$B:$B,$B2257,'Sales Hx'!$D:$D,$E2257))</f>
        <v>0.40844298245614036</v>
      </c>
      <c r="K2257" s="16">
        <f t="shared" si="193"/>
        <v>4.1596638655462188</v>
      </c>
      <c r="L2257" s="12">
        <f>IF(M2257&lt;&gt;"",M2257,IF(COUNTIFS($C:$C,B2257)&gt;1,SUMIFS('Sales Hx'!V:V,'Sales Hx'!$B:$B,_xlfn.XLOOKUP(B2257,C:C,B:B),'Sales Hx'!$D:$D,$E2257),SUMIFS('Sales Hx'!V:V,'Sales Hx'!$B:$B,$B2257,'Sales Hx'!$D:$D,$E2257)))</f>
        <v>0</v>
      </c>
      <c r="M2257" s="12">
        <v>0</v>
      </c>
      <c r="N2257" s="15">
        <f t="shared" si="196"/>
        <v>0.40844298245614036</v>
      </c>
      <c r="O2257" s="21">
        <f t="shared" si="197"/>
        <v>0</v>
      </c>
      <c r="P2257" s="24">
        <v>23.4</v>
      </c>
      <c r="Q2257" s="18">
        <f t="shared" si="195"/>
        <v>0</v>
      </c>
      <c r="R2257" s="2">
        <v>1</v>
      </c>
      <c r="S2257" s="2">
        <v>120</v>
      </c>
      <c r="T2257" s="2" t="s">
        <v>4647</v>
      </c>
      <c r="U2257" s="28">
        <f>IF(G2257=0,"",_xlfn.MINIFS('PO Details'!$I:$I,'PO Details'!$D:$D,Planning!$B2257,'PO Details'!$L:$L,Planning!$E2257))</f>
        <v>45458</v>
      </c>
      <c r="V2257" s="29" t="s">
        <v>4641</v>
      </c>
      <c r="W2257" t="str">
        <f t="shared" si="194"/>
        <v/>
      </c>
      <c r="X2257" s="2">
        <v>120</v>
      </c>
    </row>
    <row r="2258" spans="1:24" x14ac:dyDescent="0.25">
      <c r="A2258" s="11" t="s">
        <v>4616</v>
      </c>
      <c r="B2258" s="22" t="s">
        <v>304</v>
      </c>
      <c r="C2258" s="22"/>
      <c r="D2258" s="22" t="s">
        <v>305</v>
      </c>
      <c r="E2258" s="31" t="s">
        <v>15</v>
      </c>
      <c r="F2258" s="12">
        <f>SUMIFS('Inventory Details'!$H:$H,'Inventory Details'!$B:$B,$B2258,'Inventory Details'!$E:$E,$E2258)</f>
        <v>20</v>
      </c>
      <c r="G2258" s="12">
        <f>SUMIFS('PO Details'!$H:$H,'PO Details'!$D:$D,Planning!$B2258,'PO Details'!$L:$L,$E2258)</f>
        <v>12</v>
      </c>
      <c r="H2258" s="12">
        <f>SUMIFS('SO Details'!$G:$G,'SO Details'!$D:$D,Planning!$B2258,'SO Details'!$K:$K,$E2258)</f>
        <v>0</v>
      </c>
      <c r="I2258" s="20">
        <f>IF(COUNTIFS($C:$C,B2258)&gt;1,SUMIFS('Sales Hx'!$Q:$Q,'Sales Hx'!$B:$B,_xlfn.XLOOKUP(B2258,C:C,B:B),'Sales Hx'!$D:$D,Planning!$E2258),SUMIFS('Sales Hx'!$Q:$Q,'Sales Hx'!$B:$B,Planning!$B2258,'Sales Hx'!$D:$D,Planning!$E2258))</f>
        <v>4.1999999999999993</v>
      </c>
      <c r="J2258" s="16">
        <f>IF(COUNTIFS($C:$C,B2258)&gt;1,SUMIFS('Sales Hx'!$S:$S,'Sales Hx'!$B:$B,_xlfn.XLOOKUP(B2258,C:C,B:B),'Sales Hx'!$D:$D,E2258),SUMIFS('Sales Hx'!$S:$S,'Sales Hx'!$B:$B,$B2258,'Sales Hx'!$D:$D,$E2258))</f>
        <v>0.13815789473684209</v>
      </c>
      <c r="K2258" s="16">
        <f t="shared" si="193"/>
        <v>7.6190476190476204</v>
      </c>
      <c r="L2258" s="12">
        <f>IF(M2258&lt;&gt;"",M2258,IF(COUNTIFS($C:$C,B2258)&gt;1,SUMIFS('Sales Hx'!V:V,'Sales Hx'!$B:$B,_xlfn.XLOOKUP(B2258,C:C,B:B),'Sales Hx'!$D:$D,$E2258),SUMIFS('Sales Hx'!V:V,'Sales Hx'!$B:$B,$B2258,'Sales Hx'!$D:$D,$E2258)))</f>
        <v>0</v>
      </c>
      <c r="M2258" s="12">
        <v>0</v>
      </c>
      <c r="N2258" s="15">
        <f t="shared" si="196"/>
        <v>0.13815789473684209</v>
      </c>
      <c r="O2258" s="21">
        <f t="shared" si="197"/>
        <v>0</v>
      </c>
      <c r="P2258" s="24">
        <v>23.4</v>
      </c>
      <c r="Q2258" s="18">
        <f t="shared" si="195"/>
        <v>0</v>
      </c>
      <c r="R2258" s="2">
        <v>1</v>
      </c>
      <c r="S2258" s="2">
        <v>120</v>
      </c>
      <c r="T2258" s="2" t="s">
        <v>4647</v>
      </c>
      <c r="U2258" s="28">
        <f>IF(G2258=0,"",_xlfn.MINIFS('PO Details'!$I:$I,'PO Details'!$D:$D,Planning!$B2258,'PO Details'!$L:$L,Planning!$E2258))</f>
        <v>45446</v>
      </c>
      <c r="V2258" s="29" t="s">
        <v>4641</v>
      </c>
      <c r="W2258" t="str">
        <f t="shared" si="194"/>
        <v/>
      </c>
      <c r="X2258" s="2">
        <v>120</v>
      </c>
    </row>
    <row r="2259" spans="1:24" x14ac:dyDescent="0.25">
      <c r="A2259" s="11" t="s">
        <v>4616</v>
      </c>
      <c r="B2259" s="22" t="s">
        <v>304</v>
      </c>
      <c r="C2259" s="22"/>
      <c r="D2259" s="22" t="s">
        <v>305</v>
      </c>
      <c r="E2259" s="31" t="s">
        <v>861</v>
      </c>
      <c r="F2259" s="12">
        <f>SUMIFS('Inventory Details'!$H:$H,'Inventory Details'!$B:$B,$B2259,'Inventory Details'!$E:$E,$E2259)</f>
        <v>2</v>
      </c>
      <c r="G2259" s="12">
        <f>SUMIFS('PO Details'!$H:$H,'PO Details'!$D:$D,Planning!$B2259,'PO Details'!$L:$L,$E2259)</f>
        <v>0</v>
      </c>
      <c r="H2259" s="12">
        <f>SUMIFS('SO Details'!$G:$G,'SO Details'!$D:$D,Planning!$B2259,'SO Details'!$K:$K,$E2259)</f>
        <v>0</v>
      </c>
      <c r="I2259" s="20">
        <f>IF(COUNTIFS($C:$C,B2259)&gt;1,SUMIFS('Sales Hx'!$Q:$Q,'Sales Hx'!$B:$B,_xlfn.XLOOKUP(B2259,C:C,B:B),'Sales Hx'!$D:$D,Planning!$E2259),SUMIFS('Sales Hx'!$Q:$Q,'Sales Hx'!$B:$B,Planning!$B2259,'Sales Hx'!$D:$D,Planning!$E2259))</f>
        <v>0</v>
      </c>
      <c r="J2259" s="16">
        <f>IF(COUNTIFS($C:$C,B2259)&gt;1,SUMIFS('Sales Hx'!$S:$S,'Sales Hx'!$B:$B,_xlfn.XLOOKUP(B2259,C:C,B:B),'Sales Hx'!$D:$D,E2259),SUMIFS('Sales Hx'!$S:$S,'Sales Hx'!$B:$B,$B2259,'Sales Hx'!$D:$D,$E2259))</f>
        <v>0</v>
      </c>
      <c r="K2259" s="16">
        <f t="shared" si="193"/>
        <v>0</v>
      </c>
      <c r="L2259" s="12">
        <f>IF(M2259&lt;&gt;"",M2259,IF(COUNTIFS($C:$C,B2259)&gt;1,SUMIFS('Sales Hx'!V:V,'Sales Hx'!$B:$B,_xlfn.XLOOKUP(B2259,C:C,B:B),'Sales Hx'!$D:$D,$E2259),SUMIFS('Sales Hx'!V:V,'Sales Hx'!$B:$B,$B2259,'Sales Hx'!$D:$D,$E2259)))</f>
        <v>0</v>
      </c>
      <c r="M2259" s="12">
        <v>0</v>
      </c>
      <c r="N2259" s="15">
        <f t="shared" si="196"/>
        <v>0</v>
      </c>
      <c r="O2259" s="21">
        <f t="shared" si="197"/>
        <v>0</v>
      </c>
      <c r="P2259" s="24">
        <v>23.4</v>
      </c>
      <c r="Q2259" s="18">
        <f t="shared" si="195"/>
        <v>0</v>
      </c>
      <c r="R2259" s="2">
        <v>1</v>
      </c>
      <c r="S2259" s="2">
        <v>120</v>
      </c>
      <c r="T2259" s="2" t="s">
        <v>4647</v>
      </c>
      <c r="U2259" s="28" t="str">
        <f>IF(G2259=0,"",_xlfn.MINIFS('PO Details'!$I:$I,'PO Details'!$D:$D,Planning!$B2259,'PO Details'!$L:$L,Planning!$E2259))</f>
        <v/>
      </c>
      <c r="V2259" s="29" t="s">
        <v>4641</v>
      </c>
      <c r="W2259" t="str">
        <f t="shared" si="194"/>
        <v/>
      </c>
      <c r="X2259" s="2">
        <v>120</v>
      </c>
    </row>
    <row r="2260" spans="1:24" x14ac:dyDescent="0.25">
      <c r="A2260" s="11" t="s">
        <v>4616</v>
      </c>
      <c r="B2260" s="22" t="s">
        <v>304</v>
      </c>
      <c r="C2260" s="22"/>
      <c r="D2260" s="22" t="s">
        <v>305</v>
      </c>
      <c r="E2260" s="31" t="s">
        <v>1201</v>
      </c>
      <c r="F2260" s="12">
        <f>SUMIFS('Inventory Details'!$H:$H,'Inventory Details'!$B:$B,$B2260,'Inventory Details'!$E:$E,$E2260)</f>
        <v>0</v>
      </c>
      <c r="G2260" s="12">
        <f>SUMIFS('PO Details'!$H:$H,'PO Details'!$D:$D,Planning!$B2260,'PO Details'!$L:$L,$E2260)</f>
        <v>0</v>
      </c>
      <c r="H2260" s="12">
        <f>SUMIFS('SO Details'!$G:$G,'SO Details'!$D:$D,Planning!$B2260,'SO Details'!$K:$K,$E2260)</f>
        <v>0</v>
      </c>
      <c r="I2260" s="20">
        <f>IF(COUNTIFS($C:$C,B2260)&gt;1,SUMIFS('Sales Hx'!$Q:$Q,'Sales Hx'!$B:$B,_xlfn.XLOOKUP(B2260,C:C,B:B),'Sales Hx'!$D:$D,Planning!$E2260),SUMIFS('Sales Hx'!$Q:$Q,'Sales Hx'!$B:$B,Planning!$B2260,'Sales Hx'!$D:$D,Planning!$E2260))</f>
        <v>0</v>
      </c>
      <c r="J2260" s="16">
        <f>IF(COUNTIFS($C:$C,B2260)&gt;1,SUMIFS('Sales Hx'!$S:$S,'Sales Hx'!$B:$B,_xlfn.XLOOKUP(B2260,C:C,B:B),'Sales Hx'!$D:$D,E2260),SUMIFS('Sales Hx'!$S:$S,'Sales Hx'!$B:$B,$B2260,'Sales Hx'!$D:$D,$E2260))</f>
        <v>0</v>
      </c>
      <c r="K2260" s="16">
        <f t="shared" si="193"/>
        <v>0</v>
      </c>
      <c r="L2260" s="12">
        <f>IF(M2260&lt;&gt;"",M2260,IF(COUNTIFS($C:$C,B2260)&gt;1,SUMIFS('Sales Hx'!V:V,'Sales Hx'!$B:$B,_xlfn.XLOOKUP(B2260,C:C,B:B),'Sales Hx'!$D:$D,$E2260),SUMIFS('Sales Hx'!V:V,'Sales Hx'!$B:$B,$B2260,'Sales Hx'!$D:$D,$E2260)))</f>
        <v>0</v>
      </c>
      <c r="M2260" s="12">
        <v>0</v>
      </c>
      <c r="N2260" s="15">
        <f t="shared" si="196"/>
        <v>0</v>
      </c>
      <c r="O2260" s="21">
        <f t="shared" si="197"/>
        <v>0</v>
      </c>
      <c r="P2260" s="24">
        <v>23.4</v>
      </c>
      <c r="Q2260" s="18">
        <f t="shared" si="195"/>
        <v>0</v>
      </c>
      <c r="R2260" s="2">
        <v>1</v>
      </c>
      <c r="S2260" s="2">
        <v>120</v>
      </c>
      <c r="T2260" s="2" t="s">
        <v>4647</v>
      </c>
      <c r="U2260" s="28" t="str">
        <f>IF(G2260=0,"",_xlfn.MINIFS('PO Details'!$I:$I,'PO Details'!$D:$D,Planning!$B2260,'PO Details'!$L:$L,Planning!$E2260))</f>
        <v/>
      </c>
      <c r="V2260" s="29" t="s">
        <v>4641</v>
      </c>
      <c r="W2260" t="str">
        <f t="shared" si="194"/>
        <v/>
      </c>
      <c r="X2260" s="2">
        <v>120</v>
      </c>
    </row>
    <row r="2261" spans="1:24" x14ac:dyDescent="0.25">
      <c r="A2261" s="11" t="s">
        <v>4616</v>
      </c>
      <c r="B2261" s="22" t="s">
        <v>306</v>
      </c>
      <c r="C2261" s="22"/>
      <c r="D2261" s="22" t="s">
        <v>307</v>
      </c>
      <c r="E2261" s="31" t="s">
        <v>106</v>
      </c>
      <c r="F2261" s="12">
        <f>SUMIFS('Inventory Details'!$H:$H,'Inventory Details'!$B:$B,$B2261,'Inventory Details'!$E:$E,$E2261)</f>
        <v>53</v>
      </c>
      <c r="G2261" s="12">
        <f>SUMIFS('PO Details'!$H:$H,'PO Details'!$D:$D,Planning!$B2261,'PO Details'!$L:$L,$E2261)</f>
        <v>440</v>
      </c>
      <c r="H2261" s="12">
        <f>SUMIFS('SO Details'!$G:$G,'SO Details'!$D:$D,Planning!$B2261,'SO Details'!$K:$K,$E2261)</f>
        <v>17</v>
      </c>
      <c r="I2261" s="20">
        <f>IF(COUNTIFS($C:$C,B2261)&gt;1,SUMIFS('Sales Hx'!$Q:$Q,'Sales Hx'!$B:$B,_xlfn.XLOOKUP(B2261,C:C,B:B),'Sales Hx'!$D:$D,Planning!$E2261),SUMIFS('Sales Hx'!$Q:$Q,'Sales Hx'!$B:$B,Planning!$B2261,'Sales Hx'!$D:$D,Planning!$E2261))</f>
        <v>457.79999999999995</v>
      </c>
      <c r="J2261" s="16">
        <f>IF(COUNTIFS($C:$C,B2261)&gt;1,SUMIFS('Sales Hx'!$S:$S,'Sales Hx'!$B:$B,_xlfn.XLOOKUP(B2261,C:C,B:B),'Sales Hx'!$D:$D,E2261),SUMIFS('Sales Hx'!$S:$S,'Sales Hx'!$B:$B,$B2261,'Sales Hx'!$D:$D,$E2261))</f>
        <v>3.1820175438596494</v>
      </c>
      <c r="K2261" s="16">
        <f t="shared" si="193"/>
        <v>1.0768894713848844</v>
      </c>
      <c r="L2261" s="12">
        <f>IF(M2261&lt;&gt;"",M2261,IF(COUNTIFS($C:$C,B2261)&gt;1,SUMIFS('Sales Hx'!V:V,'Sales Hx'!$B:$B,_xlfn.XLOOKUP(B2261,C:C,B:B),'Sales Hx'!$D:$D,$E2261),SUMIFS('Sales Hx'!V:V,'Sales Hx'!$B:$B,$B2261,'Sales Hx'!$D:$D,$E2261)))</f>
        <v>0</v>
      </c>
      <c r="M2261" s="12">
        <v>0</v>
      </c>
      <c r="N2261" s="15">
        <f t="shared" si="196"/>
        <v>3.1820175438596494</v>
      </c>
      <c r="O2261" s="21">
        <f t="shared" si="197"/>
        <v>0</v>
      </c>
      <c r="P2261" s="24">
        <v>0.76</v>
      </c>
      <c r="Q2261" s="18">
        <f t="shared" si="195"/>
        <v>0</v>
      </c>
      <c r="R2261" s="2">
        <v>1</v>
      </c>
      <c r="S2261" s="2">
        <v>120</v>
      </c>
      <c r="T2261" s="2" t="s">
        <v>4647</v>
      </c>
      <c r="U2261" s="28">
        <f>IF(G2261=0,"",_xlfn.MINIFS('PO Details'!$I:$I,'PO Details'!$D:$D,Planning!$B2261,'PO Details'!$L:$L,Planning!$E2261))</f>
        <v>45443</v>
      </c>
      <c r="V2261" s="29" t="s">
        <v>4640</v>
      </c>
      <c r="W2261" t="str">
        <f t="shared" si="194"/>
        <v/>
      </c>
      <c r="X2261" s="2">
        <v>120</v>
      </c>
    </row>
    <row r="2262" spans="1:24" x14ac:dyDescent="0.25">
      <c r="A2262" s="11" t="s">
        <v>4616</v>
      </c>
      <c r="B2262" s="22" t="s">
        <v>306</v>
      </c>
      <c r="C2262" s="22"/>
      <c r="D2262" s="22" t="s">
        <v>307</v>
      </c>
      <c r="E2262" s="31" t="s">
        <v>119</v>
      </c>
      <c r="F2262" s="12">
        <f>SUMIFS('Inventory Details'!$H:$H,'Inventory Details'!$B:$B,$B2262,'Inventory Details'!$E:$E,$E2262)</f>
        <v>1</v>
      </c>
      <c r="G2262" s="12">
        <f>SUMIFS('PO Details'!$H:$H,'PO Details'!$D:$D,Planning!$B2262,'PO Details'!$L:$L,$E2262)</f>
        <v>95</v>
      </c>
      <c r="H2262" s="12">
        <f>SUMIFS('SO Details'!$G:$G,'SO Details'!$D:$D,Planning!$B2262,'SO Details'!$K:$K,$E2262)</f>
        <v>0</v>
      </c>
      <c r="I2262" s="20">
        <f>IF(COUNTIFS($C:$C,B2262)&gt;1,SUMIFS('Sales Hx'!$Q:$Q,'Sales Hx'!$B:$B,_xlfn.XLOOKUP(B2262,C:C,B:B),'Sales Hx'!$D:$D,Planning!$E2262),SUMIFS('Sales Hx'!$Q:$Q,'Sales Hx'!$B:$B,Planning!$B2262,'Sales Hx'!$D:$D,Planning!$E2262))</f>
        <v>51.8</v>
      </c>
      <c r="J2262" s="16">
        <f>IF(COUNTIFS($C:$C,B2262)&gt;1,SUMIFS('Sales Hx'!$S:$S,'Sales Hx'!$B:$B,_xlfn.XLOOKUP(B2262,C:C,B:B),'Sales Hx'!$D:$D,E2262),SUMIFS('Sales Hx'!$S:$S,'Sales Hx'!$B:$B,$B2262,'Sales Hx'!$D:$D,$E2262))</f>
        <v>0.45789473684210524</v>
      </c>
      <c r="K2262" s="16">
        <f t="shared" si="193"/>
        <v>1.8532818532818534</v>
      </c>
      <c r="L2262" s="12">
        <f>IF(M2262&lt;&gt;"",M2262,IF(COUNTIFS($C:$C,B2262)&gt;1,SUMIFS('Sales Hx'!V:V,'Sales Hx'!$B:$B,_xlfn.XLOOKUP(B2262,C:C,B:B),'Sales Hx'!$D:$D,$E2262),SUMIFS('Sales Hx'!V:V,'Sales Hx'!$B:$B,$B2262,'Sales Hx'!$D:$D,$E2262)))</f>
        <v>0</v>
      </c>
      <c r="M2262" s="12">
        <v>0</v>
      </c>
      <c r="N2262" s="15">
        <f t="shared" si="196"/>
        <v>0.45789473684210524</v>
      </c>
      <c r="O2262" s="21">
        <f t="shared" si="197"/>
        <v>0</v>
      </c>
      <c r="P2262" s="24">
        <v>0.76</v>
      </c>
      <c r="Q2262" s="18">
        <f t="shared" si="195"/>
        <v>0</v>
      </c>
      <c r="R2262" s="2">
        <v>1</v>
      </c>
      <c r="S2262" s="2">
        <v>120</v>
      </c>
      <c r="T2262" s="2" t="s">
        <v>4647</v>
      </c>
      <c r="U2262" s="28">
        <f>IF(G2262=0,"",_xlfn.MINIFS('PO Details'!$I:$I,'PO Details'!$D:$D,Planning!$B2262,'PO Details'!$L:$L,Planning!$E2262))</f>
        <v>45443</v>
      </c>
      <c r="V2262" s="29" t="s">
        <v>4640</v>
      </c>
      <c r="W2262" t="str">
        <f t="shared" si="194"/>
        <v/>
      </c>
      <c r="X2262" s="2">
        <v>120</v>
      </c>
    </row>
    <row r="2263" spans="1:24" x14ac:dyDescent="0.25">
      <c r="A2263" s="11" t="s">
        <v>4616</v>
      </c>
      <c r="B2263" s="22" t="s">
        <v>306</v>
      </c>
      <c r="C2263" s="22"/>
      <c r="D2263" s="22" t="s">
        <v>307</v>
      </c>
      <c r="E2263" s="31" t="s">
        <v>820</v>
      </c>
      <c r="F2263" s="12">
        <f>SUMIFS('Inventory Details'!$H:$H,'Inventory Details'!$B:$B,$B2263,'Inventory Details'!$E:$E,$E2263)</f>
        <v>30</v>
      </c>
      <c r="G2263" s="12">
        <f>SUMIFS('PO Details'!$H:$H,'PO Details'!$D:$D,Planning!$B2263,'PO Details'!$L:$L,$E2263)</f>
        <v>15</v>
      </c>
      <c r="H2263" s="12">
        <f>SUMIFS('SO Details'!$G:$G,'SO Details'!$D:$D,Planning!$B2263,'SO Details'!$K:$K,$E2263)</f>
        <v>2</v>
      </c>
      <c r="I2263" s="20">
        <f>IF(COUNTIFS($C:$C,B2263)&gt;1,SUMIFS('Sales Hx'!$Q:$Q,'Sales Hx'!$B:$B,_xlfn.XLOOKUP(B2263,C:C,B:B),'Sales Hx'!$D:$D,Planning!$E2263),SUMIFS('Sales Hx'!$Q:$Q,'Sales Hx'!$B:$B,Planning!$B2263,'Sales Hx'!$D:$D,Planning!$E2263))</f>
        <v>7</v>
      </c>
      <c r="J2263" s="16">
        <f>IF(COUNTIFS($C:$C,B2263)&gt;1,SUMIFS('Sales Hx'!$S:$S,'Sales Hx'!$B:$B,_xlfn.XLOOKUP(B2263,C:C,B:B),'Sales Hx'!$D:$D,E2263),SUMIFS('Sales Hx'!$S:$S,'Sales Hx'!$B:$B,$B2263,'Sales Hx'!$D:$D,$E2263))</f>
        <v>0.1368421052631579</v>
      </c>
      <c r="K2263" s="16">
        <f t="shared" si="193"/>
        <v>6.4285714285714288</v>
      </c>
      <c r="L2263" s="12">
        <f>IF(M2263&lt;&gt;"",M2263,IF(COUNTIFS($C:$C,B2263)&gt;1,SUMIFS('Sales Hx'!V:V,'Sales Hx'!$B:$B,_xlfn.XLOOKUP(B2263,C:C,B:B),'Sales Hx'!$D:$D,$E2263),SUMIFS('Sales Hx'!V:V,'Sales Hx'!$B:$B,$B2263,'Sales Hx'!$D:$D,$E2263)))</f>
        <v>0</v>
      </c>
      <c r="M2263" s="12">
        <v>0</v>
      </c>
      <c r="N2263" s="15">
        <f t="shared" si="196"/>
        <v>0.1368421052631579</v>
      </c>
      <c r="O2263" s="21">
        <f t="shared" si="197"/>
        <v>0</v>
      </c>
      <c r="P2263" s="24">
        <v>0.76</v>
      </c>
      <c r="Q2263" s="18">
        <f t="shared" si="195"/>
        <v>0</v>
      </c>
      <c r="R2263" s="2">
        <v>1</v>
      </c>
      <c r="S2263" s="2">
        <v>120</v>
      </c>
      <c r="T2263" s="2" t="s">
        <v>4647</v>
      </c>
      <c r="U2263" s="28">
        <f>IF(G2263=0,"",_xlfn.MINIFS('PO Details'!$I:$I,'PO Details'!$D:$D,Planning!$B2263,'PO Details'!$L:$L,Planning!$E2263))</f>
        <v>45474</v>
      </c>
      <c r="V2263" s="29" t="s">
        <v>4640</v>
      </c>
      <c r="W2263" t="str">
        <f t="shared" si="194"/>
        <v>Max</v>
      </c>
      <c r="X2263" s="2">
        <v>120</v>
      </c>
    </row>
    <row r="2264" spans="1:24" x14ac:dyDescent="0.25">
      <c r="A2264" s="11" t="s">
        <v>4616</v>
      </c>
      <c r="B2264" s="22" t="s">
        <v>306</v>
      </c>
      <c r="C2264" s="22"/>
      <c r="D2264" s="22" t="s">
        <v>307</v>
      </c>
      <c r="E2264" s="31" t="s">
        <v>113</v>
      </c>
      <c r="F2264" s="12">
        <f>SUMIFS('Inventory Details'!$H:$H,'Inventory Details'!$B:$B,$B2264,'Inventory Details'!$E:$E,$E2264)</f>
        <v>60</v>
      </c>
      <c r="G2264" s="12">
        <f>SUMIFS('PO Details'!$H:$H,'PO Details'!$D:$D,Planning!$B2264,'PO Details'!$L:$L,$E2264)</f>
        <v>200</v>
      </c>
      <c r="H2264" s="12">
        <f>SUMIFS('SO Details'!$G:$G,'SO Details'!$D:$D,Planning!$B2264,'SO Details'!$K:$K,$E2264)</f>
        <v>5</v>
      </c>
      <c r="I2264" s="20">
        <f>IF(COUNTIFS($C:$C,B2264)&gt;1,SUMIFS('Sales Hx'!$Q:$Q,'Sales Hx'!$B:$B,_xlfn.XLOOKUP(B2264,C:C,B:B),'Sales Hx'!$D:$D,Planning!$E2264),SUMIFS('Sales Hx'!$Q:$Q,'Sales Hx'!$B:$B,Planning!$B2264,'Sales Hx'!$D:$D,Planning!$E2264))</f>
        <v>93.8</v>
      </c>
      <c r="J2264" s="16">
        <f>IF(COUNTIFS($C:$C,B2264)&gt;1,SUMIFS('Sales Hx'!$S:$S,'Sales Hx'!$B:$B,_xlfn.XLOOKUP(B2264,C:C,B:B),'Sales Hx'!$D:$D,E2264),SUMIFS('Sales Hx'!$S:$S,'Sales Hx'!$B:$B,$B2264,'Sales Hx'!$D:$D,$E2264))</f>
        <v>1.2823464912280702</v>
      </c>
      <c r="K2264" s="16">
        <f t="shared" si="193"/>
        <v>2.7718550106609809</v>
      </c>
      <c r="L2264" s="12">
        <f>IF(M2264&lt;&gt;"",M2264,IF(COUNTIFS($C:$C,B2264)&gt;1,SUMIFS('Sales Hx'!V:V,'Sales Hx'!$B:$B,_xlfn.XLOOKUP(B2264,C:C,B:B),'Sales Hx'!$D:$D,$E2264),SUMIFS('Sales Hx'!V:V,'Sales Hx'!$B:$B,$B2264,'Sales Hx'!$D:$D,$E2264)))</f>
        <v>0</v>
      </c>
      <c r="M2264" s="12">
        <v>0</v>
      </c>
      <c r="N2264" s="15">
        <f t="shared" si="196"/>
        <v>1.2823464912280702</v>
      </c>
      <c r="O2264" s="21">
        <f t="shared" si="197"/>
        <v>0</v>
      </c>
      <c r="P2264" s="24">
        <v>0.76</v>
      </c>
      <c r="Q2264" s="18">
        <f t="shared" si="195"/>
        <v>0</v>
      </c>
      <c r="R2264" s="2">
        <v>1</v>
      </c>
      <c r="S2264" s="2">
        <v>120</v>
      </c>
      <c r="T2264" s="2" t="s">
        <v>4647</v>
      </c>
      <c r="U2264" s="28">
        <f>IF(G2264=0,"",_xlfn.MINIFS('PO Details'!$I:$I,'PO Details'!$D:$D,Planning!$B2264,'PO Details'!$L:$L,Planning!$E2264))</f>
        <v>45474</v>
      </c>
      <c r="V2264" s="29" t="s">
        <v>4640</v>
      </c>
      <c r="W2264" t="str">
        <f t="shared" si="194"/>
        <v/>
      </c>
      <c r="X2264" s="2">
        <v>120</v>
      </c>
    </row>
    <row r="2265" spans="1:24" x14ac:dyDescent="0.25">
      <c r="A2265" s="11" t="s">
        <v>4616</v>
      </c>
      <c r="B2265" s="22" t="s">
        <v>306</v>
      </c>
      <c r="C2265" s="22"/>
      <c r="D2265" s="22" t="s">
        <v>307</v>
      </c>
      <c r="E2265" s="31" t="s">
        <v>4746</v>
      </c>
      <c r="F2265" s="12">
        <f>SUMIFS('Inventory Details'!$H:$H,'Inventory Details'!$B:$B,$B2265,'Inventory Details'!$E:$E,$E2265)</f>
        <v>340</v>
      </c>
      <c r="G2265" s="12">
        <f>SUMIFS('PO Details'!$H:$H,'PO Details'!$D:$D,Planning!$B2265,'PO Details'!$L:$L,$E2265)</f>
        <v>0</v>
      </c>
      <c r="H2265" s="12">
        <f>SUMIFS('SO Details'!$G:$G,'SO Details'!$D:$D,Planning!$B2265,'SO Details'!$K:$K,$E2265)</f>
        <v>10</v>
      </c>
      <c r="I2265" s="20">
        <f>IF(COUNTIFS($C:$C,B2265)&gt;1,SUMIFS('Sales Hx'!$Q:$Q,'Sales Hx'!$B:$B,_xlfn.XLOOKUP(B2265,C:C,B:B),'Sales Hx'!$D:$D,Planning!$E2265),SUMIFS('Sales Hx'!$Q:$Q,'Sales Hx'!$B:$B,Planning!$B2265,'Sales Hx'!$D:$D,Planning!$E2265))</f>
        <v>193.2</v>
      </c>
      <c r="J2265" s="16">
        <f>IF(COUNTIFS($C:$C,B2265)&gt;1,SUMIFS('Sales Hx'!$S:$S,'Sales Hx'!$B:$B,_xlfn.XLOOKUP(B2265,C:C,B:B),'Sales Hx'!$D:$D,E2265),SUMIFS('Sales Hx'!$S:$S,'Sales Hx'!$B:$B,$B2265,'Sales Hx'!$D:$D,$E2265))</f>
        <v>1.9714912280701757</v>
      </c>
      <c r="K2265" s="16">
        <f t="shared" si="193"/>
        <v>1.7598343685300208</v>
      </c>
      <c r="L2265" s="12">
        <f>IF(M2265&lt;&gt;"",M2265,IF(COUNTIFS($C:$C,B2265)&gt;1,SUMIFS('Sales Hx'!V:V,'Sales Hx'!$B:$B,_xlfn.XLOOKUP(B2265,C:C,B:B),'Sales Hx'!$D:$D,$E2265),SUMIFS('Sales Hx'!V:V,'Sales Hx'!$B:$B,$B2265,'Sales Hx'!$D:$D,$E2265)))</f>
        <v>0</v>
      </c>
      <c r="M2265" s="12">
        <v>0</v>
      </c>
      <c r="N2265" s="15">
        <f t="shared" si="196"/>
        <v>1.9714912280701757</v>
      </c>
      <c r="O2265" s="21">
        <f t="shared" si="197"/>
        <v>0</v>
      </c>
      <c r="P2265" s="24">
        <v>0.76</v>
      </c>
      <c r="Q2265" s="18">
        <f t="shared" si="195"/>
        <v>0</v>
      </c>
      <c r="R2265" s="2">
        <v>1</v>
      </c>
      <c r="S2265" s="2">
        <v>120</v>
      </c>
      <c r="T2265" s="2" t="s">
        <v>4647</v>
      </c>
      <c r="U2265" s="28" t="str">
        <f>IF(G2265=0,"",_xlfn.MINIFS('PO Details'!$I:$I,'PO Details'!$D:$D,Planning!$B2265,'PO Details'!$L:$L,Planning!$E2265))</f>
        <v/>
      </c>
      <c r="V2265" s="29" t="s">
        <v>4640</v>
      </c>
      <c r="W2265" t="str">
        <f t="shared" si="194"/>
        <v/>
      </c>
      <c r="X2265" s="2">
        <v>120</v>
      </c>
    </row>
    <row r="2266" spans="1:24" x14ac:dyDescent="0.25">
      <c r="A2266" s="11" t="s">
        <v>4616</v>
      </c>
      <c r="B2266" s="22" t="s">
        <v>306</v>
      </c>
      <c r="C2266" s="22"/>
      <c r="D2266" s="22" t="s">
        <v>307</v>
      </c>
      <c r="E2266" s="31" t="s">
        <v>109</v>
      </c>
      <c r="F2266" s="12">
        <f>SUMIFS('Inventory Details'!$H:$H,'Inventory Details'!$B:$B,$B2266,'Inventory Details'!$E:$E,$E2266)</f>
        <v>184</v>
      </c>
      <c r="G2266" s="12">
        <f>SUMIFS('PO Details'!$H:$H,'PO Details'!$D:$D,Planning!$B2266,'PO Details'!$L:$L,$E2266)</f>
        <v>0</v>
      </c>
      <c r="H2266" s="12">
        <f>SUMIFS('SO Details'!$G:$G,'SO Details'!$D:$D,Planning!$B2266,'SO Details'!$K:$K,$E2266)</f>
        <v>0</v>
      </c>
      <c r="I2266" s="20">
        <f>IF(COUNTIFS($C:$C,B2266)&gt;1,SUMIFS('Sales Hx'!$Q:$Q,'Sales Hx'!$B:$B,_xlfn.XLOOKUP(B2266,C:C,B:B),'Sales Hx'!$D:$D,Planning!$E2266),SUMIFS('Sales Hx'!$Q:$Q,'Sales Hx'!$B:$B,Planning!$B2266,'Sales Hx'!$D:$D,Planning!$E2266))</f>
        <v>79.8</v>
      </c>
      <c r="J2266" s="16">
        <f>IF(COUNTIFS($C:$C,B2266)&gt;1,SUMIFS('Sales Hx'!$S:$S,'Sales Hx'!$B:$B,_xlfn.XLOOKUP(B2266,C:C,B:B),'Sales Hx'!$D:$D,E2266),SUMIFS('Sales Hx'!$S:$S,'Sales Hx'!$B:$B,$B2266,'Sales Hx'!$D:$D,$E2266))</f>
        <v>0.8695175438596493</v>
      </c>
      <c r="K2266" s="16">
        <f t="shared" si="193"/>
        <v>2.3057644110275688</v>
      </c>
      <c r="L2266" s="12">
        <f>IF(M2266&lt;&gt;"",M2266,IF(COUNTIFS($C:$C,B2266)&gt;1,SUMIFS('Sales Hx'!V:V,'Sales Hx'!$B:$B,_xlfn.XLOOKUP(B2266,C:C,B:B),'Sales Hx'!$D:$D,$E2266),SUMIFS('Sales Hx'!V:V,'Sales Hx'!$B:$B,$B2266,'Sales Hx'!$D:$D,$E2266)))</f>
        <v>0</v>
      </c>
      <c r="M2266" s="12">
        <v>0</v>
      </c>
      <c r="N2266" s="15">
        <f t="shared" si="196"/>
        <v>0.8695175438596493</v>
      </c>
      <c r="O2266" s="21">
        <f t="shared" si="197"/>
        <v>0</v>
      </c>
      <c r="P2266" s="24">
        <v>0.76</v>
      </c>
      <c r="Q2266" s="18">
        <f t="shared" si="195"/>
        <v>0</v>
      </c>
      <c r="R2266" s="2">
        <v>1</v>
      </c>
      <c r="S2266" s="2">
        <v>120</v>
      </c>
      <c r="T2266" s="2" t="s">
        <v>4647</v>
      </c>
      <c r="U2266" s="28" t="str">
        <f>IF(G2266=0,"",_xlfn.MINIFS('PO Details'!$I:$I,'PO Details'!$D:$D,Planning!$B2266,'PO Details'!$L:$L,Planning!$E2266))</f>
        <v/>
      </c>
      <c r="V2266" s="29" t="s">
        <v>4640</v>
      </c>
      <c r="W2266" t="str">
        <f t="shared" si="194"/>
        <v/>
      </c>
      <c r="X2266" s="2">
        <v>120</v>
      </c>
    </row>
    <row r="2267" spans="1:24" x14ac:dyDescent="0.25">
      <c r="A2267" s="11" t="s">
        <v>4616</v>
      </c>
      <c r="B2267" s="22" t="s">
        <v>306</v>
      </c>
      <c r="C2267" s="22"/>
      <c r="D2267" s="22" t="s">
        <v>307</v>
      </c>
      <c r="E2267" s="31" t="s">
        <v>15</v>
      </c>
      <c r="F2267" s="12">
        <f>SUMIFS('Inventory Details'!$H:$H,'Inventory Details'!$B:$B,$B2267,'Inventory Details'!$E:$E,$E2267)</f>
        <v>10</v>
      </c>
      <c r="G2267" s="12">
        <f>SUMIFS('PO Details'!$H:$H,'PO Details'!$D:$D,Planning!$B2267,'PO Details'!$L:$L,$E2267)</f>
        <v>50</v>
      </c>
      <c r="H2267" s="12">
        <f>SUMIFS('SO Details'!$G:$G,'SO Details'!$D:$D,Planning!$B2267,'SO Details'!$K:$K,$E2267)</f>
        <v>100</v>
      </c>
      <c r="I2267" s="20">
        <f>IF(COUNTIFS($C:$C,B2267)&gt;1,SUMIFS('Sales Hx'!$Q:$Q,'Sales Hx'!$B:$B,_xlfn.XLOOKUP(B2267,C:C,B:B),'Sales Hx'!$D:$D,Planning!$E2267),SUMIFS('Sales Hx'!$Q:$Q,'Sales Hx'!$B:$B,Planning!$B2267,'Sales Hx'!$D:$D,Planning!$E2267))</f>
        <v>14</v>
      </c>
      <c r="J2267" s="16">
        <f>IF(COUNTIFS($C:$C,B2267)&gt;1,SUMIFS('Sales Hx'!$S:$S,'Sales Hx'!$B:$B,_xlfn.XLOOKUP(B2267,C:C,B:B),'Sales Hx'!$D:$D,E2267),SUMIFS('Sales Hx'!$S:$S,'Sales Hx'!$B:$B,$B2267,'Sales Hx'!$D:$D,$E2267))</f>
        <v>2.236842105263158</v>
      </c>
      <c r="K2267" s="16">
        <f t="shared" si="193"/>
        <v>4.2857142857142856</v>
      </c>
      <c r="L2267" s="12">
        <f>IF(M2267&lt;&gt;"",M2267,IF(COUNTIFS($C:$C,B2267)&gt;1,SUMIFS('Sales Hx'!V:V,'Sales Hx'!$B:$B,_xlfn.XLOOKUP(B2267,C:C,B:B),'Sales Hx'!$D:$D,$E2267),SUMIFS('Sales Hx'!V:V,'Sales Hx'!$B:$B,$B2267,'Sales Hx'!$D:$D,$E2267)))</f>
        <v>0</v>
      </c>
      <c r="M2267" s="12">
        <v>0</v>
      </c>
      <c r="N2267" s="15">
        <f t="shared" si="196"/>
        <v>2.236842105263158</v>
      </c>
      <c r="O2267" s="21">
        <f t="shared" si="197"/>
        <v>0</v>
      </c>
      <c r="P2267" s="24">
        <v>0.76</v>
      </c>
      <c r="Q2267" s="18">
        <f t="shared" si="195"/>
        <v>0</v>
      </c>
      <c r="R2267" s="2">
        <v>1</v>
      </c>
      <c r="S2267" s="2">
        <v>120</v>
      </c>
      <c r="T2267" s="2" t="s">
        <v>4647</v>
      </c>
      <c r="U2267" s="28">
        <f>IF(G2267=0,"",_xlfn.MINIFS('PO Details'!$I:$I,'PO Details'!$D:$D,Planning!$B2267,'PO Details'!$L:$L,Planning!$E2267))</f>
        <v>45469</v>
      </c>
      <c r="V2267" s="29" t="s">
        <v>4640</v>
      </c>
      <c r="W2267" t="str">
        <f t="shared" si="194"/>
        <v/>
      </c>
      <c r="X2267" s="2">
        <v>120</v>
      </c>
    </row>
    <row r="2268" spans="1:24" x14ac:dyDescent="0.25">
      <c r="A2268" s="11" t="s">
        <v>4616</v>
      </c>
      <c r="B2268" s="22" t="s">
        <v>306</v>
      </c>
      <c r="C2268" s="22"/>
      <c r="D2268" s="22" t="s">
        <v>307</v>
      </c>
      <c r="E2268" s="31" t="s">
        <v>1201</v>
      </c>
      <c r="F2268" s="12">
        <f>SUMIFS('Inventory Details'!$H:$H,'Inventory Details'!$B:$B,$B2268,'Inventory Details'!$E:$E,$E2268)</f>
        <v>0</v>
      </c>
      <c r="G2268" s="12">
        <f>SUMIFS('PO Details'!$H:$H,'PO Details'!$D:$D,Planning!$B2268,'PO Details'!$L:$L,$E2268)</f>
        <v>0</v>
      </c>
      <c r="H2268" s="12">
        <f>SUMIFS('SO Details'!$G:$G,'SO Details'!$D:$D,Planning!$B2268,'SO Details'!$K:$K,$E2268)</f>
        <v>0</v>
      </c>
      <c r="I2268" s="20">
        <f>IF(COUNTIFS($C:$C,B2268)&gt;1,SUMIFS('Sales Hx'!$Q:$Q,'Sales Hx'!$B:$B,_xlfn.XLOOKUP(B2268,C:C,B:B),'Sales Hx'!$D:$D,Planning!$E2268),SUMIFS('Sales Hx'!$Q:$Q,'Sales Hx'!$B:$B,Planning!$B2268,'Sales Hx'!$D:$D,Planning!$E2268))</f>
        <v>0</v>
      </c>
      <c r="J2268" s="16">
        <f>IF(COUNTIFS($C:$C,B2268)&gt;1,SUMIFS('Sales Hx'!$S:$S,'Sales Hx'!$B:$B,_xlfn.XLOOKUP(B2268,C:C,B:B),'Sales Hx'!$D:$D,E2268),SUMIFS('Sales Hx'!$S:$S,'Sales Hx'!$B:$B,$B2268,'Sales Hx'!$D:$D,$E2268))</f>
        <v>0</v>
      </c>
      <c r="K2268" s="16">
        <f t="shared" si="193"/>
        <v>0</v>
      </c>
      <c r="L2268" s="12">
        <f>IF(M2268&lt;&gt;"",M2268,IF(COUNTIFS($C:$C,B2268)&gt;1,SUMIFS('Sales Hx'!V:V,'Sales Hx'!$B:$B,_xlfn.XLOOKUP(B2268,C:C,B:B),'Sales Hx'!$D:$D,$E2268),SUMIFS('Sales Hx'!V:V,'Sales Hx'!$B:$B,$B2268,'Sales Hx'!$D:$D,$E2268)))</f>
        <v>0</v>
      </c>
      <c r="M2268" s="12">
        <v>0</v>
      </c>
      <c r="N2268" s="15">
        <f t="shared" si="196"/>
        <v>0</v>
      </c>
      <c r="O2268" s="21">
        <f t="shared" si="197"/>
        <v>0</v>
      </c>
      <c r="P2268" s="24">
        <v>0.76</v>
      </c>
      <c r="Q2268" s="18">
        <f t="shared" si="195"/>
        <v>0</v>
      </c>
      <c r="R2268" s="2">
        <v>1</v>
      </c>
      <c r="S2268" s="2">
        <v>120</v>
      </c>
      <c r="T2268" s="2" t="s">
        <v>4647</v>
      </c>
      <c r="U2268" s="28" t="str">
        <f>IF(G2268=0,"",_xlfn.MINIFS('PO Details'!$I:$I,'PO Details'!$D:$D,Planning!$B2268,'PO Details'!$L:$L,Planning!$E2268))</f>
        <v/>
      </c>
      <c r="V2268" s="29" t="s">
        <v>4640</v>
      </c>
      <c r="W2268" t="str">
        <f t="shared" si="194"/>
        <v/>
      </c>
      <c r="X2268" s="2">
        <v>120</v>
      </c>
    </row>
    <row r="2269" spans="1:24" x14ac:dyDescent="0.25">
      <c r="A2269" s="11" t="s">
        <v>4616</v>
      </c>
      <c r="B2269" s="22" t="s">
        <v>306</v>
      </c>
      <c r="C2269" s="22"/>
      <c r="D2269" s="22" t="s">
        <v>307</v>
      </c>
      <c r="E2269" s="31" t="s">
        <v>108</v>
      </c>
      <c r="F2269" s="12">
        <f>SUMIFS('Inventory Details'!$H:$H,'Inventory Details'!$B:$B,$B2269,'Inventory Details'!$E:$E,$E2269)</f>
        <v>6</v>
      </c>
      <c r="G2269" s="12">
        <f>SUMIFS('PO Details'!$H:$H,'PO Details'!$D:$D,Planning!$B2269,'PO Details'!$L:$L,$E2269)</f>
        <v>0</v>
      </c>
      <c r="H2269" s="12">
        <f>SUMIFS('SO Details'!$G:$G,'SO Details'!$D:$D,Planning!$B2269,'SO Details'!$K:$K,$E2269)</f>
        <v>0</v>
      </c>
      <c r="I2269" s="20">
        <f>IF(COUNTIFS($C:$C,B2269)&gt;1,SUMIFS('Sales Hx'!$Q:$Q,'Sales Hx'!$B:$B,_xlfn.XLOOKUP(B2269,C:C,B:B),'Sales Hx'!$D:$D,Planning!$E2269),SUMIFS('Sales Hx'!$Q:$Q,'Sales Hx'!$B:$B,Planning!$B2269,'Sales Hx'!$D:$D,Planning!$E2269))</f>
        <v>0</v>
      </c>
      <c r="J2269" s="16">
        <f>IF(COUNTIFS($C:$C,B2269)&gt;1,SUMIFS('Sales Hx'!$S:$S,'Sales Hx'!$B:$B,_xlfn.XLOOKUP(B2269,C:C,B:B),'Sales Hx'!$D:$D,E2269),SUMIFS('Sales Hx'!$S:$S,'Sales Hx'!$B:$B,$B2269,'Sales Hx'!$D:$D,$E2269))</f>
        <v>0.58114035087719307</v>
      </c>
      <c r="K2269" s="16">
        <f t="shared" si="193"/>
        <v>0</v>
      </c>
      <c r="L2269" s="12">
        <f>IF(M2269&lt;&gt;"",M2269,IF(COUNTIFS($C:$C,B2269)&gt;1,SUMIFS('Sales Hx'!V:V,'Sales Hx'!$B:$B,_xlfn.XLOOKUP(B2269,C:C,B:B),'Sales Hx'!$D:$D,$E2269),SUMIFS('Sales Hx'!V:V,'Sales Hx'!$B:$B,$B2269,'Sales Hx'!$D:$D,$E2269)))</f>
        <v>0</v>
      </c>
      <c r="M2269" s="12">
        <v>0</v>
      </c>
      <c r="N2269" s="15">
        <f t="shared" si="196"/>
        <v>0.58114035087719307</v>
      </c>
      <c r="O2269" s="21">
        <f t="shared" si="197"/>
        <v>0</v>
      </c>
      <c r="P2269" s="24">
        <v>0.76</v>
      </c>
      <c r="Q2269" s="18">
        <f t="shared" si="195"/>
        <v>0</v>
      </c>
      <c r="R2269" s="2">
        <v>1</v>
      </c>
      <c r="S2269" s="2">
        <v>120</v>
      </c>
      <c r="T2269" s="2" t="s">
        <v>4647</v>
      </c>
      <c r="U2269" s="28" t="str">
        <f>IF(G2269=0,"",_xlfn.MINIFS('PO Details'!$I:$I,'PO Details'!$D:$D,Planning!$B2269,'PO Details'!$L:$L,Planning!$E2269))</f>
        <v/>
      </c>
      <c r="V2269" s="29" t="s">
        <v>4640</v>
      </c>
      <c r="W2269" t="str">
        <f t="shared" si="194"/>
        <v/>
      </c>
      <c r="X2269" s="2">
        <v>120</v>
      </c>
    </row>
    <row r="2270" spans="1:24" x14ac:dyDescent="0.25">
      <c r="A2270" s="11" t="s">
        <v>4616</v>
      </c>
      <c r="B2270" s="22" t="s">
        <v>306</v>
      </c>
      <c r="C2270" s="22"/>
      <c r="D2270" s="22" t="s">
        <v>307</v>
      </c>
      <c r="E2270" s="31" t="s">
        <v>2214</v>
      </c>
      <c r="F2270" s="12">
        <f>SUMIFS('Inventory Details'!$H:$H,'Inventory Details'!$B:$B,$B2270,'Inventory Details'!$E:$E,$E2270)</f>
        <v>0</v>
      </c>
      <c r="G2270" s="12">
        <f>SUMIFS('PO Details'!$H:$H,'PO Details'!$D:$D,Planning!$B2270,'PO Details'!$L:$L,$E2270)</f>
        <v>0</v>
      </c>
      <c r="H2270" s="12">
        <f>SUMIFS('SO Details'!$G:$G,'SO Details'!$D:$D,Planning!$B2270,'SO Details'!$K:$K,$E2270)</f>
        <v>1</v>
      </c>
      <c r="I2270" s="20">
        <f>IF(COUNTIFS($C:$C,B2270)&gt;1,SUMIFS('Sales Hx'!$Q:$Q,'Sales Hx'!$B:$B,_xlfn.XLOOKUP(B2270,C:C,B:B),'Sales Hx'!$D:$D,Planning!$E2270),SUMIFS('Sales Hx'!$Q:$Q,'Sales Hx'!$B:$B,Planning!$B2270,'Sales Hx'!$D:$D,Planning!$E2270))</f>
        <v>0</v>
      </c>
      <c r="J2270" s="16">
        <f>IF(COUNTIFS($C:$C,B2270)&gt;1,SUMIFS('Sales Hx'!$S:$S,'Sales Hx'!$B:$B,_xlfn.XLOOKUP(B2270,C:C,B:B),'Sales Hx'!$D:$D,E2270),SUMIFS('Sales Hx'!$S:$S,'Sales Hx'!$B:$B,$B2270,'Sales Hx'!$D:$D,$E2270))</f>
        <v>0.13157894736842105</v>
      </c>
      <c r="K2270" s="16">
        <f t="shared" si="193"/>
        <v>0</v>
      </c>
      <c r="L2270" s="12">
        <f>IF(M2270&lt;&gt;"",M2270,IF(COUNTIFS($C:$C,B2270)&gt;1,SUMIFS('Sales Hx'!V:V,'Sales Hx'!$B:$B,_xlfn.XLOOKUP(B2270,C:C,B:B),'Sales Hx'!$D:$D,$E2270),SUMIFS('Sales Hx'!V:V,'Sales Hx'!$B:$B,$B2270,'Sales Hx'!$D:$D,$E2270)))</f>
        <v>0</v>
      </c>
      <c r="M2270" s="12">
        <v>0</v>
      </c>
      <c r="N2270" s="15">
        <f t="shared" si="196"/>
        <v>0.13157894736842105</v>
      </c>
      <c r="O2270" s="21">
        <f t="shared" si="197"/>
        <v>17</v>
      </c>
      <c r="P2270" s="24">
        <v>0.76</v>
      </c>
      <c r="Q2270" s="18">
        <f t="shared" si="195"/>
        <v>12.92</v>
      </c>
      <c r="R2270" s="2">
        <v>1</v>
      </c>
      <c r="S2270" s="2">
        <v>120</v>
      </c>
      <c r="T2270" s="2" t="s">
        <v>4647</v>
      </c>
      <c r="U2270" s="28" t="str">
        <f>IF(G2270=0,"",_xlfn.MINIFS('PO Details'!$I:$I,'PO Details'!$D:$D,Planning!$B2270,'PO Details'!$L:$L,Planning!$E2270))</f>
        <v/>
      </c>
      <c r="V2270" s="29" t="s">
        <v>4640</v>
      </c>
      <c r="W2270" t="str">
        <f t="shared" si="194"/>
        <v/>
      </c>
      <c r="X2270" s="2">
        <v>120</v>
      </c>
    </row>
    <row r="2271" spans="1:24" x14ac:dyDescent="0.25">
      <c r="A2271" s="11" t="s">
        <v>4616</v>
      </c>
      <c r="B2271" s="22" t="s">
        <v>308</v>
      </c>
      <c r="C2271" s="22"/>
      <c r="D2271" s="22" t="s">
        <v>309</v>
      </c>
      <c r="E2271" s="31" t="s">
        <v>106</v>
      </c>
      <c r="F2271" s="12">
        <f>SUMIFS('Inventory Details'!$H:$H,'Inventory Details'!$B:$B,$B2271,'Inventory Details'!$E:$E,$E2271)</f>
        <v>0</v>
      </c>
      <c r="G2271" s="12">
        <f>SUMIFS('PO Details'!$H:$H,'PO Details'!$D:$D,Planning!$B2271,'PO Details'!$L:$L,$E2271)</f>
        <v>135</v>
      </c>
      <c r="H2271" s="12">
        <f>SUMIFS('SO Details'!$G:$G,'SO Details'!$D:$D,Planning!$B2271,'SO Details'!$K:$K,$E2271)</f>
        <v>3</v>
      </c>
      <c r="I2271" s="20">
        <f>IF(COUNTIFS($C:$C,B2271)&gt;1,SUMIFS('Sales Hx'!$Q:$Q,'Sales Hx'!$B:$B,_xlfn.XLOOKUP(B2271,C:C,B:B),'Sales Hx'!$D:$D,Planning!$E2271),SUMIFS('Sales Hx'!$Q:$Q,'Sales Hx'!$B:$B,Planning!$B2271,'Sales Hx'!$D:$D,Planning!$E2271))</f>
        <v>109.19999999999999</v>
      </c>
      <c r="J2271" s="16">
        <f>IF(COUNTIFS($C:$C,B2271)&gt;1,SUMIFS('Sales Hx'!$S:$S,'Sales Hx'!$B:$B,_xlfn.XLOOKUP(B2271,C:C,B:B),'Sales Hx'!$D:$D,E2271),SUMIFS('Sales Hx'!$S:$S,'Sales Hx'!$B:$B,$B2271,'Sales Hx'!$D:$D,$E2271))</f>
        <v>0.98848684210526316</v>
      </c>
      <c r="K2271" s="16">
        <f t="shared" si="193"/>
        <v>1.2362637362637363</v>
      </c>
      <c r="L2271" s="12">
        <f>IF(M2271&lt;&gt;"",M2271,IF(COUNTIFS($C:$C,B2271)&gt;1,SUMIFS('Sales Hx'!V:V,'Sales Hx'!$B:$B,_xlfn.XLOOKUP(B2271,C:C,B:B),'Sales Hx'!$D:$D,$E2271),SUMIFS('Sales Hx'!V:V,'Sales Hx'!$B:$B,$B2271,'Sales Hx'!$D:$D,$E2271)))</f>
        <v>0</v>
      </c>
      <c r="M2271" s="12">
        <v>0</v>
      </c>
      <c r="N2271" s="15">
        <f t="shared" si="196"/>
        <v>0.98848684210526316</v>
      </c>
      <c r="O2271" s="21">
        <f t="shared" si="197"/>
        <v>0</v>
      </c>
      <c r="P2271" s="24">
        <v>4.3499999999999996</v>
      </c>
      <c r="Q2271" s="18">
        <f t="shared" si="195"/>
        <v>0</v>
      </c>
      <c r="R2271" s="2">
        <v>1</v>
      </c>
      <c r="S2271" s="2">
        <v>120</v>
      </c>
      <c r="T2271" s="2" t="s">
        <v>4647</v>
      </c>
      <c r="U2271" s="28">
        <f>IF(G2271=0,"",_xlfn.MINIFS('PO Details'!$I:$I,'PO Details'!$D:$D,Planning!$B2271,'PO Details'!$L:$L,Planning!$E2271))</f>
        <v>45443</v>
      </c>
      <c r="V2271" s="29" t="s">
        <v>4640</v>
      </c>
      <c r="W2271" t="str">
        <f t="shared" si="194"/>
        <v/>
      </c>
      <c r="X2271" s="2">
        <v>120</v>
      </c>
    </row>
    <row r="2272" spans="1:24" x14ac:dyDescent="0.25">
      <c r="A2272" s="11" t="s">
        <v>4616</v>
      </c>
      <c r="B2272" s="22" t="s">
        <v>308</v>
      </c>
      <c r="C2272" s="22"/>
      <c r="D2272" s="22" t="s">
        <v>309</v>
      </c>
      <c r="E2272" s="31" t="s">
        <v>119</v>
      </c>
      <c r="F2272" s="12">
        <f>SUMIFS('Inventory Details'!$H:$H,'Inventory Details'!$B:$B,$B2272,'Inventory Details'!$E:$E,$E2272)</f>
        <v>10</v>
      </c>
      <c r="G2272" s="12">
        <f>SUMIFS('PO Details'!$H:$H,'PO Details'!$D:$D,Planning!$B2272,'PO Details'!$L:$L,$E2272)</f>
        <v>20</v>
      </c>
      <c r="H2272" s="12">
        <f>SUMIFS('SO Details'!$G:$G,'SO Details'!$D:$D,Planning!$B2272,'SO Details'!$K:$K,$E2272)</f>
        <v>0</v>
      </c>
      <c r="I2272" s="20">
        <f>IF(COUNTIFS($C:$C,B2272)&gt;1,SUMIFS('Sales Hx'!$Q:$Q,'Sales Hx'!$B:$B,_xlfn.XLOOKUP(B2272,C:C,B:B),'Sales Hx'!$D:$D,Planning!$E2272),SUMIFS('Sales Hx'!$Q:$Q,'Sales Hx'!$B:$B,Planning!$B2272,'Sales Hx'!$D:$D,Planning!$E2272))</f>
        <v>11.2</v>
      </c>
      <c r="J2272" s="16">
        <f>IF(COUNTIFS($C:$C,B2272)&gt;1,SUMIFS('Sales Hx'!$S:$S,'Sales Hx'!$B:$B,_xlfn.XLOOKUP(B2272,C:C,B:B),'Sales Hx'!$D:$D,E2272),SUMIFS('Sales Hx'!$S:$S,'Sales Hx'!$B:$B,$B2272,'Sales Hx'!$D:$D,$E2272))</f>
        <v>0.15263157894736842</v>
      </c>
      <c r="K2272" s="16">
        <f t="shared" si="193"/>
        <v>2.6785714285714288</v>
      </c>
      <c r="L2272" s="12">
        <f>IF(M2272&lt;&gt;"",M2272,IF(COUNTIFS($C:$C,B2272)&gt;1,SUMIFS('Sales Hx'!V:V,'Sales Hx'!$B:$B,_xlfn.XLOOKUP(B2272,C:C,B:B),'Sales Hx'!$D:$D,$E2272),SUMIFS('Sales Hx'!V:V,'Sales Hx'!$B:$B,$B2272,'Sales Hx'!$D:$D,$E2272)))</f>
        <v>0</v>
      </c>
      <c r="M2272" s="12">
        <v>0</v>
      </c>
      <c r="N2272" s="15">
        <f t="shared" si="196"/>
        <v>0.15263157894736842</v>
      </c>
      <c r="O2272" s="21">
        <f t="shared" si="197"/>
        <v>0</v>
      </c>
      <c r="P2272" s="24">
        <v>4.3499999999999996</v>
      </c>
      <c r="Q2272" s="18">
        <f t="shared" si="195"/>
        <v>0</v>
      </c>
      <c r="R2272" s="2">
        <v>1</v>
      </c>
      <c r="S2272" s="2">
        <v>120</v>
      </c>
      <c r="T2272" s="2" t="s">
        <v>4647</v>
      </c>
      <c r="U2272" s="28">
        <f>IF(G2272=0,"",_xlfn.MINIFS('PO Details'!$I:$I,'PO Details'!$D:$D,Planning!$B2272,'PO Details'!$L:$L,Planning!$E2272))</f>
        <v>45443</v>
      </c>
      <c r="V2272" s="29" t="s">
        <v>4640</v>
      </c>
      <c r="W2272" t="str">
        <f t="shared" si="194"/>
        <v/>
      </c>
      <c r="X2272" s="2">
        <v>120</v>
      </c>
    </row>
    <row r="2273" spans="1:24" x14ac:dyDescent="0.25">
      <c r="A2273" s="11" t="s">
        <v>4616</v>
      </c>
      <c r="B2273" s="22" t="s">
        <v>308</v>
      </c>
      <c r="C2273" s="22"/>
      <c r="D2273" s="22" t="s">
        <v>309</v>
      </c>
      <c r="E2273" s="31" t="s">
        <v>113</v>
      </c>
      <c r="F2273" s="12">
        <f>SUMIFS('Inventory Details'!$H:$H,'Inventory Details'!$B:$B,$B2273,'Inventory Details'!$E:$E,$E2273)</f>
        <v>131</v>
      </c>
      <c r="G2273" s="12">
        <f>SUMIFS('PO Details'!$H:$H,'PO Details'!$D:$D,Planning!$B2273,'PO Details'!$L:$L,$E2273)</f>
        <v>110</v>
      </c>
      <c r="H2273" s="12">
        <f>SUMIFS('SO Details'!$G:$G,'SO Details'!$D:$D,Planning!$B2273,'SO Details'!$K:$K,$E2273)</f>
        <v>2</v>
      </c>
      <c r="I2273" s="20">
        <f>IF(COUNTIFS($C:$C,B2273)&gt;1,SUMIFS('Sales Hx'!$Q:$Q,'Sales Hx'!$B:$B,_xlfn.XLOOKUP(B2273,C:C,B:B),'Sales Hx'!$D:$D,Planning!$E2273),SUMIFS('Sales Hx'!$Q:$Q,'Sales Hx'!$B:$B,Planning!$B2273,'Sales Hx'!$D:$D,Planning!$E2273))</f>
        <v>78.399999999999991</v>
      </c>
      <c r="J2273" s="16">
        <f>IF(COUNTIFS($C:$C,B2273)&gt;1,SUMIFS('Sales Hx'!$S:$S,'Sales Hx'!$B:$B,_xlfn.XLOOKUP(B2273,C:C,B:B),'Sales Hx'!$D:$D,E2273),SUMIFS('Sales Hx'!$S:$S,'Sales Hx'!$B:$B,$B2273,'Sales Hx'!$D:$D,$E2273))</f>
        <v>0.65021929824561409</v>
      </c>
      <c r="K2273" s="16">
        <f t="shared" si="193"/>
        <v>3.0739795918367352</v>
      </c>
      <c r="L2273" s="12">
        <f>IF(M2273&lt;&gt;"",M2273,IF(COUNTIFS($C:$C,B2273)&gt;1,SUMIFS('Sales Hx'!V:V,'Sales Hx'!$B:$B,_xlfn.XLOOKUP(B2273,C:C,B:B),'Sales Hx'!$D:$D,$E2273),SUMIFS('Sales Hx'!V:V,'Sales Hx'!$B:$B,$B2273,'Sales Hx'!$D:$D,$E2273)))</f>
        <v>0</v>
      </c>
      <c r="M2273" s="12">
        <v>0</v>
      </c>
      <c r="N2273" s="15">
        <f t="shared" si="196"/>
        <v>0.65021929824561409</v>
      </c>
      <c r="O2273" s="21">
        <f t="shared" si="197"/>
        <v>0</v>
      </c>
      <c r="P2273" s="24">
        <v>4.3499999999999996</v>
      </c>
      <c r="Q2273" s="18">
        <f t="shared" si="195"/>
        <v>0</v>
      </c>
      <c r="R2273" s="2">
        <v>1</v>
      </c>
      <c r="S2273" s="2">
        <v>120</v>
      </c>
      <c r="T2273" s="2" t="s">
        <v>4647</v>
      </c>
      <c r="U2273" s="28">
        <f>IF(G2273=0,"",_xlfn.MINIFS('PO Details'!$I:$I,'PO Details'!$D:$D,Planning!$B2273,'PO Details'!$L:$L,Planning!$E2273))</f>
        <v>45474</v>
      </c>
      <c r="V2273" s="29" t="s">
        <v>4640</v>
      </c>
      <c r="W2273" t="str">
        <f t="shared" si="194"/>
        <v/>
      </c>
      <c r="X2273" s="2">
        <v>120</v>
      </c>
    </row>
    <row r="2274" spans="1:24" x14ac:dyDescent="0.25">
      <c r="A2274" s="11" t="s">
        <v>4616</v>
      </c>
      <c r="B2274" s="22" t="s">
        <v>308</v>
      </c>
      <c r="C2274" s="22"/>
      <c r="D2274" s="22" t="s">
        <v>309</v>
      </c>
      <c r="E2274" s="31" t="s">
        <v>4746</v>
      </c>
      <c r="F2274" s="12">
        <f>SUMIFS('Inventory Details'!$H:$H,'Inventory Details'!$B:$B,$B2274,'Inventory Details'!$E:$E,$E2274)</f>
        <v>141</v>
      </c>
      <c r="G2274" s="12">
        <f>SUMIFS('PO Details'!$H:$H,'PO Details'!$D:$D,Planning!$B2274,'PO Details'!$L:$L,$E2274)</f>
        <v>280</v>
      </c>
      <c r="H2274" s="12">
        <f>SUMIFS('SO Details'!$G:$G,'SO Details'!$D:$D,Planning!$B2274,'SO Details'!$K:$K,$E2274)</f>
        <v>15</v>
      </c>
      <c r="I2274" s="20">
        <f>IF(COUNTIFS($C:$C,B2274)&gt;1,SUMIFS('Sales Hx'!$Q:$Q,'Sales Hx'!$B:$B,_xlfn.XLOOKUP(B2274,C:C,B:B),'Sales Hx'!$D:$D,Planning!$E2274),SUMIFS('Sales Hx'!$Q:$Q,'Sales Hx'!$B:$B,Planning!$B2274,'Sales Hx'!$D:$D,Planning!$E2274))</f>
        <v>169.39999999999998</v>
      </c>
      <c r="J2274" s="16">
        <f>IF(COUNTIFS($C:$C,B2274)&gt;1,SUMIFS('Sales Hx'!$S:$S,'Sales Hx'!$B:$B,_xlfn.XLOOKUP(B2274,C:C,B:B),'Sales Hx'!$D:$D,E2274),SUMIFS('Sales Hx'!$S:$S,'Sales Hx'!$B:$B,$B2274,'Sales Hx'!$D:$D,$E2274))</f>
        <v>1.5866228070175437</v>
      </c>
      <c r="K2274" s="16">
        <f t="shared" si="193"/>
        <v>2.4852420306965763</v>
      </c>
      <c r="L2274" s="12">
        <f>IF(M2274&lt;&gt;"",M2274,IF(COUNTIFS($C:$C,B2274)&gt;1,SUMIFS('Sales Hx'!V:V,'Sales Hx'!$B:$B,_xlfn.XLOOKUP(B2274,C:C,B:B),'Sales Hx'!$D:$D,$E2274),SUMIFS('Sales Hx'!V:V,'Sales Hx'!$B:$B,$B2274,'Sales Hx'!$D:$D,$E2274)))</f>
        <v>0</v>
      </c>
      <c r="M2274" s="12">
        <v>0</v>
      </c>
      <c r="N2274" s="15">
        <f t="shared" si="196"/>
        <v>1.5866228070175437</v>
      </c>
      <c r="O2274" s="21">
        <f t="shared" si="197"/>
        <v>0</v>
      </c>
      <c r="P2274" s="24">
        <v>4.3499999999999996</v>
      </c>
      <c r="Q2274" s="18">
        <f t="shared" si="195"/>
        <v>0</v>
      </c>
      <c r="R2274" s="2">
        <v>1</v>
      </c>
      <c r="S2274" s="2">
        <v>120</v>
      </c>
      <c r="T2274" s="2" t="s">
        <v>4647</v>
      </c>
      <c r="U2274" s="28">
        <f>IF(G2274=0,"",_xlfn.MINIFS('PO Details'!$I:$I,'PO Details'!$D:$D,Planning!$B2274,'PO Details'!$L:$L,Planning!$E2274))</f>
        <v>45516</v>
      </c>
      <c r="V2274" s="29" t="s">
        <v>4640</v>
      </c>
      <c r="W2274" t="str">
        <f t="shared" si="194"/>
        <v/>
      </c>
      <c r="X2274" s="2">
        <v>120</v>
      </c>
    </row>
    <row r="2275" spans="1:24" x14ac:dyDescent="0.25">
      <c r="A2275" s="11" t="s">
        <v>4616</v>
      </c>
      <c r="B2275" s="22" t="s">
        <v>308</v>
      </c>
      <c r="C2275" s="22"/>
      <c r="D2275" s="22" t="s">
        <v>309</v>
      </c>
      <c r="E2275" s="31" t="s">
        <v>15</v>
      </c>
      <c r="F2275" s="12">
        <f>SUMIFS('Inventory Details'!$H:$H,'Inventory Details'!$B:$B,$B2275,'Inventory Details'!$E:$E,$E2275)</f>
        <v>25</v>
      </c>
      <c r="G2275" s="12">
        <f>SUMIFS('PO Details'!$H:$H,'PO Details'!$D:$D,Planning!$B2275,'PO Details'!$L:$L,$E2275)</f>
        <v>35</v>
      </c>
      <c r="H2275" s="12">
        <f>SUMIFS('SO Details'!$G:$G,'SO Details'!$D:$D,Planning!$B2275,'SO Details'!$K:$K,$E2275)</f>
        <v>100</v>
      </c>
      <c r="I2275" s="20">
        <f>IF(COUNTIFS($C:$C,B2275)&gt;1,SUMIFS('Sales Hx'!$Q:$Q,'Sales Hx'!$B:$B,_xlfn.XLOOKUP(B2275,C:C,B:B),'Sales Hx'!$D:$D,Planning!$E2275),SUMIFS('Sales Hx'!$Q:$Q,'Sales Hx'!$B:$B,Planning!$B2275,'Sales Hx'!$D:$D,Planning!$E2275))</f>
        <v>7</v>
      </c>
      <c r="J2275" s="16">
        <f>IF(COUNTIFS($C:$C,B2275)&gt;1,SUMIFS('Sales Hx'!$S:$S,'Sales Hx'!$B:$B,_xlfn.XLOOKUP(B2275,C:C,B:B),'Sales Hx'!$D:$D,E2275),SUMIFS('Sales Hx'!$S:$S,'Sales Hx'!$B:$B,$B2275,'Sales Hx'!$D:$D,$E2275))</f>
        <v>1.7214912280701755</v>
      </c>
      <c r="K2275" s="16">
        <f t="shared" si="193"/>
        <v>8.5714285714285712</v>
      </c>
      <c r="L2275" s="12">
        <f>IF(M2275&lt;&gt;"",M2275,IF(COUNTIFS($C:$C,B2275)&gt;1,SUMIFS('Sales Hx'!V:V,'Sales Hx'!$B:$B,_xlfn.XLOOKUP(B2275,C:C,B:B),'Sales Hx'!$D:$D,$E2275),SUMIFS('Sales Hx'!V:V,'Sales Hx'!$B:$B,$B2275,'Sales Hx'!$D:$D,$E2275)))</f>
        <v>0</v>
      </c>
      <c r="M2275" s="12">
        <v>0</v>
      </c>
      <c r="N2275" s="15">
        <f t="shared" si="196"/>
        <v>1.7214912280701755</v>
      </c>
      <c r="O2275" s="21">
        <f t="shared" si="197"/>
        <v>0</v>
      </c>
      <c r="P2275" s="24">
        <v>4.3499999999999996</v>
      </c>
      <c r="Q2275" s="18">
        <f t="shared" si="195"/>
        <v>0</v>
      </c>
      <c r="R2275" s="2">
        <v>1</v>
      </c>
      <c r="S2275" s="2">
        <v>120</v>
      </c>
      <c r="T2275" s="2" t="s">
        <v>4647</v>
      </c>
      <c r="U2275" s="28">
        <f>IF(G2275=0,"",_xlfn.MINIFS('PO Details'!$I:$I,'PO Details'!$D:$D,Planning!$B2275,'PO Details'!$L:$L,Planning!$E2275))</f>
        <v>45469</v>
      </c>
      <c r="V2275" s="29" t="s">
        <v>4640</v>
      </c>
      <c r="W2275" t="str">
        <f t="shared" si="194"/>
        <v>Max</v>
      </c>
      <c r="X2275" s="2">
        <v>120</v>
      </c>
    </row>
    <row r="2276" spans="1:24" x14ac:dyDescent="0.25">
      <c r="A2276" s="11" t="s">
        <v>4616</v>
      </c>
      <c r="B2276" s="22" t="s">
        <v>308</v>
      </c>
      <c r="C2276" s="22"/>
      <c r="D2276" s="22" t="s">
        <v>309</v>
      </c>
      <c r="E2276" s="31" t="s">
        <v>108</v>
      </c>
      <c r="F2276" s="12">
        <f>SUMIFS('Inventory Details'!$H:$H,'Inventory Details'!$B:$B,$B2276,'Inventory Details'!$E:$E,$E2276)</f>
        <v>0</v>
      </c>
      <c r="G2276" s="12">
        <f>SUMIFS('PO Details'!$H:$H,'PO Details'!$D:$D,Planning!$B2276,'PO Details'!$L:$L,$E2276)</f>
        <v>18</v>
      </c>
      <c r="H2276" s="12">
        <f>SUMIFS('SO Details'!$G:$G,'SO Details'!$D:$D,Planning!$B2276,'SO Details'!$K:$K,$E2276)</f>
        <v>0</v>
      </c>
      <c r="I2276" s="20">
        <f>IF(COUNTIFS($C:$C,B2276)&gt;1,SUMIFS('Sales Hx'!$Q:$Q,'Sales Hx'!$B:$B,_xlfn.XLOOKUP(B2276,C:C,B:B),'Sales Hx'!$D:$D,Planning!$E2276),SUMIFS('Sales Hx'!$Q:$Q,'Sales Hx'!$B:$B,Planning!$B2276,'Sales Hx'!$D:$D,Planning!$E2276))</f>
        <v>2.8</v>
      </c>
      <c r="J2276" s="16">
        <f>IF(COUNTIFS($C:$C,B2276)&gt;1,SUMIFS('Sales Hx'!$S:$S,'Sales Hx'!$B:$B,_xlfn.XLOOKUP(B2276,C:C,B:B),'Sales Hx'!$D:$D,E2276),SUMIFS('Sales Hx'!$S:$S,'Sales Hx'!$B:$B,$B2276,'Sales Hx'!$D:$D,$E2276))</f>
        <v>0.10032894736842105</v>
      </c>
      <c r="K2276" s="16">
        <f t="shared" si="193"/>
        <v>6.4285714285714288</v>
      </c>
      <c r="L2276" s="12">
        <f>IF(M2276&lt;&gt;"",M2276,IF(COUNTIFS($C:$C,B2276)&gt;1,SUMIFS('Sales Hx'!V:V,'Sales Hx'!$B:$B,_xlfn.XLOOKUP(B2276,C:C,B:B),'Sales Hx'!$D:$D,$E2276),SUMIFS('Sales Hx'!V:V,'Sales Hx'!$B:$B,$B2276,'Sales Hx'!$D:$D,$E2276)))</f>
        <v>0</v>
      </c>
      <c r="M2276" s="12">
        <v>0</v>
      </c>
      <c r="N2276" s="15">
        <f t="shared" si="196"/>
        <v>0.10032894736842105</v>
      </c>
      <c r="O2276" s="21">
        <f t="shared" si="197"/>
        <v>0</v>
      </c>
      <c r="P2276" s="24">
        <v>4.3499999999999996</v>
      </c>
      <c r="Q2276" s="18">
        <f t="shared" si="195"/>
        <v>0</v>
      </c>
      <c r="R2276" s="2">
        <v>1</v>
      </c>
      <c r="S2276" s="2">
        <v>120</v>
      </c>
      <c r="T2276" s="2" t="s">
        <v>4647</v>
      </c>
      <c r="U2276" s="28">
        <f>IF(G2276=0,"",_xlfn.MINIFS('PO Details'!$I:$I,'PO Details'!$D:$D,Planning!$B2276,'PO Details'!$L:$L,Planning!$E2276))</f>
        <v>45443</v>
      </c>
      <c r="V2276" s="29" t="s">
        <v>4640</v>
      </c>
      <c r="W2276" t="str">
        <f t="shared" si="194"/>
        <v/>
      </c>
      <c r="X2276" s="2">
        <v>120</v>
      </c>
    </row>
    <row r="2277" spans="1:24" x14ac:dyDescent="0.25">
      <c r="A2277" s="11" t="s">
        <v>4616</v>
      </c>
      <c r="B2277" s="22" t="s">
        <v>308</v>
      </c>
      <c r="C2277" s="22"/>
      <c r="D2277" s="22" t="s">
        <v>309</v>
      </c>
      <c r="E2277" s="31" t="s">
        <v>1201</v>
      </c>
      <c r="F2277" s="12">
        <f>SUMIFS('Inventory Details'!$H:$H,'Inventory Details'!$B:$B,$B2277,'Inventory Details'!$E:$E,$E2277)</f>
        <v>1</v>
      </c>
      <c r="G2277" s="12">
        <f>SUMIFS('PO Details'!$H:$H,'PO Details'!$D:$D,Planning!$B2277,'PO Details'!$L:$L,$E2277)</f>
        <v>0</v>
      </c>
      <c r="H2277" s="12">
        <f>SUMIFS('SO Details'!$G:$G,'SO Details'!$D:$D,Planning!$B2277,'SO Details'!$K:$K,$E2277)</f>
        <v>0</v>
      </c>
      <c r="I2277" s="20">
        <f>IF(COUNTIFS($C:$C,B2277)&gt;1,SUMIFS('Sales Hx'!$Q:$Q,'Sales Hx'!$B:$B,_xlfn.XLOOKUP(B2277,C:C,B:B),'Sales Hx'!$D:$D,Planning!$E2277),SUMIFS('Sales Hx'!$Q:$Q,'Sales Hx'!$B:$B,Planning!$B2277,'Sales Hx'!$D:$D,Planning!$E2277))</f>
        <v>0</v>
      </c>
      <c r="J2277" s="16">
        <f>IF(COUNTIFS($C:$C,B2277)&gt;1,SUMIFS('Sales Hx'!$S:$S,'Sales Hx'!$B:$B,_xlfn.XLOOKUP(B2277,C:C,B:B),'Sales Hx'!$D:$D,E2277),SUMIFS('Sales Hx'!$S:$S,'Sales Hx'!$B:$B,$B2277,'Sales Hx'!$D:$D,$E2277))</f>
        <v>0</v>
      </c>
      <c r="K2277" s="16">
        <f t="shared" si="193"/>
        <v>0</v>
      </c>
      <c r="L2277" s="12">
        <f>IF(M2277&lt;&gt;"",M2277,IF(COUNTIFS($C:$C,B2277)&gt;1,SUMIFS('Sales Hx'!V:V,'Sales Hx'!$B:$B,_xlfn.XLOOKUP(B2277,C:C,B:B),'Sales Hx'!$D:$D,$E2277),SUMIFS('Sales Hx'!V:V,'Sales Hx'!$B:$B,$B2277,'Sales Hx'!$D:$D,$E2277)))</f>
        <v>0</v>
      </c>
      <c r="M2277" s="12">
        <v>0</v>
      </c>
      <c r="N2277" s="15">
        <f t="shared" si="196"/>
        <v>0</v>
      </c>
      <c r="O2277" s="21">
        <f t="shared" si="197"/>
        <v>0</v>
      </c>
      <c r="P2277" s="24">
        <v>4.3499999999999996</v>
      </c>
      <c r="Q2277" s="18">
        <f t="shared" si="195"/>
        <v>0</v>
      </c>
      <c r="R2277" s="2">
        <v>1</v>
      </c>
      <c r="S2277" s="2">
        <v>120</v>
      </c>
      <c r="T2277" s="2" t="s">
        <v>4647</v>
      </c>
      <c r="U2277" s="28" t="str">
        <f>IF(G2277=0,"",_xlfn.MINIFS('PO Details'!$I:$I,'PO Details'!$D:$D,Planning!$B2277,'PO Details'!$L:$L,Planning!$E2277))</f>
        <v/>
      </c>
      <c r="V2277" s="29" t="s">
        <v>4640</v>
      </c>
      <c r="W2277" t="str">
        <f t="shared" si="194"/>
        <v/>
      </c>
      <c r="X2277" s="2">
        <v>120</v>
      </c>
    </row>
    <row r="2278" spans="1:24" x14ac:dyDescent="0.25">
      <c r="A2278" s="11" t="s">
        <v>4616</v>
      </c>
      <c r="B2278" s="22" t="s">
        <v>308</v>
      </c>
      <c r="C2278" s="22"/>
      <c r="D2278" s="22" t="s">
        <v>309</v>
      </c>
      <c r="E2278" s="31" t="s">
        <v>1398</v>
      </c>
      <c r="F2278" s="12">
        <f>SUMIFS('Inventory Details'!$H:$H,'Inventory Details'!$B:$B,$B2278,'Inventory Details'!$E:$E,$E2278)</f>
        <v>0</v>
      </c>
      <c r="G2278" s="12">
        <f>SUMIFS('PO Details'!$H:$H,'PO Details'!$D:$D,Planning!$B2278,'PO Details'!$L:$L,$E2278)</f>
        <v>0</v>
      </c>
      <c r="H2278" s="12">
        <f>SUMIFS('SO Details'!$G:$G,'SO Details'!$D:$D,Planning!$B2278,'SO Details'!$K:$K,$E2278)</f>
        <v>1</v>
      </c>
      <c r="I2278" s="20">
        <f>IF(COUNTIFS($C:$C,B2278)&gt;1,SUMIFS('Sales Hx'!$Q:$Q,'Sales Hx'!$B:$B,_xlfn.XLOOKUP(B2278,C:C,B:B),'Sales Hx'!$D:$D,Planning!$E2278),SUMIFS('Sales Hx'!$Q:$Q,'Sales Hx'!$B:$B,Planning!$B2278,'Sales Hx'!$D:$D,Planning!$E2278))</f>
        <v>0</v>
      </c>
      <c r="J2278" s="16">
        <f>IF(COUNTIFS($C:$C,B2278)&gt;1,SUMIFS('Sales Hx'!$S:$S,'Sales Hx'!$B:$B,_xlfn.XLOOKUP(B2278,C:C,B:B),'Sales Hx'!$D:$D,E2278),SUMIFS('Sales Hx'!$S:$S,'Sales Hx'!$B:$B,$B2278,'Sales Hx'!$D:$D,$E2278))</f>
        <v>0</v>
      </c>
      <c r="K2278" s="16">
        <f t="shared" si="193"/>
        <v>0</v>
      </c>
      <c r="L2278" s="12">
        <f>IF(M2278&lt;&gt;"",M2278,IF(COUNTIFS($C:$C,B2278)&gt;1,SUMIFS('Sales Hx'!V:V,'Sales Hx'!$B:$B,_xlfn.XLOOKUP(B2278,C:C,B:B),'Sales Hx'!$D:$D,$E2278),SUMIFS('Sales Hx'!V:V,'Sales Hx'!$B:$B,$B2278,'Sales Hx'!$D:$D,$E2278)))</f>
        <v>0</v>
      </c>
      <c r="M2278" s="12">
        <v>0</v>
      </c>
      <c r="N2278" s="15">
        <f t="shared" si="196"/>
        <v>0</v>
      </c>
      <c r="O2278" s="21">
        <f t="shared" si="197"/>
        <v>1</v>
      </c>
      <c r="P2278" s="24">
        <v>4.3499999999999996</v>
      </c>
      <c r="Q2278" s="18">
        <f t="shared" si="195"/>
        <v>4.3499999999999996</v>
      </c>
      <c r="R2278" s="2">
        <v>1</v>
      </c>
      <c r="S2278" s="2">
        <v>120</v>
      </c>
      <c r="T2278" s="2" t="s">
        <v>4647</v>
      </c>
      <c r="U2278" s="28" t="str">
        <f>IF(G2278=0,"",_xlfn.MINIFS('PO Details'!$I:$I,'PO Details'!$D:$D,Planning!$B2278,'PO Details'!$L:$L,Planning!$E2278))</f>
        <v/>
      </c>
      <c r="V2278" s="29" t="s">
        <v>4640</v>
      </c>
      <c r="W2278" t="str">
        <f t="shared" si="194"/>
        <v/>
      </c>
      <c r="X2278" s="2">
        <v>120</v>
      </c>
    </row>
    <row r="2279" spans="1:24" x14ac:dyDescent="0.25">
      <c r="A2279" s="11" t="s">
        <v>4616</v>
      </c>
      <c r="B2279" s="22" t="s">
        <v>308</v>
      </c>
      <c r="C2279" s="22"/>
      <c r="D2279" s="22" t="s">
        <v>309</v>
      </c>
      <c r="E2279" s="31" t="s">
        <v>109</v>
      </c>
      <c r="F2279" s="12">
        <f>SUMIFS('Inventory Details'!$H:$H,'Inventory Details'!$B:$B,$B2279,'Inventory Details'!$E:$E,$E2279)</f>
        <v>64</v>
      </c>
      <c r="G2279" s="12">
        <f>SUMIFS('PO Details'!$H:$H,'PO Details'!$D:$D,Planning!$B2279,'PO Details'!$L:$L,$E2279)</f>
        <v>0</v>
      </c>
      <c r="H2279" s="12">
        <f>SUMIFS('SO Details'!$G:$G,'SO Details'!$D:$D,Planning!$B2279,'SO Details'!$K:$K,$E2279)</f>
        <v>1</v>
      </c>
      <c r="I2279" s="20">
        <f>IF(COUNTIFS($C:$C,B2279)&gt;1,SUMIFS('Sales Hx'!$Q:$Q,'Sales Hx'!$B:$B,_xlfn.XLOOKUP(B2279,C:C,B:B),'Sales Hx'!$D:$D,Planning!$E2279),SUMIFS('Sales Hx'!$Q:$Q,'Sales Hx'!$B:$B,Planning!$B2279,'Sales Hx'!$D:$D,Planning!$E2279))</f>
        <v>32.199999999999996</v>
      </c>
      <c r="J2279" s="16">
        <f>IF(COUNTIFS($C:$C,B2279)&gt;1,SUMIFS('Sales Hx'!$S:$S,'Sales Hx'!$B:$B,_xlfn.XLOOKUP(B2279,C:C,B:B),'Sales Hx'!$D:$D,E2279),SUMIFS('Sales Hx'!$S:$S,'Sales Hx'!$B:$B,$B2279,'Sales Hx'!$D:$D,$E2279))</f>
        <v>0.27905701754385964</v>
      </c>
      <c r="K2279" s="16">
        <f t="shared" si="193"/>
        <v>1.987577639751553</v>
      </c>
      <c r="L2279" s="12">
        <f>IF(M2279&lt;&gt;"",M2279,IF(COUNTIFS($C:$C,B2279)&gt;1,SUMIFS('Sales Hx'!V:V,'Sales Hx'!$B:$B,_xlfn.XLOOKUP(B2279,C:C,B:B),'Sales Hx'!$D:$D,$E2279),SUMIFS('Sales Hx'!V:V,'Sales Hx'!$B:$B,$B2279,'Sales Hx'!$D:$D,$E2279)))</f>
        <v>0</v>
      </c>
      <c r="M2279" s="12">
        <v>0</v>
      </c>
      <c r="N2279" s="15">
        <f t="shared" si="196"/>
        <v>0.27905701754385964</v>
      </c>
      <c r="O2279" s="21">
        <f t="shared" si="197"/>
        <v>0</v>
      </c>
      <c r="P2279" s="24">
        <v>4.3499999999999996</v>
      </c>
      <c r="Q2279" s="18">
        <f t="shared" si="195"/>
        <v>0</v>
      </c>
      <c r="R2279" s="2">
        <v>1</v>
      </c>
      <c r="S2279" s="2">
        <v>120</v>
      </c>
      <c r="T2279" s="2" t="s">
        <v>4647</v>
      </c>
      <c r="U2279" s="28" t="str">
        <f>IF(G2279=0,"",_xlfn.MINIFS('PO Details'!$I:$I,'PO Details'!$D:$D,Planning!$B2279,'PO Details'!$L:$L,Planning!$E2279))</f>
        <v/>
      </c>
      <c r="V2279" s="29" t="s">
        <v>4640</v>
      </c>
      <c r="W2279" t="str">
        <f t="shared" si="194"/>
        <v/>
      </c>
      <c r="X2279" s="2">
        <v>120</v>
      </c>
    </row>
    <row r="2280" spans="1:24" x14ac:dyDescent="0.25">
      <c r="A2280" s="11" t="s">
        <v>4616</v>
      </c>
      <c r="B2280" s="22" t="s">
        <v>308</v>
      </c>
      <c r="C2280" s="22"/>
      <c r="D2280" s="22" t="s">
        <v>309</v>
      </c>
      <c r="E2280" s="31" t="s">
        <v>820</v>
      </c>
      <c r="F2280" s="12">
        <f>SUMIFS('Inventory Details'!$H:$H,'Inventory Details'!$B:$B,$B2280,'Inventory Details'!$E:$E,$E2280)</f>
        <v>45</v>
      </c>
      <c r="G2280" s="12">
        <f>SUMIFS('PO Details'!$H:$H,'PO Details'!$D:$D,Planning!$B2280,'PO Details'!$L:$L,$E2280)</f>
        <v>0</v>
      </c>
      <c r="H2280" s="12">
        <f>SUMIFS('SO Details'!$G:$G,'SO Details'!$D:$D,Planning!$B2280,'SO Details'!$K:$K,$E2280)</f>
        <v>0</v>
      </c>
      <c r="I2280" s="20">
        <f>IF(COUNTIFS($C:$C,B2280)&gt;1,SUMIFS('Sales Hx'!$Q:$Q,'Sales Hx'!$B:$B,_xlfn.XLOOKUP(B2280,C:C,B:B),'Sales Hx'!$D:$D,Planning!$E2280),SUMIFS('Sales Hx'!$Q:$Q,'Sales Hx'!$B:$B,Planning!$B2280,'Sales Hx'!$D:$D,Planning!$E2280))</f>
        <v>0</v>
      </c>
      <c r="J2280" s="16">
        <f>IF(COUNTIFS($C:$C,B2280)&gt;1,SUMIFS('Sales Hx'!$S:$S,'Sales Hx'!$B:$B,_xlfn.XLOOKUP(B2280,C:C,B:B),'Sales Hx'!$D:$D,E2280),SUMIFS('Sales Hx'!$S:$S,'Sales Hx'!$B:$B,$B2280,'Sales Hx'!$D:$D,$E2280))</f>
        <v>5.2631578947368418E-2</v>
      </c>
      <c r="K2280" s="16">
        <f t="shared" si="193"/>
        <v>0</v>
      </c>
      <c r="L2280" s="12">
        <f>IF(M2280&lt;&gt;"",M2280,IF(COUNTIFS($C:$C,B2280)&gt;1,SUMIFS('Sales Hx'!V:V,'Sales Hx'!$B:$B,_xlfn.XLOOKUP(B2280,C:C,B:B),'Sales Hx'!$D:$D,$E2280),SUMIFS('Sales Hx'!V:V,'Sales Hx'!$B:$B,$B2280,'Sales Hx'!$D:$D,$E2280)))</f>
        <v>0</v>
      </c>
      <c r="M2280" s="12">
        <v>0</v>
      </c>
      <c r="N2280" s="15">
        <f t="shared" si="196"/>
        <v>5.2631578947368418E-2</v>
      </c>
      <c r="O2280" s="21">
        <f t="shared" si="197"/>
        <v>0</v>
      </c>
      <c r="P2280" s="24">
        <v>4.3499999999999996</v>
      </c>
      <c r="Q2280" s="18">
        <f t="shared" si="195"/>
        <v>0</v>
      </c>
      <c r="R2280" s="2">
        <v>1</v>
      </c>
      <c r="S2280" s="2">
        <v>120</v>
      </c>
      <c r="T2280" s="2" t="s">
        <v>4647</v>
      </c>
      <c r="U2280" s="28" t="str">
        <f>IF(G2280=0,"",_xlfn.MINIFS('PO Details'!$I:$I,'PO Details'!$D:$D,Planning!$B2280,'PO Details'!$L:$L,Planning!$E2280))</f>
        <v/>
      </c>
      <c r="V2280" s="29" t="s">
        <v>4640</v>
      </c>
      <c r="W2280" t="str">
        <f t="shared" si="194"/>
        <v/>
      </c>
      <c r="X2280" s="2">
        <v>120</v>
      </c>
    </row>
    <row r="2281" spans="1:24" x14ac:dyDescent="0.25">
      <c r="A2281" s="11" t="s">
        <v>4616</v>
      </c>
      <c r="B2281" s="22" t="s">
        <v>308</v>
      </c>
      <c r="C2281" s="22"/>
      <c r="D2281" s="22" t="s">
        <v>309</v>
      </c>
      <c r="E2281" s="31" t="s">
        <v>861</v>
      </c>
      <c r="F2281" s="12">
        <f>SUMIFS('Inventory Details'!$H:$H,'Inventory Details'!$B:$B,$B2281,'Inventory Details'!$E:$E,$E2281)</f>
        <v>1</v>
      </c>
      <c r="G2281" s="12">
        <f>SUMIFS('PO Details'!$H:$H,'PO Details'!$D:$D,Planning!$B2281,'PO Details'!$L:$L,$E2281)</f>
        <v>0</v>
      </c>
      <c r="H2281" s="12">
        <f>SUMIFS('SO Details'!$G:$G,'SO Details'!$D:$D,Planning!$B2281,'SO Details'!$K:$K,$E2281)</f>
        <v>0</v>
      </c>
      <c r="I2281" s="20">
        <f>IF(COUNTIFS($C:$C,B2281)&gt;1,SUMIFS('Sales Hx'!$Q:$Q,'Sales Hx'!$B:$B,_xlfn.XLOOKUP(B2281,C:C,B:B),'Sales Hx'!$D:$D,Planning!$E2281),SUMIFS('Sales Hx'!$Q:$Q,'Sales Hx'!$B:$B,Planning!$B2281,'Sales Hx'!$D:$D,Planning!$E2281))</f>
        <v>0</v>
      </c>
      <c r="J2281" s="16">
        <f>IF(COUNTIFS($C:$C,B2281)&gt;1,SUMIFS('Sales Hx'!$S:$S,'Sales Hx'!$B:$B,_xlfn.XLOOKUP(B2281,C:C,B:B),'Sales Hx'!$D:$D,E2281),SUMIFS('Sales Hx'!$S:$S,'Sales Hx'!$B:$B,$B2281,'Sales Hx'!$D:$D,$E2281))</f>
        <v>0</v>
      </c>
      <c r="K2281" s="16">
        <f t="shared" si="193"/>
        <v>0</v>
      </c>
      <c r="L2281" s="12">
        <f>IF(M2281&lt;&gt;"",M2281,IF(COUNTIFS($C:$C,B2281)&gt;1,SUMIFS('Sales Hx'!V:V,'Sales Hx'!$B:$B,_xlfn.XLOOKUP(B2281,C:C,B:B),'Sales Hx'!$D:$D,$E2281),SUMIFS('Sales Hx'!V:V,'Sales Hx'!$B:$B,$B2281,'Sales Hx'!$D:$D,$E2281)))</f>
        <v>0</v>
      </c>
      <c r="M2281" s="12">
        <v>0</v>
      </c>
      <c r="N2281" s="15">
        <f t="shared" si="196"/>
        <v>0</v>
      </c>
      <c r="O2281" s="21">
        <f t="shared" si="197"/>
        <v>0</v>
      </c>
      <c r="P2281" s="24">
        <v>4.3499999999999996</v>
      </c>
      <c r="Q2281" s="18">
        <f t="shared" si="195"/>
        <v>0</v>
      </c>
      <c r="R2281" s="2">
        <v>1</v>
      </c>
      <c r="S2281" s="2">
        <v>120</v>
      </c>
      <c r="T2281" s="2" t="s">
        <v>4647</v>
      </c>
      <c r="U2281" s="28" t="str">
        <f>IF(G2281=0,"",_xlfn.MINIFS('PO Details'!$I:$I,'PO Details'!$D:$D,Planning!$B2281,'PO Details'!$L:$L,Planning!$E2281))</f>
        <v/>
      </c>
      <c r="V2281" s="29" t="s">
        <v>4640</v>
      </c>
      <c r="W2281" t="str">
        <f t="shared" si="194"/>
        <v/>
      </c>
      <c r="X2281" s="2">
        <v>120</v>
      </c>
    </row>
    <row r="2282" spans="1:24" x14ac:dyDescent="0.25">
      <c r="A2282" s="11" t="s">
        <v>4616</v>
      </c>
      <c r="B2282" s="22" t="s">
        <v>308</v>
      </c>
      <c r="C2282" s="22"/>
      <c r="D2282" s="22" t="s">
        <v>309</v>
      </c>
      <c r="E2282" s="31" t="s">
        <v>2214</v>
      </c>
      <c r="F2282" s="12">
        <f>SUMIFS('Inventory Details'!$H:$H,'Inventory Details'!$B:$B,$B2282,'Inventory Details'!$E:$E,$E2282)</f>
        <v>0</v>
      </c>
      <c r="G2282" s="12">
        <f>SUMIFS('PO Details'!$H:$H,'PO Details'!$D:$D,Planning!$B2282,'PO Details'!$L:$L,$E2282)</f>
        <v>0</v>
      </c>
      <c r="H2282" s="12">
        <f>SUMIFS('SO Details'!$G:$G,'SO Details'!$D:$D,Planning!$B2282,'SO Details'!$K:$K,$E2282)</f>
        <v>1</v>
      </c>
      <c r="I2282" s="20">
        <f>IF(COUNTIFS($C:$C,B2282)&gt;1,SUMIFS('Sales Hx'!$Q:$Q,'Sales Hx'!$B:$B,_xlfn.XLOOKUP(B2282,C:C,B:B),'Sales Hx'!$D:$D,Planning!$E2282),SUMIFS('Sales Hx'!$Q:$Q,'Sales Hx'!$B:$B,Planning!$B2282,'Sales Hx'!$D:$D,Planning!$E2282))</f>
        <v>0</v>
      </c>
      <c r="J2282" s="16">
        <f>IF(COUNTIFS($C:$C,B2282)&gt;1,SUMIFS('Sales Hx'!$S:$S,'Sales Hx'!$B:$B,_xlfn.XLOOKUP(B2282,C:C,B:B),'Sales Hx'!$D:$D,E2282),SUMIFS('Sales Hx'!$S:$S,'Sales Hx'!$B:$B,$B2282,'Sales Hx'!$D:$D,$E2282))</f>
        <v>0.11513157894736843</v>
      </c>
      <c r="K2282" s="16">
        <f t="shared" si="193"/>
        <v>0</v>
      </c>
      <c r="L2282" s="12">
        <f>IF(M2282&lt;&gt;"",M2282,IF(COUNTIFS($C:$C,B2282)&gt;1,SUMIFS('Sales Hx'!V:V,'Sales Hx'!$B:$B,_xlfn.XLOOKUP(B2282,C:C,B:B),'Sales Hx'!$D:$D,$E2282),SUMIFS('Sales Hx'!V:V,'Sales Hx'!$B:$B,$B2282,'Sales Hx'!$D:$D,$E2282)))</f>
        <v>0</v>
      </c>
      <c r="M2282" s="12">
        <v>0</v>
      </c>
      <c r="N2282" s="15">
        <f t="shared" si="196"/>
        <v>0.11513157894736843</v>
      </c>
      <c r="O2282" s="21">
        <f t="shared" si="197"/>
        <v>15</v>
      </c>
      <c r="P2282" s="24">
        <v>4.3499999999999996</v>
      </c>
      <c r="Q2282" s="18">
        <f t="shared" si="195"/>
        <v>65.25</v>
      </c>
      <c r="R2282" s="2">
        <v>1</v>
      </c>
      <c r="S2282" s="2">
        <v>120</v>
      </c>
      <c r="T2282" s="2" t="s">
        <v>4647</v>
      </c>
      <c r="U2282" s="28" t="str">
        <f>IF(G2282=0,"",_xlfn.MINIFS('PO Details'!$I:$I,'PO Details'!$D:$D,Planning!$B2282,'PO Details'!$L:$L,Planning!$E2282))</f>
        <v/>
      </c>
      <c r="V2282" s="29" t="s">
        <v>4640</v>
      </c>
      <c r="W2282" t="str">
        <f t="shared" si="194"/>
        <v/>
      </c>
      <c r="X2282" s="2">
        <v>120</v>
      </c>
    </row>
    <row r="2283" spans="1:24" x14ac:dyDescent="0.25">
      <c r="A2283" s="11"/>
      <c r="B2283" s="22" t="s">
        <v>5612</v>
      </c>
      <c r="C2283" s="22"/>
      <c r="D2283" s="22"/>
      <c r="E2283" s="31" t="s">
        <v>109</v>
      </c>
      <c r="F2283" s="12">
        <f>SUMIFS('Inventory Details'!$H:$H,'Inventory Details'!$B:$B,$B2283,'Inventory Details'!$E:$E,$E2283)</f>
        <v>0</v>
      </c>
      <c r="G2283" s="12">
        <f>SUMIFS('PO Details'!$H:$H,'PO Details'!$D:$D,Planning!$B2283,'PO Details'!$L:$L,$E2283)</f>
        <v>0</v>
      </c>
      <c r="H2283" s="12">
        <f>SUMIFS('SO Details'!$G:$G,'SO Details'!$D:$D,Planning!$B2283,'SO Details'!$K:$K,$E2283)</f>
        <v>0</v>
      </c>
      <c r="I2283" s="20">
        <f>IF(COUNTIFS($C:$C,B2283)&gt;1,SUMIFS('Sales Hx'!$Q:$Q,'Sales Hx'!$B:$B,_xlfn.XLOOKUP(B2283,C:C,B:B),'Sales Hx'!$D:$D,Planning!$E2283),SUMIFS('Sales Hx'!$Q:$Q,'Sales Hx'!$B:$B,Planning!$B2283,'Sales Hx'!$D:$D,Planning!$E2283))</f>
        <v>0</v>
      </c>
      <c r="J2283" s="16">
        <f>IF(COUNTIFS($C:$C,B2283)&gt;1,SUMIFS('Sales Hx'!$S:$S,'Sales Hx'!$B:$B,_xlfn.XLOOKUP(B2283,C:C,B:B),'Sales Hx'!$D:$D,E2283),SUMIFS('Sales Hx'!$S:$S,'Sales Hx'!$B:$B,$B2283,'Sales Hx'!$D:$D,$E2283))</f>
        <v>3.2894736842105261E-2</v>
      </c>
      <c r="K2283" s="16">
        <f t="shared" si="193"/>
        <v>0</v>
      </c>
      <c r="L2283" s="12">
        <f>IF(M2283&lt;&gt;"",M2283,IF(COUNTIFS($C:$C,B2283)&gt;1,SUMIFS('Sales Hx'!V:V,'Sales Hx'!$B:$B,_xlfn.XLOOKUP(B2283,C:C,B:B),'Sales Hx'!$D:$D,$E2283),SUMIFS('Sales Hx'!V:V,'Sales Hx'!$B:$B,$B2283,'Sales Hx'!$D:$D,$E2283)))</f>
        <v>0</v>
      </c>
      <c r="M2283" s="12">
        <v>0</v>
      </c>
      <c r="N2283" s="15">
        <f t="shared" si="196"/>
        <v>3.2894736842105261E-2</v>
      </c>
      <c r="O2283" s="21">
        <f t="shared" si="197"/>
        <v>3</v>
      </c>
      <c r="P2283" s="24">
        <v>0</v>
      </c>
      <c r="Q2283" s="18">
        <f t="shared" si="195"/>
        <v>0</v>
      </c>
      <c r="R2283" s="2">
        <v>1</v>
      </c>
      <c r="S2283" s="2">
        <v>90</v>
      </c>
      <c r="T2283" s="2" t="s">
        <v>4647</v>
      </c>
      <c r="U2283" s="28" t="str">
        <f>IF(G2283=0,"",_xlfn.MINIFS('PO Details'!$I:$I,'PO Details'!$D:$D,Planning!$B2283,'PO Details'!$L:$L,Planning!$E2283))</f>
        <v/>
      </c>
      <c r="V2283" s="29" t="s">
        <v>4640</v>
      </c>
      <c r="W2283" t="str">
        <f t="shared" si="194"/>
        <v>Max</v>
      </c>
      <c r="X2283" s="2">
        <v>120</v>
      </c>
    </row>
    <row r="2284" spans="1:24" x14ac:dyDescent="0.25">
      <c r="A2284" s="11"/>
      <c r="B2284" s="22" t="s">
        <v>2533</v>
      </c>
      <c r="C2284" s="22"/>
      <c r="D2284" s="22"/>
      <c r="E2284" s="31" t="s">
        <v>119</v>
      </c>
      <c r="F2284" s="12">
        <f>SUMIFS('Inventory Details'!$H:$H,'Inventory Details'!$B:$B,$B2284,'Inventory Details'!$E:$E,$E2284)</f>
        <v>0</v>
      </c>
      <c r="G2284" s="12">
        <f>SUMIFS('PO Details'!$H:$H,'PO Details'!$D:$D,Planning!$B2284,'PO Details'!$L:$L,$E2284)</f>
        <v>0</v>
      </c>
      <c r="H2284" s="12">
        <f>SUMIFS('SO Details'!$G:$G,'SO Details'!$D:$D,Planning!$B2284,'SO Details'!$K:$K,$E2284)</f>
        <v>0</v>
      </c>
      <c r="I2284" s="20">
        <f>IF(COUNTIFS($C:$C,B2284)&gt;1,SUMIFS('Sales Hx'!$Q:$Q,'Sales Hx'!$B:$B,_xlfn.XLOOKUP(B2284,C:C,B:B),'Sales Hx'!$D:$D,Planning!$E2284),SUMIFS('Sales Hx'!$Q:$Q,'Sales Hx'!$B:$B,Planning!$B2284,'Sales Hx'!$D:$D,Planning!$E2284))</f>
        <v>0</v>
      </c>
      <c r="J2284" s="16">
        <f>IF(COUNTIFS($C:$C,B2284)&gt;1,SUMIFS('Sales Hx'!$S:$S,'Sales Hx'!$B:$B,_xlfn.XLOOKUP(B2284,C:C,B:B),'Sales Hx'!$D:$D,E2284),SUMIFS('Sales Hx'!$S:$S,'Sales Hx'!$B:$B,$B2284,'Sales Hx'!$D:$D,$E2284))</f>
        <v>8.2236842105263164E-2</v>
      </c>
      <c r="K2284" s="16">
        <f t="shared" si="193"/>
        <v>0</v>
      </c>
      <c r="L2284" s="12">
        <f>IF(M2284&lt;&gt;"",M2284,IF(COUNTIFS($C:$C,B2284)&gt;1,SUMIFS('Sales Hx'!V:V,'Sales Hx'!$B:$B,_xlfn.XLOOKUP(B2284,C:C,B:B),'Sales Hx'!$D:$D,$E2284),SUMIFS('Sales Hx'!V:V,'Sales Hx'!$B:$B,$B2284,'Sales Hx'!$D:$D,$E2284)))</f>
        <v>0</v>
      </c>
      <c r="M2284" s="12">
        <v>0</v>
      </c>
      <c r="N2284" s="15">
        <f t="shared" si="196"/>
        <v>8.2236842105263164E-2</v>
      </c>
      <c r="O2284" s="21">
        <f t="shared" si="197"/>
        <v>10</v>
      </c>
      <c r="P2284" s="24">
        <v>0</v>
      </c>
      <c r="Q2284" s="18">
        <f t="shared" si="195"/>
        <v>0</v>
      </c>
      <c r="R2284" s="2">
        <v>1</v>
      </c>
      <c r="S2284" s="2">
        <v>120</v>
      </c>
      <c r="T2284" s="2" t="s">
        <v>4647</v>
      </c>
      <c r="U2284" s="28" t="str">
        <f>IF(G2284=0,"",_xlfn.MINIFS('PO Details'!$I:$I,'PO Details'!$D:$D,Planning!$B2284,'PO Details'!$L:$L,Planning!$E2284))</f>
        <v/>
      </c>
      <c r="V2284" s="29" t="s">
        <v>4640</v>
      </c>
      <c r="W2284" t="str">
        <f t="shared" si="194"/>
        <v>Max</v>
      </c>
      <c r="X2284" s="2">
        <v>120</v>
      </c>
    </row>
    <row r="2285" spans="1:24" x14ac:dyDescent="0.25">
      <c r="A2285" s="11"/>
      <c r="B2285" s="22" t="s">
        <v>1711</v>
      </c>
      <c r="C2285" s="22"/>
      <c r="D2285" s="22" t="s">
        <v>1712</v>
      </c>
      <c r="E2285" s="31" t="s">
        <v>108</v>
      </c>
      <c r="F2285" s="12">
        <f>SUMIFS('Inventory Details'!$H:$H,'Inventory Details'!$B:$B,$B2285,'Inventory Details'!$E:$E,$E2285)</f>
        <v>1</v>
      </c>
      <c r="G2285" s="12">
        <f>SUMIFS('PO Details'!$H:$H,'PO Details'!$D:$D,Planning!$B2285,'PO Details'!$L:$L,$E2285)</f>
        <v>0</v>
      </c>
      <c r="H2285" s="12">
        <f>SUMIFS('SO Details'!$G:$G,'SO Details'!$D:$D,Planning!$B2285,'SO Details'!$K:$K,$E2285)</f>
        <v>0</v>
      </c>
      <c r="I2285" s="20">
        <f>IF(COUNTIFS($C:$C,B2285)&gt;1,SUMIFS('Sales Hx'!$Q:$Q,'Sales Hx'!$B:$B,_xlfn.XLOOKUP(B2285,C:C,B:B),'Sales Hx'!$D:$D,Planning!$E2285),SUMIFS('Sales Hx'!$Q:$Q,'Sales Hx'!$B:$B,Planning!$B2285,'Sales Hx'!$D:$D,Planning!$E2285))</f>
        <v>0</v>
      </c>
      <c r="J2285" s="16">
        <f>IF(COUNTIFS($C:$C,B2285)&gt;1,SUMIFS('Sales Hx'!$S:$S,'Sales Hx'!$B:$B,_xlfn.XLOOKUP(B2285,C:C,B:B),'Sales Hx'!$D:$D,E2285),SUMIFS('Sales Hx'!$S:$S,'Sales Hx'!$B:$B,$B2285,'Sales Hx'!$D:$D,$E2285))</f>
        <v>4.9342105263157895E-2</v>
      </c>
      <c r="K2285" s="16">
        <f t="shared" si="193"/>
        <v>0</v>
      </c>
      <c r="L2285" s="12">
        <f>IF(M2285&lt;&gt;"",M2285,IF(COUNTIFS($C:$C,B2285)&gt;1,SUMIFS('Sales Hx'!V:V,'Sales Hx'!$B:$B,_xlfn.XLOOKUP(B2285,C:C,B:B),'Sales Hx'!$D:$D,$E2285),SUMIFS('Sales Hx'!V:V,'Sales Hx'!$B:$B,$B2285,'Sales Hx'!$D:$D,$E2285)))</f>
        <v>0</v>
      </c>
      <c r="M2285" s="12">
        <v>0</v>
      </c>
      <c r="N2285" s="15">
        <f t="shared" si="196"/>
        <v>4.9342105263157895E-2</v>
      </c>
      <c r="O2285" s="21">
        <f t="shared" si="197"/>
        <v>0</v>
      </c>
      <c r="P2285" s="24">
        <v>67.86</v>
      </c>
      <c r="Q2285" s="18">
        <f t="shared" si="195"/>
        <v>0</v>
      </c>
      <c r="R2285" s="2">
        <v>1</v>
      </c>
      <c r="S2285" s="2">
        <v>120</v>
      </c>
      <c r="T2285" s="2" t="s">
        <v>4647</v>
      </c>
      <c r="U2285" s="28" t="str">
        <f>IF(G2285=0,"",_xlfn.MINIFS('PO Details'!$I:$I,'PO Details'!$D:$D,Planning!$B2285,'PO Details'!$L:$L,Planning!$E2285))</f>
        <v/>
      </c>
      <c r="V2285" s="29" t="s">
        <v>4640</v>
      </c>
      <c r="W2285" t="str">
        <f t="shared" si="194"/>
        <v>Max</v>
      </c>
      <c r="X2285" s="2">
        <v>120</v>
      </c>
    </row>
    <row r="2286" spans="1:24" x14ac:dyDescent="0.25">
      <c r="A2286" s="11"/>
      <c r="B2286" s="22" t="s">
        <v>1711</v>
      </c>
      <c r="C2286" s="22"/>
      <c r="D2286" s="22" t="s">
        <v>1712</v>
      </c>
      <c r="E2286" s="31" t="s">
        <v>2214</v>
      </c>
      <c r="F2286" s="12">
        <f>SUMIFS('Inventory Details'!$H:$H,'Inventory Details'!$B:$B,$B2286,'Inventory Details'!$E:$E,$E2286)</f>
        <v>0</v>
      </c>
      <c r="G2286" s="12">
        <f>SUMIFS('PO Details'!$H:$H,'PO Details'!$D:$D,Planning!$B2286,'PO Details'!$L:$L,$E2286)</f>
        <v>0</v>
      </c>
      <c r="H2286" s="12">
        <f>SUMIFS('SO Details'!$G:$G,'SO Details'!$D:$D,Planning!$B2286,'SO Details'!$K:$K,$E2286)</f>
        <v>0</v>
      </c>
      <c r="I2286" s="20">
        <f>IF(COUNTIFS($C:$C,B2286)&gt;1,SUMIFS('Sales Hx'!$Q:$Q,'Sales Hx'!$B:$B,_xlfn.XLOOKUP(B2286,C:C,B:B),'Sales Hx'!$D:$D,Planning!$E2286),SUMIFS('Sales Hx'!$Q:$Q,'Sales Hx'!$B:$B,Planning!$B2286,'Sales Hx'!$D:$D,Planning!$E2286))</f>
        <v>0</v>
      </c>
      <c r="J2286" s="16">
        <f>IF(COUNTIFS($C:$C,B2286)&gt;1,SUMIFS('Sales Hx'!$S:$S,'Sales Hx'!$B:$B,_xlfn.XLOOKUP(B2286,C:C,B:B),'Sales Hx'!$D:$D,E2286),SUMIFS('Sales Hx'!$S:$S,'Sales Hx'!$B:$B,$B2286,'Sales Hx'!$D:$D,$E2286))</f>
        <v>6.5789473684210523E-2</v>
      </c>
      <c r="K2286" s="16">
        <f t="shared" si="193"/>
        <v>0</v>
      </c>
      <c r="L2286" s="12">
        <f>IF(M2286&lt;&gt;"",M2286,IF(COUNTIFS($C:$C,B2286)&gt;1,SUMIFS('Sales Hx'!V:V,'Sales Hx'!$B:$B,_xlfn.XLOOKUP(B2286,C:C,B:B),'Sales Hx'!$D:$D,$E2286),SUMIFS('Sales Hx'!V:V,'Sales Hx'!$B:$B,$B2286,'Sales Hx'!$D:$D,$E2286)))</f>
        <v>0</v>
      </c>
      <c r="M2286" s="12">
        <v>0</v>
      </c>
      <c r="N2286" s="15">
        <f t="shared" si="196"/>
        <v>6.5789473684210523E-2</v>
      </c>
      <c r="O2286" s="21">
        <f t="shared" si="197"/>
        <v>8</v>
      </c>
      <c r="P2286" s="24">
        <v>67.86</v>
      </c>
      <c r="Q2286" s="18">
        <f t="shared" si="195"/>
        <v>542.88</v>
      </c>
      <c r="R2286" s="2">
        <v>1</v>
      </c>
      <c r="S2286" s="2">
        <v>120</v>
      </c>
      <c r="T2286" s="2" t="s">
        <v>4647</v>
      </c>
      <c r="U2286" s="28" t="str">
        <f>IF(G2286=0,"",_xlfn.MINIFS('PO Details'!$I:$I,'PO Details'!$D:$D,Planning!$B2286,'PO Details'!$L:$L,Planning!$E2286))</f>
        <v/>
      </c>
      <c r="V2286" s="29" t="s">
        <v>4640</v>
      </c>
      <c r="W2286" t="str">
        <f t="shared" si="194"/>
        <v>Max</v>
      </c>
      <c r="X2286" s="2">
        <v>120</v>
      </c>
    </row>
    <row r="2287" spans="1:24" x14ac:dyDescent="0.25">
      <c r="A2287" s="11"/>
      <c r="B2287" s="22" t="s">
        <v>1713</v>
      </c>
      <c r="C2287" s="22"/>
      <c r="D2287" s="22" t="s">
        <v>1713</v>
      </c>
      <c r="E2287" s="31" t="s">
        <v>4746</v>
      </c>
      <c r="F2287" s="12">
        <f>SUMIFS('Inventory Details'!$H:$H,'Inventory Details'!$B:$B,$B2287,'Inventory Details'!$E:$E,$E2287)</f>
        <v>0</v>
      </c>
      <c r="G2287" s="12">
        <f>SUMIFS('PO Details'!$H:$H,'PO Details'!$D:$D,Planning!$B2287,'PO Details'!$L:$L,$E2287)</f>
        <v>0</v>
      </c>
      <c r="H2287" s="12">
        <f>SUMIFS('SO Details'!$G:$G,'SO Details'!$D:$D,Planning!$B2287,'SO Details'!$K:$K,$E2287)</f>
        <v>0</v>
      </c>
      <c r="I2287" s="20">
        <f>IF(COUNTIFS($C:$C,B2287)&gt;1,SUMIFS('Sales Hx'!$Q:$Q,'Sales Hx'!$B:$B,_xlfn.XLOOKUP(B2287,C:C,B:B),'Sales Hx'!$D:$D,Planning!$E2287),SUMIFS('Sales Hx'!$Q:$Q,'Sales Hx'!$B:$B,Planning!$B2287,'Sales Hx'!$D:$D,Planning!$E2287))</f>
        <v>2.8</v>
      </c>
      <c r="J2287" s="16">
        <f>IF(COUNTIFS($C:$C,B2287)&gt;1,SUMIFS('Sales Hx'!$S:$S,'Sales Hx'!$B:$B,_xlfn.XLOOKUP(B2287,C:C,B:B),'Sales Hx'!$D:$D,E2287),SUMIFS('Sales Hx'!$S:$S,'Sales Hx'!$B:$B,$B2287,'Sales Hx'!$D:$D,$E2287))</f>
        <v>5.5921052631578948E-2</v>
      </c>
      <c r="K2287" s="16">
        <f t="shared" si="193"/>
        <v>0</v>
      </c>
      <c r="L2287" s="12">
        <f>IF(M2287&lt;&gt;"",M2287,IF(COUNTIFS($C:$C,B2287)&gt;1,SUMIFS('Sales Hx'!V:V,'Sales Hx'!$B:$B,_xlfn.XLOOKUP(B2287,C:C,B:B),'Sales Hx'!$D:$D,$E2287),SUMIFS('Sales Hx'!V:V,'Sales Hx'!$B:$B,$B2287,'Sales Hx'!$D:$D,$E2287)))</f>
        <v>0</v>
      </c>
      <c r="M2287" s="12">
        <v>0</v>
      </c>
      <c r="N2287" s="15">
        <f t="shared" si="196"/>
        <v>5.5921052631578948E-2</v>
      </c>
      <c r="O2287" s="21">
        <f t="shared" si="197"/>
        <v>7</v>
      </c>
      <c r="P2287" s="24">
        <v>43.85</v>
      </c>
      <c r="Q2287" s="18">
        <f t="shared" si="195"/>
        <v>306.95</v>
      </c>
      <c r="R2287" s="2">
        <v>1</v>
      </c>
      <c r="S2287" s="2">
        <v>120</v>
      </c>
      <c r="T2287" s="2" t="s">
        <v>4647</v>
      </c>
      <c r="U2287" s="28" t="str">
        <f>IF(G2287=0,"",_xlfn.MINIFS('PO Details'!$I:$I,'PO Details'!$D:$D,Planning!$B2287,'PO Details'!$L:$L,Planning!$E2287))</f>
        <v/>
      </c>
      <c r="V2287" s="29" t="s">
        <v>4640</v>
      </c>
      <c r="W2287" t="str">
        <f t="shared" si="194"/>
        <v>Max</v>
      </c>
      <c r="X2287" s="2">
        <v>120</v>
      </c>
    </row>
    <row r="2288" spans="1:24" x14ac:dyDescent="0.25">
      <c r="A2288" s="11"/>
      <c r="B2288" s="22" t="s">
        <v>1713</v>
      </c>
      <c r="C2288" s="22"/>
      <c r="D2288" s="22" t="s">
        <v>1713</v>
      </c>
      <c r="E2288" s="31" t="s">
        <v>119</v>
      </c>
      <c r="F2288" s="12">
        <f>SUMIFS('Inventory Details'!$H:$H,'Inventory Details'!$B:$B,$B2288,'Inventory Details'!$E:$E,$E2288)</f>
        <v>5</v>
      </c>
      <c r="G2288" s="12">
        <f>SUMIFS('PO Details'!$H:$H,'PO Details'!$D:$D,Planning!$B2288,'PO Details'!$L:$L,$E2288)</f>
        <v>0</v>
      </c>
      <c r="H2288" s="12">
        <f>SUMIFS('SO Details'!$G:$G,'SO Details'!$D:$D,Planning!$B2288,'SO Details'!$K:$K,$E2288)</f>
        <v>0</v>
      </c>
      <c r="I2288" s="20">
        <f>IF(COUNTIFS($C:$C,B2288)&gt;1,SUMIFS('Sales Hx'!$Q:$Q,'Sales Hx'!$B:$B,_xlfn.XLOOKUP(B2288,C:C,B:B),'Sales Hx'!$D:$D,Planning!$E2288),SUMIFS('Sales Hx'!$Q:$Q,'Sales Hx'!$B:$B,Planning!$B2288,'Sales Hx'!$D:$D,Planning!$E2288))</f>
        <v>0</v>
      </c>
      <c r="J2288" s="16">
        <f>IF(COUNTIFS($C:$C,B2288)&gt;1,SUMIFS('Sales Hx'!$S:$S,'Sales Hx'!$B:$B,_xlfn.XLOOKUP(B2288,C:C,B:B),'Sales Hx'!$D:$D,E2288),SUMIFS('Sales Hx'!$S:$S,'Sales Hx'!$B:$B,$B2288,'Sales Hx'!$D:$D,$E2288))</f>
        <v>0</v>
      </c>
      <c r="K2288" s="16">
        <f t="shared" ref="K2288:K2351" si="198">IFERROR((F2288+G2288)/I2288,0)</f>
        <v>0</v>
      </c>
      <c r="L2288" s="12">
        <f>IF(M2288&lt;&gt;"",M2288,IF(COUNTIFS($C:$C,B2288)&gt;1,SUMIFS('Sales Hx'!V:V,'Sales Hx'!$B:$B,_xlfn.XLOOKUP(B2288,C:C,B:B),'Sales Hx'!$D:$D,$E2288),SUMIFS('Sales Hx'!V:V,'Sales Hx'!$B:$B,$B2288,'Sales Hx'!$D:$D,$E2288)))</f>
        <v>0</v>
      </c>
      <c r="M2288" s="12">
        <v>0</v>
      </c>
      <c r="N2288" s="15">
        <f t="shared" si="196"/>
        <v>0</v>
      </c>
      <c r="O2288" s="21">
        <f t="shared" si="197"/>
        <v>0</v>
      </c>
      <c r="P2288" s="24">
        <v>43.85</v>
      </c>
      <c r="Q2288" s="18">
        <f t="shared" si="195"/>
        <v>0</v>
      </c>
      <c r="R2288" s="2">
        <v>1</v>
      </c>
      <c r="S2288" s="2">
        <v>120</v>
      </c>
      <c r="T2288" s="2" t="s">
        <v>4647</v>
      </c>
      <c r="U2288" s="28" t="str">
        <f>IF(G2288=0,"",_xlfn.MINIFS('PO Details'!$I:$I,'PO Details'!$D:$D,Planning!$B2288,'PO Details'!$L:$L,Planning!$E2288))</f>
        <v/>
      </c>
      <c r="V2288" s="29" t="s">
        <v>4640</v>
      </c>
      <c r="W2288" t="str">
        <f t="shared" si="194"/>
        <v>Max</v>
      </c>
      <c r="X2288" s="2">
        <v>120</v>
      </c>
    </row>
    <row r="2289" spans="1:24" x14ac:dyDescent="0.25">
      <c r="A2289" s="11"/>
      <c r="B2289" s="22" t="s">
        <v>1713</v>
      </c>
      <c r="C2289" s="22"/>
      <c r="D2289" s="22" t="s">
        <v>1713</v>
      </c>
      <c r="E2289" s="31" t="s">
        <v>109</v>
      </c>
      <c r="F2289" s="12">
        <f>SUMIFS('Inventory Details'!$H:$H,'Inventory Details'!$B:$B,$B2289,'Inventory Details'!$E:$E,$E2289)</f>
        <v>5</v>
      </c>
      <c r="G2289" s="12">
        <f>SUMIFS('PO Details'!$H:$H,'PO Details'!$D:$D,Planning!$B2289,'PO Details'!$L:$L,$E2289)</f>
        <v>0</v>
      </c>
      <c r="H2289" s="12">
        <f>SUMIFS('SO Details'!$G:$G,'SO Details'!$D:$D,Planning!$B2289,'SO Details'!$K:$K,$E2289)</f>
        <v>0</v>
      </c>
      <c r="I2289" s="20">
        <f>IF(COUNTIFS($C:$C,B2289)&gt;1,SUMIFS('Sales Hx'!$Q:$Q,'Sales Hx'!$B:$B,_xlfn.XLOOKUP(B2289,C:C,B:B),'Sales Hx'!$D:$D,Planning!$E2289),SUMIFS('Sales Hx'!$Q:$Q,'Sales Hx'!$B:$B,Planning!$B2289,'Sales Hx'!$D:$D,Planning!$E2289))</f>
        <v>0</v>
      </c>
      <c r="J2289" s="16">
        <f>IF(COUNTIFS($C:$C,B2289)&gt;1,SUMIFS('Sales Hx'!$S:$S,'Sales Hx'!$B:$B,_xlfn.XLOOKUP(B2289,C:C,B:B),'Sales Hx'!$D:$D,E2289),SUMIFS('Sales Hx'!$S:$S,'Sales Hx'!$B:$B,$B2289,'Sales Hx'!$D:$D,$E2289))</f>
        <v>0</v>
      </c>
      <c r="K2289" s="16">
        <f t="shared" si="198"/>
        <v>0</v>
      </c>
      <c r="L2289" s="12">
        <f>IF(M2289&lt;&gt;"",M2289,IF(COUNTIFS($C:$C,B2289)&gt;1,SUMIFS('Sales Hx'!V:V,'Sales Hx'!$B:$B,_xlfn.XLOOKUP(B2289,C:C,B:B),'Sales Hx'!$D:$D,$E2289),SUMIFS('Sales Hx'!V:V,'Sales Hx'!$B:$B,$B2289,'Sales Hx'!$D:$D,$E2289)))</f>
        <v>0</v>
      </c>
      <c r="M2289" s="12">
        <v>0</v>
      </c>
      <c r="N2289" s="15">
        <f t="shared" si="196"/>
        <v>0</v>
      </c>
      <c r="O2289" s="21">
        <f t="shared" si="197"/>
        <v>0</v>
      </c>
      <c r="P2289" s="24">
        <v>43.85</v>
      </c>
      <c r="Q2289" s="18">
        <f t="shared" si="195"/>
        <v>0</v>
      </c>
      <c r="R2289" s="2">
        <v>1</v>
      </c>
      <c r="S2289" s="2">
        <v>120</v>
      </c>
      <c r="T2289" s="2" t="s">
        <v>4647</v>
      </c>
      <c r="U2289" s="28" t="str">
        <f>IF(G2289=0,"",_xlfn.MINIFS('PO Details'!$I:$I,'PO Details'!$D:$D,Planning!$B2289,'PO Details'!$L:$L,Planning!$E2289))</f>
        <v/>
      </c>
      <c r="V2289" s="29" t="s">
        <v>4640</v>
      </c>
      <c r="W2289" t="str">
        <f t="shared" si="194"/>
        <v>Max</v>
      </c>
      <c r="X2289" s="2">
        <v>120</v>
      </c>
    </row>
    <row r="2290" spans="1:24" x14ac:dyDescent="0.25">
      <c r="A2290" s="11"/>
      <c r="B2290" s="22" t="s">
        <v>1713</v>
      </c>
      <c r="C2290" s="22"/>
      <c r="D2290" s="22" t="s">
        <v>1713</v>
      </c>
      <c r="E2290" s="31" t="s">
        <v>113</v>
      </c>
      <c r="F2290" s="12">
        <f>SUMIFS('Inventory Details'!$H:$H,'Inventory Details'!$B:$B,$B2290,'Inventory Details'!$E:$E,$E2290)</f>
        <v>0</v>
      </c>
      <c r="G2290" s="12">
        <f>SUMIFS('PO Details'!$H:$H,'PO Details'!$D:$D,Planning!$B2290,'PO Details'!$L:$L,$E2290)</f>
        <v>0</v>
      </c>
      <c r="H2290" s="12">
        <f>SUMIFS('SO Details'!$G:$G,'SO Details'!$D:$D,Planning!$B2290,'SO Details'!$K:$K,$E2290)</f>
        <v>0</v>
      </c>
      <c r="I2290" s="20">
        <f>IF(COUNTIFS($C:$C,B2290)&gt;1,SUMIFS('Sales Hx'!$Q:$Q,'Sales Hx'!$B:$B,_xlfn.XLOOKUP(B2290,C:C,B:B),'Sales Hx'!$D:$D,Planning!$E2290),SUMIFS('Sales Hx'!$Q:$Q,'Sales Hx'!$B:$B,Planning!$B2290,'Sales Hx'!$D:$D,Planning!$E2290))</f>
        <v>2.8</v>
      </c>
      <c r="J2290" s="16">
        <f>IF(COUNTIFS($C:$C,B2290)&gt;1,SUMIFS('Sales Hx'!$S:$S,'Sales Hx'!$B:$B,_xlfn.XLOOKUP(B2290,C:C,B:B),'Sales Hx'!$D:$D,E2290),SUMIFS('Sales Hx'!$S:$S,'Sales Hx'!$B:$B,$B2290,'Sales Hx'!$D:$D,$E2290))</f>
        <v>7.8947368421052627E-2</v>
      </c>
      <c r="K2290" s="16">
        <f t="shared" si="198"/>
        <v>0</v>
      </c>
      <c r="L2290" s="12">
        <f>IF(M2290&lt;&gt;"",M2290,IF(COUNTIFS($C:$C,B2290)&gt;1,SUMIFS('Sales Hx'!V:V,'Sales Hx'!$B:$B,_xlfn.XLOOKUP(B2290,C:C,B:B),'Sales Hx'!$D:$D,$E2290),SUMIFS('Sales Hx'!V:V,'Sales Hx'!$B:$B,$B2290,'Sales Hx'!$D:$D,$E2290)))</f>
        <v>0</v>
      </c>
      <c r="M2290" s="12">
        <v>0</v>
      </c>
      <c r="N2290" s="15">
        <f t="shared" si="196"/>
        <v>7.8947368421052627E-2</v>
      </c>
      <c r="O2290" s="21">
        <f t="shared" si="197"/>
        <v>10</v>
      </c>
      <c r="P2290" s="24">
        <v>43.85</v>
      </c>
      <c r="Q2290" s="18">
        <f t="shared" si="195"/>
        <v>438.5</v>
      </c>
      <c r="R2290" s="2">
        <v>1</v>
      </c>
      <c r="S2290" s="2">
        <v>120</v>
      </c>
      <c r="T2290" s="2" t="s">
        <v>4647</v>
      </c>
      <c r="U2290" s="28" t="str">
        <f>IF(G2290=0,"",_xlfn.MINIFS('PO Details'!$I:$I,'PO Details'!$D:$D,Planning!$B2290,'PO Details'!$L:$L,Planning!$E2290))</f>
        <v/>
      </c>
      <c r="V2290" s="29" t="s">
        <v>4640</v>
      </c>
      <c r="W2290" t="str">
        <f t="shared" si="194"/>
        <v>Max</v>
      </c>
      <c r="X2290" s="2">
        <v>120</v>
      </c>
    </row>
    <row r="2291" spans="1:24" x14ac:dyDescent="0.25">
      <c r="A2291" s="11"/>
      <c r="B2291" s="22" t="s">
        <v>1713</v>
      </c>
      <c r="C2291" s="22"/>
      <c r="D2291" s="22" t="s">
        <v>1713</v>
      </c>
      <c r="E2291" s="31" t="s">
        <v>2214</v>
      </c>
      <c r="F2291" s="12">
        <f>SUMIFS('Inventory Details'!$H:$H,'Inventory Details'!$B:$B,$B2291,'Inventory Details'!$E:$E,$E2291)</f>
        <v>0</v>
      </c>
      <c r="G2291" s="12">
        <f>SUMIFS('PO Details'!$H:$H,'PO Details'!$D:$D,Planning!$B2291,'PO Details'!$L:$L,$E2291)</f>
        <v>0</v>
      </c>
      <c r="H2291" s="12">
        <f>SUMIFS('SO Details'!$G:$G,'SO Details'!$D:$D,Planning!$B2291,'SO Details'!$K:$K,$E2291)</f>
        <v>0</v>
      </c>
      <c r="I2291" s="20">
        <f>IF(COUNTIFS($C:$C,B2291)&gt;1,SUMIFS('Sales Hx'!$Q:$Q,'Sales Hx'!$B:$B,_xlfn.XLOOKUP(B2291,C:C,B:B),'Sales Hx'!$D:$D,Planning!$E2291),SUMIFS('Sales Hx'!$Q:$Q,'Sales Hx'!$B:$B,Planning!$B2291,'Sales Hx'!$D:$D,Planning!$E2291))</f>
        <v>0</v>
      </c>
      <c r="J2291" s="16">
        <f>IF(COUNTIFS($C:$C,B2291)&gt;1,SUMIFS('Sales Hx'!$S:$S,'Sales Hx'!$B:$B,_xlfn.XLOOKUP(B2291,C:C,B:B),'Sales Hx'!$D:$D,E2291),SUMIFS('Sales Hx'!$S:$S,'Sales Hx'!$B:$B,$B2291,'Sales Hx'!$D:$D,$E2291))</f>
        <v>0</v>
      </c>
      <c r="K2291" s="16">
        <f t="shared" si="198"/>
        <v>0</v>
      </c>
      <c r="L2291" s="12">
        <f>IF(M2291&lt;&gt;"",M2291,IF(COUNTIFS($C:$C,B2291)&gt;1,SUMIFS('Sales Hx'!V:V,'Sales Hx'!$B:$B,_xlfn.XLOOKUP(B2291,C:C,B:B),'Sales Hx'!$D:$D,$E2291),SUMIFS('Sales Hx'!V:V,'Sales Hx'!$B:$B,$B2291,'Sales Hx'!$D:$D,$E2291)))</f>
        <v>0</v>
      </c>
      <c r="M2291" s="12">
        <v>0</v>
      </c>
      <c r="N2291" s="15">
        <f t="shared" si="196"/>
        <v>0</v>
      </c>
      <c r="O2291" s="21">
        <f t="shared" si="197"/>
        <v>0</v>
      </c>
      <c r="P2291" s="24">
        <v>43.85</v>
      </c>
      <c r="Q2291" s="18">
        <f t="shared" si="195"/>
        <v>0</v>
      </c>
      <c r="R2291" s="2">
        <v>1</v>
      </c>
      <c r="S2291" s="2">
        <v>120</v>
      </c>
      <c r="T2291" s="2" t="s">
        <v>4647</v>
      </c>
      <c r="U2291" s="28" t="str">
        <f>IF(G2291=0,"",_xlfn.MINIFS('PO Details'!$I:$I,'PO Details'!$D:$D,Planning!$B2291,'PO Details'!$L:$L,Planning!$E2291))</f>
        <v/>
      </c>
      <c r="V2291" s="29" t="s">
        <v>4640</v>
      </c>
      <c r="W2291" t="str">
        <f t="shared" ref="W2291:W2354" si="199">IF(K2291=_xlfn.MAXIFS(K:K,B:B,B2291),"Max","")</f>
        <v>Max</v>
      </c>
      <c r="X2291" s="2">
        <v>120</v>
      </c>
    </row>
    <row r="2292" spans="1:24" x14ac:dyDescent="0.25">
      <c r="A2292" s="11"/>
      <c r="B2292" s="22" t="s">
        <v>1714</v>
      </c>
      <c r="C2292" s="22"/>
      <c r="D2292" s="22" t="s">
        <v>1715</v>
      </c>
      <c r="E2292" s="31" t="s">
        <v>108</v>
      </c>
      <c r="F2292" s="12">
        <f>SUMIFS('Inventory Details'!$H:$H,'Inventory Details'!$B:$B,$B2292,'Inventory Details'!$E:$E,$E2292)</f>
        <v>25</v>
      </c>
      <c r="G2292" s="12">
        <f>SUMIFS('PO Details'!$H:$H,'PO Details'!$D:$D,Planning!$B2292,'PO Details'!$L:$L,$E2292)</f>
        <v>0</v>
      </c>
      <c r="H2292" s="12">
        <f>SUMIFS('SO Details'!$G:$G,'SO Details'!$D:$D,Planning!$B2292,'SO Details'!$K:$K,$E2292)</f>
        <v>0</v>
      </c>
      <c r="I2292" s="20">
        <f>IF(COUNTIFS($C:$C,B2292)&gt;1,SUMIFS('Sales Hx'!$Q:$Q,'Sales Hx'!$B:$B,_xlfn.XLOOKUP(B2292,C:C,B:B),'Sales Hx'!$D:$D,Planning!$E2292),SUMIFS('Sales Hx'!$Q:$Q,'Sales Hx'!$B:$B,Planning!$B2292,'Sales Hx'!$D:$D,Planning!$E2292))</f>
        <v>0</v>
      </c>
      <c r="J2292" s="16">
        <f>IF(COUNTIFS($C:$C,B2292)&gt;1,SUMIFS('Sales Hx'!$S:$S,'Sales Hx'!$B:$B,_xlfn.XLOOKUP(B2292,C:C,B:B),'Sales Hx'!$D:$D,E2292),SUMIFS('Sales Hx'!$S:$S,'Sales Hx'!$B:$B,$B2292,'Sales Hx'!$D:$D,$E2292))</f>
        <v>4.9342105263157895E-2</v>
      </c>
      <c r="K2292" s="16">
        <f t="shared" si="198"/>
        <v>0</v>
      </c>
      <c r="L2292" s="12">
        <f>IF(M2292&lt;&gt;"",M2292,IF(COUNTIFS($C:$C,B2292)&gt;1,SUMIFS('Sales Hx'!V:V,'Sales Hx'!$B:$B,_xlfn.XLOOKUP(B2292,C:C,B:B),'Sales Hx'!$D:$D,$E2292),SUMIFS('Sales Hx'!V:V,'Sales Hx'!$B:$B,$B2292,'Sales Hx'!$D:$D,$E2292)))</f>
        <v>0</v>
      </c>
      <c r="M2292" s="12">
        <v>0</v>
      </c>
      <c r="N2292" s="15">
        <f t="shared" si="196"/>
        <v>4.9342105263157895E-2</v>
      </c>
      <c r="O2292" s="21">
        <f t="shared" si="197"/>
        <v>0</v>
      </c>
      <c r="P2292" s="24">
        <v>51.5</v>
      </c>
      <c r="Q2292" s="18">
        <f t="shared" si="195"/>
        <v>0</v>
      </c>
      <c r="R2292" s="2">
        <v>1</v>
      </c>
      <c r="S2292" s="2">
        <v>120</v>
      </c>
      <c r="T2292" s="2" t="s">
        <v>4647</v>
      </c>
      <c r="U2292" s="28" t="str">
        <f>IF(G2292=0,"",_xlfn.MINIFS('PO Details'!$I:$I,'PO Details'!$D:$D,Planning!$B2292,'PO Details'!$L:$L,Planning!$E2292))</f>
        <v/>
      </c>
      <c r="V2292" s="29" t="s">
        <v>4640</v>
      </c>
      <c r="W2292" t="str">
        <f t="shared" si="199"/>
        <v>Max</v>
      </c>
      <c r="X2292" s="2">
        <v>120</v>
      </c>
    </row>
    <row r="2293" spans="1:24" x14ac:dyDescent="0.25">
      <c r="A2293" s="11"/>
      <c r="B2293" s="22" t="s">
        <v>1714</v>
      </c>
      <c r="C2293" s="22"/>
      <c r="D2293" s="22" t="s">
        <v>1715</v>
      </c>
      <c r="E2293" s="31" t="s">
        <v>1201</v>
      </c>
      <c r="F2293" s="12">
        <f>SUMIFS('Inventory Details'!$H:$H,'Inventory Details'!$B:$B,$B2293,'Inventory Details'!$E:$E,$E2293)</f>
        <v>1</v>
      </c>
      <c r="G2293" s="12">
        <f>SUMIFS('PO Details'!$H:$H,'PO Details'!$D:$D,Planning!$B2293,'PO Details'!$L:$L,$E2293)</f>
        <v>0</v>
      </c>
      <c r="H2293" s="12">
        <f>SUMIFS('SO Details'!$G:$G,'SO Details'!$D:$D,Planning!$B2293,'SO Details'!$K:$K,$E2293)</f>
        <v>0</v>
      </c>
      <c r="I2293" s="20">
        <f>IF(COUNTIFS($C:$C,B2293)&gt;1,SUMIFS('Sales Hx'!$Q:$Q,'Sales Hx'!$B:$B,_xlfn.XLOOKUP(B2293,C:C,B:B),'Sales Hx'!$D:$D,Planning!$E2293),SUMIFS('Sales Hx'!$Q:$Q,'Sales Hx'!$B:$B,Planning!$B2293,'Sales Hx'!$D:$D,Planning!$E2293))</f>
        <v>0</v>
      </c>
      <c r="J2293" s="16">
        <f>IF(COUNTIFS($C:$C,B2293)&gt;1,SUMIFS('Sales Hx'!$S:$S,'Sales Hx'!$B:$B,_xlfn.XLOOKUP(B2293,C:C,B:B),'Sales Hx'!$D:$D,E2293),SUMIFS('Sales Hx'!$S:$S,'Sales Hx'!$B:$B,$B2293,'Sales Hx'!$D:$D,$E2293))</f>
        <v>0</v>
      </c>
      <c r="K2293" s="16">
        <f t="shared" si="198"/>
        <v>0</v>
      </c>
      <c r="L2293" s="12">
        <f>IF(M2293&lt;&gt;"",M2293,IF(COUNTIFS($C:$C,B2293)&gt;1,SUMIFS('Sales Hx'!V:V,'Sales Hx'!$B:$B,_xlfn.XLOOKUP(B2293,C:C,B:B),'Sales Hx'!$D:$D,$E2293),SUMIFS('Sales Hx'!V:V,'Sales Hx'!$B:$B,$B2293,'Sales Hx'!$D:$D,$E2293)))</f>
        <v>0</v>
      </c>
      <c r="M2293" s="12">
        <v>0</v>
      </c>
      <c r="N2293" s="15">
        <f t="shared" si="196"/>
        <v>0</v>
      </c>
      <c r="O2293" s="21">
        <f t="shared" si="197"/>
        <v>0</v>
      </c>
      <c r="P2293" s="24">
        <v>51.5</v>
      </c>
      <c r="Q2293" s="18">
        <f t="shared" ref="Q2293:Q2347" si="200">IFERROR(P2293*O2293,0)</f>
        <v>0</v>
      </c>
      <c r="R2293" s="2">
        <v>1</v>
      </c>
      <c r="S2293" s="2">
        <v>120</v>
      </c>
      <c r="T2293" s="2" t="s">
        <v>4647</v>
      </c>
      <c r="U2293" s="28" t="str">
        <f>IF(G2293=0,"",_xlfn.MINIFS('PO Details'!$I:$I,'PO Details'!$D:$D,Planning!$B2293,'PO Details'!$L:$L,Planning!$E2293))</f>
        <v/>
      </c>
      <c r="V2293" s="29" t="s">
        <v>4640</v>
      </c>
      <c r="W2293" t="str">
        <f t="shared" si="199"/>
        <v>Max</v>
      </c>
      <c r="X2293" s="2">
        <v>120</v>
      </c>
    </row>
    <row r="2294" spans="1:24" x14ac:dyDescent="0.25">
      <c r="A2294" s="11"/>
      <c r="B2294" s="22" t="s">
        <v>1714</v>
      </c>
      <c r="C2294" s="22"/>
      <c r="D2294" s="22" t="s">
        <v>1715</v>
      </c>
      <c r="E2294" s="31" t="s">
        <v>119</v>
      </c>
      <c r="F2294" s="12">
        <f>SUMIFS('Inventory Details'!$H:$H,'Inventory Details'!$B:$B,$B2294,'Inventory Details'!$E:$E,$E2294)</f>
        <v>0</v>
      </c>
      <c r="G2294" s="12">
        <f>SUMIFS('PO Details'!$H:$H,'PO Details'!$D:$D,Planning!$B2294,'PO Details'!$L:$L,$E2294)</f>
        <v>0</v>
      </c>
      <c r="H2294" s="12">
        <f>SUMIFS('SO Details'!$G:$G,'SO Details'!$D:$D,Planning!$B2294,'SO Details'!$K:$K,$E2294)</f>
        <v>0</v>
      </c>
      <c r="I2294" s="20">
        <f>IF(COUNTIFS($C:$C,B2294)&gt;1,SUMIFS('Sales Hx'!$Q:$Q,'Sales Hx'!$B:$B,_xlfn.XLOOKUP(B2294,C:C,B:B),'Sales Hx'!$D:$D,Planning!$E2294),SUMIFS('Sales Hx'!$Q:$Q,'Sales Hx'!$B:$B,Planning!$B2294,'Sales Hx'!$D:$D,Planning!$E2294))</f>
        <v>0</v>
      </c>
      <c r="J2294" s="16">
        <f>IF(COUNTIFS($C:$C,B2294)&gt;1,SUMIFS('Sales Hx'!$S:$S,'Sales Hx'!$B:$B,_xlfn.XLOOKUP(B2294,C:C,B:B),'Sales Hx'!$D:$D,E2294),SUMIFS('Sales Hx'!$S:$S,'Sales Hx'!$B:$B,$B2294,'Sales Hx'!$D:$D,$E2294))</f>
        <v>6.5789473684210523E-2</v>
      </c>
      <c r="K2294" s="16">
        <f t="shared" si="198"/>
        <v>0</v>
      </c>
      <c r="L2294" s="12">
        <f>IF(M2294&lt;&gt;"",M2294,IF(COUNTIFS($C:$C,B2294)&gt;1,SUMIFS('Sales Hx'!V:V,'Sales Hx'!$B:$B,_xlfn.XLOOKUP(B2294,C:C,B:B),'Sales Hx'!$D:$D,$E2294),SUMIFS('Sales Hx'!V:V,'Sales Hx'!$B:$B,$B2294,'Sales Hx'!$D:$D,$E2294)))</f>
        <v>0</v>
      </c>
      <c r="M2294" s="12">
        <v>0</v>
      </c>
      <c r="N2294" s="15">
        <f t="shared" ref="N2294:N2348" si="201">IFERROR(_xlfn.IFNA(J2294*R2294+L2294,"No Sales Hx"),"No Sales HX")</f>
        <v>6.5789473684210523E-2</v>
      </c>
      <c r="O2294" s="21">
        <f t="shared" si="197"/>
        <v>8</v>
      </c>
      <c r="P2294" s="24">
        <v>51.5</v>
      </c>
      <c r="Q2294" s="18">
        <f t="shared" si="200"/>
        <v>412</v>
      </c>
      <c r="R2294" s="2">
        <v>1</v>
      </c>
      <c r="S2294" s="2">
        <v>120</v>
      </c>
      <c r="T2294" s="2" t="s">
        <v>4647</v>
      </c>
      <c r="U2294" s="28" t="str">
        <f>IF(G2294=0,"",_xlfn.MINIFS('PO Details'!$I:$I,'PO Details'!$D:$D,Planning!$B2294,'PO Details'!$L:$L,Planning!$E2294))</f>
        <v/>
      </c>
      <c r="V2294" s="29" t="s">
        <v>4640</v>
      </c>
      <c r="W2294" t="str">
        <f t="shared" si="199"/>
        <v>Max</v>
      </c>
      <c r="X2294" s="2">
        <v>120</v>
      </c>
    </row>
    <row r="2295" spans="1:24" x14ac:dyDescent="0.25">
      <c r="A2295" s="11"/>
      <c r="B2295" s="22" t="s">
        <v>1716</v>
      </c>
      <c r="C2295" s="22"/>
      <c r="D2295" s="22" t="s">
        <v>1717</v>
      </c>
      <c r="E2295" s="31" t="s">
        <v>119</v>
      </c>
      <c r="F2295" s="12">
        <f>SUMIFS('Inventory Details'!$H:$H,'Inventory Details'!$B:$B,$B2295,'Inventory Details'!$E:$E,$E2295)</f>
        <v>1</v>
      </c>
      <c r="G2295" s="12">
        <f>SUMIFS('PO Details'!$H:$H,'PO Details'!$D:$D,Planning!$B2295,'PO Details'!$L:$L,$E2295)</f>
        <v>0</v>
      </c>
      <c r="H2295" s="12">
        <f>SUMIFS('SO Details'!$G:$G,'SO Details'!$D:$D,Planning!$B2295,'SO Details'!$K:$K,$E2295)</f>
        <v>0</v>
      </c>
      <c r="I2295" s="20">
        <f>IF(COUNTIFS($C:$C,B2295)&gt;1,SUMIFS('Sales Hx'!$Q:$Q,'Sales Hx'!$B:$B,_xlfn.XLOOKUP(B2295,C:C,B:B),'Sales Hx'!$D:$D,Planning!$E2295),SUMIFS('Sales Hx'!$Q:$Q,'Sales Hx'!$B:$B,Planning!$B2295,'Sales Hx'!$D:$D,Planning!$E2295))</f>
        <v>0</v>
      </c>
      <c r="J2295" s="16">
        <f>IF(COUNTIFS($C:$C,B2295)&gt;1,SUMIFS('Sales Hx'!$S:$S,'Sales Hx'!$B:$B,_xlfn.XLOOKUP(B2295,C:C,B:B),'Sales Hx'!$D:$D,E2295),SUMIFS('Sales Hx'!$S:$S,'Sales Hx'!$B:$B,$B2295,'Sales Hx'!$D:$D,$E2295))</f>
        <v>0</v>
      </c>
      <c r="K2295" s="16">
        <f t="shared" si="198"/>
        <v>0</v>
      </c>
      <c r="L2295" s="12">
        <f>IF(M2295&lt;&gt;"",M2295,IF(COUNTIFS($C:$C,B2295)&gt;1,SUMIFS('Sales Hx'!V:V,'Sales Hx'!$B:$B,_xlfn.XLOOKUP(B2295,C:C,B:B),'Sales Hx'!$D:$D,$E2295),SUMIFS('Sales Hx'!V:V,'Sales Hx'!$B:$B,$B2295,'Sales Hx'!$D:$D,$E2295)))</f>
        <v>0</v>
      </c>
      <c r="M2295" s="12">
        <v>0</v>
      </c>
      <c r="N2295" s="15">
        <f t="shared" si="201"/>
        <v>0</v>
      </c>
      <c r="O2295" s="21">
        <f t="shared" si="197"/>
        <v>0</v>
      </c>
      <c r="P2295" s="24">
        <v>93.91</v>
      </c>
      <c r="Q2295" s="18">
        <f t="shared" si="200"/>
        <v>0</v>
      </c>
      <c r="R2295" s="2">
        <v>1</v>
      </c>
      <c r="S2295" s="2">
        <v>120</v>
      </c>
      <c r="T2295" s="2" t="s">
        <v>4647</v>
      </c>
      <c r="U2295" s="28" t="str">
        <f>IF(G2295=0,"",_xlfn.MINIFS('PO Details'!$I:$I,'PO Details'!$D:$D,Planning!$B2295,'PO Details'!$L:$L,Planning!$E2295))</f>
        <v/>
      </c>
      <c r="V2295" s="29" t="s">
        <v>4640</v>
      </c>
      <c r="W2295" t="str">
        <f t="shared" si="199"/>
        <v>Max</v>
      </c>
      <c r="X2295" s="2">
        <v>120</v>
      </c>
    </row>
    <row r="2296" spans="1:24" x14ac:dyDescent="0.25">
      <c r="A2296" s="11"/>
      <c r="B2296" s="22" t="s">
        <v>1716</v>
      </c>
      <c r="C2296" s="22"/>
      <c r="D2296" s="22" t="s">
        <v>1717</v>
      </c>
      <c r="E2296" s="31" t="s">
        <v>2214</v>
      </c>
      <c r="F2296" s="12">
        <f>SUMIFS('Inventory Details'!$H:$H,'Inventory Details'!$B:$B,$B2296,'Inventory Details'!$E:$E,$E2296)</f>
        <v>0</v>
      </c>
      <c r="G2296" s="12">
        <f>SUMIFS('PO Details'!$H:$H,'PO Details'!$D:$D,Planning!$B2296,'PO Details'!$L:$L,$E2296)</f>
        <v>0</v>
      </c>
      <c r="H2296" s="12">
        <f>SUMIFS('SO Details'!$G:$G,'SO Details'!$D:$D,Planning!$B2296,'SO Details'!$K:$K,$E2296)</f>
        <v>0</v>
      </c>
      <c r="I2296" s="20">
        <f>IF(COUNTIFS($C:$C,B2296)&gt;1,SUMIFS('Sales Hx'!$Q:$Q,'Sales Hx'!$B:$B,_xlfn.XLOOKUP(B2296,C:C,B:B),'Sales Hx'!$D:$D,Planning!$E2296),SUMIFS('Sales Hx'!$Q:$Q,'Sales Hx'!$B:$B,Planning!$B2296,'Sales Hx'!$D:$D,Planning!$E2296))</f>
        <v>0</v>
      </c>
      <c r="J2296" s="16">
        <f>IF(COUNTIFS($C:$C,B2296)&gt;1,SUMIFS('Sales Hx'!$S:$S,'Sales Hx'!$B:$B,_xlfn.XLOOKUP(B2296,C:C,B:B),'Sales Hx'!$D:$D,E2296),SUMIFS('Sales Hx'!$S:$S,'Sales Hx'!$B:$B,$B2296,'Sales Hx'!$D:$D,$E2296))</f>
        <v>3.2894736842105261E-2</v>
      </c>
      <c r="K2296" s="16">
        <f t="shared" si="198"/>
        <v>0</v>
      </c>
      <c r="L2296" s="12">
        <f>IF(M2296&lt;&gt;"",M2296,IF(COUNTIFS($C:$C,B2296)&gt;1,SUMIFS('Sales Hx'!V:V,'Sales Hx'!$B:$B,_xlfn.XLOOKUP(B2296,C:C,B:B),'Sales Hx'!$D:$D,$E2296),SUMIFS('Sales Hx'!V:V,'Sales Hx'!$B:$B,$B2296,'Sales Hx'!$D:$D,$E2296)))</f>
        <v>0</v>
      </c>
      <c r="M2296" s="12">
        <v>0</v>
      </c>
      <c r="N2296" s="15">
        <f t="shared" si="201"/>
        <v>3.2894736842105261E-2</v>
      </c>
      <c r="O2296" s="21">
        <f t="shared" si="197"/>
        <v>4</v>
      </c>
      <c r="P2296" s="24">
        <v>93.91</v>
      </c>
      <c r="Q2296" s="18">
        <f t="shared" si="200"/>
        <v>375.64</v>
      </c>
      <c r="R2296" s="2">
        <v>1</v>
      </c>
      <c r="S2296" s="2">
        <v>120</v>
      </c>
      <c r="T2296" s="2" t="s">
        <v>4647</v>
      </c>
      <c r="U2296" s="28" t="str">
        <f>IF(G2296=0,"",_xlfn.MINIFS('PO Details'!$I:$I,'PO Details'!$D:$D,Planning!$B2296,'PO Details'!$L:$L,Planning!$E2296))</f>
        <v/>
      </c>
      <c r="V2296" s="29" t="s">
        <v>4640</v>
      </c>
      <c r="W2296" t="str">
        <f t="shared" si="199"/>
        <v>Max</v>
      </c>
      <c r="X2296" s="2">
        <v>120</v>
      </c>
    </row>
    <row r="2297" spans="1:24" x14ac:dyDescent="0.25">
      <c r="A2297" s="11"/>
      <c r="B2297" s="22" t="s">
        <v>1718</v>
      </c>
      <c r="C2297" s="22"/>
      <c r="D2297" s="22" t="s">
        <v>1719</v>
      </c>
      <c r="E2297" s="31" t="s">
        <v>108</v>
      </c>
      <c r="F2297" s="12">
        <f>SUMIFS('Inventory Details'!$H:$H,'Inventory Details'!$B:$B,$B2297,'Inventory Details'!$E:$E,$E2297)</f>
        <v>0</v>
      </c>
      <c r="G2297" s="12">
        <f>SUMIFS('PO Details'!$H:$H,'PO Details'!$D:$D,Planning!$B2297,'PO Details'!$L:$L,$E2297)</f>
        <v>0</v>
      </c>
      <c r="H2297" s="12">
        <f>SUMIFS('SO Details'!$G:$G,'SO Details'!$D:$D,Planning!$B2297,'SO Details'!$K:$K,$E2297)</f>
        <v>0</v>
      </c>
      <c r="I2297" s="20">
        <f>IF(COUNTIFS($C:$C,B2297)&gt;1,SUMIFS('Sales Hx'!$Q:$Q,'Sales Hx'!$B:$B,_xlfn.XLOOKUP(B2297,C:C,B:B),'Sales Hx'!$D:$D,Planning!$E2297),SUMIFS('Sales Hx'!$Q:$Q,'Sales Hx'!$B:$B,Planning!$B2297,'Sales Hx'!$D:$D,Planning!$E2297))</f>
        <v>0</v>
      </c>
      <c r="J2297" s="16">
        <f>IF(COUNTIFS($C:$C,B2297)&gt;1,SUMIFS('Sales Hx'!$S:$S,'Sales Hx'!$B:$B,_xlfn.XLOOKUP(B2297,C:C,B:B),'Sales Hx'!$D:$D,E2297),SUMIFS('Sales Hx'!$S:$S,'Sales Hx'!$B:$B,$B2297,'Sales Hx'!$D:$D,$E2297))</f>
        <v>9.8684210526315791E-2</v>
      </c>
      <c r="K2297" s="16">
        <f t="shared" si="198"/>
        <v>0</v>
      </c>
      <c r="L2297" s="12">
        <f>IF(M2297&lt;&gt;"",M2297,IF(COUNTIFS($C:$C,B2297)&gt;1,SUMIFS('Sales Hx'!V:V,'Sales Hx'!$B:$B,_xlfn.XLOOKUP(B2297,C:C,B:B),'Sales Hx'!$D:$D,$E2297),SUMIFS('Sales Hx'!V:V,'Sales Hx'!$B:$B,$B2297,'Sales Hx'!$D:$D,$E2297)))</f>
        <v>0</v>
      </c>
      <c r="M2297" s="12">
        <v>0</v>
      </c>
      <c r="N2297" s="15">
        <f t="shared" si="201"/>
        <v>9.8684210526315791E-2</v>
      </c>
      <c r="O2297" s="21">
        <f t="shared" si="197"/>
        <v>12</v>
      </c>
      <c r="P2297" s="24">
        <v>93.91</v>
      </c>
      <c r="Q2297" s="18">
        <f t="shared" si="200"/>
        <v>1126.92</v>
      </c>
      <c r="R2297" s="2">
        <v>1</v>
      </c>
      <c r="S2297" s="2">
        <v>120</v>
      </c>
      <c r="T2297" s="2" t="s">
        <v>4647</v>
      </c>
      <c r="U2297" s="28" t="str">
        <f>IF(G2297=0,"",_xlfn.MINIFS('PO Details'!$I:$I,'PO Details'!$D:$D,Planning!$B2297,'PO Details'!$L:$L,Planning!$E2297))</f>
        <v/>
      </c>
      <c r="V2297" s="29" t="s">
        <v>4640</v>
      </c>
      <c r="W2297" t="str">
        <f t="shared" si="199"/>
        <v>Max</v>
      </c>
      <c r="X2297" s="2">
        <v>120</v>
      </c>
    </row>
    <row r="2298" spans="1:24" x14ac:dyDescent="0.25">
      <c r="A2298" s="11" t="s">
        <v>4616</v>
      </c>
      <c r="B2298" s="22" t="s">
        <v>310</v>
      </c>
      <c r="C2298" s="22" t="s">
        <v>5142</v>
      </c>
      <c r="D2298" s="22" t="s">
        <v>311</v>
      </c>
      <c r="E2298" s="31" t="s">
        <v>4746</v>
      </c>
      <c r="F2298" s="12">
        <f>SUMIFS('Inventory Details'!$H:$H,'Inventory Details'!$B:$B,$B2298,'Inventory Details'!$E:$E,$E2298)</f>
        <v>268</v>
      </c>
      <c r="G2298" s="12">
        <f>SUMIFS('PO Details'!$H:$H,'PO Details'!$D:$D,Planning!$B2298,'PO Details'!$L:$L,$E2298)</f>
        <v>850</v>
      </c>
      <c r="H2298" s="12">
        <f>SUMIFS('SO Details'!$G:$G,'SO Details'!$D:$D,Planning!$B2298,'SO Details'!$K:$K,$E2298)</f>
        <v>14</v>
      </c>
      <c r="I2298" s="20">
        <f>IF(COUNTIFS($C:$C,B2298)&gt;1,SUMIFS('Sales Hx'!$Q:$Q,'Sales Hx'!$B:$B,_xlfn.XLOOKUP(B2298,C:C,B:B),'Sales Hx'!$D:$D,Planning!$E2298),SUMIFS('Sales Hx'!$Q:$Q,'Sales Hx'!$B:$B,Planning!$B2298,'Sales Hx'!$D:$D,Planning!$E2298))</f>
        <v>302.39999999999998</v>
      </c>
      <c r="J2298" s="16">
        <f>IF(COUNTIFS($C:$C,B2298)&gt;1,SUMIFS('Sales Hx'!$S:$S,'Sales Hx'!$B:$B,_xlfn.XLOOKUP(B2298,C:C,B:B),'Sales Hx'!$D:$D,E2298),SUMIFS('Sales Hx'!$S:$S,'Sales Hx'!$B:$B,$B2298,'Sales Hx'!$D:$D,$E2298))</f>
        <v>3.6351674641148324</v>
      </c>
      <c r="K2298" s="16">
        <f t="shared" si="198"/>
        <v>3.6970899470899474</v>
      </c>
      <c r="L2298" s="12">
        <f>IF(M2298&lt;&gt;"",M2298,IF(COUNTIFS($C:$C,B2298)&gt;1,SUMIFS('Sales Hx'!V:V,'Sales Hx'!$B:$B,_xlfn.XLOOKUP(B2298,C:C,B:B),'Sales Hx'!$D:$D,$E2298),SUMIFS('Sales Hx'!V:V,'Sales Hx'!$B:$B,$B2298,'Sales Hx'!$D:$D,$E2298)))</f>
        <v>0</v>
      </c>
      <c r="M2298" s="12">
        <v>0</v>
      </c>
      <c r="N2298" s="15">
        <f t="shared" si="201"/>
        <v>3.6351674641148324</v>
      </c>
      <c r="O2298" s="21">
        <f t="shared" si="197"/>
        <v>0</v>
      </c>
      <c r="P2298" s="24">
        <v>93.91</v>
      </c>
      <c r="Q2298" s="18">
        <f t="shared" si="200"/>
        <v>0</v>
      </c>
      <c r="R2298" s="2">
        <v>1</v>
      </c>
      <c r="S2298" s="2">
        <v>90</v>
      </c>
      <c r="T2298" s="2" t="s">
        <v>4646</v>
      </c>
      <c r="U2298" s="28">
        <f>IF(G2298=0,"",_xlfn.MINIFS('PO Details'!$I:$I,'PO Details'!$D:$D,Planning!$B2298,'PO Details'!$L:$L,Planning!$E2298))</f>
        <v>45450</v>
      </c>
      <c r="V2298" s="29" t="s">
        <v>4639</v>
      </c>
      <c r="W2298" t="str">
        <f t="shared" si="199"/>
        <v/>
      </c>
      <c r="X2298" s="2">
        <v>120</v>
      </c>
    </row>
    <row r="2299" spans="1:24" x14ac:dyDescent="0.25">
      <c r="A2299" s="11" t="s">
        <v>4616</v>
      </c>
      <c r="B2299" s="22" t="s">
        <v>310</v>
      </c>
      <c r="C2299" s="22" t="s">
        <v>5142</v>
      </c>
      <c r="D2299" s="22" t="s">
        <v>311</v>
      </c>
      <c r="E2299" s="31" t="s">
        <v>106</v>
      </c>
      <c r="F2299" s="12">
        <f>SUMIFS('Inventory Details'!$H:$H,'Inventory Details'!$B:$B,$B2299,'Inventory Details'!$E:$E,$E2299)</f>
        <v>122</v>
      </c>
      <c r="G2299" s="12">
        <f>SUMIFS('PO Details'!$H:$H,'PO Details'!$D:$D,Planning!$B2299,'PO Details'!$L:$L,$E2299)</f>
        <v>265</v>
      </c>
      <c r="H2299" s="12">
        <f>SUMIFS('SO Details'!$G:$G,'SO Details'!$D:$D,Planning!$B2299,'SO Details'!$K:$K,$E2299)</f>
        <v>20</v>
      </c>
      <c r="I2299" s="20">
        <f>IF(COUNTIFS($C:$C,B2299)&gt;1,SUMIFS('Sales Hx'!$Q:$Q,'Sales Hx'!$B:$B,_xlfn.XLOOKUP(B2299,C:C,B:B),'Sales Hx'!$D:$D,Planning!$E2299),SUMIFS('Sales Hx'!$Q:$Q,'Sales Hx'!$B:$B,Planning!$B2299,'Sales Hx'!$D:$D,Planning!$E2299))</f>
        <v>190.39999999999998</v>
      </c>
      <c r="J2299" s="16">
        <f>IF(COUNTIFS($C:$C,B2299)&gt;1,SUMIFS('Sales Hx'!$S:$S,'Sales Hx'!$B:$B,_xlfn.XLOOKUP(B2299,C:C,B:B),'Sales Hx'!$D:$D,E2299),SUMIFS('Sales Hx'!$S:$S,'Sales Hx'!$B:$B,$B2299,'Sales Hx'!$D:$D,$E2299))</f>
        <v>1.9835526315789471</v>
      </c>
      <c r="K2299" s="16">
        <f t="shared" si="198"/>
        <v>2.0325630252100844</v>
      </c>
      <c r="L2299" s="12">
        <f>IF(M2299&lt;&gt;"",M2299,IF(COUNTIFS($C:$C,B2299)&gt;1,SUMIFS('Sales Hx'!V:V,'Sales Hx'!$B:$B,_xlfn.XLOOKUP(B2299,C:C,B:B),'Sales Hx'!$D:$D,$E2299),SUMIFS('Sales Hx'!V:V,'Sales Hx'!$B:$B,$B2299,'Sales Hx'!$D:$D,$E2299)))</f>
        <v>0</v>
      </c>
      <c r="M2299" s="12">
        <v>0</v>
      </c>
      <c r="N2299" s="15">
        <f t="shared" si="201"/>
        <v>1.9835526315789471</v>
      </c>
      <c r="O2299" s="21">
        <f t="shared" si="197"/>
        <v>0</v>
      </c>
      <c r="P2299" s="24">
        <v>93.91</v>
      </c>
      <c r="Q2299" s="18">
        <f t="shared" si="200"/>
        <v>0</v>
      </c>
      <c r="R2299" s="2">
        <v>1</v>
      </c>
      <c r="S2299" s="2">
        <v>90</v>
      </c>
      <c r="T2299" s="2" t="s">
        <v>4646</v>
      </c>
      <c r="U2299" s="28">
        <f>IF(G2299=0,"",_xlfn.MINIFS('PO Details'!$I:$I,'PO Details'!$D:$D,Planning!$B2299,'PO Details'!$L:$L,Planning!$E2299))</f>
        <v>45443</v>
      </c>
      <c r="V2299" s="29" t="s">
        <v>4639</v>
      </c>
      <c r="W2299" t="str">
        <f t="shared" si="199"/>
        <v/>
      </c>
      <c r="X2299" s="2">
        <v>120</v>
      </c>
    </row>
    <row r="2300" spans="1:24" x14ac:dyDescent="0.25">
      <c r="A2300" s="11" t="s">
        <v>4616</v>
      </c>
      <c r="B2300" s="22" t="s">
        <v>310</v>
      </c>
      <c r="C2300" s="22" t="s">
        <v>5142</v>
      </c>
      <c r="D2300" s="22" t="s">
        <v>311</v>
      </c>
      <c r="E2300" s="31" t="s">
        <v>119</v>
      </c>
      <c r="F2300" s="12">
        <f>SUMIFS('Inventory Details'!$H:$H,'Inventory Details'!$B:$B,$B2300,'Inventory Details'!$E:$E,$E2300)</f>
        <v>0</v>
      </c>
      <c r="G2300" s="12">
        <f>SUMIFS('PO Details'!$H:$H,'PO Details'!$D:$D,Planning!$B2300,'PO Details'!$L:$L,$E2300)</f>
        <v>26</v>
      </c>
      <c r="H2300" s="12">
        <f>SUMIFS('SO Details'!$G:$G,'SO Details'!$D:$D,Planning!$B2300,'SO Details'!$K:$K,$E2300)</f>
        <v>1</v>
      </c>
      <c r="I2300" s="20">
        <f>IF(COUNTIFS($C:$C,B2300)&gt;1,SUMIFS('Sales Hx'!$Q:$Q,'Sales Hx'!$B:$B,_xlfn.XLOOKUP(B2300,C:C,B:B),'Sales Hx'!$D:$D,Planning!$E2300),SUMIFS('Sales Hx'!$Q:$Q,'Sales Hx'!$B:$B,Planning!$B2300,'Sales Hx'!$D:$D,Planning!$E2300))</f>
        <v>9.7999999999999989</v>
      </c>
      <c r="J2300" s="16">
        <f>IF(COUNTIFS($C:$C,B2300)&gt;1,SUMIFS('Sales Hx'!$S:$S,'Sales Hx'!$B:$B,_xlfn.XLOOKUP(B2300,C:C,B:B),'Sales Hx'!$D:$D,E2300),SUMIFS('Sales Hx'!$S:$S,'Sales Hx'!$B:$B,$B2300,'Sales Hx'!$D:$D,$E2300))</f>
        <v>0.15460526315789472</v>
      </c>
      <c r="K2300" s="16">
        <f t="shared" si="198"/>
        <v>2.6530612244897962</v>
      </c>
      <c r="L2300" s="12">
        <f>IF(M2300&lt;&gt;"",M2300,IF(COUNTIFS($C:$C,B2300)&gt;1,SUMIFS('Sales Hx'!V:V,'Sales Hx'!$B:$B,_xlfn.XLOOKUP(B2300,C:C,B:B),'Sales Hx'!$D:$D,$E2300),SUMIFS('Sales Hx'!V:V,'Sales Hx'!$B:$B,$B2300,'Sales Hx'!$D:$D,$E2300)))</f>
        <v>0</v>
      </c>
      <c r="M2300" s="12">
        <v>0</v>
      </c>
      <c r="N2300" s="15">
        <f t="shared" si="201"/>
        <v>0.15460526315789472</v>
      </c>
      <c r="O2300" s="21">
        <f t="shared" si="197"/>
        <v>0</v>
      </c>
      <c r="P2300" s="24">
        <v>93.91</v>
      </c>
      <c r="Q2300" s="18">
        <f t="shared" si="200"/>
        <v>0</v>
      </c>
      <c r="R2300" s="2">
        <v>1</v>
      </c>
      <c r="S2300" s="2">
        <v>90</v>
      </c>
      <c r="T2300" s="2" t="s">
        <v>4646</v>
      </c>
      <c r="U2300" s="28">
        <f>IF(G2300=0,"",_xlfn.MINIFS('PO Details'!$I:$I,'PO Details'!$D:$D,Planning!$B2300,'PO Details'!$L:$L,Planning!$E2300))</f>
        <v>45443</v>
      </c>
      <c r="V2300" s="29" t="s">
        <v>4639</v>
      </c>
      <c r="W2300" t="str">
        <f t="shared" si="199"/>
        <v/>
      </c>
      <c r="X2300" s="2">
        <v>120</v>
      </c>
    </row>
    <row r="2301" spans="1:24" x14ac:dyDescent="0.25">
      <c r="A2301" s="11" t="s">
        <v>4616</v>
      </c>
      <c r="B2301" s="22" t="s">
        <v>310</v>
      </c>
      <c r="C2301" s="22" t="s">
        <v>5142</v>
      </c>
      <c r="D2301" s="22" t="s">
        <v>311</v>
      </c>
      <c r="E2301" s="31" t="s">
        <v>820</v>
      </c>
      <c r="F2301" s="12">
        <f>SUMIFS('Inventory Details'!$H:$H,'Inventory Details'!$B:$B,$B2301,'Inventory Details'!$E:$E,$E2301)</f>
        <v>17</v>
      </c>
      <c r="G2301" s="12">
        <f>SUMIFS('PO Details'!$H:$H,'PO Details'!$D:$D,Planning!$B2301,'PO Details'!$L:$L,$E2301)</f>
        <v>25</v>
      </c>
      <c r="H2301" s="12">
        <f>SUMIFS('SO Details'!$G:$G,'SO Details'!$D:$D,Planning!$B2301,'SO Details'!$K:$K,$E2301)</f>
        <v>0</v>
      </c>
      <c r="I2301" s="20">
        <f>IF(COUNTIFS($C:$C,B2301)&gt;1,SUMIFS('Sales Hx'!$Q:$Q,'Sales Hx'!$B:$B,_xlfn.XLOOKUP(B2301,C:C,B:B),'Sales Hx'!$D:$D,Planning!$E2301),SUMIFS('Sales Hx'!$Q:$Q,'Sales Hx'!$B:$B,Planning!$B2301,'Sales Hx'!$D:$D,Planning!$E2301))</f>
        <v>4.1999999999999993</v>
      </c>
      <c r="J2301" s="16">
        <f>IF(COUNTIFS($C:$C,B2301)&gt;1,SUMIFS('Sales Hx'!$S:$S,'Sales Hx'!$B:$B,_xlfn.XLOOKUP(B2301,C:C,B:B),'Sales Hx'!$D:$D,E2301),SUMIFS('Sales Hx'!$S:$S,'Sales Hx'!$B:$B,$B2301,'Sales Hx'!$D:$D,$E2301))</f>
        <v>0.11710526315789473</v>
      </c>
      <c r="K2301" s="16">
        <f t="shared" si="198"/>
        <v>10.000000000000002</v>
      </c>
      <c r="L2301" s="12">
        <f>IF(M2301&lt;&gt;"",M2301,IF(COUNTIFS($C:$C,B2301)&gt;1,SUMIFS('Sales Hx'!V:V,'Sales Hx'!$B:$B,_xlfn.XLOOKUP(B2301,C:C,B:B),'Sales Hx'!$D:$D,$E2301),SUMIFS('Sales Hx'!V:V,'Sales Hx'!$B:$B,$B2301,'Sales Hx'!$D:$D,$E2301)))</f>
        <v>0</v>
      </c>
      <c r="M2301" s="12">
        <v>0</v>
      </c>
      <c r="N2301" s="15">
        <f t="shared" si="201"/>
        <v>0.11710526315789473</v>
      </c>
      <c r="O2301" s="21">
        <f t="shared" si="197"/>
        <v>0</v>
      </c>
      <c r="P2301" s="24">
        <v>93.91</v>
      </c>
      <c r="Q2301" s="18">
        <f t="shared" si="200"/>
        <v>0</v>
      </c>
      <c r="R2301" s="2">
        <v>1</v>
      </c>
      <c r="S2301" s="2">
        <v>90</v>
      </c>
      <c r="T2301" s="2" t="s">
        <v>4646</v>
      </c>
      <c r="U2301" s="28">
        <f>IF(G2301=0,"",_xlfn.MINIFS('PO Details'!$I:$I,'PO Details'!$D:$D,Planning!$B2301,'PO Details'!$L:$L,Planning!$E2301))</f>
        <v>45474</v>
      </c>
      <c r="V2301" s="29" t="s">
        <v>4639</v>
      </c>
      <c r="W2301" t="str">
        <f t="shared" si="199"/>
        <v>Max</v>
      </c>
      <c r="X2301" s="2">
        <v>120</v>
      </c>
    </row>
    <row r="2302" spans="1:24" x14ac:dyDescent="0.25">
      <c r="A2302" s="11" t="s">
        <v>4616</v>
      </c>
      <c r="B2302" s="22" t="s">
        <v>310</v>
      </c>
      <c r="C2302" s="22" t="s">
        <v>5142</v>
      </c>
      <c r="D2302" s="22" t="s">
        <v>311</v>
      </c>
      <c r="E2302" s="31" t="s">
        <v>113</v>
      </c>
      <c r="F2302" s="12">
        <f>SUMIFS('Inventory Details'!$H:$H,'Inventory Details'!$B:$B,$B2302,'Inventory Details'!$E:$E,$E2302)</f>
        <v>11</v>
      </c>
      <c r="G2302" s="12">
        <f>SUMIFS('PO Details'!$H:$H,'PO Details'!$D:$D,Planning!$B2302,'PO Details'!$L:$L,$E2302)</f>
        <v>220</v>
      </c>
      <c r="H2302" s="12">
        <f>SUMIFS('SO Details'!$G:$G,'SO Details'!$D:$D,Planning!$B2302,'SO Details'!$K:$K,$E2302)</f>
        <v>2</v>
      </c>
      <c r="I2302" s="20">
        <f>IF(COUNTIFS($C:$C,B2302)&gt;1,SUMIFS('Sales Hx'!$Q:$Q,'Sales Hx'!$B:$B,_xlfn.XLOOKUP(B2302,C:C,B:B),'Sales Hx'!$D:$D,Planning!$E2302),SUMIFS('Sales Hx'!$Q:$Q,'Sales Hx'!$B:$B,Planning!$B2302,'Sales Hx'!$D:$D,Planning!$E2302))</f>
        <v>116.19999999999999</v>
      </c>
      <c r="J2302" s="16">
        <f>IF(COUNTIFS($C:$C,B2302)&gt;1,SUMIFS('Sales Hx'!$S:$S,'Sales Hx'!$B:$B,_xlfn.XLOOKUP(B2302,C:C,B:B),'Sales Hx'!$D:$D,E2302),SUMIFS('Sales Hx'!$S:$S,'Sales Hx'!$B:$B,$B2302,'Sales Hx'!$D:$D,$E2302))</f>
        <v>1.4435307017543857</v>
      </c>
      <c r="K2302" s="16">
        <f t="shared" si="198"/>
        <v>1.987951807228916</v>
      </c>
      <c r="L2302" s="12">
        <f>IF(M2302&lt;&gt;"",M2302,IF(COUNTIFS($C:$C,B2302)&gt;1,SUMIFS('Sales Hx'!V:V,'Sales Hx'!$B:$B,_xlfn.XLOOKUP(B2302,C:C,B:B),'Sales Hx'!$D:$D,$E2302),SUMIFS('Sales Hx'!V:V,'Sales Hx'!$B:$B,$B2302,'Sales Hx'!$D:$D,$E2302)))</f>
        <v>0</v>
      </c>
      <c r="M2302" s="12">
        <v>0</v>
      </c>
      <c r="N2302" s="15">
        <f t="shared" si="201"/>
        <v>1.4435307017543857</v>
      </c>
      <c r="O2302" s="21">
        <f t="shared" si="197"/>
        <v>0</v>
      </c>
      <c r="P2302" s="24">
        <v>93.91</v>
      </c>
      <c r="Q2302" s="18">
        <f t="shared" si="200"/>
        <v>0</v>
      </c>
      <c r="R2302" s="2">
        <v>1</v>
      </c>
      <c r="S2302" s="2">
        <v>90</v>
      </c>
      <c r="T2302" s="2" t="s">
        <v>4646</v>
      </c>
      <c r="U2302" s="28">
        <f>IF(G2302=0,"",_xlfn.MINIFS('PO Details'!$I:$I,'PO Details'!$D:$D,Planning!$B2302,'PO Details'!$L:$L,Planning!$E2302))</f>
        <v>45443</v>
      </c>
      <c r="V2302" s="29" t="s">
        <v>4639</v>
      </c>
      <c r="W2302" t="str">
        <f t="shared" si="199"/>
        <v/>
      </c>
      <c r="X2302" s="2">
        <v>120</v>
      </c>
    </row>
    <row r="2303" spans="1:24" x14ac:dyDescent="0.25">
      <c r="A2303" s="11" t="s">
        <v>4616</v>
      </c>
      <c r="B2303" s="22" t="s">
        <v>310</v>
      </c>
      <c r="C2303" s="22" t="s">
        <v>5142</v>
      </c>
      <c r="D2303" s="22" t="s">
        <v>311</v>
      </c>
      <c r="E2303" s="31" t="s">
        <v>15</v>
      </c>
      <c r="F2303" s="12">
        <f>SUMIFS('Inventory Details'!$H:$H,'Inventory Details'!$B:$B,$B2303,'Inventory Details'!$E:$E,$E2303)</f>
        <v>80</v>
      </c>
      <c r="G2303" s="12">
        <f>SUMIFS('PO Details'!$H:$H,'PO Details'!$D:$D,Planning!$B2303,'PO Details'!$L:$L,$E2303)</f>
        <v>70</v>
      </c>
      <c r="H2303" s="12">
        <f>SUMIFS('SO Details'!$G:$G,'SO Details'!$D:$D,Planning!$B2303,'SO Details'!$K:$K,$E2303)</f>
        <v>40</v>
      </c>
      <c r="I2303" s="20">
        <f>IF(COUNTIFS($C:$C,B2303)&gt;1,SUMIFS('Sales Hx'!$Q:$Q,'Sales Hx'!$B:$B,_xlfn.XLOOKUP(B2303,C:C,B:B),'Sales Hx'!$D:$D,Planning!$E2303),SUMIFS('Sales Hx'!$Q:$Q,'Sales Hx'!$B:$B,Planning!$B2303,'Sales Hx'!$D:$D,Planning!$E2303))</f>
        <v>28</v>
      </c>
      <c r="J2303" s="16">
        <f>IF(COUNTIFS($C:$C,B2303)&gt;1,SUMIFS('Sales Hx'!$S:$S,'Sales Hx'!$B:$B,_xlfn.XLOOKUP(B2303,C:C,B:B),'Sales Hx'!$D:$D,E2303),SUMIFS('Sales Hx'!$S:$S,'Sales Hx'!$B:$B,$B2303,'Sales Hx'!$D:$D,$E2303))</f>
        <v>1.1403508771929824</v>
      </c>
      <c r="K2303" s="16">
        <f t="shared" si="198"/>
        <v>5.3571428571428568</v>
      </c>
      <c r="L2303" s="12">
        <f>IF(M2303&lt;&gt;"",M2303,IF(COUNTIFS($C:$C,B2303)&gt;1,SUMIFS('Sales Hx'!V:V,'Sales Hx'!$B:$B,_xlfn.XLOOKUP(B2303,C:C,B:B),'Sales Hx'!$D:$D,$E2303),SUMIFS('Sales Hx'!V:V,'Sales Hx'!$B:$B,$B2303,'Sales Hx'!$D:$D,$E2303)))</f>
        <v>0</v>
      </c>
      <c r="M2303" s="12">
        <v>0</v>
      </c>
      <c r="N2303" s="15">
        <f t="shared" si="201"/>
        <v>1.1403508771929824</v>
      </c>
      <c r="O2303" s="21">
        <f t="shared" si="197"/>
        <v>0</v>
      </c>
      <c r="P2303" s="24">
        <v>93.91</v>
      </c>
      <c r="Q2303" s="18">
        <f t="shared" si="200"/>
        <v>0</v>
      </c>
      <c r="R2303" s="2">
        <v>1</v>
      </c>
      <c r="S2303" s="2">
        <v>90</v>
      </c>
      <c r="T2303" s="2" t="s">
        <v>4646</v>
      </c>
      <c r="U2303" s="28">
        <f>IF(G2303=0,"",_xlfn.MINIFS('PO Details'!$I:$I,'PO Details'!$D:$D,Planning!$B2303,'PO Details'!$L:$L,Planning!$E2303))</f>
        <v>45412</v>
      </c>
      <c r="V2303" s="29" t="s">
        <v>4639</v>
      </c>
      <c r="W2303" t="str">
        <f t="shared" si="199"/>
        <v/>
      </c>
      <c r="X2303" s="2">
        <v>120</v>
      </c>
    </row>
    <row r="2304" spans="1:24" x14ac:dyDescent="0.25">
      <c r="A2304" s="11" t="s">
        <v>4616</v>
      </c>
      <c r="B2304" s="22" t="s">
        <v>310</v>
      </c>
      <c r="C2304" s="22" t="s">
        <v>5142</v>
      </c>
      <c r="D2304" s="22" t="s">
        <v>311</v>
      </c>
      <c r="E2304" s="31" t="s">
        <v>109</v>
      </c>
      <c r="F2304" s="12">
        <f>SUMIFS('Inventory Details'!$H:$H,'Inventory Details'!$B:$B,$B2304,'Inventory Details'!$E:$E,$E2304)</f>
        <v>77</v>
      </c>
      <c r="G2304" s="12">
        <f>SUMIFS('PO Details'!$H:$H,'PO Details'!$D:$D,Planning!$B2304,'PO Details'!$L:$L,$E2304)</f>
        <v>0</v>
      </c>
      <c r="H2304" s="12">
        <f>SUMIFS('SO Details'!$G:$G,'SO Details'!$D:$D,Planning!$B2304,'SO Details'!$K:$K,$E2304)</f>
        <v>0</v>
      </c>
      <c r="I2304" s="20">
        <f>IF(COUNTIFS($C:$C,B2304)&gt;1,SUMIFS('Sales Hx'!$Q:$Q,'Sales Hx'!$B:$B,_xlfn.XLOOKUP(B2304,C:C,B:B),'Sales Hx'!$D:$D,Planning!$E2304),SUMIFS('Sales Hx'!$Q:$Q,'Sales Hx'!$B:$B,Planning!$B2304,'Sales Hx'!$D:$D,Planning!$E2304))</f>
        <v>36.4</v>
      </c>
      <c r="J2304" s="16">
        <f>IF(COUNTIFS($C:$C,B2304)&gt;1,SUMIFS('Sales Hx'!$S:$S,'Sales Hx'!$B:$B,_xlfn.XLOOKUP(B2304,C:C,B:B),'Sales Hx'!$D:$D,E2304),SUMIFS('Sales Hx'!$S:$S,'Sales Hx'!$B:$B,$B2304,'Sales Hx'!$D:$D,$E2304))</f>
        <v>0.37500000000000006</v>
      </c>
      <c r="K2304" s="16">
        <f t="shared" si="198"/>
        <v>2.1153846153846154</v>
      </c>
      <c r="L2304" s="12">
        <f>IF(M2304&lt;&gt;"",M2304,IF(COUNTIFS($C:$C,B2304)&gt;1,SUMIFS('Sales Hx'!V:V,'Sales Hx'!$B:$B,_xlfn.XLOOKUP(B2304,C:C,B:B),'Sales Hx'!$D:$D,$E2304),SUMIFS('Sales Hx'!V:V,'Sales Hx'!$B:$B,$B2304,'Sales Hx'!$D:$D,$E2304)))</f>
        <v>0</v>
      </c>
      <c r="M2304" s="12">
        <v>0</v>
      </c>
      <c r="N2304" s="15">
        <f t="shared" si="201"/>
        <v>0.37500000000000006</v>
      </c>
      <c r="O2304" s="21">
        <f t="shared" si="197"/>
        <v>0</v>
      </c>
      <c r="P2304" s="24">
        <v>93.91</v>
      </c>
      <c r="Q2304" s="18">
        <f t="shared" si="200"/>
        <v>0</v>
      </c>
      <c r="R2304" s="2">
        <v>1</v>
      </c>
      <c r="S2304" s="2">
        <v>90</v>
      </c>
      <c r="T2304" s="2" t="s">
        <v>4646</v>
      </c>
      <c r="U2304" s="28" t="str">
        <f>IF(G2304=0,"",_xlfn.MINIFS('PO Details'!$I:$I,'PO Details'!$D:$D,Planning!$B2304,'PO Details'!$L:$L,Planning!$E2304))</f>
        <v/>
      </c>
      <c r="V2304" s="29" t="s">
        <v>4639</v>
      </c>
      <c r="W2304" t="str">
        <f t="shared" si="199"/>
        <v/>
      </c>
      <c r="X2304" s="2">
        <v>120</v>
      </c>
    </row>
    <row r="2305" spans="1:24" x14ac:dyDescent="0.25">
      <c r="A2305" s="11" t="s">
        <v>4616</v>
      </c>
      <c r="B2305" s="22" t="s">
        <v>310</v>
      </c>
      <c r="C2305" s="22" t="s">
        <v>5142</v>
      </c>
      <c r="D2305" s="22" t="s">
        <v>311</v>
      </c>
      <c r="E2305" s="31" t="s">
        <v>1398</v>
      </c>
      <c r="F2305" s="12">
        <f>SUMIFS('Inventory Details'!$H:$H,'Inventory Details'!$B:$B,$B2305,'Inventory Details'!$E:$E,$E2305)</f>
        <v>1</v>
      </c>
      <c r="G2305" s="12">
        <f>SUMIFS('PO Details'!$H:$H,'PO Details'!$D:$D,Planning!$B2305,'PO Details'!$L:$L,$E2305)</f>
        <v>0</v>
      </c>
      <c r="H2305" s="12">
        <f>SUMIFS('SO Details'!$G:$G,'SO Details'!$D:$D,Planning!$B2305,'SO Details'!$K:$K,$E2305)</f>
        <v>0</v>
      </c>
      <c r="I2305" s="20">
        <f>IF(COUNTIFS($C:$C,B2305)&gt;1,SUMIFS('Sales Hx'!$Q:$Q,'Sales Hx'!$B:$B,_xlfn.XLOOKUP(B2305,C:C,B:B),'Sales Hx'!$D:$D,Planning!$E2305),SUMIFS('Sales Hx'!$Q:$Q,'Sales Hx'!$B:$B,Planning!$B2305,'Sales Hx'!$D:$D,Planning!$E2305))</f>
        <v>0</v>
      </c>
      <c r="J2305" s="16">
        <f>IF(COUNTIFS($C:$C,B2305)&gt;1,SUMIFS('Sales Hx'!$S:$S,'Sales Hx'!$B:$B,_xlfn.XLOOKUP(B2305,C:C,B:B),'Sales Hx'!$D:$D,E2305),SUMIFS('Sales Hx'!$S:$S,'Sales Hx'!$B:$B,$B2305,'Sales Hx'!$D:$D,$E2305))</f>
        <v>0</v>
      </c>
      <c r="K2305" s="16">
        <f t="shared" si="198"/>
        <v>0</v>
      </c>
      <c r="L2305" s="12">
        <f>IF(M2305&lt;&gt;"",M2305,IF(COUNTIFS($C:$C,B2305)&gt;1,SUMIFS('Sales Hx'!V:V,'Sales Hx'!$B:$B,_xlfn.XLOOKUP(B2305,C:C,B:B),'Sales Hx'!$D:$D,$E2305),SUMIFS('Sales Hx'!V:V,'Sales Hx'!$B:$B,$B2305,'Sales Hx'!$D:$D,$E2305)))</f>
        <v>0</v>
      </c>
      <c r="M2305" s="12">
        <v>0</v>
      </c>
      <c r="N2305" s="15">
        <f t="shared" si="201"/>
        <v>0</v>
      </c>
      <c r="O2305" s="21">
        <f t="shared" si="197"/>
        <v>0</v>
      </c>
      <c r="P2305" s="24">
        <v>93.91</v>
      </c>
      <c r="Q2305" s="18">
        <f t="shared" si="200"/>
        <v>0</v>
      </c>
      <c r="R2305" s="2">
        <v>1</v>
      </c>
      <c r="S2305" s="2">
        <v>90</v>
      </c>
      <c r="T2305" s="2" t="s">
        <v>4646</v>
      </c>
      <c r="U2305" s="28" t="str">
        <f>IF(G2305=0,"",_xlfn.MINIFS('PO Details'!$I:$I,'PO Details'!$D:$D,Planning!$B2305,'PO Details'!$L:$L,Planning!$E2305))</f>
        <v/>
      </c>
      <c r="V2305" s="29" t="s">
        <v>4639</v>
      </c>
      <c r="W2305" t="str">
        <f t="shared" si="199"/>
        <v/>
      </c>
      <c r="X2305" s="2">
        <v>120</v>
      </c>
    </row>
    <row r="2306" spans="1:24" x14ac:dyDescent="0.25">
      <c r="A2306" s="11" t="s">
        <v>4616</v>
      </c>
      <c r="B2306" s="22" t="s">
        <v>310</v>
      </c>
      <c r="C2306" s="22" t="s">
        <v>5142</v>
      </c>
      <c r="D2306" s="22" t="s">
        <v>311</v>
      </c>
      <c r="E2306" s="31" t="s">
        <v>1201</v>
      </c>
      <c r="F2306" s="12">
        <f>SUMIFS('Inventory Details'!$H:$H,'Inventory Details'!$B:$B,$B2306,'Inventory Details'!$E:$E,$E2306)</f>
        <v>0</v>
      </c>
      <c r="G2306" s="12">
        <f>SUMIFS('PO Details'!$H:$H,'PO Details'!$D:$D,Planning!$B2306,'PO Details'!$L:$L,$E2306)</f>
        <v>0</v>
      </c>
      <c r="H2306" s="12">
        <f>SUMIFS('SO Details'!$G:$G,'SO Details'!$D:$D,Planning!$B2306,'SO Details'!$K:$K,$E2306)</f>
        <v>0</v>
      </c>
      <c r="I2306" s="20">
        <f>IF(COUNTIFS($C:$C,B2306)&gt;1,SUMIFS('Sales Hx'!$Q:$Q,'Sales Hx'!$B:$B,_xlfn.XLOOKUP(B2306,C:C,B:B),'Sales Hx'!$D:$D,Planning!$E2306),SUMIFS('Sales Hx'!$Q:$Q,'Sales Hx'!$B:$B,Planning!$B2306,'Sales Hx'!$D:$D,Planning!$E2306))</f>
        <v>0</v>
      </c>
      <c r="J2306" s="16">
        <f>IF(COUNTIFS($C:$C,B2306)&gt;1,SUMIFS('Sales Hx'!$S:$S,'Sales Hx'!$B:$B,_xlfn.XLOOKUP(B2306,C:C,B:B),'Sales Hx'!$D:$D,E2306),SUMIFS('Sales Hx'!$S:$S,'Sales Hx'!$B:$B,$B2306,'Sales Hx'!$D:$D,$E2306))</f>
        <v>0</v>
      </c>
      <c r="K2306" s="16">
        <f t="shared" si="198"/>
        <v>0</v>
      </c>
      <c r="L2306" s="12">
        <f>IF(M2306&lt;&gt;"",M2306,IF(COUNTIFS($C:$C,B2306)&gt;1,SUMIFS('Sales Hx'!V:V,'Sales Hx'!$B:$B,_xlfn.XLOOKUP(B2306,C:C,B:B),'Sales Hx'!$D:$D,$E2306),SUMIFS('Sales Hx'!V:V,'Sales Hx'!$B:$B,$B2306,'Sales Hx'!$D:$D,$E2306)))</f>
        <v>0</v>
      </c>
      <c r="M2306" s="12">
        <v>0</v>
      </c>
      <c r="N2306" s="15">
        <f t="shared" si="201"/>
        <v>0</v>
      </c>
      <c r="O2306" s="21">
        <f t="shared" ref="O2306:O2369" si="202">MROUND(ROUND(IFERROR(IF(C2306&lt;&gt;"",0,IF(T2306="DC'd",0,IF(AND(J2306=0,F2306+G2306&lt;H2306),H2306-F2306+G2306,IF(F2306+G2306&lt;N2306,N2306+MAX((IF(J2306*R2306&gt;F2306,F2306,J2306*R2306))+J2306*S2306-F2306-G2306+H2306,0))))),0),0),1)</f>
        <v>0</v>
      </c>
      <c r="P2306" s="24">
        <v>93.91</v>
      </c>
      <c r="Q2306" s="18">
        <f t="shared" si="200"/>
        <v>0</v>
      </c>
      <c r="R2306" s="2">
        <v>1</v>
      </c>
      <c r="S2306" s="2">
        <v>90</v>
      </c>
      <c r="T2306" s="2" t="s">
        <v>4646</v>
      </c>
      <c r="U2306" s="28" t="str">
        <f>IF(G2306=0,"",_xlfn.MINIFS('PO Details'!$I:$I,'PO Details'!$D:$D,Planning!$B2306,'PO Details'!$L:$L,Planning!$E2306))</f>
        <v/>
      </c>
      <c r="V2306" s="29" t="s">
        <v>4639</v>
      </c>
      <c r="W2306" t="str">
        <f t="shared" si="199"/>
        <v/>
      </c>
      <c r="X2306" s="2">
        <v>120</v>
      </c>
    </row>
    <row r="2307" spans="1:24" x14ac:dyDescent="0.25">
      <c r="A2307" s="11" t="s">
        <v>4616</v>
      </c>
      <c r="B2307" s="22" t="s">
        <v>310</v>
      </c>
      <c r="C2307" s="22" t="s">
        <v>5142</v>
      </c>
      <c r="D2307" s="22" t="s">
        <v>311</v>
      </c>
      <c r="E2307" s="31" t="s">
        <v>861</v>
      </c>
      <c r="F2307" s="12">
        <f>SUMIFS('Inventory Details'!$H:$H,'Inventory Details'!$B:$B,$B2307,'Inventory Details'!$E:$E,$E2307)</f>
        <v>3</v>
      </c>
      <c r="G2307" s="12">
        <f>SUMIFS('PO Details'!$H:$H,'PO Details'!$D:$D,Planning!$B2307,'PO Details'!$L:$L,$E2307)</f>
        <v>0</v>
      </c>
      <c r="H2307" s="12">
        <f>SUMIFS('SO Details'!$G:$G,'SO Details'!$D:$D,Planning!$B2307,'SO Details'!$K:$K,$E2307)</f>
        <v>0</v>
      </c>
      <c r="I2307" s="20">
        <f>IF(COUNTIFS($C:$C,B2307)&gt;1,SUMIFS('Sales Hx'!$Q:$Q,'Sales Hx'!$B:$B,_xlfn.XLOOKUP(B2307,C:C,B:B),'Sales Hx'!$D:$D,Planning!$E2307),SUMIFS('Sales Hx'!$Q:$Q,'Sales Hx'!$B:$B,Planning!$B2307,'Sales Hx'!$D:$D,Planning!$E2307))</f>
        <v>0</v>
      </c>
      <c r="J2307" s="16">
        <f>IF(COUNTIFS($C:$C,B2307)&gt;1,SUMIFS('Sales Hx'!$S:$S,'Sales Hx'!$B:$B,_xlfn.XLOOKUP(B2307,C:C,B:B),'Sales Hx'!$D:$D,E2307),SUMIFS('Sales Hx'!$S:$S,'Sales Hx'!$B:$B,$B2307,'Sales Hx'!$D:$D,$E2307))</f>
        <v>3.2894736842105261E-2</v>
      </c>
      <c r="K2307" s="16">
        <f t="shared" si="198"/>
        <v>0</v>
      </c>
      <c r="L2307" s="12">
        <f>IF(M2307&lt;&gt;"",M2307,IF(COUNTIFS($C:$C,B2307)&gt;1,SUMIFS('Sales Hx'!V:V,'Sales Hx'!$B:$B,_xlfn.XLOOKUP(B2307,C:C,B:B),'Sales Hx'!$D:$D,$E2307),SUMIFS('Sales Hx'!V:V,'Sales Hx'!$B:$B,$B2307,'Sales Hx'!$D:$D,$E2307)))</f>
        <v>0</v>
      </c>
      <c r="M2307" s="12">
        <v>0</v>
      </c>
      <c r="N2307" s="15">
        <f t="shared" si="201"/>
        <v>3.2894736842105261E-2</v>
      </c>
      <c r="O2307" s="21">
        <f t="shared" si="202"/>
        <v>0</v>
      </c>
      <c r="P2307" s="24">
        <v>93.91</v>
      </c>
      <c r="Q2307" s="18">
        <f t="shared" si="200"/>
        <v>0</v>
      </c>
      <c r="R2307" s="2">
        <v>1</v>
      </c>
      <c r="S2307" s="2">
        <v>90</v>
      </c>
      <c r="T2307" s="2" t="s">
        <v>4646</v>
      </c>
      <c r="U2307" s="28" t="str">
        <f>IF(G2307=0,"",_xlfn.MINIFS('PO Details'!$I:$I,'PO Details'!$D:$D,Planning!$B2307,'PO Details'!$L:$L,Planning!$E2307))</f>
        <v/>
      </c>
      <c r="V2307" s="29" t="s">
        <v>4639</v>
      </c>
      <c r="W2307" t="str">
        <f t="shared" si="199"/>
        <v/>
      </c>
      <c r="X2307" s="2">
        <v>120</v>
      </c>
    </row>
    <row r="2308" spans="1:24" x14ac:dyDescent="0.25">
      <c r="A2308" s="11" t="s">
        <v>4616</v>
      </c>
      <c r="B2308" s="22" t="s">
        <v>310</v>
      </c>
      <c r="C2308" s="22" t="s">
        <v>5142</v>
      </c>
      <c r="D2308" s="22" t="s">
        <v>311</v>
      </c>
      <c r="E2308" s="31" t="s">
        <v>108</v>
      </c>
      <c r="F2308" s="12">
        <f>SUMIFS('Inventory Details'!$H:$H,'Inventory Details'!$B:$B,$B2308,'Inventory Details'!$E:$E,$E2308)</f>
        <v>0</v>
      </c>
      <c r="G2308" s="12">
        <f>SUMIFS('PO Details'!$H:$H,'PO Details'!$D:$D,Planning!$B2308,'PO Details'!$L:$L,$E2308)</f>
        <v>0</v>
      </c>
      <c r="H2308" s="12">
        <f>SUMIFS('SO Details'!$G:$G,'SO Details'!$D:$D,Planning!$B2308,'SO Details'!$K:$K,$E2308)</f>
        <v>0</v>
      </c>
      <c r="I2308" s="20">
        <f>IF(COUNTIFS($C:$C,B2308)&gt;1,SUMIFS('Sales Hx'!$Q:$Q,'Sales Hx'!$B:$B,_xlfn.XLOOKUP(B2308,C:C,B:B),'Sales Hx'!$D:$D,Planning!$E2308),SUMIFS('Sales Hx'!$Q:$Q,'Sales Hx'!$B:$B,Planning!$B2308,'Sales Hx'!$D:$D,Planning!$E2308))</f>
        <v>9.7999999999999989</v>
      </c>
      <c r="J2308" s="16">
        <f>IF(COUNTIFS($C:$C,B2308)&gt;1,SUMIFS('Sales Hx'!$S:$S,'Sales Hx'!$B:$B,_xlfn.XLOOKUP(B2308,C:C,B:B),'Sales Hx'!$D:$D,E2308),SUMIFS('Sales Hx'!$S:$S,'Sales Hx'!$B:$B,$B2308,'Sales Hx'!$D:$D,$E2308))</f>
        <v>0.33059210526315791</v>
      </c>
      <c r="K2308" s="16">
        <f t="shared" si="198"/>
        <v>0</v>
      </c>
      <c r="L2308" s="12">
        <f>IF(M2308&lt;&gt;"",M2308,IF(COUNTIFS($C:$C,B2308)&gt;1,SUMIFS('Sales Hx'!V:V,'Sales Hx'!$B:$B,_xlfn.XLOOKUP(B2308,C:C,B:B),'Sales Hx'!$D:$D,$E2308),SUMIFS('Sales Hx'!V:V,'Sales Hx'!$B:$B,$B2308,'Sales Hx'!$D:$D,$E2308)))</f>
        <v>0</v>
      </c>
      <c r="M2308" s="12">
        <v>0</v>
      </c>
      <c r="N2308" s="15">
        <f t="shared" si="201"/>
        <v>0.33059210526315791</v>
      </c>
      <c r="O2308" s="21">
        <f t="shared" si="202"/>
        <v>0</v>
      </c>
      <c r="P2308" s="24">
        <v>93.91</v>
      </c>
      <c r="Q2308" s="18">
        <f t="shared" si="200"/>
        <v>0</v>
      </c>
      <c r="R2308" s="2">
        <v>1</v>
      </c>
      <c r="S2308" s="2">
        <v>90</v>
      </c>
      <c r="T2308" s="2" t="s">
        <v>4646</v>
      </c>
      <c r="U2308" s="28" t="str">
        <f>IF(G2308=0,"",_xlfn.MINIFS('PO Details'!$I:$I,'PO Details'!$D:$D,Planning!$B2308,'PO Details'!$L:$L,Planning!$E2308))</f>
        <v/>
      </c>
      <c r="V2308" s="29" t="s">
        <v>4639</v>
      </c>
      <c r="W2308" t="str">
        <f t="shared" si="199"/>
        <v/>
      </c>
      <c r="X2308" s="2">
        <v>120</v>
      </c>
    </row>
    <row r="2309" spans="1:24" x14ac:dyDescent="0.25">
      <c r="A2309" s="11" t="s">
        <v>4616</v>
      </c>
      <c r="B2309" s="22" t="s">
        <v>310</v>
      </c>
      <c r="C2309" s="22" t="s">
        <v>5142</v>
      </c>
      <c r="D2309" s="22" t="s">
        <v>311</v>
      </c>
      <c r="E2309" s="31" t="s">
        <v>2214</v>
      </c>
      <c r="F2309" s="12">
        <f>SUMIFS('Inventory Details'!$H:$H,'Inventory Details'!$B:$B,$B2309,'Inventory Details'!$E:$E,$E2309)</f>
        <v>0</v>
      </c>
      <c r="G2309" s="12">
        <f>SUMIFS('PO Details'!$H:$H,'PO Details'!$D:$D,Planning!$B2309,'PO Details'!$L:$L,$E2309)</f>
        <v>0</v>
      </c>
      <c r="H2309" s="12">
        <f>SUMIFS('SO Details'!$G:$G,'SO Details'!$D:$D,Planning!$B2309,'SO Details'!$K:$K,$E2309)</f>
        <v>1</v>
      </c>
      <c r="I2309" s="20">
        <f>IF(COUNTIFS($C:$C,B2309)&gt;1,SUMIFS('Sales Hx'!$Q:$Q,'Sales Hx'!$B:$B,_xlfn.XLOOKUP(B2309,C:C,B:B),'Sales Hx'!$D:$D,Planning!$E2309),SUMIFS('Sales Hx'!$Q:$Q,'Sales Hx'!$B:$B,Planning!$B2309,'Sales Hx'!$D:$D,Planning!$E2309))</f>
        <v>0</v>
      </c>
      <c r="J2309" s="16">
        <f>IF(COUNTIFS($C:$C,B2309)&gt;1,SUMIFS('Sales Hx'!$S:$S,'Sales Hx'!$B:$B,_xlfn.XLOOKUP(B2309,C:C,B:B),'Sales Hx'!$D:$D,E2309),SUMIFS('Sales Hx'!$S:$S,'Sales Hx'!$B:$B,$B2309,'Sales Hx'!$D:$D,$E2309))</f>
        <v>7.401315789473685E-2</v>
      </c>
      <c r="K2309" s="16">
        <f t="shared" si="198"/>
        <v>0</v>
      </c>
      <c r="L2309" s="12">
        <f>IF(M2309&lt;&gt;"",M2309,IF(COUNTIFS($C:$C,B2309)&gt;1,SUMIFS('Sales Hx'!V:V,'Sales Hx'!$B:$B,_xlfn.XLOOKUP(B2309,C:C,B:B),'Sales Hx'!$D:$D,$E2309),SUMIFS('Sales Hx'!V:V,'Sales Hx'!$B:$B,$B2309,'Sales Hx'!$D:$D,$E2309)))</f>
        <v>0</v>
      </c>
      <c r="M2309" s="12">
        <v>0</v>
      </c>
      <c r="N2309" s="15">
        <f t="shared" si="201"/>
        <v>7.401315789473685E-2</v>
      </c>
      <c r="O2309" s="21">
        <f t="shared" si="202"/>
        <v>0</v>
      </c>
      <c r="P2309" s="24">
        <v>93.91</v>
      </c>
      <c r="Q2309" s="18">
        <f t="shared" si="200"/>
        <v>0</v>
      </c>
      <c r="R2309" s="2">
        <v>1</v>
      </c>
      <c r="S2309" s="2">
        <v>90</v>
      </c>
      <c r="T2309" s="2" t="s">
        <v>4646</v>
      </c>
      <c r="U2309" s="28" t="str">
        <f>IF(G2309=0,"",_xlfn.MINIFS('PO Details'!$I:$I,'PO Details'!$D:$D,Planning!$B2309,'PO Details'!$L:$L,Planning!$E2309))</f>
        <v/>
      </c>
      <c r="V2309" s="29" t="s">
        <v>4639</v>
      </c>
      <c r="W2309" t="str">
        <f t="shared" si="199"/>
        <v/>
      </c>
      <c r="X2309" s="2">
        <v>120</v>
      </c>
    </row>
    <row r="2310" spans="1:24" x14ac:dyDescent="0.25">
      <c r="A2310" s="11"/>
      <c r="B2310" s="22" t="s">
        <v>5048</v>
      </c>
      <c r="C2310" s="22"/>
      <c r="D2310" s="22" t="s">
        <v>5049</v>
      </c>
      <c r="E2310" s="31" t="s">
        <v>820</v>
      </c>
      <c r="F2310" s="12">
        <f>SUMIFS('Inventory Details'!$H:$H,'Inventory Details'!$B:$B,$B2310,'Inventory Details'!$E:$E,$E2310)</f>
        <v>0</v>
      </c>
      <c r="G2310" s="12">
        <f>SUMIFS('PO Details'!$H:$H,'PO Details'!$D:$D,Planning!$B2310,'PO Details'!$L:$L,$E2310)</f>
        <v>15</v>
      </c>
      <c r="H2310" s="12">
        <f>SUMIFS('SO Details'!$G:$G,'SO Details'!$D:$D,Planning!$B2310,'SO Details'!$K:$K,$E2310)</f>
        <v>0</v>
      </c>
      <c r="I2310" s="20">
        <f>IF(COUNTIFS($C:$C,B2310)&gt;1,SUMIFS('Sales Hx'!$Q:$Q,'Sales Hx'!$B:$B,_xlfn.XLOOKUP(B2310,C:C,B:B),'Sales Hx'!$D:$D,Planning!$E2310),SUMIFS('Sales Hx'!$Q:$Q,'Sales Hx'!$B:$B,Planning!$B2310,'Sales Hx'!$D:$D,Planning!$E2310))</f>
        <v>0</v>
      </c>
      <c r="J2310" s="16">
        <f>IF(COUNTIFS($C:$C,B2310)&gt;1,SUMIFS('Sales Hx'!$S:$S,'Sales Hx'!$B:$B,_xlfn.XLOOKUP(B2310,C:C,B:B),'Sales Hx'!$D:$D,E2310),SUMIFS('Sales Hx'!$S:$S,'Sales Hx'!$B:$B,$B2310,'Sales Hx'!$D:$D,$E2310))</f>
        <v>0</v>
      </c>
      <c r="K2310" s="16">
        <f t="shared" si="198"/>
        <v>0</v>
      </c>
      <c r="L2310" s="12">
        <f>IF(M2310&lt;&gt;"",M2310,IF(COUNTIFS($C:$C,B2310)&gt;1,SUMIFS('Sales Hx'!V:V,'Sales Hx'!$B:$B,_xlfn.XLOOKUP(B2310,C:C,B:B),'Sales Hx'!$D:$D,$E2310),SUMIFS('Sales Hx'!V:V,'Sales Hx'!$B:$B,$B2310,'Sales Hx'!$D:$D,$E2310)))</f>
        <v>0</v>
      </c>
      <c r="M2310" s="12">
        <v>0</v>
      </c>
      <c r="N2310" s="15">
        <f t="shared" si="201"/>
        <v>0</v>
      </c>
      <c r="O2310" s="21">
        <f t="shared" si="202"/>
        <v>0</v>
      </c>
      <c r="P2310" s="24">
        <v>77.921800000000005</v>
      </c>
      <c r="Q2310" s="18">
        <f t="shared" si="200"/>
        <v>0</v>
      </c>
      <c r="R2310" s="2">
        <v>1</v>
      </c>
      <c r="S2310" s="2">
        <v>90</v>
      </c>
      <c r="T2310" s="2" t="s">
        <v>4647</v>
      </c>
      <c r="U2310" s="28">
        <f>IF(G2310=0,"",_xlfn.MINIFS('PO Details'!$I:$I,'PO Details'!$D:$D,Planning!$B2310,'PO Details'!$L:$L,Planning!$E2310))</f>
        <v>45474</v>
      </c>
      <c r="V2310" s="29" t="s">
        <v>4640</v>
      </c>
      <c r="W2310" t="str">
        <f t="shared" si="199"/>
        <v>Max</v>
      </c>
      <c r="X2310" s="2">
        <v>120</v>
      </c>
    </row>
    <row r="2311" spans="1:24" x14ac:dyDescent="0.25">
      <c r="A2311" s="11"/>
      <c r="B2311" s="22" t="s">
        <v>5048</v>
      </c>
      <c r="C2311" s="22"/>
      <c r="D2311" s="22" t="s">
        <v>5049</v>
      </c>
      <c r="E2311" s="31" t="s">
        <v>106</v>
      </c>
      <c r="F2311" s="12">
        <f>SUMIFS('Inventory Details'!$H:$H,'Inventory Details'!$B:$B,$B2311,'Inventory Details'!$E:$E,$E2311)</f>
        <v>0</v>
      </c>
      <c r="G2311" s="12">
        <f>SUMIFS('PO Details'!$H:$H,'PO Details'!$D:$D,Planning!$B2311,'PO Details'!$L:$L,$E2311)</f>
        <v>14</v>
      </c>
      <c r="H2311" s="12">
        <f>SUMIFS('SO Details'!$G:$G,'SO Details'!$D:$D,Planning!$B2311,'SO Details'!$K:$K,$E2311)</f>
        <v>0</v>
      </c>
      <c r="I2311" s="20">
        <f>IF(COUNTIFS($C:$C,B2311)&gt;1,SUMIFS('Sales Hx'!$Q:$Q,'Sales Hx'!$B:$B,_xlfn.XLOOKUP(B2311,C:C,B:B),'Sales Hx'!$D:$D,Planning!$E2311),SUMIFS('Sales Hx'!$Q:$Q,'Sales Hx'!$B:$B,Planning!$B2311,'Sales Hx'!$D:$D,Planning!$E2311))</f>
        <v>0</v>
      </c>
      <c r="J2311" s="16">
        <f>IF(COUNTIFS($C:$C,B2311)&gt;1,SUMIFS('Sales Hx'!$S:$S,'Sales Hx'!$B:$B,_xlfn.XLOOKUP(B2311,C:C,B:B),'Sales Hx'!$D:$D,E2311),SUMIFS('Sales Hx'!$S:$S,'Sales Hx'!$B:$B,$B2311,'Sales Hx'!$D:$D,$E2311))</f>
        <v>0</v>
      </c>
      <c r="K2311" s="16">
        <f t="shared" si="198"/>
        <v>0</v>
      </c>
      <c r="L2311" s="12">
        <f>IF(M2311&lt;&gt;"",M2311,IF(COUNTIFS($C:$C,B2311)&gt;1,SUMIFS('Sales Hx'!V:V,'Sales Hx'!$B:$B,_xlfn.XLOOKUP(B2311,C:C,B:B),'Sales Hx'!$D:$D,$E2311),SUMIFS('Sales Hx'!V:V,'Sales Hx'!$B:$B,$B2311,'Sales Hx'!$D:$D,$E2311)))</f>
        <v>0</v>
      </c>
      <c r="M2311" s="12">
        <v>0</v>
      </c>
      <c r="N2311" s="15">
        <f t="shared" si="201"/>
        <v>0</v>
      </c>
      <c r="O2311" s="21">
        <f t="shared" si="202"/>
        <v>0</v>
      </c>
      <c r="P2311" s="24">
        <v>77.921800000000005</v>
      </c>
      <c r="Q2311" s="18">
        <f t="shared" si="200"/>
        <v>0</v>
      </c>
      <c r="R2311" s="2">
        <v>1</v>
      </c>
      <c r="S2311" s="2">
        <v>90</v>
      </c>
      <c r="T2311" s="2" t="s">
        <v>4647</v>
      </c>
      <c r="U2311" s="28">
        <f>IF(G2311=0,"",_xlfn.MINIFS('PO Details'!$I:$I,'PO Details'!$D:$D,Planning!$B2311,'PO Details'!$L:$L,Planning!$E2311))</f>
        <v>45490</v>
      </c>
      <c r="V2311" s="29" t="s">
        <v>4640</v>
      </c>
      <c r="W2311" t="str">
        <f t="shared" si="199"/>
        <v>Max</v>
      </c>
      <c r="X2311" s="2">
        <v>120</v>
      </c>
    </row>
    <row r="2312" spans="1:24" x14ac:dyDescent="0.25">
      <c r="A2312" s="11"/>
      <c r="B2312" s="22" t="s">
        <v>5048</v>
      </c>
      <c r="C2312" s="22"/>
      <c r="D2312" s="22" t="s">
        <v>5049</v>
      </c>
      <c r="E2312" s="31" t="s">
        <v>109</v>
      </c>
      <c r="F2312" s="12">
        <f>SUMIFS('Inventory Details'!$H:$H,'Inventory Details'!$B:$B,$B2312,'Inventory Details'!$E:$E,$E2312)</f>
        <v>0</v>
      </c>
      <c r="G2312" s="12">
        <f>SUMIFS('PO Details'!$H:$H,'PO Details'!$D:$D,Planning!$B2312,'PO Details'!$L:$L,$E2312)</f>
        <v>8</v>
      </c>
      <c r="H2312" s="12">
        <f>SUMIFS('SO Details'!$G:$G,'SO Details'!$D:$D,Planning!$B2312,'SO Details'!$K:$K,$E2312)</f>
        <v>0</v>
      </c>
      <c r="I2312" s="20">
        <f>IF(COUNTIFS($C:$C,B2312)&gt;1,SUMIFS('Sales Hx'!$Q:$Q,'Sales Hx'!$B:$B,_xlfn.XLOOKUP(B2312,C:C,B:B),'Sales Hx'!$D:$D,Planning!$E2312),SUMIFS('Sales Hx'!$Q:$Q,'Sales Hx'!$B:$B,Planning!$B2312,'Sales Hx'!$D:$D,Planning!$E2312))</f>
        <v>0</v>
      </c>
      <c r="J2312" s="16">
        <f>IF(COUNTIFS($C:$C,B2312)&gt;1,SUMIFS('Sales Hx'!$S:$S,'Sales Hx'!$B:$B,_xlfn.XLOOKUP(B2312,C:C,B:B),'Sales Hx'!$D:$D,E2312),SUMIFS('Sales Hx'!$S:$S,'Sales Hx'!$B:$B,$B2312,'Sales Hx'!$D:$D,$E2312))</f>
        <v>0</v>
      </c>
      <c r="K2312" s="16">
        <f t="shared" si="198"/>
        <v>0</v>
      </c>
      <c r="L2312" s="12">
        <f>IF(M2312&lt;&gt;"",M2312,IF(COUNTIFS($C:$C,B2312)&gt;1,SUMIFS('Sales Hx'!V:V,'Sales Hx'!$B:$B,_xlfn.XLOOKUP(B2312,C:C,B:B),'Sales Hx'!$D:$D,$E2312),SUMIFS('Sales Hx'!V:V,'Sales Hx'!$B:$B,$B2312,'Sales Hx'!$D:$D,$E2312)))</f>
        <v>0</v>
      </c>
      <c r="M2312" s="12">
        <v>0</v>
      </c>
      <c r="N2312" s="15">
        <f t="shared" si="201"/>
        <v>0</v>
      </c>
      <c r="O2312" s="21">
        <f t="shared" si="202"/>
        <v>0</v>
      </c>
      <c r="P2312" s="24">
        <v>77.921800000000005</v>
      </c>
      <c r="Q2312" s="18">
        <f t="shared" si="200"/>
        <v>0</v>
      </c>
      <c r="R2312" s="2">
        <v>1</v>
      </c>
      <c r="S2312" s="2">
        <v>90</v>
      </c>
      <c r="T2312" s="2" t="s">
        <v>4647</v>
      </c>
      <c r="U2312" s="28">
        <f>IF(G2312=0,"",_xlfn.MINIFS('PO Details'!$I:$I,'PO Details'!$D:$D,Planning!$B2312,'PO Details'!$L:$L,Planning!$E2312))</f>
        <v>45490</v>
      </c>
      <c r="V2312" s="29" t="s">
        <v>4640</v>
      </c>
      <c r="W2312" t="str">
        <f t="shared" si="199"/>
        <v>Max</v>
      </c>
      <c r="X2312" s="2">
        <v>120</v>
      </c>
    </row>
    <row r="2313" spans="1:24" x14ac:dyDescent="0.25">
      <c r="A2313" s="11"/>
      <c r="B2313" s="22" t="s">
        <v>5048</v>
      </c>
      <c r="C2313" s="22"/>
      <c r="D2313" s="22" t="s">
        <v>5049</v>
      </c>
      <c r="E2313" s="31" t="s">
        <v>113</v>
      </c>
      <c r="F2313" s="12">
        <f>SUMIFS('Inventory Details'!$H:$H,'Inventory Details'!$B:$B,$B2313,'Inventory Details'!$E:$E,$E2313)</f>
        <v>0</v>
      </c>
      <c r="G2313" s="12">
        <f>SUMIFS('PO Details'!$H:$H,'PO Details'!$D:$D,Planning!$B2313,'PO Details'!$L:$L,$E2313)</f>
        <v>8</v>
      </c>
      <c r="H2313" s="12">
        <f>SUMIFS('SO Details'!$G:$G,'SO Details'!$D:$D,Planning!$B2313,'SO Details'!$K:$K,$E2313)</f>
        <v>0</v>
      </c>
      <c r="I2313" s="20">
        <f>IF(COUNTIFS($C:$C,B2313)&gt;1,SUMIFS('Sales Hx'!$Q:$Q,'Sales Hx'!$B:$B,_xlfn.XLOOKUP(B2313,C:C,B:B),'Sales Hx'!$D:$D,Planning!$E2313),SUMIFS('Sales Hx'!$Q:$Q,'Sales Hx'!$B:$B,Planning!$B2313,'Sales Hx'!$D:$D,Planning!$E2313))</f>
        <v>0</v>
      </c>
      <c r="J2313" s="16">
        <f>IF(COUNTIFS($C:$C,B2313)&gt;1,SUMIFS('Sales Hx'!$S:$S,'Sales Hx'!$B:$B,_xlfn.XLOOKUP(B2313,C:C,B:B),'Sales Hx'!$D:$D,E2313),SUMIFS('Sales Hx'!$S:$S,'Sales Hx'!$B:$B,$B2313,'Sales Hx'!$D:$D,$E2313))</f>
        <v>0</v>
      </c>
      <c r="K2313" s="16">
        <f t="shared" si="198"/>
        <v>0</v>
      </c>
      <c r="L2313" s="12">
        <f>IF(M2313&lt;&gt;"",M2313,IF(COUNTIFS($C:$C,B2313)&gt;1,SUMIFS('Sales Hx'!V:V,'Sales Hx'!$B:$B,_xlfn.XLOOKUP(B2313,C:C,B:B),'Sales Hx'!$D:$D,$E2313),SUMIFS('Sales Hx'!V:V,'Sales Hx'!$B:$B,$B2313,'Sales Hx'!$D:$D,$E2313)))</f>
        <v>0</v>
      </c>
      <c r="M2313" s="12">
        <v>0</v>
      </c>
      <c r="N2313" s="15">
        <f t="shared" si="201"/>
        <v>0</v>
      </c>
      <c r="O2313" s="21">
        <f t="shared" si="202"/>
        <v>0</v>
      </c>
      <c r="P2313" s="24">
        <v>77.921800000000005</v>
      </c>
      <c r="Q2313" s="18">
        <f t="shared" si="200"/>
        <v>0</v>
      </c>
      <c r="R2313" s="2">
        <v>1</v>
      </c>
      <c r="S2313" s="2">
        <v>90</v>
      </c>
      <c r="T2313" s="2" t="s">
        <v>4647</v>
      </c>
      <c r="U2313" s="28">
        <f>IF(G2313=0,"",_xlfn.MINIFS('PO Details'!$I:$I,'PO Details'!$D:$D,Planning!$B2313,'PO Details'!$L:$L,Planning!$E2313))</f>
        <v>45490</v>
      </c>
      <c r="V2313" s="29" t="s">
        <v>4640</v>
      </c>
      <c r="W2313" t="str">
        <f t="shared" si="199"/>
        <v>Max</v>
      </c>
      <c r="X2313" s="2">
        <v>120</v>
      </c>
    </row>
    <row r="2314" spans="1:24" x14ac:dyDescent="0.25">
      <c r="A2314" s="11"/>
      <c r="B2314" s="22" t="s">
        <v>5048</v>
      </c>
      <c r="C2314" s="22"/>
      <c r="D2314" s="22" t="s">
        <v>5049</v>
      </c>
      <c r="E2314" s="31" t="s">
        <v>4746</v>
      </c>
      <c r="F2314" s="12">
        <f>SUMIFS('Inventory Details'!$H:$H,'Inventory Details'!$B:$B,$B2314,'Inventory Details'!$E:$E,$E2314)</f>
        <v>0</v>
      </c>
      <c r="G2314" s="12">
        <f>SUMIFS('PO Details'!$H:$H,'PO Details'!$D:$D,Planning!$B2314,'PO Details'!$L:$L,$E2314)</f>
        <v>15</v>
      </c>
      <c r="H2314" s="12">
        <f>SUMIFS('SO Details'!$G:$G,'SO Details'!$D:$D,Planning!$B2314,'SO Details'!$K:$K,$E2314)</f>
        <v>0</v>
      </c>
      <c r="I2314" s="20">
        <f>IF(COUNTIFS($C:$C,B2314)&gt;1,SUMIFS('Sales Hx'!$Q:$Q,'Sales Hx'!$B:$B,_xlfn.XLOOKUP(B2314,C:C,B:B),'Sales Hx'!$D:$D,Planning!$E2314),SUMIFS('Sales Hx'!$Q:$Q,'Sales Hx'!$B:$B,Planning!$B2314,'Sales Hx'!$D:$D,Planning!$E2314))</f>
        <v>0</v>
      </c>
      <c r="J2314" s="16">
        <f>IF(COUNTIFS($C:$C,B2314)&gt;1,SUMIFS('Sales Hx'!$S:$S,'Sales Hx'!$B:$B,_xlfn.XLOOKUP(B2314,C:C,B:B),'Sales Hx'!$D:$D,E2314),SUMIFS('Sales Hx'!$S:$S,'Sales Hx'!$B:$B,$B2314,'Sales Hx'!$D:$D,$E2314))</f>
        <v>0</v>
      </c>
      <c r="K2314" s="16">
        <f t="shared" si="198"/>
        <v>0</v>
      </c>
      <c r="L2314" s="12">
        <f>IF(M2314&lt;&gt;"",M2314,IF(COUNTIFS($C:$C,B2314)&gt;1,SUMIFS('Sales Hx'!V:V,'Sales Hx'!$B:$B,_xlfn.XLOOKUP(B2314,C:C,B:B),'Sales Hx'!$D:$D,$E2314),SUMIFS('Sales Hx'!V:V,'Sales Hx'!$B:$B,$B2314,'Sales Hx'!$D:$D,$E2314)))</f>
        <v>0</v>
      </c>
      <c r="M2314" s="12">
        <v>0</v>
      </c>
      <c r="N2314" s="15">
        <f t="shared" si="201"/>
        <v>0</v>
      </c>
      <c r="O2314" s="21">
        <f t="shared" si="202"/>
        <v>0</v>
      </c>
      <c r="P2314" s="24">
        <v>77.921800000000005</v>
      </c>
      <c r="Q2314" s="18">
        <f t="shared" si="200"/>
        <v>0</v>
      </c>
      <c r="R2314" s="2">
        <v>1</v>
      </c>
      <c r="S2314" s="2">
        <v>90</v>
      </c>
      <c r="T2314" s="2" t="s">
        <v>4647</v>
      </c>
      <c r="U2314" s="28">
        <f>IF(G2314=0,"",_xlfn.MINIFS('PO Details'!$I:$I,'PO Details'!$D:$D,Planning!$B2314,'PO Details'!$L:$L,Planning!$E2314))</f>
        <v>45490</v>
      </c>
      <c r="V2314" s="29" t="s">
        <v>4640</v>
      </c>
      <c r="W2314" t="str">
        <f t="shared" si="199"/>
        <v>Max</v>
      </c>
      <c r="X2314" s="2">
        <v>120</v>
      </c>
    </row>
    <row r="2315" spans="1:24" x14ac:dyDescent="0.25">
      <c r="A2315" s="11"/>
      <c r="B2315" s="22" t="s">
        <v>1720</v>
      </c>
      <c r="C2315" s="22" t="s">
        <v>1721</v>
      </c>
      <c r="D2315" s="22" t="s">
        <v>302</v>
      </c>
      <c r="E2315" s="31" t="s">
        <v>106</v>
      </c>
      <c r="F2315" s="12">
        <f>SUMIFS('Inventory Details'!$H:$H,'Inventory Details'!$B:$B,$B2315,'Inventory Details'!$E:$E,$E2315)</f>
        <v>2</v>
      </c>
      <c r="G2315" s="12">
        <f>SUMIFS('PO Details'!$H:$H,'PO Details'!$D:$D,Planning!$B2315,'PO Details'!$L:$L,$E2315)</f>
        <v>0</v>
      </c>
      <c r="H2315" s="12">
        <f>SUMIFS('SO Details'!$G:$G,'SO Details'!$D:$D,Planning!$B2315,'SO Details'!$K:$K,$E2315)</f>
        <v>0</v>
      </c>
      <c r="I2315" s="20">
        <f>IF(COUNTIFS($C:$C,B2315)&gt;1,SUMIFS('Sales Hx'!$Q:$Q,'Sales Hx'!$B:$B,_xlfn.XLOOKUP(B2315,C:C,B:B),'Sales Hx'!$D:$D,Planning!$E2315),SUMIFS('Sales Hx'!$Q:$Q,'Sales Hx'!$B:$B,Planning!$B2315,'Sales Hx'!$D:$D,Planning!$E2315))</f>
        <v>0</v>
      </c>
      <c r="J2315" s="16">
        <f>IF(COUNTIFS($C:$C,B2315)&gt;1,SUMIFS('Sales Hx'!$S:$S,'Sales Hx'!$B:$B,_xlfn.XLOOKUP(B2315,C:C,B:B),'Sales Hx'!$D:$D,E2315),SUMIFS('Sales Hx'!$S:$S,'Sales Hx'!$B:$B,$B2315,'Sales Hx'!$D:$D,$E2315))</f>
        <v>8.771929824561403E-2</v>
      </c>
      <c r="K2315" s="16">
        <f t="shared" si="198"/>
        <v>0</v>
      </c>
      <c r="L2315" s="12">
        <f>IF(M2315&lt;&gt;"",M2315,IF(COUNTIFS($C:$C,B2315)&gt;1,SUMIFS('Sales Hx'!V:V,'Sales Hx'!$B:$B,_xlfn.XLOOKUP(B2315,C:C,B:B),'Sales Hx'!$D:$D,$E2315),SUMIFS('Sales Hx'!V:V,'Sales Hx'!$B:$B,$B2315,'Sales Hx'!$D:$D,$E2315)))</f>
        <v>0</v>
      </c>
      <c r="M2315" s="12">
        <v>0</v>
      </c>
      <c r="N2315" s="15">
        <f t="shared" si="201"/>
        <v>8.771929824561403E-2</v>
      </c>
      <c r="O2315" s="21">
        <f t="shared" si="202"/>
        <v>0</v>
      </c>
      <c r="P2315" s="24">
        <v>13</v>
      </c>
      <c r="Q2315" s="18">
        <f t="shared" si="200"/>
        <v>0</v>
      </c>
      <c r="R2315" s="2">
        <v>1</v>
      </c>
      <c r="S2315" s="2">
        <v>120</v>
      </c>
      <c r="T2315" s="2" t="s">
        <v>4646</v>
      </c>
      <c r="U2315" s="28" t="str">
        <f>IF(G2315=0,"",_xlfn.MINIFS('PO Details'!$I:$I,'PO Details'!$D:$D,Planning!$B2315,'PO Details'!$L:$L,Planning!$E2315))</f>
        <v/>
      </c>
      <c r="V2315" s="29" t="s">
        <v>4640</v>
      </c>
      <c r="W2315" t="str">
        <f t="shared" si="199"/>
        <v>Max</v>
      </c>
      <c r="X2315" s="2">
        <v>120</v>
      </c>
    </row>
    <row r="2316" spans="1:24" x14ac:dyDescent="0.25">
      <c r="A2316" s="11"/>
      <c r="B2316" s="22" t="s">
        <v>1720</v>
      </c>
      <c r="C2316" s="22" t="s">
        <v>1721</v>
      </c>
      <c r="D2316" s="22" t="s">
        <v>302</v>
      </c>
      <c r="E2316" s="31" t="s">
        <v>113</v>
      </c>
      <c r="F2316" s="12">
        <f>SUMIFS('Inventory Details'!$H:$H,'Inventory Details'!$B:$B,$B2316,'Inventory Details'!$E:$E,$E2316)</f>
        <v>0</v>
      </c>
      <c r="G2316" s="12">
        <f>SUMIFS('PO Details'!$H:$H,'PO Details'!$D:$D,Planning!$B2316,'PO Details'!$L:$L,$E2316)</f>
        <v>0</v>
      </c>
      <c r="H2316" s="12">
        <f>SUMIFS('SO Details'!$G:$G,'SO Details'!$D:$D,Planning!$B2316,'SO Details'!$K:$K,$E2316)</f>
        <v>0</v>
      </c>
      <c r="I2316" s="20">
        <f>IF(COUNTIFS($C:$C,B2316)&gt;1,SUMIFS('Sales Hx'!$Q:$Q,'Sales Hx'!$B:$B,_xlfn.XLOOKUP(B2316,C:C,B:B),'Sales Hx'!$D:$D,Planning!$E2316),SUMIFS('Sales Hx'!$Q:$Q,'Sales Hx'!$B:$B,Planning!$B2316,'Sales Hx'!$D:$D,Planning!$E2316))</f>
        <v>0</v>
      </c>
      <c r="J2316" s="16">
        <f>IF(COUNTIFS($C:$C,B2316)&gt;1,SUMIFS('Sales Hx'!$S:$S,'Sales Hx'!$B:$B,_xlfn.XLOOKUP(B2316,C:C,B:B),'Sales Hx'!$D:$D,E2316),SUMIFS('Sales Hx'!$S:$S,'Sales Hx'!$B:$B,$B2316,'Sales Hx'!$D:$D,$E2316))</f>
        <v>0.13157894736842105</v>
      </c>
      <c r="K2316" s="16">
        <f t="shared" si="198"/>
        <v>0</v>
      </c>
      <c r="L2316" s="12">
        <f>IF(M2316&lt;&gt;"",M2316,IF(COUNTIFS($C:$C,B2316)&gt;1,SUMIFS('Sales Hx'!V:V,'Sales Hx'!$B:$B,_xlfn.XLOOKUP(B2316,C:C,B:B),'Sales Hx'!$D:$D,$E2316),SUMIFS('Sales Hx'!V:V,'Sales Hx'!$B:$B,$B2316,'Sales Hx'!$D:$D,$E2316)))</f>
        <v>0</v>
      </c>
      <c r="M2316" s="12">
        <v>0</v>
      </c>
      <c r="N2316" s="15">
        <f t="shared" si="201"/>
        <v>0.13157894736842105</v>
      </c>
      <c r="O2316" s="21">
        <f t="shared" si="202"/>
        <v>0</v>
      </c>
      <c r="P2316" s="24">
        <v>13</v>
      </c>
      <c r="Q2316" s="18">
        <f t="shared" si="200"/>
        <v>0</v>
      </c>
      <c r="R2316" s="2">
        <v>1</v>
      </c>
      <c r="S2316" s="2">
        <v>120</v>
      </c>
      <c r="T2316" s="2" t="s">
        <v>4646</v>
      </c>
      <c r="U2316" s="28" t="str">
        <f>IF(G2316=0,"",_xlfn.MINIFS('PO Details'!$I:$I,'PO Details'!$D:$D,Planning!$B2316,'PO Details'!$L:$L,Planning!$E2316))</f>
        <v/>
      </c>
      <c r="V2316" s="29" t="s">
        <v>4640</v>
      </c>
      <c r="W2316" t="str">
        <f t="shared" si="199"/>
        <v>Max</v>
      </c>
      <c r="X2316" s="2">
        <v>120</v>
      </c>
    </row>
    <row r="2317" spans="1:24" x14ac:dyDescent="0.25">
      <c r="A2317" s="11"/>
      <c r="B2317" s="22" t="s">
        <v>1720</v>
      </c>
      <c r="C2317" s="22" t="s">
        <v>1721</v>
      </c>
      <c r="D2317" s="22" t="s">
        <v>302</v>
      </c>
      <c r="E2317" s="31" t="s">
        <v>109</v>
      </c>
      <c r="F2317" s="12">
        <f>SUMIFS('Inventory Details'!$H:$H,'Inventory Details'!$B:$B,$B2317,'Inventory Details'!$E:$E,$E2317)</f>
        <v>0</v>
      </c>
      <c r="G2317" s="12">
        <f>SUMIFS('PO Details'!$H:$H,'PO Details'!$D:$D,Planning!$B2317,'PO Details'!$L:$L,$E2317)</f>
        <v>0</v>
      </c>
      <c r="H2317" s="12">
        <f>SUMIFS('SO Details'!$G:$G,'SO Details'!$D:$D,Planning!$B2317,'SO Details'!$K:$K,$E2317)</f>
        <v>0</v>
      </c>
      <c r="I2317" s="20">
        <f>IF(COUNTIFS($C:$C,B2317)&gt;1,SUMIFS('Sales Hx'!$Q:$Q,'Sales Hx'!$B:$B,_xlfn.XLOOKUP(B2317,C:C,B:B),'Sales Hx'!$D:$D,Planning!$E2317),SUMIFS('Sales Hx'!$Q:$Q,'Sales Hx'!$B:$B,Planning!$B2317,'Sales Hx'!$D:$D,Planning!$E2317))</f>
        <v>0</v>
      </c>
      <c r="J2317" s="16">
        <f>IF(COUNTIFS($C:$C,B2317)&gt;1,SUMIFS('Sales Hx'!$S:$S,'Sales Hx'!$B:$B,_xlfn.XLOOKUP(B2317,C:C,B:B),'Sales Hx'!$D:$D,E2317),SUMIFS('Sales Hx'!$S:$S,'Sales Hx'!$B:$B,$B2317,'Sales Hx'!$D:$D,$E2317))</f>
        <v>5.7565789473684216E-2</v>
      </c>
      <c r="K2317" s="16">
        <f t="shared" si="198"/>
        <v>0</v>
      </c>
      <c r="L2317" s="12">
        <f>IF(M2317&lt;&gt;"",M2317,IF(COUNTIFS($C:$C,B2317)&gt;1,SUMIFS('Sales Hx'!V:V,'Sales Hx'!$B:$B,_xlfn.XLOOKUP(B2317,C:C,B:B),'Sales Hx'!$D:$D,$E2317),SUMIFS('Sales Hx'!V:V,'Sales Hx'!$B:$B,$B2317,'Sales Hx'!$D:$D,$E2317)))</f>
        <v>0</v>
      </c>
      <c r="M2317" s="12">
        <v>0</v>
      </c>
      <c r="N2317" s="15">
        <f t="shared" si="201"/>
        <v>5.7565789473684216E-2</v>
      </c>
      <c r="O2317" s="21">
        <f t="shared" si="202"/>
        <v>0</v>
      </c>
      <c r="P2317" s="24">
        <v>13</v>
      </c>
      <c r="Q2317" s="18">
        <f t="shared" si="200"/>
        <v>0</v>
      </c>
      <c r="R2317" s="2">
        <v>1</v>
      </c>
      <c r="S2317" s="2">
        <v>120</v>
      </c>
      <c r="T2317" s="2" t="s">
        <v>4646</v>
      </c>
      <c r="U2317" s="28" t="str">
        <f>IF(G2317=0,"",_xlfn.MINIFS('PO Details'!$I:$I,'PO Details'!$D:$D,Planning!$B2317,'PO Details'!$L:$L,Planning!$E2317))</f>
        <v/>
      </c>
      <c r="V2317" s="29" t="s">
        <v>4640</v>
      </c>
      <c r="W2317" t="str">
        <f t="shared" si="199"/>
        <v>Max</v>
      </c>
      <c r="X2317" s="2">
        <v>120</v>
      </c>
    </row>
    <row r="2318" spans="1:24" x14ac:dyDescent="0.25">
      <c r="A2318" s="11"/>
      <c r="B2318" s="22" t="s">
        <v>1720</v>
      </c>
      <c r="C2318" s="22" t="s">
        <v>1721</v>
      </c>
      <c r="D2318" s="22" t="s">
        <v>302</v>
      </c>
      <c r="E2318" s="31" t="s">
        <v>4746</v>
      </c>
      <c r="F2318" s="12">
        <f>SUMIFS('Inventory Details'!$H:$H,'Inventory Details'!$B:$B,$B2318,'Inventory Details'!$E:$E,$E2318)</f>
        <v>0</v>
      </c>
      <c r="G2318" s="12">
        <f>SUMIFS('PO Details'!$H:$H,'PO Details'!$D:$D,Planning!$B2318,'PO Details'!$L:$L,$E2318)</f>
        <v>0</v>
      </c>
      <c r="H2318" s="12">
        <f>SUMIFS('SO Details'!$G:$G,'SO Details'!$D:$D,Planning!$B2318,'SO Details'!$K:$K,$E2318)</f>
        <v>0</v>
      </c>
      <c r="I2318" s="20">
        <f>IF(COUNTIFS($C:$C,B2318)&gt;1,SUMIFS('Sales Hx'!$Q:$Q,'Sales Hx'!$B:$B,_xlfn.XLOOKUP(B2318,C:C,B:B),'Sales Hx'!$D:$D,Planning!$E2318),SUMIFS('Sales Hx'!$Q:$Q,'Sales Hx'!$B:$B,Planning!$B2318,'Sales Hx'!$D:$D,Planning!$E2318))</f>
        <v>0</v>
      </c>
      <c r="J2318" s="16">
        <f>IF(COUNTIFS($C:$C,B2318)&gt;1,SUMIFS('Sales Hx'!$S:$S,'Sales Hx'!$B:$B,_xlfn.XLOOKUP(B2318,C:C,B:B),'Sales Hx'!$D:$D,E2318),SUMIFS('Sales Hx'!$S:$S,'Sales Hx'!$B:$B,$B2318,'Sales Hx'!$D:$D,$E2318))</f>
        <v>0</v>
      </c>
      <c r="K2318" s="16">
        <f t="shared" si="198"/>
        <v>0</v>
      </c>
      <c r="L2318" s="12">
        <f>IF(M2318&lt;&gt;"",M2318,IF(COUNTIFS($C:$C,B2318)&gt;1,SUMIFS('Sales Hx'!V:V,'Sales Hx'!$B:$B,_xlfn.XLOOKUP(B2318,C:C,B:B),'Sales Hx'!$D:$D,$E2318),SUMIFS('Sales Hx'!V:V,'Sales Hx'!$B:$B,$B2318,'Sales Hx'!$D:$D,$E2318)))</f>
        <v>0</v>
      </c>
      <c r="M2318" s="12">
        <v>0</v>
      </c>
      <c r="N2318" s="15">
        <f t="shared" si="201"/>
        <v>0</v>
      </c>
      <c r="O2318" s="21">
        <f t="shared" si="202"/>
        <v>0</v>
      </c>
      <c r="P2318" s="24">
        <v>13</v>
      </c>
      <c r="Q2318" s="18">
        <f t="shared" si="200"/>
        <v>0</v>
      </c>
      <c r="R2318" s="2">
        <v>1</v>
      </c>
      <c r="S2318" s="2">
        <v>120</v>
      </c>
      <c r="T2318" s="2" t="s">
        <v>4646</v>
      </c>
      <c r="U2318" s="28" t="str">
        <f>IF(G2318=0,"",_xlfn.MINIFS('PO Details'!$I:$I,'PO Details'!$D:$D,Planning!$B2318,'PO Details'!$L:$L,Planning!$E2318))</f>
        <v/>
      </c>
      <c r="V2318" s="29" t="s">
        <v>4640</v>
      </c>
      <c r="W2318" t="str">
        <f t="shared" si="199"/>
        <v>Max</v>
      </c>
      <c r="X2318" s="2">
        <v>120</v>
      </c>
    </row>
    <row r="2319" spans="1:24" x14ac:dyDescent="0.25">
      <c r="A2319" s="11" t="s">
        <v>4619</v>
      </c>
      <c r="B2319" s="22" t="s">
        <v>1721</v>
      </c>
      <c r="C2319" s="22"/>
      <c r="D2319" s="22" t="s">
        <v>1722</v>
      </c>
      <c r="E2319" s="31" t="s">
        <v>820</v>
      </c>
      <c r="F2319" s="12">
        <f>SUMIFS('Inventory Details'!$H:$H,'Inventory Details'!$B:$B,$B2319,'Inventory Details'!$E:$E,$E2319)</f>
        <v>0</v>
      </c>
      <c r="G2319" s="12">
        <f>SUMIFS('PO Details'!$H:$H,'PO Details'!$D:$D,Planning!$B2319,'PO Details'!$L:$L,$E2319)</f>
        <v>15</v>
      </c>
      <c r="H2319" s="12">
        <f>SUMIFS('SO Details'!$G:$G,'SO Details'!$D:$D,Planning!$B2319,'SO Details'!$K:$K,$E2319)</f>
        <v>0</v>
      </c>
      <c r="I2319" s="20">
        <f>IF(COUNTIFS($C:$C,B2319)&gt;1,SUMIFS('Sales Hx'!$Q:$Q,'Sales Hx'!$B:$B,_xlfn.XLOOKUP(B2319,C:C,B:B),'Sales Hx'!$D:$D,Planning!$E2319),SUMIFS('Sales Hx'!$Q:$Q,'Sales Hx'!$B:$B,Planning!$B2319,'Sales Hx'!$D:$D,Planning!$E2319))</f>
        <v>0</v>
      </c>
      <c r="J2319" s="16">
        <f>IF(COUNTIFS($C:$C,B2319)&gt;1,SUMIFS('Sales Hx'!$S:$S,'Sales Hx'!$B:$B,_xlfn.XLOOKUP(B2319,C:C,B:B),'Sales Hx'!$D:$D,E2319),SUMIFS('Sales Hx'!$S:$S,'Sales Hx'!$B:$B,$B2319,'Sales Hx'!$D:$D,$E2319))</f>
        <v>0</v>
      </c>
      <c r="K2319" s="16">
        <f t="shared" si="198"/>
        <v>0</v>
      </c>
      <c r="L2319" s="12">
        <f>IF(M2319&lt;&gt;"",M2319,IF(COUNTIFS($C:$C,B2319)&gt;1,SUMIFS('Sales Hx'!V:V,'Sales Hx'!$B:$B,_xlfn.XLOOKUP(B2319,C:C,B:B),'Sales Hx'!$D:$D,$E2319),SUMIFS('Sales Hx'!V:V,'Sales Hx'!$B:$B,$B2319,'Sales Hx'!$D:$D,$E2319)))</f>
        <v>0</v>
      </c>
      <c r="M2319" s="12">
        <v>0</v>
      </c>
      <c r="N2319" s="15">
        <f t="shared" si="201"/>
        <v>0</v>
      </c>
      <c r="O2319" s="21">
        <f t="shared" si="202"/>
        <v>0</v>
      </c>
      <c r="P2319" s="24">
        <v>13</v>
      </c>
      <c r="Q2319" s="18">
        <f t="shared" si="200"/>
        <v>0</v>
      </c>
      <c r="R2319" s="2">
        <v>1</v>
      </c>
      <c r="S2319" s="2">
        <v>120</v>
      </c>
      <c r="T2319" s="2" t="s">
        <v>4647</v>
      </c>
      <c r="U2319" s="28">
        <f>IF(G2319=0,"",_xlfn.MINIFS('PO Details'!$I:$I,'PO Details'!$D:$D,Planning!$B2319,'PO Details'!$L:$L,Planning!$E2319))</f>
        <v>45474</v>
      </c>
      <c r="V2319" s="29" t="s">
        <v>4640</v>
      </c>
      <c r="W2319" t="str">
        <f t="shared" si="199"/>
        <v>Max</v>
      </c>
      <c r="X2319" s="2">
        <v>120</v>
      </c>
    </row>
    <row r="2320" spans="1:24" x14ac:dyDescent="0.25">
      <c r="A2320" s="11" t="s">
        <v>4619</v>
      </c>
      <c r="B2320" s="22" t="s">
        <v>1721</v>
      </c>
      <c r="C2320" s="22"/>
      <c r="D2320" s="22" t="s">
        <v>1722</v>
      </c>
      <c r="E2320" s="31" t="s">
        <v>109</v>
      </c>
      <c r="F2320" s="12">
        <f>SUMIFS('Inventory Details'!$H:$H,'Inventory Details'!$B:$B,$B2320,'Inventory Details'!$E:$E,$E2320)</f>
        <v>22</v>
      </c>
      <c r="G2320" s="12">
        <f>SUMIFS('PO Details'!$H:$H,'PO Details'!$D:$D,Planning!$B2320,'PO Details'!$L:$L,$E2320)</f>
        <v>12</v>
      </c>
      <c r="H2320" s="12">
        <f>SUMIFS('SO Details'!$G:$G,'SO Details'!$D:$D,Planning!$B2320,'SO Details'!$K:$K,$E2320)</f>
        <v>0</v>
      </c>
      <c r="I2320" s="20">
        <f>IF(COUNTIFS($C:$C,B2320)&gt;1,SUMIFS('Sales Hx'!$Q:$Q,'Sales Hx'!$B:$B,_xlfn.XLOOKUP(B2320,C:C,B:B),'Sales Hx'!$D:$D,Planning!$E2320),SUMIFS('Sales Hx'!$Q:$Q,'Sales Hx'!$B:$B,Planning!$B2320,'Sales Hx'!$D:$D,Planning!$E2320))</f>
        <v>0</v>
      </c>
      <c r="J2320" s="16">
        <f>IF(COUNTIFS($C:$C,B2320)&gt;1,SUMIFS('Sales Hx'!$S:$S,'Sales Hx'!$B:$B,_xlfn.XLOOKUP(B2320,C:C,B:B),'Sales Hx'!$D:$D,E2320),SUMIFS('Sales Hx'!$S:$S,'Sales Hx'!$B:$B,$B2320,'Sales Hx'!$D:$D,$E2320))</f>
        <v>5.7565789473684216E-2</v>
      </c>
      <c r="K2320" s="16">
        <f t="shared" si="198"/>
        <v>0</v>
      </c>
      <c r="L2320" s="12">
        <f>IF(M2320&lt;&gt;"",M2320,IF(COUNTIFS($C:$C,B2320)&gt;1,SUMIFS('Sales Hx'!V:V,'Sales Hx'!$B:$B,_xlfn.XLOOKUP(B2320,C:C,B:B),'Sales Hx'!$D:$D,$E2320),SUMIFS('Sales Hx'!V:V,'Sales Hx'!$B:$B,$B2320,'Sales Hx'!$D:$D,$E2320)))</f>
        <v>0</v>
      </c>
      <c r="M2320" s="12">
        <v>0</v>
      </c>
      <c r="N2320" s="15">
        <f t="shared" si="201"/>
        <v>5.7565789473684216E-2</v>
      </c>
      <c r="O2320" s="21">
        <f t="shared" si="202"/>
        <v>0</v>
      </c>
      <c r="P2320" s="24">
        <v>13</v>
      </c>
      <c r="Q2320" s="18">
        <f t="shared" si="200"/>
        <v>0</v>
      </c>
      <c r="R2320" s="2">
        <v>1</v>
      </c>
      <c r="S2320" s="2">
        <v>120</v>
      </c>
      <c r="T2320" s="2" t="s">
        <v>4647</v>
      </c>
      <c r="U2320" s="28">
        <f>IF(G2320=0,"",_xlfn.MINIFS('PO Details'!$I:$I,'PO Details'!$D:$D,Planning!$B2320,'PO Details'!$L:$L,Planning!$E2320))</f>
        <v>45458</v>
      </c>
      <c r="V2320" s="29" t="s">
        <v>4640</v>
      </c>
      <c r="W2320" t="str">
        <f t="shared" si="199"/>
        <v>Max</v>
      </c>
      <c r="X2320" s="2">
        <v>120</v>
      </c>
    </row>
    <row r="2321" spans="1:24" x14ac:dyDescent="0.25">
      <c r="A2321" s="11" t="s">
        <v>4619</v>
      </c>
      <c r="B2321" s="22" t="s">
        <v>1721</v>
      </c>
      <c r="C2321" s="22"/>
      <c r="D2321" s="22" t="s">
        <v>1722</v>
      </c>
      <c r="E2321" s="31" t="s">
        <v>4746</v>
      </c>
      <c r="F2321" s="12">
        <f>SUMIFS('Inventory Details'!$H:$H,'Inventory Details'!$B:$B,$B2321,'Inventory Details'!$E:$E,$E2321)</f>
        <v>0</v>
      </c>
      <c r="G2321" s="12">
        <f>SUMIFS('PO Details'!$H:$H,'PO Details'!$D:$D,Planning!$B2321,'PO Details'!$L:$L,$E2321)</f>
        <v>45</v>
      </c>
      <c r="H2321" s="12">
        <f>SUMIFS('SO Details'!$G:$G,'SO Details'!$D:$D,Planning!$B2321,'SO Details'!$K:$K,$E2321)</f>
        <v>5</v>
      </c>
      <c r="I2321" s="20">
        <f>IF(COUNTIFS($C:$C,B2321)&gt;1,SUMIFS('Sales Hx'!$Q:$Q,'Sales Hx'!$B:$B,_xlfn.XLOOKUP(B2321,C:C,B:B),'Sales Hx'!$D:$D,Planning!$E2321),SUMIFS('Sales Hx'!$Q:$Q,'Sales Hx'!$B:$B,Planning!$B2321,'Sales Hx'!$D:$D,Planning!$E2321))</f>
        <v>0</v>
      </c>
      <c r="J2321" s="16">
        <f>IF(COUNTIFS($C:$C,B2321)&gt;1,SUMIFS('Sales Hx'!$S:$S,'Sales Hx'!$B:$B,_xlfn.XLOOKUP(B2321,C:C,B:B),'Sales Hx'!$D:$D,E2321),SUMIFS('Sales Hx'!$S:$S,'Sales Hx'!$B:$B,$B2321,'Sales Hx'!$D:$D,$E2321))</f>
        <v>0</v>
      </c>
      <c r="K2321" s="16">
        <f t="shared" si="198"/>
        <v>0</v>
      </c>
      <c r="L2321" s="12">
        <f>IF(M2321&lt;&gt;"",M2321,IF(COUNTIFS($C:$C,B2321)&gt;1,SUMIFS('Sales Hx'!V:V,'Sales Hx'!$B:$B,_xlfn.XLOOKUP(B2321,C:C,B:B),'Sales Hx'!$D:$D,$E2321),SUMIFS('Sales Hx'!V:V,'Sales Hx'!$B:$B,$B2321,'Sales Hx'!$D:$D,$E2321)))</f>
        <v>0</v>
      </c>
      <c r="M2321" s="12">
        <v>0</v>
      </c>
      <c r="N2321" s="15">
        <f t="shared" si="201"/>
        <v>0</v>
      </c>
      <c r="O2321" s="21">
        <f t="shared" si="202"/>
        <v>0</v>
      </c>
      <c r="P2321" s="24">
        <v>13</v>
      </c>
      <c r="Q2321" s="18">
        <f t="shared" si="200"/>
        <v>0</v>
      </c>
      <c r="R2321" s="2">
        <v>1</v>
      </c>
      <c r="S2321" s="2">
        <v>120</v>
      </c>
      <c r="T2321" s="2" t="s">
        <v>4647</v>
      </c>
      <c r="U2321" s="28">
        <f>IF(G2321=0,"",_xlfn.MINIFS('PO Details'!$I:$I,'PO Details'!$D:$D,Planning!$B2321,'PO Details'!$L:$L,Planning!$E2321))</f>
        <v>45458</v>
      </c>
      <c r="V2321" s="29" t="s">
        <v>4640</v>
      </c>
      <c r="W2321" t="str">
        <f t="shared" si="199"/>
        <v>Max</v>
      </c>
      <c r="X2321" s="2">
        <v>120</v>
      </c>
    </row>
    <row r="2322" spans="1:24" x14ac:dyDescent="0.25">
      <c r="A2322" s="11" t="s">
        <v>4619</v>
      </c>
      <c r="B2322" s="22" t="s">
        <v>1721</v>
      </c>
      <c r="C2322" s="22"/>
      <c r="D2322" s="22" t="s">
        <v>1722</v>
      </c>
      <c r="E2322" s="31" t="s">
        <v>106</v>
      </c>
      <c r="F2322" s="12">
        <f>SUMIFS('Inventory Details'!$H:$H,'Inventory Details'!$B:$B,$B2322,'Inventory Details'!$E:$E,$E2322)</f>
        <v>52</v>
      </c>
      <c r="G2322" s="12">
        <f>SUMIFS('PO Details'!$H:$H,'PO Details'!$D:$D,Planning!$B2322,'PO Details'!$L:$L,$E2322)</f>
        <v>0</v>
      </c>
      <c r="H2322" s="12">
        <f>SUMIFS('SO Details'!$G:$G,'SO Details'!$D:$D,Planning!$B2322,'SO Details'!$K:$K,$E2322)</f>
        <v>1</v>
      </c>
      <c r="I2322" s="20">
        <f>IF(COUNTIFS($C:$C,B2322)&gt;1,SUMIFS('Sales Hx'!$Q:$Q,'Sales Hx'!$B:$B,_xlfn.XLOOKUP(B2322,C:C,B:B),'Sales Hx'!$D:$D,Planning!$E2322),SUMIFS('Sales Hx'!$Q:$Q,'Sales Hx'!$B:$B,Planning!$B2322,'Sales Hx'!$D:$D,Planning!$E2322))</f>
        <v>0</v>
      </c>
      <c r="J2322" s="16">
        <f>IF(COUNTIFS($C:$C,B2322)&gt;1,SUMIFS('Sales Hx'!$S:$S,'Sales Hx'!$B:$B,_xlfn.XLOOKUP(B2322,C:C,B:B),'Sales Hx'!$D:$D,E2322),SUMIFS('Sales Hx'!$S:$S,'Sales Hx'!$B:$B,$B2322,'Sales Hx'!$D:$D,$E2322))</f>
        <v>8.771929824561403E-2</v>
      </c>
      <c r="K2322" s="16">
        <f t="shared" si="198"/>
        <v>0</v>
      </c>
      <c r="L2322" s="12">
        <f>IF(M2322&lt;&gt;"",M2322,IF(COUNTIFS($C:$C,B2322)&gt;1,SUMIFS('Sales Hx'!V:V,'Sales Hx'!$B:$B,_xlfn.XLOOKUP(B2322,C:C,B:B),'Sales Hx'!$D:$D,$E2322),SUMIFS('Sales Hx'!V:V,'Sales Hx'!$B:$B,$B2322,'Sales Hx'!$D:$D,$E2322)))</f>
        <v>0</v>
      </c>
      <c r="M2322" s="12">
        <v>0</v>
      </c>
      <c r="N2322" s="15">
        <f t="shared" si="201"/>
        <v>8.771929824561403E-2</v>
      </c>
      <c r="O2322" s="21">
        <f t="shared" si="202"/>
        <v>0</v>
      </c>
      <c r="P2322" s="24">
        <v>13</v>
      </c>
      <c r="Q2322" s="18">
        <f t="shared" si="200"/>
        <v>0</v>
      </c>
      <c r="R2322" s="2">
        <v>1</v>
      </c>
      <c r="S2322" s="2">
        <v>120</v>
      </c>
      <c r="T2322" s="2" t="s">
        <v>4647</v>
      </c>
      <c r="U2322" s="28" t="str">
        <f>IF(G2322=0,"",_xlfn.MINIFS('PO Details'!$I:$I,'PO Details'!$D:$D,Planning!$B2322,'PO Details'!$L:$L,Planning!$E2322))</f>
        <v/>
      </c>
      <c r="V2322" s="29" t="s">
        <v>4640</v>
      </c>
      <c r="W2322" t="str">
        <f t="shared" si="199"/>
        <v>Max</v>
      </c>
      <c r="X2322" s="2">
        <v>120</v>
      </c>
    </row>
    <row r="2323" spans="1:24" x14ac:dyDescent="0.25">
      <c r="A2323" s="11" t="s">
        <v>4619</v>
      </c>
      <c r="B2323" s="22" t="s">
        <v>1721</v>
      </c>
      <c r="C2323" s="22"/>
      <c r="D2323" s="22" t="s">
        <v>1722</v>
      </c>
      <c r="E2323" s="31" t="s">
        <v>113</v>
      </c>
      <c r="F2323" s="12">
        <f>SUMIFS('Inventory Details'!$H:$H,'Inventory Details'!$B:$B,$B2323,'Inventory Details'!$E:$E,$E2323)</f>
        <v>43</v>
      </c>
      <c r="G2323" s="12">
        <f>SUMIFS('PO Details'!$H:$H,'PO Details'!$D:$D,Planning!$B2323,'PO Details'!$L:$L,$E2323)</f>
        <v>0</v>
      </c>
      <c r="H2323" s="12">
        <f>SUMIFS('SO Details'!$G:$G,'SO Details'!$D:$D,Planning!$B2323,'SO Details'!$K:$K,$E2323)</f>
        <v>1</v>
      </c>
      <c r="I2323" s="20">
        <f>IF(COUNTIFS($C:$C,B2323)&gt;1,SUMIFS('Sales Hx'!$Q:$Q,'Sales Hx'!$B:$B,_xlfn.XLOOKUP(B2323,C:C,B:B),'Sales Hx'!$D:$D,Planning!$E2323),SUMIFS('Sales Hx'!$Q:$Q,'Sales Hx'!$B:$B,Planning!$B2323,'Sales Hx'!$D:$D,Planning!$E2323))</f>
        <v>0</v>
      </c>
      <c r="J2323" s="16">
        <f>IF(COUNTIFS($C:$C,B2323)&gt;1,SUMIFS('Sales Hx'!$S:$S,'Sales Hx'!$B:$B,_xlfn.XLOOKUP(B2323,C:C,B:B),'Sales Hx'!$D:$D,E2323),SUMIFS('Sales Hx'!$S:$S,'Sales Hx'!$B:$B,$B2323,'Sales Hx'!$D:$D,$E2323))</f>
        <v>0.13157894736842105</v>
      </c>
      <c r="K2323" s="16">
        <f t="shared" si="198"/>
        <v>0</v>
      </c>
      <c r="L2323" s="12">
        <f>IF(M2323&lt;&gt;"",M2323,IF(COUNTIFS($C:$C,B2323)&gt;1,SUMIFS('Sales Hx'!V:V,'Sales Hx'!$B:$B,_xlfn.XLOOKUP(B2323,C:C,B:B),'Sales Hx'!$D:$D,$E2323),SUMIFS('Sales Hx'!V:V,'Sales Hx'!$B:$B,$B2323,'Sales Hx'!$D:$D,$E2323)))</f>
        <v>0</v>
      </c>
      <c r="M2323" s="12">
        <v>0</v>
      </c>
      <c r="N2323" s="15">
        <f t="shared" si="201"/>
        <v>0.13157894736842105</v>
      </c>
      <c r="O2323" s="21">
        <f t="shared" si="202"/>
        <v>0</v>
      </c>
      <c r="P2323" s="24">
        <v>13</v>
      </c>
      <c r="Q2323" s="18">
        <f t="shared" si="200"/>
        <v>0</v>
      </c>
      <c r="R2323" s="2">
        <v>1</v>
      </c>
      <c r="S2323" s="2">
        <v>120</v>
      </c>
      <c r="T2323" s="2" t="s">
        <v>4647</v>
      </c>
      <c r="U2323" s="28" t="str">
        <f>IF(G2323=0,"",_xlfn.MINIFS('PO Details'!$I:$I,'PO Details'!$D:$D,Planning!$B2323,'PO Details'!$L:$L,Planning!$E2323))</f>
        <v/>
      </c>
      <c r="V2323" s="29" t="s">
        <v>4640</v>
      </c>
      <c r="W2323" t="str">
        <f t="shared" si="199"/>
        <v>Max</v>
      </c>
      <c r="X2323" s="2">
        <v>120</v>
      </c>
    </row>
    <row r="2324" spans="1:24" x14ac:dyDescent="0.25">
      <c r="A2324" s="11" t="s">
        <v>4619</v>
      </c>
      <c r="B2324" s="22" t="s">
        <v>1721</v>
      </c>
      <c r="C2324" s="22"/>
      <c r="D2324" s="22" t="s">
        <v>1722</v>
      </c>
      <c r="E2324" s="31" t="s">
        <v>15</v>
      </c>
      <c r="F2324" s="12">
        <f>SUMIFS('Inventory Details'!$H:$H,'Inventory Details'!$B:$B,$B2324,'Inventory Details'!$E:$E,$E2324)</f>
        <v>5</v>
      </c>
      <c r="G2324" s="12">
        <f>SUMIFS('PO Details'!$H:$H,'PO Details'!$D:$D,Planning!$B2324,'PO Details'!$L:$L,$E2324)</f>
        <v>0</v>
      </c>
      <c r="H2324" s="12">
        <f>SUMIFS('SO Details'!$G:$G,'SO Details'!$D:$D,Planning!$B2324,'SO Details'!$K:$K,$E2324)</f>
        <v>0</v>
      </c>
      <c r="I2324" s="20">
        <f>IF(COUNTIFS($C:$C,B2324)&gt;1,SUMIFS('Sales Hx'!$Q:$Q,'Sales Hx'!$B:$B,_xlfn.XLOOKUP(B2324,C:C,B:B),'Sales Hx'!$D:$D,Planning!$E2324),SUMIFS('Sales Hx'!$Q:$Q,'Sales Hx'!$B:$B,Planning!$B2324,'Sales Hx'!$D:$D,Planning!$E2324))</f>
        <v>0</v>
      </c>
      <c r="J2324" s="16">
        <f>IF(COUNTIFS($C:$C,B2324)&gt;1,SUMIFS('Sales Hx'!$S:$S,'Sales Hx'!$B:$B,_xlfn.XLOOKUP(B2324,C:C,B:B),'Sales Hx'!$D:$D,E2324),SUMIFS('Sales Hx'!$S:$S,'Sales Hx'!$B:$B,$B2324,'Sales Hx'!$D:$D,$E2324))</f>
        <v>0</v>
      </c>
      <c r="K2324" s="16">
        <f t="shared" si="198"/>
        <v>0</v>
      </c>
      <c r="L2324" s="12">
        <f>IF(M2324&lt;&gt;"",M2324,IF(COUNTIFS($C:$C,B2324)&gt;1,SUMIFS('Sales Hx'!V:V,'Sales Hx'!$B:$B,_xlfn.XLOOKUP(B2324,C:C,B:B),'Sales Hx'!$D:$D,$E2324),SUMIFS('Sales Hx'!V:V,'Sales Hx'!$B:$B,$B2324,'Sales Hx'!$D:$D,$E2324)))</f>
        <v>0</v>
      </c>
      <c r="M2324" s="12">
        <v>0</v>
      </c>
      <c r="N2324" s="15">
        <f t="shared" si="201"/>
        <v>0</v>
      </c>
      <c r="O2324" s="21">
        <f t="shared" si="202"/>
        <v>0</v>
      </c>
      <c r="P2324" s="24">
        <v>13</v>
      </c>
      <c r="Q2324" s="18">
        <f t="shared" si="200"/>
        <v>0</v>
      </c>
      <c r="R2324" s="2">
        <v>1</v>
      </c>
      <c r="S2324" s="2">
        <v>120</v>
      </c>
      <c r="T2324" s="2" t="s">
        <v>4647</v>
      </c>
      <c r="U2324" s="28" t="str">
        <f>IF(G2324=0,"",_xlfn.MINIFS('PO Details'!$I:$I,'PO Details'!$D:$D,Planning!$B2324,'PO Details'!$L:$L,Planning!$E2324))</f>
        <v/>
      </c>
      <c r="V2324" s="29" t="s">
        <v>4640</v>
      </c>
      <c r="W2324" t="str">
        <f t="shared" si="199"/>
        <v>Max</v>
      </c>
      <c r="X2324" s="2">
        <v>120</v>
      </c>
    </row>
    <row r="2325" spans="1:24" x14ac:dyDescent="0.25">
      <c r="A2325" s="11"/>
      <c r="B2325" s="22" t="s">
        <v>1723</v>
      </c>
      <c r="C2325" s="22"/>
      <c r="D2325" s="22" t="s">
        <v>1724</v>
      </c>
      <c r="E2325" s="31" t="s">
        <v>119</v>
      </c>
      <c r="F2325" s="12">
        <f>SUMIFS('Inventory Details'!$H:$H,'Inventory Details'!$B:$B,$B2325,'Inventory Details'!$E:$E,$E2325)</f>
        <v>5</v>
      </c>
      <c r="G2325" s="12">
        <f>SUMIFS('PO Details'!$H:$H,'PO Details'!$D:$D,Planning!$B2325,'PO Details'!$L:$L,$E2325)</f>
        <v>0</v>
      </c>
      <c r="H2325" s="12">
        <f>SUMIFS('SO Details'!$G:$G,'SO Details'!$D:$D,Planning!$B2325,'SO Details'!$K:$K,$E2325)</f>
        <v>0</v>
      </c>
      <c r="I2325" s="20">
        <f>IF(COUNTIFS($C:$C,B2325)&gt;1,SUMIFS('Sales Hx'!$Q:$Q,'Sales Hx'!$B:$B,_xlfn.XLOOKUP(B2325,C:C,B:B),'Sales Hx'!$D:$D,Planning!$E2325),SUMIFS('Sales Hx'!$Q:$Q,'Sales Hx'!$B:$B,Planning!$B2325,'Sales Hx'!$D:$D,Planning!$E2325))</f>
        <v>0</v>
      </c>
      <c r="J2325" s="16">
        <f>IF(COUNTIFS($C:$C,B2325)&gt;1,SUMIFS('Sales Hx'!$S:$S,'Sales Hx'!$B:$B,_xlfn.XLOOKUP(B2325,C:C,B:B),'Sales Hx'!$D:$D,E2325),SUMIFS('Sales Hx'!$S:$S,'Sales Hx'!$B:$B,$B2325,'Sales Hx'!$D:$D,$E2325))</f>
        <v>4.6052631578947366E-2</v>
      </c>
      <c r="K2325" s="16">
        <f t="shared" si="198"/>
        <v>0</v>
      </c>
      <c r="L2325" s="12">
        <f>IF(M2325&lt;&gt;"",M2325,IF(COUNTIFS($C:$C,B2325)&gt;1,SUMIFS('Sales Hx'!V:V,'Sales Hx'!$B:$B,_xlfn.XLOOKUP(B2325,C:C,B:B),'Sales Hx'!$D:$D,$E2325),SUMIFS('Sales Hx'!V:V,'Sales Hx'!$B:$B,$B2325,'Sales Hx'!$D:$D,$E2325)))</f>
        <v>0</v>
      </c>
      <c r="M2325" s="12">
        <v>0</v>
      </c>
      <c r="N2325" s="15">
        <f t="shared" si="201"/>
        <v>4.6052631578947366E-2</v>
      </c>
      <c r="O2325" s="21">
        <f t="shared" si="202"/>
        <v>0</v>
      </c>
      <c r="P2325" s="24">
        <v>15.16</v>
      </c>
      <c r="Q2325" s="18">
        <f t="shared" si="200"/>
        <v>0</v>
      </c>
      <c r="R2325" s="2">
        <v>1</v>
      </c>
      <c r="S2325" s="2">
        <v>120</v>
      </c>
      <c r="T2325" s="2" t="s">
        <v>4647</v>
      </c>
      <c r="U2325" s="28" t="str">
        <f>IF(G2325=0,"",_xlfn.MINIFS('PO Details'!$I:$I,'PO Details'!$D:$D,Planning!$B2325,'PO Details'!$L:$L,Planning!$E2325))</f>
        <v/>
      </c>
      <c r="V2325" s="29" t="s">
        <v>4640</v>
      </c>
      <c r="W2325" t="str">
        <f t="shared" si="199"/>
        <v>Max</v>
      </c>
      <c r="X2325" s="2">
        <v>120</v>
      </c>
    </row>
    <row r="2326" spans="1:24" x14ac:dyDescent="0.25">
      <c r="A2326" s="11"/>
      <c r="B2326" s="22" t="s">
        <v>2535</v>
      </c>
      <c r="C2326" s="22"/>
      <c r="D2326" s="22"/>
      <c r="E2326" s="31" t="s">
        <v>2214</v>
      </c>
      <c r="F2326" s="12">
        <f>SUMIFS('Inventory Details'!$H:$H,'Inventory Details'!$B:$B,$B2326,'Inventory Details'!$E:$E,$E2326)</f>
        <v>0</v>
      </c>
      <c r="G2326" s="12">
        <f>SUMIFS('PO Details'!$H:$H,'PO Details'!$D:$D,Planning!$B2326,'PO Details'!$L:$L,$E2326)</f>
        <v>0</v>
      </c>
      <c r="H2326" s="12">
        <f>SUMIFS('SO Details'!$G:$G,'SO Details'!$D:$D,Planning!$B2326,'SO Details'!$K:$K,$E2326)</f>
        <v>0</v>
      </c>
      <c r="I2326" s="20">
        <f>IF(COUNTIFS($C:$C,B2326)&gt;1,SUMIFS('Sales Hx'!$Q:$Q,'Sales Hx'!$B:$B,_xlfn.XLOOKUP(B2326,C:C,B:B),'Sales Hx'!$D:$D,Planning!$E2326),SUMIFS('Sales Hx'!$Q:$Q,'Sales Hx'!$B:$B,Planning!$B2326,'Sales Hx'!$D:$D,Planning!$E2326))</f>
        <v>0</v>
      </c>
      <c r="J2326" s="16">
        <f>IF(COUNTIFS($C:$C,B2326)&gt;1,SUMIFS('Sales Hx'!$S:$S,'Sales Hx'!$B:$B,_xlfn.XLOOKUP(B2326,C:C,B:B),'Sales Hx'!$D:$D,E2326),SUMIFS('Sales Hx'!$S:$S,'Sales Hx'!$B:$B,$B2326,'Sales Hx'!$D:$D,$E2326))</f>
        <v>3.2894736842105261E-2</v>
      </c>
      <c r="K2326" s="16">
        <f t="shared" si="198"/>
        <v>0</v>
      </c>
      <c r="L2326" s="12">
        <f>IF(M2326&lt;&gt;"",M2326,IF(COUNTIFS($C:$C,B2326)&gt;1,SUMIFS('Sales Hx'!V:V,'Sales Hx'!$B:$B,_xlfn.XLOOKUP(B2326,C:C,B:B),'Sales Hx'!$D:$D,$E2326),SUMIFS('Sales Hx'!V:V,'Sales Hx'!$B:$B,$B2326,'Sales Hx'!$D:$D,$E2326)))</f>
        <v>0</v>
      </c>
      <c r="M2326" s="12">
        <v>0</v>
      </c>
      <c r="N2326" s="15">
        <f t="shared" si="201"/>
        <v>3.2894736842105261E-2</v>
      </c>
      <c r="O2326" s="21">
        <f t="shared" si="202"/>
        <v>4</v>
      </c>
      <c r="P2326" s="24">
        <v>0</v>
      </c>
      <c r="Q2326" s="18">
        <f t="shared" si="200"/>
        <v>0</v>
      </c>
      <c r="R2326" s="2">
        <v>1</v>
      </c>
      <c r="S2326" s="2">
        <v>120</v>
      </c>
      <c r="T2326" s="2" t="s">
        <v>4647</v>
      </c>
      <c r="U2326" s="28" t="str">
        <f>IF(G2326=0,"",_xlfn.MINIFS('PO Details'!$I:$I,'PO Details'!$D:$D,Planning!$B2326,'PO Details'!$L:$L,Planning!$E2326))</f>
        <v/>
      </c>
      <c r="V2326" s="29" t="s">
        <v>4640</v>
      </c>
      <c r="W2326" t="str">
        <f t="shared" si="199"/>
        <v>Max</v>
      </c>
      <c r="X2326" s="2">
        <v>120</v>
      </c>
    </row>
    <row r="2327" spans="1:24" x14ac:dyDescent="0.25">
      <c r="A2327" s="11"/>
      <c r="B2327" s="22" t="s">
        <v>1725</v>
      </c>
      <c r="C2327" s="22"/>
      <c r="D2327" s="22"/>
      <c r="E2327" s="31" t="s">
        <v>108</v>
      </c>
      <c r="F2327" s="12">
        <f>SUMIFS('Inventory Details'!$H:$H,'Inventory Details'!$B:$B,$B2327,'Inventory Details'!$E:$E,$E2327)</f>
        <v>0</v>
      </c>
      <c r="G2327" s="12">
        <f>SUMIFS('PO Details'!$H:$H,'PO Details'!$D:$D,Planning!$B2327,'PO Details'!$L:$L,$E2327)</f>
        <v>0</v>
      </c>
      <c r="H2327" s="12">
        <f>SUMIFS('SO Details'!$G:$G,'SO Details'!$D:$D,Planning!$B2327,'SO Details'!$K:$K,$E2327)</f>
        <v>0</v>
      </c>
      <c r="I2327" s="20">
        <f>IF(COUNTIFS($C:$C,B2327)&gt;1,SUMIFS('Sales Hx'!$Q:$Q,'Sales Hx'!$B:$B,_xlfn.XLOOKUP(B2327,C:C,B:B),'Sales Hx'!$D:$D,Planning!$E2327),SUMIFS('Sales Hx'!$Q:$Q,'Sales Hx'!$B:$B,Planning!$B2327,'Sales Hx'!$D:$D,Planning!$E2327))</f>
        <v>0</v>
      </c>
      <c r="J2327" s="16">
        <f>IF(COUNTIFS($C:$C,B2327)&gt;1,SUMIFS('Sales Hx'!$S:$S,'Sales Hx'!$B:$B,_xlfn.XLOOKUP(B2327,C:C,B:B),'Sales Hx'!$D:$D,E2327),SUMIFS('Sales Hx'!$S:$S,'Sales Hx'!$B:$B,$B2327,'Sales Hx'!$D:$D,$E2327))</f>
        <v>6.5789473684210523E-2</v>
      </c>
      <c r="K2327" s="16">
        <f t="shared" si="198"/>
        <v>0</v>
      </c>
      <c r="L2327" s="12">
        <f>IF(M2327&lt;&gt;"",M2327,IF(COUNTIFS($C:$C,B2327)&gt;1,SUMIFS('Sales Hx'!V:V,'Sales Hx'!$B:$B,_xlfn.XLOOKUP(B2327,C:C,B:B),'Sales Hx'!$D:$D,$E2327),SUMIFS('Sales Hx'!V:V,'Sales Hx'!$B:$B,$B2327,'Sales Hx'!$D:$D,$E2327)))</f>
        <v>0</v>
      </c>
      <c r="M2327" s="12">
        <v>0</v>
      </c>
      <c r="N2327" s="15">
        <f t="shared" si="201"/>
        <v>6.5789473684210523E-2</v>
      </c>
      <c r="O2327" s="21">
        <f t="shared" si="202"/>
        <v>8</v>
      </c>
      <c r="P2327" s="24">
        <v>15.16</v>
      </c>
      <c r="Q2327" s="18">
        <f t="shared" si="200"/>
        <v>121.28</v>
      </c>
      <c r="R2327" s="2">
        <v>1</v>
      </c>
      <c r="S2327" s="2">
        <v>120</v>
      </c>
      <c r="T2327" s="2" t="s">
        <v>4647</v>
      </c>
      <c r="U2327" s="28" t="str">
        <f>IF(G2327=0,"",_xlfn.MINIFS('PO Details'!$I:$I,'PO Details'!$D:$D,Planning!$B2327,'PO Details'!$L:$L,Planning!$E2327))</f>
        <v/>
      </c>
      <c r="V2327" s="29" t="s">
        <v>4640</v>
      </c>
      <c r="W2327" t="str">
        <f t="shared" si="199"/>
        <v>Max</v>
      </c>
      <c r="X2327" s="2">
        <v>120</v>
      </c>
    </row>
    <row r="2328" spans="1:24" x14ac:dyDescent="0.25">
      <c r="A2328" s="11"/>
      <c r="B2328" s="22" t="s">
        <v>1725</v>
      </c>
      <c r="C2328" s="22"/>
      <c r="D2328" s="22"/>
      <c r="E2328" s="31" t="s">
        <v>2214</v>
      </c>
      <c r="F2328" s="12">
        <f>SUMIFS('Inventory Details'!$H:$H,'Inventory Details'!$B:$B,$B2328,'Inventory Details'!$E:$E,$E2328)</f>
        <v>0</v>
      </c>
      <c r="G2328" s="12">
        <f>SUMIFS('PO Details'!$H:$H,'PO Details'!$D:$D,Planning!$B2328,'PO Details'!$L:$L,$E2328)</f>
        <v>0</v>
      </c>
      <c r="H2328" s="12">
        <f>SUMIFS('SO Details'!$G:$G,'SO Details'!$D:$D,Planning!$B2328,'SO Details'!$K:$K,$E2328)</f>
        <v>0</v>
      </c>
      <c r="I2328" s="20">
        <f>IF(COUNTIFS($C:$C,B2328)&gt;1,SUMIFS('Sales Hx'!$Q:$Q,'Sales Hx'!$B:$B,_xlfn.XLOOKUP(B2328,C:C,B:B),'Sales Hx'!$D:$D,Planning!$E2328),SUMIFS('Sales Hx'!$Q:$Q,'Sales Hx'!$B:$B,Planning!$B2328,'Sales Hx'!$D:$D,Planning!$E2328))</f>
        <v>0</v>
      </c>
      <c r="J2328" s="16">
        <f>IF(COUNTIFS($C:$C,B2328)&gt;1,SUMIFS('Sales Hx'!$S:$S,'Sales Hx'!$B:$B,_xlfn.XLOOKUP(B2328,C:C,B:B),'Sales Hx'!$D:$D,E2328),SUMIFS('Sales Hx'!$S:$S,'Sales Hx'!$B:$B,$B2328,'Sales Hx'!$D:$D,$E2328))</f>
        <v>0</v>
      </c>
      <c r="K2328" s="16">
        <f t="shared" si="198"/>
        <v>0</v>
      </c>
      <c r="L2328" s="12">
        <f>IF(M2328&lt;&gt;"",M2328,IF(COUNTIFS($C:$C,B2328)&gt;1,SUMIFS('Sales Hx'!V:V,'Sales Hx'!$B:$B,_xlfn.XLOOKUP(B2328,C:C,B:B),'Sales Hx'!$D:$D,$E2328),SUMIFS('Sales Hx'!V:V,'Sales Hx'!$B:$B,$B2328,'Sales Hx'!$D:$D,$E2328)))</f>
        <v>0</v>
      </c>
      <c r="M2328" s="12">
        <v>0</v>
      </c>
      <c r="N2328" s="15">
        <f t="shared" si="201"/>
        <v>0</v>
      </c>
      <c r="O2328" s="21">
        <f t="shared" si="202"/>
        <v>0</v>
      </c>
      <c r="P2328" s="24">
        <v>15.16</v>
      </c>
      <c r="Q2328" s="18">
        <f t="shared" si="200"/>
        <v>0</v>
      </c>
      <c r="R2328" s="2">
        <v>1</v>
      </c>
      <c r="S2328" s="2">
        <v>120</v>
      </c>
      <c r="T2328" s="2" t="s">
        <v>4647</v>
      </c>
      <c r="U2328" s="28" t="str">
        <f>IF(G2328=0,"",_xlfn.MINIFS('PO Details'!$I:$I,'PO Details'!$D:$D,Planning!$B2328,'PO Details'!$L:$L,Planning!$E2328))</f>
        <v/>
      </c>
      <c r="V2328" s="29" t="s">
        <v>4640</v>
      </c>
      <c r="W2328" t="str">
        <f t="shared" si="199"/>
        <v>Max</v>
      </c>
      <c r="X2328" s="2">
        <v>120</v>
      </c>
    </row>
    <row r="2329" spans="1:24" x14ac:dyDescent="0.25">
      <c r="A2329" s="11"/>
      <c r="B2329" s="22" t="s">
        <v>1725</v>
      </c>
      <c r="C2329" s="22"/>
      <c r="D2329" s="22"/>
      <c r="E2329" s="31" t="s">
        <v>109</v>
      </c>
      <c r="F2329" s="12">
        <f>SUMIFS('Inventory Details'!$H:$H,'Inventory Details'!$B:$B,$B2329,'Inventory Details'!$E:$E,$E2329)</f>
        <v>0</v>
      </c>
      <c r="G2329" s="12">
        <f>SUMIFS('PO Details'!$H:$H,'PO Details'!$D:$D,Planning!$B2329,'PO Details'!$L:$L,$E2329)</f>
        <v>0</v>
      </c>
      <c r="H2329" s="12">
        <f>SUMIFS('SO Details'!$G:$G,'SO Details'!$D:$D,Planning!$B2329,'SO Details'!$K:$K,$E2329)</f>
        <v>0</v>
      </c>
      <c r="I2329" s="20">
        <f>IF(COUNTIFS($C:$C,B2329)&gt;1,SUMIFS('Sales Hx'!$Q:$Q,'Sales Hx'!$B:$B,_xlfn.XLOOKUP(B2329,C:C,B:B),'Sales Hx'!$D:$D,Planning!$E2329),SUMIFS('Sales Hx'!$Q:$Q,'Sales Hx'!$B:$B,Planning!$B2329,'Sales Hx'!$D:$D,Planning!$E2329))</f>
        <v>1.4</v>
      </c>
      <c r="J2329" s="16">
        <f>IF(COUNTIFS($C:$C,B2329)&gt;1,SUMIFS('Sales Hx'!$S:$S,'Sales Hx'!$B:$B,_xlfn.XLOOKUP(B2329,C:C,B:B),'Sales Hx'!$D:$D,E2329),SUMIFS('Sales Hx'!$S:$S,'Sales Hx'!$B:$B,$B2329,'Sales Hx'!$D:$D,$E2329))</f>
        <v>3.9473684210526314E-2</v>
      </c>
      <c r="K2329" s="16">
        <f t="shared" si="198"/>
        <v>0</v>
      </c>
      <c r="L2329" s="12">
        <f>IF(M2329&lt;&gt;"",M2329,IF(COUNTIFS($C:$C,B2329)&gt;1,SUMIFS('Sales Hx'!V:V,'Sales Hx'!$B:$B,_xlfn.XLOOKUP(B2329,C:C,B:B),'Sales Hx'!$D:$D,$E2329),SUMIFS('Sales Hx'!V:V,'Sales Hx'!$B:$B,$B2329,'Sales Hx'!$D:$D,$E2329)))</f>
        <v>0</v>
      </c>
      <c r="M2329" s="12">
        <v>0</v>
      </c>
      <c r="N2329" s="15">
        <f t="shared" si="201"/>
        <v>3.9473684210526314E-2</v>
      </c>
      <c r="O2329" s="21">
        <f t="shared" si="202"/>
        <v>5</v>
      </c>
      <c r="P2329" s="24">
        <v>15.16</v>
      </c>
      <c r="Q2329" s="18">
        <f t="shared" si="200"/>
        <v>75.8</v>
      </c>
      <c r="R2329" s="2">
        <v>1</v>
      </c>
      <c r="S2329" s="2">
        <v>120</v>
      </c>
      <c r="T2329" s="2" t="s">
        <v>4647</v>
      </c>
      <c r="U2329" s="28" t="str">
        <f>IF(G2329=0,"",_xlfn.MINIFS('PO Details'!$I:$I,'PO Details'!$D:$D,Planning!$B2329,'PO Details'!$L:$L,Planning!$E2329))</f>
        <v/>
      </c>
      <c r="V2329" s="29" t="s">
        <v>4640</v>
      </c>
      <c r="W2329" t="str">
        <f t="shared" si="199"/>
        <v>Max</v>
      </c>
      <c r="X2329" s="2">
        <v>120</v>
      </c>
    </row>
    <row r="2330" spans="1:24" x14ac:dyDescent="0.25">
      <c r="A2330" s="11" t="s">
        <v>4619</v>
      </c>
      <c r="B2330" s="22" t="s">
        <v>312</v>
      </c>
      <c r="C2330" s="22"/>
      <c r="D2330" s="22" t="s">
        <v>313</v>
      </c>
      <c r="E2330" s="31" t="s">
        <v>4746</v>
      </c>
      <c r="F2330" s="12">
        <f>SUMIFS('Inventory Details'!$H:$H,'Inventory Details'!$B:$B,$B2330,'Inventory Details'!$E:$E,$E2330)</f>
        <v>0</v>
      </c>
      <c r="G2330" s="12">
        <f>SUMIFS('PO Details'!$H:$H,'PO Details'!$D:$D,Planning!$B2330,'PO Details'!$L:$L,$E2330)</f>
        <v>0</v>
      </c>
      <c r="H2330" s="12">
        <f>SUMIFS('SO Details'!$G:$G,'SO Details'!$D:$D,Planning!$B2330,'SO Details'!$K:$K,$E2330)</f>
        <v>0</v>
      </c>
      <c r="I2330" s="20">
        <f>IF(COUNTIFS($C:$C,B2330)&gt;1,SUMIFS('Sales Hx'!$Q:$Q,'Sales Hx'!$B:$B,_xlfn.XLOOKUP(B2330,C:C,B:B),'Sales Hx'!$D:$D,Planning!$E2330),SUMIFS('Sales Hx'!$Q:$Q,'Sales Hx'!$B:$B,Planning!$B2330,'Sales Hx'!$D:$D,Planning!$E2330))</f>
        <v>0</v>
      </c>
      <c r="J2330" s="16">
        <f>IF(COUNTIFS($C:$C,B2330)&gt;1,SUMIFS('Sales Hx'!$S:$S,'Sales Hx'!$B:$B,_xlfn.XLOOKUP(B2330,C:C,B:B),'Sales Hx'!$D:$D,E2330),SUMIFS('Sales Hx'!$S:$S,'Sales Hx'!$B:$B,$B2330,'Sales Hx'!$D:$D,$E2330))</f>
        <v>0</v>
      </c>
      <c r="K2330" s="16">
        <f t="shared" si="198"/>
        <v>0</v>
      </c>
      <c r="L2330" s="12">
        <f>IF(M2330&lt;&gt;"",M2330,IF(COUNTIFS($C:$C,B2330)&gt;1,SUMIFS('Sales Hx'!V:V,'Sales Hx'!$B:$B,_xlfn.XLOOKUP(B2330,C:C,B:B),'Sales Hx'!$D:$D,$E2330),SUMIFS('Sales Hx'!V:V,'Sales Hx'!$B:$B,$B2330,'Sales Hx'!$D:$D,$E2330)))</f>
        <v>0</v>
      </c>
      <c r="M2330" s="12">
        <v>0</v>
      </c>
      <c r="N2330" s="15">
        <f t="shared" si="201"/>
        <v>0</v>
      </c>
      <c r="O2330" s="21">
        <f t="shared" si="202"/>
        <v>0</v>
      </c>
      <c r="P2330" s="24">
        <v>15.16</v>
      </c>
      <c r="Q2330" s="18">
        <f t="shared" si="200"/>
        <v>0</v>
      </c>
      <c r="R2330" s="2">
        <v>1</v>
      </c>
      <c r="S2330" s="2">
        <v>120</v>
      </c>
      <c r="T2330" s="2" t="s">
        <v>4647</v>
      </c>
      <c r="U2330" s="28" t="str">
        <f>IF(G2330=0,"",_xlfn.MINIFS('PO Details'!$I:$I,'PO Details'!$D:$D,Planning!$B2330,'PO Details'!$L:$L,Planning!$E2330))</f>
        <v/>
      </c>
      <c r="V2330" s="29" t="s">
        <v>4640</v>
      </c>
      <c r="W2330" t="str">
        <f t="shared" si="199"/>
        <v/>
      </c>
      <c r="X2330" s="2">
        <v>120</v>
      </c>
    </row>
    <row r="2331" spans="1:24" x14ac:dyDescent="0.25">
      <c r="A2331" s="11" t="s">
        <v>4619</v>
      </c>
      <c r="B2331" s="22" t="s">
        <v>312</v>
      </c>
      <c r="C2331" s="22"/>
      <c r="D2331" s="22" t="s">
        <v>313</v>
      </c>
      <c r="E2331" s="31" t="s">
        <v>15</v>
      </c>
      <c r="F2331" s="12">
        <f>SUMIFS('Inventory Details'!$H:$H,'Inventory Details'!$B:$B,$B2331,'Inventory Details'!$E:$E,$E2331)</f>
        <v>4</v>
      </c>
      <c r="G2331" s="12">
        <f>SUMIFS('PO Details'!$H:$H,'PO Details'!$D:$D,Planning!$B2331,'PO Details'!$L:$L,$E2331)</f>
        <v>0</v>
      </c>
      <c r="H2331" s="12">
        <f>SUMIFS('SO Details'!$G:$G,'SO Details'!$D:$D,Planning!$B2331,'SO Details'!$K:$K,$E2331)</f>
        <v>4</v>
      </c>
      <c r="I2331" s="20">
        <f>IF(COUNTIFS($C:$C,B2331)&gt;1,SUMIFS('Sales Hx'!$Q:$Q,'Sales Hx'!$B:$B,_xlfn.XLOOKUP(B2331,C:C,B:B),'Sales Hx'!$D:$D,Planning!$E2331),SUMIFS('Sales Hx'!$Q:$Q,'Sales Hx'!$B:$B,Planning!$B2331,'Sales Hx'!$D:$D,Planning!$E2331))</f>
        <v>2.8</v>
      </c>
      <c r="J2331" s="16">
        <f>IF(COUNTIFS($C:$C,B2331)&gt;1,SUMIFS('Sales Hx'!$S:$S,'Sales Hx'!$B:$B,_xlfn.XLOOKUP(B2331,C:C,B:B),'Sales Hx'!$D:$D,E2331),SUMIFS('Sales Hx'!$S:$S,'Sales Hx'!$B:$B,$B2331,'Sales Hx'!$D:$D,$E2331))</f>
        <v>0.13815789473684209</v>
      </c>
      <c r="K2331" s="16">
        <f t="shared" si="198"/>
        <v>1.4285714285714286</v>
      </c>
      <c r="L2331" s="12">
        <f>IF(M2331&lt;&gt;"",M2331,IF(COUNTIFS($C:$C,B2331)&gt;1,SUMIFS('Sales Hx'!V:V,'Sales Hx'!$B:$B,_xlfn.XLOOKUP(B2331,C:C,B:B),'Sales Hx'!$D:$D,$E2331),SUMIFS('Sales Hx'!V:V,'Sales Hx'!$B:$B,$B2331,'Sales Hx'!$D:$D,$E2331)))</f>
        <v>0</v>
      </c>
      <c r="M2331" s="12">
        <v>0</v>
      </c>
      <c r="N2331" s="15">
        <f t="shared" si="201"/>
        <v>0.13815789473684209</v>
      </c>
      <c r="O2331" s="21">
        <f t="shared" si="202"/>
        <v>0</v>
      </c>
      <c r="P2331" s="24">
        <v>15.16</v>
      </c>
      <c r="Q2331" s="18">
        <f t="shared" si="200"/>
        <v>0</v>
      </c>
      <c r="R2331" s="2">
        <v>1</v>
      </c>
      <c r="S2331" s="2">
        <v>120</v>
      </c>
      <c r="T2331" s="2" t="s">
        <v>4647</v>
      </c>
      <c r="U2331" s="28" t="str">
        <f>IF(G2331=0,"",_xlfn.MINIFS('PO Details'!$I:$I,'PO Details'!$D:$D,Planning!$B2331,'PO Details'!$L:$L,Planning!$E2331))</f>
        <v/>
      </c>
      <c r="V2331" s="29" t="s">
        <v>4640</v>
      </c>
      <c r="W2331" t="str">
        <f t="shared" si="199"/>
        <v>Max</v>
      </c>
      <c r="X2331" s="2">
        <v>120</v>
      </c>
    </row>
    <row r="2332" spans="1:24" x14ac:dyDescent="0.25">
      <c r="A2332" s="11" t="s">
        <v>4619</v>
      </c>
      <c r="B2332" s="22" t="s">
        <v>312</v>
      </c>
      <c r="C2332" s="22"/>
      <c r="D2332" s="22" t="s">
        <v>313</v>
      </c>
      <c r="E2332" s="31" t="s">
        <v>113</v>
      </c>
      <c r="F2332" s="12">
        <f>SUMIFS('Inventory Details'!$H:$H,'Inventory Details'!$B:$B,$B2332,'Inventory Details'!$E:$E,$E2332)</f>
        <v>0</v>
      </c>
      <c r="G2332" s="12">
        <f>SUMIFS('PO Details'!$H:$H,'PO Details'!$D:$D,Planning!$B2332,'PO Details'!$L:$L,$E2332)</f>
        <v>0</v>
      </c>
      <c r="H2332" s="12">
        <f>SUMIFS('SO Details'!$G:$G,'SO Details'!$D:$D,Planning!$B2332,'SO Details'!$K:$K,$E2332)</f>
        <v>0</v>
      </c>
      <c r="I2332" s="20">
        <f>IF(COUNTIFS($C:$C,B2332)&gt;1,SUMIFS('Sales Hx'!$Q:$Q,'Sales Hx'!$B:$B,_xlfn.XLOOKUP(B2332,C:C,B:B),'Sales Hx'!$D:$D,Planning!$E2332),SUMIFS('Sales Hx'!$Q:$Q,'Sales Hx'!$B:$B,Planning!$B2332,'Sales Hx'!$D:$D,Planning!$E2332))</f>
        <v>0</v>
      </c>
      <c r="J2332" s="16">
        <f>IF(COUNTIFS($C:$C,B2332)&gt;1,SUMIFS('Sales Hx'!$S:$S,'Sales Hx'!$B:$B,_xlfn.XLOOKUP(B2332,C:C,B:B),'Sales Hx'!$D:$D,E2332),SUMIFS('Sales Hx'!$S:$S,'Sales Hx'!$B:$B,$B2332,'Sales Hx'!$D:$D,$E2332))</f>
        <v>6.5789473684210523E-2</v>
      </c>
      <c r="K2332" s="16">
        <f t="shared" si="198"/>
        <v>0</v>
      </c>
      <c r="L2332" s="12">
        <f>IF(M2332&lt;&gt;"",M2332,IF(COUNTIFS($C:$C,B2332)&gt;1,SUMIFS('Sales Hx'!V:V,'Sales Hx'!$B:$B,_xlfn.XLOOKUP(B2332,C:C,B:B),'Sales Hx'!$D:$D,$E2332),SUMIFS('Sales Hx'!V:V,'Sales Hx'!$B:$B,$B2332,'Sales Hx'!$D:$D,$E2332)))</f>
        <v>0</v>
      </c>
      <c r="M2332" s="12">
        <v>0</v>
      </c>
      <c r="N2332" s="15">
        <f t="shared" si="201"/>
        <v>6.5789473684210523E-2</v>
      </c>
      <c r="O2332" s="21">
        <f t="shared" si="202"/>
        <v>8</v>
      </c>
      <c r="P2332" s="24">
        <v>15.16</v>
      </c>
      <c r="Q2332" s="18">
        <f t="shared" si="200"/>
        <v>121.28</v>
      </c>
      <c r="R2332" s="2">
        <v>1</v>
      </c>
      <c r="S2332" s="2">
        <v>120</v>
      </c>
      <c r="T2332" s="2" t="s">
        <v>4647</v>
      </c>
      <c r="U2332" s="28" t="str">
        <f>IF(G2332=0,"",_xlfn.MINIFS('PO Details'!$I:$I,'PO Details'!$D:$D,Planning!$B2332,'PO Details'!$L:$L,Planning!$E2332))</f>
        <v/>
      </c>
      <c r="V2332" s="29" t="s">
        <v>4640</v>
      </c>
      <c r="W2332" t="str">
        <f t="shared" si="199"/>
        <v/>
      </c>
      <c r="X2332" s="2">
        <v>120</v>
      </c>
    </row>
    <row r="2333" spans="1:24" x14ac:dyDescent="0.25">
      <c r="A2333" s="11" t="s">
        <v>4619</v>
      </c>
      <c r="B2333" s="22" t="s">
        <v>312</v>
      </c>
      <c r="C2333" s="22"/>
      <c r="D2333" s="22" t="s">
        <v>313</v>
      </c>
      <c r="E2333" s="31" t="s">
        <v>106</v>
      </c>
      <c r="F2333" s="12">
        <f>SUMIFS('Inventory Details'!$H:$H,'Inventory Details'!$B:$B,$B2333,'Inventory Details'!$E:$E,$E2333)</f>
        <v>0</v>
      </c>
      <c r="G2333" s="12">
        <f>SUMIFS('PO Details'!$H:$H,'PO Details'!$D:$D,Planning!$B2333,'PO Details'!$L:$L,$E2333)</f>
        <v>0</v>
      </c>
      <c r="H2333" s="12">
        <f>SUMIFS('SO Details'!$G:$G,'SO Details'!$D:$D,Planning!$B2333,'SO Details'!$K:$K,$E2333)</f>
        <v>0</v>
      </c>
      <c r="I2333" s="20">
        <f>IF(COUNTIFS($C:$C,B2333)&gt;1,SUMIFS('Sales Hx'!$Q:$Q,'Sales Hx'!$B:$B,_xlfn.XLOOKUP(B2333,C:C,B:B),'Sales Hx'!$D:$D,Planning!$E2333),SUMIFS('Sales Hx'!$Q:$Q,'Sales Hx'!$B:$B,Planning!$B2333,'Sales Hx'!$D:$D,Planning!$E2333))</f>
        <v>0</v>
      </c>
      <c r="J2333" s="16">
        <f>IF(COUNTIFS($C:$C,B2333)&gt;1,SUMIFS('Sales Hx'!$S:$S,'Sales Hx'!$B:$B,_xlfn.XLOOKUP(B2333,C:C,B:B),'Sales Hx'!$D:$D,E2333),SUMIFS('Sales Hx'!$S:$S,'Sales Hx'!$B:$B,$B2333,'Sales Hx'!$D:$D,$E2333))</f>
        <v>3.2894736842105261E-2</v>
      </c>
      <c r="K2333" s="16">
        <f t="shared" si="198"/>
        <v>0</v>
      </c>
      <c r="L2333" s="12">
        <f>IF(M2333&lt;&gt;"",M2333,IF(COUNTIFS($C:$C,B2333)&gt;1,SUMIFS('Sales Hx'!V:V,'Sales Hx'!$B:$B,_xlfn.XLOOKUP(B2333,C:C,B:B),'Sales Hx'!$D:$D,$E2333),SUMIFS('Sales Hx'!V:V,'Sales Hx'!$B:$B,$B2333,'Sales Hx'!$D:$D,$E2333)))</f>
        <v>0</v>
      </c>
      <c r="M2333" s="12">
        <v>0</v>
      </c>
      <c r="N2333" s="15">
        <f t="shared" si="201"/>
        <v>3.2894736842105261E-2</v>
      </c>
      <c r="O2333" s="21">
        <f t="shared" si="202"/>
        <v>4</v>
      </c>
      <c r="P2333" s="24">
        <v>15.16</v>
      </c>
      <c r="Q2333" s="18">
        <f t="shared" si="200"/>
        <v>60.64</v>
      </c>
      <c r="R2333" s="2">
        <v>1</v>
      </c>
      <c r="S2333" s="2">
        <v>120</v>
      </c>
      <c r="T2333" s="2" t="s">
        <v>4647</v>
      </c>
      <c r="U2333" s="28" t="str">
        <f>IF(G2333=0,"",_xlfn.MINIFS('PO Details'!$I:$I,'PO Details'!$D:$D,Planning!$B2333,'PO Details'!$L:$L,Planning!$E2333))</f>
        <v/>
      </c>
      <c r="V2333" s="29" t="s">
        <v>4640</v>
      </c>
      <c r="W2333" t="str">
        <f t="shared" si="199"/>
        <v/>
      </c>
      <c r="X2333" s="2">
        <v>120</v>
      </c>
    </row>
    <row r="2334" spans="1:24" x14ac:dyDescent="0.25">
      <c r="A2334" s="11" t="s">
        <v>4619</v>
      </c>
      <c r="B2334" s="22" t="s">
        <v>1726</v>
      </c>
      <c r="C2334" s="22"/>
      <c r="D2334" s="22" t="s">
        <v>1727</v>
      </c>
      <c r="E2334" s="31" t="s">
        <v>119</v>
      </c>
      <c r="F2334" s="12">
        <f>SUMIFS('Inventory Details'!$H:$H,'Inventory Details'!$B:$B,$B2334,'Inventory Details'!$E:$E,$E2334)</f>
        <v>0</v>
      </c>
      <c r="G2334" s="12">
        <f>SUMIFS('PO Details'!$H:$H,'PO Details'!$D:$D,Planning!$B2334,'PO Details'!$L:$L,$E2334)</f>
        <v>20</v>
      </c>
      <c r="H2334" s="12">
        <f>SUMIFS('SO Details'!$G:$G,'SO Details'!$D:$D,Planning!$B2334,'SO Details'!$K:$K,$E2334)</f>
        <v>0</v>
      </c>
      <c r="I2334" s="20">
        <f>IF(COUNTIFS($C:$C,B2334)&gt;1,SUMIFS('Sales Hx'!$Q:$Q,'Sales Hx'!$B:$B,_xlfn.XLOOKUP(B2334,C:C,B:B),'Sales Hx'!$D:$D,Planning!$E2334),SUMIFS('Sales Hx'!$Q:$Q,'Sales Hx'!$B:$B,Planning!$B2334,'Sales Hx'!$D:$D,Planning!$E2334))</f>
        <v>5.6</v>
      </c>
      <c r="J2334" s="16">
        <f>IF(COUNTIFS($C:$C,B2334)&gt;1,SUMIFS('Sales Hx'!$S:$S,'Sales Hx'!$B:$B,_xlfn.XLOOKUP(B2334,C:C,B:B),'Sales Hx'!$D:$D,E2334),SUMIFS('Sales Hx'!$S:$S,'Sales Hx'!$B:$B,$B2334,'Sales Hx'!$D:$D,$E2334))</f>
        <v>0.10307017543859648</v>
      </c>
      <c r="K2334" s="16">
        <f t="shared" si="198"/>
        <v>3.5714285714285716</v>
      </c>
      <c r="L2334" s="12">
        <f>IF(M2334&lt;&gt;"",M2334,IF(COUNTIFS($C:$C,B2334)&gt;1,SUMIFS('Sales Hx'!V:V,'Sales Hx'!$B:$B,_xlfn.XLOOKUP(B2334,C:C,B:B),'Sales Hx'!$D:$D,$E2334),SUMIFS('Sales Hx'!V:V,'Sales Hx'!$B:$B,$B2334,'Sales Hx'!$D:$D,$E2334)))</f>
        <v>0</v>
      </c>
      <c r="M2334" s="12">
        <v>0</v>
      </c>
      <c r="N2334" s="15">
        <f t="shared" si="201"/>
        <v>0.10307017543859648</v>
      </c>
      <c r="O2334" s="21">
        <f t="shared" si="202"/>
        <v>0</v>
      </c>
      <c r="P2334" s="24">
        <v>20</v>
      </c>
      <c r="Q2334" s="18">
        <f t="shared" si="200"/>
        <v>0</v>
      </c>
      <c r="R2334" s="2">
        <v>1</v>
      </c>
      <c r="S2334" s="2">
        <v>120</v>
      </c>
      <c r="T2334" s="2" t="s">
        <v>4647</v>
      </c>
      <c r="U2334" s="28">
        <f>IF(G2334=0,"",_xlfn.MINIFS('PO Details'!$I:$I,'PO Details'!$D:$D,Planning!$B2334,'PO Details'!$L:$L,Planning!$E2334))</f>
        <v>45474</v>
      </c>
      <c r="V2334" s="29" t="s">
        <v>4641</v>
      </c>
      <c r="W2334" t="str">
        <f t="shared" si="199"/>
        <v/>
      </c>
      <c r="X2334" s="2">
        <v>120</v>
      </c>
    </row>
    <row r="2335" spans="1:24" x14ac:dyDescent="0.25">
      <c r="A2335" s="11" t="s">
        <v>4619</v>
      </c>
      <c r="B2335" s="22" t="s">
        <v>1726</v>
      </c>
      <c r="C2335" s="22"/>
      <c r="D2335" s="22" t="s">
        <v>1727</v>
      </c>
      <c r="E2335" s="31" t="s">
        <v>15</v>
      </c>
      <c r="F2335" s="12">
        <f>SUMIFS('Inventory Details'!$H:$H,'Inventory Details'!$B:$B,$B2335,'Inventory Details'!$E:$E,$E2335)</f>
        <v>2</v>
      </c>
      <c r="G2335" s="12">
        <f>SUMIFS('PO Details'!$H:$H,'PO Details'!$D:$D,Planning!$B2335,'PO Details'!$L:$L,$E2335)</f>
        <v>3</v>
      </c>
      <c r="H2335" s="12">
        <f>SUMIFS('SO Details'!$G:$G,'SO Details'!$D:$D,Planning!$B2335,'SO Details'!$K:$K,$E2335)</f>
        <v>0</v>
      </c>
      <c r="I2335" s="20">
        <f>IF(COUNTIFS($C:$C,B2335)&gt;1,SUMIFS('Sales Hx'!$Q:$Q,'Sales Hx'!$B:$B,_xlfn.XLOOKUP(B2335,C:C,B:B),'Sales Hx'!$D:$D,Planning!$E2335),SUMIFS('Sales Hx'!$Q:$Q,'Sales Hx'!$B:$B,Planning!$B2335,'Sales Hx'!$D:$D,Planning!$E2335))</f>
        <v>0</v>
      </c>
      <c r="J2335" s="16">
        <f>IF(COUNTIFS($C:$C,B2335)&gt;1,SUMIFS('Sales Hx'!$S:$S,'Sales Hx'!$B:$B,_xlfn.XLOOKUP(B2335,C:C,B:B),'Sales Hx'!$D:$D,E2335),SUMIFS('Sales Hx'!$S:$S,'Sales Hx'!$B:$B,$B2335,'Sales Hx'!$D:$D,$E2335))</f>
        <v>0</v>
      </c>
      <c r="K2335" s="16">
        <f t="shared" si="198"/>
        <v>0</v>
      </c>
      <c r="L2335" s="12">
        <f>IF(M2335&lt;&gt;"",M2335,IF(COUNTIFS($C:$C,B2335)&gt;1,SUMIFS('Sales Hx'!V:V,'Sales Hx'!$B:$B,_xlfn.XLOOKUP(B2335,C:C,B:B),'Sales Hx'!$D:$D,$E2335),SUMIFS('Sales Hx'!V:V,'Sales Hx'!$B:$B,$B2335,'Sales Hx'!$D:$D,$E2335)))</f>
        <v>0</v>
      </c>
      <c r="M2335" s="12">
        <v>0</v>
      </c>
      <c r="N2335" s="15">
        <f t="shared" si="201"/>
        <v>0</v>
      </c>
      <c r="O2335" s="21">
        <f t="shared" si="202"/>
        <v>0</v>
      </c>
      <c r="P2335" s="24">
        <v>20</v>
      </c>
      <c r="Q2335" s="18">
        <f t="shared" si="200"/>
        <v>0</v>
      </c>
      <c r="R2335" s="2">
        <v>1</v>
      </c>
      <c r="S2335" s="2">
        <v>120</v>
      </c>
      <c r="T2335" s="2" t="s">
        <v>4647</v>
      </c>
      <c r="U2335" s="28">
        <f>IF(G2335=0,"",_xlfn.MINIFS('PO Details'!$I:$I,'PO Details'!$D:$D,Planning!$B2335,'PO Details'!$L:$L,Planning!$E2335))</f>
        <v>45397</v>
      </c>
      <c r="V2335" s="29" t="s">
        <v>4641</v>
      </c>
      <c r="W2335" t="str">
        <f t="shared" si="199"/>
        <v/>
      </c>
      <c r="X2335" s="2">
        <v>120</v>
      </c>
    </row>
    <row r="2336" spans="1:24" x14ac:dyDescent="0.25">
      <c r="A2336" s="11" t="s">
        <v>4619</v>
      </c>
      <c r="B2336" s="22" t="s">
        <v>1726</v>
      </c>
      <c r="C2336" s="22"/>
      <c r="D2336" s="22" t="s">
        <v>1727</v>
      </c>
      <c r="E2336" s="31" t="s">
        <v>820</v>
      </c>
      <c r="F2336" s="12">
        <f>SUMIFS('Inventory Details'!$H:$H,'Inventory Details'!$B:$B,$B2336,'Inventory Details'!$E:$E,$E2336)</f>
        <v>10</v>
      </c>
      <c r="G2336" s="12">
        <f>SUMIFS('PO Details'!$H:$H,'PO Details'!$D:$D,Planning!$B2336,'PO Details'!$L:$L,$E2336)</f>
        <v>19</v>
      </c>
      <c r="H2336" s="12">
        <f>SUMIFS('SO Details'!$G:$G,'SO Details'!$D:$D,Planning!$B2336,'SO Details'!$K:$K,$E2336)</f>
        <v>0</v>
      </c>
      <c r="I2336" s="20">
        <f>IF(COUNTIFS($C:$C,B2336)&gt;1,SUMIFS('Sales Hx'!$Q:$Q,'Sales Hx'!$B:$B,_xlfn.XLOOKUP(B2336,C:C,B:B),'Sales Hx'!$D:$D,Planning!$E2336),SUMIFS('Sales Hx'!$Q:$Q,'Sales Hx'!$B:$B,Planning!$B2336,'Sales Hx'!$D:$D,Planning!$E2336))</f>
        <v>1.4</v>
      </c>
      <c r="J2336" s="16">
        <f>IF(COUNTIFS($C:$C,B2336)&gt;1,SUMIFS('Sales Hx'!$S:$S,'Sales Hx'!$B:$B,_xlfn.XLOOKUP(B2336,C:C,B:B),'Sales Hx'!$D:$D,E2336),SUMIFS('Sales Hx'!$S:$S,'Sales Hx'!$B:$B,$B2336,'Sales Hx'!$D:$D,$E2336))</f>
        <v>7.5657894736842105E-2</v>
      </c>
      <c r="K2336" s="16">
        <f t="shared" si="198"/>
        <v>20.714285714285715</v>
      </c>
      <c r="L2336" s="12">
        <f>IF(M2336&lt;&gt;"",M2336,IF(COUNTIFS($C:$C,B2336)&gt;1,SUMIFS('Sales Hx'!V:V,'Sales Hx'!$B:$B,_xlfn.XLOOKUP(B2336,C:C,B:B),'Sales Hx'!$D:$D,$E2336),SUMIFS('Sales Hx'!V:V,'Sales Hx'!$B:$B,$B2336,'Sales Hx'!$D:$D,$E2336)))</f>
        <v>0</v>
      </c>
      <c r="M2336" s="12">
        <v>0</v>
      </c>
      <c r="N2336" s="15">
        <f t="shared" si="201"/>
        <v>7.5657894736842105E-2</v>
      </c>
      <c r="O2336" s="21">
        <f t="shared" si="202"/>
        <v>0</v>
      </c>
      <c r="P2336" s="24">
        <v>20</v>
      </c>
      <c r="Q2336" s="18">
        <f t="shared" si="200"/>
        <v>0</v>
      </c>
      <c r="R2336" s="2">
        <v>1</v>
      </c>
      <c r="S2336" s="2">
        <v>120</v>
      </c>
      <c r="T2336" s="2" t="s">
        <v>4647</v>
      </c>
      <c r="U2336" s="28">
        <f>IF(G2336=0,"",_xlfn.MINIFS('PO Details'!$I:$I,'PO Details'!$D:$D,Planning!$B2336,'PO Details'!$L:$L,Planning!$E2336))</f>
        <v>45474</v>
      </c>
      <c r="V2336" s="29" t="s">
        <v>4641</v>
      </c>
      <c r="W2336" t="str">
        <f t="shared" si="199"/>
        <v>Max</v>
      </c>
      <c r="X2336" s="2">
        <v>120</v>
      </c>
    </row>
    <row r="2337" spans="1:24" x14ac:dyDescent="0.25">
      <c r="A2337" s="11" t="s">
        <v>4619</v>
      </c>
      <c r="B2337" s="22" t="s">
        <v>1726</v>
      </c>
      <c r="C2337" s="22"/>
      <c r="D2337" s="22" t="s">
        <v>1727</v>
      </c>
      <c r="E2337" s="31" t="s">
        <v>113</v>
      </c>
      <c r="F2337" s="12">
        <f>SUMIFS('Inventory Details'!$H:$H,'Inventory Details'!$B:$B,$B2337,'Inventory Details'!$E:$E,$E2337)</f>
        <v>12</v>
      </c>
      <c r="G2337" s="12">
        <f>SUMIFS('PO Details'!$H:$H,'PO Details'!$D:$D,Planning!$B2337,'PO Details'!$L:$L,$E2337)</f>
        <v>86</v>
      </c>
      <c r="H2337" s="12">
        <f>SUMIFS('SO Details'!$G:$G,'SO Details'!$D:$D,Planning!$B2337,'SO Details'!$K:$K,$E2337)</f>
        <v>4</v>
      </c>
      <c r="I2337" s="20">
        <f>IF(COUNTIFS($C:$C,B2337)&gt;1,SUMIFS('Sales Hx'!$Q:$Q,'Sales Hx'!$B:$B,_xlfn.XLOOKUP(B2337,C:C,B:B),'Sales Hx'!$D:$D,Planning!$E2337),SUMIFS('Sales Hx'!$Q:$Q,'Sales Hx'!$B:$B,Planning!$B2337,'Sales Hx'!$D:$D,Planning!$E2337))</f>
        <v>46.199999999999996</v>
      </c>
      <c r="J2337" s="16">
        <f>IF(COUNTIFS($C:$C,B2337)&gt;1,SUMIFS('Sales Hx'!$S:$S,'Sales Hx'!$B:$B,_xlfn.XLOOKUP(B2337,C:C,B:B),'Sales Hx'!$D:$D,E2337),SUMIFS('Sales Hx'!$S:$S,'Sales Hx'!$B:$B,$B2337,'Sales Hx'!$D:$D,$E2337))</f>
        <v>0.40899122807017541</v>
      </c>
      <c r="K2337" s="16">
        <f t="shared" si="198"/>
        <v>2.1212121212121215</v>
      </c>
      <c r="L2337" s="12">
        <f>IF(M2337&lt;&gt;"",M2337,IF(COUNTIFS($C:$C,B2337)&gt;1,SUMIFS('Sales Hx'!V:V,'Sales Hx'!$B:$B,_xlfn.XLOOKUP(B2337,C:C,B:B),'Sales Hx'!$D:$D,$E2337),SUMIFS('Sales Hx'!V:V,'Sales Hx'!$B:$B,$B2337,'Sales Hx'!$D:$D,$E2337)))</f>
        <v>0</v>
      </c>
      <c r="M2337" s="12">
        <v>0</v>
      </c>
      <c r="N2337" s="15">
        <f t="shared" si="201"/>
        <v>0.40899122807017541</v>
      </c>
      <c r="O2337" s="21">
        <f t="shared" si="202"/>
        <v>0</v>
      </c>
      <c r="P2337" s="24">
        <v>20</v>
      </c>
      <c r="Q2337" s="18">
        <f t="shared" si="200"/>
        <v>0</v>
      </c>
      <c r="R2337" s="2">
        <v>1</v>
      </c>
      <c r="S2337" s="2">
        <v>120</v>
      </c>
      <c r="T2337" s="2" t="s">
        <v>4647</v>
      </c>
      <c r="U2337" s="28">
        <f>IF(G2337=0,"",_xlfn.MINIFS('PO Details'!$I:$I,'PO Details'!$D:$D,Planning!$B2337,'PO Details'!$L:$L,Planning!$E2337))</f>
        <v>45474</v>
      </c>
      <c r="V2337" s="29" t="s">
        <v>4641</v>
      </c>
      <c r="W2337" t="str">
        <f t="shared" si="199"/>
        <v/>
      </c>
      <c r="X2337" s="2">
        <v>120</v>
      </c>
    </row>
    <row r="2338" spans="1:24" x14ac:dyDescent="0.25">
      <c r="A2338" s="11" t="s">
        <v>4619</v>
      </c>
      <c r="B2338" s="22" t="s">
        <v>1726</v>
      </c>
      <c r="C2338" s="22"/>
      <c r="D2338" s="22" t="s">
        <v>1727</v>
      </c>
      <c r="E2338" s="31" t="s">
        <v>109</v>
      </c>
      <c r="F2338" s="12">
        <f>SUMIFS('Inventory Details'!$H:$H,'Inventory Details'!$B:$B,$B2338,'Inventory Details'!$E:$E,$E2338)</f>
        <v>7</v>
      </c>
      <c r="G2338" s="12">
        <f>SUMIFS('PO Details'!$H:$H,'PO Details'!$D:$D,Planning!$B2338,'PO Details'!$L:$L,$E2338)</f>
        <v>116</v>
      </c>
      <c r="H2338" s="12">
        <f>SUMIFS('SO Details'!$G:$G,'SO Details'!$D:$D,Planning!$B2338,'SO Details'!$K:$K,$E2338)</f>
        <v>2</v>
      </c>
      <c r="I2338" s="20">
        <f>IF(COUNTIFS($C:$C,B2338)&gt;1,SUMIFS('Sales Hx'!$Q:$Q,'Sales Hx'!$B:$B,_xlfn.XLOOKUP(B2338,C:C,B:B),'Sales Hx'!$D:$D,Planning!$E2338),SUMIFS('Sales Hx'!$Q:$Q,'Sales Hx'!$B:$B,Planning!$B2338,'Sales Hx'!$D:$D,Planning!$E2338))</f>
        <v>26.599999999999998</v>
      </c>
      <c r="J2338" s="16">
        <f>IF(COUNTIFS($C:$C,B2338)&gt;1,SUMIFS('Sales Hx'!$S:$S,'Sales Hx'!$B:$B,_xlfn.XLOOKUP(B2338,C:C,B:B),'Sales Hx'!$D:$D,E2338),SUMIFS('Sales Hx'!$S:$S,'Sales Hx'!$B:$B,$B2338,'Sales Hx'!$D:$D,$E2338))</f>
        <v>0.46546052631578949</v>
      </c>
      <c r="K2338" s="16">
        <f t="shared" si="198"/>
        <v>4.6240601503759402</v>
      </c>
      <c r="L2338" s="12">
        <f>IF(M2338&lt;&gt;"",M2338,IF(COUNTIFS($C:$C,B2338)&gt;1,SUMIFS('Sales Hx'!V:V,'Sales Hx'!$B:$B,_xlfn.XLOOKUP(B2338,C:C,B:B),'Sales Hx'!$D:$D,$E2338),SUMIFS('Sales Hx'!V:V,'Sales Hx'!$B:$B,$B2338,'Sales Hx'!$D:$D,$E2338)))</f>
        <v>0</v>
      </c>
      <c r="M2338" s="12">
        <v>0</v>
      </c>
      <c r="N2338" s="15">
        <f t="shared" si="201"/>
        <v>0.46546052631578949</v>
      </c>
      <c r="O2338" s="21">
        <f t="shared" si="202"/>
        <v>0</v>
      </c>
      <c r="P2338" s="24">
        <v>20</v>
      </c>
      <c r="Q2338" s="18">
        <f t="shared" si="200"/>
        <v>0</v>
      </c>
      <c r="R2338" s="2">
        <v>1</v>
      </c>
      <c r="S2338" s="2">
        <v>120</v>
      </c>
      <c r="T2338" s="2" t="s">
        <v>4647</v>
      </c>
      <c r="U2338" s="28">
        <f>IF(G2338=0,"",_xlfn.MINIFS('PO Details'!$I:$I,'PO Details'!$D:$D,Planning!$B2338,'PO Details'!$L:$L,Planning!$E2338))</f>
        <v>45458</v>
      </c>
      <c r="V2338" s="29" t="s">
        <v>4641</v>
      </c>
      <c r="W2338" t="str">
        <f t="shared" si="199"/>
        <v/>
      </c>
      <c r="X2338" s="2">
        <v>120</v>
      </c>
    </row>
    <row r="2339" spans="1:24" x14ac:dyDescent="0.25">
      <c r="A2339" s="11" t="s">
        <v>4619</v>
      </c>
      <c r="B2339" s="22" t="s">
        <v>1726</v>
      </c>
      <c r="C2339" s="22"/>
      <c r="D2339" s="22" t="s">
        <v>1727</v>
      </c>
      <c r="E2339" s="31" t="s">
        <v>106</v>
      </c>
      <c r="F2339" s="12">
        <f>SUMIFS('Inventory Details'!$H:$H,'Inventory Details'!$B:$B,$B2339,'Inventory Details'!$E:$E,$E2339)</f>
        <v>104</v>
      </c>
      <c r="G2339" s="12">
        <f>SUMIFS('PO Details'!$H:$H,'PO Details'!$D:$D,Planning!$B2339,'PO Details'!$L:$L,$E2339)</f>
        <v>254</v>
      </c>
      <c r="H2339" s="12">
        <f>SUMIFS('SO Details'!$G:$G,'SO Details'!$D:$D,Planning!$B2339,'SO Details'!$K:$K,$E2339)</f>
        <v>1</v>
      </c>
      <c r="I2339" s="20">
        <f>IF(COUNTIFS($C:$C,B2339)&gt;1,SUMIFS('Sales Hx'!$Q:$Q,'Sales Hx'!$B:$B,_xlfn.XLOOKUP(B2339,C:C,B:B),'Sales Hx'!$D:$D,Planning!$E2339),SUMIFS('Sales Hx'!$Q:$Q,'Sales Hx'!$B:$B,Planning!$B2339,'Sales Hx'!$D:$D,Planning!$E2339))</f>
        <v>53.199999999999996</v>
      </c>
      <c r="J2339" s="16">
        <f>IF(COUNTIFS($C:$C,B2339)&gt;1,SUMIFS('Sales Hx'!$S:$S,'Sales Hx'!$B:$B,_xlfn.XLOOKUP(B2339,C:C,B:B),'Sales Hx'!$D:$D,E2339),SUMIFS('Sales Hx'!$S:$S,'Sales Hx'!$B:$B,$B2339,'Sales Hx'!$D:$D,$E2339))</f>
        <v>0.70997807017543857</v>
      </c>
      <c r="K2339" s="16">
        <f t="shared" si="198"/>
        <v>6.7293233082706774</v>
      </c>
      <c r="L2339" s="12">
        <f>IF(M2339&lt;&gt;"",M2339,IF(COUNTIFS($C:$C,B2339)&gt;1,SUMIFS('Sales Hx'!V:V,'Sales Hx'!$B:$B,_xlfn.XLOOKUP(B2339,C:C,B:B),'Sales Hx'!$D:$D,$E2339),SUMIFS('Sales Hx'!V:V,'Sales Hx'!$B:$B,$B2339,'Sales Hx'!$D:$D,$E2339)))</f>
        <v>0</v>
      </c>
      <c r="M2339" s="12">
        <v>0</v>
      </c>
      <c r="N2339" s="15">
        <f t="shared" si="201"/>
        <v>0.70997807017543857</v>
      </c>
      <c r="O2339" s="21">
        <f t="shared" si="202"/>
        <v>0</v>
      </c>
      <c r="P2339" s="24">
        <v>20</v>
      </c>
      <c r="Q2339" s="18">
        <f t="shared" si="200"/>
        <v>0</v>
      </c>
      <c r="R2339" s="2">
        <v>1</v>
      </c>
      <c r="S2339" s="2">
        <v>120</v>
      </c>
      <c r="T2339" s="2" t="s">
        <v>4647</v>
      </c>
      <c r="U2339" s="28">
        <f>IF(G2339=0,"",_xlfn.MINIFS('PO Details'!$I:$I,'PO Details'!$D:$D,Planning!$B2339,'PO Details'!$L:$L,Planning!$E2339))</f>
        <v>45458</v>
      </c>
      <c r="V2339" s="29" t="s">
        <v>4641</v>
      </c>
      <c r="W2339" t="str">
        <f t="shared" si="199"/>
        <v/>
      </c>
      <c r="X2339" s="2">
        <v>120</v>
      </c>
    </row>
    <row r="2340" spans="1:24" x14ac:dyDescent="0.25">
      <c r="A2340" s="11" t="s">
        <v>4619</v>
      </c>
      <c r="B2340" s="22" t="s">
        <v>1726</v>
      </c>
      <c r="C2340" s="22"/>
      <c r="D2340" s="22" t="s">
        <v>1727</v>
      </c>
      <c r="E2340" s="31" t="s">
        <v>4746</v>
      </c>
      <c r="F2340" s="12">
        <f>SUMIFS('Inventory Details'!$H:$H,'Inventory Details'!$B:$B,$B2340,'Inventory Details'!$E:$E,$E2340)</f>
        <v>131</v>
      </c>
      <c r="G2340" s="12">
        <f>SUMIFS('PO Details'!$H:$H,'PO Details'!$D:$D,Planning!$B2340,'PO Details'!$L:$L,$E2340)</f>
        <v>277</v>
      </c>
      <c r="H2340" s="12">
        <f>SUMIFS('SO Details'!$G:$G,'SO Details'!$D:$D,Planning!$B2340,'SO Details'!$K:$K,$E2340)</f>
        <v>5</v>
      </c>
      <c r="I2340" s="20">
        <f>IF(COUNTIFS($C:$C,B2340)&gt;1,SUMIFS('Sales Hx'!$Q:$Q,'Sales Hx'!$B:$B,_xlfn.XLOOKUP(B2340,C:C,B:B),'Sales Hx'!$D:$D,Planning!$E2340),SUMIFS('Sales Hx'!$Q:$Q,'Sales Hx'!$B:$B,Planning!$B2340,'Sales Hx'!$D:$D,Planning!$E2340))</f>
        <v>147</v>
      </c>
      <c r="J2340" s="16">
        <f>IF(COUNTIFS($C:$C,B2340)&gt;1,SUMIFS('Sales Hx'!$S:$S,'Sales Hx'!$B:$B,_xlfn.XLOOKUP(B2340,C:C,B:B),'Sales Hx'!$D:$D,E2340),SUMIFS('Sales Hx'!$S:$S,'Sales Hx'!$B:$B,$B2340,'Sales Hx'!$D:$D,$E2340))</f>
        <v>1.4982057416267944</v>
      </c>
      <c r="K2340" s="16">
        <f t="shared" si="198"/>
        <v>2.7755102040816326</v>
      </c>
      <c r="L2340" s="12">
        <f>IF(M2340&lt;&gt;"",M2340,IF(COUNTIFS($C:$C,B2340)&gt;1,SUMIFS('Sales Hx'!V:V,'Sales Hx'!$B:$B,_xlfn.XLOOKUP(B2340,C:C,B:B),'Sales Hx'!$D:$D,$E2340),SUMIFS('Sales Hx'!V:V,'Sales Hx'!$B:$B,$B2340,'Sales Hx'!$D:$D,$E2340)))</f>
        <v>0</v>
      </c>
      <c r="M2340" s="12">
        <v>0</v>
      </c>
      <c r="N2340" s="15">
        <f t="shared" si="201"/>
        <v>1.4982057416267944</v>
      </c>
      <c r="O2340" s="21">
        <f t="shared" si="202"/>
        <v>0</v>
      </c>
      <c r="P2340" s="24">
        <v>20</v>
      </c>
      <c r="Q2340" s="18">
        <f t="shared" si="200"/>
        <v>0</v>
      </c>
      <c r="R2340" s="2">
        <v>1</v>
      </c>
      <c r="S2340" s="2">
        <v>120</v>
      </c>
      <c r="T2340" s="2" t="s">
        <v>4647</v>
      </c>
      <c r="U2340" s="28">
        <f>IF(G2340=0,"",_xlfn.MINIFS('PO Details'!$I:$I,'PO Details'!$D:$D,Planning!$B2340,'PO Details'!$L:$L,Planning!$E2340))</f>
        <v>45453</v>
      </c>
      <c r="V2340" s="29" t="s">
        <v>4641</v>
      </c>
      <c r="W2340" t="str">
        <f t="shared" si="199"/>
        <v/>
      </c>
      <c r="X2340" s="2">
        <v>120</v>
      </c>
    </row>
    <row r="2341" spans="1:24" x14ac:dyDescent="0.25">
      <c r="A2341" s="11" t="s">
        <v>4619</v>
      </c>
      <c r="B2341" s="22" t="s">
        <v>1726</v>
      </c>
      <c r="C2341" s="22"/>
      <c r="D2341" s="22" t="s">
        <v>1727</v>
      </c>
      <c r="E2341" s="31" t="s">
        <v>1201</v>
      </c>
      <c r="F2341" s="12">
        <f>SUMIFS('Inventory Details'!$H:$H,'Inventory Details'!$B:$B,$B2341,'Inventory Details'!$E:$E,$E2341)</f>
        <v>0</v>
      </c>
      <c r="G2341" s="12">
        <f>SUMIFS('PO Details'!$H:$H,'PO Details'!$D:$D,Planning!$B2341,'PO Details'!$L:$L,$E2341)</f>
        <v>0</v>
      </c>
      <c r="H2341" s="12">
        <f>SUMIFS('SO Details'!$G:$G,'SO Details'!$D:$D,Planning!$B2341,'SO Details'!$K:$K,$E2341)</f>
        <v>0</v>
      </c>
      <c r="I2341" s="20">
        <f>IF(COUNTIFS($C:$C,B2341)&gt;1,SUMIFS('Sales Hx'!$Q:$Q,'Sales Hx'!$B:$B,_xlfn.XLOOKUP(B2341,C:C,B:B),'Sales Hx'!$D:$D,Planning!$E2341),SUMIFS('Sales Hx'!$Q:$Q,'Sales Hx'!$B:$B,Planning!$B2341,'Sales Hx'!$D:$D,Planning!$E2341))</f>
        <v>0</v>
      </c>
      <c r="J2341" s="16">
        <f>IF(COUNTIFS($C:$C,B2341)&gt;1,SUMIFS('Sales Hx'!$S:$S,'Sales Hx'!$B:$B,_xlfn.XLOOKUP(B2341,C:C,B:B),'Sales Hx'!$D:$D,E2341),SUMIFS('Sales Hx'!$S:$S,'Sales Hx'!$B:$B,$B2341,'Sales Hx'!$D:$D,$E2341))</f>
        <v>0</v>
      </c>
      <c r="K2341" s="16">
        <f t="shared" si="198"/>
        <v>0</v>
      </c>
      <c r="L2341" s="12">
        <f>IF(M2341&lt;&gt;"",M2341,IF(COUNTIFS($C:$C,B2341)&gt;1,SUMIFS('Sales Hx'!V:V,'Sales Hx'!$B:$B,_xlfn.XLOOKUP(B2341,C:C,B:B),'Sales Hx'!$D:$D,$E2341),SUMIFS('Sales Hx'!V:V,'Sales Hx'!$B:$B,$B2341,'Sales Hx'!$D:$D,$E2341)))</f>
        <v>0</v>
      </c>
      <c r="M2341" s="12">
        <v>0</v>
      </c>
      <c r="N2341" s="15">
        <f t="shared" si="201"/>
        <v>0</v>
      </c>
      <c r="O2341" s="21">
        <f t="shared" si="202"/>
        <v>0</v>
      </c>
      <c r="P2341" s="24">
        <v>20</v>
      </c>
      <c r="Q2341" s="18">
        <f t="shared" si="200"/>
        <v>0</v>
      </c>
      <c r="R2341" s="2">
        <v>1</v>
      </c>
      <c r="S2341" s="2">
        <v>120</v>
      </c>
      <c r="T2341" s="2" t="s">
        <v>4647</v>
      </c>
      <c r="U2341" s="28" t="str">
        <f>IF(G2341=0,"",_xlfn.MINIFS('PO Details'!$I:$I,'PO Details'!$D:$D,Planning!$B2341,'PO Details'!$L:$L,Planning!$E2341))</f>
        <v/>
      </c>
      <c r="V2341" s="29" t="s">
        <v>4641</v>
      </c>
      <c r="W2341" t="str">
        <f t="shared" si="199"/>
        <v/>
      </c>
      <c r="X2341" s="2">
        <v>120</v>
      </c>
    </row>
    <row r="2342" spans="1:24" x14ac:dyDescent="0.25">
      <c r="A2342" s="11" t="s">
        <v>4619</v>
      </c>
      <c r="B2342" s="22" t="s">
        <v>1726</v>
      </c>
      <c r="C2342" s="22"/>
      <c r="D2342" s="22" t="s">
        <v>1727</v>
      </c>
      <c r="E2342" s="31" t="s">
        <v>108</v>
      </c>
      <c r="F2342" s="12">
        <f>SUMIFS('Inventory Details'!$H:$H,'Inventory Details'!$B:$B,$B2342,'Inventory Details'!$E:$E,$E2342)</f>
        <v>0</v>
      </c>
      <c r="G2342" s="12">
        <f>SUMIFS('PO Details'!$H:$H,'PO Details'!$D:$D,Planning!$B2342,'PO Details'!$L:$L,$E2342)</f>
        <v>0</v>
      </c>
      <c r="H2342" s="12">
        <f>SUMIFS('SO Details'!$G:$G,'SO Details'!$D:$D,Planning!$B2342,'SO Details'!$K:$K,$E2342)</f>
        <v>0</v>
      </c>
      <c r="I2342" s="20">
        <f>IF(COUNTIFS($C:$C,B2342)&gt;1,SUMIFS('Sales Hx'!$Q:$Q,'Sales Hx'!$B:$B,_xlfn.XLOOKUP(B2342,C:C,B:B),'Sales Hx'!$D:$D,Planning!$E2342),SUMIFS('Sales Hx'!$Q:$Q,'Sales Hx'!$B:$B,Planning!$B2342,'Sales Hx'!$D:$D,Planning!$E2342))</f>
        <v>0</v>
      </c>
      <c r="J2342" s="16">
        <f>IF(COUNTIFS($C:$C,B2342)&gt;1,SUMIFS('Sales Hx'!$S:$S,'Sales Hx'!$B:$B,_xlfn.XLOOKUP(B2342,C:C,B:B),'Sales Hx'!$D:$D,E2342),SUMIFS('Sales Hx'!$S:$S,'Sales Hx'!$B:$B,$B2342,'Sales Hx'!$D:$D,$E2342))</f>
        <v>0.13157894736842105</v>
      </c>
      <c r="K2342" s="16">
        <f t="shared" si="198"/>
        <v>0</v>
      </c>
      <c r="L2342" s="12">
        <f>IF(M2342&lt;&gt;"",M2342,IF(COUNTIFS($C:$C,B2342)&gt;1,SUMIFS('Sales Hx'!V:V,'Sales Hx'!$B:$B,_xlfn.XLOOKUP(B2342,C:C,B:B),'Sales Hx'!$D:$D,$E2342),SUMIFS('Sales Hx'!V:V,'Sales Hx'!$B:$B,$B2342,'Sales Hx'!$D:$D,$E2342)))</f>
        <v>0</v>
      </c>
      <c r="M2342" s="12">
        <v>0</v>
      </c>
      <c r="N2342" s="15">
        <f t="shared" si="201"/>
        <v>0.13157894736842105</v>
      </c>
      <c r="O2342" s="21">
        <f t="shared" si="202"/>
        <v>16</v>
      </c>
      <c r="P2342" s="24">
        <v>20</v>
      </c>
      <c r="Q2342" s="18">
        <f t="shared" si="200"/>
        <v>320</v>
      </c>
      <c r="R2342" s="2">
        <v>1</v>
      </c>
      <c r="S2342" s="2">
        <v>120</v>
      </c>
      <c r="T2342" s="2" t="s">
        <v>4647</v>
      </c>
      <c r="U2342" s="28" t="str">
        <f>IF(G2342=0,"",_xlfn.MINIFS('PO Details'!$I:$I,'PO Details'!$D:$D,Planning!$B2342,'PO Details'!$L:$L,Planning!$E2342))</f>
        <v/>
      </c>
      <c r="V2342" s="29" t="s">
        <v>4641</v>
      </c>
      <c r="W2342" t="str">
        <f t="shared" si="199"/>
        <v/>
      </c>
      <c r="X2342" s="2">
        <v>120</v>
      </c>
    </row>
    <row r="2343" spans="1:24" x14ac:dyDescent="0.25">
      <c r="A2343" s="11" t="s">
        <v>4619</v>
      </c>
      <c r="B2343" s="22" t="s">
        <v>1726</v>
      </c>
      <c r="C2343" s="22"/>
      <c r="D2343" s="22" t="s">
        <v>1727</v>
      </c>
      <c r="E2343" s="31" t="s">
        <v>2214</v>
      </c>
      <c r="F2343" s="12">
        <f>SUMIFS('Inventory Details'!$H:$H,'Inventory Details'!$B:$B,$B2343,'Inventory Details'!$E:$E,$E2343)</f>
        <v>0</v>
      </c>
      <c r="G2343" s="12">
        <f>SUMIFS('PO Details'!$H:$H,'PO Details'!$D:$D,Planning!$B2343,'PO Details'!$L:$L,$E2343)</f>
        <v>0</v>
      </c>
      <c r="H2343" s="12">
        <f>SUMIFS('SO Details'!$G:$G,'SO Details'!$D:$D,Planning!$B2343,'SO Details'!$K:$K,$E2343)</f>
        <v>0</v>
      </c>
      <c r="I2343" s="20">
        <f>IF(COUNTIFS($C:$C,B2343)&gt;1,SUMIFS('Sales Hx'!$Q:$Q,'Sales Hx'!$B:$B,_xlfn.XLOOKUP(B2343,C:C,B:B),'Sales Hx'!$D:$D,Planning!$E2343),SUMIFS('Sales Hx'!$Q:$Q,'Sales Hx'!$B:$B,Planning!$B2343,'Sales Hx'!$D:$D,Planning!$E2343))</f>
        <v>0</v>
      </c>
      <c r="J2343" s="16">
        <f>IF(COUNTIFS($C:$C,B2343)&gt;1,SUMIFS('Sales Hx'!$S:$S,'Sales Hx'!$B:$B,_xlfn.XLOOKUP(B2343,C:C,B:B),'Sales Hx'!$D:$D,E2343),SUMIFS('Sales Hx'!$S:$S,'Sales Hx'!$B:$B,$B2343,'Sales Hx'!$D:$D,$E2343))</f>
        <v>3.2894736842105261E-2</v>
      </c>
      <c r="K2343" s="16">
        <f t="shared" si="198"/>
        <v>0</v>
      </c>
      <c r="L2343" s="12">
        <f>IF(M2343&lt;&gt;"",M2343,IF(COUNTIFS($C:$C,B2343)&gt;1,SUMIFS('Sales Hx'!V:V,'Sales Hx'!$B:$B,_xlfn.XLOOKUP(B2343,C:C,B:B),'Sales Hx'!$D:$D,$E2343),SUMIFS('Sales Hx'!V:V,'Sales Hx'!$B:$B,$B2343,'Sales Hx'!$D:$D,$E2343)))</f>
        <v>0</v>
      </c>
      <c r="M2343" s="12">
        <v>0</v>
      </c>
      <c r="N2343" s="15">
        <f t="shared" si="201"/>
        <v>3.2894736842105261E-2</v>
      </c>
      <c r="O2343" s="21">
        <f t="shared" si="202"/>
        <v>4</v>
      </c>
      <c r="P2343" s="24">
        <v>20</v>
      </c>
      <c r="Q2343" s="18">
        <f t="shared" si="200"/>
        <v>80</v>
      </c>
      <c r="R2343" s="2">
        <v>1</v>
      </c>
      <c r="S2343" s="2">
        <v>120</v>
      </c>
      <c r="T2343" s="2" t="s">
        <v>4647</v>
      </c>
      <c r="U2343" s="28" t="str">
        <f>IF(G2343=0,"",_xlfn.MINIFS('PO Details'!$I:$I,'PO Details'!$D:$D,Planning!$B2343,'PO Details'!$L:$L,Planning!$E2343))</f>
        <v/>
      </c>
      <c r="V2343" s="29" t="s">
        <v>4641</v>
      </c>
      <c r="W2343" t="str">
        <f t="shared" si="199"/>
        <v/>
      </c>
      <c r="X2343" s="2">
        <v>120</v>
      </c>
    </row>
    <row r="2344" spans="1:24" x14ac:dyDescent="0.25">
      <c r="A2344" s="11"/>
      <c r="B2344" s="22" t="s">
        <v>4501</v>
      </c>
      <c r="C2344" s="22"/>
      <c r="D2344" s="22" t="s">
        <v>4502</v>
      </c>
      <c r="E2344" s="31" t="s">
        <v>106</v>
      </c>
      <c r="F2344" s="12">
        <f>SUMIFS('Inventory Details'!$H:$H,'Inventory Details'!$B:$B,$B2344,'Inventory Details'!$E:$E,$E2344)</f>
        <v>0</v>
      </c>
      <c r="G2344" s="12">
        <f>SUMIFS('PO Details'!$H:$H,'PO Details'!$D:$D,Planning!$B2344,'PO Details'!$L:$L,$E2344)</f>
        <v>50</v>
      </c>
      <c r="H2344" s="12">
        <f>SUMIFS('SO Details'!$G:$G,'SO Details'!$D:$D,Planning!$B2344,'SO Details'!$K:$K,$E2344)</f>
        <v>0</v>
      </c>
      <c r="I2344" s="20">
        <f>IF(COUNTIFS($C:$C,B2344)&gt;1,SUMIFS('Sales Hx'!$Q:$Q,'Sales Hx'!$B:$B,_xlfn.XLOOKUP(B2344,C:C,B:B),'Sales Hx'!$D:$D,Planning!$E2344),SUMIFS('Sales Hx'!$Q:$Q,'Sales Hx'!$B:$B,Planning!$B2344,'Sales Hx'!$D:$D,Planning!$E2344))</f>
        <v>0</v>
      </c>
      <c r="J2344" s="16">
        <f>IF(COUNTIFS($C:$C,B2344)&gt;1,SUMIFS('Sales Hx'!$S:$S,'Sales Hx'!$B:$B,_xlfn.XLOOKUP(B2344,C:C,B:B),'Sales Hx'!$D:$D,E2344),SUMIFS('Sales Hx'!$S:$S,'Sales Hx'!$B:$B,$B2344,'Sales Hx'!$D:$D,$E2344))</f>
        <v>0</v>
      </c>
      <c r="K2344" s="16">
        <f t="shared" si="198"/>
        <v>0</v>
      </c>
      <c r="L2344" s="12">
        <f>IF(M2344&lt;&gt;"",M2344,IF(COUNTIFS($C:$C,B2344)&gt;1,SUMIFS('Sales Hx'!V:V,'Sales Hx'!$B:$B,_xlfn.XLOOKUP(B2344,C:C,B:B),'Sales Hx'!$D:$D,$E2344),SUMIFS('Sales Hx'!V:V,'Sales Hx'!$B:$B,$B2344,'Sales Hx'!$D:$D,$E2344)))</f>
        <v>0</v>
      </c>
      <c r="M2344" s="12">
        <v>0</v>
      </c>
      <c r="N2344" s="15">
        <f t="shared" si="201"/>
        <v>0</v>
      </c>
      <c r="O2344" s="21">
        <f t="shared" si="202"/>
        <v>0</v>
      </c>
      <c r="P2344" s="24">
        <v>19.636299999999999</v>
      </c>
      <c r="Q2344" s="18">
        <f t="shared" si="200"/>
        <v>0</v>
      </c>
      <c r="R2344" s="2">
        <v>1</v>
      </c>
      <c r="S2344" s="2">
        <v>120</v>
      </c>
      <c r="T2344" s="2" t="s">
        <v>4647</v>
      </c>
      <c r="U2344" s="28">
        <f>IF(G2344=0,"",_xlfn.MINIFS('PO Details'!$I:$I,'PO Details'!$D:$D,Planning!$B2344,'PO Details'!$L:$L,Planning!$E2344))</f>
        <v>45443</v>
      </c>
      <c r="V2344" s="29" t="s">
        <v>4640</v>
      </c>
      <c r="W2344" t="str">
        <f t="shared" si="199"/>
        <v>Max</v>
      </c>
      <c r="X2344" s="2">
        <v>120</v>
      </c>
    </row>
    <row r="2345" spans="1:24" x14ac:dyDescent="0.25">
      <c r="A2345" s="11"/>
      <c r="B2345" s="22" t="s">
        <v>4501</v>
      </c>
      <c r="C2345" s="22"/>
      <c r="D2345" s="22" t="s">
        <v>4502</v>
      </c>
      <c r="E2345" s="31" t="s">
        <v>4746</v>
      </c>
      <c r="F2345" s="12">
        <f>SUMIFS('Inventory Details'!$H:$H,'Inventory Details'!$B:$B,$B2345,'Inventory Details'!$E:$E,$E2345)</f>
        <v>70</v>
      </c>
      <c r="G2345" s="12">
        <f>SUMIFS('PO Details'!$H:$H,'PO Details'!$D:$D,Planning!$B2345,'PO Details'!$L:$L,$E2345)</f>
        <v>30</v>
      </c>
      <c r="H2345" s="12">
        <f>SUMIFS('SO Details'!$G:$G,'SO Details'!$D:$D,Planning!$B2345,'SO Details'!$K:$K,$E2345)</f>
        <v>0</v>
      </c>
      <c r="I2345" s="20">
        <f>IF(COUNTIFS($C:$C,B2345)&gt;1,SUMIFS('Sales Hx'!$Q:$Q,'Sales Hx'!$B:$B,_xlfn.XLOOKUP(B2345,C:C,B:B),'Sales Hx'!$D:$D,Planning!$E2345),SUMIFS('Sales Hx'!$Q:$Q,'Sales Hx'!$B:$B,Planning!$B2345,'Sales Hx'!$D:$D,Planning!$E2345))</f>
        <v>0</v>
      </c>
      <c r="J2345" s="16">
        <f>IF(COUNTIFS($C:$C,B2345)&gt;1,SUMIFS('Sales Hx'!$S:$S,'Sales Hx'!$B:$B,_xlfn.XLOOKUP(B2345,C:C,B:B),'Sales Hx'!$D:$D,E2345),SUMIFS('Sales Hx'!$S:$S,'Sales Hx'!$B:$B,$B2345,'Sales Hx'!$D:$D,$E2345))</f>
        <v>0</v>
      </c>
      <c r="K2345" s="16">
        <f t="shared" si="198"/>
        <v>0</v>
      </c>
      <c r="L2345" s="12">
        <f>IF(M2345&lt;&gt;"",M2345,IF(COUNTIFS($C:$C,B2345)&gt;1,SUMIFS('Sales Hx'!V:V,'Sales Hx'!$B:$B,_xlfn.XLOOKUP(B2345,C:C,B:B),'Sales Hx'!$D:$D,$E2345),SUMIFS('Sales Hx'!V:V,'Sales Hx'!$B:$B,$B2345,'Sales Hx'!$D:$D,$E2345)))</f>
        <v>0</v>
      </c>
      <c r="M2345" s="12">
        <v>0</v>
      </c>
      <c r="N2345" s="15">
        <f t="shared" si="201"/>
        <v>0</v>
      </c>
      <c r="O2345" s="21">
        <f t="shared" si="202"/>
        <v>0</v>
      </c>
      <c r="P2345" s="24">
        <v>19.636299999999999</v>
      </c>
      <c r="Q2345" s="18">
        <f t="shared" si="200"/>
        <v>0</v>
      </c>
      <c r="R2345" s="2">
        <v>1</v>
      </c>
      <c r="S2345" s="2">
        <v>120</v>
      </c>
      <c r="T2345" s="2" t="s">
        <v>4647</v>
      </c>
      <c r="U2345" s="28">
        <f>IF(G2345=0,"",_xlfn.MINIFS('PO Details'!$I:$I,'PO Details'!$D:$D,Planning!$B2345,'PO Details'!$L:$L,Planning!$E2345))</f>
        <v>45443</v>
      </c>
      <c r="V2345" s="29" t="s">
        <v>4640</v>
      </c>
      <c r="W2345" t="str">
        <f t="shared" si="199"/>
        <v>Max</v>
      </c>
      <c r="X2345" s="2">
        <v>120</v>
      </c>
    </row>
    <row r="2346" spans="1:24" x14ac:dyDescent="0.25">
      <c r="A2346" s="11"/>
      <c r="B2346" s="22" t="s">
        <v>4501</v>
      </c>
      <c r="C2346" s="22"/>
      <c r="D2346" s="22" t="s">
        <v>4502</v>
      </c>
      <c r="E2346" s="31" t="s">
        <v>109</v>
      </c>
      <c r="F2346" s="12">
        <f>SUMIFS('Inventory Details'!$H:$H,'Inventory Details'!$B:$B,$B2346,'Inventory Details'!$E:$E,$E2346)</f>
        <v>10</v>
      </c>
      <c r="G2346" s="12">
        <f>SUMIFS('PO Details'!$H:$H,'PO Details'!$D:$D,Planning!$B2346,'PO Details'!$L:$L,$E2346)</f>
        <v>0</v>
      </c>
      <c r="H2346" s="12">
        <f>SUMIFS('SO Details'!$G:$G,'SO Details'!$D:$D,Planning!$B2346,'SO Details'!$K:$K,$E2346)</f>
        <v>0</v>
      </c>
      <c r="I2346" s="20">
        <f>IF(COUNTIFS($C:$C,B2346)&gt;1,SUMIFS('Sales Hx'!$Q:$Q,'Sales Hx'!$B:$B,_xlfn.XLOOKUP(B2346,C:C,B:B),'Sales Hx'!$D:$D,Planning!$E2346),SUMIFS('Sales Hx'!$Q:$Q,'Sales Hx'!$B:$B,Planning!$B2346,'Sales Hx'!$D:$D,Planning!$E2346))</f>
        <v>0</v>
      </c>
      <c r="J2346" s="16">
        <f>IF(COUNTIFS($C:$C,B2346)&gt;1,SUMIFS('Sales Hx'!$S:$S,'Sales Hx'!$B:$B,_xlfn.XLOOKUP(B2346,C:C,B:B),'Sales Hx'!$D:$D,E2346),SUMIFS('Sales Hx'!$S:$S,'Sales Hx'!$B:$B,$B2346,'Sales Hx'!$D:$D,$E2346))</f>
        <v>0</v>
      </c>
      <c r="K2346" s="16">
        <f t="shared" si="198"/>
        <v>0</v>
      </c>
      <c r="L2346" s="12">
        <f>IF(M2346&lt;&gt;"",M2346,IF(COUNTIFS($C:$C,B2346)&gt;1,SUMIFS('Sales Hx'!V:V,'Sales Hx'!$B:$B,_xlfn.XLOOKUP(B2346,C:C,B:B),'Sales Hx'!$D:$D,$E2346),SUMIFS('Sales Hx'!V:V,'Sales Hx'!$B:$B,$B2346,'Sales Hx'!$D:$D,$E2346)))</f>
        <v>0</v>
      </c>
      <c r="M2346" s="12">
        <v>0</v>
      </c>
      <c r="N2346" s="15">
        <f t="shared" si="201"/>
        <v>0</v>
      </c>
      <c r="O2346" s="21">
        <f t="shared" si="202"/>
        <v>0</v>
      </c>
      <c r="P2346" s="24">
        <v>19.636299999999999</v>
      </c>
      <c r="Q2346" s="18">
        <f t="shared" si="200"/>
        <v>0</v>
      </c>
      <c r="R2346" s="2">
        <v>1</v>
      </c>
      <c r="S2346" s="2">
        <v>120</v>
      </c>
      <c r="T2346" s="2" t="s">
        <v>4647</v>
      </c>
      <c r="U2346" s="28" t="str">
        <f>IF(G2346=0,"",_xlfn.MINIFS('PO Details'!$I:$I,'PO Details'!$D:$D,Planning!$B2346,'PO Details'!$L:$L,Planning!$E2346))</f>
        <v/>
      </c>
      <c r="V2346" s="29" t="s">
        <v>4640</v>
      </c>
      <c r="W2346" t="str">
        <f t="shared" si="199"/>
        <v>Max</v>
      </c>
      <c r="X2346" s="2">
        <v>120</v>
      </c>
    </row>
    <row r="2347" spans="1:24" x14ac:dyDescent="0.25">
      <c r="A2347" s="11" t="s">
        <v>4616</v>
      </c>
      <c r="B2347" s="22" t="s">
        <v>314</v>
      </c>
      <c r="C2347" s="22"/>
      <c r="D2347" s="22" t="s">
        <v>315</v>
      </c>
      <c r="E2347" s="31" t="s">
        <v>106</v>
      </c>
      <c r="F2347" s="12">
        <f>SUMIFS('Inventory Details'!$H:$H,'Inventory Details'!$B:$B,$B2347,'Inventory Details'!$E:$E,$E2347)</f>
        <v>0</v>
      </c>
      <c r="G2347" s="12">
        <f>SUMIFS('PO Details'!$H:$H,'PO Details'!$D:$D,Planning!$B2347,'PO Details'!$L:$L,$E2347)</f>
        <v>210</v>
      </c>
      <c r="H2347" s="12">
        <f>SUMIFS('SO Details'!$G:$G,'SO Details'!$D:$D,Planning!$B2347,'SO Details'!$K:$K,$E2347)</f>
        <v>4</v>
      </c>
      <c r="I2347" s="20">
        <f>IF(COUNTIFS($C:$C,B2347)&gt;1,SUMIFS('Sales Hx'!$Q:$Q,'Sales Hx'!$B:$B,_xlfn.XLOOKUP(B2347,C:C,B:B),'Sales Hx'!$D:$D,Planning!$E2347),SUMIFS('Sales Hx'!$Q:$Q,'Sales Hx'!$B:$B,Planning!$B2347,'Sales Hx'!$D:$D,Planning!$E2347))</f>
        <v>138.6</v>
      </c>
      <c r="J2347" s="16">
        <f>IF(COUNTIFS($C:$C,B2347)&gt;1,SUMIFS('Sales Hx'!$S:$S,'Sales Hx'!$B:$B,_xlfn.XLOOKUP(B2347,C:C,B:B),'Sales Hx'!$D:$D,E2347),SUMIFS('Sales Hx'!$S:$S,'Sales Hx'!$B:$B,$B2347,'Sales Hx'!$D:$D,$E2347))</f>
        <v>1.0120614035087721</v>
      </c>
      <c r="K2347" s="16">
        <f t="shared" si="198"/>
        <v>1.5151515151515151</v>
      </c>
      <c r="L2347" s="12">
        <f>IF(M2347&lt;&gt;"",M2347,IF(COUNTIFS($C:$C,B2347)&gt;1,SUMIFS('Sales Hx'!V:V,'Sales Hx'!$B:$B,_xlfn.XLOOKUP(B2347,C:C,B:B),'Sales Hx'!$D:$D,$E2347),SUMIFS('Sales Hx'!V:V,'Sales Hx'!$B:$B,$B2347,'Sales Hx'!$D:$D,$E2347)))</f>
        <v>0</v>
      </c>
      <c r="M2347" s="12">
        <v>0</v>
      </c>
      <c r="N2347" s="15">
        <f t="shared" si="201"/>
        <v>1.0120614035087721</v>
      </c>
      <c r="O2347" s="21">
        <f t="shared" si="202"/>
        <v>0</v>
      </c>
      <c r="P2347" s="24">
        <v>1.56</v>
      </c>
      <c r="Q2347" s="18">
        <f t="shared" si="200"/>
        <v>0</v>
      </c>
      <c r="R2347" s="2">
        <v>1</v>
      </c>
      <c r="S2347" s="2">
        <v>120</v>
      </c>
      <c r="T2347" s="2" t="s">
        <v>4647</v>
      </c>
      <c r="U2347" s="28">
        <f>IF(G2347=0,"",_xlfn.MINIFS('PO Details'!$I:$I,'PO Details'!$D:$D,Planning!$B2347,'PO Details'!$L:$L,Planning!$E2347))</f>
        <v>45443</v>
      </c>
      <c r="V2347" s="29" t="s">
        <v>4640</v>
      </c>
      <c r="W2347" t="str">
        <f t="shared" si="199"/>
        <v/>
      </c>
      <c r="X2347" s="2">
        <v>120</v>
      </c>
    </row>
    <row r="2348" spans="1:24" x14ac:dyDescent="0.25">
      <c r="A2348" s="11" t="s">
        <v>4616</v>
      </c>
      <c r="B2348" s="22" t="s">
        <v>314</v>
      </c>
      <c r="C2348" s="22"/>
      <c r="D2348" s="22" t="s">
        <v>315</v>
      </c>
      <c r="E2348" s="31" t="s">
        <v>820</v>
      </c>
      <c r="F2348" s="12">
        <f>SUMIFS('Inventory Details'!$H:$H,'Inventory Details'!$B:$B,$B2348,'Inventory Details'!$E:$E,$E2348)</f>
        <v>0</v>
      </c>
      <c r="G2348" s="12">
        <f>SUMIFS('PO Details'!$H:$H,'PO Details'!$D:$D,Planning!$B2348,'PO Details'!$L:$L,$E2348)</f>
        <v>40</v>
      </c>
      <c r="H2348" s="12">
        <f>SUMIFS('SO Details'!$G:$G,'SO Details'!$D:$D,Planning!$B2348,'SO Details'!$K:$K,$E2348)</f>
        <v>2</v>
      </c>
      <c r="I2348" s="20">
        <f>IF(COUNTIFS($C:$C,B2348)&gt;1,SUMIFS('Sales Hx'!$Q:$Q,'Sales Hx'!$B:$B,_xlfn.XLOOKUP(B2348,C:C,B:B),'Sales Hx'!$D:$D,Planning!$E2348),SUMIFS('Sales Hx'!$Q:$Q,'Sales Hx'!$B:$B,Planning!$B2348,'Sales Hx'!$D:$D,Planning!$E2348))</f>
        <v>0</v>
      </c>
      <c r="J2348" s="16">
        <f>IF(COUNTIFS($C:$C,B2348)&gt;1,SUMIFS('Sales Hx'!$S:$S,'Sales Hx'!$B:$B,_xlfn.XLOOKUP(B2348,C:C,B:B),'Sales Hx'!$D:$D,E2348),SUMIFS('Sales Hx'!$S:$S,'Sales Hx'!$B:$B,$B2348,'Sales Hx'!$D:$D,$E2348))</f>
        <v>6.5789473684210523E-2</v>
      </c>
      <c r="K2348" s="16">
        <f t="shared" si="198"/>
        <v>0</v>
      </c>
      <c r="L2348" s="12">
        <f>IF(M2348&lt;&gt;"",M2348,IF(COUNTIFS($C:$C,B2348)&gt;1,SUMIFS('Sales Hx'!V:V,'Sales Hx'!$B:$B,_xlfn.XLOOKUP(B2348,C:C,B:B),'Sales Hx'!$D:$D,$E2348),SUMIFS('Sales Hx'!V:V,'Sales Hx'!$B:$B,$B2348,'Sales Hx'!$D:$D,$E2348)))</f>
        <v>0</v>
      </c>
      <c r="M2348" s="12">
        <v>0</v>
      </c>
      <c r="N2348" s="15">
        <f t="shared" si="201"/>
        <v>6.5789473684210523E-2</v>
      </c>
      <c r="O2348" s="21">
        <f t="shared" si="202"/>
        <v>0</v>
      </c>
      <c r="P2348" s="24">
        <v>1.56</v>
      </c>
      <c r="Q2348" s="18">
        <f t="shared" ref="Q2348:Q2401" si="203">IFERROR(P2348*O2348,0)</f>
        <v>0</v>
      </c>
      <c r="R2348" s="2">
        <v>1</v>
      </c>
      <c r="S2348" s="2">
        <v>120</v>
      </c>
      <c r="T2348" s="2" t="s">
        <v>4647</v>
      </c>
      <c r="U2348" s="28">
        <f>IF(G2348=0,"",_xlfn.MINIFS('PO Details'!$I:$I,'PO Details'!$D:$D,Planning!$B2348,'PO Details'!$L:$L,Planning!$E2348))</f>
        <v>45443</v>
      </c>
      <c r="V2348" s="29" t="s">
        <v>4640</v>
      </c>
      <c r="W2348" t="str">
        <f t="shared" si="199"/>
        <v/>
      </c>
      <c r="X2348" s="2">
        <v>120</v>
      </c>
    </row>
    <row r="2349" spans="1:24" x14ac:dyDescent="0.25">
      <c r="A2349" s="11" t="s">
        <v>4616</v>
      </c>
      <c r="B2349" s="22" t="s">
        <v>314</v>
      </c>
      <c r="C2349" s="22"/>
      <c r="D2349" s="22" t="s">
        <v>315</v>
      </c>
      <c r="E2349" s="31" t="s">
        <v>113</v>
      </c>
      <c r="F2349" s="12">
        <f>SUMIFS('Inventory Details'!$H:$H,'Inventory Details'!$B:$B,$B2349,'Inventory Details'!$E:$E,$E2349)</f>
        <v>28</v>
      </c>
      <c r="G2349" s="12">
        <f>SUMIFS('PO Details'!$H:$H,'PO Details'!$D:$D,Planning!$B2349,'PO Details'!$L:$L,$E2349)</f>
        <v>65</v>
      </c>
      <c r="H2349" s="12">
        <f>SUMIFS('SO Details'!$G:$G,'SO Details'!$D:$D,Planning!$B2349,'SO Details'!$K:$K,$E2349)</f>
        <v>1</v>
      </c>
      <c r="I2349" s="20">
        <f>IF(COUNTIFS($C:$C,B2349)&gt;1,SUMIFS('Sales Hx'!$Q:$Q,'Sales Hx'!$B:$B,_xlfn.XLOOKUP(B2349,C:C,B:B),'Sales Hx'!$D:$D,Planning!$E2349),SUMIFS('Sales Hx'!$Q:$Q,'Sales Hx'!$B:$B,Planning!$B2349,'Sales Hx'!$D:$D,Planning!$E2349))</f>
        <v>46.199999999999996</v>
      </c>
      <c r="J2349" s="16">
        <f>IF(COUNTIFS($C:$C,B2349)&gt;1,SUMIFS('Sales Hx'!$S:$S,'Sales Hx'!$B:$B,_xlfn.XLOOKUP(B2349,C:C,B:B),'Sales Hx'!$D:$D,E2349),SUMIFS('Sales Hx'!$S:$S,'Sales Hx'!$B:$B,$B2349,'Sales Hx'!$D:$D,$E2349))</f>
        <v>0.40968899521531105</v>
      </c>
      <c r="K2349" s="16">
        <f t="shared" si="198"/>
        <v>2.0129870129870131</v>
      </c>
      <c r="L2349" s="12">
        <f>IF(M2349&lt;&gt;"",M2349,IF(COUNTIFS($C:$C,B2349)&gt;1,SUMIFS('Sales Hx'!V:V,'Sales Hx'!$B:$B,_xlfn.XLOOKUP(B2349,C:C,B:B),'Sales Hx'!$D:$D,$E2349),SUMIFS('Sales Hx'!V:V,'Sales Hx'!$B:$B,$B2349,'Sales Hx'!$D:$D,$E2349)))</f>
        <v>0</v>
      </c>
      <c r="M2349" s="12">
        <v>0</v>
      </c>
      <c r="N2349" s="15">
        <f t="shared" ref="N2349:N2402" si="204">IFERROR(_xlfn.IFNA(J2349*R2349+L2349,"No Sales Hx"),"No Sales HX")</f>
        <v>0.40968899521531105</v>
      </c>
      <c r="O2349" s="21">
        <f t="shared" si="202"/>
        <v>0</v>
      </c>
      <c r="P2349" s="24">
        <v>1.56</v>
      </c>
      <c r="Q2349" s="18">
        <f t="shared" si="203"/>
        <v>0</v>
      </c>
      <c r="R2349" s="2">
        <v>1</v>
      </c>
      <c r="S2349" s="2">
        <v>120</v>
      </c>
      <c r="T2349" s="2" t="s">
        <v>4647</v>
      </c>
      <c r="U2349" s="28">
        <f>IF(G2349=0,"",_xlfn.MINIFS('PO Details'!$I:$I,'PO Details'!$D:$D,Planning!$B2349,'PO Details'!$L:$L,Planning!$E2349))</f>
        <v>45474</v>
      </c>
      <c r="V2349" s="29" t="s">
        <v>4640</v>
      </c>
      <c r="W2349" t="str">
        <f t="shared" si="199"/>
        <v/>
      </c>
      <c r="X2349" s="2">
        <v>120</v>
      </c>
    </row>
    <row r="2350" spans="1:24" x14ac:dyDescent="0.25">
      <c r="A2350" s="11" t="s">
        <v>4616</v>
      </c>
      <c r="B2350" s="22" t="s">
        <v>314</v>
      </c>
      <c r="C2350" s="22"/>
      <c r="D2350" s="22" t="s">
        <v>315</v>
      </c>
      <c r="E2350" s="31" t="s">
        <v>15</v>
      </c>
      <c r="F2350" s="12">
        <f>SUMIFS('Inventory Details'!$H:$H,'Inventory Details'!$B:$B,$B2350,'Inventory Details'!$E:$E,$E2350)</f>
        <v>0</v>
      </c>
      <c r="G2350" s="12">
        <f>SUMIFS('PO Details'!$H:$H,'PO Details'!$D:$D,Planning!$B2350,'PO Details'!$L:$L,$E2350)</f>
        <v>40</v>
      </c>
      <c r="H2350" s="12">
        <f>SUMIFS('SO Details'!$G:$G,'SO Details'!$D:$D,Planning!$B2350,'SO Details'!$K:$K,$E2350)</f>
        <v>0</v>
      </c>
      <c r="I2350" s="20">
        <f>IF(COUNTIFS($C:$C,B2350)&gt;1,SUMIFS('Sales Hx'!$Q:$Q,'Sales Hx'!$B:$B,_xlfn.XLOOKUP(B2350,C:C,B:B),'Sales Hx'!$D:$D,Planning!$E2350),SUMIFS('Sales Hx'!$Q:$Q,'Sales Hx'!$B:$B,Planning!$B2350,'Sales Hx'!$D:$D,Planning!$E2350))</f>
        <v>0</v>
      </c>
      <c r="J2350" s="16">
        <f>IF(COUNTIFS($C:$C,B2350)&gt;1,SUMIFS('Sales Hx'!$S:$S,'Sales Hx'!$B:$B,_xlfn.XLOOKUP(B2350,C:C,B:B),'Sales Hx'!$D:$D,E2350),SUMIFS('Sales Hx'!$S:$S,'Sales Hx'!$B:$B,$B2350,'Sales Hx'!$D:$D,$E2350))</f>
        <v>0</v>
      </c>
      <c r="K2350" s="16">
        <f t="shared" si="198"/>
        <v>0</v>
      </c>
      <c r="L2350" s="12">
        <f>IF(M2350&lt;&gt;"",M2350,IF(COUNTIFS($C:$C,B2350)&gt;1,SUMIFS('Sales Hx'!V:V,'Sales Hx'!$B:$B,_xlfn.XLOOKUP(B2350,C:C,B:B),'Sales Hx'!$D:$D,$E2350),SUMIFS('Sales Hx'!V:V,'Sales Hx'!$B:$B,$B2350,'Sales Hx'!$D:$D,$E2350)))</f>
        <v>0</v>
      </c>
      <c r="M2350" s="12">
        <v>0</v>
      </c>
      <c r="N2350" s="15">
        <f t="shared" si="204"/>
        <v>0</v>
      </c>
      <c r="O2350" s="21">
        <f t="shared" si="202"/>
        <v>0</v>
      </c>
      <c r="P2350" s="24">
        <v>1.56</v>
      </c>
      <c r="Q2350" s="18">
        <f t="shared" si="203"/>
        <v>0</v>
      </c>
      <c r="R2350" s="2">
        <v>1</v>
      </c>
      <c r="S2350" s="2">
        <v>120</v>
      </c>
      <c r="T2350" s="2" t="s">
        <v>4647</v>
      </c>
      <c r="U2350" s="28">
        <f>IF(G2350=0,"",_xlfn.MINIFS('PO Details'!$I:$I,'PO Details'!$D:$D,Planning!$B2350,'PO Details'!$L:$L,Planning!$E2350))</f>
        <v>45412</v>
      </c>
      <c r="V2350" s="29" t="s">
        <v>4640</v>
      </c>
      <c r="W2350" t="str">
        <f t="shared" si="199"/>
        <v/>
      </c>
      <c r="X2350" s="2">
        <v>120</v>
      </c>
    </row>
    <row r="2351" spans="1:24" x14ac:dyDescent="0.25">
      <c r="A2351" s="11" t="s">
        <v>4616</v>
      </c>
      <c r="B2351" s="22" t="s">
        <v>314</v>
      </c>
      <c r="C2351" s="22"/>
      <c r="D2351" s="22" t="s">
        <v>315</v>
      </c>
      <c r="E2351" s="31" t="s">
        <v>109</v>
      </c>
      <c r="F2351" s="12">
        <f>SUMIFS('Inventory Details'!$H:$H,'Inventory Details'!$B:$B,$B2351,'Inventory Details'!$E:$E,$E2351)</f>
        <v>25</v>
      </c>
      <c r="G2351" s="12">
        <f>SUMIFS('PO Details'!$H:$H,'PO Details'!$D:$D,Planning!$B2351,'PO Details'!$L:$L,$E2351)</f>
        <v>25</v>
      </c>
      <c r="H2351" s="12">
        <f>SUMIFS('SO Details'!$G:$G,'SO Details'!$D:$D,Planning!$B2351,'SO Details'!$K:$K,$E2351)</f>
        <v>0</v>
      </c>
      <c r="I2351" s="20">
        <f>IF(COUNTIFS($C:$C,B2351)&gt;1,SUMIFS('Sales Hx'!$Q:$Q,'Sales Hx'!$B:$B,_xlfn.XLOOKUP(B2351,C:C,B:B),'Sales Hx'!$D:$D,Planning!$E2351),SUMIFS('Sales Hx'!$Q:$Q,'Sales Hx'!$B:$B,Planning!$B2351,'Sales Hx'!$D:$D,Planning!$E2351))</f>
        <v>12.6</v>
      </c>
      <c r="J2351" s="16">
        <f>IF(COUNTIFS($C:$C,B2351)&gt;1,SUMIFS('Sales Hx'!$S:$S,'Sales Hx'!$B:$B,_xlfn.XLOOKUP(B2351,C:C,B:B),'Sales Hx'!$D:$D,E2351),SUMIFS('Sales Hx'!$S:$S,'Sales Hx'!$B:$B,$B2351,'Sales Hx'!$D:$D,$E2351))</f>
        <v>0.2105263157894737</v>
      </c>
      <c r="K2351" s="16">
        <f t="shared" si="198"/>
        <v>3.9682539682539684</v>
      </c>
      <c r="L2351" s="12">
        <f>IF(M2351&lt;&gt;"",M2351,IF(COUNTIFS($C:$C,B2351)&gt;1,SUMIFS('Sales Hx'!V:V,'Sales Hx'!$B:$B,_xlfn.XLOOKUP(B2351,C:C,B:B),'Sales Hx'!$D:$D,$E2351),SUMIFS('Sales Hx'!V:V,'Sales Hx'!$B:$B,$B2351,'Sales Hx'!$D:$D,$E2351)))</f>
        <v>0</v>
      </c>
      <c r="M2351" s="12">
        <v>0</v>
      </c>
      <c r="N2351" s="15">
        <f t="shared" si="204"/>
        <v>0.2105263157894737</v>
      </c>
      <c r="O2351" s="21">
        <f t="shared" si="202"/>
        <v>0</v>
      </c>
      <c r="P2351" s="24">
        <v>1.56</v>
      </c>
      <c r="Q2351" s="18">
        <f t="shared" si="203"/>
        <v>0</v>
      </c>
      <c r="R2351" s="2">
        <v>1</v>
      </c>
      <c r="S2351" s="2">
        <v>120</v>
      </c>
      <c r="T2351" s="2" t="s">
        <v>4647</v>
      </c>
      <c r="U2351" s="28">
        <f>IF(G2351=0,"",_xlfn.MINIFS('PO Details'!$I:$I,'PO Details'!$D:$D,Planning!$B2351,'PO Details'!$L:$L,Planning!$E2351))</f>
        <v>45458</v>
      </c>
      <c r="V2351" s="29" t="s">
        <v>4640</v>
      </c>
      <c r="W2351" t="str">
        <f t="shared" si="199"/>
        <v/>
      </c>
      <c r="X2351" s="2">
        <v>120</v>
      </c>
    </row>
    <row r="2352" spans="1:24" x14ac:dyDescent="0.25">
      <c r="A2352" s="11" t="s">
        <v>4616</v>
      </c>
      <c r="B2352" s="22" t="s">
        <v>314</v>
      </c>
      <c r="C2352" s="22"/>
      <c r="D2352" s="22" t="s">
        <v>315</v>
      </c>
      <c r="E2352" s="31" t="s">
        <v>4746</v>
      </c>
      <c r="F2352" s="12">
        <f>SUMIFS('Inventory Details'!$H:$H,'Inventory Details'!$B:$B,$B2352,'Inventory Details'!$E:$E,$E2352)</f>
        <v>56</v>
      </c>
      <c r="G2352" s="12">
        <f>SUMIFS('PO Details'!$H:$H,'PO Details'!$D:$D,Planning!$B2352,'PO Details'!$L:$L,$E2352)</f>
        <v>170</v>
      </c>
      <c r="H2352" s="12">
        <f>SUMIFS('SO Details'!$G:$G,'SO Details'!$D:$D,Planning!$B2352,'SO Details'!$K:$K,$E2352)</f>
        <v>0</v>
      </c>
      <c r="I2352" s="20">
        <f>IF(COUNTIFS($C:$C,B2352)&gt;1,SUMIFS('Sales Hx'!$Q:$Q,'Sales Hx'!$B:$B,_xlfn.XLOOKUP(B2352,C:C,B:B),'Sales Hx'!$D:$D,Planning!$E2352),SUMIFS('Sales Hx'!$Q:$Q,'Sales Hx'!$B:$B,Planning!$B2352,'Sales Hx'!$D:$D,Planning!$E2352))</f>
        <v>54.599999999999994</v>
      </c>
      <c r="J2352" s="16">
        <f>IF(COUNTIFS($C:$C,B2352)&gt;1,SUMIFS('Sales Hx'!$S:$S,'Sales Hx'!$B:$B,_xlfn.XLOOKUP(B2352,C:C,B:B),'Sales Hx'!$D:$D,E2352),SUMIFS('Sales Hx'!$S:$S,'Sales Hx'!$B:$B,$B2352,'Sales Hx'!$D:$D,$E2352))</f>
        <v>0.60087719298245612</v>
      </c>
      <c r="K2352" s="16">
        <f t="shared" ref="K2352:K2415" si="205">IFERROR((F2352+G2352)/I2352,0)</f>
        <v>4.1391941391941396</v>
      </c>
      <c r="L2352" s="12">
        <f>IF(M2352&lt;&gt;"",M2352,IF(COUNTIFS($C:$C,B2352)&gt;1,SUMIFS('Sales Hx'!V:V,'Sales Hx'!$B:$B,_xlfn.XLOOKUP(B2352,C:C,B:B),'Sales Hx'!$D:$D,$E2352),SUMIFS('Sales Hx'!V:V,'Sales Hx'!$B:$B,$B2352,'Sales Hx'!$D:$D,$E2352)))</f>
        <v>0</v>
      </c>
      <c r="M2352" s="12">
        <v>0</v>
      </c>
      <c r="N2352" s="15">
        <f t="shared" si="204"/>
        <v>0.60087719298245612</v>
      </c>
      <c r="O2352" s="21">
        <f t="shared" si="202"/>
        <v>0</v>
      </c>
      <c r="P2352" s="24">
        <v>1.56</v>
      </c>
      <c r="Q2352" s="18">
        <f t="shared" si="203"/>
        <v>0</v>
      </c>
      <c r="R2352" s="2">
        <v>1</v>
      </c>
      <c r="S2352" s="2">
        <v>120</v>
      </c>
      <c r="T2352" s="2" t="s">
        <v>4647</v>
      </c>
      <c r="U2352" s="28">
        <f>IF(G2352=0,"",_xlfn.MINIFS('PO Details'!$I:$I,'PO Details'!$D:$D,Planning!$B2352,'PO Details'!$L:$L,Planning!$E2352))</f>
        <v>45473</v>
      </c>
      <c r="V2352" s="29" t="s">
        <v>4640</v>
      </c>
      <c r="W2352" t="str">
        <f t="shared" si="199"/>
        <v>Max</v>
      </c>
      <c r="X2352" s="2">
        <v>120</v>
      </c>
    </row>
    <row r="2353" spans="1:24" x14ac:dyDescent="0.25">
      <c r="A2353" s="11" t="s">
        <v>4616</v>
      </c>
      <c r="B2353" s="22" t="s">
        <v>314</v>
      </c>
      <c r="C2353" s="22"/>
      <c r="D2353" s="22" t="s">
        <v>315</v>
      </c>
      <c r="E2353" s="31" t="s">
        <v>119</v>
      </c>
      <c r="F2353" s="12">
        <f>SUMIFS('Inventory Details'!$H:$H,'Inventory Details'!$B:$B,$B2353,'Inventory Details'!$E:$E,$E2353)</f>
        <v>0</v>
      </c>
      <c r="G2353" s="12">
        <f>SUMIFS('PO Details'!$H:$H,'PO Details'!$D:$D,Planning!$B2353,'PO Details'!$L:$L,$E2353)</f>
        <v>5</v>
      </c>
      <c r="H2353" s="12">
        <f>SUMIFS('SO Details'!$G:$G,'SO Details'!$D:$D,Planning!$B2353,'SO Details'!$K:$K,$E2353)</f>
        <v>0</v>
      </c>
      <c r="I2353" s="20">
        <f>IF(COUNTIFS($C:$C,B2353)&gt;1,SUMIFS('Sales Hx'!$Q:$Q,'Sales Hx'!$B:$B,_xlfn.XLOOKUP(B2353,C:C,B:B),'Sales Hx'!$D:$D,Planning!$E2353),SUMIFS('Sales Hx'!$Q:$Q,'Sales Hx'!$B:$B,Planning!$B2353,'Sales Hx'!$D:$D,Planning!$E2353))</f>
        <v>0</v>
      </c>
      <c r="J2353" s="16">
        <f>IF(COUNTIFS($C:$C,B2353)&gt;1,SUMIFS('Sales Hx'!$S:$S,'Sales Hx'!$B:$B,_xlfn.XLOOKUP(B2353,C:C,B:B),'Sales Hx'!$D:$D,E2353),SUMIFS('Sales Hx'!$S:$S,'Sales Hx'!$B:$B,$B2353,'Sales Hx'!$D:$D,$E2353))</f>
        <v>0</v>
      </c>
      <c r="K2353" s="16">
        <f t="shared" si="205"/>
        <v>0</v>
      </c>
      <c r="L2353" s="12">
        <f>IF(M2353&lt;&gt;"",M2353,IF(COUNTIFS($C:$C,B2353)&gt;1,SUMIFS('Sales Hx'!V:V,'Sales Hx'!$B:$B,_xlfn.XLOOKUP(B2353,C:C,B:B),'Sales Hx'!$D:$D,$E2353),SUMIFS('Sales Hx'!V:V,'Sales Hx'!$B:$B,$B2353,'Sales Hx'!$D:$D,$E2353)))</f>
        <v>0</v>
      </c>
      <c r="M2353" s="12">
        <v>0</v>
      </c>
      <c r="N2353" s="15">
        <f t="shared" si="204"/>
        <v>0</v>
      </c>
      <c r="O2353" s="21">
        <f t="shared" si="202"/>
        <v>0</v>
      </c>
      <c r="P2353" s="24">
        <v>1.56</v>
      </c>
      <c r="Q2353" s="18">
        <f t="shared" si="203"/>
        <v>0</v>
      </c>
      <c r="R2353" s="2">
        <v>1</v>
      </c>
      <c r="S2353" s="2">
        <v>120</v>
      </c>
      <c r="T2353" s="2" t="s">
        <v>4647</v>
      </c>
      <c r="U2353" s="28">
        <f>IF(G2353=0,"",_xlfn.MINIFS('PO Details'!$I:$I,'PO Details'!$D:$D,Planning!$B2353,'PO Details'!$L:$L,Planning!$E2353))</f>
        <v>45443</v>
      </c>
      <c r="V2353" s="29" t="s">
        <v>4640</v>
      </c>
      <c r="W2353" t="str">
        <f t="shared" si="199"/>
        <v/>
      </c>
      <c r="X2353" s="2">
        <v>120</v>
      </c>
    </row>
    <row r="2354" spans="1:24" x14ac:dyDescent="0.25">
      <c r="A2354" s="11" t="s">
        <v>4616</v>
      </c>
      <c r="B2354" s="22" t="s">
        <v>314</v>
      </c>
      <c r="C2354" s="22"/>
      <c r="D2354" s="22" t="s">
        <v>315</v>
      </c>
      <c r="E2354" s="31" t="s">
        <v>1201</v>
      </c>
      <c r="F2354" s="12">
        <f>SUMIFS('Inventory Details'!$H:$H,'Inventory Details'!$B:$B,$B2354,'Inventory Details'!$E:$E,$E2354)</f>
        <v>10</v>
      </c>
      <c r="G2354" s="12">
        <f>SUMIFS('PO Details'!$H:$H,'PO Details'!$D:$D,Planning!$B2354,'PO Details'!$L:$L,$E2354)</f>
        <v>0</v>
      </c>
      <c r="H2354" s="12">
        <f>SUMIFS('SO Details'!$G:$G,'SO Details'!$D:$D,Planning!$B2354,'SO Details'!$K:$K,$E2354)</f>
        <v>0</v>
      </c>
      <c r="I2354" s="20">
        <f>IF(COUNTIFS($C:$C,B2354)&gt;1,SUMIFS('Sales Hx'!$Q:$Q,'Sales Hx'!$B:$B,_xlfn.XLOOKUP(B2354,C:C,B:B),'Sales Hx'!$D:$D,Planning!$E2354),SUMIFS('Sales Hx'!$Q:$Q,'Sales Hx'!$B:$B,Planning!$B2354,'Sales Hx'!$D:$D,Planning!$E2354))</f>
        <v>0</v>
      </c>
      <c r="J2354" s="16">
        <f>IF(COUNTIFS($C:$C,B2354)&gt;1,SUMIFS('Sales Hx'!$S:$S,'Sales Hx'!$B:$B,_xlfn.XLOOKUP(B2354,C:C,B:B),'Sales Hx'!$D:$D,E2354),SUMIFS('Sales Hx'!$S:$S,'Sales Hx'!$B:$B,$B2354,'Sales Hx'!$D:$D,$E2354))</f>
        <v>0</v>
      </c>
      <c r="K2354" s="16">
        <f t="shared" si="205"/>
        <v>0</v>
      </c>
      <c r="L2354" s="12">
        <f>IF(M2354&lt;&gt;"",M2354,IF(COUNTIFS($C:$C,B2354)&gt;1,SUMIFS('Sales Hx'!V:V,'Sales Hx'!$B:$B,_xlfn.XLOOKUP(B2354,C:C,B:B),'Sales Hx'!$D:$D,$E2354),SUMIFS('Sales Hx'!V:V,'Sales Hx'!$B:$B,$B2354,'Sales Hx'!$D:$D,$E2354)))</f>
        <v>0</v>
      </c>
      <c r="M2354" s="12">
        <v>0</v>
      </c>
      <c r="N2354" s="15">
        <f t="shared" si="204"/>
        <v>0</v>
      </c>
      <c r="O2354" s="21">
        <f t="shared" si="202"/>
        <v>0</v>
      </c>
      <c r="P2354" s="24">
        <v>1.56</v>
      </c>
      <c r="Q2354" s="18">
        <f t="shared" si="203"/>
        <v>0</v>
      </c>
      <c r="R2354" s="2">
        <v>1</v>
      </c>
      <c r="S2354" s="2">
        <v>120</v>
      </c>
      <c r="T2354" s="2" t="s">
        <v>4647</v>
      </c>
      <c r="U2354" s="28" t="str">
        <f>IF(G2354=0,"",_xlfn.MINIFS('PO Details'!$I:$I,'PO Details'!$D:$D,Planning!$B2354,'PO Details'!$L:$L,Planning!$E2354))</f>
        <v/>
      </c>
      <c r="V2354" s="29" t="s">
        <v>4640</v>
      </c>
      <c r="W2354" t="str">
        <f t="shared" si="199"/>
        <v/>
      </c>
      <c r="X2354" s="2">
        <v>120</v>
      </c>
    </row>
    <row r="2355" spans="1:24" x14ac:dyDescent="0.25">
      <c r="A2355" s="11" t="s">
        <v>4616</v>
      </c>
      <c r="B2355" s="22" t="s">
        <v>314</v>
      </c>
      <c r="C2355" s="22"/>
      <c r="D2355" s="22" t="s">
        <v>315</v>
      </c>
      <c r="E2355" s="31" t="s">
        <v>861</v>
      </c>
      <c r="F2355" s="12">
        <f>SUMIFS('Inventory Details'!$H:$H,'Inventory Details'!$B:$B,$B2355,'Inventory Details'!$E:$E,$E2355)</f>
        <v>16</v>
      </c>
      <c r="G2355" s="12">
        <f>SUMIFS('PO Details'!$H:$H,'PO Details'!$D:$D,Planning!$B2355,'PO Details'!$L:$L,$E2355)</f>
        <v>0</v>
      </c>
      <c r="H2355" s="12">
        <f>SUMIFS('SO Details'!$G:$G,'SO Details'!$D:$D,Planning!$B2355,'SO Details'!$K:$K,$E2355)</f>
        <v>0</v>
      </c>
      <c r="I2355" s="20">
        <f>IF(COUNTIFS($C:$C,B2355)&gt;1,SUMIFS('Sales Hx'!$Q:$Q,'Sales Hx'!$B:$B,_xlfn.XLOOKUP(B2355,C:C,B:B),'Sales Hx'!$D:$D,Planning!$E2355),SUMIFS('Sales Hx'!$Q:$Q,'Sales Hx'!$B:$B,Planning!$B2355,'Sales Hx'!$D:$D,Planning!$E2355))</f>
        <v>0</v>
      </c>
      <c r="J2355" s="16">
        <f>IF(COUNTIFS($C:$C,B2355)&gt;1,SUMIFS('Sales Hx'!$S:$S,'Sales Hx'!$B:$B,_xlfn.XLOOKUP(B2355,C:C,B:B),'Sales Hx'!$D:$D,E2355),SUMIFS('Sales Hx'!$S:$S,'Sales Hx'!$B:$B,$B2355,'Sales Hx'!$D:$D,$E2355))</f>
        <v>0.26315789473684209</v>
      </c>
      <c r="K2355" s="16">
        <f t="shared" si="205"/>
        <v>0</v>
      </c>
      <c r="L2355" s="12">
        <f>IF(M2355&lt;&gt;"",M2355,IF(COUNTIFS($C:$C,B2355)&gt;1,SUMIFS('Sales Hx'!V:V,'Sales Hx'!$B:$B,_xlfn.XLOOKUP(B2355,C:C,B:B),'Sales Hx'!$D:$D,$E2355),SUMIFS('Sales Hx'!V:V,'Sales Hx'!$B:$B,$B2355,'Sales Hx'!$D:$D,$E2355)))</f>
        <v>0</v>
      </c>
      <c r="M2355" s="12">
        <v>0</v>
      </c>
      <c r="N2355" s="15">
        <f t="shared" si="204"/>
        <v>0.26315789473684209</v>
      </c>
      <c r="O2355" s="21">
        <f t="shared" si="202"/>
        <v>0</v>
      </c>
      <c r="P2355" s="24">
        <v>1.56</v>
      </c>
      <c r="Q2355" s="18">
        <f t="shared" si="203"/>
        <v>0</v>
      </c>
      <c r="R2355" s="2">
        <v>1</v>
      </c>
      <c r="S2355" s="2">
        <v>120</v>
      </c>
      <c r="T2355" s="2" t="s">
        <v>4647</v>
      </c>
      <c r="U2355" s="28" t="str">
        <f>IF(G2355=0,"",_xlfn.MINIFS('PO Details'!$I:$I,'PO Details'!$D:$D,Planning!$B2355,'PO Details'!$L:$L,Planning!$E2355))</f>
        <v/>
      </c>
      <c r="V2355" s="29" t="s">
        <v>4640</v>
      </c>
      <c r="W2355" t="str">
        <f t="shared" ref="W2355:W2418" si="206">IF(K2355=_xlfn.MAXIFS(K:K,B:B,B2355),"Max","")</f>
        <v/>
      </c>
      <c r="X2355" s="2">
        <v>120</v>
      </c>
    </row>
    <row r="2356" spans="1:24" x14ac:dyDescent="0.25">
      <c r="A2356" s="11" t="s">
        <v>4616</v>
      </c>
      <c r="B2356" s="22" t="s">
        <v>314</v>
      </c>
      <c r="C2356" s="22"/>
      <c r="D2356" s="22" t="s">
        <v>315</v>
      </c>
      <c r="E2356" s="31" t="s">
        <v>2214</v>
      </c>
      <c r="F2356" s="12">
        <f>SUMIFS('Inventory Details'!$H:$H,'Inventory Details'!$B:$B,$B2356,'Inventory Details'!$E:$E,$E2356)</f>
        <v>0</v>
      </c>
      <c r="G2356" s="12">
        <f>SUMIFS('PO Details'!$H:$H,'PO Details'!$D:$D,Planning!$B2356,'PO Details'!$L:$L,$E2356)</f>
        <v>0</v>
      </c>
      <c r="H2356" s="12">
        <f>SUMIFS('SO Details'!$G:$G,'SO Details'!$D:$D,Planning!$B2356,'SO Details'!$K:$K,$E2356)</f>
        <v>0</v>
      </c>
      <c r="I2356" s="20">
        <f>IF(COUNTIFS($C:$C,B2356)&gt;1,SUMIFS('Sales Hx'!$Q:$Q,'Sales Hx'!$B:$B,_xlfn.XLOOKUP(B2356,C:C,B:B),'Sales Hx'!$D:$D,Planning!$E2356),SUMIFS('Sales Hx'!$Q:$Q,'Sales Hx'!$B:$B,Planning!$B2356,'Sales Hx'!$D:$D,Planning!$E2356))</f>
        <v>0</v>
      </c>
      <c r="J2356" s="16">
        <f>IF(COUNTIFS($C:$C,B2356)&gt;1,SUMIFS('Sales Hx'!$S:$S,'Sales Hx'!$B:$B,_xlfn.XLOOKUP(B2356,C:C,B:B),'Sales Hx'!$D:$D,E2356),SUMIFS('Sales Hx'!$S:$S,'Sales Hx'!$B:$B,$B2356,'Sales Hx'!$D:$D,$E2356))</f>
        <v>6.5789473684210523E-2</v>
      </c>
      <c r="K2356" s="16">
        <f t="shared" si="205"/>
        <v>0</v>
      </c>
      <c r="L2356" s="12">
        <f>IF(M2356&lt;&gt;"",M2356,IF(COUNTIFS($C:$C,B2356)&gt;1,SUMIFS('Sales Hx'!V:V,'Sales Hx'!$B:$B,_xlfn.XLOOKUP(B2356,C:C,B:B),'Sales Hx'!$D:$D,$E2356),SUMIFS('Sales Hx'!V:V,'Sales Hx'!$B:$B,$B2356,'Sales Hx'!$D:$D,$E2356)))</f>
        <v>0</v>
      </c>
      <c r="M2356" s="12">
        <v>0</v>
      </c>
      <c r="N2356" s="15">
        <f t="shared" si="204"/>
        <v>6.5789473684210523E-2</v>
      </c>
      <c r="O2356" s="21">
        <f t="shared" si="202"/>
        <v>8</v>
      </c>
      <c r="P2356" s="24">
        <v>1.56</v>
      </c>
      <c r="Q2356" s="18">
        <f t="shared" si="203"/>
        <v>12.48</v>
      </c>
      <c r="R2356" s="2">
        <v>1</v>
      </c>
      <c r="S2356" s="2">
        <v>120</v>
      </c>
      <c r="T2356" s="2" t="s">
        <v>4647</v>
      </c>
      <c r="U2356" s="28" t="str">
        <f>IF(G2356=0,"",_xlfn.MINIFS('PO Details'!$I:$I,'PO Details'!$D:$D,Planning!$B2356,'PO Details'!$L:$L,Planning!$E2356))</f>
        <v/>
      </c>
      <c r="V2356" s="29" t="s">
        <v>4640</v>
      </c>
      <c r="W2356" t="str">
        <f t="shared" si="206"/>
        <v/>
      </c>
      <c r="X2356" s="2">
        <v>120</v>
      </c>
    </row>
    <row r="2357" spans="1:24" x14ac:dyDescent="0.25">
      <c r="A2357" s="11"/>
      <c r="B2357" s="22" t="s">
        <v>2538</v>
      </c>
      <c r="C2357" s="22"/>
      <c r="D2357" s="22"/>
      <c r="E2357" s="31" t="s">
        <v>2214</v>
      </c>
      <c r="F2357" s="12">
        <f>SUMIFS('Inventory Details'!$H:$H,'Inventory Details'!$B:$B,$B2357,'Inventory Details'!$E:$E,$E2357)</f>
        <v>0</v>
      </c>
      <c r="G2357" s="12">
        <f>SUMIFS('PO Details'!$H:$H,'PO Details'!$D:$D,Planning!$B2357,'PO Details'!$L:$L,$E2357)</f>
        <v>0</v>
      </c>
      <c r="H2357" s="12">
        <f>SUMIFS('SO Details'!$G:$G,'SO Details'!$D:$D,Planning!$B2357,'SO Details'!$K:$K,$E2357)</f>
        <v>0</v>
      </c>
      <c r="I2357" s="20">
        <f>IF(COUNTIFS($C:$C,B2357)&gt;1,SUMIFS('Sales Hx'!$Q:$Q,'Sales Hx'!$B:$B,_xlfn.XLOOKUP(B2357,C:C,B:B),'Sales Hx'!$D:$D,Planning!$E2357),SUMIFS('Sales Hx'!$Q:$Q,'Sales Hx'!$B:$B,Planning!$B2357,'Sales Hx'!$D:$D,Planning!$E2357))</f>
        <v>0</v>
      </c>
      <c r="J2357" s="16">
        <f>IF(COUNTIFS($C:$C,B2357)&gt;1,SUMIFS('Sales Hx'!$S:$S,'Sales Hx'!$B:$B,_xlfn.XLOOKUP(B2357,C:C,B:B),'Sales Hx'!$D:$D,E2357),SUMIFS('Sales Hx'!$S:$S,'Sales Hx'!$B:$B,$B2357,'Sales Hx'!$D:$D,$E2357))</f>
        <v>3.2894736842105261E-2</v>
      </c>
      <c r="K2357" s="16">
        <f t="shared" si="205"/>
        <v>0</v>
      </c>
      <c r="L2357" s="12">
        <f>IF(M2357&lt;&gt;"",M2357,IF(COUNTIFS($C:$C,B2357)&gt;1,SUMIFS('Sales Hx'!V:V,'Sales Hx'!$B:$B,_xlfn.XLOOKUP(B2357,C:C,B:B),'Sales Hx'!$D:$D,$E2357),SUMIFS('Sales Hx'!V:V,'Sales Hx'!$B:$B,$B2357,'Sales Hx'!$D:$D,$E2357)))</f>
        <v>0</v>
      </c>
      <c r="M2357" s="12">
        <v>0</v>
      </c>
      <c r="N2357" s="15">
        <f t="shared" si="204"/>
        <v>3.2894736842105261E-2</v>
      </c>
      <c r="O2357" s="21">
        <f t="shared" si="202"/>
        <v>4</v>
      </c>
      <c r="P2357" s="24">
        <v>0</v>
      </c>
      <c r="Q2357" s="18">
        <f t="shared" si="203"/>
        <v>0</v>
      </c>
      <c r="R2357" s="2">
        <v>1</v>
      </c>
      <c r="S2357" s="2">
        <v>120</v>
      </c>
      <c r="T2357" s="2" t="s">
        <v>4647</v>
      </c>
      <c r="U2357" s="28" t="str">
        <f>IF(G2357=0,"",_xlfn.MINIFS('PO Details'!$I:$I,'PO Details'!$D:$D,Planning!$B2357,'PO Details'!$L:$L,Planning!$E2357))</f>
        <v/>
      </c>
      <c r="V2357" s="29" t="s">
        <v>4640</v>
      </c>
      <c r="W2357" t="str">
        <f t="shared" si="206"/>
        <v>Max</v>
      </c>
      <c r="X2357" s="2">
        <v>120</v>
      </c>
    </row>
    <row r="2358" spans="1:24" x14ac:dyDescent="0.25">
      <c r="A2358" s="11"/>
      <c r="B2358" s="22" t="s">
        <v>2539</v>
      </c>
      <c r="C2358" s="22"/>
      <c r="D2358" s="22"/>
      <c r="E2358" s="31" t="s">
        <v>119</v>
      </c>
      <c r="F2358" s="12">
        <f>SUMIFS('Inventory Details'!$H:$H,'Inventory Details'!$B:$B,$B2358,'Inventory Details'!$E:$E,$E2358)</f>
        <v>0</v>
      </c>
      <c r="G2358" s="12">
        <f>SUMIFS('PO Details'!$H:$H,'PO Details'!$D:$D,Planning!$B2358,'PO Details'!$L:$L,$E2358)</f>
        <v>0</v>
      </c>
      <c r="H2358" s="12">
        <f>SUMIFS('SO Details'!$G:$G,'SO Details'!$D:$D,Planning!$B2358,'SO Details'!$K:$K,$E2358)</f>
        <v>0</v>
      </c>
      <c r="I2358" s="20">
        <f>IF(COUNTIFS($C:$C,B2358)&gt;1,SUMIFS('Sales Hx'!$Q:$Q,'Sales Hx'!$B:$B,_xlfn.XLOOKUP(B2358,C:C,B:B),'Sales Hx'!$D:$D,Planning!$E2358),SUMIFS('Sales Hx'!$Q:$Q,'Sales Hx'!$B:$B,Planning!$B2358,'Sales Hx'!$D:$D,Planning!$E2358))</f>
        <v>0</v>
      </c>
      <c r="J2358" s="16">
        <f>IF(COUNTIFS($C:$C,B2358)&gt;1,SUMIFS('Sales Hx'!$S:$S,'Sales Hx'!$B:$B,_xlfn.XLOOKUP(B2358,C:C,B:B),'Sales Hx'!$D:$D,E2358),SUMIFS('Sales Hx'!$S:$S,'Sales Hx'!$B:$B,$B2358,'Sales Hx'!$D:$D,$E2358))</f>
        <v>6.5789473684210523E-2</v>
      </c>
      <c r="K2358" s="16">
        <f t="shared" si="205"/>
        <v>0</v>
      </c>
      <c r="L2358" s="12">
        <f>IF(M2358&lt;&gt;"",M2358,IF(COUNTIFS($C:$C,B2358)&gt;1,SUMIFS('Sales Hx'!V:V,'Sales Hx'!$B:$B,_xlfn.XLOOKUP(B2358,C:C,B:B),'Sales Hx'!$D:$D,$E2358),SUMIFS('Sales Hx'!V:V,'Sales Hx'!$B:$B,$B2358,'Sales Hx'!$D:$D,$E2358)))</f>
        <v>0</v>
      </c>
      <c r="M2358" s="12">
        <v>0</v>
      </c>
      <c r="N2358" s="15">
        <f t="shared" si="204"/>
        <v>6.5789473684210523E-2</v>
      </c>
      <c r="O2358" s="21">
        <f t="shared" si="202"/>
        <v>8</v>
      </c>
      <c r="P2358" s="24">
        <v>0</v>
      </c>
      <c r="Q2358" s="18">
        <f t="shared" si="203"/>
        <v>0</v>
      </c>
      <c r="R2358" s="2">
        <v>1</v>
      </c>
      <c r="S2358" s="2">
        <v>120</v>
      </c>
      <c r="T2358" s="2" t="s">
        <v>4647</v>
      </c>
      <c r="U2358" s="28" t="str">
        <f>IF(G2358=0,"",_xlfn.MINIFS('PO Details'!$I:$I,'PO Details'!$D:$D,Planning!$B2358,'PO Details'!$L:$L,Planning!$E2358))</f>
        <v/>
      </c>
      <c r="V2358" s="29" t="s">
        <v>4640</v>
      </c>
      <c r="W2358" t="str">
        <f t="shared" si="206"/>
        <v>Max</v>
      </c>
      <c r="X2358" s="2">
        <v>120</v>
      </c>
    </row>
    <row r="2359" spans="1:24" x14ac:dyDescent="0.25">
      <c r="A2359" s="11"/>
      <c r="B2359" s="22" t="s">
        <v>2540</v>
      </c>
      <c r="C2359" s="22"/>
      <c r="D2359" s="22"/>
      <c r="E2359" s="31" t="s">
        <v>2214</v>
      </c>
      <c r="F2359" s="12">
        <f>SUMIFS('Inventory Details'!$H:$H,'Inventory Details'!$B:$B,$B2359,'Inventory Details'!$E:$E,$E2359)</f>
        <v>0</v>
      </c>
      <c r="G2359" s="12">
        <f>SUMIFS('PO Details'!$H:$H,'PO Details'!$D:$D,Planning!$B2359,'PO Details'!$L:$L,$E2359)</f>
        <v>0</v>
      </c>
      <c r="H2359" s="12">
        <f>SUMIFS('SO Details'!$G:$G,'SO Details'!$D:$D,Planning!$B2359,'SO Details'!$K:$K,$E2359)</f>
        <v>0</v>
      </c>
      <c r="I2359" s="20">
        <f>IF(COUNTIFS($C:$C,B2359)&gt;1,SUMIFS('Sales Hx'!$Q:$Q,'Sales Hx'!$B:$B,_xlfn.XLOOKUP(B2359,C:C,B:B),'Sales Hx'!$D:$D,Planning!$E2359),SUMIFS('Sales Hx'!$Q:$Q,'Sales Hx'!$B:$B,Planning!$B2359,'Sales Hx'!$D:$D,Planning!$E2359))</f>
        <v>0</v>
      </c>
      <c r="J2359" s="16">
        <f>IF(COUNTIFS($C:$C,B2359)&gt;1,SUMIFS('Sales Hx'!$S:$S,'Sales Hx'!$B:$B,_xlfn.XLOOKUP(B2359,C:C,B:B),'Sales Hx'!$D:$D,E2359),SUMIFS('Sales Hx'!$S:$S,'Sales Hx'!$B:$B,$B2359,'Sales Hx'!$D:$D,$E2359))</f>
        <v>8.2236842105263164E-2</v>
      </c>
      <c r="K2359" s="16">
        <f t="shared" si="205"/>
        <v>0</v>
      </c>
      <c r="L2359" s="12">
        <f>IF(M2359&lt;&gt;"",M2359,IF(COUNTIFS($C:$C,B2359)&gt;1,SUMIFS('Sales Hx'!V:V,'Sales Hx'!$B:$B,_xlfn.XLOOKUP(B2359,C:C,B:B),'Sales Hx'!$D:$D,$E2359),SUMIFS('Sales Hx'!V:V,'Sales Hx'!$B:$B,$B2359,'Sales Hx'!$D:$D,$E2359)))</f>
        <v>0</v>
      </c>
      <c r="M2359" s="12">
        <v>0</v>
      </c>
      <c r="N2359" s="15">
        <f t="shared" si="204"/>
        <v>8.2236842105263164E-2</v>
      </c>
      <c r="O2359" s="21">
        <f t="shared" si="202"/>
        <v>10</v>
      </c>
      <c r="P2359" s="24">
        <v>0</v>
      </c>
      <c r="Q2359" s="18">
        <f t="shared" si="203"/>
        <v>0</v>
      </c>
      <c r="R2359" s="2">
        <v>1</v>
      </c>
      <c r="S2359" s="2">
        <v>120</v>
      </c>
      <c r="T2359" s="2" t="s">
        <v>4647</v>
      </c>
      <c r="U2359" s="28" t="str">
        <f>IF(G2359=0,"",_xlfn.MINIFS('PO Details'!$I:$I,'PO Details'!$D:$D,Planning!$B2359,'PO Details'!$L:$L,Planning!$E2359))</f>
        <v/>
      </c>
      <c r="V2359" s="29" t="s">
        <v>4640</v>
      </c>
      <c r="W2359" t="str">
        <f t="shared" si="206"/>
        <v>Max</v>
      </c>
      <c r="X2359" s="2">
        <v>120</v>
      </c>
    </row>
    <row r="2360" spans="1:24" x14ac:dyDescent="0.25">
      <c r="A2360" s="11" t="s">
        <v>4619</v>
      </c>
      <c r="B2360" s="22" t="s">
        <v>316</v>
      </c>
      <c r="C2360" s="22" t="s">
        <v>1728</v>
      </c>
      <c r="D2360" s="22" t="s">
        <v>317</v>
      </c>
      <c r="E2360" s="31" t="s">
        <v>15</v>
      </c>
      <c r="F2360" s="12">
        <f>SUMIFS('Inventory Details'!$H:$H,'Inventory Details'!$B:$B,$B2360,'Inventory Details'!$E:$E,$E2360)</f>
        <v>50</v>
      </c>
      <c r="G2360" s="12">
        <f>SUMIFS('PO Details'!$H:$H,'PO Details'!$D:$D,Planning!$B2360,'PO Details'!$L:$L,$E2360)</f>
        <v>70</v>
      </c>
      <c r="H2360" s="12">
        <f>SUMIFS('SO Details'!$G:$G,'SO Details'!$D:$D,Planning!$B2360,'SO Details'!$K:$K,$E2360)</f>
        <v>70</v>
      </c>
      <c r="I2360" s="20">
        <f>IF(COUNTIFS($C:$C,B2360)&gt;1,SUMIFS('Sales Hx'!$Q:$Q,'Sales Hx'!$B:$B,_xlfn.XLOOKUP(B2360,C:C,B:B),'Sales Hx'!$D:$D,Planning!$E2360),SUMIFS('Sales Hx'!$Q:$Q,'Sales Hx'!$B:$B,Planning!$B2360,'Sales Hx'!$D:$D,Planning!$E2360))</f>
        <v>28</v>
      </c>
      <c r="J2360" s="16">
        <f>IF(COUNTIFS($C:$C,B2360)&gt;1,SUMIFS('Sales Hx'!$S:$S,'Sales Hx'!$B:$B,_xlfn.XLOOKUP(B2360,C:C,B:B),'Sales Hx'!$D:$D,E2360),SUMIFS('Sales Hx'!$S:$S,'Sales Hx'!$B:$B,$B2360,'Sales Hx'!$D:$D,$E2360))</f>
        <v>2.0723684210526319</v>
      </c>
      <c r="K2360" s="16">
        <f t="shared" si="205"/>
        <v>4.2857142857142856</v>
      </c>
      <c r="L2360" s="12">
        <f>IF(M2360&lt;&gt;"",M2360,IF(COUNTIFS($C:$C,B2360)&gt;1,SUMIFS('Sales Hx'!V:V,'Sales Hx'!$B:$B,_xlfn.XLOOKUP(B2360,C:C,B:B),'Sales Hx'!$D:$D,$E2360),SUMIFS('Sales Hx'!V:V,'Sales Hx'!$B:$B,$B2360,'Sales Hx'!$D:$D,$E2360)))</f>
        <v>0</v>
      </c>
      <c r="M2360" s="12">
        <v>0</v>
      </c>
      <c r="N2360" s="15">
        <f t="shared" si="204"/>
        <v>2.0723684210526319</v>
      </c>
      <c r="O2360" s="21">
        <f t="shared" si="202"/>
        <v>0</v>
      </c>
      <c r="P2360" s="24">
        <v>6.5</v>
      </c>
      <c r="Q2360" s="18">
        <f t="shared" si="203"/>
        <v>0</v>
      </c>
      <c r="R2360" s="2">
        <v>1</v>
      </c>
      <c r="S2360" s="2">
        <v>120</v>
      </c>
      <c r="T2360" s="2" t="s">
        <v>4646</v>
      </c>
      <c r="U2360" s="28">
        <f>IF(G2360=0,"",_xlfn.MINIFS('PO Details'!$I:$I,'PO Details'!$D:$D,Planning!$B2360,'PO Details'!$L:$L,Planning!$E2360))</f>
        <v>45469</v>
      </c>
      <c r="V2360" s="29" t="s">
        <v>4641</v>
      </c>
      <c r="W2360" t="str">
        <f t="shared" si="206"/>
        <v>Max</v>
      </c>
      <c r="X2360" s="2">
        <v>120</v>
      </c>
    </row>
    <row r="2361" spans="1:24" x14ac:dyDescent="0.25">
      <c r="A2361" s="11" t="s">
        <v>4619</v>
      </c>
      <c r="B2361" s="22" t="s">
        <v>316</v>
      </c>
      <c r="C2361" s="22" t="s">
        <v>1728</v>
      </c>
      <c r="D2361" s="22" t="s">
        <v>317</v>
      </c>
      <c r="E2361" s="31" t="s">
        <v>119</v>
      </c>
      <c r="F2361" s="12">
        <f>SUMIFS('Inventory Details'!$H:$H,'Inventory Details'!$B:$B,$B2361,'Inventory Details'!$E:$E,$E2361)</f>
        <v>0</v>
      </c>
      <c r="G2361" s="12">
        <f>SUMIFS('PO Details'!$H:$H,'PO Details'!$D:$D,Planning!$B2361,'PO Details'!$L:$L,$E2361)</f>
        <v>6</v>
      </c>
      <c r="H2361" s="12">
        <f>SUMIFS('SO Details'!$G:$G,'SO Details'!$D:$D,Planning!$B2361,'SO Details'!$K:$K,$E2361)</f>
        <v>0</v>
      </c>
      <c r="I2361" s="20">
        <f>IF(COUNTIFS($C:$C,B2361)&gt;1,SUMIFS('Sales Hx'!$Q:$Q,'Sales Hx'!$B:$B,_xlfn.XLOOKUP(B2361,C:C,B:B),'Sales Hx'!$D:$D,Planning!$E2361),SUMIFS('Sales Hx'!$Q:$Q,'Sales Hx'!$B:$B,Planning!$B2361,'Sales Hx'!$D:$D,Planning!$E2361))</f>
        <v>0</v>
      </c>
      <c r="J2361" s="16">
        <f>IF(COUNTIFS($C:$C,B2361)&gt;1,SUMIFS('Sales Hx'!$S:$S,'Sales Hx'!$B:$B,_xlfn.XLOOKUP(B2361,C:C,B:B),'Sales Hx'!$D:$D,E2361),SUMIFS('Sales Hx'!$S:$S,'Sales Hx'!$B:$B,$B2361,'Sales Hx'!$D:$D,$E2361))</f>
        <v>0</v>
      </c>
      <c r="K2361" s="16">
        <f t="shared" si="205"/>
        <v>0</v>
      </c>
      <c r="L2361" s="12">
        <f>IF(M2361&lt;&gt;"",M2361,IF(COUNTIFS($C:$C,B2361)&gt;1,SUMIFS('Sales Hx'!V:V,'Sales Hx'!$B:$B,_xlfn.XLOOKUP(B2361,C:C,B:B),'Sales Hx'!$D:$D,$E2361),SUMIFS('Sales Hx'!V:V,'Sales Hx'!$B:$B,$B2361,'Sales Hx'!$D:$D,$E2361)))</f>
        <v>0</v>
      </c>
      <c r="M2361" s="12">
        <v>0</v>
      </c>
      <c r="N2361" s="15">
        <f t="shared" si="204"/>
        <v>0</v>
      </c>
      <c r="O2361" s="21">
        <f t="shared" si="202"/>
        <v>0</v>
      </c>
      <c r="P2361" s="24">
        <v>6.5</v>
      </c>
      <c r="Q2361" s="18">
        <f t="shared" si="203"/>
        <v>0</v>
      </c>
      <c r="R2361" s="2">
        <v>1</v>
      </c>
      <c r="S2361" s="2">
        <v>120</v>
      </c>
      <c r="T2361" s="2" t="s">
        <v>4646</v>
      </c>
      <c r="U2361" s="28">
        <f>IF(G2361=0,"",_xlfn.MINIFS('PO Details'!$I:$I,'PO Details'!$D:$D,Planning!$B2361,'PO Details'!$L:$L,Planning!$E2361))</f>
        <v>45291</v>
      </c>
      <c r="V2361" s="29" t="s">
        <v>4641</v>
      </c>
      <c r="W2361" t="str">
        <f t="shared" si="206"/>
        <v/>
      </c>
      <c r="X2361" s="2">
        <v>120</v>
      </c>
    </row>
    <row r="2362" spans="1:24" x14ac:dyDescent="0.25">
      <c r="A2362" s="11" t="s">
        <v>4619</v>
      </c>
      <c r="B2362" s="22" t="s">
        <v>316</v>
      </c>
      <c r="C2362" s="22" t="s">
        <v>1728</v>
      </c>
      <c r="D2362" s="22" t="s">
        <v>317</v>
      </c>
      <c r="E2362" s="31" t="s">
        <v>4746</v>
      </c>
      <c r="F2362" s="12">
        <f>SUMIFS('Inventory Details'!$H:$H,'Inventory Details'!$B:$B,$B2362,'Inventory Details'!$E:$E,$E2362)</f>
        <v>33</v>
      </c>
      <c r="G2362" s="12">
        <f>SUMIFS('PO Details'!$H:$H,'PO Details'!$D:$D,Planning!$B2362,'PO Details'!$L:$L,$E2362)</f>
        <v>0</v>
      </c>
      <c r="H2362" s="12">
        <f>SUMIFS('SO Details'!$G:$G,'SO Details'!$D:$D,Planning!$B2362,'SO Details'!$K:$K,$E2362)</f>
        <v>1</v>
      </c>
      <c r="I2362" s="20">
        <f>IF(COUNTIFS($C:$C,B2362)&gt;1,SUMIFS('Sales Hx'!$Q:$Q,'Sales Hx'!$B:$B,_xlfn.XLOOKUP(B2362,C:C,B:B),'Sales Hx'!$D:$D,Planning!$E2362),SUMIFS('Sales Hx'!$Q:$Q,'Sales Hx'!$B:$B,Planning!$B2362,'Sales Hx'!$D:$D,Planning!$E2362))</f>
        <v>8.3999999999999986</v>
      </c>
      <c r="J2362" s="16">
        <f>IF(COUNTIFS($C:$C,B2362)&gt;1,SUMIFS('Sales Hx'!$S:$S,'Sales Hx'!$B:$B,_xlfn.XLOOKUP(B2362,C:C,B:B),'Sales Hx'!$D:$D,E2362),SUMIFS('Sales Hx'!$S:$S,'Sales Hx'!$B:$B,$B2362,'Sales Hx'!$D:$D,$E2362))</f>
        <v>1.6498538011695907</v>
      </c>
      <c r="K2362" s="16">
        <f t="shared" si="205"/>
        <v>3.9285714285714293</v>
      </c>
      <c r="L2362" s="12">
        <f>IF(M2362&lt;&gt;"",M2362,IF(COUNTIFS($C:$C,B2362)&gt;1,SUMIFS('Sales Hx'!V:V,'Sales Hx'!$B:$B,_xlfn.XLOOKUP(B2362,C:C,B:B),'Sales Hx'!$D:$D,$E2362),SUMIFS('Sales Hx'!V:V,'Sales Hx'!$B:$B,$B2362,'Sales Hx'!$D:$D,$E2362)))</f>
        <v>0</v>
      </c>
      <c r="M2362" s="12">
        <v>0</v>
      </c>
      <c r="N2362" s="15">
        <f t="shared" si="204"/>
        <v>1.6498538011695907</v>
      </c>
      <c r="O2362" s="21">
        <f t="shared" si="202"/>
        <v>0</v>
      </c>
      <c r="P2362" s="24">
        <v>6.5</v>
      </c>
      <c r="Q2362" s="18">
        <f t="shared" si="203"/>
        <v>0</v>
      </c>
      <c r="R2362" s="2">
        <v>1</v>
      </c>
      <c r="S2362" s="2">
        <v>120</v>
      </c>
      <c r="T2362" s="2" t="s">
        <v>4646</v>
      </c>
      <c r="U2362" s="28" t="str">
        <f>IF(G2362=0,"",_xlfn.MINIFS('PO Details'!$I:$I,'PO Details'!$D:$D,Planning!$B2362,'PO Details'!$L:$L,Planning!$E2362))</f>
        <v/>
      </c>
      <c r="V2362" s="29" t="s">
        <v>4641</v>
      </c>
      <c r="W2362" t="str">
        <f t="shared" si="206"/>
        <v/>
      </c>
      <c r="X2362" s="2">
        <v>120</v>
      </c>
    </row>
    <row r="2363" spans="1:24" x14ac:dyDescent="0.25">
      <c r="A2363" s="11" t="s">
        <v>4619</v>
      </c>
      <c r="B2363" s="22" t="s">
        <v>316</v>
      </c>
      <c r="C2363" s="22" t="s">
        <v>1728</v>
      </c>
      <c r="D2363" s="22" t="s">
        <v>317</v>
      </c>
      <c r="E2363" s="31" t="s">
        <v>1201</v>
      </c>
      <c r="F2363" s="12">
        <f>SUMIFS('Inventory Details'!$H:$H,'Inventory Details'!$B:$B,$B2363,'Inventory Details'!$E:$E,$E2363)</f>
        <v>0</v>
      </c>
      <c r="G2363" s="12">
        <f>SUMIFS('PO Details'!$H:$H,'PO Details'!$D:$D,Planning!$B2363,'PO Details'!$L:$L,$E2363)</f>
        <v>0</v>
      </c>
      <c r="H2363" s="12">
        <f>SUMIFS('SO Details'!$G:$G,'SO Details'!$D:$D,Planning!$B2363,'SO Details'!$K:$K,$E2363)</f>
        <v>0</v>
      </c>
      <c r="I2363" s="20">
        <f>IF(COUNTIFS($C:$C,B2363)&gt;1,SUMIFS('Sales Hx'!$Q:$Q,'Sales Hx'!$B:$B,_xlfn.XLOOKUP(B2363,C:C,B:B),'Sales Hx'!$D:$D,Planning!$E2363),SUMIFS('Sales Hx'!$Q:$Q,'Sales Hx'!$B:$B,Planning!$B2363,'Sales Hx'!$D:$D,Planning!$E2363))</f>
        <v>0</v>
      </c>
      <c r="J2363" s="16">
        <f>IF(COUNTIFS($C:$C,B2363)&gt;1,SUMIFS('Sales Hx'!$S:$S,'Sales Hx'!$B:$B,_xlfn.XLOOKUP(B2363,C:C,B:B),'Sales Hx'!$D:$D,E2363),SUMIFS('Sales Hx'!$S:$S,'Sales Hx'!$B:$B,$B2363,'Sales Hx'!$D:$D,$E2363))</f>
        <v>0</v>
      </c>
      <c r="K2363" s="16">
        <f t="shared" si="205"/>
        <v>0</v>
      </c>
      <c r="L2363" s="12">
        <f>IF(M2363&lt;&gt;"",M2363,IF(COUNTIFS($C:$C,B2363)&gt;1,SUMIFS('Sales Hx'!V:V,'Sales Hx'!$B:$B,_xlfn.XLOOKUP(B2363,C:C,B:B),'Sales Hx'!$D:$D,$E2363),SUMIFS('Sales Hx'!V:V,'Sales Hx'!$B:$B,$B2363,'Sales Hx'!$D:$D,$E2363)))</f>
        <v>0</v>
      </c>
      <c r="M2363" s="12">
        <v>0</v>
      </c>
      <c r="N2363" s="15">
        <f t="shared" si="204"/>
        <v>0</v>
      </c>
      <c r="O2363" s="21">
        <f t="shared" si="202"/>
        <v>0</v>
      </c>
      <c r="P2363" s="24">
        <v>6.5</v>
      </c>
      <c r="Q2363" s="18">
        <f t="shared" si="203"/>
        <v>0</v>
      </c>
      <c r="R2363" s="2">
        <v>1</v>
      </c>
      <c r="S2363" s="2">
        <v>120</v>
      </c>
      <c r="T2363" s="2" t="s">
        <v>4646</v>
      </c>
      <c r="U2363" s="28" t="str">
        <f>IF(G2363=0,"",_xlfn.MINIFS('PO Details'!$I:$I,'PO Details'!$D:$D,Planning!$B2363,'PO Details'!$L:$L,Planning!$E2363))</f>
        <v/>
      </c>
      <c r="V2363" s="29" t="s">
        <v>4641</v>
      </c>
      <c r="W2363" t="str">
        <f t="shared" si="206"/>
        <v/>
      </c>
      <c r="X2363" s="2">
        <v>120</v>
      </c>
    </row>
    <row r="2364" spans="1:24" x14ac:dyDescent="0.25">
      <c r="A2364" s="11" t="s">
        <v>4619</v>
      </c>
      <c r="B2364" s="22" t="s">
        <v>316</v>
      </c>
      <c r="C2364" s="22" t="s">
        <v>1728</v>
      </c>
      <c r="D2364" s="22" t="s">
        <v>317</v>
      </c>
      <c r="E2364" s="31" t="s">
        <v>109</v>
      </c>
      <c r="F2364" s="12">
        <f>SUMIFS('Inventory Details'!$H:$H,'Inventory Details'!$B:$B,$B2364,'Inventory Details'!$E:$E,$E2364)</f>
        <v>0</v>
      </c>
      <c r="G2364" s="12">
        <f>SUMIFS('PO Details'!$H:$H,'PO Details'!$D:$D,Planning!$B2364,'PO Details'!$L:$L,$E2364)</f>
        <v>0</v>
      </c>
      <c r="H2364" s="12">
        <f>SUMIFS('SO Details'!$G:$G,'SO Details'!$D:$D,Planning!$B2364,'SO Details'!$K:$K,$E2364)</f>
        <v>0</v>
      </c>
      <c r="I2364" s="20">
        <f>IF(COUNTIFS($C:$C,B2364)&gt;1,SUMIFS('Sales Hx'!$Q:$Q,'Sales Hx'!$B:$B,_xlfn.XLOOKUP(B2364,C:C,B:B),'Sales Hx'!$D:$D,Planning!$E2364),SUMIFS('Sales Hx'!$Q:$Q,'Sales Hx'!$B:$B,Planning!$B2364,'Sales Hx'!$D:$D,Planning!$E2364))</f>
        <v>29.4</v>
      </c>
      <c r="J2364" s="16">
        <f>IF(COUNTIFS($C:$C,B2364)&gt;1,SUMIFS('Sales Hx'!$S:$S,'Sales Hx'!$B:$B,_xlfn.XLOOKUP(B2364,C:C,B:B),'Sales Hx'!$D:$D,E2364),SUMIFS('Sales Hx'!$S:$S,'Sales Hx'!$B:$B,$B2364,'Sales Hx'!$D:$D,$E2364))</f>
        <v>0.36695906432748543</v>
      </c>
      <c r="K2364" s="16">
        <f t="shared" si="205"/>
        <v>0</v>
      </c>
      <c r="L2364" s="12">
        <f>IF(M2364&lt;&gt;"",M2364,IF(COUNTIFS($C:$C,B2364)&gt;1,SUMIFS('Sales Hx'!V:V,'Sales Hx'!$B:$B,_xlfn.XLOOKUP(B2364,C:C,B:B),'Sales Hx'!$D:$D,$E2364),SUMIFS('Sales Hx'!V:V,'Sales Hx'!$B:$B,$B2364,'Sales Hx'!$D:$D,$E2364)))</f>
        <v>0</v>
      </c>
      <c r="M2364" s="12">
        <v>0</v>
      </c>
      <c r="N2364" s="15">
        <f t="shared" si="204"/>
        <v>0.36695906432748543</v>
      </c>
      <c r="O2364" s="21">
        <f t="shared" si="202"/>
        <v>0</v>
      </c>
      <c r="P2364" s="24">
        <v>6.5</v>
      </c>
      <c r="Q2364" s="18">
        <f t="shared" si="203"/>
        <v>0</v>
      </c>
      <c r="R2364" s="2">
        <v>1</v>
      </c>
      <c r="S2364" s="2">
        <v>120</v>
      </c>
      <c r="T2364" s="2" t="s">
        <v>4646</v>
      </c>
      <c r="U2364" s="28" t="str">
        <f>IF(G2364=0,"",_xlfn.MINIFS('PO Details'!$I:$I,'PO Details'!$D:$D,Planning!$B2364,'PO Details'!$L:$L,Planning!$E2364))</f>
        <v/>
      </c>
      <c r="V2364" s="29" t="s">
        <v>4641</v>
      </c>
      <c r="W2364" t="str">
        <f t="shared" si="206"/>
        <v/>
      </c>
      <c r="X2364" s="2">
        <v>120</v>
      </c>
    </row>
    <row r="2365" spans="1:24" x14ac:dyDescent="0.25">
      <c r="A2365" s="11" t="s">
        <v>4619</v>
      </c>
      <c r="B2365" s="22" t="s">
        <v>316</v>
      </c>
      <c r="C2365" s="22" t="s">
        <v>1728</v>
      </c>
      <c r="D2365" s="22" t="s">
        <v>317</v>
      </c>
      <c r="E2365" s="31" t="s">
        <v>861</v>
      </c>
      <c r="F2365" s="12">
        <f>SUMIFS('Inventory Details'!$H:$H,'Inventory Details'!$B:$B,$B2365,'Inventory Details'!$E:$E,$E2365)</f>
        <v>1</v>
      </c>
      <c r="G2365" s="12">
        <f>SUMIFS('PO Details'!$H:$H,'PO Details'!$D:$D,Planning!$B2365,'PO Details'!$L:$L,$E2365)</f>
        <v>0</v>
      </c>
      <c r="H2365" s="12">
        <f>SUMIFS('SO Details'!$G:$G,'SO Details'!$D:$D,Planning!$B2365,'SO Details'!$K:$K,$E2365)</f>
        <v>0</v>
      </c>
      <c r="I2365" s="20">
        <f>IF(COUNTIFS($C:$C,B2365)&gt;1,SUMIFS('Sales Hx'!$Q:$Q,'Sales Hx'!$B:$B,_xlfn.XLOOKUP(B2365,C:C,B:B),'Sales Hx'!$D:$D,Planning!$E2365),SUMIFS('Sales Hx'!$Q:$Q,'Sales Hx'!$B:$B,Planning!$B2365,'Sales Hx'!$D:$D,Planning!$E2365))</f>
        <v>0</v>
      </c>
      <c r="J2365" s="16">
        <f>IF(COUNTIFS($C:$C,B2365)&gt;1,SUMIFS('Sales Hx'!$S:$S,'Sales Hx'!$B:$B,_xlfn.XLOOKUP(B2365,C:C,B:B),'Sales Hx'!$D:$D,E2365),SUMIFS('Sales Hx'!$S:$S,'Sales Hx'!$B:$B,$B2365,'Sales Hx'!$D:$D,$E2365))</f>
        <v>3.2894736842105261E-2</v>
      </c>
      <c r="K2365" s="16">
        <f t="shared" si="205"/>
        <v>0</v>
      </c>
      <c r="L2365" s="12">
        <f>IF(M2365&lt;&gt;"",M2365,IF(COUNTIFS($C:$C,B2365)&gt;1,SUMIFS('Sales Hx'!V:V,'Sales Hx'!$B:$B,_xlfn.XLOOKUP(B2365,C:C,B:B),'Sales Hx'!$D:$D,$E2365),SUMIFS('Sales Hx'!V:V,'Sales Hx'!$B:$B,$B2365,'Sales Hx'!$D:$D,$E2365)))</f>
        <v>0</v>
      </c>
      <c r="M2365" s="12">
        <v>0</v>
      </c>
      <c r="N2365" s="15">
        <f t="shared" si="204"/>
        <v>3.2894736842105261E-2</v>
      </c>
      <c r="O2365" s="21">
        <f t="shared" si="202"/>
        <v>0</v>
      </c>
      <c r="P2365" s="24">
        <v>6.5</v>
      </c>
      <c r="Q2365" s="18">
        <f t="shared" si="203"/>
        <v>0</v>
      </c>
      <c r="R2365" s="2">
        <v>1</v>
      </c>
      <c r="S2365" s="2">
        <v>120</v>
      </c>
      <c r="T2365" s="2" t="s">
        <v>4646</v>
      </c>
      <c r="U2365" s="28" t="str">
        <f>IF(G2365=0,"",_xlfn.MINIFS('PO Details'!$I:$I,'PO Details'!$D:$D,Planning!$B2365,'PO Details'!$L:$L,Planning!$E2365))</f>
        <v/>
      </c>
      <c r="V2365" s="29" t="s">
        <v>4641</v>
      </c>
      <c r="W2365" t="str">
        <f t="shared" si="206"/>
        <v/>
      </c>
      <c r="X2365" s="2">
        <v>120</v>
      </c>
    </row>
    <row r="2366" spans="1:24" x14ac:dyDescent="0.25">
      <c r="A2366" s="11" t="s">
        <v>4619</v>
      </c>
      <c r="B2366" s="22" t="s">
        <v>316</v>
      </c>
      <c r="C2366" s="22" t="s">
        <v>1728</v>
      </c>
      <c r="D2366" s="22" t="s">
        <v>317</v>
      </c>
      <c r="E2366" s="31" t="s">
        <v>820</v>
      </c>
      <c r="F2366" s="12">
        <f>SUMIFS('Inventory Details'!$H:$H,'Inventory Details'!$B:$B,$B2366,'Inventory Details'!$E:$E,$E2366)</f>
        <v>0</v>
      </c>
      <c r="G2366" s="12">
        <f>SUMIFS('PO Details'!$H:$H,'PO Details'!$D:$D,Planning!$B2366,'PO Details'!$L:$L,$E2366)</f>
        <v>0</v>
      </c>
      <c r="H2366" s="12">
        <f>SUMIFS('SO Details'!$G:$G,'SO Details'!$D:$D,Planning!$B2366,'SO Details'!$K:$K,$E2366)</f>
        <v>0</v>
      </c>
      <c r="I2366" s="20">
        <f>IF(COUNTIFS($C:$C,B2366)&gt;1,SUMIFS('Sales Hx'!$Q:$Q,'Sales Hx'!$B:$B,_xlfn.XLOOKUP(B2366,C:C,B:B),'Sales Hx'!$D:$D,Planning!$E2366),SUMIFS('Sales Hx'!$Q:$Q,'Sales Hx'!$B:$B,Planning!$B2366,'Sales Hx'!$D:$D,Planning!$E2366))</f>
        <v>7</v>
      </c>
      <c r="J2366" s="16">
        <f>IF(COUNTIFS($C:$C,B2366)&gt;1,SUMIFS('Sales Hx'!$S:$S,'Sales Hx'!$B:$B,_xlfn.XLOOKUP(B2366,C:C,B:B),'Sales Hx'!$D:$D,E2366),SUMIFS('Sales Hx'!$S:$S,'Sales Hx'!$B:$B,$B2366,'Sales Hx'!$D:$D,$E2366))</f>
        <v>0.17598684210526316</v>
      </c>
      <c r="K2366" s="16">
        <f t="shared" si="205"/>
        <v>0</v>
      </c>
      <c r="L2366" s="12">
        <f>IF(M2366&lt;&gt;"",M2366,IF(COUNTIFS($C:$C,B2366)&gt;1,SUMIFS('Sales Hx'!V:V,'Sales Hx'!$B:$B,_xlfn.XLOOKUP(B2366,C:C,B:B),'Sales Hx'!$D:$D,$E2366),SUMIFS('Sales Hx'!V:V,'Sales Hx'!$B:$B,$B2366,'Sales Hx'!$D:$D,$E2366)))</f>
        <v>0</v>
      </c>
      <c r="M2366" s="12">
        <v>0</v>
      </c>
      <c r="N2366" s="15">
        <f t="shared" si="204"/>
        <v>0.17598684210526316</v>
      </c>
      <c r="O2366" s="21">
        <f t="shared" si="202"/>
        <v>0</v>
      </c>
      <c r="P2366" s="24">
        <v>6.5</v>
      </c>
      <c r="Q2366" s="18">
        <f t="shared" si="203"/>
        <v>0</v>
      </c>
      <c r="R2366" s="2">
        <v>1</v>
      </c>
      <c r="S2366" s="2">
        <v>120</v>
      </c>
      <c r="T2366" s="2" t="s">
        <v>4646</v>
      </c>
      <c r="U2366" s="28" t="str">
        <f>IF(G2366=0,"",_xlfn.MINIFS('PO Details'!$I:$I,'PO Details'!$D:$D,Planning!$B2366,'PO Details'!$L:$L,Planning!$E2366))</f>
        <v/>
      </c>
      <c r="V2366" s="29" t="s">
        <v>4641</v>
      </c>
      <c r="W2366" t="str">
        <f t="shared" si="206"/>
        <v/>
      </c>
      <c r="X2366" s="2">
        <v>120</v>
      </c>
    </row>
    <row r="2367" spans="1:24" x14ac:dyDescent="0.25">
      <c r="A2367" s="11" t="s">
        <v>4619</v>
      </c>
      <c r="B2367" s="22" t="s">
        <v>316</v>
      </c>
      <c r="C2367" s="22" t="s">
        <v>1728</v>
      </c>
      <c r="D2367" s="22" t="s">
        <v>317</v>
      </c>
      <c r="E2367" s="31" t="s">
        <v>113</v>
      </c>
      <c r="F2367" s="12">
        <f>SUMIFS('Inventory Details'!$H:$H,'Inventory Details'!$B:$B,$B2367,'Inventory Details'!$E:$E,$E2367)</f>
        <v>0</v>
      </c>
      <c r="G2367" s="12">
        <f>SUMIFS('PO Details'!$H:$H,'PO Details'!$D:$D,Planning!$B2367,'PO Details'!$L:$L,$E2367)</f>
        <v>0</v>
      </c>
      <c r="H2367" s="12">
        <f>SUMIFS('SO Details'!$G:$G,'SO Details'!$D:$D,Planning!$B2367,'SO Details'!$K:$K,$E2367)</f>
        <v>0</v>
      </c>
      <c r="I2367" s="20">
        <f>IF(COUNTIFS($C:$C,B2367)&gt;1,SUMIFS('Sales Hx'!$Q:$Q,'Sales Hx'!$B:$B,_xlfn.XLOOKUP(B2367,C:C,B:B),'Sales Hx'!$D:$D,Planning!$E2367),SUMIFS('Sales Hx'!$Q:$Q,'Sales Hx'!$B:$B,Planning!$B2367,'Sales Hx'!$D:$D,Planning!$E2367))</f>
        <v>75.599999999999994</v>
      </c>
      <c r="J2367" s="16">
        <f>IF(COUNTIFS($C:$C,B2367)&gt;1,SUMIFS('Sales Hx'!$S:$S,'Sales Hx'!$B:$B,_xlfn.XLOOKUP(B2367,C:C,B:B),'Sales Hx'!$D:$D,E2367),SUMIFS('Sales Hx'!$S:$S,'Sales Hx'!$B:$B,$B2367,'Sales Hx'!$D:$D,$E2367))</f>
        <v>0.67269736842105265</v>
      </c>
      <c r="K2367" s="16">
        <f t="shared" si="205"/>
        <v>0</v>
      </c>
      <c r="L2367" s="12">
        <f>IF(M2367&lt;&gt;"",M2367,IF(COUNTIFS($C:$C,B2367)&gt;1,SUMIFS('Sales Hx'!V:V,'Sales Hx'!$B:$B,_xlfn.XLOOKUP(B2367,C:C,B:B),'Sales Hx'!$D:$D,$E2367),SUMIFS('Sales Hx'!V:V,'Sales Hx'!$B:$B,$B2367,'Sales Hx'!$D:$D,$E2367)))</f>
        <v>0</v>
      </c>
      <c r="M2367" s="12">
        <v>0</v>
      </c>
      <c r="N2367" s="15">
        <f t="shared" si="204"/>
        <v>0.67269736842105265</v>
      </c>
      <c r="O2367" s="21">
        <f t="shared" si="202"/>
        <v>0</v>
      </c>
      <c r="P2367" s="24">
        <v>6.5</v>
      </c>
      <c r="Q2367" s="18">
        <f t="shared" si="203"/>
        <v>0</v>
      </c>
      <c r="R2367" s="2">
        <v>1</v>
      </c>
      <c r="S2367" s="2">
        <v>120</v>
      </c>
      <c r="T2367" s="2" t="s">
        <v>4646</v>
      </c>
      <c r="U2367" s="28" t="str">
        <f>IF(G2367=0,"",_xlfn.MINIFS('PO Details'!$I:$I,'PO Details'!$D:$D,Planning!$B2367,'PO Details'!$L:$L,Planning!$E2367))</f>
        <v/>
      </c>
      <c r="V2367" s="29" t="s">
        <v>4641</v>
      </c>
      <c r="W2367" t="str">
        <f t="shared" si="206"/>
        <v/>
      </c>
      <c r="X2367" s="2">
        <v>120</v>
      </c>
    </row>
    <row r="2368" spans="1:24" x14ac:dyDescent="0.25">
      <c r="A2368" s="11" t="s">
        <v>4619</v>
      </c>
      <c r="B2368" s="22" t="s">
        <v>316</v>
      </c>
      <c r="C2368" s="22" t="s">
        <v>1728</v>
      </c>
      <c r="D2368" s="22" t="s">
        <v>317</v>
      </c>
      <c r="E2368" s="31" t="s">
        <v>106</v>
      </c>
      <c r="F2368" s="12">
        <f>SUMIFS('Inventory Details'!$H:$H,'Inventory Details'!$B:$B,$B2368,'Inventory Details'!$E:$E,$E2368)</f>
        <v>0</v>
      </c>
      <c r="G2368" s="12">
        <f>SUMIFS('PO Details'!$H:$H,'PO Details'!$D:$D,Planning!$B2368,'PO Details'!$L:$L,$E2368)</f>
        <v>0</v>
      </c>
      <c r="H2368" s="12">
        <f>SUMIFS('SO Details'!$G:$G,'SO Details'!$D:$D,Planning!$B2368,'SO Details'!$K:$K,$E2368)</f>
        <v>0</v>
      </c>
      <c r="I2368" s="20">
        <f>IF(COUNTIFS($C:$C,B2368)&gt;1,SUMIFS('Sales Hx'!$Q:$Q,'Sales Hx'!$B:$B,_xlfn.XLOOKUP(B2368,C:C,B:B),'Sales Hx'!$D:$D,Planning!$E2368),SUMIFS('Sales Hx'!$Q:$Q,'Sales Hx'!$B:$B,Planning!$B2368,'Sales Hx'!$D:$D,Planning!$E2368))</f>
        <v>18.2</v>
      </c>
      <c r="J2368" s="16">
        <f>IF(COUNTIFS($C:$C,B2368)&gt;1,SUMIFS('Sales Hx'!$S:$S,'Sales Hx'!$B:$B,_xlfn.XLOOKUP(B2368,C:C,B:B),'Sales Hx'!$D:$D,E2368),SUMIFS('Sales Hx'!$S:$S,'Sales Hx'!$B:$B,$B2368,'Sales Hx'!$D:$D,$E2368))</f>
        <v>1.3671052631578948</v>
      </c>
      <c r="K2368" s="16">
        <f t="shared" si="205"/>
        <v>0</v>
      </c>
      <c r="L2368" s="12">
        <f>IF(M2368&lt;&gt;"",M2368,IF(COUNTIFS($C:$C,B2368)&gt;1,SUMIFS('Sales Hx'!V:V,'Sales Hx'!$B:$B,_xlfn.XLOOKUP(B2368,C:C,B:B),'Sales Hx'!$D:$D,$E2368),SUMIFS('Sales Hx'!V:V,'Sales Hx'!$B:$B,$B2368,'Sales Hx'!$D:$D,$E2368)))</f>
        <v>0</v>
      </c>
      <c r="M2368" s="12">
        <v>0</v>
      </c>
      <c r="N2368" s="15">
        <f t="shared" si="204"/>
        <v>1.3671052631578948</v>
      </c>
      <c r="O2368" s="21">
        <f t="shared" si="202"/>
        <v>0</v>
      </c>
      <c r="P2368" s="24">
        <v>6.5</v>
      </c>
      <c r="Q2368" s="18">
        <f t="shared" si="203"/>
        <v>0</v>
      </c>
      <c r="R2368" s="2">
        <v>1</v>
      </c>
      <c r="S2368" s="2">
        <v>120</v>
      </c>
      <c r="T2368" s="2" t="s">
        <v>4646</v>
      </c>
      <c r="U2368" s="28" t="str">
        <f>IF(G2368=0,"",_xlfn.MINIFS('PO Details'!$I:$I,'PO Details'!$D:$D,Planning!$B2368,'PO Details'!$L:$L,Planning!$E2368))</f>
        <v/>
      </c>
      <c r="V2368" s="29" t="s">
        <v>4641</v>
      </c>
      <c r="W2368" t="str">
        <f t="shared" si="206"/>
        <v/>
      </c>
      <c r="X2368" s="2">
        <v>120</v>
      </c>
    </row>
    <row r="2369" spans="1:24" x14ac:dyDescent="0.25">
      <c r="A2369" s="11" t="s">
        <v>4619</v>
      </c>
      <c r="B2369" s="22" t="s">
        <v>316</v>
      </c>
      <c r="C2369" s="22" t="s">
        <v>1728</v>
      </c>
      <c r="D2369" s="22" t="s">
        <v>317</v>
      </c>
      <c r="E2369" s="31" t="s">
        <v>108</v>
      </c>
      <c r="F2369" s="12">
        <f>SUMIFS('Inventory Details'!$H:$H,'Inventory Details'!$B:$B,$B2369,'Inventory Details'!$E:$E,$E2369)</f>
        <v>0</v>
      </c>
      <c r="G2369" s="12">
        <f>SUMIFS('PO Details'!$H:$H,'PO Details'!$D:$D,Planning!$B2369,'PO Details'!$L:$L,$E2369)</f>
        <v>0</v>
      </c>
      <c r="H2369" s="12">
        <f>SUMIFS('SO Details'!$G:$G,'SO Details'!$D:$D,Planning!$B2369,'SO Details'!$K:$K,$E2369)</f>
        <v>0</v>
      </c>
      <c r="I2369" s="20">
        <f>IF(COUNTIFS($C:$C,B2369)&gt;1,SUMIFS('Sales Hx'!$Q:$Q,'Sales Hx'!$B:$B,_xlfn.XLOOKUP(B2369,C:C,B:B),'Sales Hx'!$D:$D,Planning!$E2369),SUMIFS('Sales Hx'!$Q:$Q,'Sales Hx'!$B:$B,Planning!$B2369,'Sales Hx'!$D:$D,Planning!$E2369))</f>
        <v>0</v>
      </c>
      <c r="J2369" s="16">
        <f>IF(COUNTIFS($C:$C,B2369)&gt;1,SUMIFS('Sales Hx'!$S:$S,'Sales Hx'!$B:$B,_xlfn.XLOOKUP(B2369,C:C,B:B),'Sales Hx'!$D:$D,E2369),SUMIFS('Sales Hx'!$S:$S,'Sales Hx'!$B:$B,$B2369,'Sales Hx'!$D:$D,$E2369))</f>
        <v>6.5789473684210523E-2</v>
      </c>
      <c r="K2369" s="16">
        <f t="shared" si="205"/>
        <v>0</v>
      </c>
      <c r="L2369" s="12">
        <f>IF(M2369&lt;&gt;"",M2369,IF(COUNTIFS($C:$C,B2369)&gt;1,SUMIFS('Sales Hx'!V:V,'Sales Hx'!$B:$B,_xlfn.XLOOKUP(B2369,C:C,B:B),'Sales Hx'!$D:$D,$E2369),SUMIFS('Sales Hx'!V:V,'Sales Hx'!$B:$B,$B2369,'Sales Hx'!$D:$D,$E2369)))</f>
        <v>0</v>
      </c>
      <c r="M2369" s="12">
        <v>0</v>
      </c>
      <c r="N2369" s="15">
        <f t="shared" si="204"/>
        <v>6.5789473684210523E-2</v>
      </c>
      <c r="O2369" s="21">
        <f t="shared" si="202"/>
        <v>0</v>
      </c>
      <c r="P2369" s="24">
        <v>6.5</v>
      </c>
      <c r="Q2369" s="18">
        <f t="shared" si="203"/>
        <v>0</v>
      </c>
      <c r="R2369" s="2">
        <v>1</v>
      </c>
      <c r="S2369" s="2">
        <v>120</v>
      </c>
      <c r="T2369" s="2" t="s">
        <v>4646</v>
      </c>
      <c r="U2369" s="28" t="str">
        <f>IF(G2369=0,"",_xlfn.MINIFS('PO Details'!$I:$I,'PO Details'!$D:$D,Planning!$B2369,'PO Details'!$L:$L,Planning!$E2369))</f>
        <v/>
      </c>
      <c r="V2369" s="29" t="s">
        <v>4641</v>
      </c>
      <c r="W2369" t="str">
        <f t="shared" si="206"/>
        <v/>
      </c>
      <c r="X2369" s="2">
        <v>120</v>
      </c>
    </row>
    <row r="2370" spans="1:24" x14ac:dyDescent="0.25">
      <c r="A2370" s="11" t="s">
        <v>4619</v>
      </c>
      <c r="B2370" s="22" t="s">
        <v>1728</v>
      </c>
      <c r="C2370" s="22"/>
      <c r="D2370" s="22" t="s">
        <v>1729</v>
      </c>
      <c r="E2370" s="31" t="s">
        <v>119</v>
      </c>
      <c r="F2370" s="12">
        <f>SUMIFS('Inventory Details'!$H:$H,'Inventory Details'!$B:$B,$B2370,'Inventory Details'!$E:$E,$E2370)</f>
        <v>0</v>
      </c>
      <c r="G2370" s="12">
        <f>SUMIFS('PO Details'!$H:$H,'PO Details'!$D:$D,Planning!$B2370,'PO Details'!$L:$L,$E2370)</f>
        <v>12</v>
      </c>
      <c r="H2370" s="12">
        <f>SUMIFS('SO Details'!$G:$G,'SO Details'!$D:$D,Planning!$B2370,'SO Details'!$K:$K,$E2370)</f>
        <v>0</v>
      </c>
      <c r="I2370" s="20">
        <f>IF(COUNTIFS($C:$C,B2370)&gt;1,SUMIFS('Sales Hx'!$Q:$Q,'Sales Hx'!$B:$B,_xlfn.XLOOKUP(B2370,C:C,B:B),'Sales Hx'!$D:$D,Planning!$E2370),SUMIFS('Sales Hx'!$Q:$Q,'Sales Hx'!$B:$B,Planning!$B2370,'Sales Hx'!$D:$D,Planning!$E2370))</f>
        <v>0</v>
      </c>
      <c r="J2370" s="16">
        <f>IF(COUNTIFS($C:$C,B2370)&gt;1,SUMIFS('Sales Hx'!$S:$S,'Sales Hx'!$B:$B,_xlfn.XLOOKUP(B2370,C:C,B:B),'Sales Hx'!$D:$D,E2370),SUMIFS('Sales Hx'!$S:$S,'Sales Hx'!$B:$B,$B2370,'Sales Hx'!$D:$D,$E2370))</f>
        <v>0</v>
      </c>
      <c r="K2370" s="16">
        <f t="shared" si="205"/>
        <v>0</v>
      </c>
      <c r="L2370" s="12">
        <f>IF(M2370&lt;&gt;"",M2370,IF(COUNTIFS($C:$C,B2370)&gt;1,SUMIFS('Sales Hx'!V:V,'Sales Hx'!$B:$B,_xlfn.XLOOKUP(B2370,C:C,B:B),'Sales Hx'!$D:$D,$E2370),SUMIFS('Sales Hx'!V:V,'Sales Hx'!$B:$B,$B2370,'Sales Hx'!$D:$D,$E2370)))</f>
        <v>0</v>
      </c>
      <c r="M2370" s="12">
        <v>0</v>
      </c>
      <c r="N2370" s="15">
        <f t="shared" si="204"/>
        <v>0</v>
      </c>
      <c r="O2370" s="21">
        <f t="shared" ref="O2370:O2433" si="207">MROUND(ROUND(IFERROR(IF(C2370&lt;&gt;"",0,IF(T2370="DC'd",0,IF(AND(J2370=0,F2370+G2370&lt;H2370),H2370-F2370+G2370,IF(F2370+G2370&lt;N2370,N2370+MAX((IF(J2370*R2370&gt;F2370,F2370,J2370*R2370))+J2370*S2370-F2370-G2370+H2370,0))))),0),0),1)</f>
        <v>0</v>
      </c>
      <c r="P2370" s="24">
        <v>6.5</v>
      </c>
      <c r="Q2370" s="18">
        <f t="shared" si="203"/>
        <v>0</v>
      </c>
      <c r="R2370" s="2">
        <v>1</v>
      </c>
      <c r="S2370" s="2">
        <v>120</v>
      </c>
      <c r="T2370" s="2" t="s">
        <v>4647</v>
      </c>
      <c r="U2370" s="28">
        <f>IF(G2370=0,"",_xlfn.MINIFS('PO Details'!$I:$I,'PO Details'!$D:$D,Planning!$B2370,'PO Details'!$L:$L,Planning!$E2370))</f>
        <v>45474</v>
      </c>
      <c r="V2370" s="29" t="s">
        <v>4641</v>
      </c>
      <c r="W2370" t="str">
        <f t="shared" si="206"/>
        <v/>
      </c>
      <c r="X2370" s="2">
        <v>120</v>
      </c>
    </row>
    <row r="2371" spans="1:24" x14ac:dyDescent="0.25">
      <c r="A2371" s="11" t="s">
        <v>4619</v>
      </c>
      <c r="B2371" s="22" t="s">
        <v>1728</v>
      </c>
      <c r="C2371" s="22"/>
      <c r="D2371" s="22" t="s">
        <v>1729</v>
      </c>
      <c r="E2371" s="31" t="s">
        <v>820</v>
      </c>
      <c r="F2371" s="12">
        <f>SUMIFS('Inventory Details'!$H:$H,'Inventory Details'!$B:$B,$B2371,'Inventory Details'!$E:$E,$E2371)</f>
        <v>0</v>
      </c>
      <c r="G2371" s="12">
        <f>SUMIFS('PO Details'!$H:$H,'PO Details'!$D:$D,Planning!$B2371,'PO Details'!$L:$L,$E2371)</f>
        <v>89</v>
      </c>
      <c r="H2371" s="12">
        <f>SUMIFS('SO Details'!$G:$G,'SO Details'!$D:$D,Planning!$B2371,'SO Details'!$K:$K,$E2371)</f>
        <v>2</v>
      </c>
      <c r="I2371" s="20">
        <f>IF(COUNTIFS($C:$C,B2371)&gt;1,SUMIFS('Sales Hx'!$Q:$Q,'Sales Hx'!$B:$B,_xlfn.XLOOKUP(B2371,C:C,B:B),'Sales Hx'!$D:$D,Planning!$E2371),SUMIFS('Sales Hx'!$Q:$Q,'Sales Hx'!$B:$B,Planning!$B2371,'Sales Hx'!$D:$D,Planning!$E2371))</f>
        <v>7</v>
      </c>
      <c r="J2371" s="16">
        <f>IF(COUNTIFS($C:$C,B2371)&gt;1,SUMIFS('Sales Hx'!$S:$S,'Sales Hx'!$B:$B,_xlfn.XLOOKUP(B2371,C:C,B:B),'Sales Hx'!$D:$D,E2371),SUMIFS('Sales Hx'!$S:$S,'Sales Hx'!$B:$B,$B2371,'Sales Hx'!$D:$D,$E2371))</f>
        <v>0.17598684210526316</v>
      </c>
      <c r="K2371" s="16">
        <f t="shared" si="205"/>
        <v>12.714285714285714</v>
      </c>
      <c r="L2371" s="12">
        <f>IF(M2371&lt;&gt;"",M2371,IF(COUNTIFS($C:$C,B2371)&gt;1,SUMIFS('Sales Hx'!V:V,'Sales Hx'!$B:$B,_xlfn.XLOOKUP(B2371,C:C,B:B),'Sales Hx'!$D:$D,$E2371),SUMIFS('Sales Hx'!V:V,'Sales Hx'!$B:$B,$B2371,'Sales Hx'!$D:$D,$E2371)))</f>
        <v>0</v>
      </c>
      <c r="M2371" s="12">
        <v>0</v>
      </c>
      <c r="N2371" s="15">
        <f t="shared" si="204"/>
        <v>0.17598684210526316</v>
      </c>
      <c r="O2371" s="21">
        <f t="shared" si="207"/>
        <v>0</v>
      </c>
      <c r="P2371" s="24">
        <v>6.5</v>
      </c>
      <c r="Q2371" s="18">
        <f t="shared" si="203"/>
        <v>0</v>
      </c>
      <c r="R2371" s="2">
        <v>1</v>
      </c>
      <c r="S2371" s="2">
        <v>120</v>
      </c>
      <c r="T2371" s="2" t="s">
        <v>4647</v>
      </c>
      <c r="U2371" s="28">
        <f>IF(G2371=0,"",_xlfn.MINIFS('PO Details'!$I:$I,'PO Details'!$D:$D,Planning!$B2371,'PO Details'!$L:$L,Planning!$E2371))</f>
        <v>45442</v>
      </c>
      <c r="V2371" s="29" t="s">
        <v>4641</v>
      </c>
      <c r="W2371" t="str">
        <f t="shared" si="206"/>
        <v/>
      </c>
      <c r="X2371" s="2">
        <v>120</v>
      </c>
    </row>
    <row r="2372" spans="1:24" x14ac:dyDescent="0.25">
      <c r="A2372" s="11" t="s">
        <v>4619</v>
      </c>
      <c r="B2372" s="22" t="s">
        <v>1728</v>
      </c>
      <c r="C2372" s="22"/>
      <c r="D2372" s="22" t="s">
        <v>1729</v>
      </c>
      <c r="E2372" s="31" t="s">
        <v>15</v>
      </c>
      <c r="F2372" s="12">
        <f>SUMIFS('Inventory Details'!$H:$H,'Inventory Details'!$B:$B,$B2372,'Inventory Details'!$E:$E,$E2372)</f>
        <v>80</v>
      </c>
      <c r="G2372" s="12">
        <f>SUMIFS('PO Details'!$H:$H,'PO Details'!$D:$D,Planning!$B2372,'PO Details'!$L:$L,$E2372)</f>
        <v>150</v>
      </c>
      <c r="H2372" s="12">
        <f>SUMIFS('SO Details'!$G:$G,'SO Details'!$D:$D,Planning!$B2372,'SO Details'!$K:$K,$E2372)</f>
        <v>0</v>
      </c>
      <c r="I2372" s="20">
        <f>IF(COUNTIFS($C:$C,B2372)&gt;1,SUMIFS('Sales Hx'!$Q:$Q,'Sales Hx'!$B:$B,_xlfn.XLOOKUP(B2372,C:C,B:B),'Sales Hx'!$D:$D,Planning!$E2372),SUMIFS('Sales Hx'!$Q:$Q,'Sales Hx'!$B:$B,Planning!$B2372,'Sales Hx'!$D:$D,Planning!$E2372))</f>
        <v>28</v>
      </c>
      <c r="J2372" s="16">
        <f>IF(COUNTIFS($C:$C,B2372)&gt;1,SUMIFS('Sales Hx'!$S:$S,'Sales Hx'!$B:$B,_xlfn.XLOOKUP(B2372,C:C,B:B),'Sales Hx'!$D:$D,E2372),SUMIFS('Sales Hx'!$S:$S,'Sales Hx'!$B:$B,$B2372,'Sales Hx'!$D:$D,$E2372))</f>
        <v>2.0723684210526319</v>
      </c>
      <c r="K2372" s="16">
        <f t="shared" si="205"/>
        <v>8.2142857142857135</v>
      </c>
      <c r="L2372" s="12">
        <f>IF(M2372&lt;&gt;"",M2372,IF(COUNTIFS($C:$C,B2372)&gt;1,SUMIFS('Sales Hx'!V:V,'Sales Hx'!$B:$B,_xlfn.XLOOKUP(B2372,C:C,B:B),'Sales Hx'!$D:$D,$E2372),SUMIFS('Sales Hx'!V:V,'Sales Hx'!$B:$B,$B2372,'Sales Hx'!$D:$D,$E2372)))</f>
        <v>0</v>
      </c>
      <c r="M2372" s="12">
        <v>0</v>
      </c>
      <c r="N2372" s="15">
        <f t="shared" si="204"/>
        <v>2.0723684210526319</v>
      </c>
      <c r="O2372" s="21">
        <f t="shared" si="207"/>
        <v>0</v>
      </c>
      <c r="P2372" s="24">
        <v>6.5</v>
      </c>
      <c r="Q2372" s="18">
        <f t="shared" si="203"/>
        <v>0</v>
      </c>
      <c r="R2372" s="2">
        <v>1</v>
      </c>
      <c r="S2372" s="2">
        <v>120</v>
      </c>
      <c r="T2372" s="2" t="s">
        <v>4647</v>
      </c>
      <c r="U2372" s="28">
        <f>IF(G2372=0,"",_xlfn.MINIFS('PO Details'!$I:$I,'PO Details'!$D:$D,Planning!$B2372,'PO Details'!$L:$L,Planning!$E2372))</f>
        <v>45412</v>
      </c>
      <c r="V2372" s="29" t="s">
        <v>4641</v>
      </c>
      <c r="W2372" t="str">
        <f t="shared" si="206"/>
        <v/>
      </c>
      <c r="X2372" s="2">
        <v>120</v>
      </c>
    </row>
    <row r="2373" spans="1:24" x14ac:dyDescent="0.25">
      <c r="A2373" s="11" t="s">
        <v>4619</v>
      </c>
      <c r="B2373" s="22" t="s">
        <v>1728</v>
      </c>
      <c r="C2373" s="22"/>
      <c r="D2373" s="22" t="s">
        <v>1729</v>
      </c>
      <c r="E2373" s="31" t="s">
        <v>106</v>
      </c>
      <c r="F2373" s="12">
        <f>SUMIFS('Inventory Details'!$H:$H,'Inventory Details'!$B:$B,$B2373,'Inventory Details'!$E:$E,$E2373)</f>
        <v>254</v>
      </c>
      <c r="G2373" s="12">
        <f>SUMIFS('PO Details'!$H:$H,'PO Details'!$D:$D,Planning!$B2373,'PO Details'!$L:$L,$E2373)</f>
        <v>915</v>
      </c>
      <c r="H2373" s="12">
        <f>SUMIFS('SO Details'!$G:$G,'SO Details'!$D:$D,Planning!$B2373,'SO Details'!$K:$K,$E2373)</f>
        <v>7</v>
      </c>
      <c r="I2373" s="20">
        <f>IF(COUNTIFS($C:$C,B2373)&gt;1,SUMIFS('Sales Hx'!$Q:$Q,'Sales Hx'!$B:$B,_xlfn.XLOOKUP(B2373,C:C,B:B),'Sales Hx'!$D:$D,Planning!$E2373),SUMIFS('Sales Hx'!$Q:$Q,'Sales Hx'!$B:$B,Planning!$B2373,'Sales Hx'!$D:$D,Planning!$E2373))</f>
        <v>18.2</v>
      </c>
      <c r="J2373" s="16">
        <f>IF(COUNTIFS($C:$C,B2373)&gt;1,SUMIFS('Sales Hx'!$S:$S,'Sales Hx'!$B:$B,_xlfn.XLOOKUP(B2373,C:C,B:B),'Sales Hx'!$D:$D,E2373),SUMIFS('Sales Hx'!$S:$S,'Sales Hx'!$B:$B,$B2373,'Sales Hx'!$D:$D,$E2373))</f>
        <v>1.3671052631578948</v>
      </c>
      <c r="K2373" s="16">
        <f t="shared" si="205"/>
        <v>64.230769230769226</v>
      </c>
      <c r="L2373" s="12">
        <f>IF(M2373&lt;&gt;"",M2373,IF(COUNTIFS($C:$C,B2373)&gt;1,SUMIFS('Sales Hx'!V:V,'Sales Hx'!$B:$B,_xlfn.XLOOKUP(B2373,C:C,B:B),'Sales Hx'!$D:$D,$E2373),SUMIFS('Sales Hx'!V:V,'Sales Hx'!$B:$B,$B2373,'Sales Hx'!$D:$D,$E2373)))</f>
        <v>0</v>
      </c>
      <c r="M2373" s="12">
        <v>0</v>
      </c>
      <c r="N2373" s="15">
        <f t="shared" si="204"/>
        <v>1.3671052631578948</v>
      </c>
      <c r="O2373" s="21">
        <f t="shared" si="207"/>
        <v>0</v>
      </c>
      <c r="P2373" s="24">
        <v>6.5</v>
      </c>
      <c r="Q2373" s="18">
        <f t="shared" si="203"/>
        <v>0</v>
      </c>
      <c r="R2373" s="2">
        <v>1</v>
      </c>
      <c r="S2373" s="2">
        <v>120</v>
      </c>
      <c r="T2373" s="2" t="s">
        <v>4647</v>
      </c>
      <c r="U2373" s="28">
        <f>IF(G2373=0,"",_xlfn.MINIFS('PO Details'!$I:$I,'PO Details'!$D:$D,Planning!$B2373,'PO Details'!$L:$L,Planning!$E2373))</f>
        <v>45443</v>
      </c>
      <c r="V2373" s="29" t="s">
        <v>4641</v>
      </c>
      <c r="W2373" t="str">
        <f t="shared" si="206"/>
        <v/>
      </c>
      <c r="X2373" s="2">
        <v>120</v>
      </c>
    </row>
    <row r="2374" spans="1:24" x14ac:dyDescent="0.25">
      <c r="A2374" s="11" t="s">
        <v>4619</v>
      </c>
      <c r="B2374" s="22" t="s">
        <v>1728</v>
      </c>
      <c r="C2374" s="22"/>
      <c r="D2374" s="22" t="s">
        <v>1729</v>
      </c>
      <c r="E2374" s="31" t="s">
        <v>109</v>
      </c>
      <c r="F2374" s="12">
        <f>SUMIFS('Inventory Details'!$H:$H,'Inventory Details'!$B:$B,$B2374,'Inventory Details'!$E:$E,$E2374)</f>
        <v>0</v>
      </c>
      <c r="G2374" s="12">
        <f>SUMIFS('PO Details'!$H:$H,'PO Details'!$D:$D,Planning!$B2374,'PO Details'!$L:$L,$E2374)</f>
        <v>158</v>
      </c>
      <c r="H2374" s="12">
        <f>SUMIFS('SO Details'!$G:$G,'SO Details'!$D:$D,Planning!$B2374,'SO Details'!$K:$K,$E2374)</f>
        <v>0</v>
      </c>
      <c r="I2374" s="20">
        <f>IF(COUNTIFS($C:$C,B2374)&gt;1,SUMIFS('Sales Hx'!$Q:$Q,'Sales Hx'!$B:$B,_xlfn.XLOOKUP(B2374,C:C,B:B),'Sales Hx'!$D:$D,Planning!$E2374),SUMIFS('Sales Hx'!$Q:$Q,'Sales Hx'!$B:$B,Planning!$B2374,'Sales Hx'!$D:$D,Planning!$E2374))</f>
        <v>29.4</v>
      </c>
      <c r="J2374" s="16">
        <f>IF(COUNTIFS($C:$C,B2374)&gt;1,SUMIFS('Sales Hx'!$S:$S,'Sales Hx'!$B:$B,_xlfn.XLOOKUP(B2374,C:C,B:B),'Sales Hx'!$D:$D,E2374),SUMIFS('Sales Hx'!$S:$S,'Sales Hx'!$B:$B,$B2374,'Sales Hx'!$D:$D,$E2374))</f>
        <v>0.36695906432748543</v>
      </c>
      <c r="K2374" s="16">
        <f t="shared" si="205"/>
        <v>5.3741496598639458</v>
      </c>
      <c r="L2374" s="12">
        <f>IF(M2374&lt;&gt;"",M2374,IF(COUNTIFS($C:$C,B2374)&gt;1,SUMIFS('Sales Hx'!V:V,'Sales Hx'!$B:$B,_xlfn.XLOOKUP(B2374,C:C,B:B),'Sales Hx'!$D:$D,$E2374),SUMIFS('Sales Hx'!V:V,'Sales Hx'!$B:$B,$B2374,'Sales Hx'!$D:$D,$E2374)))</f>
        <v>0</v>
      </c>
      <c r="M2374" s="12">
        <v>0</v>
      </c>
      <c r="N2374" s="15">
        <f t="shared" si="204"/>
        <v>0.36695906432748543</v>
      </c>
      <c r="O2374" s="21">
        <f t="shared" si="207"/>
        <v>0</v>
      </c>
      <c r="P2374" s="24">
        <v>6.5</v>
      </c>
      <c r="Q2374" s="18">
        <f t="shared" si="203"/>
        <v>0</v>
      </c>
      <c r="R2374" s="2">
        <v>1</v>
      </c>
      <c r="S2374" s="2">
        <v>120</v>
      </c>
      <c r="T2374" s="2" t="s">
        <v>4647</v>
      </c>
      <c r="U2374" s="28">
        <f>IF(G2374=0,"",_xlfn.MINIFS('PO Details'!$I:$I,'PO Details'!$D:$D,Planning!$B2374,'PO Details'!$L:$L,Planning!$E2374))</f>
        <v>45500</v>
      </c>
      <c r="V2374" s="29" t="s">
        <v>4641</v>
      </c>
      <c r="W2374" t="str">
        <f t="shared" si="206"/>
        <v/>
      </c>
      <c r="X2374" s="2">
        <v>120</v>
      </c>
    </row>
    <row r="2375" spans="1:24" x14ac:dyDescent="0.25">
      <c r="A2375" s="11" t="s">
        <v>4619</v>
      </c>
      <c r="B2375" s="22" t="s">
        <v>1728</v>
      </c>
      <c r="C2375" s="22"/>
      <c r="D2375" s="22" t="s">
        <v>1729</v>
      </c>
      <c r="E2375" s="31" t="s">
        <v>113</v>
      </c>
      <c r="F2375" s="12">
        <f>SUMIFS('Inventory Details'!$H:$H,'Inventory Details'!$B:$B,$B2375,'Inventory Details'!$E:$E,$E2375)</f>
        <v>0</v>
      </c>
      <c r="G2375" s="12">
        <f>SUMIFS('PO Details'!$H:$H,'PO Details'!$D:$D,Planning!$B2375,'PO Details'!$L:$L,$E2375)</f>
        <v>205</v>
      </c>
      <c r="H2375" s="12">
        <f>SUMIFS('SO Details'!$G:$G,'SO Details'!$D:$D,Planning!$B2375,'SO Details'!$K:$K,$E2375)</f>
        <v>4</v>
      </c>
      <c r="I2375" s="20">
        <f>IF(COUNTIFS($C:$C,B2375)&gt;1,SUMIFS('Sales Hx'!$Q:$Q,'Sales Hx'!$B:$B,_xlfn.XLOOKUP(B2375,C:C,B:B),'Sales Hx'!$D:$D,Planning!$E2375),SUMIFS('Sales Hx'!$Q:$Q,'Sales Hx'!$B:$B,Planning!$B2375,'Sales Hx'!$D:$D,Planning!$E2375))</f>
        <v>75.599999999999994</v>
      </c>
      <c r="J2375" s="16">
        <f>IF(COUNTIFS($C:$C,B2375)&gt;1,SUMIFS('Sales Hx'!$S:$S,'Sales Hx'!$B:$B,_xlfn.XLOOKUP(B2375,C:C,B:B),'Sales Hx'!$D:$D,E2375),SUMIFS('Sales Hx'!$S:$S,'Sales Hx'!$B:$B,$B2375,'Sales Hx'!$D:$D,$E2375))</f>
        <v>0.67269736842105265</v>
      </c>
      <c r="K2375" s="16">
        <f t="shared" si="205"/>
        <v>2.7116402116402116</v>
      </c>
      <c r="L2375" s="12">
        <f>IF(M2375&lt;&gt;"",M2375,IF(COUNTIFS($C:$C,B2375)&gt;1,SUMIFS('Sales Hx'!V:V,'Sales Hx'!$B:$B,_xlfn.XLOOKUP(B2375,C:C,B:B),'Sales Hx'!$D:$D,$E2375),SUMIFS('Sales Hx'!V:V,'Sales Hx'!$B:$B,$B2375,'Sales Hx'!$D:$D,$E2375)))</f>
        <v>0</v>
      </c>
      <c r="M2375" s="12">
        <v>0</v>
      </c>
      <c r="N2375" s="15">
        <f t="shared" si="204"/>
        <v>0.67269736842105265</v>
      </c>
      <c r="O2375" s="21">
        <f t="shared" si="207"/>
        <v>0</v>
      </c>
      <c r="P2375" s="24">
        <v>6.5</v>
      </c>
      <c r="Q2375" s="18">
        <f t="shared" si="203"/>
        <v>0</v>
      </c>
      <c r="R2375" s="2">
        <v>1</v>
      </c>
      <c r="S2375" s="2">
        <v>120</v>
      </c>
      <c r="T2375" s="2" t="s">
        <v>4647</v>
      </c>
      <c r="U2375" s="28">
        <f>IF(G2375=0,"",_xlfn.MINIFS('PO Details'!$I:$I,'PO Details'!$D:$D,Planning!$B2375,'PO Details'!$L:$L,Planning!$E2375))</f>
        <v>45442</v>
      </c>
      <c r="V2375" s="29" t="s">
        <v>4641</v>
      </c>
      <c r="W2375" t="str">
        <f t="shared" si="206"/>
        <v/>
      </c>
      <c r="X2375" s="2">
        <v>120</v>
      </c>
    </row>
    <row r="2376" spans="1:24" x14ac:dyDescent="0.25">
      <c r="A2376" s="11" t="s">
        <v>4619</v>
      </c>
      <c r="B2376" s="22" t="s">
        <v>1728</v>
      </c>
      <c r="C2376" s="22"/>
      <c r="D2376" s="22" t="s">
        <v>1729</v>
      </c>
      <c r="E2376" s="31" t="s">
        <v>4746</v>
      </c>
      <c r="F2376" s="12">
        <f>SUMIFS('Inventory Details'!$H:$H,'Inventory Details'!$B:$B,$B2376,'Inventory Details'!$E:$E,$E2376)</f>
        <v>157</v>
      </c>
      <c r="G2376" s="12">
        <f>SUMIFS('PO Details'!$H:$H,'PO Details'!$D:$D,Planning!$B2376,'PO Details'!$L:$L,$E2376)</f>
        <v>690</v>
      </c>
      <c r="H2376" s="12">
        <f>SUMIFS('SO Details'!$G:$G,'SO Details'!$D:$D,Planning!$B2376,'SO Details'!$K:$K,$E2376)</f>
        <v>5</v>
      </c>
      <c r="I2376" s="20">
        <f>IF(COUNTIFS($C:$C,B2376)&gt;1,SUMIFS('Sales Hx'!$Q:$Q,'Sales Hx'!$B:$B,_xlfn.XLOOKUP(B2376,C:C,B:B),'Sales Hx'!$D:$D,Planning!$E2376),SUMIFS('Sales Hx'!$Q:$Q,'Sales Hx'!$B:$B,Planning!$B2376,'Sales Hx'!$D:$D,Planning!$E2376))</f>
        <v>8.3999999999999986</v>
      </c>
      <c r="J2376" s="16">
        <f>IF(COUNTIFS($C:$C,B2376)&gt;1,SUMIFS('Sales Hx'!$S:$S,'Sales Hx'!$B:$B,_xlfn.XLOOKUP(B2376,C:C,B:B),'Sales Hx'!$D:$D,E2376),SUMIFS('Sales Hx'!$S:$S,'Sales Hx'!$B:$B,$B2376,'Sales Hx'!$D:$D,$E2376))</f>
        <v>1.6498538011695907</v>
      </c>
      <c r="K2376" s="16">
        <f t="shared" si="205"/>
        <v>100.83333333333336</v>
      </c>
      <c r="L2376" s="12">
        <f>IF(M2376&lt;&gt;"",M2376,IF(COUNTIFS($C:$C,B2376)&gt;1,SUMIFS('Sales Hx'!V:V,'Sales Hx'!$B:$B,_xlfn.XLOOKUP(B2376,C:C,B:B),'Sales Hx'!$D:$D,$E2376),SUMIFS('Sales Hx'!V:V,'Sales Hx'!$B:$B,$B2376,'Sales Hx'!$D:$D,$E2376)))</f>
        <v>0</v>
      </c>
      <c r="M2376" s="12">
        <v>0</v>
      </c>
      <c r="N2376" s="15">
        <f t="shared" si="204"/>
        <v>1.6498538011695907</v>
      </c>
      <c r="O2376" s="21">
        <f t="shared" si="207"/>
        <v>0</v>
      </c>
      <c r="P2376" s="24">
        <v>6.5</v>
      </c>
      <c r="Q2376" s="18">
        <f t="shared" si="203"/>
        <v>0</v>
      </c>
      <c r="R2376" s="2">
        <v>1</v>
      </c>
      <c r="S2376" s="2">
        <v>120</v>
      </c>
      <c r="T2376" s="2" t="s">
        <v>4647</v>
      </c>
      <c r="U2376" s="28">
        <f>IF(G2376=0,"",_xlfn.MINIFS('PO Details'!$I:$I,'PO Details'!$D:$D,Planning!$B2376,'PO Details'!$L:$L,Planning!$E2376))</f>
        <v>45462</v>
      </c>
      <c r="V2376" s="29" t="s">
        <v>4641</v>
      </c>
      <c r="W2376" t="str">
        <f t="shared" si="206"/>
        <v>Max</v>
      </c>
      <c r="X2376" s="2">
        <v>120</v>
      </c>
    </row>
    <row r="2377" spans="1:24" x14ac:dyDescent="0.25">
      <c r="A2377" s="11"/>
      <c r="B2377" s="22" t="s">
        <v>1730</v>
      </c>
      <c r="C2377" s="22"/>
      <c r="D2377" s="22"/>
      <c r="E2377" s="31" t="s">
        <v>108</v>
      </c>
      <c r="F2377" s="12">
        <f>SUMIFS('Inventory Details'!$H:$H,'Inventory Details'!$B:$B,$B2377,'Inventory Details'!$E:$E,$E2377)</f>
        <v>0</v>
      </c>
      <c r="G2377" s="12">
        <f>SUMIFS('PO Details'!$H:$H,'PO Details'!$D:$D,Planning!$B2377,'PO Details'!$L:$L,$E2377)</f>
        <v>0</v>
      </c>
      <c r="H2377" s="12">
        <f>SUMIFS('SO Details'!$G:$G,'SO Details'!$D:$D,Planning!$B2377,'SO Details'!$K:$K,$E2377)</f>
        <v>0</v>
      </c>
      <c r="I2377" s="20">
        <f>IF(COUNTIFS($C:$C,B2377)&gt;1,SUMIFS('Sales Hx'!$Q:$Q,'Sales Hx'!$B:$B,_xlfn.XLOOKUP(B2377,C:C,B:B),'Sales Hx'!$D:$D,Planning!$E2377),SUMIFS('Sales Hx'!$Q:$Q,'Sales Hx'!$B:$B,Planning!$B2377,'Sales Hx'!$D:$D,Planning!$E2377))</f>
        <v>0</v>
      </c>
      <c r="J2377" s="16">
        <f>IF(COUNTIFS($C:$C,B2377)&gt;1,SUMIFS('Sales Hx'!$S:$S,'Sales Hx'!$B:$B,_xlfn.XLOOKUP(B2377,C:C,B:B),'Sales Hx'!$D:$D,E2377),SUMIFS('Sales Hx'!$S:$S,'Sales Hx'!$B:$B,$B2377,'Sales Hx'!$D:$D,$E2377))</f>
        <v>3.2894736842105261E-2</v>
      </c>
      <c r="K2377" s="16">
        <f t="shared" si="205"/>
        <v>0</v>
      </c>
      <c r="L2377" s="12">
        <f>IF(M2377&lt;&gt;"",M2377,IF(COUNTIFS($C:$C,B2377)&gt;1,SUMIFS('Sales Hx'!V:V,'Sales Hx'!$B:$B,_xlfn.XLOOKUP(B2377,C:C,B:B),'Sales Hx'!$D:$D,$E2377),SUMIFS('Sales Hx'!V:V,'Sales Hx'!$B:$B,$B2377,'Sales Hx'!$D:$D,$E2377)))</f>
        <v>0</v>
      </c>
      <c r="M2377" s="12">
        <v>0</v>
      </c>
      <c r="N2377" s="15">
        <f t="shared" si="204"/>
        <v>3.2894736842105261E-2</v>
      </c>
      <c r="O2377" s="21">
        <f t="shared" si="207"/>
        <v>4</v>
      </c>
      <c r="P2377" s="24">
        <v>10.88</v>
      </c>
      <c r="Q2377" s="18">
        <f t="shared" si="203"/>
        <v>43.52</v>
      </c>
      <c r="R2377" s="2">
        <v>1</v>
      </c>
      <c r="S2377" s="2">
        <v>120</v>
      </c>
      <c r="T2377" s="2" t="s">
        <v>4647</v>
      </c>
      <c r="U2377" s="28" t="str">
        <f>IF(G2377=0,"",_xlfn.MINIFS('PO Details'!$I:$I,'PO Details'!$D:$D,Planning!$B2377,'PO Details'!$L:$L,Planning!$E2377))</f>
        <v/>
      </c>
      <c r="V2377" s="29" t="s">
        <v>4640</v>
      </c>
      <c r="W2377" t="str">
        <f t="shared" si="206"/>
        <v>Max</v>
      </c>
      <c r="X2377" s="2">
        <v>120</v>
      </c>
    </row>
    <row r="2378" spans="1:24" x14ac:dyDescent="0.25">
      <c r="A2378" s="11"/>
      <c r="B2378" s="22" t="s">
        <v>2032</v>
      </c>
      <c r="C2378" s="22"/>
      <c r="D2378" s="22"/>
      <c r="E2378" s="31" t="s">
        <v>119</v>
      </c>
      <c r="F2378" s="12">
        <f>SUMIFS('Inventory Details'!$H:$H,'Inventory Details'!$B:$B,$B2378,'Inventory Details'!$E:$E,$E2378)</f>
        <v>0</v>
      </c>
      <c r="G2378" s="12">
        <f>SUMIFS('PO Details'!$H:$H,'PO Details'!$D:$D,Planning!$B2378,'PO Details'!$L:$L,$E2378)</f>
        <v>0</v>
      </c>
      <c r="H2378" s="12">
        <f>SUMIFS('SO Details'!$G:$G,'SO Details'!$D:$D,Planning!$B2378,'SO Details'!$K:$K,$E2378)</f>
        <v>0</v>
      </c>
      <c r="I2378" s="20">
        <f>IF(COUNTIFS($C:$C,B2378)&gt;1,SUMIFS('Sales Hx'!$Q:$Q,'Sales Hx'!$B:$B,_xlfn.XLOOKUP(B2378,C:C,B:B),'Sales Hx'!$D:$D,Planning!$E2378),SUMIFS('Sales Hx'!$Q:$Q,'Sales Hx'!$B:$B,Planning!$B2378,'Sales Hx'!$D:$D,Planning!$E2378))</f>
        <v>7</v>
      </c>
      <c r="J2378" s="16">
        <f>IF(COUNTIFS($C:$C,B2378)&gt;1,SUMIFS('Sales Hx'!$S:$S,'Sales Hx'!$B:$B,_xlfn.XLOOKUP(B2378,C:C,B:B),'Sales Hx'!$D:$D,E2378),SUMIFS('Sales Hx'!$S:$S,'Sales Hx'!$B:$B,$B2378,'Sales Hx'!$D:$D,$E2378))</f>
        <v>0.1337719298245614</v>
      </c>
      <c r="K2378" s="16">
        <f t="shared" si="205"/>
        <v>0</v>
      </c>
      <c r="L2378" s="12">
        <f>IF(M2378&lt;&gt;"",M2378,IF(COUNTIFS($C:$C,B2378)&gt;1,SUMIFS('Sales Hx'!V:V,'Sales Hx'!$B:$B,_xlfn.XLOOKUP(B2378,C:C,B:B),'Sales Hx'!$D:$D,$E2378),SUMIFS('Sales Hx'!V:V,'Sales Hx'!$B:$B,$B2378,'Sales Hx'!$D:$D,$E2378)))</f>
        <v>0</v>
      </c>
      <c r="M2378" s="12">
        <v>0</v>
      </c>
      <c r="N2378" s="15">
        <f t="shared" si="204"/>
        <v>0.1337719298245614</v>
      </c>
      <c r="O2378" s="21">
        <f t="shared" si="207"/>
        <v>16</v>
      </c>
      <c r="P2378" s="24">
        <v>1.55</v>
      </c>
      <c r="Q2378" s="18">
        <f t="shared" si="203"/>
        <v>24.8</v>
      </c>
      <c r="R2378" s="2">
        <v>1</v>
      </c>
      <c r="S2378" s="2">
        <v>120</v>
      </c>
      <c r="T2378" s="2" t="s">
        <v>4647</v>
      </c>
      <c r="U2378" s="28" t="str">
        <f>IF(G2378=0,"",_xlfn.MINIFS('PO Details'!$I:$I,'PO Details'!$D:$D,Planning!$B2378,'PO Details'!$L:$L,Planning!$E2378))</f>
        <v/>
      </c>
      <c r="V2378" s="29" t="s">
        <v>4640</v>
      </c>
      <c r="W2378" t="str">
        <f t="shared" si="206"/>
        <v>Max</v>
      </c>
      <c r="X2378" s="2">
        <v>120</v>
      </c>
    </row>
    <row r="2379" spans="1:24" x14ac:dyDescent="0.25">
      <c r="A2379" s="11" t="s">
        <v>4616</v>
      </c>
      <c r="B2379" s="22" t="s">
        <v>318</v>
      </c>
      <c r="C2379" s="22"/>
      <c r="D2379" s="22" t="s">
        <v>319</v>
      </c>
      <c r="E2379" s="31" t="s">
        <v>106</v>
      </c>
      <c r="F2379" s="12">
        <f>SUMIFS('Inventory Details'!$H:$H,'Inventory Details'!$B:$B,$B2379,'Inventory Details'!$E:$E,$E2379)</f>
        <v>168</v>
      </c>
      <c r="G2379" s="12">
        <f>SUMIFS('PO Details'!$H:$H,'PO Details'!$D:$D,Planning!$B2379,'PO Details'!$L:$L,$E2379)</f>
        <v>200</v>
      </c>
      <c r="H2379" s="12">
        <f>SUMIFS('SO Details'!$G:$G,'SO Details'!$D:$D,Planning!$B2379,'SO Details'!$K:$K,$E2379)</f>
        <v>6</v>
      </c>
      <c r="I2379" s="20">
        <f>IF(COUNTIFS($C:$C,B2379)&gt;1,SUMIFS('Sales Hx'!$Q:$Q,'Sales Hx'!$B:$B,_xlfn.XLOOKUP(B2379,C:C,B:B),'Sales Hx'!$D:$D,Planning!$E2379),SUMIFS('Sales Hx'!$Q:$Q,'Sales Hx'!$B:$B,Planning!$B2379,'Sales Hx'!$D:$D,Planning!$E2379))</f>
        <v>165.2</v>
      </c>
      <c r="J2379" s="16">
        <f>IF(COUNTIFS($C:$C,B2379)&gt;1,SUMIFS('Sales Hx'!$S:$S,'Sales Hx'!$B:$B,_xlfn.XLOOKUP(B2379,C:C,B:B),'Sales Hx'!$D:$D,E2379),SUMIFS('Sales Hx'!$S:$S,'Sales Hx'!$B:$B,$B2379,'Sales Hx'!$D:$D,$E2379))</f>
        <v>1.4939692982456141</v>
      </c>
      <c r="K2379" s="16">
        <f t="shared" si="205"/>
        <v>2.2276029055690074</v>
      </c>
      <c r="L2379" s="12">
        <f>IF(M2379&lt;&gt;"",M2379,IF(COUNTIFS($C:$C,B2379)&gt;1,SUMIFS('Sales Hx'!V:V,'Sales Hx'!$B:$B,_xlfn.XLOOKUP(B2379,C:C,B:B),'Sales Hx'!$D:$D,$E2379),SUMIFS('Sales Hx'!V:V,'Sales Hx'!$B:$B,$B2379,'Sales Hx'!$D:$D,$E2379)))</f>
        <v>0</v>
      </c>
      <c r="M2379" s="12">
        <v>0</v>
      </c>
      <c r="N2379" s="15">
        <f t="shared" si="204"/>
        <v>1.4939692982456141</v>
      </c>
      <c r="O2379" s="21">
        <f t="shared" si="207"/>
        <v>0</v>
      </c>
      <c r="P2379" s="24">
        <v>1.55</v>
      </c>
      <c r="Q2379" s="18">
        <f t="shared" si="203"/>
        <v>0</v>
      </c>
      <c r="R2379" s="2">
        <v>1</v>
      </c>
      <c r="S2379" s="2">
        <v>120</v>
      </c>
      <c r="T2379" s="2" t="s">
        <v>4647</v>
      </c>
      <c r="U2379" s="28">
        <f>IF(G2379=0,"",_xlfn.MINIFS('PO Details'!$I:$I,'PO Details'!$D:$D,Planning!$B2379,'PO Details'!$L:$L,Planning!$E2379))</f>
        <v>45443</v>
      </c>
      <c r="V2379" s="29" t="s">
        <v>4640</v>
      </c>
      <c r="W2379" t="str">
        <f t="shared" si="206"/>
        <v/>
      </c>
      <c r="X2379" s="2">
        <v>120</v>
      </c>
    </row>
    <row r="2380" spans="1:24" x14ac:dyDescent="0.25">
      <c r="A2380" s="11" t="s">
        <v>4616</v>
      </c>
      <c r="B2380" s="22" t="s">
        <v>318</v>
      </c>
      <c r="C2380" s="22"/>
      <c r="D2380" s="22" t="s">
        <v>319</v>
      </c>
      <c r="E2380" s="31" t="s">
        <v>119</v>
      </c>
      <c r="F2380" s="12">
        <f>SUMIFS('Inventory Details'!$H:$H,'Inventory Details'!$B:$B,$B2380,'Inventory Details'!$E:$E,$E2380)</f>
        <v>2</v>
      </c>
      <c r="G2380" s="12">
        <f>SUMIFS('PO Details'!$H:$H,'PO Details'!$D:$D,Planning!$B2380,'PO Details'!$L:$L,$E2380)</f>
        <v>28</v>
      </c>
      <c r="H2380" s="12">
        <f>SUMIFS('SO Details'!$G:$G,'SO Details'!$D:$D,Planning!$B2380,'SO Details'!$K:$K,$E2380)</f>
        <v>0</v>
      </c>
      <c r="I2380" s="20">
        <f>IF(COUNTIFS($C:$C,B2380)&gt;1,SUMIFS('Sales Hx'!$Q:$Q,'Sales Hx'!$B:$B,_xlfn.XLOOKUP(B2380,C:C,B:B),'Sales Hx'!$D:$D,Planning!$E2380),SUMIFS('Sales Hx'!$Q:$Q,'Sales Hx'!$B:$B,Planning!$B2380,'Sales Hx'!$D:$D,Planning!$E2380))</f>
        <v>14</v>
      </c>
      <c r="J2380" s="16">
        <f>IF(COUNTIFS($C:$C,B2380)&gt;1,SUMIFS('Sales Hx'!$S:$S,'Sales Hx'!$B:$B,_xlfn.XLOOKUP(B2380,C:C,B:B),'Sales Hx'!$D:$D,E2380),SUMIFS('Sales Hx'!$S:$S,'Sales Hx'!$B:$B,$B2380,'Sales Hx'!$D:$D,$E2380))</f>
        <v>0.16611842105263158</v>
      </c>
      <c r="K2380" s="16">
        <f t="shared" si="205"/>
        <v>2.1428571428571428</v>
      </c>
      <c r="L2380" s="12">
        <f>IF(M2380&lt;&gt;"",M2380,IF(COUNTIFS($C:$C,B2380)&gt;1,SUMIFS('Sales Hx'!V:V,'Sales Hx'!$B:$B,_xlfn.XLOOKUP(B2380,C:C,B:B),'Sales Hx'!$D:$D,$E2380),SUMIFS('Sales Hx'!V:V,'Sales Hx'!$B:$B,$B2380,'Sales Hx'!$D:$D,$E2380)))</f>
        <v>0</v>
      </c>
      <c r="M2380" s="12">
        <v>0</v>
      </c>
      <c r="N2380" s="15">
        <f t="shared" si="204"/>
        <v>0.16611842105263158</v>
      </c>
      <c r="O2380" s="21">
        <f t="shared" si="207"/>
        <v>0</v>
      </c>
      <c r="P2380" s="24">
        <v>1.55</v>
      </c>
      <c r="Q2380" s="18">
        <f t="shared" si="203"/>
        <v>0</v>
      </c>
      <c r="R2380" s="2">
        <v>1</v>
      </c>
      <c r="S2380" s="2">
        <v>120</v>
      </c>
      <c r="T2380" s="2" t="s">
        <v>4647</v>
      </c>
      <c r="U2380" s="28">
        <f>IF(G2380=0,"",_xlfn.MINIFS('PO Details'!$I:$I,'PO Details'!$D:$D,Planning!$B2380,'PO Details'!$L:$L,Planning!$E2380))</f>
        <v>45443</v>
      </c>
      <c r="V2380" s="29" t="s">
        <v>4640</v>
      </c>
      <c r="W2380" t="str">
        <f t="shared" si="206"/>
        <v/>
      </c>
      <c r="X2380" s="2">
        <v>120</v>
      </c>
    </row>
    <row r="2381" spans="1:24" x14ac:dyDescent="0.25">
      <c r="A2381" s="11" t="s">
        <v>4616</v>
      </c>
      <c r="B2381" s="22" t="s">
        <v>318</v>
      </c>
      <c r="C2381" s="22"/>
      <c r="D2381" s="22" t="s">
        <v>319</v>
      </c>
      <c r="E2381" s="31" t="s">
        <v>113</v>
      </c>
      <c r="F2381" s="12">
        <f>SUMIFS('Inventory Details'!$H:$H,'Inventory Details'!$B:$B,$B2381,'Inventory Details'!$E:$E,$E2381)</f>
        <v>150</v>
      </c>
      <c r="G2381" s="12">
        <f>SUMIFS('PO Details'!$H:$H,'PO Details'!$D:$D,Planning!$B2381,'PO Details'!$L:$L,$E2381)</f>
        <v>100</v>
      </c>
      <c r="H2381" s="12">
        <f>SUMIFS('SO Details'!$G:$G,'SO Details'!$D:$D,Planning!$B2381,'SO Details'!$K:$K,$E2381)</f>
        <v>2</v>
      </c>
      <c r="I2381" s="20">
        <f>IF(COUNTIFS($C:$C,B2381)&gt;1,SUMIFS('Sales Hx'!$Q:$Q,'Sales Hx'!$B:$B,_xlfn.XLOOKUP(B2381,C:C,B:B),'Sales Hx'!$D:$D,Planning!$E2381),SUMIFS('Sales Hx'!$Q:$Q,'Sales Hx'!$B:$B,Planning!$B2381,'Sales Hx'!$D:$D,Planning!$E2381))</f>
        <v>44.8</v>
      </c>
      <c r="J2381" s="16">
        <f>IF(COUNTIFS($C:$C,B2381)&gt;1,SUMIFS('Sales Hx'!$S:$S,'Sales Hx'!$B:$B,_xlfn.XLOOKUP(B2381,C:C,B:B),'Sales Hx'!$D:$D,E2381),SUMIFS('Sales Hx'!$S:$S,'Sales Hx'!$B:$B,$B2381,'Sales Hx'!$D:$D,$E2381))</f>
        <v>0.54166666666666674</v>
      </c>
      <c r="K2381" s="16">
        <f t="shared" si="205"/>
        <v>5.5803571428571432</v>
      </c>
      <c r="L2381" s="12">
        <f>IF(M2381&lt;&gt;"",M2381,IF(COUNTIFS($C:$C,B2381)&gt;1,SUMIFS('Sales Hx'!V:V,'Sales Hx'!$B:$B,_xlfn.XLOOKUP(B2381,C:C,B:B),'Sales Hx'!$D:$D,$E2381),SUMIFS('Sales Hx'!V:V,'Sales Hx'!$B:$B,$B2381,'Sales Hx'!$D:$D,$E2381)))</f>
        <v>0</v>
      </c>
      <c r="M2381" s="12">
        <v>0</v>
      </c>
      <c r="N2381" s="15">
        <f t="shared" si="204"/>
        <v>0.54166666666666674</v>
      </c>
      <c r="O2381" s="21">
        <f t="shared" si="207"/>
        <v>0</v>
      </c>
      <c r="P2381" s="24">
        <v>1.55</v>
      </c>
      <c r="Q2381" s="18">
        <f t="shared" si="203"/>
        <v>0</v>
      </c>
      <c r="R2381" s="2">
        <v>1</v>
      </c>
      <c r="S2381" s="2">
        <v>120</v>
      </c>
      <c r="T2381" s="2" t="s">
        <v>4647</v>
      </c>
      <c r="U2381" s="28">
        <f>IF(G2381=0,"",_xlfn.MINIFS('PO Details'!$I:$I,'PO Details'!$D:$D,Planning!$B2381,'PO Details'!$L:$L,Planning!$E2381))</f>
        <v>45474</v>
      </c>
      <c r="V2381" s="29" t="s">
        <v>4640</v>
      </c>
      <c r="W2381" t="str">
        <f t="shared" si="206"/>
        <v/>
      </c>
      <c r="X2381" s="2">
        <v>120</v>
      </c>
    </row>
    <row r="2382" spans="1:24" x14ac:dyDescent="0.25">
      <c r="A2382" s="11" t="s">
        <v>4616</v>
      </c>
      <c r="B2382" s="22" t="s">
        <v>318</v>
      </c>
      <c r="C2382" s="22"/>
      <c r="D2382" s="22" t="s">
        <v>319</v>
      </c>
      <c r="E2382" s="31" t="s">
        <v>15</v>
      </c>
      <c r="F2382" s="12">
        <f>SUMIFS('Inventory Details'!$H:$H,'Inventory Details'!$B:$B,$B2382,'Inventory Details'!$E:$E,$E2382)</f>
        <v>5</v>
      </c>
      <c r="G2382" s="12">
        <f>SUMIFS('PO Details'!$H:$H,'PO Details'!$D:$D,Planning!$B2382,'PO Details'!$L:$L,$E2382)</f>
        <v>140</v>
      </c>
      <c r="H2382" s="12">
        <f>SUMIFS('SO Details'!$G:$G,'SO Details'!$D:$D,Planning!$B2382,'SO Details'!$K:$K,$E2382)</f>
        <v>0</v>
      </c>
      <c r="I2382" s="20">
        <f>IF(COUNTIFS($C:$C,B2382)&gt;1,SUMIFS('Sales Hx'!$Q:$Q,'Sales Hx'!$B:$B,_xlfn.XLOOKUP(B2382,C:C,B:B),'Sales Hx'!$D:$D,Planning!$E2382),SUMIFS('Sales Hx'!$Q:$Q,'Sales Hx'!$B:$B,Planning!$B2382,'Sales Hx'!$D:$D,Planning!$E2382))</f>
        <v>7</v>
      </c>
      <c r="J2382" s="16">
        <f>IF(COUNTIFS($C:$C,B2382)&gt;1,SUMIFS('Sales Hx'!$S:$S,'Sales Hx'!$B:$B,_xlfn.XLOOKUP(B2382,C:C,B:B),'Sales Hx'!$D:$D,E2382),SUMIFS('Sales Hx'!$S:$S,'Sales Hx'!$B:$B,$B2382,'Sales Hx'!$D:$D,$E2382))</f>
        <v>0.23026315789473686</v>
      </c>
      <c r="K2382" s="16">
        <f t="shared" si="205"/>
        <v>20.714285714285715</v>
      </c>
      <c r="L2382" s="12">
        <f>IF(M2382&lt;&gt;"",M2382,IF(COUNTIFS($C:$C,B2382)&gt;1,SUMIFS('Sales Hx'!V:V,'Sales Hx'!$B:$B,_xlfn.XLOOKUP(B2382,C:C,B:B),'Sales Hx'!$D:$D,$E2382),SUMIFS('Sales Hx'!V:V,'Sales Hx'!$B:$B,$B2382,'Sales Hx'!$D:$D,$E2382)))</f>
        <v>0</v>
      </c>
      <c r="M2382" s="12">
        <v>0</v>
      </c>
      <c r="N2382" s="15">
        <f t="shared" si="204"/>
        <v>0.23026315789473686</v>
      </c>
      <c r="O2382" s="21">
        <f t="shared" si="207"/>
        <v>0</v>
      </c>
      <c r="P2382" s="24">
        <v>1.55</v>
      </c>
      <c r="Q2382" s="18">
        <f t="shared" si="203"/>
        <v>0</v>
      </c>
      <c r="R2382" s="2">
        <v>1</v>
      </c>
      <c r="S2382" s="2">
        <v>120</v>
      </c>
      <c r="T2382" s="2" t="s">
        <v>4647</v>
      </c>
      <c r="U2382" s="28">
        <f>IF(G2382=0,"",_xlfn.MINIFS('PO Details'!$I:$I,'PO Details'!$D:$D,Planning!$B2382,'PO Details'!$L:$L,Planning!$E2382))</f>
        <v>45412</v>
      </c>
      <c r="V2382" s="29" t="s">
        <v>4640</v>
      </c>
      <c r="W2382" t="str">
        <f t="shared" si="206"/>
        <v>Max</v>
      </c>
      <c r="X2382" s="2">
        <v>120</v>
      </c>
    </row>
    <row r="2383" spans="1:24" x14ac:dyDescent="0.25">
      <c r="A2383" s="11" t="s">
        <v>4616</v>
      </c>
      <c r="B2383" s="22" t="s">
        <v>318</v>
      </c>
      <c r="C2383" s="22"/>
      <c r="D2383" s="22" t="s">
        <v>319</v>
      </c>
      <c r="E2383" s="31" t="s">
        <v>4746</v>
      </c>
      <c r="F2383" s="12">
        <f>SUMIFS('Inventory Details'!$H:$H,'Inventory Details'!$B:$B,$B2383,'Inventory Details'!$E:$E,$E2383)</f>
        <v>170</v>
      </c>
      <c r="G2383" s="12">
        <f>SUMIFS('PO Details'!$H:$H,'PO Details'!$D:$D,Planning!$B2383,'PO Details'!$L:$L,$E2383)</f>
        <v>150</v>
      </c>
      <c r="H2383" s="12">
        <f>SUMIFS('SO Details'!$G:$G,'SO Details'!$D:$D,Planning!$B2383,'SO Details'!$K:$K,$E2383)</f>
        <v>3</v>
      </c>
      <c r="I2383" s="20">
        <f>IF(COUNTIFS($C:$C,B2383)&gt;1,SUMIFS('Sales Hx'!$Q:$Q,'Sales Hx'!$B:$B,_xlfn.XLOOKUP(B2383,C:C,B:B),'Sales Hx'!$D:$D,Planning!$E2383),SUMIFS('Sales Hx'!$Q:$Q,'Sales Hx'!$B:$B,Planning!$B2383,'Sales Hx'!$D:$D,Planning!$E2383))</f>
        <v>74.199999999999989</v>
      </c>
      <c r="J2383" s="16">
        <f>IF(COUNTIFS($C:$C,B2383)&gt;1,SUMIFS('Sales Hx'!$S:$S,'Sales Hx'!$B:$B,_xlfn.XLOOKUP(B2383,C:C,B:B),'Sales Hx'!$D:$D,E2383),SUMIFS('Sales Hx'!$S:$S,'Sales Hx'!$B:$B,$B2383,'Sales Hx'!$D:$D,$E2383))</f>
        <v>1.1195175438596492</v>
      </c>
      <c r="K2383" s="16">
        <f t="shared" si="205"/>
        <v>4.3126684636118604</v>
      </c>
      <c r="L2383" s="12">
        <f>IF(M2383&lt;&gt;"",M2383,IF(COUNTIFS($C:$C,B2383)&gt;1,SUMIFS('Sales Hx'!V:V,'Sales Hx'!$B:$B,_xlfn.XLOOKUP(B2383,C:C,B:B),'Sales Hx'!$D:$D,$E2383),SUMIFS('Sales Hx'!V:V,'Sales Hx'!$B:$B,$B2383,'Sales Hx'!$D:$D,$E2383)))</f>
        <v>0</v>
      </c>
      <c r="M2383" s="12">
        <v>0</v>
      </c>
      <c r="N2383" s="15">
        <f t="shared" si="204"/>
        <v>1.1195175438596492</v>
      </c>
      <c r="O2383" s="21">
        <f t="shared" si="207"/>
        <v>0</v>
      </c>
      <c r="P2383" s="24">
        <v>1.55</v>
      </c>
      <c r="Q2383" s="18">
        <f t="shared" si="203"/>
        <v>0</v>
      </c>
      <c r="R2383" s="2">
        <v>1</v>
      </c>
      <c r="S2383" s="2">
        <v>120</v>
      </c>
      <c r="T2383" s="2" t="s">
        <v>4647</v>
      </c>
      <c r="U2383" s="28">
        <f>IF(G2383=0,"",_xlfn.MINIFS('PO Details'!$I:$I,'PO Details'!$D:$D,Planning!$B2383,'PO Details'!$L:$L,Planning!$E2383))</f>
        <v>45516</v>
      </c>
      <c r="V2383" s="29" t="s">
        <v>4640</v>
      </c>
      <c r="W2383" t="str">
        <f t="shared" si="206"/>
        <v/>
      </c>
      <c r="X2383" s="2">
        <v>120</v>
      </c>
    </row>
    <row r="2384" spans="1:24" x14ac:dyDescent="0.25">
      <c r="A2384" s="11" t="s">
        <v>4616</v>
      </c>
      <c r="B2384" s="22" t="s">
        <v>318</v>
      </c>
      <c r="C2384" s="22"/>
      <c r="D2384" s="22" t="s">
        <v>319</v>
      </c>
      <c r="E2384" s="31" t="s">
        <v>109</v>
      </c>
      <c r="F2384" s="12">
        <f>SUMIFS('Inventory Details'!$H:$H,'Inventory Details'!$B:$B,$B2384,'Inventory Details'!$E:$E,$E2384)</f>
        <v>66</v>
      </c>
      <c r="G2384" s="12">
        <f>SUMIFS('PO Details'!$H:$H,'PO Details'!$D:$D,Planning!$B2384,'PO Details'!$L:$L,$E2384)</f>
        <v>0</v>
      </c>
      <c r="H2384" s="12">
        <f>SUMIFS('SO Details'!$G:$G,'SO Details'!$D:$D,Planning!$B2384,'SO Details'!$K:$K,$E2384)</f>
        <v>1</v>
      </c>
      <c r="I2384" s="20">
        <f>IF(COUNTIFS($C:$C,B2384)&gt;1,SUMIFS('Sales Hx'!$Q:$Q,'Sales Hx'!$B:$B,_xlfn.XLOOKUP(B2384,C:C,B:B),'Sales Hx'!$D:$D,Planning!$E2384),SUMIFS('Sales Hx'!$Q:$Q,'Sales Hx'!$B:$B,Planning!$B2384,'Sales Hx'!$D:$D,Planning!$E2384))</f>
        <v>30.799999999999997</v>
      </c>
      <c r="J2384" s="16">
        <f>IF(COUNTIFS($C:$C,B2384)&gt;1,SUMIFS('Sales Hx'!$S:$S,'Sales Hx'!$B:$B,_xlfn.XLOOKUP(B2384,C:C,B:B),'Sales Hx'!$D:$D,E2384),SUMIFS('Sales Hx'!$S:$S,'Sales Hx'!$B:$B,$B2384,'Sales Hx'!$D:$D,$E2384))</f>
        <v>0.43421052631578944</v>
      </c>
      <c r="K2384" s="16">
        <f t="shared" si="205"/>
        <v>2.1428571428571432</v>
      </c>
      <c r="L2384" s="12">
        <f>IF(M2384&lt;&gt;"",M2384,IF(COUNTIFS($C:$C,B2384)&gt;1,SUMIFS('Sales Hx'!V:V,'Sales Hx'!$B:$B,_xlfn.XLOOKUP(B2384,C:C,B:B),'Sales Hx'!$D:$D,$E2384),SUMIFS('Sales Hx'!V:V,'Sales Hx'!$B:$B,$B2384,'Sales Hx'!$D:$D,$E2384)))</f>
        <v>0</v>
      </c>
      <c r="M2384" s="12">
        <v>0</v>
      </c>
      <c r="N2384" s="15">
        <f t="shared" si="204"/>
        <v>0.43421052631578944</v>
      </c>
      <c r="O2384" s="21">
        <f t="shared" si="207"/>
        <v>0</v>
      </c>
      <c r="P2384" s="24">
        <v>1.55</v>
      </c>
      <c r="Q2384" s="18">
        <f t="shared" si="203"/>
        <v>0</v>
      </c>
      <c r="R2384" s="2">
        <v>1</v>
      </c>
      <c r="S2384" s="2">
        <v>120</v>
      </c>
      <c r="T2384" s="2" t="s">
        <v>4647</v>
      </c>
      <c r="U2384" s="28" t="str">
        <f>IF(G2384=0,"",_xlfn.MINIFS('PO Details'!$I:$I,'PO Details'!$D:$D,Planning!$B2384,'PO Details'!$L:$L,Planning!$E2384))</f>
        <v/>
      </c>
      <c r="V2384" s="29" t="s">
        <v>4640</v>
      </c>
      <c r="W2384" t="str">
        <f t="shared" si="206"/>
        <v/>
      </c>
      <c r="X2384" s="2">
        <v>120</v>
      </c>
    </row>
    <row r="2385" spans="1:24" x14ac:dyDescent="0.25">
      <c r="A2385" s="11" t="s">
        <v>4616</v>
      </c>
      <c r="B2385" s="22" t="s">
        <v>318</v>
      </c>
      <c r="C2385" s="22"/>
      <c r="D2385" s="22" t="s">
        <v>319</v>
      </c>
      <c r="E2385" s="31" t="s">
        <v>752</v>
      </c>
      <c r="F2385" s="12">
        <f>SUMIFS('Inventory Details'!$H:$H,'Inventory Details'!$B:$B,$B2385,'Inventory Details'!$E:$E,$E2385)</f>
        <v>1</v>
      </c>
      <c r="G2385" s="12">
        <f>SUMIFS('PO Details'!$H:$H,'PO Details'!$D:$D,Planning!$B2385,'PO Details'!$L:$L,$E2385)</f>
        <v>0</v>
      </c>
      <c r="H2385" s="12">
        <f>SUMIFS('SO Details'!$G:$G,'SO Details'!$D:$D,Planning!$B2385,'SO Details'!$K:$K,$E2385)</f>
        <v>0</v>
      </c>
      <c r="I2385" s="20">
        <f>IF(COUNTIFS($C:$C,B2385)&gt;1,SUMIFS('Sales Hx'!$Q:$Q,'Sales Hx'!$B:$B,_xlfn.XLOOKUP(B2385,C:C,B:B),'Sales Hx'!$D:$D,Planning!$E2385),SUMIFS('Sales Hx'!$Q:$Q,'Sales Hx'!$B:$B,Planning!$B2385,'Sales Hx'!$D:$D,Planning!$E2385))</f>
        <v>0</v>
      </c>
      <c r="J2385" s="16">
        <f>IF(COUNTIFS($C:$C,B2385)&gt;1,SUMIFS('Sales Hx'!$S:$S,'Sales Hx'!$B:$B,_xlfn.XLOOKUP(B2385,C:C,B:B),'Sales Hx'!$D:$D,E2385),SUMIFS('Sales Hx'!$S:$S,'Sales Hx'!$B:$B,$B2385,'Sales Hx'!$D:$D,$E2385))</f>
        <v>0</v>
      </c>
      <c r="K2385" s="16">
        <f t="shared" si="205"/>
        <v>0</v>
      </c>
      <c r="L2385" s="12">
        <f>IF(M2385&lt;&gt;"",M2385,IF(COUNTIFS($C:$C,B2385)&gt;1,SUMIFS('Sales Hx'!V:V,'Sales Hx'!$B:$B,_xlfn.XLOOKUP(B2385,C:C,B:B),'Sales Hx'!$D:$D,$E2385),SUMIFS('Sales Hx'!V:V,'Sales Hx'!$B:$B,$B2385,'Sales Hx'!$D:$D,$E2385)))</f>
        <v>0</v>
      </c>
      <c r="M2385" s="12">
        <v>0</v>
      </c>
      <c r="N2385" s="15">
        <f t="shared" si="204"/>
        <v>0</v>
      </c>
      <c r="O2385" s="21">
        <f t="shared" si="207"/>
        <v>0</v>
      </c>
      <c r="P2385" s="24">
        <v>1.55</v>
      </c>
      <c r="Q2385" s="18">
        <f t="shared" si="203"/>
        <v>0</v>
      </c>
      <c r="R2385" s="2">
        <v>1</v>
      </c>
      <c r="S2385" s="2">
        <v>120</v>
      </c>
      <c r="T2385" s="2" t="s">
        <v>4647</v>
      </c>
      <c r="U2385" s="28" t="str">
        <f>IF(G2385=0,"",_xlfn.MINIFS('PO Details'!$I:$I,'PO Details'!$D:$D,Planning!$B2385,'PO Details'!$L:$L,Planning!$E2385))</f>
        <v/>
      </c>
      <c r="V2385" s="29" t="s">
        <v>4640</v>
      </c>
      <c r="W2385" t="str">
        <f t="shared" si="206"/>
        <v/>
      </c>
      <c r="X2385" s="2">
        <v>120</v>
      </c>
    </row>
    <row r="2386" spans="1:24" x14ac:dyDescent="0.25">
      <c r="A2386" s="11" t="s">
        <v>4616</v>
      </c>
      <c r="B2386" s="22" t="s">
        <v>318</v>
      </c>
      <c r="C2386" s="22"/>
      <c r="D2386" s="22" t="s">
        <v>319</v>
      </c>
      <c r="E2386" s="31" t="s">
        <v>1201</v>
      </c>
      <c r="F2386" s="12">
        <f>SUMIFS('Inventory Details'!$H:$H,'Inventory Details'!$B:$B,$B2386,'Inventory Details'!$E:$E,$E2386)</f>
        <v>0</v>
      </c>
      <c r="G2386" s="12">
        <f>SUMIFS('PO Details'!$H:$H,'PO Details'!$D:$D,Planning!$B2386,'PO Details'!$L:$L,$E2386)</f>
        <v>0</v>
      </c>
      <c r="H2386" s="12">
        <f>SUMIFS('SO Details'!$G:$G,'SO Details'!$D:$D,Planning!$B2386,'SO Details'!$K:$K,$E2386)</f>
        <v>0</v>
      </c>
      <c r="I2386" s="20">
        <f>IF(COUNTIFS($C:$C,B2386)&gt;1,SUMIFS('Sales Hx'!$Q:$Q,'Sales Hx'!$B:$B,_xlfn.XLOOKUP(B2386,C:C,B:B),'Sales Hx'!$D:$D,Planning!$E2386),SUMIFS('Sales Hx'!$Q:$Q,'Sales Hx'!$B:$B,Planning!$B2386,'Sales Hx'!$D:$D,Planning!$E2386))</f>
        <v>0</v>
      </c>
      <c r="J2386" s="16">
        <f>IF(COUNTIFS($C:$C,B2386)&gt;1,SUMIFS('Sales Hx'!$S:$S,'Sales Hx'!$B:$B,_xlfn.XLOOKUP(B2386,C:C,B:B),'Sales Hx'!$D:$D,E2386),SUMIFS('Sales Hx'!$S:$S,'Sales Hx'!$B:$B,$B2386,'Sales Hx'!$D:$D,$E2386))</f>
        <v>0</v>
      </c>
      <c r="K2386" s="16">
        <f t="shared" si="205"/>
        <v>0</v>
      </c>
      <c r="L2386" s="12">
        <f>IF(M2386&lt;&gt;"",M2386,IF(COUNTIFS($C:$C,B2386)&gt;1,SUMIFS('Sales Hx'!V:V,'Sales Hx'!$B:$B,_xlfn.XLOOKUP(B2386,C:C,B:B),'Sales Hx'!$D:$D,$E2386),SUMIFS('Sales Hx'!V:V,'Sales Hx'!$B:$B,$B2386,'Sales Hx'!$D:$D,$E2386)))</f>
        <v>0</v>
      </c>
      <c r="M2386" s="12">
        <v>0</v>
      </c>
      <c r="N2386" s="15">
        <f t="shared" si="204"/>
        <v>0</v>
      </c>
      <c r="O2386" s="21">
        <f t="shared" si="207"/>
        <v>0</v>
      </c>
      <c r="P2386" s="24">
        <v>1.55</v>
      </c>
      <c r="Q2386" s="18">
        <f t="shared" si="203"/>
        <v>0</v>
      </c>
      <c r="R2386" s="2">
        <v>1</v>
      </c>
      <c r="S2386" s="2">
        <v>120</v>
      </c>
      <c r="T2386" s="2" t="s">
        <v>4647</v>
      </c>
      <c r="U2386" s="28" t="str">
        <f>IF(G2386=0,"",_xlfn.MINIFS('PO Details'!$I:$I,'PO Details'!$D:$D,Planning!$B2386,'PO Details'!$L:$L,Planning!$E2386))</f>
        <v/>
      </c>
      <c r="V2386" s="29" t="s">
        <v>4640</v>
      </c>
      <c r="W2386" t="str">
        <f t="shared" si="206"/>
        <v/>
      </c>
      <c r="X2386" s="2">
        <v>120</v>
      </c>
    </row>
    <row r="2387" spans="1:24" x14ac:dyDescent="0.25">
      <c r="A2387" s="11" t="s">
        <v>4616</v>
      </c>
      <c r="B2387" s="22" t="s">
        <v>318</v>
      </c>
      <c r="C2387" s="22"/>
      <c r="D2387" s="22" t="s">
        <v>319</v>
      </c>
      <c r="E2387" s="31" t="s">
        <v>820</v>
      </c>
      <c r="F2387" s="12">
        <f>SUMIFS('Inventory Details'!$H:$H,'Inventory Details'!$B:$B,$B2387,'Inventory Details'!$E:$E,$E2387)</f>
        <v>43</v>
      </c>
      <c r="G2387" s="12">
        <f>SUMIFS('PO Details'!$H:$H,'PO Details'!$D:$D,Planning!$B2387,'PO Details'!$L:$L,$E2387)</f>
        <v>0</v>
      </c>
      <c r="H2387" s="12">
        <f>SUMIFS('SO Details'!$G:$G,'SO Details'!$D:$D,Planning!$B2387,'SO Details'!$K:$K,$E2387)</f>
        <v>1</v>
      </c>
      <c r="I2387" s="20">
        <f>IF(COUNTIFS($C:$C,B2387)&gt;1,SUMIFS('Sales Hx'!$Q:$Q,'Sales Hx'!$B:$B,_xlfn.XLOOKUP(B2387,C:C,B:B),'Sales Hx'!$D:$D,Planning!$E2387),SUMIFS('Sales Hx'!$Q:$Q,'Sales Hx'!$B:$B,Planning!$B2387,'Sales Hx'!$D:$D,Planning!$E2387))</f>
        <v>0</v>
      </c>
      <c r="J2387" s="16">
        <f>IF(COUNTIFS($C:$C,B2387)&gt;1,SUMIFS('Sales Hx'!$S:$S,'Sales Hx'!$B:$B,_xlfn.XLOOKUP(B2387,C:C,B:B),'Sales Hx'!$D:$D,E2387),SUMIFS('Sales Hx'!$S:$S,'Sales Hx'!$B:$B,$B2387,'Sales Hx'!$D:$D,$E2387))</f>
        <v>9.6491228070175447E-2</v>
      </c>
      <c r="K2387" s="16">
        <f t="shared" si="205"/>
        <v>0</v>
      </c>
      <c r="L2387" s="12">
        <f>IF(M2387&lt;&gt;"",M2387,IF(COUNTIFS($C:$C,B2387)&gt;1,SUMIFS('Sales Hx'!V:V,'Sales Hx'!$B:$B,_xlfn.XLOOKUP(B2387,C:C,B:B),'Sales Hx'!$D:$D,$E2387),SUMIFS('Sales Hx'!V:V,'Sales Hx'!$B:$B,$B2387,'Sales Hx'!$D:$D,$E2387)))</f>
        <v>0</v>
      </c>
      <c r="M2387" s="12">
        <v>0</v>
      </c>
      <c r="N2387" s="15">
        <f t="shared" si="204"/>
        <v>9.6491228070175447E-2</v>
      </c>
      <c r="O2387" s="21">
        <f t="shared" si="207"/>
        <v>0</v>
      </c>
      <c r="P2387" s="24">
        <v>1.55</v>
      </c>
      <c r="Q2387" s="18">
        <f t="shared" si="203"/>
        <v>0</v>
      </c>
      <c r="R2387" s="2">
        <v>1</v>
      </c>
      <c r="S2387" s="2">
        <v>120</v>
      </c>
      <c r="T2387" s="2" t="s">
        <v>4647</v>
      </c>
      <c r="U2387" s="28" t="str">
        <f>IF(G2387=0,"",_xlfn.MINIFS('PO Details'!$I:$I,'PO Details'!$D:$D,Planning!$B2387,'PO Details'!$L:$L,Planning!$E2387))</f>
        <v/>
      </c>
      <c r="V2387" s="29" t="s">
        <v>4640</v>
      </c>
      <c r="W2387" t="str">
        <f t="shared" si="206"/>
        <v/>
      </c>
      <c r="X2387" s="2">
        <v>120</v>
      </c>
    </row>
    <row r="2388" spans="1:24" x14ac:dyDescent="0.25">
      <c r="A2388" s="11" t="s">
        <v>4616</v>
      </c>
      <c r="B2388" s="22" t="s">
        <v>318</v>
      </c>
      <c r="C2388" s="22"/>
      <c r="D2388" s="22" t="s">
        <v>319</v>
      </c>
      <c r="E2388" s="31" t="s">
        <v>861</v>
      </c>
      <c r="F2388" s="12">
        <f>SUMIFS('Inventory Details'!$H:$H,'Inventory Details'!$B:$B,$B2388,'Inventory Details'!$E:$E,$E2388)</f>
        <v>9</v>
      </c>
      <c r="G2388" s="12">
        <f>SUMIFS('PO Details'!$H:$H,'PO Details'!$D:$D,Planning!$B2388,'PO Details'!$L:$L,$E2388)</f>
        <v>0</v>
      </c>
      <c r="H2388" s="12">
        <f>SUMIFS('SO Details'!$G:$G,'SO Details'!$D:$D,Planning!$B2388,'SO Details'!$K:$K,$E2388)</f>
        <v>0</v>
      </c>
      <c r="I2388" s="20">
        <f>IF(COUNTIFS($C:$C,B2388)&gt;1,SUMIFS('Sales Hx'!$Q:$Q,'Sales Hx'!$B:$B,_xlfn.XLOOKUP(B2388,C:C,B:B),'Sales Hx'!$D:$D,Planning!$E2388),SUMIFS('Sales Hx'!$Q:$Q,'Sales Hx'!$B:$B,Planning!$B2388,'Sales Hx'!$D:$D,Planning!$E2388))</f>
        <v>0</v>
      </c>
      <c r="J2388" s="16">
        <f>IF(COUNTIFS($C:$C,B2388)&gt;1,SUMIFS('Sales Hx'!$S:$S,'Sales Hx'!$B:$B,_xlfn.XLOOKUP(B2388,C:C,B:B),'Sales Hx'!$D:$D,E2388),SUMIFS('Sales Hx'!$S:$S,'Sales Hx'!$B:$B,$B2388,'Sales Hx'!$D:$D,$E2388))</f>
        <v>0</v>
      </c>
      <c r="K2388" s="16">
        <f t="shared" si="205"/>
        <v>0</v>
      </c>
      <c r="L2388" s="12">
        <f>IF(M2388&lt;&gt;"",M2388,IF(COUNTIFS($C:$C,B2388)&gt;1,SUMIFS('Sales Hx'!V:V,'Sales Hx'!$B:$B,_xlfn.XLOOKUP(B2388,C:C,B:B),'Sales Hx'!$D:$D,$E2388),SUMIFS('Sales Hx'!V:V,'Sales Hx'!$B:$B,$B2388,'Sales Hx'!$D:$D,$E2388)))</f>
        <v>0</v>
      </c>
      <c r="M2388" s="12">
        <v>0</v>
      </c>
      <c r="N2388" s="15">
        <f t="shared" si="204"/>
        <v>0</v>
      </c>
      <c r="O2388" s="21">
        <f t="shared" si="207"/>
        <v>0</v>
      </c>
      <c r="P2388" s="24">
        <v>1.55</v>
      </c>
      <c r="Q2388" s="18">
        <f t="shared" si="203"/>
        <v>0</v>
      </c>
      <c r="R2388" s="2">
        <v>1</v>
      </c>
      <c r="S2388" s="2">
        <v>120</v>
      </c>
      <c r="T2388" s="2" t="s">
        <v>4647</v>
      </c>
      <c r="U2388" s="28" t="str">
        <f>IF(G2388=0,"",_xlfn.MINIFS('PO Details'!$I:$I,'PO Details'!$D:$D,Planning!$B2388,'PO Details'!$L:$L,Planning!$E2388))</f>
        <v/>
      </c>
      <c r="V2388" s="29" t="s">
        <v>4640</v>
      </c>
      <c r="W2388" t="str">
        <f t="shared" si="206"/>
        <v/>
      </c>
      <c r="X2388" s="2">
        <v>120</v>
      </c>
    </row>
    <row r="2389" spans="1:24" x14ac:dyDescent="0.25">
      <c r="A2389" s="11" t="s">
        <v>4616</v>
      </c>
      <c r="B2389" s="22" t="s">
        <v>318</v>
      </c>
      <c r="C2389" s="22"/>
      <c r="D2389" s="22" t="s">
        <v>319</v>
      </c>
      <c r="E2389" s="31" t="s">
        <v>2214</v>
      </c>
      <c r="F2389" s="12">
        <f>SUMIFS('Inventory Details'!$H:$H,'Inventory Details'!$B:$B,$B2389,'Inventory Details'!$E:$E,$E2389)</f>
        <v>0</v>
      </c>
      <c r="G2389" s="12">
        <f>SUMIFS('PO Details'!$H:$H,'PO Details'!$D:$D,Planning!$B2389,'PO Details'!$L:$L,$E2389)</f>
        <v>0</v>
      </c>
      <c r="H2389" s="12">
        <f>SUMIFS('SO Details'!$G:$G,'SO Details'!$D:$D,Planning!$B2389,'SO Details'!$K:$K,$E2389)</f>
        <v>1</v>
      </c>
      <c r="I2389" s="20">
        <f>IF(COUNTIFS($C:$C,B2389)&gt;1,SUMIFS('Sales Hx'!$Q:$Q,'Sales Hx'!$B:$B,_xlfn.XLOOKUP(B2389,C:C,B:B),'Sales Hx'!$D:$D,Planning!$E2389),SUMIFS('Sales Hx'!$Q:$Q,'Sales Hx'!$B:$B,Planning!$B2389,'Sales Hx'!$D:$D,Planning!$E2389))</f>
        <v>0</v>
      </c>
      <c r="J2389" s="16">
        <f>IF(COUNTIFS($C:$C,B2389)&gt;1,SUMIFS('Sales Hx'!$S:$S,'Sales Hx'!$B:$B,_xlfn.XLOOKUP(B2389,C:C,B:B),'Sales Hx'!$D:$D,E2389),SUMIFS('Sales Hx'!$S:$S,'Sales Hx'!$B:$B,$B2389,'Sales Hx'!$D:$D,$E2389))</f>
        <v>9.8684210526315791E-2</v>
      </c>
      <c r="K2389" s="16">
        <f t="shared" si="205"/>
        <v>0</v>
      </c>
      <c r="L2389" s="12">
        <f>IF(M2389&lt;&gt;"",M2389,IF(COUNTIFS($C:$C,B2389)&gt;1,SUMIFS('Sales Hx'!V:V,'Sales Hx'!$B:$B,_xlfn.XLOOKUP(B2389,C:C,B:B),'Sales Hx'!$D:$D,$E2389),SUMIFS('Sales Hx'!V:V,'Sales Hx'!$B:$B,$B2389,'Sales Hx'!$D:$D,$E2389)))</f>
        <v>0</v>
      </c>
      <c r="M2389" s="12">
        <v>0</v>
      </c>
      <c r="N2389" s="15">
        <f t="shared" si="204"/>
        <v>9.8684210526315791E-2</v>
      </c>
      <c r="O2389" s="21">
        <f t="shared" si="207"/>
        <v>13</v>
      </c>
      <c r="P2389" s="24">
        <v>1.55</v>
      </c>
      <c r="Q2389" s="18">
        <f t="shared" si="203"/>
        <v>20.150000000000002</v>
      </c>
      <c r="R2389" s="2">
        <v>1</v>
      </c>
      <c r="S2389" s="2">
        <v>120</v>
      </c>
      <c r="T2389" s="2" t="s">
        <v>4647</v>
      </c>
      <c r="U2389" s="28" t="str">
        <f>IF(G2389=0,"",_xlfn.MINIFS('PO Details'!$I:$I,'PO Details'!$D:$D,Planning!$B2389,'PO Details'!$L:$L,Planning!$E2389))</f>
        <v/>
      </c>
      <c r="V2389" s="29" t="s">
        <v>4640</v>
      </c>
      <c r="W2389" t="str">
        <f t="shared" si="206"/>
        <v/>
      </c>
      <c r="X2389" s="2">
        <v>120</v>
      </c>
    </row>
    <row r="2390" spans="1:24" x14ac:dyDescent="0.25">
      <c r="A2390" s="11"/>
      <c r="B2390" s="22" t="s">
        <v>4595</v>
      </c>
      <c r="C2390" s="22"/>
      <c r="D2390" s="22" t="s">
        <v>4596</v>
      </c>
      <c r="E2390" s="31" t="s">
        <v>106</v>
      </c>
      <c r="F2390" s="12">
        <f>SUMIFS('Inventory Details'!$H:$H,'Inventory Details'!$B:$B,$B2390,'Inventory Details'!$E:$E,$E2390)</f>
        <v>5</v>
      </c>
      <c r="G2390" s="12">
        <f>SUMIFS('PO Details'!$H:$H,'PO Details'!$D:$D,Planning!$B2390,'PO Details'!$L:$L,$E2390)</f>
        <v>120</v>
      </c>
      <c r="H2390" s="12">
        <f>SUMIFS('SO Details'!$G:$G,'SO Details'!$D:$D,Planning!$B2390,'SO Details'!$K:$K,$E2390)</f>
        <v>0</v>
      </c>
      <c r="I2390" s="20">
        <f>IF(COUNTIFS($C:$C,B2390)&gt;1,SUMIFS('Sales Hx'!$Q:$Q,'Sales Hx'!$B:$B,_xlfn.XLOOKUP(B2390,C:C,B:B),'Sales Hx'!$D:$D,Planning!$E2390),SUMIFS('Sales Hx'!$Q:$Q,'Sales Hx'!$B:$B,Planning!$B2390,'Sales Hx'!$D:$D,Planning!$E2390))</f>
        <v>0</v>
      </c>
      <c r="J2390" s="16">
        <f>IF(COUNTIFS($C:$C,B2390)&gt;1,SUMIFS('Sales Hx'!$S:$S,'Sales Hx'!$B:$B,_xlfn.XLOOKUP(B2390,C:C,B:B),'Sales Hx'!$D:$D,E2390),SUMIFS('Sales Hx'!$S:$S,'Sales Hx'!$B:$B,$B2390,'Sales Hx'!$D:$D,$E2390))</f>
        <v>3.2894736842105261E-2</v>
      </c>
      <c r="K2390" s="16">
        <f t="shared" si="205"/>
        <v>0</v>
      </c>
      <c r="L2390" s="12">
        <f>IF(M2390&lt;&gt;"",M2390,IF(COUNTIFS($C:$C,B2390)&gt;1,SUMIFS('Sales Hx'!V:V,'Sales Hx'!$B:$B,_xlfn.XLOOKUP(B2390,C:C,B:B),'Sales Hx'!$D:$D,$E2390),SUMIFS('Sales Hx'!V:V,'Sales Hx'!$B:$B,$B2390,'Sales Hx'!$D:$D,$E2390)))</f>
        <v>0</v>
      </c>
      <c r="M2390" s="12">
        <v>0</v>
      </c>
      <c r="N2390" s="15">
        <f t="shared" si="204"/>
        <v>3.2894736842105261E-2</v>
      </c>
      <c r="O2390" s="21">
        <f t="shared" si="207"/>
        <v>0</v>
      </c>
      <c r="P2390" s="24">
        <v>63.5</v>
      </c>
      <c r="Q2390" s="18">
        <f t="shared" si="203"/>
        <v>0</v>
      </c>
      <c r="R2390" s="2">
        <v>1</v>
      </c>
      <c r="S2390" s="2">
        <v>120</v>
      </c>
      <c r="T2390" s="2" t="s">
        <v>4647</v>
      </c>
      <c r="U2390" s="28">
        <f>IF(G2390=0,"",_xlfn.MINIFS('PO Details'!$I:$I,'PO Details'!$D:$D,Planning!$B2390,'PO Details'!$L:$L,Planning!$E2390))</f>
        <v>45490</v>
      </c>
      <c r="V2390" s="29" t="s">
        <v>4640</v>
      </c>
      <c r="W2390" t="str">
        <f t="shared" si="206"/>
        <v>Max</v>
      </c>
      <c r="X2390" s="2">
        <v>120</v>
      </c>
    </row>
    <row r="2391" spans="1:24" x14ac:dyDescent="0.25">
      <c r="A2391" s="11"/>
      <c r="B2391" s="22" t="s">
        <v>4595</v>
      </c>
      <c r="C2391" s="22"/>
      <c r="D2391" s="22" t="s">
        <v>4596</v>
      </c>
      <c r="E2391" s="31" t="s">
        <v>109</v>
      </c>
      <c r="F2391" s="12">
        <f>SUMIFS('Inventory Details'!$H:$H,'Inventory Details'!$B:$B,$B2391,'Inventory Details'!$E:$E,$E2391)</f>
        <v>3</v>
      </c>
      <c r="G2391" s="12">
        <f>SUMIFS('PO Details'!$H:$H,'PO Details'!$D:$D,Planning!$B2391,'PO Details'!$L:$L,$E2391)</f>
        <v>80</v>
      </c>
      <c r="H2391" s="12">
        <f>SUMIFS('SO Details'!$G:$G,'SO Details'!$D:$D,Planning!$B2391,'SO Details'!$K:$K,$E2391)</f>
        <v>0</v>
      </c>
      <c r="I2391" s="20">
        <f>IF(COUNTIFS($C:$C,B2391)&gt;1,SUMIFS('Sales Hx'!$Q:$Q,'Sales Hx'!$B:$B,_xlfn.XLOOKUP(B2391,C:C,B:B),'Sales Hx'!$D:$D,Planning!$E2391),SUMIFS('Sales Hx'!$Q:$Q,'Sales Hx'!$B:$B,Planning!$B2391,'Sales Hx'!$D:$D,Planning!$E2391))</f>
        <v>0</v>
      </c>
      <c r="J2391" s="16">
        <f>IF(COUNTIFS($C:$C,B2391)&gt;1,SUMIFS('Sales Hx'!$S:$S,'Sales Hx'!$B:$B,_xlfn.XLOOKUP(B2391,C:C,B:B),'Sales Hx'!$D:$D,E2391),SUMIFS('Sales Hx'!$S:$S,'Sales Hx'!$B:$B,$B2391,'Sales Hx'!$D:$D,$E2391))</f>
        <v>0</v>
      </c>
      <c r="K2391" s="16">
        <f t="shared" si="205"/>
        <v>0</v>
      </c>
      <c r="L2391" s="12">
        <f>IF(M2391&lt;&gt;"",M2391,IF(COUNTIFS($C:$C,B2391)&gt;1,SUMIFS('Sales Hx'!V:V,'Sales Hx'!$B:$B,_xlfn.XLOOKUP(B2391,C:C,B:B),'Sales Hx'!$D:$D,$E2391),SUMIFS('Sales Hx'!V:V,'Sales Hx'!$B:$B,$B2391,'Sales Hx'!$D:$D,$E2391)))</f>
        <v>0</v>
      </c>
      <c r="M2391" s="12">
        <v>0</v>
      </c>
      <c r="N2391" s="15">
        <f t="shared" si="204"/>
        <v>0</v>
      </c>
      <c r="O2391" s="21">
        <f t="shared" si="207"/>
        <v>0</v>
      </c>
      <c r="P2391" s="24">
        <v>63.5</v>
      </c>
      <c r="Q2391" s="18">
        <f t="shared" si="203"/>
        <v>0</v>
      </c>
      <c r="R2391" s="2">
        <v>1</v>
      </c>
      <c r="S2391" s="2">
        <v>120</v>
      </c>
      <c r="T2391" s="2" t="s">
        <v>4647</v>
      </c>
      <c r="U2391" s="28">
        <f>IF(G2391=0,"",_xlfn.MINIFS('PO Details'!$I:$I,'PO Details'!$D:$D,Planning!$B2391,'PO Details'!$L:$L,Planning!$E2391))</f>
        <v>45458</v>
      </c>
      <c r="V2391" s="29" t="s">
        <v>4640</v>
      </c>
      <c r="W2391" t="str">
        <f t="shared" si="206"/>
        <v>Max</v>
      </c>
      <c r="X2391" s="2">
        <v>120</v>
      </c>
    </row>
    <row r="2392" spans="1:24" x14ac:dyDescent="0.25">
      <c r="A2392" s="11"/>
      <c r="B2392" s="22" t="s">
        <v>4595</v>
      </c>
      <c r="C2392" s="22"/>
      <c r="D2392" s="22" t="s">
        <v>4596</v>
      </c>
      <c r="E2392" s="31" t="s">
        <v>113</v>
      </c>
      <c r="F2392" s="12">
        <f>SUMIFS('Inventory Details'!$H:$H,'Inventory Details'!$B:$B,$B2392,'Inventory Details'!$E:$E,$E2392)</f>
        <v>6</v>
      </c>
      <c r="G2392" s="12">
        <f>SUMIFS('PO Details'!$H:$H,'PO Details'!$D:$D,Planning!$B2392,'PO Details'!$L:$L,$E2392)</f>
        <v>70</v>
      </c>
      <c r="H2392" s="12">
        <f>SUMIFS('SO Details'!$G:$G,'SO Details'!$D:$D,Planning!$B2392,'SO Details'!$K:$K,$E2392)</f>
        <v>0</v>
      </c>
      <c r="I2392" s="20">
        <f>IF(COUNTIFS($C:$C,B2392)&gt;1,SUMIFS('Sales Hx'!$Q:$Q,'Sales Hx'!$B:$B,_xlfn.XLOOKUP(B2392,C:C,B:B),'Sales Hx'!$D:$D,Planning!$E2392),SUMIFS('Sales Hx'!$Q:$Q,'Sales Hx'!$B:$B,Planning!$B2392,'Sales Hx'!$D:$D,Planning!$E2392))</f>
        <v>0</v>
      </c>
      <c r="J2392" s="16">
        <f>IF(COUNTIFS($C:$C,B2392)&gt;1,SUMIFS('Sales Hx'!$S:$S,'Sales Hx'!$B:$B,_xlfn.XLOOKUP(B2392,C:C,B:B),'Sales Hx'!$D:$D,E2392),SUMIFS('Sales Hx'!$S:$S,'Sales Hx'!$B:$B,$B2392,'Sales Hx'!$D:$D,$E2392))</f>
        <v>0</v>
      </c>
      <c r="K2392" s="16">
        <f t="shared" si="205"/>
        <v>0</v>
      </c>
      <c r="L2392" s="12">
        <f>IF(M2392&lt;&gt;"",M2392,IF(COUNTIFS($C:$C,B2392)&gt;1,SUMIFS('Sales Hx'!V:V,'Sales Hx'!$B:$B,_xlfn.XLOOKUP(B2392,C:C,B:B),'Sales Hx'!$D:$D,$E2392),SUMIFS('Sales Hx'!V:V,'Sales Hx'!$B:$B,$B2392,'Sales Hx'!$D:$D,$E2392)))</f>
        <v>0</v>
      </c>
      <c r="M2392" s="12">
        <v>0</v>
      </c>
      <c r="N2392" s="15">
        <f t="shared" si="204"/>
        <v>0</v>
      </c>
      <c r="O2392" s="21">
        <f t="shared" si="207"/>
        <v>0</v>
      </c>
      <c r="P2392" s="24">
        <v>63.5</v>
      </c>
      <c r="Q2392" s="18">
        <f t="shared" si="203"/>
        <v>0</v>
      </c>
      <c r="R2392" s="2">
        <v>1</v>
      </c>
      <c r="S2392" s="2">
        <v>120</v>
      </c>
      <c r="T2392" s="2" t="s">
        <v>4647</v>
      </c>
      <c r="U2392" s="28">
        <f>IF(G2392=0,"",_xlfn.MINIFS('PO Details'!$I:$I,'PO Details'!$D:$D,Planning!$B2392,'PO Details'!$L:$L,Planning!$E2392))</f>
        <v>45490</v>
      </c>
      <c r="V2392" s="29" t="s">
        <v>4640</v>
      </c>
      <c r="W2392" t="str">
        <f t="shared" si="206"/>
        <v>Max</v>
      </c>
      <c r="X2392" s="2">
        <v>120</v>
      </c>
    </row>
    <row r="2393" spans="1:24" x14ac:dyDescent="0.25">
      <c r="A2393" s="11"/>
      <c r="B2393" s="22" t="s">
        <v>4595</v>
      </c>
      <c r="C2393" s="22"/>
      <c r="D2393" s="22" t="s">
        <v>4596</v>
      </c>
      <c r="E2393" s="31" t="s">
        <v>820</v>
      </c>
      <c r="F2393" s="12">
        <f>SUMIFS('Inventory Details'!$H:$H,'Inventory Details'!$B:$B,$B2393,'Inventory Details'!$E:$E,$E2393)</f>
        <v>0</v>
      </c>
      <c r="G2393" s="12">
        <f>SUMIFS('PO Details'!$H:$H,'PO Details'!$D:$D,Planning!$B2393,'PO Details'!$L:$L,$E2393)</f>
        <v>53</v>
      </c>
      <c r="H2393" s="12">
        <f>SUMIFS('SO Details'!$G:$G,'SO Details'!$D:$D,Planning!$B2393,'SO Details'!$K:$K,$E2393)</f>
        <v>0</v>
      </c>
      <c r="I2393" s="20">
        <f>IF(COUNTIFS($C:$C,B2393)&gt;1,SUMIFS('Sales Hx'!$Q:$Q,'Sales Hx'!$B:$B,_xlfn.XLOOKUP(B2393,C:C,B:B),'Sales Hx'!$D:$D,Planning!$E2393),SUMIFS('Sales Hx'!$Q:$Q,'Sales Hx'!$B:$B,Planning!$B2393,'Sales Hx'!$D:$D,Planning!$E2393))</f>
        <v>0</v>
      </c>
      <c r="J2393" s="16">
        <f>IF(COUNTIFS($C:$C,B2393)&gt;1,SUMIFS('Sales Hx'!$S:$S,'Sales Hx'!$B:$B,_xlfn.XLOOKUP(B2393,C:C,B:B),'Sales Hx'!$D:$D,E2393),SUMIFS('Sales Hx'!$S:$S,'Sales Hx'!$B:$B,$B2393,'Sales Hx'!$D:$D,$E2393))</f>
        <v>0</v>
      </c>
      <c r="K2393" s="16">
        <f t="shared" si="205"/>
        <v>0</v>
      </c>
      <c r="L2393" s="12">
        <f>IF(M2393&lt;&gt;"",M2393,IF(COUNTIFS($C:$C,B2393)&gt;1,SUMIFS('Sales Hx'!V:V,'Sales Hx'!$B:$B,_xlfn.XLOOKUP(B2393,C:C,B:B),'Sales Hx'!$D:$D,$E2393),SUMIFS('Sales Hx'!V:V,'Sales Hx'!$B:$B,$B2393,'Sales Hx'!$D:$D,$E2393)))</f>
        <v>0</v>
      </c>
      <c r="M2393" s="12">
        <v>0</v>
      </c>
      <c r="N2393" s="15">
        <f t="shared" si="204"/>
        <v>0</v>
      </c>
      <c r="O2393" s="21">
        <f t="shared" si="207"/>
        <v>0</v>
      </c>
      <c r="P2393" s="24">
        <v>63.5</v>
      </c>
      <c r="Q2393" s="18">
        <f t="shared" si="203"/>
        <v>0</v>
      </c>
      <c r="R2393" s="2">
        <v>1</v>
      </c>
      <c r="S2393" s="2">
        <v>120</v>
      </c>
      <c r="T2393" s="2" t="s">
        <v>4647</v>
      </c>
      <c r="U2393" s="28">
        <f>IF(G2393=0,"",_xlfn.MINIFS('PO Details'!$I:$I,'PO Details'!$D:$D,Planning!$B2393,'PO Details'!$L:$L,Planning!$E2393))</f>
        <v>45427</v>
      </c>
      <c r="V2393" s="29" t="s">
        <v>4640</v>
      </c>
      <c r="W2393" t="str">
        <f t="shared" si="206"/>
        <v>Max</v>
      </c>
      <c r="X2393" s="2">
        <v>120</v>
      </c>
    </row>
    <row r="2394" spans="1:24" x14ac:dyDescent="0.25">
      <c r="A2394" s="11"/>
      <c r="B2394" s="22" t="s">
        <v>4595</v>
      </c>
      <c r="C2394" s="22"/>
      <c r="D2394" s="22" t="s">
        <v>4596</v>
      </c>
      <c r="E2394" s="31" t="s">
        <v>4746</v>
      </c>
      <c r="F2394" s="12">
        <f>SUMIFS('Inventory Details'!$H:$H,'Inventory Details'!$B:$B,$B2394,'Inventory Details'!$E:$E,$E2394)</f>
        <v>7</v>
      </c>
      <c r="G2394" s="12">
        <f>SUMIFS('PO Details'!$H:$H,'PO Details'!$D:$D,Planning!$B2394,'PO Details'!$L:$L,$E2394)</f>
        <v>160</v>
      </c>
      <c r="H2394" s="12">
        <f>SUMIFS('SO Details'!$G:$G,'SO Details'!$D:$D,Planning!$B2394,'SO Details'!$K:$K,$E2394)</f>
        <v>0</v>
      </c>
      <c r="I2394" s="20">
        <f>IF(COUNTIFS($C:$C,B2394)&gt;1,SUMIFS('Sales Hx'!$Q:$Q,'Sales Hx'!$B:$B,_xlfn.XLOOKUP(B2394,C:C,B:B),'Sales Hx'!$D:$D,Planning!$E2394),SUMIFS('Sales Hx'!$Q:$Q,'Sales Hx'!$B:$B,Planning!$B2394,'Sales Hx'!$D:$D,Planning!$E2394))</f>
        <v>0</v>
      </c>
      <c r="J2394" s="16">
        <f>IF(COUNTIFS($C:$C,B2394)&gt;1,SUMIFS('Sales Hx'!$S:$S,'Sales Hx'!$B:$B,_xlfn.XLOOKUP(B2394,C:C,B:B),'Sales Hx'!$D:$D,E2394),SUMIFS('Sales Hx'!$S:$S,'Sales Hx'!$B:$B,$B2394,'Sales Hx'!$D:$D,$E2394))</f>
        <v>0</v>
      </c>
      <c r="K2394" s="16">
        <f t="shared" si="205"/>
        <v>0</v>
      </c>
      <c r="L2394" s="12">
        <f>IF(M2394&lt;&gt;"",M2394,IF(COUNTIFS($C:$C,B2394)&gt;1,SUMIFS('Sales Hx'!V:V,'Sales Hx'!$B:$B,_xlfn.XLOOKUP(B2394,C:C,B:B),'Sales Hx'!$D:$D,$E2394),SUMIFS('Sales Hx'!V:V,'Sales Hx'!$B:$B,$B2394,'Sales Hx'!$D:$D,$E2394)))</f>
        <v>0</v>
      </c>
      <c r="M2394" s="12">
        <v>0</v>
      </c>
      <c r="N2394" s="15">
        <f t="shared" si="204"/>
        <v>0</v>
      </c>
      <c r="O2394" s="21">
        <f t="shared" si="207"/>
        <v>0</v>
      </c>
      <c r="P2394" s="24">
        <v>63.5</v>
      </c>
      <c r="Q2394" s="18">
        <f t="shared" si="203"/>
        <v>0</v>
      </c>
      <c r="R2394" s="2">
        <v>1</v>
      </c>
      <c r="S2394" s="2">
        <v>120</v>
      </c>
      <c r="T2394" s="2" t="s">
        <v>4647</v>
      </c>
      <c r="U2394" s="28">
        <f>IF(G2394=0,"",_xlfn.MINIFS('PO Details'!$I:$I,'PO Details'!$D:$D,Planning!$B2394,'PO Details'!$L:$L,Planning!$E2394))</f>
        <v>45458</v>
      </c>
      <c r="V2394" s="29" t="s">
        <v>4640</v>
      </c>
      <c r="W2394" t="str">
        <f t="shared" si="206"/>
        <v>Max</v>
      </c>
      <c r="X2394" s="2">
        <v>120</v>
      </c>
    </row>
    <row r="2395" spans="1:24" x14ac:dyDescent="0.25">
      <c r="A2395" s="11"/>
      <c r="B2395" s="22" t="s">
        <v>1731</v>
      </c>
      <c r="C2395" s="22"/>
      <c r="D2395" s="22"/>
      <c r="E2395" s="31" t="s">
        <v>108</v>
      </c>
      <c r="F2395" s="12">
        <f>SUMIFS('Inventory Details'!$H:$H,'Inventory Details'!$B:$B,$B2395,'Inventory Details'!$E:$E,$E2395)</f>
        <v>0</v>
      </c>
      <c r="G2395" s="12">
        <f>SUMIFS('PO Details'!$H:$H,'PO Details'!$D:$D,Planning!$B2395,'PO Details'!$L:$L,$E2395)</f>
        <v>0</v>
      </c>
      <c r="H2395" s="12">
        <f>SUMIFS('SO Details'!$G:$G,'SO Details'!$D:$D,Planning!$B2395,'SO Details'!$K:$K,$E2395)</f>
        <v>0</v>
      </c>
      <c r="I2395" s="20">
        <f>IF(COUNTIFS($C:$C,B2395)&gt;1,SUMIFS('Sales Hx'!$Q:$Q,'Sales Hx'!$B:$B,_xlfn.XLOOKUP(B2395,C:C,B:B),'Sales Hx'!$D:$D,Planning!$E2395),SUMIFS('Sales Hx'!$Q:$Q,'Sales Hx'!$B:$B,Planning!$B2395,'Sales Hx'!$D:$D,Planning!$E2395))</f>
        <v>0</v>
      </c>
      <c r="J2395" s="16">
        <f>IF(COUNTIFS($C:$C,B2395)&gt;1,SUMIFS('Sales Hx'!$S:$S,'Sales Hx'!$B:$B,_xlfn.XLOOKUP(B2395,C:C,B:B),'Sales Hx'!$D:$D,E2395),SUMIFS('Sales Hx'!$S:$S,'Sales Hx'!$B:$B,$B2395,'Sales Hx'!$D:$D,$E2395))</f>
        <v>0.19736842105263158</v>
      </c>
      <c r="K2395" s="16">
        <f t="shared" si="205"/>
        <v>0</v>
      </c>
      <c r="L2395" s="12">
        <f>IF(M2395&lt;&gt;"",M2395,IF(COUNTIFS($C:$C,B2395)&gt;1,SUMIFS('Sales Hx'!V:V,'Sales Hx'!$B:$B,_xlfn.XLOOKUP(B2395,C:C,B:B),'Sales Hx'!$D:$D,$E2395),SUMIFS('Sales Hx'!V:V,'Sales Hx'!$B:$B,$B2395,'Sales Hx'!$D:$D,$E2395)))</f>
        <v>0</v>
      </c>
      <c r="M2395" s="12">
        <v>0</v>
      </c>
      <c r="N2395" s="15">
        <f t="shared" si="204"/>
        <v>0.19736842105263158</v>
      </c>
      <c r="O2395" s="21">
        <f t="shared" si="207"/>
        <v>24</v>
      </c>
      <c r="P2395" s="24">
        <v>56.5</v>
      </c>
      <c r="Q2395" s="18">
        <f t="shared" si="203"/>
        <v>1356</v>
      </c>
      <c r="R2395" s="2">
        <v>1</v>
      </c>
      <c r="S2395" s="2">
        <v>120</v>
      </c>
      <c r="T2395" s="2" t="s">
        <v>4647</v>
      </c>
      <c r="U2395" s="28" t="str">
        <f>IF(G2395=0,"",_xlfn.MINIFS('PO Details'!$I:$I,'PO Details'!$D:$D,Planning!$B2395,'PO Details'!$L:$L,Planning!$E2395))</f>
        <v/>
      </c>
      <c r="V2395" s="29" t="s">
        <v>4640</v>
      </c>
      <c r="W2395" t="str">
        <f t="shared" si="206"/>
        <v>Max</v>
      </c>
      <c r="X2395" s="2">
        <v>120</v>
      </c>
    </row>
    <row r="2396" spans="1:24" x14ac:dyDescent="0.25">
      <c r="A2396" s="11"/>
      <c r="B2396" s="22" t="s">
        <v>1731</v>
      </c>
      <c r="C2396" s="22"/>
      <c r="D2396" s="22"/>
      <c r="E2396" s="31" t="s">
        <v>2214</v>
      </c>
      <c r="F2396" s="12">
        <f>SUMIFS('Inventory Details'!$H:$H,'Inventory Details'!$B:$B,$B2396,'Inventory Details'!$E:$E,$E2396)</f>
        <v>0</v>
      </c>
      <c r="G2396" s="12">
        <f>SUMIFS('PO Details'!$H:$H,'PO Details'!$D:$D,Planning!$B2396,'PO Details'!$L:$L,$E2396)</f>
        <v>0</v>
      </c>
      <c r="H2396" s="12">
        <f>SUMIFS('SO Details'!$G:$G,'SO Details'!$D:$D,Planning!$B2396,'SO Details'!$K:$K,$E2396)</f>
        <v>0</v>
      </c>
      <c r="I2396" s="20">
        <f>IF(COUNTIFS($C:$C,B2396)&gt;1,SUMIFS('Sales Hx'!$Q:$Q,'Sales Hx'!$B:$B,_xlfn.XLOOKUP(B2396,C:C,B:B),'Sales Hx'!$D:$D,Planning!$E2396),SUMIFS('Sales Hx'!$Q:$Q,'Sales Hx'!$B:$B,Planning!$B2396,'Sales Hx'!$D:$D,Planning!$E2396))</f>
        <v>0</v>
      </c>
      <c r="J2396" s="16">
        <f>IF(COUNTIFS($C:$C,B2396)&gt;1,SUMIFS('Sales Hx'!$S:$S,'Sales Hx'!$B:$B,_xlfn.XLOOKUP(B2396,C:C,B:B),'Sales Hx'!$D:$D,E2396),SUMIFS('Sales Hx'!$S:$S,'Sales Hx'!$B:$B,$B2396,'Sales Hx'!$D:$D,$E2396))</f>
        <v>6.5789473684210523E-2</v>
      </c>
      <c r="K2396" s="16">
        <f t="shared" si="205"/>
        <v>0</v>
      </c>
      <c r="L2396" s="12">
        <f>IF(M2396&lt;&gt;"",M2396,IF(COUNTIFS($C:$C,B2396)&gt;1,SUMIFS('Sales Hx'!V:V,'Sales Hx'!$B:$B,_xlfn.XLOOKUP(B2396,C:C,B:B),'Sales Hx'!$D:$D,$E2396),SUMIFS('Sales Hx'!V:V,'Sales Hx'!$B:$B,$B2396,'Sales Hx'!$D:$D,$E2396)))</f>
        <v>0</v>
      </c>
      <c r="M2396" s="12">
        <v>0</v>
      </c>
      <c r="N2396" s="15">
        <f t="shared" si="204"/>
        <v>6.5789473684210523E-2</v>
      </c>
      <c r="O2396" s="21">
        <f t="shared" si="207"/>
        <v>8</v>
      </c>
      <c r="P2396" s="24">
        <v>56.5</v>
      </c>
      <c r="Q2396" s="18">
        <f t="shared" si="203"/>
        <v>452</v>
      </c>
      <c r="R2396" s="2">
        <v>1</v>
      </c>
      <c r="S2396" s="2">
        <v>120</v>
      </c>
      <c r="T2396" s="2" t="s">
        <v>4647</v>
      </c>
      <c r="U2396" s="28" t="str">
        <f>IF(G2396=0,"",_xlfn.MINIFS('PO Details'!$I:$I,'PO Details'!$D:$D,Planning!$B2396,'PO Details'!$L:$L,Planning!$E2396))</f>
        <v/>
      </c>
      <c r="V2396" s="29" t="s">
        <v>4640</v>
      </c>
      <c r="W2396" t="str">
        <f t="shared" si="206"/>
        <v>Max</v>
      </c>
      <c r="X2396" s="2">
        <v>120</v>
      </c>
    </row>
    <row r="2397" spans="1:24" x14ac:dyDescent="0.25">
      <c r="A2397" s="11"/>
      <c r="B2397" s="22" t="s">
        <v>1731</v>
      </c>
      <c r="C2397" s="22"/>
      <c r="D2397" s="22"/>
      <c r="E2397" s="31" t="s">
        <v>109</v>
      </c>
      <c r="F2397" s="12">
        <f>SUMIFS('Inventory Details'!$H:$H,'Inventory Details'!$B:$B,$B2397,'Inventory Details'!$E:$E,$E2397)</f>
        <v>0</v>
      </c>
      <c r="G2397" s="12">
        <f>SUMIFS('PO Details'!$H:$H,'PO Details'!$D:$D,Planning!$B2397,'PO Details'!$L:$L,$E2397)</f>
        <v>0</v>
      </c>
      <c r="H2397" s="12">
        <f>SUMIFS('SO Details'!$G:$G,'SO Details'!$D:$D,Planning!$B2397,'SO Details'!$K:$K,$E2397)</f>
        <v>0</v>
      </c>
      <c r="I2397" s="20">
        <f>IF(COUNTIFS($C:$C,B2397)&gt;1,SUMIFS('Sales Hx'!$Q:$Q,'Sales Hx'!$B:$B,_xlfn.XLOOKUP(B2397,C:C,B:B),'Sales Hx'!$D:$D,Planning!$E2397),SUMIFS('Sales Hx'!$Q:$Q,'Sales Hx'!$B:$B,Planning!$B2397,'Sales Hx'!$D:$D,Planning!$E2397))</f>
        <v>0</v>
      </c>
      <c r="J2397" s="16">
        <f>IF(COUNTIFS($C:$C,B2397)&gt;1,SUMIFS('Sales Hx'!$S:$S,'Sales Hx'!$B:$B,_xlfn.XLOOKUP(B2397,C:C,B:B),'Sales Hx'!$D:$D,E2397),SUMIFS('Sales Hx'!$S:$S,'Sales Hx'!$B:$B,$B2397,'Sales Hx'!$D:$D,$E2397))</f>
        <v>9.8684210526315791E-2</v>
      </c>
      <c r="K2397" s="16">
        <f t="shared" si="205"/>
        <v>0</v>
      </c>
      <c r="L2397" s="12">
        <f>IF(M2397&lt;&gt;"",M2397,IF(COUNTIFS($C:$C,B2397)&gt;1,SUMIFS('Sales Hx'!V:V,'Sales Hx'!$B:$B,_xlfn.XLOOKUP(B2397,C:C,B:B),'Sales Hx'!$D:$D,$E2397),SUMIFS('Sales Hx'!V:V,'Sales Hx'!$B:$B,$B2397,'Sales Hx'!$D:$D,$E2397)))</f>
        <v>0</v>
      </c>
      <c r="M2397" s="12">
        <v>0</v>
      </c>
      <c r="N2397" s="15">
        <f t="shared" si="204"/>
        <v>9.8684210526315791E-2</v>
      </c>
      <c r="O2397" s="21">
        <f t="shared" si="207"/>
        <v>12</v>
      </c>
      <c r="P2397" s="24">
        <v>56.5</v>
      </c>
      <c r="Q2397" s="18">
        <f t="shared" si="203"/>
        <v>678</v>
      </c>
      <c r="R2397" s="2">
        <v>1</v>
      </c>
      <c r="S2397" s="2">
        <v>120</v>
      </c>
      <c r="T2397" s="2" t="s">
        <v>4647</v>
      </c>
      <c r="U2397" s="28" t="str">
        <f>IF(G2397=0,"",_xlfn.MINIFS('PO Details'!$I:$I,'PO Details'!$D:$D,Planning!$B2397,'PO Details'!$L:$L,Planning!$E2397))</f>
        <v/>
      </c>
      <c r="V2397" s="29" t="s">
        <v>4640</v>
      </c>
      <c r="W2397" t="str">
        <f t="shared" si="206"/>
        <v>Max</v>
      </c>
      <c r="X2397" s="2">
        <v>120</v>
      </c>
    </row>
    <row r="2398" spans="1:24" x14ac:dyDescent="0.25">
      <c r="A2398" s="11" t="s">
        <v>4619</v>
      </c>
      <c r="B2398" s="22" t="s">
        <v>320</v>
      </c>
      <c r="C2398" s="22"/>
      <c r="D2398" s="22" t="s">
        <v>321</v>
      </c>
      <c r="E2398" s="31" t="s">
        <v>106</v>
      </c>
      <c r="F2398" s="12">
        <f>SUMIFS('Inventory Details'!$H:$H,'Inventory Details'!$B:$B,$B2398,'Inventory Details'!$E:$E,$E2398)</f>
        <v>0</v>
      </c>
      <c r="G2398" s="12">
        <f>SUMIFS('PO Details'!$H:$H,'PO Details'!$D:$D,Planning!$B2398,'PO Details'!$L:$L,$E2398)</f>
        <v>120</v>
      </c>
      <c r="H2398" s="12">
        <f>SUMIFS('SO Details'!$G:$G,'SO Details'!$D:$D,Planning!$B2398,'SO Details'!$K:$K,$E2398)</f>
        <v>0</v>
      </c>
      <c r="I2398" s="20">
        <f>IF(COUNTIFS($C:$C,B2398)&gt;1,SUMIFS('Sales Hx'!$Q:$Q,'Sales Hx'!$B:$B,_xlfn.XLOOKUP(B2398,C:C,B:B),'Sales Hx'!$D:$D,Planning!$E2398),SUMIFS('Sales Hx'!$Q:$Q,'Sales Hx'!$B:$B,Planning!$B2398,'Sales Hx'!$D:$D,Planning!$E2398))</f>
        <v>107.8</v>
      </c>
      <c r="J2398" s="16">
        <f>IF(COUNTIFS($C:$C,B2398)&gt;1,SUMIFS('Sales Hx'!$S:$S,'Sales Hx'!$B:$B,_xlfn.XLOOKUP(B2398,C:C,B:B),'Sales Hx'!$D:$D,E2398),SUMIFS('Sales Hx'!$S:$S,'Sales Hx'!$B:$B,$B2398,'Sales Hx'!$D:$D,$E2398))</f>
        <v>0.83114035087719307</v>
      </c>
      <c r="K2398" s="16">
        <f t="shared" si="205"/>
        <v>1.1131725417439704</v>
      </c>
      <c r="L2398" s="12">
        <f>IF(M2398&lt;&gt;"",M2398,IF(COUNTIFS($C:$C,B2398)&gt;1,SUMIFS('Sales Hx'!V:V,'Sales Hx'!$B:$B,_xlfn.XLOOKUP(B2398,C:C,B:B),'Sales Hx'!$D:$D,$E2398),SUMIFS('Sales Hx'!V:V,'Sales Hx'!$B:$B,$B2398,'Sales Hx'!$D:$D,$E2398)))</f>
        <v>0</v>
      </c>
      <c r="M2398" s="12">
        <v>0</v>
      </c>
      <c r="N2398" s="15">
        <f t="shared" si="204"/>
        <v>0.83114035087719307</v>
      </c>
      <c r="O2398" s="21">
        <f t="shared" si="207"/>
        <v>0</v>
      </c>
      <c r="P2398" s="24">
        <v>56.5</v>
      </c>
      <c r="Q2398" s="18">
        <f t="shared" si="203"/>
        <v>0</v>
      </c>
      <c r="R2398" s="2">
        <v>1</v>
      </c>
      <c r="S2398" s="2">
        <v>90</v>
      </c>
      <c r="T2398" s="2" t="s">
        <v>4647</v>
      </c>
      <c r="U2398" s="28">
        <f>IF(G2398=0,"",_xlfn.MINIFS('PO Details'!$I:$I,'PO Details'!$D:$D,Planning!$B2398,'PO Details'!$L:$L,Planning!$E2398))</f>
        <v>45443</v>
      </c>
      <c r="V2398" s="29" t="s">
        <v>4639</v>
      </c>
      <c r="W2398" t="str">
        <f t="shared" si="206"/>
        <v/>
      </c>
      <c r="X2398" s="2">
        <v>120</v>
      </c>
    </row>
    <row r="2399" spans="1:24" x14ac:dyDescent="0.25">
      <c r="A2399" s="11" t="s">
        <v>4619</v>
      </c>
      <c r="B2399" s="22" t="s">
        <v>320</v>
      </c>
      <c r="C2399" s="22"/>
      <c r="D2399" s="22" t="s">
        <v>321</v>
      </c>
      <c r="E2399" s="31" t="s">
        <v>119</v>
      </c>
      <c r="F2399" s="12">
        <f>SUMIFS('Inventory Details'!$H:$H,'Inventory Details'!$B:$B,$B2399,'Inventory Details'!$E:$E,$E2399)</f>
        <v>0</v>
      </c>
      <c r="G2399" s="12">
        <f>SUMIFS('PO Details'!$H:$H,'PO Details'!$D:$D,Planning!$B2399,'PO Details'!$L:$L,$E2399)</f>
        <v>34</v>
      </c>
      <c r="H2399" s="12">
        <f>SUMIFS('SO Details'!$G:$G,'SO Details'!$D:$D,Planning!$B2399,'SO Details'!$K:$K,$E2399)</f>
        <v>0</v>
      </c>
      <c r="I2399" s="20">
        <f>IF(COUNTIFS($C:$C,B2399)&gt;1,SUMIFS('Sales Hx'!$Q:$Q,'Sales Hx'!$B:$B,_xlfn.XLOOKUP(B2399,C:C,B:B),'Sales Hx'!$D:$D,Planning!$E2399),SUMIFS('Sales Hx'!$Q:$Q,'Sales Hx'!$B:$B,Planning!$B2399,'Sales Hx'!$D:$D,Planning!$E2399))</f>
        <v>7</v>
      </c>
      <c r="J2399" s="16">
        <f>IF(COUNTIFS($C:$C,B2399)&gt;1,SUMIFS('Sales Hx'!$S:$S,'Sales Hx'!$B:$B,_xlfn.XLOOKUP(B2399,C:C,B:B),'Sales Hx'!$D:$D,E2399),SUMIFS('Sales Hx'!$S:$S,'Sales Hx'!$B:$B,$B2399,'Sales Hx'!$D:$D,$E2399))</f>
        <v>0.23026315789473686</v>
      </c>
      <c r="K2399" s="16">
        <f t="shared" si="205"/>
        <v>4.8571428571428568</v>
      </c>
      <c r="L2399" s="12">
        <f>IF(M2399&lt;&gt;"",M2399,IF(COUNTIFS($C:$C,B2399)&gt;1,SUMIFS('Sales Hx'!V:V,'Sales Hx'!$B:$B,_xlfn.XLOOKUP(B2399,C:C,B:B),'Sales Hx'!$D:$D,$E2399),SUMIFS('Sales Hx'!V:V,'Sales Hx'!$B:$B,$B2399,'Sales Hx'!$D:$D,$E2399)))</f>
        <v>0</v>
      </c>
      <c r="M2399" s="12">
        <v>0</v>
      </c>
      <c r="N2399" s="15">
        <f t="shared" si="204"/>
        <v>0.23026315789473686</v>
      </c>
      <c r="O2399" s="21">
        <f t="shared" si="207"/>
        <v>0</v>
      </c>
      <c r="P2399" s="24">
        <v>56.5</v>
      </c>
      <c r="Q2399" s="18">
        <f t="shared" si="203"/>
        <v>0</v>
      </c>
      <c r="R2399" s="2">
        <v>1</v>
      </c>
      <c r="S2399" s="2">
        <v>90</v>
      </c>
      <c r="T2399" s="2" t="s">
        <v>4647</v>
      </c>
      <c r="U2399" s="28">
        <f>IF(G2399=0,"",_xlfn.MINIFS('PO Details'!$I:$I,'PO Details'!$D:$D,Planning!$B2399,'PO Details'!$L:$L,Planning!$E2399))</f>
        <v>45443</v>
      </c>
      <c r="V2399" s="29" t="s">
        <v>4639</v>
      </c>
      <c r="W2399" t="str">
        <f t="shared" si="206"/>
        <v>Max</v>
      </c>
      <c r="X2399" s="2">
        <v>120</v>
      </c>
    </row>
    <row r="2400" spans="1:24" x14ac:dyDescent="0.25">
      <c r="A2400" s="11" t="s">
        <v>4619</v>
      </c>
      <c r="B2400" s="22" t="s">
        <v>320</v>
      </c>
      <c r="C2400" s="22"/>
      <c r="D2400" s="22" t="s">
        <v>321</v>
      </c>
      <c r="E2400" s="31" t="s">
        <v>15</v>
      </c>
      <c r="F2400" s="12">
        <f>SUMIFS('Inventory Details'!$H:$H,'Inventory Details'!$B:$B,$B2400,'Inventory Details'!$E:$E,$E2400)</f>
        <v>0</v>
      </c>
      <c r="G2400" s="12">
        <f>SUMIFS('PO Details'!$H:$H,'PO Details'!$D:$D,Planning!$B2400,'PO Details'!$L:$L,$E2400)</f>
        <v>30</v>
      </c>
      <c r="H2400" s="12">
        <f>SUMIFS('SO Details'!$G:$G,'SO Details'!$D:$D,Planning!$B2400,'SO Details'!$K:$K,$E2400)</f>
        <v>0</v>
      </c>
      <c r="I2400" s="20">
        <f>IF(COUNTIFS($C:$C,B2400)&gt;1,SUMIFS('Sales Hx'!$Q:$Q,'Sales Hx'!$B:$B,_xlfn.XLOOKUP(B2400,C:C,B:B),'Sales Hx'!$D:$D,Planning!$E2400),SUMIFS('Sales Hx'!$Q:$Q,'Sales Hx'!$B:$B,Planning!$B2400,'Sales Hx'!$D:$D,Planning!$E2400))</f>
        <v>0</v>
      </c>
      <c r="J2400" s="16">
        <f>IF(COUNTIFS($C:$C,B2400)&gt;1,SUMIFS('Sales Hx'!$S:$S,'Sales Hx'!$B:$B,_xlfn.XLOOKUP(B2400,C:C,B:B),'Sales Hx'!$D:$D,E2400),SUMIFS('Sales Hx'!$S:$S,'Sales Hx'!$B:$B,$B2400,'Sales Hx'!$D:$D,$E2400))</f>
        <v>0</v>
      </c>
      <c r="K2400" s="16">
        <f t="shared" si="205"/>
        <v>0</v>
      </c>
      <c r="L2400" s="12">
        <f>IF(M2400&lt;&gt;"",M2400,IF(COUNTIFS($C:$C,B2400)&gt;1,SUMIFS('Sales Hx'!V:V,'Sales Hx'!$B:$B,_xlfn.XLOOKUP(B2400,C:C,B:B),'Sales Hx'!$D:$D,$E2400),SUMIFS('Sales Hx'!V:V,'Sales Hx'!$B:$B,$B2400,'Sales Hx'!$D:$D,$E2400)))</f>
        <v>0</v>
      </c>
      <c r="M2400" s="12">
        <v>0</v>
      </c>
      <c r="N2400" s="15">
        <f t="shared" si="204"/>
        <v>0</v>
      </c>
      <c r="O2400" s="21">
        <f t="shared" si="207"/>
        <v>0</v>
      </c>
      <c r="P2400" s="24">
        <v>56.5</v>
      </c>
      <c r="Q2400" s="18">
        <f t="shared" si="203"/>
        <v>0</v>
      </c>
      <c r="R2400" s="2">
        <v>1</v>
      </c>
      <c r="S2400" s="2">
        <v>90</v>
      </c>
      <c r="T2400" s="2" t="s">
        <v>4647</v>
      </c>
      <c r="U2400" s="28">
        <f>IF(G2400=0,"",_xlfn.MINIFS('PO Details'!$I:$I,'PO Details'!$D:$D,Planning!$B2400,'PO Details'!$L:$L,Planning!$E2400))</f>
        <v>45412</v>
      </c>
      <c r="V2400" s="29" t="s">
        <v>4639</v>
      </c>
      <c r="W2400" t="str">
        <f t="shared" si="206"/>
        <v/>
      </c>
      <c r="X2400" s="2">
        <v>120</v>
      </c>
    </row>
    <row r="2401" spans="1:24" x14ac:dyDescent="0.25">
      <c r="A2401" s="11" t="s">
        <v>4619</v>
      </c>
      <c r="B2401" s="22" t="s">
        <v>320</v>
      </c>
      <c r="C2401" s="22"/>
      <c r="D2401" s="22" t="s">
        <v>321</v>
      </c>
      <c r="E2401" s="31" t="s">
        <v>4746</v>
      </c>
      <c r="F2401" s="12">
        <f>SUMIFS('Inventory Details'!$H:$H,'Inventory Details'!$B:$B,$B2401,'Inventory Details'!$E:$E,$E2401)</f>
        <v>0</v>
      </c>
      <c r="G2401" s="12">
        <f>SUMIFS('PO Details'!$H:$H,'PO Details'!$D:$D,Planning!$B2401,'PO Details'!$L:$L,$E2401)</f>
        <v>150</v>
      </c>
      <c r="H2401" s="12">
        <f>SUMIFS('SO Details'!$G:$G,'SO Details'!$D:$D,Planning!$B2401,'SO Details'!$K:$K,$E2401)</f>
        <v>20</v>
      </c>
      <c r="I2401" s="20">
        <f>IF(COUNTIFS($C:$C,B2401)&gt;1,SUMIFS('Sales Hx'!$Q:$Q,'Sales Hx'!$B:$B,_xlfn.XLOOKUP(B2401,C:C,B:B),'Sales Hx'!$D:$D,Planning!$E2401),SUMIFS('Sales Hx'!$Q:$Q,'Sales Hx'!$B:$B,Planning!$B2401,'Sales Hx'!$D:$D,Planning!$E2401))</f>
        <v>151.19999999999999</v>
      </c>
      <c r="J2401" s="16">
        <f>IF(COUNTIFS($C:$C,B2401)&gt;1,SUMIFS('Sales Hx'!$S:$S,'Sales Hx'!$B:$B,_xlfn.XLOOKUP(B2401,C:C,B:B),'Sales Hx'!$D:$D,E2401),SUMIFS('Sales Hx'!$S:$S,'Sales Hx'!$B:$B,$B2401,'Sales Hx'!$D:$D,$E2401))</f>
        <v>1.0783492822966507</v>
      </c>
      <c r="K2401" s="16">
        <f t="shared" si="205"/>
        <v>0.99206349206349209</v>
      </c>
      <c r="L2401" s="12">
        <f>IF(M2401&lt;&gt;"",M2401,IF(COUNTIFS($C:$C,B2401)&gt;1,SUMIFS('Sales Hx'!V:V,'Sales Hx'!$B:$B,_xlfn.XLOOKUP(B2401,C:C,B:B),'Sales Hx'!$D:$D,$E2401),SUMIFS('Sales Hx'!V:V,'Sales Hx'!$B:$B,$B2401,'Sales Hx'!$D:$D,$E2401)))</f>
        <v>0</v>
      </c>
      <c r="M2401" s="12">
        <v>0</v>
      </c>
      <c r="N2401" s="15">
        <f t="shared" si="204"/>
        <v>1.0783492822966507</v>
      </c>
      <c r="O2401" s="21">
        <f t="shared" si="207"/>
        <v>0</v>
      </c>
      <c r="P2401" s="24">
        <v>56.5</v>
      </c>
      <c r="Q2401" s="18">
        <f t="shared" si="203"/>
        <v>0</v>
      </c>
      <c r="R2401" s="2">
        <v>1</v>
      </c>
      <c r="S2401" s="2">
        <v>90</v>
      </c>
      <c r="T2401" s="2" t="s">
        <v>4647</v>
      </c>
      <c r="U2401" s="28">
        <f>IF(G2401=0,"",_xlfn.MINIFS('PO Details'!$I:$I,'PO Details'!$D:$D,Planning!$B2401,'PO Details'!$L:$L,Planning!$E2401))</f>
        <v>45453</v>
      </c>
      <c r="V2401" s="29" t="s">
        <v>4639</v>
      </c>
      <c r="W2401" t="str">
        <f t="shared" si="206"/>
        <v/>
      </c>
      <c r="X2401" s="2">
        <v>120</v>
      </c>
    </row>
    <row r="2402" spans="1:24" x14ac:dyDescent="0.25">
      <c r="A2402" s="11" t="s">
        <v>4619</v>
      </c>
      <c r="B2402" s="22" t="s">
        <v>320</v>
      </c>
      <c r="C2402" s="22"/>
      <c r="D2402" s="22" t="s">
        <v>321</v>
      </c>
      <c r="E2402" s="31" t="s">
        <v>113</v>
      </c>
      <c r="F2402" s="12">
        <f>SUMIFS('Inventory Details'!$H:$H,'Inventory Details'!$B:$B,$B2402,'Inventory Details'!$E:$E,$E2402)</f>
        <v>6</v>
      </c>
      <c r="G2402" s="12">
        <f>SUMIFS('PO Details'!$H:$H,'PO Details'!$D:$D,Planning!$B2402,'PO Details'!$L:$L,$E2402)</f>
        <v>75</v>
      </c>
      <c r="H2402" s="12">
        <f>SUMIFS('SO Details'!$G:$G,'SO Details'!$D:$D,Planning!$B2402,'SO Details'!$K:$K,$E2402)</f>
        <v>1</v>
      </c>
      <c r="I2402" s="20">
        <f>IF(COUNTIFS($C:$C,B2402)&gt;1,SUMIFS('Sales Hx'!$Q:$Q,'Sales Hx'!$B:$B,_xlfn.XLOOKUP(B2402,C:C,B:B),'Sales Hx'!$D:$D,Planning!$E2402),SUMIFS('Sales Hx'!$Q:$Q,'Sales Hx'!$B:$B,Planning!$B2402,'Sales Hx'!$D:$D,Planning!$E2402))</f>
        <v>44.8</v>
      </c>
      <c r="J2402" s="16">
        <f>IF(COUNTIFS($C:$C,B2402)&gt;1,SUMIFS('Sales Hx'!$S:$S,'Sales Hx'!$B:$B,_xlfn.XLOOKUP(B2402,C:C,B:B),'Sales Hx'!$D:$D,E2402),SUMIFS('Sales Hx'!$S:$S,'Sales Hx'!$B:$B,$B2402,'Sales Hx'!$D:$D,$E2402))</f>
        <v>0.42708333333333337</v>
      </c>
      <c r="K2402" s="16">
        <f t="shared" si="205"/>
        <v>1.8080357142857144</v>
      </c>
      <c r="L2402" s="12">
        <f>IF(M2402&lt;&gt;"",M2402,IF(COUNTIFS($C:$C,B2402)&gt;1,SUMIFS('Sales Hx'!V:V,'Sales Hx'!$B:$B,_xlfn.XLOOKUP(B2402,C:C,B:B),'Sales Hx'!$D:$D,$E2402),SUMIFS('Sales Hx'!V:V,'Sales Hx'!$B:$B,$B2402,'Sales Hx'!$D:$D,$E2402)))</f>
        <v>0</v>
      </c>
      <c r="M2402" s="12">
        <v>0</v>
      </c>
      <c r="N2402" s="15">
        <f t="shared" si="204"/>
        <v>0.42708333333333337</v>
      </c>
      <c r="O2402" s="21">
        <f t="shared" si="207"/>
        <v>0</v>
      </c>
      <c r="P2402" s="24">
        <v>56.5</v>
      </c>
      <c r="Q2402" s="18">
        <f t="shared" ref="Q2402:Q2457" si="208">IFERROR(P2402*O2402,0)</f>
        <v>0</v>
      </c>
      <c r="R2402" s="2">
        <v>1</v>
      </c>
      <c r="S2402" s="2">
        <v>90</v>
      </c>
      <c r="T2402" s="2" t="s">
        <v>4647</v>
      </c>
      <c r="U2402" s="28">
        <f>IF(G2402=0,"",_xlfn.MINIFS('PO Details'!$I:$I,'PO Details'!$D:$D,Planning!$B2402,'PO Details'!$L:$L,Planning!$E2402))</f>
        <v>45443</v>
      </c>
      <c r="V2402" s="29" t="s">
        <v>4639</v>
      </c>
      <c r="W2402" t="str">
        <f t="shared" si="206"/>
        <v/>
      </c>
      <c r="X2402" s="2">
        <v>120</v>
      </c>
    </row>
    <row r="2403" spans="1:24" x14ac:dyDescent="0.25">
      <c r="A2403" s="11" t="s">
        <v>4619</v>
      </c>
      <c r="B2403" s="22" t="s">
        <v>320</v>
      </c>
      <c r="C2403" s="22"/>
      <c r="D2403" s="22" t="s">
        <v>321</v>
      </c>
      <c r="E2403" s="31" t="s">
        <v>109</v>
      </c>
      <c r="F2403" s="12">
        <f>SUMIFS('Inventory Details'!$H:$H,'Inventory Details'!$B:$B,$B2403,'Inventory Details'!$E:$E,$E2403)</f>
        <v>22</v>
      </c>
      <c r="G2403" s="12">
        <f>SUMIFS('PO Details'!$H:$H,'PO Details'!$D:$D,Planning!$B2403,'PO Details'!$L:$L,$E2403)</f>
        <v>0</v>
      </c>
      <c r="H2403" s="12">
        <f>SUMIFS('SO Details'!$G:$G,'SO Details'!$D:$D,Planning!$B2403,'SO Details'!$K:$K,$E2403)</f>
        <v>1</v>
      </c>
      <c r="I2403" s="20">
        <f>IF(COUNTIFS($C:$C,B2403)&gt;1,SUMIFS('Sales Hx'!$Q:$Q,'Sales Hx'!$B:$B,_xlfn.XLOOKUP(B2403,C:C,B:B),'Sales Hx'!$D:$D,Planning!$E2403),SUMIFS('Sales Hx'!$Q:$Q,'Sales Hx'!$B:$B,Planning!$B2403,'Sales Hx'!$D:$D,Planning!$E2403))</f>
        <v>29.4</v>
      </c>
      <c r="J2403" s="16">
        <f>IF(COUNTIFS($C:$C,B2403)&gt;1,SUMIFS('Sales Hx'!$S:$S,'Sales Hx'!$B:$B,_xlfn.XLOOKUP(B2403,C:C,B:B),'Sales Hx'!$D:$D,E2403),SUMIFS('Sales Hx'!$S:$S,'Sales Hx'!$B:$B,$B2403,'Sales Hx'!$D:$D,$E2403))</f>
        <v>0.28618421052631576</v>
      </c>
      <c r="K2403" s="16">
        <f t="shared" si="205"/>
        <v>0.74829931972789121</v>
      </c>
      <c r="L2403" s="12">
        <f>IF(M2403&lt;&gt;"",M2403,IF(COUNTIFS($C:$C,B2403)&gt;1,SUMIFS('Sales Hx'!V:V,'Sales Hx'!$B:$B,_xlfn.XLOOKUP(B2403,C:C,B:B),'Sales Hx'!$D:$D,$E2403),SUMIFS('Sales Hx'!V:V,'Sales Hx'!$B:$B,$B2403,'Sales Hx'!$D:$D,$E2403)))</f>
        <v>0</v>
      </c>
      <c r="M2403" s="12">
        <v>0</v>
      </c>
      <c r="N2403" s="15">
        <f t="shared" ref="N2403:N2458" si="209">IFERROR(_xlfn.IFNA(J2403*R2403+L2403,"No Sales Hx"),"No Sales HX")</f>
        <v>0.28618421052631576</v>
      </c>
      <c r="O2403" s="21">
        <f t="shared" si="207"/>
        <v>0</v>
      </c>
      <c r="P2403" s="24">
        <v>56.5</v>
      </c>
      <c r="Q2403" s="18">
        <f t="shared" si="208"/>
        <v>0</v>
      </c>
      <c r="R2403" s="2">
        <v>1</v>
      </c>
      <c r="S2403" s="2">
        <v>90</v>
      </c>
      <c r="T2403" s="2" t="s">
        <v>4647</v>
      </c>
      <c r="U2403" s="28" t="str">
        <f>IF(G2403=0,"",_xlfn.MINIFS('PO Details'!$I:$I,'PO Details'!$D:$D,Planning!$B2403,'PO Details'!$L:$L,Planning!$E2403))</f>
        <v/>
      </c>
      <c r="V2403" s="29" t="s">
        <v>4639</v>
      </c>
      <c r="W2403" t="str">
        <f t="shared" si="206"/>
        <v/>
      </c>
      <c r="X2403" s="2">
        <v>120</v>
      </c>
    </row>
    <row r="2404" spans="1:24" x14ac:dyDescent="0.25">
      <c r="A2404" s="11" t="s">
        <v>4619</v>
      </c>
      <c r="B2404" s="22" t="s">
        <v>320</v>
      </c>
      <c r="C2404" s="22"/>
      <c r="D2404" s="22" t="s">
        <v>321</v>
      </c>
      <c r="E2404" s="31" t="s">
        <v>820</v>
      </c>
      <c r="F2404" s="12">
        <f>SUMIFS('Inventory Details'!$H:$H,'Inventory Details'!$B:$B,$B2404,'Inventory Details'!$E:$E,$E2404)</f>
        <v>12</v>
      </c>
      <c r="G2404" s="12">
        <f>SUMIFS('PO Details'!$H:$H,'PO Details'!$D:$D,Planning!$B2404,'PO Details'!$L:$L,$E2404)</f>
        <v>0</v>
      </c>
      <c r="H2404" s="12">
        <f>SUMIFS('SO Details'!$G:$G,'SO Details'!$D:$D,Planning!$B2404,'SO Details'!$K:$K,$E2404)</f>
        <v>0</v>
      </c>
      <c r="I2404" s="20">
        <f>IF(COUNTIFS($C:$C,B2404)&gt;1,SUMIFS('Sales Hx'!$Q:$Q,'Sales Hx'!$B:$B,_xlfn.XLOOKUP(B2404,C:C,B:B),'Sales Hx'!$D:$D,Planning!$E2404),SUMIFS('Sales Hx'!$Q:$Q,'Sales Hx'!$B:$B,Planning!$B2404,'Sales Hx'!$D:$D,Planning!$E2404))</f>
        <v>0</v>
      </c>
      <c r="J2404" s="16">
        <f>IF(COUNTIFS($C:$C,B2404)&gt;1,SUMIFS('Sales Hx'!$S:$S,'Sales Hx'!$B:$B,_xlfn.XLOOKUP(B2404,C:C,B:B),'Sales Hx'!$D:$D,E2404),SUMIFS('Sales Hx'!$S:$S,'Sales Hx'!$B:$B,$B2404,'Sales Hx'!$D:$D,$E2404))</f>
        <v>6.0855263157894746E-2</v>
      </c>
      <c r="K2404" s="16">
        <f t="shared" si="205"/>
        <v>0</v>
      </c>
      <c r="L2404" s="12">
        <f>IF(M2404&lt;&gt;"",M2404,IF(COUNTIFS($C:$C,B2404)&gt;1,SUMIFS('Sales Hx'!V:V,'Sales Hx'!$B:$B,_xlfn.XLOOKUP(B2404,C:C,B:B),'Sales Hx'!$D:$D,$E2404),SUMIFS('Sales Hx'!V:V,'Sales Hx'!$B:$B,$B2404,'Sales Hx'!$D:$D,$E2404)))</f>
        <v>0</v>
      </c>
      <c r="M2404" s="12">
        <v>0</v>
      </c>
      <c r="N2404" s="15">
        <f t="shared" si="209"/>
        <v>6.0855263157894746E-2</v>
      </c>
      <c r="O2404" s="21">
        <f t="shared" si="207"/>
        <v>0</v>
      </c>
      <c r="P2404" s="24">
        <v>56.5</v>
      </c>
      <c r="Q2404" s="18">
        <f t="shared" si="208"/>
        <v>0</v>
      </c>
      <c r="R2404" s="2">
        <v>1</v>
      </c>
      <c r="S2404" s="2">
        <v>90</v>
      </c>
      <c r="T2404" s="2" t="s">
        <v>4647</v>
      </c>
      <c r="U2404" s="28" t="str">
        <f>IF(G2404=0,"",_xlfn.MINIFS('PO Details'!$I:$I,'PO Details'!$D:$D,Planning!$B2404,'PO Details'!$L:$L,Planning!$E2404))</f>
        <v/>
      </c>
      <c r="V2404" s="29" t="s">
        <v>4639</v>
      </c>
      <c r="W2404" t="str">
        <f t="shared" si="206"/>
        <v/>
      </c>
      <c r="X2404" s="2">
        <v>120</v>
      </c>
    </row>
    <row r="2405" spans="1:24" x14ac:dyDescent="0.25">
      <c r="A2405" s="11" t="s">
        <v>4619</v>
      </c>
      <c r="B2405" s="22" t="s">
        <v>320</v>
      </c>
      <c r="C2405" s="22"/>
      <c r="D2405" s="22" t="s">
        <v>321</v>
      </c>
      <c r="E2405" s="31" t="s">
        <v>108</v>
      </c>
      <c r="F2405" s="12">
        <f>SUMIFS('Inventory Details'!$H:$H,'Inventory Details'!$B:$B,$B2405,'Inventory Details'!$E:$E,$E2405)</f>
        <v>1</v>
      </c>
      <c r="G2405" s="12">
        <f>SUMIFS('PO Details'!$H:$H,'PO Details'!$D:$D,Planning!$B2405,'PO Details'!$L:$L,$E2405)</f>
        <v>0</v>
      </c>
      <c r="H2405" s="12">
        <f>SUMIFS('SO Details'!$G:$G,'SO Details'!$D:$D,Planning!$B2405,'SO Details'!$K:$K,$E2405)</f>
        <v>0</v>
      </c>
      <c r="I2405" s="20">
        <f>IF(COUNTIFS($C:$C,B2405)&gt;1,SUMIFS('Sales Hx'!$Q:$Q,'Sales Hx'!$B:$B,_xlfn.XLOOKUP(B2405,C:C,B:B),'Sales Hx'!$D:$D,Planning!$E2405),SUMIFS('Sales Hx'!$Q:$Q,'Sales Hx'!$B:$B,Planning!$B2405,'Sales Hx'!$D:$D,Planning!$E2405))</f>
        <v>0</v>
      </c>
      <c r="J2405" s="16">
        <f>IF(COUNTIFS($C:$C,B2405)&gt;1,SUMIFS('Sales Hx'!$S:$S,'Sales Hx'!$B:$B,_xlfn.XLOOKUP(B2405,C:C,B:B),'Sales Hx'!$D:$D,E2405),SUMIFS('Sales Hx'!$S:$S,'Sales Hx'!$B:$B,$B2405,'Sales Hx'!$D:$D,$E2405))</f>
        <v>0.1480263157894737</v>
      </c>
      <c r="K2405" s="16">
        <f t="shared" si="205"/>
        <v>0</v>
      </c>
      <c r="L2405" s="12">
        <f>IF(M2405&lt;&gt;"",M2405,IF(COUNTIFS($C:$C,B2405)&gt;1,SUMIFS('Sales Hx'!V:V,'Sales Hx'!$B:$B,_xlfn.XLOOKUP(B2405,C:C,B:B),'Sales Hx'!$D:$D,$E2405),SUMIFS('Sales Hx'!V:V,'Sales Hx'!$B:$B,$B2405,'Sales Hx'!$D:$D,$E2405)))</f>
        <v>0</v>
      </c>
      <c r="M2405" s="12">
        <v>0</v>
      </c>
      <c r="N2405" s="15">
        <f t="shared" si="209"/>
        <v>0.1480263157894737</v>
      </c>
      <c r="O2405" s="21">
        <f t="shared" si="207"/>
        <v>0</v>
      </c>
      <c r="P2405" s="24">
        <v>56.5</v>
      </c>
      <c r="Q2405" s="18">
        <f t="shared" si="208"/>
        <v>0</v>
      </c>
      <c r="R2405" s="2">
        <v>1</v>
      </c>
      <c r="S2405" s="2">
        <v>90</v>
      </c>
      <c r="T2405" s="2" t="s">
        <v>4647</v>
      </c>
      <c r="U2405" s="28" t="str">
        <f>IF(G2405=0,"",_xlfn.MINIFS('PO Details'!$I:$I,'PO Details'!$D:$D,Planning!$B2405,'PO Details'!$L:$L,Planning!$E2405))</f>
        <v/>
      </c>
      <c r="V2405" s="29" t="s">
        <v>4639</v>
      </c>
      <c r="W2405" t="str">
        <f t="shared" si="206"/>
        <v/>
      </c>
      <c r="X2405" s="2">
        <v>120</v>
      </c>
    </row>
    <row r="2406" spans="1:24" x14ac:dyDescent="0.25">
      <c r="A2406" s="11" t="s">
        <v>4619</v>
      </c>
      <c r="B2406" s="22" t="s">
        <v>320</v>
      </c>
      <c r="C2406" s="22"/>
      <c r="D2406" s="22" t="s">
        <v>321</v>
      </c>
      <c r="E2406" s="31" t="s">
        <v>861</v>
      </c>
      <c r="F2406" s="12">
        <f>SUMIFS('Inventory Details'!$H:$H,'Inventory Details'!$B:$B,$B2406,'Inventory Details'!$E:$E,$E2406)</f>
        <v>3</v>
      </c>
      <c r="G2406" s="12">
        <f>SUMIFS('PO Details'!$H:$H,'PO Details'!$D:$D,Planning!$B2406,'PO Details'!$L:$L,$E2406)</f>
        <v>0</v>
      </c>
      <c r="H2406" s="12">
        <f>SUMIFS('SO Details'!$G:$G,'SO Details'!$D:$D,Planning!$B2406,'SO Details'!$K:$K,$E2406)</f>
        <v>0</v>
      </c>
      <c r="I2406" s="20">
        <f>IF(COUNTIFS($C:$C,B2406)&gt;1,SUMIFS('Sales Hx'!$Q:$Q,'Sales Hx'!$B:$B,_xlfn.XLOOKUP(B2406,C:C,B:B),'Sales Hx'!$D:$D,Planning!$E2406),SUMIFS('Sales Hx'!$Q:$Q,'Sales Hx'!$B:$B,Planning!$B2406,'Sales Hx'!$D:$D,Planning!$E2406))</f>
        <v>0</v>
      </c>
      <c r="J2406" s="16">
        <f>IF(COUNTIFS($C:$C,B2406)&gt;1,SUMIFS('Sales Hx'!$S:$S,'Sales Hx'!$B:$B,_xlfn.XLOOKUP(B2406,C:C,B:B),'Sales Hx'!$D:$D,E2406),SUMIFS('Sales Hx'!$S:$S,'Sales Hx'!$B:$B,$B2406,'Sales Hx'!$D:$D,$E2406))</f>
        <v>0</v>
      </c>
      <c r="K2406" s="16">
        <f t="shared" si="205"/>
        <v>0</v>
      </c>
      <c r="L2406" s="12">
        <f>IF(M2406&lt;&gt;"",M2406,IF(COUNTIFS($C:$C,B2406)&gt;1,SUMIFS('Sales Hx'!V:V,'Sales Hx'!$B:$B,_xlfn.XLOOKUP(B2406,C:C,B:B),'Sales Hx'!$D:$D,$E2406),SUMIFS('Sales Hx'!V:V,'Sales Hx'!$B:$B,$B2406,'Sales Hx'!$D:$D,$E2406)))</f>
        <v>0</v>
      </c>
      <c r="M2406" s="12">
        <v>0</v>
      </c>
      <c r="N2406" s="15">
        <f t="shared" si="209"/>
        <v>0</v>
      </c>
      <c r="O2406" s="21">
        <f t="shared" si="207"/>
        <v>0</v>
      </c>
      <c r="P2406" s="24">
        <v>56.5</v>
      </c>
      <c r="Q2406" s="18">
        <f t="shared" si="208"/>
        <v>0</v>
      </c>
      <c r="R2406" s="2">
        <v>1</v>
      </c>
      <c r="S2406" s="2">
        <v>90</v>
      </c>
      <c r="T2406" s="2" t="s">
        <v>4647</v>
      </c>
      <c r="U2406" s="28" t="str">
        <f>IF(G2406=0,"",_xlfn.MINIFS('PO Details'!$I:$I,'PO Details'!$D:$D,Planning!$B2406,'PO Details'!$L:$L,Planning!$E2406))</f>
        <v/>
      </c>
      <c r="V2406" s="29" t="s">
        <v>4639</v>
      </c>
      <c r="W2406" t="str">
        <f t="shared" si="206"/>
        <v/>
      </c>
      <c r="X2406" s="2">
        <v>120</v>
      </c>
    </row>
    <row r="2407" spans="1:24" x14ac:dyDescent="0.25">
      <c r="A2407" s="11" t="s">
        <v>4619</v>
      </c>
      <c r="B2407" s="22" t="s">
        <v>320</v>
      </c>
      <c r="C2407" s="22"/>
      <c r="D2407" s="22" t="s">
        <v>321</v>
      </c>
      <c r="E2407" s="31" t="s">
        <v>2214</v>
      </c>
      <c r="F2407" s="12">
        <f>SUMIFS('Inventory Details'!$H:$H,'Inventory Details'!$B:$B,$B2407,'Inventory Details'!$E:$E,$E2407)</f>
        <v>0</v>
      </c>
      <c r="G2407" s="12">
        <f>SUMIFS('PO Details'!$H:$H,'PO Details'!$D:$D,Planning!$B2407,'PO Details'!$L:$L,$E2407)</f>
        <v>0</v>
      </c>
      <c r="H2407" s="12">
        <f>SUMIFS('SO Details'!$G:$G,'SO Details'!$D:$D,Planning!$B2407,'SO Details'!$K:$K,$E2407)</f>
        <v>0</v>
      </c>
      <c r="I2407" s="20">
        <f>IF(COUNTIFS($C:$C,B2407)&gt;1,SUMIFS('Sales Hx'!$Q:$Q,'Sales Hx'!$B:$B,_xlfn.XLOOKUP(B2407,C:C,B:B),'Sales Hx'!$D:$D,Planning!$E2407),SUMIFS('Sales Hx'!$Q:$Q,'Sales Hx'!$B:$B,Planning!$B2407,'Sales Hx'!$D:$D,Planning!$E2407))</f>
        <v>0</v>
      </c>
      <c r="J2407" s="16">
        <f>IF(COUNTIFS($C:$C,B2407)&gt;1,SUMIFS('Sales Hx'!$S:$S,'Sales Hx'!$B:$B,_xlfn.XLOOKUP(B2407,C:C,B:B),'Sales Hx'!$D:$D,E2407),SUMIFS('Sales Hx'!$S:$S,'Sales Hx'!$B:$B,$B2407,'Sales Hx'!$D:$D,$E2407))</f>
        <v>3.2894736842105261E-2</v>
      </c>
      <c r="K2407" s="16">
        <f t="shared" si="205"/>
        <v>0</v>
      </c>
      <c r="L2407" s="12">
        <f>IF(M2407&lt;&gt;"",M2407,IF(COUNTIFS($C:$C,B2407)&gt;1,SUMIFS('Sales Hx'!V:V,'Sales Hx'!$B:$B,_xlfn.XLOOKUP(B2407,C:C,B:B),'Sales Hx'!$D:$D,$E2407),SUMIFS('Sales Hx'!V:V,'Sales Hx'!$B:$B,$B2407,'Sales Hx'!$D:$D,$E2407)))</f>
        <v>0</v>
      </c>
      <c r="M2407" s="12">
        <v>0</v>
      </c>
      <c r="N2407" s="15">
        <f t="shared" si="209"/>
        <v>3.2894736842105261E-2</v>
      </c>
      <c r="O2407" s="21">
        <f t="shared" si="207"/>
        <v>3</v>
      </c>
      <c r="P2407" s="24">
        <v>56.5</v>
      </c>
      <c r="Q2407" s="18">
        <f t="shared" si="208"/>
        <v>169.5</v>
      </c>
      <c r="R2407" s="2">
        <v>1</v>
      </c>
      <c r="S2407" s="2">
        <v>90</v>
      </c>
      <c r="T2407" s="2" t="s">
        <v>4647</v>
      </c>
      <c r="U2407" s="28" t="str">
        <f>IF(G2407=0,"",_xlfn.MINIFS('PO Details'!$I:$I,'PO Details'!$D:$D,Planning!$B2407,'PO Details'!$L:$L,Planning!$E2407))</f>
        <v/>
      </c>
      <c r="V2407" s="29" t="s">
        <v>4639</v>
      </c>
      <c r="W2407" t="str">
        <f t="shared" si="206"/>
        <v/>
      </c>
      <c r="X2407" s="2">
        <v>120</v>
      </c>
    </row>
    <row r="2408" spans="1:24" x14ac:dyDescent="0.25">
      <c r="A2408" s="11"/>
      <c r="B2408" s="22" t="s">
        <v>1732</v>
      </c>
      <c r="C2408" s="22"/>
      <c r="D2408" s="22" t="s">
        <v>1733</v>
      </c>
      <c r="E2408" s="31" t="s">
        <v>109</v>
      </c>
      <c r="F2408" s="12">
        <f>SUMIFS('Inventory Details'!$H:$H,'Inventory Details'!$B:$B,$B2408,'Inventory Details'!$E:$E,$E2408)</f>
        <v>40</v>
      </c>
      <c r="G2408" s="12">
        <f>SUMIFS('PO Details'!$H:$H,'PO Details'!$D:$D,Planning!$B2408,'PO Details'!$L:$L,$E2408)</f>
        <v>0</v>
      </c>
      <c r="H2408" s="12">
        <f>SUMIFS('SO Details'!$G:$G,'SO Details'!$D:$D,Planning!$B2408,'SO Details'!$K:$K,$E2408)</f>
        <v>0</v>
      </c>
      <c r="I2408" s="20">
        <f>IF(COUNTIFS($C:$C,B2408)&gt;1,SUMIFS('Sales Hx'!$Q:$Q,'Sales Hx'!$B:$B,_xlfn.XLOOKUP(B2408,C:C,B:B),'Sales Hx'!$D:$D,Planning!$E2408),SUMIFS('Sales Hx'!$Q:$Q,'Sales Hx'!$B:$B,Planning!$B2408,'Sales Hx'!$D:$D,Planning!$E2408))</f>
        <v>0</v>
      </c>
      <c r="J2408" s="16">
        <f>IF(COUNTIFS($C:$C,B2408)&gt;1,SUMIFS('Sales Hx'!$S:$S,'Sales Hx'!$B:$B,_xlfn.XLOOKUP(B2408,C:C,B:B),'Sales Hx'!$D:$D,E2408),SUMIFS('Sales Hx'!$S:$S,'Sales Hx'!$B:$B,$B2408,'Sales Hx'!$D:$D,$E2408))</f>
        <v>0</v>
      </c>
      <c r="K2408" s="16">
        <f t="shared" si="205"/>
        <v>0</v>
      </c>
      <c r="L2408" s="12">
        <f>IF(M2408&lt;&gt;"",M2408,IF(COUNTIFS($C:$C,B2408)&gt;1,SUMIFS('Sales Hx'!V:V,'Sales Hx'!$B:$B,_xlfn.XLOOKUP(B2408,C:C,B:B),'Sales Hx'!$D:$D,$E2408),SUMIFS('Sales Hx'!V:V,'Sales Hx'!$B:$B,$B2408,'Sales Hx'!$D:$D,$E2408)))</f>
        <v>0</v>
      </c>
      <c r="M2408" s="12">
        <v>0</v>
      </c>
      <c r="N2408" s="15">
        <f t="shared" si="209"/>
        <v>0</v>
      </c>
      <c r="O2408" s="21">
        <f t="shared" si="207"/>
        <v>0</v>
      </c>
      <c r="P2408" s="24">
        <v>0</v>
      </c>
      <c r="Q2408" s="18">
        <f t="shared" si="208"/>
        <v>0</v>
      </c>
      <c r="R2408" s="2">
        <v>1</v>
      </c>
      <c r="S2408" s="2">
        <v>120</v>
      </c>
      <c r="T2408" s="2" t="s">
        <v>4646</v>
      </c>
      <c r="U2408" s="28" t="str">
        <f>IF(G2408=0,"",_xlfn.MINIFS('PO Details'!$I:$I,'PO Details'!$D:$D,Planning!$B2408,'PO Details'!$L:$L,Planning!$E2408))</f>
        <v/>
      </c>
      <c r="V2408" s="29" t="s">
        <v>4640</v>
      </c>
      <c r="W2408" t="str">
        <f t="shared" si="206"/>
        <v>Max</v>
      </c>
      <c r="X2408" s="2">
        <v>120</v>
      </c>
    </row>
    <row r="2409" spans="1:24" x14ac:dyDescent="0.25">
      <c r="A2409" s="11"/>
      <c r="B2409" s="22" t="s">
        <v>5160</v>
      </c>
      <c r="C2409" s="22"/>
      <c r="D2409" s="22" t="s">
        <v>5161</v>
      </c>
      <c r="E2409" s="31" t="s">
        <v>15</v>
      </c>
      <c r="F2409" s="12">
        <f>SUMIFS('Inventory Details'!$H:$H,'Inventory Details'!$B:$B,$B2409,'Inventory Details'!$E:$E,$E2409)</f>
        <v>0</v>
      </c>
      <c r="G2409" s="12">
        <f>SUMIFS('PO Details'!$H:$H,'PO Details'!$D:$D,Planning!$B2409,'PO Details'!$L:$L,$E2409)</f>
        <v>4</v>
      </c>
      <c r="H2409" s="12">
        <f>SUMIFS('SO Details'!$G:$G,'SO Details'!$D:$D,Planning!$B2409,'SO Details'!$K:$K,$E2409)</f>
        <v>0</v>
      </c>
      <c r="I2409" s="20">
        <f>IF(COUNTIFS($C:$C,B2409)&gt;1,SUMIFS('Sales Hx'!$Q:$Q,'Sales Hx'!$B:$B,_xlfn.XLOOKUP(B2409,C:C,B:B),'Sales Hx'!$D:$D,Planning!$E2409),SUMIFS('Sales Hx'!$Q:$Q,'Sales Hx'!$B:$B,Planning!$B2409,'Sales Hx'!$D:$D,Planning!$E2409))</f>
        <v>0</v>
      </c>
      <c r="J2409" s="16">
        <f>IF(COUNTIFS($C:$C,B2409)&gt;1,SUMIFS('Sales Hx'!$S:$S,'Sales Hx'!$B:$B,_xlfn.XLOOKUP(B2409,C:C,B:B),'Sales Hx'!$D:$D,E2409),SUMIFS('Sales Hx'!$S:$S,'Sales Hx'!$B:$B,$B2409,'Sales Hx'!$D:$D,$E2409))</f>
        <v>0</v>
      </c>
      <c r="K2409" s="16">
        <f t="shared" si="205"/>
        <v>0</v>
      </c>
      <c r="L2409" s="12">
        <f>IF(M2409&lt;&gt;"",M2409,IF(COUNTIFS($C:$C,B2409)&gt;1,SUMIFS('Sales Hx'!V:V,'Sales Hx'!$B:$B,_xlfn.XLOOKUP(B2409,C:C,B:B),'Sales Hx'!$D:$D,$E2409),SUMIFS('Sales Hx'!V:V,'Sales Hx'!$B:$B,$B2409,'Sales Hx'!$D:$D,$E2409)))</f>
        <v>0</v>
      </c>
      <c r="M2409" s="12">
        <v>0</v>
      </c>
      <c r="N2409" s="15">
        <f t="shared" si="209"/>
        <v>0</v>
      </c>
      <c r="O2409" s="21">
        <f t="shared" si="207"/>
        <v>0</v>
      </c>
      <c r="P2409" s="24">
        <v>88.051599999999993</v>
      </c>
      <c r="Q2409" s="18">
        <f t="shared" si="208"/>
        <v>0</v>
      </c>
      <c r="R2409" s="2">
        <v>1</v>
      </c>
      <c r="S2409" s="2">
        <v>90</v>
      </c>
      <c r="T2409" s="2" t="s">
        <v>4647</v>
      </c>
      <c r="U2409" s="28">
        <f>IF(G2409=0,"",_xlfn.MINIFS('PO Details'!$I:$I,'PO Details'!$D:$D,Planning!$B2409,'PO Details'!$L:$L,Planning!$E2409))</f>
        <v>45469</v>
      </c>
      <c r="V2409" s="29" t="s">
        <v>4640</v>
      </c>
      <c r="W2409" t="str">
        <f t="shared" si="206"/>
        <v>Max</v>
      </c>
      <c r="X2409" s="2">
        <v>120</v>
      </c>
    </row>
    <row r="2410" spans="1:24" x14ac:dyDescent="0.25">
      <c r="A2410" s="11" t="s">
        <v>4616</v>
      </c>
      <c r="B2410" s="22" t="s">
        <v>322</v>
      </c>
      <c r="C2410" s="22"/>
      <c r="D2410" s="22" t="s">
        <v>323</v>
      </c>
      <c r="E2410" s="31" t="s">
        <v>106</v>
      </c>
      <c r="F2410" s="12">
        <f>SUMIFS('Inventory Details'!$H:$H,'Inventory Details'!$B:$B,$B2410,'Inventory Details'!$E:$E,$E2410)</f>
        <v>45</v>
      </c>
      <c r="G2410" s="12">
        <f>SUMIFS('PO Details'!$H:$H,'PO Details'!$D:$D,Planning!$B2410,'PO Details'!$L:$L,$E2410)</f>
        <v>70</v>
      </c>
      <c r="H2410" s="12">
        <f>SUMIFS('SO Details'!$G:$G,'SO Details'!$D:$D,Planning!$B2410,'SO Details'!$K:$K,$E2410)</f>
        <v>0</v>
      </c>
      <c r="I2410" s="20">
        <f>IF(COUNTIFS($C:$C,B2410)&gt;1,SUMIFS('Sales Hx'!$Q:$Q,'Sales Hx'!$B:$B,_xlfn.XLOOKUP(B2410,C:C,B:B),'Sales Hx'!$D:$D,Planning!$E2410),SUMIFS('Sales Hx'!$Q:$Q,'Sales Hx'!$B:$B,Planning!$B2410,'Sales Hx'!$D:$D,Planning!$E2410))</f>
        <v>68.599999999999994</v>
      </c>
      <c r="J2410" s="16">
        <f>IF(COUNTIFS($C:$C,B2410)&gt;1,SUMIFS('Sales Hx'!$S:$S,'Sales Hx'!$B:$B,_xlfn.XLOOKUP(B2410,C:C,B:B),'Sales Hx'!$D:$D,E2410),SUMIFS('Sales Hx'!$S:$S,'Sales Hx'!$B:$B,$B2410,'Sales Hx'!$D:$D,$E2410))</f>
        <v>0.52467105263157898</v>
      </c>
      <c r="K2410" s="16">
        <f t="shared" si="205"/>
        <v>1.676384839650146</v>
      </c>
      <c r="L2410" s="12">
        <f>IF(M2410&lt;&gt;"",M2410,IF(COUNTIFS($C:$C,B2410)&gt;1,SUMIFS('Sales Hx'!V:V,'Sales Hx'!$B:$B,_xlfn.XLOOKUP(B2410,C:C,B:B),'Sales Hx'!$D:$D,$E2410),SUMIFS('Sales Hx'!V:V,'Sales Hx'!$B:$B,$B2410,'Sales Hx'!$D:$D,$E2410)))</f>
        <v>0</v>
      </c>
      <c r="M2410" s="12">
        <v>0</v>
      </c>
      <c r="N2410" s="15">
        <f t="shared" si="209"/>
        <v>0.52467105263157898</v>
      </c>
      <c r="O2410" s="21">
        <f t="shared" si="207"/>
        <v>0</v>
      </c>
      <c r="P2410" s="24">
        <v>4.66</v>
      </c>
      <c r="Q2410" s="18">
        <f t="shared" si="208"/>
        <v>0</v>
      </c>
      <c r="R2410" s="2">
        <v>1</v>
      </c>
      <c r="S2410" s="2">
        <v>120</v>
      </c>
      <c r="T2410" s="2" t="s">
        <v>4647</v>
      </c>
      <c r="U2410" s="28">
        <f>IF(G2410=0,"",_xlfn.MINIFS('PO Details'!$I:$I,'PO Details'!$D:$D,Planning!$B2410,'PO Details'!$L:$L,Planning!$E2410))</f>
        <v>45443</v>
      </c>
      <c r="V2410" s="29" t="s">
        <v>4640</v>
      </c>
      <c r="W2410" t="str">
        <f t="shared" si="206"/>
        <v/>
      </c>
      <c r="X2410" s="2">
        <v>120</v>
      </c>
    </row>
    <row r="2411" spans="1:24" x14ac:dyDescent="0.25">
      <c r="A2411" s="11" t="s">
        <v>4616</v>
      </c>
      <c r="B2411" s="22" t="s">
        <v>322</v>
      </c>
      <c r="C2411" s="22"/>
      <c r="D2411" s="22" t="s">
        <v>323</v>
      </c>
      <c r="E2411" s="31" t="s">
        <v>820</v>
      </c>
      <c r="F2411" s="12">
        <f>SUMIFS('Inventory Details'!$H:$H,'Inventory Details'!$B:$B,$B2411,'Inventory Details'!$E:$E,$E2411)</f>
        <v>0</v>
      </c>
      <c r="G2411" s="12">
        <f>SUMIFS('PO Details'!$H:$H,'PO Details'!$D:$D,Planning!$B2411,'PO Details'!$L:$L,$E2411)</f>
        <v>40</v>
      </c>
      <c r="H2411" s="12">
        <f>SUMIFS('SO Details'!$G:$G,'SO Details'!$D:$D,Planning!$B2411,'SO Details'!$K:$K,$E2411)</f>
        <v>0</v>
      </c>
      <c r="I2411" s="20">
        <f>IF(COUNTIFS($C:$C,B2411)&gt;1,SUMIFS('Sales Hx'!$Q:$Q,'Sales Hx'!$B:$B,_xlfn.XLOOKUP(B2411,C:C,B:B),'Sales Hx'!$D:$D,Planning!$E2411),SUMIFS('Sales Hx'!$Q:$Q,'Sales Hx'!$B:$B,Planning!$B2411,'Sales Hx'!$D:$D,Planning!$E2411))</f>
        <v>0</v>
      </c>
      <c r="J2411" s="16">
        <f>IF(COUNTIFS($C:$C,B2411)&gt;1,SUMIFS('Sales Hx'!$S:$S,'Sales Hx'!$B:$B,_xlfn.XLOOKUP(B2411,C:C,B:B),'Sales Hx'!$D:$D,E2411),SUMIFS('Sales Hx'!$S:$S,'Sales Hx'!$B:$B,$B2411,'Sales Hx'!$D:$D,$E2411))</f>
        <v>0</v>
      </c>
      <c r="K2411" s="16">
        <f t="shared" si="205"/>
        <v>0</v>
      </c>
      <c r="L2411" s="12">
        <f>IF(M2411&lt;&gt;"",M2411,IF(COUNTIFS($C:$C,B2411)&gt;1,SUMIFS('Sales Hx'!V:V,'Sales Hx'!$B:$B,_xlfn.XLOOKUP(B2411,C:C,B:B),'Sales Hx'!$D:$D,$E2411),SUMIFS('Sales Hx'!V:V,'Sales Hx'!$B:$B,$B2411,'Sales Hx'!$D:$D,$E2411)))</f>
        <v>0</v>
      </c>
      <c r="M2411" s="12">
        <v>0</v>
      </c>
      <c r="N2411" s="15">
        <f t="shared" si="209"/>
        <v>0</v>
      </c>
      <c r="O2411" s="21">
        <f t="shared" si="207"/>
        <v>0</v>
      </c>
      <c r="P2411" s="24">
        <v>4.66</v>
      </c>
      <c r="Q2411" s="18">
        <f t="shared" si="208"/>
        <v>0</v>
      </c>
      <c r="R2411" s="2">
        <v>1</v>
      </c>
      <c r="S2411" s="2">
        <v>120</v>
      </c>
      <c r="T2411" s="2" t="s">
        <v>4647</v>
      </c>
      <c r="U2411" s="28">
        <f>IF(G2411=0,"",_xlfn.MINIFS('PO Details'!$I:$I,'PO Details'!$D:$D,Planning!$B2411,'PO Details'!$L:$L,Planning!$E2411))</f>
        <v>45443</v>
      </c>
      <c r="V2411" s="29" t="s">
        <v>4640</v>
      </c>
      <c r="W2411" t="str">
        <f t="shared" si="206"/>
        <v/>
      </c>
      <c r="X2411" s="2">
        <v>120</v>
      </c>
    </row>
    <row r="2412" spans="1:24" x14ac:dyDescent="0.25">
      <c r="A2412" s="11" t="s">
        <v>4616</v>
      </c>
      <c r="B2412" s="22" t="s">
        <v>322</v>
      </c>
      <c r="C2412" s="22"/>
      <c r="D2412" s="22" t="s">
        <v>323</v>
      </c>
      <c r="E2412" s="31" t="s">
        <v>113</v>
      </c>
      <c r="F2412" s="12">
        <f>SUMIFS('Inventory Details'!$H:$H,'Inventory Details'!$B:$B,$B2412,'Inventory Details'!$E:$E,$E2412)</f>
        <v>44</v>
      </c>
      <c r="G2412" s="12">
        <f>SUMIFS('PO Details'!$H:$H,'PO Details'!$D:$D,Planning!$B2412,'PO Details'!$L:$L,$E2412)</f>
        <v>65</v>
      </c>
      <c r="H2412" s="12">
        <f>SUMIFS('SO Details'!$G:$G,'SO Details'!$D:$D,Planning!$B2412,'SO Details'!$K:$K,$E2412)</f>
        <v>4</v>
      </c>
      <c r="I2412" s="20">
        <f>IF(COUNTIFS($C:$C,B2412)&gt;1,SUMIFS('Sales Hx'!$Q:$Q,'Sales Hx'!$B:$B,_xlfn.XLOOKUP(B2412,C:C,B:B),'Sales Hx'!$D:$D,Planning!$E2412),SUMIFS('Sales Hx'!$Q:$Q,'Sales Hx'!$B:$B,Planning!$B2412,'Sales Hx'!$D:$D,Planning!$E2412))</f>
        <v>79.8</v>
      </c>
      <c r="J2412" s="16">
        <f>IF(COUNTIFS($C:$C,B2412)&gt;1,SUMIFS('Sales Hx'!$S:$S,'Sales Hx'!$B:$B,_xlfn.XLOOKUP(B2412,C:C,B:B),'Sales Hx'!$D:$D,E2412),SUMIFS('Sales Hx'!$S:$S,'Sales Hx'!$B:$B,$B2412,'Sales Hx'!$D:$D,$E2412))</f>
        <v>0.47368421052631582</v>
      </c>
      <c r="K2412" s="16">
        <f t="shared" si="205"/>
        <v>1.3659147869674186</v>
      </c>
      <c r="L2412" s="12">
        <f>IF(M2412&lt;&gt;"",M2412,IF(COUNTIFS($C:$C,B2412)&gt;1,SUMIFS('Sales Hx'!V:V,'Sales Hx'!$B:$B,_xlfn.XLOOKUP(B2412,C:C,B:B),'Sales Hx'!$D:$D,$E2412),SUMIFS('Sales Hx'!V:V,'Sales Hx'!$B:$B,$B2412,'Sales Hx'!$D:$D,$E2412)))</f>
        <v>0</v>
      </c>
      <c r="M2412" s="12">
        <v>0</v>
      </c>
      <c r="N2412" s="15">
        <f t="shared" si="209"/>
        <v>0.47368421052631582</v>
      </c>
      <c r="O2412" s="21">
        <f t="shared" si="207"/>
        <v>0</v>
      </c>
      <c r="P2412" s="24">
        <v>4.66</v>
      </c>
      <c r="Q2412" s="18">
        <f t="shared" si="208"/>
        <v>0</v>
      </c>
      <c r="R2412" s="2">
        <v>1</v>
      </c>
      <c r="S2412" s="2">
        <v>120</v>
      </c>
      <c r="T2412" s="2" t="s">
        <v>4647</v>
      </c>
      <c r="U2412" s="28">
        <f>IF(G2412=0,"",_xlfn.MINIFS('PO Details'!$I:$I,'PO Details'!$D:$D,Planning!$B2412,'PO Details'!$L:$L,Planning!$E2412))</f>
        <v>45474</v>
      </c>
      <c r="V2412" s="29" t="s">
        <v>4640</v>
      </c>
      <c r="W2412" t="str">
        <f t="shared" si="206"/>
        <v/>
      </c>
      <c r="X2412" s="2">
        <v>120</v>
      </c>
    </row>
    <row r="2413" spans="1:24" x14ac:dyDescent="0.25">
      <c r="A2413" s="11" t="s">
        <v>4616</v>
      </c>
      <c r="B2413" s="22" t="s">
        <v>322</v>
      </c>
      <c r="C2413" s="22"/>
      <c r="D2413" s="22" t="s">
        <v>323</v>
      </c>
      <c r="E2413" s="31" t="s">
        <v>4746</v>
      </c>
      <c r="F2413" s="12">
        <f>SUMIFS('Inventory Details'!$H:$H,'Inventory Details'!$B:$B,$B2413,'Inventory Details'!$E:$E,$E2413)</f>
        <v>23</v>
      </c>
      <c r="G2413" s="12">
        <f>SUMIFS('PO Details'!$H:$H,'PO Details'!$D:$D,Planning!$B2413,'PO Details'!$L:$L,$E2413)</f>
        <v>55</v>
      </c>
      <c r="H2413" s="12">
        <f>SUMIFS('SO Details'!$G:$G,'SO Details'!$D:$D,Planning!$B2413,'SO Details'!$K:$K,$E2413)</f>
        <v>6</v>
      </c>
      <c r="I2413" s="20">
        <f>IF(COUNTIFS($C:$C,B2413)&gt;1,SUMIFS('Sales Hx'!$Q:$Q,'Sales Hx'!$B:$B,_xlfn.XLOOKUP(B2413,C:C,B:B),'Sales Hx'!$D:$D,Planning!$E2413),SUMIFS('Sales Hx'!$Q:$Q,'Sales Hx'!$B:$B,Planning!$B2413,'Sales Hx'!$D:$D,Planning!$E2413))</f>
        <v>25.2</v>
      </c>
      <c r="J2413" s="16">
        <f>IF(COUNTIFS($C:$C,B2413)&gt;1,SUMIFS('Sales Hx'!$S:$S,'Sales Hx'!$B:$B,_xlfn.XLOOKUP(B2413,C:C,B:B),'Sales Hx'!$D:$D,E2413),SUMIFS('Sales Hx'!$S:$S,'Sales Hx'!$B:$B,$B2413,'Sales Hx'!$D:$D,$E2413))</f>
        <v>0.35657894736842105</v>
      </c>
      <c r="K2413" s="16">
        <f t="shared" si="205"/>
        <v>3.0952380952380953</v>
      </c>
      <c r="L2413" s="12">
        <f>IF(M2413&lt;&gt;"",M2413,IF(COUNTIFS($C:$C,B2413)&gt;1,SUMIFS('Sales Hx'!V:V,'Sales Hx'!$B:$B,_xlfn.XLOOKUP(B2413,C:C,B:B),'Sales Hx'!$D:$D,$E2413),SUMIFS('Sales Hx'!V:V,'Sales Hx'!$B:$B,$B2413,'Sales Hx'!$D:$D,$E2413)))</f>
        <v>0</v>
      </c>
      <c r="M2413" s="12">
        <v>0</v>
      </c>
      <c r="N2413" s="15">
        <f t="shared" si="209"/>
        <v>0.35657894736842105</v>
      </c>
      <c r="O2413" s="21">
        <f t="shared" si="207"/>
        <v>0</v>
      </c>
      <c r="P2413" s="24">
        <v>4.66</v>
      </c>
      <c r="Q2413" s="18">
        <f t="shared" si="208"/>
        <v>0</v>
      </c>
      <c r="R2413" s="2">
        <v>1</v>
      </c>
      <c r="S2413" s="2">
        <v>120</v>
      </c>
      <c r="T2413" s="2" t="s">
        <v>4647</v>
      </c>
      <c r="U2413" s="28">
        <f>IF(G2413=0,"",_xlfn.MINIFS('PO Details'!$I:$I,'PO Details'!$D:$D,Planning!$B2413,'PO Details'!$L:$L,Planning!$E2413))</f>
        <v>45516</v>
      </c>
      <c r="V2413" s="29" t="s">
        <v>4640</v>
      </c>
      <c r="W2413" t="str">
        <f t="shared" si="206"/>
        <v>Max</v>
      </c>
      <c r="X2413" s="2">
        <v>120</v>
      </c>
    </row>
    <row r="2414" spans="1:24" x14ac:dyDescent="0.25">
      <c r="A2414" s="11" t="s">
        <v>4616</v>
      </c>
      <c r="B2414" s="22" t="s">
        <v>322</v>
      </c>
      <c r="C2414" s="22"/>
      <c r="D2414" s="22" t="s">
        <v>323</v>
      </c>
      <c r="E2414" s="31" t="s">
        <v>15</v>
      </c>
      <c r="F2414" s="12">
        <f>SUMIFS('Inventory Details'!$H:$H,'Inventory Details'!$B:$B,$B2414,'Inventory Details'!$E:$E,$E2414)</f>
        <v>0</v>
      </c>
      <c r="G2414" s="12">
        <f>SUMIFS('PO Details'!$H:$H,'PO Details'!$D:$D,Planning!$B2414,'PO Details'!$L:$L,$E2414)</f>
        <v>30</v>
      </c>
      <c r="H2414" s="12">
        <f>SUMIFS('SO Details'!$G:$G,'SO Details'!$D:$D,Planning!$B2414,'SO Details'!$K:$K,$E2414)</f>
        <v>0</v>
      </c>
      <c r="I2414" s="20">
        <f>IF(COUNTIFS($C:$C,B2414)&gt;1,SUMIFS('Sales Hx'!$Q:$Q,'Sales Hx'!$B:$B,_xlfn.XLOOKUP(B2414,C:C,B:B),'Sales Hx'!$D:$D,Planning!$E2414),SUMIFS('Sales Hx'!$Q:$Q,'Sales Hx'!$B:$B,Planning!$B2414,'Sales Hx'!$D:$D,Planning!$E2414))</f>
        <v>0</v>
      </c>
      <c r="J2414" s="16">
        <f>IF(COUNTIFS($C:$C,B2414)&gt;1,SUMIFS('Sales Hx'!$S:$S,'Sales Hx'!$B:$B,_xlfn.XLOOKUP(B2414,C:C,B:B),'Sales Hx'!$D:$D,E2414),SUMIFS('Sales Hx'!$S:$S,'Sales Hx'!$B:$B,$B2414,'Sales Hx'!$D:$D,$E2414))</f>
        <v>0</v>
      </c>
      <c r="K2414" s="16">
        <f t="shared" si="205"/>
        <v>0</v>
      </c>
      <c r="L2414" s="12">
        <f>IF(M2414&lt;&gt;"",M2414,IF(COUNTIFS($C:$C,B2414)&gt;1,SUMIFS('Sales Hx'!V:V,'Sales Hx'!$B:$B,_xlfn.XLOOKUP(B2414,C:C,B:B),'Sales Hx'!$D:$D,$E2414),SUMIFS('Sales Hx'!V:V,'Sales Hx'!$B:$B,$B2414,'Sales Hx'!$D:$D,$E2414)))</f>
        <v>0</v>
      </c>
      <c r="M2414" s="12">
        <v>0</v>
      </c>
      <c r="N2414" s="15">
        <f t="shared" si="209"/>
        <v>0</v>
      </c>
      <c r="O2414" s="21">
        <f t="shared" si="207"/>
        <v>0</v>
      </c>
      <c r="P2414" s="24">
        <v>4.66</v>
      </c>
      <c r="Q2414" s="18">
        <f t="shared" si="208"/>
        <v>0</v>
      </c>
      <c r="R2414" s="2">
        <v>1</v>
      </c>
      <c r="S2414" s="2">
        <v>120</v>
      </c>
      <c r="T2414" s="2" t="s">
        <v>4647</v>
      </c>
      <c r="U2414" s="28">
        <f>IF(G2414=0,"",_xlfn.MINIFS('PO Details'!$I:$I,'PO Details'!$D:$D,Planning!$B2414,'PO Details'!$L:$L,Planning!$E2414))</f>
        <v>45412</v>
      </c>
      <c r="V2414" s="29" t="s">
        <v>4640</v>
      </c>
      <c r="W2414" t="str">
        <f t="shared" si="206"/>
        <v/>
      </c>
      <c r="X2414" s="2">
        <v>120</v>
      </c>
    </row>
    <row r="2415" spans="1:24" x14ac:dyDescent="0.25">
      <c r="A2415" s="11" t="s">
        <v>4616</v>
      </c>
      <c r="B2415" s="22" t="s">
        <v>322</v>
      </c>
      <c r="C2415" s="22"/>
      <c r="D2415" s="22" t="s">
        <v>323</v>
      </c>
      <c r="E2415" s="31" t="s">
        <v>109</v>
      </c>
      <c r="F2415" s="12">
        <f>SUMIFS('Inventory Details'!$H:$H,'Inventory Details'!$B:$B,$B2415,'Inventory Details'!$E:$E,$E2415)</f>
        <v>38</v>
      </c>
      <c r="G2415" s="12">
        <f>SUMIFS('PO Details'!$H:$H,'PO Details'!$D:$D,Planning!$B2415,'PO Details'!$L:$L,$E2415)</f>
        <v>40</v>
      </c>
      <c r="H2415" s="12">
        <f>SUMIFS('SO Details'!$G:$G,'SO Details'!$D:$D,Planning!$B2415,'SO Details'!$K:$K,$E2415)</f>
        <v>0</v>
      </c>
      <c r="I2415" s="20">
        <f>IF(COUNTIFS($C:$C,B2415)&gt;1,SUMIFS('Sales Hx'!$Q:$Q,'Sales Hx'!$B:$B,_xlfn.XLOOKUP(B2415,C:C,B:B),'Sales Hx'!$D:$D,Planning!$E2415),SUMIFS('Sales Hx'!$Q:$Q,'Sales Hx'!$B:$B,Planning!$B2415,'Sales Hx'!$D:$D,Planning!$E2415))</f>
        <v>25.2</v>
      </c>
      <c r="J2415" s="16">
        <f>IF(COUNTIFS($C:$C,B2415)&gt;1,SUMIFS('Sales Hx'!$S:$S,'Sales Hx'!$B:$B,_xlfn.XLOOKUP(B2415,C:C,B:B),'Sales Hx'!$D:$D,E2415),SUMIFS('Sales Hx'!$S:$S,'Sales Hx'!$B:$B,$B2415,'Sales Hx'!$D:$D,$E2415))</f>
        <v>0.37260765550239233</v>
      </c>
      <c r="K2415" s="16">
        <f t="shared" si="205"/>
        <v>3.0952380952380953</v>
      </c>
      <c r="L2415" s="12">
        <f>IF(M2415&lt;&gt;"",M2415,IF(COUNTIFS($C:$C,B2415)&gt;1,SUMIFS('Sales Hx'!V:V,'Sales Hx'!$B:$B,_xlfn.XLOOKUP(B2415,C:C,B:B),'Sales Hx'!$D:$D,$E2415),SUMIFS('Sales Hx'!V:V,'Sales Hx'!$B:$B,$B2415,'Sales Hx'!$D:$D,$E2415)))</f>
        <v>0</v>
      </c>
      <c r="M2415" s="12">
        <v>0</v>
      </c>
      <c r="N2415" s="15">
        <f t="shared" si="209"/>
        <v>0.37260765550239233</v>
      </c>
      <c r="O2415" s="21">
        <f t="shared" si="207"/>
        <v>0</v>
      </c>
      <c r="P2415" s="24">
        <v>4.66</v>
      </c>
      <c r="Q2415" s="18">
        <f t="shared" si="208"/>
        <v>0</v>
      </c>
      <c r="R2415" s="2">
        <v>1</v>
      </c>
      <c r="S2415" s="2">
        <v>120</v>
      </c>
      <c r="T2415" s="2" t="s">
        <v>4647</v>
      </c>
      <c r="U2415" s="28">
        <f>IF(G2415=0,"",_xlfn.MINIFS('PO Details'!$I:$I,'PO Details'!$D:$D,Planning!$B2415,'PO Details'!$L:$L,Planning!$E2415))</f>
        <v>45458</v>
      </c>
      <c r="V2415" s="29" t="s">
        <v>4640</v>
      </c>
      <c r="W2415" t="str">
        <f t="shared" si="206"/>
        <v>Max</v>
      </c>
      <c r="X2415" s="2">
        <v>120</v>
      </c>
    </row>
    <row r="2416" spans="1:24" x14ac:dyDescent="0.25">
      <c r="A2416" s="11" t="s">
        <v>4616</v>
      </c>
      <c r="B2416" s="22" t="s">
        <v>322</v>
      </c>
      <c r="C2416" s="22"/>
      <c r="D2416" s="22" t="s">
        <v>323</v>
      </c>
      <c r="E2416" s="31" t="s">
        <v>119</v>
      </c>
      <c r="F2416" s="12">
        <f>SUMIFS('Inventory Details'!$H:$H,'Inventory Details'!$B:$B,$B2416,'Inventory Details'!$E:$E,$E2416)</f>
        <v>0</v>
      </c>
      <c r="G2416" s="12">
        <f>SUMIFS('PO Details'!$H:$H,'PO Details'!$D:$D,Planning!$B2416,'PO Details'!$L:$L,$E2416)</f>
        <v>5</v>
      </c>
      <c r="H2416" s="12">
        <f>SUMIFS('SO Details'!$G:$G,'SO Details'!$D:$D,Planning!$B2416,'SO Details'!$K:$K,$E2416)</f>
        <v>0</v>
      </c>
      <c r="I2416" s="20">
        <f>IF(COUNTIFS($C:$C,B2416)&gt;1,SUMIFS('Sales Hx'!$Q:$Q,'Sales Hx'!$B:$B,_xlfn.XLOOKUP(B2416,C:C,B:B),'Sales Hx'!$D:$D,Planning!$E2416),SUMIFS('Sales Hx'!$Q:$Q,'Sales Hx'!$B:$B,Planning!$B2416,'Sales Hx'!$D:$D,Planning!$E2416))</f>
        <v>0</v>
      </c>
      <c r="J2416" s="16">
        <f>IF(COUNTIFS($C:$C,B2416)&gt;1,SUMIFS('Sales Hx'!$S:$S,'Sales Hx'!$B:$B,_xlfn.XLOOKUP(B2416,C:C,B:B),'Sales Hx'!$D:$D,E2416),SUMIFS('Sales Hx'!$S:$S,'Sales Hx'!$B:$B,$B2416,'Sales Hx'!$D:$D,$E2416))</f>
        <v>0</v>
      </c>
      <c r="K2416" s="16">
        <f t="shared" ref="K2416:K2477" si="210">IFERROR((F2416+G2416)/I2416,0)</f>
        <v>0</v>
      </c>
      <c r="L2416" s="12">
        <f>IF(M2416&lt;&gt;"",M2416,IF(COUNTIFS($C:$C,B2416)&gt;1,SUMIFS('Sales Hx'!V:V,'Sales Hx'!$B:$B,_xlfn.XLOOKUP(B2416,C:C,B:B),'Sales Hx'!$D:$D,$E2416),SUMIFS('Sales Hx'!V:V,'Sales Hx'!$B:$B,$B2416,'Sales Hx'!$D:$D,$E2416)))</f>
        <v>0</v>
      </c>
      <c r="M2416" s="12">
        <v>0</v>
      </c>
      <c r="N2416" s="15">
        <f t="shared" si="209"/>
        <v>0</v>
      </c>
      <c r="O2416" s="21">
        <f t="shared" si="207"/>
        <v>0</v>
      </c>
      <c r="P2416" s="24">
        <v>4.66</v>
      </c>
      <c r="Q2416" s="18">
        <f t="shared" si="208"/>
        <v>0</v>
      </c>
      <c r="R2416" s="2">
        <v>1</v>
      </c>
      <c r="S2416" s="2">
        <v>120</v>
      </c>
      <c r="T2416" s="2" t="s">
        <v>4647</v>
      </c>
      <c r="U2416" s="28">
        <f>IF(G2416=0,"",_xlfn.MINIFS('PO Details'!$I:$I,'PO Details'!$D:$D,Planning!$B2416,'PO Details'!$L:$L,Planning!$E2416))</f>
        <v>45443</v>
      </c>
      <c r="V2416" s="29" t="s">
        <v>4640</v>
      </c>
      <c r="W2416" t="str">
        <f t="shared" si="206"/>
        <v/>
      </c>
      <c r="X2416" s="2">
        <v>120</v>
      </c>
    </row>
    <row r="2417" spans="1:24" x14ac:dyDescent="0.25">
      <c r="A2417" s="11" t="s">
        <v>4616</v>
      </c>
      <c r="B2417" s="22" t="s">
        <v>322</v>
      </c>
      <c r="C2417" s="22"/>
      <c r="D2417" s="22" t="s">
        <v>323</v>
      </c>
      <c r="E2417" s="31" t="s">
        <v>1398</v>
      </c>
      <c r="F2417" s="12">
        <f>SUMIFS('Inventory Details'!$H:$H,'Inventory Details'!$B:$B,$B2417,'Inventory Details'!$E:$E,$E2417)</f>
        <v>6</v>
      </c>
      <c r="G2417" s="12">
        <f>SUMIFS('PO Details'!$H:$H,'PO Details'!$D:$D,Planning!$B2417,'PO Details'!$L:$L,$E2417)</f>
        <v>0</v>
      </c>
      <c r="H2417" s="12">
        <f>SUMIFS('SO Details'!$G:$G,'SO Details'!$D:$D,Planning!$B2417,'SO Details'!$K:$K,$E2417)</f>
        <v>0</v>
      </c>
      <c r="I2417" s="20">
        <f>IF(COUNTIFS($C:$C,B2417)&gt;1,SUMIFS('Sales Hx'!$Q:$Q,'Sales Hx'!$B:$B,_xlfn.XLOOKUP(B2417,C:C,B:B),'Sales Hx'!$D:$D,Planning!$E2417),SUMIFS('Sales Hx'!$Q:$Q,'Sales Hx'!$B:$B,Planning!$B2417,'Sales Hx'!$D:$D,Planning!$E2417))</f>
        <v>0</v>
      </c>
      <c r="J2417" s="16">
        <f>IF(COUNTIFS($C:$C,B2417)&gt;1,SUMIFS('Sales Hx'!$S:$S,'Sales Hx'!$B:$B,_xlfn.XLOOKUP(B2417,C:C,B:B),'Sales Hx'!$D:$D,E2417),SUMIFS('Sales Hx'!$S:$S,'Sales Hx'!$B:$B,$B2417,'Sales Hx'!$D:$D,$E2417))</f>
        <v>0</v>
      </c>
      <c r="K2417" s="16">
        <f t="shared" si="210"/>
        <v>0</v>
      </c>
      <c r="L2417" s="12">
        <f>IF(M2417&lt;&gt;"",M2417,IF(COUNTIFS($C:$C,B2417)&gt;1,SUMIFS('Sales Hx'!V:V,'Sales Hx'!$B:$B,_xlfn.XLOOKUP(B2417,C:C,B:B),'Sales Hx'!$D:$D,$E2417),SUMIFS('Sales Hx'!V:V,'Sales Hx'!$B:$B,$B2417,'Sales Hx'!$D:$D,$E2417)))</f>
        <v>0</v>
      </c>
      <c r="M2417" s="12">
        <v>0</v>
      </c>
      <c r="N2417" s="15">
        <f t="shared" si="209"/>
        <v>0</v>
      </c>
      <c r="O2417" s="21">
        <f t="shared" si="207"/>
        <v>0</v>
      </c>
      <c r="P2417" s="24">
        <v>4.66</v>
      </c>
      <c r="Q2417" s="18">
        <f t="shared" si="208"/>
        <v>0</v>
      </c>
      <c r="R2417" s="2">
        <v>1</v>
      </c>
      <c r="S2417" s="2">
        <v>120</v>
      </c>
      <c r="T2417" s="2" t="s">
        <v>4647</v>
      </c>
      <c r="U2417" s="28" t="str">
        <f>IF(G2417=0,"",_xlfn.MINIFS('PO Details'!$I:$I,'PO Details'!$D:$D,Planning!$B2417,'PO Details'!$L:$L,Planning!$E2417))</f>
        <v/>
      </c>
      <c r="V2417" s="29" t="s">
        <v>4640</v>
      </c>
      <c r="W2417" t="str">
        <f t="shared" si="206"/>
        <v/>
      </c>
      <c r="X2417" s="2">
        <v>120</v>
      </c>
    </row>
    <row r="2418" spans="1:24" x14ac:dyDescent="0.25">
      <c r="A2418" s="11" t="s">
        <v>4616</v>
      </c>
      <c r="B2418" s="22" t="s">
        <v>322</v>
      </c>
      <c r="C2418" s="22"/>
      <c r="D2418" s="22" t="s">
        <v>323</v>
      </c>
      <c r="E2418" s="31" t="s">
        <v>1201</v>
      </c>
      <c r="F2418" s="12">
        <f>SUMIFS('Inventory Details'!$H:$H,'Inventory Details'!$B:$B,$B2418,'Inventory Details'!$E:$E,$E2418)</f>
        <v>0</v>
      </c>
      <c r="G2418" s="12">
        <f>SUMIFS('PO Details'!$H:$H,'PO Details'!$D:$D,Planning!$B2418,'PO Details'!$L:$L,$E2418)</f>
        <v>0</v>
      </c>
      <c r="H2418" s="12">
        <f>SUMIFS('SO Details'!$G:$G,'SO Details'!$D:$D,Planning!$B2418,'SO Details'!$K:$K,$E2418)</f>
        <v>0</v>
      </c>
      <c r="I2418" s="20">
        <f>IF(COUNTIFS($C:$C,B2418)&gt;1,SUMIFS('Sales Hx'!$Q:$Q,'Sales Hx'!$B:$B,_xlfn.XLOOKUP(B2418,C:C,B:B),'Sales Hx'!$D:$D,Planning!$E2418),SUMIFS('Sales Hx'!$Q:$Q,'Sales Hx'!$B:$B,Planning!$B2418,'Sales Hx'!$D:$D,Planning!$E2418))</f>
        <v>0</v>
      </c>
      <c r="J2418" s="16">
        <f>IF(COUNTIFS($C:$C,B2418)&gt;1,SUMIFS('Sales Hx'!$S:$S,'Sales Hx'!$B:$B,_xlfn.XLOOKUP(B2418,C:C,B:B),'Sales Hx'!$D:$D,E2418),SUMIFS('Sales Hx'!$S:$S,'Sales Hx'!$B:$B,$B2418,'Sales Hx'!$D:$D,$E2418))</f>
        <v>0</v>
      </c>
      <c r="K2418" s="16">
        <f t="shared" si="210"/>
        <v>0</v>
      </c>
      <c r="L2418" s="12">
        <f>IF(M2418&lt;&gt;"",M2418,IF(COUNTIFS($C:$C,B2418)&gt;1,SUMIFS('Sales Hx'!V:V,'Sales Hx'!$B:$B,_xlfn.XLOOKUP(B2418,C:C,B:B),'Sales Hx'!$D:$D,$E2418),SUMIFS('Sales Hx'!V:V,'Sales Hx'!$B:$B,$B2418,'Sales Hx'!$D:$D,$E2418)))</f>
        <v>0</v>
      </c>
      <c r="M2418" s="12">
        <v>0</v>
      </c>
      <c r="N2418" s="15">
        <f t="shared" si="209"/>
        <v>0</v>
      </c>
      <c r="O2418" s="21">
        <f t="shared" si="207"/>
        <v>0</v>
      </c>
      <c r="P2418" s="24">
        <v>4.66</v>
      </c>
      <c r="Q2418" s="18">
        <f t="shared" si="208"/>
        <v>0</v>
      </c>
      <c r="R2418" s="2">
        <v>1</v>
      </c>
      <c r="S2418" s="2">
        <v>120</v>
      </c>
      <c r="T2418" s="2" t="s">
        <v>4647</v>
      </c>
      <c r="U2418" s="28" t="str">
        <f>IF(G2418=0,"",_xlfn.MINIFS('PO Details'!$I:$I,'PO Details'!$D:$D,Planning!$B2418,'PO Details'!$L:$L,Planning!$E2418))</f>
        <v/>
      </c>
      <c r="V2418" s="29" t="s">
        <v>4640</v>
      </c>
      <c r="W2418" t="str">
        <f t="shared" si="206"/>
        <v/>
      </c>
      <c r="X2418" s="2">
        <v>120</v>
      </c>
    </row>
    <row r="2419" spans="1:24" x14ac:dyDescent="0.25">
      <c r="A2419" s="11" t="s">
        <v>4616</v>
      </c>
      <c r="B2419" s="22" t="s">
        <v>322</v>
      </c>
      <c r="C2419" s="22"/>
      <c r="D2419" s="22" t="s">
        <v>323</v>
      </c>
      <c r="E2419" s="31" t="s">
        <v>108</v>
      </c>
      <c r="F2419" s="12">
        <f>SUMIFS('Inventory Details'!$H:$H,'Inventory Details'!$B:$B,$B2419,'Inventory Details'!$E:$E,$E2419)</f>
        <v>0</v>
      </c>
      <c r="G2419" s="12">
        <f>SUMIFS('PO Details'!$H:$H,'PO Details'!$D:$D,Planning!$B2419,'PO Details'!$L:$L,$E2419)</f>
        <v>0</v>
      </c>
      <c r="H2419" s="12">
        <f>SUMIFS('SO Details'!$G:$G,'SO Details'!$D:$D,Planning!$B2419,'SO Details'!$K:$K,$E2419)</f>
        <v>0</v>
      </c>
      <c r="I2419" s="20">
        <f>IF(COUNTIFS($C:$C,B2419)&gt;1,SUMIFS('Sales Hx'!$Q:$Q,'Sales Hx'!$B:$B,_xlfn.XLOOKUP(B2419,C:C,B:B),'Sales Hx'!$D:$D,Planning!$E2419),SUMIFS('Sales Hx'!$Q:$Q,'Sales Hx'!$B:$B,Planning!$B2419,'Sales Hx'!$D:$D,Planning!$E2419))</f>
        <v>0</v>
      </c>
      <c r="J2419" s="16">
        <f>IF(COUNTIFS($C:$C,B2419)&gt;1,SUMIFS('Sales Hx'!$S:$S,'Sales Hx'!$B:$B,_xlfn.XLOOKUP(B2419,C:C,B:B),'Sales Hx'!$D:$D,E2419),SUMIFS('Sales Hx'!$S:$S,'Sales Hx'!$B:$B,$B2419,'Sales Hx'!$D:$D,$E2419))</f>
        <v>3.2894736842105261E-2</v>
      </c>
      <c r="K2419" s="16">
        <f t="shared" si="210"/>
        <v>0</v>
      </c>
      <c r="L2419" s="12">
        <f>IF(M2419&lt;&gt;"",M2419,IF(COUNTIFS($C:$C,B2419)&gt;1,SUMIFS('Sales Hx'!V:V,'Sales Hx'!$B:$B,_xlfn.XLOOKUP(B2419,C:C,B:B),'Sales Hx'!$D:$D,$E2419),SUMIFS('Sales Hx'!V:V,'Sales Hx'!$B:$B,$B2419,'Sales Hx'!$D:$D,$E2419)))</f>
        <v>0</v>
      </c>
      <c r="M2419" s="12">
        <v>0</v>
      </c>
      <c r="N2419" s="15">
        <f t="shared" si="209"/>
        <v>3.2894736842105261E-2</v>
      </c>
      <c r="O2419" s="21">
        <f t="shared" si="207"/>
        <v>4</v>
      </c>
      <c r="P2419" s="24">
        <v>4.66</v>
      </c>
      <c r="Q2419" s="18">
        <f t="shared" si="208"/>
        <v>18.64</v>
      </c>
      <c r="R2419" s="2">
        <v>1</v>
      </c>
      <c r="S2419" s="2">
        <v>120</v>
      </c>
      <c r="T2419" s="2" t="s">
        <v>4647</v>
      </c>
      <c r="U2419" s="28" t="str">
        <f>IF(G2419=0,"",_xlfn.MINIFS('PO Details'!$I:$I,'PO Details'!$D:$D,Planning!$B2419,'PO Details'!$L:$L,Planning!$E2419))</f>
        <v/>
      </c>
      <c r="V2419" s="29" t="s">
        <v>4640</v>
      </c>
      <c r="W2419" t="str">
        <f t="shared" ref="W2419:W2482" si="211">IF(K2419=_xlfn.MAXIFS(K:K,B:B,B2419),"Max","")</f>
        <v/>
      </c>
      <c r="X2419" s="2">
        <v>120</v>
      </c>
    </row>
    <row r="2420" spans="1:24" x14ac:dyDescent="0.25">
      <c r="A2420" s="11"/>
      <c r="B2420" s="22" t="s">
        <v>1734</v>
      </c>
      <c r="C2420" s="22"/>
      <c r="D2420" s="22" t="s">
        <v>1735</v>
      </c>
      <c r="E2420" s="31" t="s">
        <v>119</v>
      </c>
      <c r="F2420" s="12">
        <f>SUMIFS('Inventory Details'!$H:$H,'Inventory Details'!$B:$B,$B2420,'Inventory Details'!$E:$E,$E2420)</f>
        <v>19</v>
      </c>
      <c r="G2420" s="12">
        <f>SUMIFS('PO Details'!$H:$H,'PO Details'!$D:$D,Planning!$B2420,'PO Details'!$L:$L,$E2420)</f>
        <v>0</v>
      </c>
      <c r="H2420" s="12">
        <f>SUMIFS('SO Details'!$G:$G,'SO Details'!$D:$D,Planning!$B2420,'SO Details'!$K:$K,$E2420)</f>
        <v>0</v>
      </c>
      <c r="I2420" s="20">
        <f>IF(COUNTIFS($C:$C,B2420)&gt;1,SUMIFS('Sales Hx'!$Q:$Q,'Sales Hx'!$B:$B,_xlfn.XLOOKUP(B2420,C:C,B:B),'Sales Hx'!$D:$D,Planning!$E2420),SUMIFS('Sales Hx'!$Q:$Q,'Sales Hx'!$B:$B,Planning!$B2420,'Sales Hx'!$D:$D,Planning!$E2420))</f>
        <v>0</v>
      </c>
      <c r="J2420" s="16">
        <f>IF(COUNTIFS($C:$C,B2420)&gt;1,SUMIFS('Sales Hx'!$S:$S,'Sales Hx'!$B:$B,_xlfn.XLOOKUP(B2420,C:C,B:B),'Sales Hx'!$D:$D,E2420),SUMIFS('Sales Hx'!$S:$S,'Sales Hx'!$B:$B,$B2420,'Sales Hx'!$D:$D,$E2420))</f>
        <v>3.2894736842105261E-2</v>
      </c>
      <c r="K2420" s="16">
        <f t="shared" si="210"/>
        <v>0</v>
      </c>
      <c r="L2420" s="12">
        <f>IF(M2420&lt;&gt;"",M2420,IF(COUNTIFS($C:$C,B2420)&gt;1,SUMIFS('Sales Hx'!V:V,'Sales Hx'!$B:$B,_xlfn.XLOOKUP(B2420,C:C,B:B),'Sales Hx'!$D:$D,$E2420),SUMIFS('Sales Hx'!V:V,'Sales Hx'!$B:$B,$B2420,'Sales Hx'!$D:$D,$E2420)))</f>
        <v>0</v>
      </c>
      <c r="M2420" s="12">
        <v>0</v>
      </c>
      <c r="N2420" s="15">
        <f t="shared" si="209"/>
        <v>3.2894736842105261E-2</v>
      </c>
      <c r="O2420" s="21">
        <f t="shared" si="207"/>
        <v>0</v>
      </c>
      <c r="P2420" s="24">
        <v>28.48</v>
      </c>
      <c r="Q2420" s="18">
        <f t="shared" si="208"/>
        <v>0</v>
      </c>
      <c r="R2420" s="2">
        <v>1</v>
      </c>
      <c r="S2420" s="2">
        <v>120</v>
      </c>
      <c r="T2420" s="2" t="s">
        <v>4647</v>
      </c>
      <c r="U2420" s="28" t="str">
        <f>IF(G2420=0,"",_xlfn.MINIFS('PO Details'!$I:$I,'PO Details'!$D:$D,Planning!$B2420,'PO Details'!$L:$L,Planning!$E2420))</f>
        <v/>
      </c>
      <c r="V2420" s="29" t="s">
        <v>4640</v>
      </c>
      <c r="W2420" t="str">
        <f t="shared" si="211"/>
        <v>Max</v>
      </c>
      <c r="X2420" s="2">
        <v>120</v>
      </c>
    </row>
    <row r="2421" spans="1:24" x14ac:dyDescent="0.25">
      <c r="A2421" s="11"/>
      <c r="B2421" s="22" t="s">
        <v>1734</v>
      </c>
      <c r="C2421" s="22"/>
      <c r="D2421" s="22" t="s">
        <v>1735</v>
      </c>
      <c r="E2421" s="31" t="s">
        <v>106</v>
      </c>
      <c r="F2421" s="12">
        <f>SUMIFS('Inventory Details'!$H:$H,'Inventory Details'!$B:$B,$B2421,'Inventory Details'!$E:$E,$E2421)</f>
        <v>0</v>
      </c>
      <c r="G2421" s="12">
        <f>SUMIFS('PO Details'!$H:$H,'PO Details'!$D:$D,Planning!$B2421,'PO Details'!$L:$L,$E2421)</f>
        <v>0</v>
      </c>
      <c r="H2421" s="12">
        <f>SUMIFS('SO Details'!$G:$G,'SO Details'!$D:$D,Planning!$B2421,'SO Details'!$K:$K,$E2421)</f>
        <v>0</v>
      </c>
      <c r="I2421" s="20">
        <f>IF(COUNTIFS($C:$C,B2421)&gt;1,SUMIFS('Sales Hx'!$Q:$Q,'Sales Hx'!$B:$B,_xlfn.XLOOKUP(B2421,C:C,B:B),'Sales Hx'!$D:$D,Planning!$E2421),SUMIFS('Sales Hx'!$Q:$Q,'Sales Hx'!$B:$B,Planning!$B2421,'Sales Hx'!$D:$D,Planning!$E2421))</f>
        <v>0</v>
      </c>
      <c r="J2421" s="16">
        <f>IF(COUNTIFS($C:$C,B2421)&gt;1,SUMIFS('Sales Hx'!$S:$S,'Sales Hx'!$B:$B,_xlfn.XLOOKUP(B2421,C:C,B:B),'Sales Hx'!$D:$D,E2421),SUMIFS('Sales Hx'!$S:$S,'Sales Hx'!$B:$B,$B2421,'Sales Hx'!$D:$D,$E2421))</f>
        <v>0</v>
      </c>
      <c r="K2421" s="16">
        <f t="shared" si="210"/>
        <v>0</v>
      </c>
      <c r="L2421" s="12">
        <f>IF(M2421&lt;&gt;"",M2421,IF(COUNTIFS($C:$C,B2421)&gt;1,SUMIFS('Sales Hx'!V:V,'Sales Hx'!$B:$B,_xlfn.XLOOKUP(B2421,C:C,B:B),'Sales Hx'!$D:$D,$E2421),SUMIFS('Sales Hx'!V:V,'Sales Hx'!$B:$B,$B2421,'Sales Hx'!$D:$D,$E2421)))</f>
        <v>0</v>
      </c>
      <c r="M2421" s="12">
        <v>0</v>
      </c>
      <c r="N2421" s="15">
        <f t="shared" si="209"/>
        <v>0</v>
      </c>
      <c r="O2421" s="21">
        <f t="shared" si="207"/>
        <v>0</v>
      </c>
      <c r="P2421" s="24">
        <v>28.48</v>
      </c>
      <c r="Q2421" s="18">
        <f t="shared" si="208"/>
        <v>0</v>
      </c>
      <c r="R2421" s="2">
        <v>1</v>
      </c>
      <c r="S2421" s="2">
        <v>120</v>
      </c>
      <c r="T2421" s="2" t="s">
        <v>4647</v>
      </c>
      <c r="U2421" s="28" t="str">
        <f>IF(G2421=0,"",_xlfn.MINIFS('PO Details'!$I:$I,'PO Details'!$D:$D,Planning!$B2421,'PO Details'!$L:$L,Planning!$E2421))</f>
        <v/>
      </c>
      <c r="V2421" s="29" t="s">
        <v>4640</v>
      </c>
      <c r="W2421" t="str">
        <f t="shared" si="211"/>
        <v>Max</v>
      </c>
      <c r="X2421" s="2">
        <v>120</v>
      </c>
    </row>
    <row r="2422" spans="1:24" x14ac:dyDescent="0.25">
      <c r="A2422" s="11" t="s">
        <v>4616</v>
      </c>
      <c r="B2422" s="22" t="s">
        <v>324</v>
      </c>
      <c r="C2422" s="22" t="s">
        <v>5106</v>
      </c>
      <c r="D2422" s="22" t="s">
        <v>325</v>
      </c>
      <c r="E2422" s="31" t="s">
        <v>4746</v>
      </c>
      <c r="F2422" s="12">
        <f>SUMIFS('Inventory Details'!$H:$H,'Inventory Details'!$B:$B,$B2422,'Inventory Details'!$E:$E,$E2422)</f>
        <v>235</v>
      </c>
      <c r="G2422" s="12">
        <f>SUMIFS('PO Details'!$H:$H,'PO Details'!$D:$D,Planning!$B2422,'PO Details'!$L:$L,$E2422)</f>
        <v>220</v>
      </c>
      <c r="H2422" s="12">
        <f>SUMIFS('SO Details'!$G:$G,'SO Details'!$D:$D,Planning!$B2422,'SO Details'!$K:$K,$E2422)</f>
        <v>10</v>
      </c>
      <c r="I2422" s="20">
        <f>IF(COUNTIFS($C:$C,B2422)&gt;1,SUMIFS('Sales Hx'!$Q:$Q,'Sales Hx'!$B:$B,_xlfn.XLOOKUP(B2422,C:C,B:B),'Sales Hx'!$D:$D,Planning!$E2422),SUMIFS('Sales Hx'!$Q:$Q,'Sales Hx'!$B:$B,Planning!$B2422,'Sales Hx'!$D:$D,Planning!$E2422))</f>
        <v>244.99999999999997</v>
      </c>
      <c r="J2422" s="16">
        <f>IF(COUNTIFS($C:$C,B2422)&gt;1,SUMIFS('Sales Hx'!$S:$S,'Sales Hx'!$B:$B,_xlfn.XLOOKUP(B2422,C:C,B:B),'Sales Hx'!$D:$D,E2422),SUMIFS('Sales Hx'!$S:$S,'Sales Hx'!$B:$B,$B2422,'Sales Hx'!$D:$D,$E2422))</f>
        <v>2.4994019138755981</v>
      </c>
      <c r="K2422" s="16">
        <f t="shared" si="210"/>
        <v>1.8571428571428574</v>
      </c>
      <c r="L2422" s="12">
        <f>IF(M2422&lt;&gt;"",M2422,IF(COUNTIFS($C:$C,B2422)&gt;1,SUMIFS('Sales Hx'!V:V,'Sales Hx'!$B:$B,_xlfn.XLOOKUP(B2422,C:C,B:B),'Sales Hx'!$D:$D,$E2422),SUMIFS('Sales Hx'!V:V,'Sales Hx'!$B:$B,$B2422,'Sales Hx'!$D:$D,$E2422)))</f>
        <v>0</v>
      </c>
      <c r="M2422" s="12">
        <v>0</v>
      </c>
      <c r="N2422" s="15">
        <f t="shared" si="209"/>
        <v>2.4994019138755981</v>
      </c>
      <c r="O2422" s="21">
        <f t="shared" si="207"/>
        <v>0</v>
      </c>
      <c r="P2422" s="24">
        <v>18.39</v>
      </c>
      <c r="Q2422" s="18">
        <f t="shared" si="208"/>
        <v>0</v>
      </c>
      <c r="R2422" s="2">
        <v>1</v>
      </c>
      <c r="S2422" s="2">
        <v>90</v>
      </c>
      <c r="T2422" s="2" t="s">
        <v>4646</v>
      </c>
      <c r="U2422" s="28">
        <f>IF(G2422=0,"",_xlfn.MINIFS('PO Details'!$I:$I,'PO Details'!$D:$D,Planning!$B2422,'PO Details'!$L:$L,Planning!$E2422))</f>
        <v>45450</v>
      </c>
      <c r="V2422" s="29" t="s">
        <v>4639</v>
      </c>
      <c r="W2422" t="str">
        <f t="shared" si="211"/>
        <v/>
      </c>
      <c r="X2422" s="2">
        <v>120</v>
      </c>
    </row>
    <row r="2423" spans="1:24" x14ac:dyDescent="0.25">
      <c r="A2423" s="11" t="s">
        <v>4616</v>
      </c>
      <c r="B2423" s="22" t="s">
        <v>324</v>
      </c>
      <c r="C2423" s="22" t="s">
        <v>5106</v>
      </c>
      <c r="D2423" s="22" t="s">
        <v>325</v>
      </c>
      <c r="E2423" s="31" t="s">
        <v>119</v>
      </c>
      <c r="F2423" s="12">
        <f>SUMIFS('Inventory Details'!$H:$H,'Inventory Details'!$B:$B,$B2423,'Inventory Details'!$E:$E,$E2423)</f>
        <v>0</v>
      </c>
      <c r="G2423" s="12">
        <f>SUMIFS('PO Details'!$H:$H,'PO Details'!$D:$D,Planning!$B2423,'PO Details'!$L:$L,$E2423)</f>
        <v>30</v>
      </c>
      <c r="H2423" s="12">
        <f>SUMIFS('SO Details'!$G:$G,'SO Details'!$D:$D,Planning!$B2423,'SO Details'!$K:$K,$E2423)</f>
        <v>0</v>
      </c>
      <c r="I2423" s="20">
        <f>IF(COUNTIFS($C:$C,B2423)&gt;1,SUMIFS('Sales Hx'!$Q:$Q,'Sales Hx'!$B:$B,_xlfn.XLOOKUP(B2423,C:C,B:B),'Sales Hx'!$D:$D,Planning!$E2423),SUMIFS('Sales Hx'!$Q:$Q,'Sales Hx'!$B:$B,Planning!$B2423,'Sales Hx'!$D:$D,Planning!$E2423))</f>
        <v>11.2</v>
      </c>
      <c r="J2423" s="16">
        <f>IF(COUNTIFS($C:$C,B2423)&gt;1,SUMIFS('Sales Hx'!$S:$S,'Sales Hx'!$B:$B,_xlfn.XLOOKUP(B2423,C:C,B:B),'Sales Hx'!$D:$D,E2423),SUMIFS('Sales Hx'!$S:$S,'Sales Hx'!$B:$B,$B2423,'Sales Hx'!$D:$D,$E2423))</f>
        <v>0.15977443609022557</v>
      </c>
      <c r="K2423" s="16">
        <f t="shared" si="210"/>
        <v>2.6785714285714288</v>
      </c>
      <c r="L2423" s="12">
        <f>IF(M2423&lt;&gt;"",M2423,IF(COUNTIFS($C:$C,B2423)&gt;1,SUMIFS('Sales Hx'!V:V,'Sales Hx'!$B:$B,_xlfn.XLOOKUP(B2423,C:C,B:B),'Sales Hx'!$D:$D,$E2423),SUMIFS('Sales Hx'!V:V,'Sales Hx'!$B:$B,$B2423,'Sales Hx'!$D:$D,$E2423)))</f>
        <v>0</v>
      </c>
      <c r="M2423" s="12">
        <v>0</v>
      </c>
      <c r="N2423" s="15">
        <f t="shared" si="209"/>
        <v>0.15977443609022557</v>
      </c>
      <c r="O2423" s="21">
        <f t="shared" si="207"/>
        <v>0</v>
      </c>
      <c r="P2423" s="24">
        <v>18.39</v>
      </c>
      <c r="Q2423" s="18">
        <f t="shared" si="208"/>
        <v>0</v>
      </c>
      <c r="R2423" s="2">
        <v>1</v>
      </c>
      <c r="S2423" s="2">
        <v>90</v>
      </c>
      <c r="T2423" s="2" t="s">
        <v>4646</v>
      </c>
      <c r="U2423" s="28">
        <f>IF(G2423=0,"",_xlfn.MINIFS('PO Details'!$I:$I,'PO Details'!$D:$D,Planning!$B2423,'PO Details'!$L:$L,Planning!$E2423))</f>
        <v>45443</v>
      </c>
      <c r="V2423" s="29" t="s">
        <v>4639</v>
      </c>
      <c r="W2423" t="str">
        <f t="shared" si="211"/>
        <v/>
      </c>
      <c r="X2423" s="2">
        <v>120</v>
      </c>
    </row>
    <row r="2424" spans="1:24" x14ac:dyDescent="0.25">
      <c r="A2424" s="11" t="s">
        <v>4616</v>
      </c>
      <c r="B2424" s="22" t="s">
        <v>324</v>
      </c>
      <c r="C2424" s="22" t="s">
        <v>5106</v>
      </c>
      <c r="D2424" s="22" t="s">
        <v>325</v>
      </c>
      <c r="E2424" s="31" t="s">
        <v>15</v>
      </c>
      <c r="F2424" s="12">
        <f>SUMIFS('Inventory Details'!$H:$H,'Inventory Details'!$B:$B,$B2424,'Inventory Details'!$E:$E,$E2424)</f>
        <v>20</v>
      </c>
      <c r="G2424" s="12">
        <f>SUMIFS('PO Details'!$H:$H,'PO Details'!$D:$D,Planning!$B2424,'PO Details'!$L:$L,$E2424)</f>
        <v>74</v>
      </c>
      <c r="H2424" s="12">
        <f>SUMIFS('SO Details'!$G:$G,'SO Details'!$D:$D,Planning!$B2424,'SO Details'!$K:$K,$E2424)</f>
        <v>30</v>
      </c>
      <c r="I2424" s="20">
        <f>IF(COUNTIFS($C:$C,B2424)&gt;1,SUMIFS('Sales Hx'!$Q:$Q,'Sales Hx'!$B:$B,_xlfn.XLOOKUP(B2424,C:C,B:B),'Sales Hx'!$D:$D,Planning!$E2424),SUMIFS('Sales Hx'!$Q:$Q,'Sales Hx'!$B:$B,Planning!$B2424,'Sales Hx'!$D:$D,Planning!$E2424))</f>
        <v>14</v>
      </c>
      <c r="J2424" s="16">
        <f>IF(COUNTIFS($C:$C,B2424)&gt;1,SUMIFS('Sales Hx'!$S:$S,'Sales Hx'!$B:$B,_xlfn.XLOOKUP(B2424,C:C,B:B),'Sales Hx'!$D:$D,E2424),SUMIFS('Sales Hx'!$S:$S,'Sales Hx'!$B:$B,$B2424,'Sales Hx'!$D:$D,$E2424))</f>
        <v>0.70723684210526316</v>
      </c>
      <c r="K2424" s="16">
        <f t="shared" si="210"/>
        <v>6.7142857142857144</v>
      </c>
      <c r="L2424" s="12">
        <f>IF(M2424&lt;&gt;"",M2424,IF(COUNTIFS($C:$C,B2424)&gt;1,SUMIFS('Sales Hx'!V:V,'Sales Hx'!$B:$B,_xlfn.XLOOKUP(B2424,C:C,B:B),'Sales Hx'!$D:$D,$E2424),SUMIFS('Sales Hx'!V:V,'Sales Hx'!$B:$B,$B2424,'Sales Hx'!$D:$D,$E2424)))</f>
        <v>0</v>
      </c>
      <c r="M2424" s="12">
        <v>0</v>
      </c>
      <c r="N2424" s="15">
        <f t="shared" si="209"/>
        <v>0.70723684210526316</v>
      </c>
      <c r="O2424" s="21">
        <f t="shared" si="207"/>
        <v>0</v>
      </c>
      <c r="P2424" s="24">
        <v>18.39</v>
      </c>
      <c r="Q2424" s="18">
        <f t="shared" si="208"/>
        <v>0</v>
      </c>
      <c r="R2424" s="2">
        <v>1</v>
      </c>
      <c r="S2424" s="2">
        <v>90</v>
      </c>
      <c r="T2424" s="2" t="s">
        <v>4646</v>
      </c>
      <c r="U2424" s="28">
        <f>IF(G2424=0,"",_xlfn.MINIFS('PO Details'!$I:$I,'PO Details'!$D:$D,Planning!$B2424,'PO Details'!$L:$L,Planning!$E2424))</f>
        <v>45392</v>
      </c>
      <c r="V2424" s="29" t="s">
        <v>4639</v>
      </c>
      <c r="W2424" t="str">
        <f t="shared" si="211"/>
        <v>Max</v>
      </c>
      <c r="X2424" s="2">
        <v>120</v>
      </c>
    </row>
    <row r="2425" spans="1:24" x14ac:dyDescent="0.25">
      <c r="A2425" s="11" t="s">
        <v>4616</v>
      </c>
      <c r="B2425" s="22" t="s">
        <v>324</v>
      </c>
      <c r="C2425" s="22" t="s">
        <v>5106</v>
      </c>
      <c r="D2425" s="22" t="s">
        <v>325</v>
      </c>
      <c r="E2425" s="31" t="s">
        <v>820</v>
      </c>
      <c r="F2425" s="12">
        <f>SUMIFS('Inventory Details'!$H:$H,'Inventory Details'!$B:$B,$B2425,'Inventory Details'!$E:$E,$E2425)</f>
        <v>0</v>
      </c>
      <c r="G2425" s="12">
        <f>SUMIFS('PO Details'!$H:$H,'PO Details'!$D:$D,Planning!$B2425,'PO Details'!$L:$L,$E2425)</f>
        <v>25</v>
      </c>
      <c r="H2425" s="12">
        <f>SUMIFS('SO Details'!$G:$G,'SO Details'!$D:$D,Planning!$B2425,'SO Details'!$K:$K,$E2425)</f>
        <v>1</v>
      </c>
      <c r="I2425" s="20">
        <f>IF(COUNTIFS($C:$C,B2425)&gt;1,SUMIFS('Sales Hx'!$Q:$Q,'Sales Hx'!$B:$B,_xlfn.XLOOKUP(B2425,C:C,B:B),'Sales Hx'!$D:$D,Planning!$E2425),SUMIFS('Sales Hx'!$Q:$Q,'Sales Hx'!$B:$B,Planning!$B2425,'Sales Hx'!$D:$D,Planning!$E2425))</f>
        <v>4.1999999999999993</v>
      </c>
      <c r="J2425" s="16">
        <f>IF(COUNTIFS($C:$C,B2425)&gt;1,SUMIFS('Sales Hx'!$S:$S,'Sales Hx'!$B:$B,_xlfn.XLOOKUP(B2425,C:C,B:B),'Sales Hx'!$D:$D,E2425),SUMIFS('Sales Hx'!$S:$S,'Sales Hx'!$B:$B,$B2425,'Sales Hx'!$D:$D,$E2425))</f>
        <v>0.13289473684210526</v>
      </c>
      <c r="K2425" s="16">
        <f t="shared" si="210"/>
        <v>5.9523809523809534</v>
      </c>
      <c r="L2425" s="12">
        <f>IF(M2425&lt;&gt;"",M2425,IF(COUNTIFS($C:$C,B2425)&gt;1,SUMIFS('Sales Hx'!V:V,'Sales Hx'!$B:$B,_xlfn.XLOOKUP(B2425,C:C,B:B),'Sales Hx'!$D:$D,$E2425),SUMIFS('Sales Hx'!V:V,'Sales Hx'!$B:$B,$B2425,'Sales Hx'!$D:$D,$E2425)))</f>
        <v>0</v>
      </c>
      <c r="M2425" s="12">
        <v>0</v>
      </c>
      <c r="N2425" s="15">
        <f t="shared" si="209"/>
        <v>0.13289473684210526</v>
      </c>
      <c r="O2425" s="21">
        <f t="shared" si="207"/>
        <v>0</v>
      </c>
      <c r="P2425" s="24">
        <v>18.39</v>
      </c>
      <c r="Q2425" s="18">
        <f t="shared" si="208"/>
        <v>0</v>
      </c>
      <c r="R2425" s="2">
        <v>1</v>
      </c>
      <c r="S2425" s="2">
        <v>90</v>
      </c>
      <c r="T2425" s="2" t="s">
        <v>4646</v>
      </c>
      <c r="U2425" s="28">
        <f>IF(G2425=0,"",_xlfn.MINIFS('PO Details'!$I:$I,'PO Details'!$D:$D,Planning!$B2425,'PO Details'!$L:$L,Planning!$E2425))</f>
        <v>45474</v>
      </c>
      <c r="V2425" s="29" t="s">
        <v>4639</v>
      </c>
      <c r="W2425" t="str">
        <f t="shared" si="211"/>
        <v/>
      </c>
      <c r="X2425" s="2">
        <v>120</v>
      </c>
    </row>
    <row r="2426" spans="1:24" x14ac:dyDescent="0.25">
      <c r="A2426" s="11" t="s">
        <v>4616</v>
      </c>
      <c r="B2426" s="22" t="s">
        <v>324</v>
      </c>
      <c r="C2426" s="22" t="s">
        <v>5106</v>
      </c>
      <c r="D2426" s="22" t="s">
        <v>325</v>
      </c>
      <c r="E2426" s="31" t="s">
        <v>113</v>
      </c>
      <c r="F2426" s="12">
        <f>SUMIFS('Inventory Details'!$H:$H,'Inventory Details'!$B:$B,$B2426,'Inventory Details'!$E:$E,$E2426)</f>
        <v>44</v>
      </c>
      <c r="G2426" s="12">
        <f>SUMIFS('PO Details'!$H:$H,'PO Details'!$D:$D,Planning!$B2426,'PO Details'!$L:$L,$E2426)</f>
        <v>110</v>
      </c>
      <c r="H2426" s="12">
        <f>SUMIFS('SO Details'!$G:$G,'SO Details'!$D:$D,Planning!$B2426,'SO Details'!$K:$K,$E2426)</f>
        <v>1</v>
      </c>
      <c r="I2426" s="20">
        <f>IF(COUNTIFS($C:$C,B2426)&gt;1,SUMIFS('Sales Hx'!$Q:$Q,'Sales Hx'!$B:$B,_xlfn.XLOOKUP(B2426,C:C,B:B),'Sales Hx'!$D:$D,Planning!$E2426),SUMIFS('Sales Hx'!$Q:$Q,'Sales Hx'!$B:$B,Planning!$B2426,'Sales Hx'!$D:$D,Planning!$E2426))</f>
        <v>70</v>
      </c>
      <c r="J2426" s="16">
        <f>IF(COUNTIFS($C:$C,B2426)&gt;1,SUMIFS('Sales Hx'!$S:$S,'Sales Hx'!$B:$B,_xlfn.XLOOKUP(B2426,C:C,B:B),'Sales Hx'!$D:$D,E2426),SUMIFS('Sales Hx'!$S:$S,'Sales Hx'!$B:$B,$B2426,'Sales Hx'!$D:$D,$E2426))</f>
        <v>0.72861842105263164</v>
      </c>
      <c r="K2426" s="16">
        <f t="shared" si="210"/>
        <v>2.2000000000000002</v>
      </c>
      <c r="L2426" s="12">
        <f>IF(M2426&lt;&gt;"",M2426,IF(COUNTIFS($C:$C,B2426)&gt;1,SUMIFS('Sales Hx'!V:V,'Sales Hx'!$B:$B,_xlfn.XLOOKUP(B2426,C:C,B:B),'Sales Hx'!$D:$D,$E2426),SUMIFS('Sales Hx'!V:V,'Sales Hx'!$B:$B,$B2426,'Sales Hx'!$D:$D,$E2426)))</f>
        <v>0</v>
      </c>
      <c r="M2426" s="12">
        <v>0</v>
      </c>
      <c r="N2426" s="15">
        <f t="shared" si="209"/>
        <v>0.72861842105263164</v>
      </c>
      <c r="O2426" s="21">
        <f t="shared" si="207"/>
        <v>0</v>
      </c>
      <c r="P2426" s="24">
        <v>18.39</v>
      </c>
      <c r="Q2426" s="18">
        <f t="shared" si="208"/>
        <v>0</v>
      </c>
      <c r="R2426" s="2">
        <v>1</v>
      </c>
      <c r="S2426" s="2">
        <v>90</v>
      </c>
      <c r="T2426" s="2" t="s">
        <v>4646</v>
      </c>
      <c r="U2426" s="28">
        <f>IF(G2426=0,"",_xlfn.MINIFS('PO Details'!$I:$I,'PO Details'!$D:$D,Planning!$B2426,'PO Details'!$L:$L,Planning!$E2426))</f>
        <v>45474</v>
      </c>
      <c r="V2426" s="29" t="s">
        <v>4639</v>
      </c>
      <c r="W2426" t="str">
        <f t="shared" si="211"/>
        <v/>
      </c>
      <c r="X2426" s="2">
        <v>120</v>
      </c>
    </row>
    <row r="2427" spans="1:24" x14ac:dyDescent="0.25">
      <c r="A2427" s="11" t="s">
        <v>4616</v>
      </c>
      <c r="B2427" s="22" t="s">
        <v>324</v>
      </c>
      <c r="C2427" s="22" t="s">
        <v>5106</v>
      </c>
      <c r="D2427" s="22" t="s">
        <v>325</v>
      </c>
      <c r="E2427" s="31" t="s">
        <v>109</v>
      </c>
      <c r="F2427" s="12">
        <f>SUMIFS('Inventory Details'!$H:$H,'Inventory Details'!$B:$B,$B2427,'Inventory Details'!$E:$E,$E2427)</f>
        <v>16</v>
      </c>
      <c r="G2427" s="12">
        <f>SUMIFS('PO Details'!$H:$H,'PO Details'!$D:$D,Planning!$B2427,'PO Details'!$L:$L,$E2427)</f>
        <v>230</v>
      </c>
      <c r="H2427" s="12">
        <f>SUMIFS('SO Details'!$G:$G,'SO Details'!$D:$D,Planning!$B2427,'SO Details'!$K:$K,$E2427)</f>
        <v>0</v>
      </c>
      <c r="I2427" s="20">
        <f>IF(COUNTIFS($C:$C,B2427)&gt;1,SUMIFS('Sales Hx'!$Q:$Q,'Sales Hx'!$B:$B,_xlfn.XLOOKUP(B2427,C:C,B:B),'Sales Hx'!$D:$D,Planning!$E2427),SUMIFS('Sales Hx'!$Q:$Q,'Sales Hx'!$B:$B,Planning!$B2427,'Sales Hx'!$D:$D,Planning!$E2427))</f>
        <v>91</v>
      </c>
      <c r="J2427" s="16">
        <f>IF(COUNTIFS($C:$C,B2427)&gt;1,SUMIFS('Sales Hx'!$S:$S,'Sales Hx'!$B:$B,_xlfn.XLOOKUP(B2427,C:C,B:B),'Sales Hx'!$D:$D,E2427),SUMIFS('Sales Hx'!$S:$S,'Sales Hx'!$B:$B,$B2427,'Sales Hx'!$D:$D,$E2427))</f>
        <v>0.92269736842105265</v>
      </c>
      <c r="K2427" s="16">
        <f t="shared" si="210"/>
        <v>2.7032967032967035</v>
      </c>
      <c r="L2427" s="12">
        <f>IF(M2427&lt;&gt;"",M2427,IF(COUNTIFS($C:$C,B2427)&gt;1,SUMIFS('Sales Hx'!V:V,'Sales Hx'!$B:$B,_xlfn.XLOOKUP(B2427,C:C,B:B),'Sales Hx'!$D:$D,$E2427),SUMIFS('Sales Hx'!V:V,'Sales Hx'!$B:$B,$B2427,'Sales Hx'!$D:$D,$E2427)))</f>
        <v>0</v>
      </c>
      <c r="M2427" s="12">
        <v>0</v>
      </c>
      <c r="N2427" s="15">
        <f t="shared" si="209"/>
        <v>0.92269736842105265</v>
      </c>
      <c r="O2427" s="21">
        <f t="shared" si="207"/>
        <v>0</v>
      </c>
      <c r="P2427" s="24">
        <v>18.39</v>
      </c>
      <c r="Q2427" s="18">
        <f t="shared" si="208"/>
        <v>0</v>
      </c>
      <c r="R2427" s="2">
        <v>1</v>
      </c>
      <c r="S2427" s="2">
        <v>90</v>
      </c>
      <c r="T2427" s="2" t="s">
        <v>4646</v>
      </c>
      <c r="U2427" s="28">
        <f>IF(G2427=0,"",_xlfn.MINIFS('PO Details'!$I:$I,'PO Details'!$D:$D,Planning!$B2427,'PO Details'!$L:$L,Planning!$E2427))</f>
        <v>45443</v>
      </c>
      <c r="V2427" s="29" t="s">
        <v>4639</v>
      </c>
      <c r="W2427" t="str">
        <f t="shared" si="211"/>
        <v/>
      </c>
      <c r="X2427" s="2">
        <v>120</v>
      </c>
    </row>
    <row r="2428" spans="1:24" x14ac:dyDescent="0.25">
      <c r="A2428" s="11" t="s">
        <v>4616</v>
      </c>
      <c r="B2428" s="22" t="s">
        <v>324</v>
      </c>
      <c r="C2428" s="22" t="s">
        <v>5106</v>
      </c>
      <c r="D2428" s="22" t="s">
        <v>325</v>
      </c>
      <c r="E2428" s="31" t="s">
        <v>106</v>
      </c>
      <c r="F2428" s="12">
        <f>SUMIFS('Inventory Details'!$H:$H,'Inventory Details'!$B:$B,$B2428,'Inventory Details'!$E:$E,$E2428)</f>
        <v>55</v>
      </c>
      <c r="G2428" s="12">
        <f>SUMIFS('PO Details'!$H:$H,'PO Details'!$D:$D,Planning!$B2428,'PO Details'!$L:$L,$E2428)</f>
        <v>280</v>
      </c>
      <c r="H2428" s="12">
        <f>SUMIFS('SO Details'!$G:$G,'SO Details'!$D:$D,Planning!$B2428,'SO Details'!$K:$K,$E2428)</f>
        <v>17</v>
      </c>
      <c r="I2428" s="20">
        <f>IF(COUNTIFS($C:$C,B2428)&gt;1,SUMIFS('Sales Hx'!$Q:$Q,'Sales Hx'!$B:$B,_xlfn.XLOOKUP(B2428,C:C,B:B),'Sales Hx'!$D:$D,Planning!$E2428),SUMIFS('Sales Hx'!$Q:$Q,'Sales Hx'!$B:$B,Planning!$B2428,'Sales Hx'!$D:$D,Planning!$E2428))</f>
        <v>184.79999999999998</v>
      </c>
      <c r="J2428" s="16">
        <f>IF(COUNTIFS($C:$C,B2428)&gt;1,SUMIFS('Sales Hx'!$S:$S,'Sales Hx'!$B:$B,_xlfn.XLOOKUP(B2428,C:C,B:B),'Sales Hx'!$D:$D,E2428),SUMIFS('Sales Hx'!$S:$S,'Sales Hx'!$B:$B,$B2428,'Sales Hx'!$D:$D,$E2428))</f>
        <v>2.2105263157894739</v>
      </c>
      <c r="K2428" s="16">
        <f t="shared" si="210"/>
        <v>1.812770562770563</v>
      </c>
      <c r="L2428" s="12">
        <f>IF(M2428&lt;&gt;"",M2428,IF(COUNTIFS($C:$C,B2428)&gt;1,SUMIFS('Sales Hx'!V:V,'Sales Hx'!$B:$B,_xlfn.XLOOKUP(B2428,C:C,B:B),'Sales Hx'!$D:$D,$E2428),SUMIFS('Sales Hx'!V:V,'Sales Hx'!$B:$B,$B2428,'Sales Hx'!$D:$D,$E2428)))</f>
        <v>0</v>
      </c>
      <c r="M2428" s="12">
        <v>0</v>
      </c>
      <c r="N2428" s="15">
        <f t="shared" si="209"/>
        <v>2.2105263157894739</v>
      </c>
      <c r="O2428" s="21">
        <f t="shared" si="207"/>
        <v>0</v>
      </c>
      <c r="P2428" s="24">
        <v>18.39</v>
      </c>
      <c r="Q2428" s="18">
        <f t="shared" si="208"/>
        <v>0</v>
      </c>
      <c r="R2428" s="2">
        <v>1</v>
      </c>
      <c r="S2428" s="2">
        <v>90</v>
      </c>
      <c r="T2428" s="2" t="s">
        <v>4646</v>
      </c>
      <c r="U2428" s="28">
        <f>IF(G2428=0,"",_xlfn.MINIFS('PO Details'!$I:$I,'PO Details'!$D:$D,Planning!$B2428,'PO Details'!$L:$L,Planning!$E2428))</f>
        <v>45467</v>
      </c>
      <c r="V2428" s="29" t="s">
        <v>4639</v>
      </c>
      <c r="W2428" t="str">
        <f t="shared" si="211"/>
        <v/>
      </c>
      <c r="X2428" s="2">
        <v>120</v>
      </c>
    </row>
    <row r="2429" spans="1:24" x14ac:dyDescent="0.25">
      <c r="A2429" s="11" t="s">
        <v>4616</v>
      </c>
      <c r="B2429" s="22" t="s">
        <v>324</v>
      </c>
      <c r="C2429" s="22" t="s">
        <v>5106</v>
      </c>
      <c r="D2429" s="22" t="s">
        <v>325</v>
      </c>
      <c r="E2429" s="31" t="s">
        <v>1201</v>
      </c>
      <c r="F2429" s="12">
        <f>SUMIFS('Inventory Details'!$H:$H,'Inventory Details'!$B:$B,$B2429,'Inventory Details'!$E:$E,$E2429)</f>
        <v>1</v>
      </c>
      <c r="G2429" s="12">
        <f>SUMIFS('PO Details'!$H:$H,'PO Details'!$D:$D,Planning!$B2429,'PO Details'!$L:$L,$E2429)</f>
        <v>0</v>
      </c>
      <c r="H2429" s="12">
        <f>SUMIFS('SO Details'!$G:$G,'SO Details'!$D:$D,Planning!$B2429,'SO Details'!$K:$K,$E2429)</f>
        <v>0</v>
      </c>
      <c r="I2429" s="20">
        <f>IF(COUNTIFS($C:$C,B2429)&gt;1,SUMIFS('Sales Hx'!$Q:$Q,'Sales Hx'!$B:$B,_xlfn.XLOOKUP(B2429,C:C,B:B),'Sales Hx'!$D:$D,Planning!$E2429),SUMIFS('Sales Hx'!$Q:$Q,'Sales Hx'!$B:$B,Planning!$B2429,'Sales Hx'!$D:$D,Planning!$E2429))</f>
        <v>0</v>
      </c>
      <c r="J2429" s="16">
        <f>IF(COUNTIFS($C:$C,B2429)&gt;1,SUMIFS('Sales Hx'!$S:$S,'Sales Hx'!$B:$B,_xlfn.XLOOKUP(B2429,C:C,B:B),'Sales Hx'!$D:$D,E2429),SUMIFS('Sales Hx'!$S:$S,'Sales Hx'!$B:$B,$B2429,'Sales Hx'!$D:$D,$E2429))</f>
        <v>0</v>
      </c>
      <c r="K2429" s="16">
        <f t="shared" si="210"/>
        <v>0</v>
      </c>
      <c r="L2429" s="12">
        <f>IF(M2429&lt;&gt;"",M2429,IF(COUNTIFS($C:$C,B2429)&gt;1,SUMIFS('Sales Hx'!V:V,'Sales Hx'!$B:$B,_xlfn.XLOOKUP(B2429,C:C,B:B),'Sales Hx'!$D:$D,$E2429),SUMIFS('Sales Hx'!V:V,'Sales Hx'!$B:$B,$B2429,'Sales Hx'!$D:$D,$E2429)))</f>
        <v>0</v>
      </c>
      <c r="M2429" s="12">
        <v>0</v>
      </c>
      <c r="N2429" s="15">
        <f t="shared" si="209"/>
        <v>0</v>
      </c>
      <c r="O2429" s="21">
        <f t="shared" si="207"/>
        <v>0</v>
      </c>
      <c r="P2429" s="24">
        <v>18.39</v>
      </c>
      <c r="Q2429" s="18">
        <f t="shared" si="208"/>
        <v>0</v>
      </c>
      <c r="R2429" s="2">
        <v>1</v>
      </c>
      <c r="S2429" s="2">
        <v>90</v>
      </c>
      <c r="T2429" s="2" t="s">
        <v>4646</v>
      </c>
      <c r="U2429" s="28" t="str">
        <f>IF(G2429=0,"",_xlfn.MINIFS('PO Details'!$I:$I,'PO Details'!$D:$D,Planning!$B2429,'PO Details'!$L:$L,Planning!$E2429))</f>
        <v/>
      </c>
      <c r="V2429" s="29" t="s">
        <v>4639</v>
      </c>
      <c r="W2429" t="str">
        <f t="shared" si="211"/>
        <v/>
      </c>
      <c r="X2429" s="2">
        <v>120</v>
      </c>
    </row>
    <row r="2430" spans="1:24" x14ac:dyDescent="0.25">
      <c r="A2430" s="11" t="s">
        <v>4616</v>
      </c>
      <c r="B2430" s="22" t="s">
        <v>324</v>
      </c>
      <c r="C2430" s="22" t="s">
        <v>5106</v>
      </c>
      <c r="D2430" s="22" t="s">
        <v>325</v>
      </c>
      <c r="E2430" s="31" t="s">
        <v>861</v>
      </c>
      <c r="F2430" s="12">
        <f>SUMIFS('Inventory Details'!$H:$H,'Inventory Details'!$B:$B,$B2430,'Inventory Details'!$E:$E,$E2430)</f>
        <v>3</v>
      </c>
      <c r="G2430" s="12">
        <f>SUMIFS('PO Details'!$H:$H,'PO Details'!$D:$D,Planning!$B2430,'PO Details'!$L:$L,$E2430)</f>
        <v>0</v>
      </c>
      <c r="H2430" s="12">
        <f>SUMIFS('SO Details'!$G:$G,'SO Details'!$D:$D,Planning!$B2430,'SO Details'!$K:$K,$E2430)</f>
        <v>0</v>
      </c>
      <c r="I2430" s="20">
        <f>IF(COUNTIFS($C:$C,B2430)&gt;1,SUMIFS('Sales Hx'!$Q:$Q,'Sales Hx'!$B:$B,_xlfn.XLOOKUP(B2430,C:C,B:B),'Sales Hx'!$D:$D,Planning!$E2430),SUMIFS('Sales Hx'!$Q:$Q,'Sales Hx'!$B:$B,Planning!$B2430,'Sales Hx'!$D:$D,Planning!$E2430))</f>
        <v>0</v>
      </c>
      <c r="J2430" s="16">
        <f>IF(COUNTIFS($C:$C,B2430)&gt;1,SUMIFS('Sales Hx'!$S:$S,'Sales Hx'!$B:$B,_xlfn.XLOOKUP(B2430,C:C,B:B),'Sales Hx'!$D:$D,E2430),SUMIFS('Sales Hx'!$S:$S,'Sales Hx'!$B:$B,$B2430,'Sales Hx'!$D:$D,$E2430))</f>
        <v>4.9342105263157895E-2</v>
      </c>
      <c r="K2430" s="16">
        <f t="shared" si="210"/>
        <v>0</v>
      </c>
      <c r="L2430" s="12">
        <f>IF(M2430&lt;&gt;"",M2430,IF(COUNTIFS($C:$C,B2430)&gt;1,SUMIFS('Sales Hx'!V:V,'Sales Hx'!$B:$B,_xlfn.XLOOKUP(B2430,C:C,B:B),'Sales Hx'!$D:$D,$E2430),SUMIFS('Sales Hx'!V:V,'Sales Hx'!$B:$B,$B2430,'Sales Hx'!$D:$D,$E2430)))</f>
        <v>0</v>
      </c>
      <c r="M2430" s="12">
        <v>0</v>
      </c>
      <c r="N2430" s="15">
        <f t="shared" si="209"/>
        <v>4.9342105263157895E-2</v>
      </c>
      <c r="O2430" s="21">
        <f t="shared" si="207"/>
        <v>0</v>
      </c>
      <c r="P2430" s="24">
        <v>18.39</v>
      </c>
      <c r="Q2430" s="18">
        <f t="shared" si="208"/>
        <v>0</v>
      </c>
      <c r="R2430" s="2">
        <v>1</v>
      </c>
      <c r="S2430" s="2">
        <v>90</v>
      </c>
      <c r="T2430" s="2" t="s">
        <v>4646</v>
      </c>
      <c r="U2430" s="28" t="str">
        <f>IF(G2430=0,"",_xlfn.MINIFS('PO Details'!$I:$I,'PO Details'!$D:$D,Planning!$B2430,'PO Details'!$L:$L,Planning!$E2430))</f>
        <v/>
      </c>
      <c r="V2430" s="29" t="s">
        <v>4639</v>
      </c>
      <c r="W2430" t="str">
        <f t="shared" si="211"/>
        <v/>
      </c>
      <c r="X2430" s="2">
        <v>120</v>
      </c>
    </row>
    <row r="2431" spans="1:24" x14ac:dyDescent="0.25">
      <c r="A2431" s="11" t="s">
        <v>4616</v>
      </c>
      <c r="B2431" s="22" t="s">
        <v>324</v>
      </c>
      <c r="C2431" s="22" t="s">
        <v>5106</v>
      </c>
      <c r="D2431" s="22" t="s">
        <v>325</v>
      </c>
      <c r="E2431" s="31" t="s">
        <v>108</v>
      </c>
      <c r="F2431" s="12">
        <f>SUMIFS('Inventory Details'!$H:$H,'Inventory Details'!$B:$B,$B2431,'Inventory Details'!$E:$E,$E2431)</f>
        <v>0</v>
      </c>
      <c r="G2431" s="12">
        <f>SUMIFS('PO Details'!$H:$H,'PO Details'!$D:$D,Planning!$B2431,'PO Details'!$L:$L,$E2431)</f>
        <v>0</v>
      </c>
      <c r="H2431" s="12">
        <f>SUMIFS('SO Details'!$G:$G,'SO Details'!$D:$D,Planning!$B2431,'SO Details'!$K:$K,$E2431)</f>
        <v>0</v>
      </c>
      <c r="I2431" s="20">
        <f>IF(COUNTIFS($C:$C,B2431)&gt;1,SUMIFS('Sales Hx'!$Q:$Q,'Sales Hx'!$B:$B,_xlfn.XLOOKUP(B2431,C:C,B:B),'Sales Hx'!$D:$D,Planning!$E2431),SUMIFS('Sales Hx'!$Q:$Q,'Sales Hx'!$B:$B,Planning!$B2431,'Sales Hx'!$D:$D,Planning!$E2431))</f>
        <v>0</v>
      </c>
      <c r="J2431" s="16">
        <f>IF(COUNTIFS($C:$C,B2431)&gt;1,SUMIFS('Sales Hx'!$S:$S,'Sales Hx'!$B:$B,_xlfn.XLOOKUP(B2431,C:C,B:B),'Sales Hx'!$D:$D,E2431),SUMIFS('Sales Hx'!$S:$S,'Sales Hx'!$B:$B,$B2431,'Sales Hx'!$D:$D,$E2431))</f>
        <v>0.39473684210526316</v>
      </c>
      <c r="K2431" s="16">
        <f t="shared" si="210"/>
        <v>0</v>
      </c>
      <c r="L2431" s="12">
        <f>IF(M2431&lt;&gt;"",M2431,IF(COUNTIFS($C:$C,B2431)&gt;1,SUMIFS('Sales Hx'!V:V,'Sales Hx'!$B:$B,_xlfn.XLOOKUP(B2431,C:C,B:B),'Sales Hx'!$D:$D,$E2431),SUMIFS('Sales Hx'!V:V,'Sales Hx'!$B:$B,$B2431,'Sales Hx'!$D:$D,$E2431)))</f>
        <v>0</v>
      </c>
      <c r="M2431" s="12">
        <v>0</v>
      </c>
      <c r="N2431" s="15">
        <f t="shared" si="209"/>
        <v>0.39473684210526316</v>
      </c>
      <c r="O2431" s="21">
        <f t="shared" si="207"/>
        <v>0</v>
      </c>
      <c r="P2431" s="24">
        <v>18.39</v>
      </c>
      <c r="Q2431" s="18">
        <f t="shared" si="208"/>
        <v>0</v>
      </c>
      <c r="R2431" s="2">
        <v>1</v>
      </c>
      <c r="S2431" s="2">
        <v>90</v>
      </c>
      <c r="T2431" s="2" t="s">
        <v>4646</v>
      </c>
      <c r="U2431" s="28" t="str">
        <f>IF(G2431=0,"",_xlfn.MINIFS('PO Details'!$I:$I,'PO Details'!$D:$D,Planning!$B2431,'PO Details'!$L:$L,Planning!$E2431))</f>
        <v/>
      </c>
      <c r="V2431" s="29" t="s">
        <v>4639</v>
      </c>
      <c r="W2431" t="str">
        <f t="shared" si="211"/>
        <v/>
      </c>
      <c r="X2431" s="2">
        <v>120</v>
      </c>
    </row>
    <row r="2432" spans="1:24" x14ac:dyDescent="0.25">
      <c r="A2432" s="11" t="s">
        <v>4616</v>
      </c>
      <c r="B2432" s="22" t="s">
        <v>324</v>
      </c>
      <c r="C2432" s="22" t="s">
        <v>5106</v>
      </c>
      <c r="D2432" s="22" t="s">
        <v>325</v>
      </c>
      <c r="E2432" s="31" t="s">
        <v>2214</v>
      </c>
      <c r="F2432" s="12">
        <f>SUMIFS('Inventory Details'!$H:$H,'Inventory Details'!$B:$B,$B2432,'Inventory Details'!$E:$E,$E2432)</f>
        <v>0</v>
      </c>
      <c r="G2432" s="12">
        <f>SUMIFS('PO Details'!$H:$H,'PO Details'!$D:$D,Planning!$B2432,'PO Details'!$L:$L,$E2432)</f>
        <v>0</v>
      </c>
      <c r="H2432" s="12">
        <f>SUMIFS('SO Details'!$G:$G,'SO Details'!$D:$D,Planning!$B2432,'SO Details'!$K:$K,$E2432)</f>
        <v>1</v>
      </c>
      <c r="I2432" s="20">
        <f>IF(COUNTIFS($C:$C,B2432)&gt;1,SUMIFS('Sales Hx'!$Q:$Q,'Sales Hx'!$B:$B,_xlfn.XLOOKUP(B2432,C:C,B:B),'Sales Hx'!$D:$D,Planning!$E2432),SUMIFS('Sales Hx'!$Q:$Q,'Sales Hx'!$B:$B,Planning!$B2432,'Sales Hx'!$D:$D,Planning!$E2432))</f>
        <v>0</v>
      </c>
      <c r="J2432" s="16">
        <f>IF(COUNTIFS($C:$C,B2432)&gt;1,SUMIFS('Sales Hx'!$S:$S,'Sales Hx'!$B:$B,_xlfn.XLOOKUP(B2432,C:C,B:B),'Sales Hx'!$D:$D,E2432),SUMIFS('Sales Hx'!$S:$S,'Sales Hx'!$B:$B,$B2432,'Sales Hx'!$D:$D,$E2432))</f>
        <v>4.9342105263157895E-2</v>
      </c>
      <c r="K2432" s="16">
        <f t="shared" si="210"/>
        <v>0</v>
      </c>
      <c r="L2432" s="12">
        <f>IF(M2432&lt;&gt;"",M2432,IF(COUNTIFS($C:$C,B2432)&gt;1,SUMIFS('Sales Hx'!V:V,'Sales Hx'!$B:$B,_xlfn.XLOOKUP(B2432,C:C,B:B),'Sales Hx'!$D:$D,$E2432),SUMIFS('Sales Hx'!V:V,'Sales Hx'!$B:$B,$B2432,'Sales Hx'!$D:$D,$E2432)))</f>
        <v>0</v>
      </c>
      <c r="M2432" s="12">
        <v>0</v>
      </c>
      <c r="N2432" s="15">
        <f t="shared" si="209"/>
        <v>4.9342105263157895E-2</v>
      </c>
      <c r="O2432" s="21">
        <f t="shared" si="207"/>
        <v>0</v>
      </c>
      <c r="P2432" s="24">
        <v>18.39</v>
      </c>
      <c r="Q2432" s="18">
        <f t="shared" si="208"/>
        <v>0</v>
      </c>
      <c r="R2432" s="2">
        <v>1</v>
      </c>
      <c r="S2432" s="2">
        <v>90</v>
      </c>
      <c r="T2432" s="2" t="s">
        <v>4646</v>
      </c>
      <c r="U2432" s="28" t="str">
        <f>IF(G2432=0,"",_xlfn.MINIFS('PO Details'!$I:$I,'PO Details'!$D:$D,Planning!$B2432,'PO Details'!$L:$L,Planning!$E2432))</f>
        <v/>
      </c>
      <c r="V2432" s="29" t="s">
        <v>4639</v>
      </c>
      <c r="W2432" t="str">
        <f t="shared" si="211"/>
        <v/>
      </c>
      <c r="X2432" s="2">
        <v>120</v>
      </c>
    </row>
    <row r="2433" spans="1:24" x14ac:dyDescent="0.25">
      <c r="A2433" s="11"/>
      <c r="B2433" s="22" t="s">
        <v>5106</v>
      </c>
      <c r="C2433" s="22"/>
      <c r="D2433" s="22" t="s">
        <v>5107</v>
      </c>
      <c r="E2433" s="31" t="s">
        <v>106</v>
      </c>
      <c r="F2433" s="12">
        <f>SUMIFS('Inventory Details'!$H:$H,'Inventory Details'!$B:$B,$B2433,'Inventory Details'!$E:$E,$E2433)</f>
        <v>0</v>
      </c>
      <c r="G2433" s="12">
        <f>SUMIFS('PO Details'!$H:$H,'PO Details'!$D:$D,Planning!$B2433,'PO Details'!$L:$L,$E2433)</f>
        <v>40</v>
      </c>
      <c r="H2433" s="12">
        <f>SUMIFS('SO Details'!$G:$G,'SO Details'!$D:$D,Planning!$B2433,'SO Details'!$K:$K,$E2433)</f>
        <v>0</v>
      </c>
      <c r="I2433" s="20">
        <f>IF(COUNTIFS($C:$C,B2433)&gt;1,SUMIFS('Sales Hx'!$Q:$Q,'Sales Hx'!$B:$B,_xlfn.XLOOKUP(B2433,C:C,B:B),'Sales Hx'!$D:$D,Planning!$E2433),SUMIFS('Sales Hx'!$Q:$Q,'Sales Hx'!$B:$B,Planning!$B2433,'Sales Hx'!$D:$D,Planning!$E2433))</f>
        <v>184.79999999999998</v>
      </c>
      <c r="J2433" s="16">
        <f>IF(COUNTIFS($C:$C,B2433)&gt;1,SUMIFS('Sales Hx'!$S:$S,'Sales Hx'!$B:$B,_xlfn.XLOOKUP(B2433,C:C,B:B),'Sales Hx'!$D:$D,E2433),SUMIFS('Sales Hx'!$S:$S,'Sales Hx'!$B:$B,$B2433,'Sales Hx'!$D:$D,$E2433))</f>
        <v>2.2105263157894739</v>
      </c>
      <c r="K2433" s="16">
        <f t="shared" si="210"/>
        <v>0.21645021645021648</v>
      </c>
      <c r="L2433" s="12">
        <f>IF(M2433&lt;&gt;"",M2433,IF(COUNTIFS($C:$C,B2433)&gt;1,SUMIFS('Sales Hx'!V:V,'Sales Hx'!$B:$B,_xlfn.XLOOKUP(B2433,C:C,B:B),'Sales Hx'!$D:$D,$E2433),SUMIFS('Sales Hx'!V:V,'Sales Hx'!$B:$B,$B2433,'Sales Hx'!$D:$D,$E2433)))</f>
        <v>0</v>
      </c>
      <c r="M2433" s="12">
        <v>0</v>
      </c>
      <c r="N2433" s="15">
        <f t="shared" si="209"/>
        <v>2.2105263157894739</v>
      </c>
      <c r="O2433" s="21">
        <f t="shared" si="207"/>
        <v>0</v>
      </c>
      <c r="P2433" s="24">
        <v>30.389500000000002</v>
      </c>
      <c r="Q2433" s="18">
        <f t="shared" si="208"/>
        <v>0</v>
      </c>
      <c r="R2433" s="2">
        <v>1</v>
      </c>
      <c r="S2433" s="2">
        <v>90</v>
      </c>
      <c r="T2433" s="2" t="s">
        <v>4647</v>
      </c>
      <c r="U2433" s="28">
        <f>IF(G2433=0,"",_xlfn.MINIFS('PO Details'!$I:$I,'PO Details'!$D:$D,Planning!$B2433,'PO Details'!$L:$L,Planning!$E2433))</f>
        <v>45490</v>
      </c>
      <c r="V2433" s="29" t="s">
        <v>4640</v>
      </c>
      <c r="W2433" t="str">
        <f t="shared" si="211"/>
        <v/>
      </c>
      <c r="X2433" s="2">
        <v>120</v>
      </c>
    </row>
    <row r="2434" spans="1:24" x14ac:dyDescent="0.25">
      <c r="A2434" s="11"/>
      <c r="B2434" s="22" t="s">
        <v>5106</v>
      </c>
      <c r="C2434" s="22"/>
      <c r="D2434" s="22" t="s">
        <v>5107</v>
      </c>
      <c r="E2434" s="31" t="s">
        <v>109</v>
      </c>
      <c r="F2434" s="12">
        <f>SUMIFS('Inventory Details'!$H:$H,'Inventory Details'!$B:$B,$B2434,'Inventory Details'!$E:$E,$E2434)</f>
        <v>0</v>
      </c>
      <c r="G2434" s="12">
        <f>SUMIFS('PO Details'!$H:$H,'PO Details'!$D:$D,Planning!$B2434,'PO Details'!$L:$L,$E2434)</f>
        <v>25</v>
      </c>
      <c r="H2434" s="12">
        <f>SUMIFS('SO Details'!$G:$G,'SO Details'!$D:$D,Planning!$B2434,'SO Details'!$K:$K,$E2434)</f>
        <v>0</v>
      </c>
      <c r="I2434" s="20">
        <f>IF(COUNTIFS($C:$C,B2434)&gt;1,SUMIFS('Sales Hx'!$Q:$Q,'Sales Hx'!$B:$B,_xlfn.XLOOKUP(B2434,C:C,B:B),'Sales Hx'!$D:$D,Planning!$E2434),SUMIFS('Sales Hx'!$Q:$Q,'Sales Hx'!$B:$B,Planning!$B2434,'Sales Hx'!$D:$D,Planning!$E2434))</f>
        <v>91</v>
      </c>
      <c r="J2434" s="16">
        <f>IF(COUNTIFS($C:$C,B2434)&gt;1,SUMIFS('Sales Hx'!$S:$S,'Sales Hx'!$B:$B,_xlfn.XLOOKUP(B2434,C:C,B:B),'Sales Hx'!$D:$D,E2434),SUMIFS('Sales Hx'!$S:$S,'Sales Hx'!$B:$B,$B2434,'Sales Hx'!$D:$D,$E2434))</f>
        <v>0.92269736842105265</v>
      </c>
      <c r="K2434" s="16">
        <f t="shared" si="210"/>
        <v>0.27472527472527475</v>
      </c>
      <c r="L2434" s="12">
        <f>IF(M2434&lt;&gt;"",M2434,IF(COUNTIFS($C:$C,B2434)&gt;1,SUMIFS('Sales Hx'!V:V,'Sales Hx'!$B:$B,_xlfn.XLOOKUP(B2434,C:C,B:B),'Sales Hx'!$D:$D,$E2434),SUMIFS('Sales Hx'!V:V,'Sales Hx'!$B:$B,$B2434,'Sales Hx'!$D:$D,$E2434)))</f>
        <v>0</v>
      </c>
      <c r="M2434" s="12">
        <v>0</v>
      </c>
      <c r="N2434" s="15">
        <f t="shared" si="209"/>
        <v>0.92269736842105265</v>
      </c>
      <c r="O2434" s="21">
        <f t="shared" ref="O2434:O2497" si="212">MROUND(ROUND(IFERROR(IF(C2434&lt;&gt;"",0,IF(T2434="DC'd",0,IF(AND(J2434=0,F2434+G2434&lt;H2434),H2434-F2434+G2434,IF(F2434+G2434&lt;N2434,N2434+MAX((IF(J2434*R2434&gt;F2434,F2434,J2434*R2434))+J2434*S2434-F2434-G2434+H2434,0))))),0),0),1)</f>
        <v>0</v>
      </c>
      <c r="P2434" s="24">
        <v>30.389500000000002</v>
      </c>
      <c r="Q2434" s="18">
        <f t="shared" si="208"/>
        <v>0</v>
      </c>
      <c r="R2434" s="2">
        <v>1</v>
      </c>
      <c r="S2434" s="2">
        <v>90</v>
      </c>
      <c r="T2434" s="2" t="s">
        <v>4647</v>
      </c>
      <c r="U2434" s="28">
        <f>IF(G2434=0,"",_xlfn.MINIFS('PO Details'!$I:$I,'PO Details'!$D:$D,Planning!$B2434,'PO Details'!$L:$L,Planning!$E2434))</f>
        <v>45490</v>
      </c>
      <c r="V2434" s="29" t="s">
        <v>4640</v>
      </c>
      <c r="W2434" t="str">
        <f t="shared" si="211"/>
        <v/>
      </c>
      <c r="X2434" s="2">
        <v>120</v>
      </c>
    </row>
    <row r="2435" spans="1:24" x14ac:dyDescent="0.25">
      <c r="A2435" s="11"/>
      <c r="B2435" s="22" t="s">
        <v>5106</v>
      </c>
      <c r="C2435" s="22"/>
      <c r="D2435" s="22" t="s">
        <v>5107</v>
      </c>
      <c r="E2435" s="31" t="s">
        <v>113</v>
      </c>
      <c r="F2435" s="12">
        <f>SUMIFS('Inventory Details'!$H:$H,'Inventory Details'!$B:$B,$B2435,'Inventory Details'!$E:$E,$E2435)</f>
        <v>0</v>
      </c>
      <c r="G2435" s="12">
        <f>SUMIFS('PO Details'!$H:$H,'PO Details'!$D:$D,Planning!$B2435,'PO Details'!$L:$L,$E2435)</f>
        <v>25</v>
      </c>
      <c r="H2435" s="12">
        <f>SUMIFS('SO Details'!$G:$G,'SO Details'!$D:$D,Planning!$B2435,'SO Details'!$K:$K,$E2435)</f>
        <v>0</v>
      </c>
      <c r="I2435" s="20">
        <f>IF(COUNTIFS($C:$C,B2435)&gt;1,SUMIFS('Sales Hx'!$Q:$Q,'Sales Hx'!$B:$B,_xlfn.XLOOKUP(B2435,C:C,B:B),'Sales Hx'!$D:$D,Planning!$E2435),SUMIFS('Sales Hx'!$Q:$Q,'Sales Hx'!$B:$B,Planning!$B2435,'Sales Hx'!$D:$D,Planning!$E2435))</f>
        <v>70</v>
      </c>
      <c r="J2435" s="16">
        <f>IF(COUNTIFS($C:$C,B2435)&gt;1,SUMIFS('Sales Hx'!$S:$S,'Sales Hx'!$B:$B,_xlfn.XLOOKUP(B2435,C:C,B:B),'Sales Hx'!$D:$D,E2435),SUMIFS('Sales Hx'!$S:$S,'Sales Hx'!$B:$B,$B2435,'Sales Hx'!$D:$D,$E2435))</f>
        <v>0.72861842105263164</v>
      </c>
      <c r="K2435" s="16">
        <f t="shared" si="210"/>
        <v>0.35714285714285715</v>
      </c>
      <c r="L2435" s="12">
        <f>IF(M2435&lt;&gt;"",M2435,IF(COUNTIFS($C:$C,B2435)&gt;1,SUMIFS('Sales Hx'!V:V,'Sales Hx'!$B:$B,_xlfn.XLOOKUP(B2435,C:C,B:B),'Sales Hx'!$D:$D,$E2435),SUMIFS('Sales Hx'!V:V,'Sales Hx'!$B:$B,$B2435,'Sales Hx'!$D:$D,$E2435)))</f>
        <v>0</v>
      </c>
      <c r="M2435" s="12">
        <v>0</v>
      </c>
      <c r="N2435" s="15">
        <f t="shared" si="209"/>
        <v>0.72861842105263164</v>
      </c>
      <c r="O2435" s="21">
        <f t="shared" si="212"/>
        <v>0</v>
      </c>
      <c r="P2435" s="24">
        <v>30.389500000000002</v>
      </c>
      <c r="Q2435" s="18">
        <f t="shared" si="208"/>
        <v>0</v>
      </c>
      <c r="R2435" s="2">
        <v>1</v>
      </c>
      <c r="S2435" s="2">
        <v>90</v>
      </c>
      <c r="T2435" s="2" t="s">
        <v>4647</v>
      </c>
      <c r="U2435" s="28">
        <f>IF(G2435=0,"",_xlfn.MINIFS('PO Details'!$I:$I,'PO Details'!$D:$D,Planning!$B2435,'PO Details'!$L:$L,Planning!$E2435))</f>
        <v>45490</v>
      </c>
      <c r="V2435" s="29" t="s">
        <v>4640</v>
      </c>
      <c r="W2435" t="str">
        <f t="shared" si="211"/>
        <v/>
      </c>
      <c r="X2435" s="2">
        <v>120</v>
      </c>
    </row>
    <row r="2436" spans="1:24" x14ac:dyDescent="0.25">
      <c r="A2436" s="11"/>
      <c r="B2436" s="22" t="s">
        <v>5106</v>
      </c>
      <c r="C2436" s="22"/>
      <c r="D2436" s="22" t="s">
        <v>5107</v>
      </c>
      <c r="E2436" s="31" t="s">
        <v>820</v>
      </c>
      <c r="F2436" s="12">
        <f>SUMIFS('Inventory Details'!$H:$H,'Inventory Details'!$B:$B,$B2436,'Inventory Details'!$E:$E,$E2436)</f>
        <v>0</v>
      </c>
      <c r="G2436" s="12">
        <f>SUMIFS('PO Details'!$H:$H,'PO Details'!$D:$D,Planning!$B2436,'PO Details'!$L:$L,$E2436)</f>
        <v>15</v>
      </c>
      <c r="H2436" s="12">
        <f>SUMIFS('SO Details'!$G:$G,'SO Details'!$D:$D,Planning!$B2436,'SO Details'!$K:$K,$E2436)</f>
        <v>0</v>
      </c>
      <c r="I2436" s="20">
        <f>IF(COUNTIFS($C:$C,B2436)&gt;1,SUMIFS('Sales Hx'!$Q:$Q,'Sales Hx'!$B:$B,_xlfn.XLOOKUP(B2436,C:C,B:B),'Sales Hx'!$D:$D,Planning!$E2436),SUMIFS('Sales Hx'!$Q:$Q,'Sales Hx'!$B:$B,Planning!$B2436,'Sales Hx'!$D:$D,Planning!$E2436))</f>
        <v>4.1999999999999993</v>
      </c>
      <c r="J2436" s="16">
        <f>IF(COUNTIFS($C:$C,B2436)&gt;1,SUMIFS('Sales Hx'!$S:$S,'Sales Hx'!$B:$B,_xlfn.XLOOKUP(B2436,C:C,B:B),'Sales Hx'!$D:$D,E2436),SUMIFS('Sales Hx'!$S:$S,'Sales Hx'!$B:$B,$B2436,'Sales Hx'!$D:$D,$E2436))</f>
        <v>0.13289473684210526</v>
      </c>
      <c r="K2436" s="16">
        <f t="shared" si="210"/>
        <v>3.5714285714285721</v>
      </c>
      <c r="L2436" s="12">
        <f>IF(M2436&lt;&gt;"",M2436,IF(COUNTIFS($C:$C,B2436)&gt;1,SUMIFS('Sales Hx'!V:V,'Sales Hx'!$B:$B,_xlfn.XLOOKUP(B2436,C:C,B:B),'Sales Hx'!$D:$D,$E2436),SUMIFS('Sales Hx'!V:V,'Sales Hx'!$B:$B,$B2436,'Sales Hx'!$D:$D,$E2436)))</f>
        <v>0</v>
      </c>
      <c r="M2436" s="12">
        <v>0</v>
      </c>
      <c r="N2436" s="15">
        <f t="shared" si="209"/>
        <v>0.13289473684210526</v>
      </c>
      <c r="O2436" s="21">
        <f t="shared" si="212"/>
        <v>0</v>
      </c>
      <c r="P2436" s="24">
        <v>30.389500000000002</v>
      </c>
      <c r="Q2436" s="18">
        <f t="shared" si="208"/>
        <v>0</v>
      </c>
      <c r="R2436" s="2">
        <v>1</v>
      </c>
      <c r="S2436" s="2">
        <v>90</v>
      </c>
      <c r="T2436" s="2" t="s">
        <v>4647</v>
      </c>
      <c r="U2436" s="28">
        <f>IF(G2436=0,"",_xlfn.MINIFS('PO Details'!$I:$I,'PO Details'!$D:$D,Planning!$B2436,'PO Details'!$L:$L,Planning!$E2436))</f>
        <v>45490</v>
      </c>
      <c r="V2436" s="29" t="s">
        <v>4640</v>
      </c>
      <c r="W2436" t="str">
        <f t="shared" si="211"/>
        <v>Max</v>
      </c>
      <c r="X2436" s="2">
        <v>120</v>
      </c>
    </row>
    <row r="2437" spans="1:24" x14ac:dyDescent="0.25">
      <c r="A2437" s="11"/>
      <c r="B2437" s="22" t="s">
        <v>5106</v>
      </c>
      <c r="C2437" s="22"/>
      <c r="D2437" s="22" t="s">
        <v>5107</v>
      </c>
      <c r="E2437" s="31" t="s">
        <v>4746</v>
      </c>
      <c r="F2437" s="12">
        <f>SUMIFS('Inventory Details'!$H:$H,'Inventory Details'!$B:$B,$B2437,'Inventory Details'!$E:$E,$E2437)</f>
        <v>0</v>
      </c>
      <c r="G2437" s="12">
        <f>SUMIFS('PO Details'!$H:$H,'PO Details'!$D:$D,Planning!$B2437,'PO Details'!$L:$L,$E2437)</f>
        <v>45</v>
      </c>
      <c r="H2437" s="12">
        <f>SUMIFS('SO Details'!$G:$G,'SO Details'!$D:$D,Planning!$B2437,'SO Details'!$K:$K,$E2437)</f>
        <v>0</v>
      </c>
      <c r="I2437" s="20">
        <f>IF(COUNTIFS($C:$C,B2437)&gt;1,SUMIFS('Sales Hx'!$Q:$Q,'Sales Hx'!$B:$B,_xlfn.XLOOKUP(B2437,C:C,B:B),'Sales Hx'!$D:$D,Planning!$E2437),SUMIFS('Sales Hx'!$Q:$Q,'Sales Hx'!$B:$B,Planning!$B2437,'Sales Hx'!$D:$D,Planning!$E2437))</f>
        <v>244.99999999999997</v>
      </c>
      <c r="J2437" s="16">
        <f>IF(COUNTIFS($C:$C,B2437)&gt;1,SUMIFS('Sales Hx'!$S:$S,'Sales Hx'!$B:$B,_xlfn.XLOOKUP(B2437,C:C,B:B),'Sales Hx'!$D:$D,E2437),SUMIFS('Sales Hx'!$S:$S,'Sales Hx'!$B:$B,$B2437,'Sales Hx'!$D:$D,$E2437))</f>
        <v>2.4994019138755981</v>
      </c>
      <c r="K2437" s="16">
        <f t="shared" si="210"/>
        <v>0.18367346938775511</v>
      </c>
      <c r="L2437" s="12">
        <f>IF(M2437&lt;&gt;"",M2437,IF(COUNTIFS($C:$C,B2437)&gt;1,SUMIFS('Sales Hx'!V:V,'Sales Hx'!$B:$B,_xlfn.XLOOKUP(B2437,C:C,B:B),'Sales Hx'!$D:$D,$E2437),SUMIFS('Sales Hx'!V:V,'Sales Hx'!$B:$B,$B2437,'Sales Hx'!$D:$D,$E2437)))</f>
        <v>0</v>
      </c>
      <c r="M2437" s="12">
        <v>0</v>
      </c>
      <c r="N2437" s="15">
        <f t="shared" si="209"/>
        <v>2.4994019138755981</v>
      </c>
      <c r="O2437" s="21">
        <f t="shared" si="212"/>
        <v>0</v>
      </c>
      <c r="P2437" s="24">
        <v>30.389500000000002</v>
      </c>
      <c r="Q2437" s="18">
        <f t="shared" si="208"/>
        <v>0</v>
      </c>
      <c r="R2437" s="2">
        <v>1</v>
      </c>
      <c r="S2437" s="2">
        <v>90</v>
      </c>
      <c r="T2437" s="2" t="s">
        <v>4647</v>
      </c>
      <c r="U2437" s="28">
        <f>IF(G2437=0,"",_xlfn.MINIFS('PO Details'!$I:$I,'PO Details'!$D:$D,Planning!$B2437,'PO Details'!$L:$L,Planning!$E2437))</f>
        <v>45490</v>
      </c>
      <c r="V2437" s="29" t="s">
        <v>4640</v>
      </c>
      <c r="W2437" t="str">
        <f t="shared" si="211"/>
        <v/>
      </c>
      <c r="X2437" s="2">
        <v>120</v>
      </c>
    </row>
    <row r="2438" spans="1:24" x14ac:dyDescent="0.25">
      <c r="A2438" s="11" t="s">
        <v>4616</v>
      </c>
      <c r="B2438" s="22" t="s">
        <v>326</v>
      </c>
      <c r="C2438" s="22" t="s">
        <v>5100</v>
      </c>
      <c r="D2438" s="22" t="s">
        <v>327</v>
      </c>
      <c r="E2438" s="31" t="s">
        <v>820</v>
      </c>
      <c r="F2438" s="12">
        <f>SUMIFS('Inventory Details'!$H:$H,'Inventory Details'!$B:$B,$B2438,'Inventory Details'!$E:$E,$E2438)</f>
        <v>23</v>
      </c>
      <c r="G2438" s="12">
        <f>SUMIFS('PO Details'!$H:$H,'PO Details'!$D:$D,Planning!$B2438,'PO Details'!$L:$L,$E2438)</f>
        <v>20</v>
      </c>
      <c r="H2438" s="12">
        <f>SUMIFS('SO Details'!$G:$G,'SO Details'!$D:$D,Planning!$B2438,'SO Details'!$K:$K,$E2438)</f>
        <v>0</v>
      </c>
      <c r="I2438" s="20">
        <f>IF(COUNTIFS($C:$C,B2438)&gt;1,SUMIFS('Sales Hx'!$Q:$Q,'Sales Hx'!$B:$B,_xlfn.XLOOKUP(B2438,C:C,B:B),'Sales Hx'!$D:$D,Planning!$E2438),SUMIFS('Sales Hx'!$Q:$Q,'Sales Hx'!$B:$B,Planning!$B2438,'Sales Hx'!$D:$D,Planning!$E2438))</f>
        <v>2.8</v>
      </c>
      <c r="J2438" s="16">
        <f>IF(COUNTIFS($C:$C,B2438)&gt;1,SUMIFS('Sales Hx'!$S:$S,'Sales Hx'!$B:$B,_xlfn.XLOOKUP(B2438,C:C,B:B),'Sales Hx'!$D:$D,E2438),SUMIFS('Sales Hx'!$S:$S,'Sales Hx'!$B:$B,$B2438,'Sales Hx'!$D:$D,$E2438))</f>
        <v>6.25E-2</v>
      </c>
      <c r="K2438" s="16">
        <f t="shared" si="210"/>
        <v>15.357142857142858</v>
      </c>
      <c r="L2438" s="12">
        <f>IF(M2438&lt;&gt;"",M2438,IF(COUNTIFS($C:$C,B2438)&gt;1,SUMIFS('Sales Hx'!V:V,'Sales Hx'!$B:$B,_xlfn.XLOOKUP(B2438,C:C,B:B),'Sales Hx'!$D:$D,$E2438),SUMIFS('Sales Hx'!V:V,'Sales Hx'!$B:$B,$B2438,'Sales Hx'!$D:$D,$E2438)))</f>
        <v>0</v>
      </c>
      <c r="M2438" s="12">
        <v>0</v>
      </c>
      <c r="N2438" s="15">
        <f t="shared" si="209"/>
        <v>6.25E-2</v>
      </c>
      <c r="O2438" s="21">
        <f t="shared" si="212"/>
        <v>0</v>
      </c>
      <c r="P2438" s="24">
        <v>74.73</v>
      </c>
      <c r="Q2438" s="18">
        <f t="shared" si="208"/>
        <v>0</v>
      </c>
      <c r="R2438" s="2">
        <v>1</v>
      </c>
      <c r="S2438" s="2">
        <v>90</v>
      </c>
      <c r="T2438" s="2" t="s">
        <v>4646</v>
      </c>
      <c r="U2438" s="28">
        <f>IF(G2438=0,"",_xlfn.MINIFS('PO Details'!$I:$I,'PO Details'!$D:$D,Planning!$B2438,'PO Details'!$L:$L,Planning!$E2438))</f>
        <v>45474</v>
      </c>
      <c r="V2438" s="29" t="s">
        <v>4639</v>
      </c>
      <c r="W2438" t="str">
        <f t="shared" si="211"/>
        <v>Max</v>
      </c>
      <c r="X2438" s="2">
        <v>120</v>
      </c>
    </row>
    <row r="2439" spans="1:24" x14ac:dyDescent="0.25">
      <c r="A2439" s="11" t="s">
        <v>4616</v>
      </c>
      <c r="B2439" s="22" t="s">
        <v>326</v>
      </c>
      <c r="C2439" s="22" t="s">
        <v>5100</v>
      </c>
      <c r="D2439" s="22" t="s">
        <v>327</v>
      </c>
      <c r="E2439" s="31" t="s">
        <v>113</v>
      </c>
      <c r="F2439" s="12">
        <f>SUMIFS('Inventory Details'!$H:$H,'Inventory Details'!$B:$B,$B2439,'Inventory Details'!$E:$E,$E2439)</f>
        <v>39</v>
      </c>
      <c r="G2439" s="12">
        <f>SUMIFS('PO Details'!$H:$H,'PO Details'!$D:$D,Planning!$B2439,'PO Details'!$L:$L,$E2439)</f>
        <v>150</v>
      </c>
      <c r="H2439" s="12">
        <f>SUMIFS('SO Details'!$G:$G,'SO Details'!$D:$D,Planning!$B2439,'SO Details'!$K:$K,$E2439)</f>
        <v>0</v>
      </c>
      <c r="I2439" s="20">
        <f>IF(COUNTIFS($C:$C,B2439)&gt;1,SUMIFS('Sales Hx'!$Q:$Q,'Sales Hx'!$B:$B,_xlfn.XLOOKUP(B2439,C:C,B:B),'Sales Hx'!$D:$D,Planning!$E2439),SUMIFS('Sales Hx'!$Q:$Q,'Sales Hx'!$B:$B,Planning!$B2439,'Sales Hx'!$D:$D,Planning!$E2439))</f>
        <v>54.599999999999994</v>
      </c>
      <c r="J2439" s="16">
        <f>IF(COUNTIFS($C:$C,B2439)&gt;1,SUMIFS('Sales Hx'!$S:$S,'Sales Hx'!$B:$B,_xlfn.XLOOKUP(B2439,C:C,B:B),'Sales Hx'!$D:$D,E2439),SUMIFS('Sales Hx'!$S:$S,'Sales Hx'!$B:$B,$B2439,'Sales Hx'!$D:$D,$E2439))</f>
        <v>0.76644736842105265</v>
      </c>
      <c r="K2439" s="16">
        <f t="shared" si="210"/>
        <v>3.4615384615384621</v>
      </c>
      <c r="L2439" s="12">
        <f>IF(M2439&lt;&gt;"",M2439,IF(COUNTIFS($C:$C,B2439)&gt;1,SUMIFS('Sales Hx'!V:V,'Sales Hx'!$B:$B,_xlfn.XLOOKUP(B2439,C:C,B:B),'Sales Hx'!$D:$D,$E2439),SUMIFS('Sales Hx'!V:V,'Sales Hx'!$B:$B,$B2439,'Sales Hx'!$D:$D,$E2439)))</f>
        <v>0</v>
      </c>
      <c r="M2439" s="12">
        <v>0</v>
      </c>
      <c r="N2439" s="15">
        <f t="shared" si="209"/>
        <v>0.76644736842105265</v>
      </c>
      <c r="O2439" s="21">
        <f t="shared" si="212"/>
        <v>0</v>
      </c>
      <c r="P2439" s="24">
        <v>74.73</v>
      </c>
      <c r="Q2439" s="18">
        <f t="shared" si="208"/>
        <v>0</v>
      </c>
      <c r="R2439" s="2">
        <v>1</v>
      </c>
      <c r="S2439" s="2">
        <v>90</v>
      </c>
      <c r="T2439" s="2" t="s">
        <v>4646</v>
      </c>
      <c r="U2439" s="28">
        <f>IF(G2439=0,"",_xlfn.MINIFS('PO Details'!$I:$I,'PO Details'!$D:$D,Planning!$B2439,'PO Details'!$L:$L,Planning!$E2439))</f>
        <v>45474</v>
      </c>
      <c r="V2439" s="29" t="s">
        <v>4639</v>
      </c>
      <c r="W2439" t="str">
        <f t="shared" si="211"/>
        <v/>
      </c>
      <c r="X2439" s="2">
        <v>120</v>
      </c>
    </row>
    <row r="2440" spans="1:24" x14ac:dyDescent="0.25">
      <c r="A2440" s="11" t="s">
        <v>4616</v>
      </c>
      <c r="B2440" s="22" t="s">
        <v>326</v>
      </c>
      <c r="C2440" s="22" t="s">
        <v>5100</v>
      </c>
      <c r="D2440" s="22" t="s">
        <v>327</v>
      </c>
      <c r="E2440" s="31" t="s">
        <v>4746</v>
      </c>
      <c r="F2440" s="12">
        <f>SUMIFS('Inventory Details'!$H:$H,'Inventory Details'!$B:$B,$B2440,'Inventory Details'!$E:$E,$E2440)</f>
        <v>307</v>
      </c>
      <c r="G2440" s="12">
        <f>SUMIFS('PO Details'!$H:$H,'PO Details'!$D:$D,Planning!$B2440,'PO Details'!$L:$L,$E2440)</f>
        <v>0</v>
      </c>
      <c r="H2440" s="12">
        <f>SUMIFS('SO Details'!$G:$G,'SO Details'!$D:$D,Planning!$B2440,'SO Details'!$K:$K,$E2440)</f>
        <v>1</v>
      </c>
      <c r="I2440" s="20">
        <f>IF(COUNTIFS($C:$C,B2440)&gt;1,SUMIFS('Sales Hx'!$Q:$Q,'Sales Hx'!$B:$B,_xlfn.XLOOKUP(B2440,C:C,B:B),'Sales Hx'!$D:$D,Planning!$E2440),SUMIFS('Sales Hx'!$Q:$Q,'Sales Hx'!$B:$B,Planning!$B2440,'Sales Hx'!$D:$D,Planning!$E2440))</f>
        <v>273</v>
      </c>
      <c r="J2440" s="16">
        <f>IF(COUNTIFS($C:$C,B2440)&gt;1,SUMIFS('Sales Hx'!$S:$S,'Sales Hx'!$B:$B,_xlfn.XLOOKUP(B2440,C:C,B:B),'Sales Hx'!$D:$D,E2440),SUMIFS('Sales Hx'!$S:$S,'Sales Hx'!$B:$B,$B2440,'Sales Hx'!$D:$D,$E2440))</f>
        <v>1.638157894736842</v>
      </c>
      <c r="K2440" s="16">
        <f t="shared" si="210"/>
        <v>1.1245421245421245</v>
      </c>
      <c r="L2440" s="12">
        <f>IF(M2440&lt;&gt;"",M2440,IF(COUNTIFS($C:$C,B2440)&gt;1,SUMIFS('Sales Hx'!V:V,'Sales Hx'!$B:$B,_xlfn.XLOOKUP(B2440,C:C,B:B),'Sales Hx'!$D:$D,$E2440),SUMIFS('Sales Hx'!V:V,'Sales Hx'!$B:$B,$B2440,'Sales Hx'!$D:$D,$E2440)))</f>
        <v>0</v>
      </c>
      <c r="M2440" s="12">
        <v>0</v>
      </c>
      <c r="N2440" s="15">
        <f t="shared" si="209"/>
        <v>1.638157894736842</v>
      </c>
      <c r="O2440" s="21">
        <f t="shared" si="212"/>
        <v>0</v>
      </c>
      <c r="P2440" s="24">
        <v>74.73</v>
      </c>
      <c r="Q2440" s="18">
        <f t="shared" si="208"/>
        <v>0</v>
      </c>
      <c r="R2440" s="2">
        <v>1</v>
      </c>
      <c r="S2440" s="2">
        <v>90</v>
      </c>
      <c r="T2440" s="2" t="s">
        <v>4646</v>
      </c>
      <c r="U2440" s="28" t="str">
        <f>IF(G2440=0,"",_xlfn.MINIFS('PO Details'!$I:$I,'PO Details'!$D:$D,Planning!$B2440,'PO Details'!$L:$L,Planning!$E2440))</f>
        <v/>
      </c>
      <c r="V2440" s="29" t="s">
        <v>4639</v>
      </c>
      <c r="W2440" t="str">
        <f t="shared" si="211"/>
        <v/>
      </c>
      <c r="X2440" s="2">
        <v>120</v>
      </c>
    </row>
    <row r="2441" spans="1:24" x14ac:dyDescent="0.25">
      <c r="A2441" s="11" t="s">
        <v>4616</v>
      </c>
      <c r="B2441" s="22" t="s">
        <v>326</v>
      </c>
      <c r="C2441" s="22" t="s">
        <v>5100</v>
      </c>
      <c r="D2441" s="22" t="s">
        <v>327</v>
      </c>
      <c r="E2441" s="31" t="s">
        <v>15</v>
      </c>
      <c r="F2441" s="12">
        <f>SUMIFS('Inventory Details'!$H:$H,'Inventory Details'!$B:$B,$B2441,'Inventory Details'!$E:$E,$E2441)</f>
        <v>65</v>
      </c>
      <c r="G2441" s="12">
        <f>SUMIFS('PO Details'!$H:$H,'PO Details'!$D:$D,Planning!$B2441,'PO Details'!$L:$L,$E2441)</f>
        <v>30</v>
      </c>
      <c r="H2441" s="12">
        <f>SUMIFS('SO Details'!$G:$G,'SO Details'!$D:$D,Planning!$B2441,'SO Details'!$K:$K,$E2441)</f>
        <v>65</v>
      </c>
      <c r="I2441" s="20">
        <f>IF(COUNTIFS($C:$C,B2441)&gt;1,SUMIFS('Sales Hx'!$Q:$Q,'Sales Hx'!$B:$B,_xlfn.XLOOKUP(B2441,C:C,B:B),'Sales Hx'!$D:$D,Planning!$E2441),SUMIFS('Sales Hx'!$Q:$Q,'Sales Hx'!$B:$B,Planning!$B2441,'Sales Hx'!$D:$D,Planning!$E2441))</f>
        <v>49</v>
      </c>
      <c r="J2441" s="16">
        <f>IF(COUNTIFS($C:$C,B2441)&gt;1,SUMIFS('Sales Hx'!$S:$S,'Sales Hx'!$B:$B,_xlfn.XLOOKUP(B2441,C:C,B:B),'Sales Hx'!$D:$D,E2441),SUMIFS('Sales Hx'!$S:$S,'Sales Hx'!$B:$B,$B2441,'Sales Hx'!$D:$D,$E2441))</f>
        <v>2.3026315789473686</v>
      </c>
      <c r="K2441" s="16">
        <f t="shared" si="210"/>
        <v>1.9387755102040816</v>
      </c>
      <c r="L2441" s="12">
        <f>IF(M2441&lt;&gt;"",M2441,IF(COUNTIFS($C:$C,B2441)&gt;1,SUMIFS('Sales Hx'!V:V,'Sales Hx'!$B:$B,_xlfn.XLOOKUP(B2441,C:C,B:B),'Sales Hx'!$D:$D,$E2441),SUMIFS('Sales Hx'!V:V,'Sales Hx'!$B:$B,$B2441,'Sales Hx'!$D:$D,$E2441)))</f>
        <v>0</v>
      </c>
      <c r="M2441" s="12">
        <v>0</v>
      </c>
      <c r="N2441" s="15">
        <f t="shared" si="209"/>
        <v>2.3026315789473686</v>
      </c>
      <c r="O2441" s="21">
        <f t="shared" si="212"/>
        <v>0</v>
      </c>
      <c r="P2441" s="24">
        <v>74.73</v>
      </c>
      <c r="Q2441" s="18">
        <f t="shared" si="208"/>
        <v>0</v>
      </c>
      <c r="R2441" s="2">
        <v>1</v>
      </c>
      <c r="S2441" s="2">
        <v>90</v>
      </c>
      <c r="T2441" s="2" t="s">
        <v>4646</v>
      </c>
      <c r="U2441" s="28">
        <f>IF(G2441=0,"",_xlfn.MINIFS('PO Details'!$I:$I,'PO Details'!$D:$D,Planning!$B2441,'PO Details'!$L:$L,Planning!$E2441))</f>
        <v>45412</v>
      </c>
      <c r="V2441" s="29" t="s">
        <v>4639</v>
      </c>
      <c r="W2441" t="str">
        <f t="shared" si="211"/>
        <v/>
      </c>
      <c r="X2441" s="2">
        <v>120</v>
      </c>
    </row>
    <row r="2442" spans="1:24" x14ac:dyDescent="0.25">
      <c r="A2442" s="11" t="s">
        <v>4616</v>
      </c>
      <c r="B2442" s="22" t="s">
        <v>326</v>
      </c>
      <c r="C2442" s="22" t="s">
        <v>5100</v>
      </c>
      <c r="D2442" s="22" t="s">
        <v>327</v>
      </c>
      <c r="E2442" s="31" t="s">
        <v>109</v>
      </c>
      <c r="F2442" s="12">
        <f>SUMIFS('Inventory Details'!$H:$H,'Inventory Details'!$B:$B,$B2442,'Inventory Details'!$E:$E,$E2442)</f>
        <v>48</v>
      </c>
      <c r="G2442" s="12">
        <f>SUMIFS('PO Details'!$H:$H,'PO Details'!$D:$D,Planning!$B2442,'PO Details'!$L:$L,$E2442)</f>
        <v>50</v>
      </c>
      <c r="H2442" s="12">
        <f>SUMIFS('SO Details'!$G:$G,'SO Details'!$D:$D,Planning!$B2442,'SO Details'!$K:$K,$E2442)</f>
        <v>0</v>
      </c>
      <c r="I2442" s="20">
        <f>IF(COUNTIFS($C:$C,B2442)&gt;1,SUMIFS('Sales Hx'!$Q:$Q,'Sales Hx'!$B:$B,_xlfn.XLOOKUP(B2442,C:C,B:B),'Sales Hx'!$D:$D,Planning!$E2442),SUMIFS('Sales Hx'!$Q:$Q,'Sales Hx'!$B:$B,Planning!$B2442,'Sales Hx'!$D:$D,Planning!$E2442))</f>
        <v>50.4</v>
      </c>
      <c r="J2442" s="16">
        <f>IF(COUNTIFS($C:$C,B2442)&gt;1,SUMIFS('Sales Hx'!$S:$S,'Sales Hx'!$B:$B,_xlfn.XLOOKUP(B2442,C:C,B:B),'Sales Hx'!$D:$D,E2442),SUMIFS('Sales Hx'!$S:$S,'Sales Hx'!$B:$B,$B2442,'Sales Hx'!$D:$D,$E2442))</f>
        <v>0.32631578947368423</v>
      </c>
      <c r="K2442" s="16">
        <f t="shared" si="210"/>
        <v>1.9444444444444444</v>
      </c>
      <c r="L2442" s="12">
        <f>IF(M2442&lt;&gt;"",M2442,IF(COUNTIFS($C:$C,B2442)&gt;1,SUMIFS('Sales Hx'!V:V,'Sales Hx'!$B:$B,_xlfn.XLOOKUP(B2442,C:C,B:B),'Sales Hx'!$D:$D,$E2442),SUMIFS('Sales Hx'!V:V,'Sales Hx'!$B:$B,$B2442,'Sales Hx'!$D:$D,$E2442)))</f>
        <v>0</v>
      </c>
      <c r="M2442" s="12">
        <v>0</v>
      </c>
      <c r="N2442" s="15">
        <f t="shared" si="209"/>
        <v>0.32631578947368423</v>
      </c>
      <c r="O2442" s="21">
        <f t="shared" si="212"/>
        <v>0</v>
      </c>
      <c r="P2442" s="24">
        <v>74.73</v>
      </c>
      <c r="Q2442" s="18">
        <f t="shared" si="208"/>
        <v>0</v>
      </c>
      <c r="R2442" s="2">
        <v>1</v>
      </c>
      <c r="S2442" s="2">
        <v>90</v>
      </c>
      <c r="T2442" s="2" t="s">
        <v>4646</v>
      </c>
      <c r="U2442" s="28">
        <f>IF(G2442=0,"",_xlfn.MINIFS('PO Details'!$I:$I,'PO Details'!$D:$D,Planning!$B2442,'PO Details'!$L:$L,Planning!$E2442))</f>
        <v>45458</v>
      </c>
      <c r="V2442" s="29" t="s">
        <v>4639</v>
      </c>
      <c r="W2442" t="str">
        <f t="shared" si="211"/>
        <v/>
      </c>
      <c r="X2442" s="2">
        <v>120</v>
      </c>
    </row>
    <row r="2443" spans="1:24" x14ac:dyDescent="0.25">
      <c r="A2443" s="11" t="s">
        <v>4616</v>
      </c>
      <c r="B2443" s="22" t="s">
        <v>326</v>
      </c>
      <c r="C2443" s="22" t="s">
        <v>5100</v>
      </c>
      <c r="D2443" s="22" t="s">
        <v>327</v>
      </c>
      <c r="E2443" s="31" t="s">
        <v>106</v>
      </c>
      <c r="F2443" s="12">
        <f>SUMIFS('Inventory Details'!$H:$H,'Inventory Details'!$B:$B,$B2443,'Inventory Details'!$E:$E,$E2443)</f>
        <v>213</v>
      </c>
      <c r="G2443" s="12">
        <f>SUMIFS('PO Details'!$H:$H,'PO Details'!$D:$D,Planning!$B2443,'PO Details'!$L:$L,$E2443)</f>
        <v>300</v>
      </c>
      <c r="H2443" s="12">
        <f>SUMIFS('SO Details'!$G:$G,'SO Details'!$D:$D,Planning!$B2443,'SO Details'!$K:$K,$E2443)</f>
        <v>1</v>
      </c>
      <c r="I2443" s="20">
        <f>IF(COUNTIFS($C:$C,B2443)&gt;1,SUMIFS('Sales Hx'!$Q:$Q,'Sales Hx'!$B:$B,_xlfn.XLOOKUP(B2443,C:C,B:B),'Sales Hx'!$D:$D,Planning!$E2443),SUMIFS('Sales Hx'!$Q:$Q,'Sales Hx'!$B:$B,Planning!$B2443,'Sales Hx'!$D:$D,Planning!$E2443))</f>
        <v>200.2</v>
      </c>
      <c r="J2443" s="16">
        <f>IF(COUNTIFS($C:$C,B2443)&gt;1,SUMIFS('Sales Hx'!$S:$S,'Sales Hx'!$B:$B,_xlfn.XLOOKUP(B2443,C:C,B:B),'Sales Hx'!$D:$D,E2443),SUMIFS('Sales Hx'!$S:$S,'Sales Hx'!$B:$B,$B2443,'Sales Hx'!$D:$D,$E2443))</f>
        <v>1.7834429824561404</v>
      </c>
      <c r="K2443" s="16">
        <f t="shared" si="210"/>
        <v>2.5624375624375624</v>
      </c>
      <c r="L2443" s="12">
        <f>IF(M2443&lt;&gt;"",M2443,IF(COUNTIFS($C:$C,B2443)&gt;1,SUMIFS('Sales Hx'!V:V,'Sales Hx'!$B:$B,_xlfn.XLOOKUP(B2443,C:C,B:B),'Sales Hx'!$D:$D,$E2443),SUMIFS('Sales Hx'!V:V,'Sales Hx'!$B:$B,$B2443,'Sales Hx'!$D:$D,$E2443)))</f>
        <v>0</v>
      </c>
      <c r="M2443" s="12">
        <v>0</v>
      </c>
      <c r="N2443" s="15">
        <f t="shared" si="209"/>
        <v>1.7834429824561404</v>
      </c>
      <c r="O2443" s="21">
        <f t="shared" si="212"/>
        <v>0</v>
      </c>
      <c r="P2443" s="24">
        <v>74.73</v>
      </c>
      <c r="Q2443" s="18">
        <f t="shared" si="208"/>
        <v>0</v>
      </c>
      <c r="R2443" s="2">
        <v>1</v>
      </c>
      <c r="S2443" s="2">
        <v>90</v>
      </c>
      <c r="T2443" s="2" t="s">
        <v>4646</v>
      </c>
      <c r="U2443" s="28">
        <f>IF(G2443=0,"",_xlfn.MINIFS('PO Details'!$I:$I,'PO Details'!$D:$D,Planning!$B2443,'PO Details'!$L:$L,Planning!$E2443))</f>
        <v>45458</v>
      </c>
      <c r="V2443" s="29" t="s">
        <v>4639</v>
      </c>
      <c r="W2443" t="str">
        <f t="shared" si="211"/>
        <v/>
      </c>
      <c r="X2443" s="2">
        <v>120</v>
      </c>
    </row>
    <row r="2444" spans="1:24" x14ac:dyDescent="0.25">
      <c r="A2444" s="11" t="s">
        <v>4616</v>
      </c>
      <c r="B2444" s="22" t="s">
        <v>326</v>
      </c>
      <c r="C2444" s="22" t="s">
        <v>5100</v>
      </c>
      <c r="D2444" s="22" t="s">
        <v>327</v>
      </c>
      <c r="E2444" s="31" t="s">
        <v>119</v>
      </c>
      <c r="F2444" s="12">
        <f>SUMIFS('Inventory Details'!$H:$H,'Inventory Details'!$B:$B,$B2444,'Inventory Details'!$E:$E,$E2444)</f>
        <v>0</v>
      </c>
      <c r="G2444" s="12">
        <f>SUMIFS('PO Details'!$H:$H,'PO Details'!$D:$D,Planning!$B2444,'PO Details'!$L:$L,$E2444)</f>
        <v>6</v>
      </c>
      <c r="H2444" s="12">
        <f>SUMIFS('SO Details'!$G:$G,'SO Details'!$D:$D,Planning!$B2444,'SO Details'!$K:$K,$E2444)</f>
        <v>0</v>
      </c>
      <c r="I2444" s="20">
        <f>IF(COUNTIFS($C:$C,B2444)&gt;1,SUMIFS('Sales Hx'!$Q:$Q,'Sales Hx'!$B:$B,_xlfn.XLOOKUP(B2444,C:C,B:B),'Sales Hx'!$D:$D,Planning!$E2444),SUMIFS('Sales Hx'!$Q:$Q,'Sales Hx'!$B:$B,Planning!$B2444,'Sales Hx'!$D:$D,Planning!$E2444))</f>
        <v>0</v>
      </c>
      <c r="J2444" s="16">
        <f>IF(COUNTIFS($C:$C,B2444)&gt;1,SUMIFS('Sales Hx'!$S:$S,'Sales Hx'!$B:$B,_xlfn.XLOOKUP(B2444,C:C,B:B),'Sales Hx'!$D:$D,E2444),SUMIFS('Sales Hx'!$S:$S,'Sales Hx'!$B:$B,$B2444,'Sales Hx'!$D:$D,$E2444))</f>
        <v>0</v>
      </c>
      <c r="K2444" s="16">
        <f t="shared" si="210"/>
        <v>0</v>
      </c>
      <c r="L2444" s="12">
        <f>IF(M2444&lt;&gt;"",M2444,IF(COUNTIFS($C:$C,B2444)&gt;1,SUMIFS('Sales Hx'!V:V,'Sales Hx'!$B:$B,_xlfn.XLOOKUP(B2444,C:C,B:B),'Sales Hx'!$D:$D,$E2444),SUMIFS('Sales Hx'!V:V,'Sales Hx'!$B:$B,$B2444,'Sales Hx'!$D:$D,$E2444)))</f>
        <v>0</v>
      </c>
      <c r="M2444" s="12">
        <v>0</v>
      </c>
      <c r="N2444" s="15">
        <f t="shared" si="209"/>
        <v>0</v>
      </c>
      <c r="O2444" s="21">
        <f t="shared" si="212"/>
        <v>0</v>
      </c>
      <c r="P2444" s="24">
        <v>74.73</v>
      </c>
      <c r="Q2444" s="18">
        <f t="shared" si="208"/>
        <v>0</v>
      </c>
      <c r="R2444" s="2">
        <v>1</v>
      </c>
      <c r="S2444" s="2">
        <v>90</v>
      </c>
      <c r="T2444" s="2" t="s">
        <v>4646</v>
      </c>
      <c r="U2444" s="28">
        <f>IF(G2444=0,"",_xlfn.MINIFS('PO Details'!$I:$I,'PO Details'!$D:$D,Planning!$B2444,'PO Details'!$L:$L,Planning!$E2444))</f>
        <v>45443</v>
      </c>
      <c r="V2444" s="29" t="s">
        <v>4639</v>
      </c>
      <c r="W2444" t="str">
        <f t="shared" si="211"/>
        <v/>
      </c>
      <c r="X2444" s="2">
        <v>120</v>
      </c>
    </row>
    <row r="2445" spans="1:24" x14ac:dyDescent="0.25">
      <c r="A2445" s="11" t="s">
        <v>4616</v>
      </c>
      <c r="B2445" s="22" t="s">
        <v>326</v>
      </c>
      <c r="C2445" s="22" t="s">
        <v>5100</v>
      </c>
      <c r="D2445" s="22" t="s">
        <v>327</v>
      </c>
      <c r="E2445" s="31" t="s">
        <v>108</v>
      </c>
      <c r="F2445" s="12">
        <f>SUMIFS('Inventory Details'!$H:$H,'Inventory Details'!$B:$B,$B2445,'Inventory Details'!$E:$E,$E2445)</f>
        <v>24</v>
      </c>
      <c r="G2445" s="12">
        <f>SUMIFS('PO Details'!$H:$H,'PO Details'!$D:$D,Planning!$B2445,'PO Details'!$L:$L,$E2445)</f>
        <v>0</v>
      </c>
      <c r="H2445" s="12">
        <f>SUMIFS('SO Details'!$G:$G,'SO Details'!$D:$D,Planning!$B2445,'SO Details'!$K:$K,$E2445)</f>
        <v>0</v>
      </c>
      <c r="I2445" s="20">
        <f>IF(COUNTIFS($C:$C,B2445)&gt;1,SUMIFS('Sales Hx'!$Q:$Q,'Sales Hx'!$B:$B,_xlfn.XLOOKUP(B2445,C:C,B:B),'Sales Hx'!$D:$D,Planning!$E2445),SUMIFS('Sales Hx'!$Q:$Q,'Sales Hx'!$B:$B,Planning!$B2445,'Sales Hx'!$D:$D,Planning!$E2445))</f>
        <v>0</v>
      </c>
      <c r="J2445" s="16">
        <f>IF(COUNTIFS($C:$C,B2445)&gt;1,SUMIFS('Sales Hx'!$S:$S,'Sales Hx'!$B:$B,_xlfn.XLOOKUP(B2445,C:C,B:B),'Sales Hx'!$D:$D,E2445),SUMIFS('Sales Hx'!$S:$S,'Sales Hx'!$B:$B,$B2445,'Sales Hx'!$D:$D,$E2445))</f>
        <v>0.26315789473684209</v>
      </c>
      <c r="K2445" s="16">
        <f t="shared" si="210"/>
        <v>0</v>
      </c>
      <c r="L2445" s="12">
        <f>IF(M2445&lt;&gt;"",M2445,IF(COUNTIFS($C:$C,B2445)&gt;1,SUMIFS('Sales Hx'!V:V,'Sales Hx'!$B:$B,_xlfn.XLOOKUP(B2445,C:C,B:B),'Sales Hx'!$D:$D,$E2445),SUMIFS('Sales Hx'!V:V,'Sales Hx'!$B:$B,$B2445,'Sales Hx'!$D:$D,$E2445)))</f>
        <v>0</v>
      </c>
      <c r="M2445" s="12">
        <v>0</v>
      </c>
      <c r="N2445" s="15">
        <f t="shared" si="209"/>
        <v>0.26315789473684209</v>
      </c>
      <c r="O2445" s="21">
        <f t="shared" si="212"/>
        <v>0</v>
      </c>
      <c r="P2445" s="24">
        <v>74.73</v>
      </c>
      <c r="Q2445" s="18">
        <f t="shared" si="208"/>
        <v>0</v>
      </c>
      <c r="R2445" s="2">
        <v>1</v>
      </c>
      <c r="S2445" s="2">
        <v>90</v>
      </c>
      <c r="T2445" s="2" t="s">
        <v>4646</v>
      </c>
      <c r="U2445" s="28" t="str">
        <f>IF(G2445=0,"",_xlfn.MINIFS('PO Details'!$I:$I,'PO Details'!$D:$D,Planning!$B2445,'PO Details'!$L:$L,Planning!$E2445))</f>
        <v/>
      </c>
      <c r="V2445" s="29" t="s">
        <v>4639</v>
      </c>
      <c r="W2445" t="str">
        <f t="shared" si="211"/>
        <v/>
      </c>
      <c r="X2445" s="2">
        <v>120</v>
      </c>
    </row>
    <row r="2446" spans="1:24" x14ac:dyDescent="0.25">
      <c r="A2446" s="11" t="s">
        <v>4616</v>
      </c>
      <c r="B2446" s="22" t="s">
        <v>326</v>
      </c>
      <c r="C2446" s="22" t="s">
        <v>5100</v>
      </c>
      <c r="D2446" s="22" t="s">
        <v>327</v>
      </c>
      <c r="E2446" s="31" t="s">
        <v>1398</v>
      </c>
      <c r="F2446" s="12">
        <f>SUMIFS('Inventory Details'!$H:$H,'Inventory Details'!$B:$B,$B2446,'Inventory Details'!$E:$E,$E2446)</f>
        <v>1</v>
      </c>
      <c r="G2446" s="12">
        <f>SUMIFS('PO Details'!$H:$H,'PO Details'!$D:$D,Planning!$B2446,'PO Details'!$L:$L,$E2446)</f>
        <v>0</v>
      </c>
      <c r="H2446" s="12">
        <f>SUMIFS('SO Details'!$G:$G,'SO Details'!$D:$D,Planning!$B2446,'SO Details'!$K:$K,$E2446)</f>
        <v>0</v>
      </c>
      <c r="I2446" s="20">
        <f>IF(COUNTIFS($C:$C,B2446)&gt;1,SUMIFS('Sales Hx'!$Q:$Q,'Sales Hx'!$B:$B,_xlfn.XLOOKUP(B2446,C:C,B:B),'Sales Hx'!$D:$D,Planning!$E2446),SUMIFS('Sales Hx'!$Q:$Q,'Sales Hx'!$B:$B,Planning!$B2446,'Sales Hx'!$D:$D,Planning!$E2446))</f>
        <v>0</v>
      </c>
      <c r="J2446" s="16">
        <f>IF(COUNTIFS($C:$C,B2446)&gt;1,SUMIFS('Sales Hx'!$S:$S,'Sales Hx'!$B:$B,_xlfn.XLOOKUP(B2446,C:C,B:B),'Sales Hx'!$D:$D,E2446),SUMIFS('Sales Hx'!$S:$S,'Sales Hx'!$B:$B,$B2446,'Sales Hx'!$D:$D,$E2446))</f>
        <v>0</v>
      </c>
      <c r="K2446" s="16">
        <f t="shared" si="210"/>
        <v>0</v>
      </c>
      <c r="L2446" s="12">
        <f>IF(M2446&lt;&gt;"",M2446,IF(COUNTIFS($C:$C,B2446)&gt;1,SUMIFS('Sales Hx'!V:V,'Sales Hx'!$B:$B,_xlfn.XLOOKUP(B2446,C:C,B:B),'Sales Hx'!$D:$D,$E2446),SUMIFS('Sales Hx'!V:V,'Sales Hx'!$B:$B,$B2446,'Sales Hx'!$D:$D,$E2446)))</f>
        <v>0</v>
      </c>
      <c r="M2446" s="12">
        <v>0</v>
      </c>
      <c r="N2446" s="15">
        <f t="shared" si="209"/>
        <v>0</v>
      </c>
      <c r="O2446" s="21">
        <f t="shared" si="212"/>
        <v>0</v>
      </c>
      <c r="P2446" s="24">
        <v>74.73</v>
      </c>
      <c r="Q2446" s="18">
        <f t="shared" si="208"/>
        <v>0</v>
      </c>
      <c r="R2446" s="2">
        <v>1</v>
      </c>
      <c r="S2446" s="2">
        <v>90</v>
      </c>
      <c r="T2446" s="2" t="s">
        <v>4646</v>
      </c>
      <c r="U2446" s="28" t="str">
        <f>IF(G2446=0,"",_xlfn.MINIFS('PO Details'!$I:$I,'PO Details'!$D:$D,Planning!$B2446,'PO Details'!$L:$L,Planning!$E2446))</f>
        <v/>
      </c>
      <c r="V2446" s="29" t="s">
        <v>4639</v>
      </c>
      <c r="W2446" t="str">
        <f t="shared" si="211"/>
        <v/>
      </c>
      <c r="X2446" s="2">
        <v>120</v>
      </c>
    </row>
    <row r="2447" spans="1:24" x14ac:dyDescent="0.25">
      <c r="A2447" s="11" t="s">
        <v>4616</v>
      </c>
      <c r="B2447" s="22" t="s">
        <v>326</v>
      </c>
      <c r="C2447" s="22" t="s">
        <v>5100</v>
      </c>
      <c r="D2447" s="22" t="s">
        <v>327</v>
      </c>
      <c r="E2447" s="31" t="s">
        <v>2214</v>
      </c>
      <c r="F2447" s="12">
        <f>SUMIFS('Inventory Details'!$H:$H,'Inventory Details'!$B:$B,$B2447,'Inventory Details'!$E:$E,$E2447)</f>
        <v>0</v>
      </c>
      <c r="G2447" s="12">
        <f>SUMIFS('PO Details'!$H:$H,'PO Details'!$D:$D,Planning!$B2447,'PO Details'!$L:$L,$E2447)</f>
        <v>0</v>
      </c>
      <c r="H2447" s="12">
        <f>SUMIFS('SO Details'!$G:$G,'SO Details'!$D:$D,Planning!$B2447,'SO Details'!$K:$K,$E2447)</f>
        <v>0</v>
      </c>
      <c r="I2447" s="20">
        <f>IF(COUNTIFS($C:$C,B2447)&gt;1,SUMIFS('Sales Hx'!$Q:$Q,'Sales Hx'!$B:$B,_xlfn.XLOOKUP(B2447,C:C,B:B),'Sales Hx'!$D:$D,Planning!$E2447),SUMIFS('Sales Hx'!$Q:$Q,'Sales Hx'!$B:$B,Planning!$B2447,'Sales Hx'!$D:$D,Planning!$E2447))</f>
        <v>0</v>
      </c>
      <c r="J2447" s="16">
        <f>IF(COUNTIFS($C:$C,B2447)&gt;1,SUMIFS('Sales Hx'!$S:$S,'Sales Hx'!$B:$B,_xlfn.XLOOKUP(B2447,C:C,B:B),'Sales Hx'!$D:$D,E2447),SUMIFS('Sales Hx'!$S:$S,'Sales Hx'!$B:$B,$B2447,'Sales Hx'!$D:$D,$E2447))</f>
        <v>3.2894736842105261E-2</v>
      </c>
      <c r="K2447" s="16">
        <f t="shared" si="210"/>
        <v>0</v>
      </c>
      <c r="L2447" s="12">
        <f>IF(M2447&lt;&gt;"",M2447,IF(COUNTIFS($C:$C,B2447)&gt;1,SUMIFS('Sales Hx'!V:V,'Sales Hx'!$B:$B,_xlfn.XLOOKUP(B2447,C:C,B:B),'Sales Hx'!$D:$D,$E2447),SUMIFS('Sales Hx'!V:V,'Sales Hx'!$B:$B,$B2447,'Sales Hx'!$D:$D,$E2447)))</f>
        <v>0</v>
      </c>
      <c r="M2447" s="12">
        <v>0</v>
      </c>
      <c r="N2447" s="15">
        <f t="shared" si="209"/>
        <v>3.2894736842105261E-2</v>
      </c>
      <c r="O2447" s="21">
        <f t="shared" si="212"/>
        <v>0</v>
      </c>
      <c r="P2447" s="24">
        <v>74.73</v>
      </c>
      <c r="Q2447" s="18">
        <f t="shared" si="208"/>
        <v>0</v>
      </c>
      <c r="R2447" s="2">
        <v>1</v>
      </c>
      <c r="S2447" s="2">
        <v>90</v>
      </c>
      <c r="T2447" s="2" t="s">
        <v>4646</v>
      </c>
      <c r="U2447" s="28" t="str">
        <f>IF(G2447=0,"",_xlfn.MINIFS('PO Details'!$I:$I,'PO Details'!$D:$D,Planning!$B2447,'PO Details'!$L:$L,Planning!$E2447))</f>
        <v/>
      </c>
      <c r="V2447" s="29" t="s">
        <v>4639</v>
      </c>
      <c r="W2447" t="str">
        <f t="shared" si="211"/>
        <v/>
      </c>
      <c r="X2447" s="2">
        <v>120</v>
      </c>
    </row>
    <row r="2448" spans="1:24" x14ac:dyDescent="0.25">
      <c r="A2448" s="11" t="s">
        <v>4616</v>
      </c>
      <c r="B2448" s="22" t="s">
        <v>328</v>
      </c>
      <c r="C2448" s="22" t="s">
        <v>5100</v>
      </c>
      <c r="D2448" s="22" t="s">
        <v>329</v>
      </c>
      <c r="E2448" s="31" t="s">
        <v>820</v>
      </c>
      <c r="F2448" s="12">
        <f>SUMIFS('Inventory Details'!$H:$H,'Inventory Details'!$B:$B,$B2448,'Inventory Details'!$E:$E,$E2448)</f>
        <v>23</v>
      </c>
      <c r="G2448" s="12">
        <f>SUMIFS('PO Details'!$H:$H,'PO Details'!$D:$D,Planning!$B2448,'PO Details'!$L:$L,$E2448)</f>
        <v>20</v>
      </c>
      <c r="H2448" s="12">
        <f>SUMIFS('SO Details'!$G:$G,'SO Details'!$D:$D,Planning!$B2448,'SO Details'!$K:$K,$E2448)</f>
        <v>0</v>
      </c>
      <c r="I2448" s="20">
        <f>IF(COUNTIFS($C:$C,B2448)&gt;1,SUMIFS('Sales Hx'!$Q:$Q,'Sales Hx'!$B:$B,_xlfn.XLOOKUP(B2448,C:C,B:B),'Sales Hx'!$D:$D,Planning!$E2448),SUMIFS('Sales Hx'!$Q:$Q,'Sales Hx'!$B:$B,Planning!$B2448,'Sales Hx'!$D:$D,Planning!$E2448))</f>
        <v>2.8</v>
      </c>
      <c r="J2448" s="16">
        <f>IF(COUNTIFS($C:$C,B2448)&gt;1,SUMIFS('Sales Hx'!$S:$S,'Sales Hx'!$B:$B,_xlfn.XLOOKUP(B2448,C:C,B:B),'Sales Hx'!$D:$D,E2448),SUMIFS('Sales Hx'!$S:$S,'Sales Hx'!$B:$B,$B2448,'Sales Hx'!$D:$D,$E2448))</f>
        <v>6.25E-2</v>
      </c>
      <c r="K2448" s="16">
        <f t="shared" si="210"/>
        <v>15.357142857142858</v>
      </c>
      <c r="L2448" s="12">
        <f>IF(M2448&lt;&gt;"",M2448,IF(COUNTIFS($C:$C,B2448)&gt;1,SUMIFS('Sales Hx'!V:V,'Sales Hx'!$B:$B,_xlfn.XLOOKUP(B2448,C:C,B:B),'Sales Hx'!$D:$D,$E2448),SUMIFS('Sales Hx'!V:V,'Sales Hx'!$B:$B,$B2448,'Sales Hx'!$D:$D,$E2448)))</f>
        <v>0</v>
      </c>
      <c r="M2448" s="12">
        <v>0</v>
      </c>
      <c r="N2448" s="15">
        <f t="shared" si="209"/>
        <v>6.25E-2</v>
      </c>
      <c r="O2448" s="21">
        <f t="shared" si="212"/>
        <v>0</v>
      </c>
      <c r="P2448" s="24">
        <v>86.1</v>
      </c>
      <c r="Q2448" s="18">
        <f t="shared" si="208"/>
        <v>0</v>
      </c>
      <c r="R2448" s="2">
        <v>1</v>
      </c>
      <c r="S2448" s="2">
        <v>90</v>
      </c>
      <c r="T2448" s="2" t="s">
        <v>4646</v>
      </c>
      <c r="U2448" s="28">
        <f>IF(G2448=0,"",_xlfn.MINIFS('PO Details'!$I:$I,'PO Details'!$D:$D,Planning!$B2448,'PO Details'!$L:$L,Planning!$E2448))</f>
        <v>45474</v>
      </c>
      <c r="V2448" s="29" t="s">
        <v>4639</v>
      </c>
      <c r="W2448" t="str">
        <f t="shared" si="211"/>
        <v>Max</v>
      </c>
      <c r="X2448" s="2">
        <v>120</v>
      </c>
    </row>
    <row r="2449" spans="1:24" x14ac:dyDescent="0.25">
      <c r="A2449" s="11" t="s">
        <v>4616</v>
      </c>
      <c r="B2449" s="22" t="s">
        <v>328</v>
      </c>
      <c r="C2449" s="22" t="s">
        <v>5100</v>
      </c>
      <c r="D2449" s="22" t="s">
        <v>329</v>
      </c>
      <c r="E2449" s="31" t="s">
        <v>113</v>
      </c>
      <c r="F2449" s="12">
        <f>SUMIFS('Inventory Details'!$H:$H,'Inventory Details'!$B:$B,$B2449,'Inventory Details'!$E:$E,$E2449)</f>
        <v>39</v>
      </c>
      <c r="G2449" s="12">
        <f>SUMIFS('PO Details'!$H:$H,'PO Details'!$D:$D,Planning!$B2449,'PO Details'!$L:$L,$E2449)</f>
        <v>150</v>
      </c>
      <c r="H2449" s="12">
        <f>SUMIFS('SO Details'!$G:$G,'SO Details'!$D:$D,Planning!$B2449,'SO Details'!$K:$K,$E2449)</f>
        <v>0</v>
      </c>
      <c r="I2449" s="20">
        <f>IF(COUNTIFS($C:$C,B2449)&gt;1,SUMIFS('Sales Hx'!$Q:$Q,'Sales Hx'!$B:$B,_xlfn.XLOOKUP(B2449,C:C,B:B),'Sales Hx'!$D:$D,Planning!$E2449),SUMIFS('Sales Hx'!$Q:$Q,'Sales Hx'!$B:$B,Planning!$B2449,'Sales Hx'!$D:$D,Planning!$E2449))</f>
        <v>54.599999999999994</v>
      </c>
      <c r="J2449" s="16">
        <f>IF(COUNTIFS($C:$C,B2449)&gt;1,SUMIFS('Sales Hx'!$S:$S,'Sales Hx'!$B:$B,_xlfn.XLOOKUP(B2449,C:C,B:B),'Sales Hx'!$D:$D,E2449),SUMIFS('Sales Hx'!$S:$S,'Sales Hx'!$B:$B,$B2449,'Sales Hx'!$D:$D,$E2449))</f>
        <v>0.76918859649122817</v>
      </c>
      <c r="K2449" s="16">
        <f t="shared" si="210"/>
        <v>3.4615384615384621</v>
      </c>
      <c r="L2449" s="12">
        <f>IF(M2449&lt;&gt;"",M2449,IF(COUNTIFS($C:$C,B2449)&gt;1,SUMIFS('Sales Hx'!V:V,'Sales Hx'!$B:$B,_xlfn.XLOOKUP(B2449,C:C,B:B),'Sales Hx'!$D:$D,$E2449),SUMIFS('Sales Hx'!V:V,'Sales Hx'!$B:$B,$B2449,'Sales Hx'!$D:$D,$E2449)))</f>
        <v>0</v>
      </c>
      <c r="M2449" s="12">
        <v>0</v>
      </c>
      <c r="N2449" s="15">
        <f t="shared" si="209"/>
        <v>0.76918859649122817</v>
      </c>
      <c r="O2449" s="21">
        <f t="shared" si="212"/>
        <v>0</v>
      </c>
      <c r="P2449" s="24">
        <v>86.1</v>
      </c>
      <c r="Q2449" s="18">
        <f t="shared" si="208"/>
        <v>0</v>
      </c>
      <c r="R2449" s="2">
        <v>1</v>
      </c>
      <c r="S2449" s="2">
        <v>90</v>
      </c>
      <c r="T2449" s="2" t="s">
        <v>4646</v>
      </c>
      <c r="U2449" s="28">
        <f>IF(G2449=0,"",_xlfn.MINIFS('PO Details'!$I:$I,'PO Details'!$D:$D,Planning!$B2449,'PO Details'!$L:$L,Planning!$E2449))</f>
        <v>45474</v>
      </c>
      <c r="V2449" s="29" t="s">
        <v>4639</v>
      </c>
      <c r="W2449" t="str">
        <f t="shared" si="211"/>
        <v/>
      </c>
      <c r="X2449" s="2">
        <v>120</v>
      </c>
    </row>
    <row r="2450" spans="1:24" x14ac:dyDescent="0.25">
      <c r="A2450" s="11" t="s">
        <v>4616</v>
      </c>
      <c r="B2450" s="22" t="s">
        <v>328</v>
      </c>
      <c r="C2450" s="22" t="s">
        <v>5100</v>
      </c>
      <c r="D2450" s="22" t="s">
        <v>329</v>
      </c>
      <c r="E2450" s="31" t="s">
        <v>4746</v>
      </c>
      <c r="F2450" s="12">
        <f>SUMIFS('Inventory Details'!$H:$H,'Inventory Details'!$B:$B,$B2450,'Inventory Details'!$E:$E,$E2450)</f>
        <v>304</v>
      </c>
      <c r="G2450" s="12">
        <f>SUMIFS('PO Details'!$H:$H,'PO Details'!$D:$D,Planning!$B2450,'PO Details'!$L:$L,$E2450)</f>
        <v>0</v>
      </c>
      <c r="H2450" s="12">
        <f>SUMIFS('SO Details'!$G:$G,'SO Details'!$D:$D,Planning!$B2450,'SO Details'!$K:$K,$E2450)</f>
        <v>1</v>
      </c>
      <c r="I2450" s="20">
        <f>IF(COUNTIFS($C:$C,B2450)&gt;1,SUMIFS('Sales Hx'!$Q:$Q,'Sales Hx'!$B:$B,_xlfn.XLOOKUP(B2450,C:C,B:B),'Sales Hx'!$D:$D,Planning!$E2450),SUMIFS('Sales Hx'!$Q:$Q,'Sales Hx'!$B:$B,Planning!$B2450,'Sales Hx'!$D:$D,Planning!$E2450))</f>
        <v>274.39999999999998</v>
      </c>
      <c r="J2450" s="16">
        <f>IF(COUNTIFS($C:$C,B2450)&gt;1,SUMIFS('Sales Hx'!$S:$S,'Sales Hx'!$B:$B,_xlfn.XLOOKUP(B2450,C:C,B:B),'Sales Hx'!$D:$D,E2450),SUMIFS('Sales Hx'!$S:$S,'Sales Hx'!$B:$B,$B2450,'Sales Hx'!$D:$D,$E2450))</f>
        <v>1.6327751196172249</v>
      </c>
      <c r="K2450" s="16">
        <f t="shared" si="210"/>
        <v>1.1078717201166182</v>
      </c>
      <c r="L2450" s="12">
        <f>IF(M2450&lt;&gt;"",M2450,IF(COUNTIFS($C:$C,B2450)&gt;1,SUMIFS('Sales Hx'!V:V,'Sales Hx'!$B:$B,_xlfn.XLOOKUP(B2450,C:C,B:B),'Sales Hx'!$D:$D,$E2450),SUMIFS('Sales Hx'!V:V,'Sales Hx'!$B:$B,$B2450,'Sales Hx'!$D:$D,$E2450)))</f>
        <v>0</v>
      </c>
      <c r="M2450" s="12">
        <v>0</v>
      </c>
      <c r="N2450" s="15">
        <f t="shared" si="209"/>
        <v>1.6327751196172249</v>
      </c>
      <c r="O2450" s="21">
        <f t="shared" si="212"/>
        <v>0</v>
      </c>
      <c r="P2450" s="24">
        <v>86.1</v>
      </c>
      <c r="Q2450" s="18">
        <f t="shared" si="208"/>
        <v>0</v>
      </c>
      <c r="R2450" s="2">
        <v>1</v>
      </c>
      <c r="S2450" s="2">
        <v>90</v>
      </c>
      <c r="T2450" s="2" t="s">
        <v>4646</v>
      </c>
      <c r="U2450" s="28" t="str">
        <f>IF(G2450=0,"",_xlfn.MINIFS('PO Details'!$I:$I,'PO Details'!$D:$D,Planning!$B2450,'PO Details'!$L:$L,Planning!$E2450))</f>
        <v/>
      </c>
      <c r="V2450" s="29" t="s">
        <v>4639</v>
      </c>
      <c r="W2450" t="str">
        <f t="shared" si="211"/>
        <v/>
      </c>
      <c r="X2450" s="2">
        <v>120</v>
      </c>
    </row>
    <row r="2451" spans="1:24" x14ac:dyDescent="0.25">
      <c r="A2451" s="11" t="s">
        <v>4616</v>
      </c>
      <c r="B2451" s="22" t="s">
        <v>328</v>
      </c>
      <c r="C2451" s="22" t="s">
        <v>5100</v>
      </c>
      <c r="D2451" s="22" t="s">
        <v>329</v>
      </c>
      <c r="E2451" s="31" t="s">
        <v>15</v>
      </c>
      <c r="F2451" s="12">
        <f>SUMIFS('Inventory Details'!$H:$H,'Inventory Details'!$B:$B,$B2451,'Inventory Details'!$E:$E,$E2451)</f>
        <v>65</v>
      </c>
      <c r="G2451" s="12">
        <f>SUMIFS('PO Details'!$H:$H,'PO Details'!$D:$D,Planning!$B2451,'PO Details'!$L:$L,$E2451)</f>
        <v>30</v>
      </c>
      <c r="H2451" s="12">
        <f>SUMIFS('SO Details'!$G:$G,'SO Details'!$D:$D,Planning!$B2451,'SO Details'!$K:$K,$E2451)</f>
        <v>65</v>
      </c>
      <c r="I2451" s="20">
        <f>IF(COUNTIFS($C:$C,B2451)&gt;1,SUMIFS('Sales Hx'!$Q:$Q,'Sales Hx'!$B:$B,_xlfn.XLOOKUP(B2451,C:C,B:B),'Sales Hx'!$D:$D,Planning!$E2451),SUMIFS('Sales Hx'!$Q:$Q,'Sales Hx'!$B:$B,Planning!$B2451,'Sales Hx'!$D:$D,Planning!$E2451))</f>
        <v>49</v>
      </c>
      <c r="J2451" s="16">
        <f>IF(COUNTIFS($C:$C,B2451)&gt;1,SUMIFS('Sales Hx'!$S:$S,'Sales Hx'!$B:$B,_xlfn.XLOOKUP(B2451,C:C,B:B),'Sales Hx'!$D:$D,E2451),SUMIFS('Sales Hx'!$S:$S,'Sales Hx'!$B:$B,$B2451,'Sales Hx'!$D:$D,$E2451))</f>
        <v>2.3026315789473686</v>
      </c>
      <c r="K2451" s="16">
        <f t="shared" si="210"/>
        <v>1.9387755102040816</v>
      </c>
      <c r="L2451" s="12">
        <f>IF(M2451&lt;&gt;"",M2451,IF(COUNTIFS($C:$C,B2451)&gt;1,SUMIFS('Sales Hx'!V:V,'Sales Hx'!$B:$B,_xlfn.XLOOKUP(B2451,C:C,B:B),'Sales Hx'!$D:$D,$E2451),SUMIFS('Sales Hx'!V:V,'Sales Hx'!$B:$B,$B2451,'Sales Hx'!$D:$D,$E2451)))</f>
        <v>0</v>
      </c>
      <c r="M2451" s="12">
        <v>0</v>
      </c>
      <c r="N2451" s="15">
        <f t="shared" si="209"/>
        <v>2.3026315789473686</v>
      </c>
      <c r="O2451" s="21">
        <f t="shared" si="212"/>
        <v>0</v>
      </c>
      <c r="P2451" s="24">
        <v>86.1</v>
      </c>
      <c r="Q2451" s="18">
        <f t="shared" si="208"/>
        <v>0</v>
      </c>
      <c r="R2451" s="2">
        <v>1</v>
      </c>
      <c r="S2451" s="2">
        <v>90</v>
      </c>
      <c r="T2451" s="2" t="s">
        <v>4646</v>
      </c>
      <c r="U2451" s="28">
        <f>IF(G2451=0,"",_xlfn.MINIFS('PO Details'!$I:$I,'PO Details'!$D:$D,Planning!$B2451,'PO Details'!$L:$L,Planning!$E2451))</f>
        <v>45412</v>
      </c>
      <c r="V2451" s="29" t="s">
        <v>4639</v>
      </c>
      <c r="W2451" t="str">
        <f t="shared" si="211"/>
        <v/>
      </c>
      <c r="X2451" s="2">
        <v>120</v>
      </c>
    </row>
    <row r="2452" spans="1:24" x14ac:dyDescent="0.25">
      <c r="A2452" s="11" t="s">
        <v>4616</v>
      </c>
      <c r="B2452" s="22" t="s">
        <v>328</v>
      </c>
      <c r="C2452" s="22" t="s">
        <v>5100</v>
      </c>
      <c r="D2452" s="22" t="s">
        <v>329</v>
      </c>
      <c r="E2452" s="31" t="s">
        <v>109</v>
      </c>
      <c r="F2452" s="12">
        <f>SUMIFS('Inventory Details'!$H:$H,'Inventory Details'!$B:$B,$B2452,'Inventory Details'!$E:$E,$E2452)</f>
        <v>48</v>
      </c>
      <c r="G2452" s="12">
        <f>SUMIFS('PO Details'!$H:$H,'PO Details'!$D:$D,Planning!$B2452,'PO Details'!$L:$L,$E2452)</f>
        <v>50</v>
      </c>
      <c r="H2452" s="12">
        <f>SUMIFS('SO Details'!$G:$G,'SO Details'!$D:$D,Planning!$B2452,'SO Details'!$K:$K,$E2452)</f>
        <v>0</v>
      </c>
      <c r="I2452" s="20">
        <f>IF(COUNTIFS($C:$C,B2452)&gt;1,SUMIFS('Sales Hx'!$Q:$Q,'Sales Hx'!$B:$B,_xlfn.XLOOKUP(B2452,C:C,B:B),'Sales Hx'!$D:$D,Planning!$E2452),SUMIFS('Sales Hx'!$Q:$Q,'Sales Hx'!$B:$B,Planning!$B2452,'Sales Hx'!$D:$D,Planning!$E2452))</f>
        <v>50.4</v>
      </c>
      <c r="J2452" s="16">
        <f>IF(COUNTIFS($C:$C,B2452)&gt;1,SUMIFS('Sales Hx'!$S:$S,'Sales Hx'!$B:$B,_xlfn.XLOOKUP(B2452,C:C,B:B),'Sales Hx'!$D:$D,E2452),SUMIFS('Sales Hx'!$S:$S,'Sales Hx'!$B:$B,$B2452,'Sales Hx'!$D:$D,$E2452))</f>
        <v>0.32631578947368423</v>
      </c>
      <c r="K2452" s="16">
        <f t="shared" si="210"/>
        <v>1.9444444444444444</v>
      </c>
      <c r="L2452" s="12">
        <f>IF(M2452&lt;&gt;"",M2452,IF(COUNTIFS($C:$C,B2452)&gt;1,SUMIFS('Sales Hx'!V:V,'Sales Hx'!$B:$B,_xlfn.XLOOKUP(B2452,C:C,B:B),'Sales Hx'!$D:$D,$E2452),SUMIFS('Sales Hx'!V:V,'Sales Hx'!$B:$B,$B2452,'Sales Hx'!$D:$D,$E2452)))</f>
        <v>0</v>
      </c>
      <c r="M2452" s="12">
        <v>0</v>
      </c>
      <c r="N2452" s="15">
        <f t="shared" si="209"/>
        <v>0.32631578947368423</v>
      </c>
      <c r="O2452" s="21">
        <f t="shared" si="212"/>
        <v>0</v>
      </c>
      <c r="P2452" s="24">
        <v>86.1</v>
      </c>
      <c r="Q2452" s="18">
        <f t="shared" si="208"/>
        <v>0</v>
      </c>
      <c r="R2452" s="2">
        <v>1</v>
      </c>
      <c r="S2452" s="2">
        <v>90</v>
      </c>
      <c r="T2452" s="2" t="s">
        <v>4646</v>
      </c>
      <c r="U2452" s="28">
        <f>IF(G2452=0,"",_xlfn.MINIFS('PO Details'!$I:$I,'PO Details'!$D:$D,Planning!$B2452,'PO Details'!$L:$L,Planning!$E2452))</f>
        <v>45458</v>
      </c>
      <c r="V2452" s="29" t="s">
        <v>4639</v>
      </c>
      <c r="W2452" t="str">
        <f t="shared" si="211"/>
        <v/>
      </c>
      <c r="X2452" s="2">
        <v>120</v>
      </c>
    </row>
    <row r="2453" spans="1:24" x14ac:dyDescent="0.25">
      <c r="A2453" s="11" t="s">
        <v>4616</v>
      </c>
      <c r="B2453" s="22" t="s">
        <v>328</v>
      </c>
      <c r="C2453" s="22" t="s">
        <v>5100</v>
      </c>
      <c r="D2453" s="22" t="s">
        <v>329</v>
      </c>
      <c r="E2453" s="31" t="s">
        <v>106</v>
      </c>
      <c r="F2453" s="12">
        <f>SUMIFS('Inventory Details'!$H:$H,'Inventory Details'!$B:$B,$B2453,'Inventory Details'!$E:$E,$E2453)</f>
        <v>213</v>
      </c>
      <c r="G2453" s="12">
        <f>SUMIFS('PO Details'!$H:$H,'PO Details'!$D:$D,Planning!$B2453,'PO Details'!$L:$L,$E2453)</f>
        <v>300</v>
      </c>
      <c r="H2453" s="12">
        <f>SUMIFS('SO Details'!$G:$G,'SO Details'!$D:$D,Planning!$B2453,'SO Details'!$K:$K,$E2453)</f>
        <v>1</v>
      </c>
      <c r="I2453" s="20">
        <f>IF(COUNTIFS($C:$C,B2453)&gt;1,SUMIFS('Sales Hx'!$Q:$Q,'Sales Hx'!$B:$B,_xlfn.XLOOKUP(B2453,C:C,B:B),'Sales Hx'!$D:$D,Planning!$E2453),SUMIFS('Sales Hx'!$Q:$Q,'Sales Hx'!$B:$B,Planning!$B2453,'Sales Hx'!$D:$D,Planning!$E2453))</f>
        <v>197.39999999999998</v>
      </c>
      <c r="J2453" s="16">
        <f>IF(COUNTIFS($C:$C,B2453)&gt;1,SUMIFS('Sales Hx'!$S:$S,'Sales Hx'!$B:$B,_xlfn.XLOOKUP(B2453,C:C,B:B),'Sales Hx'!$D:$D,E2453),SUMIFS('Sales Hx'!$S:$S,'Sales Hx'!$B:$B,$B2453,'Sales Hx'!$D:$D,$E2453))</f>
        <v>1.78125</v>
      </c>
      <c r="K2453" s="16">
        <f t="shared" si="210"/>
        <v>2.5987841945288759</v>
      </c>
      <c r="L2453" s="12">
        <f>IF(M2453&lt;&gt;"",M2453,IF(COUNTIFS($C:$C,B2453)&gt;1,SUMIFS('Sales Hx'!V:V,'Sales Hx'!$B:$B,_xlfn.XLOOKUP(B2453,C:C,B:B),'Sales Hx'!$D:$D,$E2453),SUMIFS('Sales Hx'!V:V,'Sales Hx'!$B:$B,$B2453,'Sales Hx'!$D:$D,$E2453)))</f>
        <v>0</v>
      </c>
      <c r="M2453" s="12">
        <v>0</v>
      </c>
      <c r="N2453" s="15">
        <f t="shared" si="209"/>
        <v>1.78125</v>
      </c>
      <c r="O2453" s="21">
        <f t="shared" si="212"/>
        <v>0</v>
      </c>
      <c r="P2453" s="24">
        <v>86.1</v>
      </c>
      <c r="Q2453" s="18">
        <f t="shared" si="208"/>
        <v>0</v>
      </c>
      <c r="R2453" s="2">
        <v>1</v>
      </c>
      <c r="S2453" s="2">
        <v>90</v>
      </c>
      <c r="T2453" s="2" t="s">
        <v>4646</v>
      </c>
      <c r="U2453" s="28">
        <f>IF(G2453=0,"",_xlfn.MINIFS('PO Details'!$I:$I,'PO Details'!$D:$D,Planning!$B2453,'PO Details'!$L:$L,Planning!$E2453))</f>
        <v>45458</v>
      </c>
      <c r="V2453" s="29" t="s">
        <v>4639</v>
      </c>
      <c r="W2453" t="str">
        <f t="shared" si="211"/>
        <v/>
      </c>
      <c r="X2453" s="2">
        <v>120</v>
      </c>
    </row>
    <row r="2454" spans="1:24" x14ac:dyDescent="0.25">
      <c r="A2454" s="11" t="s">
        <v>4616</v>
      </c>
      <c r="B2454" s="22" t="s">
        <v>328</v>
      </c>
      <c r="C2454" s="22" t="s">
        <v>5100</v>
      </c>
      <c r="D2454" s="22" t="s">
        <v>329</v>
      </c>
      <c r="E2454" s="31" t="s">
        <v>119</v>
      </c>
      <c r="F2454" s="12">
        <f>SUMIFS('Inventory Details'!$H:$H,'Inventory Details'!$B:$B,$B2454,'Inventory Details'!$E:$E,$E2454)</f>
        <v>0</v>
      </c>
      <c r="G2454" s="12">
        <f>SUMIFS('PO Details'!$H:$H,'PO Details'!$D:$D,Planning!$B2454,'PO Details'!$L:$L,$E2454)</f>
        <v>6</v>
      </c>
      <c r="H2454" s="12">
        <f>SUMIFS('SO Details'!$G:$G,'SO Details'!$D:$D,Planning!$B2454,'SO Details'!$K:$K,$E2454)</f>
        <v>0</v>
      </c>
      <c r="I2454" s="20">
        <f>IF(COUNTIFS($C:$C,B2454)&gt;1,SUMIFS('Sales Hx'!$Q:$Q,'Sales Hx'!$B:$B,_xlfn.XLOOKUP(B2454,C:C,B:B),'Sales Hx'!$D:$D,Planning!$E2454),SUMIFS('Sales Hx'!$Q:$Q,'Sales Hx'!$B:$B,Planning!$B2454,'Sales Hx'!$D:$D,Planning!$E2454))</f>
        <v>0</v>
      </c>
      <c r="J2454" s="16">
        <f>IF(COUNTIFS($C:$C,B2454)&gt;1,SUMIFS('Sales Hx'!$S:$S,'Sales Hx'!$B:$B,_xlfn.XLOOKUP(B2454,C:C,B:B),'Sales Hx'!$D:$D,E2454),SUMIFS('Sales Hx'!$S:$S,'Sales Hx'!$B:$B,$B2454,'Sales Hx'!$D:$D,$E2454))</f>
        <v>0</v>
      </c>
      <c r="K2454" s="16">
        <f t="shared" si="210"/>
        <v>0</v>
      </c>
      <c r="L2454" s="12">
        <f>IF(M2454&lt;&gt;"",M2454,IF(COUNTIFS($C:$C,B2454)&gt;1,SUMIFS('Sales Hx'!V:V,'Sales Hx'!$B:$B,_xlfn.XLOOKUP(B2454,C:C,B:B),'Sales Hx'!$D:$D,$E2454),SUMIFS('Sales Hx'!V:V,'Sales Hx'!$B:$B,$B2454,'Sales Hx'!$D:$D,$E2454)))</f>
        <v>0</v>
      </c>
      <c r="M2454" s="12">
        <v>0</v>
      </c>
      <c r="N2454" s="15">
        <f t="shared" si="209"/>
        <v>0</v>
      </c>
      <c r="O2454" s="21">
        <f t="shared" si="212"/>
        <v>0</v>
      </c>
      <c r="P2454" s="24">
        <v>86.1</v>
      </c>
      <c r="Q2454" s="18">
        <f t="shared" si="208"/>
        <v>0</v>
      </c>
      <c r="R2454" s="2">
        <v>1</v>
      </c>
      <c r="S2454" s="2">
        <v>90</v>
      </c>
      <c r="T2454" s="2" t="s">
        <v>4646</v>
      </c>
      <c r="U2454" s="28">
        <f>IF(G2454=0,"",_xlfn.MINIFS('PO Details'!$I:$I,'PO Details'!$D:$D,Planning!$B2454,'PO Details'!$L:$L,Planning!$E2454))</f>
        <v>45443</v>
      </c>
      <c r="V2454" s="29" t="s">
        <v>4639</v>
      </c>
      <c r="W2454" t="str">
        <f t="shared" si="211"/>
        <v/>
      </c>
      <c r="X2454" s="2">
        <v>120</v>
      </c>
    </row>
    <row r="2455" spans="1:24" x14ac:dyDescent="0.25">
      <c r="A2455" s="11" t="s">
        <v>4616</v>
      </c>
      <c r="B2455" s="22" t="s">
        <v>328</v>
      </c>
      <c r="C2455" s="22" t="s">
        <v>5100</v>
      </c>
      <c r="D2455" s="22" t="s">
        <v>329</v>
      </c>
      <c r="E2455" s="31" t="s">
        <v>108</v>
      </c>
      <c r="F2455" s="12">
        <f>SUMIFS('Inventory Details'!$H:$H,'Inventory Details'!$B:$B,$B2455,'Inventory Details'!$E:$E,$E2455)</f>
        <v>25</v>
      </c>
      <c r="G2455" s="12">
        <f>SUMIFS('PO Details'!$H:$H,'PO Details'!$D:$D,Planning!$B2455,'PO Details'!$L:$L,$E2455)</f>
        <v>0</v>
      </c>
      <c r="H2455" s="12">
        <f>SUMIFS('SO Details'!$G:$G,'SO Details'!$D:$D,Planning!$B2455,'SO Details'!$K:$K,$E2455)</f>
        <v>0</v>
      </c>
      <c r="I2455" s="20">
        <f>IF(COUNTIFS($C:$C,B2455)&gt;1,SUMIFS('Sales Hx'!$Q:$Q,'Sales Hx'!$B:$B,_xlfn.XLOOKUP(B2455,C:C,B:B),'Sales Hx'!$D:$D,Planning!$E2455),SUMIFS('Sales Hx'!$Q:$Q,'Sales Hx'!$B:$B,Planning!$B2455,'Sales Hx'!$D:$D,Planning!$E2455))</f>
        <v>0</v>
      </c>
      <c r="J2455" s="16">
        <f>IF(COUNTIFS($C:$C,B2455)&gt;1,SUMIFS('Sales Hx'!$S:$S,'Sales Hx'!$B:$B,_xlfn.XLOOKUP(B2455,C:C,B:B),'Sales Hx'!$D:$D,E2455),SUMIFS('Sales Hx'!$S:$S,'Sales Hx'!$B:$B,$B2455,'Sales Hx'!$D:$D,$E2455))</f>
        <v>0.26315789473684209</v>
      </c>
      <c r="K2455" s="16">
        <f t="shared" si="210"/>
        <v>0</v>
      </c>
      <c r="L2455" s="12">
        <f>IF(M2455&lt;&gt;"",M2455,IF(COUNTIFS($C:$C,B2455)&gt;1,SUMIFS('Sales Hx'!V:V,'Sales Hx'!$B:$B,_xlfn.XLOOKUP(B2455,C:C,B:B),'Sales Hx'!$D:$D,$E2455),SUMIFS('Sales Hx'!V:V,'Sales Hx'!$B:$B,$B2455,'Sales Hx'!$D:$D,$E2455)))</f>
        <v>0</v>
      </c>
      <c r="M2455" s="12">
        <v>0</v>
      </c>
      <c r="N2455" s="15">
        <f t="shared" si="209"/>
        <v>0.26315789473684209</v>
      </c>
      <c r="O2455" s="21">
        <f t="shared" si="212"/>
        <v>0</v>
      </c>
      <c r="P2455" s="24">
        <v>86.1</v>
      </c>
      <c r="Q2455" s="18">
        <f t="shared" si="208"/>
        <v>0</v>
      </c>
      <c r="R2455" s="2">
        <v>1</v>
      </c>
      <c r="S2455" s="2">
        <v>90</v>
      </c>
      <c r="T2455" s="2" t="s">
        <v>4646</v>
      </c>
      <c r="U2455" s="28" t="str">
        <f>IF(G2455=0,"",_xlfn.MINIFS('PO Details'!$I:$I,'PO Details'!$D:$D,Planning!$B2455,'PO Details'!$L:$L,Planning!$E2455))</f>
        <v/>
      </c>
      <c r="V2455" s="29" t="s">
        <v>4639</v>
      </c>
      <c r="W2455" t="str">
        <f t="shared" si="211"/>
        <v/>
      </c>
      <c r="X2455" s="2">
        <v>120</v>
      </c>
    </row>
    <row r="2456" spans="1:24" x14ac:dyDescent="0.25">
      <c r="A2456" s="11" t="s">
        <v>4616</v>
      </c>
      <c r="B2456" s="22" t="s">
        <v>328</v>
      </c>
      <c r="C2456" s="22" t="s">
        <v>5100</v>
      </c>
      <c r="D2456" s="22" t="s">
        <v>329</v>
      </c>
      <c r="E2456" s="31" t="s">
        <v>861</v>
      </c>
      <c r="F2456" s="12">
        <f>SUMIFS('Inventory Details'!$H:$H,'Inventory Details'!$B:$B,$B2456,'Inventory Details'!$E:$E,$E2456)</f>
        <v>3</v>
      </c>
      <c r="G2456" s="12">
        <f>SUMIFS('PO Details'!$H:$H,'PO Details'!$D:$D,Planning!$B2456,'PO Details'!$L:$L,$E2456)</f>
        <v>0</v>
      </c>
      <c r="H2456" s="12">
        <f>SUMIFS('SO Details'!$G:$G,'SO Details'!$D:$D,Planning!$B2456,'SO Details'!$K:$K,$E2456)</f>
        <v>0</v>
      </c>
      <c r="I2456" s="20">
        <f>IF(COUNTIFS($C:$C,B2456)&gt;1,SUMIFS('Sales Hx'!$Q:$Q,'Sales Hx'!$B:$B,_xlfn.XLOOKUP(B2456,C:C,B:B),'Sales Hx'!$D:$D,Planning!$E2456),SUMIFS('Sales Hx'!$Q:$Q,'Sales Hx'!$B:$B,Planning!$B2456,'Sales Hx'!$D:$D,Planning!$E2456))</f>
        <v>0</v>
      </c>
      <c r="J2456" s="16">
        <f>IF(COUNTIFS($C:$C,B2456)&gt;1,SUMIFS('Sales Hx'!$S:$S,'Sales Hx'!$B:$B,_xlfn.XLOOKUP(B2456,C:C,B:B),'Sales Hx'!$D:$D,E2456),SUMIFS('Sales Hx'!$S:$S,'Sales Hx'!$B:$B,$B2456,'Sales Hx'!$D:$D,$E2456))</f>
        <v>3.2894736842105261E-2</v>
      </c>
      <c r="K2456" s="16">
        <f t="shared" si="210"/>
        <v>0</v>
      </c>
      <c r="L2456" s="12">
        <f>IF(M2456&lt;&gt;"",M2456,IF(COUNTIFS($C:$C,B2456)&gt;1,SUMIFS('Sales Hx'!V:V,'Sales Hx'!$B:$B,_xlfn.XLOOKUP(B2456,C:C,B:B),'Sales Hx'!$D:$D,$E2456),SUMIFS('Sales Hx'!V:V,'Sales Hx'!$B:$B,$B2456,'Sales Hx'!$D:$D,$E2456)))</f>
        <v>0</v>
      </c>
      <c r="M2456" s="12">
        <v>0</v>
      </c>
      <c r="N2456" s="15">
        <f t="shared" si="209"/>
        <v>3.2894736842105261E-2</v>
      </c>
      <c r="O2456" s="21">
        <f t="shared" si="212"/>
        <v>0</v>
      </c>
      <c r="P2456" s="24">
        <v>86.1</v>
      </c>
      <c r="Q2456" s="18">
        <f t="shared" si="208"/>
        <v>0</v>
      </c>
      <c r="R2456" s="2">
        <v>1</v>
      </c>
      <c r="S2456" s="2">
        <v>90</v>
      </c>
      <c r="T2456" s="2" t="s">
        <v>4646</v>
      </c>
      <c r="U2456" s="28" t="str">
        <f>IF(G2456=0,"",_xlfn.MINIFS('PO Details'!$I:$I,'PO Details'!$D:$D,Planning!$B2456,'PO Details'!$L:$L,Planning!$E2456))</f>
        <v/>
      </c>
      <c r="V2456" s="29" t="s">
        <v>4639</v>
      </c>
      <c r="W2456" t="str">
        <f t="shared" si="211"/>
        <v/>
      </c>
      <c r="X2456" s="2">
        <v>120</v>
      </c>
    </row>
    <row r="2457" spans="1:24" x14ac:dyDescent="0.25">
      <c r="A2457" s="11" t="s">
        <v>4616</v>
      </c>
      <c r="B2457" s="22" t="s">
        <v>328</v>
      </c>
      <c r="C2457" s="22" t="s">
        <v>5100</v>
      </c>
      <c r="D2457" s="22" t="s">
        <v>329</v>
      </c>
      <c r="E2457" s="31" t="s">
        <v>2214</v>
      </c>
      <c r="F2457" s="12">
        <f>SUMIFS('Inventory Details'!$H:$H,'Inventory Details'!$B:$B,$B2457,'Inventory Details'!$E:$E,$E2457)</f>
        <v>0</v>
      </c>
      <c r="G2457" s="12">
        <f>SUMIFS('PO Details'!$H:$H,'PO Details'!$D:$D,Planning!$B2457,'PO Details'!$L:$L,$E2457)</f>
        <v>0</v>
      </c>
      <c r="H2457" s="12">
        <f>SUMIFS('SO Details'!$G:$G,'SO Details'!$D:$D,Planning!$B2457,'SO Details'!$K:$K,$E2457)</f>
        <v>0</v>
      </c>
      <c r="I2457" s="20">
        <f>IF(COUNTIFS($C:$C,B2457)&gt;1,SUMIFS('Sales Hx'!$Q:$Q,'Sales Hx'!$B:$B,_xlfn.XLOOKUP(B2457,C:C,B:B),'Sales Hx'!$D:$D,Planning!$E2457),SUMIFS('Sales Hx'!$Q:$Q,'Sales Hx'!$B:$B,Planning!$B2457,'Sales Hx'!$D:$D,Planning!$E2457))</f>
        <v>0</v>
      </c>
      <c r="J2457" s="16">
        <f>IF(COUNTIFS($C:$C,B2457)&gt;1,SUMIFS('Sales Hx'!$S:$S,'Sales Hx'!$B:$B,_xlfn.XLOOKUP(B2457,C:C,B:B),'Sales Hx'!$D:$D,E2457),SUMIFS('Sales Hx'!$S:$S,'Sales Hx'!$B:$B,$B2457,'Sales Hx'!$D:$D,$E2457))</f>
        <v>3.2894736842105261E-2</v>
      </c>
      <c r="K2457" s="16">
        <f t="shared" si="210"/>
        <v>0</v>
      </c>
      <c r="L2457" s="12">
        <f>IF(M2457&lt;&gt;"",M2457,IF(COUNTIFS($C:$C,B2457)&gt;1,SUMIFS('Sales Hx'!V:V,'Sales Hx'!$B:$B,_xlfn.XLOOKUP(B2457,C:C,B:B),'Sales Hx'!$D:$D,$E2457),SUMIFS('Sales Hx'!V:V,'Sales Hx'!$B:$B,$B2457,'Sales Hx'!$D:$D,$E2457)))</f>
        <v>0</v>
      </c>
      <c r="M2457" s="12">
        <v>0</v>
      </c>
      <c r="N2457" s="15">
        <f t="shared" si="209"/>
        <v>3.2894736842105261E-2</v>
      </c>
      <c r="O2457" s="21">
        <f t="shared" si="212"/>
        <v>0</v>
      </c>
      <c r="P2457" s="24">
        <v>86.1</v>
      </c>
      <c r="Q2457" s="18">
        <f t="shared" si="208"/>
        <v>0</v>
      </c>
      <c r="R2457" s="2">
        <v>1</v>
      </c>
      <c r="S2457" s="2">
        <v>90</v>
      </c>
      <c r="T2457" s="2" t="s">
        <v>4646</v>
      </c>
      <c r="U2457" s="28" t="str">
        <f>IF(G2457=0,"",_xlfn.MINIFS('PO Details'!$I:$I,'PO Details'!$D:$D,Planning!$B2457,'PO Details'!$L:$L,Planning!$E2457))</f>
        <v/>
      </c>
      <c r="V2457" s="29" t="s">
        <v>4639</v>
      </c>
      <c r="W2457" t="str">
        <f t="shared" si="211"/>
        <v/>
      </c>
      <c r="X2457" s="2">
        <v>120</v>
      </c>
    </row>
    <row r="2458" spans="1:24" x14ac:dyDescent="0.25">
      <c r="A2458" s="11"/>
      <c r="B2458" s="22" t="s">
        <v>5616</v>
      </c>
      <c r="C2458" s="22"/>
      <c r="D2458" s="22"/>
      <c r="E2458" s="31" t="s">
        <v>108</v>
      </c>
      <c r="F2458" s="12">
        <f>SUMIFS('Inventory Details'!$H:$H,'Inventory Details'!$B:$B,$B2458,'Inventory Details'!$E:$E,$E2458)</f>
        <v>0</v>
      </c>
      <c r="G2458" s="12">
        <f>SUMIFS('PO Details'!$H:$H,'PO Details'!$D:$D,Planning!$B2458,'PO Details'!$L:$L,$E2458)</f>
        <v>0</v>
      </c>
      <c r="H2458" s="12">
        <f>SUMIFS('SO Details'!$G:$G,'SO Details'!$D:$D,Planning!$B2458,'SO Details'!$K:$K,$E2458)</f>
        <v>0</v>
      </c>
      <c r="I2458" s="20">
        <f>IF(COUNTIFS($C:$C,B2458)&gt;1,SUMIFS('Sales Hx'!$Q:$Q,'Sales Hx'!$B:$B,_xlfn.XLOOKUP(B2458,C:C,B:B),'Sales Hx'!$D:$D,Planning!$E2458),SUMIFS('Sales Hx'!$Q:$Q,'Sales Hx'!$B:$B,Planning!$B2458,'Sales Hx'!$D:$D,Planning!$E2458))</f>
        <v>0</v>
      </c>
      <c r="J2458" s="16">
        <f>IF(COUNTIFS($C:$C,B2458)&gt;1,SUMIFS('Sales Hx'!$S:$S,'Sales Hx'!$B:$B,_xlfn.XLOOKUP(B2458,C:C,B:B),'Sales Hx'!$D:$D,E2458),SUMIFS('Sales Hx'!$S:$S,'Sales Hx'!$B:$B,$B2458,'Sales Hx'!$D:$D,$E2458))</f>
        <v>6.5789473684210523E-2</v>
      </c>
      <c r="K2458" s="16">
        <f t="shared" si="210"/>
        <v>0</v>
      </c>
      <c r="L2458" s="12">
        <f>IF(M2458&lt;&gt;"",M2458,IF(COUNTIFS($C:$C,B2458)&gt;1,SUMIFS('Sales Hx'!V:V,'Sales Hx'!$B:$B,_xlfn.XLOOKUP(B2458,C:C,B:B),'Sales Hx'!$D:$D,$E2458),SUMIFS('Sales Hx'!V:V,'Sales Hx'!$B:$B,$B2458,'Sales Hx'!$D:$D,$E2458)))</f>
        <v>0</v>
      </c>
      <c r="M2458" s="12">
        <v>0</v>
      </c>
      <c r="N2458" s="15">
        <f t="shared" si="209"/>
        <v>6.5789473684210523E-2</v>
      </c>
      <c r="O2458" s="21">
        <f t="shared" si="212"/>
        <v>6</v>
      </c>
      <c r="P2458" s="24">
        <v>0</v>
      </c>
      <c r="Q2458" s="18">
        <f t="shared" ref="Q2458:Q2511" si="213">IFERROR(P2458*O2458,0)</f>
        <v>0</v>
      </c>
      <c r="R2458" s="2">
        <v>1</v>
      </c>
      <c r="S2458" s="2">
        <v>90</v>
      </c>
      <c r="T2458" s="2" t="s">
        <v>4647</v>
      </c>
      <c r="U2458" s="28" t="str">
        <f>IF(G2458=0,"",_xlfn.MINIFS('PO Details'!$I:$I,'PO Details'!$D:$D,Planning!$B2458,'PO Details'!$L:$L,Planning!$E2458))</f>
        <v/>
      </c>
      <c r="V2458" s="29" t="s">
        <v>4640</v>
      </c>
      <c r="W2458" t="str">
        <f t="shared" si="211"/>
        <v>Max</v>
      </c>
      <c r="X2458" s="2">
        <v>120</v>
      </c>
    </row>
    <row r="2459" spans="1:24" x14ac:dyDescent="0.25">
      <c r="A2459" s="11"/>
      <c r="B2459" s="22" t="s">
        <v>5618</v>
      </c>
      <c r="C2459" s="22"/>
      <c r="D2459" s="22"/>
      <c r="E2459" s="31" t="s">
        <v>108</v>
      </c>
      <c r="F2459" s="12">
        <f>SUMIFS('Inventory Details'!$H:$H,'Inventory Details'!$B:$B,$B2459,'Inventory Details'!$E:$E,$E2459)</f>
        <v>0</v>
      </c>
      <c r="G2459" s="12">
        <f>SUMIFS('PO Details'!$H:$H,'PO Details'!$D:$D,Planning!$B2459,'PO Details'!$L:$L,$E2459)</f>
        <v>0</v>
      </c>
      <c r="H2459" s="12">
        <f>SUMIFS('SO Details'!$G:$G,'SO Details'!$D:$D,Planning!$B2459,'SO Details'!$K:$K,$E2459)</f>
        <v>0</v>
      </c>
      <c r="I2459" s="20">
        <f>IF(COUNTIFS($C:$C,B2459)&gt;1,SUMIFS('Sales Hx'!$Q:$Q,'Sales Hx'!$B:$B,_xlfn.XLOOKUP(B2459,C:C,B:B),'Sales Hx'!$D:$D,Planning!$E2459),SUMIFS('Sales Hx'!$Q:$Q,'Sales Hx'!$B:$B,Planning!$B2459,'Sales Hx'!$D:$D,Planning!$E2459))</f>
        <v>0</v>
      </c>
      <c r="J2459" s="16">
        <f>IF(COUNTIFS($C:$C,B2459)&gt;1,SUMIFS('Sales Hx'!$S:$S,'Sales Hx'!$B:$B,_xlfn.XLOOKUP(B2459,C:C,B:B),'Sales Hx'!$D:$D,E2459),SUMIFS('Sales Hx'!$S:$S,'Sales Hx'!$B:$B,$B2459,'Sales Hx'!$D:$D,$E2459))</f>
        <v>9.8684210526315791E-2</v>
      </c>
      <c r="K2459" s="16">
        <f t="shared" si="210"/>
        <v>0</v>
      </c>
      <c r="L2459" s="12">
        <f>IF(M2459&lt;&gt;"",M2459,IF(COUNTIFS($C:$C,B2459)&gt;1,SUMIFS('Sales Hx'!V:V,'Sales Hx'!$B:$B,_xlfn.XLOOKUP(B2459,C:C,B:B),'Sales Hx'!$D:$D,$E2459),SUMIFS('Sales Hx'!V:V,'Sales Hx'!$B:$B,$B2459,'Sales Hx'!$D:$D,$E2459)))</f>
        <v>0</v>
      </c>
      <c r="M2459" s="12">
        <v>0</v>
      </c>
      <c r="N2459" s="15">
        <f t="shared" ref="N2459:N2512" si="214">IFERROR(_xlfn.IFNA(J2459*R2459+L2459,"No Sales Hx"),"No Sales HX")</f>
        <v>9.8684210526315791E-2</v>
      </c>
      <c r="O2459" s="21">
        <f t="shared" si="212"/>
        <v>9</v>
      </c>
      <c r="P2459" s="24">
        <v>0</v>
      </c>
      <c r="Q2459" s="18">
        <f t="shared" si="213"/>
        <v>0</v>
      </c>
      <c r="R2459" s="2">
        <v>1</v>
      </c>
      <c r="S2459" s="2">
        <v>90</v>
      </c>
      <c r="T2459" s="2" t="s">
        <v>4647</v>
      </c>
      <c r="U2459" s="28" t="str">
        <f>IF(G2459=0,"",_xlfn.MINIFS('PO Details'!$I:$I,'PO Details'!$D:$D,Planning!$B2459,'PO Details'!$L:$L,Planning!$E2459))</f>
        <v/>
      </c>
      <c r="V2459" s="29" t="s">
        <v>4640</v>
      </c>
      <c r="W2459" t="str">
        <f t="shared" si="211"/>
        <v>Max</v>
      </c>
      <c r="X2459" s="2">
        <v>120</v>
      </c>
    </row>
    <row r="2460" spans="1:24" x14ac:dyDescent="0.25">
      <c r="A2460" s="11"/>
      <c r="B2460" s="22" t="s">
        <v>5242</v>
      </c>
      <c r="C2460" s="22"/>
      <c r="D2460" s="22"/>
      <c r="E2460" s="31" t="s">
        <v>108</v>
      </c>
      <c r="F2460" s="12">
        <f>SUMIFS('Inventory Details'!$H:$H,'Inventory Details'!$B:$B,$B2460,'Inventory Details'!$E:$E,$E2460)</f>
        <v>0</v>
      </c>
      <c r="G2460" s="12">
        <f>SUMIFS('PO Details'!$H:$H,'PO Details'!$D:$D,Planning!$B2460,'PO Details'!$L:$L,$E2460)</f>
        <v>0</v>
      </c>
      <c r="H2460" s="12">
        <f>SUMIFS('SO Details'!$G:$G,'SO Details'!$D:$D,Planning!$B2460,'SO Details'!$K:$K,$E2460)</f>
        <v>0</v>
      </c>
      <c r="I2460" s="20">
        <f>IF(COUNTIFS($C:$C,B2460)&gt;1,SUMIFS('Sales Hx'!$Q:$Q,'Sales Hx'!$B:$B,_xlfn.XLOOKUP(B2460,C:C,B:B),'Sales Hx'!$D:$D,Planning!$E2460),SUMIFS('Sales Hx'!$Q:$Q,'Sales Hx'!$B:$B,Planning!$B2460,'Sales Hx'!$D:$D,Planning!$E2460))</f>
        <v>0</v>
      </c>
      <c r="J2460" s="16">
        <f>IF(COUNTIFS($C:$C,B2460)&gt;1,SUMIFS('Sales Hx'!$S:$S,'Sales Hx'!$B:$B,_xlfn.XLOOKUP(B2460,C:C,B:B),'Sales Hx'!$D:$D,E2460),SUMIFS('Sales Hx'!$S:$S,'Sales Hx'!$B:$B,$B2460,'Sales Hx'!$D:$D,$E2460))</f>
        <v>3.2894736842105261E-2</v>
      </c>
      <c r="K2460" s="16">
        <f t="shared" si="210"/>
        <v>0</v>
      </c>
      <c r="L2460" s="12">
        <f>IF(M2460&lt;&gt;"",M2460,IF(COUNTIFS($C:$C,B2460)&gt;1,SUMIFS('Sales Hx'!V:V,'Sales Hx'!$B:$B,_xlfn.XLOOKUP(B2460,C:C,B:B),'Sales Hx'!$D:$D,$E2460),SUMIFS('Sales Hx'!V:V,'Sales Hx'!$B:$B,$B2460,'Sales Hx'!$D:$D,$E2460)))</f>
        <v>0</v>
      </c>
      <c r="M2460" s="12">
        <v>0</v>
      </c>
      <c r="N2460" s="15">
        <f t="shared" si="214"/>
        <v>3.2894736842105261E-2</v>
      </c>
      <c r="O2460" s="21">
        <f t="shared" si="212"/>
        <v>3</v>
      </c>
      <c r="P2460" s="24">
        <v>0</v>
      </c>
      <c r="Q2460" s="18">
        <f t="shared" si="213"/>
        <v>0</v>
      </c>
      <c r="R2460" s="2">
        <v>1</v>
      </c>
      <c r="S2460" s="2">
        <v>90</v>
      </c>
      <c r="T2460" s="2" t="s">
        <v>4647</v>
      </c>
      <c r="U2460" s="28" t="str">
        <f>IF(G2460=0,"",_xlfn.MINIFS('PO Details'!$I:$I,'PO Details'!$D:$D,Planning!$B2460,'PO Details'!$L:$L,Planning!$E2460))</f>
        <v/>
      </c>
      <c r="V2460" s="29" t="s">
        <v>4640</v>
      </c>
      <c r="W2460" t="str">
        <f t="shared" si="211"/>
        <v>Max</v>
      </c>
      <c r="X2460" s="2">
        <v>120</v>
      </c>
    </row>
    <row r="2461" spans="1:24" x14ac:dyDescent="0.25">
      <c r="A2461" s="11"/>
      <c r="B2461" s="22" t="s">
        <v>5620</v>
      </c>
      <c r="C2461" s="22"/>
      <c r="D2461" s="22"/>
      <c r="E2461" s="31" t="s">
        <v>108</v>
      </c>
      <c r="F2461" s="12">
        <f>SUMIFS('Inventory Details'!$H:$H,'Inventory Details'!$B:$B,$B2461,'Inventory Details'!$E:$E,$E2461)</f>
        <v>0</v>
      </c>
      <c r="G2461" s="12">
        <f>SUMIFS('PO Details'!$H:$H,'PO Details'!$D:$D,Planning!$B2461,'PO Details'!$L:$L,$E2461)</f>
        <v>0</v>
      </c>
      <c r="H2461" s="12">
        <f>SUMIFS('SO Details'!$G:$G,'SO Details'!$D:$D,Planning!$B2461,'SO Details'!$K:$K,$E2461)</f>
        <v>0</v>
      </c>
      <c r="I2461" s="20">
        <f>IF(COUNTIFS($C:$C,B2461)&gt;1,SUMIFS('Sales Hx'!$Q:$Q,'Sales Hx'!$B:$B,_xlfn.XLOOKUP(B2461,C:C,B:B),'Sales Hx'!$D:$D,Planning!$E2461),SUMIFS('Sales Hx'!$Q:$Q,'Sales Hx'!$B:$B,Planning!$B2461,'Sales Hx'!$D:$D,Planning!$E2461))</f>
        <v>0</v>
      </c>
      <c r="J2461" s="16">
        <f>IF(COUNTIFS($C:$C,B2461)&gt;1,SUMIFS('Sales Hx'!$S:$S,'Sales Hx'!$B:$B,_xlfn.XLOOKUP(B2461,C:C,B:B),'Sales Hx'!$D:$D,E2461),SUMIFS('Sales Hx'!$S:$S,'Sales Hx'!$B:$B,$B2461,'Sales Hx'!$D:$D,$E2461))</f>
        <v>9.8684210526315791E-2</v>
      </c>
      <c r="K2461" s="16">
        <f t="shared" si="210"/>
        <v>0</v>
      </c>
      <c r="L2461" s="12">
        <f>IF(M2461&lt;&gt;"",M2461,IF(COUNTIFS($C:$C,B2461)&gt;1,SUMIFS('Sales Hx'!V:V,'Sales Hx'!$B:$B,_xlfn.XLOOKUP(B2461,C:C,B:B),'Sales Hx'!$D:$D,$E2461),SUMIFS('Sales Hx'!V:V,'Sales Hx'!$B:$B,$B2461,'Sales Hx'!$D:$D,$E2461)))</f>
        <v>0</v>
      </c>
      <c r="M2461" s="12">
        <v>0</v>
      </c>
      <c r="N2461" s="15">
        <f t="shared" si="214"/>
        <v>9.8684210526315791E-2</v>
      </c>
      <c r="O2461" s="21">
        <f t="shared" si="212"/>
        <v>9</v>
      </c>
      <c r="P2461" s="24">
        <v>0</v>
      </c>
      <c r="Q2461" s="18">
        <f t="shared" si="213"/>
        <v>0</v>
      </c>
      <c r="R2461" s="2">
        <v>1</v>
      </c>
      <c r="S2461" s="2">
        <v>90</v>
      </c>
      <c r="T2461" s="2" t="s">
        <v>4647</v>
      </c>
      <c r="U2461" s="28" t="str">
        <f>IF(G2461=0,"",_xlfn.MINIFS('PO Details'!$I:$I,'PO Details'!$D:$D,Planning!$B2461,'PO Details'!$L:$L,Planning!$E2461))</f>
        <v/>
      </c>
      <c r="V2461" s="29" t="s">
        <v>4640</v>
      </c>
      <c r="W2461" t="str">
        <f t="shared" si="211"/>
        <v>Max</v>
      </c>
      <c r="X2461" s="2">
        <v>120</v>
      </c>
    </row>
    <row r="2462" spans="1:24" x14ac:dyDescent="0.25">
      <c r="A2462" s="11"/>
      <c r="B2462" s="22" t="s">
        <v>1736</v>
      </c>
      <c r="C2462" s="22"/>
      <c r="D2462" s="22" t="s">
        <v>1737</v>
      </c>
      <c r="E2462" s="31" t="s">
        <v>1201</v>
      </c>
      <c r="F2462" s="12">
        <f>SUMIFS('Inventory Details'!$H:$H,'Inventory Details'!$B:$B,$B2462,'Inventory Details'!$E:$E,$E2462)</f>
        <v>4</v>
      </c>
      <c r="G2462" s="12">
        <f>SUMIFS('PO Details'!$H:$H,'PO Details'!$D:$D,Planning!$B2462,'PO Details'!$L:$L,$E2462)</f>
        <v>0</v>
      </c>
      <c r="H2462" s="12">
        <f>SUMIFS('SO Details'!$G:$G,'SO Details'!$D:$D,Planning!$B2462,'SO Details'!$K:$K,$E2462)</f>
        <v>0</v>
      </c>
      <c r="I2462" s="20">
        <f>IF(COUNTIFS($C:$C,B2462)&gt;1,SUMIFS('Sales Hx'!$Q:$Q,'Sales Hx'!$B:$B,_xlfn.XLOOKUP(B2462,C:C,B:B),'Sales Hx'!$D:$D,Planning!$E2462),SUMIFS('Sales Hx'!$Q:$Q,'Sales Hx'!$B:$B,Planning!$B2462,'Sales Hx'!$D:$D,Planning!$E2462))</f>
        <v>0</v>
      </c>
      <c r="J2462" s="16">
        <f>IF(COUNTIFS($C:$C,B2462)&gt;1,SUMIFS('Sales Hx'!$S:$S,'Sales Hx'!$B:$B,_xlfn.XLOOKUP(B2462,C:C,B:B),'Sales Hx'!$D:$D,E2462),SUMIFS('Sales Hx'!$S:$S,'Sales Hx'!$B:$B,$B2462,'Sales Hx'!$D:$D,$E2462))</f>
        <v>0</v>
      </c>
      <c r="K2462" s="16">
        <f t="shared" si="210"/>
        <v>0</v>
      </c>
      <c r="L2462" s="12">
        <f>IF(M2462&lt;&gt;"",M2462,IF(COUNTIFS($C:$C,B2462)&gt;1,SUMIFS('Sales Hx'!V:V,'Sales Hx'!$B:$B,_xlfn.XLOOKUP(B2462,C:C,B:B),'Sales Hx'!$D:$D,$E2462),SUMIFS('Sales Hx'!V:V,'Sales Hx'!$B:$B,$B2462,'Sales Hx'!$D:$D,$E2462)))</f>
        <v>0</v>
      </c>
      <c r="M2462" s="12">
        <v>0</v>
      </c>
      <c r="N2462" s="15">
        <f t="shared" si="214"/>
        <v>0</v>
      </c>
      <c r="O2462" s="21">
        <f t="shared" si="212"/>
        <v>0</v>
      </c>
      <c r="P2462" s="24">
        <v>19.16</v>
      </c>
      <c r="Q2462" s="18">
        <f t="shared" si="213"/>
        <v>0</v>
      </c>
      <c r="R2462" s="2">
        <v>1</v>
      </c>
      <c r="S2462" s="2">
        <v>120</v>
      </c>
      <c r="T2462" s="2" t="s">
        <v>4647</v>
      </c>
      <c r="U2462" s="28" t="str">
        <f>IF(G2462=0,"",_xlfn.MINIFS('PO Details'!$I:$I,'PO Details'!$D:$D,Planning!$B2462,'PO Details'!$L:$L,Planning!$E2462))</f>
        <v/>
      </c>
      <c r="V2462" s="29" t="s">
        <v>4640</v>
      </c>
      <c r="W2462" t="str">
        <f t="shared" si="211"/>
        <v/>
      </c>
      <c r="X2462" s="2">
        <v>120</v>
      </c>
    </row>
    <row r="2463" spans="1:24" x14ac:dyDescent="0.25">
      <c r="A2463" s="11"/>
      <c r="B2463" s="22" t="s">
        <v>1736</v>
      </c>
      <c r="C2463" s="22"/>
      <c r="D2463" s="22" t="s">
        <v>1737</v>
      </c>
      <c r="E2463" s="31" t="s">
        <v>119</v>
      </c>
      <c r="F2463" s="12">
        <f>SUMIFS('Inventory Details'!$H:$H,'Inventory Details'!$B:$B,$B2463,'Inventory Details'!$E:$E,$E2463)</f>
        <v>2</v>
      </c>
      <c r="G2463" s="12">
        <f>SUMIFS('PO Details'!$H:$H,'PO Details'!$D:$D,Planning!$B2463,'PO Details'!$L:$L,$E2463)</f>
        <v>0</v>
      </c>
      <c r="H2463" s="12">
        <f>SUMIFS('SO Details'!$G:$G,'SO Details'!$D:$D,Planning!$B2463,'SO Details'!$K:$K,$E2463)</f>
        <v>0</v>
      </c>
      <c r="I2463" s="20">
        <f>IF(COUNTIFS($C:$C,B2463)&gt;1,SUMIFS('Sales Hx'!$Q:$Q,'Sales Hx'!$B:$B,_xlfn.XLOOKUP(B2463,C:C,B:B),'Sales Hx'!$D:$D,Planning!$E2463),SUMIFS('Sales Hx'!$Q:$Q,'Sales Hx'!$B:$B,Planning!$B2463,'Sales Hx'!$D:$D,Planning!$E2463))</f>
        <v>21</v>
      </c>
      <c r="J2463" s="16">
        <f>IF(COUNTIFS($C:$C,B2463)&gt;1,SUMIFS('Sales Hx'!$S:$S,'Sales Hx'!$B:$B,_xlfn.XLOOKUP(B2463,C:C,B:B),'Sales Hx'!$D:$D,E2463),SUMIFS('Sales Hx'!$S:$S,'Sales Hx'!$B:$B,$B2463,'Sales Hx'!$D:$D,$E2463))</f>
        <v>0.20559210526315791</v>
      </c>
      <c r="K2463" s="16">
        <f t="shared" si="210"/>
        <v>9.5238095238095233E-2</v>
      </c>
      <c r="L2463" s="12">
        <f>IF(M2463&lt;&gt;"",M2463,IF(COUNTIFS($C:$C,B2463)&gt;1,SUMIFS('Sales Hx'!V:V,'Sales Hx'!$B:$B,_xlfn.XLOOKUP(B2463,C:C,B:B),'Sales Hx'!$D:$D,$E2463),SUMIFS('Sales Hx'!V:V,'Sales Hx'!$B:$B,$B2463,'Sales Hx'!$D:$D,$E2463)))</f>
        <v>0</v>
      </c>
      <c r="M2463" s="12">
        <v>0</v>
      </c>
      <c r="N2463" s="15">
        <f t="shared" si="214"/>
        <v>0.20559210526315791</v>
      </c>
      <c r="O2463" s="21">
        <f t="shared" si="212"/>
        <v>0</v>
      </c>
      <c r="P2463" s="24">
        <v>19.16</v>
      </c>
      <c r="Q2463" s="18">
        <f t="shared" si="213"/>
        <v>0</v>
      </c>
      <c r="R2463" s="2">
        <v>1</v>
      </c>
      <c r="S2463" s="2">
        <v>120</v>
      </c>
      <c r="T2463" s="2" t="s">
        <v>4647</v>
      </c>
      <c r="U2463" s="28" t="str">
        <f>IF(G2463=0,"",_xlfn.MINIFS('PO Details'!$I:$I,'PO Details'!$D:$D,Planning!$B2463,'PO Details'!$L:$L,Planning!$E2463))</f>
        <v/>
      </c>
      <c r="V2463" s="29" t="s">
        <v>4640</v>
      </c>
      <c r="W2463" t="str">
        <f t="shared" si="211"/>
        <v/>
      </c>
      <c r="X2463" s="2">
        <v>120</v>
      </c>
    </row>
    <row r="2464" spans="1:24" x14ac:dyDescent="0.25">
      <c r="A2464" s="11"/>
      <c r="B2464" s="22" t="s">
        <v>1736</v>
      </c>
      <c r="C2464" s="22"/>
      <c r="D2464" s="22" t="s">
        <v>1737</v>
      </c>
      <c r="E2464" s="31" t="s">
        <v>106</v>
      </c>
      <c r="F2464" s="12">
        <f>SUMIFS('Inventory Details'!$H:$H,'Inventory Details'!$B:$B,$B2464,'Inventory Details'!$E:$E,$E2464)</f>
        <v>22</v>
      </c>
      <c r="G2464" s="12">
        <f>SUMIFS('PO Details'!$H:$H,'PO Details'!$D:$D,Planning!$B2464,'PO Details'!$L:$L,$E2464)</f>
        <v>0</v>
      </c>
      <c r="H2464" s="12">
        <f>SUMIFS('SO Details'!$G:$G,'SO Details'!$D:$D,Planning!$B2464,'SO Details'!$K:$K,$E2464)</f>
        <v>0</v>
      </c>
      <c r="I2464" s="20">
        <f>IF(COUNTIFS($C:$C,B2464)&gt;1,SUMIFS('Sales Hx'!$Q:$Q,'Sales Hx'!$B:$B,_xlfn.XLOOKUP(B2464,C:C,B:B),'Sales Hx'!$D:$D,Planning!$E2464),SUMIFS('Sales Hx'!$Q:$Q,'Sales Hx'!$B:$B,Planning!$B2464,'Sales Hx'!$D:$D,Planning!$E2464))</f>
        <v>2.8</v>
      </c>
      <c r="J2464" s="16">
        <f>IF(COUNTIFS($C:$C,B2464)&gt;1,SUMIFS('Sales Hx'!$S:$S,'Sales Hx'!$B:$B,_xlfn.XLOOKUP(B2464,C:C,B:B),'Sales Hx'!$D:$D,E2464),SUMIFS('Sales Hx'!$S:$S,'Sales Hx'!$B:$B,$B2464,'Sales Hx'!$D:$D,$E2464))</f>
        <v>9.2105263157894732E-2</v>
      </c>
      <c r="K2464" s="16">
        <f t="shared" si="210"/>
        <v>7.8571428571428577</v>
      </c>
      <c r="L2464" s="12">
        <f>IF(M2464&lt;&gt;"",M2464,IF(COUNTIFS($C:$C,B2464)&gt;1,SUMIFS('Sales Hx'!V:V,'Sales Hx'!$B:$B,_xlfn.XLOOKUP(B2464,C:C,B:B),'Sales Hx'!$D:$D,$E2464),SUMIFS('Sales Hx'!V:V,'Sales Hx'!$B:$B,$B2464,'Sales Hx'!$D:$D,$E2464)))</f>
        <v>0</v>
      </c>
      <c r="M2464" s="12">
        <v>0</v>
      </c>
      <c r="N2464" s="15">
        <f t="shared" si="214"/>
        <v>9.2105263157894732E-2</v>
      </c>
      <c r="O2464" s="21">
        <f t="shared" si="212"/>
        <v>0</v>
      </c>
      <c r="P2464" s="24">
        <v>19.16</v>
      </c>
      <c r="Q2464" s="18">
        <f t="shared" si="213"/>
        <v>0</v>
      </c>
      <c r="R2464" s="2">
        <v>1</v>
      </c>
      <c r="S2464" s="2">
        <v>120</v>
      </c>
      <c r="T2464" s="2" t="s">
        <v>4647</v>
      </c>
      <c r="U2464" s="28" t="str">
        <f>IF(G2464=0,"",_xlfn.MINIFS('PO Details'!$I:$I,'PO Details'!$D:$D,Planning!$B2464,'PO Details'!$L:$L,Planning!$E2464))</f>
        <v/>
      </c>
      <c r="V2464" s="29" t="s">
        <v>4640</v>
      </c>
      <c r="W2464" t="str">
        <f t="shared" si="211"/>
        <v>Max</v>
      </c>
      <c r="X2464" s="2">
        <v>120</v>
      </c>
    </row>
    <row r="2465" spans="1:24" x14ac:dyDescent="0.25">
      <c r="A2465" s="11" t="s">
        <v>4616</v>
      </c>
      <c r="B2465" s="22" t="s">
        <v>330</v>
      </c>
      <c r="C2465" s="22"/>
      <c r="D2465" s="22" t="s">
        <v>331</v>
      </c>
      <c r="E2465" s="31" t="s">
        <v>106</v>
      </c>
      <c r="F2465" s="12">
        <f>SUMIFS('Inventory Details'!$H:$H,'Inventory Details'!$B:$B,$B2465,'Inventory Details'!$E:$E,$E2465)</f>
        <v>68</v>
      </c>
      <c r="G2465" s="12">
        <f>SUMIFS('PO Details'!$H:$H,'PO Details'!$D:$D,Planning!$B2465,'PO Details'!$L:$L,$E2465)</f>
        <v>170</v>
      </c>
      <c r="H2465" s="12">
        <f>SUMIFS('SO Details'!$G:$G,'SO Details'!$D:$D,Planning!$B2465,'SO Details'!$K:$K,$E2465)</f>
        <v>5</v>
      </c>
      <c r="I2465" s="20">
        <f>IF(COUNTIFS($C:$C,B2465)&gt;1,SUMIFS('Sales Hx'!$Q:$Q,'Sales Hx'!$B:$B,_xlfn.XLOOKUP(B2465,C:C,B:B),'Sales Hx'!$D:$D,Planning!$E2465),SUMIFS('Sales Hx'!$Q:$Q,'Sales Hx'!$B:$B,Planning!$B2465,'Sales Hx'!$D:$D,Planning!$E2465))</f>
        <v>103.6</v>
      </c>
      <c r="J2465" s="16">
        <f>IF(COUNTIFS($C:$C,B2465)&gt;1,SUMIFS('Sales Hx'!$S:$S,'Sales Hx'!$B:$B,_xlfn.XLOOKUP(B2465,C:C,B:B),'Sales Hx'!$D:$D,E2465),SUMIFS('Sales Hx'!$S:$S,'Sales Hx'!$B:$B,$B2465,'Sales Hx'!$D:$D,$E2465))</f>
        <v>1.4725877192982459</v>
      </c>
      <c r="K2465" s="16">
        <f t="shared" si="210"/>
        <v>2.2972972972972974</v>
      </c>
      <c r="L2465" s="12">
        <f>IF(M2465&lt;&gt;"",M2465,IF(COUNTIFS($C:$C,B2465)&gt;1,SUMIFS('Sales Hx'!V:V,'Sales Hx'!$B:$B,_xlfn.XLOOKUP(B2465,C:C,B:B),'Sales Hx'!$D:$D,$E2465),SUMIFS('Sales Hx'!V:V,'Sales Hx'!$B:$B,$B2465,'Sales Hx'!$D:$D,$E2465)))</f>
        <v>0</v>
      </c>
      <c r="M2465" s="12">
        <v>0</v>
      </c>
      <c r="N2465" s="15">
        <f t="shared" si="214"/>
        <v>1.4725877192982459</v>
      </c>
      <c r="O2465" s="21">
        <f t="shared" si="212"/>
        <v>0</v>
      </c>
      <c r="P2465" s="24">
        <v>12.77</v>
      </c>
      <c r="Q2465" s="18">
        <f t="shared" si="213"/>
        <v>0</v>
      </c>
      <c r="R2465" s="2">
        <v>1</v>
      </c>
      <c r="S2465" s="2">
        <v>120</v>
      </c>
      <c r="T2465" s="2" t="s">
        <v>4647</v>
      </c>
      <c r="U2465" s="28">
        <f>IF(G2465=0,"",_xlfn.MINIFS('PO Details'!$I:$I,'PO Details'!$D:$D,Planning!$B2465,'PO Details'!$L:$L,Planning!$E2465))</f>
        <v>45443</v>
      </c>
      <c r="V2465" s="29" t="s">
        <v>4641</v>
      </c>
      <c r="W2465" t="str">
        <f t="shared" si="211"/>
        <v/>
      </c>
      <c r="X2465" s="2">
        <v>120</v>
      </c>
    </row>
    <row r="2466" spans="1:24" x14ac:dyDescent="0.25">
      <c r="A2466" s="11" t="s">
        <v>4616</v>
      </c>
      <c r="B2466" s="22" t="s">
        <v>330</v>
      </c>
      <c r="C2466" s="22"/>
      <c r="D2466" s="22" t="s">
        <v>331</v>
      </c>
      <c r="E2466" s="31" t="s">
        <v>113</v>
      </c>
      <c r="F2466" s="12">
        <f>SUMIFS('Inventory Details'!$H:$H,'Inventory Details'!$B:$B,$B2466,'Inventory Details'!$E:$E,$E2466)</f>
        <v>72</v>
      </c>
      <c r="G2466" s="12">
        <f>SUMIFS('PO Details'!$H:$H,'PO Details'!$D:$D,Planning!$B2466,'PO Details'!$L:$L,$E2466)</f>
        <v>125</v>
      </c>
      <c r="H2466" s="12">
        <f>SUMIFS('SO Details'!$G:$G,'SO Details'!$D:$D,Planning!$B2466,'SO Details'!$K:$K,$E2466)</f>
        <v>3</v>
      </c>
      <c r="I2466" s="20">
        <f>IF(COUNTIFS($C:$C,B2466)&gt;1,SUMIFS('Sales Hx'!$Q:$Q,'Sales Hx'!$B:$B,_xlfn.XLOOKUP(B2466,C:C,B:B),'Sales Hx'!$D:$D,Planning!$E2466),SUMIFS('Sales Hx'!$Q:$Q,'Sales Hx'!$B:$B,Planning!$B2466,'Sales Hx'!$D:$D,Planning!$E2466))</f>
        <v>61.599999999999994</v>
      </c>
      <c r="J2466" s="16">
        <f>IF(COUNTIFS($C:$C,B2466)&gt;1,SUMIFS('Sales Hx'!$S:$S,'Sales Hx'!$B:$B,_xlfn.XLOOKUP(B2466,C:C,B:B),'Sales Hx'!$D:$D,E2466),SUMIFS('Sales Hx'!$S:$S,'Sales Hx'!$B:$B,$B2466,'Sales Hx'!$D:$D,$E2466))</f>
        <v>0.77631578947368418</v>
      </c>
      <c r="K2466" s="16">
        <f t="shared" si="210"/>
        <v>3.1980519480519485</v>
      </c>
      <c r="L2466" s="12">
        <f>IF(M2466&lt;&gt;"",M2466,IF(COUNTIFS($C:$C,B2466)&gt;1,SUMIFS('Sales Hx'!V:V,'Sales Hx'!$B:$B,_xlfn.XLOOKUP(B2466,C:C,B:B),'Sales Hx'!$D:$D,$E2466),SUMIFS('Sales Hx'!V:V,'Sales Hx'!$B:$B,$B2466,'Sales Hx'!$D:$D,$E2466)))</f>
        <v>0</v>
      </c>
      <c r="M2466" s="12">
        <v>0</v>
      </c>
      <c r="N2466" s="15">
        <f t="shared" si="214"/>
        <v>0.77631578947368418</v>
      </c>
      <c r="O2466" s="21">
        <f t="shared" si="212"/>
        <v>0</v>
      </c>
      <c r="P2466" s="24">
        <v>12.77</v>
      </c>
      <c r="Q2466" s="18">
        <f t="shared" si="213"/>
        <v>0</v>
      </c>
      <c r="R2466" s="2">
        <v>1</v>
      </c>
      <c r="S2466" s="2">
        <v>120</v>
      </c>
      <c r="T2466" s="2" t="s">
        <v>4647</v>
      </c>
      <c r="U2466" s="28">
        <f>IF(G2466=0,"",_xlfn.MINIFS('PO Details'!$I:$I,'PO Details'!$D:$D,Planning!$B2466,'PO Details'!$L:$L,Planning!$E2466))</f>
        <v>45474</v>
      </c>
      <c r="V2466" s="29" t="s">
        <v>4641</v>
      </c>
      <c r="W2466" t="str">
        <f t="shared" si="211"/>
        <v/>
      </c>
      <c r="X2466" s="2">
        <v>120</v>
      </c>
    </row>
    <row r="2467" spans="1:24" x14ac:dyDescent="0.25">
      <c r="A2467" s="11" t="s">
        <v>4616</v>
      </c>
      <c r="B2467" s="22" t="s">
        <v>330</v>
      </c>
      <c r="C2467" s="22"/>
      <c r="D2467" s="22" t="s">
        <v>331</v>
      </c>
      <c r="E2467" s="31" t="s">
        <v>109</v>
      </c>
      <c r="F2467" s="12">
        <f>SUMIFS('Inventory Details'!$H:$H,'Inventory Details'!$B:$B,$B2467,'Inventory Details'!$E:$E,$E2467)</f>
        <v>86</v>
      </c>
      <c r="G2467" s="12">
        <f>SUMIFS('PO Details'!$H:$H,'PO Details'!$D:$D,Planning!$B2467,'PO Details'!$L:$L,$E2467)</f>
        <v>50</v>
      </c>
      <c r="H2467" s="12">
        <f>SUMIFS('SO Details'!$G:$G,'SO Details'!$D:$D,Planning!$B2467,'SO Details'!$K:$K,$E2467)</f>
        <v>0</v>
      </c>
      <c r="I2467" s="20">
        <f>IF(COUNTIFS($C:$C,B2467)&gt;1,SUMIFS('Sales Hx'!$Q:$Q,'Sales Hx'!$B:$B,_xlfn.XLOOKUP(B2467,C:C,B:B),'Sales Hx'!$D:$D,Planning!$E2467),SUMIFS('Sales Hx'!$Q:$Q,'Sales Hx'!$B:$B,Planning!$B2467,'Sales Hx'!$D:$D,Planning!$E2467))</f>
        <v>67.199999999999989</v>
      </c>
      <c r="J2467" s="16">
        <f>IF(COUNTIFS($C:$C,B2467)&gt;1,SUMIFS('Sales Hx'!$S:$S,'Sales Hx'!$B:$B,_xlfn.XLOOKUP(B2467,C:C,B:B),'Sales Hx'!$D:$D,E2467),SUMIFS('Sales Hx'!$S:$S,'Sales Hx'!$B:$B,$B2467,'Sales Hx'!$D:$D,$E2467))</f>
        <v>0.6869517543859649</v>
      </c>
      <c r="K2467" s="16">
        <f t="shared" si="210"/>
        <v>2.0238095238095242</v>
      </c>
      <c r="L2467" s="12">
        <f>IF(M2467&lt;&gt;"",M2467,IF(COUNTIFS($C:$C,B2467)&gt;1,SUMIFS('Sales Hx'!V:V,'Sales Hx'!$B:$B,_xlfn.XLOOKUP(B2467,C:C,B:B),'Sales Hx'!$D:$D,$E2467),SUMIFS('Sales Hx'!V:V,'Sales Hx'!$B:$B,$B2467,'Sales Hx'!$D:$D,$E2467)))</f>
        <v>0</v>
      </c>
      <c r="M2467" s="12">
        <v>0</v>
      </c>
      <c r="N2467" s="15">
        <f t="shared" si="214"/>
        <v>0.6869517543859649</v>
      </c>
      <c r="O2467" s="21">
        <f t="shared" si="212"/>
        <v>0</v>
      </c>
      <c r="P2467" s="24">
        <v>12.77</v>
      </c>
      <c r="Q2467" s="18">
        <f t="shared" si="213"/>
        <v>0</v>
      </c>
      <c r="R2467" s="2">
        <v>1</v>
      </c>
      <c r="S2467" s="2">
        <v>120</v>
      </c>
      <c r="T2467" s="2" t="s">
        <v>4647</v>
      </c>
      <c r="U2467" s="28">
        <f>IF(G2467=0,"",_xlfn.MINIFS('PO Details'!$I:$I,'PO Details'!$D:$D,Planning!$B2467,'PO Details'!$L:$L,Planning!$E2467))</f>
        <v>45458</v>
      </c>
      <c r="V2467" s="29" t="s">
        <v>4641</v>
      </c>
      <c r="W2467" t="str">
        <f t="shared" si="211"/>
        <v/>
      </c>
      <c r="X2467" s="2">
        <v>120</v>
      </c>
    </row>
    <row r="2468" spans="1:24" x14ac:dyDescent="0.25">
      <c r="A2468" s="11" t="s">
        <v>4616</v>
      </c>
      <c r="B2468" s="22" t="s">
        <v>330</v>
      </c>
      <c r="C2468" s="22"/>
      <c r="D2468" s="22" t="s">
        <v>331</v>
      </c>
      <c r="E2468" s="31" t="s">
        <v>15</v>
      </c>
      <c r="F2468" s="12">
        <f>SUMIFS('Inventory Details'!$H:$H,'Inventory Details'!$B:$B,$B2468,'Inventory Details'!$E:$E,$E2468)</f>
        <v>20</v>
      </c>
      <c r="G2468" s="12">
        <f>SUMIFS('PO Details'!$H:$H,'PO Details'!$D:$D,Planning!$B2468,'PO Details'!$L:$L,$E2468)</f>
        <v>30</v>
      </c>
      <c r="H2468" s="12">
        <f>SUMIFS('SO Details'!$G:$G,'SO Details'!$D:$D,Planning!$B2468,'SO Details'!$K:$K,$E2468)</f>
        <v>0</v>
      </c>
      <c r="I2468" s="20">
        <f>IF(COUNTIFS($C:$C,B2468)&gt;1,SUMIFS('Sales Hx'!$Q:$Q,'Sales Hx'!$B:$B,_xlfn.XLOOKUP(B2468,C:C,B:B),'Sales Hx'!$D:$D,Planning!$E2468),SUMIFS('Sales Hx'!$Q:$Q,'Sales Hx'!$B:$B,Planning!$B2468,'Sales Hx'!$D:$D,Planning!$E2468))</f>
        <v>28</v>
      </c>
      <c r="J2468" s="16">
        <f>IF(COUNTIFS($C:$C,B2468)&gt;1,SUMIFS('Sales Hx'!$S:$S,'Sales Hx'!$B:$B,_xlfn.XLOOKUP(B2468,C:C,B:B),'Sales Hx'!$D:$D,E2468),SUMIFS('Sales Hx'!$S:$S,'Sales Hx'!$B:$B,$B2468,'Sales Hx'!$D:$D,$E2468))</f>
        <v>0.625</v>
      </c>
      <c r="K2468" s="16">
        <f t="shared" si="210"/>
        <v>1.7857142857142858</v>
      </c>
      <c r="L2468" s="12">
        <f>IF(M2468&lt;&gt;"",M2468,IF(COUNTIFS($C:$C,B2468)&gt;1,SUMIFS('Sales Hx'!V:V,'Sales Hx'!$B:$B,_xlfn.XLOOKUP(B2468,C:C,B:B),'Sales Hx'!$D:$D,$E2468),SUMIFS('Sales Hx'!V:V,'Sales Hx'!$B:$B,$B2468,'Sales Hx'!$D:$D,$E2468)))</f>
        <v>0</v>
      </c>
      <c r="M2468" s="12">
        <v>0</v>
      </c>
      <c r="N2468" s="15">
        <f t="shared" si="214"/>
        <v>0.625</v>
      </c>
      <c r="O2468" s="21">
        <f t="shared" si="212"/>
        <v>0</v>
      </c>
      <c r="P2468" s="24">
        <v>12.77</v>
      </c>
      <c r="Q2468" s="18">
        <f t="shared" si="213"/>
        <v>0</v>
      </c>
      <c r="R2468" s="2">
        <v>1</v>
      </c>
      <c r="S2468" s="2">
        <v>120</v>
      </c>
      <c r="T2468" s="2" t="s">
        <v>4647</v>
      </c>
      <c r="U2468" s="28">
        <f>IF(G2468=0,"",_xlfn.MINIFS('PO Details'!$I:$I,'PO Details'!$D:$D,Planning!$B2468,'PO Details'!$L:$L,Planning!$E2468))</f>
        <v>45469</v>
      </c>
      <c r="V2468" s="29" t="s">
        <v>4641</v>
      </c>
      <c r="W2468" t="str">
        <f t="shared" si="211"/>
        <v/>
      </c>
      <c r="X2468" s="2">
        <v>120</v>
      </c>
    </row>
    <row r="2469" spans="1:24" x14ac:dyDescent="0.25">
      <c r="A2469" s="11" t="s">
        <v>4616</v>
      </c>
      <c r="B2469" s="22" t="s">
        <v>330</v>
      </c>
      <c r="C2469" s="22"/>
      <c r="D2469" s="22" t="s">
        <v>331</v>
      </c>
      <c r="E2469" s="31" t="s">
        <v>119</v>
      </c>
      <c r="F2469" s="12">
        <f>SUMIFS('Inventory Details'!$H:$H,'Inventory Details'!$B:$B,$B2469,'Inventory Details'!$E:$E,$E2469)</f>
        <v>0</v>
      </c>
      <c r="G2469" s="12">
        <f>SUMIFS('PO Details'!$H:$H,'PO Details'!$D:$D,Planning!$B2469,'PO Details'!$L:$L,$E2469)</f>
        <v>18</v>
      </c>
      <c r="H2469" s="12">
        <f>SUMIFS('SO Details'!$G:$G,'SO Details'!$D:$D,Planning!$B2469,'SO Details'!$K:$K,$E2469)</f>
        <v>0</v>
      </c>
      <c r="I2469" s="20">
        <f>IF(COUNTIFS($C:$C,B2469)&gt;1,SUMIFS('Sales Hx'!$Q:$Q,'Sales Hx'!$B:$B,_xlfn.XLOOKUP(B2469,C:C,B:B),'Sales Hx'!$D:$D,Planning!$E2469),SUMIFS('Sales Hx'!$Q:$Q,'Sales Hx'!$B:$B,Planning!$B2469,'Sales Hx'!$D:$D,Planning!$E2469))</f>
        <v>0</v>
      </c>
      <c r="J2469" s="16">
        <f>IF(COUNTIFS($C:$C,B2469)&gt;1,SUMIFS('Sales Hx'!$S:$S,'Sales Hx'!$B:$B,_xlfn.XLOOKUP(B2469,C:C,B:B),'Sales Hx'!$D:$D,E2469),SUMIFS('Sales Hx'!$S:$S,'Sales Hx'!$B:$B,$B2469,'Sales Hx'!$D:$D,$E2469))</f>
        <v>6.5789473684210523E-2</v>
      </c>
      <c r="K2469" s="16">
        <f t="shared" si="210"/>
        <v>0</v>
      </c>
      <c r="L2469" s="12">
        <f>IF(M2469&lt;&gt;"",M2469,IF(COUNTIFS($C:$C,B2469)&gt;1,SUMIFS('Sales Hx'!V:V,'Sales Hx'!$B:$B,_xlfn.XLOOKUP(B2469,C:C,B:B),'Sales Hx'!$D:$D,$E2469),SUMIFS('Sales Hx'!V:V,'Sales Hx'!$B:$B,$B2469,'Sales Hx'!$D:$D,$E2469)))</f>
        <v>0</v>
      </c>
      <c r="M2469" s="12">
        <v>0</v>
      </c>
      <c r="N2469" s="15">
        <f t="shared" si="214"/>
        <v>6.5789473684210523E-2</v>
      </c>
      <c r="O2469" s="21">
        <f t="shared" si="212"/>
        <v>0</v>
      </c>
      <c r="P2469" s="24">
        <v>12.77</v>
      </c>
      <c r="Q2469" s="18">
        <f t="shared" si="213"/>
        <v>0</v>
      </c>
      <c r="R2469" s="2">
        <v>1</v>
      </c>
      <c r="S2469" s="2">
        <v>120</v>
      </c>
      <c r="T2469" s="2" t="s">
        <v>4647</v>
      </c>
      <c r="U2469" s="28">
        <f>IF(G2469=0,"",_xlfn.MINIFS('PO Details'!$I:$I,'PO Details'!$D:$D,Planning!$B2469,'PO Details'!$L:$L,Planning!$E2469))</f>
        <v>45443</v>
      </c>
      <c r="V2469" s="29" t="s">
        <v>4641</v>
      </c>
      <c r="W2469" t="str">
        <f t="shared" si="211"/>
        <v/>
      </c>
      <c r="X2469" s="2">
        <v>120</v>
      </c>
    </row>
    <row r="2470" spans="1:24" x14ac:dyDescent="0.25">
      <c r="A2470" s="11" t="s">
        <v>4616</v>
      </c>
      <c r="B2470" s="22" t="s">
        <v>330</v>
      </c>
      <c r="C2470" s="22"/>
      <c r="D2470" s="22" t="s">
        <v>331</v>
      </c>
      <c r="E2470" s="31" t="s">
        <v>4746</v>
      </c>
      <c r="F2470" s="12">
        <f>SUMIFS('Inventory Details'!$H:$H,'Inventory Details'!$B:$B,$B2470,'Inventory Details'!$E:$E,$E2470)</f>
        <v>209</v>
      </c>
      <c r="G2470" s="12">
        <f>SUMIFS('PO Details'!$H:$H,'PO Details'!$D:$D,Planning!$B2470,'PO Details'!$L:$L,$E2470)</f>
        <v>100</v>
      </c>
      <c r="H2470" s="12">
        <f>SUMIFS('SO Details'!$G:$G,'SO Details'!$D:$D,Planning!$B2470,'SO Details'!$K:$K,$E2470)</f>
        <v>7</v>
      </c>
      <c r="I2470" s="20">
        <f>IF(COUNTIFS($C:$C,B2470)&gt;1,SUMIFS('Sales Hx'!$Q:$Q,'Sales Hx'!$B:$B,_xlfn.XLOOKUP(B2470,C:C,B:B),'Sales Hx'!$D:$D,Planning!$E2470),SUMIFS('Sales Hx'!$Q:$Q,'Sales Hx'!$B:$B,Planning!$B2470,'Sales Hx'!$D:$D,Planning!$E2470))</f>
        <v>123.19999999999999</v>
      </c>
      <c r="J2470" s="16">
        <f>IF(COUNTIFS($C:$C,B2470)&gt;1,SUMIFS('Sales Hx'!$S:$S,'Sales Hx'!$B:$B,_xlfn.XLOOKUP(B2470,C:C,B:B),'Sales Hx'!$D:$D,E2470),SUMIFS('Sales Hx'!$S:$S,'Sales Hx'!$B:$B,$B2470,'Sales Hx'!$D:$D,$E2470))</f>
        <v>1.4144736842105263</v>
      </c>
      <c r="K2470" s="16">
        <f t="shared" si="210"/>
        <v>2.5081168831168834</v>
      </c>
      <c r="L2470" s="12">
        <f>IF(M2470&lt;&gt;"",M2470,IF(COUNTIFS($C:$C,B2470)&gt;1,SUMIFS('Sales Hx'!V:V,'Sales Hx'!$B:$B,_xlfn.XLOOKUP(B2470,C:C,B:B),'Sales Hx'!$D:$D,$E2470),SUMIFS('Sales Hx'!V:V,'Sales Hx'!$B:$B,$B2470,'Sales Hx'!$D:$D,$E2470)))</f>
        <v>0</v>
      </c>
      <c r="M2470" s="12">
        <v>0</v>
      </c>
      <c r="N2470" s="15">
        <f t="shared" si="214"/>
        <v>1.4144736842105263</v>
      </c>
      <c r="O2470" s="21">
        <f t="shared" si="212"/>
        <v>0</v>
      </c>
      <c r="P2470" s="24">
        <v>12.77</v>
      </c>
      <c r="Q2470" s="18">
        <f t="shared" si="213"/>
        <v>0</v>
      </c>
      <c r="R2470" s="2">
        <v>1</v>
      </c>
      <c r="S2470" s="2">
        <v>120</v>
      </c>
      <c r="T2470" s="2" t="s">
        <v>4647</v>
      </c>
      <c r="U2470" s="28">
        <f>IF(G2470=0,"",_xlfn.MINIFS('PO Details'!$I:$I,'PO Details'!$D:$D,Planning!$B2470,'PO Details'!$L:$L,Planning!$E2470))</f>
        <v>45473</v>
      </c>
      <c r="V2470" s="29" t="s">
        <v>4641</v>
      </c>
      <c r="W2470" t="str">
        <f t="shared" si="211"/>
        <v/>
      </c>
      <c r="X2470" s="2">
        <v>120</v>
      </c>
    </row>
    <row r="2471" spans="1:24" x14ac:dyDescent="0.25">
      <c r="A2471" s="11" t="s">
        <v>4616</v>
      </c>
      <c r="B2471" s="22" t="s">
        <v>330</v>
      </c>
      <c r="C2471" s="22"/>
      <c r="D2471" s="22" t="s">
        <v>331</v>
      </c>
      <c r="E2471" s="31" t="s">
        <v>1201</v>
      </c>
      <c r="F2471" s="12">
        <f>SUMIFS('Inventory Details'!$H:$H,'Inventory Details'!$B:$B,$B2471,'Inventory Details'!$E:$E,$E2471)</f>
        <v>0</v>
      </c>
      <c r="G2471" s="12">
        <f>SUMIFS('PO Details'!$H:$H,'PO Details'!$D:$D,Planning!$B2471,'PO Details'!$L:$L,$E2471)</f>
        <v>0</v>
      </c>
      <c r="H2471" s="12">
        <f>SUMIFS('SO Details'!$G:$G,'SO Details'!$D:$D,Planning!$B2471,'SO Details'!$K:$K,$E2471)</f>
        <v>0</v>
      </c>
      <c r="I2471" s="20">
        <f>IF(COUNTIFS($C:$C,B2471)&gt;1,SUMIFS('Sales Hx'!$Q:$Q,'Sales Hx'!$B:$B,_xlfn.XLOOKUP(B2471,C:C,B:B),'Sales Hx'!$D:$D,Planning!$E2471),SUMIFS('Sales Hx'!$Q:$Q,'Sales Hx'!$B:$B,Planning!$B2471,'Sales Hx'!$D:$D,Planning!$E2471))</f>
        <v>0</v>
      </c>
      <c r="J2471" s="16">
        <f>IF(COUNTIFS($C:$C,B2471)&gt;1,SUMIFS('Sales Hx'!$S:$S,'Sales Hx'!$B:$B,_xlfn.XLOOKUP(B2471,C:C,B:B),'Sales Hx'!$D:$D,E2471),SUMIFS('Sales Hx'!$S:$S,'Sales Hx'!$B:$B,$B2471,'Sales Hx'!$D:$D,$E2471))</f>
        <v>0</v>
      </c>
      <c r="K2471" s="16">
        <f t="shared" si="210"/>
        <v>0</v>
      </c>
      <c r="L2471" s="12">
        <f>IF(M2471&lt;&gt;"",M2471,IF(COUNTIFS($C:$C,B2471)&gt;1,SUMIFS('Sales Hx'!V:V,'Sales Hx'!$B:$B,_xlfn.XLOOKUP(B2471,C:C,B:B),'Sales Hx'!$D:$D,$E2471),SUMIFS('Sales Hx'!V:V,'Sales Hx'!$B:$B,$B2471,'Sales Hx'!$D:$D,$E2471)))</f>
        <v>0</v>
      </c>
      <c r="M2471" s="12">
        <v>0</v>
      </c>
      <c r="N2471" s="15">
        <f t="shared" si="214"/>
        <v>0</v>
      </c>
      <c r="O2471" s="21">
        <f t="shared" si="212"/>
        <v>0</v>
      </c>
      <c r="P2471" s="24">
        <v>12.77</v>
      </c>
      <c r="Q2471" s="18">
        <f t="shared" si="213"/>
        <v>0</v>
      </c>
      <c r="R2471" s="2">
        <v>1</v>
      </c>
      <c r="S2471" s="2">
        <v>120</v>
      </c>
      <c r="T2471" s="2" t="s">
        <v>4647</v>
      </c>
      <c r="U2471" s="28" t="str">
        <f>IF(G2471=0,"",_xlfn.MINIFS('PO Details'!$I:$I,'PO Details'!$D:$D,Planning!$B2471,'PO Details'!$L:$L,Planning!$E2471))</f>
        <v/>
      </c>
      <c r="V2471" s="29" t="s">
        <v>4641</v>
      </c>
      <c r="W2471" t="str">
        <f t="shared" si="211"/>
        <v/>
      </c>
      <c r="X2471" s="2">
        <v>120</v>
      </c>
    </row>
    <row r="2472" spans="1:24" x14ac:dyDescent="0.25">
      <c r="A2472" s="11" t="s">
        <v>4616</v>
      </c>
      <c r="B2472" s="22" t="s">
        <v>330</v>
      </c>
      <c r="C2472" s="22"/>
      <c r="D2472" s="22" t="s">
        <v>331</v>
      </c>
      <c r="E2472" s="31" t="s">
        <v>820</v>
      </c>
      <c r="F2472" s="12">
        <f>SUMIFS('Inventory Details'!$H:$H,'Inventory Details'!$B:$B,$B2472,'Inventory Details'!$E:$E,$E2472)</f>
        <v>26</v>
      </c>
      <c r="G2472" s="12">
        <f>SUMIFS('PO Details'!$H:$H,'PO Details'!$D:$D,Planning!$B2472,'PO Details'!$L:$L,$E2472)</f>
        <v>0</v>
      </c>
      <c r="H2472" s="12">
        <f>SUMIFS('SO Details'!$G:$G,'SO Details'!$D:$D,Planning!$B2472,'SO Details'!$K:$K,$E2472)</f>
        <v>0</v>
      </c>
      <c r="I2472" s="20">
        <f>IF(COUNTIFS($C:$C,B2472)&gt;1,SUMIFS('Sales Hx'!$Q:$Q,'Sales Hx'!$B:$B,_xlfn.XLOOKUP(B2472,C:C,B:B),'Sales Hx'!$D:$D,Planning!$E2472),SUMIFS('Sales Hx'!$Q:$Q,'Sales Hx'!$B:$B,Planning!$B2472,'Sales Hx'!$D:$D,Planning!$E2472))</f>
        <v>2.8</v>
      </c>
      <c r="J2472" s="16">
        <f>IF(COUNTIFS($C:$C,B2472)&gt;1,SUMIFS('Sales Hx'!$S:$S,'Sales Hx'!$B:$B,_xlfn.XLOOKUP(B2472,C:C,B:B),'Sales Hx'!$D:$D,E2472),SUMIFS('Sales Hx'!$S:$S,'Sales Hx'!$B:$B,$B2472,'Sales Hx'!$D:$D,$E2472))</f>
        <v>0.11513157894736843</v>
      </c>
      <c r="K2472" s="16">
        <f t="shared" si="210"/>
        <v>9.2857142857142865</v>
      </c>
      <c r="L2472" s="12">
        <f>IF(M2472&lt;&gt;"",M2472,IF(COUNTIFS($C:$C,B2472)&gt;1,SUMIFS('Sales Hx'!V:V,'Sales Hx'!$B:$B,_xlfn.XLOOKUP(B2472,C:C,B:B),'Sales Hx'!$D:$D,$E2472),SUMIFS('Sales Hx'!V:V,'Sales Hx'!$B:$B,$B2472,'Sales Hx'!$D:$D,$E2472)))</f>
        <v>0</v>
      </c>
      <c r="M2472" s="12">
        <v>0</v>
      </c>
      <c r="N2472" s="15">
        <f t="shared" si="214"/>
        <v>0.11513157894736843</v>
      </c>
      <c r="O2472" s="21">
        <f t="shared" si="212"/>
        <v>0</v>
      </c>
      <c r="P2472" s="24">
        <v>12.77</v>
      </c>
      <c r="Q2472" s="18">
        <f t="shared" si="213"/>
        <v>0</v>
      </c>
      <c r="R2472" s="2">
        <v>1</v>
      </c>
      <c r="S2472" s="2">
        <v>120</v>
      </c>
      <c r="T2472" s="2" t="s">
        <v>4647</v>
      </c>
      <c r="U2472" s="28" t="str">
        <f>IF(G2472=0,"",_xlfn.MINIFS('PO Details'!$I:$I,'PO Details'!$D:$D,Planning!$B2472,'PO Details'!$L:$L,Planning!$E2472))</f>
        <v/>
      </c>
      <c r="V2472" s="29" t="s">
        <v>4641</v>
      </c>
      <c r="W2472" t="str">
        <f t="shared" si="211"/>
        <v>Max</v>
      </c>
      <c r="X2472" s="2">
        <v>120</v>
      </c>
    </row>
    <row r="2473" spans="1:24" x14ac:dyDescent="0.25">
      <c r="A2473" s="11" t="s">
        <v>4616</v>
      </c>
      <c r="B2473" s="22" t="s">
        <v>330</v>
      </c>
      <c r="C2473" s="22"/>
      <c r="D2473" s="22" t="s">
        <v>331</v>
      </c>
      <c r="E2473" s="31" t="s">
        <v>108</v>
      </c>
      <c r="F2473" s="12">
        <f>SUMIFS('Inventory Details'!$H:$H,'Inventory Details'!$B:$B,$B2473,'Inventory Details'!$E:$E,$E2473)</f>
        <v>0</v>
      </c>
      <c r="G2473" s="12">
        <f>SUMIFS('PO Details'!$H:$H,'PO Details'!$D:$D,Planning!$B2473,'PO Details'!$L:$L,$E2473)</f>
        <v>0</v>
      </c>
      <c r="H2473" s="12">
        <f>SUMIFS('SO Details'!$G:$G,'SO Details'!$D:$D,Planning!$B2473,'SO Details'!$K:$K,$E2473)</f>
        <v>0</v>
      </c>
      <c r="I2473" s="20">
        <f>IF(COUNTIFS($C:$C,B2473)&gt;1,SUMIFS('Sales Hx'!$Q:$Q,'Sales Hx'!$B:$B,_xlfn.XLOOKUP(B2473,C:C,B:B),'Sales Hx'!$D:$D,Planning!$E2473),SUMIFS('Sales Hx'!$Q:$Q,'Sales Hx'!$B:$B,Planning!$B2473,'Sales Hx'!$D:$D,Planning!$E2473))</f>
        <v>0</v>
      </c>
      <c r="J2473" s="16">
        <f>IF(COUNTIFS($C:$C,B2473)&gt;1,SUMIFS('Sales Hx'!$S:$S,'Sales Hx'!$B:$B,_xlfn.XLOOKUP(B2473,C:C,B:B),'Sales Hx'!$D:$D,E2473),SUMIFS('Sales Hx'!$S:$S,'Sales Hx'!$B:$B,$B2473,'Sales Hx'!$D:$D,$E2473))</f>
        <v>0.22203947368421054</v>
      </c>
      <c r="K2473" s="16">
        <f t="shared" si="210"/>
        <v>0</v>
      </c>
      <c r="L2473" s="12">
        <f>IF(M2473&lt;&gt;"",M2473,IF(COUNTIFS($C:$C,B2473)&gt;1,SUMIFS('Sales Hx'!V:V,'Sales Hx'!$B:$B,_xlfn.XLOOKUP(B2473,C:C,B:B),'Sales Hx'!$D:$D,$E2473),SUMIFS('Sales Hx'!V:V,'Sales Hx'!$B:$B,$B2473,'Sales Hx'!$D:$D,$E2473)))</f>
        <v>0</v>
      </c>
      <c r="M2473" s="12">
        <v>0</v>
      </c>
      <c r="N2473" s="15">
        <f t="shared" si="214"/>
        <v>0.22203947368421054</v>
      </c>
      <c r="O2473" s="21">
        <f t="shared" si="212"/>
        <v>27</v>
      </c>
      <c r="P2473" s="24">
        <v>12.77</v>
      </c>
      <c r="Q2473" s="18">
        <f t="shared" si="213"/>
        <v>344.78999999999996</v>
      </c>
      <c r="R2473" s="2">
        <v>1</v>
      </c>
      <c r="S2473" s="2">
        <v>120</v>
      </c>
      <c r="T2473" s="2" t="s">
        <v>4647</v>
      </c>
      <c r="U2473" s="28" t="str">
        <f>IF(G2473=0,"",_xlfn.MINIFS('PO Details'!$I:$I,'PO Details'!$D:$D,Planning!$B2473,'PO Details'!$L:$L,Planning!$E2473))</f>
        <v/>
      </c>
      <c r="V2473" s="29" t="s">
        <v>4641</v>
      </c>
      <c r="W2473" t="str">
        <f t="shared" si="211"/>
        <v/>
      </c>
      <c r="X2473" s="2">
        <v>120</v>
      </c>
    </row>
    <row r="2474" spans="1:24" x14ac:dyDescent="0.25">
      <c r="A2474" s="11" t="s">
        <v>4616</v>
      </c>
      <c r="B2474" s="22" t="s">
        <v>330</v>
      </c>
      <c r="C2474" s="22"/>
      <c r="D2474" s="22" t="s">
        <v>331</v>
      </c>
      <c r="E2474" s="31" t="s">
        <v>861</v>
      </c>
      <c r="F2474" s="12">
        <f>SUMIFS('Inventory Details'!$H:$H,'Inventory Details'!$B:$B,$B2474,'Inventory Details'!$E:$E,$E2474)</f>
        <v>2</v>
      </c>
      <c r="G2474" s="12">
        <f>SUMIFS('PO Details'!$H:$H,'PO Details'!$D:$D,Planning!$B2474,'PO Details'!$L:$L,$E2474)</f>
        <v>0</v>
      </c>
      <c r="H2474" s="12">
        <f>SUMIFS('SO Details'!$G:$G,'SO Details'!$D:$D,Planning!$B2474,'SO Details'!$K:$K,$E2474)</f>
        <v>0</v>
      </c>
      <c r="I2474" s="20">
        <f>IF(COUNTIFS($C:$C,B2474)&gt;1,SUMIFS('Sales Hx'!$Q:$Q,'Sales Hx'!$B:$B,_xlfn.XLOOKUP(B2474,C:C,B:B),'Sales Hx'!$D:$D,Planning!$E2474),SUMIFS('Sales Hx'!$Q:$Q,'Sales Hx'!$B:$B,Planning!$B2474,'Sales Hx'!$D:$D,Planning!$E2474))</f>
        <v>0</v>
      </c>
      <c r="J2474" s="16">
        <f>IF(COUNTIFS($C:$C,B2474)&gt;1,SUMIFS('Sales Hx'!$S:$S,'Sales Hx'!$B:$B,_xlfn.XLOOKUP(B2474,C:C,B:B),'Sales Hx'!$D:$D,E2474),SUMIFS('Sales Hx'!$S:$S,'Sales Hx'!$B:$B,$B2474,'Sales Hx'!$D:$D,$E2474))</f>
        <v>3.2894736842105261E-2</v>
      </c>
      <c r="K2474" s="16">
        <f t="shared" si="210"/>
        <v>0</v>
      </c>
      <c r="L2474" s="12">
        <f>IF(M2474&lt;&gt;"",M2474,IF(COUNTIFS($C:$C,B2474)&gt;1,SUMIFS('Sales Hx'!V:V,'Sales Hx'!$B:$B,_xlfn.XLOOKUP(B2474,C:C,B:B),'Sales Hx'!$D:$D,$E2474),SUMIFS('Sales Hx'!V:V,'Sales Hx'!$B:$B,$B2474,'Sales Hx'!$D:$D,$E2474)))</f>
        <v>0</v>
      </c>
      <c r="M2474" s="12">
        <v>0</v>
      </c>
      <c r="N2474" s="15">
        <f t="shared" si="214"/>
        <v>3.2894736842105261E-2</v>
      </c>
      <c r="O2474" s="21">
        <f t="shared" si="212"/>
        <v>0</v>
      </c>
      <c r="P2474" s="24">
        <v>12.77</v>
      </c>
      <c r="Q2474" s="18">
        <f t="shared" si="213"/>
        <v>0</v>
      </c>
      <c r="R2474" s="2">
        <v>1</v>
      </c>
      <c r="S2474" s="2">
        <v>120</v>
      </c>
      <c r="T2474" s="2" t="s">
        <v>4647</v>
      </c>
      <c r="U2474" s="28" t="str">
        <f>IF(G2474=0,"",_xlfn.MINIFS('PO Details'!$I:$I,'PO Details'!$D:$D,Planning!$B2474,'PO Details'!$L:$L,Planning!$E2474))</f>
        <v/>
      </c>
      <c r="V2474" s="29" t="s">
        <v>4641</v>
      </c>
      <c r="W2474" t="str">
        <f t="shared" si="211"/>
        <v/>
      </c>
      <c r="X2474" s="2">
        <v>120</v>
      </c>
    </row>
    <row r="2475" spans="1:24" x14ac:dyDescent="0.25">
      <c r="A2475" s="11" t="s">
        <v>4616</v>
      </c>
      <c r="B2475" s="22" t="s">
        <v>330</v>
      </c>
      <c r="C2475" s="22"/>
      <c r="D2475" s="22" t="s">
        <v>331</v>
      </c>
      <c r="E2475" s="31" t="s">
        <v>2214</v>
      </c>
      <c r="F2475" s="12">
        <f>SUMIFS('Inventory Details'!$H:$H,'Inventory Details'!$B:$B,$B2475,'Inventory Details'!$E:$E,$E2475)</f>
        <v>0</v>
      </c>
      <c r="G2475" s="12">
        <f>SUMIFS('PO Details'!$H:$H,'PO Details'!$D:$D,Planning!$B2475,'PO Details'!$L:$L,$E2475)</f>
        <v>0</v>
      </c>
      <c r="H2475" s="12">
        <f>SUMIFS('SO Details'!$G:$G,'SO Details'!$D:$D,Planning!$B2475,'SO Details'!$K:$K,$E2475)</f>
        <v>0</v>
      </c>
      <c r="I2475" s="20">
        <f>IF(COUNTIFS($C:$C,B2475)&gt;1,SUMIFS('Sales Hx'!$Q:$Q,'Sales Hx'!$B:$B,_xlfn.XLOOKUP(B2475,C:C,B:B),'Sales Hx'!$D:$D,Planning!$E2475),SUMIFS('Sales Hx'!$Q:$Q,'Sales Hx'!$B:$B,Planning!$B2475,'Sales Hx'!$D:$D,Planning!$E2475))</f>
        <v>0</v>
      </c>
      <c r="J2475" s="16">
        <f>IF(COUNTIFS($C:$C,B2475)&gt;1,SUMIFS('Sales Hx'!$S:$S,'Sales Hx'!$B:$B,_xlfn.XLOOKUP(B2475,C:C,B:B),'Sales Hx'!$D:$D,E2475),SUMIFS('Sales Hx'!$S:$S,'Sales Hx'!$B:$B,$B2475,'Sales Hx'!$D:$D,$E2475))</f>
        <v>0.14254385964912281</v>
      </c>
      <c r="K2475" s="16">
        <f t="shared" si="210"/>
        <v>0</v>
      </c>
      <c r="L2475" s="12">
        <f>IF(M2475&lt;&gt;"",M2475,IF(COUNTIFS($C:$C,B2475)&gt;1,SUMIFS('Sales Hx'!V:V,'Sales Hx'!$B:$B,_xlfn.XLOOKUP(B2475,C:C,B:B),'Sales Hx'!$D:$D,$E2475),SUMIFS('Sales Hx'!V:V,'Sales Hx'!$B:$B,$B2475,'Sales Hx'!$D:$D,$E2475)))</f>
        <v>0</v>
      </c>
      <c r="M2475" s="12">
        <v>0</v>
      </c>
      <c r="N2475" s="15">
        <f t="shared" si="214"/>
        <v>0.14254385964912281</v>
      </c>
      <c r="O2475" s="21">
        <f t="shared" si="212"/>
        <v>17</v>
      </c>
      <c r="P2475" s="24">
        <v>12.77</v>
      </c>
      <c r="Q2475" s="18">
        <f t="shared" si="213"/>
        <v>217.09</v>
      </c>
      <c r="R2475" s="2">
        <v>1</v>
      </c>
      <c r="S2475" s="2">
        <v>120</v>
      </c>
      <c r="T2475" s="2" t="s">
        <v>4647</v>
      </c>
      <c r="U2475" s="28" t="str">
        <f>IF(G2475=0,"",_xlfn.MINIFS('PO Details'!$I:$I,'PO Details'!$D:$D,Planning!$B2475,'PO Details'!$L:$L,Planning!$E2475))</f>
        <v/>
      </c>
      <c r="V2475" s="29" t="s">
        <v>4641</v>
      </c>
      <c r="W2475" t="str">
        <f t="shared" si="211"/>
        <v/>
      </c>
      <c r="X2475" s="2">
        <v>120</v>
      </c>
    </row>
    <row r="2476" spans="1:24" x14ac:dyDescent="0.25">
      <c r="A2476" s="11"/>
      <c r="B2476" s="22" t="s">
        <v>2564</v>
      </c>
      <c r="C2476" s="22"/>
      <c r="D2476" s="22"/>
      <c r="E2476" s="31" t="s">
        <v>119</v>
      </c>
      <c r="F2476" s="12">
        <f>SUMIFS('Inventory Details'!$H:$H,'Inventory Details'!$B:$B,$B2476,'Inventory Details'!$E:$E,$E2476)</f>
        <v>0</v>
      </c>
      <c r="G2476" s="12">
        <f>SUMIFS('PO Details'!$H:$H,'PO Details'!$D:$D,Planning!$B2476,'PO Details'!$L:$L,$E2476)</f>
        <v>0</v>
      </c>
      <c r="H2476" s="12">
        <f>SUMIFS('SO Details'!$G:$G,'SO Details'!$D:$D,Planning!$B2476,'SO Details'!$K:$K,$E2476)</f>
        <v>0</v>
      </c>
      <c r="I2476" s="20">
        <f>IF(COUNTIFS($C:$C,B2476)&gt;1,SUMIFS('Sales Hx'!$Q:$Q,'Sales Hx'!$B:$B,_xlfn.XLOOKUP(B2476,C:C,B:B),'Sales Hx'!$D:$D,Planning!$E2476),SUMIFS('Sales Hx'!$Q:$Q,'Sales Hx'!$B:$B,Planning!$B2476,'Sales Hx'!$D:$D,Planning!$E2476))</f>
        <v>8.3999999999999986</v>
      </c>
      <c r="J2476" s="16">
        <f>IF(COUNTIFS($C:$C,B2476)&gt;1,SUMIFS('Sales Hx'!$S:$S,'Sales Hx'!$B:$B,_xlfn.XLOOKUP(B2476,C:C,B:B),'Sales Hx'!$D:$D,E2476),SUMIFS('Sales Hx'!$S:$S,'Sales Hx'!$B:$B,$B2476,'Sales Hx'!$D:$D,$E2476))</f>
        <v>0.11403508771929824</v>
      </c>
      <c r="K2476" s="16">
        <f t="shared" si="210"/>
        <v>0</v>
      </c>
      <c r="L2476" s="12">
        <f>IF(M2476&lt;&gt;"",M2476,IF(COUNTIFS($C:$C,B2476)&gt;1,SUMIFS('Sales Hx'!V:V,'Sales Hx'!$B:$B,_xlfn.XLOOKUP(B2476,C:C,B:B),'Sales Hx'!$D:$D,$E2476),SUMIFS('Sales Hx'!V:V,'Sales Hx'!$B:$B,$B2476,'Sales Hx'!$D:$D,$E2476)))</f>
        <v>0</v>
      </c>
      <c r="M2476" s="12">
        <v>0</v>
      </c>
      <c r="N2476" s="15">
        <f t="shared" si="214"/>
        <v>0.11403508771929824</v>
      </c>
      <c r="O2476" s="21">
        <f t="shared" si="212"/>
        <v>14</v>
      </c>
      <c r="P2476" s="24">
        <v>0</v>
      </c>
      <c r="Q2476" s="18">
        <f t="shared" si="213"/>
        <v>0</v>
      </c>
      <c r="R2476" s="2">
        <v>1</v>
      </c>
      <c r="S2476" s="2">
        <v>120</v>
      </c>
      <c r="T2476" s="2" t="s">
        <v>4647</v>
      </c>
      <c r="U2476" s="28" t="str">
        <f>IF(G2476=0,"",_xlfn.MINIFS('PO Details'!$I:$I,'PO Details'!$D:$D,Planning!$B2476,'PO Details'!$L:$L,Planning!$E2476))</f>
        <v/>
      </c>
      <c r="V2476" s="29" t="s">
        <v>4640</v>
      </c>
      <c r="W2476" t="str">
        <f t="shared" si="211"/>
        <v>Max</v>
      </c>
      <c r="X2476" s="2">
        <v>120</v>
      </c>
    </row>
    <row r="2477" spans="1:24" x14ac:dyDescent="0.25">
      <c r="A2477" s="11" t="s">
        <v>4619</v>
      </c>
      <c r="B2477" s="22" t="s">
        <v>1738</v>
      </c>
      <c r="C2477" s="22"/>
      <c r="D2477" s="22" t="s">
        <v>1739</v>
      </c>
      <c r="E2477" s="31" t="s">
        <v>119</v>
      </c>
      <c r="F2477" s="12">
        <f>SUMIFS('Inventory Details'!$H:$H,'Inventory Details'!$B:$B,$B2477,'Inventory Details'!$E:$E,$E2477)</f>
        <v>0</v>
      </c>
      <c r="G2477" s="12">
        <f>SUMIFS('PO Details'!$H:$H,'PO Details'!$D:$D,Planning!$B2477,'PO Details'!$L:$L,$E2477)</f>
        <v>57</v>
      </c>
      <c r="H2477" s="12">
        <f>SUMIFS('SO Details'!$G:$G,'SO Details'!$D:$D,Planning!$B2477,'SO Details'!$K:$K,$E2477)</f>
        <v>0</v>
      </c>
      <c r="I2477" s="20">
        <f>IF(COUNTIFS($C:$C,B2477)&gt;1,SUMIFS('Sales Hx'!$Q:$Q,'Sales Hx'!$B:$B,_xlfn.XLOOKUP(B2477,C:C,B:B),'Sales Hx'!$D:$D,Planning!$E2477),SUMIFS('Sales Hx'!$Q:$Q,'Sales Hx'!$B:$B,Planning!$B2477,'Sales Hx'!$D:$D,Planning!$E2477))</f>
        <v>21</v>
      </c>
      <c r="J2477" s="16">
        <f>IF(COUNTIFS($C:$C,B2477)&gt;1,SUMIFS('Sales Hx'!$S:$S,'Sales Hx'!$B:$B,_xlfn.XLOOKUP(B2477,C:C,B:B),'Sales Hx'!$D:$D,E2477),SUMIFS('Sales Hx'!$S:$S,'Sales Hx'!$B:$B,$B2477,'Sales Hx'!$D:$D,$E2477))</f>
        <v>0.28728070175438597</v>
      </c>
      <c r="K2477" s="16">
        <f t="shared" si="210"/>
        <v>2.7142857142857144</v>
      </c>
      <c r="L2477" s="12">
        <f>IF(M2477&lt;&gt;"",M2477,IF(COUNTIFS($C:$C,B2477)&gt;1,SUMIFS('Sales Hx'!V:V,'Sales Hx'!$B:$B,_xlfn.XLOOKUP(B2477,C:C,B:B),'Sales Hx'!$D:$D,$E2477),SUMIFS('Sales Hx'!V:V,'Sales Hx'!$B:$B,$B2477,'Sales Hx'!$D:$D,$E2477)))</f>
        <v>0</v>
      </c>
      <c r="M2477" s="12">
        <v>0</v>
      </c>
      <c r="N2477" s="15">
        <f t="shared" si="214"/>
        <v>0.28728070175438597</v>
      </c>
      <c r="O2477" s="21">
        <f t="shared" si="212"/>
        <v>0</v>
      </c>
      <c r="P2477" s="24">
        <v>20</v>
      </c>
      <c r="Q2477" s="18">
        <f t="shared" si="213"/>
        <v>0</v>
      </c>
      <c r="R2477" s="2">
        <v>1</v>
      </c>
      <c r="S2477" s="2">
        <v>120</v>
      </c>
      <c r="T2477" s="2" t="s">
        <v>4647</v>
      </c>
      <c r="U2477" s="28">
        <f>IF(G2477=0,"",_xlfn.MINIFS('PO Details'!$I:$I,'PO Details'!$D:$D,Planning!$B2477,'PO Details'!$L:$L,Planning!$E2477))</f>
        <v>45443</v>
      </c>
      <c r="V2477" s="29" t="s">
        <v>4641</v>
      </c>
      <c r="W2477" t="str">
        <f t="shared" si="211"/>
        <v/>
      </c>
      <c r="X2477" s="2">
        <v>120</v>
      </c>
    </row>
    <row r="2478" spans="1:24" x14ac:dyDescent="0.25">
      <c r="A2478" s="11" t="s">
        <v>4619</v>
      </c>
      <c r="B2478" s="22" t="s">
        <v>1738</v>
      </c>
      <c r="C2478" s="22"/>
      <c r="D2478" s="22" t="s">
        <v>1739</v>
      </c>
      <c r="E2478" s="31" t="s">
        <v>109</v>
      </c>
      <c r="F2478" s="12">
        <f>SUMIFS('Inventory Details'!$H:$H,'Inventory Details'!$B:$B,$B2478,'Inventory Details'!$E:$E,$E2478)</f>
        <v>0</v>
      </c>
      <c r="G2478" s="12">
        <f>SUMIFS('PO Details'!$H:$H,'PO Details'!$D:$D,Planning!$B2478,'PO Details'!$L:$L,$E2478)</f>
        <v>19</v>
      </c>
      <c r="H2478" s="12">
        <f>SUMIFS('SO Details'!$G:$G,'SO Details'!$D:$D,Planning!$B2478,'SO Details'!$K:$K,$E2478)</f>
        <v>1</v>
      </c>
      <c r="I2478" s="20">
        <f>IF(COUNTIFS($C:$C,B2478)&gt;1,SUMIFS('Sales Hx'!$Q:$Q,'Sales Hx'!$B:$B,_xlfn.XLOOKUP(B2478,C:C,B:B),'Sales Hx'!$D:$D,Planning!$E2478),SUMIFS('Sales Hx'!$Q:$Q,'Sales Hx'!$B:$B,Planning!$B2478,'Sales Hx'!$D:$D,Planning!$E2478))</f>
        <v>49</v>
      </c>
      <c r="J2478" s="16">
        <f>IF(COUNTIFS($C:$C,B2478)&gt;1,SUMIFS('Sales Hx'!$S:$S,'Sales Hx'!$B:$B,_xlfn.XLOOKUP(B2478,C:C,B:B),'Sales Hx'!$D:$D,E2478),SUMIFS('Sales Hx'!$S:$S,'Sales Hx'!$B:$B,$B2478,'Sales Hx'!$D:$D,$E2478))</f>
        <v>0.42598684210526322</v>
      </c>
      <c r="K2478" s="16">
        <f t="shared" ref="K2478:K2541" si="215">IFERROR((F2478+G2478)/I2478,0)</f>
        <v>0.38775510204081631</v>
      </c>
      <c r="L2478" s="12">
        <f>IF(M2478&lt;&gt;"",M2478,IF(COUNTIFS($C:$C,B2478)&gt;1,SUMIFS('Sales Hx'!V:V,'Sales Hx'!$B:$B,_xlfn.XLOOKUP(B2478,C:C,B:B),'Sales Hx'!$D:$D,$E2478),SUMIFS('Sales Hx'!V:V,'Sales Hx'!$B:$B,$B2478,'Sales Hx'!$D:$D,$E2478)))</f>
        <v>0</v>
      </c>
      <c r="M2478" s="12">
        <v>0</v>
      </c>
      <c r="N2478" s="15">
        <f t="shared" si="214"/>
        <v>0.42598684210526322</v>
      </c>
      <c r="O2478" s="21">
        <f t="shared" si="212"/>
        <v>0</v>
      </c>
      <c r="P2478" s="24">
        <v>20</v>
      </c>
      <c r="Q2478" s="18">
        <f t="shared" si="213"/>
        <v>0</v>
      </c>
      <c r="R2478" s="2">
        <v>1</v>
      </c>
      <c r="S2478" s="2">
        <v>120</v>
      </c>
      <c r="T2478" s="2" t="s">
        <v>4647</v>
      </c>
      <c r="U2478" s="28">
        <f>IF(G2478=0,"",_xlfn.MINIFS('PO Details'!$I:$I,'PO Details'!$D:$D,Planning!$B2478,'PO Details'!$L:$L,Planning!$E2478))</f>
        <v>45473</v>
      </c>
      <c r="V2478" s="29" t="s">
        <v>4641</v>
      </c>
      <c r="W2478" t="str">
        <f t="shared" si="211"/>
        <v/>
      </c>
      <c r="X2478" s="2">
        <v>120</v>
      </c>
    </row>
    <row r="2479" spans="1:24" x14ac:dyDescent="0.25">
      <c r="A2479" s="11" t="s">
        <v>4619</v>
      </c>
      <c r="B2479" s="22" t="s">
        <v>1738</v>
      </c>
      <c r="C2479" s="22"/>
      <c r="D2479" s="22" t="s">
        <v>1739</v>
      </c>
      <c r="E2479" s="31" t="s">
        <v>15</v>
      </c>
      <c r="F2479" s="12">
        <f>SUMIFS('Inventory Details'!$H:$H,'Inventory Details'!$B:$B,$B2479,'Inventory Details'!$E:$E,$E2479)</f>
        <v>0</v>
      </c>
      <c r="G2479" s="12">
        <f>SUMIFS('PO Details'!$H:$H,'PO Details'!$D:$D,Planning!$B2479,'PO Details'!$L:$L,$E2479)</f>
        <v>40</v>
      </c>
      <c r="H2479" s="12">
        <f>SUMIFS('SO Details'!$G:$G,'SO Details'!$D:$D,Planning!$B2479,'SO Details'!$K:$K,$E2479)</f>
        <v>0</v>
      </c>
      <c r="I2479" s="20">
        <f>IF(COUNTIFS($C:$C,B2479)&gt;1,SUMIFS('Sales Hx'!$Q:$Q,'Sales Hx'!$B:$B,_xlfn.XLOOKUP(B2479,C:C,B:B),'Sales Hx'!$D:$D,Planning!$E2479),SUMIFS('Sales Hx'!$Q:$Q,'Sales Hx'!$B:$B,Planning!$B2479,'Sales Hx'!$D:$D,Planning!$E2479))</f>
        <v>0</v>
      </c>
      <c r="J2479" s="16">
        <f>IF(COUNTIFS($C:$C,B2479)&gt;1,SUMIFS('Sales Hx'!$S:$S,'Sales Hx'!$B:$B,_xlfn.XLOOKUP(B2479,C:C,B:B),'Sales Hx'!$D:$D,E2479),SUMIFS('Sales Hx'!$S:$S,'Sales Hx'!$B:$B,$B2479,'Sales Hx'!$D:$D,$E2479))</f>
        <v>0.95394736842105265</v>
      </c>
      <c r="K2479" s="16">
        <f t="shared" si="215"/>
        <v>0</v>
      </c>
      <c r="L2479" s="12">
        <f>IF(M2479&lt;&gt;"",M2479,IF(COUNTIFS($C:$C,B2479)&gt;1,SUMIFS('Sales Hx'!V:V,'Sales Hx'!$B:$B,_xlfn.XLOOKUP(B2479,C:C,B:B),'Sales Hx'!$D:$D,$E2479),SUMIFS('Sales Hx'!V:V,'Sales Hx'!$B:$B,$B2479,'Sales Hx'!$D:$D,$E2479)))</f>
        <v>0</v>
      </c>
      <c r="M2479" s="12">
        <v>0</v>
      </c>
      <c r="N2479" s="15">
        <f t="shared" si="214"/>
        <v>0.95394736842105265</v>
      </c>
      <c r="O2479" s="21">
        <f t="shared" si="212"/>
        <v>0</v>
      </c>
      <c r="P2479" s="24">
        <v>20</v>
      </c>
      <c r="Q2479" s="18">
        <f t="shared" si="213"/>
        <v>0</v>
      </c>
      <c r="R2479" s="2">
        <v>1</v>
      </c>
      <c r="S2479" s="2">
        <v>120</v>
      </c>
      <c r="T2479" s="2" t="s">
        <v>4647</v>
      </c>
      <c r="U2479" s="28">
        <f>IF(G2479=0,"",_xlfn.MINIFS('PO Details'!$I:$I,'PO Details'!$D:$D,Planning!$B2479,'PO Details'!$L:$L,Planning!$E2479))</f>
        <v>45469</v>
      </c>
      <c r="V2479" s="29" t="s">
        <v>4641</v>
      </c>
      <c r="W2479" t="str">
        <f t="shared" si="211"/>
        <v/>
      </c>
      <c r="X2479" s="2">
        <v>120</v>
      </c>
    </row>
    <row r="2480" spans="1:24" x14ac:dyDescent="0.25">
      <c r="A2480" s="11" t="s">
        <v>4619</v>
      </c>
      <c r="B2480" s="22" t="s">
        <v>1738</v>
      </c>
      <c r="C2480" s="22"/>
      <c r="D2480" s="22" t="s">
        <v>1739</v>
      </c>
      <c r="E2480" s="31" t="s">
        <v>186</v>
      </c>
      <c r="F2480" s="12">
        <f>SUMIFS('Inventory Details'!$H:$H,'Inventory Details'!$B:$B,$B2480,'Inventory Details'!$E:$E,$E2480)</f>
        <v>0</v>
      </c>
      <c r="G2480" s="12">
        <f>SUMIFS('PO Details'!$H:$H,'PO Details'!$D:$D,Planning!$B2480,'PO Details'!$L:$L,$E2480)</f>
        <v>5</v>
      </c>
      <c r="H2480" s="12">
        <f>SUMIFS('SO Details'!$G:$G,'SO Details'!$D:$D,Planning!$B2480,'SO Details'!$K:$K,$E2480)</f>
        <v>0</v>
      </c>
      <c r="I2480" s="20">
        <f>IF(COUNTIFS($C:$C,B2480)&gt;1,SUMIFS('Sales Hx'!$Q:$Q,'Sales Hx'!$B:$B,_xlfn.XLOOKUP(B2480,C:C,B:B),'Sales Hx'!$D:$D,Planning!$E2480),SUMIFS('Sales Hx'!$Q:$Q,'Sales Hx'!$B:$B,Planning!$B2480,'Sales Hx'!$D:$D,Planning!$E2480))</f>
        <v>0</v>
      </c>
      <c r="J2480" s="16">
        <f>IF(COUNTIFS($C:$C,B2480)&gt;1,SUMIFS('Sales Hx'!$S:$S,'Sales Hx'!$B:$B,_xlfn.XLOOKUP(B2480,C:C,B:B),'Sales Hx'!$D:$D,E2480),SUMIFS('Sales Hx'!$S:$S,'Sales Hx'!$B:$B,$B2480,'Sales Hx'!$D:$D,$E2480))</f>
        <v>0</v>
      </c>
      <c r="K2480" s="16">
        <f t="shared" si="215"/>
        <v>0</v>
      </c>
      <c r="L2480" s="12">
        <f>IF(M2480&lt;&gt;"",M2480,IF(COUNTIFS($C:$C,B2480)&gt;1,SUMIFS('Sales Hx'!V:V,'Sales Hx'!$B:$B,_xlfn.XLOOKUP(B2480,C:C,B:B),'Sales Hx'!$D:$D,$E2480),SUMIFS('Sales Hx'!V:V,'Sales Hx'!$B:$B,$B2480,'Sales Hx'!$D:$D,$E2480)))</f>
        <v>0</v>
      </c>
      <c r="M2480" s="12">
        <v>0</v>
      </c>
      <c r="N2480" s="15">
        <f t="shared" si="214"/>
        <v>0</v>
      </c>
      <c r="O2480" s="21">
        <f t="shared" si="212"/>
        <v>0</v>
      </c>
      <c r="P2480" s="24">
        <v>20</v>
      </c>
      <c r="Q2480" s="18">
        <f t="shared" si="213"/>
        <v>0</v>
      </c>
      <c r="R2480" s="2">
        <v>1</v>
      </c>
      <c r="S2480" s="2">
        <v>120</v>
      </c>
      <c r="T2480" s="2" t="s">
        <v>4647</v>
      </c>
      <c r="U2480" s="28">
        <f>IF(G2480=0,"",_xlfn.MINIFS('PO Details'!$I:$I,'PO Details'!$D:$D,Planning!$B2480,'PO Details'!$L:$L,Planning!$E2480))</f>
        <v>45169</v>
      </c>
      <c r="V2480" s="29" t="s">
        <v>4641</v>
      </c>
      <c r="W2480" t="str">
        <f t="shared" si="211"/>
        <v/>
      </c>
      <c r="X2480" s="2">
        <v>120</v>
      </c>
    </row>
    <row r="2481" spans="1:24" x14ac:dyDescent="0.25">
      <c r="A2481" s="11" t="s">
        <v>4619</v>
      </c>
      <c r="B2481" s="22" t="s">
        <v>1738</v>
      </c>
      <c r="C2481" s="22"/>
      <c r="D2481" s="22" t="s">
        <v>1739</v>
      </c>
      <c r="E2481" s="31" t="s">
        <v>4746</v>
      </c>
      <c r="F2481" s="12">
        <f>SUMIFS('Inventory Details'!$H:$H,'Inventory Details'!$B:$B,$B2481,'Inventory Details'!$E:$E,$E2481)</f>
        <v>60</v>
      </c>
      <c r="G2481" s="12">
        <f>SUMIFS('PO Details'!$H:$H,'PO Details'!$D:$D,Planning!$B2481,'PO Details'!$L:$L,$E2481)</f>
        <v>0</v>
      </c>
      <c r="H2481" s="12">
        <f>SUMIFS('SO Details'!$G:$G,'SO Details'!$D:$D,Planning!$B2481,'SO Details'!$K:$K,$E2481)</f>
        <v>7</v>
      </c>
      <c r="I2481" s="20">
        <f>IF(COUNTIFS($C:$C,B2481)&gt;1,SUMIFS('Sales Hx'!$Q:$Q,'Sales Hx'!$B:$B,_xlfn.XLOOKUP(B2481,C:C,B:B),'Sales Hx'!$D:$D,Planning!$E2481),SUMIFS('Sales Hx'!$Q:$Q,'Sales Hx'!$B:$B,Planning!$B2481,'Sales Hx'!$D:$D,Planning!$E2481))</f>
        <v>251.99999999999997</v>
      </c>
      <c r="J2481" s="16">
        <f>IF(COUNTIFS($C:$C,B2481)&gt;1,SUMIFS('Sales Hx'!$S:$S,'Sales Hx'!$B:$B,_xlfn.XLOOKUP(B2481,C:C,B:B),'Sales Hx'!$D:$D,E2481),SUMIFS('Sales Hx'!$S:$S,'Sales Hx'!$B:$B,$B2481,'Sales Hx'!$D:$D,$E2481))</f>
        <v>1.7955043859649125</v>
      </c>
      <c r="K2481" s="16">
        <f t="shared" si="215"/>
        <v>0.23809523809523811</v>
      </c>
      <c r="L2481" s="12">
        <f>IF(M2481&lt;&gt;"",M2481,IF(COUNTIFS($C:$C,B2481)&gt;1,SUMIFS('Sales Hx'!V:V,'Sales Hx'!$B:$B,_xlfn.XLOOKUP(B2481,C:C,B:B),'Sales Hx'!$D:$D,$E2481),SUMIFS('Sales Hx'!V:V,'Sales Hx'!$B:$B,$B2481,'Sales Hx'!$D:$D,$E2481)))</f>
        <v>0</v>
      </c>
      <c r="M2481" s="12">
        <v>0</v>
      </c>
      <c r="N2481" s="15">
        <f t="shared" si="214"/>
        <v>1.7955043859649125</v>
      </c>
      <c r="O2481" s="21">
        <f t="shared" si="212"/>
        <v>0</v>
      </c>
      <c r="P2481" s="24">
        <v>20</v>
      </c>
      <c r="Q2481" s="18">
        <f t="shared" si="213"/>
        <v>0</v>
      </c>
      <c r="R2481" s="2">
        <v>1</v>
      </c>
      <c r="S2481" s="2">
        <v>120</v>
      </c>
      <c r="T2481" s="2" t="s">
        <v>4647</v>
      </c>
      <c r="U2481" s="28" t="str">
        <f>IF(G2481=0,"",_xlfn.MINIFS('PO Details'!$I:$I,'PO Details'!$D:$D,Planning!$B2481,'PO Details'!$L:$L,Planning!$E2481))</f>
        <v/>
      </c>
      <c r="V2481" s="29" t="s">
        <v>4641</v>
      </c>
      <c r="W2481" t="str">
        <f t="shared" si="211"/>
        <v/>
      </c>
      <c r="X2481" s="2">
        <v>120</v>
      </c>
    </row>
    <row r="2482" spans="1:24" x14ac:dyDescent="0.25">
      <c r="A2482" s="11" t="s">
        <v>4619</v>
      </c>
      <c r="B2482" s="22" t="s">
        <v>1738</v>
      </c>
      <c r="C2482" s="22"/>
      <c r="D2482" s="22" t="s">
        <v>1739</v>
      </c>
      <c r="E2482" s="31" t="s">
        <v>113</v>
      </c>
      <c r="F2482" s="12">
        <f>SUMIFS('Inventory Details'!$H:$H,'Inventory Details'!$B:$B,$B2482,'Inventory Details'!$E:$E,$E2482)</f>
        <v>118</v>
      </c>
      <c r="G2482" s="12">
        <f>SUMIFS('PO Details'!$H:$H,'PO Details'!$D:$D,Planning!$B2482,'PO Details'!$L:$L,$E2482)</f>
        <v>0</v>
      </c>
      <c r="H2482" s="12">
        <f>SUMIFS('SO Details'!$G:$G,'SO Details'!$D:$D,Planning!$B2482,'SO Details'!$K:$K,$E2482)</f>
        <v>2</v>
      </c>
      <c r="I2482" s="20">
        <f>IF(COUNTIFS($C:$C,B2482)&gt;1,SUMIFS('Sales Hx'!$Q:$Q,'Sales Hx'!$B:$B,_xlfn.XLOOKUP(B2482,C:C,B:B),'Sales Hx'!$D:$D,Planning!$E2482),SUMIFS('Sales Hx'!$Q:$Q,'Sales Hx'!$B:$B,Planning!$B2482,'Sales Hx'!$D:$D,Planning!$E2482))</f>
        <v>95.199999999999989</v>
      </c>
      <c r="J2482" s="16">
        <f>IF(COUNTIFS($C:$C,B2482)&gt;1,SUMIFS('Sales Hx'!$S:$S,'Sales Hx'!$B:$B,_xlfn.XLOOKUP(B2482,C:C,B:B),'Sales Hx'!$D:$D,E2482),SUMIFS('Sales Hx'!$S:$S,'Sales Hx'!$B:$B,$B2482,'Sales Hx'!$D:$D,$E2482))</f>
        <v>0.7521929824561403</v>
      </c>
      <c r="K2482" s="16">
        <f t="shared" si="215"/>
        <v>1.2394957983193278</v>
      </c>
      <c r="L2482" s="12">
        <f>IF(M2482&lt;&gt;"",M2482,IF(COUNTIFS($C:$C,B2482)&gt;1,SUMIFS('Sales Hx'!V:V,'Sales Hx'!$B:$B,_xlfn.XLOOKUP(B2482,C:C,B:B),'Sales Hx'!$D:$D,$E2482),SUMIFS('Sales Hx'!V:V,'Sales Hx'!$B:$B,$B2482,'Sales Hx'!$D:$D,$E2482)))</f>
        <v>0</v>
      </c>
      <c r="M2482" s="12">
        <v>0</v>
      </c>
      <c r="N2482" s="15">
        <f t="shared" si="214"/>
        <v>0.7521929824561403</v>
      </c>
      <c r="O2482" s="21">
        <f t="shared" si="212"/>
        <v>0</v>
      </c>
      <c r="P2482" s="24">
        <v>20</v>
      </c>
      <c r="Q2482" s="18">
        <f t="shared" si="213"/>
        <v>0</v>
      </c>
      <c r="R2482" s="2">
        <v>1</v>
      </c>
      <c r="S2482" s="2">
        <v>120</v>
      </c>
      <c r="T2482" s="2" t="s">
        <v>4647</v>
      </c>
      <c r="U2482" s="28" t="str">
        <f>IF(G2482=0,"",_xlfn.MINIFS('PO Details'!$I:$I,'PO Details'!$D:$D,Planning!$B2482,'PO Details'!$L:$L,Planning!$E2482))</f>
        <v/>
      </c>
      <c r="V2482" s="29" t="s">
        <v>4641</v>
      </c>
      <c r="W2482" t="str">
        <f t="shared" si="211"/>
        <v/>
      </c>
      <c r="X2482" s="2">
        <v>120</v>
      </c>
    </row>
    <row r="2483" spans="1:24" x14ac:dyDescent="0.25">
      <c r="A2483" s="11" t="s">
        <v>4619</v>
      </c>
      <c r="B2483" s="22" t="s">
        <v>1738</v>
      </c>
      <c r="C2483" s="22"/>
      <c r="D2483" s="22" t="s">
        <v>1739</v>
      </c>
      <c r="E2483" s="31" t="s">
        <v>106</v>
      </c>
      <c r="F2483" s="12">
        <f>SUMIFS('Inventory Details'!$H:$H,'Inventory Details'!$B:$B,$B2483,'Inventory Details'!$E:$E,$E2483)</f>
        <v>30</v>
      </c>
      <c r="G2483" s="12">
        <f>SUMIFS('PO Details'!$H:$H,'PO Details'!$D:$D,Planning!$B2483,'PO Details'!$L:$L,$E2483)</f>
        <v>0</v>
      </c>
      <c r="H2483" s="12">
        <f>SUMIFS('SO Details'!$G:$G,'SO Details'!$D:$D,Planning!$B2483,'SO Details'!$K:$K,$E2483)</f>
        <v>6</v>
      </c>
      <c r="I2483" s="20">
        <f>IF(COUNTIFS($C:$C,B2483)&gt;1,SUMIFS('Sales Hx'!$Q:$Q,'Sales Hx'!$B:$B,_xlfn.XLOOKUP(B2483,C:C,B:B),'Sales Hx'!$D:$D,Planning!$E2483),SUMIFS('Sales Hx'!$Q:$Q,'Sales Hx'!$B:$B,Planning!$B2483,'Sales Hx'!$D:$D,Planning!$E2483))</f>
        <v>200.2</v>
      </c>
      <c r="J2483" s="16">
        <f>IF(COUNTIFS($C:$C,B2483)&gt;1,SUMIFS('Sales Hx'!$S:$S,'Sales Hx'!$B:$B,_xlfn.XLOOKUP(B2483,C:C,B:B),'Sales Hx'!$D:$D,E2483),SUMIFS('Sales Hx'!$S:$S,'Sales Hx'!$B:$B,$B2483,'Sales Hx'!$D:$D,$E2483))</f>
        <v>1.6699561403508776</v>
      </c>
      <c r="K2483" s="16">
        <f t="shared" si="215"/>
        <v>0.14985014985014986</v>
      </c>
      <c r="L2483" s="12">
        <f>IF(M2483&lt;&gt;"",M2483,IF(COUNTIFS($C:$C,B2483)&gt;1,SUMIFS('Sales Hx'!V:V,'Sales Hx'!$B:$B,_xlfn.XLOOKUP(B2483,C:C,B:B),'Sales Hx'!$D:$D,$E2483),SUMIFS('Sales Hx'!V:V,'Sales Hx'!$B:$B,$B2483,'Sales Hx'!$D:$D,$E2483)))</f>
        <v>0</v>
      </c>
      <c r="M2483" s="12">
        <v>0</v>
      </c>
      <c r="N2483" s="15">
        <f t="shared" si="214"/>
        <v>1.6699561403508776</v>
      </c>
      <c r="O2483" s="21">
        <f t="shared" si="212"/>
        <v>0</v>
      </c>
      <c r="P2483" s="24">
        <v>20</v>
      </c>
      <c r="Q2483" s="18">
        <f t="shared" si="213"/>
        <v>0</v>
      </c>
      <c r="R2483" s="2">
        <v>1</v>
      </c>
      <c r="S2483" s="2">
        <v>120</v>
      </c>
      <c r="T2483" s="2" t="s">
        <v>4647</v>
      </c>
      <c r="U2483" s="28" t="str">
        <f>IF(G2483=0,"",_xlfn.MINIFS('PO Details'!$I:$I,'PO Details'!$D:$D,Planning!$B2483,'PO Details'!$L:$L,Planning!$E2483))</f>
        <v/>
      </c>
      <c r="V2483" s="29" t="s">
        <v>4641</v>
      </c>
      <c r="W2483" t="str">
        <f t="shared" ref="W2483:W2546" si="216">IF(K2483=_xlfn.MAXIFS(K:K,B:B,B2483),"Max","")</f>
        <v/>
      </c>
      <c r="X2483" s="2">
        <v>120</v>
      </c>
    </row>
    <row r="2484" spans="1:24" x14ac:dyDescent="0.25">
      <c r="A2484" s="11" t="s">
        <v>4619</v>
      </c>
      <c r="B2484" s="22" t="s">
        <v>1738</v>
      </c>
      <c r="C2484" s="22"/>
      <c r="D2484" s="22" t="s">
        <v>1739</v>
      </c>
      <c r="E2484" s="31" t="s">
        <v>1201</v>
      </c>
      <c r="F2484" s="12">
        <f>SUMIFS('Inventory Details'!$H:$H,'Inventory Details'!$B:$B,$B2484,'Inventory Details'!$E:$E,$E2484)</f>
        <v>0</v>
      </c>
      <c r="G2484" s="12">
        <f>SUMIFS('PO Details'!$H:$H,'PO Details'!$D:$D,Planning!$B2484,'PO Details'!$L:$L,$E2484)</f>
        <v>0</v>
      </c>
      <c r="H2484" s="12">
        <f>SUMIFS('SO Details'!$G:$G,'SO Details'!$D:$D,Planning!$B2484,'SO Details'!$K:$K,$E2484)</f>
        <v>0</v>
      </c>
      <c r="I2484" s="20">
        <f>IF(COUNTIFS($C:$C,B2484)&gt;1,SUMIFS('Sales Hx'!$Q:$Q,'Sales Hx'!$B:$B,_xlfn.XLOOKUP(B2484,C:C,B:B),'Sales Hx'!$D:$D,Planning!$E2484),SUMIFS('Sales Hx'!$Q:$Q,'Sales Hx'!$B:$B,Planning!$B2484,'Sales Hx'!$D:$D,Planning!$E2484))</f>
        <v>0</v>
      </c>
      <c r="J2484" s="16">
        <f>IF(COUNTIFS($C:$C,B2484)&gt;1,SUMIFS('Sales Hx'!$S:$S,'Sales Hx'!$B:$B,_xlfn.XLOOKUP(B2484,C:C,B:B),'Sales Hx'!$D:$D,E2484),SUMIFS('Sales Hx'!$S:$S,'Sales Hx'!$B:$B,$B2484,'Sales Hx'!$D:$D,$E2484))</f>
        <v>0</v>
      </c>
      <c r="K2484" s="16">
        <f t="shared" si="215"/>
        <v>0</v>
      </c>
      <c r="L2484" s="12">
        <f>IF(M2484&lt;&gt;"",M2484,IF(COUNTIFS($C:$C,B2484)&gt;1,SUMIFS('Sales Hx'!V:V,'Sales Hx'!$B:$B,_xlfn.XLOOKUP(B2484,C:C,B:B),'Sales Hx'!$D:$D,$E2484),SUMIFS('Sales Hx'!V:V,'Sales Hx'!$B:$B,$B2484,'Sales Hx'!$D:$D,$E2484)))</f>
        <v>0</v>
      </c>
      <c r="M2484" s="12">
        <v>0</v>
      </c>
      <c r="N2484" s="15">
        <f t="shared" si="214"/>
        <v>0</v>
      </c>
      <c r="O2484" s="21">
        <f t="shared" si="212"/>
        <v>0</v>
      </c>
      <c r="P2484" s="24">
        <v>20</v>
      </c>
      <c r="Q2484" s="18">
        <f t="shared" si="213"/>
        <v>0</v>
      </c>
      <c r="R2484" s="2">
        <v>1</v>
      </c>
      <c r="S2484" s="2">
        <v>120</v>
      </c>
      <c r="T2484" s="2" t="s">
        <v>4647</v>
      </c>
      <c r="U2484" s="28" t="str">
        <f>IF(G2484=0,"",_xlfn.MINIFS('PO Details'!$I:$I,'PO Details'!$D:$D,Planning!$B2484,'PO Details'!$L:$L,Planning!$E2484))</f>
        <v/>
      </c>
      <c r="V2484" s="29" t="s">
        <v>4641</v>
      </c>
      <c r="W2484" t="str">
        <f t="shared" si="216"/>
        <v/>
      </c>
      <c r="X2484" s="2">
        <v>120</v>
      </c>
    </row>
    <row r="2485" spans="1:24" x14ac:dyDescent="0.25">
      <c r="A2485" s="11" t="s">
        <v>4619</v>
      </c>
      <c r="B2485" s="22" t="s">
        <v>1738</v>
      </c>
      <c r="C2485" s="22"/>
      <c r="D2485" s="22" t="s">
        <v>1739</v>
      </c>
      <c r="E2485" s="31" t="s">
        <v>820</v>
      </c>
      <c r="F2485" s="12">
        <f>SUMIFS('Inventory Details'!$H:$H,'Inventory Details'!$B:$B,$B2485,'Inventory Details'!$E:$E,$E2485)</f>
        <v>40</v>
      </c>
      <c r="G2485" s="12">
        <f>SUMIFS('PO Details'!$H:$H,'PO Details'!$D:$D,Planning!$B2485,'PO Details'!$L:$L,$E2485)</f>
        <v>0</v>
      </c>
      <c r="H2485" s="12">
        <f>SUMIFS('SO Details'!$G:$G,'SO Details'!$D:$D,Planning!$B2485,'SO Details'!$K:$K,$E2485)</f>
        <v>0</v>
      </c>
      <c r="I2485" s="20">
        <f>IF(COUNTIFS($C:$C,B2485)&gt;1,SUMIFS('Sales Hx'!$Q:$Q,'Sales Hx'!$B:$B,_xlfn.XLOOKUP(B2485,C:C,B:B),'Sales Hx'!$D:$D,Planning!$E2485),SUMIFS('Sales Hx'!$Q:$Q,'Sales Hx'!$B:$B,Planning!$B2485,'Sales Hx'!$D:$D,Planning!$E2485))</f>
        <v>1.4</v>
      </c>
      <c r="J2485" s="16">
        <f>IF(COUNTIFS($C:$C,B2485)&gt;1,SUMIFS('Sales Hx'!$S:$S,'Sales Hx'!$B:$B,_xlfn.XLOOKUP(B2485,C:C,B:B),'Sales Hx'!$D:$D,E2485),SUMIFS('Sales Hx'!$S:$S,'Sales Hx'!$B:$B,$B2485,'Sales Hx'!$D:$D,$E2485))</f>
        <v>7.3684210526315783E-2</v>
      </c>
      <c r="K2485" s="16">
        <f t="shared" si="215"/>
        <v>28.571428571428573</v>
      </c>
      <c r="L2485" s="12">
        <f>IF(M2485&lt;&gt;"",M2485,IF(COUNTIFS($C:$C,B2485)&gt;1,SUMIFS('Sales Hx'!V:V,'Sales Hx'!$B:$B,_xlfn.XLOOKUP(B2485,C:C,B:B),'Sales Hx'!$D:$D,$E2485),SUMIFS('Sales Hx'!V:V,'Sales Hx'!$B:$B,$B2485,'Sales Hx'!$D:$D,$E2485)))</f>
        <v>0</v>
      </c>
      <c r="M2485" s="12">
        <v>0</v>
      </c>
      <c r="N2485" s="15">
        <f t="shared" si="214"/>
        <v>7.3684210526315783E-2</v>
      </c>
      <c r="O2485" s="21">
        <f t="shared" si="212"/>
        <v>0</v>
      </c>
      <c r="P2485" s="24">
        <v>20</v>
      </c>
      <c r="Q2485" s="18">
        <f t="shared" si="213"/>
        <v>0</v>
      </c>
      <c r="R2485" s="2">
        <v>1</v>
      </c>
      <c r="S2485" s="2">
        <v>120</v>
      </c>
      <c r="T2485" s="2" t="s">
        <v>4647</v>
      </c>
      <c r="U2485" s="28" t="str">
        <f>IF(G2485=0,"",_xlfn.MINIFS('PO Details'!$I:$I,'PO Details'!$D:$D,Planning!$B2485,'PO Details'!$L:$L,Planning!$E2485))</f>
        <v/>
      </c>
      <c r="V2485" s="29" t="s">
        <v>4641</v>
      </c>
      <c r="W2485" t="str">
        <f t="shared" si="216"/>
        <v>Max</v>
      </c>
      <c r="X2485" s="2">
        <v>120</v>
      </c>
    </row>
    <row r="2486" spans="1:24" x14ac:dyDescent="0.25">
      <c r="A2486" s="11" t="s">
        <v>4619</v>
      </c>
      <c r="B2486" s="22" t="s">
        <v>1738</v>
      </c>
      <c r="C2486" s="22"/>
      <c r="D2486" s="22" t="s">
        <v>1739</v>
      </c>
      <c r="E2486" s="31" t="s">
        <v>108</v>
      </c>
      <c r="F2486" s="12">
        <f>SUMIFS('Inventory Details'!$H:$H,'Inventory Details'!$B:$B,$B2486,'Inventory Details'!$E:$E,$E2486)</f>
        <v>1</v>
      </c>
      <c r="G2486" s="12">
        <f>SUMIFS('PO Details'!$H:$H,'PO Details'!$D:$D,Planning!$B2486,'PO Details'!$L:$L,$E2486)</f>
        <v>0</v>
      </c>
      <c r="H2486" s="12">
        <f>SUMIFS('SO Details'!$G:$G,'SO Details'!$D:$D,Planning!$B2486,'SO Details'!$K:$K,$E2486)</f>
        <v>0</v>
      </c>
      <c r="I2486" s="20">
        <f>IF(COUNTIFS($C:$C,B2486)&gt;1,SUMIFS('Sales Hx'!$Q:$Q,'Sales Hx'!$B:$B,_xlfn.XLOOKUP(B2486,C:C,B:B),'Sales Hx'!$D:$D,Planning!$E2486),SUMIFS('Sales Hx'!$Q:$Q,'Sales Hx'!$B:$B,Planning!$B2486,'Sales Hx'!$D:$D,Planning!$E2486))</f>
        <v>0</v>
      </c>
      <c r="J2486" s="16">
        <f>IF(COUNTIFS($C:$C,B2486)&gt;1,SUMIFS('Sales Hx'!$S:$S,'Sales Hx'!$B:$B,_xlfn.XLOOKUP(B2486,C:C,B:B),'Sales Hx'!$D:$D,E2486),SUMIFS('Sales Hx'!$S:$S,'Sales Hx'!$B:$B,$B2486,'Sales Hx'!$D:$D,$E2486))</f>
        <v>0.54276315789473684</v>
      </c>
      <c r="K2486" s="16">
        <f t="shared" si="215"/>
        <v>0</v>
      </c>
      <c r="L2486" s="12">
        <f>IF(M2486&lt;&gt;"",M2486,IF(COUNTIFS($C:$C,B2486)&gt;1,SUMIFS('Sales Hx'!V:V,'Sales Hx'!$B:$B,_xlfn.XLOOKUP(B2486,C:C,B:B),'Sales Hx'!$D:$D,$E2486),SUMIFS('Sales Hx'!V:V,'Sales Hx'!$B:$B,$B2486,'Sales Hx'!$D:$D,$E2486)))</f>
        <v>0</v>
      </c>
      <c r="M2486" s="12">
        <v>0</v>
      </c>
      <c r="N2486" s="15">
        <f t="shared" si="214"/>
        <v>0.54276315789473684</v>
      </c>
      <c r="O2486" s="21">
        <f t="shared" si="212"/>
        <v>0</v>
      </c>
      <c r="P2486" s="24">
        <v>20</v>
      </c>
      <c r="Q2486" s="18">
        <f t="shared" si="213"/>
        <v>0</v>
      </c>
      <c r="R2486" s="2">
        <v>1</v>
      </c>
      <c r="S2486" s="2">
        <v>120</v>
      </c>
      <c r="T2486" s="2" t="s">
        <v>4647</v>
      </c>
      <c r="U2486" s="28" t="str">
        <f>IF(G2486=0,"",_xlfn.MINIFS('PO Details'!$I:$I,'PO Details'!$D:$D,Planning!$B2486,'PO Details'!$L:$L,Planning!$E2486))</f>
        <v/>
      </c>
      <c r="V2486" s="29" t="s">
        <v>4641</v>
      </c>
      <c r="W2486" t="str">
        <f t="shared" si="216"/>
        <v/>
      </c>
      <c r="X2486" s="2">
        <v>120</v>
      </c>
    </row>
    <row r="2487" spans="1:24" x14ac:dyDescent="0.25">
      <c r="A2487" s="11" t="s">
        <v>4619</v>
      </c>
      <c r="B2487" s="22" t="s">
        <v>1738</v>
      </c>
      <c r="C2487" s="22"/>
      <c r="D2487" s="22" t="s">
        <v>1739</v>
      </c>
      <c r="E2487" s="31" t="s">
        <v>861</v>
      </c>
      <c r="F2487" s="12">
        <f>SUMIFS('Inventory Details'!$H:$H,'Inventory Details'!$B:$B,$B2487,'Inventory Details'!$E:$E,$E2487)</f>
        <v>12</v>
      </c>
      <c r="G2487" s="12">
        <f>SUMIFS('PO Details'!$H:$H,'PO Details'!$D:$D,Planning!$B2487,'PO Details'!$L:$L,$E2487)</f>
        <v>0</v>
      </c>
      <c r="H2487" s="12">
        <f>SUMIFS('SO Details'!$G:$G,'SO Details'!$D:$D,Planning!$B2487,'SO Details'!$K:$K,$E2487)</f>
        <v>0</v>
      </c>
      <c r="I2487" s="20">
        <f>IF(COUNTIFS($C:$C,B2487)&gt;1,SUMIFS('Sales Hx'!$Q:$Q,'Sales Hx'!$B:$B,_xlfn.XLOOKUP(B2487,C:C,B:B),'Sales Hx'!$D:$D,Planning!$E2487),SUMIFS('Sales Hx'!$Q:$Q,'Sales Hx'!$B:$B,Planning!$B2487,'Sales Hx'!$D:$D,Planning!$E2487))</f>
        <v>0</v>
      </c>
      <c r="J2487" s="16">
        <f>IF(COUNTIFS($C:$C,B2487)&gt;1,SUMIFS('Sales Hx'!$S:$S,'Sales Hx'!$B:$B,_xlfn.XLOOKUP(B2487,C:C,B:B),'Sales Hx'!$D:$D,E2487),SUMIFS('Sales Hx'!$S:$S,'Sales Hx'!$B:$B,$B2487,'Sales Hx'!$D:$D,$E2487))</f>
        <v>3.2894736842105261E-2</v>
      </c>
      <c r="K2487" s="16">
        <f t="shared" si="215"/>
        <v>0</v>
      </c>
      <c r="L2487" s="12">
        <f>IF(M2487&lt;&gt;"",M2487,IF(COUNTIFS($C:$C,B2487)&gt;1,SUMIFS('Sales Hx'!V:V,'Sales Hx'!$B:$B,_xlfn.XLOOKUP(B2487,C:C,B:B),'Sales Hx'!$D:$D,$E2487),SUMIFS('Sales Hx'!V:V,'Sales Hx'!$B:$B,$B2487,'Sales Hx'!$D:$D,$E2487)))</f>
        <v>0</v>
      </c>
      <c r="M2487" s="12">
        <v>0</v>
      </c>
      <c r="N2487" s="15">
        <f t="shared" si="214"/>
        <v>3.2894736842105261E-2</v>
      </c>
      <c r="O2487" s="21">
        <f t="shared" si="212"/>
        <v>0</v>
      </c>
      <c r="P2487" s="24">
        <v>20</v>
      </c>
      <c r="Q2487" s="18">
        <f t="shared" si="213"/>
        <v>0</v>
      </c>
      <c r="R2487" s="2">
        <v>1</v>
      </c>
      <c r="S2487" s="2">
        <v>120</v>
      </c>
      <c r="T2487" s="2" t="s">
        <v>4647</v>
      </c>
      <c r="U2487" s="28" t="str">
        <f>IF(G2487=0,"",_xlfn.MINIFS('PO Details'!$I:$I,'PO Details'!$D:$D,Planning!$B2487,'PO Details'!$L:$L,Planning!$E2487))</f>
        <v/>
      </c>
      <c r="V2487" s="29" t="s">
        <v>4641</v>
      </c>
      <c r="W2487" t="str">
        <f t="shared" si="216"/>
        <v/>
      </c>
      <c r="X2487" s="2">
        <v>120</v>
      </c>
    </row>
    <row r="2488" spans="1:24" x14ac:dyDescent="0.25">
      <c r="A2488" s="11" t="s">
        <v>4619</v>
      </c>
      <c r="B2488" s="22" t="s">
        <v>1738</v>
      </c>
      <c r="C2488" s="22"/>
      <c r="D2488" s="22" t="s">
        <v>1739</v>
      </c>
      <c r="E2488" s="31" t="s">
        <v>752</v>
      </c>
      <c r="F2488" s="12">
        <f>SUMIFS('Inventory Details'!$H:$H,'Inventory Details'!$B:$B,$B2488,'Inventory Details'!$E:$E,$E2488)</f>
        <v>0</v>
      </c>
      <c r="G2488" s="12">
        <f>SUMIFS('PO Details'!$H:$H,'PO Details'!$D:$D,Planning!$B2488,'PO Details'!$L:$L,$E2488)</f>
        <v>0</v>
      </c>
      <c r="H2488" s="12">
        <f>SUMIFS('SO Details'!$G:$G,'SO Details'!$D:$D,Planning!$B2488,'SO Details'!$K:$K,$E2488)</f>
        <v>0</v>
      </c>
      <c r="I2488" s="20">
        <f>IF(COUNTIFS($C:$C,B2488)&gt;1,SUMIFS('Sales Hx'!$Q:$Q,'Sales Hx'!$B:$B,_xlfn.XLOOKUP(B2488,C:C,B:B),'Sales Hx'!$D:$D,Planning!$E2488),SUMIFS('Sales Hx'!$Q:$Q,'Sales Hx'!$B:$B,Planning!$B2488,'Sales Hx'!$D:$D,Planning!$E2488))</f>
        <v>0</v>
      </c>
      <c r="J2488" s="16">
        <f>IF(COUNTIFS($C:$C,B2488)&gt;1,SUMIFS('Sales Hx'!$S:$S,'Sales Hx'!$B:$B,_xlfn.XLOOKUP(B2488,C:C,B:B),'Sales Hx'!$D:$D,E2488),SUMIFS('Sales Hx'!$S:$S,'Sales Hx'!$B:$B,$B2488,'Sales Hx'!$D:$D,$E2488))</f>
        <v>3.2894736842105261E-2</v>
      </c>
      <c r="K2488" s="16">
        <f t="shared" si="215"/>
        <v>0</v>
      </c>
      <c r="L2488" s="12">
        <f>IF(M2488&lt;&gt;"",M2488,IF(COUNTIFS($C:$C,B2488)&gt;1,SUMIFS('Sales Hx'!V:V,'Sales Hx'!$B:$B,_xlfn.XLOOKUP(B2488,C:C,B:B),'Sales Hx'!$D:$D,$E2488),SUMIFS('Sales Hx'!V:V,'Sales Hx'!$B:$B,$B2488,'Sales Hx'!$D:$D,$E2488)))</f>
        <v>0</v>
      </c>
      <c r="M2488" s="12">
        <v>0</v>
      </c>
      <c r="N2488" s="15">
        <f t="shared" si="214"/>
        <v>3.2894736842105261E-2</v>
      </c>
      <c r="O2488" s="21">
        <f t="shared" si="212"/>
        <v>4</v>
      </c>
      <c r="P2488" s="24">
        <v>20</v>
      </c>
      <c r="Q2488" s="18">
        <f t="shared" si="213"/>
        <v>80</v>
      </c>
      <c r="R2488" s="2">
        <v>1</v>
      </c>
      <c r="S2488" s="2">
        <v>120</v>
      </c>
      <c r="T2488" s="2" t="s">
        <v>4647</v>
      </c>
      <c r="U2488" s="28" t="str">
        <f>IF(G2488=0,"",_xlfn.MINIFS('PO Details'!$I:$I,'PO Details'!$D:$D,Planning!$B2488,'PO Details'!$L:$L,Planning!$E2488))</f>
        <v/>
      </c>
      <c r="V2488" s="29" t="s">
        <v>4641</v>
      </c>
      <c r="W2488" t="str">
        <f t="shared" si="216"/>
        <v/>
      </c>
      <c r="X2488" s="2">
        <v>120</v>
      </c>
    </row>
    <row r="2489" spans="1:24" x14ac:dyDescent="0.25">
      <c r="A2489" s="11" t="s">
        <v>4619</v>
      </c>
      <c r="B2489" s="22" t="s">
        <v>1738</v>
      </c>
      <c r="C2489" s="22"/>
      <c r="D2489" s="22" t="s">
        <v>1739</v>
      </c>
      <c r="E2489" s="31" t="s">
        <v>2214</v>
      </c>
      <c r="F2489" s="12">
        <f>SUMIFS('Inventory Details'!$H:$H,'Inventory Details'!$B:$B,$B2489,'Inventory Details'!$E:$E,$E2489)</f>
        <v>0</v>
      </c>
      <c r="G2489" s="12">
        <f>SUMIFS('PO Details'!$H:$H,'PO Details'!$D:$D,Planning!$B2489,'PO Details'!$L:$L,$E2489)</f>
        <v>0</v>
      </c>
      <c r="H2489" s="12">
        <f>SUMIFS('SO Details'!$G:$G,'SO Details'!$D:$D,Planning!$B2489,'SO Details'!$K:$K,$E2489)</f>
        <v>0</v>
      </c>
      <c r="I2489" s="20">
        <f>IF(COUNTIFS($C:$C,B2489)&gt;1,SUMIFS('Sales Hx'!$Q:$Q,'Sales Hx'!$B:$B,_xlfn.XLOOKUP(B2489,C:C,B:B),'Sales Hx'!$D:$D,Planning!$E2489),SUMIFS('Sales Hx'!$Q:$Q,'Sales Hx'!$B:$B,Planning!$B2489,'Sales Hx'!$D:$D,Planning!$E2489))</f>
        <v>0</v>
      </c>
      <c r="J2489" s="16">
        <f>IF(COUNTIFS($C:$C,B2489)&gt;1,SUMIFS('Sales Hx'!$S:$S,'Sales Hx'!$B:$B,_xlfn.XLOOKUP(B2489,C:C,B:B),'Sales Hx'!$D:$D,E2489),SUMIFS('Sales Hx'!$S:$S,'Sales Hx'!$B:$B,$B2489,'Sales Hx'!$D:$D,$E2489))</f>
        <v>3.2894736842105261E-2</v>
      </c>
      <c r="K2489" s="16">
        <f t="shared" si="215"/>
        <v>0</v>
      </c>
      <c r="L2489" s="12">
        <f>IF(M2489&lt;&gt;"",M2489,IF(COUNTIFS($C:$C,B2489)&gt;1,SUMIFS('Sales Hx'!V:V,'Sales Hx'!$B:$B,_xlfn.XLOOKUP(B2489,C:C,B:B),'Sales Hx'!$D:$D,$E2489),SUMIFS('Sales Hx'!V:V,'Sales Hx'!$B:$B,$B2489,'Sales Hx'!$D:$D,$E2489)))</f>
        <v>0</v>
      </c>
      <c r="M2489" s="12">
        <v>0</v>
      </c>
      <c r="N2489" s="15">
        <f t="shared" si="214"/>
        <v>3.2894736842105261E-2</v>
      </c>
      <c r="O2489" s="21">
        <f t="shared" si="212"/>
        <v>4</v>
      </c>
      <c r="P2489" s="24">
        <v>20</v>
      </c>
      <c r="Q2489" s="18">
        <f t="shared" si="213"/>
        <v>80</v>
      </c>
      <c r="R2489" s="2">
        <v>1</v>
      </c>
      <c r="S2489" s="2">
        <v>120</v>
      </c>
      <c r="T2489" s="2" t="s">
        <v>4647</v>
      </c>
      <c r="U2489" s="28" t="str">
        <f>IF(G2489=0,"",_xlfn.MINIFS('PO Details'!$I:$I,'PO Details'!$D:$D,Planning!$B2489,'PO Details'!$L:$L,Planning!$E2489))</f>
        <v/>
      </c>
      <c r="V2489" s="29" t="s">
        <v>4641</v>
      </c>
      <c r="W2489" t="str">
        <f t="shared" si="216"/>
        <v/>
      </c>
      <c r="X2489" s="2">
        <v>120</v>
      </c>
    </row>
    <row r="2490" spans="1:24" x14ac:dyDescent="0.25">
      <c r="A2490" s="11"/>
      <c r="B2490" s="22" t="s">
        <v>5136</v>
      </c>
      <c r="C2490" s="22"/>
      <c r="D2490" s="22" t="s">
        <v>5137</v>
      </c>
      <c r="E2490" s="31" t="s">
        <v>106</v>
      </c>
      <c r="F2490" s="12">
        <f>SUMIFS('Inventory Details'!$H:$H,'Inventory Details'!$B:$B,$B2490,'Inventory Details'!$E:$E,$E2490)</f>
        <v>0</v>
      </c>
      <c r="G2490" s="12">
        <f>SUMIFS('PO Details'!$H:$H,'PO Details'!$D:$D,Planning!$B2490,'PO Details'!$L:$L,$E2490)</f>
        <v>38</v>
      </c>
      <c r="H2490" s="12">
        <f>SUMIFS('SO Details'!$G:$G,'SO Details'!$D:$D,Planning!$B2490,'SO Details'!$K:$K,$E2490)</f>
        <v>0</v>
      </c>
      <c r="I2490" s="20">
        <f>IF(COUNTIFS($C:$C,B2490)&gt;1,SUMIFS('Sales Hx'!$Q:$Q,'Sales Hx'!$B:$B,_xlfn.XLOOKUP(B2490,C:C,B:B),'Sales Hx'!$D:$D,Planning!$E2490),SUMIFS('Sales Hx'!$Q:$Q,'Sales Hx'!$B:$B,Planning!$B2490,'Sales Hx'!$D:$D,Planning!$E2490))</f>
        <v>141.39999999999998</v>
      </c>
      <c r="J2490" s="16">
        <f>IF(COUNTIFS($C:$C,B2490)&gt;1,SUMIFS('Sales Hx'!$S:$S,'Sales Hx'!$B:$B,_xlfn.XLOOKUP(B2490,C:C,B:B),'Sales Hx'!$D:$D,E2490),SUMIFS('Sales Hx'!$S:$S,'Sales Hx'!$B:$B,$B2490,'Sales Hx'!$D:$D,$E2490))</f>
        <v>1.3251096491228069</v>
      </c>
      <c r="K2490" s="16">
        <f t="shared" si="215"/>
        <v>0.26874115983026881</v>
      </c>
      <c r="L2490" s="12">
        <f>IF(M2490&lt;&gt;"",M2490,IF(COUNTIFS($C:$C,B2490)&gt;1,SUMIFS('Sales Hx'!V:V,'Sales Hx'!$B:$B,_xlfn.XLOOKUP(B2490,C:C,B:B),'Sales Hx'!$D:$D,$E2490),SUMIFS('Sales Hx'!V:V,'Sales Hx'!$B:$B,$B2490,'Sales Hx'!$D:$D,$E2490)))</f>
        <v>0</v>
      </c>
      <c r="M2490" s="12">
        <v>0</v>
      </c>
      <c r="N2490" s="15">
        <f t="shared" si="214"/>
        <v>1.3251096491228069</v>
      </c>
      <c r="O2490" s="21">
        <f t="shared" si="212"/>
        <v>0</v>
      </c>
      <c r="P2490" s="24">
        <v>16.363600000000002</v>
      </c>
      <c r="Q2490" s="18">
        <f t="shared" si="213"/>
        <v>0</v>
      </c>
      <c r="R2490" s="2">
        <v>1</v>
      </c>
      <c r="S2490" s="2">
        <v>90</v>
      </c>
      <c r="T2490" s="2" t="s">
        <v>4647</v>
      </c>
      <c r="U2490" s="28">
        <f>IF(G2490=0,"",_xlfn.MINIFS('PO Details'!$I:$I,'PO Details'!$D:$D,Planning!$B2490,'PO Details'!$L:$L,Planning!$E2490))</f>
        <v>45490</v>
      </c>
      <c r="V2490" s="29" t="s">
        <v>4640</v>
      </c>
      <c r="W2490" t="str">
        <f t="shared" si="216"/>
        <v/>
      </c>
      <c r="X2490" s="2">
        <v>120</v>
      </c>
    </row>
    <row r="2491" spans="1:24" x14ac:dyDescent="0.25">
      <c r="A2491" s="11"/>
      <c r="B2491" s="22" t="s">
        <v>5136</v>
      </c>
      <c r="C2491" s="22"/>
      <c r="D2491" s="22" t="s">
        <v>5137</v>
      </c>
      <c r="E2491" s="31" t="s">
        <v>109</v>
      </c>
      <c r="F2491" s="12">
        <f>SUMIFS('Inventory Details'!$H:$H,'Inventory Details'!$B:$B,$B2491,'Inventory Details'!$E:$E,$E2491)</f>
        <v>0</v>
      </c>
      <c r="G2491" s="12">
        <f>SUMIFS('PO Details'!$H:$H,'PO Details'!$D:$D,Planning!$B2491,'PO Details'!$L:$L,$E2491)</f>
        <v>50</v>
      </c>
      <c r="H2491" s="12">
        <f>SUMIFS('SO Details'!$G:$G,'SO Details'!$D:$D,Planning!$B2491,'SO Details'!$K:$K,$E2491)</f>
        <v>0</v>
      </c>
      <c r="I2491" s="20">
        <f>IF(COUNTIFS($C:$C,B2491)&gt;1,SUMIFS('Sales Hx'!$Q:$Q,'Sales Hx'!$B:$B,_xlfn.XLOOKUP(B2491,C:C,B:B),'Sales Hx'!$D:$D,Planning!$E2491),SUMIFS('Sales Hx'!$Q:$Q,'Sales Hx'!$B:$B,Planning!$B2491,'Sales Hx'!$D:$D,Planning!$E2491))</f>
        <v>42</v>
      </c>
      <c r="J2491" s="16">
        <f>IF(COUNTIFS($C:$C,B2491)&gt;1,SUMIFS('Sales Hx'!$S:$S,'Sales Hx'!$B:$B,_xlfn.XLOOKUP(B2491,C:C,B:B),'Sales Hx'!$D:$D,E2491),SUMIFS('Sales Hx'!$S:$S,'Sales Hx'!$B:$B,$B2491,'Sales Hx'!$D:$D,$E2491))</f>
        <v>0.46381578947368424</v>
      </c>
      <c r="K2491" s="16">
        <f t="shared" si="215"/>
        <v>1.1904761904761905</v>
      </c>
      <c r="L2491" s="12">
        <f>IF(M2491&lt;&gt;"",M2491,IF(COUNTIFS($C:$C,B2491)&gt;1,SUMIFS('Sales Hx'!V:V,'Sales Hx'!$B:$B,_xlfn.XLOOKUP(B2491,C:C,B:B),'Sales Hx'!$D:$D,$E2491),SUMIFS('Sales Hx'!V:V,'Sales Hx'!$B:$B,$B2491,'Sales Hx'!$D:$D,$E2491)))</f>
        <v>0</v>
      </c>
      <c r="M2491" s="12">
        <v>0</v>
      </c>
      <c r="N2491" s="15">
        <f t="shared" si="214"/>
        <v>0.46381578947368424</v>
      </c>
      <c r="O2491" s="21">
        <f t="shared" si="212"/>
        <v>0</v>
      </c>
      <c r="P2491" s="24">
        <v>16.363600000000002</v>
      </c>
      <c r="Q2491" s="18">
        <f t="shared" si="213"/>
        <v>0</v>
      </c>
      <c r="R2491" s="2">
        <v>1</v>
      </c>
      <c r="S2491" s="2">
        <v>90</v>
      </c>
      <c r="T2491" s="2" t="s">
        <v>4647</v>
      </c>
      <c r="U2491" s="28">
        <f>IF(G2491=0,"",_xlfn.MINIFS('PO Details'!$I:$I,'PO Details'!$D:$D,Planning!$B2491,'PO Details'!$L:$L,Planning!$E2491))</f>
        <v>45490</v>
      </c>
      <c r="V2491" s="29" t="s">
        <v>4640</v>
      </c>
      <c r="W2491" t="str">
        <f t="shared" si="216"/>
        <v/>
      </c>
      <c r="X2491" s="2">
        <v>120</v>
      </c>
    </row>
    <row r="2492" spans="1:24" x14ac:dyDescent="0.25">
      <c r="A2492" s="11"/>
      <c r="B2492" s="22" t="s">
        <v>5136</v>
      </c>
      <c r="C2492" s="22"/>
      <c r="D2492" s="22" t="s">
        <v>5137</v>
      </c>
      <c r="E2492" s="31" t="s">
        <v>113</v>
      </c>
      <c r="F2492" s="12">
        <f>SUMIFS('Inventory Details'!$H:$H,'Inventory Details'!$B:$B,$B2492,'Inventory Details'!$E:$E,$E2492)</f>
        <v>0</v>
      </c>
      <c r="G2492" s="12">
        <f>SUMIFS('PO Details'!$H:$H,'PO Details'!$D:$D,Planning!$B2492,'PO Details'!$L:$L,$E2492)</f>
        <v>50</v>
      </c>
      <c r="H2492" s="12">
        <f>SUMIFS('SO Details'!$G:$G,'SO Details'!$D:$D,Planning!$B2492,'SO Details'!$K:$K,$E2492)</f>
        <v>0</v>
      </c>
      <c r="I2492" s="20">
        <f>IF(COUNTIFS($C:$C,B2492)&gt;1,SUMIFS('Sales Hx'!$Q:$Q,'Sales Hx'!$B:$B,_xlfn.XLOOKUP(B2492,C:C,B:B),'Sales Hx'!$D:$D,Planning!$E2492),SUMIFS('Sales Hx'!$Q:$Q,'Sales Hx'!$B:$B,Planning!$B2492,'Sales Hx'!$D:$D,Planning!$E2492))</f>
        <v>28</v>
      </c>
      <c r="J2492" s="16">
        <f>IF(COUNTIFS($C:$C,B2492)&gt;1,SUMIFS('Sales Hx'!$S:$S,'Sales Hx'!$B:$B,_xlfn.XLOOKUP(B2492,C:C,B:B),'Sales Hx'!$D:$D,E2492),SUMIFS('Sales Hx'!$S:$S,'Sales Hx'!$B:$B,$B2492,'Sales Hx'!$D:$D,$E2492))</f>
        <v>0.40296052631578949</v>
      </c>
      <c r="K2492" s="16">
        <f t="shared" si="215"/>
        <v>1.7857142857142858</v>
      </c>
      <c r="L2492" s="12">
        <f>IF(M2492&lt;&gt;"",M2492,IF(COUNTIFS($C:$C,B2492)&gt;1,SUMIFS('Sales Hx'!V:V,'Sales Hx'!$B:$B,_xlfn.XLOOKUP(B2492,C:C,B:B),'Sales Hx'!$D:$D,$E2492),SUMIFS('Sales Hx'!V:V,'Sales Hx'!$B:$B,$B2492,'Sales Hx'!$D:$D,$E2492)))</f>
        <v>0</v>
      </c>
      <c r="M2492" s="12">
        <v>0</v>
      </c>
      <c r="N2492" s="15">
        <f t="shared" si="214"/>
        <v>0.40296052631578949</v>
      </c>
      <c r="O2492" s="21">
        <f t="shared" si="212"/>
        <v>0</v>
      </c>
      <c r="P2492" s="24">
        <v>16.363600000000002</v>
      </c>
      <c r="Q2492" s="18">
        <f t="shared" si="213"/>
        <v>0</v>
      </c>
      <c r="R2492" s="2">
        <v>1</v>
      </c>
      <c r="S2492" s="2">
        <v>90</v>
      </c>
      <c r="T2492" s="2" t="s">
        <v>4647</v>
      </c>
      <c r="U2492" s="28">
        <f>IF(G2492=0,"",_xlfn.MINIFS('PO Details'!$I:$I,'PO Details'!$D:$D,Planning!$B2492,'PO Details'!$L:$L,Planning!$E2492))</f>
        <v>45490</v>
      </c>
      <c r="V2492" s="29" t="s">
        <v>4640</v>
      </c>
      <c r="W2492" t="str">
        <f t="shared" si="216"/>
        <v/>
      </c>
      <c r="X2492" s="2">
        <v>120</v>
      </c>
    </row>
    <row r="2493" spans="1:24" x14ac:dyDescent="0.25">
      <c r="A2493" s="11"/>
      <c r="B2493" s="22" t="s">
        <v>5136</v>
      </c>
      <c r="C2493" s="22"/>
      <c r="D2493" s="22" t="s">
        <v>5137</v>
      </c>
      <c r="E2493" s="31" t="s">
        <v>820</v>
      </c>
      <c r="F2493" s="12">
        <f>SUMIFS('Inventory Details'!$H:$H,'Inventory Details'!$B:$B,$B2493,'Inventory Details'!$E:$E,$E2493)</f>
        <v>0</v>
      </c>
      <c r="G2493" s="12">
        <f>SUMIFS('PO Details'!$H:$H,'PO Details'!$D:$D,Planning!$B2493,'PO Details'!$L:$L,$E2493)</f>
        <v>30</v>
      </c>
      <c r="H2493" s="12">
        <f>SUMIFS('SO Details'!$G:$G,'SO Details'!$D:$D,Planning!$B2493,'SO Details'!$K:$K,$E2493)</f>
        <v>0</v>
      </c>
      <c r="I2493" s="20">
        <f>IF(COUNTIFS($C:$C,B2493)&gt;1,SUMIFS('Sales Hx'!$Q:$Q,'Sales Hx'!$B:$B,_xlfn.XLOOKUP(B2493,C:C,B:B),'Sales Hx'!$D:$D,Planning!$E2493),SUMIFS('Sales Hx'!$Q:$Q,'Sales Hx'!$B:$B,Planning!$B2493,'Sales Hx'!$D:$D,Planning!$E2493))</f>
        <v>1.4</v>
      </c>
      <c r="J2493" s="16">
        <f>IF(COUNTIFS($C:$C,B2493)&gt;1,SUMIFS('Sales Hx'!$S:$S,'Sales Hx'!$B:$B,_xlfn.XLOOKUP(B2493,C:C,B:B),'Sales Hx'!$D:$D,E2493),SUMIFS('Sales Hx'!$S:$S,'Sales Hx'!$B:$B,$B2493,'Sales Hx'!$D:$D,$E2493))</f>
        <v>6.7434210526315791E-2</v>
      </c>
      <c r="K2493" s="16">
        <f t="shared" si="215"/>
        <v>21.428571428571431</v>
      </c>
      <c r="L2493" s="12">
        <f>IF(M2493&lt;&gt;"",M2493,IF(COUNTIFS($C:$C,B2493)&gt;1,SUMIFS('Sales Hx'!V:V,'Sales Hx'!$B:$B,_xlfn.XLOOKUP(B2493,C:C,B:B),'Sales Hx'!$D:$D,$E2493),SUMIFS('Sales Hx'!V:V,'Sales Hx'!$B:$B,$B2493,'Sales Hx'!$D:$D,$E2493)))</f>
        <v>0</v>
      </c>
      <c r="M2493" s="12">
        <v>0</v>
      </c>
      <c r="N2493" s="15">
        <f t="shared" si="214"/>
        <v>6.7434210526315791E-2</v>
      </c>
      <c r="O2493" s="21">
        <f t="shared" si="212"/>
        <v>0</v>
      </c>
      <c r="P2493" s="24">
        <v>16.363600000000002</v>
      </c>
      <c r="Q2493" s="18">
        <f t="shared" si="213"/>
        <v>0</v>
      </c>
      <c r="R2493" s="2">
        <v>1</v>
      </c>
      <c r="S2493" s="2">
        <v>90</v>
      </c>
      <c r="T2493" s="2" t="s">
        <v>4647</v>
      </c>
      <c r="U2493" s="28">
        <f>IF(G2493=0,"",_xlfn.MINIFS('PO Details'!$I:$I,'PO Details'!$D:$D,Planning!$B2493,'PO Details'!$L:$L,Planning!$E2493))</f>
        <v>45490</v>
      </c>
      <c r="V2493" s="29" t="s">
        <v>4640</v>
      </c>
      <c r="W2493" t="str">
        <f t="shared" si="216"/>
        <v>Max</v>
      </c>
      <c r="X2493" s="2">
        <v>120</v>
      </c>
    </row>
    <row r="2494" spans="1:24" x14ac:dyDescent="0.25">
      <c r="A2494" s="11"/>
      <c r="B2494" s="22" t="s">
        <v>5136</v>
      </c>
      <c r="C2494" s="22"/>
      <c r="D2494" s="22" t="s">
        <v>5137</v>
      </c>
      <c r="E2494" s="31" t="s">
        <v>4746</v>
      </c>
      <c r="F2494" s="12">
        <f>SUMIFS('Inventory Details'!$H:$H,'Inventory Details'!$B:$B,$B2494,'Inventory Details'!$E:$E,$E2494)</f>
        <v>0</v>
      </c>
      <c r="G2494" s="12">
        <f>SUMIFS('PO Details'!$H:$H,'PO Details'!$D:$D,Planning!$B2494,'PO Details'!$L:$L,$E2494)</f>
        <v>90</v>
      </c>
      <c r="H2494" s="12">
        <f>SUMIFS('SO Details'!$G:$G,'SO Details'!$D:$D,Planning!$B2494,'SO Details'!$K:$K,$E2494)</f>
        <v>0</v>
      </c>
      <c r="I2494" s="20">
        <f>IF(COUNTIFS($C:$C,B2494)&gt;1,SUMIFS('Sales Hx'!$Q:$Q,'Sales Hx'!$B:$B,_xlfn.XLOOKUP(B2494,C:C,B:B),'Sales Hx'!$D:$D,Planning!$E2494),SUMIFS('Sales Hx'!$Q:$Q,'Sales Hx'!$B:$B,Planning!$B2494,'Sales Hx'!$D:$D,Planning!$E2494))</f>
        <v>226.79999999999998</v>
      </c>
      <c r="J2494" s="16">
        <f>IF(COUNTIFS($C:$C,B2494)&gt;1,SUMIFS('Sales Hx'!$S:$S,'Sales Hx'!$B:$B,_xlfn.XLOOKUP(B2494,C:C,B:B),'Sales Hx'!$D:$D,E2494),SUMIFS('Sales Hx'!$S:$S,'Sales Hx'!$B:$B,$B2494,'Sales Hx'!$D:$D,$E2494))</f>
        <v>1.7051435406698563</v>
      </c>
      <c r="K2494" s="16">
        <f t="shared" si="215"/>
        <v>0.39682539682539686</v>
      </c>
      <c r="L2494" s="12">
        <f>IF(M2494&lt;&gt;"",M2494,IF(COUNTIFS($C:$C,B2494)&gt;1,SUMIFS('Sales Hx'!V:V,'Sales Hx'!$B:$B,_xlfn.XLOOKUP(B2494,C:C,B:B),'Sales Hx'!$D:$D,$E2494),SUMIFS('Sales Hx'!V:V,'Sales Hx'!$B:$B,$B2494,'Sales Hx'!$D:$D,$E2494)))</f>
        <v>0</v>
      </c>
      <c r="M2494" s="12">
        <v>0</v>
      </c>
      <c r="N2494" s="15">
        <f t="shared" si="214"/>
        <v>1.7051435406698563</v>
      </c>
      <c r="O2494" s="21">
        <f t="shared" si="212"/>
        <v>0</v>
      </c>
      <c r="P2494" s="24">
        <v>16.363600000000002</v>
      </c>
      <c r="Q2494" s="18">
        <f t="shared" si="213"/>
        <v>0</v>
      </c>
      <c r="R2494" s="2">
        <v>1</v>
      </c>
      <c r="S2494" s="2">
        <v>90</v>
      </c>
      <c r="T2494" s="2" t="s">
        <v>4647</v>
      </c>
      <c r="U2494" s="28">
        <f>IF(G2494=0,"",_xlfn.MINIFS('PO Details'!$I:$I,'PO Details'!$D:$D,Planning!$B2494,'PO Details'!$L:$L,Planning!$E2494))</f>
        <v>45490</v>
      </c>
      <c r="V2494" s="29" t="s">
        <v>4640</v>
      </c>
      <c r="W2494" t="str">
        <f t="shared" si="216"/>
        <v/>
      </c>
      <c r="X2494" s="2">
        <v>120</v>
      </c>
    </row>
    <row r="2495" spans="1:24" x14ac:dyDescent="0.25">
      <c r="A2495" s="11" t="s">
        <v>4619</v>
      </c>
      <c r="B2495" s="22" t="s">
        <v>332</v>
      </c>
      <c r="C2495" s="22"/>
      <c r="D2495" s="22" t="s">
        <v>333</v>
      </c>
      <c r="E2495" s="31" t="s">
        <v>106</v>
      </c>
      <c r="F2495" s="12">
        <f>SUMIFS('Inventory Details'!$H:$H,'Inventory Details'!$B:$B,$B2495,'Inventory Details'!$E:$E,$E2495)</f>
        <v>0</v>
      </c>
      <c r="G2495" s="12">
        <f>SUMIFS('PO Details'!$H:$H,'PO Details'!$D:$D,Planning!$B2495,'PO Details'!$L:$L,$E2495)</f>
        <v>675</v>
      </c>
      <c r="H2495" s="12">
        <f>SUMIFS('SO Details'!$G:$G,'SO Details'!$D:$D,Planning!$B2495,'SO Details'!$K:$K,$E2495)</f>
        <v>7</v>
      </c>
      <c r="I2495" s="20">
        <f>IF(COUNTIFS($C:$C,B2495)&gt;1,SUMIFS('Sales Hx'!$Q:$Q,'Sales Hx'!$B:$B,_xlfn.XLOOKUP(B2495,C:C,B:B),'Sales Hx'!$D:$D,Planning!$E2495),SUMIFS('Sales Hx'!$Q:$Q,'Sales Hx'!$B:$B,Planning!$B2495,'Sales Hx'!$D:$D,Planning!$E2495))</f>
        <v>564.19999999999993</v>
      </c>
      <c r="J2495" s="16">
        <f>IF(COUNTIFS($C:$C,B2495)&gt;1,SUMIFS('Sales Hx'!$S:$S,'Sales Hx'!$B:$B,_xlfn.XLOOKUP(B2495,C:C,B:B),'Sales Hx'!$D:$D,E2495),SUMIFS('Sales Hx'!$S:$S,'Sales Hx'!$B:$B,$B2495,'Sales Hx'!$D:$D,$E2495))</f>
        <v>4.6644736842105257</v>
      </c>
      <c r="K2495" s="16">
        <f t="shared" si="215"/>
        <v>1.1963842609003901</v>
      </c>
      <c r="L2495" s="12">
        <f>IF(M2495&lt;&gt;"",M2495,IF(COUNTIFS($C:$C,B2495)&gt;1,SUMIFS('Sales Hx'!V:V,'Sales Hx'!$B:$B,_xlfn.XLOOKUP(B2495,C:C,B:B),'Sales Hx'!$D:$D,$E2495),SUMIFS('Sales Hx'!V:V,'Sales Hx'!$B:$B,$B2495,'Sales Hx'!$D:$D,$E2495)))</f>
        <v>0</v>
      </c>
      <c r="M2495" s="12">
        <v>0</v>
      </c>
      <c r="N2495" s="15">
        <f t="shared" si="214"/>
        <v>4.6644736842105257</v>
      </c>
      <c r="O2495" s="21">
        <f t="shared" si="212"/>
        <v>0</v>
      </c>
      <c r="P2495" s="24">
        <v>20</v>
      </c>
      <c r="Q2495" s="18">
        <f t="shared" si="213"/>
        <v>0</v>
      </c>
      <c r="R2495" s="2">
        <v>1</v>
      </c>
      <c r="S2495" s="2">
        <v>90</v>
      </c>
      <c r="T2495" s="2" t="s">
        <v>4647</v>
      </c>
      <c r="U2495" s="28">
        <f>IF(G2495=0,"",_xlfn.MINIFS('PO Details'!$I:$I,'PO Details'!$D:$D,Planning!$B2495,'PO Details'!$L:$L,Planning!$E2495))</f>
        <v>45443</v>
      </c>
      <c r="V2495" s="29" t="s">
        <v>4639</v>
      </c>
      <c r="W2495" t="str">
        <f t="shared" si="216"/>
        <v/>
      </c>
      <c r="X2495" s="2">
        <v>120</v>
      </c>
    </row>
    <row r="2496" spans="1:24" x14ac:dyDescent="0.25">
      <c r="A2496" s="11" t="s">
        <v>4619</v>
      </c>
      <c r="B2496" s="22" t="s">
        <v>332</v>
      </c>
      <c r="C2496" s="22"/>
      <c r="D2496" s="22" t="s">
        <v>333</v>
      </c>
      <c r="E2496" s="31" t="s">
        <v>119</v>
      </c>
      <c r="F2496" s="12">
        <f>SUMIFS('Inventory Details'!$H:$H,'Inventory Details'!$B:$B,$B2496,'Inventory Details'!$E:$E,$E2496)</f>
        <v>1</v>
      </c>
      <c r="G2496" s="12">
        <f>SUMIFS('PO Details'!$H:$H,'PO Details'!$D:$D,Planning!$B2496,'PO Details'!$L:$L,$E2496)</f>
        <v>80</v>
      </c>
      <c r="H2496" s="12">
        <f>SUMIFS('SO Details'!$G:$G,'SO Details'!$D:$D,Planning!$B2496,'SO Details'!$K:$K,$E2496)</f>
        <v>1</v>
      </c>
      <c r="I2496" s="20">
        <f>IF(COUNTIFS($C:$C,B2496)&gt;1,SUMIFS('Sales Hx'!$Q:$Q,'Sales Hx'!$B:$B,_xlfn.XLOOKUP(B2496,C:C,B:B),'Sales Hx'!$D:$D,Planning!$E2496),SUMIFS('Sales Hx'!$Q:$Q,'Sales Hx'!$B:$B,Planning!$B2496,'Sales Hx'!$D:$D,Planning!$E2496))</f>
        <v>44.8</v>
      </c>
      <c r="J2496" s="16">
        <f>IF(COUNTIFS($C:$C,B2496)&gt;1,SUMIFS('Sales Hx'!$S:$S,'Sales Hx'!$B:$B,_xlfn.XLOOKUP(B2496,C:C,B:B),'Sales Hx'!$D:$D,E2496),SUMIFS('Sales Hx'!$S:$S,'Sales Hx'!$B:$B,$B2496,'Sales Hx'!$D:$D,$E2496))</f>
        <v>0.46217105263157893</v>
      </c>
      <c r="K2496" s="16">
        <f t="shared" si="215"/>
        <v>1.8080357142857144</v>
      </c>
      <c r="L2496" s="12">
        <f>IF(M2496&lt;&gt;"",M2496,IF(COUNTIFS($C:$C,B2496)&gt;1,SUMIFS('Sales Hx'!V:V,'Sales Hx'!$B:$B,_xlfn.XLOOKUP(B2496,C:C,B:B),'Sales Hx'!$D:$D,$E2496),SUMIFS('Sales Hx'!V:V,'Sales Hx'!$B:$B,$B2496,'Sales Hx'!$D:$D,$E2496)))</f>
        <v>0</v>
      </c>
      <c r="M2496" s="12">
        <v>0</v>
      </c>
      <c r="N2496" s="15">
        <f t="shared" si="214"/>
        <v>0.46217105263157893</v>
      </c>
      <c r="O2496" s="21">
        <f t="shared" si="212"/>
        <v>0</v>
      </c>
      <c r="P2496" s="24">
        <v>20</v>
      </c>
      <c r="Q2496" s="18">
        <f t="shared" si="213"/>
        <v>0</v>
      </c>
      <c r="R2496" s="2">
        <v>1</v>
      </c>
      <c r="S2496" s="2">
        <v>90</v>
      </c>
      <c r="T2496" s="2" t="s">
        <v>4647</v>
      </c>
      <c r="U2496" s="28">
        <f>IF(G2496=0,"",_xlfn.MINIFS('PO Details'!$I:$I,'PO Details'!$D:$D,Planning!$B2496,'PO Details'!$L:$L,Planning!$E2496))</f>
        <v>45443</v>
      </c>
      <c r="V2496" s="29" t="s">
        <v>4639</v>
      </c>
      <c r="W2496" t="str">
        <f t="shared" si="216"/>
        <v/>
      </c>
      <c r="X2496" s="2">
        <v>120</v>
      </c>
    </row>
    <row r="2497" spans="1:24" x14ac:dyDescent="0.25">
      <c r="A2497" s="11" t="s">
        <v>4619</v>
      </c>
      <c r="B2497" s="22" t="s">
        <v>332</v>
      </c>
      <c r="C2497" s="22"/>
      <c r="D2497" s="22" t="s">
        <v>333</v>
      </c>
      <c r="E2497" s="31" t="s">
        <v>15</v>
      </c>
      <c r="F2497" s="12">
        <f>SUMIFS('Inventory Details'!$H:$H,'Inventory Details'!$B:$B,$B2497,'Inventory Details'!$E:$E,$E2497)</f>
        <v>12</v>
      </c>
      <c r="G2497" s="12">
        <f>SUMIFS('PO Details'!$H:$H,'PO Details'!$D:$D,Planning!$B2497,'PO Details'!$L:$L,$E2497)</f>
        <v>206</v>
      </c>
      <c r="H2497" s="12">
        <f>SUMIFS('SO Details'!$G:$G,'SO Details'!$D:$D,Planning!$B2497,'SO Details'!$K:$K,$E2497)</f>
        <v>6</v>
      </c>
      <c r="I2497" s="20">
        <f>IF(COUNTIFS($C:$C,B2497)&gt;1,SUMIFS('Sales Hx'!$Q:$Q,'Sales Hx'!$B:$B,_xlfn.XLOOKUP(B2497,C:C,B:B),'Sales Hx'!$D:$D,Planning!$E2497),SUMIFS('Sales Hx'!$Q:$Q,'Sales Hx'!$B:$B,Planning!$B2497,'Sales Hx'!$D:$D,Planning!$E2497))</f>
        <v>0</v>
      </c>
      <c r="J2497" s="16">
        <f>IF(COUNTIFS($C:$C,B2497)&gt;1,SUMIFS('Sales Hx'!$S:$S,'Sales Hx'!$B:$B,_xlfn.XLOOKUP(B2497,C:C,B:B),'Sales Hx'!$D:$D,E2497),SUMIFS('Sales Hx'!$S:$S,'Sales Hx'!$B:$B,$B2497,'Sales Hx'!$D:$D,$E2497))</f>
        <v>0.50822368421052633</v>
      </c>
      <c r="K2497" s="16">
        <f t="shared" si="215"/>
        <v>0</v>
      </c>
      <c r="L2497" s="12">
        <f>IF(M2497&lt;&gt;"",M2497,IF(COUNTIFS($C:$C,B2497)&gt;1,SUMIFS('Sales Hx'!V:V,'Sales Hx'!$B:$B,_xlfn.XLOOKUP(B2497,C:C,B:B),'Sales Hx'!$D:$D,$E2497),SUMIFS('Sales Hx'!V:V,'Sales Hx'!$B:$B,$B2497,'Sales Hx'!$D:$D,$E2497)))</f>
        <v>0</v>
      </c>
      <c r="M2497" s="12">
        <v>0</v>
      </c>
      <c r="N2497" s="15">
        <f t="shared" si="214"/>
        <v>0.50822368421052633</v>
      </c>
      <c r="O2497" s="21">
        <f t="shared" si="212"/>
        <v>0</v>
      </c>
      <c r="P2497" s="24">
        <v>20</v>
      </c>
      <c r="Q2497" s="18">
        <f t="shared" si="213"/>
        <v>0</v>
      </c>
      <c r="R2497" s="2">
        <v>1</v>
      </c>
      <c r="S2497" s="2">
        <v>90</v>
      </c>
      <c r="T2497" s="2" t="s">
        <v>4647</v>
      </c>
      <c r="U2497" s="28">
        <f>IF(G2497=0,"",_xlfn.MINIFS('PO Details'!$I:$I,'PO Details'!$D:$D,Planning!$B2497,'PO Details'!$L:$L,Planning!$E2497))</f>
        <v>45397</v>
      </c>
      <c r="V2497" s="29" t="s">
        <v>4639</v>
      </c>
      <c r="W2497" t="str">
        <f t="shared" si="216"/>
        <v/>
      </c>
      <c r="X2497" s="2">
        <v>120</v>
      </c>
    </row>
    <row r="2498" spans="1:24" x14ac:dyDescent="0.25">
      <c r="A2498" s="11" t="s">
        <v>4619</v>
      </c>
      <c r="B2498" s="22" t="s">
        <v>332</v>
      </c>
      <c r="C2498" s="22"/>
      <c r="D2498" s="22" t="s">
        <v>333</v>
      </c>
      <c r="E2498" s="31" t="s">
        <v>4746</v>
      </c>
      <c r="F2498" s="12">
        <f>SUMIFS('Inventory Details'!$H:$H,'Inventory Details'!$B:$B,$B2498,'Inventory Details'!$E:$E,$E2498)</f>
        <v>435</v>
      </c>
      <c r="G2498" s="12">
        <f>SUMIFS('PO Details'!$H:$H,'PO Details'!$D:$D,Planning!$B2498,'PO Details'!$L:$L,$E2498)</f>
        <v>357</v>
      </c>
      <c r="H2498" s="12">
        <f>SUMIFS('SO Details'!$G:$G,'SO Details'!$D:$D,Planning!$B2498,'SO Details'!$K:$K,$E2498)</f>
        <v>28</v>
      </c>
      <c r="I2498" s="20">
        <f>IF(COUNTIFS($C:$C,B2498)&gt;1,SUMIFS('Sales Hx'!$Q:$Q,'Sales Hx'!$B:$B,_xlfn.XLOOKUP(B2498,C:C,B:B),'Sales Hx'!$D:$D,Planning!$E2498),SUMIFS('Sales Hx'!$Q:$Q,'Sales Hx'!$B:$B,Planning!$B2498,'Sales Hx'!$D:$D,Planning!$E2498))</f>
        <v>583.79999999999995</v>
      </c>
      <c r="J2498" s="16">
        <f>IF(COUNTIFS($C:$C,B2498)&gt;1,SUMIFS('Sales Hx'!$S:$S,'Sales Hx'!$B:$B,_xlfn.XLOOKUP(B2498,C:C,B:B),'Sales Hx'!$D:$D,E2498),SUMIFS('Sales Hx'!$S:$S,'Sales Hx'!$B:$B,$B2498,'Sales Hx'!$D:$D,$E2498))</f>
        <v>4.932017543859649</v>
      </c>
      <c r="K2498" s="16">
        <f t="shared" si="215"/>
        <v>1.3566289825282631</v>
      </c>
      <c r="L2498" s="12">
        <f>IF(M2498&lt;&gt;"",M2498,IF(COUNTIFS($C:$C,B2498)&gt;1,SUMIFS('Sales Hx'!V:V,'Sales Hx'!$B:$B,_xlfn.XLOOKUP(B2498,C:C,B:B),'Sales Hx'!$D:$D,$E2498),SUMIFS('Sales Hx'!V:V,'Sales Hx'!$B:$B,$B2498,'Sales Hx'!$D:$D,$E2498)))</f>
        <v>0</v>
      </c>
      <c r="M2498" s="12">
        <v>0</v>
      </c>
      <c r="N2498" s="15">
        <f t="shared" si="214"/>
        <v>4.932017543859649</v>
      </c>
      <c r="O2498" s="21">
        <f t="shared" ref="O2498:O2561" si="217">MROUND(ROUND(IFERROR(IF(C2498&lt;&gt;"",0,IF(T2498="DC'd",0,IF(AND(J2498=0,F2498+G2498&lt;H2498),H2498-F2498+G2498,IF(F2498+G2498&lt;N2498,N2498+MAX((IF(J2498*R2498&gt;F2498,F2498,J2498*R2498))+J2498*S2498-F2498-G2498+H2498,0))))),0),0),1)</f>
        <v>0</v>
      </c>
      <c r="P2498" s="24">
        <v>20</v>
      </c>
      <c r="Q2498" s="18">
        <f t="shared" si="213"/>
        <v>0</v>
      </c>
      <c r="R2498" s="2">
        <v>1</v>
      </c>
      <c r="S2498" s="2">
        <v>90</v>
      </c>
      <c r="T2498" s="2" t="s">
        <v>4647</v>
      </c>
      <c r="U2498" s="28">
        <f>IF(G2498=0,"",_xlfn.MINIFS('PO Details'!$I:$I,'PO Details'!$D:$D,Planning!$B2498,'PO Details'!$L:$L,Planning!$E2498))</f>
        <v>45473</v>
      </c>
      <c r="V2498" s="29" t="s">
        <v>4639</v>
      </c>
      <c r="W2498" t="str">
        <f t="shared" si="216"/>
        <v/>
      </c>
      <c r="X2498" s="2">
        <v>120</v>
      </c>
    </row>
    <row r="2499" spans="1:24" x14ac:dyDescent="0.25">
      <c r="A2499" s="11" t="s">
        <v>4619</v>
      </c>
      <c r="B2499" s="22" t="s">
        <v>332</v>
      </c>
      <c r="C2499" s="22"/>
      <c r="D2499" s="22" t="s">
        <v>333</v>
      </c>
      <c r="E2499" s="31" t="s">
        <v>113</v>
      </c>
      <c r="F2499" s="12">
        <f>SUMIFS('Inventory Details'!$H:$H,'Inventory Details'!$B:$B,$B2499,'Inventory Details'!$E:$E,$E2499)</f>
        <v>122</v>
      </c>
      <c r="G2499" s="12">
        <f>SUMIFS('PO Details'!$H:$H,'PO Details'!$D:$D,Planning!$B2499,'PO Details'!$L:$L,$E2499)</f>
        <v>100</v>
      </c>
      <c r="H2499" s="12">
        <f>SUMIFS('SO Details'!$G:$G,'SO Details'!$D:$D,Planning!$B2499,'SO Details'!$K:$K,$E2499)</f>
        <v>6</v>
      </c>
      <c r="I2499" s="20">
        <f>IF(COUNTIFS($C:$C,B2499)&gt;1,SUMIFS('Sales Hx'!$Q:$Q,'Sales Hx'!$B:$B,_xlfn.XLOOKUP(B2499,C:C,B:B),'Sales Hx'!$D:$D,Planning!$E2499),SUMIFS('Sales Hx'!$Q:$Q,'Sales Hx'!$B:$B,Planning!$B2499,'Sales Hx'!$D:$D,Planning!$E2499))</f>
        <v>225.39999999999998</v>
      </c>
      <c r="J2499" s="16">
        <f>IF(COUNTIFS($C:$C,B2499)&gt;1,SUMIFS('Sales Hx'!$S:$S,'Sales Hx'!$B:$B,_xlfn.XLOOKUP(B2499,C:C,B:B),'Sales Hx'!$D:$D,E2499),SUMIFS('Sales Hx'!$S:$S,'Sales Hx'!$B:$B,$B2499,'Sales Hx'!$D:$D,$E2499))</f>
        <v>1.8442982456140351</v>
      </c>
      <c r="K2499" s="16">
        <f t="shared" si="215"/>
        <v>0.98491570541259987</v>
      </c>
      <c r="L2499" s="12">
        <f>IF(M2499&lt;&gt;"",M2499,IF(COUNTIFS($C:$C,B2499)&gt;1,SUMIFS('Sales Hx'!V:V,'Sales Hx'!$B:$B,_xlfn.XLOOKUP(B2499,C:C,B:B),'Sales Hx'!$D:$D,$E2499),SUMIFS('Sales Hx'!V:V,'Sales Hx'!$B:$B,$B2499,'Sales Hx'!$D:$D,$E2499)))</f>
        <v>0</v>
      </c>
      <c r="M2499" s="12">
        <v>0</v>
      </c>
      <c r="N2499" s="15">
        <f t="shared" si="214"/>
        <v>1.8442982456140351</v>
      </c>
      <c r="O2499" s="21">
        <f t="shared" si="217"/>
        <v>0</v>
      </c>
      <c r="P2499" s="24">
        <v>20</v>
      </c>
      <c r="Q2499" s="18">
        <f t="shared" si="213"/>
        <v>0</v>
      </c>
      <c r="R2499" s="2">
        <v>1</v>
      </c>
      <c r="S2499" s="2">
        <v>90</v>
      </c>
      <c r="T2499" s="2" t="s">
        <v>4647</v>
      </c>
      <c r="U2499" s="28">
        <f>IF(G2499=0,"",_xlfn.MINIFS('PO Details'!$I:$I,'PO Details'!$D:$D,Planning!$B2499,'PO Details'!$L:$L,Planning!$E2499))</f>
        <v>45473</v>
      </c>
      <c r="V2499" s="29" t="s">
        <v>4639</v>
      </c>
      <c r="W2499" t="str">
        <f t="shared" si="216"/>
        <v/>
      </c>
      <c r="X2499" s="2">
        <v>120</v>
      </c>
    </row>
    <row r="2500" spans="1:24" x14ac:dyDescent="0.25">
      <c r="A2500" s="11" t="s">
        <v>4619</v>
      </c>
      <c r="B2500" s="22" t="s">
        <v>332</v>
      </c>
      <c r="C2500" s="22"/>
      <c r="D2500" s="22" t="s">
        <v>333</v>
      </c>
      <c r="E2500" s="31" t="s">
        <v>109</v>
      </c>
      <c r="F2500" s="12">
        <f>SUMIFS('Inventory Details'!$H:$H,'Inventory Details'!$B:$B,$B2500,'Inventory Details'!$E:$E,$E2500)</f>
        <v>170</v>
      </c>
      <c r="G2500" s="12">
        <f>SUMIFS('PO Details'!$H:$H,'PO Details'!$D:$D,Planning!$B2500,'PO Details'!$L:$L,$E2500)</f>
        <v>102</v>
      </c>
      <c r="H2500" s="12">
        <f>SUMIFS('SO Details'!$G:$G,'SO Details'!$D:$D,Planning!$B2500,'SO Details'!$K:$K,$E2500)</f>
        <v>3</v>
      </c>
      <c r="I2500" s="20">
        <f>IF(COUNTIFS($C:$C,B2500)&gt;1,SUMIFS('Sales Hx'!$Q:$Q,'Sales Hx'!$B:$B,_xlfn.XLOOKUP(B2500,C:C,B:B),'Sales Hx'!$D:$D,Planning!$E2500),SUMIFS('Sales Hx'!$Q:$Q,'Sales Hx'!$B:$B,Planning!$B2500,'Sales Hx'!$D:$D,Planning!$E2500))</f>
        <v>118.99999999999999</v>
      </c>
      <c r="J2500" s="16">
        <f>IF(COUNTIFS($C:$C,B2500)&gt;1,SUMIFS('Sales Hx'!$S:$S,'Sales Hx'!$B:$B,_xlfn.XLOOKUP(B2500,C:C,B:B),'Sales Hx'!$D:$D,E2500),SUMIFS('Sales Hx'!$S:$S,'Sales Hx'!$B:$B,$B2500,'Sales Hx'!$D:$D,$E2500))</f>
        <v>1.0986842105263157</v>
      </c>
      <c r="K2500" s="16">
        <f t="shared" si="215"/>
        <v>2.285714285714286</v>
      </c>
      <c r="L2500" s="12">
        <f>IF(M2500&lt;&gt;"",M2500,IF(COUNTIFS($C:$C,B2500)&gt;1,SUMIFS('Sales Hx'!V:V,'Sales Hx'!$B:$B,_xlfn.XLOOKUP(B2500,C:C,B:B),'Sales Hx'!$D:$D,$E2500),SUMIFS('Sales Hx'!V:V,'Sales Hx'!$B:$B,$B2500,'Sales Hx'!$D:$D,$E2500)))</f>
        <v>0</v>
      </c>
      <c r="M2500" s="12">
        <v>0</v>
      </c>
      <c r="N2500" s="15">
        <f t="shared" si="214"/>
        <v>1.0986842105263157</v>
      </c>
      <c r="O2500" s="21">
        <f t="shared" si="217"/>
        <v>0</v>
      </c>
      <c r="P2500" s="24">
        <v>20</v>
      </c>
      <c r="Q2500" s="18">
        <f t="shared" si="213"/>
        <v>0</v>
      </c>
      <c r="R2500" s="2">
        <v>1</v>
      </c>
      <c r="S2500" s="2">
        <v>90</v>
      </c>
      <c r="T2500" s="2" t="s">
        <v>4647</v>
      </c>
      <c r="U2500" s="28">
        <f>IF(G2500=0,"",_xlfn.MINIFS('PO Details'!$I:$I,'PO Details'!$D:$D,Planning!$B2500,'PO Details'!$L:$L,Planning!$E2500))</f>
        <v>45443</v>
      </c>
      <c r="V2500" s="29" t="s">
        <v>4639</v>
      </c>
      <c r="W2500" t="str">
        <f t="shared" si="216"/>
        <v/>
      </c>
      <c r="X2500" s="2">
        <v>120</v>
      </c>
    </row>
    <row r="2501" spans="1:24" x14ac:dyDescent="0.25">
      <c r="A2501" s="11" t="s">
        <v>4619</v>
      </c>
      <c r="B2501" s="22" t="s">
        <v>332</v>
      </c>
      <c r="C2501" s="22"/>
      <c r="D2501" s="22" t="s">
        <v>333</v>
      </c>
      <c r="E2501" s="31" t="s">
        <v>1201</v>
      </c>
      <c r="F2501" s="12">
        <f>SUMIFS('Inventory Details'!$H:$H,'Inventory Details'!$B:$B,$B2501,'Inventory Details'!$E:$E,$E2501)</f>
        <v>1</v>
      </c>
      <c r="G2501" s="12">
        <f>SUMIFS('PO Details'!$H:$H,'PO Details'!$D:$D,Planning!$B2501,'PO Details'!$L:$L,$E2501)</f>
        <v>0</v>
      </c>
      <c r="H2501" s="12">
        <f>SUMIFS('SO Details'!$G:$G,'SO Details'!$D:$D,Planning!$B2501,'SO Details'!$K:$K,$E2501)</f>
        <v>0</v>
      </c>
      <c r="I2501" s="20">
        <f>IF(COUNTIFS($C:$C,B2501)&gt;1,SUMIFS('Sales Hx'!$Q:$Q,'Sales Hx'!$B:$B,_xlfn.XLOOKUP(B2501,C:C,B:B),'Sales Hx'!$D:$D,Planning!$E2501),SUMIFS('Sales Hx'!$Q:$Q,'Sales Hx'!$B:$B,Planning!$B2501,'Sales Hx'!$D:$D,Planning!$E2501))</f>
        <v>0</v>
      </c>
      <c r="J2501" s="16">
        <f>IF(COUNTIFS($C:$C,B2501)&gt;1,SUMIFS('Sales Hx'!$S:$S,'Sales Hx'!$B:$B,_xlfn.XLOOKUP(B2501,C:C,B:B),'Sales Hx'!$D:$D,E2501),SUMIFS('Sales Hx'!$S:$S,'Sales Hx'!$B:$B,$B2501,'Sales Hx'!$D:$D,$E2501))</f>
        <v>0</v>
      </c>
      <c r="K2501" s="16">
        <f t="shared" si="215"/>
        <v>0</v>
      </c>
      <c r="L2501" s="12">
        <f>IF(M2501&lt;&gt;"",M2501,IF(COUNTIFS($C:$C,B2501)&gt;1,SUMIFS('Sales Hx'!V:V,'Sales Hx'!$B:$B,_xlfn.XLOOKUP(B2501,C:C,B:B),'Sales Hx'!$D:$D,$E2501),SUMIFS('Sales Hx'!V:V,'Sales Hx'!$B:$B,$B2501,'Sales Hx'!$D:$D,$E2501)))</f>
        <v>0</v>
      </c>
      <c r="M2501" s="12">
        <v>0</v>
      </c>
      <c r="N2501" s="15">
        <f t="shared" si="214"/>
        <v>0</v>
      </c>
      <c r="O2501" s="21">
        <f t="shared" si="217"/>
        <v>0</v>
      </c>
      <c r="P2501" s="24">
        <v>20</v>
      </c>
      <c r="Q2501" s="18">
        <f t="shared" si="213"/>
        <v>0</v>
      </c>
      <c r="R2501" s="2">
        <v>1</v>
      </c>
      <c r="S2501" s="2">
        <v>90</v>
      </c>
      <c r="T2501" s="2" t="s">
        <v>4647</v>
      </c>
      <c r="U2501" s="28" t="str">
        <f>IF(G2501=0,"",_xlfn.MINIFS('PO Details'!$I:$I,'PO Details'!$D:$D,Planning!$B2501,'PO Details'!$L:$L,Planning!$E2501))</f>
        <v/>
      </c>
      <c r="V2501" s="29" t="s">
        <v>4639</v>
      </c>
      <c r="W2501" t="str">
        <f t="shared" si="216"/>
        <v/>
      </c>
      <c r="X2501" s="2">
        <v>120</v>
      </c>
    </row>
    <row r="2502" spans="1:24" x14ac:dyDescent="0.25">
      <c r="A2502" s="11" t="s">
        <v>4619</v>
      </c>
      <c r="B2502" s="22" t="s">
        <v>332</v>
      </c>
      <c r="C2502" s="22"/>
      <c r="D2502" s="22" t="s">
        <v>333</v>
      </c>
      <c r="E2502" s="31" t="s">
        <v>820</v>
      </c>
      <c r="F2502" s="12">
        <f>SUMIFS('Inventory Details'!$H:$H,'Inventory Details'!$B:$B,$B2502,'Inventory Details'!$E:$E,$E2502)</f>
        <v>118</v>
      </c>
      <c r="G2502" s="12">
        <f>SUMIFS('PO Details'!$H:$H,'PO Details'!$D:$D,Planning!$B2502,'PO Details'!$L:$L,$E2502)</f>
        <v>0</v>
      </c>
      <c r="H2502" s="12">
        <f>SUMIFS('SO Details'!$G:$G,'SO Details'!$D:$D,Planning!$B2502,'SO Details'!$K:$K,$E2502)</f>
        <v>1</v>
      </c>
      <c r="I2502" s="20">
        <f>IF(COUNTIFS($C:$C,B2502)&gt;1,SUMIFS('Sales Hx'!$Q:$Q,'Sales Hx'!$B:$B,_xlfn.XLOOKUP(B2502,C:C,B:B),'Sales Hx'!$D:$D,Planning!$E2502),SUMIFS('Sales Hx'!$Q:$Q,'Sales Hx'!$B:$B,Planning!$B2502,'Sales Hx'!$D:$D,Planning!$E2502))</f>
        <v>4.1999999999999993</v>
      </c>
      <c r="J2502" s="16">
        <f>IF(COUNTIFS($C:$C,B2502)&gt;1,SUMIFS('Sales Hx'!$S:$S,'Sales Hx'!$B:$B,_xlfn.XLOOKUP(B2502,C:C,B:B),'Sales Hx'!$D:$D,E2502),SUMIFS('Sales Hx'!$S:$S,'Sales Hx'!$B:$B,$B2502,'Sales Hx'!$D:$D,$E2502))</f>
        <v>0.14473684210526316</v>
      </c>
      <c r="K2502" s="16">
        <f t="shared" si="215"/>
        <v>28.095238095238098</v>
      </c>
      <c r="L2502" s="12">
        <f>IF(M2502&lt;&gt;"",M2502,IF(COUNTIFS($C:$C,B2502)&gt;1,SUMIFS('Sales Hx'!V:V,'Sales Hx'!$B:$B,_xlfn.XLOOKUP(B2502,C:C,B:B),'Sales Hx'!$D:$D,$E2502),SUMIFS('Sales Hx'!V:V,'Sales Hx'!$B:$B,$B2502,'Sales Hx'!$D:$D,$E2502)))</f>
        <v>0</v>
      </c>
      <c r="M2502" s="12">
        <v>0</v>
      </c>
      <c r="N2502" s="15">
        <f t="shared" si="214"/>
        <v>0.14473684210526316</v>
      </c>
      <c r="O2502" s="21">
        <f t="shared" si="217"/>
        <v>0</v>
      </c>
      <c r="P2502" s="24">
        <v>20</v>
      </c>
      <c r="Q2502" s="18">
        <f t="shared" si="213"/>
        <v>0</v>
      </c>
      <c r="R2502" s="2">
        <v>1</v>
      </c>
      <c r="S2502" s="2">
        <v>90</v>
      </c>
      <c r="T2502" s="2" t="s">
        <v>4647</v>
      </c>
      <c r="U2502" s="28" t="str">
        <f>IF(G2502=0,"",_xlfn.MINIFS('PO Details'!$I:$I,'PO Details'!$D:$D,Planning!$B2502,'PO Details'!$L:$L,Planning!$E2502))</f>
        <v/>
      </c>
      <c r="V2502" s="29" t="s">
        <v>4639</v>
      </c>
      <c r="W2502" t="str">
        <f t="shared" si="216"/>
        <v>Max</v>
      </c>
      <c r="X2502" s="2">
        <v>120</v>
      </c>
    </row>
    <row r="2503" spans="1:24" x14ac:dyDescent="0.25">
      <c r="A2503" s="11" t="s">
        <v>4619</v>
      </c>
      <c r="B2503" s="22" t="s">
        <v>332</v>
      </c>
      <c r="C2503" s="22"/>
      <c r="D2503" s="22" t="s">
        <v>333</v>
      </c>
      <c r="E2503" s="31" t="s">
        <v>861</v>
      </c>
      <c r="F2503" s="12">
        <f>SUMIFS('Inventory Details'!$H:$H,'Inventory Details'!$B:$B,$B2503,'Inventory Details'!$E:$E,$E2503)</f>
        <v>4</v>
      </c>
      <c r="G2503" s="12">
        <f>SUMIFS('PO Details'!$H:$H,'PO Details'!$D:$D,Planning!$B2503,'PO Details'!$L:$L,$E2503)</f>
        <v>0</v>
      </c>
      <c r="H2503" s="12">
        <f>SUMIFS('SO Details'!$G:$G,'SO Details'!$D:$D,Planning!$B2503,'SO Details'!$K:$K,$E2503)</f>
        <v>0</v>
      </c>
      <c r="I2503" s="20">
        <f>IF(COUNTIFS($C:$C,B2503)&gt;1,SUMIFS('Sales Hx'!$Q:$Q,'Sales Hx'!$B:$B,_xlfn.XLOOKUP(B2503,C:C,B:B),'Sales Hx'!$D:$D,Planning!$E2503),SUMIFS('Sales Hx'!$Q:$Q,'Sales Hx'!$B:$B,Planning!$B2503,'Sales Hx'!$D:$D,Planning!$E2503))</f>
        <v>0</v>
      </c>
      <c r="J2503" s="16">
        <f>IF(COUNTIFS($C:$C,B2503)&gt;1,SUMIFS('Sales Hx'!$S:$S,'Sales Hx'!$B:$B,_xlfn.XLOOKUP(B2503,C:C,B:B),'Sales Hx'!$D:$D,E2503),SUMIFS('Sales Hx'!$S:$S,'Sales Hx'!$B:$B,$B2503,'Sales Hx'!$D:$D,$E2503))</f>
        <v>8.771929824561403E-2</v>
      </c>
      <c r="K2503" s="16">
        <f t="shared" si="215"/>
        <v>0</v>
      </c>
      <c r="L2503" s="12">
        <f>IF(M2503&lt;&gt;"",M2503,IF(COUNTIFS($C:$C,B2503)&gt;1,SUMIFS('Sales Hx'!V:V,'Sales Hx'!$B:$B,_xlfn.XLOOKUP(B2503,C:C,B:B),'Sales Hx'!$D:$D,$E2503),SUMIFS('Sales Hx'!V:V,'Sales Hx'!$B:$B,$B2503,'Sales Hx'!$D:$D,$E2503)))</f>
        <v>0</v>
      </c>
      <c r="M2503" s="12">
        <v>0</v>
      </c>
      <c r="N2503" s="15">
        <f t="shared" si="214"/>
        <v>8.771929824561403E-2</v>
      </c>
      <c r="O2503" s="21">
        <f t="shared" si="217"/>
        <v>0</v>
      </c>
      <c r="P2503" s="24">
        <v>20</v>
      </c>
      <c r="Q2503" s="18">
        <f t="shared" si="213"/>
        <v>0</v>
      </c>
      <c r="R2503" s="2">
        <v>1</v>
      </c>
      <c r="S2503" s="2">
        <v>90</v>
      </c>
      <c r="T2503" s="2" t="s">
        <v>4647</v>
      </c>
      <c r="U2503" s="28" t="str">
        <f>IF(G2503=0,"",_xlfn.MINIFS('PO Details'!$I:$I,'PO Details'!$D:$D,Planning!$B2503,'PO Details'!$L:$L,Planning!$E2503))</f>
        <v/>
      </c>
      <c r="V2503" s="29" t="s">
        <v>4639</v>
      </c>
      <c r="W2503" t="str">
        <f t="shared" si="216"/>
        <v/>
      </c>
      <c r="X2503" s="2">
        <v>120</v>
      </c>
    </row>
    <row r="2504" spans="1:24" x14ac:dyDescent="0.25">
      <c r="A2504" s="11" t="s">
        <v>4619</v>
      </c>
      <c r="B2504" s="22" t="s">
        <v>332</v>
      </c>
      <c r="C2504" s="22"/>
      <c r="D2504" s="22" t="s">
        <v>333</v>
      </c>
      <c r="E2504" s="31" t="s">
        <v>108</v>
      </c>
      <c r="F2504" s="12">
        <f>SUMIFS('Inventory Details'!$H:$H,'Inventory Details'!$B:$B,$B2504,'Inventory Details'!$E:$E,$E2504)</f>
        <v>13</v>
      </c>
      <c r="G2504" s="12">
        <f>SUMIFS('PO Details'!$H:$H,'PO Details'!$D:$D,Planning!$B2504,'PO Details'!$L:$L,$E2504)</f>
        <v>0</v>
      </c>
      <c r="H2504" s="12">
        <f>SUMIFS('SO Details'!$G:$G,'SO Details'!$D:$D,Planning!$B2504,'SO Details'!$K:$K,$E2504)</f>
        <v>0</v>
      </c>
      <c r="I2504" s="20">
        <f>IF(COUNTIFS($C:$C,B2504)&gt;1,SUMIFS('Sales Hx'!$Q:$Q,'Sales Hx'!$B:$B,_xlfn.XLOOKUP(B2504,C:C,B:B),'Sales Hx'!$D:$D,Planning!$E2504),SUMIFS('Sales Hx'!$Q:$Q,'Sales Hx'!$B:$B,Planning!$B2504,'Sales Hx'!$D:$D,Planning!$E2504))</f>
        <v>7</v>
      </c>
      <c r="J2504" s="16">
        <f>IF(COUNTIFS($C:$C,B2504)&gt;1,SUMIFS('Sales Hx'!$S:$S,'Sales Hx'!$B:$B,_xlfn.XLOOKUP(B2504,C:C,B:B),'Sales Hx'!$D:$D,E2504),SUMIFS('Sales Hx'!$S:$S,'Sales Hx'!$B:$B,$B2504,'Sales Hx'!$D:$D,$E2504))</f>
        <v>0.45394736842105265</v>
      </c>
      <c r="K2504" s="16">
        <f t="shared" si="215"/>
        <v>1.8571428571428572</v>
      </c>
      <c r="L2504" s="12">
        <f>IF(M2504&lt;&gt;"",M2504,IF(COUNTIFS($C:$C,B2504)&gt;1,SUMIFS('Sales Hx'!V:V,'Sales Hx'!$B:$B,_xlfn.XLOOKUP(B2504,C:C,B:B),'Sales Hx'!$D:$D,$E2504),SUMIFS('Sales Hx'!V:V,'Sales Hx'!$B:$B,$B2504,'Sales Hx'!$D:$D,$E2504)))</f>
        <v>0</v>
      </c>
      <c r="M2504" s="12">
        <v>0</v>
      </c>
      <c r="N2504" s="15">
        <f t="shared" si="214"/>
        <v>0.45394736842105265</v>
      </c>
      <c r="O2504" s="21">
        <f t="shared" si="217"/>
        <v>0</v>
      </c>
      <c r="P2504" s="24">
        <v>20</v>
      </c>
      <c r="Q2504" s="18">
        <f t="shared" si="213"/>
        <v>0</v>
      </c>
      <c r="R2504" s="2">
        <v>1</v>
      </c>
      <c r="S2504" s="2">
        <v>90</v>
      </c>
      <c r="T2504" s="2" t="s">
        <v>4647</v>
      </c>
      <c r="U2504" s="28" t="str">
        <f>IF(G2504=0,"",_xlfn.MINIFS('PO Details'!$I:$I,'PO Details'!$D:$D,Planning!$B2504,'PO Details'!$L:$L,Planning!$E2504))</f>
        <v/>
      </c>
      <c r="V2504" s="29" t="s">
        <v>4639</v>
      </c>
      <c r="W2504" t="str">
        <f t="shared" si="216"/>
        <v/>
      </c>
      <c r="X2504" s="2">
        <v>120</v>
      </c>
    </row>
    <row r="2505" spans="1:24" x14ac:dyDescent="0.25">
      <c r="A2505" s="11" t="s">
        <v>4619</v>
      </c>
      <c r="B2505" s="22" t="s">
        <v>332</v>
      </c>
      <c r="C2505" s="22"/>
      <c r="D2505" s="22" t="s">
        <v>333</v>
      </c>
      <c r="E2505" s="31" t="s">
        <v>752</v>
      </c>
      <c r="F2505" s="12">
        <f>SUMIFS('Inventory Details'!$H:$H,'Inventory Details'!$B:$B,$B2505,'Inventory Details'!$E:$E,$E2505)</f>
        <v>0</v>
      </c>
      <c r="G2505" s="12">
        <f>SUMIFS('PO Details'!$H:$H,'PO Details'!$D:$D,Planning!$B2505,'PO Details'!$L:$L,$E2505)</f>
        <v>0</v>
      </c>
      <c r="H2505" s="12">
        <f>SUMIFS('SO Details'!$G:$G,'SO Details'!$D:$D,Planning!$B2505,'SO Details'!$K:$K,$E2505)</f>
        <v>0</v>
      </c>
      <c r="I2505" s="20">
        <f>IF(COUNTIFS($C:$C,B2505)&gt;1,SUMIFS('Sales Hx'!$Q:$Q,'Sales Hx'!$B:$B,_xlfn.XLOOKUP(B2505,C:C,B:B),'Sales Hx'!$D:$D,Planning!$E2505),SUMIFS('Sales Hx'!$Q:$Q,'Sales Hx'!$B:$B,Planning!$B2505,'Sales Hx'!$D:$D,Planning!$E2505))</f>
        <v>0</v>
      </c>
      <c r="J2505" s="16">
        <f>IF(COUNTIFS($C:$C,B2505)&gt;1,SUMIFS('Sales Hx'!$S:$S,'Sales Hx'!$B:$B,_xlfn.XLOOKUP(B2505,C:C,B:B),'Sales Hx'!$D:$D,E2505),SUMIFS('Sales Hx'!$S:$S,'Sales Hx'!$B:$B,$B2505,'Sales Hx'!$D:$D,$E2505))</f>
        <v>3.2894736842105261E-2</v>
      </c>
      <c r="K2505" s="16">
        <f t="shared" si="215"/>
        <v>0</v>
      </c>
      <c r="L2505" s="12">
        <f>IF(M2505&lt;&gt;"",M2505,IF(COUNTIFS($C:$C,B2505)&gt;1,SUMIFS('Sales Hx'!V:V,'Sales Hx'!$B:$B,_xlfn.XLOOKUP(B2505,C:C,B:B),'Sales Hx'!$D:$D,$E2505),SUMIFS('Sales Hx'!V:V,'Sales Hx'!$B:$B,$B2505,'Sales Hx'!$D:$D,$E2505)))</f>
        <v>0</v>
      </c>
      <c r="M2505" s="12">
        <v>0</v>
      </c>
      <c r="N2505" s="15">
        <f t="shared" si="214"/>
        <v>3.2894736842105261E-2</v>
      </c>
      <c r="O2505" s="21">
        <f t="shared" si="217"/>
        <v>3</v>
      </c>
      <c r="P2505" s="24">
        <v>20</v>
      </c>
      <c r="Q2505" s="18">
        <f t="shared" si="213"/>
        <v>60</v>
      </c>
      <c r="R2505" s="2">
        <v>1</v>
      </c>
      <c r="S2505" s="2">
        <v>90</v>
      </c>
      <c r="T2505" s="2" t="s">
        <v>4647</v>
      </c>
      <c r="U2505" s="28" t="str">
        <f>IF(G2505=0,"",_xlfn.MINIFS('PO Details'!$I:$I,'PO Details'!$D:$D,Planning!$B2505,'PO Details'!$L:$L,Planning!$E2505))</f>
        <v/>
      </c>
      <c r="V2505" s="29" t="s">
        <v>4639</v>
      </c>
      <c r="W2505" t="str">
        <f t="shared" si="216"/>
        <v/>
      </c>
      <c r="X2505" s="2">
        <v>120</v>
      </c>
    </row>
    <row r="2506" spans="1:24" x14ac:dyDescent="0.25">
      <c r="A2506" s="11" t="s">
        <v>4619</v>
      </c>
      <c r="B2506" s="22" t="s">
        <v>332</v>
      </c>
      <c r="C2506" s="22"/>
      <c r="D2506" s="22" t="s">
        <v>333</v>
      </c>
      <c r="E2506" s="31" t="s">
        <v>2214</v>
      </c>
      <c r="F2506" s="12">
        <f>SUMIFS('Inventory Details'!$H:$H,'Inventory Details'!$B:$B,$B2506,'Inventory Details'!$E:$E,$E2506)</f>
        <v>0</v>
      </c>
      <c r="G2506" s="12">
        <f>SUMIFS('PO Details'!$H:$H,'PO Details'!$D:$D,Planning!$B2506,'PO Details'!$L:$L,$E2506)</f>
        <v>0</v>
      </c>
      <c r="H2506" s="12">
        <f>SUMIFS('SO Details'!$G:$G,'SO Details'!$D:$D,Planning!$B2506,'SO Details'!$K:$K,$E2506)</f>
        <v>1</v>
      </c>
      <c r="I2506" s="20">
        <f>IF(COUNTIFS($C:$C,B2506)&gt;1,SUMIFS('Sales Hx'!$Q:$Q,'Sales Hx'!$B:$B,_xlfn.XLOOKUP(B2506,C:C,B:B),'Sales Hx'!$D:$D,Planning!$E2506),SUMIFS('Sales Hx'!$Q:$Q,'Sales Hx'!$B:$B,Planning!$B2506,'Sales Hx'!$D:$D,Planning!$E2506))</f>
        <v>0</v>
      </c>
      <c r="J2506" s="16">
        <f>IF(COUNTIFS($C:$C,B2506)&gt;1,SUMIFS('Sales Hx'!$S:$S,'Sales Hx'!$B:$B,_xlfn.XLOOKUP(B2506,C:C,B:B),'Sales Hx'!$D:$D,E2506),SUMIFS('Sales Hx'!$S:$S,'Sales Hx'!$B:$B,$B2506,'Sales Hx'!$D:$D,$E2506))</f>
        <v>0.16447368421052633</v>
      </c>
      <c r="K2506" s="16">
        <f t="shared" si="215"/>
        <v>0</v>
      </c>
      <c r="L2506" s="12">
        <f>IF(M2506&lt;&gt;"",M2506,IF(COUNTIFS($C:$C,B2506)&gt;1,SUMIFS('Sales Hx'!V:V,'Sales Hx'!$B:$B,_xlfn.XLOOKUP(B2506,C:C,B:B),'Sales Hx'!$D:$D,$E2506),SUMIFS('Sales Hx'!V:V,'Sales Hx'!$B:$B,$B2506,'Sales Hx'!$D:$D,$E2506)))</f>
        <v>0</v>
      </c>
      <c r="M2506" s="12">
        <v>0</v>
      </c>
      <c r="N2506" s="15">
        <f t="shared" si="214"/>
        <v>0.16447368421052633</v>
      </c>
      <c r="O2506" s="21">
        <f t="shared" si="217"/>
        <v>16</v>
      </c>
      <c r="P2506" s="24">
        <v>20</v>
      </c>
      <c r="Q2506" s="18">
        <f t="shared" si="213"/>
        <v>320</v>
      </c>
      <c r="R2506" s="2">
        <v>1</v>
      </c>
      <c r="S2506" s="2">
        <v>90</v>
      </c>
      <c r="T2506" s="2" t="s">
        <v>4647</v>
      </c>
      <c r="U2506" s="28" t="str">
        <f>IF(G2506=0,"",_xlfn.MINIFS('PO Details'!$I:$I,'PO Details'!$D:$D,Planning!$B2506,'PO Details'!$L:$L,Planning!$E2506))</f>
        <v/>
      </c>
      <c r="V2506" s="29" t="s">
        <v>4639</v>
      </c>
      <c r="W2506" t="str">
        <f t="shared" si="216"/>
        <v/>
      </c>
      <c r="X2506" s="2">
        <v>120</v>
      </c>
    </row>
    <row r="2507" spans="1:24" x14ac:dyDescent="0.25">
      <c r="A2507" s="11"/>
      <c r="B2507" s="22" t="s">
        <v>1740</v>
      </c>
      <c r="C2507" s="22"/>
      <c r="D2507" s="22" t="s">
        <v>1741</v>
      </c>
      <c r="E2507" s="31" t="s">
        <v>106</v>
      </c>
      <c r="F2507" s="12">
        <f>SUMIFS('Inventory Details'!$H:$H,'Inventory Details'!$B:$B,$B2507,'Inventory Details'!$E:$E,$E2507)</f>
        <v>0</v>
      </c>
      <c r="G2507" s="12">
        <f>SUMIFS('PO Details'!$H:$H,'PO Details'!$D:$D,Planning!$B2507,'PO Details'!$L:$L,$E2507)</f>
        <v>0</v>
      </c>
      <c r="H2507" s="12">
        <f>SUMIFS('SO Details'!$G:$G,'SO Details'!$D:$D,Planning!$B2507,'SO Details'!$K:$K,$E2507)</f>
        <v>1</v>
      </c>
      <c r="I2507" s="20">
        <f>IF(COUNTIFS($C:$C,B2507)&gt;1,SUMIFS('Sales Hx'!$Q:$Q,'Sales Hx'!$B:$B,_xlfn.XLOOKUP(B2507,C:C,B:B),'Sales Hx'!$D:$D,Planning!$E2507),SUMIFS('Sales Hx'!$Q:$Q,'Sales Hx'!$B:$B,Planning!$B2507,'Sales Hx'!$D:$D,Planning!$E2507))</f>
        <v>0</v>
      </c>
      <c r="J2507" s="16">
        <f>IF(COUNTIFS($C:$C,B2507)&gt;1,SUMIFS('Sales Hx'!$S:$S,'Sales Hx'!$B:$B,_xlfn.XLOOKUP(B2507,C:C,B:B),'Sales Hx'!$D:$D,E2507),SUMIFS('Sales Hx'!$S:$S,'Sales Hx'!$B:$B,$B2507,'Sales Hx'!$D:$D,$E2507))</f>
        <v>0</v>
      </c>
      <c r="K2507" s="16">
        <f t="shared" si="215"/>
        <v>0</v>
      </c>
      <c r="L2507" s="12">
        <f>IF(M2507&lt;&gt;"",M2507,IF(COUNTIFS($C:$C,B2507)&gt;1,SUMIFS('Sales Hx'!V:V,'Sales Hx'!$B:$B,_xlfn.XLOOKUP(B2507,C:C,B:B),'Sales Hx'!$D:$D,$E2507),SUMIFS('Sales Hx'!V:V,'Sales Hx'!$B:$B,$B2507,'Sales Hx'!$D:$D,$E2507)))</f>
        <v>0</v>
      </c>
      <c r="M2507" s="12">
        <v>0</v>
      </c>
      <c r="N2507" s="15">
        <f t="shared" si="214"/>
        <v>0</v>
      </c>
      <c r="O2507" s="21">
        <f t="shared" si="217"/>
        <v>0</v>
      </c>
      <c r="P2507" s="24">
        <v>18.5</v>
      </c>
      <c r="Q2507" s="18">
        <f t="shared" si="213"/>
        <v>0</v>
      </c>
      <c r="R2507" s="2">
        <v>1</v>
      </c>
      <c r="S2507" s="2">
        <v>120</v>
      </c>
      <c r="T2507" s="2" t="s">
        <v>4646</v>
      </c>
      <c r="U2507" s="28" t="str">
        <f>IF(G2507=0,"",_xlfn.MINIFS('PO Details'!$I:$I,'PO Details'!$D:$D,Planning!$B2507,'PO Details'!$L:$L,Planning!$E2507))</f>
        <v/>
      </c>
      <c r="V2507" s="29" t="s">
        <v>4640</v>
      </c>
      <c r="W2507" t="str">
        <f t="shared" si="216"/>
        <v>Max</v>
      </c>
      <c r="X2507" s="2">
        <v>120</v>
      </c>
    </row>
    <row r="2508" spans="1:24" x14ac:dyDescent="0.25">
      <c r="A2508" s="11"/>
      <c r="B2508" s="22" t="s">
        <v>1740</v>
      </c>
      <c r="C2508" s="22"/>
      <c r="D2508" s="22" t="s">
        <v>1741</v>
      </c>
      <c r="E2508" s="31" t="s">
        <v>113</v>
      </c>
      <c r="F2508" s="12">
        <f>SUMIFS('Inventory Details'!$H:$H,'Inventory Details'!$B:$B,$B2508,'Inventory Details'!$E:$E,$E2508)</f>
        <v>0</v>
      </c>
      <c r="G2508" s="12">
        <f>SUMIFS('PO Details'!$H:$H,'PO Details'!$D:$D,Planning!$B2508,'PO Details'!$L:$L,$E2508)</f>
        <v>0</v>
      </c>
      <c r="H2508" s="12">
        <f>SUMIFS('SO Details'!$G:$G,'SO Details'!$D:$D,Planning!$B2508,'SO Details'!$K:$K,$E2508)</f>
        <v>0</v>
      </c>
      <c r="I2508" s="20">
        <f>IF(COUNTIFS($C:$C,B2508)&gt;1,SUMIFS('Sales Hx'!$Q:$Q,'Sales Hx'!$B:$B,_xlfn.XLOOKUP(B2508,C:C,B:B),'Sales Hx'!$D:$D,Planning!$E2508),SUMIFS('Sales Hx'!$Q:$Q,'Sales Hx'!$B:$B,Planning!$B2508,'Sales Hx'!$D:$D,Planning!$E2508))</f>
        <v>0</v>
      </c>
      <c r="J2508" s="16">
        <f>IF(COUNTIFS($C:$C,B2508)&gt;1,SUMIFS('Sales Hx'!$S:$S,'Sales Hx'!$B:$B,_xlfn.XLOOKUP(B2508,C:C,B:B),'Sales Hx'!$D:$D,E2508),SUMIFS('Sales Hx'!$S:$S,'Sales Hx'!$B:$B,$B2508,'Sales Hx'!$D:$D,$E2508))</f>
        <v>3.2894736842105261E-2</v>
      </c>
      <c r="K2508" s="16">
        <f t="shared" si="215"/>
        <v>0</v>
      </c>
      <c r="L2508" s="12">
        <f>IF(M2508&lt;&gt;"",M2508,IF(COUNTIFS($C:$C,B2508)&gt;1,SUMIFS('Sales Hx'!V:V,'Sales Hx'!$B:$B,_xlfn.XLOOKUP(B2508,C:C,B:B),'Sales Hx'!$D:$D,$E2508),SUMIFS('Sales Hx'!V:V,'Sales Hx'!$B:$B,$B2508,'Sales Hx'!$D:$D,$E2508)))</f>
        <v>0</v>
      </c>
      <c r="M2508" s="12">
        <v>0</v>
      </c>
      <c r="N2508" s="15">
        <f t="shared" si="214"/>
        <v>3.2894736842105261E-2</v>
      </c>
      <c r="O2508" s="21">
        <f t="shared" si="217"/>
        <v>0</v>
      </c>
      <c r="P2508" s="24">
        <v>18.5</v>
      </c>
      <c r="Q2508" s="18">
        <f t="shared" si="213"/>
        <v>0</v>
      </c>
      <c r="R2508" s="2">
        <v>1</v>
      </c>
      <c r="S2508" s="2">
        <v>120</v>
      </c>
      <c r="T2508" s="2" t="s">
        <v>4646</v>
      </c>
      <c r="U2508" s="28" t="str">
        <f>IF(G2508=0,"",_xlfn.MINIFS('PO Details'!$I:$I,'PO Details'!$D:$D,Planning!$B2508,'PO Details'!$L:$L,Planning!$E2508))</f>
        <v/>
      </c>
      <c r="V2508" s="29" t="s">
        <v>4640</v>
      </c>
      <c r="W2508" t="str">
        <f t="shared" si="216"/>
        <v>Max</v>
      </c>
      <c r="X2508" s="2">
        <v>120</v>
      </c>
    </row>
    <row r="2509" spans="1:24" x14ac:dyDescent="0.25">
      <c r="A2509" s="11"/>
      <c r="B2509" s="22" t="s">
        <v>1740</v>
      </c>
      <c r="C2509" s="22"/>
      <c r="D2509" s="22" t="s">
        <v>1741</v>
      </c>
      <c r="E2509" s="31" t="s">
        <v>108</v>
      </c>
      <c r="F2509" s="12">
        <f>SUMIFS('Inventory Details'!$H:$H,'Inventory Details'!$B:$B,$B2509,'Inventory Details'!$E:$E,$E2509)</f>
        <v>0</v>
      </c>
      <c r="G2509" s="12">
        <f>SUMIFS('PO Details'!$H:$H,'PO Details'!$D:$D,Planning!$B2509,'PO Details'!$L:$L,$E2509)</f>
        <v>0</v>
      </c>
      <c r="H2509" s="12">
        <f>SUMIFS('SO Details'!$G:$G,'SO Details'!$D:$D,Planning!$B2509,'SO Details'!$K:$K,$E2509)</f>
        <v>0</v>
      </c>
      <c r="I2509" s="20">
        <f>IF(COUNTIFS($C:$C,B2509)&gt;1,SUMIFS('Sales Hx'!$Q:$Q,'Sales Hx'!$B:$B,_xlfn.XLOOKUP(B2509,C:C,B:B),'Sales Hx'!$D:$D,Planning!$E2509),SUMIFS('Sales Hx'!$Q:$Q,'Sales Hx'!$B:$B,Planning!$B2509,'Sales Hx'!$D:$D,Planning!$E2509))</f>
        <v>7</v>
      </c>
      <c r="J2509" s="16">
        <f>IF(COUNTIFS($C:$C,B2509)&gt;1,SUMIFS('Sales Hx'!$S:$S,'Sales Hx'!$B:$B,_xlfn.XLOOKUP(B2509,C:C,B:B),'Sales Hx'!$D:$D,E2509),SUMIFS('Sales Hx'!$S:$S,'Sales Hx'!$B:$B,$B2509,'Sales Hx'!$D:$D,$E2509))</f>
        <v>0.43859649122807021</v>
      </c>
      <c r="K2509" s="16">
        <f t="shared" si="215"/>
        <v>0</v>
      </c>
      <c r="L2509" s="12">
        <f>IF(M2509&lt;&gt;"",M2509,IF(COUNTIFS($C:$C,B2509)&gt;1,SUMIFS('Sales Hx'!V:V,'Sales Hx'!$B:$B,_xlfn.XLOOKUP(B2509,C:C,B:B),'Sales Hx'!$D:$D,$E2509),SUMIFS('Sales Hx'!V:V,'Sales Hx'!$B:$B,$B2509,'Sales Hx'!$D:$D,$E2509)))</f>
        <v>0</v>
      </c>
      <c r="M2509" s="12">
        <v>0</v>
      </c>
      <c r="N2509" s="15">
        <f t="shared" si="214"/>
        <v>0.43859649122807021</v>
      </c>
      <c r="O2509" s="21">
        <f t="shared" si="217"/>
        <v>0</v>
      </c>
      <c r="P2509" s="24">
        <v>18.5</v>
      </c>
      <c r="Q2509" s="18">
        <f t="shared" si="213"/>
        <v>0</v>
      </c>
      <c r="R2509" s="2">
        <v>1</v>
      </c>
      <c r="S2509" s="2">
        <v>120</v>
      </c>
      <c r="T2509" s="2" t="s">
        <v>4646</v>
      </c>
      <c r="U2509" s="28" t="str">
        <f>IF(G2509=0,"",_xlfn.MINIFS('PO Details'!$I:$I,'PO Details'!$D:$D,Planning!$B2509,'PO Details'!$L:$L,Planning!$E2509))</f>
        <v/>
      </c>
      <c r="V2509" s="29" t="s">
        <v>4640</v>
      </c>
      <c r="W2509" t="str">
        <f t="shared" si="216"/>
        <v>Max</v>
      </c>
      <c r="X2509" s="2">
        <v>120</v>
      </c>
    </row>
    <row r="2510" spans="1:24" x14ac:dyDescent="0.25">
      <c r="A2510" s="11"/>
      <c r="B2510" s="22" t="s">
        <v>1740</v>
      </c>
      <c r="C2510" s="22"/>
      <c r="D2510" s="22" t="s">
        <v>1741</v>
      </c>
      <c r="E2510" s="31" t="s">
        <v>2214</v>
      </c>
      <c r="F2510" s="12">
        <f>SUMIFS('Inventory Details'!$H:$H,'Inventory Details'!$B:$B,$B2510,'Inventory Details'!$E:$E,$E2510)</f>
        <v>0</v>
      </c>
      <c r="G2510" s="12">
        <f>SUMIFS('PO Details'!$H:$H,'PO Details'!$D:$D,Planning!$B2510,'PO Details'!$L:$L,$E2510)</f>
        <v>0</v>
      </c>
      <c r="H2510" s="12">
        <f>SUMIFS('SO Details'!$G:$G,'SO Details'!$D:$D,Planning!$B2510,'SO Details'!$K:$K,$E2510)</f>
        <v>1</v>
      </c>
      <c r="I2510" s="20">
        <f>IF(COUNTIFS($C:$C,B2510)&gt;1,SUMIFS('Sales Hx'!$Q:$Q,'Sales Hx'!$B:$B,_xlfn.XLOOKUP(B2510,C:C,B:B),'Sales Hx'!$D:$D,Planning!$E2510),SUMIFS('Sales Hx'!$Q:$Q,'Sales Hx'!$B:$B,Planning!$B2510,'Sales Hx'!$D:$D,Planning!$E2510))</f>
        <v>0</v>
      </c>
      <c r="J2510" s="16">
        <f>IF(COUNTIFS($C:$C,B2510)&gt;1,SUMIFS('Sales Hx'!$S:$S,'Sales Hx'!$B:$B,_xlfn.XLOOKUP(B2510,C:C,B:B),'Sales Hx'!$D:$D,E2510),SUMIFS('Sales Hx'!$S:$S,'Sales Hx'!$B:$B,$B2510,'Sales Hx'!$D:$D,$E2510))</f>
        <v>0.1118421052631579</v>
      </c>
      <c r="K2510" s="16">
        <f t="shared" si="215"/>
        <v>0</v>
      </c>
      <c r="L2510" s="12">
        <f>IF(M2510&lt;&gt;"",M2510,IF(COUNTIFS($C:$C,B2510)&gt;1,SUMIFS('Sales Hx'!V:V,'Sales Hx'!$B:$B,_xlfn.XLOOKUP(B2510,C:C,B:B),'Sales Hx'!$D:$D,$E2510),SUMIFS('Sales Hx'!V:V,'Sales Hx'!$B:$B,$B2510,'Sales Hx'!$D:$D,$E2510)))</f>
        <v>0</v>
      </c>
      <c r="M2510" s="12">
        <v>0</v>
      </c>
      <c r="N2510" s="15">
        <f t="shared" si="214"/>
        <v>0.1118421052631579</v>
      </c>
      <c r="O2510" s="21">
        <f t="shared" si="217"/>
        <v>0</v>
      </c>
      <c r="P2510" s="24">
        <v>18.5</v>
      </c>
      <c r="Q2510" s="18">
        <f t="shared" si="213"/>
        <v>0</v>
      </c>
      <c r="R2510" s="2">
        <v>1</v>
      </c>
      <c r="S2510" s="2">
        <v>120</v>
      </c>
      <c r="T2510" s="2" t="s">
        <v>4646</v>
      </c>
      <c r="U2510" s="28" t="str">
        <f>IF(G2510=0,"",_xlfn.MINIFS('PO Details'!$I:$I,'PO Details'!$D:$D,Planning!$B2510,'PO Details'!$L:$L,Planning!$E2510))</f>
        <v/>
      </c>
      <c r="V2510" s="29" t="s">
        <v>4640</v>
      </c>
      <c r="W2510" t="str">
        <f t="shared" si="216"/>
        <v>Max</v>
      </c>
      <c r="X2510" s="2">
        <v>120</v>
      </c>
    </row>
    <row r="2511" spans="1:24" x14ac:dyDescent="0.25">
      <c r="A2511" s="11"/>
      <c r="B2511" s="22" t="s">
        <v>1740</v>
      </c>
      <c r="C2511" s="22"/>
      <c r="D2511" s="22" t="s">
        <v>1741</v>
      </c>
      <c r="E2511" s="31" t="s">
        <v>109</v>
      </c>
      <c r="F2511" s="12">
        <f>SUMIFS('Inventory Details'!$H:$H,'Inventory Details'!$B:$B,$B2511,'Inventory Details'!$E:$E,$E2511)</f>
        <v>0</v>
      </c>
      <c r="G2511" s="12">
        <f>SUMIFS('PO Details'!$H:$H,'PO Details'!$D:$D,Planning!$B2511,'PO Details'!$L:$L,$E2511)</f>
        <v>0</v>
      </c>
      <c r="H2511" s="12">
        <f>SUMIFS('SO Details'!$G:$G,'SO Details'!$D:$D,Planning!$B2511,'SO Details'!$K:$K,$E2511)</f>
        <v>0</v>
      </c>
      <c r="I2511" s="20">
        <f>IF(COUNTIFS($C:$C,B2511)&gt;1,SUMIFS('Sales Hx'!$Q:$Q,'Sales Hx'!$B:$B,_xlfn.XLOOKUP(B2511,C:C,B:B),'Sales Hx'!$D:$D,Planning!$E2511),SUMIFS('Sales Hx'!$Q:$Q,'Sales Hx'!$B:$B,Planning!$B2511,'Sales Hx'!$D:$D,Planning!$E2511))</f>
        <v>0</v>
      </c>
      <c r="J2511" s="16">
        <f>IF(COUNTIFS($C:$C,B2511)&gt;1,SUMIFS('Sales Hx'!$S:$S,'Sales Hx'!$B:$B,_xlfn.XLOOKUP(B2511,C:C,B:B),'Sales Hx'!$D:$D,E2511),SUMIFS('Sales Hx'!$S:$S,'Sales Hx'!$B:$B,$B2511,'Sales Hx'!$D:$D,$E2511))</f>
        <v>0.1480263157894737</v>
      </c>
      <c r="K2511" s="16">
        <f t="shared" si="215"/>
        <v>0</v>
      </c>
      <c r="L2511" s="12">
        <f>IF(M2511&lt;&gt;"",M2511,IF(COUNTIFS($C:$C,B2511)&gt;1,SUMIFS('Sales Hx'!V:V,'Sales Hx'!$B:$B,_xlfn.XLOOKUP(B2511,C:C,B:B),'Sales Hx'!$D:$D,$E2511),SUMIFS('Sales Hx'!V:V,'Sales Hx'!$B:$B,$B2511,'Sales Hx'!$D:$D,$E2511)))</f>
        <v>0</v>
      </c>
      <c r="M2511" s="12">
        <v>0</v>
      </c>
      <c r="N2511" s="15">
        <f t="shared" si="214"/>
        <v>0.1480263157894737</v>
      </c>
      <c r="O2511" s="21">
        <f t="shared" si="217"/>
        <v>0</v>
      </c>
      <c r="P2511" s="24">
        <v>18.5</v>
      </c>
      <c r="Q2511" s="18">
        <f t="shared" si="213"/>
        <v>0</v>
      </c>
      <c r="R2511" s="2">
        <v>1</v>
      </c>
      <c r="S2511" s="2">
        <v>120</v>
      </c>
      <c r="T2511" s="2" t="s">
        <v>4646</v>
      </c>
      <c r="U2511" s="28" t="str">
        <f>IF(G2511=0,"",_xlfn.MINIFS('PO Details'!$I:$I,'PO Details'!$D:$D,Planning!$B2511,'PO Details'!$L:$L,Planning!$E2511))</f>
        <v/>
      </c>
      <c r="V2511" s="29" t="s">
        <v>4640</v>
      </c>
      <c r="W2511" t="str">
        <f t="shared" si="216"/>
        <v>Max</v>
      </c>
      <c r="X2511" s="2">
        <v>120</v>
      </c>
    </row>
    <row r="2512" spans="1:24" x14ac:dyDescent="0.25">
      <c r="A2512" s="11"/>
      <c r="B2512" s="22" t="s">
        <v>1740</v>
      </c>
      <c r="C2512" s="22"/>
      <c r="D2512" s="22" t="s">
        <v>1741</v>
      </c>
      <c r="E2512" s="31" t="s">
        <v>4746</v>
      </c>
      <c r="F2512" s="12">
        <f>SUMIFS('Inventory Details'!$H:$H,'Inventory Details'!$B:$B,$B2512,'Inventory Details'!$E:$E,$E2512)</f>
        <v>0</v>
      </c>
      <c r="G2512" s="12">
        <f>SUMIFS('PO Details'!$H:$H,'PO Details'!$D:$D,Planning!$B2512,'PO Details'!$L:$L,$E2512)</f>
        <v>0</v>
      </c>
      <c r="H2512" s="12">
        <f>SUMIFS('SO Details'!$G:$G,'SO Details'!$D:$D,Planning!$B2512,'SO Details'!$K:$K,$E2512)</f>
        <v>0</v>
      </c>
      <c r="I2512" s="20">
        <f>IF(COUNTIFS($C:$C,B2512)&gt;1,SUMIFS('Sales Hx'!$Q:$Q,'Sales Hx'!$B:$B,_xlfn.XLOOKUP(B2512,C:C,B:B),'Sales Hx'!$D:$D,Planning!$E2512),SUMIFS('Sales Hx'!$Q:$Q,'Sales Hx'!$B:$B,Planning!$B2512,'Sales Hx'!$D:$D,Planning!$E2512))</f>
        <v>1.4</v>
      </c>
      <c r="J2512" s="16">
        <f>IF(COUNTIFS($C:$C,B2512)&gt;1,SUMIFS('Sales Hx'!$S:$S,'Sales Hx'!$B:$B,_xlfn.XLOOKUP(B2512,C:C,B:B),'Sales Hx'!$D:$D,E2512),SUMIFS('Sales Hx'!$S:$S,'Sales Hx'!$B:$B,$B2512,'Sales Hx'!$D:$D,$E2512))</f>
        <v>3.7280701754385963E-2</v>
      </c>
      <c r="K2512" s="16">
        <f t="shared" si="215"/>
        <v>0</v>
      </c>
      <c r="L2512" s="12">
        <f>IF(M2512&lt;&gt;"",M2512,IF(COUNTIFS($C:$C,B2512)&gt;1,SUMIFS('Sales Hx'!V:V,'Sales Hx'!$B:$B,_xlfn.XLOOKUP(B2512,C:C,B:B),'Sales Hx'!$D:$D,$E2512),SUMIFS('Sales Hx'!V:V,'Sales Hx'!$B:$B,$B2512,'Sales Hx'!$D:$D,$E2512)))</f>
        <v>0</v>
      </c>
      <c r="M2512" s="12">
        <v>0</v>
      </c>
      <c r="N2512" s="15">
        <f t="shared" si="214"/>
        <v>3.7280701754385963E-2</v>
      </c>
      <c r="O2512" s="21">
        <f t="shared" si="217"/>
        <v>0</v>
      </c>
      <c r="P2512" s="24">
        <v>18.5</v>
      </c>
      <c r="Q2512" s="18">
        <f t="shared" ref="Q2512:Q2563" si="218">IFERROR(P2512*O2512,0)</f>
        <v>0</v>
      </c>
      <c r="R2512" s="2">
        <v>1</v>
      </c>
      <c r="S2512" s="2">
        <v>120</v>
      </c>
      <c r="T2512" s="2" t="s">
        <v>4646</v>
      </c>
      <c r="U2512" s="28" t="str">
        <f>IF(G2512=0,"",_xlfn.MINIFS('PO Details'!$I:$I,'PO Details'!$D:$D,Planning!$B2512,'PO Details'!$L:$L,Planning!$E2512))</f>
        <v/>
      </c>
      <c r="V2512" s="29" t="s">
        <v>4640</v>
      </c>
      <c r="W2512" t="str">
        <f t="shared" si="216"/>
        <v>Max</v>
      </c>
      <c r="X2512" s="2">
        <v>120</v>
      </c>
    </row>
    <row r="2513" spans="1:24" x14ac:dyDescent="0.25">
      <c r="A2513" s="11" t="s">
        <v>4619</v>
      </c>
      <c r="B2513" s="22" t="s">
        <v>334</v>
      </c>
      <c r="C2513" s="22"/>
      <c r="D2513" s="22" t="s">
        <v>335</v>
      </c>
      <c r="E2513" s="31" t="s">
        <v>4746</v>
      </c>
      <c r="F2513" s="12">
        <f>SUMIFS('Inventory Details'!$H:$H,'Inventory Details'!$B:$B,$B2513,'Inventory Details'!$E:$E,$E2513)</f>
        <v>743</v>
      </c>
      <c r="G2513" s="12">
        <f>SUMIFS('PO Details'!$H:$H,'PO Details'!$D:$D,Planning!$B2513,'PO Details'!$L:$L,$E2513)</f>
        <v>130</v>
      </c>
      <c r="H2513" s="12">
        <f>SUMIFS('SO Details'!$G:$G,'SO Details'!$D:$D,Planning!$B2513,'SO Details'!$K:$K,$E2513)</f>
        <v>41</v>
      </c>
      <c r="I2513" s="20">
        <f>IF(COUNTIFS($C:$C,B2513)&gt;1,SUMIFS('Sales Hx'!$Q:$Q,'Sales Hx'!$B:$B,_xlfn.XLOOKUP(B2513,C:C,B:B),'Sales Hx'!$D:$D,Planning!$E2513),SUMIFS('Sales Hx'!$Q:$Q,'Sales Hx'!$B:$B,Planning!$B2513,'Sales Hx'!$D:$D,Planning!$E2513))</f>
        <v>595</v>
      </c>
      <c r="J2513" s="16">
        <f>IF(COUNTIFS($C:$C,B2513)&gt;1,SUMIFS('Sales Hx'!$S:$S,'Sales Hx'!$B:$B,_xlfn.XLOOKUP(B2513,C:C,B:B),'Sales Hx'!$D:$D,E2513),SUMIFS('Sales Hx'!$S:$S,'Sales Hx'!$B:$B,$B2513,'Sales Hx'!$D:$D,$E2513))</f>
        <v>4.6732456140350882</v>
      </c>
      <c r="K2513" s="16">
        <f t="shared" si="215"/>
        <v>1.4672268907563024</v>
      </c>
      <c r="L2513" s="12">
        <f>IF(M2513&lt;&gt;"",M2513,IF(COUNTIFS($C:$C,B2513)&gt;1,SUMIFS('Sales Hx'!V:V,'Sales Hx'!$B:$B,_xlfn.XLOOKUP(B2513,C:C,B:B),'Sales Hx'!$D:$D,$E2513),SUMIFS('Sales Hx'!V:V,'Sales Hx'!$B:$B,$B2513,'Sales Hx'!$D:$D,$E2513)))</f>
        <v>0</v>
      </c>
      <c r="M2513" s="12">
        <v>0</v>
      </c>
      <c r="N2513" s="15">
        <f t="shared" ref="N2513:N2564" si="219">IFERROR(_xlfn.IFNA(J2513*R2513+L2513,"No Sales Hx"),"No Sales HX")</f>
        <v>4.6732456140350882</v>
      </c>
      <c r="O2513" s="21">
        <f t="shared" si="217"/>
        <v>0</v>
      </c>
      <c r="P2513" s="24">
        <v>18.5</v>
      </c>
      <c r="Q2513" s="18">
        <f t="shared" si="218"/>
        <v>0</v>
      </c>
      <c r="R2513" s="2">
        <v>1</v>
      </c>
      <c r="S2513" s="2">
        <v>90</v>
      </c>
      <c r="T2513" s="2" t="s">
        <v>4647</v>
      </c>
      <c r="U2513" s="28">
        <f>IF(G2513=0,"",_xlfn.MINIFS('PO Details'!$I:$I,'PO Details'!$D:$D,Planning!$B2513,'PO Details'!$L:$L,Planning!$E2513))</f>
        <v>45441</v>
      </c>
      <c r="V2513" s="29" t="s">
        <v>4639</v>
      </c>
      <c r="W2513" t="str">
        <f t="shared" si="216"/>
        <v/>
      </c>
      <c r="X2513" s="2">
        <v>120</v>
      </c>
    </row>
    <row r="2514" spans="1:24" x14ac:dyDescent="0.25">
      <c r="A2514" s="11" t="s">
        <v>4619</v>
      </c>
      <c r="B2514" s="22" t="s">
        <v>334</v>
      </c>
      <c r="C2514" s="22"/>
      <c r="D2514" s="22" t="s">
        <v>335</v>
      </c>
      <c r="E2514" s="31" t="s">
        <v>106</v>
      </c>
      <c r="F2514" s="12">
        <f>SUMIFS('Inventory Details'!$H:$H,'Inventory Details'!$B:$B,$B2514,'Inventory Details'!$E:$E,$E2514)</f>
        <v>46</v>
      </c>
      <c r="G2514" s="12">
        <f>SUMIFS('PO Details'!$H:$H,'PO Details'!$D:$D,Planning!$B2514,'PO Details'!$L:$L,$E2514)</f>
        <v>575</v>
      </c>
      <c r="H2514" s="12">
        <f>SUMIFS('SO Details'!$G:$G,'SO Details'!$D:$D,Planning!$B2514,'SO Details'!$K:$K,$E2514)</f>
        <v>5</v>
      </c>
      <c r="I2514" s="20">
        <f>IF(COUNTIFS($C:$C,B2514)&gt;1,SUMIFS('Sales Hx'!$Q:$Q,'Sales Hx'!$B:$B,_xlfn.XLOOKUP(B2514,C:C,B:B),'Sales Hx'!$D:$D,Planning!$E2514),SUMIFS('Sales Hx'!$Q:$Q,'Sales Hx'!$B:$B,Planning!$B2514,'Sales Hx'!$D:$D,Planning!$E2514))</f>
        <v>475.99999999999994</v>
      </c>
      <c r="J2514" s="16">
        <f>IF(COUNTIFS($C:$C,B2514)&gt;1,SUMIFS('Sales Hx'!$S:$S,'Sales Hx'!$B:$B,_xlfn.XLOOKUP(B2514,C:C,B:B),'Sales Hx'!$D:$D,E2514),SUMIFS('Sales Hx'!$S:$S,'Sales Hx'!$B:$B,$B2514,'Sales Hx'!$D:$D,$E2514))</f>
        <v>3.9424342105263164</v>
      </c>
      <c r="K2514" s="16">
        <f t="shared" si="215"/>
        <v>1.304621848739496</v>
      </c>
      <c r="L2514" s="12">
        <f>IF(M2514&lt;&gt;"",M2514,IF(COUNTIFS($C:$C,B2514)&gt;1,SUMIFS('Sales Hx'!V:V,'Sales Hx'!$B:$B,_xlfn.XLOOKUP(B2514,C:C,B:B),'Sales Hx'!$D:$D,$E2514),SUMIFS('Sales Hx'!V:V,'Sales Hx'!$B:$B,$B2514,'Sales Hx'!$D:$D,$E2514)))</f>
        <v>0</v>
      </c>
      <c r="M2514" s="12">
        <v>0</v>
      </c>
      <c r="N2514" s="15">
        <f t="shared" si="219"/>
        <v>3.9424342105263164</v>
      </c>
      <c r="O2514" s="21">
        <f t="shared" si="217"/>
        <v>0</v>
      </c>
      <c r="P2514" s="24">
        <v>18.5</v>
      </c>
      <c r="Q2514" s="18">
        <f t="shared" si="218"/>
        <v>0</v>
      </c>
      <c r="R2514" s="2">
        <v>1</v>
      </c>
      <c r="S2514" s="2">
        <v>90</v>
      </c>
      <c r="T2514" s="2" t="s">
        <v>4647</v>
      </c>
      <c r="U2514" s="28">
        <f>IF(G2514=0,"",_xlfn.MINIFS('PO Details'!$I:$I,'PO Details'!$D:$D,Planning!$B2514,'PO Details'!$L:$L,Planning!$E2514))</f>
        <v>45443</v>
      </c>
      <c r="V2514" s="29" t="s">
        <v>4639</v>
      </c>
      <c r="W2514" t="str">
        <f t="shared" si="216"/>
        <v/>
      </c>
      <c r="X2514" s="2">
        <v>120</v>
      </c>
    </row>
    <row r="2515" spans="1:24" x14ac:dyDescent="0.25">
      <c r="A2515" s="11" t="s">
        <v>4619</v>
      </c>
      <c r="B2515" s="22" t="s">
        <v>334</v>
      </c>
      <c r="C2515" s="22"/>
      <c r="D2515" s="22" t="s">
        <v>335</v>
      </c>
      <c r="E2515" s="31" t="s">
        <v>119</v>
      </c>
      <c r="F2515" s="12">
        <f>SUMIFS('Inventory Details'!$H:$H,'Inventory Details'!$B:$B,$B2515,'Inventory Details'!$E:$E,$E2515)</f>
        <v>9</v>
      </c>
      <c r="G2515" s="12">
        <f>SUMIFS('PO Details'!$H:$H,'PO Details'!$D:$D,Planning!$B2515,'PO Details'!$L:$L,$E2515)</f>
        <v>54</v>
      </c>
      <c r="H2515" s="12">
        <f>SUMIFS('SO Details'!$G:$G,'SO Details'!$D:$D,Planning!$B2515,'SO Details'!$K:$K,$E2515)</f>
        <v>1</v>
      </c>
      <c r="I2515" s="20">
        <f>IF(COUNTIFS($C:$C,B2515)&gt;1,SUMIFS('Sales Hx'!$Q:$Q,'Sales Hx'!$B:$B,_xlfn.XLOOKUP(B2515,C:C,B:B),'Sales Hx'!$D:$D,Planning!$E2515),SUMIFS('Sales Hx'!$Q:$Q,'Sales Hx'!$B:$B,Planning!$B2515,'Sales Hx'!$D:$D,Planning!$E2515))</f>
        <v>30.799999999999997</v>
      </c>
      <c r="J2515" s="16">
        <f>IF(COUNTIFS($C:$C,B2515)&gt;1,SUMIFS('Sales Hx'!$S:$S,'Sales Hx'!$B:$B,_xlfn.XLOOKUP(B2515,C:C,B:B),'Sales Hx'!$D:$D,E2515),SUMIFS('Sales Hx'!$S:$S,'Sales Hx'!$B:$B,$B2515,'Sales Hx'!$D:$D,$E2515))</f>
        <v>0.41008771929824561</v>
      </c>
      <c r="K2515" s="16">
        <f t="shared" si="215"/>
        <v>2.0454545454545459</v>
      </c>
      <c r="L2515" s="12">
        <f>IF(M2515&lt;&gt;"",M2515,IF(COUNTIFS($C:$C,B2515)&gt;1,SUMIFS('Sales Hx'!V:V,'Sales Hx'!$B:$B,_xlfn.XLOOKUP(B2515,C:C,B:B),'Sales Hx'!$D:$D,$E2515),SUMIFS('Sales Hx'!V:V,'Sales Hx'!$B:$B,$B2515,'Sales Hx'!$D:$D,$E2515)))</f>
        <v>0</v>
      </c>
      <c r="M2515" s="12">
        <v>0</v>
      </c>
      <c r="N2515" s="15">
        <f t="shared" si="219"/>
        <v>0.41008771929824561</v>
      </c>
      <c r="O2515" s="21">
        <f t="shared" si="217"/>
        <v>0</v>
      </c>
      <c r="P2515" s="24">
        <v>18.5</v>
      </c>
      <c r="Q2515" s="18">
        <f t="shared" si="218"/>
        <v>0</v>
      </c>
      <c r="R2515" s="2">
        <v>1</v>
      </c>
      <c r="S2515" s="2">
        <v>90</v>
      </c>
      <c r="T2515" s="2" t="s">
        <v>4647</v>
      </c>
      <c r="U2515" s="28">
        <f>IF(G2515=0,"",_xlfn.MINIFS('PO Details'!$I:$I,'PO Details'!$D:$D,Planning!$B2515,'PO Details'!$L:$L,Planning!$E2515))</f>
        <v>45443</v>
      </c>
      <c r="V2515" s="29" t="s">
        <v>4639</v>
      </c>
      <c r="W2515" t="str">
        <f t="shared" si="216"/>
        <v/>
      </c>
      <c r="X2515" s="2">
        <v>120</v>
      </c>
    </row>
    <row r="2516" spans="1:24" x14ac:dyDescent="0.25">
      <c r="A2516" s="11" t="s">
        <v>4619</v>
      </c>
      <c r="B2516" s="22" t="s">
        <v>334</v>
      </c>
      <c r="C2516" s="22"/>
      <c r="D2516" s="22" t="s">
        <v>335</v>
      </c>
      <c r="E2516" s="31" t="s">
        <v>15</v>
      </c>
      <c r="F2516" s="12">
        <f>SUMIFS('Inventory Details'!$H:$H,'Inventory Details'!$B:$B,$B2516,'Inventory Details'!$E:$E,$E2516)</f>
        <v>27</v>
      </c>
      <c r="G2516" s="12">
        <f>SUMIFS('PO Details'!$H:$H,'PO Details'!$D:$D,Planning!$B2516,'PO Details'!$L:$L,$E2516)</f>
        <v>236</v>
      </c>
      <c r="H2516" s="12">
        <f>SUMIFS('SO Details'!$G:$G,'SO Details'!$D:$D,Planning!$B2516,'SO Details'!$K:$K,$E2516)</f>
        <v>10</v>
      </c>
      <c r="I2516" s="20">
        <f>IF(COUNTIFS($C:$C,B2516)&gt;1,SUMIFS('Sales Hx'!$Q:$Q,'Sales Hx'!$B:$B,_xlfn.XLOOKUP(B2516,C:C,B:B),'Sales Hx'!$D:$D,Planning!$E2516),SUMIFS('Sales Hx'!$Q:$Q,'Sales Hx'!$B:$B,Planning!$B2516,'Sales Hx'!$D:$D,Planning!$E2516))</f>
        <v>7</v>
      </c>
      <c r="J2516" s="16">
        <f>IF(COUNTIFS($C:$C,B2516)&gt;1,SUMIFS('Sales Hx'!$S:$S,'Sales Hx'!$B:$B,_xlfn.XLOOKUP(B2516,C:C,B:B),'Sales Hx'!$D:$D,E2516),SUMIFS('Sales Hx'!$S:$S,'Sales Hx'!$B:$B,$B2516,'Sales Hx'!$D:$D,$E2516))</f>
        <v>0.41315789473684206</v>
      </c>
      <c r="K2516" s="16">
        <f t="shared" si="215"/>
        <v>37.571428571428569</v>
      </c>
      <c r="L2516" s="12">
        <f>IF(M2516&lt;&gt;"",M2516,IF(COUNTIFS($C:$C,B2516)&gt;1,SUMIFS('Sales Hx'!V:V,'Sales Hx'!$B:$B,_xlfn.XLOOKUP(B2516,C:C,B:B),'Sales Hx'!$D:$D,$E2516),SUMIFS('Sales Hx'!V:V,'Sales Hx'!$B:$B,$B2516,'Sales Hx'!$D:$D,$E2516)))</f>
        <v>0</v>
      </c>
      <c r="M2516" s="12">
        <v>0</v>
      </c>
      <c r="N2516" s="15">
        <f t="shared" si="219"/>
        <v>0.41315789473684206</v>
      </c>
      <c r="O2516" s="21">
        <f t="shared" si="217"/>
        <v>0</v>
      </c>
      <c r="P2516" s="24">
        <v>18.5</v>
      </c>
      <c r="Q2516" s="18">
        <f t="shared" si="218"/>
        <v>0</v>
      </c>
      <c r="R2516" s="2">
        <v>1</v>
      </c>
      <c r="S2516" s="2">
        <v>90</v>
      </c>
      <c r="T2516" s="2" t="s">
        <v>4647</v>
      </c>
      <c r="U2516" s="28">
        <f>IF(G2516=0,"",_xlfn.MINIFS('PO Details'!$I:$I,'PO Details'!$D:$D,Planning!$B2516,'PO Details'!$L:$L,Planning!$E2516))</f>
        <v>45397</v>
      </c>
      <c r="V2516" s="29" t="s">
        <v>4639</v>
      </c>
      <c r="W2516" t="str">
        <f t="shared" si="216"/>
        <v/>
      </c>
      <c r="X2516" s="2">
        <v>120</v>
      </c>
    </row>
    <row r="2517" spans="1:24" x14ac:dyDescent="0.25">
      <c r="A2517" s="11" t="s">
        <v>4619</v>
      </c>
      <c r="B2517" s="22" t="s">
        <v>334</v>
      </c>
      <c r="C2517" s="22"/>
      <c r="D2517" s="22" t="s">
        <v>335</v>
      </c>
      <c r="E2517" s="31" t="s">
        <v>113</v>
      </c>
      <c r="F2517" s="12">
        <f>SUMIFS('Inventory Details'!$H:$H,'Inventory Details'!$B:$B,$B2517,'Inventory Details'!$E:$E,$E2517)</f>
        <v>139</v>
      </c>
      <c r="G2517" s="12">
        <f>SUMIFS('PO Details'!$H:$H,'PO Details'!$D:$D,Planning!$B2517,'PO Details'!$L:$L,$E2517)</f>
        <v>32</v>
      </c>
      <c r="H2517" s="12">
        <f>SUMIFS('SO Details'!$G:$G,'SO Details'!$D:$D,Planning!$B2517,'SO Details'!$K:$K,$E2517)</f>
        <v>5</v>
      </c>
      <c r="I2517" s="20">
        <f>IF(COUNTIFS($C:$C,B2517)&gt;1,SUMIFS('Sales Hx'!$Q:$Q,'Sales Hx'!$B:$B,_xlfn.XLOOKUP(B2517,C:C,B:B),'Sales Hx'!$D:$D,Planning!$E2517),SUMIFS('Sales Hx'!$Q:$Q,'Sales Hx'!$B:$B,Planning!$B2517,'Sales Hx'!$D:$D,Planning!$E2517))</f>
        <v>173.6</v>
      </c>
      <c r="J2517" s="16">
        <f>IF(COUNTIFS($C:$C,B2517)&gt;1,SUMIFS('Sales Hx'!$S:$S,'Sales Hx'!$B:$B,_xlfn.XLOOKUP(B2517,C:C,B:B),'Sales Hx'!$D:$D,E2517),SUMIFS('Sales Hx'!$S:$S,'Sales Hx'!$B:$B,$B2517,'Sales Hx'!$D:$D,$E2517))</f>
        <v>1.5586622807017545</v>
      </c>
      <c r="K2517" s="16">
        <f t="shared" si="215"/>
        <v>0.98502304147465436</v>
      </c>
      <c r="L2517" s="12">
        <f>IF(M2517&lt;&gt;"",M2517,IF(COUNTIFS($C:$C,B2517)&gt;1,SUMIFS('Sales Hx'!V:V,'Sales Hx'!$B:$B,_xlfn.XLOOKUP(B2517,C:C,B:B),'Sales Hx'!$D:$D,$E2517),SUMIFS('Sales Hx'!V:V,'Sales Hx'!$B:$B,$B2517,'Sales Hx'!$D:$D,$E2517)))</f>
        <v>0</v>
      </c>
      <c r="M2517" s="12">
        <v>0</v>
      </c>
      <c r="N2517" s="15">
        <f t="shared" si="219"/>
        <v>1.5586622807017545</v>
      </c>
      <c r="O2517" s="21">
        <f t="shared" si="217"/>
        <v>0</v>
      </c>
      <c r="P2517" s="24">
        <v>18.5</v>
      </c>
      <c r="Q2517" s="18">
        <f t="shared" si="218"/>
        <v>0</v>
      </c>
      <c r="R2517" s="2">
        <v>1</v>
      </c>
      <c r="S2517" s="2">
        <v>90</v>
      </c>
      <c r="T2517" s="2" t="s">
        <v>4647</v>
      </c>
      <c r="U2517" s="28">
        <f>IF(G2517=0,"",_xlfn.MINIFS('PO Details'!$I:$I,'PO Details'!$D:$D,Planning!$B2517,'PO Details'!$L:$L,Planning!$E2517))</f>
        <v>45443</v>
      </c>
      <c r="V2517" s="29" t="s">
        <v>4639</v>
      </c>
      <c r="W2517" t="str">
        <f t="shared" si="216"/>
        <v/>
      </c>
      <c r="X2517" s="2">
        <v>120</v>
      </c>
    </row>
    <row r="2518" spans="1:24" x14ac:dyDescent="0.25">
      <c r="A2518" s="11" t="s">
        <v>4619</v>
      </c>
      <c r="B2518" s="22" t="s">
        <v>334</v>
      </c>
      <c r="C2518" s="22"/>
      <c r="D2518" s="22" t="s">
        <v>335</v>
      </c>
      <c r="E2518" s="31" t="s">
        <v>109</v>
      </c>
      <c r="F2518" s="12">
        <f>SUMIFS('Inventory Details'!$H:$H,'Inventory Details'!$B:$B,$B2518,'Inventory Details'!$E:$E,$E2518)</f>
        <v>211</v>
      </c>
      <c r="G2518" s="12">
        <f>SUMIFS('PO Details'!$H:$H,'PO Details'!$D:$D,Planning!$B2518,'PO Details'!$L:$L,$E2518)</f>
        <v>0</v>
      </c>
      <c r="H2518" s="12">
        <f>SUMIFS('SO Details'!$G:$G,'SO Details'!$D:$D,Planning!$B2518,'SO Details'!$K:$K,$E2518)</f>
        <v>5</v>
      </c>
      <c r="I2518" s="20">
        <f>IF(COUNTIFS($C:$C,B2518)&gt;1,SUMIFS('Sales Hx'!$Q:$Q,'Sales Hx'!$B:$B,_xlfn.XLOOKUP(B2518,C:C,B:B),'Sales Hx'!$D:$D,Planning!$E2518),SUMIFS('Sales Hx'!$Q:$Q,'Sales Hx'!$B:$B,Planning!$B2518,'Sales Hx'!$D:$D,Planning!$E2518))</f>
        <v>103.6</v>
      </c>
      <c r="J2518" s="16">
        <f>IF(COUNTIFS($C:$C,B2518)&gt;1,SUMIFS('Sales Hx'!$S:$S,'Sales Hx'!$B:$B,_xlfn.XLOOKUP(B2518,C:C,B:B),'Sales Hx'!$D:$D,E2518),SUMIFS('Sales Hx'!$S:$S,'Sales Hx'!$B:$B,$B2518,'Sales Hx'!$D:$D,$E2518))</f>
        <v>1.0712719298245614</v>
      </c>
      <c r="K2518" s="16">
        <f t="shared" si="215"/>
        <v>2.0366795366795367</v>
      </c>
      <c r="L2518" s="12">
        <f>IF(M2518&lt;&gt;"",M2518,IF(COUNTIFS($C:$C,B2518)&gt;1,SUMIFS('Sales Hx'!V:V,'Sales Hx'!$B:$B,_xlfn.XLOOKUP(B2518,C:C,B:B),'Sales Hx'!$D:$D,$E2518),SUMIFS('Sales Hx'!V:V,'Sales Hx'!$B:$B,$B2518,'Sales Hx'!$D:$D,$E2518)))</f>
        <v>0</v>
      </c>
      <c r="M2518" s="12">
        <v>0</v>
      </c>
      <c r="N2518" s="15">
        <f t="shared" si="219"/>
        <v>1.0712719298245614</v>
      </c>
      <c r="O2518" s="21">
        <f t="shared" si="217"/>
        <v>0</v>
      </c>
      <c r="P2518" s="24">
        <v>18.5</v>
      </c>
      <c r="Q2518" s="18">
        <f t="shared" si="218"/>
        <v>0</v>
      </c>
      <c r="R2518" s="2">
        <v>1</v>
      </c>
      <c r="S2518" s="2">
        <v>90</v>
      </c>
      <c r="T2518" s="2" t="s">
        <v>4647</v>
      </c>
      <c r="U2518" s="28" t="str">
        <f>IF(G2518=0,"",_xlfn.MINIFS('PO Details'!$I:$I,'PO Details'!$D:$D,Planning!$B2518,'PO Details'!$L:$L,Planning!$E2518))</f>
        <v/>
      </c>
      <c r="V2518" s="29" t="s">
        <v>4639</v>
      </c>
      <c r="W2518" t="str">
        <f t="shared" si="216"/>
        <v/>
      </c>
      <c r="X2518" s="2">
        <v>120</v>
      </c>
    </row>
    <row r="2519" spans="1:24" x14ac:dyDescent="0.25">
      <c r="A2519" s="11" t="s">
        <v>4619</v>
      </c>
      <c r="B2519" s="22" t="s">
        <v>334</v>
      </c>
      <c r="C2519" s="22"/>
      <c r="D2519" s="22" t="s">
        <v>335</v>
      </c>
      <c r="E2519" s="31" t="s">
        <v>1201</v>
      </c>
      <c r="F2519" s="12">
        <f>SUMIFS('Inventory Details'!$H:$H,'Inventory Details'!$B:$B,$B2519,'Inventory Details'!$E:$E,$E2519)</f>
        <v>1</v>
      </c>
      <c r="G2519" s="12">
        <f>SUMIFS('PO Details'!$H:$H,'PO Details'!$D:$D,Planning!$B2519,'PO Details'!$L:$L,$E2519)</f>
        <v>0</v>
      </c>
      <c r="H2519" s="12">
        <f>SUMIFS('SO Details'!$G:$G,'SO Details'!$D:$D,Planning!$B2519,'SO Details'!$K:$K,$E2519)</f>
        <v>0</v>
      </c>
      <c r="I2519" s="20">
        <f>IF(COUNTIFS($C:$C,B2519)&gt;1,SUMIFS('Sales Hx'!$Q:$Q,'Sales Hx'!$B:$B,_xlfn.XLOOKUP(B2519,C:C,B:B),'Sales Hx'!$D:$D,Planning!$E2519),SUMIFS('Sales Hx'!$Q:$Q,'Sales Hx'!$B:$B,Planning!$B2519,'Sales Hx'!$D:$D,Planning!$E2519))</f>
        <v>0</v>
      </c>
      <c r="J2519" s="16">
        <f>IF(COUNTIFS($C:$C,B2519)&gt;1,SUMIFS('Sales Hx'!$S:$S,'Sales Hx'!$B:$B,_xlfn.XLOOKUP(B2519,C:C,B:B),'Sales Hx'!$D:$D,E2519),SUMIFS('Sales Hx'!$S:$S,'Sales Hx'!$B:$B,$B2519,'Sales Hx'!$D:$D,$E2519))</f>
        <v>0</v>
      </c>
      <c r="K2519" s="16">
        <f t="shared" si="215"/>
        <v>0</v>
      </c>
      <c r="L2519" s="12">
        <f>IF(M2519&lt;&gt;"",M2519,IF(COUNTIFS($C:$C,B2519)&gt;1,SUMIFS('Sales Hx'!V:V,'Sales Hx'!$B:$B,_xlfn.XLOOKUP(B2519,C:C,B:B),'Sales Hx'!$D:$D,$E2519),SUMIFS('Sales Hx'!V:V,'Sales Hx'!$B:$B,$B2519,'Sales Hx'!$D:$D,$E2519)))</f>
        <v>0</v>
      </c>
      <c r="M2519" s="12">
        <v>0</v>
      </c>
      <c r="N2519" s="15">
        <f t="shared" si="219"/>
        <v>0</v>
      </c>
      <c r="O2519" s="21">
        <f t="shared" si="217"/>
        <v>0</v>
      </c>
      <c r="P2519" s="24">
        <v>18.5</v>
      </c>
      <c r="Q2519" s="18">
        <f t="shared" si="218"/>
        <v>0</v>
      </c>
      <c r="R2519" s="2">
        <v>1</v>
      </c>
      <c r="S2519" s="2">
        <v>90</v>
      </c>
      <c r="T2519" s="2" t="s">
        <v>4647</v>
      </c>
      <c r="U2519" s="28" t="str">
        <f>IF(G2519=0,"",_xlfn.MINIFS('PO Details'!$I:$I,'PO Details'!$D:$D,Planning!$B2519,'PO Details'!$L:$L,Planning!$E2519))</f>
        <v/>
      </c>
      <c r="V2519" s="29" t="s">
        <v>4639</v>
      </c>
      <c r="W2519" t="str">
        <f t="shared" si="216"/>
        <v/>
      </c>
      <c r="X2519" s="2">
        <v>120</v>
      </c>
    </row>
    <row r="2520" spans="1:24" x14ac:dyDescent="0.25">
      <c r="A2520" s="11" t="s">
        <v>4619</v>
      </c>
      <c r="B2520" s="22" t="s">
        <v>334</v>
      </c>
      <c r="C2520" s="22"/>
      <c r="D2520" s="22" t="s">
        <v>335</v>
      </c>
      <c r="E2520" s="31" t="s">
        <v>861</v>
      </c>
      <c r="F2520" s="12">
        <f>SUMIFS('Inventory Details'!$H:$H,'Inventory Details'!$B:$B,$B2520,'Inventory Details'!$E:$E,$E2520)</f>
        <v>11</v>
      </c>
      <c r="G2520" s="12">
        <f>SUMIFS('PO Details'!$H:$H,'PO Details'!$D:$D,Planning!$B2520,'PO Details'!$L:$L,$E2520)</f>
        <v>0</v>
      </c>
      <c r="H2520" s="12">
        <f>SUMIFS('SO Details'!$G:$G,'SO Details'!$D:$D,Planning!$B2520,'SO Details'!$K:$K,$E2520)</f>
        <v>0</v>
      </c>
      <c r="I2520" s="20">
        <f>IF(COUNTIFS($C:$C,B2520)&gt;1,SUMIFS('Sales Hx'!$Q:$Q,'Sales Hx'!$B:$B,_xlfn.XLOOKUP(B2520,C:C,B:B),'Sales Hx'!$D:$D,Planning!$E2520),SUMIFS('Sales Hx'!$Q:$Q,'Sales Hx'!$B:$B,Planning!$B2520,'Sales Hx'!$D:$D,Planning!$E2520))</f>
        <v>0</v>
      </c>
      <c r="J2520" s="16">
        <f>IF(COUNTIFS($C:$C,B2520)&gt;1,SUMIFS('Sales Hx'!$S:$S,'Sales Hx'!$B:$B,_xlfn.XLOOKUP(B2520,C:C,B:B),'Sales Hx'!$D:$D,E2520),SUMIFS('Sales Hx'!$S:$S,'Sales Hx'!$B:$B,$B2520,'Sales Hx'!$D:$D,$E2520))</f>
        <v>6.5789473684210523E-2</v>
      </c>
      <c r="K2520" s="16">
        <f t="shared" si="215"/>
        <v>0</v>
      </c>
      <c r="L2520" s="12">
        <f>IF(M2520&lt;&gt;"",M2520,IF(COUNTIFS($C:$C,B2520)&gt;1,SUMIFS('Sales Hx'!V:V,'Sales Hx'!$B:$B,_xlfn.XLOOKUP(B2520,C:C,B:B),'Sales Hx'!$D:$D,$E2520),SUMIFS('Sales Hx'!V:V,'Sales Hx'!$B:$B,$B2520,'Sales Hx'!$D:$D,$E2520)))</f>
        <v>0</v>
      </c>
      <c r="M2520" s="12">
        <v>0</v>
      </c>
      <c r="N2520" s="15">
        <f t="shared" si="219"/>
        <v>6.5789473684210523E-2</v>
      </c>
      <c r="O2520" s="21">
        <f t="shared" si="217"/>
        <v>0</v>
      </c>
      <c r="P2520" s="24">
        <v>18.5</v>
      </c>
      <c r="Q2520" s="18">
        <f t="shared" si="218"/>
        <v>0</v>
      </c>
      <c r="R2520" s="2">
        <v>1</v>
      </c>
      <c r="S2520" s="2">
        <v>90</v>
      </c>
      <c r="T2520" s="2" t="s">
        <v>4647</v>
      </c>
      <c r="U2520" s="28" t="str">
        <f>IF(G2520=0,"",_xlfn.MINIFS('PO Details'!$I:$I,'PO Details'!$D:$D,Planning!$B2520,'PO Details'!$L:$L,Planning!$E2520))</f>
        <v/>
      </c>
      <c r="V2520" s="29" t="s">
        <v>4639</v>
      </c>
      <c r="W2520" t="str">
        <f t="shared" si="216"/>
        <v/>
      </c>
      <c r="X2520" s="2">
        <v>120</v>
      </c>
    </row>
    <row r="2521" spans="1:24" x14ac:dyDescent="0.25">
      <c r="A2521" s="11" t="s">
        <v>4619</v>
      </c>
      <c r="B2521" s="22" t="s">
        <v>334</v>
      </c>
      <c r="C2521" s="22"/>
      <c r="D2521" s="22" t="s">
        <v>335</v>
      </c>
      <c r="E2521" s="31" t="s">
        <v>820</v>
      </c>
      <c r="F2521" s="12">
        <f>SUMIFS('Inventory Details'!$H:$H,'Inventory Details'!$B:$B,$B2521,'Inventory Details'!$E:$E,$E2521)</f>
        <v>69</v>
      </c>
      <c r="G2521" s="12">
        <f>SUMIFS('PO Details'!$H:$H,'PO Details'!$D:$D,Planning!$B2521,'PO Details'!$L:$L,$E2521)</f>
        <v>0</v>
      </c>
      <c r="H2521" s="12">
        <f>SUMIFS('SO Details'!$G:$G,'SO Details'!$D:$D,Planning!$B2521,'SO Details'!$K:$K,$E2521)</f>
        <v>1</v>
      </c>
      <c r="I2521" s="20">
        <f>IF(COUNTIFS($C:$C,B2521)&gt;1,SUMIFS('Sales Hx'!$Q:$Q,'Sales Hx'!$B:$B,_xlfn.XLOOKUP(B2521,C:C,B:B),'Sales Hx'!$D:$D,Planning!$E2521),SUMIFS('Sales Hx'!$Q:$Q,'Sales Hx'!$B:$B,Planning!$B2521,'Sales Hx'!$D:$D,Planning!$E2521))</f>
        <v>1.4</v>
      </c>
      <c r="J2521" s="16">
        <f>IF(COUNTIFS($C:$C,B2521)&gt;1,SUMIFS('Sales Hx'!$S:$S,'Sales Hx'!$B:$B,_xlfn.XLOOKUP(B2521,C:C,B:B),'Sales Hx'!$D:$D,E2521),SUMIFS('Sales Hx'!$S:$S,'Sales Hx'!$B:$B,$B2521,'Sales Hx'!$D:$D,$E2521))</f>
        <v>0.12236842105263158</v>
      </c>
      <c r="K2521" s="16">
        <f t="shared" si="215"/>
        <v>49.285714285714292</v>
      </c>
      <c r="L2521" s="12">
        <f>IF(M2521&lt;&gt;"",M2521,IF(COUNTIFS($C:$C,B2521)&gt;1,SUMIFS('Sales Hx'!V:V,'Sales Hx'!$B:$B,_xlfn.XLOOKUP(B2521,C:C,B:B),'Sales Hx'!$D:$D,$E2521),SUMIFS('Sales Hx'!V:V,'Sales Hx'!$B:$B,$B2521,'Sales Hx'!$D:$D,$E2521)))</f>
        <v>0</v>
      </c>
      <c r="M2521" s="12">
        <v>0</v>
      </c>
      <c r="N2521" s="15">
        <f t="shared" si="219"/>
        <v>0.12236842105263158</v>
      </c>
      <c r="O2521" s="21">
        <f t="shared" si="217"/>
        <v>0</v>
      </c>
      <c r="P2521" s="24">
        <v>18.5</v>
      </c>
      <c r="Q2521" s="18">
        <f t="shared" si="218"/>
        <v>0</v>
      </c>
      <c r="R2521" s="2">
        <v>1</v>
      </c>
      <c r="S2521" s="2">
        <v>90</v>
      </c>
      <c r="T2521" s="2" t="s">
        <v>4647</v>
      </c>
      <c r="U2521" s="28" t="str">
        <f>IF(G2521=0,"",_xlfn.MINIFS('PO Details'!$I:$I,'PO Details'!$D:$D,Planning!$B2521,'PO Details'!$L:$L,Planning!$E2521))</f>
        <v/>
      </c>
      <c r="V2521" s="29" t="s">
        <v>4639</v>
      </c>
      <c r="W2521" t="str">
        <f t="shared" si="216"/>
        <v>Max</v>
      </c>
      <c r="X2521" s="2">
        <v>120</v>
      </c>
    </row>
    <row r="2522" spans="1:24" x14ac:dyDescent="0.25">
      <c r="A2522" s="11" t="s">
        <v>4619</v>
      </c>
      <c r="B2522" s="22" t="s">
        <v>334</v>
      </c>
      <c r="C2522" s="22"/>
      <c r="D2522" s="22" t="s">
        <v>335</v>
      </c>
      <c r="E2522" s="31" t="s">
        <v>108</v>
      </c>
      <c r="F2522" s="12">
        <f>SUMIFS('Inventory Details'!$H:$H,'Inventory Details'!$B:$B,$B2522,'Inventory Details'!$E:$E,$E2522)</f>
        <v>0</v>
      </c>
      <c r="G2522" s="12">
        <f>SUMIFS('PO Details'!$H:$H,'PO Details'!$D:$D,Planning!$B2522,'PO Details'!$L:$L,$E2522)</f>
        <v>0</v>
      </c>
      <c r="H2522" s="12">
        <f>SUMIFS('SO Details'!$G:$G,'SO Details'!$D:$D,Planning!$B2522,'SO Details'!$K:$K,$E2522)</f>
        <v>0</v>
      </c>
      <c r="I2522" s="20">
        <f>IF(COUNTIFS($C:$C,B2522)&gt;1,SUMIFS('Sales Hx'!$Q:$Q,'Sales Hx'!$B:$B,_xlfn.XLOOKUP(B2522,C:C,B:B),'Sales Hx'!$D:$D,Planning!$E2522),SUMIFS('Sales Hx'!$Q:$Q,'Sales Hx'!$B:$B,Planning!$B2522,'Sales Hx'!$D:$D,Planning!$E2522))</f>
        <v>0</v>
      </c>
      <c r="J2522" s="16">
        <f>IF(COUNTIFS($C:$C,B2522)&gt;1,SUMIFS('Sales Hx'!$S:$S,'Sales Hx'!$B:$B,_xlfn.XLOOKUP(B2522,C:C,B:B),'Sales Hx'!$D:$D,E2522),SUMIFS('Sales Hx'!$S:$S,'Sales Hx'!$B:$B,$B2522,'Sales Hx'!$D:$D,$E2522))</f>
        <v>0.16447368421052633</v>
      </c>
      <c r="K2522" s="16">
        <f t="shared" si="215"/>
        <v>0</v>
      </c>
      <c r="L2522" s="12">
        <f>IF(M2522&lt;&gt;"",M2522,IF(COUNTIFS($C:$C,B2522)&gt;1,SUMIFS('Sales Hx'!V:V,'Sales Hx'!$B:$B,_xlfn.XLOOKUP(B2522,C:C,B:B),'Sales Hx'!$D:$D,$E2522),SUMIFS('Sales Hx'!V:V,'Sales Hx'!$B:$B,$B2522,'Sales Hx'!$D:$D,$E2522)))</f>
        <v>0</v>
      </c>
      <c r="M2522" s="12">
        <v>0</v>
      </c>
      <c r="N2522" s="15">
        <f t="shared" si="219"/>
        <v>0.16447368421052633</v>
      </c>
      <c r="O2522" s="21">
        <f t="shared" si="217"/>
        <v>15</v>
      </c>
      <c r="P2522" s="24">
        <v>18.5</v>
      </c>
      <c r="Q2522" s="18">
        <f t="shared" si="218"/>
        <v>277.5</v>
      </c>
      <c r="R2522" s="2">
        <v>1</v>
      </c>
      <c r="S2522" s="2">
        <v>90</v>
      </c>
      <c r="T2522" s="2" t="s">
        <v>4647</v>
      </c>
      <c r="U2522" s="28" t="str">
        <f>IF(G2522=0,"",_xlfn.MINIFS('PO Details'!$I:$I,'PO Details'!$D:$D,Planning!$B2522,'PO Details'!$L:$L,Planning!$E2522))</f>
        <v/>
      </c>
      <c r="V2522" s="29" t="s">
        <v>4639</v>
      </c>
      <c r="W2522" t="str">
        <f t="shared" si="216"/>
        <v/>
      </c>
      <c r="X2522" s="2">
        <v>120</v>
      </c>
    </row>
    <row r="2523" spans="1:24" x14ac:dyDescent="0.25">
      <c r="A2523" s="11" t="s">
        <v>4619</v>
      </c>
      <c r="B2523" s="22" t="s">
        <v>336</v>
      </c>
      <c r="C2523" s="22"/>
      <c r="D2523" s="22" t="s">
        <v>337</v>
      </c>
      <c r="E2523" s="31" t="s">
        <v>25</v>
      </c>
      <c r="F2523" s="12">
        <f>SUMIFS('Inventory Details'!$H:$H,'Inventory Details'!$B:$B,$B2523,'Inventory Details'!$E:$E,$E2523)</f>
        <v>0</v>
      </c>
      <c r="G2523" s="12">
        <f>SUMIFS('PO Details'!$H:$H,'PO Details'!$D:$D,Planning!$B2523,'PO Details'!$L:$L,$E2523)</f>
        <v>716</v>
      </c>
      <c r="H2523" s="12">
        <f>SUMIFS('SO Details'!$G:$G,'SO Details'!$D:$D,Planning!$B2523,'SO Details'!$K:$K,$E2523)</f>
        <v>0</v>
      </c>
      <c r="I2523" s="20">
        <f>IF(COUNTIFS($C:$C,B2523)&gt;1,SUMIFS('Sales Hx'!$Q:$Q,'Sales Hx'!$B:$B,_xlfn.XLOOKUP(B2523,C:C,B:B),'Sales Hx'!$D:$D,Planning!$E2523),SUMIFS('Sales Hx'!$Q:$Q,'Sales Hx'!$B:$B,Planning!$B2523,'Sales Hx'!$D:$D,Planning!$E2523))</f>
        <v>0</v>
      </c>
      <c r="J2523" s="16">
        <f>IF(COUNTIFS($C:$C,B2523)&gt;1,SUMIFS('Sales Hx'!$S:$S,'Sales Hx'!$B:$B,_xlfn.XLOOKUP(B2523,C:C,B:B),'Sales Hx'!$D:$D,E2523),SUMIFS('Sales Hx'!$S:$S,'Sales Hx'!$B:$B,$B2523,'Sales Hx'!$D:$D,$E2523))</f>
        <v>0</v>
      </c>
      <c r="K2523" s="16">
        <f t="shared" si="215"/>
        <v>0</v>
      </c>
      <c r="L2523" s="12">
        <f>IF(M2523&lt;&gt;"",M2523,IF(COUNTIFS($C:$C,B2523)&gt;1,SUMIFS('Sales Hx'!V:V,'Sales Hx'!$B:$B,_xlfn.XLOOKUP(B2523,C:C,B:B),'Sales Hx'!$D:$D,$E2523),SUMIFS('Sales Hx'!V:V,'Sales Hx'!$B:$B,$B2523,'Sales Hx'!$D:$D,$E2523)))</f>
        <v>0</v>
      </c>
      <c r="M2523" s="12">
        <v>0</v>
      </c>
      <c r="N2523" s="15">
        <f t="shared" si="219"/>
        <v>0</v>
      </c>
      <c r="O2523" s="21">
        <f t="shared" si="217"/>
        <v>0</v>
      </c>
      <c r="P2523" s="24">
        <v>28.831099999999999</v>
      </c>
      <c r="Q2523" s="18">
        <f t="shared" si="218"/>
        <v>0</v>
      </c>
      <c r="R2523" s="2">
        <v>1</v>
      </c>
      <c r="S2523" s="2">
        <v>120</v>
      </c>
      <c r="T2523" s="2" t="s">
        <v>4647</v>
      </c>
      <c r="U2523" s="28">
        <f>IF(G2523=0,"",_xlfn.MINIFS('PO Details'!$I:$I,'PO Details'!$D:$D,Planning!$B2523,'PO Details'!$L:$L,Planning!$E2523))</f>
        <v>45484</v>
      </c>
      <c r="V2523" s="29" t="s">
        <v>4640</v>
      </c>
      <c r="W2523" t="str">
        <f t="shared" si="216"/>
        <v>Max</v>
      </c>
      <c r="X2523" s="2">
        <v>120</v>
      </c>
    </row>
    <row r="2524" spans="1:24" x14ac:dyDescent="0.25">
      <c r="A2524" s="11"/>
      <c r="B2524" s="22" t="s">
        <v>1742</v>
      </c>
      <c r="C2524" s="22"/>
      <c r="D2524" s="22" t="s">
        <v>1743</v>
      </c>
      <c r="E2524" s="31" t="s">
        <v>113</v>
      </c>
      <c r="F2524" s="12">
        <f>SUMIFS('Inventory Details'!$H:$H,'Inventory Details'!$B:$B,$B2524,'Inventory Details'!$E:$E,$E2524)</f>
        <v>4</v>
      </c>
      <c r="G2524" s="12">
        <f>SUMIFS('PO Details'!$H:$H,'PO Details'!$D:$D,Planning!$B2524,'PO Details'!$L:$L,$E2524)</f>
        <v>0</v>
      </c>
      <c r="H2524" s="12">
        <f>SUMIFS('SO Details'!$G:$G,'SO Details'!$D:$D,Planning!$B2524,'SO Details'!$K:$K,$E2524)</f>
        <v>0</v>
      </c>
      <c r="I2524" s="20">
        <f>IF(COUNTIFS($C:$C,B2524)&gt;1,SUMIFS('Sales Hx'!$Q:$Q,'Sales Hx'!$B:$B,_xlfn.XLOOKUP(B2524,C:C,B:B),'Sales Hx'!$D:$D,Planning!$E2524),SUMIFS('Sales Hx'!$Q:$Q,'Sales Hx'!$B:$B,Planning!$B2524,'Sales Hx'!$D:$D,Planning!$E2524))</f>
        <v>0</v>
      </c>
      <c r="J2524" s="16">
        <f>IF(COUNTIFS($C:$C,B2524)&gt;1,SUMIFS('Sales Hx'!$S:$S,'Sales Hx'!$B:$B,_xlfn.XLOOKUP(B2524,C:C,B:B),'Sales Hx'!$D:$D,E2524),SUMIFS('Sales Hx'!$S:$S,'Sales Hx'!$B:$B,$B2524,'Sales Hx'!$D:$D,$E2524))</f>
        <v>3.2894736842105261E-2</v>
      </c>
      <c r="K2524" s="16">
        <f t="shared" si="215"/>
        <v>0</v>
      </c>
      <c r="L2524" s="12">
        <f>IF(M2524&lt;&gt;"",M2524,IF(COUNTIFS($C:$C,B2524)&gt;1,SUMIFS('Sales Hx'!V:V,'Sales Hx'!$B:$B,_xlfn.XLOOKUP(B2524,C:C,B:B),'Sales Hx'!$D:$D,$E2524),SUMIFS('Sales Hx'!V:V,'Sales Hx'!$B:$B,$B2524,'Sales Hx'!$D:$D,$E2524)))</f>
        <v>0</v>
      </c>
      <c r="M2524" s="12">
        <v>0</v>
      </c>
      <c r="N2524" s="15">
        <f t="shared" si="219"/>
        <v>3.2894736842105261E-2</v>
      </c>
      <c r="O2524" s="21">
        <f t="shared" si="217"/>
        <v>0</v>
      </c>
      <c r="P2524" s="24">
        <v>8.5</v>
      </c>
      <c r="Q2524" s="18">
        <f t="shared" si="218"/>
        <v>0</v>
      </c>
      <c r="R2524" s="2">
        <v>1</v>
      </c>
      <c r="S2524" s="2">
        <v>120</v>
      </c>
      <c r="T2524" s="2" t="s">
        <v>4647</v>
      </c>
      <c r="U2524" s="28" t="str">
        <f>IF(G2524=0,"",_xlfn.MINIFS('PO Details'!$I:$I,'PO Details'!$D:$D,Planning!$B2524,'PO Details'!$L:$L,Planning!$E2524))</f>
        <v/>
      </c>
      <c r="V2524" s="29" t="s">
        <v>4640</v>
      </c>
      <c r="W2524" t="str">
        <f t="shared" si="216"/>
        <v>Max</v>
      </c>
      <c r="X2524" s="2">
        <v>120</v>
      </c>
    </row>
    <row r="2525" spans="1:24" x14ac:dyDescent="0.25">
      <c r="A2525" s="11"/>
      <c r="B2525" s="22" t="s">
        <v>1744</v>
      </c>
      <c r="C2525" s="22"/>
      <c r="D2525" s="22" t="s">
        <v>1745</v>
      </c>
      <c r="E2525" s="31" t="s">
        <v>109</v>
      </c>
      <c r="F2525" s="12">
        <f>SUMIFS('Inventory Details'!$H:$H,'Inventory Details'!$B:$B,$B2525,'Inventory Details'!$E:$E,$E2525)</f>
        <v>27</v>
      </c>
      <c r="G2525" s="12">
        <f>SUMIFS('PO Details'!$H:$H,'PO Details'!$D:$D,Planning!$B2525,'PO Details'!$L:$L,$E2525)</f>
        <v>0</v>
      </c>
      <c r="H2525" s="12">
        <f>SUMIFS('SO Details'!$G:$G,'SO Details'!$D:$D,Planning!$B2525,'SO Details'!$K:$K,$E2525)</f>
        <v>0</v>
      </c>
      <c r="I2525" s="20">
        <f>IF(COUNTIFS($C:$C,B2525)&gt;1,SUMIFS('Sales Hx'!$Q:$Q,'Sales Hx'!$B:$B,_xlfn.XLOOKUP(B2525,C:C,B:B),'Sales Hx'!$D:$D,Planning!$E2525),SUMIFS('Sales Hx'!$Q:$Q,'Sales Hx'!$B:$B,Planning!$B2525,'Sales Hx'!$D:$D,Planning!$E2525))</f>
        <v>0</v>
      </c>
      <c r="J2525" s="16">
        <f>IF(COUNTIFS($C:$C,B2525)&gt;1,SUMIFS('Sales Hx'!$S:$S,'Sales Hx'!$B:$B,_xlfn.XLOOKUP(B2525,C:C,B:B),'Sales Hx'!$D:$D,E2525),SUMIFS('Sales Hx'!$S:$S,'Sales Hx'!$B:$B,$B2525,'Sales Hx'!$D:$D,$E2525))</f>
        <v>0</v>
      </c>
      <c r="K2525" s="16">
        <f t="shared" si="215"/>
        <v>0</v>
      </c>
      <c r="L2525" s="12">
        <f>IF(M2525&lt;&gt;"",M2525,IF(COUNTIFS($C:$C,B2525)&gt;1,SUMIFS('Sales Hx'!V:V,'Sales Hx'!$B:$B,_xlfn.XLOOKUP(B2525,C:C,B:B),'Sales Hx'!$D:$D,$E2525),SUMIFS('Sales Hx'!V:V,'Sales Hx'!$B:$B,$B2525,'Sales Hx'!$D:$D,$E2525)))</f>
        <v>0</v>
      </c>
      <c r="M2525" s="12">
        <v>0</v>
      </c>
      <c r="N2525" s="15">
        <f t="shared" si="219"/>
        <v>0</v>
      </c>
      <c r="O2525" s="21">
        <f t="shared" si="217"/>
        <v>0</v>
      </c>
      <c r="P2525" s="24">
        <v>3.14</v>
      </c>
      <c r="Q2525" s="18">
        <f t="shared" si="218"/>
        <v>0</v>
      </c>
      <c r="R2525" s="2">
        <v>1</v>
      </c>
      <c r="S2525" s="2">
        <v>120</v>
      </c>
      <c r="T2525" s="2" t="s">
        <v>4647</v>
      </c>
      <c r="U2525" s="28" t="str">
        <f>IF(G2525=0,"",_xlfn.MINIFS('PO Details'!$I:$I,'PO Details'!$D:$D,Planning!$B2525,'PO Details'!$L:$L,Planning!$E2525))</f>
        <v/>
      </c>
      <c r="V2525" s="29" t="s">
        <v>4640</v>
      </c>
      <c r="W2525" t="str">
        <f t="shared" si="216"/>
        <v>Max</v>
      </c>
      <c r="X2525" s="2">
        <v>120</v>
      </c>
    </row>
    <row r="2526" spans="1:24" x14ac:dyDescent="0.25">
      <c r="A2526" s="11"/>
      <c r="B2526" s="22" t="s">
        <v>1746</v>
      </c>
      <c r="C2526" s="22" t="s">
        <v>338</v>
      </c>
      <c r="D2526" s="22" t="s">
        <v>1747</v>
      </c>
      <c r="E2526" s="31" t="s">
        <v>106</v>
      </c>
      <c r="F2526" s="12">
        <f>SUMIFS('Inventory Details'!$H:$H,'Inventory Details'!$B:$B,$B2526,'Inventory Details'!$E:$E,$E2526)</f>
        <v>3</v>
      </c>
      <c r="G2526" s="12">
        <f>SUMIFS('PO Details'!$H:$H,'PO Details'!$D:$D,Planning!$B2526,'PO Details'!$L:$L,$E2526)</f>
        <v>0</v>
      </c>
      <c r="H2526" s="12">
        <f>SUMIFS('SO Details'!$G:$G,'SO Details'!$D:$D,Planning!$B2526,'SO Details'!$K:$K,$E2526)</f>
        <v>0</v>
      </c>
      <c r="I2526" s="20">
        <f>IF(COUNTIFS($C:$C,B2526)&gt;1,SUMIFS('Sales Hx'!$Q:$Q,'Sales Hx'!$B:$B,_xlfn.XLOOKUP(B2526,C:C,B:B),'Sales Hx'!$D:$D,Planning!$E2526),SUMIFS('Sales Hx'!$Q:$Q,'Sales Hx'!$B:$B,Planning!$B2526,'Sales Hx'!$D:$D,Planning!$E2526))</f>
        <v>9.7999999999999989</v>
      </c>
      <c r="J2526" s="16">
        <f>IF(COUNTIFS($C:$C,B2526)&gt;1,SUMIFS('Sales Hx'!$S:$S,'Sales Hx'!$B:$B,_xlfn.XLOOKUP(B2526,C:C,B:B),'Sales Hx'!$D:$D,E2526),SUMIFS('Sales Hx'!$S:$S,'Sales Hx'!$B:$B,$B2526,'Sales Hx'!$D:$D,$E2526))</f>
        <v>0.99269005847953229</v>
      </c>
      <c r="K2526" s="16">
        <f t="shared" si="215"/>
        <v>0.30612244897959184</v>
      </c>
      <c r="L2526" s="12">
        <f>IF(M2526&lt;&gt;"",M2526,IF(COUNTIFS($C:$C,B2526)&gt;1,SUMIFS('Sales Hx'!V:V,'Sales Hx'!$B:$B,_xlfn.XLOOKUP(B2526,C:C,B:B),'Sales Hx'!$D:$D,$E2526),SUMIFS('Sales Hx'!V:V,'Sales Hx'!$B:$B,$B2526,'Sales Hx'!$D:$D,$E2526)))</f>
        <v>0</v>
      </c>
      <c r="M2526" s="12">
        <v>0</v>
      </c>
      <c r="N2526" s="15">
        <f t="shared" si="219"/>
        <v>0.99269005847953229</v>
      </c>
      <c r="O2526" s="21">
        <f t="shared" si="217"/>
        <v>0</v>
      </c>
      <c r="P2526" s="24">
        <v>8.5</v>
      </c>
      <c r="Q2526" s="18">
        <f t="shared" si="218"/>
        <v>0</v>
      </c>
      <c r="R2526" s="2">
        <v>1</v>
      </c>
      <c r="S2526" s="2">
        <v>120</v>
      </c>
      <c r="T2526" s="2" t="s">
        <v>4646</v>
      </c>
      <c r="U2526" s="28" t="str">
        <f>IF(G2526=0,"",_xlfn.MINIFS('PO Details'!$I:$I,'PO Details'!$D:$D,Planning!$B2526,'PO Details'!$L:$L,Planning!$E2526))</f>
        <v/>
      </c>
      <c r="V2526" s="29" t="s">
        <v>4641</v>
      </c>
      <c r="W2526" t="str">
        <f t="shared" si="216"/>
        <v>Max</v>
      </c>
      <c r="X2526" s="2">
        <v>120</v>
      </c>
    </row>
    <row r="2527" spans="1:24" x14ac:dyDescent="0.25">
      <c r="A2527" s="11"/>
      <c r="B2527" s="22" t="s">
        <v>1746</v>
      </c>
      <c r="C2527" s="22" t="s">
        <v>338</v>
      </c>
      <c r="D2527" s="22" t="s">
        <v>1747</v>
      </c>
      <c r="E2527" s="31" t="s">
        <v>1201</v>
      </c>
      <c r="F2527" s="12">
        <f>SUMIFS('Inventory Details'!$H:$H,'Inventory Details'!$B:$B,$B2527,'Inventory Details'!$E:$E,$E2527)</f>
        <v>18</v>
      </c>
      <c r="G2527" s="12">
        <f>SUMIFS('PO Details'!$H:$H,'PO Details'!$D:$D,Planning!$B2527,'PO Details'!$L:$L,$E2527)</f>
        <v>0</v>
      </c>
      <c r="H2527" s="12">
        <f>SUMIFS('SO Details'!$G:$G,'SO Details'!$D:$D,Planning!$B2527,'SO Details'!$K:$K,$E2527)</f>
        <v>0</v>
      </c>
      <c r="I2527" s="20">
        <f>IF(COUNTIFS($C:$C,B2527)&gt;1,SUMIFS('Sales Hx'!$Q:$Q,'Sales Hx'!$B:$B,_xlfn.XLOOKUP(B2527,C:C,B:B),'Sales Hx'!$D:$D,Planning!$E2527),SUMIFS('Sales Hx'!$Q:$Q,'Sales Hx'!$B:$B,Planning!$B2527,'Sales Hx'!$D:$D,Planning!$E2527))</f>
        <v>0</v>
      </c>
      <c r="J2527" s="16">
        <f>IF(COUNTIFS($C:$C,B2527)&gt;1,SUMIFS('Sales Hx'!$S:$S,'Sales Hx'!$B:$B,_xlfn.XLOOKUP(B2527,C:C,B:B),'Sales Hx'!$D:$D,E2527),SUMIFS('Sales Hx'!$S:$S,'Sales Hx'!$B:$B,$B2527,'Sales Hx'!$D:$D,$E2527))</f>
        <v>0</v>
      </c>
      <c r="K2527" s="16">
        <f t="shared" si="215"/>
        <v>0</v>
      </c>
      <c r="L2527" s="12">
        <f>IF(M2527&lt;&gt;"",M2527,IF(COUNTIFS($C:$C,B2527)&gt;1,SUMIFS('Sales Hx'!V:V,'Sales Hx'!$B:$B,_xlfn.XLOOKUP(B2527,C:C,B:B),'Sales Hx'!$D:$D,$E2527),SUMIFS('Sales Hx'!V:V,'Sales Hx'!$B:$B,$B2527,'Sales Hx'!$D:$D,$E2527)))</f>
        <v>0</v>
      </c>
      <c r="M2527" s="12">
        <v>0</v>
      </c>
      <c r="N2527" s="15">
        <f t="shared" si="219"/>
        <v>0</v>
      </c>
      <c r="O2527" s="21">
        <f t="shared" si="217"/>
        <v>0</v>
      </c>
      <c r="P2527" s="24">
        <v>8.5</v>
      </c>
      <c r="Q2527" s="18">
        <f t="shared" si="218"/>
        <v>0</v>
      </c>
      <c r="R2527" s="2">
        <v>1</v>
      </c>
      <c r="S2527" s="2">
        <v>120</v>
      </c>
      <c r="T2527" s="2" t="s">
        <v>4646</v>
      </c>
      <c r="U2527" s="28" t="str">
        <f>IF(G2527=0,"",_xlfn.MINIFS('PO Details'!$I:$I,'PO Details'!$D:$D,Planning!$B2527,'PO Details'!$L:$L,Planning!$E2527))</f>
        <v/>
      </c>
      <c r="V2527" s="29" t="s">
        <v>4641</v>
      </c>
      <c r="W2527" t="str">
        <f t="shared" si="216"/>
        <v/>
      </c>
      <c r="X2527" s="2">
        <v>120</v>
      </c>
    </row>
    <row r="2528" spans="1:24" x14ac:dyDescent="0.25">
      <c r="A2528" s="11"/>
      <c r="B2528" s="22" t="s">
        <v>1746</v>
      </c>
      <c r="C2528" s="22" t="s">
        <v>338</v>
      </c>
      <c r="D2528" s="22" t="s">
        <v>1747</v>
      </c>
      <c r="E2528" s="31" t="s">
        <v>113</v>
      </c>
      <c r="F2528" s="12">
        <f>SUMIFS('Inventory Details'!$H:$H,'Inventory Details'!$B:$B,$B2528,'Inventory Details'!$E:$E,$E2528)</f>
        <v>1</v>
      </c>
      <c r="G2528" s="12">
        <f>SUMIFS('PO Details'!$H:$H,'PO Details'!$D:$D,Planning!$B2528,'PO Details'!$L:$L,$E2528)</f>
        <v>0</v>
      </c>
      <c r="H2528" s="12">
        <f>SUMIFS('SO Details'!$G:$G,'SO Details'!$D:$D,Planning!$B2528,'SO Details'!$K:$K,$E2528)</f>
        <v>1</v>
      </c>
      <c r="I2528" s="20">
        <f>IF(COUNTIFS($C:$C,B2528)&gt;1,SUMIFS('Sales Hx'!$Q:$Q,'Sales Hx'!$B:$B,_xlfn.XLOOKUP(B2528,C:C,B:B),'Sales Hx'!$D:$D,Planning!$E2528),SUMIFS('Sales Hx'!$Q:$Q,'Sales Hx'!$B:$B,Planning!$B2528,'Sales Hx'!$D:$D,Planning!$E2528))</f>
        <v>72.8</v>
      </c>
      <c r="J2528" s="16">
        <f>IF(COUNTIFS($C:$C,B2528)&gt;1,SUMIFS('Sales Hx'!$S:$S,'Sales Hx'!$B:$B,_xlfn.XLOOKUP(B2528,C:C,B:B),'Sales Hx'!$D:$D,E2528),SUMIFS('Sales Hx'!$S:$S,'Sales Hx'!$B:$B,$B2528,'Sales Hx'!$D:$D,$E2528))</f>
        <v>0.60394736842105279</v>
      </c>
      <c r="K2528" s="16">
        <f t="shared" si="215"/>
        <v>1.3736263736263736E-2</v>
      </c>
      <c r="L2528" s="12">
        <f>IF(M2528&lt;&gt;"",M2528,IF(COUNTIFS($C:$C,B2528)&gt;1,SUMIFS('Sales Hx'!V:V,'Sales Hx'!$B:$B,_xlfn.XLOOKUP(B2528,C:C,B:B),'Sales Hx'!$D:$D,$E2528),SUMIFS('Sales Hx'!V:V,'Sales Hx'!$B:$B,$B2528,'Sales Hx'!$D:$D,$E2528)))</f>
        <v>0</v>
      </c>
      <c r="M2528" s="12">
        <v>0</v>
      </c>
      <c r="N2528" s="15">
        <f t="shared" si="219"/>
        <v>0.60394736842105279</v>
      </c>
      <c r="O2528" s="21">
        <f t="shared" si="217"/>
        <v>0</v>
      </c>
      <c r="P2528" s="24">
        <v>8.5</v>
      </c>
      <c r="Q2528" s="18">
        <f t="shared" si="218"/>
        <v>0</v>
      </c>
      <c r="R2528" s="2">
        <v>1</v>
      </c>
      <c r="S2528" s="2">
        <v>120</v>
      </c>
      <c r="T2528" s="2" t="s">
        <v>4646</v>
      </c>
      <c r="U2528" s="28" t="str">
        <f>IF(G2528=0,"",_xlfn.MINIFS('PO Details'!$I:$I,'PO Details'!$D:$D,Planning!$B2528,'PO Details'!$L:$L,Planning!$E2528))</f>
        <v/>
      </c>
      <c r="V2528" s="29" t="s">
        <v>4641</v>
      </c>
      <c r="W2528" t="str">
        <f t="shared" si="216"/>
        <v/>
      </c>
      <c r="X2528" s="2">
        <v>120</v>
      </c>
    </row>
    <row r="2529" spans="1:24" x14ac:dyDescent="0.25">
      <c r="A2529" s="11"/>
      <c r="B2529" s="22" t="s">
        <v>1746</v>
      </c>
      <c r="C2529" s="22" t="s">
        <v>338</v>
      </c>
      <c r="D2529" s="22" t="s">
        <v>1747</v>
      </c>
      <c r="E2529" s="31" t="s">
        <v>4746</v>
      </c>
      <c r="F2529" s="12">
        <f>SUMIFS('Inventory Details'!$H:$H,'Inventory Details'!$B:$B,$B2529,'Inventory Details'!$E:$E,$E2529)</f>
        <v>16</v>
      </c>
      <c r="G2529" s="12">
        <f>SUMIFS('PO Details'!$H:$H,'PO Details'!$D:$D,Planning!$B2529,'PO Details'!$L:$L,$E2529)</f>
        <v>0</v>
      </c>
      <c r="H2529" s="12">
        <f>SUMIFS('SO Details'!$G:$G,'SO Details'!$D:$D,Planning!$B2529,'SO Details'!$K:$K,$E2529)</f>
        <v>0</v>
      </c>
      <c r="I2529" s="20">
        <f>IF(COUNTIFS($C:$C,B2529)&gt;1,SUMIFS('Sales Hx'!$Q:$Q,'Sales Hx'!$B:$B,_xlfn.XLOOKUP(B2529,C:C,B:B),'Sales Hx'!$D:$D,Planning!$E2529),SUMIFS('Sales Hx'!$Q:$Q,'Sales Hx'!$B:$B,Planning!$B2529,'Sales Hx'!$D:$D,Planning!$E2529))</f>
        <v>68.599999999999994</v>
      </c>
      <c r="J2529" s="16">
        <f>IF(COUNTIFS($C:$C,B2529)&gt;1,SUMIFS('Sales Hx'!$S:$S,'Sales Hx'!$B:$B,_xlfn.XLOOKUP(B2529,C:C,B:B),'Sales Hx'!$D:$D,E2529),SUMIFS('Sales Hx'!$S:$S,'Sales Hx'!$B:$B,$B2529,'Sales Hx'!$D:$D,$E2529))</f>
        <v>0.87006578947368418</v>
      </c>
      <c r="K2529" s="16">
        <f t="shared" si="215"/>
        <v>0.23323615160349856</v>
      </c>
      <c r="L2529" s="12">
        <f>IF(M2529&lt;&gt;"",M2529,IF(COUNTIFS($C:$C,B2529)&gt;1,SUMIFS('Sales Hx'!V:V,'Sales Hx'!$B:$B,_xlfn.XLOOKUP(B2529,C:C,B:B),'Sales Hx'!$D:$D,$E2529),SUMIFS('Sales Hx'!V:V,'Sales Hx'!$B:$B,$B2529,'Sales Hx'!$D:$D,$E2529)))</f>
        <v>0</v>
      </c>
      <c r="M2529" s="12">
        <v>0</v>
      </c>
      <c r="N2529" s="15">
        <f t="shared" si="219"/>
        <v>0.87006578947368418</v>
      </c>
      <c r="O2529" s="21">
        <f t="shared" si="217"/>
        <v>0</v>
      </c>
      <c r="P2529" s="24">
        <v>8.5</v>
      </c>
      <c r="Q2529" s="18">
        <f t="shared" si="218"/>
        <v>0</v>
      </c>
      <c r="R2529" s="2">
        <v>1</v>
      </c>
      <c r="S2529" s="2">
        <v>120</v>
      </c>
      <c r="T2529" s="2" t="s">
        <v>4646</v>
      </c>
      <c r="U2529" s="28" t="str">
        <f>IF(G2529=0,"",_xlfn.MINIFS('PO Details'!$I:$I,'PO Details'!$D:$D,Planning!$B2529,'PO Details'!$L:$L,Planning!$E2529))</f>
        <v/>
      </c>
      <c r="V2529" s="29" t="s">
        <v>4641</v>
      </c>
      <c r="W2529" t="str">
        <f t="shared" si="216"/>
        <v/>
      </c>
      <c r="X2529" s="2">
        <v>120</v>
      </c>
    </row>
    <row r="2530" spans="1:24" x14ac:dyDescent="0.25">
      <c r="A2530" s="11"/>
      <c r="B2530" s="22" t="s">
        <v>1746</v>
      </c>
      <c r="C2530" s="22" t="s">
        <v>338</v>
      </c>
      <c r="D2530" s="22" t="s">
        <v>1747</v>
      </c>
      <c r="E2530" s="31" t="s">
        <v>2214</v>
      </c>
      <c r="F2530" s="12">
        <f>SUMIFS('Inventory Details'!$H:$H,'Inventory Details'!$B:$B,$B2530,'Inventory Details'!$E:$E,$E2530)</f>
        <v>0</v>
      </c>
      <c r="G2530" s="12">
        <f>SUMIFS('PO Details'!$H:$H,'PO Details'!$D:$D,Planning!$B2530,'PO Details'!$L:$L,$E2530)</f>
        <v>0</v>
      </c>
      <c r="H2530" s="12">
        <f>SUMIFS('SO Details'!$G:$G,'SO Details'!$D:$D,Planning!$B2530,'SO Details'!$K:$K,$E2530)</f>
        <v>0</v>
      </c>
      <c r="I2530" s="20">
        <f>IF(COUNTIFS($C:$C,B2530)&gt;1,SUMIFS('Sales Hx'!$Q:$Q,'Sales Hx'!$B:$B,_xlfn.XLOOKUP(B2530,C:C,B:B),'Sales Hx'!$D:$D,Planning!$E2530),SUMIFS('Sales Hx'!$Q:$Q,'Sales Hx'!$B:$B,Planning!$B2530,'Sales Hx'!$D:$D,Planning!$E2530))</f>
        <v>0</v>
      </c>
      <c r="J2530" s="16">
        <f>IF(COUNTIFS($C:$C,B2530)&gt;1,SUMIFS('Sales Hx'!$S:$S,'Sales Hx'!$B:$B,_xlfn.XLOOKUP(B2530,C:C,B:B),'Sales Hx'!$D:$D,E2530),SUMIFS('Sales Hx'!$S:$S,'Sales Hx'!$B:$B,$B2530,'Sales Hx'!$D:$D,$E2530))</f>
        <v>6.5789473684210523E-2</v>
      </c>
      <c r="K2530" s="16">
        <f t="shared" si="215"/>
        <v>0</v>
      </c>
      <c r="L2530" s="12">
        <f>IF(M2530&lt;&gt;"",M2530,IF(COUNTIFS($C:$C,B2530)&gt;1,SUMIFS('Sales Hx'!V:V,'Sales Hx'!$B:$B,_xlfn.XLOOKUP(B2530,C:C,B:B),'Sales Hx'!$D:$D,$E2530),SUMIFS('Sales Hx'!V:V,'Sales Hx'!$B:$B,$B2530,'Sales Hx'!$D:$D,$E2530)))</f>
        <v>0</v>
      </c>
      <c r="M2530" s="12">
        <v>0</v>
      </c>
      <c r="N2530" s="15">
        <f t="shared" si="219"/>
        <v>6.5789473684210523E-2</v>
      </c>
      <c r="O2530" s="21">
        <f t="shared" si="217"/>
        <v>0</v>
      </c>
      <c r="P2530" s="24">
        <v>8.5</v>
      </c>
      <c r="Q2530" s="18">
        <f t="shared" si="218"/>
        <v>0</v>
      </c>
      <c r="R2530" s="2">
        <v>1</v>
      </c>
      <c r="S2530" s="2">
        <v>120</v>
      </c>
      <c r="T2530" s="2" t="s">
        <v>4646</v>
      </c>
      <c r="U2530" s="28" t="str">
        <f>IF(G2530=0,"",_xlfn.MINIFS('PO Details'!$I:$I,'PO Details'!$D:$D,Planning!$B2530,'PO Details'!$L:$L,Planning!$E2530))</f>
        <v/>
      </c>
      <c r="V2530" s="29" t="s">
        <v>4641</v>
      </c>
      <c r="W2530" t="str">
        <f t="shared" si="216"/>
        <v/>
      </c>
      <c r="X2530" s="2">
        <v>120</v>
      </c>
    </row>
    <row r="2531" spans="1:24" x14ac:dyDescent="0.25">
      <c r="A2531" s="11"/>
      <c r="B2531" s="22" t="s">
        <v>1746</v>
      </c>
      <c r="C2531" s="22" t="s">
        <v>338</v>
      </c>
      <c r="D2531" s="22" t="s">
        <v>1747</v>
      </c>
      <c r="E2531" s="31" t="s">
        <v>109</v>
      </c>
      <c r="F2531" s="12">
        <f>SUMIFS('Inventory Details'!$H:$H,'Inventory Details'!$B:$B,$B2531,'Inventory Details'!$E:$E,$E2531)</f>
        <v>0</v>
      </c>
      <c r="G2531" s="12">
        <f>SUMIFS('PO Details'!$H:$H,'PO Details'!$D:$D,Planning!$B2531,'PO Details'!$L:$L,$E2531)</f>
        <v>0</v>
      </c>
      <c r="H2531" s="12">
        <f>SUMIFS('SO Details'!$G:$G,'SO Details'!$D:$D,Planning!$B2531,'SO Details'!$K:$K,$E2531)</f>
        <v>0</v>
      </c>
      <c r="I2531" s="20">
        <f>IF(COUNTIFS($C:$C,B2531)&gt;1,SUMIFS('Sales Hx'!$Q:$Q,'Sales Hx'!$B:$B,_xlfn.XLOOKUP(B2531,C:C,B:B),'Sales Hx'!$D:$D,Planning!$E2531),SUMIFS('Sales Hx'!$Q:$Q,'Sales Hx'!$B:$B,Planning!$B2531,'Sales Hx'!$D:$D,Planning!$E2531))</f>
        <v>0</v>
      </c>
      <c r="J2531" s="16">
        <f>IF(COUNTIFS($C:$C,B2531)&gt;1,SUMIFS('Sales Hx'!$S:$S,'Sales Hx'!$B:$B,_xlfn.XLOOKUP(B2531,C:C,B:B),'Sales Hx'!$D:$D,E2531),SUMIFS('Sales Hx'!$S:$S,'Sales Hx'!$B:$B,$B2531,'Sales Hx'!$D:$D,$E2531))</f>
        <v>0.34774436090225563</v>
      </c>
      <c r="K2531" s="16">
        <f t="shared" si="215"/>
        <v>0</v>
      </c>
      <c r="L2531" s="12">
        <f>IF(M2531&lt;&gt;"",M2531,IF(COUNTIFS($C:$C,B2531)&gt;1,SUMIFS('Sales Hx'!V:V,'Sales Hx'!$B:$B,_xlfn.XLOOKUP(B2531,C:C,B:B),'Sales Hx'!$D:$D,$E2531),SUMIFS('Sales Hx'!V:V,'Sales Hx'!$B:$B,$B2531,'Sales Hx'!$D:$D,$E2531)))</f>
        <v>0</v>
      </c>
      <c r="M2531" s="12">
        <v>0</v>
      </c>
      <c r="N2531" s="15">
        <f t="shared" si="219"/>
        <v>0.34774436090225563</v>
      </c>
      <c r="O2531" s="21">
        <f t="shared" si="217"/>
        <v>0</v>
      </c>
      <c r="P2531" s="24">
        <v>8.5</v>
      </c>
      <c r="Q2531" s="18">
        <f t="shared" si="218"/>
        <v>0</v>
      </c>
      <c r="R2531" s="2">
        <v>1</v>
      </c>
      <c r="S2531" s="2">
        <v>120</v>
      </c>
      <c r="T2531" s="2" t="s">
        <v>4646</v>
      </c>
      <c r="U2531" s="28" t="str">
        <f>IF(G2531=0,"",_xlfn.MINIFS('PO Details'!$I:$I,'PO Details'!$D:$D,Planning!$B2531,'PO Details'!$L:$L,Planning!$E2531))</f>
        <v/>
      </c>
      <c r="V2531" s="29" t="s">
        <v>4641</v>
      </c>
      <c r="W2531" t="str">
        <f t="shared" si="216"/>
        <v/>
      </c>
      <c r="X2531" s="2">
        <v>120</v>
      </c>
    </row>
    <row r="2532" spans="1:24" x14ac:dyDescent="0.25">
      <c r="A2532" s="11" t="s">
        <v>4619</v>
      </c>
      <c r="B2532" s="22" t="s">
        <v>338</v>
      </c>
      <c r="C2532" s="22"/>
      <c r="D2532" s="22" t="s">
        <v>339</v>
      </c>
      <c r="E2532" s="31" t="s">
        <v>106</v>
      </c>
      <c r="F2532" s="12">
        <f>SUMIFS('Inventory Details'!$H:$H,'Inventory Details'!$B:$B,$B2532,'Inventory Details'!$E:$E,$E2532)</f>
        <v>86</v>
      </c>
      <c r="G2532" s="12">
        <f>SUMIFS('PO Details'!$H:$H,'PO Details'!$D:$D,Planning!$B2532,'PO Details'!$L:$L,$E2532)</f>
        <v>480</v>
      </c>
      <c r="H2532" s="12">
        <f>SUMIFS('SO Details'!$G:$G,'SO Details'!$D:$D,Planning!$B2532,'SO Details'!$K:$K,$E2532)</f>
        <v>10</v>
      </c>
      <c r="I2532" s="20">
        <f>IF(COUNTIFS($C:$C,B2532)&gt;1,SUMIFS('Sales Hx'!$Q:$Q,'Sales Hx'!$B:$B,_xlfn.XLOOKUP(B2532,C:C,B:B),'Sales Hx'!$D:$D,Planning!$E2532),SUMIFS('Sales Hx'!$Q:$Q,'Sales Hx'!$B:$B,Planning!$B2532,'Sales Hx'!$D:$D,Planning!$E2532))</f>
        <v>9.7999999999999989</v>
      </c>
      <c r="J2532" s="16">
        <f>IF(COUNTIFS($C:$C,B2532)&gt;1,SUMIFS('Sales Hx'!$S:$S,'Sales Hx'!$B:$B,_xlfn.XLOOKUP(B2532,C:C,B:B),'Sales Hx'!$D:$D,E2532),SUMIFS('Sales Hx'!$S:$S,'Sales Hx'!$B:$B,$B2532,'Sales Hx'!$D:$D,$E2532))</f>
        <v>0.99269005847953229</v>
      </c>
      <c r="K2532" s="16">
        <f t="shared" si="215"/>
        <v>57.755102040816332</v>
      </c>
      <c r="L2532" s="12">
        <f>IF(M2532&lt;&gt;"",M2532,IF(COUNTIFS($C:$C,B2532)&gt;1,SUMIFS('Sales Hx'!V:V,'Sales Hx'!$B:$B,_xlfn.XLOOKUP(B2532,C:C,B:B),'Sales Hx'!$D:$D,$E2532),SUMIFS('Sales Hx'!V:V,'Sales Hx'!$B:$B,$B2532,'Sales Hx'!$D:$D,$E2532)))</f>
        <v>0</v>
      </c>
      <c r="M2532" s="12">
        <v>0</v>
      </c>
      <c r="N2532" s="15">
        <f t="shared" si="219"/>
        <v>0.99269005847953229</v>
      </c>
      <c r="O2532" s="21">
        <f t="shared" si="217"/>
        <v>0</v>
      </c>
      <c r="P2532" s="24">
        <v>8.5</v>
      </c>
      <c r="Q2532" s="18">
        <f t="shared" si="218"/>
        <v>0</v>
      </c>
      <c r="R2532" s="2">
        <v>1</v>
      </c>
      <c r="S2532" s="2">
        <v>120</v>
      </c>
      <c r="T2532" s="2" t="s">
        <v>4647</v>
      </c>
      <c r="U2532" s="28">
        <f>IF(G2532=0,"",_xlfn.MINIFS('PO Details'!$I:$I,'PO Details'!$D:$D,Planning!$B2532,'PO Details'!$L:$L,Planning!$E2532))</f>
        <v>45473</v>
      </c>
      <c r="V2532" s="29" t="s">
        <v>4641</v>
      </c>
      <c r="W2532" t="str">
        <f t="shared" si="216"/>
        <v>Max</v>
      </c>
      <c r="X2532" s="2">
        <v>120</v>
      </c>
    </row>
    <row r="2533" spans="1:24" x14ac:dyDescent="0.25">
      <c r="A2533" s="11" t="s">
        <v>4619</v>
      </c>
      <c r="B2533" s="22" t="s">
        <v>338</v>
      </c>
      <c r="C2533" s="22"/>
      <c r="D2533" s="22" t="s">
        <v>339</v>
      </c>
      <c r="E2533" s="31" t="s">
        <v>109</v>
      </c>
      <c r="F2533" s="12">
        <f>SUMIFS('Inventory Details'!$H:$H,'Inventory Details'!$B:$B,$B2533,'Inventory Details'!$E:$E,$E2533)</f>
        <v>67</v>
      </c>
      <c r="G2533" s="12">
        <f>SUMIFS('PO Details'!$H:$H,'PO Details'!$D:$D,Planning!$B2533,'PO Details'!$L:$L,$E2533)</f>
        <v>120</v>
      </c>
      <c r="H2533" s="12">
        <f>SUMIFS('SO Details'!$G:$G,'SO Details'!$D:$D,Planning!$B2533,'SO Details'!$K:$K,$E2533)</f>
        <v>4</v>
      </c>
      <c r="I2533" s="20">
        <f>IF(COUNTIFS($C:$C,B2533)&gt;1,SUMIFS('Sales Hx'!$Q:$Q,'Sales Hx'!$B:$B,_xlfn.XLOOKUP(B2533,C:C,B:B),'Sales Hx'!$D:$D,Planning!$E2533),SUMIFS('Sales Hx'!$Q:$Q,'Sales Hx'!$B:$B,Planning!$B2533,'Sales Hx'!$D:$D,Planning!$E2533))</f>
        <v>0</v>
      </c>
      <c r="J2533" s="16">
        <f>IF(COUNTIFS($C:$C,B2533)&gt;1,SUMIFS('Sales Hx'!$S:$S,'Sales Hx'!$B:$B,_xlfn.XLOOKUP(B2533,C:C,B:B),'Sales Hx'!$D:$D,E2533),SUMIFS('Sales Hx'!$S:$S,'Sales Hx'!$B:$B,$B2533,'Sales Hx'!$D:$D,$E2533))</f>
        <v>0.34774436090225563</v>
      </c>
      <c r="K2533" s="16">
        <f t="shared" si="215"/>
        <v>0</v>
      </c>
      <c r="L2533" s="12">
        <f>IF(M2533&lt;&gt;"",M2533,IF(COUNTIFS($C:$C,B2533)&gt;1,SUMIFS('Sales Hx'!V:V,'Sales Hx'!$B:$B,_xlfn.XLOOKUP(B2533,C:C,B:B),'Sales Hx'!$D:$D,$E2533),SUMIFS('Sales Hx'!V:V,'Sales Hx'!$B:$B,$B2533,'Sales Hx'!$D:$D,$E2533)))</f>
        <v>0</v>
      </c>
      <c r="M2533" s="12">
        <v>0</v>
      </c>
      <c r="N2533" s="15">
        <f t="shared" si="219"/>
        <v>0.34774436090225563</v>
      </c>
      <c r="O2533" s="21">
        <f t="shared" si="217"/>
        <v>0</v>
      </c>
      <c r="P2533" s="24">
        <v>8.5</v>
      </c>
      <c r="Q2533" s="18">
        <f t="shared" si="218"/>
        <v>0</v>
      </c>
      <c r="R2533" s="2">
        <v>1</v>
      </c>
      <c r="S2533" s="2">
        <v>120</v>
      </c>
      <c r="T2533" s="2" t="s">
        <v>4647</v>
      </c>
      <c r="U2533" s="28">
        <f>IF(G2533=0,"",_xlfn.MINIFS('PO Details'!$I:$I,'PO Details'!$D:$D,Planning!$B2533,'PO Details'!$L:$L,Planning!$E2533))</f>
        <v>45490</v>
      </c>
      <c r="V2533" s="29" t="s">
        <v>4641</v>
      </c>
      <c r="W2533" t="str">
        <f t="shared" si="216"/>
        <v/>
      </c>
      <c r="X2533" s="2">
        <v>120</v>
      </c>
    </row>
    <row r="2534" spans="1:24" x14ac:dyDescent="0.25">
      <c r="A2534" s="11" t="s">
        <v>4619</v>
      </c>
      <c r="B2534" s="22" t="s">
        <v>338</v>
      </c>
      <c r="C2534" s="22"/>
      <c r="D2534" s="22" t="s">
        <v>339</v>
      </c>
      <c r="E2534" s="31" t="s">
        <v>113</v>
      </c>
      <c r="F2534" s="12">
        <f>SUMIFS('Inventory Details'!$H:$H,'Inventory Details'!$B:$B,$B2534,'Inventory Details'!$E:$E,$E2534)</f>
        <v>112</v>
      </c>
      <c r="G2534" s="12">
        <f>SUMIFS('PO Details'!$H:$H,'PO Details'!$D:$D,Planning!$B2534,'PO Details'!$L:$L,$E2534)</f>
        <v>120</v>
      </c>
      <c r="H2534" s="12">
        <f>SUMIFS('SO Details'!$G:$G,'SO Details'!$D:$D,Planning!$B2534,'SO Details'!$K:$K,$E2534)</f>
        <v>3</v>
      </c>
      <c r="I2534" s="20">
        <f>IF(COUNTIFS($C:$C,B2534)&gt;1,SUMIFS('Sales Hx'!$Q:$Q,'Sales Hx'!$B:$B,_xlfn.XLOOKUP(B2534,C:C,B:B),'Sales Hx'!$D:$D,Planning!$E2534),SUMIFS('Sales Hx'!$Q:$Q,'Sales Hx'!$B:$B,Planning!$B2534,'Sales Hx'!$D:$D,Planning!$E2534))</f>
        <v>72.8</v>
      </c>
      <c r="J2534" s="16">
        <f>IF(COUNTIFS($C:$C,B2534)&gt;1,SUMIFS('Sales Hx'!$S:$S,'Sales Hx'!$B:$B,_xlfn.XLOOKUP(B2534,C:C,B:B),'Sales Hx'!$D:$D,E2534),SUMIFS('Sales Hx'!$S:$S,'Sales Hx'!$B:$B,$B2534,'Sales Hx'!$D:$D,$E2534))</f>
        <v>0.60394736842105279</v>
      </c>
      <c r="K2534" s="16">
        <f t="shared" si="215"/>
        <v>3.186813186813187</v>
      </c>
      <c r="L2534" s="12">
        <f>IF(M2534&lt;&gt;"",M2534,IF(COUNTIFS($C:$C,B2534)&gt;1,SUMIFS('Sales Hx'!V:V,'Sales Hx'!$B:$B,_xlfn.XLOOKUP(B2534,C:C,B:B),'Sales Hx'!$D:$D,$E2534),SUMIFS('Sales Hx'!V:V,'Sales Hx'!$B:$B,$B2534,'Sales Hx'!$D:$D,$E2534)))</f>
        <v>0</v>
      </c>
      <c r="M2534" s="12">
        <v>0</v>
      </c>
      <c r="N2534" s="15">
        <f t="shared" si="219"/>
        <v>0.60394736842105279</v>
      </c>
      <c r="O2534" s="21">
        <f t="shared" si="217"/>
        <v>0</v>
      </c>
      <c r="P2534" s="24">
        <v>8.5</v>
      </c>
      <c r="Q2534" s="18">
        <f t="shared" si="218"/>
        <v>0</v>
      </c>
      <c r="R2534" s="2">
        <v>1</v>
      </c>
      <c r="S2534" s="2">
        <v>120</v>
      </c>
      <c r="T2534" s="2" t="s">
        <v>4647</v>
      </c>
      <c r="U2534" s="28">
        <f>IF(G2534=0,"",_xlfn.MINIFS('PO Details'!$I:$I,'PO Details'!$D:$D,Planning!$B2534,'PO Details'!$L:$L,Planning!$E2534))</f>
        <v>45490</v>
      </c>
      <c r="V2534" s="29" t="s">
        <v>4641</v>
      </c>
      <c r="W2534" t="str">
        <f t="shared" si="216"/>
        <v/>
      </c>
      <c r="X2534" s="2">
        <v>120</v>
      </c>
    </row>
    <row r="2535" spans="1:24" x14ac:dyDescent="0.25">
      <c r="A2535" s="11" t="s">
        <v>4619</v>
      </c>
      <c r="B2535" s="22" t="s">
        <v>338</v>
      </c>
      <c r="C2535" s="22"/>
      <c r="D2535" s="22" t="s">
        <v>339</v>
      </c>
      <c r="E2535" s="31" t="s">
        <v>820</v>
      </c>
      <c r="F2535" s="12">
        <f>SUMIFS('Inventory Details'!$H:$H,'Inventory Details'!$B:$B,$B2535,'Inventory Details'!$E:$E,$E2535)</f>
        <v>82</v>
      </c>
      <c r="G2535" s="12">
        <f>SUMIFS('PO Details'!$H:$H,'PO Details'!$D:$D,Planning!$B2535,'PO Details'!$L:$L,$E2535)</f>
        <v>70</v>
      </c>
      <c r="H2535" s="12">
        <f>SUMIFS('SO Details'!$G:$G,'SO Details'!$D:$D,Planning!$B2535,'SO Details'!$K:$K,$E2535)</f>
        <v>1</v>
      </c>
      <c r="I2535" s="20">
        <f>IF(COUNTIFS($C:$C,B2535)&gt;1,SUMIFS('Sales Hx'!$Q:$Q,'Sales Hx'!$B:$B,_xlfn.XLOOKUP(B2535,C:C,B:B),'Sales Hx'!$D:$D,Planning!$E2535),SUMIFS('Sales Hx'!$Q:$Q,'Sales Hx'!$B:$B,Planning!$B2535,'Sales Hx'!$D:$D,Planning!$E2535))</f>
        <v>0</v>
      </c>
      <c r="J2535" s="16">
        <f>IF(COUNTIFS($C:$C,B2535)&gt;1,SUMIFS('Sales Hx'!$S:$S,'Sales Hx'!$B:$B,_xlfn.XLOOKUP(B2535,C:C,B:B),'Sales Hx'!$D:$D,E2535),SUMIFS('Sales Hx'!$S:$S,'Sales Hx'!$B:$B,$B2535,'Sales Hx'!$D:$D,$E2535))</f>
        <v>0</v>
      </c>
      <c r="K2535" s="16">
        <f t="shared" si="215"/>
        <v>0</v>
      </c>
      <c r="L2535" s="12">
        <f>IF(M2535&lt;&gt;"",M2535,IF(COUNTIFS($C:$C,B2535)&gt;1,SUMIFS('Sales Hx'!V:V,'Sales Hx'!$B:$B,_xlfn.XLOOKUP(B2535,C:C,B:B),'Sales Hx'!$D:$D,$E2535),SUMIFS('Sales Hx'!V:V,'Sales Hx'!$B:$B,$B2535,'Sales Hx'!$D:$D,$E2535)))</f>
        <v>0</v>
      </c>
      <c r="M2535" s="12">
        <v>0</v>
      </c>
      <c r="N2535" s="15">
        <f t="shared" si="219"/>
        <v>0</v>
      </c>
      <c r="O2535" s="21">
        <f t="shared" si="217"/>
        <v>0</v>
      </c>
      <c r="P2535" s="24">
        <v>8.5</v>
      </c>
      <c r="Q2535" s="18">
        <f t="shared" si="218"/>
        <v>0</v>
      </c>
      <c r="R2535" s="2">
        <v>1</v>
      </c>
      <c r="S2535" s="2">
        <v>120</v>
      </c>
      <c r="T2535" s="2" t="s">
        <v>4647</v>
      </c>
      <c r="U2535" s="28">
        <f>IF(G2535=0,"",_xlfn.MINIFS('PO Details'!$I:$I,'PO Details'!$D:$D,Planning!$B2535,'PO Details'!$L:$L,Planning!$E2535))</f>
        <v>45490</v>
      </c>
      <c r="V2535" s="29" t="s">
        <v>4641</v>
      </c>
      <c r="W2535" t="str">
        <f t="shared" si="216"/>
        <v/>
      </c>
      <c r="X2535" s="2">
        <v>120</v>
      </c>
    </row>
    <row r="2536" spans="1:24" x14ac:dyDescent="0.25">
      <c r="A2536" s="11" t="s">
        <v>4619</v>
      </c>
      <c r="B2536" s="22" t="s">
        <v>338</v>
      </c>
      <c r="C2536" s="22"/>
      <c r="D2536" s="22" t="s">
        <v>339</v>
      </c>
      <c r="E2536" s="31" t="s">
        <v>4746</v>
      </c>
      <c r="F2536" s="12">
        <f>SUMIFS('Inventory Details'!$H:$H,'Inventory Details'!$B:$B,$B2536,'Inventory Details'!$E:$E,$E2536)</f>
        <v>370</v>
      </c>
      <c r="G2536" s="12">
        <f>SUMIFS('PO Details'!$H:$H,'PO Details'!$D:$D,Planning!$B2536,'PO Details'!$L:$L,$E2536)</f>
        <v>238</v>
      </c>
      <c r="H2536" s="12">
        <f>SUMIFS('SO Details'!$G:$G,'SO Details'!$D:$D,Planning!$B2536,'SO Details'!$K:$K,$E2536)</f>
        <v>16</v>
      </c>
      <c r="I2536" s="20">
        <f>IF(COUNTIFS($C:$C,B2536)&gt;1,SUMIFS('Sales Hx'!$Q:$Q,'Sales Hx'!$B:$B,_xlfn.XLOOKUP(B2536,C:C,B:B),'Sales Hx'!$D:$D,Planning!$E2536),SUMIFS('Sales Hx'!$Q:$Q,'Sales Hx'!$B:$B,Planning!$B2536,'Sales Hx'!$D:$D,Planning!$E2536))</f>
        <v>68.599999999999994</v>
      </c>
      <c r="J2536" s="16">
        <f>IF(COUNTIFS($C:$C,B2536)&gt;1,SUMIFS('Sales Hx'!$S:$S,'Sales Hx'!$B:$B,_xlfn.XLOOKUP(B2536,C:C,B:B),'Sales Hx'!$D:$D,E2536),SUMIFS('Sales Hx'!$S:$S,'Sales Hx'!$B:$B,$B2536,'Sales Hx'!$D:$D,$E2536))</f>
        <v>0.87006578947368418</v>
      </c>
      <c r="K2536" s="16">
        <f t="shared" si="215"/>
        <v>8.8629737609329453</v>
      </c>
      <c r="L2536" s="12">
        <f>IF(M2536&lt;&gt;"",M2536,IF(COUNTIFS($C:$C,B2536)&gt;1,SUMIFS('Sales Hx'!V:V,'Sales Hx'!$B:$B,_xlfn.XLOOKUP(B2536,C:C,B:B),'Sales Hx'!$D:$D,$E2536),SUMIFS('Sales Hx'!V:V,'Sales Hx'!$B:$B,$B2536,'Sales Hx'!$D:$D,$E2536)))</f>
        <v>0</v>
      </c>
      <c r="M2536" s="12">
        <v>0</v>
      </c>
      <c r="N2536" s="15">
        <f t="shared" si="219"/>
        <v>0.87006578947368418</v>
      </c>
      <c r="O2536" s="21">
        <f t="shared" si="217"/>
        <v>0</v>
      </c>
      <c r="P2536" s="24">
        <v>8.5</v>
      </c>
      <c r="Q2536" s="18">
        <f t="shared" si="218"/>
        <v>0</v>
      </c>
      <c r="R2536" s="2">
        <v>1</v>
      </c>
      <c r="S2536" s="2">
        <v>120</v>
      </c>
      <c r="T2536" s="2" t="s">
        <v>4647</v>
      </c>
      <c r="U2536" s="28">
        <f>IF(G2536=0,"",_xlfn.MINIFS('PO Details'!$I:$I,'PO Details'!$D:$D,Planning!$B2536,'PO Details'!$L:$L,Planning!$E2536))</f>
        <v>45453</v>
      </c>
      <c r="V2536" s="29" t="s">
        <v>4641</v>
      </c>
      <c r="W2536" t="str">
        <f t="shared" si="216"/>
        <v/>
      </c>
      <c r="X2536" s="2">
        <v>120</v>
      </c>
    </row>
    <row r="2537" spans="1:24" x14ac:dyDescent="0.25">
      <c r="A2537" s="11" t="s">
        <v>4619</v>
      </c>
      <c r="B2537" s="22" t="s">
        <v>338</v>
      </c>
      <c r="C2537" s="22"/>
      <c r="D2537" s="22" t="s">
        <v>339</v>
      </c>
      <c r="E2537" s="31" t="s">
        <v>119</v>
      </c>
      <c r="F2537" s="12">
        <f>SUMIFS('Inventory Details'!$H:$H,'Inventory Details'!$B:$B,$B2537,'Inventory Details'!$E:$E,$E2537)</f>
        <v>15</v>
      </c>
      <c r="G2537" s="12">
        <f>SUMIFS('PO Details'!$H:$H,'PO Details'!$D:$D,Planning!$B2537,'PO Details'!$L:$L,$E2537)</f>
        <v>65</v>
      </c>
      <c r="H2537" s="12">
        <f>SUMIFS('SO Details'!$G:$G,'SO Details'!$D:$D,Planning!$B2537,'SO Details'!$K:$K,$E2537)</f>
        <v>1</v>
      </c>
      <c r="I2537" s="20">
        <f>IF(COUNTIFS($C:$C,B2537)&gt;1,SUMIFS('Sales Hx'!$Q:$Q,'Sales Hx'!$B:$B,_xlfn.XLOOKUP(B2537,C:C,B:B),'Sales Hx'!$D:$D,Planning!$E2537),SUMIFS('Sales Hx'!$Q:$Q,'Sales Hx'!$B:$B,Planning!$B2537,'Sales Hx'!$D:$D,Planning!$E2537))</f>
        <v>0</v>
      </c>
      <c r="J2537" s="16">
        <f>IF(COUNTIFS($C:$C,B2537)&gt;1,SUMIFS('Sales Hx'!$S:$S,'Sales Hx'!$B:$B,_xlfn.XLOOKUP(B2537,C:C,B:B),'Sales Hx'!$D:$D,E2537),SUMIFS('Sales Hx'!$S:$S,'Sales Hx'!$B:$B,$B2537,'Sales Hx'!$D:$D,$E2537))</f>
        <v>0</v>
      </c>
      <c r="K2537" s="16">
        <f t="shared" si="215"/>
        <v>0</v>
      </c>
      <c r="L2537" s="12">
        <f>IF(M2537&lt;&gt;"",M2537,IF(COUNTIFS($C:$C,B2537)&gt;1,SUMIFS('Sales Hx'!V:V,'Sales Hx'!$B:$B,_xlfn.XLOOKUP(B2537,C:C,B:B),'Sales Hx'!$D:$D,$E2537),SUMIFS('Sales Hx'!V:V,'Sales Hx'!$B:$B,$B2537,'Sales Hx'!$D:$D,$E2537)))</f>
        <v>0</v>
      </c>
      <c r="M2537" s="12">
        <v>0</v>
      </c>
      <c r="N2537" s="15">
        <f t="shared" si="219"/>
        <v>0</v>
      </c>
      <c r="O2537" s="21">
        <f t="shared" si="217"/>
        <v>0</v>
      </c>
      <c r="P2537" s="24">
        <v>8.5</v>
      </c>
      <c r="Q2537" s="18">
        <f t="shared" si="218"/>
        <v>0</v>
      </c>
      <c r="R2537" s="2">
        <v>1</v>
      </c>
      <c r="S2537" s="2">
        <v>120</v>
      </c>
      <c r="T2537" s="2" t="s">
        <v>4647</v>
      </c>
      <c r="U2537" s="28">
        <f>IF(G2537=0,"",_xlfn.MINIFS('PO Details'!$I:$I,'PO Details'!$D:$D,Planning!$B2537,'PO Details'!$L:$L,Planning!$E2537))</f>
        <v>45474</v>
      </c>
      <c r="V2537" s="29" t="s">
        <v>4641</v>
      </c>
      <c r="W2537" t="str">
        <f t="shared" si="216"/>
        <v/>
      </c>
      <c r="X2537" s="2">
        <v>120</v>
      </c>
    </row>
    <row r="2538" spans="1:24" x14ac:dyDescent="0.25">
      <c r="A2538" s="11" t="s">
        <v>4619</v>
      </c>
      <c r="B2538" s="22" t="s">
        <v>338</v>
      </c>
      <c r="C2538" s="22"/>
      <c r="D2538" s="22" t="s">
        <v>339</v>
      </c>
      <c r="E2538" s="31" t="s">
        <v>15</v>
      </c>
      <c r="F2538" s="12">
        <f>SUMIFS('Inventory Details'!$H:$H,'Inventory Details'!$B:$B,$B2538,'Inventory Details'!$E:$E,$E2538)</f>
        <v>25</v>
      </c>
      <c r="G2538" s="12">
        <f>SUMIFS('PO Details'!$H:$H,'PO Details'!$D:$D,Planning!$B2538,'PO Details'!$L:$L,$E2538)</f>
        <v>119</v>
      </c>
      <c r="H2538" s="12">
        <f>SUMIFS('SO Details'!$G:$G,'SO Details'!$D:$D,Planning!$B2538,'SO Details'!$K:$K,$E2538)</f>
        <v>35</v>
      </c>
      <c r="I2538" s="20">
        <f>IF(COUNTIFS($C:$C,B2538)&gt;1,SUMIFS('Sales Hx'!$Q:$Q,'Sales Hx'!$B:$B,_xlfn.XLOOKUP(B2538,C:C,B:B),'Sales Hx'!$D:$D,Planning!$E2538),SUMIFS('Sales Hx'!$Q:$Q,'Sales Hx'!$B:$B,Planning!$B2538,'Sales Hx'!$D:$D,Planning!$E2538))</f>
        <v>0</v>
      </c>
      <c r="J2538" s="16">
        <f>IF(COUNTIFS($C:$C,B2538)&gt;1,SUMIFS('Sales Hx'!$S:$S,'Sales Hx'!$B:$B,_xlfn.XLOOKUP(B2538,C:C,B:B),'Sales Hx'!$D:$D,E2538),SUMIFS('Sales Hx'!$S:$S,'Sales Hx'!$B:$B,$B2538,'Sales Hx'!$D:$D,$E2538))</f>
        <v>0</v>
      </c>
      <c r="K2538" s="16">
        <f t="shared" si="215"/>
        <v>0</v>
      </c>
      <c r="L2538" s="12">
        <f>IF(M2538&lt;&gt;"",M2538,IF(COUNTIFS($C:$C,B2538)&gt;1,SUMIFS('Sales Hx'!V:V,'Sales Hx'!$B:$B,_xlfn.XLOOKUP(B2538,C:C,B:B),'Sales Hx'!$D:$D,$E2538),SUMIFS('Sales Hx'!V:V,'Sales Hx'!$B:$B,$B2538,'Sales Hx'!$D:$D,$E2538)))</f>
        <v>0</v>
      </c>
      <c r="M2538" s="12">
        <v>0</v>
      </c>
      <c r="N2538" s="15">
        <f t="shared" si="219"/>
        <v>0</v>
      </c>
      <c r="O2538" s="21">
        <f t="shared" si="217"/>
        <v>0</v>
      </c>
      <c r="P2538" s="24">
        <v>8.5</v>
      </c>
      <c r="Q2538" s="18">
        <f t="shared" si="218"/>
        <v>0</v>
      </c>
      <c r="R2538" s="2">
        <v>1</v>
      </c>
      <c r="S2538" s="2">
        <v>120</v>
      </c>
      <c r="T2538" s="2" t="s">
        <v>4647</v>
      </c>
      <c r="U2538" s="28">
        <f>IF(G2538=0,"",_xlfn.MINIFS('PO Details'!$I:$I,'PO Details'!$D:$D,Planning!$B2538,'PO Details'!$L:$L,Planning!$E2538))</f>
        <v>45397</v>
      </c>
      <c r="V2538" s="29" t="s">
        <v>4641</v>
      </c>
      <c r="W2538" t="str">
        <f t="shared" si="216"/>
        <v/>
      </c>
      <c r="X2538" s="2">
        <v>120</v>
      </c>
    </row>
    <row r="2539" spans="1:24" x14ac:dyDescent="0.25">
      <c r="A2539" s="11" t="s">
        <v>4619</v>
      </c>
      <c r="B2539" s="22" t="s">
        <v>338</v>
      </c>
      <c r="C2539" s="22"/>
      <c r="D2539" s="22" t="s">
        <v>339</v>
      </c>
      <c r="E2539" s="31" t="s">
        <v>1201</v>
      </c>
      <c r="F2539" s="12">
        <f>SUMIFS('Inventory Details'!$H:$H,'Inventory Details'!$B:$B,$B2539,'Inventory Details'!$E:$E,$E2539)</f>
        <v>0</v>
      </c>
      <c r="G2539" s="12">
        <f>SUMIFS('PO Details'!$H:$H,'PO Details'!$D:$D,Planning!$B2539,'PO Details'!$L:$L,$E2539)</f>
        <v>0</v>
      </c>
      <c r="H2539" s="12">
        <f>SUMIFS('SO Details'!$G:$G,'SO Details'!$D:$D,Planning!$B2539,'SO Details'!$K:$K,$E2539)</f>
        <v>0</v>
      </c>
      <c r="I2539" s="20">
        <f>IF(COUNTIFS($C:$C,B2539)&gt;1,SUMIFS('Sales Hx'!$Q:$Q,'Sales Hx'!$B:$B,_xlfn.XLOOKUP(B2539,C:C,B:B),'Sales Hx'!$D:$D,Planning!$E2539),SUMIFS('Sales Hx'!$Q:$Q,'Sales Hx'!$B:$B,Planning!$B2539,'Sales Hx'!$D:$D,Planning!$E2539))</f>
        <v>0</v>
      </c>
      <c r="J2539" s="16">
        <f>IF(COUNTIFS($C:$C,B2539)&gt;1,SUMIFS('Sales Hx'!$S:$S,'Sales Hx'!$B:$B,_xlfn.XLOOKUP(B2539,C:C,B:B),'Sales Hx'!$D:$D,E2539),SUMIFS('Sales Hx'!$S:$S,'Sales Hx'!$B:$B,$B2539,'Sales Hx'!$D:$D,$E2539))</f>
        <v>0</v>
      </c>
      <c r="K2539" s="16">
        <f t="shared" si="215"/>
        <v>0</v>
      </c>
      <c r="L2539" s="12">
        <f>IF(M2539&lt;&gt;"",M2539,IF(COUNTIFS($C:$C,B2539)&gt;1,SUMIFS('Sales Hx'!V:V,'Sales Hx'!$B:$B,_xlfn.XLOOKUP(B2539,C:C,B:B),'Sales Hx'!$D:$D,$E2539),SUMIFS('Sales Hx'!V:V,'Sales Hx'!$B:$B,$B2539,'Sales Hx'!$D:$D,$E2539)))</f>
        <v>0</v>
      </c>
      <c r="M2539" s="12">
        <v>0</v>
      </c>
      <c r="N2539" s="15">
        <f t="shared" si="219"/>
        <v>0</v>
      </c>
      <c r="O2539" s="21">
        <f t="shared" si="217"/>
        <v>0</v>
      </c>
      <c r="P2539" s="24">
        <v>8.5</v>
      </c>
      <c r="Q2539" s="18">
        <f t="shared" si="218"/>
        <v>0</v>
      </c>
      <c r="R2539" s="2">
        <v>1</v>
      </c>
      <c r="S2539" s="2">
        <v>120</v>
      </c>
      <c r="T2539" s="2" t="s">
        <v>4647</v>
      </c>
      <c r="U2539" s="28" t="str">
        <f>IF(G2539=0,"",_xlfn.MINIFS('PO Details'!$I:$I,'PO Details'!$D:$D,Planning!$B2539,'PO Details'!$L:$L,Planning!$E2539))</f>
        <v/>
      </c>
      <c r="V2539" s="29" t="s">
        <v>4641</v>
      </c>
      <c r="W2539" t="str">
        <f t="shared" si="216"/>
        <v/>
      </c>
      <c r="X2539" s="2">
        <v>120</v>
      </c>
    </row>
    <row r="2540" spans="1:24" x14ac:dyDescent="0.25">
      <c r="A2540" s="11" t="s">
        <v>4619</v>
      </c>
      <c r="B2540" s="22" t="s">
        <v>338</v>
      </c>
      <c r="C2540" s="22"/>
      <c r="D2540" s="22" t="s">
        <v>339</v>
      </c>
      <c r="E2540" s="31" t="s">
        <v>861</v>
      </c>
      <c r="F2540" s="12">
        <f>SUMIFS('Inventory Details'!$H:$H,'Inventory Details'!$B:$B,$B2540,'Inventory Details'!$E:$E,$E2540)</f>
        <v>3</v>
      </c>
      <c r="G2540" s="12">
        <f>SUMIFS('PO Details'!$H:$H,'PO Details'!$D:$D,Planning!$B2540,'PO Details'!$L:$L,$E2540)</f>
        <v>0</v>
      </c>
      <c r="H2540" s="12">
        <f>SUMIFS('SO Details'!$G:$G,'SO Details'!$D:$D,Planning!$B2540,'SO Details'!$K:$K,$E2540)</f>
        <v>0</v>
      </c>
      <c r="I2540" s="20">
        <f>IF(COUNTIFS($C:$C,B2540)&gt;1,SUMIFS('Sales Hx'!$Q:$Q,'Sales Hx'!$B:$B,_xlfn.XLOOKUP(B2540,C:C,B:B),'Sales Hx'!$D:$D,Planning!$E2540),SUMIFS('Sales Hx'!$Q:$Q,'Sales Hx'!$B:$B,Planning!$B2540,'Sales Hx'!$D:$D,Planning!$E2540))</f>
        <v>0</v>
      </c>
      <c r="J2540" s="16">
        <f>IF(COUNTIFS($C:$C,B2540)&gt;1,SUMIFS('Sales Hx'!$S:$S,'Sales Hx'!$B:$B,_xlfn.XLOOKUP(B2540,C:C,B:B),'Sales Hx'!$D:$D,E2540),SUMIFS('Sales Hx'!$S:$S,'Sales Hx'!$B:$B,$B2540,'Sales Hx'!$D:$D,$E2540))</f>
        <v>0</v>
      </c>
      <c r="K2540" s="16">
        <f t="shared" si="215"/>
        <v>0</v>
      </c>
      <c r="L2540" s="12">
        <f>IF(M2540&lt;&gt;"",M2540,IF(COUNTIFS($C:$C,B2540)&gt;1,SUMIFS('Sales Hx'!V:V,'Sales Hx'!$B:$B,_xlfn.XLOOKUP(B2540,C:C,B:B),'Sales Hx'!$D:$D,$E2540),SUMIFS('Sales Hx'!V:V,'Sales Hx'!$B:$B,$B2540,'Sales Hx'!$D:$D,$E2540)))</f>
        <v>0</v>
      </c>
      <c r="M2540" s="12">
        <v>0</v>
      </c>
      <c r="N2540" s="15">
        <f t="shared" si="219"/>
        <v>0</v>
      </c>
      <c r="O2540" s="21">
        <f t="shared" si="217"/>
        <v>0</v>
      </c>
      <c r="P2540" s="24">
        <v>8.5</v>
      </c>
      <c r="Q2540" s="18">
        <f t="shared" si="218"/>
        <v>0</v>
      </c>
      <c r="R2540" s="2">
        <v>1</v>
      </c>
      <c r="S2540" s="2">
        <v>120</v>
      </c>
      <c r="T2540" s="2" t="s">
        <v>4647</v>
      </c>
      <c r="U2540" s="28" t="str">
        <f>IF(G2540=0,"",_xlfn.MINIFS('PO Details'!$I:$I,'PO Details'!$D:$D,Planning!$B2540,'PO Details'!$L:$L,Planning!$E2540))</f>
        <v/>
      </c>
      <c r="V2540" s="29" t="s">
        <v>4641</v>
      </c>
      <c r="W2540" t="str">
        <f t="shared" si="216"/>
        <v/>
      </c>
      <c r="X2540" s="2">
        <v>120</v>
      </c>
    </row>
    <row r="2541" spans="1:24" x14ac:dyDescent="0.25">
      <c r="A2541" s="11" t="s">
        <v>4619</v>
      </c>
      <c r="B2541" s="22" t="s">
        <v>338</v>
      </c>
      <c r="C2541" s="22"/>
      <c r="D2541" s="22" t="s">
        <v>339</v>
      </c>
      <c r="E2541" s="31" t="s">
        <v>108</v>
      </c>
      <c r="F2541" s="12">
        <f>SUMIFS('Inventory Details'!$H:$H,'Inventory Details'!$B:$B,$B2541,'Inventory Details'!$E:$E,$E2541)</f>
        <v>0</v>
      </c>
      <c r="G2541" s="12">
        <f>SUMIFS('PO Details'!$H:$H,'PO Details'!$D:$D,Planning!$B2541,'PO Details'!$L:$L,$E2541)</f>
        <v>0</v>
      </c>
      <c r="H2541" s="12">
        <f>SUMIFS('SO Details'!$G:$G,'SO Details'!$D:$D,Planning!$B2541,'SO Details'!$K:$K,$E2541)</f>
        <v>0</v>
      </c>
      <c r="I2541" s="20">
        <f>IF(COUNTIFS($C:$C,B2541)&gt;1,SUMIFS('Sales Hx'!$Q:$Q,'Sales Hx'!$B:$B,_xlfn.XLOOKUP(B2541,C:C,B:B),'Sales Hx'!$D:$D,Planning!$E2541),SUMIFS('Sales Hx'!$Q:$Q,'Sales Hx'!$B:$B,Planning!$B2541,'Sales Hx'!$D:$D,Planning!$E2541))</f>
        <v>0</v>
      </c>
      <c r="J2541" s="16">
        <f>IF(COUNTIFS($C:$C,B2541)&gt;1,SUMIFS('Sales Hx'!$S:$S,'Sales Hx'!$B:$B,_xlfn.XLOOKUP(B2541,C:C,B:B),'Sales Hx'!$D:$D,E2541),SUMIFS('Sales Hx'!$S:$S,'Sales Hx'!$B:$B,$B2541,'Sales Hx'!$D:$D,$E2541))</f>
        <v>0</v>
      </c>
      <c r="K2541" s="16">
        <f t="shared" si="215"/>
        <v>0</v>
      </c>
      <c r="L2541" s="12">
        <f>IF(M2541&lt;&gt;"",M2541,IF(COUNTIFS($C:$C,B2541)&gt;1,SUMIFS('Sales Hx'!V:V,'Sales Hx'!$B:$B,_xlfn.XLOOKUP(B2541,C:C,B:B),'Sales Hx'!$D:$D,$E2541),SUMIFS('Sales Hx'!V:V,'Sales Hx'!$B:$B,$B2541,'Sales Hx'!$D:$D,$E2541)))</f>
        <v>0</v>
      </c>
      <c r="M2541" s="12">
        <v>0</v>
      </c>
      <c r="N2541" s="15">
        <f t="shared" si="219"/>
        <v>0</v>
      </c>
      <c r="O2541" s="21">
        <f t="shared" si="217"/>
        <v>0</v>
      </c>
      <c r="P2541" s="24">
        <v>8.5</v>
      </c>
      <c r="Q2541" s="18">
        <f t="shared" si="218"/>
        <v>0</v>
      </c>
      <c r="R2541" s="2">
        <v>1</v>
      </c>
      <c r="S2541" s="2">
        <v>120</v>
      </c>
      <c r="T2541" s="2" t="s">
        <v>4647</v>
      </c>
      <c r="U2541" s="28" t="str">
        <f>IF(G2541=0,"",_xlfn.MINIFS('PO Details'!$I:$I,'PO Details'!$D:$D,Planning!$B2541,'PO Details'!$L:$L,Planning!$E2541))</f>
        <v/>
      </c>
      <c r="V2541" s="29" t="s">
        <v>4641</v>
      </c>
      <c r="W2541" t="str">
        <f t="shared" si="216"/>
        <v/>
      </c>
      <c r="X2541" s="2">
        <v>120</v>
      </c>
    </row>
    <row r="2542" spans="1:24" x14ac:dyDescent="0.25">
      <c r="A2542" s="11"/>
      <c r="B2542" s="22" t="s">
        <v>1748</v>
      </c>
      <c r="C2542" s="22"/>
      <c r="D2542" s="22" t="s">
        <v>1749</v>
      </c>
      <c r="E2542" s="31" t="s">
        <v>109</v>
      </c>
      <c r="F2542" s="12">
        <f>SUMIFS('Inventory Details'!$H:$H,'Inventory Details'!$B:$B,$B2542,'Inventory Details'!$E:$E,$E2542)</f>
        <v>12</v>
      </c>
      <c r="G2542" s="12">
        <f>SUMIFS('PO Details'!$H:$H,'PO Details'!$D:$D,Planning!$B2542,'PO Details'!$L:$L,$E2542)</f>
        <v>0</v>
      </c>
      <c r="H2542" s="12">
        <f>SUMIFS('SO Details'!$G:$G,'SO Details'!$D:$D,Planning!$B2542,'SO Details'!$K:$K,$E2542)</f>
        <v>0</v>
      </c>
      <c r="I2542" s="20">
        <f>IF(COUNTIFS($C:$C,B2542)&gt;1,SUMIFS('Sales Hx'!$Q:$Q,'Sales Hx'!$B:$B,_xlfn.XLOOKUP(B2542,C:C,B:B),'Sales Hx'!$D:$D,Planning!$E2542),SUMIFS('Sales Hx'!$Q:$Q,'Sales Hx'!$B:$B,Planning!$B2542,'Sales Hx'!$D:$D,Planning!$E2542))</f>
        <v>82.6</v>
      </c>
      <c r="J2542" s="16">
        <f>IF(COUNTIFS($C:$C,B2542)&gt;1,SUMIFS('Sales Hx'!$S:$S,'Sales Hx'!$B:$B,_xlfn.XLOOKUP(B2542,C:C,B:B),'Sales Hx'!$D:$D,E2542),SUMIFS('Sales Hx'!$S:$S,'Sales Hx'!$B:$B,$B2542,'Sales Hx'!$D:$D,$E2542))</f>
        <v>1.122076023391813</v>
      </c>
      <c r="K2542" s="16">
        <f t="shared" ref="K2542:K2603" si="220">IFERROR((F2542+G2542)/I2542,0)</f>
        <v>0.14527845036319614</v>
      </c>
      <c r="L2542" s="12">
        <f>IF(M2542&lt;&gt;"",M2542,IF(COUNTIFS($C:$C,B2542)&gt;1,SUMIFS('Sales Hx'!V:V,'Sales Hx'!$B:$B,_xlfn.XLOOKUP(B2542,C:C,B:B),'Sales Hx'!$D:$D,$E2542),SUMIFS('Sales Hx'!V:V,'Sales Hx'!$B:$B,$B2542,'Sales Hx'!$D:$D,$E2542)))</f>
        <v>0</v>
      </c>
      <c r="M2542" s="12">
        <v>0</v>
      </c>
      <c r="N2542" s="15">
        <f t="shared" si="219"/>
        <v>1.122076023391813</v>
      </c>
      <c r="O2542" s="21">
        <f t="shared" si="217"/>
        <v>0</v>
      </c>
      <c r="P2542" s="24">
        <v>25.5</v>
      </c>
      <c r="Q2542" s="18">
        <f t="shared" si="218"/>
        <v>0</v>
      </c>
      <c r="R2542" s="2">
        <v>1</v>
      </c>
      <c r="S2542" s="2">
        <v>120</v>
      </c>
      <c r="T2542" s="2" t="s">
        <v>4646</v>
      </c>
      <c r="U2542" s="28" t="str">
        <f>IF(G2542=0,"",_xlfn.MINIFS('PO Details'!$I:$I,'PO Details'!$D:$D,Planning!$B2542,'PO Details'!$L:$L,Planning!$E2542))</f>
        <v/>
      </c>
      <c r="V2542" s="29" t="s">
        <v>4641</v>
      </c>
      <c r="W2542" t="str">
        <f t="shared" si="216"/>
        <v>Max</v>
      </c>
      <c r="X2542" s="2">
        <v>120</v>
      </c>
    </row>
    <row r="2543" spans="1:24" x14ac:dyDescent="0.25">
      <c r="A2543" s="11"/>
      <c r="B2543" s="22" t="s">
        <v>1748</v>
      </c>
      <c r="C2543" s="22"/>
      <c r="D2543" s="22" t="s">
        <v>1749</v>
      </c>
      <c r="E2543" s="31" t="s">
        <v>861</v>
      </c>
      <c r="F2543" s="12">
        <f>SUMIFS('Inventory Details'!$H:$H,'Inventory Details'!$B:$B,$B2543,'Inventory Details'!$E:$E,$E2543)</f>
        <v>1</v>
      </c>
      <c r="G2543" s="12">
        <f>SUMIFS('PO Details'!$H:$H,'PO Details'!$D:$D,Planning!$B2543,'PO Details'!$L:$L,$E2543)</f>
        <v>0</v>
      </c>
      <c r="H2543" s="12">
        <f>SUMIFS('SO Details'!$G:$G,'SO Details'!$D:$D,Planning!$B2543,'SO Details'!$K:$K,$E2543)</f>
        <v>0</v>
      </c>
      <c r="I2543" s="20">
        <f>IF(COUNTIFS($C:$C,B2543)&gt;1,SUMIFS('Sales Hx'!$Q:$Q,'Sales Hx'!$B:$B,_xlfn.XLOOKUP(B2543,C:C,B:B),'Sales Hx'!$D:$D,Planning!$E2543),SUMIFS('Sales Hx'!$Q:$Q,'Sales Hx'!$B:$B,Planning!$B2543,'Sales Hx'!$D:$D,Planning!$E2543))</f>
        <v>0</v>
      </c>
      <c r="J2543" s="16">
        <f>IF(COUNTIFS($C:$C,B2543)&gt;1,SUMIFS('Sales Hx'!$S:$S,'Sales Hx'!$B:$B,_xlfn.XLOOKUP(B2543,C:C,B:B),'Sales Hx'!$D:$D,E2543),SUMIFS('Sales Hx'!$S:$S,'Sales Hx'!$B:$B,$B2543,'Sales Hx'!$D:$D,$E2543))</f>
        <v>0</v>
      </c>
      <c r="K2543" s="16">
        <f t="shared" si="220"/>
        <v>0</v>
      </c>
      <c r="L2543" s="12">
        <f>IF(M2543&lt;&gt;"",M2543,IF(COUNTIFS($C:$C,B2543)&gt;1,SUMIFS('Sales Hx'!V:V,'Sales Hx'!$B:$B,_xlfn.XLOOKUP(B2543,C:C,B:B),'Sales Hx'!$D:$D,$E2543),SUMIFS('Sales Hx'!V:V,'Sales Hx'!$B:$B,$B2543,'Sales Hx'!$D:$D,$E2543)))</f>
        <v>0</v>
      </c>
      <c r="M2543" s="12">
        <v>0</v>
      </c>
      <c r="N2543" s="15">
        <f t="shared" si="219"/>
        <v>0</v>
      </c>
      <c r="O2543" s="21">
        <f t="shared" si="217"/>
        <v>0</v>
      </c>
      <c r="P2543" s="24">
        <v>25.5</v>
      </c>
      <c r="Q2543" s="18">
        <f t="shared" si="218"/>
        <v>0</v>
      </c>
      <c r="R2543" s="2">
        <v>1</v>
      </c>
      <c r="S2543" s="2">
        <v>120</v>
      </c>
      <c r="T2543" s="2" t="s">
        <v>4646</v>
      </c>
      <c r="U2543" s="28" t="str">
        <f>IF(G2543=0,"",_xlfn.MINIFS('PO Details'!$I:$I,'PO Details'!$D:$D,Planning!$B2543,'PO Details'!$L:$L,Planning!$E2543))</f>
        <v/>
      </c>
      <c r="V2543" s="29" t="s">
        <v>4641</v>
      </c>
      <c r="W2543" t="str">
        <f t="shared" si="216"/>
        <v/>
      </c>
      <c r="X2543" s="2">
        <v>120</v>
      </c>
    </row>
    <row r="2544" spans="1:24" x14ac:dyDescent="0.25">
      <c r="A2544" s="11"/>
      <c r="B2544" s="22" t="s">
        <v>1748</v>
      </c>
      <c r="C2544" s="22"/>
      <c r="D2544" s="22" t="s">
        <v>1749</v>
      </c>
      <c r="E2544" s="31" t="s">
        <v>106</v>
      </c>
      <c r="F2544" s="12">
        <f>SUMIFS('Inventory Details'!$H:$H,'Inventory Details'!$B:$B,$B2544,'Inventory Details'!$E:$E,$E2544)</f>
        <v>0</v>
      </c>
      <c r="G2544" s="12">
        <f>SUMIFS('PO Details'!$H:$H,'PO Details'!$D:$D,Planning!$B2544,'PO Details'!$L:$L,$E2544)</f>
        <v>0</v>
      </c>
      <c r="H2544" s="12">
        <f>SUMIFS('SO Details'!$G:$G,'SO Details'!$D:$D,Planning!$B2544,'SO Details'!$K:$K,$E2544)</f>
        <v>1</v>
      </c>
      <c r="I2544" s="20">
        <f>IF(COUNTIFS($C:$C,B2544)&gt;1,SUMIFS('Sales Hx'!$Q:$Q,'Sales Hx'!$B:$B,_xlfn.XLOOKUP(B2544,C:C,B:B),'Sales Hx'!$D:$D,Planning!$E2544),SUMIFS('Sales Hx'!$Q:$Q,'Sales Hx'!$B:$B,Planning!$B2544,'Sales Hx'!$D:$D,Planning!$E2544))</f>
        <v>1.4</v>
      </c>
      <c r="J2544" s="16">
        <f>IF(COUNTIFS($C:$C,B2544)&gt;1,SUMIFS('Sales Hx'!$S:$S,'Sales Hx'!$B:$B,_xlfn.XLOOKUP(B2544,C:C,B:B),'Sales Hx'!$D:$D,E2544),SUMIFS('Sales Hx'!$S:$S,'Sales Hx'!$B:$B,$B2544,'Sales Hx'!$D:$D,$E2544))</f>
        <v>9.2105263157894746E-2</v>
      </c>
      <c r="K2544" s="16">
        <f t="shared" si="220"/>
        <v>0</v>
      </c>
      <c r="L2544" s="12">
        <f>IF(M2544&lt;&gt;"",M2544,IF(COUNTIFS($C:$C,B2544)&gt;1,SUMIFS('Sales Hx'!V:V,'Sales Hx'!$B:$B,_xlfn.XLOOKUP(B2544,C:C,B:B),'Sales Hx'!$D:$D,$E2544),SUMIFS('Sales Hx'!V:V,'Sales Hx'!$B:$B,$B2544,'Sales Hx'!$D:$D,$E2544)))</f>
        <v>0</v>
      </c>
      <c r="M2544" s="12">
        <v>0</v>
      </c>
      <c r="N2544" s="15">
        <f t="shared" si="219"/>
        <v>9.2105263157894746E-2</v>
      </c>
      <c r="O2544" s="21">
        <f t="shared" si="217"/>
        <v>0</v>
      </c>
      <c r="P2544" s="24">
        <v>25.5</v>
      </c>
      <c r="Q2544" s="18">
        <f t="shared" si="218"/>
        <v>0</v>
      </c>
      <c r="R2544" s="2">
        <v>1</v>
      </c>
      <c r="S2544" s="2">
        <v>120</v>
      </c>
      <c r="T2544" s="2" t="s">
        <v>4646</v>
      </c>
      <c r="U2544" s="28" t="str">
        <f>IF(G2544=0,"",_xlfn.MINIFS('PO Details'!$I:$I,'PO Details'!$D:$D,Planning!$B2544,'PO Details'!$L:$L,Planning!$E2544))</f>
        <v/>
      </c>
      <c r="V2544" s="29" t="s">
        <v>4641</v>
      </c>
      <c r="W2544" t="str">
        <f t="shared" si="216"/>
        <v/>
      </c>
      <c r="X2544" s="2">
        <v>120</v>
      </c>
    </row>
    <row r="2545" spans="1:24" x14ac:dyDescent="0.25">
      <c r="A2545" s="11"/>
      <c r="B2545" s="22" t="s">
        <v>1748</v>
      </c>
      <c r="C2545" s="22"/>
      <c r="D2545" s="22" t="s">
        <v>1749</v>
      </c>
      <c r="E2545" s="31" t="s">
        <v>108</v>
      </c>
      <c r="F2545" s="12">
        <f>SUMIFS('Inventory Details'!$H:$H,'Inventory Details'!$B:$B,$B2545,'Inventory Details'!$E:$E,$E2545)</f>
        <v>0</v>
      </c>
      <c r="G2545" s="12">
        <f>SUMIFS('PO Details'!$H:$H,'PO Details'!$D:$D,Planning!$B2545,'PO Details'!$L:$L,$E2545)</f>
        <v>0</v>
      </c>
      <c r="H2545" s="12">
        <f>SUMIFS('SO Details'!$G:$G,'SO Details'!$D:$D,Planning!$B2545,'SO Details'!$K:$K,$E2545)</f>
        <v>0</v>
      </c>
      <c r="I2545" s="20">
        <f>IF(COUNTIFS($C:$C,B2545)&gt;1,SUMIFS('Sales Hx'!$Q:$Q,'Sales Hx'!$B:$B,_xlfn.XLOOKUP(B2545,C:C,B:B),'Sales Hx'!$D:$D,Planning!$E2545),SUMIFS('Sales Hx'!$Q:$Q,'Sales Hx'!$B:$B,Planning!$B2545,'Sales Hx'!$D:$D,Planning!$E2545))</f>
        <v>0</v>
      </c>
      <c r="J2545" s="16">
        <f>IF(COUNTIFS($C:$C,B2545)&gt;1,SUMIFS('Sales Hx'!$S:$S,'Sales Hx'!$B:$B,_xlfn.XLOOKUP(B2545,C:C,B:B),'Sales Hx'!$D:$D,E2545),SUMIFS('Sales Hx'!$S:$S,'Sales Hx'!$B:$B,$B2545,'Sales Hx'!$D:$D,$E2545))</f>
        <v>0.42763157894736842</v>
      </c>
      <c r="K2545" s="16">
        <f t="shared" si="220"/>
        <v>0</v>
      </c>
      <c r="L2545" s="12">
        <f>IF(M2545&lt;&gt;"",M2545,IF(COUNTIFS($C:$C,B2545)&gt;1,SUMIFS('Sales Hx'!V:V,'Sales Hx'!$B:$B,_xlfn.XLOOKUP(B2545,C:C,B:B),'Sales Hx'!$D:$D,$E2545),SUMIFS('Sales Hx'!V:V,'Sales Hx'!$B:$B,$B2545,'Sales Hx'!$D:$D,$E2545)))</f>
        <v>0</v>
      </c>
      <c r="M2545" s="12">
        <v>0</v>
      </c>
      <c r="N2545" s="15">
        <f t="shared" si="219"/>
        <v>0.42763157894736842</v>
      </c>
      <c r="O2545" s="21">
        <f t="shared" si="217"/>
        <v>0</v>
      </c>
      <c r="P2545" s="24">
        <v>25.5</v>
      </c>
      <c r="Q2545" s="18">
        <f t="shared" si="218"/>
        <v>0</v>
      </c>
      <c r="R2545" s="2">
        <v>1</v>
      </c>
      <c r="S2545" s="2">
        <v>120</v>
      </c>
      <c r="T2545" s="2" t="s">
        <v>4646</v>
      </c>
      <c r="U2545" s="28" t="str">
        <f>IF(G2545=0,"",_xlfn.MINIFS('PO Details'!$I:$I,'PO Details'!$D:$D,Planning!$B2545,'PO Details'!$L:$L,Planning!$E2545))</f>
        <v/>
      </c>
      <c r="V2545" s="29" t="s">
        <v>4641</v>
      </c>
      <c r="W2545" t="str">
        <f t="shared" si="216"/>
        <v/>
      </c>
      <c r="X2545" s="2">
        <v>120</v>
      </c>
    </row>
    <row r="2546" spans="1:24" x14ac:dyDescent="0.25">
      <c r="A2546" s="11"/>
      <c r="B2546" s="22" t="s">
        <v>1748</v>
      </c>
      <c r="C2546" s="22"/>
      <c r="D2546" s="22" t="s">
        <v>1749</v>
      </c>
      <c r="E2546" s="31" t="s">
        <v>4746</v>
      </c>
      <c r="F2546" s="12">
        <f>SUMIFS('Inventory Details'!$H:$H,'Inventory Details'!$B:$B,$B2546,'Inventory Details'!$E:$E,$E2546)</f>
        <v>1</v>
      </c>
      <c r="G2546" s="12">
        <f>SUMIFS('PO Details'!$H:$H,'PO Details'!$D:$D,Planning!$B2546,'PO Details'!$L:$L,$E2546)</f>
        <v>0</v>
      </c>
      <c r="H2546" s="12">
        <f>SUMIFS('SO Details'!$G:$G,'SO Details'!$D:$D,Planning!$B2546,'SO Details'!$K:$K,$E2546)</f>
        <v>0</v>
      </c>
      <c r="I2546" s="20">
        <f>IF(COUNTIFS($C:$C,B2546)&gt;1,SUMIFS('Sales Hx'!$Q:$Q,'Sales Hx'!$B:$B,_xlfn.XLOOKUP(B2546,C:C,B:B),'Sales Hx'!$D:$D,Planning!$E2546),SUMIFS('Sales Hx'!$Q:$Q,'Sales Hx'!$B:$B,Planning!$B2546,'Sales Hx'!$D:$D,Planning!$E2546))</f>
        <v>0</v>
      </c>
      <c r="J2546" s="16">
        <f>IF(COUNTIFS($C:$C,B2546)&gt;1,SUMIFS('Sales Hx'!$S:$S,'Sales Hx'!$B:$B,_xlfn.XLOOKUP(B2546,C:C,B:B),'Sales Hx'!$D:$D,E2546),SUMIFS('Sales Hx'!$S:$S,'Sales Hx'!$B:$B,$B2546,'Sales Hx'!$D:$D,$E2546))</f>
        <v>3.2894736842105261E-2</v>
      </c>
      <c r="K2546" s="16">
        <f t="shared" si="220"/>
        <v>0</v>
      </c>
      <c r="L2546" s="12">
        <f>IF(M2546&lt;&gt;"",M2546,IF(COUNTIFS($C:$C,B2546)&gt;1,SUMIFS('Sales Hx'!V:V,'Sales Hx'!$B:$B,_xlfn.XLOOKUP(B2546,C:C,B:B),'Sales Hx'!$D:$D,$E2546),SUMIFS('Sales Hx'!V:V,'Sales Hx'!$B:$B,$B2546,'Sales Hx'!$D:$D,$E2546)))</f>
        <v>0</v>
      </c>
      <c r="M2546" s="12">
        <v>0</v>
      </c>
      <c r="N2546" s="15">
        <f t="shared" si="219"/>
        <v>3.2894736842105261E-2</v>
      </c>
      <c r="O2546" s="21">
        <f t="shared" si="217"/>
        <v>0</v>
      </c>
      <c r="P2546" s="24">
        <v>25.5</v>
      </c>
      <c r="Q2546" s="18">
        <f t="shared" si="218"/>
        <v>0</v>
      </c>
      <c r="R2546" s="2">
        <v>1</v>
      </c>
      <c r="S2546" s="2">
        <v>120</v>
      </c>
      <c r="T2546" s="2" t="s">
        <v>4646</v>
      </c>
      <c r="U2546" s="28" t="str">
        <f>IF(G2546=0,"",_xlfn.MINIFS('PO Details'!$I:$I,'PO Details'!$D:$D,Planning!$B2546,'PO Details'!$L:$L,Planning!$E2546))</f>
        <v/>
      </c>
      <c r="V2546" s="29" t="s">
        <v>4641</v>
      </c>
      <c r="W2546" t="str">
        <f t="shared" si="216"/>
        <v/>
      </c>
      <c r="X2546" s="2">
        <v>120</v>
      </c>
    </row>
    <row r="2547" spans="1:24" x14ac:dyDescent="0.25">
      <c r="A2547" s="11"/>
      <c r="B2547" s="22" t="s">
        <v>1748</v>
      </c>
      <c r="C2547" s="22"/>
      <c r="D2547" s="22" t="s">
        <v>1749</v>
      </c>
      <c r="E2547" s="31" t="s">
        <v>113</v>
      </c>
      <c r="F2547" s="12">
        <f>SUMIFS('Inventory Details'!$H:$H,'Inventory Details'!$B:$B,$B2547,'Inventory Details'!$E:$E,$E2547)</f>
        <v>0</v>
      </c>
      <c r="G2547" s="12">
        <f>SUMIFS('PO Details'!$H:$H,'PO Details'!$D:$D,Planning!$B2547,'PO Details'!$L:$L,$E2547)</f>
        <v>0</v>
      </c>
      <c r="H2547" s="12">
        <f>SUMIFS('SO Details'!$G:$G,'SO Details'!$D:$D,Planning!$B2547,'SO Details'!$K:$K,$E2547)</f>
        <v>0</v>
      </c>
      <c r="I2547" s="20">
        <f>IF(COUNTIFS($C:$C,B2547)&gt;1,SUMIFS('Sales Hx'!$Q:$Q,'Sales Hx'!$B:$B,_xlfn.XLOOKUP(B2547,C:C,B:B),'Sales Hx'!$D:$D,Planning!$E2547),SUMIFS('Sales Hx'!$Q:$Q,'Sales Hx'!$B:$B,Planning!$B2547,'Sales Hx'!$D:$D,Planning!$E2547))</f>
        <v>0</v>
      </c>
      <c r="J2547" s="16">
        <f>IF(COUNTIFS($C:$C,B2547)&gt;1,SUMIFS('Sales Hx'!$S:$S,'Sales Hx'!$B:$B,_xlfn.XLOOKUP(B2547,C:C,B:B),'Sales Hx'!$D:$D,E2547),SUMIFS('Sales Hx'!$S:$S,'Sales Hx'!$B:$B,$B2547,'Sales Hx'!$D:$D,$E2547))</f>
        <v>6.5789473684210523E-2</v>
      </c>
      <c r="K2547" s="16">
        <f t="shared" si="220"/>
        <v>0</v>
      </c>
      <c r="L2547" s="12">
        <f>IF(M2547&lt;&gt;"",M2547,IF(COUNTIFS($C:$C,B2547)&gt;1,SUMIFS('Sales Hx'!V:V,'Sales Hx'!$B:$B,_xlfn.XLOOKUP(B2547,C:C,B:B),'Sales Hx'!$D:$D,$E2547),SUMIFS('Sales Hx'!V:V,'Sales Hx'!$B:$B,$B2547,'Sales Hx'!$D:$D,$E2547)))</f>
        <v>0</v>
      </c>
      <c r="M2547" s="12">
        <v>0</v>
      </c>
      <c r="N2547" s="15">
        <f t="shared" si="219"/>
        <v>6.5789473684210523E-2</v>
      </c>
      <c r="O2547" s="21">
        <f t="shared" si="217"/>
        <v>0</v>
      </c>
      <c r="P2547" s="24">
        <v>25.5</v>
      </c>
      <c r="Q2547" s="18">
        <f t="shared" si="218"/>
        <v>0</v>
      </c>
      <c r="R2547" s="2">
        <v>1</v>
      </c>
      <c r="S2547" s="2">
        <v>120</v>
      </c>
      <c r="T2547" s="2" t="s">
        <v>4646</v>
      </c>
      <c r="U2547" s="28" t="str">
        <f>IF(G2547=0,"",_xlfn.MINIFS('PO Details'!$I:$I,'PO Details'!$D:$D,Planning!$B2547,'PO Details'!$L:$L,Planning!$E2547))</f>
        <v/>
      </c>
      <c r="V2547" s="29" t="s">
        <v>4641</v>
      </c>
      <c r="W2547" t="str">
        <f t="shared" ref="W2547:W2610" si="221">IF(K2547=_xlfn.MAXIFS(K:K,B:B,B2547),"Max","")</f>
        <v/>
      </c>
      <c r="X2547" s="2">
        <v>120</v>
      </c>
    </row>
    <row r="2548" spans="1:24" x14ac:dyDescent="0.25">
      <c r="A2548" s="11"/>
      <c r="B2548" s="22" t="s">
        <v>1748</v>
      </c>
      <c r="C2548" s="22"/>
      <c r="D2548" s="22" t="s">
        <v>1749</v>
      </c>
      <c r="E2548" s="31" t="s">
        <v>2214</v>
      </c>
      <c r="F2548" s="12">
        <f>SUMIFS('Inventory Details'!$H:$H,'Inventory Details'!$B:$B,$B2548,'Inventory Details'!$E:$E,$E2548)</f>
        <v>0</v>
      </c>
      <c r="G2548" s="12">
        <f>SUMIFS('PO Details'!$H:$H,'PO Details'!$D:$D,Planning!$B2548,'PO Details'!$L:$L,$E2548)</f>
        <v>0</v>
      </c>
      <c r="H2548" s="12">
        <f>SUMIFS('SO Details'!$G:$G,'SO Details'!$D:$D,Planning!$B2548,'SO Details'!$K:$K,$E2548)</f>
        <v>1</v>
      </c>
      <c r="I2548" s="20">
        <f>IF(COUNTIFS($C:$C,B2548)&gt;1,SUMIFS('Sales Hx'!$Q:$Q,'Sales Hx'!$B:$B,_xlfn.XLOOKUP(B2548,C:C,B:B),'Sales Hx'!$D:$D,Planning!$E2548),SUMIFS('Sales Hx'!$Q:$Q,'Sales Hx'!$B:$B,Planning!$B2548,'Sales Hx'!$D:$D,Planning!$E2548))</f>
        <v>0</v>
      </c>
      <c r="J2548" s="16">
        <f>IF(COUNTIFS($C:$C,B2548)&gt;1,SUMIFS('Sales Hx'!$S:$S,'Sales Hx'!$B:$B,_xlfn.XLOOKUP(B2548,C:C,B:B),'Sales Hx'!$D:$D,E2548),SUMIFS('Sales Hx'!$S:$S,'Sales Hx'!$B:$B,$B2548,'Sales Hx'!$D:$D,$E2548))</f>
        <v>0.1480263157894737</v>
      </c>
      <c r="K2548" s="16">
        <f t="shared" si="220"/>
        <v>0</v>
      </c>
      <c r="L2548" s="12">
        <f>IF(M2548&lt;&gt;"",M2548,IF(COUNTIFS($C:$C,B2548)&gt;1,SUMIFS('Sales Hx'!V:V,'Sales Hx'!$B:$B,_xlfn.XLOOKUP(B2548,C:C,B:B),'Sales Hx'!$D:$D,$E2548),SUMIFS('Sales Hx'!V:V,'Sales Hx'!$B:$B,$B2548,'Sales Hx'!$D:$D,$E2548)))</f>
        <v>0</v>
      </c>
      <c r="M2548" s="12">
        <v>0</v>
      </c>
      <c r="N2548" s="15">
        <f t="shared" si="219"/>
        <v>0.1480263157894737</v>
      </c>
      <c r="O2548" s="21">
        <f t="shared" si="217"/>
        <v>0</v>
      </c>
      <c r="P2548" s="24">
        <v>25.5</v>
      </c>
      <c r="Q2548" s="18">
        <f t="shared" si="218"/>
        <v>0</v>
      </c>
      <c r="R2548" s="2">
        <v>1</v>
      </c>
      <c r="S2548" s="2">
        <v>120</v>
      </c>
      <c r="T2548" s="2" t="s">
        <v>4646</v>
      </c>
      <c r="U2548" s="28" t="str">
        <f>IF(G2548=0,"",_xlfn.MINIFS('PO Details'!$I:$I,'PO Details'!$D:$D,Planning!$B2548,'PO Details'!$L:$L,Planning!$E2548))</f>
        <v/>
      </c>
      <c r="V2548" s="29" t="s">
        <v>4641</v>
      </c>
      <c r="W2548" t="str">
        <f t="shared" si="221"/>
        <v/>
      </c>
      <c r="X2548" s="2">
        <v>120</v>
      </c>
    </row>
    <row r="2549" spans="1:24" x14ac:dyDescent="0.25">
      <c r="A2549" s="11" t="s">
        <v>4619</v>
      </c>
      <c r="B2549" s="22" t="s">
        <v>1750</v>
      </c>
      <c r="C2549" s="22" t="s">
        <v>340</v>
      </c>
      <c r="D2549" s="22" t="s">
        <v>3879</v>
      </c>
      <c r="E2549" s="31" t="s">
        <v>113</v>
      </c>
      <c r="F2549" s="12">
        <f>SUMIFS('Inventory Details'!$H:$H,'Inventory Details'!$B:$B,$B2549,'Inventory Details'!$E:$E,$E2549)</f>
        <v>289</v>
      </c>
      <c r="G2549" s="12">
        <f>SUMIFS('PO Details'!$H:$H,'PO Details'!$D:$D,Planning!$B2549,'PO Details'!$L:$L,$E2549)</f>
        <v>0</v>
      </c>
      <c r="H2549" s="12">
        <f>SUMIFS('SO Details'!$G:$G,'SO Details'!$D:$D,Planning!$B2549,'SO Details'!$K:$K,$E2549)</f>
        <v>4</v>
      </c>
      <c r="I2549" s="20">
        <f>IF(COUNTIFS($C:$C,B2549)&gt;1,SUMIFS('Sales Hx'!$Q:$Q,'Sales Hx'!$B:$B,_xlfn.XLOOKUP(B2549,C:C,B:B),'Sales Hx'!$D:$D,Planning!$E2549),SUMIFS('Sales Hx'!$Q:$Q,'Sales Hx'!$B:$B,Planning!$B2549,'Sales Hx'!$D:$D,Planning!$E2549))</f>
        <v>263.2</v>
      </c>
      <c r="J2549" s="16">
        <f>IF(COUNTIFS($C:$C,B2549)&gt;1,SUMIFS('Sales Hx'!$S:$S,'Sales Hx'!$B:$B,_xlfn.XLOOKUP(B2549,C:C,B:B),'Sales Hx'!$D:$D,E2549),SUMIFS('Sales Hx'!$S:$S,'Sales Hx'!$B:$B,$B2549,'Sales Hx'!$D:$D,$E2549))</f>
        <v>2.1003289473684212</v>
      </c>
      <c r="K2549" s="16">
        <f t="shared" si="220"/>
        <v>1.0980243161094225</v>
      </c>
      <c r="L2549" s="12">
        <f>IF(M2549&lt;&gt;"",M2549,IF(COUNTIFS($C:$C,B2549)&gt;1,SUMIFS('Sales Hx'!V:V,'Sales Hx'!$B:$B,_xlfn.XLOOKUP(B2549,C:C,B:B),'Sales Hx'!$D:$D,$E2549),SUMIFS('Sales Hx'!V:V,'Sales Hx'!$B:$B,$B2549,'Sales Hx'!$D:$D,$E2549)))</f>
        <v>0</v>
      </c>
      <c r="M2549" s="12">
        <v>0</v>
      </c>
      <c r="N2549" s="15">
        <f t="shared" si="219"/>
        <v>2.1003289473684212</v>
      </c>
      <c r="O2549" s="21">
        <f t="shared" si="217"/>
        <v>0</v>
      </c>
      <c r="P2549" s="24">
        <v>25.5</v>
      </c>
      <c r="Q2549" s="18">
        <f t="shared" si="218"/>
        <v>0</v>
      </c>
      <c r="R2549" s="2">
        <v>1</v>
      </c>
      <c r="S2549" s="2">
        <v>90</v>
      </c>
      <c r="T2549" s="2" t="s">
        <v>4646</v>
      </c>
      <c r="U2549" s="28" t="str">
        <f>IF(G2549=0,"",_xlfn.MINIFS('PO Details'!$I:$I,'PO Details'!$D:$D,Planning!$B2549,'PO Details'!$L:$L,Planning!$E2549))</f>
        <v/>
      </c>
      <c r="V2549" s="29" t="s">
        <v>4639</v>
      </c>
      <c r="W2549" t="str">
        <f t="shared" si="221"/>
        <v>Max</v>
      </c>
      <c r="X2549" s="2">
        <v>120</v>
      </c>
    </row>
    <row r="2550" spans="1:24" x14ac:dyDescent="0.25">
      <c r="A2550" s="11" t="s">
        <v>4619</v>
      </c>
      <c r="B2550" s="22" t="s">
        <v>1750</v>
      </c>
      <c r="C2550" s="22" t="s">
        <v>340</v>
      </c>
      <c r="D2550" s="22" t="s">
        <v>3879</v>
      </c>
      <c r="E2550" s="31" t="s">
        <v>4746</v>
      </c>
      <c r="F2550" s="12">
        <f>SUMIFS('Inventory Details'!$H:$H,'Inventory Details'!$B:$B,$B2550,'Inventory Details'!$E:$E,$E2550)</f>
        <v>0</v>
      </c>
      <c r="G2550" s="12">
        <f>SUMIFS('PO Details'!$H:$H,'PO Details'!$D:$D,Planning!$B2550,'PO Details'!$L:$L,$E2550)</f>
        <v>0</v>
      </c>
      <c r="H2550" s="12">
        <f>SUMIFS('SO Details'!$G:$G,'SO Details'!$D:$D,Planning!$B2550,'SO Details'!$K:$K,$E2550)</f>
        <v>0</v>
      </c>
      <c r="I2550" s="20">
        <f>IF(COUNTIFS($C:$C,B2550)&gt;1,SUMIFS('Sales Hx'!$Q:$Q,'Sales Hx'!$B:$B,_xlfn.XLOOKUP(B2550,C:C,B:B),'Sales Hx'!$D:$D,Planning!$E2550),SUMIFS('Sales Hx'!$Q:$Q,'Sales Hx'!$B:$B,Planning!$B2550,'Sales Hx'!$D:$D,Planning!$E2550))</f>
        <v>382.2</v>
      </c>
      <c r="J2550" s="16">
        <f>IF(COUNTIFS($C:$C,B2550)&gt;1,SUMIFS('Sales Hx'!$S:$S,'Sales Hx'!$B:$B,_xlfn.XLOOKUP(B2550,C:C,B:B),'Sales Hx'!$D:$D,E2550),SUMIFS('Sales Hx'!$S:$S,'Sales Hx'!$B:$B,$B2550,'Sales Hx'!$D:$D,$E2550))</f>
        <v>4.3362573099415203</v>
      </c>
      <c r="K2550" s="16">
        <f t="shared" si="220"/>
        <v>0</v>
      </c>
      <c r="L2550" s="12">
        <f>IF(M2550&lt;&gt;"",M2550,IF(COUNTIFS($C:$C,B2550)&gt;1,SUMIFS('Sales Hx'!V:V,'Sales Hx'!$B:$B,_xlfn.XLOOKUP(B2550,C:C,B:B),'Sales Hx'!$D:$D,$E2550),SUMIFS('Sales Hx'!V:V,'Sales Hx'!$B:$B,$B2550,'Sales Hx'!$D:$D,$E2550)))</f>
        <v>0</v>
      </c>
      <c r="M2550" s="12">
        <v>0</v>
      </c>
      <c r="N2550" s="15">
        <f t="shared" si="219"/>
        <v>4.3362573099415203</v>
      </c>
      <c r="O2550" s="21">
        <f t="shared" si="217"/>
        <v>0</v>
      </c>
      <c r="P2550" s="24">
        <v>25.5</v>
      </c>
      <c r="Q2550" s="18">
        <f t="shared" si="218"/>
        <v>0</v>
      </c>
      <c r="R2550" s="2">
        <v>1</v>
      </c>
      <c r="S2550" s="2">
        <v>90</v>
      </c>
      <c r="T2550" s="2" t="s">
        <v>4646</v>
      </c>
      <c r="U2550" s="28" t="str">
        <f>IF(G2550=0,"",_xlfn.MINIFS('PO Details'!$I:$I,'PO Details'!$D:$D,Planning!$B2550,'PO Details'!$L:$L,Planning!$E2550))</f>
        <v/>
      </c>
      <c r="V2550" s="29" t="s">
        <v>4639</v>
      </c>
      <c r="W2550" t="str">
        <f t="shared" si="221"/>
        <v/>
      </c>
      <c r="X2550" s="2">
        <v>120</v>
      </c>
    </row>
    <row r="2551" spans="1:24" x14ac:dyDescent="0.25">
      <c r="A2551" s="11" t="s">
        <v>4619</v>
      </c>
      <c r="B2551" s="22" t="s">
        <v>1750</v>
      </c>
      <c r="C2551" s="22" t="s">
        <v>340</v>
      </c>
      <c r="D2551" s="22" t="s">
        <v>3879</v>
      </c>
      <c r="E2551" s="31" t="s">
        <v>752</v>
      </c>
      <c r="F2551" s="12">
        <f>SUMIFS('Inventory Details'!$H:$H,'Inventory Details'!$B:$B,$B2551,'Inventory Details'!$E:$E,$E2551)</f>
        <v>1</v>
      </c>
      <c r="G2551" s="12">
        <f>SUMIFS('PO Details'!$H:$H,'PO Details'!$D:$D,Planning!$B2551,'PO Details'!$L:$L,$E2551)</f>
        <v>0</v>
      </c>
      <c r="H2551" s="12">
        <f>SUMIFS('SO Details'!$G:$G,'SO Details'!$D:$D,Planning!$B2551,'SO Details'!$K:$K,$E2551)</f>
        <v>0</v>
      </c>
      <c r="I2551" s="20">
        <f>IF(COUNTIFS($C:$C,B2551)&gt;1,SUMIFS('Sales Hx'!$Q:$Q,'Sales Hx'!$B:$B,_xlfn.XLOOKUP(B2551,C:C,B:B),'Sales Hx'!$D:$D,Planning!$E2551),SUMIFS('Sales Hx'!$Q:$Q,'Sales Hx'!$B:$B,Planning!$B2551,'Sales Hx'!$D:$D,Planning!$E2551))</f>
        <v>0</v>
      </c>
      <c r="J2551" s="16">
        <f>IF(COUNTIFS($C:$C,B2551)&gt;1,SUMIFS('Sales Hx'!$S:$S,'Sales Hx'!$B:$B,_xlfn.XLOOKUP(B2551,C:C,B:B),'Sales Hx'!$D:$D,E2551),SUMIFS('Sales Hx'!$S:$S,'Sales Hx'!$B:$B,$B2551,'Sales Hx'!$D:$D,$E2551))</f>
        <v>0</v>
      </c>
      <c r="K2551" s="16">
        <f t="shared" si="220"/>
        <v>0</v>
      </c>
      <c r="L2551" s="12">
        <f>IF(M2551&lt;&gt;"",M2551,IF(COUNTIFS($C:$C,B2551)&gt;1,SUMIFS('Sales Hx'!V:V,'Sales Hx'!$B:$B,_xlfn.XLOOKUP(B2551,C:C,B:B),'Sales Hx'!$D:$D,$E2551),SUMIFS('Sales Hx'!V:V,'Sales Hx'!$B:$B,$B2551,'Sales Hx'!$D:$D,$E2551)))</f>
        <v>0</v>
      </c>
      <c r="M2551" s="12">
        <v>0</v>
      </c>
      <c r="N2551" s="15">
        <f t="shared" si="219"/>
        <v>0</v>
      </c>
      <c r="O2551" s="21">
        <f t="shared" si="217"/>
        <v>0</v>
      </c>
      <c r="P2551" s="24">
        <v>25.5</v>
      </c>
      <c r="Q2551" s="18">
        <f t="shared" si="218"/>
        <v>0</v>
      </c>
      <c r="R2551" s="2">
        <v>1</v>
      </c>
      <c r="S2551" s="2">
        <v>90</v>
      </c>
      <c r="T2551" s="2" t="s">
        <v>4646</v>
      </c>
      <c r="U2551" s="28" t="str">
        <f>IF(G2551=0,"",_xlfn.MINIFS('PO Details'!$I:$I,'PO Details'!$D:$D,Planning!$B2551,'PO Details'!$L:$L,Planning!$E2551))</f>
        <v/>
      </c>
      <c r="V2551" s="29" t="s">
        <v>4639</v>
      </c>
      <c r="W2551" t="str">
        <f t="shared" si="221"/>
        <v/>
      </c>
      <c r="X2551" s="2">
        <v>120</v>
      </c>
    </row>
    <row r="2552" spans="1:24" x14ac:dyDescent="0.25">
      <c r="A2552" s="11" t="s">
        <v>4619</v>
      </c>
      <c r="B2552" s="22" t="s">
        <v>1750</v>
      </c>
      <c r="C2552" s="22" t="s">
        <v>340</v>
      </c>
      <c r="D2552" s="22" t="s">
        <v>3879</v>
      </c>
      <c r="E2552" s="31" t="s">
        <v>106</v>
      </c>
      <c r="F2552" s="12">
        <f>SUMIFS('Inventory Details'!$H:$H,'Inventory Details'!$B:$B,$B2552,'Inventory Details'!$E:$E,$E2552)</f>
        <v>42</v>
      </c>
      <c r="G2552" s="12">
        <f>SUMIFS('PO Details'!$H:$H,'PO Details'!$D:$D,Planning!$B2552,'PO Details'!$L:$L,$E2552)</f>
        <v>0</v>
      </c>
      <c r="H2552" s="12">
        <f>SUMIFS('SO Details'!$G:$G,'SO Details'!$D:$D,Planning!$B2552,'SO Details'!$K:$K,$E2552)</f>
        <v>1</v>
      </c>
      <c r="I2552" s="20">
        <f>IF(COUNTIFS($C:$C,B2552)&gt;1,SUMIFS('Sales Hx'!$Q:$Q,'Sales Hx'!$B:$B,_xlfn.XLOOKUP(B2552,C:C,B:B),'Sales Hx'!$D:$D,Planning!$E2552),SUMIFS('Sales Hx'!$Q:$Q,'Sales Hx'!$B:$B,Planning!$B2552,'Sales Hx'!$D:$D,Planning!$E2552))</f>
        <v>275.79999999999995</v>
      </c>
      <c r="J2552" s="16">
        <f>IF(COUNTIFS($C:$C,B2552)&gt;1,SUMIFS('Sales Hx'!$S:$S,'Sales Hx'!$B:$B,_xlfn.XLOOKUP(B2552,C:C,B:B),'Sales Hx'!$D:$D,E2552),SUMIFS('Sales Hx'!$S:$S,'Sales Hx'!$B:$B,$B2552,'Sales Hx'!$D:$D,$E2552))</f>
        <v>3.5947368421052635</v>
      </c>
      <c r="K2552" s="16">
        <f t="shared" si="220"/>
        <v>0.15228426395939088</v>
      </c>
      <c r="L2552" s="12">
        <f>IF(M2552&lt;&gt;"",M2552,IF(COUNTIFS($C:$C,B2552)&gt;1,SUMIFS('Sales Hx'!V:V,'Sales Hx'!$B:$B,_xlfn.XLOOKUP(B2552,C:C,B:B),'Sales Hx'!$D:$D,$E2552),SUMIFS('Sales Hx'!V:V,'Sales Hx'!$B:$B,$B2552,'Sales Hx'!$D:$D,$E2552)))</f>
        <v>0</v>
      </c>
      <c r="M2552" s="12">
        <v>0</v>
      </c>
      <c r="N2552" s="15">
        <f t="shared" si="219"/>
        <v>3.5947368421052635</v>
      </c>
      <c r="O2552" s="21">
        <f t="shared" si="217"/>
        <v>0</v>
      </c>
      <c r="P2552" s="24">
        <v>25.5</v>
      </c>
      <c r="Q2552" s="18">
        <f t="shared" si="218"/>
        <v>0</v>
      </c>
      <c r="R2552" s="2">
        <v>1</v>
      </c>
      <c r="S2552" s="2">
        <v>90</v>
      </c>
      <c r="T2552" s="2" t="s">
        <v>4646</v>
      </c>
      <c r="U2552" s="28" t="str">
        <f>IF(G2552=0,"",_xlfn.MINIFS('PO Details'!$I:$I,'PO Details'!$D:$D,Planning!$B2552,'PO Details'!$L:$L,Planning!$E2552))</f>
        <v/>
      </c>
      <c r="V2552" s="29" t="s">
        <v>4639</v>
      </c>
      <c r="W2552" t="str">
        <f t="shared" si="221"/>
        <v/>
      </c>
      <c r="X2552" s="2">
        <v>120</v>
      </c>
    </row>
    <row r="2553" spans="1:24" x14ac:dyDescent="0.25">
      <c r="A2553" s="11" t="s">
        <v>4619</v>
      </c>
      <c r="B2553" s="22" t="s">
        <v>1750</v>
      </c>
      <c r="C2553" s="22" t="s">
        <v>340</v>
      </c>
      <c r="D2553" s="22" t="s">
        <v>3879</v>
      </c>
      <c r="E2553" s="31" t="s">
        <v>861</v>
      </c>
      <c r="F2553" s="12">
        <f>SUMIFS('Inventory Details'!$H:$H,'Inventory Details'!$B:$B,$B2553,'Inventory Details'!$E:$E,$E2553)</f>
        <v>3</v>
      </c>
      <c r="G2553" s="12">
        <f>SUMIFS('PO Details'!$H:$H,'PO Details'!$D:$D,Planning!$B2553,'PO Details'!$L:$L,$E2553)</f>
        <v>0</v>
      </c>
      <c r="H2553" s="12">
        <f>SUMIFS('SO Details'!$G:$G,'SO Details'!$D:$D,Planning!$B2553,'SO Details'!$K:$K,$E2553)</f>
        <v>0</v>
      </c>
      <c r="I2553" s="20">
        <f>IF(COUNTIFS($C:$C,B2553)&gt;1,SUMIFS('Sales Hx'!$Q:$Q,'Sales Hx'!$B:$B,_xlfn.XLOOKUP(B2553,C:C,B:B),'Sales Hx'!$D:$D,Planning!$E2553),SUMIFS('Sales Hx'!$Q:$Q,'Sales Hx'!$B:$B,Planning!$B2553,'Sales Hx'!$D:$D,Planning!$E2553))</f>
        <v>0</v>
      </c>
      <c r="J2553" s="16">
        <f>IF(COUNTIFS($C:$C,B2553)&gt;1,SUMIFS('Sales Hx'!$S:$S,'Sales Hx'!$B:$B,_xlfn.XLOOKUP(B2553,C:C,B:B),'Sales Hx'!$D:$D,E2553),SUMIFS('Sales Hx'!$S:$S,'Sales Hx'!$B:$B,$B2553,'Sales Hx'!$D:$D,$E2553))</f>
        <v>3.2894736842105261E-2</v>
      </c>
      <c r="K2553" s="16">
        <f t="shared" si="220"/>
        <v>0</v>
      </c>
      <c r="L2553" s="12">
        <f>IF(M2553&lt;&gt;"",M2553,IF(COUNTIFS($C:$C,B2553)&gt;1,SUMIFS('Sales Hx'!V:V,'Sales Hx'!$B:$B,_xlfn.XLOOKUP(B2553,C:C,B:B),'Sales Hx'!$D:$D,$E2553),SUMIFS('Sales Hx'!V:V,'Sales Hx'!$B:$B,$B2553,'Sales Hx'!$D:$D,$E2553)))</f>
        <v>0</v>
      </c>
      <c r="M2553" s="12">
        <v>0</v>
      </c>
      <c r="N2553" s="15">
        <f t="shared" si="219"/>
        <v>3.2894736842105261E-2</v>
      </c>
      <c r="O2553" s="21">
        <f t="shared" si="217"/>
        <v>0</v>
      </c>
      <c r="P2553" s="24">
        <v>25.5</v>
      </c>
      <c r="Q2553" s="18">
        <f t="shared" si="218"/>
        <v>0</v>
      </c>
      <c r="R2553" s="2">
        <v>1</v>
      </c>
      <c r="S2553" s="2">
        <v>90</v>
      </c>
      <c r="T2553" s="2" t="s">
        <v>4646</v>
      </c>
      <c r="U2553" s="28" t="str">
        <f>IF(G2553=0,"",_xlfn.MINIFS('PO Details'!$I:$I,'PO Details'!$D:$D,Planning!$B2553,'PO Details'!$L:$L,Planning!$E2553))</f>
        <v/>
      </c>
      <c r="V2553" s="29" t="s">
        <v>4639</v>
      </c>
      <c r="W2553" t="str">
        <f t="shared" si="221"/>
        <v/>
      </c>
      <c r="X2553" s="2">
        <v>120</v>
      </c>
    </row>
    <row r="2554" spans="1:24" x14ac:dyDescent="0.25">
      <c r="A2554" s="11" t="s">
        <v>4619</v>
      </c>
      <c r="B2554" s="22" t="s">
        <v>1750</v>
      </c>
      <c r="C2554" s="22" t="s">
        <v>340</v>
      </c>
      <c r="D2554" s="22" t="s">
        <v>3879</v>
      </c>
      <c r="E2554" s="31" t="s">
        <v>109</v>
      </c>
      <c r="F2554" s="12">
        <f>SUMIFS('Inventory Details'!$H:$H,'Inventory Details'!$B:$B,$B2554,'Inventory Details'!$E:$E,$E2554)</f>
        <v>0</v>
      </c>
      <c r="G2554" s="12">
        <f>SUMIFS('PO Details'!$H:$H,'PO Details'!$D:$D,Planning!$B2554,'PO Details'!$L:$L,$E2554)</f>
        <v>0</v>
      </c>
      <c r="H2554" s="12">
        <f>SUMIFS('SO Details'!$G:$G,'SO Details'!$D:$D,Planning!$B2554,'SO Details'!$K:$K,$E2554)</f>
        <v>0</v>
      </c>
      <c r="I2554" s="20">
        <f>IF(COUNTIFS($C:$C,B2554)&gt;1,SUMIFS('Sales Hx'!$Q:$Q,'Sales Hx'!$B:$B,_xlfn.XLOOKUP(B2554,C:C,B:B),'Sales Hx'!$D:$D,Planning!$E2554),SUMIFS('Sales Hx'!$Q:$Q,'Sales Hx'!$B:$B,Planning!$B2554,'Sales Hx'!$D:$D,Planning!$E2554))</f>
        <v>47.599999999999994</v>
      </c>
      <c r="J2554" s="16">
        <f>IF(COUNTIFS($C:$C,B2554)&gt;1,SUMIFS('Sales Hx'!$S:$S,'Sales Hx'!$B:$B,_xlfn.XLOOKUP(B2554,C:C,B:B),'Sales Hx'!$D:$D,E2554),SUMIFS('Sales Hx'!$S:$S,'Sales Hx'!$B:$B,$B2554,'Sales Hx'!$D:$D,$E2554))</f>
        <v>0.52631578947368418</v>
      </c>
      <c r="K2554" s="16">
        <f t="shared" si="220"/>
        <v>0</v>
      </c>
      <c r="L2554" s="12">
        <f>IF(M2554&lt;&gt;"",M2554,IF(COUNTIFS($C:$C,B2554)&gt;1,SUMIFS('Sales Hx'!V:V,'Sales Hx'!$B:$B,_xlfn.XLOOKUP(B2554,C:C,B:B),'Sales Hx'!$D:$D,$E2554),SUMIFS('Sales Hx'!V:V,'Sales Hx'!$B:$B,$B2554,'Sales Hx'!$D:$D,$E2554)))</f>
        <v>0</v>
      </c>
      <c r="M2554" s="12">
        <v>0</v>
      </c>
      <c r="N2554" s="15">
        <f t="shared" si="219"/>
        <v>0.52631578947368418</v>
      </c>
      <c r="O2554" s="21">
        <f t="shared" si="217"/>
        <v>0</v>
      </c>
      <c r="P2554" s="24">
        <v>25.5</v>
      </c>
      <c r="Q2554" s="18">
        <f t="shared" si="218"/>
        <v>0</v>
      </c>
      <c r="R2554" s="2">
        <v>1</v>
      </c>
      <c r="S2554" s="2">
        <v>90</v>
      </c>
      <c r="T2554" s="2" t="s">
        <v>4646</v>
      </c>
      <c r="U2554" s="28" t="str">
        <f>IF(G2554=0,"",_xlfn.MINIFS('PO Details'!$I:$I,'PO Details'!$D:$D,Planning!$B2554,'PO Details'!$L:$L,Planning!$E2554))</f>
        <v/>
      </c>
      <c r="V2554" s="29" t="s">
        <v>4639</v>
      </c>
      <c r="W2554" t="str">
        <f t="shared" si="221"/>
        <v/>
      </c>
      <c r="X2554" s="2">
        <v>120</v>
      </c>
    </row>
    <row r="2555" spans="1:24" x14ac:dyDescent="0.25">
      <c r="A2555" s="11" t="s">
        <v>4619</v>
      </c>
      <c r="B2555" s="22" t="s">
        <v>1750</v>
      </c>
      <c r="C2555" s="22" t="s">
        <v>340</v>
      </c>
      <c r="D2555" s="22" t="s">
        <v>3879</v>
      </c>
      <c r="E2555" s="31" t="s">
        <v>15</v>
      </c>
      <c r="F2555" s="12">
        <f>SUMIFS('Inventory Details'!$H:$H,'Inventory Details'!$B:$B,$B2555,'Inventory Details'!$E:$E,$E2555)</f>
        <v>0</v>
      </c>
      <c r="G2555" s="12">
        <f>SUMIFS('PO Details'!$H:$H,'PO Details'!$D:$D,Planning!$B2555,'PO Details'!$L:$L,$E2555)</f>
        <v>0</v>
      </c>
      <c r="H2555" s="12">
        <f>SUMIFS('SO Details'!$G:$G,'SO Details'!$D:$D,Planning!$B2555,'SO Details'!$K:$K,$E2555)</f>
        <v>0</v>
      </c>
      <c r="I2555" s="20">
        <f>IF(COUNTIFS($C:$C,B2555)&gt;1,SUMIFS('Sales Hx'!$Q:$Q,'Sales Hx'!$B:$B,_xlfn.XLOOKUP(B2555,C:C,B:B),'Sales Hx'!$D:$D,Planning!$E2555),SUMIFS('Sales Hx'!$Q:$Q,'Sales Hx'!$B:$B,Planning!$B2555,'Sales Hx'!$D:$D,Planning!$E2555))</f>
        <v>0</v>
      </c>
      <c r="J2555" s="16">
        <f>IF(COUNTIFS($C:$C,B2555)&gt;1,SUMIFS('Sales Hx'!$S:$S,'Sales Hx'!$B:$B,_xlfn.XLOOKUP(B2555,C:C,B:B),'Sales Hx'!$D:$D,E2555),SUMIFS('Sales Hx'!$S:$S,'Sales Hx'!$B:$B,$B2555,'Sales Hx'!$D:$D,$E2555))</f>
        <v>0.55921052631578949</v>
      </c>
      <c r="K2555" s="16">
        <f t="shared" si="220"/>
        <v>0</v>
      </c>
      <c r="L2555" s="12">
        <f>IF(M2555&lt;&gt;"",M2555,IF(COUNTIFS($C:$C,B2555)&gt;1,SUMIFS('Sales Hx'!V:V,'Sales Hx'!$B:$B,_xlfn.XLOOKUP(B2555,C:C,B:B),'Sales Hx'!$D:$D,$E2555),SUMIFS('Sales Hx'!V:V,'Sales Hx'!$B:$B,$B2555,'Sales Hx'!$D:$D,$E2555)))</f>
        <v>0</v>
      </c>
      <c r="M2555" s="12">
        <v>0</v>
      </c>
      <c r="N2555" s="15">
        <f t="shared" si="219"/>
        <v>0.55921052631578949</v>
      </c>
      <c r="O2555" s="21">
        <f t="shared" si="217"/>
        <v>0</v>
      </c>
      <c r="P2555" s="24">
        <v>25.5</v>
      </c>
      <c r="Q2555" s="18">
        <f t="shared" si="218"/>
        <v>0</v>
      </c>
      <c r="R2555" s="2">
        <v>1</v>
      </c>
      <c r="S2555" s="2">
        <v>90</v>
      </c>
      <c r="T2555" s="2" t="s">
        <v>4646</v>
      </c>
      <c r="U2555" s="28" t="str">
        <f>IF(G2555=0,"",_xlfn.MINIFS('PO Details'!$I:$I,'PO Details'!$D:$D,Planning!$B2555,'PO Details'!$L:$L,Planning!$E2555))</f>
        <v/>
      </c>
      <c r="V2555" s="29" t="s">
        <v>4639</v>
      </c>
      <c r="W2555" t="str">
        <f t="shared" si="221"/>
        <v/>
      </c>
      <c r="X2555" s="2">
        <v>120</v>
      </c>
    </row>
    <row r="2556" spans="1:24" x14ac:dyDescent="0.25">
      <c r="A2556" s="11" t="s">
        <v>4619</v>
      </c>
      <c r="B2556" s="22" t="s">
        <v>340</v>
      </c>
      <c r="C2556" s="22"/>
      <c r="D2556" s="22" t="s">
        <v>341</v>
      </c>
      <c r="E2556" s="31" t="s">
        <v>4746</v>
      </c>
      <c r="F2556" s="12">
        <f>SUMIFS('Inventory Details'!$H:$H,'Inventory Details'!$B:$B,$B2556,'Inventory Details'!$E:$E,$E2556)</f>
        <v>204</v>
      </c>
      <c r="G2556" s="12">
        <f>SUMIFS('PO Details'!$H:$H,'PO Details'!$D:$D,Planning!$B2556,'PO Details'!$L:$L,$E2556)</f>
        <v>1450</v>
      </c>
      <c r="H2556" s="12">
        <f>SUMIFS('SO Details'!$G:$G,'SO Details'!$D:$D,Planning!$B2556,'SO Details'!$K:$K,$E2556)</f>
        <v>42</v>
      </c>
      <c r="I2556" s="20">
        <f>IF(COUNTIFS($C:$C,B2556)&gt;1,SUMIFS('Sales Hx'!$Q:$Q,'Sales Hx'!$B:$B,_xlfn.XLOOKUP(B2556,C:C,B:B),'Sales Hx'!$D:$D,Planning!$E2556),SUMIFS('Sales Hx'!$Q:$Q,'Sales Hx'!$B:$B,Planning!$B2556,'Sales Hx'!$D:$D,Planning!$E2556))</f>
        <v>382.2</v>
      </c>
      <c r="J2556" s="16">
        <f>IF(COUNTIFS($C:$C,B2556)&gt;1,SUMIFS('Sales Hx'!$S:$S,'Sales Hx'!$B:$B,_xlfn.XLOOKUP(B2556,C:C,B:B),'Sales Hx'!$D:$D,E2556),SUMIFS('Sales Hx'!$S:$S,'Sales Hx'!$B:$B,$B2556,'Sales Hx'!$D:$D,$E2556))</f>
        <v>4.3362573099415203</v>
      </c>
      <c r="K2556" s="16">
        <f t="shared" si="220"/>
        <v>4.3275771847200417</v>
      </c>
      <c r="L2556" s="12">
        <f>IF(M2556&lt;&gt;"",M2556,IF(COUNTIFS($C:$C,B2556)&gt;1,SUMIFS('Sales Hx'!V:V,'Sales Hx'!$B:$B,_xlfn.XLOOKUP(B2556,C:C,B:B),'Sales Hx'!$D:$D,$E2556),SUMIFS('Sales Hx'!V:V,'Sales Hx'!$B:$B,$B2556,'Sales Hx'!$D:$D,$E2556)))</f>
        <v>0</v>
      </c>
      <c r="M2556" s="12">
        <v>0</v>
      </c>
      <c r="N2556" s="15">
        <f t="shared" si="219"/>
        <v>4.3362573099415203</v>
      </c>
      <c r="O2556" s="21">
        <f t="shared" si="217"/>
        <v>0</v>
      </c>
      <c r="P2556" s="24">
        <v>25.5</v>
      </c>
      <c r="Q2556" s="18">
        <f t="shared" si="218"/>
        <v>0</v>
      </c>
      <c r="R2556" s="2">
        <v>1</v>
      </c>
      <c r="S2556" s="2">
        <v>120</v>
      </c>
      <c r="T2556" s="2" t="s">
        <v>4646</v>
      </c>
      <c r="U2556" s="28">
        <f>IF(G2556=0,"",_xlfn.MINIFS('PO Details'!$I:$I,'PO Details'!$D:$D,Planning!$B2556,'PO Details'!$L:$L,Planning!$E2556))</f>
        <v>45441</v>
      </c>
      <c r="V2556" s="29" t="s">
        <v>4639</v>
      </c>
      <c r="W2556" t="str">
        <f t="shared" si="221"/>
        <v/>
      </c>
      <c r="X2556" s="2">
        <v>120</v>
      </c>
    </row>
    <row r="2557" spans="1:24" x14ac:dyDescent="0.25">
      <c r="A2557" s="11" t="s">
        <v>4619</v>
      </c>
      <c r="B2557" s="22" t="s">
        <v>340</v>
      </c>
      <c r="C2557" s="22"/>
      <c r="D2557" s="22" t="s">
        <v>341</v>
      </c>
      <c r="E2557" s="31" t="s">
        <v>106</v>
      </c>
      <c r="F2557" s="12">
        <f>SUMIFS('Inventory Details'!$H:$H,'Inventory Details'!$B:$B,$B2557,'Inventory Details'!$E:$E,$E2557)</f>
        <v>715</v>
      </c>
      <c r="G2557" s="12">
        <f>SUMIFS('PO Details'!$H:$H,'PO Details'!$D:$D,Planning!$B2557,'PO Details'!$L:$L,$E2557)</f>
        <v>1104</v>
      </c>
      <c r="H2557" s="12">
        <f>SUMIFS('SO Details'!$G:$G,'SO Details'!$D:$D,Planning!$B2557,'SO Details'!$K:$K,$E2557)</f>
        <v>27</v>
      </c>
      <c r="I2557" s="20">
        <f>IF(COUNTIFS($C:$C,B2557)&gt;1,SUMIFS('Sales Hx'!$Q:$Q,'Sales Hx'!$B:$B,_xlfn.XLOOKUP(B2557,C:C,B:B),'Sales Hx'!$D:$D,Planning!$E2557),SUMIFS('Sales Hx'!$Q:$Q,'Sales Hx'!$B:$B,Planning!$B2557,'Sales Hx'!$D:$D,Planning!$E2557))</f>
        <v>275.79999999999995</v>
      </c>
      <c r="J2557" s="16">
        <f>IF(COUNTIFS($C:$C,B2557)&gt;1,SUMIFS('Sales Hx'!$S:$S,'Sales Hx'!$B:$B,_xlfn.XLOOKUP(B2557,C:C,B:B),'Sales Hx'!$D:$D,E2557),SUMIFS('Sales Hx'!$S:$S,'Sales Hx'!$B:$B,$B2557,'Sales Hx'!$D:$D,$E2557))</f>
        <v>3.5947368421052635</v>
      </c>
      <c r="K2557" s="16">
        <f t="shared" si="220"/>
        <v>6.5953589557650485</v>
      </c>
      <c r="L2557" s="12">
        <f>IF(M2557&lt;&gt;"",M2557,IF(COUNTIFS($C:$C,B2557)&gt;1,SUMIFS('Sales Hx'!V:V,'Sales Hx'!$B:$B,_xlfn.XLOOKUP(B2557,C:C,B:B),'Sales Hx'!$D:$D,$E2557),SUMIFS('Sales Hx'!V:V,'Sales Hx'!$B:$B,$B2557,'Sales Hx'!$D:$D,$E2557)))</f>
        <v>0</v>
      </c>
      <c r="M2557" s="12">
        <v>0</v>
      </c>
      <c r="N2557" s="15">
        <f t="shared" si="219"/>
        <v>3.5947368421052635</v>
      </c>
      <c r="O2557" s="21">
        <f t="shared" si="217"/>
        <v>0</v>
      </c>
      <c r="P2557" s="24">
        <v>25.5</v>
      </c>
      <c r="Q2557" s="18">
        <f t="shared" si="218"/>
        <v>0</v>
      </c>
      <c r="R2557" s="2">
        <v>1</v>
      </c>
      <c r="S2557" s="2">
        <v>120</v>
      </c>
      <c r="T2557" s="2" t="s">
        <v>4646</v>
      </c>
      <c r="U2557" s="28">
        <f>IF(G2557=0,"",_xlfn.MINIFS('PO Details'!$I:$I,'PO Details'!$D:$D,Planning!$B2557,'PO Details'!$L:$L,Planning!$E2557))</f>
        <v>45412</v>
      </c>
      <c r="V2557" s="29" t="s">
        <v>4639</v>
      </c>
      <c r="W2557" t="str">
        <f t="shared" si="221"/>
        <v/>
      </c>
      <c r="X2557" s="2">
        <v>120</v>
      </c>
    </row>
    <row r="2558" spans="1:24" x14ac:dyDescent="0.25">
      <c r="A2558" s="11" t="s">
        <v>4619</v>
      </c>
      <c r="B2558" s="22" t="s">
        <v>340</v>
      </c>
      <c r="C2558" s="22"/>
      <c r="D2558" s="22" t="s">
        <v>341</v>
      </c>
      <c r="E2558" s="31" t="s">
        <v>119</v>
      </c>
      <c r="F2558" s="12">
        <f>SUMIFS('Inventory Details'!$H:$H,'Inventory Details'!$B:$B,$B2558,'Inventory Details'!$E:$E,$E2558)</f>
        <v>0</v>
      </c>
      <c r="G2558" s="12">
        <f>SUMIFS('PO Details'!$H:$H,'PO Details'!$D:$D,Planning!$B2558,'PO Details'!$L:$L,$E2558)</f>
        <v>115</v>
      </c>
      <c r="H2558" s="12">
        <f>SUMIFS('SO Details'!$G:$G,'SO Details'!$D:$D,Planning!$B2558,'SO Details'!$K:$K,$E2558)</f>
        <v>1</v>
      </c>
      <c r="I2558" s="20">
        <f>IF(COUNTIFS($C:$C,B2558)&gt;1,SUMIFS('Sales Hx'!$Q:$Q,'Sales Hx'!$B:$B,_xlfn.XLOOKUP(B2558,C:C,B:B),'Sales Hx'!$D:$D,Planning!$E2558),SUMIFS('Sales Hx'!$Q:$Q,'Sales Hx'!$B:$B,Planning!$B2558,'Sales Hx'!$D:$D,Planning!$E2558))</f>
        <v>0</v>
      </c>
      <c r="J2558" s="16">
        <f>IF(COUNTIFS($C:$C,B2558)&gt;1,SUMIFS('Sales Hx'!$S:$S,'Sales Hx'!$B:$B,_xlfn.XLOOKUP(B2558,C:C,B:B),'Sales Hx'!$D:$D,E2558),SUMIFS('Sales Hx'!$S:$S,'Sales Hx'!$B:$B,$B2558,'Sales Hx'!$D:$D,$E2558))</f>
        <v>0</v>
      </c>
      <c r="K2558" s="16">
        <f t="shared" si="220"/>
        <v>0</v>
      </c>
      <c r="L2558" s="12">
        <f>IF(M2558&lt;&gt;"",M2558,IF(COUNTIFS($C:$C,B2558)&gt;1,SUMIFS('Sales Hx'!V:V,'Sales Hx'!$B:$B,_xlfn.XLOOKUP(B2558,C:C,B:B),'Sales Hx'!$D:$D,$E2558),SUMIFS('Sales Hx'!V:V,'Sales Hx'!$B:$B,$B2558,'Sales Hx'!$D:$D,$E2558)))</f>
        <v>0</v>
      </c>
      <c r="M2558" s="12">
        <v>0</v>
      </c>
      <c r="N2558" s="15">
        <f t="shared" si="219"/>
        <v>0</v>
      </c>
      <c r="O2558" s="21">
        <f t="shared" si="217"/>
        <v>0</v>
      </c>
      <c r="P2558" s="24">
        <v>25.5</v>
      </c>
      <c r="Q2558" s="18">
        <f t="shared" si="218"/>
        <v>0</v>
      </c>
      <c r="R2558" s="2">
        <v>1</v>
      </c>
      <c r="S2558" s="2">
        <v>120</v>
      </c>
      <c r="T2558" s="2" t="s">
        <v>4646</v>
      </c>
      <c r="U2558" s="28">
        <f>IF(G2558=0,"",_xlfn.MINIFS('PO Details'!$I:$I,'PO Details'!$D:$D,Planning!$B2558,'PO Details'!$L:$L,Planning!$E2558))</f>
        <v>45443</v>
      </c>
      <c r="V2558" s="29" t="s">
        <v>4639</v>
      </c>
      <c r="W2558" t="str">
        <f t="shared" si="221"/>
        <v/>
      </c>
      <c r="X2558" s="2">
        <v>120</v>
      </c>
    </row>
    <row r="2559" spans="1:24" x14ac:dyDescent="0.25">
      <c r="A2559" s="11" t="s">
        <v>4619</v>
      </c>
      <c r="B2559" s="22" t="s">
        <v>340</v>
      </c>
      <c r="C2559" s="22"/>
      <c r="D2559" s="22" t="s">
        <v>341</v>
      </c>
      <c r="E2559" s="31" t="s">
        <v>15</v>
      </c>
      <c r="F2559" s="12">
        <f>SUMIFS('Inventory Details'!$H:$H,'Inventory Details'!$B:$B,$B2559,'Inventory Details'!$E:$E,$E2559)</f>
        <v>220</v>
      </c>
      <c r="G2559" s="12">
        <f>SUMIFS('PO Details'!$H:$H,'PO Details'!$D:$D,Planning!$B2559,'PO Details'!$L:$L,$E2559)</f>
        <v>427</v>
      </c>
      <c r="H2559" s="12">
        <f>SUMIFS('SO Details'!$G:$G,'SO Details'!$D:$D,Planning!$B2559,'SO Details'!$K:$K,$E2559)</f>
        <v>0</v>
      </c>
      <c r="I2559" s="20">
        <f>IF(COUNTIFS($C:$C,B2559)&gt;1,SUMIFS('Sales Hx'!$Q:$Q,'Sales Hx'!$B:$B,_xlfn.XLOOKUP(B2559,C:C,B:B),'Sales Hx'!$D:$D,Planning!$E2559),SUMIFS('Sales Hx'!$Q:$Q,'Sales Hx'!$B:$B,Planning!$B2559,'Sales Hx'!$D:$D,Planning!$E2559))</f>
        <v>0</v>
      </c>
      <c r="J2559" s="16">
        <f>IF(COUNTIFS($C:$C,B2559)&gt;1,SUMIFS('Sales Hx'!$S:$S,'Sales Hx'!$B:$B,_xlfn.XLOOKUP(B2559,C:C,B:B),'Sales Hx'!$D:$D,E2559),SUMIFS('Sales Hx'!$S:$S,'Sales Hx'!$B:$B,$B2559,'Sales Hx'!$D:$D,$E2559))</f>
        <v>0.55921052631578949</v>
      </c>
      <c r="K2559" s="16">
        <f t="shared" si="220"/>
        <v>0</v>
      </c>
      <c r="L2559" s="12">
        <f>IF(M2559&lt;&gt;"",M2559,IF(COUNTIFS($C:$C,B2559)&gt;1,SUMIFS('Sales Hx'!V:V,'Sales Hx'!$B:$B,_xlfn.XLOOKUP(B2559,C:C,B:B),'Sales Hx'!$D:$D,$E2559),SUMIFS('Sales Hx'!V:V,'Sales Hx'!$B:$B,$B2559,'Sales Hx'!$D:$D,$E2559)))</f>
        <v>0</v>
      </c>
      <c r="M2559" s="12">
        <v>0</v>
      </c>
      <c r="N2559" s="15">
        <f t="shared" si="219"/>
        <v>0.55921052631578949</v>
      </c>
      <c r="O2559" s="21">
        <f t="shared" si="217"/>
        <v>0</v>
      </c>
      <c r="P2559" s="24">
        <v>25.5</v>
      </c>
      <c r="Q2559" s="18">
        <f t="shared" si="218"/>
        <v>0</v>
      </c>
      <c r="R2559" s="2">
        <v>1</v>
      </c>
      <c r="S2559" s="2">
        <v>120</v>
      </c>
      <c r="T2559" s="2" t="s">
        <v>4646</v>
      </c>
      <c r="U2559" s="28">
        <f>IF(G2559=0,"",_xlfn.MINIFS('PO Details'!$I:$I,'PO Details'!$D:$D,Planning!$B2559,'PO Details'!$L:$L,Planning!$E2559))</f>
        <v>45397</v>
      </c>
      <c r="V2559" s="29" t="s">
        <v>4639</v>
      </c>
      <c r="W2559" t="str">
        <f t="shared" si="221"/>
        <v/>
      </c>
      <c r="X2559" s="2">
        <v>120</v>
      </c>
    </row>
    <row r="2560" spans="1:24" x14ac:dyDescent="0.25">
      <c r="A2560" s="11" t="s">
        <v>4619</v>
      </c>
      <c r="B2560" s="22" t="s">
        <v>340</v>
      </c>
      <c r="C2560" s="22"/>
      <c r="D2560" s="22" t="s">
        <v>341</v>
      </c>
      <c r="E2560" s="31" t="s">
        <v>113</v>
      </c>
      <c r="F2560" s="12">
        <f>SUMIFS('Inventory Details'!$H:$H,'Inventory Details'!$B:$B,$B2560,'Inventory Details'!$E:$E,$E2560)</f>
        <v>326</v>
      </c>
      <c r="G2560" s="12">
        <f>SUMIFS('PO Details'!$H:$H,'PO Details'!$D:$D,Planning!$B2560,'PO Details'!$L:$L,$E2560)</f>
        <v>250</v>
      </c>
      <c r="H2560" s="12">
        <f>SUMIFS('SO Details'!$G:$G,'SO Details'!$D:$D,Planning!$B2560,'SO Details'!$K:$K,$E2560)</f>
        <v>1</v>
      </c>
      <c r="I2560" s="20">
        <f>IF(COUNTIFS($C:$C,B2560)&gt;1,SUMIFS('Sales Hx'!$Q:$Q,'Sales Hx'!$B:$B,_xlfn.XLOOKUP(B2560,C:C,B:B),'Sales Hx'!$D:$D,Planning!$E2560),SUMIFS('Sales Hx'!$Q:$Q,'Sales Hx'!$B:$B,Planning!$B2560,'Sales Hx'!$D:$D,Planning!$E2560))</f>
        <v>263.2</v>
      </c>
      <c r="J2560" s="16">
        <f>IF(COUNTIFS($C:$C,B2560)&gt;1,SUMIFS('Sales Hx'!$S:$S,'Sales Hx'!$B:$B,_xlfn.XLOOKUP(B2560,C:C,B:B),'Sales Hx'!$D:$D,E2560),SUMIFS('Sales Hx'!$S:$S,'Sales Hx'!$B:$B,$B2560,'Sales Hx'!$D:$D,$E2560))</f>
        <v>2.1003289473684212</v>
      </c>
      <c r="K2560" s="16">
        <f t="shared" si="220"/>
        <v>2.1884498480243164</v>
      </c>
      <c r="L2560" s="12">
        <f>IF(M2560&lt;&gt;"",M2560,IF(COUNTIFS($C:$C,B2560)&gt;1,SUMIFS('Sales Hx'!V:V,'Sales Hx'!$B:$B,_xlfn.XLOOKUP(B2560,C:C,B:B),'Sales Hx'!$D:$D,$E2560),SUMIFS('Sales Hx'!V:V,'Sales Hx'!$B:$B,$B2560,'Sales Hx'!$D:$D,$E2560)))</f>
        <v>0</v>
      </c>
      <c r="M2560" s="12">
        <v>0</v>
      </c>
      <c r="N2560" s="15">
        <f t="shared" si="219"/>
        <v>2.1003289473684212</v>
      </c>
      <c r="O2560" s="21">
        <f t="shared" si="217"/>
        <v>0</v>
      </c>
      <c r="P2560" s="24">
        <v>25.5</v>
      </c>
      <c r="Q2560" s="18">
        <f t="shared" si="218"/>
        <v>0</v>
      </c>
      <c r="R2560" s="2">
        <v>1</v>
      </c>
      <c r="S2560" s="2">
        <v>120</v>
      </c>
      <c r="T2560" s="2" t="s">
        <v>4646</v>
      </c>
      <c r="U2560" s="28">
        <f>IF(G2560=0,"",_xlfn.MINIFS('PO Details'!$I:$I,'PO Details'!$D:$D,Planning!$B2560,'PO Details'!$L:$L,Planning!$E2560))</f>
        <v>45473</v>
      </c>
      <c r="V2560" s="29" t="s">
        <v>4639</v>
      </c>
      <c r="W2560" t="str">
        <f t="shared" si="221"/>
        <v/>
      </c>
      <c r="X2560" s="2">
        <v>120</v>
      </c>
    </row>
    <row r="2561" spans="1:24" x14ac:dyDescent="0.25">
      <c r="A2561" s="11" t="s">
        <v>4619</v>
      </c>
      <c r="B2561" s="22" t="s">
        <v>340</v>
      </c>
      <c r="C2561" s="22"/>
      <c r="D2561" s="22" t="s">
        <v>341</v>
      </c>
      <c r="E2561" s="31" t="s">
        <v>109</v>
      </c>
      <c r="F2561" s="12">
        <f>SUMIFS('Inventory Details'!$H:$H,'Inventory Details'!$B:$B,$B2561,'Inventory Details'!$E:$E,$E2561)</f>
        <v>46</v>
      </c>
      <c r="G2561" s="12">
        <f>SUMIFS('PO Details'!$H:$H,'PO Details'!$D:$D,Planning!$B2561,'PO Details'!$L:$L,$E2561)</f>
        <v>640</v>
      </c>
      <c r="H2561" s="12">
        <f>SUMIFS('SO Details'!$G:$G,'SO Details'!$D:$D,Planning!$B2561,'SO Details'!$K:$K,$E2561)</f>
        <v>6</v>
      </c>
      <c r="I2561" s="20">
        <f>IF(COUNTIFS($C:$C,B2561)&gt;1,SUMIFS('Sales Hx'!$Q:$Q,'Sales Hx'!$B:$B,_xlfn.XLOOKUP(B2561,C:C,B:B),'Sales Hx'!$D:$D,Planning!$E2561),SUMIFS('Sales Hx'!$Q:$Q,'Sales Hx'!$B:$B,Planning!$B2561,'Sales Hx'!$D:$D,Planning!$E2561))</f>
        <v>47.599999999999994</v>
      </c>
      <c r="J2561" s="16">
        <f>IF(COUNTIFS($C:$C,B2561)&gt;1,SUMIFS('Sales Hx'!$S:$S,'Sales Hx'!$B:$B,_xlfn.XLOOKUP(B2561,C:C,B:B),'Sales Hx'!$D:$D,E2561),SUMIFS('Sales Hx'!$S:$S,'Sales Hx'!$B:$B,$B2561,'Sales Hx'!$D:$D,$E2561))</f>
        <v>0.52631578947368418</v>
      </c>
      <c r="K2561" s="16">
        <f t="shared" si="220"/>
        <v>14.411764705882355</v>
      </c>
      <c r="L2561" s="12">
        <f>IF(M2561&lt;&gt;"",M2561,IF(COUNTIFS($C:$C,B2561)&gt;1,SUMIFS('Sales Hx'!V:V,'Sales Hx'!$B:$B,_xlfn.XLOOKUP(B2561,C:C,B:B),'Sales Hx'!$D:$D,$E2561),SUMIFS('Sales Hx'!V:V,'Sales Hx'!$B:$B,$B2561,'Sales Hx'!$D:$D,$E2561)))</f>
        <v>0</v>
      </c>
      <c r="M2561" s="12">
        <v>0</v>
      </c>
      <c r="N2561" s="15">
        <f t="shared" si="219"/>
        <v>0.52631578947368418</v>
      </c>
      <c r="O2561" s="21">
        <f t="shared" si="217"/>
        <v>0</v>
      </c>
      <c r="P2561" s="24">
        <v>25.5</v>
      </c>
      <c r="Q2561" s="18">
        <f t="shared" si="218"/>
        <v>0</v>
      </c>
      <c r="R2561" s="2">
        <v>1</v>
      </c>
      <c r="S2561" s="2">
        <v>120</v>
      </c>
      <c r="T2561" s="2" t="s">
        <v>4646</v>
      </c>
      <c r="U2561" s="28">
        <f>IF(G2561=0,"",_xlfn.MINIFS('PO Details'!$I:$I,'PO Details'!$D:$D,Planning!$B2561,'PO Details'!$L:$L,Planning!$E2561))</f>
        <v>45443</v>
      </c>
      <c r="V2561" s="29" t="s">
        <v>4639</v>
      </c>
      <c r="W2561" t="str">
        <f t="shared" si="221"/>
        <v>Max</v>
      </c>
      <c r="X2561" s="2">
        <v>120</v>
      </c>
    </row>
    <row r="2562" spans="1:24" x14ac:dyDescent="0.25">
      <c r="A2562" s="11" t="s">
        <v>4619</v>
      </c>
      <c r="B2562" s="22" t="s">
        <v>340</v>
      </c>
      <c r="C2562" s="22"/>
      <c r="D2562" s="22" t="s">
        <v>341</v>
      </c>
      <c r="E2562" s="31" t="s">
        <v>108</v>
      </c>
      <c r="F2562" s="12">
        <f>SUMIFS('Inventory Details'!$H:$H,'Inventory Details'!$B:$B,$B2562,'Inventory Details'!$E:$E,$E2562)</f>
        <v>12</v>
      </c>
      <c r="G2562" s="12">
        <f>SUMIFS('PO Details'!$H:$H,'PO Details'!$D:$D,Planning!$B2562,'PO Details'!$L:$L,$E2562)</f>
        <v>0</v>
      </c>
      <c r="H2562" s="12">
        <f>SUMIFS('SO Details'!$G:$G,'SO Details'!$D:$D,Planning!$B2562,'SO Details'!$K:$K,$E2562)</f>
        <v>0</v>
      </c>
      <c r="I2562" s="20">
        <f>IF(COUNTIFS($C:$C,B2562)&gt;1,SUMIFS('Sales Hx'!$Q:$Q,'Sales Hx'!$B:$B,_xlfn.XLOOKUP(B2562,C:C,B:B),'Sales Hx'!$D:$D,Planning!$E2562),SUMIFS('Sales Hx'!$Q:$Q,'Sales Hx'!$B:$B,Planning!$B2562,'Sales Hx'!$D:$D,Planning!$E2562))</f>
        <v>0</v>
      </c>
      <c r="J2562" s="16">
        <f>IF(COUNTIFS($C:$C,B2562)&gt;1,SUMIFS('Sales Hx'!$S:$S,'Sales Hx'!$B:$B,_xlfn.XLOOKUP(B2562,C:C,B:B),'Sales Hx'!$D:$D,E2562),SUMIFS('Sales Hx'!$S:$S,'Sales Hx'!$B:$B,$B2562,'Sales Hx'!$D:$D,$E2562))</f>
        <v>0</v>
      </c>
      <c r="K2562" s="16">
        <f t="shared" si="220"/>
        <v>0</v>
      </c>
      <c r="L2562" s="12">
        <f>IF(M2562&lt;&gt;"",M2562,IF(COUNTIFS($C:$C,B2562)&gt;1,SUMIFS('Sales Hx'!V:V,'Sales Hx'!$B:$B,_xlfn.XLOOKUP(B2562,C:C,B:B),'Sales Hx'!$D:$D,$E2562),SUMIFS('Sales Hx'!V:V,'Sales Hx'!$B:$B,$B2562,'Sales Hx'!$D:$D,$E2562)))</f>
        <v>0</v>
      </c>
      <c r="M2562" s="12">
        <v>0</v>
      </c>
      <c r="N2562" s="15">
        <f t="shared" si="219"/>
        <v>0</v>
      </c>
      <c r="O2562" s="21">
        <f t="shared" ref="O2562:O2625" si="222">MROUND(ROUND(IFERROR(IF(C2562&lt;&gt;"",0,IF(T2562="DC'd",0,IF(AND(J2562=0,F2562+G2562&lt;H2562),H2562-F2562+G2562,IF(F2562+G2562&lt;N2562,N2562+MAX((IF(J2562*R2562&gt;F2562,F2562,J2562*R2562))+J2562*S2562-F2562-G2562+H2562,0))))),0),0),1)</f>
        <v>0</v>
      </c>
      <c r="P2562" s="24">
        <v>25.5</v>
      </c>
      <c r="Q2562" s="18">
        <f t="shared" si="218"/>
        <v>0</v>
      </c>
      <c r="R2562" s="2">
        <v>1</v>
      </c>
      <c r="S2562" s="2">
        <v>120</v>
      </c>
      <c r="T2562" s="2" t="s">
        <v>4646</v>
      </c>
      <c r="U2562" s="28" t="str">
        <f>IF(G2562=0,"",_xlfn.MINIFS('PO Details'!$I:$I,'PO Details'!$D:$D,Planning!$B2562,'PO Details'!$L:$L,Planning!$E2562))</f>
        <v/>
      </c>
      <c r="V2562" s="29" t="s">
        <v>4639</v>
      </c>
      <c r="W2562" t="str">
        <f t="shared" si="221"/>
        <v/>
      </c>
      <c r="X2562" s="2">
        <v>120</v>
      </c>
    </row>
    <row r="2563" spans="1:24" x14ac:dyDescent="0.25">
      <c r="A2563" s="11" t="s">
        <v>4619</v>
      </c>
      <c r="B2563" s="22" t="s">
        <v>340</v>
      </c>
      <c r="C2563" s="22"/>
      <c r="D2563" s="22" t="s">
        <v>341</v>
      </c>
      <c r="E2563" s="31" t="s">
        <v>1201</v>
      </c>
      <c r="F2563" s="12">
        <f>SUMIFS('Inventory Details'!$H:$H,'Inventory Details'!$B:$B,$B2563,'Inventory Details'!$E:$E,$E2563)</f>
        <v>1</v>
      </c>
      <c r="G2563" s="12">
        <f>SUMIFS('PO Details'!$H:$H,'PO Details'!$D:$D,Planning!$B2563,'PO Details'!$L:$L,$E2563)</f>
        <v>0</v>
      </c>
      <c r="H2563" s="12">
        <f>SUMIFS('SO Details'!$G:$G,'SO Details'!$D:$D,Planning!$B2563,'SO Details'!$K:$K,$E2563)</f>
        <v>0</v>
      </c>
      <c r="I2563" s="20">
        <f>IF(COUNTIFS($C:$C,B2563)&gt;1,SUMIFS('Sales Hx'!$Q:$Q,'Sales Hx'!$B:$B,_xlfn.XLOOKUP(B2563,C:C,B:B),'Sales Hx'!$D:$D,Planning!$E2563),SUMIFS('Sales Hx'!$Q:$Q,'Sales Hx'!$B:$B,Planning!$B2563,'Sales Hx'!$D:$D,Planning!$E2563))</f>
        <v>0</v>
      </c>
      <c r="J2563" s="16">
        <f>IF(COUNTIFS($C:$C,B2563)&gt;1,SUMIFS('Sales Hx'!$S:$S,'Sales Hx'!$B:$B,_xlfn.XLOOKUP(B2563,C:C,B:B),'Sales Hx'!$D:$D,E2563),SUMIFS('Sales Hx'!$S:$S,'Sales Hx'!$B:$B,$B2563,'Sales Hx'!$D:$D,$E2563))</f>
        <v>0</v>
      </c>
      <c r="K2563" s="16">
        <f t="shared" si="220"/>
        <v>0</v>
      </c>
      <c r="L2563" s="12">
        <f>IF(M2563&lt;&gt;"",M2563,IF(COUNTIFS($C:$C,B2563)&gt;1,SUMIFS('Sales Hx'!V:V,'Sales Hx'!$B:$B,_xlfn.XLOOKUP(B2563,C:C,B:B),'Sales Hx'!$D:$D,$E2563),SUMIFS('Sales Hx'!V:V,'Sales Hx'!$B:$B,$B2563,'Sales Hx'!$D:$D,$E2563)))</f>
        <v>0</v>
      </c>
      <c r="M2563" s="12">
        <v>0</v>
      </c>
      <c r="N2563" s="15">
        <f t="shared" si="219"/>
        <v>0</v>
      </c>
      <c r="O2563" s="21">
        <f t="shared" si="222"/>
        <v>0</v>
      </c>
      <c r="P2563" s="24">
        <v>25.5</v>
      </c>
      <c r="Q2563" s="18">
        <f t="shared" si="218"/>
        <v>0</v>
      </c>
      <c r="R2563" s="2">
        <v>1</v>
      </c>
      <c r="S2563" s="2">
        <v>120</v>
      </c>
      <c r="T2563" s="2" t="s">
        <v>4646</v>
      </c>
      <c r="U2563" s="28" t="str">
        <f>IF(G2563=0,"",_xlfn.MINIFS('PO Details'!$I:$I,'PO Details'!$D:$D,Planning!$B2563,'PO Details'!$L:$L,Planning!$E2563))</f>
        <v/>
      </c>
      <c r="V2563" s="29" t="s">
        <v>4639</v>
      </c>
      <c r="W2563" t="str">
        <f t="shared" si="221"/>
        <v/>
      </c>
      <c r="X2563" s="2">
        <v>120</v>
      </c>
    </row>
    <row r="2564" spans="1:24" x14ac:dyDescent="0.25">
      <c r="A2564" s="11" t="s">
        <v>4619</v>
      </c>
      <c r="B2564" s="22" t="s">
        <v>340</v>
      </c>
      <c r="C2564" s="22"/>
      <c r="D2564" s="22" t="s">
        <v>341</v>
      </c>
      <c r="E2564" s="31" t="s">
        <v>861</v>
      </c>
      <c r="F2564" s="12">
        <f>SUMIFS('Inventory Details'!$H:$H,'Inventory Details'!$B:$B,$B2564,'Inventory Details'!$E:$E,$E2564)</f>
        <v>2</v>
      </c>
      <c r="G2564" s="12">
        <f>SUMIFS('PO Details'!$H:$H,'PO Details'!$D:$D,Planning!$B2564,'PO Details'!$L:$L,$E2564)</f>
        <v>0</v>
      </c>
      <c r="H2564" s="12">
        <f>SUMIFS('SO Details'!$G:$G,'SO Details'!$D:$D,Planning!$B2564,'SO Details'!$K:$K,$E2564)</f>
        <v>0</v>
      </c>
      <c r="I2564" s="20">
        <f>IF(COUNTIFS($C:$C,B2564)&gt;1,SUMIFS('Sales Hx'!$Q:$Q,'Sales Hx'!$B:$B,_xlfn.XLOOKUP(B2564,C:C,B:B),'Sales Hx'!$D:$D,Planning!$E2564),SUMIFS('Sales Hx'!$Q:$Q,'Sales Hx'!$B:$B,Planning!$B2564,'Sales Hx'!$D:$D,Planning!$E2564))</f>
        <v>0</v>
      </c>
      <c r="J2564" s="16">
        <f>IF(COUNTIFS($C:$C,B2564)&gt;1,SUMIFS('Sales Hx'!$S:$S,'Sales Hx'!$B:$B,_xlfn.XLOOKUP(B2564,C:C,B:B),'Sales Hx'!$D:$D,E2564),SUMIFS('Sales Hx'!$S:$S,'Sales Hx'!$B:$B,$B2564,'Sales Hx'!$D:$D,$E2564))</f>
        <v>3.2894736842105261E-2</v>
      </c>
      <c r="K2564" s="16">
        <f t="shared" si="220"/>
        <v>0</v>
      </c>
      <c r="L2564" s="12">
        <f>IF(M2564&lt;&gt;"",M2564,IF(COUNTIFS($C:$C,B2564)&gt;1,SUMIFS('Sales Hx'!V:V,'Sales Hx'!$B:$B,_xlfn.XLOOKUP(B2564,C:C,B:B),'Sales Hx'!$D:$D,$E2564),SUMIFS('Sales Hx'!V:V,'Sales Hx'!$B:$B,$B2564,'Sales Hx'!$D:$D,$E2564)))</f>
        <v>0</v>
      </c>
      <c r="M2564" s="12">
        <v>0</v>
      </c>
      <c r="N2564" s="15">
        <f t="shared" si="219"/>
        <v>3.2894736842105261E-2</v>
      </c>
      <c r="O2564" s="21">
        <f t="shared" si="222"/>
        <v>0</v>
      </c>
      <c r="P2564" s="24">
        <v>25.5</v>
      </c>
      <c r="Q2564" s="18">
        <f t="shared" ref="Q2564:Q2616" si="223">IFERROR(P2564*O2564,0)</f>
        <v>0</v>
      </c>
      <c r="R2564" s="2">
        <v>1</v>
      </c>
      <c r="S2564" s="2">
        <v>120</v>
      </c>
      <c r="T2564" s="2" t="s">
        <v>4646</v>
      </c>
      <c r="U2564" s="28" t="str">
        <f>IF(G2564=0,"",_xlfn.MINIFS('PO Details'!$I:$I,'PO Details'!$D:$D,Planning!$B2564,'PO Details'!$L:$L,Planning!$E2564))</f>
        <v/>
      </c>
      <c r="V2564" s="29" t="s">
        <v>4639</v>
      </c>
      <c r="W2564" t="str">
        <f t="shared" si="221"/>
        <v/>
      </c>
      <c r="X2564" s="2">
        <v>120</v>
      </c>
    </row>
    <row r="2565" spans="1:24" x14ac:dyDescent="0.25">
      <c r="A2565" s="11" t="s">
        <v>4619</v>
      </c>
      <c r="B2565" s="22" t="s">
        <v>340</v>
      </c>
      <c r="C2565" s="22"/>
      <c r="D2565" s="22" t="s">
        <v>341</v>
      </c>
      <c r="E2565" s="31" t="s">
        <v>820</v>
      </c>
      <c r="F2565" s="12">
        <f>SUMIFS('Inventory Details'!$H:$H,'Inventory Details'!$B:$B,$B2565,'Inventory Details'!$E:$E,$E2565)</f>
        <v>71</v>
      </c>
      <c r="G2565" s="12">
        <f>SUMIFS('PO Details'!$H:$H,'PO Details'!$D:$D,Planning!$B2565,'PO Details'!$L:$L,$E2565)</f>
        <v>0</v>
      </c>
      <c r="H2565" s="12">
        <f>SUMIFS('SO Details'!$G:$G,'SO Details'!$D:$D,Planning!$B2565,'SO Details'!$K:$K,$E2565)</f>
        <v>2</v>
      </c>
      <c r="I2565" s="20">
        <f>IF(COUNTIFS($C:$C,B2565)&gt;1,SUMIFS('Sales Hx'!$Q:$Q,'Sales Hx'!$B:$B,_xlfn.XLOOKUP(B2565,C:C,B:B),'Sales Hx'!$D:$D,Planning!$E2565),SUMIFS('Sales Hx'!$Q:$Q,'Sales Hx'!$B:$B,Planning!$B2565,'Sales Hx'!$D:$D,Planning!$E2565))</f>
        <v>0</v>
      </c>
      <c r="J2565" s="16">
        <f>IF(COUNTIFS($C:$C,B2565)&gt;1,SUMIFS('Sales Hx'!$S:$S,'Sales Hx'!$B:$B,_xlfn.XLOOKUP(B2565,C:C,B:B),'Sales Hx'!$D:$D,E2565),SUMIFS('Sales Hx'!$S:$S,'Sales Hx'!$B:$B,$B2565,'Sales Hx'!$D:$D,$E2565))</f>
        <v>0</v>
      </c>
      <c r="K2565" s="16">
        <f t="shared" si="220"/>
        <v>0</v>
      </c>
      <c r="L2565" s="12">
        <f>IF(M2565&lt;&gt;"",M2565,IF(COUNTIFS($C:$C,B2565)&gt;1,SUMIFS('Sales Hx'!V:V,'Sales Hx'!$B:$B,_xlfn.XLOOKUP(B2565,C:C,B:B),'Sales Hx'!$D:$D,$E2565),SUMIFS('Sales Hx'!V:V,'Sales Hx'!$B:$B,$B2565,'Sales Hx'!$D:$D,$E2565)))</f>
        <v>0</v>
      </c>
      <c r="M2565" s="12">
        <v>0</v>
      </c>
      <c r="N2565" s="15">
        <f t="shared" ref="N2565:N2616" si="224">IFERROR(_xlfn.IFNA(J2565*R2565+L2565,"No Sales Hx"),"No Sales HX")</f>
        <v>0</v>
      </c>
      <c r="O2565" s="21">
        <f t="shared" si="222"/>
        <v>0</v>
      </c>
      <c r="P2565" s="24">
        <v>25.5</v>
      </c>
      <c r="Q2565" s="18">
        <f t="shared" si="223"/>
        <v>0</v>
      </c>
      <c r="R2565" s="2">
        <v>1</v>
      </c>
      <c r="S2565" s="2">
        <v>120</v>
      </c>
      <c r="T2565" s="2" t="s">
        <v>4646</v>
      </c>
      <c r="U2565" s="28" t="str">
        <f>IF(G2565=0,"",_xlfn.MINIFS('PO Details'!$I:$I,'PO Details'!$D:$D,Planning!$B2565,'PO Details'!$L:$L,Planning!$E2565))</f>
        <v/>
      </c>
      <c r="V2565" s="29" t="s">
        <v>4639</v>
      </c>
      <c r="W2565" t="str">
        <f t="shared" si="221"/>
        <v/>
      </c>
      <c r="X2565" s="2">
        <v>120</v>
      </c>
    </row>
    <row r="2566" spans="1:24" x14ac:dyDescent="0.25">
      <c r="A2566" s="11" t="s">
        <v>4619</v>
      </c>
      <c r="B2566" s="22" t="s">
        <v>1751</v>
      </c>
      <c r="C2566" s="22"/>
      <c r="D2566" s="22" t="s">
        <v>3760</v>
      </c>
      <c r="E2566" s="31" t="s">
        <v>106</v>
      </c>
      <c r="F2566" s="12">
        <f>SUMIFS('Inventory Details'!$H:$H,'Inventory Details'!$B:$B,$B2566,'Inventory Details'!$E:$E,$E2566)</f>
        <v>0</v>
      </c>
      <c r="G2566" s="12">
        <f>SUMIFS('PO Details'!$H:$H,'PO Details'!$D:$D,Planning!$B2566,'PO Details'!$L:$L,$E2566)</f>
        <v>75</v>
      </c>
      <c r="H2566" s="12">
        <f>SUMIFS('SO Details'!$G:$G,'SO Details'!$D:$D,Planning!$B2566,'SO Details'!$K:$K,$E2566)</f>
        <v>0</v>
      </c>
      <c r="I2566" s="20">
        <f>IF(COUNTIFS($C:$C,B2566)&gt;1,SUMIFS('Sales Hx'!$Q:$Q,'Sales Hx'!$B:$B,_xlfn.XLOOKUP(B2566,C:C,B:B),'Sales Hx'!$D:$D,Planning!$E2566),SUMIFS('Sales Hx'!$Q:$Q,'Sales Hx'!$B:$B,Planning!$B2566,'Sales Hx'!$D:$D,Planning!$E2566))</f>
        <v>68.599999999999994</v>
      </c>
      <c r="J2566" s="16">
        <f>IF(COUNTIFS($C:$C,B2566)&gt;1,SUMIFS('Sales Hx'!$S:$S,'Sales Hx'!$B:$B,_xlfn.XLOOKUP(B2566,C:C,B:B),'Sales Hx'!$D:$D,E2566),SUMIFS('Sales Hx'!$S:$S,'Sales Hx'!$B:$B,$B2566,'Sales Hx'!$D:$D,$E2566))</f>
        <v>0.59569377990430628</v>
      </c>
      <c r="K2566" s="16">
        <f t="shared" si="220"/>
        <v>1.0932944606413995</v>
      </c>
      <c r="L2566" s="12">
        <f>IF(M2566&lt;&gt;"",M2566,IF(COUNTIFS($C:$C,B2566)&gt;1,SUMIFS('Sales Hx'!V:V,'Sales Hx'!$B:$B,_xlfn.XLOOKUP(B2566,C:C,B:B),'Sales Hx'!$D:$D,$E2566),SUMIFS('Sales Hx'!V:V,'Sales Hx'!$B:$B,$B2566,'Sales Hx'!$D:$D,$E2566)))</f>
        <v>0</v>
      </c>
      <c r="M2566" s="12">
        <v>0</v>
      </c>
      <c r="N2566" s="15">
        <f t="shared" si="224"/>
        <v>0.59569377990430628</v>
      </c>
      <c r="O2566" s="21">
        <f t="shared" si="222"/>
        <v>0</v>
      </c>
      <c r="P2566" s="24">
        <v>25.5</v>
      </c>
      <c r="Q2566" s="18">
        <f t="shared" si="223"/>
        <v>0</v>
      </c>
      <c r="R2566" s="2">
        <v>1</v>
      </c>
      <c r="S2566" s="2">
        <v>120</v>
      </c>
      <c r="T2566" s="2" t="s">
        <v>4647</v>
      </c>
      <c r="U2566" s="28">
        <f>IF(G2566=0,"",_xlfn.MINIFS('PO Details'!$I:$I,'PO Details'!$D:$D,Planning!$B2566,'PO Details'!$L:$L,Planning!$E2566))</f>
        <v>45443</v>
      </c>
      <c r="V2566" s="29" t="s">
        <v>4641</v>
      </c>
      <c r="W2566" t="str">
        <f t="shared" si="221"/>
        <v/>
      </c>
      <c r="X2566" s="2">
        <v>120</v>
      </c>
    </row>
    <row r="2567" spans="1:24" x14ac:dyDescent="0.25">
      <c r="A2567" s="11" t="s">
        <v>4619</v>
      </c>
      <c r="B2567" s="22" t="s">
        <v>1751</v>
      </c>
      <c r="C2567" s="22"/>
      <c r="D2567" s="22" t="s">
        <v>3760</v>
      </c>
      <c r="E2567" s="31" t="s">
        <v>820</v>
      </c>
      <c r="F2567" s="12">
        <f>SUMIFS('Inventory Details'!$H:$H,'Inventory Details'!$B:$B,$B2567,'Inventory Details'!$E:$E,$E2567)</f>
        <v>25</v>
      </c>
      <c r="G2567" s="12">
        <f>SUMIFS('PO Details'!$H:$H,'PO Details'!$D:$D,Planning!$B2567,'PO Details'!$L:$L,$E2567)</f>
        <v>4</v>
      </c>
      <c r="H2567" s="12">
        <f>SUMIFS('SO Details'!$G:$G,'SO Details'!$D:$D,Planning!$B2567,'SO Details'!$K:$K,$E2567)</f>
        <v>0</v>
      </c>
      <c r="I2567" s="20">
        <f>IF(COUNTIFS($C:$C,B2567)&gt;1,SUMIFS('Sales Hx'!$Q:$Q,'Sales Hx'!$B:$B,_xlfn.XLOOKUP(B2567,C:C,B:B),'Sales Hx'!$D:$D,Planning!$E2567),SUMIFS('Sales Hx'!$Q:$Q,'Sales Hx'!$B:$B,Planning!$B2567,'Sales Hx'!$D:$D,Planning!$E2567))</f>
        <v>0</v>
      </c>
      <c r="J2567" s="16">
        <f>IF(COUNTIFS($C:$C,B2567)&gt;1,SUMIFS('Sales Hx'!$S:$S,'Sales Hx'!$B:$B,_xlfn.XLOOKUP(B2567,C:C,B:B),'Sales Hx'!$D:$D,E2567),SUMIFS('Sales Hx'!$S:$S,'Sales Hx'!$B:$B,$B2567,'Sales Hx'!$D:$D,$E2567))</f>
        <v>3.2894736842105261E-2</v>
      </c>
      <c r="K2567" s="16">
        <f t="shared" si="220"/>
        <v>0</v>
      </c>
      <c r="L2567" s="12">
        <f>IF(M2567&lt;&gt;"",M2567,IF(COUNTIFS($C:$C,B2567)&gt;1,SUMIFS('Sales Hx'!V:V,'Sales Hx'!$B:$B,_xlfn.XLOOKUP(B2567,C:C,B:B),'Sales Hx'!$D:$D,$E2567),SUMIFS('Sales Hx'!V:V,'Sales Hx'!$B:$B,$B2567,'Sales Hx'!$D:$D,$E2567)))</f>
        <v>0</v>
      </c>
      <c r="M2567" s="12">
        <v>0</v>
      </c>
      <c r="N2567" s="15">
        <f t="shared" si="224"/>
        <v>3.2894736842105261E-2</v>
      </c>
      <c r="O2567" s="21">
        <f t="shared" si="222"/>
        <v>0</v>
      </c>
      <c r="P2567" s="24">
        <v>25.5</v>
      </c>
      <c r="Q2567" s="18">
        <f t="shared" si="223"/>
        <v>0</v>
      </c>
      <c r="R2567" s="2">
        <v>1</v>
      </c>
      <c r="S2567" s="2">
        <v>120</v>
      </c>
      <c r="T2567" s="2" t="s">
        <v>4647</v>
      </c>
      <c r="U2567" s="28">
        <f>IF(G2567=0,"",_xlfn.MINIFS('PO Details'!$I:$I,'PO Details'!$D:$D,Planning!$B2567,'PO Details'!$L:$L,Planning!$E2567))</f>
        <v>45443</v>
      </c>
      <c r="V2567" s="29" t="s">
        <v>4641</v>
      </c>
      <c r="W2567" t="str">
        <f t="shared" si="221"/>
        <v/>
      </c>
      <c r="X2567" s="2">
        <v>120</v>
      </c>
    </row>
    <row r="2568" spans="1:24" x14ac:dyDescent="0.25">
      <c r="A2568" s="11" t="s">
        <v>4619</v>
      </c>
      <c r="B2568" s="22" t="s">
        <v>1751</v>
      </c>
      <c r="C2568" s="22"/>
      <c r="D2568" s="22" t="s">
        <v>3760</v>
      </c>
      <c r="E2568" s="31" t="s">
        <v>113</v>
      </c>
      <c r="F2568" s="12">
        <f>SUMIFS('Inventory Details'!$H:$H,'Inventory Details'!$B:$B,$B2568,'Inventory Details'!$E:$E,$E2568)</f>
        <v>167</v>
      </c>
      <c r="G2568" s="12">
        <f>SUMIFS('PO Details'!$H:$H,'PO Details'!$D:$D,Planning!$B2568,'PO Details'!$L:$L,$E2568)</f>
        <v>0</v>
      </c>
      <c r="H2568" s="12">
        <f>SUMIFS('SO Details'!$G:$G,'SO Details'!$D:$D,Planning!$B2568,'SO Details'!$K:$K,$E2568)</f>
        <v>1</v>
      </c>
      <c r="I2568" s="20">
        <f>IF(COUNTIFS($C:$C,B2568)&gt;1,SUMIFS('Sales Hx'!$Q:$Q,'Sales Hx'!$B:$B,_xlfn.XLOOKUP(B2568,C:C,B:B),'Sales Hx'!$D:$D,Planning!$E2568),SUMIFS('Sales Hx'!$Q:$Q,'Sales Hx'!$B:$B,Planning!$B2568,'Sales Hx'!$D:$D,Planning!$E2568))</f>
        <v>36.4</v>
      </c>
      <c r="J2568" s="16">
        <f>IF(COUNTIFS($C:$C,B2568)&gt;1,SUMIFS('Sales Hx'!$S:$S,'Sales Hx'!$B:$B,_xlfn.XLOOKUP(B2568,C:C,B:B),'Sales Hx'!$D:$D,E2568),SUMIFS('Sales Hx'!$S:$S,'Sales Hx'!$B:$B,$B2568,'Sales Hx'!$D:$D,$E2568))</f>
        <v>0.30208333333333337</v>
      </c>
      <c r="K2568" s="16">
        <f t="shared" si="220"/>
        <v>4.5879120879120885</v>
      </c>
      <c r="L2568" s="12">
        <f>IF(M2568&lt;&gt;"",M2568,IF(COUNTIFS($C:$C,B2568)&gt;1,SUMIFS('Sales Hx'!V:V,'Sales Hx'!$B:$B,_xlfn.XLOOKUP(B2568,C:C,B:B),'Sales Hx'!$D:$D,$E2568),SUMIFS('Sales Hx'!V:V,'Sales Hx'!$B:$B,$B2568,'Sales Hx'!$D:$D,$E2568)))</f>
        <v>0</v>
      </c>
      <c r="M2568" s="12">
        <v>0</v>
      </c>
      <c r="N2568" s="15">
        <f t="shared" si="224"/>
        <v>0.30208333333333337</v>
      </c>
      <c r="O2568" s="21">
        <f t="shared" si="222"/>
        <v>0</v>
      </c>
      <c r="P2568" s="24">
        <v>25.5</v>
      </c>
      <c r="Q2568" s="18">
        <f t="shared" si="223"/>
        <v>0</v>
      </c>
      <c r="R2568" s="2">
        <v>1</v>
      </c>
      <c r="S2568" s="2">
        <v>120</v>
      </c>
      <c r="T2568" s="2" t="s">
        <v>4647</v>
      </c>
      <c r="U2568" s="28" t="str">
        <f>IF(G2568=0,"",_xlfn.MINIFS('PO Details'!$I:$I,'PO Details'!$D:$D,Planning!$B2568,'PO Details'!$L:$L,Planning!$E2568))</f>
        <v/>
      </c>
      <c r="V2568" s="29" t="s">
        <v>4641</v>
      </c>
      <c r="W2568" t="str">
        <f t="shared" si="221"/>
        <v>Max</v>
      </c>
      <c r="X2568" s="2">
        <v>120</v>
      </c>
    </row>
    <row r="2569" spans="1:24" x14ac:dyDescent="0.25">
      <c r="A2569" s="11" t="s">
        <v>4619</v>
      </c>
      <c r="B2569" s="22" t="s">
        <v>1751</v>
      </c>
      <c r="C2569" s="22"/>
      <c r="D2569" s="22" t="s">
        <v>3760</v>
      </c>
      <c r="E2569" s="31" t="s">
        <v>4746</v>
      </c>
      <c r="F2569" s="12">
        <f>SUMIFS('Inventory Details'!$H:$H,'Inventory Details'!$B:$B,$B2569,'Inventory Details'!$E:$E,$E2569)</f>
        <v>63</v>
      </c>
      <c r="G2569" s="12">
        <f>SUMIFS('PO Details'!$H:$H,'PO Details'!$D:$D,Planning!$B2569,'PO Details'!$L:$L,$E2569)</f>
        <v>60</v>
      </c>
      <c r="H2569" s="12">
        <f>SUMIFS('SO Details'!$G:$G,'SO Details'!$D:$D,Planning!$B2569,'SO Details'!$K:$K,$E2569)</f>
        <v>1</v>
      </c>
      <c r="I2569" s="20">
        <f>IF(COUNTIFS($C:$C,B2569)&gt;1,SUMIFS('Sales Hx'!$Q:$Q,'Sales Hx'!$B:$B,_xlfn.XLOOKUP(B2569,C:C,B:B),'Sales Hx'!$D:$D,Planning!$E2569),SUMIFS('Sales Hx'!$Q:$Q,'Sales Hx'!$B:$B,Planning!$B2569,'Sales Hx'!$D:$D,Planning!$E2569))</f>
        <v>56</v>
      </c>
      <c r="J2569" s="16">
        <f>IF(COUNTIFS($C:$C,B2569)&gt;1,SUMIFS('Sales Hx'!$S:$S,'Sales Hx'!$B:$B,_xlfn.XLOOKUP(B2569,C:C,B:B),'Sales Hx'!$D:$D,E2569),SUMIFS('Sales Hx'!$S:$S,'Sales Hx'!$B:$B,$B2569,'Sales Hx'!$D:$D,$E2569))</f>
        <v>0.62938596491228072</v>
      </c>
      <c r="K2569" s="16">
        <f t="shared" si="220"/>
        <v>2.1964285714285716</v>
      </c>
      <c r="L2569" s="12">
        <f>IF(M2569&lt;&gt;"",M2569,IF(COUNTIFS($C:$C,B2569)&gt;1,SUMIFS('Sales Hx'!V:V,'Sales Hx'!$B:$B,_xlfn.XLOOKUP(B2569,C:C,B:B),'Sales Hx'!$D:$D,$E2569),SUMIFS('Sales Hx'!V:V,'Sales Hx'!$B:$B,$B2569,'Sales Hx'!$D:$D,$E2569)))</f>
        <v>0</v>
      </c>
      <c r="M2569" s="12">
        <v>0</v>
      </c>
      <c r="N2569" s="15">
        <f t="shared" si="224"/>
        <v>0.62938596491228072</v>
      </c>
      <c r="O2569" s="21">
        <f t="shared" si="222"/>
        <v>0</v>
      </c>
      <c r="P2569" s="24">
        <v>25.5</v>
      </c>
      <c r="Q2569" s="18">
        <f t="shared" si="223"/>
        <v>0</v>
      </c>
      <c r="R2569" s="2">
        <v>1</v>
      </c>
      <c r="S2569" s="2">
        <v>120</v>
      </c>
      <c r="T2569" s="2" t="s">
        <v>4647</v>
      </c>
      <c r="U2569" s="28">
        <f>IF(G2569=0,"",_xlfn.MINIFS('PO Details'!$I:$I,'PO Details'!$D:$D,Planning!$B2569,'PO Details'!$L:$L,Planning!$E2569))</f>
        <v>45453</v>
      </c>
      <c r="V2569" s="29" t="s">
        <v>4641</v>
      </c>
      <c r="W2569" t="str">
        <f t="shared" si="221"/>
        <v/>
      </c>
      <c r="X2569" s="2">
        <v>120</v>
      </c>
    </row>
    <row r="2570" spans="1:24" x14ac:dyDescent="0.25">
      <c r="A2570" s="11" t="s">
        <v>4619</v>
      </c>
      <c r="B2570" s="22" t="s">
        <v>1751</v>
      </c>
      <c r="C2570" s="22"/>
      <c r="D2570" s="22" t="s">
        <v>3760</v>
      </c>
      <c r="E2570" s="31" t="s">
        <v>108</v>
      </c>
      <c r="F2570" s="12">
        <f>SUMIFS('Inventory Details'!$H:$H,'Inventory Details'!$B:$B,$B2570,'Inventory Details'!$E:$E,$E2570)</f>
        <v>16</v>
      </c>
      <c r="G2570" s="12">
        <f>SUMIFS('PO Details'!$H:$H,'PO Details'!$D:$D,Planning!$B2570,'PO Details'!$L:$L,$E2570)</f>
        <v>0</v>
      </c>
      <c r="H2570" s="12">
        <f>SUMIFS('SO Details'!$G:$G,'SO Details'!$D:$D,Planning!$B2570,'SO Details'!$K:$K,$E2570)</f>
        <v>0</v>
      </c>
      <c r="I2570" s="20">
        <f>IF(COUNTIFS($C:$C,B2570)&gt;1,SUMIFS('Sales Hx'!$Q:$Q,'Sales Hx'!$B:$B,_xlfn.XLOOKUP(B2570,C:C,B:B),'Sales Hx'!$D:$D,Planning!$E2570),SUMIFS('Sales Hx'!$Q:$Q,'Sales Hx'!$B:$B,Planning!$B2570,'Sales Hx'!$D:$D,Planning!$E2570))</f>
        <v>0</v>
      </c>
      <c r="J2570" s="16">
        <f>IF(COUNTIFS($C:$C,B2570)&gt;1,SUMIFS('Sales Hx'!$S:$S,'Sales Hx'!$B:$B,_xlfn.XLOOKUP(B2570,C:C,B:B),'Sales Hx'!$D:$D,E2570),SUMIFS('Sales Hx'!$S:$S,'Sales Hx'!$B:$B,$B2570,'Sales Hx'!$D:$D,$E2570))</f>
        <v>6.5789473684210523E-2</v>
      </c>
      <c r="K2570" s="16">
        <f t="shared" si="220"/>
        <v>0</v>
      </c>
      <c r="L2570" s="12">
        <f>IF(M2570&lt;&gt;"",M2570,IF(COUNTIFS($C:$C,B2570)&gt;1,SUMIFS('Sales Hx'!V:V,'Sales Hx'!$B:$B,_xlfn.XLOOKUP(B2570,C:C,B:B),'Sales Hx'!$D:$D,$E2570),SUMIFS('Sales Hx'!V:V,'Sales Hx'!$B:$B,$B2570,'Sales Hx'!$D:$D,$E2570)))</f>
        <v>0</v>
      </c>
      <c r="M2570" s="12">
        <v>0</v>
      </c>
      <c r="N2570" s="15">
        <f t="shared" si="224"/>
        <v>6.5789473684210523E-2</v>
      </c>
      <c r="O2570" s="21">
        <f t="shared" si="222"/>
        <v>0</v>
      </c>
      <c r="P2570" s="24">
        <v>25.5</v>
      </c>
      <c r="Q2570" s="18">
        <f t="shared" si="223"/>
        <v>0</v>
      </c>
      <c r="R2570" s="2">
        <v>1</v>
      </c>
      <c r="S2570" s="2">
        <v>120</v>
      </c>
      <c r="T2570" s="2" t="s">
        <v>4647</v>
      </c>
      <c r="U2570" s="28" t="str">
        <f>IF(G2570=0,"",_xlfn.MINIFS('PO Details'!$I:$I,'PO Details'!$D:$D,Planning!$B2570,'PO Details'!$L:$L,Planning!$E2570))</f>
        <v/>
      </c>
      <c r="V2570" s="29" t="s">
        <v>4641</v>
      </c>
      <c r="W2570" t="str">
        <f t="shared" si="221"/>
        <v/>
      </c>
      <c r="X2570" s="2">
        <v>120</v>
      </c>
    </row>
    <row r="2571" spans="1:24" x14ac:dyDescent="0.25">
      <c r="A2571" s="11" t="s">
        <v>4619</v>
      </c>
      <c r="B2571" s="22" t="s">
        <v>1751</v>
      </c>
      <c r="C2571" s="22"/>
      <c r="D2571" s="22" t="s">
        <v>3760</v>
      </c>
      <c r="E2571" s="31" t="s">
        <v>109</v>
      </c>
      <c r="F2571" s="12">
        <f>SUMIFS('Inventory Details'!$H:$H,'Inventory Details'!$B:$B,$B2571,'Inventory Details'!$E:$E,$E2571)</f>
        <v>32</v>
      </c>
      <c r="G2571" s="12">
        <f>SUMIFS('PO Details'!$H:$H,'PO Details'!$D:$D,Planning!$B2571,'PO Details'!$L:$L,$E2571)</f>
        <v>40</v>
      </c>
      <c r="H2571" s="12">
        <f>SUMIFS('SO Details'!$G:$G,'SO Details'!$D:$D,Planning!$B2571,'SO Details'!$K:$K,$E2571)</f>
        <v>0</v>
      </c>
      <c r="I2571" s="20">
        <f>IF(COUNTIFS($C:$C,B2571)&gt;1,SUMIFS('Sales Hx'!$Q:$Q,'Sales Hx'!$B:$B,_xlfn.XLOOKUP(B2571,C:C,B:B),'Sales Hx'!$D:$D,Planning!$E2571),SUMIFS('Sales Hx'!$Q:$Q,'Sales Hx'!$B:$B,Planning!$B2571,'Sales Hx'!$D:$D,Planning!$E2571))</f>
        <v>25.2</v>
      </c>
      <c r="J2571" s="16">
        <f>IF(COUNTIFS($C:$C,B2571)&gt;1,SUMIFS('Sales Hx'!$S:$S,'Sales Hx'!$B:$B,_xlfn.XLOOKUP(B2571,C:C,B:B),'Sales Hx'!$D:$D,E2571),SUMIFS('Sales Hx'!$S:$S,'Sales Hx'!$B:$B,$B2571,'Sales Hx'!$D:$D,$E2571))</f>
        <v>0.27357456140350878</v>
      </c>
      <c r="K2571" s="16">
        <f t="shared" si="220"/>
        <v>2.8571428571428572</v>
      </c>
      <c r="L2571" s="12">
        <f>IF(M2571&lt;&gt;"",M2571,IF(COUNTIFS($C:$C,B2571)&gt;1,SUMIFS('Sales Hx'!V:V,'Sales Hx'!$B:$B,_xlfn.XLOOKUP(B2571,C:C,B:B),'Sales Hx'!$D:$D,$E2571),SUMIFS('Sales Hx'!V:V,'Sales Hx'!$B:$B,$B2571,'Sales Hx'!$D:$D,$E2571)))</f>
        <v>0</v>
      </c>
      <c r="M2571" s="12">
        <v>0</v>
      </c>
      <c r="N2571" s="15">
        <f t="shared" si="224"/>
        <v>0.27357456140350878</v>
      </c>
      <c r="O2571" s="21">
        <f t="shared" si="222"/>
        <v>0</v>
      </c>
      <c r="P2571" s="24">
        <v>25.5</v>
      </c>
      <c r="Q2571" s="18">
        <f t="shared" si="223"/>
        <v>0</v>
      </c>
      <c r="R2571" s="2">
        <v>1</v>
      </c>
      <c r="S2571" s="2">
        <v>120</v>
      </c>
      <c r="T2571" s="2" t="s">
        <v>4647</v>
      </c>
      <c r="U2571" s="28">
        <f>IF(G2571=0,"",_xlfn.MINIFS('PO Details'!$I:$I,'PO Details'!$D:$D,Planning!$B2571,'PO Details'!$L:$L,Planning!$E2571))</f>
        <v>45500</v>
      </c>
      <c r="V2571" s="29" t="s">
        <v>4641</v>
      </c>
      <c r="W2571" t="str">
        <f t="shared" si="221"/>
        <v/>
      </c>
      <c r="X2571" s="2">
        <v>120</v>
      </c>
    </row>
    <row r="2572" spans="1:24" x14ac:dyDescent="0.25">
      <c r="A2572" s="11" t="s">
        <v>4619</v>
      </c>
      <c r="B2572" s="22" t="s">
        <v>1751</v>
      </c>
      <c r="C2572" s="22"/>
      <c r="D2572" s="22" t="s">
        <v>3760</v>
      </c>
      <c r="E2572" s="31" t="s">
        <v>15</v>
      </c>
      <c r="F2572" s="12">
        <f>SUMIFS('Inventory Details'!$H:$H,'Inventory Details'!$B:$B,$B2572,'Inventory Details'!$E:$E,$E2572)</f>
        <v>10</v>
      </c>
      <c r="G2572" s="12">
        <f>SUMIFS('PO Details'!$H:$H,'PO Details'!$D:$D,Planning!$B2572,'PO Details'!$L:$L,$E2572)</f>
        <v>0</v>
      </c>
      <c r="H2572" s="12">
        <f>SUMIFS('SO Details'!$G:$G,'SO Details'!$D:$D,Planning!$B2572,'SO Details'!$K:$K,$E2572)</f>
        <v>0</v>
      </c>
      <c r="I2572" s="20">
        <f>IF(COUNTIFS($C:$C,B2572)&gt;1,SUMIFS('Sales Hx'!$Q:$Q,'Sales Hx'!$B:$B,_xlfn.XLOOKUP(B2572,C:C,B:B),'Sales Hx'!$D:$D,Planning!$E2572),SUMIFS('Sales Hx'!$Q:$Q,'Sales Hx'!$B:$B,Planning!$B2572,'Sales Hx'!$D:$D,Planning!$E2572))</f>
        <v>0</v>
      </c>
      <c r="J2572" s="16">
        <f>IF(COUNTIFS($C:$C,B2572)&gt;1,SUMIFS('Sales Hx'!$S:$S,'Sales Hx'!$B:$B,_xlfn.XLOOKUP(B2572,C:C,B:B),'Sales Hx'!$D:$D,E2572),SUMIFS('Sales Hx'!$S:$S,'Sales Hx'!$B:$B,$B2572,'Sales Hx'!$D:$D,$E2572))</f>
        <v>1.6447368421052633</v>
      </c>
      <c r="K2572" s="16">
        <f t="shared" si="220"/>
        <v>0</v>
      </c>
      <c r="L2572" s="12">
        <f>IF(M2572&lt;&gt;"",M2572,IF(COUNTIFS($C:$C,B2572)&gt;1,SUMIFS('Sales Hx'!V:V,'Sales Hx'!$B:$B,_xlfn.XLOOKUP(B2572,C:C,B:B),'Sales Hx'!$D:$D,$E2572),SUMIFS('Sales Hx'!V:V,'Sales Hx'!$B:$B,$B2572,'Sales Hx'!$D:$D,$E2572)))</f>
        <v>0</v>
      </c>
      <c r="M2572" s="12">
        <v>0</v>
      </c>
      <c r="N2572" s="15">
        <f t="shared" si="224"/>
        <v>1.6447368421052633</v>
      </c>
      <c r="O2572" s="21">
        <f t="shared" si="222"/>
        <v>0</v>
      </c>
      <c r="P2572" s="24">
        <v>25.5</v>
      </c>
      <c r="Q2572" s="18">
        <f t="shared" si="223"/>
        <v>0</v>
      </c>
      <c r="R2572" s="2">
        <v>1</v>
      </c>
      <c r="S2572" s="2">
        <v>120</v>
      </c>
      <c r="T2572" s="2" t="s">
        <v>4647</v>
      </c>
      <c r="U2572" s="28" t="str">
        <f>IF(G2572=0,"",_xlfn.MINIFS('PO Details'!$I:$I,'PO Details'!$D:$D,Planning!$B2572,'PO Details'!$L:$L,Planning!$E2572))</f>
        <v/>
      </c>
      <c r="V2572" s="29" t="s">
        <v>4641</v>
      </c>
      <c r="W2572" t="str">
        <f t="shared" si="221"/>
        <v/>
      </c>
      <c r="X2572" s="2">
        <v>120</v>
      </c>
    </row>
    <row r="2573" spans="1:24" x14ac:dyDescent="0.25">
      <c r="A2573" s="11" t="s">
        <v>4619</v>
      </c>
      <c r="B2573" s="22" t="s">
        <v>1751</v>
      </c>
      <c r="C2573" s="22"/>
      <c r="D2573" s="22" t="s">
        <v>3760</v>
      </c>
      <c r="E2573" s="31" t="s">
        <v>2214</v>
      </c>
      <c r="F2573" s="12">
        <f>SUMIFS('Inventory Details'!$H:$H,'Inventory Details'!$B:$B,$B2573,'Inventory Details'!$E:$E,$E2573)</f>
        <v>0</v>
      </c>
      <c r="G2573" s="12">
        <f>SUMIFS('PO Details'!$H:$H,'PO Details'!$D:$D,Planning!$B2573,'PO Details'!$L:$L,$E2573)</f>
        <v>0</v>
      </c>
      <c r="H2573" s="12">
        <f>SUMIFS('SO Details'!$G:$G,'SO Details'!$D:$D,Planning!$B2573,'SO Details'!$K:$K,$E2573)</f>
        <v>0</v>
      </c>
      <c r="I2573" s="20">
        <f>IF(COUNTIFS($C:$C,B2573)&gt;1,SUMIFS('Sales Hx'!$Q:$Q,'Sales Hx'!$B:$B,_xlfn.XLOOKUP(B2573,C:C,B:B),'Sales Hx'!$D:$D,Planning!$E2573),SUMIFS('Sales Hx'!$Q:$Q,'Sales Hx'!$B:$B,Planning!$B2573,'Sales Hx'!$D:$D,Planning!$E2573))</f>
        <v>0</v>
      </c>
      <c r="J2573" s="16">
        <f>IF(COUNTIFS($C:$C,B2573)&gt;1,SUMIFS('Sales Hx'!$S:$S,'Sales Hx'!$B:$B,_xlfn.XLOOKUP(B2573,C:C,B:B),'Sales Hx'!$D:$D,E2573),SUMIFS('Sales Hx'!$S:$S,'Sales Hx'!$B:$B,$B2573,'Sales Hx'!$D:$D,$E2573))</f>
        <v>3.2894736842105261E-2</v>
      </c>
      <c r="K2573" s="16">
        <f t="shared" si="220"/>
        <v>0</v>
      </c>
      <c r="L2573" s="12">
        <f>IF(M2573&lt;&gt;"",M2573,IF(COUNTIFS($C:$C,B2573)&gt;1,SUMIFS('Sales Hx'!V:V,'Sales Hx'!$B:$B,_xlfn.XLOOKUP(B2573,C:C,B:B),'Sales Hx'!$D:$D,$E2573),SUMIFS('Sales Hx'!V:V,'Sales Hx'!$B:$B,$B2573,'Sales Hx'!$D:$D,$E2573)))</f>
        <v>0</v>
      </c>
      <c r="M2573" s="12">
        <v>0</v>
      </c>
      <c r="N2573" s="15">
        <f t="shared" si="224"/>
        <v>3.2894736842105261E-2</v>
      </c>
      <c r="O2573" s="21">
        <f t="shared" si="222"/>
        <v>4</v>
      </c>
      <c r="P2573" s="24">
        <v>25.5</v>
      </c>
      <c r="Q2573" s="18">
        <f t="shared" si="223"/>
        <v>102</v>
      </c>
      <c r="R2573" s="2">
        <v>1</v>
      </c>
      <c r="S2573" s="2">
        <v>120</v>
      </c>
      <c r="T2573" s="2" t="s">
        <v>4647</v>
      </c>
      <c r="U2573" s="28" t="str">
        <f>IF(G2573=0,"",_xlfn.MINIFS('PO Details'!$I:$I,'PO Details'!$D:$D,Planning!$B2573,'PO Details'!$L:$L,Planning!$E2573))</f>
        <v/>
      </c>
      <c r="V2573" s="29" t="s">
        <v>4641</v>
      </c>
      <c r="W2573" t="str">
        <f t="shared" si="221"/>
        <v/>
      </c>
      <c r="X2573" s="2">
        <v>120</v>
      </c>
    </row>
    <row r="2574" spans="1:24" x14ac:dyDescent="0.25">
      <c r="A2574" s="11" t="s">
        <v>4619</v>
      </c>
      <c r="B2574" s="22" t="s">
        <v>1752</v>
      </c>
      <c r="C2574" s="22"/>
      <c r="D2574" s="22" t="s">
        <v>1753</v>
      </c>
      <c r="E2574" s="31" t="s">
        <v>820</v>
      </c>
      <c r="F2574" s="12">
        <f>SUMIFS('Inventory Details'!$H:$H,'Inventory Details'!$B:$B,$B2574,'Inventory Details'!$E:$E,$E2574)</f>
        <v>0</v>
      </c>
      <c r="G2574" s="12">
        <f>SUMIFS('PO Details'!$H:$H,'PO Details'!$D:$D,Planning!$B2574,'PO Details'!$L:$L,$E2574)</f>
        <v>40</v>
      </c>
      <c r="H2574" s="12">
        <f>SUMIFS('SO Details'!$G:$G,'SO Details'!$D:$D,Planning!$B2574,'SO Details'!$K:$K,$E2574)</f>
        <v>0</v>
      </c>
      <c r="I2574" s="20">
        <f>IF(COUNTIFS($C:$C,B2574)&gt;1,SUMIFS('Sales Hx'!$Q:$Q,'Sales Hx'!$B:$B,_xlfn.XLOOKUP(B2574,C:C,B:B),'Sales Hx'!$D:$D,Planning!$E2574),SUMIFS('Sales Hx'!$Q:$Q,'Sales Hx'!$B:$B,Planning!$B2574,'Sales Hx'!$D:$D,Planning!$E2574))</f>
        <v>0</v>
      </c>
      <c r="J2574" s="16">
        <f>IF(COUNTIFS($C:$C,B2574)&gt;1,SUMIFS('Sales Hx'!$S:$S,'Sales Hx'!$B:$B,_xlfn.XLOOKUP(B2574,C:C,B:B),'Sales Hx'!$D:$D,E2574),SUMIFS('Sales Hx'!$S:$S,'Sales Hx'!$B:$B,$B2574,'Sales Hx'!$D:$D,$E2574))</f>
        <v>0</v>
      </c>
      <c r="K2574" s="16">
        <f t="shared" si="220"/>
        <v>0</v>
      </c>
      <c r="L2574" s="12">
        <f>IF(M2574&lt;&gt;"",M2574,IF(COUNTIFS($C:$C,B2574)&gt;1,SUMIFS('Sales Hx'!V:V,'Sales Hx'!$B:$B,_xlfn.XLOOKUP(B2574,C:C,B:B),'Sales Hx'!$D:$D,$E2574),SUMIFS('Sales Hx'!V:V,'Sales Hx'!$B:$B,$B2574,'Sales Hx'!$D:$D,$E2574)))</f>
        <v>0</v>
      </c>
      <c r="M2574" s="12">
        <v>0</v>
      </c>
      <c r="N2574" s="15">
        <f t="shared" si="224"/>
        <v>0</v>
      </c>
      <c r="O2574" s="21">
        <f t="shared" si="222"/>
        <v>0</v>
      </c>
      <c r="P2574" s="24">
        <v>25.5</v>
      </c>
      <c r="Q2574" s="18">
        <f t="shared" si="223"/>
        <v>0</v>
      </c>
      <c r="R2574" s="2">
        <v>1</v>
      </c>
      <c r="S2574" s="2">
        <v>120</v>
      </c>
      <c r="T2574" s="2" t="s">
        <v>4647</v>
      </c>
      <c r="U2574" s="28">
        <f>IF(G2574=0,"",_xlfn.MINIFS('PO Details'!$I:$I,'PO Details'!$D:$D,Planning!$B2574,'PO Details'!$L:$L,Planning!$E2574))</f>
        <v>45427</v>
      </c>
      <c r="V2574" s="29" t="s">
        <v>4640</v>
      </c>
      <c r="W2574" t="str">
        <f t="shared" si="221"/>
        <v/>
      </c>
      <c r="X2574" s="2">
        <v>120</v>
      </c>
    </row>
    <row r="2575" spans="1:24" x14ac:dyDescent="0.25">
      <c r="A2575" s="11" t="s">
        <v>4619</v>
      </c>
      <c r="B2575" s="22" t="s">
        <v>1752</v>
      </c>
      <c r="C2575" s="22"/>
      <c r="D2575" s="22" t="s">
        <v>1753</v>
      </c>
      <c r="E2575" s="31" t="s">
        <v>15</v>
      </c>
      <c r="F2575" s="12">
        <f>SUMIFS('Inventory Details'!$H:$H,'Inventory Details'!$B:$B,$B2575,'Inventory Details'!$E:$E,$E2575)</f>
        <v>0</v>
      </c>
      <c r="G2575" s="12">
        <f>SUMIFS('PO Details'!$H:$H,'PO Details'!$D:$D,Planning!$B2575,'PO Details'!$L:$L,$E2575)</f>
        <v>35</v>
      </c>
      <c r="H2575" s="12">
        <f>SUMIFS('SO Details'!$G:$G,'SO Details'!$D:$D,Planning!$B2575,'SO Details'!$K:$K,$E2575)</f>
        <v>0</v>
      </c>
      <c r="I2575" s="20">
        <f>IF(COUNTIFS($C:$C,B2575)&gt;1,SUMIFS('Sales Hx'!$Q:$Q,'Sales Hx'!$B:$B,_xlfn.XLOOKUP(B2575,C:C,B:B),'Sales Hx'!$D:$D,Planning!$E2575),SUMIFS('Sales Hx'!$Q:$Q,'Sales Hx'!$B:$B,Planning!$B2575,'Sales Hx'!$D:$D,Planning!$E2575))</f>
        <v>14</v>
      </c>
      <c r="J2575" s="16">
        <f>IF(COUNTIFS($C:$C,B2575)&gt;1,SUMIFS('Sales Hx'!$S:$S,'Sales Hx'!$B:$B,_xlfn.XLOOKUP(B2575,C:C,B:B),'Sales Hx'!$D:$D,E2575),SUMIFS('Sales Hx'!$S:$S,'Sales Hx'!$B:$B,$B2575,'Sales Hx'!$D:$D,$E2575))</f>
        <v>0.46052631578947373</v>
      </c>
      <c r="K2575" s="16">
        <f t="shared" si="220"/>
        <v>2.5</v>
      </c>
      <c r="L2575" s="12">
        <f>IF(M2575&lt;&gt;"",M2575,IF(COUNTIFS($C:$C,B2575)&gt;1,SUMIFS('Sales Hx'!V:V,'Sales Hx'!$B:$B,_xlfn.XLOOKUP(B2575,C:C,B:B),'Sales Hx'!$D:$D,$E2575),SUMIFS('Sales Hx'!V:V,'Sales Hx'!$B:$B,$B2575,'Sales Hx'!$D:$D,$E2575)))</f>
        <v>0</v>
      </c>
      <c r="M2575" s="12">
        <v>0</v>
      </c>
      <c r="N2575" s="15">
        <f t="shared" si="224"/>
        <v>0.46052631578947373</v>
      </c>
      <c r="O2575" s="21">
        <f t="shared" si="222"/>
        <v>0</v>
      </c>
      <c r="P2575" s="24">
        <v>25.5</v>
      </c>
      <c r="Q2575" s="18">
        <f t="shared" si="223"/>
        <v>0</v>
      </c>
      <c r="R2575" s="2">
        <v>1</v>
      </c>
      <c r="S2575" s="2">
        <v>120</v>
      </c>
      <c r="T2575" s="2" t="s">
        <v>4647</v>
      </c>
      <c r="U2575" s="28">
        <f>IF(G2575=0,"",_xlfn.MINIFS('PO Details'!$I:$I,'PO Details'!$D:$D,Planning!$B2575,'PO Details'!$L:$L,Planning!$E2575))</f>
        <v>45412</v>
      </c>
      <c r="V2575" s="29" t="s">
        <v>4640</v>
      </c>
      <c r="W2575" t="str">
        <f t="shared" si="221"/>
        <v>Max</v>
      </c>
      <c r="X2575" s="2">
        <v>120</v>
      </c>
    </row>
    <row r="2576" spans="1:24" x14ac:dyDescent="0.25">
      <c r="A2576" s="11" t="s">
        <v>4619</v>
      </c>
      <c r="B2576" s="22" t="s">
        <v>1752</v>
      </c>
      <c r="C2576" s="22"/>
      <c r="D2576" s="22" t="s">
        <v>1753</v>
      </c>
      <c r="E2576" s="31" t="s">
        <v>109</v>
      </c>
      <c r="F2576" s="12">
        <f>SUMIFS('Inventory Details'!$H:$H,'Inventory Details'!$B:$B,$B2576,'Inventory Details'!$E:$E,$E2576)</f>
        <v>0</v>
      </c>
      <c r="G2576" s="12">
        <f>SUMIFS('PO Details'!$H:$H,'PO Details'!$D:$D,Planning!$B2576,'PO Details'!$L:$L,$E2576)</f>
        <v>30</v>
      </c>
      <c r="H2576" s="12">
        <f>SUMIFS('SO Details'!$G:$G,'SO Details'!$D:$D,Planning!$B2576,'SO Details'!$K:$K,$E2576)</f>
        <v>0</v>
      </c>
      <c r="I2576" s="20">
        <f>IF(COUNTIFS($C:$C,B2576)&gt;1,SUMIFS('Sales Hx'!$Q:$Q,'Sales Hx'!$B:$B,_xlfn.XLOOKUP(B2576,C:C,B:B),'Sales Hx'!$D:$D,Planning!$E2576),SUMIFS('Sales Hx'!$Q:$Q,'Sales Hx'!$B:$B,Planning!$B2576,'Sales Hx'!$D:$D,Planning!$E2576))</f>
        <v>0</v>
      </c>
      <c r="J2576" s="16">
        <f>IF(COUNTIFS($C:$C,B2576)&gt;1,SUMIFS('Sales Hx'!$S:$S,'Sales Hx'!$B:$B,_xlfn.XLOOKUP(B2576,C:C,B:B),'Sales Hx'!$D:$D,E2576),SUMIFS('Sales Hx'!$S:$S,'Sales Hx'!$B:$B,$B2576,'Sales Hx'!$D:$D,$E2576))</f>
        <v>0</v>
      </c>
      <c r="K2576" s="16">
        <f t="shared" si="220"/>
        <v>0</v>
      </c>
      <c r="L2576" s="12">
        <f>IF(M2576&lt;&gt;"",M2576,IF(COUNTIFS($C:$C,B2576)&gt;1,SUMIFS('Sales Hx'!V:V,'Sales Hx'!$B:$B,_xlfn.XLOOKUP(B2576,C:C,B:B),'Sales Hx'!$D:$D,$E2576),SUMIFS('Sales Hx'!V:V,'Sales Hx'!$B:$B,$B2576,'Sales Hx'!$D:$D,$E2576)))</f>
        <v>0</v>
      </c>
      <c r="M2576" s="12">
        <v>0</v>
      </c>
      <c r="N2576" s="15">
        <f t="shared" si="224"/>
        <v>0</v>
      </c>
      <c r="O2576" s="21">
        <f t="shared" si="222"/>
        <v>0</v>
      </c>
      <c r="P2576" s="24">
        <v>25.5</v>
      </c>
      <c r="Q2576" s="18">
        <f t="shared" si="223"/>
        <v>0</v>
      </c>
      <c r="R2576" s="2">
        <v>1</v>
      </c>
      <c r="S2576" s="2">
        <v>120</v>
      </c>
      <c r="T2576" s="2" t="s">
        <v>4647</v>
      </c>
      <c r="U2576" s="28">
        <f>IF(G2576=0,"",_xlfn.MINIFS('PO Details'!$I:$I,'PO Details'!$D:$D,Planning!$B2576,'PO Details'!$L:$L,Planning!$E2576))</f>
        <v>45458</v>
      </c>
      <c r="V2576" s="29" t="s">
        <v>4640</v>
      </c>
      <c r="W2576" t="str">
        <f t="shared" si="221"/>
        <v/>
      </c>
      <c r="X2576" s="2">
        <v>120</v>
      </c>
    </row>
    <row r="2577" spans="1:24" x14ac:dyDescent="0.25">
      <c r="A2577" s="11" t="s">
        <v>4619</v>
      </c>
      <c r="B2577" s="22" t="s">
        <v>1752</v>
      </c>
      <c r="C2577" s="22"/>
      <c r="D2577" s="22" t="s">
        <v>1753</v>
      </c>
      <c r="E2577" s="31" t="s">
        <v>4746</v>
      </c>
      <c r="F2577" s="12">
        <f>SUMIFS('Inventory Details'!$H:$H,'Inventory Details'!$B:$B,$B2577,'Inventory Details'!$E:$E,$E2577)</f>
        <v>0</v>
      </c>
      <c r="G2577" s="12">
        <f>SUMIFS('PO Details'!$H:$H,'PO Details'!$D:$D,Planning!$B2577,'PO Details'!$L:$L,$E2577)</f>
        <v>45</v>
      </c>
      <c r="H2577" s="12">
        <f>SUMIFS('SO Details'!$G:$G,'SO Details'!$D:$D,Planning!$B2577,'SO Details'!$K:$K,$E2577)</f>
        <v>1</v>
      </c>
      <c r="I2577" s="20">
        <f>IF(COUNTIFS($C:$C,B2577)&gt;1,SUMIFS('Sales Hx'!$Q:$Q,'Sales Hx'!$B:$B,_xlfn.XLOOKUP(B2577,C:C,B:B),'Sales Hx'!$D:$D,Planning!$E2577),SUMIFS('Sales Hx'!$Q:$Q,'Sales Hx'!$B:$B,Planning!$B2577,'Sales Hx'!$D:$D,Planning!$E2577))</f>
        <v>0</v>
      </c>
      <c r="J2577" s="16">
        <f>IF(COUNTIFS($C:$C,B2577)&gt;1,SUMIFS('Sales Hx'!$S:$S,'Sales Hx'!$B:$B,_xlfn.XLOOKUP(B2577,C:C,B:B),'Sales Hx'!$D:$D,E2577),SUMIFS('Sales Hx'!$S:$S,'Sales Hx'!$B:$B,$B2577,'Sales Hx'!$D:$D,$E2577))</f>
        <v>6.5789473684210523E-2</v>
      </c>
      <c r="K2577" s="16">
        <f t="shared" si="220"/>
        <v>0</v>
      </c>
      <c r="L2577" s="12">
        <f>IF(M2577&lt;&gt;"",M2577,IF(COUNTIFS($C:$C,B2577)&gt;1,SUMIFS('Sales Hx'!V:V,'Sales Hx'!$B:$B,_xlfn.XLOOKUP(B2577,C:C,B:B),'Sales Hx'!$D:$D,$E2577),SUMIFS('Sales Hx'!V:V,'Sales Hx'!$B:$B,$B2577,'Sales Hx'!$D:$D,$E2577)))</f>
        <v>0</v>
      </c>
      <c r="M2577" s="12">
        <v>0</v>
      </c>
      <c r="N2577" s="15">
        <f t="shared" si="224"/>
        <v>6.5789473684210523E-2</v>
      </c>
      <c r="O2577" s="21">
        <f t="shared" si="222"/>
        <v>0</v>
      </c>
      <c r="P2577" s="24">
        <v>25.5</v>
      </c>
      <c r="Q2577" s="18">
        <f t="shared" si="223"/>
        <v>0</v>
      </c>
      <c r="R2577" s="2">
        <v>1</v>
      </c>
      <c r="S2577" s="2">
        <v>120</v>
      </c>
      <c r="T2577" s="2" t="s">
        <v>4647</v>
      </c>
      <c r="U2577" s="28">
        <f>IF(G2577=0,"",_xlfn.MINIFS('PO Details'!$I:$I,'PO Details'!$D:$D,Planning!$B2577,'PO Details'!$L:$L,Planning!$E2577))</f>
        <v>45458</v>
      </c>
      <c r="V2577" s="29" t="s">
        <v>4640</v>
      </c>
      <c r="W2577" t="str">
        <f t="shared" si="221"/>
        <v/>
      </c>
      <c r="X2577" s="2">
        <v>120</v>
      </c>
    </row>
    <row r="2578" spans="1:24" x14ac:dyDescent="0.25">
      <c r="A2578" s="11" t="s">
        <v>4619</v>
      </c>
      <c r="B2578" s="22" t="s">
        <v>1752</v>
      </c>
      <c r="C2578" s="22"/>
      <c r="D2578" s="22" t="s">
        <v>1753</v>
      </c>
      <c r="E2578" s="31" t="s">
        <v>106</v>
      </c>
      <c r="F2578" s="12">
        <f>SUMIFS('Inventory Details'!$H:$H,'Inventory Details'!$B:$B,$B2578,'Inventory Details'!$E:$E,$E2578)</f>
        <v>18</v>
      </c>
      <c r="G2578" s="12">
        <f>SUMIFS('PO Details'!$H:$H,'PO Details'!$D:$D,Planning!$B2578,'PO Details'!$L:$L,$E2578)</f>
        <v>100</v>
      </c>
      <c r="H2578" s="12">
        <f>SUMIFS('SO Details'!$G:$G,'SO Details'!$D:$D,Planning!$B2578,'SO Details'!$K:$K,$E2578)</f>
        <v>2</v>
      </c>
      <c r="I2578" s="20">
        <f>IF(COUNTIFS($C:$C,B2578)&gt;1,SUMIFS('Sales Hx'!$Q:$Q,'Sales Hx'!$B:$B,_xlfn.XLOOKUP(B2578,C:C,B:B),'Sales Hx'!$D:$D,Planning!$E2578),SUMIFS('Sales Hx'!$Q:$Q,'Sales Hx'!$B:$B,Planning!$B2578,'Sales Hx'!$D:$D,Planning!$E2578))</f>
        <v>0</v>
      </c>
      <c r="J2578" s="16">
        <f>IF(COUNTIFS($C:$C,B2578)&gt;1,SUMIFS('Sales Hx'!$S:$S,'Sales Hx'!$B:$B,_xlfn.XLOOKUP(B2578,C:C,B:B),'Sales Hx'!$D:$D,E2578),SUMIFS('Sales Hx'!$S:$S,'Sales Hx'!$B:$B,$B2578,'Sales Hx'!$D:$D,$E2578))</f>
        <v>0.23026315789473686</v>
      </c>
      <c r="K2578" s="16">
        <f t="shared" si="220"/>
        <v>0</v>
      </c>
      <c r="L2578" s="12">
        <f>IF(M2578&lt;&gt;"",M2578,IF(COUNTIFS($C:$C,B2578)&gt;1,SUMIFS('Sales Hx'!V:V,'Sales Hx'!$B:$B,_xlfn.XLOOKUP(B2578,C:C,B:B),'Sales Hx'!$D:$D,$E2578),SUMIFS('Sales Hx'!V:V,'Sales Hx'!$B:$B,$B2578,'Sales Hx'!$D:$D,$E2578)))</f>
        <v>0</v>
      </c>
      <c r="M2578" s="12">
        <v>0</v>
      </c>
      <c r="N2578" s="15">
        <f t="shared" si="224"/>
        <v>0.23026315789473686</v>
      </c>
      <c r="O2578" s="21">
        <f t="shared" si="222"/>
        <v>0</v>
      </c>
      <c r="P2578" s="24">
        <v>25.5</v>
      </c>
      <c r="Q2578" s="18">
        <f t="shared" si="223"/>
        <v>0</v>
      </c>
      <c r="R2578" s="2">
        <v>1</v>
      </c>
      <c r="S2578" s="2">
        <v>120</v>
      </c>
      <c r="T2578" s="2" t="s">
        <v>4647</v>
      </c>
      <c r="U2578" s="28">
        <f>IF(G2578=0,"",_xlfn.MINIFS('PO Details'!$I:$I,'PO Details'!$D:$D,Planning!$B2578,'PO Details'!$L:$L,Planning!$E2578))</f>
        <v>45458</v>
      </c>
      <c r="V2578" s="29" t="s">
        <v>4640</v>
      </c>
      <c r="W2578" t="str">
        <f t="shared" si="221"/>
        <v/>
      </c>
      <c r="X2578" s="2">
        <v>120</v>
      </c>
    </row>
    <row r="2579" spans="1:24" x14ac:dyDescent="0.25">
      <c r="A2579" s="11" t="s">
        <v>4619</v>
      </c>
      <c r="B2579" s="22" t="s">
        <v>1752</v>
      </c>
      <c r="C2579" s="22"/>
      <c r="D2579" s="22" t="s">
        <v>1753</v>
      </c>
      <c r="E2579" s="31" t="s">
        <v>113</v>
      </c>
      <c r="F2579" s="12">
        <f>SUMIFS('Inventory Details'!$H:$H,'Inventory Details'!$B:$B,$B2579,'Inventory Details'!$E:$E,$E2579)</f>
        <v>0</v>
      </c>
      <c r="G2579" s="12">
        <f>SUMIFS('PO Details'!$H:$H,'PO Details'!$D:$D,Planning!$B2579,'PO Details'!$L:$L,$E2579)</f>
        <v>0</v>
      </c>
      <c r="H2579" s="12">
        <f>SUMIFS('SO Details'!$G:$G,'SO Details'!$D:$D,Planning!$B2579,'SO Details'!$K:$K,$E2579)</f>
        <v>0</v>
      </c>
      <c r="I2579" s="20">
        <f>IF(COUNTIFS($C:$C,B2579)&gt;1,SUMIFS('Sales Hx'!$Q:$Q,'Sales Hx'!$B:$B,_xlfn.XLOOKUP(B2579,C:C,B:B),'Sales Hx'!$D:$D,Planning!$E2579),SUMIFS('Sales Hx'!$Q:$Q,'Sales Hx'!$B:$B,Planning!$B2579,'Sales Hx'!$D:$D,Planning!$E2579))</f>
        <v>0</v>
      </c>
      <c r="J2579" s="16">
        <f>IF(COUNTIFS($C:$C,B2579)&gt;1,SUMIFS('Sales Hx'!$S:$S,'Sales Hx'!$B:$B,_xlfn.XLOOKUP(B2579,C:C,B:B),'Sales Hx'!$D:$D,E2579),SUMIFS('Sales Hx'!$S:$S,'Sales Hx'!$B:$B,$B2579,'Sales Hx'!$D:$D,$E2579))</f>
        <v>0</v>
      </c>
      <c r="K2579" s="16">
        <f t="shared" si="220"/>
        <v>0</v>
      </c>
      <c r="L2579" s="12">
        <f>IF(M2579&lt;&gt;"",M2579,IF(COUNTIFS($C:$C,B2579)&gt;1,SUMIFS('Sales Hx'!V:V,'Sales Hx'!$B:$B,_xlfn.XLOOKUP(B2579,C:C,B:B),'Sales Hx'!$D:$D,$E2579),SUMIFS('Sales Hx'!V:V,'Sales Hx'!$B:$B,$B2579,'Sales Hx'!$D:$D,$E2579)))</f>
        <v>0</v>
      </c>
      <c r="M2579" s="12">
        <v>0</v>
      </c>
      <c r="N2579" s="15">
        <f t="shared" si="224"/>
        <v>0</v>
      </c>
      <c r="O2579" s="21">
        <f t="shared" si="222"/>
        <v>0</v>
      </c>
      <c r="P2579" s="24">
        <v>25.5</v>
      </c>
      <c r="Q2579" s="18">
        <f t="shared" si="223"/>
        <v>0</v>
      </c>
      <c r="R2579" s="2">
        <v>1</v>
      </c>
      <c r="S2579" s="2">
        <v>120</v>
      </c>
      <c r="T2579" s="2" t="s">
        <v>4647</v>
      </c>
      <c r="U2579" s="28" t="str">
        <f>IF(G2579=0,"",_xlfn.MINIFS('PO Details'!$I:$I,'PO Details'!$D:$D,Planning!$B2579,'PO Details'!$L:$L,Planning!$E2579))</f>
        <v/>
      </c>
      <c r="V2579" s="29" t="s">
        <v>4640</v>
      </c>
      <c r="W2579" t="str">
        <f t="shared" si="221"/>
        <v/>
      </c>
      <c r="X2579" s="2">
        <v>120</v>
      </c>
    </row>
    <row r="2580" spans="1:24" x14ac:dyDescent="0.25">
      <c r="A2580" s="11"/>
      <c r="B2580" s="22" t="s">
        <v>5614</v>
      </c>
      <c r="C2580" s="22"/>
      <c r="D2580" s="22"/>
      <c r="E2580" s="31" t="s">
        <v>4746</v>
      </c>
      <c r="F2580" s="12">
        <f>SUMIFS('Inventory Details'!$H:$H,'Inventory Details'!$B:$B,$B2580,'Inventory Details'!$E:$E,$E2580)</f>
        <v>0</v>
      </c>
      <c r="G2580" s="12">
        <f>SUMIFS('PO Details'!$H:$H,'PO Details'!$D:$D,Planning!$B2580,'PO Details'!$L:$L,$E2580)</f>
        <v>0</v>
      </c>
      <c r="H2580" s="12">
        <f>SUMIFS('SO Details'!$G:$G,'SO Details'!$D:$D,Planning!$B2580,'SO Details'!$K:$K,$E2580)</f>
        <v>1</v>
      </c>
      <c r="I2580" s="20">
        <f>IF(COUNTIFS($C:$C,B2580)&gt;1,SUMIFS('Sales Hx'!$Q:$Q,'Sales Hx'!$B:$B,_xlfn.XLOOKUP(B2580,C:C,B:B),'Sales Hx'!$D:$D,Planning!$E2580),SUMIFS('Sales Hx'!$Q:$Q,'Sales Hx'!$B:$B,Planning!$B2580,'Sales Hx'!$D:$D,Planning!$E2580))</f>
        <v>0</v>
      </c>
      <c r="J2580" s="16">
        <f>IF(COUNTIFS($C:$C,B2580)&gt;1,SUMIFS('Sales Hx'!$S:$S,'Sales Hx'!$B:$B,_xlfn.XLOOKUP(B2580,C:C,B:B),'Sales Hx'!$D:$D,E2580),SUMIFS('Sales Hx'!$S:$S,'Sales Hx'!$B:$B,$B2580,'Sales Hx'!$D:$D,$E2580))</f>
        <v>6.5789473684210523E-2</v>
      </c>
      <c r="K2580" s="16">
        <f t="shared" si="220"/>
        <v>0</v>
      </c>
      <c r="L2580" s="12">
        <f>IF(M2580&lt;&gt;"",M2580,IF(COUNTIFS($C:$C,B2580)&gt;1,SUMIFS('Sales Hx'!V:V,'Sales Hx'!$B:$B,_xlfn.XLOOKUP(B2580,C:C,B:B),'Sales Hx'!$D:$D,$E2580),SUMIFS('Sales Hx'!V:V,'Sales Hx'!$B:$B,$B2580,'Sales Hx'!$D:$D,$E2580)))</f>
        <v>0</v>
      </c>
      <c r="M2580" s="12">
        <v>0</v>
      </c>
      <c r="N2580" s="15">
        <f t="shared" si="224"/>
        <v>6.5789473684210523E-2</v>
      </c>
      <c r="O2580" s="21">
        <f t="shared" si="222"/>
        <v>7</v>
      </c>
      <c r="P2580" s="24">
        <v>0</v>
      </c>
      <c r="Q2580" s="18">
        <f t="shared" si="223"/>
        <v>0</v>
      </c>
      <c r="R2580" s="2">
        <v>1</v>
      </c>
      <c r="S2580" s="2">
        <v>90</v>
      </c>
      <c r="T2580" s="2" t="s">
        <v>4647</v>
      </c>
      <c r="U2580" s="28" t="str">
        <f>IF(G2580=0,"",_xlfn.MINIFS('PO Details'!$I:$I,'PO Details'!$D:$D,Planning!$B2580,'PO Details'!$L:$L,Planning!$E2580))</f>
        <v/>
      </c>
      <c r="V2580" s="29" t="s">
        <v>4640</v>
      </c>
      <c r="W2580" t="str">
        <f t="shared" si="221"/>
        <v>Max</v>
      </c>
      <c r="X2580" s="2">
        <v>120</v>
      </c>
    </row>
    <row r="2581" spans="1:24" x14ac:dyDescent="0.25">
      <c r="A2581" s="11" t="s">
        <v>4619</v>
      </c>
      <c r="B2581" s="22" t="s">
        <v>342</v>
      </c>
      <c r="C2581" s="22"/>
      <c r="D2581" s="22" t="s">
        <v>343</v>
      </c>
      <c r="E2581" s="31" t="s">
        <v>106</v>
      </c>
      <c r="F2581" s="12">
        <f>SUMIFS('Inventory Details'!$H:$H,'Inventory Details'!$B:$B,$B2581,'Inventory Details'!$E:$E,$E2581)</f>
        <v>215</v>
      </c>
      <c r="G2581" s="12">
        <f>SUMIFS('PO Details'!$H:$H,'PO Details'!$D:$D,Planning!$B2581,'PO Details'!$L:$L,$E2581)</f>
        <v>780</v>
      </c>
      <c r="H2581" s="12">
        <f>SUMIFS('SO Details'!$G:$G,'SO Details'!$D:$D,Planning!$B2581,'SO Details'!$K:$K,$E2581)</f>
        <v>31</v>
      </c>
      <c r="I2581" s="20">
        <f>IF(COUNTIFS($C:$C,B2581)&gt;1,SUMIFS('Sales Hx'!$Q:$Q,'Sales Hx'!$B:$B,_xlfn.XLOOKUP(B2581,C:C,B:B),'Sales Hx'!$D:$D,Planning!$E2581),SUMIFS('Sales Hx'!$Q:$Q,'Sales Hx'!$B:$B,Planning!$B2581,'Sales Hx'!$D:$D,Planning!$E2581))</f>
        <v>215.6</v>
      </c>
      <c r="J2581" s="16">
        <f>IF(COUNTIFS($C:$C,B2581)&gt;1,SUMIFS('Sales Hx'!$S:$S,'Sales Hx'!$B:$B,_xlfn.XLOOKUP(B2581,C:C,B:B),'Sales Hx'!$D:$D,E2581),SUMIFS('Sales Hx'!$S:$S,'Sales Hx'!$B:$B,$B2581,'Sales Hx'!$D:$D,$E2581))</f>
        <v>2.7598684210526314</v>
      </c>
      <c r="K2581" s="16">
        <f t="shared" si="220"/>
        <v>4.6150278293135436</v>
      </c>
      <c r="L2581" s="12">
        <f>IF(M2581&lt;&gt;"",M2581,IF(COUNTIFS($C:$C,B2581)&gt;1,SUMIFS('Sales Hx'!V:V,'Sales Hx'!$B:$B,_xlfn.XLOOKUP(B2581,C:C,B:B),'Sales Hx'!$D:$D,$E2581),SUMIFS('Sales Hx'!V:V,'Sales Hx'!$B:$B,$B2581,'Sales Hx'!$D:$D,$E2581)))</f>
        <v>0</v>
      </c>
      <c r="M2581" s="12">
        <v>0</v>
      </c>
      <c r="N2581" s="15">
        <f t="shared" si="224"/>
        <v>2.7598684210526314</v>
      </c>
      <c r="O2581" s="21">
        <f t="shared" si="222"/>
        <v>0</v>
      </c>
      <c r="P2581" s="24">
        <v>18</v>
      </c>
      <c r="Q2581" s="18">
        <f t="shared" si="223"/>
        <v>0</v>
      </c>
      <c r="R2581" s="2">
        <v>1</v>
      </c>
      <c r="S2581" s="2">
        <v>120</v>
      </c>
      <c r="T2581" s="2" t="s">
        <v>4647</v>
      </c>
      <c r="U2581" s="28">
        <f>IF(G2581=0,"",_xlfn.MINIFS('PO Details'!$I:$I,'PO Details'!$D:$D,Planning!$B2581,'PO Details'!$L:$L,Planning!$E2581))</f>
        <v>45458</v>
      </c>
      <c r="V2581" s="29" t="s">
        <v>4641</v>
      </c>
      <c r="W2581" t="str">
        <f t="shared" si="221"/>
        <v/>
      </c>
      <c r="X2581" s="2">
        <v>120</v>
      </c>
    </row>
    <row r="2582" spans="1:24" x14ac:dyDescent="0.25">
      <c r="A2582" s="11" t="s">
        <v>4619</v>
      </c>
      <c r="B2582" s="22" t="s">
        <v>342</v>
      </c>
      <c r="C2582" s="22"/>
      <c r="D2582" s="22" t="s">
        <v>343</v>
      </c>
      <c r="E2582" s="31" t="s">
        <v>109</v>
      </c>
      <c r="F2582" s="12">
        <f>SUMIFS('Inventory Details'!$H:$H,'Inventory Details'!$B:$B,$B2582,'Inventory Details'!$E:$E,$E2582)</f>
        <v>190</v>
      </c>
      <c r="G2582" s="12">
        <f>SUMIFS('PO Details'!$H:$H,'PO Details'!$D:$D,Planning!$B2582,'PO Details'!$L:$L,$E2582)</f>
        <v>240</v>
      </c>
      <c r="H2582" s="12">
        <f>SUMIFS('SO Details'!$G:$G,'SO Details'!$D:$D,Planning!$B2582,'SO Details'!$K:$K,$E2582)</f>
        <v>1</v>
      </c>
      <c r="I2582" s="20">
        <f>IF(COUNTIFS($C:$C,B2582)&gt;1,SUMIFS('Sales Hx'!$Q:$Q,'Sales Hx'!$B:$B,_xlfn.XLOOKUP(B2582,C:C,B:B),'Sales Hx'!$D:$D,Planning!$E2582),SUMIFS('Sales Hx'!$Q:$Q,'Sales Hx'!$B:$B,Planning!$B2582,'Sales Hx'!$D:$D,Planning!$E2582))</f>
        <v>77</v>
      </c>
      <c r="J2582" s="16">
        <f>IF(COUNTIFS($C:$C,B2582)&gt;1,SUMIFS('Sales Hx'!$S:$S,'Sales Hx'!$B:$B,_xlfn.XLOOKUP(B2582,C:C,B:B),'Sales Hx'!$D:$D,E2582),SUMIFS('Sales Hx'!$S:$S,'Sales Hx'!$B:$B,$B2582,'Sales Hx'!$D:$D,$E2582))</f>
        <v>0.76535087719298245</v>
      </c>
      <c r="K2582" s="16">
        <f t="shared" si="220"/>
        <v>5.5844155844155843</v>
      </c>
      <c r="L2582" s="12">
        <f>IF(M2582&lt;&gt;"",M2582,IF(COUNTIFS($C:$C,B2582)&gt;1,SUMIFS('Sales Hx'!V:V,'Sales Hx'!$B:$B,_xlfn.XLOOKUP(B2582,C:C,B:B),'Sales Hx'!$D:$D,$E2582),SUMIFS('Sales Hx'!V:V,'Sales Hx'!$B:$B,$B2582,'Sales Hx'!$D:$D,$E2582)))</f>
        <v>0</v>
      </c>
      <c r="M2582" s="12">
        <v>0</v>
      </c>
      <c r="N2582" s="15">
        <f t="shared" si="224"/>
        <v>0.76535087719298245</v>
      </c>
      <c r="O2582" s="21">
        <f t="shared" si="222"/>
        <v>0</v>
      </c>
      <c r="P2582" s="24">
        <v>18</v>
      </c>
      <c r="Q2582" s="18">
        <f t="shared" si="223"/>
        <v>0</v>
      </c>
      <c r="R2582" s="2">
        <v>1</v>
      </c>
      <c r="S2582" s="2">
        <v>120</v>
      </c>
      <c r="T2582" s="2" t="s">
        <v>4647</v>
      </c>
      <c r="U2582" s="28">
        <f>IF(G2582=0,"",_xlfn.MINIFS('PO Details'!$I:$I,'PO Details'!$D:$D,Planning!$B2582,'PO Details'!$L:$L,Planning!$E2582))</f>
        <v>45490</v>
      </c>
      <c r="V2582" s="29" t="s">
        <v>4641</v>
      </c>
      <c r="W2582" t="str">
        <f t="shared" si="221"/>
        <v/>
      </c>
      <c r="X2582" s="2">
        <v>120</v>
      </c>
    </row>
    <row r="2583" spans="1:24" x14ac:dyDescent="0.25">
      <c r="A2583" s="11" t="s">
        <v>4619</v>
      </c>
      <c r="B2583" s="22" t="s">
        <v>342</v>
      </c>
      <c r="C2583" s="22"/>
      <c r="D2583" s="22" t="s">
        <v>343</v>
      </c>
      <c r="E2583" s="31" t="s">
        <v>113</v>
      </c>
      <c r="F2583" s="12">
        <f>SUMIFS('Inventory Details'!$H:$H,'Inventory Details'!$B:$B,$B2583,'Inventory Details'!$E:$E,$E2583)</f>
        <v>124</v>
      </c>
      <c r="G2583" s="12">
        <f>SUMIFS('PO Details'!$H:$H,'PO Details'!$D:$D,Planning!$B2583,'PO Details'!$L:$L,$E2583)</f>
        <v>295</v>
      </c>
      <c r="H2583" s="12">
        <f>SUMIFS('SO Details'!$G:$G,'SO Details'!$D:$D,Planning!$B2583,'SO Details'!$K:$K,$E2583)</f>
        <v>6</v>
      </c>
      <c r="I2583" s="20">
        <f>IF(COUNTIFS($C:$C,B2583)&gt;1,SUMIFS('Sales Hx'!$Q:$Q,'Sales Hx'!$B:$B,_xlfn.XLOOKUP(B2583,C:C,B:B),'Sales Hx'!$D:$D,Planning!$E2583),SUMIFS('Sales Hx'!$Q:$Q,'Sales Hx'!$B:$B,Planning!$B2583,'Sales Hx'!$D:$D,Planning!$E2583))</f>
        <v>91</v>
      </c>
      <c r="J2583" s="16">
        <f>IF(COUNTIFS($C:$C,B2583)&gt;1,SUMIFS('Sales Hx'!$S:$S,'Sales Hx'!$B:$B,_xlfn.XLOOKUP(B2583,C:C,B:B),'Sales Hx'!$D:$D,E2583),SUMIFS('Sales Hx'!$S:$S,'Sales Hx'!$B:$B,$B2583,'Sales Hx'!$D:$D,$E2583))</f>
        <v>1.1381578947368423</v>
      </c>
      <c r="K2583" s="16">
        <f t="shared" si="220"/>
        <v>4.604395604395604</v>
      </c>
      <c r="L2583" s="12">
        <f>IF(M2583&lt;&gt;"",M2583,IF(COUNTIFS($C:$C,B2583)&gt;1,SUMIFS('Sales Hx'!V:V,'Sales Hx'!$B:$B,_xlfn.XLOOKUP(B2583,C:C,B:B),'Sales Hx'!$D:$D,$E2583),SUMIFS('Sales Hx'!V:V,'Sales Hx'!$B:$B,$B2583,'Sales Hx'!$D:$D,$E2583)))</f>
        <v>0</v>
      </c>
      <c r="M2583" s="12">
        <v>0</v>
      </c>
      <c r="N2583" s="15">
        <f t="shared" si="224"/>
        <v>1.1381578947368423</v>
      </c>
      <c r="O2583" s="21">
        <f t="shared" si="222"/>
        <v>0</v>
      </c>
      <c r="P2583" s="24">
        <v>18</v>
      </c>
      <c r="Q2583" s="18">
        <f t="shared" si="223"/>
        <v>0</v>
      </c>
      <c r="R2583" s="2">
        <v>1</v>
      </c>
      <c r="S2583" s="2">
        <v>120</v>
      </c>
      <c r="T2583" s="2" t="s">
        <v>4647</v>
      </c>
      <c r="U2583" s="28">
        <f>IF(G2583=0,"",_xlfn.MINIFS('PO Details'!$I:$I,'PO Details'!$D:$D,Planning!$B2583,'PO Details'!$L:$L,Planning!$E2583))</f>
        <v>45474</v>
      </c>
      <c r="V2583" s="29" t="s">
        <v>4641</v>
      </c>
      <c r="W2583" t="str">
        <f t="shared" si="221"/>
        <v/>
      </c>
      <c r="X2583" s="2">
        <v>120</v>
      </c>
    </row>
    <row r="2584" spans="1:24" x14ac:dyDescent="0.25">
      <c r="A2584" s="11" t="s">
        <v>4619</v>
      </c>
      <c r="B2584" s="22" t="s">
        <v>342</v>
      </c>
      <c r="C2584" s="22"/>
      <c r="D2584" s="22" t="s">
        <v>343</v>
      </c>
      <c r="E2584" s="31" t="s">
        <v>820</v>
      </c>
      <c r="F2584" s="12">
        <f>SUMIFS('Inventory Details'!$H:$H,'Inventory Details'!$B:$B,$B2584,'Inventory Details'!$E:$E,$E2584)</f>
        <v>75</v>
      </c>
      <c r="G2584" s="12">
        <f>SUMIFS('PO Details'!$H:$H,'PO Details'!$D:$D,Planning!$B2584,'PO Details'!$L:$L,$E2584)</f>
        <v>140</v>
      </c>
      <c r="H2584" s="12">
        <f>SUMIFS('SO Details'!$G:$G,'SO Details'!$D:$D,Planning!$B2584,'SO Details'!$K:$K,$E2584)</f>
        <v>4</v>
      </c>
      <c r="I2584" s="20">
        <f>IF(COUNTIFS($C:$C,B2584)&gt;1,SUMIFS('Sales Hx'!$Q:$Q,'Sales Hx'!$B:$B,_xlfn.XLOOKUP(B2584,C:C,B:B),'Sales Hx'!$D:$D,Planning!$E2584),SUMIFS('Sales Hx'!$Q:$Q,'Sales Hx'!$B:$B,Planning!$B2584,'Sales Hx'!$D:$D,Planning!$E2584))</f>
        <v>2.8</v>
      </c>
      <c r="J2584" s="16">
        <f>IF(COUNTIFS($C:$C,B2584)&gt;1,SUMIFS('Sales Hx'!$S:$S,'Sales Hx'!$B:$B,_xlfn.XLOOKUP(B2584,C:C,B:B),'Sales Hx'!$D:$D,E2584),SUMIFS('Sales Hx'!$S:$S,'Sales Hx'!$B:$B,$B2584,'Sales Hx'!$D:$D,$E2584))</f>
        <v>0.16973684210526316</v>
      </c>
      <c r="K2584" s="16">
        <f t="shared" si="220"/>
        <v>76.785714285714292</v>
      </c>
      <c r="L2584" s="12">
        <f>IF(M2584&lt;&gt;"",M2584,IF(COUNTIFS($C:$C,B2584)&gt;1,SUMIFS('Sales Hx'!V:V,'Sales Hx'!$B:$B,_xlfn.XLOOKUP(B2584,C:C,B:B),'Sales Hx'!$D:$D,$E2584),SUMIFS('Sales Hx'!V:V,'Sales Hx'!$B:$B,$B2584,'Sales Hx'!$D:$D,$E2584)))</f>
        <v>0</v>
      </c>
      <c r="M2584" s="12">
        <v>0</v>
      </c>
      <c r="N2584" s="15">
        <f t="shared" si="224"/>
        <v>0.16973684210526316</v>
      </c>
      <c r="O2584" s="21">
        <f t="shared" si="222"/>
        <v>0</v>
      </c>
      <c r="P2584" s="24">
        <v>18</v>
      </c>
      <c r="Q2584" s="18">
        <f t="shared" si="223"/>
        <v>0</v>
      </c>
      <c r="R2584" s="2">
        <v>1</v>
      </c>
      <c r="S2584" s="2">
        <v>120</v>
      </c>
      <c r="T2584" s="2" t="s">
        <v>4647</v>
      </c>
      <c r="U2584" s="28">
        <f>IF(G2584=0,"",_xlfn.MINIFS('PO Details'!$I:$I,'PO Details'!$D:$D,Planning!$B2584,'PO Details'!$L:$L,Planning!$E2584))</f>
        <v>45490</v>
      </c>
      <c r="V2584" s="29" t="s">
        <v>4641</v>
      </c>
      <c r="W2584" t="str">
        <f t="shared" si="221"/>
        <v>Max</v>
      </c>
      <c r="X2584" s="2">
        <v>120</v>
      </c>
    </row>
    <row r="2585" spans="1:24" x14ac:dyDescent="0.25">
      <c r="A2585" s="11" t="s">
        <v>4619</v>
      </c>
      <c r="B2585" s="22" t="s">
        <v>342</v>
      </c>
      <c r="C2585" s="22"/>
      <c r="D2585" s="22" t="s">
        <v>343</v>
      </c>
      <c r="E2585" s="31" t="s">
        <v>4746</v>
      </c>
      <c r="F2585" s="12">
        <f>SUMIFS('Inventory Details'!$H:$H,'Inventory Details'!$B:$B,$B2585,'Inventory Details'!$E:$E,$E2585)</f>
        <v>98</v>
      </c>
      <c r="G2585" s="12">
        <f>SUMIFS('PO Details'!$H:$H,'PO Details'!$D:$D,Planning!$B2585,'PO Details'!$L:$L,$E2585)</f>
        <v>1455</v>
      </c>
      <c r="H2585" s="12">
        <f>SUMIFS('SO Details'!$G:$G,'SO Details'!$D:$D,Planning!$B2585,'SO Details'!$K:$K,$E2585)</f>
        <v>20</v>
      </c>
      <c r="I2585" s="20">
        <f>IF(COUNTIFS($C:$C,B2585)&gt;1,SUMIFS('Sales Hx'!$Q:$Q,'Sales Hx'!$B:$B,_xlfn.XLOOKUP(B2585,C:C,B:B),'Sales Hx'!$D:$D,Planning!$E2585),SUMIFS('Sales Hx'!$Q:$Q,'Sales Hx'!$B:$B,Planning!$B2585,'Sales Hx'!$D:$D,Planning!$E2585))</f>
        <v>383.59999999999997</v>
      </c>
      <c r="J2585" s="16">
        <f>IF(COUNTIFS($C:$C,B2585)&gt;1,SUMIFS('Sales Hx'!$S:$S,'Sales Hx'!$B:$B,_xlfn.XLOOKUP(B2585,C:C,B:B),'Sales Hx'!$D:$D,E2585),SUMIFS('Sales Hx'!$S:$S,'Sales Hx'!$B:$B,$B2585,'Sales Hx'!$D:$D,$E2585))</f>
        <v>3.5449561403508767</v>
      </c>
      <c r="K2585" s="16">
        <f t="shared" si="220"/>
        <v>4.0484880083420229</v>
      </c>
      <c r="L2585" s="12">
        <f>IF(M2585&lt;&gt;"",M2585,IF(COUNTIFS($C:$C,B2585)&gt;1,SUMIFS('Sales Hx'!V:V,'Sales Hx'!$B:$B,_xlfn.XLOOKUP(B2585,C:C,B:B),'Sales Hx'!$D:$D,$E2585),SUMIFS('Sales Hx'!V:V,'Sales Hx'!$B:$B,$B2585,'Sales Hx'!$D:$D,$E2585)))</f>
        <v>0</v>
      </c>
      <c r="M2585" s="12">
        <v>0</v>
      </c>
      <c r="N2585" s="15">
        <f t="shared" si="224"/>
        <v>3.5449561403508767</v>
      </c>
      <c r="O2585" s="21">
        <f t="shared" si="222"/>
        <v>0</v>
      </c>
      <c r="P2585" s="24">
        <v>18</v>
      </c>
      <c r="Q2585" s="18">
        <f t="shared" si="223"/>
        <v>0</v>
      </c>
      <c r="R2585" s="2">
        <v>1</v>
      </c>
      <c r="S2585" s="2">
        <v>120</v>
      </c>
      <c r="T2585" s="2" t="s">
        <v>4647</v>
      </c>
      <c r="U2585" s="28">
        <f>IF(G2585=0,"",_xlfn.MINIFS('PO Details'!$I:$I,'PO Details'!$D:$D,Planning!$B2585,'PO Details'!$L:$L,Planning!$E2585))</f>
        <v>45453</v>
      </c>
      <c r="V2585" s="29" t="s">
        <v>4641</v>
      </c>
      <c r="W2585" t="str">
        <f t="shared" si="221"/>
        <v/>
      </c>
      <c r="X2585" s="2">
        <v>120</v>
      </c>
    </row>
    <row r="2586" spans="1:24" x14ac:dyDescent="0.25">
      <c r="A2586" s="11" t="s">
        <v>4619</v>
      </c>
      <c r="B2586" s="22" t="s">
        <v>342</v>
      </c>
      <c r="C2586" s="22"/>
      <c r="D2586" s="22" t="s">
        <v>343</v>
      </c>
      <c r="E2586" s="31" t="s">
        <v>119</v>
      </c>
      <c r="F2586" s="12">
        <f>SUMIFS('Inventory Details'!$H:$H,'Inventory Details'!$B:$B,$B2586,'Inventory Details'!$E:$E,$E2586)</f>
        <v>16</v>
      </c>
      <c r="G2586" s="12">
        <f>SUMIFS('PO Details'!$H:$H,'PO Details'!$D:$D,Planning!$B2586,'PO Details'!$L:$L,$E2586)</f>
        <v>65</v>
      </c>
      <c r="H2586" s="12">
        <f>SUMIFS('SO Details'!$G:$G,'SO Details'!$D:$D,Planning!$B2586,'SO Details'!$K:$K,$E2586)</f>
        <v>0</v>
      </c>
      <c r="I2586" s="20">
        <f>IF(COUNTIFS($C:$C,B2586)&gt;1,SUMIFS('Sales Hx'!$Q:$Q,'Sales Hx'!$B:$B,_xlfn.XLOOKUP(B2586,C:C,B:B),'Sales Hx'!$D:$D,Planning!$E2586),SUMIFS('Sales Hx'!$Q:$Q,'Sales Hx'!$B:$B,Planning!$B2586,'Sales Hx'!$D:$D,Planning!$E2586))</f>
        <v>35</v>
      </c>
      <c r="J2586" s="16">
        <f>IF(COUNTIFS($C:$C,B2586)&gt;1,SUMIFS('Sales Hx'!$S:$S,'Sales Hx'!$B:$B,_xlfn.XLOOKUP(B2586,C:C,B:B),'Sales Hx'!$D:$D,E2586),SUMIFS('Sales Hx'!$S:$S,'Sales Hx'!$B:$B,$B2586,'Sales Hx'!$D:$D,$E2586))</f>
        <v>0.36677631578947373</v>
      </c>
      <c r="K2586" s="16">
        <f t="shared" si="220"/>
        <v>2.3142857142857145</v>
      </c>
      <c r="L2586" s="12">
        <f>IF(M2586&lt;&gt;"",M2586,IF(COUNTIFS($C:$C,B2586)&gt;1,SUMIFS('Sales Hx'!V:V,'Sales Hx'!$B:$B,_xlfn.XLOOKUP(B2586,C:C,B:B),'Sales Hx'!$D:$D,$E2586),SUMIFS('Sales Hx'!V:V,'Sales Hx'!$B:$B,$B2586,'Sales Hx'!$D:$D,$E2586)))</f>
        <v>0</v>
      </c>
      <c r="M2586" s="12">
        <v>0</v>
      </c>
      <c r="N2586" s="15">
        <f t="shared" si="224"/>
        <v>0.36677631578947373</v>
      </c>
      <c r="O2586" s="21">
        <f t="shared" si="222"/>
        <v>0</v>
      </c>
      <c r="P2586" s="24">
        <v>18</v>
      </c>
      <c r="Q2586" s="18">
        <f t="shared" si="223"/>
        <v>0</v>
      </c>
      <c r="R2586" s="2">
        <v>1</v>
      </c>
      <c r="S2586" s="2">
        <v>120</v>
      </c>
      <c r="T2586" s="2" t="s">
        <v>4647</v>
      </c>
      <c r="U2586" s="28">
        <f>IF(G2586=0,"",_xlfn.MINIFS('PO Details'!$I:$I,'PO Details'!$D:$D,Planning!$B2586,'PO Details'!$L:$L,Planning!$E2586))</f>
        <v>45443</v>
      </c>
      <c r="V2586" s="29" t="s">
        <v>4641</v>
      </c>
      <c r="W2586" t="str">
        <f t="shared" si="221"/>
        <v/>
      </c>
      <c r="X2586" s="2">
        <v>120</v>
      </c>
    </row>
    <row r="2587" spans="1:24" x14ac:dyDescent="0.25">
      <c r="A2587" s="11" t="s">
        <v>4619</v>
      </c>
      <c r="B2587" s="22" t="s">
        <v>342</v>
      </c>
      <c r="C2587" s="22"/>
      <c r="D2587" s="22" t="s">
        <v>343</v>
      </c>
      <c r="E2587" s="31" t="s">
        <v>15</v>
      </c>
      <c r="F2587" s="12">
        <f>SUMIFS('Inventory Details'!$H:$H,'Inventory Details'!$B:$B,$B2587,'Inventory Details'!$E:$E,$E2587)</f>
        <v>150</v>
      </c>
      <c r="G2587" s="12">
        <f>SUMIFS('PO Details'!$H:$H,'PO Details'!$D:$D,Planning!$B2587,'PO Details'!$L:$L,$E2587)</f>
        <v>246</v>
      </c>
      <c r="H2587" s="12">
        <f>SUMIFS('SO Details'!$G:$G,'SO Details'!$D:$D,Planning!$B2587,'SO Details'!$K:$K,$E2587)</f>
        <v>20</v>
      </c>
      <c r="I2587" s="20">
        <f>IF(COUNTIFS($C:$C,B2587)&gt;1,SUMIFS('Sales Hx'!$Q:$Q,'Sales Hx'!$B:$B,_xlfn.XLOOKUP(B2587,C:C,B:B),'Sales Hx'!$D:$D,Planning!$E2587),SUMIFS('Sales Hx'!$Q:$Q,'Sales Hx'!$B:$B,Planning!$B2587,'Sales Hx'!$D:$D,Planning!$E2587))</f>
        <v>28</v>
      </c>
      <c r="J2587" s="16">
        <f>IF(COUNTIFS($C:$C,B2587)&gt;1,SUMIFS('Sales Hx'!$S:$S,'Sales Hx'!$B:$B,_xlfn.XLOOKUP(B2587,C:C,B:B),'Sales Hx'!$D:$D,E2587),SUMIFS('Sales Hx'!$S:$S,'Sales Hx'!$B:$B,$B2587,'Sales Hx'!$D:$D,$E2587))</f>
        <v>0.80592105263157898</v>
      </c>
      <c r="K2587" s="16">
        <f t="shared" si="220"/>
        <v>14.142857142857142</v>
      </c>
      <c r="L2587" s="12">
        <f>IF(M2587&lt;&gt;"",M2587,IF(COUNTIFS($C:$C,B2587)&gt;1,SUMIFS('Sales Hx'!V:V,'Sales Hx'!$B:$B,_xlfn.XLOOKUP(B2587,C:C,B:B),'Sales Hx'!$D:$D,$E2587),SUMIFS('Sales Hx'!V:V,'Sales Hx'!$B:$B,$B2587,'Sales Hx'!$D:$D,$E2587)))</f>
        <v>0</v>
      </c>
      <c r="M2587" s="12">
        <v>0</v>
      </c>
      <c r="N2587" s="15">
        <f t="shared" si="224"/>
        <v>0.80592105263157898</v>
      </c>
      <c r="O2587" s="21">
        <f t="shared" si="222"/>
        <v>0</v>
      </c>
      <c r="P2587" s="24">
        <v>18</v>
      </c>
      <c r="Q2587" s="18">
        <f t="shared" si="223"/>
        <v>0</v>
      </c>
      <c r="R2587" s="2">
        <v>1</v>
      </c>
      <c r="S2587" s="2">
        <v>120</v>
      </c>
      <c r="T2587" s="2" t="s">
        <v>4647</v>
      </c>
      <c r="U2587" s="28">
        <f>IF(G2587=0,"",_xlfn.MINIFS('PO Details'!$I:$I,'PO Details'!$D:$D,Planning!$B2587,'PO Details'!$L:$L,Planning!$E2587))</f>
        <v>45412</v>
      </c>
      <c r="V2587" s="29" t="s">
        <v>4641</v>
      </c>
      <c r="W2587" t="str">
        <f t="shared" si="221"/>
        <v/>
      </c>
      <c r="X2587" s="2">
        <v>120</v>
      </c>
    </row>
    <row r="2588" spans="1:24" x14ac:dyDescent="0.25">
      <c r="A2588" s="11" t="s">
        <v>4619</v>
      </c>
      <c r="B2588" s="22" t="s">
        <v>342</v>
      </c>
      <c r="C2588" s="22"/>
      <c r="D2588" s="22" t="s">
        <v>343</v>
      </c>
      <c r="E2588" s="31" t="s">
        <v>186</v>
      </c>
      <c r="F2588" s="12">
        <f>SUMIFS('Inventory Details'!$H:$H,'Inventory Details'!$B:$B,$B2588,'Inventory Details'!$E:$E,$E2588)</f>
        <v>0</v>
      </c>
      <c r="G2588" s="12">
        <f>SUMIFS('PO Details'!$H:$H,'PO Details'!$D:$D,Planning!$B2588,'PO Details'!$L:$L,$E2588)</f>
        <v>50</v>
      </c>
      <c r="H2588" s="12">
        <f>SUMIFS('SO Details'!$G:$G,'SO Details'!$D:$D,Planning!$B2588,'SO Details'!$K:$K,$E2588)</f>
        <v>0</v>
      </c>
      <c r="I2588" s="20">
        <f>IF(COUNTIFS($C:$C,B2588)&gt;1,SUMIFS('Sales Hx'!$Q:$Q,'Sales Hx'!$B:$B,_xlfn.XLOOKUP(B2588,C:C,B:B),'Sales Hx'!$D:$D,Planning!$E2588),SUMIFS('Sales Hx'!$Q:$Q,'Sales Hx'!$B:$B,Planning!$B2588,'Sales Hx'!$D:$D,Planning!$E2588))</f>
        <v>0</v>
      </c>
      <c r="J2588" s="16">
        <f>IF(COUNTIFS($C:$C,B2588)&gt;1,SUMIFS('Sales Hx'!$S:$S,'Sales Hx'!$B:$B,_xlfn.XLOOKUP(B2588,C:C,B:B),'Sales Hx'!$D:$D,E2588),SUMIFS('Sales Hx'!$S:$S,'Sales Hx'!$B:$B,$B2588,'Sales Hx'!$D:$D,$E2588))</f>
        <v>0</v>
      </c>
      <c r="K2588" s="16">
        <f t="shared" si="220"/>
        <v>0</v>
      </c>
      <c r="L2588" s="12">
        <f>IF(M2588&lt;&gt;"",M2588,IF(COUNTIFS($C:$C,B2588)&gt;1,SUMIFS('Sales Hx'!V:V,'Sales Hx'!$B:$B,_xlfn.XLOOKUP(B2588,C:C,B:B),'Sales Hx'!$D:$D,$E2588),SUMIFS('Sales Hx'!V:V,'Sales Hx'!$B:$B,$B2588,'Sales Hx'!$D:$D,$E2588)))</f>
        <v>0</v>
      </c>
      <c r="M2588" s="12">
        <v>0</v>
      </c>
      <c r="N2588" s="15">
        <f t="shared" si="224"/>
        <v>0</v>
      </c>
      <c r="O2588" s="21">
        <f t="shared" si="222"/>
        <v>0</v>
      </c>
      <c r="P2588" s="24">
        <v>18</v>
      </c>
      <c r="Q2588" s="18">
        <f t="shared" si="223"/>
        <v>0</v>
      </c>
      <c r="R2588" s="2">
        <v>1</v>
      </c>
      <c r="S2588" s="2">
        <v>120</v>
      </c>
      <c r="T2588" s="2" t="s">
        <v>4647</v>
      </c>
      <c r="U2588" s="28">
        <f>IF(G2588=0,"",_xlfn.MINIFS('PO Details'!$I:$I,'PO Details'!$D:$D,Planning!$B2588,'PO Details'!$L:$L,Planning!$E2588))</f>
        <v>45092</v>
      </c>
      <c r="V2588" s="29" t="s">
        <v>4641</v>
      </c>
      <c r="W2588" t="str">
        <f t="shared" si="221"/>
        <v/>
      </c>
      <c r="X2588" s="2">
        <v>120</v>
      </c>
    </row>
    <row r="2589" spans="1:24" x14ac:dyDescent="0.25">
      <c r="A2589" s="11" t="s">
        <v>4619</v>
      </c>
      <c r="B2589" s="22" t="s">
        <v>342</v>
      </c>
      <c r="C2589" s="22"/>
      <c r="D2589" s="22" t="s">
        <v>343</v>
      </c>
      <c r="E2589" s="31" t="s">
        <v>752</v>
      </c>
      <c r="F2589" s="12">
        <f>SUMIFS('Inventory Details'!$H:$H,'Inventory Details'!$B:$B,$B2589,'Inventory Details'!$E:$E,$E2589)</f>
        <v>4</v>
      </c>
      <c r="G2589" s="12">
        <f>SUMIFS('PO Details'!$H:$H,'PO Details'!$D:$D,Planning!$B2589,'PO Details'!$L:$L,$E2589)</f>
        <v>0</v>
      </c>
      <c r="H2589" s="12">
        <f>SUMIFS('SO Details'!$G:$G,'SO Details'!$D:$D,Planning!$B2589,'SO Details'!$K:$K,$E2589)</f>
        <v>0</v>
      </c>
      <c r="I2589" s="20">
        <f>IF(COUNTIFS($C:$C,B2589)&gt;1,SUMIFS('Sales Hx'!$Q:$Q,'Sales Hx'!$B:$B,_xlfn.XLOOKUP(B2589,C:C,B:B),'Sales Hx'!$D:$D,Planning!$E2589),SUMIFS('Sales Hx'!$Q:$Q,'Sales Hx'!$B:$B,Planning!$B2589,'Sales Hx'!$D:$D,Planning!$E2589))</f>
        <v>0</v>
      </c>
      <c r="J2589" s="16">
        <f>IF(COUNTIFS($C:$C,B2589)&gt;1,SUMIFS('Sales Hx'!$S:$S,'Sales Hx'!$B:$B,_xlfn.XLOOKUP(B2589,C:C,B:B),'Sales Hx'!$D:$D,E2589),SUMIFS('Sales Hx'!$S:$S,'Sales Hx'!$B:$B,$B2589,'Sales Hx'!$D:$D,$E2589))</f>
        <v>3.2894736842105261E-2</v>
      </c>
      <c r="K2589" s="16">
        <f t="shared" si="220"/>
        <v>0</v>
      </c>
      <c r="L2589" s="12">
        <f>IF(M2589&lt;&gt;"",M2589,IF(COUNTIFS($C:$C,B2589)&gt;1,SUMIFS('Sales Hx'!V:V,'Sales Hx'!$B:$B,_xlfn.XLOOKUP(B2589,C:C,B:B),'Sales Hx'!$D:$D,$E2589),SUMIFS('Sales Hx'!V:V,'Sales Hx'!$B:$B,$B2589,'Sales Hx'!$D:$D,$E2589)))</f>
        <v>0</v>
      </c>
      <c r="M2589" s="12">
        <v>0</v>
      </c>
      <c r="N2589" s="15">
        <f t="shared" si="224"/>
        <v>3.2894736842105261E-2</v>
      </c>
      <c r="O2589" s="21">
        <f t="shared" si="222"/>
        <v>0</v>
      </c>
      <c r="P2589" s="24">
        <v>18</v>
      </c>
      <c r="Q2589" s="18">
        <f t="shared" si="223"/>
        <v>0</v>
      </c>
      <c r="R2589" s="2">
        <v>1</v>
      </c>
      <c r="S2589" s="2">
        <v>120</v>
      </c>
      <c r="T2589" s="2" t="s">
        <v>4647</v>
      </c>
      <c r="U2589" s="28" t="str">
        <f>IF(G2589=0,"",_xlfn.MINIFS('PO Details'!$I:$I,'PO Details'!$D:$D,Planning!$B2589,'PO Details'!$L:$L,Planning!$E2589))</f>
        <v/>
      </c>
      <c r="V2589" s="29" t="s">
        <v>4641</v>
      </c>
      <c r="W2589" t="str">
        <f t="shared" si="221"/>
        <v/>
      </c>
      <c r="X2589" s="2">
        <v>120</v>
      </c>
    </row>
    <row r="2590" spans="1:24" x14ac:dyDescent="0.25">
      <c r="A2590" s="11" t="s">
        <v>4619</v>
      </c>
      <c r="B2590" s="22" t="s">
        <v>342</v>
      </c>
      <c r="C2590" s="22"/>
      <c r="D2590" s="22" t="s">
        <v>343</v>
      </c>
      <c r="E2590" s="31" t="s">
        <v>861</v>
      </c>
      <c r="F2590" s="12">
        <f>SUMIFS('Inventory Details'!$H:$H,'Inventory Details'!$B:$B,$B2590,'Inventory Details'!$E:$E,$E2590)</f>
        <v>1</v>
      </c>
      <c r="G2590" s="12">
        <f>SUMIFS('PO Details'!$H:$H,'PO Details'!$D:$D,Planning!$B2590,'PO Details'!$L:$L,$E2590)</f>
        <v>0</v>
      </c>
      <c r="H2590" s="12">
        <f>SUMIFS('SO Details'!$G:$G,'SO Details'!$D:$D,Planning!$B2590,'SO Details'!$K:$K,$E2590)</f>
        <v>1</v>
      </c>
      <c r="I2590" s="20">
        <f>IF(COUNTIFS($C:$C,B2590)&gt;1,SUMIFS('Sales Hx'!$Q:$Q,'Sales Hx'!$B:$B,_xlfn.XLOOKUP(B2590,C:C,B:B),'Sales Hx'!$D:$D,Planning!$E2590),SUMIFS('Sales Hx'!$Q:$Q,'Sales Hx'!$B:$B,Planning!$B2590,'Sales Hx'!$D:$D,Planning!$E2590))</f>
        <v>0</v>
      </c>
      <c r="J2590" s="16">
        <f>IF(COUNTIFS($C:$C,B2590)&gt;1,SUMIFS('Sales Hx'!$S:$S,'Sales Hx'!$B:$B,_xlfn.XLOOKUP(B2590,C:C,B:B),'Sales Hx'!$D:$D,E2590),SUMIFS('Sales Hx'!$S:$S,'Sales Hx'!$B:$B,$B2590,'Sales Hx'!$D:$D,$E2590))</f>
        <v>4.9342105263157895E-2</v>
      </c>
      <c r="K2590" s="16">
        <f t="shared" si="220"/>
        <v>0</v>
      </c>
      <c r="L2590" s="12">
        <f>IF(M2590&lt;&gt;"",M2590,IF(COUNTIFS($C:$C,B2590)&gt;1,SUMIFS('Sales Hx'!V:V,'Sales Hx'!$B:$B,_xlfn.XLOOKUP(B2590,C:C,B:B),'Sales Hx'!$D:$D,$E2590),SUMIFS('Sales Hx'!V:V,'Sales Hx'!$B:$B,$B2590,'Sales Hx'!$D:$D,$E2590)))</f>
        <v>0</v>
      </c>
      <c r="M2590" s="12">
        <v>0</v>
      </c>
      <c r="N2590" s="15">
        <f t="shared" si="224"/>
        <v>4.9342105263157895E-2</v>
      </c>
      <c r="O2590" s="21">
        <f t="shared" si="222"/>
        <v>0</v>
      </c>
      <c r="P2590" s="24">
        <v>18</v>
      </c>
      <c r="Q2590" s="18">
        <f t="shared" si="223"/>
        <v>0</v>
      </c>
      <c r="R2590" s="2">
        <v>1</v>
      </c>
      <c r="S2590" s="2">
        <v>120</v>
      </c>
      <c r="T2590" s="2" t="s">
        <v>4647</v>
      </c>
      <c r="U2590" s="28" t="str">
        <f>IF(G2590=0,"",_xlfn.MINIFS('PO Details'!$I:$I,'PO Details'!$D:$D,Planning!$B2590,'PO Details'!$L:$L,Planning!$E2590))</f>
        <v/>
      </c>
      <c r="V2590" s="29" t="s">
        <v>4641</v>
      </c>
      <c r="W2590" t="str">
        <f t="shared" si="221"/>
        <v/>
      </c>
      <c r="X2590" s="2">
        <v>120</v>
      </c>
    </row>
    <row r="2591" spans="1:24" x14ac:dyDescent="0.25">
      <c r="A2591" s="11" t="s">
        <v>4619</v>
      </c>
      <c r="B2591" s="22" t="s">
        <v>342</v>
      </c>
      <c r="C2591" s="22"/>
      <c r="D2591" s="22" t="s">
        <v>343</v>
      </c>
      <c r="E2591" s="31" t="s">
        <v>1201</v>
      </c>
      <c r="F2591" s="12">
        <f>SUMIFS('Inventory Details'!$H:$H,'Inventory Details'!$B:$B,$B2591,'Inventory Details'!$E:$E,$E2591)</f>
        <v>1</v>
      </c>
      <c r="G2591" s="12">
        <f>SUMIFS('PO Details'!$H:$H,'PO Details'!$D:$D,Planning!$B2591,'PO Details'!$L:$L,$E2591)</f>
        <v>0</v>
      </c>
      <c r="H2591" s="12">
        <f>SUMIFS('SO Details'!$G:$G,'SO Details'!$D:$D,Planning!$B2591,'SO Details'!$K:$K,$E2591)</f>
        <v>0</v>
      </c>
      <c r="I2591" s="20">
        <f>IF(COUNTIFS($C:$C,B2591)&gt;1,SUMIFS('Sales Hx'!$Q:$Q,'Sales Hx'!$B:$B,_xlfn.XLOOKUP(B2591,C:C,B:B),'Sales Hx'!$D:$D,Planning!$E2591),SUMIFS('Sales Hx'!$Q:$Q,'Sales Hx'!$B:$B,Planning!$B2591,'Sales Hx'!$D:$D,Planning!$E2591))</f>
        <v>0</v>
      </c>
      <c r="J2591" s="16">
        <f>IF(COUNTIFS($C:$C,B2591)&gt;1,SUMIFS('Sales Hx'!$S:$S,'Sales Hx'!$B:$B,_xlfn.XLOOKUP(B2591,C:C,B:B),'Sales Hx'!$D:$D,E2591),SUMIFS('Sales Hx'!$S:$S,'Sales Hx'!$B:$B,$B2591,'Sales Hx'!$D:$D,$E2591))</f>
        <v>0</v>
      </c>
      <c r="K2591" s="16">
        <f t="shared" si="220"/>
        <v>0</v>
      </c>
      <c r="L2591" s="12">
        <f>IF(M2591&lt;&gt;"",M2591,IF(COUNTIFS($C:$C,B2591)&gt;1,SUMIFS('Sales Hx'!V:V,'Sales Hx'!$B:$B,_xlfn.XLOOKUP(B2591,C:C,B:B),'Sales Hx'!$D:$D,$E2591),SUMIFS('Sales Hx'!V:V,'Sales Hx'!$B:$B,$B2591,'Sales Hx'!$D:$D,$E2591)))</f>
        <v>0</v>
      </c>
      <c r="M2591" s="12">
        <v>0</v>
      </c>
      <c r="N2591" s="15">
        <f t="shared" si="224"/>
        <v>0</v>
      </c>
      <c r="O2591" s="21">
        <f t="shared" si="222"/>
        <v>0</v>
      </c>
      <c r="P2591" s="24">
        <v>18</v>
      </c>
      <c r="Q2591" s="18">
        <f t="shared" si="223"/>
        <v>0</v>
      </c>
      <c r="R2591" s="2">
        <v>1</v>
      </c>
      <c r="S2591" s="2">
        <v>120</v>
      </c>
      <c r="T2591" s="2" t="s">
        <v>4647</v>
      </c>
      <c r="U2591" s="28" t="str">
        <f>IF(G2591=0,"",_xlfn.MINIFS('PO Details'!$I:$I,'PO Details'!$D:$D,Planning!$B2591,'PO Details'!$L:$L,Planning!$E2591))</f>
        <v/>
      </c>
      <c r="V2591" s="29" t="s">
        <v>4641</v>
      </c>
      <c r="W2591" t="str">
        <f t="shared" si="221"/>
        <v/>
      </c>
      <c r="X2591" s="2">
        <v>120</v>
      </c>
    </row>
    <row r="2592" spans="1:24" x14ac:dyDescent="0.25">
      <c r="A2592" s="11" t="s">
        <v>4619</v>
      </c>
      <c r="B2592" s="22" t="s">
        <v>342</v>
      </c>
      <c r="C2592" s="22"/>
      <c r="D2592" s="22" t="s">
        <v>343</v>
      </c>
      <c r="E2592" s="31" t="s">
        <v>108</v>
      </c>
      <c r="F2592" s="12">
        <f>SUMIFS('Inventory Details'!$H:$H,'Inventory Details'!$B:$B,$B2592,'Inventory Details'!$E:$E,$E2592)</f>
        <v>8</v>
      </c>
      <c r="G2592" s="12">
        <f>SUMIFS('PO Details'!$H:$H,'PO Details'!$D:$D,Planning!$B2592,'PO Details'!$L:$L,$E2592)</f>
        <v>0</v>
      </c>
      <c r="H2592" s="12">
        <f>SUMIFS('SO Details'!$G:$G,'SO Details'!$D:$D,Planning!$B2592,'SO Details'!$K:$K,$E2592)</f>
        <v>0</v>
      </c>
      <c r="I2592" s="20">
        <f>IF(COUNTIFS($C:$C,B2592)&gt;1,SUMIFS('Sales Hx'!$Q:$Q,'Sales Hx'!$B:$B,_xlfn.XLOOKUP(B2592,C:C,B:B),'Sales Hx'!$D:$D,Planning!$E2592),SUMIFS('Sales Hx'!$Q:$Q,'Sales Hx'!$B:$B,Planning!$B2592,'Sales Hx'!$D:$D,Planning!$E2592))</f>
        <v>4.1999999999999993</v>
      </c>
      <c r="J2592" s="16">
        <f>IF(COUNTIFS($C:$C,B2592)&gt;1,SUMIFS('Sales Hx'!$S:$S,'Sales Hx'!$B:$B,_xlfn.XLOOKUP(B2592,C:C,B:B),'Sales Hx'!$D:$D,E2592),SUMIFS('Sales Hx'!$S:$S,'Sales Hx'!$B:$B,$B2592,'Sales Hx'!$D:$D,$E2592))</f>
        <v>0.27763157894736845</v>
      </c>
      <c r="K2592" s="16">
        <f t="shared" si="220"/>
        <v>1.9047619047619051</v>
      </c>
      <c r="L2592" s="12">
        <f>IF(M2592&lt;&gt;"",M2592,IF(COUNTIFS($C:$C,B2592)&gt;1,SUMIFS('Sales Hx'!V:V,'Sales Hx'!$B:$B,_xlfn.XLOOKUP(B2592,C:C,B:B),'Sales Hx'!$D:$D,$E2592),SUMIFS('Sales Hx'!V:V,'Sales Hx'!$B:$B,$B2592,'Sales Hx'!$D:$D,$E2592)))</f>
        <v>0</v>
      </c>
      <c r="M2592" s="12">
        <v>0</v>
      </c>
      <c r="N2592" s="15">
        <f t="shared" si="224"/>
        <v>0.27763157894736845</v>
      </c>
      <c r="O2592" s="21">
        <f t="shared" si="222"/>
        <v>0</v>
      </c>
      <c r="P2592" s="24">
        <v>18</v>
      </c>
      <c r="Q2592" s="18">
        <f t="shared" si="223"/>
        <v>0</v>
      </c>
      <c r="R2592" s="2">
        <v>1</v>
      </c>
      <c r="S2592" s="2">
        <v>120</v>
      </c>
      <c r="T2592" s="2" t="s">
        <v>4647</v>
      </c>
      <c r="U2592" s="28" t="str">
        <f>IF(G2592=0,"",_xlfn.MINIFS('PO Details'!$I:$I,'PO Details'!$D:$D,Planning!$B2592,'PO Details'!$L:$L,Planning!$E2592))</f>
        <v/>
      </c>
      <c r="V2592" s="29" t="s">
        <v>4641</v>
      </c>
      <c r="W2592" t="str">
        <f t="shared" si="221"/>
        <v/>
      </c>
      <c r="X2592" s="2">
        <v>120</v>
      </c>
    </row>
    <row r="2593" spans="1:24" x14ac:dyDescent="0.25">
      <c r="A2593" s="11" t="s">
        <v>4619</v>
      </c>
      <c r="B2593" s="22" t="s">
        <v>342</v>
      </c>
      <c r="C2593" s="22"/>
      <c r="D2593" s="22" t="s">
        <v>343</v>
      </c>
      <c r="E2593" s="31" t="s">
        <v>2214</v>
      </c>
      <c r="F2593" s="12">
        <f>SUMIFS('Inventory Details'!$H:$H,'Inventory Details'!$B:$B,$B2593,'Inventory Details'!$E:$E,$E2593)</f>
        <v>0</v>
      </c>
      <c r="G2593" s="12">
        <f>SUMIFS('PO Details'!$H:$H,'PO Details'!$D:$D,Planning!$B2593,'PO Details'!$L:$L,$E2593)</f>
        <v>0</v>
      </c>
      <c r="H2593" s="12">
        <f>SUMIFS('SO Details'!$G:$G,'SO Details'!$D:$D,Planning!$B2593,'SO Details'!$K:$K,$E2593)</f>
        <v>0</v>
      </c>
      <c r="I2593" s="20">
        <f>IF(COUNTIFS($C:$C,B2593)&gt;1,SUMIFS('Sales Hx'!$Q:$Q,'Sales Hx'!$B:$B,_xlfn.XLOOKUP(B2593,C:C,B:B),'Sales Hx'!$D:$D,Planning!$E2593),SUMIFS('Sales Hx'!$Q:$Q,'Sales Hx'!$B:$B,Planning!$B2593,'Sales Hx'!$D:$D,Planning!$E2593))</f>
        <v>0</v>
      </c>
      <c r="J2593" s="16">
        <f>IF(COUNTIFS($C:$C,B2593)&gt;1,SUMIFS('Sales Hx'!$S:$S,'Sales Hx'!$B:$B,_xlfn.XLOOKUP(B2593,C:C,B:B),'Sales Hx'!$D:$D,E2593),SUMIFS('Sales Hx'!$S:$S,'Sales Hx'!$B:$B,$B2593,'Sales Hx'!$D:$D,$E2593))</f>
        <v>6.5789473684210523E-2</v>
      </c>
      <c r="K2593" s="16">
        <f t="shared" si="220"/>
        <v>0</v>
      </c>
      <c r="L2593" s="12">
        <f>IF(M2593&lt;&gt;"",M2593,IF(COUNTIFS($C:$C,B2593)&gt;1,SUMIFS('Sales Hx'!V:V,'Sales Hx'!$B:$B,_xlfn.XLOOKUP(B2593,C:C,B:B),'Sales Hx'!$D:$D,$E2593),SUMIFS('Sales Hx'!V:V,'Sales Hx'!$B:$B,$B2593,'Sales Hx'!$D:$D,$E2593)))</f>
        <v>0</v>
      </c>
      <c r="M2593" s="12">
        <v>0</v>
      </c>
      <c r="N2593" s="15">
        <f t="shared" si="224"/>
        <v>6.5789473684210523E-2</v>
      </c>
      <c r="O2593" s="21">
        <f t="shared" si="222"/>
        <v>8</v>
      </c>
      <c r="P2593" s="24">
        <v>18</v>
      </c>
      <c r="Q2593" s="18">
        <f t="shared" si="223"/>
        <v>144</v>
      </c>
      <c r="R2593" s="2">
        <v>1</v>
      </c>
      <c r="S2593" s="2">
        <v>120</v>
      </c>
      <c r="T2593" s="2" t="s">
        <v>4647</v>
      </c>
      <c r="U2593" s="28" t="str">
        <f>IF(G2593=0,"",_xlfn.MINIFS('PO Details'!$I:$I,'PO Details'!$D:$D,Planning!$B2593,'PO Details'!$L:$L,Planning!$E2593))</f>
        <v/>
      </c>
      <c r="V2593" s="29" t="s">
        <v>4641</v>
      </c>
      <c r="W2593" t="str">
        <f t="shared" si="221"/>
        <v/>
      </c>
      <c r="X2593" s="2">
        <v>120</v>
      </c>
    </row>
    <row r="2594" spans="1:24" x14ac:dyDescent="0.25">
      <c r="A2594" s="11"/>
      <c r="B2594" s="22" t="s">
        <v>1754</v>
      </c>
      <c r="C2594" s="22"/>
      <c r="D2594" s="22" t="s">
        <v>1755</v>
      </c>
      <c r="E2594" s="31" t="s">
        <v>15</v>
      </c>
      <c r="F2594" s="12">
        <f>SUMIFS('Inventory Details'!$H:$H,'Inventory Details'!$B:$B,$B2594,'Inventory Details'!$E:$E,$E2594)</f>
        <v>0</v>
      </c>
      <c r="G2594" s="12">
        <f>SUMIFS('PO Details'!$H:$H,'PO Details'!$D:$D,Planning!$B2594,'PO Details'!$L:$L,$E2594)</f>
        <v>5</v>
      </c>
      <c r="H2594" s="12">
        <f>SUMIFS('SO Details'!$G:$G,'SO Details'!$D:$D,Planning!$B2594,'SO Details'!$K:$K,$E2594)</f>
        <v>0</v>
      </c>
      <c r="I2594" s="20">
        <f>IF(COUNTIFS($C:$C,B2594)&gt;1,SUMIFS('Sales Hx'!$Q:$Q,'Sales Hx'!$B:$B,_xlfn.XLOOKUP(B2594,C:C,B:B),'Sales Hx'!$D:$D,Planning!$E2594),SUMIFS('Sales Hx'!$Q:$Q,'Sales Hx'!$B:$B,Planning!$B2594,'Sales Hx'!$D:$D,Planning!$E2594))</f>
        <v>0</v>
      </c>
      <c r="J2594" s="16">
        <f>IF(COUNTIFS($C:$C,B2594)&gt;1,SUMIFS('Sales Hx'!$S:$S,'Sales Hx'!$B:$B,_xlfn.XLOOKUP(B2594,C:C,B:B),'Sales Hx'!$D:$D,E2594),SUMIFS('Sales Hx'!$S:$S,'Sales Hx'!$B:$B,$B2594,'Sales Hx'!$D:$D,$E2594))</f>
        <v>0</v>
      </c>
      <c r="K2594" s="16">
        <f t="shared" si="220"/>
        <v>0</v>
      </c>
      <c r="L2594" s="12">
        <f>IF(M2594&lt;&gt;"",M2594,IF(COUNTIFS($C:$C,B2594)&gt;1,SUMIFS('Sales Hx'!V:V,'Sales Hx'!$B:$B,_xlfn.XLOOKUP(B2594,C:C,B:B),'Sales Hx'!$D:$D,$E2594),SUMIFS('Sales Hx'!V:V,'Sales Hx'!$B:$B,$B2594,'Sales Hx'!$D:$D,$E2594)))</f>
        <v>0</v>
      </c>
      <c r="M2594" s="12">
        <v>0</v>
      </c>
      <c r="N2594" s="15">
        <f t="shared" si="224"/>
        <v>0</v>
      </c>
      <c r="O2594" s="21">
        <f t="shared" si="222"/>
        <v>0</v>
      </c>
      <c r="P2594" s="24">
        <v>8.5</v>
      </c>
      <c r="Q2594" s="18">
        <f t="shared" si="223"/>
        <v>0</v>
      </c>
      <c r="R2594" s="2">
        <v>1</v>
      </c>
      <c r="S2594" s="2">
        <v>120</v>
      </c>
      <c r="T2594" s="2" t="s">
        <v>4646</v>
      </c>
      <c r="U2594" s="28">
        <f>IF(G2594=0,"",_xlfn.MINIFS('PO Details'!$I:$I,'PO Details'!$D:$D,Planning!$B2594,'PO Details'!$L:$L,Planning!$E2594))</f>
        <v>45397</v>
      </c>
      <c r="V2594" s="29" t="s">
        <v>4640</v>
      </c>
      <c r="W2594" t="str">
        <f t="shared" si="221"/>
        <v/>
      </c>
      <c r="X2594" s="2">
        <v>120</v>
      </c>
    </row>
    <row r="2595" spans="1:24" x14ac:dyDescent="0.25">
      <c r="A2595" s="11"/>
      <c r="B2595" s="22" t="s">
        <v>1754</v>
      </c>
      <c r="C2595" s="22"/>
      <c r="D2595" s="22" t="s">
        <v>1755</v>
      </c>
      <c r="E2595" s="31" t="s">
        <v>109</v>
      </c>
      <c r="F2595" s="12">
        <f>SUMIFS('Inventory Details'!$H:$H,'Inventory Details'!$B:$B,$B2595,'Inventory Details'!$E:$E,$E2595)</f>
        <v>11</v>
      </c>
      <c r="G2595" s="12">
        <f>SUMIFS('PO Details'!$H:$H,'PO Details'!$D:$D,Planning!$B2595,'PO Details'!$L:$L,$E2595)</f>
        <v>0</v>
      </c>
      <c r="H2595" s="12">
        <f>SUMIFS('SO Details'!$G:$G,'SO Details'!$D:$D,Planning!$B2595,'SO Details'!$K:$K,$E2595)</f>
        <v>0</v>
      </c>
      <c r="I2595" s="20">
        <f>IF(COUNTIFS($C:$C,B2595)&gt;1,SUMIFS('Sales Hx'!$Q:$Q,'Sales Hx'!$B:$B,_xlfn.XLOOKUP(B2595,C:C,B:B),'Sales Hx'!$D:$D,Planning!$E2595),SUMIFS('Sales Hx'!$Q:$Q,'Sales Hx'!$B:$B,Planning!$B2595,'Sales Hx'!$D:$D,Planning!$E2595))</f>
        <v>0</v>
      </c>
      <c r="J2595" s="16">
        <f>IF(COUNTIFS($C:$C,B2595)&gt;1,SUMIFS('Sales Hx'!$S:$S,'Sales Hx'!$B:$B,_xlfn.XLOOKUP(B2595,C:C,B:B),'Sales Hx'!$D:$D,E2595),SUMIFS('Sales Hx'!$S:$S,'Sales Hx'!$B:$B,$B2595,'Sales Hx'!$D:$D,$E2595))</f>
        <v>0</v>
      </c>
      <c r="K2595" s="16">
        <f t="shared" si="220"/>
        <v>0</v>
      </c>
      <c r="L2595" s="12">
        <f>IF(M2595&lt;&gt;"",M2595,IF(COUNTIFS($C:$C,B2595)&gt;1,SUMIFS('Sales Hx'!V:V,'Sales Hx'!$B:$B,_xlfn.XLOOKUP(B2595,C:C,B:B),'Sales Hx'!$D:$D,$E2595),SUMIFS('Sales Hx'!V:V,'Sales Hx'!$B:$B,$B2595,'Sales Hx'!$D:$D,$E2595)))</f>
        <v>0</v>
      </c>
      <c r="M2595" s="12">
        <v>0</v>
      </c>
      <c r="N2595" s="15">
        <f t="shared" si="224"/>
        <v>0</v>
      </c>
      <c r="O2595" s="21">
        <f t="shared" si="222"/>
        <v>0</v>
      </c>
      <c r="P2595" s="24">
        <v>8.5</v>
      </c>
      <c r="Q2595" s="18">
        <f t="shared" si="223"/>
        <v>0</v>
      </c>
      <c r="R2595" s="2">
        <v>1</v>
      </c>
      <c r="S2595" s="2">
        <v>120</v>
      </c>
      <c r="T2595" s="2" t="s">
        <v>4646</v>
      </c>
      <c r="U2595" s="28" t="str">
        <f>IF(G2595=0,"",_xlfn.MINIFS('PO Details'!$I:$I,'PO Details'!$D:$D,Planning!$B2595,'PO Details'!$L:$L,Planning!$E2595))</f>
        <v/>
      </c>
      <c r="V2595" s="29" t="s">
        <v>4640</v>
      </c>
      <c r="W2595" t="str">
        <f t="shared" si="221"/>
        <v/>
      </c>
      <c r="X2595" s="2">
        <v>120</v>
      </c>
    </row>
    <row r="2596" spans="1:24" x14ac:dyDescent="0.25">
      <c r="A2596" s="11"/>
      <c r="B2596" s="22" t="s">
        <v>1754</v>
      </c>
      <c r="C2596" s="22"/>
      <c r="D2596" s="22" t="s">
        <v>1755</v>
      </c>
      <c r="E2596" s="31" t="s">
        <v>4746</v>
      </c>
      <c r="F2596" s="12">
        <f>SUMIFS('Inventory Details'!$H:$H,'Inventory Details'!$B:$B,$B2596,'Inventory Details'!$E:$E,$E2596)</f>
        <v>1</v>
      </c>
      <c r="G2596" s="12">
        <f>SUMIFS('PO Details'!$H:$H,'PO Details'!$D:$D,Planning!$B2596,'PO Details'!$L:$L,$E2596)</f>
        <v>0</v>
      </c>
      <c r="H2596" s="12">
        <f>SUMIFS('SO Details'!$G:$G,'SO Details'!$D:$D,Planning!$B2596,'SO Details'!$K:$K,$E2596)</f>
        <v>1</v>
      </c>
      <c r="I2596" s="20">
        <f>IF(COUNTIFS($C:$C,B2596)&gt;1,SUMIFS('Sales Hx'!$Q:$Q,'Sales Hx'!$B:$B,_xlfn.XLOOKUP(B2596,C:C,B:B),'Sales Hx'!$D:$D,Planning!$E2596),SUMIFS('Sales Hx'!$Q:$Q,'Sales Hx'!$B:$B,Planning!$B2596,'Sales Hx'!$D:$D,Planning!$E2596))</f>
        <v>1.4</v>
      </c>
      <c r="J2596" s="16">
        <f>IF(COUNTIFS($C:$C,B2596)&gt;1,SUMIFS('Sales Hx'!$S:$S,'Sales Hx'!$B:$B,_xlfn.XLOOKUP(B2596,C:C,B:B),'Sales Hx'!$D:$D,E2596),SUMIFS('Sales Hx'!$S:$S,'Sales Hx'!$B:$B,$B2596,'Sales Hx'!$D:$D,$E2596))</f>
        <v>7.715311004784689E-2</v>
      </c>
      <c r="K2596" s="16">
        <f t="shared" si="220"/>
        <v>0.7142857142857143</v>
      </c>
      <c r="L2596" s="12">
        <f>IF(M2596&lt;&gt;"",M2596,IF(COUNTIFS($C:$C,B2596)&gt;1,SUMIFS('Sales Hx'!V:V,'Sales Hx'!$B:$B,_xlfn.XLOOKUP(B2596,C:C,B:B),'Sales Hx'!$D:$D,$E2596),SUMIFS('Sales Hx'!V:V,'Sales Hx'!$B:$B,$B2596,'Sales Hx'!$D:$D,$E2596)))</f>
        <v>0</v>
      </c>
      <c r="M2596" s="12">
        <v>0</v>
      </c>
      <c r="N2596" s="15">
        <f t="shared" si="224"/>
        <v>7.715311004784689E-2</v>
      </c>
      <c r="O2596" s="21">
        <f t="shared" si="222"/>
        <v>0</v>
      </c>
      <c r="P2596" s="24">
        <v>8.5</v>
      </c>
      <c r="Q2596" s="18">
        <f t="shared" si="223"/>
        <v>0</v>
      </c>
      <c r="R2596" s="2">
        <v>1</v>
      </c>
      <c r="S2596" s="2">
        <v>120</v>
      </c>
      <c r="T2596" s="2" t="s">
        <v>4646</v>
      </c>
      <c r="U2596" s="28" t="str">
        <f>IF(G2596=0,"",_xlfn.MINIFS('PO Details'!$I:$I,'PO Details'!$D:$D,Planning!$B2596,'PO Details'!$L:$L,Planning!$E2596))</f>
        <v/>
      </c>
      <c r="V2596" s="29" t="s">
        <v>4640</v>
      </c>
      <c r="W2596" t="str">
        <f t="shared" si="221"/>
        <v>Max</v>
      </c>
      <c r="X2596" s="2">
        <v>120</v>
      </c>
    </row>
    <row r="2597" spans="1:24" x14ac:dyDescent="0.25">
      <c r="A2597" s="11"/>
      <c r="B2597" s="22" t="s">
        <v>1754</v>
      </c>
      <c r="C2597" s="22"/>
      <c r="D2597" s="22" t="s">
        <v>1755</v>
      </c>
      <c r="E2597" s="31" t="s">
        <v>106</v>
      </c>
      <c r="F2597" s="12">
        <f>SUMIFS('Inventory Details'!$H:$H,'Inventory Details'!$B:$B,$B2597,'Inventory Details'!$E:$E,$E2597)</f>
        <v>0</v>
      </c>
      <c r="G2597" s="12">
        <f>SUMIFS('PO Details'!$H:$H,'PO Details'!$D:$D,Planning!$B2597,'PO Details'!$L:$L,$E2597)</f>
        <v>0</v>
      </c>
      <c r="H2597" s="12">
        <f>SUMIFS('SO Details'!$G:$G,'SO Details'!$D:$D,Planning!$B2597,'SO Details'!$K:$K,$E2597)</f>
        <v>1</v>
      </c>
      <c r="I2597" s="20">
        <f>IF(COUNTIFS($C:$C,B2597)&gt;1,SUMIFS('Sales Hx'!$Q:$Q,'Sales Hx'!$B:$B,_xlfn.XLOOKUP(B2597,C:C,B:B),'Sales Hx'!$D:$D,Planning!$E2597),SUMIFS('Sales Hx'!$Q:$Q,'Sales Hx'!$B:$B,Planning!$B2597,'Sales Hx'!$D:$D,Planning!$E2597))</f>
        <v>1.4</v>
      </c>
      <c r="J2597" s="16">
        <f>IF(COUNTIFS($C:$C,B2597)&gt;1,SUMIFS('Sales Hx'!$S:$S,'Sales Hx'!$B:$B,_xlfn.XLOOKUP(B2597,C:C,B:B),'Sales Hx'!$D:$D,E2597),SUMIFS('Sales Hx'!$S:$S,'Sales Hx'!$B:$B,$B2597,'Sales Hx'!$D:$D,$E2597))</f>
        <v>0.10131578947368421</v>
      </c>
      <c r="K2597" s="16">
        <f t="shared" si="220"/>
        <v>0</v>
      </c>
      <c r="L2597" s="12">
        <f>IF(M2597&lt;&gt;"",M2597,IF(COUNTIFS($C:$C,B2597)&gt;1,SUMIFS('Sales Hx'!V:V,'Sales Hx'!$B:$B,_xlfn.XLOOKUP(B2597,C:C,B:B),'Sales Hx'!$D:$D,$E2597),SUMIFS('Sales Hx'!V:V,'Sales Hx'!$B:$B,$B2597,'Sales Hx'!$D:$D,$E2597)))</f>
        <v>0</v>
      </c>
      <c r="M2597" s="12">
        <v>0</v>
      </c>
      <c r="N2597" s="15">
        <f t="shared" si="224"/>
        <v>0.10131578947368421</v>
      </c>
      <c r="O2597" s="21">
        <f t="shared" si="222"/>
        <v>0</v>
      </c>
      <c r="P2597" s="24">
        <v>8.5</v>
      </c>
      <c r="Q2597" s="18">
        <f t="shared" si="223"/>
        <v>0</v>
      </c>
      <c r="R2597" s="2">
        <v>1</v>
      </c>
      <c r="S2597" s="2">
        <v>120</v>
      </c>
      <c r="T2597" s="2" t="s">
        <v>4646</v>
      </c>
      <c r="U2597" s="28" t="str">
        <f>IF(G2597=0,"",_xlfn.MINIFS('PO Details'!$I:$I,'PO Details'!$D:$D,Planning!$B2597,'PO Details'!$L:$L,Planning!$E2597))</f>
        <v/>
      </c>
      <c r="V2597" s="29" t="s">
        <v>4640</v>
      </c>
      <c r="W2597" t="str">
        <f t="shared" si="221"/>
        <v/>
      </c>
      <c r="X2597" s="2">
        <v>120</v>
      </c>
    </row>
    <row r="2598" spans="1:24" x14ac:dyDescent="0.25">
      <c r="A2598" s="11"/>
      <c r="B2598" s="22" t="s">
        <v>1754</v>
      </c>
      <c r="C2598" s="22"/>
      <c r="D2598" s="22" t="s">
        <v>1755</v>
      </c>
      <c r="E2598" s="31" t="s">
        <v>113</v>
      </c>
      <c r="F2598" s="12">
        <f>SUMIFS('Inventory Details'!$H:$H,'Inventory Details'!$B:$B,$B2598,'Inventory Details'!$E:$E,$E2598)</f>
        <v>0</v>
      </c>
      <c r="G2598" s="12">
        <f>SUMIFS('PO Details'!$H:$H,'PO Details'!$D:$D,Planning!$B2598,'PO Details'!$L:$L,$E2598)</f>
        <v>0</v>
      </c>
      <c r="H2598" s="12">
        <f>SUMIFS('SO Details'!$G:$G,'SO Details'!$D:$D,Planning!$B2598,'SO Details'!$K:$K,$E2598)</f>
        <v>0</v>
      </c>
      <c r="I2598" s="20">
        <f>IF(COUNTIFS($C:$C,B2598)&gt;1,SUMIFS('Sales Hx'!$Q:$Q,'Sales Hx'!$B:$B,_xlfn.XLOOKUP(B2598,C:C,B:B),'Sales Hx'!$D:$D,Planning!$E2598),SUMIFS('Sales Hx'!$Q:$Q,'Sales Hx'!$B:$B,Planning!$B2598,'Sales Hx'!$D:$D,Planning!$E2598))</f>
        <v>2.8</v>
      </c>
      <c r="J2598" s="16">
        <f>IF(COUNTIFS($C:$C,B2598)&gt;1,SUMIFS('Sales Hx'!$S:$S,'Sales Hx'!$B:$B,_xlfn.XLOOKUP(B2598,C:C,B:B),'Sales Hx'!$D:$D,E2598),SUMIFS('Sales Hx'!$S:$S,'Sales Hx'!$B:$B,$B2598,'Sales Hx'!$D:$D,$E2598))</f>
        <v>4.6052631578947373E-2</v>
      </c>
      <c r="K2598" s="16">
        <f t="shared" si="220"/>
        <v>0</v>
      </c>
      <c r="L2598" s="12">
        <f>IF(M2598&lt;&gt;"",M2598,IF(COUNTIFS($C:$C,B2598)&gt;1,SUMIFS('Sales Hx'!V:V,'Sales Hx'!$B:$B,_xlfn.XLOOKUP(B2598,C:C,B:B),'Sales Hx'!$D:$D,$E2598),SUMIFS('Sales Hx'!V:V,'Sales Hx'!$B:$B,$B2598,'Sales Hx'!$D:$D,$E2598)))</f>
        <v>0</v>
      </c>
      <c r="M2598" s="12">
        <v>0</v>
      </c>
      <c r="N2598" s="15">
        <f t="shared" si="224"/>
        <v>4.6052631578947373E-2</v>
      </c>
      <c r="O2598" s="21">
        <f t="shared" si="222"/>
        <v>0</v>
      </c>
      <c r="P2598" s="24">
        <v>8.5</v>
      </c>
      <c r="Q2598" s="18">
        <f t="shared" si="223"/>
        <v>0</v>
      </c>
      <c r="R2598" s="2">
        <v>1</v>
      </c>
      <c r="S2598" s="2">
        <v>120</v>
      </c>
      <c r="T2598" s="2" t="s">
        <v>4646</v>
      </c>
      <c r="U2598" s="28" t="str">
        <f>IF(G2598=0,"",_xlfn.MINIFS('PO Details'!$I:$I,'PO Details'!$D:$D,Planning!$B2598,'PO Details'!$L:$L,Planning!$E2598))</f>
        <v/>
      </c>
      <c r="V2598" s="29" t="s">
        <v>4640</v>
      </c>
      <c r="W2598" t="str">
        <f t="shared" si="221"/>
        <v/>
      </c>
      <c r="X2598" s="2">
        <v>120</v>
      </c>
    </row>
    <row r="2599" spans="1:24" x14ac:dyDescent="0.25">
      <c r="A2599" s="11"/>
      <c r="B2599" s="22" t="s">
        <v>1754</v>
      </c>
      <c r="C2599" s="22"/>
      <c r="D2599" s="22" t="s">
        <v>1755</v>
      </c>
      <c r="E2599" s="31" t="s">
        <v>2214</v>
      </c>
      <c r="F2599" s="12">
        <f>SUMIFS('Inventory Details'!$H:$H,'Inventory Details'!$B:$B,$B2599,'Inventory Details'!$E:$E,$E2599)</f>
        <v>0</v>
      </c>
      <c r="G2599" s="12">
        <f>SUMIFS('PO Details'!$H:$H,'PO Details'!$D:$D,Planning!$B2599,'PO Details'!$L:$L,$E2599)</f>
        <v>0</v>
      </c>
      <c r="H2599" s="12">
        <f>SUMIFS('SO Details'!$G:$G,'SO Details'!$D:$D,Planning!$B2599,'SO Details'!$K:$K,$E2599)</f>
        <v>0</v>
      </c>
      <c r="I2599" s="20">
        <f>IF(COUNTIFS($C:$C,B2599)&gt;1,SUMIFS('Sales Hx'!$Q:$Q,'Sales Hx'!$B:$B,_xlfn.XLOOKUP(B2599,C:C,B:B),'Sales Hx'!$D:$D,Planning!$E2599),SUMIFS('Sales Hx'!$Q:$Q,'Sales Hx'!$B:$B,Planning!$B2599,'Sales Hx'!$D:$D,Planning!$E2599))</f>
        <v>0</v>
      </c>
      <c r="J2599" s="16">
        <f>IF(COUNTIFS($C:$C,B2599)&gt;1,SUMIFS('Sales Hx'!$S:$S,'Sales Hx'!$B:$B,_xlfn.XLOOKUP(B2599,C:C,B:B),'Sales Hx'!$D:$D,E2599),SUMIFS('Sales Hx'!$S:$S,'Sales Hx'!$B:$B,$B2599,'Sales Hx'!$D:$D,$E2599))</f>
        <v>6.5789473684210523E-2</v>
      </c>
      <c r="K2599" s="16">
        <f t="shared" si="220"/>
        <v>0</v>
      </c>
      <c r="L2599" s="12">
        <f>IF(M2599&lt;&gt;"",M2599,IF(COUNTIFS($C:$C,B2599)&gt;1,SUMIFS('Sales Hx'!V:V,'Sales Hx'!$B:$B,_xlfn.XLOOKUP(B2599,C:C,B:B),'Sales Hx'!$D:$D,$E2599),SUMIFS('Sales Hx'!V:V,'Sales Hx'!$B:$B,$B2599,'Sales Hx'!$D:$D,$E2599)))</f>
        <v>0</v>
      </c>
      <c r="M2599" s="12">
        <v>0</v>
      </c>
      <c r="N2599" s="15">
        <f t="shared" si="224"/>
        <v>6.5789473684210523E-2</v>
      </c>
      <c r="O2599" s="21">
        <f t="shared" si="222"/>
        <v>0</v>
      </c>
      <c r="P2599" s="24">
        <v>8.5</v>
      </c>
      <c r="Q2599" s="18">
        <f t="shared" si="223"/>
        <v>0</v>
      </c>
      <c r="R2599" s="2">
        <v>1</v>
      </c>
      <c r="S2599" s="2">
        <v>120</v>
      </c>
      <c r="T2599" s="2" t="s">
        <v>4646</v>
      </c>
      <c r="U2599" s="28" t="str">
        <f>IF(G2599=0,"",_xlfn.MINIFS('PO Details'!$I:$I,'PO Details'!$D:$D,Planning!$B2599,'PO Details'!$L:$L,Planning!$E2599))</f>
        <v/>
      </c>
      <c r="V2599" s="29" t="s">
        <v>4640</v>
      </c>
      <c r="W2599" t="str">
        <f t="shared" si="221"/>
        <v/>
      </c>
      <c r="X2599" s="2">
        <v>120</v>
      </c>
    </row>
    <row r="2600" spans="1:24" x14ac:dyDescent="0.25">
      <c r="A2600" s="11" t="s">
        <v>4619</v>
      </c>
      <c r="B2600" s="22" t="s">
        <v>344</v>
      </c>
      <c r="C2600" s="22"/>
      <c r="D2600" s="22" t="s">
        <v>345</v>
      </c>
      <c r="E2600" s="31" t="s">
        <v>106</v>
      </c>
      <c r="F2600" s="12">
        <f>SUMIFS('Inventory Details'!$H:$H,'Inventory Details'!$B:$B,$B2600,'Inventory Details'!$E:$E,$E2600)</f>
        <v>0</v>
      </c>
      <c r="G2600" s="12">
        <f>SUMIFS('PO Details'!$H:$H,'PO Details'!$D:$D,Planning!$B2600,'PO Details'!$L:$L,$E2600)</f>
        <v>145</v>
      </c>
      <c r="H2600" s="12">
        <f>SUMIFS('SO Details'!$G:$G,'SO Details'!$D:$D,Planning!$B2600,'SO Details'!$K:$K,$E2600)</f>
        <v>0</v>
      </c>
      <c r="I2600" s="20">
        <f>IF(COUNTIFS($C:$C,B2600)&gt;1,SUMIFS('Sales Hx'!$Q:$Q,'Sales Hx'!$B:$B,_xlfn.XLOOKUP(B2600,C:C,B:B),'Sales Hx'!$D:$D,Planning!$E2600),SUMIFS('Sales Hx'!$Q:$Q,'Sales Hx'!$B:$B,Planning!$B2600,'Sales Hx'!$D:$D,Planning!$E2600))</f>
        <v>19.599999999999998</v>
      </c>
      <c r="J2600" s="16">
        <f>IF(COUNTIFS($C:$C,B2600)&gt;1,SUMIFS('Sales Hx'!$S:$S,'Sales Hx'!$B:$B,_xlfn.XLOOKUP(B2600,C:C,B:B),'Sales Hx'!$D:$D,E2600),SUMIFS('Sales Hx'!$S:$S,'Sales Hx'!$B:$B,$B2600,'Sales Hx'!$D:$D,$E2600))</f>
        <v>0.18486842105263157</v>
      </c>
      <c r="K2600" s="16">
        <f t="shared" si="220"/>
        <v>7.3979591836734704</v>
      </c>
      <c r="L2600" s="12">
        <f>IF(M2600&lt;&gt;"",M2600,IF(COUNTIFS($C:$C,B2600)&gt;1,SUMIFS('Sales Hx'!V:V,'Sales Hx'!$B:$B,_xlfn.XLOOKUP(B2600,C:C,B:B),'Sales Hx'!$D:$D,$E2600),SUMIFS('Sales Hx'!V:V,'Sales Hx'!$B:$B,$B2600,'Sales Hx'!$D:$D,$E2600)))</f>
        <v>0</v>
      </c>
      <c r="M2600" s="12">
        <v>0</v>
      </c>
      <c r="N2600" s="15">
        <f t="shared" si="224"/>
        <v>0.18486842105263157</v>
      </c>
      <c r="O2600" s="21">
        <f t="shared" si="222"/>
        <v>0</v>
      </c>
      <c r="P2600" s="24">
        <v>10.5</v>
      </c>
      <c r="Q2600" s="18">
        <f t="shared" si="223"/>
        <v>0</v>
      </c>
      <c r="R2600" s="2">
        <v>1</v>
      </c>
      <c r="S2600" s="2">
        <v>120</v>
      </c>
      <c r="T2600" s="2" t="s">
        <v>4647</v>
      </c>
      <c r="U2600" s="28">
        <f>IF(G2600=0,"",_xlfn.MINIFS('PO Details'!$I:$I,'PO Details'!$D:$D,Planning!$B2600,'PO Details'!$L:$L,Planning!$E2600))</f>
        <v>45443</v>
      </c>
      <c r="V2600" s="29" t="s">
        <v>4640</v>
      </c>
      <c r="W2600" t="str">
        <f t="shared" si="221"/>
        <v>Max</v>
      </c>
      <c r="X2600" s="2">
        <v>120</v>
      </c>
    </row>
    <row r="2601" spans="1:24" x14ac:dyDescent="0.25">
      <c r="A2601" s="11" t="s">
        <v>4619</v>
      </c>
      <c r="B2601" s="22" t="s">
        <v>344</v>
      </c>
      <c r="C2601" s="22"/>
      <c r="D2601" s="22" t="s">
        <v>345</v>
      </c>
      <c r="E2601" s="31" t="s">
        <v>4746</v>
      </c>
      <c r="F2601" s="12">
        <f>SUMIFS('Inventory Details'!$H:$H,'Inventory Details'!$B:$B,$B2601,'Inventory Details'!$E:$E,$E2601)</f>
        <v>30</v>
      </c>
      <c r="G2601" s="12">
        <f>SUMIFS('PO Details'!$H:$H,'PO Details'!$D:$D,Planning!$B2601,'PO Details'!$L:$L,$E2601)</f>
        <v>96</v>
      </c>
      <c r="H2601" s="12">
        <f>SUMIFS('SO Details'!$G:$G,'SO Details'!$D:$D,Planning!$B2601,'SO Details'!$K:$K,$E2601)</f>
        <v>1</v>
      </c>
      <c r="I2601" s="20">
        <f>IF(COUNTIFS($C:$C,B2601)&gt;1,SUMIFS('Sales Hx'!$Q:$Q,'Sales Hx'!$B:$B,_xlfn.XLOOKUP(B2601,C:C,B:B),'Sales Hx'!$D:$D,Planning!$E2601),SUMIFS('Sales Hx'!$Q:$Q,'Sales Hx'!$B:$B,Planning!$B2601,'Sales Hx'!$D:$D,Planning!$E2601))</f>
        <v>0</v>
      </c>
      <c r="J2601" s="16">
        <f>IF(COUNTIFS($C:$C,B2601)&gt;1,SUMIFS('Sales Hx'!$S:$S,'Sales Hx'!$B:$B,_xlfn.XLOOKUP(B2601,C:C,B:B),'Sales Hx'!$D:$D,E2601),SUMIFS('Sales Hx'!$S:$S,'Sales Hx'!$B:$B,$B2601,'Sales Hx'!$D:$D,$E2601))</f>
        <v>0.24853801169590645</v>
      </c>
      <c r="K2601" s="16">
        <f t="shared" si="220"/>
        <v>0</v>
      </c>
      <c r="L2601" s="12">
        <f>IF(M2601&lt;&gt;"",M2601,IF(COUNTIFS($C:$C,B2601)&gt;1,SUMIFS('Sales Hx'!V:V,'Sales Hx'!$B:$B,_xlfn.XLOOKUP(B2601,C:C,B:B),'Sales Hx'!$D:$D,$E2601),SUMIFS('Sales Hx'!V:V,'Sales Hx'!$B:$B,$B2601,'Sales Hx'!$D:$D,$E2601)))</f>
        <v>0</v>
      </c>
      <c r="M2601" s="12">
        <v>0</v>
      </c>
      <c r="N2601" s="15">
        <f t="shared" si="224"/>
        <v>0.24853801169590645</v>
      </c>
      <c r="O2601" s="21">
        <f t="shared" si="222"/>
        <v>0</v>
      </c>
      <c r="P2601" s="24">
        <v>10.5</v>
      </c>
      <c r="Q2601" s="18">
        <f t="shared" si="223"/>
        <v>0</v>
      </c>
      <c r="R2601" s="2">
        <v>1</v>
      </c>
      <c r="S2601" s="2">
        <v>120</v>
      </c>
      <c r="T2601" s="2" t="s">
        <v>4647</v>
      </c>
      <c r="U2601" s="28">
        <f>IF(G2601=0,"",_xlfn.MINIFS('PO Details'!$I:$I,'PO Details'!$D:$D,Planning!$B2601,'PO Details'!$L:$L,Planning!$E2601))</f>
        <v>45443</v>
      </c>
      <c r="V2601" s="29" t="s">
        <v>4640</v>
      </c>
      <c r="W2601" t="str">
        <f t="shared" si="221"/>
        <v/>
      </c>
      <c r="X2601" s="2">
        <v>120</v>
      </c>
    </row>
    <row r="2602" spans="1:24" x14ac:dyDescent="0.25">
      <c r="A2602" s="11" t="s">
        <v>4619</v>
      </c>
      <c r="B2602" s="22" t="s">
        <v>344</v>
      </c>
      <c r="C2602" s="22"/>
      <c r="D2602" s="22" t="s">
        <v>345</v>
      </c>
      <c r="E2602" s="31" t="s">
        <v>113</v>
      </c>
      <c r="F2602" s="12">
        <f>SUMIFS('Inventory Details'!$H:$H,'Inventory Details'!$B:$B,$B2602,'Inventory Details'!$E:$E,$E2602)</f>
        <v>0</v>
      </c>
      <c r="G2602" s="12">
        <f>SUMIFS('PO Details'!$H:$H,'PO Details'!$D:$D,Planning!$B2602,'PO Details'!$L:$L,$E2602)</f>
        <v>50</v>
      </c>
      <c r="H2602" s="12">
        <f>SUMIFS('SO Details'!$G:$G,'SO Details'!$D:$D,Planning!$B2602,'SO Details'!$K:$K,$E2602)</f>
        <v>0</v>
      </c>
      <c r="I2602" s="20">
        <f>IF(COUNTIFS($C:$C,B2602)&gt;1,SUMIFS('Sales Hx'!$Q:$Q,'Sales Hx'!$B:$B,_xlfn.XLOOKUP(B2602,C:C,B:B),'Sales Hx'!$D:$D,Planning!$E2602),SUMIFS('Sales Hx'!$Q:$Q,'Sales Hx'!$B:$B,Planning!$B2602,'Sales Hx'!$D:$D,Planning!$E2602))</f>
        <v>11.2</v>
      </c>
      <c r="J2602" s="16">
        <f>IF(COUNTIFS($C:$C,B2602)&gt;1,SUMIFS('Sales Hx'!$S:$S,'Sales Hx'!$B:$B,_xlfn.XLOOKUP(B2602,C:C,B:B),'Sales Hx'!$D:$D,E2602),SUMIFS('Sales Hx'!$S:$S,'Sales Hx'!$B:$B,$B2602,'Sales Hx'!$D:$D,$E2602))</f>
        <v>0.1423444976076555</v>
      </c>
      <c r="K2602" s="16">
        <f t="shared" si="220"/>
        <v>4.4642857142857144</v>
      </c>
      <c r="L2602" s="12">
        <f>IF(M2602&lt;&gt;"",M2602,IF(COUNTIFS($C:$C,B2602)&gt;1,SUMIFS('Sales Hx'!V:V,'Sales Hx'!$B:$B,_xlfn.XLOOKUP(B2602,C:C,B:B),'Sales Hx'!$D:$D,$E2602),SUMIFS('Sales Hx'!V:V,'Sales Hx'!$B:$B,$B2602,'Sales Hx'!$D:$D,$E2602)))</f>
        <v>0</v>
      </c>
      <c r="M2602" s="12">
        <v>0</v>
      </c>
      <c r="N2602" s="15">
        <f t="shared" si="224"/>
        <v>0.1423444976076555</v>
      </c>
      <c r="O2602" s="21">
        <f t="shared" si="222"/>
        <v>0</v>
      </c>
      <c r="P2602" s="24">
        <v>10.5</v>
      </c>
      <c r="Q2602" s="18">
        <f t="shared" si="223"/>
        <v>0</v>
      </c>
      <c r="R2602" s="2">
        <v>1</v>
      </c>
      <c r="S2602" s="2">
        <v>120</v>
      </c>
      <c r="T2602" s="2" t="s">
        <v>4647</v>
      </c>
      <c r="U2602" s="28">
        <f>IF(G2602=0,"",_xlfn.MINIFS('PO Details'!$I:$I,'PO Details'!$D:$D,Planning!$B2602,'PO Details'!$L:$L,Planning!$E2602))</f>
        <v>45443</v>
      </c>
      <c r="V2602" s="29" t="s">
        <v>4640</v>
      </c>
      <c r="W2602" t="str">
        <f t="shared" si="221"/>
        <v/>
      </c>
      <c r="X2602" s="2">
        <v>120</v>
      </c>
    </row>
    <row r="2603" spans="1:24" x14ac:dyDescent="0.25">
      <c r="A2603" s="11" t="s">
        <v>4619</v>
      </c>
      <c r="B2603" s="22" t="s">
        <v>344</v>
      </c>
      <c r="C2603" s="22"/>
      <c r="D2603" s="22" t="s">
        <v>345</v>
      </c>
      <c r="E2603" s="31" t="s">
        <v>820</v>
      </c>
      <c r="F2603" s="12">
        <f>SUMIFS('Inventory Details'!$H:$H,'Inventory Details'!$B:$B,$B2603,'Inventory Details'!$E:$E,$E2603)</f>
        <v>6</v>
      </c>
      <c r="G2603" s="12">
        <f>SUMIFS('PO Details'!$H:$H,'PO Details'!$D:$D,Planning!$B2603,'PO Details'!$L:$L,$E2603)</f>
        <v>50</v>
      </c>
      <c r="H2603" s="12">
        <f>SUMIFS('SO Details'!$G:$G,'SO Details'!$D:$D,Planning!$B2603,'SO Details'!$K:$K,$E2603)</f>
        <v>0</v>
      </c>
      <c r="I2603" s="20">
        <f>IF(COUNTIFS($C:$C,B2603)&gt;1,SUMIFS('Sales Hx'!$Q:$Q,'Sales Hx'!$B:$B,_xlfn.XLOOKUP(B2603,C:C,B:B),'Sales Hx'!$D:$D,Planning!$E2603),SUMIFS('Sales Hx'!$Q:$Q,'Sales Hx'!$B:$B,Planning!$B2603,'Sales Hx'!$D:$D,Planning!$E2603))</f>
        <v>0</v>
      </c>
      <c r="J2603" s="16">
        <f>IF(COUNTIFS($C:$C,B2603)&gt;1,SUMIFS('Sales Hx'!$S:$S,'Sales Hx'!$B:$B,_xlfn.XLOOKUP(B2603,C:C,B:B),'Sales Hx'!$D:$D,E2603),SUMIFS('Sales Hx'!$S:$S,'Sales Hx'!$B:$B,$B2603,'Sales Hx'!$D:$D,$E2603))</f>
        <v>0.10307017543859649</v>
      </c>
      <c r="K2603" s="16">
        <f t="shared" si="220"/>
        <v>0</v>
      </c>
      <c r="L2603" s="12">
        <f>IF(M2603&lt;&gt;"",M2603,IF(COUNTIFS($C:$C,B2603)&gt;1,SUMIFS('Sales Hx'!V:V,'Sales Hx'!$B:$B,_xlfn.XLOOKUP(B2603,C:C,B:B),'Sales Hx'!$D:$D,$E2603),SUMIFS('Sales Hx'!V:V,'Sales Hx'!$B:$B,$B2603,'Sales Hx'!$D:$D,$E2603)))</f>
        <v>0</v>
      </c>
      <c r="M2603" s="12">
        <v>0</v>
      </c>
      <c r="N2603" s="15">
        <f t="shared" si="224"/>
        <v>0.10307017543859649</v>
      </c>
      <c r="O2603" s="21">
        <f t="shared" si="222"/>
        <v>0</v>
      </c>
      <c r="P2603" s="24">
        <v>10.5</v>
      </c>
      <c r="Q2603" s="18">
        <f t="shared" si="223"/>
        <v>0</v>
      </c>
      <c r="R2603" s="2">
        <v>1</v>
      </c>
      <c r="S2603" s="2">
        <v>120</v>
      </c>
      <c r="T2603" s="2" t="s">
        <v>4647</v>
      </c>
      <c r="U2603" s="28">
        <f>IF(G2603=0,"",_xlfn.MINIFS('PO Details'!$I:$I,'PO Details'!$D:$D,Planning!$B2603,'PO Details'!$L:$L,Planning!$E2603))</f>
        <v>45443</v>
      </c>
      <c r="V2603" s="29" t="s">
        <v>4640</v>
      </c>
      <c r="W2603" t="str">
        <f t="shared" si="221"/>
        <v/>
      </c>
      <c r="X2603" s="2">
        <v>120</v>
      </c>
    </row>
    <row r="2604" spans="1:24" x14ac:dyDescent="0.25">
      <c r="A2604" s="11" t="s">
        <v>4619</v>
      </c>
      <c r="B2604" s="22" t="s">
        <v>344</v>
      </c>
      <c r="C2604" s="22"/>
      <c r="D2604" s="22" t="s">
        <v>345</v>
      </c>
      <c r="E2604" s="31" t="s">
        <v>109</v>
      </c>
      <c r="F2604" s="12">
        <f>SUMIFS('Inventory Details'!$H:$H,'Inventory Details'!$B:$B,$B2604,'Inventory Details'!$E:$E,$E2604)</f>
        <v>9</v>
      </c>
      <c r="G2604" s="12">
        <f>SUMIFS('PO Details'!$H:$H,'PO Details'!$D:$D,Planning!$B2604,'PO Details'!$L:$L,$E2604)</f>
        <v>30</v>
      </c>
      <c r="H2604" s="12">
        <f>SUMIFS('SO Details'!$G:$G,'SO Details'!$D:$D,Planning!$B2604,'SO Details'!$K:$K,$E2604)</f>
        <v>0</v>
      </c>
      <c r="I2604" s="20">
        <f>IF(COUNTIFS($C:$C,B2604)&gt;1,SUMIFS('Sales Hx'!$Q:$Q,'Sales Hx'!$B:$B,_xlfn.XLOOKUP(B2604,C:C,B:B),'Sales Hx'!$D:$D,Planning!$E2604),SUMIFS('Sales Hx'!$Q:$Q,'Sales Hx'!$B:$B,Planning!$B2604,'Sales Hx'!$D:$D,Planning!$E2604))</f>
        <v>5.6</v>
      </c>
      <c r="J2604" s="16">
        <f>IF(COUNTIFS($C:$C,B2604)&gt;1,SUMIFS('Sales Hx'!$S:$S,'Sales Hx'!$B:$B,_xlfn.XLOOKUP(B2604,C:C,B:B),'Sales Hx'!$D:$D,E2604),SUMIFS('Sales Hx'!$S:$S,'Sales Hx'!$B:$B,$B2604,'Sales Hx'!$D:$D,$E2604))</f>
        <v>0.12938596491228072</v>
      </c>
      <c r="K2604" s="16">
        <f t="shared" ref="K2604:K2667" si="225">IFERROR((F2604+G2604)/I2604,0)</f>
        <v>6.9642857142857144</v>
      </c>
      <c r="L2604" s="12">
        <f>IF(M2604&lt;&gt;"",M2604,IF(COUNTIFS($C:$C,B2604)&gt;1,SUMIFS('Sales Hx'!V:V,'Sales Hx'!$B:$B,_xlfn.XLOOKUP(B2604,C:C,B:B),'Sales Hx'!$D:$D,$E2604),SUMIFS('Sales Hx'!V:V,'Sales Hx'!$B:$B,$B2604,'Sales Hx'!$D:$D,$E2604)))</f>
        <v>0</v>
      </c>
      <c r="M2604" s="12">
        <v>0</v>
      </c>
      <c r="N2604" s="15">
        <f t="shared" si="224"/>
        <v>0.12938596491228072</v>
      </c>
      <c r="O2604" s="21">
        <f t="shared" si="222"/>
        <v>0</v>
      </c>
      <c r="P2604" s="24">
        <v>10.5</v>
      </c>
      <c r="Q2604" s="18">
        <f t="shared" si="223"/>
        <v>0</v>
      </c>
      <c r="R2604" s="2">
        <v>1</v>
      </c>
      <c r="S2604" s="2">
        <v>120</v>
      </c>
      <c r="T2604" s="2" t="s">
        <v>4647</v>
      </c>
      <c r="U2604" s="28">
        <f>IF(G2604=0,"",_xlfn.MINIFS('PO Details'!$I:$I,'PO Details'!$D:$D,Planning!$B2604,'PO Details'!$L:$L,Planning!$E2604))</f>
        <v>45443</v>
      </c>
      <c r="V2604" s="29" t="s">
        <v>4640</v>
      </c>
      <c r="W2604" t="str">
        <f t="shared" si="221"/>
        <v/>
      </c>
      <c r="X2604" s="2">
        <v>120</v>
      </c>
    </row>
    <row r="2605" spans="1:24" x14ac:dyDescent="0.25">
      <c r="A2605" s="11" t="s">
        <v>4619</v>
      </c>
      <c r="B2605" s="22" t="s">
        <v>344</v>
      </c>
      <c r="C2605" s="22"/>
      <c r="D2605" s="22" t="s">
        <v>345</v>
      </c>
      <c r="E2605" s="31" t="s">
        <v>1201</v>
      </c>
      <c r="F2605" s="12">
        <f>SUMIFS('Inventory Details'!$H:$H,'Inventory Details'!$B:$B,$B2605,'Inventory Details'!$E:$E,$E2605)</f>
        <v>0</v>
      </c>
      <c r="G2605" s="12">
        <f>SUMIFS('PO Details'!$H:$H,'PO Details'!$D:$D,Planning!$B2605,'PO Details'!$L:$L,$E2605)</f>
        <v>0</v>
      </c>
      <c r="H2605" s="12">
        <f>SUMIFS('SO Details'!$G:$G,'SO Details'!$D:$D,Planning!$B2605,'SO Details'!$K:$K,$E2605)</f>
        <v>0</v>
      </c>
      <c r="I2605" s="20">
        <f>IF(COUNTIFS($C:$C,B2605)&gt;1,SUMIFS('Sales Hx'!$Q:$Q,'Sales Hx'!$B:$B,_xlfn.XLOOKUP(B2605,C:C,B:B),'Sales Hx'!$D:$D,Planning!$E2605),SUMIFS('Sales Hx'!$Q:$Q,'Sales Hx'!$B:$B,Planning!$B2605,'Sales Hx'!$D:$D,Planning!$E2605))</f>
        <v>0</v>
      </c>
      <c r="J2605" s="16">
        <f>IF(COUNTIFS($C:$C,B2605)&gt;1,SUMIFS('Sales Hx'!$S:$S,'Sales Hx'!$B:$B,_xlfn.XLOOKUP(B2605,C:C,B:B),'Sales Hx'!$D:$D,E2605),SUMIFS('Sales Hx'!$S:$S,'Sales Hx'!$B:$B,$B2605,'Sales Hx'!$D:$D,$E2605))</f>
        <v>0</v>
      </c>
      <c r="K2605" s="16">
        <f t="shared" si="225"/>
        <v>0</v>
      </c>
      <c r="L2605" s="12">
        <f>IF(M2605&lt;&gt;"",M2605,IF(COUNTIFS($C:$C,B2605)&gt;1,SUMIFS('Sales Hx'!V:V,'Sales Hx'!$B:$B,_xlfn.XLOOKUP(B2605,C:C,B:B),'Sales Hx'!$D:$D,$E2605),SUMIFS('Sales Hx'!V:V,'Sales Hx'!$B:$B,$B2605,'Sales Hx'!$D:$D,$E2605)))</f>
        <v>0</v>
      </c>
      <c r="M2605" s="12">
        <v>0</v>
      </c>
      <c r="N2605" s="15">
        <f t="shared" si="224"/>
        <v>0</v>
      </c>
      <c r="O2605" s="21">
        <f t="shared" si="222"/>
        <v>0</v>
      </c>
      <c r="P2605" s="24">
        <v>10.5</v>
      </c>
      <c r="Q2605" s="18">
        <f t="shared" si="223"/>
        <v>0</v>
      </c>
      <c r="R2605" s="2">
        <v>1</v>
      </c>
      <c r="S2605" s="2">
        <v>120</v>
      </c>
      <c r="T2605" s="2" t="s">
        <v>4647</v>
      </c>
      <c r="U2605" s="28" t="str">
        <f>IF(G2605=0,"",_xlfn.MINIFS('PO Details'!$I:$I,'PO Details'!$D:$D,Planning!$B2605,'PO Details'!$L:$L,Planning!$E2605))</f>
        <v/>
      </c>
      <c r="V2605" s="29" t="s">
        <v>4640</v>
      </c>
      <c r="W2605" t="str">
        <f t="shared" si="221"/>
        <v/>
      </c>
      <c r="X2605" s="2">
        <v>120</v>
      </c>
    </row>
    <row r="2606" spans="1:24" x14ac:dyDescent="0.25">
      <c r="A2606" s="11" t="s">
        <v>4619</v>
      </c>
      <c r="B2606" s="22" t="s">
        <v>344</v>
      </c>
      <c r="C2606" s="22"/>
      <c r="D2606" s="22" t="s">
        <v>345</v>
      </c>
      <c r="E2606" s="31" t="s">
        <v>15</v>
      </c>
      <c r="F2606" s="12">
        <f>SUMIFS('Inventory Details'!$H:$H,'Inventory Details'!$B:$B,$B2606,'Inventory Details'!$E:$E,$E2606)</f>
        <v>10</v>
      </c>
      <c r="G2606" s="12">
        <f>SUMIFS('PO Details'!$H:$H,'PO Details'!$D:$D,Planning!$B2606,'PO Details'!$L:$L,$E2606)</f>
        <v>0</v>
      </c>
      <c r="H2606" s="12">
        <f>SUMIFS('SO Details'!$G:$G,'SO Details'!$D:$D,Planning!$B2606,'SO Details'!$K:$K,$E2606)</f>
        <v>10</v>
      </c>
      <c r="I2606" s="20">
        <f>IF(COUNTIFS($C:$C,B2606)&gt;1,SUMIFS('Sales Hx'!$Q:$Q,'Sales Hx'!$B:$B,_xlfn.XLOOKUP(B2606,C:C,B:B),'Sales Hx'!$D:$D,Planning!$E2606),SUMIFS('Sales Hx'!$Q:$Q,'Sales Hx'!$B:$B,Planning!$B2606,'Sales Hx'!$D:$D,Planning!$E2606))</f>
        <v>0</v>
      </c>
      <c r="J2606" s="16">
        <f>IF(COUNTIFS($C:$C,B2606)&gt;1,SUMIFS('Sales Hx'!$S:$S,'Sales Hx'!$B:$B,_xlfn.XLOOKUP(B2606,C:C,B:B),'Sales Hx'!$D:$D,E2606),SUMIFS('Sales Hx'!$S:$S,'Sales Hx'!$B:$B,$B2606,'Sales Hx'!$D:$D,$E2606))</f>
        <v>0.46052631578947373</v>
      </c>
      <c r="K2606" s="16">
        <f t="shared" si="225"/>
        <v>0</v>
      </c>
      <c r="L2606" s="12">
        <f>IF(M2606&lt;&gt;"",M2606,IF(COUNTIFS($C:$C,B2606)&gt;1,SUMIFS('Sales Hx'!V:V,'Sales Hx'!$B:$B,_xlfn.XLOOKUP(B2606,C:C,B:B),'Sales Hx'!$D:$D,$E2606),SUMIFS('Sales Hx'!V:V,'Sales Hx'!$B:$B,$B2606,'Sales Hx'!$D:$D,$E2606)))</f>
        <v>0</v>
      </c>
      <c r="M2606" s="12">
        <v>0</v>
      </c>
      <c r="N2606" s="15">
        <f t="shared" si="224"/>
        <v>0.46052631578947373</v>
      </c>
      <c r="O2606" s="21">
        <f t="shared" si="222"/>
        <v>0</v>
      </c>
      <c r="P2606" s="24">
        <v>10.5</v>
      </c>
      <c r="Q2606" s="18">
        <f t="shared" si="223"/>
        <v>0</v>
      </c>
      <c r="R2606" s="2">
        <v>1</v>
      </c>
      <c r="S2606" s="2">
        <v>120</v>
      </c>
      <c r="T2606" s="2" t="s">
        <v>4647</v>
      </c>
      <c r="U2606" s="28" t="str">
        <f>IF(G2606=0,"",_xlfn.MINIFS('PO Details'!$I:$I,'PO Details'!$D:$D,Planning!$B2606,'PO Details'!$L:$L,Planning!$E2606))</f>
        <v/>
      </c>
      <c r="V2606" s="29" t="s">
        <v>4640</v>
      </c>
      <c r="W2606" t="str">
        <f t="shared" si="221"/>
        <v/>
      </c>
      <c r="X2606" s="2">
        <v>120</v>
      </c>
    </row>
    <row r="2607" spans="1:24" x14ac:dyDescent="0.25">
      <c r="A2607" s="11"/>
      <c r="B2607" s="22" t="s">
        <v>4654</v>
      </c>
      <c r="C2607" s="22"/>
      <c r="D2607" s="22" t="s">
        <v>4655</v>
      </c>
      <c r="E2607" s="31" t="s">
        <v>4746</v>
      </c>
      <c r="F2607" s="12">
        <f>SUMIFS('Inventory Details'!$H:$H,'Inventory Details'!$B:$B,$B2607,'Inventory Details'!$E:$E,$E2607)</f>
        <v>0</v>
      </c>
      <c r="G2607" s="12">
        <f>SUMIFS('PO Details'!$H:$H,'PO Details'!$D:$D,Planning!$B2607,'PO Details'!$L:$L,$E2607)</f>
        <v>552</v>
      </c>
      <c r="H2607" s="12">
        <f>SUMIFS('SO Details'!$G:$G,'SO Details'!$D:$D,Planning!$B2607,'SO Details'!$K:$K,$E2607)</f>
        <v>6</v>
      </c>
      <c r="I2607" s="20">
        <f>IF(COUNTIFS($C:$C,B2607)&gt;1,SUMIFS('Sales Hx'!$Q:$Q,'Sales Hx'!$B:$B,_xlfn.XLOOKUP(B2607,C:C,B:B),'Sales Hx'!$D:$D,Planning!$E2607),SUMIFS('Sales Hx'!$Q:$Q,'Sales Hx'!$B:$B,Planning!$B2607,'Sales Hx'!$D:$D,Planning!$E2607))</f>
        <v>0</v>
      </c>
      <c r="J2607" s="16">
        <f>IF(COUNTIFS($C:$C,B2607)&gt;1,SUMIFS('Sales Hx'!$S:$S,'Sales Hx'!$B:$B,_xlfn.XLOOKUP(B2607,C:C,B:B),'Sales Hx'!$D:$D,E2607),SUMIFS('Sales Hx'!$S:$S,'Sales Hx'!$B:$B,$B2607,'Sales Hx'!$D:$D,$E2607))</f>
        <v>0.19736842105263158</v>
      </c>
      <c r="K2607" s="16">
        <f t="shared" si="225"/>
        <v>0</v>
      </c>
      <c r="L2607" s="12">
        <f>IF(M2607&lt;&gt;"",M2607,IF(COUNTIFS($C:$C,B2607)&gt;1,SUMIFS('Sales Hx'!V:V,'Sales Hx'!$B:$B,_xlfn.XLOOKUP(B2607,C:C,B:B),'Sales Hx'!$D:$D,$E2607),SUMIFS('Sales Hx'!V:V,'Sales Hx'!$B:$B,$B2607,'Sales Hx'!$D:$D,$E2607)))</f>
        <v>0</v>
      </c>
      <c r="M2607" s="12">
        <v>0</v>
      </c>
      <c r="N2607" s="15">
        <f t="shared" si="224"/>
        <v>0.19736842105263158</v>
      </c>
      <c r="O2607" s="21">
        <f t="shared" si="222"/>
        <v>0</v>
      </c>
      <c r="P2607" s="24">
        <v>10.5</v>
      </c>
      <c r="Q2607" s="18">
        <f t="shared" si="223"/>
        <v>0</v>
      </c>
      <c r="R2607" s="2">
        <v>1</v>
      </c>
      <c r="S2607" s="2">
        <v>120</v>
      </c>
      <c r="T2607" s="2" t="s">
        <v>4647</v>
      </c>
      <c r="U2607" s="28">
        <f>IF(G2607=0,"",_xlfn.MINIFS('PO Details'!$I:$I,'PO Details'!$D:$D,Planning!$B2607,'PO Details'!$L:$L,Planning!$E2607))</f>
        <v>45441</v>
      </c>
      <c r="V2607" s="29" t="s">
        <v>4640</v>
      </c>
      <c r="W2607" t="str">
        <f t="shared" si="221"/>
        <v>Max</v>
      </c>
      <c r="X2607" s="2">
        <v>120</v>
      </c>
    </row>
    <row r="2608" spans="1:24" x14ac:dyDescent="0.25">
      <c r="A2608" s="11"/>
      <c r="B2608" s="22" t="s">
        <v>4654</v>
      </c>
      <c r="C2608" s="22"/>
      <c r="D2608" s="22" t="s">
        <v>4655</v>
      </c>
      <c r="E2608" s="31" t="s">
        <v>106</v>
      </c>
      <c r="F2608" s="12">
        <f>SUMIFS('Inventory Details'!$H:$H,'Inventory Details'!$B:$B,$B2608,'Inventory Details'!$E:$E,$E2608)</f>
        <v>0</v>
      </c>
      <c r="G2608" s="12">
        <f>SUMIFS('PO Details'!$H:$H,'PO Details'!$D:$D,Planning!$B2608,'PO Details'!$L:$L,$E2608)</f>
        <v>523</v>
      </c>
      <c r="H2608" s="12">
        <f>SUMIFS('SO Details'!$G:$G,'SO Details'!$D:$D,Planning!$B2608,'SO Details'!$K:$K,$E2608)</f>
        <v>0</v>
      </c>
      <c r="I2608" s="20">
        <f>IF(COUNTIFS($C:$C,B2608)&gt;1,SUMIFS('Sales Hx'!$Q:$Q,'Sales Hx'!$B:$B,_xlfn.XLOOKUP(B2608,C:C,B:B),'Sales Hx'!$D:$D,Planning!$E2608),SUMIFS('Sales Hx'!$Q:$Q,'Sales Hx'!$B:$B,Planning!$B2608,'Sales Hx'!$D:$D,Planning!$E2608))</f>
        <v>0</v>
      </c>
      <c r="J2608" s="16">
        <f>IF(COUNTIFS($C:$C,B2608)&gt;1,SUMIFS('Sales Hx'!$S:$S,'Sales Hx'!$B:$B,_xlfn.XLOOKUP(B2608,C:C,B:B),'Sales Hx'!$D:$D,E2608),SUMIFS('Sales Hx'!$S:$S,'Sales Hx'!$B:$B,$B2608,'Sales Hx'!$D:$D,$E2608))</f>
        <v>3.2894736842105261E-2</v>
      </c>
      <c r="K2608" s="16">
        <f t="shared" si="225"/>
        <v>0</v>
      </c>
      <c r="L2608" s="12">
        <f>IF(M2608&lt;&gt;"",M2608,IF(COUNTIFS($C:$C,B2608)&gt;1,SUMIFS('Sales Hx'!V:V,'Sales Hx'!$B:$B,_xlfn.XLOOKUP(B2608,C:C,B:B),'Sales Hx'!$D:$D,$E2608),SUMIFS('Sales Hx'!V:V,'Sales Hx'!$B:$B,$B2608,'Sales Hx'!$D:$D,$E2608)))</f>
        <v>0</v>
      </c>
      <c r="M2608" s="12">
        <v>0</v>
      </c>
      <c r="N2608" s="15">
        <f t="shared" si="224"/>
        <v>3.2894736842105261E-2</v>
      </c>
      <c r="O2608" s="21">
        <f t="shared" si="222"/>
        <v>0</v>
      </c>
      <c r="P2608" s="24">
        <v>10.5</v>
      </c>
      <c r="Q2608" s="18">
        <f t="shared" si="223"/>
        <v>0</v>
      </c>
      <c r="R2608" s="2">
        <v>1</v>
      </c>
      <c r="S2608" s="2">
        <v>120</v>
      </c>
      <c r="T2608" s="2" t="s">
        <v>4647</v>
      </c>
      <c r="U2608" s="28">
        <f>IF(G2608=0,"",_xlfn.MINIFS('PO Details'!$I:$I,'PO Details'!$D:$D,Planning!$B2608,'PO Details'!$L:$L,Planning!$E2608))</f>
        <v>45466</v>
      </c>
      <c r="V2608" s="29" t="s">
        <v>4640</v>
      </c>
      <c r="W2608" t="str">
        <f t="shared" si="221"/>
        <v>Max</v>
      </c>
      <c r="X2608" s="2">
        <v>120</v>
      </c>
    </row>
    <row r="2609" spans="1:24" x14ac:dyDescent="0.25">
      <c r="A2609" s="11"/>
      <c r="B2609" s="22" t="s">
        <v>4654</v>
      </c>
      <c r="C2609" s="22"/>
      <c r="D2609" s="22" t="s">
        <v>4655</v>
      </c>
      <c r="E2609" s="31" t="s">
        <v>113</v>
      </c>
      <c r="F2609" s="12">
        <f>SUMIFS('Inventory Details'!$H:$H,'Inventory Details'!$B:$B,$B2609,'Inventory Details'!$E:$E,$E2609)</f>
        <v>22</v>
      </c>
      <c r="G2609" s="12">
        <f>SUMIFS('PO Details'!$H:$H,'PO Details'!$D:$D,Planning!$B2609,'PO Details'!$L:$L,$E2609)</f>
        <v>16</v>
      </c>
      <c r="H2609" s="12">
        <f>SUMIFS('SO Details'!$G:$G,'SO Details'!$D:$D,Planning!$B2609,'SO Details'!$K:$K,$E2609)</f>
        <v>0</v>
      </c>
      <c r="I2609" s="20">
        <f>IF(COUNTIFS($C:$C,B2609)&gt;1,SUMIFS('Sales Hx'!$Q:$Q,'Sales Hx'!$B:$B,_xlfn.XLOOKUP(B2609,C:C,B:B),'Sales Hx'!$D:$D,Planning!$E2609),SUMIFS('Sales Hx'!$Q:$Q,'Sales Hx'!$B:$B,Planning!$B2609,'Sales Hx'!$D:$D,Planning!$E2609))</f>
        <v>0</v>
      </c>
      <c r="J2609" s="16">
        <f>IF(COUNTIFS($C:$C,B2609)&gt;1,SUMIFS('Sales Hx'!$S:$S,'Sales Hx'!$B:$B,_xlfn.XLOOKUP(B2609,C:C,B:B),'Sales Hx'!$D:$D,E2609),SUMIFS('Sales Hx'!$S:$S,'Sales Hx'!$B:$B,$B2609,'Sales Hx'!$D:$D,$E2609))</f>
        <v>0</v>
      </c>
      <c r="K2609" s="16">
        <f t="shared" si="225"/>
        <v>0</v>
      </c>
      <c r="L2609" s="12">
        <f>IF(M2609&lt;&gt;"",M2609,IF(COUNTIFS($C:$C,B2609)&gt;1,SUMIFS('Sales Hx'!V:V,'Sales Hx'!$B:$B,_xlfn.XLOOKUP(B2609,C:C,B:B),'Sales Hx'!$D:$D,$E2609),SUMIFS('Sales Hx'!V:V,'Sales Hx'!$B:$B,$B2609,'Sales Hx'!$D:$D,$E2609)))</f>
        <v>0</v>
      </c>
      <c r="M2609" s="12">
        <v>0</v>
      </c>
      <c r="N2609" s="15">
        <f t="shared" si="224"/>
        <v>0</v>
      </c>
      <c r="O2609" s="21">
        <f t="shared" si="222"/>
        <v>0</v>
      </c>
      <c r="P2609" s="24">
        <v>10.5</v>
      </c>
      <c r="Q2609" s="18">
        <f t="shared" si="223"/>
        <v>0</v>
      </c>
      <c r="R2609" s="2">
        <v>1</v>
      </c>
      <c r="S2609" s="2">
        <v>120</v>
      </c>
      <c r="T2609" s="2" t="s">
        <v>4647</v>
      </c>
      <c r="U2609" s="28">
        <f>IF(G2609=0,"",_xlfn.MINIFS('PO Details'!$I:$I,'PO Details'!$D:$D,Planning!$B2609,'PO Details'!$L:$L,Planning!$E2609))</f>
        <v>45517</v>
      </c>
      <c r="V2609" s="29" t="s">
        <v>4640</v>
      </c>
      <c r="W2609" t="str">
        <f t="shared" si="221"/>
        <v>Max</v>
      </c>
      <c r="X2609" s="2">
        <v>120</v>
      </c>
    </row>
    <row r="2610" spans="1:24" x14ac:dyDescent="0.25">
      <c r="A2610" s="11"/>
      <c r="B2610" s="22" t="s">
        <v>4592</v>
      </c>
      <c r="C2610" s="22"/>
      <c r="D2610" s="22" t="s">
        <v>4593</v>
      </c>
      <c r="E2610" s="31" t="s">
        <v>106</v>
      </c>
      <c r="F2610" s="12">
        <f>SUMIFS('Inventory Details'!$H:$H,'Inventory Details'!$B:$B,$B2610,'Inventory Details'!$E:$E,$E2610)</f>
        <v>27</v>
      </c>
      <c r="G2610" s="12">
        <f>SUMIFS('PO Details'!$H:$H,'PO Details'!$D:$D,Planning!$B2610,'PO Details'!$L:$L,$E2610)</f>
        <v>460</v>
      </c>
      <c r="H2610" s="12">
        <f>SUMIFS('SO Details'!$G:$G,'SO Details'!$D:$D,Planning!$B2610,'SO Details'!$K:$K,$E2610)</f>
        <v>0</v>
      </c>
      <c r="I2610" s="20">
        <f>IF(COUNTIFS($C:$C,B2610)&gt;1,SUMIFS('Sales Hx'!$Q:$Q,'Sales Hx'!$B:$B,_xlfn.XLOOKUP(B2610,C:C,B:B),'Sales Hx'!$D:$D,Planning!$E2610),SUMIFS('Sales Hx'!$Q:$Q,'Sales Hx'!$B:$B,Planning!$B2610,'Sales Hx'!$D:$D,Planning!$E2610))</f>
        <v>0</v>
      </c>
      <c r="J2610" s="16">
        <f>IF(COUNTIFS($C:$C,B2610)&gt;1,SUMIFS('Sales Hx'!$S:$S,'Sales Hx'!$B:$B,_xlfn.XLOOKUP(B2610,C:C,B:B),'Sales Hx'!$D:$D,E2610),SUMIFS('Sales Hx'!$S:$S,'Sales Hx'!$B:$B,$B2610,'Sales Hx'!$D:$D,$E2610))</f>
        <v>0</v>
      </c>
      <c r="K2610" s="16">
        <f t="shared" si="225"/>
        <v>0</v>
      </c>
      <c r="L2610" s="12">
        <f>IF(M2610&lt;&gt;"",M2610,IF(COUNTIFS($C:$C,B2610)&gt;1,SUMIFS('Sales Hx'!V:V,'Sales Hx'!$B:$B,_xlfn.XLOOKUP(B2610,C:C,B:B),'Sales Hx'!$D:$D,$E2610),SUMIFS('Sales Hx'!V:V,'Sales Hx'!$B:$B,$B2610,'Sales Hx'!$D:$D,$E2610)))</f>
        <v>0</v>
      </c>
      <c r="M2610" s="12">
        <v>0</v>
      </c>
      <c r="N2610" s="15">
        <f t="shared" si="224"/>
        <v>0</v>
      </c>
      <c r="O2610" s="21">
        <f t="shared" si="222"/>
        <v>0</v>
      </c>
      <c r="P2610" s="24">
        <v>40</v>
      </c>
      <c r="Q2610" s="18">
        <f t="shared" si="223"/>
        <v>0</v>
      </c>
      <c r="R2610" s="2">
        <v>1</v>
      </c>
      <c r="S2610" s="2">
        <v>120</v>
      </c>
      <c r="T2610" s="2" t="s">
        <v>4647</v>
      </c>
      <c r="U2610" s="28">
        <f>IF(G2610=0,"",_xlfn.MINIFS('PO Details'!$I:$I,'PO Details'!$D:$D,Planning!$B2610,'PO Details'!$L:$L,Planning!$E2610))</f>
        <v>45458</v>
      </c>
      <c r="V2610" s="29" t="s">
        <v>4640</v>
      </c>
      <c r="W2610" t="str">
        <f t="shared" si="221"/>
        <v>Max</v>
      </c>
      <c r="X2610" s="2">
        <v>120</v>
      </c>
    </row>
    <row r="2611" spans="1:24" x14ac:dyDescent="0.25">
      <c r="A2611" s="11"/>
      <c r="B2611" s="22" t="s">
        <v>4592</v>
      </c>
      <c r="C2611" s="22"/>
      <c r="D2611" s="22" t="s">
        <v>4593</v>
      </c>
      <c r="E2611" s="31" t="s">
        <v>109</v>
      </c>
      <c r="F2611" s="12">
        <f>SUMIFS('Inventory Details'!$H:$H,'Inventory Details'!$B:$B,$B2611,'Inventory Details'!$E:$E,$E2611)</f>
        <v>10</v>
      </c>
      <c r="G2611" s="12">
        <f>SUMIFS('PO Details'!$H:$H,'PO Details'!$D:$D,Planning!$B2611,'PO Details'!$L:$L,$E2611)</f>
        <v>210</v>
      </c>
      <c r="H2611" s="12">
        <f>SUMIFS('SO Details'!$G:$G,'SO Details'!$D:$D,Planning!$B2611,'SO Details'!$K:$K,$E2611)</f>
        <v>0</v>
      </c>
      <c r="I2611" s="20">
        <f>IF(COUNTIFS($C:$C,B2611)&gt;1,SUMIFS('Sales Hx'!$Q:$Q,'Sales Hx'!$B:$B,_xlfn.XLOOKUP(B2611,C:C,B:B),'Sales Hx'!$D:$D,Planning!$E2611),SUMIFS('Sales Hx'!$Q:$Q,'Sales Hx'!$B:$B,Planning!$B2611,'Sales Hx'!$D:$D,Planning!$E2611))</f>
        <v>0</v>
      </c>
      <c r="J2611" s="16">
        <f>IF(COUNTIFS($C:$C,B2611)&gt;1,SUMIFS('Sales Hx'!$S:$S,'Sales Hx'!$B:$B,_xlfn.XLOOKUP(B2611,C:C,B:B),'Sales Hx'!$D:$D,E2611),SUMIFS('Sales Hx'!$S:$S,'Sales Hx'!$B:$B,$B2611,'Sales Hx'!$D:$D,$E2611))</f>
        <v>0</v>
      </c>
      <c r="K2611" s="16">
        <f t="shared" si="225"/>
        <v>0</v>
      </c>
      <c r="L2611" s="12">
        <f>IF(M2611&lt;&gt;"",M2611,IF(COUNTIFS($C:$C,B2611)&gt;1,SUMIFS('Sales Hx'!V:V,'Sales Hx'!$B:$B,_xlfn.XLOOKUP(B2611,C:C,B:B),'Sales Hx'!$D:$D,$E2611),SUMIFS('Sales Hx'!V:V,'Sales Hx'!$B:$B,$B2611,'Sales Hx'!$D:$D,$E2611)))</f>
        <v>0</v>
      </c>
      <c r="M2611" s="12">
        <v>0</v>
      </c>
      <c r="N2611" s="15">
        <f t="shared" si="224"/>
        <v>0</v>
      </c>
      <c r="O2611" s="21">
        <f t="shared" si="222"/>
        <v>0</v>
      </c>
      <c r="P2611" s="24">
        <v>40</v>
      </c>
      <c r="Q2611" s="18">
        <f t="shared" si="223"/>
        <v>0</v>
      </c>
      <c r="R2611" s="2">
        <v>1</v>
      </c>
      <c r="S2611" s="2">
        <v>120</v>
      </c>
      <c r="T2611" s="2" t="s">
        <v>4647</v>
      </c>
      <c r="U2611" s="28">
        <f>IF(G2611=0,"",_xlfn.MINIFS('PO Details'!$I:$I,'PO Details'!$D:$D,Planning!$B2611,'PO Details'!$L:$L,Planning!$E2611))</f>
        <v>45458</v>
      </c>
      <c r="V2611" s="29" t="s">
        <v>4640</v>
      </c>
      <c r="W2611" t="str">
        <f t="shared" ref="W2611:W2674" si="226">IF(K2611=_xlfn.MAXIFS(K:K,B:B,B2611),"Max","")</f>
        <v>Max</v>
      </c>
      <c r="X2611" s="2">
        <v>120</v>
      </c>
    </row>
    <row r="2612" spans="1:24" x14ac:dyDescent="0.25">
      <c r="A2612" s="11"/>
      <c r="B2612" s="22" t="s">
        <v>4592</v>
      </c>
      <c r="C2612" s="22"/>
      <c r="D2612" s="22" t="s">
        <v>4593</v>
      </c>
      <c r="E2612" s="31" t="s">
        <v>113</v>
      </c>
      <c r="F2612" s="12">
        <f>SUMIFS('Inventory Details'!$H:$H,'Inventory Details'!$B:$B,$B2612,'Inventory Details'!$E:$E,$E2612)</f>
        <v>11</v>
      </c>
      <c r="G2612" s="12">
        <f>SUMIFS('PO Details'!$H:$H,'PO Details'!$D:$D,Planning!$B2612,'PO Details'!$L:$L,$E2612)</f>
        <v>130</v>
      </c>
      <c r="H2612" s="12">
        <f>SUMIFS('SO Details'!$G:$G,'SO Details'!$D:$D,Planning!$B2612,'SO Details'!$K:$K,$E2612)</f>
        <v>0</v>
      </c>
      <c r="I2612" s="20">
        <f>IF(COUNTIFS($C:$C,B2612)&gt;1,SUMIFS('Sales Hx'!$Q:$Q,'Sales Hx'!$B:$B,_xlfn.XLOOKUP(B2612,C:C,B:B),'Sales Hx'!$D:$D,Planning!$E2612),SUMIFS('Sales Hx'!$Q:$Q,'Sales Hx'!$B:$B,Planning!$B2612,'Sales Hx'!$D:$D,Planning!$E2612))</f>
        <v>0</v>
      </c>
      <c r="J2612" s="16">
        <f>IF(COUNTIFS($C:$C,B2612)&gt;1,SUMIFS('Sales Hx'!$S:$S,'Sales Hx'!$B:$B,_xlfn.XLOOKUP(B2612,C:C,B:B),'Sales Hx'!$D:$D,E2612),SUMIFS('Sales Hx'!$S:$S,'Sales Hx'!$B:$B,$B2612,'Sales Hx'!$D:$D,$E2612))</f>
        <v>0</v>
      </c>
      <c r="K2612" s="16">
        <f t="shared" si="225"/>
        <v>0</v>
      </c>
      <c r="L2612" s="12">
        <f>IF(M2612&lt;&gt;"",M2612,IF(COUNTIFS($C:$C,B2612)&gt;1,SUMIFS('Sales Hx'!V:V,'Sales Hx'!$B:$B,_xlfn.XLOOKUP(B2612,C:C,B:B),'Sales Hx'!$D:$D,$E2612),SUMIFS('Sales Hx'!V:V,'Sales Hx'!$B:$B,$B2612,'Sales Hx'!$D:$D,$E2612)))</f>
        <v>0</v>
      </c>
      <c r="M2612" s="12">
        <v>0</v>
      </c>
      <c r="N2612" s="15">
        <f t="shared" si="224"/>
        <v>0</v>
      </c>
      <c r="O2612" s="21">
        <f t="shared" si="222"/>
        <v>0</v>
      </c>
      <c r="P2612" s="24">
        <v>40</v>
      </c>
      <c r="Q2612" s="18">
        <f t="shared" si="223"/>
        <v>0</v>
      </c>
      <c r="R2612" s="2">
        <v>1</v>
      </c>
      <c r="S2612" s="2">
        <v>120</v>
      </c>
      <c r="T2612" s="2" t="s">
        <v>4647</v>
      </c>
      <c r="U2612" s="28">
        <f>IF(G2612=0,"",_xlfn.MINIFS('PO Details'!$I:$I,'PO Details'!$D:$D,Planning!$B2612,'PO Details'!$L:$L,Planning!$E2612))</f>
        <v>45490</v>
      </c>
      <c r="V2612" s="29" t="s">
        <v>4640</v>
      </c>
      <c r="W2612" t="str">
        <f t="shared" si="226"/>
        <v>Max</v>
      </c>
      <c r="X2612" s="2">
        <v>120</v>
      </c>
    </row>
    <row r="2613" spans="1:24" x14ac:dyDescent="0.25">
      <c r="A2613" s="11"/>
      <c r="B2613" s="22" t="s">
        <v>4592</v>
      </c>
      <c r="C2613" s="22"/>
      <c r="D2613" s="22" t="s">
        <v>4593</v>
      </c>
      <c r="E2613" s="31" t="s">
        <v>820</v>
      </c>
      <c r="F2613" s="12">
        <f>SUMIFS('Inventory Details'!$H:$H,'Inventory Details'!$B:$B,$B2613,'Inventory Details'!$E:$E,$E2613)</f>
        <v>0</v>
      </c>
      <c r="G2613" s="12">
        <f>SUMIFS('PO Details'!$H:$H,'PO Details'!$D:$D,Planning!$B2613,'PO Details'!$L:$L,$E2613)</f>
        <v>100</v>
      </c>
      <c r="H2613" s="12">
        <f>SUMIFS('SO Details'!$G:$G,'SO Details'!$D:$D,Planning!$B2613,'SO Details'!$K:$K,$E2613)</f>
        <v>0</v>
      </c>
      <c r="I2613" s="20">
        <f>IF(COUNTIFS($C:$C,B2613)&gt;1,SUMIFS('Sales Hx'!$Q:$Q,'Sales Hx'!$B:$B,_xlfn.XLOOKUP(B2613,C:C,B:B),'Sales Hx'!$D:$D,Planning!$E2613),SUMIFS('Sales Hx'!$Q:$Q,'Sales Hx'!$B:$B,Planning!$B2613,'Sales Hx'!$D:$D,Planning!$E2613))</f>
        <v>0</v>
      </c>
      <c r="J2613" s="16">
        <f>IF(COUNTIFS($C:$C,B2613)&gt;1,SUMIFS('Sales Hx'!$S:$S,'Sales Hx'!$B:$B,_xlfn.XLOOKUP(B2613,C:C,B:B),'Sales Hx'!$D:$D,E2613),SUMIFS('Sales Hx'!$S:$S,'Sales Hx'!$B:$B,$B2613,'Sales Hx'!$D:$D,$E2613))</f>
        <v>0</v>
      </c>
      <c r="K2613" s="16">
        <f t="shared" si="225"/>
        <v>0</v>
      </c>
      <c r="L2613" s="12">
        <f>IF(M2613&lt;&gt;"",M2613,IF(COUNTIFS($C:$C,B2613)&gt;1,SUMIFS('Sales Hx'!V:V,'Sales Hx'!$B:$B,_xlfn.XLOOKUP(B2613,C:C,B:B),'Sales Hx'!$D:$D,$E2613),SUMIFS('Sales Hx'!V:V,'Sales Hx'!$B:$B,$B2613,'Sales Hx'!$D:$D,$E2613)))</f>
        <v>0</v>
      </c>
      <c r="M2613" s="12">
        <v>0</v>
      </c>
      <c r="N2613" s="15">
        <f t="shared" si="224"/>
        <v>0</v>
      </c>
      <c r="O2613" s="21">
        <f t="shared" si="222"/>
        <v>0</v>
      </c>
      <c r="P2613" s="24">
        <v>40</v>
      </c>
      <c r="Q2613" s="18">
        <f t="shared" si="223"/>
        <v>0</v>
      </c>
      <c r="R2613" s="2">
        <v>1</v>
      </c>
      <c r="S2613" s="2">
        <v>120</v>
      </c>
      <c r="T2613" s="2" t="s">
        <v>4647</v>
      </c>
      <c r="U2613" s="28">
        <f>IF(G2613=0,"",_xlfn.MINIFS('PO Details'!$I:$I,'PO Details'!$D:$D,Planning!$B2613,'PO Details'!$L:$L,Planning!$E2613))</f>
        <v>45427</v>
      </c>
      <c r="V2613" s="29" t="s">
        <v>4640</v>
      </c>
      <c r="W2613" t="str">
        <f t="shared" si="226"/>
        <v>Max</v>
      </c>
      <c r="X2613" s="2">
        <v>120</v>
      </c>
    </row>
    <row r="2614" spans="1:24" x14ac:dyDescent="0.25">
      <c r="A2614" s="11"/>
      <c r="B2614" s="22" t="s">
        <v>4592</v>
      </c>
      <c r="C2614" s="22"/>
      <c r="D2614" s="22" t="s">
        <v>4593</v>
      </c>
      <c r="E2614" s="31" t="s">
        <v>4746</v>
      </c>
      <c r="F2614" s="12">
        <f>SUMIFS('Inventory Details'!$H:$H,'Inventory Details'!$B:$B,$B2614,'Inventory Details'!$E:$E,$E2614)</f>
        <v>20</v>
      </c>
      <c r="G2614" s="12">
        <f>SUMIFS('PO Details'!$H:$H,'PO Details'!$D:$D,Planning!$B2614,'PO Details'!$L:$L,$E2614)</f>
        <v>540</v>
      </c>
      <c r="H2614" s="12">
        <f>SUMIFS('SO Details'!$G:$G,'SO Details'!$D:$D,Planning!$B2614,'SO Details'!$K:$K,$E2614)</f>
        <v>0</v>
      </c>
      <c r="I2614" s="20">
        <f>IF(COUNTIFS($C:$C,B2614)&gt;1,SUMIFS('Sales Hx'!$Q:$Q,'Sales Hx'!$B:$B,_xlfn.XLOOKUP(B2614,C:C,B:B),'Sales Hx'!$D:$D,Planning!$E2614),SUMIFS('Sales Hx'!$Q:$Q,'Sales Hx'!$B:$B,Planning!$B2614,'Sales Hx'!$D:$D,Planning!$E2614))</f>
        <v>0</v>
      </c>
      <c r="J2614" s="16">
        <f>IF(COUNTIFS($C:$C,B2614)&gt;1,SUMIFS('Sales Hx'!$S:$S,'Sales Hx'!$B:$B,_xlfn.XLOOKUP(B2614,C:C,B:B),'Sales Hx'!$D:$D,E2614),SUMIFS('Sales Hx'!$S:$S,'Sales Hx'!$B:$B,$B2614,'Sales Hx'!$D:$D,$E2614))</f>
        <v>0</v>
      </c>
      <c r="K2614" s="16">
        <f t="shared" si="225"/>
        <v>0</v>
      </c>
      <c r="L2614" s="12">
        <f>IF(M2614&lt;&gt;"",M2614,IF(COUNTIFS($C:$C,B2614)&gt;1,SUMIFS('Sales Hx'!V:V,'Sales Hx'!$B:$B,_xlfn.XLOOKUP(B2614,C:C,B:B),'Sales Hx'!$D:$D,$E2614),SUMIFS('Sales Hx'!V:V,'Sales Hx'!$B:$B,$B2614,'Sales Hx'!$D:$D,$E2614)))</f>
        <v>0</v>
      </c>
      <c r="M2614" s="12">
        <v>0</v>
      </c>
      <c r="N2614" s="15">
        <f t="shared" si="224"/>
        <v>0</v>
      </c>
      <c r="O2614" s="21">
        <f t="shared" si="222"/>
        <v>0</v>
      </c>
      <c r="P2614" s="24">
        <v>40</v>
      </c>
      <c r="Q2614" s="18">
        <f t="shared" si="223"/>
        <v>0</v>
      </c>
      <c r="R2614" s="2">
        <v>1</v>
      </c>
      <c r="S2614" s="2">
        <v>120</v>
      </c>
      <c r="T2614" s="2" t="s">
        <v>4647</v>
      </c>
      <c r="U2614" s="28">
        <f>IF(G2614=0,"",_xlfn.MINIFS('PO Details'!$I:$I,'PO Details'!$D:$D,Planning!$B2614,'PO Details'!$L:$L,Planning!$E2614))</f>
        <v>45458</v>
      </c>
      <c r="V2614" s="29" t="s">
        <v>4640</v>
      </c>
      <c r="W2614" t="str">
        <f t="shared" si="226"/>
        <v>Max</v>
      </c>
      <c r="X2614" s="2">
        <v>120</v>
      </c>
    </row>
    <row r="2615" spans="1:24" x14ac:dyDescent="0.25">
      <c r="A2615" s="11"/>
      <c r="B2615" s="22" t="s">
        <v>4589</v>
      </c>
      <c r="C2615" s="22"/>
      <c r="D2615" s="22" t="s">
        <v>4590</v>
      </c>
      <c r="E2615" s="31" t="s">
        <v>106</v>
      </c>
      <c r="F2615" s="12">
        <f>SUMIFS('Inventory Details'!$H:$H,'Inventory Details'!$B:$B,$B2615,'Inventory Details'!$E:$E,$E2615)</f>
        <v>87</v>
      </c>
      <c r="G2615" s="12">
        <f>SUMIFS('PO Details'!$H:$H,'PO Details'!$D:$D,Planning!$B2615,'PO Details'!$L:$L,$E2615)</f>
        <v>530</v>
      </c>
      <c r="H2615" s="12">
        <f>SUMIFS('SO Details'!$G:$G,'SO Details'!$D:$D,Planning!$B2615,'SO Details'!$K:$K,$E2615)</f>
        <v>0</v>
      </c>
      <c r="I2615" s="20">
        <f>IF(COUNTIFS($C:$C,B2615)&gt;1,SUMIFS('Sales Hx'!$Q:$Q,'Sales Hx'!$B:$B,_xlfn.XLOOKUP(B2615,C:C,B:B),'Sales Hx'!$D:$D,Planning!$E2615),SUMIFS('Sales Hx'!$Q:$Q,'Sales Hx'!$B:$B,Planning!$B2615,'Sales Hx'!$D:$D,Planning!$E2615))</f>
        <v>0</v>
      </c>
      <c r="J2615" s="16">
        <f>IF(COUNTIFS($C:$C,B2615)&gt;1,SUMIFS('Sales Hx'!$S:$S,'Sales Hx'!$B:$B,_xlfn.XLOOKUP(B2615,C:C,B:B),'Sales Hx'!$D:$D,E2615),SUMIFS('Sales Hx'!$S:$S,'Sales Hx'!$B:$B,$B2615,'Sales Hx'!$D:$D,$E2615))</f>
        <v>0</v>
      </c>
      <c r="K2615" s="16">
        <f t="shared" si="225"/>
        <v>0</v>
      </c>
      <c r="L2615" s="12">
        <f>IF(M2615&lt;&gt;"",M2615,IF(COUNTIFS($C:$C,B2615)&gt;1,SUMIFS('Sales Hx'!V:V,'Sales Hx'!$B:$B,_xlfn.XLOOKUP(B2615,C:C,B:B),'Sales Hx'!$D:$D,$E2615),SUMIFS('Sales Hx'!V:V,'Sales Hx'!$B:$B,$B2615,'Sales Hx'!$D:$D,$E2615)))</f>
        <v>0</v>
      </c>
      <c r="M2615" s="12">
        <v>0</v>
      </c>
      <c r="N2615" s="15">
        <f t="shared" si="224"/>
        <v>0</v>
      </c>
      <c r="O2615" s="21">
        <f t="shared" si="222"/>
        <v>0</v>
      </c>
      <c r="P2615" s="24">
        <v>38.5</v>
      </c>
      <c r="Q2615" s="18">
        <f t="shared" si="223"/>
        <v>0</v>
      </c>
      <c r="R2615" s="2">
        <v>1</v>
      </c>
      <c r="S2615" s="2">
        <v>120</v>
      </c>
      <c r="T2615" s="2" t="s">
        <v>4647</v>
      </c>
      <c r="U2615" s="28">
        <f>IF(G2615=0,"",_xlfn.MINIFS('PO Details'!$I:$I,'PO Details'!$D:$D,Planning!$B2615,'PO Details'!$L:$L,Planning!$E2615))</f>
        <v>45490</v>
      </c>
      <c r="V2615" s="29" t="s">
        <v>4640</v>
      </c>
      <c r="W2615" t="str">
        <f t="shared" si="226"/>
        <v>Max</v>
      </c>
      <c r="X2615" s="2">
        <v>120</v>
      </c>
    </row>
    <row r="2616" spans="1:24" x14ac:dyDescent="0.25">
      <c r="A2616" s="11"/>
      <c r="B2616" s="22" t="s">
        <v>4589</v>
      </c>
      <c r="C2616" s="22"/>
      <c r="D2616" s="22" t="s">
        <v>4590</v>
      </c>
      <c r="E2616" s="31" t="s">
        <v>109</v>
      </c>
      <c r="F2616" s="12">
        <f>SUMIFS('Inventory Details'!$H:$H,'Inventory Details'!$B:$B,$B2616,'Inventory Details'!$E:$E,$E2616)</f>
        <v>33</v>
      </c>
      <c r="G2616" s="12">
        <f>SUMIFS('PO Details'!$H:$H,'PO Details'!$D:$D,Planning!$B2616,'PO Details'!$L:$L,$E2616)</f>
        <v>300</v>
      </c>
      <c r="H2616" s="12">
        <f>SUMIFS('SO Details'!$G:$G,'SO Details'!$D:$D,Planning!$B2616,'SO Details'!$K:$K,$E2616)</f>
        <v>0</v>
      </c>
      <c r="I2616" s="20">
        <f>IF(COUNTIFS($C:$C,B2616)&gt;1,SUMIFS('Sales Hx'!$Q:$Q,'Sales Hx'!$B:$B,_xlfn.XLOOKUP(B2616,C:C,B:B),'Sales Hx'!$D:$D,Planning!$E2616),SUMIFS('Sales Hx'!$Q:$Q,'Sales Hx'!$B:$B,Planning!$B2616,'Sales Hx'!$D:$D,Planning!$E2616))</f>
        <v>0</v>
      </c>
      <c r="J2616" s="16">
        <f>IF(COUNTIFS($C:$C,B2616)&gt;1,SUMIFS('Sales Hx'!$S:$S,'Sales Hx'!$B:$B,_xlfn.XLOOKUP(B2616,C:C,B:B),'Sales Hx'!$D:$D,E2616),SUMIFS('Sales Hx'!$S:$S,'Sales Hx'!$B:$B,$B2616,'Sales Hx'!$D:$D,$E2616))</f>
        <v>0</v>
      </c>
      <c r="K2616" s="16">
        <f t="shared" si="225"/>
        <v>0</v>
      </c>
      <c r="L2616" s="12">
        <f>IF(M2616&lt;&gt;"",M2616,IF(COUNTIFS($C:$C,B2616)&gt;1,SUMIFS('Sales Hx'!V:V,'Sales Hx'!$B:$B,_xlfn.XLOOKUP(B2616,C:C,B:B),'Sales Hx'!$D:$D,$E2616),SUMIFS('Sales Hx'!V:V,'Sales Hx'!$B:$B,$B2616,'Sales Hx'!$D:$D,$E2616)))</f>
        <v>0</v>
      </c>
      <c r="M2616" s="12">
        <v>0</v>
      </c>
      <c r="N2616" s="15">
        <f t="shared" si="224"/>
        <v>0</v>
      </c>
      <c r="O2616" s="21">
        <f t="shared" si="222"/>
        <v>0</v>
      </c>
      <c r="P2616" s="24">
        <v>38.5</v>
      </c>
      <c r="Q2616" s="18">
        <f t="shared" si="223"/>
        <v>0</v>
      </c>
      <c r="R2616" s="2">
        <v>1</v>
      </c>
      <c r="S2616" s="2">
        <v>120</v>
      </c>
      <c r="T2616" s="2" t="s">
        <v>4647</v>
      </c>
      <c r="U2616" s="28">
        <f>IF(G2616=0,"",_xlfn.MINIFS('PO Details'!$I:$I,'PO Details'!$D:$D,Planning!$B2616,'PO Details'!$L:$L,Planning!$E2616))</f>
        <v>45490</v>
      </c>
      <c r="V2616" s="29" t="s">
        <v>4640</v>
      </c>
      <c r="W2616" t="str">
        <f t="shared" si="226"/>
        <v>Max</v>
      </c>
      <c r="X2616" s="2">
        <v>120</v>
      </c>
    </row>
    <row r="2617" spans="1:24" x14ac:dyDescent="0.25">
      <c r="A2617" s="11"/>
      <c r="B2617" s="22" t="s">
        <v>4589</v>
      </c>
      <c r="C2617" s="22"/>
      <c r="D2617" s="22" t="s">
        <v>4590</v>
      </c>
      <c r="E2617" s="31" t="s">
        <v>113</v>
      </c>
      <c r="F2617" s="12">
        <f>SUMIFS('Inventory Details'!$H:$H,'Inventory Details'!$B:$B,$B2617,'Inventory Details'!$E:$E,$E2617)</f>
        <v>37</v>
      </c>
      <c r="G2617" s="12">
        <f>SUMIFS('PO Details'!$H:$H,'PO Details'!$D:$D,Planning!$B2617,'PO Details'!$L:$L,$E2617)</f>
        <v>300</v>
      </c>
      <c r="H2617" s="12">
        <f>SUMIFS('SO Details'!$G:$G,'SO Details'!$D:$D,Planning!$B2617,'SO Details'!$K:$K,$E2617)</f>
        <v>0</v>
      </c>
      <c r="I2617" s="20">
        <f>IF(COUNTIFS($C:$C,B2617)&gt;1,SUMIFS('Sales Hx'!$Q:$Q,'Sales Hx'!$B:$B,_xlfn.XLOOKUP(B2617,C:C,B:B),'Sales Hx'!$D:$D,Planning!$E2617),SUMIFS('Sales Hx'!$Q:$Q,'Sales Hx'!$B:$B,Planning!$B2617,'Sales Hx'!$D:$D,Planning!$E2617))</f>
        <v>0</v>
      </c>
      <c r="J2617" s="16">
        <f>IF(COUNTIFS($C:$C,B2617)&gt;1,SUMIFS('Sales Hx'!$S:$S,'Sales Hx'!$B:$B,_xlfn.XLOOKUP(B2617,C:C,B:B),'Sales Hx'!$D:$D,E2617),SUMIFS('Sales Hx'!$S:$S,'Sales Hx'!$B:$B,$B2617,'Sales Hx'!$D:$D,$E2617))</f>
        <v>0</v>
      </c>
      <c r="K2617" s="16">
        <f t="shared" si="225"/>
        <v>0</v>
      </c>
      <c r="L2617" s="12">
        <f>IF(M2617&lt;&gt;"",M2617,IF(COUNTIFS($C:$C,B2617)&gt;1,SUMIFS('Sales Hx'!V:V,'Sales Hx'!$B:$B,_xlfn.XLOOKUP(B2617,C:C,B:B),'Sales Hx'!$D:$D,$E2617),SUMIFS('Sales Hx'!V:V,'Sales Hx'!$B:$B,$B2617,'Sales Hx'!$D:$D,$E2617)))</f>
        <v>0</v>
      </c>
      <c r="M2617" s="12">
        <v>0</v>
      </c>
      <c r="N2617" s="15">
        <f t="shared" ref="N2617:N2669" si="227">IFERROR(_xlfn.IFNA(J2617*R2617+L2617,"No Sales Hx"),"No Sales HX")</f>
        <v>0</v>
      </c>
      <c r="O2617" s="21">
        <f t="shared" si="222"/>
        <v>0</v>
      </c>
      <c r="P2617" s="24">
        <v>38.5</v>
      </c>
      <c r="Q2617" s="18">
        <f t="shared" ref="Q2617:Q2668" si="228">IFERROR(P2617*O2617,0)</f>
        <v>0</v>
      </c>
      <c r="R2617" s="2">
        <v>1</v>
      </c>
      <c r="S2617" s="2">
        <v>120</v>
      </c>
      <c r="T2617" s="2" t="s">
        <v>4647</v>
      </c>
      <c r="U2617" s="28">
        <f>IF(G2617=0,"",_xlfn.MINIFS('PO Details'!$I:$I,'PO Details'!$D:$D,Planning!$B2617,'PO Details'!$L:$L,Planning!$E2617))</f>
        <v>45490</v>
      </c>
      <c r="V2617" s="29" t="s">
        <v>4640</v>
      </c>
      <c r="W2617" t="str">
        <f t="shared" si="226"/>
        <v>Max</v>
      </c>
      <c r="X2617" s="2">
        <v>120</v>
      </c>
    </row>
    <row r="2618" spans="1:24" x14ac:dyDescent="0.25">
      <c r="A2618" s="11"/>
      <c r="B2618" s="22" t="s">
        <v>4589</v>
      </c>
      <c r="C2618" s="22"/>
      <c r="D2618" s="22" t="s">
        <v>4590</v>
      </c>
      <c r="E2618" s="31" t="s">
        <v>820</v>
      </c>
      <c r="F2618" s="12">
        <f>SUMIFS('Inventory Details'!$H:$H,'Inventory Details'!$B:$B,$B2618,'Inventory Details'!$E:$E,$E2618)</f>
        <v>0</v>
      </c>
      <c r="G2618" s="12">
        <f>SUMIFS('PO Details'!$H:$H,'PO Details'!$D:$D,Planning!$B2618,'PO Details'!$L:$L,$E2618)</f>
        <v>233</v>
      </c>
      <c r="H2618" s="12">
        <f>SUMIFS('SO Details'!$G:$G,'SO Details'!$D:$D,Planning!$B2618,'SO Details'!$K:$K,$E2618)</f>
        <v>0</v>
      </c>
      <c r="I2618" s="20">
        <f>IF(COUNTIFS($C:$C,B2618)&gt;1,SUMIFS('Sales Hx'!$Q:$Q,'Sales Hx'!$B:$B,_xlfn.XLOOKUP(B2618,C:C,B:B),'Sales Hx'!$D:$D,Planning!$E2618),SUMIFS('Sales Hx'!$Q:$Q,'Sales Hx'!$B:$B,Planning!$B2618,'Sales Hx'!$D:$D,Planning!$E2618))</f>
        <v>0</v>
      </c>
      <c r="J2618" s="16">
        <f>IF(COUNTIFS($C:$C,B2618)&gt;1,SUMIFS('Sales Hx'!$S:$S,'Sales Hx'!$B:$B,_xlfn.XLOOKUP(B2618,C:C,B:B),'Sales Hx'!$D:$D,E2618),SUMIFS('Sales Hx'!$S:$S,'Sales Hx'!$B:$B,$B2618,'Sales Hx'!$D:$D,$E2618))</f>
        <v>0</v>
      </c>
      <c r="K2618" s="16">
        <f t="shared" si="225"/>
        <v>0</v>
      </c>
      <c r="L2618" s="12">
        <f>IF(M2618&lt;&gt;"",M2618,IF(COUNTIFS($C:$C,B2618)&gt;1,SUMIFS('Sales Hx'!V:V,'Sales Hx'!$B:$B,_xlfn.XLOOKUP(B2618,C:C,B:B),'Sales Hx'!$D:$D,$E2618),SUMIFS('Sales Hx'!V:V,'Sales Hx'!$B:$B,$B2618,'Sales Hx'!$D:$D,$E2618)))</f>
        <v>0</v>
      </c>
      <c r="M2618" s="12">
        <v>0</v>
      </c>
      <c r="N2618" s="15">
        <f t="shared" si="227"/>
        <v>0</v>
      </c>
      <c r="O2618" s="21">
        <f t="shared" si="222"/>
        <v>0</v>
      </c>
      <c r="P2618" s="24">
        <v>38.5</v>
      </c>
      <c r="Q2618" s="18">
        <f t="shared" si="228"/>
        <v>0</v>
      </c>
      <c r="R2618" s="2">
        <v>1</v>
      </c>
      <c r="S2618" s="2">
        <v>120</v>
      </c>
      <c r="T2618" s="2" t="s">
        <v>4647</v>
      </c>
      <c r="U2618" s="28">
        <f>IF(G2618=0,"",_xlfn.MINIFS('PO Details'!$I:$I,'PO Details'!$D:$D,Planning!$B2618,'PO Details'!$L:$L,Planning!$E2618))</f>
        <v>45427</v>
      </c>
      <c r="V2618" s="29" t="s">
        <v>4640</v>
      </c>
      <c r="W2618" t="str">
        <f t="shared" si="226"/>
        <v>Max</v>
      </c>
      <c r="X2618" s="2">
        <v>120</v>
      </c>
    </row>
    <row r="2619" spans="1:24" x14ac:dyDescent="0.25">
      <c r="A2619" s="11"/>
      <c r="B2619" s="22" t="s">
        <v>4589</v>
      </c>
      <c r="C2619" s="22"/>
      <c r="D2619" s="22" t="s">
        <v>4590</v>
      </c>
      <c r="E2619" s="31" t="s">
        <v>4746</v>
      </c>
      <c r="F2619" s="12">
        <f>SUMIFS('Inventory Details'!$H:$H,'Inventory Details'!$B:$B,$B2619,'Inventory Details'!$E:$E,$E2619)</f>
        <v>10</v>
      </c>
      <c r="G2619" s="12">
        <f>SUMIFS('PO Details'!$H:$H,'PO Details'!$D:$D,Planning!$B2619,'PO Details'!$L:$L,$E2619)</f>
        <v>1470</v>
      </c>
      <c r="H2619" s="12">
        <f>SUMIFS('SO Details'!$G:$G,'SO Details'!$D:$D,Planning!$B2619,'SO Details'!$K:$K,$E2619)</f>
        <v>0</v>
      </c>
      <c r="I2619" s="20">
        <f>IF(COUNTIFS($C:$C,B2619)&gt;1,SUMIFS('Sales Hx'!$Q:$Q,'Sales Hx'!$B:$B,_xlfn.XLOOKUP(B2619,C:C,B:B),'Sales Hx'!$D:$D,Planning!$E2619),SUMIFS('Sales Hx'!$Q:$Q,'Sales Hx'!$B:$B,Planning!$B2619,'Sales Hx'!$D:$D,Planning!$E2619))</f>
        <v>0</v>
      </c>
      <c r="J2619" s="16">
        <f>IF(COUNTIFS($C:$C,B2619)&gt;1,SUMIFS('Sales Hx'!$S:$S,'Sales Hx'!$B:$B,_xlfn.XLOOKUP(B2619,C:C,B:B),'Sales Hx'!$D:$D,E2619),SUMIFS('Sales Hx'!$S:$S,'Sales Hx'!$B:$B,$B2619,'Sales Hx'!$D:$D,$E2619))</f>
        <v>0</v>
      </c>
      <c r="K2619" s="16">
        <f t="shared" si="225"/>
        <v>0</v>
      </c>
      <c r="L2619" s="12">
        <f>IF(M2619&lt;&gt;"",M2619,IF(COUNTIFS($C:$C,B2619)&gt;1,SUMIFS('Sales Hx'!V:V,'Sales Hx'!$B:$B,_xlfn.XLOOKUP(B2619,C:C,B:B),'Sales Hx'!$D:$D,$E2619),SUMIFS('Sales Hx'!V:V,'Sales Hx'!$B:$B,$B2619,'Sales Hx'!$D:$D,$E2619)))</f>
        <v>0</v>
      </c>
      <c r="M2619" s="12">
        <v>0</v>
      </c>
      <c r="N2619" s="15">
        <f t="shared" si="227"/>
        <v>0</v>
      </c>
      <c r="O2619" s="21">
        <f t="shared" si="222"/>
        <v>0</v>
      </c>
      <c r="P2619" s="24">
        <v>38.5</v>
      </c>
      <c r="Q2619" s="18">
        <f t="shared" si="228"/>
        <v>0</v>
      </c>
      <c r="R2619" s="2">
        <v>1</v>
      </c>
      <c r="S2619" s="2">
        <v>120</v>
      </c>
      <c r="T2619" s="2" t="s">
        <v>4647</v>
      </c>
      <c r="U2619" s="28">
        <f>IF(G2619=0,"",_xlfn.MINIFS('PO Details'!$I:$I,'PO Details'!$D:$D,Planning!$B2619,'PO Details'!$L:$L,Planning!$E2619))</f>
        <v>45458</v>
      </c>
      <c r="V2619" s="29" t="s">
        <v>4640</v>
      </c>
      <c r="W2619" t="str">
        <f t="shared" si="226"/>
        <v>Max</v>
      </c>
      <c r="X2619" s="2">
        <v>120</v>
      </c>
    </row>
    <row r="2620" spans="1:24" x14ac:dyDescent="0.25">
      <c r="A2620" s="11"/>
      <c r="B2620" s="22" t="s">
        <v>1756</v>
      </c>
      <c r="C2620" s="22"/>
      <c r="D2620" s="22" t="s">
        <v>1757</v>
      </c>
      <c r="E2620" s="31" t="s">
        <v>119</v>
      </c>
      <c r="F2620" s="12">
        <f>SUMIFS('Inventory Details'!$H:$H,'Inventory Details'!$B:$B,$B2620,'Inventory Details'!$E:$E,$E2620)</f>
        <v>0</v>
      </c>
      <c r="G2620" s="12">
        <f>SUMIFS('PO Details'!$H:$H,'PO Details'!$D:$D,Planning!$B2620,'PO Details'!$L:$L,$E2620)</f>
        <v>0</v>
      </c>
      <c r="H2620" s="12">
        <f>SUMIFS('SO Details'!$G:$G,'SO Details'!$D:$D,Planning!$B2620,'SO Details'!$K:$K,$E2620)</f>
        <v>0</v>
      </c>
      <c r="I2620" s="20">
        <f>IF(COUNTIFS($C:$C,B2620)&gt;1,SUMIFS('Sales Hx'!$Q:$Q,'Sales Hx'!$B:$B,_xlfn.XLOOKUP(B2620,C:C,B:B),'Sales Hx'!$D:$D,Planning!$E2620),SUMIFS('Sales Hx'!$Q:$Q,'Sales Hx'!$B:$B,Planning!$B2620,'Sales Hx'!$D:$D,Planning!$E2620))</f>
        <v>1.4</v>
      </c>
      <c r="J2620" s="16">
        <f>IF(COUNTIFS($C:$C,B2620)&gt;1,SUMIFS('Sales Hx'!$S:$S,'Sales Hx'!$B:$B,_xlfn.XLOOKUP(B2620,C:C,B:B),'Sales Hx'!$D:$D,E2620),SUMIFS('Sales Hx'!$S:$S,'Sales Hx'!$B:$B,$B2620,'Sales Hx'!$D:$D,$E2620))</f>
        <v>5.6390977443609019E-2</v>
      </c>
      <c r="K2620" s="16">
        <f t="shared" si="225"/>
        <v>0</v>
      </c>
      <c r="L2620" s="12">
        <f>IF(M2620&lt;&gt;"",M2620,IF(COUNTIFS($C:$C,B2620)&gt;1,SUMIFS('Sales Hx'!V:V,'Sales Hx'!$B:$B,_xlfn.XLOOKUP(B2620,C:C,B:B),'Sales Hx'!$D:$D,$E2620),SUMIFS('Sales Hx'!V:V,'Sales Hx'!$B:$B,$B2620,'Sales Hx'!$D:$D,$E2620)))</f>
        <v>0</v>
      </c>
      <c r="M2620" s="12">
        <v>0</v>
      </c>
      <c r="N2620" s="15">
        <f t="shared" si="227"/>
        <v>5.6390977443609019E-2</v>
      </c>
      <c r="O2620" s="21">
        <f t="shared" si="222"/>
        <v>7</v>
      </c>
      <c r="P2620" s="24">
        <v>30.83</v>
      </c>
      <c r="Q2620" s="18">
        <f t="shared" si="228"/>
        <v>215.81</v>
      </c>
      <c r="R2620" s="2">
        <v>1</v>
      </c>
      <c r="S2620" s="2">
        <v>120</v>
      </c>
      <c r="T2620" s="2" t="s">
        <v>4647</v>
      </c>
      <c r="U2620" s="28" t="str">
        <f>IF(G2620=0,"",_xlfn.MINIFS('PO Details'!$I:$I,'PO Details'!$D:$D,Planning!$B2620,'PO Details'!$L:$L,Planning!$E2620))</f>
        <v/>
      </c>
      <c r="V2620" s="29" t="s">
        <v>4640</v>
      </c>
      <c r="W2620" t="str">
        <f t="shared" si="226"/>
        <v>Max</v>
      </c>
      <c r="X2620" s="2">
        <v>120</v>
      </c>
    </row>
    <row r="2621" spans="1:24" x14ac:dyDescent="0.25">
      <c r="A2621" s="11"/>
      <c r="B2621" s="22" t="s">
        <v>1758</v>
      </c>
      <c r="C2621" s="22"/>
      <c r="D2621" s="22" t="s">
        <v>1757</v>
      </c>
      <c r="E2621" s="31" t="s">
        <v>119</v>
      </c>
      <c r="F2621" s="12">
        <f>SUMIFS('Inventory Details'!$H:$H,'Inventory Details'!$B:$B,$B2621,'Inventory Details'!$E:$E,$E2621)</f>
        <v>0</v>
      </c>
      <c r="G2621" s="12">
        <f>SUMIFS('PO Details'!$H:$H,'PO Details'!$D:$D,Planning!$B2621,'PO Details'!$L:$L,$E2621)</f>
        <v>0</v>
      </c>
      <c r="H2621" s="12">
        <f>SUMIFS('SO Details'!$G:$G,'SO Details'!$D:$D,Planning!$B2621,'SO Details'!$K:$K,$E2621)</f>
        <v>1</v>
      </c>
      <c r="I2621" s="20">
        <f>IF(COUNTIFS($C:$C,B2621)&gt;1,SUMIFS('Sales Hx'!$Q:$Q,'Sales Hx'!$B:$B,_xlfn.XLOOKUP(B2621,C:C,B:B),'Sales Hx'!$D:$D,Planning!$E2621),SUMIFS('Sales Hx'!$Q:$Q,'Sales Hx'!$B:$B,Planning!$B2621,'Sales Hx'!$D:$D,Planning!$E2621))</f>
        <v>0</v>
      </c>
      <c r="J2621" s="16">
        <f>IF(COUNTIFS($C:$C,B2621)&gt;1,SUMIFS('Sales Hx'!$S:$S,'Sales Hx'!$B:$B,_xlfn.XLOOKUP(B2621,C:C,B:B),'Sales Hx'!$D:$D,E2621),SUMIFS('Sales Hx'!$S:$S,'Sales Hx'!$B:$B,$B2621,'Sales Hx'!$D:$D,$E2621))</f>
        <v>9.8684210526315791E-2</v>
      </c>
      <c r="K2621" s="16">
        <f t="shared" si="225"/>
        <v>0</v>
      </c>
      <c r="L2621" s="12">
        <f>IF(M2621&lt;&gt;"",M2621,IF(COUNTIFS($C:$C,B2621)&gt;1,SUMIFS('Sales Hx'!V:V,'Sales Hx'!$B:$B,_xlfn.XLOOKUP(B2621,C:C,B:B),'Sales Hx'!$D:$D,$E2621),SUMIFS('Sales Hx'!V:V,'Sales Hx'!$B:$B,$B2621,'Sales Hx'!$D:$D,$E2621)))</f>
        <v>0</v>
      </c>
      <c r="M2621" s="12">
        <v>0</v>
      </c>
      <c r="N2621" s="15">
        <f t="shared" si="227"/>
        <v>9.8684210526315791E-2</v>
      </c>
      <c r="O2621" s="21">
        <f t="shared" si="222"/>
        <v>13</v>
      </c>
      <c r="P2621" s="24">
        <v>44.7</v>
      </c>
      <c r="Q2621" s="18">
        <f t="shared" si="228"/>
        <v>581.1</v>
      </c>
      <c r="R2621" s="2">
        <v>1</v>
      </c>
      <c r="S2621" s="2">
        <v>120</v>
      </c>
      <c r="T2621" s="2" t="s">
        <v>4647</v>
      </c>
      <c r="U2621" s="28" t="str">
        <f>IF(G2621=0,"",_xlfn.MINIFS('PO Details'!$I:$I,'PO Details'!$D:$D,Planning!$B2621,'PO Details'!$L:$L,Planning!$E2621))</f>
        <v/>
      </c>
      <c r="V2621" s="29" t="s">
        <v>4640</v>
      </c>
      <c r="W2621" t="str">
        <f t="shared" si="226"/>
        <v>Max</v>
      </c>
      <c r="X2621" s="2">
        <v>120</v>
      </c>
    </row>
    <row r="2622" spans="1:24" x14ac:dyDescent="0.25">
      <c r="A2622" s="11"/>
      <c r="B2622" s="22" t="s">
        <v>1758</v>
      </c>
      <c r="C2622" s="22"/>
      <c r="D2622" s="22" t="s">
        <v>1757</v>
      </c>
      <c r="E2622" s="31" t="s">
        <v>1201</v>
      </c>
      <c r="F2622" s="12">
        <f>SUMIFS('Inventory Details'!$H:$H,'Inventory Details'!$B:$B,$B2622,'Inventory Details'!$E:$E,$E2622)</f>
        <v>1</v>
      </c>
      <c r="G2622" s="12">
        <f>SUMIFS('PO Details'!$H:$H,'PO Details'!$D:$D,Planning!$B2622,'PO Details'!$L:$L,$E2622)</f>
        <v>0</v>
      </c>
      <c r="H2622" s="12">
        <f>SUMIFS('SO Details'!$G:$G,'SO Details'!$D:$D,Planning!$B2622,'SO Details'!$K:$K,$E2622)</f>
        <v>0</v>
      </c>
      <c r="I2622" s="20">
        <f>IF(COUNTIFS($C:$C,B2622)&gt;1,SUMIFS('Sales Hx'!$Q:$Q,'Sales Hx'!$B:$B,_xlfn.XLOOKUP(B2622,C:C,B:B),'Sales Hx'!$D:$D,Planning!$E2622),SUMIFS('Sales Hx'!$Q:$Q,'Sales Hx'!$B:$B,Planning!$B2622,'Sales Hx'!$D:$D,Planning!$E2622))</f>
        <v>0</v>
      </c>
      <c r="J2622" s="16">
        <f>IF(COUNTIFS($C:$C,B2622)&gt;1,SUMIFS('Sales Hx'!$S:$S,'Sales Hx'!$B:$B,_xlfn.XLOOKUP(B2622,C:C,B:B),'Sales Hx'!$D:$D,E2622),SUMIFS('Sales Hx'!$S:$S,'Sales Hx'!$B:$B,$B2622,'Sales Hx'!$D:$D,$E2622))</f>
        <v>0</v>
      </c>
      <c r="K2622" s="16">
        <f t="shared" si="225"/>
        <v>0</v>
      </c>
      <c r="L2622" s="12">
        <f>IF(M2622&lt;&gt;"",M2622,IF(COUNTIFS($C:$C,B2622)&gt;1,SUMIFS('Sales Hx'!V:V,'Sales Hx'!$B:$B,_xlfn.XLOOKUP(B2622,C:C,B:B),'Sales Hx'!$D:$D,$E2622),SUMIFS('Sales Hx'!V:V,'Sales Hx'!$B:$B,$B2622,'Sales Hx'!$D:$D,$E2622)))</f>
        <v>0</v>
      </c>
      <c r="M2622" s="12">
        <v>0</v>
      </c>
      <c r="N2622" s="15">
        <f t="shared" si="227"/>
        <v>0</v>
      </c>
      <c r="O2622" s="21">
        <f t="shared" si="222"/>
        <v>0</v>
      </c>
      <c r="P2622" s="24">
        <v>44.7</v>
      </c>
      <c r="Q2622" s="18">
        <f t="shared" si="228"/>
        <v>0</v>
      </c>
      <c r="R2622" s="2">
        <v>1</v>
      </c>
      <c r="S2622" s="2">
        <v>120</v>
      </c>
      <c r="T2622" s="2" t="s">
        <v>4647</v>
      </c>
      <c r="U2622" s="28" t="str">
        <f>IF(G2622=0,"",_xlfn.MINIFS('PO Details'!$I:$I,'PO Details'!$D:$D,Planning!$B2622,'PO Details'!$L:$L,Planning!$E2622))</f>
        <v/>
      </c>
      <c r="V2622" s="29" t="s">
        <v>4640</v>
      </c>
      <c r="W2622" t="str">
        <f t="shared" si="226"/>
        <v>Max</v>
      </c>
      <c r="X2622" s="2">
        <v>120</v>
      </c>
    </row>
    <row r="2623" spans="1:24" x14ac:dyDescent="0.25">
      <c r="A2623" s="11"/>
      <c r="B2623" s="22" t="s">
        <v>1758</v>
      </c>
      <c r="C2623" s="22"/>
      <c r="D2623" s="22" t="s">
        <v>1757</v>
      </c>
      <c r="E2623" s="31" t="s">
        <v>861</v>
      </c>
      <c r="F2623" s="12">
        <f>SUMIFS('Inventory Details'!$H:$H,'Inventory Details'!$B:$B,$B2623,'Inventory Details'!$E:$E,$E2623)</f>
        <v>1</v>
      </c>
      <c r="G2623" s="12">
        <f>SUMIFS('PO Details'!$H:$H,'PO Details'!$D:$D,Planning!$B2623,'PO Details'!$L:$L,$E2623)</f>
        <v>0</v>
      </c>
      <c r="H2623" s="12">
        <f>SUMIFS('SO Details'!$G:$G,'SO Details'!$D:$D,Planning!$B2623,'SO Details'!$K:$K,$E2623)</f>
        <v>0</v>
      </c>
      <c r="I2623" s="20">
        <f>IF(COUNTIFS($C:$C,B2623)&gt;1,SUMIFS('Sales Hx'!$Q:$Q,'Sales Hx'!$B:$B,_xlfn.XLOOKUP(B2623,C:C,B:B),'Sales Hx'!$D:$D,Planning!$E2623),SUMIFS('Sales Hx'!$Q:$Q,'Sales Hx'!$B:$B,Planning!$B2623,'Sales Hx'!$D:$D,Planning!$E2623))</f>
        <v>0</v>
      </c>
      <c r="J2623" s="16">
        <f>IF(COUNTIFS($C:$C,B2623)&gt;1,SUMIFS('Sales Hx'!$S:$S,'Sales Hx'!$B:$B,_xlfn.XLOOKUP(B2623,C:C,B:B),'Sales Hx'!$D:$D,E2623),SUMIFS('Sales Hx'!$S:$S,'Sales Hx'!$B:$B,$B2623,'Sales Hx'!$D:$D,$E2623))</f>
        <v>0</v>
      </c>
      <c r="K2623" s="16">
        <f t="shared" si="225"/>
        <v>0</v>
      </c>
      <c r="L2623" s="12">
        <f>IF(M2623&lt;&gt;"",M2623,IF(COUNTIFS($C:$C,B2623)&gt;1,SUMIFS('Sales Hx'!V:V,'Sales Hx'!$B:$B,_xlfn.XLOOKUP(B2623,C:C,B:B),'Sales Hx'!$D:$D,$E2623),SUMIFS('Sales Hx'!V:V,'Sales Hx'!$B:$B,$B2623,'Sales Hx'!$D:$D,$E2623)))</f>
        <v>0</v>
      </c>
      <c r="M2623" s="12">
        <v>0</v>
      </c>
      <c r="N2623" s="15">
        <f t="shared" si="227"/>
        <v>0</v>
      </c>
      <c r="O2623" s="21">
        <f t="shared" si="222"/>
        <v>0</v>
      </c>
      <c r="P2623" s="24">
        <v>44.7</v>
      </c>
      <c r="Q2623" s="18">
        <f t="shared" si="228"/>
        <v>0</v>
      </c>
      <c r="R2623" s="2">
        <v>1</v>
      </c>
      <c r="S2623" s="2">
        <v>120</v>
      </c>
      <c r="T2623" s="2" t="s">
        <v>4647</v>
      </c>
      <c r="U2623" s="28" t="str">
        <f>IF(G2623=0,"",_xlfn.MINIFS('PO Details'!$I:$I,'PO Details'!$D:$D,Planning!$B2623,'PO Details'!$L:$L,Planning!$E2623))</f>
        <v/>
      </c>
      <c r="V2623" s="29" t="s">
        <v>4640</v>
      </c>
      <c r="W2623" t="str">
        <f t="shared" si="226"/>
        <v>Max</v>
      </c>
      <c r="X2623" s="2">
        <v>120</v>
      </c>
    </row>
    <row r="2624" spans="1:24" x14ac:dyDescent="0.25">
      <c r="A2624" s="11"/>
      <c r="B2624" s="22" t="s">
        <v>1759</v>
      </c>
      <c r="C2624" s="22" t="s">
        <v>346</v>
      </c>
      <c r="D2624" s="22"/>
      <c r="E2624" s="31" t="s">
        <v>108</v>
      </c>
      <c r="F2624" s="12">
        <f>SUMIFS('Inventory Details'!$H:$H,'Inventory Details'!$B:$B,$B2624,'Inventory Details'!$E:$E,$E2624)</f>
        <v>0</v>
      </c>
      <c r="G2624" s="12">
        <f>SUMIFS('PO Details'!$H:$H,'PO Details'!$D:$D,Planning!$B2624,'PO Details'!$L:$L,$E2624)</f>
        <v>0</v>
      </c>
      <c r="H2624" s="12">
        <f>SUMIFS('SO Details'!$G:$G,'SO Details'!$D:$D,Planning!$B2624,'SO Details'!$K:$K,$E2624)</f>
        <v>0</v>
      </c>
      <c r="I2624" s="20">
        <f>IF(COUNTIFS($C:$C,B2624)&gt;1,SUMIFS('Sales Hx'!$Q:$Q,'Sales Hx'!$B:$B,_xlfn.XLOOKUP(B2624,C:C,B:B),'Sales Hx'!$D:$D,Planning!$E2624),SUMIFS('Sales Hx'!$Q:$Q,'Sales Hx'!$B:$B,Planning!$B2624,'Sales Hx'!$D:$D,Planning!$E2624))</f>
        <v>1.4</v>
      </c>
      <c r="J2624" s="16">
        <f>IF(COUNTIFS($C:$C,B2624)&gt;1,SUMIFS('Sales Hx'!$S:$S,'Sales Hx'!$B:$B,_xlfn.XLOOKUP(B2624,C:C,B:B),'Sales Hx'!$D:$D,E2624),SUMIFS('Sales Hx'!$S:$S,'Sales Hx'!$B:$B,$B2624,'Sales Hx'!$D:$D,$E2624))</f>
        <v>5.2631578947368425E-2</v>
      </c>
      <c r="K2624" s="16">
        <f t="shared" si="225"/>
        <v>0</v>
      </c>
      <c r="L2624" s="12">
        <f>IF(M2624&lt;&gt;"",M2624,IF(COUNTIFS($C:$C,B2624)&gt;1,SUMIFS('Sales Hx'!V:V,'Sales Hx'!$B:$B,_xlfn.XLOOKUP(B2624,C:C,B:B),'Sales Hx'!$D:$D,$E2624),SUMIFS('Sales Hx'!V:V,'Sales Hx'!$B:$B,$B2624,'Sales Hx'!$D:$D,$E2624)))</f>
        <v>0</v>
      </c>
      <c r="M2624" s="12">
        <v>0</v>
      </c>
      <c r="N2624" s="15">
        <f t="shared" si="227"/>
        <v>5.2631578947368425E-2</v>
      </c>
      <c r="O2624" s="21">
        <f t="shared" si="222"/>
        <v>0</v>
      </c>
      <c r="P2624" s="24">
        <v>30.83</v>
      </c>
      <c r="Q2624" s="18">
        <f t="shared" si="228"/>
        <v>0</v>
      </c>
      <c r="R2624" s="2">
        <v>1</v>
      </c>
      <c r="S2624" s="2">
        <v>120</v>
      </c>
      <c r="T2624" s="2" t="s">
        <v>4646</v>
      </c>
      <c r="U2624" s="28" t="str">
        <f>IF(G2624=0,"",_xlfn.MINIFS('PO Details'!$I:$I,'PO Details'!$D:$D,Planning!$B2624,'PO Details'!$L:$L,Planning!$E2624))</f>
        <v/>
      </c>
      <c r="V2624" s="29" t="s">
        <v>4640</v>
      </c>
      <c r="W2624" t="str">
        <f t="shared" si="226"/>
        <v>Max</v>
      </c>
      <c r="X2624" s="2">
        <v>120</v>
      </c>
    </row>
    <row r="2625" spans="1:24" x14ac:dyDescent="0.25">
      <c r="A2625" s="11"/>
      <c r="B2625" s="22" t="s">
        <v>1759</v>
      </c>
      <c r="C2625" s="22" t="s">
        <v>346</v>
      </c>
      <c r="D2625" s="22"/>
      <c r="E2625" s="31" t="s">
        <v>4746</v>
      </c>
      <c r="F2625" s="12">
        <f>SUMIFS('Inventory Details'!$H:$H,'Inventory Details'!$B:$B,$B2625,'Inventory Details'!$E:$E,$E2625)</f>
        <v>0</v>
      </c>
      <c r="G2625" s="12">
        <f>SUMIFS('PO Details'!$H:$H,'PO Details'!$D:$D,Planning!$B2625,'PO Details'!$L:$L,$E2625)</f>
        <v>0</v>
      </c>
      <c r="H2625" s="12">
        <f>SUMIFS('SO Details'!$G:$G,'SO Details'!$D:$D,Planning!$B2625,'SO Details'!$K:$K,$E2625)</f>
        <v>0</v>
      </c>
      <c r="I2625" s="20">
        <f>IF(COUNTIFS($C:$C,B2625)&gt;1,SUMIFS('Sales Hx'!$Q:$Q,'Sales Hx'!$B:$B,_xlfn.XLOOKUP(B2625,C:C,B:B),'Sales Hx'!$D:$D,Planning!$E2625),SUMIFS('Sales Hx'!$Q:$Q,'Sales Hx'!$B:$B,Planning!$B2625,'Sales Hx'!$D:$D,Planning!$E2625))</f>
        <v>0</v>
      </c>
      <c r="J2625" s="16">
        <f>IF(COUNTIFS($C:$C,B2625)&gt;1,SUMIFS('Sales Hx'!$S:$S,'Sales Hx'!$B:$B,_xlfn.XLOOKUP(B2625,C:C,B:B),'Sales Hx'!$D:$D,E2625),SUMIFS('Sales Hx'!$S:$S,'Sales Hx'!$B:$B,$B2625,'Sales Hx'!$D:$D,$E2625))</f>
        <v>0.2960526315789474</v>
      </c>
      <c r="K2625" s="16">
        <f t="shared" si="225"/>
        <v>0</v>
      </c>
      <c r="L2625" s="12">
        <f>IF(M2625&lt;&gt;"",M2625,IF(COUNTIFS($C:$C,B2625)&gt;1,SUMIFS('Sales Hx'!V:V,'Sales Hx'!$B:$B,_xlfn.XLOOKUP(B2625,C:C,B:B),'Sales Hx'!$D:$D,$E2625),SUMIFS('Sales Hx'!V:V,'Sales Hx'!$B:$B,$B2625,'Sales Hx'!$D:$D,$E2625)))</f>
        <v>0</v>
      </c>
      <c r="M2625" s="12">
        <v>0</v>
      </c>
      <c r="N2625" s="15">
        <f t="shared" si="227"/>
        <v>0.2960526315789474</v>
      </c>
      <c r="O2625" s="21">
        <f t="shared" si="222"/>
        <v>0</v>
      </c>
      <c r="P2625" s="24">
        <v>30.83</v>
      </c>
      <c r="Q2625" s="18">
        <f t="shared" si="228"/>
        <v>0</v>
      </c>
      <c r="R2625" s="2">
        <v>1</v>
      </c>
      <c r="S2625" s="2">
        <v>120</v>
      </c>
      <c r="T2625" s="2" t="s">
        <v>4646</v>
      </c>
      <c r="U2625" s="28" t="str">
        <f>IF(G2625=0,"",_xlfn.MINIFS('PO Details'!$I:$I,'PO Details'!$D:$D,Planning!$B2625,'PO Details'!$L:$L,Planning!$E2625))</f>
        <v/>
      </c>
      <c r="V2625" s="29" t="s">
        <v>4640</v>
      </c>
      <c r="W2625" t="str">
        <f t="shared" si="226"/>
        <v>Max</v>
      </c>
      <c r="X2625" s="2">
        <v>120</v>
      </c>
    </row>
    <row r="2626" spans="1:24" x14ac:dyDescent="0.25">
      <c r="A2626" s="11" t="s">
        <v>4616</v>
      </c>
      <c r="B2626" s="22" t="s">
        <v>346</v>
      </c>
      <c r="C2626" s="22"/>
      <c r="D2626" s="22" t="s">
        <v>347</v>
      </c>
      <c r="E2626" s="31" t="s">
        <v>4746</v>
      </c>
      <c r="F2626" s="12">
        <f>SUMIFS('Inventory Details'!$H:$H,'Inventory Details'!$B:$B,$B2626,'Inventory Details'!$E:$E,$E2626)</f>
        <v>63</v>
      </c>
      <c r="G2626" s="12">
        <f>SUMIFS('PO Details'!$H:$H,'PO Details'!$D:$D,Planning!$B2626,'PO Details'!$L:$L,$E2626)</f>
        <v>392</v>
      </c>
      <c r="H2626" s="12">
        <f>SUMIFS('SO Details'!$G:$G,'SO Details'!$D:$D,Planning!$B2626,'SO Details'!$K:$K,$E2626)</f>
        <v>15</v>
      </c>
      <c r="I2626" s="20">
        <f>IF(COUNTIFS($C:$C,B2626)&gt;1,SUMIFS('Sales Hx'!$Q:$Q,'Sales Hx'!$B:$B,_xlfn.XLOOKUP(B2626,C:C,B:B),'Sales Hx'!$D:$D,Planning!$E2626),SUMIFS('Sales Hx'!$Q:$Q,'Sales Hx'!$B:$B,Planning!$B2626,'Sales Hx'!$D:$D,Planning!$E2626))</f>
        <v>0</v>
      </c>
      <c r="J2626" s="16">
        <f>IF(COUNTIFS($C:$C,B2626)&gt;1,SUMIFS('Sales Hx'!$S:$S,'Sales Hx'!$B:$B,_xlfn.XLOOKUP(B2626,C:C,B:B),'Sales Hx'!$D:$D,E2626),SUMIFS('Sales Hx'!$S:$S,'Sales Hx'!$B:$B,$B2626,'Sales Hx'!$D:$D,$E2626))</f>
        <v>0.2960526315789474</v>
      </c>
      <c r="K2626" s="16">
        <f t="shared" si="225"/>
        <v>0</v>
      </c>
      <c r="L2626" s="12">
        <f>IF(M2626&lt;&gt;"",M2626,IF(COUNTIFS($C:$C,B2626)&gt;1,SUMIFS('Sales Hx'!V:V,'Sales Hx'!$B:$B,_xlfn.XLOOKUP(B2626,C:C,B:B),'Sales Hx'!$D:$D,$E2626),SUMIFS('Sales Hx'!V:V,'Sales Hx'!$B:$B,$B2626,'Sales Hx'!$D:$D,$E2626)))</f>
        <v>0</v>
      </c>
      <c r="M2626" s="12">
        <v>0</v>
      </c>
      <c r="N2626" s="15">
        <f t="shared" si="227"/>
        <v>0.2960526315789474</v>
      </c>
      <c r="O2626" s="21">
        <f t="shared" ref="O2626:O2689" si="229">MROUND(ROUND(IFERROR(IF(C2626&lt;&gt;"",0,IF(T2626="DC'd",0,IF(AND(J2626=0,F2626+G2626&lt;H2626),H2626-F2626+G2626,IF(F2626+G2626&lt;N2626,N2626+MAX((IF(J2626*R2626&gt;F2626,F2626,J2626*R2626))+J2626*S2626-F2626-G2626+H2626,0))))),0),0),1)</f>
        <v>0</v>
      </c>
      <c r="P2626" s="24">
        <v>30.83</v>
      </c>
      <c r="Q2626" s="18">
        <f t="shared" si="228"/>
        <v>0</v>
      </c>
      <c r="R2626" s="2">
        <v>1</v>
      </c>
      <c r="S2626" s="2">
        <v>90</v>
      </c>
      <c r="T2626" s="2" t="s">
        <v>4647</v>
      </c>
      <c r="U2626" s="28">
        <f>IF(G2626=0,"",_xlfn.MINIFS('PO Details'!$I:$I,'PO Details'!$D:$D,Planning!$B2626,'PO Details'!$L:$L,Planning!$E2626))</f>
        <v>45450</v>
      </c>
      <c r="V2626" s="29" t="s">
        <v>4639</v>
      </c>
      <c r="W2626" t="str">
        <f t="shared" si="226"/>
        <v>Max</v>
      </c>
      <c r="X2626" s="2">
        <v>120</v>
      </c>
    </row>
    <row r="2627" spans="1:24" x14ac:dyDescent="0.25">
      <c r="A2627" s="11" t="s">
        <v>4616</v>
      </c>
      <c r="B2627" s="22" t="s">
        <v>346</v>
      </c>
      <c r="C2627" s="22"/>
      <c r="D2627" s="22" t="s">
        <v>347</v>
      </c>
      <c r="E2627" s="31" t="s">
        <v>106</v>
      </c>
      <c r="F2627" s="12">
        <f>SUMIFS('Inventory Details'!$H:$H,'Inventory Details'!$B:$B,$B2627,'Inventory Details'!$E:$E,$E2627)</f>
        <v>0</v>
      </c>
      <c r="G2627" s="12">
        <f>SUMIFS('PO Details'!$H:$H,'PO Details'!$D:$D,Planning!$B2627,'PO Details'!$L:$L,$E2627)</f>
        <v>166</v>
      </c>
      <c r="H2627" s="12">
        <f>SUMIFS('SO Details'!$G:$G,'SO Details'!$D:$D,Planning!$B2627,'SO Details'!$K:$K,$E2627)</f>
        <v>2</v>
      </c>
      <c r="I2627" s="20">
        <f>IF(COUNTIFS($C:$C,B2627)&gt;1,SUMIFS('Sales Hx'!$Q:$Q,'Sales Hx'!$B:$B,_xlfn.XLOOKUP(B2627,C:C,B:B),'Sales Hx'!$D:$D,Planning!$E2627),SUMIFS('Sales Hx'!$Q:$Q,'Sales Hx'!$B:$B,Planning!$B2627,'Sales Hx'!$D:$D,Planning!$E2627))</f>
        <v>0</v>
      </c>
      <c r="J2627" s="16">
        <f>IF(COUNTIFS($C:$C,B2627)&gt;1,SUMIFS('Sales Hx'!$S:$S,'Sales Hx'!$B:$B,_xlfn.XLOOKUP(B2627,C:C,B:B),'Sales Hx'!$D:$D,E2627),SUMIFS('Sales Hx'!$S:$S,'Sales Hx'!$B:$B,$B2627,'Sales Hx'!$D:$D,$E2627))</f>
        <v>0</v>
      </c>
      <c r="K2627" s="16">
        <f t="shared" si="225"/>
        <v>0</v>
      </c>
      <c r="L2627" s="12">
        <f>IF(M2627&lt;&gt;"",M2627,IF(COUNTIFS($C:$C,B2627)&gt;1,SUMIFS('Sales Hx'!V:V,'Sales Hx'!$B:$B,_xlfn.XLOOKUP(B2627,C:C,B:B),'Sales Hx'!$D:$D,$E2627),SUMIFS('Sales Hx'!V:V,'Sales Hx'!$B:$B,$B2627,'Sales Hx'!$D:$D,$E2627)))</f>
        <v>0</v>
      </c>
      <c r="M2627" s="12">
        <v>0</v>
      </c>
      <c r="N2627" s="15">
        <f t="shared" si="227"/>
        <v>0</v>
      </c>
      <c r="O2627" s="21">
        <f t="shared" si="229"/>
        <v>0</v>
      </c>
      <c r="P2627" s="24">
        <v>30.83</v>
      </c>
      <c r="Q2627" s="18">
        <f t="shared" si="228"/>
        <v>0</v>
      </c>
      <c r="R2627" s="2">
        <v>1</v>
      </c>
      <c r="S2627" s="2">
        <v>90</v>
      </c>
      <c r="T2627" s="2" t="s">
        <v>4647</v>
      </c>
      <c r="U2627" s="28">
        <f>IF(G2627=0,"",_xlfn.MINIFS('PO Details'!$I:$I,'PO Details'!$D:$D,Planning!$B2627,'PO Details'!$L:$L,Planning!$E2627))</f>
        <v>45443</v>
      </c>
      <c r="V2627" s="29" t="s">
        <v>4639</v>
      </c>
      <c r="W2627" t="str">
        <f t="shared" si="226"/>
        <v>Max</v>
      </c>
      <c r="X2627" s="2">
        <v>120</v>
      </c>
    </row>
    <row r="2628" spans="1:24" x14ac:dyDescent="0.25">
      <c r="A2628" s="11" t="s">
        <v>4616</v>
      </c>
      <c r="B2628" s="22" t="s">
        <v>346</v>
      </c>
      <c r="C2628" s="22"/>
      <c r="D2628" s="22" t="s">
        <v>347</v>
      </c>
      <c r="E2628" s="31" t="s">
        <v>119</v>
      </c>
      <c r="F2628" s="12">
        <f>SUMIFS('Inventory Details'!$H:$H,'Inventory Details'!$B:$B,$B2628,'Inventory Details'!$E:$E,$E2628)</f>
        <v>0</v>
      </c>
      <c r="G2628" s="12">
        <f>SUMIFS('PO Details'!$H:$H,'PO Details'!$D:$D,Planning!$B2628,'PO Details'!$L:$L,$E2628)</f>
        <v>39</v>
      </c>
      <c r="H2628" s="12">
        <f>SUMIFS('SO Details'!$G:$G,'SO Details'!$D:$D,Planning!$B2628,'SO Details'!$K:$K,$E2628)</f>
        <v>0</v>
      </c>
      <c r="I2628" s="20">
        <f>IF(COUNTIFS($C:$C,B2628)&gt;1,SUMIFS('Sales Hx'!$Q:$Q,'Sales Hx'!$B:$B,_xlfn.XLOOKUP(B2628,C:C,B:B),'Sales Hx'!$D:$D,Planning!$E2628),SUMIFS('Sales Hx'!$Q:$Q,'Sales Hx'!$B:$B,Planning!$B2628,'Sales Hx'!$D:$D,Planning!$E2628))</f>
        <v>0</v>
      </c>
      <c r="J2628" s="16">
        <f>IF(COUNTIFS($C:$C,B2628)&gt;1,SUMIFS('Sales Hx'!$S:$S,'Sales Hx'!$B:$B,_xlfn.XLOOKUP(B2628,C:C,B:B),'Sales Hx'!$D:$D,E2628),SUMIFS('Sales Hx'!$S:$S,'Sales Hx'!$B:$B,$B2628,'Sales Hx'!$D:$D,$E2628))</f>
        <v>0</v>
      </c>
      <c r="K2628" s="16">
        <f t="shared" si="225"/>
        <v>0</v>
      </c>
      <c r="L2628" s="12">
        <f>IF(M2628&lt;&gt;"",M2628,IF(COUNTIFS($C:$C,B2628)&gt;1,SUMIFS('Sales Hx'!V:V,'Sales Hx'!$B:$B,_xlfn.XLOOKUP(B2628,C:C,B:B),'Sales Hx'!$D:$D,$E2628),SUMIFS('Sales Hx'!V:V,'Sales Hx'!$B:$B,$B2628,'Sales Hx'!$D:$D,$E2628)))</f>
        <v>0</v>
      </c>
      <c r="M2628" s="12">
        <v>0</v>
      </c>
      <c r="N2628" s="15">
        <f t="shared" si="227"/>
        <v>0</v>
      </c>
      <c r="O2628" s="21">
        <f t="shared" si="229"/>
        <v>0</v>
      </c>
      <c r="P2628" s="24">
        <v>30.83</v>
      </c>
      <c r="Q2628" s="18">
        <f t="shared" si="228"/>
        <v>0</v>
      </c>
      <c r="R2628" s="2">
        <v>1</v>
      </c>
      <c r="S2628" s="2">
        <v>90</v>
      </c>
      <c r="T2628" s="2" t="s">
        <v>4647</v>
      </c>
      <c r="U2628" s="28">
        <f>IF(G2628=0,"",_xlfn.MINIFS('PO Details'!$I:$I,'PO Details'!$D:$D,Planning!$B2628,'PO Details'!$L:$L,Planning!$E2628))</f>
        <v>45443</v>
      </c>
      <c r="V2628" s="29" t="s">
        <v>4639</v>
      </c>
      <c r="W2628" t="str">
        <f t="shared" si="226"/>
        <v>Max</v>
      </c>
      <c r="X2628" s="2">
        <v>120</v>
      </c>
    </row>
    <row r="2629" spans="1:24" x14ac:dyDescent="0.25">
      <c r="A2629" s="11" t="s">
        <v>4616</v>
      </c>
      <c r="B2629" s="22" t="s">
        <v>346</v>
      </c>
      <c r="C2629" s="22"/>
      <c r="D2629" s="22" t="s">
        <v>347</v>
      </c>
      <c r="E2629" s="31" t="s">
        <v>15</v>
      </c>
      <c r="F2629" s="12">
        <f>SUMIFS('Inventory Details'!$H:$H,'Inventory Details'!$B:$B,$B2629,'Inventory Details'!$E:$E,$E2629)</f>
        <v>21</v>
      </c>
      <c r="G2629" s="12">
        <f>SUMIFS('PO Details'!$H:$H,'PO Details'!$D:$D,Planning!$B2629,'PO Details'!$L:$L,$E2629)</f>
        <v>40</v>
      </c>
      <c r="H2629" s="12">
        <f>SUMIFS('SO Details'!$G:$G,'SO Details'!$D:$D,Planning!$B2629,'SO Details'!$K:$K,$E2629)</f>
        <v>35</v>
      </c>
      <c r="I2629" s="20">
        <f>IF(COUNTIFS($C:$C,B2629)&gt;1,SUMIFS('Sales Hx'!$Q:$Q,'Sales Hx'!$B:$B,_xlfn.XLOOKUP(B2629,C:C,B:B),'Sales Hx'!$D:$D,Planning!$E2629),SUMIFS('Sales Hx'!$Q:$Q,'Sales Hx'!$B:$B,Planning!$B2629,'Sales Hx'!$D:$D,Planning!$E2629))</f>
        <v>0</v>
      </c>
      <c r="J2629" s="16">
        <f>IF(COUNTIFS($C:$C,B2629)&gt;1,SUMIFS('Sales Hx'!$S:$S,'Sales Hx'!$B:$B,_xlfn.XLOOKUP(B2629,C:C,B:B),'Sales Hx'!$D:$D,E2629),SUMIFS('Sales Hx'!$S:$S,'Sales Hx'!$B:$B,$B2629,'Sales Hx'!$D:$D,$E2629))</f>
        <v>0</v>
      </c>
      <c r="K2629" s="16">
        <f t="shared" si="225"/>
        <v>0</v>
      </c>
      <c r="L2629" s="12">
        <f>IF(M2629&lt;&gt;"",M2629,IF(COUNTIFS($C:$C,B2629)&gt;1,SUMIFS('Sales Hx'!V:V,'Sales Hx'!$B:$B,_xlfn.XLOOKUP(B2629,C:C,B:B),'Sales Hx'!$D:$D,$E2629),SUMIFS('Sales Hx'!V:V,'Sales Hx'!$B:$B,$B2629,'Sales Hx'!$D:$D,$E2629)))</f>
        <v>0</v>
      </c>
      <c r="M2629" s="12">
        <v>0</v>
      </c>
      <c r="N2629" s="15">
        <f t="shared" si="227"/>
        <v>0</v>
      </c>
      <c r="O2629" s="21">
        <f t="shared" si="229"/>
        <v>0</v>
      </c>
      <c r="P2629" s="24">
        <v>30.83</v>
      </c>
      <c r="Q2629" s="18">
        <f t="shared" si="228"/>
        <v>0</v>
      </c>
      <c r="R2629" s="2">
        <v>1</v>
      </c>
      <c r="S2629" s="2">
        <v>90</v>
      </c>
      <c r="T2629" s="2" t="s">
        <v>4647</v>
      </c>
      <c r="U2629" s="28">
        <f>IF(G2629=0,"",_xlfn.MINIFS('PO Details'!$I:$I,'PO Details'!$D:$D,Planning!$B2629,'PO Details'!$L:$L,Planning!$E2629))</f>
        <v>45392</v>
      </c>
      <c r="V2629" s="29" t="s">
        <v>4639</v>
      </c>
      <c r="W2629" t="str">
        <f t="shared" si="226"/>
        <v>Max</v>
      </c>
      <c r="X2629" s="2">
        <v>120</v>
      </c>
    </row>
    <row r="2630" spans="1:24" x14ac:dyDescent="0.25">
      <c r="A2630" s="11" t="s">
        <v>4616</v>
      </c>
      <c r="B2630" s="22" t="s">
        <v>346</v>
      </c>
      <c r="C2630" s="22"/>
      <c r="D2630" s="22" t="s">
        <v>347</v>
      </c>
      <c r="E2630" s="31" t="s">
        <v>820</v>
      </c>
      <c r="F2630" s="12">
        <f>SUMIFS('Inventory Details'!$H:$H,'Inventory Details'!$B:$B,$B2630,'Inventory Details'!$E:$E,$E2630)</f>
        <v>0</v>
      </c>
      <c r="G2630" s="12">
        <f>SUMIFS('PO Details'!$H:$H,'PO Details'!$D:$D,Planning!$B2630,'PO Details'!$L:$L,$E2630)</f>
        <v>47</v>
      </c>
      <c r="H2630" s="12">
        <f>SUMIFS('SO Details'!$G:$G,'SO Details'!$D:$D,Planning!$B2630,'SO Details'!$K:$K,$E2630)</f>
        <v>3</v>
      </c>
      <c r="I2630" s="20">
        <f>IF(COUNTIFS($C:$C,B2630)&gt;1,SUMIFS('Sales Hx'!$Q:$Q,'Sales Hx'!$B:$B,_xlfn.XLOOKUP(B2630,C:C,B:B),'Sales Hx'!$D:$D,Planning!$E2630),SUMIFS('Sales Hx'!$Q:$Q,'Sales Hx'!$B:$B,Planning!$B2630,'Sales Hx'!$D:$D,Planning!$E2630))</f>
        <v>0</v>
      </c>
      <c r="J2630" s="16">
        <f>IF(COUNTIFS($C:$C,B2630)&gt;1,SUMIFS('Sales Hx'!$S:$S,'Sales Hx'!$B:$B,_xlfn.XLOOKUP(B2630,C:C,B:B),'Sales Hx'!$D:$D,E2630),SUMIFS('Sales Hx'!$S:$S,'Sales Hx'!$B:$B,$B2630,'Sales Hx'!$D:$D,$E2630))</f>
        <v>0</v>
      </c>
      <c r="K2630" s="16">
        <f t="shared" si="225"/>
        <v>0</v>
      </c>
      <c r="L2630" s="12">
        <f>IF(M2630&lt;&gt;"",M2630,IF(COUNTIFS($C:$C,B2630)&gt;1,SUMIFS('Sales Hx'!V:V,'Sales Hx'!$B:$B,_xlfn.XLOOKUP(B2630,C:C,B:B),'Sales Hx'!$D:$D,$E2630),SUMIFS('Sales Hx'!V:V,'Sales Hx'!$B:$B,$B2630,'Sales Hx'!$D:$D,$E2630)))</f>
        <v>0</v>
      </c>
      <c r="M2630" s="12">
        <v>0</v>
      </c>
      <c r="N2630" s="15">
        <f t="shared" si="227"/>
        <v>0</v>
      </c>
      <c r="O2630" s="21">
        <f t="shared" si="229"/>
        <v>0</v>
      </c>
      <c r="P2630" s="24">
        <v>30.83</v>
      </c>
      <c r="Q2630" s="18">
        <f t="shared" si="228"/>
        <v>0</v>
      </c>
      <c r="R2630" s="2">
        <v>1</v>
      </c>
      <c r="S2630" s="2">
        <v>90</v>
      </c>
      <c r="T2630" s="2" t="s">
        <v>4647</v>
      </c>
      <c r="U2630" s="28">
        <f>IF(G2630=0,"",_xlfn.MINIFS('PO Details'!$I:$I,'PO Details'!$D:$D,Planning!$B2630,'PO Details'!$L:$L,Planning!$E2630))</f>
        <v>45443</v>
      </c>
      <c r="V2630" s="29" t="s">
        <v>4639</v>
      </c>
      <c r="W2630" t="str">
        <f t="shared" si="226"/>
        <v>Max</v>
      </c>
      <c r="X2630" s="2">
        <v>120</v>
      </c>
    </row>
    <row r="2631" spans="1:24" x14ac:dyDescent="0.25">
      <c r="A2631" s="11" t="s">
        <v>4616</v>
      </c>
      <c r="B2631" s="22" t="s">
        <v>346</v>
      </c>
      <c r="C2631" s="22"/>
      <c r="D2631" s="22" t="s">
        <v>347</v>
      </c>
      <c r="E2631" s="31" t="s">
        <v>113</v>
      </c>
      <c r="F2631" s="12">
        <f>SUMIFS('Inventory Details'!$H:$H,'Inventory Details'!$B:$B,$B2631,'Inventory Details'!$E:$E,$E2631)</f>
        <v>15</v>
      </c>
      <c r="G2631" s="12">
        <f>SUMIFS('PO Details'!$H:$H,'PO Details'!$D:$D,Planning!$B2631,'PO Details'!$L:$L,$E2631)</f>
        <v>154</v>
      </c>
      <c r="H2631" s="12">
        <f>SUMIFS('SO Details'!$G:$G,'SO Details'!$D:$D,Planning!$B2631,'SO Details'!$K:$K,$E2631)</f>
        <v>2</v>
      </c>
      <c r="I2631" s="20">
        <f>IF(COUNTIFS($C:$C,B2631)&gt;1,SUMIFS('Sales Hx'!$Q:$Q,'Sales Hx'!$B:$B,_xlfn.XLOOKUP(B2631,C:C,B:B),'Sales Hx'!$D:$D,Planning!$E2631),SUMIFS('Sales Hx'!$Q:$Q,'Sales Hx'!$B:$B,Planning!$B2631,'Sales Hx'!$D:$D,Planning!$E2631))</f>
        <v>0</v>
      </c>
      <c r="J2631" s="16">
        <f>IF(COUNTIFS($C:$C,B2631)&gt;1,SUMIFS('Sales Hx'!$S:$S,'Sales Hx'!$B:$B,_xlfn.XLOOKUP(B2631,C:C,B:B),'Sales Hx'!$D:$D,E2631),SUMIFS('Sales Hx'!$S:$S,'Sales Hx'!$B:$B,$B2631,'Sales Hx'!$D:$D,$E2631))</f>
        <v>0</v>
      </c>
      <c r="K2631" s="16">
        <f t="shared" si="225"/>
        <v>0</v>
      </c>
      <c r="L2631" s="12">
        <f>IF(M2631&lt;&gt;"",M2631,IF(COUNTIFS($C:$C,B2631)&gt;1,SUMIFS('Sales Hx'!V:V,'Sales Hx'!$B:$B,_xlfn.XLOOKUP(B2631,C:C,B:B),'Sales Hx'!$D:$D,$E2631),SUMIFS('Sales Hx'!V:V,'Sales Hx'!$B:$B,$B2631,'Sales Hx'!$D:$D,$E2631)))</f>
        <v>0</v>
      </c>
      <c r="M2631" s="12">
        <v>0</v>
      </c>
      <c r="N2631" s="15">
        <f t="shared" si="227"/>
        <v>0</v>
      </c>
      <c r="O2631" s="21">
        <f t="shared" si="229"/>
        <v>0</v>
      </c>
      <c r="P2631" s="24">
        <v>30.83</v>
      </c>
      <c r="Q2631" s="18">
        <f t="shared" si="228"/>
        <v>0</v>
      </c>
      <c r="R2631" s="2">
        <v>1</v>
      </c>
      <c r="S2631" s="2">
        <v>90</v>
      </c>
      <c r="T2631" s="2" t="s">
        <v>4647</v>
      </c>
      <c r="U2631" s="28">
        <f>IF(G2631=0,"",_xlfn.MINIFS('PO Details'!$I:$I,'PO Details'!$D:$D,Planning!$B2631,'PO Details'!$L:$L,Planning!$E2631))</f>
        <v>45474</v>
      </c>
      <c r="V2631" s="29" t="s">
        <v>4639</v>
      </c>
      <c r="W2631" t="str">
        <f t="shared" si="226"/>
        <v>Max</v>
      </c>
      <c r="X2631" s="2">
        <v>120</v>
      </c>
    </row>
    <row r="2632" spans="1:24" x14ac:dyDescent="0.25">
      <c r="A2632" s="11" t="s">
        <v>4616</v>
      </c>
      <c r="B2632" s="22" t="s">
        <v>346</v>
      </c>
      <c r="C2632" s="22"/>
      <c r="D2632" s="22" t="s">
        <v>347</v>
      </c>
      <c r="E2632" s="31" t="s">
        <v>109</v>
      </c>
      <c r="F2632" s="12">
        <f>SUMIFS('Inventory Details'!$H:$H,'Inventory Details'!$B:$B,$B2632,'Inventory Details'!$E:$E,$E2632)</f>
        <v>0</v>
      </c>
      <c r="G2632" s="12">
        <f>SUMIFS('PO Details'!$H:$H,'PO Details'!$D:$D,Planning!$B2632,'PO Details'!$L:$L,$E2632)</f>
        <v>155</v>
      </c>
      <c r="H2632" s="12">
        <f>SUMIFS('SO Details'!$G:$G,'SO Details'!$D:$D,Planning!$B2632,'SO Details'!$K:$K,$E2632)</f>
        <v>0</v>
      </c>
      <c r="I2632" s="20">
        <f>IF(COUNTIFS($C:$C,B2632)&gt;1,SUMIFS('Sales Hx'!$Q:$Q,'Sales Hx'!$B:$B,_xlfn.XLOOKUP(B2632,C:C,B:B),'Sales Hx'!$D:$D,Planning!$E2632),SUMIFS('Sales Hx'!$Q:$Q,'Sales Hx'!$B:$B,Planning!$B2632,'Sales Hx'!$D:$D,Planning!$E2632))</f>
        <v>0</v>
      </c>
      <c r="J2632" s="16">
        <f>IF(COUNTIFS($C:$C,B2632)&gt;1,SUMIFS('Sales Hx'!$S:$S,'Sales Hx'!$B:$B,_xlfn.XLOOKUP(B2632,C:C,B:B),'Sales Hx'!$D:$D,E2632),SUMIFS('Sales Hx'!$S:$S,'Sales Hx'!$B:$B,$B2632,'Sales Hx'!$D:$D,$E2632))</f>
        <v>0</v>
      </c>
      <c r="K2632" s="16">
        <f t="shared" si="225"/>
        <v>0</v>
      </c>
      <c r="L2632" s="12">
        <f>IF(M2632&lt;&gt;"",M2632,IF(COUNTIFS($C:$C,B2632)&gt;1,SUMIFS('Sales Hx'!V:V,'Sales Hx'!$B:$B,_xlfn.XLOOKUP(B2632,C:C,B:B),'Sales Hx'!$D:$D,$E2632),SUMIFS('Sales Hx'!V:V,'Sales Hx'!$B:$B,$B2632,'Sales Hx'!$D:$D,$E2632)))</f>
        <v>0</v>
      </c>
      <c r="M2632" s="12">
        <v>0</v>
      </c>
      <c r="N2632" s="15">
        <f t="shared" si="227"/>
        <v>0</v>
      </c>
      <c r="O2632" s="21">
        <f t="shared" si="229"/>
        <v>0</v>
      </c>
      <c r="P2632" s="24">
        <v>30.83</v>
      </c>
      <c r="Q2632" s="18">
        <f t="shared" si="228"/>
        <v>0</v>
      </c>
      <c r="R2632" s="2">
        <v>1</v>
      </c>
      <c r="S2632" s="2">
        <v>90</v>
      </c>
      <c r="T2632" s="2" t="s">
        <v>4647</v>
      </c>
      <c r="U2632" s="28">
        <f>IF(G2632=0,"",_xlfn.MINIFS('PO Details'!$I:$I,'PO Details'!$D:$D,Planning!$B2632,'PO Details'!$L:$L,Planning!$E2632))</f>
        <v>45458</v>
      </c>
      <c r="V2632" s="29" t="s">
        <v>4639</v>
      </c>
      <c r="W2632" t="str">
        <f t="shared" si="226"/>
        <v>Max</v>
      </c>
      <c r="X2632" s="2">
        <v>120</v>
      </c>
    </row>
    <row r="2633" spans="1:24" x14ac:dyDescent="0.25">
      <c r="A2633" s="11" t="s">
        <v>4616</v>
      </c>
      <c r="B2633" s="22" t="s">
        <v>346</v>
      </c>
      <c r="C2633" s="22"/>
      <c r="D2633" s="22" t="s">
        <v>347</v>
      </c>
      <c r="E2633" s="31" t="s">
        <v>752</v>
      </c>
      <c r="F2633" s="12">
        <f>SUMIFS('Inventory Details'!$H:$H,'Inventory Details'!$B:$B,$B2633,'Inventory Details'!$E:$E,$E2633)</f>
        <v>1</v>
      </c>
      <c r="G2633" s="12">
        <f>SUMIFS('PO Details'!$H:$H,'PO Details'!$D:$D,Planning!$B2633,'PO Details'!$L:$L,$E2633)</f>
        <v>0</v>
      </c>
      <c r="H2633" s="12">
        <f>SUMIFS('SO Details'!$G:$G,'SO Details'!$D:$D,Planning!$B2633,'SO Details'!$K:$K,$E2633)</f>
        <v>0</v>
      </c>
      <c r="I2633" s="20">
        <f>IF(COUNTIFS($C:$C,B2633)&gt;1,SUMIFS('Sales Hx'!$Q:$Q,'Sales Hx'!$B:$B,_xlfn.XLOOKUP(B2633,C:C,B:B),'Sales Hx'!$D:$D,Planning!$E2633),SUMIFS('Sales Hx'!$Q:$Q,'Sales Hx'!$B:$B,Planning!$B2633,'Sales Hx'!$D:$D,Planning!$E2633))</f>
        <v>0</v>
      </c>
      <c r="J2633" s="16">
        <f>IF(COUNTIFS($C:$C,B2633)&gt;1,SUMIFS('Sales Hx'!$S:$S,'Sales Hx'!$B:$B,_xlfn.XLOOKUP(B2633,C:C,B:B),'Sales Hx'!$D:$D,E2633),SUMIFS('Sales Hx'!$S:$S,'Sales Hx'!$B:$B,$B2633,'Sales Hx'!$D:$D,$E2633))</f>
        <v>0</v>
      </c>
      <c r="K2633" s="16">
        <f t="shared" si="225"/>
        <v>0</v>
      </c>
      <c r="L2633" s="12">
        <f>IF(M2633&lt;&gt;"",M2633,IF(COUNTIFS($C:$C,B2633)&gt;1,SUMIFS('Sales Hx'!V:V,'Sales Hx'!$B:$B,_xlfn.XLOOKUP(B2633,C:C,B:B),'Sales Hx'!$D:$D,$E2633),SUMIFS('Sales Hx'!V:V,'Sales Hx'!$B:$B,$B2633,'Sales Hx'!$D:$D,$E2633)))</f>
        <v>0</v>
      </c>
      <c r="M2633" s="12">
        <v>0</v>
      </c>
      <c r="N2633" s="15">
        <f t="shared" si="227"/>
        <v>0</v>
      </c>
      <c r="O2633" s="21">
        <f t="shared" si="229"/>
        <v>0</v>
      </c>
      <c r="P2633" s="24">
        <v>30.83</v>
      </c>
      <c r="Q2633" s="18">
        <f t="shared" si="228"/>
        <v>0</v>
      </c>
      <c r="R2633" s="2">
        <v>1</v>
      </c>
      <c r="S2633" s="2">
        <v>90</v>
      </c>
      <c r="T2633" s="2" t="s">
        <v>4647</v>
      </c>
      <c r="U2633" s="28" t="str">
        <f>IF(G2633=0,"",_xlfn.MINIFS('PO Details'!$I:$I,'PO Details'!$D:$D,Planning!$B2633,'PO Details'!$L:$L,Planning!$E2633))</f>
        <v/>
      </c>
      <c r="V2633" s="29" t="s">
        <v>4639</v>
      </c>
      <c r="W2633" t="str">
        <f t="shared" si="226"/>
        <v>Max</v>
      </c>
      <c r="X2633" s="2">
        <v>120</v>
      </c>
    </row>
    <row r="2634" spans="1:24" x14ac:dyDescent="0.25">
      <c r="A2634" s="11" t="s">
        <v>4616</v>
      </c>
      <c r="B2634" s="22" t="s">
        <v>346</v>
      </c>
      <c r="C2634" s="22"/>
      <c r="D2634" s="22" t="s">
        <v>347</v>
      </c>
      <c r="E2634" s="31" t="s">
        <v>1201</v>
      </c>
      <c r="F2634" s="12">
        <f>SUMIFS('Inventory Details'!$H:$H,'Inventory Details'!$B:$B,$B2634,'Inventory Details'!$E:$E,$E2634)</f>
        <v>1</v>
      </c>
      <c r="G2634" s="12">
        <f>SUMIFS('PO Details'!$H:$H,'PO Details'!$D:$D,Planning!$B2634,'PO Details'!$L:$L,$E2634)</f>
        <v>0</v>
      </c>
      <c r="H2634" s="12">
        <f>SUMIFS('SO Details'!$G:$G,'SO Details'!$D:$D,Planning!$B2634,'SO Details'!$K:$K,$E2634)</f>
        <v>0</v>
      </c>
      <c r="I2634" s="20">
        <f>IF(COUNTIFS($C:$C,B2634)&gt;1,SUMIFS('Sales Hx'!$Q:$Q,'Sales Hx'!$B:$B,_xlfn.XLOOKUP(B2634,C:C,B:B),'Sales Hx'!$D:$D,Planning!$E2634),SUMIFS('Sales Hx'!$Q:$Q,'Sales Hx'!$B:$B,Planning!$B2634,'Sales Hx'!$D:$D,Planning!$E2634))</f>
        <v>0</v>
      </c>
      <c r="J2634" s="16">
        <f>IF(COUNTIFS($C:$C,B2634)&gt;1,SUMIFS('Sales Hx'!$S:$S,'Sales Hx'!$B:$B,_xlfn.XLOOKUP(B2634,C:C,B:B),'Sales Hx'!$D:$D,E2634),SUMIFS('Sales Hx'!$S:$S,'Sales Hx'!$B:$B,$B2634,'Sales Hx'!$D:$D,$E2634))</f>
        <v>0</v>
      </c>
      <c r="K2634" s="16">
        <f t="shared" si="225"/>
        <v>0</v>
      </c>
      <c r="L2634" s="12">
        <f>IF(M2634&lt;&gt;"",M2634,IF(COUNTIFS($C:$C,B2634)&gt;1,SUMIFS('Sales Hx'!V:V,'Sales Hx'!$B:$B,_xlfn.XLOOKUP(B2634,C:C,B:B),'Sales Hx'!$D:$D,$E2634),SUMIFS('Sales Hx'!V:V,'Sales Hx'!$B:$B,$B2634,'Sales Hx'!$D:$D,$E2634)))</f>
        <v>0</v>
      </c>
      <c r="M2634" s="12">
        <v>0</v>
      </c>
      <c r="N2634" s="15">
        <f t="shared" si="227"/>
        <v>0</v>
      </c>
      <c r="O2634" s="21">
        <f t="shared" si="229"/>
        <v>0</v>
      </c>
      <c r="P2634" s="24">
        <v>30.83</v>
      </c>
      <c r="Q2634" s="18">
        <f t="shared" si="228"/>
        <v>0</v>
      </c>
      <c r="R2634" s="2">
        <v>1</v>
      </c>
      <c r="S2634" s="2">
        <v>90</v>
      </c>
      <c r="T2634" s="2" t="s">
        <v>4647</v>
      </c>
      <c r="U2634" s="28" t="str">
        <f>IF(G2634=0,"",_xlfn.MINIFS('PO Details'!$I:$I,'PO Details'!$D:$D,Planning!$B2634,'PO Details'!$L:$L,Planning!$E2634))</f>
        <v/>
      </c>
      <c r="V2634" s="29" t="s">
        <v>4639</v>
      </c>
      <c r="W2634" t="str">
        <f t="shared" si="226"/>
        <v>Max</v>
      </c>
      <c r="X2634" s="2">
        <v>120</v>
      </c>
    </row>
    <row r="2635" spans="1:24" x14ac:dyDescent="0.25">
      <c r="A2635" s="11" t="s">
        <v>4616</v>
      </c>
      <c r="B2635" s="22" t="s">
        <v>346</v>
      </c>
      <c r="C2635" s="22"/>
      <c r="D2635" s="22" t="s">
        <v>347</v>
      </c>
      <c r="E2635" s="31" t="s">
        <v>861</v>
      </c>
      <c r="F2635" s="12">
        <f>SUMIFS('Inventory Details'!$H:$H,'Inventory Details'!$B:$B,$B2635,'Inventory Details'!$E:$E,$E2635)</f>
        <v>4</v>
      </c>
      <c r="G2635" s="12">
        <f>SUMIFS('PO Details'!$H:$H,'PO Details'!$D:$D,Planning!$B2635,'PO Details'!$L:$L,$E2635)</f>
        <v>0</v>
      </c>
      <c r="H2635" s="12">
        <f>SUMIFS('SO Details'!$G:$G,'SO Details'!$D:$D,Planning!$B2635,'SO Details'!$K:$K,$E2635)</f>
        <v>0</v>
      </c>
      <c r="I2635" s="20">
        <f>IF(COUNTIFS($C:$C,B2635)&gt;1,SUMIFS('Sales Hx'!$Q:$Q,'Sales Hx'!$B:$B,_xlfn.XLOOKUP(B2635,C:C,B:B),'Sales Hx'!$D:$D,Planning!$E2635),SUMIFS('Sales Hx'!$Q:$Q,'Sales Hx'!$B:$B,Planning!$B2635,'Sales Hx'!$D:$D,Planning!$E2635))</f>
        <v>0</v>
      </c>
      <c r="J2635" s="16">
        <f>IF(COUNTIFS($C:$C,B2635)&gt;1,SUMIFS('Sales Hx'!$S:$S,'Sales Hx'!$B:$B,_xlfn.XLOOKUP(B2635,C:C,B:B),'Sales Hx'!$D:$D,E2635),SUMIFS('Sales Hx'!$S:$S,'Sales Hx'!$B:$B,$B2635,'Sales Hx'!$D:$D,$E2635))</f>
        <v>0</v>
      </c>
      <c r="K2635" s="16">
        <f t="shared" si="225"/>
        <v>0</v>
      </c>
      <c r="L2635" s="12">
        <f>IF(M2635&lt;&gt;"",M2635,IF(COUNTIFS($C:$C,B2635)&gt;1,SUMIFS('Sales Hx'!V:V,'Sales Hx'!$B:$B,_xlfn.XLOOKUP(B2635,C:C,B:B),'Sales Hx'!$D:$D,$E2635),SUMIFS('Sales Hx'!V:V,'Sales Hx'!$B:$B,$B2635,'Sales Hx'!$D:$D,$E2635)))</f>
        <v>0</v>
      </c>
      <c r="M2635" s="12">
        <v>0</v>
      </c>
      <c r="N2635" s="15">
        <f t="shared" si="227"/>
        <v>0</v>
      </c>
      <c r="O2635" s="21">
        <f t="shared" si="229"/>
        <v>0</v>
      </c>
      <c r="P2635" s="24">
        <v>30.83</v>
      </c>
      <c r="Q2635" s="18">
        <f t="shared" si="228"/>
        <v>0</v>
      </c>
      <c r="R2635" s="2">
        <v>1</v>
      </c>
      <c r="S2635" s="2">
        <v>90</v>
      </c>
      <c r="T2635" s="2" t="s">
        <v>4647</v>
      </c>
      <c r="U2635" s="28" t="str">
        <f>IF(G2635=0,"",_xlfn.MINIFS('PO Details'!$I:$I,'PO Details'!$D:$D,Planning!$B2635,'PO Details'!$L:$L,Planning!$E2635))</f>
        <v/>
      </c>
      <c r="V2635" s="29" t="s">
        <v>4639</v>
      </c>
      <c r="W2635" t="str">
        <f t="shared" si="226"/>
        <v>Max</v>
      </c>
      <c r="X2635" s="2">
        <v>120</v>
      </c>
    </row>
    <row r="2636" spans="1:24" x14ac:dyDescent="0.25">
      <c r="A2636" s="11" t="s">
        <v>4616</v>
      </c>
      <c r="B2636" s="22" t="s">
        <v>346</v>
      </c>
      <c r="C2636" s="22"/>
      <c r="D2636" s="22" t="s">
        <v>347</v>
      </c>
      <c r="E2636" s="31" t="s">
        <v>108</v>
      </c>
      <c r="F2636" s="12">
        <f>SUMIFS('Inventory Details'!$H:$H,'Inventory Details'!$B:$B,$B2636,'Inventory Details'!$E:$E,$E2636)</f>
        <v>0</v>
      </c>
      <c r="G2636" s="12">
        <f>SUMIFS('PO Details'!$H:$H,'PO Details'!$D:$D,Planning!$B2636,'PO Details'!$L:$L,$E2636)</f>
        <v>0</v>
      </c>
      <c r="H2636" s="12">
        <f>SUMIFS('SO Details'!$G:$G,'SO Details'!$D:$D,Planning!$B2636,'SO Details'!$K:$K,$E2636)</f>
        <v>0</v>
      </c>
      <c r="I2636" s="20">
        <f>IF(COUNTIFS($C:$C,B2636)&gt;1,SUMIFS('Sales Hx'!$Q:$Q,'Sales Hx'!$B:$B,_xlfn.XLOOKUP(B2636,C:C,B:B),'Sales Hx'!$D:$D,Planning!$E2636),SUMIFS('Sales Hx'!$Q:$Q,'Sales Hx'!$B:$B,Planning!$B2636,'Sales Hx'!$D:$D,Planning!$E2636))</f>
        <v>1.4</v>
      </c>
      <c r="J2636" s="16">
        <f>IF(COUNTIFS($C:$C,B2636)&gt;1,SUMIFS('Sales Hx'!$S:$S,'Sales Hx'!$B:$B,_xlfn.XLOOKUP(B2636,C:C,B:B),'Sales Hx'!$D:$D,E2636),SUMIFS('Sales Hx'!$S:$S,'Sales Hx'!$B:$B,$B2636,'Sales Hx'!$D:$D,$E2636))</f>
        <v>5.2631578947368425E-2</v>
      </c>
      <c r="K2636" s="16">
        <f t="shared" si="225"/>
        <v>0</v>
      </c>
      <c r="L2636" s="12">
        <f>IF(M2636&lt;&gt;"",M2636,IF(COUNTIFS($C:$C,B2636)&gt;1,SUMIFS('Sales Hx'!V:V,'Sales Hx'!$B:$B,_xlfn.XLOOKUP(B2636,C:C,B:B),'Sales Hx'!$D:$D,$E2636),SUMIFS('Sales Hx'!V:V,'Sales Hx'!$B:$B,$B2636,'Sales Hx'!$D:$D,$E2636)))</f>
        <v>0</v>
      </c>
      <c r="M2636" s="12">
        <v>0</v>
      </c>
      <c r="N2636" s="15">
        <f t="shared" si="227"/>
        <v>5.2631578947368425E-2</v>
      </c>
      <c r="O2636" s="21">
        <f t="shared" si="229"/>
        <v>5</v>
      </c>
      <c r="P2636" s="24">
        <v>30.83</v>
      </c>
      <c r="Q2636" s="18">
        <f t="shared" si="228"/>
        <v>154.14999999999998</v>
      </c>
      <c r="R2636" s="2">
        <v>1</v>
      </c>
      <c r="S2636" s="2">
        <v>90</v>
      </c>
      <c r="T2636" s="2" t="s">
        <v>4647</v>
      </c>
      <c r="U2636" s="28" t="str">
        <f>IF(G2636=0,"",_xlfn.MINIFS('PO Details'!$I:$I,'PO Details'!$D:$D,Planning!$B2636,'PO Details'!$L:$L,Planning!$E2636))</f>
        <v/>
      </c>
      <c r="V2636" s="29" t="s">
        <v>4639</v>
      </c>
      <c r="W2636" t="str">
        <f t="shared" si="226"/>
        <v>Max</v>
      </c>
      <c r="X2636" s="2">
        <v>120</v>
      </c>
    </row>
    <row r="2637" spans="1:24" x14ac:dyDescent="0.25">
      <c r="A2637" s="11" t="s">
        <v>4616</v>
      </c>
      <c r="B2637" s="22" t="s">
        <v>346</v>
      </c>
      <c r="C2637" s="22"/>
      <c r="D2637" s="22" t="s">
        <v>347</v>
      </c>
      <c r="E2637" s="31" t="s">
        <v>2214</v>
      </c>
      <c r="F2637" s="12">
        <f>SUMIFS('Inventory Details'!$H:$H,'Inventory Details'!$B:$B,$B2637,'Inventory Details'!$E:$E,$E2637)</f>
        <v>0</v>
      </c>
      <c r="G2637" s="12">
        <f>SUMIFS('PO Details'!$H:$H,'PO Details'!$D:$D,Planning!$B2637,'PO Details'!$L:$L,$E2637)</f>
        <v>0</v>
      </c>
      <c r="H2637" s="12">
        <f>SUMIFS('SO Details'!$G:$G,'SO Details'!$D:$D,Planning!$B2637,'SO Details'!$K:$K,$E2637)</f>
        <v>0</v>
      </c>
      <c r="I2637" s="20">
        <f>IF(COUNTIFS($C:$C,B2637)&gt;1,SUMIFS('Sales Hx'!$Q:$Q,'Sales Hx'!$B:$B,_xlfn.XLOOKUP(B2637,C:C,B:B),'Sales Hx'!$D:$D,Planning!$E2637),SUMIFS('Sales Hx'!$Q:$Q,'Sales Hx'!$B:$B,Planning!$B2637,'Sales Hx'!$D:$D,Planning!$E2637))</f>
        <v>0</v>
      </c>
      <c r="J2637" s="16">
        <f>IF(COUNTIFS($C:$C,B2637)&gt;1,SUMIFS('Sales Hx'!$S:$S,'Sales Hx'!$B:$B,_xlfn.XLOOKUP(B2637,C:C,B:B),'Sales Hx'!$D:$D,E2637),SUMIFS('Sales Hx'!$S:$S,'Sales Hx'!$B:$B,$B2637,'Sales Hx'!$D:$D,$E2637))</f>
        <v>0</v>
      </c>
      <c r="K2637" s="16">
        <f t="shared" si="225"/>
        <v>0</v>
      </c>
      <c r="L2637" s="12">
        <f>IF(M2637&lt;&gt;"",M2637,IF(COUNTIFS($C:$C,B2637)&gt;1,SUMIFS('Sales Hx'!V:V,'Sales Hx'!$B:$B,_xlfn.XLOOKUP(B2637,C:C,B:B),'Sales Hx'!$D:$D,$E2637),SUMIFS('Sales Hx'!V:V,'Sales Hx'!$B:$B,$B2637,'Sales Hx'!$D:$D,$E2637)))</f>
        <v>0</v>
      </c>
      <c r="M2637" s="12">
        <v>0</v>
      </c>
      <c r="N2637" s="15">
        <f t="shared" si="227"/>
        <v>0</v>
      </c>
      <c r="O2637" s="21">
        <f t="shared" si="229"/>
        <v>0</v>
      </c>
      <c r="P2637" s="24">
        <v>30.83</v>
      </c>
      <c r="Q2637" s="18">
        <f t="shared" si="228"/>
        <v>0</v>
      </c>
      <c r="R2637" s="2">
        <v>1</v>
      </c>
      <c r="S2637" s="2">
        <v>90</v>
      </c>
      <c r="T2637" s="2" t="s">
        <v>4647</v>
      </c>
      <c r="U2637" s="28" t="str">
        <f>IF(G2637=0,"",_xlfn.MINIFS('PO Details'!$I:$I,'PO Details'!$D:$D,Planning!$B2637,'PO Details'!$L:$L,Planning!$E2637))</f>
        <v/>
      </c>
      <c r="V2637" s="29" t="s">
        <v>4639</v>
      </c>
      <c r="W2637" t="str">
        <f t="shared" si="226"/>
        <v>Max</v>
      </c>
      <c r="X2637" s="2">
        <v>120</v>
      </c>
    </row>
    <row r="2638" spans="1:24" x14ac:dyDescent="0.25">
      <c r="A2638" s="11"/>
      <c r="B2638" s="22" t="s">
        <v>1760</v>
      </c>
      <c r="C2638" s="22"/>
      <c r="D2638" s="22"/>
      <c r="E2638" s="31" t="s">
        <v>108</v>
      </c>
      <c r="F2638" s="12">
        <f>SUMIFS('Inventory Details'!$H:$H,'Inventory Details'!$B:$B,$B2638,'Inventory Details'!$E:$E,$E2638)</f>
        <v>0</v>
      </c>
      <c r="G2638" s="12">
        <f>SUMIFS('PO Details'!$H:$H,'PO Details'!$D:$D,Planning!$B2638,'PO Details'!$L:$L,$E2638)</f>
        <v>0</v>
      </c>
      <c r="H2638" s="12">
        <f>SUMIFS('SO Details'!$G:$G,'SO Details'!$D:$D,Planning!$B2638,'SO Details'!$K:$K,$E2638)</f>
        <v>0</v>
      </c>
      <c r="I2638" s="20">
        <f>IF(COUNTIFS($C:$C,B2638)&gt;1,SUMIFS('Sales Hx'!$Q:$Q,'Sales Hx'!$B:$B,_xlfn.XLOOKUP(B2638,C:C,B:B),'Sales Hx'!$D:$D,Planning!$E2638),SUMIFS('Sales Hx'!$Q:$Q,'Sales Hx'!$B:$B,Planning!$B2638,'Sales Hx'!$D:$D,Planning!$E2638))</f>
        <v>0</v>
      </c>
      <c r="J2638" s="16">
        <f>IF(COUNTIFS($C:$C,B2638)&gt;1,SUMIFS('Sales Hx'!$S:$S,'Sales Hx'!$B:$B,_xlfn.XLOOKUP(B2638,C:C,B:B),'Sales Hx'!$D:$D,E2638),SUMIFS('Sales Hx'!$S:$S,'Sales Hx'!$B:$B,$B2638,'Sales Hx'!$D:$D,$E2638))</f>
        <v>3.2894736842105261E-2</v>
      </c>
      <c r="K2638" s="16">
        <f t="shared" si="225"/>
        <v>0</v>
      </c>
      <c r="L2638" s="12">
        <f>IF(M2638&lt;&gt;"",M2638,IF(COUNTIFS($C:$C,B2638)&gt;1,SUMIFS('Sales Hx'!V:V,'Sales Hx'!$B:$B,_xlfn.XLOOKUP(B2638,C:C,B:B),'Sales Hx'!$D:$D,$E2638),SUMIFS('Sales Hx'!V:V,'Sales Hx'!$B:$B,$B2638,'Sales Hx'!$D:$D,$E2638)))</f>
        <v>0</v>
      </c>
      <c r="M2638" s="12">
        <v>0</v>
      </c>
      <c r="N2638" s="15">
        <f t="shared" si="227"/>
        <v>3.2894736842105261E-2</v>
      </c>
      <c r="O2638" s="21">
        <f t="shared" si="229"/>
        <v>4</v>
      </c>
      <c r="P2638" s="24">
        <v>12.35</v>
      </c>
      <c r="Q2638" s="18">
        <f t="shared" si="228"/>
        <v>49.4</v>
      </c>
      <c r="R2638" s="2">
        <v>1</v>
      </c>
      <c r="S2638" s="2">
        <v>120</v>
      </c>
      <c r="T2638" s="2" t="s">
        <v>4647</v>
      </c>
      <c r="U2638" s="28" t="str">
        <f>IF(G2638=0,"",_xlfn.MINIFS('PO Details'!$I:$I,'PO Details'!$D:$D,Planning!$B2638,'PO Details'!$L:$L,Planning!$E2638))</f>
        <v/>
      </c>
      <c r="V2638" s="29" t="s">
        <v>4640</v>
      </c>
      <c r="W2638" t="str">
        <f t="shared" si="226"/>
        <v>Max</v>
      </c>
      <c r="X2638" s="2">
        <v>120</v>
      </c>
    </row>
    <row r="2639" spans="1:24" x14ac:dyDescent="0.25">
      <c r="A2639" s="11"/>
      <c r="B2639" s="22" t="s">
        <v>1760</v>
      </c>
      <c r="C2639" s="22"/>
      <c r="D2639" s="22"/>
      <c r="E2639" s="31" t="s">
        <v>2214</v>
      </c>
      <c r="F2639" s="12">
        <f>SUMIFS('Inventory Details'!$H:$H,'Inventory Details'!$B:$B,$B2639,'Inventory Details'!$E:$E,$E2639)</f>
        <v>0</v>
      </c>
      <c r="G2639" s="12">
        <f>SUMIFS('PO Details'!$H:$H,'PO Details'!$D:$D,Planning!$B2639,'PO Details'!$L:$L,$E2639)</f>
        <v>0</v>
      </c>
      <c r="H2639" s="12">
        <f>SUMIFS('SO Details'!$G:$G,'SO Details'!$D:$D,Planning!$B2639,'SO Details'!$K:$K,$E2639)</f>
        <v>0</v>
      </c>
      <c r="I2639" s="20">
        <f>IF(COUNTIFS($C:$C,B2639)&gt;1,SUMIFS('Sales Hx'!$Q:$Q,'Sales Hx'!$B:$B,_xlfn.XLOOKUP(B2639,C:C,B:B),'Sales Hx'!$D:$D,Planning!$E2639),SUMIFS('Sales Hx'!$Q:$Q,'Sales Hx'!$B:$B,Planning!$B2639,'Sales Hx'!$D:$D,Planning!$E2639))</f>
        <v>0</v>
      </c>
      <c r="J2639" s="16">
        <f>IF(COUNTIFS($C:$C,B2639)&gt;1,SUMIFS('Sales Hx'!$S:$S,'Sales Hx'!$B:$B,_xlfn.XLOOKUP(B2639,C:C,B:B),'Sales Hx'!$D:$D,E2639),SUMIFS('Sales Hx'!$S:$S,'Sales Hx'!$B:$B,$B2639,'Sales Hx'!$D:$D,$E2639))</f>
        <v>6.5789473684210523E-2</v>
      </c>
      <c r="K2639" s="16">
        <f t="shared" si="225"/>
        <v>0</v>
      </c>
      <c r="L2639" s="12">
        <f>IF(M2639&lt;&gt;"",M2639,IF(COUNTIFS($C:$C,B2639)&gt;1,SUMIFS('Sales Hx'!V:V,'Sales Hx'!$B:$B,_xlfn.XLOOKUP(B2639,C:C,B:B),'Sales Hx'!$D:$D,$E2639),SUMIFS('Sales Hx'!V:V,'Sales Hx'!$B:$B,$B2639,'Sales Hx'!$D:$D,$E2639)))</f>
        <v>0</v>
      </c>
      <c r="M2639" s="12">
        <v>0</v>
      </c>
      <c r="N2639" s="15">
        <f t="shared" si="227"/>
        <v>6.5789473684210523E-2</v>
      </c>
      <c r="O2639" s="21">
        <f t="shared" si="229"/>
        <v>8</v>
      </c>
      <c r="P2639" s="24">
        <v>12.35</v>
      </c>
      <c r="Q2639" s="18">
        <f t="shared" si="228"/>
        <v>98.8</v>
      </c>
      <c r="R2639" s="2">
        <v>1</v>
      </c>
      <c r="S2639" s="2">
        <v>120</v>
      </c>
      <c r="T2639" s="2" t="s">
        <v>4647</v>
      </c>
      <c r="U2639" s="28" t="str">
        <f>IF(G2639=0,"",_xlfn.MINIFS('PO Details'!$I:$I,'PO Details'!$D:$D,Planning!$B2639,'PO Details'!$L:$L,Planning!$E2639))</f>
        <v/>
      </c>
      <c r="V2639" s="29" t="s">
        <v>4640</v>
      </c>
      <c r="W2639" t="str">
        <f t="shared" si="226"/>
        <v>Max</v>
      </c>
      <c r="X2639" s="2">
        <v>120</v>
      </c>
    </row>
    <row r="2640" spans="1:24" x14ac:dyDescent="0.25">
      <c r="A2640" s="11"/>
      <c r="B2640" s="22" t="s">
        <v>2573</v>
      </c>
      <c r="C2640" s="22"/>
      <c r="D2640" s="22"/>
      <c r="E2640" s="31" t="s">
        <v>113</v>
      </c>
      <c r="F2640" s="12">
        <f>SUMIFS('Inventory Details'!$H:$H,'Inventory Details'!$B:$B,$B2640,'Inventory Details'!$E:$E,$E2640)</f>
        <v>0</v>
      </c>
      <c r="G2640" s="12">
        <f>SUMIFS('PO Details'!$H:$H,'PO Details'!$D:$D,Planning!$B2640,'PO Details'!$L:$L,$E2640)</f>
        <v>0</v>
      </c>
      <c r="H2640" s="12">
        <f>SUMIFS('SO Details'!$G:$G,'SO Details'!$D:$D,Planning!$B2640,'SO Details'!$K:$K,$E2640)</f>
        <v>0</v>
      </c>
      <c r="I2640" s="20">
        <f>IF(COUNTIFS($C:$C,B2640)&gt;1,SUMIFS('Sales Hx'!$Q:$Q,'Sales Hx'!$B:$B,_xlfn.XLOOKUP(B2640,C:C,B:B),'Sales Hx'!$D:$D,Planning!$E2640),SUMIFS('Sales Hx'!$Q:$Q,'Sales Hx'!$B:$B,Planning!$B2640,'Sales Hx'!$D:$D,Planning!$E2640))</f>
        <v>0</v>
      </c>
      <c r="J2640" s="16">
        <f>IF(COUNTIFS($C:$C,B2640)&gt;1,SUMIFS('Sales Hx'!$S:$S,'Sales Hx'!$B:$B,_xlfn.XLOOKUP(B2640,C:C,B:B),'Sales Hx'!$D:$D,E2640),SUMIFS('Sales Hx'!$S:$S,'Sales Hx'!$B:$B,$B2640,'Sales Hx'!$D:$D,$E2640))</f>
        <v>0.13157894736842105</v>
      </c>
      <c r="K2640" s="16">
        <f t="shared" si="225"/>
        <v>0</v>
      </c>
      <c r="L2640" s="12">
        <f>IF(M2640&lt;&gt;"",M2640,IF(COUNTIFS($C:$C,B2640)&gt;1,SUMIFS('Sales Hx'!V:V,'Sales Hx'!$B:$B,_xlfn.XLOOKUP(B2640,C:C,B:B),'Sales Hx'!$D:$D,$E2640),SUMIFS('Sales Hx'!V:V,'Sales Hx'!$B:$B,$B2640,'Sales Hx'!$D:$D,$E2640)))</f>
        <v>0</v>
      </c>
      <c r="M2640" s="12">
        <v>0</v>
      </c>
      <c r="N2640" s="15">
        <f t="shared" si="227"/>
        <v>0.13157894736842105</v>
      </c>
      <c r="O2640" s="21">
        <f t="shared" si="229"/>
        <v>0</v>
      </c>
      <c r="P2640" s="24">
        <v>0</v>
      </c>
      <c r="Q2640" s="18">
        <f t="shared" si="228"/>
        <v>0</v>
      </c>
      <c r="R2640" s="2">
        <v>1</v>
      </c>
      <c r="S2640" s="2">
        <v>120</v>
      </c>
      <c r="T2640" s="2" t="s">
        <v>4646</v>
      </c>
      <c r="U2640" s="28" t="str">
        <f>IF(G2640=0,"",_xlfn.MINIFS('PO Details'!$I:$I,'PO Details'!$D:$D,Planning!$B2640,'PO Details'!$L:$L,Planning!$E2640))</f>
        <v/>
      </c>
      <c r="V2640" s="29" t="s">
        <v>4640</v>
      </c>
      <c r="W2640" t="str">
        <f t="shared" si="226"/>
        <v>Max</v>
      </c>
      <c r="X2640" s="2">
        <v>120</v>
      </c>
    </row>
    <row r="2641" spans="1:24" x14ac:dyDescent="0.25">
      <c r="A2641" s="11"/>
      <c r="B2641" s="22" t="s">
        <v>2573</v>
      </c>
      <c r="C2641" s="22"/>
      <c r="D2641" s="22"/>
      <c r="E2641" s="31" t="s">
        <v>2214</v>
      </c>
      <c r="F2641" s="12">
        <f>SUMIFS('Inventory Details'!$H:$H,'Inventory Details'!$B:$B,$B2641,'Inventory Details'!$E:$E,$E2641)</f>
        <v>0</v>
      </c>
      <c r="G2641" s="12">
        <f>SUMIFS('PO Details'!$H:$H,'PO Details'!$D:$D,Planning!$B2641,'PO Details'!$L:$L,$E2641)</f>
        <v>0</v>
      </c>
      <c r="H2641" s="12">
        <f>SUMIFS('SO Details'!$G:$G,'SO Details'!$D:$D,Planning!$B2641,'SO Details'!$K:$K,$E2641)</f>
        <v>0</v>
      </c>
      <c r="I2641" s="20">
        <f>IF(COUNTIFS($C:$C,B2641)&gt;1,SUMIFS('Sales Hx'!$Q:$Q,'Sales Hx'!$B:$B,_xlfn.XLOOKUP(B2641,C:C,B:B),'Sales Hx'!$D:$D,Planning!$E2641),SUMIFS('Sales Hx'!$Q:$Q,'Sales Hx'!$B:$B,Planning!$B2641,'Sales Hx'!$D:$D,Planning!$E2641))</f>
        <v>0</v>
      </c>
      <c r="J2641" s="16">
        <f>IF(COUNTIFS($C:$C,B2641)&gt;1,SUMIFS('Sales Hx'!$S:$S,'Sales Hx'!$B:$B,_xlfn.XLOOKUP(B2641,C:C,B:B),'Sales Hx'!$D:$D,E2641),SUMIFS('Sales Hx'!$S:$S,'Sales Hx'!$B:$B,$B2641,'Sales Hx'!$D:$D,$E2641))</f>
        <v>0</v>
      </c>
      <c r="K2641" s="16">
        <f t="shared" si="225"/>
        <v>0</v>
      </c>
      <c r="L2641" s="12">
        <f>IF(M2641&lt;&gt;"",M2641,IF(COUNTIFS($C:$C,B2641)&gt;1,SUMIFS('Sales Hx'!V:V,'Sales Hx'!$B:$B,_xlfn.XLOOKUP(B2641,C:C,B:B),'Sales Hx'!$D:$D,$E2641),SUMIFS('Sales Hx'!V:V,'Sales Hx'!$B:$B,$B2641,'Sales Hx'!$D:$D,$E2641)))</f>
        <v>0</v>
      </c>
      <c r="M2641" s="12">
        <v>0</v>
      </c>
      <c r="N2641" s="15">
        <f t="shared" si="227"/>
        <v>0</v>
      </c>
      <c r="O2641" s="21">
        <f t="shared" si="229"/>
        <v>0</v>
      </c>
      <c r="P2641" s="24">
        <v>0</v>
      </c>
      <c r="Q2641" s="18">
        <f t="shared" si="228"/>
        <v>0</v>
      </c>
      <c r="R2641" s="2">
        <v>1</v>
      </c>
      <c r="S2641" s="2">
        <v>120</v>
      </c>
      <c r="T2641" s="2" t="s">
        <v>4646</v>
      </c>
      <c r="U2641" s="28" t="str">
        <f>IF(G2641=0,"",_xlfn.MINIFS('PO Details'!$I:$I,'PO Details'!$D:$D,Planning!$B2641,'PO Details'!$L:$L,Planning!$E2641))</f>
        <v/>
      </c>
      <c r="V2641" s="29" t="s">
        <v>4640</v>
      </c>
      <c r="W2641" t="str">
        <f t="shared" si="226"/>
        <v>Max</v>
      </c>
      <c r="X2641" s="2">
        <v>120</v>
      </c>
    </row>
    <row r="2642" spans="1:24" x14ac:dyDescent="0.25">
      <c r="A2642" s="11"/>
      <c r="B2642" s="22" t="s">
        <v>2573</v>
      </c>
      <c r="C2642" s="22"/>
      <c r="D2642" s="22"/>
      <c r="E2642" s="31" t="s">
        <v>109</v>
      </c>
      <c r="F2642" s="12">
        <f>SUMIFS('Inventory Details'!$H:$H,'Inventory Details'!$B:$B,$B2642,'Inventory Details'!$E:$E,$E2642)</f>
        <v>0</v>
      </c>
      <c r="G2642" s="12">
        <f>SUMIFS('PO Details'!$H:$H,'PO Details'!$D:$D,Planning!$B2642,'PO Details'!$L:$L,$E2642)</f>
        <v>0</v>
      </c>
      <c r="H2642" s="12">
        <f>SUMIFS('SO Details'!$G:$G,'SO Details'!$D:$D,Planning!$B2642,'SO Details'!$K:$K,$E2642)</f>
        <v>0</v>
      </c>
      <c r="I2642" s="20">
        <f>IF(COUNTIFS($C:$C,B2642)&gt;1,SUMIFS('Sales Hx'!$Q:$Q,'Sales Hx'!$B:$B,_xlfn.XLOOKUP(B2642,C:C,B:B),'Sales Hx'!$D:$D,Planning!$E2642),SUMIFS('Sales Hx'!$Q:$Q,'Sales Hx'!$B:$B,Planning!$B2642,'Sales Hx'!$D:$D,Planning!$E2642))</f>
        <v>0</v>
      </c>
      <c r="J2642" s="16">
        <f>IF(COUNTIFS($C:$C,B2642)&gt;1,SUMIFS('Sales Hx'!$S:$S,'Sales Hx'!$B:$B,_xlfn.XLOOKUP(B2642,C:C,B:B),'Sales Hx'!$D:$D,E2642),SUMIFS('Sales Hx'!$S:$S,'Sales Hx'!$B:$B,$B2642,'Sales Hx'!$D:$D,$E2642))</f>
        <v>0.3125</v>
      </c>
      <c r="K2642" s="16">
        <f t="shared" si="225"/>
        <v>0</v>
      </c>
      <c r="L2642" s="12">
        <f>IF(M2642&lt;&gt;"",M2642,IF(COUNTIFS($C:$C,B2642)&gt;1,SUMIFS('Sales Hx'!V:V,'Sales Hx'!$B:$B,_xlfn.XLOOKUP(B2642,C:C,B:B),'Sales Hx'!$D:$D,$E2642),SUMIFS('Sales Hx'!V:V,'Sales Hx'!$B:$B,$B2642,'Sales Hx'!$D:$D,$E2642)))</f>
        <v>0</v>
      </c>
      <c r="M2642" s="12">
        <v>0</v>
      </c>
      <c r="N2642" s="15">
        <f t="shared" si="227"/>
        <v>0.3125</v>
      </c>
      <c r="O2642" s="21">
        <f t="shared" si="229"/>
        <v>0</v>
      </c>
      <c r="P2642" s="24">
        <v>0</v>
      </c>
      <c r="Q2642" s="18">
        <f t="shared" si="228"/>
        <v>0</v>
      </c>
      <c r="R2642" s="2">
        <v>1</v>
      </c>
      <c r="S2642" s="2">
        <v>120</v>
      </c>
      <c r="T2642" s="2" t="s">
        <v>4646</v>
      </c>
      <c r="U2642" s="28" t="str">
        <f>IF(G2642=0,"",_xlfn.MINIFS('PO Details'!$I:$I,'PO Details'!$D:$D,Planning!$B2642,'PO Details'!$L:$L,Planning!$E2642))</f>
        <v/>
      </c>
      <c r="V2642" s="29" t="s">
        <v>4640</v>
      </c>
      <c r="W2642" t="str">
        <f t="shared" si="226"/>
        <v>Max</v>
      </c>
      <c r="X2642" s="2">
        <v>120</v>
      </c>
    </row>
    <row r="2643" spans="1:24" x14ac:dyDescent="0.25">
      <c r="A2643" s="11"/>
      <c r="B2643" s="22" t="s">
        <v>1761</v>
      </c>
      <c r="C2643" s="22"/>
      <c r="D2643" s="22" t="s">
        <v>1762</v>
      </c>
      <c r="E2643" s="31" t="s">
        <v>109</v>
      </c>
      <c r="F2643" s="12">
        <f>SUMIFS('Inventory Details'!$H:$H,'Inventory Details'!$B:$B,$B2643,'Inventory Details'!$E:$E,$E2643)</f>
        <v>7</v>
      </c>
      <c r="G2643" s="12">
        <f>SUMIFS('PO Details'!$H:$H,'PO Details'!$D:$D,Planning!$B2643,'PO Details'!$L:$L,$E2643)</f>
        <v>0</v>
      </c>
      <c r="H2643" s="12">
        <f>SUMIFS('SO Details'!$G:$G,'SO Details'!$D:$D,Planning!$B2643,'SO Details'!$K:$K,$E2643)</f>
        <v>0</v>
      </c>
      <c r="I2643" s="20">
        <f>IF(COUNTIFS($C:$C,B2643)&gt;1,SUMIFS('Sales Hx'!$Q:$Q,'Sales Hx'!$B:$B,_xlfn.XLOOKUP(B2643,C:C,B:B),'Sales Hx'!$D:$D,Planning!$E2643),SUMIFS('Sales Hx'!$Q:$Q,'Sales Hx'!$B:$B,Planning!$B2643,'Sales Hx'!$D:$D,Planning!$E2643))</f>
        <v>4.1999999999999993</v>
      </c>
      <c r="J2643" s="16">
        <f>IF(COUNTIFS($C:$C,B2643)&gt;1,SUMIFS('Sales Hx'!$S:$S,'Sales Hx'!$B:$B,_xlfn.XLOOKUP(B2643,C:C,B:B),'Sales Hx'!$D:$D,E2643),SUMIFS('Sales Hx'!$S:$S,'Sales Hx'!$B:$B,$B2643,'Sales Hx'!$D:$D,$E2643))</f>
        <v>7.8947368421052627E-2</v>
      </c>
      <c r="K2643" s="16">
        <f t="shared" si="225"/>
        <v>1.666666666666667</v>
      </c>
      <c r="L2643" s="12">
        <f>IF(M2643&lt;&gt;"",M2643,IF(COUNTIFS($C:$C,B2643)&gt;1,SUMIFS('Sales Hx'!V:V,'Sales Hx'!$B:$B,_xlfn.XLOOKUP(B2643,C:C,B:B),'Sales Hx'!$D:$D,$E2643),SUMIFS('Sales Hx'!V:V,'Sales Hx'!$B:$B,$B2643,'Sales Hx'!$D:$D,$E2643)))</f>
        <v>0</v>
      </c>
      <c r="M2643" s="12">
        <v>0</v>
      </c>
      <c r="N2643" s="15">
        <f t="shared" si="227"/>
        <v>7.8947368421052627E-2</v>
      </c>
      <c r="O2643" s="21">
        <f t="shared" si="229"/>
        <v>0</v>
      </c>
      <c r="P2643" s="24">
        <v>41.3</v>
      </c>
      <c r="Q2643" s="18">
        <f t="shared" si="228"/>
        <v>0</v>
      </c>
      <c r="R2643" s="2">
        <v>1</v>
      </c>
      <c r="S2643" s="2">
        <v>120</v>
      </c>
      <c r="T2643" s="2" t="s">
        <v>4646</v>
      </c>
      <c r="U2643" s="28" t="str">
        <f>IF(G2643=0,"",_xlfn.MINIFS('PO Details'!$I:$I,'PO Details'!$D:$D,Planning!$B2643,'PO Details'!$L:$L,Planning!$E2643))</f>
        <v/>
      </c>
      <c r="V2643" s="29" t="s">
        <v>4640</v>
      </c>
      <c r="W2643" t="str">
        <f t="shared" si="226"/>
        <v>Max</v>
      </c>
      <c r="X2643" s="2">
        <v>120</v>
      </c>
    </row>
    <row r="2644" spans="1:24" x14ac:dyDescent="0.25">
      <c r="A2644" s="11"/>
      <c r="B2644" s="22" t="s">
        <v>1761</v>
      </c>
      <c r="C2644" s="22"/>
      <c r="D2644" s="22" t="s">
        <v>1762</v>
      </c>
      <c r="E2644" s="31" t="s">
        <v>106</v>
      </c>
      <c r="F2644" s="12">
        <f>SUMIFS('Inventory Details'!$H:$H,'Inventory Details'!$B:$B,$B2644,'Inventory Details'!$E:$E,$E2644)</f>
        <v>0</v>
      </c>
      <c r="G2644" s="12">
        <f>SUMIFS('PO Details'!$H:$H,'PO Details'!$D:$D,Planning!$B2644,'PO Details'!$L:$L,$E2644)</f>
        <v>0</v>
      </c>
      <c r="H2644" s="12">
        <f>SUMIFS('SO Details'!$G:$G,'SO Details'!$D:$D,Planning!$B2644,'SO Details'!$K:$K,$E2644)</f>
        <v>0</v>
      </c>
      <c r="I2644" s="20">
        <f>IF(COUNTIFS($C:$C,B2644)&gt;1,SUMIFS('Sales Hx'!$Q:$Q,'Sales Hx'!$B:$B,_xlfn.XLOOKUP(B2644,C:C,B:B),'Sales Hx'!$D:$D,Planning!$E2644),SUMIFS('Sales Hx'!$Q:$Q,'Sales Hx'!$B:$B,Planning!$B2644,'Sales Hx'!$D:$D,Planning!$E2644))</f>
        <v>1.4</v>
      </c>
      <c r="J2644" s="16">
        <f>IF(COUNTIFS($C:$C,B2644)&gt;1,SUMIFS('Sales Hx'!$S:$S,'Sales Hx'!$B:$B,_xlfn.XLOOKUP(B2644,C:C,B:B),'Sales Hx'!$D:$D,E2644),SUMIFS('Sales Hx'!$S:$S,'Sales Hx'!$B:$B,$B2644,'Sales Hx'!$D:$D,$E2644))</f>
        <v>4.4407894736842111E-2</v>
      </c>
      <c r="K2644" s="16">
        <f t="shared" si="225"/>
        <v>0</v>
      </c>
      <c r="L2644" s="12">
        <f>IF(M2644&lt;&gt;"",M2644,IF(COUNTIFS($C:$C,B2644)&gt;1,SUMIFS('Sales Hx'!V:V,'Sales Hx'!$B:$B,_xlfn.XLOOKUP(B2644,C:C,B:B),'Sales Hx'!$D:$D,$E2644),SUMIFS('Sales Hx'!V:V,'Sales Hx'!$B:$B,$B2644,'Sales Hx'!$D:$D,$E2644)))</f>
        <v>0</v>
      </c>
      <c r="M2644" s="12">
        <v>0</v>
      </c>
      <c r="N2644" s="15">
        <f t="shared" si="227"/>
        <v>4.4407894736842111E-2</v>
      </c>
      <c r="O2644" s="21">
        <f t="shared" si="229"/>
        <v>0</v>
      </c>
      <c r="P2644" s="24">
        <v>41.3</v>
      </c>
      <c r="Q2644" s="18">
        <f t="shared" si="228"/>
        <v>0</v>
      </c>
      <c r="R2644" s="2">
        <v>1</v>
      </c>
      <c r="S2644" s="2">
        <v>120</v>
      </c>
      <c r="T2644" s="2" t="s">
        <v>4646</v>
      </c>
      <c r="U2644" s="28" t="str">
        <f>IF(G2644=0,"",_xlfn.MINIFS('PO Details'!$I:$I,'PO Details'!$D:$D,Planning!$B2644,'PO Details'!$L:$L,Planning!$E2644))</f>
        <v/>
      </c>
      <c r="V2644" s="29" t="s">
        <v>4640</v>
      </c>
      <c r="W2644" t="str">
        <f t="shared" si="226"/>
        <v/>
      </c>
      <c r="X2644" s="2">
        <v>120</v>
      </c>
    </row>
    <row r="2645" spans="1:24" x14ac:dyDescent="0.25">
      <c r="A2645" s="11"/>
      <c r="B2645" s="22" t="s">
        <v>1761</v>
      </c>
      <c r="C2645" s="22"/>
      <c r="D2645" s="22" t="s">
        <v>1762</v>
      </c>
      <c r="E2645" s="31" t="s">
        <v>113</v>
      </c>
      <c r="F2645" s="12">
        <f>SUMIFS('Inventory Details'!$H:$H,'Inventory Details'!$B:$B,$B2645,'Inventory Details'!$E:$E,$E2645)</f>
        <v>2</v>
      </c>
      <c r="G2645" s="12">
        <f>SUMIFS('PO Details'!$H:$H,'PO Details'!$D:$D,Planning!$B2645,'PO Details'!$L:$L,$E2645)</f>
        <v>0</v>
      </c>
      <c r="H2645" s="12">
        <f>SUMIFS('SO Details'!$G:$G,'SO Details'!$D:$D,Planning!$B2645,'SO Details'!$K:$K,$E2645)</f>
        <v>0</v>
      </c>
      <c r="I2645" s="20">
        <f>IF(COUNTIFS($C:$C,B2645)&gt;1,SUMIFS('Sales Hx'!$Q:$Q,'Sales Hx'!$B:$B,_xlfn.XLOOKUP(B2645,C:C,B:B),'Sales Hx'!$D:$D,Planning!$E2645),SUMIFS('Sales Hx'!$Q:$Q,'Sales Hx'!$B:$B,Planning!$B2645,'Sales Hx'!$D:$D,Planning!$E2645))</f>
        <v>2.8</v>
      </c>
      <c r="J2645" s="16">
        <f>IF(COUNTIFS($C:$C,B2645)&gt;1,SUMIFS('Sales Hx'!$S:$S,'Sales Hx'!$B:$B,_xlfn.XLOOKUP(B2645,C:C,B:B),'Sales Hx'!$D:$D,E2645),SUMIFS('Sales Hx'!$S:$S,'Sales Hx'!$B:$B,$B2645,'Sales Hx'!$D:$D,$E2645))</f>
        <v>7.2368421052631568E-2</v>
      </c>
      <c r="K2645" s="16">
        <f t="shared" si="225"/>
        <v>0.7142857142857143</v>
      </c>
      <c r="L2645" s="12">
        <f>IF(M2645&lt;&gt;"",M2645,IF(COUNTIFS($C:$C,B2645)&gt;1,SUMIFS('Sales Hx'!V:V,'Sales Hx'!$B:$B,_xlfn.XLOOKUP(B2645,C:C,B:B),'Sales Hx'!$D:$D,$E2645),SUMIFS('Sales Hx'!V:V,'Sales Hx'!$B:$B,$B2645,'Sales Hx'!$D:$D,$E2645)))</f>
        <v>0</v>
      </c>
      <c r="M2645" s="12">
        <v>0</v>
      </c>
      <c r="N2645" s="15">
        <f t="shared" si="227"/>
        <v>7.2368421052631568E-2</v>
      </c>
      <c r="O2645" s="21">
        <f t="shared" si="229"/>
        <v>0</v>
      </c>
      <c r="P2645" s="24">
        <v>41.3</v>
      </c>
      <c r="Q2645" s="18">
        <f t="shared" si="228"/>
        <v>0</v>
      </c>
      <c r="R2645" s="2">
        <v>1</v>
      </c>
      <c r="S2645" s="2">
        <v>120</v>
      </c>
      <c r="T2645" s="2" t="s">
        <v>4646</v>
      </c>
      <c r="U2645" s="28" t="str">
        <f>IF(G2645=0,"",_xlfn.MINIFS('PO Details'!$I:$I,'PO Details'!$D:$D,Planning!$B2645,'PO Details'!$L:$L,Planning!$E2645))</f>
        <v/>
      </c>
      <c r="V2645" s="29" t="s">
        <v>4640</v>
      </c>
      <c r="W2645" t="str">
        <f t="shared" si="226"/>
        <v/>
      </c>
      <c r="X2645" s="2">
        <v>120</v>
      </c>
    </row>
    <row r="2646" spans="1:24" x14ac:dyDescent="0.25">
      <c r="A2646" s="11" t="s">
        <v>4619</v>
      </c>
      <c r="B2646" s="22" t="s">
        <v>1763</v>
      </c>
      <c r="C2646" s="22"/>
      <c r="D2646" s="22" t="s">
        <v>1762</v>
      </c>
      <c r="E2646" s="31" t="s">
        <v>4746</v>
      </c>
      <c r="F2646" s="12">
        <f>SUMIFS('Inventory Details'!$H:$H,'Inventory Details'!$B:$B,$B2646,'Inventory Details'!$E:$E,$E2646)</f>
        <v>4</v>
      </c>
      <c r="G2646" s="12">
        <f>SUMIFS('PO Details'!$H:$H,'PO Details'!$D:$D,Planning!$B2646,'PO Details'!$L:$L,$E2646)</f>
        <v>50</v>
      </c>
      <c r="H2646" s="12">
        <f>SUMIFS('SO Details'!$G:$G,'SO Details'!$D:$D,Planning!$B2646,'SO Details'!$K:$K,$E2646)</f>
        <v>0</v>
      </c>
      <c r="I2646" s="20">
        <f>IF(COUNTIFS($C:$C,B2646)&gt;1,SUMIFS('Sales Hx'!$Q:$Q,'Sales Hx'!$B:$B,_xlfn.XLOOKUP(B2646,C:C,B:B),'Sales Hx'!$D:$D,Planning!$E2646),SUMIFS('Sales Hx'!$Q:$Q,'Sales Hx'!$B:$B,Planning!$B2646,'Sales Hx'!$D:$D,Planning!$E2646))</f>
        <v>23.799999999999997</v>
      </c>
      <c r="J2646" s="16">
        <f>IF(COUNTIFS($C:$C,B2646)&gt;1,SUMIFS('Sales Hx'!$S:$S,'Sales Hx'!$B:$B,_xlfn.XLOOKUP(B2646,C:C,B:B),'Sales Hx'!$D:$D,E2646),SUMIFS('Sales Hx'!$S:$S,'Sales Hx'!$B:$B,$B2646,'Sales Hx'!$D:$D,$E2646))</f>
        <v>0.19605263157894734</v>
      </c>
      <c r="K2646" s="16">
        <f t="shared" si="225"/>
        <v>2.2689075630252105</v>
      </c>
      <c r="L2646" s="12">
        <f>IF(M2646&lt;&gt;"",M2646,IF(COUNTIFS($C:$C,B2646)&gt;1,SUMIFS('Sales Hx'!V:V,'Sales Hx'!$B:$B,_xlfn.XLOOKUP(B2646,C:C,B:B),'Sales Hx'!$D:$D,$E2646),SUMIFS('Sales Hx'!V:V,'Sales Hx'!$B:$B,$B2646,'Sales Hx'!$D:$D,$E2646)))</f>
        <v>0</v>
      </c>
      <c r="M2646" s="12">
        <v>0</v>
      </c>
      <c r="N2646" s="15">
        <f t="shared" si="227"/>
        <v>0.19605263157894734</v>
      </c>
      <c r="O2646" s="21">
        <f t="shared" si="229"/>
        <v>0</v>
      </c>
      <c r="P2646" s="24">
        <v>26.5</v>
      </c>
      <c r="Q2646" s="18">
        <f t="shared" si="228"/>
        <v>0</v>
      </c>
      <c r="R2646" s="2">
        <v>1</v>
      </c>
      <c r="S2646" s="2">
        <v>120</v>
      </c>
      <c r="T2646" s="2" t="s">
        <v>4646</v>
      </c>
      <c r="U2646" s="28">
        <f>IF(G2646=0,"",_xlfn.MINIFS('PO Details'!$I:$I,'PO Details'!$D:$D,Planning!$B2646,'PO Details'!$L:$L,Planning!$E2646))</f>
        <v>45453</v>
      </c>
      <c r="V2646" s="29" t="s">
        <v>4640</v>
      </c>
      <c r="W2646" t="str">
        <f t="shared" si="226"/>
        <v>Max</v>
      </c>
      <c r="X2646" s="2">
        <v>120</v>
      </c>
    </row>
    <row r="2647" spans="1:24" x14ac:dyDescent="0.25">
      <c r="A2647" s="11" t="s">
        <v>4619</v>
      </c>
      <c r="B2647" s="22" t="s">
        <v>1763</v>
      </c>
      <c r="C2647" s="22"/>
      <c r="D2647" s="22" t="s">
        <v>1762</v>
      </c>
      <c r="E2647" s="31" t="s">
        <v>106</v>
      </c>
      <c r="F2647" s="12">
        <f>SUMIFS('Inventory Details'!$H:$H,'Inventory Details'!$B:$B,$B2647,'Inventory Details'!$E:$E,$E2647)</f>
        <v>2</v>
      </c>
      <c r="G2647" s="12">
        <f>SUMIFS('PO Details'!$H:$H,'PO Details'!$D:$D,Planning!$B2647,'PO Details'!$L:$L,$E2647)</f>
        <v>30</v>
      </c>
      <c r="H2647" s="12">
        <f>SUMIFS('SO Details'!$G:$G,'SO Details'!$D:$D,Planning!$B2647,'SO Details'!$K:$K,$E2647)</f>
        <v>2</v>
      </c>
      <c r="I2647" s="20">
        <f>IF(COUNTIFS($C:$C,B2647)&gt;1,SUMIFS('Sales Hx'!$Q:$Q,'Sales Hx'!$B:$B,_xlfn.XLOOKUP(B2647,C:C,B:B),'Sales Hx'!$D:$D,Planning!$E2647),SUMIFS('Sales Hx'!$Q:$Q,'Sales Hx'!$B:$B,Planning!$B2647,'Sales Hx'!$D:$D,Planning!$E2647))</f>
        <v>0</v>
      </c>
      <c r="J2647" s="16">
        <f>IF(COUNTIFS($C:$C,B2647)&gt;1,SUMIFS('Sales Hx'!$S:$S,'Sales Hx'!$B:$B,_xlfn.XLOOKUP(B2647,C:C,B:B),'Sales Hx'!$D:$D,E2647),SUMIFS('Sales Hx'!$S:$S,'Sales Hx'!$B:$B,$B2647,'Sales Hx'!$D:$D,$E2647))</f>
        <v>7.8947368421052627E-2</v>
      </c>
      <c r="K2647" s="16">
        <f t="shared" si="225"/>
        <v>0</v>
      </c>
      <c r="L2647" s="12">
        <f>IF(M2647&lt;&gt;"",M2647,IF(COUNTIFS($C:$C,B2647)&gt;1,SUMIFS('Sales Hx'!V:V,'Sales Hx'!$B:$B,_xlfn.XLOOKUP(B2647,C:C,B:B),'Sales Hx'!$D:$D,$E2647),SUMIFS('Sales Hx'!V:V,'Sales Hx'!$B:$B,$B2647,'Sales Hx'!$D:$D,$E2647)))</f>
        <v>0</v>
      </c>
      <c r="M2647" s="12">
        <v>0</v>
      </c>
      <c r="N2647" s="15">
        <f t="shared" si="227"/>
        <v>7.8947368421052627E-2</v>
      </c>
      <c r="O2647" s="21">
        <f t="shared" si="229"/>
        <v>0</v>
      </c>
      <c r="P2647" s="24">
        <v>26.5</v>
      </c>
      <c r="Q2647" s="18">
        <f t="shared" si="228"/>
        <v>0</v>
      </c>
      <c r="R2647" s="2">
        <v>1</v>
      </c>
      <c r="S2647" s="2">
        <v>120</v>
      </c>
      <c r="T2647" s="2" t="s">
        <v>4646</v>
      </c>
      <c r="U2647" s="28">
        <f>IF(G2647=0,"",_xlfn.MINIFS('PO Details'!$I:$I,'PO Details'!$D:$D,Planning!$B2647,'PO Details'!$L:$L,Planning!$E2647))</f>
        <v>45458</v>
      </c>
      <c r="V2647" s="29" t="s">
        <v>4640</v>
      </c>
      <c r="W2647" t="str">
        <f t="shared" si="226"/>
        <v/>
      </c>
      <c r="X2647" s="2">
        <v>120</v>
      </c>
    </row>
    <row r="2648" spans="1:24" x14ac:dyDescent="0.25">
      <c r="A2648" s="11" t="s">
        <v>4619</v>
      </c>
      <c r="B2648" s="22" t="s">
        <v>1763</v>
      </c>
      <c r="C2648" s="22"/>
      <c r="D2648" s="22" t="s">
        <v>1762</v>
      </c>
      <c r="E2648" s="31" t="s">
        <v>113</v>
      </c>
      <c r="F2648" s="12">
        <f>SUMIFS('Inventory Details'!$H:$H,'Inventory Details'!$B:$B,$B2648,'Inventory Details'!$E:$E,$E2648)</f>
        <v>0</v>
      </c>
      <c r="G2648" s="12">
        <f>SUMIFS('PO Details'!$H:$H,'PO Details'!$D:$D,Planning!$B2648,'PO Details'!$L:$L,$E2648)</f>
        <v>0</v>
      </c>
      <c r="H2648" s="12">
        <f>SUMIFS('SO Details'!$G:$G,'SO Details'!$D:$D,Planning!$B2648,'SO Details'!$K:$K,$E2648)</f>
        <v>0</v>
      </c>
      <c r="I2648" s="20">
        <f>IF(COUNTIFS($C:$C,B2648)&gt;1,SUMIFS('Sales Hx'!$Q:$Q,'Sales Hx'!$B:$B,_xlfn.XLOOKUP(B2648,C:C,B:B),'Sales Hx'!$D:$D,Planning!$E2648),SUMIFS('Sales Hx'!$Q:$Q,'Sales Hx'!$B:$B,Planning!$B2648,'Sales Hx'!$D:$D,Planning!$E2648))</f>
        <v>0</v>
      </c>
      <c r="J2648" s="16">
        <f>IF(COUNTIFS($C:$C,B2648)&gt;1,SUMIFS('Sales Hx'!$S:$S,'Sales Hx'!$B:$B,_xlfn.XLOOKUP(B2648,C:C,B:B),'Sales Hx'!$D:$D,E2648),SUMIFS('Sales Hx'!$S:$S,'Sales Hx'!$B:$B,$B2648,'Sales Hx'!$D:$D,$E2648))</f>
        <v>0.11513157894736843</v>
      </c>
      <c r="K2648" s="16">
        <f t="shared" si="225"/>
        <v>0</v>
      </c>
      <c r="L2648" s="12">
        <f>IF(M2648&lt;&gt;"",M2648,IF(COUNTIFS($C:$C,B2648)&gt;1,SUMIFS('Sales Hx'!V:V,'Sales Hx'!$B:$B,_xlfn.XLOOKUP(B2648,C:C,B:B),'Sales Hx'!$D:$D,$E2648),SUMIFS('Sales Hx'!V:V,'Sales Hx'!$B:$B,$B2648,'Sales Hx'!$D:$D,$E2648)))</f>
        <v>0</v>
      </c>
      <c r="M2648" s="12">
        <v>0</v>
      </c>
      <c r="N2648" s="15">
        <f t="shared" si="227"/>
        <v>0.11513157894736843</v>
      </c>
      <c r="O2648" s="21">
        <f t="shared" si="229"/>
        <v>0</v>
      </c>
      <c r="P2648" s="24">
        <v>26.5</v>
      </c>
      <c r="Q2648" s="18">
        <f t="shared" si="228"/>
        <v>0</v>
      </c>
      <c r="R2648" s="2">
        <v>1</v>
      </c>
      <c r="S2648" s="2">
        <v>120</v>
      </c>
      <c r="T2648" s="2" t="s">
        <v>4646</v>
      </c>
      <c r="U2648" s="28" t="str">
        <f>IF(G2648=0,"",_xlfn.MINIFS('PO Details'!$I:$I,'PO Details'!$D:$D,Planning!$B2648,'PO Details'!$L:$L,Planning!$E2648))</f>
        <v/>
      </c>
      <c r="V2648" s="29" t="s">
        <v>4640</v>
      </c>
      <c r="W2648" t="str">
        <f t="shared" si="226"/>
        <v/>
      </c>
      <c r="X2648" s="2">
        <v>120</v>
      </c>
    </row>
    <row r="2649" spans="1:24" x14ac:dyDescent="0.25">
      <c r="A2649" s="11" t="s">
        <v>4619</v>
      </c>
      <c r="B2649" s="22" t="s">
        <v>1763</v>
      </c>
      <c r="C2649" s="22"/>
      <c r="D2649" s="22" t="s">
        <v>1762</v>
      </c>
      <c r="E2649" s="31" t="s">
        <v>1201</v>
      </c>
      <c r="F2649" s="12">
        <f>SUMIFS('Inventory Details'!$H:$H,'Inventory Details'!$B:$B,$B2649,'Inventory Details'!$E:$E,$E2649)</f>
        <v>0</v>
      </c>
      <c r="G2649" s="12">
        <f>SUMIFS('PO Details'!$H:$H,'PO Details'!$D:$D,Planning!$B2649,'PO Details'!$L:$L,$E2649)</f>
        <v>0</v>
      </c>
      <c r="H2649" s="12">
        <f>SUMIFS('SO Details'!$G:$G,'SO Details'!$D:$D,Planning!$B2649,'SO Details'!$K:$K,$E2649)</f>
        <v>0</v>
      </c>
      <c r="I2649" s="20">
        <f>IF(COUNTIFS($C:$C,B2649)&gt;1,SUMIFS('Sales Hx'!$Q:$Q,'Sales Hx'!$B:$B,_xlfn.XLOOKUP(B2649,C:C,B:B),'Sales Hx'!$D:$D,Planning!$E2649),SUMIFS('Sales Hx'!$Q:$Q,'Sales Hx'!$B:$B,Planning!$B2649,'Sales Hx'!$D:$D,Planning!$E2649))</f>
        <v>0</v>
      </c>
      <c r="J2649" s="16">
        <f>IF(COUNTIFS($C:$C,B2649)&gt;1,SUMIFS('Sales Hx'!$S:$S,'Sales Hx'!$B:$B,_xlfn.XLOOKUP(B2649,C:C,B:B),'Sales Hx'!$D:$D,E2649),SUMIFS('Sales Hx'!$S:$S,'Sales Hx'!$B:$B,$B2649,'Sales Hx'!$D:$D,$E2649))</f>
        <v>0</v>
      </c>
      <c r="K2649" s="16">
        <f t="shared" si="225"/>
        <v>0</v>
      </c>
      <c r="L2649" s="12">
        <f>IF(M2649&lt;&gt;"",M2649,IF(COUNTIFS($C:$C,B2649)&gt;1,SUMIFS('Sales Hx'!V:V,'Sales Hx'!$B:$B,_xlfn.XLOOKUP(B2649,C:C,B:B),'Sales Hx'!$D:$D,$E2649),SUMIFS('Sales Hx'!V:V,'Sales Hx'!$B:$B,$B2649,'Sales Hx'!$D:$D,$E2649)))</f>
        <v>0</v>
      </c>
      <c r="M2649" s="12">
        <v>0</v>
      </c>
      <c r="N2649" s="15">
        <f t="shared" si="227"/>
        <v>0</v>
      </c>
      <c r="O2649" s="21">
        <f t="shared" si="229"/>
        <v>0</v>
      </c>
      <c r="P2649" s="24">
        <v>26.5</v>
      </c>
      <c r="Q2649" s="18">
        <f t="shared" si="228"/>
        <v>0</v>
      </c>
      <c r="R2649" s="2">
        <v>1</v>
      </c>
      <c r="S2649" s="2">
        <v>120</v>
      </c>
      <c r="T2649" s="2" t="s">
        <v>4646</v>
      </c>
      <c r="U2649" s="28" t="str">
        <f>IF(G2649=0,"",_xlfn.MINIFS('PO Details'!$I:$I,'PO Details'!$D:$D,Planning!$B2649,'PO Details'!$L:$L,Planning!$E2649))</f>
        <v/>
      </c>
      <c r="V2649" s="29" t="s">
        <v>4640</v>
      </c>
      <c r="W2649" t="str">
        <f t="shared" si="226"/>
        <v/>
      </c>
      <c r="X2649" s="2">
        <v>120</v>
      </c>
    </row>
    <row r="2650" spans="1:24" x14ac:dyDescent="0.25">
      <c r="A2650" s="11" t="s">
        <v>4616</v>
      </c>
      <c r="B2650" s="22" t="s">
        <v>348</v>
      </c>
      <c r="C2650" s="22"/>
      <c r="D2650" s="22" t="s">
        <v>349</v>
      </c>
      <c r="E2650" s="31" t="s">
        <v>106</v>
      </c>
      <c r="F2650" s="12">
        <f>SUMIFS('Inventory Details'!$H:$H,'Inventory Details'!$B:$B,$B2650,'Inventory Details'!$E:$E,$E2650)</f>
        <v>0</v>
      </c>
      <c r="G2650" s="12">
        <f>SUMIFS('PO Details'!$H:$H,'PO Details'!$D:$D,Planning!$B2650,'PO Details'!$L:$L,$E2650)</f>
        <v>10</v>
      </c>
      <c r="H2650" s="12">
        <f>SUMIFS('SO Details'!$G:$G,'SO Details'!$D:$D,Planning!$B2650,'SO Details'!$K:$K,$E2650)</f>
        <v>0</v>
      </c>
      <c r="I2650" s="20">
        <f>IF(COUNTIFS($C:$C,B2650)&gt;1,SUMIFS('Sales Hx'!$Q:$Q,'Sales Hx'!$B:$B,_xlfn.XLOOKUP(B2650,C:C,B:B),'Sales Hx'!$D:$D,Planning!$E2650),SUMIFS('Sales Hx'!$Q:$Q,'Sales Hx'!$B:$B,Planning!$B2650,'Sales Hx'!$D:$D,Planning!$E2650))</f>
        <v>0</v>
      </c>
      <c r="J2650" s="16">
        <f>IF(COUNTIFS($C:$C,B2650)&gt;1,SUMIFS('Sales Hx'!$S:$S,'Sales Hx'!$B:$B,_xlfn.XLOOKUP(B2650,C:C,B:B),'Sales Hx'!$D:$D,E2650),SUMIFS('Sales Hx'!$S:$S,'Sales Hx'!$B:$B,$B2650,'Sales Hx'!$D:$D,$E2650))</f>
        <v>0</v>
      </c>
      <c r="K2650" s="16">
        <f t="shared" si="225"/>
        <v>0</v>
      </c>
      <c r="L2650" s="12">
        <f>IF(M2650&lt;&gt;"",M2650,IF(COUNTIFS($C:$C,B2650)&gt;1,SUMIFS('Sales Hx'!V:V,'Sales Hx'!$B:$B,_xlfn.XLOOKUP(B2650,C:C,B:B),'Sales Hx'!$D:$D,$E2650),SUMIFS('Sales Hx'!V:V,'Sales Hx'!$B:$B,$B2650,'Sales Hx'!$D:$D,$E2650)))</f>
        <v>0</v>
      </c>
      <c r="M2650" s="12">
        <v>0</v>
      </c>
      <c r="N2650" s="15">
        <f t="shared" si="227"/>
        <v>0</v>
      </c>
      <c r="O2650" s="21">
        <f t="shared" si="229"/>
        <v>0</v>
      </c>
      <c r="P2650" s="24">
        <v>2.08</v>
      </c>
      <c r="Q2650" s="18">
        <f t="shared" si="228"/>
        <v>0</v>
      </c>
      <c r="R2650" s="2">
        <v>1</v>
      </c>
      <c r="S2650" s="2">
        <v>120</v>
      </c>
      <c r="T2650" s="2" t="s">
        <v>4647</v>
      </c>
      <c r="U2650" s="28">
        <f>IF(G2650=0,"",_xlfn.MINIFS('PO Details'!$I:$I,'PO Details'!$D:$D,Planning!$B2650,'PO Details'!$L:$L,Planning!$E2650))</f>
        <v>45443</v>
      </c>
      <c r="V2650" s="29" t="s">
        <v>4640</v>
      </c>
      <c r="W2650" t="str">
        <f t="shared" si="226"/>
        <v>Max</v>
      </c>
      <c r="X2650" s="2">
        <v>120</v>
      </c>
    </row>
    <row r="2651" spans="1:24" x14ac:dyDescent="0.25">
      <c r="A2651" s="11" t="s">
        <v>4616</v>
      </c>
      <c r="B2651" s="22" t="s">
        <v>348</v>
      </c>
      <c r="C2651" s="22"/>
      <c r="D2651" s="22" t="s">
        <v>349</v>
      </c>
      <c r="E2651" s="31" t="s">
        <v>820</v>
      </c>
      <c r="F2651" s="12">
        <f>SUMIFS('Inventory Details'!$H:$H,'Inventory Details'!$B:$B,$B2651,'Inventory Details'!$E:$E,$E2651)</f>
        <v>0</v>
      </c>
      <c r="G2651" s="12">
        <f>SUMIFS('PO Details'!$H:$H,'PO Details'!$D:$D,Planning!$B2651,'PO Details'!$L:$L,$E2651)</f>
        <v>25</v>
      </c>
      <c r="H2651" s="12">
        <f>SUMIFS('SO Details'!$G:$G,'SO Details'!$D:$D,Planning!$B2651,'SO Details'!$K:$K,$E2651)</f>
        <v>0</v>
      </c>
      <c r="I2651" s="20">
        <f>IF(COUNTIFS($C:$C,B2651)&gt;1,SUMIFS('Sales Hx'!$Q:$Q,'Sales Hx'!$B:$B,_xlfn.XLOOKUP(B2651,C:C,B:B),'Sales Hx'!$D:$D,Planning!$E2651),SUMIFS('Sales Hx'!$Q:$Q,'Sales Hx'!$B:$B,Planning!$B2651,'Sales Hx'!$D:$D,Planning!$E2651))</f>
        <v>0</v>
      </c>
      <c r="J2651" s="16">
        <f>IF(COUNTIFS($C:$C,B2651)&gt;1,SUMIFS('Sales Hx'!$S:$S,'Sales Hx'!$B:$B,_xlfn.XLOOKUP(B2651,C:C,B:B),'Sales Hx'!$D:$D,E2651),SUMIFS('Sales Hx'!$S:$S,'Sales Hx'!$B:$B,$B2651,'Sales Hx'!$D:$D,$E2651))</f>
        <v>0</v>
      </c>
      <c r="K2651" s="16">
        <f t="shared" si="225"/>
        <v>0</v>
      </c>
      <c r="L2651" s="12">
        <f>IF(M2651&lt;&gt;"",M2651,IF(COUNTIFS($C:$C,B2651)&gt;1,SUMIFS('Sales Hx'!V:V,'Sales Hx'!$B:$B,_xlfn.XLOOKUP(B2651,C:C,B:B),'Sales Hx'!$D:$D,$E2651),SUMIFS('Sales Hx'!V:V,'Sales Hx'!$B:$B,$B2651,'Sales Hx'!$D:$D,$E2651)))</f>
        <v>0</v>
      </c>
      <c r="M2651" s="12">
        <v>0</v>
      </c>
      <c r="N2651" s="15">
        <f t="shared" si="227"/>
        <v>0</v>
      </c>
      <c r="O2651" s="21">
        <f t="shared" si="229"/>
        <v>0</v>
      </c>
      <c r="P2651" s="24">
        <v>2.08</v>
      </c>
      <c r="Q2651" s="18">
        <f t="shared" si="228"/>
        <v>0</v>
      </c>
      <c r="R2651" s="2">
        <v>1</v>
      </c>
      <c r="S2651" s="2">
        <v>120</v>
      </c>
      <c r="T2651" s="2" t="s">
        <v>4647</v>
      </c>
      <c r="U2651" s="28">
        <f>IF(G2651=0,"",_xlfn.MINIFS('PO Details'!$I:$I,'PO Details'!$D:$D,Planning!$B2651,'PO Details'!$L:$L,Planning!$E2651))</f>
        <v>45474</v>
      </c>
      <c r="V2651" s="29" t="s">
        <v>4640</v>
      </c>
      <c r="W2651" t="str">
        <f t="shared" si="226"/>
        <v>Max</v>
      </c>
      <c r="X2651" s="2">
        <v>120</v>
      </c>
    </row>
    <row r="2652" spans="1:24" x14ac:dyDescent="0.25">
      <c r="A2652" s="11" t="s">
        <v>4616</v>
      </c>
      <c r="B2652" s="22" t="s">
        <v>348</v>
      </c>
      <c r="C2652" s="22"/>
      <c r="D2652" s="22" t="s">
        <v>349</v>
      </c>
      <c r="E2652" s="31" t="s">
        <v>15</v>
      </c>
      <c r="F2652" s="12">
        <f>SUMIFS('Inventory Details'!$H:$H,'Inventory Details'!$B:$B,$B2652,'Inventory Details'!$E:$E,$E2652)</f>
        <v>0</v>
      </c>
      <c r="G2652" s="12">
        <f>SUMIFS('PO Details'!$H:$H,'PO Details'!$D:$D,Planning!$B2652,'PO Details'!$L:$L,$E2652)</f>
        <v>25</v>
      </c>
      <c r="H2652" s="12">
        <f>SUMIFS('SO Details'!$G:$G,'SO Details'!$D:$D,Planning!$B2652,'SO Details'!$K:$K,$E2652)</f>
        <v>0</v>
      </c>
      <c r="I2652" s="20">
        <f>IF(COUNTIFS($C:$C,B2652)&gt;1,SUMIFS('Sales Hx'!$Q:$Q,'Sales Hx'!$B:$B,_xlfn.XLOOKUP(B2652,C:C,B:B),'Sales Hx'!$D:$D,Planning!$E2652),SUMIFS('Sales Hx'!$Q:$Q,'Sales Hx'!$B:$B,Planning!$B2652,'Sales Hx'!$D:$D,Planning!$E2652))</f>
        <v>0</v>
      </c>
      <c r="J2652" s="16">
        <f>IF(COUNTIFS($C:$C,B2652)&gt;1,SUMIFS('Sales Hx'!$S:$S,'Sales Hx'!$B:$B,_xlfn.XLOOKUP(B2652,C:C,B:B),'Sales Hx'!$D:$D,E2652),SUMIFS('Sales Hx'!$S:$S,'Sales Hx'!$B:$B,$B2652,'Sales Hx'!$D:$D,$E2652))</f>
        <v>0</v>
      </c>
      <c r="K2652" s="16">
        <f t="shared" si="225"/>
        <v>0</v>
      </c>
      <c r="L2652" s="12">
        <f>IF(M2652&lt;&gt;"",M2652,IF(COUNTIFS($C:$C,B2652)&gt;1,SUMIFS('Sales Hx'!V:V,'Sales Hx'!$B:$B,_xlfn.XLOOKUP(B2652,C:C,B:B),'Sales Hx'!$D:$D,$E2652),SUMIFS('Sales Hx'!V:V,'Sales Hx'!$B:$B,$B2652,'Sales Hx'!$D:$D,$E2652)))</f>
        <v>0</v>
      </c>
      <c r="M2652" s="12">
        <v>0</v>
      </c>
      <c r="N2652" s="15">
        <f t="shared" si="227"/>
        <v>0</v>
      </c>
      <c r="O2652" s="21">
        <f t="shared" si="229"/>
        <v>0</v>
      </c>
      <c r="P2652" s="24">
        <v>2.08</v>
      </c>
      <c r="Q2652" s="18">
        <f t="shared" si="228"/>
        <v>0</v>
      </c>
      <c r="R2652" s="2">
        <v>1</v>
      </c>
      <c r="S2652" s="2">
        <v>120</v>
      </c>
      <c r="T2652" s="2" t="s">
        <v>4647</v>
      </c>
      <c r="U2652" s="28">
        <f>IF(G2652=0,"",_xlfn.MINIFS('PO Details'!$I:$I,'PO Details'!$D:$D,Planning!$B2652,'PO Details'!$L:$L,Planning!$E2652))</f>
        <v>45412</v>
      </c>
      <c r="V2652" s="29" t="s">
        <v>4640</v>
      </c>
      <c r="W2652" t="str">
        <f t="shared" si="226"/>
        <v>Max</v>
      </c>
      <c r="X2652" s="2">
        <v>120</v>
      </c>
    </row>
    <row r="2653" spans="1:24" x14ac:dyDescent="0.25">
      <c r="A2653" s="11" t="s">
        <v>4616</v>
      </c>
      <c r="B2653" s="22" t="s">
        <v>348</v>
      </c>
      <c r="C2653" s="22"/>
      <c r="D2653" s="22" t="s">
        <v>349</v>
      </c>
      <c r="E2653" s="31" t="s">
        <v>109</v>
      </c>
      <c r="F2653" s="12">
        <f>SUMIFS('Inventory Details'!$H:$H,'Inventory Details'!$B:$B,$B2653,'Inventory Details'!$E:$E,$E2653)</f>
        <v>20</v>
      </c>
      <c r="G2653" s="12">
        <f>SUMIFS('PO Details'!$H:$H,'PO Details'!$D:$D,Planning!$B2653,'PO Details'!$L:$L,$E2653)</f>
        <v>20</v>
      </c>
      <c r="H2653" s="12">
        <f>SUMIFS('SO Details'!$G:$G,'SO Details'!$D:$D,Planning!$B2653,'SO Details'!$K:$K,$E2653)</f>
        <v>0</v>
      </c>
      <c r="I2653" s="20">
        <f>IF(COUNTIFS($C:$C,B2653)&gt;1,SUMIFS('Sales Hx'!$Q:$Q,'Sales Hx'!$B:$B,_xlfn.XLOOKUP(B2653,C:C,B:B),'Sales Hx'!$D:$D,Planning!$E2653),SUMIFS('Sales Hx'!$Q:$Q,'Sales Hx'!$B:$B,Planning!$B2653,'Sales Hx'!$D:$D,Planning!$E2653))</f>
        <v>0</v>
      </c>
      <c r="J2653" s="16">
        <f>IF(COUNTIFS($C:$C,B2653)&gt;1,SUMIFS('Sales Hx'!$S:$S,'Sales Hx'!$B:$B,_xlfn.XLOOKUP(B2653,C:C,B:B),'Sales Hx'!$D:$D,E2653),SUMIFS('Sales Hx'!$S:$S,'Sales Hx'!$B:$B,$B2653,'Sales Hx'!$D:$D,$E2653))</f>
        <v>7.6754385964912283E-2</v>
      </c>
      <c r="K2653" s="16">
        <f t="shared" si="225"/>
        <v>0</v>
      </c>
      <c r="L2653" s="12">
        <f>IF(M2653&lt;&gt;"",M2653,IF(COUNTIFS($C:$C,B2653)&gt;1,SUMIFS('Sales Hx'!V:V,'Sales Hx'!$B:$B,_xlfn.XLOOKUP(B2653,C:C,B:B),'Sales Hx'!$D:$D,$E2653),SUMIFS('Sales Hx'!V:V,'Sales Hx'!$B:$B,$B2653,'Sales Hx'!$D:$D,$E2653)))</f>
        <v>0</v>
      </c>
      <c r="M2653" s="12">
        <v>0</v>
      </c>
      <c r="N2653" s="15">
        <f t="shared" si="227"/>
        <v>7.6754385964912283E-2</v>
      </c>
      <c r="O2653" s="21">
        <f t="shared" si="229"/>
        <v>0</v>
      </c>
      <c r="P2653" s="24">
        <v>2.08</v>
      </c>
      <c r="Q2653" s="18">
        <f t="shared" si="228"/>
        <v>0</v>
      </c>
      <c r="R2653" s="2">
        <v>1</v>
      </c>
      <c r="S2653" s="2">
        <v>120</v>
      </c>
      <c r="T2653" s="2" t="s">
        <v>4647</v>
      </c>
      <c r="U2653" s="28">
        <f>IF(G2653=0,"",_xlfn.MINIFS('PO Details'!$I:$I,'PO Details'!$D:$D,Planning!$B2653,'PO Details'!$L:$L,Planning!$E2653))</f>
        <v>45458</v>
      </c>
      <c r="V2653" s="29" t="s">
        <v>4640</v>
      </c>
      <c r="W2653" t="str">
        <f t="shared" si="226"/>
        <v>Max</v>
      </c>
      <c r="X2653" s="2">
        <v>120</v>
      </c>
    </row>
    <row r="2654" spans="1:24" x14ac:dyDescent="0.25">
      <c r="A2654" s="11" t="s">
        <v>4616</v>
      </c>
      <c r="B2654" s="22" t="s">
        <v>348</v>
      </c>
      <c r="C2654" s="22"/>
      <c r="D2654" s="22" t="s">
        <v>349</v>
      </c>
      <c r="E2654" s="31" t="s">
        <v>1201</v>
      </c>
      <c r="F2654" s="12">
        <f>SUMIFS('Inventory Details'!$H:$H,'Inventory Details'!$B:$B,$B2654,'Inventory Details'!$E:$E,$E2654)</f>
        <v>1</v>
      </c>
      <c r="G2654" s="12">
        <f>SUMIFS('PO Details'!$H:$H,'PO Details'!$D:$D,Planning!$B2654,'PO Details'!$L:$L,$E2654)</f>
        <v>0</v>
      </c>
      <c r="H2654" s="12">
        <f>SUMIFS('SO Details'!$G:$G,'SO Details'!$D:$D,Planning!$B2654,'SO Details'!$K:$K,$E2654)</f>
        <v>0</v>
      </c>
      <c r="I2654" s="20">
        <f>IF(COUNTIFS($C:$C,B2654)&gt;1,SUMIFS('Sales Hx'!$Q:$Q,'Sales Hx'!$B:$B,_xlfn.XLOOKUP(B2654,C:C,B:B),'Sales Hx'!$D:$D,Planning!$E2654),SUMIFS('Sales Hx'!$Q:$Q,'Sales Hx'!$B:$B,Planning!$B2654,'Sales Hx'!$D:$D,Planning!$E2654))</f>
        <v>0</v>
      </c>
      <c r="J2654" s="16">
        <f>IF(COUNTIFS($C:$C,B2654)&gt;1,SUMIFS('Sales Hx'!$S:$S,'Sales Hx'!$B:$B,_xlfn.XLOOKUP(B2654,C:C,B:B),'Sales Hx'!$D:$D,E2654),SUMIFS('Sales Hx'!$S:$S,'Sales Hx'!$B:$B,$B2654,'Sales Hx'!$D:$D,$E2654))</f>
        <v>0</v>
      </c>
      <c r="K2654" s="16">
        <f t="shared" si="225"/>
        <v>0</v>
      </c>
      <c r="L2654" s="12">
        <f>IF(M2654&lt;&gt;"",M2654,IF(COUNTIFS($C:$C,B2654)&gt;1,SUMIFS('Sales Hx'!V:V,'Sales Hx'!$B:$B,_xlfn.XLOOKUP(B2654,C:C,B:B),'Sales Hx'!$D:$D,$E2654),SUMIFS('Sales Hx'!V:V,'Sales Hx'!$B:$B,$B2654,'Sales Hx'!$D:$D,$E2654)))</f>
        <v>0</v>
      </c>
      <c r="M2654" s="12">
        <v>0</v>
      </c>
      <c r="N2654" s="15">
        <f t="shared" si="227"/>
        <v>0</v>
      </c>
      <c r="O2654" s="21">
        <f t="shared" si="229"/>
        <v>0</v>
      </c>
      <c r="P2654" s="24">
        <v>2.08</v>
      </c>
      <c r="Q2654" s="18">
        <f t="shared" si="228"/>
        <v>0</v>
      </c>
      <c r="R2654" s="2">
        <v>1</v>
      </c>
      <c r="S2654" s="2">
        <v>120</v>
      </c>
      <c r="T2654" s="2" t="s">
        <v>4647</v>
      </c>
      <c r="U2654" s="28" t="str">
        <f>IF(G2654=0,"",_xlfn.MINIFS('PO Details'!$I:$I,'PO Details'!$D:$D,Planning!$B2654,'PO Details'!$L:$L,Planning!$E2654))</f>
        <v/>
      </c>
      <c r="V2654" s="29" t="s">
        <v>4640</v>
      </c>
      <c r="W2654" t="str">
        <f t="shared" si="226"/>
        <v>Max</v>
      </c>
      <c r="X2654" s="2">
        <v>120</v>
      </c>
    </row>
    <row r="2655" spans="1:24" x14ac:dyDescent="0.25">
      <c r="A2655" s="11" t="s">
        <v>4616</v>
      </c>
      <c r="B2655" s="22" t="s">
        <v>348</v>
      </c>
      <c r="C2655" s="22"/>
      <c r="D2655" s="22" t="s">
        <v>349</v>
      </c>
      <c r="E2655" s="31" t="s">
        <v>119</v>
      </c>
      <c r="F2655" s="12">
        <f>SUMIFS('Inventory Details'!$H:$H,'Inventory Details'!$B:$B,$B2655,'Inventory Details'!$E:$E,$E2655)</f>
        <v>3</v>
      </c>
      <c r="G2655" s="12">
        <f>SUMIFS('PO Details'!$H:$H,'PO Details'!$D:$D,Planning!$B2655,'PO Details'!$L:$L,$E2655)</f>
        <v>0</v>
      </c>
      <c r="H2655" s="12">
        <f>SUMIFS('SO Details'!$G:$G,'SO Details'!$D:$D,Planning!$B2655,'SO Details'!$K:$K,$E2655)</f>
        <v>0</v>
      </c>
      <c r="I2655" s="20">
        <f>IF(COUNTIFS($C:$C,B2655)&gt;1,SUMIFS('Sales Hx'!$Q:$Q,'Sales Hx'!$B:$B,_xlfn.XLOOKUP(B2655,C:C,B:B),'Sales Hx'!$D:$D,Planning!$E2655),SUMIFS('Sales Hx'!$Q:$Q,'Sales Hx'!$B:$B,Planning!$B2655,'Sales Hx'!$D:$D,Planning!$E2655))</f>
        <v>0</v>
      </c>
      <c r="J2655" s="16">
        <f>IF(COUNTIFS($C:$C,B2655)&gt;1,SUMIFS('Sales Hx'!$S:$S,'Sales Hx'!$B:$B,_xlfn.XLOOKUP(B2655,C:C,B:B),'Sales Hx'!$D:$D,E2655),SUMIFS('Sales Hx'!$S:$S,'Sales Hx'!$B:$B,$B2655,'Sales Hx'!$D:$D,$E2655))</f>
        <v>0</v>
      </c>
      <c r="K2655" s="16">
        <f t="shared" si="225"/>
        <v>0</v>
      </c>
      <c r="L2655" s="12">
        <f>IF(M2655&lt;&gt;"",M2655,IF(COUNTIFS($C:$C,B2655)&gt;1,SUMIFS('Sales Hx'!V:V,'Sales Hx'!$B:$B,_xlfn.XLOOKUP(B2655,C:C,B:B),'Sales Hx'!$D:$D,$E2655),SUMIFS('Sales Hx'!V:V,'Sales Hx'!$B:$B,$B2655,'Sales Hx'!$D:$D,$E2655)))</f>
        <v>0</v>
      </c>
      <c r="M2655" s="12">
        <v>0</v>
      </c>
      <c r="N2655" s="15">
        <f t="shared" si="227"/>
        <v>0</v>
      </c>
      <c r="O2655" s="21">
        <f t="shared" si="229"/>
        <v>0</v>
      </c>
      <c r="P2655" s="24">
        <v>2.08</v>
      </c>
      <c r="Q2655" s="18">
        <f t="shared" si="228"/>
        <v>0</v>
      </c>
      <c r="R2655" s="2">
        <v>1</v>
      </c>
      <c r="S2655" s="2">
        <v>120</v>
      </c>
      <c r="T2655" s="2" t="s">
        <v>4647</v>
      </c>
      <c r="U2655" s="28" t="str">
        <f>IF(G2655=0,"",_xlfn.MINIFS('PO Details'!$I:$I,'PO Details'!$D:$D,Planning!$B2655,'PO Details'!$L:$L,Planning!$E2655))</f>
        <v/>
      </c>
      <c r="V2655" s="29" t="s">
        <v>4640</v>
      </c>
      <c r="W2655" t="str">
        <f t="shared" si="226"/>
        <v>Max</v>
      </c>
      <c r="X2655" s="2">
        <v>120</v>
      </c>
    </row>
    <row r="2656" spans="1:24" x14ac:dyDescent="0.25">
      <c r="A2656" s="11" t="s">
        <v>4616</v>
      </c>
      <c r="B2656" s="22" t="s">
        <v>348</v>
      </c>
      <c r="C2656" s="22"/>
      <c r="D2656" s="22" t="s">
        <v>349</v>
      </c>
      <c r="E2656" s="31" t="s">
        <v>113</v>
      </c>
      <c r="F2656" s="12">
        <f>SUMIFS('Inventory Details'!$H:$H,'Inventory Details'!$B:$B,$B2656,'Inventory Details'!$E:$E,$E2656)</f>
        <v>5</v>
      </c>
      <c r="G2656" s="12">
        <f>SUMIFS('PO Details'!$H:$H,'PO Details'!$D:$D,Planning!$B2656,'PO Details'!$L:$L,$E2656)</f>
        <v>0</v>
      </c>
      <c r="H2656" s="12">
        <f>SUMIFS('SO Details'!$G:$G,'SO Details'!$D:$D,Planning!$B2656,'SO Details'!$K:$K,$E2656)</f>
        <v>0</v>
      </c>
      <c r="I2656" s="20">
        <f>IF(COUNTIFS($C:$C,B2656)&gt;1,SUMIFS('Sales Hx'!$Q:$Q,'Sales Hx'!$B:$B,_xlfn.XLOOKUP(B2656,C:C,B:B),'Sales Hx'!$D:$D,Planning!$E2656),SUMIFS('Sales Hx'!$Q:$Q,'Sales Hx'!$B:$B,Planning!$B2656,'Sales Hx'!$D:$D,Planning!$E2656))</f>
        <v>0</v>
      </c>
      <c r="J2656" s="16">
        <f>IF(COUNTIFS($C:$C,B2656)&gt;1,SUMIFS('Sales Hx'!$S:$S,'Sales Hx'!$B:$B,_xlfn.XLOOKUP(B2656,C:C,B:B),'Sales Hx'!$D:$D,E2656),SUMIFS('Sales Hx'!$S:$S,'Sales Hx'!$B:$B,$B2656,'Sales Hx'!$D:$D,$E2656))</f>
        <v>0</v>
      </c>
      <c r="K2656" s="16">
        <f t="shared" si="225"/>
        <v>0</v>
      </c>
      <c r="L2656" s="12">
        <f>IF(M2656&lt;&gt;"",M2656,IF(COUNTIFS($C:$C,B2656)&gt;1,SUMIFS('Sales Hx'!V:V,'Sales Hx'!$B:$B,_xlfn.XLOOKUP(B2656,C:C,B:B),'Sales Hx'!$D:$D,$E2656),SUMIFS('Sales Hx'!V:V,'Sales Hx'!$B:$B,$B2656,'Sales Hx'!$D:$D,$E2656)))</f>
        <v>0</v>
      </c>
      <c r="M2656" s="12">
        <v>0</v>
      </c>
      <c r="N2656" s="15">
        <f t="shared" si="227"/>
        <v>0</v>
      </c>
      <c r="O2656" s="21">
        <f t="shared" si="229"/>
        <v>0</v>
      </c>
      <c r="P2656" s="24">
        <v>2.08</v>
      </c>
      <c r="Q2656" s="18">
        <f t="shared" si="228"/>
        <v>0</v>
      </c>
      <c r="R2656" s="2">
        <v>1</v>
      </c>
      <c r="S2656" s="2">
        <v>120</v>
      </c>
      <c r="T2656" s="2" t="s">
        <v>4647</v>
      </c>
      <c r="U2656" s="28" t="str">
        <f>IF(G2656=0,"",_xlfn.MINIFS('PO Details'!$I:$I,'PO Details'!$D:$D,Planning!$B2656,'PO Details'!$L:$L,Planning!$E2656))</f>
        <v/>
      </c>
      <c r="V2656" s="29" t="s">
        <v>4640</v>
      </c>
      <c r="W2656" t="str">
        <f t="shared" si="226"/>
        <v>Max</v>
      </c>
      <c r="X2656" s="2">
        <v>120</v>
      </c>
    </row>
    <row r="2657" spans="1:24" x14ac:dyDescent="0.25">
      <c r="A2657" s="11" t="s">
        <v>4616</v>
      </c>
      <c r="B2657" s="22" t="s">
        <v>348</v>
      </c>
      <c r="C2657" s="22"/>
      <c r="D2657" s="22" t="s">
        <v>349</v>
      </c>
      <c r="E2657" s="31" t="s">
        <v>108</v>
      </c>
      <c r="F2657" s="12">
        <f>SUMIFS('Inventory Details'!$H:$H,'Inventory Details'!$B:$B,$B2657,'Inventory Details'!$E:$E,$E2657)</f>
        <v>0</v>
      </c>
      <c r="G2657" s="12">
        <f>SUMIFS('PO Details'!$H:$H,'PO Details'!$D:$D,Planning!$B2657,'PO Details'!$L:$L,$E2657)</f>
        <v>0</v>
      </c>
      <c r="H2657" s="12">
        <f>SUMIFS('SO Details'!$G:$G,'SO Details'!$D:$D,Planning!$B2657,'SO Details'!$K:$K,$E2657)</f>
        <v>0</v>
      </c>
      <c r="I2657" s="20">
        <f>IF(COUNTIFS($C:$C,B2657)&gt;1,SUMIFS('Sales Hx'!$Q:$Q,'Sales Hx'!$B:$B,_xlfn.XLOOKUP(B2657,C:C,B:B),'Sales Hx'!$D:$D,Planning!$E2657),SUMIFS('Sales Hx'!$Q:$Q,'Sales Hx'!$B:$B,Planning!$B2657,'Sales Hx'!$D:$D,Planning!$E2657))</f>
        <v>4.1999999999999993</v>
      </c>
      <c r="J2657" s="16">
        <f>IF(COUNTIFS($C:$C,B2657)&gt;1,SUMIFS('Sales Hx'!$S:$S,'Sales Hx'!$B:$B,_xlfn.XLOOKUP(B2657,C:C,B:B),'Sales Hx'!$D:$D,E2657),SUMIFS('Sales Hx'!$S:$S,'Sales Hx'!$B:$B,$B2657,'Sales Hx'!$D:$D,$E2657))</f>
        <v>6.7982456140350866E-2</v>
      </c>
      <c r="K2657" s="16">
        <f t="shared" si="225"/>
        <v>0</v>
      </c>
      <c r="L2657" s="12">
        <f>IF(M2657&lt;&gt;"",M2657,IF(COUNTIFS($C:$C,B2657)&gt;1,SUMIFS('Sales Hx'!V:V,'Sales Hx'!$B:$B,_xlfn.XLOOKUP(B2657,C:C,B:B),'Sales Hx'!$D:$D,$E2657),SUMIFS('Sales Hx'!V:V,'Sales Hx'!$B:$B,$B2657,'Sales Hx'!$D:$D,$E2657)))</f>
        <v>0</v>
      </c>
      <c r="M2657" s="12">
        <v>0</v>
      </c>
      <c r="N2657" s="15">
        <f t="shared" si="227"/>
        <v>6.7982456140350866E-2</v>
      </c>
      <c r="O2657" s="21">
        <f t="shared" si="229"/>
        <v>8</v>
      </c>
      <c r="P2657" s="24">
        <v>2.08</v>
      </c>
      <c r="Q2657" s="18">
        <f t="shared" si="228"/>
        <v>16.64</v>
      </c>
      <c r="R2657" s="2">
        <v>1</v>
      </c>
      <c r="S2657" s="2">
        <v>120</v>
      </c>
      <c r="T2657" s="2" t="s">
        <v>4647</v>
      </c>
      <c r="U2657" s="28" t="str">
        <f>IF(G2657=0,"",_xlfn.MINIFS('PO Details'!$I:$I,'PO Details'!$D:$D,Planning!$B2657,'PO Details'!$L:$L,Planning!$E2657))</f>
        <v/>
      </c>
      <c r="V2657" s="29" t="s">
        <v>4640</v>
      </c>
      <c r="W2657" t="str">
        <f t="shared" si="226"/>
        <v>Max</v>
      </c>
      <c r="X2657" s="2">
        <v>120</v>
      </c>
    </row>
    <row r="2658" spans="1:24" x14ac:dyDescent="0.25">
      <c r="A2658" s="11" t="s">
        <v>4616</v>
      </c>
      <c r="B2658" s="22" t="s">
        <v>348</v>
      </c>
      <c r="C2658" s="22"/>
      <c r="D2658" s="22" t="s">
        <v>349</v>
      </c>
      <c r="E2658" s="31" t="s">
        <v>2214</v>
      </c>
      <c r="F2658" s="12">
        <f>SUMIFS('Inventory Details'!$H:$H,'Inventory Details'!$B:$B,$B2658,'Inventory Details'!$E:$E,$E2658)</f>
        <v>0</v>
      </c>
      <c r="G2658" s="12">
        <f>SUMIFS('PO Details'!$H:$H,'PO Details'!$D:$D,Planning!$B2658,'PO Details'!$L:$L,$E2658)</f>
        <v>0</v>
      </c>
      <c r="H2658" s="12">
        <f>SUMIFS('SO Details'!$G:$G,'SO Details'!$D:$D,Planning!$B2658,'SO Details'!$K:$K,$E2658)</f>
        <v>0</v>
      </c>
      <c r="I2658" s="20">
        <f>IF(COUNTIFS($C:$C,B2658)&gt;1,SUMIFS('Sales Hx'!$Q:$Q,'Sales Hx'!$B:$B,_xlfn.XLOOKUP(B2658,C:C,B:B),'Sales Hx'!$D:$D,Planning!$E2658),SUMIFS('Sales Hx'!$Q:$Q,'Sales Hx'!$B:$B,Planning!$B2658,'Sales Hx'!$D:$D,Planning!$E2658))</f>
        <v>0</v>
      </c>
      <c r="J2658" s="16">
        <f>IF(COUNTIFS($C:$C,B2658)&gt;1,SUMIFS('Sales Hx'!$S:$S,'Sales Hx'!$B:$B,_xlfn.XLOOKUP(B2658,C:C,B:B),'Sales Hx'!$D:$D,E2658),SUMIFS('Sales Hx'!$S:$S,'Sales Hx'!$B:$B,$B2658,'Sales Hx'!$D:$D,$E2658))</f>
        <v>4.9342105263157895E-2</v>
      </c>
      <c r="K2658" s="16">
        <f t="shared" si="225"/>
        <v>0</v>
      </c>
      <c r="L2658" s="12">
        <f>IF(M2658&lt;&gt;"",M2658,IF(COUNTIFS($C:$C,B2658)&gt;1,SUMIFS('Sales Hx'!V:V,'Sales Hx'!$B:$B,_xlfn.XLOOKUP(B2658,C:C,B:B),'Sales Hx'!$D:$D,$E2658),SUMIFS('Sales Hx'!V:V,'Sales Hx'!$B:$B,$B2658,'Sales Hx'!$D:$D,$E2658)))</f>
        <v>0</v>
      </c>
      <c r="M2658" s="12">
        <v>0</v>
      </c>
      <c r="N2658" s="15">
        <f t="shared" si="227"/>
        <v>4.9342105263157895E-2</v>
      </c>
      <c r="O2658" s="21">
        <f t="shared" si="229"/>
        <v>6</v>
      </c>
      <c r="P2658" s="24">
        <v>2.08</v>
      </c>
      <c r="Q2658" s="18">
        <f t="shared" si="228"/>
        <v>12.48</v>
      </c>
      <c r="R2658" s="2">
        <v>1</v>
      </c>
      <c r="S2658" s="2">
        <v>120</v>
      </c>
      <c r="T2658" s="2" t="s">
        <v>4647</v>
      </c>
      <c r="U2658" s="28" t="str">
        <f>IF(G2658=0,"",_xlfn.MINIFS('PO Details'!$I:$I,'PO Details'!$D:$D,Planning!$B2658,'PO Details'!$L:$L,Planning!$E2658))</f>
        <v/>
      </c>
      <c r="V2658" s="29" t="s">
        <v>4640</v>
      </c>
      <c r="W2658" t="str">
        <f t="shared" si="226"/>
        <v>Max</v>
      </c>
      <c r="X2658" s="2">
        <v>120</v>
      </c>
    </row>
    <row r="2659" spans="1:24" x14ac:dyDescent="0.25">
      <c r="A2659" s="11" t="s">
        <v>4616</v>
      </c>
      <c r="B2659" s="22" t="s">
        <v>350</v>
      </c>
      <c r="C2659" s="22"/>
      <c r="D2659" s="22" t="s">
        <v>351</v>
      </c>
      <c r="E2659" s="31" t="s">
        <v>106</v>
      </c>
      <c r="F2659" s="12">
        <f>SUMIFS('Inventory Details'!$H:$H,'Inventory Details'!$B:$B,$B2659,'Inventory Details'!$E:$E,$E2659)</f>
        <v>0</v>
      </c>
      <c r="G2659" s="12">
        <f>SUMIFS('PO Details'!$H:$H,'PO Details'!$D:$D,Planning!$B2659,'PO Details'!$L:$L,$E2659)</f>
        <v>80</v>
      </c>
      <c r="H2659" s="12">
        <f>SUMIFS('SO Details'!$G:$G,'SO Details'!$D:$D,Planning!$B2659,'SO Details'!$K:$K,$E2659)</f>
        <v>3</v>
      </c>
      <c r="I2659" s="20">
        <f>IF(COUNTIFS($C:$C,B2659)&gt;1,SUMIFS('Sales Hx'!$Q:$Q,'Sales Hx'!$B:$B,_xlfn.XLOOKUP(B2659,C:C,B:B),'Sales Hx'!$D:$D,Planning!$E2659),SUMIFS('Sales Hx'!$Q:$Q,'Sales Hx'!$B:$B,Planning!$B2659,'Sales Hx'!$D:$D,Planning!$E2659))</f>
        <v>61.599999999999994</v>
      </c>
      <c r="J2659" s="16">
        <f>IF(COUNTIFS($C:$C,B2659)&gt;1,SUMIFS('Sales Hx'!$S:$S,'Sales Hx'!$B:$B,_xlfn.XLOOKUP(B2659,C:C,B:B),'Sales Hx'!$D:$D,E2659),SUMIFS('Sales Hx'!$S:$S,'Sales Hx'!$B:$B,$B2659,'Sales Hx'!$D:$D,$E2659))</f>
        <v>0.49725877192982459</v>
      </c>
      <c r="K2659" s="16">
        <f t="shared" si="225"/>
        <v>1.2987012987012989</v>
      </c>
      <c r="L2659" s="12">
        <f>IF(M2659&lt;&gt;"",M2659,IF(COUNTIFS($C:$C,B2659)&gt;1,SUMIFS('Sales Hx'!V:V,'Sales Hx'!$B:$B,_xlfn.XLOOKUP(B2659,C:C,B:B),'Sales Hx'!$D:$D,$E2659),SUMIFS('Sales Hx'!V:V,'Sales Hx'!$B:$B,$B2659,'Sales Hx'!$D:$D,$E2659)))</f>
        <v>0</v>
      </c>
      <c r="M2659" s="12">
        <v>0</v>
      </c>
      <c r="N2659" s="15">
        <f t="shared" si="227"/>
        <v>0.49725877192982459</v>
      </c>
      <c r="O2659" s="21">
        <f t="shared" si="229"/>
        <v>0</v>
      </c>
      <c r="P2659" s="24">
        <v>0.73</v>
      </c>
      <c r="Q2659" s="18">
        <f t="shared" si="228"/>
        <v>0</v>
      </c>
      <c r="R2659" s="2">
        <v>1</v>
      </c>
      <c r="S2659" s="2">
        <v>120</v>
      </c>
      <c r="T2659" s="2" t="s">
        <v>4647</v>
      </c>
      <c r="U2659" s="28">
        <f>IF(G2659=0,"",_xlfn.MINIFS('PO Details'!$I:$I,'PO Details'!$D:$D,Planning!$B2659,'PO Details'!$L:$L,Planning!$E2659))</f>
        <v>45443</v>
      </c>
      <c r="V2659" s="29" t="s">
        <v>4640</v>
      </c>
      <c r="W2659" t="str">
        <f t="shared" si="226"/>
        <v/>
      </c>
      <c r="X2659" s="2">
        <v>120</v>
      </c>
    </row>
    <row r="2660" spans="1:24" x14ac:dyDescent="0.25">
      <c r="A2660" s="11" t="s">
        <v>4616</v>
      </c>
      <c r="B2660" s="22" t="s">
        <v>350</v>
      </c>
      <c r="C2660" s="22"/>
      <c r="D2660" s="22" t="s">
        <v>351</v>
      </c>
      <c r="E2660" s="31" t="s">
        <v>820</v>
      </c>
      <c r="F2660" s="12">
        <f>SUMIFS('Inventory Details'!$H:$H,'Inventory Details'!$B:$B,$B2660,'Inventory Details'!$E:$E,$E2660)</f>
        <v>0</v>
      </c>
      <c r="G2660" s="12">
        <f>SUMIFS('PO Details'!$H:$H,'PO Details'!$D:$D,Planning!$B2660,'PO Details'!$L:$L,$E2660)</f>
        <v>25</v>
      </c>
      <c r="H2660" s="12">
        <f>SUMIFS('SO Details'!$G:$G,'SO Details'!$D:$D,Planning!$B2660,'SO Details'!$K:$K,$E2660)</f>
        <v>0</v>
      </c>
      <c r="I2660" s="20">
        <f>IF(COUNTIFS($C:$C,B2660)&gt;1,SUMIFS('Sales Hx'!$Q:$Q,'Sales Hx'!$B:$B,_xlfn.XLOOKUP(B2660,C:C,B:B),'Sales Hx'!$D:$D,Planning!$E2660),SUMIFS('Sales Hx'!$Q:$Q,'Sales Hx'!$B:$B,Planning!$B2660,'Sales Hx'!$D:$D,Planning!$E2660))</f>
        <v>0</v>
      </c>
      <c r="J2660" s="16">
        <f>IF(COUNTIFS($C:$C,B2660)&gt;1,SUMIFS('Sales Hx'!$S:$S,'Sales Hx'!$B:$B,_xlfn.XLOOKUP(B2660,C:C,B:B),'Sales Hx'!$D:$D,E2660),SUMIFS('Sales Hx'!$S:$S,'Sales Hx'!$B:$B,$B2660,'Sales Hx'!$D:$D,$E2660))</f>
        <v>0</v>
      </c>
      <c r="K2660" s="16">
        <f t="shared" si="225"/>
        <v>0</v>
      </c>
      <c r="L2660" s="12">
        <f>IF(M2660&lt;&gt;"",M2660,IF(COUNTIFS($C:$C,B2660)&gt;1,SUMIFS('Sales Hx'!V:V,'Sales Hx'!$B:$B,_xlfn.XLOOKUP(B2660,C:C,B:B),'Sales Hx'!$D:$D,$E2660),SUMIFS('Sales Hx'!V:V,'Sales Hx'!$B:$B,$B2660,'Sales Hx'!$D:$D,$E2660)))</f>
        <v>0</v>
      </c>
      <c r="M2660" s="12">
        <v>0</v>
      </c>
      <c r="N2660" s="15">
        <f t="shared" si="227"/>
        <v>0</v>
      </c>
      <c r="O2660" s="21">
        <f t="shared" si="229"/>
        <v>0</v>
      </c>
      <c r="P2660" s="24">
        <v>0.73</v>
      </c>
      <c r="Q2660" s="18">
        <f t="shared" si="228"/>
        <v>0</v>
      </c>
      <c r="R2660" s="2">
        <v>1</v>
      </c>
      <c r="S2660" s="2">
        <v>120</v>
      </c>
      <c r="T2660" s="2" t="s">
        <v>4647</v>
      </c>
      <c r="U2660" s="28">
        <f>IF(G2660=0,"",_xlfn.MINIFS('PO Details'!$I:$I,'PO Details'!$D:$D,Planning!$B2660,'PO Details'!$L:$L,Planning!$E2660))</f>
        <v>45443</v>
      </c>
      <c r="V2660" s="29" t="s">
        <v>4640</v>
      </c>
      <c r="W2660" t="str">
        <f t="shared" si="226"/>
        <v/>
      </c>
      <c r="X2660" s="2">
        <v>120</v>
      </c>
    </row>
    <row r="2661" spans="1:24" x14ac:dyDescent="0.25">
      <c r="A2661" s="11" t="s">
        <v>4616</v>
      </c>
      <c r="B2661" s="22" t="s">
        <v>350</v>
      </c>
      <c r="C2661" s="22"/>
      <c r="D2661" s="22" t="s">
        <v>351</v>
      </c>
      <c r="E2661" s="31" t="s">
        <v>109</v>
      </c>
      <c r="F2661" s="12">
        <f>SUMIFS('Inventory Details'!$H:$H,'Inventory Details'!$B:$B,$B2661,'Inventory Details'!$E:$E,$E2661)</f>
        <v>0</v>
      </c>
      <c r="G2661" s="12">
        <f>SUMIFS('PO Details'!$H:$H,'PO Details'!$D:$D,Planning!$B2661,'PO Details'!$L:$L,$E2661)</f>
        <v>100</v>
      </c>
      <c r="H2661" s="12">
        <f>SUMIFS('SO Details'!$G:$G,'SO Details'!$D:$D,Planning!$B2661,'SO Details'!$K:$K,$E2661)</f>
        <v>0</v>
      </c>
      <c r="I2661" s="20">
        <f>IF(COUNTIFS($C:$C,B2661)&gt;1,SUMIFS('Sales Hx'!$Q:$Q,'Sales Hx'!$B:$B,_xlfn.XLOOKUP(B2661,C:C,B:B),'Sales Hx'!$D:$D,Planning!$E2661),SUMIFS('Sales Hx'!$Q:$Q,'Sales Hx'!$B:$B,Planning!$B2661,'Sales Hx'!$D:$D,Planning!$E2661))</f>
        <v>15.399999999999999</v>
      </c>
      <c r="J2661" s="16">
        <f>IF(COUNTIFS($C:$C,B2661)&gt;1,SUMIFS('Sales Hx'!$S:$S,'Sales Hx'!$B:$B,_xlfn.XLOOKUP(B2661,C:C,B:B),'Sales Hx'!$D:$D,E2661),SUMIFS('Sales Hx'!$S:$S,'Sales Hx'!$B:$B,$B2661,'Sales Hx'!$D:$D,$E2661))</f>
        <v>0.1993421052631579</v>
      </c>
      <c r="K2661" s="16">
        <f t="shared" si="225"/>
        <v>6.4935064935064943</v>
      </c>
      <c r="L2661" s="12">
        <f>IF(M2661&lt;&gt;"",M2661,IF(COUNTIFS($C:$C,B2661)&gt;1,SUMIFS('Sales Hx'!V:V,'Sales Hx'!$B:$B,_xlfn.XLOOKUP(B2661,C:C,B:B),'Sales Hx'!$D:$D,$E2661),SUMIFS('Sales Hx'!V:V,'Sales Hx'!$B:$B,$B2661,'Sales Hx'!$D:$D,$E2661)))</f>
        <v>0</v>
      </c>
      <c r="M2661" s="12">
        <v>0</v>
      </c>
      <c r="N2661" s="15">
        <f t="shared" si="227"/>
        <v>0.1993421052631579</v>
      </c>
      <c r="O2661" s="21">
        <f t="shared" si="229"/>
        <v>0</v>
      </c>
      <c r="P2661" s="24">
        <v>0.73</v>
      </c>
      <c r="Q2661" s="18">
        <f t="shared" si="228"/>
        <v>0</v>
      </c>
      <c r="R2661" s="2">
        <v>1</v>
      </c>
      <c r="S2661" s="2">
        <v>120</v>
      </c>
      <c r="T2661" s="2" t="s">
        <v>4647</v>
      </c>
      <c r="U2661" s="28">
        <f>IF(G2661=0,"",_xlfn.MINIFS('PO Details'!$I:$I,'PO Details'!$D:$D,Planning!$B2661,'PO Details'!$L:$L,Planning!$E2661))</f>
        <v>45458</v>
      </c>
      <c r="V2661" s="29" t="s">
        <v>4640</v>
      </c>
      <c r="W2661" t="str">
        <f t="shared" si="226"/>
        <v/>
      </c>
      <c r="X2661" s="2">
        <v>120</v>
      </c>
    </row>
    <row r="2662" spans="1:24" x14ac:dyDescent="0.25">
      <c r="A2662" s="11" t="s">
        <v>4616</v>
      </c>
      <c r="B2662" s="22" t="s">
        <v>350</v>
      </c>
      <c r="C2662" s="22"/>
      <c r="D2662" s="22" t="s">
        <v>351</v>
      </c>
      <c r="E2662" s="31" t="s">
        <v>15</v>
      </c>
      <c r="F2662" s="12">
        <f>SUMIFS('Inventory Details'!$H:$H,'Inventory Details'!$B:$B,$B2662,'Inventory Details'!$E:$E,$E2662)</f>
        <v>0</v>
      </c>
      <c r="G2662" s="12">
        <f>SUMIFS('PO Details'!$H:$H,'PO Details'!$D:$D,Planning!$B2662,'PO Details'!$L:$L,$E2662)</f>
        <v>10</v>
      </c>
      <c r="H2662" s="12">
        <f>SUMIFS('SO Details'!$G:$G,'SO Details'!$D:$D,Planning!$B2662,'SO Details'!$K:$K,$E2662)</f>
        <v>20</v>
      </c>
      <c r="I2662" s="20">
        <f>IF(COUNTIFS($C:$C,B2662)&gt;1,SUMIFS('Sales Hx'!$Q:$Q,'Sales Hx'!$B:$B,_xlfn.XLOOKUP(B2662,C:C,B:B),'Sales Hx'!$D:$D,Planning!$E2662),SUMIFS('Sales Hx'!$Q:$Q,'Sales Hx'!$B:$B,Planning!$B2662,'Sales Hx'!$D:$D,Planning!$E2662))</f>
        <v>0</v>
      </c>
      <c r="J2662" s="16">
        <f>IF(COUNTIFS($C:$C,B2662)&gt;1,SUMIFS('Sales Hx'!$S:$S,'Sales Hx'!$B:$B,_xlfn.XLOOKUP(B2662,C:C,B:B),'Sales Hx'!$D:$D,E2662),SUMIFS('Sales Hx'!$S:$S,'Sales Hx'!$B:$B,$B2662,'Sales Hx'!$D:$D,$E2662))</f>
        <v>0.92105263157894746</v>
      </c>
      <c r="K2662" s="16">
        <f t="shared" si="225"/>
        <v>0</v>
      </c>
      <c r="L2662" s="12">
        <f>IF(M2662&lt;&gt;"",M2662,IF(COUNTIFS($C:$C,B2662)&gt;1,SUMIFS('Sales Hx'!V:V,'Sales Hx'!$B:$B,_xlfn.XLOOKUP(B2662,C:C,B:B),'Sales Hx'!$D:$D,$E2662),SUMIFS('Sales Hx'!V:V,'Sales Hx'!$B:$B,$B2662,'Sales Hx'!$D:$D,$E2662)))</f>
        <v>0</v>
      </c>
      <c r="M2662" s="12">
        <v>0</v>
      </c>
      <c r="N2662" s="15">
        <f t="shared" si="227"/>
        <v>0.92105263157894746</v>
      </c>
      <c r="O2662" s="21">
        <f t="shared" si="229"/>
        <v>0</v>
      </c>
      <c r="P2662" s="24">
        <v>0.73</v>
      </c>
      <c r="Q2662" s="18">
        <f t="shared" si="228"/>
        <v>0</v>
      </c>
      <c r="R2662" s="2">
        <v>1</v>
      </c>
      <c r="S2662" s="2">
        <v>120</v>
      </c>
      <c r="T2662" s="2" t="s">
        <v>4647</v>
      </c>
      <c r="U2662" s="28">
        <f>IF(G2662=0,"",_xlfn.MINIFS('PO Details'!$I:$I,'PO Details'!$D:$D,Planning!$B2662,'PO Details'!$L:$L,Planning!$E2662))</f>
        <v>45469</v>
      </c>
      <c r="V2662" s="29" t="s">
        <v>4640</v>
      </c>
      <c r="W2662" t="str">
        <f t="shared" si="226"/>
        <v/>
      </c>
      <c r="X2662" s="2">
        <v>120</v>
      </c>
    </row>
    <row r="2663" spans="1:24" x14ac:dyDescent="0.25">
      <c r="A2663" s="11" t="s">
        <v>4616</v>
      </c>
      <c r="B2663" s="22" t="s">
        <v>350</v>
      </c>
      <c r="C2663" s="22"/>
      <c r="D2663" s="22" t="s">
        <v>351</v>
      </c>
      <c r="E2663" s="31" t="s">
        <v>119</v>
      </c>
      <c r="F2663" s="12">
        <f>SUMIFS('Inventory Details'!$H:$H,'Inventory Details'!$B:$B,$B2663,'Inventory Details'!$E:$E,$E2663)</f>
        <v>0</v>
      </c>
      <c r="G2663" s="12">
        <f>SUMIFS('PO Details'!$H:$H,'PO Details'!$D:$D,Planning!$B2663,'PO Details'!$L:$L,$E2663)</f>
        <v>3</v>
      </c>
      <c r="H2663" s="12">
        <f>SUMIFS('SO Details'!$G:$G,'SO Details'!$D:$D,Planning!$B2663,'SO Details'!$K:$K,$E2663)</f>
        <v>0</v>
      </c>
      <c r="I2663" s="20">
        <f>IF(COUNTIFS($C:$C,B2663)&gt;1,SUMIFS('Sales Hx'!$Q:$Q,'Sales Hx'!$B:$B,_xlfn.XLOOKUP(B2663,C:C,B:B),'Sales Hx'!$D:$D,Planning!$E2663),SUMIFS('Sales Hx'!$Q:$Q,'Sales Hx'!$B:$B,Planning!$B2663,'Sales Hx'!$D:$D,Planning!$E2663))</f>
        <v>0</v>
      </c>
      <c r="J2663" s="16">
        <f>IF(COUNTIFS($C:$C,B2663)&gt;1,SUMIFS('Sales Hx'!$S:$S,'Sales Hx'!$B:$B,_xlfn.XLOOKUP(B2663,C:C,B:B),'Sales Hx'!$D:$D,E2663),SUMIFS('Sales Hx'!$S:$S,'Sales Hx'!$B:$B,$B2663,'Sales Hx'!$D:$D,$E2663))</f>
        <v>0</v>
      </c>
      <c r="K2663" s="16">
        <f t="shared" si="225"/>
        <v>0</v>
      </c>
      <c r="L2663" s="12">
        <f>IF(M2663&lt;&gt;"",M2663,IF(COUNTIFS($C:$C,B2663)&gt;1,SUMIFS('Sales Hx'!V:V,'Sales Hx'!$B:$B,_xlfn.XLOOKUP(B2663,C:C,B:B),'Sales Hx'!$D:$D,$E2663),SUMIFS('Sales Hx'!V:V,'Sales Hx'!$B:$B,$B2663,'Sales Hx'!$D:$D,$E2663)))</f>
        <v>0</v>
      </c>
      <c r="M2663" s="12">
        <v>0</v>
      </c>
      <c r="N2663" s="15">
        <f t="shared" si="227"/>
        <v>0</v>
      </c>
      <c r="O2663" s="21">
        <f t="shared" si="229"/>
        <v>0</v>
      </c>
      <c r="P2663" s="24">
        <v>0.73</v>
      </c>
      <c r="Q2663" s="18">
        <f t="shared" si="228"/>
        <v>0</v>
      </c>
      <c r="R2663" s="2">
        <v>1</v>
      </c>
      <c r="S2663" s="2">
        <v>120</v>
      </c>
      <c r="T2663" s="2" t="s">
        <v>4647</v>
      </c>
      <c r="U2663" s="28">
        <f>IF(G2663=0,"",_xlfn.MINIFS('PO Details'!$I:$I,'PO Details'!$D:$D,Planning!$B2663,'PO Details'!$L:$L,Planning!$E2663))</f>
        <v>45443</v>
      </c>
      <c r="V2663" s="29" t="s">
        <v>4640</v>
      </c>
      <c r="W2663" t="str">
        <f t="shared" si="226"/>
        <v/>
      </c>
      <c r="X2663" s="2">
        <v>120</v>
      </c>
    </row>
    <row r="2664" spans="1:24" x14ac:dyDescent="0.25">
      <c r="A2664" s="11" t="s">
        <v>4616</v>
      </c>
      <c r="B2664" s="22" t="s">
        <v>350</v>
      </c>
      <c r="C2664" s="22"/>
      <c r="D2664" s="22" t="s">
        <v>351</v>
      </c>
      <c r="E2664" s="31" t="s">
        <v>4746</v>
      </c>
      <c r="F2664" s="12">
        <f>SUMIFS('Inventory Details'!$H:$H,'Inventory Details'!$B:$B,$B2664,'Inventory Details'!$E:$E,$E2664)</f>
        <v>161</v>
      </c>
      <c r="G2664" s="12">
        <f>SUMIFS('PO Details'!$H:$H,'PO Details'!$D:$D,Planning!$B2664,'PO Details'!$L:$L,$E2664)</f>
        <v>0</v>
      </c>
      <c r="H2664" s="12">
        <f>SUMIFS('SO Details'!$G:$G,'SO Details'!$D:$D,Planning!$B2664,'SO Details'!$K:$K,$E2664)</f>
        <v>2</v>
      </c>
      <c r="I2664" s="20">
        <f>IF(COUNTIFS($C:$C,B2664)&gt;1,SUMIFS('Sales Hx'!$Q:$Q,'Sales Hx'!$B:$B,_xlfn.XLOOKUP(B2664,C:C,B:B),'Sales Hx'!$D:$D,Planning!$E2664),SUMIFS('Sales Hx'!$Q:$Q,'Sales Hx'!$B:$B,Planning!$B2664,'Sales Hx'!$D:$D,Planning!$E2664))</f>
        <v>15.399999999999999</v>
      </c>
      <c r="J2664" s="16">
        <f>IF(COUNTIFS($C:$C,B2664)&gt;1,SUMIFS('Sales Hx'!$S:$S,'Sales Hx'!$B:$B,_xlfn.XLOOKUP(B2664,C:C,B:B),'Sales Hx'!$D:$D,E2664),SUMIFS('Sales Hx'!$S:$S,'Sales Hx'!$B:$B,$B2664,'Sales Hx'!$D:$D,$E2664))</f>
        <v>0.33672248803827753</v>
      </c>
      <c r="K2664" s="16">
        <f t="shared" si="225"/>
        <v>10.454545454545455</v>
      </c>
      <c r="L2664" s="12">
        <f>IF(M2664&lt;&gt;"",M2664,IF(COUNTIFS($C:$C,B2664)&gt;1,SUMIFS('Sales Hx'!V:V,'Sales Hx'!$B:$B,_xlfn.XLOOKUP(B2664,C:C,B:B),'Sales Hx'!$D:$D,$E2664),SUMIFS('Sales Hx'!V:V,'Sales Hx'!$B:$B,$B2664,'Sales Hx'!$D:$D,$E2664)))</f>
        <v>0</v>
      </c>
      <c r="M2664" s="12">
        <v>0</v>
      </c>
      <c r="N2664" s="15">
        <f t="shared" si="227"/>
        <v>0.33672248803827753</v>
      </c>
      <c r="O2664" s="21">
        <f t="shared" si="229"/>
        <v>0</v>
      </c>
      <c r="P2664" s="24">
        <v>0.73</v>
      </c>
      <c r="Q2664" s="18">
        <f t="shared" si="228"/>
        <v>0</v>
      </c>
      <c r="R2664" s="2">
        <v>1</v>
      </c>
      <c r="S2664" s="2">
        <v>120</v>
      </c>
      <c r="T2664" s="2" t="s">
        <v>4647</v>
      </c>
      <c r="U2664" s="28" t="str">
        <f>IF(G2664=0,"",_xlfn.MINIFS('PO Details'!$I:$I,'PO Details'!$D:$D,Planning!$B2664,'PO Details'!$L:$L,Planning!$E2664))</f>
        <v/>
      </c>
      <c r="V2664" s="29" t="s">
        <v>4640</v>
      </c>
      <c r="W2664" t="str">
        <f t="shared" si="226"/>
        <v>Max</v>
      </c>
      <c r="X2664" s="2">
        <v>120</v>
      </c>
    </row>
    <row r="2665" spans="1:24" x14ac:dyDescent="0.25">
      <c r="A2665" s="11" t="s">
        <v>4616</v>
      </c>
      <c r="B2665" s="22" t="s">
        <v>350</v>
      </c>
      <c r="C2665" s="22"/>
      <c r="D2665" s="22" t="s">
        <v>351</v>
      </c>
      <c r="E2665" s="31" t="s">
        <v>113</v>
      </c>
      <c r="F2665" s="12">
        <f>SUMIFS('Inventory Details'!$H:$H,'Inventory Details'!$B:$B,$B2665,'Inventory Details'!$E:$E,$E2665)</f>
        <v>54</v>
      </c>
      <c r="G2665" s="12">
        <f>SUMIFS('PO Details'!$H:$H,'PO Details'!$D:$D,Planning!$B2665,'PO Details'!$L:$L,$E2665)</f>
        <v>0</v>
      </c>
      <c r="H2665" s="12">
        <f>SUMIFS('SO Details'!$G:$G,'SO Details'!$D:$D,Planning!$B2665,'SO Details'!$K:$K,$E2665)</f>
        <v>0</v>
      </c>
      <c r="I2665" s="20">
        <f>IF(COUNTIFS($C:$C,B2665)&gt;1,SUMIFS('Sales Hx'!$Q:$Q,'Sales Hx'!$B:$B,_xlfn.XLOOKUP(B2665,C:C,B:B),'Sales Hx'!$D:$D,Planning!$E2665),SUMIFS('Sales Hx'!$Q:$Q,'Sales Hx'!$B:$B,Planning!$B2665,'Sales Hx'!$D:$D,Planning!$E2665))</f>
        <v>28</v>
      </c>
      <c r="J2665" s="16">
        <f>IF(COUNTIFS($C:$C,B2665)&gt;1,SUMIFS('Sales Hx'!$S:$S,'Sales Hx'!$B:$B,_xlfn.XLOOKUP(B2665,C:C,B:B),'Sales Hx'!$D:$D,E2665),SUMIFS('Sales Hx'!$S:$S,'Sales Hx'!$B:$B,$B2665,'Sales Hx'!$D:$D,$E2665))</f>
        <v>0.23026315789473686</v>
      </c>
      <c r="K2665" s="16">
        <f t="shared" si="225"/>
        <v>1.9285714285714286</v>
      </c>
      <c r="L2665" s="12">
        <f>IF(M2665&lt;&gt;"",M2665,IF(COUNTIFS($C:$C,B2665)&gt;1,SUMIFS('Sales Hx'!V:V,'Sales Hx'!$B:$B,_xlfn.XLOOKUP(B2665,C:C,B:B),'Sales Hx'!$D:$D,$E2665),SUMIFS('Sales Hx'!V:V,'Sales Hx'!$B:$B,$B2665,'Sales Hx'!$D:$D,$E2665)))</f>
        <v>0</v>
      </c>
      <c r="M2665" s="12">
        <v>0</v>
      </c>
      <c r="N2665" s="15">
        <f t="shared" si="227"/>
        <v>0.23026315789473686</v>
      </c>
      <c r="O2665" s="21">
        <f t="shared" si="229"/>
        <v>0</v>
      </c>
      <c r="P2665" s="24">
        <v>0.73</v>
      </c>
      <c r="Q2665" s="18">
        <f t="shared" si="228"/>
        <v>0</v>
      </c>
      <c r="R2665" s="2">
        <v>1</v>
      </c>
      <c r="S2665" s="2">
        <v>120</v>
      </c>
      <c r="T2665" s="2" t="s">
        <v>4647</v>
      </c>
      <c r="U2665" s="28" t="str">
        <f>IF(G2665=0,"",_xlfn.MINIFS('PO Details'!$I:$I,'PO Details'!$D:$D,Planning!$B2665,'PO Details'!$L:$L,Planning!$E2665))</f>
        <v/>
      </c>
      <c r="V2665" s="29" t="s">
        <v>4640</v>
      </c>
      <c r="W2665" t="str">
        <f t="shared" si="226"/>
        <v/>
      </c>
      <c r="X2665" s="2">
        <v>120</v>
      </c>
    </row>
    <row r="2666" spans="1:24" x14ac:dyDescent="0.25">
      <c r="A2666" s="11" t="s">
        <v>4616</v>
      </c>
      <c r="B2666" s="22" t="s">
        <v>350</v>
      </c>
      <c r="C2666" s="22"/>
      <c r="D2666" s="22" t="s">
        <v>351</v>
      </c>
      <c r="E2666" s="31" t="s">
        <v>2214</v>
      </c>
      <c r="F2666" s="12">
        <f>SUMIFS('Inventory Details'!$H:$H,'Inventory Details'!$B:$B,$B2666,'Inventory Details'!$E:$E,$E2666)</f>
        <v>0</v>
      </c>
      <c r="G2666" s="12">
        <f>SUMIFS('PO Details'!$H:$H,'PO Details'!$D:$D,Planning!$B2666,'PO Details'!$L:$L,$E2666)</f>
        <v>0</v>
      </c>
      <c r="H2666" s="12">
        <f>SUMIFS('SO Details'!$G:$G,'SO Details'!$D:$D,Planning!$B2666,'SO Details'!$K:$K,$E2666)</f>
        <v>0</v>
      </c>
      <c r="I2666" s="20">
        <f>IF(COUNTIFS($C:$C,B2666)&gt;1,SUMIFS('Sales Hx'!$Q:$Q,'Sales Hx'!$B:$B,_xlfn.XLOOKUP(B2666,C:C,B:B),'Sales Hx'!$D:$D,Planning!$E2666),SUMIFS('Sales Hx'!$Q:$Q,'Sales Hx'!$B:$B,Planning!$B2666,'Sales Hx'!$D:$D,Planning!$E2666))</f>
        <v>0</v>
      </c>
      <c r="J2666" s="16">
        <f>IF(COUNTIFS($C:$C,B2666)&gt;1,SUMIFS('Sales Hx'!$S:$S,'Sales Hx'!$B:$B,_xlfn.XLOOKUP(B2666,C:C,B:B),'Sales Hx'!$D:$D,E2666),SUMIFS('Sales Hx'!$S:$S,'Sales Hx'!$B:$B,$B2666,'Sales Hx'!$D:$D,$E2666))</f>
        <v>0.11513157894736843</v>
      </c>
      <c r="K2666" s="16">
        <f t="shared" si="225"/>
        <v>0</v>
      </c>
      <c r="L2666" s="12">
        <f>IF(M2666&lt;&gt;"",M2666,IF(COUNTIFS($C:$C,B2666)&gt;1,SUMIFS('Sales Hx'!V:V,'Sales Hx'!$B:$B,_xlfn.XLOOKUP(B2666,C:C,B:B),'Sales Hx'!$D:$D,$E2666),SUMIFS('Sales Hx'!V:V,'Sales Hx'!$B:$B,$B2666,'Sales Hx'!$D:$D,$E2666)))</f>
        <v>0</v>
      </c>
      <c r="M2666" s="12">
        <v>0</v>
      </c>
      <c r="N2666" s="15">
        <f t="shared" si="227"/>
        <v>0.11513157894736843</v>
      </c>
      <c r="O2666" s="21">
        <f t="shared" si="229"/>
        <v>14</v>
      </c>
      <c r="P2666" s="24">
        <v>0.73</v>
      </c>
      <c r="Q2666" s="18">
        <f t="shared" si="228"/>
        <v>10.219999999999999</v>
      </c>
      <c r="R2666" s="2">
        <v>1</v>
      </c>
      <c r="S2666" s="2">
        <v>120</v>
      </c>
      <c r="T2666" s="2" t="s">
        <v>4647</v>
      </c>
      <c r="U2666" s="28" t="str">
        <f>IF(G2666=0,"",_xlfn.MINIFS('PO Details'!$I:$I,'PO Details'!$D:$D,Planning!$B2666,'PO Details'!$L:$L,Planning!$E2666))</f>
        <v/>
      </c>
      <c r="V2666" s="29" t="s">
        <v>4640</v>
      </c>
      <c r="W2666" t="str">
        <f t="shared" si="226"/>
        <v/>
      </c>
      <c r="X2666" s="2">
        <v>120</v>
      </c>
    </row>
    <row r="2667" spans="1:24" x14ac:dyDescent="0.25">
      <c r="A2667" s="11" t="s">
        <v>4616</v>
      </c>
      <c r="B2667" s="22" t="s">
        <v>352</v>
      </c>
      <c r="C2667" s="22"/>
      <c r="D2667" s="22" t="s">
        <v>353</v>
      </c>
      <c r="E2667" s="31" t="s">
        <v>820</v>
      </c>
      <c r="F2667" s="12">
        <f>SUMIFS('Inventory Details'!$H:$H,'Inventory Details'!$B:$B,$B2667,'Inventory Details'!$E:$E,$E2667)</f>
        <v>0</v>
      </c>
      <c r="G2667" s="12">
        <f>SUMIFS('PO Details'!$H:$H,'PO Details'!$D:$D,Planning!$B2667,'PO Details'!$L:$L,$E2667)</f>
        <v>25</v>
      </c>
      <c r="H2667" s="12">
        <f>SUMIFS('SO Details'!$G:$G,'SO Details'!$D:$D,Planning!$B2667,'SO Details'!$K:$K,$E2667)</f>
        <v>0</v>
      </c>
      <c r="I2667" s="20">
        <f>IF(COUNTIFS($C:$C,B2667)&gt;1,SUMIFS('Sales Hx'!$Q:$Q,'Sales Hx'!$B:$B,_xlfn.XLOOKUP(B2667,C:C,B:B),'Sales Hx'!$D:$D,Planning!$E2667),SUMIFS('Sales Hx'!$Q:$Q,'Sales Hx'!$B:$B,Planning!$B2667,'Sales Hx'!$D:$D,Planning!$E2667))</f>
        <v>0</v>
      </c>
      <c r="J2667" s="16">
        <f>IF(COUNTIFS($C:$C,B2667)&gt;1,SUMIFS('Sales Hx'!$S:$S,'Sales Hx'!$B:$B,_xlfn.XLOOKUP(B2667,C:C,B:B),'Sales Hx'!$D:$D,E2667),SUMIFS('Sales Hx'!$S:$S,'Sales Hx'!$B:$B,$B2667,'Sales Hx'!$D:$D,$E2667))</f>
        <v>0</v>
      </c>
      <c r="K2667" s="16">
        <f t="shared" si="225"/>
        <v>0</v>
      </c>
      <c r="L2667" s="12">
        <f>IF(M2667&lt;&gt;"",M2667,IF(COUNTIFS($C:$C,B2667)&gt;1,SUMIFS('Sales Hx'!V:V,'Sales Hx'!$B:$B,_xlfn.XLOOKUP(B2667,C:C,B:B),'Sales Hx'!$D:$D,$E2667),SUMIFS('Sales Hx'!V:V,'Sales Hx'!$B:$B,$B2667,'Sales Hx'!$D:$D,$E2667)))</f>
        <v>0</v>
      </c>
      <c r="M2667" s="12">
        <v>0</v>
      </c>
      <c r="N2667" s="15">
        <f t="shared" si="227"/>
        <v>0</v>
      </c>
      <c r="O2667" s="21">
        <f t="shared" si="229"/>
        <v>0</v>
      </c>
      <c r="P2667" s="24">
        <v>0.73</v>
      </c>
      <c r="Q2667" s="18">
        <f t="shared" si="228"/>
        <v>0</v>
      </c>
      <c r="R2667" s="2">
        <v>1</v>
      </c>
      <c r="S2667" s="2">
        <v>120</v>
      </c>
      <c r="T2667" s="2" t="s">
        <v>4647</v>
      </c>
      <c r="U2667" s="28">
        <f>IF(G2667=0,"",_xlfn.MINIFS('PO Details'!$I:$I,'PO Details'!$D:$D,Planning!$B2667,'PO Details'!$L:$L,Planning!$E2667))</f>
        <v>45443</v>
      </c>
      <c r="V2667" s="29" t="s">
        <v>4640</v>
      </c>
      <c r="W2667" t="str">
        <f t="shared" si="226"/>
        <v/>
      </c>
      <c r="X2667" s="2">
        <v>120</v>
      </c>
    </row>
    <row r="2668" spans="1:24" x14ac:dyDescent="0.25">
      <c r="A2668" s="11" t="s">
        <v>4616</v>
      </c>
      <c r="B2668" s="22" t="s">
        <v>352</v>
      </c>
      <c r="C2668" s="22"/>
      <c r="D2668" s="22" t="s">
        <v>353</v>
      </c>
      <c r="E2668" s="31" t="s">
        <v>109</v>
      </c>
      <c r="F2668" s="12">
        <f>SUMIFS('Inventory Details'!$H:$H,'Inventory Details'!$B:$B,$B2668,'Inventory Details'!$E:$E,$E2668)</f>
        <v>41</v>
      </c>
      <c r="G2668" s="12">
        <f>SUMIFS('PO Details'!$H:$H,'PO Details'!$D:$D,Planning!$B2668,'PO Details'!$L:$L,$E2668)</f>
        <v>50</v>
      </c>
      <c r="H2668" s="12">
        <f>SUMIFS('SO Details'!$G:$G,'SO Details'!$D:$D,Planning!$B2668,'SO Details'!$K:$K,$E2668)</f>
        <v>0</v>
      </c>
      <c r="I2668" s="20">
        <f>IF(COUNTIFS($C:$C,B2668)&gt;1,SUMIFS('Sales Hx'!$Q:$Q,'Sales Hx'!$B:$B,_xlfn.XLOOKUP(B2668,C:C,B:B),'Sales Hx'!$D:$D,Planning!$E2668),SUMIFS('Sales Hx'!$Q:$Q,'Sales Hx'!$B:$B,Planning!$B2668,'Sales Hx'!$D:$D,Planning!$E2668))</f>
        <v>21</v>
      </c>
      <c r="J2668" s="16">
        <f>IF(COUNTIFS($C:$C,B2668)&gt;1,SUMIFS('Sales Hx'!$S:$S,'Sales Hx'!$B:$B,_xlfn.XLOOKUP(B2668,C:C,B:B),'Sales Hx'!$D:$D,E2668),SUMIFS('Sales Hx'!$S:$S,'Sales Hx'!$B:$B,$B2668,'Sales Hx'!$D:$D,$E2668))</f>
        <v>0.22086466165413535</v>
      </c>
      <c r="K2668" s="16">
        <f t="shared" ref="K2668:K2731" si="230">IFERROR((F2668+G2668)/I2668,0)</f>
        <v>4.333333333333333</v>
      </c>
      <c r="L2668" s="12">
        <f>IF(M2668&lt;&gt;"",M2668,IF(COUNTIFS($C:$C,B2668)&gt;1,SUMIFS('Sales Hx'!V:V,'Sales Hx'!$B:$B,_xlfn.XLOOKUP(B2668,C:C,B:B),'Sales Hx'!$D:$D,$E2668),SUMIFS('Sales Hx'!V:V,'Sales Hx'!$B:$B,$B2668,'Sales Hx'!$D:$D,$E2668)))</f>
        <v>0</v>
      </c>
      <c r="M2668" s="12">
        <v>0</v>
      </c>
      <c r="N2668" s="15">
        <f t="shared" si="227"/>
        <v>0.22086466165413535</v>
      </c>
      <c r="O2668" s="21">
        <f t="shared" si="229"/>
        <v>0</v>
      </c>
      <c r="P2668" s="24">
        <v>0.73</v>
      </c>
      <c r="Q2668" s="18">
        <f t="shared" si="228"/>
        <v>0</v>
      </c>
      <c r="R2668" s="2">
        <v>1</v>
      </c>
      <c r="S2668" s="2">
        <v>120</v>
      </c>
      <c r="T2668" s="2" t="s">
        <v>4647</v>
      </c>
      <c r="U2668" s="28">
        <f>IF(G2668=0,"",_xlfn.MINIFS('PO Details'!$I:$I,'PO Details'!$D:$D,Planning!$B2668,'PO Details'!$L:$L,Planning!$E2668))</f>
        <v>45458</v>
      </c>
      <c r="V2668" s="29" t="s">
        <v>4640</v>
      </c>
      <c r="W2668" t="str">
        <f t="shared" si="226"/>
        <v/>
      </c>
      <c r="X2668" s="2">
        <v>120</v>
      </c>
    </row>
    <row r="2669" spans="1:24" x14ac:dyDescent="0.25">
      <c r="A2669" s="11" t="s">
        <v>4616</v>
      </c>
      <c r="B2669" s="22" t="s">
        <v>352</v>
      </c>
      <c r="C2669" s="22"/>
      <c r="D2669" s="22" t="s">
        <v>353</v>
      </c>
      <c r="E2669" s="31" t="s">
        <v>15</v>
      </c>
      <c r="F2669" s="12">
        <f>SUMIFS('Inventory Details'!$H:$H,'Inventory Details'!$B:$B,$B2669,'Inventory Details'!$E:$E,$E2669)</f>
        <v>10</v>
      </c>
      <c r="G2669" s="12">
        <f>SUMIFS('PO Details'!$H:$H,'PO Details'!$D:$D,Planning!$B2669,'PO Details'!$L:$L,$E2669)</f>
        <v>10</v>
      </c>
      <c r="H2669" s="12">
        <f>SUMIFS('SO Details'!$G:$G,'SO Details'!$D:$D,Planning!$B2669,'SO Details'!$K:$K,$E2669)</f>
        <v>0</v>
      </c>
      <c r="I2669" s="20">
        <f>IF(COUNTIFS($C:$C,B2669)&gt;1,SUMIFS('Sales Hx'!$Q:$Q,'Sales Hx'!$B:$B,_xlfn.XLOOKUP(B2669,C:C,B:B),'Sales Hx'!$D:$D,Planning!$E2669),SUMIFS('Sales Hx'!$Q:$Q,'Sales Hx'!$B:$B,Planning!$B2669,'Sales Hx'!$D:$D,Planning!$E2669))</f>
        <v>14</v>
      </c>
      <c r="J2669" s="16">
        <f>IF(COUNTIFS($C:$C,B2669)&gt;1,SUMIFS('Sales Hx'!$S:$S,'Sales Hx'!$B:$B,_xlfn.XLOOKUP(B2669,C:C,B:B),'Sales Hx'!$D:$D,E2669),SUMIFS('Sales Hx'!$S:$S,'Sales Hx'!$B:$B,$B2669,'Sales Hx'!$D:$D,$E2669))</f>
        <v>0.46052631578947373</v>
      </c>
      <c r="K2669" s="16">
        <f t="shared" si="230"/>
        <v>1.4285714285714286</v>
      </c>
      <c r="L2669" s="12">
        <f>IF(M2669&lt;&gt;"",M2669,IF(COUNTIFS($C:$C,B2669)&gt;1,SUMIFS('Sales Hx'!V:V,'Sales Hx'!$B:$B,_xlfn.XLOOKUP(B2669,C:C,B:B),'Sales Hx'!$D:$D,$E2669),SUMIFS('Sales Hx'!V:V,'Sales Hx'!$B:$B,$B2669,'Sales Hx'!$D:$D,$E2669)))</f>
        <v>0</v>
      </c>
      <c r="M2669" s="12">
        <v>0</v>
      </c>
      <c r="N2669" s="15">
        <f t="shared" si="227"/>
        <v>0.46052631578947373</v>
      </c>
      <c r="O2669" s="21">
        <f t="shared" si="229"/>
        <v>0</v>
      </c>
      <c r="P2669" s="24">
        <v>0.73</v>
      </c>
      <c r="Q2669" s="18">
        <f t="shared" ref="Q2669:Q2722" si="231">IFERROR(P2669*O2669,0)</f>
        <v>0</v>
      </c>
      <c r="R2669" s="2">
        <v>1</v>
      </c>
      <c r="S2669" s="2">
        <v>120</v>
      </c>
      <c r="T2669" s="2" t="s">
        <v>4647</v>
      </c>
      <c r="U2669" s="28">
        <f>IF(G2669=0,"",_xlfn.MINIFS('PO Details'!$I:$I,'PO Details'!$D:$D,Planning!$B2669,'PO Details'!$L:$L,Planning!$E2669))</f>
        <v>45469</v>
      </c>
      <c r="V2669" s="29" t="s">
        <v>4640</v>
      </c>
      <c r="W2669" t="str">
        <f t="shared" si="226"/>
        <v/>
      </c>
      <c r="X2669" s="2">
        <v>120</v>
      </c>
    </row>
    <row r="2670" spans="1:24" x14ac:dyDescent="0.25">
      <c r="A2670" s="11" t="s">
        <v>4616</v>
      </c>
      <c r="B2670" s="22" t="s">
        <v>352</v>
      </c>
      <c r="C2670" s="22"/>
      <c r="D2670" s="22" t="s">
        <v>353</v>
      </c>
      <c r="E2670" s="31" t="s">
        <v>119</v>
      </c>
      <c r="F2670" s="12">
        <f>SUMIFS('Inventory Details'!$H:$H,'Inventory Details'!$B:$B,$B2670,'Inventory Details'!$E:$E,$E2670)</f>
        <v>0</v>
      </c>
      <c r="G2670" s="12">
        <f>SUMIFS('PO Details'!$H:$H,'PO Details'!$D:$D,Planning!$B2670,'PO Details'!$L:$L,$E2670)</f>
        <v>3</v>
      </c>
      <c r="H2670" s="12">
        <f>SUMIFS('SO Details'!$G:$G,'SO Details'!$D:$D,Planning!$B2670,'SO Details'!$K:$K,$E2670)</f>
        <v>0</v>
      </c>
      <c r="I2670" s="20">
        <f>IF(COUNTIFS($C:$C,B2670)&gt;1,SUMIFS('Sales Hx'!$Q:$Q,'Sales Hx'!$B:$B,_xlfn.XLOOKUP(B2670,C:C,B:B),'Sales Hx'!$D:$D,Planning!$E2670),SUMIFS('Sales Hx'!$Q:$Q,'Sales Hx'!$B:$B,Planning!$B2670,'Sales Hx'!$D:$D,Planning!$E2670))</f>
        <v>0</v>
      </c>
      <c r="J2670" s="16">
        <f>IF(COUNTIFS($C:$C,B2670)&gt;1,SUMIFS('Sales Hx'!$S:$S,'Sales Hx'!$B:$B,_xlfn.XLOOKUP(B2670,C:C,B:B),'Sales Hx'!$D:$D,E2670),SUMIFS('Sales Hx'!$S:$S,'Sales Hx'!$B:$B,$B2670,'Sales Hx'!$D:$D,$E2670))</f>
        <v>0</v>
      </c>
      <c r="K2670" s="16">
        <f t="shared" si="230"/>
        <v>0</v>
      </c>
      <c r="L2670" s="12">
        <f>IF(M2670&lt;&gt;"",M2670,IF(COUNTIFS($C:$C,B2670)&gt;1,SUMIFS('Sales Hx'!V:V,'Sales Hx'!$B:$B,_xlfn.XLOOKUP(B2670,C:C,B:B),'Sales Hx'!$D:$D,$E2670),SUMIFS('Sales Hx'!V:V,'Sales Hx'!$B:$B,$B2670,'Sales Hx'!$D:$D,$E2670)))</f>
        <v>0</v>
      </c>
      <c r="M2670" s="12">
        <v>0</v>
      </c>
      <c r="N2670" s="15">
        <f t="shared" ref="N2670:N2723" si="232">IFERROR(_xlfn.IFNA(J2670*R2670+L2670,"No Sales Hx"),"No Sales HX")</f>
        <v>0</v>
      </c>
      <c r="O2670" s="21">
        <f t="shared" si="229"/>
        <v>0</v>
      </c>
      <c r="P2670" s="24">
        <v>0.73</v>
      </c>
      <c r="Q2670" s="18">
        <f t="shared" si="231"/>
        <v>0</v>
      </c>
      <c r="R2670" s="2">
        <v>1</v>
      </c>
      <c r="S2670" s="2">
        <v>120</v>
      </c>
      <c r="T2670" s="2" t="s">
        <v>4647</v>
      </c>
      <c r="U2670" s="28">
        <f>IF(G2670=0,"",_xlfn.MINIFS('PO Details'!$I:$I,'PO Details'!$D:$D,Planning!$B2670,'PO Details'!$L:$L,Planning!$E2670))</f>
        <v>45443</v>
      </c>
      <c r="V2670" s="29" t="s">
        <v>4640</v>
      </c>
      <c r="W2670" t="str">
        <f t="shared" si="226"/>
        <v/>
      </c>
      <c r="X2670" s="2">
        <v>120</v>
      </c>
    </row>
    <row r="2671" spans="1:24" x14ac:dyDescent="0.25">
      <c r="A2671" s="11" t="s">
        <v>4616</v>
      </c>
      <c r="B2671" s="22" t="s">
        <v>352</v>
      </c>
      <c r="C2671" s="22"/>
      <c r="D2671" s="22" t="s">
        <v>353</v>
      </c>
      <c r="E2671" s="31" t="s">
        <v>4746</v>
      </c>
      <c r="F2671" s="12">
        <f>SUMIFS('Inventory Details'!$H:$H,'Inventory Details'!$B:$B,$B2671,'Inventory Details'!$E:$E,$E2671)</f>
        <v>201</v>
      </c>
      <c r="G2671" s="12">
        <f>SUMIFS('PO Details'!$H:$H,'PO Details'!$D:$D,Planning!$B2671,'PO Details'!$L:$L,$E2671)</f>
        <v>0</v>
      </c>
      <c r="H2671" s="12">
        <f>SUMIFS('SO Details'!$G:$G,'SO Details'!$D:$D,Planning!$B2671,'SO Details'!$K:$K,$E2671)</f>
        <v>0</v>
      </c>
      <c r="I2671" s="20">
        <f>IF(COUNTIFS($C:$C,B2671)&gt;1,SUMIFS('Sales Hx'!$Q:$Q,'Sales Hx'!$B:$B,_xlfn.XLOOKUP(B2671,C:C,B:B),'Sales Hx'!$D:$D,Planning!$E2671),SUMIFS('Sales Hx'!$Q:$Q,'Sales Hx'!$B:$B,Planning!$B2671,'Sales Hx'!$D:$D,Planning!$E2671))</f>
        <v>21</v>
      </c>
      <c r="J2671" s="16">
        <f>IF(COUNTIFS($C:$C,B2671)&gt;1,SUMIFS('Sales Hx'!$S:$S,'Sales Hx'!$B:$B,_xlfn.XLOOKUP(B2671,C:C,B:B),'Sales Hx'!$D:$D,E2671),SUMIFS('Sales Hx'!$S:$S,'Sales Hx'!$B:$B,$B2671,'Sales Hx'!$D:$D,$E2671))</f>
        <v>0.35657894736842105</v>
      </c>
      <c r="K2671" s="16">
        <f t="shared" si="230"/>
        <v>9.5714285714285712</v>
      </c>
      <c r="L2671" s="12">
        <f>IF(M2671&lt;&gt;"",M2671,IF(COUNTIFS($C:$C,B2671)&gt;1,SUMIFS('Sales Hx'!V:V,'Sales Hx'!$B:$B,_xlfn.XLOOKUP(B2671,C:C,B:B),'Sales Hx'!$D:$D,$E2671),SUMIFS('Sales Hx'!V:V,'Sales Hx'!$B:$B,$B2671,'Sales Hx'!$D:$D,$E2671)))</f>
        <v>0</v>
      </c>
      <c r="M2671" s="12">
        <v>0</v>
      </c>
      <c r="N2671" s="15">
        <f t="shared" si="232"/>
        <v>0.35657894736842105</v>
      </c>
      <c r="O2671" s="21">
        <f t="shared" si="229"/>
        <v>0</v>
      </c>
      <c r="P2671" s="24">
        <v>0.73</v>
      </c>
      <c r="Q2671" s="18">
        <f t="shared" si="231"/>
        <v>0</v>
      </c>
      <c r="R2671" s="2">
        <v>1</v>
      </c>
      <c r="S2671" s="2">
        <v>120</v>
      </c>
      <c r="T2671" s="2" t="s">
        <v>4647</v>
      </c>
      <c r="U2671" s="28" t="str">
        <f>IF(G2671=0,"",_xlfn.MINIFS('PO Details'!$I:$I,'PO Details'!$D:$D,Planning!$B2671,'PO Details'!$L:$L,Planning!$E2671))</f>
        <v/>
      </c>
      <c r="V2671" s="29" t="s">
        <v>4640</v>
      </c>
      <c r="W2671" t="str">
        <f t="shared" si="226"/>
        <v/>
      </c>
      <c r="X2671" s="2">
        <v>120</v>
      </c>
    </row>
    <row r="2672" spans="1:24" x14ac:dyDescent="0.25">
      <c r="A2672" s="11" t="s">
        <v>4616</v>
      </c>
      <c r="B2672" s="22" t="s">
        <v>352</v>
      </c>
      <c r="C2672" s="22"/>
      <c r="D2672" s="22" t="s">
        <v>353</v>
      </c>
      <c r="E2672" s="31" t="s">
        <v>106</v>
      </c>
      <c r="F2672" s="12">
        <f>SUMIFS('Inventory Details'!$H:$H,'Inventory Details'!$B:$B,$B2672,'Inventory Details'!$E:$E,$E2672)</f>
        <v>114</v>
      </c>
      <c r="G2672" s="12">
        <f>SUMIFS('PO Details'!$H:$H,'PO Details'!$D:$D,Planning!$B2672,'PO Details'!$L:$L,$E2672)</f>
        <v>0</v>
      </c>
      <c r="H2672" s="12">
        <f>SUMIFS('SO Details'!$G:$G,'SO Details'!$D:$D,Planning!$B2672,'SO Details'!$K:$K,$E2672)</f>
        <v>0</v>
      </c>
      <c r="I2672" s="20">
        <f>IF(COUNTIFS($C:$C,B2672)&gt;1,SUMIFS('Sales Hx'!$Q:$Q,'Sales Hx'!$B:$B,_xlfn.XLOOKUP(B2672,C:C,B:B),'Sales Hx'!$D:$D,Planning!$E2672),SUMIFS('Sales Hx'!$Q:$Q,'Sales Hx'!$B:$B,Planning!$B2672,'Sales Hx'!$D:$D,Planning!$E2672))</f>
        <v>35</v>
      </c>
      <c r="J2672" s="16">
        <f>IF(COUNTIFS($C:$C,B2672)&gt;1,SUMIFS('Sales Hx'!$S:$S,'Sales Hx'!$B:$B,_xlfn.XLOOKUP(B2672,C:C,B:B),'Sales Hx'!$D:$D,E2672),SUMIFS('Sales Hx'!$S:$S,'Sales Hx'!$B:$B,$B2672,'Sales Hx'!$D:$D,$E2672))</f>
        <v>0.37440191387559812</v>
      </c>
      <c r="K2672" s="16">
        <f t="shared" si="230"/>
        <v>3.2571428571428571</v>
      </c>
      <c r="L2672" s="12">
        <f>IF(M2672&lt;&gt;"",M2672,IF(COUNTIFS($C:$C,B2672)&gt;1,SUMIFS('Sales Hx'!V:V,'Sales Hx'!$B:$B,_xlfn.XLOOKUP(B2672,C:C,B:B),'Sales Hx'!$D:$D,$E2672),SUMIFS('Sales Hx'!V:V,'Sales Hx'!$B:$B,$B2672,'Sales Hx'!$D:$D,$E2672)))</f>
        <v>0</v>
      </c>
      <c r="M2672" s="12">
        <v>0</v>
      </c>
      <c r="N2672" s="15">
        <f t="shared" si="232"/>
        <v>0.37440191387559812</v>
      </c>
      <c r="O2672" s="21">
        <f t="shared" si="229"/>
        <v>0</v>
      </c>
      <c r="P2672" s="24">
        <v>0.73</v>
      </c>
      <c r="Q2672" s="18">
        <f t="shared" si="231"/>
        <v>0</v>
      </c>
      <c r="R2672" s="2">
        <v>1</v>
      </c>
      <c r="S2672" s="2">
        <v>120</v>
      </c>
      <c r="T2672" s="2" t="s">
        <v>4647</v>
      </c>
      <c r="U2672" s="28" t="str">
        <f>IF(G2672=0,"",_xlfn.MINIFS('PO Details'!$I:$I,'PO Details'!$D:$D,Planning!$B2672,'PO Details'!$L:$L,Planning!$E2672))</f>
        <v/>
      </c>
      <c r="V2672" s="29" t="s">
        <v>4640</v>
      </c>
      <c r="W2672" t="str">
        <f t="shared" si="226"/>
        <v/>
      </c>
      <c r="X2672" s="2">
        <v>120</v>
      </c>
    </row>
    <row r="2673" spans="1:24" x14ac:dyDescent="0.25">
      <c r="A2673" s="11" t="s">
        <v>4616</v>
      </c>
      <c r="B2673" s="22" t="s">
        <v>352</v>
      </c>
      <c r="C2673" s="22"/>
      <c r="D2673" s="22" t="s">
        <v>353</v>
      </c>
      <c r="E2673" s="31" t="s">
        <v>113</v>
      </c>
      <c r="F2673" s="12">
        <f>SUMIFS('Inventory Details'!$H:$H,'Inventory Details'!$B:$B,$B2673,'Inventory Details'!$E:$E,$E2673)</f>
        <v>123</v>
      </c>
      <c r="G2673" s="12">
        <f>SUMIFS('PO Details'!$H:$H,'PO Details'!$D:$D,Planning!$B2673,'PO Details'!$L:$L,$E2673)</f>
        <v>0</v>
      </c>
      <c r="H2673" s="12">
        <f>SUMIFS('SO Details'!$G:$G,'SO Details'!$D:$D,Planning!$B2673,'SO Details'!$K:$K,$E2673)</f>
        <v>0</v>
      </c>
      <c r="I2673" s="20">
        <f>IF(COUNTIFS($C:$C,B2673)&gt;1,SUMIFS('Sales Hx'!$Q:$Q,'Sales Hx'!$B:$B,_xlfn.XLOOKUP(B2673,C:C,B:B),'Sales Hx'!$D:$D,Planning!$E2673),SUMIFS('Sales Hx'!$Q:$Q,'Sales Hx'!$B:$B,Planning!$B2673,'Sales Hx'!$D:$D,Planning!$E2673))</f>
        <v>12.6</v>
      </c>
      <c r="J2673" s="16">
        <f>IF(COUNTIFS($C:$C,B2673)&gt;1,SUMIFS('Sales Hx'!$S:$S,'Sales Hx'!$B:$B,_xlfn.XLOOKUP(B2673,C:C,B:B),'Sales Hx'!$D:$D,E2673),SUMIFS('Sales Hx'!$S:$S,'Sales Hx'!$B:$B,$B2673,'Sales Hx'!$D:$D,$E2673))</f>
        <v>0.24342105263157895</v>
      </c>
      <c r="K2673" s="16">
        <f t="shared" si="230"/>
        <v>9.7619047619047628</v>
      </c>
      <c r="L2673" s="12">
        <f>IF(M2673&lt;&gt;"",M2673,IF(COUNTIFS($C:$C,B2673)&gt;1,SUMIFS('Sales Hx'!V:V,'Sales Hx'!$B:$B,_xlfn.XLOOKUP(B2673,C:C,B:B),'Sales Hx'!$D:$D,$E2673),SUMIFS('Sales Hx'!V:V,'Sales Hx'!$B:$B,$B2673,'Sales Hx'!$D:$D,$E2673)))</f>
        <v>0</v>
      </c>
      <c r="M2673" s="12">
        <v>0</v>
      </c>
      <c r="N2673" s="15">
        <f t="shared" si="232"/>
        <v>0.24342105263157895</v>
      </c>
      <c r="O2673" s="21">
        <f t="shared" si="229"/>
        <v>0</v>
      </c>
      <c r="P2673" s="24">
        <v>0.73</v>
      </c>
      <c r="Q2673" s="18">
        <f t="shared" si="231"/>
        <v>0</v>
      </c>
      <c r="R2673" s="2">
        <v>1</v>
      </c>
      <c r="S2673" s="2">
        <v>120</v>
      </c>
      <c r="T2673" s="2" t="s">
        <v>4647</v>
      </c>
      <c r="U2673" s="28" t="str">
        <f>IF(G2673=0,"",_xlfn.MINIFS('PO Details'!$I:$I,'PO Details'!$D:$D,Planning!$B2673,'PO Details'!$L:$L,Planning!$E2673))</f>
        <v/>
      </c>
      <c r="V2673" s="29" t="s">
        <v>4640</v>
      </c>
      <c r="W2673" t="str">
        <f t="shared" si="226"/>
        <v>Max</v>
      </c>
      <c r="X2673" s="2">
        <v>120</v>
      </c>
    </row>
    <row r="2674" spans="1:24" x14ac:dyDescent="0.25">
      <c r="A2674" s="11" t="s">
        <v>4616</v>
      </c>
      <c r="B2674" s="22" t="s">
        <v>352</v>
      </c>
      <c r="C2674" s="22"/>
      <c r="D2674" s="22" t="s">
        <v>353</v>
      </c>
      <c r="E2674" s="31" t="s">
        <v>108</v>
      </c>
      <c r="F2674" s="12">
        <f>SUMIFS('Inventory Details'!$H:$H,'Inventory Details'!$B:$B,$B2674,'Inventory Details'!$E:$E,$E2674)</f>
        <v>83</v>
      </c>
      <c r="G2674" s="12">
        <f>SUMIFS('PO Details'!$H:$H,'PO Details'!$D:$D,Planning!$B2674,'PO Details'!$L:$L,$E2674)</f>
        <v>0</v>
      </c>
      <c r="H2674" s="12">
        <f>SUMIFS('SO Details'!$G:$G,'SO Details'!$D:$D,Planning!$B2674,'SO Details'!$K:$K,$E2674)</f>
        <v>0</v>
      </c>
      <c r="I2674" s="20">
        <f>IF(COUNTIFS($C:$C,B2674)&gt;1,SUMIFS('Sales Hx'!$Q:$Q,'Sales Hx'!$B:$B,_xlfn.XLOOKUP(B2674,C:C,B:B),'Sales Hx'!$D:$D,Planning!$E2674),SUMIFS('Sales Hx'!$Q:$Q,'Sales Hx'!$B:$B,Planning!$B2674,'Sales Hx'!$D:$D,Planning!$E2674))</f>
        <v>0</v>
      </c>
      <c r="J2674" s="16">
        <f>IF(COUNTIFS($C:$C,B2674)&gt;1,SUMIFS('Sales Hx'!$S:$S,'Sales Hx'!$B:$B,_xlfn.XLOOKUP(B2674,C:C,B:B),'Sales Hx'!$D:$D,E2674),SUMIFS('Sales Hx'!$S:$S,'Sales Hx'!$B:$B,$B2674,'Sales Hx'!$D:$D,$E2674))</f>
        <v>0.19736842105263158</v>
      </c>
      <c r="K2674" s="16">
        <f t="shared" si="230"/>
        <v>0</v>
      </c>
      <c r="L2674" s="12">
        <f>IF(M2674&lt;&gt;"",M2674,IF(COUNTIFS($C:$C,B2674)&gt;1,SUMIFS('Sales Hx'!V:V,'Sales Hx'!$B:$B,_xlfn.XLOOKUP(B2674,C:C,B:B),'Sales Hx'!$D:$D,$E2674),SUMIFS('Sales Hx'!V:V,'Sales Hx'!$B:$B,$B2674,'Sales Hx'!$D:$D,$E2674)))</f>
        <v>0</v>
      </c>
      <c r="M2674" s="12">
        <v>0</v>
      </c>
      <c r="N2674" s="15">
        <f t="shared" si="232"/>
        <v>0.19736842105263158</v>
      </c>
      <c r="O2674" s="21">
        <f t="shared" si="229"/>
        <v>0</v>
      </c>
      <c r="P2674" s="24">
        <v>0.73</v>
      </c>
      <c r="Q2674" s="18">
        <f t="shared" si="231"/>
        <v>0</v>
      </c>
      <c r="R2674" s="2">
        <v>1</v>
      </c>
      <c r="S2674" s="2">
        <v>120</v>
      </c>
      <c r="T2674" s="2" t="s">
        <v>4647</v>
      </c>
      <c r="U2674" s="28" t="str">
        <f>IF(G2674=0,"",_xlfn.MINIFS('PO Details'!$I:$I,'PO Details'!$D:$D,Planning!$B2674,'PO Details'!$L:$L,Planning!$E2674))</f>
        <v/>
      </c>
      <c r="V2674" s="29" t="s">
        <v>4640</v>
      </c>
      <c r="W2674" t="str">
        <f t="shared" si="226"/>
        <v/>
      </c>
      <c r="X2674" s="2">
        <v>120</v>
      </c>
    </row>
    <row r="2675" spans="1:24" x14ac:dyDescent="0.25">
      <c r="A2675" s="11" t="s">
        <v>4616</v>
      </c>
      <c r="B2675" s="22" t="s">
        <v>352</v>
      </c>
      <c r="C2675" s="22"/>
      <c r="D2675" s="22" t="s">
        <v>353</v>
      </c>
      <c r="E2675" s="31" t="s">
        <v>1201</v>
      </c>
      <c r="F2675" s="12">
        <f>SUMIFS('Inventory Details'!$H:$H,'Inventory Details'!$B:$B,$B2675,'Inventory Details'!$E:$E,$E2675)</f>
        <v>0</v>
      </c>
      <c r="G2675" s="12">
        <f>SUMIFS('PO Details'!$H:$H,'PO Details'!$D:$D,Planning!$B2675,'PO Details'!$L:$L,$E2675)</f>
        <v>0</v>
      </c>
      <c r="H2675" s="12">
        <f>SUMIFS('SO Details'!$G:$G,'SO Details'!$D:$D,Planning!$B2675,'SO Details'!$K:$K,$E2675)</f>
        <v>0</v>
      </c>
      <c r="I2675" s="20">
        <f>IF(COUNTIFS($C:$C,B2675)&gt;1,SUMIFS('Sales Hx'!$Q:$Q,'Sales Hx'!$B:$B,_xlfn.XLOOKUP(B2675,C:C,B:B),'Sales Hx'!$D:$D,Planning!$E2675),SUMIFS('Sales Hx'!$Q:$Q,'Sales Hx'!$B:$B,Planning!$B2675,'Sales Hx'!$D:$D,Planning!$E2675))</f>
        <v>0</v>
      </c>
      <c r="J2675" s="16">
        <f>IF(COUNTIFS($C:$C,B2675)&gt;1,SUMIFS('Sales Hx'!$S:$S,'Sales Hx'!$B:$B,_xlfn.XLOOKUP(B2675,C:C,B:B),'Sales Hx'!$D:$D,E2675),SUMIFS('Sales Hx'!$S:$S,'Sales Hx'!$B:$B,$B2675,'Sales Hx'!$D:$D,$E2675))</f>
        <v>0</v>
      </c>
      <c r="K2675" s="16">
        <f t="shared" si="230"/>
        <v>0</v>
      </c>
      <c r="L2675" s="12">
        <f>IF(M2675&lt;&gt;"",M2675,IF(COUNTIFS($C:$C,B2675)&gt;1,SUMIFS('Sales Hx'!V:V,'Sales Hx'!$B:$B,_xlfn.XLOOKUP(B2675,C:C,B:B),'Sales Hx'!$D:$D,$E2675),SUMIFS('Sales Hx'!V:V,'Sales Hx'!$B:$B,$B2675,'Sales Hx'!$D:$D,$E2675)))</f>
        <v>0</v>
      </c>
      <c r="M2675" s="12">
        <v>0</v>
      </c>
      <c r="N2675" s="15">
        <f t="shared" si="232"/>
        <v>0</v>
      </c>
      <c r="O2675" s="21">
        <f t="shared" si="229"/>
        <v>0</v>
      </c>
      <c r="P2675" s="24">
        <v>0.73</v>
      </c>
      <c r="Q2675" s="18">
        <f t="shared" si="231"/>
        <v>0</v>
      </c>
      <c r="R2675" s="2">
        <v>1</v>
      </c>
      <c r="S2675" s="2">
        <v>120</v>
      </c>
      <c r="T2675" s="2" t="s">
        <v>4647</v>
      </c>
      <c r="U2675" s="28" t="str">
        <f>IF(G2675=0,"",_xlfn.MINIFS('PO Details'!$I:$I,'PO Details'!$D:$D,Planning!$B2675,'PO Details'!$L:$L,Planning!$E2675))</f>
        <v/>
      </c>
      <c r="V2675" s="29" t="s">
        <v>4640</v>
      </c>
      <c r="W2675" t="str">
        <f t="shared" ref="W2675:W2738" si="233">IF(K2675=_xlfn.MAXIFS(K:K,B:B,B2675),"Max","")</f>
        <v/>
      </c>
      <c r="X2675" s="2">
        <v>120</v>
      </c>
    </row>
    <row r="2676" spans="1:24" x14ac:dyDescent="0.25">
      <c r="A2676" s="11" t="s">
        <v>4616</v>
      </c>
      <c r="B2676" s="22" t="s">
        <v>352</v>
      </c>
      <c r="C2676" s="22"/>
      <c r="D2676" s="22" t="s">
        <v>353</v>
      </c>
      <c r="E2676" s="31" t="s">
        <v>861</v>
      </c>
      <c r="F2676" s="12">
        <f>SUMIFS('Inventory Details'!$H:$H,'Inventory Details'!$B:$B,$B2676,'Inventory Details'!$E:$E,$E2676)</f>
        <v>4</v>
      </c>
      <c r="G2676" s="12">
        <f>SUMIFS('PO Details'!$H:$H,'PO Details'!$D:$D,Planning!$B2676,'PO Details'!$L:$L,$E2676)</f>
        <v>0</v>
      </c>
      <c r="H2676" s="12">
        <f>SUMIFS('SO Details'!$G:$G,'SO Details'!$D:$D,Planning!$B2676,'SO Details'!$K:$K,$E2676)</f>
        <v>0</v>
      </c>
      <c r="I2676" s="20">
        <f>IF(COUNTIFS($C:$C,B2676)&gt;1,SUMIFS('Sales Hx'!$Q:$Q,'Sales Hx'!$B:$B,_xlfn.XLOOKUP(B2676,C:C,B:B),'Sales Hx'!$D:$D,Planning!$E2676),SUMIFS('Sales Hx'!$Q:$Q,'Sales Hx'!$B:$B,Planning!$B2676,'Sales Hx'!$D:$D,Planning!$E2676))</f>
        <v>0</v>
      </c>
      <c r="J2676" s="16">
        <f>IF(COUNTIFS($C:$C,B2676)&gt;1,SUMIFS('Sales Hx'!$S:$S,'Sales Hx'!$B:$B,_xlfn.XLOOKUP(B2676,C:C,B:B),'Sales Hx'!$D:$D,E2676),SUMIFS('Sales Hx'!$S:$S,'Sales Hx'!$B:$B,$B2676,'Sales Hx'!$D:$D,$E2676))</f>
        <v>0</v>
      </c>
      <c r="K2676" s="16">
        <f t="shared" si="230"/>
        <v>0</v>
      </c>
      <c r="L2676" s="12">
        <f>IF(M2676&lt;&gt;"",M2676,IF(COUNTIFS($C:$C,B2676)&gt;1,SUMIFS('Sales Hx'!V:V,'Sales Hx'!$B:$B,_xlfn.XLOOKUP(B2676,C:C,B:B),'Sales Hx'!$D:$D,$E2676),SUMIFS('Sales Hx'!V:V,'Sales Hx'!$B:$B,$B2676,'Sales Hx'!$D:$D,$E2676)))</f>
        <v>0</v>
      </c>
      <c r="M2676" s="12">
        <v>0</v>
      </c>
      <c r="N2676" s="15">
        <f t="shared" si="232"/>
        <v>0</v>
      </c>
      <c r="O2676" s="21">
        <f t="shared" si="229"/>
        <v>0</v>
      </c>
      <c r="P2676" s="24">
        <v>0.73</v>
      </c>
      <c r="Q2676" s="18">
        <f t="shared" si="231"/>
        <v>0</v>
      </c>
      <c r="R2676" s="2">
        <v>1</v>
      </c>
      <c r="S2676" s="2">
        <v>120</v>
      </c>
      <c r="T2676" s="2" t="s">
        <v>4647</v>
      </c>
      <c r="U2676" s="28" t="str">
        <f>IF(G2676=0,"",_xlfn.MINIFS('PO Details'!$I:$I,'PO Details'!$D:$D,Planning!$B2676,'PO Details'!$L:$L,Planning!$E2676))</f>
        <v/>
      </c>
      <c r="V2676" s="29" t="s">
        <v>4640</v>
      </c>
      <c r="W2676" t="str">
        <f t="shared" si="233"/>
        <v/>
      </c>
      <c r="X2676" s="2">
        <v>120</v>
      </c>
    </row>
    <row r="2677" spans="1:24" x14ac:dyDescent="0.25">
      <c r="A2677" s="11" t="s">
        <v>4616</v>
      </c>
      <c r="B2677" s="22" t="s">
        <v>352</v>
      </c>
      <c r="C2677" s="22"/>
      <c r="D2677" s="22" t="s">
        <v>353</v>
      </c>
      <c r="E2677" s="31" t="s">
        <v>2214</v>
      </c>
      <c r="F2677" s="12">
        <f>SUMIFS('Inventory Details'!$H:$H,'Inventory Details'!$B:$B,$B2677,'Inventory Details'!$E:$E,$E2677)</f>
        <v>0</v>
      </c>
      <c r="G2677" s="12">
        <f>SUMIFS('PO Details'!$H:$H,'PO Details'!$D:$D,Planning!$B2677,'PO Details'!$L:$L,$E2677)</f>
        <v>0</v>
      </c>
      <c r="H2677" s="12">
        <f>SUMIFS('SO Details'!$G:$G,'SO Details'!$D:$D,Planning!$B2677,'SO Details'!$K:$K,$E2677)</f>
        <v>0</v>
      </c>
      <c r="I2677" s="20">
        <f>IF(COUNTIFS($C:$C,B2677)&gt;1,SUMIFS('Sales Hx'!$Q:$Q,'Sales Hx'!$B:$B,_xlfn.XLOOKUP(B2677,C:C,B:B),'Sales Hx'!$D:$D,Planning!$E2677),SUMIFS('Sales Hx'!$Q:$Q,'Sales Hx'!$B:$B,Planning!$B2677,'Sales Hx'!$D:$D,Planning!$E2677))</f>
        <v>0</v>
      </c>
      <c r="J2677" s="16">
        <f>IF(COUNTIFS($C:$C,B2677)&gt;1,SUMIFS('Sales Hx'!$S:$S,'Sales Hx'!$B:$B,_xlfn.XLOOKUP(B2677,C:C,B:B),'Sales Hx'!$D:$D,E2677),SUMIFS('Sales Hx'!$S:$S,'Sales Hx'!$B:$B,$B2677,'Sales Hx'!$D:$D,$E2677))</f>
        <v>0</v>
      </c>
      <c r="K2677" s="16">
        <f t="shared" si="230"/>
        <v>0</v>
      </c>
      <c r="L2677" s="12">
        <f>IF(M2677&lt;&gt;"",M2677,IF(COUNTIFS($C:$C,B2677)&gt;1,SUMIFS('Sales Hx'!V:V,'Sales Hx'!$B:$B,_xlfn.XLOOKUP(B2677,C:C,B:B),'Sales Hx'!$D:$D,$E2677),SUMIFS('Sales Hx'!V:V,'Sales Hx'!$B:$B,$B2677,'Sales Hx'!$D:$D,$E2677)))</f>
        <v>0</v>
      </c>
      <c r="M2677" s="12">
        <v>0</v>
      </c>
      <c r="N2677" s="15">
        <f t="shared" si="232"/>
        <v>0</v>
      </c>
      <c r="O2677" s="21">
        <f t="shared" si="229"/>
        <v>0</v>
      </c>
      <c r="P2677" s="24">
        <v>0.73</v>
      </c>
      <c r="Q2677" s="18">
        <f t="shared" si="231"/>
        <v>0</v>
      </c>
      <c r="R2677" s="2">
        <v>1</v>
      </c>
      <c r="S2677" s="2">
        <v>120</v>
      </c>
      <c r="T2677" s="2" t="s">
        <v>4647</v>
      </c>
      <c r="U2677" s="28" t="str">
        <f>IF(G2677=0,"",_xlfn.MINIFS('PO Details'!$I:$I,'PO Details'!$D:$D,Planning!$B2677,'PO Details'!$L:$L,Planning!$E2677))</f>
        <v/>
      </c>
      <c r="V2677" s="29" t="s">
        <v>4640</v>
      </c>
      <c r="W2677" t="str">
        <f t="shared" si="233"/>
        <v/>
      </c>
      <c r="X2677" s="2">
        <v>120</v>
      </c>
    </row>
    <row r="2678" spans="1:24" x14ac:dyDescent="0.25">
      <c r="A2678" s="11" t="s">
        <v>4616</v>
      </c>
      <c r="B2678" s="22" t="s">
        <v>354</v>
      </c>
      <c r="C2678" s="22"/>
      <c r="D2678" s="22" t="s">
        <v>355</v>
      </c>
      <c r="E2678" s="31" t="s">
        <v>106</v>
      </c>
      <c r="F2678" s="12">
        <f>SUMIFS('Inventory Details'!$H:$H,'Inventory Details'!$B:$B,$B2678,'Inventory Details'!$E:$E,$E2678)</f>
        <v>0</v>
      </c>
      <c r="G2678" s="12">
        <f>SUMIFS('PO Details'!$H:$H,'PO Details'!$D:$D,Planning!$B2678,'PO Details'!$L:$L,$E2678)</f>
        <v>165</v>
      </c>
      <c r="H2678" s="12">
        <f>SUMIFS('SO Details'!$G:$G,'SO Details'!$D:$D,Planning!$B2678,'SO Details'!$K:$K,$E2678)</f>
        <v>6</v>
      </c>
      <c r="I2678" s="20">
        <f>IF(COUNTIFS($C:$C,B2678)&gt;1,SUMIFS('Sales Hx'!$Q:$Q,'Sales Hx'!$B:$B,_xlfn.XLOOKUP(B2678,C:C,B:B),'Sales Hx'!$D:$D,Planning!$E2678),SUMIFS('Sales Hx'!$Q:$Q,'Sales Hx'!$B:$B,Planning!$B2678,'Sales Hx'!$D:$D,Planning!$E2678))</f>
        <v>116.19999999999999</v>
      </c>
      <c r="J2678" s="16">
        <f>IF(COUNTIFS($C:$C,B2678)&gt;1,SUMIFS('Sales Hx'!$S:$S,'Sales Hx'!$B:$B,_xlfn.XLOOKUP(B2678,C:C,B:B),'Sales Hx'!$D:$D,E2678),SUMIFS('Sales Hx'!$S:$S,'Sales Hx'!$B:$B,$B2678,'Sales Hx'!$D:$D,$E2678))</f>
        <v>1.1206140350877194</v>
      </c>
      <c r="K2678" s="16">
        <f t="shared" si="230"/>
        <v>1.4199655765920827</v>
      </c>
      <c r="L2678" s="12">
        <f>IF(M2678&lt;&gt;"",M2678,IF(COUNTIFS($C:$C,B2678)&gt;1,SUMIFS('Sales Hx'!V:V,'Sales Hx'!$B:$B,_xlfn.XLOOKUP(B2678,C:C,B:B),'Sales Hx'!$D:$D,$E2678),SUMIFS('Sales Hx'!V:V,'Sales Hx'!$B:$B,$B2678,'Sales Hx'!$D:$D,$E2678)))</f>
        <v>0</v>
      </c>
      <c r="M2678" s="12">
        <v>0</v>
      </c>
      <c r="N2678" s="15">
        <f t="shared" si="232"/>
        <v>1.1206140350877194</v>
      </c>
      <c r="O2678" s="21">
        <f t="shared" si="229"/>
        <v>0</v>
      </c>
      <c r="P2678" s="24">
        <v>0.73</v>
      </c>
      <c r="Q2678" s="18">
        <f t="shared" si="231"/>
        <v>0</v>
      </c>
      <c r="R2678" s="2">
        <v>1</v>
      </c>
      <c r="S2678" s="2">
        <v>120</v>
      </c>
      <c r="T2678" s="2" t="s">
        <v>4647</v>
      </c>
      <c r="U2678" s="28">
        <f>IF(G2678=0,"",_xlfn.MINIFS('PO Details'!$I:$I,'PO Details'!$D:$D,Planning!$B2678,'PO Details'!$L:$L,Planning!$E2678))</f>
        <v>45443</v>
      </c>
      <c r="V2678" s="29" t="s">
        <v>4640</v>
      </c>
      <c r="W2678" t="str">
        <f t="shared" si="233"/>
        <v/>
      </c>
      <c r="X2678" s="2">
        <v>120</v>
      </c>
    </row>
    <row r="2679" spans="1:24" x14ac:dyDescent="0.25">
      <c r="A2679" s="11" t="s">
        <v>4616</v>
      </c>
      <c r="B2679" s="22" t="s">
        <v>354</v>
      </c>
      <c r="C2679" s="22"/>
      <c r="D2679" s="22" t="s">
        <v>355</v>
      </c>
      <c r="E2679" s="31" t="s">
        <v>820</v>
      </c>
      <c r="F2679" s="12">
        <f>SUMIFS('Inventory Details'!$H:$H,'Inventory Details'!$B:$B,$B2679,'Inventory Details'!$E:$E,$E2679)</f>
        <v>0</v>
      </c>
      <c r="G2679" s="12">
        <f>SUMIFS('PO Details'!$H:$H,'PO Details'!$D:$D,Planning!$B2679,'PO Details'!$L:$L,$E2679)</f>
        <v>25</v>
      </c>
      <c r="H2679" s="12">
        <f>SUMIFS('SO Details'!$G:$G,'SO Details'!$D:$D,Planning!$B2679,'SO Details'!$K:$K,$E2679)</f>
        <v>0</v>
      </c>
      <c r="I2679" s="20">
        <f>IF(COUNTIFS($C:$C,B2679)&gt;1,SUMIFS('Sales Hx'!$Q:$Q,'Sales Hx'!$B:$B,_xlfn.XLOOKUP(B2679,C:C,B:B),'Sales Hx'!$D:$D,Planning!$E2679),SUMIFS('Sales Hx'!$Q:$Q,'Sales Hx'!$B:$B,Planning!$B2679,'Sales Hx'!$D:$D,Planning!$E2679))</f>
        <v>0</v>
      </c>
      <c r="J2679" s="16">
        <f>IF(COUNTIFS($C:$C,B2679)&gt;1,SUMIFS('Sales Hx'!$S:$S,'Sales Hx'!$B:$B,_xlfn.XLOOKUP(B2679,C:C,B:B),'Sales Hx'!$D:$D,E2679),SUMIFS('Sales Hx'!$S:$S,'Sales Hx'!$B:$B,$B2679,'Sales Hx'!$D:$D,$E2679))</f>
        <v>0</v>
      </c>
      <c r="K2679" s="16">
        <f t="shared" si="230"/>
        <v>0</v>
      </c>
      <c r="L2679" s="12">
        <f>IF(M2679&lt;&gt;"",M2679,IF(COUNTIFS($C:$C,B2679)&gt;1,SUMIFS('Sales Hx'!V:V,'Sales Hx'!$B:$B,_xlfn.XLOOKUP(B2679,C:C,B:B),'Sales Hx'!$D:$D,$E2679),SUMIFS('Sales Hx'!V:V,'Sales Hx'!$B:$B,$B2679,'Sales Hx'!$D:$D,$E2679)))</f>
        <v>0</v>
      </c>
      <c r="M2679" s="12">
        <v>0</v>
      </c>
      <c r="N2679" s="15">
        <f t="shared" si="232"/>
        <v>0</v>
      </c>
      <c r="O2679" s="21">
        <f t="shared" si="229"/>
        <v>0</v>
      </c>
      <c r="P2679" s="24">
        <v>0.73</v>
      </c>
      <c r="Q2679" s="18">
        <f t="shared" si="231"/>
        <v>0</v>
      </c>
      <c r="R2679" s="2">
        <v>1</v>
      </c>
      <c r="S2679" s="2">
        <v>120</v>
      </c>
      <c r="T2679" s="2" t="s">
        <v>4647</v>
      </c>
      <c r="U2679" s="28">
        <f>IF(G2679=0,"",_xlfn.MINIFS('PO Details'!$I:$I,'PO Details'!$D:$D,Planning!$B2679,'PO Details'!$L:$L,Planning!$E2679))</f>
        <v>45443</v>
      </c>
      <c r="V2679" s="29" t="s">
        <v>4640</v>
      </c>
      <c r="W2679" t="str">
        <f t="shared" si="233"/>
        <v/>
      </c>
      <c r="X2679" s="2">
        <v>120</v>
      </c>
    </row>
    <row r="2680" spans="1:24" x14ac:dyDescent="0.25">
      <c r="A2680" s="11" t="s">
        <v>4616</v>
      </c>
      <c r="B2680" s="22" t="s">
        <v>354</v>
      </c>
      <c r="C2680" s="22"/>
      <c r="D2680" s="22" t="s">
        <v>355</v>
      </c>
      <c r="E2680" s="31" t="s">
        <v>113</v>
      </c>
      <c r="F2680" s="12">
        <f>SUMIFS('Inventory Details'!$H:$H,'Inventory Details'!$B:$B,$B2680,'Inventory Details'!$E:$E,$E2680)</f>
        <v>85</v>
      </c>
      <c r="G2680" s="12">
        <f>SUMIFS('PO Details'!$H:$H,'PO Details'!$D:$D,Planning!$B2680,'PO Details'!$L:$L,$E2680)</f>
        <v>60</v>
      </c>
      <c r="H2680" s="12">
        <f>SUMIFS('SO Details'!$G:$G,'SO Details'!$D:$D,Planning!$B2680,'SO Details'!$K:$K,$E2680)</f>
        <v>0</v>
      </c>
      <c r="I2680" s="20">
        <f>IF(COUNTIFS($C:$C,B2680)&gt;1,SUMIFS('Sales Hx'!$Q:$Q,'Sales Hx'!$B:$B,_xlfn.XLOOKUP(B2680,C:C,B:B),'Sales Hx'!$D:$D,Planning!$E2680),SUMIFS('Sales Hx'!$Q:$Q,'Sales Hx'!$B:$B,Planning!$B2680,'Sales Hx'!$D:$D,Planning!$E2680))</f>
        <v>21</v>
      </c>
      <c r="J2680" s="16">
        <f>IF(COUNTIFS($C:$C,B2680)&gt;1,SUMIFS('Sales Hx'!$S:$S,'Sales Hx'!$B:$B,_xlfn.XLOOKUP(B2680,C:C,B:B),'Sales Hx'!$D:$D,E2680),SUMIFS('Sales Hx'!$S:$S,'Sales Hx'!$B:$B,$B2680,'Sales Hx'!$D:$D,$E2680))</f>
        <v>0.33918128654970758</v>
      </c>
      <c r="K2680" s="16">
        <f t="shared" si="230"/>
        <v>6.9047619047619051</v>
      </c>
      <c r="L2680" s="12">
        <f>IF(M2680&lt;&gt;"",M2680,IF(COUNTIFS($C:$C,B2680)&gt;1,SUMIFS('Sales Hx'!V:V,'Sales Hx'!$B:$B,_xlfn.XLOOKUP(B2680,C:C,B:B),'Sales Hx'!$D:$D,$E2680),SUMIFS('Sales Hx'!V:V,'Sales Hx'!$B:$B,$B2680,'Sales Hx'!$D:$D,$E2680)))</f>
        <v>0</v>
      </c>
      <c r="M2680" s="12">
        <v>0</v>
      </c>
      <c r="N2680" s="15">
        <f t="shared" si="232"/>
        <v>0.33918128654970758</v>
      </c>
      <c r="O2680" s="21">
        <f t="shared" si="229"/>
        <v>0</v>
      </c>
      <c r="P2680" s="24">
        <v>0.73</v>
      </c>
      <c r="Q2680" s="18">
        <f t="shared" si="231"/>
        <v>0</v>
      </c>
      <c r="R2680" s="2">
        <v>1</v>
      </c>
      <c r="S2680" s="2">
        <v>120</v>
      </c>
      <c r="T2680" s="2" t="s">
        <v>4647</v>
      </c>
      <c r="U2680" s="28">
        <f>IF(G2680=0,"",_xlfn.MINIFS('PO Details'!$I:$I,'PO Details'!$D:$D,Planning!$B2680,'PO Details'!$L:$L,Planning!$E2680))</f>
        <v>45474</v>
      </c>
      <c r="V2680" s="29" t="s">
        <v>4640</v>
      </c>
      <c r="W2680" t="str">
        <f t="shared" si="233"/>
        <v>Max</v>
      </c>
      <c r="X2680" s="2">
        <v>120</v>
      </c>
    </row>
    <row r="2681" spans="1:24" x14ac:dyDescent="0.25">
      <c r="A2681" s="11" t="s">
        <v>4616</v>
      </c>
      <c r="B2681" s="22" t="s">
        <v>354</v>
      </c>
      <c r="C2681" s="22"/>
      <c r="D2681" s="22" t="s">
        <v>355</v>
      </c>
      <c r="E2681" s="31" t="s">
        <v>109</v>
      </c>
      <c r="F2681" s="12">
        <f>SUMIFS('Inventory Details'!$H:$H,'Inventory Details'!$B:$B,$B2681,'Inventory Details'!$E:$E,$E2681)</f>
        <v>58</v>
      </c>
      <c r="G2681" s="12">
        <f>SUMIFS('PO Details'!$H:$H,'PO Details'!$D:$D,Planning!$B2681,'PO Details'!$L:$L,$E2681)</f>
        <v>50</v>
      </c>
      <c r="H2681" s="12">
        <f>SUMIFS('SO Details'!$G:$G,'SO Details'!$D:$D,Planning!$B2681,'SO Details'!$K:$K,$E2681)</f>
        <v>0</v>
      </c>
      <c r="I2681" s="20">
        <f>IF(COUNTIFS($C:$C,B2681)&gt;1,SUMIFS('Sales Hx'!$Q:$Q,'Sales Hx'!$B:$B,_xlfn.XLOOKUP(B2681,C:C,B:B),'Sales Hx'!$D:$D,Planning!$E2681),SUMIFS('Sales Hx'!$Q:$Q,'Sales Hx'!$B:$B,Planning!$B2681,'Sales Hx'!$D:$D,Planning!$E2681))</f>
        <v>39.199999999999996</v>
      </c>
      <c r="J2681" s="16">
        <f>IF(COUNTIFS($C:$C,B2681)&gt;1,SUMIFS('Sales Hx'!$S:$S,'Sales Hx'!$B:$B,_xlfn.XLOOKUP(B2681,C:C,B:B),'Sales Hx'!$D:$D,E2681),SUMIFS('Sales Hx'!$S:$S,'Sales Hx'!$B:$B,$B2681,'Sales Hx'!$D:$D,$E2681))</f>
        <v>0.29331140350877194</v>
      </c>
      <c r="K2681" s="16">
        <f t="shared" si="230"/>
        <v>2.7551020408163267</v>
      </c>
      <c r="L2681" s="12">
        <f>IF(M2681&lt;&gt;"",M2681,IF(COUNTIFS($C:$C,B2681)&gt;1,SUMIFS('Sales Hx'!V:V,'Sales Hx'!$B:$B,_xlfn.XLOOKUP(B2681,C:C,B:B),'Sales Hx'!$D:$D,$E2681),SUMIFS('Sales Hx'!V:V,'Sales Hx'!$B:$B,$B2681,'Sales Hx'!$D:$D,$E2681)))</f>
        <v>0</v>
      </c>
      <c r="M2681" s="12">
        <v>0</v>
      </c>
      <c r="N2681" s="15">
        <f t="shared" si="232"/>
        <v>0.29331140350877194</v>
      </c>
      <c r="O2681" s="21">
        <f t="shared" si="229"/>
        <v>0</v>
      </c>
      <c r="P2681" s="24">
        <v>0.73</v>
      </c>
      <c r="Q2681" s="18">
        <f t="shared" si="231"/>
        <v>0</v>
      </c>
      <c r="R2681" s="2">
        <v>1</v>
      </c>
      <c r="S2681" s="2">
        <v>120</v>
      </c>
      <c r="T2681" s="2" t="s">
        <v>4647</v>
      </c>
      <c r="U2681" s="28">
        <f>IF(G2681=0,"",_xlfn.MINIFS('PO Details'!$I:$I,'PO Details'!$D:$D,Planning!$B2681,'PO Details'!$L:$L,Planning!$E2681))</f>
        <v>45458</v>
      </c>
      <c r="V2681" s="29" t="s">
        <v>4640</v>
      </c>
      <c r="W2681" t="str">
        <f t="shared" si="233"/>
        <v/>
      </c>
      <c r="X2681" s="2">
        <v>120</v>
      </c>
    </row>
    <row r="2682" spans="1:24" x14ac:dyDescent="0.25">
      <c r="A2682" s="11" t="s">
        <v>4616</v>
      </c>
      <c r="B2682" s="22" t="s">
        <v>354</v>
      </c>
      <c r="C2682" s="22"/>
      <c r="D2682" s="22" t="s">
        <v>355</v>
      </c>
      <c r="E2682" s="31" t="s">
        <v>15</v>
      </c>
      <c r="F2682" s="12">
        <f>SUMIFS('Inventory Details'!$H:$H,'Inventory Details'!$B:$B,$B2682,'Inventory Details'!$E:$E,$E2682)</f>
        <v>10</v>
      </c>
      <c r="G2682" s="12">
        <f>SUMIFS('PO Details'!$H:$H,'PO Details'!$D:$D,Planning!$B2682,'PO Details'!$L:$L,$E2682)</f>
        <v>10</v>
      </c>
      <c r="H2682" s="12">
        <f>SUMIFS('SO Details'!$G:$G,'SO Details'!$D:$D,Planning!$B2682,'SO Details'!$K:$K,$E2682)</f>
        <v>40</v>
      </c>
      <c r="I2682" s="20">
        <f>IF(COUNTIFS($C:$C,B2682)&gt;1,SUMIFS('Sales Hx'!$Q:$Q,'Sales Hx'!$B:$B,_xlfn.XLOOKUP(B2682,C:C,B:B),'Sales Hx'!$D:$D,Planning!$E2682),SUMIFS('Sales Hx'!$Q:$Q,'Sales Hx'!$B:$B,Planning!$B2682,'Sales Hx'!$D:$D,Planning!$E2682))</f>
        <v>14</v>
      </c>
      <c r="J2682" s="16">
        <f>IF(COUNTIFS($C:$C,B2682)&gt;1,SUMIFS('Sales Hx'!$S:$S,'Sales Hx'!$B:$B,_xlfn.XLOOKUP(B2682,C:C,B:B),'Sales Hx'!$D:$D,E2682),SUMIFS('Sales Hx'!$S:$S,'Sales Hx'!$B:$B,$B2682,'Sales Hx'!$D:$D,$E2682))</f>
        <v>1.1513157894736843</v>
      </c>
      <c r="K2682" s="16">
        <f t="shared" si="230"/>
        <v>1.4285714285714286</v>
      </c>
      <c r="L2682" s="12">
        <f>IF(M2682&lt;&gt;"",M2682,IF(COUNTIFS($C:$C,B2682)&gt;1,SUMIFS('Sales Hx'!V:V,'Sales Hx'!$B:$B,_xlfn.XLOOKUP(B2682,C:C,B:B),'Sales Hx'!$D:$D,$E2682),SUMIFS('Sales Hx'!V:V,'Sales Hx'!$B:$B,$B2682,'Sales Hx'!$D:$D,$E2682)))</f>
        <v>0</v>
      </c>
      <c r="M2682" s="12">
        <v>0</v>
      </c>
      <c r="N2682" s="15">
        <f t="shared" si="232"/>
        <v>1.1513157894736843</v>
      </c>
      <c r="O2682" s="21">
        <f t="shared" si="229"/>
        <v>0</v>
      </c>
      <c r="P2682" s="24">
        <v>0.73</v>
      </c>
      <c r="Q2682" s="18">
        <f t="shared" si="231"/>
        <v>0</v>
      </c>
      <c r="R2682" s="2">
        <v>1</v>
      </c>
      <c r="S2682" s="2">
        <v>120</v>
      </c>
      <c r="T2682" s="2" t="s">
        <v>4647</v>
      </c>
      <c r="U2682" s="28">
        <f>IF(G2682=0,"",_xlfn.MINIFS('PO Details'!$I:$I,'PO Details'!$D:$D,Planning!$B2682,'PO Details'!$L:$L,Planning!$E2682))</f>
        <v>45469</v>
      </c>
      <c r="V2682" s="29" t="s">
        <v>4640</v>
      </c>
      <c r="W2682" t="str">
        <f t="shared" si="233"/>
        <v/>
      </c>
      <c r="X2682" s="2">
        <v>120</v>
      </c>
    </row>
    <row r="2683" spans="1:24" x14ac:dyDescent="0.25">
      <c r="A2683" s="11" t="s">
        <v>4616</v>
      </c>
      <c r="B2683" s="22" t="s">
        <v>354</v>
      </c>
      <c r="C2683" s="22"/>
      <c r="D2683" s="22" t="s">
        <v>355</v>
      </c>
      <c r="E2683" s="31" t="s">
        <v>119</v>
      </c>
      <c r="F2683" s="12">
        <f>SUMIFS('Inventory Details'!$H:$H,'Inventory Details'!$B:$B,$B2683,'Inventory Details'!$E:$E,$E2683)</f>
        <v>0</v>
      </c>
      <c r="G2683" s="12">
        <f>SUMIFS('PO Details'!$H:$H,'PO Details'!$D:$D,Planning!$B2683,'PO Details'!$L:$L,$E2683)</f>
        <v>3</v>
      </c>
      <c r="H2683" s="12">
        <f>SUMIFS('SO Details'!$G:$G,'SO Details'!$D:$D,Planning!$B2683,'SO Details'!$K:$K,$E2683)</f>
        <v>0</v>
      </c>
      <c r="I2683" s="20">
        <f>IF(COUNTIFS($C:$C,B2683)&gt;1,SUMIFS('Sales Hx'!$Q:$Q,'Sales Hx'!$B:$B,_xlfn.XLOOKUP(B2683,C:C,B:B),'Sales Hx'!$D:$D,Planning!$E2683),SUMIFS('Sales Hx'!$Q:$Q,'Sales Hx'!$B:$B,Planning!$B2683,'Sales Hx'!$D:$D,Planning!$E2683))</f>
        <v>0</v>
      </c>
      <c r="J2683" s="16">
        <f>IF(COUNTIFS($C:$C,B2683)&gt;1,SUMIFS('Sales Hx'!$S:$S,'Sales Hx'!$B:$B,_xlfn.XLOOKUP(B2683,C:C,B:B),'Sales Hx'!$D:$D,E2683),SUMIFS('Sales Hx'!$S:$S,'Sales Hx'!$B:$B,$B2683,'Sales Hx'!$D:$D,$E2683))</f>
        <v>0</v>
      </c>
      <c r="K2683" s="16">
        <f t="shared" si="230"/>
        <v>0</v>
      </c>
      <c r="L2683" s="12">
        <f>IF(M2683&lt;&gt;"",M2683,IF(COUNTIFS($C:$C,B2683)&gt;1,SUMIFS('Sales Hx'!V:V,'Sales Hx'!$B:$B,_xlfn.XLOOKUP(B2683,C:C,B:B),'Sales Hx'!$D:$D,$E2683),SUMIFS('Sales Hx'!V:V,'Sales Hx'!$B:$B,$B2683,'Sales Hx'!$D:$D,$E2683)))</f>
        <v>0</v>
      </c>
      <c r="M2683" s="12">
        <v>0</v>
      </c>
      <c r="N2683" s="15">
        <f t="shared" si="232"/>
        <v>0</v>
      </c>
      <c r="O2683" s="21">
        <f t="shared" si="229"/>
        <v>0</v>
      </c>
      <c r="P2683" s="24">
        <v>0.73</v>
      </c>
      <c r="Q2683" s="18">
        <f t="shared" si="231"/>
        <v>0</v>
      </c>
      <c r="R2683" s="2">
        <v>1</v>
      </c>
      <c r="S2683" s="2">
        <v>120</v>
      </c>
      <c r="T2683" s="2" t="s">
        <v>4647</v>
      </c>
      <c r="U2683" s="28">
        <f>IF(G2683=0,"",_xlfn.MINIFS('PO Details'!$I:$I,'PO Details'!$D:$D,Planning!$B2683,'PO Details'!$L:$L,Planning!$E2683))</f>
        <v>45443</v>
      </c>
      <c r="V2683" s="29" t="s">
        <v>4640</v>
      </c>
      <c r="W2683" t="str">
        <f t="shared" si="233"/>
        <v/>
      </c>
      <c r="X2683" s="2">
        <v>120</v>
      </c>
    </row>
    <row r="2684" spans="1:24" x14ac:dyDescent="0.25">
      <c r="A2684" s="11" t="s">
        <v>4616</v>
      </c>
      <c r="B2684" s="22" t="s">
        <v>354</v>
      </c>
      <c r="C2684" s="22"/>
      <c r="D2684" s="22" t="s">
        <v>355</v>
      </c>
      <c r="E2684" s="31" t="s">
        <v>4746</v>
      </c>
      <c r="F2684" s="12">
        <f>SUMIFS('Inventory Details'!$H:$H,'Inventory Details'!$B:$B,$B2684,'Inventory Details'!$E:$E,$E2684)</f>
        <v>81</v>
      </c>
      <c r="G2684" s="12">
        <f>SUMIFS('PO Details'!$H:$H,'PO Details'!$D:$D,Planning!$B2684,'PO Details'!$L:$L,$E2684)</f>
        <v>30</v>
      </c>
      <c r="H2684" s="12">
        <f>SUMIFS('SO Details'!$G:$G,'SO Details'!$D:$D,Planning!$B2684,'SO Details'!$K:$K,$E2684)</f>
        <v>0</v>
      </c>
      <c r="I2684" s="20">
        <f>IF(COUNTIFS($C:$C,B2684)&gt;1,SUMIFS('Sales Hx'!$Q:$Q,'Sales Hx'!$B:$B,_xlfn.XLOOKUP(B2684,C:C,B:B),'Sales Hx'!$D:$D,Planning!$E2684),SUMIFS('Sales Hx'!$Q:$Q,'Sales Hx'!$B:$B,Planning!$B2684,'Sales Hx'!$D:$D,Planning!$E2684))</f>
        <v>71.399999999999991</v>
      </c>
      <c r="J2684" s="16">
        <f>IF(COUNTIFS($C:$C,B2684)&gt;1,SUMIFS('Sales Hx'!$S:$S,'Sales Hx'!$B:$B,_xlfn.XLOOKUP(B2684,C:C,B:B),'Sales Hx'!$D:$D,E2684),SUMIFS('Sales Hx'!$S:$S,'Sales Hx'!$B:$B,$B2684,'Sales Hx'!$D:$D,$E2684))</f>
        <v>0.64418859649122806</v>
      </c>
      <c r="K2684" s="16">
        <f t="shared" si="230"/>
        <v>1.554621848739496</v>
      </c>
      <c r="L2684" s="12">
        <f>IF(M2684&lt;&gt;"",M2684,IF(COUNTIFS($C:$C,B2684)&gt;1,SUMIFS('Sales Hx'!V:V,'Sales Hx'!$B:$B,_xlfn.XLOOKUP(B2684,C:C,B:B),'Sales Hx'!$D:$D,$E2684),SUMIFS('Sales Hx'!V:V,'Sales Hx'!$B:$B,$B2684,'Sales Hx'!$D:$D,$E2684)))</f>
        <v>0</v>
      </c>
      <c r="M2684" s="12">
        <v>0</v>
      </c>
      <c r="N2684" s="15">
        <f t="shared" si="232"/>
        <v>0.64418859649122806</v>
      </c>
      <c r="O2684" s="21">
        <f t="shared" si="229"/>
        <v>0</v>
      </c>
      <c r="P2684" s="24">
        <v>0.73</v>
      </c>
      <c r="Q2684" s="18">
        <f t="shared" si="231"/>
        <v>0</v>
      </c>
      <c r="R2684" s="2">
        <v>1</v>
      </c>
      <c r="S2684" s="2">
        <v>120</v>
      </c>
      <c r="T2684" s="2" t="s">
        <v>4647</v>
      </c>
      <c r="U2684" s="28">
        <f>IF(G2684=0,"",_xlfn.MINIFS('PO Details'!$I:$I,'PO Details'!$D:$D,Planning!$B2684,'PO Details'!$L:$L,Planning!$E2684))</f>
        <v>45473</v>
      </c>
      <c r="V2684" s="29" t="s">
        <v>4640</v>
      </c>
      <c r="W2684" t="str">
        <f t="shared" si="233"/>
        <v/>
      </c>
      <c r="X2684" s="2">
        <v>120</v>
      </c>
    </row>
    <row r="2685" spans="1:24" x14ac:dyDescent="0.25">
      <c r="A2685" s="11" t="s">
        <v>4616</v>
      </c>
      <c r="B2685" s="22" t="s">
        <v>354</v>
      </c>
      <c r="C2685" s="22"/>
      <c r="D2685" s="22" t="s">
        <v>355</v>
      </c>
      <c r="E2685" s="31" t="s">
        <v>2214</v>
      </c>
      <c r="F2685" s="12">
        <f>SUMIFS('Inventory Details'!$H:$H,'Inventory Details'!$B:$B,$B2685,'Inventory Details'!$E:$E,$E2685)</f>
        <v>0</v>
      </c>
      <c r="G2685" s="12">
        <f>SUMIFS('PO Details'!$H:$H,'PO Details'!$D:$D,Planning!$B2685,'PO Details'!$L:$L,$E2685)</f>
        <v>0</v>
      </c>
      <c r="H2685" s="12">
        <f>SUMIFS('SO Details'!$G:$G,'SO Details'!$D:$D,Planning!$B2685,'SO Details'!$K:$K,$E2685)</f>
        <v>0</v>
      </c>
      <c r="I2685" s="20">
        <f>IF(COUNTIFS($C:$C,B2685)&gt;1,SUMIFS('Sales Hx'!$Q:$Q,'Sales Hx'!$B:$B,_xlfn.XLOOKUP(B2685,C:C,B:B),'Sales Hx'!$D:$D,Planning!$E2685),SUMIFS('Sales Hx'!$Q:$Q,'Sales Hx'!$B:$B,Planning!$B2685,'Sales Hx'!$D:$D,Planning!$E2685))</f>
        <v>0</v>
      </c>
      <c r="J2685" s="16">
        <f>IF(COUNTIFS($C:$C,B2685)&gt;1,SUMIFS('Sales Hx'!$S:$S,'Sales Hx'!$B:$B,_xlfn.XLOOKUP(B2685,C:C,B:B),'Sales Hx'!$D:$D,E2685),SUMIFS('Sales Hx'!$S:$S,'Sales Hx'!$B:$B,$B2685,'Sales Hx'!$D:$D,$E2685))</f>
        <v>9.8684210526315791E-2</v>
      </c>
      <c r="K2685" s="16">
        <f t="shared" si="230"/>
        <v>0</v>
      </c>
      <c r="L2685" s="12">
        <f>IF(M2685&lt;&gt;"",M2685,IF(COUNTIFS($C:$C,B2685)&gt;1,SUMIFS('Sales Hx'!V:V,'Sales Hx'!$B:$B,_xlfn.XLOOKUP(B2685,C:C,B:B),'Sales Hx'!$D:$D,$E2685),SUMIFS('Sales Hx'!V:V,'Sales Hx'!$B:$B,$B2685,'Sales Hx'!$D:$D,$E2685)))</f>
        <v>0</v>
      </c>
      <c r="M2685" s="12">
        <v>0</v>
      </c>
      <c r="N2685" s="15">
        <f t="shared" si="232"/>
        <v>9.8684210526315791E-2</v>
      </c>
      <c r="O2685" s="21">
        <f t="shared" si="229"/>
        <v>12</v>
      </c>
      <c r="P2685" s="24">
        <v>0.73</v>
      </c>
      <c r="Q2685" s="18">
        <f t="shared" si="231"/>
        <v>8.76</v>
      </c>
      <c r="R2685" s="2">
        <v>1</v>
      </c>
      <c r="S2685" s="2">
        <v>120</v>
      </c>
      <c r="T2685" s="2" t="s">
        <v>4647</v>
      </c>
      <c r="U2685" s="28" t="str">
        <f>IF(G2685=0,"",_xlfn.MINIFS('PO Details'!$I:$I,'PO Details'!$D:$D,Planning!$B2685,'PO Details'!$L:$L,Planning!$E2685))</f>
        <v/>
      </c>
      <c r="V2685" s="29" t="s">
        <v>4640</v>
      </c>
      <c r="W2685" t="str">
        <f t="shared" si="233"/>
        <v/>
      </c>
      <c r="X2685" s="2">
        <v>120</v>
      </c>
    </row>
    <row r="2686" spans="1:24" x14ac:dyDescent="0.25">
      <c r="A2686" s="11"/>
      <c r="B2686" s="22" t="s">
        <v>5097</v>
      </c>
      <c r="C2686" s="22"/>
      <c r="D2686" s="22" t="s">
        <v>5098</v>
      </c>
      <c r="E2686" s="31" t="s">
        <v>106</v>
      </c>
      <c r="F2686" s="12">
        <f>SUMIFS('Inventory Details'!$H:$H,'Inventory Details'!$B:$B,$B2686,'Inventory Details'!$E:$E,$E2686)</f>
        <v>0</v>
      </c>
      <c r="G2686" s="12">
        <f>SUMIFS('PO Details'!$H:$H,'PO Details'!$D:$D,Planning!$B2686,'PO Details'!$L:$L,$E2686)</f>
        <v>105</v>
      </c>
      <c r="H2686" s="12">
        <f>SUMIFS('SO Details'!$G:$G,'SO Details'!$D:$D,Planning!$B2686,'SO Details'!$K:$K,$E2686)</f>
        <v>0</v>
      </c>
      <c r="I2686" s="20">
        <f>IF(COUNTIFS($C:$C,B2686)&gt;1,SUMIFS('Sales Hx'!$Q:$Q,'Sales Hx'!$B:$B,_xlfn.XLOOKUP(B2686,C:C,B:B),'Sales Hx'!$D:$D,Planning!$E2686),SUMIFS('Sales Hx'!$Q:$Q,'Sales Hx'!$B:$B,Planning!$B2686,'Sales Hx'!$D:$D,Planning!$E2686))</f>
        <v>348.59999999999997</v>
      </c>
      <c r="J2686" s="16">
        <f>IF(COUNTIFS($C:$C,B2686)&gt;1,SUMIFS('Sales Hx'!$S:$S,'Sales Hx'!$B:$B,_xlfn.XLOOKUP(B2686,C:C,B:B),'Sales Hx'!$D:$D,E2686),SUMIFS('Sales Hx'!$S:$S,'Sales Hx'!$B:$B,$B2686,'Sales Hx'!$D:$D,$E2686))</f>
        <v>2.7549342105263155</v>
      </c>
      <c r="K2686" s="16">
        <f t="shared" si="230"/>
        <v>0.30120481927710846</v>
      </c>
      <c r="L2686" s="12">
        <f>IF(M2686&lt;&gt;"",M2686,IF(COUNTIFS($C:$C,B2686)&gt;1,SUMIFS('Sales Hx'!V:V,'Sales Hx'!$B:$B,_xlfn.XLOOKUP(B2686,C:C,B:B),'Sales Hx'!$D:$D,$E2686),SUMIFS('Sales Hx'!V:V,'Sales Hx'!$B:$B,$B2686,'Sales Hx'!$D:$D,$E2686)))</f>
        <v>0</v>
      </c>
      <c r="M2686" s="12">
        <v>0</v>
      </c>
      <c r="N2686" s="15">
        <f t="shared" si="232"/>
        <v>2.7549342105263155</v>
      </c>
      <c r="O2686" s="21">
        <f t="shared" si="229"/>
        <v>0</v>
      </c>
      <c r="P2686" s="24">
        <v>287.12619999999998</v>
      </c>
      <c r="Q2686" s="18">
        <f t="shared" si="231"/>
        <v>0</v>
      </c>
      <c r="R2686" s="2">
        <v>1</v>
      </c>
      <c r="S2686" s="2">
        <v>90</v>
      </c>
      <c r="T2686" s="2" t="s">
        <v>4647</v>
      </c>
      <c r="U2686" s="28">
        <f>IF(G2686=0,"",_xlfn.MINIFS('PO Details'!$I:$I,'PO Details'!$D:$D,Planning!$B2686,'PO Details'!$L:$L,Planning!$E2686))</f>
        <v>45490</v>
      </c>
      <c r="V2686" s="29" t="s">
        <v>4640</v>
      </c>
      <c r="W2686" t="str">
        <f t="shared" si="233"/>
        <v/>
      </c>
      <c r="X2686" s="2">
        <v>120</v>
      </c>
    </row>
    <row r="2687" spans="1:24" x14ac:dyDescent="0.25">
      <c r="A2687" s="11"/>
      <c r="B2687" s="22" t="s">
        <v>5097</v>
      </c>
      <c r="C2687" s="22"/>
      <c r="D2687" s="22" t="s">
        <v>5098</v>
      </c>
      <c r="E2687" s="31" t="s">
        <v>109</v>
      </c>
      <c r="F2687" s="12">
        <f>SUMIFS('Inventory Details'!$H:$H,'Inventory Details'!$B:$B,$B2687,'Inventory Details'!$E:$E,$E2687)</f>
        <v>0</v>
      </c>
      <c r="G2687" s="12">
        <f>SUMIFS('PO Details'!$H:$H,'PO Details'!$D:$D,Planning!$B2687,'PO Details'!$L:$L,$E2687)</f>
        <v>65</v>
      </c>
      <c r="H2687" s="12">
        <f>SUMIFS('SO Details'!$G:$G,'SO Details'!$D:$D,Planning!$B2687,'SO Details'!$K:$K,$E2687)</f>
        <v>0</v>
      </c>
      <c r="I2687" s="20">
        <f>IF(COUNTIFS($C:$C,B2687)&gt;1,SUMIFS('Sales Hx'!$Q:$Q,'Sales Hx'!$B:$B,_xlfn.XLOOKUP(B2687,C:C,B:B),'Sales Hx'!$D:$D,Planning!$E2687),SUMIFS('Sales Hx'!$Q:$Q,'Sales Hx'!$B:$B,Planning!$B2687,'Sales Hx'!$D:$D,Planning!$E2687))</f>
        <v>35</v>
      </c>
      <c r="J2687" s="16">
        <f>IF(COUNTIFS($C:$C,B2687)&gt;1,SUMIFS('Sales Hx'!$S:$S,'Sales Hx'!$B:$B,_xlfn.XLOOKUP(B2687,C:C,B:B),'Sales Hx'!$D:$D,E2687),SUMIFS('Sales Hx'!$S:$S,'Sales Hx'!$B:$B,$B2687,'Sales Hx'!$D:$D,$E2687))</f>
        <v>0.47203947368421056</v>
      </c>
      <c r="K2687" s="16">
        <f t="shared" si="230"/>
        <v>1.8571428571428572</v>
      </c>
      <c r="L2687" s="12">
        <f>IF(M2687&lt;&gt;"",M2687,IF(COUNTIFS($C:$C,B2687)&gt;1,SUMIFS('Sales Hx'!V:V,'Sales Hx'!$B:$B,_xlfn.XLOOKUP(B2687,C:C,B:B),'Sales Hx'!$D:$D,$E2687),SUMIFS('Sales Hx'!V:V,'Sales Hx'!$B:$B,$B2687,'Sales Hx'!$D:$D,$E2687)))</f>
        <v>0</v>
      </c>
      <c r="M2687" s="12">
        <v>0</v>
      </c>
      <c r="N2687" s="15">
        <f t="shared" si="232"/>
        <v>0.47203947368421056</v>
      </c>
      <c r="O2687" s="21">
        <f t="shared" si="229"/>
        <v>0</v>
      </c>
      <c r="P2687" s="24">
        <v>287.12619999999998</v>
      </c>
      <c r="Q2687" s="18">
        <f t="shared" si="231"/>
        <v>0</v>
      </c>
      <c r="R2687" s="2">
        <v>1</v>
      </c>
      <c r="S2687" s="2">
        <v>90</v>
      </c>
      <c r="T2687" s="2" t="s">
        <v>4647</v>
      </c>
      <c r="U2687" s="28">
        <f>IF(G2687=0,"",_xlfn.MINIFS('PO Details'!$I:$I,'PO Details'!$D:$D,Planning!$B2687,'PO Details'!$L:$L,Planning!$E2687))</f>
        <v>45490</v>
      </c>
      <c r="V2687" s="29" t="s">
        <v>4640</v>
      </c>
      <c r="W2687" t="str">
        <f t="shared" si="233"/>
        <v/>
      </c>
      <c r="X2687" s="2">
        <v>120</v>
      </c>
    </row>
    <row r="2688" spans="1:24" x14ac:dyDescent="0.25">
      <c r="A2688" s="11"/>
      <c r="B2688" s="22" t="s">
        <v>5097</v>
      </c>
      <c r="C2688" s="22"/>
      <c r="D2688" s="22" t="s">
        <v>5098</v>
      </c>
      <c r="E2688" s="31" t="s">
        <v>113</v>
      </c>
      <c r="F2688" s="12">
        <f>SUMIFS('Inventory Details'!$H:$H,'Inventory Details'!$B:$B,$B2688,'Inventory Details'!$E:$E,$E2688)</f>
        <v>0</v>
      </c>
      <c r="G2688" s="12">
        <f>SUMIFS('PO Details'!$H:$H,'PO Details'!$D:$D,Planning!$B2688,'PO Details'!$L:$L,$E2688)</f>
        <v>65</v>
      </c>
      <c r="H2688" s="12">
        <f>SUMIFS('SO Details'!$G:$G,'SO Details'!$D:$D,Planning!$B2688,'SO Details'!$K:$K,$E2688)</f>
        <v>0</v>
      </c>
      <c r="I2688" s="20">
        <f>IF(COUNTIFS($C:$C,B2688)&gt;1,SUMIFS('Sales Hx'!$Q:$Q,'Sales Hx'!$B:$B,_xlfn.XLOOKUP(B2688,C:C,B:B),'Sales Hx'!$D:$D,Planning!$E2688),SUMIFS('Sales Hx'!$Q:$Q,'Sales Hx'!$B:$B,Planning!$B2688,'Sales Hx'!$D:$D,Planning!$E2688))</f>
        <v>65.8</v>
      </c>
      <c r="J2688" s="16">
        <f>IF(COUNTIFS($C:$C,B2688)&gt;1,SUMIFS('Sales Hx'!$S:$S,'Sales Hx'!$B:$B,_xlfn.XLOOKUP(B2688,C:C,B:B),'Sales Hx'!$D:$D,E2688),SUMIFS('Sales Hx'!$S:$S,'Sales Hx'!$B:$B,$B2688,'Sales Hx'!$D:$D,$E2688))</f>
        <v>0.6206140350877194</v>
      </c>
      <c r="K2688" s="16">
        <f t="shared" si="230"/>
        <v>0.9878419452887538</v>
      </c>
      <c r="L2688" s="12">
        <f>IF(M2688&lt;&gt;"",M2688,IF(COUNTIFS($C:$C,B2688)&gt;1,SUMIFS('Sales Hx'!V:V,'Sales Hx'!$B:$B,_xlfn.XLOOKUP(B2688,C:C,B:B),'Sales Hx'!$D:$D,$E2688),SUMIFS('Sales Hx'!V:V,'Sales Hx'!$B:$B,$B2688,'Sales Hx'!$D:$D,$E2688)))</f>
        <v>0</v>
      </c>
      <c r="M2688" s="12">
        <v>0</v>
      </c>
      <c r="N2688" s="15">
        <f t="shared" si="232"/>
        <v>0.6206140350877194</v>
      </c>
      <c r="O2688" s="21">
        <f t="shared" si="229"/>
        <v>0</v>
      </c>
      <c r="P2688" s="24">
        <v>287.12619999999998</v>
      </c>
      <c r="Q2688" s="18">
        <f t="shared" si="231"/>
        <v>0</v>
      </c>
      <c r="R2688" s="2">
        <v>1</v>
      </c>
      <c r="S2688" s="2">
        <v>90</v>
      </c>
      <c r="T2688" s="2" t="s">
        <v>4647</v>
      </c>
      <c r="U2688" s="28">
        <f>IF(G2688=0,"",_xlfn.MINIFS('PO Details'!$I:$I,'PO Details'!$D:$D,Planning!$B2688,'PO Details'!$L:$L,Planning!$E2688))</f>
        <v>45490</v>
      </c>
      <c r="V2688" s="29" t="s">
        <v>4640</v>
      </c>
      <c r="W2688" t="str">
        <f t="shared" si="233"/>
        <v/>
      </c>
      <c r="X2688" s="2">
        <v>120</v>
      </c>
    </row>
    <row r="2689" spans="1:24" x14ac:dyDescent="0.25">
      <c r="A2689" s="11"/>
      <c r="B2689" s="22" t="s">
        <v>5097</v>
      </c>
      <c r="C2689" s="22"/>
      <c r="D2689" s="22" t="s">
        <v>5098</v>
      </c>
      <c r="E2689" s="31" t="s">
        <v>820</v>
      </c>
      <c r="F2689" s="12">
        <f>SUMIFS('Inventory Details'!$H:$H,'Inventory Details'!$B:$B,$B2689,'Inventory Details'!$E:$E,$E2689)</f>
        <v>0</v>
      </c>
      <c r="G2689" s="12">
        <f>SUMIFS('PO Details'!$H:$H,'PO Details'!$D:$D,Planning!$B2689,'PO Details'!$L:$L,$E2689)</f>
        <v>45</v>
      </c>
      <c r="H2689" s="12">
        <f>SUMIFS('SO Details'!$G:$G,'SO Details'!$D:$D,Planning!$B2689,'SO Details'!$K:$K,$E2689)</f>
        <v>0</v>
      </c>
      <c r="I2689" s="20">
        <f>IF(COUNTIFS($C:$C,B2689)&gt;1,SUMIFS('Sales Hx'!$Q:$Q,'Sales Hx'!$B:$B,_xlfn.XLOOKUP(B2689,C:C,B:B),'Sales Hx'!$D:$D,Planning!$E2689),SUMIFS('Sales Hx'!$Q:$Q,'Sales Hx'!$B:$B,Planning!$B2689,'Sales Hx'!$D:$D,Planning!$E2689))</f>
        <v>14</v>
      </c>
      <c r="J2689" s="16">
        <f>IF(COUNTIFS($C:$C,B2689)&gt;1,SUMIFS('Sales Hx'!$S:$S,'Sales Hx'!$B:$B,_xlfn.XLOOKUP(B2689,C:C,B:B),'Sales Hx'!$D:$D,E2689),SUMIFS('Sales Hx'!$S:$S,'Sales Hx'!$B:$B,$B2689,'Sales Hx'!$D:$D,$E2689))</f>
        <v>0.15921052631578947</v>
      </c>
      <c r="K2689" s="16">
        <f t="shared" si="230"/>
        <v>3.2142857142857144</v>
      </c>
      <c r="L2689" s="12">
        <f>IF(M2689&lt;&gt;"",M2689,IF(COUNTIFS($C:$C,B2689)&gt;1,SUMIFS('Sales Hx'!V:V,'Sales Hx'!$B:$B,_xlfn.XLOOKUP(B2689,C:C,B:B),'Sales Hx'!$D:$D,$E2689),SUMIFS('Sales Hx'!V:V,'Sales Hx'!$B:$B,$B2689,'Sales Hx'!$D:$D,$E2689)))</f>
        <v>0</v>
      </c>
      <c r="M2689" s="12">
        <v>0</v>
      </c>
      <c r="N2689" s="15">
        <f t="shared" si="232"/>
        <v>0.15921052631578947</v>
      </c>
      <c r="O2689" s="21">
        <f t="shared" si="229"/>
        <v>0</v>
      </c>
      <c r="P2689" s="24">
        <v>287.12619999999998</v>
      </c>
      <c r="Q2689" s="18">
        <f t="shared" si="231"/>
        <v>0</v>
      </c>
      <c r="R2689" s="2">
        <v>1</v>
      </c>
      <c r="S2689" s="2">
        <v>90</v>
      </c>
      <c r="T2689" s="2" t="s">
        <v>4647</v>
      </c>
      <c r="U2689" s="28">
        <f>IF(G2689=0,"",_xlfn.MINIFS('PO Details'!$I:$I,'PO Details'!$D:$D,Planning!$B2689,'PO Details'!$L:$L,Planning!$E2689))</f>
        <v>45490</v>
      </c>
      <c r="V2689" s="29" t="s">
        <v>4640</v>
      </c>
      <c r="W2689" t="str">
        <f t="shared" si="233"/>
        <v>Max</v>
      </c>
      <c r="X2689" s="2">
        <v>120</v>
      </c>
    </row>
    <row r="2690" spans="1:24" x14ac:dyDescent="0.25">
      <c r="A2690" s="11"/>
      <c r="B2690" s="22" t="s">
        <v>5097</v>
      </c>
      <c r="C2690" s="22"/>
      <c r="D2690" s="22" t="s">
        <v>5098</v>
      </c>
      <c r="E2690" s="31" t="s">
        <v>4746</v>
      </c>
      <c r="F2690" s="12">
        <f>SUMIFS('Inventory Details'!$H:$H,'Inventory Details'!$B:$B,$B2690,'Inventory Details'!$E:$E,$E2690)</f>
        <v>0</v>
      </c>
      <c r="G2690" s="12">
        <f>SUMIFS('PO Details'!$H:$H,'PO Details'!$D:$D,Planning!$B2690,'PO Details'!$L:$L,$E2690)</f>
        <v>120</v>
      </c>
      <c r="H2690" s="12">
        <f>SUMIFS('SO Details'!$G:$G,'SO Details'!$D:$D,Planning!$B2690,'SO Details'!$K:$K,$E2690)</f>
        <v>0</v>
      </c>
      <c r="I2690" s="20">
        <f>IF(COUNTIFS($C:$C,B2690)&gt;1,SUMIFS('Sales Hx'!$Q:$Q,'Sales Hx'!$B:$B,_xlfn.XLOOKUP(B2690,C:C,B:B),'Sales Hx'!$D:$D,Planning!$E2690),SUMIFS('Sales Hx'!$Q:$Q,'Sales Hx'!$B:$B,Planning!$B2690,'Sales Hx'!$D:$D,Planning!$E2690))</f>
        <v>177.79999999999998</v>
      </c>
      <c r="J2690" s="16">
        <f>IF(COUNTIFS($C:$C,B2690)&gt;1,SUMIFS('Sales Hx'!$S:$S,'Sales Hx'!$B:$B,_xlfn.XLOOKUP(B2690,C:C,B:B),'Sales Hx'!$D:$D,E2690),SUMIFS('Sales Hx'!$S:$S,'Sales Hx'!$B:$B,$B2690,'Sales Hx'!$D:$D,$E2690))</f>
        <v>1.7811004784688993</v>
      </c>
      <c r="K2690" s="16">
        <f t="shared" si="230"/>
        <v>0.67491563554555689</v>
      </c>
      <c r="L2690" s="12">
        <f>IF(M2690&lt;&gt;"",M2690,IF(COUNTIFS($C:$C,B2690)&gt;1,SUMIFS('Sales Hx'!V:V,'Sales Hx'!$B:$B,_xlfn.XLOOKUP(B2690,C:C,B:B),'Sales Hx'!$D:$D,$E2690),SUMIFS('Sales Hx'!V:V,'Sales Hx'!$B:$B,$B2690,'Sales Hx'!$D:$D,$E2690)))</f>
        <v>0</v>
      </c>
      <c r="M2690" s="12">
        <v>0</v>
      </c>
      <c r="N2690" s="15">
        <f t="shared" si="232"/>
        <v>1.7811004784688993</v>
      </c>
      <c r="O2690" s="21">
        <f t="shared" ref="O2690:O2753" si="234">MROUND(ROUND(IFERROR(IF(C2690&lt;&gt;"",0,IF(T2690="DC'd",0,IF(AND(J2690=0,F2690+G2690&lt;H2690),H2690-F2690+G2690,IF(F2690+G2690&lt;N2690,N2690+MAX((IF(J2690*R2690&gt;F2690,F2690,J2690*R2690))+J2690*S2690-F2690-G2690+H2690,0))))),0),0),1)</f>
        <v>0</v>
      </c>
      <c r="P2690" s="24">
        <v>287.12619999999998</v>
      </c>
      <c r="Q2690" s="18">
        <f t="shared" si="231"/>
        <v>0</v>
      </c>
      <c r="R2690" s="2">
        <v>1</v>
      </c>
      <c r="S2690" s="2">
        <v>90</v>
      </c>
      <c r="T2690" s="2" t="s">
        <v>4647</v>
      </c>
      <c r="U2690" s="28">
        <f>IF(G2690=0,"",_xlfn.MINIFS('PO Details'!$I:$I,'PO Details'!$D:$D,Planning!$B2690,'PO Details'!$L:$L,Planning!$E2690))</f>
        <v>45490</v>
      </c>
      <c r="V2690" s="29" t="s">
        <v>4640</v>
      </c>
      <c r="W2690" t="str">
        <f t="shared" si="233"/>
        <v/>
      </c>
      <c r="X2690" s="2">
        <v>120</v>
      </c>
    </row>
    <row r="2691" spans="1:24" x14ac:dyDescent="0.25">
      <c r="A2691" s="11"/>
      <c r="B2691" s="22" t="s">
        <v>1764</v>
      </c>
      <c r="C2691" s="22" t="s">
        <v>356</v>
      </c>
      <c r="D2691" s="22" t="s">
        <v>1765</v>
      </c>
      <c r="E2691" s="31" t="s">
        <v>15</v>
      </c>
      <c r="F2691" s="12">
        <f>SUMIFS('Inventory Details'!$H:$H,'Inventory Details'!$B:$B,$B2691,'Inventory Details'!$E:$E,$E2691)</f>
        <v>0</v>
      </c>
      <c r="G2691" s="12">
        <f>SUMIFS('PO Details'!$H:$H,'PO Details'!$D:$D,Planning!$B2691,'PO Details'!$L:$L,$E2691)</f>
        <v>50</v>
      </c>
      <c r="H2691" s="12">
        <f>SUMIFS('SO Details'!$G:$G,'SO Details'!$D:$D,Planning!$B2691,'SO Details'!$K:$K,$E2691)</f>
        <v>0</v>
      </c>
      <c r="I2691" s="20">
        <f>IF(COUNTIFS($C:$C,B2691)&gt;1,SUMIFS('Sales Hx'!$Q:$Q,'Sales Hx'!$B:$B,_xlfn.XLOOKUP(B2691,C:C,B:B),'Sales Hx'!$D:$D,Planning!$E2691),SUMIFS('Sales Hx'!$Q:$Q,'Sales Hx'!$B:$B,Planning!$B2691,'Sales Hx'!$D:$D,Planning!$E2691))</f>
        <v>0</v>
      </c>
      <c r="J2691" s="16">
        <f>IF(COUNTIFS($C:$C,B2691)&gt;1,SUMIFS('Sales Hx'!$S:$S,'Sales Hx'!$B:$B,_xlfn.XLOOKUP(B2691,C:C,B:B),'Sales Hx'!$D:$D,E2691),SUMIFS('Sales Hx'!$S:$S,'Sales Hx'!$B:$B,$B2691,'Sales Hx'!$D:$D,$E2691))</f>
        <v>0</v>
      </c>
      <c r="K2691" s="16">
        <f t="shared" si="230"/>
        <v>0</v>
      </c>
      <c r="L2691" s="12">
        <f>IF(M2691&lt;&gt;"",M2691,IF(COUNTIFS($C:$C,B2691)&gt;1,SUMIFS('Sales Hx'!V:V,'Sales Hx'!$B:$B,_xlfn.XLOOKUP(B2691,C:C,B:B),'Sales Hx'!$D:$D,$E2691),SUMIFS('Sales Hx'!V:V,'Sales Hx'!$B:$B,$B2691,'Sales Hx'!$D:$D,$E2691)))</f>
        <v>0</v>
      </c>
      <c r="M2691" s="12">
        <v>0</v>
      </c>
      <c r="N2691" s="15">
        <f t="shared" si="232"/>
        <v>0</v>
      </c>
      <c r="O2691" s="21">
        <f t="shared" si="234"/>
        <v>0</v>
      </c>
      <c r="P2691" s="24">
        <v>2.4</v>
      </c>
      <c r="Q2691" s="18">
        <f t="shared" si="231"/>
        <v>0</v>
      </c>
      <c r="R2691" s="2">
        <v>1</v>
      </c>
      <c r="S2691" s="2">
        <v>120</v>
      </c>
      <c r="T2691" s="2" t="s">
        <v>4646</v>
      </c>
      <c r="U2691" s="28">
        <f>IF(G2691=0,"",_xlfn.MINIFS('PO Details'!$I:$I,'PO Details'!$D:$D,Planning!$B2691,'PO Details'!$L:$L,Planning!$E2691))</f>
        <v>45469</v>
      </c>
      <c r="V2691" s="29" t="s">
        <v>4640</v>
      </c>
      <c r="W2691" t="str">
        <f t="shared" si="233"/>
        <v/>
      </c>
      <c r="X2691" s="2">
        <v>120</v>
      </c>
    </row>
    <row r="2692" spans="1:24" x14ac:dyDescent="0.25">
      <c r="A2692" s="11"/>
      <c r="B2692" s="22" t="s">
        <v>1764</v>
      </c>
      <c r="C2692" s="22" t="s">
        <v>356</v>
      </c>
      <c r="D2692" s="22" t="s">
        <v>1765</v>
      </c>
      <c r="E2692" s="31" t="s">
        <v>108</v>
      </c>
      <c r="F2692" s="12">
        <f>SUMIFS('Inventory Details'!$H:$H,'Inventory Details'!$B:$B,$B2692,'Inventory Details'!$E:$E,$E2692)</f>
        <v>74</v>
      </c>
      <c r="G2692" s="12">
        <f>SUMIFS('PO Details'!$H:$H,'PO Details'!$D:$D,Planning!$B2692,'PO Details'!$L:$L,$E2692)</f>
        <v>0</v>
      </c>
      <c r="H2692" s="12">
        <f>SUMIFS('SO Details'!$G:$G,'SO Details'!$D:$D,Planning!$B2692,'SO Details'!$K:$K,$E2692)</f>
        <v>0</v>
      </c>
      <c r="I2692" s="20">
        <f>IF(COUNTIFS($C:$C,B2692)&gt;1,SUMIFS('Sales Hx'!$Q:$Q,'Sales Hx'!$B:$B,_xlfn.XLOOKUP(B2692,C:C,B:B),'Sales Hx'!$D:$D,Planning!$E2692),SUMIFS('Sales Hx'!$Q:$Q,'Sales Hx'!$B:$B,Planning!$B2692,'Sales Hx'!$D:$D,Planning!$E2692))</f>
        <v>0</v>
      </c>
      <c r="J2692" s="16">
        <f>IF(COUNTIFS($C:$C,B2692)&gt;1,SUMIFS('Sales Hx'!$S:$S,'Sales Hx'!$B:$B,_xlfn.XLOOKUP(B2692,C:C,B:B),'Sales Hx'!$D:$D,E2692),SUMIFS('Sales Hx'!$S:$S,'Sales Hx'!$B:$B,$B2692,'Sales Hx'!$D:$D,$E2692))</f>
        <v>0.72368421052631582</v>
      </c>
      <c r="K2692" s="16">
        <f t="shared" si="230"/>
        <v>0</v>
      </c>
      <c r="L2692" s="12">
        <f>IF(M2692&lt;&gt;"",M2692,IF(COUNTIFS($C:$C,B2692)&gt;1,SUMIFS('Sales Hx'!V:V,'Sales Hx'!$B:$B,_xlfn.XLOOKUP(B2692,C:C,B:B),'Sales Hx'!$D:$D,$E2692),SUMIFS('Sales Hx'!V:V,'Sales Hx'!$B:$B,$B2692,'Sales Hx'!$D:$D,$E2692)))</f>
        <v>0</v>
      </c>
      <c r="M2692" s="12">
        <v>0</v>
      </c>
      <c r="N2692" s="15">
        <f t="shared" si="232"/>
        <v>0.72368421052631582</v>
      </c>
      <c r="O2692" s="21">
        <f t="shared" si="234"/>
        <v>0</v>
      </c>
      <c r="P2692" s="24">
        <v>2.4</v>
      </c>
      <c r="Q2692" s="18">
        <f t="shared" si="231"/>
        <v>0</v>
      </c>
      <c r="R2692" s="2">
        <v>1</v>
      </c>
      <c r="S2692" s="2">
        <v>120</v>
      </c>
      <c r="T2692" s="2" t="s">
        <v>4646</v>
      </c>
      <c r="U2692" s="28" t="str">
        <f>IF(G2692=0,"",_xlfn.MINIFS('PO Details'!$I:$I,'PO Details'!$D:$D,Planning!$B2692,'PO Details'!$L:$L,Planning!$E2692))</f>
        <v/>
      </c>
      <c r="V2692" s="29" t="s">
        <v>4640</v>
      </c>
      <c r="W2692" t="str">
        <f t="shared" si="233"/>
        <v/>
      </c>
      <c r="X2692" s="2">
        <v>120</v>
      </c>
    </row>
    <row r="2693" spans="1:24" x14ac:dyDescent="0.25">
      <c r="A2693" s="11"/>
      <c r="B2693" s="22" t="s">
        <v>1764</v>
      </c>
      <c r="C2693" s="22" t="s">
        <v>356</v>
      </c>
      <c r="D2693" s="22" t="s">
        <v>1765</v>
      </c>
      <c r="E2693" s="31" t="s">
        <v>113</v>
      </c>
      <c r="F2693" s="12">
        <f>SUMIFS('Inventory Details'!$H:$H,'Inventory Details'!$B:$B,$B2693,'Inventory Details'!$E:$E,$E2693)</f>
        <v>16</v>
      </c>
      <c r="G2693" s="12">
        <f>SUMIFS('PO Details'!$H:$H,'PO Details'!$D:$D,Planning!$B2693,'PO Details'!$L:$L,$E2693)</f>
        <v>0</v>
      </c>
      <c r="H2693" s="12">
        <f>SUMIFS('SO Details'!$G:$G,'SO Details'!$D:$D,Planning!$B2693,'SO Details'!$K:$K,$E2693)</f>
        <v>7</v>
      </c>
      <c r="I2693" s="20">
        <f>IF(COUNTIFS($C:$C,B2693)&gt;1,SUMIFS('Sales Hx'!$Q:$Q,'Sales Hx'!$B:$B,_xlfn.XLOOKUP(B2693,C:C,B:B),'Sales Hx'!$D:$D,Planning!$E2693),SUMIFS('Sales Hx'!$Q:$Q,'Sales Hx'!$B:$B,Planning!$B2693,'Sales Hx'!$D:$D,Planning!$E2693))</f>
        <v>210</v>
      </c>
      <c r="J2693" s="16">
        <f>IF(COUNTIFS($C:$C,B2693)&gt;1,SUMIFS('Sales Hx'!$S:$S,'Sales Hx'!$B:$B,_xlfn.XLOOKUP(B2693,C:C,B:B),'Sales Hx'!$D:$D,E2693),SUMIFS('Sales Hx'!$S:$S,'Sales Hx'!$B:$B,$B2693,'Sales Hx'!$D:$D,$E2693))</f>
        <v>2.0148026315789473</v>
      </c>
      <c r="K2693" s="16">
        <f t="shared" si="230"/>
        <v>7.6190476190476197E-2</v>
      </c>
      <c r="L2693" s="12">
        <f>IF(M2693&lt;&gt;"",M2693,IF(COUNTIFS($C:$C,B2693)&gt;1,SUMIFS('Sales Hx'!V:V,'Sales Hx'!$B:$B,_xlfn.XLOOKUP(B2693,C:C,B:B),'Sales Hx'!$D:$D,$E2693),SUMIFS('Sales Hx'!V:V,'Sales Hx'!$B:$B,$B2693,'Sales Hx'!$D:$D,$E2693)))</f>
        <v>0</v>
      </c>
      <c r="M2693" s="12">
        <v>0</v>
      </c>
      <c r="N2693" s="15">
        <f t="shared" si="232"/>
        <v>2.0148026315789473</v>
      </c>
      <c r="O2693" s="21">
        <f t="shared" si="234"/>
        <v>0</v>
      </c>
      <c r="P2693" s="24">
        <v>2.4</v>
      </c>
      <c r="Q2693" s="18">
        <f t="shared" si="231"/>
        <v>0</v>
      </c>
      <c r="R2693" s="2">
        <v>1</v>
      </c>
      <c r="S2693" s="2">
        <v>120</v>
      </c>
      <c r="T2693" s="2" t="s">
        <v>4646</v>
      </c>
      <c r="U2693" s="28" t="str">
        <f>IF(G2693=0,"",_xlfn.MINIFS('PO Details'!$I:$I,'PO Details'!$D:$D,Planning!$B2693,'PO Details'!$L:$L,Planning!$E2693))</f>
        <v/>
      </c>
      <c r="V2693" s="29" t="s">
        <v>4640</v>
      </c>
      <c r="W2693" t="str">
        <f t="shared" si="233"/>
        <v/>
      </c>
      <c r="X2693" s="2">
        <v>120</v>
      </c>
    </row>
    <row r="2694" spans="1:24" x14ac:dyDescent="0.25">
      <c r="A2694" s="11"/>
      <c r="B2694" s="22" t="s">
        <v>1764</v>
      </c>
      <c r="C2694" s="22" t="s">
        <v>356</v>
      </c>
      <c r="D2694" s="22" t="s">
        <v>1765</v>
      </c>
      <c r="E2694" s="31" t="s">
        <v>109</v>
      </c>
      <c r="F2694" s="12">
        <f>SUMIFS('Inventory Details'!$H:$H,'Inventory Details'!$B:$B,$B2694,'Inventory Details'!$E:$E,$E2694)</f>
        <v>0</v>
      </c>
      <c r="G2694" s="12">
        <f>SUMIFS('PO Details'!$H:$H,'PO Details'!$D:$D,Planning!$B2694,'PO Details'!$L:$L,$E2694)</f>
        <v>0</v>
      </c>
      <c r="H2694" s="12">
        <f>SUMIFS('SO Details'!$G:$G,'SO Details'!$D:$D,Planning!$B2694,'SO Details'!$K:$K,$E2694)</f>
        <v>0</v>
      </c>
      <c r="I2694" s="20">
        <f>IF(COUNTIFS($C:$C,B2694)&gt;1,SUMIFS('Sales Hx'!$Q:$Q,'Sales Hx'!$B:$B,_xlfn.XLOOKUP(B2694,C:C,B:B),'Sales Hx'!$D:$D,Planning!$E2694),SUMIFS('Sales Hx'!$Q:$Q,'Sales Hx'!$B:$B,Planning!$B2694,'Sales Hx'!$D:$D,Planning!$E2694))</f>
        <v>0</v>
      </c>
      <c r="J2694" s="16">
        <f>IF(COUNTIFS($C:$C,B2694)&gt;1,SUMIFS('Sales Hx'!$S:$S,'Sales Hx'!$B:$B,_xlfn.XLOOKUP(B2694,C:C,B:B),'Sales Hx'!$D:$D,E2694),SUMIFS('Sales Hx'!$S:$S,'Sales Hx'!$B:$B,$B2694,'Sales Hx'!$D:$D,$E2694))</f>
        <v>0.13157894736842105</v>
      </c>
      <c r="K2694" s="16">
        <f t="shared" si="230"/>
        <v>0</v>
      </c>
      <c r="L2694" s="12">
        <f>IF(M2694&lt;&gt;"",M2694,IF(COUNTIFS($C:$C,B2694)&gt;1,SUMIFS('Sales Hx'!V:V,'Sales Hx'!$B:$B,_xlfn.XLOOKUP(B2694,C:C,B:B),'Sales Hx'!$D:$D,$E2694),SUMIFS('Sales Hx'!V:V,'Sales Hx'!$B:$B,$B2694,'Sales Hx'!$D:$D,$E2694)))</f>
        <v>0</v>
      </c>
      <c r="M2694" s="12">
        <v>0</v>
      </c>
      <c r="N2694" s="15">
        <f t="shared" si="232"/>
        <v>0.13157894736842105</v>
      </c>
      <c r="O2694" s="21">
        <f t="shared" si="234"/>
        <v>0</v>
      </c>
      <c r="P2694" s="24">
        <v>2.4</v>
      </c>
      <c r="Q2694" s="18">
        <f t="shared" si="231"/>
        <v>0</v>
      </c>
      <c r="R2694" s="2">
        <v>1</v>
      </c>
      <c r="S2694" s="2">
        <v>120</v>
      </c>
      <c r="T2694" s="2" t="s">
        <v>4646</v>
      </c>
      <c r="U2694" s="28" t="str">
        <f>IF(G2694=0,"",_xlfn.MINIFS('PO Details'!$I:$I,'PO Details'!$D:$D,Planning!$B2694,'PO Details'!$L:$L,Planning!$E2694))</f>
        <v/>
      </c>
      <c r="V2694" s="29" t="s">
        <v>4640</v>
      </c>
      <c r="W2694" t="str">
        <f t="shared" si="233"/>
        <v/>
      </c>
      <c r="X2694" s="2">
        <v>120</v>
      </c>
    </row>
    <row r="2695" spans="1:24" x14ac:dyDescent="0.25">
      <c r="A2695" s="11"/>
      <c r="B2695" s="22" t="s">
        <v>1764</v>
      </c>
      <c r="C2695" s="22" t="s">
        <v>356</v>
      </c>
      <c r="D2695" s="22" t="s">
        <v>1765</v>
      </c>
      <c r="E2695" s="31" t="s">
        <v>1201</v>
      </c>
      <c r="F2695" s="12">
        <f>SUMIFS('Inventory Details'!$H:$H,'Inventory Details'!$B:$B,$B2695,'Inventory Details'!$E:$E,$E2695)</f>
        <v>18</v>
      </c>
      <c r="G2695" s="12">
        <f>SUMIFS('PO Details'!$H:$H,'PO Details'!$D:$D,Planning!$B2695,'PO Details'!$L:$L,$E2695)</f>
        <v>0</v>
      </c>
      <c r="H2695" s="12">
        <f>SUMIFS('SO Details'!$G:$G,'SO Details'!$D:$D,Planning!$B2695,'SO Details'!$K:$K,$E2695)</f>
        <v>0</v>
      </c>
      <c r="I2695" s="20">
        <f>IF(COUNTIFS($C:$C,B2695)&gt;1,SUMIFS('Sales Hx'!$Q:$Q,'Sales Hx'!$B:$B,_xlfn.XLOOKUP(B2695,C:C,B:B),'Sales Hx'!$D:$D,Planning!$E2695),SUMIFS('Sales Hx'!$Q:$Q,'Sales Hx'!$B:$B,Planning!$B2695,'Sales Hx'!$D:$D,Planning!$E2695))</f>
        <v>0</v>
      </c>
      <c r="J2695" s="16">
        <f>IF(COUNTIFS($C:$C,B2695)&gt;1,SUMIFS('Sales Hx'!$S:$S,'Sales Hx'!$B:$B,_xlfn.XLOOKUP(B2695,C:C,B:B),'Sales Hx'!$D:$D,E2695),SUMIFS('Sales Hx'!$S:$S,'Sales Hx'!$B:$B,$B2695,'Sales Hx'!$D:$D,$E2695))</f>
        <v>0</v>
      </c>
      <c r="K2695" s="16">
        <f t="shared" si="230"/>
        <v>0</v>
      </c>
      <c r="L2695" s="12">
        <f>IF(M2695&lt;&gt;"",M2695,IF(COUNTIFS($C:$C,B2695)&gt;1,SUMIFS('Sales Hx'!V:V,'Sales Hx'!$B:$B,_xlfn.XLOOKUP(B2695,C:C,B:B),'Sales Hx'!$D:$D,$E2695),SUMIFS('Sales Hx'!V:V,'Sales Hx'!$B:$B,$B2695,'Sales Hx'!$D:$D,$E2695)))</f>
        <v>0</v>
      </c>
      <c r="M2695" s="12">
        <v>0</v>
      </c>
      <c r="N2695" s="15">
        <f t="shared" si="232"/>
        <v>0</v>
      </c>
      <c r="O2695" s="21">
        <f t="shared" si="234"/>
        <v>0</v>
      </c>
      <c r="P2695" s="24">
        <v>2.4</v>
      </c>
      <c r="Q2695" s="18">
        <f t="shared" si="231"/>
        <v>0</v>
      </c>
      <c r="R2695" s="2">
        <v>1</v>
      </c>
      <c r="S2695" s="2">
        <v>120</v>
      </c>
      <c r="T2695" s="2" t="s">
        <v>4646</v>
      </c>
      <c r="U2695" s="28" t="str">
        <f>IF(G2695=0,"",_xlfn.MINIFS('PO Details'!$I:$I,'PO Details'!$D:$D,Planning!$B2695,'PO Details'!$L:$L,Planning!$E2695))</f>
        <v/>
      </c>
      <c r="V2695" s="29" t="s">
        <v>4640</v>
      </c>
      <c r="W2695" t="str">
        <f t="shared" si="233"/>
        <v/>
      </c>
      <c r="X2695" s="2">
        <v>120</v>
      </c>
    </row>
    <row r="2696" spans="1:24" x14ac:dyDescent="0.25">
      <c r="A2696" s="11"/>
      <c r="B2696" s="22" t="s">
        <v>1764</v>
      </c>
      <c r="C2696" s="22" t="s">
        <v>356</v>
      </c>
      <c r="D2696" s="22" t="s">
        <v>1765</v>
      </c>
      <c r="E2696" s="31" t="s">
        <v>119</v>
      </c>
      <c r="F2696" s="12">
        <f>SUMIFS('Inventory Details'!$H:$H,'Inventory Details'!$B:$B,$B2696,'Inventory Details'!$E:$E,$E2696)</f>
        <v>59</v>
      </c>
      <c r="G2696" s="12">
        <f>SUMIFS('PO Details'!$H:$H,'PO Details'!$D:$D,Planning!$B2696,'PO Details'!$L:$L,$E2696)</f>
        <v>0</v>
      </c>
      <c r="H2696" s="12">
        <f>SUMIFS('SO Details'!$G:$G,'SO Details'!$D:$D,Planning!$B2696,'SO Details'!$K:$K,$E2696)</f>
        <v>0</v>
      </c>
      <c r="I2696" s="20">
        <f>IF(COUNTIFS($C:$C,B2696)&gt;1,SUMIFS('Sales Hx'!$Q:$Q,'Sales Hx'!$B:$B,_xlfn.XLOOKUP(B2696,C:C,B:B),'Sales Hx'!$D:$D,Planning!$E2696),SUMIFS('Sales Hx'!$Q:$Q,'Sales Hx'!$B:$B,Planning!$B2696,'Sales Hx'!$D:$D,Planning!$E2696))</f>
        <v>9.7999999999999989</v>
      </c>
      <c r="J2696" s="16">
        <f>IF(COUNTIFS($C:$C,B2696)&gt;1,SUMIFS('Sales Hx'!$S:$S,'Sales Hx'!$B:$B,_xlfn.XLOOKUP(B2696,C:C,B:B),'Sales Hx'!$D:$D,E2696),SUMIFS('Sales Hx'!$S:$S,'Sales Hx'!$B:$B,$B2696,'Sales Hx'!$D:$D,$E2696))</f>
        <v>0.14912280701754382</v>
      </c>
      <c r="K2696" s="16">
        <f t="shared" si="230"/>
        <v>6.0204081632653068</v>
      </c>
      <c r="L2696" s="12">
        <f>IF(M2696&lt;&gt;"",M2696,IF(COUNTIFS($C:$C,B2696)&gt;1,SUMIFS('Sales Hx'!V:V,'Sales Hx'!$B:$B,_xlfn.XLOOKUP(B2696,C:C,B:B),'Sales Hx'!$D:$D,$E2696),SUMIFS('Sales Hx'!V:V,'Sales Hx'!$B:$B,$B2696,'Sales Hx'!$D:$D,$E2696)))</f>
        <v>0</v>
      </c>
      <c r="M2696" s="12">
        <v>0</v>
      </c>
      <c r="N2696" s="15">
        <f t="shared" si="232"/>
        <v>0.14912280701754382</v>
      </c>
      <c r="O2696" s="21">
        <f t="shared" si="234"/>
        <v>0</v>
      </c>
      <c r="P2696" s="24">
        <v>2.4</v>
      </c>
      <c r="Q2696" s="18">
        <f t="shared" si="231"/>
        <v>0</v>
      </c>
      <c r="R2696" s="2">
        <v>1</v>
      </c>
      <c r="S2696" s="2">
        <v>120</v>
      </c>
      <c r="T2696" s="2" t="s">
        <v>4646</v>
      </c>
      <c r="U2696" s="28" t="str">
        <f>IF(G2696=0,"",_xlfn.MINIFS('PO Details'!$I:$I,'PO Details'!$D:$D,Planning!$B2696,'PO Details'!$L:$L,Planning!$E2696))</f>
        <v/>
      </c>
      <c r="V2696" s="29" t="s">
        <v>4640</v>
      </c>
      <c r="W2696" t="str">
        <f t="shared" si="233"/>
        <v>Max</v>
      </c>
      <c r="X2696" s="2">
        <v>120</v>
      </c>
    </row>
    <row r="2697" spans="1:24" x14ac:dyDescent="0.25">
      <c r="A2697" s="11"/>
      <c r="B2697" s="22" t="s">
        <v>1764</v>
      </c>
      <c r="C2697" s="22" t="s">
        <v>356</v>
      </c>
      <c r="D2697" s="22" t="s">
        <v>1765</v>
      </c>
      <c r="E2697" s="31" t="s">
        <v>106</v>
      </c>
      <c r="F2697" s="12">
        <f>SUMIFS('Inventory Details'!$H:$H,'Inventory Details'!$B:$B,$B2697,'Inventory Details'!$E:$E,$E2697)</f>
        <v>0</v>
      </c>
      <c r="G2697" s="12">
        <f>SUMIFS('PO Details'!$H:$H,'PO Details'!$D:$D,Planning!$B2697,'PO Details'!$L:$L,$E2697)</f>
        <v>0</v>
      </c>
      <c r="H2697" s="12">
        <f>SUMIFS('SO Details'!$G:$G,'SO Details'!$D:$D,Planning!$B2697,'SO Details'!$K:$K,$E2697)</f>
        <v>0</v>
      </c>
      <c r="I2697" s="20">
        <f>IF(COUNTIFS($C:$C,B2697)&gt;1,SUMIFS('Sales Hx'!$Q:$Q,'Sales Hx'!$B:$B,_xlfn.XLOOKUP(B2697,C:C,B:B),'Sales Hx'!$D:$D,Planning!$E2697),SUMIFS('Sales Hx'!$Q:$Q,'Sales Hx'!$B:$B,Planning!$B2697,'Sales Hx'!$D:$D,Planning!$E2697))</f>
        <v>0</v>
      </c>
      <c r="J2697" s="16">
        <f>IF(COUNTIFS($C:$C,B2697)&gt;1,SUMIFS('Sales Hx'!$S:$S,'Sales Hx'!$B:$B,_xlfn.XLOOKUP(B2697,C:C,B:B),'Sales Hx'!$D:$D,E2697),SUMIFS('Sales Hx'!$S:$S,'Sales Hx'!$B:$B,$B2697,'Sales Hx'!$D:$D,$E2697))</f>
        <v>7.6754385964912283E-2</v>
      </c>
      <c r="K2697" s="16">
        <f t="shared" si="230"/>
        <v>0</v>
      </c>
      <c r="L2697" s="12">
        <f>IF(M2697&lt;&gt;"",M2697,IF(COUNTIFS($C:$C,B2697)&gt;1,SUMIFS('Sales Hx'!V:V,'Sales Hx'!$B:$B,_xlfn.XLOOKUP(B2697,C:C,B:B),'Sales Hx'!$D:$D,$E2697),SUMIFS('Sales Hx'!V:V,'Sales Hx'!$B:$B,$B2697,'Sales Hx'!$D:$D,$E2697)))</f>
        <v>0</v>
      </c>
      <c r="M2697" s="12">
        <v>0</v>
      </c>
      <c r="N2697" s="15">
        <f t="shared" si="232"/>
        <v>7.6754385964912283E-2</v>
      </c>
      <c r="O2697" s="21">
        <f t="shared" si="234"/>
        <v>0</v>
      </c>
      <c r="P2697" s="24">
        <v>2.4</v>
      </c>
      <c r="Q2697" s="18">
        <f t="shared" si="231"/>
        <v>0</v>
      </c>
      <c r="R2697" s="2">
        <v>1</v>
      </c>
      <c r="S2697" s="2">
        <v>120</v>
      </c>
      <c r="T2697" s="2" t="s">
        <v>4646</v>
      </c>
      <c r="U2697" s="28" t="str">
        <f>IF(G2697=0,"",_xlfn.MINIFS('PO Details'!$I:$I,'PO Details'!$D:$D,Planning!$B2697,'PO Details'!$L:$L,Planning!$E2697))</f>
        <v/>
      </c>
      <c r="V2697" s="29" t="s">
        <v>4640</v>
      </c>
      <c r="W2697" t="str">
        <f t="shared" si="233"/>
        <v/>
      </c>
      <c r="X2697" s="2">
        <v>120</v>
      </c>
    </row>
    <row r="2698" spans="1:24" x14ac:dyDescent="0.25">
      <c r="A2698" s="11"/>
      <c r="B2698" s="22" t="s">
        <v>1764</v>
      </c>
      <c r="C2698" s="22" t="s">
        <v>356</v>
      </c>
      <c r="D2698" s="22" t="s">
        <v>1765</v>
      </c>
      <c r="E2698" s="31" t="s">
        <v>2214</v>
      </c>
      <c r="F2698" s="12">
        <f>SUMIFS('Inventory Details'!$H:$H,'Inventory Details'!$B:$B,$B2698,'Inventory Details'!$E:$E,$E2698)</f>
        <v>0</v>
      </c>
      <c r="G2698" s="12">
        <f>SUMIFS('PO Details'!$H:$H,'PO Details'!$D:$D,Planning!$B2698,'PO Details'!$L:$L,$E2698)</f>
        <v>0</v>
      </c>
      <c r="H2698" s="12">
        <f>SUMIFS('SO Details'!$G:$G,'SO Details'!$D:$D,Planning!$B2698,'SO Details'!$K:$K,$E2698)</f>
        <v>0</v>
      </c>
      <c r="I2698" s="20">
        <f>IF(COUNTIFS($C:$C,B2698)&gt;1,SUMIFS('Sales Hx'!$Q:$Q,'Sales Hx'!$B:$B,_xlfn.XLOOKUP(B2698,C:C,B:B),'Sales Hx'!$D:$D,Planning!$E2698),SUMIFS('Sales Hx'!$Q:$Q,'Sales Hx'!$B:$B,Planning!$B2698,'Sales Hx'!$D:$D,Planning!$E2698))</f>
        <v>0</v>
      </c>
      <c r="J2698" s="16">
        <f>IF(COUNTIFS($C:$C,B2698)&gt;1,SUMIFS('Sales Hx'!$S:$S,'Sales Hx'!$B:$B,_xlfn.XLOOKUP(B2698,C:C,B:B),'Sales Hx'!$D:$D,E2698),SUMIFS('Sales Hx'!$S:$S,'Sales Hx'!$B:$B,$B2698,'Sales Hx'!$D:$D,$E2698))</f>
        <v>0.19078947368421054</v>
      </c>
      <c r="K2698" s="16">
        <f t="shared" si="230"/>
        <v>0</v>
      </c>
      <c r="L2698" s="12">
        <f>IF(M2698&lt;&gt;"",M2698,IF(COUNTIFS($C:$C,B2698)&gt;1,SUMIFS('Sales Hx'!V:V,'Sales Hx'!$B:$B,_xlfn.XLOOKUP(B2698,C:C,B:B),'Sales Hx'!$D:$D,$E2698),SUMIFS('Sales Hx'!V:V,'Sales Hx'!$B:$B,$B2698,'Sales Hx'!$D:$D,$E2698)))</f>
        <v>0</v>
      </c>
      <c r="M2698" s="12">
        <v>0</v>
      </c>
      <c r="N2698" s="15">
        <f t="shared" si="232"/>
        <v>0.19078947368421054</v>
      </c>
      <c r="O2698" s="21">
        <f t="shared" si="234"/>
        <v>0</v>
      </c>
      <c r="P2698" s="24">
        <v>2.4</v>
      </c>
      <c r="Q2698" s="18">
        <f t="shared" si="231"/>
        <v>0</v>
      </c>
      <c r="R2698" s="2">
        <v>1</v>
      </c>
      <c r="S2698" s="2">
        <v>120</v>
      </c>
      <c r="T2698" s="2" t="s">
        <v>4646</v>
      </c>
      <c r="U2698" s="28" t="str">
        <f>IF(G2698=0,"",_xlfn.MINIFS('PO Details'!$I:$I,'PO Details'!$D:$D,Planning!$B2698,'PO Details'!$L:$L,Planning!$E2698))</f>
        <v/>
      </c>
      <c r="V2698" s="29" t="s">
        <v>4640</v>
      </c>
      <c r="W2698" t="str">
        <f t="shared" si="233"/>
        <v/>
      </c>
      <c r="X2698" s="2">
        <v>120</v>
      </c>
    </row>
    <row r="2699" spans="1:24" x14ac:dyDescent="0.25">
      <c r="A2699" s="11"/>
      <c r="B2699" s="22" t="s">
        <v>1764</v>
      </c>
      <c r="C2699" s="22" t="s">
        <v>356</v>
      </c>
      <c r="D2699" s="22" t="s">
        <v>1765</v>
      </c>
      <c r="E2699" s="31" t="s">
        <v>4746</v>
      </c>
      <c r="F2699" s="12">
        <f>SUMIFS('Inventory Details'!$H:$H,'Inventory Details'!$B:$B,$B2699,'Inventory Details'!$E:$E,$E2699)</f>
        <v>80</v>
      </c>
      <c r="G2699" s="12">
        <f>SUMIFS('PO Details'!$H:$H,'PO Details'!$D:$D,Planning!$B2699,'PO Details'!$L:$L,$E2699)</f>
        <v>0</v>
      </c>
      <c r="H2699" s="12">
        <f>SUMIFS('SO Details'!$G:$G,'SO Details'!$D:$D,Planning!$B2699,'SO Details'!$K:$K,$E2699)</f>
        <v>1</v>
      </c>
      <c r="I2699" s="20">
        <f>IF(COUNTIFS($C:$C,B2699)&gt;1,SUMIFS('Sales Hx'!$Q:$Q,'Sales Hx'!$B:$B,_xlfn.XLOOKUP(B2699,C:C,B:B),'Sales Hx'!$D:$D,Planning!$E2699),SUMIFS('Sales Hx'!$Q:$Q,'Sales Hx'!$B:$B,Planning!$B2699,'Sales Hx'!$D:$D,Planning!$E2699))</f>
        <v>0</v>
      </c>
      <c r="J2699" s="16">
        <f>IF(COUNTIFS($C:$C,B2699)&gt;1,SUMIFS('Sales Hx'!$S:$S,'Sales Hx'!$B:$B,_xlfn.XLOOKUP(B2699,C:C,B:B),'Sales Hx'!$D:$D,E2699),SUMIFS('Sales Hx'!$S:$S,'Sales Hx'!$B:$B,$B2699,'Sales Hx'!$D:$D,$E2699))</f>
        <v>0.23026315789473686</v>
      </c>
      <c r="K2699" s="16">
        <f t="shared" si="230"/>
        <v>0</v>
      </c>
      <c r="L2699" s="12">
        <f>IF(M2699&lt;&gt;"",M2699,IF(COUNTIFS($C:$C,B2699)&gt;1,SUMIFS('Sales Hx'!V:V,'Sales Hx'!$B:$B,_xlfn.XLOOKUP(B2699,C:C,B:B),'Sales Hx'!$D:$D,$E2699),SUMIFS('Sales Hx'!V:V,'Sales Hx'!$B:$B,$B2699,'Sales Hx'!$D:$D,$E2699)))</f>
        <v>0</v>
      </c>
      <c r="M2699" s="12">
        <v>0</v>
      </c>
      <c r="N2699" s="15">
        <f t="shared" si="232"/>
        <v>0.23026315789473686</v>
      </c>
      <c r="O2699" s="21">
        <f t="shared" si="234"/>
        <v>0</v>
      </c>
      <c r="P2699" s="24">
        <v>2.4</v>
      </c>
      <c r="Q2699" s="18">
        <f t="shared" si="231"/>
        <v>0</v>
      </c>
      <c r="R2699" s="2">
        <v>1</v>
      </c>
      <c r="S2699" s="2">
        <v>120</v>
      </c>
      <c r="T2699" s="2" t="s">
        <v>4646</v>
      </c>
      <c r="U2699" s="28" t="str">
        <f>IF(G2699=0,"",_xlfn.MINIFS('PO Details'!$I:$I,'PO Details'!$D:$D,Planning!$B2699,'PO Details'!$L:$L,Planning!$E2699))</f>
        <v/>
      </c>
      <c r="V2699" s="29" t="s">
        <v>4640</v>
      </c>
      <c r="W2699" t="str">
        <f t="shared" si="233"/>
        <v/>
      </c>
      <c r="X2699" s="2">
        <v>120</v>
      </c>
    </row>
    <row r="2700" spans="1:24" x14ac:dyDescent="0.25">
      <c r="A2700" s="11" t="s">
        <v>4616</v>
      </c>
      <c r="B2700" s="22" t="s">
        <v>356</v>
      </c>
      <c r="C2700" s="22"/>
      <c r="D2700" s="22" t="s">
        <v>356</v>
      </c>
      <c r="E2700" s="31" t="s">
        <v>106</v>
      </c>
      <c r="F2700" s="12">
        <f>SUMIFS('Inventory Details'!$H:$H,'Inventory Details'!$B:$B,$B2700,'Inventory Details'!$E:$E,$E2700)</f>
        <v>0</v>
      </c>
      <c r="G2700" s="12">
        <f>SUMIFS('PO Details'!$H:$H,'PO Details'!$D:$D,Planning!$B2700,'PO Details'!$L:$L,$E2700)</f>
        <v>170</v>
      </c>
      <c r="H2700" s="12">
        <f>SUMIFS('SO Details'!$G:$G,'SO Details'!$D:$D,Planning!$B2700,'SO Details'!$K:$K,$E2700)</f>
        <v>0</v>
      </c>
      <c r="I2700" s="20">
        <f>IF(COUNTIFS($C:$C,B2700)&gt;1,SUMIFS('Sales Hx'!$Q:$Q,'Sales Hx'!$B:$B,_xlfn.XLOOKUP(B2700,C:C,B:B),'Sales Hx'!$D:$D,Planning!$E2700),SUMIFS('Sales Hx'!$Q:$Q,'Sales Hx'!$B:$B,Planning!$B2700,'Sales Hx'!$D:$D,Planning!$E2700))</f>
        <v>0</v>
      </c>
      <c r="J2700" s="16">
        <f>IF(COUNTIFS($C:$C,B2700)&gt;1,SUMIFS('Sales Hx'!$S:$S,'Sales Hx'!$B:$B,_xlfn.XLOOKUP(B2700,C:C,B:B),'Sales Hx'!$D:$D,E2700),SUMIFS('Sales Hx'!$S:$S,'Sales Hx'!$B:$B,$B2700,'Sales Hx'!$D:$D,$E2700))</f>
        <v>7.6754385964912283E-2</v>
      </c>
      <c r="K2700" s="16">
        <f t="shared" si="230"/>
        <v>0</v>
      </c>
      <c r="L2700" s="12">
        <f>IF(M2700&lt;&gt;"",M2700,IF(COUNTIFS($C:$C,B2700)&gt;1,SUMIFS('Sales Hx'!V:V,'Sales Hx'!$B:$B,_xlfn.XLOOKUP(B2700,C:C,B:B),'Sales Hx'!$D:$D,$E2700),SUMIFS('Sales Hx'!V:V,'Sales Hx'!$B:$B,$B2700,'Sales Hx'!$D:$D,$E2700)))</f>
        <v>0</v>
      </c>
      <c r="M2700" s="12">
        <v>0</v>
      </c>
      <c r="N2700" s="15">
        <f t="shared" si="232"/>
        <v>7.6754385964912283E-2</v>
      </c>
      <c r="O2700" s="21">
        <f t="shared" si="234"/>
        <v>0</v>
      </c>
      <c r="P2700" s="24">
        <v>4.8</v>
      </c>
      <c r="Q2700" s="18">
        <f t="shared" si="231"/>
        <v>0</v>
      </c>
      <c r="R2700" s="2">
        <v>1</v>
      </c>
      <c r="S2700" s="2">
        <v>120</v>
      </c>
      <c r="T2700" s="2" t="s">
        <v>4647</v>
      </c>
      <c r="U2700" s="28">
        <f>IF(G2700=0,"",_xlfn.MINIFS('PO Details'!$I:$I,'PO Details'!$D:$D,Planning!$B2700,'PO Details'!$L:$L,Planning!$E2700))</f>
        <v>45443</v>
      </c>
      <c r="V2700" s="29" t="s">
        <v>4640</v>
      </c>
      <c r="W2700" t="str">
        <f t="shared" si="233"/>
        <v/>
      </c>
      <c r="X2700" s="2">
        <v>120</v>
      </c>
    </row>
    <row r="2701" spans="1:24" x14ac:dyDescent="0.25">
      <c r="A2701" s="11" t="s">
        <v>4616</v>
      </c>
      <c r="B2701" s="22" t="s">
        <v>356</v>
      </c>
      <c r="C2701" s="22"/>
      <c r="D2701" s="22" t="s">
        <v>356</v>
      </c>
      <c r="E2701" s="31" t="s">
        <v>119</v>
      </c>
      <c r="F2701" s="12">
        <f>SUMIFS('Inventory Details'!$H:$H,'Inventory Details'!$B:$B,$B2701,'Inventory Details'!$E:$E,$E2701)</f>
        <v>16</v>
      </c>
      <c r="G2701" s="12">
        <f>SUMIFS('PO Details'!$H:$H,'PO Details'!$D:$D,Planning!$B2701,'PO Details'!$L:$L,$E2701)</f>
        <v>10</v>
      </c>
      <c r="H2701" s="12">
        <f>SUMIFS('SO Details'!$G:$G,'SO Details'!$D:$D,Planning!$B2701,'SO Details'!$K:$K,$E2701)</f>
        <v>0</v>
      </c>
      <c r="I2701" s="20">
        <f>IF(COUNTIFS($C:$C,B2701)&gt;1,SUMIFS('Sales Hx'!$Q:$Q,'Sales Hx'!$B:$B,_xlfn.XLOOKUP(B2701,C:C,B:B),'Sales Hx'!$D:$D,Planning!$E2701),SUMIFS('Sales Hx'!$Q:$Q,'Sales Hx'!$B:$B,Planning!$B2701,'Sales Hx'!$D:$D,Planning!$E2701))</f>
        <v>9.7999999999999989</v>
      </c>
      <c r="J2701" s="16">
        <f>IF(COUNTIFS($C:$C,B2701)&gt;1,SUMIFS('Sales Hx'!$S:$S,'Sales Hx'!$B:$B,_xlfn.XLOOKUP(B2701,C:C,B:B),'Sales Hx'!$D:$D,E2701),SUMIFS('Sales Hx'!$S:$S,'Sales Hx'!$B:$B,$B2701,'Sales Hx'!$D:$D,$E2701))</f>
        <v>0.14912280701754382</v>
      </c>
      <c r="K2701" s="16">
        <f t="shared" si="230"/>
        <v>2.6530612244897962</v>
      </c>
      <c r="L2701" s="12">
        <f>IF(M2701&lt;&gt;"",M2701,IF(COUNTIFS($C:$C,B2701)&gt;1,SUMIFS('Sales Hx'!V:V,'Sales Hx'!$B:$B,_xlfn.XLOOKUP(B2701,C:C,B:B),'Sales Hx'!$D:$D,$E2701),SUMIFS('Sales Hx'!V:V,'Sales Hx'!$B:$B,$B2701,'Sales Hx'!$D:$D,$E2701)))</f>
        <v>0</v>
      </c>
      <c r="M2701" s="12">
        <v>0</v>
      </c>
      <c r="N2701" s="15">
        <f t="shared" si="232"/>
        <v>0.14912280701754382</v>
      </c>
      <c r="O2701" s="21">
        <f t="shared" si="234"/>
        <v>0</v>
      </c>
      <c r="P2701" s="24">
        <v>4.8</v>
      </c>
      <c r="Q2701" s="18">
        <f t="shared" si="231"/>
        <v>0</v>
      </c>
      <c r="R2701" s="2">
        <v>1</v>
      </c>
      <c r="S2701" s="2">
        <v>120</v>
      </c>
      <c r="T2701" s="2" t="s">
        <v>4647</v>
      </c>
      <c r="U2701" s="28">
        <f>IF(G2701=0,"",_xlfn.MINIFS('PO Details'!$I:$I,'PO Details'!$D:$D,Planning!$B2701,'PO Details'!$L:$L,Planning!$E2701))</f>
        <v>45534</v>
      </c>
      <c r="V2701" s="29" t="s">
        <v>4640</v>
      </c>
      <c r="W2701" t="str">
        <f t="shared" si="233"/>
        <v>Max</v>
      </c>
      <c r="X2701" s="2">
        <v>120</v>
      </c>
    </row>
    <row r="2702" spans="1:24" x14ac:dyDescent="0.25">
      <c r="A2702" s="11" t="s">
        <v>4616</v>
      </c>
      <c r="B2702" s="22" t="s">
        <v>356</v>
      </c>
      <c r="C2702" s="22"/>
      <c r="D2702" s="22" t="s">
        <v>356</v>
      </c>
      <c r="E2702" s="31" t="s">
        <v>4746</v>
      </c>
      <c r="F2702" s="12">
        <f>SUMIFS('Inventory Details'!$H:$H,'Inventory Details'!$B:$B,$B2702,'Inventory Details'!$E:$E,$E2702)</f>
        <v>266</v>
      </c>
      <c r="G2702" s="12">
        <f>SUMIFS('PO Details'!$H:$H,'PO Details'!$D:$D,Planning!$B2702,'PO Details'!$L:$L,$E2702)</f>
        <v>0</v>
      </c>
      <c r="H2702" s="12">
        <f>SUMIFS('SO Details'!$G:$G,'SO Details'!$D:$D,Planning!$B2702,'SO Details'!$K:$K,$E2702)</f>
        <v>5</v>
      </c>
      <c r="I2702" s="20">
        <f>IF(COUNTIFS($C:$C,B2702)&gt;1,SUMIFS('Sales Hx'!$Q:$Q,'Sales Hx'!$B:$B,_xlfn.XLOOKUP(B2702,C:C,B:B),'Sales Hx'!$D:$D,Planning!$E2702),SUMIFS('Sales Hx'!$Q:$Q,'Sales Hx'!$B:$B,Planning!$B2702,'Sales Hx'!$D:$D,Planning!$E2702))</f>
        <v>0</v>
      </c>
      <c r="J2702" s="16">
        <f>IF(COUNTIFS($C:$C,B2702)&gt;1,SUMIFS('Sales Hx'!$S:$S,'Sales Hx'!$B:$B,_xlfn.XLOOKUP(B2702,C:C,B:B),'Sales Hx'!$D:$D,E2702),SUMIFS('Sales Hx'!$S:$S,'Sales Hx'!$B:$B,$B2702,'Sales Hx'!$D:$D,$E2702))</f>
        <v>0.23026315789473686</v>
      </c>
      <c r="K2702" s="16">
        <f t="shared" si="230"/>
        <v>0</v>
      </c>
      <c r="L2702" s="12">
        <f>IF(M2702&lt;&gt;"",M2702,IF(COUNTIFS($C:$C,B2702)&gt;1,SUMIFS('Sales Hx'!V:V,'Sales Hx'!$B:$B,_xlfn.XLOOKUP(B2702,C:C,B:B),'Sales Hx'!$D:$D,$E2702),SUMIFS('Sales Hx'!V:V,'Sales Hx'!$B:$B,$B2702,'Sales Hx'!$D:$D,$E2702)))</f>
        <v>0</v>
      </c>
      <c r="M2702" s="12">
        <v>0</v>
      </c>
      <c r="N2702" s="15">
        <f t="shared" si="232"/>
        <v>0.23026315789473686</v>
      </c>
      <c r="O2702" s="21">
        <f t="shared" si="234"/>
        <v>0</v>
      </c>
      <c r="P2702" s="24">
        <v>4.8</v>
      </c>
      <c r="Q2702" s="18">
        <f t="shared" si="231"/>
        <v>0</v>
      </c>
      <c r="R2702" s="2">
        <v>1</v>
      </c>
      <c r="S2702" s="2">
        <v>120</v>
      </c>
      <c r="T2702" s="2" t="s">
        <v>4647</v>
      </c>
      <c r="U2702" s="28" t="str">
        <f>IF(G2702=0,"",_xlfn.MINIFS('PO Details'!$I:$I,'PO Details'!$D:$D,Planning!$B2702,'PO Details'!$L:$L,Planning!$E2702))</f>
        <v/>
      </c>
      <c r="V2702" s="29" t="s">
        <v>4640</v>
      </c>
      <c r="W2702" t="str">
        <f t="shared" si="233"/>
        <v/>
      </c>
      <c r="X2702" s="2">
        <v>120</v>
      </c>
    </row>
    <row r="2703" spans="1:24" x14ac:dyDescent="0.25">
      <c r="A2703" s="11" t="s">
        <v>4616</v>
      </c>
      <c r="B2703" s="22" t="s">
        <v>356</v>
      </c>
      <c r="C2703" s="22"/>
      <c r="D2703" s="22" t="s">
        <v>356</v>
      </c>
      <c r="E2703" s="31" t="s">
        <v>109</v>
      </c>
      <c r="F2703" s="12">
        <f>SUMIFS('Inventory Details'!$H:$H,'Inventory Details'!$B:$B,$B2703,'Inventory Details'!$E:$E,$E2703)</f>
        <v>58</v>
      </c>
      <c r="G2703" s="12">
        <f>SUMIFS('PO Details'!$H:$H,'PO Details'!$D:$D,Planning!$B2703,'PO Details'!$L:$L,$E2703)</f>
        <v>0</v>
      </c>
      <c r="H2703" s="12">
        <f>SUMIFS('SO Details'!$G:$G,'SO Details'!$D:$D,Planning!$B2703,'SO Details'!$K:$K,$E2703)</f>
        <v>3</v>
      </c>
      <c r="I2703" s="20">
        <f>IF(COUNTIFS($C:$C,B2703)&gt;1,SUMIFS('Sales Hx'!$Q:$Q,'Sales Hx'!$B:$B,_xlfn.XLOOKUP(B2703,C:C,B:B),'Sales Hx'!$D:$D,Planning!$E2703),SUMIFS('Sales Hx'!$Q:$Q,'Sales Hx'!$B:$B,Planning!$B2703,'Sales Hx'!$D:$D,Planning!$E2703))</f>
        <v>0</v>
      </c>
      <c r="J2703" s="16">
        <f>IF(COUNTIFS($C:$C,B2703)&gt;1,SUMIFS('Sales Hx'!$S:$S,'Sales Hx'!$B:$B,_xlfn.XLOOKUP(B2703,C:C,B:B),'Sales Hx'!$D:$D,E2703),SUMIFS('Sales Hx'!$S:$S,'Sales Hx'!$B:$B,$B2703,'Sales Hx'!$D:$D,$E2703))</f>
        <v>0.13157894736842105</v>
      </c>
      <c r="K2703" s="16">
        <f t="shared" si="230"/>
        <v>0</v>
      </c>
      <c r="L2703" s="12">
        <f>IF(M2703&lt;&gt;"",M2703,IF(COUNTIFS($C:$C,B2703)&gt;1,SUMIFS('Sales Hx'!V:V,'Sales Hx'!$B:$B,_xlfn.XLOOKUP(B2703,C:C,B:B),'Sales Hx'!$D:$D,$E2703),SUMIFS('Sales Hx'!V:V,'Sales Hx'!$B:$B,$B2703,'Sales Hx'!$D:$D,$E2703)))</f>
        <v>0</v>
      </c>
      <c r="M2703" s="12">
        <v>0</v>
      </c>
      <c r="N2703" s="15">
        <f t="shared" si="232"/>
        <v>0.13157894736842105</v>
      </c>
      <c r="O2703" s="21">
        <f t="shared" si="234"/>
        <v>0</v>
      </c>
      <c r="P2703" s="24">
        <v>4.8</v>
      </c>
      <c r="Q2703" s="18">
        <f t="shared" si="231"/>
        <v>0</v>
      </c>
      <c r="R2703" s="2">
        <v>1</v>
      </c>
      <c r="S2703" s="2">
        <v>120</v>
      </c>
      <c r="T2703" s="2" t="s">
        <v>4647</v>
      </c>
      <c r="U2703" s="28" t="str">
        <f>IF(G2703=0,"",_xlfn.MINIFS('PO Details'!$I:$I,'PO Details'!$D:$D,Planning!$B2703,'PO Details'!$L:$L,Planning!$E2703))</f>
        <v/>
      </c>
      <c r="V2703" s="29" t="s">
        <v>4640</v>
      </c>
      <c r="W2703" t="str">
        <f t="shared" si="233"/>
        <v/>
      </c>
      <c r="X2703" s="2">
        <v>120</v>
      </c>
    </row>
    <row r="2704" spans="1:24" x14ac:dyDescent="0.25">
      <c r="A2704" s="11" t="s">
        <v>4616</v>
      </c>
      <c r="B2704" s="22" t="s">
        <v>356</v>
      </c>
      <c r="C2704" s="22"/>
      <c r="D2704" s="22" t="s">
        <v>356</v>
      </c>
      <c r="E2704" s="31" t="s">
        <v>113</v>
      </c>
      <c r="F2704" s="12">
        <f>SUMIFS('Inventory Details'!$H:$H,'Inventory Details'!$B:$B,$B2704,'Inventory Details'!$E:$E,$E2704)</f>
        <v>242</v>
      </c>
      <c r="G2704" s="12">
        <f>SUMIFS('PO Details'!$H:$H,'PO Details'!$D:$D,Planning!$B2704,'PO Details'!$L:$L,$E2704)</f>
        <v>0</v>
      </c>
      <c r="H2704" s="12">
        <f>SUMIFS('SO Details'!$G:$G,'SO Details'!$D:$D,Planning!$B2704,'SO Details'!$K:$K,$E2704)</f>
        <v>0</v>
      </c>
      <c r="I2704" s="20">
        <f>IF(COUNTIFS($C:$C,B2704)&gt;1,SUMIFS('Sales Hx'!$Q:$Q,'Sales Hx'!$B:$B,_xlfn.XLOOKUP(B2704,C:C,B:B),'Sales Hx'!$D:$D,Planning!$E2704),SUMIFS('Sales Hx'!$Q:$Q,'Sales Hx'!$B:$B,Planning!$B2704,'Sales Hx'!$D:$D,Planning!$E2704))</f>
        <v>210</v>
      </c>
      <c r="J2704" s="16">
        <f>IF(COUNTIFS($C:$C,B2704)&gt;1,SUMIFS('Sales Hx'!$S:$S,'Sales Hx'!$B:$B,_xlfn.XLOOKUP(B2704,C:C,B:B),'Sales Hx'!$D:$D,E2704),SUMIFS('Sales Hx'!$S:$S,'Sales Hx'!$B:$B,$B2704,'Sales Hx'!$D:$D,$E2704))</f>
        <v>2.0148026315789473</v>
      </c>
      <c r="K2704" s="16">
        <f t="shared" si="230"/>
        <v>1.1523809523809523</v>
      </c>
      <c r="L2704" s="12">
        <f>IF(M2704&lt;&gt;"",M2704,IF(COUNTIFS($C:$C,B2704)&gt;1,SUMIFS('Sales Hx'!V:V,'Sales Hx'!$B:$B,_xlfn.XLOOKUP(B2704,C:C,B:B),'Sales Hx'!$D:$D,$E2704),SUMIFS('Sales Hx'!V:V,'Sales Hx'!$B:$B,$B2704,'Sales Hx'!$D:$D,$E2704)))</f>
        <v>0</v>
      </c>
      <c r="M2704" s="12">
        <v>0</v>
      </c>
      <c r="N2704" s="15">
        <f t="shared" si="232"/>
        <v>2.0148026315789473</v>
      </c>
      <c r="O2704" s="21">
        <f t="shared" si="234"/>
        <v>0</v>
      </c>
      <c r="P2704" s="24">
        <v>4.8</v>
      </c>
      <c r="Q2704" s="18">
        <f t="shared" si="231"/>
        <v>0</v>
      </c>
      <c r="R2704" s="2">
        <v>1</v>
      </c>
      <c r="S2704" s="2">
        <v>120</v>
      </c>
      <c r="T2704" s="2" t="s">
        <v>4647</v>
      </c>
      <c r="U2704" s="28" t="str">
        <f>IF(G2704=0,"",_xlfn.MINIFS('PO Details'!$I:$I,'PO Details'!$D:$D,Planning!$B2704,'PO Details'!$L:$L,Planning!$E2704))</f>
        <v/>
      </c>
      <c r="V2704" s="29" t="s">
        <v>4640</v>
      </c>
      <c r="W2704" t="str">
        <f t="shared" si="233"/>
        <v/>
      </c>
      <c r="X2704" s="2">
        <v>120</v>
      </c>
    </row>
    <row r="2705" spans="1:24" x14ac:dyDescent="0.25">
      <c r="A2705" s="11" t="s">
        <v>4616</v>
      </c>
      <c r="B2705" s="22" t="s">
        <v>356</v>
      </c>
      <c r="C2705" s="22"/>
      <c r="D2705" s="22" t="s">
        <v>356</v>
      </c>
      <c r="E2705" s="31" t="s">
        <v>820</v>
      </c>
      <c r="F2705" s="12">
        <f>SUMIFS('Inventory Details'!$H:$H,'Inventory Details'!$B:$B,$B2705,'Inventory Details'!$E:$E,$E2705)</f>
        <v>71</v>
      </c>
      <c r="G2705" s="12">
        <f>SUMIFS('PO Details'!$H:$H,'PO Details'!$D:$D,Planning!$B2705,'PO Details'!$L:$L,$E2705)</f>
        <v>0</v>
      </c>
      <c r="H2705" s="12">
        <f>SUMIFS('SO Details'!$G:$G,'SO Details'!$D:$D,Planning!$B2705,'SO Details'!$K:$K,$E2705)</f>
        <v>2</v>
      </c>
      <c r="I2705" s="20">
        <f>IF(COUNTIFS($C:$C,B2705)&gt;1,SUMIFS('Sales Hx'!$Q:$Q,'Sales Hx'!$B:$B,_xlfn.XLOOKUP(B2705,C:C,B:B),'Sales Hx'!$D:$D,Planning!$E2705),SUMIFS('Sales Hx'!$Q:$Q,'Sales Hx'!$B:$B,Planning!$B2705,'Sales Hx'!$D:$D,Planning!$E2705))</f>
        <v>0</v>
      </c>
      <c r="J2705" s="16">
        <f>IF(COUNTIFS($C:$C,B2705)&gt;1,SUMIFS('Sales Hx'!$S:$S,'Sales Hx'!$B:$B,_xlfn.XLOOKUP(B2705,C:C,B:B),'Sales Hx'!$D:$D,E2705),SUMIFS('Sales Hx'!$S:$S,'Sales Hx'!$B:$B,$B2705,'Sales Hx'!$D:$D,$E2705))</f>
        <v>0</v>
      </c>
      <c r="K2705" s="16">
        <f t="shared" si="230"/>
        <v>0</v>
      </c>
      <c r="L2705" s="12">
        <f>IF(M2705&lt;&gt;"",M2705,IF(COUNTIFS($C:$C,B2705)&gt;1,SUMIFS('Sales Hx'!V:V,'Sales Hx'!$B:$B,_xlfn.XLOOKUP(B2705,C:C,B:B),'Sales Hx'!$D:$D,$E2705),SUMIFS('Sales Hx'!V:V,'Sales Hx'!$B:$B,$B2705,'Sales Hx'!$D:$D,$E2705)))</f>
        <v>0</v>
      </c>
      <c r="M2705" s="12">
        <v>0</v>
      </c>
      <c r="N2705" s="15">
        <f t="shared" si="232"/>
        <v>0</v>
      </c>
      <c r="O2705" s="21">
        <f t="shared" si="234"/>
        <v>0</v>
      </c>
      <c r="P2705" s="24">
        <v>4.8</v>
      </c>
      <c r="Q2705" s="18">
        <f t="shared" si="231"/>
        <v>0</v>
      </c>
      <c r="R2705" s="2">
        <v>1</v>
      </c>
      <c r="S2705" s="2">
        <v>120</v>
      </c>
      <c r="T2705" s="2" t="s">
        <v>4647</v>
      </c>
      <c r="U2705" s="28" t="str">
        <f>IF(G2705=0,"",_xlfn.MINIFS('PO Details'!$I:$I,'PO Details'!$D:$D,Planning!$B2705,'PO Details'!$L:$L,Planning!$E2705))</f>
        <v/>
      </c>
      <c r="V2705" s="29" t="s">
        <v>4640</v>
      </c>
      <c r="W2705" t="str">
        <f t="shared" si="233"/>
        <v/>
      </c>
      <c r="X2705" s="2">
        <v>120</v>
      </c>
    </row>
    <row r="2706" spans="1:24" x14ac:dyDescent="0.25">
      <c r="A2706" s="11" t="s">
        <v>4619</v>
      </c>
      <c r="B2706" s="22" t="s">
        <v>357</v>
      </c>
      <c r="C2706" s="22"/>
      <c r="D2706" s="22" t="s">
        <v>358</v>
      </c>
      <c r="E2706" s="31" t="s">
        <v>4746</v>
      </c>
      <c r="F2706" s="12">
        <f>SUMIFS('Inventory Details'!$H:$H,'Inventory Details'!$B:$B,$B2706,'Inventory Details'!$E:$E,$E2706)</f>
        <v>221</v>
      </c>
      <c r="G2706" s="12">
        <f>SUMIFS('PO Details'!$H:$H,'PO Details'!$D:$D,Planning!$B2706,'PO Details'!$L:$L,$E2706)</f>
        <v>197</v>
      </c>
      <c r="H2706" s="12">
        <f>SUMIFS('SO Details'!$G:$G,'SO Details'!$D:$D,Planning!$B2706,'SO Details'!$K:$K,$E2706)</f>
        <v>2</v>
      </c>
      <c r="I2706" s="20">
        <f>IF(COUNTIFS($C:$C,B2706)&gt;1,SUMIFS('Sales Hx'!$Q:$Q,'Sales Hx'!$B:$B,_xlfn.XLOOKUP(B2706,C:C,B:B),'Sales Hx'!$D:$D,Planning!$E2706),SUMIFS('Sales Hx'!$Q:$Q,'Sales Hx'!$B:$B,Planning!$B2706,'Sales Hx'!$D:$D,Planning!$E2706))</f>
        <v>99.399999999999991</v>
      </c>
      <c r="J2706" s="16">
        <f>IF(COUNTIFS($C:$C,B2706)&gt;1,SUMIFS('Sales Hx'!$S:$S,'Sales Hx'!$B:$B,_xlfn.XLOOKUP(B2706,C:C,B:B),'Sales Hx'!$D:$D,E2706),SUMIFS('Sales Hx'!$S:$S,'Sales Hx'!$B:$B,$B2706,'Sales Hx'!$D:$D,$E2706))</f>
        <v>1.0625</v>
      </c>
      <c r="K2706" s="16">
        <f t="shared" si="230"/>
        <v>4.2052313883299801</v>
      </c>
      <c r="L2706" s="12">
        <f>IF(M2706&lt;&gt;"",M2706,IF(COUNTIFS($C:$C,B2706)&gt;1,SUMIFS('Sales Hx'!V:V,'Sales Hx'!$B:$B,_xlfn.XLOOKUP(B2706,C:C,B:B),'Sales Hx'!$D:$D,$E2706),SUMIFS('Sales Hx'!V:V,'Sales Hx'!$B:$B,$B2706,'Sales Hx'!$D:$D,$E2706)))</f>
        <v>0</v>
      </c>
      <c r="M2706" s="12">
        <v>0</v>
      </c>
      <c r="N2706" s="15">
        <f t="shared" si="232"/>
        <v>1.0625</v>
      </c>
      <c r="O2706" s="21">
        <f t="shared" si="234"/>
        <v>0</v>
      </c>
      <c r="P2706" s="24">
        <v>3.5</v>
      </c>
      <c r="Q2706" s="18">
        <f t="shared" si="231"/>
        <v>0</v>
      </c>
      <c r="R2706" s="2">
        <v>1</v>
      </c>
      <c r="S2706" s="2">
        <v>120</v>
      </c>
      <c r="T2706" s="2" t="s">
        <v>4647</v>
      </c>
      <c r="U2706" s="28">
        <f>IF(G2706=0,"",_xlfn.MINIFS('PO Details'!$I:$I,'PO Details'!$D:$D,Planning!$B2706,'PO Details'!$L:$L,Planning!$E2706))</f>
        <v>45441</v>
      </c>
      <c r="V2706" s="29" t="s">
        <v>4640</v>
      </c>
      <c r="W2706" t="str">
        <f t="shared" si="233"/>
        <v/>
      </c>
      <c r="X2706" s="2">
        <v>120</v>
      </c>
    </row>
    <row r="2707" spans="1:24" x14ac:dyDescent="0.25">
      <c r="A2707" s="11" t="s">
        <v>4619</v>
      </c>
      <c r="B2707" s="22" t="s">
        <v>357</v>
      </c>
      <c r="C2707" s="22"/>
      <c r="D2707" s="22" t="s">
        <v>358</v>
      </c>
      <c r="E2707" s="31" t="s">
        <v>106</v>
      </c>
      <c r="F2707" s="12">
        <f>SUMIFS('Inventory Details'!$H:$H,'Inventory Details'!$B:$B,$B2707,'Inventory Details'!$E:$E,$E2707)</f>
        <v>47</v>
      </c>
      <c r="G2707" s="12">
        <f>SUMIFS('PO Details'!$H:$H,'PO Details'!$D:$D,Planning!$B2707,'PO Details'!$L:$L,$E2707)</f>
        <v>45</v>
      </c>
      <c r="H2707" s="12">
        <f>SUMIFS('SO Details'!$G:$G,'SO Details'!$D:$D,Planning!$B2707,'SO Details'!$K:$K,$E2707)</f>
        <v>4</v>
      </c>
      <c r="I2707" s="20">
        <f>IF(COUNTIFS($C:$C,B2707)&gt;1,SUMIFS('Sales Hx'!$Q:$Q,'Sales Hx'!$B:$B,_xlfn.XLOOKUP(B2707,C:C,B:B),'Sales Hx'!$D:$D,Planning!$E2707),SUMIFS('Sales Hx'!$Q:$Q,'Sales Hx'!$B:$B,Planning!$B2707,'Sales Hx'!$D:$D,Planning!$E2707))</f>
        <v>16.799999999999997</v>
      </c>
      <c r="J2707" s="16">
        <f>IF(COUNTIFS($C:$C,B2707)&gt;1,SUMIFS('Sales Hx'!$S:$S,'Sales Hx'!$B:$B,_xlfn.XLOOKUP(B2707,C:C,B:B),'Sales Hx'!$D:$D,E2707),SUMIFS('Sales Hx'!$S:$S,'Sales Hx'!$B:$B,$B2707,'Sales Hx'!$D:$D,$E2707))</f>
        <v>0.28708133971291866</v>
      </c>
      <c r="K2707" s="16">
        <f t="shared" si="230"/>
        <v>5.4761904761904772</v>
      </c>
      <c r="L2707" s="12">
        <f>IF(M2707&lt;&gt;"",M2707,IF(COUNTIFS($C:$C,B2707)&gt;1,SUMIFS('Sales Hx'!V:V,'Sales Hx'!$B:$B,_xlfn.XLOOKUP(B2707,C:C,B:B),'Sales Hx'!$D:$D,$E2707),SUMIFS('Sales Hx'!V:V,'Sales Hx'!$B:$B,$B2707,'Sales Hx'!$D:$D,$E2707)))</f>
        <v>0</v>
      </c>
      <c r="M2707" s="12">
        <v>0</v>
      </c>
      <c r="N2707" s="15">
        <f t="shared" si="232"/>
        <v>0.28708133971291866</v>
      </c>
      <c r="O2707" s="21">
        <f t="shared" si="234"/>
        <v>0</v>
      </c>
      <c r="P2707" s="24">
        <v>3.5</v>
      </c>
      <c r="Q2707" s="18">
        <f t="shared" si="231"/>
        <v>0</v>
      </c>
      <c r="R2707" s="2">
        <v>1</v>
      </c>
      <c r="S2707" s="2">
        <v>120</v>
      </c>
      <c r="T2707" s="2" t="s">
        <v>4647</v>
      </c>
      <c r="U2707" s="28">
        <f>IF(G2707=0,"",_xlfn.MINIFS('PO Details'!$I:$I,'PO Details'!$D:$D,Planning!$B2707,'PO Details'!$L:$L,Planning!$E2707))</f>
        <v>45443</v>
      </c>
      <c r="V2707" s="29" t="s">
        <v>4640</v>
      </c>
      <c r="W2707" t="str">
        <f t="shared" si="233"/>
        <v>Max</v>
      </c>
      <c r="X2707" s="2">
        <v>120</v>
      </c>
    </row>
    <row r="2708" spans="1:24" x14ac:dyDescent="0.25">
      <c r="A2708" s="11" t="s">
        <v>4619</v>
      </c>
      <c r="B2708" s="22" t="s">
        <v>357</v>
      </c>
      <c r="C2708" s="22"/>
      <c r="D2708" s="22" t="s">
        <v>358</v>
      </c>
      <c r="E2708" s="31" t="s">
        <v>820</v>
      </c>
      <c r="F2708" s="12">
        <f>SUMIFS('Inventory Details'!$H:$H,'Inventory Details'!$B:$B,$B2708,'Inventory Details'!$E:$E,$E2708)</f>
        <v>0</v>
      </c>
      <c r="G2708" s="12">
        <f>SUMIFS('PO Details'!$H:$H,'PO Details'!$D:$D,Planning!$B2708,'PO Details'!$L:$L,$E2708)</f>
        <v>40</v>
      </c>
      <c r="H2708" s="12">
        <f>SUMIFS('SO Details'!$G:$G,'SO Details'!$D:$D,Planning!$B2708,'SO Details'!$K:$K,$E2708)</f>
        <v>0</v>
      </c>
      <c r="I2708" s="20">
        <f>IF(COUNTIFS($C:$C,B2708)&gt;1,SUMIFS('Sales Hx'!$Q:$Q,'Sales Hx'!$B:$B,_xlfn.XLOOKUP(B2708,C:C,B:B),'Sales Hx'!$D:$D,Planning!$E2708),SUMIFS('Sales Hx'!$Q:$Q,'Sales Hx'!$B:$B,Planning!$B2708,'Sales Hx'!$D:$D,Planning!$E2708))</f>
        <v>0</v>
      </c>
      <c r="J2708" s="16">
        <f>IF(COUNTIFS($C:$C,B2708)&gt;1,SUMIFS('Sales Hx'!$S:$S,'Sales Hx'!$B:$B,_xlfn.XLOOKUP(B2708,C:C,B:B),'Sales Hx'!$D:$D,E2708),SUMIFS('Sales Hx'!$S:$S,'Sales Hx'!$B:$B,$B2708,'Sales Hx'!$D:$D,$E2708))</f>
        <v>0</v>
      </c>
      <c r="K2708" s="16">
        <f t="shared" si="230"/>
        <v>0</v>
      </c>
      <c r="L2708" s="12">
        <f>IF(M2708&lt;&gt;"",M2708,IF(COUNTIFS($C:$C,B2708)&gt;1,SUMIFS('Sales Hx'!V:V,'Sales Hx'!$B:$B,_xlfn.XLOOKUP(B2708,C:C,B:B),'Sales Hx'!$D:$D,$E2708),SUMIFS('Sales Hx'!V:V,'Sales Hx'!$B:$B,$B2708,'Sales Hx'!$D:$D,$E2708)))</f>
        <v>0</v>
      </c>
      <c r="M2708" s="12">
        <v>0</v>
      </c>
      <c r="N2708" s="15">
        <f t="shared" si="232"/>
        <v>0</v>
      </c>
      <c r="O2708" s="21">
        <f t="shared" si="234"/>
        <v>0</v>
      </c>
      <c r="P2708" s="24">
        <v>3.5</v>
      </c>
      <c r="Q2708" s="18">
        <f t="shared" si="231"/>
        <v>0</v>
      </c>
      <c r="R2708" s="2">
        <v>1</v>
      </c>
      <c r="S2708" s="2">
        <v>120</v>
      </c>
      <c r="T2708" s="2" t="s">
        <v>4647</v>
      </c>
      <c r="U2708" s="28">
        <f>IF(G2708=0,"",_xlfn.MINIFS('PO Details'!$I:$I,'PO Details'!$D:$D,Planning!$B2708,'PO Details'!$L:$L,Planning!$E2708))</f>
        <v>45474</v>
      </c>
      <c r="V2708" s="29" t="s">
        <v>4640</v>
      </c>
      <c r="W2708" t="str">
        <f t="shared" si="233"/>
        <v/>
      </c>
      <c r="X2708" s="2">
        <v>120</v>
      </c>
    </row>
    <row r="2709" spans="1:24" x14ac:dyDescent="0.25">
      <c r="A2709" s="11" t="s">
        <v>4619</v>
      </c>
      <c r="B2709" s="22" t="s">
        <v>357</v>
      </c>
      <c r="C2709" s="22"/>
      <c r="D2709" s="22" t="s">
        <v>358</v>
      </c>
      <c r="E2709" s="31" t="s">
        <v>113</v>
      </c>
      <c r="F2709" s="12">
        <f>SUMIFS('Inventory Details'!$H:$H,'Inventory Details'!$B:$B,$B2709,'Inventory Details'!$E:$E,$E2709)</f>
        <v>50</v>
      </c>
      <c r="G2709" s="12">
        <f>SUMIFS('PO Details'!$H:$H,'PO Details'!$D:$D,Planning!$B2709,'PO Details'!$L:$L,$E2709)</f>
        <v>50</v>
      </c>
      <c r="H2709" s="12">
        <f>SUMIFS('SO Details'!$G:$G,'SO Details'!$D:$D,Planning!$B2709,'SO Details'!$K:$K,$E2709)</f>
        <v>0</v>
      </c>
      <c r="I2709" s="20">
        <f>IF(COUNTIFS($C:$C,B2709)&gt;1,SUMIFS('Sales Hx'!$Q:$Q,'Sales Hx'!$B:$B,_xlfn.XLOOKUP(B2709,C:C,B:B),'Sales Hx'!$D:$D,Planning!$E2709),SUMIFS('Sales Hx'!$Q:$Q,'Sales Hx'!$B:$B,Planning!$B2709,'Sales Hx'!$D:$D,Planning!$E2709))</f>
        <v>49</v>
      </c>
      <c r="J2709" s="16">
        <f>IF(COUNTIFS($C:$C,B2709)&gt;1,SUMIFS('Sales Hx'!$S:$S,'Sales Hx'!$B:$B,_xlfn.XLOOKUP(B2709,C:C,B:B),'Sales Hx'!$D:$D,E2709),SUMIFS('Sales Hx'!$S:$S,'Sales Hx'!$B:$B,$B2709,'Sales Hx'!$D:$D,$E2709))</f>
        <v>0.27521929824561409</v>
      </c>
      <c r="K2709" s="16">
        <f t="shared" si="230"/>
        <v>2.0408163265306123</v>
      </c>
      <c r="L2709" s="12">
        <f>IF(M2709&lt;&gt;"",M2709,IF(COUNTIFS($C:$C,B2709)&gt;1,SUMIFS('Sales Hx'!V:V,'Sales Hx'!$B:$B,_xlfn.XLOOKUP(B2709,C:C,B:B),'Sales Hx'!$D:$D,$E2709),SUMIFS('Sales Hx'!V:V,'Sales Hx'!$B:$B,$B2709,'Sales Hx'!$D:$D,$E2709)))</f>
        <v>0</v>
      </c>
      <c r="M2709" s="12">
        <v>0</v>
      </c>
      <c r="N2709" s="15">
        <f t="shared" si="232"/>
        <v>0.27521929824561409</v>
      </c>
      <c r="O2709" s="21">
        <f t="shared" si="234"/>
        <v>0</v>
      </c>
      <c r="P2709" s="24">
        <v>3.5</v>
      </c>
      <c r="Q2709" s="18">
        <f t="shared" si="231"/>
        <v>0</v>
      </c>
      <c r="R2709" s="2">
        <v>1</v>
      </c>
      <c r="S2709" s="2">
        <v>120</v>
      </c>
      <c r="T2709" s="2" t="s">
        <v>4647</v>
      </c>
      <c r="U2709" s="28">
        <f>IF(G2709=0,"",_xlfn.MINIFS('PO Details'!$I:$I,'PO Details'!$D:$D,Planning!$B2709,'PO Details'!$L:$L,Planning!$E2709))</f>
        <v>45474</v>
      </c>
      <c r="V2709" s="29" t="s">
        <v>4640</v>
      </c>
      <c r="W2709" t="str">
        <f t="shared" si="233"/>
        <v/>
      </c>
      <c r="X2709" s="2">
        <v>120</v>
      </c>
    </row>
    <row r="2710" spans="1:24" x14ac:dyDescent="0.25">
      <c r="A2710" s="11" t="s">
        <v>4619</v>
      </c>
      <c r="B2710" s="22" t="s">
        <v>357</v>
      </c>
      <c r="C2710" s="22"/>
      <c r="D2710" s="22" t="s">
        <v>358</v>
      </c>
      <c r="E2710" s="31" t="s">
        <v>109</v>
      </c>
      <c r="F2710" s="12">
        <f>SUMIFS('Inventory Details'!$H:$H,'Inventory Details'!$B:$B,$B2710,'Inventory Details'!$E:$E,$E2710)</f>
        <v>65</v>
      </c>
      <c r="G2710" s="12">
        <f>SUMIFS('PO Details'!$H:$H,'PO Details'!$D:$D,Planning!$B2710,'PO Details'!$L:$L,$E2710)</f>
        <v>0</v>
      </c>
      <c r="H2710" s="12">
        <f>SUMIFS('SO Details'!$G:$G,'SO Details'!$D:$D,Planning!$B2710,'SO Details'!$K:$K,$E2710)</f>
        <v>1</v>
      </c>
      <c r="I2710" s="20">
        <f>IF(COUNTIFS($C:$C,B2710)&gt;1,SUMIFS('Sales Hx'!$Q:$Q,'Sales Hx'!$B:$B,_xlfn.XLOOKUP(B2710,C:C,B:B),'Sales Hx'!$D:$D,Planning!$E2710),SUMIFS('Sales Hx'!$Q:$Q,'Sales Hx'!$B:$B,Planning!$B2710,'Sales Hx'!$D:$D,Planning!$E2710))</f>
        <v>32.199999999999996</v>
      </c>
      <c r="J2710" s="16">
        <f>IF(COUNTIFS($C:$C,B2710)&gt;1,SUMIFS('Sales Hx'!$S:$S,'Sales Hx'!$B:$B,_xlfn.XLOOKUP(B2710,C:C,B:B),'Sales Hx'!$D:$D,E2710),SUMIFS('Sales Hx'!$S:$S,'Sales Hx'!$B:$B,$B2710,'Sales Hx'!$D:$D,$E2710))</f>
        <v>0.46765350877192985</v>
      </c>
      <c r="K2710" s="16">
        <f t="shared" si="230"/>
        <v>2.018633540372671</v>
      </c>
      <c r="L2710" s="12">
        <f>IF(M2710&lt;&gt;"",M2710,IF(COUNTIFS($C:$C,B2710)&gt;1,SUMIFS('Sales Hx'!V:V,'Sales Hx'!$B:$B,_xlfn.XLOOKUP(B2710,C:C,B:B),'Sales Hx'!$D:$D,$E2710),SUMIFS('Sales Hx'!V:V,'Sales Hx'!$B:$B,$B2710,'Sales Hx'!$D:$D,$E2710)))</f>
        <v>0</v>
      </c>
      <c r="M2710" s="12">
        <v>0</v>
      </c>
      <c r="N2710" s="15">
        <f t="shared" si="232"/>
        <v>0.46765350877192985</v>
      </c>
      <c r="O2710" s="21">
        <f t="shared" si="234"/>
        <v>0</v>
      </c>
      <c r="P2710" s="24">
        <v>3.5</v>
      </c>
      <c r="Q2710" s="18">
        <f t="shared" si="231"/>
        <v>0</v>
      </c>
      <c r="R2710" s="2">
        <v>1</v>
      </c>
      <c r="S2710" s="2">
        <v>120</v>
      </c>
      <c r="T2710" s="2" t="s">
        <v>4647</v>
      </c>
      <c r="U2710" s="28" t="str">
        <f>IF(G2710=0,"",_xlfn.MINIFS('PO Details'!$I:$I,'PO Details'!$D:$D,Planning!$B2710,'PO Details'!$L:$L,Planning!$E2710))</f>
        <v/>
      </c>
      <c r="V2710" s="29" t="s">
        <v>4640</v>
      </c>
      <c r="W2710" t="str">
        <f t="shared" si="233"/>
        <v/>
      </c>
      <c r="X2710" s="2">
        <v>120</v>
      </c>
    </row>
    <row r="2711" spans="1:24" x14ac:dyDescent="0.25">
      <c r="A2711" s="11" t="s">
        <v>4619</v>
      </c>
      <c r="B2711" s="22" t="s">
        <v>357</v>
      </c>
      <c r="C2711" s="22"/>
      <c r="D2711" s="22" t="s">
        <v>358</v>
      </c>
      <c r="E2711" s="31" t="s">
        <v>1201</v>
      </c>
      <c r="F2711" s="12">
        <f>SUMIFS('Inventory Details'!$H:$H,'Inventory Details'!$B:$B,$B2711,'Inventory Details'!$E:$E,$E2711)</f>
        <v>1</v>
      </c>
      <c r="G2711" s="12">
        <f>SUMIFS('PO Details'!$H:$H,'PO Details'!$D:$D,Planning!$B2711,'PO Details'!$L:$L,$E2711)</f>
        <v>0</v>
      </c>
      <c r="H2711" s="12">
        <f>SUMIFS('SO Details'!$G:$G,'SO Details'!$D:$D,Planning!$B2711,'SO Details'!$K:$K,$E2711)</f>
        <v>0</v>
      </c>
      <c r="I2711" s="20">
        <f>IF(COUNTIFS($C:$C,B2711)&gt;1,SUMIFS('Sales Hx'!$Q:$Q,'Sales Hx'!$B:$B,_xlfn.XLOOKUP(B2711,C:C,B:B),'Sales Hx'!$D:$D,Planning!$E2711),SUMIFS('Sales Hx'!$Q:$Q,'Sales Hx'!$B:$B,Planning!$B2711,'Sales Hx'!$D:$D,Planning!$E2711))</f>
        <v>0</v>
      </c>
      <c r="J2711" s="16">
        <f>IF(COUNTIFS($C:$C,B2711)&gt;1,SUMIFS('Sales Hx'!$S:$S,'Sales Hx'!$B:$B,_xlfn.XLOOKUP(B2711,C:C,B:B),'Sales Hx'!$D:$D,E2711),SUMIFS('Sales Hx'!$S:$S,'Sales Hx'!$B:$B,$B2711,'Sales Hx'!$D:$D,$E2711))</f>
        <v>0</v>
      </c>
      <c r="K2711" s="16">
        <f t="shared" si="230"/>
        <v>0</v>
      </c>
      <c r="L2711" s="12">
        <f>IF(M2711&lt;&gt;"",M2711,IF(COUNTIFS($C:$C,B2711)&gt;1,SUMIFS('Sales Hx'!V:V,'Sales Hx'!$B:$B,_xlfn.XLOOKUP(B2711,C:C,B:B),'Sales Hx'!$D:$D,$E2711),SUMIFS('Sales Hx'!V:V,'Sales Hx'!$B:$B,$B2711,'Sales Hx'!$D:$D,$E2711)))</f>
        <v>0</v>
      </c>
      <c r="M2711" s="12">
        <v>0</v>
      </c>
      <c r="N2711" s="15">
        <f t="shared" si="232"/>
        <v>0</v>
      </c>
      <c r="O2711" s="21">
        <f t="shared" si="234"/>
        <v>0</v>
      </c>
      <c r="P2711" s="24">
        <v>3.5</v>
      </c>
      <c r="Q2711" s="18">
        <f t="shared" si="231"/>
        <v>0</v>
      </c>
      <c r="R2711" s="2">
        <v>1</v>
      </c>
      <c r="S2711" s="2">
        <v>120</v>
      </c>
      <c r="T2711" s="2" t="s">
        <v>4647</v>
      </c>
      <c r="U2711" s="28" t="str">
        <f>IF(G2711=0,"",_xlfn.MINIFS('PO Details'!$I:$I,'PO Details'!$D:$D,Planning!$B2711,'PO Details'!$L:$L,Planning!$E2711))</f>
        <v/>
      </c>
      <c r="V2711" s="29" t="s">
        <v>4640</v>
      </c>
      <c r="W2711" t="str">
        <f t="shared" si="233"/>
        <v/>
      </c>
      <c r="X2711" s="2">
        <v>120</v>
      </c>
    </row>
    <row r="2712" spans="1:24" x14ac:dyDescent="0.25">
      <c r="A2712" s="11" t="s">
        <v>4619</v>
      </c>
      <c r="B2712" s="22" t="s">
        <v>357</v>
      </c>
      <c r="C2712" s="22"/>
      <c r="D2712" s="22" t="s">
        <v>358</v>
      </c>
      <c r="E2712" s="31" t="s">
        <v>15</v>
      </c>
      <c r="F2712" s="12">
        <f>SUMIFS('Inventory Details'!$H:$H,'Inventory Details'!$B:$B,$B2712,'Inventory Details'!$E:$E,$E2712)</f>
        <v>0</v>
      </c>
      <c r="G2712" s="12">
        <f>SUMIFS('PO Details'!$H:$H,'PO Details'!$D:$D,Planning!$B2712,'PO Details'!$L:$L,$E2712)</f>
        <v>0</v>
      </c>
      <c r="H2712" s="12">
        <f>SUMIFS('SO Details'!$G:$G,'SO Details'!$D:$D,Planning!$B2712,'SO Details'!$K:$K,$E2712)</f>
        <v>20</v>
      </c>
      <c r="I2712" s="20">
        <f>IF(COUNTIFS($C:$C,B2712)&gt;1,SUMIFS('Sales Hx'!$Q:$Q,'Sales Hx'!$B:$B,_xlfn.XLOOKUP(B2712,C:C,B:B),'Sales Hx'!$D:$D,Planning!$E2712),SUMIFS('Sales Hx'!$Q:$Q,'Sales Hx'!$B:$B,Planning!$B2712,'Sales Hx'!$D:$D,Planning!$E2712))</f>
        <v>0</v>
      </c>
      <c r="J2712" s="16">
        <f>IF(COUNTIFS($C:$C,B2712)&gt;1,SUMIFS('Sales Hx'!$S:$S,'Sales Hx'!$B:$B,_xlfn.XLOOKUP(B2712,C:C,B:B),'Sales Hx'!$D:$D,E2712),SUMIFS('Sales Hx'!$S:$S,'Sales Hx'!$B:$B,$B2712,'Sales Hx'!$D:$D,$E2712))</f>
        <v>0.92105263157894746</v>
      </c>
      <c r="K2712" s="16">
        <f t="shared" si="230"/>
        <v>0</v>
      </c>
      <c r="L2712" s="12">
        <f>IF(M2712&lt;&gt;"",M2712,IF(COUNTIFS($C:$C,B2712)&gt;1,SUMIFS('Sales Hx'!V:V,'Sales Hx'!$B:$B,_xlfn.XLOOKUP(B2712,C:C,B:B),'Sales Hx'!$D:$D,$E2712),SUMIFS('Sales Hx'!V:V,'Sales Hx'!$B:$B,$B2712,'Sales Hx'!$D:$D,$E2712)))</f>
        <v>0</v>
      </c>
      <c r="M2712" s="12">
        <v>0</v>
      </c>
      <c r="N2712" s="15">
        <f t="shared" si="232"/>
        <v>0.92105263157894746</v>
      </c>
      <c r="O2712" s="21">
        <f t="shared" si="234"/>
        <v>131</v>
      </c>
      <c r="P2712" s="24">
        <v>3.5</v>
      </c>
      <c r="Q2712" s="18">
        <f t="shared" si="231"/>
        <v>458.5</v>
      </c>
      <c r="R2712" s="2">
        <v>1</v>
      </c>
      <c r="S2712" s="2">
        <v>120</v>
      </c>
      <c r="T2712" s="2" t="s">
        <v>4647</v>
      </c>
      <c r="U2712" s="28" t="str">
        <f>IF(G2712=0,"",_xlfn.MINIFS('PO Details'!$I:$I,'PO Details'!$D:$D,Planning!$B2712,'PO Details'!$L:$L,Planning!$E2712))</f>
        <v/>
      </c>
      <c r="V2712" s="29" t="s">
        <v>4640</v>
      </c>
      <c r="W2712" t="str">
        <f t="shared" si="233"/>
        <v/>
      </c>
      <c r="X2712" s="2">
        <v>120</v>
      </c>
    </row>
    <row r="2713" spans="1:24" x14ac:dyDescent="0.25">
      <c r="A2713" s="11" t="s">
        <v>4619</v>
      </c>
      <c r="B2713" s="22" t="s">
        <v>357</v>
      </c>
      <c r="C2713" s="22"/>
      <c r="D2713" s="22" t="s">
        <v>358</v>
      </c>
      <c r="E2713" s="31" t="s">
        <v>108</v>
      </c>
      <c r="F2713" s="12">
        <f>SUMIFS('Inventory Details'!$H:$H,'Inventory Details'!$B:$B,$B2713,'Inventory Details'!$E:$E,$E2713)</f>
        <v>0</v>
      </c>
      <c r="G2713" s="12">
        <f>SUMIFS('PO Details'!$H:$H,'PO Details'!$D:$D,Planning!$B2713,'PO Details'!$L:$L,$E2713)</f>
        <v>0</v>
      </c>
      <c r="H2713" s="12">
        <f>SUMIFS('SO Details'!$G:$G,'SO Details'!$D:$D,Planning!$B2713,'SO Details'!$K:$K,$E2713)</f>
        <v>0</v>
      </c>
      <c r="I2713" s="20">
        <f>IF(COUNTIFS($C:$C,B2713)&gt;1,SUMIFS('Sales Hx'!$Q:$Q,'Sales Hx'!$B:$B,_xlfn.XLOOKUP(B2713,C:C,B:B),'Sales Hx'!$D:$D,Planning!$E2713),SUMIFS('Sales Hx'!$Q:$Q,'Sales Hx'!$B:$B,Planning!$B2713,'Sales Hx'!$D:$D,Planning!$E2713))</f>
        <v>0</v>
      </c>
      <c r="J2713" s="16">
        <f>IF(COUNTIFS($C:$C,B2713)&gt;1,SUMIFS('Sales Hx'!$S:$S,'Sales Hx'!$B:$B,_xlfn.XLOOKUP(B2713,C:C,B:B),'Sales Hx'!$D:$D,E2713),SUMIFS('Sales Hx'!$S:$S,'Sales Hx'!$B:$B,$B2713,'Sales Hx'!$D:$D,$E2713))</f>
        <v>3.2894736842105261E-2</v>
      </c>
      <c r="K2713" s="16">
        <f t="shared" si="230"/>
        <v>0</v>
      </c>
      <c r="L2713" s="12">
        <f>IF(M2713&lt;&gt;"",M2713,IF(COUNTIFS($C:$C,B2713)&gt;1,SUMIFS('Sales Hx'!V:V,'Sales Hx'!$B:$B,_xlfn.XLOOKUP(B2713,C:C,B:B),'Sales Hx'!$D:$D,$E2713),SUMIFS('Sales Hx'!V:V,'Sales Hx'!$B:$B,$B2713,'Sales Hx'!$D:$D,$E2713)))</f>
        <v>0</v>
      </c>
      <c r="M2713" s="12">
        <v>0</v>
      </c>
      <c r="N2713" s="15">
        <f t="shared" si="232"/>
        <v>3.2894736842105261E-2</v>
      </c>
      <c r="O2713" s="21">
        <f t="shared" si="234"/>
        <v>4</v>
      </c>
      <c r="P2713" s="24">
        <v>3.5</v>
      </c>
      <c r="Q2713" s="18">
        <f t="shared" si="231"/>
        <v>14</v>
      </c>
      <c r="R2713" s="2">
        <v>1</v>
      </c>
      <c r="S2713" s="2">
        <v>120</v>
      </c>
      <c r="T2713" s="2" t="s">
        <v>4647</v>
      </c>
      <c r="U2713" s="28" t="str">
        <f>IF(G2713=0,"",_xlfn.MINIFS('PO Details'!$I:$I,'PO Details'!$D:$D,Planning!$B2713,'PO Details'!$L:$L,Planning!$E2713))</f>
        <v/>
      </c>
      <c r="V2713" s="29" t="s">
        <v>4640</v>
      </c>
      <c r="W2713" t="str">
        <f t="shared" si="233"/>
        <v/>
      </c>
      <c r="X2713" s="2">
        <v>120</v>
      </c>
    </row>
    <row r="2714" spans="1:24" x14ac:dyDescent="0.25">
      <c r="A2714" s="11" t="s">
        <v>4619</v>
      </c>
      <c r="B2714" s="22" t="s">
        <v>357</v>
      </c>
      <c r="C2714" s="22"/>
      <c r="D2714" s="22" t="s">
        <v>358</v>
      </c>
      <c r="E2714" s="31" t="s">
        <v>2214</v>
      </c>
      <c r="F2714" s="12">
        <f>SUMIFS('Inventory Details'!$H:$H,'Inventory Details'!$B:$B,$B2714,'Inventory Details'!$E:$E,$E2714)</f>
        <v>0</v>
      </c>
      <c r="G2714" s="12">
        <f>SUMIFS('PO Details'!$H:$H,'PO Details'!$D:$D,Planning!$B2714,'PO Details'!$L:$L,$E2714)</f>
        <v>0</v>
      </c>
      <c r="H2714" s="12">
        <f>SUMIFS('SO Details'!$G:$G,'SO Details'!$D:$D,Planning!$B2714,'SO Details'!$K:$K,$E2714)</f>
        <v>0</v>
      </c>
      <c r="I2714" s="20">
        <f>IF(COUNTIFS($C:$C,B2714)&gt;1,SUMIFS('Sales Hx'!$Q:$Q,'Sales Hx'!$B:$B,_xlfn.XLOOKUP(B2714,C:C,B:B),'Sales Hx'!$D:$D,Planning!$E2714),SUMIFS('Sales Hx'!$Q:$Q,'Sales Hx'!$B:$B,Planning!$B2714,'Sales Hx'!$D:$D,Planning!$E2714))</f>
        <v>0</v>
      </c>
      <c r="J2714" s="16">
        <f>IF(COUNTIFS($C:$C,B2714)&gt;1,SUMIFS('Sales Hx'!$S:$S,'Sales Hx'!$B:$B,_xlfn.XLOOKUP(B2714,C:C,B:B),'Sales Hx'!$D:$D,E2714),SUMIFS('Sales Hx'!$S:$S,'Sales Hx'!$B:$B,$B2714,'Sales Hx'!$D:$D,$E2714))</f>
        <v>0.13157894736842105</v>
      </c>
      <c r="K2714" s="16">
        <f t="shared" si="230"/>
        <v>0</v>
      </c>
      <c r="L2714" s="12">
        <f>IF(M2714&lt;&gt;"",M2714,IF(COUNTIFS($C:$C,B2714)&gt;1,SUMIFS('Sales Hx'!V:V,'Sales Hx'!$B:$B,_xlfn.XLOOKUP(B2714,C:C,B:B),'Sales Hx'!$D:$D,$E2714),SUMIFS('Sales Hx'!V:V,'Sales Hx'!$B:$B,$B2714,'Sales Hx'!$D:$D,$E2714)))</f>
        <v>0</v>
      </c>
      <c r="M2714" s="12">
        <v>0</v>
      </c>
      <c r="N2714" s="15">
        <f t="shared" si="232"/>
        <v>0.13157894736842105</v>
      </c>
      <c r="O2714" s="21">
        <f t="shared" si="234"/>
        <v>16</v>
      </c>
      <c r="P2714" s="24">
        <v>3.5</v>
      </c>
      <c r="Q2714" s="18">
        <f t="shared" si="231"/>
        <v>56</v>
      </c>
      <c r="R2714" s="2">
        <v>1</v>
      </c>
      <c r="S2714" s="2">
        <v>120</v>
      </c>
      <c r="T2714" s="2" t="s">
        <v>4647</v>
      </c>
      <c r="U2714" s="28" t="str">
        <f>IF(G2714=0,"",_xlfn.MINIFS('PO Details'!$I:$I,'PO Details'!$D:$D,Planning!$B2714,'PO Details'!$L:$L,Planning!$E2714))</f>
        <v/>
      </c>
      <c r="V2714" s="29" t="s">
        <v>4640</v>
      </c>
      <c r="W2714" t="str">
        <f t="shared" si="233"/>
        <v/>
      </c>
      <c r="X2714" s="2">
        <v>120</v>
      </c>
    </row>
    <row r="2715" spans="1:24" x14ac:dyDescent="0.25">
      <c r="A2715" s="11"/>
      <c r="B2715" s="22" t="s">
        <v>1768</v>
      </c>
      <c r="C2715" s="22"/>
      <c r="D2715" s="22" t="s">
        <v>1767</v>
      </c>
      <c r="E2715" s="31" t="s">
        <v>119</v>
      </c>
      <c r="F2715" s="12">
        <f>SUMIFS('Inventory Details'!$H:$H,'Inventory Details'!$B:$B,$B2715,'Inventory Details'!$E:$E,$E2715)</f>
        <v>0</v>
      </c>
      <c r="G2715" s="12">
        <f>SUMIFS('PO Details'!$H:$H,'PO Details'!$D:$D,Planning!$B2715,'PO Details'!$L:$L,$E2715)</f>
        <v>0</v>
      </c>
      <c r="H2715" s="12">
        <f>SUMIFS('SO Details'!$G:$G,'SO Details'!$D:$D,Planning!$B2715,'SO Details'!$K:$K,$E2715)</f>
        <v>0</v>
      </c>
      <c r="I2715" s="20">
        <f>IF(COUNTIFS($C:$C,B2715)&gt;1,SUMIFS('Sales Hx'!$Q:$Q,'Sales Hx'!$B:$B,_xlfn.XLOOKUP(B2715,C:C,B:B),'Sales Hx'!$D:$D,Planning!$E2715),SUMIFS('Sales Hx'!$Q:$Q,'Sales Hx'!$B:$B,Planning!$B2715,'Sales Hx'!$D:$D,Planning!$E2715))</f>
        <v>0</v>
      </c>
      <c r="J2715" s="16">
        <f>IF(COUNTIFS($C:$C,B2715)&gt;1,SUMIFS('Sales Hx'!$S:$S,'Sales Hx'!$B:$B,_xlfn.XLOOKUP(B2715,C:C,B:B),'Sales Hx'!$D:$D,E2715),SUMIFS('Sales Hx'!$S:$S,'Sales Hx'!$B:$B,$B2715,'Sales Hx'!$D:$D,$E2715))</f>
        <v>0.15350877192982457</v>
      </c>
      <c r="K2715" s="16">
        <f t="shared" si="230"/>
        <v>0</v>
      </c>
      <c r="L2715" s="12">
        <f>IF(M2715&lt;&gt;"",M2715,IF(COUNTIFS($C:$C,B2715)&gt;1,SUMIFS('Sales Hx'!V:V,'Sales Hx'!$B:$B,_xlfn.XLOOKUP(B2715,C:C,B:B),'Sales Hx'!$D:$D,$E2715),SUMIFS('Sales Hx'!V:V,'Sales Hx'!$B:$B,$B2715,'Sales Hx'!$D:$D,$E2715)))</f>
        <v>0</v>
      </c>
      <c r="M2715" s="12">
        <v>0</v>
      </c>
      <c r="N2715" s="15">
        <f t="shared" si="232"/>
        <v>0.15350877192982457</v>
      </c>
      <c r="O2715" s="21">
        <f t="shared" si="234"/>
        <v>19</v>
      </c>
      <c r="P2715" s="24">
        <v>66.17</v>
      </c>
      <c r="Q2715" s="18">
        <f t="shared" si="231"/>
        <v>1257.23</v>
      </c>
      <c r="R2715" s="2">
        <v>1</v>
      </c>
      <c r="S2715" s="2">
        <v>120</v>
      </c>
      <c r="T2715" s="2" t="s">
        <v>4647</v>
      </c>
      <c r="U2715" s="28" t="str">
        <f>IF(G2715=0,"",_xlfn.MINIFS('PO Details'!$I:$I,'PO Details'!$D:$D,Planning!$B2715,'PO Details'!$L:$L,Planning!$E2715))</f>
        <v/>
      </c>
      <c r="V2715" s="29" t="s">
        <v>4640</v>
      </c>
      <c r="W2715" t="str">
        <f t="shared" si="233"/>
        <v>Max</v>
      </c>
      <c r="X2715" s="2">
        <v>120</v>
      </c>
    </row>
    <row r="2716" spans="1:24" x14ac:dyDescent="0.25">
      <c r="A2716" s="11"/>
      <c r="B2716" s="22" t="s">
        <v>1768</v>
      </c>
      <c r="C2716" s="22"/>
      <c r="D2716" s="22" t="s">
        <v>1767</v>
      </c>
      <c r="E2716" s="31" t="s">
        <v>106</v>
      </c>
      <c r="F2716" s="12">
        <f>SUMIFS('Inventory Details'!$H:$H,'Inventory Details'!$B:$B,$B2716,'Inventory Details'!$E:$E,$E2716)</f>
        <v>0</v>
      </c>
      <c r="G2716" s="12">
        <f>SUMIFS('PO Details'!$H:$H,'PO Details'!$D:$D,Planning!$B2716,'PO Details'!$L:$L,$E2716)</f>
        <v>0</v>
      </c>
      <c r="H2716" s="12">
        <f>SUMIFS('SO Details'!$G:$G,'SO Details'!$D:$D,Planning!$B2716,'SO Details'!$K:$K,$E2716)</f>
        <v>0</v>
      </c>
      <c r="I2716" s="20">
        <f>IF(COUNTIFS($C:$C,B2716)&gt;1,SUMIFS('Sales Hx'!$Q:$Q,'Sales Hx'!$B:$B,_xlfn.XLOOKUP(B2716,C:C,B:B),'Sales Hx'!$D:$D,Planning!$E2716),SUMIFS('Sales Hx'!$Q:$Q,'Sales Hx'!$B:$B,Planning!$B2716,'Sales Hx'!$D:$D,Planning!$E2716))</f>
        <v>0</v>
      </c>
      <c r="J2716" s="16">
        <f>IF(COUNTIFS($C:$C,B2716)&gt;1,SUMIFS('Sales Hx'!$S:$S,'Sales Hx'!$B:$B,_xlfn.XLOOKUP(B2716,C:C,B:B),'Sales Hx'!$D:$D,E2716),SUMIFS('Sales Hx'!$S:$S,'Sales Hx'!$B:$B,$B2716,'Sales Hx'!$D:$D,$E2716))</f>
        <v>4.9342105263157895E-2</v>
      </c>
      <c r="K2716" s="16">
        <f t="shared" si="230"/>
        <v>0</v>
      </c>
      <c r="L2716" s="12">
        <f>IF(M2716&lt;&gt;"",M2716,IF(COUNTIFS($C:$C,B2716)&gt;1,SUMIFS('Sales Hx'!V:V,'Sales Hx'!$B:$B,_xlfn.XLOOKUP(B2716,C:C,B:B),'Sales Hx'!$D:$D,$E2716),SUMIFS('Sales Hx'!V:V,'Sales Hx'!$B:$B,$B2716,'Sales Hx'!$D:$D,$E2716)))</f>
        <v>0</v>
      </c>
      <c r="M2716" s="12">
        <v>0</v>
      </c>
      <c r="N2716" s="15">
        <f t="shared" si="232"/>
        <v>4.9342105263157895E-2</v>
      </c>
      <c r="O2716" s="21">
        <f t="shared" si="234"/>
        <v>6</v>
      </c>
      <c r="P2716" s="24">
        <v>66.17</v>
      </c>
      <c r="Q2716" s="18">
        <f t="shared" si="231"/>
        <v>397.02</v>
      </c>
      <c r="R2716" s="2">
        <v>1</v>
      </c>
      <c r="S2716" s="2">
        <v>120</v>
      </c>
      <c r="T2716" s="2" t="s">
        <v>4647</v>
      </c>
      <c r="U2716" s="28" t="str">
        <f>IF(G2716=0,"",_xlfn.MINIFS('PO Details'!$I:$I,'PO Details'!$D:$D,Planning!$B2716,'PO Details'!$L:$L,Planning!$E2716))</f>
        <v/>
      </c>
      <c r="V2716" s="29" t="s">
        <v>4640</v>
      </c>
      <c r="W2716" t="str">
        <f t="shared" si="233"/>
        <v>Max</v>
      </c>
      <c r="X2716" s="2">
        <v>120</v>
      </c>
    </row>
    <row r="2717" spans="1:24" x14ac:dyDescent="0.25">
      <c r="A2717" s="11"/>
      <c r="B2717" s="22" t="s">
        <v>1768</v>
      </c>
      <c r="C2717" s="22"/>
      <c r="D2717" s="22" t="s">
        <v>1767</v>
      </c>
      <c r="E2717" s="31" t="s">
        <v>108</v>
      </c>
      <c r="F2717" s="12">
        <f>SUMIFS('Inventory Details'!$H:$H,'Inventory Details'!$B:$B,$B2717,'Inventory Details'!$E:$E,$E2717)</f>
        <v>0</v>
      </c>
      <c r="G2717" s="12">
        <f>SUMIFS('PO Details'!$H:$H,'PO Details'!$D:$D,Planning!$B2717,'PO Details'!$L:$L,$E2717)</f>
        <v>0</v>
      </c>
      <c r="H2717" s="12">
        <f>SUMIFS('SO Details'!$G:$G,'SO Details'!$D:$D,Planning!$B2717,'SO Details'!$K:$K,$E2717)</f>
        <v>0</v>
      </c>
      <c r="I2717" s="20">
        <f>IF(COUNTIFS($C:$C,B2717)&gt;1,SUMIFS('Sales Hx'!$Q:$Q,'Sales Hx'!$B:$B,_xlfn.XLOOKUP(B2717,C:C,B:B),'Sales Hx'!$D:$D,Planning!$E2717),SUMIFS('Sales Hx'!$Q:$Q,'Sales Hx'!$B:$B,Planning!$B2717,'Sales Hx'!$D:$D,Planning!$E2717))</f>
        <v>0</v>
      </c>
      <c r="J2717" s="16">
        <f>IF(COUNTIFS($C:$C,B2717)&gt;1,SUMIFS('Sales Hx'!$S:$S,'Sales Hx'!$B:$B,_xlfn.XLOOKUP(B2717,C:C,B:B),'Sales Hx'!$D:$D,E2717),SUMIFS('Sales Hx'!$S:$S,'Sales Hx'!$B:$B,$B2717,'Sales Hx'!$D:$D,$E2717))</f>
        <v>6.5789473684210523E-2</v>
      </c>
      <c r="K2717" s="16">
        <f t="shared" si="230"/>
        <v>0</v>
      </c>
      <c r="L2717" s="12">
        <f>IF(M2717&lt;&gt;"",M2717,IF(COUNTIFS($C:$C,B2717)&gt;1,SUMIFS('Sales Hx'!V:V,'Sales Hx'!$B:$B,_xlfn.XLOOKUP(B2717,C:C,B:B),'Sales Hx'!$D:$D,$E2717),SUMIFS('Sales Hx'!V:V,'Sales Hx'!$B:$B,$B2717,'Sales Hx'!$D:$D,$E2717)))</f>
        <v>0</v>
      </c>
      <c r="M2717" s="12">
        <v>0</v>
      </c>
      <c r="N2717" s="15">
        <f t="shared" si="232"/>
        <v>6.5789473684210523E-2</v>
      </c>
      <c r="O2717" s="21">
        <f t="shared" si="234"/>
        <v>8</v>
      </c>
      <c r="P2717" s="24">
        <v>66.17</v>
      </c>
      <c r="Q2717" s="18">
        <f t="shared" si="231"/>
        <v>529.36</v>
      </c>
      <c r="R2717" s="2">
        <v>1</v>
      </c>
      <c r="S2717" s="2">
        <v>120</v>
      </c>
      <c r="T2717" s="2" t="s">
        <v>4647</v>
      </c>
      <c r="U2717" s="28" t="str">
        <f>IF(G2717=0,"",_xlfn.MINIFS('PO Details'!$I:$I,'PO Details'!$D:$D,Planning!$B2717,'PO Details'!$L:$L,Planning!$E2717))</f>
        <v/>
      </c>
      <c r="V2717" s="29" t="s">
        <v>4640</v>
      </c>
      <c r="W2717" t="str">
        <f t="shared" si="233"/>
        <v>Max</v>
      </c>
      <c r="X2717" s="2">
        <v>120</v>
      </c>
    </row>
    <row r="2718" spans="1:24" x14ac:dyDescent="0.25">
      <c r="A2718" s="11"/>
      <c r="B2718" s="22" t="s">
        <v>1768</v>
      </c>
      <c r="C2718" s="22"/>
      <c r="D2718" s="22" t="s">
        <v>1767</v>
      </c>
      <c r="E2718" s="31" t="s">
        <v>2214</v>
      </c>
      <c r="F2718" s="12">
        <f>SUMIFS('Inventory Details'!$H:$H,'Inventory Details'!$B:$B,$B2718,'Inventory Details'!$E:$E,$E2718)</f>
        <v>0</v>
      </c>
      <c r="G2718" s="12">
        <f>SUMIFS('PO Details'!$H:$H,'PO Details'!$D:$D,Planning!$B2718,'PO Details'!$L:$L,$E2718)</f>
        <v>0</v>
      </c>
      <c r="H2718" s="12">
        <f>SUMIFS('SO Details'!$G:$G,'SO Details'!$D:$D,Planning!$B2718,'SO Details'!$K:$K,$E2718)</f>
        <v>0</v>
      </c>
      <c r="I2718" s="20">
        <f>IF(COUNTIFS($C:$C,B2718)&gt;1,SUMIFS('Sales Hx'!$Q:$Q,'Sales Hx'!$B:$B,_xlfn.XLOOKUP(B2718,C:C,B:B),'Sales Hx'!$D:$D,Planning!$E2718),SUMIFS('Sales Hx'!$Q:$Q,'Sales Hx'!$B:$B,Planning!$B2718,'Sales Hx'!$D:$D,Planning!$E2718))</f>
        <v>0</v>
      </c>
      <c r="J2718" s="16">
        <f>IF(COUNTIFS($C:$C,B2718)&gt;1,SUMIFS('Sales Hx'!$S:$S,'Sales Hx'!$B:$B,_xlfn.XLOOKUP(B2718,C:C,B:B),'Sales Hx'!$D:$D,E2718),SUMIFS('Sales Hx'!$S:$S,'Sales Hx'!$B:$B,$B2718,'Sales Hx'!$D:$D,$E2718))</f>
        <v>9.8684210526315791E-2</v>
      </c>
      <c r="K2718" s="16">
        <f t="shared" si="230"/>
        <v>0</v>
      </c>
      <c r="L2718" s="12">
        <f>IF(M2718&lt;&gt;"",M2718,IF(COUNTIFS($C:$C,B2718)&gt;1,SUMIFS('Sales Hx'!V:V,'Sales Hx'!$B:$B,_xlfn.XLOOKUP(B2718,C:C,B:B),'Sales Hx'!$D:$D,$E2718),SUMIFS('Sales Hx'!V:V,'Sales Hx'!$B:$B,$B2718,'Sales Hx'!$D:$D,$E2718)))</f>
        <v>0</v>
      </c>
      <c r="M2718" s="12">
        <v>0</v>
      </c>
      <c r="N2718" s="15">
        <f t="shared" si="232"/>
        <v>9.8684210526315791E-2</v>
      </c>
      <c r="O2718" s="21">
        <f t="shared" si="234"/>
        <v>12</v>
      </c>
      <c r="P2718" s="24">
        <v>66.17</v>
      </c>
      <c r="Q2718" s="18">
        <f t="shared" si="231"/>
        <v>794.04</v>
      </c>
      <c r="R2718" s="2">
        <v>1</v>
      </c>
      <c r="S2718" s="2">
        <v>120</v>
      </c>
      <c r="T2718" s="2" t="s">
        <v>4647</v>
      </c>
      <c r="U2718" s="28" t="str">
        <f>IF(G2718=0,"",_xlfn.MINIFS('PO Details'!$I:$I,'PO Details'!$D:$D,Planning!$B2718,'PO Details'!$L:$L,Planning!$E2718))</f>
        <v/>
      </c>
      <c r="V2718" s="29" t="s">
        <v>4640</v>
      </c>
      <c r="W2718" t="str">
        <f t="shared" si="233"/>
        <v>Max</v>
      </c>
      <c r="X2718" s="2">
        <v>120</v>
      </c>
    </row>
    <row r="2719" spans="1:24" x14ac:dyDescent="0.25">
      <c r="A2719" s="11"/>
      <c r="B2719" s="22" t="s">
        <v>1769</v>
      </c>
      <c r="C2719" s="22"/>
      <c r="D2719" s="22" t="s">
        <v>1770</v>
      </c>
      <c r="E2719" s="31" t="s">
        <v>106</v>
      </c>
      <c r="F2719" s="12">
        <f>SUMIFS('Inventory Details'!$H:$H,'Inventory Details'!$B:$B,$B2719,'Inventory Details'!$E:$E,$E2719)</f>
        <v>0</v>
      </c>
      <c r="G2719" s="12">
        <f>SUMIFS('PO Details'!$H:$H,'PO Details'!$D:$D,Planning!$B2719,'PO Details'!$L:$L,$E2719)</f>
        <v>0</v>
      </c>
      <c r="H2719" s="12">
        <f>SUMIFS('SO Details'!$G:$G,'SO Details'!$D:$D,Planning!$B2719,'SO Details'!$K:$K,$E2719)</f>
        <v>0</v>
      </c>
      <c r="I2719" s="20">
        <f>IF(COUNTIFS($C:$C,B2719)&gt;1,SUMIFS('Sales Hx'!$Q:$Q,'Sales Hx'!$B:$B,_xlfn.XLOOKUP(B2719,C:C,B:B),'Sales Hx'!$D:$D,Planning!$E2719),SUMIFS('Sales Hx'!$Q:$Q,'Sales Hx'!$B:$B,Planning!$B2719,'Sales Hx'!$D:$D,Planning!$E2719))</f>
        <v>0</v>
      </c>
      <c r="J2719" s="16">
        <f>IF(COUNTIFS($C:$C,B2719)&gt;1,SUMIFS('Sales Hx'!$S:$S,'Sales Hx'!$B:$B,_xlfn.XLOOKUP(B2719,C:C,B:B),'Sales Hx'!$D:$D,E2719),SUMIFS('Sales Hx'!$S:$S,'Sales Hx'!$B:$B,$B2719,'Sales Hx'!$D:$D,$E2719))</f>
        <v>9.8684210526315791E-2</v>
      </c>
      <c r="K2719" s="16">
        <f t="shared" si="230"/>
        <v>0</v>
      </c>
      <c r="L2719" s="12">
        <f>IF(M2719&lt;&gt;"",M2719,IF(COUNTIFS($C:$C,B2719)&gt;1,SUMIFS('Sales Hx'!V:V,'Sales Hx'!$B:$B,_xlfn.XLOOKUP(B2719,C:C,B:B),'Sales Hx'!$D:$D,$E2719),SUMIFS('Sales Hx'!V:V,'Sales Hx'!$B:$B,$B2719,'Sales Hx'!$D:$D,$E2719)))</f>
        <v>0</v>
      </c>
      <c r="M2719" s="12">
        <v>0</v>
      </c>
      <c r="N2719" s="15">
        <f t="shared" si="232"/>
        <v>9.8684210526315791E-2</v>
      </c>
      <c r="O2719" s="21">
        <f t="shared" si="234"/>
        <v>0</v>
      </c>
      <c r="P2719" s="24">
        <v>39.590000000000003</v>
      </c>
      <c r="Q2719" s="18">
        <f t="shared" si="231"/>
        <v>0</v>
      </c>
      <c r="R2719" s="2">
        <v>1</v>
      </c>
      <c r="S2719" s="2">
        <v>90</v>
      </c>
      <c r="T2719" s="2" t="s">
        <v>4646</v>
      </c>
      <c r="U2719" s="28" t="str">
        <f>IF(G2719=0,"",_xlfn.MINIFS('PO Details'!$I:$I,'PO Details'!$D:$D,Planning!$B2719,'PO Details'!$L:$L,Planning!$E2719))</f>
        <v/>
      </c>
      <c r="V2719" s="29" t="s">
        <v>4641</v>
      </c>
      <c r="W2719" t="str">
        <f t="shared" si="233"/>
        <v>Max</v>
      </c>
      <c r="X2719" s="2">
        <v>120</v>
      </c>
    </row>
    <row r="2720" spans="1:24" x14ac:dyDescent="0.25">
      <c r="A2720" s="11"/>
      <c r="B2720" s="22" t="s">
        <v>1769</v>
      </c>
      <c r="C2720" s="22"/>
      <c r="D2720" s="22" t="s">
        <v>1770</v>
      </c>
      <c r="E2720" s="31" t="s">
        <v>113</v>
      </c>
      <c r="F2720" s="12">
        <f>SUMIFS('Inventory Details'!$H:$H,'Inventory Details'!$B:$B,$B2720,'Inventory Details'!$E:$E,$E2720)</f>
        <v>0</v>
      </c>
      <c r="G2720" s="12">
        <f>SUMIFS('PO Details'!$H:$H,'PO Details'!$D:$D,Planning!$B2720,'PO Details'!$L:$L,$E2720)</f>
        <v>0</v>
      </c>
      <c r="H2720" s="12">
        <f>SUMIFS('SO Details'!$G:$G,'SO Details'!$D:$D,Planning!$B2720,'SO Details'!$K:$K,$E2720)</f>
        <v>0</v>
      </c>
      <c r="I2720" s="20">
        <f>IF(COUNTIFS($C:$C,B2720)&gt;1,SUMIFS('Sales Hx'!$Q:$Q,'Sales Hx'!$B:$B,_xlfn.XLOOKUP(B2720,C:C,B:B),'Sales Hx'!$D:$D,Planning!$E2720),SUMIFS('Sales Hx'!$Q:$Q,'Sales Hx'!$B:$B,Planning!$B2720,'Sales Hx'!$D:$D,Planning!$E2720))</f>
        <v>0</v>
      </c>
      <c r="J2720" s="16">
        <f>IF(COUNTIFS($C:$C,B2720)&gt;1,SUMIFS('Sales Hx'!$S:$S,'Sales Hx'!$B:$B,_xlfn.XLOOKUP(B2720,C:C,B:B),'Sales Hx'!$D:$D,E2720),SUMIFS('Sales Hx'!$S:$S,'Sales Hx'!$B:$B,$B2720,'Sales Hx'!$D:$D,$E2720))</f>
        <v>3.2894736842105261E-2</v>
      </c>
      <c r="K2720" s="16">
        <f t="shared" si="230"/>
        <v>0</v>
      </c>
      <c r="L2720" s="12">
        <f>IF(M2720&lt;&gt;"",M2720,IF(COUNTIFS($C:$C,B2720)&gt;1,SUMIFS('Sales Hx'!V:V,'Sales Hx'!$B:$B,_xlfn.XLOOKUP(B2720,C:C,B:B),'Sales Hx'!$D:$D,$E2720),SUMIFS('Sales Hx'!V:V,'Sales Hx'!$B:$B,$B2720,'Sales Hx'!$D:$D,$E2720)))</f>
        <v>0</v>
      </c>
      <c r="M2720" s="12">
        <v>0</v>
      </c>
      <c r="N2720" s="15">
        <f t="shared" si="232"/>
        <v>3.2894736842105261E-2</v>
      </c>
      <c r="O2720" s="21">
        <f t="shared" si="234"/>
        <v>0</v>
      </c>
      <c r="P2720" s="24">
        <v>39.590000000000003</v>
      </c>
      <c r="Q2720" s="18">
        <f t="shared" si="231"/>
        <v>0</v>
      </c>
      <c r="R2720" s="2">
        <v>1</v>
      </c>
      <c r="S2720" s="2">
        <v>120</v>
      </c>
      <c r="T2720" s="2" t="s">
        <v>4646</v>
      </c>
      <c r="U2720" s="28" t="str">
        <f>IF(G2720=0,"",_xlfn.MINIFS('PO Details'!$I:$I,'PO Details'!$D:$D,Planning!$B2720,'PO Details'!$L:$L,Planning!$E2720))</f>
        <v/>
      </c>
      <c r="V2720" s="29" t="s">
        <v>4641</v>
      </c>
      <c r="W2720" t="str">
        <f t="shared" si="233"/>
        <v>Max</v>
      </c>
      <c r="X2720" s="2">
        <v>120</v>
      </c>
    </row>
    <row r="2721" spans="1:24" x14ac:dyDescent="0.25">
      <c r="A2721" s="11"/>
      <c r="B2721" s="22" t="s">
        <v>1769</v>
      </c>
      <c r="C2721" s="22"/>
      <c r="D2721" s="22" t="s">
        <v>1770</v>
      </c>
      <c r="E2721" s="31" t="s">
        <v>108</v>
      </c>
      <c r="F2721" s="12">
        <f>SUMIFS('Inventory Details'!$H:$H,'Inventory Details'!$B:$B,$B2721,'Inventory Details'!$E:$E,$E2721)</f>
        <v>0</v>
      </c>
      <c r="G2721" s="12">
        <f>SUMIFS('PO Details'!$H:$H,'PO Details'!$D:$D,Planning!$B2721,'PO Details'!$L:$L,$E2721)</f>
        <v>0</v>
      </c>
      <c r="H2721" s="12">
        <f>SUMIFS('SO Details'!$G:$G,'SO Details'!$D:$D,Planning!$B2721,'SO Details'!$K:$K,$E2721)</f>
        <v>0</v>
      </c>
      <c r="I2721" s="20">
        <f>IF(COUNTIFS($C:$C,B2721)&gt;1,SUMIFS('Sales Hx'!$Q:$Q,'Sales Hx'!$B:$B,_xlfn.XLOOKUP(B2721,C:C,B:B),'Sales Hx'!$D:$D,Planning!$E2721),SUMIFS('Sales Hx'!$Q:$Q,'Sales Hx'!$B:$B,Planning!$B2721,'Sales Hx'!$D:$D,Planning!$E2721))</f>
        <v>4.1999999999999993</v>
      </c>
      <c r="J2721" s="16">
        <f>IF(COUNTIFS($C:$C,B2721)&gt;1,SUMIFS('Sales Hx'!$S:$S,'Sales Hx'!$B:$B,_xlfn.XLOOKUP(B2721,C:C,B:B),'Sales Hx'!$D:$D,E2721),SUMIFS('Sales Hx'!$S:$S,'Sales Hx'!$B:$B,$B2721,'Sales Hx'!$D:$D,$E2721))</f>
        <v>0.17434210526315791</v>
      </c>
      <c r="K2721" s="16">
        <f t="shared" si="230"/>
        <v>0</v>
      </c>
      <c r="L2721" s="12">
        <f>IF(M2721&lt;&gt;"",M2721,IF(COUNTIFS($C:$C,B2721)&gt;1,SUMIFS('Sales Hx'!V:V,'Sales Hx'!$B:$B,_xlfn.XLOOKUP(B2721,C:C,B:B),'Sales Hx'!$D:$D,$E2721),SUMIFS('Sales Hx'!V:V,'Sales Hx'!$B:$B,$B2721,'Sales Hx'!$D:$D,$E2721)))</f>
        <v>0</v>
      </c>
      <c r="M2721" s="12">
        <v>0</v>
      </c>
      <c r="N2721" s="15">
        <f t="shared" si="232"/>
        <v>0.17434210526315791</v>
      </c>
      <c r="O2721" s="21">
        <f t="shared" si="234"/>
        <v>0</v>
      </c>
      <c r="P2721" s="24">
        <v>39.590000000000003</v>
      </c>
      <c r="Q2721" s="18">
        <f t="shared" si="231"/>
        <v>0</v>
      </c>
      <c r="R2721" s="2">
        <v>1</v>
      </c>
      <c r="S2721" s="2">
        <v>120</v>
      </c>
      <c r="T2721" s="2" t="s">
        <v>4646</v>
      </c>
      <c r="U2721" s="28" t="str">
        <f>IF(G2721=0,"",_xlfn.MINIFS('PO Details'!$I:$I,'PO Details'!$D:$D,Planning!$B2721,'PO Details'!$L:$L,Planning!$E2721))</f>
        <v/>
      </c>
      <c r="V2721" s="29" t="s">
        <v>4641</v>
      </c>
      <c r="W2721" t="str">
        <f t="shared" si="233"/>
        <v>Max</v>
      </c>
      <c r="X2721" s="2">
        <v>120</v>
      </c>
    </row>
    <row r="2722" spans="1:24" x14ac:dyDescent="0.25">
      <c r="A2722" s="11"/>
      <c r="B2722" s="22" t="s">
        <v>1769</v>
      </c>
      <c r="C2722" s="22"/>
      <c r="D2722" s="22" t="s">
        <v>1770</v>
      </c>
      <c r="E2722" s="31" t="s">
        <v>2214</v>
      </c>
      <c r="F2722" s="12">
        <f>SUMIFS('Inventory Details'!$H:$H,'Inventory Details'!$B:$B,$B2722,'Inventory Details'!$E:$E,$E2722)</f>
        <v>0</v>
      </c>
      <c r="G2722" s="12">
        <f>SUMIFS('PO Details'!$H:$H,'PO Details'!$D:$D,Planning!$B2722,'PO Details'!$L:$L,$E2722)</f>
        <v>0</v>
      </c>
      <c r="H2722" s="12">
        <f>SUMIFS('SO Details'!$G:$G,'SO Details'!$D:$D,Planning!$B2722,'SO Details'!$K:$K,$E2722)</f>
        <v>0</v>
      </c>
      <c r="I2722" s="20">
        <f>IF(COUNTIFS($C:$C,B2722)&gt;1,SUMIFS('Sales Hx'!$Q:$Q,'Sales Hx'!$B:$B,_xlfn.XLOOKUP(B2722,C:C,B:B),'Sales Hx'!$D:$D,Planning!$E2722),SUMIFS('Sales Hx'!$Q:$Q,'Sales Hx'!$B:$B,Planning!$B2722,'Sales Hx'!$D:$D,Planning!$E2722))</f>
        <v>0</v>
      </c>
      <c r="J2722" s="16">
        <f>IF(COUNTIFS($C:$C,B2722)&gt;1,SUMIFS('Sales Hx'!$S:$S,'Sales Hx'!$B:$B,_xlfn.XLOOKUP(B2722,C:C,B:B),'Sales Hx'!$D:$D,E2722),SUMIFS('Sales Hx'!$S:$S,'Sales Hx'!$B:$B,$B2722,'Sales Hx'!$D:$D,$E2722))</f>
        <v>0.26315789473684209</v>
      </c>
      <c r="K2722" s="16">
        <f t="shared" si="230"/>
        <v>0</v>
      </c>
      <c r="L2722" s="12">
        <f>IF(M2722&lt;&gt;"",M2722,IF(COUNTIFS($C:$C,B2722)&gt;1,SUMIFS('Sales Hx'!V:V,'Sales Hx'!$B:$B,_xlfn.XLOOKUP(B2722,C:C,B:B),'Sales Hx'!$D:$D,$E2722),SUMIFS('Sales Hx'!V:V,'Sales Hx'!$B:$B,$B2722,'Sales Hx'!$D:$D,$E2722)))</f>
        <v>0</v>
      </c>
      <c r="M2722" s="12">
        <v>0</v>
      </c>
      <c r="N2722" s="15">
        <f t="shared" si="232"/>
        <v>0.26315789473684209</v>
      </c>
      <c r="O2722" s="21">
        <f t="shared" si="234"/>
        <v>0</v>
      </c>
      <c r="P2722" s="24">
        <v>39.590000000000003</v>
      </c>
      <c r="Q2722" s="18">
        <f t="shared" si="231"/>
        <v>0</v>
      </c>
      <c r="R2722" s="2">
        <v>1</v>
      </c>
      <c r="S2722" s="2">
        <v>120</v>
      </c>
      <c r="T2722" s="2" t="s">
        <v>4646</v>
      </c>
      <c r="U2722" s="28" t="str">
        <f>IF(G2722=0,"",_xlfn.MINIFS('PO Details'!$I:$I,'PO Details'!$D:$D,Planning!$B2722,'PO Details'!$L:$L,Planning!$E2722))</f>
        <v/>
      </c>
      <c r="V2722" s="29" t="s">
        <v>4641</v>
      </c>
      <c r="W2722" t="str">
        <f t="shared" si="233"/>
        <v>Max</v>
      </c>
      <c r="X2722" s="2">
        <v>120</v>
      </c>
    </row>
    <row r="2723" spans="1:24" x14ac:dyDescent="0.25">
      <c r="A2723" s="11"/>
      <c r="B2723" s="22" t="s">
        <v>1769</v>
      </c>
      <c r="C2723" s="22"/>
      <c r="D2723" s="22" t="s">
        <v>1770</v>
      </c>
      <c r="E2723" s="31" t="s">
        <v>109</v>
      </c>
      <c r="F2723" s="12">
        <f>SUMIFS('Inventory Details'!$H:$H,'Inventory Details'!$B:$B,$B2723,'Inventory Details'!$E:$E,$E2723)</f>
        <v>0</v>
      </c>
      <c r="G2723" s="12">
        <f>SUMIFS('PO Details'!$H:$H,'PO Details'!$D:$D,Planning!$B2723,'PO Details'!$L:$L,$E2723)</f>
        <v>0</v>
      </c>
      <c r="H2723" s="12">
        <f>SUMIFS('SO Details'!$G:$G,'SO Details'!$D:$D,Planning!$B2723,'SO Details'!$K:$K,$E2723)</f>
        <v>0</v>
      </c>
      <c r="I2723" s="20">
        <f>IF(COUNTIFS($C:$C,B2723)&gt;1,SUMIFS('Sales Hx'!$Q:$Q,'Sales Hx'!$B:$B,_xlfn.XLOOKUP(B2723,C:C,B:B),'Sales Hx'!$D:$D,Planning!$E2723),SUMIFS('Sales Hx'!$Q:$Q,'Sales Hx'!$B:$B,Planning!$B2723,'Sales Hx'!$D:$D,Planning!$E2723))</f>
        <v>0</v>
      </c>
      <c r="J2723" s="16">
        <f>IF(COUNTIFS($C:$C,B2723)&gt;1,SUMIFS('Sales Hx'!$S:$S,'Sales Hx'!$B:$B,_xlfn.XLOOKUP(B2723,C:C,B:B),'Sales Hx'!$D:$D,E2723),SUMIFS('Sales Hx'!$S:$S,'Sales Hx'!$B:$B,$B2723,'Sales Hx'!$D:$D,$E2723))</f>
        <v>0.23026315789473686</v>
      </c>
      <c r="K2723" s="16">
        <f t="shared" si="230"/>
        <v>0</v>
      </c>
      <c r="L2723" s="12">
        <f>IF(M2723&lt;&gt;"",M2723,IF(COUNTIFS($C:$C,B2723)&gt;1,SUMIFS('Sales Hx'!V:V,'Sales Hx'!$B:$B,_xlfn.XLOOKUP(B2723,C:C,B:B),'Sales Hx'!$D:$D,$E2723),SUMIFS('Sales Hx'!V:V,'Sales Hx'!$B:$B,$B2723,'Sales Hx'!$D:$D,$E2723)))</f>
        <v>0</v>
      </c>
      <c r="M2723" s="12">
        <v>0</v>
      </c>
      <c r="N2723" s="15">
        <f t="shared" si="232"/>
        <v>0.23026315789473686</v>
      </c>
      <c r="O2723" s="21">
        <f t="shared" si="234"/>
        <v>0</v>
      </c>
      <c r="P2723" s="24">
        <v>39.590000000000003</v>
      </c>
      <c r="Q2723" s="18">
        <f t="shared" ref="Q2723:Q2779" si="235">IFERROR(P2723*O2723,0)</f>
        <v>0</v>
      </c>
      <c r="R2723" s="2">
        <v>1</v>
      </c>
      <c r="S2723" s="2">
        <v>120</v>
      </c>
      <c r="T2723" s="2" t="s">
        <v>4646</v>
      </c>
      <c r="U2723" s="28" t="str">
        <f>IF(G2723=0,"",_xlfn.MINIFS('PO Details'!$I:$I,'PO Details'!$D:$D,Planning!$B2723,'PO Details'!$L:$L,Planning!$E2723))</f>
        <v/>
      </c>
      <c r="V2723" s="29" t="s">
        <v>4641</v>
      </c>
      <c r="W2723" t="str">
        <f t="shared" si="233"/>
        <v>Max</v>
      </c>
      <c r="X2723" s="2">
        <v>120</v>
      </c>
    </row>
    <row r="2724" spans="1:24" x14ac:dyDescent="0.25">
      <c r="A2724" s="11" t="s">
        <v>4616</v>
      </c>
      <c r="B2724" s="22" t="s">
        <v>359</v>
      </c>
      <c r="C2724" s="22"/>
      <c r="D2724" s="22" t="s">
        <v>360</v>
      </c>
      <c r="E2724" s="31" t="s">
        <v>4746</v>
      </c>
      <c r="F2724" s="12">
        <f>SUMIFS('Inventory Details'!$H:$H,'Inventory Details'!$B:$B,$B2724,'Inventory Details'!$E:$E,$E2724)</f>
        <v>133</v>
      </c>
      <c r="G2724" s="12">
        <f>SUMIFS('PO Details'!$H:$H,'PO Details'!$D:$D,Planning!$B2724,'PO Details'!$L:$L,$E2724)</f>
        <v>200</v>
      </c>
      <c r="H2724" s="12">
        <f>SUMIFS('SO Details'!$G:$G,'SO Details'!$D:$D,Planning!$B2724,'SO Details'!$K:$K,$E2724)</f>
        <v>17</v>
      </c>
      <c r="I2724" s="20">
        <f>IF(COUNTIFS($C:$C,B2724)&gt;1,SUMIFS('Sales Hx'!$Q:$Q,'Sales Hx'!$B:$B,_xlfn.XLOOKUP(B2724,C:C,B:B),'Sales Hx'!$D:$D,Planning!$E2724),SUMIFS('Sales Hx'!$Q:$Q,'Sales Hx'!$B:$B,Planning!$B2724,'Sales Hx'!$D:$D,Planning!$E2724))</f>
        <v>372.4</v>
      </c>
      <c r="J2724" s="16">
        <f>IF(COUNTIFS($C:$C,B2724)&gt;1,SUMIFS('Sales Hx'!$S:$S,'Sales Hx'!$B:$B,_xlfn.XLOOKUP(B2724,C:C,B:B),'Sales Hx'!$D:$D,E2724),SUMIFS('Sales Hx'!$S:$S,'Sales Hx'!$B:$B,$B2724,'Sales Hx'!$D:$D,$E2724))</f>
        <v>3.1726973684210527</v>
      </c>
      <c r="K2724" s="16">
        <f t="shared" si="230"/>
        <v>0.89419978517722887</v>
      </c>
      <c r="L2724" s="12">
        <f>IF(M2724&lt;&gt;"",M2724,IF(COUNTIFS($C:$C,B2724)&gt;1,SUMIFS('Sales Hx'!V:V,'Sales Hx'!$B:$B,_xlfn.XLOOKUP(B2724,C:C,B:B),'Sales Hx'!$D:$D,$E2724),SUMIFS('Sales Hx'!V:V,'Sales Hx'!$B:$B,$B2724,'Sales Hx'!$D:$D,$E2724)))</f>
        <v>0</v>
      </c>
      <c r="M2724" s="12">
        <v>0</v>
      </c>
      <c r="N2724" s="15">
        <f t="shared" ref="N2724:N2780" si="236">IFERROR(_xlfn.IFNA(J2724*R2724+L2724,"No Sales Hx"),"No Sales HX")</f>
        <v>3.1726973684210527</v>
      </c>
      <c r="O2724" s="21">
        <f t="shared" si="234"/>
        <v>0</v>
      </c>
      <c r="P2724" s="24">
        <v>39.590000000000003</v>
      </c>
      <c r="Q2724" s="18">
        <f t="shared" si="235"/>
        <v>0</v>
      </c>
      <c r="R2724" s="2">
        <v>1</v>
      </c>
      <c r="S2724" s="2">
        <v>90</v>
      </c>
      <c r="T2724" s="2" t="s">
        <v>4647</v>
      </c>
      <c r="U2724" s="28">
        <f>IF(G2724=0,"",_xlfn.MINIFS('PO Details'!$I:$I,'PO Details'!$D:$D,Planning!$B2724,'PO Details'!$L:$L,Planning!$E2724))</f>
        <v>45450</v>
      </c>
      <c r="V2724" s="29" t="s">
        <v>4639</v>
      </c>
      <c r="W2724" t="str">
        <f t="shared" si="233"/>
        <v/>
      </c>
      <c r="X2724" s="2">
        <v>120</v>
      </c>
    </row>
    <row r="2725" spans="1:24" x14ac:dyDescent="0.25">
      <c r="A2725" s="11" t="s">
        <v>4616</v>
      </c>
      <c r="B2725" s="22" t="s">
        <v>359</v>
      </c>
      <c r="C2725" s="22"/>
      <c r="D2725" s="22" t="s">
        <v>360</v>
      </c>
      <c r="E2725" s="31" t="s">
        <v>119</v>
      </c>
      <c r="F2725" s="12">
        <f>SUMIFS('Inventory Details'!$H:$H,'Inventory Details'!$B:$B,$B2725,'Inventory Details'!$E:$E,$E2725)</f>
        <v>0</v>
      </c>
      <c r="G2725" s="12">
        <f>SUMIFS('PO Details'!$H:$H,'PO Details'!$D:$D,Planning!$B2725,'PO Details'!$L:$L,$E2725)</f>
        <v>52</v>
      </c>
      <c r="H2725" s="12">
        <f>SUMIFS('SO Details'!$G:$G,'SO Details'!$D:$D,Planning!$B2725,'SO Details'!$K:$K,$E2725)</f>
        <v>0</v>
      </c>
      <c r="I2725" s="20">
        <f>IF(COUNTIFS($C:$C,B2725)&gt;1,SUMIFS('Sales Hx'!$Q:$Q,'Sales Hx'!$B:$B,_xlfn.XLOOKUP(B2725,C:C,B:B),'Sales Hx'!$D:$D,Planning!$E2725),SUMIFS('Sales Hx'!$Q:$Q,'Sales Hx'!$B:$B,Planning!$B2725,'Sales Hx'!$D:$D,Planning!$E2725))</f>
        <v>18.2</v>
      </c>
      <c r="J2725" s="16">
        <f>IF(COUNTIFS($C:$C,B2725)&gt;1,SUMIFS('Sales Hx'!$S:$S,'Sales Hx'!$B:$B,_xlfn.XLOOKUP(B2725,C:C,B:B),'Sales Hx'!$D:$D,E2725),SUMIFS('Sales Hx'!$S:$S,'Sales Hx'!$B:$B,$B2725,'Sales Hx'!$D:$D,$E2725))</f>
        <v>0.3914473684210526</v>
      </c>
      <c r="K2725" s="16">
        <f t="shared" si="230"/>
        <v>2.8571428571428572</v>
      </c>
      <c r="L2725" s="12">
        <f>IF(M2725&lt;&gt;"",M2725,IF(COUNTIFS($C:$C,B2725)&gt;1,SUMIFS('Sales Hx'!V:V,'Sales Hx'!$B:$B,_xlfn.XLOOKUP(B2725,C:C,B:B),'Sales Hx'!$D:$D,$E2725),SUMIFS('Sales Hx'!V:V,'Sales Hx'!$B:$B,$B2725,'Sales Hx'!$D:$D,$E2725)))</f>
        <v>0</v>
      </c>
      <c r="M2725" s="12">
        <v>0</v>
      </c>
      <c r="N2725" s="15">
        <f t="shared" si="236"/>
        <v>0.3914473684210526</v>
      </c>
      <c r="O2725" s="21">
        <f t="shared" si="234"/>
        <v>0</v>
      </c>
      <c r="P2725" s="24">
        <v>39.590000000000003</v>
      </c>
      <c r="Q2725" s="18">
        <f t="shared" si="235"/>
        <v>0</v>
      </c>
      <c r="R2725" s="2">
        <v>1</v>
      </c>
      <c r="S2725" s="2">
        <v>90</v>
      </c>
      <c r="T2725" s="2" t="s">
        <v>4647</v>
      </c>
      <c r="U2725" s="28">
        <f>IF(G2725=0,"",_xlfn.MINIFS('PO Details'!$I:$I,'PO Details'!$D:$D,Planning!$B2725,'PO Details'!$L:$L,Planning!$E2725))</f>
        <v>45443</v>
      </c>
      <c r="V2725" s="29" t="s">
        <v>4639</v>
      </c>
      <c r="W2725" t="str">
        <f t="shared" si="233"/>
        <v/>
      </c>
      <c r="X2725" s="2">
        <v>120</v>
      </c>
    </row>
    <row r="2726" spans="1:24" x14ac:dyDescent="0.25">
      <c r="A2726" s="11" t="s">
        <v>4616</v>
      </c>
      <c r="B2726" s="22" t="s">
        <v>359</v>
      </c>
      <c r="C2726" s="22"/>
      <c r="D2726" s="22" t="s">
        <v>360</v>
      </c>
      <c r="E2726" s="31" t="s">
        <v>15</v>
      </c>
      <c r="F2726" s="12">
        <f>SUMIFS('Inventory Details'!$H:$H,'Inventory Details'!$B:$B,$B2726,'Inventory Details'!$E:$E,$E2726)</f>
        <v>102</v>
      </c>
      <c r="G2726" s="12">
        <f>SUMIFS('PO Details'!$H:$H,'PO Details'!$D:$D,Planning!$B2726,'PO Details'!$L:$L,$E2726)</f>
        <v>137</v>
      </c>
      <c r="H2726" s="12">
        <f>SUMIFS('SO Details'!$G:$G,'SO Details'!$D:$D,Planning!$B2726,'SO Details'!$K:$K,$E2726)</f>
        <v>58</v>
      </c>
      <c r="I2726" s="20">
        <f>IF(COUNTIFS($C:$C,B2726)&gt;1,SUMIFS('Sales Hx'!$Q:$Q,'Sales Hx'!$B:$B,_xlfn.XLOOKUP(B2726,C:C,B:B),'Sales Hx'!$D:$D,Planning!$E2726),SUMIFS('Sales Hx'!$Q:$Q,'Sales Hx'!$B:$B,Planning!$B2726,'Sales Hx'!$D:$D,Planning!$E2726))</f>
        <v>0</v>
      </c>
      <c r="J2726" s="16">
        <f>IF(COUNTIFS($C:$C,B2726)&gt;1,SUMIFS('Sales Hx'!$S:$S,'Sales Hx'!$B:$B,_xlfn.XLOOKUP(B2726,C:C,B:B),'Sales Hx'!$D:$D,E2726),SUMIFS('Sales Hx'!$S:$S,'Sales Hx'!$B:$B,$B2726,'Sales Hx'!$D:$D,$E2726))</f>
        <v>1.875</v>
      </c>
      <c r="K2726" s="16">
        <f t="shared" si="230"/>
        <v>0</v>
      </c>
      <c r="L2726" s="12">
        <f>IF(M2726&lt;&gt;"",M2726,IF(COUNTIFS($C:$C,B2726)&gt;1,SUMIFS('Sales Hx'!V:V,'Sales Hx'!$B:$B,_xlfn.XLOOKUP(B2726,C:C,B:B),'Sales Hx'!$D:$D,$E2726),SUMIFS('Sales Hx'!V:V,'Sales Hx'!$B:$B,$B2726,'Sales Hx'!$D:$D,$E2726)))</f>
        <v>0</v>
      </c>
      <c r="M2726" s="12">
        <v>0</v>
      </c>
      <c r="N2726" s="15">
        <f t="shared" si="236"/>
        <v>1.875</v>
      </c>
      <c r="O2726" s="21">
        <f t="shared" si="234"/>
        <v>0</v>
      </c>
      <c r="P2726" s="24">
        <v>39.590000000000003</v>
      </c>
      <c r="Q2726" s="18">
        <f t="shared" si="235"/>
        <v>0</v>
      </c>
      <c r="R2726" s="2">
        <v>1</v>
      </c>
      <c r="S2726" s="2">
        <v>90</v>
      </c>
      <c r="T2726" s="2" t="s">
        <v>4647</v>
      </c>
      <c r="U2726" s="28">
        <f>IF(G2726=0,"",_xlfn.MINIFS('PO Details'!$I:$I,'PO Details'!$D:$D,Planning!$B2726,'PO Details'!$L:$L,Planning!$E2726))</f>
        <v>45392</v>
      </c>
      <c r="V2726" s="29" t="s">
        <v>4639</v>
      </c>
      <c r="W2726" t="str">
        <f t="shared" si="233"/>
        <v/>
      </c>
      <c r="X2726" s="2">
        <v>120</v>
      </c>
    </row>
    <row r="2727" spans="1:24" x14ac:dyDescent="0.25">
      <c r="A2727" s="11" t="s">
        <v>4616</v>
      </c>
      <c r="B2727" s="22" t="s">
        <v>359</v>
      </c>
      <c r="C2727" s="22"/>
      <c r="D2727" s="22" t="s">
        <v>360</v>
      </c>
      <c r="E2727" s="31" t="s">
        <v>820</v>
      </c>
      <c r="F2727" s="12">
        <f>SUMIFS('Inventory Details'!$H:$H,'Inventory Details'!$B:$B,$B2727,'Inventory Details'!$E:$E,$E2727)</f>
        <v>3</v>
      </c>
      <c r="G2727" s="12">
        <f>SUMIFS('PO Details'!$H:$H,'PO Details'!$D:$D,Planning!$B2727,'PO Details'!$L:$L,$E2727)</f>
        <v>45</v>
      </c>
      <c r="H2727" s="12">
        <f>SUMIFS('SO Details'!$G:$G,'SO Details'!$D:$D,Planning!$B2727,'SO Details'!$K:$K,$E2727)</f>
        <v>2</v>
      </c>
      <c r="I2727" s="20">
        <f>IF(COUNTIFS($C:$C,B2727)&gt;1,SUMIFS('Sales Hx'!$Q:$Q,'Sales Hx'!$B:$B,_xlfn.XLOOKUP(B2727,C:C,B:B),'Sales Hx'!$D:$D,Planning!$E2727),SUMIFS('Sales Hx'!$Q:$Q,'Sales Hx'!$B:$B,Planning!$B2727,'Sales Hx'!$D:$D,Planning!$E2727))</f>
        <v>5.6</v>
      </c>
      <c r="J2727" s="16">
        <f>IF(COUNTIFS($C:$C,B2727)&gt;1,SUMIFS('Sales Hx'!$S:$S,'Sales Hx'!$B:$B,_xlfn.XLOOKUP(B2727,C:C,B:B),'Sales Hx'!$D:$D,E2727),SUMIFS('Sales Hx'!$S:$S,'Sales Hx'!$B:$B,$B2727,'Sales Hx'!$D:$D,$E2727))</f>
        <v>0.13596491228070173</v>
      </c>
      <c r="K2727" s="16">
        <f t="shared" si="230"/>
        <v>8.5714285714285712</v>
      </c>
      <c r="L2727" s="12">
        <f>IF(M2727&lt;&gt;"",M2727,IF(COUNTIFS($C:$C,B2727)&gt;1,SUMIFS('Sales Hx'!V:V,'Sales Hx'!$B:$B,_xlfn.XLOOKUP(B2727,C:C,B:B),'Sales Hx'!$D:$D,$E2727),SUMIFS('Sales Hx'!V:V,'Sales Hx'!$B:$B,$B2727,'Sales Hx'!$D:$D,$E2727)))</f>
        <v>0</v>
      </c>
      <c r="M2727" s="12">
        <v>0</v>
      </c>
      <c r="N2727" s="15">
        <f t="shared" si="236"/>
        <v>0.13596491228070173</v>
      </c>
      <c r="O2727" s="21">
        <f t="shared" si="234"/>
        <v>0</v>
      </c>
      <c r="P2727" s="24">
        <v>39.590000000000003</v>
      </c>
      <c r="Q2727" s="18">
        <f t="shared" si="235"/>
        <v>0</v>
      </c>
      <c r="R2727" s="2">
        <v>1</v>
      </c>
      <c r="S2727" s="2">
        <v>90</v>
      </c>
      <c r="T2727" s="2" t="s">
        <v>4647</v>
      </c>
      <c r="U2727" s="28">
        <f>IF(G2727=0,"",_xlfn.MINIFS('PO Details'!$I:$I,'PO Details'!$D:$D,Planning!$B2727,'PO Details'!$L:$L,Planning!$E2727))</f>
        <v>45474</v>
      </c>
      <c r="V2727" s="29" t="s">
        <v>4639</v>
      </c>
      <c r="W2727" t="str">
        <f t="shared" si="233"/>
        <v>Max</v>
      </c>
      <c r="X2727" s="2">
        <v>120</v>
      </c>
    </row>
    <row r="2728" spans="1:24" x14ac:dyDescent="0.25">
      <c r="A2728" s="11" t="s">
        <v>4616</v>
      </c>
      <c r="B2728" s="22" t="s">
        <v>359</v>
      </c>
      <c r="C2728" s="22"/>
      <c r="D2728" s="22" t="s">
        <v>360</v>
      </c>
      <c r="E2728" s="31" t="s">
        <v>113</v>
      </c>
      <c r="F2728" s="12">
        <f>SUMIFS('Inventory Details'!$H:$H,'Inventory Details'!$B:$B,$B2728,'Inventory Details'!$E:$E,$E2728)</f>
        <v>113</v>
      </c>
      <c r="G2728" s="12">
        <f>SUMIFS('PO Details'!$H:$H,'PO Details'!$D:$D,Planning!$B2728,'PO Details'!$L:$L,$E2728)</f>
        <v>235</v>
      </c>
      <c r="H2728" s="12">
        <f>SUMIFS('SO Details'!$G:$G,'SO Details'!$D:$D,Planning!$B2728,'SO Details'!$K:$K,$E2728)</f>
        <v>7</v>
      </c>
      <c r="I2728" s="20">
        <f>IF(COUNTIFS($C:$C,B2728)&gt;1,SUMIFS('Sales Hx'!$Q:$Q,'Sales Hx'!$B:$B,_xlfn.XLOOKUP(B2728,C:C,B:B),'Sales Hx'!$D:$D,Planning!$E2728),SUMIFS('Sales Hx'!$Q:$Q,'Sales Hx'!$B:$B,Planning!$B2728,'Sales Hx'!$D:$D,Planning!$E2728))</f>
        <v>110.6</v>
      </c>
      <c r="J2728" s="16">
        <f>IF(COUNTIFS($C:$C,B2728)&gt;1,SUMIFS('Sales Hx'!$S:$S,'Sales Hx'!$B:$B,_xlfn.XLOOKUP(B2728,C:C,B:B),'Sales Hx'!$D:$D,E2728),SUMIFS('Sales Hx'!$S:$S,'Sales Hx'!$B:$B,$B2728,'Sales Hx'!$D:$D,$E2728))</f>
        <v>1.2713815789473684</v>
      </c>
      <c r="K2728" s="16">
        <f t="shared" si="230"/>
        <v>3.1464737793851718</v>
      </c>
      <c r="L2728" s="12">
        <f>IF(M2728&lt;&gt;"",M2728,IF(COUNTIFS($C:$C,B2728)&gt;1,SUMIFS('Sales Hx'!V:V,'Sales Hx'!$B:$B,_xlfn.XLOOKUP(B2728,C:C,B:B),'Sales Hx'!$D:$D,$E2728),SUMIFS('Sales Hx'!V:V,'Sales Hx'!$B:$B,$B2728,'Sales Hx'!$D:$D,$E2728)))</f>
        <v>0</v>
      </c>
      <c r="M2728" s="12">
        <v>0</v>
      </c>
      <c r="N2728" s="15">
        <f t="shared" si="236"/>
        <v>1.2713815789473684</v>
      </c>
      <c r="O2728" s="21">
        <f t="shared" si="234"/>
        <v>0</v>
      </c>
      <c r="P2728" s="24">
        <v>39.590000000000003</v>
      </c>
      <c r="Q2728" s="18">
        <f t="shared" si="235"/>
        <v>0</v>
      </c>
      <c r="R2728" s="2">
        <v>1</v>
      </c>
      <c r="S2728" s="2">
        <v>90</v>
      </c>
      <c r="T2728" s="2" t="s">
        <v>4647</v>
      </c>
      <c r="U2728" s="28">
        <f>IF(G2728=0,"",_xlfn.MINIFS('PO Details'!$I:$I,'PO Details'!$D:$D,Planning!$B2728,'PO Details'!$L:$L,Planning!$E2728))</f>
        <v>45474</v>
      </c>
      <c r="V2728" s="29" t="s">
        <v>4639</v>
      </c>
      <c r="W2728" t="str">
        <f t="shared" si="233"/>
        <v/>
      </c>
      <c r="X2728" s="2">
        <v>120</v>
      </c>
    </row>
    <row r="2729" spans="1:24" x14ac:dyDescent="0.25">
      <c r="A2729" s="11" t="s">
        <v>4616</v>
      </c>
      <c r="B2729" s="22" t="s">
        <v>359</v>
      </c>
      <c r="C2729" s="22"/>
      <c r="D2729" s="22" t="s">
        <v>360</v>
      </c>
      <c r="E2729" s="31" t="s">
        <v>109</v>
      </c>
      <c r="F2729" s="12">
        <f>SUMIFS('Inventory Details'!$H:$H,'Inventory Details'!$B:$B,$B2729,'Inventory Details'!$E:$E,$E2729)</f>
        <v>25</v>
      </c>
      <c r="G2729" s="12">
        <f>SUMIFS('PO Details'!$H:$H,'PO Details'!$D:$D,Planning!$B2729,'PO Details'!$L:$L,$E2729)</f>
        <v>75</v>
      </c>
      <c r="H2729" s="12">
        <f>SUMIFS('SO Details'!$G:$G,'SO Details'!$D:$D,Planning!$B2729,'SO Details'!$K:$K,$E2729)</f>
        <v>2</v>
      </c>
      <c r="I2729" s="20">
        <f>IF(COUNTIFS($C:$C,B2729)&gt;1,SUMIFS('Sales Hx'!$Q:$Q,'Sales Hx'!$B:$B,_xlfn.XLOOKUP(B2729,C:C,B:B),'Sales Hx'!$D:$D,Planning!$E2729),SUMIFS('Sales Hx'!$Q:$Q,'Sales Hx'!$B:$B,Planning!$B2729,'Sales Hx'!$D:$D,Planning!$E2729))</f>
        <v>0</v>
      </c>
      <c r="J2729" s="16">
        <f>IF(COUNTIFS($C:$C,B2729)&gt;1,SUMIFS('Sales Hx'!$S:$S,'Sales Hx'!$B:$B,_xlfn.XLOOKUP(B2729,C:C,B:B),'Sales Hx'!$D:$D,E2729),SUMIFS('Sales Hx'!$S:$S,'Sales Hx'!$B:$B,$B2729,'Sales Hx'!$D:$D,$E2729))</f>
        <v>0.57236842105263153</v>
      </c>
      <c r="K2729" s="16">
        <f t="shared" si="230"/>
        <v>0</v>
      </c>
      <c r="L2729" s="12">
        <f>IF(M2729&lt;&gt;"",M2729,IF(COUNTIFS($C:$C,B2729)&gt;1,SUMIFS('Sales Hx'!V:V,'Sales Hx'!$B:$B,_xlfn.XLOOKUP(B2729,C:C,B:B),'Sales Hx'!$D:$D,$E2729),SUMIFS('Sales Hx'!V:V,'Sales Hx'!$B:$B,$B2729,'Sales Hx'!$D:$D,$E2729)))</f>
        <v>0</v>
      </c>
      <c r="M2729" s="12">
        <v>0</v>
      </c>
      <c r="N2729" s="15">
        <f t="shared" si="236"/>
        <v>0.57236842105263153</v>
      </c>
      <c r="O2729" s="21">
        <f t="shared" si="234"/>
        <v>0</v>
      </c>
      <c r="P2729" s="24">
        <v>39.590000000000003</v>
      </c>
      <c r="Q2729" s="18">
        <f t="shared" si="235"/>
        <v>0</v>
      </c>
      <c r="R2729" s="2">
        <v>1</v>
      </c>
      <c r="S2729" s="2">
        <v>90</v>
      </c>
      <c r="T2729" s="2" t="s">
        <v>4647</v>
      </c>
      <c r="U2729" s="28">
        <f>IF(G2729=0,"",_xlfn.MINIFS('PO Details'!$I:$I,'PO Details'!$D:$D,Planning!$B2729,'PO Details'!$L:$L,Planning!$E2729))</f>
        <v>45458</v>
      </c>
      <c r="V2729" s="29" t="s">
        <v>4639</v>
      </c>
      <c r="W2729" t="str">
        <f t="shared" si="233"/>
        <v/>
      </c>
      <c r="X2729" s="2">
        <v>120</v>
      </c>
    </row>
    <row r="2730" spans="1:24" x14ac:dyDescent="0.25">
      <c r="A2730" s="11" t="s">
        <v>4616</v>
      </c>
      <c r="B2730" s="22" t="s">
        <v>359</v>
      </c>
      <c r="C2730" s="22"/>
      <c r="D2730" s="22" t="s">
        <v>360</v>
      </c>
      <c r="E2730" s="31" t="s">
        <v>106</v>
      </c>
      <c r="F2730" s="12">
        <f>SUMIFS('Inventory Details'!$H:$H,'Inventory Details'!$B:$B,$B2730,'Inventory Details'!$E:$E,$E2730)</f>
        <v>98</v>
      </c>
      <c r="G2730" s="12">
        <f>SUMIFS('PO Details'!$H:$H,'PO Details'!$D:$D,Planning!$B2730,'PO Details'!$L:$L,$E2730)</f>
        <v>250</v>
      </c>
      <c r="H2730" s="12">
        <f>SUMIFS('SO Details'!$G:$G,'SO Details'!$D:$D,Planning!$B2730,'SO Details'!$K:$K,$E2730)</f>
        <v>9</v>
      </c>
      <c r="I2730" s="20">
        <f>IF(COUNTIFS($C:$C,B2730)&gt;1,SUMIFS('Sales Hx'!$Q:$Q,'Sales Hx'!$B:$B,_xlfn.XLOOKUP(B2730,C:C,B:B),'Sales Hx'!$D:$D,Planning!$E2730),SUMIFS('Sales Hx'!$Q:$Q,'Sales Hx'!$B:$B,Planning!$B2730,'Sales Hx'!$D:$D,Planning!$E2730))</f>
        <v>210</v>
      </c>
      <c r="J2730" s="16">
        <f>IF(COUNTIFS($C:$C,B2730)&gt;1,SUMIFS('Sales Hx'!$S:$S,'Sales Hx'!$B:$B,_xlfn.XLOOKUP(B2730,C:C,B:B),'Sales Hx'!$D:$D,E2730),SUMIFS('Sales Hx'!$S:$S,'Sales Hx'!$B:$B,$B2730,'Sales Hx'!$D:$D,$E2730))</f>
        <v>1.7214912280701755</v>
      </c>
      <c r="K2730" s="16">
        <f t="shared" si="230"/>
        <v>1.6571428571428573</v>
      </c>
      <c r="L2730" s="12">
        <f>IF(M2730&lt;&gt;"",M2730,IF(COUNTIFS($C:$C,B2730)&gt;1,SUMIFS('Sales Hx'!V:V,'Sales Hx'!$B:$B,_xlfn.XLOOKUP(B2730,C:C,B:B),'Sales Hx'!$D:$D,$E2730),SUMIFS('Sales Hx'!V:V,'Sales Hx'!$B:$B,$B2730,'Sales Hx'!$D:$D,$E2730)))</f>
        <v>0</v>
      </c>
      <c r="M2730" s="12">
        <v>0</v>
      </c>
      <c r="N2730" s="15">
        <f t="shared" si="236"/>
        <v>1.7214912280701755</v>
      </c>
      <c r="O2730" s="21">
        <f t="shared" si="234"/>
        <v>0</v>
      </c>
      <c r="P2730" s="24">
        <v>39.590000000000003</v>
      </c>
      <c r="Q2730" s="18">
        <f t="shared" si="235"/>
        <v>0</v>
      </c>
      <c r="R2730" s="2">
        <v>1</v>
      </c>
      <c r="S2730" s="2">
        <v>90</v>
      </c>
      <c r="T2730" s="2" t="s">
        <v>4647</v>
      </c>
      <c r="U2730" s="28">
        <f>IF(G2730=0,"",_xlfn.MINIFS('PO Details'!$I:$I,'PO Details'!$D:$D,Planning!$B2730,'PO Details'!$L:$L,Planning!$E2730))</f>
        <v>45467</v>
      </c>
      <c r="V2730" s="29" t="s">
        <v>4639</v>
      </c>
      <c r="W2730" t="str">
        <f t="shared" si="233"/>
        <v/>
      </c>
      <c r="X2730" s="2">
        <v>120</v>
      </c>
    </row>
    <row r="2731" spans="1:24" x14ac:dyDescent="0.25">
      <c r="A2731" s="11" t="s">
        <v>4616</v>
      </c>
      <c r="B2731" s="22" t="s">
        <v>359</v>
      </c>
      <c r="C2731" s="22"/>
      <c r="D2731" s="22" t="s">
        <v>360</v>
      </c>
      <c r="E2731" s="31" t="s">
        <v>861</v>
      </c>
      <c r="F2731" s="12">
        <f>SUMIFS('Inventory Details'!$H:$H,'Inventory Details'!$B:$B,$B2731,'Inventory Details'!$E:$E,$E2731)</f>
        <v>4</v>
      </c>
      <c r="G2731" s="12">
        <f>SUMIFS('PO Details'!$H:$H,'PO Details'!$D:$D,Planning!$B2731,'PO Details'!$L:$L,$E2731)</f>
        <v>0</v>
      </c>
      <c r="H2731" s="12">
        <f>SUMIFS('SO Details'!$G:$G,'SO Details'!$D:$D,Planning!$B2731,'SO Details'!$K:$K,$E2731)</f>
        <v>0</v>
      </c>
      <c r="I2731" s="20">
        <f>IF(COUNTIFS($C:$C,B2731)&gt;1,SUMIFS('Sales Hx'!$Q:$Q,'Sales Hx'!$B:$B,_xlfn.XLOOKUP(B2731,C:C,B:B),'Sales Hx'!$D:$D,Planning!$E2731),SUMIFS('Sales Hx'!$Q:$Q,'Sales Hx'!$B:$B,Planning!$B2731,'Sales Hx'!$D:$D,Planning!$E2731))</f>
        <v>0</v>
      </c>
      <c r="J2731" s="16">
        <f>IF(COUNTIFS($C:$C,B2731)&gt;1,SUMIFS('Sales Hx'!$S:$S,'Sales Hx'!$B:$B,_xlfn.XLOOKUP(B2731,C:C,B:B),'Sales Hx'!$D:$D,E2731),SUMIFS('Sales Hx'!$S:$S,'Sales Hx'!$B:$B,$B2731,'Sales Hx'!$D:$D,$E2731))</f>
        <v>3.2894736842105261E-2</v>
      </c>
      <c r="K2731" s="16">
        <f t="shared" si="230"/>
        <v>0</v>
      </c>
      <c r="L2731" s="12">
        <f>IF(M2731&lt;&gt;"",M2731,IF(COUNTIFS($C:$C,B2731)&gt;1,SUMIFS('Sales Hx'!V:V,'Sales Hx'!$B:$B,_xlfn.XLOOKUP(B2731,C:C,B:B),'Sales Hx'!$D:$D,$E2731),SUMIFS('Sales Hx'!V:V,'Sales Hx'!$B:$B,$B2731,'Sales Hx'!$D:$D,$E2731)))</f>
        <v>0</v>
      </c>
      <c r="M2731" s="12">
        <v>0</v>
      </c>
      <c r="N2731" s="15">
        <f t="shared" si="236"/>
        <v>3.2894736842105261E-2</v>
      </c>
      <c r="O2731" s="21">
        <f t="shared" si="234"/>
        <v>0</v>
      </c>
      <c r="P2731" s="24">
        <v>39.590000000000003</v>
      </c>
      <c r="Q2731" s="18">
        <f t="shared" si="235"/>
        <v>0</v>
      </c>
      <c r="R2731" s="2">
        <v>1</v>
      </c>
      <c r="S2731" s="2">
        <v>90</v>
      </c>
      <c r="T2731" s="2" t="s">
        <v>4647</v>
      </c>
      <c r="U2731" s="28" t="str">
        <f>IF(G2731=0,"",_xlfn.MINIFS('PO Details'!$I:$I,'PO Details'!$D:$D,Planning!$B2731,'PO Details'!$L:$L,Planning!$E2731))</f>
        <v/>
      </c>
      <c r="V2731" s="29" t="s">
        <v>4639</v>
      </c>
      <c r="W2731" t="str">
        <f t="shared" si="233"/>
        <v/>
      </c>
      <c r="X2731" s="2">
        <v>120</v>
      </c>
    </row>
    <row r="2732" spans="1:24" x14ac:dyDescent="0.25">
      <c r="A2732" s="11"/>
      <c r="B2732" s="22" t="s">
        <v>1766</v>
      </c>
      <c r="C2732" s="22"/>
      <c r="D2732" s="22" t="s">
        <v>1767</v>
      </c>
      <c r="E2732" s="31" t="s">
        <v>108</v>
      </c>
      <c r="F2732" s="12">
        <f>SUMIFS('Inventory Details'!$H:$H,'Inventory Details'!$B:$B,$B2732,'Inventory Details'!$E:$E,$E2732)</f>
        <v>10</v>
      </c>
      <c r="G2732" s="12">
        <f>SUMIFS('PO Details'!$H:$H,'PO Details'!$D:$D,Planning!$B2732,'PO Details'!$L:$L,$E2732)</f>
        <v>0</v>
      </c>
      <c r="H2732" s="12">
        <f>SUMIFS('SO Details'!$G:$G,'SO Details'!$D:$D,Planning!$B2732,'SO Details'!$K:$K,$E2732)</f>
        <v>0</v>
      </c>
      <c r="I2732" s="20">
        <f>IF(COUNTIFS($C:$C,B2732)&gt;1,SUMIFS('Sales Hx'!$Q:$Q,'Sales Hx'!$B:$B,_xlfn.XLOOKUP(B2732,C:C,B:B),'Sales Hx'!$D:$D,Planning!$E2732),SUMIFS('Sales Hx'!$Q:$Q,'Sales Hx'!$B:$B,Planning!$B2732,'Sales Hx'!$D:$D,Planning!$E2732))</f>
        <v>0</v>
      </c>
      <c r="J2732" s="16">
        <f>IF(COUNTIFS($C:$C,B2732)&gt;1,SUMIFS('Sales Hx'!$S:$S,'Sales Hx'!$B:$B,_xlfn.XLOOKUP(B2732,C:C,B:B),'Sales Hx'!$D:$D,E2732),SUMIFS('Sales Hx'!$S:$S,'Sales Hx'!$B:$B,$B2732,'Sales Hx'!$D:$D,$E2732))</f>
        <v>0</v>
      </c>
      <c r="K2732" s="16">
        <f t="shared" ref="K2732:K2795" si="237">IFERROR((F2732+G2732)/I2732,0)</f>
        <v>0</v>
      </c>
      <c r="L2732" s="12">
        <f>IF(M2732&lt;&gt;"",M2732,IF(COUNTIFS($C:$C,B2732)&gt;1,SUMIFS('Sales Hx'!V:V,'Sales Hx'!$B:$B,_xlfn.XLOOKUP(B2732,C:C,B:B),'Sales Hx'!$D:$D,$E2732),SUMIFS('Sales Hx'!V:V,'Sales Hx'!$B:$B,$B2732,'Sales Hx'!$D:$D,$E2732)))</f>
        <v>0</v>
      </c>
      <c r="M2732" s="12">
        <v>0</v>
      </c>
      <c r="N2732" s="15">
        <f t="shared" si="236"/>
        <v>0</v>
      </c>
      <c r="O2732" s="21">
        <f t="shared" si="234"/>
        <v>0</v>
      </c>
      <c r="P2732" s="24">
        <v>45.64</v>
      </c>
      <c r="Q2732" s="18">
        <f t="shared" si="235"/>
        <v>0</v>
      </c>
      <c r="R2732" s="2">
        <v>1</v>
      </c>
      <c r="S2732" s="2">
        <v>120</v>
      </c>
      <c r="T2732" s="2" t="s">
        <v>4647</v>
      </c>
      <c r="U2732" s="28" t="str">
        <f>IF(G2732=0,"",_xlfn.MINIFS('PO Details'!$I:$I,'PO Details'!$D:$D,Planning!$B2732,'PO Details'!$L:$L,Planning!$E2732))</f>
        <v/>
      </c>
      <c r="V2732" s="29" t="s">
        <v>4640</v>
      </c>
      <c r="W2732" t="str">
        <f t="shared" si="233"/>
        <v>Max</v>
      </c>
      <c r="X2732" s="2">
        <v>120</v>
      </c>
    </row>
    <row r="2733" spans="1:24" x14ac:dyDescent="0.25">
      <c r="A2733" s="11"/>
      <c r="B2733" s="22" t="s">
        <v>1766</v>
      </c>
      <c r="C2733" s="22"/>
      <c r="D2733" s="22" t="s">
        <v>1767</v>
      </c>
      <c r="E2733" s="31" t="s">
        <v>1201</v>
      </c>
      <c r="F2733" s="12">
        <f>SUMIFS('Inventory Details'!$H:$H,'Inventory Details'!$B:$B,$B2733,'Inventory Details'!$E:$E,$E2733)</f>
        <v>0</v>
      </c>
      <c r="G2733" s="12">
        <f>SUMIFS('PO Details'!$H:$H,'PO Details'!$D:$D,Planning!$B2733,'PO Details'!$L:$L,$E2733)</f>
        <v>0</v>
      </c>
      <c r="H2733" s="12">
        <f>SUMIFS('SO Details'!$G:$G,'SO Details'!$D:$D,Planning!$B2733,'SO Details'!$K:$K,$E2733)</f>
        <v>0</v>
      </c>
      <c r="I2733" s="20">
        <f>IF(COUNTIFS($C:$C,B2733)&gt;1,SUMIFS('Sales Hx'!$Q:$Q,'Sales Hx'!$B:$B,_xlfn.XLOOKUP(B2733,C:C,B:B),'Sales Hx'!$D:$D,Planning!$E2733),SUMIFS('Sales Hx'!$Q:$Q,'Sales Hx'!$B:$B,Planning!$B2733,'Sales Hx'!$D:$D,Planning!$E2733))</f>
        <v>0</v>
      </c>
      <c r="J2733" s="16">
        <f>IF(COUNTIFS($C:$C,B2733)&gt;1,SUMIFS('Sales Hx'!$S:$S,'Sales Hx'!$B:$B,_xlfn.XLOOKUP(B2733,C:C,B:B),'Sales Hx'!$D:$D,E2733),SUMIFS('Sales Hx'!$S:$S,'Sales Hx'!$B:$B,$B2733,'Sales Hx'!$D:$D,$E2733))</f>
        <v>0</v>
      </c>
      <c r="K2733" s="16">
        <f t="shared" si="237"/>
        <v>0</v>
      </c>
      <c r="L2733" s="12">
        <f>IF(M2733&lt;&gt;"",M2733,IF(COUNTIFS($C:$C,B2733)&gt;1,SUMIFS('Sales Hx'!V:V,'Sales Hx'!$B:$B,_xlfn.XLOOKUP(B2733,C:C,B:B),'Sales Hx'!$D:$D,$E2733),SUMIFS('Sales Hx'!V:V,'Sales Hx'!$B:$B,$B2733,'Sales Hx'!$D:$D,$E2733)))</f>
        <v>0</v>
      </c>
      <c r="M2733" s="12">
        <v>0</v>
      </c>
      <c r="N2733" s="15">
        <f t="shared" si="236"/>
        <v>0</v>
      </c>
      <c r="O2733" s="21">
        <f t="shared" si="234"/>
        <v>0</v>
      </c>
      <c r="P2733" s="24">
        <v>45.64</v>
      </c>
      <c r="Q2733" s="18">
        <f t="shared" si="235"/>
        <v>0</v>
      </c>
      <c r="R2733" s="2">
        <v>1</v>
      </c>
      <c r="S2733" s="2">
        <v>120</v>
      </c>
      <c r="T2733" s="2" t="s">
        <v>4647</v>
      </c>
      <c r="U2733" s="28" t="str">
        <f>IF(G2733=0,"",_xlfn.MINIFS('PO Details'!$I:$I,'PO Details'!$D:$D,Planning!$B2733,'PO Details'!$L:$L,Planning!$E2733))</f>
        <v/>
      </c>
      <c r="V2733" s="29" t="s">
        <v>4640</v>
      </c>
      <c r="W2733" t="str">
        <f t="shared" si="233"/>
        <v>Max</v>
      </c>
      <c r="X2733" s="2">
        <v>120</v>
      </c>
    </row>
    <row r="2734" spans="1:24" x14ac:dyDescent="0.25">
      <c r="A2734" s="11"/>
      <c r="B2734" s="22" t="s">
        <v>1771</v>
      </c>
      <c r="C2734" s="22"/>
      <c r="D2734" s="22" t="s">
        <v>1771</v>
      </c>
      <c r="E2734" s="31" t="s">
        <v>4746</v>
      </c>
      <c r="F2734" s="12">
        <f>SUMIFS('Inventory Details'!$H:$H,'Inventory Details'!$B:$B,$B2734,'Inventory Details'!$E:$E,$E2734)</f>
        <v>0</v>
      </c>
      <c r="G2734" s="12">
        <f>SUMIFS('PO Details'!$H:$H,'PO Details'!$D:$D,Planning!$B2734,'PO Details'!$L:$L,$E2734)</f>
        <v>0</v>
      </c>
      <c r="H2734" s="12">
        <f>SUMIFS('SO Details'!$G:$G,'SO Details'!$D:$D,Planning!$B2734,'SO Details'!$K:$K,$E2734)</f>
        <v>0</v>
      </c>
      <c r="I2734" s="20">
        <f>IF(COUNTIFS($C:$C,B2734)&gt;1,SUMIFS('Sales Hx'!$Q:$Q,'Sales Hx'!$B:$B,_xlfn.XLOOKUP(B2734,C:C,B:B),'Sales Hx'!$D:$D,Planning!$E2734),SUMIFS('Sales Hx'!$Q:$Q,'Sales Hx'!$B:$B,Planning!$B2734,'Sales Hx'!$D:$D,Planning!$E2734))</f>
        <v>0</v>
      </c>
      <c r="J2734" s="16">
        <f>IF(COUNTIFS($C:$C,B2734)&gt;1,SUMIFS('Sales Hx'!$S:$S,'Sales Hx'!$B:$B,_xlfn.XLOOKUP(B2734,C:C,B:B),'Sales Hx'!$D:$D,E2734),SUMIFS('Sales Hx'!$S:$S,'Sales Hx'!$B:$B,$B2734,'Sales Hx'!$D:$D,$E2734))</f>
        <v>0</v>
      </c>
      <c r="K2734" s="16">
        <f t="shared" si="237"/>
        <v>0</v>
      </c>
      <c r="L2734" s="12">
        <f>IF(M2734&lt;&gt;"",M2734,IF(COUNTIFS($C:$C,B2734)&gt;1,SUMIFS('Sales Hx'!V:V,'Sales Hx'!$B:$B,_xlfn.XLOOKUP(B2734,C:C,B:B),'Sales Hx'!$D:$D,$E2734),SUMIFS('Sales Hx'!V:V,'Sales Hx'!$B:$B,$B2734,'Sales Hx'!$D:$D,$E2734)))</f>
        <v>0</v>
      </c>
      <c r="M2734" s="12">
        <v>0</v>
      </c>
      <c r="N2734" s="15">
        <f t="shared" si="236"/>
        <v>0</v>
      </c>
      <c r="O2734" s="21">
        <f t="shared" si="234"/>
        <v>0</v>
      </c>
      <c r="P2734" s="24">
        <v>3.6</v>
      </c>
      <c r="Q2734" s="18">
        <f t="shared" si="235"/>
        <v>0</v>
      </c>
      <c r="R2734" s="2">
        <v>1</v>
      </c>
      <c r="S2734" s="2">
        <v>120</v>
      </c>
      <c r="T2734" s="2" t="s">
        <v>4647</v>
      </c>
      <c r="U2734" s="28" t="str">
        <f>IF(G2734=0,"",_xlfn.MINIFS('PO Details'!$I:$I,'PO Details'!$D:$D,Planning!$B2734,'PO Details'!$L:$L,Planning!$E2734))</f>
        <v/>
      </c>
      <c r="V2734" s="29" t="s">
        <v>4640</v>
      </c>
      <c r="W2734" t="str">
        <f t="shared" si="233"/>
        <v>Max</v>
      </c>
      <c r="X2734" s="2">
        <v>120</v>
      </c>
    </row>
    <row r="2735" spans="1:24" x14ac:dyDescent="0.25">
      <c r="A2735" s="11"/>
      <c r="B2735" s="22" t="s">
        <v>2574</v>
      </c>
      <c r="C2735" s="22"/>
      <c r="D2735" s="22"/>
      <c r="E2735" s="31" t="s">
        <v>109</v>
      </c>
      <c r="F2735" s="12">
        <f>SUMIFS('Inventory Details'!$H:$H,'Inventory Details'!$B:$B,$B2735,'Inventory Details'!$E:$E,$E2735)</f>
        <v>0</v>
      </c>
      <c r="G2735" s="12">
        <f>SUMIFS('PO Details'!$H:$H,'PO Details'!$D:$D,Planning!$B2735,'PO Details'!$L:$L,$E2735)</f>
        <v>0</v>
      </c>
      <c r="H2735" s="12">
        <f>SUMIFS('SO Details'!$G:$G,'SO Details'!$D:$D,Planning!$B2735,'SO Details'!$K:$K,$E2735)</f>
        <v>0</v>
      </c>
      <c r="I2735" s="20">
        <f>IF(COUNTIFS($C:$C,B2735)&gt;1,SUMIFS('Sales Hx'!$Q:$Q,'Sales Hx'!$B:$B,_xlfn.XLOOKUP(B2735,C:C,B:B),'Sales Hx'!$D:$D,Planning!$E2735),SUMIFS('Sales Hx'!$Q:$Q,'Sales Hx'!$B:$B,Planning!$B2735,'Sales Hx'!$D:$D,Planning!$E2735))</f>
        <v>0</v>
      </c>
      <c r="J2735" s="16">
        <f>IF(COUNTIFS($C:$C,B2735)&gt;1,SUMIFS('Sales Hx'!$S:$S,'Sales Hx'!$B:$B,_xlfn.XLOOKUP(B2735,C:C,B:B),'Sales Hx'!$D:$D,E2735),SUMIFS('Sales Hx'!$S:$S,'Sales Hx'!$B:$B,$B2735,'Sales Hx'!$D:$D,$E2735))</f>
        <v>9.8684210526315791E-2</v>
      </c>
      <c r="K2735" s="16">
        <f t="shared" si="237"/>
        <v>0</v>
      </c>
      <c r="L2735" s="12">
        <f>IF(M2735&lt;&gt;"",M2735,IF(COUNTIFS($C:$C,B2735)&gt;1,SUMIFS('Sales Hx'!V:V,'Sales Hx'!$B:$B,_xlfn.XLOOKUP(B2735,C:C,B:B),'Sales Hx'!$D:$D,$E2735),SUMIFS('Sales Hx'!V:V,'Sales Hx'!$B:$B,$B2735,'Sales Hx'!$D:$D,$E2735)))</f>
        <v>0</v>
      </c>
      <c r="M2735" s="12">
        <v>0</v>
      </c>
      <c r="N2735" s="15">
        <f t="shared" si="236"/>
        <v>9.8684210526315791E-2</v>
      </c>
      <c r="O2735" s="21">
        <f t="shared" si="234"/>
        <v>12</v>
      </c>
      <c r="P2735" s="24">
        <v>0</v>
      </c>
      <c r="Q2735" s="18">
        <f t="shared" si="235"/>
        <v>0</v>
      </c>
      <c r="R2735" s="2">
        <v>1</v>
      </c>
      <c r="S2735" s="2">
        <v>120</v>
      </c>
      <c r="T2735" s="2" t="s">
        <v>4647</v>
      </c>
      <c r="U2735" s="28" t="str">
        <f>IF(G2735=0,"",_xlfn.MINIFS('PO Details'!$I:$I,'PO Details'!$D:$D,Planning!$B2735,'PO Details'!$L:$L,Planning!$E2735))</f>
        <v/>
      </c>
      <c r="V2735" s="29" t="s">
        <v>4640</v>
      </c>
      <c r="W2735" t="str">
        <f t="shared" si="233"/>
        <v>Max</v>
      </c>
      <c r="X2735" s="2">
        <v>120</v>
      </c>
    </row>
    <row r="2736" spans="1:24" x14ac:dyDescent="0.25">
      <c r="A2736" s="11"/>
      <c r="B2736" s="22" t="s">
        <v>1772</v>
      </c>
      <c r="C2736" s="22"/>
      <c r="D2736" s="22" t="s">
        <v>362</v>
      </c>
      <c r="E2736" s="31" t="s">
        <v>106</v>
      </c>
      <c r="F2736" s="12">
        <f>SUMIFS('Inventory Details'!$H:$H,'Inventory Details'!$B:$B,$B2736,'Inventory Details'!$E:$E,$E2736)</f>
        <v>2</v>
      </c>
      <c r="G2736" s="12">
        <f>SUMIFS('PO Details'!$H:$H,'PO Details'!$D:$D,Planning!$B2736,'PO Details'!$L:$L,$E2736)</f>
        <v>0</v>
      </c>
      <c r="H2736" s="12">
        <f>SUMIFS('SO Details'!$G:$G,'SO Details'!$D:$D,Planning!$B2736,'SO Details'!$K:$K,$E2736)</f>
        <v>0</v>
      </c>
      <c r="I2736" s="20">
        <f>IF(COUNTIFS($C:$C,B2736)&gt;1,SUMIFS('Sales Hx'!$Q:$Q,'Sales Hx'!$B:$B,_xlfn.XLOOKUP(B2736,C:C,B:B),'Sales Hx'!$D:$D,Planning!$E2736),SUMIFS('Sales Hx'!$Q:$Q,'Sales Hx'!$B:$B,Planning!$B2736,'Sales Hx'!$D:$D,Planning!$E2736))</f>
        <v>0</v>
      </c>
      <c r="J2736" s="16">
        <f>IF(COUNTIFS($C:$C,B2736)&gt;1,SUMIFS('Sales Hx'!$S:$S,'Sales Hx'!$B:$B,_xlfn.XLOOKUP(B2736,C:C,B:B),'Sales Hx'!$D:$D,E2736),SUMIFS('Sales Hx'!$S:$S,'Sales Hx'!$B:$B,$B2736,'Sales Hx'!$D:$D,$E2736))</f>
        <v>0</v>
      </c>
      <c r="K2736" s="16">
        <f t="shared" si="237"/>
        <v>0</v>
      </c>
      <c r="L2736" s="12">
        <f>IF(M2736&lt;&gt;"",M2736,IF(COUNTIFS($C:$C,B2736)&gt;1,SUMIFS('Sales Hx'!V:V,'Sales Hx'!$B:$B,_xlfn.XLOOKUP(B2736,C:C,B:B),'Sales Hx'!$D:$D,$E2736),SUMIFS('Sales Hx'!V:V,'Sales Hx'!$B:$B,$B2736,'Sales Hx'!$D:$D,$E2736)))</f>
        <v>0</v>
      </c>
      <c r="M2736" s="12">
        <v>0</v>
      </c>
      <c r="N2736" s="15">
        <f t="shared" si="236"/>
        <v>0</v>
      </c>
      <c r="O2736" s="21">
        <f t="shared" si="234"/>
        <v>0</v>
      </c>
      <c r="P2736" s="24">
        <v>9</v>
      </c>
      <c r="Q2736" s="18">
        <f t="shared" si="235"/>
        <v>0</v>
      </c>
      <c r="R2736" s="2">
        <v>1</v>
      </c>
      <c r="S2736" s="2">
        <v>120</v>
      </c>
      <c r="T2736" s="2" t="s">
        <v>4646</v>
      </c>
      <c r="U2736" s="28" t="str">
        <f>IF(G2736=0,"",_xlfn.MINIFS('PO Details'!$I:$I,'PO Details'!$D:$D,Planning!$B2736,'PO Details'!$L:$L,Planning!$E2736))</f>
        <v/>
      </c>
      <c r="V2736" s="29" t="s">
        <v>4640</v>
      </c>
      <c r="W2736" t="str">
        <f t="shared" si="233"/>
        <v>Max</v>
      </c>
      <c r="X2736" s="2">
        <v>120</v>
      </c>
    </row>
    <row r="2737" spans="1:24" x14ac:dyDescent="0.25">
      <c r="A2737" s="11"/>
      <c r="B2737" s="22" t="s">
        <v>1772</v>
      </c>
      <c r="C2737" s="22"/>
      <c r="D2737" s="22" t="s">
        <v>362</v>
      </c>
      <c r="E2737" s="31" t="s">
        <v>4746</v>
      </c>
      <c r="F2737" s="12">
        <f>SUMIFS('Inventory Details'!$H:$H,'Inventory Details'!$B:$B,$B2737,'Inventory Details'!$E:$E,$E2737)</f>
        <v>0</v>
      </c>
      <c r="G2737" s="12">
        <f>SUMIFS('PO Details'!$H:$H,'PO Details'!$D:$D,Planning!$B2737,'PO Details'!$L:$L,$E2737)</f>
        <v>0</v>
      </c>
      <c r="H2737" s="12">
        <f>SUMIFS('SO Details'!$G:$G,'SO Details'!$D:$D,Planning!$B2737,'SO Details'!$K:$K,$E2737)</f>
        <v>0</v>
      </c>
      <c r="I2737" s="20">
        <f>IF(COUNTIFS($C:$C,B2737)&gt;1,SUMIFS('Sales Hx'!$Q:$Q,'Sales Hx'!$B:$B,_xlfn.XLOOKUP(B2737,C:C,B:B),'Sales Hx'!$D:$D,Planning!$E2737),SUMIFS('Sales Hx'!$Q:$Q,'Sales Hx'!$B:$B,Planning!$B2737,'Sales Hx'!$D:$D,Planning!$E2737))</f>
        <v>0</v>
      </c>
      <c r="J2737" s="16">
        <f>IF(COUNTIFS($C:$C,B2737)&gt;1,SUMIFS('Sales Hx'!$S:$S,'Sales Hx'!$B:$B,_xlfn.XLOOKUP(B2737,C:C,B:B),'Sales Hx'!$D:$D,E2737),SUMIFS('Sales Hx'!$S:$S,'Sales Hx'!$B:$B,$B2737,'Sales Hx'!$D:$D,$E2737))</f>
        <v>0.39473684210526316</v>
      </c>
      <c r="K2737" s="16">
        <f t="shared" si="237"/>
        <v>0</v>
      </c>
      <c r="L2737" s="12">
        <f>IF(M2737&lt;&gt;"",M2737,IF(COUNTIFS($C:$C,B2737)&gt;1,SUMIFS('Sales Hx'!V:V,'Sales Hx'!$B:$B,_xlfn.XLOOKUP(B2737,C:C,B:B),'Sales Hx'!$D:$D,$E2737),SUMIFS('Sales Hx'!V:V,'Sales Hx'!$B:$B,$B2737,'Sales Hx'!$D:$D,$E2737)))</f>
        <v>0</v>
      </c>
      <c r="M2737" s="12">
        <v>0</v>
      </c>
      <c r="N2737" s="15">
        <f t="shared" si="236"/>
        <v>0.39473684210526316</v>
      </c>
      <c r="O2737" s="21">
        <f t="shared" si="234"/>
        <v>0</v>
      </c>
      <c r="P2737" s="24">
        <v>9</v>
      </c>
      <c r="Q2737" s="18">
        <f t="shared" si="235"/>
        <v>0</v>
      </c>
      <c r="R2737" s="2">
        <v>1</v>
      </c>
      <c r="S2737" s="2">
        <v>120</v>
      </c>
      <c r="T2737" s="2" t="s">
        <v>4646</v>
      </c>
      <c r="U2737" s="28" t="str">
        <f>IF(G2737=0,"",_xlfn.MINIFS('PO Details'!$I:$I,'PO Details'!$D:$D,Planning!$B2737,'PO Details'!$L:$L,Planning!$E2737))</f>
        <v/>
      </c>
      <c r="V2737" s="29" t="s">
        <v>4640</v>
      </c>
      <c r="W2737" t="str">
        <f t="shared" si="233"/>
        <v>Max</v>
      </c>
      <c r="X2737" s="2">
        <v>120</v>
      </c>
    </row>
    <row r="2738" spans="1:24" x14ac:dyDescent="0.25">
      <c r="A2738" s="11" t="s">
        <v>4619</v>
      </c>
      <c r="B2738" s="22" t="s">
        <v>361</v>
      </c>
      <c r="C2738" s="22" t="s">
        <v>364</v>
      </c>
      <c r="D2738" s="22" t="s">
        <v>362</v>
      </c>
      <c r="E2738" s="31" t="s">
        <v>106</v>
      </c>
      <c r="F2738" s="12">
        <f>SUMIFS('Inventory Details'!$H:$H,'Inventory Details'!$B:$B,$B2738,'Inventory Details'!$E:$E,$E2738)</f>
        <v>0</v>
      </c>
      <c r="G2738" s="12">
        <f>SUMIFS('PO Details'!$H:$H,'PO Details'!$D:$D,Planning!$B2738,'PO Details'!$L:$L,$E2738)</f>
        <v>0</v>
      </c>
      <c r="H2738" s="12">
        <f>SUMIFS('SO Details'!$G:$G,'SO Details'!$D:$D,Planning!$B2738,'SO Details'!$K:$K,$E2738)</f>
        <v>0</v>
      </c>
      <c r="I2738" s="20">
        <f>IF(COUNTIFS($C:$C,B2738)&gt;1,SUMIFS('Sales Hx'!$Q:$Q,'Sales Hx'!$B:$B,_xlfn.XLOOKUP(B2738,C:C,B:B),'Sales Hx'!$D:$D,Planning!$E2738),SUMIFS('Sales Hx'!$Q:$Q,'Sales Hx'!$B:$B,Planning!$B2738,'Sales Hx'!$D:$D,Planning!$E2738))</f>
        <v>1.4</v>
      </c>
      <c r="J2738" s="16">
        <f>IF(COUNTIFS($C:$C,B2738)&gt;1,SUMIFS('Sales Hx'!$S:$S,'Sales Hx'!$B:$B,_xlfn.XLOOKUP(B2738,C:C,B:B),'Sales Hx'!$D:$D,E2738),SUMIFS('Sales Hx'!$S:$S,'Sales Hx'!$B:$B,$B2738,'Sales Hx'!$D:$D,$E2738))</f>
        <v>0.38523391812865504</v>
      </c>
      <c r="K2738" s="16">
        <f t="shared" si="237"/>
        <v>0</v>
      </c>
      <c r="L2738" s="12">
        <f>IF(M2738&lt;&gt;"",M2738,IF(COUNTIFS($C:$C,B2738)&gt;1,SUMIFS('Sales Hx'!V:V,'Sales Hx'!$B:$B,_xlfn.XLOOKUP(B2738,C:C,B:B),'Sales Hx'!$D:$D,$E2738),SUMIFS('Sales Hx'!V:V,'Sales Hx'!$B:$B,$B2738,'Sales Hx'!$D:$D,$E2738)))</f>
        <v>0</v>
      </c>
      <c r="M2738" s="12">
        <v>0</v>
      </c>
      <c r="N2738" s="15">
        <f t="shared" si="236"/>
        <v>0.38523391812865504</v>
      </c>
      <c r="O2738" s="21">
        <f t="shared" si="234"/>
        <v>0</v>
      </c>
      <c r="P2738" s="24">
        <v>9</v>
      </c>
      <c r="Q2738" s="18">
        <f t="shared" si="235"/>
        <v>0</v>
      </c>
      <c r="R2738" s="2">
        <v>1</v>
      </c>
      <c r="S2738" s="2">
        <v>120</v>
      </c>
      <c r="T2738" s="2" t="s">
        <v>4646</v>
      </c>
      <c r="U2738" s="28" t="str">
        <f>IF(G2738=0,"",_xlfn.MINIFS('PO Details'!$I:$I,'PO Details'!$D:$D,Planning!$B2738,'PO Details'!$L:$L,Planning!$E2738))</f>
        <v/>
      </c>
      <c r="V2738" s="29" t="s">
        <v>4641</v>
      </c>
      <c r="W2738" t="str">
        <f t="shared" si="233"/>
        <v/>
      </c>
      <c r="X2738" s="2">
        <v>120</v>
      </c>
    </row>
    <row r="2739" spans="1:24" x14ac:dyDescent="0.25">
      <c r="A2739" s="11" t="s">
        <v>4619</v>
      </c>
      <c r="B2739" s="22" t="s">
        <v>361</v>
      </c>
      <c r="C2739" s="22" t="s">
        <v>364</v>
      </c>
      <c r="D2739" s="22" t="s">
        <v>362</v>
      </c>
      <c r="E2739" s="31" t="s">
        <v>108</v>
      </c>
      <c r="F2739" s="12">
        <f>SUMIFS('Inventory Details'!$H:$H,'Inventory Details'!$B:$B,$B2739,'Inventory Details'!$E:$E,$E2739)</f>
        <v>70</v>
      </c>
      <c r="G2739" s="12">
        <f>SUMIFS('PO Details'!$H:$H,'PO Details'!$D:$D,Planning!$B2739,'PO Details'!$L:$L,$E2739)</f>
        <v>0</v>
      </c>
      <c r="H2739" s="12">
        <f>SUMIFS('SO Details'!$G:$G,'SO Details'!$D:$D,Planning!$B2739,'SO Details'!$K:$K,$E2739)</f>
        <v>0</v>
      </c>
      <c r="I2739" s="20">
        <f>IF(COUNTIFS($C:$C,B2739)&gt;1,SUMIFS('Sales Hx'!$Q:$Q,'Sales Hx'!$B:$B,_xlfn.XLOOKUP(B2739,C:C,B:B),'Sales Hx'!$D:$D,Planning!$E2739),SUMIFS('Sales Hx'!$Q:$Q,'Sales Hx'!$B:$B,Planning!$B2739,'Sales Hx'!$D:$D,Planning!$E2739))</f>
        <v>4.1999999999999993</v>
      </c>
      <c r="J2739" s="16">
        <f>IF(COUNTIFS($C:$C,B2739)&gt;1,SUMIFS('Sales Hx'!$S:$S,'Sales Hx'!$B:$B,_xlfn.XLOOKUP(B2739,C:C,B:B),'Sales Hx'!$D:$D,E2739),SUMIFS('Sales Hx'!$S:$S,'Sales Hx'!$B:$B,$B2739,'Sales Hx'!$D:$D,$E2739))</f>
        <v>0.37500000000000006</v>
      </c>
      <c r="K2739" s="16">
        <f t="shared" si="237"/>
        <v>16.666666666666668</v>
      </c>
      <c r="L2739" s="12">
        <f>IF(M2739&lt;&gt;"",M2739,IF(COUNTIFS($C:$C,B2739)&gt;1,SUMIFS('Sales Hx'!V:V,'Sales Hx'!$B:$B,_xlfn.XLOOKUP(B2739,C:C,B:B),'Sales Hx'!$D:$D,$E2739),SUMIFS('Sales Hx'!V:V,'Sales Hx'!$B:$B,$B2739,'Sales Hx'!$D:$D,$E2739)))</f>
        <v>0</v>
      </c>
      <c r="M2739" s="12">
        <v>0</v>
      </c>
      <c r="N2739" s="15">
        <f t="shared" si="236"/>
        <v>0.37500000000000006</v>
      </c>
      <c r="O2739" s="21">
        <f t="shared" si="234"/>
        <v>0</v>
      </c>
      <c r="P2739" s="24">
        <v>9</v>
      </c>
      <c r="Q2739" s="18">
        <f t="shared" si="235"/>
        <v>0</v>
      </c>
      <c r="R2739" s="2">
        <v>1</v>
      </c>
      <c r="S2739" s="2">
        <v>120</v>
      </c>
      <c r="T2739" s="2" t="s">
        <v>4646</v>
      </c>
      <c r="U2739" s="28" t="str">
        <f>IF(G2739=0,"",_xlfn.MINIFS('PO Details'!$I:$I,'PO Details'!$D:$D,Planning!$B2739,'PO Details'!$L:$L,Planning!$E2739))</f>
        <v/>
      </c>
      <c r="V2739" s="29" t="s">
        <v>4641</v>
      </c>
      <c r="W2739" t="str">
        <f t="shared" ref="W2739:W2802" si="238">IF(K2739=_xlfn.MAXIFS(K:K,B:B,B2739),"Max","")</f>
        <v>Max</v>
      </c>
      <c r="X2739" s="2">
        <v>120</v>
      </c>
    </row>
    <row r="2740" spans="1:24" x14ac:dyDescent="0.25">
      <c r="A2740" s="11" t="s">
        <v>4619</v>
      </c>
      <c r="B2740" s="22" t="s">
        <v>361</v>
      </c>
      <c r="C2740" s="22" t="s">
        <v>364</v>
      </c>
      <c r="D2740" s="22" t="s">
        <v>362</v>
      </c>
      <c r="E2740" s="31" t="s">
        <v>113</v>
      </c>
      <c r="F2740" s="12">
        <f>SUMIFS('Inventory Details'!$H:$H,'Inventory Details'!$B:$B,$B2740,'Inventory Details'!$E:$E,$E2740)</f>
        <v>0</v>
      </c>
      <c r="G2740" s="12">
        <f>SUMIFS('PO Details'!$H:$H,'PO Details'!$D:$D,Planning!$B2740,'PO Details'!$L:$L,$E2740)</f>
        <v>0</v>
      </c>
      <c r="H2740" s="12">
        <f>SUMIFS('SO Details'!$G:$G,'SO Details'!$D:$D,Planning!$B2740,'SO Details'!$K:$K,$E2740)</f>
        <v>0</v>
      </c>
      <c r="I2740" s="20">
        <f>IF(COUNTIFS($C:$C,B2740)&gt;1,SUMIFS('Sales Hx'!$Q:$Q,'Sales Hx'!$B:$B,_xlfn.XLOOKUP(B2740,C:C,B:B),'Sales Hx'!$D:$D,Planning!$E2740),SUMIFS('Sales Hx'!$Q:$Q,'Sales Hx'!$B:$B,Planning!$B2740,'Sales Hx'!$D:$D,Planning!$E2740))</f>
        <v>0</v>
      </c>
      <c r="J2740" s="16">
        <f>IF(COUNTIFS($C:$C,B2740)&gt;1,SUMIFS('Sales Hx'!$S:$S,'Sales Hx'!$B:$B,_xlfn.XLOOKUP(B2740,C:C,B:B),'Sales Hx'!$D:$D,E2740),SUMIFS('Sales Hx'!$S:$S,'Sales Hx'!$B:$B,$B2740,'Sales Hx'!$D:$D,$E2740))</f>
        <v>0.87719298245614041</v>
      </c>
      <c r="K2740" s="16">
        <f t="shared" si="237"/>
        <v>0</v>
      </c>
      <c r="L2740" s="12">
        <f>IF(M2740&lt;&gt;"",M2740,IF(COUNTIFS($C:$C,B2740)&gt;1,SUMIFS('Sales Hx'!V:V,'Sales Hx'!$B:$B,_xlfn.XLOOKUP(B2740,C:C,B:B),'Sales Hx'!$D:$D,$E2740),SUMIFS('Sales Hx'!V:V,'Sales Hx'!$B:$B,$B2740,'Sales Hx'!$D:$D,$E2740)))</f>
        <v>0</v>
      </c>
      <c r="M2740" s="12">
        <v>0</v>
      </c>
      <c r="N2740" s="15">
        <f t="shared" si="236"/>
        <v>0.87719298245614041</v>
      </c>
      <c r="O2740" s="21">
        <f t="shared" si="234"/>
        <v>0</v>
      </c>
      <c r="P2740" s="24">
        <v>9</v>
      </c>
      <c r="Q2740" s="18">
        <f t="shared" si="235"/>
        <v>0</v>
      </c>
      <c r="R2740" s="2">
        <v>1</v>
      </c>
      <c r="S2740" s="2">
        <v>120</v>
      </c>
      <c r="T2740" s="2" t="s">
        <v>4646</v>
      </c>
      <c r="U2740" s="28" t="str">
        <f>IF(G2740=0,"",_xlfn.MINIFS('PO Details'!$I:$I,'PO Details'!$D:$D,Planning!$B2740,'PO Details'!$L:$L,Planning!$E2740))</f>
        <v/>
      </c>
      <c r="V2740" s="29" t="s">
        <v>4641</v>
      </c>
      <c r="W2740" t="str">
        <f t="shared" si="238"/>
        <v/>
      </c>
      <c r="X2740" s="2">
        <v>120</v>
      </c>
    </row>
    <row r="2741" spans="1:24" x14ac:dyDescent="0.25">
      <c r="A2741" s="11" t="s">
        <v>4619</v>
      </c>
      <c r="B2741" s="22" t="s">
        <v>361</v>
      </c>
      <c r="C2741" s="22" t="s">
        <v>364</v>
      </c>
      <c r="D2741" s="22" t="s">
        <v>362</v>
      </c>
      <c r="E2741" s="31" t="s">
        <v>15</v>
      </c>
      <c r="F2741" s="12">
        <f>SUMIFS('Inventory Details'!$H:$H,'Inventory Details'!$B:$B,$B2741,'Inventory Details'!$E:$E,$E2741)</f>
        <v>15</v>
      </c>
      <c r="G2741" s="12">
        <f>SUMIFS('PO Details'!$H:$H,'PO Details'!$D:$D,Planning!$B2741,'PO Details'!$L:$L,$E2741)</f>
        <v>0</v>
      </c>
      <c r="H2741" s="12">
        <f>SUMIFS('SO Details'!$G:$G,'SO Details'!$D:$D,Planning!$B2741,'SO Details'!$K:$K,$E2741)</f>
        <v>0</v>
      </c>
      <c r="I2741" s="20">
        <f>IF(COUNTIFS($C:$C,B2741)&gt;1,SUMIFS('Sales Hx'!$Q:$Q,'Sales Hx'!$B:$B,_xlfn.XLOOKUP(B2741,C:C,B:B),'Sales Hx'!$D:$D,Planning!$E2741),SUMIFS('Sales Hx'!$Q:$Q,'Sales Hx'!$B:$B,Planning!$B2741,'Sales Hx'!$D:$D,Planning!$E2741))</f>
        <v>28</v>
      </c>
      <c r="J2741" s="16">
        <f>IF(COUNTIFS($C:$C,B2741)&gt;1,SUMIFS('Sales Hx'!$S:$S,'Sales Hx'!$B:$B,_xlfn.XLOOKUP(B2741,C:C,B:B),'Sales Hx'!$D:$D,E2741),SUMIFS('Sales Hx'!$S:$S,'Sales Hx'!$B:$B,$B2741,'Sales Hx'!$D:$D,$E2741))</f>
        <v>0.80592105263157898</v>
      </c>
      <c r="K2741" s="16">
        <f t="shared" si="237"/>
        <v>0.5357142857142857</v>
      </c>
      <c r="L2741" s="12">
        <f>IF(M2741&lt;&gt;"",M2741,IF(COUNTIFS($C:$C,B2741)&gt;1,SUMIFS('Sales Hx'!V:V,'Sales Hx'!$B:$B,_xlfn.XLOOKUP(B2741,C:C,B:B),'Sales Hx'!$D:$D,$E2741),SUMIFS('Sales Hx'!V:V,'Sales Hx'!$B:$B,$B2741,'Sales Hx'!$D:$D,$E2741)))</f>
        <v>0</v>
      </c>
      <c r="M2741" s="12">
        <v>0</v>
      </c>
      <c r="N2741" s="15">
        <f t="shared" si="236"/>
        <v>0.80592105263157898</v>
      </c>
      <c r="O2741" s="21">
        <f t="shared" si="234"/>
        <v>0</v>
      </c>
      <c r="P2741" s="24">
        <v>9</v>
      </c>
      <c r="Q2741" s="18">
        <f t="shared" si="235"/>
        <v>0</v>
      </c>
      <c r="R2741" s="2">
        <v>1</v>
      </c>
      <c r="S2741" s="2">
        <v>120</v>
      </c>
      <c r="T2741" s="2" t="s">
        <v>4646</v>
      </c>
      <c r="U2741" s="28" t="str">
        <f>IF(G2741=0,"",_xlfn.MINIFS('PO Details'!$I:$I,'PO Details'!$D:$D,Planning!$B2741,'PO Details'!$L:$L,Planning!$E2741))</f>
        <v/>
      </c>
      <c r="V2741" s="29" t="s">
        <v>4641</v>
      </c>
      <c r="W2741" t="str">
        <f t="shared" si="238"/>
        <v/>
      </c>
      <c r="X2741" s="2">
        <v>120</v>
      </c>
    </row>
    <row r="2742" spans="1:24" x14ac:dyDescent="0.25">
      <c r="A2742" s="11" t="s">
        <v>4619</v>
      </c>
      <c r="B2742" s="22" t="s">
        <v>361</v>
      </c>
      <c r="C2742" s="22" t="s">
        <v>364</v>
      </c>
      <c r="D2742" s="22" t="s">
        <v>362</v>
      </c>
      <c r="E2742" s="31" t="s">
        <v>2214</v>
      </c>
      <c r="F2742" s="12">
        <f>SUMIFS('Inventory Details'!$H:$H,'Inventory Details'!$B:$B,$B2742,'Inventory Details'!$E:$E,$E2742)</f>
        <v>0</v>
      </c>
      <c r="G2742" s="12">
        <f>SUMIFS('PO Details'!$H:$H,'PO Details'!$D:$D,Planning!$B2742,'PO Details'!$L:$L,$E2742)</f>
        <v>0</v>
      </c>
      <c r="H2742" s="12">
        <f>SUMIFS('SO Details'!$G:$G,'SO Details'!$D:$D,Planning!$B2742,'SO Details'!$K:$K,$E2742)</f>
        <v>0</v>
      </c>
      <c r="I2742" s="20">
        <f>IF(COUNTIFS($C:$C,B2742)&gt;1,SUMIFS('Sales Hx'!$Q:$Q,'Sales Hx'!$B:$B,_xlfn.XLOOKUP(B2742,C:C,B:B),'Sales Hx'!$D:$D,Planning!$E2742),SUMIFS('Sales Hx'!$Q:$Q,'Sales Hx'!$B:$B,Planning!$B2742,'Sales Hx'!$D:$D,Planning!$E2742))</f>
        <v>0</v>
      </c>
      <c r="J2742" s="16">
        <f>IF(COUNTIFS($C:$C,B2742)&gt;1,SUMIFS('Sales Hx'!$S:$S,'Sales Hx'!$B:$B,_xlfn.XLOOKUP(B2742,C:C,B:B),'Sales Hx'!$D:$D,E2742),SUMIFS('Sales Hx'!$S:$S,'Sales Hx'!$B:$B,$B2742,'Sales Hx'!$D:$D,$E2742))</f>
        <v>8.5526315789473686E-2</v>
      </c>
      <c r="K2742" s="16">
        <f t="shared" si="237"/>
        <v>0</v>
      </c>
      <c r="L2742" s="12">
        <f>IF(M2742&lt;&gt;"",M2742,IF(COUNTIFS($C:$C,B2742)&gt;1,SUMIFS('Sales Hx'!V:V,'Sales Hx'!$B:$B,_xlfn.XLOOKUP(B2742,C:C,B:B),'Sales Hx'!$D:$D,$E2742),SUMIFS('Sales Hx'!V:V,'Sales Hx'!$B:$B,$B2742,'Sales Hx'!$D:$D,$E2742)))</f>
        <v>0</v>
      </c>
      <c r="M2742" s="12">
        <v>0</v>
      </c>
      <c r="N2742" s="15">
        <f t="shared" si="236"/>
        <v>8.5526315789473686E-2</v>
      </c>
      <c r="O2742" s="21">
        <f t="shared" si="234"/>
        <v>0</v>
      </c>
      <c r="P2742" s="24">
        <v>9</v>
      </c>
      <c r="Q2742" s="18">
        <f t="shared" si="235"/>
        <v>0</v>
      </c>
      <c r="R2742" s="2">
        <v>1</v>
      </c>
      <c r="S2742" s="2">
        <v>120</v>
      </c>
      <c r="T2742" s="2" t="s">
        <v>4646</v>
      </c>
      <c r="U2742" s="28" t="str">
        <f>IF(G2742=0,"",_xlfn.MINIFS('PO Details'!$I:$I,'PO Details'!$D:$D,Planning!$B2742,'PO Details'!$L:$L,Planning!$E2742))</f>
        <v/>
      </c>
      <c r="V2742" s="29" t="s">
        <v>4641</v>
      </c>
      <c r="W2742" t="str">
        <f t="shared" si="238"/>
        <v/>
      </c>
      <c r="X2742" s="2">
        <v>120</v>
      </c>
    </row>
    <row r="2743" spans="1:24" x14ac:dyDescent="0.25">
      <c r="A2743" s="11" t="s">
        <v>4619</v>
      </c>
      <c r="B2743" s="22" t="s">
        <v>361</v>
      </c>
      <c r="C2743" s="22" t="s">
        <v>364</v>
      </c>
      <c r="D2743" s="22" t="s">
        <v>362</v>
      </c>
      <c r="E2743" s="31" t="s">
        <v>109</v>
      </c>
      <c r="F2743" s="12">
        <f>SUMIFS('Inventory Details'!$H:$H,'Inventory Details'!$B:$B,$B2743,'Inventory Details'!$E:$E,$E2743)</f>
        <v>0</v>
      </c>
      <c r="G2743" s="12">
        <f>SUMIFS('PO Details'!$H:$H,'PO Details'!$D:$D,Planning!$B2743,'PO Details'!$L:$L,$E2743)</f>
        <v>0</v>
      </c>
      <c r="H2743" s="12">
        <f>SUMIFS('SO Details'!$G:$G,'SO Details'!$D:$D,Planning!$B2743,'SO Details'!$K:$K,$E2743)</f>
        <v>0</v>
      </c>
      <c r="I2743" s="20">
        <f>IF(COUNTIFS($C:$C,B2743)&gt;1,SUMIFS('Sales Hx'!$Q:$Q,'Sales Hx'!$B:$B,_xlfn.XLOOKUP(B2743,C:C,B:B),'Sales Hx'!$D:$D,Planning!$E2743),SUMIFS('Sales Hx'!$Q:$Q,'Sales Hx'!$B:$B,Planning!$B2743,'Sales Hx'!$D:$D,Planning!$E2743))</f>
        <v>0</v>
      </c>
      <c r="J2743" s="16">
        <f>IF(COUNTIFS($C:$C,B2743)&gt;1,SUMIFS('Sales Hx'!$S:$S,'Sales Hx'!$B:$B,_xlfn.XLOOKUP(B2743,C:C,B:B),'Sales Hx'!$D:$D,E2743),SUMIFS('Sales Hx'!$S:$S,'Sales Hx'!$B:$B,$B2743,'Sales Hx'!$D:$D,$E2743))</f>
        <v>1.25</v>
      </c>
      <c r="K2743" s="16">
        <f t="shared" si="237"/>
        <v>0</v>
      </c>
      <c r="L2743" s="12">
        <f>IF(M2743&lt;&gt;"",M2743,IF(COUNTIFS($C:$C,B2743)&gt;1,SUMIFS('Sales Hx'!V:V,'Sales Hx'!$B:$B,_xlfn.XLOOKUP(B2743,C:C,B:B),'Sales Hx'!$D:$D,$E2743),SUMIFS('Sales Hx'!V:V,'Sales Hx'!$B:$B,$B2743,'Sales Hx'!$D:$D,$E2743)))</f>
        <v>0</v>
      </c>
      <c r="M2743" s="12">
        <v>0</v>
      </c>
      <c r="N2743" s="15">
        <f t="shared" si="236"/>
        <v>1.25</v>
      </c>
      <c r="O2743" s="21">
        <f t="shared" si="234"/>
        <v>0</v>
      </c>
      <c r="P2743" s="24">
        <v>9</v>
      </c>
      <c r="Q2743" s="18">
        <f t="shared" si="235"/>
        <v>0</v>
      </c>
      <c r="R2743" s="2">
        <v>1</v>
      </c>
      <c r="S2743" s="2">
        <v>120</v>
      </c>
      <c r="T2743" s="2" t="s">
        <v>4646</v>
      </c>
      <c r="U2743" s="28" t="str">
        <f>IF(G2743=0,"",_xlfn.MINIFS('PO Details'!$I:$I,'PO Details'!$D:$D,Planning!$B2743,'PO Details'!$L:$L,Planning!$E2743))</f>
        <v/>
      </c>
      <c r="V2743" s="29" t="s">
        <v>4641</v>
      </c>
      <c r="W2743" t="str">
        <f t="shared" si="238"/>
        <v/>
      </c>
      <c r="X2743" s="2">
        <v>120</v>
      </c>
    </row>
    <row r="2744" spans="1:24" x14ac:dyDescent="0.25">
      <c r="A2744" s="11" t="s">
        <v>4619</v>
      </c>
      <c r="B2744" s="22" t="s">
        <v>361</v>
      </c>
      <c r="C2744" s="22" t="s">
        <v>364</v>
      </c>
      <c r="D2744" s="22" t="s">
        <v>362</v>
      </c>
      <c r="E2744" s="31" t="s">
        <v>4746</v>
      </c>
      <c r="F2744" s="12">
        <f>SUMIFS('Inventory Details'!$H:$H,'Inventory Details'!$B:$B,$B2744,'Inventory Details'!$E:$E,$E2744)</f>
        <v>0</v>
      </c>
      <c r="G2744" s="12">
        <f>SUMIFS('PO Details'!$H:$H,'PO Details'!$D:$D,Planning!$B2744,'PO Details'!$L:$L,$E2744)</f>
        <v>0</v>
      </c>
      <c r="H2744" s="12">
        <f>SUMIFS('SO Details'!$G:$G,'SO Details'!$D:$D,Planning!$B2744,'SO Details'!$K:$K,$E2744)</f>
        <v>0</v>
      </c>
      <c r="I2744" s="20">
        <f>IF(COUNTIFS($C:$C,B2744)&gt;1,SUMIFS('Sales Hx'!$Q:$Q,'Sales Hx'!$B:$B,_xlfn.XLOOKUP(B2744,C:C,B:B),'Sales Hx'!$D:$D,Planning!$E2744),SUMIFS('Sales Hx'!$Q:$Q,'Sales Hx'!$B:$B,Planning!$B2744,'Sales Hx'!$D:$D,Planning!$E2744))</f>
        <v>7</v>
      </c>
      <c r="J2744" s="16">
        <f>IF(COUNTIFS($C:$C,B2744)&gt;1,SUMIFS('Sales Hx'!$S:$S,'Sales Hx'!$B:$B,_xlfn.XLOOKUP(B2744,C:C,B:B),'Sales Hx'!$D:$D,E2744),SUMIFS('Sales Hx'!$S:$S,'Sales Hx'!$B:$B,$B2744,'Sales Hx'!$D:$D,$E2744))</f>
        <v>0.76069078947368429</v>
      </c>
      <c r="K2744" s="16">
        <f t="shared" si="237"/>
        <v>0</v>
      </c>
      <c r="L2744" s="12">
        <f>IF(M2744&lt;&gt;"",M2744,IF(COUNTIFS($C:$C,B2744)&gt;1,SUMIFS('Sales Hx'!V:V,'Sales Hx'!$B:$B,_xlfn.XLOOKUP(B2744,C:C,B:B),'Sales Hx'!$D:$D,$E2744),SUMIFS('Sales Hx'!V:V,'Sales Hx'!$B:$B,$B2744,'Sales Hx'!$D:$D,$E2744)))</f>
        <v>0</v>
      </c>
      <c r="M2744" s="12">
        <v>0</v>
      </c>
      <c r="N2744" s="15">
        <f t="shared" si="236"/>
        <v>0.76069078947368429</v>
      </c>
      <c r="O2744" s="21">
        <f t="shared" si="234"/>
        <v>0</v>
      </c>
      <c r="P2744" s="24">
        <v>9</v>
      </c>
      <c r="Q2744" s="18">
        <f t="shared" si="235"/>
        <v>0</v>
      </c>
      <c r="R2744" s="2">
        <v>1</v>
      </c>
      <c r="S2744" s="2">
        <v>120</v>
      </c>
      <c r="T2744" s="2" t="s">
        <v>4646</v>
      </c>
      <c r="U2744" s="28" t="str">
        <f>IF(G2744=0,"",_xlfn.MINIFS('PO Details'!$I:$I,'PO Details'!$D:$D,Planning!$B2744,'PO Details'!$L:$L,Planning!$E2744))</f>
        <v/>
      </c>
      <c r="V2744" s="29" t="s">
        <v>4641</v>
      </c>
      <c r="W2744" t="str">
        <f t="shared" si="238"/>
        <v/>
      </c>
      <c r="X2744" s="2">
        <v>120</v>
      </c>
    </row>
    <row r="2745" spans="1:24" x14ac:dyDescent="0.25">
      <c r="A2745" s="11" t="s">
        <v>4619</v>
      </c>
      <c r="B2745" s="22" t="s">
        <v>363</v>
      </c>
      <c r="C2745" s="22"/>
      <c r="D2745" s="22" t="s">
        <v>362</v>
      </c>
      <c r="E2745" s="31" t="s">
        <v>119</v>
      </c>
      <c r="F2745" s="12">
        <f>SUMIFS('Inventory Details'!$H:$H,'Inventory Details'!$B:$B,$B2745,'Inventory Details'!$E:$E,$E2745)</f>
        <v>0</v>
      </c>
      <c r="G2745" s="12">
        <f>SUMIFS('PO Details'!$H:$H,'PO Details'!$D:$D,Planning!$B2745,'PO Details'!$L:$L,$E2745)</f>
        <v>25</v>
      </c>
      <c r="H2745" s="12">
        <f>SUMIFS('SO Details'!$G:$G,'SO Details'!$D:$D,Planning!$B2745,'SO Details'!$K:$K,$E2745)</f>
        <v>0</v>
      </c>
      <c r="I2745" s="20">
        <f>IF(COUNTIFS($C:$C,B2745)&gt;1,SUMIFS('Sales Hx'!$Q:$Q,'Sales Hx'!$B:$B,_xlfn.XLOOKUP(B2745,C:C,B:B),'Sales Hx'!$D:$D,Planning!$E2745),SUMIFS('Sales Hx'!$Q:$Q,'Sales Hx'!$B:$B,Planning!$B2745,'Sales Hx'!$D:$D,Planning!$E2745))</f>
        <v>0</v>
      </c>
      <c r="J2745" s="16">
        <f>IF(COUNTIFS($C:$C,B2745)&gt;1,SUMIFS('Sales Hx'!$S:$S,'Sales Hx'!$B:$B,_xlfn.XLOOKUP(B2745,C:C,B:B),'Sales Hx'!$D:$D,E2745),SUMIFS('Sales Hx'!$S:$S,'Sales Hx'!$B:$B,$B2745,'Sales Hx'!$D:$D,$E2745))</f>
        <v>0</v>
      </c>
      <c r="K2745" s="16">
        <f t="shared" si="237"/>
        <v>0</v>
      </c>
      <c r="L2745" s="12">
        <f>IF(M2745&lt;&gt;"",M2745,IF(COUNTIFS($C:$C,B2745)&gt;1,SUMIFS('Sales Hx'!V:V,'Sales Hx'!$B:$B,_xlfn.XLOOKUP(B2745,C:C,B:B),'Sales Hx'!$D:$D,$E2745),SUMIFS('Sales Hx'!V:V,'Sales Hx'!$B:$B,$B2745,'Sales Hx'!$D:$D,$E2745)))</f>
        <v>0</v>
      </c>
      <c r="M2745" s="12">
        <v>0</v>
      </c>
      <c r="N2745" s="15">
        <f t="shared" si="236"/>
        <v>0</v>
      </c>
      <c r="O2745" s="21">
        <f t="shared" si="234"/>
        <v>0</v>
      </c>
      <c r="P2745" s="24">
        <v>9</v>
      </c>
      <c r="Q2745" s="18">
        <f t="shared" si="235"/>
        <v>0</v>
      </c>
      <c r="R2745" s="2">
        <v>1</v>
      </c>
      <c r="S2745" s="2">
        <v>120</v>
      </c>
      <c r="T2745" s="2" t="s">
        <v>4647</v>
      </c>
      <c r="U2745" s="28">
        <f>IF(G2745=0,"",_xlfn.MINIFS('PO Details'!$I:$I,'PO Details'!$D:$D,Planning!$B2745,'PO Details'!$L:$L,Planning!$E2745))</f>
        <v>45443</v>
      </c>
      <c r="V2745" s="29" t="s">
        <v>4640</v>
      </c>
      <c r="W2745" t="str">
        <f t="shared" si="238"/>
        <v/>
      </c>
      <c r="X2745" s="2">
        <v>120</v>
      </c>
    </row>
    <row r="2746" spans="1:24" x14ac:dyDescent="0.25">
      <c r="A2746" s="11" t="s">
        <v>4619</v>
      </c>
      <c r="B2746" s="22" t="s">
        <v>363</v>
      </c>
      <c r="C2746" s="22"/>
      <c r="D2746" s="22" t="s">
        <v>362</v>
      </c>
      <c r="E2746" s="31" t="s">
        <v>109</v>
      </c>
      <c r="F2746" s="12">
        <f>SUMIFS('Inventory Details'!$H:$H,'Inventory Details'!$B:$B,$B2746,'Inventory Details'!$E:$E,$E2746)</f>
        <v>62</v>
      </c>
      <c r="G2746" s="12">
        <f>SUMIFS('PO Details'!$H:$H,'PO Details'!$D:$D,Planning!$B2746,'PO Details'!$L:$L,$E2746)</f>
        <v>0</v>
      </c>
      <c r="H2746" s="12">
        <f>SUMIFS('SO Details'!$G:$G,'SO Details'!$D:$D,Planning!$B2746,'SO Details'!$K:$K,$E2746)</f>
        <v>0</v>
      </c>
      <c r="I2746" s="20">
        <f>IF(COUNTIFS($C:$C,B2746)&gt;1,SUMIFS('Sales Hx'!$Q:$Q,'Sales Hx'!$B:$B,_xlfn.XLOOKUP(B2746,C:C,B:B),'Sales Hx'!$D:$D,Planning!$E2746),SUMIFS('Sales Hx'!$Q:$Q,'Sales Hx'!$B:$B,Planning!$B2746,'Sales Hx'!$D:$D,Planning!$E2746))</f>
        <v>36.4</v>
      </c>
      <c r="J2746" s="16">
        <f>IF(COUNTIFS($C:$C,B2746)&gt;1,SUMIFS('Sales Hx'!$S:$S,'Sales Hx'!$B:$B,_xlfn.XLOOKUP(B2746,C:C,B:B),'Sales Hx'!$D:$D,E2746),SUMIFS('Sales Hx'!$S:$S,'Sales Hx'!$B:$B,$B2746,'Sales Hx'!$D:$D,$E2746))</f>
        <v>0.29970760233918131</v>
      </c>
      <c r="K2746" s="16">
        <f t="shared" si="237"/>
        <v>1.7032967032967035</v>
      </c>
      <c r="L2746" s="12">
        <f>IF(M2746&lt;&gt;"",M2746,IF(COUNTIFS($C:$C,B2746)&gt;1,SUMIFS('Sales Hx'!V:V,'Sales Hx'!$B:$B,_xlfn.XLOOKUP(B2746,C:C,B:B),'Sales Hx'!$D:$D,$E2746),SUMIFS('Sales Hx'!V:V,'Sales Hx'!$B:$B,$B2746,'Sales Hx'!$D:$D,$E2746)))</f>
        <v>0</v>
      </c>
      <c r="M2746" s="12">
        <v>0</v>
      </c>
      <c r="N2746" s="15">
        <f t="shared" si="236"/>
        <v>0.29970760233918131</v>
      </c>
      <c r="O2746" s="21">
        <f t="shared" si="234"/>
        <v>0</v>
      </c>
      <c r="P2746" s="24">
        <v>9</v>
      </c>
      <c r="Q2746" s="18">
        <f t="shared" si="235"/>
        <v>0</v>
      </c>
      <c r="R2746" s="2">
        <v>1</v>
      </c>
      <c r="S2746" s="2">
        <v>120</v>
      </c>
      <c r="T2746" s="2" t="s">
        <v>4647</v>
      </c>
      <c r="U2746" s="28" t="str">
        <f>IF(G2746=0,"",_xlfn.MINIFS('PO Details'!$I:$I,'PO Details'!$D:$D,Planning!$B2746,'PO Details'!$L:$L,Planning!$E2746))</f>
        <v/>
      </c>
      <c r="V2746" s="29" t="s">
        <v>4640</v>
      </c>
      <c r="W2746" t="str">
        <f t="shared" si="238"/>
        <v/>
      </c>
      <c r="X2746" s="2">
        <v>120</v>
      </c>
    </row>
    <row r="2747" spans="1:24" x14ac:dyDescent="0.25">
      <c r="A2747" s="11" t="s">
        <v>4619</v>
      </c>
      <c r="B2747" s="22" t="s">
        <v>363</v>
      </c>
      <c r="C2747" s="22"/>
      <c r="D2747" s="22" t="s">
        <v>362</v>
      </c>
      <c r="E2747" s="31" t="s">
        <v>106</v>
      </c>
      <c r="F2747" s="12">
        <f>SUMIFS('Inventory Details'!$H:$H,'Inventory Details'!$B:$B,$B2747,'Inventory Details'!$E:$E,$E2747)</f>
        <v>387</v>
      </c>
      <c r="G2747" s="12">
        <f>SUMIFS('PO Details'!$H:$H,'PO Details'!$D:$D,Planning!$B2747,'PO Details'!$L:$L,$E2747)</f>
        <v>0</v>
      </c>
      <c r="H2747" s="12">
        <f>SUMIFS('SO Details'!$G:$G,'SO Details'!$D:$D,Planning!$B2747,'SO Details'!$K:$K,$E2747)</f>
        <v>11</v>
      </c>
      <c r="I2747" s="20">
        <f>IF(COUNTIFS($C:$C,B2747)&gt;1,SUMIFS('Sales Hx'!$Q:$Q,'Sales Hx'!$B:$B,_xlfn.XLOOKUP(B2747,C:C,B:B),'Sales Hx'!$D:$D,Planning!$E2747),SUMIFS('Sales Hx'!$Q:$Q,'Sales Hx'!$B:$B,Planning!$B2747,'Sales Hx'!$D:$D,Planning!$E2747))</f>
        <v>65.8</v>
      </c>
      <c r="J2747" s="16">
        <f>IF(COUNTIFS($C:$C,B2747)&gt;1,SUMIFS('Sales Hx'!$S:$S,'Sales Hx'!$B:$B,_xlfn.XLOOKUP(B2747,C:C,B:B),'Sales Hx'!$D:$D,E2747),SUMIFS('Sales Hx'!$S:$S,'Sales Hx'!$B:$B,$B2747,'Sales Hx'!$D:$D,$E2747))</f>
        <v>0.89473684210526305</v>
      </c>
      <c r="K2747" s="16">
        <f t="shared" si="237"/>
        <v>5.8814589665653498</v>
      </c>
      <c r="L2747" s="12">
        <f>IF(M2747&lt;&gt;"",M2747,IF(COUNTIFS($C:$C,B2747)&gt;1,SUMIFS('Sales Hx'!V:V,'Sales Hx'!$B:$B,_xlfn.XLOOKUP(B2747,C:C,B:B),'Sales Hx'!$D:$D,$E2747),SUMIFS('Sales Hx'!V:V,'Sales Hx'!$B:$B,$B2747,'Sales Hx'!$D:$D,$E2747)))</f>
        <v>0</v>
      </c>
      <c r="M2747" s="12">
        <v>0</v>
      </c>
      <c r="N2747" s="15">
        <f t="shared" si="236"/>
        <v>0.89473684210526305</v>
      </c>
      <c r="O2747" s="21">
        <f t="shared" si="234"/>
        <v>0</v>
      </c>
      <c r="P2747" s="24">
        <v>9</v>
      </c>
      <c r="Q2747" s="18">
        <f t="shared" si="235"/>
        <v>0</v>
      </c>
      <c r="R2747" s="2">
        <v>1</v>
      </c>
      <c r="S2747" s="2">
        <v>120</v>
      </c>
      <c r="T2747" s="2" t="s">
        <v>4647</v>
      </c>
      <c r="U2747" s="28" t="str">
        <f>IF(G2747=0,"",_xlfn.MINIFS('PO Details'!$I:$I,'PO Details'!$D:$D,Planning!$B2747,'PO Details'!$L:$L,Planning!$E2747))</f>
        <v/>
      </c>
      <c r="V2747" s="29" t="s">
        <v>4640</v>
      </c>
      <c r="W2747" t="str">
        <f t="shared" si="238"/>
        <v/>
      </c>
      <c r="X2747" s="2">
        <v>120</v>
      </c>
    </row>
    <row r="2748" spans="1:24" x14ac:dyDescent="0.25">
      <c r="A2748" s="11" t="s">
        <v>4619</v>
      </c>
      <c r="B2748" s="22" t="s">
        <v>363</v>
      </c>
      <c r="C2748" s="22"/>
      <c r="D2748" s="22" t="s">
        <v>362</v>
      </c>
      <c r="E2748" s="31" t="s">
        <v>4746</v>
      </c>
      <c r="F2748" s="12">
        <f>SUMIFS('Inventory Details'!$H:$H,'Inventory Details'!$B:$B,$B2748,'Inventory Details'!$E:$E,$E2748)</f>
        <v>48</v>
      </c>
      <c r="G2748" s="12">
        <f>SUMIFS('PO Details'!$H:$H,'PO Details'!$D:$D,Planning!$B2748,'PO Details'!$L:$L,$E2748)</f>
        <v>0</v>
      </c>
      <c r="H2748" s="12">
        <f>SUMIFS('SO Details'!$G:$G,'SO Details'!$D:$D,Planning!$B2748,'SO Details'!$K:$K,$E2748)</f>
        <v>2</v>
      </c>
      <c r="I2748" s="20">
        <f>IF(COUNTIFS($C:$C,B2748)&gt;1,SUMIFS('Sales Hx'!$Q:$Q,'Sales Hx'!$B:$B,_xlfn.XLOOKUP(B2748,C:C,B:B),'Sales Hx'!$D:$D,Planning!$E2748),SUMIFS('Sales Hx'!$Q:$Q,'Sales Hx'!$B:$B,Planning!$B2748,'Sales Hx'!$D:$D,Planning!$E2748))</f>
        <v>204.39999999999998</v>
      </c>
      <c r="J2748" s="16">
        <f>IF(COUNTIFS($C:$C,B2748)&gt;1,SUMIFS('Sales Hx'!$S:$S,'Sales Hx'!$B:$B,_xlfn.XLOOKUP(B2748,C:C,B:B),'Sales Hx'!$D:$D,E2748),SUMIFS('Sales Hx'!$S:$S,'Sales Hx'!$B:$B,$B2748,'Sales Hx'!$D:$D,$E2748))</f>
        <v>1.615953947368421</v>
      </c>
      <c r="K2748" s="16">
        <f t="shared" si="237"/>
        <v>0.23483365949119375</v>
      </c>
      <c r="L2748" s="12">
        <f>IF(M2748&lt;&gt;"",M2748,IF(COUNTIFS($C:$C,B2748)&gt;1,SUMIFS('Sales Hx'!V:V,'Sales Hx'!$B:$B,_xlfn.XLOOKUP(B2748,C:C,B:B),'Sales Hx'!$D:$D,$E2748),SUMIFS('Sales Hx'!V:V,'Sales Hx'!$B:$B,$B2748,'Sales Hx'!$D:$D,$E2748)))</f>
        <v>0</v>
      </c>
      <c r="M2748" s="12">
        <v>0</v>
      </c>
      <c r="N2748" s="15">
        <f t="shared" si="236"/>
        <v>1.615953947368421</v>
      </c>
      <c r="O2748" s="21">
        <f t="shared" si="234"/>
        <v>0</v>
      </c>
      <c r="P2748" s="24">
        <v>9</v>
      </c>
      <c r="Q2748" s="18">
        <f t="shared" si="235"/>
        <v>0</v>
      </c>
      <c r="R2748" s="2">
        <v>1</v>
      </c>
      <c r="S2748" s="2">
        <v>120</v>
      </c>
      <c r="T2748" s="2" t="s">
        <v>4647</v>
      </c>
      <c r="U2748" s="28" t="str">
        <f>IF(G2748=0,"",_xlfn.MINIFS('PO Details'!$I:$I,'PO Details'!$D:$D,Planning!$B2748,'PO Details'!$L:$L,Planning!$E2748))</f>
        <v/>
      </c>
      <c r="V2748" s="29" t="s">
        <v>4640</v>
      </c>
      <c r="W2748" t="str">
        <f t="shared" si="238"/>
        <v/>
      </c>
      <c r="X2748" s="2">
        <v>120</v>
      </c>
    </row>
    <row r="2749" spans="1:24" x14ac:dyDescent="0.25">
      <c r="A2749" s="11" t="s">
        <v>4619</v>
      </c>
      <c r="B2749" s="22" t="s">
        <v>363</v>
      </c>
      <c r="C2749" s="22"/>
      <c r="D2749" s="22" t="s">
        <v>362</v>
      </c>
      <c r="E2749" s="31" t="s">
        <v>1201</v>
      </c>
      <c r="F2749" s="12">
        <f>SUMIFS('Inventory Details'!$H:$H,'Inventory Details'!$B:$B,$B2749,'Inventory Details'!$E:$E,$E2749)</f>
        <v>0</v>
      </c>
      <c r="G2749" s="12">
        <f>SUMIFS('PO Details'!$H:$H,'PO Details'!$D:$D,Planning!$B2749,'PO Details'!$L:$L,$E2749)</f>
        <v>0</v>
      </c>
      <c r="H2749" s="12">
        <f>SUMIFS('SO Details'!$G:$G,'SO Details'!$D:$D,Planning!$B2749,'SO Details'!$K:$K,$E2749)</f>
        <v>0</v>
      </c>
      <c r="I2749" s="20">
        <f>IF(COUNTIFS($C:$C,B2749)&gt;1,SUMIFS('Sales Hx'!$Q:$Q,'Sales Hx'!$B:$B,_xlfn.XLOOKUP(B2749,C:C,B:B),'Sales Hx'!$D:$D,Planning!$E2749),SUMIFS('Sales Hx'!$Q:$Q,'Sales Hx'!$B:$B,Planning!$B2749,'Sales Hx'!$D:$D,Planning!$E2749))</f>
        <v>0</v>
      </c>
      <c r="J2749" s="16">
        <f>IF(COUNTIFS($C:$C,B2749)&gt;1,SUMIFS('Sales Hx'!$S:$S,'Sales Hx'!$B:$B,_xlfn.XLOOKUP(B2749,C:C,B:B),'Sales Hx'!$D:$D,E2749),SUMIFS('Sales Hx'!$S:$S,'Sales Hx'!$B:$B,$B2749,'Sales Hx'!$D:$D,$E2749))</f>
        <v>0</v>
      </c>
      <c r="K2749" s="16">
        <f t="shared" si="237"/>
        <v>0</v>
      </c>
      <c r="L2749" s="12">
        <f>IF(M2749&lt;&gt;"",M2749,IF(COUNTIFS($C:$C,B2749)&gt;1,SUMIFS('Sales Hx'!V:V,'Sales Hx'!$B:$B,_xlfn.XLOOKUP(B2749,C:C,B:B),'Sales Hx'!$D:$D,$E2749),SUMIFS('Sales Hx'!V:V,'Sales Hx'!$B:$B,$B2749,'Sales Hx'!$D:$D,$E2749)))</f>
        <v>0</v>
      </c>
      <c r="M2749" s="12">
        <v>0</v>
      </c>
      <c r="N2749" s="15">
        <f t="shared" si="236"/>
        <v>0</v>
      </c>
      <c r="O2749" s="21">
        <f t="shared" si="234"/>
        <v>0</v>
      </c>
      <c r="P2749" s="24">
        <v>9</v>
      </c>
      <c r="Q2749" s="18">
        <f t="shared" si="235"/>
        <v>0</v>
      </c>
      <c r="R2749" s="2">
        <v>1</v>
      </c>
      <c r="S2749" s="2">
        <v>120</v>
      </c>
      <c r="T2749" s="2" t="s">
        <v>4647</v>
      </c>
      <c r="U2749" s="28" t="str">
        <f>IF(G2749=0,"",_xlfn.MINIFS('PO Details'!$I:$I,'PO Details'!$D:$D,Planning!$B2749,'PO Details'!$L:$L,Planning!$E2749))</f>
        <v/>
      </c>
      <c r="V2749" s="29" t="s">
        <v>4640</v>
      </c>
      <c r="W2749" t="str">
        <f t="shared" si="238"/>
        <v/>
      </c>
      <c r="X2749" s="2">
        <v>120</v>
      </c>
    </row>
    <row r="2750" spans="1:24" x14ac:dyDescent="0.25">
      <c r="A2750" s="11" t="s">
        <v>4619</v>
      </c>
      <c r="B2750" s="22" t="s">
        <v>363</v>
      </c>
      <c r="C2750" s="22"/>
      <c r="D2750" s="22" t="s">
        <v>362</v>
      </c>
      <c r="E2750" s="31" t="s">
        <v>113</v>
      </c>
      <c r="F2750" s="12">
        <f>SUMIFS('Inventory Details'!$H:$H,'Inventory Details'!$B:$B,$B2750,'Inventory Details'!$E:$E,$E2750)</f>
        <v>83</v>
      </c>
      <c r="G2750" s="12">
        <f>SUMIFS('PO Details'!$H:$H,'PO Details'!$D:$D,Planning!$B2750,'PO Details'!$L:$L,$E2750)</f>
        <v>0</v>
      </c>
      <c r="H2750" s="12">
        <f>SUMIFS('SO Details'!$G:$G,'SO Details'!$D:$D,Planning!$B2750,'SO Details'!$K:$K,$E2750)</f>
        <v>2</v>
      </c>
      <c r="I2750" s="20">
        <f>IF(COUNTIFS($C:$C,B2750)&gt;1,SUMIFS('Sales Hx'!$Q:$Q,'Sales Hx'!$B:$B,_xlfn.XLOOKUP(B2750,C:C,B:B),'Sales Hx'!$D:$D,Planning!$E2750),SUMIFS('Sales Hx'!$Q:$Q,'Sales Hx'!$B:$B,Planning!$B2750,'Sales Hx'!$D:$D,Planning!$E2750))</f>
        <v>53.199999999999996</v>
      </c>
      <c r="J2750" s="16">
        <f>IF(COUNTIFS($C:$C,B2750)&gt;1,SUMIFS('Sales Hx'!$S:$S,'Sales Hx'!$B:$B,_xlfn.XLOOKUP(B2750,C:C,B:B),'Sales Hx'!$D:$D,E2750),SUMIFS('Sales Hx'!$S:$S,'Sales Hx'!$B:$B,$B2750,'Sales Hx'!$D:$D,$E2750))</f>
        <v>0.46531100478468901</v>
      </c>
      <c r="K2750" s="16">
        <f t="shared" si="237"/>
        <v>1.5601503759398498</v>
      </c>
      <c r="L2750" s="12">
        <f>IF(M2750&lt;&gt;"",M2750,IF(COUNTIFS($C:$C,B2750)&gt;1,SUMIFS('Sales Hx'!V:V,'Sales Hx'!$B:$B,_xlfn.XLOOKUP(B2750,C:C,B:B),'Sales Hx'!$D:$D,$E2750),SUMIFS('Sales Hx'!V:V,'Sales Hx'!$B:$B,$B2750,'Sales Hx'!$D:$D,$E2750)))</f>
        <v>0</v>
      </c>
      <c r="M2750" s="12">
        <v>0</v>
      </c>
      <c r="N2750" s="15">
        <f t="shared" si="236"/>
        <v>0.46531100478468901</v>
      </c>
      <c r="O2750" s="21">
        <f t="shared" si="234"/>
        <v>0</v>
      </c>
      <c r="P2750" s="24">
        <v>9</v>
      </c>
      <c r="Q2750" s="18">
        <f t="shared" si="235"/>
        <v>0</v>
      </c>
      <c r="R2750" s="2">
        <v>1</v>
      </c>
      <c r="S2750" s="2">
        <v>120</v>
      </c>
      <c r="T2750" s="2" t="s">
        <v>4647</v>
      </c>
      <c r="U2750" s="28" t="str">
        <f>IF(G2750=0,"",_xlfn.MINIFS('PO Details'!$I:$I,'PO Details'!$D:$D,Planning!$B2750,'PO Details'!$L:$L,Planning!$E2750))</f>
        <v/>
      </c>
      <c r="V2750" s="29" t="s">
        <v>4640</v>
      </c>
      <c r="W2750" t="str">
        <f t="shared" si="238"/>
        <v/>
      </c>
      <c r="X2750" s="2">
        <v>120</v>
      </c>
    </row>
    <row r="2751" spans="1:24" x14ac:dyDescent="0.25">
      <c r="A2751" s="11" t="s">
        <v>4619</v>
      </c>
      <c r="B2751" s="22" t="s">
        <v>363</v>
      </c>
      <c r="C2751" s="22"/>
      <c r="D2751" s="22" t="s">
        <v>362</v>
      </c>
      <c r="E2751" s="31" t="s">
        <v>820</v>
      </c>
      <c r="F2751" s="12">
        <f>SUMIFS('Inventory Details'!$H:$H,'Inventory Details'!$B:$B,$B2751,'Inventory Details'!$E:$E,$E2751)</f>
        <v>11</v>
      </c>
      <c r="G2751" s="12">
        <f>SUMIFS('PO Details'!$H:$H,'PO Details'!$D:$D,Planning!$B2751,'PO Details'!$L:$L,$E2751)</f>
        <v>0</v>
      </c>
      <c r="H2751" s="12">
        <f>SUMIFS('SO Details'!$G:$G,'SO Details'!$D:$D,Planning!$B2751,'SO Details'!$K:$K,$E2751)</f>
        <v>0</v>
      </c>
      <c r="I2751" s="20">
        <f>IF(COUNTIFS($C:$C,B2751)&gt;1,SUMIFS('Sales Hx'!$Q:$Q,'Sales Hx'!$B:$B,_xlfn.XLOOKUP(B2751,C:C,B:B),'Sales Hx'!$D:$D,Planning!$E2751),SUMIFS('Sales Hx'!$Q:$Q,'Sales Hx'!$B:$B,Planning!$B2751,'Sales Hx'!$D:$D,Planning!$E2751))</f>
        <v>1.4</v>
      </c>
      <c r="J2751" s="16">
        <f>IF(COUNTIFS($C:$C,B2751)&gt;1,SUMIFS('Sales Hx'!$S:$S,'Sales Hx'!$B:$B,_xlfn.XLOOKUP(B2751,C:C,B:B),'Sales Hx'!$D:$D,E2751),SUMIFS('Sales Hx'!$S:$S,'Sales Hx'!$B:$B,$B2751,'Sales Hx'!$D:$D,$E2751))</f>
        <v>7.2368421052631582E-2</v>
      </c>
      <c r="K2751" s="16">
        <f t="shared" si="237"/>
        <v>7.8571428571428577</v>
      </c>
      <c r="L2751" s="12">
        <f>IF(M2751&lt;&gt;"",M2751,IF(COUNTIFS($C:$C,B2751)&gt;1,SUMIFS('Sales Hx'!V:V,'Sales Hx'!$B:$B,_xlfn.XLOOKUP(B2751,C:C,B:B),'Sales Hx'!$D:$D,$E2751),SUMIFS('Sales Hx'!V:V,'Sales Hx'!$B:$B,$B2751,'Sales Hx'!$D:$D,$E2751)))</f>
        <v>0</v>
      </c>
      <c r="M2751" s="12">
        <v>0</v>
      </c>
      <c r="N2751" s="15">
        <f t="shared" si="236"/>
        <v>7.2368421052631582E-2</v>
      </c>
      <c r="O2751" s="21">
        <f t="shared" si="234"/>
        <v>0</v>
      </c>
      <c r="P2751" s="24">
        <v>9</v>
      </c>
      <c r="Q2751" s="18">
        <f t="shared" si="235"/>
        <v>0</v>
      </c>
      <c r="R2751" s="2">
        <v>1</v>
      </c>
      <c r="S2751" s="2">
        <v>120</v>
      </c>
      <c r="T2751" s="2" t="s">
        <v>4647</v>
      </c>
      <c r="U2751" s="28" t="str">
        <f>IF(G2751=0,"",_xlfn.MINIFS('PO Details'!$I:$I,'PO Details'!$D:$D,Planning!$B2751,'PO Details'!$L:$L,Planning!$E2751))</f>
        <v/>
      </c>
      <c r="V2751" s="29" t="s">
        <v>4640</v>
      </c>
      <c r="W2751" t="str">
        <f t="shared" si="238"/>
        <v>Max</v>
      </c>
      <c r="X2751" s="2">
        <v>120</v>
      </c>
    </row>
    <row r="2752" spans="1:24" x14ac:dyDescent="0.25">
      <c r="A2752" s="11" t="s">
        <v>4619</v>
      </c>
      <c r="B2752" s="22" t="s">
        <v>363</v>
      </c>
      <c r="C2752" s="22"/>
      <c r="D2752" s="22" t="s">
        <v>362</v>
      </c>
      <c r="E2752" s="31" t="s">
        <v>108</v>
      </c>
      <c r="F2752" s="12">
        <f>SUMIFS('Inventory Details'!$H:$H,'Inventory Details'!$B:$B,$B2752,'Inventory Details'!$E:$E,$E2752)</f>
        <v>10</v>
      </c>
      <c r="G2752" s="12">
        <f>SUMIFS('PO Details'!$H:$H,'PO Details'!$D:$D,Planning!$B2752,'PO Details'!$L:$L,$E2752)</f>
        <v>0</v>
      </c>
      <c r="H2752" s="12">
        <f>SUMIFS('SO Details'!$G:$G,'SO Details'!$D:$D,Planning!$B2752,'SO Details'!$K:$K,$E2752)</f>
        <v>0</v>
      </c>
      <c r="I2752" s="20">
        <f>IF(COUNTIFS($C:$C,B2752)&gt;1,SUMIFS('Sales Hx'!$Q:$Q,'Sales Hx'!$B:$B,_xlfn.XLOOKUP(B2752,C:C,B:B),'Sales Hx'!$D:$D,Planning!$E2752),SUMIFS('Sales Hx'!$Q:$Q,'Sales Hx'!$B:$B,Planning!$B2752,'Sales Hx'!$D:$D,Planning!$E2752))</f>
        <v>0</v>
      </c>
      <c r="J2752" s="16">
        <f>IF(COUNTIFS($C:$C,B2752)&gt;1,SUMIFS('Sales Hx'!$S:$S,'Sales Hx'!$B:$B,_xlfn.XLOOKUP(B2752,C:C,B:B),'Sales Hx'!$D:$D,E2752),SUMIFS('Sales Hx'!$S:$S,'Sales Hx'!$B:$B,$B2752,'Sales Hx'!$D:$D,$E2752))</f>
        <v>0</v>
      </c>
      <c r="K2752" s="16">
        <f t="shared" si="237"/>
        <v>0</v>
      </c>
      <c r="L2752" s="12">
        <f>IF(M2752&lt;&gt;"",M2752,IF(COUNTIFS($C:$C,B2752)&gt;1,SUMIFS('Sales Hx'!V:V,'Sales Hx'!$B:$B,_xlfn.XLOOKUP(B2752,C:C,B:B),'Sales Hx'!$D:$D,$E2752),SUMIFS('Sales Hx'!V:V,'Sales Hx'!$B:$B,$B2752,'Sales Hx'!$D:$D,$E2752)))</f>
        <v>0</v>
      </c>
      <c r="M2752" s="12">
        <v>0</v>
      </c>
      <c r="N2752" s="15">
        <f t="shared" si="236"/>
        <v>0</v>
      </c>
      <c r="O2752" s="21">
        <f t="shared" si="234"/>
        <v>0</v>
      </c>
      <c r="P2752" s="24">
        <v>9</v>
      </c>
      <c r="Q2752" s="18">
        <f t="shared" si="235"/>
        <v>0</v>
      </c>
      <c r="R2752" s="2">
        <v>1</v>
      </c>
      <c r="S2752" s="2">
        <v>120</v>
      </c>
      <c r="T2752" s="2" t="s">
        <v>4647</v>
      </c>
      <c r="U2752" s="28" t="str">
        <f>IF(G2752=0,"",_xlfn.MINIFS('PO Details'!$I:$I,'PO Details'!$D:$D,Planning!$B2752,'PO Details'!$L:$L,Planning!$E2752))</f>
        <v/>
      </c>
      <c r="V2752" s="29" t="s">
        <v>4640</v>
      </c>
      <c r="W2752" t="str">
        <f t="shared" si="238"/>
        <v/>
      </c>
      <c r="X2752" s="2">
        <v>120</v>
      </c>
    </row>
    <row r="2753" spans="1:24" x14ac:dyDescent="0.25">
      <c r="A2753" s="11" t="s">
        <v>4619</v>
      </c>
      <c r="B2753" s="22" t="s">
        <v>363</v>
      </c>
      <c r="C2753" s="22"/>
      <c r="D2753" s="22" t="s">
        <v>362</v>
      </c>
      <c r="E2753" s="31" t="s">
        <v>15</v>
      </c>
      <c r="F2753" s="12">
        <f>SUMIFS('Inventory Details'!$H:$H,'Inventory Details'!$B:$B,$B2753,'Inventory Details'!$E:$E,$E2753)</f>
        <v>16</v>
      </c>
      <c r="G2753" s="12">
        <f>SUMIFS('PO Details'!$H:$H,'PO Details'!$D:$D,Planning!$B2753,'PO Details'!$L:$L,$E2753)</f>
        <v>0</v>
      </c>
      <c r="H2753" s="12">
        <f>SUMIFS('SO Details'!$G:$G,'SO Details'!$D:$D,Planning!$B2753,'SO Details'!$K:$K,$E2753)</f>
        <v>0</v>
      </c>
      <c r="I2753" s="20">
        <f>IF(COUNTIFS($C:$C,B2753)&gt;1,SUMIFS('Sales Hx'!$Q:$Q,'Sales Hx'!$B:$B,_xlfn.XLOOKUP(B2753,C:C,B:B),'Sales Hx'!$D:$D,Planning!$E2753),SUMIFS('Sales Hx'!$Q:$Q,'Sales Hx'!$B:$B,Planning!$B2753,'Sales Hx'!$D:$D,Planning!$E2753))</f>
        <v>0</v>
      </c>
      <c r="J2753" s="16">
        <f>IF(COUNTIFS($C:$C,B2753)&gt;1,SUMIFS('Sales Hx'!$S:$S,'Sales Hx'!$B:$B,_xlfn.XLOOKUP(B2753,C:C,B:B),'Sales Hx'!$D:$D,E2753),SUMIFS('Sales Hx'!$S:$S,'Sales Hx'!$B:$B,$B2753,'Sales Hx'!$D:$D,$E2753))</f>
        <v>6.5789473684210523E-2</v>
      </c>
      <c r="K2753" s="16">
        <f t="shared" si="237"/>
        <v>0</v>
      </c>
      <c r="L2753" s="12">
        <f>IF(M2753&lt;&gt;"",M2753,IF(COUNTIFS($C:$C,B2753)&gt;1,SUMIFS('Sales Hx'!V:V,'Sales Hx'!$B:$B,_xlfn.XLOOKUP(B2753,C:C,B:B),'Sales Hx'!$D:$D,$E2753),SUMIFS('Sales Hx'!V:V,'Sales Hx'!$B:$B,$B2753,'Sales Hx'!$D:$D,$E2753)))</f>
        <v>0</v>
      </c>
      <c r="M2753" s="12">
        <v>0</v>
      </c>
      <c r="N2753" s="15">
        <f t="shared" si="236"/>
        <v>6.5789473684210523E-2</v>
      </c>
      <c r="O2753" s="21">
        <f t="shared" si="234"/>
        <v>0</v>
      </c>
      <c r="P2753" s="24">
        <v>9</v>
      </c>
      <c r="Q2753" s="18">
        <f t="shared" si="235"/>
        <v>0</v>
      </c>
      <c r="R2753" s="2">
        <v>1</v>
      </c>
      <c r="S2753" s="2">
        <v>120</v>
      </c>
      <c r="T2753" s="2" t="s">
        <v>4647</v>
      </c>
      <c r="U2753" s="28" t="str">
        <f>IF(G2753=0,"",_xlfn.MINIFS('PO Details'!$I:$I,'PO Details'!$D:$D,Planning!$B2753,'PO Details'!$L:$L,Planning!$E2753))</f>
        <v/>
      </c>
      <c r="V2753" s="29" t="s">
        <v>4640</v>
      </c>
      <c r="W2753" t="str">
        <f t="shared" si="238"/>
        <v/>
      </c>
      <c r="X2753" s="2">
        <v>120</v>
      </c>
    </row>
    <row r="2754" spans="1:24" x14ac:dyDescent="0.25">
      <c r="A2754" s="11" t="s">
        <v>4619</v>
      </c>
      <c r="B2754" s="22" t="s">
        <v>364</v>
      </c>
      <c r="C2754" s="22"/>
      <c r="D2754" s="22" t="s">
        <v>365</v>
      </c>
      <c r="E2754" s="31" t="s">
        <v>15</v>
      </c>
      <c r="F2754" s="12">
        <f>SUMIFS('Inventory Details'!$H:$H,'Inventory Details'!$B:$B,$B2754,'Inventory Details'!$E:$E,$E2754)</f>
        <v>20</v>
      </c>
      <c r="G2754" s="12">
        <f>SUMIFS('PO Details'!$H:$H,'PO Details'!$D:$D,Planning!$B2754,'PO Details'!$L:$L,$E2754)</f>
        <v>50</v>
      </c>
      <c r="H2754" s="12">
        <f>SUMIFS('SO Details'!$G:$G,'SO Details'!$D:$D,Planning!$B2754,'SO Details'!$K:$K,$E2754)</f>
        <v>0</v>
      </c>
      <c r="I2754" s="20">
        <f>IF(COUNTIFS($C:$C,B2754)&gt;1,SUMIFS('Sales Hx'!$Q:$Q,'Sales Hx'!$B:$B,_xlfn.XLOOKUP(B2754,C:C,B:B),'Sales Hx'!$D:$D,Planning!$E2754),SUMIFS('Sales Hx'!$Q:$Q,'Sales Hx'!$B:$B,Planning!$B2754,'Sales Hx'!$D:$D,Planning!$E2754))</f>
        <v>28</v>
      </c>
      <c r="J2754" s="16">
        <f>IF(COUNTIFS($C:$C,B2754)&gt;1,SUMIFS('Sales Hx'!$S:$S,'Sales Hx'!$B:$B,_xlfn.XLOOKUP(B2754,C:C,B:B),'Sales Hx'!$D:$D,E2754),SUMIFS('Sales Hx'!$S:$S,'Sales Hx'!$B:$B,$B2754,'Sales Hx'!$D:$D,$E2754))</f>
        <v>0.80592105263157898</v>
      </c>
      <c r="K2754" s="16">
        <f t="shared" si="237"/>
        <v>2.5</v>
      </c>
      <c r="L2754" s="12">
        <f>IF(M2754&lt;&gt;"",M2754,IF(COUNTIFS($C:$C,B2754)&gt;1,SUMIFS('Sales Hx'!V:V,'Sales Hx'!$B:$B,_xlfn.XLOOKUP(B2754,C:C,B:B),'Sales Hx'!$D:$D,$E2754),SUMIFS('Sales Hx'!V:V,'Sales Hx'!$B:$B,$B2754,'Sales Hx'!$D:$D,$E2754)))</f>
        <v>0</v>
      </c>
      <c r="M2754" s="12">
        <v>0</v>
      </c>
      <c r="N2754" s="15">
        <f t="shared" si="236"/>
        <v>0.80592105263157898</v>
      </c>
      <c r="O2754" s="21">
        <f t="shared" ref="O2754:O2817" si="239">MROUND(ROUND(IFERROR(IF(C2754&lt;&gt;"",0,IF(T2754="DC'd",0,IF(AND(J2754=0,F2754+G2754&lt;H2754),H2754-F2754+G2754,IF(F2754+G2754&lt;N2754,N2754+MAX((IF(J2754*R2754&gt;F2754,F2754,J2754*R2754))+J2754*S2754-F2754-G2754+H2754,0))))),0),0),1)</f>
        <v>0</v>
      </c>
      <c r="P2754" s="24">
        <v>9</v>
      </c>
      <c r="Q2754" s="18">
        <f t="shared" si="235"/>
        <v>0</v>
      </c>
      <c r="R2754" s="2">
        <v>1</v>
      </c>
      <c r="S2754" s="2">
        <v>120</v>
      </c>
      <c r="T2754" s="2" t="s">
        <v>4647</v>
      </c>
      <c r="U2754" s="28">
        <f>IF(G2754=0,"",_xlfn.MINIFS('PO Details'!$I:$I,'PO Details'!$D:$D,Planning!$B2754,'PO Details'!$L:$L,Planning!$E2754))</f>
        <v>45397</v>
      </c>
      <c r="V2754" s="29" t="s">
        <v>4641</v>
      </c>
      <c r="W2754" t="str">
        <f t="shared" si="238"/>
        <v/>
      </c>
      <c r="X2754" s="2">
        <v>120</v>
      </c>
    </row>
    <row r="2755" spans="1:24" x14ac:dyDescent="0.25">
      <c r="A2755" s="11" t="s">
        <v>4619</v>
      </c>
      <c r="B2755" s="22" t="s">
        <v>364</v>
      </c>
      <c r="C2755" s="22"/>
      <c r="D2755" s="22" t="s">
        <v>365</v>
      </c>
      <c r="E2755" s="31" t="s">
        <v>820</v>
      </c>
      <c r="F2755" s="12">
        <f>SUMIFS('Inventory Details'!$H:$H,'Inventory Details'!$B:$B,$B2755,'Inventory Details'!$E:$E,$E2755)</f>
        <v>0</v>
      </c>
      <c r="G2755" s="12">
        <f>SUMIFS('PO Details'!$H:$H,'PO Details'!$D:$D,Planning!$B2755,'PO Details'!$L:$L,$E2755)</f>
        <v>40</v>
      </c>
      <c r="H2755" s="12">
        <f>SUMIFS('SO Details'!$G:$G,'SO Details'!$D:$D,Planning!$B2755,'SO Details'!$K:$K,$E2755)</f>
        <v>0</v>
      </c>
      <c r="I2755" s="20">
        <f>IF(COUNTIFS($C:$C,B2755)&gt;1,SUMIFS('Sales Hx'!$Q:$Q,'Sales Hx'!$B:$B,_xlfn.XLOOKUP(B2755,C:C,B:B),'Sales Hx'!$D:$D,Planning!$E2755),SUMIFS('Sales Hx'!$Q:$Q,'Sales Hx'!$B:$B,Planning!$B2755,'Sales Hx'!$D:$D,Planning!$E2755))</f>
        <v>0</v>
      </c>
      <c r="J2755" s="16">
        <f>IF(COUNTIFS($C:$C,B2755)&gt;1,SUMIFS('Sales Hx'!$S:$S,'Sales Hx'!$B:$B,_xlfn.XLOOKUP(B2755,C:C,B:B),'Sales Hx'!$D:$D,E2755),SUMIFS('Sales Hx'!$S:$S,'Sales Hx'!$B:$B,$B2755,'Sales Hx'!$D:$D,$E2755))</f>
        <v>0</v>
      </c>
      <c r="K2755" s="16">
        <f t="shared" si="237"/>
        <v>0</v>
      </c>
      <c r="L2755" s="12">
        <f>IF(M2755&lt;&gt;"",M2755,IF(COUNTIFS($C:$C,B2755)&gt;1,SUMIFS('Sales Hx'!V:V,'Sales Hx'!$B:$B,_xlfn.XLOOKUP(B2755,C:C,B:B),'Sales Hx'!$D:$D,$E2755),SUMIFS('Sales Hx'!V:V,'Sales Hx'!$B:$B,$B2755,'Sales Hx'!$D:$D,$E2755)))</f>
        <v>0</v>
      </c>
      <c r="M2755" s="12">
        <v>0</v>
      </c>
      <c r="N2755" s="15">
        <f t="shared" si="236"/>
        <v>0</v>
      </c>
      <c r="O2755" s="21">
        <f t="shared" si="239"/>
        <v>0</v>
      </c>
      <c r="P2755" s="24">
        <v>9</v>
      </c>
      <c r="Q2755" s="18">
        <f t="shared" si="235"/>
        <v>0</v>
      </c>
      <c r="R2755" s="2">
        <v>1</v>
      </c>
      <c r="S2755" s="2">
        <v>120</v>
      </c>
      <c r="T2755" s="2" t="s">
        <v>4647</v>
      </c>
      <c r="U2755" s="28">
        <f>IF(G2755=0,"",_xlfn.MINIFS('PO Details'!$I:$I,'PO Details'!$D:$D,Planning!$B2755,'PO Details'!$L:$L,Planning!$E2755))</f>
        <v>45474</v>
      </c>
      <c r="V2755" s="29" t="s">
        <v>4641</v>
      </c>
      <c r="W2755" t="str">
        <f t="shared" si="238"/>
        <v/>
      </c>
      <c r="X2755" s="2">
        <v>120</v>
      </c>
    </row>
    <row r="2756" spans="1:24" x14ac:dyDescent="0.25">
      <c r="A2756" s="11" t="s">
        <v>4619</v>
      </c>
      <c r="B2756" s="22" t="s">
        <v>364</v>
      </c>
      <c r="C2756" s="22"/>
      <c r="D2756" s="22" t="s">
        <v>365</v>
      </c>
      <c r="E2756" s="31" t="s">
        <v>4746</v>
      </c>
      <c r="F2756" s="12">
        <f>SUMIFS('Inventory Details'!$H:$H,'Inventory Details'!$B:$B,$B2756,'Inventory Details'!$E:$E,$E2756)</f>
        <v>230</v>
      </c>
      <c r="G2756" s="12">
        <f>SUMIFS('PO Details'!$H:$H,'PO Details'!$D:$D,Planning!$B2756,'PO Details'!$L:$L,$E2756)</f>
        <v>150</v>
      </c>
      <c r="H2756" s="12">
        <f>SUMIFS('SO Details'!$G:$G,'SO Details'!$D:$D,Planning!$B2756,'SO Details'!$K:$K,$E2756)</f>
        <v>0</v>
      </c>
      <c r="I2756" s="20">
        <f>IF(COUNTIFS($C:$C,B2756)&gt;1,SUMIFS('Sales Hx'!$Q:$Q,'Sales Hx'!$B:$B,_xlfn.XLOOKUP(B2756,C:C,B:B),'Sales Hx'!$D:$D,Planning!$E2756),SUMIFS('Sales Hx'!$Q:$Q,'Sales Hx'!$B:$B,Planning!$B2756,'Sales Hx'!$D:$D,Planning!$E2756))</f>
        <v>7</v>
      </c>
      <c r="J2756" s="16">
        <f>IF(COUNTIFS($C:$C,B2756)&gt;1,SUMIFS('Sales Hx'!$S:$S,'Sales Hx'!$B:$B,_xlfn.XLOOKUP(B2756,C:C,B:B),'Sales Hx'!$D:$D,E2756),SUMIFS('Sales Hx'!$S:$S,'Sales Hx'!$B:$B,$B2756,'Sales Hx'!$D:$D,$E2756))</f>
        <v>0.76069078947368429</v>
      </c>
      <c r="K2756" s="16">
        <f t="shared" si="237"/>
        <v>54.285714285714285</v>
      </c>
      <c r="L2756" s="12">
        <f>IF(M2756&lt;&gt;"",M2756,IF(COUNTIFS($C:$C,B2756)&gt;1,SUMIFS('Sales Hx'!V:V,'Sales Hx'!$B:$B,_xlfn.XLOOKUP(B2756,C:C,B:B),'Sales Hx'!$D:$D,$E2756),SUMIFS('Sales Hx'!V:V,'Sales Hx'!$B:$B,$B2756,'Sales Hx'!$D:$D,$E2756)))</f>
        <v>0</v>
      </c>
      <c r="M2756" s="12">
        <v>0</v>
      </c>
      <c r="N2756" s="15">
        <f t="shared" si="236"/>
        <v>0.76069078947368429</v>
      </c>
      <c r="O2756" s="21">
        <f t="shared" si="239"/>
        <v>0</v>
      </c>
      <c r="P2756" s="24">
        <v>9</v>
      </c>
      <c r="Q2756" s="18">
        <f t="shared" si="235"/>
        <v>0</v>
      </c>
      <c r="R2756" s="2">
        <v>1</v>
      </c>
      <c r="S2756" s="2">
        <v>120</v>
      </c>
      <c r="T2756" s="2" t="s">
        <v>4647</v>
      </c>
      <c r="U2756" s="28">
        <f>IF(G2756=0,"",_xlfn.MINIFS('PO Details'!$I:$I,'PO Details'!$D:$D,Planning!$B2756,'PO Details'!$L:$L,Planning!$E2756))</f>
        <v>45458</v>
      </c>
      <c r="V2756" s="29" t="s">
        <v>4641</v>
      </c>
      <c r="W2756" t="str">
        <f t="shared" si="238"/>
        <v/>
      </c>
      <c r="X2756" s="2">
        <v>120</v>
      </c>
    </row>
    <row r="2757" spans="1:24" x14ac:dyDescent="0.25">
      <c r="A2757" s="11" t="s">
        <v>4619</v>
      </c>
      <c r="B2757" s="22" t="s">
        <v>364</v>
      </c>
      <c r="C2757" s="22"/>
      <c r="D2757" s="22" t="s">
        <v>365</v>
      </c>
      <c r="E2757" s="31" t="s">
        <v>113</v>
      </c>
      <c r="F2757" s="12">
        <f>SUMIFS('Inventory Details'!$H:$H,'Inventory Details'!$B:$B,$B2757,'Inventory Details'!$E:$E,$E2757)</f>
        <v>210</v>
      </c>
      <c r="G2757" s="12">
        <f>SUMIFS('PO Details'!$H:$H,'PO Details'!$D:$D,Planning!$B2757,'PO Details'!$L:$L,$E2757)</f>
        <v>0</v>
      </c>
      <c r="H2757" s="12">
        <f>SUMIFS('SO Details'!$G:$G,'SO Details'!$D:$D,Planning!$B2757,'SO Details'!$K:$K,$E2757)</f>
        <v>0</v>
      </c>
      <c r="I2757" s="20">
        <f>IF(COUNTIFS($C:$C,B2757)&gt;1,SUMIFS('Sales Hx'!$Q:$Q,'Sales Hx'!$B:$B,_xlfn.XLOOKUP(B2757,C:C,B:B),'Sales Hx'!$D:$D,Planning!$E2757),SUMIFS('Sales Hx'!$Q:$Q,'Sales Hx'!$B:$B,Planning!$B2757,'Sales Hx'!$D:$D,Planning!$E2757))</f>
        <v>0</v>
      </c>
      <c r="J2757" s="16">
        <f>IF(COUNTIFS($C:$C,B2757)&gt;1,SUMIFS('Sales Hx'!$S:$S,'Sales Hx'!$B:$B,_xlfn.XLOOKUP(B2757,C:C,B:B),'Sales Hx'!$D:$D,E2757),SUMIFS('Sales Hx'!$S:$S,'Sales Hx'!$B:$B,$B2757,'Sales Hx'!$D:$D,$E2757))</f>
        <v>0.87719298245614041</v>
      </c>
      <c r="K2757" s="16">
        <f t="shared" si="237"/>
        <v>0</v>
      </c>
      <c r="L2757" s="12">
        <f>IF(M2757&lt;&gt;"",M2757,IF(COUNTIFS($C:$C,B2757)&gt;1,SUMIFS('Sales Hx'!V:V,'Sales Hx'!$B:$B,_xlfn.XLOOKUP(B2757,C:C,B:B),'Sales Hx'!$D:$D,$E2757),SUMIFS('Sales Hx'!V:V,'Sales Hx'!$B:$B,$B2757,'Sales Hx'!$D:$D,$E2757)))</f>
        <v>0</v>
      </c>
      <c r="M2757" s="12">
        <v>0</v>
      </c>
      <c r="N2757" s="15">
        <f t="shared" si="236"/>
        <v>0.87719298245614041</v>
      </c>
      <c r="O2757" s="21">
        <f t="shared" si="239"/>
        <v>0</v>
      </c>
      <c r="P2757" s="24">
        <v>9</v>
      </c>
      <c r="Q2757" s="18">
        <f t="shared" si="235"/>
        <v>0</v>
      </c>
      <c r="R2757" s="2">
        <v>1</v>
      </c>
      <c r="S2757" s="2">
        <v>120</v>
      </c>
      <c r="T2757" s="2" t="s">
        <v>4647</v>
      </c>
      <c r="U2757" s="28" t="str">
        <f>IF(G2757=0,"",_xlfn.MINIFS('PO Details'!$I:$I,'PO Details'!$D:$D,Planning!$B2757,'PO Details'!$L:$L,Planning!$E2757))</f>
        <v/>
      </c>
      <c r="V2757" s="29" t="s">
        <v>4641</v>
      </c>
      <c r="W2757" t="str">
        <f t="shared" si="238"/>
        <v/>
      </c>
      <c r="X2757" s="2">
        <v>120</v>
      </c>
    </row>
    <row r="2758" spans="1:24" x14ac:dyDescent="0.25">
      <c r="A2758" s="11" t="s">
        <v>4619</v>
      </c>
      <c r="B2758" s="22" t="s">
        <v>364</v>
      </c>
      <c r="C2758" s="22"/>
      <c r="D2758" s="22" t="s">
        <v>365</v>
      </c>
      <c r="E2758" s="31" t="s">
        <v>106</v>
      </c>
      <c r="F2758" s="12">
        <f>SUMIFS('Inventory Details'!$H:$H,'Inventory Details'!$B:$B,$B2758,'Inventory Details'!$E:$E,$E2758)</f>
        <v>160</v>
      </c>
      <c r="G2758" s="12">
        <f>SUMIFS('PO Details'!$H:$H,'PO Details'!$D:$D,Planning!$B2758,'PO Details'!$L:$L,$E2758)</f>
        <v>0</v>
      </c>
      <c r="H2758" s="12">
        <f>SUMIFS('SO Details'!$G:$G,'SO Details'!$D:$D,Planning!$B2758,'SO Details'!$K:$K,$E2758)</f>
        <v>0</v>
      </c>
      <c r="I2758" s="20">
        <f>IF(COUNTIFS($C:$C,B2758)&gt;1,SUMIFS('Sales Hx'!$Q:$Q,'Sales Hx'!$B:$B,_xlfn.XLOOKUP(B2758,C:C,B:B),'Sales Hx'!$D:$D,Planning!$E2758),SUMIFS('Sales Hx'!$Q:$Q,'Sales Hx'!$B:$B,Planning!$B2758,'Sales Hx'!$D:$D,Planning!$E2758))</f>
        <v>1.4</v>
      </c>
      <c r="J2758" s="16">
        <f>IF(COUNTIFS($C:$C,B2758)&gt;1,SUMIFS('Sales Hx'!$S:$S,'Sales Hx'!$B:$B,_xlfn.XLOOKUP(B2758,C:C,B:B),'Sales Hx'!$D:$D,E2758),SUMIFS('Sales Hx'!$S:$S,'Sales Hx'!$B:$B,$B2758,'Sales Hx'!$D:$D,$E2758))</f>
        <v>0.38523391812865504</v>
      </c>
      <c r="K2758" s="16">
        <f t="shared" si="237"/>
        <v>114.28571428571429</v>
      </c>
      <c r="L2758" s="12">
        <f>IF(M2758&lt;&gt;"",M2758,IF(COUNTIFS($C:$C,B2758)&gt;1,SUMIFS('Sales Hx'!V:V,'Sales Hx'!$B:$B,_xlfn.XLOOKUP(B2758,C:C,B:B),'Sales Hx'!$D:$D,$E2758),SUMIFS('Sales Hx'!V:V,'Sales Hx'!$B:$B,$B2758,'Sales Hx'!$D:$D,$E2758)))</f>
        <v>0</v>
      </c>
      <c r="M2758" s="12">
        <v>0</v>
      </c>
      <c r="N2758" s="15">
        <f t="shared" si="236"/>
        <v>0.38523391812865504</v>
      </c>
      <c r="O2758" s="21">
        <f t="shared" si="239"/>
        <v>0</v>
      </c>
      <c r="P2758" s="24">
        <v>9</v>
      </c>
      <c r="Q2758" s="18">
        <f t="shared" si="235"/>
        <v>0</v>
      </c>
      <c r="R2758" s="2">
        <v>1</v>
      </c>
      <c r="S2758" s="2">
        <v>120</v>
      </c>
      <c r="T2758" s="2" t="s">
        <v>4647</v>
      </c>
      <c r="U2758" s="28" t="str">
        <f>IF(G2758=0,"",_xlfn.MINIFS('PO Details'!$I:$I,'PO Details'!$D:$D,Planning!$B2758,'PO Details'!$L:$L,Planning!$E2758))</f>
        <v/>
      </c>
      <c r="V2758" s="29" t="s">
        <v>4641</v>
      </c>
      <c r="W2758" t="str">
        <f t="shared" si="238"/>
        <v>Max</v>
      </c>
      <c r="X2758" s="2">
        <v>120</v>
      </c>
    </row>
    <row r="2759" spans="1:24" x14ac:dyDescent="0.25">
      <c r="A2759" s="11"/>
      <c r="B2759" s="22" t="s">
        <v>4583</v>
      </c>
      <c r="C2759" s="22"/>
      <c r="D2759" s="22" t="s">
        <v>4584</v>
      </c>
      <c r="E2759" s="31" t="s">
        <v>15</v>
      </c>
      <c r="F2759" s="12">
        <f>SUMIFS('Inventory Details'!$H:$H,'Inventory Details'!$B:$B,$B2759,'Inventory Details'!$E:$E,$E2759)</f>
        <v>0</v>
      </c>
      <c r="G2759" s="12">
        <f>SUMIFS('PO Details'!$H:$H,'PO Details'!$D:$D,Planning!$B2759,'PO Details'!$L:$L,$E2759)</f>
        <v>20</v>
      </c>
      <c r="H2759" s="12">
        <f>SUMIFS('SO Details'!$G:$G,'SO Details'!$D:$D,Planning!$B2759,'SO Details'!$K:$K,$E2759)</f>
        <v>0</v>
      </c>
      <c r="I2759" s="20">
        <f>IF(COUNTIFS($C:$C,B2759)&gt;1,SUMIFS('Sales Hx'!$Q:$Q,'Sales Hx'!$B:$B,_xlfn.XLOOKUP(B2759,C:C,B:B),'Sales Hx'!$D:$D,Planning!$E2759),SUMIFS('Sales Hx'!$Q:$Q,'Sales Hx'!$B:$B,Planning!$B2759,'Sales Hx'!$D:$D,Planning!$E2759))</f>
        <v>0</v>
      </c>
      <c r="J2759" s="16">
        <f>IF(COUNTIFS($C:$C,B2759)&gt;1,SUMIFS('Sales Hx'!$S:$S,'Sales Hx'!$B:$B,_xlfn.XLOOKUP(B2759,C:C,B:B),'Sales Hx'!$D:$D,E2759),SUMIFS('Sales Hx'!$S:$S,'Sales Hx'!$B:$B,$B2759,'Sales Hx'!$D:$D,$E2759))</f>
        <v>0</v>
      </c>
      <c r="K2759" s="16">
        <f t="shared" si="237"/>
        <v>0</v>
      </c>
      <c r="L2759" s="12">
        <f>IF(M2759&lt;&gt;"",M2759,IF(COUNTIFS($C:$C,B2759)&gt;1,SUMIFS('Sales Hx'!V:V,'Sales Hx'!$B:$B,_xlfn.XLOOKUP(B2759,C:C,B:B),'Sales Hx'!$D:$D,$E2759),SUMIFS('Sales Hx'!V:V,'Sales Hx'!$B:$B,$B2759,'Sales Hx'!$D:$D,$E2759)))</f>
        <v>0</v>
      </c>
      <c r="M2759" s="12">
        <v>0</v>
      </c>
      <c r="N2759" s="15">
        <f t="shared" si="236"/>
        <v>0</v>
      </c>
      <c r="O2759" s="21">
        <f t="shared" si="239"/>
        <v>0</v>
      </c>
      <c r="P2759" s="24">
        <v>19.356000000000002</v>
      </c>
      <c r="Q2759" s="18">
        <f t="shared" si="235"/>
        <v>0</v>
      </c>
      <c r="R2759" s="2">
        <v>1</v>
      </c>
      <c r="S2759" s="2">
        <v>120</v>
      </c>
      <c r="T2759" s="2" t="s">
        <v>4647</v>
      </c>
      <c r="U2759" s="28">
        <f>IF(G2759=0,"",_xlfn.MINIFS('PO Details'!$I:$I,'PO Details'!$D:$D,Planning!$B2759,'PO Details'!$L:$L,Planning!$E2759))</f>
        <v>45412</v>
      </c>
      <c r="V2759" s="29" t="s">
        <v>4640</v>
      </c>
      <c r="W2759" t="str">
        <f t="shared" si="238"/>
        <v>Max</v>
      </c>
      <c r="X2759" s="2">
        <v>120</v>
      </c>
    </row>
    <row r="2760" spans="1:24" x14ac:dyDescent="0.25">
      <c r="A2760" s="11"/>
      <c r="B2760" s="22" t="s">
        <v>4583</v>
      </c>
      <c r="C2760" s="22"/>
      <c r="D2760" s="22" t="s">
        <v>4584</v>
      </c>
      <c r="E2760" s="31" t="s">
        <v>4746</v>
      </c>
      <c r="F2760" s="12">
        <f>SUMIFS('Inventory Details'!$H:$H,'Inventory Details'!$B:$B,$B2760,'Inventory Details'!$E:$E,$E2760)</f>
        <v>0</v>
      </c>
      <c r="G2760" s="12">
        <f>SUMIFS('PO Details'!$H:$H,'PO Details'!$D:$D,Planning!$B2760,'PO Details'!$L:$L,$E2760)</f>
        <v>3</v>
      </c>
      <c r="H2760" s="12">
        <f>SUMIFS('SO Details'!$G:$G,'SO Details'!$D:$D,Planning!$B2760,'SO Details'!$K:$K,$E2760)</f>
        <v>0</v>
      </c>
      <c r="I2760" s="20">
        <f>IF(COUNTIFS($C:$C,B2760)&gt;1,SUMIFS('Sales Hx'!$Q:$Q,'Sales Hx'!$B:$B,_xlfn.XLOOKUP(B2760,C:C,B:B),'Sales Hx'!$D:$D,Planning!$E2760),SUMIFS('Sales Hx'!$Q:$Q,'Sales Hx'!$B:$B,Planning!$B2760,'Sales Hx'!$D:$D,Planning!$E2760))</f>
        <v>0</v>
      </c>
      <c r="J2760" s="16">
        <f>IF(COUNTIFS($C:$C,B2760)&gt;1,SUMIFS('Sales Hx'!$S:$S,'Sales Hx'!$B:$B,_xlfn.XLOOKUP(B2760,C:C,B:B),'Sales Hx'!$D:$D,E2760),SUMIFS('Sales Hx'!$S:$S,'Sales Hx'!$B:$B,$B2760,'Sales Hx'!$D:$D,$E2760))</f>
        <v>0</v>
      </c>
      <c r="K2760" s="16">
        <f t="shared" si="237"/>
        <v>0</v>
      </c>
      <c r="L2760" s="12">
        <f>IF(M2760&lt;&gt;"",M2760,IF(COUNTIFS($C:$C,B2760)&gt;1,SUMIFS('Sales Hx'!V:V,'Sales Hx'!$B:$B,_xlfn.XLOOKUP(B2760,C:C,B:B),'Sales Hx'!$D:$D,$E2760),SUMIFS('Sales Hx'!V:V,'Sales Hx'!$B:$B,$B2760,'Sales Hx'!$D:$D,$E2760)))</f>
        <v>0</v>
      </c>
      <c r="M2760" s="12">
        <v>0</v>
      </c>
      <c r="N2760" s="15">
        <f t="shared" si="236"/>
        <v>0</v>
      </c>
      <c r="O2760" s="21">
        <f t="shared" si="239"/>
        <v>0</v>
      </c>
      <c r="P2760" s="24">
        <v>19.356000000000002</v>
      </c>
      <c r="Q2760" s="18">
        <f t="shared" si="235"/>
        <v>0</v>
      </c>
      <c r="R2760" s="2">
        <v>1</v>
      </c>
      <c r="S2760" s="2">
        <v>120</v>
      </c>
      <c r="T2760" s="2" t="s">
        <v>4647</v>
      </c>
      <c r="U2760" s="28">
        <f>IF(G2760=0,"",_xlfn.MINIFS('PO Details'!$I:$I,'PO Details'!$D:$D,Planning!$B2760,'PO Details'!$L:$L,Planning!$E2760))</f>
        <v>45443</v>
      </c>
      <c r="V2760" s="29" t="s">
        <v>4640</v>
      </c>
      <c r="W2760" t="str">
        <f t="shared" si="238"/>
        <v>Max</v>
      </c>
      <c r="X2760" s="2">
        <v>120</v>
      </c>
    </row>
    <row r="2761" spans="1:24" x14ac:dyDescent="0.25">
      <c r="A2761" s="11"/>
      <c r="B2761" s="22" t="s">
        <v>4583</v>
      </c>
      <c r="C2761" s="22"/>
      <c r="D2761" s="22" t="s">
        <v>4584</v>
      </c>
      <c r="E2761" s="31" t="s">
        <v>820</v>
      </c>
      <c r="F2761" s="12">
        <f>SUMIFS('Inventory Details'!$H:$H,'Inventory Details'!$B:$B,$B2761,'Inventory Details'!$E:$E,$E2761)</f>
        <v>0</v>
      </c>
      <c r="G2761" s="12">
        <f>SUMIFS('PO Details'!$H:$H,'PO Details'!$D:$D,Planning!$B2761,'PO Details'!$L:$L,$E2761)</f>
        <v>5</v>
      </c>
      <c r="H2761" s="12">
        <f>SUMIFS('SO Details'!$G:$G,'SO Details'!$D:$D,Planning!$B2761,'SO Details'!$K:$K,$E2761)</f>
        <v>0</v>
      </c>
      <c r="I2761" s="20">
        <f>IF(COUNTIFS($C:$C,B2761)&gt;1,SUMIFS('Sales Hx'!$Q:$Q,'Sales Hx'!$B:$B,_xlfn.XLOOKUP(B2761,C:C,B:B),'Sales Hx'!$D:$D,Planning!$E2761),SUMIFS('Sales Hx'!$Q:$Q,'Sales Hx'!$B:$B,Planning!$B2761,'Sales Hx'!$D:$D,Planning!$E2761))</f>
        <v>0</v>
      </c>
      <c r="J2761" s="16">
        <f>IF(COUNTIFS($C:$C,B2761)&gt;1,SUMIFS('Sales Hx'!$S:$S,'Sales Hx'!$B:$B,_xlfn.XLOOKUP(B2761,C:C,B:B),'Sales Hx'!$D:$D,E2761),SUMIFS('Sales Hx'!$S:$S,'Sales Hx'!$B:$B,$B2761,'Sales Hx'!$D:$D,$E2761))</f>
        <v>0</v>
      </c>
      <c r="K2761" s="16">
        <f t="shared" si="237"/>
        <v>0</v>
      </c>
      <c r="L2761" s="12">
        <f>IF(M2761&lt;&gt;"",M2761,IF(COUNTIFS($C:$C,B2761)&gt;1,SUMIFS('Sales Hx'!V:V,'Sales Hx'!$B:$B,_xlfn.XLOOKUP(B2761,C:C,B:B),'Sales Hx'!$D:$D,$E2761),SUMIFS('Sales Hx'!V:V,'Sales Hx'!$B:$B,$B2761,'Sales Hx'!$D:$D,$E2761)))</f>
        <v>0</v>
      </c>
      <c r="M2761" s="12">
        <v>0</v>
      </c>
      <c r="N2761" s="15">
        <f t="shared" si="236"/>
        <v>0</v>
      </c>
      <c r="O2761" s="21">
        <f t="shared" si="239"/>
        <v>0</v>
      </c>
      <c r="P2761" s="24">
        <v>19.356000000000002</v>
      </c>
      <c r="Q2761" s="18">
        <f t="shared" si="235"/>
        <v>0</v>
      </c>
      <c r="R2761" s="2">
        <v>1</v>
      </c>
      <c r="S2761" s="2">
        <v>120</v>
      </c>
      <c r="T2761" s="2" t="s">
        <v>4647</v>
      </c>
      <c r="U2761" s="28">
        <f>IF(G2761=0,"",_xlfn.MINIFS('PO Details'!$I:$I,'PO Details'!$D:$D,Planning!$B2761,'PO Details'!$L:$L,Planning!$E2761))</f>
        <v>45427</v>
      </c>
      <c r="V2761" s="29" t="s">
        <v>4640</v>
      </c>
      <c r="W2761" t="str">
        <f t="shared" si="238"/>
        <v>Max</v>
      </c>
      <c r="X2761" s="2">
        <v>120</v>
      </c>
    </row>
    <row r="2762" spans="1:24" x14ac:dyDescent="0.25">
      <c r="A2762" s="11"/>
      <c r="B2762" s="22" t="s">
        <v>4583</v>
      </c>
      <c r="C2762" s="22"/>
      <c r="D2762" s="22" t="s">
        <v>4584</v>
      </c>
      <c r="E2762" s="31" t="s">
        <v>113</v>
      </c>
      <c r="F2762" s="12">
        <f>SUMIFS('Inventory Details'!$H:$H,'Inventory Details'!$B:$B,$B2762,'Inventory Details'!$E:$E,$E2762)</f>
        <v>4</v>
      </c>
      <c r="G2762" s="12">
        <f>SUMIFS('PO Details'!$H:$H,'PO Details'!$D:$D,Planning!$B2762,'PO Details'!$L:$L,$E2762)</f>
        <v>0</v>
      </c>
      <c r="H2762" s="12">
        <f>SUMIFS('SO Details'!$G:$G,'SO Details'!$D:$D,Planning!$B2762,'SO Details'!$K:$K,$E2762)</f>
        <v>0</v>
      </c>
      <c r="I2762" s="20">
        <f>IF(COUNTIFS($C:$C,B2762)&gt;1,SUMIFS('Sales Hx'!$Q:$Q,'Sales Hx'!$B:$B,_xlfn.XLOOKUP(B2762,C:C,B:B),'Sales Hx'!$D:$D,Planning!$E2762),SUMIFS('Sales Hx'!$Q:$Q,'Sales Hx'!$B:$B,Planning!$B2762,'Sales Hx'!$D:$D,Planning!$E2762))</f>
        <v>0</v>
      </c>
      <c r="J2762" s="16">
        <f>IF(COUNTIFS($C:$C,B2762)&gt;1,SUMIFS('Sales Hx'!$S:$S,'Sales Hx'!$B:$B,_xlfn.XLOOKUP(B2762,C:C,B:B),'Sales Hx'!$D:$D,E2762),SUMIFS('Sales Hx'!$S:$S,'Sales Hx'!$B:$B,$B2762,'Sales Hx'!$D:$D,$E2762))</f>
        <v>0</v>
      </c>
      <c r="K2762" s="16">
        <f t="shared" si="237"/>
        <v>0</v>
      </c>
      <c r="L2762" s="12">
        <f>IF(M2762&lt;&gt;"",M2762,IF(COUNTIFS($C:$C,B2762)&gt;1,SUMIFS('Sales Hx'!V:V,'Sales Hx'!$B:$B,_xlfn.XLOOKUP(B2762,C:C,B:B),'Sales Hx'!$D:$D,$E2762),SUMIFS('Sales Hx'!V:V,'Sales Hx'!$B:$B,$B2762,'Sales Hx'!$D:$D,$E2762)))</f>
        <v>0</v>
      </c>
      <c r="M2762" s="12">
        <v>0</v>
      </c>
      <c r="N2762" s="15">
        <f t="shared" si="236"/>
        <v>0</v>
      </c>
      <c r="O2762" s="21">
        <f t="shared" si="239"/>
        <v>0</v>
      </c>
      <c r="P2762" s="24">
        <v>19.356000000000002</v>
      </c>
      <c r="Q2762" s="18">
        <f t="shared" si="235"/>
        <v>0</v>
      </c>
      <c r="R2762" s="2">
        <v>1</v>
      </c>
      <c r="S2762" s="2">
        <v>120</v>
      </c>
      <c r="T2762" s="2" t="s">
        <v>4647</v>
      </c>
      <c r="U2762" s="28" t="str">
        <f>IF(G2762=0,"",_xlfn.MINIFS('PO Details'!$I:$I,'PO Details'!$D:$D,Planning!$B2762,'PO Details'!$L:$L,Planning!$E2762))</f>
        <v/>
      </c>
      <c r="V2762" s="29" t="s">
        <v>4640</v>
      </c>
      <c r="W2762" t="str">
        <f t="shared" si="238"/>
        <v>Max</v>
      </c>
      <c r="X2762" s="2">
        <v>120</v>
      </c>
    </row>
    <row r="2763" spans="1:24" x14ac:dyDescent="0.25">
      <c r="A2763" s="11"/>
      <c r="B2763" s="22" t="s">
        <v>4583</v>
      </c>
      <c r="C2763" s="22"/>
      <c r="D2763" s="22" t="s">
        <v>4584</v>
      </c>
      <c r="E2763" s="31" t="s">
        <v>109</v>
      </c>
      <c r="F2763" s="12">
        <f>SUMIFS('Inventory Details'!$H:$H,'Inventory Details'!$B:$B,$B2763,'Inventory Details'!$E:$E,$E2763)</f>
        <v>5</v>
      </c>
      <c r="G2763" s="12">
        <f>SUMIFS('PO Details'!$H:$H,'PO Details'!$D:$D,Planning!$B2763,'PO Details'!$L:$L,$E2763)</f>
        <v>0</v>
      </c>
      <c r="H2763" s="12">
        <f>SUMIFS('SO Details'!$G:$G,'SO Details'!$D:$D,Planning!$B2763,'SO Details'!$K:$K,$E2763)</f>
        <v>0</v>
      </c>
      <c r="I2763" s="20">
        <f>IF(COUNTIFS($C:$C,B2763)&gt;1,SUMIFS('Sales Hx'!$Q:$Q,'Sales Hx'!$B:$B,_xlfn.XLOOKUP(B2763,C:C,B:B),'Sales Hx'!$D:$D,Planning!$E2763),SUMIFS('Sales Hx'!$Q:$Q,'Sales Hx'!$B:$B,Planning!$B2763,'Sales Hx'!$D:$D,Planning!$E2763))</f>
        <v>0</v>
      </c>
      <c r="J2763" s="16">
        <f>IF(COUNTIFS($C:$C,B2763)&gt;1,SUMIFS('Sales Hx'!$S:$S,'Sales Hx'!$B:$B,_xlfn.XLOOKUP(B2763,C:C,B:B),'Sales Hx'!$D:$D,E2763),SUMIFS('Sales Hx'!$S:$S,'Sales Hx'!$B:$B,$B2763,'Sales Hx'!$D:$D,$E2763))</f>
        <v>0</v>
      </c>
      <c r="K2763" s="16">
        <f t="shared" si="237"/>
        <v>0</v>
      </c>
      <c r="L2763" s="12">
        <f>IF(M2763&lt;&gt;"",M2763,IF(COUNTIFS($C:$C,B2763)&gt;1,SUMIFS('Sales Hx'!V:V,'Sales Hx'!$B:$B,_xlfn.XLOOKUP(B2763,C:C,B:B),'Sales Hx'!$D:$D,$E2763),SUMIFS('Sales Hx'!V:V,'Sales Hx'!$B:$B,$B2763,'Sales Hx'!$D:$D,$E2763)))</f>
        <v>0</v>
      </c>
      <c r="M2763" s="12">
        <v>0</v>
      </c>
      <c r="N2763" s="15">
        <f t="shared" si="236"/>
        <v>0</v>
      </c>
      <c r="O2763" s="21">
        <f t="shared" si="239"/>
        <v>0</v>
      </c>
      <c r="P2763" s="24">
        <v>19.356000000000002</v>
      </c>
      <c r="Q2763" s="18">
        <f t="shared" si="235"/>
        <v>0</v>
      </c>
      <c r="R2763" s="2">
        <v>1</v>
      </c>
      <c r="S2763" s="2">
        <v>120</v>
      </c>
      <c r="T2763" s="2" t="s">
        <v>4647</v>
      </c>
      <c r="U2763" s="28" t="str">
        <f>IF(G2763=0,"",_xlfn.MINIFS('PO Details'!$I:$I,'PO Details'!$D:$D,Planning!$B2763,'PO Details'!$L:$L,Planning!$E2763))</f>
        <v/>
      </c>
      <c r="V2763" s="29" t="s">
        <v>4640</v>
      </c>
      <c r="W2763" t="str">
        <f t="shared" si="238"/>
        <v>Max</v>
      </c>
      <c r="X2763" s="2">
        <v>120</v>
      </c>
    </row>
    <row r="2764" spans="1:24" x14ac:dyDescent="0.25">
      <c r="A2764" s="11"/>
      <c r="B2764" s="22" t="s">
        <v>4583</v>
      </c>
      <c r="C2764" s="22"/>
      <c r="D2764" s="22" t="s">
        <v>4584</v>
      </c>
      <c r="E2764" s="31" t="s">
        <v>106</v>
      </c>
      <c r="F2764" s="12">
        <f>SUMIFS('Inventory Details'!$H:$H,'Inventory Details'!$B:$B,$B2764,'Inventory Details'!$E:$E,$E2764)</f>
        <v>10</v>
      </c>
      <c r="G2764" s="12">
        <f>SUMIFS('PO Details'!$H:$H,'PO Details'!$D:$D,Planning!$B2764,'PO Details'!$L:$L,$E2764)</f>
        <v>0</v>
      </c>
      <c r="H2764" s="12">
        <f>SUMIFS('SO Details'!$G:$G,'SO Details'!$D:$D,Planning!$B2764,'SO Details'!$K:$K,$E2764)</f>
        <v>0</v>
      </c>
      <c r="I2764" s="20">
        <f>IF(COUNTIFS($C:$C,B2764)&gt;1,SUMIFS('Sales Hx'!$Q:$Q,'Sales Hx'!$B:$B,_xlfn.XLOOKUP(B2764,C:C,B:B),'Sales Hx'!$D:$D,Planning!$E2764),SUMIFS('Sales Hx'!$Q:$Q,'Sales Hx'!$B:$B,Planning!$B2764,'Sales Hx'!$D:$D,Planning!$E2764))</f>
        <v>0</v>
      </c>
      <c r="J2764" s="16">
        <f>IF(COUNTIFS($C:$C,B2764)&gt;1,SUMIFS('Sales Hx'!$S:$S,'Sales Hx'!$B:$B,_xlfn.XLOOKUP(B2764,C:C,B:B),'Sales Hx'!$D:$D,E2764),SUMIFS('Sales Hx'!$S:$S,'Sales Hx'!$B:$B,$B2764,'Sales Hx'!$D:$D,$E2764))</f>
        <v>0</v>
      </c>
      <c r="K2764" s="16">
        <f t="shared" si="237"/>
        <v>0</v>
      </c>
      <c r="L2764" s="12">
        <f>IF(M2764&lt;&gt;"",M2764,IF(COUNTIFS($C:$C,B2764)&gt;1,SUMIFS('Sales Hx'!V:V,'Sales Hx'!$B:$B,_xlfn.XLOOKUP(B2764,C:C,B:B),'Sales Hx'!$D:$D,$E2764),SUMIFS('Sales Hx'!V:V,'Sales Hx'!$B:$B,$B2764,'Sales Hx'!$D:$D,$E2764)))</f>
        <v>0</v>
      </c>
      <c r="M2764" s="12">
        <v>0</v>
      </c>
      <c r="N2764" s="15">
        <f t="shared" si="236"/>
        <v>0</v>
      </c>
      <c r="O2764" s="21">
        <f t="shared" si="239"/>
        <v>0</v>
      </c>
      <c r="P2764" s="24">
        <v>19.356000000000002</v>
      </c>
      <c r="Q2764" s="18">
        <f t="shared" si="235"/>
        <v>0</v>
      </c>
      <c r="R2764" s="2">
        <v>1</v>
      </c>
      <c r="S2764" s="2">
        <v>120</v>
      </c>
      <c r="T2764" s="2" t="s">
        <v>4647</v>
      </c>
      <c r="U2764" s="28" t="str">
        <f>IF(G2764=0,"",_xlfn.MINIFS('PO Details'!$I:$I,'PO Details'!$D:$D,Planning!$B2764,'PO Details'!$L:$L,Planning!$E2764))</f>
        <v/>
      </c>
      <c r="V2764" s="29" t="s">
        <v>4640</v>
      </c>
      <c r="W2764" t="str">
        <f t="shared" si="238"/>
        <v>Max</v>
      </c>
      <c r="X2764" s="2">
        <v>120</v>
      </c>
    </row>
    <row r="2765" spans="1:24" x14ac:dyDescent="0.25">
      <c r="A2765" s="11"/>
      <c r="B2765" s="22" t="s">
        <v>4586</v>
      </c>
      <c r="C2765" s="22"/>
      <c r="D2765" s="22" t="s">
        <v>4587</v>
      </c>
      <c r="E2765" s="31" t="s">
        <v>4746</v>
      </c>
      <c r="F2765" s="12">
        <f>SUMIFS('Inventory Details'!$H:$H,'Inventory Details'!$B:$B,$B2765,'Inventory Details'!$E:$E,$E2765)</f>
        <v>6</v>
      </c>
      <c r="G2765" s="12">
        <f>SUMIFS('PO Details'!$H:$H,'PO Details'!$D:$D,Planning!$B2765,'PO Details'!$L:$L,$E2765)</f>
        <v>4</v>
      </c>
      <c r="H2765" s="12">
        <f>SUMIFS('SO Details'!$G:$G,'SO Details'!$D:$D,Planning!$B2765,'SO Details'!$K:$K,$E2765)</f>
        <v>0</v>
      </c>
      <c r="I2765" s="20">
        <f>IF(COUNTIFS($C:$C,B2765)&gt;1,SUMIFS('Sales Hx'!$Q:$Q,'Sales Hx'!$B:$B,_xlfn.XLOOKUP(B2765,C:C,B:B),'Sales Hx'!$D:$D,Planning!$E2765),SUMIFS('Sales Hx'!$Q:$Q,'Sales Hx'!$B:$B,Planning!$B2765,'Sales Hx'!$D:$D,Planning!$E2765))</f>
        <v>0</v>
      </c>
      <c r="J2765" s="16">
        <f>IF(COUNTIFS($C:$C,B2765)&gt;1,SUMIFS('Sales Hx'!$S:$S,'Sales Hx'!$B:$B,_xlfn.XLOOKUP(B2765,C:C,B:B),'Sales Hx'!$D:$D,E2765),SUMIFS('Sales Hx'!$S:$S,'Sales Hx'!$B:$B,$B2765,'Sales Hx'!$D:$D,$E2765))</f>
        <v>0</v>
      </c>
      <c r="K2765" s="16">
        <f t="shared" si="237"/>
        <v>0</v>
      </c>
      <c r="L2765" s="12">
        <f>IF(M2765&lt;&gt;"",M2765,IF(COUNTIFS($C:$C,B2765)&gt;1,SUMIFS('Sales Hx'!V:V,'Sales Hx'!$B:$B,_xlfn.XLOOKUP(B2765,C:C,B:B),'Sales Hx'!$D:$D,$E2765),SUMIFS('Sales Hx'!V:V,'Sales Hx'!$B:$B,$B2765,'Sales Hx'!$D:$D,$E2765)))</f>
        <v>0</v>
      </c>
      <c r="M2765" s="12">
        <v>0</v>
      </c>
      <c r="N2765" s="15">
        <f t="shared" si="236"/>
        <v>0</v>
      </c>
      <c r="O2765" s="21">
        <f t="shared" si="239"/>
        <v>0</v>
      </c>
      <c r="P2765" s="24">
        <v>20.454999999999998</v>
      </c>
      <c r="Q2765" s="18">
        <f t="shared" si="235"/>
        <v>0</v>
      </c>
      <c r="R2765" s="2">
        <v>1</v>
      </c>
      <c r="S2765" s="2">
        <v>120</v>
      </c>
      <c r="T2765" s="2" t="s">
        <v>4647</v>
      </c>
      <c r="U2765" s="28">
        <f>IF(G2765=0,"",_xlfn.MINIFS('PO Details'!$I:$I,'PO Details'!$D:$D,Planning!$B2765,'PO Details'!$L:$L,Planning!$E2765))</f>
        <v>45443</v>
      </c>
      <c r="V2765" s="29" t="s">
        <v>4640</v>
      </c>
      <c r="W2765" t="str">
        <f t="shared" si="238"/>
        <v>Max</v>
      </c>
      <c r="X2765" s="2">
        <v>120</v>
      </c>
    </row>
    <row r="2766" spans="1:24" x14ac:dyDescent="0.25">
      <c r="A2766" s="11"/>
      <c r="B2766" s="22" t="s">
        <v>4586</v>
      </c>
      <c r="C2766" s="22"/>
      <c r="D2766" s="22" t="s">
        <v>4587</v>
      </c>
      <c r="E2766" s="31" t="s">
        <v>820</v>
      </c>
      <c r="F2766" s="12">
        <f>SUMIFS('Inventory Details'!$H:$H,'Inventory Details'!$B:$B,$B2766,'Inventory Details'!$E:$E,$E2766)</f>
        <v>0</v>
      </c>
      <c r="G2766" s="12">
        <f>SUMIFS('PO Details'!$H:$H,'PO Details'!$D:$D,Planning!$B2766,'PO Details'!$L:$L,$E2766)</f>
        <v>5</v>
      </c>
      <c r="H2766" s="12">
        <f>SUMIFS('SO Details'!$G:$G,'SO Details'!$D:$D,Planning!$B2766,'SO Details'!$K:$K,$E2766)</f>
        <v>0</v>
      </c>
      <c r="I2766" s="20">
        <f>IF(COUNTIFS($C:$C,B2766)&gt;1,SUMIFS('Sales Hx'!$Q:$Q,'Sales Hx'!$B:$B,_xlfn.XLOOKUP(B2766,C:C,B:B),'Sales Hx'!$D:$D,Planning!$E2766),SUMIFS('Sales Hx'!$Q:$Q,'Sales Hx'!$B:$B,Planning!$B2766,'Sales Hx'!$D:$D,Planning!$E2766))</f>
        <v>0</v>
      </c>
      <c r="J2766" s="16">
        <f>IF(COUNTIFS($C:$C,B2766)&gt;1,SUMIFS('Sales Hx'!$S:$S,'Sales Hx'!$B:$B,_xlfn.XLOOKUP(B2766,C:C,B:B),'Sales Hx'!$D:$D,E2766),SUMIFS('Sales Hx'!$S:$S,'Sales Hx'!$B:$B,$B2766,'Sales Hx'!$D:$D,$E2766))</f>
        <v>0</v>
      </c>
      <c r="K2766" s="16">
        <f t="shared" si="237"/>
        <v>0</v>
      </c>
      <c r="L2766" s="12">
        <f>IF(M2766&lt;&gt;"",M2766,IF(COUNTIFS($C:$C,B2766)&gt;1,SUMIFS('Sales Hx'!V:V,'Sales Hx'!$B:$B,_xlfn.XLOOKUP(B2766,C:C,B:B),'Sales Hx'!$D:$D,$E2766),SUMIFS('Sales Hx'!V:V,'Sales Hx'!$B:$B,$B2766,'Sales Hx'!$D:$D,$E2766)))</f>
        <v>0</v>
      </c>
      <c r="M2766" s="12">
        <v>0</v>
      </c>
      <c r="N2766" s="15">
        <f t="shared" si="236"/>
        <v>0</v>
      </c>
      <c r="O2766" s="21">
        <f t="shared" si="239"/>
        <v>0</v>
      </c>
      <c r="P2766" s="24">
        <v>20.454999999999998</v>
      </c>
      <c r="Q2766" s="18">
        <f t="shared" si="235"/>
        <v>0</v>
      </c>
      <c r="R2766" s="2">
        <v>1</v>
      </c>
      <c r="S2766" s="2">
        <v>120</v>
      </c>
      <c r="T2766" s="2" t="s">
        <v>4647</v>
      </c>
      <c r="U2766" s="28">
        <f>IF(G2766=0,"",_xlfn.MINIFS('PO Details'!$I:$I,'PO Details'!$D:$D,Planning!$B2766,'PO Details'!$L:$L,Planning!$E2766))</f>
        <v>45427</v>
      </c>
      <c r="V2766" s="29" t="s">
        <v>4640</v>
      </c>
      <c r="W2766" t="str">
        <f t="shared" si="238"/>
        <v>Max</v>
      </c>
      <c r="X2766" s="2">
        <v>120</v>
      </c>
    </row>
    <row r="2767" spans="1:24" x14ac:dyDescent="0.25">
      <c r="A2767" s="11"/>
      <c r="B2767" s="22" t="s">
        <v>4586</v>
      </c>
      <c r="C2767" s="22"/>
      <c r="D2767" s="22" t="s">
        <v>4587</v>
      </c>
      <c r="E2767" s="31" t="s">
        <v>113</v>
      </c>
      <c r="F2767" s="12">
        <f>SUMIFS('Inventory Details'!$H:$H,'Inventory Details'!$B:$B,$B2767,'Inventory Details'!$E:$E,$E2767)</f>
        <v>5</v>
      </c>
      <c r="G2767" s="12">
        <f>SUMIFS('PO Details'!$H:$H,'PO Details'!$D:$D,Planning!$B2767,'PO Details'!$L:$L,$E2767)</f>
        <v>0</v>
      </c>
      <c r="H2767" s="12">
        <f>SUMIFS('SO Details'!$G:$G,'SO Details'!$D:$D,Planning!$B2767,'SO Details'!$K:$K,$E2767)</f>
        <v>0</v>
      </c>
      <c r="I2767" s="20">
        <f>IF(COUNTIFS($C:$C,B2767)&gt;1,SUMIFS('Sales Hx'!$Q:$Q,'Sales Hx'!$B:$B,_xlfn.XLOOKUP(B2767,C:C,B:B),'Sales Hx'!$D:$D,Planning!$E2767),SUMIFS('Sales Hx'!$Q:$Q,'Sales Hx'!$B:$B,Planning!$B2767,'Sales Hx'!$D:$D,Planning!$E2767))</f>
        <v>0</v>
      </c>
      <c r="J2767" s="16">
        <f>IF(COUNTIFS($C:$C,B2767)&gt;1,SUMIFS('Sales Hx'!$S:$S,'Sales Hx'!$B:$B,_xlfn.XLOOKUP(B2767,C:C,B:B),'Sales Hx'!$D:$D,E2767),SUMIFS('Sales Hx'!$S:$S,'Sales Hx'!$B:$B,$B2767,'Sales Hx'!$D:$D,$E2767))</f>
        <v>0</v>
      </c>
      <c r="K2767" s="16">
        <f t="shared" si="237"/>
        <v>0</v>
      </c>
      <c r="L2767" s="12">
        <f>IF(M2767&lt;&gt;"",M2767,IF(COUNTIFS($C:$C,B2767)&gt;1,SUMIFS('Sales Hx'!V:V,'Sales Hx'!$B:$B,_xlfn.XLOOKUP(B2767,C:C,B:B),'Sales Hx'!$D:$D,$E2767),SUMIFS('Sales Hx'!V:V,'Sales Hx'!$B:$B,$B2767,'Sales Hx'!$D:$D,$E2767)))</f>
        <v>0</v>
      </c>
      <c r="M2767" s="12">
        <v>0</v>
      </c>
      <c r="N2767" s="15">
        <f t="shared" si="236"/>
        <v>0</v>
      </c>
      <c r="O2767" s="21">
        <f t="shared" si="239"/>
        <v>0</v>
      </c>
      <c r="P2767" s="24">
        <v>20.454999999999998</v>
      </c>
      <c r="Q2767" s="18">
        <f t="shared" si="235"/>
        <v>0</v>
      </c>
      <c r="R2767" s="2">
        <v>1</v>
      </c>
      <c r="S2767" s="2">
        <v>120</v>
      </c>
      <c r="T2767" s="2" t="s">
        <v>4647</v>
      </c>
      <c r="U2767" s="28" t="str">
        <f>IF(G2767=0,"",_xlfn.MINIFS('PO Details'!$I:$I,'PO Details'!$D:$D,Planning!$B2767,'PO Details'!$L:$L,Planning!$E2767))</f>
        <v/>
      </c>
      <c r="V2767" s="29" t="s">
        <v>4640</v>
      </c>
      <c r="W2767" t="str">
        <f t="shared" si="238"/>
        <v>Max</v>
      </c>
      <c r="X2767" s="2">
        <v>120</v>
      </c>
    </row>
    <row r="2768" spans="1:24" x14ac:dyDescent="0.25">
      <c r="A2768" s="11"/>
      <c r="B2768" s="22" t="s">
        <v>4586</v>
      </c>
      <c r="C2768" s="22"/>
      <c r="D2768" s="22" t="s">
        <v>4587</v>
      </c>
      <c r="E2768" s="31" t="s">
        <v>109</v>
      </c>
      <c r="F2768" s="12">
        <f>SUMIFS('Inventory Details'!$H:$H,'Inventory Details'!$B:$B,$B2768,'Inventory Details'!$E:$E,$E2768)</f>
        <v>5</v>
      </c>
      <c r="G2768" s="12">
        <f>SUMIFS('PO Details'!$H:$H,'PO Details'!$D:$D,Planning!$B2768,'PO Details'!$L:$L,$E2768)</f>
        <v>0</v>
      </c>
      <c r="H2768" s="12">
        <f>SUMIFS('SO Details'!$G:$G,'SO Details'!$D:$D,Planning!$B2768,'SO Details'!$K:$K,$E2768)</f>
        <v>0</v>
      </c>
      <c r="I2768" s="20">
        <f>IF(COUNTIFS($C:$C,B2768)&gt;1,SUMIFS('Sales Hx'!$Q:$Q,'Sales Hx'!$B:$B,_xlfn.XLOOKUP(B2768,C:C,B:B),'Sales Hx'!$D:$D,Planning!$E2768),SUMIFS('Sales Hx'!$Q:$Q,'Sales Hx'!$B:$B,Planning!$B2768,'Sales Hx'!$D:$D,Planning!$E2768))</f>
        <v>0</v>
      </c>
      <c r="J2768" s="16">
        <f>IF(COUNTIFS($C:$C,B2768)&gt;1,SUMIFS('Sales Hx'!$S:$S,'Sales Hx'!$B:$B,_xlfn.XLOOKUP(B2768,C:C,B:B),'Sales Hx'!$D:$D,E2768),SUMIFS('Sales Hx'!$S:$S,'Sales Hx'!$B:$B,$B2768,'Sales Hx'!$D:$D,$E2768))</f>
        <v>0</v>
      </c>
      <c r="K2768" s="16">
        <f t="shared" si="237"/>
        <v>0</v>
      </c>
      <c r="L2768" s="12">
        <f>IF(M2768&lt;&gt;"",M2768,IF(COUNTIFS($C:$C,B2768)&gt;1,SUMIFS('Sales Hx'!V:V,'Sales Hx'!$B:$B,_xlfn.XLOOKUP(B2768,C:C,B:B),'Sales Hx'!$D:$D,$E2768),SUMIFS('Sales Hx'!V:V,'Sales Hx'!$B:$B,$B2768,'Sales Hx'!$D:$D,$E2768)))</f>
        <v>0</v>
      </c>
      <c r="M2768" s="12">
        <v>0</v>
      </c>
      <c r="N2768" s="15">
        <f t="shared" si="236"/>
        <v>0</v>
      </c>
      <c r="O2768" s="21">
        <f t="shared" si="239"/>
        <v>0</v>
      </c>
      <c r="P2768" s="24">
        <v>20.454999999999998</v>
      </c>
      <c r="Q2768" s="18">
        <f t="shared" si="235"/>
        <v>0</v>
      </c>
      <c r="R2768" s="2">
        <v>1</v>
      </c>
      <c r="S2768" s="2">
        <v>120</v>
      </c>
      <c r="T2768" s="2" t="s">
        <v>4647</v>
      </c>
      <c r="U2768" s="28" t="str">
        <f>IF(G2768=0,"",_xlfn.MINIFS('PO Details'!$I:$I,'PO Details'!$D:$D,Planning!$B2768,'PO Details'!$L:$L,Planning!$E2768))</f>
        <v/>
      </c>
      <c r="V2768" s="29" t="s">
        <v>4640</v>
      </c>
      <c r="W2768" t="str">
        <f t="shared" si="238"/>
        <v>Max</v>
      </c>
      <c r="X2768" s="2">
        <v>120</v>
      </c>
    </row>
    <row r="2769" spans="1:24" x14ac:dyDescent="0.25">
      <c r="A2769" s="11"/>
      <c r="B2769" s="22" t="s">
        <v>4586</v>
      </c>
      <c r="C2769" s="22"/>
      <c r="D2769" s="22" t="s">
        <v>4587</v>
      </c>
      <c r="E2769" s="31" t="s">
        <v>106</v>
      </c>
      <c r="F2769" s="12">
        <f>SUMIFS('Inventory Details'!$H:$H,'Inventory Details'!$B:$B,$B2769,'Inventory Details'!$E:$E,$E2769)</f>
        <v>10</v>
      </c>
      <c r="G2769" s="12">
        <f>SUMIFS('PO Details'!$H:$H,'PO Details'!$D:$D,Planning!$B2769,'PO Details'!$L:$L,$E2769)</f>
        <v>0</v>
      </c>
      <c r="H2769" s="12">
        <f>SUMIFS('SO Details'!$G:$G,'SO Details'!$D:$D,Planning!$B2769,'SO Details'!$K:$K,$E2769)</f>
        <v>0</v>
      </c>
      <c r="I2769" s="20">
        <f>IF(COUNTIFS($C:$C,B2769)&gt;1,SUMIFS('Sales Hx'!$Q:$Q,'Sales Hx'!$B:$B,_xlfn.XLOOKUP(B2769,C:C,B:B),'Sales Hx'!$D:$D,Planning!$E2769),SUMIFS('Sales Hx'!$Q:$Q,'Sales Hx'!$B:$B,Planning!$B2769,'Sales Hx'!$D:$D,Planning!$E2769))</f>
        <v>0</v>
      </c>
      <c r="J2769" s="16">
        <f>IF(COUNTIFS($C:$C,B2769)&gt;1,SUMIFS('Sales Hx'!$S:$S,'Sales Hx'!$B:$B,_xlfn.XLOOKUP(B2769,C:C,B:B),'Sales Hx'!$D:$D,E2769),SUMIFS('Sales Hx'!$S:$S,'Sales Hx'!$B:$B,$B2769,'Sales Hx'!$D:$D,$E2769))</f>
        <v>0</v>
      </c>
      <c r="K2769" s="16">
        <f t="shared" si="237"/>
        <v>0</v>
      </c>
      <c r="L2769" s="12">
        <f>IF(M2769&lt;&gt;"",M2769,IF(COUNTIFS($C:$C,B2769)&gt;1,SUMIFS('Sales Hx'!V:V,'Sales Hx'!$B:$B,_xlfn.XLOOKUP(B2769,C:C,B:B),'Sales Hx'!$D:$D,$E2769),SUMIFS('Sales Hx'!V:V,'Sales Hx'!$B:$B,$B2769,'Sales Hx'!$D:$D,$E2769)))</f>
        <v>0</v>
      </c>
      <c r="M2769" s="12">
        <v>0</v>
      </c>
      <c r="N2769" s="15">
        <f t="shared" si="236"/>
        <v>0</v>
      </c>
      <c r="O2769" s="21">
        <f t="shared" si="239"/>
        <v>0</v>
      </c>
      <c r="P2769" s="24">
        <v>20.454999999999998</v>
      </c>
      <c r="Q2769" s="18">
        <f t="shared" si="235"/>
        <v>0</v>
      </c>
      <c r="R2769" s="2">
        <v>1</v>
      </c>
      <c r="S2769" s="2">
        <v>120</v>
      </c>
      <c r="T2769" s="2" t="s">
        <v>4647</v>
      </c>
      <c r="U2769" s="28" t="str">
        <f>IF(G2769=0,"",_xlfn.MINIFS('PO Details'!$I:$I,'PO Details'!$D:$D,Planning!$B2769,'PO Details'!$L:$L,Planning!$E2769))</f>
        <v/>
      </c>
      <c r="V2769" s="29" t="s">
        <v>4640</v>
      </c>
      <c r="W2769" t="str">
        <f t="shared" si="238"/>
        <v>Max</v>
      </c>
      <c r="X2769" s="2">
        <v>120</v>
      </c>
    </row>
    <row r="2770" spans="1:24" x14ac:dyDescent="0.25">
      <c r="A2770" s="11"/>
      <c r="B2770" s="22" t="s">
        <v>1773</v>
      </c>
      <c r="C2770" s="22"/>
      <c r="D2770" s="22" t="s">
        <v>1774</v>
      </c>
      <c r="E2770" s="31" t="s">
        <v>113</v>
      </c>
      <c r="F2770" s="12">
        <f>SUMIFS('Inventory Details'!$H:$H,'Inventory Details'!$B:$B,$B2770,'Inventory Details'!$E:$E,$E2770)</f>
        <v>0</v>
      </c>
      <c r="G2770" s="12">
        <f>SUMIFS('PO Details'!$H:$H,'PO Details'!$D:$D,Planning!$B2770,'PO Details'!$L:$L,$E2770)</f>
        <v>0</v>
      </c>
      <c r="H2770" s="12">
        <f>SUMIFS('SO Details'!$G:$G,'SO Details'!$D:$D,Planning!$B2770,'SO Details'!$K:$K,$E2770)</f>
        <v>1</v>
      </c>
      <c r="I2770" s="20">
        <f>IF(COUNTIFS($C:$C,B2770)&gt;1,SUMIFS('Sales Hx'!$Q:$Q,'Sales Hx'!$B:$B,_xlfn.XLOOKUP(B2770,C:C,B:B),'Sales Hx'!$D:$D,Planning!$E2770),SUMIFS('Sales Hx'!$Q:$Q,'Sales Hx'!$B:$B,Planning!$B2770,'Sales Hx'!$D:$D,Planning!$E2770))</f>
        <v>0</v>
      </c>
      <c r="J2770" s="16">
        <f>IF(COUNTIFS($C:$C,B2770)&gt;1,SUMIFS('Sales Hx'!$S:$S,'Sales Hx'!$B:$B,_xlfn.XLOOKUP(B2770,C:C,B:B),'Sales Hx'!$D:$D,E2770),SUMIFS('Sales Hx'!$S:$S,'Sales Hx'!$B:$B,$B2770,'Sales Hx'!$D:$D,$E2770))</f>
        <v>0.27960526315789475</v>
      </c>
      <c r="K2770" s="16">
        <f t="shared" si="237"/>
        <v>0</v>
      </c>
      <c r="L2770" s="12">
        <f>IF(M2770&lt;&gt;"",M2770,IF(COUNTIFS($C:$C,B2770)&gt;1,SUMIFS('Sales Hx'!V:V,'Sales Hx'!$B:$B,_xlfn.XLOOKUP(B2770,C:C,B:B),'Sales Hx'!$D:$D,$E2770),SUMIFS('Sales Hx'!V:V,'Sales Hx'!$B:$B,$B2770,'Sales Hx'!$D:$D,$E2770)))</f>
        <v>0</v>
      </c>
      <c r="M2770" s="12">
        <v>0</v>
      </c>
      <c r="N2770" s="15">
        <f t="shared" si="236"/>
        <v>0.27960526315789475</v>
      </c>
      <c r="O2770" s="21">
        <f t="shared" si="239"/>
        <v>0</v>
      </c>
      <c r="P2770" s="24">
        <v>6.95</v>
      </c>
      <c r="Q2770" s="18">
        <f t="shared" si="235"/>
        <v>0</v>
      </c>
      <c r="R2770" s="2">
        <v>1</v>
      </c>
      <c r="S2770" s="2">
        <v>120</v>
      </c>
      <c r="T2770" s="2" t="s">
        <v>4646</v>
      </c>
      <c r="U2770" s="28" t="str">
        <f>IF(G2770=0,"",_xlfn.MINIFS('PO Details'!$I:$I,'PO Details'!$D:$D,Planning!$B2770,'PO Details'!$L:$L,Planning!$E2770))</f>
        <v/>
      </c>
      <c r="V2770" s="29" t="s">
        <v>4640</v>
      </c>
      <c r="W2770" t="str">
        <f t="shared" si="238"/>
        <v>Max</v>
      </c>
      <c r="X2770" s="2">
        <v>120</v>
      </c>
    </row>
    <row r="2771" spans="1:24" x14ac:dyDescent="0.25">
      <c r="A2771" s="11"/>
      <c r="B2771" s="22" t="s">
        <v>1773</v>
      </c>
      <c r="C2771" s="22"/>
      <c r="D2771" s="22" t="s">
        <v>1774</v>
      </c>
      <c r="E2771" s="31" t="s">
        <v>119</v>
      </c>
      <c r="F2771" s="12">
        <f>SUMIFS('Inventory Details'!$H:$H,'Inventory Details'!$B:$B,$B2771,'Inventory Details'!$E:$E,$E2771)</f>
        <v>0</v>
      </c>
      <c r="G2771" s="12">
        <f>SUMIFS('PO Details'!$H:$H,'PO Details'!$D:$D,Planning!$B2771,'PO Details'!$L:$L,$E2771)</f>
        <v>0</v>
      </c>
      <c r="H2771" s="12">
        <f>SUMIFS('SO Details'!$G:$G,'SO Details'!$D:$D,Planning!$B2771,'SO Details'!$K:$K,$E2771)</f>
        <v>0</v>
      </c>
      <c r="I2771" s="20">
        <f>IF(COUNTIFS($C:$C,B2771)&gt;1,SUMIFS('Sales Hx'!$Q:$Q,'Sales Hx'!$B:$B,_xlfn.XLOOKUP(B2771,C:C,B:B),'Sales Hx'!$D:$D,Planning!$E2771),SUMIFS('Sales Hx'!$Q:$Q,'Sales Hx'!$B:$B,Planning!$B2771,'Sales Hx'!$D:$D,Planning!$E2771))</f>
        <v>0</v>
      </c>
      <c r="J2771" s="16">
        <f>IF(COUNTIFS($C:$C,B2771)&gt;1,SUMIFS('Sales Hx'!$S:$S,'Sales Hx'!$B:$B,_xlfn.XLOOKUP(B2771,C:C,B:B),'Sales Hx'!$D:$D,E2771),SUMIFS('Sales Hx'!$S:$S,'Sales Hx'!$B:$B,$B2771,'Sales Hx'!$D:$D,$E2771))</f>
        <v>3.2894736842105261E-2</v>
      </c>
      <c r="K2771" s="16">
        <f t="shared" si="237"/>
        <v>0</v>
      </c>
      <c r="L2771" s="12">
        <f>IF(M2771&lt;&gt;"",M2771,IF(COUNTIFS($C:$C,B2771)&gt;1,SUMIFS('Sales Hx'!V:V,'Sales Hx'!$B:$B,_xlfn.XLOOKUP(B2771,C:C,B:B),'Sales Hx'!$D:$D,$E2771),SUMIFS('Sales Hx'!V:V,'Sales Hx'!$B:$B,$B2771,'Sales Hx'!$D:$D,$E2771)))</f>
        <v>0</v>
      </c>
      <c r="M2771" s="12">
        <v>0</v>
      </c>
      <c r="N2771" s="15">
        <f t="shared" si="236"/>
        <v>3.2894736842105261E-2</v>
      </c>
      <c r="O2771" s="21">
        <f t="shared" si="239"/>
        <v>0</v>
      </c>
      <c r="P2771" s="24">
        <v>6.95</v>
      </c>
      <c r="Q2771" s="18">
        <f t="shared" si="235"/>
        <v>0</v>
      </c>
      <c r="R2771" s="2">
        <v>1</v>
      </c>
      <c r="S2771" s="2">
        <v>120</v>
      </c>
      <c r="T2771" s="2" t="s">
        <v>4646</v>
      </c>
      <c r="U2771" s="28" t="str">
        <f>IF(G2771=0,"",_xlfn.MINIFS('PO Details'!$I:$I,'PO Details'!$D:$D,Planning!$B2771,'PO Details'!$L:$L,Planning!$E2771))</f>
        <v/>
      </c>
      <c r="V2771" s="29" t="s">
        <v>4640</v>
      </c>
      <c r="W2771" t="str">
        <f t="shared" si="238"/>
        <v>Max</v>
      </c>
      <c r="X2771" s="2">
        <v>120</v>
      </c>
    </row>
    <row r="2772" spans="1:24" x14ac:dyDescent="0.25">
      <c r="A2772" s="11"/>
      <c r="B2772" s="22" t="s">
        <v>1773</v>
      </c>
      <c r="C2772" s="22"/>
      <c r="D2772" s="22" t="s">
        <v>1774</v>
      </c>
      <c r="E2772" s="31" t="s">
        <v>106</v>
      </c>
      <c r="F2772" s="12">
        <f>SUMIFS('Inventory Details'!$H:$H,'Inventory Details'!$B:$B,$B2772,'Inventory Details'!$E:$E,$E2772)</f>
        <v>0</v>
      </c>
      <c r="G2772" s="12">
        <f>SUMIFS('PO Details'!$H:$H,'PO Details'!$D:$D,Planning!$B2772,'PO Details'!$L:$L,$E2772)</f>
        <v>0</v>
      </c>
      <c r="H2772" s="12">
        <f>SUMIFS('SO Details'!$G:$G,'SO Details'!$D:$D,Planning!$B2772,'SO Details'!$K:$K,$E2772)</f>
        <v>0</v>
      </c>
      <c r="I2772" s="20">
        <f>IF(COUNTIFS($C:$C,B2772)&gt;1,SUMIFS('Sales Hx'!$Q:$Q,'Sales Hx'!$B:$B,_xlfn.XLOOKUP(B2772,C:C,B:B),'Sales Hx'!$D:$D,Planning!$E2772),SUMIFS('Sales Hx'!$Q:$Q,'Sales Hx'!$B:$B,Planning!$B2772,'Sales Hx'!$D:$D,Planning!$E2772))</f>
        <v>0</v>
      </c>
      <c r="J2772" s="16">
        <f>IF(COUNTIFS($C:$C,B2772)&gt;1,SUMIFS('Sales Hx'!$S:$S,'Sales Hx'!$B:$B,_xlfn.XLOOKUP(B2772,C:C,B:B),'Sales Hx'!$D:$D,E2772),SUMIFS('Sales Hx'!$S:$S,'Sales Hx'!$B:$B,$B2772,'Sales Hx'!$D:$D,$E2772))</f>
        <v>0</v>
      </c>
      <c r="K2772" s="16">
        <f t="shared" si="237"/>
        <v>0</v>
      </c>
      <c r="L2772" s="12">
        <f>IF(M2772&lt;&gt;"",M2772,IF(COUNTIFS($C:$C,B2772)&gt;1,SUMIFS('Sales Hx'!V:V,'Sales Hx'!$B:$B,_xlfn.XLOOKUP(B2772,C:C,B:B),'Sales Hx'!$D:$D,$E2772),SUMIFS('Sales Hx'!V:V,'Sales Hx'!$B:$B,$B2772,'Sales Hx'!$D:$D,$E2772)))</f>
        <v>0</v>
      </c>
      <c r="M2772" s="12">
        <v>0</v>
      </c>
      <c r="N2772" s="15">
        <f t="shared" si="236"/>
        <v>0</v>
      </c>
      <c r="O2772" s="21">
        <f t="shared" si="239"/>
        <v>0</v>
      </c>
      <c r="P2772" s="24">
        <v>6.95</v>
      </c>
      <c r="Q2772" s="18">
        <f t="shared" si="235"/>
        <v>0</v>
      </c>
      <c r="R2772" s="2">
        <v>1</v>
      </c>
      <c r="S2772" s="2">
        <v>120</v>
      </c>
      <c r="T2772" s="2" t="s">
        <v>4646</v>
      </c>
      <c r="U2772" s="28" t="str">
        <f>IF(G2772=0,"",_xlfn.MINIFS('PO Details'!$I:$I,'PO Details'!$D:$D,Planning!$B2772,'PO Details'!$L:$L,Planning!$E2772))</f>
        <v/>
      </c>
      <c r="V2772" s="29" t="s">
        <v>4640</v>
      </c>
      <c r="W2772" t="str">
        <f t="shared" si="238"/>
        <v>Max</v>
      </c>
      <c r="X2772" s="2">
        <v>120</v>
      </c>
    </row>
    <row r="2773" spans="1:24" x14ac:dyDescent="0.25">
      <c r="A2773" s="11"/>
      <c r="B2773" s="22" t="s">
        <v>1773</v>
      </c>
      <c r="C2773" s="22"/>
      <c r="D2773" s="22" t="s">
        <v>1774</v>
      </c>
      <c r="E2773" s="31" t="s">
        <v>108</v>
      </c>
      <c r="F2773" s="12">
        <f>SUMIFS('Inventory Details'!$H:$H,'Inventory Details'!$B:$B,$B2773,'Inventory Details'!$E:$E,$E2773)</f>
        <v>0</v>
      </c>
      <c r="G2773" s="12">
        <f>SUMIFS('PO Details'!$H:$H,'PO Details'!$D:$D,Planning!$B2773,'PO Details'!$L:$L,$E2773)</f>
        <v>0</v>
      </c>
      <c r="H2773" s="12">
        <f>SUMIFS('SO Details'!$G:$G,'SO Details'!$D:$D,Planning!$B2773,'SO Details'!$K:$K,$E2773)</f>
        <v>0</v>
      </c>
      <c r="I2773" s="20">
        <f>IF(COUNTIFS($C:$C,B2773)&gt;1,SUMIFS('Sales Hx'!$Q:$Q,'Sales Hx'!$B:$B,_xlfn.XLOOKUP(B2773,C:C,B:B),'Sales Hx'!$D:$D,Planning!$E2773),SUMIFS('Sales Hx'!$Q:$Q,'Sales Hx'!$B:$B,Planning!$B2773,'Sales Hx'!$D:$D,Planning!$E2773))</f>
        <v>1.4</v>
      </c>
      <c r="J2773" s="16">
        <f>IF(COUNTIFS($C:$C,B2773)&gt;1,SUMIFS('Sales Hx'!$S:$S,'Sales Hx'!$B:$B,_xlfn.XLOOKUP(B2773,C:C,B:B),'Sales Hx'!$D:$D,E2773),SUMIFS('Sales Hx'!$S:$S,'Sales Hx'!$B:$B,$B2773,'Sales Hx'!$D:$D,$E2773))</f>
        <v>4.1666666666666664E-2</v>
      </c>
      <c r="K2773" s="16">
        <f t="shared" si="237"/>
        <v>0</v>
      </c>
      <c r="L2773" s="12">
        <f>IF(M2773&lt;&gt;"",M2773,IF(COUNTIFS($C:$C,B2773)&gt;1,SUMIFS('Sales Hx'!V:V,'Sales Hx'!$B:$B,_xlfn.XLOOKUP(B2773,C:C,B:B),'Sales Hx'!$D:$D,$E2773),SUMIFS('Sales Hx'!V:V,'Sales Hx'!$B:$B,$B2773,'Sales Hx'!$D:$D,$E2773)))</f>
        <v>0</v>
      </c>
      <c r="M2773" s="12">
        <v>0</v>
      </c>
      <c r="N2773" s="15">
        <f t="shared" si="236"/>
        <v>4.1666666666666664E-2</v>
      </c>
      <c r="O2773" s="21">
        <f t="shared" si="239"/>
        <v>0</v>
      </c>
      <c r="P2773" s="24">
        <v>6.95</v>
      </c>
      <c r="Q2773" s="18">
        <f t="shared" si="235"/>
        <v>0</v>
      </c>
      <c r="R2773" s="2">
        <v>1</v>
      </c>
      <c r="S2773" s="2">
        <v>120</v>
      </c>
      <c r="T2773" s="2" t="s">
        <v>4646</v>
      </c>
      <c r="U2773" s="28" t="str">
        <f>IF(G2773=0,"",_xlfn.MINIFS('PO Details'!$I:$I,'PO Details'!$D:$D,Planning!$B2773,'PO Details'!$L:$L,Planning!$E2773))</f>
        <v/>
      </c>
      <c r="V2773" s="29" t="s">
        <v>4640</v>
      </c>
      <c r="W2773" t="str">
        <f t="shared" si="238"/>
        <v>Max</v>
      </c>
      <c r="X2773" s="2">
        <v>120</v>
      </c>
    </row>
    <row r="2774" spans="1:24" x14ac:dyDescent="0.25">
      <c r="A2774" s="11"/>
      <c r="B2774" s="22" t="s">
        <v>1773</v>
      </c>
      <c r="C2774" s="22"/>
      <c r="D2774" s="22" t="s">
        <v>1774</v>
      </c>
      <c r="E2774" s="31" t="s">
        <v>2214</v>
      </c>
      <c r="F2774" s="12">
        <f>SUMIFS('Inventory Details'!$H:$H,'Inventory Details'!$B:$B,$B2774,'Inventory Details'!$E:$E,$E2774)</f>
        <v>0</v>
      </c>
      <c r="G2774" s="12">
        <f>SUMIFS('PO Details'!$H:$H,'PO Details'!$D:$D,Planning!$B2774,'PO Details'!$L:$L,$E2774)</f>
        <v>0</v>
      </c>
      <c r="H2774" s="12">
        <f>SUMIFS('SO Details'!$G:$G,'SO Details'!$D:$D,Planning!$B2774,'SO Details'!$K:$K,$E2774)</f>
        <v>0</v>
      </c>
      <c r="I2774" s="20">
        <f>IF(COUNTIFS($C:$C,B2774)&gt;1,SUMIFS('Sales Hx'!$Q:$Q,'Sales Hx'!$B:$B,_xlfn.XLOOKUP(B2774,C:C,B:B),'Sales Hx'!$D:$D,Planning!$E2774),SUMIFS('Sales Hx'!$Q:$Q,'Sales Hx'!$B:$B,Planning!$B2774,'Sales Hx'!$D:$D,Planning!$E2774))</f>
        <v>0</v>
      </c>
      <c r="J2774" s="16">
        <f>IF(COUNTIFS($C:$C,B2774)&gt;1,SUMIFS('Sales Hx'!$S:$S,'Sales Hx'!$B:$B,_xlfn.XLOOKUP(B2774,C:C,B:B),'Sales Hx'!$D:$D,E2774),SUMIFS('Sales Hx'!$S:$S,'Sales Hx'!$B:$B,$B2774,'Sales Hx'!$D:$D,$E2774))</f>
        <v>7.8947368421052627E-2</v>
      </c>
      <c r="K2774" s="16">
        <f t="shared" si="237"/>
        <v>0</v>
      </c>
      <c r="L2774" s="12">
        <f>IF(M2774&lt;&gt;"",M2774,IF(COUNTIFS($C:$C,B2774)&gt;1,SUMIFS('Sales Hx'!V:V,'Sales Hx'!$B:$B,_xlfn.XLOOKUP(B2774,C:C,B:B),'Sales Hx'!$D:$D,$E2774),SUMIFS('Sales Hx'!V:V,'Sales Hx'!$B:$B,$B2774,'Sales Hx'!$D:$D,$E2774)))</f>
        <v>0</v>
      </c>
      <c r="M2774" s="12">
        <v>0</v>
      </c>
      <c r="N2774" s="15">
        <f t="shared" si="236"/>
        <v>7.8947368421052627E-2</v>
      </c>
      <c r="O2774" s="21">
        <f t="shared" si="239"/>
        <v>0</v>
      </c>
      <c r="P2774" s="24">
        <v>6.95</v>
      </c>
      <c r="Q2774" s="18">
        <f t="shared" si="235"/>
        <v>0</v>
      </c>
      <c r="R2774" s="2">
        <v>1</v>
      </c>
      <c r="S2774" s="2">
        <v>120</v>
      </c>
      <c r="T2774" s="2" t="s">
        <v>4646</v>
      </c>
      <c r="U2774" s="28" t="str">
        <f>IF(G2774=0,"",_xlfn.MINIFS('PO Details'!$I:$I,'PO Details'!$D:$D,Planning!$B2774,'PO Details'!$L:$L,Planning!$E2774))</f>
        <v/>
      </c>
      <c r="V2774" s="29" t="s">
        <v>4640</v>
      </c>
      <c r="W2774" t="str">
        <f t="shared" si="238"/>
        <v>Max</v>
      </c>
      <c r="X2774" s="2">
        <v>120</v>
      </c>
    </row>
    <row r="2775" spans="1:24" x14ac:dyDescent="0.25">
      <c r="A2775" s="11"/>
      <c r="B2775" s="22" t="s">
        <v>1773</v>
      </c>
      <c r="C2775" s="22"/>
      <c r="D2775" s="22" t="s">
        <v>1774</v>
      </c>
      <c r="E2775" s="31" t="s">
        <v>109</v>
      </c>
      <c r="F2775" s="12">
        <f>SUMIFS('Inventory Details'!$H:$H,'Inventory Details'!$B:$B,$B2775,'Inventory Details'!$E:$E,$E2775)</f>
        <v>0</v>
      </c>
      <c r="G2775" s="12">
        <f>SUMIFS('PO Details'!$H:$H,'PO Details'!$D:$D,Planning!$B2775,'PO Details'!$L:$L,$E2775)</f>
        <v>0</v>
      </c>
      <c r="H2775" s="12">
        <f>SUMIFS('SO Details'!$G:$G,'SO Details'!$D:$D,Planning!$B2775,'SO Details'!$K:$K,$E2775)</f>
        <v>0</v>
      </c>
      <c r="I2775" s="20">
        <f>IF(COUNTIFS($C:$C,B2775)&gt;1,SUMIFS('Sales Hx'!$Q:$Q,'Sales Hx'!$B:$B,_xlfn.XLOOKUP(B2775,C:C,B:B),'Sales Hx'!$D:$D,Planning!$E2775),SUMIFS('Sales Hx'!$Q:$Q,'Sales Hx'!$B:$B,Planning!$B2775,'Sales Hx'!$D:$D,Planning!$E2775))</f>
        <v>0</v>
      </c>
      <c r="J2775" s="16">
        <f>IF(COUNTIFS($C:$C,B2775)&gt;1,SUMIFS('Sales Hx'!$S:$S,'Sales Hx'!$B:$B,_xlfn.XLOOKUP(B2775,C:C,B:B),'Sales Hx'!$D:$D,E2775),SUMIFS('Sales Hx'!$S:$S,'Sales Hx'!$B:$B,$B2775,'Sales Hx'!$D:$D,$E2775))</f>
        <v>3.2894736842105261E-2</v>
      </c>
      <c r="K2775" s="16">
        <f t="shared" si="237"/>
        <v>0</v>
      </c>
      <c r="L2775" s="12">
        <f>IF(M2775&lt;&gt;"",M2775,IF(COUNTIFS($C:$C,B2775)&gt;1,SUMIFS('Sales Hx'!V:V,'Sales Hx'!$B:$B,_xlfn.XLOOKUP(B2775,C:C,B:B),'Sales Hx'!$D:$D,$E2775),SUMIFS('Sales Hx'!V:V,'Sales Hx'!$B:$B,$B2775,'Sales Hx'!$D:$D,$E2775)))</f>
        <v>0</v>
      </c>
      <c r="M2775" s="12">
        <v>0</v>
      </c>
      <c r="N2775" s="15">
        <f t="shared" si="236"/>
        <v>3.2894736842105261E-2</v>
      </c>
      <c r="O2775" s="21">
        <f t="shared" si="239"/>
        <v>0</v>
      </c>
      <c r="P2775" s="24">
        <v>6.95</v>
      </c>
      <c r="Q2775" s="18">
        <f t="shared" si="235"/>
        <v>0</v>
      </c>
      <c r="R2775" s="2">
        <v>1</v>
      </c>
      <c r="S2775" s="2">
        <v>120</v>
      </c>
      <c r="T2775" s="2" t="s">
        <v>4646</v>
      </c>
      <c r="U2775" s="28" t="str">
        <f>IF(G2775=0,"",_xlfn.MINIFS('PO Details'!$I:$I,'PO Details'!$D:$D,Planning!$B2775,'PO Details'!$L:$L,Planning!$E2775))</f>
        <v/>
      </c>
      <c r="V2775" s="29" t="s">
        <v>4640</v>
      </c>
      <c r="W2775" t="str">
        <f t="shared" si="238"/>
        <v>Max</v>
      </c>
      <c r="X2775" s="2">
        <v>120</v>
      </c>
    </row>
    <row r="2776" spans="1:24" x14ac:dyDescent="0.25">
      <c r="A2776" s="11" t="s">
        <v>4618</v>
      </c>
      <c r="B2776" s="22" t="s">
        <v>368</v>
      </c>
      <c r="C2776" s="22"/>
      <c r="D2776" s="22" t="s">
        <v>369</v>
      </c>
      <c r="E2776" s="31" t="s">
        <v>119</v>
      </c>
      <c r="F2776" s="12">
        <f>SUMIFS('Inventory Details'!$H:$H,'Inventory Details'!$B:$B,$B2776,'Inventory Details'!$E:$E,$E2776)</f>
        <v>6</v>
      </c>
      <c r="G2776" s="12">
        <f>SUMIFS('PO Details'!$H:$H,'PO Details'!$D:$D,Planning!$B2776,'PO Details'!$L:$L,$E2776)</f>
        <v>12</v>
      </c>
      <c r="H2776" s="12">
        <f>SUMIFS('SO Details'!$G:$G,'SO Details'!$D:$D,Planning!$B2776,'SO Details'!$K:$K,$E2776)</f>
        <v>0</v>
      </c>
      <c r="I2776" s="20">
        <f>IF(COUNTIFS($C:$C,B2776)&gt;1,SUMIFS('Sales Hx'!$Q:$Q,'Sales Hx'!$B:$B,_xlfn.XLOOKUP(B2776,C:C,B:B),'Sales Hx'!$D:$D,Planning!$E2776),SUMIFS('Sales Hx'!$Q:$Q,'Sales Hx'!$B:$B,Planning!$B2776,'Sales Hx'!$D:$D,Planning!$E2776))</f>
        <v>2.8</v>
      </c>
      <c r="J2776" s="16">
        <f>IF(COUNTIFS($C:$C,B2776)&gt;1,SUMIFS('Sales Hx'!$S:$S,'Sales Hx'!$B:$B,_xlfn.XLOOKUP(B2776,C:C,B:B),'Sales Hx'!$D:$D,E2776),SUMIFS('Sales Hx'!$S:$S,'Sales Hx'!$B:$B,$B2776,'Sales Hx'!$D:$D,$E2776))</f>
        <v>7.8947368421052627E-2</v>
      </c>
      <c r="K2776" s="16">
        <f t="shared" si="237"/>
        <v>6.4285714285714288</v>
      </c>
      <c r="L2776" s="12">
        <f>IF(M2776&lt;&gt;"",M2776,IF(COUNTIFS($C:$C,B2776)&gt;1,SUMIFS('Sales Hx'!V:V,'Sales Hx'!$B:$B,_xlfn.XLOOKUP(B2776,C:C,B:B),'Sales Hx'!$D:$D,$E2776),SUMIFS('Sales Hx'!V:V,'Sales Hx'!$B:$B,$B2776,'Sales Hx'!$D:$D,$E2776)))</f>
        <v>0</v>
      </c>
      <c r="M2776" s="12">
        <v>0</v>
      </c>
      <c r="N2776" s="15">
        <f t="shared" si="236"/>
        <v>7.8947368421052627E-2</v>
      </c>
      <c r="O2776" s="21">
        <f t="shared" si="239"/>
        <v>0</v>
      </c>
      <c r="P2776" s="24">
        <v>6.95</v>
      </c>
      <c r="Q2776" s="18">
        <f t="shared" si="235"/>
        <v>0</v>
      </c>
      <c r="R2776" s="2">
        <v>1</v>
      </c>
      <c r="S2776" s="2">
        <v>120</v>
      </c>
      <c r="T2776" s="2" t="s">
        <v>4647</v>
      </c>
      <c r="U2776" s="28">
        <f>IF(G2776=0,"",_xlfn.MINIFS('PO Details'!$I:$I,'PO Details'!$D:$D,Planning!$B2776,'PO Details'!$L:$L,Planning!$E2776))</f>
        <v>45443</v>
      </c>
      <c r="V2776" s="29" t="s">
        <v>4641</v>
      </c>
      <c r="W2776" t="str">
        <f t="shared" si="238"/>
        <v/>
      </c>
      <c r="X2776" s="2">
        <v>120</v>
      </c>
    </row>
    <row r="2777" spans="1:24" x14ac:dyDescent="0.25">
      <c r="A2777" s="11" t="s">
        <v>4618</v>
      </c>
      <c r="B2777" s="22" t="s">
        <v>368</v>
      </c>
      <c r="C2777" s="22"/>
      <c r="D2777" s="22" t="s">
        <v>369</v>
      </c>
      <c r="E2777" s="31" t="s">
        <v>15</v>
      </c>
      <c r="F2777" s="12">
        <f>SUMIFS('Inventory Details'!$H:$H,'Inventory Details'!$B:$B,$B2777,'Inventory Details'!$E:$E,$E2777)</f>
        <v>125</v>
      </c>
      <c r="G2777" s="12">
        <f>SUMIFS('PO Details'!$H:$H,'PO Details'!$D:$D,Planning!$B2777,'PO Details'!$L:$L,$E2777)</f>
        <v>30</v>
      </c>
      <c r="H2777" s="12">
        <f>SUMIFS('SO Details'!$G:$G,'SO Details'!$D:$D,Planning!$B2777,'SO Details'!$K:$K,$E2777)</f>
        <v>0</v>
      </c>
      <c r="I2777" s="20">
        <f>IF(COUNTIFS($C:$C,B2777)&gt;1,SUMIFS('Sales Hx'!$Q:$Q,'Sales Hx'!$B:$B,_xlfn.XLOOKUP(B2777,C:C,B:B),'Sales Hx'!$D:$D,Planning!$E2777),SUMIFS('Sales Hx'!$Q:$Q,'Sales Hx'!$B:$B,Planning!$B2777,'Sales Hx'!$D:$D,Planning!$E2777))</f>
        <v>70</v>
      </c>
      <c r="J2777" s="16">
        <f>IF(COUNTIFS($C:$C,B2777)&gt;1,SUMIFS('Sales Hx'!$S:$S,'Sales Hx'!$B:$B,_xlfn.XLOOKUP(B2777,C:C,B:B),'Sales Hx'!$D:$D,E2777),SUMIFS('Sales Hx'!$S:$S,'Sales Hx'!$B:$B,$B2777,'Sales Hx'!$D:$D,$E2777))</f>
        <v>3.0153508771929829</v>
      </c>
      <c r="K2777" s="16">
        <f t="shared" si="237"/>
        <v>2.2142857142857144</v>
      </c>
      <c r="L2777" s="12">
        <f>IF(M2777&lt;&gt;"",M2777,IF(COUNTIFS($C:$C,B2777)&gt;1,SUMIFS('Sales Hx'!V:V,'Sales Hx'!$B:$B,_xlfn.XLOOKUP(B2777,C:C,B:B),'Sales Hx'!$D:$D,$E2777),SUMIFS('Sales Hx'!V:V,'Sales Hx'!$B:$B,$B2777,'Sales Hx'!$D:$D,$E2777)))</f>
        <v>0</v>
      </c>
      <c r="M2777" s="12">
        <v>0</v>
      </c>
      <c r="N2777" s="15">
        <f t="shared" si="236"/>
        <v>3.0153508771929829</v>
      </c>
      <c r="O2777" s="21">
        <f t="shared" si="239"/>
        <v>0</v>
      </c>
      <c r="P2777" s="24">
        <v>6.95</v>
      </c>
      <c r="Q2777" s="18">
        <f t="shared" si="235"/>
        <v>0</v>
      </c>
      <c r="R2777" s="2">
        <v>1</v>
      </c>
      <c r="S2777" s="2">
        <v>120</v>
      </c>
      <c r="T2777" s="2" t="s">
        <v>4647</v>
      </c>
      <c r="U2777" s="28">
        <f>IF(G2777=0,"",_xlfn.MINIFS('PO Details'!$I:$I,'PO Details'!$D:$D,Planning!$B2777,'PO Details'!$L:$L,Planning!$E2777))</f>
        <v>45469</v>
      </c>
      <c r="V2777" s="29" t="s">
        <v>4641</v>
      </c>
      <c r="W2777" t="str">
        <f t="shared" si="238"/>
        <v/>
      </c>
      <c r="X2777" s="2">
        <v>120</v>
      </c>
    </row>
    <row r="2778" spans="1:24" x14ac:dyDescent="0.25">
      <c r="A2778" s="11" t="s">
        <v>4618</v>
      </c>
      <c r="B2778" s="22" t="s">
        <v>368</v>
      </c>
      <c r="C2778" s="22"/>
      <c r="D2778" s="22" t="s">
        <v>369</v>
      </c>
      <c r="E2778" s="31" t="s">
        <v>113</v>
      </c>
      <c r="F2778" s="12">
        <f>SUMIFS('Inventory Details'!$H:$H,'Inventory Details'!$B:$B,$B2778,'Inventory Details'!$E:$E,$E2778)</f>
        <v>117</v>
      </c>
      <c r="G2778" s="12">
        <f>SUMIFS('PO Details'!$H:$H,'PO Details'!$D:$D,Planning!$B2778,'PO Details'!$L:$L,$E2778)</f>
        <v>150</v>
      </c>
      <c r="H2778" s="12">
        <f>SUMIFS('SO Details'!$G:$G,'SO Details'!$D:$D,Planning!$B2778,'SO Details'!$K:$K,$E2778)</f>
        <v>0</v>
      </c>
      <c r="I2778" s="20">
        <f>IF(COUNTIFS($C:$C,B2778)&gt;1,SUMIFS('Sales Hx'!$Q:$Q,'Sales Hx'!$B:$B,_xlfn.XLOOKUP(B2778,C:C,B:B),'Sales Hx'!$D:$D,Planning!$E2778),SUMIFS('Sales Hx'!$Q:$Q,'Sales Hx'!$B:$B,Planning!$B2778,'Sales Hx'!$D:$D,Planning!$E2778))</f>
        <v>58.8</v>
      </c>
      <c r="J2778" s="16">
        <f>IF(COUNTIFS($C:$C,B2778)&gt;1,SUMIFS('Sales Hx'!$S:$S,'Sales Hx'!$B:$B,_xlfn.XLOOKUP(B2778,C:C,B:B),'Sales Hx'!$D:$D,E2778),SUMIFS('Sales Hx'!$S:$S,'Sales Hx'!$B:$B,$B2778,'Sales Hx'!$D:$D,$E2778))</f>
        <v>0.82117224880382778</v>
      </c>
      <c r="K2778" s="16">
        <f t="shared" si="237"/>
        <v>4.5408163265306127</v>
      </c>
      <c r="L2778" s="12">
        <f>IF(M2778&lt;&gt;"",M2778,IF(COUNTIFS($C:$C,B2778)&gt;1,SUMIFS('Sales Hx'!V:V,'Sales Hx'!$B:$B,_xlfn.XLOOKUP(B2778,C:C,B:B),'Sales Hx'!$D:$D,$E2778),SUMIFS('Sales Hx'!V:V,'Sales Hx'!$B:$B,$B2778,'Sales Hx'!$D:$D,$E2778)))</f>
        <v>0</v>
      </c>
      <c r="M2778" s="12">
        <v>0</v>
      </c>
      <c r="N2778" s="15">
        <f t="shared" si="236"/>
        <v>0.82117224880382778</v>
      </c>
      <c r="O2778" s="21">
        <f t="shared" si="239"/>
        <v>0</v>
      </c>
      <c r="P2778" s="24">
        <v>6.95</v>
      </c>
      <c r="Q2778" s="18">
        <f t="shared" si="235"/>
        <v>0</v>
      </c>
      <c r="R2778" s="2">
        <v>1</v>
      </c>
      <c r="S2778" s="2">
        <v>120</v>
      </c>
      <c r="T2778" s="2" t="s">
        <v>4647</v>
      </c>
      <c r="U2778" s="28">
        <f>IF(G2778=0,"",_xlfn.MINIFS('PO Details'!$I:$I,'PO Details'!$D:$D,Planning!$B2778,'PO Details'!$L:$L,Planning!$E2778))</f>
        <v>45474</v>
      </c>
      <c r="V2778" s="29" t="s">
        <v>4641</v>
      </c>
      <c r="W2778" t="str">
        <f t="shared" si="238"/>
        <v/>
      </c>
      <c r="X2778" s="2">
        <v>120</v>
      </c>
    </row>
    <row r="2779" spans="1:24" x14ac:dyDescent="0.25">
      <c r="A2779" s="11" t="s">
        <v>4618</v>
      </c>
      <c r="B2779" s="22" t="s">
        <v>368</v>
      </c>
      <c r="C2779" s="22"/>
      <c r="D2779" s="22" t="s">
        <v>369</v>
      </c>
      <c r="E2779" s="31" t="s">
        <v>106</v>
      </c>
      <c r="F2779" s="12">
        <f>SUMIFS('Inventory Details'!$H:$H,'Inventory Details'!$B:$B,$B2779,'Inventory Details'!$E:$E,$E2779)</f>
        <v>153</v>
      </c>
      <c r="G2779" s="12">
        <f>SUMIFS('PO Details'!$H:$H,'PO Details'!$D:$D,Planning!$B2779,'PO Details'!$L:$L,$E2779)</f>
        <v>280</v>
      </c>
      <c r="H2779" s="12">
        <f>SUMIFS('SO Details'!$G:$G,'SO Details'!$D:$D,Planning!$B2779,'SO Details'!$K:$K,$E2779)</f>
        <v>4</v>
      </c>
      <c r="I2779" s="20">
        <f>IF(COUNTIFS($C:$C,B2779)&gt;1,SUMIFS('Sales Hx'!$Q:$Q,'Sales Hx'!$B:$B,_xlfn.XLOOKUP(B2779,C:C,B:B),'Sales Hx'!$D:$D,Planning!$E2779),SUMIFS('Sales Hx'!$Q:$Q,'Sales Hx'!$B:$B,Planning!$B2779,'Sales Hx'!$D:$D,Planning!$E2779))</f>
        <v>173.6</v>
      </c>
      <c r="J2779" s="16">
        <f>IF(COUNTIFS($C:$C,B2779)&gt;1,SUMIFS('Sales Hx'!$S:$S,'Sales Hx'!$B:$B,_xlfn.XLOOKUP(B2779,C:C,B:B),'Sales Hx'!$D:$D,E2779),SUMIFS('Sales Hx'!$S:$S,'Sales Hx'!$B:$B,$B2779,'Sales Hx'!$D:$D,$E2779))</f>
        <v>1.711074561403509</v>
      </c>
      <c r="K2779" s="16">
        <f t="shared" si="237"/>
        <v>2.4942396313364057</v>
      </c>
      <c r="L2779" s="12">
        <f>IF(M2779&lt;&gt;"",M2779,IF(COUNTIFS($C:$C,B2779)&gt;1,SUMIFS('Sales Hx'!V:V,'Sales Hx'!$B:$B,_xlfn.XLOOKUP(B2779,C:C,B:B),'Sales Hx'!$D:$D,$E2779),SUMIFS('Sales Hx'!V:V,'Sales Hx'!$B:$B,$B2779,'Sales Hx'!$D:$D,$E2779)))</f>
        <v>0</v>
      </c>
      <c r="M2779" s="12">
        <v>0</v>
      </c>
      <c r="N2779" s="15">
        <f t="shared" si="236"/>
        <v>1.711074561403509</v>
      </c>
      <c r="O2779" s="21">
        <f t="shared" si="239"/>
        <v>0</v>
      </c>
      <c r="P2779" s="24">
        <v>6.95</v>
      </c>
      <c r="Q2779" s="18">
        <f t="shared" si="235"/>
        <v>0</v>
      </c>
      <c r="R2779" s="2">
        <v>1</v>
      </c>
      <c r="S2779" s="2">
        <v>120</v>
      </c>
      <c r="T2779" s="2" t="s">
        <v>4647</v>
      </c>
      <c r="U2779" s="28">
        <f>IF(G2779=0,"",_xlfn.MINIFS('PO Details'!$I:$I,'PO Details'!$D:$D,Planning!$B2779,'PO Details'!$L:$L,Planning!$E2779))</f>
        <v>45458</v>
      </c>
      <c r="V2779" s="29" t="s">
        <v>4641</v>
      </c>
      <c r="W2779" t="str">
        <f t="shared" si="238"/>
        <v/>
      </c>
      <c r="X2779" s="2">
        <v>120</v>
      </c>
    </row>
    <row r="2780" spans="1:24" x14ac:dyDescent="0.25">
      <c r="A2780" s="11" t="s">
        <v>4618</v>
      </c>
      <c r="B2780" s="22" t="s">
        <v>368</v>
      </c>
      <c r="C2780" s="22"/>
      <c r="D2780" s="22" t="s">
        <v>369</v>
      </c>
      <c r="E2780" s="31" t="s">
        <v>4746</v>
      </c>
      <c r="F2780" s="12">
        <f>SUMIFS('Inventory Details'!$H:$H,'Inventory Details'!$B:$B,$B2780,'Inventory Details'!$E:$E,$E2780)</f>
        <v>101</v>
      </c>
      <c r="G2780" s="12">
        <f>SUMIFS('PO Details'!$H:$H,'PO Details'!$D:$D,Planning!$B2780,'PO Details'!$L:$L,$E2780)</f>
        <v>200</v>
      </c>
      <c r="H2780" s="12">
        <f>SUMIFS('SO Details'!$G:$G,'SO Details'!$D:$D,Planning!$B2780,'SO Details'!$K:$K,$E2780)</f>
        <v>3</v>
      </c>
      <c r="I2780" s="20">
        <f>IF(COUNTIFS($C:$C,B2780)&gt;1,SUMIFS('Sales Hx'!$Q:$Q,'Sales Hx'!$B:$B,_xlfn.XLOOKUP(B2780,C:C,B:B),'Sales Hx'!$D:$D,Planning!$E2780),SUMIFS('Sales Hx'!$Q:$Q,'Sales Hx'!$B:$B,Planning!$B2780,'Sales Hx'!$D:$D,Planning!$E2780))</f>
        <v>233.79999999999998</v>
      </c>
      <c r="J2780" s="16">
        <f>IF(COUNTIFS($C:$C,B2780)&gt;1,SUMIFS('Sales Hx'!$S:$S,'Sales Hx'!$B:$B,_xlfn.XLOOKUP(B2780,C:C,B:B),'Sales Hx'!$D:$D,E2780),SUMIFS('Sales Hx'!$S:$S,'Sales Hx'!$B:$B,$B2780,'Sales Hx'!$D:$D,$E2780))</f>
        <v>1.8361842105263158</v>
      </c>
      <c r="K2780" s="16">
        <f t="shared" si="237"/>
        <v>1.2874251497005988</v>
      </c>
      <c r="L2780" s="12">
        <f>IF(M2780&lt;&gt;"",M2780,IF(COUNTIFS($C:$C,B2780)&gt;1,SUMIFS('Sales Hx'!V:V,'Sales Hx'!$B:$B,_xlfn.XLOOKUP(B2780,C:C,B:B),'Sales Hx'!$D:$D,$E2780),SUMIFS('Sales Hx'!V:V,'Sales Hx'!$B:$B,$B2780,'Sales Hx'!$D:$D,$E2780)))</f>
        <v>0</v>
      </c>
      <c r="M2780" s="12">
        <v>0</v>
      </c>
      <c r="N2780" s="15">
        <f t="shared" si="236"/>
        <v>1.8361842105263158</v>
      </c>
      <c r="O2780" s="21">
        <f t="shared" si="239"/>
        <v>0</v>
      </c>
      <c r="P2780" s="24">
        <v>6.95</v>
      </c>
      <c r="Q2780" s="18">
        <f t="shared" ref="Q2780:Q2833" si="240">IFERROR(P2780*O2780,0)</f>
        <v>0</v>
      </c>
      <c r="R2780" s="2">
        <v>1</v>
      </c>
      <c r="S2780" s="2">
        <v>120</v>
      </c>
      <c r="T2780" s="2" t="s">
        <v>4647</v>
      </c>
      <c r="U2780" s="28">
        <f>IF(G2780=0,"",_xlfn.MINIFS('PO Details'!$I:$I,'PO Details'!$D:$D,Planning!$B2780,'PO Details'!$L:$L,Planning!$E2780))</f>
        <v>45578</v>
      </c>
      <c r="V2780" s="29" t="s">
        <v>4641</v>
      </c>
      <c r="W2780" t="str">
        <f t="shared" si="238"/>
        <v/>
      </c>
      <c r="X2780" s="2">
        <v>120</v>
      </c>
    </row>
    <row r="2781" spans="1:24" x14ac:dyDescent="0.25">
      <c r="A2781" s="11" t="s">
        <v>4618</v>
      </c>
      <c r="B2781" s="22" t="s">
        <v>368</v>
      </c>
      <c r="C2781" s="22"/>
      <c r="D2781" s="22" t="s">
        <v>369</v>
      </c>
      <c r="E2781" s="31" t="s">
        <v>820</v>
      </c>
      <c r="F2781" s="12">
        <f>SUMIFS('Inventory Details'!$H:$H,'Inventory Details'!$B:$B,$B2781,'Inventory Details'!$E:$E,$E2781)</f>
        <v>28</v>
      </c>
      <c r="G2781" s="12">
        <f>SUMIFS('PO Details'!$H:$H,'PO Details'!$D:$D,Planning!$B2781,'PO Details'!$L:$L,$E2781)</f>
        <v>0</v>
      </c>
      <c r="H2781" s="12">
        <f>SUMIFS('SO Details'!$G:$G,'SO Details'!$D:$D,Planning!$B2781,'SO Details'!$K:$K,$E2781)</f>
        <v>2</v>
      </c>
      <c r="I2781" s="20">
        <f>IF(COUNTIFS($C:$C,B2781)&gt;1,SUMIFS('Sales Hx'!$Q:$Q,'Sales Hx'!$B:$B,_xlfn.XLOOKUP(B2781,C:C,B:B),'Sales Hx'!$D:$D,Planning!$E2781),SUMIFS('Sales Hx'!$Q:$Q,'Sales Hx'!$B:$B,Planning!$B2781,'Sales Hx'!$D:$D,Planning!$E2781))</f>
        <v>2.8</v>
      </c>
      <c r="J2781" s="16">
        <f>IF(COUNTIFS($C:$C,B2781)&gt;1,SUMIFS('Sales Hx'!$S:$S,'Sales Hx'!$B:$B,_xlfn.XLOOKUP(B2781,C:C,B:B),'Sales Hx'!$D:$D,E2781),SUMIFS('Sales Hx'!$S:$S,'Sales Hx'!$B:$B,$B2781,'Sales Hx'!$D:$D,$E2781))</f>
        <v>6.0526315789473685E-2</v>
      </c>
      <c r="K2781" s="16">
        <f t="shared" si="237"/>
        <v>10</v>
      </c>
      <c r="L2781" s="12">
        <f>IF(M2781&lt;&gt;"",M2781,IF(COUNTIFS($C:$C,B2781)&gt;1,SUMIFS('Sales Hx'!V:V,'Sales Hx'!$B:$B,_xlfn.XLOOKUP(B2781,C:C,B:B),'Sales Hx'!$D:$D,$E2781),SUMIFS('Sales Hx'!V:V,'Sales Hx'!$B:$B,$B2781,'Sales Hx'!$D:$D,$E2781)))</f>
        <v>0</v>
      </c>
      <c r="M2781" s="12">
        <v>0</v>
      </c>
      <c r="N2781" s="15">
        <f t="shared" ref="N2781:N2834" si="241">IFERROR(_xlfn.IFNA(J2781*R2781+L2781,"No Sales Hx"),"No Sales HX")</f>
        <v>6.0526315789473685E-2</v>
      </c>
      <c r="O2781" s="21">
        <f t="shared" si="239"/>
        <v>0</v>
      </c>
      <c r="P2781" s="24">
        <v>6.95</v>
      </c>
      <c r="Q2781" s="18">
        <f t="shared" si="240"/>
        <v>0</v>
      </c>
      <c r="R2781" s="2">
        <v>1</v>
      </c>
      <c r="S2781" s="2">
        <v>120</v>
      </c>
      <c r="T2781" s="2" t="s">
        <v>4647</v>
      </c>
      <c r="U2781" s="28" t="str">
        <f>IF(G2781=0,"",_xlfn.MINIFS('PO Details'!$I:$I,'PO Details'!$D:$D,Planning!$B2781,'PO Details'!$L:$L,Planning!$E2781))</f>
        <v/>
      </c>
      <c r="V2781" s="29" t="s">
        <v>4641</v>
      </c>
      <c r="W2781" t="str">
        <f t="shared" si="238"/>
        <v>Max</v>
      </c>
      <c r="X2781" s="2">
        <v>120</v>
      </c>
    </row>
    <row r="2782" spans="1:24" x14ac:dyDescent="0.25">
      <c r="A2782" s="11" t="s">
        <v>4618</v>
      </c>
      <c r="B2782" s="22" t="s">
        <v>368</v>
      </c>
      <c r="C2782" s="22"/>
      <c r="D2782" s="22" t="s">
        <v>369</v>
      </c>
      <c r="E2782" s="31" t="s">
        <v>109</v>
      </c>
      <c r="F2782" s="12">
        <f>SUMIFS('Inventory Details'!$H:$H,'Inventory Details'!$B:$B,$B2782,'Inventory Details'!$E:$E,$E2782)</f>
        <v>59</v>
      </c>
      <c r="G2782" s="12">
        <f>SUMIFS('PO Details'!$H:$H,'PO Details'!$D:$D,Planning!$B2782,'PO Details'!$L:$L,$E2782)</f>
        <v>0</v>
      </c>
      <c r="H2782" s="12">
        <f>SUMIFS('SO Details'!$G:$G,'SO Details'!$D:$D,Planning!$B2782,'SO Details'!$K:$K,$E2782)</f>
        <v>0</v>
      </c>
      <c r="I2782" s="20">
        <f>IF(COUNTIFS($C:$C,B2782)&gt;1,SUMIFS('Sales Hx'!$Q:$Q,'Sales Hx'!$B:$B,_xlfn.XLOOKUP(B2782,C:C,B:B),'Sales Hx'!$D:$D,Planning!$E2782),SUMIFS('Sales Hx'!$Q:$Q,'Sales Hx'!$B:$B,Planning!$B2782,'Sales Hx'!$D:$D,Planning!$E2782))</f>
        <v>29.4</v>
      </c>
      <c r="J2782" s="16">
        <f>IF(COUNTIFS($C:$C,B2782)&gt;1,SUMIFS('Sales Hx'!$S:$S,'Sales Hx'!$B:$B,_xlfn.XLOOKUP(B2782,C:C,B:B),'Sales Hx'!$D:$D,E2782),SUMIFS('Sales Hx'!$S:$S,'Sales Hx'!$B:$B,$B2782,'Sales Hx'!$D:$D,$E2782))</f>
        <v>0.21217105263157895</v>
      </c>
      <c r="K2782" s="16">
        <f t="shared" si="237"/>
        <v>2.0068027210884356</v>
      </c>
      <c r="L2782" s="12">
        <f>IF(M2782&lt;&gt;"",M2782,IF(COUNTIFS($C:$C,B2782)&gt;1,SUMIFS('Sales Hx'!V:V,'Sales Hx'!$B:$B,_xlfn.XLOOKUP(B2782,C:C,B:B),'Sales Hx'!$D:$D,$E2782),SUMIFS('Sales Hx'!V:V,'Sales Hx'!$B:$B,$B2782,'Sales Hx'!$D:$D,$E2782)))</f>
        <v>0</v>
      </c>
      <c r="M2782" s="12">
        <v>0</v>
      </c>
      <c r="N2782" s="15">
        <f t="shared" si="241"/>
        <v>0.21217105263157895</v>
      </c>
      <c r="O2782" s="21">
        <f t="shared" si="239"/>
        <v>0</v>
      </c>
      <c r="P2782" s="24">
        <v>6.95</v>
      </c>
      <c r="Q2782" s="18">
        <f t="shared" si="240"/>
        <v>0</v>
      </c>
      <c r="R2782" s="2">
        <v>1</v>
      </c>
      <c r="S2782" s="2">
        <v>120</v>
      </c>
      <c r="T2782" s="2" t="s">
        <v>4647</v>
      </c>
      <c r="U2782" s="28" t="str">
        <f>IF(G2782=0,"",_xlfn.MINIFS('PO Details'!$I:$I,'PO Details'!$D:$D,Planning!$B2782,'PO Details'!$L:$L,Planning!$E2782))</f>
        <v/>
      </c>
      <c r="V2782" s="29" t="s">
        <v>4641</v>
      </c>
      <c r="W2782" t="str">
        <f t="shared" si="238"/>
        <v/>
      </c>
      <c r="X2782" s="2">
        <v>120</v>
      </c>
    </row>
    <row r="2783" spans="1:24" x14ac:dyDescent="0.25">
      <c r="A2783" s="11" t="s">
        <v>4618</v>
      </c>
      <c r="B2783" s="22" t="s">
        <v>368</v>
      </c>
      <c r="C2783" s="22"/>
      <c r="D2783" s="22" t="s">
        <v>369</v>
      </c>
      <c r="E2783" s="31" t="s">
        <v>108</v>
      </c>
      <c r="F2783" s="12">
        <f>SUMIFS('Inventory Details'!$H:$H,'Inventory Details'!$B:$B,$B2783,'Inventory Details'!$E:$E,$E2783)</f>
        <v>3</v>
      </c>
      <c r="G2783" s="12">
        <f>SUMIFS('PO Details'!$H:$H,'PO Details'!$D:$D,Planning!$B2783,'PO Details'!$L:$L,$E2783)</f>
        <v>0</v>
      </c>
      <c r="H2783" s="12">
        <f>SUMIFS('SO Details'!$G:$G,'SO Details'!$D:$D,Planning!$B2783,'SO Details'!$K:$K,$E2783)</f>
        <v>0</v>
      </c>
      <c r="I2783" s="20">
        <f>IF(COUNTIFS($C:$C,B2783)&gt;1,SUMIFS('Sales Hx'!$Q:$Q,'Sales Hx'!$B:$B,_xlfn.XLOOKUP(B2783,C:C,B:B),'Sales Hx'!$D:$D,Planning!$E2783),SUMIFS('Sales Hx'!$Q:$Q,'Sales Hx'!$B:$B,Planning!$B2783,'Sales Hx'!$D:$D,Planning!$E2783))</f>
        <v>0</v>
      </c>
      <c r="J2783" s="16">
        <f>IF(COUNTIFS($C:$C,B2783)&gt;1,SUMIFS('Sales Hx'!$S:$S,'Sales Hx'!$B:$B,_xlfn.XLOOKUP(B2783,C:C,B:B),'Sales Hx'!$D:$D,E2783),SUMIFS('Sales Hx'!$S:$S,'Sales Hx'!$B:$B,$B2783,'Sales Hx'!$D:$D,$E2783))</f>
        <v>0.3728070175438597</v>
      </c>
      <c r="K2783" s="16">
        <f t="shared" si="237"/>
        <v>0</v>
      </c>
      <c r="L2783" s="12">
        <f>IF(M2783&lt;&gt;"",M2783,IF(COUNTIFS($C:$C,B2783)&gt;1,SUMIFS('Sales Hx'!V:V,'Sales Hx'!$B:$B,_xlfn.XLOOKUP(B2783,C:C,B:B),'Sales Hx'!$D:$D,$E2783),SUMIFS('Sales Hx'!V:V,'Sales Hx'!$B:$B,$B2783,'Sales Hx'!$D:$D,$E2783)))</f>
        <v>0</v>
      </c>
      <c r="M2783" s="12">
        <v>0</v>
      </c>
      <c r="N2783" s="15">
        <f t="shared" si="241"/>
        <v>0.3728070175438597</v>
      </c>
      <c r="O2783" s="21">
        <f t="shared" si="239"/>
        <v>0</v>
      </c>
      <c r="P2783" s="24">
        <v>6.95</v>
      </c>
      <c r="Q2783" s="18">
        <f t="shared" si="240"/>
        <v>0</v>
      </c>
      <c r="R2783" s="2">
        <v>1</v>
      </c>
      <c r="S2783" s="2">
        <v>120</v>
      </c>
      <c r="T2783" s="2" t="s">
        <v>4647</v>
      </c>
      <c r="U2783" s="28" t="str">
        <f>IF(G2783=0,"",_xlfn.MINIFS('PO Details'!$I:$I,'PO Details'!$D:$D,Planning!$B2783,'PO Details'!$L:$L,Planning!$E2783))</f>
        <v/>
      </c>
      <c r="V2783" s="29" t="s">
        <v>4641</v>
      </c>
      <c r="W2783" t="str">
        <f t="shared" si="238"/>
        <v/>
      </c>
      <c r="X2783" s="2">
        <v>120</v>
      </c>
    </row>
    <row r="2784" spans="1:24" x14ac:dyDescent="0.25">
      <c r="A2784" s="11" t="s">
        <v>4618</v>
      </c>
      <c r="B2784" s="22" t="s">
        <v>368</v>
      </c>
      <c r="C2784" s="22"/>
      <c r="D2784" s="22" t="s">
        <v>369</v>
      </c>
      <c r="E2784" s="31" t="s">
        <v>861</v>
      </c>
      <c r="F2784" s="12">
        <f>SUMIFS('Inventory Details'!$H:$H,'Inventory Details'!$B:$B,$B2784,'Inventory Details'!$E:$E,$E2784)</f>
        <v>2</v>
      </c>
      <c r="G2784" s="12">
        <f>SUMIFS('PO Details'!$H:$H,'PO Details'!$D:$D,Planning!$B2784,'PO Details'!$L:$L,$E2784)</f>
        <v>0</v>
      </c>
      <c r="H2784" s="12">
        <f>SUMIFS('SO Details'!$G:$G,'SO Details'!$D:$D,Planning!$B2784,'SO Details'!$K:$K,$E2784)</f>
        <v>0</v>
      </c>
      <c r="I2784" s="20">
        <f>IF(COUNTIFS($C:$C,B2784)&gt;1,SUMIFS('Sales Hx'!$Q:$Q,'Sales Hx'!$B:$B,_xlfn.XLOOKUP(B2784,C:C,B:B),'Sales Hx'!$D:$D,Planning!$E2784),SUMIFS('Sales Hx'!$Q:$Q,'Sales Hx'!$B:$B,Planning!$B2784,'Sales Hx'!$D:$D,Planning!$E2784))</f>
        <v>0</v>
      </c>
      <c r="J2784" s="16">
        <f>IF(COUNTIFS($C:$C,B2784)&gt;1,SUMIFS('Sales Hx'!$S:$S,'Sales Hx'!$B:$B,_xlfn.XLOOKUP(B2784,C:C,B:B),'Sales Hx'!$D:$D,E2784),SUMIFS('Sales Hx'!$S:$S,'Sales Hx'!$B:$B,$B2784,'Sales Hx'!$D:$D,$E2784))</f>
        <v>0</v>
      </c>
      <c r="K2784" s="16">
        <f t="shared" si="237"/>
        <v>0</v>
      </c>
      <c r="L2784" s="12">
        <f>IF(M2784&lt;&gt;"",M2784,IF(COUNTIFS($C:$C,B2784)&gt;1,SUMIFS('Sales Hx'!V:V,'Sales Hx'!$B:$B,_xlfn.XLOOKUP(B2784,C:C,B:B),'Sales Hx'!$D:$D,$E2784),SUMIFS('Sales Hx'!V:V,'Sales Hx'!$B:$B,$B2784,'Sales Hx'!$D:$D,$E2784)))</f>
        <v>0</v>
      </c>
      <c r="M2784" s="12">
        <v>0</v>
      </c>
      <c r="N2784" s="15">
        <f t="shared" si="241"/>
        <v>0</v>
      </c>
      <c r="O2784" s="21">
        <f t="shared" si="239"/>
        <v>0</v>
      </c>
      <c r="P2784" s="24">
        <v>6.95</v>
      </c>
      <c r="Q2784" s="18">
        <f t="shared" si="240"/>
        <v>0</v>
      </c>
      <c r="R2784" s="2">
        <v>1</v>
      </c>
      <c r="S2784" s="2">
        <v>120</v>
      </c>
      <c r="T2784" s="2" t="s">
        <v>4647</v>
      </c>
      <c r="U2784" s="28" t="str">
        <f>IF(G2784=0,"",_xlfn.MINIFS('PO Details'!$I:$I,'PO Details'!$D:$D,Planning!$B2784,'PO Details'!$L:$L,Planning!$E2784))</f>
        <v/>
      </c>
      <c r="V2784" s="29" t="s">
        <v>4641</v>
      </c>
      <c r="W2784" t="str">
        <f t="shared" si="238"/>
        <v/>
      </c>
      <c r="X2784" s="2">
        <v>120</v>
      </c>
    </row>
    <row r="2785" spans="1:24" x14ac:dyDescent="0.25">
      <c r="A2785" s="11" t="s">
        <v>4618</v>
      </c>
      <c r="B2785" s="22" t="s">
        <v>366</v>
      </c>
      <c r="C2785" s="22"/>
      <c r="D2785" s="22" t="s">
        <v>367</v>
      </c>
      <c r="E2785" s="31" t="s">
        <v>25</v>
      </c>
      <c r="F2785" s="12">
        <f>SUMIFS('Inventory Details'!$H:$H,'Inventory Details'!$B:$B,$B2785,'Inventory Details'!$E:$E,$E2785)</f>
        <v>0</v>
      </c>
      <c r="G2785" s="12">
        <f>SUMIFS('PO Details'!$H:$H,'PO Details'!$D:$D,Planning!$B2785,'PO Details'!$L:$L,$E2785)</f>
        <v>166</v>
      </c>
      <c r="H2785" s="12">
        <f>SUMIFS('SO Details'!$G:$G,'SO Details'!$D:$D,Planning!$B2785,'SO Details'!$K:$K,$E2785)</f>
        <v>0</v>
      </c>
      <c r="I2785" s="20">
        <f>IF(COUNTIFS($C:$C,B2785)&gt;1,SUMIFS('Sales Hx'!$Q:$Q,'Sales Hx'!$B:$B,_xlfn.XLOOKUP(B2785,C:C,B:B),'Sales Hx'!$D:$D,Planning!$E2785),SUMIFS('Sales Hx'!$Q:$Q,'Sales Hx'!$B:$B,Planning!$B2785,'Sales Hx'!$D:$D,Planning!$E2785))</f>
        <v>0</v>
      </c>
      <c r="J2785" s="16">
        <f>IF(COUNTIFS($C:$C,B2785)&gt;1,SUMIFS('Sales Hx'!$S:$S,'Sales Hx'!$B:$B,_xlfn.XLOOKUP(B2785,C:C,B:B),'Sales Hx'!$D:$D,E2785),SUMIFS('Sales Hx'!$S:$S,'Sales Hx'!$B:$B,$B2785,'Sales Hx'!$D:$D,$E2785))</f>
        <v>0</v>
      </c>
      <c r="K2785" s="16">
        <f t="shared" si="237"/>
        <v>0</v>
      </c>
      <c r="L2785" s="12">
        <f>IF(M2785&lt;&gt;"",M2785,IF(COUNTIFS($C:$C,B2785)&gt;1,SUMIFS('Sales Hx'!V:V,'Sales Hx'!$B:$B,_xlfn.XLOOKUP(B2785,C:C,B:B),'Sales Hx'!$D:$D,$E2785),SUMIFS('Sales Hx'!V:V,'Sales Hx'!$B:$B,$B2785,'Sales Hx'!$D:$D,$E2785)))</f>
        <v>0</v>
      </c>
      <c r="M2785" s="12">
        <v>0</v>
      </c>
      <c r="N2785" s="15">
        <f t="shared" si="241"/>
        <v>0</v>
      </c>
      <c r="O2785" s="21">
        <f t="shared" si="239"/>
        <v>0</v>
      </c>
      <c r="P2785" s="24">
        <v>11.7662</v>
      </c>
      <c r="Q2785" s="18">
        <f t="shared" si="240"/>
        <v>0</v>
      </c>
      <c r="R2785" s="2">
        <v>1</v>
      </c>
      <c r="S2785" s="2">
        <v>120</v>
      </c>
      <c r="T2785" s="2" t="s">
        <v>4647</v>
      </c>
      <c r="U2785" s="28">
        <f>IF(G2785=0,"",_xlfn.MINIFS('PO Details'!$I:$I,'PO Details'!$D:$D,Planning!$B2785,'PO Details'!$L:$L,Planning!$E2785))</f>
        <v>45556</v>
      </c>
      <c r="V2785" s="29" t="s">
        <v>4640</v>
      </c>
      <c r="W2785" t="str">
        <f t="shared" si="238"/>
        <v>Max</v>
      </c>
      <c r="X2785" s="2">
        <v>120</v>
      </c>
    </row>
    <row r="2786" spans="1:24" x14ac:dyDescent="0.25">
      <c r="A2786" s="11"/>
      <c r="B2786" s="22" t="s">
        <v>1777</v>
      </c>
      <c r="C2786" s="22"/>
      <c r="D2786" s="22"/>
      <c r="E2786" s="31" t="s">
        <v>15</v>
      </c>
      <c r="F2786" s="12">
        <f>SUMIFS('Inventory Details'!$H:$H,'Inventory Details'!$B:$B,$B2786,'Inventory Details'!$E:$E,$E2786)</f>
        <v>0</v>
      </c>
      <c r="G2786" s="12">
        <f>SUMIFS('PO Details'!$H:$H,'PO Details'!$D:$D,Planning!$B2786,'PO Details'!$L:$L,$E2786)</f>
        <v>0</v>
      </c>
      <c r="H2786" s="12">
        <f>SUMIFS('SO Details'!$G:$G,'SO Details'!$D:$D,Planning!$B2786,'SO Details'!$K:$K,$E2786)</f>
        <v>0</v>
      </c>
      <c r="I2786" s="20">
        <f>IF(COUNTIFS($C:$C,B2786)&gt;1,SUMIFS('Sales Hx'!$Q:$Q,'Sales Hx'!$B:$B,_xlfn.XLOOKUP(B2786,C:C,B:B),'Sales Hx'!$D:$D,Planning!$E2786),SUMIFS('Sales Hx'!$Q:$Q,'Sales Hx'!$B:$B,Planning!$B2786,'Sales Hx'!$D:$D,Planning!$E2786))</f>
        <v>7</v>
      </c>
      <c r="J2786" s="16">
        <f>IF(COUNTIFS($C:$C,B2786)&gt;1,SUMIFS('Sales Hx'!$S:$S,'Sales Hx'!$B:$B,_xlfn.XLOOKUP(B2786,C:C,B:B),'Sales Hx'!$D:$D,E2786),SUMIFS('Sales Hx'!$S:$S,'Sales Hx'!$B:$B,$B2786,'Sales Hx'!$D:$D,$E2786))</f>
        <v>0.23026315789473686</v>
      </c>
      <c r="K2786" s="16">
        <f t="shared" si="237"/>
        <v>0</v>
      </c>
      <c r="L2786" s="12">
        <f>IF(M2786&lt;&gt;"",M2786,IF(COUNTIFS($C:$C,B2786)&gt;1,SUMIFS('Sales Hx'!V:V,'Sales Hx'!$B:$B,_xlfn.XLOOKUP(B2786,C:C,B:B),'Sales Hx'!$D:$D,$E2786),SUMIFS('Sales Hx'!V:V,'Sales Hx'!$B:$B,$B2786,'Sales Hx'!$D:$D,$E2786)))</f>
        <v>0</v>
      </c>
      <c r="M2786" s="12">
        <v>0</v>
      </c>
      <c r="N2786" s="15">
        <f t="shared" si="241"/>
        <v>0.23026315789473686</v>
      </c>
      <c r="O2786" s="21">
        <f t="shared" si="239"/>
        <v>28</v>
      </c>
      <c r="P2786" s="24">
        <v>23.36</v>
      </c>
      <c r="Q2786" s="18">
        <f t="shared" si="240"/>
        <v>654.07999999999993</v>
      </c>
      <c r="R2786" s="2">
        <v>1</v>
      </c>
      <c r="S2786" s="2">
        <v>120</v>
      </c>
      <c r="T2786" s="2" t="s">
        <v>4647</v>
      </c>
      <c r="U2786" s="28" t="str">
        <f>IF(G2786=0,"",_xlfn.MINIFS('PO Details'!$I:$I,'PO Details'!$D:$D,Planning!$B2786,'PO Details'!$L:$L,Planning!$E2786))</f>
        <v/>
      </c>
      <c r="V2786" s="29" t="s">
        <v>4640</v>
      </c>
      <c r="W2786" t="str">
        <f t="shared" si="238"/>
        <v>Max</v>
      </c>
      <c r="X2786" s="2">
        <v>120</v>
      </c>
    </row>
    <row r="2787" spans="1:24" x14ac:dyDescent="0.25">
      <c r="A2787" s="11"/>
      <c r="B2787" s="22" t="s">
        <v>1777</v>
      </c>
      <c r="C2787" s="22"/>
      <c r="D2787" s="22"/>
      <c r="E2787" s="31" t="s">
        <v>108</v>
      </c>
      <c r="F2787" s="12">
        <f>SUMIFS('Inventory Details'!$H:$H,'Inventory Details'!$B:$B,$B2787,'Inventory Details'!$E:$E,$E2787)</f>
        <v>0</v>
      </c>
      <c r="G2787" s="12">
        <f>SUMIFS('PO Details'!$H:$H,'PO Details'!$D:$D,Planning!$B2787,'PO Details'!$L:$L,$E2787)</f>
        <v>0</v>
      </c>
      <c r="H2787" s="12">
        <f>SUMIFS('SO Details'!$G:$G,'SO Details'!$D:$D,Planning!$B2787,'SO Details'!$K:$K,$E2787)</f>
        <v>0</v>
      </c>
      <c r="I2787" s="20">
        <f>IF(COUNTIFS($C:$C,B2787)&gt;1,SUMIFS('Sales Hx'!$Q:$Q,'Sales Hx'!$B:$B,_xlfn.XLOOKUP(B2787,C:C,B:B),'Sales Hx'!$D:$D,Planning!$E2787),SUMIFS('Sales Hx'!$Q:$Q,'Sales Hx'!$B:$B,Planning!$B2787,'Sales Hx'!$D:$D,Planning!$E2787))</f>
        <v>1.4</v>
      </c>
      <c r="J2787" s="16">
        <f>IF(COUNTIFS($C:$C,B2787)&gt;1,SUMIFS('Sales Hx'!$S:$S,'Sales Hx'!$B:$B,_xlfn.XLOOKUP(B2787,C:C,B:B),'Sales Hx'!$D:$D,E2787),SUMIFS('Sales Hx'!$S:$S,'Sales Hx'!$B:$B,$B2787,'Sales Hx'!$D:$D,$E2787))</f>
        <v>0.10526315789473685</v>
      </c>
      <c r="K2787" s="16">
        <f t="shared" si="237"/>
        <v>0</v>
      </c>
      <c r="L2787" s="12">
        <f>IF(M2787&lt;&gt;"",M2787,IF(COUNTIFS($C:$C,B2787)&gt;1,SUMIFS('Sales Hx'!V:V,'Sales Hx'!$B:$B,_xlfn.XLOOKUP(B2787,C:C,B:B),'Sales Hx'!$D:$D,$E2787),SUMIFS('Sales Hx'!V:V,'Sales Hx'!$B:$B,$B2787,'Sales Hx'!$D:$D,$E2787)))</f>
        <v>0</v>
      </c>
      <c r="M2787" s="12">
        <v>0</v>
      </c>
      <c r="N2787" s="15">
        <f t="shared" si="241"/>
        <v>0.10526315789473685</v>
      </c>
      <c r="O2787" s="21">
        <f t="shared" si="239"/>
        <v>13</v>
      </c>
      <c r="P2787" s="24">
        <v>23.36</v>
      </c>
      <c r="Q2787" s="18">
        <f t="shared" si="240"/>
        <v>303.68</v>
      </c>
      <c r="R2787" s="2">
        <v>1</v>
      </c>
      <c r="S2787" s="2">
        <v>120</v>
      </c>
      <c r="T2787" s="2" t="s">
        <v>4647</v>
      </c>
      <c r="U2787" s="28" t="str">
        <f>IF(G2787=0,"",_xlfn.MINIFS('PO Details'!$I:$I,'PO Details'!$D:$D,Planning!$B2787,'PO Details'!$L:$L,Planning!$E2787))</f>
        <v/>
      </c>
      <c r="V2787" s="29" t="s">
        <v>4640</v>
      </c>
      <c r="W2787" t="str">
        <f t="shared" si="238"/>
        <v>Max</v>
      </c>
      <c r="X2787" s="2">
        <v>120</v>
      </c>
    </row>
    <row r="2788" spans="1:24" x14ac:dyDescent="0.25">
      <c r="A2788" s="11"/>
      <c r="B2788" s="22" t="s">
        <v>1777</v>
      </c>
      <c r="C2788" s="22"/>
      <c r="D2788" s="22"/>
      <c r="E2788" s="31" t="s">
        <v>2214</v>
      </c>
      <c r="F2788" s="12">
        <f>SUMIFS('Inventory Details'!$H:$H,'Inventory Details'!$B:$B,$B2788,'Inventory Details'!$E:$E,$E2788)</f>
        <v>0</v>
      </c>
      <c r="G2788" s="12">
        <f>SUMIFS('PO Details'!$H:$H,'PO Details'!$D:$D,Planning!$B2788,'PO Details'!$L:$L,$E2788)</f>
        <v>0</v>
      </c>
      <c r="H2788" s="12">
        <f>SUMIFS('SO Details'!$G:$G,'SO Details'!$D:$D,Planning!$B2788,'SO Details'!$K:$K,$E2788)</f>
        <v>0</v>
      </c>
      <c r="I2788" s="20">
        <f>IF(COUNTIFS($C:$C,B2788)&gt;1,SUMIFS('Sales Hx'!$Q:$Q,'Sales Hx'!$B:$B,_xlfn.XLOOKUP(B2788,C:C,B:B),'Sales Hx'!$D:$D,Planning!$E2788),SUMIFS('Sales Hx'!$Q:$Q,'Sales Hx'!$B:$B,Planning!$B2788,'Sales Hx'!$D:$D,Planning!$E2788))</f>
        <v>0</v>
      </c>
      <c r="J2788" s="16">
        <f>IF(COUNTIFS($C:$C,B2788)&gt;1,SUMIFS('Sales Hx'!$S:$S,'Sales Hx'!$B:$B,_xlfn.XLOOKUP(B2788,C:C,B:B),'Sales Hx'!$D:$D,E2788),SUMIFS('Sales Hx'!$S:$S,'Sales Hx'!$B:$B,$B2788,'Sales Hx'!$D:$D,$E2788))</f>
        <v>9.8684210526315791E-2</v>
      </c>
      <c r="K2788" s="16">
        <f t="shared" si="237"/>
        <v>0</v>
      </c>
      <c r="L2788" s="12">
        <f>IF(M2788&lt;&gt;"",M2788,IF(COUNTIFS($C:$C,B2788)&gt;1,SUMIFS('Sales Hx'!V:V,'Sales Hx'!$B:$B,_xlfn.XLOOKUP(B2788,C:C,B:B),'Sales Hx'!$D:$D,$E2788),SUMIFS('Sales Hx'!V:V,'Sales Hx'!$B:$B,$B2788,'Sales Hx'!$D:$D,$E2788)))</f>
        <v>0</v>
      </c>
      <c r="M2788" s="12">
        <v>0</v>
      </c>
      <c r="N2788" s="15">
        <f t="shared" si="241"/>
        <v>9.8684210526315791E-2</v>
      </c>
      <c r="O2788" s="21">
        <f t="shared" si="239"/>
        <v>12</v>
      </c>
      <c r="P2788" s="24">
        <v>23.36</v>
      </c>
      <c r="Q2788" s="18">
        <f t="shared" si="240"/>
        <v>280.32</v>
      </c>
      <c r="R2788" s="2">
        <v>1</v>
      </c>
      <c r="S2788" s="2">
        <v>120</v>
      </c>
      <c r="T2788" s="2" t="s">
        <v>4647</v>
      </c>
      <c r="U2788" s="28" t="str">
        <f>IF(G2788=0,"",_xlfn.MINIFS('PO Details'!$I:$I,'PO Details'!$D:$D,Planning!$B2788,'PO Details'!$L:$L,Planning!$E2788))</f>
        <v/>
      </c>
      <c r="V2788" s="29" t="s">
        <v>4640</v>
      </c>
      <c r="W2788" t="str">
        <f t="shared" si="238"/>
        <v>Max</v>
      </c>
      <c r="X2788" s="2">
        <v>120</v>
      </c>
    </row>
    <row r="2789" spans="1:24" x14ac:dyDescent="0.25">
      <c r="A2789" s="11" t="s">
        <v>4616</v>
      </c>
      <c r="B2789" s="22" t="s">
        <v>370</v>
      </c>
      <c r="C2789" s="22" t="s">
        <v>5701</v>
      </c>
      <c r="D2789" s="22" t="s">
        <v>371</v>
      </c>
      <c r="E2789" s="31" t="s">
        <v>106</v>
      </c>
      <c r="F2789" s="12">
        <f>SUMIFS('Inventory Details'!$H:$H,'Inventory Details'!$B:$B,$B2789,'Inventory Details'!$E:$E,$E2789)</f>
        <v>0</v>
      </c>
      <c r="G2789" s="12">
        <f>SUMIFS('PO Details'!$H:$H,'PO Details'!$D:$D,Planning!$B2789,'PO Details'!$L:$L,$E2789)</f>
        <v>110</v>
      </c>
      <c r="H2789" s="12">
        <f>SUMIFS('SO Details'!$G:$G,'SO Details'!$D:$D,Planning!$B2789,'SO Details'!$K:$K,$E2789)</f>
        <v>0</v>
      </c>
      <c r="I2789" s="20">
        <f>IF(COUNTIFS($C:$C,B2789)&gt;1,SUMIFS('Sales Hx'!$Q:$Q,'Sales Hx'!$B:$B,_xlfn.XLOOKUP(B2789,C:C,B:B),'Sales Hx'!$D:$D,Planning!$E2789),SUMIFS('Sales Hx'!$Q:$Q,'Sales Hx'!$B:$B,Planning!$B2789,'Sales Hx'!$D:$D,Planning!$E2789))</f>
        <v>67.199999999999989</v>
      </c>
      <c r="J2789" s="16">
        <f>IF(COUNTIFS($C:$C,B2789)&gt;1,SUMIFS('Sales Hx'!$S:$S,'Sales Hx'!$B:$B,_xlfn.XLOOKUP(B2789,C:C,B:B),'Sales Hx'!$D:$D,E2789),SUMIFS('Sales Hx'!$S:$S,'Sales Hx'!$B:$B,$B2789,'Sales Hx'!$D:$D,$E2789))</f>
        <v>0.66173245614035081</v>
      </c>
      <c r="K2789" s="16">
        <f t="shared" si="237"/>
        <v>1.6369047619047621</v>
      </c>
      <c r="L2789" s="12">
        <f>IF(M2789&lt;&gt;"",M2789,IF(COUNTIFS($C:$C,B2789)&gt;1,SUMIFS('Sales Hx'!V:V,'Sales Hx'!$B:$B,_xlfn.XLOOKUP(B2789,C:C,B:B),'Sales Hx'!$D:$D,$E2789),SUMIFS('Sales Hx'!V:V,'Sales Hx'!$B:$B,$B2789,'Sales Hx'!$D:$D,$E2789)))</f>
        <v>0</v>
      </c>
      <c r="M2789" s="12">
        <v>0</v>
      </c>
      <c r="N2789" s="15">
        <f t="shared" si="241"/>
        <v>0.66173245614035081</v>
      </c>
      <c r="O2789" s="21">
        <f t="shared" si="239"/>
        <v>0</v>
      </c>
      <c r="P2789" s="24">
        <v>23.36</v>
      </c>
      <c r="Q2789" s="18">
        <f t="shared" si="240"/>
        <v>0</v>
      </c>
      <c r="R2789" s="2">
        <v>1</v>
      </c>
      <c r="S2789" s="2">
        <v>365</v>
      </c>
      <c r="T2789" s="2" t="s">
        <v>4646</v>
      </c>
      <c r="U2789" s="28">
        <f>IF(G2789=0,"",_xlfn.MINIFS('PO Details'!$I:$I,'PO Details'!$D:$D,Planning!$B2789,'PO Details'!$L:$L,Planning!$E2789))</f>
        <v>45443</v>
      </c>
      <c r="V2789" s="29" t="s">
        <v>4641</v>
      </c>
      <c r="W2789" t="str">
        <f t="shared" si="238"/>
        <v/>
      </c>
      <c r="X2789" s="2">
        <v>120</v>
      </c>
    </row>
    <row r="2790" spans="1:24" x14ac:dyDescent="0.25">
      <c r="A2790" s="11" t="s">
        <v>4616</v>
      </c>
      <c r="B2790" s="22" t="s">
        <v>370</v>
      </c>
      <c r="C2790" s="22" t="s">
        <v>5701</v>
      </c>
      <c r="D2790" s="22" t="s">
        <v>371</v>
      </c>
      <c r="E2790" s="31" t="s">
        <v>119</v>
      </c>
      <c r="F2790" s="12">
        <f>SUMIFS('Inventory Details'!$H:$H,'Inventory Details'!$B:$B,$B2790,'Inventory Details'!$E:$E,$E2790)</f>
        <v>0</v>
      </c>
      <c r="G2790" s="12">
        <f>SUMIFS('PO Details'!$H:$H,'PO Details'!$D:$D,Planning!$B2790,'PO Details'!$L:$L,$E2790)</f>
        <v>29</v>
      </c>
      <c r="H2790" s="12">
        <f>SUMIFS('SO Details'!$G:$G,'SO Details'!$D:$D,Planning!$B2790,'SO Details'!$K:$K,$E2790)</f>
        <v>0</v>
      </c>
      <c r="I2790" s="20">
        <f>IF(COUNTIFS($C:$C,B2790)&gt;1,SUMIFS('Sales Hx'!$Q:$Q,'Sales Hx'!$B:$B,_xlfn.XLOOKUP(B2790,C:C,B:B),'Sales Hx'!$D:$D,Planning!$E2790),SUMIFS('Sales Hx'!$Q:$Q,'Sales Hx'!$B:$B,Planning!$B2790,'Sales Hx'!$D:$D,Planning!$E2790))</f>
        <v>7</v>
      </c>
      <c r="J2790" s="16">
        <f>IF(COUNTIFS($C:$C,B2790)&gt;1,SUMIFS('Sales Hx'!$S:$S,'Sales Hx'!$B:$B,_xlfn.XLOOKUP(B2790,C:C,B:B),'Sales Hx'!$D:$D,E2790),SUMIFS('Sales Hx'!$S:$S,'Sales Hx'!$B:$B,$B2790,'Sales Hx'!$D:$D,$E2790))</f>
        <v>0.23026315789473686</v>
      </c>
      <c r="K2790" s="16">
        <f t="shared" si="237"/>
        <v>4.1428571428571432</v>
      </c>
      <c r="L2790" s="12">
        <f>IF(M2790&lt;&gt;"",M2790,IF(COUNTIFS($C:$C,B2790)&gt;1,SUMIFS('Sales Hx'!V:V,'Sales Hx'!$B:$B,_xlfn.XLOOKUP(B2790,C:C,B:B),'Sales Hx'!$D:$D,$E2790),SUMIFS('Sales Hx'!V:V,'Sales Hx'!$B:$B,$B2790,'Sales Hx'!$D:$D,$E2790)))</f>
        <v>0</v>
      </c>
      <c r="M2790" s="12">
        <v>0</v>
      </c>
      <c r="N2790" s="15">
        <f t="shared" si="241"/>
        <v>0.23026315789473686</v>
      </c>
      <c r="O2790" s="21">
        <f t="shared" si="239"/>
        <v>0</v>
      </c>
      <c r="P2790" s="24">
        <v>23.36</v>
      </c>
      <c r="Q2790" s="18">
        <f t="shared" si="240"/>
        <v>0</v>
      </c>
      <c r="R2790" s="2">
        <v>1</v>
      </c>
      <c r="S2790" s="2">
        <v>365</v>
      </c>
      <c r="T2790" s="2" t="s">
        <v>4646</v>
      </c>
      <c r="U2790" s="28">
        <f>IF(G2790=0,"",_xlfn.MINIFS('PO Details'!$I:$I,'PO Details'!$D:$D,Planning!$B2790,'PO Details'!$L:$L,Planning!$E2790))</f>
        <v>45443</v>
      </c>
      <c r="V2790" s="29" t="s">
        <v>4641</v>
      </c>
      <c r="W2790" t="str">
        <f t="shared" si="238"/>
        <v>Max</v>
      </c>
      <c r="X2790" s="2">
        <v>120</v>
      </c>
    </row>
    <row r="2791" spans="1:24" x14ac:dyDescent="0.25">
      <c r="A2791" s="11" t="s">
        <v>4616</v>
      </c>
      <c r="B2791" s="22" t="s">
        <v>370</v>
      </c>
      <c r="C2791" s="22" t="s">
        <v>5701</v>
      </c>
      <c r="D2791" s="22" t="s">
        <v>371</v>
      </c>
      <c r="E2791" s="31" t="s">
        <v>820</v>
      </c>
      <c r="F2791" s="12">
        <f>SUMIFS('Inventory Details'!$H:$H,'Inventory Details'!$B:$B,$B2791,'Inventory Details'!$E:$E,$E2791)</f>
        <v>17</v>
      </c>
      <c r="G2791" s="12">
        <f>SUMIFS('PO Details'!$H:$H,'PO Details'!$D:$D,Planning!$B2791,'PO Details'!$L:$L,$E2791)</f>
        <v>50</v>
      </c>
      <c r="H2791" s="12">
        <f>SUMIFS('SO Details'!$G:$G,'SO Details'!$D:$D,Planning!$B2791,'SO Details'!$K:$K,$E2791)</f>
        <v>0</v>
      </c>
      <c r="I2791" s="20">
        <f>IF(COUNTIFS($C:$C,B2791)&gt;1,SUMIFS('Sales Hx'!$Q:$Q,'Sales Hx'!$B:$B,_xlfn.XLOOKUP(B2791,C:C,B:B),'Sales Hx'!$D:$D,Planning!$E2791),SUMIFS('Sales Hx'!$Q:$Q,'Sales Hx'!$B:$B,Planning!$B2791,'Sales Hx'!$D:$D,Planning!$E2791))</f>
        <v>0</v>
      </c>
      <c r="J2791" s="16">
        <f>IF(COUNTIFS($C:$C,B2791)&gt;1,SUMIFS('Sales Hx'!$S:$S,'Sales Hx'!$B:$B,_xlfn.XLOOKUP(B2791,C:C,B:B),'Sales Hx'!$D:$D,E2791),SUMIFS('Sales Hx'!$S:$S,'Sales Hx'!$B:$B,$B2791,'Sales Hx'!$D:$D,$E2791))</f>
        <v>3.2894736842105261E-2</v>
      </c>
      <c r="K2791" s="16">
        <f t="shared" si="237"/>
        <v>0</v>
      </c>
      <c r="L2791" s="12">
        <f>IF(M2791&lt;&gt;"",M2791,IF(COUNTIFS($C:$C,B2791)&gt;1,SUMIFS('Sales Hx'!V:V,'Sales Hx'!$B:$B,_xlfn.XLOOKUP(B2791,C:C,B:B),'Sales Hx'!$D:$D,$E2791),SUMIFS('Sales Hx'!V:V,'Sales Hx'!$B:$B,$B2791,'Sales Hx'!$D:$D,$E2791)))</f>
        <v>0</v>
      </c>
      <c r="M2791" s="12">
        <v>0</v>
      </c>
      <c r="N2791" s="15">
        <f t="shared" si="241"/>
        <v>3.2894736842105261E-2</v>
      </c>
      <c r="O2791" s="21">
        <f t="shared" si="239"/>
        <v>0</v>
      </c>
      <c r="P2791" s="24">
        <v>23.36</v>
      </c>
      <c r="Q2791" s="18">
        <f t="shared" si="240"/>
        <v>0</v>
      </c>
      <c r="R2791" s="2">
        <v>1</v>
      </c>
      <c r="S2791" s="2">
        <v>365</v>
      </c>
      <c r="T2791" s="2" t="s">
        <v>4646</v>
      </c>
      <c r="U2791" s="28">
        <f>IF(G2791=0,"",_xlfn.MINIFS('PO Details'!$I:$I,'PO Details'!$D:$D,Planning!$B2791,'PO Details'!$L:$L,Planning!$E2791))</f>
        <v>45474</v>
      </c>
      <c r="V2791" s="29" t="s">
        <v>4641</v>
      </c>
      <c r="W2791" t="str">
        <f t="shared" si="238"/>
        <v/>
      </c>
      <c r="X2791" s="2">
        <v>120</v>
      </c>
    </row>
    <row r="2792" spans="1:24" x14ac:dyDescent="0.25">
      <c r="A2792" s="11" t="s">
        <v>4616</v>
      </c>
      <c r="B2792" s="22" t="s">
        <v>370</v>
      </c>
      <c r="C2792" s="22" t="s">
        <v>5701</v>
      </c>
      <c r="D2792" s="22" t="s">
        <v>371</v>
      </c>
      <c r="E2792" s="31" t="s">
        <v>4746</v>
      </c>
      <c r="F2792" s="12">
        <f>SUMIFS('Inventory Details'!$H:$H,'Inventory Details'!$B:$B,$B2792,'Inventory Details'!$E:$E,$E2792)</f>
        <v>137</v>
      </c>
      <c r="G2792" s="12">
        <f>SUMIFS('PO Details'!$H:$H,'PO Details'!$D:$D,Planning!$B2792,'PO Details'!$L:$L,$E2792)</f>
        <v>100</v>
      </c>
      <c r="H2792" s="12">
        <f>SUMIFS('SO Details'!$G:$G,'SO Details'!$D:$D,Planning!$B2792,'SO Details'!$K:$K,$E2792)</f>
        <v>4</v>
      </c>
      <c r="I2792" s="20">
        <f>IF(COUNTIFS($C:$C,B2792)&gt;1,SUMIFS('Sales Hx'!$Q:$Q,'Sales Hx'!$B:$B,_xlfn.XLOOKUP(B2792,C:C,B:B),'Sales Hx'!$D:$D,Planning!$E2792),SUMIFS('Sales Hx'!$Q:$Q,'Sales Hx'!$B:$B,Planning!$B2792,'Sales Hx'!$D:$D,Planning!$E2792))</f>
        <v>68.599999999999994</v>
      </c>
      <c r="J2792" s="16">
        <f>IF(COUNTIFS($C:$C,B2792)&gt;1,SUMIFS('Sales Hx'!$S:$S,'Sales Hx'!$B:$B,_xlfn.XLOOKUP(B2792,C:C,B:B),'Sales Hx'!$D:$D,E2792),SUMIFS('Sales Hx'!$S:$S,'Sales Hx'!$B:$B,$B2792,'Sales Hx'!$D:$D,$E2792))</f>
        <v>1.1004784688995215</v>
      </c>
      <c r="K2792" s="16">
        <f t="shared" si="237"/>
        <v>3.4548104956268224</v>
      </c>
      <c r="L2792" s="12">
        <f>IF(M2792&lt;&gt;"",M2792,IF(COUNTIFS($C:$C,B2792)&gt;1,SUMIFS('Sales Hx'!V:V,'Sales Hx'!$B:$B,_xlfn.XLOOKUP(B2792,C:C,B:B),'Sales Hx'!$D:$D,$E2792),SUMIFS('Sales Hx'!V:V,'Sales Hx'!$B:$B,$B2792,'Sales Hx'!$D:$D,$E2792)))</f>
        <v>0</v>
      </c>
      <c r="M2792" s="12">
        <v>0</v>
      </c>
      <c r="N2792" s="15">
        <f t="shared" si="241"/>
        <v>1.1004784688995215</v>
      </c>
      <c r="O2792" s="21">
        <f t="shared" si="239"/>
        <v>0</v>
      </c>
      <c r="P2792" s="24">
        <v>23.36</v>
      </c>
      <c r="Q2792" s="18">
        <f t="shared" si="240"/>
        <v>0</v>
      </c>
      <c r="R2792" s="2">
        <v>1</v>
      </c>
      <c r="S2792" s="2">
        <v>365</v>
      </c>
      <c r="T2792" s="2" t="s">
        <v>4646</v>
      </c>
      <c r="U2792" s="28">
        <f>IF(G2792=0,"",_xlfn.MINIFS('PO Details'!$I:$I,'PO Details'!$D:$D,Planning!$B2792,'PO Details'!$L:$L,Planning!$E2792))</f>
        <v>45516</v>
      </c>
      <c r="V2792" s="29" t="s">
        <v>4641</v>
      </c>
      <c r="W2792" t="str">
        <f t="shared" si="238"/>
        <v/>
      </c>
      <c r="X2792" s="2">
        <v>120</v>
      </c>
    </row>
    <row r="2793" spans="1:24" x14ac:dyDescent="0.25">
      <c r="A2793" s="11" t="s">
        <v>4616</v>
      </c>
      <c r="B2793" s="22" t="s">
        <v>370</v>
      </c>
      <c r="C2793" s="22" t="s">
        <v>5701</v>
      </c>
      <c r="D2793" s="22" t="s">
        <v>371</v>
      </c>
      <c r="E2793" s="31" t="s">
        <v>113</v>
      </c>
      <c r="F2793" s="12">
        <f>SUMIFS('Inventory Details'!$H:$H,'Inventory Details'!$B:$B,$B2793,'Inventory Details'!$E:$E,$E2793)</f>
        <v>27</v>
      </c>
      <c r="G2793" s="12">
        <f>SUMIFS('PO Details'!$H:$H,'PO Details'!$D:$D,Planning!$B2793,'PO Details'!$L:$L,$E2793)</f>
        <v>90</v>
      </c>
      <c r="H2793" s="12">
        <f>SUMIFS('SO Details'!$G:$G,'SO Details'!$D:$D,Planning!$B2793,'SO Details'!$K:$K,$E2793)</f>
        <v>4</v>
      </c>
      <c r="I2793" s="20">
        <f>IF(COUNTIFS($C:$C,B2793)&gt;1,SUMIFS('Sales Hx'!$Q:$Q,'Sales Hx'!$B:$B,_xlfn.XLOOKUP(B2793,C:C,B:B),'Sales Hx'!$D:$D,Planning!$E2793),SUMIFS('Sales Hx'!$Q:$Q,'Sales Hx'!$B:$B,Planning!$B2793,'Sales Hx'!$D:$D,Planning!$E2793))</f>
        <v>71.399999999999991</v>
      </c>
      <c r="J2793" s="16">
        <f>IF(COUNTIFS($C:$C,B2793)&gt;1,SUMIFS('Sales Hx'!$S:$S,'Sales Hx'!$B:$B,_xlfn.XLOOKUP(B2793,C:C,B:B),'Sales Hx'!$D:$D,E2793),SUMIFS('Sales Hx'!$S:$S,'Sales Hx'!$B:$B,$B2793,'Sales Hx'!$D:$D,$E2793))</f>
        <v>0.5635964912280701</v>
      </c>
      <c r="K2793" s="16">
        <f t="shared" si="237"/>
        <v>1.6386554621848741</v>
      </c>
      <c r="L2793" s="12">
        <f>IF(M2793&lt;&gt;"",M2793,IF(COUNTIFS($C:$C,B2793)&gt;1,SUMIFS('Sales Hx'!V:V,'Sales Hx'!$B:$B,_xlfn.XLOOKUP(B2793,C:C,B:B),'Sales Hx'!$D:$D,$E2793),SUMIFS('Sales Hx'!V:V,'Sales Hx'!$B:$B,$B2793,'Sales Hx'!$D:$D,$E2793)))</f>
        <v>0</v>
      </c>
      <c r="M2793" s="12">
        <v>0</v>
      </c>
      <c r="N2793" s="15">
        <f t="shared" si="241"/>
        <v>0.5635964912280701</v>
      </c>
      <c r="O2793" s="21">
        <f t="shared" si="239"/>
        <v>0</v>
      </c>
      <c r="P2793" s="24">
        <v>23.36</v>
      </c>
      <c r="Q2793" s="18">
        <f t="shared" si="240"/>
        <v>0</v>
      </c>
      <c r="R2793" s="2">
        <v>1</v>
      </c>
      <c r="S2793" s="2">
        <v>365</v>
      </c>
      <c r="T2793" s="2" t="s">
        <v>4646</v>
      </c>
      <c r="U2793" s="28">
        <f>IF(G2793=0,"",_xlfn.MINIFS('PO Details'!$I:$I,'PO Details'!$D:$D,Planning!$B2793,'PO Details'!$L:$L,Planning!$E2793))</f>
        <v>45474</v>
      </c>
      <c r="V2793" s="29" t="s">
        <v>4641</v>
      </c>
      <c r="W2793" t="str">
        <f t="shared" si="238"/>
        <v/>
      </c>
      <c r="X2793" s="2">
        <v>120</v>
      </c>
    </row>
    <row r="2794" spans="1:24" x14ac:dyDescent="0.25">
      <c r="A2794" s="11" t="s">
        <v>4616</v>
      </c>
      <c r="B2794" s="22" t="s">
        <v>370</v>
      </c>
      <c r="C2794" s="22" t="s">
        <v>5701</v>
      </c>
      <c r="D2794" s="22" t="s">
        <v>371</v>
      </c>
      <c r="E2794" s="31" t="s">
        <v>109</v>
      </c>
      <c r="F2794" s="12">
        <f>SUMIFS('Inventory Details'!$H:$H,'Inventory Details'!$B:$B,$B2794,'Inventory Details'!$E:$E,$E2794)</f>
        <v>17</v>
      </c>
      <c r="G2794" s="12">
        <f>SUMIFS('PO Details'!$H:$H,'PO Details'!$D:$D,Planning!$B2794,'PO Details'!$L:$L,$E2794)</f>
        <v>36</v>
      </c>
      <c r="H2794" s="12">
        <f>SUMIFS('SO Details'!$G:$G,'SO Details'!$D:$D,Planning!$B2794,'SO Details'!$K:$K,$E2794)</f>
        <v>1</v>
      </c>
      <c r="I2794" s="20">
        <f>IF(COUNTIFS($C:$C,B2794)&gt;1,SUMIFS('Sales Hx'!$Q:$Q,'Sales Hx'!$B:$B,_xlfn.XLOOKUP(B2794,C:C,B:B),'Sales Hx'!$D:$D,Planning!$E2794),SUMIFS('Sales Hx'!$Q:$Q,'Sales Hx'!$B:$B,Planning!$B2794,'Sales Hx'!$D:$D,Planning!$E2794))</f>
        <v>14</v>
      </c>
      <c r="J2794" s="16">
        <f>IF(COUNTIFS($C:$C,B2794)&gt;1,SUMIFS('Sales Hx'!$S:$S,'Sales Hx'!$B:$B,_xlfn.XLOOKUP(B2794,C:C,B:B),'Sales Hx'!$D:$D,E2794),SUMIFS('Sales Hx'!$S:$S,'Sales Hx'!$B:$B,$B2794,'Sales Hx'!$D:$D,$E2794))</f>
        <v>0.20394736842105265</v>
      </c>
      <c r="K2794" s="16">
        <f t="shared" si="237"/>
        <v>3.7857142857142856</v>
      </c>
      <c r="L2794" s="12">
        <f>IF(M2794&lt;&gt;"",M2794,IF(COUNTIFS($C:$C,B2794)&gt;1,SUMIFS('Sales Hx'!V:V,'Sales Hx'!$B:$B,_xlfn.XLOOKUP(B2794,C:C,B:B),'Sales Hx'!$D:$D,$E2794),SUMIFS('Sales Hx'!V:V,'Sales Hx'!$B:$B,$B2794,'Sales Hx'!$D:$D,$E2794)))</f>
        <v>0</v>
      </c>
      <c r="M2794" s="12">
        <v>0</v>
      </c>
      <c r="N2794" s="15">
        <f t="shared" si="241"/>
        <v>0.20394736842105265</v>
      </c>
      <c r="O2794" s="21">
        <f t="shared" si="239"/>
        <v>0</v>
      </c>
      <c r="P2794" s="24">
        <v>23.36</v>
      </c>
      <c r="Q2794" s="18">
        <f t="shared" si="240"/>
        <v>0</v>
      </c>
      <c r="R2794" s="2">
        <v>1</v>
      </c>
      <c r="S2794" s="2">
        <v>365</v>
      </c>
      <c r="T2794" s="2" t="s">
        <v>4646</v>
      </c>
      <c r="U2794" s="28">
        <f>IF(G2794=0,"",_xlfn.MINIFS('PO Details'!$I:$I,'PO Details'!$D:$D,Planning!$B2794,'PO Details'!$L:$L,Planning!$E2794))</f>
        <v>45458</v>
      </c>
      <c r="V2794" s="29" t="s">
        <v>4641</v>
      </c>
      <c r="W2794" t="str">
        <f t="shared" si="238"/>
        <v/>
      </c>
      <c r="X2794" s="2">
        <v>120</v>
      </c>
    </row>
    <row r="2795" spans="1:24" x14ac:dyDescent="0.25">
      <c r="A2795" s="11" t="s">
        <v>4616</v>
      </c>
      <c r="B2795" s="22" t="s">
        <v>370</v>
      </c>
      <c r="C2795" s="22" t="s">
        <v>5701</v>
      </c>
      <c r="D2795" s="22" t="s">
        <v>371</v>
      </c>
      <c r="E2795" s="31" t="s">
        <v>15</v>
      </c>
      <c r="F2795" s="12">
        <f>SUMIFS('Inventory Details'!$H:$H,'Inventory Details'!$B:$B,$B2795,'Inventory Details'!$E:$E,$E2795)</f>
        <v>11</v>
      </c>
      <c r="G2795" s="12">
        <f>SUMIFS('PO Details'!$H:$H,'PO Details'!$D:$D,Planning!$B2795,'PO Details'!$L:$L,$E2795)</f>
        <v>8</v>
      </c>
      <c r="H2795" s="12">
        <f>SUMIFS('SO Details'!$G:$G,'SO Details'!$D:$D,Planning!$B2795,'SO Details'!$K:$K,$E2795)</f>
        <v>0</v>
      </c>
      <c r="I2795" s="20">
        <f>IF(COUNTIFS($C:$C,B2795)&gt;1,SUMIFS('Sales Hx'!$Q:$Q,'Sales Hx'!$B:$B,_xlfn.XLOOKUP(B2795,C:C,B:B),'Sales Hx'!$D:$D,Planning!$E2795),SUMIFS('Sales Hx'!$Q:$Q,'Sales Hx'!$B:$B,Planning!$B2795,'Sales Hx'!$D:$D,Planning!$E2795))</f>
        <v>0</v>
      </c>
      <c r="J2795" s="16">
        <f>IF(COUNTIFS($C:$C,B2795)&gt;1,SUMIFS('Sales Hx'!$S:$S,'Sales Hx'!$B:$B,_xlfn.XLOOKUP(B2795,C:C,B:B),'Sales Hx'!$D:$D,E2795),SUMIFS('Sales Hx'!$S:$S,'Sales Hx'!$B:$B,$B2795,'Sales Hx'!$D:$D,$E2795))</f>
        <v>9.8684210526315791E-2</v>
      </c>
      <c r="K2795" s="16">
        <f t="shared" si="237"/>
        <v>0</v>
      </c>
      <c r="L2795" s="12">
        <f>IF(M2795&lt;&gt;"",M2795,IF(COUNTIFS($C:$C,B2795)&gt;1,SUMIFS('Sales Hx'!V:V,'Sales Hx'!$B:$B,_xlfn.XLOOKUP(B2795,C:C,B:B),'Sales Hx'!$D:$D,$E2795),SUMIFS('Sales Hx'!V:V,'Sales Hx'!$B:$B,$B2795,'Sales Hx'!$D:$D,$E2795)))</f>
        <v>0</v>
      </c>
      <c r="M2795" s="12">
        <v>0</v>
      </c>
      <c r="N2795" s="15">
        <f t="shared" si="241"/>
        <v>9.8684210526315791E-2</v>
      </c>
      <c r="O2795" s="21">
        <f t="shared" si="239"/>
        <v>0</v>
      </c>
      <c r="P2795" s="24">
        <v>23.36</v>
      </c>
      <c r="Q2795" s="18">
        <f t="shared" si="240"/>
        <v>0</v>
      </c>
      <c r="R2795" s="2">
        <v>1</v>
      </c>
      <c r="S2795" s="2">
        <v>365</v>
      </c>
      <c r="T2795" s="2" t="s">
        <v>4646</v>
      </c>
      <c r="U2795" s="28">
        <f>IF(G2795=0,"",_xlfn.MINIFS('PO Details'!$I:$I,'PO Details'!$D:$D,Planning!$B2795,'PO Details'!$L:$L,Planning!$E2795))</f>
        <v>45469</v>
      </c>
      <c r="V2795" s="29" t="s">
        <v>4641</v>
      </c>
      <c r="W2795" t="str">
        <f t="shared" si="238"/>
        <v/>
      </c>
      <c r="X2795" s="2">
        <v>120</v>
      </c>
    </row>
    <row r="2796" spans="1:24" x14ac:dyDescent="0.25">
      <c r="A2796" s="11"/>
      <c r="B2796" s="22" t="s">
        <v>1775</v>
      </c>
      <c r="C2796" s="22"/>
      <c r="D2796" s="22" t="s">
        <v>1776</v>
      </c>
      <c r="E2796" s="31" t="s">
        <v>1201</v>
      </c>
      <c r="F2796" s="12">
        <f>SUMIFS('Inventory Details'!$H:$H,'Inventory Details'!$B:$B,$B2796,'Inventory Details'!$E:$E,$E2796)</f>
        <v>0</v>
      </c>
      <c r="G2796" s="12">
        <f>SUMIFS('PO Details'!$H:$H,'PO Details'!$D:$D,Planning!$B2796,'PO Details'!$L:$L,$E2796)</f>
        <v>0</v>
      </c>
      <c r="H2796" s="12">
        <f>SUMIFS('SO Details'!$G:$G,'SO Details'!$D:$D,Planning!$B2796,'SO Details'!$K:$K,$E2796)</f>
        <v>0</v>
      </c>
      <c r="I2796" s="20">
        <f>IF(COUNTIFS($C:$C,B2796)&gt;1,SUMIFS('Sales Hx'!$Q:$Q,'Sales Hx'!$B:$B,_xlfn.XLOOKUP(B2796,C:C,B:B),'Sales Hx'!$D:$D,Planning!$E2796),SUMIFS('Sales Hx'!$Q:$Q,'Sales Hx'!$B:$B,Planning!$B2796,'Sales Hx'!$D:$D,Planning!$E2796))</f>
        <v>0</v>
      </c>
      <c r="J2796" s="16">
        <f>IF(COUNTIFS($C:$C,B2796)&gt;1,SUMIFS('Sales Hx'!$S:$S,'Sales Hx'!$B:$B,_xlfn.XLOOKUP(B2796,C:C,B:B),'Sales Hx'!$D:$D,E2796),SUMIFS('Sales Hx'!$S:$S,'Sales Hx'!$B:$B,$B2796,'Sales Hx'!$D:$D,$E2796))</f>
        <v>0</v>
      </c>
      <c r="K2796" s="16">
        <f t="shared" ref="K2796:K2859" si="242">IFERROR((F2796+G2796)/I2796,0)</f>
        <v>0</v>
      </c>
      <c r="L2796" s="12">
        <f>IF(M2796&lt;&gt;"",M2796,IF(COUNTIFS($C:$C,B2796)&gt;1,SUMIFS('Sales Hx'!V:V,'Sales Hx'!$B:$B,_xlfn.XLOOKUP(B2796,C:C,B:B),'Sales Hx'!$D:$D,$E2796),SUMIFS('Sales Hx'!V:V,'Sales Hx'!$B:$B,$B2796,'Sales Hx'!$D:$D,$E2796)))</f>
        <v>0</v>
      </c>
      <c r="M2796" s="12">
        <v>0</v>
      </c>
      <c r="N2796" s="15">
        <f t="shared" si="241"/>
        <v>0</v>
      </c>
      <c r="O2796" s="21">
        <f t="shared" si="239"/>
        <v>0</v>
      </c>
      <c r="P2796" s="24">
        <v>23.36</v>
      </c>
      <c r="Q2796" s="18">
        <f t="shared" si="240"/>
        <v>0</v>
      </c>
      <c r="R2796" s="2">
        <v>1</v>
      </c>
      <c r="S2796" s="2">
        <v>120</v>
      </c>
      <c r="T2796" s="2" t="s">
        <v>4647</v>
      </c>
      <c r="U2796" s="28" t="str">
        <f>IF(G2796=0,"",_xlfn.MINIFS('PO Details'!$I:$I,'PO Details'!$D:$D,Planning!$B2796,'PO Details'!$L:$L,Planning!$E2796))</f>
        <v/>
      </c>
      <c r="V2796" s="29" t="s">
        <v>4640</v>
      </c>
      <c r="W2796" t="str">
        <f t="shared" si="238"/>
        <v>Max</v>
      </c>
      <c r="X2796" s="2">
        <v>120</v>
      </c>
    </row>
    <row r="2797" spans="1:24" x14ac:dyDescent="0.25">
      <c r="A2797" s="11"/>
      <c r="B2797" s="22" t="s">
        <v>1775</v>
      </c>
      <c r="C2797" s="22"/>
      <c r="D2797" s="22" t="s">
        <v>1776</v>
      </c>
      <c r="E2797" s="31" t="s">
        <v>119</v>
      </c>
      <c r="F2797" s="12">
        <f>SUMIFS('Inventory Details'!$H:$H,'Inventory Details'!$B:$B,$B2797,'Inventory Details'!$E:$E,$E2797)</f>
        <v>6</v>
      </c>
      <c r="G2797" s="12">
        <f>SUMIFS('PO Details'!$H:$H,'PO Details'!$D:$D,Planning!$B2797,'PO Details'!$L:$L,$E2797)</f>
        <v>0</v>
      </c>
      <c r="H2797" s="12">
        <f>SUMIFS('SO Details'!$G:$G,'SO Details'!$D:$D,Planning!$B2797,'SO Details'!$K:$K,$E2797)</f>
        <v>0</v>
      </c>
      <c r="I2797" s="20">
        <f>IF(COUNTIFS($C:$C,B2797)&gt;1,SUMIFS('Sales Hx'!$Q:$Q,'Sales Hx'!$B:$B,_xlfn.XLOOKUP(B2797,C:C,B:B),'Sales Hx'!$D:$D,Planning!$E2797),SUMIFS('Sales Hx'!$Q:$Q,'Sales Hx'!$B:$B,Planning!$B2797,'Sales Hx'!$D:$D,Planning!$E2797))</f>
        <v>0</v>
      </c>
      <c r="J2797" s="16">
        <f>IF(COUNTIFS($C:$C,B2797)&gt;1,SUMIFS('Sales Hx'!$S:$S,'Sales Hx'!$B:$B,_xlfn.XLOOKUP(B2797,C:C,B:B),'Sales Hx'!$D:$D,E2797),SUMIFS('Sales Hx'!$S:$S,'Sales Hx'!$B:$B,$B2797,'Sales Hx'!$D:$D,$E2797))</f>
        <v>0</v>
      </c>
      <c r="K2797" s="16">
        <f t="shared" si="242"/>
        <v>0</v>
      </c>
      <c r="L2797" s="12">
        <f>IF(M2797&lt;&gt;"",M2797,IF(COUNTIFS($C:$C,B2797)&gt;1,SUMIFS('Sales Hx'!V:V,'Sales Hx'!$B:$B,_xlfn.XLOOKUP(B2797,C:C,B:B),'Sales Hx'!$D:$D,$E2797),SUMIFS('Sales Hx'!V:V,'Sales Hx'!$B:$B,$B2797,'Sales Hx'!$D:$D,$E2797)))</f>
        <v>0</v>
      </c>
      <c r="M2797" s="12">
        <v>0</v>
      </c>
      <c r="N2797" s="15">
        <f t="shared" si="241"/>
        <v>0</v>
      </c>
      <c r="O2797" s="21">
        <f t="shared" si="239"/>
        <v>0</v>
      </c>
      <c r="P2797" s="24">
        <v>23.36</v>
      </c>
      <c r="Q2797" s="18">
        <f t="shared" si="240"/>
        <v>0</v>
      </c>
      <c r="R2797" s="2">
        <v>1</v>
      </c>
      <c r="S2797" s="2">
        <v>120</v>
      </c>
      <c r="T2797" s="2" t="s">
        <v>4647</v>
      </c>
      <c r="U2797" s="28" t="str">
        <f>IF(G2797=0,"",_xlfn.MINIFS('PO Details'!$I:$I,'PO Details'!$D:$D,Planning!$B2797,'PO Details'!$L:$L,Planning!$E2797))</f>
        <v/>
      </c>
      <c r="V2797" s="29" t="s">
        <v>4640</v>
      </c>
      <c r="W2797" t="str">
        <f t="shared" si="238"/>
        <v>Max</v>
      </c>
      <c r="X2797" s="2">
        <v>120</v>
      </c>
    </row>
    <row r="2798" spans="1:24" x14ac:dyDescent="0.25">
      <c r="A2798" s="11"/>
      <c r="B2798" s="22" t="s">
        <v>1775</v>
      </c>
      <c r="C2798" s="22"/>
      <c r="D2798" s="22" t="s">
        <v>1776</v>
      </c>
      <c r="E2798" s="31" t="s">
        <v>106</v>
      </c>
      <c r="F2798" s="12">
        <f>SUMIFS('Inventory Details'!$H:$H,'Inventory Details'!$B:$B,$B2798,'Inventory Details'!$E:$E,$E2798)</f>
        <v>1</v>
      </c>
      <c r="G2798" s="12">
        <f>SUMIFS('PO Details'!$H:$H,'PO Details'!$D:$D,Planning!$B2798,'PO Details'!$L:$L,$E2798)</f>
        <v>0</v>
      </c>
      <c r="H2798" s="12">
        <f>SUMIFS('SO Details'!$G:$G,'SO Details'!$D:$D,Planning!$B2798,'SO Details'!$K:$K,$E2798)</f>
        <v>0</v>
      </c>
      <c r="I2798" s="20">
        <f>IF(COUNTIFS($C:$C,B2798)&gt;1,SUMIFS('Sales Hx'!$Q:$Q,'Sales Hx'!$B:$B,_xlfn.XLOOKUP(B2798,C:C,B:B),'Sales Hx'!$D:$D,Planning!$E2798),SUMIFS('Sales Hx'!$Q:$Q,'Sales Hx'!$B:$B,Planning!$B2798,'Sales Hx'!$D:$D,Planning!$E2798))</f>
        <v>0</v>
      </c>
      <c r="J2798" s="16">
        <f>IF(COUNTIFS($C:$C,B2798)&gt;1,SUMIFS('Sales Hx'!$S:$S,'Sales Hx'!$B:$B,_xlfn.XLOOKUP(B2798,C:C,B:B),'Sales Hx'!$D:$D,E2798),SUMIFS('Sales Hx'!$S:$S,'Sales Hx'!$B:$B,$B2798,'Sales Hx'!$D:$D,$E2798))</f>
        <v>0</v>
      </c>
      <c r="K2798" s="16">
        <f t="shared" si="242"/>
        <v>0</v>
      </c>
      <c r="L2798" s="12">
        <f>IF(M2798&lt;&gt;"",M2798,IF(COUNTIFS($C:$C,B2798)&gt;1,SUMIFS('Sales Hx'!V:V,'Sales Hx'!$B:$B,_xlfn.XLOOKUP(B2798,C:C,B:B),'Sales Hx'!$D:$D,$E2798),SUMIFS('Sales Hx'!V:V,'Sales Hx'!$B:$B,$B2798,'Sales Hx'!$D:$D,$E2798)))</f>
        <v>0</v>
      </c>
      <c r="M2798" s="12">
        <v>0</v>
      </c>
      <c r="N2798" s="15">
        <f t="shared" si="241"/>
        <v>0</v>
      </c>
      <c r="O2798" s="21">
        <f t="shared" si="239"/>
        <v>0</v>
      </c>
      <c r="P2798" s="24">
        <v>23.36</v>
      </c>
      <c r="Q2798" s="18">
        <f t="shared" si="240"/>
        <v>0</v>
      </c>
      <c r="R2798" s="2">
        <v>1</v>
      </c>
      <c r="S2798" s="2">
        <v>120</v>
      </c>
      <c r="T2798" s="2" t="s">
        <v>4647</v>
      </c>
      <c r="U2798" s="28" t="str">
        <f>IF(G2798=0,"",_xlfn.MINIFS('PO Details'!$I:$I,'PO Details'!$D:$D,Planning!$B2798,'PO Details'!$L:$L,Planning!$E2798))</f>
        <v/>
      </c>
      <c r="V2798" s="29" t="s">
        <v>4640</v>
      </c>
      <c r="W2798" t="str">
        <f t="shared" si="238"/>
        <v>Max</v>
      </c>
      <c r="X2798" s="2">
        <v>120</v>
      </c>
    </row>
    <row r="2799" spans="1:24" x14ac:dyDescent="0.25">
      <c r="A2799" s="11"/>
      <c r="B2799" s="22" t="s">
        <v>1775</v>
      </c>
      <c r="C2799" s="22"/>
      <c r="D2799" s="22" t="s">
        <v>1776</v>
      </c>
      <c r="E2799" s="31" t="s">
        <v>108</v>
      </c>
      <c r="F2799" s="12">
        <f>SUMIFS('Inventory Details'!$H:$H,'Inventory Details'!$B:$B,$B2799,'Inventory Details'!$E:$E,$E2799)</f>
        <v>0</v>
      </c>
      <c r="G2799" s="12">
        <f>SUMIFS('PO Details'!$H:$H,'PO Details'!$D:$D,Planning!$B2799,'PO Details'!$L:$L,$E2799)</f>
        <v>0</v>
      </c>
      <c r="H2799" s="12">
        <f>SUMIFS('SO Details'!$G:$G,'SO Details'!$D:$D,Planning!$B2799,'SO Details'!$K:$K,$E2799)</f>
        <v>0</v>
      </c>
      <c r="I2799" s="20">
        <f>IF(COUNTIFS($C:$C,B2799)&gt;1,SUMIFS('Sales Hx'!$Q:$Q,'Sales Hx'!$B:$B,_xlfn.XLOOKUP(B2799,C:C,B:B),'Sales Hx'!$D:$D,Planning!$E2799),SUMIFS('Sales Hx'!$Q:$Q,'Sales Hx'!$B:$B,Planning!$B2799,'Sales Hx'!$D:$D,Planning!$E2799))</f>
        <v>0</v>
      </c>
      <c r="J2799" s="16">
        <f>IF(COUNTIFS($C:$C,B2799)&gt;1,SUMIFS('Sales Hx'!$S:$S,'Sales Hx'!$B:$B,_xlfn.XLOOKUP(B2799,C:C,B:B),'Sales Hx'!$D:$D,E2799),SUMIFS('Sales Hx'!$S:$S,'Sales Hx'!$B:$B,$B2799,'Sales Hx'!$D:$D,$E2799))</f>
        <v>6.5789473684210523E-2</v>
      </c>
      <c r="K2799" s="16">
        <f t="shared" si="242"/>
        <v>0</v>
      </c>
      <c r="L2799" s="12">
        <f>IF(M2799&lt;&gt;"",M2799,IF(COUNTIFS($C:$C,B2799)&gt;1,SUMIFS('Sales Hx'!V:V,'Sales Hx'!$B:$B,_xlfn.XLOOKUP(B2799,C:C,B:B),'Sales Hx'!$D:$D,$E2799),SUMIFS('Sales Hx'!V:V,'Sales Hx'!$B:$B,$B2799,'Sales Hx'!$D:$D,$E2799)))</f>
        <v>0</v>
      </c>
      <c r="M2799" s="12">
        <v>0</v>
      </c>
      <c r="N2799" s="15">
        <f t="shared" si="241"/>
        <v>6.5789473684210523E-2</v>
      </c>
      <c r="O2799" s="21">
        <f t="shared" si="239"/>
        <v>8</v>
      </c>
      <c r="P2799" s="24">
        <v>23.36</v>
      </c>
      <c r="Q2799" s="18">
        <f t="shared" si="240"/>
        <v>186.88</v>
      </c>
      <c r="R2799" s="2">
        <v>1</v>
      </c>
      <c r="S2799" s="2">
        <v>120</v>
      </c>
      <c r="T2799" s="2" t="s">
        <v>4647</v>
      </c>
      <c r="U2799" s="28" t="str">
        <f>IF(G2799=0,"",_xlfn.MINIFS('PO Details'!$I:$I,'PO Details'!$D:$D,Planning!$B2799,'PO Details'!$L:$L,Planning!$E2799))</f>
        <v/>
      </c>
      <c r="V2799" s="29" t="s">
        <v>4640</v>
      </c>
      <c r="W2799" t="str">
        <f t="shared" si="238"/>
        <v>Max</v>
      </c>
      <c r="X2799" s="2">
        <v>120</v>
      </c>
    </row>
    <row r="2800" spans="1:24" x14ac:dyDescent="0.25">
      <c r="A2800" s="11"/>
      <c r="B2800" s="22" t="s">
        <v>1775</v>
      </c>
      <c r="C2800" s="22"/>
      <c r="D2800" s="22" t="s">
        <v>1776</v>
      </c>
      <c r="E2800" s="31" t="s">
        <v>2214</v>
      </c>
      <c r="F2800" s="12">
        <f>SUMIFS('Inventory Details'!$H:$H,'Inventory Details'!$B:$B,$B2800,'Inventory Details'!$E:$E,$E2800)</f>
        <v>0</v>
      </c>
      <c r="G2800" s="12">
        <f>SUMIFS('PO Details'!$H:$H,'PO Details'!$D:$D,Planning!$B2800,'PO Details'!$L:$L,$E2800)</f>
        <v>0</v>
      </c>
      <c r="H2800" s="12">
        <f>SUMIFS('SO Details'!$G:$G,'SO Details'!$D:$D,Planning!$B2800,'SO Details'!$K:$K,$E2800)</f>
        <v>1</v>
      </c>
      <c r="I2800" s="20">
        <f>IF(COUNTIFS($C:$C,B2800)&gt;1,SUMIFS('Sales Hx'!$Q:$Q,'Sales Hx'!$B:$B,_xlfn.XLOOKUP(B2800,C:C,B:B),'Sales Hx'!$D:$D,Planning!$E2800),SUMIFS('Sales Hx'!$Q:$Q,'Sales Hx'!$B:$B,Planning!$B2800,'Sales Hx'!$D:$D,Planning!$E2800))</f>
        <v>0</v>
      </c>
      <c r="J2800" s="16">
        <f>IF(COUNTIFS($C:$C,B2800)&gt;1,SUMIFS('Sales Hx'!$S:$S,'Sales Hx'!$B:$B,_xlfn.XLOOKUP(B2800,C:C,B:B),'Sales Hx'!$D:$D,E2800),SUMIFS('Sales Hx'!$S:$S,'Sales Hx'!$B:$B,$B2800,'Sales Hx'!$D:$D,$E2800))</f>
        <v>3.2894736842105261E-2</v>
      </c>
      <c r="K2800" s="16">
        <f t="shared" si="242"/>
        <v>0</v>
      </c>
      <c r="L2800" s="12">
        <f>IF(M2800&lt;&gt;"",M2800,IF(COUNTIFS($C:$C,B2800)&gt;1,SUMIFS('Sales Hx'!V:V,'Sales Hx'!$B:$B,_xlfn.XLOOKUP(B2800,C:C,B:B),'Sales Hx'!$D:$D,$E2800),SUMIFS('Sales Hx'!V:V,'Sales Hx'!$B:$B,$B2800,'Sales Hx'!$D:$D,$E2800)))</f>
        <v>0</v>
      </c>
      <c r="M2800" s="12">
        <v>0</v>
      </c>
      <c r="N2800" s="15">
        <f t="shared" si="241"/>
        <v>3.2894736842105261E-2</v>
      </c>
      <c r="O2800" s="21">
        <f t="shared" si="239"/>
        <v>5</v>
      </c>
      <c r="P2800" s="24">
        <v>23.36</v>
      </c>
      <c r="Q2800" s="18">
        <f t="shared" si="240"/>
        <v>116.8</v>
      </c>
      <c r="R2800" s="2">
        <v>1</v>
      </c>
      <c r="S2800" s="2">
        <v>120</v>
      </c>
      <c r="T2800" s="2" t="s">
        <v>4647</v>
      </c>
      <c r="U2800" s="28" t="str">
        <f>IF(G2800=0,"",_xlfn.MINIFS('PO Details'!$I:$I,'PO Details'!$D:$D,Planning!$B2800,'PO Details'!$L:$L,Planning!$E2800))</f>
        <v/>
      </c>
      <c r="V2800" s="29" t="s">
        <v>4640</v>
      </c>
      <c r="W2800" t="str">
        <f t="shared" si="238"/>
        <v>Max</v>
      </c>
      <c r="X2800" s="2">
        <v>120</v>
      </c>
    </row>
    <row r="2801" spans="1:24" x14ac:dyDescent="0.25">
      <c r="A2801" s="11"/>
      <c r="B2801" s="22" t="s">
        <v>1775</v>
      </c>
      <c r="C2801" s="22"/>
      <c r="D2801" s="22" t="s">
        <v>1776</v>
      </c>
      <c r="E2801" s="31" t="s">
        <v>109</v>
      </c>
      <c r="F2801" s="12">
        <f>SUMIFS('Inventory Details'!$H:$H,'Inventory Details'!$B:$B,$B2801,'Inventory Details'!$E:$E,$E2801)</f>
        <v>0</v>
      </c>
      <c r="G2801" s="12">
        <f>SUMIFS('PO Details'!$H:$H,'PO Details'!$D:$D,Planning!$B2801,'PO Details'!$L:$L,$E2801)</f>
        <v>0</v>
      </c>
      <c r="H2801" s="12">
        <f>SUMIFS('SO Details'!$G:$G,'SO Details'!$D:$D,Planning!$B2801,'SO Details'!$K:$K,$E2801)</f>
        <v>0</v>
      </c>
      <c r="I2801" s="20">
        <f>IF(COUNTIFS($C:$C,B2801)&gt;1,SUMIFS('Sales Hx'!$Q:$Q,'Sales Hx'!$B:$B,_xlfn.XLOOKUP(B2801,C:C,B:B),'Sales Hx'!$D:$D,Planning!$E2801),SUMIFS('Sales Hx'!$Q:$Q,'Sales Hx'!$B:$B,Planning!$B2801,'Sales Hx'!$D:$D,Planning!$E2801))</f>
        <v>1.4</v>
      </c>
      <c r="J2801" s="16">
        <f>IF(COUNTIFS($C:$C,B2801)&gt;1,SUMIFS('Sales Hx'!$S:$S,'Sales Hx'!$B:$B,_xlfn.XLOOKUP(B2801,C:C,B:B),'Sales Hx'!$D:$D,E2801),SUMIFS('Sales Hx'!$S:$S,'Sales Hx'!$B:$B,$B2801,'Sales Hx'!$D:$D,$E2801))</f>
        <v>4.6052631578947366E-2</v>
      </c>
      <c r="K2801" s="16">
        <f t="shared" si="242"/>
        <v>0</v>
      </c>
      <c r="L2801" s="12">
        <f>IF(M2801&lt;&gt;"",M2801,IF(COUNTIFS($C:$C,B2801)&gt;1,SUMIFS('Sales Hx'!V:V,'Sales Hx'!$B:$B,_xlfn.XLOOKUP(B2801,C:C,B:B),'Sales Hx'!$D:$D,$E2801),SUMIFS('Sales Hx'!V:V,'Sales Hx'!$B:$B,$B2801,'Sales Hx'!$D:$D,$E2801)))</f>
        <v>0</v>
      </c>
      <c r="M2801" s="12">
        <v>0</v>
      </c>
      <c r="N2801" s="15">
        <f t="shared" si="241"/>
        <v>4.6052631578947366E-2</v>
      </c>
      <c r="O2801" s="21">
        <f t="shared" si="239"/>
        <v>6</v>
      </c>
      <c r="P2801" s="24">
        <v>23.36</v>
      </c>
      <c r="Q2801" s="18">
        <f t="shared" si="240"/>
        <v>140.16</v>
      </c>
      <c r="R2801" s="2">
        <v>1</v>
      </c>
      <c r="S2801" s="2">
        <v>120</v>
      </c>
      <c r="T2801" s="2" t="s">
        <v>4647</v>
      </c>
      <c r="U2801" s="28" t="str">
        <f>IF(G2801=0,"",_xlfn.MINIFS('PO Details'!$I:$I,'PO Details'!$D:$D,Planning!$B2801,'PO Details'!$L:$L,Planning!$E2801))</f>
        <v/>
      </c>
      <c r="V2801" s="29" t="s">
        <v>4640</v>
      </c>
      <c r="W2801" t="str">
        <f t="shared" si="238"/>
        <v>Max</v>
      </c>
      <c r="X2801" s="2">
        <v>120</v>
      </c>
    </row>
    <row r="2802" spans="1:24" x14ac:dyDescent="0.25">
      <c r="A2802" s="11"/>
      <c r="B2802" s="22" t="s">
        <v>1778</v>
      </c>
      <c r="C2802" s="22"/>
      <c r="D2802" s="22" t="s">
        <v>1778</v>
      </c>
      <c r="E2802" s="31" t="s">
        <v>108</v>
      </c>
      <c r="F2802" s="12">
        <f>SUMIFS('Inventory Details'!$H:$H,'Inventory Details'!$B:$B,$B2802,'Inventory Details'!$E:$E,$E2802)</f>
        <v>8</v>
      </c>
      <c r="G2802" s="12">
        <f>SUMIFS('PO Details'!$H:$H,'PO Details'!$D:$D,Planning!$B2802,'PO Details'!$L:$L,$E2802)</f>
        <v>0</v>
      </c>
      <c r="H2802" s="12">
        <f>SUMIFS('SO Details'!$G:$G,'SO Details'!$D:$D,Planning!$B2802,'SO Details'!$K:$K,$E2802)</f>
        <v>0</v>
      </c>
      <c r="I2802" s="20">
        <f>IF(COUNTIFS($C:$C,B2802)&gt;1,SUMIFS('Sales Hx'!$Q:$Q,'Sales Hx'!$B:$B,_xlfn.XLOOKUP(B2802,C:C,B:B),'Sales Hx'!$D:$D,Planning!$E2802),SUMIFS('Sales Hx'!$Q:$Q,'Sales Hx'!$B:$B,Planning!$B2802,'Sales Hx'!$D:$D,Planning!$E2802))</f>
        <v>0</v>
      </c>
      <c r="J2802" s="16">
        <f>IF(COUNTIFS($C:$C,B2802)&gt;1,SUMIFS('Sales Hx'!$S:$S,'Sales Hx'!$B:$B,_xlfn.XLOOKUP(B2802,C:C,B:B),'Sales Hx'!$D:$D,E2802),SUMIFS('Sales Hx'!$S:$S,'Sales Hx'!$B:$B,$B2802,'Sales Hx'!$D:$D,$E2802))</f>
        <v>0</v>
      </c>
      <c r="K2802" s="16">
        <f t="shared" si="242"/>
        <v>0</v>
      </c>
      <c r="L2802" s="12">
        <f>IF(M2802&lt;&gt;"",M2802,IF(COUNTIFS($C:$C,B2802)&gt;1,SUMIFS('Sales Hx'!V:V,'Sales Hx'!$B:$B,_xlfn.XLOOKUP(B2802,C:C,B:B),'Sales Hx'!$D:$D,$E2802),SUMIFS('Sales Hx'!V:V,'Sales Hx'!$B:$B,$B2802,'Sales Hx'!$D:$D,$E2802)))</f>
        <v>0</v>
      </c>
      <c r="M2802" s="12">
        <v>0</v>
      </c>
      <c r="N2802" s="15">
        <f t="shared" si="241"/>
        <v>0</v>
      </c>
      <c r="O2802" s="21">
        <f t="shared" si="239"/>
        <v>0</v>
      </c>
      <c r="P2802" s="24">
        <v>2.98</v>
      </c>
      <c r="Q2802" s="18">
        <f t="shared" si="240"/>
        <v>0</v>
      </c>
      <c r="R2802" s="2">
        <v>1</v>
      </c>
      <c r="S2802" s="2">
        <v>120</v>
      </c>
      <c r="T2802" s="2" t="s">
        <v>4647</v>
      </c>
      <c r="U2802" s="28" t="str">
        <f>IF(G2802=0,"",_xlfn.MINIFS('PO Details'!$I:$I,'PO Details'!$D:$D,Planning!$B2802,'PO Details'!$L:$L,Planning!$E2802))</f>
        <v/>
      </c>
      <c r="V2802" s="29" t="s">
        <v>4640</v>
      </c>
      <c r="W2802" t="str">
        <f t="shared" si="238"/>
        <v>Max</v>
      </c>
      <c r="X2802" s="2">
        <v>120</v>
      </c>
    </row>
    <row r="2803" spans="1:24" x14ac:dyDescent="0.25">
      <c r="A2803" s="11"/>
      <c r="B2803" s="22" t="s">
        <v>1781</v>
      </c>
      <c r="C2803" s="22"/>
      <c r="D2803" s="22" t="s">
        <v>1782</v>
      </c>
      <c r="E2803" s="31" t="s">
        <v>119</v>
      </c>
      <c r="F2803" s="12">
        <f>SUMIFS('Inventory Details'!$H:$H,'Inventory Details'!$B:$B,$B2803,'Inventory Details'!$E:$E,$E2803)</f>
        <v>1</v>
      </c>
      <c r="G2803" s="12">
        <f>SUMIFS('PO Details'!$H:$H,'PO Details'!$D:$D,Planning!$B2803,'PO Details'!$L:$L,$E2803)</f>
        <v>0</v>
      </c>
      <c r="H2803" s="12">
        <f>SUMIFS('SO Details'!$G:$G,'SO Details'!$D:$D,Planning!$B2803,'SO Details'!$K:$K,$E2803)</f>
        <v>0</v>
      </c>
      <c r="I2803" s="20">
        <f>IF(COUNTIFS($C:$C,B2803)&gt;1,SUMIFS('Sales Hx'!$Q:$Q,'Sales Hx'!$B:$B,_xlfn.XLOOKUP(B2803,C:C,B:B),'Sales Hx'!$D:$D,Planning!$E2803),SUMIFS('Sales Hx'!$Q:$Q,'Sales Hx'!$B:$B,Planning!$B2803,'Sales Hx'!$D:$D,Planning!$E2803))</f>
        <v>0</v>
      </c>
      <c r="J2803" s="16">
        <f>IF(COUNTIFS($C:$C,B2803)&gt;1,SUMIFS('Sales Hx'!$S:$S,'Sales Hx'!$B:$B,_xlfn.XLOOKUP(B2803,C:C,B:B),'Sales Hx'!$D:$D,E2803),SUMIFS('Sales Hx'!$S:$S,'Sales Hx'!$B:$B,$B2803,'Sales Hx'!$D:$D,$E2803))</f>
        <v>0</v>
      </c>
      <c r="K2803" s="16">
        <f t="shared" si="242"/>
        <v>0</v>
      </c>
      <c r="L2803" s="12">
        <f>IF(M2803&lt;&gt;"",M2803,IF(COUNTIFS($C:$C,B2803)&gt;1,SUMIFS('Sales Hx'!V:V,'Sales Hx'!$B:$B,_xlfn.XLOOKUP(B2803,C:C,B:B),'Sales Hx'!$D:$D,$E2803),SUMIFS('Sales Hx'!V:V,'Sales Hx'!$B:$B,$B2803,'Sales Hx'!$D:$D,$E2803)))</f>
        <v>0</v>
      </c>
      <c r="M2803" s="12">
        <v>0</v>
      </c>
      <c r="N2803" s="15">
        <f t="shared" si="241"/>
        <v>0</v>
      </c>
      <c r="O2803" s="21">
        <f t="shared" si="239"/>
        <v>0</v>
      </c>
      <c r="P2803" s="24">
        <v>51.33</v>
      </c>
      <c r="Q2803" s="18">
        <f t="shared" si="240"/>
        <v>0</v>
      </c>
      <c r="R2803" s="2">
        <v>1</v>
      </c>
      <c r="S2803" s="2">
        <v>120</v>
      </c>
      <c r="T2803" s="2" t="s">
        <v>4646</v>
      </c>
      <c r="U2803" s="28" t="str">
        <f>IF(G2803=0,"",_xlfn.MINIFS('PO Details'!$I:$I,'PO Details'!$D:$D,Planning!$B2803,'PO Details'!$L:$L,Planning!$E2803))</f>
        <v/>
      </c>
      <c r="V2803" s="29" t="s">
        <v>4640</v>
      </c>
      <c r="W2803" t="str">
        <f t="shared" ref="W2803:W2866" si="243">IF(K2803=_xlfn.MAXIFS(K:K,B:B,B2803),"Max","")</f>
        <v>Max</v>
      </c>
      <c r="X2803" s="2">
        <v>120</v>
      </c>
    </row>
    <row r="2804" spans="1:24" x14ac:dyDescent="0.25">
      <c r="A2804" s="11" t="s">
        <v>4616</v>
      </c>
      <c r="B2804" s="22" t="s">
        <v>372</v>
      </c>
      <c r="C2804" s="22" t="s">
        <v>5145</v>
      </c>
      <c r="D2804" s="22" t="s">
        <v>373</v>
      </c>
      <c r="E2804" s="31" t="s">
        <v>4746</v>
      </c>
      <c r="F2804" s="12">
        <f>SUMIFS('Inventory Details'!$H:$H,'Inventory Details'!$B:$B,$B2804,'Inventory Details'!$E:$E,$E2804)</f>
        <v>474</v>
      </c>
      <c r="G2804" s="12">
        <f>SUMIFS('PO Details'!$H:$H,'PO Details'!$D:$D,Planning!$B2804,'PO Details'!$L:$L,$E2804)</f>
        <v>750</v>
      </c>
      <c r="H2804" s="12">
        <f>SUMIFS('SO Details'!$G:$G,'SO Details'!$D:$D,Planning!$B2804,'SO Details'!$K:$K,$E2804)</f>
        <v>11</v>
      </c>
      <c r="I2804" s="20">
        <f>IF(COUNTIFS($C:$C,B2804)&gt;1,SUMIFS('Sales Hx'!$Q:$Q,'Sales Hx'!$B:$B,_xlfn.XLOOKUP(B2804,C:C,B:B),'Sales Hx'!$D:$D,Planning!$E2804),SUMIFS('Sales Hx'!$Q:$Q,'Sales Hx'!$B:$B,Planning!$B2804,'Sales Hx'!$D:$D,Planning!$E2804))</f>
        <v>396.2</v>
      </c>
      <c r="J2804" s="16">
        <f>IF(COUNTIFS($C:$C,B2804)&gt;1,SUMIFS('Sales Hx'!$S:$S,'Sales Hx'!$B:$B,_xlfn.XLOOKUP(B2804,C:C,B:B),'Sales Hx'!$D:$D,E2804),SUMIFS('Sales Hx'!$S:$S,'Sales Hx'!$B:$B,$B2804,'Sales Hx'!$D:$D,$E2804))</f>
        <v>4.5202850877192979</v>
      </c>
      <c r="K2804" s="16">
        <f t="shared" si="242"/>
        <v>3.0893488137304392</v>
      </c>
      <c r="L2804" s="12">
        <f>IF(M2804&lt;&gt;"",M2804,IF(COUNTIFS($C:$C,B2804)&gt;1,SUMIFS('Sales Hx'!V:V,'Sales Hx'!$B:$B,_xlfn.XLOOKUP(B2804,C:C,B:B),'Sales Hx'!$D:$D,$E2804),SUMIFS('Sales Hx'!V:V,'Sales Hx'!$B:$B,$B2804,'Sales Hx'!$D:$D,$E2804)))</f>
        <v>0</v>
      </c>
      <c r="M2804" s="12">
        <v>0</v>
      </c>
      <c r="N2804" s="15">
        <f t="shared" si="241"/>
        <v>4.5202850877192979</v>
      </c>
      <c r="O2804" s="21">
        <f t="shared" si="239"/>
        <v>0</v>
      </c>
      <c r="P2804" s="24">
        <v>51.33</v>
      </c>
      <c r="Q2804" s="18">
        <f t="shared" si="240"/>
        <v>0</v>
      </c>
      <c r="R2804" s="2">
        <v>1</v>
      </c>
      <c r="S2804" s="2">
        <v>90</v>
      </c>
      <c r="T2804" s="2" t="s">
        <v>4646</v>
      </c>
      <c r="U2804" s="28">
        <f>IF(G2804=0,"",_xlfn.MINIFS('PO Details'!$I:$I,'PO Details'!$D:$D,Planning!$B2804,'PO Details'!$L:$L,Planning!$E2804))</f>
        <v>45450</v>
      </c>
      <c r="V2804" s="29" t="s">
        <v>4639</v>
      </c>
      <c r="W2804" t="str">
        <f t="shared" si="243"/>
        <v/>
      </c>
      <c r="X2804" s="2">
        <v>120</v>
      </c>
    </row>
    <row r="2805" spans="1:24" x14ac:dyDescent="0.25">
      <c r="A2805" s="11" t="s">
        <v>4616</v>
      </c>
      <c r="B2805" s="22" t="s">
        <v>372</v>
      </c>
      <c r="C2805" s="22" t="s">
        <v>5145</v>
      </c>
      <c r="D2805" s="22" t="s">
        <v>373</v>
      </c>
      <c r="E2805" s="31" t="s">
        <v>106</v>
      </c>
      <c r="F2805" s="12">
        <f>SUMIFS('Inventory Details'!$H:$H,'Inventory Details'!$B:$B,$B2805,'Inventory Details'!$E:$E,$E2805)</f>
        <v>154</v>
      </c>
      <c r="G2805" s="12">
        <f>SUMIFS('PO Details'!$H:$H,'PO Details'!$D:$D,Planning!$B2805,'PO Details'!$L:$L,$E2805)</f>
        <v>205</v>
      </c>
      <c r="H2805" s="12">
        <f>SUMIFS('SO Details'!$G:$G,'SO Details'!$D:$D,Planning!$B2805,'SO Details'!$K:$K,$E2805)</f>
        <v>22</v>
      </c>
      <c r="I2805" s="20">
        <f>IF(COUNTIFS($C:$C,B2805)&gt;1,SUMIFS('Sales Hx'!$Q:$Q,'Sales Hx'!$B:$B,_xlfn.XLOOKUP(B2805,C:C,B:B),'Sales Hx'!$D:$D,Planning!$E2805),SUMIFS('Sales Hx'!$Q:$Q,'Sales Hx'!$B:$B,Planning!$B2805,'Sales Hx'!$D:$D,Planning!$E2805))</f>
        <v>263.2</v>
      </c>
      <c r="J2805" s="16">
        <f>IF(COUNTIFS($C:$C,B2805)&gt;1,SUMIFS('Sales Hx'!$S:$S,'Sales Hx'!$B:$B,_xlfn.XLOOKUP(B2805,C:C,B:B),'Sales Hx'!$D:$D,E2805),SUMIFS('Sales Hx'!$S:$S,'Sales Hx'!$B:$B,$B2805,'Sales Hx'!$D:$D,$E2805))</f>
        <v>2.7072368421052633</v>
      </c>
      <c r="K2805" s="16">
        <f t="shared" si="242"/>
        <v>1.3639817629179332</v>
      </c>
      <c r="L2805" s="12">
        <f>IF(M2805&lt;&gt;"",M2805,IF(COUNTIFS($C:$C,B2805)&gt;1,SUMIFS('Sales Hx'!V:V,'Sales Hx'!$B:$B,_xlfn.XLOOKUP(B2805,C:C,B:B),'Sales Hx'!$D:$D,$E2805),SUMIFS('Sales Hx'!V:V,'Sales Hx'!$B:$B,$B2805,'Sales Hx'!$D:$D,$E2805)))</f>
        <v>0</v>
      </c>
      <c r="M2805" s="12">
        <v>0</v>
      </c>
      <c r="N2805" s="15">
        <f t="shared" si="241"/>
        <v>2.7072368421052633</v>
      </c>
      <c r="O2805" s="21">
        <f t="shared" si="239"/>
        <v>0</v>
      </c>
      <c r="P2805" s="24">
        <v>51.33</v>
      </c>
      <c r="Q2805" s="18">
        <f t="shared" si="240"/>
        <v>0</v>
      </c>
      <c r="R2805" s="2">
        <v>1</v>
      </c>
      <c r="S2805" s="2">
        <v>90</v>
      </c>
      <c r="T2805" s="2" t="s">
        <v>4646</v>
      </c>
      <c r="U2805" s="28">
        <f>IF(G2805=0,"",_xlfn.MINIFS('PO Details'!$I:$I,'PO Details'!$D:$D,Planning!$B2805,'PO Details'!$L:$L,Planning!$E2805))</f>
        <v>45443</v>
      </c>
      <c r="V2805" s="29" t="s">
        <v>4639</v>
      </c>
      <c r="W2805" t="str">
        <f t="shared" si="243"/>
        <v/>
      </c>
      <c r="X2805" s="2">
        <v>120</v>
      </c>
    </row>
    <row r="2806" spans="1:24" x14ac:dyDescent="0.25">
      <c r="A2806" s="11" t="s">
        <v>4616</v>
      </c>
      <c r="B2806" s="22" t="s">
        <v>372</v>
      </c>
      <c r="C2806" s="22" t="s">
        <v>5145</v>
      </c>
      <c r="D2806" s="22" t="s">
        <v>373</v>
      </c>
      <c r="E2806" s="31" t="s">
        <v>119</v>
      </c>
      <c r="F2806" s="12">
        <f>SUMIFS('Inventory Details'!$H:$H,'Inventory Details'!$B:$B,$B2806,'Inventory Details'!$E:$E,$E2806)</f>
        <v>0</v>
      </c>
      <c r="G2806" s="12">
        <f>SUMIFS('PO Details'!$H:$H,'PO Details'!$D:$D,Planning!$B2806,'PO Details'!$L:$L,$E2806)</f>
        <v>50</v>
      </c>
      <c r="H2806" s="12">
        <f>SUMIFS('SO Details'!$G:$G,'SO Details'!$D:$D,Planning!$B2806,'SO Details'!$K:$K,$E2806)</f>
        <v>2</v>
      </c>
      <c r="I2806" s="20">
        <f>IF(COUNTIFS($C:$C,B2806)&gt;1,SUMIFS('Sales Hx'!$Q:$Q,'Sales Hx'!$B:$B,_xlfn.XLOOKUP(B2806,C:C,B:B),'Sales Hx'!$D:$D,Planning!$E2806),SUMIFS('Sales Hx'!$Q:$Q,'Sales Hx'!$B:$B,Planning!$B2806,'Sales Hx'!$D:$D,Planning!$E2806))</f>
        <v>14</v>
      </c>
      <c r="J2806" s="16">
        <f>IF(COUNTIFS($C:$C,B2806)&gt;1,SUMIFS('Sales Hx'!$S:$S,'Sales Hx'!$B:$B,_xlfn.XLOOKUP(B2806,C:C,B:B),'Sales Hx'!$D:$D,E2806),SUMIFS('Sales Hx'!$S:$S,'Sales Hx'!$B:$B,$B2806,'Sales Hx'!$D:$D,$E2806))</f>
        <v>0.41447368421052633</v>
      </c>
      <c r="K2806" s="16">
        <f t="shared" si="242"/>
        <v>3.5714285714285716</v>
      </c>
      <c r="L2806" s="12">
        <f>IF(M2806&lt;&gt;"",M2806,IF(COUNTIFS($C:$C,B2806)&gt;1,SUMIFS('Sales Hx'!V:V,'Sales Hx'!$B:$B,_xlfn.XLOOKUP(B2806,C:C,B:B),'Sales Hx'!$D:$D,$E2806),SUMIFS('Sales Hx'!V:V,'Sales Hx'!$B:$B,$B2806,'Sales Hx'!$D:$D,$E2806)))</f>
        <v>0</v>
      </c>
      <c r="M2806" s="12">
        <v>0</v>
      </c>
      <c r="N2806" s="15">
        <f t="shared" si="241"/>
        <v>0.41447368421052633</v>
      </c>
      <c r="O2806" s="21">
        <f t="shared" si="239"/>
        <v>0</v>
      </c>
      <c r="P2806" s="24">
        <v>51.33</v>
      </c>
      <c r="Q2806" s="18">
        <f t="shared" si="240"/>
        <v>0</v>
      </c>
      <c r="R2806" s="2">
        <v>1</v>
      </c>
      <c r="S2806" s="2">
        <v>90</v>
      </c>
      <c r="T2806" s="2" t="s">
        <v>4646</v>
      </c>
      <c r="U2806" s="28">
        <f>IF(G2806=0,"",_xlfn.MINIFS('PO Details'!$I:$I,'PO Details'!$D:$D,Planning!$B2806,'PO Details'!$L:$L,Planning!$E2806))</f>
        <v>45534</v>
      </c>
      <c r="V2806" s="29" t="s">
        <v>4639</v>
      </c>
      <c r="W2806" t="str">
        <f t="shared" si="243"/>
        <v/>
      </c>
      <c r="X2806" s="2">
        <v>120</v>
      </c>
    </row>
    <row r="2807" spans="1:24" x14ac:dyDescent="0.25">
      <c r="A2807" s="11" t="s">
        <v>4616</v>
      </c>
      <c r="B2807" s="22" t="s">
        <v>372</v>
      </c>
      <c r="C2807" s="22" t="s">
        <v>5145</v>
      </c>
      <c r="D2807" s="22" t="s">
        <v>373</v>
      </c>
      <c r="E2807" s="31" t="s">
        <v>113</v>
      </c>
      <c r="F2807" s="12">
        <f>SUMIFS('Inventory Details'!$H:$H,'Inventory Details'!$B:$B,$B2807,'Inventory Details'!$E:$E,$E2807)</f>
        <v>199</v>
      </c>
      <c r="G2807" s="12">
        <f>SUMIFS('PO Details'!$H:$H,'PO Details'!$D:$D,Planning!$B2807,'PO Details'!$L:$L,$E2807)</f>
        <v>225</v>
      </c>
      <c r="H2807" s="12">
        <f>SUMIFS('SO Details'!$G:$G,'SO Details'!$D:$D,Planning!$B2807,'SO Details'!$K:$K,$E2807)</f>
        <v>3</v>
      </c>
      <c r="I2807" s="20">
        <f>IF(COUNTIFS($C:$C,B2807)&gt;1,SUMIFS('Sales Hx'!$Q:$Q,'Sales Hx'!$B:$B,_xlfn.XLOOKUP(B2807,C:C,B:B),'Sales Hx'!$D:$D,Planning!$E2807),SUMIFS('Sales Hx'!$Q:$Q,'Sales Hx'!$B:$B,Planning!$B2807,'Sales Hx'!$D:$D,Planning!$E2807))</f>
        <v>121.8</v>
      </c>
      <c r="J2807" s="16">
        <f>IF(COUNTIFS($C:$C,B2807)&gt;1,SUMIFS('Sales Hx'!$S:$S,'Sales Hx'!$B:$B,_xlfn.XLOOKUP(B2807,C:C,B:B),'Sales Hx'!$D:$D,E2807),SUMIFS('Sales Hx'!$S:$S,'Sales Hx'!$B:$B,$B2807,'Sales Hx'!$D:$D,$E2807))</f>
        <v>1.4144736842105263</v>
      </c>
      <c r="K2807" s="16">
        <f t="shared" si="242"/>
        <v>3.4811165845648606</v>
      </c>
      <c r="L2807" s="12">
        <f>IF(M2807&lt;&gt;"",M2807,IF(COUNTIFS($C:$C,B2807)&gt;1,SUMIFS('Sales Hx'!V:V,'Sales Hx'!$B:$B,_xlfn.XLOOKUP(B2807,C:C,B:B),'Sales Hx'!$D:$D,$E2807),SUMIFS('Sales Hx'!V:V,'Sales Hx'!$B:$B,$B2807,'Sales Hx'!$D:$D,$E2807)))</f>
        <v>0</v>
      </c>
      <c r="M2807" s="12">
        <v>0</v>
      </c>
      <c r="N2807" s="15">
        <f t="shared" si="241"/>
        <v>1.4144736842105263</v>
      </c>
      <c r="O2807" s="21">
        <f t="shared" si="239"/>
        <v>0</v>
      </c>
      <c r="P2807" s="24">
        <v>51.33</v>
      </c>
      <c r="Q2807" s="18">
        <f t="shared" si="240"/>
        <v>0</v>
      </c>
      <c r="R2807" s="2">
        <v>1</v>
      </c>
      <c r="S2807" s="2">
        <v>90</v>
      </c>
      <c r="T2807" s="2" t="s">
        <v>4646</v>
      </c>
      <c r="U2807" s="28">
        <f>IF(G2807=0,"",_xlfn.MINIFS('PO Details'!$I:$I,'PO Details'!$D:$D,Planning!$B2807,'PO Details'!$L:$L,Planning!$E2807))</f>
        <v>45474</v>
      </c>
      <c r="V2807" s="29" t="s">
        <v>4639</v>
      </c>
      <c r="W2807" t="str">
        <f t="shared" si="243"/>
        <v/>
      </c>
      <c r="X2807" s="2">
        <v>120</v>
      </c>
    </row>
    <row r="2808" spans="1:24" x14ac:dyDescent="0.25">
      <c r="A2808" s="11" t="s">
        <v>4616</v>
      </c>
      <c r="B2808" s="22" t="s">
        <v>372</v>
      </c>
      <c r="C2808" s="22" t="s">
        <v>5145</v>
      </c>
      <c r="D2808" s="22" t="s">
        <v>373</v>
      </c>
      <c r="E2808" s="31" t="s">
        <v>15</v>
      </c>
      <c r="F2808" s="12">
        <f>SUMIFS('Inventory Details'!$H:$H,'Inventory Details'!$B:$B,$B2808,'Inventory Details'!$E:$E,$E2808)</f>
        <v>92</v>
      </c>
      <c r="G2808" s="12">
        <f>SUMIFS('PO Details'!$H:$H,'PO Details'!$D:$D,Planning!$B2808,'PO Details'!$L:$L,$E2808)</f>
        <v>120</v>
      </c>
      <c r="H2808" s="12">
        <f>SUMIFS('SO Details'!$G:$G,'SO Details'!$D:$D,Planning!$B2808,'SO Details'!$K:$K,$E2808)</f>
        <v>52</v>
      </c>
      <c r="I2808" s="20">
        <f>IF(COUNTIFS($C:$C,B2808)&gt;1,SUMIFS('Sales Hx'!$Q:$Q,'Sales Hx'!$B:$B,_xlfn.XLOOKUP(B2808,C:C,B:B),'Sales Hx'!$D:$D,Planning!$E2808),SUMIFS('Sales Hx'!$Q:$Q,'Sales Hx'!$B:$B,Planning!$B2808,'Sales Hx'!$D:$D,Planning!$E2808))</f>
        <v>14</v>
      </c>
      <c r="J2808" s="16">
        <f>IF(COUNTIFS($C:$C,B2808)&gt;1,SUMIFS('Sales Hx'!$S:$S,'Sales Hx'!$B:$B,_xlfn.XLOOKUP(B2808,C:C,B:B),'Sales Hx'!$D:$D,E2808),SUMIFS('Sales Hx'!$S:$S,'Sales Hx'!$B:$B,$B2808,'Sales Hx'!$D:$D,$E2808))</f>
        <v>0.91940789473684215</v>
      </c>
      <c r="K2808" s="16">
        <f t="shared" si="242"/>
        <v>15.142857142857142</v>
      </c>
      <c r="L2808" s="12">
        <f>IF(M2808&lt;&gt;"",M2808,IF(COUNTIFS($C:$C,B2808)&gt;1,SUMIFS('Sales Hx'!V:V,'Sales Hx'!$B:$B,_xlfn.XLOOKUP(B2808,C:C,B:B),'Sales Hx'!$D:$D,$E2808),SUMIFS('Sales Hx'!V:V,'Sales Hx'!$B:$B,$B2808,'Sales Hx'!$D:$D,$E2808)))</f>
        <v>0</v>
      </c>
      <c r="M2808" s="12">
        <v>0</v>
      </c>
      <c r="N2808" s="15">
        <f t="shared" si="241"/>
        <v>0.91940789473684215</v>
      </c>
      <c r="O2808" s="21">
        <f t="shared" si="239"/>
        <v>0</v>
      </c>
      <c r="P2808" s="24">
        <v>51.33</v>
      </c>
      <c r="Q2808" s="18">
        <f t="shared" si="240"/>
        <v>0</v>
      </c>
      <c r="R2808" s="2">
        <v>1</v>
      </c>
      <c r="S2808" s="2">
        <v>90</v>
      </c>
      <c r="T2808" s="2" t="s">
        <v>4646</v>
      </c>
      <c r="U2808" s="28">
        <f>IF(G2808=0,"",_xlfn.MINIFS('PO Details'!$I:$I,'PO Details'!$D:$D,Planning!$B2808,'PO Details'!$L:$L,Planning!$E2808))</f>
        <v>45412</v>
      </c>
      <c r="V2808" s="29" t="s">
        <v>4639</v>
      </c>
      <c r="W2808" t="str">
        <f t="shared" si="243"/>
        <v/>
      </c>
      <c r="X2808" s="2">
        <v>120</v>
      </c>
    </row>
    <row r="2809" spans="1:24" x14ac:dyDescent="0.25">
      <c r="A2809" s="11" t="s">
        <v>4616</v>
      </c>
      <c r="B2809" s="22" t="s">
        <v>372</v>
      </c>
      <c r="C2809" s="22" t="s">
        <v>5145</v>
      </c>
      <c r="D2809" s="22" t="s">
        <v>373</v>
      </c>
      <c r="E2809" s="31" t="s">
        <v>109</v>
      </c>
      <c r="F2809" s="12">
        <f>SUMIFS('Inventory Details'!$H:$H,'Inventory Details'!$B:$B,$B2809,'Inventory Details'!$E:$E,$E2809)</f>
        <v>95</v>
      </c>
      <c r="G2809" s="12">
        <f>SUMIFS('PO Details'!$H:$H,'PO Details'!$D:$D,Planning!$B2809,'PO Details'!$L:$L,$E2809)</f>
        <v>100</v>
      </c>
      <c r="H2809" s="12">
        <f>SUMIFS('SO Details'!$G:$G,'SO Details'!$D:$D,Planning!$B2809,'SO Details'!$K:$K,$E2809)</f>
        <v>2</v>
      </c>
      <c r="I2809" s="20">
        <f>IF(COUNTIFS($C:$C,B2809)&gt;1,SUMIFS('Sales Hx'!$Q:$Q,'Sales Hx'!$B:$B,_xlfn.XLOOKUP(B2809,C:C,B:B),'Sales Hx'!$D:$D,Planning!$E2809),SUMIFS('Sales Hx'!$Q:$Q,'Sales Hx'!$B:$B,Planning!$B2809,'Sales Hx'!$D:$D,Planning!$E2809))</f>
        <v>46.199999999999996</v>
      </c>
      <c r="J2809" s="16">
        <f>IF(COUNTIFS($C:$C,B2809)&gt;1,SUMIFS('Sales Hx'!$S:$S,'Sales Hx'!$B:$B,_xlfn.XLOOKUP(B2809,C:C,B:B),'Sales Hx'!$D:$D,E2809),SUMIFS('Sales Hx'!$S:$S,'Sales Hx'!$B:$B,$B2809,'Sales Hx'!$D:$D,$E2809))</f>
        <v>0.57510964912280693</v>
      </c>
      <c r="K2809" s="16">
        <f t="shared" si="242"/>
        <v>4.220779220779221</v>
      </c>
      <c r="L2809" s="12">
        <f>IF(M2809&lt;&gt;"",M2809,IF(COUNTIFS($C:$C,B2809)&gt;1,SUMIFS('Sales Hx'!V:V,'Sales Hx'!$B:$B,_xlfn.XLOOKUP(B2809,C:C,B:B),'Sales Hx'!$D:$D,$E2809),SUMIFS('Sales Hx'!V:V,'Sales Hx'!$B:$B,$B2809,'Sales Hx'!$D:$D,$E2809)))</f>
        <v>0</v>
      </c>
      <c r="M2809" s="12">
        <v>0</v>
      </c>
      <c r="N2809" s="15">
        <f t="shared" si="241"/>
        <v>0.57510964912280693</v>
      </c>
      <c r="O2809" s="21">
        <f t="shared" si="239"/>
        <v>0</v>
      </c>
      <c r="P2809" s="24">
        <v>51.33</v>
      </c>
      <c r="Q2809" s="18">
        <f t="shared" si="240"/>
        <v>0</v>
      </c>
      <c r="R2809" s="2">
        <v>1</v>
      </c>
      <c r="S2809" s="2">
        <v>90</v>
      </c>
      <c r="T2809" s="2" t="s">
        <v>4646</v>
      </c>
      <c r="U2809" s="28">
        <f>IF(G2809=0,"",_xlfn.MINIFS('PO Details'!$I:$I,'PO Details'!$D:$D,Planning!$B2809,'PO Details'!$L:$L,Planning!$E2809))</f>
        <v>45458</v>
      </c>
      <c r="V2809" s="29" t="s">
        <v>4639</v>
      </c>
      <c r="W2809" t="str">
        <f t="shared" si="243"/>
        <v/>
      </c>
      <c r="X2809" s="2">
        <v>120</v>
      </c>
    </row>
    <row r="2810" spans="1:24" x14ac:dyDescent="0.25">
      <c r="A2810" s="11" t="s">
        <v>4616</v>
      </c>
      <c r="B2810" s="22" t="s">
        <v>372</v>
      </c>
      <c r="C2810" s="22" t="s">
        <v>5145</v>
      </c>
      <c r="D2810" s="22" t="s">
        <v>373</v>
      </c>
      <c r="E2810" s="31" t="s">
        <v>108</v>
      </c>
      <c r="F2810" s="12">
        <f>SUMIFS('Inventory Details'!$H:$H,'Inventory Details'!$B:$B,$B2810,'Inventory Details'!$E:$E,$E2810)</f>
        <v>0</v>
      </c>
      <c r="G2810" s="12">
        <f>SUMIFS('PO Details'!$H:$H,'PO Details'!$D:$D,Planning!$B2810,'PO Details'!$L:$L,$E2810)</f>
        <v>21</v>
      </c>
      <c r="H2810" s="12">
        <f>SUMIFS('SO Details'!$G:$G,'SO Details'!$D:$D,Planning!$B2810,'SO Details'!$K:$K,$E2810)</f>
        <v>0</v>
      </c>
      <c r="I2810" s="20">
        <f>IF(COUNTIFS($C:$C,B2810)&gt;1,SUMIFS('Sales Hx'!$Q:$Q,'Sales Hx'!$B:$B,_xlfn.XLOOKUP(B2810,C:C,B:B),'Sales Hx'!$D:$D,Planning!$E2810),SUMIFS('Sales Hx'!$Q:$Q,'Sales Hx'!$B:$B,Planning!$B2810,'Sales Hx'!$D:$D,Planning!$E2810))</f>
        <v>7</v>
      </c>
      <c r="J2810" s="16">
        <f>IF(COUNTIFS($C:$C,B2810)&gt;1,SUMIFS('Sales Hx'!$S:$S,'Sales Hx'!$B:$B,_xlfn.XLOOKUP(B2810,C:C,B:B),'Sales Hx'!$D:$D,E2810),SUMIFS('Sales Hx'!$S:$S,'Sales Hx'!$B:$B,$B2810,'Sales Hx'!$D:$D,$E2810))</f>
        <v>0.21334586466165414</v>
      </c>
      <c r="K2810" s="16">
        <f t="shared" si="242"/>
        <v>3</v>
      </c>
      <c r="L2810" s="12">
        <f>IF(M2810&lt;&gt;"",M2810,IF(COUNTIFS($C:$C,B2810)&gt;1,SUMIFS('Sales Hx'!V:V,'Sales Hx'!$B:$B,_xlfn.XLOOKUP(B2810,C:C,B:B),'Sales Hx'!$D:$D,$E2810),SUMIFS('Sales Hx'!V:V,'Sales Hx'!$B:$B,$B2810,'Sales Hx'!$D:$D,$E2810)))</f>
        <v>0</v>
      </c>
      <c r="M2810" s="12">
        <v>0</v>
      </c>
      <c r="N2810" s="15">
        <f t="shared" si="241"/>
        <v>0.21334586466165414</v>
      </c>
      <c r="O2810" s="21">
        <f t="shared" si="239"/>
        <v>0</v>
      </c>
      <c r="P2810" s="24">
        <v>51.33</v>
      </c>
      <c r="Q2810" s="18">
        <f t="shared" si="240"/>
        <v>0</v>
      </c>
      <c r="R2810" s="2">
        <v>1</v>
      </c>
      <c r="S2810" s="2">
        <v>90</v>
      </c>
      <c r="T2810" s="2" t="s">
        <v>4646</v>
      </c>
      <c r="U2810" s="28">
        <f>IF(G2810=0,"",_xlfn.MINIFS('PO Details'!$I:$I,'PO Details'!$D:$D,Planning!$B2810,'PO Details'!$L:$L,Planning!$E2810))</f>
        <v>45443</v>
      </c>
      <c r="V2810" s="29" t="s">
        <v>4639</v>
      </c>
      <c r="W2810" t="str">
        <f t="shared" si="243"/>
        <v/>
      </c>
      <c r="X2810" s="2">
        <v>120</v>
      </c>
    </row>
    <row r="2811" spans="1:24" x14ac:dyDescent="0.25">
      <c r="A2811" s="11" t="s">
        <v>4616</v>
      </c>
      <c r="B2811" s="22" t="s">
        <v>372</v>
      </c>
      <c r="C2811" s="22" t="s">
        <v>5145</v>
      </c>
      <c r="D2811" s="22" t="s">
        <v>373</v>
      </c>
      <c r="E2811" s="31" t="s">
        <v>752</v>
      </c>
      <c r="F2811" s="12">
        <f>SUMIFS('Inventory Details'!$H:$H,'Inventory Details'!$B:$B,$B2811,'Inventory Details'!$E:$E,$E2811)</f>
        <v>1</v>
      </c>
      <c r="G2811" s="12">
        <f>SUMIFS('PO Details'!$H:$H,'PO Details'!$D:$D,Planning!$B2811,'PO Details'!$L:$L,$E2811)</f>
        <v>0</v>
      </c>
      <c r="H2811" s="12">
        <f>SUMIFS('SO Details'!$G:$G,'SO Details'!$D:$D,Planning!$B2811,'SO Details'!$K:$K,$E2811)</f>
        <v>0</v>
      </c>
      <c r="I2811" s="20">
        <f>IF(COUNTIFS($C:$C,B2811)&gt;1,SUMIFS('Sales Hx'!$Q:$Q,'Sales Hx'!$B:$B,_xlfn.XLOOKUP(B2811,C:C,B:B),'Sales Hx'!$D:$D,Planning!$E2811),SUMIFS('Sales Hx'!$Q:$Q,'Sales Hx'!$B:$B,Planning!$B2811,'Sales Hx'!$D:$D,Planning!$E2811))</f>
        <v>0</v>
      </c>
      <c r="J2811" s="16">
        <f>IF(COUNTIFS($C:$C,B2811)&gt;1,SUMIFS('Sales Hx'!$S:$S,'Sales Hx'!$B:$B,_xlfn.XLOOKUP(B2811,C:C,B:B),'Sales Hx'!$D:$D,E2811),SUMIFS('Sales Hx'!$S:$S,'Sales Hx'!$B:$B,$B2811,'Sales Hx'!$D:$D,$E2811))</f>
        <v>0</v>
      </c>
      <c r="K2811" s="16">
        <f t="shared" si="242"/>
        <v>0</v>
      </c>
      <c r="L2811" s="12">
        <f>IF(M2811&lt;&gt;"",M2811,IF(COUNTIFS($C:$C,B2811)&gt;1,SUMIFS('Sales Hx'!V:V,'Sales Hx'!$B:$B,_xlfn.XLOOKUP(B2811,C:C,B:B),'Sales Hx'!$D:$D,$E2811),SUMIFS('Sales Hx'!V:V,'Sales Hx'!$B:$B,$B2811,'Sales Hx'!$D:$D,$E2811)))</f>
        <v>0</v>
      </c>
      <c r="M2811" s="12">
        <v>0</v>
      </c>
      <c r="N2811" s="15">
        <f t="shared" si="241"/>
        <v>0</v>
      </c>
      <c r="O2811" s="21">
        <f t="shared" si="239"/>
        <v>0</v>
      </c>
      <c r="P2811" s="24">
        <v>51.33</v>
      </c>
      <c r="Q2811" s="18">
        <f t="shared" si="240"/>
        <v>0</v>
      </c>
      <c r="R2811" s="2">
        <v>1</v>
      </c>
      <c r="S2811" s="2">
        <v>90</v>
      </c>
      <c r="T2811" s="2" t="s">
        <v>4646</v>
      </c>
      <c r="U2811" s="28" t="str">
        <f>IF(G2811=0,"",_xlfn.MINIFS('PO Details'!$I:$I,'PO Details'!$D:$D,Planning!$B2811,'PO Details'!$L:$L,Planning!$E2811))</f>
        <v/>
      </c>
      <c r="V2811" s="29" t="s">
        <v>4639</v>
      </c>
      <c r="W2811" t="str">
        <f t="shared" si="243"/>
        <v/>
      </c>
      <c r="X2811" s="2">
        <v>120</v>
      </c>
    </row>
    <row r="2812" spans="1:24" x14ac:dyDescent="0.25">
      <c r="A2812" s="11" t="s">
        <v>4616</v>
      </c>
      <c r="B2812" s="22" t="s">
        <v>372</v>
      </c>
      <c r="C2812" s="22" t="s">
        <v>5145</v>
      </c>
      <c r="D2812" s="22" t="s">
        <v>373</v>
      </c>
      <c r="E2812" s="31" t="s">
        <v>1201</v>
      </c>
      <c r="F2812" s="12">
        <f>SUMIFS('Inventory Details'!$H:$H,'Inventory Details'!$B:$B,$B2812,'Inventory Details'!$E:$E,$E2812)</f>
        <v>0</v>
      </c>
      <c r="G2812" s="12">
        <f>SUMIFS('PO Details'!$H:$H,'PO Details'!$D:$D,Planning!$B2812,'PO Details'!$L:$L,$E2812)</f>
        <v>0</v>
      </c>
      <c r="H2812" s="12">
        <f>SUMIFS('SO Details'!$G:$G,'SO Details'!$D:$D,Planning!$B2812,'SO Details'!$K:$K,$E2812)</f>
        <v>0</v>
      </c>
      <c r="I2812" s="20">
        <f>IF(COUNTIFS($C:$C,B2812)&gt;1,SUMIFS('Sales Hx'!$Q:$Q,'Sales Hx'!$B:$B,_xlfn.XLOOKUP(B2812,C:C,B:B),'Sales Hx'!$D:$D,Planning!$E2812),SUMIFS('Sales Hx'!$Q:$Q,'Sales Hx'!$B:$B,Planning!$B2812,'Sales Hx'!$D:$D,Planning!$E2812))</f>
        <v>0</v>
      </c>
      <c r="J2812" s="16">
        <f>IF(COUNTIFS($C:$C,B2812)&gt;1,SUMIFS('Sales Hx'!$S:$S,'Sales Hx'!$B:$B,_xlfn.XLOOKUP(B2812,C:C,B:B),'Sales Hx'!$D:$D,E2812),SUMIFS('Sales Hx'!$S:$S,'Sales Hx'!$B:$B,$B2812,'Sales Hx'!$D:$D,$E2812))</f>
        <v>0</v>
      </c>
      <c r="K2812" s="16">
        <f t="shared" si="242"/>
        <v>0</v>
      </c>
      <c r="L2812" s="12">
        <f>IF(M2812&lt;&gt;"",M2812,IF(COUNTIFS($C:$C,B2812)&gt;1,SUMIFS('Sales Hx'!V:V,'Sales Hx'!$B:$B,_xlfn.XLOOKUP(B2812,C:C,B:B),'Sales Hx'!$D:$D,$E2812),SUMIFS('Sales Hx'!V:V,'Sales Hx'!$B:$B,$B2812,'Sales Hx'!$D:$D,$E2812)))</f>
        <v>0</v>
      </c>
      <c r="M2812" s="12">
        <v>0</v>
      </c>
      <c r="N2812" s="15">
        <f t="shared" si="241"/>
        <v>0</v>
      </c>
      <c r="O2812" s="21">
        <f t="shared" si="239"/>
        <v>0</v>
      </c>
      <c r="P2812" s="24">
        <v>51.33</v>
      </c>
      <c r="Q2812" s="18">
        <f t="shared" si="240"/>
        <v>0</v>
      </c>
      <c r="R2812" s="2">
        <v>1</v>
      </c>
      <c r="S2812" s="2">
        <v>90</v>
      </c>
      <c r="T2812" s="2" t="s">
        <v>4646</v>
      </c>
      <c r="U2812" s="28" t="str">
        <f>IF(G2812=0,"",_xlfn.MINIFS('PO Details'!$I:$I,'PO Details'!$D:$D,Planning!$B2812,'PO Details'!$L:$L,Planning!$E2812))</f>
        <v/>
      </c>
      <c r="V2812" s="29" t="s">
        <v>4639</v>
      </c>
      <c r="W2812" t="str">
        <f t="shared" si="243"/>
        <v/>
      </c>
      <c r="X2812" s="2">
        <v>120</v>
      </c>
    </row>
    <row r="2813" spans="1:24" x14ac:dyDescent="0.25">
      <c r="A2813" s="11" t="s">
        <v>4616</v>
      </c>
      <c r="B2813" s="22" t="s">
        <v>372</v>
      </c>
      <c r="C2813" s="22" t="s">
        <v>5145</v>
      </c>
      <c r="D2813" s="22" t="s">
        <v>373</v>
      </c>
      <c r="E2813" s="31" t="s">
        <v>820</v>
      </c>
      <c r="F2813" s="12">
        <f>SUMIFS('Inventory Details'!$H:$H,'Inventory Details'!$B:$B,$B2813,'Inventory Details'!$E:$E,$E2813)</f>
        <v>41</v>
      </c>
      <c r="G2813" s="12">
        <f>SUMIFS('PO Details'!$H:$H,'PO Details'!$D:$D,Planning!$B2813,'PO Details'!$L:$L,$E2813)</f>
        <v>0</v>
      </c>
      <c r="H2813" s="12">
        <f>SUMIFS('SO Details'!$G:$G,'SO Details'!$D:$D,Planning!$B2813,'SO Details'!$K:$K,$E2813)</f>
        <v>1</v>
      </c>
      <c r="I2813" s="20">
        <f>IF(COUNTIFS($C:$C,B2813)&gt;1,SUMIFS('Sales Hx'!$Q:$Q,'Sales Hx'!$B:$B,_xlfn.XLOOKUP(B2813,C:C,B:B),'Sales Hx'!$D:$D,Planning!$E2813),SUMIFS('Sales Hx'!$Q:$Q,'Sales Hx'!$B:$B,Planning!$B2813,'Sales Hx'!$D:$D,Planning!$E2813))</f>
        <v>1.4</v>
      </c>
      <c r="J2813" s="16">
        <f>IF(COUNTIFS($C:$C,B2813)&gt;1,SUMIFS('Sales Hx'!$S:$S,'Sales Hx'!$B:$B,_xlfn.XLOOKUP(B2813,C:C,B:B),'Sales Hx'!$D:$D,E2813),SUMIFS('Sales Hx'!$S:$S,'Sales Hx'!$B:$B,$B2813,'Sales Hx'!$D:$D,$E2813))</f>
        <v>0.14736842105263157</v>
      </c>
      <c r="K2813" s="16">
        <f t="shared" si="242"/>
        <v>29.285714285714288</v>
      </c>
      <c r="L2813" s="12">
        <f>IF(M2813&lt;&gt;"",M2813,IF(COUNTIFS($C:$C,B2813)&gt;1,SUMIFS('Sales Hx'!V:V,'Sales Hx'!$B:$B,_xlfn.XLOOKUP(B2813,C:C,B:B),'Sales Hx'!$D:$D,$E2813),SUMIFS('Sales Hx'!V:V,'Sales Hx'!$B:$B,$B2813,'Sales Hx'!$D:$D,$E2813)))</f>
        <v>0</v>
      </c>
      <c r="M2813" s="12">
        <v>0</v>
      </c>
      <c r="N2813" s="15">
        <f t="shared" si="241"/>
        <v>0.14736842105263157</v>
      </c>
      <c r="O2813" s="21">
        <f t="shared" si="239"/>
        <v>0</v>
      </c>
      <c r="P2813" s="24">
        <v>51.33</v>
      </c>
      <c r="Q2813" s="18">
        <f t="shared" si="240"/>
        <v>0</v>
      </c>
      <c r="R2813" s="2">
        <v>1</v>
      </c>
      <c r="S2813" s="2">
        <v>90</v>
      </c>
      <c r="T2813" s="2" t="s">
        <v>4646</v>
      </c>
      <c r="U2813" s="28" t="str">
        <f>IF(G2813=0,"",_xlfn.MINIFS('PO Details'!$I:$I,'PO Details'!$D:$D,Planning!$B2813,'PO Details'!$L:$L,Planning!$E2813))</f>
        <v/>
      </c>
      <c r="V2813" s="29" t="s">
        <v>4639</v>
      </c>
      <c r="W2813" t="str">
        <f t="shared" si="243"/>
        <v>Max</v>
      </c>
      <c r="X2813" s="2">
        <v>120</v>
      </c>
    </row>
    <row r="2814" spans="1:24" x14ac:dyDescent="0.25">
      <c r="A2814" s="11" t="s">
        <v>4616</v>
      </c>
      <c r="B2814" s="22" t="s">
        <v>372</v>
      </c>
      <c r="C2814" s="22" t="s">
        <v>5145</v>
      </c>
      <c r="D2814" s="22" t="s">
        <v>373</v>
      </c>
      <c r="E2814" s="31" t="s">
        <v>861</v>
      </c>
      <c r="F2814" s="12">
        <f>SUMIFS('Inventory Details'!$H:$H,'Inventory Details'!$B:$B,$B2814,'Inventory Details'!$E:$E,$E2814)</f>
        <v>0</v>
      </c>
      <c r="G2814" s="12">
        <f>SUMIFS('PO Details'!$H:$H,'PO Details'!$D:$D,Planning!$B2814,'PO Details'!$L:$L,$E2814)</f>
        <v>0</v>
      </c>
      <c r="H2814" s="12">
        <f>SUMIFS('SO Details'!$G:$G,'SO Details'!$D:$D,Planning!$B2814,'SO Details'!$K:$K,$E2814)</f>
        <v>0</v>
      </c>
      <c r="I2814" s="20">
        <f>IF(COUNTIFS($C:$C,B2814)&gt;1,SUMIFS('Sales Hx'!$Q:$Q,'Sales Hx'!$B:$B,_xlfn.XLOOKUP(B2814,C:C,B:B),'Sales Hx'!$D:$D,Planning!$E2814),SUMIFS('Sales Hx'!$Q:$Q,'Sales Hx'!$B:$B,Planning!$B2814,'Sales Hx'!$D:$D,Planning!$E2814))</f>
        <v>0</v>
      </c>
      <c r="J2814" s="16">
        <f>IF(COUNTIFS($C:$C,B2814)&gt;1,SUMIFS('Sales Hx'!$S:$S,'Sales Hx'!$B:$B,_xlfn.XLOOKUP(B2814,C:C,B:B),'Sales Hx'!$D:$D,E2814),SUMIFS('Sales Hx'!$S:$S,'Sales Hx'!$B:$B,$B2814,'Sales Hx'!$D:$D,$E2814))</f>
        <v>4.3859649122807015E-2</v>
      </c>
      <c r="K2814" s="16">
        <f t="shared" si="242"/>
        <v>0</v>
      </c>
      <c r="L2814" s="12">
        <f>IF(M2814&lt;&gt;"",M2814,IF(COUNTIFS($C:$C,B2814)&gt;1,SUMIFS('Sales Hx'!V:V,'Sales Hx'!$B:$B,_xlfn.XLOOKUP(B2814,C:C,B:B),'Sales Hx'!$D:$D,$E2814),SUMIFS('Sales Hx'!V:V,'Sales Hx'!$B:$B,$B2814,'Sales Hx'!$D:$D,$E2814)))</f>
        <v>0</v>
      </c>
      <c r="M2814" s="12">
        <v>0</v>
      </c>
      <c r="N2814" s="15">
        <f t="shared" si="241"/>
        <v>4.3859649122807015E-2</v>
      </c>
      <c r="O2814" s="21">
        <f t="shared" si="239"/>
        <v>0</v>
      </c>
      <c r="P2814" s="24">
        <v>51.33</v>
      </c>
      <c r="Q2814" s="18">
        <f t="shared" si="240"/>
        <v>0</v>
      </c>
      <c r="R2814" s="2">
        <v>1</v>
      </c>
      <c r="S2814" s="2">
        <v>90</v>
      </c>
      <c r="T2814" s="2" t="s">
        <v>4646</v>
      </c>
      <c r="U2814" s="28" t="str">
        <f>IF(G2814=0,"",_xlfn.MINIFS('PO Details'!$I:$I,'PO Details'!$D:$D,Planning!$B2814,'PO Details'!$L:$L,Planning!$E2814))</f>
        <v/>
      </c>
      <c r="V2814" s="29" t="s">
        <v>4639</v>
      </c>
      <c r="W2814" t="str">
        <f t="shared" si="243"/>
        <v/>
      </c>
      <c r="X2814" s="2">
        <v>120</v>
      </c>
    </row>
    <row r="2815" spans="1:24" x14ac:dyDescent="0.25">
      <c r="A2815" s="11" t="s">
        <v>4616</v>
      </c>
      <c r="B2815" s="22" t="s">
        <v>372</v>
      </c>
      <c r="C2815" s="22" t="s">
        <v>5145</v>
      </c>
      <c r="D2815" s="22" t="s">
        <v>373</v>
      </c>
      <c r="E2815" s="31" t="s">
        <v>2214</v>
      </c>
      <c r="F2815" s="12">
        <f>SUMIFS('Inventory Details'!$H:$H,'Inventory Details'!$B:$B,$B2815,'Inventory Details'!$E:$E,$E2815)</f>
        <v>0</v>
      </c>
      <c r="G2815" s="12">
        <f>SUMIFS('PO Details'!$H:$H,'PO Details'!$D:$D,Planning!$B2815,'PO Details'!$L:$L,$E2815)</f>
        <v>0</v>
      </c>
      <c r="H2815" s="12">
        <f>SUMIFS('SO Details'!$G:$G,'SO Details'!$D:$D,Planning!$B2815,'SO Details'!$K:$K,$E2815)</f>
        <v>1</v>
      </c>
      <c r="I2815" s="20">
        <f>IF(COUNTIFS($C:$C,B2815)&gt;1,SUMIFS('Sales Hx'!$Q:$Q,'Sales Hx'!$B:$B,_xlfn.XLOOKUP(B2815,C:C,B:B),'Sales Hx'!$D:$D,Planning!$E2815),SUMIFS('Sales Hx'!$Q:$Q,'Sales Hx'!$B:$B,Planning!$B2815,'Sales Hx'!$D:$D,Planning!$E2815))</f>
        <v>0</v>
      </c>
      <c r="J2815" s="16">
        <f>IF(COUNTIFS($C:$C,B2815)&gt;1,SUMIFS('Sales Hx'!$S:$S,'Sales Hx'!$B:$B,_xlfn.XLOOKUP(B2815,C:C,B:B),'Sales Hx'!$D:$D,E2815),SUMIFS('Sales Hx'!$S:$S,'Sales Hx'!$B:$B,$B2815,'Sales Hx'!$D:$D,$E2815))</f>
        <v>9.0460526315789477E-2</v>
      </c>
      <c r="K2815" s="16">
        <f t="shared" si="242"/>
        <v>0</v>
      </c>
      <c r="L2815" s="12">
        <f>IF(M2815&lt;&gt;"",M2815,IF(COUNTIFS($C:$C,B2815)&gt;1,SUMIFS('Sales Hx'!V:V,'Sales Hx'!$B:$B,_xlfn.XLOOKUP(B2815,C:C,B:B),'Sales Hx'!$D:$D,$E2815),SUMIFS('Sales Hx'!V:V,'Sales Hx'!$B:$B,$B2815,'Sales Hx'!$D:$D,$E2815)))</f>
        <v>0</v>
      </c>
      <c r="M2815" s="12">
        <v>0</v>
      </c>
      <c r="N2815" s="15">
        <f t="shared" si="241"/>
        <v>9.0460526315789477E-2</v>
      </c>
      <c r="O2815" s="21">
        <f t="shared" si="239"/>
        <v>0</v>
      </c>
      <c r="P2815" s="24">
        <v>51.33</v>
      </c>
      <c r="Q2815" s="18">
        <f t="shared" si="240"/>
        <v>0</v>
      </c>
      <c r="R2815" s="2">
        <v>1</v>
      </c>
      <c r="S2815" s="2">
        <v>90</v>
      </c>
      <c r="T2815" s="2" t="s">
        <v>4646</v>
      </c>
      <c r="U2815" s="28" t="str">
        <f>IF(G2815=0,"",_xlfn.MINIFS('PO Details'!$I:$I,'PO Details'!$D:$D,Planning!$B2815,'PO Details'!$L:$L,Planning!$E2815))</f>
        <v/>
      </c>
      <c r="V2815" s="29" t="s">
        <v>4639</v>
      </c>
      <c r="W2815" t="str">
        <f t="shared" si="243"/>
        <v/>
      </c>
      <c r="X2815" s="2">
        <v>120</v>
      </c>
    </row>
    <row r="2816" spans="1:24" x14ac:dyDescent="0.25">
      <c r="A2816" s="11"/>
      <c r="B2816" s="22" t="s">
        <v>5145</v>
      </c>
      <c r="C2816" s="22"/>
      <c r="D2816" s="22" t="s">
        <v>5146</v>
      </c>
      <c r="E2816" s="31" t="s">
        <v>106</v>
      </c>
      <c r="F2816" s="12">
        <f>SUMIFS('Inventory Details'!$H:$H,'Inventory Details'!$B:$B,$B2816,'Inventory Details'!$E:$E,$E2816)</f>
        <v>0</v>
      </c>
      <c r="G2816" s="12">
        <f>SUMIFS('PO Details'!$H:$H,'PO Details'!$D:$D,Planning!$B2816,'PO Details'!$L:$L,$E2816)</f>
        <v>65</v>
      </c>
      <c r="H2816" s="12">
        <f>SUMIFS('SO Details'!$G:$G,'SO Details'!$D:$D,Planning!$B2816,'SO Details'!$K:$K,$E2816)</f>
        <v>0</v>
      </c>
      <c r="I2816" s="20">
        <f>IF(COUNTIFS($C:$C,B2816)&gt;1,SUMIFS('Sales Hx'!$Q:$Q,'Sales Hx'!$B:$B,_xlfn.XLOOKUP(B2816,C:C,B:B),'Sales Hx'!$D:$D,Planning!$E2816),SUMIFS('Sales Hx'!$Q:$Q,'Sales Hx'!$B:$B,Planning!$B2816,'Sales Hx'!$D:$D,Planning!$E2816))</f>
        <v>263.2</v>
      </c>
      <c r="J2816" s="16">
        <f>IF(COUNTIFS($C:$C,B2816)&gt;1,SUMIFS('Sales Hx'!$S:$S,'Sales Hx'!$B:$B,_xlfn.XLOOKUP(B2816,C:C,B:B),'Sales Hx'!$D:$D,E2816),SUMIFS('Sales Hx'!$S:$S,'Sales Hx'!$B:$B,$B2816,'Sales Hx'!$D:$D,$E2816))</f>
        <v>2.7072368421052633</v>
      </c>
      <c r="K2816" s="16">
        <f t="shared" si="242"/>
        <v>0.24696048632218845</v>
      </c>
      <c r="L2816" s="12">
        <f>IF(M2816&lt;&gt;"",M2816,IF(COUNTIFS($C:$C,B2816)&gt;1,SUMIFS('Sales Hx'!V:V,'Sales Hx'!$B:$B,_xlfn.XLOOKUP(B2816,C:C,B:B),'Sales Hx'!$D:$D,$E2816),SUMIFS('Sales Hx'!V:V,'Sales Hx'!$B:$B,$B2816,'Sales Hx'!$D:$D,$E2816)))</f>
        <v>0</v>
      </c>
      <c r="M2816" s="12">
        <v>0</v>
      </c>
      <c r="N2816" s="15">
        <f t="shared" si="241"/>
        <v>2.7072368421052633</v>
      </c>
      <c r="O2816" s="21">
        <f t="shared" si="239"/>
        <v>0</v>
      </c>
      <c r="P2816" s="24">
        <v>69.350399999999993</v>
      </c>
      <c r="Q2816" s="18">
        <f t="shared" si="240"/>
        <v>0</v>
      </c>
      <c r="R2816" s="2">
        <v>1</v>
      </c>
      <c r="S2816" s="2">
        <v>90</v>
      </c>
      <c r="T2816" s="2" t="s">
        <v>4647</v>
      </c>
      <c r="U2816" s="28">
        <f>IF(G2816=0,"",_xlfn.MINIFS('PO Details'!$I:$I,'PO Details'!$D:$D,Planning!$B2816,'PO Details'!$L:$L,Planning!$E2816))</f>
        <v>45490</v>
      </c>
      <c r="V2816" s="29" t="s">
        <v>4640</v>
      </c>
      <c r="W2816" t="str">
        <f t="shared" si="243"/>
        <v/>
      </c>
      <c r="X2816" s="2">
        <v>120</v>
      </c>
    </row>
    <row r="2817" spans="1:24" x14ac:dyDescent="0.25">
      <c r="A2817" s="11"/>
      <c r="B2817" s="22" t="s">
        <v>5145</v>
      </c>
      <c r="C2817" s="22"/>
      <c r="D2817" s="22" t="s">
        <v>5146</v>
      </c>
      <c r="E2817" s="31" t="s">
        <v>109</v>
      </c>
      <c r="F2817" s="12">
        <f>SUMIFS('Inventory Details'!$H:$H,'Inventory Details'!$B:$B,$B2817,'Inventory Details'!$E:$E,$E2817)</f>
        <v>0</v>
      </c>
      <c r="G2817" s="12">
        <f>SUMIFS('PO Details'!$H:$H,'PO Details'!$D:$D,Planning!$B2817,'PO Details'!$L:$L,$E2817)</f>
        <v>43</v>
      </c>
      <c r="H2817" s="12">
        <f>SUMIFS('SO Details'!$G:$G,'SO Details'!$D:$D,Planning!$B2817,'SO Details'!$K:$K,$E2817)</f>
        <v>0</v>
      </c>
      <c r="I2817" s="20">
        <f>IF(COUNTIFS($C:$C,B2817)&gt;1,SUMIFS('Sales Hx'!$Q:$Q,'Sales Hx'!$B:$B,_xlfn.XLOOKUP(B2817,C:C,B:B),'Sales Hx'!$D:$D,Planning!$E2817),SUMIFS('Sales Hx'!$Q:$Q,'Sales Hx'!$B:$B,Planning!$B2817,'Sales Hx'!$D:$D,Planning!$E2817))</f>
        <v>46.199999999999996</v>
      </c>
      <c r="J2817" s="16">
        <f>IF(COUNTIFS($C:$C,B2817)&gt;1,SUMIFS('Sales Hx'!$S:$S,'Sales Hx'!$B:$B,_xlfn.XLOOKUP(B2817,C:C,B:B),'Sales Hx'!$D:$D,E2817),SUMIFS('Sales Hx'!$S:$S,'Sales Hx'!$B:$B,$B2817,'Sales Hx'!$D:$D,$E2817))</f>
        <v>0.57510964912280693</v>
      </c>
      <c r="K2817" s="16">
        <f t="shared" si="242"/>
        <v>0.93073593073593086</v>
      </c>
      <c r="L2817" s="12">
        <f>IF(M2817&lt;&gt;"",M2817,IF(COUNTIFS($C:$C,B2817)&gt;1,SUMIFS('Sales Hx'!V:V,'Sales Hx'!$B:$B,_xlfn.XLOOKUP(B2817,C:C,B:B),'Sales Hx'!$D:$D,$E2817),SUMIFS('Sales Hx'!V:V,'Sales Hx'!$B:$B,$B2817,'Sales Hx'!$D:$D,$E2817)))</f>
        <v>0</v>
      </c>
      <c r="M2817" s="12">
        <v>0</v>
      </c>
      <c r="N2817" s="15">
        <f t="shared" si="241"/>
        <v>0.57510964912280693</v>
      </c>
      <c r="O2817" s="21">
        <f t="shared" si="239"/>
        <v>0</v>
      </c>
      <c r="P2817" s="24">
        <v>69.350399999999993</v>
      </c>
      <c r="Q2817" s="18">
        <f t="shared" si="240"/>
        <v>0</v>
      </c>
      <c r="R2817" s="2">
        <v>1</v>
      </c>
      <c r="S2817" s="2">
        <v>90</v>
      </c>
      <c r="T2817" s="2" t="s">
        <v>4647</v>
      </c>
      <c r="U2817" s="28">
        <f>IF(G2817=0,"",_xlfn.MINIFS('PO Details'!$I:$I,'PO Details'!$D:$D,Planning!$B2817,'PO Details'!$L:$L,Planning!$E2817))</f>
        <v>45490</v>
      </c>
      <c r="V2817" s="29" t="s">
        <v>4640</v>
      </c>
      <c r="W2817" t="str">
        <f t="shared" si="243"/>
        <v/>
      </c>
      <c r="X2817" s="2">
        <v>120</v>
      </c>
    </row>
    <row r="2818" spans="1:24" x14ac:dyDescent="0.25">
      <c r="A2818" s="11"/>
      <c r="B2818" s="22" t="s">
        <v>5145</v>
      </c>
      <c r="C2818" s="22"/>
      <c r="D2818" s="22" t="s">
        <v>5146</v>
      </c>
      <c r="E2818" s="31" t="s">
        <v>113</v>
      </c>
      <c r="F2818" s="12">
        <f>SUMIFS('Inventory Details'!$H:$H,'Inventory Details'!$B:$B,$B2818,'Inventory Details'!$E:$E,$E2818)</f>
        <v>0</v>
      </c>
      <c r="G2818" s="12">
        <f>SUMIFS('PO Details'!$H:$H,'PO Details'!$D:$D,Planning!$B2818,'PO Details'!$L:$L,$E2818)</f>
        <v>43</v>
      </c>
      <c r="H2818" s="12">
        <f>SUMIFS('SO Details'!$G:$G,'SO Details'!$D:$D,Planning!$B2818,'SO Details'!$K:$K,$E2818)</f>
        <v>0</v>
      </c>
      <c r="I2818" s="20">
        <f>IF(COUNTIFS($C:$C,B2818)&gt;1,SUMIFS('Sales Hx'!$Q:$Q,'Sales Hx'!$B:$B,_xlfn.XLOOKUP(B2818,C:C,B:B),'Sales Hx'!$D:$D,Planning!$E2818),SUMIFS('Sales Hx'!$Q:$Q,'Sales Hx'!$B:$B,Planning!$B2818,'Sales Hx'!$D:$D,Planning!$E2818))</f>
        <v>121.8</v>
      </c>
      <c r="J2818" s="16">
        <f>IF(COUNTIFS($C:$C,B2818)&gt;1,SUMIFS('Sales Hx'!$S:$S,'Sales Hx'!$B:$B,_xlfn.XLOOKUP(B2818,C:C,B:B),'Sales Hx'!$D:$D,E2818),SUMIFS('Sales Hx'!$S:$S,'Sales Hx'!$B:$B,$B2818,'Sales Hx'!$D:$D,$E2818))</f>
        <v>1.4144736842105263</v>
      </c>
      <c r="K2818" s="16">
        <f t="shared" si="242"/>
        <v>0.35303776683087029</v>
      </c>
      <c r="L2818" s="12">
        <f>IF(M2818&lt;&gt;"",M2818,IF(COUNTIFS($C:$C,B2818)&gt;1,SUMIFS('Sales Hx'!V:V,'Sales Hx'!$B:$B,_xlfn.XLOOKUP(B2818,C:C,B:B),'Sales Hx'!$D:$D,$E2818),SUMIFS('Sales Hx'!V:V,'Sales Hx'!$B:$B,$B2818,'Sales Hx'!$D:$D,$E2818)))</f>
        <v>0</v>
      </c>
      <c r="M2818" s="12">
        <v>0</v>
      </c>
      <c r="N2818" s="15">
        <f t="shared" si="241"/>
        <v>1.4144736842105263</v>
      </c>
      <c r="O2818" s="21">
        <f t="shared" ref="O2818:O2881" si="244">MROUND(ROUND(IFERROR(IF(C2818&lt;&gt;"",0,IF(T2818="DC'd",0,IF(AND(J2818=0,F2818+G2818&lt;H2818),H2818-F2818+G2818,IF(F2818+G2818&lt;N2818,N2818+MAX((IF(J2818*R2818&gt;F2818,F2818,J2818*R2818))+J2818*S2818-F2818-G2818+H2818,0))))),0),0),1)</f>
        <v>0</v>
      </c>
      <c r="P2818" s="24">
        <v>69.350399999999993</v>
      </c>
      <c r="Q2818" s="18">
        <f t="shared" si="240"/>
        <v>0</v>
      </c>
      <c r="R2818" s="2">
        <v>1</v>
      </c>
      <c r="S2818" s="2">
        <v>90</v>
      </c>
      <c r="T2818" s="2" t="s">
        <v>4647</v>
      </c>
      <c r="U2818" s="28">
        <f>IF(G2818=0,"",_xlfn.MINIFS('PO Details'!$I:$I,'PO Details'!$D:$D,Planning!$B2818,'PO Details'!$L:$L,Planning!$E2818))</f>
        <v>45490</v>
      </c>
      <c r="V2818" s="29" t="s">
        <v>4640</v>
      </c>
      <c r="W2818" t="str">
        <f t="shared" si="243"/>
        <v/>
      </c>
      <c r="X2818" s="2">
        <v>120</v>
      </c>
    </row>
    <row r="2819" spans="1:24" x14ac:dyDescent="0.25">
      <c r="A2819" s="11"/>
      <c r="B2819" s="22" t="s">
        <v>5145</v>
      </c>
      <c r="C2819" s="22"/>
      <c r="D2819" s="22" t="s">
        <v>5146</v>
      </c>
      <c r="E2819" s="31" t="s">
        <v>820</v>
      </c>
      <c r="F2819" s="12">
        <f>SUMIFS('Inventory Details'!$H:$H,'Inventory Details'!$B:$B,$B2819,'Inventory Details'!$E:$E,$E2819)</f>
        <v>0</v>
      </c>
      <c r="G2819" s="12">
        <f>SUMIFS('PO Details'!$H:$H,'PO Details'!$D:$D,Planning!$B2819,'PO Details'!$L:$L,$E2819)</f>
        <v>24</v>
      </c>
      <c r="H2819" s="12">
        <f>SUMIFS('SO Details'!$G:$G,'SO Details'!$D:$D,Planning!$B2819,'SO Details'!$K:$K,$E2819)</f>
        <v>0</v>
      </c>
      <c r="I2819" s="20">
        <f>IF(COUNTIFS($C:$C,B2819)&gt;1,SUMIFS('Sales Hx'!$Q:$Q,'Sales Hx'!$B:$B,_xlfn.XLOOKUP(B2819,C:C,B:B),'Sales Hx'!$D:$D,Planning!$E2819),SUMIFS('Sales Hx'!$Q:$Q,'Sales Hx'!$B:$B,Planning!$B2819,'Sales Hx'!$D:$D,Planning!$E2819))</f>
        <v>1.4</v>
      </c>
      <c r="J2819" s="16">
        <f>IF(COUNTIFS($C:$C,B2819)&gt;1,SUMIFS('Sales Hx'!$S:$S,'Sales Hx'!$B:$B,_xlfn.XLOOKUP(B2819,C:C,B:B),'Sales Hx'!$D:$D,E2819),SUMIFS('Sales Hx'!$S:$S,'Sales Hx'!$B:$B,$B2819,'Sales Hx'!$D:$D,$E2819))</f>
        <v>0.14736842105263157</v>
      </c>
      <c r="K2819" s="16">
        <f t="shared" si="242"/>
        <v>17.142857142857142</v>
      </c>
      <c r="L2819" s="12">
        <f>IF(M2819&lt;&gt;"",M2819,IF(COUNTIFS($C:$C,B2819)&gt;1,SUMIFS('Sales Hx'!V:V,'Sales Hx'!$B:$B,_xlfn.XLOOKUP(B2819,C:C,B:B),'Sales Hx'!$D:$D,$E2819),SUMIFS('Sales Hx'!V:V,'Sales Hx'!$B:$B,$B2819,'Sales Hx'!$D:$D,$E2819)))</f>
        <v>0</v>
      </c>
      <c r="M2819" s="12">
        <v>0</v>
      </c>
      <c r="N2819" s="15">
        <f t="shared" si="241"/>
        <v>0.14736842105263157</v>
      </c>
      <c r="O2819" s="21">
        <f t="shared" si="244"/>
        <v>0</v>
      </c>
      <c r="P2819" s="24">
        <v>69.350399999999993</v>
      </c>
      <c r="Q2819" s="18">
        <f t="shared" si="240"/>
        <v>0</v>
      </c>
      <c r="R2819" s="2">
        <v>1</v>
      </c>
      <c r="S2819" s="2">
        <v>90</v>
      </c>
      <c r="T2819" s="2" t="s">
        <v>4647</v>
      </c>
      <c r="U2819" s="28">
        <f>IF(G2819=0,"",_xlfn.MINIFS('PO Details'!$I:$I,'PO Details'!$D:$D,Planning!$B2819,'PO Details'!$L:$L,Planning!$E2819))</f>
        <v>45490</v>
      </c>
      <c r="V2819" s="29" t="s">
        <v>4640</v>
      </c>
      <c r="W2819" t="str">
        <f t="shared" si="243"/>
        <v>Max</v>
      </c>
      <c r="X2819" s="2">
        <v>120</v>
      </c>
    </row>
    <row r="2820" spans="1:24" x14ac:dyDescent="0.25">
      <c r="A2820" s="11"/>
      <c r="B2820" s="22" t="s">
        <v>5145</v>
      </c>
      <c r="C2820" s="22"/>
      <c r="D2820" s="22" t="s">
        <v>5146</v>
      </c>
      <c r="E2820" s="31" t="s">
        <v>4746</v>
      </c>
      <c r="F2820" s="12">
        <f>SUMIFS('Inventory Details'!$H:$H,'Inventory Details'!$B:$B,$B2820,'Inventory Details'!$E:$E,$E2820)</f>
        <v>0</v>
      </c>
      <c r="G2820" s="12">
        <f>SUMIFS('PO Details'!$H:$H,'PO Details'!$D:$D,Planning!$B2820,'PO Details'!$L:$L,$E2820)</f>
        <v>75</v>
      </c>
      <c r="H2820" s="12">
        <f>SUMIFS('SO Details'!$G:$G,'SO Details'!$D:$D,Planning!$B2820,'SO Details'!$K:$K,$E2820)</f>
        <v>0</v>
      </c>
      <c r="I2820" s="20">
        <f>IF(COUNTIFS($C:$C,B2820)&gt;1,SUMIFS('Sales Hx'!$Q:$Q,'Sales Hx'!$B:$B,_xlfn.XLOOKUP(B2820,C:C,B:B),'Sales Hx'!$D:$D,Planning!$E2820),SUMIFS('Sales Hx'!$Q:$Q,'Sales Hx'!$B:$B,Planning!$B2820,'Sales Hx'!$D:$D,Planning!$E2820))</f>
        <v>396.2</v>
      </c>
      <c r="J2820" s="16">
        <f>IF(COUNTIFS($C:$C,B2820)&gt;1,SUMIFS('Sales Hx'!$S:$S,'Sales Hx'!$B:$B,_xlfn.XLOOKUP(B2820,C:C,B:B),'Sales Hx'!$D:$D,E2820),SUMIFS('Sales Hx'!$S:$S,'Sales Hx'!$B:$B,$B2820,'Sales Hx'!$D:$D,$E2820))</f>
        <v>4.5202850877192979</v>
      </c>
      <c r="K2820" s="16">
        <f t="shared" si="242"/>
        <v>0.18929833417465927</v>
      </c>
      <c r="L2820" s="12">
        <f>IF(M2820&lt;&gt;"",M2820,IF(COUNTIFS($C:$C,B2820)&gt;1,SUMIFS('Sales Hx'!V:V,'Sales Hx'!$B:$B,_xlfn.XLOOKUP(B2820,C:C,B:B),'Sales Hx'!$D:$D,$E2820),SUMIFS('Sales Hx'!V:V,'Sales Hx'!$B:$B,$B2820,'Sales Hx'!$D:$D,$E2820)))</f>
        <v>0</v>
      </c>
      <c r="M2820" s="12">
        <v>0</v>
      </c>
      <c r="N2820" s="15">
        <f t="shared" si="241"/>
        <v>4.5202850877192979</v>
      </c>
      <c r="O2820" s="21">
        <f t="shared" si="244"/>
        <v>0</v>
      </c>
      <c r="P2820" s="24">
        <v>69.350399999999993</v>
      </c>
      <c r="Q2820" s="18">
        <f t="shared" si="240"/>
        <v>0</v>
      </c>
      <c r="R2820" s="2">
        <v>1</v>
      </c>
      <c r="S2820" s="2">
        <v>90</v>
      </c>
      <c r="T2820" s="2" t="s">
        <v>4647</v>
      </c>
      <c r="U2820" s="28">
        <f>IF(G2820=0,"",_xlfn.MINIFS('PO Details'!$I:$I,'PO Details'!$D:$D,Planning!$B2820,'PO Details'!$L:$L,Planning!$E2820))</f>
        <v>45490</v>
      </c>
      <c r="V2820" s="29" t="s">
        <v>4640</v>
      </c>
      <c r="W2820" t="str">
        <f t="shared" si="243"/>
        <v/>
      </c>
      <c r="X2820" s="2">
        <v>120</v>
      </c>
    </row>
    <row r="2821" spans="1:24" x14ac:dyDescent="0.25">
      <c r="A2821" s="11"/>
      <c r="B2821" s="22" t="s">
        <v>5148</v>
      </c>
      <c r="C2821" s="22"/>
      <c r="D2821" s="22" t="s">
        <v>5149</v>
      </c>
      <c r="E2821" s="31" t="s">
        <v>106</v>
      </c>
      <c r="F2821" s="12">
        <f>SUMIFS('Inventory Details'!$H:$H,'Inventory Details'!$B:$B,$B2821,'Inventory Details'!$E:$E,$E2821)</f>
        <v>0</v>
      </c>
      <c r="G2821" s="12">
        <f>SUMIFS('PO Details'!$H:$H,'PO Details'!$D:$D,Planning!$B2821,'PO Details'!$L:$L,$E2821)</f>
        <v>14</v>
      </c>
      <c r="H2821" s="12">
        <f>SUMIFS('SO Details'!$G:$G,'SO Details'!$D:$D,Planning!$B2821,'SO Details'!$K:$K,$E2821)</f>
        <v>0</v>
      </c>
      <c r="I2821" s="20">
        <f>IF(COUNTIFS($C:$C,B2821)&gt;1,SUMIFS('Sales Hx'!$Q:$Q,'Sales Hx'!$B:$B,_xlfn.XLOOKUP(B2821,C:C,B:B),'Sales Hx'!$D:$D,Planning!$E2821),SUMIFS('Sales Hx'!$Q:$Q,'Sales Hx'!$B:$B,Planning!$B2821,'Sales Hx'!$D:$D,Planning!$E2821))</f>
        <v>0</v>
      </c>
      <c r="J2821" s="16">
        <f>IF(COUNTIFS($C:$C,B2821)&gt;1,SUMIFS('Sales Hx'!$S:$S,'Sales Hx'!$B:$B,_xlfn.XLOOKUP(B2821,C:C,B:B),'Sales Hx'!$D:$D,E2821),SUMIFS('Sales Hx'!$S:$S,'Sales Hx'!$B:$B,$B2821,'Sales Hx'!$D:$D,$E2821))</f>
        <v>0</v>
      </c>
      <c r="K2821" s="16">
        <f t="shared" si="242"/>
        <v>0</v>
      </c>
      <c r="L2821" s="12">
        <f>IF(M2821&lt;&gt;"",M2821,IF(COUNTIFS($C:$C,B2821)&gt;1,SUMIFS('Sales Hx'!V:V,'Sales Hx'!$B:$B,_xlfn.XLOOKUP(B2821,C:C,B:B),'Sales Hx'!$D:$D,$E2821),SUMIFS('Sales Hx'!V:V,'Sales Hx'!$B:$B,$B2821,'Sales Hx'!$D:$D,$E2821)))</f>
        <v>0</v>
      </c>
      <c r="M2821" s="12">
        <v>0</v>
      </c>
      <c r="N2821" s="15">
        <f t="shared" si="241"/>
        <v>0</v>
      </c>
      <c r="O2821" s="21">
        <f t="shared" si="244"/>
        <v>0</v>
      </c>
      <c r="P2821" s="24">
        <v>75.584100000000007</v>
      </c>
      <c r="Q2821" s="18">
        <f t="shared" si="240"/>
        <v>0</v>
      </c>
      <c r="R2821" s="2">
        <v>1</v>
      </c>
      <c r="S2821" s="2">
        <v>90</v>
      </c>
      <c r="T2821" s="2" t="s">
        <v>4647</v>
      </c>
      <c r="U2821" s="28">
        <f>IF(G2821=0,"",_xlfn.MINIFS('PO Details'!$I:$I,'PO Details'!$D:$D,Planning!$B2821,'PO Details'!$L:$L,Planning!$E2821))</f>
        <v>45490</v>
      </c>
      <c r="V2821" s="29" t="s">
        <v>4640</v>
      </c>
      <c r="W2821" t="str">
        <f t="shared" si="243"/>
        <v>Max</v>
      </c>
      <c r="X2821" s="2">
        <v>120</v>
      </c>
    </row>
    <row r="2822" spans="1:24" x14ac:dyDescent="0.25">
      <c r="A2822" s="11"/>
      <c r="B2822" s="22" t="s">
        <v>5148</v>
      </c>
      <c r="C2822" s="22"/>
      <c r="D2822" s="22" t="s">
        <v>5149</v>
      </c>
      <c r="E2822" s="31" t="s">
        <v>109</v>
      </c>
      <c r="F2822" s="12">
        <f>SUMIFS('Inventory Details'!$H:$H,'Inventory Details'!$B:$B,$B2822,'Inventory Details'!$E:$E,$E2822)</f>
        <v>0</v>
      </c>
      <c r="G2822" s="12">
        <f>SUMIFS('PO Details'!$H:$H,'PO Details'!$D:$D,Planning!$B2822,'PO Details'!$L:$L,$E2822)</f>
        <v>8</v>
      </c>
      <c r="H2822" s="12">
        <f>SUMIFS('SO Details'!$G:$G,'SO Details'!$D:$D,Planning!$B2822,'SO Details'!$K:$K,$E2822)</f>
        <v>0</v>
      </c>
      <c r="I2822" s="20">
        <f>IF(COUNTIFS($C:$C,B2822)&gt;1,SUMIFS('Sales Hx'!$Q:$Q,'Sales Hx'!$B:$B,_xlfn.XLOOKUP(B2822,C:C,B:B),'Sales Hx'!$D:$D,Planning!$E2822),SUMIFS('Sales Hx'!$Q:$Q,'Sales Hx'!$B:$B,Planning!$B2822,'Sales Hx'!$D:$D,Planning!$E2822))</f>
        <v>0</v>
      </c>
      <c r="J2822" s="16">
        <f>IF(COUNTIFS($C:$C,B2822)&gt;1,SUMIFS('Sales Hx'!$S:$S,'Sales Hx'!$B:$B,_xlfn.XLOOKUP(B2822,C:C,B:B),'Sales Hx'!$D:$D,E2822),SUMIFS('Sales Hx'!$S:$S,'Sales Hx'!$B:$B,$B2822,'Sales Hx'!$D:$D,$E2822))</f>
        <v>0</v>
      </c>
      <c r="K2822" s="16">
        <f t="shared" si="242"/>
        <v>0</v>
      </c>
      <c r="L2822" s="12">
        <f>IF(M2822&lt;&gt;"",M2822,IF(COUNTIFS($C:$C,B2822)&gt;1,SUMIFS('Sales Hx'!V:V,'Sales Hx'!$B:$B,_xlfn.XLOOKUP(B2822,C:C,B:B),'Sales Hx'!$D:$D,$E2822),SUMIFS('Sales Hx'!V:V,'Sales Hx'!$B:$B,$B2822,'Sales Hx'!$D:$D,$E2822)))</f>
        <v>0</v>
      </c>
      <c r="M2822" s="12">
        <v>0</v>
      </c>
      <c r="N2822" s="15">
        <f t="shared" si="241"/>
        <v>0</v>
      </c>
      <c r="O2822" s="21">
        <f t="shared" si="244"/>
        <v>0</v>
      </c>
      <c r="P2822" s="24">
        <v>75.584100000000007</v>
      </c>
      <c r="Q2822" s="18">
        <f t="shared" si="240"/>
        <v>0</v>
      </c>
      <c r="R2822" s="2">
        <v>1</v>
      </c>
      <c r="S2822" s="2">
        <v>90</v>
      </c>
      <c r="T2822" s="2" t="s">
        <v>4647</v>
      </c>
      <c r="U2822" s="28">
        <f>IF(G2822=0,"",_xlfn.MINIFS('PO Details'!$I:$I,'PO Details'!$D:$D,Planning!$B2822,'PO Details'!$L:$L,Planning!$E2822))</f>
        <v>45490</v>
      </c>
      <c r="V2822" s="29" t="s">
        <v>4640</v>
      </c>
      <c r="W2822" t="str">
        <f t="shared" si="243"/>
        <v>Max</v>
      </c>
      <c r="X2822" s="2">
        <v>120</v>
      </c>
    </row>
    <row r="2823" spans="1:24" x14ac:dyDescent="0.25">
      <c r="A2823" s="11"/>
      <c r="B2823" s="22" t="s">
        <v>5148</v>
      </c>
      <c r="C2823" s="22"/>
      <c r="D2823" s="22" t="s">
        <v>5149</v>
      </c>
      <c r="E2823" s="31" t="s">
        <v>113</v>
      </c>
      <c r="F2823" s="12">
        <f>SUMIFS('Inventory Details'!$H:$H,'Inventory Details'!$B:$B,$B2823,'Inventory Details'!$E:$E,$E2823)</f>
        <v>0</v>
      </c>
      <c r="G2823" s="12">
        <f>SUMIFS('PO Details'!$H:$H,'PO Details'!$D:$D,Planning!$B2823,'PO Details'!$L:$L,$E2823)</f>
        <v>8</v>
      </c>
      <c r="H2823" s="12">
        <f>SUMIFS('SO Details'!$G:$G,'SO Details'!$D:$D,Planning!$B2823,'SO Details'!$K:$K,$E2823)</f>
        <v>0</v>
      </c>
      <c r="I2823" s="20">
        <f>IF(COUNTIFS($C:$C,B2823)&gt;1,SUMIFS('Sales Hx'!$Q:$Q,'Sales Hx'!$B:$B,_xlfn.XLOOKUP(B2823,C:C,B:B),'Sales Hx'!$D:$D,Planning!$E2823),SUMIFS('Sales Hx'!$Q:$Q,'Sales Hx'!$B:$B,Planning!$B2823,'Sales Hx'!$D:$D,Planning!$E2823))</f>
        <v>0</v>
      </c>
      <c r="J2823" s="16">
        <f>IF(COUNTIFS($C:$C,B2823)&gt;1,SUMIFS('Sales Hx'!$S:$S,'Sales Hx'!$B:$B,_xlfn.XLOOKUP(B2823,C:C,B:B),'Sales Hx'!$D:$D,E2823),SUMIFS('Sales Hx'!$S:$S,'Sales Hx'!$B:$B,$B2823,'Sales Hx'!$D:$D,$E2823))</f>
        <v>0</v>
      </c>
      <c r="K2823" s="16">
        <f t="shared" si="242"/>
        <v>0</v>
      </c>
      <c r="L2823" s="12">
        <f>IF(M2823&lt;&gt;"",M2823,IF(COUNTIFS($C:$C,B2823)&gt;1,SUMIFS('Sales Hx'!V:V,'Sales Hx'!$B:$B,_xlfn.XLOOKUP(B2823,C:C,B:B),'Sales Hx'!$D:$D,$E2823),SUMIFS('Sales Hx'!V:V,'Sales Hx'!$B:$B,$B2823,'Sales Hx'!$D:$D,$E2823)))</f>
        <v>0</v>
      </c>
      <c r="M2823" s="12">
        <v>0</v>
      </c>
      <c r="N2823" s="15">
        <f t="shared" si="241"/>
        <v>0</v>
      </c>
      <c r="O2823" s="21">
        <f t="shared" si="244"/>
        <v>0</v>
      </c>
      <c r="P2823" s="24">
        <v>75.584100000000007</v>
      </c>
      <c r="Q2823" s="18">
        <f t="shared" si="240"/>
        <v>0</v>
      </c>
      <c r="R2823" s="2">
        <v>1</v>
      </c>
      <c r="S2823" s="2">
        <v>90</v>
      </c>
      <c r="T2823" s="2" t="s">
        <v>4647</v>
      </c>
      <c r="U2823" s="28">
        <f>IF(G2823=0,"",_xlfn.MINIFS('PO Details'!$I:$I,'PO Details'!$D:$D,Planning!$B2823,'PO Details'!$L:$L,Planning!$E2823))</f>
        <v>45490</v>
      </c>
      <c r="V2823" s="29" t="s">
        <v>4640</v>
      </c>
      <c r="W2823" t="str">
        <f t="shared" si="243"/>
        <v>Max</v>
      </c>
      <c r="X2823" s="2">
        <v>120</v>
      </c>
    </row>
    <row r="2824" spans="1:24" x14ac:dyDescent="0.25">
      <c r="A2824" s="11"/>
      <c r="B2824" s="22" t="s">
        <v>5148</v>
      </c>
      <c r="C2824" s="22"/>
      <c r="D2824" s="22" t="s">
        <v>5149</v>
      </c>
      <c r="E2824" s="31" t="s">
        <v>820</v>
      </c>
      <c r="F2824" s="12">
        <f>SUMIFS('Inventory Details'!$H:$H,'Inventory Details'!$B:$B,$B2824,'Inventory Details'!$E:$E,$E2824)</f>
        <v>0</v>
      </c>
      <c r="G2824" s="12">
        <f>SUMIFS('PO Details'!$H:$H,'PO Details'!$D:$D,Planning!$B2824,'PO Details'!$L:$L,$E2824)</f>
        <v>5</v>
      </c>
      <c r="H2824" s="12">
        <f>SUMIFS('SO Details'!$G:$G,'SO Details'!$D:$D,Planning!$B2824,'SO Details'!$K:$K,$E2824)</f>
        <v>0</v>
      </c>
      <c r="I2824" s="20">
        <f>IF(COUNTIFS($C:$C,B2824)&gt;1,SUMIFS('Sales Hx'!$Q:$Q,'Sales Hx'!$B:$B,_xlfn.XLOOKUP(B2824,C:C,B:B),'Sales Hx'!$D:$D,Planning!$E2824),SUMIFS('Sales Hx'!$Q:$Q,'Sales Hx'!$B:$B,Planning!$B2824,'Sales Hx'!$D:$D,Planning!$E2824))</f>
        <v>0</v>
      </c>
      <c r="J2824" s="16">
        <f>IF(COUNTIFS($C:$C,B2824)&gt;1,SUMIFS('Sales Hx'!$S:$S,'Sales Hx'!$B:$B,_xlfn.XLOOKUP(B2824,C:C,B:B),'Sales Hx'!$D:$D,E2824),SUMIFS('Sales Hx'!$S:$S,'Sales Hx'!$B:$B,$B2824,'Sales Hx'!$D:$D,$E2824))</f>
        <v>0</v>
      </c>
      <c r="K2824" s="16">
        <f t="shared" si="242"/>
        <v>0</v>
      </c>
      <c r="L2824" s="12">
        <f>IF(M2824&lt;&gt;"",M2824,IF(COUNTIFS($C:$C,B2824)&gt;1,SUMIFS('Sales Hx'!V:V,'Sales Hx'!$B:$B,_xlfn.XLOOKUP(B2824,C:C,B:B),'Sales Hx'!$D:$D,$E2824),SUMIFS('Sales Hx'!V:V,'Sales Hx'!$B:$B,$B2824,'Sales Hx'!$D:$D,$E2824)))</f>
        <v>0</v>
      </c>
      <c r="M2824" s="12">
        <v>0</v>
      </c>
      <c r="N2824" s="15">
        <f t="shared" si="241"/>
        <v>0</v>
      </c>
      <c r="O2824" s="21">
        <f t="shared" si="244"/>
        <v>0</v>
      </c>
      <c r="P2824" s="24">
        <v>75.584100000000007</v>
      </c>
      <c r="Q2824" s="18">
        <f t="shared" si="240"/>
        <v>0</v>
      </c>
      <c r="R2824" s="2">
        <v>1</v>
      </c>
      <c r="S2824" s="2">
        <v>90</v>
      </c>
      <c r="T2824" s="2" t="s">
        <v>4647</v>
      </c>
      <c r="U2824" s="28">
        <f>IF(G2824=0,"",_xlfn.MINIFS('PO Details'!$I:$I,'PO Details'!$D:$D,Planning!$B2824,'PO Details'!$L:$L,Planning!$E2824))</f>
        <v>45490</v>
      </c>
      <c r="V2824" s="29" t="s">
        <v>4640</v>
      </c>
      <c r="W2824" t="str">
        <f t="shared" si="243"/>
        <v>Max</v>
      </c>
      <c r="X2824" s="2">
        <v>120</v>
      </c>
    </row>
    <row r="2825" spans="1:24" x14ac:dyDescent="0.25">
      <c r="A2825" s="11"/>
      <c r="B2825" s="22" t="s">
        <v>5148</v>
      </c>
      <c r="C2825" s="22"/>
      <c r="D2825" s="22" t="s">
        <v>5149</v>
      </c>
      <c r="E2825" s="31" t="s">
        <v>4746</v>
      </c>
      <c r="F2825" s="12">
        <f>SUMIFS('Inventory Details'!$H:$H,'Inventory Details'!$B:$B,$B2825,'Inventory Details'!$E:$E,$E2825)</f>
        <v>0</v>
      </c>
      <c r="G2825" s="12">
        <f>SUMIFS('PO Details'!$H:$H,'PO Details'!$D:$D,Planning!$B2825,'PO Details'!$L:$L,$E2825)</f>
        <v>15</v>
      </c>
      <c r="H2825" s="12">
        <f>SUMIFS('SO Details'!$G:$G,'SO Details'!$D:$D,Planning!$B2825,'SO Details'!$K:$K,$E2825)</f>
        <v>0</v>
      </c>
      <c r="I2825" s="20">
        <f>IF(COUNTIFS($C:$C,B2825)&gt;1,SUMIFS('Sales Hx'!$Q:$Q,'Sales Hx'!$B:$B,_xlfn.XLOOKUP(B2825,C:C,B:B),'Sales Hx'!$D:$D,Planning!$E2825),SUMIFS('Sales Hx'!$Q:$Q,'Sales Hx'!$B:$B,Planning!$B2825,'Sales Hx'!$D:$D,Planning!$E2825))</f>
        <v>0</v>
      </c>
      <c r="J2825" s="16">
        <f>IF(COUNTIFS($C:$C,B2825)&gt;1,SUMIFS('Sales Hx'!$S:$S,'Sales Hx'!$B:$B,_xlfn.XLOOKUP(B2825,C:C,B:B),'Sales Hx'!$D:$D,E2825),SUMIFS('Sales Hx'!$S:$S,'Sales Hx'!$B:$B,$B2825,'Sales Hx'!$D:$D,$E2825))</f>
        <v>0</v>
      </c>
      <c r="K2825" s="16">
        <f t="shared" si="242"/>
        <v>0</v>
      </c>
      <c r="L2825" s="12">
        <f>IF(M2825&lt;&gt;"",M2825,IF(COUNTIFS($C:$C,B2825)&gt;1,SUMIFS('Sales Hx'!V:V,'Sales Hx'!$B:$B,_xlfn.XLOOKUP(B2825,C:C,B:B),'Sales Hx'!$D:$D,$E2825),SUMIFS('Sales Hx'!V:V,'Sales Hx'!$B:$B,$B2825,'Sales Hx'!$D:$D,$E2825)))</f>
        <v>0</v>
      </c>
      <c r="M2825" s="12">
        <v>0</v>
      </c>
      <c r="N2825" s="15">
        <f t="shared" si="241"/>
        <v>0</v>
      </c>
      <c r="O2825" s="21">
        <f t="shared" si="244"/>
        <v>0</v>
      </c>
      <c r="P2825" s="24">
        <v>75.584100000000007</v>
      </c>
      <c r="Q2825" s="18">
        <f t="shared" si="240"/>
        <v>0</v>
      </c>
      <c r="R2825" s="2">
        <v>1</v>
      </c>
      <c r="S2825" s="2">
        <v>90</v>
      </c>
      <c r="T2825" s="2" t="s">
        <v>4647</v>
      </c>
      <c r="U2825" s="28">
        <f>IF(G2825=0,"",_xlfn.MINIFS('PO Details'!$I:$I,'PO Details'!$D:$D,Planning!$B2825,'PO Details'!$L:$L,Planning!$E2825))</f>
        <v>45490</v>
      </c>
      <c r="V2825" s="29" t="s">
        <v>4640</v>
      </c>
      <c r="W2825" t="str">
        <f t="shared" si="243"/>
        <v>Max</v>
      </c>
      <c r="X2825" s="2">
        <v>120</v>
      </c>
    </row>
    <row r="2826" spans="1:24" x14ac:dyDescent="0.25">
      <c r="A2826" s="11"/>
      <c r="B2826" s="22" t="s">
        <v>1779</v>
      </c>
      <c r="C2826" s="22"/>
      <c r="D2826" s="22" t="s">
        <v>1780</v>
      </c>
      <c r="E2826" s="31" t="s">
        <v>119</v>
      </c>
      <c r="F2826" s="12">
        <f>SUMIFS('Inventory Details'!$H:$H,'Inventory Details'!$B:$B,$B2826,'Inventory Details'!$E:$E,$E2826)</f>
        <v>13</v>
      </c>
      <c r="G2826" s="12">
        <f>SUMIFS('PO Details'!$H:$H,'PO Details'!$D:$D,Planning!$B2826,'PO Details'!$L:$L,$E2826)</f>
        <v>0</v>
      </c>
      <c r="H2826" s="12">
        <f>SUMIFS('SO Details'!$G:$G,'SO Details'!$D:$D,Planning!$B2826,'SO Details'!$K:$K,$E2826)</f>
        <v>0</v>
      </c>
      <c r="I2826" s="20">
        <f>IF(COUNTIFS($C:$C,B2826)&gt;1,SUMIFS('Sales Hx'!$Q:$Q,'Sales Hx'!$B:$B,_xlfn.XLOOKUP(B2826,C:C,B:B),'Sales Hx'!$D:$D,Planning!$E2826),SUMIFS('Sales Hx'!$Q:$Q,'Sales Hx'!$B:$B,Planning!$B2826,'Sales Hx'!$D:$D,Planning!$E2826))</f>
        <v>0</v>
      </c>
      <c r="J2826" s="16">
        <f>IF(COUNTIFS($C:$C,B2826)&gt;1,SUMIFS('Sales Hx'!$S:$S,'Sales Hx'!$B:$B,_xlfn.XLOOKUP(B2826,C:C,B:B),'Sales Hx'!$D:$D,E2826),SUMIFS('Sales Hx'!$S:$S,'Sales Hx'!$B:$B,$B2826,'Sales Hx'!$D:$D,$E2826))</f>
        <v>0</v>
      </c>
      <c r="K2826" s="16">
        <f t="shared" si="242"/>
        <v>0</v>
      </c>
      <c r="L2826" s="12">
        <f>IF(M2826&lt;&gt;"",M2826,IF(COUNTIFS($C:$C,B2826)&gt;1,SUMIFS('Sales Hx'!V:V,'Sales Hx'!$B:$B,_xlfn.XLOOKUP(B2826,C:C,B:B),'Sales Hx'!$D:$D,$E2826),SUMIFS('Sales Hx'!V:V,'Sales Hx'!$B:$B,$B2826,'Sales Hx'!$D:$D,$E2826)))</f>
        <v>0</v>
      </c>
      <c r="M2826" s="12">
        <v>0</v>
      </c>
      <c r="N2826" s="15">
        <f t="shared" si="241"/>
        <v>0</v>
      </c>
      <c r="O2826" s="21">
        <f t="shared" si="244"/>
        <v>0</v>
      </c>
      <c r="P2826" s="24">
        <v>51.33</v>
      </c>
      <c r="Q2826" s="18">
        <f t="shared" si="240"/>
        <v>0</v>
      </c>
      <c r="R2826" s="2">
        <v>1</v>
      </c>
      <c r="S2826" s="2">
        <v>120</v>
      </c>
      <c r="T2826" s="2" t="s">
        <v>4647</v>
      </c>
      <c r="U2826" s="28" t="str">
        <f>IF(G2826=0,"",_xlfn.MINIFS('PO Details'!$I:$I,'PO Details'!$D:$D,Planning!$B2826,'PO Details'!$L:$L,Planning!$E2826))</f>
        <v/>
      </c>
      <c r="V2826" s="29" t="s">
        <v>4640</v>
      </c>
      <c r="W2826" t="str">
        <f t="shared" si="243"/>
        <v>Max</v>
      </c>
      <c r="X2826" s="2">
        <v>120</v>
      </c>
    </row>
    <row r="2827" spans="1:24" x14ac:dyDescent="0.25">
      <c r="A2827" s="11" t="s">
        <v>4616</v>
      </c>
      <c r="B2827" s="22" t="s">
        <v>374</v>
      </c>
      <c r="C2827" s="22"/>
      <c r="D2827" s="22" t="s">
        <v>375</v>
      </c>
      <c r="E2827" s="31" t="s">
        <v>4746</v>
      </c>
      <c r="F2827" s="12">
        <f>SUMIFS('Inventory Details'!$H:$H,'Inventory Details'!$B:$B,$B2827,'Inventory Details'!$E:$E,$E2827)</f>
        <v>442</v>
      </c>
      <c r="G2827" s="12">
        <f>SUMIFS('PO Details'!$H:$H,'PO Details'!$D:$D,Planning!$B2827,'PO Details'!$L:$L,$E2827)</f>
        <v>740</v>
      </c>
      <c r="H2827" s="12">
        <f>SUMIFS('SO Details'!$G:$G,'SO Details'!$D:$D,Planning!$B2827,'SO Details'!$K:$K,$E2827)</f>
        <v>19</v>
      </c>
      <c r="I2827" s="20">
        <f>IF(COUNTIFS($C:$C,B2827)&gt;1,SUMIFS('Sales Hx'!$Q:$Q,'Sales Hx'!$B:$B,_xlfn.XLOOKUP(B2827,C:C,B:B),'Sales Hx'!$D:$D,Planning!$E2827),SUMIFS('Sales Hx'!$Q:$Q,'Sales Hx'!$B:$B,Planning!$B2827,'Sales Hx'!$D:$D,Planning!$E2827))</f>
        <v>446.59999999999997</v>
      </c>
      <c r="J2827" s="16">
        <f>IF(COUNTIFS($C:$C,B2827)&gt;1,SUMIFS('Sales Hx'!$S:$S,'Sales Hx'!$B:$B,_xlfn.XLOOKUP(B2827,C:C,B:B),'Sales Hx'!$D:$D,E2827),SUMIFS('Sales Hx'!$S:$S,'Sales Hx'!$B:$B,$B2827,'Sales Hx'!$D:$D,$E2827))</f>
        <v>5.0203349282296656</v>
      </c>
      <c r="K2827" s="16">
        <f t="shared" si="242"/>
        <v>2.6466636811464399</v>
      </c>
      <c r="L2827" s="12">
        <f>IF(M2827&lt;&gt;"",M2827,IF(COUNTIFS($C:$C,B2827)&gt;1,SUMIFS('Sales Hx'!V:V,'Sales Hx'!$B:$B,_xlfn.XLOOKUP(B2827,C:C,B:B),'Sales Hx'!$D:$D,$E2827),SUMIFS('Sales Hx'!V:V,'Sales Hx'!$B:$B,$B2827,'Sales Hx'!$D:$D,$E2827)))</f>
        <v>0</v>
      </c>
      <c r="M2827" s="12">
        <v>0</v>
      </c>
      <c r="N2827" s="15">
        <f t="shared" si="241"/>
        <v>5.0203349282296656</v>
      </c>
      <c r="O2827" s="21">
        <f t="shared" si="244"/>
        <v>0</v>
      </c>
      <c r="P2827" s="24">
        <v>48.36</v>
      </c>
      <c r="Q2827" s="18">
        <f t="shared" si="240"/>
        <v>0</v>
      </c>
      <c r="R2827" s="2">
        <v>1</v>
      </c>
      <c r="S2827" s="2">
        <v>90</v>
      </c>
      <c r="T2827" s="2" t="s">
        <v>4647</v>
      </c>
      <c r="U2827" s="28">
        <f>IF(G2827=0,"",_xlfn.MINIFS('PO Details'!$I:$I,'PO Details'!$D:$D,Planning!$B2827,'PO Details'!$L:$L,Planning!$E2827))</f>
        <v>45450</v>
      </c>
      <c r="V2827" s="29" t="s">
        <v>4639</v>
      </c>
      <c r="W2827" t="str">
        <f t="shared" si="243"/>
        <v/>
      </c>
      <c r="X2827" s="2">
        <v>120</v>
      </c>
    </row>
    <row r="2828" spans="1:24" x14ac:dyDescent="0.25">
      <c r="A2828" s="11" t="s">
        <v>4616</v>
      </c>
      <c r="B2828" s="22" t="s">
        <v>374</v>
      </c>
      <c r="C2828" s="22"/>
      <c r="D2828" s="22" t="s">
        <v>375</v>
      </c>
      <c r="E2828" s="31" t="s">
        <v>106</v>
      </c>
      <c r="F2828" s="12">
        <f>SUMIFS('Inventory Details'!$H:$H,'Inventory Details'!$B:$B,$B2828,'Inventory Details'!$E:$E,$E2828)</f>
        <v>9</v>
      </c>
      <c r="G2828" s="12">
        <f>SUMIFS('PO Details'!$H:$H,'PO Details'!$D:$D,Planning!$B2828,'PO Details'!$L:$L,$E2828)</f>
        <v>590</v>
      </c>
      <c r="H2828" s="12">
        <f>SUMIFS('SO Details'!$G:$G,'SO Details'!$D:$D,Planning!$B2828,'SO Details'!$K:$K,$E2828)</f>
        <v>14</v>
      </c>
      <c r="I2828" s="20">
        <f>IF(COUNTIFS($C:$C,B2828)&gt;1,SUMIFS('Sales Hx'!$Q:$Q,'Sales Hx'!$B:$B,_xlfn.XLOOKUP(B2828,C:C,B:B),'Sales Hx'!$D:$D,Planning!$E2828),SUMIFS('Sales Hx'!$Q:$Q,'Sales Hx'!$B:$B,Planning!$B2828,'Sales Hx'!$D:$D,Planning!$E2828))</f>
        <v>466.2</v>
      </c>
      <c r="J2828" s="16">
        <f>IF(COUNTIFS($C:$C,B2828)&gt;1,SUMIFS('Sales Hx'!$S:$S,'Sales Hx'!$B:$B,_xlfn.XLOOKUP(B2828,C:C,B:B),'Sales Hx'!$D:$D,E2828),SUMIFS('Sales Hx'!$S:$S,'Sales Hx'!$B:$B,$B2828,'Sales Hx'!$D:$D,$E2828))</f>
        <v>4.4161184210526319</v>
      </c>
      <c r="K2828" s="16">
        <f t="shared" si="242"/>
        <v>1.2848562848562848</v>
      </c>
      <c r="L2828" s="12">
        <f>IF(M2828&lt;&gt;"",M2828,IF(COUNTIFS($C:$C,B2828)&gt;1,SUMIFS('Sales Hx'!V:V,'Sales Hx'!$B:$B,_xlfn.XLOOKUP(B2828,C:C,B:B),'Sales Hx'!$D:$D,$E2828),SUMIFS('Sales Hx'!V:V,'Sales Hx'!$B:$B,$B2828,'Sales Hx'!$D:$D,$E2828)))</f>
        <v>0</v>
      </c>
      <c r="M2828" s="12">
        <v>0</v>
      </c>
      <c r="N2828" s="15">
        <f t="shared" si="241"/>
        <v>4.4161184210526319</v>
      </c>
      <c r="O2828" s="21">
        <f t="shared" si="244"/>
        <v>0</v>
      </c>
      <c r="P2828" s="24">
        <v>48.36</v>
      </c>
      <c r="Q2828" s="18">
        <f t="shared" si="240"/>
        <v>0</v>
      </c>
      <c r="R2828" s="2">
        <v>1</v>
      </c>
      <c r="S2828" s="2">
        <v>90</v>
      </c>
      <c r="T2828" s="2" t="s">
        <v>4647</v>
      </c>
      <c r="U2828" s="28">
        <f>IF(G2828=0,"",_xlfn.MINIFS('PO Details'!$I:$I,'PO Details'!$D:$D,Planning!$B2828,'PO Details'!$L:$L,Planning!$E2828))</f>
        <v>45443</v>
      </c>
      <c r="V2828" s="29" t="s">
        <v>4639</v>
      </c>
      <c r="W2828" t="str">
        <f t="shared" si="243"/>
        <v/>
      </c>
      <c r="X2828" s="2">
        <v>120</v>
      </c>
    </row>
    <row r="2829" spans="1:24" x14ac:dyDescent="0.25">
      <c r="A2829" s="11" t="s">
        <v>4616</v>
      </c>
      <c r="B2829" s="22" t="s">
        <v>374</v>
      </c>
      <c r="C2829" s="22"/>
      <c r="D2829" s="22" t="s">
        <v>375</v>
      </c>
      <c r="E2829" s="31" t="s">
        <v>119</v>
      </c>
      <c r="F2829" s="12">
        <f>SUMIFS('Inventory Details'!$H:$H,'Inventory Details'!$B:$B,$B2829,'Inventory Details'!$E:$E,$E2829)</f>
        <v>0</v>
      </c>
      <c r="G2829" s="12">
        <f>SUMIFS('PO Details'!$H:$H,'PO Details'!$D:$D,Planning!$B2829,'PO Details'!$L:$L,$E2829)</f>
        <v>60</v>
      </c>
      <c r="H2829" s="12">
        <f>SUMIFS('SO Details'!$G:$G,'SO Details'!$D:$D,Planning!$B2829,'SO Details'!$K:$K,$E2829)</f>
        <v>1</v>
      </c>
      <c r="I2829" s="20">
        <f>IF(COUNTIFS($C:$C,B2829)&gt;1,SUMIFS('Sales Hx'!$Q:$Q,'Sales Hx'!$B:$B,_xlfn.XLOOKUP(B2829,C:C,B:B),'Sales Hx'!$D:$D,Planning!$E2829),SUMIFS('Sales Hx'!$Q:$Q,'Sales Hx'!$B:$B,Planning!$B2829,'Sales Hx'!$D:$D,Planning!$E2829))</f>
        <v>25.2</v>
      </c>
      <c r="J2829" s="16">
        <f>IF(COUNTIFS($C:$C,B2829)&gt;1,SUMIFS('Sales Hx'!$S:$S,'Sales Hx'!$B:$B,_xlfn.XLOOKUP(B2829,C:C,B:B),'Sales Hx'!$D:$D,E2829),SUMIFS('Sales Hx'!$S:$S,'Sales Hx'!$B:$B,$B2829,'Sales Hx'!$D:$D,$E2829))</f>
        <v>0.43640350877192979</v>
      </c>
      <c r="K2829" s="16">
        <f t="shared" si="242"/>
        <v>2.3809523809523809</v>
      </c>
      <c r="L2829" s="12">
        <f>IF(M2829&lt;&gt;"",M2829,IF(COUNTIFS($C:$C,B2829)&gt;1,SUMIFS('Sales Hx'!V:V,'Sales Hx'!$B:$B,_xlfn.XLOOKUP(B2829,C:C,B:B),'Sales Hx'!$D:$D,$E2829),SUMIFS('Sales Hx'!V:V,'Sales Hx'!$B:$B,$B2829,'Sales Hx'!$D:$D,$E2829)))</f>
        <v>0</v>
      </c>
      <c r="M2829" s="12">
        <v>0</v>
      </c>
      <c r="N2829" s="15">
        <f t="shared" si="241"/>
        <v>0.43640350877192979</v>
      </c>
      <c r="O2829" s="21">
        <f t="shared" si="244"/>
        <v>0</v>
      </c>
      <c r="P2829" s="24">
        <v>48.36</v>
      </c>
      <c r="Q2829" s="18">
        <f t="shared" si="240"/>
        <v>0</v>
      </c>
      <c r="R2829" s="2">
        <v>1</v>
      </c>
      <c r="S2829" s="2">
        <v>90</v>
      </c>
      <c r="T2829" s="2" t="s">
        <v>4647</v>
      </c>
      <c r="U2829" s="28">
        <f>IF(G2829=0,"",_xlfn.MINIFS('PO Details'!$I:$I,'PO Details'!$D:$D,Planning!$B2829,'PO Details'!$L:$L,Planning!$E2829))</f>
        <v>45443</v>
      </c>
      <c r="V2829" s="29" t="s">
        <v>4639</v>
      </c>
      <c r="W2829" t="str">
        <f t="shared" si="243"/>
        <v/>
      </c>
      <c r="X2829" s="2">
        <v>120</v>
      </c>
    </row>
    <row r="2830" spans="1:24" x14ac:dyDescent="0.25">
      <c r="A2830" s="11" t="s">
        <v>4616</v>
      </c>
      <c r="B2830" s="22" t="s">
        <v>374</v>
      </c>
      <c r="C2830" s="22"/>
      <c r="D2830" s="22" t="s">
        <v>375</v>
      </c>
      <c r="E2830" s="31" t="s">
        <v>15</v>
      </c>
      <c r="F2830" s="12">
        <f>SUMIFS('Inventory Details'!$H:$H,'Inventory Details'!$B:$B,$B2830,'Inventory Details'!$E:$E,$E2830)</f>
        <v>65</v>
      </c>
      <c r="G2830" s="12">
        <f>SUMIFS('PO Details'!$H:$H,'PO Details'!$D:$D,Planning!$B2830,'PO Details'!$L:$L,$E2830)</f>
        <v>185</v>
      </c>
      <c r="H2830" s="12">
        <f>SUMIFS('SO Details'!$G:$G,'SO Details'!$D:$D,Planning!$B2830,'SO Details'!$K:$K,$E2830)</f>
        <v>10</v>
      </c>
      <c r="I2830" s="20">
        <f>IF(COUNTIFS($C:$C,B2830)&gt;1,SUMIFS('Sales Hx'!$Q:$Q,'Sales Hx'!$B:$B,_xlfn.XLOOKUP(B2830,C:C,B:B),'Sales Hx'!$D:$D,Planning!$E2830),SUMIFS('Sales Hx'!$Q:$Q,'Sales Hx'!$B:$B,Planning!$B2830,'Sales Hx'!$D:$D,Planning!$E2830))</f>
        <v>42</v>
      </c>
      <c r="J2830" s="16">
        <f>IF(COUNTIFS($C:$C,B2830)&gt;1,SUMIFS('Sales Hx'!$S:$S,'Sales Hx'!$B:$B,_xlfn.XLOOKUP(B2830,C:C,B:B),'Sales Hx'!$D:$D,E2830),SUMIFS('Sales Hx'!$S:$S,'Sales Hx'!$B:$B,$B2830,'Sales Hx'!$D:$D,$E2830))</f>
        <v>0.80592105263157898</v>
      </c>
      <c r="K2830" s="16">
        <f t="shared" si="242"/>
        <v>5.9523809523809526</v>
      </c>
      <c r="L2830" s="12">
        <f>IF(M2830&lt;&gt;"",M2830,IF(COUNTIFS($C:$C,B2830)&gt;1,SUMIFS('Sales Hx'!V:V,'Sales Hx'!$B:$B,_xlfn.XLOOKUP(B2830,C:C,B:B),'Sales Hx'!$D:$D,$E2830),SUMIFS('Sales Hx'!V:V,'Sales Hx'!$B:$B,$B2830,'Sales Hx'!$D:$D,$E2830)))</f>
        <v>0</v>
      </c>
      <c r="M2830" s="12">
        <v>0</v>
      </c>
      <c r="N2830" s="15">
        <f t="shared" si="241"/>
        <v>0.80592105263157898</v>
      </c>
      <c r="O2830" s="21">
        <f t="shared" si="244"/>
        <v>0</v>
      </c>
      <c r="P2830" s="24">
        <v>48.36</v>
      </c>
      <c r="Q2830" s="18">
        <f t="shared" si="240"/>
        <v>0</v>
      </c>
      <c r="R2830" s="2">
        <v>1</v>
      </c>
      <c r="S2830" s="2">
        <v>90</v>
      </c>
      <c r="T2830" s="2" t="s">
        <v>4647</v>
      </c>
      <c r="U2830" s="28">
        <f>IF(G2830=0,"",_xlfn.MINIFS('PO Details'!$I:$I,'PO Details'!$D:$D,Planning!$B2830,'PO Details'!$L:$L,Planning!$E2830))</f>
        <v>45392</v>
      </c>
      <c r="V2830" s="29" t="s">
        <v>4639</v>
      </c>
      <c r="W2830" t="str">
        <f t="shared" si="243"/>
        <v/>
      </c>
      <c r="X2830" s="2">
        <v>120</v>
      </c>
    </row>
    <row r="2831" spans="1:24" x14ac:dyDescent="0.25">
      <c r="A2831" s="11" t="s">
        <v>4616</v>
      </c>
      <c r="B2831" s="22" t="s">
        <v>374</v>
      </c>
      <c r="C2831" s="22"/>
      <c r="D2831" s="22" t="s">
        <v>375</v>
      </c>
      <c r="E2831" s="31" t="s">
        <v>820</v>
      </c>
      <c r="F2831" s="12">
        <f>SUMIFS('Inventory Details'!$H:$H,'Inventory Details'!$B:$B,$B2831,'Inventory Details'!$E:$E,$E2831)</f>
        <v>12</v>
      </c>
      <c r="G2831" s="12">
        <f>SUMIFS('PO Details'!$H:$H,'PO Details'!$D:$D,Planning!$B2831,'PO Details'!$L:$L,$E2831)</f>
        <v>30</v>
      </c>
      <c r="H2831" s="12">
        <f>SUMIFS('SO Details'!$G:$G,'SO Details'!$D:$D,Planning!$B2831,'SO Details'!$K:$K,$E2831)</f>
        <v>2</v>
      </c>
      <c r="I2831" s="20">
        <f>IF(COUNTIFS($C:$C,B2831)&gt;1,SUMIFS('Sales Hx'!$Q:$Q,'Sales Hx'!$B:$B,_xlfn.XLOOKUP(B2831,C:C,B:B),'Sales Hx'!$D:$D,Planning!$E2831),SUMIFS('Sales Hx'!$Q:$Q,'Sales Hx'!$B:$B,Planning!$B2831,'Sales Hx'!$D:$D,Planning!$E2831))</f>
        <v>5.6</v>
      </c>
      <c r="J2831" s="16">
        <f>IF(COUNTIFS($C:$C,B2831)&gt;1,SUMIFS('Sales Hx'!$S:$S,'Sales Hx'!$B:$B,_xlfn.XLOOKUP(B2831,C:C,B:B),'Sales Hx'!$D:$D,E2831),SUMIFS('Sales Hx'!$S:$S,'Sales Hx'!$B:$B,$B2831,'Sales Hx'!$D:$D,$E2831))</f>
        <v>0.16315789473684209</v>
      </c>
      <c r="K2831" s="16">
        <f t="shared" si="242"/>
        <v>7.5000000000000009</v>
      </c>
      <c r="L2831" s="12">
        <f>IF(M2831&lt;&gt;"",M2831,IF(COUNTIFS($C:$C,B2831)&gt;1,SUMIFS('Sales Hx'!V:V,'Sales Hx'!$B:$B,_xlfn.XLOOKUP(B2831,C:C,B:B),'Sales Hx'!$D:$D,$E2831),SUMIFS('Sales Hx'!V:V,'Sales Hx'!$B:$B,$B2831,'Sales Hx'!$D:$D,$E2831)))</f>
        <v>0</v>
      </c>
      <c r="M2831" s="12">
        <v>0</v>
      </c>
      <c r="N2831" s="15">
        <f t="shared" si="241"/>
        <v>0.16315789473684209</v>
      </c>
      <c r="O2831" s="21">
        <f t="shared" si="244"/>
        <v>0</v>
      </c>
      <c r="P2831" s="24">
        <v>48.36</v>
      </c>
      <c r="Q2831" s="18">
        <f t="shared" si="240"/>
        <v>0</v>
      </c>
      <c r="R2831" s="2">
        <v>1</v>
      </c>
      <c r="S2831" s="2">
        <v>90</v>
      </c>
      <c r="T2831" s="2" t="s">
        <v>4647</v>
      </c>
      <c r="U2831" s="28">
        <f>IF(G2831=0,"",_xlfn.MINIFS('PO Details'!$I:$I,'PO Details'!$D:$D,Planning!$B2831,'PO Details'!$L:$L,Planning!$E2831))</f>
        <v>45474</v>
      </c>
      <c r="V2831" s="29" t="s">
        <v>4639</v>
      </c>
      <c r="W2831" t="str">
        <f t="shared" si="243"/>
        <v/>
      </c>
      <c r="X2831" s="2">
        <v>120</v>
      </c>
    </row>
    <row r="2832" spans="1:24" x14ac:dyDescent="0.25">
      <c r="A2832" s="11" t="s">
        <v>4616</v>
      </c>
      <c r="B2832" s="22" t="s">
        <v>374</v>
      </c>
      <c r="C2832" s="22"/>
      <c r="D2832" s="22" t="s">
        <v>375</v>
      </c>
      <c r="E2832" s="31" t="s">
        <v>113</v>
      </c>
      <c r="F2832" s="12">
        <f>SUMIFS('Inventory Details'!$H:$H,'Inventory Details'!$B:$B,$B2832,'Inventory Details'!$E:$E,$E2832)</f>
        <v>168</v>
      </c>
      <c r="G2832" s="12">
        <f>SUMIFS('PO Details'!$H:$H,'PO Details'!$D:$D,Planning!$B2832,'PO Details'!$L:$L,$E2832)</f>
        <v>235</v>
      </c>
      <c r="H2832" s="12">
        <f>SUMIFS('SO Details'!$G:$G,'SO Details'!$D:$D,Planning!$B2832,'SO Details'!$K:$K,$E2832)</f>
        <v>2</v>
      </c>
      <c r="I2832" s="20">
        <f>IF(COUNTIFS($C:$C,B2832)&gt;1,SUMIFS('Sales Hx'!$Q:$Q,'Sales Hx'!$B:$B,_xlfn.XLOOKUP(B2832,C:C,B:B),'Sales Hx'!$D:$D,Planning!$E2832),SUMIFS('Sales Hx'!$Q:$Q,'Sales Hx'!$B:$B,Planning!$B2832,'Sales Hx'!$D:$D,Planning!$E2832))</f>
        <v>145.6</v>
      </c>
      <c r="J2832" s="16">
        <f>IF(COUNTIFS($C:$C,B2832)&gt;1,SUMIFS('Sales Hx'!$S:$S,'Sales Hx'!$B:$B,_xlfn.XLOOKUP(B2832,C:C,B:B),'Sales Hx'!$D:$D,E2832),SUMIFS('Sales Hx'!$S:$S,'Sales Hx'!$B:$B,$B2832,'Sales Hx'!$D:$D,$E2832))</f>
        <v>1.3876096491228072</v>
      </c>
      <c r="K2832" s="16">
        <f t="shared" si="242"/>
        <v>2.7678571428571428</v>
      </c>
      <c r="L2832" s="12">
        <f>IF(M2832&lt;&gt;"",M2832,IF(COUNTIFS($C:$C,B2832)&gt;1,SUMIFS('Sales Hx'!V:V,'Sales Hx'!$B:$B,_xlfn.XLOOKUP(B2832,C:C,B:B),'Sales Hx'!$D:$D,$E2832),SUMIFS('Sales Hx'!V:V,'Sales Hx'!$B:$B,$B2832,'Sales Hx'!$D:$D,$E2832)))</f>
        <v>0</v>
      </c>
      <c r="M2832" s="12">
        <v>0</v>
      </c>
      <c r="N2832" s="15">
        <f t="shared" si="241"/>
        <v>1.3876096491228072</v>
      </c>
      <c r="O2832" s="21">
        <f t="shared" si="244"/>
        <v>0</v>
      </c>
      <c r="P2832" s="24">
        <v>48.36</v>
      </c>
      <c r="Q2832" s="18">
        <f t="shared" si="240"/>
        <v>0</v>
      </c>
      <c r="R2832" s="2">
        <v>1</v>
      </c>
      <c r="S2832" s="2">
        <v>90</v>
      </c>
      <c r="T2832" s="2" t="s">
        <v>4647</v>
      </c>
      <c r="U2832" s="28">
        <f>IF(G2832=0,"",_xlfn.MINIFS('PO Details'!$I:$I,'PO Details'!$D:$D,Planning!$B2832,'PO Details'!$L:$L,Planning!$E2832))</f>
        <v>45474</v>
      </c>
      <c r="V2832" s="29" t="s">
        <v>4639</v>
      </c>
      <c r="W2832" t="str">
        <f t="shared" si="243"/>
        <v/>
      </c>
      <c r="X2832" s="2">
        <v>120</v>
      </c>
    </row>
    <row r="2833" spans="1:24" x14ac:dyDescent="0.25">
      <c r="A2833" s="11" t="s">
        <v>4616</v>
      </c>
      <c r="B2833" s="22" t="s">
        <v>374</v>
      </c>
      <c r="C2833" s="22"/>
      <c r="D2833" s="22" t="s">
        <v>375</v>
      </c>
      <c r="E2833" s="31" t="s">
        <v>109</v>
      </c>
      <c r="F2833" s="12">
        <f>SUMIFS('Inventory Details'!$H:$H,'Inventory Details'!$B:$B,$B2833,'Inventory Details'!$E:$E,$E2833)</f>
        <v>97</v>
      </c>
      <c r="G2833" s="12">
        <f>SUMIFS('PO Details'!$H:$H,'PO Details'!$D:$D,Planning!$B2833,'PO Details'!$L:$L,$E2833)</f>
        <v>160</v>
      </c>
      <c r="H2833" s="12">
        <f>SUMIFS('SO Details'!$G:$G,'SO Details'!$D:$D,Planning!$B2833,'SO Details'!$K:$K,$E2833)</f>
        <v>5</v>
      </c>
      <c r="I2833" s="20">
        <f>IF(COUNTIFS($C:$C,B2833)&gt;1,SUMIFS('Sales Hx'!$Q:$Q,'Sales Hx'!$B:$B,_xlfn.XLOOKUP(B2833,C:C,B:B),'Sales Hx'!$D:$D,Planning!$E2833),SUMIFS('Sales Hx'!$Q:$Q,'Sales Hx'!$B:$B,Planning!$B2833,'Sales Hx'!$D:$D,Planning!$E2833))</f>
        <v>25.2</v>
      </c>
      <c r="J2833" s="16">
        <f>IF(COUNTIFS($C:$C,B2833)&gt;1,SUMIFS('Sales Hx'!$S:$S,'Sales Hx'!$B:$B,_xlfn.XLOOKUP(B2833,C:C,B:B),'Sales Hx'!$D:$D,E2833),SUMIFS('Sales Hx'!$S:$S,'Sales Hx'!$B:$B,$B2833,'Sales Hx'!$D:$D,$E2833))</f>
        <v>0.82296650717703346</v>
      </c>
      <c r="K2833" s="16">
        <f t="shared" si="242"/>
        <v>10.198412698412699</v>
      </c>
      <c r="L2833" s="12">
        <f>IF(M2833&lt;&gt;"",M2833,IF(COUNTIFS($C:$C,B2833)&gt;1,SUMIFS('Sales Hx'!V:V,'Sales Hx'!$B:$B,_xlfn.XLOOKUP(B2833,C:C,B:B),'Sales Hx'!$D:$D,$E2833),SUMIFS('Sales Hx'!V:V,'Sales Hx'!$B:$B,$B2833,'Sales Hx'!$D:$D,$E2833)))</f>
        <v>0</v>
      </c>
      <c r="M2833" s="12">
        <v>0</v>
      </c>
      <c r="N2833" s="15">
        <f t="shared" si="241"/>
        <v>0.82296650717703346</v>
      </c>
      <c r="O2833" s="21">
        <f t="shared" si="244"/>
        <v>0</v>
      </c>
      <c r="P2833" s="24">
        <v>48.36</v>
      </c>
      <c r="Q2833" s="18">
        <f t="shared" si="240"/>
        <v>0</v>
      </c>
      <c r="R2833" s="2">
        <v>1</v>
      </c>
      <c r="S2833" s="2">
        <v>90</v>
      </c>
      <c r="T2833" s="2" t="s">
        <v>4647</v>
      </c>
      <c r="U2833" s="28">
        <f>IF(G2833=0,"",_xlfn.MINIFS('PO Details'!$I:$I,'PO Details'!$D:$D,Planning!$B2833,'PO Details'!$L:$L,Planning!$E2833))</f>
        <v>45458</v>
      </c>
      <c r="V2833" s="29" t="s">
        <v>4639</v>
      </c>
      <c r="W2833" t="str">
        <f t="shared" si="243"/>
        <v>Max</v>
      </c>
      <c r="X2833" s="2">
        <v>120</v>
      </c>
    </row>
    <row r="2834" spans="1:24" x14ac:dyDescent="0.25">
      <c r="A2834" s="11" t="s">
        <v>4616</v>
      </c>
      <c r="B2834" s="22" t="s">
        <v>374</v>
      </c>
      <c r="C2834" s="22"/>
      <c r="D2834" s="22" t="s">
        <v>375</v>
      </c>
      <c r="E2834" s="31" t="s">
        <v>108</v>
      </c>
      <c r="F2834" s="12">
        <f>SUMIFS('Inventory Details'!$H:$H,'Inventory Details'!$B:$B,$B2834,'Inventory Details'!$E:$E,$E2834)</f>
        <v>2</v>
      </c>
      <c r="G2834" s="12">
        <f>SUMIFS('PO Details'!$H:$H,'PO Details'!$D:$D,Planning!$B2834,'PO Details'!$L:$L,$E2834)</f>
        <v>27</v>
      </c>
      <c r="H2834" s="12">
        <f>SUMIFS('SO Details'!$G:$G,'SO Details'!$D:$D,Planning!$B2834,'SO Details'!$K:$K,$E2834)</f>
        <v>0</v>
      </c>
      <c r="I2834" s="20">
        <f>IF(COUNTIFS($C:$C,B2834)&gt;1,SUMIFS('Sales Hx'!$Q:$Q,'Sales Hx'!$B:$B,_xlfn.XLOOKUP(B2834,C:C,B:B),'Sales Hx'!$D:$D,Planning!$E2834),SUMIFS('Sales Hx'!$Q:$Q,'Sales Hx'!$B:$B,Planning!$B2834,'Sales Hx'!$D:$D,Planning!$E2834))</f>
        <v>5.6</v>
      </c>
      <c r="J2834" s="16">
        <f>IF(COUNTIFS($C:$C,B2834)&gt;1,SUMIFS('Sales Hx'!$S:$S,'Sales Hx'!$B:$B,_xlfn.XLOOKUP(B2834,C:C,B:B),'Sales Hx'!$D:$D,E2834),SUMIFS('Sales Hx'!$S:$S,'Sales Hx'!$B:$B,$B2834,'Sales Hx'!$D:$D,$E2834))</f>
        <v>0.35921052631578948</v>
      </c>
      <c r="K2834" s="16">
        <f t="shared" si="242"/>
        <v>5.1785714285714288</v>
      </c>
      <c r="L2834" s="12">
        <f>IF(M2834&lt;&gt;"",M2834,IF(COUNTIFS($C:$C,B2834)&gt;1,SUMIFS('Sales Hx'!V:V,'Sales Hx'!$B:$B,_xlfn.XLOOKUP(B2834,C:C,B:B),'Sales Hx'!$D:$D,$E2834),SUMIFS('Sales Hx'!V:V,'Sales Hx'!$B:$B,$B2834,'Sales Hx'!$D:$D,$E2834)))</f>
        <v>0</v>
      </c>
      <c r="M2834" s="12">
        <v>0</v>
      </c>
      <c r="N2834" s="15">
        <f t="shared" si="241"/>
        <v>0.35921052631578948</v>
      </c>
      <c r="O2834" s="21">
        <f t="shared" si="244"/>
        <v>0</v>
      </c>
      <c r="P2834" s="24">
        <v>48.36</v>
      </c>
      <c r="Q2834" s="18">
        <f t="shared" ref="Q2834:Q2873" si="245">IFERROR(P2834*O2834,0)</f>
        <v>0</v>
      </c>
      <c r="R2834" s="2">
        <v>1</v>
      </c>
      <c r="S2834" s="2">
        <v>90</v>
      </c>
      <c r="T2834" s="2" t="s">
        <v>4647</v>
      </c>
      <c r="U2834" s="28">
        <f>IF(G2834=0,"",_xlfn.MINIFS('PO Details'!$I:$I,'PO Details'!$D:$D,Planning!$B2834,'PO Details'!$L:$L,Planning!$E2834))</f>
        <v>45443</v>
      </c>
      <c r="V2834" s="29" t="s">
        <v>4639</v>
      </c>
      <c r="W2834" t="str">
        <f t="shared" si="243"/>
        <v/>
      </c>
      <c r="X2834" s="2">
        <v>120</v>
      </c>
    </row>
    <row r="2835" spans="1:24" x14ac:dyDescent="0.25">
      <c r="A2835" s="11" t="s">
        <v>4616</v>
      </c>
      <c r="B2835" s="22" t="s">
        <v>374</v>
      </c>
      <c r="C2835" s="22"/>
      <c r="D2835" s="22" t="s">
        <v>375</v>
      </c>
      <c r="E2835" s="31" t="s">
        <v>752</v>
      </c>
      <c r="F2835" s="12">
        <f>SUMIFS('Inventory Details'!$H:$H,'Inventory Details'!$B:$B,$B2835,'Inventory Details'!$E:$E,$E2835)</f>
        <v>1</v>
      </c>
      <c r="G2835" s="12">
        <f>SUMIFS('PO Details'!$H:$H,'PO Details'!$D:$D,Planning!$B2835,'PO Details'!$L:$L,$E2835)</f>
        <v>0</v>
      </c>
      <c r="H2835" s="12">
        <f>SUMIFS('SO Details'!$G:$G,'SO Details'!$D:$D,Planning!$B2835,'SO Details'!$K:$K,$E2835)</f>
        <v>0</v>
      </c>
      <c r="I2835" s="20">
        <f>IF(COUNTIFS($C:$C,B2835)&gt;1,SUMIFS('Sales Hx'!$Q:$Q,'Sales Hx'!$B:$B,_xlfn.XLOOKUP(B2835,C:C,B:B),'Sales Hx'!$D:$D,Planning!$E2835),SUMIFS('Sales Hx'!$Q:$Q,'Sales Hx'!$B:$B,Planning!$B2835,'Sales Hx'!$D:$D,Planning!$E2835))</f>
        <v>0</v>
      </c>
      <c r="J2835" s="16">
        <f>IF(COUNTIFS($C:$C,B2835)&gt;1,SUMIFS('Sales Hx'!$S:$S,'Sales Hx'!$B:$B,_xlfn.XLOOKUP(B2835,C:C,B:B),'Sales Hx'!$D:$D,E2835),SUMIFS('Sales Hx'!$S:$S,'Sales Hx'!$B:$B,$B2835,'Sales Hx'!$D:$D,$E2835))</f>
        <v>0</v>
      </c>
      <c r="K2835" s="16">
        <f t="shared" si="242"/>
        <v>0</v>
      </c>
      <c r="L2835" s="12">
        <f>IF(M2835&lt;&gt;"",M2835,IF(COUNTIFS($C:$C,B2835)&gt;1,SUMIFS('Sales Hx'!V:V,'Sales Hx'!$B:$B,_xlfn.XLOOKUP(B2835,C:C,B:B),'Sales Hx'!$D:$D,$E2835),SUMIFS('Sales Hx'!V:V,'Sales Hx'!$B:$B,$B2835,'Sales Hx'!$D:$D,$E2835)))</f>
        <v>0</v>
      </c>
      <c r="M2835" s="12">
        <v>0</v>
      </c>
      <c r="N2835" s="15">
        <f t="shared" ref="N2835:N2874" si="246">IFERROR(_xlfn.IFNA(J2835*R2835+L2835,"No Sales Hx"),"No Sales HX")</f>
        <v>0</v>
      </c>
      <c r="O2835" s="21">
        <f t="shared" si="244"/>
        <v>0</v>
      </c>
      <c r="P2835" s="24">
        <v>48.36</v>
      </c>
      <c r="Q2835" s="18">
        <f t="shared" si="245"/>
        <v>0</v>
      </c>
      <c r="R2835" s="2">
        <v>1</v>
      </c>
      <c r="S2835" s="2">
        <v>90</v>
      </c>
      <c r="T2835" s="2" t="s">
        <v>4647</v>
      </c>
      <c r="U2835" s="28" t="str">
        <f>IF(G2835=0,"",_xlfn.MINIFS('PO Details'!$I:$I,'PO Details'!$D:$D,Planning!$B2835,'PO Details'!$L:$L,Planning!$E2835))</f>
        <v/>
      </c>
      <c r="V2835" s="29" t="s">
        <v>4639</v>
      </c>
      <c r="W2835" t="str">
        <f t="shared" si="243"/>
        <v/>
      </c>
      <c r="X2835" s="2">
        <v>120</v>
      </c>
    </row>
    <row r="2836" spans="1:24" x14ac:dyDescent="0.25">
      <c r="A2836" s="11" t="s">
        <v>4616</v>
      </c>
      <c r="B2836" s="22" t="s">
        <v>374</v>
      </c>
      <c r="C2836" s="22"/>
      <c r="D2836" s="22" t="s">
        <v>375</v>
      </c>
      <c r="E2836" s="31" t="s">
        <v>1201</v>
      </c>
      <c r="F2836" s="12">
        <f>SUMIFS('Inventory Details'!$H:$H,'Inventory Details'!$B:$B,$B2836,'Inventory Details'!$E:$E,$E2836)</f>
        <v>1</v>
      </c>
      <c r="G2836" s="12">
        <f>SUMIFS('PO Details'!$H:$H,'PO Details'!$D:$D,Planning!$B2836,'PO Details'!$L:$L,$E2836)</f>
        <v>0</v>
      </c>
      <c r="H2836" s="12">
        <f>SUMIFS('SO Details'!$G:$G,'SO Details'!$D:$D,Planning!$B2836,'SO Details'!$K:$K,$E2836)</f>
        <v>0</v>
      </c>
      <c r="I2836" s="20">
        <f>IF(COUNTIFS($C:$C,B2836)&gt;1,SUMIFS('Sales Hx'!$Q:$Q,'Sales Hx'!$B:$B,_xlfn.XLOOKUP(B2836,C:C,B:B),'Sales Hx'!$D:$D,Planning!$E2836),SUMIFS('Sales Hx'!$Q:$Q,'Sales Hx'!$B:$B,Planning!$B2836,'Sales Hx'!$D:$D,Planning!$E2836))</f>
        <v>0</v>
      </c>
      <c r="J2836" s="16">
        <f>IF(COUNTIFS($C:$C,B2836)&gt;1,SUMIFS('Sales Hx'!$S:$S,'Sales Hx'!$B:$B,_xlfn.XLOOKUP(B2836,C:C,B:B),'Sales Hx'!$D:$D,E2836),SUMIFS('Sales Hx'!$S:$S,'Sales Hx'!$B:$B,$B2836,'Sales Hx'!$D:$D,$E2836))</f>
        <v>0</v>
      </c>
      <c r="K2836" s="16">
        <f t="shared" si="242"/>
        <v>0</v>
      </c>
      <c r="L2836" s="12">
        <f>IF(M2836&lt;&gt;"",M2836,IF(COUNTIFS($C:$C,B2836)&gt;1,SUMIFS('Sales Hx'!V:V,'Sales Hx'!$B:$B,_xlfn.XLOOKUP(B2836,C:C,B:B),'Sales Hx'!$D:$D,$E2836),SUMIFS('Sales Hx'!V:V,'Sales Hx'!$B:$B,$B2836,'Sales Hx'!$D:$D,$E2836)))</f>
        <v>0</v>
      </c>
      <c r="M2836" s="12">
        <v>0</v>
      </c>
      <c r="N2836" s="15">
        <f t="shared" si="246"/>
        <v>0</v>
      </c>
      <c r="O2836" s="21">
        <f t="shared" si="244"/>
        <v>0</v>
      </c>
      <c r="P2836" s="24">
        <v>48.36</v>
      </c>
      <c r="Q2836" s="18">
        <f t="shared" si="245"/>
        <v>0</v>
      </c>
      <c r="R2836" s="2">
        <v>1</v>
      </c>
      <c r="S2836" s="2">
        <v>90</v>
      </c>
      <c r="T2836" s="2" t="s">
        <v>4647</v>
      </c>
      <c r="U2836" s="28" t="str">
        <f>IF(G2836=0,"",_xlfn.MINIFS('PO Details'!$I:$I,'PO Details'!$D:$D,Planning!$B2836,'PO Details'!$L:$L,Planning!$E2836))</f>
        <v/>
      </c>
      <c r="V2836" s="29" t="s">
        <v>4639</v>
      </c>
      <c r="W2836" t="str">
        <f t="shared" si="243"/>
        <v/>
      </c>
      <c r="X2836" s="2">
        <v>120</v>
      </c>
    </row>
    <row r="2837" spans="1:24" x14ac:dyDescent="0.25">
      <c r="A2837" s="11" t="s">
        <v>4616</v>
      </c>
      <c r="B2837" s="22" t="s">
        <v>374</v>
      </c>
      <c r="C2837" s="22"/>
      <c r="D2837" s="22" t="s">
        <v>375</v>
      </c>
      <c r="E2837" s="31" t="s">
        <v>861</v>
      </c>
      <c r="F2837" s="12">
        <f>SUMIFS('Inventory Details'!$H:$H,'Inventory Details'!$B:$B,$B2837,'Inventory Details'!$E:$E,$E2837)</f>
        <v>1</v>
      </c>
      <c r="G2837" s="12">
        <f>SUMIFS('PO Details'!$H:$H,'PO Details'!$D:$D,Planning!$B2837,'PO Details'!$L:$L,$E2837)</f>
        <v>0</v>
      </c>
      <c r="H2837" s="12">
        <f>SUMIFS('SO Details'!$G:$G,'SO Details'!$D:$D,Planning!$B2837,'SO Details'!$K:$K,$E2837)</f>
        <v>0</v>
      </c>
      <c r="I2837" s="20">
        <f>IF(COUNTIFS($C:$C,B2837)&gt;1,SUMIFS('Sales Hx'!$Q:$Q,'Sales Hx'!$B:$B,_xlfn.XLOOKUP(B2837,C:C,B:B),'Sales Hx'!$D:$D,Planning!$E2837),SUMIFS('Sales Hx'!$Q:$Q,'Sales Hx'!$B:$B,Planning!$B2837,'Sales Hx'!$D:$D,Planning!$E2837))</f>
        <v>0</v>
      </c>
      <c r="J2837" s="16">
        <f>IF(COUNTIFS($C:$C,B2837)&gt;1,SUMIFS('Sales Hx'!$S:$S,'Sales Hx'!$B:$B,_xlfn.XLOOKUP(B2837,C:C,B:B),'Sales Hx'!$D:$D,E2837),SUMIFS('Sales Hx'!$S:$S,'Sales Hx'!$B:$B,$B2837,'Sales Hx'!$D:$D,$E2837))</f>
        <v>3.2894736842105261E-2</v>
      </c>
      <c r="K2837" s="16">
        <f t="shared" si="242"/>
        <v>0</v>
      </c>
      <c r="L2837" s="12">
        <f>IF(M2837&lt;&gt;"",M2837,IF(COUNTIFS($C:$C,B2837)&gt;1,SUMIFS('Sales Hx'!V:V,'Sales Hx'!$B:$B,_xlfn.XLOOKUP(B2837,C:C,B:B),'Sales Hx'!$D:$D,$E2837),SUMIFS('Sales Hx'!V:V,'Sales Hx'!$B:$B,$B2837,'Sales Hx'!$D:$D,$E2837)))</f>
        <v>0</v>
      </c>
      <c r="M2837" s="12">
        <v>0</v>
      </c>
      <c r="N2837" s="15">
        <f t="shared" si="246"/>
        <v>3.2894736842105261E-2</v>
      </c>
      <c r="O2837" s="21">
        <f t="shared" si="244"/>
        <v>0</v>
      </c>
      <c r="P2837" s="24">
        <v>48.36</v>
      </c>
      <c r="Q2837" s="18">
        <f t="shared" si="245"/>
        <v>0</v>
      </c>
      <c r="R2837" s="2">
        <v>1</v>
      </c>
      <c r="S2837" s="2">
        <v>90</v>
      </c>
      <c r="T2837" s="2" t="s">
        <v>4647</v>
      </c>
      <c r="U2837" s="28" t="str">
        <f>IF(G2837=0,"",_xlfn.MINIFS('PO Details'!$I:$I,'PO Details'!$D:$D,Planning!$B2837,'PO Details'!$L:$L,Planning!$E2837))</f>
        <v/>
      </c>
      <c r="V2837" s="29" t="s">
        <v>4639</v>
      </c>
      <c r="W2837" t="str">
        <f t="shared" si="243"/>
        <v/>
      </c>
      <c r="X2837" s="2">
        <v>120</v>
      </c>
    </row>
    <row r="2838" spans="1:24" x14ac:dyDescent="0.25">
      <c r="A2838" s="11" t="s">
        <v>4616</v>
      </c>
      <c r="B2838" s="22" t="s">
        <v>374</v>
      </c>
      <c r="C2838" s="22"/>
      <c r="D2838" s="22" t="s">
        <v>375</v>
      </c>
      <c r="E2838" s="31" t="s">
        <v>2214</v>
      </c>
      <c r="F2838" s="12">
        <f>SUMIFS('Inventory Details'!$H:$H,'Inventory Details'!$B:$B,$B2838,'Inventory Details'!$E:$E,$E2838)</f>
        <v>0</v>
      </c>
      <c r="G2838" s="12">
        <f>SUMIFS('PO Details'!$H:$H,'PO Details'!$D:$D,Planning!$B2838,'PO Details'!$L:$L,$E2838)</f>
        <v>0</v>
      </c>
      <c r="H2838" s="12">
        <f>SUMIFS('SO Details'!$G:$G,'SO Details'!$D:$D,Planning!$B2838,'SO Details'!$K:$K,$E2838)</f>
        <v>0</v>
      </c>
      <c r="I2838" s="20">
        <f>IF(COUNTIFS($C:$C,B2838)&gt;1,SUMIFS('Sales Hx'!$Q:$Q,'Sales Hx'!$B:$B,_xlfn.XLOOKUP(B2838,C:C,B:B),'Sales Hx'!$D:$D,Planning!$E2838),SUMIFS('Sales Hx'!$Q:$Q,'Sales Hx'!$B:$B,Planning!$B2838,'Sales Hx'!$D:$D,Planning!$E2838))</f>
        <v>0</v>
      </c>
      <c r="J2838" s="16">
        <f>IF(COUNTIFS($C:$C,B2838)&gt;1,SUMIFS('Sales Hx'!$S:$S,'Sales Hx'!$B:$B,_xlfn.XLOOKUP(B2838,C:C,B:B),'Sales Hx'!$D:$D,E2838),SUMIFS('Sales Hx'!$S:$S,'Sales Hx'!$B:$B,$B2838,'Sales Hx'!$D:$D,$E2838))</f>
        <v>9.8684210526315791E-2</v>
      </c>
      <c r="K2838" s="16">
        <f t="shared" si="242"/>
        <v>0</v>
      </c>
      <c r="L2838" s="12">
        <f>IF(M2838&lt;&gt;"",M2838,IF(COUNTIFS($C:$C,B2838)&gt;1,SUMIFS('Sales Hx'!V:V,'Sales Hx'!$B:$B,_xlfn.XLOOKUP(B2838,C:C,B:B),'Sales Hx'!$D:$D,$E2838),SUMIFS('Sales Hx'!V:V,'Sales Hx'!$B:$B,$B2838,'Sales Hx'!$D:$D,$E2838)))</f>
        <v>0</v>
      </c>
      <c r="M2838" s="12">
        <v>0</v>
      </c>
      <c r="N2838" s="15">
        <f t="shared" si="246"/>
        <v>9.8684210526315791E-2</v>
      </c>
      <c r="O2838" s="21">
        <f t="shared" si="244"/>
        <v>9</v>
      </c>
      <c r="P2838" s="24">
        <v>48.36</v>
      </c>
      <c r="Q2838" s="18">
        <f t="shared" si="245"/>
        <v>435.24</v>
      </c>
      <c r="R2838" s="2">
        <v>1</v>
      </c>
      <c r="S2838" s="2">
        <v>90</v>
      </c>
      <c r="T2838" s="2" t="s">
        <v>4647</v>
      </c>
      <c r="U2838" s="28" t="str">
        <f>IF(G2838=0,"",_xlfn.MINIFS('PO Details'!$I:$I,'PO Details'!$D:$D,Planning!$B2838,'PO Details'!$L:$L,Planning!$E2838))</f>
        <v/>
      </c>
      <c r="V2838" s="29" t="s">
        <v>4639</v>
      </c>
      <c r="W2838" t="str">
        <f t="shared" si="243"/>
        <v/>
      </c>
      <c r="X2838" s="2">
        <v>120</v>
      </c>
    </row>
    <row r="2839" spans="1:24" x14ac:dyDescent="0.25">
      <c r="A2839" s="11"/>
      <c r="B2839" s="22" t="s">
        <v>1785</v>
      </c>
      <c r="C2839" s="22"/>
      <c r="D2839" s="22" t="s">
        <v>1784</v>
      </c>
      <c r="E2839" s="31" t="s">
        <v>119</v>
      </c>
      <c r="F2839" s="12">
        <f>SUMIFS('Inventory Details'!$H:$H,'Inventory Details'!$B:$B,$B2839,'Inventory Details'!$E:$E,$E2839)</f>
        <v>13</v>
      </c>
      <c r="G2839" s="12">
        <f>SUMIFS('PO Details'!$H:$H,'PO Details'!$D:$D,Planning!$B2839,'PO Details'!$L:$L,$E2839)</f>
        <v>0</v>
      </c>
      <c r="H2839" s="12">
        <f>SUMIFS('SO Details'!$G:$G,'SO Details'!$D:$D,Planning!$B2839,'SO Details'!$K:$K,$E2839)</f>
        <v>0</v>
      </c>
      <c r="I2839" s="20">
        <f>IF(COUNTIFS($C:$C,B2839)&gt;1,SUMIFS('Sales Hx'!$Q:$Q,'Sales Hx'!$B:$B,_xlfn.XLOOKUP(B2839,C:C,B:B),'Sales Hx'!$D:$D,Planning!$E2839),SUMIFS('Sales Hx'!$Q:$Q,'Sales Hx'!$B:$B,Planning!$B2839,'Sales Hx'!$D:$D,Planning!$E2839))</f>
        <v>4.1999999999999993</v>
      </c>
      <c r="J2839" s="16">
        <f>IF(COUNTIFS($C:$C,B2839)&gt;1,SUMIFS('Sales Hx'!$S:$S,'Sales Hx'!$B:$B,_xlfn.XLOOKUP(B2839,C:C,B:B),'Sales Hx'!$D:$D,E2839),SUMIFS('Sales Hx'!$S:$S,'Sales Hx'!$B:$B,$B2839,'Sales Hx'!$D:$D,$E2839))</f>
        <v>6.0307017543859649E-2</v>
      </c>
      <c r="K2839" s="16">
        <f t="shared" si="242"/>
        <v>3.0952380952380958</v>
      </c>
      <c r="L2839" s="12">
        <f>IF(M2839&lt;&gt;"",M2839,IF(COUNTIFS($C:$C,B2839)&gt;1,SUMIFS('Sales Hx'!V:V,'Sales Hx'!$B:$B,_xlfn.XLOOKUP(B2839,C:C,B:B),'Sales Hx'!$D:$D,$E2839),SUMIFS('Sales Hx'!V:V,'Sales Hx'!$B:$B,$B2839,'Sales Hx'!$D:$D,$E2839)))</f>
        <v>0</v>
      </c>
      <c r="M2839" s="12">
        <v>0</v>
      </c>
      <c r="N2839" s="15">
        <f t="shared" si="246"/>
        <v>6.0307017543859649E-2</v>
      </c>
      <c r="O2839" s="21">
        <f t="shared" si="244"/>
        <v>0</v>
      </c>
      <c r="P2839" s="24">
        <v>35.21</v>
      </c>
      <c r="Q2839" s="18">
        <f t="shared" si="245"/>
        <v>0</v>
      </c>
      <c r="R2839" s="2">
        <v>1</v>
      </c>
      <c r="S2839" s="2">
        <v>120</v>
      </c>
      <c r="T2839" s="2" t="s">
        <v>4647</v>
      </c>
      <c r="U2839" s="28" t="str">
        <f>IF(G2839=0,"",_xlfn.MINIFS('PO Details'!$I:$I,'PO Details'!$D:$D,Planning!$B2839,'PO Details'!$L:$L,Planning!$E2839))</f>
        <v/>
      </c>
      <c r="V2839" s="29" t="s">
        <v>4640</v>
      </c>
      <c r="W2839" t="str">
        <f t="shared" si="243"/>
        <v>Max</v>
      </c>
      <c r="X2839" s="2">
        <v>120</v>
      </c>
    </row>
    <row r="2840" spans="1:24" x14ac:dyDescent="0.25">
      <c r="A2840" s="11"/>
      <c r="B2840" s="22" t="s">
        <v>1785</v>
      </c>
      <c r="C2840" s="22"/>
      <c r="D2840" s="22" t="s">
        <v>1784</v>
      </c>
      <c r="E2840" s="31" t="s">
        <v>108</v>
      </c>
      <c r="F2840" s="12">
        <f>SUMIFS('Inventory Details'!$H:$H,'Inventory Details'!$B:$B,$B2840,'Inventory Details'!$E:$E,$E2840)</f>
        <v>0</v>
      </c>
      <c r="G2840" s="12">
        <f>SUMIFS('PO Details'!$H:$H,'PO Details'!$D:$D,Planning!$B2840,'PO Details'!$L:$L,$E2840)</f>
        <v>0</v>
      </c>
      <c r="H2840" s="12">
        <f>SUMIFS('SO Details'!$G:$G,'SO Details'!$D:$D,Planning!$B2840,'SO Details'!$K:$K,$E2840)</f>
        <v>0</v>
      </c>
      <c r="I2840" s="20">
        <f>IF(COUNTIFS($C:$C,B2840)&gt;1,SUMIFS('Sales Hx'!$Q:$Q,'Sales Hx'!$B:$B,_xlfn.XLOOKUP(B2840,C:C,B:B),'Sales Hx'!$D:$D,Planning!$E2840),SUMIFS('Sales Hx'!$Q:$Q,'Sales Hx'!$B:$B,Planning!$B2840,'Sales Hx'!$D:$D,Planning!$E2840))</f>
        <v>0</v>
      </c>
      <c r="J2840" s="16">
        <f>IF(COUNTIFS($C:$C,B2840)&gt;1,SUMIFS('Sales Hx'!$S:$S,'Sales Hx'!$B:$B,_xlfn.XLOOKUP(B2840,C:C,B:B),'Sales Hx'!$D:$D,E2840),SUMIFS('Sales Hx'!$S:$S,'Sales Hx'!$B:$B,$B2840,'Sales Hx'!$D:$D,$E2840))</f>
        <v>0.13157894736842105</v>
      </c>
      <c r="K2840" s="16">
        <f t="shared" si="242"/>
        <v>0</v>
      </c>
      <c r="L2840" s="12">
        <f>IF(M2840&lt;&gt;"",M2840,IF(COUNTIFS($C:$C,B2840)&gt;1,SUMIFS('Sales Hx'!V:V,'Sales Hx'!$B:$B,_xlfn.XLOOKUP(B2840,C:C,B:B),'Sales Hx'!$D:$D,$E2840),SUMIFS('Sales Hx'!V:V,'Sales Hx'!$B:$B,$B2840,'Sales Hx'!$D:$D,$E2840)))</f>
        <v>0</v>
      </c>
      <c r="M2840" s="12">
        <v>0</v>
      </c>
      <c r="N2840" s="15">
        <f t="shared" si="246"/>
        <v>0.13157894736842105</v>
      </c>
      <c r="O2840" s="21">
        <f t="shared" si="244"/>
        <v>16</v>
      </c>
      <c r="P2840" s="24">
        <v>35.21</v>
      </c>
      <c r="Q2840" s="18">
        <f t="shared" si="245"/>
        <v>563.36</v>
      </c>
      <c r="R2840" s="2">
        <v>1</v>
      </c>
      <c r="S2840" s="2">
        <v>120</v>
      </c>
      <c r="T2840" s="2" t="s">
        <v>4647</v>
      </c>
      <c r="U2840" s="28" t="str">
        <f>IF(G2840=0,"",_xlfn.MINIFS('PO Details'!$I:$I,'PO Details'!$D:$D,Planning!$B2840,'PO Details'!$L:$L,Planning!$E2840))</f>
        <v/>
      </c>
      <c r="V2840" s="29" t="s">
        <v>4640</v>
      </c>
      <c r="W2840" t="str">
        <f t="shared" si="243"/>
        <v/>
      </c>
      <c r="X2840" s="2">
        <v>120</v>
      </c>
    </row>
    <row r="2841" spans="1:24" x14ac:dyDescent="0.25">
      <c r="A2841" s="11"/>
      <c r="B2841" s="22" t="s">
        <v>1785</v>
      </c>
      <c r="C2841" s="22"/>
      <c r="D2841" s="22" t="s">
        <v>1784</v>
      </c>
      <c r="E2841" s="31" t="s">
        <v>2214</v>
      </c>
      <c r="F2841" s="12">
        <f>SUMIFS('Inventory Details'!$H:$H,'Inventory Details'!$B:$B,$B2841,'Inventory Details'!$E:$E,$E2841)</f>
        <v>0</v>
      </c>
      <c r="G2841" s="12">
        <f>SUMIFS('PO Details'!$H:$H,'PO Details'!$D:$D,Planning!$B2841,'PO Details'!$L:$L,$E2841)</f>
        <v>0</v>
      </c>
      <c r="H2841" s="12">
        <f>SUMIFS('SO Details'!$G:$G,'SO Details'!$D:$D,Planning!$B2841,'SO Details'!$K:$K,$E2841)</f>
        <v>0</v>
      </c>
      <c r="I2841" s="20">
        <f>IF(COUNTIFS($C:$C,B2841)&gt;1,SUMIFS('Sales Hx'!$Q:$Q,'Sales Hx'!$B:$B,_xlfn.XLOOKUP(B2841,C:C,B:B),'Sales Hx'!$D:$D,Planning!$E2841),SUMIFS('Sales Hx'!$Q:$Q,'Sales Hx'!$B:$B,Planning!$B2841,'Sales Hx'!$D:$D,Planning!$E2841))</f>
        <v>0</v>
      </c>
      <c r="J2841" s="16">
        <f>IF(COUNTIFS($C:$C,B2841)&gt;1,SUMIFS('Sales Hx'!$S:$S,'Sales Hx'!$B:$B,_xlfn.XLOOKUP(B2841,C:C,B:B),'Sales Hx'!$D:$D,E2841),SUMIFS('Sales Hx'!$S:$S,'Sales Hx'!$B:$B,$B2841,'Sales Hx'!$D:$D,$E2841))</f>
        <v>7.6754385964912283E-2</v>
      </c>
      <c r="K2841" s="16">
        <f t="shared" si="242"/>
        <v>0</v>
      </c>
      <c r="L2841" s="12">
        <f>IF(M2841&lt;&gt;"",M2841,IF(COUNTIFS($C:$C,B2841)&gt;1,SUMIFS('Sales Hx'!V:V,'Sales Hx'!$B:$B,_xlfn.XLOOKUP(B2841,C:C,B:B),'Sales Hx'!$D:$D,$E2841),SUMIFS('Sales Hx'!V:V,'Sales Hx'!$B:$B,$B2841,'Sales Hx'!$D:$D,$E2841)))</f>
        <v>0</v>
      </c>
      <c r="M2841" s="12">
        <v>0</v>
      </c>
      <c r="N2841" s="15">
        <f t="shared" si="246"/>
        <v>7.6754385964912283E-2</v>
      </c>
      <c r="O2841" s="21">
        <f t="shared" si="244"/>
        <v>9</v>
      </c>
      <c r="P2841" s="24">
        <v>35.21</v>
      </c>
      <c r="Q2841" s="18">
        <f t="shared" si="245"/>
        <v>316.89</v>
      </c>
      <c r="R2841" s="2">
        <v>1</v>
      </c>
      <c r="S2841" s="2">
        <v>120</v>
      </c>
      <c r="T2841" s="2" t="s">
        <v>4647</v>
      </c>
      <c r="U2841" s="28" t="str">
        <f>IF(G2841=0,"",_xlfn.MINIFS('PO Details'!$I:$I,'PO Details'!$D:$D,Planning!$B2841,'PO Details'!$L:$L,Planning!$E2841))</f>
        <v/>
      </c>
      <c r="V2841" s="29" t="s">
        <v>4640</v>
      </c>
      <c r="W2841" t="str">
        <f t="shared" si="243"/>
        <v/>
      </c>
      <c r="X2841" s="2">
        <v>120</v>
      </c>
    </row>
    <row r="2842" spans="1:24" x14ac:dyDescent="0.25">
      <c r="A2842" s="11" t="s">
        <v>4616</v>
      </c>
      <c r="B2842" s="22" t="s">
        <v>376</v>
      </c>
      <c r="C2842" s="22"/>
      <c r="D2842" s="22" t="s">
        <v>377</v>
      </c>
      <c r="E2842" s="31" t="s">
        <v>4746</v>
      </c>
      <c r="F2842" s="12">
        <f>SUMIFS('Inventory Details'!$H:$H,'Inventory Details'!$B:$B,$B2842,'Inventory Details'!$E:$E,$E2842)</f>
        <v>322</v>
      </c>
      <c r="G2842" s="12">
        <f>SUMIFS('PO Details'!$H:$H,'PO Details'!$D:$D,Planning!$B2842,'PO Details'!$L:$L,$E2842)</f>
        <v>1280</v>
      </c>
      <c r="H2842" s="12">
        <f>SUMIFS('SO Details'!$G:$G,'SO Details'!$D:$D,Planning!$B2842,'SO Details'!$K:$K,$E2842)</f>
        <v>29</v>
      </c>
      <c r="I2842" s="20">
        <f>IF(COUNTIFS($C:$C,B2842)&gt;1,SUMIFS('Sales Hx'!$Q:$Q,'Sales Hx'!$B:$B,_xlfn.XLOOKUP(B2842,C:C,B:B),'Sales Hx'!$D:$D,Planning!$E2842),SUMIFS('Sales Hx'!$Q:$Q,'Sales Hx'!$B:$B,Planning!$B2842,'Sales Hx'!$D:$D,Planning!$E2842))</f>
        <v>443.79999999999995</v>
      </c>
      <c r="J2842" s="16">
        <f>IF(COUNTIFS($C:$C,B2842)&gt;1,SUMIFS('Sales Hx'!$S:$S,'Sales Hx'!$B:$B,_xlfn.XLOOKUP(B2842,C:C,B:B),'Sales Hx'!$D:$D,E2842),SUMIFS('Sales Hx'!$S:$S,'Sales Hx'!$B:$B,$B2842,'Sales Hx'!$D:$D,$E2842))</f>
        <v>6.116028708133971</v>
      </c>
      <c r="K2842" s="16">
        <f t="shared" si="242"/>
        <v>3.6097341144659763</v>
      </c>
      <c r="L2842" s="12">
        <f>IF(M2842&lt;&gt;"",M2842,IF(COUNTIFS($C:$C,B2842)&gt;1,SUMIFS('Sales Hx'!V:V,'Sales Hx'!$B:$B,_xlfn.XLOOKUP(B2842,C:C,B:B),'Sales Hx'!$D:$D,$E2842),SUMIFS('Sales Hx'!V:V,'Sales Hx'!$B:$B,$B2842,'Sales Hx'!$D:$D,$E2842)))</f>
        <v>0</v>
      </c>
      <c r="M2842" s="12">
        <v>0</v>
      </c>
      <c r="N2842" s="15">
        <f t="shared" si="246"/>
        <v>6.116028708133971</v>
      </c>
      <c r="O2842" s="21">
        <f t="shared" si="244"/>
        <v>0</v>
      </c>
      <c r="P2842" s="24">
        <v>35.21</v>
      </c>
      <c r="Q2842" s="18">
        <f t="shared" si="245"/>
        <v>0</v>
      </c>
      <c r="R2842" s="2">
        <v>1</v>
      </c>
      <c r="S2842" s="2">
        <v>90</v>
      </c>
      <c r="T2842" s="2" t="s">
        <v>4647</v>
      </c>
      <c r="U2842" s="28">
        <f>IF(G2842=0,"",_xlfn.MINIFS('PO Details'!$I:$I,'PO Details'!$D:$D,Planning!$B2842,'PO Details'!$L:$L,Planning!$E2842))</f>
        <v>45450</v>
      </c>
      <c r="V2842" s="29" t="s">
        <v>4639</v>
      </c>
      <c r="W2842" t="str">
        <f t="shared" si="243"/>
        <v/>
      </c>
      <c r="X2842" s="2">
        <v>120</v>
      </c>
    </row>
    <row r="2843" spans="1:24" x14ac:dyDescent="0.25">
      <c r="A2843" s="11" t="s">
        <v>4616</v>
      </c>
      <c r="B2843" s="22" t="s">
        <v>376</v>
      </c>
      <c r="C2843" s="22"/>
      <c r="D2843" s="22" t="s">
        <v>377</v>
      </c>
      <c r="E2843" s="31" t="s">
        <v>106</v>
      </c>
      <c r="F2843" s="12">
        <f>SUMIFS('Inventory Details'!$H:$H,'Inventory Details'!$B:$B,$B2843,'Inventory Details'!$E:$E,$E2843)</f>
        <v>236</v>
      </c>
      <c r="G2843" s="12">
        <f>SUMIFS('PO Details'!$H:$H,'PO Details'!$D:$D,Planning!$B2843,'PO Details'!$L:$L,$E2843)</f>
        <v>420</v>
      </c>
      <c r="H2843" s="12">
        <f>SUMIFS('SO Details'!$G:$G,'SO Details'!$D:$D,Planning!$B2843,'SO Details'!$K:$K,$E2843)</f>
        <v>25</v>
      </c>
      <c r="I2843" s="20">
        <f>IF(COUNTIFS($C:$C,B2843)&gt;1,SUMIFS('Sales Hx'!$Q:$Q,'Sales Hx'!$B:$B,_xlfn.XLOOKUP(B2843,C:C,B:B),'Sales Hx'!$D:$D,Planning!$E2843),SUMIFS('Sales Hx'!$Q:$Q,'Sales Hx'!$B:$B,Planning!$B2843,'Sales Hx'!$D:$D,Planning!$E2843))</f>
        <v>347.2</v>
      </c>
      <c r="J2843" s="16">
        <f>IF(COUNTIFS($C:$C,B2843)&gt;1,SUMIFS('Sales Hx'!$S:$S,'Sales Hx'!$B:$B,_xlfn.XLOOKUP(B2843,C:C,B:B),'Sales Hx'!$D:$D,E2843),SUMIFS('Sales Hx'!$S:$S,'Sales Hx'!$B:$B,$B2843,'Sales Hx'!$D:$D,$E2843))</f>
        <v>3.2538377192982457</v>
      </c>
      <c r="K2843" s="16">
        <f t="shared" si="242"/>
        <v>1.8894009216589862</v>
      </c>
      <c r="L2843" s="12">
        <f>IF(M2843&lt;&gt;"",M2843,IF(COUNTIFS($C:$C,B2843)&gt;1,SUMIFS('Sales Hx'!V:V,'Sales Hx'!$B:$B,_xlfn.XLOOKUP(B2843,C:C,B:B),'Sales Hx'!$D:$D,$E2843),SUMIFS('Sales Hx'!V:V,'Sales Hx'!$B:$B,$B2843,'Sales Hx'!$D:$D,$E2843)))</f>
        <v>0</v>
      </c>
      <c r="M2843" s="12">
        <v>0</v>
      </c>
      <c r="N2843" s="15">
        <f t="shared" si="246"/>
        <v>3.2538377192982457</v>
      </c>
      <c r="O2843" s="21">
        <f t="shared" si="244"/>
        <v>0</v>
      </c>
      <c r="P2843" s="24">
        <v>35.21</v>
      </c>
      <c r="Q2843" s="18">
        <f t="shared" si="245"/>
        <v>0</v>
      </c>
      <c r="R2843" s="2">
        <v>1</v>
      </c>
      <c r="S2843" s="2">
        <v>90</v>
      </c>
      <c r="T2843" s="2" t="s">
        <v>4647</v>
      </c>
      <c r="U2843" s="28">
        <f>IF(G2843=0,"",_xlfn.MINIFS('PO Details'!$I:$I,'PO Details'!$D:$D,Planning!$B2843,'PO Details'!$L:$L,Planning!$E2843))</f>
        <v>45443</v>
      </c>
      <c r="V2843" s="29" t="s">
        <v>4639</v>
      </c>
      <c r="W2843" t="str">
        <f t="shared" si="243"/>
        <v/>
      </c>
      <c r="X2843" s="2">
        <v>120</v>
      </c>
    </row>
    <row r="2844" spans="1:24" x14ac:dyDescent="0.25">
      <c r="A2844" s="11" t="s">
        <v>4616</v>
      </c>
      <c r="B2844" s="22" t="s">
        <v>376</v>
      </c>
      <c r="C2844" s="22"/>
      <c r="D2844" s="22" t="s">
        <v>377</v>
      </c>
      <c r="E2844" s="31" t="s">
        <v>119</v>
      </c>
      <c r="F2844" s="12">
        <f>SUMIFS('Inventory Details'!$H:$H,'Inventory Details'!$B:$B,$B2844,'Inventory Details'!$E:$E,$E2844)</f>
        <v>1</v>
      </c>
      <c r="G2844" s="12">
        <f>SUMIFS('PO Details'!$H:$H,'PO Details'!$D:$D,Planning!$B2844,'PO Details'!$L:$L,$E2844)</f>
        <v>65</v>
      </c>
      <c r="H2844" s="12">
        <f>SUMIFS('SO Details'!$G:$G,'SO Details'!$D:$D,Planning!$B2844,'SO Details'!$K:$K,$E2844)</f>
        <v>2</v>
      </c>
      <c r="I2844" s="20">
        <f>IF(COUNTIFS($C:$C,B2844)&gt;1,SUMIFS('Sales Hx'!$Q:$Q,'Sales Hx'!$B:$B,_xlfn.XLOOKUP(B2844,C:C,B:B),'Sales Hx'!$D:$D,Planning!$E2844),SUMIFS('Sales Hx'!$Q:$Q,'Sales Hx'!$B:$B,Planning!$B2844,'Sales Hx'!$D:$D,Planning!$E2844))</f>
        <v>26.599999999999998</v>
      </c>
      <c r="J2844" s="16">
        <f>IF(COUNTIFS($C:$C,B2844)&gt;1,SUMIFS('Sales Hx'!$S:$S,'Sales Hx'!$B:$B,_xlfn.XLOOKUP(B2844,C:C,B:B),'Sales Hx'!$D:$D,E2844),SUMIFS('Sales Hx'!$S:$S,'Sales Hx'!$B:$B,$B2844,'Sales Hx'!$D:$D,$E2844))</f>
        <v>0.48245614035087719</v>
      </c>
      <c r="K2844" s="16">
        <f t="shared" si="242"/>
        <v>2.4812030075187974</v>
      </c>
      <c r="L2844" s="12">
        <f>IF(M2844&lt;&gt;"",M2844,IF(COUNTIFS($C:$C,B2844)&gt;1,SUMIFS('Sales Hx'!V:V,'Sales Hx'!$B:$B,_xlfn.XLOOKUP(B2844,C:C,B:B),'Sales Hx'!$D:$D,$E2844),SUMIFS('Sales Hx'!V:V,'Sales Hx'!$B:$B,$B2844,'Sales Hx'!$D:$D,$E2844)))</f>
        <v>0</v>
      </c>
      <c r="M2844" s="12">
        <v>0</v>
      </c>
      <c r="N2844" s="15">
        <f t="shared" si="246"/>
        <v>0.48245614035087719</v>
      </c>
      <c r="O2844" s="21">
        <f t="shared" si="244"/>
        <v>0</v>
      </c>
      <c r="P2844" s="24">
        <v>35.21</v>
      </c>
      <c r="Q2844" s="18">
        <f t="shared" si="245"/>
        <v>0</v>
      </c>
      <c r="R2844" s="2">
        <v>1</v>
      </c>
      <c r="S2844" s="2">
        <v>90</v>
      </c>
      <c r="T2844" s="2" t="s">
        <v>4647</v>
      </c>
      <c r="U2844" s="28">
        <f>IF(G2844=0,"",_xlfn.MINIFS('PO Details'!$I:$I,'PO Details'!$D:$D,Planning!$B2844,'PO Details'!$L:$L,Planning!$E2844))</f>
        <v>45443</v>
      </c>
      <c r="V2844" s="29" t="s">
        <v>4639</v>
      </c>
      <c r="W2844" t="str">
        <f t="shared" si="243"/>
        <v/>
      </c>
      <c r="X2844" s="2">
        <v>120</v>
      </c>
    </row>
    <row r="2845" spans="1:24" x14ac:dyDescent="0.25">
      <c r="A2845" s="11" t="s">
        <v>4616</v>
      </c>
      <c r="B2845" s="22" t="s">
        <v>376</v>
      </c>
      <c r="C2845" s="22"/>
      <c r="D2845" s="22" t="s">
        <v>377</v>
      </c>
      <c r="E2845" s="31" t="s">
        <v>15</v>
      </c>
      <c r="F2845" s="12">
        <f>SUMIFS('Inventory Details'!$H:$H,'Inventory Details'!$B:$B,$B2845,'Inventory Details'!$E:$E,$E2845)</f>
        <v>34</v>
      </c>
      <c r="G2845" s="12">
        <f>SUMIFS('PO Details'!$H:$H,'PO Details'!$D:$D,Planning!$B2845,'PO Details'!$L:$L,$E2845)</f>
        <v>160</v>
      </c>
      <c r="H2845" s="12">
        <f>SUMIFS('SO Details'!$G:$G,'SO Details'!$D:$D,Planning!$B2845,'SO Details'!$K:$K,$E2845)</f>
        <v>52</v>
      </c>
      <c r="I2845" s="20">
        <f>IF(COUNTIFS($C:$C,B2845)&gt;1,SUMIFS('Sales Hx'!$Q:$Q,'Sales Hx'!$B:$B,_xlfn.XLOOKUP(B2845,C:C,B:B),'Sales Hx'!$D:$D,Planning!$E2845),SUMIFS('Sales Hx'!$Q:$Q,'Sales Hx'!$B:$B,Planning!$B2845,'Sales Hx'!$D:$D,Planning!$E2845))</f>
        <v>14</v>
      </c>
      <c r="J2845" s="16">
        <f>IF(COUNTIFS($C:$C,B2845)&gt;1,SUMIFS('Sales Hx'!$S:$S,'Sales Hx'!$B:$B,_xlfn.XLOOKUP(B2845,C:C,B:B),'Sales Hx'!$D:$D,E2845),SUMIFS('Sales Hx'!$S:$S,'Sales Hx'!$B:$B,$B2845,'Sales Hx'!$D:$D,$E2845))</f>
        <v>1.2483552631578949</v>
      </c>
      <c r="K2845" s="16">
        <f t="shared" si="242"/>
        <v>13.857142857142858</v>
      </c>
      <c r="L2845" s="12">
        <f>IF(M2845&lt;&gt;"",M2845,IF(COUNTIFS($C:$C,B2845)&gt;1,SUMIFS('Sales Hx'!V:V,'Sales Hx'!$B:$B,_xlfn.XLOOKUP(B2845,C:C,B:B),'Sales Hx'!$D:$D,$E2845),SUMIFS('Sales Hx'!V:V,'Sales Hx'!$B:$B,$B2845,'Sales Hx'!$D:$D,$E2845)))</f>
        <v>0</v>
      </c>
      <c r="M2845" s="12">
        <v>0</v>
      </c>
      <c r="N2845" s="15">
        <f t="shared" si="246"/>
        <v>1.2483552631578949</v>
      </c>
      <c r="O2845" s="21">
        <f t="shared" si="244"/>
        <v>0</v>
      </c>
      <c r="P2845" s="24">
        <v>35.21</v>
      </c>
      <c r="Q2845" s="18">
        <f t="shared" si="245"/>
        <v>0</v>
      </c>
      <c r="R2845" s="2">
        <v>1</v>
      </c>
      <c r="S2845" s="2">
        <v>90</v>
      </c>
      <c r="T2845" s="2" t="s">
        <v>4647</v>
      </c>
      <c r="U2845" s="28">
        <f>IF(G2845=0,"",_xlfn.MINIFS('PO Details'!$I:$I,'PO Details'!$D:$D,Planning!$B2845,'PO Details'!$L:$L,Planning!$E2845))</f>
        <v>45392</v>
      </c>
      <c r="V2845" s="29" t="s">
        <v>4639</v>
      </c>
      <c r="W2845" t="str">
        <f t="shared" si="243"/>
        <v>Max</v>
      </c>
      <c r="X2845" s="2">
        <v>120</v>
      </c>
    </row>
    <row r="2846" spans="1:24" x14ac:dyDescent="0.25">
      <c r="A2846" s="11" t="s">
        <v>4616</v>
      </c>
      <c r="B2846" s="22" t="s">
        <v>376</v>
      </c>
      <c r="C2846" s="22"/>
      <c r="D2846" s="22" t="s">
        <v>377</v>
      </c>
      <c r="E2846" s="31" t="s">
        <v>820</v>
      </c>
      <c r="F2846" s="12">
        <f>SUMIFS('Inventory Details'!$H:$H,'Inventory Details'!$B:$B,$B2846,'Inventory Details'!$E:$E,$E2846)</f>
        <v>20</v>
      </c>
      <c r="G2846" s="12">
        <f>SUMIFS('PO Details'!$H:$H,'PO Details'!$D:$D,Planning!$B2846,'PO Details'!$L:$L,$E2846)</f>
        <v>60</v>
      </c>
      <c r="H2846" s="12">
        <f>SUMIFS('SO Details'!$G:$G,'SO Details'!$D:$D,Planning!$B2846,'SO Details'!$K:$K,$E2846)</f>
        <v>22</v>
      </c>
      <c r="I2846" s="20">
        <f>IF(COUNTIFS($C:$C,B2846)&gt;1,SUMIFS('Sales Hx'!$Q:$Q,'Sales Hx'!$B:$B,_xlfn.XLOOKUP(B2846,C:C,B:B),'Sales Hx'!$D:$D,Planning!$E2846),SUMIFS('Sales Hx'!$Q:$Q,'Sales Hx'!$B:$B,Planning!$B2846,'Sales Hx'!$D:$D,Planning!$E2846))</f>
        <v>7</v>
      </c>
      <c r="J2846" s="16">
        <f>IF(COUNTIFS($C:$C,B2846)&gt;1,SUMIFS('Sales Hx'!$S:$S,'Sales Hx'!$B:$B,_xlfn.XLOOKUP(B2846,C:C,B:B),'Sales Hx'!$D:$D,E2846),SUMIFS('Sales Hx'!$S:$S,'Sales Hx'!$B:$B,$B2846,'Sales Hx'!$D:$D,$E2846))</f>
        <v>0.28728070175438597</v>
      </c>
      <c r="K2846" s="16">
        <f t="shared" si="242"/>
        <v>11.428571428571429</v>
      </c>
      <c r="L2846" s="12">
        <f>IF(M2846&lt;&gt;"",M2846,IF(COUNTIFS($C:$C,B2846)&gt;1,SUMIFS('Sales Hx'!V:V,'Sales Hx'!$B:$B,_xlfn.XLOOKUP(B2846,C:C,B:B),'Sales Hx'!$D:$D,$E2846),SUMIFS('Sales Hx'!V:V,'Sales Hx'!$B:$B,$B2846,'Sales Hx'!$D:$D,$E2846)))</f>
        <v>0</v>
      </c>
      <c r="M2846" s="12">
        <v>0</v>
      </c>
      <c r="N2846" s="15">
        <f t="shared" si="246"/>
        <v>0.28728070175438597</v>
      </c>
      <c r="O2846" s="21">
        <f t="shared" si="244"/>
        <v>0</v>
      </c>
      <c r="P2846" s="24">
        <v>35.21</v>
      </c>
      <c r="Q2846" s="18">
        <f t="shared" si="245"/>
        <v>0</v>
      </c>
      <c r="R2846" s="2">
        <v>1</v>
      </c>
      <c r="S2846" s="2">
        <v>90</v>
      </c>
      <c r="T2846" s="2" t="s">
        <v>4647</v>
      </c>
      <c r="U2846" s="28">
        <f>IF(G2846=0,"",_xlfn.MINIFS('PO Details'!$I:$I,'PO Details'!$D:$D,Planning!$B2846,'PO Details'!$L:$L,Planning!$E2846))</f>
        <v>45474</v>
      </c>
      <c r="V2846" s="29" t="s">
        <v>4639</v>
      </c>
      <c r="W2846" t="str">
        <f t="shared" si="243"/>
        <v/>
      </c>
      <c r="X2846" s="2">
        <v>120</v>
      </c>
    </row>
    <row r="2847" spans="1:24" x14ac:dyDescent="0.25">
      <c r="A2847" s="11" t="s">
        <v>4616</v>
      </c>
      <c r="B2847" s="22" t="s">
        <v>376</v>
      </c>
      <c r="C2847" s="22"/>
      <c r="D2847" s="22" t="s">
        <v>377</v>
      </c>
      <c r="E2847" s="31" t="s">
        <v>109</v>
      </c>
      <c r="F2847" s="12">
        <f>SUMIFS('Inventory Details'!$H:$H,'Inventory Details'!$B:$B,$B2847,'Inventory Details'!$E:$E,$E2847)</f>
        <v>99</v>
      </c>
      <c r="G2847" s="12">
        <f>SUMIFS('PO Details'!$H:$H,'PO Details'!$D:$D,Planning!$B2847,'PO Details'!$L:$L,$E2847)</f>
        <v>65</v>
      </c>
      <c r="H2847" s="12">
        <f>SUMIFS('SO Details'!$G:$G,'SO Details'!$D:$D,Planning!$B2847,'SO Details'!$K:$K,$E2847)</f>
        <v>2</v>
      </c>
      <c r="I2847" s="20">
        <f>IF(COUNTIFS($C:$C,B2847)&gt;1,SUMIFS('Sales Hx'!$Q:$Q,'Sales Hx'!$B:$B,_xlfn.XLOOKUP(B2847,C:C,B:B),'Sales Hx'!$D:$D,Planning!$E2847),SUMIFS('Sales Hx'!$Q:$Q,'Sales Hx'!$B:$B,Planning!$B2847,'Sales Hx'!$D:$D,Planning!$E2847))</f>
        <v>70</v>
      </c>
      <c r="J2847" s="16">
        <f>IF(COUNTIFS($C:$C,B2847)&gt;1,SUMIFS('Sales Hx'!$S:$S,'Sales Hx'!$B:$B,_xlfn.XLOOKUP(B2847,C:C,B:B),'Sales Hx'!$D:$D,E2847),SUMIFS('Sales Hx'!$S:$S,'Sales Hx'!$B:$B,$B2847,'Sales Hx'!$D:$D,$E2847))</f>
        <v>0.79166666666666674</v>
      </c>
      <c r="K2847" s="16">
        <f t="shared" si="242"/>
        <v>2.342857142857143</v>
      </c>
      <c r="L2847" s="12">
        <f>IF(M2847&lt;&gt;"",M2847,IF(COUNTIFS($C:$C,B2847)&gt;1,SUMIFS('Sales Hx'!V:V,'Sales Hx'!$B:$B,_xlfn.XLOOKUP(B2847,C:C,B:B),'Sales Hx'!$D:$D,$E2847),SUMIFS('Sales Hx'!V:V,'Sales Hx'!$B:$B,$B2847,'Sales Hx'!$D:$D,$E2847)))</f>
        <v>0</v>
      </c>
      <c r="M2847" s="12">
        <v>0</v>
      </c>
      <c r="N2847" s="15">
        <f t="shared" si="246"/>
        <v>0.79166666666666674</v>
      </c>
      <c r="O2847" s="21">
        <f t="shared" si="244"/>
        <v>0</v>
      </c>
      <c r="P2847" s="24">
        <v>35.21</v>
      </c>
      <c r="Q2847" s="18">
        <f t="shared" si="245"/>
        <v>0</v>
      </c>
      <c r="R2847" s="2">
        <v>1</v>
      </c>
      <c r="S2847" s="2">
        <v>90</v>
      </c>
      <c r="T2847" s="2" t="s">
        <v>4647</v>
      </c>
      <c r="U2847" s="28">
        <f>IF(G2847=0,"",_xlfn.MINIFS('PO Details'!$I:$I,'PO Details'!$D:$D,Planning!$B2847,'PO Details'!$L:$L,Planning!$E2847))</f>
        <v>45443</v>
      </c>
      <c r="V2847" s="29" t="s">
        <v>4639</v>
      </c>
      <c r="W2847" t="str">
        <f t="shared" si="243"/>
        <v/>
      </c>
      <c r="X2847" s="2">
        <v>120</v>
      </c>
    </row>
    <row r="2848" spans="1:24" x14ac:dyDescent="0.25">
      <c r="A2848" s="11" t="s">
        <v>4616</v>
      </c>
      <c r="B2848" s="22" t="s">
        <v>376</v>
      </c>
      <c r="C2848" s="22"/>
      <c r="D2848" s="22" t="s">
        <v>377</v>
      </c>
      <c r="E2848" s="31" t="s">
        <v>1398</v>
      </c>
      <c r="F2848" s="12">
        <f>SUMIFS('Inventory Details'!$H:$H,'Inventory Details'!$B:$B,$B2848,'Inventory Details'!$E:$E,$E2848)</f>
        <v>0</v>
      </c>
      <c r="G2848" s="12">
        <f>SUMIFS('PO Details'!$H:$H,'PO Details'!$D:$D,Planning!$B2848,'PO Details'!$L:$L,$E2848)</f>
        <v>0</v>
      </c>
      <c r="H2848" s="12">
        <f>SUMIFS('SO Details'!$G:$G,'SO Details'!$D:$D,Planning!$B2848,'SO Details'!$K:$K,$E2848)</f>
        <v>0</v>
      </c>
      <c r="I2848" s="20">
        <f>IF(COUNTIFS($C:$C,B2848)&gt;1,SUMIFS('Sales Hx'!$Q:$Q,'Sales Hx'!$B:$B,_xlfn.XLOOKUP(B2848,C:C,B:B),'Sales Hx'!$D:$D,Planning!$E2848),SUMIFS('Sales Hx'!$Q:$Q,'Sales Hx'!$B:$B,Planning!$B2848,'Sales Hx'!$D:$D,Planning!$E2848))</f>
        <v>0</v>
      </c>
      <c r="J2848" s="16">
        <f>IF(COUNTIFS($C:$C,B2848)&gt;1,SUMIFS('Sales Hx'!$S:$S,'Sales Hx'!$B:$B,_xlfn.XLOOKUP(B2848,C:C,B:B),'Sales Hx'!$D:$D,E2848),SUMIFS('Sales Hx'!$S:$S,'Sales Hx'!$B:$B,$B2848,'Sales Hx'!$D:$D,$E2848))</f>
        <v>0</v>
      </c>
      <c r="K2848" s="16">
        <f t="shared" si="242"/>
        <v>0</v>
      </c>
      <c r="L2848" s="12">
        <f>IF(M2848&lt;&gt;"",M2848,IF(COUNTIFS($C:$C,B2848)&gt;1,SUMIFS('Sales Hx'!V:V,'Sales Hx'!$B:$B,_xlfn.XLOOKUP(B2848,C:C,B:B),'Sales Hx'!$D:$D,$E2848),SUMIFS('Sales Hx'!V:V,'Sales Hx'!$B:$B,$B2848,'Sales Hx'!$D:$D,$E2848)))</f>
        <v>0</v>
      </c>
      <c r="M2848" s="12">
        <v>0</v>
      </c>
      <c r="N2848" s="15">
        <f t="shared" si="246"/>
        <v>0</v>
      </c>
      <c r="O2848" s="21">
        <f t="shared" si="244"/>
        <v>0</v>
      </c>
      <c r="P2848" s="24">
        <v>35.21</v>
      </c>
      <c r="Q2848" s="18">
        <f t="shared" si="245"/>
        <v>0</v>
      </c>
      <c r="R2848" s="2">
        <v>1</v>
      </c>
      <c r="S2848" s="2">
        <v>90</v>
      </c>
      <c r="T2848" s="2" t="s">
        <v>4647</v>
      </c>
      <c r="U2848" s="28" t="str">
        <f>IF(G2848=0,"",_xlfn.MINIFS('PO Details'!$I:$I,'PO Details'!$D:$D,Planning!$B2848,'PO Details'!$L:$L,Planning!$E2848))</f>
        <v/>
      </c>
      <c r="V2848" s="29" t="s">
        <v>4639</v>
      </c>
      <c r="W2848" t="str">
        <f t="shared" si="243"/>
        <v/>
      </c>
      <c r="X2848" s="2">
        <v>120</v>
      </c>
    </row>
    <row r="2849" spans="1:24" x14ac:dyDescent="0.25">
      <c r="A2849" s="11" t="s">
        <v>4616</v>
      </c>
      <c r="B2849" s="22" t="s">
        <v>376</v>
      </c>
      <c r="C2849" s="22"/>
      <c r="D2849" s="22" t="s">
        <v>377</v>
      </c>
      <c r="E2849" s="31" t="s">
        <v>752</v>
      </c>
      <c r="F2849" s="12">
        <f>SUMIFS('Inventory Details'!$H:$H,'Inventory Details'!$B:$B,$B2849,'Inventory Details'!$E:$E,$E2849)</f>
        <v>1</v>
      </c>
      <c r="G2849" s="12">
        <f>SUMIFS('PO Details'!$H:$H,'PO Details'!$D:$D,Planning!$B2849,'PO Details'!$L:$L,$E2849)</f>
        <v>0</v>
      </c>
      <c r="H2849" s="12">
        <f>SUMIFS('SO Details'!$G:$G,'SO Details'!$D:$D,Planning!$B2849,'SO Details'!$K:$K,$E2849)</f>
        <v>0</v>
      </c>
      <c r="I2849" s="20">
        <f>IF(COUNTIFS($C:$C,B2849)&gt;1,SUMIFS('Sales Hx'!$Q:$Q,'Sales Hx'!$B:$B,_xlfn.XLOOKUP(B2849,C:C,B:B),'Sales Hx'!$D:$D,Planning!$E2849),SUMIFS('Sales Hx'!$Q:$Q,'Sales Hx'!$B:$B,Planning!$B2849,'Sales Hx'!$D:$D,Planning!$E2849))</f>
        <v>0</v>
      </c>
      <c r="J2849" s="16">
        <f>IF(COUNTIFS($C:$C,B2849)&gt;1,SUMIFS('Sales Hx'!$S:$S,'Sales Hx'!$B:$B,_xlfn.XLOOKUP(B2849,C:C,B:B),'Sales Hx'!$D:$D,E2849),SUMIFS('Sales Hx'!$S:$S,'Sales Hx'!$B:$B,$B2849,'Sales Hx'!$D:$D,$E2849))</f>
        <v>0</v>
      </c>
      <c r="K2849" s="16">
        <f t="shared" si="242"/>
        <v>0</v>
      </c>
      <c r="L2849" s="12">
        <f>IF(M2849&lt;&gt;"",M2849,IF(COUNTIFS($C:$C,B2849)&gt;1,SUMIFS('Sales Hx'!V:V,'Sales Hx'!$B:$B,_xlfn.XLOOKUP(B2849,C:C,B:B),'Sales Hx'!$D:$D,$E2849),SUMIFS('Sales Hx'!V:V,'Sales Hx'!$B:$B,$B2849,'Sales Hx'!$D:$D,$E2849)))</f>
        <v>0</v>
      </c>
      <c r="M2849" s="12">
        <v>0</v>
      </c>
      <c r="N2849" s="15">
        <f t="shared" si="246"/>
        <v>0</v>
      </c>
      <c r="O2849" s="21">
        <f t="shared" si="244"/>
        <v>0</v>
      </c>
      <c r="P2849" s="24">
        <v>35.21</v>
      </c>
      <c r="Q2849" s="18">
        <f t="shared" si="245"/>
        <v>0</v>
      </c>
      <c r="R2849" s="2">
        <v>1</v>
      </c>
      <c r="S2849" s="2">
        <v>90</v>
      </c>
      <c r="T2849" s="2" t="s">
        <v>4647</v>
      </c>
      <c r="U2849" s="28" t="str">
        <f>IF(G2849=0,"",_xlfn.MINIFS('PO Details'!$I:$I,'PO Details'!$D:$D,Planning!$B2849,'PO Details'!$L:$L,Planning!$E2849))</f>
        <v/>
      </c>
      <c r="V2849" s="29" t="s">
        <v>4639</v>
      </c>
      <c r="W2849" t="str">
        <f t="shared" si="243"/>
        <v/>
      </c>
      <c r="X2849" s="2">
        <v>120</v>
      </c>
    </row>
    <row r="2850" spans="1:24" x14ac:dyDescent="0.25">
      <c r="A2850" s="11" t="s">
        <v>4616</v>
      </c>
      <c r="B2850" s="22" t="s">
        <v>376</v>
      </c>
      <c r="C2850" s="22"/>
      <c r="D2850" s="22" t="s">
        <v>377</v>
      </c>
      <c r="E2850" s="31" t="s">
        <v>113</v>
      </c>
      <c r="F2850" s="12">
        <f>SUMIFS('Inventory Details'!$H:$H,'Inventory Details'!$B:$B,$B2850,'Inventory Details'!$E:$E,$E2850)</f>
        <v>362</v>
      </c>
      <c r="G2850" s="12">
        <f>SUMIFS('PO Details'!$H:$H,'PO Details'!$D:$D,Planning!$B2850,'PO Details'!$L:$L,$E2850)</f>
        <v>0</v>
      </c>
      <c r="H2850" s="12">
        <f>SUMIFS('SO Details'!$G:$G,'SO Details'!$D:$D,Planning!$B2850,'SO Details'!$K:$K,$E2850)</f>
        <v>3</v>
      </c>
      <c r="I2850" s="20">
        <f>IF(COUNTIFS($C:$C,B2850)&gt;1,SUMIFS('Sales Hx'!$Q:$Q,'Sales Hx'!$B:$B,_xlfn.XLOOKUP(B2850,C:C,B:B),'Sales Hx'!$D:$D,Planning!$E2850),SUMIFS('Sales Hx'!$Q:$Q,'Sales Hx'!$B:$B,Planning!$B2850,'Sales Hx'!$D:$D,Planning!$E2850))</f>
        <v>154</v>
      </c>
      <c r="J2850" s="16">
        <f>IF(COUNTIFS($C:$C,B2850)&gt;1,SUMIFS('Sales Hx'!$S:$S,'Sales Hx'!$B:$B,_xlfn.XLOOKUP(B2850,C:C,B:B),'Sales Hx'!$D:$D,E2850),SUMIFS('Sales Hx'!$S:$S,'Sales Hx'!$B:$B,$B2850,'Sales Hx'!$D:$D,$E2850))</f>
        <v>1.6425438596491231</v>
      </c>
      <c r="K2850" s="16">
        <f t="shared" si="242"/>
        <v>2.3506493506493507</v>
      </c>
      <c r="L2850" s="12">
        <f>IF(M2850&lt;&gt;"",M2850,IF(COUNTIFS($C:$C,B2850)&gt;1,SUMIFS('Sales Hx'!V:V,'Sales Hx'!$B:$B,_xlfn.XLOOKUP(B2850,C:C,B:B),'Sales Hx'!$D:$D,$E2850),SUMIFS('Sales Hx'!V:V,'Sales Hx'!$B:$B,$B2850,'Sales Hx'!$D:$D,$E2850)))</f>
        <v>0</v>
      </c>
      <c r="M2850" s="12">
        <v>0</v>
      </c>
      <c r="N2850" s="15">
        <f t="shared" si="246"/>
        <v>1.6425438596491231</v>
      </c>
      <c r="O2850" s="21">
        <f t="shared" si="244"/>
        <v>0</v>
      </c>
      <c r="P2850" s="24">
        <v>35.21</v>
      </c>
      <c r="Q2850" s="18">
        <f t="shared" si="245"/>
        <v>0</v>
      </c>
      <c r="R2850" s="2">
        <v>1</v>
      </c>
      <c r="S2850" s="2">
        <v>90</v>
      </c>
      <c r="T2850" s="2" t="s">
        <v>4647</v>
      </c>
      <c r="U2850" s="28" t="str">
        <f>IF(G2850=0,"",_xlfn.MINIFS('PO Details'!$I:$I,'PO Details'!$D:$D,Planning!$B2850,'PO Details'!$L:$L,Planning!$E2850))</f>
        <v/>
      </c>
      <c r="V2850" s="29" t="s">
        <v>4639</v>
      </c>
      <c r="W2850" t="str">
        <f t="shared" si="243"/>
        <v/>
      </c>
      <c r="X2850" s="2">
        <v>120</v>
      </c>
    </row>
    <row r="2851" spans="1:24" x14ac:dyDescent="0.25">
      <c r="A2851" s="11" t="s">
        <v>4616</v>
      </c>
      <c r="B2851" s="22" t="s">
        <v>376</v>
      </c>
      <c r="C2851" s="22"/>
      <c r="D2851" s="22" t="s">
        <v>377</v>
      </c>
      <c r="E2851" s="31" t="s">
        <v>1201</v>
      </c>
      <c r="F2851" s="12">
        <f>SUMIFS('Inventory Details'!$H:$H,'Inventory Details'!$B:$B,$B2851,'Inventory Details'!$E:$E,$E2851)</f>
        <v>1</v>
      </c>
      <c r="G2851" s="12">
        <f>SUMIFS('PO Details'!$H:$H,'PO Details'!$D:$D,Planning!$B2851,'PO Details'!$L:$L,$E2851)</f>
        <v>0</v>
      </c>
      <c r="H2851" s="12">
        <f>SUMIFS('SO Details'!$G:$G,'SO Details'!$D:$D,Planning!$B2851,'SO Details'!$K:$K,$E2851)</f>
        <v>0</v>
      </c>
      <c r="I2851" s="20">
        <f>IF(COUNTIFS($C:$C,B2851)&gt;1,SUMIFS('Sales Hx'!$Q:$Q,'Sales Hx'!$B:$B,_xlfn.XLOOKUP(B2851,C:C,B:B),'Sales Hx'!$D:$D,Planning!$E2851),SUMIFS('Sales Hx'!$Q:$Q,'Sales Hx'!$B:$B,Planning!$B2851,'Sales Hx'!$D:$D,Planning!$E2851))</f>
        <v>0</v>
      </c>
      <c r="J2851" s="16">
        <f>IF(COUNTIFS($C:$C,B2851)&gt;1,SUMIFS('Sales Hx'!$S:$S,'Sales Hx'!$B:$B,_xlfn.XLOOKUP(B2851,C:C,B:B),'Sales Hx'!$D:$D,E2851),SUMIFS('Sales Hx'!$S:$S,'Sales Hx'!$B:$B,$B2851,'Sales Hx'!$D:$D,$E2851))</f>
        <v>0</v>
      </c>
      <c r="K2851" s="16">
        <f t="shared" si="242"/>
        <v>0</v>
      </c>
      <c r="L2851" s="12">
        <f>IF(M2851&lt;&gt;"",M2851,IF(COUNTIFS($C:$C,B2851)&gt;1,SUMIFS('Sales Hx'!V:V,'Sales Hx'!$B:$B,_xlfn.XLOOKUP(B2851,C:C,B:B),'Sales Hx'!$D:$D,$E2851),SUMIFS('Sales Hx'!V:V,'Sales Hx'!$B:$B,$B2851,'Sales Hx'!$D:$D,$E2851)))</f>
        <v>0</v>
      </c>
      <c r="M2851" s="12">
        <v>0</v>
      </c>
      <c r="N2851" s="15">
        <f t="shared" si="246"/>
        <v>0</v>
      </c>
      <c r="O2851" s="21">
        <f t="shared" si="244"/>
        <v>0</v>
      </c>
      <c r="P2851" s="24">
        <v>35.21</v>
      </c>
      <c r="Q2851" s="18">
        <f t="shared" si="245"/>
        <v>0</v>
      </c>
      <c r="R2851" s="2">
        <v>1</v>
      </c>
      <c r="S2851" s="2">
        <v>90</v>
      </c>
      <c r="T2851" s="2" t="s">
        <v>4647</v>
      </c>
      <c r="U2851" s="28" t="str">
        <f>IF(G2851=0,"",_xlfn.MINIFS('PO Details'!$I:$I,'PO Details'!$D:$D,Planning!$B2851,'PO Details'!$L:$L,Planning!$E2851))</f>
        <v/>
      </c>
      <c r="V2851" s="29" t="s">
        <v>4639</v>
      </c>
      <c r="W2851" t="str">
        <f t="shared" si="243"/>
        <v/>
      </c>
      <c r="X2851" s="2">
        <v>120</v>
      </c>
    </row>
    <row r="2852" spans="1:24" x14ac:dyDescent="0.25">
      <c r="A2852" s="11" t="s">
        <v>4616</v>
      </c>
      <c r="B2852" s="22" t="s">
        <v>376</v>
      </c>
      <c r="C2852" s="22"/>
      <c r="D2852" s="22" t="s">
        <v>377</v>
      </c>
      <c r="E2852" s="31" t="s">
        <v>108</v>
      </c>
      <c r="F2852" s="12">
        <f>SUMIFS('Inventory Details'!$H:$H,'Inventory Details'!$B:$B,$B2852,'Inventory Details'!$E:$E,$E2852)</f>
        <v>10</v>
      </c>
      <c r="G2852" s="12">
        <f>SUMIFS('PO Details'!$H:$H,'PO Details'!$D:$D,Planning!$B2852,'PO Details'!$L:$L,$E2852)</f>
        <v>0</v>
      </c>
      <c r="H2852" s="12">
        <f>SUMIFS('SO Details'!$G:$G,'SO Details'!$D:$D,Planning!$B2852,'SO Details'!$K:$K,$E2852)</f>
        <v>0</v>
      </c>
      <c r="I2852" s="20">
        <f>IF(COUNTIFS($C:$C,B2852)&gt;1,SUMIFS('Sales Hx'!$Q:$Q,'Sales Hx'!$B:$B,_xlfn.XLOOKUP(B2852,C:C,B:B),'Sales Hx'!$D:$D,Planning!$E2852),SUMIFS('Sales Hx'!$Q:$Q,'Sales Hx'!$B:$B,Planning!$B2852,'Sales Hx'!$D:$D,Planning!$E2852))</f>
        <v>15.399999999999999</v>
      </c>
      <c r="J2852" s="16">
        <f>IF(COUNTIFS($C:$C,B2852)&gt;1,SUMIFS('Sales Hx'!$S:$S,'Sales Hx'!$B:$B,_xlfn.XLOOKUP(B2852,C:C,B:B),'Sales Hx'!$D:$D,E2852),SUMIFS('Sales Hx'!$S:$S,'Sales Hx'!$B:$B,$B2852,'Sales Hx'!$D:$D,$E2852))</f>
        <v>0.41729323308270677</v>
      </c>
      <c r="K2852" s="16">
        <f t="shared" si="242"/>
        <v>0.64935064935064946</v>
      </c>
      <c r="L2852" s="12">
        <f>IF(M2852&lt;&gt;"",M2852,IF(COUNTIFS($C:$C,B2852)&gt;1,SUMIFS('Sales Hx'!V:V,'Sales Hx'!$B:$B,_xlfn.XLOOKUP(B2852,C:C,B:B),'Sales Hx'!$D:$D,$E2852),SUMIFS('Sales Hx'!V:V,'Sales Hx'!$B:$B,$B2852,'Sales Hx'!$D:$D,$E2852)))</f>
        <v>0</v>
      </c>
      <c r="M2852" s="12">
        <v>0</v>
      </c>
      <c r="N2852" s="15">
        <f t="shared" si="246"/>
        <v>0.41729323308270677</v>
      </c>
      <c r="O2852" s="21">
        <f t="shared" si="244"/>
        <v>0</v>
      </c>
      <c r="P2852" s="24">
        <v>35.21</v>
      </c>
      <c r="Q2852" s="18">
        <f t="shared" si="245"/>
        <v>0</v>
      </c>
      <c r="R2852" s="2">
        <v>1</v>
      </c>
      <c r="S2852" s="2">
        <v>90</v>
      </c>
      <c r="T2852" s="2" t="s">
        <v>4647</v>
      </c>
      <c r="U2852" s="28" t="str">
        <f>IF(G2852=0,"",_xlfn.MINIFS('PO Details'!$I:$I,'PO Details'!$D:$D,Planning!$B2852,'PO Details'!$L:$L,Planning!$E2852))</f>
        <v/>
      </c>
      <c r="V2852" s="29" t="s">
        <v>4639</v>
      </c>
      <c r="W2852" t="str">
        <f t="shared" si="243"/>
        <v/>
      </c>
      <c r="X2852" s="2">
        <v>120</v>
      </c>
    </row>
    <row r="2853" spans="1:24" x14ac:dyDescent="0.25">
      <c r="A2853" s="11" t="s">
        <v>4616</v>
      </c>
      <c r="B2853" s="22" t="s">
        <v>376</v>
      </c>
      <c r="C2853" s="22"/>
      <c r="D2853" s="22" t="s">
        <v>377</v>
      </c>
      <c r="E2853" s="31" t="s">
        <v>861</v>
      </c>
      <c r="F2853" s="12">
        <f>SUMIFS('Inventory Details'!$H:$H,'Inventory Details'!$B:$B,$B2853,'Inventory Details'!$E:$E,$E2853)</f>
        <v>4</v>
      </c>
      <c r="G2853" s="12">
        <f>SUMIFS('PO Details'!$H:$H,'PO Details'!$D:$D,Planning!$B2853,'PO Details'!$L:$L,$E2853)</f>
        <v>0</v>
      </c>
      <c r="H2853" s="12">
        <f>SUMIFS('SO Details'!$G:$G,'SO Details'!$D:$D,Planning!$B2853,'SO Details'!$K:$K,$E2853)</f>
        <v>0</v>
      </c>
      <c r="I2853" s="20">
        <f>IF(COUNTIFS($C:$C,B2853)&gt;1,SUMIFS('Sales Hx'!$Q:$Q,'Sales Hx'!$B:$B,_xlfn.XLOOKUP(B2853,C:C,B:B),'Sales Hx'!$D:$D,Planning!$E2853),SUMIFS('Sales Hx'!$Q:$Q,'Sales Hx'!$B:$B,Planning!$B2853,'Sales Hx'!$D:$D,Planning!$E2853))</f>
        <v>0</v>
      </c>
      <c r="J2853" s="16">
        <f>IF(COUNTIFS($C:$C,B2853)&gt;1,SUMIFS('Sales Hx'!$S:$S,'Sales Hx'!$B:$B,_xlfn.XLOOKUP(B2853,C:C,B:B),'Sales Hx'!$D:$D,E2853),SUMIFS('Sales Hx'!$S:$S,'Sales Hx'!$B:$B,$B2853,'Sales Hx'!$D:$D,$E2853))</f>
        <v>4.3859649122807015E-2</v>
      </c>
      <c r="K2853" s="16">
        <f t="shared" si="242"/>
        <v>0</v>
      </c>
      <c r="L2853" s="12">
        <f>IF(M2853&lt;&gt;"",M2853,IF(COUNTIFS($C:$C,B2853)&gt;1,SUMIFS('Sales Hx'!V:V,'Sales Hx'!$B:$B,_xlfn.XLOOKUP(B2853,C:C,B:B),'Sales Hx'!$D:$D,$E2853),SUMIFS('Sales Hx'!V:V,'Sales Hx'!$B:$B,$B2853,'Sales Hx'!$D:$D,$E2853)))</f>
        <v>0</v>
      </c>
      <c r="M2853" s="12">
        <v>0</v>
      </c>
      <c r="N2853" s="15">
        <f t="shared" si="246"/>
        <v>4.3859649122807015E-2</v>
      </c>
      <c r="O2853" s="21">
        <f t="shared" si="244"/>
        <v>0</v>
      </c>
      <c r="P2853" s="24">
        <v>35.21</v>
      </c>
      <c r="Q2853" s="18">
        <f t="shared" si="245"/>
        <v>0</v>
      </c>
      <c r="R2853" s="2">
        <v>1</v>
      </c>
      <c r="S2853" s="2">
        <v>90</v>
      </c>
      <c r="T2853" s="2" t="s">
        <v>4647</v>
      </c>
      <c r="U2853" s="28" t="str">
        <f>IF(G2853=0,"",_xlfn.MINIFS('PO Details'!$I:$I,'PO Details'!$D:$D,Planning!$B2853,'PO Details'!$L:$L,Planning!$E2853))</f>
        <v/>
      </c>
      <c r="V2853" s="29" t="s">
        <v>4639</v>
      </c>
      <c r="W2853" t="str">
        <f t="shared" si="243"/>
        <v/>
      </c>
      <c r="X2853" s="2">
        <v>120</v>
      </c>
    </row>
    <row r="2854" spans="1:24" x14ac:dyDescent="0.25">
      <c r="A2854" s="11" t="s">
        <v>4616</v>
      </c>
      <c r="B2854" s="22" t="s">
        <v>376</v>
      </c>
      <c r="C2854" s="22"/>
      <c r="D2854" s="22" t="s">
        <v>377</v>
      </c>
      <c r="E2854" s="31" t="s">
        <v>2214</v>
      </c>
      <c r="F2854" s="12">
        <f>SUMIFS('Inventory Details'!$H:$H,'Inventory Details'!$B:$B,$B2854,'Inventory Details'!$E:$E,$E2854)</f>
        <v>0</v>
      </c>
      <c r="G2854" s="12">
        <f>SUMIFS('PO Details'!$H:$H,'PO Details'!$D:$D,Planning!$B2854,'PO Details'!$L:$L,$E2854)</f>
        <v>0</v>
      </c>
      <c r="H2854" s="12">
        <f>SUMIFS('SO Details'!$G:$G,'SO Details'!$D:$D,Planning!$B2854,'SO Details'!$K:$K,$E2854)</f>
        <v>1</v>
      </c>
      <c r="I2854" s="20">
        <f>IF(COUNTIFS($C:$C,B2854)&gt;1,SUMIFS('Sales Hx'!$Q:$Q,'Sales Hx'!$B:$B,_xlfn.XLOOKUP(B2854,C:C,B:B),'Sales Hx'!$D:$D,Planning!$E2854),SUMIFS('Sales Hx'!$Q:$Q,'Sales Hx'!$B:$B,Planning!$B2854,'Sales Hx'!$D:$D,Planning!$E2854))</f>
        <v>0</v>
      </c>
      <c r="J2854" s="16">
        <f>IF(COUNTIFS($C:$C,B2854)&gt;1,SUMIFS('Sales Hx'!$S:$S,'Sales Hx'!$B:$B,_xlfn.XLOOKUP(B2854,C:C,B:B),'Sales Hx'!$D:$D,E2854),SUMIFS('Sales Hx'!$S:$S,'Sales Hx'!$B:$B,$B2854,'Sales Hx'!$D:$D,$E2854))</f>
        <v>9.2105263157894732E-2</v>
      </c>
      <c r="K2854" s="16">
        <f t="shared" si="242"/>
        <v>0</v>
      </c>
      <c r="L2854" s="12">
        <f>IF(M2854&lt;&gt;"",M2854,IF(COUNTIFS($C:$C,B2854)&gt;1,SUMIFS('Sales Hx'!V:V,'Sales Hx'!$B:$B,_xlfn.XLOOKUP(B2854,C:C,B:B),'Sales Hx'!$D:$D,$E2854),SUMIFS('Sales Hx'!V:V,'Sales Hx'!$B:$B,$B2854,'Sales Hx'!$D:$D,$E2854)))</f>
        <v>0</v>
      </c>
      <c r="M2854" s="12">
        <v>0</v>
      </c>
      <c r="N2854" s="15">
        <f t="shared" si="246"/>
        <v>9.2105263157894732E-2</v>
      </c>
      <c r="O2854" s="21">
        <f t="shared" si="244"/>
        <v>9</v>
      </c>
      <c r="P2854" s="24">
        <v>35.21</v>
      </c>
      <c r="Q2854" s="18">
        <f t="shared" si="245"/>
        <v>316.89</v>
      </c>
      <c r="R2854" s="2">
        <v>1</v>
      </c>
      <c r="S2854" s="2">
        <v>90</v>
      </c>
      <c r="T2854" s="2" t="s">
        <v>4647</v>
      </c>
      <c r="U2854" s="28" t="str">
        <f>IF(G2854=0,"",_xlfn.MINIFS('PO Details'!$I:$I,'PO Details'!$D:$D,Planning!$B2854,'PO Details'!$L:$L,Planning!$E2854))</f>
        <v/>
      </c>
      <c r="V2854" s="29" t="s">
        <v>4639</v>
      </c>
      <c r="W2854" t="str">
        <f t="shared" si="243"/>
        <v/>
      </c>
      <c r="X2854" s="2">
        <v>120</v>
      </c>
    </row>
    <row r="2855" spans="1:24" x14ac:dyDescent="0.25">
      <c r="A2855" s="11"/>
      <c r="B2855" s="22" t="s">
        <v>1783</v>
      </c>
      <c r="C2855" s="22"/>
      <c r="D2855" s="22"/>
      <c r="E2855" s="31" t="s">
        <v>113</v>
      </c>
      <c r="F2855" s="12">
        <f>SUMIFS('Inventory Details'!$H:$H,'Inventory Details'!$B:$B,$B2855,'Inventory Details'!$E:$E,$E2855)</f>
        <v>0</v>
      </c>
      <c r="G2855" s="12">
        <f>SUMIFS('PO Details'!$H:$H,'PO Details'!$D:$D,Planning!$B2855,'PO Details'!$L:$L,$E2855)</f>
        <v>0</v>
      </c>
      <c r="H2855" s="12">
        <f>SUMIFS('SO Details'!$G:$G,'SO Details'!$D:$D,Planning!$B2855,'SO Details'!$K:$K,$E2855)</f>
        <v>0</v>
      </c>
      <c r="I2855" s="20">
        <f>IF(COUNTIFS($C:$C,B2855)&gt;1,SUMIFS('Sales Hx'!$Q:$Q,'Sales Hx'!$B:$B,_xlfn.XLOOKUP(B2855,C:C,B:B),'Sales Hx'!$D:$D,Planning!$E2855),SUMIFS('Sales Hx'!$Q:$Q,'Sales Hx'!$B:$B,Planning!$B2855,'Sales Hx'!$D:$D,Planning!$E2855))</f>
        <v>42</v>
      </c>
      <c r="J2855" s="16">
        <f>IF(COUNTIFS($C:$C,B2855)&gt;1,SUMIFS('Sales Hx'!$S:$S,'Sales Hx'!$B:$B,_xlfn.XLOOKUP(B2855,C:C,B:B),'Sales Hx'!$D:$D,E2855),SUMIFS('Sales Hx'!$S:$S,'Sales Hx'!$B:$B,$B2855,'Sales Hx'!$D:$D,$E2855))</f>
        <v>0.71381578947368418</v>
      </c>
      <c r="K2855" s="16">
        <f t="shared" si="242"/>
        <v>0</v>
      </c>
      <c r="L2855" s="12">
        <f>IF(M2855&lt;&gt;"",M2855,IF(COUNTIFS($C:$C,B2855)&gt;1,SUMIFS('Sales Hx'!V:V,'Sales Hx'!$B:$B,_xlfn.XLOOKUP(B2855,C:C,B:B),'Sales Hx'!$D:$D,$E2855),SUMIFS('Sales Hx'!V:V,'Sales Hx'!$B:$B,$B2855,'Sales Hx'!$D:$D,$E2855)))</f>
        <v>0</v>
      </c>
      <c r="M2855" s="12">
        <v>0</v>
      </c>
      <c r="N2855" s="15">
        <f t="shared" si="246"/>
        <v>0.71381578947368418</v>
      </c>
      <c r="O2855" s="21">
        <f t="shared" si="244"/>
        <v>86</v>
      </c>
      <c r="P2855" s="24">
        <v>35.21</v>
      </c>
      <c r="Q2855" s="18">
        <f t="shared" si="245"/>
        <v>3028.06</v>
      </c>
      <c r="R2855" s="2">
        <v>1</v>
      </c>
      <c r="S2855" s="2">
        <v>120</v>
      </c>
      <c r="T2855" s="2" t="s">
        <v>4647</v>
      </c>
      <c r="U2855" s="28" t="str">
        <f>IF(G2855=0,"",_xlfn.MINIFS('PO Details'!$I:$I,'PO Details'!$D:$D,Planning!$B2855,'PO Details'!$L:$L,Planning!$E2855))</f>
        <v/>
      </c>
      <c r="V2855" s="29" t="s">
        <v>4640</v>
      </c>
      <c r="W2855" t="str">
        <f t="shared" si="243"/>
        <v>Max</v>
      </c>
      <c r="X2855" s="2">
        <v>120</v>
      </c>
    </row>
    <row r="2856" spans="1:24" x14ac:dyDescent="0.25">
      <c r="A2856" s="11" t="s">
        <v>4616</v>
      </c>
      <c r="B2856" s="22" t="s">
        <v>378</v>
      </c>
      <c r="C2856" s="22" t="s">
        <v>5142</v>
      </c>
      <c r="D2856" s="22" t="s">
        <v>379</v>
      </c>
      <c r="E2856" s="31" t="s">
        <v>106</v>
      </c>
      <c r="F2856" s="12">
        <f>SUMIFS('Inventory Details'!$H:$H,'Inventory Details'!$B:$B,$B2856,'Inventory Details'!$E:$E,$E2856)</f>
        <v>75</v>
      </c>
      <c r="G2856" s="12">
        <f>SUMIFS('PO Details'!$H:$H,'PO Details'!$D:$D,Planning!$B2856,'PO Details'!$L:$L,$E2856)</f>
        <v>415</v>
      </c>
      <c r="H2856" s="12">
        <f>SUMIFS('SO Details'!$G:$G,'SO Details'!$D:$D,Planning!$B2856,'SO Details'!$K:$K,$E2856)</f>
        <v>7</v>
      </c>
      <c r="I2856" s="20">
        <f>IF(COUNTIFS($C:$C,B2856)&gt;1,SUMIFS('Sales Hx'!$Q:$Q,'Sales Hx'!$B:$B,_xlfn.XLOOKUP(B2856,C:C,B:B),'Sales Hx'!$D:$D,Planning!$E2856),SUMIFS('Sales Hx'!$Q:$Q,'Sales Hx'!$B:$B,Planning!$B2856,'Sales Hx'!$D:$D,Planning!$E2856))</f>
        <v>244.99999999999997</v>
      </c>
      <c r="J2856" s="16">
        <f>IF(COUNTIFS($C:$C,B2856)&gt;1,SUMIFS('Sales Hx'!$S:$S,'Sales Hx'!$B:$B,_xlfn.XLOOKUP(B2856,C:C,B:B),'Sales Hx'!$D:$D,E2856),SUMIFS('Sales Hx'!$S:$S,'Sales Hx'!$B:$B,$B2856,'Sales Hx'!$D:$D,$E2856))</f>
        <v>3.0751096491228074</v>
      </c>
      <c r="K2856" s="16">
        <f t="shared" si="242"/>
        <v>2.0000000000000004</v>
      </c>
      <c r="L2856" s="12">
        <f>IF(M2856&lt;&gt;"",M2856,IF(COUNTIFS($C:$C,B2856)&gt;1,SUMIFS('Sales Hx'!V:V,'Sales Hx'!$B:$B,_xlfn.XLOOKUP(B2856,C:C,B:B),'Sales Hx'!$D:$D,$E2856),SUMIFS('Sales Hx'!V:V,'Sales Hx'!$B:$B,$B2856,'Sales Hx'!$D:$D,$E2856)))</f>
        <v>0</v>
      </c>
      <c r="M2856" s="12">
        <v>0</v>
      </c>
      <c r="N2856" s="15">
        <f t="shared" si="246"/>
        <v>3.0751096491228074</v>
      </c>
      <c r="O2856" s="21">
        <f t="shared" si="244"/>
        <v>0</v>
      </c>
      <c r="P2856" s="24">
        <v>26.15</v>
      </c>
      <c r="Q2856" s="18">
        <f t="shared" si="245"/>
        <v>0</v>
      </c>
      <c r="R2856" s="2">
        <v>1</v>
      </c>
      <c r="S2856" s="2">
        <v>90</v>
      </c>
      <c r="T2856" s="2" t="s">
        <v>4646</v>
      </c>
      <c r="U2856" s="28">
        <f>IF(G2856=0,"",_xlfn.MINIFS('PO Details'!$I:$I,'PO Details'!$D:$D,Planning!$B2856,'PO Details'!$L:$L,Planning!$E2856))</f>
        <v>45443</v>
      </c>
      <c r="V2856" s="29" t="s">
        <v>4639</v>
      </c>
      <c r="W2856" t="str">
        <f t="shared" si="243"/>
        <v/>
      </c>
      <c r="X2856" s="2">
        <v>120</v>
      </c>
    </row>
    <row r="2857" spans="1:24" x14ac:dyDescent="0.25">
      <c r="A2857" s="11" t="s">
        <v>4616</v>
      </c>
      <c r="B2857" s="22" t="s">
        <v>378</v>
      </c>
      <c r="C2857" s="22" t="s">
        <v>5142</v>
      </c>
      <c r="D2857" s="22" t="s">
        <v>379</v>
      </c>
      <c r="E2857" s="31" t="s">
        <v>119</v>
      </c>
      <c r="F2857" s="12">
        <f>SUMIFS('Inventory Details'!$H:$H,'Inventory Details'!$B:$B,$B2857,'Inventory Details'!$E:$E,$E2857)</f>
        <v>0</v>
      </c>
      <c r="G2857" s="12">
        <f>SUMIFS('PO Details'!$H:$H,'PO Details'!$D:$D,Planning!$B2857,'PO Details'!$L:$L,$E2857)</f>
        <v>48</v>
      </c>
      <c r="H2857" s="12">
        <f>SUMIFS('SO Details'!$G:$G,'SO Details'!$D:$D,Planning!$B2857,'SO Details'!$K:$K,$E2857)</f>
        <v>0</v>
      </c>
      <c r="I2857" s="20">
        <f>IF(COUNTIFS($C:$C,B2857)&gt;1,SUMIFS('Sales Hx'!$Q:$Q,'Sales Hx'!$B:$B,_xlfn.XLOOKUP(B2857,C:C,B:B),'Sales Hx'!$D:$D,Planning!$E2857),SUMIFS('Sales Hx'!$Q:$Q,'Sales Hx'!$B:$B,Planning!$B2857,'Sales Hx'!$D:$D,Planning!$E2857))</f>
        <v>0</v>
      </c>
      <c r="J2857" s="16">
        <f>IF(COUNTIFS($C:$C,B2857)&gt;1,SUMIFS('Sales Hx'!$S:$S,'Sales Hx'!$B:$B,_xlfn.XLOOKUP(B2857,C:C,B:B),'Sales Hx'!$D:$D,E2857),SUMIFS('Sales Hx'!$S:$S,'Sales Hx'!$B:$B,$B2857,'Sales Hx'!$D:$D,$E2857))</f>
        <v>0</v>
      </c>
      <c r="K2857" s="16">
        <f t="shared" si="242"/>
        <v>0</v>
      </c>
      <c r="L2857" s="12">
        <f>IF(M2857&lt;&gt;"",M2857,IF(COUNTIFS($C:$C,B2857)&gt;1,SUMIFS('Sales Hx'!V:V,'Sales Hx'!$B:$B,_xlfn.XLOOKUP(B2857,C:C,B:B),'Sales Hx'!$D:$D,$E2857),SUMIFS('Sales Hx'!V:V,'Sales Hx'!$B:$B,$B2857,'Sales Hx'!$D:$D,$E2857)))</f>
        <v>0</v>
      </c>
      <c r="M2857" s="12">
        <v>0</v>
      </c>
      <c r="N2857" s="15">
        <f t="shared" si="246"/>
        <v>0</v>
      </c>
      <c r="O2857" s="21">
        <f t="shared" si="244"/>
        <v>0</v>
      </c>
      <c r="P2857" s="24">
        <v>26.15</v>
      </c>
      <c r="Q2857" s="18">
        <f t="shared" si="245"/>
        <v>0</v>
      </c>
      <c r="R2857" s="2">
        <v>1</v>
      </c>
      <c r="S2857" s="2">
        <v>90</v>
      </c>
      <c r="T2857" s="2" t="s">
        <v>4646</v>
      </c>
      <c r="U2857" s="28">
        <f>IF(G2857=0,"",_xlfn.MINIFS('PO Details'!$I:$I,'PO Details'!$D:$D,Planning!$B2857,'PO Details'!$L:$L,Planning!$E2857))</f>
        <v>45443</v>
      </c>
      <c r="V2857" s="29" t="s">
        <v>4639</v>
      </c>
      <c r="W2857" t="str">
        <f t="shared" si="243"/>
        <v/>
      </c>
      <c r="X2857" s="2">
        <v>120</v>
      </c>
    </row>
    <row r="2858" spans="1:24" x14ac:dyDescent="0.25">
      <c r="A2858" s="11" t="s">
        <v>4616</v>
      </c>
      <c r="B2858" s="22" t="s">
        <v>378</v>
      </c>
      <c r="C2858" s="22" t="s">
        <v>5142</v>
      </c>
      <c r="D2858" s="22" t="s">
        <v>379</v>
      </c>
      <c r="E2858" s="31" t="s">
        <v>15</v>
      </c>
      <c r="F2858" s="12">
        <f>SUMIFS('Inventory Details'!$H:$H,'Inventory Details'!$B:$B,$B2858,'Inventory Details'!$E:$E,$E2858)</f>
        <v>20</v>
      </c>
      <c r="G2858" s="12">
        <f>SUMIFS('PO Details'!$H:$H,'PO Details'!$D:$D,Planning!$B2858,'PO Details'!$L:$L,$E2858)</f>
        <v>83</v>
      </c>
      <c r="H2858" s="12">
        <f>SUMIFS('SO Details'!$G:$G,'SO Details'!$D:$D,Planning!$B2858,'SO Details'!$K:$K,$E2858)</f>
        <v>49</v>
      </c>
      <c r="I2858" s="20">
        <f>IF(COUNTIFS($C:$C,B2858)&gt;1,SUMIFS('Sales Hx'!$Q:$Q,'Sales Hx'!$B:$B,_xlfn.XLOOKUP(B2858,C:C,B:B),'Sales Hx'!$D:$D,Planning!$E2858),SUMIFS('Sales Hx'!$Q:$Q,'Sales Hx'!$B:$B,Planning!$B2858,'Sales Hx'!$D:$D,Planning!$E2858))</f>
        <v>14</v>
      </c>
      <c r="J2858" s="16">
        <f>IF(COUNTIFS($C:$C,B2858)&gt;1,SUMIFS('Sales Hx'!$S:$S,'Sales Hx'!$B:$B,_xlfn.XLOOKUP(B2858,C:C,B:B),'Sales Hx'!$D:$D,E2858),SUMIFS('Sales Hx'!$S:$S,'Sales Hx'!$B:$B,$B2858,'Sales Hx'!$D:$D,$E2858))</f>
        <v>1.1403508771929824</v>
      </c>
      <c r="K2858" s="16">
        <f t="shared" si="242"/>
        <v>7.3571428571428568</v>
      </c>
      <c r="L2858" s="12">
        <f>IF(M2858&lt;&gt;"",M2858,IF(COUNTIFS($C:$C,B2858)&gt;1,SUMIFS('Sales Hx'!V:V,'Sales Hx'!$B:$B,_xlfn.XLOOKUP(B2858,C:C,B:B),'Sales Hx'!$D:$D,$E2858),SUMIFS('Sales Hx'!V:V,'Sales Hx'!$B:$B,$B2858,'Sales Hx'!$D:$D,$E2858)))</f>
        <v>0</v>
      </c>
      <c r="M2858" s="12">
        <v>0</v>
      </c>
      <c r="N2858" s="15">
        <f t="shared" si="246"/>
        <v>1.1403508771929824</v>
      </c>
      <c r="O2858" s="21">
        <f t="shared" si="244"/>
        <v>0</v>
      </c>
      <c r="P2858" s="24">
        <v>26.15</v>
      </c>
      <c r="Q2858" s="18">
        <f t="shared" si="245"/>
        <v>0</v>
      </c>
      <c r="R2858" s="2">
        <v>1</v>
      </c>
      <c r="S2858" s="2">
        <v>90</v>
      </c>
      <c r="T2858" s="2" t="s">
        <v>4646</v>
      </c>
      <c r="U2858" s="28">
        <f>IF(G2858=0,"",_xlfn.MINIFS('PO Details'!$I:$I,'PO Details'!$D:$D,Planning!$B2858,'PO Details'!$L:$L,Planning!$E2858))</f>
        <v>45392</v>
      </c>
      <c r="V2858" s="29" t="s">
        <v>4639</v>
      </c>
      <c r="W2858" t="str">
        <f t="shared" si="243"/>
        <v/>
      </c>
      <c r="X2858" s="2">
        <v>120</v>
      </c>
    </row>
    <row r="2859" spans="1:24" x14ac:dyDescent="0.25">
      <c r="A2859" s="11" t="s">
        <v>4616</v>
      </c>
      <c r="B2859" s="22" t="s">
        <v>378</v>
      </c>
      <c r="C2859" s="22" t="s">
        <v>5142</v>
      </c>
      <c r="D2859" s="22" t="s">
        <v>379</v>
      </c>
      <c r="E2859" s="31" t="s">
        <v>820</v>
      </c>
      <c r="F2859" s="12">
        <f>SUMIFS('Inventory Details'!$H:$H,'Inventory Details'!$B:$B,$B2859,'Inventory Details'!$E:$E,$E2859)</f>
        <v>0</v>
      </c>
      <c r="G2859" s="12">
        <f>SUMIFS('PO Details'!$H:$H,'PO Details'!$D:$D,Planning!$B2859,'PO Details'!$L:$L,$E2859)</f>
        <v>30</v>
      </c>
      <c r="H2859" s="12">
        <f>SUMIFS('SO Details'!$G:$G,'SO Details'!$D:$D,Planning!$B2859,'SO Details'!$K:$K,$E2859)</f>
        <v>1</v>
      </c>
      <c r="I2859" s="20">
        <f>IF(COUNTIFS($C:$C,B2859)&gt;1,SUMIFS('Sales Hx'!$Q:$Q,'Sales Hx'!$B:$B,_xlfn.XLOOKUP(B2859,C:C,B:B),'Sales Hx'!$D:$D,Planning!$E2859),SUMIFS('Sales Hx'!$Q:$Q,'Sales Hx'!$B:$B,Planning!$B2859,'Sales Hx'!$D:$D,Planning!$E2859))</f>
        <v>2.8</v>
      </c>
      <c r="J2859" s="16">
        <f>IF(COUNTIFS($C:$C,B2859)&gt;1,SUMIFS('Sales Hx'!$S:$S,'Sales Hx'!$B:$B,_xlfn.XLOOKUP(B2859,C:C,B:B),'Sales Hx'!$D:$D,E2859),SUMIFS('Sales Hx'!$S:$S,'Sales Hx'!$B:$B,$B2859,'Sales Hx'!$D:$D,$E2859))</f>
        <v>6.7434210526315791E-2</v>
      </c>
      <c r="K2859" s="16">
        <f t="shared" si="242"/>
        <v>10.714285714285715</v>
      </c>
      <c r="L2859" s="12">
        <f>IF(M2859&lt;&gt;"",M2859,IF(COUNTIFS($C:$C,B2859)&gt;1,SUMIFS('Sales Hx'!V:V,'Sales Hx'!$B:$B,_xlfn.XLOOKUP(B2859,C:C,B:B),'Sales Hx'!$D:$D,$E2859),SUMIFS('Sales Hx'!V:V,'Sales Hx'!$B:$B,$B2859,'Sales Hx'!$D:$D,$E2859)))</f>
        <v>0</v>
      </c>
      <c r="M2859" s="12">
        <v>0</v>
      </c>
      <c r="N2859" s="15">
        <f t="shared" si="246"/>
        <v>6.7434210526315791E-2</v>
      </c>
      <c r="O2859" s="21">
        <f t="shared" si="244"/>
        <v>0</v>
      </c>
      <c r="P2859" s="24">
        <v>26.15</v>
      </c>
      <c r="Q2859" s="18">
        <f t="shared" si="245"/>
        <v>0</v>
      </c>
      <c r="R2859" s="2">
        <v>1</v>
      </c>
      <c r="S2859" s="2">
        <v>90</v>
      </c>
      <c r="T2859" s="2" t="s">
        <v>4646</v>
      </c>
      <c r="U2859" s="28">
        <f>IF(G2859=0,"",_xlfn.MINIFS('PO Details'!$I:$I,'PO Details'!$D:$D,Planning!$B2859,'PO Details'!$L:$L,Planning!$E2859))</f>
        <v>45474</v>
      </c>
      <c r="V2859" s="29" t="s">
        <v>4639</v>
      </c>
      <c r="W2859" t="str">
        <f t="shared" si="243"/>
        <v>Max</v>
      </c>
      <c r="X2859" s="2">
        <v>120</v>
      </c>
    </row>
    <row r="2860" spans="1:24" x14ac:dyDescent="0.25">
      <c r="A2860" s="11" t="s">
        <v>4616</v>
      </c>
      <c r="B2860" s="22" t="s">
        <v>378</v>
      </c>
      <c r="C2860" s="22" t="s">
        <v>5142</v>
      </c>
      <c r="D2860" s="22" t="s">
        <v>379</v>
      </c>
      <c r="E2860" s="31" t="s">
        <v>113</v>
      </c>
      <c r="F2860" s="12">
        <f>SUMIFS('Inventory Details'!$H:$H,'Inventory Details'!$B:$B,$B2860,'Inventory Details'!$E:$E,$E2860)</f>
        <v>0</v>
      </c>
      <c r="G2860" s="12">
        <f>SUMIFS('PO Details'!$H:$H,'PO Details'!$D:$D,Planning!$B2860,'PO Details'!$L:$L,$E2860)</f>
        <v>265</v>
      </c>
      <c r="H2860" s="12">
        <f>SUMIFS('SO Details'!$G:$G,'SO Details'!$D:$D,Planning!$B2860,'SO Details'!$K:$K,$E2860)</f>
        <v>1</v>
      </c>
      <c r="I2860" s="20">
        <f>IF(COUNTIFS($C:$C,B2860)&gt;1,SUMIFS('Sales Hx'!$Q:$Q,'Sales Hx'!$B:$B,_xlfn.XLOOKUP(B2860,C:C,B:B),'Sales Hx'!$D:$D,Planning!$E2860),SUMIFS('Sales Hx'!$Q:$Q,'Sales Hx'!$B:$B,Planning!$B2860,'Sales Hx'!$D:$D,Planning!$E2860))</f>
        <v>51.8</v>
      </c>
      <c r="J2860" s="16">
        <f>IF(COUNTIFS($C:$C,B2860)&gt;1,SUMIFS('Sales Hx'!$S:$S,'Sales Hx'!$B:$B,_xlfn.XLOOKUP(B2860,C:C,B:B),'Sales Hx'!$D:$D,E2860),SUMIFS('Sales Hx'!$S:$S,'Sales Hx'!$B:$B,$B2860,'Sales Hx'!$D:$D,$E2860))</f>
        <v>1.0104166666666667</v>
      </c>
      <c r="K2860" s="16">
        <f t="shared" ref="K2860:K2923" si="247">IFERROR((F2860+G2860)/I2860,0)</f>
        <v>5.115830115830116</v>
      </c>
      <c r="L2860" s="12">
        <f>IF(M2860&lt;&gt;"",M2860,IF(COUNTIFS($C:$C,B2860)&gt;1,SUMIFS('Sales Hx'!V:V,'Sales Hx'!$B:$B,_xlfn.XLOOKUP(B2860,C:C,B:B),'Sales Hx'!$D:$D,$E2860),SUMIFS('Sales Hx'!V:V,'Sales Hx'!$B:$B,$B2860,'Sales Hx'!$D:$D,$E2860)))</f>
        <v>0</v>
      </c>
      <c r="M2860" s="12">
        <v>0</v>
      </c>
      <c r="N2860" s="15">
        <f t="shared" si="246"/>
        <v>1.0104166666666667</v>
      </c>
      <c r="O2860" s="21">
        <f t="shared" si="244"/>
        <v>0</v>
      </c>
      <c r="P2860" s="24">
        <v>26.15</v>
      </c>
      <c r="Q2860" s="18">
        <f t="shared" si="245"/>
        <v>0</v>
      </c>
      <c r="R2860" s="2">
        <v>1</v>
      </c>
      <c r="S2860" s="2">
        <v>90</v>
      </c>
      <c r="T2860" s="2" t="s">
        <v>4646</v>
      </c>
      <c r="U2860" s="28">
        <f>IF(G2860=0,"",_xlfn.MINIFS('PO Details'!$I:$I,'PO Details'!$D:$D,Planning!$B2860,'PO Details'!$L:$L,Planning!$E2860))</f>
        <v>45474</v>
      </c>
      <c r="V2860" s="29" t="s">
        <v>4639</v>
      </c>
      <c r="W2860" t="str">
        <f t="shared" si="243"/>
        <v/>
      </c>
      <c r="X2860" s="2">
        <v>120</v>
      </c>
    </row>
    <row r="2861" spans="1:24" x14ac:dyDescent="0.25">
      <c r="A2861" s="11" t="s">
        <v>4616</v>
      </c>
      <c r="B2861" s="22" t="s">
        <v>378</v>
      </c>
      <c r="C2861" s="22" t="s">
        <v>5142</v>
      </c>
      <c r="D2861" s="22" t="s">
        <v>379</v>
      </c>
      <c r="E2861" s="31" t="s">
        <v>109</v>
      </c>
      <c r="F2861" s="12">
        <f>SUMIFS('Inventory Details'!$H:$H,'Inventory Details'!$B:$B,$B2861,'Inventory Details'!$E:$E,$E2861)</f>
        <v>63</v>
      </c>
      <c r="G2861" s="12">
        <f>SUMIFS('PO Details'!$H:$H,'PO Details'!$D:$D,Planning!$B2861,'PO Details'!$L:$L,$E2861)</f>
        <v>100</v>
      </c>
      <c r="H2861" s="12">
        <f>SUMIFS('SO Details'!$G:$G,'SO Details'!$D:$D,Planning!$B2861,'SO Details'!$K:$K,$E2861)</f>
        <v>3</v>
      </c>
      <c r="I2861" s="20">
        <f>IF(COUNTIFS($C:$C,B2861)&gt;1,SUMIFS('Sales Hx'!$Q:$Q,'Sales Hx'!$B:$B,_xlfn.XLOOKUP(B2861,C:C,B:B),'Sales Hx'!$D:$D,Planning!$E2861),SUMIFS('Sales Hx'!$Q:$Q,'Sales Hx'!$B:$B,Planning!$B2861,'Sales Hx'!$D:$D,Planning!$E2861))</f>
        <v>23.799999999999997</v>
      </c>
      <c r="J2861" s="16">
        <f>IF(COUNTIFS($C:$C,B2861)&gt;1,SUMIFS('Sales Hx'!$S:$S,'Sales Hx'!$B:$B,_xlfn.XLOOKUP(B2861,C:C,B:B),'Sales Hx'!$D:$D,E2861),SUMIFS('Sales Hx'!$S:$S,'Sales Hx'!$B:$B,$B2861,'Sales Hx'!$D:$D,$E2861))</f>
        <v>0.46889952153110054</v>
      </c>
      <c r="K2861" s="16">
        <f t="shared" si="247"/>
        <v>6.8487394957983199</v>
      </c>
      <c r="L2861" s="12">
        <f>IF(M2861&lt;&gt;"",M2861,IF(COUNTIFS($C:$C,B2861)&gt;1,SUMIFS('Sales Hx'!V:V,'Sales Hx'!$B:$B,_xlfn.XLOOKUP(B2861,C:C,B:B),'Sales Hx'!$D:$D,$E2861),SUMIFS('Sales Hx'!V:V,'Sales Hx'!$B:$B,$B2861,'Sales Hx'!$D:$D,$E2861)))</f>
        <v>0</v>
      </c>
      <c r="M2861" s="12">
        <v>0</v>
      </c>
      <c r="N2861" s="15">
        <f t="shared" si="246"/>
        <v>0.46889952153110054</v>
      </c>
      <c r="O2861" s="21">
        <f t="shared" si="244"/>
        <v>0</v>
      </c>
      <c r="P2861" s="24">
        <v>26.15</v>
      </c>
      <c r="Q2861" s="18">
        <f t="shared" si="245"/>
        <v>0</v>
      </c>
      <c r="R2861" s="2">
        <v>1</v>
      </c>
      <c r="S2861" s="2">
        <v>90</v>
      </c>
      <c r="T2861" s="2" t="s">
        <v>4646</v>
      </c>
      <c r="U2861" s="28">
        <f>IF(G2861=0,"",_xlfn.MINIFS('PO Details'!$I:$I,'PO Details'!$D:$D,Planning!$B2861,'PO Details'!$L:$L,Planning!$E2861))</f>
        <v>45458</v>
      </c>
      <c r="V2861" s="29" t="s">
        <v>4639</v>
      </c>
      <c r="W2861" t="str">
        <f t="shared" si="243"/>
        <v/>
      </c>
      <c r="X2861" s="2">
        <v>120</v>
      </c>
    </row>
    <row r="2862" spans="1:24" x14ac:dyDescent="0.25">
      <c r="A2862" s="11" t="s">
        <v>4616</v>
      </c>
      <c r="B2862" s="22" t="s">
        <v>378</v>
      </c>
      <c r="C2862" s="22" t="s">
        <v>5142</v>
      </c>
      <c r="D2862" s="22" t="s">
        <v>379</v>
      </c>
      <c r="E2862" s="31" t="s">
        <v>4746</v>
      </c>
      <c r="F2862" s="12">
        <f>SUMIFS('Inventory Details'!$H:$H,'Inventory Details'!$B:$B,$B2862,'Inventory Details'!$E:$E,$E2862)</f>
        <v>298</v>
      </c>
      <c r="G2862" s="12">
        <f>SUMIFS('PO Details'!$H:$H,'PO Details'!$D:$D,Planning!$B2862,'PO Details'!$L:$L,$E2862)</f>
        <v>305</v>
      </c>
      <c r="H2862" s="12">
        <f>SUMIFS('SO Details'!$G:$G,'SO Details'!$D:$D,Planning!$B2862,'SO Details'!$K:$K,$E2862)</f>
        <v>1</v>
      </c>
      <c r="I2862" s="20">
        <f>IF(COUNTIFS($C:$C,B2862)&gt;1,SUMIFS('Sales Hx'!$Q:$Q,'Sales Hx'!$B:$B,_xlfn.XLOOKUP(B2862,C:C,B:B),'Sales Hx'!$D:$D,Planning!$E2862),SUMIFS('Sales Hx'!$Q:$Q,'Sales Hx'!$B:$B,Planning!$B2862,'Sales Hx'!$D:$D,Planning!$E2862))</f>
        <v>189</v>
      </c>
      <c r="J2862" s="16">
        <f>IF(COUNTIFS($C:$C,B2862)&gt;1,SUMIFS('Sales Hx'!$S:$S,'Sales Hx'!$B:$B,_xlfn.XLOOKUP(B2862,C:C,B:B),'Sales Hx'!$D:$D,E2862),SUMIFS('Sales Hx'!$S:$S,'Sales Hx'!$B:$B,$B2862,'Sales Hx'!$D:$D,$E2862))</f>
        <v>2.0472488038277517</v>
      </c>
      <c r="K2862" s="16">
        <f t="shared" si="247"/>
        <v>3.1904761904761907</v>
      </c>
      <c r="L2862" s="12">
        <f>IF(M2862&lt;&gt;"",M2862,IF(COUNTIFS($C:$C,B2862)&gt;1,SUMIFS('Sales Hx'!V:V,'Sales Hx'!$B:$B,_xlfn.XLOOKUP(B2862,C:C,B:B),'Sales Hx'!$D:$D,$E2862),SUMIFS('Sales Hx'!V:V,'Sales Hx'!$B:$B,$B2862,'Sales Hx'!$D:$D,$E2862)))</f>
        <v>0</v>
      </c>
      <c r="M2862" s="12">
        <v>0</v>
      </c>
      <c r="N2862" s="15">
        <f t="shared" si="246"/>
        <v>2.0472488038277517</v>
      </c>
      <c r="O2862" s="21">
        <f t="shared" si="244"/>
        <v>0</v>
      </c>
      <c r="P2862" s="24">
        <v>26.15</v>
      </c>
      <c r="Q2862" s="18">
        <f t="shared" si="245"/>
        <v>0</v>
      </c>
      <c r="R2862" s="2">
        <v>1</v>
      </c>
      <c r="S2862" s="2">
        <v>90</v>
      </c>
      <c r="T2862" s="2" t="s">
        <v>4646</v>
      </c>
      <c r="U2862" s="28">
        <f>IF(G2862=0,"",_xlfn.MINIFS('PO Details'!$I:$I,'PO Details'!$D:$D,Planning!$B2862,'PO Details'!$L:$L,Planning!$E2862))</f>
        <v>45516</v>
      </c>
      <c r="V2862" s="29" t="s">
        <v>4639</v>
      </c>
      <c r="W2862" t="str">
        <f t="shared" si="243"/>
        <v/>
      </c>
      <c r="X2862" s="2">
        <v>120</v>
      </c>
    </row>
    <row r="2863" spans="1:24" x14ac:dyDescent="0.25">
      <c r="A2863" s="11" t="s">
        <v>4616</v>
      </c>
      <c r="B2863" s="22" t="s">
        <v>378</v>
      </c>
      <c r="C2863" s="22" t="s">
        <v>5142</v>
      </c>
      <c r="D2863" s="22" t="s">
        <v>379</v>
      </c>
      <c r="E2863" s="31" t="s">
        <v>861</v>
      </c>
      <c r="F2863" s="12">
        <f>SUMIFS('Inventory Details'!$H:$H,'Inventory Details'!$B:$B,$B2863,'Inventory Details'!$E:$E,$E2863)</f>
        <v>0</v>
      </c>
      <c r="G2863" s="12">
        <f>SUMIFS('PO Details'!$H:$H,'PO Details'!$D:$D,Planning!$B2863,'PO Details'!$L:$L,$E2863)</f>
        <v>0</v>
      </c>
      <c r="H2863" s="12">
        <f>SUMIFS('SO Details'!$G:$G,'SO Details'!$D:$D,Planning!$B2863,'SO Details'!$K:$K,$E2863)</f>
        <v>0</v>
      </c>
      <c r="I2863" s="20">
        <f>IF(COUNTIFS($C:$C,B2863)&gt;1,SUMIFS('Sales Hx'!$Q:$Q,'Sales Hx'!$B:$B,_xlfn.XLOOKUP(B2863,C:C,B:B),'Sales Hx'!$D:$D,Planning!$E2863),SUMIFS('Sales Hx'!$Q:$Q,'Sales Hx'!$B:$B,Planning!$B2863,'Sales Hx'!$D:$D,Planning!$E2863))</f>
        <v>0</v>
      </c>
      <c r="J2863" s="16">
        <f>IF(COUNTIFS($C:$C,B2863)&gt;1,SUMIFS('Sales Hx'!$S:$S,'Sales Hx'!$B:$B,_xlfn.XLOOKUP(B2863,C:C,B:B),'Sales Hx'!$D:$D,E2863),SUMIFS('Sales Hx'!$S:$S,'Sales Hx'!$B:$B,$B2863,'Sales Hx'!$D:$D,$E2863))</f>
        <v>3.2894736842105261E-2</v>
      </c>
      <c r="K2863" s="16">
        <f t="shared" si="247"/>
        <v>0</v>
      </c>
      <c r="L2863" s="12">
        <f>IF(M2863&lt;&gt;"",M2863,IF(COUNTIFS($C:$C,B2863)&gt;1,SUMIFS('Sales Hx'!V:V,'Sales Hx'!$B:$B,_xlfn.XLOOKUP(B2863,C:C,B:B),'Sales Hx'!$D:$D,$E2863),SUMIFS('Sales Hx'!V:V,'Sales Hx'!$B:$B,$B2863,'Sales Hx'!$D:$D,$E2863)))</f>
        <v>0</v>
      </c>
      <c r="M2863" s="12">
        <v>0</v>
      </c>
      <c r="N2863" s="15">
        <f t="shared" si="246"/>
        <v>3.2894736842105261E-2</v>
      </c>
      <c r="O2863" s="21">
        <f t="shared" si="244"/>
        <v>0</v>
      </c>
      <c r="P2863" s="24">
        <v>26.15</v>
      </c>
      <c r="Q2863" s="18">
        <f t="shared" si="245"/>
        <v>0</v>
      </c>
      <c r="R2863" s="2">
        <v>1</v>
      </c>
      <c r="S2863" s="2">
        <v>90</v>
      </c>
      <c r="T2863" s="2" t="s">
        <v>4646</v>
      </c>
      <c r="U2863" s="28" t="str">
        <f>IF(G2863=0,"",_xlfn.MINIFS('PO Details'!$I:$I,'PO Details'!$D:$D,Planning!$B2863,'PO Details'!$L:$L,Planning!$E2863))</f>
        <v/>
      </c>
      <c r="V2863" s="29" t="s">
        <v>4639</v>
      </c>
      <c r="W2863" t="str">
        <f t="shared" si="243"/>
        <v/>
      </c>
      <c r="X2863" s="2">
        <v>120</v>
      </c>
    </row>
    <row r="2864" spans="1:24" x14ac:dyDescent="0.25">
      <c r="A2864" s="11" t="s">
        <v>4616</v>
      </c>
      <c r="B2864" s="22" t="s">
        <v>378</v>
      </c>
      <c r="C2864" s="22" t="s">
        <v>5142</v>
      </c>
      <c r="D2864" s="22" t="s">
        <v>379</v>
      </c>
      <c r="E2864" s="31" t="s">
        <v>108</v>
      </c>
      <c r="F2864" s="12">
        <f>SUMIFS('Inventory Details'!$H:$H,'Inventory Details'!$B:$B,$B2864,'Inventory Details'!$E:$E,$E2864)</f>
        <v>0</v>
      </c>
      <c r="G2864" s="12">
        <f>SUMIFS('PO Details'!$H:$H,'PO Details'!$D:$D,Planning!$B2864,'PO Details'!$L:$L,$E2864)</f>
        <v>0</v>
      </c>
      <c r="H2864" s="12">
        <f>SUMIFS('SO Details'!$G:$G,'SO Details'!$D:$D,Planning!$B2864,'SO Details'!$K:$K,$E2864)</f>
        <v>0</v>
      </c>
      <c r="I2864" s="20">
        <f>IF(COUNTIFS($C:$C,B2864)&gt;1,SUMIFS('Sales Hx'!$Q:$Q,'Sales Hx'!$B:$B,_xlfn.XLOOKUP(B2864,C:C,B:B),'Sales Hx'!$D:$D,Planning!$E2864),SUMIFS('Sales Hx'!$Q:$Q,'Sales Hx'!$B:$B,Planning!$B2864,'Sales Hx'!$D:$D,Planning!$E2864))</f>
        <v>0</v>
      </c>
      <c r="J2864" s="16">
        <f>IF(COUNTIFS($C:$C,B2864)&gt;1,SUMIFS('Sales Hx'!$S:$S,'Sales Hx'!$B:$B,_xlfn.XLOOKUP(B2864,C:C,B:B),'Sales Hx'!$D:$D,E2864),SUMIFS('Sales Hx'!$S:$S,'Sales Hx'!$B:$B,$B2864,'Sales Hx'!$D:$D,$E2864))</f>
        <v>0.1480263157894737</v>
      </c>
      <c r="K2864" s="16">
        <f t="shared" si="247"/>
        <v>0</v>
      </c>
      <c r="L2864" s="12">
        <f>IF(M2864&lt;&gt;"",M2864,IF(COUNTIFS($C:$C,B2864)&gt;1,SUMIFS('Sales Hx'!V:V,'Sales Hx'!$B:$B,_xlfn.XLOOKUP(B2864,C:C,B:B),'Sales Hx'!$D:$D,$E2864),SUMIFS('Sales Hx'!V:V,'Sales Hx'!$B:$B,$B2864,'Sales Hx'!$D:$D,$E2864)))</f>
        <v>0</v>
      </c>
      <c r="M2864" s="12">
        <v>0</v>
      </c>
      <c r="N2864" s="15">
        <f t="shared" si="246"/>
        <v>0.1480263157894737</v>
      </c>
      <c r="O2864" s="21">
        <f t="shared" si="244"/>
        <v>0</v>
      </c>
      <c r="P2864" s="24">
        <v>26.15</v>
      </c>
      <c r="Q2864" s="18">
        <f t="shared" si="245"/>
        <v>0</v>
      </c>
      <c r="R2864" s="2">
        <v>1</v>
      </c>
      <c r="S2864" s="2">
        <v>90</v>
      </c>
      <c r="T2864" s="2" t="s">
        <v>4646</v>
      </c>
      <c r="U2864" s="28" t="str">
        <f>IF(G2864=0,"",_xlfn.MINIFS('PO Details'!$I:$I,'PO Details'!$D:$D,Planning!$B2864,'PO Details'!$L:$L,Planning!$E2864))</f>
        <v/>
      </c>
      <c r="V2864" s="29" t="s">
        <v>4639</v>
      </c>
      <c r="W2864" t="str">
        <f t="shared" si="243"/>
        <v/>
      </c>
      <c r="X2864" s="2">
        <v>120</v>
      </c>
    </row>
    <row r="2865" spans="1:24" x14ac:dyDescent="0.25">
      <c r="A2865" s="11"/>
      <c r="B2865" s="22" t="s">
        <v>1786</v>
      </c>
      <c r="C2865" s="22"/>
      <c r="D2865" s="22" t="s">
        <v>1787</v>
      </c>
      <c r="E2865" s="31" t="s">
        <v>119</v>
      </c>
      <c r="F2865" s="12">
        <f>SUMIFS('Inventory Details'!$H:$H,'Inventory Details'!$B:$B,$B2865,'Inventory Details'!$E:$E,$E2865)</f>
        <v>11</v>
      </c>
      <c r="G2865" s="12">
        <f>SUMIFS('PO Details'!$H:$H,'PO Details'!$D:$D,Planning!$B2865,'PO Details'!$L:$L,$E2865)</f>
        <v>0</v>
      </c>
      <c r="H2865" s="12">
        <f>SUMIFS('SO Details'!$G:$G,'SO Details'!$D:$D,Planning!$B2865,'SO Details'!$K:$K,$E2865)</f>
        <v>0</v>
      </c>
      <c r="I2865" s="20">
        <f>IF(COUNTIFS($C:$C,B2865)&gt;1,SUMIFS('Sales Hx'!$Q:$Q,'Sales Hx'!$B:$B,_xlfn.XLOOKUP(B2865,C:C,B:B),'Sales Hx'!$D:$D,Planning!$E2865),SUMIFS('Sales Hx'!$Q:$Q,'Sales Hx'!$B:$B,Planning!$B2865,'Sales Hx'!$D:$D,Planning!$E2865))</f>
        <v>1.4</v>
      </c>
      <c r="J2865" s="16">
        <f>IF(COUNTIFS($C:$C,B2865)&gt;1,SUMIFS('Sales Hx'!$S:$S,'Sales Hx'!$B:$B,_xlfn.XLOOKUP(B2865,C:C,B:B),'Sales Hx'!$D:$D,E2865),SUMIFS('Sales Hx'!$S:$S,'Sales Hx'!$B:$B,$B2865,'Sales Hx'!$D:$D,$E2865))</f>
        <v>4.6052631578947366E-2</v>
      </c>
      <c r="K2865" s="16">
        <f t="shared" si="247"/>
        <v>7.8571428571428577</v>
      </c>
      <c r="L2865" s="12">
        <f>IF(M2865&lt;&gt;"",M2865,IF(COUNTIFS($C:$C,B2865)&gt;1,SUMIFS('Sales Hx'!V:V,'Sales Hx'!$B:$B,_xlfn.XLOOKUP(B2865,C:C,B:B),'Sales Hx'!$D:$D,$E2865),SUMIFS('Sales Hx'!V:V,'Sales Hx'!$B:$B,$B2865,'Sales Hx'!$D:$D,$E2865)))</f>
        <v>0</v>
      </c>
      <c r="M2865" s="12">
        <v>0</v>
      </c>
      <c r="N2865" s="15">
        <f t="shared" si="246"/>
        <v>4.6052631578947366E-2</v>
      </c>
      <c r="O2865" s="21">
        <f t="shared" si="244"/>
        <v>0</v>
      </c>
      <c r="P2865" s="24">
        <v>26.15</v>
      </c>
      <c r="Q2865" s="18">
        <f t="shared" si="245"/>
        <v>0</v>
      </c>
      <c r="R2865" s="2">
        <v>1</v>
      </c>
      <c r="S2865" s="2">
        <v>120</v>
      </c>
      <c r="T2865" s="2" t="s">
        <v>4647</v>
      </c>
      <c r="U2865" s="28" t="str">
        <f>IF(G2865=0,"",_xlfn.MINIFS('PO Details'!$I:$I,'PO Details'!$D:$D,Planning!$B2865,'PO Details'!$L:$L,Planning!$E2865))</f>
        <v/>
      </c>
      <c r="V2865" s="29" t="s">
        <v>4640</v>
      </c>
      <c r="W2865" t="str">
        <f t="shared" si="243"/>
        <v>Max</v>
      </c>
      <c r="X2865" s="2">
        <v>120</v>
      </c>
    </row>
    <row r="2866" spans="1:24" x14ac:dyDescent="0.25">
      <c r="A2866" s="11" t="s">
        <v>4616</v>
      </c>
      <c r="B2866" s="22" t="s">
        <v>380</v>
      </c>
      <c r="C2866" s="22" t="s">
        <v>5136</v>
      </c>
      <c r="D2866" s="22" t="s">
        <v>381</v>
      </c>
      <c r="E2866" s="31" t="s">
        <v>4746</v>
      </c>
      <c r="F2866" s="12">
        <f>SUMIFS('Inventory Details'!$H:$H,'Inventory Details'!$B:$B,$B2866,'Inventory Details'!$E:$E,$E2866)</f>
        <v>144</v>
      </c>
      <c r="G2866" s="12">
        <f>SUMIFS('PO Details'!$H:$H,'PO Details'!$D:$D,Planning!$B2866,'PO Details'!$L:$L,$E2866)</f>
        <v>100</v>
      </c>
      <c r="H2866" s="12">
        <f>SUMIFS('SO Details'!$G:$G,'SO Details'!$D:$D,Planning!$B2866,'SO Details'!$K:$K,$E2866)</f>
        <v>8</v>
      </c>
      <c r="I2866" s="20">
        <f>IF(COUNTIFS($C:$C,B2866)&gt;1,SUMIFS('Sales Hx'!$Q:$Q,'Sales Hx'!$B:$B,_xlfn.XLOOKUP(B2866,C:C,B:B),'Sales Hx'!$D:$D,Planning!$E2866),SUMIFS('Sales Hx'!$Q:$Q,'Sales Hx'!$B:$B,Planning!$B2866,'Sales Hx'!$D:$D,Planning!$E2866))</f>
        <v>226.79999999999998</v>
      </c>
      <c r="J2866" s="16">
        <f>IF(COUNTIFS($C:$C,B2866)&gt;1,SUMIFS('Sales Hx'!$S:$S,'Sales Hx'!$B:$B,_xlfn.XLOOKUP(B2866,C:C,B:B),'Sales Hx'!$D:$D,E2866),SUMIFS('Sales Hx'!$S:$S,'Sales Hx'!$B:$B,$B2866,'Sales Hx'!$D:$D,$E2866))</f>
        <v>1.7051435406698563</v>
      </c>
      <c r="K2866" s="16">
        <f t="shared" si="247"/>
        <v>1.0758377425044092</v>
      </c>
      <c r="L2866" s="12">
        <f>IF(M2866&lt;&gt;"",M2866,IF(COUNTIFS($C:$C,B2866)&gt;1,SUMIFS('Sales Hx'!V:V,'Sales Hx'!$B:$B,_xlfn.XLOOKUP(B2866,C:C,B:B),'Sales Hx'!$D:$D,$E2866),SUMIFS('Sales Hx'!V:V,'Sales Hx'!$B:$B,$B2866,'Sales Hx'!$D:$D,$E2866)))</f>
        <v>0</v>
      </c>
      <c r="M2866" s="12">
        <v>0</v>
      </c>
      <c r="N2866" s="15">
        <f t="shared" si="246"/>
        <v>1.7051435406698563</v>
      </c>
      <c r="O2866" s="21">
        <f t="shared" si="244"/>
        <v>0</v>
      </c>
      <c r="P2866" s="24">
        <v>14.16</v>
      </c>
      <c r="Q2866" s="18">
        <f t="shared" si="245"/>
        <v>0</v>
      </c>
      <c r="R2866" s="2">
        <v>1</v>
      </c>
      <c r="S2866" s="2">
        <v>120</v>
      </c>
      <c r="T2866" s="2" t="s">
        <v>4646</v>
      </c>
      <c r="U2866" s="28">
        <f>IF(G2866=0,"",_xlfn.MINIFS('PO Details'!$I:$I,'PO Details'!$D:$D,Planning!$B2866,'PO Details'!$L:$L,Planning!$E2866))</f>
        <v>45450</v>
      </c>
      <c r="V2866" s="29" t="s">
        <v>4641</v>
      </c>
      <c r="W2866" t="str">
        <f t="shared" si="243"/>
        <v/>
      </c>
      <c r="X2866" s="2">
        <v>120</v>
      </c>
    </row>
    <row r="2867" spans="1:24" x14ac:dyDescent="0.25">
      <c r="A2867" s="11" t="s">
        <v>4616</v>
      </c>
      <c r="B2867" s="22" t="s">
        <v>380</v>
      </c>
      <c r="C2867" s="22" t="s">
        <v>5136</v>
      </c>
      <c r="D2867" s="22" t="s">
        <v>381</v>
      </c>
      <c r="E2867" s="31" t="s">
        <v>106</v>
      </c>
      <c r="F2867" s="12">
        <f>SUMIFS('Inventory Details'!$H:$H,'Inventory Details'!$B:$B,$B2867,'Inventory Details'!$E:$E,$E2867)</f>
        <v>0</v>
      </c>
      <c r="G2867" s="12">
        <f>SUMIFS('PO Details'!$H:$H,'PO Details'!$D:$D,Planning!$B2867,'PO Details'!$L:$L,$E2867)</f>
        <v>200</v>
      </c>
      <c r="H2867" s="12">
        <f>SUMIFS('SO Details'!$G:$G,'SO Details'!$D:$D,Planning!$B2867,'SO Details'!$K:$K,$E2867)</f>
        <v>0</v>
      </c>
      <c r="I2867" s="20">
        <f>IF(COUNTIFS($C:$C,B2867)&gt;1,SUMIFS('Sales Hx'!$Q:$Q,'Sales Hx'!$B:$B,_xlfn.XLOOKUP(B2867,C:C,B:B),'Sales Hx'!$D:$D,Planning!$E2867),SUMIFS('Sales Hx'!$Q:$Q,'Sales Hx'!$B:$B,Planning!$B2867,'Sales Hx'!$D:$D,Planning!$E2867))</f>
        <v>141.39999999999998</v>
      </c>
      <c r="J2867" s="16">
        <f>IF(COUNTIFS($C:$C,B2867)&gt;1,SUMIFS('Sales Hx'!$S:$S,'Sales Hx'!$B:$B,_xlfn.XLOOKUP(B2867,C:C,B:B),'Sales Hx'!$D:$D,E2867),SUMIFS('Sales Hx'!$S:$S,'Sales Hx'!$B:$B,$B2867,'Sales Hx'!$D:$D,$E2867))</f>
        <v>1.3251096491228069</v>
      </c>
      <c r="K2867" s="16">
        <f t="shared" si="247"/>
        <v>1.4144271570014146</v>
      </c>
      <c r="L2867" s="12">
        <f>IF(M2867&lt;&gt;"",M2867,IF(COUNTIFS($C:$C,B2867)&gt;1,SUMIFS('Sales Hx'!V:V,'Sales Hx'!$B:$B,_xlfn.XLOOKUP(B2867,C:C,B:B),'Sales Hx'!$D:$D,$E2867),SUMIFS('Sales Hx'!V:V,'Sales Hx'!$B:$B,$B2867,'Sales Hx'!$D:$D,$E2867)))</f>
        <v>0</v>
      </c>
      <c r="M2867" s="12">
        <v>0</v>
      </c>
      <c r="N2867" s="15">
        <f t="shared" si="246"/>
        <v>1.3251096491228069</v>
      </c>
      <c r="O2867" s="21">
        <f t="shared" si="244"/>
        <v>0</v>
      </c>
      <c r="P2867" s="24">
        <v>14.16</v>
      </c>
      <c r="Q2867" s="18">
        <f t="shared" si="245"/>
        <v>0</v>
      </c>
      <c r="R2867" s="2">
        <v>1</v>
      </c>
      <c r="S2867" s="2">
        <v>120</v>
      </c>
      <c r="T2867" s="2" t="s">
        <v>4646</v>
      </c>
      <c r="U2867" s="28">
        <f>IF(G2867=0,"",_xlfn.MINIFS('PO Details'!$I:$I,'PO Details'!$D:$D,Planning!$B2867,'PO Details'!$L:$L,Planning!$E2867))</f>
        <v>45443</v>
      </c>
      <c r="V2867" s="29" t="s">
        <v>4641</v>
      </c>
      <c r="W2867" t="str">
        <f t="shared" ref="W2867:W2930" si="248">IF(K2867=_xlfn.MAXIFS(K:K,B:B,B2867),"Max","")</f>
        <v/>
      </c>
      <c r="X2867" s="2">
        <v>120</v>
      </c>
    </row>
    <row r="2868" spans="1:24" x14ac:dyDescent="0.25">
      <c r="A2868" s="11" t="s">
        <v>4616</v>
      </c>
      <c r="B2868" s="22" t="s">
        <v>380</v>
      </c>
      <c r="C2868" s="22" t="s">
        <v>5136</v>
      </c>
      <c r="D2868" s="22" t="s">
        <v>381</v>
      </c>
      <c r="E2868" s="31" t="s">
        <v>119</v>
      </c>
      <c r="F2868" s="12">
        <f>SUMIFS('Inventory Details'!$H:$H,'Inventory Details'!$B:$B,$B2868,'Inventory Details'!$E:$E,$E2868)</f>
        <v>0</v>
      </c>
      <c r="G2868" s="12">
        <f>SUMIFS('PO Details'!$H:$H,'PO Details'!$D:$D,Planning!$B2868,'PO Details'!$L:$L,$E2868)</f>
        <v>32</v>
      </c>
      <c r="H2868" s="12">
        <f>SUMIFS('SO Details'!$G:$G,'SO Details'!$D:$D,Planning!$B2868,'SO Details'!$K:$K,$E2868)</f>
        <v>0</v>
      </c>
      <c r="I2868" s="20">
        <f>IF(COUNTIFS($C:$C,B2868)&gt;1,SUMIFS('Sales Hx'!$Q:$Q,'Sales Hx'!$B:$B,_xlfn.XLOOKUP(B2868,C:C,B:B),'Sales Hx'!$D:$D,Planning!$E2868),SUMIFS('Sales Hx'!$Q:$Q,'Sales Hx'!$B:$B,Planning!$B2868,'Sales Hx'!$D:$D,Planning!$E2868))</f>
        <v>9.7999999999999989</v>
      </c>
      <c r="J2868" s="16">
        <f>IF(COUNTIFS($C:$C,B2868)&gt;1,SUMIFS('Sales Hx'!$S:$S,'Sales Hx'!$B:$B,_xlfn.XLOOKUP(B2868,C:C,B:B),'Sales Hx'!$D:$D,E2868),SUMIFS('Sales Hx'!$S:$S,'Sales Hx'!$B:$B,$B2868,'Sales Hx'!$D:$D,$E2868))</f>
        <v>0.22587719298245615</v>
      </c>
      <c r="K2868" s="16">
        <f t="shared" si="247"/>
        <v>3.2653061224489801</v>
      </c>
      <c r="L2868" s="12">
        <f>IF(M2868&lt;&gt;"",M2868,IF(COUNTIFS($C:$C,B2868)&gt;1,SUMIFS('Sales Hx'!V:V,'Sales Hx'!$B:$B,_xlfn.XLOOKUP(B2868,C:C,B:B),'Sales Hx'!$D:$D,$E2868),SUMIFS('Sales Hx'!V:V,'Sales Hx'!$B:$B,$B2868,'Sales Hx'!$D:$D,$E2868)))</f>
        <v>0</v>
      </c>
      <c r="M2868" s="12">
        <v>0</v>
      </c>
      <c r="N2868" s="15">
        <f t="shared" si="246"/>
        <v>0.22587719298245615</v>
      </c>
      <c r="O2868" s="21">
        <f t="shared" si="244"/>
        <v>0</v>
      </c>
      <c r="P2868" s="24">
        <v>14.16</v>
      </c>
      <c r="Q2868" s="18">
        <f t="shared" si="245"/>
        <v>0</v>
      </c>
      <c r="R2868" s="2">
        <v>1</v>
      </c>
      <c r="S2868" s="2">
        <v>120</v>
      </c>
      <c r="T2868" s="2" t="s">
        <v>4646</v>
      </c>
      <c r="U2868" s="28">
        <f>IF(G2868=0,"",_xlfn.MINIFS('PO Details'!$I:$I,'PO Details'!$D:$D,Planning!$B2868,'PO Details'!$L:$L,Planning!$E2868))</f>
        <v>45443</v>
      </c>
      <c r="V2868" s="29" t="s">
        <v>4641</v>
      </c>
      <c r="W2868" t="str">
        <f t="shared" si="248"/>
        <v/>
      </c>
      <c r="X2868" s="2">
        <v>120</v>
      </c>
    </row>
    <row r="2869" spans="1:24" x14ac:dyDescent="0.25">
      <c r="A2869" s="11" t="s">
        <v>4616</v>
      </c>
      <c r="B2869" s="22" t="s">
        <v>380</v>
      </c>
      <c r="C2869" s="22" t="s">
        <v>5136</v>
      </c>
      <c r="D2869" s="22" t="s">
        <v>381</v>
      </c>
      <c r="E2869" s="31" t="s">
        <v>113</v>
      </c>
      <c r="F2869" s="12">
        <f>SUMIFS('Inventory Details'!$H:$H,'Inventory Details'!$B:$B,$B2869,'Inventory Details'!$E:$E,$E2869)</f>
        <v>29</v>
      </c>
      <c r="G2869" s="12">
        <f>SUMIFS('PO Details'!$H:$H,'PO Details'!$D:$D,Planning!$B2869,'PO Details'!$L:$L,$E2869)</f>
        <v>55</v>
      </c>
      <c r="H2869" s="12">
        <f>SUMIFS('SO Details'!$G:$G,'SO Details'!$D:$D,Planning!$B2869,'SO Details'!$K:$K,$E2869)</f>
        <v>1</v>
      </c>
      <c r="I2869" s="20">
        <f>IF(COUNTIFS($C:$C,B2869)&gt;1,SUMIFS('Sales Hx'!$Q:$Q,'Sales Hx'!$B:$B,_xlfn.XLOOKUP(B2869,C:C,B:B),'Sales Hx'!$D:$D,Planning!$E2869),SUMIFS('Sales Hx'!$Q:$Q,'Sales Hx'!$B:$B,Planning!$B2869,'Sales Hx'!$D:$D,Planning!$E2869))</f>
        <v>28</v>
      </c>
      <c r="J2869" s="16">
        <f>IF(COUNTIFS($C:$C,B2869)&gt;1,SUMIFS('Sales Hx'!$S:$S,'Sales Hx'!$B:$B,_xlfn.XLOOKUP(B2869,C:C,B:B),'Sales Hx'!$D:$D,E2869),SUMIFS('Sales Hx'!$S:$S,'Sales Hx'!$B:$B,$B2869,'Sales Hx'!$D:$D,$E2869))</f>
        <v>0.40296052631578949</v>
      </c>
      <c r="K2869" s="16">
        <f t="shared" si="247"/>
        <v>3</v>
      </c>
      <c r="L2869" s="12">
        <f>IF(M2869&lt;&gt;"",M2869,IF(COUNTIFS($C:$C,B2869)&gt;1,SUMIFS('Sales Hx'!V:V,'Sales Hx'!$B:$B,_xlfn.XLOOKUP(B2869,C:C,B:B),'Sales Hx'!$D:$D,$E2869),SUMIFS('Sales Hx'!V:V,'Sales Hx'!$B:$B,$B2869,'Sales Hx'!$D:$D,$E2869)))</f>
        <v>0</v>
      </c>
      <c r="M2869" s="12">
        <v>0</v>
      </c>
      <c r="N2869" s="15">
        <f t="shared" si="246"/>
        <v>0.40296052631578949</v>
      </c>
      <c r="O2869" s="21">
        <f t="shared" si="244"/>
        <v>0</v>
      </c>
      <c r="P2869" s="24">
        <v>14.16</v>
      </c>
      <c r="Q2869" s="18">
        <f t="shared" si="245"/>
        <v>0</v>
      </c>
      <c r="R2869" s="2">
        <v>1</v>
      </c>
      <c r="S2869" s="2">
        <v>120</v>
      </c>
      <c r="T2869" s="2" t="s">
        <v>4646</v>
      </c>
      <c r="U2869" s="28">
        <f>IF(G2869=0,"",_xlfn.MINIFS('PO Details'!$I:$I,'PO Details'!$D:$D,Planning!$B2869,'PO Details'!$L:$L,Planning!$E2869))</f>
        <v>45474</v>
      </c>
      <c r="V2869" s="29" t="s">
        <v>4641</v>
      </c>
      <c r="W2869" t="str">
        <f t="shared" si="248"/>
        <v/>
      </c>
      <c r="X2869" s="2">
        <v>120</v>
      </c>
    </row>
    <row r="2870" spans="1:24" x14ac:dyDescent="0.25">
      <c r="A2870" s="11" t="s">
        <v>4616</v>
      </c>
      <c r="B2870" s="22" t="s">
        <v>380</v>
      </c>
      <c r="C2870" s="22" t="s">
        <v>5136</v>
      </c>
      <c r="D2870" s="22" t="s">
        <v>381</v>
      </c>
      <c r="E2870" s="31" t="s">
        <v>109</v>
      </c>
      <c r="F2870" s="12">
        <f>SUMIFS('Inventory Details'!$H:$H,'Inventory Details'!$B:$B,$B2870,'Inventory Details'!$E:$E,$E2870)</f>
        <v>65</v>
      </c>
      <c r="G2870" s="12">
        <f>SUMIFS('PO Details'!$H:$H,'PO Details'!$D:$D,Planning!$B2870,'PO Details'!$L:$L,$E2870)</f>
        <v>52</v>
      </c>
      <c r="H2870" s="12">
        <f>SUMIFS('SO Details'!$G:$G,'SO Details'!$D:$D,Planning!$B2870,'SO Details'!$K:$K,$E2870)</f>
        <v>1</v>
      </c>
      <c r="I2870" s="20">
        <f>IF(COUNTIFS($C:$C,B2870)&gt;1,SUMIFS('Sales Hx'!$Q:$Q,'Sales Hx'!$B:$B,_xlfn.XLOOKUP(B2870,C:C,B:B),'Sales Hx'!$D:$D,Planning!$E2870),SUMIFS('Sales Hx'!$Q:$Q,'Sales Hx'!$B:$B,Planning!$B2870,'Sales Hx'!$D:$D,Planning!$E2870))</f>
        <v>42</v>
      </c>
      <c r="J2870" s="16">
        <f>IF(COUNTIFS($C:$C,B2870)&gt;1,SUMIFS('Sales Hx'!$S:$S,'Sales Hx'!$B:$B,_xlfn.XLOOKUP(B2870,C:C,B:B),'Sales Hx'!$D:$D,E2870),SUMIFS('Sales Hx'!$S:$S,'Sales Hx'!$B:$B,$B2870,'Sales Hx'!$D:$D,$E2870))</f>
        <v>0.46381578947368424</v>
      </c>
      <c r="K2870" s="16">
        <f t="shared" si="247"/>
        <v>2.7857142857142856</v>
      </c>
      <c r="L2870" s="12">
        <f>IF(M2870&lt;&gt;"",M2870,IF(COUNTIFS($C:$C,B2870)&gt;1,SUMIFS('Sales Hx'!V:V,'Sales Hx'!$B:$B,_xlfn.XLOOKUP(B2870,C:C,B:B),'Sales Hx'!$D:$D,$E2870),SUMIFS('Sales Hx'!V:V,'Sales Hx'!$B:$B,$B2870,'Sales Hx'!$D:$D,$E2870)))</f>
        <v>0</v>
      </c>
      <c r="M2870" s="12">
        <v>0</v>
      </c>
      <c r="N2870" s="15">
        <f t="shared" si="246"/>
        <v>0.46381578947368424</v>
      </c>
      <c r="O2870" s="21">
        <f t="shared" si="244"/>
        <v>0</v>
      </c>
      <c r="P2870" s="24">
        <v>14.16</v>
      </c>
      <c r="Q2870" s="18">
        <f t="shared" si="245"/>
        <v>0</v>
      </c>
      <c r="R2870" s="2">
        <v>1</v>
      </c>
      <c r="S2870" s="2">
        <v>120</v>
      </c>
      <c r="T2870" s="2" t="s">
        <v>4646</v>
      </c>
      <c r="U2870" s="28">
        <f>IF(G2870=0,"",_xlfn.MINIFS('PO Details'!$I:$I,'PO Details'!$D:$D,Planning!$B2870,'PO Details'!$L:$L,Planning!$E2870))</f>
        <v>45458</v>
      </c>
      <c r="V2870" s="29" t="s">
        <v>4641</v>
      </c>
      <c r="W2870" t="str">
        <f t="shared" si="248"/>
        <v/>
      </c>
      <c r="X2870" s="2">
        <v>120</v>
      </c>
    </row>
    <row r="2871" spans="1:24" x14ac:dyDescent="0.25">
      <c r="A2871" s="11" t="s">
        <v>4616</v>
      </c>
      <c r="B2871" s="22" t="s">
        <v>380</v>
      </c>
      <c r="C2871" s="22" t="s">
        <v>5136</v>
      </c>
      <c r="D2871" s="22" t="s">
        <v>381</v>
      </c>
      <c r="E2871" s="31" t="s">
        <v>15</v>
      </c>
      <c r="F2871" s="12">
        <f>SUMIFS('Inventory Details'!$H:$H,'Inventory Details'!$B:$B,$B2871,'Inventory Details'!$E:$E,$E2871)</f>
        <v>5</v>
      </c>
      <c r="G2871" s="12">
        <f>SUMIFS('PO Details'!$H:$H,'PO Details'!$D:$D,Planning!$B2871,'PO Details'!$L:$L,$E2871)</f>
        <v>45</v>
      </c>
      <c r="H2871" s="12">
        <f>SUMIFS('SO Details'!$G:$G,'SO Details'!$D:$D,Planning!$B2871,'SO Details'!$K:$K,$E2871)</f>
        <v>0</v>
      </c>
      <c r="I2871" s="20">
        <f>IF(COUNTIFS($C:$C,B2871)&gt;1,SUMIFS('Sales Hx'!$Q:$Q,'Sales Hx'!$B:$B,_xlfn.XLOOKUP(B2871,C:C,B:B),'Sales Hx'!$D:$D,Planning!$E2871),SUMIFS('Sales Hx'!$Q:$Q,'Sales Hx'!$B:$B,Planning!$B2871,'Sales Hx'!$D:$D,Planning!$E2871))</f>
        <v>7</v>
      </c>
      <c r="J2871" s="16">
        <f>IF(COUNTIFS($C:$C,B2871)&gt;1,SUMIFS('Sales Hx'!$S:$S,'Sales Hx'!$B:$B,_xlfn.XLOOKUP(B2871,C:C,B:B),'Sales Hx'!$D:$D,E2871),SUMIFS('Sales Hx'!$S:$S,'Sales Hx'!$B:$B,$B2871,'Sales Hx'!$D:$D,$E2871))</f>
        <v>0.23026315789473686</v>
      </c>
      <c r="K2871" s="16">
        <f t="shared" si="247"/>
        <v>7.1428571428571432</v>
      </c>
      <c r="L2871" s="12">
        <f>IF(M2871&lt;&gt;"",M2871,IF(COUNTIFS($C:$C,B2871)&gt;1,SUMIFS('Sales Hx'!V:V,'Sales Hx'!$B:$B,_xlfn.XLOOKUP(B2871,C:C,B:B),'Sales Hx'!$D:$D,$E2871),SUMIFS('Sales Hx'!V:V,'Sales Hx'!$B:$B,$B2871,'Sales Hx'!$D:$D,$E2871)))</f>
        <v>0</v>
      </c>
      <c r="M2871" s="12">
        <v>0</v>
      </c>
      <c r="N2871" s="15">
        <f t="shared" si="246"/>
        <v>0.23026315789473686</v>
      </c>
      <c r="O2871" s="21">
        <f t="shared" si="244"/>
        <v>0</v>
      </c>
      <c r="P2871" s="24">
        <v>14.16</v>
      </c>
      <c r="Q2871" s="18">
        <f t="shared" si="245"/>
        <v>0</v>
      </c>
      <c r="R2871" s="2">
        <v>1</v>
      </c>
      <c r="S2871" s="2">
        <v>120</v>
      </c>
      <c r="T2871" s="2" t="s">
        <v>4646</v>
      </c>
      <c r="U2871" s="28">
        <f>IF(G2871=0,"",_xlfn.MINIFS('PO Details'!$I:$I,'PO Details'!$D:$D,Planning!$B2871,'PO Details'!$L:$L,Planning!$E2871))</f>
        <v>45446</v>
      </c>
      <c r="V2871" s="29" t="s">
        <v>4641</v>
      </c>
      <c r="W2871" t="str">
        <f t="shared" si="248"/>
        <v/>
      </c>
      <c r="X2871" s="2">
        <v>120</v>
      </c>
    </row>
    <row r="2872" spans="1:24" x14ac:dyDescent="0.25">
      <c r="A2872" s="11" t="s">
        <v>4616</v>
      </c>
      <c r="B2872" s="22" t="s">
        <v>380</v>
      </c>
      <c r="C2872" s="22" t="s">
        <v>5136</v>
      </c>
      <c r="D2872" s="22" t="s">
        <v>381</v>
      </c>
      <c r="E2872" s="31" t="s">
        <v>861</v>
      </c>
      <c r="F2872" s="12">
        <f>SUMIFS('Inventory Details'!$H:$H,'Inventory Details'!$B:$B,$B2872,'Inventory Details'!$E:$E,$E2872)</f>
        <v>7</v>
      </c>
      <c r="G2872" s="12">
        <f>SUMIFS('PO Details'!$H:$H,'PO Details'!$D:$D,Planning!$B2872,'PO Details'!$L:$L,$E2872)</f>
        <v>0</v>
      </c>
      <c r="H2872" s="12">
        <f>SUMIFS('SO Details'!$G:$G,'SO Details'!$D:$D,Planning!$B2872,'SO Details'!$K:$K,$E2872)</f>
        <v>0</v>
      </c>
      <c r="I2872" s="20">
        <f>IF(COUNTIFS($C:$C,B2872)&gt;1,SUMIFS('Sales Hx'!$Q:$Q,'Sales Hx'!$B:$B,_xlfn.XLOOKUP(B2872,C:C,B:B),'Sales Hx'!$D:$D,Planning!$E2872),SUMIFS('Sales Hx'!$Q:$Q,'Sales Hx'!$B:$B,Planning!$B2872,'Sales Hx'!$D:$D,Planning!$E2872))</f>
        <v>0</v>
      </c>
      <c r="J2872" s="16">
        <f>IF(COUNTIFS($C:$C,B2872)&gt;1,SUMIFS('Sales Hx'!$S:$S,'Sales Hx'!$B:$B,_xlfn.XLOOKUP(B2872,C:C,B:B),'Sales Hx'!$D:$D,E2872),SUMIFS('Sales Hx'!$S:$S,'Sales Hx'!$B:$B,$B2872,'Sales Hx'!$D:$D,$E2872))</f>
        <v>3.2894736842105261E-2</v>
      </c>
      <c r="K2872" s="16">
        <f t="shared" si="247"/>
        <v>0</v>
      </c>
      <c r="L2872" s="12">
        <f>IF(M2872&lt;&gt;"",M2872,IF(COUNTIFS($C:$C,B2872)&gt;1,SUMIFS('Sales Hx'!V:V,'Sales Hx'!$B:$B,_xlfn.XLOOKUP(B2872,C:C,B:B),'Sales Hx'!$D:$D,$E2872),SUMIFS('Sales Hx'!V:V,'Sales Hx'!$B:$B,$B2872,'Sales Hx'!$D:$D,$E2872)))</f>
        <v>0</v>
      </c>
      <c r="M2872" s="12">
        <v>0</v>
      </c>
      <c r="N2872" s="15">
        <f t="shared" si="246"/>
        <v>3.2894736842105261E-2</v>
      </c>
      <c r="O2872" s="21">
        <f t="shared" si="244"/>
        <v>0</v>
      </c>
      <c r="P2872" s="24">
        <v>14.16</v>
      </c>
      <c r="Q2872" s="18">
        <f t="shared" si="245"/>
        <v>0</v>
      </c>
      <c r="R2872" s="2">
        <v>1</v>
      </c>
      <c r="S2872" s="2">
        <v>120</v>
      </c>
      <c r="T2872" s="2" t="s">
        <v>4646</v>
      </c>
      <c r="U2872" s="28" t="str">
        <f>IF(G2872=0,"",_xlfn.MINIFS('PO Details'!$I:$I,'PO Details'!$D:$D,Planning!$B2872,'PO Details'!$L:$L,Planning!$E2872))</f>
        <v/>
      </c>
      <c r="V2872" s="29" t="s">
        <v>4641</v>
      </c>
      <c r="W2872" t="str">
        <f t="shared" si="248"/>
        <v/>
      </c>
      <c r="X2872" s="2">
        <v>120</v>
      </c>
    </row>
    <row r="2873" spans="1:24" x14ac:dyDescent="0.25">
      <c r="A2873" s="11" t="s">
        <v>4616</v>
      </c>
      <c r="B2873" s="22" t="s">
        <v>380</v>
      </c>
      <c r="C2873" s="22" t="s">
        <v>5136</v>
      </c>
      <c r="D2873" s="22" t="s">
        <v>381</v>
      </c>
      <c r="E2873" s="31" t="s">
        <v>1201</v>
      </c>
      <c r="F2873" s="12">
        <f>SUMIFS('Inventory Details'!$H:$H,'Inventory Details'!$B:$B,$B2873,'Inventory Details'!$E:$E,$E2873)</f>
        <v>0</v>
      </c>
      <c r="G2873" s="12">
        <f>SUMIFS('PO Details'!$H:$H,'PO Details'!$D:$D,Planning!$B2873,'PO Details'!$L:$L,$E2873)</f>
        <v>0</v>
      </c>
      <c r="H2873" s="12">
        <f>SUMIFS('SO Details'!$G:$G,'SO Details'!$D:$D,Planning!$B2873,'SO Details'!$K:$K,$E2873)</f>
        <v>0</v>
      </c>
      <c r="I2873" s="20">
        <f>IF(COUNTIFS($C:$C,B2873)&gt;1,SUMIFS('Sales Hx'!$Q:$Q,'Sales Hx'!$B:$B,_xlfn.XLOOKUP(B2873,C:C,B:B),'Sales Hx'!$D:$D,Planning!$E2873),SUMIFS('Sales Hx'!$Q:$Q,'Sales Hx'!$B:$B,Planning!$B2873,'Sales Hx'!$D:$D,Planning!$E2873))</f>
        <v>0</v>
      </c>
      <c r="J2873" s="16">
        <f>IF(COUNTIFS($C:$C,B2873)&gt;1,SUMIFS('Sales Hx'!$S:$S,'Sales Hx'!$B:$B,_xlfn.XLOOKUP(B2873,C:C,B:B),'Sales Hx'!$D:$D,E2873),SUMIFS('Sales Hx'!$S:$S,'Sales Hx'!$B:$B,$B2873,'Sales Hx'!$D:$D,$E2873))</f>
        <v>3.2894736842105261E-2</v>
      </c>
      <c r="K2873" s="16">
        <f t="shared" si="247"/>
        <v>0</v>
      </c>
      <c r="L2873" s="12">
        <f>IF(M2873&lt;&gt;"",M2873,IF(COUNTIFS($C:$C,B2873)&gt;1,SUMIFS('Sales Hx'!V:V,'Sales Hx'!$B:$B,_xlfn.XLOOKUP(B2873,C:C,B:B),'Sales Hx'!$D:$D,$E2873),SUMIFS('Sales Hx'!V:V,'Sales Hx'!$B:$B,$B2873,'Sales Hx'!$D:$D,$E2873)))</f>
        <v>0</v>
      </c>
      <c r="M2873" s="12">
        <v>0</v>
      </c>
      <c r="N2873" s="15">
        <f t="shared" si="246"/>
        <v>3.2894736842105261E-2</v>
      </c>
      <c r="O2873" s="21">
        <f t="shared" si="244"/>
        <v>0</v>
      </c>
      <c r="P2873" s="24">
        <v>14.16</v>
      </c>
      <c r="Q2873" s="18">
        <f t="shared" si="245"/>
        <v>0</v>
      </c>
      <c r="R2873" s="2">
        <v>1</v>
      </c>
      <c r="S2873" s="2">
        <v>120</v>
      </c>
      <c r="T2873" s="2" t="s">
        <v>4646</v>
      </c>
      <c r="U2873" s="28" t="str">
        <f>IF(G2873=0,"",_xlfn.MINIFS('PO Details'!$I:$I,'PO Details'!$D:$D,Planning!$B2873,'PO Details'!$L:$L,Planning!$E2873))</f>
        <v/>
      </c>
      <c r="V2873" s="29" t="s">
        <v>4641</v>
      </c>
      <c r="W2873" t="str">
        <f t="shared" si="248"/>
        <v/>
      </c>
      <c r="X2873" s="2">
        <v>120</v>
      </c>
    </row>
    <row r="2874" spans="1:24" x14ac:dyDescent="0.25">
      <c r="A2874" s="11" t="s">
        <v>4616</v>
      </c>
      <c r="B2874" s="22" t="s">
        <v>380</v>
      </c>
      <c r="C2874" s="22" t="s">
        <v>5136</v>
      </c>
      <c r="D2874" s="22" t="s">
        <v>381</v>
      </c>
      <c r="E2874" s="31" t="s">
        <v>820</v>
      </c>
      <c r="F2874" s="12">
        <f>SUMIFS('Inventory Details'!$H:$H,'Inventory Details'!$B:$B,$B2874,'Inventory Details'!$E:$E,$E2874)</f>
        <v>29</v>
      </c>
      <c r="G2874" s="12">
        <f>SUMIFS('PO Details'!$H:$H,'PO Details'!$D:$D,Planning!$B2874,'PO Details'!$L:$L,$E2874)</f>
        <v>0</v>
      </c>
      <c r="H2874" s="12">
        <f>SUMIFS('SO Details'!$G:$G,'SO Details'!$D:$D,Planning!$B2874,'SO Details'!$K:$K,$E2874)</f>
        <v>0</v>
      </c>
      <c r="I2874" s="20">
        <f>IF(COUNTIFS($C:$C,B2874)&gt;1,SUMIFS('Sales Hx'!$Q:$Q,'Sales Hx'!$B:$B,_xlfn.XLOOKUP(B2874,C:C,B:B),'Sales Hx'!$D:$D,Planning!$E2874),SUMIFS('Sales Hx'!$Q:$Q,'Sales Hx'!$B:$B,Planning!$B2874,'Sales Hx'!$D:$D,Planning!$E2874))</f>
        <v>1.4</v>
      </c>
      <c r="J2874" s="16">
        <f>IF(COUNTIFS($C:$C,B2874)&gt;1,SUMIFS('Sales Hx'!$S:$S,'Sales Hx'!$B:$B,_xlfn.XLOOKUP(B2874,C:C,B:B),'Sales Hx'!$D:$D,E2874),SUMIFS('Sales Hx'!$S:$S,'Sales Hx'!$B:$B,$B2874,'Sales Hx'!$D:$D,$E2874))</f>
        <v>6.7434210526315791E-2</v>
      </c>
      <c r="K2874" s="16">
        <f t="shared" si="247"/>
        <v>20.714285714285715</v>
      </c>
      <c r="L2874" s="12">
        <f>IF(M2874&lt;&gt;"",M2874,IF(COUNTIFS($C:$C,B2874)&gt;1,SUMIFS('Sales Hx'!V:V,'Sales Hx'!$B:$B,_xlfn.XLOOKUP(B2874,C:C,B:B),'Sales Hx'!$D:$D,$E2874),SUMIFS('Sales Hx'!V:V,'Sales Hx'!$B:$B,$B2874,'Sales Hx'!$D:$D,$E2874)))</f>
        <v>0</v>
      </c>
      <c r="M2874" s="12">
        <v>0</v>
      </c>
      <c r="N2874" s="15">
        <f t="shared" si="246"/>
        <v>6.7434210526315791E-2</v>
      </c>
      <c r="O2874" s="21">
        <f t="shared" si="244"/>
        <v>0</v>
      </c>
      <c r="P2874" s="24">
        <v>14.16</v>
      </c>
      <c r="Q2874" s="18">
        <f t="shared" ref="Q2874:Q2927" si="249">IFERROR(P2874*O2874,0)</f>
        <v>0</v>
      </c>
      <c r="R2874" s="2">
        <v>1</v>
      </c>
      <c r="S2874" s="2">
        <v>120</v>
      </c>
      <c r="T2874" s="2" t="s">
        <v>4646</v>
      </c>
      <c r="U2874" s="28" t="str">
        <f>IF(G2874=0,"",_xlfn.MINIFS('PO Details'!$I:$I,'PO Details'!$D:$D,Planning!$B2874,'PO Details'!$L:$L,Planning!$E2874))</f>
        <v/>
      </c>
      <c r="V2874" s="29" t="s">
        <v>4641</v>
      </c>
      <c r="W2874" t="str">
        <f t="shared" si="248"/>
        <v>Max</v>
      </c>
      <c r="X2874" s="2">
        <v>120</v>
      </c>
    </row>
    <row r="2875" spans="1:24" x14ac:dyDescent="0.25">
      <c r="A2875" s="11" t="s">
        <v>4616</v>
      </c>
      <c r="B2875" s="22" t="s">
        <v>380</v>
      </c>
      <c r="C2875" s="22" t="s">
        <v>5136</v>
      </c>
      <c r="D2875" s="22" t="s">
        <v>381</v>
      </c>
      <c r="E2875" s="31" t="s">
        <v>108</v>
      </c>
      <c r="F2875" s="12">
        <f>SUMIFS('Inventory Details'!$H:$H,'Inventory Details'!$B:$B,$B2875,'Inventory Details'!$E:$E,$E2875)</f>
        <v>53</v>
      </c>
      <c r="G2875" s="12">
        <f>SUMIFS('PO Details'!$H:$H,'PO Details'!$D:$D,Planning!$B2875,'PO Details'!$L:$L,$E2875)</f>
        <v>0</v>
      </c>
      <c r="H2875" s="12">
        <f>SUMIFS('SO Details'!$G:$G,'SO Details'!$D:$D,Planning!$B2875,'SO Details'!$K:$K,$E2875)</f>
        <v>0</v>
      </c>
      <c r="I2875" s="20">
        <f>IF(COUNTIFS($C:$C,B2875)&gt;1,SUMIFS('Sales Hx'!$Q:$Q,'Sales Hx'!$B:$B,_xlfn.XLOOKUP(B2875,C:C,B:B),'Sales Hx'!$D:$D,Planning!$E2875),SUMIFS('Sales Hx'!$Q:$Q,'Sales Hx'!$B:$B,Planning!$B2875,'Sales Hx'!$D:$D,Planning!$E2875))</f>
        <v>0</v>
      </c>
      <c r="J2875" s="16">
        <f>IF(COUNTIFS($C:$C,B2875)&gt;1,SUMIFS('Sales Hx'!$S:$S,'Sales Hx'!$B:$B,_xlfn.XLOOKUP(B2875,C:C,B:B),'Sales Hx'!$D:$D,E2875),SUMIFS('Sales Hx'!$S:$S,'Sales Hx'!$B:$B,$B2875,'Sales Hx'!$D:$D,$E2875))</f>
        <v>0.16447368421052633</v>
      </c>
      <c r="K2875" s="16">
        <f t="shared" si="247"/>
        <v>0</v>
      </c>
      <c r="L2875" s="12">
        <f>IF(M2875&lt;&gt;"",M2875,IF(COUNTIFS($C:$C,B2875)&gt;1,SUMIFS('Sales Hx'!V:V,'Sales Hx'!$B:$B,_xlfn.XLOOKUP(B2875,C:C,B:B),'Sales Hx'!$D:$D,$E2875),SUMIFS('Sales Hx'!V:V,'Sales Hx'!$B:$B,$B2875,'Sales Hx'!$D:$D,$E2875)))</f>
        <v>0</v>
      </c>
      <c r="M2875" s="12">
        <v>0</v>
      </c>
      <c r="N2875" s="15">
        <f t="shared" ref="N2875:N2928" si="250">IFERROR(_xlfn.IFNA(J2875*R2875+L2875,"No Sales Hx"),"No Sales HX")</f>
        <v>0.16447368421052633</v>
      </c>
      <c r="O2875" s="21">
        <f t="shared" si="244"/>
        <v>0</v>
      </c>
      <c r="P2875" s="24">
        <v>14.16</v>
      </c>
      <c r="Q2875" s="18">
        <f t="shared" si="249"/>
        <v>0</v>
      </c>
      <c r="R2875" s="2">
        <v>1</v>
      </c>
      <c r="S2875" s="2">
        <v>120</v>
      </c>
      <c r="T2875" s="2" t="s">
        <v>4646</v>
      </c>
      <c r="U2875" s="28" t="str">
        <f>IF(G2875=0,"",_xlfn.MINIFS('PO Details'!$I:$I,'PO Details'!$D:$D,Planning!$B2875,'PO Details'!$L:$L,Planning!$E2875))</f>
        <v/>
      </c>
      <c r="V2875" s="29" t="s">
        <v>4641</v>
      </c>
      <c r="W2875" t="str">
        <f t="shared" si="248"/>
        <v/>
      </c>
      <c r="X2875" s="2">
        <v>120</v>
      </c>
    </row>
    <row r="2876" spans="1:24" x14ac:dyDescent="0.25">
      <c r="A2876" s="11" t="s">
        <v>4616</v>
      </c>
      <c r="B2876" s="22" t="s">
        <v>380</v>
      </c>
      <c r="C2876" s="22" t="s">
        <v>5136</v>
      </c>
      <c r="D2876" s="22" t="s">
        <v>381</v>
      </c>
      <c r="E2876" s="31" t="s">
        <v>2214</v>
      </c>
      <c r="F2876" s="12">
        <f>SUMIFS('Inventory Details'!$H:$H,'Inventory Details'!$B:$B,$B2876,'Inventory Details'!$E:$E,$E2876)</f>
        <v>0</v>
      </c>
      <c r="G2876" s="12">
        <f>SUMIFS('PO Details'!$H:$H,'PO Details'!$D:$D,Planning!$B2876,'PO Details'!$L:$L,$E2876)</f>
        <v>0</v>
      </c>
      <c r="H2876" s="12">
        <f>SUMIFS('SO Details'!$G:$G,'SO Details'!$D:$D,Planning!$B2876,'SO Details'!$K:$K,$E2876)</f>
        <v>0</v>
      </c>
      <c r="I2876" s="20">
        <f>IF(COUNTIFS($C:$C,B2876)&gt;1,SUMIFS('Sales Hx'!$Q:$Q,'Sales Hx'!$B:$B,_xlfn.XLOOKUP(B2876,C:C,B:B),'Sales Hx'!$D:$D,Planning!$E2876),SUMIFS('Sales Hx'!$Q:$Q,'Sales Hx'!$B:$B,Planning!$B2876,'Sales Hx'!$D:$D,Planning!$E2876))</f>
        <v>0</v>
      </c>
      <c r="J2876" s="16">
        <f>IF(COUNTIFS($C:$C,B2876)&gt;1,SUMIFS('Sales Hx'!$S:$S,'Sales Hx'!$B:$B,_xlfn.XLOOKUP(B2876,C:C,B:B),'Sales Hx'!$D:$D,E2876),SUMIFS('Sales Hx'!$S:$S,'Sales Hx'!$B:$B,$B2876,'Sales Hx'!$D:$D,$E2876))</f>
        <v>7.6754385964912283E-2</v>
      </c>
      <c r="K2876" s="16">
        <f t="shared" si="247"/>
        <v>0</v>
      </c>
      <c r="L2876" s="12">
        <f>IF(M2876&lt;&gt;"",M2876,IF(COUNTIFS($C:$C,B2876)&gt;1,SUMIFS('Sales Hx'!V:V,'Sales Hx'!$B:$B,_xlfn.XLOOKUP(B2876,C:C,B:B),'Sales Hx'!$D:$D,$E2876),SUMIFS('Sales Hx'!V:V,'Sales Hx'!$B:$B,$B2876,'Sales Hx'!$D:$D,$E2876)))</f>
        <v>0</v>
      </c>
      <c r="M2876" s="12">
        <v>0</v>
      </c>
      <c r="N2876" s="15">
        <f t="shared" si="250"/>
        <v>7.6754385964912283E-2</v>
      </c>
      <c r="O2876" s="21">
        <f t="shared" si="244"/>
        <v>0</v>
      </c>
      <c r="P2876" s="24">
        <v>14.16</v>
      </c>
      <c r="Q2876" s="18">
        <f t="shared" si="249"/>
        <v>0</v>
      </c>
      <c r="R2876" s="2">
        <v>1</v>
      </c>
      <c r="S2876" s="2">
        <v>120</v>
      </c>
      <c r="T2876" s="2" t="s">
        <v>4646</v>
      </c>
      <c r="U2876" s="28" t="str">
        <f>IF(G2876=0,"",_xlfn.MINIFS('PO Details'!$I:$I,'PO Details'!$D:$D,Planning!$B2876,'PO Details'!$L:$L,Planning!$E2876))</f>
        <v/>
      </c>
      <c r="V2876" s="29" t="s">
        <v>4641</v>
      </c>
      <c r="W2876" t="str">
        <f t="shared" si="248"/>
        <v/>
      </c>
      <c r="X2876" s="2">
        <v>120</v>
      </c>
    </row>
    <row r="2877" spans="1:24" x14ac:dyDescent="0.25">
      <c r="A2877" s="11"/>
      <c r="B2877" s="22" t="s">
        <v>1788</v>
      </c>
      <c r="C2877" s="22"/>
      <c r="D2877" s="22" t="s">
        <v>1789</v>
      </c>
      <c r="E2877" s="31" t="s">
        <v>119</v>
      </c>
      <c r="F2877" s="12">
        <f>SUMIFS('Inventory Details'!$H:$H,'Inventory Details'!$B:$B,$B2877,'Inventory Details'!$E:$E,$E2877)</f>
        <v>7</v>
      </c>
      <c r="G2877" s="12">
        <f>SUMIFS('PO Details'!$H:$H,'PO Details'!$D:$D,Planning!$B2877,'PO Details'!$L:$L,$E2877)</f>
        <v>0</v>
      </c>
      <c r="H2877" s="12">
        <f>SUMIFS('SO Details'!$G:$G,'SO Details'!$D:$D,Planning!$B2877,'SO Details'!$K:$K,$E2877)</f>
        <v>0</v>
      </c>
      <c r="I2877" s="20">
        <f>IF(COUNTIFS($C:$C,B2877)&gt;1,SUMIFS('Sales Hx'!$Q:$Q,'Sales Hx'!$B:$B,_xlfn.XLOOKUP(B2877,C:C,B:B),'Sales Hx'!$D:$D,Planning!$E2877),SUMIFS('Sales Hx'!$Q:$Q,'Sales Hx'!$B:$B,Planning!$B2877,'Sales Hx'!$D:$D,Planning!$E2877))</f>
        <v>0</v>
      </c>
      <c r="J2877" s="16">
        <f>IF(COUNTIFS($C:$C,B2877)&gt;1,SUMIFS('Sales Hx'!$S:$S,'Sales Hx'!$B:$B,_xlfn.XLOOKUP(B2877,C:C,B:B),'Sales Hx'!$D:$D,E2877),SUMIFS('Sales Hx'!$S:$S,'Sales Hx'!$B:$B,$B2877,'Sales Hx'!$D:$D,$E2877))</f>
        <v>0</v>
      </c>
      <c r="K2877" s="16">
        <f t="shared" si="247"/>
        <v>0</v>
      </c>
      <c r="L2877" s="12">
        <f>IF(M2877&lt;&gt;"",M2877,IF(COUNTIFS($C:$C,B2877)&gt;1,SUMIFS('Sales Hx'!V:V,'Sales Hx'!$B:$B,_xlfn.XLOOKUP(B2877,C:C,B:B),'Sales Hx'!$D:$D,$E2877),SUMIFS('Sales Hx'!V:V,'Sales Hx'!$B:$B,$B2877,'Sales Hx'!$D:$D,$E2877)))</f>
        <v>0</v>
      </c>
      <c r="M2877" s="12">
        <v>0</v>
      </c>
      <c r="N2877" s="15">
        <f t="shared" si="250"/>
        <v>0</v>
      </c>
      <c r="O2877" s="21">
        <f t="shared" si="244"/>
        <v>0</v>
      </c>
      <c r="P2877" s="24">
        <v>37.14</v>
      </c>
      <c r="Q2877" s="18">
        <f t="shared" si="249"/>
        <v>0</v>
      </c>
      <c r="R2877" s="2">
        <v>1</v>
      </c>
      <c r="S2877" s="2">
        <v>120</v>
      </c>
      <c r="T2877" s="2" t="s">
        <v>4647</v>
      </c>
      <c r="U2877" s="28" t="str">
        <f>IF(G2877=0,"",_xlfn.MINIFS('PO Details'!$I:$I,'PO Details'!$D:$D,Planning!$B2877,'PO Details'!$L:$L,Planning!$E2877))</f>
        <v/>
      </c>
      <c r="V2877" s="29" t="s">
        <v>4640</v>
      </c>
      <c r="W2877" t="str">
        <f t="shared" si="248"/>
        <v>Max</v>
      </c>
      <c r="X2877" s="2">
        <v>120</v>
      </c>
    </row>
    <row r="2878" spans="1:24" x14ac:dyDescent="0.25">
      <c r="A2878" s="11" t="s">
        <v>4616</v>
      </c>
      <c r="B2878" s="22" t="s">
        <v>382</v>
      </c>
      <c r="C2878" s="22" t="s">
        <v>5109</v>
      </c>
      <c r="D2878" s="22" t="s">
        <v>383</v>
      </c>
      <c r="E2878" s="31" t="s">
        <v>106</v>
      </c>
      <c r="F2878" s="12">
        <f>SUMIFS('Inventory Details'!$H:$H,'Inventory Details'!$B:$B,$B2878,'Inventory Details'!$E:$E,$E2878)</f>
        <v>30</v>
      </c>
      <c r="G2878" s="12">
        <f>SUMIFS('PO Details'!$H:$H,'PO Details'!$D:$D,Planning!$B2878,'PO Details'!$L:$L,$E2878)</f>
        <v>30</v>
      </c>
      <c r="H2878" s="12">
        <f>SUMIFS('SO Details'!$G:$G,'SO Details'!$D:$D,Planning!$B2878,'SO Details'!$K:$K,$E2878)</f>
        <v>3</v>
      </c>
      <c r="I2878" s="20">
        <f>IF(COUNTIFS($C:$C,B2878)&gt;1,SUMIFS('Sales Hx'!$Q:$Q,'Sales Hx'!$B:$B,_xlfn.XLOOKUP(B2878,C:C,B:B),'Sales Hx'!$D:$D,Planning!$E2878),SUMIFS('Sales Hx'!$Q:$Q,'Sales Hx'!$B:$B,Planning!$B2878,'Sales Hx'!$D:$D,Planning!$E2878))</f>
        <v>28</v>
      </c>
      <c r="J2878" s="16">
        <f>IF(COUNTIFS($C:$C,B2878)&gt;1,SUMIFS('Sales Hx'!$S:$S,'Sales Hx'!$B:$B,_xlfn.XLOOKUP(B2878,C:C,B:B),'Sales Hx'!$D:$D,E2878),SUMIFS('Sales Hx'!$S:$S,'Sales Hx'!$B:$B,$B2878,'Sales Hx'!$D:$D,$E2878))</f>
        <v>0.23190789473684212</v>
      </c>
      <c r="K2878" s="16">
        <f t="shared" si="247"/>
        <v>2.1428571428571428</v>
      </c>
      <c r="L2878" s="12">
        <f>IF(M2878&lt;&gt;"",M2878,IF(COUNTIFS($C:$C,B2878)&gt;1,SUMIFS('Sales Hx'!V:V,'Sales Hx'!$B:$B,_xlfn.XLOOKUP(B2878,C:C,B:B),'Sales Hx'!$D:$D,$E2878),SUMIFS('Sales Hx'!V:V,'Sales Hx'!$B:$B,$B2878,'Sales Hx'!$D:$D,$E2878)))</f>
        <v>0</v>
      </c>
      <c r="M2878" s="12">
        <v>0</v>
      </c>
      <c r="N2878" s="15">
        <f t="shared" si="250"/>
        <v>0.23190789473684212</v>
      </c>
      <c r="O2878" s="21">
        <f t="shared" si="244"/>
        <v>0</v>
      </c>
      <c r="P2878" s="24">
        <v>37.14</v>
      </c>
      <c r="Q2878" s="18">
        <f t="shared" si="249"/>
        <v>0</v>
      </c>
      <c r="R2878" s="2">
        <v>1</v>
      </c>
      <c r="S2878" s="2">
        <v>120</v>
      </c>
      <c r="T2878" s="2" t="s">
        <v>4646</v>
      </c>
      <c r="U2878" s="28">
        <f>IF(G2878=0,"",_xlfn.MINIFS('PO Details'!$I:$I,'PO Details'!$D:$D,Planning!$B2878,'PO Details'!$L:$L,Planning!$E2878))</f>
        <v>45443</v>
      </c>
      <c r="V2878" s="29" t="s">
        <v>4641</v>
      </c>
      <c r="W2878" t="str">
        <f t="shared" si="248"/>
        <v/>
      </c>
      <c r="X2878" s="2">
        <v>120</v>
      </c>
    </row>
    <row r="2879" spans="1:24" x14ac:dyDescent="0.25">
      <c r="A2879" s="11" t="s">
        <v>4616</v>
      </c>
      <c r="B2879" s="22" t="s">
        <v>382</v>
      </c>
      <c r="C2879" s="22" t="s">
        <v>5109</v>
      </c>
      <c r="D2879" s="22" t="s">
        <v>383</v>
      </c>
      <c r="E2879" s="31" t="s">
        <v>119</v>
      </c>
      <c r="F2879" s="12">
        <f>SUMIFS('Inventory Details'!$H:$H,'Inventory Details'!$B:$B,$B2879,'Inventory Details'!$E:$E,$E2879)</f>
        <v>1</v>
      </c>
      <c r="G2879" s="12">
        <f>SUMIFS('PO Details'!$H:$H,'PO Details'!$D:$D,Planning!$B2879,'PO Details'!$L:$L,$E2879)</f>
        <v>6</v>
      </c>
      <c r="H2879" s="12">
        <f>SUMIFS('SO Details'!$G:$G,'SO Details'!$D:$D,Planning!$B2879,'SO Details'!$K:$K,$E2879)</f>
        <v>0</v>
      </c>
      <c r="I2879" s="20">
        <f>IF(COUNTIFS($C:$C,B2879)&gt;1,SUMIFS('Sales Hx'!$Q:$Q,'Sales Hx'!$B:$B,_xlfn.XLOOKUP(B2879,C:C,B:B),'Sales Hx'!$D:$D,Planning!$E2879),SUMIFS('Sales Hx'!$Q:$Q,'Sales Hx'!$B:$B,Planning!$B2879,'Sales Hx'!$D:$D,Planning!$E2879))</f>
        <v>1.4</v>
      </c>
      <c r="J2879" s="16">
        <f>IF(COUNTIFS($C:$C,B2879)&gt;1,SUMIFS('Sales Hx'!$S:$S,'Sales Hx'!$B:$B,_xlfn.XLOOKUP(B2879,C:C,B:B),'Sales Hx'!$D:$D,E2879),SUMIFS('Sales Hx'!$S:$S,'Sales Hx'!$B:$B,$B2879,'Sales Hx'!$D:$D,$E2879))</f>
        <v>4.6052631578947366E-2</v>
      </c>
      <c r="K2879" s="16">
        <f t="shared" si="247"/>
        <v>5</v>
      </c>
      <c r="L2879" s="12">
        <f>IF(M2879&lt;&gt;"",M2879,IF(COUNTIFS($C:$C,B2879)&gt;1,SUMIFS('Sales Hx'!V:V,'Sales Hx'!$B:$B,_xlfn.XLOOKUP(B2879,C:C,B:B),'Sales Hx'!$D:$D,$E2879),SUMIFS('Sales Hx'!V:V,'Sales Hx'!$B:$B,$B2879,'Sales Hx'!$D:$D,$E2879)))</f>
        <v>0</v>
      </c>
      <c r="M2879" s="12">
        <v>0</v>
      </c>
      <c r="N2879" s="15">
        <f t="shared" si="250"/>
        <v>4.6052631578947366E-2</v>
      </c>
      <c r="O2879" s="21">
        <f t="shared" si="244"/>
        <v>0</v>
      </c>
      <c r="P2879" s="24">
        <v>37.14</v>
      </c>
      <c r="Q2879" s="18">
        <f t="shared" si="249"/>
        <v>0</v>
      </c>
      <c r="R2879" s="2">
        <v>1</v>
      </c>
      <c r="S2879" s="2">
        <v>120</v>
      </c>
      <c r="T2879" s="2" t="s">
        <v>4646</v>
      </c>
      <c r="U2879" s="28">
        <f>IF(G2879=0,"",_xlfn.MINIFS('PO Details'!$I:$I,'PO Details'!$D:$D,Planning!$B2879,'PO Details'!$L:$L,Planning!$E2879))</f>
        <v>45443</v>
      </c>
      <c r="V2879" s="29" t="s">
        <v>4641</v>
      </c>
      <c r="W2879" t="str">
        <f t="shared" si="248"/>
        <v/>
      </c>
      <c r="X2879" s="2">
        <v>120</v>
      </c>
    </row>
    <row r="2880" spans="1:24" x14ac:dyDescent="0.25">
      <c r="A2880" s="11" t="s">
        <v>4616</v>
      </c>
      <c r="B2880" s="22" t="s">
        <v>382</v>
      </c>
      <c r="C2880" s="22" t="s">
        <v>5109</v>
      </c>
      <c r="D2880" s="22" t="s">
        <v>383</v>
      </c>
      <c r="E2880" s="31" t="s">
        <v>820</v>
      </c>
      <c r="F2880" s="12">
        <f>SUMIFS('Inventory Details'!$H:$H,'Inventory Details'!$B:$B,$B2880,'Inventory Details'!$E:$E,$E2880)</f>
        <v>5</v>
      </c>
      <c r="G2880" s="12">
        <f>SUMIFS('PO Details'!$H:$H,'PO Details'!$D:$D,Planning!$B2880,'PO Details'!$L:$L,$E2880)</f>
        <v>15</v>
      </c>
      <c r="H2880" s="12">
        <f>SUMIFS('SO Details'!$G:$G,'SO Details'!$D:$D,Planning!$B2880,'SO Details'!$K:$K,$E2880)</f>
        <v>0</v>
      </c>
      <c r="I2880" s="20">
        <f>IF(COUNTIFS($C:$C,B2880)&gt;1,SUMIFS('Sales Hx'!$Q:$Q,'Sales Hx'!$B:$B,_xlfn.XLOOKUP(B2880,C:C,B:B),'Sales Hx'!$D:$D,Planning!$E2880),SUMIFS('Sales Hx'!$Q:$Q,'Sales Hx'!$B:$B,Planning!$B2880,'Sales Hx'!$D:$D,Planning!$E2880))</f>
        <v>0</v>
      </c>
      <c r="J2880" s="16">
        <f>IF(COUNTIFS($C:$C,B2880)&gt;1,SUMIFS('Sales Hx'!$S:$S,'Sales Hx'!$B:$B,_xlfn.XLOOKUP(B2880,C:C,B:B),'Sales Hx'!$D:$D,E2880),SUMIFS('Sales Hx'!$S:$S,'Sales Hx'!$B:$B,$B2880,'Sales Hx'!$D:$D,$E2880))</f>
        <v>7.8947368421052627E-2</v>
      </c>
      <c r="K2880" s="16">
        <f t="shared" si="247"/>
        <v>0</v>
      </c>
      <c r="L2880" s="12">
        <f>IF(M2880&lt;&gt;"",M2880,IF(COUNTIFS($C:$C,B2880)&gt;1,SUMIFS('Sales Hx'!V:V,'Sales Hx'!$B:$B,_xlfn.XLOOKUP(B2880,C:C,B:B),'Sales Hx'!$D:$D,$E2880),SUMIFS('Sales Hx'!V:V,'Sales Hx'!$B:$B,$B2880,'Sales Hx'!$D:$D,$E2880)))</f>
        <v>0</v>
      </c>
      <c r="M2880" s="12">
        <v>0</v>
      </c>
      <c r="N2880" s="15">
        <f t="shared" si="250"/>
        <v>7.8947368421052627E-2</v>
      </c>
      <c r="O2880" s="21">
        <f t="shared" si="244"/>
        <v>0</v>
      </c>
      <c r="P2880" s="24">
        <v>37.14</v>
      </c>
      <c r="Q2880" s="18">
        <f t="shared" si="249"/>
        <v>0</v>
      </c>
      <c r="R2880" s="2">
        <v>1</v>
      </c>
      <c r="S2880" s="2">
        <v>120</v>
      </c>
      <c r="T2880" s="2" t="s">
        <v>4646</v>
      </c>
      <c r="U2880" s="28">
        <f>IF(G2880=0,"",_xlfn.MINIFS('PO Details'!$I:$I,'PO Details'!$D:$D,Planning!$B2880,'PO Details'!$L:$L,Planning!$E2880))</f>
        <v>45474</v>
      </c>
      <c r="V2880" s="29" t="s">
        <v>4641</v>
      </c>
      <c r="W2880" t="str">
        <f t="shared" si="248"/>
        <v/>
      </c>
      <c r="X2880" s="2">
        <v>120</v>
      </c>
    </row>
    <row r="2881" spans="1:24" x14ac:dyDescent="0.25">
      <c r="A2881" s="11" t="s">
        <v>4616</v>
      </c>
      <c r="B2881" s="22" t="s">
        <v>382</v>
      </c>
      <c r="C2881" s="22" t="s">
        <v>5109</v>
      </c>
      <c r="D2881" s="22" t="s">
        <v>383</v>
      </c>
      <c r="E2881" s="31" t="s">
        <v>15</v>
      </c>
      <c r="F2881" s="12">
        <f>SUMIFS('Inventory Details'!$H:$H,'Inventory Details'!$B:$B,$B2881,'Inventory Details'!$E:$E,$E2881)</f>
        <v>5</v>
      </c>
      <c r="G2881" s="12">
        <f>SUMIFS('PO Details'!$H:$H,'PO Details'!$D:$D,Planning!$B2881,'PO Details'!$L:$L,$E2881)</f>
        <v>20</v>
      </c>
      <c r="H2881" s="12">
        <f>SUMIFS('SO Details'!$G:$G,'SO Details'!$D:$D,Planning!$B2881,'SO Details'!$K:$K,$E2881)</f>
        <v>0</v>
      </c>
      <c r="I2881" s="20">
        <f>IF(COUNTIFS($C:$C,B2881)&gt;1,SUMIFS('Sales Hx'!$Q:$Q,'Sales Hx'!$B:$B,_xlfn.XLOOKUP(B2881,C:C,B:B),'Sales Hx'!$D:$D,Planning!$E2881),SUMIFS('Sales Hx'!$Q:$Q,'Sales Hx'!$B:$B,Planning!$B2881,'Sales Hx'!$D:$D,Planning!$E2881))</f>
        <v>7</v>
      </c>
      <c r="J2881" s="16">
        <f>IF(COUNTIFS($C:$C,B2881)&gt;1,SUMIFS('Sales Hx'!$S:$S,'Sales Hx'!$B:$B,_xlfn.XLOOKUP(B2881,C:C,B:B),'Sales Hx'!$D:$D,E2881),SUMIFS('Sales Hx'!$S:$S,'Sales Hx'!$B:$B,$B2881,'Sales Hx'!$D:$D,$E2881))</f>
        <v>0.23026315789473686</v>
      </c>
      <c r="K2881" s="16">
        <f t="shared" si="247"/>
        <v>3.5714285714285716</v>
      </c>
      <c r="L2881" s="12">
        <f>IF(M2881&lt;&gt;"",M2881,IF(COUNTIFS($C:$C,B2881)&gt;1,SUMIFS('Sales Hx'!V:V,'Sales Hx'!$B:$B,_xlfn.XLOOKUP(B2881,C:C,B:B),'Sales Hx'!$D:$D,$E2881),SUMIFS('Sales Hx'!V:V,'Sales Hx'!$B:$B,$B2881,'Sales Hx'!$D:$D,$E2881)))</f>
        <v>0</v>
      </c>
      <c r="M2881" s="12">
        <v>0</v>
      </c>
      <c r="N2881" s="15">
        <f t="shared" si="250"/>
        <v>0.23026315789473686</v>
      </c>
      <c r="O2881" s="21">
        <f t="shared" si="244"/>
        <v>0</v>
      </c>
      <c r="P2881" s="24">
        <v>37.14</v>
      </c>
      <c r="Q2881" s="18">
        <f t="shared" si="249"/>
        <v>0</v>
      </c>
      <c r="R2881" s="2">
        <v>1</v>
      </c>
      <c r="S2881" s="2">
        <v>120</v>
      </c>
      <c r="T2881" s="2" t="s">
        <v>4646</v>
      </c>
      <c r="U2881" s="28">
        <f>IF(G2881=0,"",_xlfn.MINIFS('PO Details'!$I:$I,'PO Details'!$D:$D,Planning!$B2881,'PO Details'!$L:$L,Planning!$E2881))</f>
        <v>45412</v>
      </c>
      <c r="V2881" s="29" t="s">
        <v>4641</v>
      </c>
      <c r="W2881" t="str">
        <f t="shared" si="248"/>
        <v/>
      </c>
      <c r="X2881" s="2">
        <v>120</v>
      </c>
    </row>
    <row r="2882" spans="1:24" x14ac:dyDescent="0.25">
      <c r="A2882" s="11" t="s">
        <v>4616</v>
      </c>
      <c r="B2882" s="22" t="s">
        <v>382</v>
      </c>
      <c r="C2882" s="22" t="s">
        <v>5109</v>
      </c>
      <c r="D2882" s="22" t="s">
        <v>383</v>
      </c>
      <c r="E2882" s="31" t="s">
        <v>109</v>
      </c>
      <c r="F2882" s="12">
        <f>SUMIFS('Inventory Details'!$H:$H,'Inventory Details'!$B:$B,$B2882,'Inventory Details'!$E:$E,$E2882)</f>
        <v>0</v>
      </c>
      <c r="G2882" s="12">
        <f>SUMIFS('PO Details'!$H:$H,'PO Details'!$D:$D,Planning!$B2882,'PO Details'!$L:$L,$E2882)</f>
        <v>20</v>
      </c>
      <c r="H2882" s="12">
        <f>SUMIFS('SO Details'!$G:$G,'SO Details'!$D:$D,Planning!$B2882,'SO Details'!$K:$K,$E2882)</f>
        <v>0</v>
      </c>
      <c r="I2882" s="20">
        <f>IF(COUNTIFS($C:$C,B2882)&gt;1,SUMIFS('Sales Hx'!$Q:$Q,'Sales Hx'!$B:$B,_xlfn.XLOOKUP(B2882,C:C,B:B),'Sales Hx'!$D:$D,Planning!$E2882),SUMIFS('Sales Hx'!$Q:$Q,'Sales Hx'!$B:$B,Planning!$B2882,'Sales Hx'!$D:$D,Planning!$E2882))</f>
        <v>8.3999999999999986</v>
      </c>
      <c r="J2882" s="16">
        <f>IF(COUNTIFS($C:$C,B2882)&gt;1,SUMIFS('Sales Hx'!$S:$S,'Sales Hx'!$B:$B,_xlfn.XLOOKUP(B2882,C:C,B:B),'Sales Hx'!$D:$D,E2882),SUMIFS('Sales Hx'!$S:$S,'Sales Hx'!$B:$B,$B2882,'Sales Hx'!$D:$D,$E2882))</f>
        <v>0.11759868421052631</v>
      </c>
      <c r="K2882" s="16">
        <f t="shared" si="247"/>
        <v>2.3809523809523814</v>
      </c>
      <c r="L2882" s="12">
        <f>IF(M2882&lt;&gt;"",M2882,IF(COUNTIFS($C:$C,B2882)&gt;1,SUMIFS('Sales Hx'!V:V,'Sales Hx'!$B:$B,_xlfn.XLOOKUP(B2882,C:C,B:B),'Sales Hx'!$D:$D,$E2882),SUMIFS('Sales Hx'!V:V,'Sales Hx'!$B:$B,$B2882,'Sales Hx'!$D:$D,$E2882)))</f>
        <v>0</v>
      </c>
      <c r="M2882" s="12">
        <v>0</v>
      </c>
      <c r="N2882" s="15">
        <f t="shared" si="250"/>
        <v>0.11759868421052631</v>
      </c>
      <c r="O2882" s="21">
        <f t="shared" ref="O2882:O2945" si="251">MROUND(ROUND(IFERROR(IF(C2882&lt;&gt;"",0,IF(T2882="DC'd",0,IF(AND(J2882=0,F2882+G2882&lt;H2882),H2882-F2882+G2882,IF(F2882+G2882&lt;N2882,N2882+MAX((IF(J2882*R2882&gt;F2882,F2882,J2882*R2882))+J2882*S2882-F2882-G2882+H2882,0))))),0),0),1)</f>
        <v>0</v>
      </c>
      <c r="P2882" s="24">
        <v>37.14</v>
      </c>
      <c r="Q2882" s="18">
        <f t="shared" si="249"/>
        <v>0</v>
      </c>
      <c r="R2882" s="2">
        <v>1</v>
      </c>
      <c r="S2882" s="2">
        <v>120</v>
      </c>
      <c r="T2882" s="2" t="s">
        <v>4646</v>
      </c>
      <c r="U2882" s="28">
        <f>IF(G2882=0,"",_xlfn.MINIFS('PO Details'!$I:$I,'PO Details'!$D:$D,Planning!$B2882,'PO Details'!$L:$L,Planning!$E2882))</f>
        <v>45458</v>
      </c>
      <c r="V2882" s="29" t="s">
        <v>4641</v>
      </c>
      <c r="W2882" t="str">
        <f t="shared" si="248"/>
        <v/>
      </c>
      <c r="X2882" s="2">
        <v>120</v>
      </c>
    </row>
    <row r="2883" spans="1:24" x14ac:dyDescent="0.25">
      <c r="A2883" s="11" t="s">
        <v>4616</v>
      </c>
      <c r="B2883" s="22" t="s">
        <v>382</v>
      </c>
      <c r="C2883" s="22" t="s">
        <v>5109</v>
      </c>
      <c r="D2883" s="22" t="s">
        <v>383</v>
      </c>
      <c r="E2883" s="31" t="s">
        <v>4746</v>
      </c>
      <c r="F2883" s="12">
        <f>SUMIFS('Inventory Details'!$H:$H,'Inventory Details'!$B:$B,$B2883,'Inventory Details'!$E:$E,$E2883)</f>
        <v>15</v>
      </c>
      <c r="G2883" s="12">
        <f>SUMIFS('PO Details'!$H:$H,'PO Details'!$D:$D,Planning!$B2883,'PO Details'!$L:$L,$E2883)</f>
        <v>40</v>
      </c>
      <c r="H2883" s="12">
        <f>SUMIFS('SO Details'!$G:$G,'SO Details'!$D:$D,Planning!$B2883,'SO Details'!$K:$K,$E2883)</f>
        <v>0</v>
      </c>
      <c r="I2883" s="20">
        <f>IF(COUNTIFS($C:$C,B2883)&gt;1,SUMIFS('Sales Hx'!$Q:$Q,'Sales Hx'!$B:$B,_xlfn.XLOOKUP(B2883,C:C,B:B),'Sales Hx'!$D:$D,Planning!$E2883),SUMIFS('Sales Hx'!$Q:$Q,'Sales Hx'!$B:$B,Planning!$B2883,'Sales Hx'!$D:$D,Planning!$E2883))</f>
        <v>16.799999999999997</v>
      </c>
      <c r="J2883" s="16">
        <f>IF(COUNTIFS($C:$C,B2883)&gt;1,SUMIFS('Sales Hx'!$S:$S,'Sales Hx'!$B:$B,_xlfn.XLOOKUP(B2883,C:C,B:B),'Sales Hx'!$D:$D,E2883),SUMIFS('Sales Hx'!$S:$S,'Sales Hx'!$B:$B,$B2883,'Sales Hx'!$D:$D,$E2883))</f>
        <v>0.16885964912280702</v>
      </c>
      <c r="K2883" s="16">
        <f t="shared" si="247"/>
        <v>3.2738095238095242</v>
      </c>
      <c r="L2883" s="12">
        <f>IF(M2883&lt;&gt;"",M2883,IF(COUNTIFS($C:$C,B2883)&gt;1,SUMIFS('Sales Hx'!V:V,'Sales Hx'!$B:$B,_xlfn.XLOOKUP(B2883,C:C,B:B),'Sales Hx'!$D:$D,$E2883),SUMIFS('Sales Hx'!V:V,'Sales Hx'!$B:$B,$B2883,'Sales Hx'!$D:$D,$E2883)))</f>
        <v>0</v>
      </c>
      <c r="M2883" s="12">
        <v>0</v>
      </c>
      <c r="N2883" s="15">
        <f t="shared" si="250"/>
        <v>0.16885964912280702</v>
      </c>
      <c r="O2883" s="21">
        <f t="shared" si="251"/>
        <v>0</v>
      </c>
      <c r="P2883" s="24">
        <v>37.14</v>
      </c>
      <c r="Q2883" s="18">
        <f t="shared" si="249"/>
        <v>0</v>
      </c>
      <c r="R2883" s="2">
        <v>1</v>
      </c>
      <c r="S2883" s="2">
        <v>120</v>
      </c>
      <c r="T2883" s="2" t="s">
        <v>4646</v>
      </c>
      <c r="U2883" s="28">
        <f>IF(G2883=0,"",_xlfn.MINIFS('PO Details'!$I:$I,'PO Details'!$D:$D,Planning!$B2883,'PO Details'!$L:$L,Planning!$E2883))</f>
        <v>45473</v>
      </c>
      <c r="V2883" s="29" t="s">
        <v>4641</v>
      </c>
      <c r="W2883" t="str">
        <f t="shared" si="248"/>
        <v/>
      </c>
      <c r="X2883" s="2">
        <v>120</v>
      </c>
    </row>
    <row r="2884" spans="1:24" x14ac:dyDescent="0.25">
      <c r="A2884" s="11" t="s">
        <v>4616</v>
      </c>
      <c r="B2884" s="22" t="s">
        <v>382</v>
      </c>
      <c r="C2884" s="22" t="s">
        <v>5109</v>
      </c>
      <c r="D2884" s="22" t="s">
        <v>383</v>
      </c>
      <c r="E2884" s="31" t="s">
        <v>113</v>
      </c>
      <c r="F2884" s="12">
        <f>SUMIFS('Inventory Details'!$H:$H,'Inventory Details'!$B:$B,$B2884,'Inventory Details'!$E:$E,$E2884)</f>
        <v>39</v>
      </c>
      <c r="G2884" s="12">
        <f>SUMIFS('PO Details'!$H:$H,'PO Details'!$D:$D,Planning!$B2884,'PO Details'!$L:$L,$E2884)</f>
        <v>0</v>
      </c>
      <c r="H2884" s="12">
        <f>SUMIFS('SO Details'!$G:$G,'SO Details'!$D:$D,Planning!$B2884,'SO Details'!$K:$K,$E2884)</f>
        <v>0</v>
      </c>
      <c r="I2884" s="20">
        <f>IF(COUNTIFS($C:$C,B2884)&gt;1,SUMIFS('Sales Hx'!$Q:$Q,'Sales Hx'!$B:$B,_xlfn.XLOOKUP(B2884,C:C,B:B),'Sales Hx'!$D:$D,Planning!$E2884),SUMIFS('Sales Hx'!$Q:$Q,'Sales Hx'!$B:$B,Planning!$B2884,'Sales Hx'!$D:$D,Planning!$E2884))</f>
        <v>5.6</v>
      </c>
      <c r="J2884" s="16">
        <f>IF(COUNTIFS($C:$C,B2884)&gt;1,SUMIFS('Sales Hx'!$S:$S,'Sales Hx'!$B:$B,_xlfn.XLOOKUP(B2884,C:C,B:B),'Sales Hx'!$D:$D,E2884),SUMIFS('Sales Hx'!$S:$S,'Sales Hx'!$B:$B,$B2884,'Sales Hx'!$D:$D,$E2884))</f>
        <v>0.11184210526315791</v>
      </c>
      <c r="K2884" s="16">
        <f t="shared" si="247"/>
        <v>6.9642857142857144</v>
      </c>
      <c r="L2884" s="12">
        <f>IF(M2884&lt;&gt;"",M2884,IF(COUNTIFS($C:$C,B2884)&gt;1,SUMIFS('Sales Hx'!V:V,'Sales Hx'!$B:$B,_xlfn.XLOOKUP(B2884,C:C,B:B),'Sales Hx'!$D:$D,$E2884),SUMIFS('Sales Hx'!V:V,'Sales Hx'!$B:$B,$B2884,'Sales Hx'!$D:$D,$E2884)))</f>
        <v>0</v>
      </c>
      <c r="M2884" s="12">
        <v>0</v>
      </c>
      <c r="N2884" s="15">
        <f t="shared" si="250"/>
        <v>0.11184210526315791</v>
      </c>
      <c r="O2884" s="21">
        <f t="shared" si="251"/>
        <v>0</v>
      </c>
      <c r="P2884" s="24">
        <v>37.14</v>
      </c>
      <c r="Q2884" s="18">
        <f t="shared" si="249"/>
        <v>0</v>
      </c>
      <c r="R2884" s="2">
        <v>1</v>
      </c>
      <c r="S2884" s="2">
        <v>120</v>
      </c>
      <c r="T2884" s="2" t="s">
        <v>4646</v>
      </c>
      <c r="U2884" s="28" t="str">
        <f>IF(G2884=0,"",_xlfn.MINIFS('PO Details'!$I:$I,'PO Details'!$D:$D,Planning!$B2884,'PO Details'!$L:$L,Planning!$E2884))</f>
        <v/>
      </c>
      <c r="V2884" s="29" t="s">
        <v>4641</v>
      </c>
      <c r="W2884" t="str">
        <f t="shared" si="248"/>
        <v>Max</v>
      </c>
      <c r="X2884" s="2">
        <v>120</v>
      </c>
    </row>
    <row r="2885" spans="1:24" x14ac:dyDescent="0.25">
      <c r="A2885" s="11" t="s">
        <v>4616</v>
      </c>
      <c r="B2885" s="22" t="s">
        <v>382</v>
      </c>
      <c r="C2885" s="22" t="s">
        <v>5109</v>
      </c>
      <c r="D2885" s="22" t="s">
        <v>383</v>
      </c>
      <c r="E2885" s="31" t="s">
        <v>1201</v>
      </c>
      <c r="F2885" s="12">
        <f>SUMIFS('Inventory Details'!$H:$H,'Inventory Details'!$B:$B,$B2885,'Inventory Details'!$E:$E,$E2885)</f>
        <v>0</v>
      </c>
      <c r="G2885" s="12">
        <f>SUMIFS('PO Details'!$H:$H,'PO Details'!$D:$D,Planning!$B2885,'PO Details'!$L:$L,$E2885)</f>
        <v>0</v>
      </c>
      <c r="H2885" s="12">
        <f>SUMIFS('SO Details'!$G:$G,'SO Details'!$D:$D,Planning!$B2885,'SO Details'!$K:$K,$E2885)</f>
        <v>0</v>
      </c>
      <c r="I2885" s="20">
        <f>IF(COUNTIFS($C:$C,B2885)&gt;1,SUMIFS('Sales Hx'!$Q:$Q,'Sales Hx'!$B:$B,_xlfn.XLOOKUP(B2885,C:C,B:B),'Sales Hx'!$D:$D,Planning!$E2885),SUMIFS('Sales Hx'!$Q:$Q,'Sales Hx'!$B:$B,Planning!$B2885,'Sales Hx'!$D:$D,Planning!$E2885))</f>
        <v>0</v>
      </c>
      <c r="J2885" s="16">
        <f>IF(COUNTIFS($C:$C,B2885)&gt;1,SUMIFS('Sales Hx'!$S:$S,'Sales Hx'!$B:$B,_xlfn.XLOOKUP(B2885,C:C,B:B),'Sales Hx'!$D:$D,E2885),SUMIFS('Sales Hx'!$S:$S,'Sales Hx'!$B:$B,$B2885,'Sales Hx'!$D:$D,$E2885))</f>
        <v>0</v>
      </c>
      <c r="K2885" s="16">
        <f t="shared" si="247"/>
        <v>0</v>
      </c>
      <c r="L2885" s="12">
        <f>IF(M2885&lt;&gt;"",M2885,IF(COUNTIFS($C:$C,B2885)&gt;1,SUMIFS('Sales Hx'!V:V,'Sales Hx'!$B:$B,_xlfn.XLOOKUP(B2885,C:C,B:B),'Sales Hx'!$D:$D,$E2885),SUMIFS('Sales Hx'!V:V,'Sales Hx'!$B:$B,$B2885,'Sales Hx'!$D:$D,$E2885)))</f>
        <v>0</v>
      </c>
      <c r="M2885" s="12">
        <v>0</v>
      </c>
      <c r="N2885" s="15">
        <f t="shared" si="250"/>
        <v>0</v>
      </c>
      <c r="O2885" s="21">
        <f t="shared" si="251"/>
        <v>0</v>
      </c>
      <c r="P2885" s="24">
        <v>37.14</v>
      </c>
      <c r="Q2885" s="18">
        <f t="shared" si="249"/>
        <v>0</v>
      </c>
      <c r="R2885" s="2">
        <v>1</v>
      </c>
      <c r="S2885" s="2">
        <v>120</v>
      </c>
      <c r="T2885" s="2" t="s">
        <v>4646</v>
      </c>
      <c r="U2885" s="28" t="str">
        <f>IF(G2885=0,"",_xlfn.MINIFS('PO Details'!$I:$I,'PO Details'!$D:$D,Planning!$B2885,'PO Details'!$L:$L,Planning!$E2885))</f>
        <v/>
      </c>
      <c r="V2885" s="29" t="s">
        <v>4641</v>
      </c>
      <c r="W2885" t="str">
        <f t="shared" si="248"/>
        <v/>
      </c>
      <c r="X2885" s="2">
        <v>120</v>
      </c>
    </row>
    <row r="2886" spans="1:24" x14ac:dyDescent="0.25">
      <c r="A2886" s="11" t="s">
        <v>4616</v>
      </c>
      <c r="B2886" s="22" t="s">
        <v>382</v>
      </c>
      <c r="C2886" s="22" t="s">
        <v>5109</v>
      </c>
      <c r="D2886" s="22" t="s">
        <v>383</v>
      </c>
      <c r="E2886" s="31" t="s">
        <v>108</v>
      </c>
      <c r="F2886" s="12">
        <f>SUMIFS('Inventory Details'!$H:$H,'Inventory Details'!$B:$B,$B2886,'Inventory Details'!$E:$E,$E2886)</f>
        <v>0</v>
      </c>
      <c r="G2886" s="12">
        <f>SUMIFS('PO Details'!$H:$H,'PO Details'!$D:$D,Planning!$B2886,'PO Details'!$L:$L,$E2886)</f>
        <v>0</v>
      </c>
      <c r="H2886" s="12">
        <f>SUMIFS('SO Details'!$G:$G,'SO Details'!$D:$D,Planning!$B2886,'SO Details'!$K:$K,$E2886)</f>
        <v>0</v>
      </c>
      <c r="I2886" s="20">
        <f>IF(COUNTIFS($C:$C,B2886)&gt;1,SUMIFS('Sales Hx'!$Q:$Q,'Sales Hx'!$B:$B,_xlfn.XLOOKUP(B2886,C:C,B:B),'Sales Hx'!$D:$D,Planning!$E2886),SUMIFS('Sales Hx'!$Q:$Q,'Sales Hx'!$B:$B,Planning!$B2886,'Sales Hx'!$D:$D,Planning!$E2886))</f>
        <v>0</v>
      </c>
      <c r="J2886" s="16">
        <f>IF(COUNTIFS($C:$C,B2886)&gt;1,SUMIFS('Sales Hx'!$S:$S,'Sales Hx'!$B:$B,_xlfn.XLOOKUP(B2886,C:C,B:B),'Sales Hx'!$D:$D,E2886),SUMIFS('Sales Hx'!$S:$S,'Sales Hx'!$B:$B,$B2886,'Sales Hx'!$D:$D,$E2886))</f>
        <v>3.2894736842105261E-2</v>
      </c>
      <c r="K2886" s="16">
        <f t="shared" si="247"/>
        <v>0</v>
      </c>
      <c r="L2886" s="12">
        <f>IF(M2886&lt;&gt;"",M2886,IF(COUNTIFS($C:$C,B2886)&gt;1,SUMIFS('Sales Hx'!V:V,'Sales Hx'!$B:$B,_xlfn.XLOOKUP(B2886,C:C,B:B),'Sales Hx'!$D:$D,$E2886),SUMIFS('Sales Hx'!V:V,'Sales Hx'!$B:$B,$B2886,'Sales Hx'!$D:$D,$E2886)))</f>
        <v>0</v>
      </c>
      <c r="M2886" s="12">
        <v>0</v>
      </c>
      <c r="N2886" s="15">
        <f t="shared" si="250"/>
        <v>3.2894736842105261E-2</v>
      </c>
      <c r="O2886" s="21">
        <f t="shared" si="251"/>
        <v>0</v>
      </c>
      <c r="P2886" s="24">
        <v>37.14</v>
      </c>
      <c r="Q2886" s="18">
        <f t="shared" si="249"/>
        <v>0</v>
      </c>
      <c r="R2886" s="2">
        <v>1</v>
      </c>
      <c r="S2886" s="2">
        <v>120</v>
      </c>
      <c r="T2886" s="2" t="s">
        <v>4646</v>
      </c>
      <c r="U2886" s="28" t="str">
        <f>IF(G2886=0,"",_xlfn.MINIFS('PO Details'!$I:$I,'PO Details'!$D:$D,Planning!$B2886,'PO Details'!$L:$L,Planning!$E2886))</f>
        <v/>
      </c>
      <c r="V2886" s="29" t="s">
        <v>4641</v>
      </c>
      <c r="W2886" t="str">
        <f t="shared" si="248"/>
        <v/>
      </c>
      <c r="X2886" s="2">
        <v>120</v>
      </c>
    </row>
    <row r="2887" spans="1:24" x14ac:dyDescent="0.25">
      <c r="A2887" s="11" t="s">
        <v>4616</v>
      </c>
      <c r="B2887" s="22" t="s">
        <v>382</v>
      </c>
      <c r="C2887" s="22" t="s">
        <v>5109</v>
      </c>
      <c r="D2887" s="22" t="s">
        <v>383</v>
      </c>
      <c r="E2887" s="31" t="s">
        <v>2214</v>
      </c>
      <c r="F2887" s="12">
        <f>SUMIFS('Inventory Details'!$H:$H,'Inventory Details'!$B:$B,$B2887,'Inventory Details'!$E:$E,$E2887)</f>
        <v>0</v>
      </c>
      <c r="G2887" s="12">
        <f>SUMIFS('PO Details'!$H:$H,'PO Details'!$D:$D,Planning!$B2887,'PO Details'!$L:$L,$E2887)</f>
        <v>0</v>
      </c>
      <c r="H2887" s="12">
        <f>SUMIFS('SO Details'!$G:$G,'SO Details'!$D:$D,Planning!$B2887,'SO Details'!$K:$K,$E2887)</f>
        <v>0</v>
      </c>
      <c r="I2887" s="20">
        <f>IF(COUNTIFS($C:$C,B2887)&gt;1,SUMIFS('Sales Hx'!$Q:$Q,'Sales Hx'!$B:$B,_xlfn.XLOOKUP(B2887,C:C,B:B),'Sales Hx'!$D:$D,Planning!$E2887),SUMIFS('Sales Hx'!$Q:$Q,'Sales Hx'!$B:$B,Planning!$B2887,'Sales Hx'!$D:$D,Planning!$E2887))</f>
        <v>0</v>
      </c>
      <c r="J2887" s="16">
        <f>IF(COUNTIFS($C:$C,B2887)&gt;1,SUMIFS('Sales Hx'!$S:$S,'Sales Hx'!$B:$B,_xlfn.XLOOKUP(B2887,C:C,B:B),'Sales Hx'!$D:$D,E2887),SUMIFS('Sales Hx'!$S:$S,'Sales Hx'!$B:$B,$B2887,'Sales Hx'!$D:$D,$E2887))</f>
        <v>3.2894736842105261E-2</v>
      </c>
      <c r="K2887" s="16">
        <f t="shared" si="247"/>
        <v>0</v>
      </c>
      <c r="L2887" s="12">
        <f>IF(M2887&lt;&gt;"",M2887,IF(COUNTIFS($C:$C,B2887)&gt;1,SUMIFS('Sales Hx'!V:V,'Sales Hx'!$B:$B,_xlfn.XLOOKUP(B2887,C:C,B:B),'Sales Hx'!$D:$D,$E2887),SUMIFS('Sales Hx'!V:V,'Sales Hx'!$B:$B,$B2887,'Sales Hx'!$D:$D,$E2887)))</f>
        <v>0</v>
      </c>
      <c r="M2887" s="12">
        <v>0</v>
      </c>
      <c r="N2887" s="15">
        <f t="shared" si="250"/>
        <v>3.2894736842105261E-2</v>
      </c>
      <c r="O2887" s="21">
        <f t="shared" si="251"/>
        <v>0</v>
      </c>
      <c r="P2887" s="24">
        <v>37.14</v>
      </c>
      <c r="Q2887" s="18">
        <f t="shared" si="249"/>
        <v>0</v>
      </c>
      <c r="R2887" s="2">
        <v>1</v>
      </c>
      <c r="S2887" s="2">
        <v>120</v>
      </c>
      <c r="T2887" s="2" t="s">
        <v>4646</v>
      </c>
      <c r="U2887" s="28" t="str">
        <f>IF(G2887=0,"",_xlfn.MINIFS('PO Details'!$I:$I,'PO Details'!$D:$D,Planning!$B2887,'PO Details'!$L:$L,Planning!$E2887))</f>
        <v/>
      </c>
      <c r="V2887" s="29" t="s">
        <v>4641</v>
      </c>
      <c r="W2887" t="str">
        <f t="shared" si="248"/>
        <v/>
      </c>
      <c r="X2887" s="2">
        <v>120</v>
      </c>
    </row>
    <row r="2888" spans="1:24" x14ac:dyDescent="0.25">
      <c r="A2888" s="11"/>
      <c r="B2888" s="22" t="s">
        <v>5109</v>
      </c>
      <c r="C2888" s="22"/>
      <c r="D2888" s="22" t="s">
        <v>5110</v>
      </c>
      <c r="E2888" s="31" t="s">
        <v>106</v>
      </c>
      <c r="F2888" s="12">
        <f>SUMIFS('Inventory Details'!$H:$H,'Inventory Details'!$B:$B,$B2888,'Inventory Details'!$E:$E,$E2888)</f>
        <v>0</v>
      </c>
      <c r="G2888" s="12">
        <f>SUMIFS('PO Details'!$H:$H,'PO Details'!$D:$D,Planning!$B2888,'PO Details'!$L:$L,$E2888)</f>
        <v>21</v>
      </c>
      <c r="H2888" s="12">
        <f>SUMIFS('SO Details'!$G:$G,'SO Details'!$D:$D,Planning!$B2888,'SO Details'!$K:$K,$E2888)</f>
        <v>0</v>
      </c>
      <c r="I2888" s="20">
        <f>IF(COUNTIFS($C:$C,B2888)&gt;1,SUMIFS('Sales Hx'!$Q:$Q,'Sales Hx'!$B:$B,_xlfn.XLOOKUP(B2888,C:C,B:B),'Sales Hx'!$D:$D,Planning!$E2888),SUMIFS('Sales Hx'!$Q:$Q,'Sales Hx'!$B:$B,Planning!$B2888,'Sales Hx'!$D:$D,Planning!$E2888))</f>
        <v>28</v>
      </c>
      <c r="J2888" s="16">
        <f>IF(COUNTIFS($C:$C,B2888)&gt;1,SUMIFS('Sales Hx'!$S:$S,'Sales Hx'!$B:$B,_xlfn.XLOOKUP(B2888,C:C,B:B),'Sales Hx'!$D:$D,E2888),SUMIFS('Sales Hx'!$S:$S,'Sales Hx'!$B:$B,$B2888,'Sales Hx'!$D:$D,$E2888))</f>
        <v>0.23190789473684212</v>
      </c>
      <c r="K2888" s="16">
        <f t="shared" si="247"/>
        <v>0.75</v>
      </c>
      <c r="L2888" s="12">
        <f>IF(M2888&lt;&gt;"",M2888,IF(COUNTIFS($C:$C,B2888)&gt;1,SUMIFS('Sales Hx'!V:V,'Sales Hx'!$B:$B,_xlfn.XLOOKUP(B2888,C:C,B:B),'Sales Hx'!$D:$D,$E2888),SUMIFS('Sales Hx'!V:V,'Sales Hx'!$B:$B,$B2888,'Sales Hx'!$D:$D,$E2888)))</f>
        <v>0</v>
      </c>
      <c r="M2888" s="12">
        <v>0</v>
      </c>
      <c r="N2888" s="15">
        <f t="shared" si="250"/>
        <v>0.23190789473684212</v>
      </c>
      <c r="O2888" s="21">
        <f t="shared" si="251"/>
        <v>0</v>
      </c>
      <c r="P2888" s="24">
        <v>52.363399999999999</v>
      </c>
      <c r="Q2888" s="18">
        <f t="shared" si="249"/>
        <v>0</v>
      </c>
      <c r="R2888" s="2">
        <v>1</v>
      </c>
      <c r="S2888" s="2">
        <v>90</v>
      </c>
      <c r="T2888" s="2" t="s">
        <v>4647</v>
      </c>
      <c r="U2888" s="28">
        <f>IF(G2888=0,"",_xlfn.MINIFS('PO Details'!$I:$I,'PO Details'!$D:$D,Planning!$B2888,'PO Details'!$L:$L,Planning!$E2888))</f>
        <v>45490</v>
      </c>
      <c r="V2888" s="29" t="s">
        <v>4640</v>
      </c>
      <c r="W2888" t="str">
        <f t="shared" si="248"/>
        <v/>
      </c>
      <c r="X2888" s="2">
        <v>120</v>
      </c>
    </row>
    <row r="2889" spans="1:24" x14ac:dyDescent="0.25">
      <c r="A2889" s="11"/>
      <c r="B2889" s="22" t="s">
        <v>5109</v>
      </c>
      <c r="C2889" s="22"/>
      <c r="D2889" s="22" t="s">
        <v>5110</v>
      </c>
      <c r="E2889" s="31" t="s">
        <v>109</v>
      </c>
      <c r="F2889" s="12">
        <f>SUMIFS('Inventory Details'!$H:$H,'Inventory Details'!$B:$B,$B2889,'Inventory Details'!$E:$E,$E2889)</f>
        <v>0</v>
      </c>
      <c r="G2889" s="12">
        <f>SUMIFS('PO Details'!$H:$H,'PO Details'!$D:$D,Planning!$B2889,'PO Details'!$L:$L,$E2889)</f>
        <v>14</v>
      </c>
      <c r="H2889" s="12">
        <f>SUMIFS('SO Details'!$G:$G,'SO Details'!$D:$D,Planning!$B2889,'SO Details'!$K:$K,$E2889)</f>
        <v>0</v>
      </c>
      <c r="I2889" s="20">
        <f>IF(COUNTIFS($C:$C,B2889)&gt;1,SUMIFS('Sales Hx'!$Q:$Q,'Sales Hx'!$B:$B,_xlfn.XLOOKUP(B2889,C:C,B:B),'Sales Hx'!$D:$D,Planning!$E2889),SUMIFS('Sales Hx'!$Q:$Q,'Sales Hx'!$B:$B,Planning!$B2889,'Sales Hx'!$D:$D,Planning!$E2889))</f>
        <v>8.3999999999999986</v>
      </c>
      <c r="J2889" s="16">
        <f>IF(COUNTIFS($C:$C,B2889)&gt;1,SUMIFS('Sales Hx'!$S:$S,'Sales Hx'!$B:$B,_xlfn.XLOOKUP(B2889,C:C,B:B),'Sales Hx'!$D:$D,E2889),SUMIFS('Sales Hx'!$S:$S,'Sales Hx'!$B:$B,$B2889,'Sales Hx'!$D:$D,$E2889))</f>
        <v>0.11759868421052631</v>
      </c>
      <c r="K2889" s="16">
        <f t="shared" si="247"/>
        <v>1.666666666666667</v>
      </c>
      <c r="L2889" s="12">
        <f>IF(M2889&lt;&gt;"",M2889,IF(COUNTIFS($C:$C,B2889)&gt;1,SUMIFS('Sales Hx'!V:V,'Sales Hx'!$B:$B,_xlfn.XLOOKUP(B2889,C:C,B:B),'Sales Hx'!$D:$D,$E2889),SUMIFS('Sales Hx'!V:V,'Sales Hx'!$B:$B,$B2889,'Sales Hx'!$D:$D,$E2889)))</f>
        <v>0</v>
      </c>
      <c r="M2889" s="12">
        <v>0</v>
      </c>
      <c r="N2889" s="15">
        <f t="shared" si="250"/>
        <v>0.11759868421052631</v>
      </c>
      <c r="O2889" s="21">
        <f t="shared" si="251"/>
        <v>0</v>
      </c>
      <c r="P2889" s="24">
        <v>52.363399999999999</v>
      </c>
      <c r="Q2889" s="18">
        <f t="shared" si="249"/>
        <v>0</v>
      </c>
      <c r="R2889" s="2">
        <v>1</v>
      </c>
      <c r="S2889" s="2">
        <v>90</v>
      </c>
      <c r="T2889" s="2" t="s">
        <v>4647</v>
      </c>
      <c r="U2889" s="28">
        <f>IF(G2889=0,"",_xlfn.MINIFS('PO Details'!$I:$I,'PO Details'!$D:$D,Planning!$B2889,'PO Details'!$L:$L,Planning!$E2889))</f>
        <v>45490</v>
      </c>
      <c r="V2889" s="29" t="s">
        <v>4640</v>
      </c>
      <c r="W2889" t="str">
        <f t="shared" si="248"/>
        <v/>
      </c>
      <c r="X2889" s="2">
        <v>120</v>
      </c>
    </row>
    <row r="2890" spans="1:24" x14ac:dyDescent="0.25">
      <c r="A2890" s="11"/>
      <c r="B2890" s="22" t="s">
        <v>5109</v>
      </c>
      <c r="C2890" s="22"/>
      <c r="D2890" s="22" t="s">
        <v>5110</v>
      </c>
      <c r="E2890" s="31" t="s">
        <v>113</v>
      </c>
      <c r="F2890" s="12">
        <f>SUMIFS('Inventory Details'!$H:$H,'Inventory Details'!$B:$B,$B2890,'Inventory Details'!$E:$E,$E2890)</f>
        <v>0</v>
      </c>
      <c r="G2890" s="12">
        <f>SUMIFS('PO Details'!$H:$H,'PO Details'!$D:$D,Planning!$B2890,'PO Details'!$L:$L,$E2890)</f>
        <v>14</v>
      </c>
      <c r="H2890" s="12">
        <f>SUMIFS('SO Details'!$G:$G,'SO Details'!$D:$D,Planning!$B2890,'SO Details'!$K:$K,$E2890)</f>
        <v>0</v>
      </c>
      <c r="I2890" s="20">
        <f>IF(COUNTIFS($C:$C,B2890)&gt;1,SUMIFS('Sales Hx'!$Q:$Q,'Sales Hx'!$B:$B,_xlfn.XLOOKUP(B2890,C:C,B:B),'Sales Hx'!$D:$D,Planning!$E2890),SUMIFS('Sales Hx'!$Q:$Q,'Sales Hx'!$B:$B,Planning!$B2890,'Sales Hx'!$D:$D,Planning!$E2890))</f>
        <v>5.6</v>
      </c>
      <c r="J2890" s="16">
        <f>IF(COUNTIFS($C:$C,B2890)&gt;1,SUMIFS('Sales Hx'!$S:$S,'Sales Hx'!$B:$B,_xlfn.XLOOKUP(B2890,C:C,B:B),'Sales Hx'!$D:$D,E2890),SUMIFS('Sales Hx'!$S:$S,'Sales Hx'!$B:$B,$B2890,'Sales Hx'!$D:$D,$E2890))</f>
        <v>0.11184210526315791</v>
      </c>
      <c r="K2890" s="16">
        <f t="shared" si="247"/>
        <v>2.5</v>
      </c>
      <c r="L2890" s="12">
        <f>IF(M2890&lt;&gt;"",M2890,IF(COUNTIFS($C:$C,B2890)&gt;1,SUMIFS('Sales Hx'!V:V,'Sales Hx'!$B:$B,_xlfn.XLOOKUP(B2890,C:C,B:B),'Sales Hx'!$D:$D,$E2890),SUMIFS('Sales Hx'!V:V,'Sales Hx'!$B:$B,$B2890,'Sales Hx'!$D:$D,$E2890)))</f>
        <v>0</v>
      </c>
      <c r="M2890" s="12">
        <v>0</v>
      </c>
      <c r="N2890" s="15">
        <f t="shared" si="250"/>
        <v>0.11184210526315791</v>
      </c>
      <c r="O2890" s="21">
        <f t="shared" si="251"/>
        <v>0</v>
      </c>
      <c r="P2890" s="24">
        <v>52.363399999999999</v>
      </c>
      <c r="Q2890" s="18">
        <f t="shared" si="249"/>
        <v>0</v>
      </c>
      <c r="R2890" s="2">
        <v>1</v>
      </c>
      <c r="S2890" s="2">
        <v>90</v>
      </c>
      <c r="T2890" s="2" t="s">
        <v>4647</v>
      </c>
      <c r="U2890" s="28">
        <f>IF(G2890=0,"",_xlfn.MINIFS('PO Details'!$I:$I,'PO Details'!$D:$D,Planning!$B2890,'PO Details'!$L:$L,Planning!$E2890))</f>
        <v>45490</v>
      </c>
      <c r="V2890" s="29" t="s">
        <v>4640</v>
      </c>
      <c r="W2890" t="str">
        <f t="shared" si="248"/>
        <v>Max</v>
      </c>
      <c r="X2890" s="2">
        <v>120</v>
      </c>
    </row>
    <row r="2891" spans="1:24" x14ac:dyDescent="0.25">
      <c r="A2891" s="11"/>
      <c r="B2891" s="22" t="s">
        <v>5109</v>
      </c>
      <c r="C2891" s="22"/>
      <c r="D2891" s="22" t="s">
        <v>5110</v>
      </c>
      <c r="E2891" s="31" t="s">
        <v>820</v>
      </c>
      <c r="F2891" s="12">
        <f>SUMIFS('Inventory Details'!$H:$H,'Inventory Details'!$B:$B,$B2891,'Inventory Details'!$E:$E,$E2891)</f>
        <v>0</v>
      </c>
      <c r="G2891" s="12">
        <f>SUMIFS('PO Details'!$H:$H,'PO Details'!$D:$D,Planning!$B2891,'PO Details'!$L:$L,$E2891)</f>
        <v>8</v>
      </c>
      <c r="H2891" s="12">
        <f>SUMIFS('SO Details'!$G:$G,'SO Details'!$D:$D,Planning!$B2891,'SO Details'!$K:$K,$E2891)</f>
        <v>0</v>
      </c>
      <c r="I2891" s="20">
        <f>IF(COUNTIFS($C:$C,B2891)&gt;1,SUMIFS('Sales Hx'!$Q:$Q,'Sales Hx'!$B:$B,_xlfn.XLOOKUP(B2891,C:C,B:B),'Sales Hx'!$D:$D,Planning!$E2891),SUMIFS('Sales Hx'!$Q:$Q,'Sales Hx'!$B:$B,Planning!$B2891,'Sales Hx'!$D:$D,Planning!$E2891))</f>
        <v>0</v>
      </c>
      <c r="J2891" s="16">
        <f>IF(COUNTIFS($C:$C,B2891)&gt;1,SUMIFS('Sales Hx'!$S:$S,'Sales Hx'!$B:$B,_xlfn.XLOOKUP(B2891,C:C,B:B),'Sales Hx'!$D:$D,E2891),SUMIFS('Sales Hx'!$S:$S,'Sales Hx'!$B:$B,$B2891,'Sales Hx'!$D:$D,$E2891))</f>
        <v>7.8947368421052627E-2</v>
      </c>
      <c r="K2891" s="16">
        <f t="shared" si="247"/>
        <v>0</v>
      </c>
      <c r="L2891" s="12">
        <f>IF(M2891&lt;&gt;"",M2891,IF(COUNTIFS($C:$C,B2891)&gt;1,SUMIFS('Sales Hx'!V:V,'Sales Hx'!$B:$B,_xlfn.XLOOKUP(B2891,C:C,B:B),'Sales Hx'!$D:$D,$E2891),SUMIFS('Sales Hx'!V:V,'Sales Hx'!$B:$B,$B2891,'Sales Hx'!$D:$D,$E2891)))</f>
        <v>0</v>
      </c>
      <c r="M2891" s="12">
        <v>0</v>
      </c>
      <c r="N2891" s="15">
        <f t="shared" si="250"/>
        <v>7.8947368421052627E-2</v>
      </c>
      <c r="O2891" s="21">
        <f t="shared" si="251"/>
        <v>0</v>
      </c>
      <c r="P2891" s="24">
        <v>52.363399999999999</v>
      </c>
      <c r="Q2891" s="18">
        <f t="shared" si="249"/>
        <v>0</v>
      </c>
      <c r="R2891" s="2">
        <v>1</v>
      </c>
      <c r="S2891" s="2">
        <v>90</v>
      </c>
      <c r="T2891" s="2" t="s">
        <v>4647</v>
      </c>
      <c r="U2891" s="28">
        <f>IF(G2891=0,"",_xlfn.MINIFS('PO Details'!$I:$I,'PO Details'!$D:$D,Planning!$B2891,'PO Details'!$L:$L,Planning!$E2891))</f>
        <v>45490</v>
      </c>
      <c r="V2891" s="29" t="s">
        <v>4640</v>
      </c>
      <c r="W2891" t="str">
        <f t="shared" si="248"/>
        <v/>
      </c>
      <c r="X2891" s="2">
        <v>120</v>
      </c>
    </row>
    <row r="2892" spans="1:24" x14ac:dyDescent="0.25">
      <c r="A2892" s="11"/>
      <c r="B2892" s="22" t="s">
        <v>5109</v>
      </c>
      <c r="C2892" s="22"/>
      <c r="D2892" s="22" t="s">
        <v>5110</v>
      </c>
      <c r="E2892" s="31" t="s">
        <v>4746</v>
      </c>
      <c r="F2892" s="12">
        <f>SUMIFS('Inventory Details'!$H:$H,'Inventory Details'!$B:$B,$B2892,'Inventory Details'!$E:$E,$E2892)</f>
        <v>0</v>
      </c>
      <c r="G2892" s="12">
        <f>SUMIFS('PO Details'!$H:$H,'PO Details'!$D:$D,Planning!$B2892,'PO Details'!$L:$L,$E2892)</f>
        <v>23</v>
      </c>
      <c r="H2892" s="12">
        <f>SUMIFS('SO Details'!$G:$G,'SO Details'!$D:$D,Planning!$B2892,'SO Details'!$K:$K,$E2892)</f>
        <v>0</v>
      </c>
      <c r="I2892" s="20">
        <f>IF(COUNTIFS($C:$C,B2892)&gt;1,SUMIFS('Sales Hx'!$Q:$Q,'Sales Hx'!$B:$B,_xlfn.XLOOKUP(B2892,C:C,B:B),'Sales Hx'!$D:$D,Planning!$E2892),SUMIFS('Sales Hx'!$Q:$Q,'Sales Hx'!$B:$B,Planning!$B2892,'Sales Hx'!$D:$D,Planning!$E2892))</f>
        <v>16.799999999999997</v>
      </c>
      <c r="J2892" s="16">
        <f>IF(COUNTIFS($C:$C,B2892)&gt;1,SUMIFS('Sales Hx'!$S:$S,'Sales Hx'!$B:$B,_xlfn.XLOOKUP(B2892,C:C,B:B),'Sales Hx'!$D:$D,E2892),SUMIFS('Sales Hx'!$S:$S,'Sales Hx'!$B:$B,$B2892,'Sales Hx'!$D:$D,$E2892))</f>
        <v>0.16885964912280702</v>
      </c>
      <c r="K2892" s="16">
        <f t="shared" si="247"/>
        <v>1.3690476190476193</v>
      </c>
      <c r="L2892" s="12">
        <f>IF(M2892&lt;&gt;"",M2892,IF(COUNTIFS($C:$C,B2892)&gt;1,SUMIFS('Sales Hx'!V:V,'Sales Hx'!$B:$B,_xlfn.XLOOKUP(B2892,C:C,B:B),'Sales Hx'!$D:$D,$E2892),SUMIFS('Sales Hx'!V:V,'Sales Hx'!$B:$B,$B2892,'Sales Hx'!$D:$D,$E2892)))</f>
        <v>0</v>
      </c>
      <c r="M2892" s="12">
        <v>0</v>
      </c>
      <c r="N2892" s="15">
        <f t="shared" si="250"/>
        <v>0.16885964912280702</v>
      </c>
      <c r="O2892" s="21">
        <f t="shared" si="251"/>
        <v>0</v>
      </c>
      <c r="P2892" s="24">
        <v>52.363399999999999</v>
      </c>
      <c r="Q2892" s="18">
        <f t="shared" si="249"/>
        <v>0</v>
      </c>
      <c r="R2892" s="2">
        <v>1</v>
      </c>
      <c r="S2892" s="2">
        <v>90</v>
      </c>
      <c r="T2892" s="2" t="s">
        <v>4647</v>
      </c>
      <c r="U2892" s="28">
        <f>IF(G2892=0,"",_xlfn.MINIFS('PO Details'!$I:$I,'PO Details'!$D:$D,Planning!$B2892,'PO Details'!$L:$L,Planning!$E2892))</f>
        <v>45490</v>
      </c>
      <c r="V2892" s="29" t="s">
        <v>4640</v>
      </c>
      <c r="W2892" t="str">
        <f t="shared" si="248"/>
        <v/>
      </c>
      <c r="X2892" s="2">
        <v>120</v>
      </c>
    </row>
    <row r="2893" spans="1:24" x14ac:dyDescent="0.25">
      <c r="A2893" s="11" t="s">
        <v>4616</v>
      </c>
      <c r="B2893" s="22" t="s">
        <v>384</v>
      </c>
      <c r="C2893" s="22"/>
      <c r="D2893" s="22" t="s">
        <v>385</v>
      </c>
      <c r="E2893" s="31" t="s">
        <v>106</v>
      </c>
      <c r="F2893" s="12">
        <f>SUMIFS('Inventory Details'!$H:$H,'Inventory Details'!$B:$B,$B2893,'Inventory Details'!$E:$E,$E2893)</f>
        <v>0</v>
      </c>
      <c r="G2893" s="12">
        <f>SUMIFS('PO Details'!$H:$H,'PO Details'!$D:$D,Planning!$B2893,'PO Details'!$L:$L,$E2893)</f>
        <v>75</v>
      </c>
      <c r="H2893" s="12">
        <f>SUMIFS('SO Details'!$G:$G,'SO Details'!$D:$D,Planning!$B2893,'SO Details'!$K:$K,$E2893)</f>
        <v>0</v>
      </c>
      <c r="I2893" s="20">
        <f>IF(COUNTIFS($C:$C,B2893)&gt;1,SUMIFS('Sales Hx'!$Q:$Q,'Sales Hx'!$B:$B,_xlfn.XLOOKUP(B2893,C:C,B:B),'Sales Hx'!$D:$D,Planning!$E2893),SUMIFS('Sales Hx'!$Q:$Q,'Sales Hx'!$B:$B,Planning!$B2893,'Sales Hx'!$D:$D,Planning!$E2893))</f>
        <v>51.8</v>
      </c>
      <c r="J2893" s="16">
        <f>IF(COUNTIFS($C:$C,B2893)&gt;1,SUMIFS('Sales Hx'!$S:$S,'Sales Hx'!$B:$B,_xlfn.XLOOKUP(B2893,C:C,B:B),'Sales Hx'!$D:$D,E2893),SUMIFS('Sales Hx'!$S:$S,'Sales Hx'!$B:$B,$B2893,'Sales Hx'!$D:$D,$E2893))</f>
        <v>0.47478070175438591</v>
      </c>
      <c r="K2893" s="16">
        <f t="shared" si="247"/>
        <v>1.4478764478764479</v>
      </c>
      <c r="L2893" s="12">
        <f>IF(M2893&lt;&gt;"",M2893,IF(COUNTIFS($C:$C,B2893)&gt;1,SUMIFS('Sales Hx'!V:V,'Sales Hx'!$B:$B,_xlfn.XLOOKUP(B2893,C:C,B:B),'Sales Hx'!$D:$D,$E2893),SUMIFS('Sales Hx'!V:V,'Sales Hx'!$B:$B,$B2893,'Sales Hx'!$D:$D,$E2893)))</f>
        <v>0</v>
      </c>
      <c r="M2893" s="12">
        <v>0</v>
      </c>
      <c r="N2893" s="15">
        <f t="shared" si="250"/>
        <v>0.47478070175438591</v>
      </c>
      <c r="O2893" s="21">
        <f t="shared" si="251"/>
        <v>0</v>
      </c>
      <c r="P2893" s="24">
        <v>6.61</v>
      </c>
      <c r="Q2893" s="18">
        <f t="shared" si="249"/>
        <v>0</v>
      </c>
      <c r="R2893" s="2">
        <v>1</v>
      </c>
      <c r="S2893" s="2">
        <v>120</v>
      </c>
      <c r="T2893" s="2" t="s">
        <v>4647</v>
      </c>
      <c r="U2893" s="28">
        <f>IF(G2893=0,"",_xlfn.MINIFS('PO Details'!$I:$I,'PO Details'!$D:$D,Planning!$B2893,'PO Details'!$L:$L,Planning!$E2893))</f>
        <v>45443</v>
      </c>
      <c r="V2893" s="29" t="s">
        <v>4640</v>
      </c>
      <c r="W2893" t="str">
        <f t="shared" si="248"/>
        <v/>
      </c>
      <c r="X2893" s="2">
        <v>120</v>
      </c>
    </row>
    <row r="2894" spans="1:24" x14ac:dyDescent="0.25">
      <c r="A2894" s="11" t="s">
        <v>4616</v>
      </c>
      <c r="B2894" s="22" t="s">
        <v>384</v>
      </c>
      <c r="C2894" s="22"/>
      <c r="D2894" s="22" t="s">
        <v>385</v>
      </c>
      <c r="E2894" s="31" t="s">
        <v>119</v>
      </c>
      <c r="F2894" s="12">
        <f>SUMIFS('Inventory Details'!$H:$H,'Inventory Details'!$B:$B,$B2894,'Inventory Details'!$E:$E,$E2894)</f>
        <v>0</v>
      </c>
      <c r="G2894" s="12">
        <f>SUMIFS('PO Details'!$H:$H,'PO Details'!$D:$D,Planning!$B2894,'PO Details'!$L:$L,$E2894)</f>
        <v>10</v>
      </c>
      <c r="H2894" s="12">
        <f>SUMIFS('SO Details'!$G:$G,'SO Details'!$D:$D,Planning!$B2894,'SO Details'!$K:$K,$E2894)</f>
        <v>0</v>
      </c>
      <c r="I2894" s="20">
        <f>IF(COUNTIFS($C:$C,B2894)&gt;1,SUMIFS('Sales Hx'!$Q:$Q,'Sales Hx'!$B:$B,_xlfn.XLOOKUP(B2894,C:C,B:B),'Sales Hx'!$D:$D,Planning!$E2894),SUMIFS('Sales Hx'!$Q:$Q,'Sales Hx'!$B:$B,Planning!$B2894,'Sales Hx'!$D:$D,Planning!$E2894))</f>
        <v>1.4</v>
      </c>
      <c r="J2894" s="16">
        <f>IF(COUNTIFS($C:$C,B2894)&gt;1,SUMIFS('Sales Hx'!$S:$S,'Sales Hx'!$B:$B,_xlfn.XLOOKUP(B2894,C:C,B:B),'Sales Hx'!$D:$D,E2894),SUMIFS('Sales Hx'!$S:$S,'Sales Hx'!$B:$B,$B2894,'Sales Hx'!$D:$D,$E2894))</f>
        <v>5.701754385964912E-2</v>
      </c>
      <c r="K2894" s="16">
        <f t="shared" si="247"/>
        <v>7.1428571428571432</v>
      </c>
      <c r="L2894" s="12">
        <f>IF(M2894&lt;&gt;"",M2894,IF(COUNTIFS($C:$C,B2894)&gt;1,SUMIFS('Sales Hx'!V:V,'Sales Hx'!$B:$B,_xlfn.XLOOKUP(B2894,C:C,B:B),'Sales Hx'!$D:$D,$E2894),SUMIFS('Sales Hx'!V:V,'Sales Hx'!$B:$B,$B2894,'Sales Hx'!$D:$D,$E2894)))</f>
        <v>0</v>
      </c>
      <c r="M2894" s="12">
        <v>0</v>
      </c>
      <c r="N2894" s="15">
        <f t="shared" si="250"/>
        <v>5.701754385964912E-2</v>
      </c>
      <c r="O2894" s="21">
        <f t="shared" si="251"/>
        <v>0</v>
      </c>
      <c r="P2894" s="24">
        <v>6.61</v>
      </c>
      <c r="Q2894" s="18">
        <f t="shared" si="249"/>
        <v>0</v>
      </c>
      <c r="R2894" s="2">
        <v>1</v>
      </c>
      <c r="S2894" s="2">
        <v>120</v>
      </c>
      <c r="T2894" s="2" t="s">
        <v>4647</v>
      </c>
      <c r="U2894" s="28">
        <f>IF(G2894=0,"",_xlfn.MINIFS('PO Details'!$I:$I,'PO Details'!$D:$D,Planning!$B2894,'PO Details'!$L:$L,Planning!$E2894))</f>
        <v>45534</v>
      </c>
      <c r="V2894" s="29" t="s">
        <v>4640</v>
      </c>
      <c r="W2894" t="str">
        <f t="shared" si="248"/>
        <v>Max</v>
      </c>
      <c r="X2894" s="2">
        <v>120</v>
      </c>
    </row>
    <row r="2895" spans="1:24" x14ac:dyDescent="0.25">
      <c r="A2895" s="11" t="s">
        <v>4616</v>
      </c>
      <c r="B2895" s="22" t="s">
        <v>384</v>
      </c>
      <c r="C2895" s="22"/>
      <c r="D2895" s="22" t="s">
        <v>385</v>
      </c>
      <c r="E2895" s="31" t="s">
        <v>820</v>
      </c>
      <c r="F2895" s="12">
        <f>SUMIFS('Inventory Details'!$H:$H,'Inventory Details'!$B:$B,$B2895,'Inventory Details'!$E:$E,$E2895)</f>
        <v>9</v>
      </c>
      <c r="G2895" s="12">
        <f>SUMIFS('PO Details'!$H:$H,'PO Details'!$D:$D,Planning!$B2895,'PO Details'!$L:$L,$E2895)</f>
        <v>30</v>
      </c>
      <c r="H2895" s="12">
        <f>SUMIFS('SO Details'!$G:$G,'SO Details'!$D:$D,Planning!$B2895,'SO Details'!$K:$K,$E2895)</f>
        <v>0</v>
      </c>
      <c r="I2895" s="20">
        <f>IF(COUNTIFS($C:$C,B2895)&gt;1,SUMIFS('Sales Hx'!$Q:$Q,'Sales Hx'!$B:$B,_xlfn.XLOOKUP(B2895,C:C,B:B),'Sales Hx'!$D:$D,Planning!$E2895),SUMIFS('Sales Hx'!$Q:$Q,'Sales Hx'!$B:$B,Planning!$B2895,'Sales Hx'!$D:$D,Planning!$E2895))</f>
        <v>0</v>
      </c>
      <c r="J2895" s="16">
        <f>IF(COUNTIFS($C:$C,B2895)&gt;1,SUMIFS('Sales Hx'!$S:$S,'Sales Hx'!$B:$B,_xlfn.XLOOKUP(B2895,C:C,B:B),'Sales Hx'!$D:$D,E2895),SUMIFS('Sales Hx'!$S:$S,'Sales Hx'!$B:$B,$B2895,'Sales Hx'!$D:$D,$E2895))</f>
        <v>3.2894736842105261E-2</v>
      </c>
      <c r="K2895" s="16">
        <f t="shared" si="247"/>
        <v>0</v>
      </c>
      <c r="L2895" s="12">
        <f>IF(M2895&lt;&gt;"",M2895,IF(COUNTIFS($C:$C,B2895)&gt;1,SUMIFS('Sales Hx'!V:V,'Sales Hx'!$B:$B,_xlfn.XLOOKUP(B2895,C:C,B:B),'Sales Hx'!$D:$D,$E2895),SUMIFS('Sales Hx'!V:V,'Sales Hx'!$B:$B,$B2895,'Sales Hx'!$D:$D,$E2895)))</f>
        <v>0</v>
      </c>
      <c r="M2895" s="12">
        <v>0</v>
      </c>
      <c r="N2895" s="15">
        <f t="shared" si="250"/>
        <v>3.2894736842105261E-2</v>
      </c>
      <c r="O2895" s="21">
        <f t="shared" si="251"/>
        <v>0</v>
      </c>
      <c r="P2895" s="24">
        <v>6.61</v>
      </c>
      <c r="Q2895" s="18">
        <f t="shared" si="249"/>
        <v>0</v>
      </c>
      <c r="R2895" s="2">
        <v>1</v>
      </c>
      <c r="S2895" s="2">
        <v>120</v>
      </c>
      <c r="T2895" s="2" t="s">
        <v>4647</v>
      </c>
      <c r="U2895" s="28">
        <f>IF(G2895=0,"",_xlfn.MINIFS('PO Details'!$I:$I,'PO Details'!$D:$D,Planning!$B2895,'PO Details'!$L:$L,Planning!$E2895))</f>
        <v>45474</v>
      </c>
      <c r="V2895" s="29" t="s">
        <v>4640</v>
      </c>
      <c r="W2895" t="str">
        <f t="shared" si="248"/>
        <v/>
      </c>
      <c r="X2895" s="2">
        <v>120</v>
      </c>
    </row>
    <row r="2896" spans="1:24" x14ac:dyDescent="0.25">
      <c r="A2896" s="11" t="s">
        <v>4616</v>
      </c>
      <c r="B2896" s="22" t="s">
        <v>384</v>
      </c>
      <c r="C2896" s="22"/>
      <c r="D2896" s="22" t="s">
        <v>385</v>
      </c>
      <c r="E2896" s="31" t="s">
        <v>113</v>
      </c>
      <c r="F2896" s="12">
        <f>SUMIFS('Inventory Details'!$H:$H,'Inventory Details'!$B:$B,$B2896,'Inventory Details'!$E:$E,$E2896)</f>
        <v>20</v>
      </c>
      <c r="G2896" s="12">
        <f>SUMIFS('PO Details'!$H:$H,'PO Details'!$D:$D,Planning!$B2896,'PO Details'!$L:$L,$E2896)</f>
        <v>35</v>
      </c>
      <c r="H2896" s="12">
        <f>SUMIFS('SO Details'!$G:$G,'SO Details'!$D:$D,Planning!$B2896,'SO Details'!$K:$K,$E2896)</f>
        <v>0</v>
      </c>
      <c r="I2896" s="20">
        <f>IF(COUNTIFS($C:$C,B2896)&gt;1,SUMIFS('Sales Hx'!$Q:$Q,'Sales Hx'!$B:$B,_xlfn.XLOOKUP(B2896,C:C,B:B),'Sales Hx'!$D:$D,Planning!$E2896),SUMIFS('Sales Hx'!$Q:$Q,'Sales Hx'!$B:$B,Planning!$B2896,'Sales Hx'!$D:$D,Planning!$E2896))</f>
        <v>28</v>
      </c>
      <c r="J2896" s="16">
        <f>IF(COUNTIFS($C:$C,B2896)&gt;1,SUMIFS('Sales Hx'!$S:$S,'Sales Hx'!$B:$B,_xlfn.XLOOKUP(B2896,C:C,B:B),'Sales Hx'!$D:$D,E2896),SUMIFS('Sales Hx'!$S:$S,'Sales Hx'!$B:$B,$B2896,'Sales Hx'!$D:$D,$E2896))</f>
        <v>0.20285087719298248</v>
      </c>
      <c r="K2896" s="16">
        <f t="shared" si="247"/>
        <v>1.9642857142857142</v>
      </c>
      <c r="L2896" s="12">
        <f>IF(M2896&lt;&gt;"",M2896,IF(COUNTIFS($C:$C,B2896)&gt;1,SUMIFS('Sales Hx'!V:V,'Sales Hx'!$B:$B,_xlfn.XLOOKUP(B2896,C:C,B:B),'Sales Hx'!$D:$D,$E2896),SUMIFS('Sales Hx'!V:V,'Sales Hx'!$B:$B,$B2896,'Sales Hx'!$D:$D,$E2896)))</f>
        <v>0</v>
      </c>
      <c r="M2896" s="12">
        <v>0</v>
      </c>
      <c r="N2896" s="15">
        <f t="shared" si="250"/>
        <v>0.20285087719298248</v>
      </c>
      <c r="O2896" s="21">
        <f t="shared" si="251"/>
        <v>0</v>
      </c>
      <c r="P2896" s="24">
        <v>6.61</v>
      </c>
      <c r="Q2896" s="18">
        <f t="shared" si="249"/>
        <v>0</v>
      </c>
      <c r="R2896" s="2">
        <v>1</v>
      </c>
      <c r="S2896" s="2">
        <v>120</v>
      </c>
      <c r="T2896" s="2" t="s">
        <v>4647</v>
      </c>
      <c r="U2896" s="28">
        <f>IF(G2896=0,"",_xlfn.MINIFS('PO Details'!$I:$I,'PO Details'!$D:$D,Planning!$B2896,'PO Details'!$L:$L,Planning!$E2896))</f>
        <v>45474</v>
      </c>
      <c r="V2896" s="29" t="s">
        <v>4640</v>
      </c>
      <c r="W2896" t="str">
        <f t="shared" si="248"/>
        <v/>
      </c>
      <c r="X2896" s="2">
        <v>120</v>
      </c>
    </row>
    <row r="2897" spans="1:24" x14ac:dyDescent="0.25">
      <c r="A2897" s="11" t="s">
        <v>4616</v>
      </c>
      <c r="B2897" s="22" t="s">
        <v>384</v>
      </c>
      <c r="C2897" s="22"/>
      <c r="D2897" s="22" t="s">
        <v>385</v>
      </c>
      <c r="E2897" s="31" t="s">
        <v>4746</v>
      </c>
      <c r="F2897" s="12">
        <f>SUMIFS('Inventory Details'!$H:$H,'Inventory Details'!$B:$B,$B2897,'Inventory Details'!$E:$E,$E2897)</f>
        <v>69</v>
      </c>
      <c r="G2897" s="12">
        <f>SUMIFS('PO Details'!$H:$H,'PO Details'!$D:$D,Planning!$B2897,'PO Details'!$L:$L,$E2897)</f>
        <v>0</v>
      </c>
      <c r="H2897" s="12">
        <f>SUMIFS('SO Details'!$G:$G,'SO Details'!$D:$D,Planning!$B2897,'SO Details'!$K:$K,$E2897)</f>
        <v>1</v>
      </c>
      <c r="I2897" s="20">
        <f>IF(COUNTIFS($C:$C,B2897)&gt;1,SUMIFS('Sales Hx'!$Q:$Q,'Sales Hx'!$B:$B,_xlfn.XLOOKUP(B2897,C:C,B:B),'Sales Hx'!$D:$D,Planning!$E2897),SUMIFS('Sales Hx'!$Q:$Q,'Sales Hx'!$B:$B,Planning!$B2897,'Sales Hx'!$D:$D,Planning!$E2897))</f>
        <v>49</v>
      </c>
      <c r="J2897" s="16">
        <f>IF(COUNTIFS($C:$C,B2897)&gt;1,SUMIFS('Sales Hx'!$S:$S,'Sales Hx'!$B:$B,_xlfn.XLOOKUP(B2897,C:C,B:B),'Sales Hx'!$D:$D,E2897),SUMIFS('Sales Hx'!$S:$S,'Sales Hx'!$B:$B,$B2897,'Sales Hx'!$D:$D,$E2897))</f>
        <v>0.42344497607655507</v>
      </c>
      <c r="K2897" s="16">
        <f t="shared" si="247"/>
        <v>1.4081632653061225</v>
      </c>
      <c r="L2897" s="12">
        <f>IF(M2897&lt;&gt;"",M2897,IF(COUNTIFS($C:$C,B2897)&gt;1,SUMIFS('Sales Hx'!V:V,'Sales Hx'!$B:$B,_xlfn.XLOOKUP(B2897,C:C,B:B),'Sales Hx'!$D:$D,$E2897),SUMIFS('Sales Hx'!V:V,'Sales Hx'!$B:$B,$B2897,'Sales Hx'!$D:$D,$E2897)))</f>
        <v>0</v>
      </c>
      <c r="M2897" s="12">
        <v>0</v>
      </c>
      <c r="N2897" s="15">
        <f t="shared" si="250"/>
        <v>0.42344497607655507</v>
      </c>
      <c r="O2897" s="21">
        <f t="shared" si="251"/>
        <v>0</v>
      </c>
      <c r="P2897" s="24">
        <v>6.61</v>
      </c>
      <c r="Q2897" s="18">
        <f t="shared" si="249"/>
        <v>0</v>
      </c>
      <c r="R2897" s="2">
        <v>1</v>
      </c>
      <c r="S2897" s="2">
        <v>120</v>
      </c>
      <c r="T2897" s="2" t="s">
        <v>4647</v>
      </c>
      <c r="U2897" s="28" t="str">
        <f>IF(G2897=0,"",_xlfn.MINIFS('PO Details'!$I:$I,'PO Details'!$D:$D,Planning!$B2897,'PO Details'!$L:$L,Planning!$E2897))</f>
        <v/>
      </c>
      <c r="V2897" s="29" t="s">
        <v>4640</v>
      </c>
      <c r="W2897" t="str">
        <f t="shared" si="248"/>
        <v/>
      </c>
      <c r="X2897" s="2">
        <v>120</v>
      </c>
    </row>
    <row r="2898" spans="1:24" x14ac:dyDescent="0.25">
      <c r="A2898" s="11" t="s">
        <v>4616</v>
      </c>
      <c r="B2898" s="22" t="s">
        <v>384</v>
      </c>
      <c r="C2898" s="22"/>
      <c r="D2898" s="22" t="s">
        <v>385</v>
      </c>
      <c r="E2898" s="31" t="s">
        <v>109</v>
      </c>
      <c r="F2898" s="12">
        <f>SUMIFS('Inventory Details'!$H:$H,'Inventory Details'!$B:$B,$B2898,'Inventory Details'!$E:$E,$E2898)</f>
        <v>24</v>
      </c>
      <c r="G2898" s="12">
        <f>SUMIFS('PO Details'!$H:$H,'PO Details'!$D:$D,Planning!$B2898,'PO Details'!$L:$L,$E2898)</f>
        <v>15</v>
      </c>
      <c r="H2898" s="12">
        <f>SUMIFS('SO Details'!$G:$G,'SO Details'!$D:$D,Planning!$B2898,'SO Details'!$K:$K,$E2898)</f>
        <v>0</v>
      </c>
      <c r="I2898" s="20">
        <f>IF(COUNTIFS($C:$C,B2898)&gt;1,SUMIFS('Sales Hx'!$Q:$Q,'Sales Hx'!$B:$B,_xlfn.XLOOKUP(B2898,C:C,B:B),'Sales Hx'!$D:$D,Planning!$E2898),SUMIFS('Sales Hx'!$Q:$Q,'Sales Hx'!$B:$B,Planning!$B2898,'Sales Hx'!$D:$D,Planning!$E2898))</f>
        <v>15.399999999999999</v>
      </c>
      <c r="J2898" s="16">
        <f>IF(COUNTIFS($C:$C,B2898)&gt;1,SUMIFS('Sales Hx'!$S:$S,'Sales Hx'!$B:$B,_xlfn.XLOOKUP(B2898,C:C,B:B),'Sales Hx'!$D:$D,E2898),SUMIFS('Sales Hx'!$S:$S,'Sales Hx'!$B:$B,$B2898,'Sales Hx'!$D:$D,$E2898))</f>
        <v>0.15625</v>
      </c>
      <c r="K2898" s="16">
        <f t="shared" si="247"/>
        <v>2.5324675324675328</v>
      </c>
      <c r="L2898" s="12">
        <f>IF(M2898&lt;&gt;"",M2898,IF(COUNTIFS($C:$C,B2898)&gt;1,SUMIFS('Sales Hx'!V:V,'Sales Hx'!$B:$B,_xlfn.XLOOKUP(B2898,C:C,B:B),'Sales Hx'!$D:$D,$E2898),SUMIFS('Sales Hx'!V:V,'Sales Hx'!$B:$B,$B2898,'Sales Hx'!$D:$D,$E2898)))</f>
        <v>0</v>
      </c>
      <c r="M2898" s="12">
        <v>0</v>
      </c>
      <c r="N2898" s="15">
        <f t="shared" si="250"/>
        <v>0.15625</v>
      </c>
      <c r="O2898" s="21">
        <f t="shared" si="251"/>
        <v>0</v>
      </c>
      <c r="P2898" s="24">
        <v>6.61</v>
      </c>
      <c r="Q2898" s="18">
        <f t="shared" si="249"/>
        <v>0</v>
      </c>
      <c r="R2898" s="2">
        <v>1</v>
      </c>
      <c r="S2898" s="2">
        <v>120</v>
      </c>
      <c r="T2898" s="2" t="s">
        <v>4647</v>
      </c>
      <c r="U2898" s="28">
        <f>IF(G2898=0,"",_xlfn.MINIFS('PO Details'!$I:$I,'PO Details'!$D:$D,Planning!$B2898,'PO Details'!$L:$L,Planning!$E2898))</f>
        <v>45458</v>
      </c>
      <c r="V2898" s="29" t="s">
        <v>4640</v>
      </c>
      <c r="W2898" t="str">
        <f t="shared" si="248"/>
        <v/>
      </c>
      <c r="X2898" s="2">
        <v>120</v>
      </c>
    </row>
    <row r="2899" spans="1:24" x14ac:dyDescent="0.25">
      <c r="A2899" s="11" t="s">
        <v>4616</v>
      </c>
      <c r="B2899" s="22" t="s">
        <v>384</v>
      </c>
      <c r="C2899" s="22"/>
      <c r="D2899" s="22" t="s">
        <v>385</v>
      </c>
      <c r="E2899" s="31" t="s">
        <v>15</v>
      </c>
      <c r="F2899" s="12">
        <f>SUMIFS('Inventory Details'!$H:$H,'Inventory Details'!$B:$B,$B2899,'Inventory Details'!$E:$E,$E2899)</f>
        <v>5</v>
      </c>
      <c r="G2899" s="12">
        <f>SUMIFS('PO Details'!$H:$H,'PO Details'!$D:$D,Planning!$B2899,'PO Details'!$L:$L,$E2899)</f>
        <v>8</v>
      </c>
      <c r="H2899" s="12">
        <f>SUMIFS('SO Details'!$G:$G,'SO Details'!$D:$D,Planning!$B2899,'SO Details'!$K:$K,$E2899)</f>
        <v>0</v>
      </c>
      <c r="I2899" s="20">
        <f>IF(COUNTIFS($C:$C,B2899)&gt;1,SUMIFS('Sales Hx'!$Q:$Q,'Sales Hx'!$B:$B,_xlfn.XLOOKUP(B2899,C:C,B:B),'Sales Hx'!$D:$D,Planning!$E2899),SUMIFS('Sales Hx'!$Q:$Q,'Sales Hx'!$B:$B,Planning!$B2899,'Sales Hx'!$D:$D,Planning!$E2899))</f>
        <v>7</v>
      </c>
      <c r="J2899" s="16">
        <f>IF(COUNTIFS($C:$C,B2899)&gt;1,SUMIFS('Sales Hx'!$S:$S,'Sales Hx'!$B:$B,_xlfn.XLOOKUP(B2899,C:C,B:B),'Sales Hx'!$D:$D,E2899),SUMIFS('Sales Hx'!$S:$S,'Sales Hx'!$B:$B,$B2899,'Sales Hx'!$D:$D,$E2899))</f>
        <v>0.23026315789473686</v>
      </c>
      <c r="K2899" s="16">
        <f t="shared" si="247"/>
        <v>1.8571428571428572</v>
      </c>
      <c r="L2899" s="12">
        <f>IF(M2899&lt;&gt;"",M2899,IF(COUNTIFS($C:$C,B2899)&gt;1,SUMIFS('Sales Hx'!V:V,'Sales Hx'!$B:$B,_xlfn.XLOOKUP(B2899,C:C,B:B),'Sales Hx'!$D:$D,$E2899),SUMIFS('Sales Hx'!V:V,'Sales Hx'!$B:$B,$B2899,'Sales Hx'!$D:$D,$E2899)))</f>
        <v>0</v>
      </c>
      <c r="M2899" s="12">
        <v>0</v>
      </c>
      <c r="N2899" s="15">
        <f t="shared" si="250"/>
        <v>0.23026315789473686</v>
      </c>
      <c r="O2899" s="21">
        <f t="shared" si="251"/>
        <v>0</v>
      </c>
      <c r="P2899" s="24">
        <v>6.61</v>
      </c>
      <c r="Q2899" s="18">
        <f t="shared" si="249"/>
        <v>0</v>
      </c>
      <c r="R2899" s="2">
        <v>1</v>
      </c>
      <c r="S2899" s="2">
        <v>120</v>
      </c>
      <c r="T2899" s="2" t="s">
        <v>4647</v>
      </c>
      <c r="U2899" s="28">
        <f>IF(G2899=0,"",_xlfn.MINIFS('PO Details'!$I:$I,'PO Details'!$D:$D,Planning!$B2899,'PO Details'!$L:$L,Planning!$E2899))</f>
        <v>45469</v>
      </c>
      <c r="V2899" s="29" t="s">
        <v>4640</v>
      </c>
      <c r="W2899" t="str">
        <f t="shared" si="248"/>
        <v/>
      </c>
      <c r="X2899" s="2">
        <v>120</v>
      </c>
    </row>
    <row r="2900" spans="1:24" x14ac:dyDescent="0.25">
      <c r="A2900" s="11" t="s">
        <v>4616</v>
      </c>
      <c r="B2900" s="22" t="s">
        <v>384</v>
      </c>
      <c r="C2900" s="22"/>
      <c r="D2900" s="22" t="s">
        <v>385</v>
      </c>
      <c r="E2900" s="31" t="s">
        <v>1201</v>
      </c>
      <c r="F2900" s="12">
        <f>SUMIFS('Inventory Details'!$H:$H,'Inventory Details'!$B:$B,$B2900,'Inventory Details'!$E:$E,$E2900)</f>
        <v>0</v>
      </c>
      <c r="G2900" s="12">
        <f>SUMIFS('PO Details'!$H:$H,'PO Details'!$D:$D,Planning!$B2900,'PO Details'!$L:$L,$E2900)</f>
        <v>0</v>
      </c>
      <c r="H2900" s="12">
        <f>SUMIFS('SO Details'!$G:$G,'SO Details'!$D:$D,Planning!$B2900,'SO Details'!$K:$K,$E2900)</f>
        <v>0</v>
      </c>
      <c r="I2900" s="20">
        <f>IF(COUNTIFS($C:$C,B2900)&gt;1,SUMIFS('Sales Hx'!$Q:$Q,'Sales Hx'!$B:$B,_xlfn.XLOOKUP(B2900,C:C,B:B),'Sales Hx'!$D:$D,Planning!$E2900),SUMIFS('Sales Hx'!$Q:$Q,'Sales Hx'!$B:$B,Planning!$B2900,'Sales Hx'!$D:$D,Planning!$E2900))</f>
        <v>0</v>
      </c>
      <c r="J2900" s="16">
        <f>IF(COUNTIFS($C:$C,B2900)&gt;1,SUMIFS('Sales Hx'!$S:$S,'Sales Hx'!$B:$B,_xlfn.XLOOKUP(B2900,C:C,B:B),'Sales Hx'!$D:$D,E2900),SUMIFS('Sales Hx'!$S:$S,'Sales Hx'!$B:$B,$B2900,'Sales Hx'!$D:$D,$E2900))</f>
        <v>0</v>
      </c>
      <c r="K2900" s="16">
        <f t="shared" si="247"/>
        <v>0</v>
      </c>
      <c r="L2900" s="12">
        <f>IF(M2900&lt;&gt;"",M2900,IF(COUNTIFS($C:$C,B2900)&gt;1,SUMIFS('Sales Hx'!V:V,'Sales Hx'!$B:$B,_xlfn.XLOOKUP(B2900,C:C,B:B),'Sales Hx'!$D:$D,$E2900),SUMIFS('Sales Hx'!V:V,'Sales Hx'!$B:$B,$B2900,'Sales Hx'!$D:$D,$E2900)))</f>
        <v>0</v>
      </c>
      <c r="M2900" s="12">
        <v>0</v>
      </c>
      <c r="N2900" s="15">
        <f t="shared" si="250"/>
        <v>0</v>
      </c>
      <c r="O2900" s="21">
        <f t="shared" si="251"/>
        <v>0</v>
      </c>
      <c r="P2900" s="24">
        <v>6.61</v>
      </c>
      <c r="Q2900" s="18">
        <f t="shared" si="249"/>
        <v>0</v>
      </c>
      <c r="R2900" s="2">
        <v>1</v>
      </c>
      <c r="S2900" s="2">
        <v>120</v>
      </c>
      <c r="T2900" s="2" t="s">
        <v>4647</v>
      </c>
      <c r="U2900" s="28" t="str">
        <f>IF(G2900=0,"",_xlfn.MINIFS('PO Details'!$I:$I,'PO Details'!$D:$D,Planning!$B2900,'PO Details'!$L:$L,Planning!$E2900))</f>
        <v/>
      </c>
      <c r="V2900" s="29" t="s">
        <v>4640</v>
      </c>
      <c r="W2900" t="str">
        <f t="shared" si="248"/>
        <v/>
      </c>
      <c r="X2900" s="2">
        <v>120</v>
      </c>
    </row>
    <row r="2901" spans="1:24" x14ac:dyDescent="0.25">
      <c r="A2901" s="11" t="s">
        <v>4616</v>
      </c>
      <c r="B2901" s="22" t="s">
        <v>384</v>
      </c>
      <c r="C2901" s="22"/>
      <c r="D2901" s="22" t="s">
        <v>385</v>
      </c>
      <c r="E2901" s="31" t="s">
        <v>861</v>
      </c>
      <c r="F2901" s="12">
        <f>SUMIFS('Inventory Details'!$H:$H,'Inventory Details'!$B:$B,$B2901,'Inventory Details'!$E:$E,$E2901)</f>
        <v>2</v>
      </c>
      <c r="G2901" s="12">
        <f>SUMIFS('PO Details'!$H:$H,'PO Details'!$D:$D,Planning!$B2901,'PO Details'!$L:$L,$E2901)</f>
        <v>0</v>
      </c>
      <c r="H2901" s="12">
        <f>SUMIFS('SO Details'!$G:$G,'SO Details'!$D:$D,Planning!$B2901,'SO Details'!$K:$K,$E2901)</f>
        <v>0</v>
      </c>
      <c r="I2901" s="20">
        <f>IF(COUNTIFS($C:$C,B2901)&gt;1,SUMIFS('Sales Hx'!$Q:$Q,'Sales Hx'!$B:$B,_xlfn.XLOOKUP(B2901,C:C,B:B),'Sales Hx'!$D:$D,Planning!$E2901),SUMIFS('Sales Hx'!$Q:$Q,'Sales Hx'!$B:$B,Planning!$B2901,'Sales Hx'!$D:$D,Planning!$E2901))</f>
        <v>0</v>
      </c>
      <c r="J2901" s="16">
        <f>IF(COUNTIFS($C:$C,B2901)&gt;1,SUMIFS('Sales Hx'!$S:$S,'Sales Hx'!$B:$B,_xlfn.XLOOKUP(B2901,C:C,B:B),'Sales Hx'!$D:$D,E2901),SUMIFS('Sales Hx'!$S:$S,'Sales Hx'!$B:$B,$B2901,'Sales Hx'!$D:$D,$E2901))</f>
        <v>0</v>
      </c>
      <c r="K2901" s="16">
        <f t="shared" si="247"/>
        <v>0</v>
      </c>
      <c r="L2901" s="12">
        <f>IF(M2901&lt;&gt;"",M2901,IF(COUNTIFS($C:$C,B2901)&gt;1,SUMIFS('Sales Hx'!V:V,'Sales Hx'!$B:$B,_xlfn.XLOOKUP(B2901,C:C,B:B),'Sales Hx'!$D:$D,$E2901),SUMIFS('Sales Hx'!V:V,'Sales Hx'!$B:$B,$B2901,'Sales Hx'!$D:$D,$E2901)))</f>
        <v>0</v>
      </c>
      <c r="M2901" s="12">
        <v>0</v>
      </c>
      <c r="N2901" s="15">
        <f t="shared" si="250"/>
        <v>0</v>
      </c>
      <c r="O2901" s="21">
        <f t="shared" si="251"/>
        <v>0</v>
      </c>
      <c r="P2901" s="24">
        <v>6.61</v>
      </c>
      <c r="Q2901" s="18">
        <f t="shared" si="249"/>
        <v>0</v>
      </c>
      <c r="R2901" s="2">
        <v>1</v>
      </c>
      <c r="S2901" s="2">
        <v>120</v>
      </c>
      <c r="T2901" s="2" t="s">
        <v>4647</v>
      </c>
      <c r="U2901" s="28" t="str">
        <f>IF(G2901=0,"",_xlfn.MINIFS('PO Details'!$I:$I,'PO Details'!$D:$D,Planning!$B2901,'PO Details'!$L:$L,Planning!$E2901))</f>
        <v/>
      </c>
      <c r="V2901" s="29" t="s">
        <v>4640</v>
      </c>
      <c r="W2901" t="str">
        <f t="shared" si="248"/>
        <v/>
      </c>
      <c r="X2901" s="2">
        <v>120</v>
      </c>
    </row>
    <row r="2902" spans="1:24" x14ac:dyDescent="0.25">
      <c r="A2902" s="11" t="s">
        <v>4616</v>
      </c>
      <c r="B2902" s="22" t="s">
        <v>384</v>
      </c>
      <c r="C2902" s="22"/>
      <c r="D2902" s="22" t="s">
        <v>385</v>
      </c>
      <c r="E2902" s="31" t="s">
        <v>2214</v>
      </c>
      <c r="F2902" s="12">
        <f>SUMIFS('Inventory Details'!$H:$H,'Inventory Details'!$B:$B,$B2902,'Inventory Details'!$E:$E,$E2902)</f>
        <v>0</v>
      </c>
      <c r="G2902" s="12">
        <f>SUMIFS('PO Details'!$H:$H,'PO Details'!$D:$D,Planning!$B2902,'PO Details'!$L:$L,$E2902)</f>
        <v>0</v>
      </c>
      <c r="H2902" s="12">
        <f>SUMIFS('SO Details'!$G:$G,'SO Details'!$D:$D,Planning!$B2902,'SO Details'!$K:$K,$E2902)</f>
        <v>0</v>
      </c>
      <c r="I2902" s="20">
        <f>IF(COUNTIFS($C:$C,B2902)&gt;1,SUMIFS('Sales Hx'!$Q:$Q,'Sales Hx'!$B:$B,_xlfn.XLOOKUP(B2902,C:C,B:B),'Sales Hx'!$D:$D,Planning!$E2902),SUMIFS('Sales Hx'!$Q:$Q,'Sales Hx'!$B:$B,Planning!$B2902,'Sales Hx'!$D:$D,Planning!$E2902))</f>
        <v>0</v>
      </c>
      <c r="J2902" s="16">
        <f>IF(COUNTIFS($C:$C,B2902)&gt;1,SUMIFS('Sales Hx'!$S:$S,'Sales Hx'!$B:$B,_xlfn.XLOOKUP(B2902,C:C,B:B),'Sales Hx'!$D:$D,E2902),SUMIFS('Sales Hx'!$S:$S,'Sales Hx'!$B:$B,$B2902,'Sales Hx'!$D:$D,$E2902))</f>
        <v>6.5789473684210523E-2</v>
      </c>
      <c r="K2902" s="16">
        <f t="shared" si="247"/>
        <v>0</v>
      </c>
      <c r="L2902" s="12">
        <f>IF(M2902&lt;&gt;"",M2902,IF(COUNTIFS($C:$C,B2902)&gt;1,SUMIFS('Sales Hx'!V:V,'Sales Hx'!$B:$B,_xlfn.XLOOKUP(B2902,C:C,B:B),'Sales Hx'!$D:$D,$E2902),SUMIFS('Sales Hx'!V:V,'Sales Hx'!$B:$B,$B2902,'Sales Hx'!$D:$D,$E2902)))</f>
        <v>0</v>
      </c>
      <c r="M2902" s="12">
        <v>0</v>
      </c>
      <c r="N2902" s="15">
        <f t="shared" si="250"/>
        <v>6.5789473684210523E-2</v>
      </c>
      <c r="O2902" s="21">
        <f t="shared" si="251"/>
        <v>8</v>
      </c>
      <c r="P2902" s="24">
        <v>6.61</v>
      </c>
      <c r="Q2902" s="18">
        <f t="shared" si="249"/>
        <v>52.88</v>
      </c>
      <c r="R2902" s="2">
        <v>1</v>
      </c>
      <c r="S2902" s="2">
        <v>120</v>
      </c>
      <c r="T2902" s="2" t="s">
        <v>4647</v>
      </c>
      <c r="U2902" s="28" t="str">
        <f>IF(G2902=0,"",_xlfn.MINIFS('PO Details'!$I:$I,'PO Details'!$D:$D,Planning!$B2902,'PO Details'!$L:$L,Planning!$E2902))</f>
        <v/>
      </c>
      <c r="V2902" s="29" t="s">
        <v>4640</v>
      </c>
      <c r="W2902" t="str">
        <f t="shared" si="248"/>
        <v/>
      </c>
      <c r="X2902" s="2">
        <v>120</v>
      </c>
    </row>
    <row r="2903" spans="1:24" x14ac:dyDescent="0.25">
      <c r="A2903" s="11"/>
      <c r="B2903" s="22" t="s">
        <v>1790</v>
      </c>
      <c r="C2903" s="22"/>
      <c r="D2903" s="22" t="s">
        <v>1791</v>
      </c>
      <c r="E2903" s="31" t="s">
        <v>1201</v>
      </c>
      <c r="F2903" s="12">
        <f>SUMIFS('Inventory Details'!$H:$H,'Inventory Details'!$B:$B,$B2903,'Inventory Details'!$E:$E,$E2903)</f>
        <v>1</v>
      </c>
      <c r="G2903" s="12">
        <f>SUMIFS('PO Details'!$H:$H,'PO Details'!$D:$D,Planning!$B2903,'PO Details'!$L:$L,$E2903)</f>
        <v>0</v>
      </c>
      <c r="H2903" s="12">
        <f>SUMIFS('SO Details'!$G:$G,'SO Details'!$D:$D,Planning!$B2903,'SO Details'!$K:$K,$E2903)</f>
        <v>0</v>
      </c>
      <c r="I2903" s="20">
        <f>IF(COUNTIFS($C:$C,B2903)&gt;1,SUMIFS('Sales Hx'!$Q:$Q,'Sales Hx'!$B:$B,_xlfn.XLOOKUP(B2903,C:C,B:B),'Sales Hx'!$D:$D,Planning!$E2903),SUMIFS('Sales Hx'!$Q:$Q,'Sales Hx'!$B:$B,Planning!$B2903,'Sales Hx'!$D:$D,Planning!$E2903))</f>
        <v>0</v>
      </c>
      <c r="J2903" s="16">
        <f>IF(COUNTIFS($C:$C,B2903)&gt;1,SUMIFS('Sales Hx'!$S:$S,'Sales Hx'!$B:$B,_xlfn.XLOOKUP(B2903,C:C,B:B),'Sales Hx'!$D:$D,E2903),SUMIFS('Sales Hx'!$S:$S,'Sales Hx'!$B:$B,$B2903,'Sales Hx'!$D:$D,$E2903))</f>
        <v>0</v>
      </c>
      <c r="K2903" s="16">
        <f t="shared" si="247"/>
        <v>0</v>
      </c>
      <c r="L2903" s="12">
        <f>IF(M2903&lt;&gt;"",M2903,IF(COUNTIFS($C:$C,B2903)&gt;1,SUMIFS('Sales Hx'!V:V,'Sales Hx'!$B:$B,_xlfn.XLOOKUP(B2903,C:C,B:B),'Sales Hx'!$D:$D,$E2903),SUMIFS('Sales Hx'!V:V,'Sales Hx'!$B:$B,$B2903,'Sales Hx'!$D:$D,$E2903)))</f>
        <v>0</v>
      </c>
      <c r="M2903" s="12">
        <v>0</v>
      </c>
      <c r="N2903" s="15">
        <f t="shared" si="250"/>
        <v>0</v>
      </c>
      <c r="O2903" s="21">
        <f t="shared" si="251"/>
        <v>0</v>
      </c>
      <c r="P2903" s="24">
        <v>8.5299999999999994</v>
      </c>
      <c r="Q2903" s="18">
        <f t="shared" si="249"/>
        <v>0</v>
      </c>
      <c r="R2903" s="2">
        <v>1</v>
      </c>
      <c r="S2903" s="2">
        <v>120</v>
      </c>
      <c r="T2903" s="2" t="s">
        <v>4646</v>
      </c>
      <c r="U2903" s="28" t="str">
        <f>IF(G2903=0,"",_xlfn.MINIFS('PO Details'!$I:$I,'PO Details'!$D:$D,Planning!$B2903,'PO Details'!$L:$L,Planning!$E2903))</f>
        <v/>
      </c>
      <c r="V2903" s="29" t="s">
        <v>4640</v>
      </c>
      <c r="W2903" t="str">
        <f t="shared" si="248"/>
        <v>Max</v>
      </c>
      <c r="X2903" s="2">
        <v>120</v>
      </c>
    </row>
    <row r="2904" spans="1:24" x14ac:dyDescent="0.25">
      <c r="A2904" s="11"/>
      <c r="B2904" s="22" t="s">
        <v>1790</v>
      </c>
      <c r="C2904" s="22"/>
      <c r="D2904" s="22" t="s">
        <v>1791</v>
      </c>
      <c r="E2904" s="31" t="s">
        <v>119</v>
      </c>
      <c r="F2904" s="12">
        <f>SUMIFS('Inventory Details'!$H:$H,'Inventory Details'!$B:$B,$B2904,'Inventory Details'!$E:$E,$E2904)</f>
        <v>0</v>
      </c>
      <c r="G2904" s="12">
        <f>SUMIFS('PO Details'!$H:$H,'PO Details'!$D:$D,Planning!$B2904,'PO Details'!$L:$L,$E2904)</f>
        <v>0</v>
      </c>
      <c r="H2904" s="12">
        <f>SUMIFS('SO Details'!$G:$G,'SO Details'!$D:$D,Planning!$B2904,'SO Details'!$K:$K,$E2904)</f>
        <v>0</v>
      </c>
      <c r="I2904" s="20">
        <f>IF(COUNTIFS($C:$C,B2904)&gt;1,SUMIFS('Sales Hx'!$Q:$Q,'Sales Hx'!$B:$B,_xlfn.XLOOKUP(B2904,C:C,B:B),'Sales Hx'!$D:$D,Planning!$E2904),SUMIFS('Sales Hx'!$Q:$Q,'Sales Hx'!$B:$B,Planning!$B2904,'Sales Hx'!$D:$D,Planning!$E2904))</f>
        <v>0</v>
      </c>
      <c r="J2904" s="16">
        <f>IF(COUNTIFS($C:$C,B2904)&gt;1,SUMIFS('Sales Hx'!$S:$S,'Sales Hx'!$B:$B,_xlfn.XLOOKUP(B2904,C:C,B:B),'Sales Hx'!$D:$D,E2904),SUMIFS('Sales Hx'!$S:$S,'Sales Hx'!$B:$B,$B2904,'Sales Hx'!$D:$D,$E2904))</f>
        <v>3.2894736842105261E-2</v>
      </c>
      <c r="K2904" s="16">
        <f t="shared" si="247"/>
        <v>0</v>
      </c>
      <c r="L2904" s="12">
        <f>IF(M2904&lt;&gt;"",M2904,IF(COUNTIFS($C:$C,B2904)&gt;1,SUMIFS('Sales Hx'!V:V,'Sales Hx'!$B:$B,_xlfn.XLOOKUP(B2904,C:C,B:B),'Sales Hx'!$D:$D,$E2904),SUMIFS('Sales Hx'!V:V,'Sales Hx'!$B:$B,$B2904,'Sales Hx'!$D:$D,$E2904)))</f>
        <v>0</v>
      </c>
      <c r="M2904" s="12">
        <v>0</v>
      </c>
      <c r="N2904" s="15">
        <f t="shared" si="250"/>
        <v>3.2894736842105261E-2</v>
      </c>
      <c r="O2904" s="21">
        <f t="shared" si="251"/>
        <v>0</v>
      </c>
      <c r="P2904" s="24">
        <v>8.5299999999999994</v>
      </c>
      <c r="Q2904" s="18">
        <f t="shared" si="249"/>
        <v>0</v>
      </c>
      <c r="R2904" s="2">
        <v>1</v>
      </c>
      <c r="S2904" s="2">
        <v>120</v>
      </c>
      <c r="T2904" s="2" t="s">
        <v>4646</v>
      </c>
      <c r="U2904" s="28" t="str">
        <f>IF(G2904=0,"",_xlfn.MINIFS('PO Details'!$I:$I,'PO Details'!$D:$D,Planning!$B2904,'PO Details'!$L:$L,Planning!$E2904))</f>
        <v/>
      </c>
      <c r="V2904" s="29" t="s">
        <v>4640</v>
      </c>
      <c r="W2904" t="str">
        <f t="shared" si="248"/>
        <v>Max</v>
      </c>
      <c r="X2904" s="2">
        <v>120</v>
      </c>
    </row>
    <row r="2905" spans="1:24" x14ac:dyDescent="0.25">
      <c r="A2905" s="11"/>
      <c r="B2905" s="22" t="s">
        <v>1790</v>
      </c>
      <c r="C2905" s="22"/>
      <c r="D2905" s="22" t="s">
        <v>1791</v>
      </c>
      <c r="E2905" s="31" t="s">
        <v>108</v>
      </c>
      <c r="F2905" s="12">
        <f>SUMIFS('Inventory Details'!$H:$H,'Inventory Details'!$B:$B,$B2905,'Inventory Details'!$E:$E,$E2905)</f>
        <v>0</v>
      </c>
      <c r="G2905" s="12">
        <f>SUMIFS('PO Details'!$H:$H,'PO Details'!$D:$D,Planning!$B2905,'PO Details'!$L:$L,$E2905)</f>
        <v>0</v>
      </c>
      <c r="H2905" s="12">
        <f>SUMIFS('SO Details'!$G:$G,'SO Details'!$D:$D,Planning!$B2905,'SO Details'!$K:$K,$E2905)</f>
        <v>0</v>
      </c>
      <c r="I2905" s="20">
        <f>IF(COUNTIFS($C:$C,B2905)&gt;1,SUMIFS('Sales Hx'!$Q:$Q,'Sales Hx'!$B:$B,_xlfn.XLOOKUP(B2905,C:C,B:B),'Sales Hx'!$D:$D,Planning!$E2905),SUMIFS('Sales Hx'!$Q:$Q,'Sales Hx'!$B:$B,Planning!$B2905,'Sales Hx'!$D:$D,Planning!$E2905))</f>
        <v>0</v>
      </c>
      <c r="J2905" s="16">
        <f>IF(COUNTIFS($C:$C,B2905)&gt;1,SUMIFS('Sales Hx'!$S:$S,'Sales Hx'!$B:$B,_xlfn.XLOOKUP(B2905,C:C,B:B),'Sales Hx'!$D:$D,E2905),SUMIFS('Sales Hx'!$S:$S,'Sales Hx'!$B:$B,$B2905,'Sales Hx'!$D:$D,$E2905))</f>
        <v>3.2894736842105261E-2</v>
      </c>
      <c r="K2905" s="16">
        <f t="shared" si="247"/>
        <v>0</v>
      </c>
      <c r="L2905" s="12">
        <f>IF(M2905&lt;&gt;"",M2905,IF(COUNTIFS($C:$C,B2905)&gt;1,SUMIFS('Sales Hx'!V:V,'Sales Hx'!$B:$B,_xlfn.XLOOKUP(B2905,C:C,B:B),'Sales Hx'!$D:$D,$E2905),SUMIFS('Sales Hx'!V:V,'Sales Hx'!$B:$B,$B2905,'Sales Hx'!$D:$D,$E2905)))</f>
        <v>0</v>
      </c>
      <c r="M2905" s="12">
        <v>0</v>
      </c>
      <c r="N2905" s="15">
        <f t="shared" si="250"/>
        <v>3.2894736842105261E-2</v>
      </c>
      <c r="O2905" s="21">
        <f t="shared" si="251"/>
        <v>0</v>
      </c>
      <c r="P2905" s="24">
        <v>8.5299999999999994</v>
      </c>
      <c r="Q2905" s="18">
        <f t="shared" si="249"/>
        <v>0</v>
      </c>
      <c r="R2905" s="2">
        <v>1</v>
      </c>
      <c r="S2905" s="2">
        <v>120</v>
      </c>
      <c r="T2905" s="2" t="s">
        <v>4646</v>
      </c>
      <c r="U2905" s="28" t="str">
        <f>IF(G2905=0,"",_xlfn.MINIFS('PO Details'!$I:$I,'PO Details'!$D:$D,Planning!$B2905,'PO Details'!$L:$L,Planning!$E2905))</f>
        <v/>
      </c>
      <c r="V2905" s="29" t="s">
        <v>4640</v>
      </c>
      <c r="W2905" t="str">
        <f t="shared" si="248"/>
        <v>Max</v>
      </c>
      <c r="X2905" s="2">
        <v>120</v>
      </c>
    </row>
    <row r="2906" spans="1:24" x14ac:dyDescent="0.25">
      <c r="A2906" s="11"/>
      <c r="B2906" s="22" t="s">
        <v>1790</v>
      </c>
      <c r="C2906" s="22"/>
      <c r="D2906" s="22" t="s">
        <v>1791</v>
      </c>
      <c r="E2906" s="31" t="s">
        <v>2214</v>
      </c>
      <c r="F2906" s="12">
        <f>SUMIFS('Inventory Details'!$H:$H,'Inventory Details'!$B:$B,$B2906,'Inventory Details'!$E:$E,$E2906)</f>
        <v>0</v>
      </c>
      <c r="G2906" s="12">
        <f>SUMIFS('PO Details'!$H:$H,'PO Details'!$D:$D,Planning!$B2906,'PO Details'!$L:$L,$E2906)</f>
        <v>0</v>
      </c>
      <c r="H2906" s="12">
        <f>SUMIFS('SO Details'!$G:$G,'SO Details'!$D:$D,Planning!$B2906,'SO Details'!$K:$K,$E2906)</f>
        <v>0</v>
      </c>
      <c r="I2906" s="20">
        <f>IF(COUNTIFS($C:$C,B2906)&gt;1,SUMIFS('Sales Hx'!$Q:$Q,'Sales Hx'!$B:$B,_xlfn.XLOOKUP(B2906,C:C,B:B),'Sales Hx'!$D:$D,Planning!$E2906),SUMIFS('Sales Hx'!$Q:$Q,'Sales Hx'!$B:$B,Planning!$B2906,'Sales Hx'!$D:$D,Planning!$E2906))</f>
        <v>0</v>
      </c>
      <c r="J2906" s="16">
        <f>IF(COUNTIFS($C:$C,B2906)&gt;1,SUMIFS('Sales Hx'!$S:$S,'Sales Hx'!$B:$B,_xlfn.XLOOKUP(B2906,C:C,B:B),'Sales Hx'!$D:$D,E2906),SUMIFS('Sales Hx'!$S:$S,'Sales Hx'!$B:$B,$B2906,'Sales Hx'!$D:$D,$E2906))</f>
        <v>0</v>
      </c>
      <c r="K2906" s="16">
        <f t="shared" si="247"/>
        <v>0</v>
      </c>
      <c r="L2906" s="12">
        <f>IF(M2906&lt;&gt;"",M2906,IF(COUNTIFS($C:$C,B2906)&gt;1,SUMIFS('Sales Hx'!V:V,'Sales Hx'!$B:$B,_xlfn.XLOOKUP(B2906,C:C,B:B),'Sales Hx'!$D:$D,$E2906),SUMIFS('Sales Hx'!V:V,'Sales Hx'!$B:$B,$B2906,'Sales Hx'!$D:$D,$E2906)))</f>
        <v>0</v>
      </c>
      <c r="M2906" s="12">
        <v>0</v>
      </c>
      <c r="N2906" s="15">
        <f t="shared" si="250"/>
        <v>0</v>
      </c>
      <c r="O2906" s="21">
        <f t="shared" si="251"/>
        <v>0</v>
      </c>
      <c r="P2906" s="24">
        <v>8.5299999999999994</v>
      </c>
      <c r="Q2906" s="18">
        <f t="shared" si="249"/>
        <v>0</v>
      </c>
      <c r="R2906" s="2">
        <v>1</v>
      </c>
      <c r="S2906" s="2">
        <v>120</v>
      </c>
      <c r="T2906" s="2" t="s">
        <v>4646</v>
      </c>
      <c r="U2906" s="28" t="str">
        <f>IF(G2906=0,"",_xlfn.MINIFS('PO Details'!$I:$I,'PO Details'!$D:$D,Planning!$B2906,'PO Details'!$L:$L,Planning!$E2906))</f>
        <v/>
      </c>
      <c r="V2906" s="29" t="s">
        <v>4640</v>
      </c>
      <c r="W2906" t="str">
        <f t="shared" si="248"/>
        <v>Max</v>
      </c>
      <c r="X2906" s="2">
        <v>120</v>
      </c>
    </row>
    <row r="2907" spans="1:24" x14ac:dyDescent="0.25">
      <c r="A2907" s="11"/>
      <c r="B2907" s="22" t="s">
        <v>1790</v>
      </c>
      <c r="C2907" s="22"/>
      <c r="D2907" s="22" t="s">
        <v>1791</v>
      </c>
      <c r="E2907" s="31" t="s">
        <v>4746</v>
      </c>
      <c r="F2907" s="12">
        <f>SUMIFS('Inventory Details'!$H:$H,'Inventory Details'!$B:$B,$B2907,'Inventory Details'!$E:$E,$E2907)</f>
        <v>2</v>
      </c>
      <c r="G2907" s="12">
        <f>SUMIFS('PO Details'!$H:$H,'PO Details'!$D:$D,Planning!$B2907,'PO Details'!$L:$L,$E2907)</f>
        <v>0</v>
      </c>
      <c r="H2907" s="12">
        <f>SUMIFS('SO Details'!$G:$G,'SO Details'!$D:$D,Planning!$B2907,'SO Details'!$K:$K,$E2907)</f>
        <v>0</v>
      </c>
      <c r="I2907" s="20">
        <f>IF(COUNTIFS($C:$C,B2907)&gt;1,SUMIFS('Sales Hx'!$Q:$Q,'Sales Hx'!$B:$B,_xlfn.XLOOKUP(B2907,C:C,B:B),'Sales Hx'!$D:$D,Planning!$E2907),SUMIFS('Sales Hx'!$Q:$Q,'Sales Hx'!$B:$B,Planning!$B2907,'Sales Hx'!$D:$D,Planning!$E2907))</f>
        <v>0</v>
      </c>
      <c r="J2907" s="16">
        <f>IF(COUNTIFS($C:$C,B2907)&gt;1,SUMIFS('Sales Hx'!$S:$S,'Sales Hx'!$B:$B,_xlfn.XLOOKUP(B2907,C:C,B:B),'Sales Hx'!$D:$D,E2907),SUMIFS('Sales Hx'!$S:$S,'Sales Hx'!$B:$B,$B2907,'Sales Hx'!$D:$D,$E2907))</f>
        <v>0.13815789473684212</v>
      </c>
      <c r="K2907" s="16">
        <f t="shared" si="247"/>
        <v>0</v>
      </c>
      <c r="L2907" s="12">
        <f>IF(M2907&lt;&gt;"",M2907,IF(COUNTIFS($C:$C,B2907)&gt;1,SUMIFS('Sales Hx'!V:V,'Sales Hx'!$B:$B,_xlfn.XLOOKUP(B2907,C:C,B:B),'Sales Hx'!$D:$D,$E2907),SUMIFS('Sales Hx'!V:V,'Sales Hx'!$B:$B,$B2907,'Sales Hx'!$D:$D,$E2907)))</f>
        <v>0</v>
      </c>
      <c r="M2907" s="12">
        <v>0</v>
      </c>
      <c r="N2907" s="15">
        <f t="shared" si="250"/>
        <v>0.13815789473684212</v>
      </c>
      <c r="O2907" s="21">
        <f t="shared" si="251"/>
        <v>0</v>
      </c>
      <c r="P2907" s="24">
        <v>8.5299999999999994</v>
      </c>
      <c r="Q2907" s="18">
        <f t="shared" si="249"/>
        <v>0</v>
      </c>
      <c r="R2907" s="2">
        <v>1</v>
      </c>
      <c r="S2907" s="2">
        <v>120</v>
      </c>
      <c r="T2907" s="2" t="s">
        <v>4646</v>
      </c>
      <c r="U2907" s="28" t="str">
        <f>IF(G2907=0,"",_xlfn.MINIFS('PO Details'!$I:$I,'PO Details'!$D:$D,Planning!$B2907,'PO Details'!$L:$L,Planning!$E2907))</f>
        <v/>
      </c>
      <c r="V2907" s="29" t="s">
        <v>4640</v>
      </c>
      <c r="W2907" t="str">
        <f t="shared" si="248"/>
        <v>Max</v>
      </c>
      <c r="X2907" s="2">
        <v>120</v>
      </c>
    </row>
    <row r="2908" spans="1:24" x14ac:dyDescent="0.25">
      <c r="A2908" s="11" t="s">
        <v>4616</v>
      </c>
      <c r="B2908" s="22" t="s">
        <v>386</v>
      </c>
      <c r="C2908" s="22"/>
      <c r="D2908" s="22" t="s">
        <v>387</v>
      </c>
      <c r="E2908" s="31" t="s">
        <v>820</v>
      </c>
      <c r="F2908" s="12">
        <f>SUMIFS('Inventory Details'!$H:$H,'Inventory Details'!$B:$B,$B2908,'Inventory Details'!$E:$E,$E2908)</f>
        <v>0</v>
      </c>
      <c r="G2908" s="12">
        <f>SUMIFS('PO Details'!$H:$H,'PO Details'!$D:$D,Planning!$B2908,'PO Details'!$L:$L,$E2908)</f>
        <v>25</v>
      </c>
      <c r="H2908" s="12">
        <f>SUMIFS('SO Details'!$G:$G,'SO Details'!$D:$D,Planning!$B2908,'SO Details'!$K:$K,$E2908)</f>
        <v>0</v>
      </c>
      <c r="I2908" s="20">
        <f>IF(COUNTIFS($C:$C,B2908)&gt;1,SUMIFS('Sales Hx'!$Q:$Q,'Sales Hx'!$B:$B,_xlfn.XLOOKUP(B2908,C:C,B:B),'Sales Hx'!$D:$D,Planning!$E2908),SUMIFS('Sales Hx'!$Q:$Q,'Sales Hx'!$B:$B,Planning!$B2908,'Sales Hx'!$D:$D,Planning!$E2908))</f>
        <v>0</v>
      </c>
      <c r="J2908" s="16">
        <f>IF(COUNTIFS($C:$C,B2908)&gt;1,SUMIFS('Sales Hx'!$S:$S,'Sales Hx'!$B:$B,_xlfn.XLOOKUP(B2908,C:C,B:B),'Sales Hx'!$D:$D,E2908),SUMIFS('Sales Hx'!$S:$S,'Sales Hx'!$B:$B,$B2908,'Sales Hx'!$D:$D,$E2908))</f>
        <v>0</v>
      </c>
      <c r="K2908" s="16">
        <f t="shared" si="247"/>
        <v>0</v>
      </c>
      <c r="L2908" s="12">
        <f>IF(M2908&lt;&gt;"",M2908,IF(COUNTIFS($C:$C,B2908)&gt;1,SUMIFS('Sales Hx'!V:V,'Sales Hx'!$B:$B,_xlfn.XLOOKUP(B2908,C:C,B:B),'Sales Hx'!$D:$D,$E2908),SUMIFS('Sales Hx'!V:V,'Sales Hx'!$B:$B,$B2908,'Sales Hx'!$D:$D,$E2908)))</f>
        <v>0</v>
      </c>
      <c r="M2908" s="12">
        <v>0</v>
      </c>
      <c r="N2908" s="15">
        <f t="shared" si="250"/>
        <v>0</v>
      </c>
      <c r="O2908" s="21">
        <f t="shared" si="251"/>
        <v>0</v>
      </c>
      <c r="P2908" s="24">
        <v>8.5299999999999994</v>
      </c>
      <c r="Q2908" s="18">
        <f t="shared" si="249"/>
        <v>0</v>
      </c>
      <c r="R2908" s="2">
        <v>1</v>
      </c>
      <c r="S2908" s="2">
        <v>120</v>
      </c>
      <c r="T2908" s="2" t="s">
        <v>4647</v>
      </c>
      <c r="U2908" s="28">
        <f>IF(G2908=0,"",_xlfn.MINIFS('PO Details'!$I:$I,'PO Details'!$D:$D,Planning!$B2908,'PO Details'!$L:$L,Planning!$E2908))</f>
        <v>45443</v>
      </c>
      <c r="V2908" s="29" t="s">
        <v>4640</v>
      </c>
      <c r="W2908" t="str">
        <f t="shared" si="248"/>
        <v/>
      </c>
      <c r="X2908" s="2">
        <v>120</v>
      </c>
    </row>
    <row r="2909" spans="1:24" x14ac:dyDescent="0.25">
      <c r="A2909" s="11" t="s">
        <v>4616</v>
      </c>
      <c r="B2909" s="22" t="s">
        <v>386</v>
      </c>
      <c r="C2909" s="22"/>
      <c r="D2909" s="22" t="s">
        <v>387</v>
      </c>
      <c r="E2909" s="31" t="s">
        <v>113</v>
      </c>
      <c r="F2909" s="12">
        <f>SUMIFS('Inventory Details'!$H:$H,'Inventory Details'!$B:$B,$B2909,'Inventory Details'!$E:$E,$E2909)</f>
        <v>42</v>
      </c>
      <c r="G2909" s="12">
        <f>SUMIFS('PO Details'!$H:$H,'PO Details'!$D:$D,Planning!$B2909,'PO Details'!$L:$L,$E2909)</f>
        <v>30</v>
      </c>
      <c r="H2909" s="12">
        <f>SUMIFS('SO Details'!$G:$G,'SO Details'!$D:$D,Planning!$B2909,'SO Details'!$K:$K,$E2909)</f>
        <v>0</v>
      </c>
      <c r="I2909" s="20">
        <f>IF(COUNTIFS($C:$C,B2909)&gt;1,SUMIFS('Sales Hx'!$Q:$Q,'Sales Hx'!$B:$B,_xlfn.XLOOKUP(B2909,C:C,B:B),'Sales Hx'!$D:$D,Planning!$E2909),SUMIFS('Sales Hx'!$Q:$Q,'Sales Hx'!$B:$B,Planning!$B2909,'Sales Hx'!$D:$D,Planning!$E2909))</f>
        <v>5.6</v>
      </c>
      <c r="J2909" s="16">
        <f>IF(COUNTIFS($C:$C,B2909)&gt;1,SUMIFS('Sales Hx'!$S:$S,'Sales Hx'!$B:$B,_xlfn.XLOOKUP(B2909,C:C,B:B),'Sales Hx'!$D:$D,E2909),SUMIFS('Sales Hx'!$S:$S,'Sales Hx'!$B:$B,$B2909,'Sales Hx'!$D:$D,$E2909))</f>
        <v>0.18361244019138759</v>
      </c>
      <c r="K2909" s="16">
        <f t="shared" si="247"/>
        <v>12.857142857142858</v>
      </c>
      <c r="L2909" s="12">
        <f>IF(M2909&lt;&gt;"",M2909,IF(COUNTIFS($C:$C,B2909)&gt;1,SUMIFS('Sales Hx'!V:V,'Sales Hx'!$B:$B,_xlfn.XLOOKUP(B2909,C:C,B:B),'Sales Hx'!$D:$D,$E2909),SUMIFS('Sales Hx'!V:V,'Sales Hx'!$B:$B,$B2909,'Sales Hx'!$D:$D,$E2909)))</f>
        <v>0</v>
      </c>
      <c r="M2909" s="12">
        <v>0</v>
      </c>
      <c r="N2909" s="15">
        <f t="shared" si="250"/>
        <v>0.18361244019138759</v>
      </c>
      <c r="O2909" s="21">
        <f t="shared" si="251"/>
        <v>0</v>
      </c>
      <c r="P2909" s="24">
        <v>8.5299999999999994</v>
      </c>
      <c r="Q2909" s="18">
        <f t="shared" si="249"/>
        <v>0</v>
      </c>
      <c r="R2909" s="2">
        <v>1</v>
      </c>
      <c r="S2909" s="2">
        <v>120</v>
      </c>
      <c r="T2909" s="2" t="s">
        <v>4647</v>
      </c>
      <c r="U2909" s="28">
        <f>IF(G2909=0,"",_xlfn.MINIFS('PO Details'!$I:$I,'PO Details'!$D:$D,Planning!$B2909,'PO Details'!$L:$L,Planning!$E2909))</f>
        <v>45474</v>
      </c>
      <c r="V2909" s="29" t="s">
        <v>4640</v>
      </c>
      <c r="W2909" t="str">
        <f t="shared" si="248"/>
        <v>Max</v>
      </c>
      <c r="X2909" s="2">
        <v>120</v>
      </c>
    </row>
    <row r="2910" spans="1:24" x14ac:dyDescent="0.25">
      <c r="A2910" s="11" t="s">
        <v>4616</v>
      </c>
      <c r="B2910" s="22" t="s">
        <v>386</v>
      </c>
      <c r="C2910" s="22"/>
      <c r="D2910" s="22" t="s">
        <v>387</v>
      </c>
      <c r="E2910" s="31" t="s">
        <v>4746</v>
      </c>
      <c r="F2910" s="12">
        <f>SUMIFS('Inventory Details'!$H:$H,'Inventory Details'!$B:$B,$B2910,'Inventory Details'!$E:$E,$E2910)</f>
        <v>9</v>
      </c>
      <c r="G2910" s="12">
        <f>SUMIFS('PO Details'!$H:$H,'PO Details'!$D:$D,Planning!$B2910,'PO Details'!$L:$L,$E2910)</f>
        <v>62</v>
      </c>
      <c r="H2910" s="12">
        <f>SUMIFS('SO Details'!$G:$G,'SO Details'!$D:$D,Planning!$B2910,'SO Details'!$K:$K,$E2910)</f>
        <v>0</v>
      </c>
      <c r="I2910" s="20">
        <f>IF(COUNTIFS($C:$C,B2910)&gt;1,SUMIFS('Sales Hx'!$Q:$Q,'Sales Hx'!$B:$B,_xlfn.XLOOKUP(B2910,C:C,B:B),'Sales Hx'!$D:$D,Planning!$E2910),SUMIFS('Sales Hx'!$Q:$Q,'Sales Hx'!$B:$B,Planning!$B2910,'Sales Hx'!$D:$D,Planning!$E2910))</f>
        <v>28</v>
      </c>
      <c r="J2910" s="16">
        <f>IF(COUNTIFS($C:$C,B2910)&gt;1,SUMIFS('Sales Hx'!$S:$S,'Sales Hx'!$B:$B,_xlfn.XLOOKUP(B2910,C:C,B:B),'Sales Hx'!$D:$D,E2910),SUMIFS('Sales Hx'!$S:$S,'Sales Hx'!$B:$B,$B2910,'Sales Hx'!$D:$D,$E2910))</f>
        <v>0.37320574162679426</v>
      </c>
      <c r="K2910" s="16">
        <f t="shared" si="247"/>
        <v>2.5357142857142856</v>
      </c>
      <c r="L2910" s="12">
        <f>IF(M2910&lt;&gt;"",M2910,IF(COUNTIFS($C:$C,B2910)&gt;1,SUMIFS('Sales Hx'!V:V,'Sales Hx'!$B:$B,_xlfn.XLOOKUP(B2910,C:C,B:B),'Sales Hx'!$D:$D,$E2910),SUMIFS('Sales Hx'!V:V,'Sales Hx'!$B:$B,$B2910,'Sales Hx'!$D:$D,$E2910)))</f>
        <v>0</v>
      </c>
      <c r="M2910" s="12">
        <v>0</v>
      </c>
      <c r="N2910" s="15">
        <f t="shared" si="250"/>
        <v>0.37320574162679426</v>
      </c>
      <c r="O2910" s="21">
        <f t="shared" si="251"/>
        <v>0</v>
      </c>
      <c r="P2910" s="24">
        <v>8.5299999999999994</v>
      </c>
      <c r="Q2910" s="18">
        <f t="shared" si="249"/>
        <v>0</v>
      </c>
      <c r="R2910" s="2">
        <v>1</v>
      </c>
      <c r="S2910" s="2">
        <v>120</v>
      </c>
      <c r="T2910" s="2" t="s">
        <v>4647</v>
      </c>
      <c r="U2910" s="28">
        <f>IF(G2910=0,"",_xlfn.MINIFS('PO Details'!$I:$I,'PO Details'!$D:$D,Planning!$B2910,'PO Details'!$L:$L,Planning!$E2910))</f>
        <v>45473</v>
      </c>
      <c r="V2910" s="29" t="s">
        <v>4640</v>
      </c>
      <c r="W2910" t="str">
        <f t="shared" si="248"/>
        <v/>
      </c>
      <c r="X2910" s="2">
        <v>120</v>
      </c>
    </row>
    <row r="2911" spans="1:24" x14ac:dyDescent="0.25">
      <c r="A2911" s="11" t="s">
        <v>4616</v>
      </c>
      <c r="B2911" s="22" t="s">
        <v>386</v>
      </c>
      <c r="C2911" s="22"/>
      <c r="D2911" s="22" t="s">
        <v>387</v>
      </c>
      <c r="E2911" s="31" t="s">
        <v>106</v>
      </c>
      <c r="F2911" s="12">
        <f>SUMIFS('Inventory Details'!$H:$H,'Inventory Details'!$B:$B,$B2911,'Inventory Details'!$E:$E,$E2911)</f>
        <v>7</v>
      </c>
      <c r="G2911" s="12">
        <f>SUMIFS('PO Details'!$H:$H,'PO Details'!$D:$D,Planning!$B2911,'PO Details'!$L:$L,$E2911)</f>
        <v>25</v>
      </c>
      <c r="H2911" s="12">
        <f>SUMIFS('SO Details'!$G:$G,'SO Details'!$D:$D,Planning!$B2911,'SO Details'!$K:$K,$E2911)</f>
        <v>0</v>
      </c>
      <c r="I2911" s="20">
        <f>IF(COUNTIFS($C:$C,B2911)&gt;1,SUMIFS('Sales Hx'!$Q:$Q,'Sales Hx'!$B:$B,_xlfn.XLOOKUP(B2911,C:C,B:B),'Sales Hx'!$D:$D,Planning!$E2911),SUMIFS('Sales Hx'!$Q:$Q,'Sales Hx'!$B:$B,Planning!$B2911,'Sales Hx'!$D:$D,Planning!$E2911))</f>
        <v>12.6</v>
      </c>
      <c r="J2911" s="16">
        <f>IF(COUNTIFS($C:$C,B2911)&gt;1,SUMIFS('Sales Hx'!$S:$S,'Sales Hx'!$B:$B,_xlfn.XLOOKUP(B2911,C:C,B:B),'Sales Hx'!$D:$D,E2911),SUMIFS('Sales Hx'!$S:$S,'Sales Hx'!$B:$B,$B2911,'Sales Hx'!$D:$D,$E2911))</f>
        <v>0.1474780701754386</v>
      </c>
      <c r="K2911" s="16">
        <f t="shared" si="247"/>
        <v>2.5396825396825395</v>
      </c>
      <c r="L2911" s="12">
        <f>IF(M2911&lt;&gt;"",M2911,IF(COUNTIFS($C:$C,B2911)&gt;1,SUMIFS('Sales Hx'!V:V,'Sales Hx'!$B:$B,_xlfn.XLOOKUP(B2911,C:C,B:B),'Sales Hx'!$D:$D,$E2911),SUMIFS('Sales Hx'!V:V,'Sales Hx'!$B:$B,$B2911,'Sales Hx'!$D:$D,$E2911)))</f>
        <v>0</v>
      </c>
      <c r="M2911" s="12">
        <v>0</v>
      </c>
      <c r="N2911" s="15">
        <f t="shared" si="250"/>
        <v>0.1474780701754386</v>
      </c>
      <c r="O2911" s="21">
        <f t="shared" si="251"/>
        <v>0</v>
      </c>
      <c r="P2911" s="24">
        <v>8.5299999999999994</v>
      </c>
      <c r="Q2911" s="18">
        <f t="shared" si="249"/>
        <v>0</v>
      </c>
      <c r="R2911" s="2">
        <v>1</v>
      </c>
      <c r="S2911" s="2">
        <v>120</v>
      </c>
      <c r="T2911" s="2" t="s">
        <v>4647</v>
      </c>
      <c r="U2911" s="28">
        <f>IF(G2911=0,"",_xlfn.MINIFS('PO Details'!$I:$I,'PO Details'!$D:$D,Planning!$B2911,'PO Details'!$L:$L,Planning!$E2911))</f>
        <v>45458</v>
      </c>
      <c r="V2911" s="29" t="s">
        <v>4640</v>
      </c>
      <c r="W2911" t="str">
        <f t="shared" si="248"/>
        <v/>
      </c>
      <c r="X2911" s="2">
        <v>120</v>
      </c>
    </row>
    <row r="2912" spans="1:24" x14ac:dyDescent="0.25">
      <c r="A2912" s="11" t="s">
        <v>4616</v>
      </c>
      <c r="B2912" s="22" t="s">
        <v>386</v>
      </c>
      <c r="C2912" s="22"/>
      <c r="D2912" s="22" t="s">
        <v>387</v>
      </c>
      <c r="E2912" s="31" t="s">
        <v>15</v>
      </c>
      <c r="F2912" s="12">
        <f>SUMIFS('Inventory Details'!$H:$H,'Inventory Details'!$B:$B,$B2912,'Inventory Details'!$E:$E,$E2912)</f>
        <v>0</v>
      </c>
      <c r="G2912" s="12">
        <f>SUMIFS('PO Details'!$H:$H,'PO Details'!$D:$D,Planning!$B2912,'PO Details'!$L:$L,$E2912)</f>
        <v>18</v>
      </c>
      <c r="H2912" s="12">
        <f>SUMIFS('SO Details'!$G:$G,'SO Details'!$D:$D,Planning!$B2912,'SO Details'!$K:$K,$E2912)</f>
        <v>0</v>
      </c>
      <c r="I2912" s="20">
        <f>IF(COUNTIFS($C:$C,B2912)&gt;1,SUMIFS('Sales Hx'!$Q:$Q,'Sales Hx'!$B:$B,_xlfn.XLOOKUP(B2912,C:C,B:B),'Sales Hx'!$D:$D,Planning!$E2912),SUMIFS('Sales Hx'!$Q:$Q,'Sales Hx'!$B:$B,Planning!$B2912,'Sales Hx'!$D:$D,Planning!$E2912))</f>
        <v>0</v>
      </c>
      <c r="J2912" s="16">
        <f>IF(COUNTIFS($C:$C,B2912)&gt;1,SUMIFS('Sales Hx'!$S:$S,'Sales Hx'!$B:$B,_xlfn.XLOOKUP(B2912,C:C,B:B),'Sales Hx'!$D:$D,E2912),SUMIFS('Sales Hx'!$S:$S,'Sales Hx'!$B:$B,$B2912,'Sales Hx'!$D:$D,$E2912))</f>
        <v>0</v>
      </c>
      <c r="K2912" s="16">
        <f t="shared" si="247"/>
        <v>0</v>
      </c>
      <c r="L2912" s="12">
        <f>IF(M2912&lt;&gt;"",M2912,IF(COUNTIFS($C:$C,B2912)&gt;1,SUMIFS('Sales Hx'!V:V,'Sales Hx'!$B:$B,_xlfn.XLOOKUP(B2912,C:C,B:B),'Sales Hx'!$D:$D,$E2912),SUMIFS('Sales Hx'!V:V,'Sales Hx'!$B:$B,$B2912,'Sales Hx'!$D:$D,$E2912)))</f>
        <v>0</v>
      </c>
      <c r="M2912" s="12">
        <v>0</v>
      </c>
      <c r="N2912" s="15">
        <f t="shared" si="250"/>
        <v>0</v>
      </c>
      <c r="O2912" s="21">
        <f t="shared" si="251"/>
        <v>0</v>
      </c>
      <c r="P2912" s="24">
        <v>8.5299999999999994</v>
      </c>
      <c r="Q2912" s="18">
        <f t="shared" si="249"/>
        <v>0</v>
      </c>
      <c r="R2912" s="2">
        <v>1</v>
      </c>
      <c r="S2912" s="2">
        <v>120</v>
      </c>
      <c r="T2912" s="2" t="s">
        <v>4647</v>
      </c>
      <c r="U2912" s="28">
        <f>IF(G2912=0,"",_xlfn.MINIFS('PO Details'!$I:$I,'PO Details'!$D:$D,Planning!$B2912,'PO Details'!$L:$L,Planning!$E2912))</f>
        <v>45446</v>
      </c>
      <c r="V2912" s="29" t="s">
        <v>4640</v>
      </c>
      <c r="W2912" t="str">
        <f t="shared" si="248"/>
        <v/>
      </c>
      <c r="X2912" s="2">
        <v>120</v>
      </c>
    </row>
    <row r="2913" spans="1:24" x14ac:dyDescent="0.25">
      <c r="A2913" s="11" t="s">
        <v>4616</v>
      </c>
      <c r="B2913" s="22" t="s">
        <v>386</v>
      </c>
      <c r="C2913" s="22"/>
      <c r="D2913" s="22" t="s">
        <v>387</v>
      </c>
      <c r="E2913" s="31" t="s">
        <v>109</v>
      </c>
      <c r="F2913" s="12">
        <f>SUMIFS('Inventory Details'!$H:$H,'Inventory Details'!$B:$B,$B2913,'Inventory Details'!$E:$E,$E2913)</f>
        <v>13</v>
      </c>
      <c r="G2913" s="12">
        <f>SUMIFS('PO Details'!$H:$H,'PO Details'!$D:$D,Planning!$B2913,'PO Details'!$L:$L,$E2913)</f>
        <v>0</v>
      </c>
      <c r="H2913" s="12">
        <f>SUMIFS('SO Details'!$G:$G,'SO Details'!$D:$D,Planning!$B2913,'SO Details'!$K:$K,$E2913)</f>
        <v>0</v>
      </c>
      <c r="I2913" s="20">
        <f>IF(COUNTIFS($C:$C,B2913)&gt;1,SUMIFS('Sales Hx'!$Q:$Q,'Sales Hx'!$B:$B,_xlfn.XLOOKUP(B2913,C:C,B:B),'Sales Hx'!$D:$D,Planning!$E2913),SUMIFS('Sales Hx'!$Q:$Q,'Sales Hx'!$B:$B,Planning!$B2913,'Sales Hx'!$D:$D,Planning!$E2913))</f>
        <v>2.8</v>
      </c>
      <c r="J2913" s="16">
        <f>IF(COUNTIFS($C:$C,B2913)&gt;1,SUMIFS('Sales Hx'!$S:$S,'Sales Hx'!$B:$B,_xlfn.XLOOKUP(B2913,C:C,B:B),'Sales Hx'!$D:$D,E2913),SUMIFS('Sales Hx'!$S:$S,'Sales Hx'!$B:$B,$B2913,'Sales Hx'!$D:$D,$E2913))</f>
        <v>7.4342105263157904E-2</v>
      </c>
      <c r="K2913" s="16">
        <f t="shared" si="247"/>
        <v>4.6428571428571432</v>
      </c>
      <c r="L2913" s="12">
        <f>IF(M2913&lt;&gt;"",M2913,IF(COUNTIFS($C:$C,B2913)&gt;1,SUMIFS('Sales Hx'!V:V,'Sales Hx'!$B:$B,_xlfn.XLOOKUP(B2913,C:C,B:B),'Sales Hx'!$D:$D,$E2913),SUMIFS('Sales Hx'!V:V,'Sales Hx'!$B:$B,$B2913,'Sales Hx'!$D:$D,$E2913)))</f>
        <v>0</v>
      </c>
      <c r="M2913" s="12">
        <v>0</v>
      </c>
      <c r="N2913" s="15">
        <f t="shared" si="250"/>
        <v>7.4342105263157904E-2</v>
      </c>
      <c r="O2913" s="21">
        <f t="shared" si="251"/>
        <v>0</v>
      </c>
      <c r="P2913" s="24">
        <v>8.5299999999999994</v>
      </c>
      <c r="Q2913" s="18">
        <f t="shared" si="249"/>
        <v>0</v>
      </c>
      <c r="R2913" s="2">
        <v>1</v>
      </c>
      <c r="S2913" s="2">
        <v>120</v>
      </c>
      <c r="T2913" s="2" t="s">
        <v>4647</v>
      </c>
      <c r="U2913" s="28" t="str">
        <f>IF(G2913=0,"",_xlfn.MINIFS('PO Details'!$I:$I,'PO Details'!$D:$D,Planning!$B2913,'PO Details'!$L:$L,Planning!$E2913))</f>
        <v/>
      </c>
      <c r="V2913" s="29" t="s">
        <v>4640</v>
      </c>
      <c r="W2913" t="str">
        <f t="shared" si="248"/>
        <v/>
      </c>
      <c r="X2913" s="2">
        <v>120</v>
      </c>
    </row>
    <row r="2914" spans="1:24" x14ac:dyDescent="0.25">
      <c r="A2914" s="11" t="s">
        <v>4616</v>
      </c>
      <c r="B2914" s="22" t="s">
        <v>386</v>
      </c>
      <c r="C2914" s="22"/>
      <c r="D2914" s="22" t="s">
        <v>387</v>
      </c>
      <c r="E2914" s="31" t="s">
        <v>2214</v>
      </c>
      <c r="F2914" s="12">
        <f>SUMIFS('Inventory Details'!$H:$H,'Inventory Details'!$B:$B,$B2914,'Inventory Details'!$E:$E,$E2914)</f>
        <v>0</v>
      </c>
      <c r="G2914" s="12">
        <f>SUMIFS('PO Details'!$H:$H,'PO Details'!$D:$D,Planning!$B2914,'PO Details'!$L:$L,$E2914)</f>
        <v>0</v>
      </c>
      <c r="H2914" s="12">
        <f>SUMIFS('SO Details'!$G:$G,'SO Details'!$D:$D,Planning!$B2914,'SO Details'!$K:$K,$E2914)</f>
        <v>0</v>
      </c>
      <c r="I2914" s="20">
        <f>IF(COUNTIFS($C:$C,B2914)&gt;1,SUMIFS('Sales Hx'!$Q:$Q,'Sales Hx'!$B:$B,_xlfn.XLOOKUP(B2914,C:C,B:B),'Sales Hx'!$D:$D,Planning!$E2914),SUMIFS('Sales Hx'!$Q:$Q,'Sales Hx'!$B:$B,Planning!$B2914,'Sales Hx'!$D:$D,Planning!$E2914))</f>
        <v>0</v>
      </c>
      <c r="J2914" s="16">
        <f>IF(COUNTIFS($C:$C,B2914)&gt;1,SUMIFS('Sales Hx'!$S:$S,'Sales Hx'!$B:$B,_xlfn.XLOOKUP(B2914,C:C,B:B),'Sales Hx'!$D:$D,E2914),SUMIFS('Sales Hx'!$S:$S,'Sales Hx'!$B:$B,$B2914,'Sales Hx'!$D:$D,$E2914))</f>
        <v>3.2894736842105261E-2</v>
      </c>
      <c r="K2914" s="16">
        <f t="shared" si="247"/>
        <v>0</v>
      </c>
      <c r="L2914" s="12">
        <f>IF(M2914&lt;&gt;"",M2914,IF(COUNTIFS($C:$C,B2914)&gt;1,SUMIFS('Sales Hx'!V:V,'Sales Hx'!$B:$B,_xlfn.XLOOKUP(B2914,C:C,B:B),'Sales Hx'!$D:$D,$E2914),SUMIFS('Sales Hx'!V:V,'Sales Hx'!$B:$B,$B2914,'Sales Hx'!$D:$D,$E2914)))</f>
        <v>0</v>
      </c>
      <c r="M2914" s="12">
        <v>0</v>
      </c>
      <c r="N2914" s="15">
        <f t="shared" si="250"/>
        <v>3.2894736842105261E-2</v>
      </c>
      <c r="O2914" s="21">
        <f t="shared" si="251"/>
        <v>4</v>
      </c>
      <c r="P2914" s="24">
        <v>8.5299999999999994</v>
      </c>
      <c r="Q2914" s="18">
        <f t="shared" si="249"/>
        <v>34.119999999999997</v>
      </c>
      <c r="R2914" s="2">
        <v>1</v>
      </c>
      <c r="S2914" s="2">
        <v>120</v>
      </c>
      <c r="T2914" s="2" t="s">
        <v>4647</v>
      </c>
      <c r="U2914" s="28" t="str">
        <f>IF(G2914=0,"",_xlfn.MINIFS('PO Details'!$I:$I,'PO Details'!$D:$D,Planning!$B2914,'PO Details'!$L:$L,Planning!$E2914))</f>
        <v/>
      </c>
      <c r="V2914" s="29" t="s">
        <v>4640</v>
      </c>
      <c r="W2914" t="str">
        <f t="shared" si="248"/>
        <v/>
      </c>
      <c r="X2914" s="2">
        <v>120</v>
      </c>
    </row>
    <row r="2915" spans="1:24" x14ac:dyDescent="0.25">
      <c r="A2915" s="11"/>
      <c r="B2915" s="22" t="s">
        <v>2579</v>
      </c>
      <c r="C2915" s="22"/>
      <c r="D2915" s="22"/>
      <c r="E2915" s="31" t="s">
        <v>119</v>
      </c>
      <c r="F2915" s="12">
        <f>SUMIFS('Inventory Details'!$H:$H,'Inventory Details'!$B:$B,$B2915,'Inventory Details'!$E:$E,$E2915)</f>
        <v>0</v>
      </c>
      <c r="G2915" s="12">
        <f>SUMIFS('PO Details'!$H:$H,'PO Details'!$D:$D,Planning!$B2915,'PO Details'!$L:$L,$E2915)</f>
        <v>0</v>
      </c>
      <c r="H2915" s="12">
        <f>SUMIFS('SO Details'!$G:$G,'SO Details'!$D:$D,Planning!$B2915,'SO Details'!$K:$K,$E2915)</f>
        <v>0</v>
      </c>
      <c r="I2915" s="20">
        <f>IF(COUNTIFS($C:$C,B2915)&gt;1,SUMIFS('Sales Hx'!$Q:$Q,'Sales Hx'!$B:$B,_xlfn.XLOOKUP(B2915,C:C,B:B),'Sales Hx'!$D:$D,Planning!$E2915),SUMIFS('Sales Hx'!$Q:$Q,'Sales Hx'!$B:$B,Planning!$B2915,'Sales Hx'!$D:$D,Planning!$E2915))</f>
        <v>0</v>
      </c>
      <c r="J2915" s="16">
        <f>IF(COUNTIFS($C:$C,B2915)&gt;1,SUMIFS('Sales Hx'!$S:$S,'Sales Hx'!$B:$B,_xlfn.XLOOKUP(B2915,C:C,B:B),'Sales Hx'!$D:$D,E2915),SUMIFS('Sales Hx'!$S:$S,'Sales Hx'!$B:$B,$B2915,'Sales Hx'!$D:$D,$E2915))</f>
        <v>6.5789473684210523E-2</v>
      </c>
      <c r="K2915" s="16">
        <f t="shared" si="247"/>
        <v>0</v>
      </c>
      <c r="L2915" s="12">
        <f>IF(M2915&lt;&gt;"",M2915,IF(COUNTIFS($C:$C,B2915)&gt;1,SUMIFS('Sales Hx'!V:V,'Sales Hx'!$B:$B,_xlfn.XLOOKUP(B2915,C:C,B:B),'Sales Hx'!$D:$D,$E2915),SUMIFS('Sales Hx'!V:V,'Sales Hx'!$B:$B,$B2915,'Sales Hx'!$D:$D,$E2915)))</f>
        <v>0</v>
      </c>
      <c r="M2915" s="12">
        <v>0</v>
      </c>
      <c r="N2915" s="15">
        <f t="shared" si="250"/>
        <v>6.5789473684210523E-2</v>
      </c>
      <c r="O2915" s="21">
        <f t="shared" si="251"/>
        <v>8</v>
      </c>
      <c r="P2915" s="24">
        <v>0</v>
      </c>
      <c r="Q2915" s="18">
        <f t="shared" si="249"/>
        <v>0</v>
      </c>
      <c r="R2915" s="2">
        <v>1</v>
      </c>
      <c r="S2915" s="2">
        <v>120</v>
      </c>
      <c r="T2915" s="2" t="s">
        <v>4647</v>
      </c>
      <c r="U2915" s="28" t="str">
        <f>IF(G2915=0,"",_xlfn.MINIFS('PO Details'!$I:$I,'PO Details'!$D:$D,Planning!$B2915,'PO Details'!$L:$L,Planning!$E2915))</f>
        <v/>
      </c>
      <c r="V2915" s="29" t="s">
        <v>4640</v>
      </c>
      <c r="W2915" t="str">
        <f t="shared" si="248"/>
        <v>Max</v>
      </c>
      <c r="X2915" s="2">
        <v>120</v>
      </c>
    </row>
    <row r="2916" spans="1:24" x14ac:dyDescent="0.25">
      <c r="A2916" s="11" t="s">
        <v>4619</v>
      </c>
      <c r="B2916" s="22" t="s">
        <v>388</v>
      </c>
      <c r="C2916" s="22"/>
      <c r="D2916" s="22" t="s">
        <v>389</v>
      </c>
      <c r="E2916" s="31" t="s">
        <v>106</v>
      </c>
      <c r="F2916" s="12">
        <f>SUMIFS('Inventory Details'!$H:$H,'Inventory Details'!$B:$B,$B2916,'Inventory Details'!$E:$E,$E2916)</f>
        <v>0</v>
      </c>
      <c r="G2916" s="12">
        <f>SUMIFS('PO Details'!$H:$H,'PO Details'!$D:$D,Planning!$B2916,'PO Details'!$L:$L,$E2916)</f>
        <v>516</v>
      </c>
      <c r="H2916" s="12">
        <f>SUMIFS('SO Details'!$G:$G,'SO Details'!$D:$D,Planning!$B2916,'SO Details'!$K:$K,$E2916)</f>
        <v>3</v>
      </c>
      <c r="I2916" s="20">
        <f>IF(COUNTIFS($C:$C,B2916)&gt;1,SUMIFS('Sales Hx'!$Q:$Q,'Sales Hx'!$B:$B,_xlfn.XLOOKUP(B2916,C:C,B:B),'Sales Hx'!$D:$D,Planning!$E2916),SUMIFS('Sales Hx'!$Q:$Q,'Sales Hx'!$B:$B,Planning!$B2916,'Sales Hx'!$D:$D,Planning!$E2916))</f>
        <v>172.2</v>
      </c>
      <c r="J2916" s="16">
        <f>IF(COUNTIFS($C:$C,B2916)&gt;1,SUMIFS('Sales Hx'!$S:$S,'Sales Hx'!$B:$B,_xlfn.XLOOKUP(B2916,C:C,B:B),'Sales Hx'!$D:$D,E2916),SUMIFS('Sales Hx'!$S:$S,'Sales Hx'!$B:$B,$B2916,'Sales Hx'!$D:$D,$E2916))</f>
        <v>2.518092105263158</v>
      </c>
      <c r="K2916" s="16">
        <f t="shared" si="247"/>
        <v>2.996515679442509</v>
      </c>
      <c r="L2916" s="12">
        <f>IF(M2916&lt;&gt;"",M2916,IF(COUNTIFS($C:$C,B2916)&gt;1,SUMIFS('Sales Hx'!V:V,'Sales Hx'!$B:$B,_xlfn.XLOOKUP(B2916,C:C,B:B),'Sales Hx'!$D:$D,$E2916),SUMIFS('Sales Hx'!V:V,'Sales Hx'!$B:$B,$B2916,'Sales Hx'!$D:$D,$E2916)))</f>
        <v>0</v>
      </c>
      <c r="M2916" s="12">
        <v>0</v>
      </c>
      <c r="N2916" s="15">
        <f t="shared" si="250"/>
        <v>2.518092105263158</v>
      </c>
      <c r="O2916" s="21">
        <f t="shared" si="251"/>
        <v>0</v>
      </c>
      <c r="P2916" s="24">
        <v>18</v>
      </c>
      <c r="Q2916" s="18">
        <f t="shared" si="249"/>
        <v>0</v>
      </c>
      <c r="R2916" s="2">
        <v>1</v>
      </c>
      <c r="S2916" s="2">
        <v>90</v>
      </c>
      <c r="T2916" s="2" t="s">
        <v>4647</v>
      </c>
      <c r="U2916" s="28">
        <f>IF(G2916=0,"",_xlfn.MINIFS('PO Details'!$I:$I,'PO Details'!$D:$D,Planning!$B2916,'PO Details'!$L:$L,Planning!$E2916))</f>
        <v>45443</v>
      </c>
      <c r="V2916" s="29" t="s">
        <v>4639</v>
      </c>
      <c r="W2916" t="str">
        <f t="shared" si="248"/>
        <v/>
      </c>
      <c r="X2916" s="2">
        <v>120</v>
      </c>
    </row>
    <row r="2917" spans="1:24" x14ac:dyDescent="0.25">
      <c r="A2917" s="11" t="s">
        <v>4619</v>
      </c>
      <c r="B2917" s="22" t="s">
        <v>388</v>
      </c>
      <c r="C2917" s="22"/>
      <c r="D2917" s="22" t="s">
        <v>389</v>
      </c>
      <c r="E2917" s="31" t="s">
        <v>119</v>
      </c>
      <c r="F2917" s="12">
        <f>SUMIFS('Inventory Details'!$H:$H,'Inventory Details'!$B:$B,$B2917,'Inventory Details'!$E:$E,$E2917)</f>
        <v>0</v>
      </c>
      <c r="G2917" s="12">
        <f>SUMIFS('PO Details'!$H:$H,'PO Details'!$D:$D,Planning!$B2917,'PO Details'!$L:$L,$E2917)</f>
        <v>60</v>
      </c>
      <c r="H2917" s="12">
        <f>SUMIFS('SO Details'!$G:$G,'SO Details'!$D:$D,Planning!$B2917,'SO Details'!$K:$K,$E2917)</f>
        <v>0</v>
      </c>
      <c r="I2917" s="20">
        <f>IF(COUNTIFS($C:$C,B2917)&gt;1,SUMIFS('Sales Hx'!$Q:$Q,'Sales Hx'!$B:$B,_xlfn.XLOOKUP(B2917,C:C,B:B),'Sales Hx'!$D:$D,Planning!$E2917),SUMIFS('Sales Hx'!$Q:$Q,'Sales Hx'!$B:$B,Planning!$B2917,'Sales Hx'!$D:$D,Planning!$E2917))</f>
        <v>18.2</v>
      </c>
      <c r="J2917" s="16">
        <f>IF(COUNTIFS($C:$C,B2917)&gt;1,SUMIFS('Sales Hx'!$S:$S,'Sales Hx'!$B:$B,_xlfn.XLOOKUP(B2917,C:C,B:B),'Sales Hx'!$D:$D,E2917),SUMIFS('Sales Hx'!$S:$S,'Sales Hx'!$B:$B,$B2917,'Sales Hx'!$D:$D,$E2917))</f>
        <v>0.34539473684210525</v>
      </c>
      <c r="K2917" s="16">
        <f t="shared" si="247"/>
        <v>3.296703296703297</v>
      </c>
      <c r="L2917" s="12">
        <f>IF(M2917&lt;&gt;"",M2917,IF(COUNTIFS($C:$C,B2917)&gt;1,SUMIFS('Sales Hx'!V:V,'Sales Hx'!$B:$B,_xlfn.XLOOKUP(B2917,C:C,B:B),'Sales Hx'!$D:$D,$E2917),SUMIFS('Sales Hx'!V:V,'Sales Hx'!$B:$B,$B2917,'Sales Hx'!$D:$D,$E2917)))</f>
        <v>0</v>
      </c>
      <c r="M2917" s="12">
        <v>0</v>
      </c>
      <c r="N2917" s="15">
        <f t="shared" si="250"/>
        <v>0.34539473684210525</v>
      </c>
      <c r="O2917" s="21">
        <f t="shared" si="251"/>
        <v>0</v>
      </c>
      <c r="P2917" s="24">
        <v>18</v>
      </c>
      <c r="Q2917" s="18">
        <f t="shared" si="249"/>
        <v>0</v>
      </c>
      <c r="R2917" s="2">
        <v>1</v>
      </c>
      <c r="S2917" s="2">
        <v>90</v>
      </c>
      <c r="T2917" s="2" t="s">
        <v>4647</v>
      </c>
      <c r="U2917" s="28">
        <f>IF(G2917=0,"",_xlfn.MINIFS('PO Details'!$I:$I,'PO Details'!$D:$D,Planning!$B2917,'PO Details'!$L:$L,Planning!$E2917))</f>
        <v>45443</v>
      </c>
      <c r="V2917" s="29" t="s">
        <v>4639</v>
      </c>
      <c r="W2917" t="str">
        <f t="shared" si="248"/>
        <v/>
      </c>
      <c r="X2917" s="2">
        <v>120</v>
      </c>
    </row>
    <row r="2918" spans="1:24" x14ac:dyDescent="0.25">
      <c r="A2918" s="11" t="s">
        <v>4619</v>
      </c>
      <c r="B2918" s="22" t="s">
        <v>388</v>
      </c>
      <c r="C2918" s="22"/>
      <c r="D2918" s="22" t="s">
        <v>389</v>
      </c>
      <c r="E2918" s="31" t="s">
        <v>15</v>
      </c>
      <c r="F2918" s="12">
        <f>SUMIFS('Inventory Details'!$H:$H,'Inventory Details'!$B:$B,$B2918,'Inventory Details'!$E:$E,$E2918)</f>
        <v>175</v>
      </c>
      <c r="G2918" s="12">
        <f>SUMIFS('PO Details'!$H:$H,'PO Details'!$D:$D,Planning!$B2918,'PO Details'!$L:$L,$E2918)</f>
        <v>260</v>
      </c>
      <c r="H2918" s="12">
        <f>SUMIFS('SO Details'!$G:$G,'SO Details'!$D:$D,Planning!$B2918,'SO Details'!$K:$K,$E2918)</f>
        <v>0</v>
      </c>
      <c r="I2918" s="20">
        <f>IF(COUNTIFS($C:$C,B2918)&gt;1,SUMIFS('Sales Hx'!$Q:$Q,'Sales Hx'!$B:$B,_xlfn.XLOOKUP(B2918,C:C,B:B),'Sales Hx'!$D:$D,Planning!$E2918),SUMIFS('Sales Hx'!$Q:$Q,'Sales Hx'!$B:$B,Planning!$B2918,'Sales Hx'!$D:$D,Planning!$E2918))</f>
        <v>14</v>
      </c>
      <c r="J2918" s="16">
        <f>IF(COUNTIFS($C:$C,B2918)&gt;1,SUMIFS('Sales Hx'!$S:$S,'Sales Hx'!$B:$B,_xlfn.XLOOKUP(B2918,C:C,B:B),'Sales Hx'!$D:$D,E2918),SUMIFS('Sales Hx'!$S:$S,'Sales Hx'!$B:$B,$B2918,'Sales Hx'!$D:$D,$E2918))</f>
        <v>0.48245614035087719</v>
      </c>
      <c r="K2918" s="16">
        <f t="shared" si="247"/>
        <v>31.071428571428573</v>
      </c>
      <c r="L2918" s="12">
        <f>IF(M2918&lt;&gt;"",M2918,IF(COUNTIFS($C:$C,B2918)&gt;1,SUMIFS('Sales Hx'!V:V,'Sales Hx'!$B:$B,_xlfn.XLOOKUP(B2918,C:C,B:B),'Sales Hx'!$D:$D,$E2918),SUMIFS('Sales Hx'!V:V,'Sales Hx'!$B:$B,$B2918,'Sales Hx'!$D:$D,$E2918)))</f>
        <v>0</v>
      </c>
      <c r="M2918" s="12">
        <v>0</v>
      </c>
      <c r="N2918" s="15">
        <f t="shared" si="250"/>
        <v>0.48245614035087719</v>
      </c>
      <c r="O2918" s="21">
        <f t="shared" si="251"/>
        <v>0</v>
      </c>
      <c r="P2918" s="24">
        <v>18</v>
      </c>
      <c r="Q2918" s="18">
        <f t="shared" si="249"/>
        <v>0</v>
      </c>
      <c r="R2918" s="2">
        <v>1</v>
      </c>
      <c r="S2918" s="2">
        <v>90</v>
      </c>
      <c r="T2918" s="2" t="s">
        <v>4647</v>
      </c>
      <c r="U2918" s="28">
        <f>IF(G2918=0,"",_xlfn.MINIFS('PO Details'!$I:$I,'PO Details'!$D:$D,Planning!$B2918,'PO Details'!$L:$L,Planning!$E2918))</f>
        <v>45397</v>
      </c>
      <c r="V2918" s="29" t="s">
        <v>4639</v>
      </c>
      <c r="W2918" t="str">
        <f t="shared" si="248"/>
        <v>Max</v>
      </c>
      <c r="X2918" s="2">
        <v>120</v>
      </c>
    </row>
    <row r="2919" spans="1:24" x14ac:dyDescent="0.25">
      <c r="A2919" s="11" t="s">
        <v>4619</v>
      </c>
      <c r="B2919" s="22" t="s">
        <v>388</v>
      </c>
      <c r="C2919" s="22"/>
      <c r="D2919" s="22" t="s">
        <v>389</v>
      </c>
      <c r="E2919" s="31" t="s">
        <v>113</v>
      </c>
      <c r="F2919" s="12">
        <f>SUMIFS('Inventory Details'!$H:$H,'Inventory Details'!$B:$B,$B2919,'Inventory Details'!$E:$E,$E2919)</f>
        <v>56</v>
      </c>
      <c r="G2919" s="12">
        <f>SUMIFS('PO Details'!$H:$H,'PO Details'!$D:$D,Planning!$B2919,'PO Details'!$L:$L,$E2919)</f>
        <v>255</v>
      </c>
      <c r="H2919" s="12">
        <f>SUMIFS('SO Details'!$G:$G,'SO Details'!$D:$D,Planning!$B2919,'SO Details'!$K:$K,$E2919)</f>
        <v>4</v>
      </c>
      <c r="I2919" s="20">
        <f>IF(COUNTIFS($C:$C,B2919)&gt;1,SUMIFS('Sales Hx'!$Q:$Q,'Sales Hx'!$B:$B,_xlfn.XLOOKUP(B2919,C:C,B:B),'Sales Hx'!$D:$D,Planning!$E2919),SUMIFS('Sales Hx'!$Q:$Q,'Sales Hx'!$B:$B,Planning!$B2919,'Sales Hx'!$D:$D,Planning!$E2919))</f>
        <v>110.6</v>
      </c>
      <c r="J2919" s="16">
        <f>IF(COUNTIFS($C:$C,B2919)&gt;1,SUMIFS('Sales Hx'!$S:$S,'Sales Hx'!$B:$B,_xlfn.XLOOKUP(B2919,C:C,B:B),'Sales Hx'!$D:$D,E2919),SUMIFS('Sales Hx'!$S:$S,'Sales Hx'!$B:$B,$B2919,'Sales Hx'!$D:$D,$E2919))</f>
        <v>1.2872807017543859</v>
      </c>
      <c r="K2919" s="16">
        <f t="shared" si="247"/>
        <v>2.8119349005424956</v>
      </c>
      <c r="L2919" s="12">
        <f>IF(M2919&lt;&gt;"",M2919,IF(COUNTIFS($C:$C,B2919)&gt;1,SUMIFS('Sales Hx'!V:V,'Sales Hx'!$B:$B,_xlfn.XLOOKUP(B2919,C:C,B:B),'Sales Hx'!$D:$D,$E2919),SUMIFS('Sales Hx'!V:V,'Sales Hx'!$B:$B,$B2919,'Sales Hx'!$D:$D,$E2919)))</f>
        <v>0</v>
      </c>
      <c r="M2919" s="12">
        <v>0</v>
      </c>
      <c r="N2919" s="15">
        <f t="shared" si="250"/>
        <v>1.2872807017543859</v>
      </c>
      <c r="O2919" s="21">
        <f t="shared" si="251"/>
        <v>0</v>
      </c>
      <c r="P2919" s="24">
        <v>18</v>
      </c>
      <c r="Q2919" s="18">
        <f t="shared" si="249"/>
        <v>0</v>
      </c>
      <c r="R2919" s="2">
        <v>1</v>
      </c>
      <c r="S2919" s="2">
        <v>90</v>
      </c>
      <c r="T2919" s="2" t="s">
        <v>4647</v>
      </c>
      <c r="U2919" s="28">
        <f>IF(G2919=0,"",_xlfn.MINIFS('PO Details'!$I:$I,'PO Details'!$D:$D,Planning!$B2919,'PO Details'!$L:$L,Planning!$E2919))</f>
        <v>45474</v>
      </c>
      <c r="V2919" s="29" t="s">
        <v>4639</v>
      </c>
      <c r="W2919" t="str">
        <f t="shared" si="248"/>
        <v/>
      </c>
      <c r="X2919" s="2">
        <v>120</v>
      </c>
    </row>
    <row r="2920" spans="1:24" x14ac:dyDescent="0.25">
      <c r="A2920" s="11" t="s">
        <v>4619</v>
      </c>
      <c r="B2920" s="22" t="s">
        <v>388</v>
      </c>
      <c r="C2920" s="22"/>
      <c r="D2920" s="22" t="s">
        <v>389</v>
      </c>
      <c r="E2920" s="31" t="s">
        <v>4746</v>
      </c>
      <c r="F2920" s="12">
        <f>SUMIFS('Inventory Details'!$H:$H,'Inventory Details'!$B:$B,$B2920,'Inventory Details'!$E:$E,$E2920)</f>
        <v>0</v>
      </c>
      <c r="G2920" s="12">
        <f>SUMIFS('PO Details'!$H:$H,'PO Details'!$D:$D,Planning!$B2920,'PO Details'!$L:$L,$E2920)</f>
        <v>657</v>
      </c>
      <c r="H2920" s="12">
        <f>SUMIFS('SO Details'!$G:$G,'SO Details'!$D:$D,Planning!$B2920,'SO Details'!$K:$K,$E2920)</f>
        <v>21</v>
      </c>
      <c r="I2920" s="20">
        <f>IF(COUNTIFS($C:$C,B2920)&gt;1,SUMIFS('Sales Hx'!$Q:$Q,'Sales Hx'!$B:$B,_xlfn.XLOOKUP(B2920,C:C,B:B),'Sales Hx'!$D:$D,Planning!$E2920),SUMIFS('Sales Hx'!$Q:$Q,'Sales Hx'!$B:$B,Planning!$B2920,'Sales Hx'!$D:$D,Planning!$E2920))</f>
        <v>334.6</v>
      </c>
      <c r="J2920" s="16">
        <f>IF(COUNTIFS($C:$C,B2920)&gt;1,SUMIFS('Sales Hx'!$S:$S,'Sales Hx'!$B:$B,_xlfn.XLOOKUP(B2920,C:C,B:B),'Sales Hx'!$D:$D,E2920),SUMIFS('Sales Hx'!$S:$S,'Sales Hx'!$B:$B,$B2920,'Sales Hx'!$D:$D,$E2920))</f>
        <v>2.9559210526315791</v>
      </c>
      <c r="K2920" s="16">
        <f t="shared" si="247"/>
        <v>1.9635385534967125</v>
      </c>
      <c r="L2920" s="12">
        <f>IF(M2920&lt;&gt;"",M2920,IF(COUNTIFS($C:$C,B2920)&gt;1,SUMIFS('Sales Hx'!V:V,'Sales Hx'!$B:$B,_xlfn.XLOOKUP(B2920,C:C,B:B),'Sales Hx'!$D:$D,$E2920),SUMIFS('Sales Hx'!V:V,'Sales Hx'!$B:$B,$B2920,'Sales Hx'!$D:$D,$E2920)))</f>
        <v>0</v>
      </c>
      <c r="M2920" s="12">
        <v>0</v>
      </c>
      <c r="N2920" s="15">
        <f t="shared" si="250"/>
        <v>2.9559210526315791</v>
      </c>
      <c r="O2920" s="21">
        <f t="shared" si="251"/>
        <v>0</v>
      </c>
      <c r="P2920" s="24">
        <v>18</v>
      </c>
      <c r="Q2920" s="18">
        <f t="shared" si="249"/>
        <v>0</v>
      </c>
      <c r="R2920" s="2">
        <v>1</v>
      </c>
      <c r="S2920" s="2">
        <v>90</v>
      </c>
      <c r="T2920" s="2" t="s">
        <v>4647</v>
      </c>
      <c r="U2920" s="28">
        <f>IF(G2920=0,"",_xlfn.MINIFS('PO Details'!$I:$I,'PO Details'!$D:$D,Planning!$B2920,'PO Details'!$L:$L,Planning!$E2920))</f>
        <v>45458</v>
      </c>
      <c r="V2920" s="29" t="s">
        <v>4639</v>
      </c>
      <c r="W2920" t="str">
        <f t="shared" si="248"/>
        <v/>
      </c>
      <c r="X2920" s="2">
        <v>120</v>
      </c>
    </row>
    <row r="2921" spans="1:24" x14ac:dyDescent="0.25">
      <c r="A2921" s="11" t="s">
        <v>4619</v>
      </c>
      <c r="B2921" s="22" t="s">
        <v>388</v>
      </c>
      <c r="C2921" s="22"/>
      <c r="D2921" s="22" t="s">
        <v>389</v>
      </c>
      <c r="E2921" s="31" t="s">
        <v>109</v>
      </c>
      <c r="F2921" s="12">
        <f>SUMIFS('Inventory Details'!$H:$H,'Inventory Details'!$B:$B,$B2921,'Inventory Details'!$E:$E,$E2921)</f>
        <v>51</v>
      </c>
      <c r="G2921" s="12">
        <f>SUMIFS('PO Details'!$H:$H,'PO Details'!$D:$D,Planning!$B2921,'PO Details'!$L:$L,$E2921)</f>
        <v>42</v>
      </c>
      <c r="H2921" s="12">
        <f>SUMIFS('SO Details'!$G:$G,'SO Details'!$D:$D,Planning!$B2921,'SO Details'!$K:$K,$E2921)</f>
        <v>1</v>
      </c>
      <c r="I2921" s="20">
        <f>IF(COUNTIFS($C:$C,B2921)&gt;1,SUMIFS('Sales Hx'!$Q:$Q,'Sales Hx'!$B:$B,_xlfn.XLOOKUP(B2921,C:C,B:B),'Sales Hx'!$D:$D,Planning!$E2921),SUMIFS('Sales Hx'!$Q:$Q,'Sales Hx'!$B:$B,Planning!$B2921,'Sales Hx'!$D:$D,Planning!$E2921))</f>
        <v>39.199999999999996</v>
      </c>
      <c r="J2921" s="16">
        <f>IF(COUNTIFS($C:$C,B2921)&gt;1,SUMIFS('Sales Hx'!$S:$S,'Sales Hx'!$B:$B,_xlfn.XLOOKUP(B2921,C:C,B:B),'Sales Hx'!$D:$D,E2921),SUMIFS('Sales Hx'!$S:$S,'Sales Hx'!$B:$B,$B2921,'Sales Hx'!$D:$D,$E2921))</f>
        <v>0.73903508771929838</v>
      </c>
      <c r="K2921" s="16">
        <f t="shared" si="247"/>
        <v>2.3724489795918369</v>
      </c>
      <c r="L2921" s="12">
        <f>IF(M2921&lt;&gt;"",M2921,IF(COUNTIFS($C:$C,B2921)&gt;1,SUMIFS('Sales Hx'!V:V,'Sales Hx'!$B:$B,_xlfn.XLOOKUP(B2921,C:C,B:B),'Sales Hx'!$D:$D,$E2921),SUMIFS('Sales Hx'!V:V,'Sales Hx'!$B:$B,$B2921,'Sales Hx'!$D:$D,$E2921)))</f>
        <v>0</v>
      </c>
      <c r="M2921" s="12">
        <v>0</v>
      </c>
      <c r="N2921" s="15">
        <f t="shared" si="250"/>
        <v>0.73903508771929838</v>
      </c>
      <c r="O2921" s="21">
        <f t="shared" si="251"/>
        <v>0</v>
      </c>
      <c r="P2921" s="24">
        <v>18</v>
      </c>
      <c r="Q2921" s="18">
        <f t="shared" si="249"/>
        <v>0</v>
      </c>
      <c r="R2921" s="2">
        <v>1</v>
      </c>
      <c r="S2921" s="2">
        <v>90</v>
      </c>
      <c r="T2921" s="2" t="s">
        <v>4647</v>
      </c>
      <c r="U2921" s="28">
        <f>IF(G2921=0,"",_xlfn.MINIFS('PO Details'!$I:$I,'PO Details'!$D:$D,Planning!$B2921,'PO Details'!$L:$L,Planning!$E2921))</f>
        <v>45517</v>
      </c>
      <c r="V2921" s="29" t="s">
        <v>4639</v>
      </c>
      <c r="W2921" t="str">
        <f t="shared" si="248"/>
        <v/>
      </c>
      <c r="X2921" s="2">
        <v>120</v>
      </c>
    </row>
    <row r="2922" spans="1:24" x14ac:dyDescent="0.25">
      <c r="A2922" s="11" t="s">
        <v>4619</v>
      </c>
      <c r="B2922" s="22" t="s">
        <v>388</v>
      </c>
      <c r="C2922" s="22"/>
      <c r="D2922" s="22" t="s">
        <v>389</v>
      </c>
      <c r="E2922" s="31" t="s">
        <v>752</v>
      </c>
      <c r="F2922" s="12">
        <f>SUMIFS('Inventory Details'!$H:$H,'Inventory Details'!$B:$B,$B2922,'Inventory Details'!$E:$E,$E2922)</f>
        <v>1</v>
      </c>
      <c r="G2922" s="12">
        <f>SUMIFS('PO Details'!$H:$H,'PO Details'!$D:$D,Planning!$B2922,'PO Details'!$L:$L,$E2922)</f>
        <v>0</v>
      </c>
      <c r="H2922" s="12">
        <f>SUMIFS('SO Details'!$G:$G,'SO Details'!$D:$D,Planning!$B2922,'SO Details'!$K:$K,$E2922)</f>
        <v>0</v>
      </c>
      <c r="I2922" s="20">
        <f>IF(COUNTIFS($C:$C,B2922)&gt;1,SUMIFS('Sales Hx'!$Q:$Q,'Sales Hx'!$B:$B,_xlfn.XLOOKUP(B2922,C:C,B:B),'Sales Hx'!$D:$D,Planning!$E2922),SUMIFS('Sales Hx'!$Q:$Q,'Sales Hx'!$B:$B,Planning!$B2922,'Sales Hx'!$D:$D,Planning!$E2922))</f>
        <v>0</v>
      </c>
      <c r="J2922" s="16">
        <f>IF(COUNTIFS($C:$C,B2922)&gt;1,SUMIFS('Sales Hx'!$S:$S,'Sales Hx'!$B:$B,_xlfn.XLOOKUP(B2922,C:C,B:B),'Sales Hx'!$D:$D,E2922),SUMIFS('Sales Hx'!$S:$S,'Sales Hx'!$B:$B,$B2922,'Sales Hx'!$D:$D,$E2922))</f>
        <v>0</v>
      </c>
      <c r="K2922" s="16">
        <f t="shared" si="247"/>
        <v>0</v>
      </c>
      <c r="L2922" s="12">
        <f>IF(M2922&lt;&gt;"",M2922,IF(COUNTIFS($C:$C,B2922)&gt;1,SUMIFS('Sales Hx'!V:V,'Sales Hx'!$B:$B,_xlfn.XLOOKUP(B2922,C:C,B:B),'Sales Hx'!$D:$D,$E2922),SUMIFS('Sales Hx'!V:V,'Sales Hx'!$B:$B,$B2922,'Sales Hx'!$D:$D,$E2922)))</f>
        <v>0</v>
      </c>
      <c r="M2922" s="12">
        <v>0</v>
      </c>
      <c r="N2922" s="15">
        <f t="shared" si="250"/>
        <v>0</v>
      </c>
      <c r="O2922" s="21">
        <f t="shared" si="251"/>
        <v>0</v>
      </c>
      <c r="P2922" s="24">
        <v>18</v>
      </c>
      <c r="Q2922" s="18">
        <f t="shared" si="249"/>
        <v>0</v>
      </c>
      <c r="R2922" s="2">
        <v>1</v>
      </c>
      <c r="S2922" s="2">
        <v>90</v>
      </c>
      <c r="T2922" s="2" t="s">
        <v>4647</v>
      </c>
      <c r="U2922" s="28" t="str">
        <f>IF(G2922=0,"",_xlfn.MINIFS('PO Details'!$I:$I,'PO Details'!$D:$D,Planning!$B2922,'PO Details'!$L:$L,Planning!$E2922))</f>
        <v/>
      </c>
      <c r="V2922" s="29" t="s">
        <v>4639</v>
      </c>
      <c r="W2922" t="str">
        <f t="shared" si="248"/>
        <v/>
      </c>
      <c r="X2922" s="2">
        <v>120</v>
      </c>
    </row>
    <row r="2923" spans="1:24" x14ac:dyDescent="0.25">
      <c r="A2923" s="11" t="s">
        <v>4619</v>
      </c>
      <c r="B2923" s="22" t="s">
        <v>388</v>
      </c>
      <c r="C2923" s="22"/>
      <c r="D2923" s="22" t="s">
        <v>389</v>
      </c>
      <c r="E2923" s="31" t="s">
        <v>1201</v>
      </c>
      <c r="F2923" s="12">
        <f>SUMIFS('Inventory Details'!$H:$H,'Inventory Details'!$B:$B,$B2923,'Inventory Details'!$E:$E,$E2923)</f>
        <v>42</v>
      </c>
      <c r="G2923" s="12">
        <f>SUMIFS('PO Details'!$H:$H,'PO Details'!$D:$D,Planning!$B2923,'PO Details'!$L:$L,$E2923)</f>
        <v>0</v>
      </c>
      <c r="H2923" s="12">
        <f>SUMIFS('SO Details'!$G:$G,'SO Details'!$D:$D,Planning!$B2923,'SO Details'!$K:$K,$E2923)</f>
        <v>0</v>
      </c>
      <c r="I2923" s="20">
        <f>IF(COUNTIFS($C:$C,B2923)&gt;1,SUMIFS('Sales Hx'!$Q:$Q,'Sales Hx'!$B:$B,_xlfn.XLOOKUP(B2923,C:C,B:B),'Sales Hx'!$D:$D,Planning!$E2923),SUMIFS('Sales Hx'!$Q:$Q,'Sales Hx'!$B:$B,Planning!$B2923,'Sales Hx'!$D:$D,Planning!$E2923))</f>
        <v>0</v>
      </c>
      <c r="J2923" s="16">
        <f>IF(COUNTIFS($C:$C,B2923)&gt;1,SUMIFS('Sales Hx'!$S:$S,'Sales Hx'!$B:$B,_xlfn.XLOOKUP(B2923,C:C,B:B),'Sales Hx'!$D:$D,E2923),SUMIFS('Sales Hx'!$S:$S,'Sales Hx'!$B:$B,$B2923,'Sales Hx'!$D:$D,$E2923))</f>
        <v>0</v>
      </c>
      <c r="K2923" s="16">
        <f t="shared" si="247"/>
        <v>0</v>
      </c>
      <c r="L2923" s="12">
        <f>IF(M2923&lt;&gt;"",M2923,IF(COUNTIFS($C:$C,B2923)&gt;1,SUMIFS('Sales Hx'!V:V,'Sales Hx'!$B:$B,_xlfn.XLOOKUP(B2923,C:C,B:B),'Sales Hx'!$D:$D,$E2923),SUMIFS('Sales Hx'!V:V,'Sales Hx'!$B:$B,$B2923,'Sales Hx'!$D:$D,$E2923)))</f>
        <v>0</v>
      </c>
      <c r="M2923" s="12">
        <v>0</v>
      </c>
      <c r="N2923" s="15">
        <f t="shared" si="250"/>
        <v>0</v>
      </c>
      <c r="O2923" s="21">
        <f t="shared" si="251"/>
        <v>0</v>
      </c>
      <c r="P2923" s="24">
        <v>18</v>
      </c>
      <c r="Q2923" s="18">
        <f t="shared" si="249"/>
        <v>0</v>
      </c>
      <c r="R2923" s="2">
        <v>1</v>
      </c>
      <c r="S2923" s="2">
        <v>90</v>
      </c>
      <c r="T2923" s="2" t="s">
        <v>4647</v>
      </c>
      <c r="U2923" s="28" t="str">
        <f>IF(G2923=0,"",_xlfn.MINIFS('PO Details'!$I:$I,'PO Details'!$D:$D,Planning!$B2923,'PO Details'!$L:$L,Planning!$E2923))</f>
        <v/>
      </c>
      <c r="V2923" s="29" t="s">
        <v>4639</v>
      </c>
      <c r="W2923" t="str">
        <f t="shared" si="248"/>
        <v/>
      </c>
      <c r="X2923" s="2">
        <v>120</v>
      </c>
    </row>
    <row r="2924" spans="1:24" x14ac:dyDescent="0.25">
      <c r="A2924" s="11" t="s">
        <v>4619</v>
      </c>
      <c r="B2924" s="22" t="s">
        <v>388</v>
      </c>
      <c r="C2924" s="22"/>
      <c r="D2924" s="22" t="s">
        <v>389</v>
      </c>
      <c r="E2924" s="31" t="s">
        <v>820</v>
      </c>
      <c r="F2924" s="12">
        <f>SUMIFS('Inventory Details'!$H:$H,'Inventory Details'!$B:$B,$B2924,'Inventory Details'!$E:$E,$E2924)</f>
        <v>26</v>
      </c>
      <c r="G2924" s="12">
        <f>SUMIFS('PO Details'!$H:$H,'PO Details'!$D:$D,Planning!$B2924,'PO Details'!$L:$L,$E2924)</f>
        <v>6</v>
      </c>
      <c r="H2924" s="12">
        <f>SUMIFS('SO Details'!$G:$G,'SO Details'!$D:$D,Planning!$B2924,'SO Details'!$K:$K,$E2924)</f>
        <v>2</v>
      </c>
      <c r="I2924" s="20">
        <f>IF(COUNTIFS($C:$C,B2924)&gt;1,SUMIFS('Sales Hx'!$Q:$Q,'Sales Hx'!$B:$B,_xlfn.XLOOKUP(B2924,C:C,B:B),'Sales Hx'!$D:$D,Planning!$E2924),SUMIFS('Sales Hx'!$Q:$Q,'Sales Hx'!$B:$B,Planning!$B2924,'Sales Hx'!$D:$D,Planning!$E2924))</f>
        <v>5.6</v>
      </c>
      <c r="J2924" s="16">
        <f>IF(COUNTIFS($C:$C,B2924)&gt;1,SUMIFS('Sales Hx'!$S:$S,'Sales Hx'!$B:$B,_xlfn.XLOOKUP(B2924,C:C,B:B),'Sales Hx'!$D:$D,E2924),SUMIFS('Sales Hx'!$S:$S,'Sales Hx'!$B:$B,$B2924,'Sales Hx'!$D:$D,$E2924))</f>
        <v>0.10789473684210527</v>
      </c>
      <c r="K2924" s="16">
        <f t="shared" ref="K2924:K2987" si="252">IFERROR((F2924+G2924)/I2924,0)</f>
        <v>5.7142857142857144</v>
      </c>
      <c r="L2924" s="12">
        <f>IF(M2924&lt;&gt;"",M2924,IF(COUNTIFS($C:$C,B2924)&gt;1,SUMIFS('Sales Hx'!V:V,'Sales Hx'!$B:$B,_xlfn.XLOOKUP(B2924,C:C,B:B),'Sales Hx'!$D:$D,$E2924),SUMIFS('Sales Hx'!V:V,'Sales Hx'!$B:$B,$B2924,'Sales Hx'!$D:$D,$E2924)))</f>
        <v>0</v>
      </c>
      <c r="M2924" s="12">
        <v>0</v>
      </c>
      <c r="N2924" s="15">
        <f t="shared" si="250"/>
        <v>0.10789473684210527</v>
      </c>
      <c r="O2924" s="21">
        <f t="shared" si="251"/>
        <v>0</v>
      </c>
      <c r="P2924" s="24">
        <v>18</v>
      </c>
      <c r="Q2924" s="18">
        <f t="shared" si="249"/>
        <v>0</v>
      </c>
      <c r="R2924" s="2">
        <v>1</v>
      </c>
      <c r="S2924" s="2">
        <v>90</v>
      </c>
      <c r="T2924" s="2" t="s">
        <v>4647</v>
      </c>
      <c r="U2924" s="28">
        <f>IF(G2924=0,"",_xlfn.MINIFS('PO Details'!$I:$I,'PO Details'!$D:$D,Planning!$B2924,'PO Details'!$L:$L,Planning!$E2924))</f>
        <v>45518</v>
      </c>
      <c r="V2924" s="29" t="s">
        <v>4639</v>
      </c>
      <c r="W2924" t="str">
        <f t="shared" si="248"/>
        <v/>
      </c>
      <c r="X2924" s="2">
        <v>120</v>
      </c>
    </row>
    <row r="2925" spans="1:24" x14ac:dyDescent="0.25">
      <c r="A2925" s="11" t="s">
        <v>4619</v>
      </c>
      <c r="B2925" s="22" t="s">
        <v>388</v>
      </c>
      <c r="C2925" s="22"/>
      <c r="D2925" s="22" t="s">
        <v>389</v>
      </c>
      <c r="E2925" s="31" t="s">
        <v>861</v>
      </c>
      <c r="F2925" s="12">
        <f>SUMIFS('Inventory Details'!$H:$H,'Inventory Details'!$B:$B,$B2925,'Inventory Details'!$E:$E,$E2925)</f>
        <v>2</v>
      </c>
      <c r="G2925" s="12">
        <f>SUMIFS('PO Details'!$H:$H,'PO Details'!$D:$D,Planning!$B2925,'PO Details'!$L:$L,$E2925)</f>
        <v>0</v>
      </c>
      <c r="H2925" s="12">
        <f>SUMIFS('SO Details'!$G:$G,'SO Details'!$D:$D,Planning!$B2925,'SO Details'!$K:$K,$E2925)</f>
        <v>0</v>
      </c>
      <c r="I2925" s="20">
        <f>IF(COUNTIFS($C:$C,B2925)&gt;1,SUMIFS('Sales Hx'!$Q:$Q,'Sales Hx'!$B:$B,_xlfn.XLOOKUP(B2925,C:C,B:B),'Sales Hx'!$D:$D,Planning!$E2925),SUMIFS('Sales Hx'!$Q:$Q,'Sales Hx'!$B:$B,Planning!$B2925,'Sales Hx'!$D:$D,Planning!$E2925))</f>
        <v>0</v>
      </c>
      <c r="J2925" s="16">
        <f>IF(COUNTIFS($C:$C,B2925)&gt;1,SUMIFS('Sales Hx'!$S:$S,'Sales Hx'!$B:$B,_xlfn.XLOOKUP(B2925,C:C,B:B),'Sales Hx'!$D:$D,E2925),SUMIFS('Sales Hx'!$S:$S,'Sales Hx'!$B:$B,$B2925,'Sales Hx'!$D:$D,$E2925))</f>
        <v>0</v>
      </c>
      <c r="K2925" s="16">
        <f t="shared" si="252"/>
        <v>0</v>
      </c>
      <c r="L2925" s="12">
        <f>IF(M2925&lt;&gt;"",M2925,IF(COUNTIFS($C:$C,B2925)&gt;1,SUMIFS('Sales Hx'!V:V,'Sales Hx'!$B:$B,_xlfn.XLOOKUP(B2925,C:C,B:B),'Sales Hx'!$D:$D,$E2925),SUMIFS('Sales Hx'!V:V,'Sales Hx'!$B:$B,$B2925,'Sales Hx'!$D:$D,$E2925)))</f>
        <v>0</v>
      </c>
      <c r="M2925" s="12">
        <v>0</v>
      </c>
      <c r="N2925" s="15">
        <f t="shared" si="250"/>
        <v>0</v>
      </c>
      <c r="O2925" s="21">
        <f t="shared" si="251"/>
        <v>0</v>
      </c>
      <c r="P2925" s="24">
        <v>18</v>
      </c>
      <c r="Q2925" s="18">
        <f t="shared" si="249"/>
        <v>0</v>
      </c>
      <c r="R2925" s="2">
        <v>1</v>
      </c>
      <c r="S2925" s="2">
        <v>90</v>
      </c>
      <c r="T2925" s="2" t="s">
        <v>4647</v>
      </c>
      <c r="U2925" s="28" t="str">
        <f>IF(G2925=0,"",_xlfn.MINIFS('PO Details'!$I:$I,'PO Details'!$D:$D,Planning!$B2925,'PO Details'!$L:$L,Planning!$E2925))</f>
        <v/>
      </c>
      <c r="V2925" s="29" t="s">
        <v>4639</v>
      </c>
      <c r="W2925" t="str">
        <f t="shared" si="248"/>
        <v/>
      </c>
      <c r="X2925" s="2">
        <v>120</v>
      </c>
    </row>
    <row r="2926" spans="1:24" x14ac:dyDescent="0.25">
      <c r="A2926" s="11" t="s">
        <v>4619</v>
      </c>
      <c r="B2926" s="22" t="s">
        <v>388</v>
      </c>
      <c r="C2926" s="22"/>
      <c r="D2926" s="22" t="s">
        <v>389</v>
      </c>
      <c r="E2926" s="31" t="s">
        <v>108</v>
      </c>
      <c r="F2926" s="12">
        <f>SUMIFS('Inventory Details'!$H:$H,'Inventory Details'!$B:$B,$B2926,'Inventory Details'!$E:$E,$E2926)</f>
        <v>0</v>
      </c>
      <c r="G2926" s="12">
        <f>SUMIFS('PO Details'!$H:$H,'PO Details'!$D:$D,Planning!$B2926,'PO Details'!$L:$L,$E2926)</f>
        <v>0</v>
      </c>
      <c r="H2926" s="12">
        <f>SUMIFS('SO Details'!$G:$G,'SO Details'!$D:$D,Planning!$B2926,'SO Details'!$K:$K,$E2926)</f>
        <v>0</v>
      </c>
      <c r="I2926" s="20">
        <f>IF(COUNTIFS($C:$C,B2926)&gt;1,SUMIFS('Sales Hx'!$Q:$Q,'Sales Hx'!$B:$B,_xlfn.XLOOKUP(B2926,C:C,B:B),'Sales Hx'!$D:$D,Planning!$E2926),SUMIFS('Sales Hx'!$Q:$Q,'Sales Hx'!$B:$B,Planning!$B2926,'Sales Hx'!$D:$D,Planning!$E2926))</f>
        <v>0</v>
      </c>
      <c r="J2926" s="16">
        <f>IF(COUNTIFS($C:$C,B2926)&gt;1,SUMIFS('Sales Hx'!$S:$S,'Sales Hx'!$B:$B,_xlfn.XLOOKUP(B2926,C:C,B:B),'Sales Hx'!$D:$D,E2926),SUMIFS('Sales Hx'!$S:$S,'Sales Hx'!$B:$B,$B2926,'Sales Hx'!$D:$D,$E2926))</f>
        <v>0.24671052631578949</v>
      </c>
      <c r="K2926" s="16">
        <f t="shared" si="252"/>
        <v>0</v>
      </c>
      <c r="L2926" s="12">
        <f>IF(M2926&lt;&gt;"",M2926,IF(COUNTIFS($C:$C,B2926)&gt;1,SUMIFS('Sales Hx'!V:V,'Sales Hx'!$B:$B,_xlfn.XLOOKUP(B2926,C:C,B:B),'Sales Hx'!$D:$D,$E2926),SUMIFS('Sales Hx'!V:V,'Sales Hx'!$B:$B,$B2926,'Sales Hx'!$D:$D,$E2926)))</f>
        <v>0</v>
      </c>
      <c r="M2926" s="12">
        <v>0</v>
      </c>
      <c r="N2926" s="15">
        <f t="shared" si="250"/>
        <v>0.24671052631578949</v>
      </c>
      <c r="O2926" s="21">
        <f t="shared" si="251"/>
        <v>22</v>
      </c>
      <c r="P2926" s="24">
        <v>18</v>
      </c>
      <c r="Q2926" s="18">
        <f t="shared" si="249"/>
        <v>396</v>
      </c>
      <c r="R2926" s="2">
        <v>1</v>
      </c>
      <c r="S2926" s="2">
        <v>90</v>
      </c>
      <c r="T2926" s="2" t="s">
        <v>4647</v>
      </c>
      <c r="U2926" s="28" t="str">
        <f>IF(G2926=0,"",_xlfn.MINIFS('PO Details'!$I:$I,'PO Details'!$D:$D,Planning!$B2926,'PO Details'!$L:$L,Planning!$E2926))</f>
        <v/>
      </c>
      <c r="V2926" s="29" t="s">
        <v>4639</v>
      </c>
      <c r="W2926" t="str">
        <f t="shared" si="248"/>
        <v/>
      </c>
      <c r="X2926" s="2">
        <v>120</v>
      </c>
    </row>
    <row r="2927" spans="1:24" x14ac:dyDescent="0.25">
      <c r="A2927" s="11" t="s">
        <v>4619</v>
      </c>
      <c r="B2927" s="22" t="s">
        <v>388</v>
      </c>
      <c r="C2927" s="22"/>
      <c r="D2927" s="22" t="s">
        <v>389</v>
      </c>
      <c r="E2927" s="31" t="s">
        <v>2214</v>
      </c>
      <c r="F2927" s="12">
        <f>SUMIFS('Inventory Details'!$H:$H,'Inventory Details'!$B:$B,$B2927,'Inventory Details'!$E:$E,$E2927)</f>
        <v>0</v>
      </c>
      <c r="G2927" s="12">
        <f>SUMIFS('PO Details'!$H:$H,'PO Details'!$D:$D,Planning!$B2927,'PO Details'!$L:$L,$E2927)</f>
        <v>0</v>
      </c>
      <c r="H2927" s="12">
        <f>SUMIFS('SO Details'!$G:$G,'SO Details'!$D:$D,Planning!$B2927,'SO Details'!$K:$K,$E2927)</f>
        <v>0</v>
      </c>
      <c r="I2927" s="20">
        <f>IF(COUNTIFS($C:$C,B2927)&gt;1,SUMIFS('Sales Hx'!$Q:$Q,'Sales Hx'!$B:$B,_xlfn.XLOOKUP(B2927,C:C,B:B),'Sales Hx'!$D:$D,Planning!$E2927),SUMIFS('Sales Hx'!$Q:$Q,'Sales Hx'!$B:$B,Planning!$B2927,'Sales Hx'!$D:$D,Planning!$E2927))</f>
        <v>0</v>
      </c>
      <c r="J2927" s="16">
        <f>IF(COUNTIFS($C:$C,B2927)&gt;1,SUMIFS('Sales Hx'!$S:$S,'Sales Hx'!$B:$B,_xlfn.XLOOKUP(B2927,C:C,B:B),'Sales Hx'!$D:$D,E2927),SUMIFS('Sales Hx'!$S:$S,'Sales Hx'!$B:$B,$B2927,'Sales Hx'!$D:$D,$E2927))</f>
        <v>0.19078947368421054</v>
      </c>
      <c r="K2927" s="16">
        <f t="shared" si="252"/>
        <v>0</v>
      </c>
      <c r="L2927" s="12">
        <f>IF(M2927&lt;&gt;"",M2927,IF(COUNTIFS($C:$C,B2927)&gt;1,SUMIFS('Sales Hx'!V:V,'Sales Hx'!$B:$B,_xlfn.XLOOKUP(B2927,C:C,B:B),'Sales Hx'!$D:$D,$E2927),SUMIFS('Sales Hx'!V:V,'Sales Hx'!$B:$B,$B2927,'Sales Hx'!$D:$D,$E2927)))</f>
        <v>0</v>
      </c>
      <c r="M2927" s="12">
        <v>0</v>
      </c>
      <c r="N2927" s="15">
        <f t="shared" si="250"/>
        <v>0.19078947368421054</v>
      </c>
      <c r="O2927" s="21">
        <f t="shared" si="251"/>
        <v>17</v>
      </c>
      <c r="P2927" s="24">
        <v>18</v>
      </c>
      <c r="Q2927" s="18">
        <f t="shared" si="249"/>
        <v>306</v>
      </c>
      <c r="R2927" s="2">
        <v>1</v>
      </c>
      <c r="S2927" s="2">
        <v>90</v>
      </c>
      <c r="T2927" s="2" t="s">
        <v>4647</v>
      </c>
      <c r="U2927" s="28" t="str">
        <f>IF(G2927=0,"",_xlfn.MINIFS('PO Details'!$I:$I,'PO Details'!$D:$D,Planning!$B2927,'PO Details'!$L:$L,Planning!$E2927))</f>
        <v/>
      </c>
      <c r="V2927" s="29" t="s">
        <v>4639</v>
      </c>
      <c r="W2927" t="str">
        <f t="shared" si="248"/>
        <v/>
      </c>
      <c r="X2927" s="2">
        <v>120</v>
      </c>
    </row>
    <row r="2928" spans="1:24" x14ac:dyDescent="0.25">
      <c r="A2928" s="11"/>
      <c r="B2928" s="22" t="s">
        <v>1792</v>
      </c>
      <c r="C2928" s="22"/>
      <c r="D2928" s="22" t="s">
        <v>1793</v>
      </c>
      <c r="E2928" s="31" t="s">
        <v>1201</v>
      </c>
      <c r="F2928" s="12">
        <f>SUMIFS('Inventory Details'!$H:$H,'Inventory Details'!$B:$B,$B2928,'Inventory Details'!$E:$E,$E2928)</f>
        <v>0</v>
      </c>
      <c r="G2928" s="12">
        <f>SUMIFS('PO Details'!$H:$H,'PO Details'!$D:$D,Planning!$B2928,'PO Details'!$L:$L,$E2928)</f>
        <v>0</v>
      </c>
      <c r="H2928" s="12">
        <f>SUMIFS('SO Details'!$G:$G,'SO Details'!$D:$D,Planning!$B2928,'SO Details'!$K:$K,$E2928)</f>
        <v>0</v>
      </c>
      <c r="I2928" s="20">
        <f>IF(COUNTIFS($C:$C,B2928)&gt;1,SUMIFS('Sales Hx'!$Q:$Q,'Sales Hx'!$B:$B,_xlfn.XLOOKUP(B2928,C:C,B:B),'Sales Hx'!$D:$D,Planning!$E2928),SUMIFS('Sales Hx'!$Q:$Q,'Sales Hx'!$B:$B,Planning!$B2928,'Sales Hx'!$D:$D,Planning!$E2928))</f>
        <v>0</v>
      </c>
      <c r="J2928" s="16">
        <f>IF(COUNTIFS($C:$C,B2928)&gt;1,SUMIFS('Sales Hx'!$S:$S,'Sales Hx'!$B:$B,_xlfn.XLOOKUP(B2928,C:C,B:B),'Sales Hx'!$D:$D,E2928),SUMIFS('Sales Hx'!$S:$S,'Sales Hx'!$B:$B,$B2928,'Sales Hx'!$D:$D,$E2928))</f>
        <v>0</v>
      </c>
      <c r="K2928" s="16">
        <f t="shared" si="252"/>
        <v>0</v>
      </c>
      <c r="L2928" s="12">
        <f>IF(M2928&lt;&gt;"",M2928,IF(COUNTIFS($C:$C,B2928)&gt;1,SUMIFS('Sales Hx'!V:V,'Sales Hx'!$B:$B,_xlfn.XLOOKUP(B2928,C:C,B:B),'Sales Hx'!$D:$D,$E2928),SUMIFS('Sales Hx'!V:V,'Sales Hx'!$B:$B,$B2928,'Sales Hx'!$D:$D,$E2928)))</f>
        <v>0</v>
      </c>
      <c r="M2928" s="12">
        <v>0</v>
      </c>
      <c r="N2928" s="15">
        <f t="shared" si="250"/>
        <v>0</v>
      </c>
      <c r="O2928" s="21">
        <f t="shared" si="251"/>
        <v>0</v>
      </c>
      <c r="P2928" s="24">
        <v>29.35</v>
      </c>
      <c r="Q2928" s="18">
        <f t="shared" ref="Q2928:Q2942" si="253">IFERROR(P2928*O2928,0)</f>
        <v>0</v>
      </c>
      <c r="R2928" s="2">
        <v>1</v>
      </c>
      <c r="S2928" s="2">
        <v>120</v>
      </c>
      <c r="T2928" s="2" t="s">
        <v>4647</v>
      </c>
      <c r="U2928" s="28" t="str">
        <f>IF(G2928=0,"",_xlfn.MINIFS('PO Details'!$I:$I,'PO Details'!$D:$D,Planning!$B2928,'PO Details'!$L:$L,Planning!$E2928))</f>
        <v/>
      </c>
      <c r="V2928" s="29" t="s">
        <v>4640</v>
      </c>
      <c r="W2928" t="str">
        <f t="shared" si="248"/>
        <v>Max</v>
      </c>
      <c r="X2928" s="2">
        <v>120</v>
      </c>
    </row>
    <row r="2929" spans="1:24" x14ac:dyDescent="0.25">
      <c r="A2929" s="11"/>
      <c r="B2929" s="22" t="s">
        <v>1792</v>
      </c>
      <c r="C2929" s="22"/>
      <c r="D2929" s="22" t="s">
        <v>1793</v>
      </c>
      <c r="E2929" s="31" t="s">
        <v>119</v>
      </c>
      <c r="F2929" s="12">
        <f>SUMIFS('Inventory Details'!$H:$H,'Inventory Details'!$B:$B,$B2929,'Inventory Details'!$E:$E,$E2929)</f>
        <v>1</v>
      </c>
      <c r="G2929" s="12">
        <f>SUMIFS('PO Details'!$H:$H,'PO Details'!$D:$D,Planning!$B2929,'PO Details'!$L:$L,$E2929)</f>
        <v>0</v>
      </c>
      <c r="H2929" s="12">
        <f>SUMIFS('SO Details'!$G:$G,'SO Details'!$D:$D,Planning!$B2929,'SO Details'!$K:$K,$E2929)</f>
        <v>0</v>
      </c>
      <c r="I2929" s="20">
        <f>IF(COUNTIFS($C:$C,B2929)&gt;1,SUMIFS('Sales Hx'!$Q:$Q,'Sales Hx'!$B:$B,_xlfn.XLOOKUP(B2929,C:C,B:B),'Sales Hx'!$D:$D,Planning!$E2929),SUMIFS('Sales Hx'!$Q:$Q,'Sales Hx'!$B:$B,Planning!$B2929,'Sales Hx'!$D:$D,Planning!$E2929))</f>
        <v>0</v>
      </c>
      <c r="J2929" s="16">
        <f>IF(COUNTIFS($C:$C,B2929)&gt;1,SUMIFS('Sales Hx'!$S:$S,'Sales Hx'!$B:$B,_xlfn.XLOOKUP(B2929,C:C,B:B),'Sales Hx'!$D:$D,E2929),SUMIFS('Sales Hx'!$S:$S,'Sales Hx'!$B:$B,$B2929,'Sales Hx'!$D:$D,$E2929))</f>
        <v>9.8684210526315791E-2</v>
      </c>
      <c r="K2929" s="16">
        <f t="shared" si="252"/>
        <v>0</v>
      </c>
      <c r="L2929" s="12">
        <f>IF(M2929&lt;&gt;"",M2929,IF(COUNTIFS($C:$C,B2929)&gt;1,SUMIFS('Sales Hx'!V:V,'Sales Hx'!$B:$B,_xlfn.XLOOKUP(B2929,C:C,B:B),'Sales Hx'!$D:$D,$E2929),SUMIFS('Sales Hx'!V:V,'Sales Hx'!$B:$B,$B2929,'Sales Hx'!$D:$D,$E2929)))</f>
        <v>0</v>
      </c>
      <c r="M2929" s="12">
        <v>0</v>
      </c>
      <c r="N2929" s="15">
        <f t="shared" ref="N2929:N2942" si="254">IFERROR(_xlfn.IFNA(J2929*R2929+L2929,"No Sales Hx"),"No Sales HX")</f>
        <v>9.8684210526315791E-2</v>
      </c>
      <c r="O2929" s="21">
        <f t="shared" si="251"/>
        <v>0</v>
      </c>
      <c r="P2929" s="24">
        <v>29.35</v>
      </c>
      <c r="Q2929" s="18">
        <f t="shared" si="253"/>
        <v>0</v>
      </c>
      <c r="R2929" s="2">
        <v>1</v>
      </c>
      <c r="S2929" s="2">
        <v>120</v>
      </c>
      <c r="T2929" s="2" t="s">
        <v>4647</v>
      </c>
      <c r="U2929" s="28" t="str">
        <f>IF(G2929=0,"",_xlfn.MINIFS('PO Details'!$I:$I,'PO Details'!$D:$D,Planning!$B2929,'PO Details'!$L:$L,Planning!$E2929))</f>
        <v/>
      </c>
      <c r="V2929" s="29" t="s">
        <v>4640</v>
      </c>
      <c r="W2929" t="str">
        <f t="shared" si="248"/>
        <v>Max</v>
      </c>
      <c r="X2929" s="2">
        <v>120</v>
      </c>
    </row>
    <row r="2930" spans="1:24" x14ac:dyDescent="0.25">
      <c r="A2930" s="11"/>
      <c r="B2930" s="22" t="s">
        <v>2581</v>
      </c>
      <c r="C2930" s="22"/>
      <c r="D2930" s="22"/>
      <c r="E2930" s="31" t="s">
        <v>113</v>
      </c>
      <c r="F2930" s="12">
        <f>SUMIFS('Inventory Details'!$H:$H,'Inventory Details'!$B:$B,$B2930,'Inventory Details'!$E:$E,$E2930)</f>
        <v>0</v>
      </c>
      <c r="G2930" s="12">
        <f>SUMIFS('PO Details'!$H:$H,'PO Details'!$D:$D,Planning!$B2930,'PO Details'!$L:$L,$E2930)</f>
        <v>0</v>
      </c>
      <c r="H2930" s="12">
        <f>SUMIFS('SO Details'!$G:$G,'SO Details'!$D:$D,Planning!$B2930,'SO Details'!$K:$K,$E2930)</f>
        <v>0</v>
      </c>
      <c r="I2930" s="20">
        <f>IF(COUNTIFS($C:$C,B2930)&gt;1,SUMIFS('Sales Hx'!$Q:$Q,'Sales Hx'!$B:$B,_xlfn.XLOOKUP(B2930,C:C,B:B),'Sales Hx'!$D:$D,Planning!$E2930),SUMIFS('Sales Hx'!$Q:$Q,'Sales Hx'!$B:$B,Planning!$B2930,'Sales Hx'!$D:$D,Planning!$E2930))</f>
        <v>0</v>
      </c>
      <c r="J2930" s="16">
        <f>IF(COUNTIFS($C:$C,B2930)&gt;1,SUMIFS('Sales Hx'!$S:$S,'Sales Hx'!$B:$B,_xlfn.XLOOKUP(B2930,C:C,B:B),'Sales Hx'!$D:$D,E2930),SUMIFS('Sales Hx'!$S:$S,'Sales Hx'!$B:$B,$B2930,'Sales Hx'!$D:$D,$E2930))</f>
        <v>0.23026315789473686</v>
      </c>
      <c r="K2930" s="16">
        <f t="shared" si="252"/>
        <v>0</v>
      </c>
      <c r="L2930" s="12">
        <f>IF(M2930&lt;&gt;"",M2930,IF(COUNTIFS($C:$C,B2930)&gt;1,SUMIFS('Sales Hx'!V:V,'Sales Hx'!$B:$B,_xlfn.XLOOKUP(B2930,C:C,B:B),'Sales Hx'!$D:$D,$E2930),SUMIFS('Sales Hx'!V:V,'Sales Hx'!$B:$B,$B2930,'Sales Hx'!$D:$D,$E2930)))</f>
        <v>0</v>
      </c>
      <c r="M2930" s="12">
        <v>0</v>
      </c>
      <c r="N2930" s="15">
        <f t="shared" si="254"/>
        <v>0.23026315789473686</v>
      </c>
      <c r="O2930" s="21">
        <f t="shared" si="251"/>
        <v>0</v>
      </c>
      <c r="P2930" s="24">
        <v>0</v>
      </c>
      <c r="Q2930" s="18">
        <f t="shared" si="253"/>
        <v>0</v>
      </c>
      <c r="R2930" s="2">
        <v>1</v>
      </c>
      <c r="S2930" s="2">
        <v>120</v>
      </c>
      <c r="T2930" s="2" t="s">
        <v>4646</v>
      </c>
      <c r="U2930" s="28" t="str">
        <f>IF(G2930=0,"",_xlfn.MINIFS('PO Details'!$I:$I,'PO Details'!$D:$D,Planning!$B2930,'PO Details'!$L:$L,Planning!$E2930))</f>
        <v/>
      </c>
      <c r="V2930" s="29" t="s">
        <v>4641</v>
      </c>
      <c r="W2930" t="str">
        <f t="shared" si="248"/>
        <v>Max</v>
      </c>
      <c r="X2930" s="2">
        <v>120</v>
      </c>
    </row>
    <row r="2931" spans="1:24" x14ac:dyDescent="0.25">
      <c r="A2931" s="11"/>
      <c r="B2931" s="22" t="s">
        <v>2581</v>
      </c>
      <c r="C2931" s="22"/>
      <c r="D2931" s="22"/>
      <c r="E2931" s="31" t="s">
        <v>106</v>
      </c>
      <c r="F2931" s="12">
        <f>SUMIFS('Inventory Details'!$H:$H,'Inventory Details'!$B:$B,$B2931,'Inventory Details'!$E:$E,$E2931)</f>
        <v>0</v>
      </c>
      <c r="G2931" s="12">
        <f>SUMIFS('PO Details'!$H:$H,'PO Details'!$D:$D,Planning!$B2931,'PO Details'!$L:$L,$E2931)</f>
        <v>0</v>
      </c>
      <c r="H2931" s="12">
        <f>SUMIFS('SO Details'!$G:$G,'SO Details'!$D:$D,Planning!$B2931,'SO Details'!$K:$K,$E2931)</f>
        <v>0</v>
      </c>
      <c r="I2931" s="20">
        <f>IF(COUNTIFS($C:$C,B2931)&gt;1,SUMIFS('Sales Hx'!$Q:$Q,'Sales Hx'!$B:$B,_xlfn.XLOOKUP(B2931,C:C,B:B),'Sales Hx'!$D:$D,Planning!$E2931),SUMIFS('Sales Hx'!$Q:$Q,'Sales Hx'!$B:$B,Planning!$B2931,'Sales Hx'!$D:$D,Planning!$E2931))</f>
        <v>0</v>
      </c>
      <c r="J2931" s="16">
        <f>IF(COUNTIFS($C:$C,B2931)&gt;1,SUMIFS('Sales Hx'!$S:$S,'Sales Hx'!$B:$B,_xlfn.XLOOKUP(B2931,C:C,B:B),'Sales Hx'!$D:$D,E2931),SUMIFS('Sales Hx'!$S:$S,'Sales Hx'!$B:$B,$B2931,'Sales Hx'!$D:$D,$E2931))</f>
        <v>0.26315789473684209</v>
      </c>
      <c r="K2931" s="16">
        <f t="shared" si="252"/>
        <v>0</v>
      </c>
      <c r="L2931" s="12">
        <f>IF(M2931&lt;&gt;"",M2931,IF(COUNTIFS($C:$C,B2931)&gt;1,SUMIFS('Sales Hx'!V:V,'Sales Hx'!$B:$B,_xlfn.XLOOKUP(B2931,C:C,B:B),'Sales Hx'!$D:$D,$E2931),SUMIFS('Sales Hx'!V:V,'Sales Hx'!$B:$B,$B2931,'Sales Hx'!$D:$D,$E2931)))</f>
        <v>0</v>
      </c>
      <c r="M2931" s="12">
        <v>0</v>
      </c>
      <c r="N2931" s="15">
        <f t="shared" si="254"/>
        <v>0.26315789473684209</v>
      </c>
      <c r="O2931" s="21">
        <f t="shared" si="251"/>
        <v>0</v>
      </c>
      <c r="P2931" s="24">
        <v>0</v>
      </c>
      <c r="Q2931" s="18">
        <f t="shared" si="253"/>
        <v>0</v>
      </c>
      <c r="R2931" s="2">
        <v>1</v>
      </c>
      <c r="S2931" s="2">
        <v>120</v>
      </c>
      <c r="T2931" s="2" t="s">
        <v>4646</v>
      </c>
      <c r="U2931" s="28" t="str">
        <f>IF(G2931=0,"",_xlfn.MINIFS('PO Details'!$I:$I,'PO Details'!$D:$D,Planning!$B2931,'PO Details'!$L:$L,Planning!$E2931))</f>
        <v/>
      </c>
      <c r="V2931" s="29" t="s">
        <v>4641</v>
      </c>
      <c r="W2931" t="str">
        <f t="shared" ref="W2931:W2994" si="255">IF(K2931=_xlfn.MAXIFS(K:K,B:B,B2931),"Max","")</f>
        <v>Max</v>
      </c>
      <c r="X2931" s="2">
        <v>120</v>
      </c>
    </row>
    <row r="2932" spans="1:24" x14ac:dyDescent="0.25">
      <c r="A2932" s="11"/>
      <c r="B2932" s="22" t="s">
        <v>2581</v>
      </c>
      <c r="C2932" s="22"/>
      <c r="D2932" s="22"/>
      <c r="E2932" s="31" t="s">
        <v>2214</v>
      </c>
      <c r="F2932" s="12">
        <f>SUMIFS('Inventory Details'!$H:$H,'Inventory Details'!$B:$B,$B2932,'Inventory Details'!$E:$E,$E2932)</f>
        <v>0</v>
      </c>
      <c r="G2932" s="12">
        <f>SUMIFS('PO Details'!$H:$H,'PO Details'!$D:$D,Planning!$B2932,'PO Details'!$L:$L,$E2932)</f>
        <v>0</v>
      </c>
      <c r="H2932" s="12">
        <f>SUMIFS('SO Details'!$G:$G,'SO Details'!$D:$D,Planning!$B2932,'SO Details'!$K:$K,$E2932)</f>
        <v>0</v>
      </c>
      <c r="I2932" s="20">
        <f>IF(COUNTIFS($C:$C,B2932)&gt;1,SUMIFS('Sales Hx'!$Q:$Q,'Sales Hx'!$B:$B,_xlfn.XLOOKUP(B2932,C:C,B:B),'Sales Hx'!$D:$D,Planning!$E2932),SUMIFS('Sales Hx'!$Q:$Q,'Sales Hx'!$B:$B,Planning!$B2932,'Sales Hx'!$D:$D,Planning!$E2932))</f>
        <v>0</v>
      </c>
      <c r="J2932" s="16">
        <f>IF(COUNTIFS($C:$C,B2932)&gt;1,SUMIFS('Sales Hx'!$S:$S,'Sales Hx'!$B:$B,_xlfn.XLOOKUP(B2932,C:C,B:B),'Sales Hx'!$D:$D,E2932),SUMIFS('Sales Hx'!$S:$S,'Sales Hx'!$B:$B,$B2932,'Sales Hx'!$D:$D,$E2932))</f>
        <v>0.15350877192982457</v>
      </c>
      <c r="K2932" s="16">
        <f t="shared" si="252"/>
        <v>0</v>
      </c>
      <c r="L2932" s="12">
        <f>IF(M2932&lt;&gt;"",M2932,IF(COUNTIFS($C:$C,B2932)&gt;1,SUMIFS('Sales Hx'!V:V,'Sales Hx'!$B:$B,_xlfn.XLOOKUP(B2932,C:C,B:B),'Sales Hx'!$D:$D,$E2932),SUMIFS('Sales Hx'!V:V,'Sales Hx'!$B:$B,$B2932,'Sales Hx'!$D:$D,$E2932)))</f>
        <v>0</v>
      </c>
      <c r="M2932" s="12">
        <v>0</v>
      </c>
      <c r="N2932" s="15">
        <f t="shared" si="254"/>
        <v>0.15350877192982457</v>
      </c>
      <c r="O2932" s="21">
        <f t="shared" si="251"/>
        <v>0</v>
      </c>
      <c r="P2932" s="24">
        <v>0</v>
      </c>
      <c r="Q2932" s="18">
        <f t="shared" si="253"/>
        <v>0</v>
      </c>
      <c r="R2932" s="2">
        <v>1</v>
      </c>
      <c r="S2932" s="2">
        <v>120</v>
      </c>
      <c r="T2932" s="2" t="s">
        <v>4646</v>
      </c>
      <c r="U2932" s="28" t="str">
        <f>IF(G2932=0,"",_xlfn.MINIFS('PO Details'!$I:$I,'PO Details'!$D:$D,Planning!$B2932,'PO Details'!$L:$L,Planning!$E2932))</f>
        <v/>
      </c>
      <c r="V2932" s="29" t="s">
        <v>4641</v>
      </c>
      <c r="W2932" t="str">
        <f t="shared" si="255"/>
        <v>Max</v>
      </c>
      <c r="X2932" s="2">
        <v>120</v>
      </c>
    </row>
    <row r="2933" spans="1:24" x14ac:dyDescent="0.25">
      <c r="A2933" s="11"/>
      <c r="B2933" s="22" t="s">
        <v>2581</v>
      </c>
      <c r="C2933" s="22"/>
      <c r="D2933" s="22"/>
      <c r="E2933" s="31" t="s">
        <v>109</v>
      </c>
      <c r="F2933" s="12">
        <f>SUMIFS('Inventory Details'!$H:$H,'Inventory Details'!$B:$B,$B2933,'Inventory Details'!$E:$E,$E2933)</f>
        <v>0</v>
      </c>
      <c r="G2933" s="12">
        <f>SUMIFS('PO Details'!$H:$H,'PO Details'!$D:$D,Planning!$B2933,'PO Details'!$L:$L,$E2933)</f>
        <v>0</v>
      </c>
      <c r="H2933" s="12">
        <f>SUMIFS('SO Details'!$G:$G,'SO Details'!$D:$D,Planning!$B2933,'SO Details'!$K:$K,$E2933)</f>
        <v>0</v>
      </c>
      <c r="I2933" s="20">
        <f>IF(COUNTIFS($C:$C,B2933)&gt;1,SUMIFS('Sales Hx'!$Q:$Q,'Sales Hx'!$B:$B,_xlfn.XLOOKUP(B2933,C:C,B:B),'Sales Hx'!$D:$D,Planning!$E2933),SUMIFS('Sales Hx'!$Q:$Q,'Sales Hx'!$B:$B,Planning!$B2933,'Sales Hx'!$D:$D,Planning!$E2933))</f>
        <v>0</v>
      </c>
      <c r="J2933" s="16">
        <f>IF(COUNTIFS($C:$C,B2933)&gt;1,SUMIFS('Sales Hx'!$S:$S,'Sales Hx'!$B:$B,_xlfn.XLOOKUP(B2933,C:C,B:B),'Sales Hx'!$D:$D,E2933),SUMIFS('Sales Hx'!$S:$S,'Sales Hx'!$B:$B,$B2933,'Sales Hx'!$D:$D,$E2933))</f>
        <v>0.34539473684210525</v>
      </c>
      <c r="K2933" s="16">
        <f t="shared" si="252"/>
        <v>0</v>
      </c>
      <c r="L2933" s="12">
        <f>IF(M2933&lt;&gt;"",M2933,IF(COUNTIFS($C:$C,B2933)&gt;1,SUMIFS('Sales Hx'!V:V,'Sales Hx'!$B:$B,_xlfn.XLOOKUP(B2933,C:C,B:B),'Sales Hx'!$D:$D,$E2933),SUMIFS('Sales Hx'!V:V,'Sales Hx'!$B:$B,$B2933,'Sales Hx'!$D:$D,$E2933)))</f>
        <v>0</v>
      </c>
      <c r="M2933" s="12">
        <v>0</v>
      </c>
      <c r="N2933" s="15">
        <f t="shared" si="254"/>
        <v>0.34539473684210525</v>
      </c>
      <c r="O2933" s="21">
        <f t="shared" si="251"/>
        <v>0</v>
      </c>
      <c r="P2933" s="24">
        <v>0</v>
      </c>
      <c r="Q2933" s="18">
        <f t="shared" si="253"/>
        <v>0</v>
      </c>
      <c r="R2933" s="2">
        <v>1</v>
      </c>
      <c r="S2933" s="2">
        <v>120</v>
      </c>
      <c r="T2933" s="2" t="s">
        <v>4646</v>
      </c>
      <c r="U2933" s="28" t="str">
        <f>IF(G2933=0,"",_xlfn.MINIFS('PO Details'!$I:$I,'PO Details'!$D:$D,Planning!$B2933,'PO Details'!$L:$L,Planning!$E2933))</f>
        <v/>
      </c>
      <c r="V2933" s="29" t="s">
        <v>4641</v>
      </c>
      <c r="W2933" t="str">
        <f t="shared" si="255"/>
        <v>Max</v>
      </c>
      <c r="X2933" s="2">
        <v>120</v>
      </c>
    </row>
    <row r="2934" spans="1:24" x14ac:dyDescent="0.25">
      <c r="A2934" s="11"/>
      <c r="B2934" s="22" t="s">
        <v>1794</v>
      </c>
      <c r="C2934" s="22" t="s">
        <v>390</v>
      </c>
      <c r="D2934" s="22"/>
      <c r="E2934" s="31" t="s">
        <v>113</v>
      </c>
      <c r="F2934" s="12">
        <f>SUMIFS('Inventory Details'!$H:$H,'Inventory Details'!$B:$B,$B2934,'Inventory Details'!$E:$E,$E2934)</f>
        <v>0</v>
      </c>
      <c r="G2934" s="12">
        <f>SUMIFS('PO Details'!$H:$H,'PO Details'!$D:$D,Planning!$B2934,'PO Details'!$L:$L,$E2934)</f>
        <v>0</v>
      </c>
      <c r="H2934" s="12">
        <f>SUMIFS('SO Details'!$G:$G,'SO Details'!$D:$D,Planning!$B2934,'SO Details'!$K:$K,$E2934)</f>
        <v>0</v>
      </c>
      <c r="I2934" s="20">
        <f>IF(COUNTIFS($C:$C,B2934)&gt;1,SUMIFS('Sales Hx'!$Q:$Q,'Sales Hx'!$B:$B,_xlfn.XLOOKUP(B2934,C:C,B:B),'Sales Hx'!$D:$D,Planning!$E2934),SUMIFS('Sales Hx'!$Q:$Q,'Sales Hx'!$B:$B,Planning!$B2934,'Sales Hx'!$D:$D,Planning!$E2934))</f>
        <v>0</v>
      </c>
      <c r="J2934" s="16">
        <f>IF(COUNTIFS($C:$C,B2934)&gt;1,SUMIFS('Sales Hx'!$S:$S,'Sales Hx'!$B:$B,_xlfn.XLOOKUP(B2934,C:C,B:B),'Sales Hx'!$D:$D,E2934),SUMIFS('Sales Hx'!$S:$S,'Sales Hx'!$B:$B,$B2934,'Sales Hx'!$D:$D,$E2934))</f>
        <v>1.0745614035087718</v>
      </c>
      <c r="K2934" s="16">
        <f t="shared" si="252"/>
        <v>0</v>
      </c>
      <c r="L2934" s="12">
        <f>IF(M2934&lt;&gt;"",M2934,IF(COUNTIFS($C:$C,B2934)&gt;1,SUMIFS('Sales Hx'!V:V,'Sales Hx'!$B:$B,_xlfn.XLOOKUP(B2934,C:C,B:B),'Sales Hx'!$D:$D,$E2934),SUMIFS('Sales Hx'!V:V,'Sales Hx'!$B:$B,$B2934,'Sales Hx'!$D:$D,$E2934)))</f>
        <v>0</v>
      </c>
      <c r="M2934" s="12">
        <v>0</v>
      </c>
      <c r="N2934" s="15">
        <f t="shared" si="254"/>
        <v>1.0745614035087718</v>
      </c>
      <c r="O2934" s="21">
        <f t="shared" si="251"/>
        <v>0</v>
      </c>
      <c r="P2934" s="24">
        <v>29.5</v>
      </c>
      <c r="Q2934" s="18">
        <f t="shared" si="253"/>
        <v>0</v>
      </c>
      <c r="R2934" s="2">
        <v>1</v>
      </c>
      <c r="S2934" s="2">
        <v>120</v>
      </c>
      <c r="T2934" s="2" t="s">
        <v>4646</v>
      </c>
      <c r="U2934" s="28" t="str">
        <f>IF(G2934=0,"",_xlfn.MINIFS('PO Details'!$I:$I,'PO Details'!$D:$D,Planning!$B2934,'PO Details'!$L:$L,Planning!$E2934))</f>
        <v/>
      </c>
      <c r="V2934" s="29" t="s">
        <v>4641</v>
      </c>
      <c r="W2934" t="str">
        <f t="shared" si="255"/>
        <v>Max</v>
      </c>
      <c r="X2934" s="2">
        <v>120</v>
      </c>
    </row>
    <row r="2935" spans="1:24" x14ac:dyDescent="0.25">
      <c r="A2935" s="11"/>
      <c r="B2935" s="22" t="s">
        <v>1794</v>
      </c>
      <c r="C2935" s="22" t="s">
        <v>390</v>
      </c>
      <c r="D2935" s="22"/>
      <c r="E2935" s="31" t="s">
        <v>106</v>
      </c>
      <c r="F2935" s="12">
        <f>SUMIFS('Inventory Details'!$H:$H,'Inventory Details'!$B:$B,$B2935,'Inventory Details'!$E:$E,$E2935)</f>
        <v>0</v>
      </c>
      <c r="G2935" s="12">
        <f>SUMIFS('PO Details'!$H:$H,'PO Details'!$D:$D,Planning!$B2935,'PO Details'!$L:$L,$E2935)</f>
        <v>0</v>
      </c>
      <c r="H2935" s="12">
        <f>SUMIFS('SO Details'!$G:$G,'SO Details'!$D:$D,Planning!$B2935,'SO Details'!$K:$K,$E2935)</f>
        <v>0</v>
      </c>
      <c r="I2935" s="20">
        <f>IF(COUNTIFS($C:$C,B2935)&gt;1,SUMIFS('Sales Hx'!$Q:$Q,'Sales Hx'!$B:$B,_xlfn.XLOOKUP(B2935,C:C,B:B),'Sales Hx'!$D:$D,Planning!$E2935),SUMIFS('Sales Hx'!$Q:$Q,'Sales Hx'!$B:$B,Planning!$B2935,'Sales Hx'!$D:$D,Planning!$E2935))</f>
        <v>0</v>
      </c>
      <c r="J2935" s="16">
        <f>IF(COUNTIFS($C:$C,B2935)&gt;1,SUMIFS('Sales Hx'!$S:$S,'Sales Hx'!$B:$B,_xlfn.XLOOKUP(B2935,C:C,B:B),'Sales Hx'!$D:$D,E2935),SUMIFS('Sales Hx'!$S:$S,'Sales Hx'!$B:$B,$B2935,'Sales Hx'!$D:$D,$E2935))</f>
        <v>1.25</v>
      </c>
      <c r="K2935" s="16">
        <f t="shared" si="252"/>
        <v>0</v>
      </c>
      <c r="L2935" s="12">
        <f>IF(M2935&lt;&gt;"",M2935,IF(COUNTIFS($C:$C,B2935)&gt;1,SUMIFS('Sales Hx'!V:V,'Sales Hx'!$B:$B,_xlfn.XLOOKUP(B2935,C:C,B:B),'Sales Hx'!$D:$D,$E2935),SUMIFS('Sales Hx'!V:V,'Sales Hx'!$B:$B,$B2935,'Sales Hx'!$D:$D,$E2935)))</f>
        <v>0</v>
      </c>
      <c r="M2935" s="12">
        <v>0</v>
      </c>
      <c r="N2935" s="15">
        <f t="shared" si="254"/>
        <v>1.25</v>
      </c>
      <c r="O2935" s="21">
        <f t="shared" si="251"/>
        <v>0</v>
      </c>
      <c r="P2935" s="24">
        <v>29.5</v>
      </c>
      <c r="Q2935" s="18">
        <f t="shared" si="253"/>
        <v>0</v>
      </c>
      <c r="R2935" s="2">
        <v>1</v>
      </c>
      <c r="S2935" s="2">
        <v>120</v>
      </c>
      <c r="T2935" s="2" t="s">
        <v>4646</v>
      </c>
      <c r="U2935" s="28" t="str">
        <f>IF(G2935=0,"",_xlfn.MINIFS('PO Details'!$I:$I,'PO Details'!$D:$D,Planning!$B2935,'PO Details'!$L:$L,Planning!$E2935))</f>
        <v/>
      </c>
      <c r="V2935" s="29" t="s">
        <v>4641</v>
      </c>
      <c r="W2935" t="str">
        <f t="shared" si="255"/>
        <v>Max</v>
      </c>
      <c r="X2935" s="2">
        <v>120</v>
      </c>
    </row>
    <row r="2936" spans="1:24" x14ac:dyDescent="0.25">
      <c r="A2936" s="11"/>
      <c r="B2936" s="22" t="s">
        <v>1794</v>
      </c>
      <c r="C2936" s="22" t="s">
        <v>390</v>
      </c>
      <c r="D2936" s="22"/>
      <c r="E2936" s="31" t="s">
        <v>109</v>
      </c>
      <c r="F2936" s="12">
        <f>SUMIFS('Inventory Details'!$H:$H,'Inventory Details'!$B:$B,$B2936,'Inventory Details'!$E:$E,$E2936)</f>
        <v>0</v>
      </c>
      <c r="G2936" s="12">
        <f>SUMIFS('PO Details'!$H:$H,'PO Details'!$D:$D,Planning!$B2936,'PO Details'!$L:$L,$E2936)</f>
        <v>0</v>
      </c>
      <c r="H2936" s="12">
        <f>SUMIFS('SO Details'!$G:$G,'SO Details'!$D:$D,Planning!$B2936,'SO Details'!$K:$K,$E2936)</f>
        <v>0</v>
      </c>
      <c r="I2936" s="20">
        <f>IF(COUNTIFS($C:$C,B2936)&gt;1,SUMIFS('Sales Hx'!$Q:$Q,'Sales Hx'!$B:$B,_xlfn.XLOOKUP(B2936,C:C,B:B),'Sales Hx'!$D:$D,Planning!$E2936),SUMIFS('Sales Hx'!$Q:$Q,'Sales Hx'!$B:$B,Planning!$B2936,'Sales Hx'!$D:$D,Planning!$E2936))</f>
        <v>0</v>
      </c>
      <c r="J2936" s="16">
        <f>IF(COUNTIFS($C:$C,B2936)&gt;1,SUMIFS('Sales Hx'!$S:$S,'Sales Hx'!$B:$B,_xlfn.XLOOKUP(B2936,C:C,B:B),'Sales Hx'!$D:$D,E2936),SUMIFS('Sales Hx'!$S:$S,'Sales Hx'!$B:$B,$B2936,'Sales Hx'!$D:$D,$E2936))</f>
        <v>0.37006578947368424</v>
      </c>
      <c r="K2936" s="16">
        <f t="shared" si="252"/>
        <v>0</v>
      </c>
      <c r="L2936" s="12">
        <f>IF(M2936&lt;&gt;"",M2936,IF(COUNTIFS($C:$C,B2936)&gt;1,SUMIFS('Sales Hx'!V:V,'Sales Hx'!$B:$B,_xlfn.XLOOKUP(B2936,C:C,B:B),'Sales Hx'!$D:$D,$E2936),SUMIFS('Sales Hx'!V:V,'Sales Hx'!$B:$B,$B2936,'Sales Hx'!$D:$D,$E2936)))</f>
        <v>0</v>
      </c>
      <c r="M2936" s="12">
        <v>0</v>
      </c>
      <c r="N2936" s="15">
        <f t="shared" si="254"/>
        <v>0.37006578947368424</v>
      </c>
      <c r="O2936" s="21">
        <f t="shared" si="251"/>
        <v>0</v>
      </c>
      <c r="P2936" s="24">
        <v>29.5</v>
      </c>
      <c r="Q2936" s="18">
        <f t="shared" si="253"/>
        <v>0</v>
      </c>
      <c r="R2936" s="2">
        <v>1</v>
      </c>
      <c r="S2936" s="2">
        <v>120</v>
      </c>
      <c r="T2936" s="2" t="s">
        <v>4646</v>
      </c>
      <c r="U2936" s="28" t="str">
        <f>IF(G2936=0,"",_xlfn.MINIFS('PO Details'!$I:$I,'PO Details'!$D:$D,Planning!$B2936,'PO Details'!$L:$L,Planning!$E2936))</f>
        <v/>
      </c>
      <c r="V2936" s="29" t="s">
        <v>4641</v>
      </c>
      <c r="W2936" t="str">
        <f t="shared" si="255"/>
        <v>Max</v>
      </c>
      <c r="X2936" s="2">
        <v>120</v>
      </c>
    </row>
    <row r="2937" spans="1:24" x14ac:dyDescent="0.25">
      <c r="A2937" s="11"/>
      <c r="B2937" s="22" t="s">
        <v>1794</v>
      </c>
      <c r="C2937" s="22" t="s">
        <v>390</v>
      </c>
      <c r="D2937" s="22"/>
      <c r="E2937" s="31" t="s">
        <v>4746</v>
      </c>
      <c r="F2937" s="12">
        <f>SUMIFS('Inventory Details'!$H:$H,'Inventory Details'!$B:$B,$B2937,'Inventory Details'!$E:$E,$E2937)</f>
        <v>0</v>
      </c>
      <c r="G2937" s="12">
        <f>SUMIFS('PO Details'!$H:$H,'PO Details'!$D:$D,Planning!$B2937,'PO Details'!$L:$L,$E2937)</f>
        <v>0</v>
      </c>
      <c r="H2937" s="12">
        <f>SUMIFS('SO Details'!$G:$G,'SO Details'!$D:$D,Planning!$B2937,'SO Details'!$K:$K,$E2937)</f>
        <v>0</v>
      </c>
      <c r="I2937" s="20">
        <f>IF(COUNTIFS($C:$C,B2937)&gt;1,SUMIFS('Sales Hx'!$Q:$Q,'Sales Hx'!$B:$B,_xlfn.XLOOKUP(B2937,C:C,B:B),'Sales Hx'!$D:$D,Planning!$E2937),SUMIFS('Sales Hx'!$Q:$Q,'Sales Hx'!$B:$B,Planning!$B2937,'Sales Hx'!$D:$D,Planning!$E2937))</f>
        <v>0</v>
      </c>
      <c r="J2937" s="16">
        <f>IF(COUNTIFS($C:$C,B2937)&gt;1,SUMIFS('Sales Hx'!$S:$S,'Sales Hx'!$B:$B,_xlfn.XLOOKUP(B2937,C:C,B:B),'Sales Hx'!$D:$D,E2937),SUMIFS('Sales Hx'!$S:$S,'Sales Hx'!$B:$B,$B2937,'Sales Hx'!$D:$D,$E2937))</f>
        <v>0.95394736842105265</v>
      </c>
      <c r="K2937" s="16">
        <f t="shared" si="252"/>
        <v>0</v>
      </c>
      <c r="L2937" s="12">
        <f>IF(M2937&lt;&gt;"",M2937,IF(COUNTIFS($C:$C,B2937)&gt;1,SUMIFS('Sales Hx'!V:V,'Sales Hx'!$B:$B,_xlfn.XLOOKUP(B2937,C:C,B:B),'Sales Hx'!$D:$D,$E2937),SUMIFS('Sales Hx'!V:V,'Sales Hx'!$B:$B,$B2937,'Sales Hx'!$D:$D,$E2937)))</f>
        <v>0</v>
      </c>
      <c r="M2937" s="12">
        <v>0</v>
      </c>
      <c r="N2937" s="15">
        <f t="shared" si="254"/>
        <v>0.95394736842105265</v>
      </c>
      <c r="O2937" s="21">
        <f t="shared" si="251"/>
        <v>0</v>
      </c>
      <c r="P2937" s="24">
        <v>29.5</v>
      </c>
      <c r="Q2937" s="18">
        <f t="shared" si="253"/>
        <v>0</v>
      </c>
      <c r="R2937" s="2">
        <v>1</v>
      </c>
      <c r="S2937" s="2">
        <v>120</v>
      </c>
      <c r="T2937" s="2" t="s">
        <v>4646</v>
      </c>
      <c r="U2937" s="28" t="str">
        <f>IF(G2937=0,"",_xlfn.MINIFS('PO Details'!$I:$I,'PO Details'!$D:$D,Planning!$B2937,'PO Details'!$L:$L,Planning!$E2937))</f>
        <v/>
      </c>
      <c r="V2937" s="29" t="s">
        <v>4641</v>
      </c>
      <c r="W2937" t="str">
        <f t="shared" si="255"/>
        <v>Max</v>
      </c>
      <c r="X2937" s="2">
        <v>120</v>
      </c>
    </row>
    <row r="2938" spans="1:24" x14ac:dyDescent="0.25">
      <c r="A2938" s="11" t="s">
        <v>4619</v>
      </c>
      <c r="B2938" s="22" t="s">
        <v>390</v>
      </c>
      <c r="C2938" s="22"/>
      <c r="D2938" s="22" t="s">
        <v>391</v>
      </c>
      <c r="E2938" s="31" t="s">
        <v>106</v>
      </c>
      <c r="F2938" s="12">
        <f>SUMIFS('Inventory Details'!$H:$H,'Inventory Details'!$B:$B,$B2938,'Inventory Details'!$E:$E,$E2938)</f>
        <v>0</v>
      </c>
      <c r="G2938" s="12">
        <f>SUMIFS('PO Details'!$H:$H,'PO Details'!$D:$D,Planning!$B2938,'PO Details'!$L:$L,$E2938)</f>
        <v>580</v>
      </c>
      <c r="H2938" s="12">
        <f>SUMIFS('SO Details'!$G:$G,'SO Details'!$D:$D,Planning!$B2938,'SO Details'!$K:$K,$E2938)</f>
        <v>3</v>
      </c>
      <c r="I2938" s="20">
        <f>IF(COUNTIFS($C:$C,B2938)&gt;1,SUMIFS('Sales Hx'!$Q:$Q,'Sales Hx'!$B:$B,_xlfn.XLOOKUP(B2938,C:C,B:B),'Sales Hx'!$D:$D,Planning!$E2938),SUMIFS('Sales Hx'!$Q:$Q,'Sales Hx'!$B:$B,Planning!$B2938,'Sales Hx'!$D:$D,Planning!$E2938))</f>
        <v>0</v>
      </c>
      <c r="J2938" s="16">
        <f>IF(COUNTIFS($C:$C,B2938)&gt;1,SUMIFS('Sales Hx'!$S:$S,'Sales Hx'!$B:$B,_xlfn.XLOOKUP(B2938,C:C,B:B),'Sales Hx'!$D:$D,E2938),SUMIFS('Sales Hx'!$S:$S,'Sales Hx'!$B:$B,$B2938,'Sales Hx'!$D:$D,$E2938))</f>
        <v>1.25</v>
      </c>
      <c r="K2938" s="16">
        <f t="shared" si="252"/>
        <v>0</v>
      </c>
      <c r="L2938" s="12">
        <f>IF(M2938&lt;&gt;"",M2938,IF(COUNTIFS($C:$C,B2938)&gt;1,SUMIFS('Sales Hx'!V:V,'Sales Hx'!$B:$B,_xlfn.XLOOKUP(B2938,C:C,B:B),'Sales Hx'!$D:$D,$E2938),SUMIFS('Sales Hx'!V:V,'Sales Hx'!$B:$B,$B2938,'Sales Hx'!$D:$D,$E2938)))</f>
        <v>0</v>
      </c>
      <c r="M2938" s="12">
        <v>0</v>
      </c>
      <c r="N2938" s="15">
        <f t="shared" si="254"/>
        <v>1.25</v>
      </c>
      <c r="O2938" s="21">
        <f t="shared" si="251"/>
        <v>0</v>
      </c>
      <c r="P2938" s="24">
        <v>29.5</v>
      </c>
      <c r="Q2938" s="18">
        <f t="shared" si="253"/>
        <v>0</v>
      </c>
      <c r="R2938" s="2">
        <v>1</v>
      </c>
      <c r="S2938" s="2">
        <v>90</v>
      </c>
      <c r="T2938" s="2" t="s">
        <v>4646</v>
      </c>
      <c r="U2938" s="28">
        <f>IF(G2938=0,"",_xlfn.MINIFS('PO Details'!$I:$I,'PO Details'!$D:$D,Planning!$B2938,'PO Details'!$L:$L,Planning!$E2938))</f>
        <v>45443</v>
      </c>
      <c r="V2938" s="29" t="s">
        <v>4639</v>
      </c>
      <c r="W2938" t="str">
        <f t="shared" si="255"/>
        <v>Max</v>
      </c>
      <c r="X2938" s="2">
        <v>120</v>
      </c>
    </row>
    <row r="2939" spans="1:24" x14ac:dyDescent="0.25">
      <c r="A2939" s="11" t="s">
        <v>4619</v>
      </c>
      <c r="B2939" s="22" t="s">
        <v>390</v>
      </c>
      <c r="C2939" s="22"/>
      <c r="D2939" s="22" t="s">
        <v>391</v>
      </c>
      <c r="E2939" s="31" t="s">
        <v>119</v>
      </c>
      <c r="F2939" s="12">
        <f>SUMIFS('Inventory Details'!$H:$H,'Inventory Details'!$B:$B,$B2939,'Inventory Details'!$E:$E,$E2939)</f>
        <v>15</v>
      </c>
      <c r="G2939" s="12">
        <f>SUMIFS('PO Details'!$H:$H,'PO Details'!$D:$D,Planning!$B2939,'PO Details'!$L:$L,$E2939)</f>
        <v>25</v>
      </c>
      <c r="H2939" s="12">
        <f>SUMIFS('SO Details'!$G:$G,'SO Details'!$D:$D,Planning!$B2939,'SO Details'!$K:$K,$E2939)</f>
        <v>0</v>
      </c>
      <c r="I2939" s="20">
        <f>IF(COUNTIFS($C:$C,B2939)&gt;1,SUMIFS('Sales Hx'!$Q:$Q,'Sales Hx'!$B:$B,_xlfn.XLOOKUP(B2939,C:C,B:B),'Sales Hx'!$D:$D,Planning!$E2939),SUMIFS('Sales Hx'!$Q:$Q,'Sales Hx'!$B:$B,Planning!$B2939,'Sales Hx'!$D:$D,Planning!$E2939))</f>
        <v>0</v>
      </c>
      <c r="J2939" s="16">
        <f>IF(COUNTIFS($C:$C,B2939)&gt;1,SUMIFS('Sales Hx'!$S:$S,'Sales Hx'!$B:$B,_xlfn.XLOOKUP(B2939,C:C,B:B),'Sales Hx'!$D:$D,E2939),SUMIFS('Sales Hx'!$S:$S,'Sales Hx'!$B:$B,$B2939,'Sales Hx'!$D:$D,$E2939))</f>
        <v>0</v>
      </c>
      <c r="K2939" s="16">
        <f t="shared" si="252"/>
        <v>0</v>
      </c>
      <c r="L2939" s="12">
        <f>IF(M2939&lt;&gt;"",M2939,IF(COUNTIFS($C:$C,B2939)&gt;1,SUMIFS('Sales Hx'!V:V,'Sales Hx'!$B:$B,_xlfn.XLOOKUP(B2939,C:C,B:B),'Sales Hx'!$D:$D,$E2939),SUMIFS('Sales Hx'!V:V,'Sales Hx'!$B:$B,$B2939,'Sales Hx'!$D:$D,$E2939)))</f>
        <v>0</v>
      </c>
      <c r="M2939" s="12">
        <v>0</v>
      </c>
      <c r="N2939" s="15">
        <f t="shared" si="254"/>
        <v>0</v>
      </c>
      <c r="O2939" s="21">
        <f t="shared" si="251"/>
        <v>0</v>
      </c>
      <c r="P2939" s="24">
        <v>29.5</v>
      </c>
      <c r="Q2939" s="18">
        <f t="shared" si="253"/>
        <v>0</v>
      </c>
      <c r="R2939" s="2">
        <v>1</v>
      </c>
      <c r="S2939" s="2">
        <v>90</v>
      </c>
      <c r="T2939" s="2" t="s">
        <v>4646</v>
      </c>
      <c r="U2939" s="28">
        <f>IF(G2939=0,"",_xlfn.MINIFS('PO Details'!$I:$I,'PO Details'!$D:$D,Planning!$B2939,'PO Details'!$L:$L,Planning!$E2939))</f>
        <v>45474</v>
      </c>
      <c r="V2939" s="29" t="s">
        <v>4639</v>
      </c>
      <c r="W2939" t="str">
        <f t="shared" si="255"/>
        <v>Max</v>
      </c>
      <c r="X2939" s="2">
        <v>120</v>
      </c>
    </row>
    <row r="2940" spans="1:24" x14ac:dyDescent="0.25">
      <c r="A2940" s="11" t="s">
        <v>4619</v>
      </c>
      <c r="B2940" s="22" t="s">
        <v>390</v>
      </c>
      <c r="C2940" s="22"/>
      <c r="D2940" s="22" t="s">
        <v>391</v>
      </c>
      <c r="E2940" s="31" t="s">
        <v>15</v>
      </c>
      <c r="F2940" s="12">
        <f>SUMIFS('Inventory Details'!$H:$H,'Inventory Details'!$B:$B,$B2940,'Inventory Details'!$E:$E,$E2940)</f>
        <v>22</v>
      </c>
      <c r="G2940" s="12">
        <f>SUMIFS('PO Details'!$H:$H,'PO Details'!$D:$D,Planning!$B2940,'PO Details'!$L:$L,$E2940)</f>
        <v>60</v>
      </c>
      <c r="H2940" s="12">
        <f>SUMIFS('SO Details'!$G:$G,'SO Details'!$D:$D,Planning!$B2940,'SO Details'!$K:$K,$E2940)</f>
        <v>65</v>
      </c>
      <c r="I2940" s="20">
        <f>IF(COUNTIFS($C:$C,B2940)&gt;1,SUMIFS('Sales Hx'!$Q:$Q,'Sales Hx'!$B:$B,_xlfn.XLOOKUP(B2940,C:C,B:B),'Sales Hx'!$D:$D,Planning!$E2940),SUMIFS('Sales Hx'!$Q:$Q,'Sales Hx'!$B:$B,Planning!$B2940,'Sales Hx'!$D:$D,Planning!$E2940))</f>
        <v>0</v>
      </c>
      <c r="J2940" s="16">
        <f>IF(COUNTIFS($C:$C,B2940)&gt;1,SUMIFS('Sales Hx'!$S:$S,'Sales Hx'!$B:$B,_xlfn.XLOOKUP(B2940,C:C,B:B),'Sales Hx'!$D:$D,E2940),SUMIFS('Sales Hx'!$S:$S,'Sales Hx'!$B:$B,$B2940,'Sales Hx'!$D:$D,$E2940))</f>
        <v>0</v>
      </c>
      <c r="K2940" s="16">
        <f t="shared" si="252"/>
        <v>0</v>
      </c>
      <c r="L2940" s="12">
        <f>IF(M2940&lt;&gt;"",M2940,IF(COUNTIFS($C:$C,B2940)&gt;1,SUMIFS('Sales Hx'!V:V,'Sales Hx'!$B:$B,_xlfn.XLOOKUP(B2940,C:C,B:B),'Sales Hx'!$D:$D,$E2940),SUMIFS('Sales Hx'!V:V,'Sales Hx'!$B:$B,$B2940,'Sales Hx'!$D:$D,$E2940)))</f>
        <v>0</v>
      </c>
      <c r="M2940" s="12">
        <v>0</v>
      </c>
      <c r="N2940" s="15">
        <f t="shared" si="254"/>
        <v>0</v>
      </c>
      <c r="O2940" s="21">
        <f t="shared" si="251"/>
        <v>0</v>
      </c>
      <c r="P2940" s="24">
        <v>29.5</v>
      </c>
      <c r="Q2940" s="18">
        <f t="shared" si="253"/>
        <v>0</v>
      </c>
      <c r="R2940" s="2">
        <v>1</v>
      </c>
      <c r="S2940" s="2">
        <v>90</v>
      </c>
      <c r="T2940" s="2" t="s">
        <v>4646</v>
      </c>
      <c r="U2940" s="28">
        <f>IF(G2940=0,"",_xlfn.MINIFS('PO Details'!$I:$I,'PO Details'!$D:$D,Planning!$B2940,'PO Details'!$L:$L,Planning!$E2940))</f>
        <v>45397</v>
      </c>
      <c r="V2940" s="29" t="s">
        <v>4639</v>
      </c>
      <c r="W2940" t="str">
        <f t="shared" si="255"/>
        <v>Max</v>
      </c>
      <c r="X2940" s="2">
        <v>120</v>
      </c>
    </row>
    <row r="2941" spans="1:24" x14ac:dyDescent="0.25">
      <c r="A2941" s="11" t="s">
        <v>4619</v>
      </c>
      <c r="B2941" s="22" t="s">
        <v>390</v>
      </c>
      <c r="C2941" s="22"/>
      <c r="D2941" s="22" t="s">
        <v>391</v>
      </c>
      <c r="E2941" s="31" t="s">
        <v>820</v>
      </c>
      <c r="F2941" s="12">
        <f>SUMIFS('Inventory Details'!$H:$H,'Inventory Details'!$B:$B,$B2941,'Inventory Details'!$E:$E,$E2941)</f>
        <v>39</v>
      </c>
      <c r="G2941" s="12">
        <f>SUMIFS('PO Details'!$H:$H,'PO Details'!$D:$D,Planning!$B2941,'PO Details'!$L:$L,$E2941)</f>
        <v>40</v>
      </c>
      <c r="H2941" s="12">
        <f>SUMIFS('SO Details'!$G:$G,'SO Details'!$D:$D,Planning!$B2941,'SO Details'!$K:$K,$E2941)</f>
        <v>0</v>
      </c>
      <c r="I2941" s="20">
        <f>IF(COUNTIFS($C:$C,B2941)&gt;1,SUMIFS('Sales Hx'!$Q:$Q,'Sales Hx'!$B:$B,_xlfn.XLOOKUP(B2941,C:C,B:B),'Sales Hx'!$D:$D,Planning!$E2941),SUMIFS('Sales Hx'!$Q:$Q,'Sales Hx'!$B:$B,Planning!$B2941,'Sales Hx'!$D:$D,Planning!$E2941))</f>
        <v>0</v>
      </c>
      <c r="J2941" s="16">
        <f>IF(COUNTIFS($C:$C,B2941)&gt;1,SUMIFS('Sales Hx'!$S:$S,'Sales Hx'!$B:$B,_xlfn.XLOOKUP(B2941,C:C,B:B),'Sales Hx'!$D:$D,E2941),SUMIFS('Sales Hx'!$S:$S,'Sales Hx'!$B:$B,$B2941,'Sales Hx'!$D:$D,$E2941))</f>
        <v>0</v>
      </c>
      <c r="K2941" s="16">
        <f t="shared" si="252"/>
        <v>0</v>
      </c>
      <c r="L2941" s="12">
        <f>IF(M2941&lt;&gt;"",M2941,IF(COUNTIFS($C:$C,B2941)&gt;1,SUMIFS('Sales Hx'!V:V,'Sales Hx'!$B:$B,_xlfn.XLOOKUP(B2941,C:C,B:B),'Sales Hx'!$D:$D,$E2941),SUMIFS('Sales Hx'!V:V,'Sales Hx'!$B:$B,$B2941,'Sales Hx'!$D:$D,$E2941)))</f>
        <v>0</v>
      </c>
      <c r="M2941" s="12">
        <v>0</v>
      </c>
      <c r="N2941" s="15">
        <f t="shared" si="254"/>
        <v>0</v>
      </c>
      <c r="O2941" s="21">
        <f t="shared" si="251"/>
        <v>0</v>
      </c>
      <c r="P2941" s="24">
        <v>29.5</v>
      </c>
      <c r="Q2941" s="18">
        <f t="shared" si="253"/>
        <v>0</v>
      </c>
      <c r="R2941" s="2">
        <v>1</v>
      </c>
      <c r="S2941" s="2">
        <v>90</v>
      </c>
      <c r="T2941" s="2" t="s">
        <v>4646</v>
      </c>
      <c r="U2941" s="28">
        <f>IF(G2941=0,"",_xlfn.MINIFS('PO Details'!$I:$I,'PO Details'!$D:$D,Planning!$B2941,'PO Details'!$L:$L,Planning!$E2941))</f>
        <v>45474</v>
      </c>
      <c r="V2941" s="29" t="s">
        <v>4639</v>
      </c>
      <c r="W2941" t="str">
        <f t="shared" si="255"/>
        <v>Max</v>
      </c>
      <c r="X2941" s="2">
        <v>120</v>
      </c>
    </row>
    <row r="2942" spans="1:24" x14ac:dyDescent="0.25">
      <c r="A2942" s="11" t="s">
        <v>4619</v>
      </c>
      <c r="B2942" s="22" t="s">
        <v>390</v>
      </c>
      <c r="C2942" s="22"/>
      <c r="D2942" s="22" t="s">
        <v>391</v>
      </c>
      <c r="E2942" s="31" t="s">
        <v>113</v>
      </c>
      <c r="F2942" s="12">
        <f>SUMIFS('Inventory Details'!$H:$H,'Inventory Details'!$B:$B,$B2942,'Inventory Details'!$E:$E,$E2942)</f>
        <v>120</v>
      </c>
      <c r="G2942" s="12">
        <f>SUMIFS('PO Details'!$H:$H,'PO Details'!$D:$D,Planning!$B2942,'PO Details'!$L:$L,$E2942)</f>
        <v>235</v>
      </c>
      <c r="H2942" s="12">
        <f>SUMIFS('SO Details'!$G:$G,'SO Details'!$D:$D,Planning!$B2942,'SO Details'!$K:$K,$E2942)</f>
        <v>2</v>
      </c>
      <c r="I2942" s="20">
        <f>IF(COUNTIFS($C:$C,B2942)&gt;1,SUMIFS('Sales Hx'!$Q:$Q,'Sales Hx'!$B:$B,_xlfn.XLOOKUP(B2942,C:C,B:B),'Sales Hx'!$D:$D,Planning!$E2942),SUMIFS('Sales Hx'!$Q:$Q,'Sales Hx'!$B:$B,Planning!$B2942,'Sales Hx'!$D:$D,Planning!$E2942))</f>
        <v>0</v>
      </c>
      <c r="J2942" s="16">
        <f>IF(COUNTIFS($C:$C,B2942)&gt;1,SUMIFS('Sales Hx'!$S:$S,'Sales Hx'!$B:$B,_xlfn.XLOOKUP(B2942,C:C,B:B),'Sales Hx'!$D:$D,E2942),SUMIFS('Sales Hx'!$S:$S,'Sales Hx'!$B:$B,$B2942,'Sales Hx'!$D:$D,$E2942))</f>
        <v>1.0745614035087718</v>
      </c>
      <c r="K2942" s="16">
        <f t="shared" si="252"/>
        <v>0</v>
      </c>
      <c r="L2942" s="12">
        <f>IF(M2942&lt;&gt;"",M2942,IF(COUNTIFS($C:$C,B2942)&gt;1,SUMIFS('Sales Hx'!V:V,'Sales Hx'!$B:$B,_xlfn.XLOOKUP(B2942,C:C,B:B),'Sales Hx'!$D:$D,$E2942),SUMIFS('Sales Hx'!V:V,'Sales Hx'!$B:$B,$B2942,'Sales Hx'!$D:$D,$E2942)))</f>
        <v>0</v>
      </c>
      <c r="M2942" s="12">
        <v>0</v>
      </c>
      <c r="N2942" s="15">
        <f t="shared" si="254"/>
        <v>1.0745614035087718</v>
      </c>
      <c r="O2942" s="21">
        <f t="shared" si="251"/>
        <v>0</v>
      </c>
      <c r="P2942" s="24">
        <v>29.5</v>
      </c>
      <c r="Q2942" s="18">
        <f t="shared" si="253"/>
        <v>0</v>
      </c>
      <c r="R2942" s="2">
        <v>1</v>
      </c>
      <c r="S2942" s="2">
        <v>90</v>
      </c>
      <c r="T2942" s="2" t="s">
        <v>4646</v>
      </c>
      <c r="U2942" s="28">
        <f>IF(G2942=0,"",_xlfn.MINIFS('PO Details'!$I:$I,'PO Details'!$D:$D,Planning!$B2942,'PO Details'!$L:$L,Planning!$E2942))</f>
        <v>45474</v>
      </c>
      <c r="V2942" s="29" t="s">
        <v>4639</v>
      </c>
      <c r="W2942" t="str">
        <f t="shared" si="255"/>
        <v>Max</v>
      </c>
      <c r="X2942" s="2">
        <v>120</v>
      </c>
    </row>
    <row r="2943" spans="1:24" x14ac:dyDescent="0.25">
      <c r="A2943" s="11" t="s">
        <v>4619</v>
      </c>
      <c r="B2943" s="22" t="s">
        <v>390</v>
      </c>
      <c r="C2943" s="22"/>
      <c r="D2943" s="22" t="s">
        <v>391</v>
      </c>
      <c r="E2943" s="31" t="s">
        <v>4746</v>
      </c>
      <c r="F2943" s="12">
        <f>SUMIFS('Inventory Details'!$H:$H,'Inventory Details'!$B:$B,$B2943,'Inventory Details'!$E:$E,$E2943)</f>
        <v>224</v>
      </c>
      <c r="G2943" s="12">
        <f>SUMIFS('PO Details'!$H:$H,'PO Details'!$D:$D,Planning!$B2943,'PO Details'!$L:$L,$E2943)</f>
        <v>800</v>
      </c>
      <c r="H2943" s="12">
        <f>SUMIFS('SO Details'!$G:$G,'SO Details'!$D:$D,Planning!$B2943,'SO Details'!$K:$K,$E2943)</f>
        <v>8</v>
      </c>
      <c r="I2943" s="20">
        <f>IF(COUNTIFS($C:$C,B2943)&gt;1,SUMIFS('Sales Hx'!$Q:$Q,'Sales Hx'!$B:$B,_xlfn.XLOOKUP(B2943,C:C,B:B),'Sales Hx'!$D:$D,Planning!$E2943),SUMIFS('Sales Hx'!$Q:$Q,'Sales Hx'!$B:$B,Planning!$B2943,'Sales Hx'!$D:$D,Planning!$E2943))</f>
        <v>0</v>
      </c>
      <c r="J2943" s="16">
        <f>IF(COUNTIFS($C:$C,B2943)&gt;1,SUMIFS('Sales Hx'!$S:$S,'Sales Hx'!$B:$B,_xlfn.XLOOKUP(B2943,C:C,B:B),'Sales Hx'!$D:$D,E2943),SUMIFS('Sales Hx'!$S:$S,'Sales Hx'!$B:$B,$B2943,'Sales Hx'!$D:$D,$E2943))</f>
        <v>0.95394736842105265</v>
      </c>
      <c r="K2943" s="16">
        <f t="shared" si="252"/>
        <v>0</v>
      </c>
      <c r="L2943" s="12">
        <f>IF(M2943&lt;&gt;"",M2943,IF(COUNTIFS($C:$C,B2943)&gt;1,SUMIFS('Sales Hx'!V:V,'Sales Hx'!$B:$B,_xlfn.XLOOKUP(B2943,C:C,B:B),'Sales Hx'!$D:$D,$E2943),SUMIFS('Sales Hx'!V:V,'Sales Hx'!$B:$B,$B2943,'Sales Hx'!$D:$D,$E2943)))</f>
        <v>0</v>
      </c>
      <c r="M2943" s="12">
        <v>0</v>
      </c>
      <c r="N2943" s="15">
        <f t="shared" ref="N2943:N3006" si="256">IFERROR(_xlfn.IFNA(J2943*R2943+L2943,"No Sales Hx"),"No Sales HX")</f>
        <v>0.95394736842105265</v>
      </c>
      <c r="O2943" s="21">
        <f t="shared" si="251"/>
        <v>0</v>
      </c>
      <c r="P2943" s="24">
        <v>29.5</v>
      </c>
      <c r="Q2943" s="18">
        <f t="shared" ref="Q2943:Q3006" si="257">IFERROR(P2943*O2943,0)</f>
        <v>0</v>
      </c>
      <c r="R2943" s="2">
        <v>1</v>
      </c>
      <c r="S2943" s="2">
        <v>90</v>
      </c>
      <c r="T2943" s="2" t="s">
        <v>4646</v>
      </c>
      <c r="U2943" s="28">
        <f>IF(G2943=0,"",_xlfn.MINIFS('PO Details'!$I:$I,'PO Details'!$D:$D,Planning!$B2943,'PO Details'!$L:$L,Planning!$E2943))</f>
        <v>45458</v>
      </c>
      <c r="V2943" s="29" t="s">
        <v>4639</v>
      </c>
      <c r="W2943" t="str">
        <f t="shared" si="255"/>
        <v>Max</v>
      </c>
      <c r="X2943" s="2">
        <v>120</v>
      </c>
    </row>
    <row r="2944" spans="1:24" x14ac:dyDescent="0.25">
      <c r="A2944" s="11" t="s">
        <v>4619</v>
      </c>
      <c r="B2944" s="22" t="s">
        <v>390</v>
      </c>
      <c r="C2944" s="22"/>
      <c r="D2944" s="22" t="s">
        <v>391</v>
      </c>
      <c r="E2944" s="31" t="s">
        <v>109</v>
      </c>
      <c r="F2944" s="12">
        <f>SUMIFS('Inventory Details'!$H:$H,'Inventory Details'!$B:$B,$B2944,'Inventory Details'!$E:$E,$E2944)</f>
        <v>149</v>
      </c>
      <c r="G2944" s="12">
        <f>SUMIFS('PO Details'!$H:$H,'PO Details'!$D:$D,Planning!$B2944,'PO Details'!$L:$L,$E2944)</f>
        <v>54</v>
      </c>
      <c r="H2944" s="12">
        <f>SUMIFS('SO Details'!$G:$G,'SO Details'!$D:$D,Planning!$B2944,'SO Details'!$K:$K,$E2944)</f>
        <v>0</v>
      </c>
      <c r="I2944" s="20">
        <f>IF(COUNTIFS($C:$C,B2944)&gt;1,SUMIFS('Sales Hx'!$Q:$Q,'Sales Hx'!$B:$B,_xlfn.XLOOKUP(B2944,C:C,B:B),'Sales Hx'!$D:$D,Planning!$E2944),SUMIFS('Sales Hx'!$Q:$Q,'Sales Hx'!$B:$B,Planning!$B2944,'Sales Hx'!$D:$D,Planning!$E2944))</f>
        <v>0</v>
      </c>
      <c r="J2944" s="16">
        <f>IF(COUNTIFS($C:$C,B2944)&gt;1,SUMIFS('Sales Hx'!$S:$S,'Sales Hx'!$B:$B,_xlfn.XLOOKUP(B2944,C:C,B:B),'Sales Hx'!$D:$D,E2944),SUMIFS('Sales Hx'!$S:$S,'Sales Hx'!$B:$B,$B2944,'Sales Hx'!$D:$D,$E2944))</f>
        <v>0.37006578947368424</v>
      </c>
      <c r="K2944" s="16">
        <f t="shared" si="252"/>
        <v>0</v>
      </c>
      <c r="L2944" s="12">
        <f>IF(M2944&lt;&gt;"",M2944,IF(COUNTIFS($C:$C,B2944)&gt;1,SUMIFS('Sales Hx'!V:V,'Sales Hx'!$B:$B,_xlfn.XLOOKUP(B2944,C:C,B:B),'Sales Hx'!$D:$D,$E2944),SUMIFS('Sales Hx'!V:V,'Sales Hx'!$B:$B,$B2944,'Sales Hx'!$D:$D,$E2944)))</f>
        <v>0</v>
      </c>
      <c r="M2944" s="12">
        <v>0</v>
      </c>
      <c r="N2944" s="15">
        <f t="shared" si="256"/>
        <v>0.37006578947368424</v>
      </c>
      <c r="O2944" s="21">
        <f t="shared" si="251"/>
        <v>0</v>
      </c>
      <c r="P2944" s="24">
        <v>29.5</v>
      </c>
      <c r="Q2944" s="18">
        <f t="shared" si="257"/>
        <v>0</v>
      </c>
      <c r="R2944" s="2">
        <v>1</v>
      </c>
      <c r="S2944" s="2">
        <v>90</v>
      </c>
      <c r="T2944" s="2" t="s">
        <v>4646</v>
      </c>
      <c r="U2944" s="28">
        <f>IF(G2944=0,"",_xlfn.MINIFS('PO Details'!$I:$I,'PO Details'!$D:$D,Planning!$B2944,'PO Details'!$L:$L,Planning!$E2944))</f>
        <v>45473</v>
      </c>
      <c r="V2944" s="29" t="s">
        <v>4639</v>
      </c>
      <c r="W2944" t="str">
        <f t="shared" si="255"/>
        <v>Max</v>
      </c>
      <c r="X2944" s="2">
        <v>120</v>
      </c>
    </row>
    <row r="2945" spans="1:24" x14ac:dyDescent="0.25">
      <c r="A2945" s="11" t="s">
        <v>4619</v>
      </c>
      <c r="B2945" s="22" t="s">
        <v>390</v>
      </c>
      <c r="C2945" s="22"/>
      <c r="D2945" s="22" t="s">
        <v>391</v>
      </c>
      <c r="E2945" s="31" t="s">
        <v>108</v>
      </c>
      <c r="F2945" s="12">
        <f>SUMIFS('Inventory Details'!$H:$H,'Inventory Details'!$B:$B,$B2945,'Inventory Details'!$E:$E,$E2945)</f>
        <v>12</v>
      </c>
      <c r="G2945" s="12">
        <f>SUMIFS('PO Details'!$H:$H,'PO Details'!$D:$D,Planning!$B2945,'PO Details'!$L:$L,$E2945)</f>
        <v>0</v>
      </c>
      <c r="H2945" s="12">
        <f>SUMIFS('SO Details'!$G:$G,'SO Details'!$D:$D,Planning!$B2945,'SO Details'!$K:$K,$E2945)</f>
        <v>0</v>
      </c>
      <c r="I2945" s="20">
        <f>IF(COUNTIFS($C:$C,B2945)&gt;1,SUMIFS('Sales Hx'!$Q:$Q,'Sales Hx'!$B:$B,_xlfn.XLOOKUP(B2945,C:C,B:B),'Sales Hx'!$D:$D,Planning!$E2945),SUMIFS('Sales Hx'!$Q:$Q,'Sales Hx'!$B:$B,Planning!$B2945,'Sales Hx'!$D:$D,Planning!$E2945))</f>
        <v>0</v>
      </c>
      <c r="J2945" s="16">
        <f>IF(COUNTIFS($C:$C,B2945)&gt;1,SUMIFS('Sales Hx'!$S:$S,'Sales Hx'!$B:$B,_xlfn.XLOOKUP(B2945,C:C,B:B),'Sales Hx'!$D:$D,E2945),SUMIFS('Sales Hx'!$S:$S,'Sales Hx'!$B:$B,$B2945,'Sales Hx'!$D:$D,$E2945))</f>
        <v>0</v>
      </c>
      <c r="K2945" s="16">
        <f t="shared" si="252"/>
        <v>0</v>
      </c>
      <c r="L2945" s="12">
        <f>IF(M2945&lt;&gt;"",M2945,IF(COUNTIFS($C:$C,B2945)&gt;1,SUMIFS('Sales Hx'!V:V,'Sales Hx'!$B:$B,_xlfn.XLOOKUP(B2945,C:C,B:B),'Sales Hx'!$D:$D,$E2945),SUMIFS('Sales Hx'!V:V,'Sales Hx'!$B:$B,$B2945,'Sales Hx'!$D:$D,$E2945)))</f>
        <v>0</v>
      </c>
      <c r="M2945" s="12">
        <v>0</v>
      </c>
      <c r="N2945" s="15">
        <f t="shared" si="256"/>
        <v>0</v>
      </c>
      <c r="O2945" s="21">
        <f t="shared" si="251"/>
        <v>0</v>
      </c>
      <c r="P2945" s="24">
        <v>29.5</v>
      </c>
      <c r="Q2945" s="18">
        <f t="shared" si="257"/>
        <v>0</v>
      </c>
      <c r="R2945" s="2">
        <v>1</v>
      </c>
      <c r="S2945" s="2">
        <v>90</v>
      </c>
      <c r="T2945" s="2" t="s">
        <v>4646</v>
      </c>
      <c r="U2945" s="28" t="str">
        <f>IF(G2945=0,"",_xlfn.MINIFS('PO Details'!$I:$I,'PO Details'!$D:$D,Planning!$B2945,'PO Details'!$L:$L,Planning!$E2945))</f>
        <v/>
      </c>
      <c r="V2945" s="29" t="s">
        <v>4639</v>
      </c>
      <c r="W2945" t="str">
        <f t="shared" si="255"/>
        <v>Max</v>
      </c>
      <c r="X2945" s="2">
        <v>120</v>
      </c>
    </row>
    <row r="2946" spans="1:24" x14ac:dyDescent="0.25">
      <c r="A2946" s="11" t="s">
        <v>4619</v>
      </c>
      <c r="B2946" s="22" t="s">
        <v>390</v>
      </c>
      <c r="C2946" s="22"/>
      <c r="D2946" s="22" t="s">
        <v>391</v>
      </c>
      <c r="E2946" s="31" t="s">
        <v>1201</v>
      </c>
      <c r="F2946" s="12">
        <f>SUMIFS('Inventory Details'!$H:$H,'Inventory Details'!$B:$B,$B2946,'Inventory Details'!$E:$E,$E2946)</f>
        <v>0</v>
      </c>
      <c r="G2946" s="12">
        <f>SUMIFS('PO Details'!$H:$H,'PO Details'!$D:$D,Planning!$B2946,'PO Details'!$L:$L,$E2946)</f>
        <v>0</v>
      </c>
      <c r="H2946" s="12">
        <f>SUMIFS('SO Details'!$G:$G,'SO Details'!$D:$D,Planning!$B2946,'SO Details'!$K:$K,$E2946)</f>
        <v>0</v>
      </c>
      <c r="I2946" s="20">
        <f>IF(COUNTIFS($C:$C,B2946)&gt;1,SUMIFS('Sales Hx'!$Q:$Q,'Sales Hx'!$B:$B,_xlfn.XLOOKUP(B2946,C:C,B:B),'Sales Hx'!$D:$D,Planning!$E2946),SUMIFS('Sales Hx'!$Q:$Q,'Sales Hx'!$B:$B,Planning!$B2946,'Sales Hx'!$D:$D,Planning!$E2946))</f>
        <v>0</v>
      </c>
      <c r="J2946" s="16">
        <f>IF(COUNTIFS($C:$C,B2946)&gt;1,SUMIFS('Sales Hx'!$S:$S,'Sales Hx'!$B:$B,_xlfn.XLOOKUP(B2946,C:C,B:B),'Sales Hx'!$D:$D,E2946),SUMIFS('Sales Hx'!$S:$S,'Sales Hx'!$B:$B,$B2946,'Sales Hx'!$D:$D,$E2946))</f>
        <v>0</v>
      </c>
      <c r="K2946" s="16">
        <f t="shared" si="252"/>
        <v>0</v>
      </c>
      <c r="L2946" s="12">
        <f>IF(M2946&lt;&gt;"",M2946,IF(COUNTIFS($C:$C,B2946)&gt;1,SUMIFS('Sales Hx'!V:V,'Sales Hx'!$B:$B,_xlfn.XLOOKUP(B2946,C:C,B:B),'Sales Hx'!$D:$D,$E2946),SUMIFS('Sales Hx'!V:V,'Sales Hx'!$B:$B,$B2946,'Sales Hx'!$D:$D,$E2946)))</f>
        <v>0</v>
      </c>
      <c r="M2946" s="12">
        <v>0</v>
      </c>
      <c r="N2946" s="15">
        <f t="shared" si="256"/>
        <v>0</v>
      </c>
      <c r="O2946" s="21">
        <f t="shared" ref="O2946:O3009" si="258">MROUND(ROUND(IFERROR(IF(C2946&lt;&gt;"",0,IF(T2946="DC'd",0,IF(AND(J2946=0,F2946+G2946&lt;H2946),H2946-F2946+G2946,IF(F2946+G2946&lt;N2946,N2946+MAX((IF(J2946*R2946&gt;F2946,F2946,J2946*R2946))+J2946*S2946-F2946-G2946+H2946,0))))),0),0),1)</f>
        <v>0</v>
      </c>
      <c r="P2946" s="24">
        <v>29.5</v>
      </c>
      <c r="Q2946" s="18">
        <f t="shared" si="257"/>
        <v>0</v>
      </c>
      <c r="R2946" s="2">
        <v>1</v>
      </c>
      <c r="S2946" s="2">
        <v>90</v>
      </c>
      <c r="T2946" s="2" t="s">
        <v>4646</v>
      </c>
      <c r="U2946" s="28" t="str">
        <f>IF(G2946=0,"",_xlfn.MINIFS('PO Details'!$I:$I,'PO Details'!$D:$D,Planning!$B2946,'PO Details'!$L:$L,Planning!$E2946))</f>
        <v/>
      </c>
      <c r="V2946" s="29" t="s">
        <v>4639</v>
      </c>
      <c r="W2946" t="str">
        <f t="shared" si="255"/>
        <v>Max</v>
      </c>
      <c r="X2946" s="2">
        <v>120</v>
      </c>
    </row>
    <row r="2947" spans="1:24" x14ac:dyDescent="0.25">
      <c r="A2947" s="11" t="s">
        <v>4619</v>
      </c>
      <c r="B2947" s="22" t="s">
        <v>390</v>
      </c>
      <c r="C2947" s="22"/>
      <c r="D2947" s="22" t="s">
        <v>391</v>
      </c>
      <c r="E2947" s="31" t="s">
        <v>861</v>
      </c>
      <c r="F2947" s="12">
        <f>SUMIFS('Inventory Details'!$H:$H,'Inventory Details'!$B:$B,$B2947,'Inventory Details'!$E:$E,$E2947)</f>
        <v>16</v>
      </c>
      <c r="G2947" s="12">
        <f>SUMIFS('PO Details'!$H:$H,'PO Details'!$D:$D,Planning!$B2947,'PO Details'!$L:$L,$E2947)</f>
        <v>0</v>
      </c>
      <c r="H2947" s="12">
        <f>SUMIFS('SO Details'!$G:$G,'SO Details'!$D:$D,Planning!$B2947,'SO Details'!$K:$K,$E2947)</f>
        <v>0</v>
      </c>
      <c r="I2947" s="20">
        <f>IF(COUNTIFS($C:$C,B2947)&gt;1,SUMIFS('Sales Hx'!$Q:$Q,'Sales Hx'!$B:$B,_xlfn.XLOOKUP(B2947,C:C,B:B),'Sales Hx'!$D:$D,Planning!$E2947),SUMIFS('Sales Hx'!$Q:$Q,'Sales Hx'!$B:$B,Planning!$B2947,'Sales Hx'!$D:$D,Planning!$E2947))</f>
        <v>0</v>
      </c>
      <c r="J2947" s="16">
        <f>IF(COUNTIFS($C:$C,B2947)&gt;1,SUMIFS('Sales Hx'!$S:$S,'Sales Hx'!$B:$B,_xlfn.XLOOKUP(B2947,C:C,B:B),'Sales Hx'!$D:$D,E2947),SUMIFS('Sales Hx'!$S:$S,'Sales Hx'!$B:$B,$B2947,'Sales Hx'!$D:$D,$E2947))</f>
        <v>0</v>
      </c>
      <c r="K2947" s="16">
        <f t="shared" si="252"/>
        <v>0</v>
      </c>
      <c r="L2947" s="12">
        <f>IF(M2947&lt;&gt;"",M2947,IF(COUNTIFS($C:$C,B2947)&gt;1,SUMIFS('Sales Hx'!V:V,'Sales Hx'!$B:$B,_xlfn.XLOOKUP(B2947,C:C,B:B),'Sales Hx'!$D:$D,$E2947),SUMIFS('Sales Hx'!V:V,'Sales Hx'!$B:$B,$B2947,'Sales Hx'!$D:$D,$E2947)))</f>
        <v>0</v>
      </c>
      <c r="M2947" s="12">
        <v>0</v>
      </c>
      <c r="N2947" s="15">
        <f t="shared" si="256"/>
        <v>0</v>
      </c>
      <c r="O2947" s="21">
        <f t="shared" si="258"/>
        <v>0</v>
      </c>
      <c r="P2947" s="24">
        <v>29.5</v>
      </c>
      <c r="Q2947" s="18">
        <f t="shared" si="257"/>
        <v>0</v>
      </c>
      <c r="R2947" s="2">
        <v>1</v>
      </c>
      <c r="S2947" s="2">
        <v>90</v>
      </c>
      <c r="T2947" s="2" t="s">
        <v>4646</v>
      </c>
      <c r="U2947" s="28" t="str">
        <f>IF(G2947=0,"",_xlfn.MINIFS('PO Details'!$I:$I,'PO Details'!$D:$D,Planning!$B2947,'PO Details'!$L:$L,Planning!$E2947))</f>
        <v/>
      </c>
      <c r="V2947" s="29" t="s">
        <v>4639</v>
      </c>
      <c r="W2947" t="str">
        <f t="shared" si="255"/>
        <v>Max</v>
      </c>
      <c r="X2947" s="2">
        <v>120</v>
      </c>
    </row>
    <row r="2948" spans="1:24" x14ac:dyDescent="0.25">
      <c r="A2948" s="11"/>
      <c r="B2948" s="22" t="s">
        <v>1687</v>
      </c>
      <c r="C2948" s="22"/>
      <c r="D2948" s="22" t="s">
        <v>1688</v>
      </c>
      <c r="E2948" s="31" t="s">
        <v>113</v>
      </c>
      <c r="F2948" s="12">
        <f>SUMIFS('Inventory Details'!$H:$H,'Inventory Details'!$B:$B,$B2948,'Inventory Details'!$E:$E,$E2948)</f>
        <v>14</v>
      </c>
      <c r="G2948" s="12">
        <f>SUMIFS('PO Details'!$H:$H,'PO Details'!$D:$D,Planning!$B2948,'PO Details'!$L:$L,$E2948)</f>
        <v>0</v>
      </c>
      <c r="H2948" s="12">
        <f>SUMIFS('SO Details'!$G:$G,'SO Details'!$D:$D,Planning!$B2948,'SO Details'!$K:$K,$E2948)</f>
        <v>0</v>
      </c>
      <c r="I2948" s="20">
        <f>IF(COUNTIFS($C:$C,B2948)&gt;1,SUMIFS('Sales Hx'!$Q:$Q,'Sales Hx'!$B:$B,_xlfn.XLOOKUP(B2948,C:C,B:B),'Sales Hx'!$D:$D,Planning!$E2948),SUMIFS('Sales Hx'!$Q:$Q,'Sales Hx'!$B:$B,Planning!$B2948,'Sales Hx'!$D:$D,Planning!$E2948))</f>
        <v>0</v>
      </c>
      <c r="J2948" s="16">
        <f>IF(COUNTIFS($C:$C,B2948)&gt;1,SUMIFS('Sales Hx'!$S:$S,'Sales Hx'!$B:$B,_xlfn.XLOOKUP(B2948,C:C,B:B),'Sales Hx'!$D:$D,E2948),SUMIFS('Sales Hx'!$S:$S,'Sales Hx'!$B:$B,$B2948,'Sales Hx'!$D:$D,$E2948))</f>
        <v>3.2894736842105261E-2</v>
      </c>
      <c r="K2948" s="16">
        <f t="shared" si="252"/>
        <v>0</v>
      </c>
      <c r="L2948" s="12">
        <f>IF(M2948&lt;&gt;"",M2948,IF(COUNTIFS($C:$C,B2948)&gt;1,SUMIFS('Sales Hx'!V:V,'Sales Hx'!$B:$B,_xlfn.XLOOKUP(B2948,C:C,B:B),'Sales Hx'!$D:$D,$E2948),SUMIFS('Sales Hx'!V:V,'Sales Hx'!$B:$B,$B2948,'Sales Hx'!$D:$D,$E2948)))</f>
        <v>0</v>
      </c>
      <c r="M2948" s="12">
        <v>0</v>
      </c>
      <c r="N2948" s="15">
        <f t="shared" si="256"/>
        <v>3.2894736842105261E-2</v>
      </c>
      <c r="O2948" s="21">
        <f t="shared" si="258"/>
        <v>0</v>
      </c>
      <c r="P2948" s="24">
        <v>0</v>
      </c>
      <c r="Q2948" s="18">
        <f t="shared" si="257"/>
        <v>0</v>
      </c>
      <c r="R2948" s="2">
        <v>1</v>
      </c>
      <c r="S2948" s="2">
        <v>120</v>
      </c>
      <c r="T2948" s="2" t="s">
        <v>4647</v>
      </c>
      <c r="U2948" s="28" t="str">
        <f>IF(G2948=0,"",_xlfn.MINIFS('PO Details'!$I:$I,'PO Details'!$D:$D,Planning!$B2948,'PO Details'!$L:$L,Planning!$E2948))</f>
        <v/>
      </c>
      <c r="V2948" s="29" t="s">
        <v>4640</v>
      </c>
      <c r="W2948" t="str">
        <f t="shared" si="255"/>
        <v/>
      </c>
      <c r="X2948" s="2">
        <v>120</v>
      </c>
    </row>
    <row r="2949" spans="1:24" x14ac:dyDescent="0.25">
      <c r="A2949" s="11"/>
      <c r="B2949" s="22" t="s">
        <v>1687</v>
      </c>
      <c r="C2949" s="22"/>
      <c r="D2949" s="22" t="s">
        <v>1688</v>
      </c>
      <c r="E2949" s="31" t="s">
        <v>106</v>
      </c>
      <c r="F2949" s="12">
        <f>SUMIFS('Inventory Details'!$H:$H,'Inventory Details'!$B:$B,$B2949,'Inventory Details'!$E:$E,$E2949)</f>
        <v>7</v>
      </c>
      <c r="G2949" s="12">
        <f>SUMIFS('PO Details'!$H:$H,'PO Details'!$D:$D,Planning!$B2949,'PO Details'!$L:$L,$E2949)</f>
        <v>0</v>
      </c>
      <c r="H2949" s="12">
        <f>SUMIFS('SO Details'!$G:$G,'SO Details'!$D:$D,Planning!$B2949,'SO Details'!$K:$K,$E2949)</f>
        <v>0</v>
      </c>
      <c r="I2949" s="20">
        <f>IF(COUNTIFS($C:$C,B2949)&gt;1,SUMIFS('Sales Hx'!$Q:$Q,'Sales Hx'!$B:$B,_xlfn.XLOOKUP(B2949,C:C,B:B),'Sales Hx'!$D:$D,Planning!$E2949),SUMIFS('Sales Hx'!$Q:$Q,'Sales Hx'!$B:$B,Planning!$B2949,'Sales Hx'!$D:$D,Planning!$E2949))</f>
        <v>0</v>
      </c>
      <c r="J2949" s="16">
        <f>IF(COUNTIFS($C:$C,B2949)&gt;1,SUMIFS('Sales Hx'!$S:$S,'Sales Hx'!$B:$B,_xlfn.XLOOKUP(B2949,C:C,B:B),'Sales Hx'!$D:$D,E2949),SUMIFS('Sales Hx'!$S:$S,'Sales Hx'!$B:$B,$B2949,'Sales Hx'!$D:$D,$E2949))</f>
        <v>0.88815789473684215</v>
      </c>
      <c r="K2949" s="16">
        <f t="shared" si="252"/>
        <v>0</v>
      </c>
      <c r="L2949" s="12">
        <f>IF(M2949&lt;&gt;"",M2949,IF(COUNTIFS($C:$C,B2949)&gt;1,SUMIFS('Sales Hx'!V:V,'Sales Hx'!$B:$B,_xlfn.XLOOKUP(B2949,C:C,B:B),'Sales Hx'!$D:$D,$E2949),SUMIFS('Sales Hx'!V:V,'Sales Hx'!$B:$B,$B2949,'Sales Hx'!$D:$D,$E2949)))</f>
        <v>0</v>
      </c>
      <c r="M2949" s="12">
        <v>0</v>
      </c>
      <c r="N2949" s="15">
        <f t="shared" si="256"/>
        <v>0.88815789473684215</v>
      </c>
      <c r="O2949" s="21">
        <f t="shared" si="258"/>
        <v>0</v>
      </c>
      <c r="P2949" s="24">
        <v>0</v>
      </c>
      <c r="Q2949" s="18">
        <f t="shared" si="257"/>
        <v>0</v>
      </c>
      <c r="R2949" s="2">
        <v>1</v>
      </c>
      <c r="S2949" s="2">
        <v>120</v>
      </c>
      <c r="T2949" s="2" t="s">
        <v>4647</v>
      </c>
      <c r="U2949" s="28" t="str">
        <f>IF(G2949=0,"",_xlfn.MINIFS('PO Details'!$I:$I,'PO Details'!$D:$D,Planning!$B2949,'PO Details'!$L:$L,Planning!$E2949))</f>
        <v/>
      </c>
      <c r="V2949" s="29" t="s">
        <v>4640</v>
      </c>
      <c r="W2949" t="str">
        <f t="shared" si="255"/>
        <v/>
      </c>
      <c r="X2949" s="2">
        <v>120</v>
      </c>
    </row>
    <row r="2950" spans="1:24" x14ac:dyDescent="0.25">
      <c r="A2950" s="11"/>
      <c r="B2950" s="22" t="s">
        <v>1687</v>
      </c>
      <c r="C2950" s="22"/>
      <c r="D2950" s="22" t="s">
        <v>1688</v>
      </c>
      <c r="E2950" s="31" t="s">
        <v>109</v>
      </c>
      <c r="F2950" s="12">
        <f>SUMIFS('Inventory Details'!$H:$H,'Inventory Details'!$B:$B,$B2950,'Inventory Details'!$E:$E,$E2950)</f>
        <v>51</v>
      </c>
      <c r="G2950" s="12">
        <f>SUMIFS('PO Details'!$H:$H,'PO Details'!$D:$D,Planning!$B2950,'PO Details'!$L:$L,$E2950)</f>
        <v>0</v>
      </c>
      <c r="H2950" s="12">
        <f>SUMIFS('SO Details'!$G:$G,'SO Details'!$D:$D,Planning!$B2950,'SO Details'!$K:$K,$E2950)</f>
        <v>0</v>
      </c>
      <c r="I2950" s="20">
        <f>IF(COUNTIFS($C:$C,B2950)&gt;1,SUMIFS('Sales Hx'!$Q:$Q,'Sales Hx'!$B:$B,_xlfn.XLOOKUP(B2950,C:C,B:B),'Sales Hx'!$D:$D,Planning!$E2950),SUMIFS('Sales Hx'!$Q:$Q,'Sales Hx'!$B:$B,Planning!$B2950,'Sales Hx'!$D:$D,Planning!$E2950))</f>
        <v>1.4</v>
      </c>
      <c r="J2950" s="16">
        <f>IF(COUNTIFS($C:$C,B2950)&gt;1,SUMIFS('Sales Hx'!$S:$S,'Sales Hx'!$B:$B,_xlfn.XLOOKUP(B2950,C:C,B:B),'Sales Hx'!$D:$D,E2950),SUMIFS('Sales Hx'!$S:$S,'Sales Hx'!$B:$B,$B2950,'Sales Hx'!$D:$D,$E2950))</f>
        <v>0.16666666666666666</v>
      </c>
      <c r="K2950" s="16">
        <f t="shared" si="252"/>
        <v>36.428571428571431</v>
      </c>
      <c r="L2950" s="12">
        <f>IF(M2950&lt;&gt;"",M2950,IF(COUNTIFS($C:$C,B2950)&gt;1,SUMIFS('Sales Hx'!V:V,'Sales Hx'!$B:$B,_xlfn.XLOOKUP(B2950,C:C,B:B),'Sales Hx'!$D:$D,$E2950),SUMIFS('Sales Hx'!V:V,'Sales Hx'!$B:$B,$B2950,'Sales Hx'!$D:$D,$E2950)))</f>
        <v>0</v>
      </c>
      <c r="M2950" s="12">
        <v>0</v>
      </c>
      <c r="N2950" s="15">
        <f t="shared" si="256"/>
        <v>0.16666666666666666</v>
      </c>
      <c r="O2950" s="21">
        <f t="shared" si="258"/>
        <v>0</v>
      </c>
      <c r="P2950" s="24">
        <v>0</v>
      </c>
      <c r="Q2950" s="18">
        <f t="shared" si="257"/>
        <v>0</v>
      </c>
      <c r="R2950" s="2">
        <v>1</v>
      </c>
      <c r="S2950" s="2">
        <v>120</v>
      </c>
      <c r="T2950" s="2" t="s">
        <v>4647</v>
      </c>
      <c r="U2950" s="28" t="str">
        <f>IF(G2950=0,"",_xlfn.MINIFS('PO Details'!$I:$I,'PO Details'!$D:$D,Planning!$B2950,'PO Details'!$L:$L,Planning!$E2950))</f>
        <v/>
      </c>
      <c r="V2950" s="29" t="s">
        <v>4640</v>
      </c>
      <c r="W2950" t="str">
        <f t="shared" si="255"/>
        <v>Max</v>
      </c>
      <c r="X2950" s="2">
        <v>120</v>
      </c>
    </row>
    <row r="2951" spans="1:24" x14ac:dyDescent="0.25">
      <c r="A2951" s="11"/>
      <c r="B2951" s="22" t="s">
        <v>1687</v>
      </c>
      <c r="C2951" s="22"/>
      <c r="D2951" s="22" t="s">
        <v>1688</v>
      </c>
      <c r="E2951" s="31" t="s">
        <v>4746</v>
      </c>
      <c r="F2951" s="12">
        <f>SUMIFS('Inventory Details'!$H:$H,'Inventory Details'!$B:$B,$B2951,'Inventory Details'!$E:$E,$E2951)</f>
        <v>2</v>
      </c>
      <c r="G2951" s="12">
        <f>SUMIFS('PO Details'!$H:$H,'PO Details'!$D:$D,Planning!$B2951,'PO Details'!$L:$L,$E2951)</f>
        <v>0</v>
      </c>
      <c r="H2951" s="12">
        <f>SUMIFS('SO Details'!$G:$G,'SO Details'!$D:$D,Planning!$B2951,'SO Details'!$K:$K,$E2951)</f>
        <v>0</v>
      </c>
      <c r="I2951" s="20">
        <f>IF(COUNTIFS($C:$C,B2951)&gt;1,SUMIFS('Sales Hx'!$Q:$Q,'Sales Hx'!$B:$B,_xlfn.XLOOKUP(B2951,C:C,B:B),'Sales Hx'!$D:$D,Planning!$E2951),SUMIFS('Sales Hx'!$Q:$Q,'Sales Hx'!$B:$B,Planning!$B2951,'Sales Hx'!$D:$D,Planning!$E2951))</f>
        <v>0</v>
      </c>
      <c r="J2951" s="16">
        <f>IF(COUNTIFS($C:$C,B2951)&gt;1,SUMIFS('Sales Hx'!$S:$S,'Sales Hx'!$B:$B,_xlfn.XLOOKUP(B2951,C:C,B:B),'Sales Hx'!$D:$D,E2951),SUMIFS('Sales Hx'!$S:$S,'Sales Hx'!$B:$B,$B2951,'Sales Hx'!$D:$D,$E2951))</f>
        <v>6.5789473684210523E-2</v>
      </c>
      <c r="K2951" s="16">
        <f t="shared" si="252"/>
        <v>0</v>
      </c>
      <c r="L2951" s="12">
        <f>IF(M2951&lt;&gt;"",M2951,IF(COUNTIFS($C:$C,B2951)&gt;1,SUMIFS('Sales Hx'!V:V,'Sales Hx'!$B:$B,_xlfn.XLOOKUP(B2951,C:C,B:B),'Sales Hx'!$D:$D,$E2951),SUMIFS('Sales Hx'!V:V,'Sales Hx'!$B:$B,$B2951,'Sales Hx'!$D:$D,$E2951)))</f>
        <v>0</v>
      </c>
      <c r="M2951" s="12">
        <v>0</v>
      </c>
      <c r="N2951" s="15">
        <f t="shared" si="256"/>
        <v>6.5789473684210523E-2</v>
      </c>
      <c r="O2951" s="21">
        <f t="shared" si="258"/>
        <v>0</v>
      </c>
      <c r="P2951" s="24">
        <v>0</v>
      </c>
      <c r="Q2951" s="18">
        <f t="shared" si="257"/>
        <v>0</v>
      </c>
      <c r="R2951" s="2">
        <v>1</v>
      </c>
      <c r="S2951" s="2">
        <v>120</v>
      </c>
      <c r="T2951" s="2" t="s">
        <v>4647</v>
      </c>
      <c r="U2951" s="28" t="str">
        <f>IF(G2951=0,"",_xlfn.MINIFS('PO Details'!$I:$I,'PO Details'!$D:$D,Planning!$B2951,'PO Details'!$L:$L,Planning!$E2951))</f>
        <v/>
      </c>
      <c r="V2951" s="29" t="s">
        <v>4640</v>
      </c>
      <c r="W2951" t="str">
        <f t="shared" si="255"/>
        <v/>
      </c>
      <c r="X2951" s="2">
        <v>120</v>
      </c>
    </row>
    <row r="2952" spans="1:24" x14ac:dyDescent="0.25">
      <c r="A2952" s="11"/>
      <c r="B2952" s="22" t="s">
        <v>1687</v>
      </c>
      <c r="C2952" s="22"/>
      <c r="D2952" s="22" t="s">
        <v>1688</v>
      </c>
      <c r="E2952" s="31" t="s">
        <v>108</v>
      </c>
      <c r="F2952" s="12">
        <f>SUMIFS('Inventory Details'!$H:$H,'Inventory Details'!$B:$B,$B2952,'Inventory Details'!$E:$E,$E2952)</f>
        <v>0</v>
      </c>
      <c r="G2952" s="12">
        <f>SUMIFS('PO Details'!$H:$H,'PO Details'!$D:$D,Planning!$B2952,'PO Details'!$L:$L,$E2952)</f>
        <v>0</v>
      </c>
      <c r="H2952" s="12">
        <f>SUMIFS('SO Details'!$G:$G,'SO Details'!$D:$D,Planning!$B2952,'SO Details'!$K:$K,$E2952)</f>
        <v>0</v>
      </c>
      <c r="I2952" s="20">
        <f>IF(COUNTIFS($C:$C,B2952)&gt;1,SUMIFS('Sales Hx'!$Q:$Q,'Sales Hx'!$B:$B,_xlfn.XLOOKUP(B2952,C:C,B:B),'Sales Hx'!$D:$D,Planning!$E2952),SUMIFS('Sales Hx'!$Q:$Q,'Sales Hx'!$B:$B,Planning!$B2952,'Sales Hx'!$D:$D,Planning!$E2952))</f>
        <v>1.4</v>
      </c>
      <c r="J2952" s="16">
        <f>IF(COUNTIFS($C:$C,B2952)&gt;1,SUMIFS('Sales Hx'!$S:$S,'Sales Hx'!$B:$B,_xlfn.XLOOKUP(B2952,C:C,B:B),'Sales Hx'!$D:$D,E2952),SUMIFS('Sales Hx'!$S:$S,'Sales Hx'!$B:$B,$B2952,'Sales Hx'!$D:$D,$E2952))</f>
        <v>3.9473684210526314E-2</v>
      </c>
      <c r="K2952" s="16">
        <f t="shared" si="252"/>
        <v>0</v>
      </c>
      <c r="L2952" s="12">
        <f>IF(M2952&lt;&gt;"",M2952,IF(COUNTIFS($C:$C,B2952)&gt;1,SUMIFS('Sales Hx'!V:V,'Sales Hx'!$B:$B,_xlfn.XLOOKUP(B2952,C:C,B:B),'Sales Hx'!$D:$D,$E2952),SUMIFS('Sales Hx'!V:V,'Sales Hx'!$B:$B,$B2952,'Sales Hx'!$D:$D,$E2952)))</f>
        <v>0</v>
      </c>
      <c r="M2952" s="12">
        <v>0</v>
      </c>
      <c r="N2952" s="15">
        <f t="shared" si="256"/>
        <v>3.9473684210526314E-2</v>
      </c>
      <c r="O2952" s="21">
        <f t="shared" si="258"/>
        <v>5</v>
      </c>
      <c r="P2952" s="24">
        <v>0</v>
      </c>
      <c r="Q2952" s="18">
        <f t="shared" si="257"/>
        <v>0</v>
      </c>
      <c r="R2952" s="2">
        <v>1</v>
      </c>
      <c r="S2952" s="2">
        <v>120</v>
      </c>
      <c r="T2952" s="2" t="s">
        <v>4647</v>
      </c>
      <c r="U2952" s="28" t="str">
        <f>IF(G2952=0,"",_xlfn.MINIFS('PO Details'!$I:$I,'PO Details'!$D:$D,Planning!$B2952,'PO Details'!$L:$L,Planning!$E2952))</f>
        <v/>
      </c>
      <c r="V2952" s="29" t="s">
        <v>4640</v>
      </c>
      <c r="W2952" t="str">
        <f t="shared" si="255"/>
        <v/>
      </c>
      <c r="X2952" s="2">
        <v>120</v>
      </c>
    </row>
    <row r="2953" spans="1:24" x14ac:dyDescent="0.25">
      <c r="A2953" s="11" t="s">
        <v>4619</v>
      </c>
      <c r="B2953" s="22" t="s">
        <v>290</v>
      </c>
      <c r="C2953" s="22"/>
      <c r="D2953" s="22" t="s">
        <v>291</v>
      </c>
      <c r="E2953" s="31" t="s">
        <v>4746</v>
      </c>
      <c r="F2953" s="12">
        <f>SUMIFS('Inventory Details'!$H:$H,'Inventory Details'!$B:$B,$B2953,'Inventory Details'!$E:$E,$E2953)</f>
        <v>0</v>
      </c>
      <c r="G2953" s="12">
        <f>SUMIFS('PO Details'!$H:$H,'PO Details'!$D:$D,Planning!$B2953,'PO Details'!$L:$L,$E2953)</f>
        <v>329</v>
      </c>
      <c r="H2953" s="12">
        <f>SUMIFS('SO Details'!$G:$G,'SO Details'!$D:$D,Planning!$B2953,'SO Details'!$K:$K,$E2953)</f>
        <v>14</v>
      </c>
      <c r="I2953" s="20">
        <f>IF(COUNTIFS($C:$C,B2953)&gt;1,SUMIFS('Sales Hx'!$Q:$Q,'Sales Hx'!$B:$B,_xlfn.XLOOKUP(B2953,C:C,B:B),'Sales Hx'!$D:$D,Planning!$E2953),SUMIFS('Sales Hx'!$Q:$Q,'Sales Hx'!$B:$B,Planning!$B2953,'Sales Hx'!$D:$D,Planning!$E2953))</f>
        <v>68.599999999999994</v>
      </c>
      <c r="J2953" s="16">
        <f>IF(COUNTIFS($C:$C,B2953)&gt;1,SUMIFS('Sales Hx'!$S:$S,'Sales Hx'!$B:$B,_xlfn.XLOOKUP(B2953,C:C,B:B),'Sales Hx'!$D:$D,E2953),SUMIFS('Sales Hx'!$S:$S,'Sales Hx'!$B:$B,$B2953,'Sales Hx'!$D:$D,$E2953))</f>
        <v>1.0250000000000001</v>
      </c>
      <c r="K2953" s="16">
        <f t="shared" si="252"/>
        <v>4.795918367346939</v>
      </c>
      <c r="L2953" s="12">
        <f>IF(M2953&lt;&gt;"",M2953,IF(COUNTIFS($C:$C,B2953)&gt;1,SUMIFS('Sales Hx'!V:V,'Sales Hx'!$B:$B,_xlfn.XLOOKUP(B2953,C:C,B:B),'Sales Hx'!$D:$D,$E2953),SUMIFS('Sales Hx'!V:V,'Sales Hx'!$B:$B,$B2953,'Sales Hx'!$D:$D,$E2953)))</f>
        <v>0</v>
      </c>
      <c r="M2953" s="12">
        <v>0</v>
      </c>
      <c r="N2953" s="15">
        <f t="shared" si="256"/>
        <v>1.0250000000000001</v>
      </c>
      <c r="O2953" s="21">
        <f t="shared" si="258"/>
        <v>0</v>
      </c>
      <c r="P2953" s="24">
        <v>18.5</v>
      </c>
      <c r="Q2953" s="18">
        <f t="shared" si="257"/>
        <v>0</v>
      </c>
      <c r="R2953" s="2">
        <v>1</v>
      </c>
      <c r="S2953" s="2">
        <v>430</v>
      </c>
      <c r="T2953" s="2" t="s">
        <v>4647</v>
      </c>
      <c r="U2953" s="28">
        <f>IF(G2953=0,"",_xlfn.MINIFS('PO Details'!$I:$I,'PO Details'!$D:$D,Planning!$B2953,'PO Details'!$L:$L,Planning!$E2953))</f>
        <v>45441</v>
      </c>
      <c r="V2953" s="29" t="s">
        <v>4641</v>
      </c>
      <c r="W2953" t="str">
        <f t="shared" si="255"/>
        <v/>
      </c>
      <c r="X2953" s="2">
        <v>120</v>
      </c>
    </row>
    <row r="2954" spans="1:24" x14ac:dyDescent="0.25">
      <c r="A2954" s="11" t="s">
        <v>4619</v>
      </c>
      <c r="B2954" s="22" t="s">
        <v>290</v>
      </c>
      <c r="C2954" s="22"/>
      <c r="D2954" s="22" t="s">
        <v>291</v>
      </c>
      <c r="E2954" s="31" t="s">
        <v>106</v>
      </c>
      <c r="F2954" s="12">
        <f>SUMIFS('Inventory Details'!$H:$H,'Inventory Details'!$B:$B,$B2954,'Inventory Details'!$E:$E,$E2954)</f>
        <v>0</v>
      </c>
      <c r="G2954" s="12">
        <f>SUMIFS('PO Details'!$H:$H,'PO Details'!$D:$D,Planning!$B2954,'PO Details'!$L:$L,$E2954)</f>
        <v>136</v>
      </c>
      <c r="H2954" s="12">
        <f>SUMIFS('SO Details'!$G:$G,'SO Details'!$D:$D,Planning!$B2954,'SO Details'!$K:$K,$E2954)</f>
        <v>0</v>
      </c>
      <c r="I2954" s="20">
        <f>IF(COUNTIFS($C:$C,B2954)&gt;1,SUMIFS('Sales Hx'!$Q:$Q,'Sales Hx'!$B:$B,_xlfn.XLOOKUP(B2954,C:C,B:B),'Sales Hx'!$D:$D,Planning!$E2954),SUMIFS('Sales Hx'!$Q:$Q,'Sales Hx'!$B:$B,Planning!$B2954,'Sales Hx'!$D:$D,Planning!$E2954))</f>
        <v>21</v>
      </c>
      <c r="J2954" s="16">
        <f>IF(COUNTIFS($C:$C,B2954)&gt;1,SUMIFS('Sales Hx'!$S:$S,'Sales Hx'!$B:$B,_xlfn.XLOOKUP(B2954,C:C,B:B),'Sales Hx'!$D:$D,E2954),SUMIFS('Sales Hx'!$S:$S,'Sales Hx'!$B:$B,$B2954,'Sales Hx'!$D:$D,$E2954))</f>
        <v>0.2966008771929825</v>
      </c>
      <c r="K2954" s="16">
        <f t="shared" si="252"/>
        <v>6.4761904761904763</v>
      </c>
      <c r="L2954" s="12">
        <f>IF(M2954&lt;&gt;"",M2954,IF(COUNTIFS($C:$C,B2954)&gt;1,SUMIFS('Sales Hx'!V:V,'Sales Hx'!$B:$B,_xlfn.XLOOKUP(B2954,C:C,B:B),'Sales Hx'!$D:$D,$E2954),SUMIFS('Sales Hx'!V:V,'Sales Hx'!$B:$B,$B2954,'Sales Hx'!$D:$D,$E2954)))</f>
        <v>0</v>
      </c>
      <c r="M2954" s="12">
        <v>0</v>
      </c>
      <c r="N2954" s="15">
        <f t="shared" si="256"/>
        <v>0.2966008771929825</v>
      </c>
      <c r="O2954" s="21">
        <f t="shared" si="258"/>
        <v>0</v>
      </c>
      <c r="P2954" s="24">
        <v>18.5</v>
      </c>
      <c r="Q2954" s="18">
        <f t="shared" si="257"/>
        <v>0</v>
      </c>
      <c r="R2954" s="2">
        <v>1</v>
      </c>
      <c r="S2954" s="2">
        <v>430</v>
      </c>
      <c r="T2954" s="2" t="s">
        <v>4647</v>
      </c>
      <c r="U2954" s="28">
        <f>IF(G2954=0,"",_xlfn.MINIFS('PO Details'!$I:$I,'PO Details'!$D:$D,Planning!$B2954,'PO Details'!$L:$L,Planning!$E2954))</f>
        <v>45443</v>
      </c>
      <c r="V2954" s="29" t="s">
        <v>4641</v>
      </c>
      <c r="W2954" t="str">
        <f t="shared" si="255"/>
        <v/>
      </c>
      <c r="X2954" s="2">
        <v>120</v>
      </c>
    </row>
    <row r="2955" spans="1:24" x14ac:dyDescent="0.25">
      <c r="A2955" s="11" t="s">
        <v>4619</v>
      </c>
      <c r="B2955" s="22" t="s">
        <v>290</v>
      </c>
      <c r="C2955" s="22"/>
      <c r="D2955" s="22" t="s">
        <v>291</v>
      </c>
      <c r="E2955" s="31" t="s">
        <v>119</v>
      </c>
      <c r="F2955" s="12">
        <f>SUMIFS('Inventory Details'!$H:$H,'Inventory Details'!$B:$B,$B2955,'Inventory Details'!$E:$E,$E2955)</f>
        <v>0</v>
      </c>
      <c r="G2955" s="12">
        <f>SUMIFS('PO Details'!$H:$H,'PO Details'!$D:$D,Planning!$B2955,'PO Details'!$L:$L,$E2955)</f>
        <v>35</v>
      </c>
      <c r="H2955" s="12">
        <f>SUMIFS('SO Details'!$G:$G,'SO Details'!$D:$D,Planning!$B2955,'SO Details'!$K:$K,$E2955)</f>
        <v>0</v>
      </c>
      <c r="I2955" s="20">
        <f>IF(COUNTIFS($C:$C,B2955)&gt;1,SUMIFS('Sales Hx'!$Q:$Q,'Sales Hx'!$B:$B,_xlfn.XLOOKUP(B2955,C:C,B:B),'Sales Hx'!$D:$D,Planning!$E2955),SUMIFS('Sales Hx'!$Q:$Q,'Sales Hx'!$B:$B,Planning!$B2955,'Sales Hx'!$D:$D,Planning!$E2955))</f>
        <v>0</v>
      </c>
      <c r="J2955" s="16">
        <f>IF(COUNTIFS($C:$C,B2955)&gt;1,SUMIFS('Sales Hx'!$S:$S,'Sales Hx'!$B:$B,_xlfn.XLOOKUP(B2955,C:C,B:B),'Sales Hx'!$D:$D,E2955),SUMIFS('Sales Hx'!$S:$S,'Sales Hx'!$B:$B,$B2955,'Sales Hx'!$D:$D,$E2955))</f>
        <v>0.13157894736842105</v>
      </c>
      <c r="K2955" s="16">
        <f t="shared" si="252"/>
        <v>0</v>
      </c>
      <c r="L2955" s="12">
        <f>IF(M2955&lt;&gt;"",M2955,IF(COUNTIFS($C:$C,B2955)&gt;1,SUMIFS('Sales Hx'!V:V,'Sales Hx'!$B:$B,_xlfn.XLOOKUP(B2955,C:C,B:B),'Sales Hx'!$D:$D,$E2955),SUMIFS('Sales Hx'!V:V,'Sales Hx'!$B:$B,$B2955,'Sales Hx'!$D:$D,$E2955)))</f>
        <v>0</v>
      </c>
      <c r="M2955" s="12">
        <v>0</v>
      </c>
      <c r="N2955" s="15">
        <f t="shared" si="256"/>
        <v>0.13157894736842105</v>
      </c>
      <c r="O2955" s="21">
        <f t="shared" si="258"/>
        <v>0</v>
      </c>
      <c r="P2955" s="24">
        <v>18.5</v>
      </c>
      <c r="Q2955" s="18">
        <f t="shared" si="257"/>
        <v>0</v>
      </c>
      <c r="R2955" s="2">
        <v>1</v>
      </c>
      <c r="S2955" s="2">
        <v>430</v>
      </c>
      <c r="T2955" s="2" t="s">
        <v>4647</v>
      </c>
      <c r="U2955" s="28">
        <f>IF(G2955=0,"",_xlfn.MINIFS('PO Details'!$I:$I,'PO Details'!$D:$D,Planning!$B2955,'PO Details'!$L:$L,Planning!$E2955))</f>
        <v>45474</v>
      </c>
      <c r="V2955" s="29" t="s">
        <v>4641</v>
      </c>
      <c r="W2955" t="str">
        <f t="shared" si="255"/>
        <v/>
      </c>
      <c r="X2955" s="2">
        <v>120</v>
      </c>
    </row>
    <row r="2956" spans="1:24" x14ac:dyDescent="0.25">
      <c r="A2956" s="11" t="s">
        <v>4619</v>
      </c>
      <c r="B2956" s="22" t="s">
        <v>290</v>
      </c>
      <c r="C2956" s="22"/>
      <c r="D2956" s="22" t="s">
        <v>291</v>
      </c>
      <c r="E2956" s="31" t="s">
        <v>15</v>
      </c>
      <c r="F2956" s="12">
        <f>SUMIFS('Inventory Details'!$H:$H,'Inventory Details'!$B:$B,$B2956,'Inventory Details'!$E:$E,$E2956)</f>
        <v>23</v>
      </c>
      <c r="G2956" s="12">
        <f>SUMIFS('PO Details'!$H:$H,'PO Details'!$D:$D,Planning!$B2956,'PO Details'!$L:$L,$E2956)</f>
        <v>24</v>
      </c>
      <c r="H2956" s="12">
        <f>SUMIFS('SO Details'!$G:$G,'SO Details'!$D:$D,Planning!$B2956,'SO Details'!$K:$K,$E2956)</f>
        <v>0</v>
      </c>
      <c r="I2956" s="20">
        <f>IF(COUNTIFS($C:$C,B2956)&gt;1,SUMIFS('Sales Hx'!$Q:$Q,'Sales Hx'!$B:$B,_xlfn.XLOOKUP(B2956,C:C,B:B),'Sales Hx'!$D:$D,Planning!$E2956),SUMIFS('Sales Hx'!$Q:$Q,'Sales Hx'!$B:$B,Planning!$B2956,'Sales Hx'!$D:$D,Planning!$E2956))</f>
        <v>7</v>
      </c>
      <c r="J2956" s="16">
        <f>IF(COUNTIFS($C:$C,B2956)&gt;1,SUMIFS('Sales Hx'!$S:$S,'Sales Hx'!$B:$B,_xlfn.XLOOKUP(B2956,C:C,B:B),'Sales Hx'!$D:$D,E2956),SUMIFS('Sales Hx'!$S:$S,'Sales Hx'!$B:$B,$B2956,'Sales Hx'!$D:$D,$E2956))</f>
        <v>0.30921052631578949</v>
      </c>
      <c r="K2956" s="16">
        <f t="shared" si="252"/>
        <v>6.7142857142857144</v>
      </c>
      <c r="L2956" s="12">
        <f>IF(M2956&lt;&gt;"",M2956,IF(COUNTIFS($C:$C,B2956)&gt;1,SUMIFS('Sales Hx'!V:V,'Sales Hx'!$B:$B,_xlfn.XLOOKUP(B2956,C:C,B:B),'Sales Hx'!$D:$D,$E2956),SUMIFS('Sales Hx'!V:V,'Sales Hx'!$B:$B,$B2956,'Sales Hx'!$D:$D,$E2956)))</f>
        <v>0</v>
      </c>
      <c r="M2956" s="12">
        <v>0</v>
      </c>
      <c r="N2956" s="15">
        <f t="shared" si="256"/>
        <v>0.30921052631578949</v>
      </c>
      <c r="O2956" s="21">
        <f t="shared" si="258"/>
        <v>0</v>
      </c>
      <c r="P2956" s="24">
        <v>18.5</v>
      </c>
      <c r="Q2956" s="18">
        <f t="shared" si="257"/>
        <v>0</v>
      </c>
      <c r="R2956" s="2">
        <v>1</v>
      </c>
      <c r="S2956" s="2">
        <v>430</v>
      </c>
      <c r="T2956" s="2" t="s">
        <v>4647</v>
      </c>
      <c r="U2956" s="28">
        <f>IF(G2956=0,"",_xlfn.MINIFS('PO Details'!$I:$I,'PO Details'!$D:$D,Planning!$B2956,'PO Details'!$L:$L,Planning!$E2956))</f>
        <v>45397</v>
      </c>
      <c r="V2956" s="29" t="s">
        <v>4641</v>
      </c>
      <c r="W2956" t="str">
        <f t="shared" si="255"/>
        <v/>
      </c>
      <c r="X2956" s="2">
        <v>120</v>
      </c>
    </row>
    <row r="2957" spans="1:24" x14ac:dyDescent="0.25">
      <c r="A2957" s="11" t="s">
        <v>4619</v>
      </c>
      <c r="B2957" s="22" t="s">
        <v>290</v>
      </c>
      <c r="C2957" s="22"/>
      <c r="D2957" s="22" t="s">
        <v>291</v>
      </c>
      <c r="E2957" s="31" t="s">
        <v>820</v>
      </c>
      <c r="F2957" s="12">
        <f>SUMIFS('Inventory Details'!$H:$H,'Inventory Details'!$B:$B,$B2957,'Inventory Details'!$E:$E,$E2957)</f>
        <v>0</v>
      </c>
      <c r="G2957" s="12">
        <f>SUMIFS('PO Details'!$H:$H,'PO Details'!$D:$D,Planning!$B2957,'PO Details'!$L:$L,$E2957)</f>
        <v>69</v>
      </c>
      <c r="H2957" s="12">
        <f>SUMIFS('SO Details'!$G:$G,'SO Details'!$D:$D,Planning!$B2957,'SO Details'!$K:$K,$E2957)</f>
        <v>2</v>
      </c>
      <c r="I2957" s="20">
        <f>IF(COUNTIFS($C:$C,B2957)&gt;1,SUMIFS('Sales Hx'!$Q:$Q,'Sales Hx'!$B:$B,_xlfn.XLOOKUP(B2957,C:C,B:B),'Sales Hx'!$D:$D,Planning!$E2957),SUMIFS('Sales Hx'!$Q:$Q,'Sales Hx'!$B:$B,Planning!$B2957,'Sales Hx'!$D:$D,Planning!$E2957))</f>
        <v>7</v>
      </c>
      <c r="J2957" s="16">
        <f>IF(COUNTIFS($C:$C,B2957)&gt;1,SUMIFS('Sales Hx'!$S:$S,'Sales Hx'!$B:$B,_xlfn.XLOOKUP(B2957,C:C,B:B),'Sales Hx'!$D:$D,E2957),SUMIFS('Sales Hx'!$S:$S,'Sales Hx'!$B:$B,$B2957,'Sales Hx'!$D:$D,$E2957))</f>
        <v>0.12390350877192985</v>
      </c>
      <c r="K2957" s="16">
        <f t="shared" si="252"/>
        <v>9.8571428571428577</v>
      </c>
      <c r="L2957" s="12">
        <f>IF(M2957&lt;&gt;"",M2957,IF(COUNTIFS($C:$C,B2957)&gt;1,SUMIFS('Sales Hx'!V:V,'Sales Hx'!$B:$B,_xlfn.XLOOKUP(B2957,C:C,B:B),'Sales Hx'!$D:$D,$E2957),SUMIFS('Sales Hx'!V:V,'Sales Hx'!$B:$B,$B2957,'Sales Hx'!$D:$D,$E2957)))</f>
        <v>0</v>
      </c>
      <c r="M2957" s="12">
        <v>0</v>
      </c>
      <c r="N2957" s="15">
        <f t="shared" si="256"/>
        <v>0.12390350877192985</v>
      </c>
      <c r="O2957" s="21">
        <f t="shared" si="258"/>
        <v>0</v>
      </c>
      <c r="P2957" s="24">
        <v>18.5</v>
      </c>
      <c r="Q2957" s="18">
        <f t="shared" si="257"/>
        <v>0</v>
      </c>
      <c r="R2957" s="2">
        <v>1</v>
      </c>
      <c r="S2957" s="2">
        <v>430</v>
      </c>
      <c r="T2957" s="2" t="s">
        <v>4647</v>
      </c>
      <c r="U2957" s="28">
        <f>IF(G2957=0,"",_xlfn.MINIFS('PO Details'!$I:$I,'PO Details'!$D:$D,Planning!$B2957,'PO Details'!$L:$L,Planning!$E2957))</f>
        <v>45427</v>
      </c>
      <c r="V2957" s="29" t="s">
        <v>4641</v>
      </c>
      <c r="W2957" t="str">
        <f t="shared" si="255"/>
        <v>Max</v>
      </c>
      <c r="X2957" s="2">
        <v>120</v>
      </c>
    </row>
    <row r="2958" spans="1:24" x14ac:dyDescent="0.25">
      <c r="A2958" s="11" t="s">
        <v>4619</v>
      </c>
      <c r="B2958" s="22" t="s">
        <v>290</v>
      </c>
      <c r="C2958" s="22"/>
      <c r="D2958" s="22" t="s">
        <v>291</v>
      </c>
      <c r="E2958" s="31" t="s">
        <v>113</v>
      </c>
      <c r="F2958" s="12">
        <f>SUMIFS('Inventory Details'!$H:$H,'Inventory Details'!$B:$B,$B2958,'Inventory Details'!$E:$E,$E2958)</f>
        <v>0</v>
      </c>
      <c r="G2958" s="12">
        <f>SUMIFS('PO Details'!$H:$H,'PO Details'!$D:$D,Planning!$B2958,'PO Details'!$L:$L,$E2958)</f>
        <v>132</v>
      </c>
      <c r="H2958" s="12">
        <f>SUMIFS('SO Details'!$G:$G,'SO Details'!$D:$D,Planning!$B2958,'SO Details'!$K:$K,$E2958)</f>
        <v>4</v>
      </c>
      <c r="I2958" s="20">
        <f>IF(COUNTIFS($C:$C,B2958)&gt;1,SUMIFS('Sales Hx'!$Q:$Q,'Sales Hx'!$B:$B,_xlfn.XLOOKUP(B2958,C:C,B:B),'Sales Hx'!$D:$D,Planning!$E2958),SUMIFS('Sales Hx'!$Q:$Q,'Sales Hx'!$B:$B,Planning!$B2958,'Sales Hx'!$D:$D,Planning!$E2958))</f>
        <v>29.4</v>
      </c>
      <c r="J2958" s="16">
        <f>IF(COUNTIFS($C:$C,B2958)&gt;1,SUMIFS('Sales Hx'!$S:$S,'Sales Hx'!$B:$B,_xlfn.XLOOKUP(B2958,C:C,B:B),'Sales Hx'!$D:$D,E2958),SUMIFS('Sales Hx'!$S:$S,'Sales Hx'!$B:$B,$B2958,'Sales Hx'!$D:$D,$E2958))</f>
        <v>0.28563596491228072</v>
      </c>
      <c r="K2958" s="16">
        <f t="shared" si="252"/>
        <v>4.4897959183673475</v>
      </c>
      <c r="L2958" s="12">
        <f>IF(M2958&lt;&gt;"",M2958,IF(COUNTIFS($C:$C,B2958)&gt;1,SUMIFS('Sales Hx'!V:V,'Sales Hx'!$B:$B,_xlfn.XLOOKUP(B2958,C:C,B:B),'Sales Hx'!$D:$D,$E2958),SUMIFS('Sales Hx'!V:V,'Sales Hx'!$B:$B,$B2958,'Sales Hx'!$D:$D,$E2958)))</f>
        <v>0</v>
      </c>
      <c r="M2958" s="12">
        <v>0</v>
      </c>
      <c r="N2958" s="15">
        <f t="shared" si="256"/>
        <v>0.28563596491228072</v>
      </c>
      <c r="O2958" s="21">
        <f t="shared" si="258"/>
        <v>0</v>
      </c>
      <c r="P2958" s="24">
        <v>18.5</v>
      </c>
      <c r="Q2958" s="18">
        <f t="shared" si="257"/>
        <v>0</v>
      </c>
      <c r="R2958" s="2">
        <v>1</v>
      </c>
      <c r="S2958" s="2">
        <v>430</v>
      </c>
      <c r="T2958" s="2" t="s">
        <v>4647</v>
      </c>
      <c r="U2958" s="28">
        <f>IF(G2958=0,"",_xlfn.MINIFS('PO Details'!$I:$I,'PO Details'!$D:$D,Planning!$B2958,'PO Details'!$L:$L,Planning!$E2958))</f>
        <v>45443</v>
      </c>
      <c r="V2958" s="29" t="s">
        <v>4641</v>
      </c>
      <c r="W2958" t="str">
        <f t="shared" si="255"/>
        <v/>
      </c>
      <c r="X2958" s="2">
        <v>120</v>
      </c>
    </row>
    <row r="2959" spans="1:24" x14ac:dyDescent="0.25">
      <c r="A2959" s="11" t="s">
        <v>4619</v>
      </c>
      <c r="B2959" s="22" t="s">
        <v>290</v>
      </c>
      <c r="C2959" s="22"/>
      <c r="D2959" s="22" t="s">
        <v>291</v>
      </c>
      <c r="E2959" s="31" t="s">
        <v>109</v>
      </c>
      <c r="F2959" s="12">
        <f>SUMIFS('Inventory Details'!$H:$H,'Inventory Details'!$B:$B,$B2959,'Inventory Details'!$E:$E,$E2959)</f>
        <v>8</v>
      </c>
      <c r="G2959" s="12">
        <f>SUMIFS('PO Details'!$H:$H,'PO Details'!$D:$D,Planning!$B2959,'PO Details'!$L:$L,$E2959)</f>
        <v>28</v>
      </c>
      <c r="H2959" s="12">
        <f>SUMIFS('SO Details'!$G:$G,'SO Details'!$D:$D,Planning!$B2959,'SO Details'!$K:$K,$E2959)</f>
        <v>0</v>
      </c>
      <c r="I2959" s="20">
        <f>IF(COUNTIFS($C:$C,B2959)&gt;1,SUMIFS('Sales Hx'!$Q:$Q,'Sales Hx'!$B:$B,_xlfn.XLOOKUP(B2959,C:C,B:B),'Sales Hx'!$D:$D,Planning!$E2959),SUMIFS('Sales Hx'!$Q:$Q,'Sales Hx'!$B:$B,Planning!$B2959,'Sales Hx'!$D:$D,Planning!$E2959))</f>
        <v>14</v>
      </c>
      <c r="J2959" s="16">
        <f>IF(COUNTIFS($C:$C,B2959)&gt;1,SUMIFS('Sales Hx'!$S:$S,'Sales Hx'!$B:$B,_xlfn.XLOOKUP(B2959,C:C,B:B),'Sales Hx'!$D:$D,E2959),SUMIFS('Sales Hx'!$S:$S,'Sales Hx'!$B:$B,$B2959,'Sales Hx'!$D:$D,$E2959))</f>
        <v>0.12619617224880383</v>
      </c>
      <c r="K2959" s="16">
        <f t="shared" si="252"/>
        <v>2.5714285714285716</v>
      </c>
      <c r="L2959" s="12">
        <f>IF(M2959&lt;&gt;"",M2959,IF(COUNTIFS($C:$C,B2959)&gt;1,SUMIFS('Sales Hx'!V:V,'Sales Hx'!$B:$B,_xlfn.XLOOKUP(B2959,C:C,B:B),'Sales Hx'!$D:$D,$E2959),SUMIFS('Sales Hx'!V:V,'Sales Hx'!$B:$B,$B2959,'Sales Hx'!$D:$D,$E2959)))</f>
        <v>0</v>
      </c>
      <c r="M2959" s="12">
        <v>0</v>
      </c>
      <c r="N2959" s="15">
        <f t="shared" si="256"/>
        <v>0.12619617224880383</v>
      </c>
      <c r="O2959" s="21">
        <f t="shared" si="258"/>
        <v>0</v>
      </c>
      <c r="P2959" s="24">
        <v>18.5</v>
      </c>
      <c r="Q2959" s="18">
        <f t="shared" si="257"/>
        <v>0</v>
      </c>
      <c r="R2959" s="2">
        <v>1</v>
      </c>
      <c r="S2959" s="2">
        <v>430</v>
      </c>
      <c r="T2959" s="2" t="s">
        <v>4647</v>
      </c>
      <c r="U2959" s="28">
        <f>IF(G2959=0,"",_xlfn.MINIFS('PO Details'!$I:$I,'PO Details'!$D:$D,Planning!$B2959,'PO Details'!$L:$L,Planning!$E2959))</f>
        <v>45500</v>
      </c>
      <c r="V2959" s="29" t="s">
        <v>4641</v>
      </c>
      <c r="W2959" t="str">
        <f t="shared" si="255"/>
        <v/>
      </c>
      <c r="X2959" s="2">
        <v>120</v>
      </c>
    </row>
    <row r="2960" spans="1:24" x14ac:dyDescent="0.25">
      <c r="A2960" s="11" t="s">
        <v>4619</v>
      </c>
      <c r="B2960" s="22" t="s">
        <v>290</v>
      </c>
      <c r="C2960" s="22"/>
      <c r="D2960" s="22" t="s">
        <v>291</v>
      </c>
      <c r="E2960" s="31" t="s">
        <v>1201</v>
      </c>
      <c r="F2960" s="12">
        <f>SUMIFS('Inventory Details'!$H:$H,'Inventory Details'!$B:$B,$B2960,'Inventory Details'!$E:$E,$E2960)</f>
        <v>0</v>
      </c>
      <c r="G2960" s="12">
        <f>SUMIFS('PO Details'!$H:$H,'PO Details'!$D:$D,Planning!$B2960,'PO Details'!$L:$L,$E2960)</f>
        <v>0</v>
      </c>
      <c r="H2960" s="12">
        <f>SUMIFS('SO Details'!$G:$G,'SO Details'!$D:$D,Planning!$B2960,'SO Details'!$K:$K,$E2960)</f>
        <v>0</v>
      </c>
      <c r="I2960" s="20">
        <f>IF(COUNTIFS($C:$C,B2960)&gt;1,SUMIFS('Sales Hx'!$Q:$Q,'Sales Hx'!$B:$B,_xlfn.XLOOKUP(B2960,C:C,B:B),'Sales Hx'!$D:$D,Planning!$E2960),SUMIFS('Sales Hx'!$Q:$Q,'Sales Hx'!$B:$B,Planning!$B2960,'Sales Hx'!$D:$D,Planning!$E2960))</f>
        <v>0</v>
      </c>
      <c r="J2960" s="16">
        <f>IF(COUNTIFS($C:$C,B2960)&gt;1,SUMIFS('Sales Hx'!$S:$S,'Sales Hx'!$B:$B,_xlfn.XLOOKUP(B2960,C:C,B:B),'Sales Hx'!$D:$D,E2960),SUMIFS('Sales Hx'!$S:$S,'Sales Hx'!$B:$B,$B2960,'Sales Hx'!$D:$D,$E2960))</f>
        <v>0</v>
      </c>
      <c r="K2960" s="16">
        <f t="shared" si="252"/>
        <v>0</v>
      </c>
      <c r="L2960" s="12">
        <f>IF(M2960&lt;&gt;"",M2960,IF(COUNTIFS($C:$C,B2960)&gt;1,SUMIFS('Sales Hx'!V:V,'Sales Hx'!$B:$B,_xlfn.XLOOKUP(B2960,C:C,B:B),'Sales Hx'!$D:$D,$E2960),SUMIFS('Sales Hx'!V:V,'Sales Hx'!$B:$B,$B2960,'Sales Hx'!$D:$D,$E2960)))</f>
        <v>0</v>
      </c>
      <c r="M2960" s="12">
        <v>0</v>
      </c>
      <c r="N2960" s="15">
        <f t="shared" si="256"/>
        <v>0</v>
      </c>
      <c r="O2960" s="21">
        <f t="shared" si="258"/>
        <v>0</v>
      </c>
      <c r="P2960" s="24">
        <v>18.5</v>
      </c>
      <c r="Q2960" s="18">
        <f t="shared" si="257"/>
        <v>0</v>
      </c>
      <c r="R2960" s="2">
        <v>1</v>
      </c>
      <c r="S2960" s="2">
        <v>430</v>
      </c>
      <c r="T2960" s="2" t="s">
        <v>4647</v>
      </c>
      <c r="U2960" s="28" t="str">
        <f>IF(G2960=0,"",_xlfn.MINIFS('PO Details'!$I:$I,'PO Details'!$D:$D,Planning!$B2960,'PO Details'!$L:$L,Planning!$E2960))</f>
        <v/>
      </c>
      <c r="V2960" s="29" t="s">
        <v>4641</v>
      </c>
      <c r="W2960" t="str">
        <f t="shared" si="255"/>
        <v/>
      </c>
      <c r="X2960" s="2">
        <v>120</v>
      </c>
    </row>
    <row r="2961" spans="1:24" x14ac:dyDescent="0.25">
      <c r="A2961" s="11" t="s">
        <v>4619</v>
      </c>
      <c r="B2961" s="22" t="s">
        <v>290</v>
      </c>
      <c r="C2961" s="22"/>
      <c r="D2961" s="22" t="s">
        <v>291</v>
      </c>
      <c r="E2961" s="31" t="s">
        <v>861</v>
      </c>
      <c r="F2961" s="12">
        <f>SUMIFS('Inventory Details'!$H:$H,'Inventory Details'!$B:$B,$B2961,'Inventory Details'!$E:$E,$E2961)</f>
        <v>0</v>
      </c>
      <c r="G2961" s="12">
        <f>SUMIFS('PO Details'!$H:$H,'PO Details'!$D:$D,Planning!$B2961,'PO Details'!$L:$L,$E2961)</f>
        <v>0</v>
      </c>
      <c r="H2961" s="12">
        <f>SUMIFS('SO Details'!$G:$G,'SO Details'!$D:$D,Planning!$B2961,'SO Details'!$K:$K,$E2961)</f>
        <v>1</v>
      </c>
      <c r="I2961" s="20">
        <f>IF(COUNTIFS($C:$C,B2961)&gt;1,SUMIFS('Sales Hx'!$Q:$Q,'Sales Hx'!$B:$B,_xlfn.XLOOKUP(B2961,C:C,B:B),'Sales Hx'!$D:$D,Planning!$E2961),SUMIFS('Sales Hx'!$Q:$Q,'Sales Hx'!$B:$B,Planning!$B2961,'Sales Hx'!$D:$D,Planning!$E2961))</f>
        <v>0</v>
      </c>
      <c r="J2961" s="16">
        <f>IF(COUNTIFS($C:$C,B2961)&gt;1,SUMIFS('Sales Hx'!$S:$S,'Sales Hx'!$B:$B,_xlfn.XLOOKUP(B2961,C:C,B:B),'Sales Hx'!$D:$D,E2961),SUMIFS('Sales Hx'!$S:$S,'Sales Hx'!$B:$B,$B2961,'Sales Hx'!$D:$D,$E2961))</f>
        <v>3.2894736842105261E-2</v>
      </c>
      <c r="K2961" s="16">
        <f t="shared" si="252"/>
        <v>0</v>
      </c>
      <c r="L2961" s="12">
        <f>IF(M2961&lt;&gt;"",M2961,IF(COUNTIFS($C:$C,B2961)&gt;1,SUMIFS('Sales Hx'!V:V,'Sales Hx'!$B:$B,_xlfn.XLOOKUP(B2961,C:C,B:B),'Sales Hx'!$D:$D,$E2961),SUMIFS('Sales Hx'!V:V,'Sales Hx'!$B:$B,$B2961,'Sales Hx'!$D:$D,$E2961)))</f>
        <v>0</v>
      </c>
      <c r="M2961" s="12">
        <v>0</v>
      </c>
      <c r="N2961" s="15">
        <f t="shared" si="256"/>
        <v>3.2894736842105261E-2</v>
      </c>
      <c r="O2961" s="21">
        <f t="shared" si="258"/>
        <v>15</v>
      </c>
      <c r="P2961" s="24">
        <v>18.5</v>
      </c>
      <c r="Q2961" s="18">
        <f t="shared" si="257"/>
        <v>277.5</v>
      </c>
      <c r="R2961" s="2">
        <v>1</v>
      </c>
      <c r="S2961" s="2">
        <v>430</v>
      </c>
      <c r="T2961" s="2" t="s">
        <v>4647</v>
      </c>
      <c r="U2961" s="28" t="str">
        <f>IF(G2961=0,"",_xlfn.MINIFS('PO Details'!$I:$I,'PO Details'!$D:$D,Planning!$B2961,'PO Details'!$L:$L,Planning!$E2961))</f>
        <v/>
      </c>
      <c r="V2961" s="29" t="s">
        <v>4641</v>
      </c>
      <c r="W2961" t="str">
        <f t="shared" si="255"/>
        <v/>
      </c>
      <c r="X2961" s="2">
        <v>120</v>
      </c>
    </row>
    <row r="2962" spans="1:24" x14ac:dyDescent="0.25">
      <c r="A2962" s="11"/>
      <c r="B2962" s="22" t="s">
        <v>5236</v>
      </c>
      <c r="C2962" s="22"/>
      <c r="D2962" s="22"/>
      <c r="E2962" s="31" t="s">
        <v>861</v>
      </c>
      <c r="F2962" s="12">
        <f>SUMIFS('Inventory Details'!$H:$H,'Inventory Details'!$B:$B,$B2962,'Inventory Details'!$E:$E,$E2962)</f>
        <v>0</v>
      </c>
      <c r="G2962" s="12">
        <f>SUMIFS('PO Details'!$H:$H,'PO Details'!$D:$D,Planning!$B2962,'PO Details'!$L:$L,$E2962)</f>
        <v>0</v>
      </c>
      <c r="H2962" s="12">
        <f>SUMIFS('SO Details'!$G:$G,'SO Details'!$D:$D,Planning!$B2962,'SO Details'!$K:$K,$E2962)</f>
        <v>1</v>
      </c>
      <c r="I2962" s="20">
        <f>IF(COUNTIFS($C:$C,B2962)&gt;1,SUMIFS('Sales Hx'!$Q:$Q,'Sales Hx'!$B:$B,_xlfn.XLOOKUP(B2962,C:C,B:B),'Sales Hx'!$D:$D,Planning!$E2962),SUMIFS('Sales Hx'!$Q:$Q,'Sales Hx'!$B:$B,Planning!$B2962,'Sales Hx'!$D:$D,Planning!$E2962))</f>
        <v>0</v>
      </c>
      <c r="J2962" s="16">
        <f>IF(COUNTIFS($C:$C,B2962)&gt;1,SUMIFS('Sales Hx'!$S:$S,'Sales Hx'!$B:$B,_xlfn.XLOOKUP(B2962,C:C,B:B),'Sales Hx'!$D:$D,E2962),SUMIFS('Sales Hx'!$S:$S,'Sales Hx'!$B:$B,$B2962,'Sales Hx'!$D:$D,$E2962))</f>
        <v>3.2894736842105261E-2</v>
      </c>
      <c r="K2962" s="16">
        <f t="shared" si="252"/>
        <v>0</v>
      </c>
      <c r="L2962" s="12">
        <f>IF(M2962&lt;&gt;"",M2962,IF(COUNTIFS($C:$C,B2962)&gt;1,SUMIFS('Sales Hx'!V:V,'Sales Hx'!$B:$B,_xlfn.XLOOKUP(B2962,C:C,B:B),'Sales Hx'!$D:$D,$E2962),SUMIFS('Sales Hx'!V:V,'Sales Hx'!$B:$B,$B2962,'Sales Hx'!$D:$D,$E2962)))</f>
        <v>0</v>
      </c>
      <c r="M2962" s="12">
        <v>0</v>
      </c>
      <c r="N2962" s="15">
        <f t="shared" si="256"/>
        <v>3.2894736842105261E-2</v>
      </c>
      <c r="O2962" s="21">
        <f t="shared" si="258"/>
        <v>4</v>
      </c>
      <c r="P2962" s="24">
        <v>0</v>
      </c>
      <c r="Q2962" s="18">
        <f t="shared" si="257"/>
        <v>0</v>
      </c>
      <c r="R2962" s="2">
        <v>1</v>
      </c>
      <c r="S2962" s="2">
        <v>90</v>
      </c>
      <c r="T2962" s="2" t="s">
        <v>4647</v>
      </c>
      <c r="U2962" s="28" t="str">
        <f>IF(G2962=0,"",_xlfn.MINIFS('PO Details'!$I:$I,'PO Details'!$D:$D,Planning!$B2962,'PO Details'!$L:$L,Planning!$E2962))</f>
        <v/>
      </c>
      <c r="V2962" s="29" t="s">
        <v>4640</v>
      </c>
      <c r="W2962" t="str">
        <f t="shared" si="255"/>
        <v>Max</v>
      </c>
      <c r="X2962" s="2">
        <v>120</v>
      </c>
    </row>
    <row r="2963" spans="1:24" x14ac:dyDescent="0.25">
      <c r="A2963" s="11"/>
      <c r="B2963" s="22" t="s">
        <v>1808</v>
      </c>
      <c r="C2963" s="22"/>
      <c r="D2963" s="22" t="s">
        <v>1809</v>
      </c>
      <c r="E2963" s="31" t="s">
        <v>4746</v>
      </c>
      <c r="F2963" s="12">
        <f>SUMIFS('Inventory Details'!$H:$H,'Inventory Details'!$B:$B,$B2963,'Inventory Details'!$E:$E,$E2963)</f>
        <v>7</v>
      </c>
      <c r="G2963" s="12">
        <f>SUMIFS('PO Details'!$H:$H,'PO Details'!$D:$D,Planning!$B2963,'PO Details'!$L:$L,$E2963)</f>
        <v>0</v>
      </c>
      <c r="H2963" s="12">
        <f>SUMIFS('SO Details'!$G:$G,'SO Details'!$D:$D,Planning!$B2963,'SO Details'!$K:$K,$E2963)</f>
        <v>0</v>
      </c>
      <c r="I2963" s="20">
        <f>IF(COUNTIFS($C:$C,B2963)&gt;1,SUMIFS('Sales Hx'!$Q:$Q,'Sales Hx'!$B:$B,_xlfn.XLOOKUP(B2963,C:C,B:B),'Sales Hx'!$D:$D,Planning!$E2963),SUMIFS('Sales Hx'!$Q:$Q,'Sales Hx'!$B:$B,Planning!$B2963,'Sales Hx'!$D:$D,Planning!$E2963))</f>
        <v>0</v>
      </c>
      <c r="J2963" s="16">
        <f>IF(COUNTIFS($C:$C,B2963)&gt;1,SUMIFS('Sales Hx'!$S:$S,'Sales Hx'!$B:$B,_xlfn.XLOOKUP(B2963,C:C,B:B),'Sales Hx'!$D:$D,E2963),SUMIFS('Sales Hx'!$S:$S,'Sales Hx'!$B:$B,$B2963,'Sales Hx'!$D:$D,$E2963))</f>
        <v>0.10338345864661655</v>
      </c>
      <c r="K2963" s="16">
        <f t="shared" si="252"/>
        <v>0</v>
      </c>
      <c r="L2963" s="12">
        <f>IF(M2963&lt;&gt;"",M2963,IF(COUNTIFS($C:$C,B2963)&gt;1,SUMIFS('Sales Hx'!V:V,'Sales Hx'!$B:$B,_xlfn.XLOOKUP(B2963,C:C,B:B),'Sales Hx'!$D:$D,$E2963),SUMIFS('Sales Hx'!V:V,'Sales Hx'!$B:$B,$B2963,'Sales Hx'!$D:$D,$E2963)))</f>
        <v>0</v>
      </c>
      <c r="M2963" s="12">
        <v>0</v>
      </c>
      <c r="N2963" s="15">
        <f t="shared" si="256"/>
        <v>0.10338345864661655</v>
      </c>
      <c r="O2963" s="21">
        <f t="shared" si="258"/>
        <v>0</v>
      </c>
      <c r="P2963" s="24">
        <v>0</v>
      </c>
      <c r="Q2963" s="18">
        <f t="shared" si="257"/>
        <v>0</v>
      </c>
      <c r="R2963" s="2">
        <v>1</v>
      </c>
      <c r="S2963" s="2">
        <v>120</v>
      </c>
      <c r="T2963" s="2" t="s">
        <v>4647</v>
      </c>
      <c r="U2963" s="28" t="str">
        <f>IF(G2963=0,"",_xlfn.MINIFS('PO Details'!$I:$I,'PO Details'!$D:$D,Planning!$B2963,'PO Details'!$L:$L,Planning!$E2963))</f>
        <v/>
      </c>
      <c r="V2963" s="29" t="s">
        <v>4640</v>
      </c>
      <c r="W2963" t="str">
        <f t="shared" si="255"/>
        <v>Max</v>
      </c>
      <c r="X2963" s="2">
        <v>120</v>
      </c>
    </row>
    <row r="2964" spans="1:24" x14ac:dyDescent="0.25">
      <c r="A2964" s="11"/>
      <c r="B2964" s="22" t="s">
        <v>1808</v>
      </c>
      <c r="C2964" s="22"/>
      <c r="D2964" s="22" t="s">
        <v>1809</v>
      </c>
      <c r="E2964" s="31" t="s">
        <v>113</v>
      </c>
      <c r="F2964" s="12">
        <f>SUMIFS('Inventory Details'!$H:$H,'Inventory Details'!$B:$B,$B2964,'Inventory Details'!$E:$E,$E2964)</f>
        <v>11</v>
      </c>
      <c r="G2964" s="12">
        <f>SUMIFS('PO Details'!$H:$H,'PO Details'!$D:$D,Planning!$B2964,'PO Details'!$L:$L,$E2964)</f>
        <v>0</v>
      </c>
      <c r="H2964" s="12">
        <f>SUMIFS('SO Details'!$G:$G,'SO Details'!$D:$D,Planning!$B2964,'SO Details'!$K:$K,$E2964)</f>
        <v>0</v>
      </c>
      <c r="I2964" s="20">
        <f>IF(COUNTIFS($C:$C,B2964)&gt;1,SUMIFS('Sales Hx'!$Q:$Q,'Sales Hx'!$B:$B,_xlfn.XLOOKUP(B2964,C:C,B:B),'Sales Hx'!$D:$D,Planning!$E2964),SUMIFS('Sales Hx'!$Q:$Q,'Sales Hx'!$B:$B,Planning!$B2964,'Sales Hx'!$D:$D,Planning!$E2964))</f>
        <v>0</v>
      </c>
      <c r="J2964" s="16">
        <f>IF(COUNTIFS($C:$C,B2964)&gt;1,SUMIFS('Sales Hx'!$S:$S,'Sales Hx'!$B:$B,_xlfn.XLOOKUP(B2964,C:C,B:B),'Sales Hx'!$D:$D,E2964),SUMIFS('Sales Hx'!$S:$S,'Sales Hx'!$B:$B,$B2964,'Sales Hx'!$D:$D,$E2964))</f>
        <v>0.11513157894736843</v>
      </c>
      <c r="K2964" s="16">
        <f t="shared" si="252"/>
        <v>0</v>
      </c>
      <c r="L2964" s="12">
        <f>IF(M2964&lt;&gt;"",M2964,IF(COUNTIFS($C:$C,B2964)&gt;1,SUMIFS('Sales Hx'!V:V,'Sales Hx'!$B:$B,_xlfn.XLOOKUP(B2964,C:C,B:B),'Sales Hx'!$D:$D,$E2964),SUMIFS('Sales Hx'!V:V,'Sales Hx'!$B:$B,$B2964,'Sales Hx'!$D:$D,$E2964)))</f>
        <v>0</v>
      </c>
      <c r="M2964" s="12">
        <v>0</v>
      </c>
      <c r="N2964" s="15">
        <f t="shared" si="256"/>
        <v>0.11513157894736843</v>
      </c>
      <c r="O2964" s="21">
        <f t="shared" si="258"/>
        <v>0</v>
      </c>
      <c r="P2964" s="24">
        <v>0</v>
      </c>
      <c r="Q2964" s="18">
        <f t="shared" si="257"/>
        <v>0</v>
      </c>
      <c r="R2964" s="2">
        <v>1</v>
      </c>
      <c r="S2964" s="2">
        <v>120</v>
      </c>
      <c r="T2964" s="2" t="s">
        <v>4647</v>
      </c>
      <c r="U2964" s="28" t="str">
        <f>IF(G2964=0,"",_xlfn.MINIFS('PO Details'!$I:$I,'PO Details'!$D:$D,Planning!$B2964,'PO Details'!$L:$L,Planning!$E2964))</f>
        <v/>
      </c>
      <c r="V2964" s="29" t="s">
        <v>4640</v>
      </c>
      <c r="W2964" t="str">
        <f t="shared" si="255"/>
        <v>Max</v>
      </c>
      <c r="X2964" s="2">
        <v>120</v>
      </c>
    </row>
    <row r="2965" spans="1:24" x14ac:dyDescent="0.25">
      <c r="A2965" s="11"/>
      <c r="B2965" s="22" t="s">
        <v>1808</v>
      </c>
      <c r="C2965" s="22"/>
      <c r="D2965" s="22" t="s">
        <v>1809</v>
      </c>
      <c r="E2965" s="31" t="s">
        <v>106</v>
      </c>
      <c r="F2965" s="12">
        <f>SUMIFS('Inventory Details'!$H:$H,'Inventory Details'!$B:$B,$B2965,'Inventory Details'!$E:$E,$E2965)</f>
        <v>0</v>
      </c>
      <c r="G2965" s="12">
        <f>SUMIFS('PO Details'!$H:$H,'PO Details'!$D:$D,Planning!$B2965,'PO Details'!$L:$L,$E2965)</f>
        <v>0</v>
      </c>
      <c r="H2965" s="12">
        <f>SUMIFS('SO Details'!$G:$G,'SO Details'!$D:$D,Planning!$B2965,'SO Details'!$K:$K,$E2965)</f>
        <v>0</v>
      </c>
      <c r="I2965" s="20">
        <f>IF(COUNTIFS($C:$C,B2965)&gt;1,SUMIFS('Sales Hx'!$Q:$Q,'Sales Hx'!$B:$B,_xlfn.XLOOKUP(B2965,C:C,B:B),'Sales Hx'!$D:$D,Planning!$E2965),SUMIFS('Sales Hx'!$Q:$Q,'Sales Hx'!$B:$B,Planning!$B2965,'Sales Hx'!$D:$D,Planning!$E2965))</f>
        <v>0</v>
      </c>
      <c r="J2965" s="16">
        <f>IF(COUNTIFS($C:$C,B2965)&gt;1,SUMIFS('Sales Hx'!$S:$S,'Sales Hx'!$B:$B,_xlfn.XLOOKUP(B2965,C:C,B:B),'Sales Hx'!$D:$D,E2965),SUMIFS('Sales Hx'!$S:$S,'Sales Hx'!$B:$B,$B2965,'Sales Hx'!$D:$D,$E2965))</f>
        <v>1.6447368421052633</v>
      </c>
      <c r="K2965" s="16">
        <f t="shared" si="252"/>
        <v>0</v>
      </c>
      <c r="L2965" s="12">
        <f>IF(M2965&lt;&gt;"",M2965,IF(COUNTIFS($C:$C,B2965)&gt;1,SUMIFS('Sales Hx'!V:V,'Sales Hx'!$B:$B,_xlfn.XLOOKUP(B2965,C:C,B:B),'Sales Hx'!$D:$D,$E2965),SUMIFS('Sales Hx'!V:V,'Sales Hx'!$B:$B,$B2965,'Sales Hx'!$D:$D,$E2965)))</f>
        <v>0</v>
      </c>
      <c r="M2965" s="12">
        <v>0</v>
      </c>
      <c r="N2965" s="15">
        <f t="shared" si="256"/>
        <v>1.6447368421052633</v>
      </c>
      <c r="O2965" s="21">
        <f t="shared" si="258"/>
        <v>199</v>
      </c>
      <c r="P2965" s="24">
        <v>0</v>
      </c>
      <c r="Q2965" s="18">
        <f t="shared" si="257"/>
        <v>0</v>
      </c>
      <c r="R2965" s="2">
        <v>1</v>
      </c>
      <c r="S2965" s="2">
        <v>120</v>
      </c>
      <c r="T2965" s="2" t="s">
        <v>4647</v>
      </c>
      <c r="U2965" s="28" t="str">
        <f>IF(G2965=0,"",_xlfn.MINIFS('PO Details'!$I:$I,'PO Details'!$D:$D,Planning!$B2965,'PO Details'!$L:$L,Planning!$E2965))</f>
        <v/>
      </c>
      <c r="V2965" s="29" t="s">
        <v>4640</v>
      </c>
      <c r="W2965" t="str">
        <f t="shared" si="255"/>
        <v>Max</v>
      </c>
      <c r="X2965" s="2">
        <v>120</v>
      </c>
    </row>
    <row r="2966" spans="1:24" x14ac:dyDescent="0.25">
      <c r="A2966" s="11"/>
      <c r="B2966" s="22" t="s">
        <v>197</v>
      </c>
      <c r="C2966" s="22"/>
      <c r="D2966" s="22" t="s">
        <v>198</v>
      </c>
      <c r="E2966" s="31" t="s">
        <v>15</v>
      </c>
      <c r="F2966" s="12">
        <f>SUMIFS('Inventory Details'!$H:$H,'Inventory Details'!$B:$B,$B2966,'Inventory Details'!$E:$E,$E2966)</f>
        <v>0</v>
      </c>
      <c r="G2966" s="12">
        <f>SUMIFS('PO Details'!$H:$H,'PO Details'!$D:$D,Planning!$B2966,'PO Details'!$L:$L,$E2966)</f>
        <v>20</v>
      </c>
      <c r="H2966" s="12">
        <f>SUMIFS('SO Details'!$G:$G,'SO Details'!$D:$D,Planning!$B2966,'SO Details'!$K:$K,$E2966)</f>
        <v>0</v>
      </c>
      <c r="I2966" s="20">
        <f>IF(COUNTIFS($C:$C,B2966)&gt;1,SUMIFS('Sales Hx'!$Q:$Q,'Sales Hx'!$B:$B,_xlfn.XLOOKUP(B2966,C:C,B:B),'Sales Hx'!$D:$D,Planning!$E2966),SUMIFS('Sales Hx'!$Q:$Q,'Sales Hx'!$B:$B,Planning!$B2966,'Sales Hx'!$D:$D,Planning!$E2966))</f>
        <v>0</v>
      </c>
      <c r="J2966" s="16">
        <f>IF(COUNTIFS($C:$C,B2966)&gt;1,SUMIFS('Sales Hx'!$S:$S,'Sales Hx'!$B:$B,_xlfn.XLOOKUP(B2966,C:C,B:B),'Sales Hx'!$D:$D,E2966),SUMIFS('Sales Hx'!$S:$S,'Sales Hx'!$B:$B,$B2966,'Sales Hx'!$D:$D,$E2966))</f>
        <v>0</v>
      </c>
      <c r="K2966" s="16">
        <f t="shared" si="252"/>
        <v>0</v>
      </c>
      <c r="L2966" s="12">
        <f>IF(M2966&lt;&gt;"",M2966,IF(COUNTIFS($C:$C,B2966)&gt;1,SUMIFS('Sales Hx'!V:V,'Sales Hx'!$B:$B,_xlfn.XLOOKUP(B2966,C:C,B:B),'Sales Hx'!$D:$D,$E2966),SUMIFS('Sales Hx'!V:V,'Sales Hx'!$B:$B,$B2966,'Sales Hx'!$D:$D,$E2966)))</f>
        <v>0</v>
      </c>
      <c r="M2966" s="12">
        <v>0</v>
      </c>
      <c r="N2966" s="15">
        <f t="shared" si="256"/>
        <v>0</v>
      </c>
      <c r="O2966" s="21">
        <f t="shared" si="258"/>
        <v>0</v>
      </c>
      <c r="P2966" s="24">
        <v>7.5</v>
      </c>
      <c r="Q2966" s="18">
        <f t="shared" si="257"/>
        <v>0</v>
      </c>
      <c r="R2966" s="2">
        <v>1</v>
      </c>
      <c r="S2966" s="2">
        <v>120</v>
      </c>
      <c r="T2966" s="2" t="s">
        <v>4647</v>
      </c>
      <c r="U2966" s="28">
        <f>IF(G2966=0,"",_xlfn.MINIFS('PO Details'!$I:$I,'PO Details'!$D:$D,Planning!$B2966,'PO Details'!$L:$L,Planning!$E2966))</f>
        <v>45412</v>
      </c>
      <c r="V2966" s="29" t="s">
        <v>4640</v>
      </c>
      <c r="W2966" t="str">
        <f t="shared" si="255"/>
        <v>Max</v>
      </c>
      <c r="X2966" s="2">
        <v>120</v>
      </c>
    </row>
    <row r="2967" spans="1:24" x14ac:dyDescent="0.25">
      <c r="A2967" s="11"/>
      <c r="B2967" s="22" t="s">
        <v>197</v>
      </c>
      <c r="C2967" s="22"/>
      <c r="D2967" s="22" t="s">
        <v>198</v>
      </c>
      <c r="E2967" s="31" t="s">
        <v>820</v>
      </c>
      <c r="F2967" s="12">
        <f>SUMIFS('Inventory Details'!$H:$H,'Inventory Details'!$B:$B,$B2967,'Inventory Details'!$E:$E,$E2967)</f>
        <v>0</v>
      </c>
      <c r="G2967" s="12">
        <f>SUMIFS('PO Details'!$H:$H,'PO Details'!$D:$D,Planning!$B2967,'PO Details'!$L:$L,$E2967)</f>
        <v>3</v>
      </c>
      <c r="H2967" s="12">
        <f>SUMIFS('SO Details'!$G:$G,'SO Details'!$D:$D,Planning!$B2967,'SO Details'!$K:$K,$E2967)</f>
        <v>1</v>
      </c>
      <c r="I2967" s="20">
        <f>IF(COUNTIFS($C:$C,B2967)&gt;1,SUMIFS('Sales Hx'!$Q:$Q,'Sales Hx'!$B:$B,_xlfn.XLOOKUP(B2967,C:C,B:B),'Sales Hx'!$D:$D,Planning!$E2967),SUMIFS('Sales Hx'!$Q:$Q,'Sales Hx'!$B:$B,Planning!$B2967,'Sales Hx'!$D:$D,Planning!$E2967))</f>
        <v>0</v>
      </c>
      <c r="J2967" s="16">
        <f>IF(COUNTIFS($C:$C,B2967)&gt;1,SUMIFS('Sales Hx'!$S:$S,'Sales Hx'!$B:$B,_xlfn.XLOOKUP(B2967,C:C,B:B),'Sales Hx'!$D:$D,E2967),SUMIFS('Sales Hx'!$S:$S,'Sales Hx'!$B:$B,$B2967,'Sales Hx'!$D:$D,$E2967))</f>
        <v>3.2894736842105261E-2</v>
      </c>
      <c r="K2967" s="16">
        <f t="shared" si="252"/>
        <v>0</v>
      </c>
      <c r="L2967" s="12">
        <f>IF(M2967&lt;&gt;"",M2967,IF(COUNTIFS($C:$C,B2967)&gt;1,SUMIFS('Sales Hx'!V:V,'Sales Hx'!$B:$B,_xlfn.XLOOKUP(B2967,C:C,B:B),'Sales Hx'!$D:$D,$E2967),SUMIFS('Sales Hx'!V:V,'Sales Hx'!$B:$B,$B2967,'Sales Hx'!$D:$D,$E2967)))</f>
        <v>0</v>
      </c>
      <c r="M2967" s="12">
        <v>0</v>
      </c>
      <c r="N2967" s="15">
        <f t="shared" si="256"/>
        <v>3.2894736842105261E-2</v>
      </c>
      <c r="O2967" s="21">
        <f t="shared" si="258"/>
        <v>0</v>
      </c>
      <c r="P2967" s="24">
        <v>7.5</v>
      </c>
      <c r="Q2967" s="18">
        <f t="shared" si="257"/>
        <v>0</v>
      </c>
      <c r="R2967" s="2">
        <v>1</v>
      </c>
      <c r="S2967" s="2">
        <v>120</v>
      </c>
      <c r="T2967" s="2" t="s">
        <v>4647</v>
      </c>
      <c r="U2967" s="28">
        <f>IF(G2967=0,"",_xlfn.MINIFS('PO Details'!$I:$I,'PO Details'!$D:$D,Planning!$B2967,'PO Details'!$L:$L,Planning!$E2967))</f>
        <v>45427</v>
      </c>
      <c r="V2967" s="29" t="s">
        <v>4640</v>
      </c>
      <c r="W2967" t="str">
        <f t="shared" si="255"/>
        <v>Max</v>
      </c>
      <c r="X2967" s="2">
        <v>120</v>
      </c>
    </row>
    <row r="2968" spans="1:24" x14ac:dyDescent="0.25">
      <c r="A2968" s="11"/>
      <c r="B2968" s="22" t="s">
        <v>197</v>
      </c>
      <c r="C2968" s="22"/>
      <c r="D2968" s="22" t="s">
        <v>198</v>
      </c>
      <c r="E2968" s="31" t="s">
        <v>4746</v>
      </c>
      <c r="F2968" s="12">
        <f>SUMIFS('Inventory Details'!$H:$H,'Inventory Details'!$B:$B,$B2968,'Inventory Details'!$E:$E,$E2968)</f>
        <v>5</v>
      </c>
      <c r="G2968" s="12">
        <f>SUMIFS('PO Details'!$H:$H,'PO Details'!$D:$D,Planning!$B2968,'PO Details'!$L:$L,$E2968)</f>
        <v>0</v>
      </c>
      <c r="H2968" s="12">
        <f>SUMIFS('SO Details'!$G:$G,'SO Details'!$D:$D,Planning!$B2968,'SO Details'!$K:$K,$E2968)</f>
        <v>0</v>
      </c>
      <c r="I2968" s="20">
        <f>IF(COUNTIFS($C:$C,B2968)&gt;1,SUMIFS('Sales Hx'!$Q:$Q,'Sales Hx'!$B:$B,_xlfn.XLOOKUP(B2968,C:C,B:B),'Sales Hx'!$D:$D,Planning!$E2968),SUMIFS('Sales Hx'!$Q:$Q,'Sales Hx'!$B:$B,Planning!$B2968,'Sales Hx'!$D:$D,Planning!$E2968))</f>
        <v>0</v>
      </c>
      <c r="J2968" s="16">
        <f>IF(COUNTIFS($C:$C,B2968)&gt;1,SUMIFS('Sales Hx'!$S:$S,'Sales Hx'!$B:$B,_xlfn.XLOOKUP(B2968,C:C,B:B),'Sales Hx'!$D:$D,E2968),SUMIFS('Sales Hx'!$S:$S,'Sales Hx'!$B:$B,$B2968,'Sales Hx'!$D:$D,$E2968))</f>
        <v>0.11513157894736843</v>
      </c>
      <c r="K2968" s="16">
        <f t="shared" si="252"/>
        <v>0</v>
      </c>
      <c r="L2968" s="12">
        <f>IF(M2968&lt;&gt;"",M2968,IF(COUNTIFS($C:$C,B2968)&gt;1,SUMIFS('Sales Hx'!V:V,'Sales Hx'!$B:$B,_xlfn.XLOOKUP(B2968,C:C,B:B),'Sales Hx'!$D:$D,$E2968),SUMIFS('Sales Hx'!V:V,'Sales Hx'!$B:$B,$B2968,'Sales Hx'!$D:$D,$E2968)))</f>
        <v>0</v>
      </c>
      <c r="M2968" s="12">
        <v>0</v>
      </c>
      <c r="N2968" s="15">
        <f t="shared" si="256"/>
        <v>0.11513157894736843</v>
      </c>
      <c r="O2968" s="21">
        <f t="shared" si="258"/>
        <v>0</v>
      </c>
      <c r="P2968" s="24">
        <v>7.5</v>
      </c>
      <c r="Q2968" s="18">
        <f t="shared" si="257"/>
        <v>0</v>
      </c>
      <c r="R2968" s="2">
        <v>1</v>
      </c>
      <c r="S2968" s="2">
        <v>120</v>
      </c>
      <c r="T2968" s="2" t="s">
        <v>4647</v>
      </c>
      <c r="U2968" s="28" t="str">
        <f>IF(G2968=0,"",_xlfn.MINIFS('PO Details'!$I:$I,'PO Details'!$D:$D,Planning!$B2968,'PO Details'!$L:$L,Planning!$E2968))</f>
        <v/>
      </c>
      <c r="V2968" s="29" t="s">
        <v>4640</v>
      </c>
      <c r="W2968" t="str">
        <f t="shared" si="255"/>
        <v>Max</v>
      </c>
      <c r="X2968" s="2">
        <v>120</v>
      </c>
    </row>
    <row r="2969" spans="1:24" x14ac:dyDescent="0.25">
      <c r="A2969" s="11"/>
      <c r="B2969" s="22" t="s">
        <v>197</v>
      </c>
      <c r="C2969" s="22"/>
      <c r="D2969" s="22" t="s">
        <v>198</v>
      </c>
      <c r="E2969" s="31" t="s">
        <v>113</v>
      </c>
      <c r="F2969" s="12">
        <f>SUMIFS('Inventory Details'!$H:$H,'Inventory Details'!$B:$B,$B2969,'Inventory Details'!$E:$E,$E2969)</f>
        <v>6</v>
      </c>
      <c r="G2969" s="12">
        <f>SUMIFS('PO Details'!$H:$H,'PO Details'!$D:$D,Planning!$B2969,'PO Details'!$L:$L,$E2969)</f>
        <v>0</v>
      </c>
      <c r="H2969" s="12">
        <f>SUMIFS('SO Details'!$G:$G,'SO Details'!$D:$D,Planning!$B2969,'SO Details'!$K:$K,$E2969)</f>
        <v>1</v>
      </c>
      <c r="I2969" s="20">
        <f>IF(COUNTIFS($C:$C,B2969)&gt;1,SUMIFS('Sales Hx'!$Q:$Q,'Sales Hx'!$B:$B,_xlfn.XLOOKUP(B2969,C:C,B:B),'Sales Hx'!$D:$D,Planning!$E2969),SUMIFS('Sales Hx'!$Q:$Q,'Sales Hx'!$B:$B,Planning!$B2969,'Sales Hx'!$D:$D,Planning!$E2969))</f>
        <v>0</v>
      </c>
      <c r="J2969" s="16">
        <f>IF(COUNTIFS($C:$C,B2969)&gt;1,SUMIFS('Sales Hx'!$S:$S,'Sales Hx'!$B:$B,_xlfn.XLOOKUP(B2969,C:C,B:B),'Sales Hx'!$D:$D,E2969),SUMIFS('Sales Hx'!$S:$S,'Sales Hx'!$B:$B,$B2969,'Sales Hx'!$D:$D,$E2969))</f>
        <v>0.21381578947368421</v>
      </c>
      <c r="K2969" s="16">
        <f t="shared" si="252"/>
        <v>0</v>
      </c>
      <c r="L2969" s="12">
        <f>IF(M2969&lt;&gt;"",M2969,IF(COUNTIFS($C:$C,B2969)&gt;1,SUMIFS('Sales Hx'!V:V,'Sales Hx'!$B:$B,_xlfn.XLOOKUP(B2969,C:C,B:B),'Sales Hx'!$D:$D,$E2969),SUMIFS('Sales Hx'!V:V,'Sales Hx'!$B:$B,$B2969,'Sales Hx'!$D:$D,$E2969)))</f>
        <v>0</v>
      </c>
      <c r="M2969" s="12">
        <v>0</v>
      </c>
      <c r="N2969" s="15">
        <f t="shared" si="256"/>
        <v>0.21381578947368421</v>
      </c>
      <c r="O2969" s="21">
        <f t="shared" si="258"/>
        <v>0</v>
      </c>
      <c r="P2969" s="24">
        <v>7.5</v>
      </c>
      <c r="Q2969" s="18">
        <f t="shared" si="257"/>
        <v>0</v>
      </c>
      <c r="R2969" s="2">
        <v>1</v>
      </c>
      <c r="S2969" s="2">
        <v>120</v>
      </c>
      <c r="T2969" s="2" t="s">
        <v>4647</v>
      </c>
      <c r="U2969" s="28" t="str">
        <f>IF(G2969=0,"",_xlfn.MINIFS('PO Details'!$I:$I,'PO Details'!$D:$D,Planning!$B2969,'PO Details'!$L:$L,Planning!$E2969))</f>
        <v/>
      </c>
      <c r="V2969" s="29" t="s">
        <v>4640</v>
      </c>
      <c r="W2969" t="str">
        <f t="shared" si="255"/>
        <v>Max</v>
      </c>
      <c r="X2969" s="2">
        <v>120</v>
      </c>
    </row>
    <row r="2970" spans="1:24" x14ac:dyDescent="0.25">
      <c r="A2970" s="11"/>
      <c r="B2970" s="22" t="s">
        <v>197</v>
      </c>
      <c r="C2970" s="22"/>
      <c r="D2970" s="22" t="s">
        <v>198</v>
      </c>
      <c r="E2970" s="31" t="s">
        <v>106</v>
      </c>
      <c r="F2970" s="12">
        <f>SUMIFS('Inventory Details'!$H:$H,'Inventory Details'!$B:$B,$B2970,'Inventory Details'!$E:$E,$E2970)</f>
        <v>10</v>
      </c>
      <c r="G2970" s="12">
        <f>SUMIFS('PO Details'!$H:$H,'PO Details'!$D:$D,Planning!$B2970,'PO Details'!$L:$L,$E2970)</f>
        <v>0</v>
      </c>
      <c r="H2970" s="12">
        <f>SUMIFS('SO Details'!$G:$G,'SO Details'!$D:$D,Planning!$B2970,'SO Details'!$K:$K,$E2970)</f>
        <v>1</v>
      </c>
      <c r="I2970" s="20">
        <f>IF(COUNTIFS($C:$C,B2970)&gt;1,SUMIFS('Sales Hx'!$Q:$Q,'Sales Hx'!$B:$B,_xlfn.XLOOKUP(B2970,C:C,B:B),'Sales Hx'!$D:$D,Planning!$E2970),SUMIFS('Sales Hx'!$Q:$Q,'Sales Hx'!$B:$B,Planning!$B2970,'Sales Hx'!$D:$D,Planning!$E2970))</f>
        <v>0</v>
      </c>
      <c r="J2970" s="16">
        <f>IF(COUNTIFS($C:$C,B2970)&gt;1,SUMIFS('Sales Hx'!$S:$S,'Sales Hx'!$B:$B,_xlfn.XLOOKUP(B2970,C:C,B:B),'Sales Hx'!$D:$D,E2970),SUMIFS('Sales Hx'!$S:$S,'Sales Hx'!$B:$B,$B2970,'Sales Hx'!$D:$D,$E2970))</f>
        <v>4.9342105263157895E-2</v>
      </c>
      <c r="K2970" s="16">
        <f t="shared" si="252"/>
        <v>0</v>
      </c>
      <c r="L2970" s="12">
        <f>IF(M2970&lt;&gt;"",M2970,IF(COUNTIFS($C:$C,B2970)&gt;1,SUMIFS('Sales Hx'!V:V,'Sales Hx'!$B:$B,_xlfn.XLOOKUP(B2970,C:C,B:B),'Sales Hx'!$D:$D,$E2970),SUMIFS('Sales Hx'!V:V,'Sales Hx'!$B:$B,$B2970,'Sales Hx'!$D:$D,$E2970)))</f>
        <v>0</v>
      </c>
      <c r="M2970" s="12">
        <v>0</v>
      </c>
      <c r="N2970" s="15">
        <f t="shared" si="256"/>
        <v>4.9342105263157895E-2</v>
      </c>
      <c r="O2970" s="21">
        <f t="shared" si="258"/>
        <v>0</v>
      </c>
      <c r="P2970" s="24">
        <v>7.5</v>
      </c>
      <c r="Q2970" s="18">
        <f t="shared" si="257"/>
        <v>0</v>
      </c>
      <c r="R2970" s="2">
        <v>1</v>
      </c>
      <c r="S2970" s="2">
        <v>120</v>
      </c>
      <c r="T2970" s="2" t="s">
        <v>4647</v>
      </c>
      <c r="U2970" s="28" t="str">
        <f>IF(G2970=0,"",_xlfn.MINIFS('PO Details'!$I:$I,'PO Details'!$D:$D,Planning!$B2970,'PO Details'!$L:$L,Planning!$E2970))</f>
        <v/>
      </c>
      <c r="V2970" s="29" t="s">
        <v>4640</v>
      </c>
      <c r="W2970" t="str">
        <f t="shared" si="255"/>
        <v>Max</v>
      </c>
      <c r="X2970" s="2">
        <v>120</v>
      </c>
    </row>
    <row r="2971" spans="1:24" x14ac:dyDescent="0.25">
      <c r="A2971" s="11"/>
      <c r="B2971" s="22" t="s">
        <v>197</v>
      </c>
      <c r="C2971" s="22"/>
      <c r="D2971" s="22" t="s">
        <v>198</v>
      </c>
      <c r="E2971" s="31" t="s">
        <v>109</v>
      </c>
      <c r="F2971" s="12">
        <f>SUMIFS('Inventory Details'!$H:$H,'Inventory Details'!$B:$B,$B2971,'Inventory Details'!$E:$E,$E2971)</f>
        <v>7</v>
      </c>
      <c r="G2971" s="12">
        <f>SUMIFS('PO Details'!$H:$H,'PO Details'!$D:$D,Planning!$B2971,'PO Details'!$L:$L,$E2971)</f>
        <v>0</v>
      </c>
      <c r="H2971" s="12">
        <f>SUMIFS('SO Details'!$G:$G,'SO Details'!$D:$D,Planning!$B2971,'SO Details'!$K:$K,$E2971)</f>
        <v>0</v>
      </c>
      <c r="I2971" s="20">
        <f>IF(COUNTIFS($C:$C,B2971)&gt;1,SUMIFS('Sales Hx'!$Q:$Q,'Sales Hx'!$B:$B,_xlfn.XLOOKUP(B2971,C:C,B:B),'Sales Hx'!$D:$D,Planning!$E2971),SUMIFS('Sales Hx'!$Q:$Q,'Sales Hx'!$B:$B,Planning!$B2971,'Sales Hx'!$D:$D,Planning!$E2971))</f>
        <v>0</v>
      </c>
      <c r="J2971" s="16">
        <f>IF(COUNTIFS($C:$C,B2971)&gt;1,SUMIFS('Sales Hx'!$S:$S,'Sales Hx'!$B:$B,_xlfn.XLOOKUP(B2971,C:C,B:B),'Sales Hx'!$D:$D,E2971),SUMIFS('Sales Hx'!$S:$S,'Sales Hx'!$B:$B,$B2971,'Sales Hx'!$D:$D,$E2971))</f>
        <v>3.2894736842105261E-2</v>
      </c>
      <c r="K2971" s="16">
        <f t="shared" si="252"/>
        <v>0</v>
      </c>
      <c r="L2971" s="12">
        <f>IF(M2971&lt;&gt;"",M2971,IF(COUNTIFS($C:$C,B2971)&gt;1,SUMIFS('Sales Hx'!V:V,'Sales Hx'!$B:$B,_xlfn.XLOOKUP(B2971,C:C,B:B),'Sales Hx'!$D:$D,$E2971),SUMIFS('Sales Hx'!V:V,'Sales Hx'!$B:$B,$B2971,'Sales Hx'!$D:$D,$E2971)))</f>
        <v>0</v>
      </c>
      <c r="M2971" s="12">
        <v>0</v>
      </c>
      <c r="N2971" s="15">
        <f t="shared" si="256"/>
        <v>3.2894736842105261E-2</v>
      </c>
      <c r="O2971" s="21">
        <f t="shared" si="258"/>
        <v>0</v>
      </c>
      <c r="P2971" s="24">
        <v>7.5</v>
      </c>
      <c r="Q2971" s="18">
        <f t="shared" si="257"/>
        <v>0</v>
      </c>
      <c r="R2971" s="2">
        <v>1</v>
      </c>
      <c r="S2971" s="2">
        <v>120</v>
      </c>
      <c r="T2971" s="2" t="s">
        <v>4647</v>
      </c>
      <c r="U2971" s="28" t="str">
        <f>IF(G2971=0,"",_xlfn.MINIFS('PO Details'!$I:$I,'PO Details'!$D:$D,Planning!$B2971,'PO Details'!$L:$L,Planning!$E2971))</f>
        <v/>
      </c>
      <c r="V2971" s="29" t="s">
        <v>4640</v>
      </c>
      <c r="W2971" t="str">
        <f t="shared" si="255"/>
        <v>Max</v>
      </c>
      <c r="X2971" s="2">
        <v>120</v>
      </c>
    </row>
    <row r="2972" spans="1:24" x14ac:dyDescent="0.25">
      <c r="A2972" s="11" t="s">
        <v>4619</v>
      </c>
      <c r="B2972" s="22" t="s">
        <v>200</v>
      </c>
      <c r="C2972" s="22"/>
      <c r="D2972" s="22" t="s">
        <v>201</v>
      </c>
      <c r="E2972" s="31" t="s">
        <v>106</v>
      </c>
      <c r="F2972" s="12">
        <f>SUMIFS('Inventory Details'!$H:$H,'Inventory Details'!$B:$B,$B2972,'Inventory Details'!$E:$E,$E2972)</f>
        <v>0</v>
      </c>
      <c r="G2972" s="12">
        <f>SUMIFS('PO Details'!$H:$H,'PO Details'!$D:$D,Planning!$B2972,'PO Details'!$L:$L,$E2972)</f>
        <v>130</v>
      </c>
      <c r="H2972" s="12">
        <f>SUMIFS('SO Details'!$G:$G,'SO Details'!$D:$D,Planning!$B2972,'SO Details'!$K:$K,$E2972)</f>
        <v>1</v>
      </c>
      <c r="I2972" s="20">
        <f>IF(COUNTIFS($C:$C,B2972)&gt;1,SUMIFS('Sales Hx'!$Q:$Q,'Sales Hx'!$B:$B,_xlfn.XLOOKUP(B2972,C:C,B:B),'Sales Hx'!$D:$D,Planning!$E2972),SUMIFS('Sales Hx'!$Q:$Q,'Sales Hx'!$B:$B,Planning!$B2972,'Sales Hx'!$D:$D,Planning!$E2972))</f>
        <v>29.4</v>
      </c>
      <c r="J2972" s="16">
        <f>IF(COUNTIFS($C:$C,B2972)&gt;1,SUMIFS('Sales Hx'!$S:$S,'Sales Hx'!$B:$B,_xlfn.XLOOKUP(B2972,C:C,B:B),'Sales Hx'!$D:$D,E2972),SUMIFS('Sales Hx'!$S:$S,'Sales Hx'!$B:$B,$B2972,'Sales Hx'!$D:$D,$E2972))</f>
        <v>0.34144736842105267</v>
      </c>
      <c r="K2972" s="16">
        <f t="shared" si="252"/>
        <v>4.4217687074829932</v>
      </c>
      <c r="L2972" s="12">
        <f>IF(M2972&lt;&gt;"",M2972,IF(COUNTIFS($C:$C,B2972)&gt;1,SUMIFS('Sales Hx'!V:V,'Sales Hx'!$B:$B,_xlfn.XLOOKUP(B2972,C:C,B:B),'Sales Hx'!$D:$D,$E2972),SUMIFS('Sales Hx'!V:V,'Sales Hx'!$B:$B,$B2972,'Sales Hx'!$D:$D,$E2972)))</f>
        <v>0</v>
      </c>
      <c r="M2972" s="12">
        <v>0</v>
      </c>
      <c r="N2972" s="15">
        <f t="shared" si="256"/>
        <v>0.34144736842105267</v>
      </c>
      <c r="O2972" s="21">
        <f t="shared" si="258"/>
        <v>0</v>
      </c>
      <c r="P2972" s="24">
        <v>9</v>
      </c>
      <c r="Q2972" s="18">
        <f t="shared" si="257"/>
        <v>0</v>
      </c>
      <c r="R2972" s="2">
        <v>1</v>
      </c>
      <c r="S2972" s="2">
        <v>120</v>
      </c>
      <c r="T2972" s="2" t="s">
        <v>4647</v>
      </c>
      <c r="U2972" s="28">
        <f>IF(G2972=0,"",_xlfn.MINIFS('PO Details'!$I:$I,'PO Details'!$D:$D,Planning!$B2972,'PO Details'!$L:$L,Planning!$E2972))</f>
        <v>45443</v>
      </c>
      <c r="V2972" s="29" t="s">
        <v>4640</v>
      </c>
      <c r="W2972" t="str">
        <f t="shared" si="255"/>
        <v/>
      </c>
      <c r="X2972" s="2">
        <v>120</v>
      </c>
    </row>
    <row r="2973" spans="1:24" x14ac:dyDescent="0.25">
      <c r="A2973" s="11" t="s">
        <v>4619</v>
      </c>
      <c r="B2973" s="22" t="s">
        <v>200</v>
      </c>
      <c r="C2973" s="22"/>
      <c r="D2973" s="22" t="s">
        <v>201</v>
      </c>
      <c r="E2973" s="31" t="s">
        <v>820</v>
      </c>
      <c r="F2973" s="12">
        <f>SUMIFS('Inventory Details'!$H:$H,'Inventory Details'!$B:$B,$B2973,'Inventory Details'!$E:$E,$E2973)</f>
        <v>0</v>
      </c>
      <c r="G2973" s="12">
        <f>SUMIFS('PO Details'!$H:$H,'PO Details'!$D:$D,Planning!$B2973,'PO Details'!$L:$L,$E2973)</f>
        <v>15</v>
      </c>
      <c r="H2973" s="12">
        <f>SUMIFS('SO Details'!$G:$G,'SO Details'!$D:$D,Planning!$B2973,'SO Details'!$K:$K,$E2973)</f>
        <v>0</v>
      </c>
      <c r="I2973" s="20">
        <f>IF(COUNTIFS($C:$C,B2973)&gt;1,SUMIFS('Sales Hx'!$Q:$Q,'Sales Hx'!$B:$B,_xlfn.XLOOKUP(B2973,C:C,B:B),'Sales Hx'!$D:$D,Planning!$E2973),SUMIFS('Sales Hx'!$Q:$Q,'Sales Hx'!$B:$B,Planning!$B2973,'Sales Hx'!$D:$D,Planning!$E2973))</f>
        <v>0</v>
      </c>
      <c r="J2973" s="16">
        <f>IF(COUNTIFS($C:$C,B2973)&gt;1,SUMIFS('Sales Hx'!$S:$S,'Sales Hx'!$B:$B,_xlfn.XLOOKUP(B2973,C:C,B:B),'Sales Hx'!$D:$D,E2973),SUMIFS('Sales Hx'!$S:$S,'Sales Hx'!$B:$B,$B2973,'Sales Hx'!$D:$D,$E2973))</f>
        <v>0</v>
      </c>
      <c r="K2973" s="16">
        <f t="shared" si="252"/>
        <v>0</v>
      </c>
      <c r="L2973" s="12">
        <f>IF(M2973&lt;&gt;"",M2973,IF(COUNTIFS($C:$C,B2973)&gt;1,SUMIFS('Sales Hx'!V:V,'Sales Hx'!$B:$B,_xlfn.XLOOKUP(B2973,C:C,B:B),'Sales Hx'!$D:$D,$E2973),SUMIFS('Sales Hx'!V:V,'Sales Hx'!$B:$B,$B2973,'Sales Hx'!$D:$D,$E2973)))</f>
        <v>0</v>
      </c>
      <c r="M2973" s="12">
        <v>0</v>
      </c>
      <c r="N2973" s="15">
        <f t="shared" si="256"/>
        <v>0</v>
      </c>
      <c r="O2973" s="21">
        <f t="shared" si="258"/>
        <v>0</v>
      </c>
      <c r="P2973" s="24">
        <v>9</v>
      </c>
      <c r="Q2973" s="18">
        <f t="shared" si="257"/>
        <v>0</v>
      </c>
      <c r="R2973" s="2">
        <v>1</v>
      </c>
      <c r="S2973" s="2">
        <v>120</v>
      </c>
      <c r="T2973" s="2" t="s">
        <v>4647</v>
      </c>
      <c r="U2973" s="28">
        <f>IF(G2973=0,"",_xlfn.MINIFS('PO Details'!$I:$I,'PO Details'!$D:$D,Planning!$B2973,'PO Details'!$L:$L,Planning!$E2973))</f>
        <v>45427</v>
      </c>
      <c r="V2973" s="29" t="s">
        <v>4640</v>
      </c>
      <c r="W2973" t="str">
        <f t="shared" si="255"/>
        <v/>
      </c>
      <c r="X2973" s="2">
        <v>120</v>
      </c>
    </row>
    <row r="2974" spans="1:24" x14ac:dyDescent="0.25">
      <c r="A2974" s="11" t="s">
        <v>4619</v>
      </c>
      <c r="B2974" s="22" t="s">
        <v>200</v>
      </c>
      <c r="C2974" s="22"/>
      <c r="D2974" s="22" t="s">
        <v>201</v>
      </c>
      <c r="E2974" s="31" t="s">
        <v>4746</v>
      </c>
      <c r="F2974" s="12">
        <f>SUMIFS('Inventory Details'!$H:$H,'Inventory Details'!$B:$B,$B2974,'Inventory Details'!$E:$E,$E2974)</f>
        <v>11</v>
      </c>
      <c r="G2974" s="12">
        <f>SUMIFS('PO Details'!$H:$H,'PO Details'!$D:$D,Planning!$B2974,'PO Details'!$L:$L,$E2974)</f>
        <v>50</v>
      </c>
      <c r="H2974" s="12">
        <f>SUMIFS('SO Details'!$G:$G,'SO Details'!$D:$D,Planning!$B2974,'SO Details'!$K:$K,$E2974)</f>
        <v>0</v>
      </c>
      <c r="I2974" s="20">
        <f>IF(COUNTIFS($C:$C,B2974)&gt;1,SUMIFS('Sales Hx'!$Q:$Q,'Sales Hx'!$B:$B,_xlfn.XLOOKUP(B2974,C:C,B:B),'Sales Hx'!$D:$D,Planning!$E2974),SUMIFS('Sales Hx'!$Q:$Q,'Sales Hx'!$B:$B,Planning!$B2974,'Sales Hx'!$D:$D,Planning!$E2974))</f>
        <v>0</v>
      </c>
      <c r="J2974" s="16">
        <f>IF(COUNTIFS($C:$C,B2974)&gt;1,SUMIFS('Sales Hx'!$S:$S,'Sales Hx'!$B:$B,_xlfn.XLOOKUP(B2974,C:C,B:B),'Sales Hx'!$D:$D,E2974),SUMIFS('Sales Hx'!$S:$S,'Sales Hx'!$B:$B,$B2974,'Sales Hx'!$D:$D,$E2974))</f>
        <v>0.25657894736842107</v>
      </c>
      <c r="K2974" s="16">
        <f t="shared" si="252"/>
        <v>0</v>
      </c>
      <c r="L2974" s="12">
        <f>IF(M2974&lt;&gt;"",M2974,IF(COUNTIFS($C:$C,B2974)&gt;1,SUMIFS('Sales Hx'!V:V,'Sales Hx'!$B:$B,_xlfn.XLOOKUP(B2974,C:C,B:B),'Sales Hx'!$D:$D,$E2974),SUMIFS('Sales Hx'!V:V,'Sales Hx'!$B:$B,$B2974,'Sales Hx'!$D:$D,$E2974)))</f>
        <v>0</v>
      </c>
      <c r="M2974" s="12">
        <v>0</v>
      </c>
      <c r="N2974" s="15">
        <f t="shared" si="256"/>
        <v>0.25657894736842107</v>
      </c>
      <c r="O2974" s="21">
        <f t="shared" si="258"/>
        <v>0</v>
      </c>
      <c r="P2974" s="24">
        <v>9</v>
      </c>
      <c r="Q2974" s="18">
        <f t="shared" si="257"/>
        <v>0</v>
      </c>
      <c r="R2974" s="2">
        <v>1</v>
      </c>
      <c r="S2974" s="2">
        <v>120</v>
      </c>
      <c r="T2974" s="2" t="s">
        <v>4647</v>
      </c>
      <c r="U2974" s="28">
        <f>IF(G2974=0,"",_xlfn.MINIFS('PO Details'!$I:$I,'PO Details'!$D:$D,Planning!$B2974,'PO Details'!$L:$L,Planning!$E2974))</f>
        <v>45458</v>
      </c>
      <c r="V2974" s="29" t="s">
        <v>4640</v>
      </c>
      <c r="W2974" t="str">
        <f t="shared" si="255"/>
        <v/>
      </c>
      <c r="X2974" s="2">
        <v>120</v>
      </c>
    </row>
    <row r="2975" spans="1:24" x14ac:dyDescent="0.25">
      <c r="A2975" s="11" t="s">
        <v>4619</v>
      </c>
      <c r="B2975" s="22" t="s">
        <v>200</v>
      </c>
      <c r="C2975" s="22"/>
      <c r="D2975" s="22" t="s">
        <v>201</v>
      </c>
      <c r="E2975" s="31" t="s">
        <v>109</v>
      </c>
      <c r="F2975" s="12">
        <f>SUMIFS('Inventory Details'!$H:$H,'Inventory Details'!$B:$B,$B2975,'Inventory Details'!$E:$E,$E2975)</f>
        <v>1</v>
      </c>
      <c r="G2975" s="12">
        <f>SUMIFS('PO Details'!$H:$H,'PO Details'!$D:$D,Planning!$B2975,'PO Details'!$L:$L,$E2975)</f>
        <v>10</v>
      </c>
      <c r="H2975" s="12">
        <f>SUMIFS('SO Details'!$G:$G,'SO Details'!$D:$D,Planning!$B2975,'SO Details'!$K:$K,$E2975)</f>
        <v>1</v>
      </c>
      <c r="I2975" s="20">
        <f>IF(COUNTIFS($C:$C,B2975)&gt;1,SUMIFS('Sales Hx'!$Q:$Q,'Sales Hx'!$B:$B,_xlfn.XLOOKUP(B2975,C:C,B:B),'Sales Hx'!$D:$D,Planning!$E2975),SUMIFS('Sales Hx'!$Q:$Q,'Sales Hx'!$B:$B,Planning!$B2975,'Sales Hx'!$D:$D,Planning!$E2975))</f>
        <v>1.4</v>
      </c>
      <c r="J2975" s="16">
        <f>IF(COUNTIFS($C:$C,B2975)&gt;1,SUMIFS('Sales Hx'!$S:$S,'Sales Hx'!$B:$B,_xlfn.XLOOKUP(B2975,C:C,B:B),'Sales Hx'!$D:$D,E2975),SUMIFS('Sales Hx'!$S:$S,'Sales Hx'!$B:$B,$B2975,'Sales Hx'!$D:$D,$E2975))</f>
        <v>0.18984962406015038</v>
      </c>
      <c r="K2975" s="16">
        <f t="shared" si="252"/>
        <v>7.8571428571428577</v>
      </c>
      <c r="L2975" s="12">
        <f>IF(M2975&lt;&gt;"",M2975,IF(COUNTIFS($C:$C,B2975)&gt;1,SUMIFS('Sales Hx'!V:V,'Sales Hx'!$B:$B,_xlfn.XLOOKUP(B2975,C:C,B:B),'Sales Hx'!$D:$D,$E2975),SUMIFS('Sales Hx'!V:V,'Sales Hx'!$B:$B,$B2975,'Sales Hx'!$D:$D,$E2975)))</f>
        <v>0</v>
      </c>
      <c r="M2975" s="12">
        <v>0</v>
      </c>
      <c r="N2975" s="15">
        <f t="shared" si="256"/>
        <v>0.18984962406015038</v>
      </c>
      <c r="O2975" s="21">
        <f t="shared" si="258"/>
        <v>0</v>
      </c>
      <c r="P2975" s="24">
        <v>9</v>
      </c>
      <c r="Q2975" s="18">
        <f t="shared" si="257"/>
        <v>0</v>
      </c>
      <c r="R2975" s="2">
        <v>1</v>
      </c>
      <c r="S2975" s="2">
        <v>120</v>
      </c>
      <c r="T2975" s="2" t="s">
        <v>4647</v>
      </c>
      <c r="U2975" s="28">
        <f>IF(G2975=0,"",_xlfn.MINIFS('PO Details'!$I:$I,'PO Details'!$D:$D,Planning!$B2975,'PO Details'!$L:$L,Planning!$E2975))</f>
        <v>45443</v>
      </c>
      <c r="V2975" s="29" t="s">
        <v>4640</v>
      </c>
      <c r="W2975" t="str">
        <f t="shared" si="255"/>
        <v>Max</v>
      </c>
      <c r="X2975" s="2">
        <v>120</v>
      </c>
    </row>
    <row r="2976" spans="1:24" x14ac:dyDescent="0.25">
      <c r="A2976" s="11" t="s">
        <v>4619</v>
      </c>
      <c r="B2976" s="22" t="s">
        <v>200</v>
      </c>
      <c r="C2976" s="22"/>
      <c r="D2976" s="22" t="s">
        <v>201</v>
      </c>
      <c r="E2976" s="31" t="s">
        <v>1201</v>
      </c>
      <c r="F2976" s="12">
        <f>SUMIFS('Inventory Details'!$H:$H,'Inventory Details'!$B:$B,$B2976,'Inventory Details'!$E:$E,$E2976)</f>
        <v>6</v>
      </c>
      <c r="G2976" s="12">
        <f>SUMIFS('PO Details'!$H:$H,'PO Details'!$D:$D,Planning!$B2976,'PO Details'!$L:$L,$E2976)</f>
        <v>0</v>
      </c>
      <c r="H2976" s="12">
        <f>SUMIFS('SO Details'!$G:$G,'SO Details'!$D:$D,Planning!$B2976,'SO Details'!$K:$K,$E2976)</f>
        <v>0</v>
      </c>
      <c r="I2976" s="20">
        <f>IF(COUNTIFS($C:$C,B2976)&gt;1,SUMIFS('Sales Hx'!$Q:$Q,'Sales Hx'!$B:$B,_xlfn.XLOOKUP(B2976,C:C,B:B),'Sales Hx'!$D:$D,Planning!$E2976),SUMIFS('Sales Hx'!$Q:$Q,'Sales Hx'!$B:$B,Planning!$B2976,'Sales Hx'!$D:$D,Planning!$E2976))</f>
        <v>0</v>
      </c>
      <c r="J2976" s="16">
        <f>IF(COUNTIFS($C:$C,B2976)&gt;1,SUMIFS('Sales Hx'!$S:$S,'Sales Hx'!$B:$B,_xlfn.XLOOKUP(B2976,C:C,B:B),'Sales Hx'!$D:$D,E2976),SUMIFS('Sales Hx'!$S:$S,'Sales Hx'!$B:$B,$B2976,'Sales Hx'!$D:$D,$E2976))</f>
        <v>0</v>
      </c>
      <c r="K2976" s="16">
        <f t="shared" si="252"/>
        <v>0</v>
      </c>
      <c r="L2976" s="12">
        <f>IF(M2976&lt;&gt;"",M2976,IF(COUNTIFS($C:$C,B2976)&gt;1,SUMIFS('Sales Hx'!V:V,'Sales Hx'!$B:$B,_xlfn.XLOOKUP(B2976,C:C,B:B),'Sales Hx'!$D:$D,$E2976),SUMIFS('Sales Hx'!V:V,'Sales Hx'!$B:$B,$B2976,'Sales Hx'!$D:$D,$E2976)))</f>
        <v>0</v>
      </c>
      <c r="M2976" s="12">
        <v>0</v>
      </c>
      <c r="N2976" s="15">
        <f t="shared" si="256"/>
        <v>0</v>
      </c>
      <c r="O2976" s="21">
        <f t="shared" si="258"/>
        <v>0</v>
      </c>
      <c r="P2976" s="24">
        <v>9</v>
      </c>
      <c r="Q2976" s="18">
        <f t="shared" si="257"/>
        <v>0</v>
      </c>
      <c r="R2976" s="2">
        <v>1</v>
      </c>
      <c r="S2976" s="2">
        <v>120</v>
      </c>
      <c r="T2976" s="2" t="s">
        <v>4647</v>
      </c>
      <c r="U2976" s="28" t="str">
        <f>IF(G2976=0,"",_xlfn.MINIFS('PO Details'!$I:$I,'PO Details'!$D:$D,Planning!$B2976,'PO Details'!$L:$L,Planning!$E2976))</f>
        <v/>
      </c>
      <c r="V2976" s="29" t="s">
        <v>4640</v>
      </c>
      <c r="W2976" t="str">
        <f t="shared" si="255"/>
        <v/>
      </c>
      <c r="X2976" s="2">
        <v>120</v>
      </c>
    </row>
    <row r="2977" spans="1:24" x14ac:dyDescent="0.25">
      <c r="A2977" s="11" t="s">
        <v>4619</v>
      </c>
      <c r="B2977" s="22" t="s">
        <v>200</v>
      </c>
      <c r="C2977" s="22"/>
      <c r="D2977" s="22" t="s">
        <v>201</v>
      </c>
      <c r="E2977" s="31" t="s">
        <v>108</v>
      </c>
      <c r="F2977" s="12">
        <f>SUMIFS('Inventory Details'!$H:$H,'Inventory Details'!$B:$B,$B2977,'Inventory Details'!$E:$E,$E2977)</f>
        <v>0</v>
      </c>
      <c r="G2977" s="12">
        <f>SUMIFS('PO Details'!$H:$H,'PO Details'!$D:$D,Planning!$B2977,'PO Details'!$L:$L,$E2977)</f>
        <v>0</v>
      </c>
      <c r="H2977" s="12">
        <f>SUMIFS('SO Details'!$G:$G,'SO Details'!$D:$D,Planning!$B2977,'SO Details'!$K:$K,$E2977)</f>
        <v>0</v>
      </c>
      <c r="I2977" s="20">
        <f>IF(COUNTIFS($C:$C,B2977)&gt;1,SUMIFS('Sales Hx'!$Q:$Q,'Sales Hx'!$B:$B,_xlfn.XLOOKUP(B2977,C:C,B:B),'Sales Hx'!$D:$D,Planning!$E2977),SUMIFS('Sales Hx'!$Q:$Q,'Sales Hx'!$B:$B,Planning!$B2977,'Sales Hx'!$D:$D,Planning!$E2977))</f>
        <v>0</v>
      </c>
      <c r="J2977" s="16">
        <f>IF(COUNTIFS($C:$C,B2977)&gt;1,SUMIFS('Sales Hx'!$S:$S,'Sales Hx'!$B:$B,_xlfn.XLOOKUP(B2977,C:C,B:B),'Sales Hx'!$D:$D,E2977),SUMIFS('Sales Hx'!$S:$S,'Sales Hx'!$B:$B,$B2977,'Sales Hx'!$D:$D,$E2977))</f>
        <v>4.9342105263157895E-2</v>
      </c>
      <c r="K2977" s="16">
        <f t="shared" si="252"/>
        <v>0</v>
      </c>
      <c r="L2977" s="12">
        <f>IF(M2977&lt;&gt;"",M2977,IF(COUNTIFS($C:$C,B2977)&gt;1,SUMIFS('Sales Hx'!V:V,'Sales Hx'!$B:$B,_xlfn.XLOOKUP(B2977,C:C,B:B),'Sales Hx'!$D:$D,$E2977),SUMIFS('Sales Hx'!V:V,'Sales Hx'!$B:$B,$B2977,'Sales Hx'!$D:$D,$E2977)))</f>
        <v>0</v>
      </c>
      <c r="M2977" s="12">
        <v>0</v>
      </c>
      <c r="N2977" s="15">
        <f t="shared" si="256"/>
        <v>4.9342105263157895E-2</v>
      </c>
      <c r="O2977" s="21">
        <f t="shared" si="258"/>
        <v>6</v>
      </c>
      <c r="P2977" s="24">
        <v>9</v>
      </c>
      <c r="Q2977" s="18">
        <f t="shared" si="257"/>
        <v>54</v>
      </c>
      <c r="R2977" s="2">
        <v>1</v>
      </c>
      <c r="S2977" s="2">
        <v>120</v>
      </c>
      <c r="T2977" s="2" t="s">
        <v>4647</v>
      </c>
      <c r="U2977" s="28" t="str">
        <f>IF(G2977=0,"",_xlfn.MINIFS('PO Details'!$I:$I,'PO Details'!$D:$D,Planning!$B2977,'PO Details'!$L:$L,Planning!$E2977))</f>
        <v/>
      </c>
      <c r="V2977" s="29" t="s">
        <v>4640</v>
      </c>
      <c r="W2977" t="str">
        <f t="shared" si="255"/>
        <v/>
      </c>
      <c r="X2977" s="2">
        <v>120</v>
      </c>
    </row>
    <row r="2978" spans="1:24" x14ac:dyDescent="0.25">
      <c r="A2978" s="11" t="s">
        <v>4619</v>
      </c>
      <c r="B2978" s="22" t="s">
        <v>200</v>
      </c>
      <c r="C2978" s="22"/>
      <c r="D2978" s="22" t="s">
        <v>201</v>
      </c>
      <c r="E2978" s="31" t="s">
        <v>113</v>
      </c>
      <c r="F2978" s="12">
        <f>SUMIFS('Inventory Details'!$H:$H,'Inventory Details'!$B:$B,$B2978,'Inventory Details'!$E:$E,$E2978)</f>
        <v>57</v>
      </c>
      <c r="G2978" s="12">
        <f>SUMIFS('PO Details'!$H:$H,'PO Details'!$D:$D,Planning!$B2978,'PO Details'!$L:$L,$E2978)</f>
        <v>0</v>
      </c>
      <c r="H2978" s="12">
        <f>SUMIFS('SO Details'!$G:$G,'SO Details'!$D:$D,Planning!$B2978,'SO Details'!$K:$K,$E2978)</f>
        <v>0</v>
      </c>
      <c r="I2978" s="20">
        <f>IF(COUNTIFS($C:$C,B2978)&gt;1,SUMIFS('Sales Hx'!$Q:$Q,'Sales Hx'!$B:$B,_xlfn.XLOOKUP(B2978,C:C,B:B),'Sales Hx'!$D:$D,Planning!$E2978),SUMIFS('Sales Hx'!$Q:$Q,'Sales Hx'!$B:$B,Planning!$B2978,'Sales Hx'!$D:$D,Planning!$E2978))</f>
        <v>14</v>
      </c>
      <c r="J2978" s="16">
        <f>IF(COUNTIFS($C:$C,B2978)&gt;1,SUMIFS('Sales Hx'!$S:$S,'Sales Hx'!$B:$B,_xlfn.XLOOKUP(B2978,C:C,B:B),'Sales Hx'!$D:$D,E2978),SUMIFS('Sales Hx'!$S:$S,'Sales Hx'!$B:$B,$B2978,'Sales Hx'!$D:$D,$E2978))</f>
        <v>0.15241228070175442</v>
      </c>
      <c r="K2978" s="16">
        <f t="shared" si="252"/>
        <v>4.0714285714285712</v>
      </c>
      <c r="L2978" s="12">
        <f>IF(M2978&lt;&gt;"",M2978,IF(COUNTIFS($C:$C,B2978)&gt;1,SUMIFS('Sales Hx'!V:V,'Sales Hx'!$B:$B,_xlfn.XLOOKUP(B2978,C:C,B:B),'Sales Hx'!$D:$D,$E2978),SUMIFS('Sales Hx'!V:V,'Sales Hx'!$B:$B,$B2978,'Sales Hx'!$D:$D,$E2978)))</f>
        <v>0</v>
      </c>
      <c r="M2978" s="12">
        <v>0</v>
      </c>
      <c r="N2978" s="15">
        <f t="shared" si="256"/>
        <v>0.15241228070175442</v>
      </c>
      <c r="O2978" s="21">
        <f t="shared" si="258"/>
        <v>0</v>
      </c>
      <c r="P2978" s="24">
        <v>9</v>
      </c>
      <c r="Q2978" s="18">
        <f t="shared" si="257"/>
        <v>0</v>
      </c>
      <c r="R2978" s="2">
        <v>1</v>
      </c>
      <c r="S2978" s="2">
        <v>120</v>
      </c>
      <c r="T2978" s="2" t="s">
        <v>4647</v>
      </c>
      <c r="U2978" s="28" t="str">
        <f>IF(G2978=0,"",_xlfn.MINIFS('PO Details'!$I:$I,'PO Details'!$D:$D,Planning!$B2978,'PO Details'!$L:$L,Planning!$E2978))</f>
        <v/>
      </c>
      <c r="V2978" s="29" t="s">
        <v>4640</v>
      </c>
      <c r="W2978" t="str">
        <f t="shared" si="255"/>
        <v/>
      </c>
      <c r="X2978" s="2">
        <v>120</v>
      </c>
    </row>
    <row r="2979" spans="1:24" x14ac:dyDescent="0.25">
      <c r="A2979" s="11" t="s">
        <v>4619</v>
      </c>
      <c r="B2979" s="22" t="s">
        <v>200</v>
      </c>
      <c r="C2979" s="22"/>
      <c r="D2979" s="22" t="s">
        <v>201</v>
      </c>
      <c r="E2979" s="31" t="s">
        <v>15</v>
      </c>
      <c r="F2979" s="12">
        <f>SUMIFS('Inventory Details'!$H:$H,'Inventory Details'!$B:$B,$B2979,'Inventory Details'!$E:$E,$E2979)</f>
        <v>0</v>
      </c>
      <c r="G2979" s="12">
        <f>SUMIFS('PO Details'!$H:$H,'PO Details'!$D:$D,Planning!$B2979,'PO Details'!$L:$L,$E2979)</f>
        <v>0</v>
      </c>
      <c r="H2979" s="12">
        <f>SUMIFS('SO Details'!$G:$G,'SO Details'!$D:$D,Planning!$B2979,'SO Details'!$K:$K,$E2979)</f>
        <v>0</v>
      </c>
      <c r="I2979" s="20">
        <f>IF(COUNTIFS($C:$C,B2979)&gt;1,SUMIFS('Sales Hx'!$Q:$Q,'Sales Hx'!$B:$B,_xlfn.XLOOKUP(B2979,C:C,B:B),'Sales Hx'!$D:$D,Planning!$E2979),SUMIFS('Sales Hx'!$Q:$Q,'Sales Hx'!$B:$B,Planning!$B2979,'Sales Hx'!$D:$D,Planning!$E2979))</f>
        <v>0</v>
      </c>
      <c r="J2979" s="16">
        <f>IF(COUNTIFS($C:$C,B2979)&gt;1,SUMIFS('Sales Hx'!$S:$S,'Sales Hx'!$B:$B,_xlfn.XLOOKUP(B2979,C:C,B:B),'Sales Hx'!$D:$D,E2979),SUMIFS('Sales Hx'!$S:$S,'Sales Hx'!$B:$B,$B2979,'Sales Hx'!$D:$D,$E2979))</f>
        <v>0.16447368421052633</v>
      </c>
      <c r="K2979" s="16">
        <f t="shared" si="252"/>
        <v>0</v>
      </c>
      <c r="L2979" s="12">
        <f>IF(M2979&lt;&gt;"",M2979,IF(COUNTIFS($C:$C,B2979)&gt;1,SUMIFS('Sales Hx'!V:V,'Sales Hx'!$B:$B,_xlfn.XLOOKUP(B2979,C:C,B:B),'Sales Hx'!$D:$D,$E2979),SUMIFS('Sales Hx'!V:V,'Sales Hx'!$B:$B,$B2979,'Sales Hx'!$D:$D,$E2979)))</f>
        <v>0</v>
      </c>
      <c r="M2979" s="12">
        <v>0</v>
      </c>
      <c r="N2979" s="15">
        <f t="shared" si="256"/>
        <v>0.16447368421052633</v>
      </c>
      <c r="O2979" s="21">
        <f t="shared" si="258"/>
        <v>20</v>
      </c>
      <c r="P2979" s="24">
        <v>9</v>
      </c>
      <c r="Q2979" s="18">
        <f t="shared" si="257"/>
        <v>180</v>
      </c>
      <c r="R2979" s="2">
        <v>1</v>
      </c>
      <c r="S2979" s="2">
        <v>120</v>
      </c>
      <c r="T2979" s="2" t="s">
        <v>4647</v>
      </c>
      <c r="U2979" s="28" t="str">
        <f>IF(G2979=0,"",_xlfn.MINIFS('PO Details'!$I:$I,'PO Details'!$D:$D,Planning!$B2979,'PO Details'!$L:$L,Planning!$E2979))</f>
        <v/>
      </c>
      <c r="V2979" s="29" t="s">
        <v>4640</v>
      </c>
      <c r="W2979" t="str">
        <f t="shared" si="255"/>
        <v/>
      </c>
      <c r="X2979" s="2">
        <v>120</v>
      </c>
    </row>
    <row r="2980" spans="1:24" x14ac:dyDescent="0.25">
      <c r="A2980" s="11" t="s">
        <v>4619</v>
      </c>
      <c r="B2980" s="22" t="s">
        <v>200</v>
      </c>
      <c r="C2980" s="22"/>
      <c r="D2980" s="22" t="s">
        <v>201</v>
      </c>
      <c r="E2980" s="31" t="s">
        <v>2214</v>
      </c>
      <c r="F2980" s="12">
        <f>SUMIFS('Inventory Details'!$H:$H,'Inventory Details'!$B:$B,$B2980,'Inventory Details'!$E:$E,$E2980)</f>
        <v>0</v>
      </c>
      <c r="G2980" s="12">
        <f>SUMIFS('PO Details'!$H:$H,'PO Details'!$D:$D,Planning!$B2980,'PO Details'!$L:$L,$E2980)</f>
        <v>0</v>
      </c>
      <c r="H2980" s="12">
        <f>SUMIFS('SO Details'!$G:$G,'SO Details'!$D:$D,Planning!$B2980,'SO Details'!$K:$K,$E2980)</f>
        <v>0</v>
      </c>
      <c r="I2980" s="20">
        <f>IF(COUNTIFS($C:$C,B2980)&gt;1,SUMIFS('Sales Hx'!$Q:$Q,'Sales Hx'!$B:$B,_xlfn.XLOOKUP(B2980,C:C,B:B),'Sales Hx'!$D:$D,Planning!$E2980),SUMIFS('Sales Hx'!$Q:$Q,'Sales Hx'!$B:$B,Planning!$B2980,'Sales Hx'!$D:$D,Planning!$E2980))</f>
        <v>0</v>
      </c>
      <c r="J2980" s="16">
        <f>IF(COUNTIFS($C:$C,B2980)&gt;1,SUMIFS('Sales Hx'!$S:$S,'Sales Hx'!$B:$B,_xlfn.XLOOKUP(B2980,C:C,B:B),'Sales Hx'!$D:$D,E2980),SUMIFS('Sales Hx'!$S:$S,'Sales Hx'!$B:$B,$B2980,'Sales Hx'!$D:$D,$E2980))</f>
        <v>3.2894736842105261E-2</v>
      </c>
      <c r="K2980" s="16">
        <f t="shared" si="252"/>
        <v>0</v>
      </c>
      <c r="L2980" s="12">
        <f>IF(M2980&lt;&gt;"",M2980,IF(COUNTIFS($C:$C,B2980)&gt;1,SUMIFS('Sales Hx'!V:V,'Sales Hx'!$B:$B,_xlfn.XLOOKUP(B2980,C:C,B:B),'Sales Hx'!$D:$D,$E2980),SUMIFS('Sales Hx'!V:V,'Sales Hx'!$B:$B,$B2980,'Sales Hx'!$D:$D,$E2980)))</f>
        <v>0</v>
      </c>
      <c r="M2980" s="12">
        <v>0</v>
      </c>
      <c r="N2980" s="15">
        <f t="shared" si="256"/>
        <v>3.2894736842105261E-2</v>
      </c>
      <c r="O2980" s="21">
        <f t="shared" si="258"/>
        <v>4</v>
      </c>
      <c r="P2980" s="24">
        <v>9</v>
      </c>
      <c r="Q2980" s="18">
        <f t="shared" si="257"/>
        <v>36</v>
      </c>
      <c r="R2980" s="2">
        <v>1</v>
      </c>
      <c r="S2980" s="2">
        <v>120</v>
      </c>
      <c r="T2980" s="2" t="s">
        <v>4647</v>
      </c>
      <c r="U2980" s="28" t="str">
        <f>IF(G2980=0,"",_xlfn.MINIFS('PO Details'!$I:$I,'PO Details'!$D:$D,Planning!$B2980,'PO Details'!$L:$L,Planning!$E2980))</f>
        <v/>
      </c>
      <c r="V2980" s="29" t="s">
        <v>4640</v>
      </c>
      <c r="W2980" t="str">
        <f t="shared" si="255"/>
        <v/>
      </c>
      <c r="X2980" s="2">
        <v>120</v>
      </c>
    </row>
    <row r="2981" spans="1:24" x14ac:dyDescent="0.25">
      <c r="A2981" s="11"/>
      <c r="B2981" s="22" t="s">
        <v>1524</v>
      </c>
      <c r="C2981" s="22"/>
      <c r="D2981" s="22" t="s">
        <v>1525</v>
      </c>
      <c r="E2981" s="31" t="s">
        <v>108</v>
      </c>
      <c r="F2981" s="12">
        <f>SUMIFS('Inventory Details'!$H:$H,'Inventory Details'!$B:$B,$B2981,'Inventory Details'!$E:$E,$E2981)</f>
        <v>3</v>
      </c>
      <c r="G2981" s="12">
        <f>SUMIFS('PO Details'!$H:$H,'PO Details'!$D:$D,Planning!$B2981,'PO Details'!$L:$L,$E2981)</f>
        <v>0</v>
      </c>
      <c r="H2981" s="12">
        <f>SUMIFS('SO Details'!$G:$G,'SO Details'!$D:$D,Planning!$B2981,'SO Details'!$K:$K,$E2981)</f>
        <v>0</v>
      </c>
      <c r="I2981" s="20">
        <f>IF(COUNTIFS($C:$C,B2981)&gt;1,SUMIFS('Sales Hx'!$Q:$Q,'Sales Hx'!$B:$B,_xlfn.XLOOKUP(B2981,C:C,B:B),'Sales Hx'!$D:$D,Planning!$E2981),SUMIFS('Sales Hx'!$Q:$Q,'Sales Hx'!$B:$B,Planning!$B2981,'Sales Hx'!$D:$D,Planning!$E2981))</f>
        <v>0</v>
      </c>
      <c r="J2981" s="16">
        <f>IF(COUNTIFS($C:$C,B2981)&gt;1,SUMIFS('Sales Hx'!$S:$S,'Sales Hx'!$B:$B,_xlfn.XLOOKUP(B2981,C:C,B:B),'Sales Hx'!$D:$D,E2981),SUMIFS('Sales Hx'!$S:$S,'Sales Hx'!$B:$B,$B2981,'Sales Hx'!$D:$D,$E2981))</f>
        <v>3.2894736842105261E-2</v>
      </c>
      <c r="K2981" s="16">
        <f t="shared" si="252"/>
        <v>0</v>
      </c>
      <c r="L2981" s="12">
        <f>IF(M2981&lt;&gt;"",M2981,IF(COUNTIFS($C:$C,B2981)&gt;1,SUMIFS('Sales Hx'!V:V,'Sales Hx'!$B:$B,_xlfn.XLOOKUP(B2981,C:C,B:B),'Sales Hx'!$D:$D,$E2981),SUMIFS('Sales Hx'!V:V,'Sales Hx'!$B:$B,$B2981,'Sales Hx'!$D:$D,$E2981)))</f>
        <v>0</v>
      </c>
      <c r="M2981" s="12">
        <v>0</v>
      </c>
      <c r="N2981" s="15">
        <f t="shared" si="256"/>
        <v>3.2894736842105261E-2</v>
      </c>
      <c r="O2981" s="21">
        <f t="shared" si="258"/>
        <v>0</v>
      </c>
      <c r="P2981" s="24">
        <v>16</v>
      </c>
      <c r="Q2981" s="18">
        <f t="shared" si="257"/>
        <v>0</v>
      </c>
      <c r="R2981" s="2">
        <v>1</v>
      </c>
      <c r="S2981" s="2">
        <v>120</v>
      </c>
      <c r="T2981" s="2" t="s">
        <v>4646</v>
      </c>
      <c r="U2981" s="28" t="str">
        <f>IF(G2981=0,"",_xlfn.MINIFS('PO Details'!$I:$I,'PO Details'!$D:$D,Planning!$B2981,'PO Details'!$L:$L,Planning!$E2981))</f>
        <v/>
      </c>
      <c r="V2981" s="29" t="s">
        <v>4640</v>
      </c>
      <c r="W2981" t="str">
        <f t="shared" si="255"/>
        <v/>
      </c>
      <c r="X2981" s="2">
        <v>120</v>
      </c>
    </row>
    <row r="2982" spans="1:24" x14ac:dyDescent="0.25">
      <c r="A2982" s="11"/>
      <c r="B2982" s="22" t="s">
        <v>1524</v>
      </c>
      <c r="C2982" s="22"/>
      <c r="D2982" s="22" t="s">
        <v>1525</v>
      </c>
      <c r="E2982" s="31" t="s">
        <v>106</v>
      </c>
      <c r="F2982" s="12">
        <f>SUMIFS('Inventory Details'!$H:$H,'Inventory Details'!$B:$B,$B2982,'Inventory Details'!$E:$E,$E2982)</f>
        <v>43</v>
      </c>
      <c r="G2982" s="12">
        <f>SUMIFS('PO Details'!$H:$H,'PO Details'!$D:$D,Planning!$B2982,'PO Details'!$L:$L,$E2982)</f>
        <v>0</v>
      </c>
      <c r="H2982" s="12">
        <f>SUMIFS('SO Details'!$G:$G,'SO Details'!$D:$D,Planning!$B2982,'SO Details'!$K:$K,$E2982)</f>
        <v>0</v>
      </c>
      <c r="I2982" s="20">
        <f>IF(COUNTIFS($C:$C,B2982)&gt;1,SUMIFS('Sales Hx'!$Q:$Q,'Sales Hx'!$B:$B,_xlfn.XLOOKUP(B2982,C:C,B:B),'Sales Hx'!$D:$D,Planning!$E2982),SUMIFS('Sales Hx'!$Q:$Q,'Sales Hx'!$B:$B,Planning!$B2982,'Sales Hx'!$D:$D,Planning!$E2982))</f>
        <v>1.4</v>
      </c>
      <c r="J2982" s="16">
        <f>IF(COUNTIFS($C:$C,B2982)&gt;1,SUMIFS('Sales Hx'!$S:$S,'Sales Hx'!$B:$B,_xlfn.XLOOKUP(B2982,C:C,B:B),'Sales Hx'!$D:$D,E2982),SUMIFS('Sales Hx'!$S:$S,'Sales Hx'!$B:$B,$B2982,'Sales Hx'!$D:$D,$E2982))</f>
        <v>5.5451127819548876E-2</v>
      </c>
      <c r="K2982" s="16">
        <f t="shared" si="252"/>
        <v>30.714285714285715</v>
      </c>
      <c r="L2982" s="12">
        <f>IF(M2982&lt;&gt;"",M2982,IF(COUNTIFS($C:$C,B2982)&gt;1,SUMIFS('Sales Hx'!V:V,'Sales Hx'!$B:$B,_xlfn.XLOOKUP(B2982,C:C,B:B),'Sales Hx'!$D:$D,$E2982),SUMIFS('Sales Hx'!V:V,'Sales Hx'!$B:$B,$B2982,'Sales Hx'!$D:$D,$E2982)))</f>
        <v>0</v>
      </c>
      <c r="M2982" s="12">
        <v>0</v>
      </c>
      <c r="N2982" s="15">
        <f t="shared" si="256"/>
        <v>5.5451127819548876E-2</v>
      </c>
      <c r="O2982" s="21">
        <f t="shared" si="258"/>
        <v>0</v>
      </c>
      <c r="P2982" s="24">
        <v>16</v>
      </c>
      <c r="Q2982" s="18">
        <f t="shared" si="257"/>
        <v>0</v>
      </c>
      <c r="R2982" s="2">
        <v>1</v>
      </c>
      <c r="S2982" s="2">
        <v>120</v>
      </c>
      <c r="T2982" s="2" t="s">
        <v>4646</v>
      </c>
      <c r="U2982" s="28" t="str">
        <f>IF(G2982=0,"",_xlfn.MINIFS('PO Details'!$I:$I,'PO Details'!$D:$D,Planning!$B2982,'PO Details'!$L:$L,Planning!$E2982))</f>
        <v/>
      </c>
      <c r="V2982" s="29" t="s">
        <v>4640</v>
      </c>
      <c r="W2982" t="str">
        <f t="shared" si="255"/>
        <v>Max</v>
      </c>
      <c r="X2982" s="2">
        <v>120</v>
      </c>
    </row>
    <row r="2983" spans="1:24" x14ac:dyDescent="0.25">
      <c r="A2983" s="11"/>
      <c r="B2983" s="22" t="s">
        <v>1524</v>
      </c>
      <c r="C2983" s="22"/>
      <c r="D2983" s="22" t="s">
        <v>1525</v>
      </c>
      <c r="E2983" s="31" t="s">
        <v>113</v>
      </c>
      <c r="F2983" s="12">
        <f>SUMIFS('Inventory Details'!$H:$H,'Inventory Details'!$B:$B,$B2983,'Inventory Details'!$E:$E,$E2983)</f>
        <v>2</v>
      </c>
      <c r="G2983" s="12">
        <f>SUMIFS('PO Details'!$H:$H,'PO Details'!$D:$D,Planning!$B2983,'PO Details'!$L:$L,$E2983)</f>
        <v>0</v>
      </c>
      <c r="H2983" s="12">
        <f>SUMIFS('SO Details'!$G:$G,'SO Details'!$D:$D,Planning!$B2983,'SO Details'!$K:$K,$E2983)</f>
        <v>0</v>
      </c>
      <c r="I2983" s="20">
        <f>IF(COUNTIFS($C:$C,B2983)&gt;1,SUMIFS('Sales Hx'!$Q:$Q,'Sales Hx'!$B:$B,_xlfn.XLOOKUP(B2983,C:C,B:B),'Sales Hx'!$D:$D,Planning!$E2983),SUMIFS('Sales Hx'!$Q:$Q,'Sales Hx'!$B:$B,Planning!$B2983,'Sales Hx'!$D:$D,Planning!$E2983))</f>
        <v>0</v>
      </c>
      <c r="J2983" s="16">
        <f>IF(COUNTIFS($C:$C,B2983)&gt;1,SUMIFS('Sales Hx'!$S:$S,'Sales Hx'!$B:$B,_xlfn.XLOOKUP(B2983,C:C,B:B),'Sales Hx'!$D:$D,E2983),SUMIFS('Sales Hx'!$S:$S,'Sales Hx'!$B:$B,$B2983,'Sales Hx'!$D:$D,$E2983))</f>
        <v>4.9342105263157895E-2</v>
      </c>
      <c r="K2983" s="16">
        <f t="shared" si="252"/>
        <v>0</v>
      </c>
      <c r="L2983" s="12">
        <f>IF(M2983&lt;&gt;"",M2983,IF(COUNTIFS($C:$C,B2983)&gt;1,SUMIFS('Sales Hx'!V:V,'Sales Hx'!$B:$B,_xlfn.XLOOKUP(B2983,C:C,B:B),'Sales Hx'!$D:$D,$E2983),SUMIFS('Sales Hx'!V:V,'Sales Hx'!$B:$B,$B2983,'Sales Hx'!$D:$D,$E2983)))</f>
        <v>0</v>
      </c>
      <c r="M2983" s="12">
        <v>0</v>
      </c>
      <c r="N2983" s="15">
        <f t="shared" si="256"/>
        <v>4.9342105263157895E-2</v>
      </c>
      <c r="O2983" s="21">
        <f t="shared" si="258"/>
        <v>0</v>
      </c>
      <c r="P2983" s="24">
        <v>16</v>
      </c>
      <c r="Q2983" s="18">
        <f t="shared" si="257"/>
        <v>0</v>
      </c>
      <c r="R2983" s="2">
        <v>1</v>
      </c>
      <c r="S2983" s="2">
        <v>120</v>
      </c>
      <c r="T2983" s="2" t="s">
        <v>4646</v>
      </c>
      <c r="U2983" s="28" t="str">
        <f>IF(G2983=0,"",_xlfn.MINIFS('PO Details'!$I:$I,'PO Details'!$D:$D,Planning!$B2983,'PO Details'!$L:$L,Planning!$E2983))</f>
        <v/>
      </c>
      <c r="V2983" s="29" t="s">
        <v>4640</v>
      </c>
      <c r="W2983" t="str">
        <f t="shared" si="255"/>
        <v/>
      </c>
      <c r="X2983" s="2">
        <v>120</v>
      </c>
    </row>
    <row r="2984" spans="1:24" x14ac:dyDescent="0.25">
      <c r="A2984" s="11"/>
      <c r="B2984" s="22" t="s">
        <v>1524</v>
      </c>
      <c r="C2984" s="22"/>
      <c r="D2984" s="22" t="s">
        <v>1525</v>
      </c>
      <c r="E2984" s="31" t="s">
        <v>1201</v>
      </c>
      <c r="F2984" s="12">
        <f>SUMIFS('Inventory Details'!$H:$H,'Inventory Details'!$B:$B,$B2984,'Inventory Details'!$E:$E,$E2984)</f>
        <v>2</v>
      </c>
      <c r="G2984" s="12">
        <f>SUMIFS('PO Details'!$H:$H,'PO Details'!$D:$D,Planning!$B2984,'PO Details'!$L:$L,$E2984)</f>
        <v>0</v>
      </c>
      <c r="H2984" s="12">
        <f>SUMIFS('SO Details'!$G:$G,'SO Details'!$D:$D,Planning!$B2984,'SO Details'!$K:$K,$E2984)</f>
        <v>0</v>
      </c>
      <c r="I2984" s="20">
        <f>IF(COUNTIFS($C:$C,B2984)&gt;1,SUMIFS('Sales Hx'!$Q:$Q,'Sales Hx'!$B:$B,_xlfn.XLOOKUP(B2984,C:C,B:B),'Sales Hx'!$D:$D,Planning!$E2984),SUMIFS('Sales Hx'!$Q:$Q,'Sales Hx'!$B:$B,Planning!$B2984,'Sales Hx'!$D:$D,Planning!$E2984))</f>
        <v>0</v>
      </c>
      <c r="J2984" s="16">
        <f>IF(COUNTIFS($C:$C,B2984)&gt;1,SUMIFS('Sales Hx'!$S:$S,'Sales Hx'!$B:$B,_xlfn.XLOOKUP(B2984,C:C,B:B),'Sales Hx'!$D:$D,E2984),SUMIFS('Sales Hx'!$S:$S,'Sales Hx'!$B:$B,$B2984,'Sales Hx'!$D:$D,$E2984))</f>
        <v>0</v>
      </c>
      <c r="K2984" s="16">
        <f t="shared" si="252"/>
        <v>0</v>
      </c>
      <c r="L2984" s="12">
        <f>IF(M2984&lt;&gt;"",M2984,IF(COUNTIFS($C:$C,B2984)&gt;1,SUMIFS('Sales Hx'!V:V,'Sales Hx'!$B:$B,_xlfn.XLOOKUP(B2984,C:C,B:B),'Sales Hx'!$D:$D,$E2984),SUMIFS('Sales Hx'!V:V,'Sales Hx'!$B:$B,$B2984,'Sales Hx'!$D:$D,$E2984)))</f>
        <v>0</v>
      </c>
      <c r="M2984" s="12">
        <v>0</v>
      </c>
      <c r="N2984" s="15">
        <f t="shared" si="256"/>
        <v>0</v>
      </c>
      <c r="O2984" s="21">
        <f t="shared" si="258"/>
        <v>0</v>
      </c>
      <c r="P2984" s="24">
        <v>16</v>
      </c>
      <c r="Q2984" s="18">
        <f t="shared" si="257"/>
        <v>0</v>
      </c>
      <c r="R2984" s="2">
        <v>1</v>
      </c>
      <c r="S2984" s="2">
        <v>120</v>
      </c>
      <c r="T2984" s="2" t="s">
        <v>4646</v>
      </c>
      <c r="U2984" s="28" t="str">
        <f>IF(G2984=0,"",_xlfn.MINIFS('PO Details'!$I:$I,'PO Details'!$D:$D,Planning!$B2984,'PO Details'!$L:$L,Planning!$E2984))</f>
        <v/>
      </c>
      <c r="V2984" s="29" t="s">
        <v>4640</v>
      </c>
      <c r="W2984" t="str">
        <f t="shared" si="255"/>
        <v/>
      </c>
      <c r="X2984" s="2">
        <v>120</v>
      </c>
    </row>
    <row r="2985" spans="1:24" x14ac:dyDescent="0.25">
      <c r="A2985" s="11"/>
      <c r="B2985" s="22" t="s">
        <v>1524</v>
      </c>
      <c r="C2985" s="22"/>
      <c r="D2985" s="22" t="s">
        <v>1525</v>
      </c>
      <c r="E2985" s="31" t="s">
        <v>119</v>
      </c>
      <c r="F2985" s="12">
        <f>SUMIFS('Inventory Details'!$H:$H,'Inventory Details'!$B:$B,$B2985,'Inventory Details'!$E:$E,$E2985)</f>
        <v>8</v>
      </c>
      <c r="G2985" s="12">
        <f>SUMIFS('PO Details'!$H:$H,'PO Details'!$D:$D,Planning!$B2985,'PO Details'!$L:$L,$E2985)</f>
        <v>0</v>
      </c>
      <c r="H2985" s="12">
        <f>SUMIFS('SO Details'!$G:$G,'SO Details'!$D:$D,Planning!$B2985,'SO Details'!$K:$K,$E2985)</f>
        <v>0</v>
      </c>
      <c r="I2985" s="20">
        <f>IF(COUNTIFS($C:$C,B2985)&gt;1,SUMIFS('Sales Hx'!$Q:$Q,'Sales Hx'!$B:$B,_xlfn.XLOOKUP(B2985,C:C,B:B),'Sales Hx'!$D:$D,Planning!$E2985),SUMIFS('Sales Hx'!$Q:$Q,'Sales Hx'!$B:$B,Planning!$B2985,'Sales Hx'!$D:$D,Planning!$E2985))</f>
        <v>0</v>
      </c>
      <c r="J2985" s="16">
        <f>IF(COUNTIFS($C:$C,B2985)&gt;1,SUMIFS('Sales Hx'!$S:$S,'Sales Hx'!$B:$B,_xlfn.XLOOKUP(B2985,C:C,B:B),'Sales Hx'!$D:$D,E2985),SUMIFS('Sales Hx'!$S:$S,'Sales Hx'!$B:$B,$B2985,'Sales Hx'!$D:$D,$E2985))</f>
        <v>0</v>
      </c>
      <c r="K2985" s="16">
        <f t="shared" si="252"/>
        <v>0</v>
      </c>
      <c r="L2985" s="12">
        <f>IF(M2985&lt;&gt;"",M2985,IF(COUNTIFS($C:$C,B2985)&gt;1,SUMIFS('Sales Hx'!V:V,'Sales Hx'!$B:$B,_xlfn.XLOOKUP(B2985,C:C,B:B),'Sales Hx'!$D:$D,$E2985),SUMIFS('Sales Hx'!V:V,'Sales Hx'!$B:$B,$B2985,'Sales Hx'!$D:$D,$E2985)))</f>
        <v>0</v>
      </c>
      <c r="M2985" s="12">
        <v>0</v>
      </c>
      <c r="N2985" s="15">
        <f t="shared" si="256"/>
        <v>0</v>
      </c>
      <c r="O2985" s="21">
        <f t="shared" si="258"/>
        <v>0</v>
      </c>
      <c r="P2985" s="24">
        <v>16</v>
      </c>
      <c r="Q2985" s="18">
        <f t="shared" si="257"/>
        <v>0</v>
      </c>
      <c r="R2985" s="2">
        <v>1</v>
      </c>
      <c r="S2985" s="2">
        <v>120</v>
      </c>
      <c r="T2985" s="2" t="s">
        <v>4646</v>
      </c>
      <c r="U2985" s="28" t="str">
        <f>IF(G2985=0,"",_xlfn.MINIFS('PO Details'!$I:$I,'PO Details'!$D:$D,Planning!$B2985,'PO Details'!$L:$L,Planning!$E2985))</f>
        <v/>
      </c>
      <c r="V2985" s="29" t="s">
        <v>4640</v>
      </c>
      <c r="W2985" t="str">
        <f t="shared" si="255"/>
        <v/>
      </c>
      <c r="X2985" s="2">
        <v>120</v>
      </c>
    </row>
    <row r="2986" spans="1:24" x14ac:dyDescent="0.25">
      <c r="A2986" s="11"/>
      <c r="B2986" s="22" t="s">
        <v>1524</v>
      </c>
      <c r="C2986" s="22"/>
      <c r="D2986" s="22" t="s">
        <v>1525</v>
      </c>
      <c r="E2986" s="31" t="s">
        <v>109</v>
      </c>
      <c r="F2986" s="12">
        <f>SUMIFS('Inventory Details'!$H:$H,'Inventory Details'!$B:$B,$B2986,'Inventory Details'!$E:$E,$E2986)</f>
        <v>0</v>
      </c>
      <c r="G2986" s="12">
        <f>SUMIFS('PO Details'!$H:$H,'PO Details'!$D:$D,Planning!$B2986,'PO Details'!$L:$L,$E2986)</f>
        <v>0</v>
      </c>
      <c r="H2986" s="12">
        <f>SUMIFS('SO Details'!$G:$G,'SO Details'!$D:$D,Planning!$B2986,'SO Details'!$K:$K,$E2986)</f>
        <v>1</v>
      </c>
      <c r="I2986" s="20">
        <f>IF(COUNTIFS($C:$C,B2986)&gt;1,SUMIFS('Sales Hx'!$Q:$Q,'Sales Hx'!$B:$B,_xlfn.XLOOKUP(B2986,C:C,B:B),'Sales Hx'!$D:$D,Planning!$E2986),SUMIFS('Sales Hx'!$Q:$Q,'Sales Hx'!$B:$B,Planning!$B2986,'Sales Hx'!$D:$D,Planning!$E2986))</f>
        <v>0</v>
      </c>
      <c r="J2986" s="16">
        <f>IF(COUNTIFS($C:$C,B2986)&gt;1,SUMIFS('Sales Hx'!$S:$S,'Sales Hx'!$B:$B,_xlfn.XLOOKUP(B2986,C:C,B:B),'Sales Hx'!$D:$D,E2986),SUMIFS('Sales Hx'!$S:$S,'Sales Hx'!$B:$B,$B2986,'Sales Hx'!$D:$D,$E2986))</f>
        <v>3.2894736842105261E-2</v>
      </c>
      <c r="K2986" s="16">
        <f t="shared" si="252"/>
        <v>0</v>
      </c>
      <c r="L2986" s="12">
        <f>IF(M2986&lt;&gt;"",M2986,IF(COUNTIFS($C:$C,B2986)&gt;1,SUMIFS('Sales Hx'!V:V,'Sales Hx'!$B:$B,_xlfn.XLOOKUP(B2986,C:C,B:B),'Sales Hx'!$D:$D,$E2986),SUMIFS('Sales Hx'!V:V,'Sales Hx'!$B:$B,$B2986,'Sales Hx'!$D:$D,$E2986)))</f>
        <v>0</v>
      </c>
      <c r="M2986" s="12">
        <v>0</v>
      </c>
      <c r="N2986" s="15">
        <f t="shared" si="256"/>
        <v>3.2894736842105261E-2</v>
      </c>
      <c r="O2986" s="21">
        <f t="shared" si="258"/>
        <v>0</v>
      </c>
      <c r="P2986" s="24">
        <v>16</v>
      </c>
      <c r="Q2986" s="18">
        <f t="shared" si="257"/>
        <v>0</v>
      </c>
      <c r="R2986" s="2">
        <v>1</v>
      </c>
      <c r="S2986" s="2">
        <v>120</v>
      </c>
      <c r="T2986" s="2" t="s">
        <v>4646</v>
      </c>
      <c r="U2986" s="28" t="str">
        <f>IF(G2986=0,"",_xlfn.MINIFS('PO Details'!$I:$I,'PO Details'!$D:$D,Planning!$B2986,'PO Details'!$L:$L,Planning!$E2986))</f>
        <v/>
      </c>
      <c r="V2986" s="29" t="s">
        <v>4640</v>
      </c>
      <c r="W2986" t="str">
        <f t="shared" si="255"/>
        <v/>
      </c>
      <c r="X2986" s="2">
        <v>120</v>
      </c>
    </row>
    <row r="2987" spans="1:24" x14ac:dyDescent="0.25">
      <c r="A2987" s="11" t="s">
        <v>4619</v>
      </c>
      <c r="B2987" s="22" t="s">
        <v>1526</v>
      </c>
      <c r="C2987" s="22"/>
      <c r="D2987" s="22" t="s">
        <v>1527</v>
      </c>
      <c r="E2987" s="31" t="s">
        <v>4746</v>
      </c>
      <c r="F2987" s="12">
        <f>SUMIFS('Inventory Details'!$H:$H,'Inventory Details'!$B:$B,$B2987,'Inventory Details'!$E:$E,$E2987)</f>
        <v>0</v>
      </c>
      <c r="G2987" s="12">
        <f>SUMIFS('PO Details'!$H:$H,'PO Details'!$D:$D,Planning!$B2987,'PO Details'!$L:$L,$E2987)</f>
        <v>20</v>
      </c>
      <c r="H2987" s="12">
        <f>SUMIFS('SO Details'!$G:$G,'SO Details'!$D:$D,Planning!$B2987,'SO Details'!$K:$K,$E2987)</f>
        <v>0</v>
      </c>
      <c r="I2987" s="20">
        <f>IF(COUNTIFS($C:$C,B2987)&gt;1,SUMIFS('Sales Hx'!$Q:$Q,'Sales Hx'!$B:$B,_xlfn.XLOOKUP(B2987,C:C,B:B),'Sales Hx'!$D:$D,Planning!$E2987),SUMIFS('Sales Hx'!$Q:$Q,'Sales Hx'!$B:$B,Planning!$B2987,'Sales Hx'!$D:$D,Planning!$E2987))</f>
        <v>7</v>
      </c>
      <c r="J2987" s="16">
        <f>IF(COUNTIFS($C:$C,B2987)&gt;1,SUMIFS('Sales Hx'!$S:$S,'Sales Hx'!$B:$B,_xlfn.XLOOKUP(B2987,C:C,B:B),'Sales Hx'!$D:$D,E2987),SUMIFS('Sales Hx'!$S:$S,'Sales Hx'!$B:$B,$B2987,'Sales Hx'!$D:$D,$E2987))</f>
        <v>9.2105263157894732E-2</v>
      </c>
      <c r="K2987" s="16">
        <f t="shared" si="252"/>
        <v>2.8571428571428572</v>
      </c>
      <c r="L2987" s="12">
        <f>IF(M2987&lt;&gt;"",M2987,IF(COUNTIFS($C:$C,B2987)&gt;1,SUMIFS('Sales Hx'!V:V,'Sales Hx'!$B:$B,_xlfn.XLOOKUP(B2987,C:C,B:B),'Sales Hx'!$D:$D,$E2987),SUMIFS('Sales Hx'!V:V,'Sales Hx'!$B:$B,$B2987,'Sales Hx'!$D:$D,$E2987)))</f>
        <v>0</v>
      </c>
      <c r="M2987" s="12">
        <v>0</v>
      </c>
      <c r="N2987" s="15">
        <f t="shared" si="256"/>
        <v>9.2105263157894732E-2</v>
      </c>
      <c r="O2987" s="21">
        <f t="shared" si="258"/>
        <v>0</v>
      </c>
      <c r="P2987" s="24">
        <v>16</v>
      </c>
      <c r="Q2987" s="18">
        <f t="shared" si="257"/>
        <v>0</v>
      </c>
      <c r="R2987" s="2">
        <v>1</v>
      </c>
      <c r="S2987" s="2">
        <v>120</v>
      </c>
      <c r="T2987" s="2" t="s">
        <v>4646</v>
      </c>
      <c r="U2987" s="28">
        <f>IF(G2987=0,"",_xlfn.MINIFS('PO Details'!$I:$I,'PO Details'!$D:$D,Planning!$B2987,'PO Details'!$L:$L,Planning!$E2987))</f>
        <v>45458</v>
      </c>
      <c r="V2987" s="29" t="s">
        <v>4640</v>
      </c>
      <c r="W2987" t="str">
        <f t="shared" si="255"/>
        <v/>
      </c>
      <c r="X2987" s="2">
        <v>120</v>
      </c>
    </row>
    <row r="2988" spans="1:24" x14ac:dyDescent="0.25">
      <c r="A2988" s="11" t="s">
        <v>4619</v>
      </c>
      <c r="B2988" s="22" t="s">
        <v>1526</v>
      </c>
      <c r="C2988" s="22"/>
      <c r="D2988" s="22" t="s">
        <v>1527</v>
      </c>
      <c r="E2988" s="31" t="s">
        <v>109</v>
      </c>
      <c r="F2988" s="12">
        <f>SUMIFS('Inventory Details'!$H:$H,'Inventory Details'!$B:$B,$B2988,'Inventory Details'!$E:$E,$E2988)</f>
        <v>8</v>
      </c>
      <c r="G2988" s="12">
        <f>SUMIFS('PO Details'!$H:$H,'PO Details'!$D:$D,Planning!$B2988,'PO Details'!$L:$L,$E2988)</f>
        <v>0</v>
      </c>
      <c r="H2988" s="12">
        <f>SUMIFS('SO Details'!$G:$G,'SO Details'!$D:$D,Planning!$B2988,'SO Details'!$K:$K,$E2988)</f>
        <v>0</v>
      </c>
      <c r="I2988" s="20">
        <f>IF(COUNTIFS($C:$C,B2988)&gt;1,SUMIFS('Sales Hx'!$Q:$Q,'Sales Hx'!$B:$B,_xlfn.XLOOKUP(B2988,C:C,B:B),'Sales Hx'!$D:$D,Planning!$E2988),SUMIFS('Sales Hx'!$Q:$Q,'Sales Hx'!$B:$B,Planning!$B2988,'Sales Hx'!$D:$D,Planning!$E2988))</f>
        <v>1.4</v>
      </c>
      <c r="J2988" s="16">
        <f>IF(COUNTIFS($C:$C,B2988)&gt;1,SUMIFS('Sales Hx'!$S:$S,'Sales Hx'!$B:$B,_xlfn.XLOOKUP(B2988,C:C,B:B),'Sales Hx'!$D:$D,E2988),SUMIFS('Sales Hx'!$S:$S,'Sales Hx'!$B:$B,$B2988,'Sales Hx'!$D:$D,$E2988))</f>
        <v>3.9473684210526314E-2</v>
      </c>
      <c r="K2988" s="16">
        <f t="shared" ref="K2988:K3051" si="259">IFERROR((F2988+G2988)/I2988,0)</f>
        <v>5.7142857142857144</v>
      </c>
      <c r="L2988" s="12">
        <f>IF(M2988&lt;&gt;"",M2988,IF(COUNTIFS($C:$C,B2988)&gt;1,SUMIFS('Sales Hx'!V:V,'Sales Hx'!$B:$B,_xlfn.XLOOKUP(B2988,C:C,B:B),'Sales Hx'!$D:$D,$E2988),SUMIFS('Sales Hx'!V:V,'Sales Hx'!$B:$B,$B2988,'Sales Hx'!$D:$D,$E2988)))</f>
        <v>0</v>
      </c>
      <c r="M2988" s="12">
        <v>0</v>
      </c>
      <c r="N2988" s="15">
        <f t="shared" si="256"/>
        <v>3.9473684210526314E-2</v>
      </c>
      <c r="O2988" s="21">
        <f t="shared" si="258"/>
        <v>0</v>
      </c>
      <c r="P2988" s="24">
        <v>16</v>
      </c>
      <c r="Q2988" s="18">
        <f t="shared" si="257"/>
        <v>0</v>
      </c>
      <c r="R2988" s="2">
        <v>1</v>
      </c>
      <c r="S2988" s="2">
        <v>120</v>
      </c>
      <c r="T2988" s="2" t="s">
        <v>4646</v>
      </c>
      <c r="U2988" s="28" t="str">
        <f>IF(G2988=0,"",_xlfn.MINIFS('PO Details'!$I:$I,'PO Details'!$D:$D,Planning!$B2988,'PO Details'!$L:$L,Planning!$E2988))</f>
        <v/>
      </c>
      <c r="V2988" s="29" t="s">
        <v>4640</v>
      </c>
      <c r="W2988" t="str">
        <f t="shared" si="255"/>
        <v>Max</v>
      </c>
      <c r="X2988" s="2">
        <v>120</v>
      </c>
    </row>
    <row r="2989" spans="1:24" x14ac:dyDescent="0.25">
      <c r="A2989" s="11" t="s">
        <v>4619</v>
      </c>
      <c r="B2989" s="22" t="s">
        <v>1526</v>
      </c>
      <c r="C2989" s="22"/>
      <c r="D2989" s="22" t="s">
        <v>1527</v>
      </c>
      <c r="E2989" s="31" t="s">
        <v>113</v>
      </c>
      <c r="F2989" s="12">
        <f>SUMIFS('Inventory Details'!$H:$H,'Inventory Details'!$B:$B,$B2989,'Inventory Details'!$E:$E,$E2989)</f>
        <v>9</v>
      </c>
      <c r="G2989" s="12">
        <f>SUMIFS('PO Details'!$H:$H,'PO Details'!$D:$D,Planning!$B2989,'PO Details'!$L:$L,$E2989)</f>
        <v>0</v>
      </c>
      <c r="H2989" s="12">
        <f>SUMIFS('SO Details'!$G:$G,'SO Details'!$D:$D,Planning!$B2989,'SO Details'!$K:$K,$E2989)</f>
        <v>0</v>
      </c>
      <c r="I2989" s="20">
        <f>IF(COUNTIFS($C:$C,B2989)&gt;1,SUMIFS('Sales Hx'!$Q:$Q,'Sales Hx'!$B:$B,_xlfn.XLOOKUP(B2989,C:C,B:B),'Sales Hx'!$D:$D,Planning!$E2989),SUMIFS('Sales Hx'!$Q:$Q,'Sales Hx'!$B:$B,Planning!$B2989,'Sales Hx'!$D:$D,Planning!$E2989))</f>
        <v>0</v>
      </c>
      <c r="J2989" s="16">
        <f>IF(COUNTIFS($C:$C,B2989)&gt;1,SUMIFS('Sales Hx'!$S:$S,'Sales Hx'!$B:$B,_xlfn.XLOOKUP(B2989,C:C,B:B),'Sales Hx'!$D:$D,E2989),SUMIFS('Sales Hx'!$S:$S,'Sales Hx'!$B:$B,$B2989,'Sales Hx'!$D:$D,$E2989))</f>
        <v>6.0855263157894746E-2</v>
      </c>
      <c r="K2989" s="16">
        <f t="shared" si="259"/>
        <v>0</v>
      </c>
      <c r="L2989" s="12">
        <f>IF(M2989&lt;&gt;"",M2989,IF(COUNTIFS($C:$C,B2989)&gt;1,SUMIFS('Sales Hx'!V:V,'Sales Hx'!$B:$B,_xlfn.XLOOKUP(B2989,C:C,B:B),'Sales Hx'!$D:$D,$E2989),SUMIFS('Sales Hx'!V:V,'Sales Hx'!$B:$B,$B2989,'Sales Hx'!$D:$D,$E2989)))</f>
        <v>0</v>
      </c>
      <c r="M2989" s="12">
        <v>0</v>
      </c>
      <c r="N2989" s="15">
        <f t="shared" si="256"/>
        <v>6.0855263157894746E-2</v>
      </c>
      <c r="O2989" s="21">
        <f t="shared" si="258"/>
        <v>0</v>
      </c>
      <c r="P2989" s="24">
        <v>16</v>
      </c>
      <c r="Q2989" s="18">
        <f t="shared" si="257"/>
        <v>0</v>
      </c>
      <c r="R2989" s="2">
        <v>1</v>
      </c>
      <c r="S2989" s="2">
        <v>120</v>
      </c>
      <c r="T2989" s="2" t="s">
        <v>4646</v>
      </c>
      <c r="U2989" s="28" t="str">
        <f>IF(G2989=0,"",_xlfn.MINIFS('PO Details'!$I:$I,'PO Details'!$D:$D,Planning!$B2989,'PO Details'!$L:$L,Planning!$E2989))</f>
        <v/>
      </c>
      <c r="V2989" s="29" t="s">
        <v>4640</v>
      </c>
      <c r="W2989" t="str">
        <f t="shared" si="255"/>
        <v/>
      </c>
      <c r="X2989" s="2">
        <v>120</v>
      </c>
    </row>
    <row r="2990" spans="1:24" x14ac:dyDescent="0.25">
      <c r="A2990" s="11" t="s">
        <v>4619</v>
      </c>
      <c r="B2990" s="22" t="s">
        <v>1526</v>
      </c>
      <c r="C2990" s="22"/>
      <c r="D2990" s="22" t="s">
        <v>1527</v>
      </c>
      <c r="E2990" s="31" t="s">
        <v>108</v>
      </c>
      <c r="F2990" s="12">
        <f>SUMIFS('Inventory Details'!$H:$H,'Inventory Details'!$B:$B,$B2990,'Inventory Details'!$E:$E,$E2990)</f>
        <v>9</v>
      </c>
      <c r="G2990" s="12">
        <f>SUMIFS('PO Details'!$H:$H,'PO Details'!$D:$D,Planning!$B2990,'PO Details'!$L:$L,$E2990)</f>
        <v>0</v>
      </c>
      <c r="H2990" s="12">
        <f>SUMIFS('SO Details'!$G:$G,'SO Details'!$D:$D,Planning!$B2990,'SO Details'!$K:$K,$E2990)</f>
        <v>0</v>
      </c>
      <c r="I2990" s="20">
        <f>IF(COUNTIFS($C:$C,B2990)&gt;1,SUMIFS('Sales Hx'!$Q:$Q,'Sales Hx'!$B:$B,_xlfn.XLOOKUP(B2990,C:C,B:B),'Sales Hx'!$D:$D,Planning!$E2990),SUMIFS('Sales Hx'!$Q:$Q,'Sales Hx'!$B:$B,Planning!$B2990,'Sales Hx'!$D:$D,Planning!$E2990))</f>
        <v>0</v>
      </c>
      <c r="J2990" s="16">
        <f>IF(COUNTIFS($C:$C,B2990)&gt;1,SUMIFS('Sales Hx'!$S:$S,'Sales Hx'!$B:$B,_xlfn.XLOOKUP(B2990,C:C,B:B),'Sales Hx'!$D:$D,E2990),SUMIFS('Sales Hx'!$S:$S,'Sales Hx'!$B:$B,$B2990,'Sales Hx'!$D:$D,$E2990))</f>
        <v>0</v>
      </c>
      <c r="K2990" s="16">
        <f t="shared" si="259"/>
        <v>0</v>
      </c>
      <c r="L2990" s="12">
        <f>IF(M2990&lt;&gt;"",M2990,IF(COUNTIFS($C:$C,B2990)&gt;1,SUMIFS('Sales Hx'!V:V,'Sales Hx'!$B:$B,_xlfn.XLOOKUP(B2990,C:C,B:B),'Sales Hx'!$D:$D,$E2990),SUMIFS('Sales Hx'!V:V,'Sales Hx'!$B:$B,$B2990,'Sales Hx'!$D:$D,$E2990)))</f>
        <v>0</v>
      </c>
      <c r="M2990" s="12">
        <v>0</v>
      </c>
      <c r="N2990" s="15">
        <f t="shared" si="256"/>
        <v>0</v>
      </c>
      <c r="O2990" s="21">
        <f t="shared" si="258"/>
        <v>0</v>
      </c>
      <c r="P2990" s="24">
        <v>16</v>
      </c>
      <c r="Q2990" s="18">
        <f t="shared" si="257"/>
        <v>0</v>
      </c>
      <c r="R2990" s="2">
        <v>1</v>
      </c>
      <c r="S2990" s="2">
        <v>120</v>
      </c>
      <c r="T2990" s="2" t="s">
        <v>4646</v>
      </c>
      <c r="U2990" s="28" t="str">
        <f>IF(G2990=0,"",_xlfn.MINIFS('PO Details'!$I:$I,'PO Details'!$D:$D,Planning!$B2990,'PO Details'!$L:$L,Planning!$E2990))</f>
        <v/>
      </c>
      <c r="V2990" s="29" t="s">
        <v>4640</v>
      </c>
      <c r="W2990" t="str">
        <f t="shared" si="255"/>
        <v/>
      </c>
      <c r="X2990" s="2">
        <v>120</v>
      </c>
    </row>
    <row r="2991" spans="1:24" x14ac:dyDescent="0.25">
      <c r="A2991" s="11" t="s">
        <v>4638</v>
      </c>
      <c r="B2991" s="22" t="s">
        <v>203</v>
      </c>
      <c r="C2991" s="22"/>
      <c r="D2991" s="22" t="s">
        <v>4637</v>
      </c>
      <c r="E2991" s="31" t="s">
        <v>106</v>
      </c>
      <c r="F2991" s="12">
        <f>SUMIFS('Inventory Details'!$H:$H,'Inventory Details'!$B:$B,$B2991,'Inventory Details'!$E:$E,$E2991)</f>
        <v>0</v>
      </c>
      <c r="G2991" s="12">
        <f>SUMIFS('PO Details'!$H:$H,'PO Details'!$D:$D,Planning!$B2991,'PO Details'!$L:$L,$E2991)</f>
        <v>120</v>
      </c>
      <c r="H2991" s="12">
        <f>SUMIFS('SO Details'!$G:$G,'SO Details'!$D:$D,Planning!$B2991,'SO Details'!$K:$K,$E2991)</f>
        <v>0</v>
      </c>
      <c r="I2991" s="20">
        <f>IF(COUNTIFS($C:$C,B2991)&gt;1,SUMIFS('Sales Hx'!$Q:$Q,'Sales Hx'!$B:$B,_xlfn.XLOOKUP(B2991,C:C,B:B),'Sales Hx'!$D:$D,Planning!$E2991),SUMIFS('Sales Hx'!$Q:$Q,'Sales Hx'!$B:$B,Planning!$B2991,'Sales Hx'!$D:$D,Planning!$E2991))</f>
        <v>0</v>
      </c>
      <c r="J2991" s="16">
        <f>IF(COUNTIFS($C:$C,B2991)&gt;1,SUMIFS('Sales Hx'!$S:$S,'Sales Hx'!$B:$B,_xlfn.XLOOKUP(B2991,C:C,B:B),'Sales Hx'!$D:$D,E2991),SUMIFS('Sales Hx'!$S:$S,'Sales Hx'!$B:$B,$B2991,'Sales Hx'!$D:$D,$E2991))</f>
        <v>0</v>
      </c>
      <c r="K2991" s="16">
        <f t="shared" si="259"/>
        <v>0</v>
      </c>
      <c r="L2991" s="12">
        <f>IF(M2991&lt;&gt;"",M2991,IF(COUNTIFS($C:$C,B2991)&gt;1,SUMIFS('Sales Hx'!V:V,'Sales Hx'!$B:$B,_xlfn.XLOOKUP(B2991,C:C,B:B),'Sales Hx'!$D:$D,$E2991),SUMIFS('Sales Hx'!V:V,'Sales Hx'!$B:$B,$B2991,'Sales Hx'!$D:$D,$E2991)))</f>
        <v>0</v>
      </c>
      <c r="M2991" s="12">
        <v>0</v>
      </c>
      <c r="N2991" s="15">
        <f t="shared" si="256"/>
        <v>0</v>
      </c>
      <c r="O2991" s="21">
        <f t="shared" si="258"/>
        <v>0</v>
      </c>
      <c r="P2991" s="24">
        <v>29.392099999999999</v>
      </c>
      <c r="Q2991" s="18">
        <f t="shared" si="257"/>
        <v>0</v>
      </c>
      <c r="R2991" s="2">
        <v>1</v>
      </c>
      <c r="S2991" s="2">
        <v>120</v>
      </c>
      <c r="T2991" s="2" t="s">
        <v>4647</v>
      </c>
      <c r="U2991" s="28">
        <f>IF(G2991=0,"",_xlfn.MINIFS('PO Details'!$I:$I,'PO Details'!$D:$D,Planning!$B2991,'PO Details'!$L:$L,Planning!$E2991))</f>
        <v>45462</v>
      </c>
      <c r="V2991" s="29" t="s">
        <v>4640</v>
      </c>
      <c r="W2991" t="str">
        <f t="shared" si="255"/>
        <v>Max</v>
      </c>
      <c r="X2991" s="2">
        <v>120</v>
      </c>
    </row>
    <row r="2992" spans="1:24" x14ac:dyDescent="0.25">
      <c r="A2992" s="11" t="s">
        <v>4638</v>
      </c>
      <c r="B2992" s="22" t="s">
        <v>203</v>
      </c>
      <c r="C2992" s="22"/>
      <c r="D2992" s="22" t="s">
        <v>4637</v>
      </c>
      <c r="E2992" s="31" t="s">
        <v>109</v>
      </c>
      <c r="F2992" s="12">
        <f>SUMIFS('Inventory Details'!$H:$H,'Inventory Details'!$B:$B,$B2992,'Inventory Details'!$E:$E,$E2992)</f>
        <v>0</v>
      </c>
      <c r="G2992" s="12">
        <f>SUMIFS('PO Details'!$H:$H,'PO Details'!$D:$D,Planning!$B2992,'PO Details'!$L:$L,$E2992)</f>
        <v>24</v>
      </c>
      <c r="H2992" s="12">
        <f>SUMIFS('SO Details'!$G:$G,'SO Details'!$D:$D,Planning!$B2992,'SO Details'!$K:$K,$E2992)</f>
        <v>0</v>
      </c>
      <c r="I2992" s="20">
        <f>IF(COUNTIFS($C:$C,B2992)&gt;1,SUMIFS('Sales Hx'!$Q:$Q,'Sales Hx'!$B:$B,_xlfn.XLOOKUP(B2992,C:C,B:B),'Sales Hx'!$D:$D,Planning!$E2992),SUMIFS('Sales Hx'!$Q:$Q,'Sales Hx'!$B:$B,Planning!$B2992,'Sales Hx'!$D:$D,Planning!$E2992))</f>
        <v>0</v>
      </c>
      <c r="J2992" s="16">
        <f>IF(COUNTIFS($C:$C,B2992)&gt;1,SUMIFS('Sales Hx'!$S:$S,'Sales Hx'!$B:$B,_xlfn.XLOOKUP(B2992,C:C,B:B),'Sales Hx'!$D:$D,E2992),SUMIFS('Sales Hx'!$S:$S,'Sales Hx'!$B:$B,$B2992,'Sales Hx'!$D:$D,$E2992))</f>
        <v>0</v>
      </c>
      <c r="K2992" s="16">
        <f t="shared" si="259"/>
        <v>0</v>
      </c>
      <c r="L2992" s="12">
        <f>IF(M2992&lt;&gt;"",M2992,IF(COUNTIFS($C:$C,B2992)&gt;1,SUMIFS('Sales Hx'!V:V,'Sales Hx'!$B:$B,_xlfn.XLOOKUP(B2992,C:C,B:B),'Sales Hx'!$D:$D,$E2992),SUMIFS('Sales Hx'!V:V,'Sales Hx'!$B:$B,$B2992,'Sales Hx'!$D:$D,$E2992)))</f>
        <v>0</v>
      </c>
      <c r="M2992" s="12">
        <v>0</v>
      </c>
      <c r="N2992" s="15">
        <f t="shared" si="256"/>
        <v>0</v>
      </c>
      <c r="O2992" s="21">
        <f t="shared" si="258"/>
        <v>0</v>
      </c>
      <c r="P2992" s="24">
        <v>29.392099999999999</v>
      </c>
      <c r="Q2992" s="18">
        <f t="shared" si="257"/>
        <v>0</v>
      </c>
      <c r="R2992" s="2">
        <v>1</v>
      </c>
      <c r="S2992" s="2">
        <v>120</v>
      </c>
      <c r="T2992" s="2" t="s">
        <v>4647</v>
      </c>
      <c r="U2992" s="28">
        <f>IF(G2992=0,"",_xlfn.MINIFS('PO Details'!$I:$I,'PO Details'!$D:$D,Planning!$B2992,'PO Details'!$L:$L,Planning!$E2992))</f>
        <v>45443</v>
      </c>
      <c r="V2992" s="29" t="s">
        <v>4640</v>
      </c>
      <c r="W2992" t="str">
        <f t="shared" si="255"/>
        <v>Max</v>
      </c>
      <c r="X2992" s="2">
        <v>120</v>
      </c>
    </row>
    <row r="2993" spans="1:24" x14ac:dyDescent="0.25">
      <c r="A2993" s="11" t="s">
        <v>4638</v>
      </c>
      <c r="B2993" s="22" t="s">
        <v>203</v>
      </c>
      <c r="C2993" s="22"/>
      <c r="D2993" s="22" t="s">
        <v>4637</v>
      </c>
      <c r="E2993" s="31" t="s">
        <v>113</v>
      </c>
      <c r="F2993" s="12">
        <f>SUMIFS('Inventory Details'!$H:$H,'Inventory Details'!$B:$B,$B2993,'Inventory Details'!$E:$E,$E2993)</f>
        <v>0</v>
      </c>
      <c r="G2993" s="12">
        <f>SUMIFS('PO Details'!$H:$H,'PO Details'!$D:$D,Planning!$B2993,'PO Details'!$L:$L,$E2993)</f>
        <v>56</v>
      </c>
      <c r="H2993" s="12">
        <f>SUMIFS('SO Details'!$G:$G,'SO Details'!$D:$D,Planning!$B2993,'SO Details'!$K:$K,$E2993)</f>
        <v>0</v>
      </c>
      <c r="I2993" s="20">
        <f>IF(COUNTIFS($C:$C,B2993)&gt;1,SUMIFS('Sales Hx'!$Q:$Q,'Sales Hx'!$B:$B,_xlfn.XLOOKUP(B2993,C:C,B:B),'Sales Hx'!$D:$D,Planning!$E2993),SUMIFS('Sales Hx'!$Q:$Q,'Sales Hx'!$B:$B,Planning!$B2993,'Sales Hx'!$D:$D,Planning!$E2993))</f>
        <v>0</v>
      </c>
      <c r="J2993" s="16">
        <f>IF(COUNTIFS($C:$C,B2993)&gt;1,SUMIFS('Sales Hx'!$S:$S,'Sales Hx'!$B:$B,_xlfn.XLOOKUP(B2993,C:C,B:B),'Sales Hx'!$D:$D,E2993),SUMIFS('Sales Hx'!$S:$S,'Sales Hx'!$B:$B,$B2993,'Sales Hx'!$D:$D,$E2993))</f>
        <v>0</v>
      </c>
      <c r="K2993" s="16">
        <f t="shared" si="259"/>
        <v>0</v>
      </c>
      <c r="L2993" s="12">
        <f>IF(M2993&lt;&gt;"",M2993,IF(COUNTIFS($C:$C,B2993)&gt;1,SUMIFS('Sales Hx'!V:V,'Sales Hx'!$B:$B,_xlfn.XLOOKUP(B2993,C:C,B:B),'Sales Hx'!$D:$D,$E2993),SUMIFS('Sales Hx'!V:V,'Sales Hx'!$B:$B,$B2993,'Sales Hx'!$D:$D,$E2993)))</f>
        <v>0</v>
      </c>
      <c r="M2993" s="12">
        <v>0</v>
      </c>
      <c r="N2993" s="15">
        <f t="shared" si="256"/>
        <v>0</v>
      </c>
      <c r="O2993" s="21">
        <f t="shared" si="258"/>
        <v>0</v>
      </c>
      <c r="P2993" s="24">
        <v>29.392099999999999</v>
      </c>
      <c r="Q2993" s="18">
        <f t="shared" si="257"/>
        <v>0</v>
      </c>
      <c r="R2993" s="2">
        <v>1</v>
      </c>
      <c r="S2993" s="2">
        <v>120</v>
      </c>
      <c r="T2993" s="2" t="s">
        <v>4647</v>
      </c>
      <c r="U2993" s="28">
        <f>IF(G2993=0,"",_xlfn.MINIFS('PO Details'!$I:$I,'PO Details'!$D:$D,Planning!$B2993,'PO Details'!$L:$L,Planning!$E2993))</f>
        <v>45443</v>
      </c>
      <c r="V2993" s="29" t="s">
        <v>4640</v>
      </c>
      <c r="W2993" t="str">
        <f t="shared" si="255"/>
        <v>Max</v>
      </c>
      <c r="X2993" s="2">
        <v>120</v>
      </c>
    </row>
    <row r="2994" spans="1:24" x14ac:dyDescent="0.25">
      <c r="A2994" s="11" t="s">
        <v>4638</v>
      </c>
      <c r="B2994" s="22" t="s">
        <v>203</v>
      </c>
      <c r="C2994" s="22"/>
      <c r="D2994" s="22" t="s">
        <v>4637</v>
      </c>
      <c r="E2994" s="31" t="s">
        <v>820</v>
      </c>
      <c r="F2994" s="12">
        <f>SUMIFS('Inventory Details'!$H:$H,'Inventory Details'!$B:$B,$B2994,'Inventory Details'!$E:$E,$E2994)</f>
        <v>0</v>
      </c>
      <c r="G2994" s="12">
        <f>SUMIFS('PO Details'!$H:$H,'PO Details'!$D:$D,Planning!$B2994,'PO Details'!$L:$L,$E2994)</f>
        <v>40</v>
      </c>
      <c r="H2994" s="12">
        <f>SUMIFS('SO Details'!$G:$G,'SO Details'!$D:$D,Planning!$B2994,'SO Details'!$K:$K,$E2994)</f>
        <v>0</v>
      </c>
      <c r="I2994" s="20">
        <f>IF(COUNTIFS($C:$C,B2994)&gt;1,SUMIFS('Sales Hx'!$Q:$Q,'Sales Hx'!$B:$B,_xlfn.XLOOKUP(B2994,C:C,B:B),'Sales Hx'!$D:$D,Planning!$E2994),SUMIFS('Sales Hx'!$Q:$Q,'Sales Hx'!$B:$B,Planning!$B2994,'Sales Hx'!$D:$D,Planning!$E2994))</f>
        <v>0</v>
      </c>
      <c r="J2994" s="16">
        <f>IF(COUNTIFS($C:$C,B2994)&gt;1,SUMIFS('Sales Hx'!$S:$S,'Sales Hx'!$B:$B,_xlfn.XLOOKUP(B2994,C:C,B:B),'Sales Hx'!$D:$D,E2994),SUMIFS('Sales Hx'!$S:$S,'Sales Hx'!$B:$B,$B2994,'Sales Hx'!$D:$D,$E2994))</f>
        <v>0</v>
      </c>
      <c r="K2994" s="16">
        <f t="shared" si="259"/>
        <v>0</v>
      </c>
      <c r="L2994" s="12">
        <f>IF(M2994&lt;&gt;"",M2994,IF(COUNTIFS($C:$C,B2994)&gt;1,SUMIFS('Sales Hx'!V:V,'Sales Hx'!$B:$B,_xlfn.XLOOKUP(B2994,C:C,B:B),'Sales Hx'!$D:$D,$E2994),SUMIFS('Sales Hx'!V:V,'Sales Hx'!$B:$B,$B2994,'Sales Hx'!$D:$D,$E2994)))</f>
        <v>0</v>
      </c>
      <c r="M2994" s="12">
        <v>0</v>
      </c>
      <c r="N2994" s="15">
        <f t="shared" si="256"/>
        <v>0</v>
      </c>
      <c r="O2994" s="21">
        <f t="shared" si="258"/>
        <v>0</v>
      </c>
      <c r="P2994" s="24">
        <v>29.392099999999999</v>
      </c>
      <c r="Q2994" s="18">
        <f t="shared" si="257"/>
        <v>0</v>
      </c>
      <c r="R2994" s="2">
        <v>1</v>
      </c>
      <c r="S2994" s="2">
        <v>120</v>
      </c>
      <c r="T2994" s="2" t="s">
        <v>4647</v>
      </c>
      <c r="U2994" s="28">
        <f>IF(G2994=0,"",_xlfn.MINIFS('PO Details'!$I:$I,'PO Details'!$D:$D,Planning!$B2994,'PO Details'!$L:$L,Planning!$E2994))</f>
        <v>45443</v>
      </c>
      <c r="V2994" s="29" t="s">
        <v>4640</v>
      </c>
      <c r="W2994" t="str">
        <f t="shared" si="255"/>
        <v>Max</v>
      </c>
      <c r="X2994" s="2">
        <v>120</v>
      </c>
    </row>
    <row r="2995" spans="1:24" x14ac:dyDescent="0.25">
      <c r="A2995" s="11" t="s">
        <v>4638</v>
      </c>
      <c r="B2995" s="22" t="s">
        <v>203</v>
      </c>
      <c r="C2995" s="22"/>
      <c r="D2995" s="22" t="s">
        <v>4637</v>
      </c>
      <c r="E2995" s="31" t="s">
        <v>4746</v>
      </c>
      <c r="F2995" s="12">
        <f>SUMIFS('Inventory Details'!$H:$H,'Inventory Details'!$B:$B,$B2995,'Inventory Details'!$E:$E,$E2995)</f>
        <v>0</v>
      </c>
      <c r="G2995" s="12">
        <f>SUMIFS('PO Details'!$H:$H,'PO Details'!$D:$D,Planning!$B2995,'PO Details'!$L:$L,$E2995)</f>
        <v>160</v>
      </c>
      <c r="H2995" s="12">
        <f>SUMIFS('SO Details'!$G:$G,'SO Details'!$D:$D,Planning!$B2995,'SO Details'!$K:$K,$E2995)</f>
        <v>0</v>
      </c>
      <c r="I2995" s="20">
        <f>IF(COUNTIFS($C:$C,B2995)&gt;1,SUMIFS('Sales Hx'!$Q:$Q,'Sales Hx'!$B:$B,_xlfn.XLOOKUP(B2995,C:C,B:B),'Sales Hx'!$D:$D,Planning!$E2995),SUMIFS('Sales Hx'!$Q:$Q,'Sales Hx'!$B:$B,Planning!$B2995,'Sales Hx'!$D:$D,Planning!$E2995))</f>
        <v>0</v>
      </c>
      <c r="J2995" s="16">
        <f>IF(COUNTIFS($C:$C,B2995)&gt;1,SUMIFS('Sales Hx'!$S:$S,'Sales Hx'!$B:$B,_xlfn.XLOOKUP(B2995,C:C,B:B),'Sales Hx'!$D:$D,E2995),SUMIFS('Sales Hx'!$S:$S,'Sales Hx'!$B:$B,$B2995,'Sales Hx'!$D:$D,$E2995))</f>
        <v>0</v>
      </c>
      <c r="K2995" s="16">
        <f t="shared" si="259"/>
        <v>0</v>
      </c>
      <c r="L2995" s="12">
        <f>IF(M2995&lt;&gt;"",M2995,IF(COUNTIFS($C:$C,B2995)&gt;1,SUMIFS('Sales Hx'!V:V,'Sales Hx'!$B:$B,_xlfn.XLOOKUP(B2995,C:C,B:B),'Sales Hx'!$D:$D,$E2995),SUMIFS('Sales Hx'!V:V,'Sales Hx'!$B:$B,$B2995,'Sales Hx'!$D:$D,$E2995)))</f>
        <v>0</v>
      </c>
      <c r="M2995" s="12">
        <v>0</v>
      </c>
      <c r="N2995" s="15">
        <f t="shared" si="256"/>
        <v>0</v>
      </c>
      <c r="O2995" s="21">
        <f t="shared" si="258"/>
        <v>0</v>
      </c>
      <c r="P2995" s="24">
        <v>29.392099999999999</v>
      </c>
      <c r="Q2995" s="18">
        <f t="shared" si="257"/>
        <v>0</v>
      </c>
      <c r="R2995" s="2">
        <v>1</v>
      </c>
      <c r="S2995" s="2">
        <v>120</v>
      </c>
      <c r="T2995" s="2" t="s">
        <v>4647</v>
      </c>
      <c r="U2995" s="28">
        <f>IF(G2995=0,"",_xlfn.MINIFS('PO Details'!$I:$I,'PO Details'!$D:$D,Planning!$B2995,'PO Details'!$L:$L,Planning!$E2995))</f>
        <v>45453</v>
      </c>
      <c r="V2995" s="29" t="s">
        <v>4640</v>
      </c>
      <c r="W2995" t="str">
        <f t="shared" ref="W2995:W3058" si="260">IF(K2995=_xlfn.MAXIFS(K:K,B:B,B2995),"Max","")</f>
        <v>Max</v>
      </c>
      <c r="X2995" s="2">
        <v>120</v>
      </c>
    </row>
    <row r="2996" spans="1:24" x14ac:dyDescent="0.25">
      <c r="A2996" s="11"/>
      <c r="B2996" s="22" t="s">
        <v>4635</v>
      </c>
      <c r="C2996" s="22"/>
      <c r="D2996" s="22" t="s">
        <v>4636</v>
      </c>
      <c r="E2996" s="31" t="s">
        <v>820</v>
      </c>
      <c r="F2996" s="12">
        <f>SUMIFS('Inventory Details'!$H:$H,'Inventory Details'!$B:$B,$B2996,'Inventory Details'!$E:$E,$E2996)</f>
        <v>0</v>
      </c>
      <c r="G2996" s="12">
        <f>SUMIFS('PO Details'!$H:$H,'PO Details'!$D:$D,Planning!$B2996,'PO Details'!$L:$L,$E2996)</f>
        <v>70</v>
      </c>
      <c r="H2996" s="12">
        <f>SUMIFS('SO Details'!$G:$G,'SO Details'!$D:$D,Planning!$B2996,'SO Details'!$K:$K,$E2996)</f>
        <v>0</v>
      </c>
      <c r="I2996" s="20">
        <f>IF(COUNTIFS($C:$C,B2996)&gt;1,SUMIFS('Sales Hx'!$Q:$Q,'Sales Hx'!$B:$B,_xlfn.XLOOKUP(B2996,C:C,B:B),'Sales Hx'!$D:$D,Planning!$E2996),SUMIFS('Sales Hx'!$Q:$Q,'Sales Hx'!$B:$B,Planning!$B2996,'Sales Hx'!$D:$D,Planning!$E2996))</f>
        <v>0</v>
      </c>
      <c r="J2996" s="16">
        <f>IF(COUNTIFS($C:$C,B2996)&gt;1,SUMIFS('Sales Hx'!$S:$S,'Sales Hx'!$B:$B,_xlfn.XLOOKUP(B2996,C:C,B:B),'Sales Hx'!$D:$D,E2996),SUMIFS('Sales Hx'!$S:$S,'Sales Hx'!$B:$B,$B2996,'Sales Hx'!$D:$D,$E2996))</f>
        <v>0</v>
      </c>
      <c r="K2996" s="16">
        <f t="shared" si="259"/>
        <v>0</v>
      </c>
      <c r="L2996" s="12">
        <f>IF(M2996&lt;&gt;"",M2996,IF(COUNTIFS($C:$C,B2996)&gt;1,SUMIFS('Sales Hx'!V:V,'Sales Hx'!$B:$B,_xlfn.XLOOKUP(B2996,C:C,B:B),'Sales Hx'!$D:$D,$E2996),SUMIFS('Sales Hx'!V:V,'Sales Hx'!$B:$B,$B2996,'Sales Hx'!$D:$D,$E2996)))</f>
        <v>0</v>
      </c>
      <c r="M2996" s="12">
        <v>0</v>
      </c>
      <c r="N2996" s="15">
        <f t="shared" si="256"/>
        <v>0</v>
      </c>
      <c r="O2996" s="21">
        <f t="shared" si="258"/>
        <v>0</v>
      </c>
      <c r="P2996" s="24">
        <v>120.7009</v>
      </c>
      <c r="Q2996" s="18">
        <f t="shared" si="257"/>
        <v>0</v>
      </c>
      <c r="R2996" s="2">
        <v>1</v>
      </c>
      <c r="S2996" s="2">
        <v>120</v>
      </c>
      <c r="T2996" s="2" t="s">
        <v>4647</v>
      </c>
      <c r="U2996" s="28">
        <f>IF(G2996=0,"",_xlfn.MINIFS('PO Details'!$I:$I,'PO Details'!$D:$D,Planning!$B2996,'PO Details'!$L:$L,Planning!$E2996))</f>
        <v>45443</v>
      </c>
      <c r="V2996" s="29" t="s">
        <v>4640</v>
      </c>
      <c r="W2996" t="str">
        <f t="shared" si="260"/>
        <v>Max</v>
      </c>
      <c r="X2996" s="2">
        <v>120</v>
      </c>
    </row>
    <row r="2997" spans="1:24" x14ac:dyDescent="0.25">
      <c r="A2997" s="11"/>
      <c r="B2997" s="22" t="s">
        <v>4635</v>
      </c>
      <c r="C2997" s="22"/>
      <c r="D2997" s="22" t="s">
        <v>4636</v>
      </c>
      <c r="E2997" s="31" t="s">
        <v>113</v>
      </c>
      <c r="F2997" s="12">
        <f>SUMIFS('Inventory Details'!$H:$H,'Inventory Details'!$B:$B,$B2997,'Inventory Details'!$E:$E,$E2997)</f>
        <v>0</v>
      </c>
      <c r="G2997" s="12">
        <f>SUMIFS('PO Details'!$H:$H,'PO Details'!$D:$D,Planning!$B2997,'PO Details'!$L:$L,$E2997)</f>
        <v>91</v>
      </c>
      <c r="H2997" s="12">
        <f>SUMIFS('SO Details'!$G:$G,'SO Details'!$D:$D,Planning!$B2997,'SO Details'!$K:$K,$E2997)</f>
        <v>0</v>
      </c>
      <c r="I2997" s="20">
        <f>IF(COUNTIFS($C:$C,B2997)&gt;1,SUMIFS('Sales Hx'!$Q:$Q,'Sales Hx'!$B:$B,_xlfn.XLOOKUP(B2997,C:C,B:B),'Sales Hx'!$D:$D,Planning!$E2997),SUMIFS('Sales Hx'!$Q:$Q,'Sales Hx'!$B:$B,Planning!$B2997,'Sales Hx'!$D:$D,Planning!$E2997))</f>
        <v>0</v>
      </c>
      <c r="J2997" s="16">
        <f>IF(COUNTIFS($C:$C,B2997)&gt;1,SUMIFS('Sales Hx'!$S:$S,'Sales Hx'!$B:$B,_xlfn.XLOOKUP(B2997,C:C,B:B),'Sales Hx'!$D:$D,E2997),SUMIFS('Sales Hx'!$S:$S,'Sales Hx'!$B:$B,$B2997,'Sales Hx'!$D:$D,$E2997))</f>
        <v>0</v>
      </c>
      <c r="K2997" s="16">
        <f t="shared" si="259"/>
        <v>0</v>
      </c>
      <c r="L2997" s="12">
        <f>IF(M2997&lt;&gt;"",M2997,IF(COUNTIFS($C:$C,B2997)&gt;1,SUMIFS('Sales Hx'!V:V,'Sales Hx'!$B:$B,_xlfn.XLOOKUP(B2997,C:C,B:B),'Sales Hx'!$D:$D,$E2997),SUMIFS('Sales Hx'!V:V,'Sales Hx'!$B:$B,$B2997,'Sales Hx'!$D:$D,$E2997)))</f>
        <v>0</v>
      </c>
      <c r="M2997" s="12">
        <v>0</v>
      </c>
      <c r="N2997" s="15">
        <f t="shared" si="256"/>
        <v>0</v>
      </c>
      <c r="O2997" s="21">
        <f t="shared" si="258"/>
        <v>0</v>
      </c>
      <c r="P2997" s="24">
        <v>120.7009</v>
      </c>
      <c r="Q2997" s="18">
        <f t="shared" si="257"/>
        <v>0</v>
      </c>
      <c r="R2997" s="2">
        <v>1</v>
      </c>
      <c r="S2997" s="2">
        <v>120</v>
      </c>
      <c r="T2997" s="2" t="s">
        <v>4647</v>
      </c>
      <c r="U2997" s="28">
        <f>IF(G2997=0,"",_xlfn.MINIFS('PO Details'!$I:$I,'PO Details'!$D:$D,Planning!$B2997,'PO Details'!$L:$L,Planning!$E2997))</f>
        <v>45443</v>
      </c>
      <c r="V2997" s="29" t="s">
        <v>4640</v>
      </c>
      <c r="W2997" t="str">
        <f t="shared" si="260"/>
        <v>Max</v>
      </c>
      <c r="X2997" s="2">
        <v>120</v>
      </c>
    </row>
    <row r="2998" spans="1:24" x14ac:dyDescent="0.25">
      <c r="A2998" s="11"/>
      <c r="B2998" s="22" t="s">
        <v>4635</v>
      </c>
      <c r="C2998" s="22"/>
      <c r="D2998" s="22" t="s">
        <v>4636</v>
      </c>
      <c r="E2998" s="31" t="s">
        <v>109</v>
      </c>
      <c r="F2998" s="12">
        <f>SUMIFS('Inventory Details'!$H:$H,'Inventory Details'!$B:$B,$B2998,'Inventory Details'!$E:$E,$E2998)</f>
        <v>0</v>
      </c>
      <c r="G2998" s="12">
        <f>SUMIFS('PO Details'!$H:$H,'PO Details'!$D:$D,Planning!$B2998,'PO Details'!$L:$L,$E2998)</f>
        <v>49</v>
      </c>
      <c r="H2998" s="12">
        <f>SUMIFS('SO Details'!$G:$G,'SO Details'!$D:$D,Planning!$B2998,'SO Details'!$K:$K,$E2998)</f>
        <v>0</v>
      </c>
      <c r="I2998" s="20">
        <f>IF(COUNTIFS($C:$C,B2998)&gt;1,SUMIFS('Sales Hx'!$Q:$Q,'Sales Hx'!$B:$B,_xlfn.XLOOKUP(B2998,C:C,B:B),'Sales Hx'!$D:$D,Planning!$E2998),SUMIFS('Sales Hx'!$Q:$Q,'Sales Hx'!$B:$B,Planning!$B2998,'Sales Hx'!$D:$D,Planning!$E2998))</f>
        <v>0</v>
      </c>
      <c r="J2998" s="16">
        <f>IF(COUNTIFS($C:$C,B2998)&gt;1,SUMIFS('Sales Hx'!$S:$S,'Sales Hx'!$B:$B,_xlfn.XLOOKUP(B2998,C:C,B:B),'Sales Hx'!$D:$D,E2998),SUMIFS('Sales Hx'!$S:$S,'Sales Hx'!$B:$B,$B2998,'Sales Hx'!$D:$D,$E2998))</f>
        <v>0</v>
      </c>
      <c r="K2998" s="16">
        <f t="shared" si="259"/>
        <v>0</v>
      </c>
      <c r="L2998" s="12">
        <f>IF(M2998&lt;&gt;"",M2998,IF(COUNTIFS($C:$C,B2998)&gt;1,SUMIFS('Sales Hx'!V:V,'Sales Hx'!$B:$B,_xlfn.XLOOKUP(B2998,C:C,B:B),'Sales Hx'!$D:$D,$E2998),SUMIFS('Sales Hx'!V:V,'Sales Hx'!$B:$B,$B2998,'Sales Hx'!$D:$D,$E2998)))</f>
        <v>0</v>
      </c>
      <c r="M2998" s="12">
        <v>0</v>
      </c>
      <c r="N2998" s="15">
        <f t="shared" si="256"/>
        <v>0</v>
      </c>
      <c r="O2998" s="21">
        <f t="shared" si="258"/>
        <v>0</v>
      </c>
      <c r="P2998" s="24">
        <v>120.7009</v>
      </c>
      <c r="Q2998" s="18">
        <f t="shared" si="257"/>
        <v>0</v>
      </c>
      <c r="R2998" s="2">
        <v>1</v>
      </c>
      <c r="S2998" s="2">
        <v>120</v>
      </c>
      <c r="T2998" s="2" t="s">
        <v>4647</v>
      </c>
      <c r="U2998" s="28">
        <f>IF(G2998=0,"",_xlfn.MINIFS('PO Details'!$I:$I,'PO Details'!$D:$D,Planning!$B2998,'PO Details'!$L:$L,Planning!$E2998))</f>
        <v>45443</v>
      </c>
      <c r="V2998" s="29" t="s">
        <v>4640</v>
      </c>
      <c r="W2998" t="str">
        <f t="shared" si="260"/>
        <v>Max</v>
      </c>
      <c r="X2998" s="2">
        <v>120</v>
      </c>
    </row>
    <row r="2999" spans="1:24" x14ac:dyDescent="0.25">
      <c r="A2999" s="11"/>
      <c r="B2999" s="22" t="s">
        <v>4635</v>
      </c>
      <c r="C2999" s="22"/>
      <c r="D2999" s="22" t="s">
        <v>4636</v>
      </c>
      <c r="E2999" s="31" t="s">
        <v>106</v>
      </c>
      <c r="F2999" s="12">
        <f>SUMIFS('Inventory Details'!$H:$H,'Inventory Details'!$B:$B,$B2999,'Inventory Details'!$E:$E,$E2999)</f>
        <v>0</v>
      </c>
      <c r="G2999" s="12">
        <f>SUMIFS('PO Details'!$H:$H,'PO Details'!$D:$D,Planning!$B2999,'PO Details'!$L:$L,$E2999)</f>
        <v>208</v>
      </c>
      <c r="H2999" s="12">
        <f>SUMIFS('SO Details'!$G:$G,'SO Details'!$D:$D,Planning!$B2999,'SO Details'!$K:$K,$E2999)</f>
        <v>0</v>
      </c>
      <c r="I2999" s="20">
        <f>IF(COUNTIFS($C:$C,B2999)&gt;1,SUMIFS('Sales Hx'!$Q:$Q,'Sales Hx'!$B:$B,_xlfn.XLOOKUP(B2999,C:C,B:B),'Sales Hx'!$D:$D,Planning!$E2999),SUMIFS('Sales Hx'!$Q:$Q,'Sales Hx'!$B:$B,Planning!$B2999,'Sales Hx'!$D:$D,Planning!$E2999))</f>
        <v>0</v>
      </c>
      <c r="J2999" s="16">
        <f>IF(COUNTIFS($C:$C,B2999)&gt;1,SUMIFS('Sales Hx'!$S:$S,'Sales Hx'!$B:$B,_xlfn.XLOOKUP(B2999,C:C,B:B),'Sales Hx'!$D:$D,E2999),SUMIFS('Sales Hx'!$S:$S,'Sales Hx'!$B:$B,$B2999,'Sales Hx'!$D:$D,$E2999))</f>
        <v>0</v>
      </c>
      <c r="K2999" s="16">
        <f t="shared" si="259"/>
        <v>0</v>
      </c>
      <c r="L2999" s="12">
        <f>IF(M2999&lt;&gt;"",M2999,IF(COUNTIFS($C:$C,B2999)&gt;1,SUMIFS('Sales Hx'!V:V,'Sales Hx'!$B:$B,_xlfn.XLOOKUP(B2999,C:C,B:B),'Sales Hx'!$D:$D,$E2999),SUMIFS('Sales Hx'!V:V,'Sales Hx'!$B:$B,$B2999,'Sales Hx'!$D:$D,$E2999)))</f>
        <v>0</v>
      </c>
      <c r="M2999" s="12">
        <v>0</v>
      </c>
      <c r="N2999" s="15">
        <f t="shared" si="256"/>
        <v>0</v>
      </c>
      <c r="O2999" s="21">
        <f t="shared" si="258"/>
        <v>0</v>
      </c>
      <c r="P2999" s="24">
        <v>120.7009</v>
      </c>
      <c r="Q2999" s="18">
        <f t="shared" si="257"/>
        <v>0</v>
      </c>
      <c r="R2999" s="2">
        <v>1</v>
      </c>
      <c r="S2999" s="2">
        <v>120</v>
      </c>
      <c r="T2999" s="2" t="s">
        <v>4647</v>
      </c>
      <c r="U2999" s="28">
        <f>IF(G2999=0,"",_xlfn.MINIFS('PO Details'!$I:$I,'PO Details'!$D:$D,Planning!$B2999,'PO Details'!$L:$L,Planning!$E2999))</f>
        <v>45462</v>
      </c>
      <c r="V2999" s="29" t="s">
        <v>4640</v>
      </c>
      <c r="W2999" t="str">
        <f t="shared" si="260"/>
        <v>Max</v>
      </c>
      <c r="X2999" s="2">
        <v>120</v>
      </c>
    </row>
    <row r="3000" spans="1:24" x14ac:dyDescent="0.25">
      <c r="A3000" s="11"/>
      <c r="B3000" s="22" t="s">
        <v>4635</v>
      </c>
      <c r="C3000" s="22"/>
      <c r="D3000" s="22" t="s">
        <v>4636</v>
      </c>
      <c r="E3000" s="31" t="s">
        <v>4746</v>
      </c>
      <c r="F3000" s="12">
        <f>SUMIFS('Inventory Details'!$H:$H,'Inventory Details'!$B:$B,$B3000,'Inventory Details'!$E:$E,$E3000)</f>
        <v>0</v>
      </c>
      <c r="G3000" s="12">
        <f>SUMIFS('PO Details'!$H:$H,'PO Details'!$D:$D,Planning!$B3000,'PO Details'!$L:$L,$E3000)</f>
        <v>280</v>
      </c>
      <c r="H3000" s="12">
        <f>SUMIFS('SO Details'!$G:$G,'SO Details'!$D:$D,Planning!$B3000,'SO Details'!$K:$K,$E3000)</f>
        <v>0</v>
      </c>
      <c r="I3000" s="20">
        <f>IF(COUNTIFS($C:$C,B3000)&gt;1,SUMIFS('Sales Hx'!$Q:$Q,'Sales Hx'!$B:$B,_xlfn.XLOOKUP(B3000,C:C,B:B),'Sales Hx'!$D:$D,Planning!$E3000),SUMIFS('Sales Hx'!$Q:$Q,'Sales Hx'!$B:$B,Planning!$B3000,'Sales Hx'!$D:$D,Planning!$E3000))</f>
        <v>0</v>
      </c>
      <c r="J3000" s="16">
        <f>IF(COUNTIFS($C:$C,B3000)&gt;1,SUMIFS('Sales Hx'!$S:$S,'Sales Hx'!$B:$B,_xlfn.XLOOKUP(B3000,C:C,B:B),'Sales Hx'!$D:$D,E3000),SUMIFS('Sales Hx'!$S:$S,'Sales Hx'!$B:$B,$B3000,'Sales Hx'!$D:$D,$E3000))</f>
        <v>0</v>
      </c>
      <c r="K3000" s="16">
        <f t="shared" si="259"/>
        <v>0</v>
      </c>
      <c r="L3000" s="12">
        <f>IF(M3000&lt;&gt;"",M3000,IF(COUNTIFS($C:$C,B3000)&gt;1,SUMIFS('Sales Hx'!V:V,'Sales Hx'!$B:$B,_xlfn.XLOOKUP(B3000,C:C,B:B),'Sales Hx'!$D:$D,$E3000),SUMIFS('Sales Hx'!V:V,'Sales Hx'!$B:$B,$B3000,'Sales Hx'!$D:$D,$E3000)))</f>
        <v>0</v>
      </c>
      <c r="M3000" s="12">
        <v>0</v>
      </c>
      <c r="N3000" s="15">
        <f t="shared" si="256"/>
        <v>0</v>
      </c>
      <c r="O3000" s="21">
        <f t="shared" si="258"/>
        <v>0</v>
      </c>
      <c r="P3000" s="24">
        <v>120.7009</v>
      </c>
      <c r="Q3000" s="18">
        <f t="shared" si="257"/>
        <v>0</v>
      </c>
      <c r="R3000" s="2">
        <v>1</v>
      </c>
      <c r="S3000" s="2">
        <v>120</v>
      </c>
      <c r="T3000" s="2" t="s">
        <v>4647</v>
      </c>
      <c r="U3000" s="28">
        <f>IF(G3000=0,"",_xlfn.MINIFS('PO Details'!$I:$I,'PO Details'!$D:$D,Planning!$B3000,'PO Details'!$L:$L,Planning!$E3000))</f>
        <v>45453</v>
      </c>
      <c r="V3000" s="29" t="s">
        <v>4640</v>
      </c>
      <c r="W3000" t="str">
        <f t="shared" si="260"/>
        <v>Max</v>
      </c>
      <c r="X3000" s="2">
        <v>120</v>
      </c>
    </row>
    <row r="3001" spans="1:24" x14ac:dyDescent="0.25">
      <c r="A3001" s="11"/>
      <c r="B3001" s="22" t="s">
        <v>1528</v>
      </c>
      <c r="C3001" s="22" t="s">
        <v>205</v>
      </c>
      <c r="D3001" s="22" t="s">
        <v>1529</v>
      </c>
      <c r="E3001" s="31" t="s">
        <v>4746</v>
      </c>
      <c r="F3001" s="12">
        <f>SUMIFS('Inventory Details'!$H:$H,'Inventory Details'!$B:$B,$B3001,'Inventory Details'!$E:$E,$E3001)</f>
        <v>2</v>
      </c>
      <c r="G3001" s="12">
        <f>SUMIFS('PO Details'!$H:$H,'PO Details'!$D:$D,Planning!$B3001,'PO Details'!$L:$L,$E3001)</f>
        <v>0</v>
      </c>
      <c r="H3001" s="12">
        <f>SUMIFS('SO Details'!$G:$G,'SO Details'!$D:$D,Planning!$B3001,'SO Details'!$K:$K,$E3001)</f>
        <v>0</v>
      </c>
      <c r="I3001" s="20">
        <f>IF(COUNTIFS($C:$C,B3001)&gt;1,SUMIFS('Sales Hx'!$Q:$Q,'Sales Hx'!$B:$B,_xlfn.XLOOKUP(B3001,C:C,B:B),'Sales Hx'!$D:$D,Planning!$E3001),SUMIFS('Sales Hx'!$Q:$Q,'Sales Hx'!$B:$B,Planning!$B3001,'Sales Hx'!$D:$D,Planning!$E3001))</f>
        <v>1.4</v>
      </c>
      <c r="J3001" s="16">
        <f>IF(COUNTIFS($C:$C,B3001)&gt;1,SUMIFS('Sales Hx'!$S:$S,'Sales Hx'!$B:$B,_xlfn.XLOOKUP(B3001,C:C,B:B),'Sales Hx'!$D:$D,E3001),SUMIFS('Sales Hx'!$S:$S,'Sales Hx'!$B:$B,$B3001,'Sales Hx'!$D:$D,$E3001))</f>
        <v>0.37105263157894736</v>
      </c>
      <c r="K3001" s="16">
        <f t="shared" si="259"/>
        <v>1.4285714285714286</v>
      </c>
      <c r="L3001" s="12">
        <f>IF(M3001&lt;&gt;"",M3001,IF(COUNTIFS($C:$C,B3001)&gt;1,SUMIFS('Sales Hx'!V:V,'Sales Hx'!$B:$B,_xlfn.XLOOKUP(B3001,C:C,B:B),'Sales Hx'!$D:$D,$E3001),SUMIFS('Sales Hx'!V:V,'Sales Hx'!$B:$B,$B3001,'Sales Hx'!$D:$D,$E3001)))</f>
        <v>0</v>
      </c>
      <c r="M3001" s="12">
        <v>0</v>
      </c>
      <c r="N3001" s="15">
        <f t="shared" si="256"/>
        <v>0.37105263157894736</v>
      </c>
      <c r="O3001" s="21">
        <f t="shared" si="258"/>
        <v>0</v>
      </c>
      <c r="P3001" s="24">
        <v>20.5</v>
      </c>
      <c r="Q3001" s="18">
        <f t="shared" si="257"/>
        <v>0</v>
      </c>
      <c r="R3001" s="2">
        <v>1</v>
      </c>
      <c r="S3001" s="2">
        <v>120</v>
      </c>
      <c r="T3001" s="2" t="s">
        <v>4646</v>
      </c>
      <c r="U3001" s="28" t="str">
        <f>IF(G3001=0,"",_xlfn.MINIFS('PO Details'!$I:$I,'PO Details'!$D:$D,Planning!$B3001,'PO Details'!$L:$L,Planning!$E3001))</f>
        <v/>
      </c>
      <c r="V3001" s="29" t="s">
        <v>4640</v>
      </c>
      <c r="W3001" t="str">
        <f t="shared" si="260"/>
        <v>Max</v>
      </c>
      <c r="X3001" s="2">
        <v>120</v>
      </c>
    </row>
    <row r="3002" spans="1:24" x14ac:dyDescent="0.25">
      <c r="A3002" s="11"/>
      <c r="B3002" s="22" t="s">
        <v>1528</v>
      </c>
      <c r="C3002" s="22" t="s">
        <v>205</v>
      </c>
      <c r="D3002" s="22" t="s">
        <v>1529</v>
      </c>
      <c r="E3002" s="31" t="s">
        <v>15</v>
      </c>
      <c r="F3002" s="12">
        <f>SUMIFS('Inventory Details'!$H:$H,'Inventory Details'!$B:$B,$B3002,'Inventory Details'!$E:$E,$E3002)</f>
        <v>0</v>
      </c>
      <c r="G3002" s="12">
        <f>SUMIFS('PO Details'!$H:$H,'PO Details'!$D:$D,Planning!$B3002,'PO Details'!$L:$L,$E3002)</f>
        <v>0</v>
      </c>
      <c r="H3002" s="12">
        <f>SUMIFS('SO Details'!$G:$G,'SO Details'!$D:$D,Planning!$B3002,'SO Details'!$K:$K,$E3002)</f>
        <v>5</v>
      </c>
      <c r="I3002" s="20">
        <f>IF(COUNTIFS($C:$C,B3002)&gt;1,SUMIFS('Sales Hx'!$Q:$Q,'Sales Hx'!$B:$B,_xlfn.XLOOKUP(B3002,C:C,B:B),'Sales Hx'!$D:$D,Planning!$E3002),SUMIFS('Sales Hx'!$Q:$Q,'Sales Hx'!$B:$B,Planning!$B3002,'Sales Hx'!$D:$D,Planning!$E3002))</f>
        <v>0</v>
      </c>
      <c r="J3002" s="16">
        <f>IF(COUNTIFS($C:$C,B3002)&gt;1,SUMIFS('Sales Hx'!$S:$S,'Sales Hx'!$B:$B,_xlfn.XLOOKUP(B3002,C:C,B:B),'Sales Hx'!$D:$D,E3002),SUMIFS('Sales Hx'!$S:$S,'Sales Hx'!$B:$B,$B3002,'Sales Hx'!$D:$D,$E3002))</f>
        <v>0.19736842105263158</v>
      </c>
      <c r="K3002" s="16">
        <f t="shared" si="259"/>
        <v>0</v>
      </c>
      <c r="L3002" s="12">
        <f>IF(M3002&lt;&gt;"",M3002,IF(COUNTIFS($C:$C,B3002)&gt;1,SUMIFS('Sales Hx'!V:V,'Sales Hx'!$B:$B,_xlfn.XLOOKUP(B3002,C:C,B:B),'Sales Hx'!$D:$D,$E3002),SUMIFS('Sales Hx'!V:V,'Sales Hx'!$B:$B,$B3002,'Sales Hx'!$D:$D,$E3002)))</f>
        <v>0</v>
      </c>
      <c r="M3002" s="12">
        <v>0</v>
      </c>
      <c r="N3002" s="15">
        <f t="shared" si="256"/>
        <v>0.19736842105263158</v>
      </c>
      <c r="O3002" s="21">
        <f t="shared" si="258"/>
        <v>0</v>
      </c>
      <c r="P3002" s="24">
        <v>20.5</v>
      </c>
      <c r="Q3002" s="18">
        <f t="shared" si="257"/>
        <v>0</v>
      </c>
      <c r="R3002" s="2">
        <v>1</v>
      </c>
      <c r="S3002" s="2">
        <v>120</v>
      </c>
      <c r="T3002" s="2" t="s">
        <v>4646</v>
      </c>
      <c r="U3002" s="28" t="str">
        <f>IF(G3002=0,"",_xlfn.MINIFS('PO Details'!$I:$I,'PO Details'!$D:$D,Planning!$B3002,'PO Details'!$L:$L,Planning!$E3002))</f>
        <v/>
      </c>
      <c r="V3002" s="29" t="s">
        <v>4640</v>
      </c>
      <c r="W3002" t="str">
        <f t="shared" si="260"/>
        <v/>
      </c>
      <c r="X3002" s="2">
        <v>120</v>
      </c>
    </row>
    <row r="3003" spans="1:24" x14ac:dyDescent="0.25">
      <c r="A3003" s="11"/>
      <c r="B3003" s="22" t="s">
        <v>1528</v>
      </c>
      <c r="C3003" s="22" t="s">
        <v>205</v>
      </c>
      <c r="D3003" s="22" t="s">
        <v>1529</v>
      </c>
      <c r="E3003" s="31" t="s">
        <v>113</v>
      </c>
      <c r="F3003" s="12">
        <f>SUMIFS('Inventory Details'!$H:$H,'Inventory Details'!$B:$B,$B3003,'Inventory Details'!$E:$E,$E3003)</f>
        <v>0</v>
      </c>
      <c r="G3003" s="12">
        <f>SUMIFS('PO Details'!$H:$H,'PO Details'!$D:$D,Planning!$B3003,'PO Details'!$L:$L,$E3003)</f>
        <v>0</v>
      </c>
      <c r="H3003" s="12">
        <f>SUMIFS('SO Details'!$G:$G,'SO Details'!$D:$D,Planning!$B3003,'SO Details'!$K:$K,$E3003)</f>
        <v>0</v>
      </c>
      <c r="I3003" s="20">
        <f>IF(COUNTIFS($C:$C,B3003)&gt;1,SUMIFS('Sales Hx'!$Q:$Q,'Sales Hx'!$B:$B,_xlfn.XLOOKUP(B3003,C:C,B:B),'Sales Hx'!$D:$D,Planning!$E3003),SUMIFS('Sales Hx'!$Q:$Q,'Sales Hx'!$B:$B,Planning!$B3003,'Sales Hx'!$D:$D,Planning!$E3003))</f>
        <v>0</v>
      </c>
      <c r="J3003" s="16">
        <f>IF(COUNTIFS($C:$C,B3003)&gt;1,SUMIFS('Sales Hx'!$S:$S,'Sales Hx'!$B:$B,_xlfn.XLOOKUP(B3003,C:C,B:B),'Sales Hx'!$D:$D,E3003),SUMIFS('Sales Hx'!$S:$S,'Sales Hx'!$B:$B,$B3003,'Sales Hx'!$D:$D,$E3003))</f>
        <v>0.16447368421052633</v>
      </c>
      <c r="K3003" s="16">
        <f t="shared" si="259"/>
        <v>0</v>
      </c>
      <c r="L3003" s="12">
        <f>IF(M3003&lt;&gt;"",M3003,IF(COUNTIFS($C:$C,B3003)&gt;1,SUMIFS('Sales Hx'!V:V,'Sales Hx'!$B:$B,_xlfn.XLOOKUP(B3003,C:C,B:B),'Sales Hx'!$D:$D,$E3003),SUMIFS('Sales Hx'!V:V,'Sales Hx'!$B:$B,$B3003,'Sales Hx'!$D:$D,$E3003)))</f>
        <v>0</v>
      </c>
      <c r="M3003" s="12">
        <v>0</v>
      </c>
      <c r="N3003" s="15">
        <f t="shared" si="256"/>
        <v>0.16447368421052633</v>
      </c>
      <c r="O3003" s="21">
        <f t="shared" si="258"/>
        <v>0</v>
      </c>
      <c r="P3003" s="24">
        <v>20.5</v>
      </c>
      <c r="Q3003" s="18">
        <f t="shared" si="257"/>
        <v>0</v>
      </c>
      <c r="R3003" s="2">
        <v>1</v>
      </c>
      <c r="S3003" s="2">
        <v>120</v>
      </c>
      <c r="T3003" s="2" t="s">
        <v>4646</v>
      </c>
      <c r="U3003" s="28" t="str">
        <f>IF(G3003=0,"",_xlfn.MINIFS('PO Details'!$I:$I,'PO Details'!$D:$D,Planning!$B3003,'PO Details'!$L:$L,Planning!$E3003))</f>
        <v/>
      </c>
      <c r="V3003" s="29" t="s">
        <v>4640</v>
      </c>
      <c r="W3003" t="str">
        <f t="shared" si="260"/>
        <v/>
      </c>
      <c r="X3003" s="2">
        <v>120</v>
      </c>
    </row>
    <row r="3004" spans="1:24" x14ac:dyDescent="0.25">
      <c r="A3004" s="11"/>
      <c r="B3004" s="22" t="s">
        <v>1528</v>
      </c>
      <c r="C3004" s="22" t="s">
        <v>205</v>
      </c>
      <c r="D3004" s="22" t="s">
        <v>1529</v>
      </c>
      <c r="E3004" s="31" t="s">
        <v>2214</v>
      </c>
      <c r="F3004" s="12">
        <f>SUMIFS('Inventory Details'!$H:$H,'Inventory Details'!$B:$B,$B3004,'Inventory Details'!$E:$E,$E3004)</f>
        <v>0</v>
      </c>
      <c r="G3004" s="12">
        <f>SUMIFS('PO Details'!$H:$H,'PO Details'!$D:$D,Planning!$B3004,'PO Details'!$L:$L,$E3004)</f>
        <v>0</v>
      </c>
      <c r="H3004" s="12">
        <f>SUMIFS('SO Details'!$G:$G,'SO Details'!$D:$D,Planning!$B3004,'SO Details'!$K:$K,$E3004)</f>
        <v>0</v>
      </c>
      <c r="I3004" s="20">
        <f>IF(COUNTIFS($C:$C,B3004)&gt;1,SUMIFS('Sales Hx'!$Q:$Q,'Sales Hx'!$B:$B,_xlfn.XLOOKUP(B3004,C:C,B:B),'Sales Hx'!$D:$D,Planning!$E3004),SUMIFS('Sales Hx'!$Q:$Q,'Sales Hx'!$B:$B,Planning!$B3004,'Sales Hx'!$D:$D,Planning!$E3004))</f>
        <v>0</v>
      </c>
      <c r="J3004" s="16">
        <f>IF(COUNTIFS($C:$C,B3004)&gt;1,SUMIFS('Sales Hx'!$S:$S,'Sales Hx'!$B:$B,_xlfn.XLOOKUP(B3004,C:C,B:B),'Sales Hx'!$D:$D,E3004),SUMIFS('Sales Hx'!$S:$S,'Sales Hx'!$B:$B,$B3004,'Sales Hx'!$D:$D,$E3004))</f>
        <v>3.2894736842105261E-2</v>
      </c>
      <c r="K3004" s="16">
        <f t="shared" si="259"/>
        <v>0</v>
      </c>
      <c r="L3004" s="12">
        <f>IF(M3004&lt;&gt;"",M3004,IF(COUNTIFS($C:$C,B3004)&gt;1,SUMIFS('Sales Hx'!V:V,'Sales Hx'!$B:$B,_xlfn.XLOOKUP(B3004,C:C,B:B),'Sales Hx'!$D:$D,$E3004),SUMIFS('Sales Hx'!V:V,'Sales Hx'!$B:$B,$B3004,'Sales Hx'!$D:$D,$E3004)))</f>
        <v>0</v>
      </c>
      <c r="M3004" s="12">
        <v>0</v>
      </c>
      <c r="N3004" s="15">
        <f t="shared" si="256"/>
        <v>3.2894736842105261E-2</v>
      </c>
      <c r="O3004" s="21">
        <f t="shared" si="258"/>
        <v>0</v>
      </c>
      <c r="P3004" s="24">
        <v>20.5</v>
      </c>
      <c r="Q3004" s="18">
        <f t="shared" si="257"/>
        <v>0</v>
      </c>
      <c r="R3004" s="2">
        <v>1</v>
      </c>
      <c r="S3004" s="2">
        <v>120</v>
      </c>
      <c r="T3004" s="2" t="s">
        <v>4646</v>
      </c>
      <c r="U3004" s="28" t="str">
        <f>IF(G3004=0,"",_xlfn.MINIFS('PO Details'!$I:$I,'PO Details'!$D:$D,Planning!$B3004,'PO Details'!$L:$L,Planning!$E3004))</f>
        <v/>
      </c>
      <c r="V3004" s="29" t="s">
        <v>4640</v>
      </c>
      <c r="W3004" t="str">
        <f t="shared" si="260"/>
        <v/>
      </c>
      <c r="X3004" s="2">
        <v>120</v>
      </c>
    </row>
    <row r="3005" spans="1:24" x14ac:dyDescent="0.25">
      <c r="A3005" s="11"/>
      <c r="B3005" s="22" t="s">
        <v>1528</v>
      </c>
      <c r="C3005" s="22" t="s">
        <v>205</v>
      </c>
      <c r="D3005" s="22" t="s">
        <v>1529</v>
      </c>
      <c r="E3005" s="31" t="s">
        <v>109</v>
      </c>
      <c r="F3005" s="12">
        <f>SUMIFS('Inventory Details'!$H:$H,'Inventory Details'!$B:$B,$B3005,'Inventory Details'!$E:$E,$E3005)</f>
        <v>0</v>
      </c>
      <c r="G3005" s="12">
        <f>SUMIFS('PO Details'!$H:$H,'PO Details'!$D:$D,Planning!$B3005,'PO Details'!$L:$L,$E3005)</f>
        <v>0</v>
      </c>
      <c r="H3005" s="12">
        <f>SUMIFS('SO Details'!$G:$G,'SO Details'!$D:$D,Planning!$B3005,'SO Details'!$K:$K,$E3005)</f>
        <v>0</v>
      </c>
      <c r="I3005" s="20">
        <f>IF(COUNTIFS($C:$C,B3005)&gt;1,SUMIFS('Sales Hx'!$Q:$Q,'Sales Hx'!$B:$B,_xlfn.XLOOKUP(B3005,C:C,B:B),'Sales Hx'!$D:$D,Planning!$E3005),SUMIFS('Sales Hx'!$Q:$Q,'Sales Hx'!$B:$B,Planning!$B3005,'Sales Hx'!$D:$D,Planning!$E3005))</f>
        <v>0</v>
      </c>
      <c r="J3005" s="16">
        <f>IF(COUNTIFS($C:$C,B3005)&gt;1,SUMIFS('Sales Hx'!$S:$S,'Sales Hx'!$B:$B,_xlfn.XLOOKUP(B3005,C:C,B:B),'Sales Hx'!$D:$D,E3005),SUMIFS('Sales Hx'!$S:$S,'Sales Hx'!$B:$B,$B3005,'Sales Hx'!$D:$D,$E3005))</f>
        <v>0.39473684210526316</v>
      </c>
      <c r="K3005" s="16">
        <f t="shared" si="259"/>
        <v>0</v>
      </c>
      <c r="L3005" s="12">
        <f>IF(M3005&lt;&gt;"",M3005,IF(COUNTIFS($C:$C,B3005)&gt;1,SUMIFS('Sales Hx'!V:V,'Sales Hx'!$B:$B,_xlfn.XLOOKUP(B3005,C:C,B:B),'Sales Hx'!$D:$D,$E3005),SUMIFS('Sales Hx'!V:V,'Sales Hx'!$B:$B,$B3005,'Sales Hx'!$D:$D,$E3005)))</f>
        <v>0</v>
      </c>
      <c r="M3005" s="12">
        <v>0</v>
      </c>
      <c r="N3005" s="15">
        <f t="shared" si="256"/>
        <v>0.39473684210526316</v>
      </c>
      <c r="O3005" s="21">
        <f t="shared" si="258"/>
        <v>0</v>
      </c>
      <c r="P3005" s="24">
        <v>20.5</v>
      </c>
      <c r="Q3005" s="18">
        <f t="shared" si="257"/>
        <v>0</v>
      </c>
      <c r="R3005" s="2">
        <v>1</v>
      </c>
      <c r="S3005" s="2">
        <v>120</v>
      </c>
      <c r="T3005" s="2" t="s">
        <v>4646</v>
      </c>
      <c r="U3005" s="28" t="str">
        <f>IF(G3005=0,"",_xlfn.MINIFS('PO Details'!$I:$I,'PO Details'!$D:$D,Planning!$B3005,'PO Details'!$L:$L,Planning!$E3005))</f>
        <v/>
      </c>
      <c r="V3005" s="29" t="s">
        <v>4640</v>
      </c>
      <c r="W3005" t="str">
        <f t="shared" si="260"/>
        <v/>
      </c>
      <c r="X3005" s="2">
        <v>120</v>
      </c>
    </row>
    <row r="3006" spans="1:24" x14ac:dyDescent="0.25">
      <c r="A3006" s="11" t="s">
        <v>4619</v>
      </c>
      <c r="B3006" s="22" t="s">
        <v>205</v>
      </c>
      <c r="C3006" s="22"/>
      <c r="D3006" s="22" t="s">
        <v>206</v>
      </c>
      <c r="E3006" s="31" t="s">
        <v>106</v>
      </c>
      <c r="F3006" s="12">
        <f>SUMIFS('Inventory Details'!$H:$H,'Inventory Details'!$B:$B,$B3006,'Inventory Details'!$E:$E,$E3006)</f>
        <v>4</v>
      </c>
      <c r="G3006" s="12">
        <f>SUMIFS('PO Details'!$H:$H,'PO Details'!$D:$D,Planning!$B3006,'PO Details'!$L:$L,$E3006)</f>
        <v>468</v>
      </c>
      <c r="H3006" s="12">
        <f>SUMIFS('SO Details'!$G:$G,'SO Details'!$D:$D,Planning!$B3006,'SO Details'!$K:$K,$E3006)</f>
        <v>4</v>
      </c>
      <c r="I3006" s="20">
        <f>IF(COUNTIFS($C:$C,B3006)&gt;1,SUMIFS('Sales Hx'!$Q:$Q,'Sales Hx'!$B:$B,_xlfn.XLOOKUP(B3006,C:C,B:B),'Sales Hx'!$D:$D,Planning!$E3006),SUMIFS('Sales Hx'!$Q:$Q,'Sales Hx'!$B:$B,Planning!$B3006,'Sales Hx'!$D:$D,Planning!$E3006))</f>
        <v>0</v>
      </c>
      <c r="J3006" s="16">
        <f>IF(COUNTIFS($C:$C,B3006)&gt;1,SUMIFS('Sales Hx'!$S:$S,'Sales Hx'!$B:$B,_xlfn.XLOOKUP(B3006,C:C,B:B),'Sales Hx'!$D:$D,E3006),SUMIFS('Sales Hx'!$S:$S,'Sales Hx'!$B:$B,$B3006,'Sales Hx'!$D:$D,$E3006))</f>
        <v>0</v>
      </c>
      <c r="K3006" s="16">
        <f t="shared" si="259"/>
        <v>0</v>
      </c>
      <c r="L3006" s="12">
        <f>IF(M3006&lt;&gt;"",M3006,IF(COUNTIFS($C:$C,B3006)&gt;1,SUMIFS('Sales Hx'!V:V,'Sales Hx'!$B:$B,_xlfn.XLOOKUP(B3006,C:C,B:B),'Sales Hx'!$D:$D,$E3006),SUMIFS('Sales Hx'!V:V,'Sales Hx'!$B:$B,$B3006,'Sales Hx'!$D:$D,$E3006)))</f>
        <v>0</v>
      </c>
      <c r="M3006" s="12">
        <v>0</v>
      </c>
      <c r="N3006" s="15">
        <f t="shared" si="256"/>
        <v>0</v>
      </c>
      <c r="O3006" s="21">
        <f t="shared" si="258"/>
        <v>0</v>
      </c>
      <c r="P3006" s="24">
        <v>20.5</v>
      </c>
      <c r="Q3006" s="18">
        <f t="shared" si="257"/>
        <v>0</v>
      </c>
      <c r="R3006" s="2">
        <v>1</v>
      </c>
      <c r="S3006" s="2">
        <v>120</v>
      </c>
      <c r="T3006" s="2" t="s">
        <v>4647</v>
      </c>
      <c r="U3006" s="28">
        <f>IF(G3006=0,"",_xlfn.MINIFS('PO Details'!$I:$I,'PO Details'!$D:$D,Planning!$B3006,'PO Details'!$L:$L,Planning!$E3006))</f>
        <v>45442</v>
      </c>
      <c r="V3006" s="29" t="s">
        <v>4641</v>
      </c>
      <c r="W3006" t="str">
        <f t="shared" si="260"/>
        <v/>
      </c>
      <c r="X3006" s="2">
        <v>120</v>
      </c>
    </row>
    <row r="3007" spans="1:24" x14ac:dyDescent="0.25">
      <c r="A3007" s="11" t="s">
        <v>4619</v>
      </c>
      <c r="B3007" s="22" t="s">
        <v>205</v>
      </c>
      <c r="C3007" s="22"/>
      <c r="D3007" s="22" t="s">
        <v>206</v>
      </c>
      <c r="E3007" s="31" t="s">
        <v>119</v>
      </c>
      <c r="F3007" s="12">
        <f>SUMIFS('Inventory Details'!$H:$H,'Inventory Details'!$B:$B,$B3007,'Inventory Details'!$E:$E,$E3007)</f>
        <v>0</v>
      </c>
      <c r="G3007" s="12">
        <f>SUMIFS('PO Details'!$H:$H,'PO Details'!$D:$D,Planning!$B3007,'PO Details'!$L:$L,$E3007)</f>
        <v>47</v>
      </c>
      <c r="H3007" s="12">
        <f>SUMIFS('SO Details'!$G:$G,'SO Details'!$D:$D,Planning!$B3007,'SO Details'!$K:$K,$E3007)</f>
        <v>0</v>
      </c>
      <c r="I3007" s="20">
        <f>IF(COUNTIFS($C:$C,B3007)&gt;1,SUMIFS('Sales Hx'!$Q:$Q,'Sales Hx'!$B:$B,_xlfn.XLOOKUP(B3007,C:C,B:B),'Sales Hx'!$D:$D,Planning!$E3007),SUMIFS('Sales Hx'!$Q:$Q,'Sales Hx'!$B:$B,Planning!$B3007,'Sales Hx'!$D:$D,Planning!$E3007))</f>
        <v>0</v>
      </c>
      <c r="J3007" s="16">
        <f>IF(COUNTIFS($C:$C,B3007)&gt;1,SUMIFS('Sales Hx'!$S:$S,'Sales Hx'!$B:$B,_xlfn.XLOOKUP(B3007,C:C,B:B),'Sales Hx'!$D:$D,E3007),SUMIFS('Sales Hx'!$S:$S,'Sales Hx'!$B:$B,$B3007,'Sales Hx'!$D:$D,$E3007))</f>
        <v>0</v>
      </c>
      <c r="K3007" s="16">
        <f t="shared" si="259"/>
        <v>0</v>
      </c>
      <c r="L3007" s="12">
        <f>IF(M3007&lt;&gt;"",M3007,IF(COUNTIFS($C:$C,B3007)&gt;1,SUMIFS('Sales Hx'!V:V,'Sales Hx'!$B:$B,_xlfn.XLOOKUP(B3007,C:C,B:B),'Sales Hx'!$D:$D,$E3007),SUMIFS('Sales Hx'!V:V,'Sales Hx'!$B:$B,$B3007,'Sales Hx'!$D:$D,$E3007)))</f>
        <v>0</v>
      </c>
      <c r="M3007" s="12">
        <v>0</v>
      </c>
      <c r="N3007" s="15">
        <f t="shared" ref="N3007:N3070" si="261">IFERROR(_xlfn.IFNA(J3007*R3007+L3007,"No Sales Hx"),"No Sales HX")</f>
        <v>0</v>
      </c>
      <c r="O3007" s="21">
        <f t="shared" si="258"/>
        <v>0</v>
      </c>
      <c r="P3007" s="24">
        <v>20.5</v>
      </c>
      <c r="Q3007" s="18">
        <f t="shared" ref="Q3007:Q3070" si="262">IFERROR(P3007*O3007,0)</f>
        <v>0</v>
      </c>
      <c r="R3007" s="2">
        <v>1</v>
      </c>
      <c r="S3007" s="2">
        <v>120</v>
      </c>
      <c r="T3007" s="2" t="s">
        <v>4647</v>
      </c>
      <c r="U3007" s="28">
        <f>IF(G3007=0,"",_xlfn.MINIFS('PO Details'!$I:$I,'PO Details'!$D:$D,Planning!$B3007,'PO Details'!$L:$L,Planning!$E3007))</f>
        <v>45443</v>
      </c>
      <c r="V3007" s="29" t="s">
        <v>4641</v>
      </c>
      <c r="W3007" t="str">
        <f t="shared" si="260"/>
        <v/>
      </c>
      <c r="X3007" s="2">
        <v>120</v>
      </c>
    </row>
    <row r="3008" spans="1:24" x14ac:dyDescent="0.25">
      <c r="A3008" s="11" t="s">
        <v>4619</v>
      </c>
      <c r="B3008" s="22" t="s">
        <v>205</v>
      </c>
      <c r="C3008" s="22"/>
      <c r="D3008" s="22" t="s">
        <v>206</v>
      </c>
      <c r="E3008" s="31" t="s">
        <v>820</v>
      </c>
      <c r="F3008" s="12">
        <f>SUMIFS('Inventory Details'!$H:$H,'Inventory Details'!$B:$B,$B3008,'Inventory Details'!$E:$E,$E3008)</f>
        <v>0</v>
      </c>
      <c r="G3008" s="12">
        <f>SUMIFS('PO Details'!$H:$H,'PO Details'!$D:$D,Planning!$B3008,'PO Details'!$L:$L,$E3008)</f>
        <v>38</v>
      </c>
      <c r="H3008" s="12">
        <f>SUMIFS('SO Details'!$G:$G,'SO Details'!$D:$D,Planning!$B3008,'SO Details'!$K:$K,$E3008)</f>
        <v>2</v>
      </c>
      <c r="I3008" s="20">
        <f>IF(COUNTIFS($C:$C,B3008)&gt;1,SUMIFS('Sales Hx'!$Q:$Q,'Sales Hx'!$B:$B,_xlfn.XLOOKUP(B3008,C:C,B:B),'Sales Hx'!$D:$D,Planning!$E3008),SUMIFS('Sales Hx'!$Q:$Q,'Sales Hx'!$B:$B,Planning!$B3008,'Sales Hx'!$D:$D,Planning!$E3008))</f>
        <v>0</v>
      </c>
      <c r="J3008" s="16">
        <f>IF(COUNTIFS($C:$C,B3008)&gt;1,SUMIFS('Sales Hx'!$S:$S,'Sales Hx'!$B:$B,_xlfn.XLOOKUP(B3008,C:C,B:B),'Sales Hx'!$D:$D,E3008),SUMIFS('Sales Hx'!$S:$S,'Sales Hx'!$B:$B,$B3008,'Sales Hx'!$D:$D,$E3008))</f>
        <v>0</v>
      </c>
      <c r="K3008" s="16">
        <f t="shared" si="259"/>
        <v>0</v>
      </c>
      <c r="L3008" s="12">
        <f>IF(M3008&lt;&gt;"",M3008,IF(COUNTIFS($C:$C,B3008)&gt;1,SUMIFS('Sales Hx'!V:V,'Sales Hx'!$B:$B,_xlfn.XLOOKUP(B3008,C:C,B:B),'Sales Hx'!$D:$D,$E3008),SUMIFS('Sales Hx'!V:V,'Sales Hx'!$B:$B,$B3008,'Sales Hx'!$D:$D,$E3008)))</f>
        <v>0</v>
      </c>
      <c r="M3008" s="12">
        <v>0</v>
      </c>
      <c r="N3008" s="15">
        <f t="shared" si="261"/>
        <v>0</v>
      </c>
      <c r="O3008" s="21">
        <f t="shared" si="258"/>
        <v>0</v>
      </c>
      <c r="P3008" s="24">
        <v>20.5</v>
      </c>
      <c r="Q3008" s="18">
        <f t="shared" si="262"/>
        <v>0</v>
      </c>
      <c r="R3008" s="2">
        <v>1</v>
      </c>
      <c r="S3008" s="2">
        <v>120</v>
      </c>
      <c r="T3008" s="2" t="s">
        <v>4647</v>
      </c>
      <c r="U3008" s="28">
        <f>IF(G3008=0,"",_xlfn.MINIFS('PO Details'!$I:$I,'PO Details'!$D:$D,Planning!$B3008,'PO Details'!$L:$L,Planning!$E3008))</f>
        <v>45474</v>
      </c>
      <c r="V3008" s="29" t="s">
        <v>4641</v>
      </c>
      <c r="W3008" t="str">
        <f t="shared" si="260"/>
        <v/>
      </c>
      <c r="X3008" s="2">
        <v>120</v>
      </c>
    </row>
    <row r="3009" spans="1:24" x14ac:dyDescent="0.25">
      <c r="A3009" s="11" t="s">
        <v>4619</v>
      </c>
      <c r="B3009" s="22" t="s">
        <v>205</v>
      </c>
      <c r="C3009" s="22"/>
      <c r="D3009" s="22" t="s">
        <v>206</v>
      </c>
      <c r="E3009" s="31" t="s">
        <v>113</v>
      </c>
      <c r="F3009" s="12">
        <f>SUMIFS('Inventory Details'!$H:$H,'Inventory Details'!$B:$B,$B3009,'Inventory Details'!$E:$E,$E3009)</f>
        <v>81</v>
      </c>
      <c r="G3009" s="12">
        <f>SUMIFS('PO Details'!$H:$H,'PO Details'!$D:$D,Planning!$B3009,'PO Details'!$L:$L,$E3009)</f>
        <v>113</v>
      </c>
      <c r="H3009" s="12">
        <f>SUMIFS('SO Details'!$G:$G,'SO Details'!$D:$D,Planning!$B3009,'SO Details'!$K:$K,$E3009)</f>
        <v>3</v>
      </c>
      <c r="I3009" s="20">
        <f>IF(COUNTIFS($C:$C,B3009)&gt;1,SUMIFS('Sales Hx'!$Q:$Q,'Sales Hx'!$B:$B,_xlfn.XLOOKUP(B3009,C:C,B:B),'Sales Hx'!$D:$D,Planning!$E3009),SUMIFS('Sales Hx'!$Q:$Q,'Sales Hx'!$B:$B,Planning!$B3009,'Sales Hx'!$D:$D,Planning!$E3009))</f>
        <v>0</v>
      </c>
      <c r="J3009" s="16">
        <f>IF(COUNTIFS($C:$C,B3009)&gt;1,SUMIFS('Sales Hx'!$S:$S,'Sales Hx'!$B:$B,_xlfn.XLOOKUP(B3009,C:C,B:B),'Sales Hx'!$D:$D,E3009),SUMIFS('Sales Hx'!$S:$S,'Sales Hx'!$B:$B,$B3009,'Sales Hx'!$D:$D,$E3009))</f>
        <v>0.16447368421052633</v>
      </c>
      <c r="K3009" s="16">
        <f t="shared" si="259"/>
        <v>0</v>
      </c>
      <c r="L3009" s="12">
        <f>IF(M3009&lt;&gt;"",M3009,IF(COUNTIFS($C:$C,B3009)&gt;1,SUMIFS('Sales Hx'!V:V,'Sales Hx'!$B:$B,_xlfn.XLOOKUP(B3009,C:C,B:B),'Sales Hx'!$D:$D,$E3009),SUMIFS('Sales Hx'!V:V,'Sales Hx'!$B:$B,$B3009,'Sales Hx'!$D:$D,$E3009)))</f>
        <v>0</v>
      </c>
      <c r="M3009" s="12">
        <v>0</v>
      </c>
      <c r="N3009" s="15">
        <f t="shared" si="261"/>
        <v>0.16447368421052633</v>
      </c>
      <c r="O3009" s="21">
        <f t="shared" si="258"/>
        <v>0</v>
      </c>
      <c r="P3009" s="24">
        <v>20.5</v>
      </c>
      <c r="Q3009" s="18">
        <f t="shared" si="262"/>
        <v>0</v>
      </c>
      <c r="R3009" s="2">
        <v>1</v>
      </c>
      <c r="S3009" s="2">
        <v>120</v>
      </c>
      <c r="T3009" s="2" t="s">
        <v>4647</v>
      </c>
      <c r="U3009" s="28">
        <f>IF(G3009=0,"",_xlfn.MINIFS('PO Details'!$I:$I,'PO Details'!$D:$D,Planning!$B3009,'PO Details'!$L:$L,Planning!$E3009))</f>
        <v>45474</v>
      </c>
      <c r="V3009" s="29" t="s">
        <v>4641</v>
      </c>
      <c r="W3009" t="str">
        <f t="shared" si="260"/>
        <v/>
      </c>
      <c r="X3009" s="2">
        <v>120</v>
      </c>
    </row>
    <row r="3010" spans="1:24" x14ac:dyDescent="0.25">
      <c r="A3010" s="11" t="s">
        <v>4619</v>
      </c>
      <c r="B3010" s="22" t="s">
        <v>205</v>
      </c>
      <c r="C3010" s="22"/>
      <c r="D3010" s="22" t="s">
        <v>206</v>
      </c>
      <c r="E3010" s="31" t="s">
        <v>4746</v>
      </c>
      <c r="F3010" s="12">
        <f>SUMIFS('Inventory Details'!$H:$H,'Inventory Details'!$B:$B,$B3010,'Inventory Details'!$E:$E,$E3010)</f>
        <v>426</v>
      </c>
      <c r="G3010" s="12">
        <f>SUMIFS('PO Details'!$H:$H,'PO Details'!$D:$D,Planning!$B3010,'PO Details'!$L:$L,$E3010)</f>
        <v>405</v>
      </c>
      <c r="H3010" s="12">
        <f>SUMIFS('SO Details'!$G:$G,'SO Details'!$D:$D,Planning!$B3010,'SO Details'!$K:$K,$E3010)</f>
        <v>8</v>
      </c>
      <c r="I3010" s="20">
        <f>IF(COUNTIFS($C:$C,B3010)&gt;1,SUMIFS('Sales Hx'!$Q:$Q,'Sales Hx'!$B:$B,_xlfn.XLOOKUP(B3010,C:C,B:B),'Sales Hx'!$D:$D,Planning!$E3010),SUMIFS('Sales Hx'!$Q:$Q,'Sales Hx'!$B:$B,Planning!$B3010,'Sales Hx'!$D:$D,Planning!$E3010))</f>
        <v>1.4</v>
      </c>
      <c r="J3010" s="16">
        <f>IF(COUNTIFS($C:$C,B3010)&gt;1,SUMIFS('Sales Hx'!$S:$S,'Sales Hx'!$B:$B,_xlfn.XLOOKUP(B3010,C:C,B:B),'Sales Hx'!$D:$D,E3010),SUMIFS('Sales Hx'!$S:$S,'Sales Hx'!$B:$B,$B3010,'Sales Hx'!$D:$D,$E3010))</f>
        <v>0.37105263157894736</v>
      </c>
      <c r="K3010" s="16">
        <f t="shared" si="259"/>
        <v>593.57142857142856</v>
      </c>
      <c r="L3010" s="12">
        <f>IF(M3010&lt;&gt;"",M3010,IF(COUNTIFS($C:$C,B3010)&gt;1,SUMIFS('Sales Hx'!V:V,'Sales Hx'!$B:$B,_xlfn.XLOOKUP(B3010,C:C,B:B),'Sales Hx'!$D:$D,$E3010),SUMIFS('Sales Hx'!V:V,'Sales Hx'!$B:$B,$B3010,'Sales Hx'!$D:$D,$E3010)))</f>
        <v>0</v>
      </c>
      <c r="M3010" s="12">
        <v>0</v>
      </c>
      <c r="N3010" s="15">
        <f t="shared" si="261"/>
        <v>0.37105263157894736</v>
      </c>
      <c r="O3010" s="21">
        <f t="shared" ref="O3010:O3073" si="263">MROUND(ROUND(IFERROR(IF(C3010&lt;&gt;"",0,IF(T3010="DC'd",0,IF(AND(J3010=0,F3010+G3010&lt;H3010),H3010-F3010+G3010,IF(F3010+G3010&lt;N3010,N3010+MAX((IF(J3010*R3010&gt;F3010,F3010,J3010*R3010))+J3010*S3010-F3010-G3010+H3010,0))))),0),0),1)</f>
        <v>0</v>
      </c>
      <c r="P3010" s="24">
        <v>20.5</v>
      </c>
      <c r="Q3010" s="18">
        <f t="shared" si="262"/>
        <v>0</v>
      </c>
      <c r="R3010" s="2">
        <v>1</v>
      </c>
      <c r="S3010" s="2">
        <v>120</v>
      </c>
      <c r="T3010" s="2" t="s">
        <v>4647</v>
      </c>
      <c r="U3010" s="28">
        <f>IF(G3010=0,"",_xlfn.MINIFS('PO Details'!$I:$I,'PO Details'!$D:$D,Planning!$B3010,'PO Details'!$L:$L,Planning!$E3010))</f>
        <v>45453</v>
      </c>
      <c r="V3010" s="29" t="s">
        <v>4641</v>
      </c>
      <c r="W3010" t="str">
        <f t="shared" si="260"/>
        <v>Max</v>
      </c>
      <c r="X3010" s="2">
        <v>120</v>
      </c>
    </row>
    <row r="3011" spans="1:24" x14ac:dyDescent="0.25">
      <c r="A3011" s="11" t="s">
        <v>4619</v>
      </c>
      <c r="B3011" s="22" t="s">
        <v>205</v>
      </c>
      <c r="C3011" s="22"/>
      <c r="D3011" s="22" t="s">
        <v>206</v>
      </c>
      <c r="E3011" s="31" t="s">
        <v>109</v>
      </c>
      <c r="F3011" s="12">
        <f>SUMIFS('Inventory Details'!$H:$H,'Inventory Details'!$B:$B,$B3011,'Inventory Details'!$E:$E,$E3011)</f>
        <v>0</v>
      </c>
      <c r="G3011" s="12">
        <f>SUMIFS('PO Details'!$H:$H,'PO Details'!$D:$D,Planning!$B3011,'PO Details'!$L:$L,$E3011)</f>
        <v>120</v>
      </c>
      <c r="H3011" s="12">
        <f>SUMIFS('SO Details'!$G:$G,'SO Details'!$D:$D,Planning!$B3011,'SO Details'!$K:$K,$E3011)</f>
        <v>0</v>
      </c>
      <c r="I3011" s="20">
        <f>IF(COUNTIFS($C:$C,B3011)&gt;1,SUMIFS('Sales Hx'!$Q:$Q,'Sales Hx'!$B:$B,_xlfn.XLOOKUP(B3011,C:C,B:B),'Sales Hx'!$D:$D,Planning!$E3011),SUMIFS('Sales Hx'!$Q:$Q,'Sales Hx'!$B:$B,Planning!$B3011,'Sales Hx'!$D:$D,Planning!$E3011))</f>
        <v>0</v>
      </c>
      <c r="J3011" s="16">
        <f>IF(COUNTIFS($C:$C,B3011)&gt;1,SUMIFS('Sales Hx'!$S:$S,'Sales Hx'!$B:$B,_xlfn.XLOOKUP(B3011,C:C,B:B),'Sales Hx'!$D:$D,E3011),SUMIFS('Sales Hx'!$S:$S,'Sales Hx'!$B:$B,$B3011,'Sales Hx'!$D:$D,$E3011))</f>
        <v>0.39473684210526316</v>
      </c>
      <c r="K3011" s="16">
        <f t="shared" si="259"/>
        <v>0</v>
      </c>
      <c r="L3011" s="12">
        <f>IF(M3011&lt;&gt;"",M3011,IF(COUNTIFS($C:$C,B3011)&gt;1,SUMIFS('Sales Hx'!V:V,'Sales Hx'!$B:$B,_xlfn.XLOOKUP(B3011,C:C,B:B),'Sales Hx'!$D:$D,$E3011),SUMIFS('Sales Hx'!V:V,'Sales Hx'!$B:$B,$B3011,'Sales Hx'!$D:$D,$E3011)))</f>
        <v>0</v>
      </c>
      <c r="M3011" s="12">
        <v>0</v>
      </c>
      <c r="N3011" s="15">
        <f t="shared" si="261"/>
        <v>0.39473684210526316</v>
      </c>
      <c r="O3011" s="21">
        <f t="shared" si="263"/>
        <v>0</v>
      </c>
      <c r="P3011" s="24">
        <v>20.5</v>
      </c>
      <c r="Q3011" s="18">
        <f t="shared" si="262"/>
        <v>0</v>
      </c>
      <c r="R3011" s="2">
        <v>1</v>
      </c>
      <c r="S3011" s="2">
        <v>120</v>
      </c>
      <c r="T3011" s="2" t="s">
        <v>4647</v>
      </c>
      <c r="U3011" s="28">
        <f>IF(G3011=0,"",_xlfn.MINIFS('PO Details'!$I:$I,'PO Details'!$D:$D,Planning!$B3011,'PO Details'!$L:$L,Planning!$E3011))</f>
        <v>45442</v>
      </c>
      <c r="V3011" s="29" t="s">
        <v>4641</v>
      </c>
      <c r="W3011" t="str">
        <f t="shared" si="260"/>
        <v/>
      </c>
      <c r="X3011" s="2">
        <v>120</v>
      </c>
    </row>
    <row r="3012" spans="1:24" x14ac:dyDescent="0.25">
      <c r="A3012" s="11" t="s">
        <v>4619</v>
      </c>
      <c r="B3012" s="22" t="s">
        <v>205</v>
      </c>
      <c r="C3012" s="22"/>
      <c r="D3012" s="22" t="s">
        <v>206</v>
      </c>
      <c r="E3012" s="31" t="s">
        <v>752</v>
      </c>
      <c r="F3012" s="12">
        <f>SUMIFS('Inventory Details'!$H:$H,'Inventory Details'!$B:$B,$B3012,'Inventory Details'!$E:$E,$E3012)</f>
        <v>1</v>
      </c>
      <c r="G3012" s="12">
        <f>SUMIFS('PO Details'!$H:$H,'PO Details'!$D:$D,Planning!$B3012,'PO Details'!$L:$L,$E3012)</f>
        <v>0</v>
      </c>
      <c r="H3012" s="12">
        <f>SUMIFS('SO Details'!$G:$G,'SO Details'!$D:$D,Planning!$B3012,'SO Details'!$K:$K,$E3012)</f>
        <v>0</v>
      </c>
      <c r="I3012" s="20">
        <f>IF(COUNTIFS($C:$C,B3012)&gt;1,SUMIFS('Sales Hx'!$Q:$Q,'Sales Hx'!$B:$B,_xlfn.XLOOKUP(B3012,C:C,B:B),'Sales Hx'!$D:$D,Planning!$E3012),SUMIFS('Sales Hx'!$Q:$Q,'Sales Hx'!$B:$B,Planning!$B3012,'Sales Hx'!$D:$D,Planning!$E3012))</f>
        <v>0</v>
      </c>
      <c r="J3012" s="16">
        <f>IF(COUNTIFS($C:$C,B3012)&gt;1,SUMIFS('Sales Hx'!$S:$S,'Sales Hx'!$B:$B,_xlfn.XLOOKUP(B3012,C:C,B:B),'Sales Hx'!$D:$D,E3012),SUMIFS('Sales Hx'!$S:$S,'Sales Hx'!$B:$B,$B3012,'Sales Hx'!$D:$D,$E3012))</f>
        <v>0</v>
      </c>
      <c r="K3012" s="16">
        <f t="shared" si="259"/>
        <v>0</v>
      </c>
      <c r="L3012" s="12">
        <f>IF(M3012&lt;&gt;"",M3012,IF(COUNTIFS($C:$C,B3012)&gt;1,SUMIFS('Sales Hx'!V:V,'Sales Hx'!$B:$B,_xlfn.XLOOKUP(B3012,C:C,B:B),'Sales Hx'!$D:$D,$E3012),SUMIFS('Sales Hx'!V:V,'Sales Hx'!$B:$B,$B3012,'Sales Hx'!$D:$D,$E3012)))</f>
        <v>0</v>
      </c>
      <c r="M3012" s="12">
        <v>0</v>
      </c>
      <c r="N3012" s="15">
        <f t="shared" si="261"/>
        <v>0</v>
      </c>
      <c r="O3012" s="21">
        <f t="shared" si="263"/>
        <v>0</v>
      </c>
      <c r="P3012" s="24">
        <v>20.5</v>
      </c>
      <c r="Q3012" s="18">
        <f t="shared" si="262"/>
        <v>0</v>
      </c>
      <c r="R3012" s="2">
        <v>1</v>
      </c>
      <c r="S3012" s="2">
        <v>120</v>
      </c>
      <c r="T3012" s="2" t="s">
        <v>4647</v>
      </c>
      <c r="U3012" s="28" t="str">
        <f>IF(G3012=0,"",_xlfn.MINIFS('PO Details'!$I:$I,'PO Details'!$D:$D,Planning!$B3012,'PO Details'!$L:$L,Planning!$E3012))</f>
        <v/>
      </c>
      <c r="V3012" s="29" t="s">
        <v>4641</v>
      </c>
      <c r="W3012" t="str">
        <f t="shared" si="260"/>
        <v/>
      </c>
      <c r="X3012" s="2">
        <v>120</v>
      </c>
    </row>
    <row r="3013" spans="1:24" x14ac:dyDescent="0.25">
      <c r="A3013" s="11" t="s">
        <v>4619</v>
      </c>
      <c r="B3013" s="22" t="s">
        <v>205</v>
      </c>
      <c r="C3013" s="22"/>
      <c r="D3013" s="22" t="s">
        <v>206</v>
      </c>
      <c r="E3013" s="31" t="s">
        <v>1201</v>
      </c>
      <c r="F3013" s="12">
        <f>SUMIFS('Inventory Details'!$H:$H,'Inventory Details'!$B:$B,$B3013,'Inventory Details'!$E:$E,$E3013)</f>
        <v>0</v>
      </c>
      <c r="G3013" s="12">
        <f>SUMIFS('PO Details'!$H:$H,'PO Details'!$D:$D,Planning!$B3013,'PO Details'!$L:$L,$E3013)</f>
        <v>0</v>
      </c>
      <c r="H3013" s="12">
        <f>SUMIFS('SO Details'!$G:$G,'SO Details'!$D:$D,Planning!$B3013,'SO Details'!$K:$K,$E3013)</f>
        <v>0</v>
      </c>
      <c r="I3013" s="20">
        <f>IF(COUNTIFS($C:$C,B3013)&gt;1,SUMIFS('Sales Hx'!$Q:$Q,'Sales Hx'!$B:$B,_xlfn.XLOOKUP(B3013,C:C,B:B),'Sales Hx'!$D:$D,Planning!$E3013),SUMIFS('Sales Hx'!$Q:$Q,'Sales Hx'!$B:$B,Planning!$B3013,'Sales Hx'!$D:$D,Planning!$E3013))</f>
        <v>0</v>
      </c>
      <c r="J3013" s="16">
        <f>IF(COUNTIFS($C:$C,B3013)&gt;1,SUMIFS('Sales Hx'!$S:$S,'Sales Hx'!$B:$B,_xlfn.XLOOKUP(B3013,C:C,B:B),'Sales Hx'!$D:$D,E3013),SUMIFS('Sales Hx'!$S:$S,'Sales Hx'!$B:$B,$B3013,'Sales Hx'!$D:$D,$E3013))</f>
        <v>0</v>
      </c>
      <c r="K3013" s="16">
        <f t="shared" si="259"/>
        <v>0</v>
      </c>
      <c r="L3013" s="12">
        <f>IF(M3013&lt;&gt;"",M3013,IF(COUNTIFS($C:$C,B3013)&gt;1,SUMIFS('Sales Hx'!V:V,'Sales Hx'!$B:$B,_xlfn.XLOOKUP(B3013,C:C,B:B),'Sales Hx'!$D:$D,$E3013),SUMIFS('Sales Hx'!V:V,'Sales Hx'!$B:$B,$B3013,'Sales Hx'!$D:$D,$E3013)))</f>
        <v>0</v>
      </c>
      <c r="M3013" s="12">
        <v>0</v>
      </c>
      <c r="N3013" s="15">
        <f t="shared" si="261"/>
        <v>0</v>
      </c>
      <c r="O3013" s="21">
        <f t="shared" si="263"/>
        <v>0</v>
      </c>
      <c r="P3013" s="24">
        <v>20.5</v>
      </c>
      <c r="Q3013" s="18">
        <f t="shared" si="262"/>
        <v>0</v>
      </c>
      <c r="R3013" s="2">
        <v>1</v>
      </c>
      <c r="S3013" s="2">
        <v>120</v>
      </c>
      <c r="T3013" s="2" t="s">
        <v>4647</v>
      </c>
      <c r="U3013" s="28" t="str">
        <f>IF(G3013=0,"",_xlfn.MINIFS('PO Details'!$I:$I,'PO Details'!$D:$D,Planning!$B3013,'PO Details'!$L:$L,Planning!$E3013))</f>
        <v/>
      </c>
      <c r="V3013" s="29" t="s">
        <v>4641</v>
      </c>
      <c r="W3013" t="str">
        <f t="shared" si="260"/>
        <v/>
      </c>
      <c r="X3013" s="2">
        <v>120</v>
      </c>
    </row>
    <row r="3014" spans="1:24" x14ac:dyDescent="0.25">
      <c r="A3014" s="11" t="s">
        <v>4619</v>
      </c>
      <c r="B3014" s="22" t="s">
        <v>205</v>
      </c>
      <c r="C3014" s="22"/>
      <c r="D3014" s="22" t="s">
        <v>206</v>
      </c>
      <c r="E3014" s="31" t="s">
        <v>108</v>
      </c>
      <c r="F3014" s="12">
        <f>SUMIFS('Inventory Details'!$H:$H,'Inventory Details'!$B:$B,$B3014,'Inventory Details'!$E:$E,$E3014)</f>
        <v>13</v>
      </c>
      <c r="G3014" s="12">
        <f>SUMIFS('PO Details'!$H:$H,'PO Details'!$D:$D,Planning!$B3014,'PO Details'!$L:$L,$E3014)</f>
        <v>0</v>
      </c>
      <c r="H3014" s="12">
        <f>SUMIFS('SO Details'!$G:$G,'SO Details'!$D:$D,Planning!$B3014,'SO Details'!$K:$K,$E3014)</f>
        <v>0</v>
      </c>
      <c r="I3014" s="20">
        <f>IF(COUNTIFS($C:$C,B3014)&gt;1,SUMIFS('Sales Hx'!$Q:$Q,'Sales Hx'!$B:$B,_xlfn.XLOOKUP(B3014,C:C,B:B),'Sales Hx'!$D:$D,Planning!$E3014),SUMIFS('Sales Hx'!$Q:$Q,'Sales Hx'!$B:$B,Planning!$B3014,'Sales Hx'!$D:$D,Planning!$E3014))</f>
        <v>0</v>
      </c>
      <c r="J3014" s="16">
        <f>IF(COUNTIFS($C:$C,B3014)&gt;1,SUMIFS('Sales Hx'!$S:$S,'Sales Hx'!$B:$B,_xlfn.XLOOKUP(B3014,C:C,B:B),'Sales Hx'!$D:$D,E3014),SUMIFS('Sales Hx'!$S:$S,'Sales Hx'!$B:$B,$B3014,'Sales Hx'!$D:$D,$E3014))</f>
        <v>0</v>
      </c>
      <c r="K3014" s="16">
        <f t="shared" si="259"/>
        <v>0</v>
      </c>
      <c r="L3014" s="12">
        <f>IF(M3014&lt;&gt;"",M3014,IF(COUNTIFS($C:$C,B3014)&gt;1,SUMIFS('Sales Hx'!V:V,'Sales Hx'!$B:$B,_xlfn.XLOOKUP(B3014,C:C,B:B),'Sales Hx'!$D:$D,$E3014),SUMIFS('Sales Hx'!V:V,'Sales Hx'!$B:$B,$B3014,'Sales Hx'!$D:$D,$E3014)))</f>
        <v>0</v>
      </c>
      <c r="M3014" s="12">
        <v>0</v>
      </c>
      <c r="N3014" s="15">
        <f t="shared" si="261"/>
        <v>0</v>
      </c>
      <c r="O3014" s="21">
        <f t="shared" si="263"/>
        <v>0</v>
      </c>
      <c r="P3014" s="24">
        <v>20.5</v>
      </c>
      <c r="Q3014" s="18">
        <f t="shared" si="262"/>
        <v>0</v>
      </c>
      <c r="R3014" s="2">
        <v>1</v>
      </c>
      <c r="S3014" s="2">
        <v>120</v>
      </c>
      <c r="T3014" s="2" t="s">
        <v>4647</v>
      </c>
      <c r="U3014" s="28" t="str">
        <f>IF(G3014=0,"",_xlfn.MINIFS('PO Details'!$I:$I,'PO Details'!$D:$D,Planning!$B3014,'PO Details'!$L:$L,Planning!$E3014))</f>
        <v/>
      </c>
      <c r="V3014" s="29" t="s">
        <v>4641</v>
      </c>
      <c r="W3014" t="str">
        <f t="shared" si="260"/>
        <v/>
      </c>
      <c r="X3014" s="2">
        <v>120</v>
      </c>
    </row>
    <row r="3015" spans="1:24" x14ac:dyDescent="0.25">
      <c r="A3015" s="11" t="s">
        <v>4619</v>
      </c>
      <c r="B3015" s="22" t="s">
        <v>205</v>
      </c>
      <c r="C3015" s="22"/>
      <c r="D3015" s="22" t="s">
        <v>206</v>
      </c>
      <c r="E3015" s="31" t="s">
        <v>861</v>
      </c>
      <c r="F3015" s="12">
        <f>SUMIFS('Inventory Details'!$H:$H,'Inventory Details'!$B:$B,$B3015,'Inventory Details'!$E:$E,$E3015)</f>
        <v>1</v>
      </c>
      <c r="G3015" s="12">
        <f>SUMIFS('PO Details'!$H:$H,'PO Details'!$D:$D,Planning!$B3015,'PO Details'!$L:$L,$E3015)</f>
        <v>0</v>
      </c>
      <c r="H3015" s="12">
        <f>SUMIFS('SO Details'!$G:$G,'SO Details'!$D:$D,Planning!$B3015,'SO Details'!$K:$K,$E3015)</f>
        <v>1</v>
      </c>
      <c r="I3015" s="20">
        <f>IF(COUNTIFS($C:$C,B3015)&gt;1,SUMIFS('Sales Hx'!$Q:$Q,'Sales Hx'!$B:$B,_xlfn.XLOOKUP(B3015,C:C,B:B),'Sales Hx'!$D:$D,Planning!$E3015),SUMIFS('Sales Hx'!$Q:$Q,'Sales Hx'!$B:$B,Planning!$B3015,'Sales Hx'!$D:$D,Planning!$E3015))</f>
        <v>0</v>
      </c>
      <c r="J3015" s="16">
        <f>IF(COUNTIFS($C:$C,B3015)&gt;1,SUMIFS('Sales Hx'!$S:$S,'Sales Hx'!$B:$B,_xlfn.XLOOKUP(B3015,C:C,B:B),'Sales Hx'!$D:$D,E3015),SUMIFS('Sales Hx'!$S:$S,'Sales Hx'!$B:$B,$B3015,'Sales Hx'!$D:$D,$E3015))</f>
        <v>0</v>
      </c>
      <c r="K3015" s="16">
        <f t="shared" si="259"/>
        <v>0</v>
      </c>
      <c r="L3015" s="12">
        <f>IF(M3015&lt;&gt;"",M3015,IF(COUNTIFS($C:$C,B3015)&gt;1,SUMIFS('Sales Hx'!V:V,'Sales Hx'!$B:$B,_xlfn.XLOOKUP(B3015,C:C,B:B),'Sales Hx'!$D:$D,$E3015),SUMIFS('Sales Hx'!V:V,'Sales Hx'!$B:$B,$B3015,'Sales Hx'!$D:$D,$E3015)))</f>
        <v>0</v>
      </c>
      <c r="M3015" s="12">
        <v>0</v>
      </c>
      <c r="N3015" s="15">
        <f t="shared" si="261"/>
        <v>0</v>
      </c>
      <c r="O3015" s="21">
        <f t="shared" si="263"/>
        <v>0</v>
      </c>
      <c r="P3015" s="24">
        <v>20.5</v>
      </c>
      <c r="Q3015" s="18">
        <f t="shared" si="262"/>
        <v>0</v>
      </c>
      <c r="R3015" s="2">
        <v>1</v>
      </c>
      <c r="S3015" s="2">
        <v>120</v>
      </c>
      <c r="T3015" s="2" t="s">
        <v>4647</v>
      </c>
      <c r="U3015" s="28" t="str">
        <f>IF(G3015=0,"",_xlfn.MINIFS('PO Details'!$I:$I,'PO Details'!$D:$D,Planning!$B3015,'PO Details'!$L:$L,Planning!$E3015))</f>
        <v/>
      </c>
      <c r="V3015" s="29" t="s">
        <v>4641</v>
      </c>
      <c r="W3015" t="str">
        <f t="shared" si="260"/>
        <v/>
      </c>
      <c r="X3015" s="2">
        <v>120</v>
      </c>
    </row>
    <row r="3016" spans="1:24" x14ac:dyDescent="0.25">
      <c r="A3016" s="11" t="s">
        <v>4619</v>
      </c>
      <c r="B3016" s="22" t="s">
        <v>205</v>
      </c>
      <c r="C3016" s="22"/>
      <c r="D3016" s="22" t="s">
        <v>206</v>
      </c>
      <c r="E3016" s="31" t="s">
        <v>15</v>
      </c>
      <c r="F3016" s="12">
        <f>SUMIFS('Inventory Details'!$H:$H,'Inventory Details'!$B:$B,$B3016,'Inventory Details'!$E:$E,$E3016)</f>
        <v>11</v>
      </c>
      <c r="G3016" s="12">
        <f>SUMIFS('PO Details'!$H:$H,'PO Details'!$D:$D,Planning!$B3016,'PO Details'!$L:$L,$E3016)</f>
        <v>0</v>
      </c>
      <c r="H3016" s="12">
        <f>SUMIFS('SO Details'!$G:$G,'SO Details'!$D:$D,Planning!$B3016,'SO Details'!$K:$K,$E3016)</f>
        <v>0</v>
      </c>
      <c r="I3016" s="20">
        <f>IF(COUNTIFS($C:$C,B3016)&gt;1,SUMIFS('Sales Hx'!$Q:$Q,'Sales Hx'!$B:$B,_xlfn.XLOOKUP(B3016,C:C,B:B),'Sales Hx'!$D:$D,Planning!$E3016),SUMIFS('Sales Hx'!$Q:$Q,'Sales Hx'!$B:$B,Planning!$B3016,'Sales Hx'!$D:$D,Planning!$E3016))</f>
        <v>0</v>
      </c>
      <c r="J3016" s="16">
        <f>IF(COUNTIFS($C:$C,B3016)&gt;1,SUMIFS('Sales Hx'!$S:$S,'Sales Hx'!$B:$B,_xlfn.XLOOKUP(B3016,C:C,B:B),'Sales Hx'!$D:$D,E3016),SUMIFS('Sales Hx'!$S:$S,'Sales Hx'!$B:$B,$B3016,'Sales Hx'!$D:$D,$E3016))</f>
        <v>0.19736842105263158</v>
      </c>
      <c r="K3016" s="16">
        <f t="shared" si="259"/>
        <v>0</v>
      </c>
      <c r="L3016" s="12">
        <f>IF(M3016&lt;&gt;"",M3016,IF(COUNTIFS($C:$C,B3016)&gt;1,SUMIFS('Sales Hx'!V:V,'Sales Hx'!$B:$B,_xlfn.XLOOKUP(B3016,C:C,B:B),'Sales Hx'!$D:$D,$E3016),SUMIFS('Sales Hx'!V:V,'Sales Hx'!$B:$B,$B3016,'Sales Hx'!$D:$D,$E3016)))</f>
        <v>0</v>
      </c>
      <c r="M3016" s="12">
        <v>0</v>
      </c>
      <c r="N3016" s="15">
        <f t="shared" si="261"/>
        <v>0.19736842105263158</v>
      </c>
      <c r="O3016" s="21">
        <f t="shared" si="263"/>
        <v>0</v>
      </c>
      <c r="P3016" s="24">
        <v>20.5</v>
      </c>
      <c r="Q3016" s="18">
        <f t="shared" si="262"/>
        <v>0</v>
      </c>
      <c r="R3016" s="2">
        <v>1</v>
      </c>
      <c r="S3016" s="2">
        <v>120</v>
      </c>
      <c r="T3016" s="2" t="s">
        <v>4647</v>
      </c>
      <c r="U3016" s="28" t="str">
        <f>IF(G3016=0,"",_xlfn.MINIFS('PO Details'!$I:$I,'PO Details'!$D:$D,Planning!$B3016,'PO Details'!$L:$L,Planning!$E3016))</f>
        <v/>
      </c>
      <c r="V3016" s="29" t="s">
        <v>4641</v>
      </c>
      <c r="W3016" t="str">
        <f t="shared" si="260"/>
        <v/>
      </c>
      <c r="X3016" s="2">
        <v>120</v>
      </c>
    </row>
    <row r="3017" spans="1:24" x14ac:dyDescent="0.25">
      <c r="A3017" s="11" t="s">
        <v>4619</v>
      </c>
      <c r="B3017" s="22" t="s">
        <v>205</v>
      </c>
      <c r="C3017" s="22"/>
      <c r="D3017" s="22" t="s">
        <v>206</v>
      </c>
      <c r="E3017" s="31" t="s">
        <v>2214</v>
      </c>
      <c r="F3017" s="12">
        <f>SUMIFS('Inventory Details'!$H:$H,'Inventory Details'!$B:$B,$B3017,'Inventory Details'!$E:$E,$E3017)</f>
        <v>0</v>
      </c>
      <c r="G3017" s="12">
        <f>SUMIFS('PO Details'!$H:$H,'PO Details'!$D:$D,Planning!$B3017,'PO Details'!$L:$L,$E3017)</f>
        <v>0</v>
      </c>
      <c r="H3017" s="12">
        <f>SUMIFS('SO Details'!$G:$G,'SO Details'!$D:$D,Planning!$B3017,'SO Details'!$K:$K,$E3017)</f>
        <v>0</v>
      </c>
      <c r="I3017" s="20">
        <f>IF(COUNTIFS($C:$C,B3017)&gt;1,SUMIFS('Sales Hx'!$Q:$Q,'Sales Hx'!$B:$B,_xlfn.XLOOKUP(B3017,C:C,B:B),'Sales Hx'!$D:$D,Planning!$E3017),SUMIFS('Sales Hx'!$Q:$Q,'Sales Hx'!$B:$B,Planning!$B3017,'Sales Hx'!$D:$D,Planning!$E3017))</f>
        <v>0</v>
      </c>
      <c r="J3017" s="16">
        <f>IF(COUNTIFS($C:$C,B3017)&gt;1,SUMIFS('Sales Hx'!$S:$S,'Sales Hx'!$B:$B,_xlfn.XLOOKUP(B3017,C:C,B:B),'Sales Hx'!$D:$D,E3017),SUMIFS('Sales Hx'!$S:$S,'Sales Hx'!$B:$B,$B3017,'Sales Hx'!$D:$D,$E3017))</f>
        <v>3.2894736842105261E-2</v>
      </c>
      <c r="K3017" s="16">
        <f t="shared" si="259"/>
        <v>0</v>
      </c>
      <c r="L3017" s="12">
        <f>IF(M3017&lt;&gt;"",M3017,IF(COUNTIFS($C:$C,B3017)&gt;1,SUMIFS('Sales Hx'!V:V,'Sales Hx'!$B:$B,_xlfn.XLOOKUP(B3017,C:C,B:B),'Sales Hx'!$D:$D,$E3017),SUMIFS('Sales Hx'!V:V,'Sales Hx'!$B:$B,$B3017,'Sales Hx'!$D:$D,$E3017)))</f>
        <v>0</v>
      </c>
      <c r="M3017" s="12">
        <v>0</v>
      </c>
      <c r="N3017" s="15">
        <f t="shared" si="261"/>
        <v>3.2894736842105261E-2</v>
      </c>
      <c r="O3017" s="21">
        <f t="shared" si="263"/>
        <v>4</v>
      </c>
      <c r="P3017" s="24">
        <v>20.5</v>
      </c>
      <c r="Q3017" s="18">
        <f t="shared" si="262"/>
        <v>82</v>
      </c>
      <c r="R3017" s="2">
        <v>1</v>
      </c>
      <c r="S3017" s="2">
        <v>120</v>
      </c>
      <c r="T3017" s="2" t="s">
        <v>4647</v>
      </c>
      <c r="U3017" s="28" t="str">
        <f>IF(G3017=0,"",_xlfn.MINIFS('PO Details'!$I:$I,'PO Details'!$D:$D,Planning!$B3017,'PO Details'!$L:$L,Planning!$E3017))</f>
        <v/>
      </c>
      <c r="V3017" s="29" t="s">
        <v>4641</v>
      </c>
      <c r="W3017" t="str">
        <f t="shared" si="260"/>
        <v/>
      </c>
      <c r="X3017" s="2">
        <v>120</v>
      </c>
    </row>
    <row r="3018" spans="1:24" x14ac:dyDescent="0.25">
      <c r="A3018" s="11"/>
      <c r="B3018" s="22" t="s">
        <v>2640</v>
      </c>
      <c r="C3018" s="22"/>
      <c r="D3018" s="22"/>
      <c r="E3018" s="31" t="s">
        <v>113</v>
      </c>
      <c r="F3018" s="12">
        <f>SUMIFS('Inventory Details'!$H:$H,'Inventory Details'!$B:$B,$B3018,'Inventory Details'!$E:$E,$E3018)</f>
        <v>0</v>
      </c>
      <c r="G3018" s="12">
        <f>SUMIFS('PO Details'!$H:$H,'PO Details'!$D:$D,Planning!$B3018,'PO Details'!$L:$L,$E3018)</f>
        <v>0</v>
      </c>
      <c r="H3018" s="12">
        <f>SUMIFS('SO Details'!$G:$G,'SO Details'!$D:$D,Planning!$B3018,'SO Details'!$K:$K,$E3018)</f>
        <v>0</v>
      </c>
      <c r="I3018" s="20">
        <f>IF(COUNTIFS($C:$C,B3018)&gt;1,SUMIFS('Sales Hx'!$Q:$Q,'Sales Hx'!$B:$B,_xlfn.XLOOKUP(B3018,C:C,B:B),'Sales Hx'!$D:$D,Planning!$E3018),SUMIFS('Sales Hx'!$Q:$Q,'Sales Hx'!$B:$B,Planning!$B3018,'Sales Hx'!$D:$D,Planning!$E3018))</f>
        <v>2.8</v>
      </c>
      <c r="J3018" s="16">
        <f>IF(COUNTIFS($C:$C,B3018)&gt;1,SUMIFS('Sales Hx'!$S:$S,'Sales Hx'!$B:$B,_xlfn.XLOOKUP(B3018,C:C,B:B),'Sales Hx'!$D:$D,E3018),SUMIFS('Sales Hx'!$S:$S,'Sales Hx'!$B:$B,$B3018,'Sales Hx'!$D:$D,$E3018))</f>
        <v>9.2105263157894732E-2</v>
      </c>
      <c r="K3018" s="16">
        <f t="shared" si="259"/>
        <v>0</v>
      </c>
      <c r="L3018" s="12">
        <f>IF(M3018&lt;&gt;"",M3018,IF(COUNTIFS($C:$C,B3018)&gt;1,SUMIFS('Sales Hx'!V:V,'Sales Hx'!$B:$B,_xlfn.XLOOKUP(B3018,C:C,B:B),'Sales Hx'!$D:$D,$E3018),SUMIFS('Sales Hx'!V:V,'Sales Hx'!$B:$B,$B3018,'Sales Hx'!$D:$D,$E3018)))</f>
        <v>0</v>
      </c>
      <c r="M3018" s="12">
        <v>0</v>
      </c>
      <c r="N3018" s="15">
        <f t="shared" si="261"/>
        <v>9.2105263157894732E-2</v>
      </c>
      <c r="O3018" s="21">
        <f t="shared" si="263"/>
        <v>11</v>
      </c>
      <c r="P3018" s="24">
        <v>0</v>
      </c>
      <c r="Q3018" s="18">
        <f t="shared" si="262"/>
        <v>0</v>
      </c>
      <c r="R3018" s="2">
        <v>1</v>
      </c>
      <c r="S3018" s="2">
        <v>120</v>
      </c>
      <c r="T3018" s="2" t="s">
        <v>4647</v>
      </c>
      <c r="U3018" s="28" t="str">
        <f>IF(G3018=0,"",_xlfn.MINIFS('PO Details'!$I:$I,'PO Details'!$D:$D,Planning!$B3018,'PO Details'!$L:$L,Planning!$E3018))</f>
        <v/>
      </c>
      <c r="V3018" s="29" t="s">
        <v>4640</v>
      </c>
      <c r="W3018" t="str">
        <f t="shared" si="260"/>
        <v>Max</v>
      </c>
      <c r="X3018" s="2">
        <v>120</v>
      </c>
    </row>
    <row r="3019" spans="1:24" x14ac:dyDescent="0.25">
      <c r="A3019" s="11"/>
      <c r="B3019" s="22" t="s">
        <v>5103</v>
      </c>
      <c r="C3019" s="22"/>
      <c r="D3019" s="22" t="s">
        <v>5104</v>
      </c>
      <c r="E3019" s="31" t="s">
        <v>106</v>
      </c>
      <c r="F3019" s="12">
        <f>SUMIFS('Inventory Details'!$H:$H,'Inventory Details'!$B:$B,$B3019,'Inventory Details'!$E:$E,$E3019)</f>
        <v>0</v>
      </c>
      <c r="G3019" s="12">
        <f>SUMIFS('PO Details'!$H:$H,'PO Details'!$D:$D,Planning!$B3019,'PO Details'!$L:$L,$E3019)</f>
        <v>54</v>
      </c>
      <c r="H3019" s="12">
        <f>SUMIFS('SO Details'!$G:$G,'SO Details'!$D:$D,Planning!$B3019,'SO Details'!$K:$K,$E3019)</f>
        <v>0</v>
      </c>
      <c r="I3019" s="20">
        <f>IF(COUNTIFS($C:$C,B3019)&gt;1,SUMIFS('Sales Hx'!$Q:$Q,'Sales Hx'!$B:$B,_xlfn.XLOOKUP(B3019,C:C,B:B),'Sales Hx'!$D:$D,Planning!$E3019),SUMIFS('Sales Hx'!$Q:$Q,'Sales Hx'!$B:$B,Planning!$B3019,'Sales Hx'!$D:$D,Planning!$E3019))</f>
        <v>0</v>
      </c>
      <c r="J3019" s="16">
        <f>IF(COUNTIFS($C:$C,B3019)&gt;1,SUMIFS('Sales Hx'!$S:$S,'Sales Hx'!$B:$B,_xlfn.XLOOKUP(B3019,C:C,B:B),'Sales Hx'!$D:$D,E3019),SUMIFS('Sales Hx'!$S:$S,'Sales Hx'!$B:$B,$B3019,'Sales Hx'!$D:$D,$E3019))</f>
        <v>0</v>
      </c>
      <c r="K3019" s="16">
        <f t="shared" si="259"/>
        <v>0</v>
      </c>
      <c r="L3019" s="12">
        <f>IF(M3019&lt;&gt;"",M3019,IF(COUNTIFS($C:$C,B3019)&gt;1,SUMIFS('Sales Hx'!V:V,'Sales Hx'!$B:$B,_xlfn.XLOOKUP(B3019,C:C,B:B),'Sales Hx'!$D:$D,$E3019),SUMIFS('Sales Hx'!V:V,'Sales Hx'!$B:$B,$B3019,'Sales Hx'!$D:$D,$E3019)))</f>
        <v>0</v>
      </c>
      <c r="M3019" s="12">
        <v>0</v>
      </c>
      <c r="N3019" s="15">
        <f t="shared" si="261"/>
        <v>0</v>
      </c>
      <c r="O3019" s="21">
        <f t="shared" si="263"/>
        <v>0</v>
      </c>
      <c r="P3019" s="24">
        <v>58.6751</v>
      </c>
      <c r="Q3019" s="18">
        <f t="shared" si="262"/>
        <v>0</v>
      </c>
      <c r="R3019" s="2">
        <v>1</v>
      </c>
      <c r="S3019" s="2">
        <v>90</v>
      </c>
      <c r="T3019" s="2" t="s">
        <v>4647</v>
      </c>
      <c r="U3019" s="28">
        <f>IF(G3019=0,"",_xlfn.MINIFS('PO Details'!$I:$I,'PO Details'!$D:$D,Planning!$B3019,'PO Details'!$L:$L,Planning!$E3019))</f>
        <v>45490</v>
      </c>
      <c r="V3019" s="29" t="s">
        <v>4640</v>
      </c>
      <c r="W3019" t="str">
        <f t="shared" si="260"/>
        <v>Max</v>
      </c>
      <c r="X3019" s="2">
        <v>120</v>
      </c>
    </row>
    <row r="3020" spans="1:24" x14ac:dyDescent="0.25">
      <c r="A3020" s="11"/>
      <c r="B3020" s="22" t="s">
        <v>5103</v>
      </c>
      <c r="C3020" s="22"/>
      <c r="D3020" s="22" t="s">
        <v>5104</v>
      </c>
      <c r="E3020" s="31" t="s">
        <v>109</v>
      </c>
      <c r="F3020" s="12">
        <f>SUMIFS('Inventory Details'!$H:$H,'Inventory Details'!$B:$B,$B3020,'Inventory Details'!$E:$E,$E3020)</f>
        <v>0</v>
      </c>
      <c r="G3020" s="12">
        <f>SUMIFS('PO Details'!$H:$H,'PO Details'!$D:$D,Planning!$B3020,'PO Details'!$L:$L,$E3020)</f>
        <v>33</v>
      </c>
      <c r="H3020" s="12">
        <f>SUMIFS('SO Details'!$G:$G,'SO Details'!$D:$D,Planning!$B3020,'SO Details'!$K:$K,$E3020)</f>
        <v>0</v>
      </c>
      <c r="I3020" s="20">
        <f>IF(COUNTIFS($C:$C,B3020)&gt;1,SUMIFS('Sales Hx'!$Q:$Q,'Sales Hx'!$B:$B,_xlfn.XLOOKUP(B3020,C:C,B:B),'Sales Hx'!$D:$D,Planning!$E3020),SUMIFS('Sales Hx'!$Q:$Q,'Sales Hx'!$B:$B,Planning!$B3020,'Sales Hx'!$D:$D,Planning!$E3020))</f>
        <v>0</v>
      </c>
      <c r="J3020" s="16">
        <f>IF(COUNTIFS($C:$C,B3020)&gt;1,SUMIFS('Sales Hx'!$S:$S,'Sales Hx'!$B:$B,_xlfn.XLOOKUP(B3020,C:C,B:B),'Sales Hx'!$D:$D,E3020),SUMIFS('Sales Hx'!$S:$S,'Sales Hx'!$B:$B,$B3020,'Sales Hx'!$D:$D,$E3020))</f>
        <v>0</v>
      </c>
      <c r="K3020" s="16">
        <f t="shared" si="259"/>
        <v>0</v>
      </c>
      <c r="L3020" s="12">
        <f>IF(M3020&lt;&gt;"",M3020,IF(COUNTIFS($C:$C,B3020)&gt;1,SUMIFS('Sales Hx'!V:V,'Sales Hx'!$B:$B,_xlfn.XLOOKUP(B3020,C:C,B:B),'Sales Hx'!$D:$D,$E3020),SUMIFS('Sales Hx'!V:V,'Sales Hx'!$B:$B,$B3020,'Sales Hx'!$D:$D,$E3020)))</f>
        <v>0</v>
      </c>
      <c r="M3020" s="12">
        <v>0</v>
      </c>
      <c r="N3020" s="15">
        <f t="shared" si="261"/>
        <v>0</v>
      </c>
      <c r="O3020" s="21">
        <f t="shared" si="263"/>
        <v>0</v>
      </c>
      <c r="P3020" s="24">
        <v>58.6751</v>
      </c>
      <c r="Q3020" s="18">
        <f t="shared" si="262"/>
        <v>0</v>
      </c>
      <c r="R3020" s="2">
        <v>1</v>
      </c>
      <c r="S3020" s="2">
        <v>90</v>
      </c>
      <c r="T3020" s="2" t="s">
        <v>4647</v>
      </c>
      <c r="U3020" s="28">
        <f>IF(G3020=0,"",_xlfn.MINIFS('PO Details'!$I:$I,'PO Details'!$D:$D,Planning!$B3020,'PO Details'!$L:$L,Planning!$E3020))</f>
        <v>45490</v>
      </c>
      <c r="V3020" s="29" t="s">
        <v>4640</v>
      </c>
      <c r="W3020" t="str">
        <f t="shared" si="260"/>
        <v>Max</v>
      </c>
      <c r="X3020" s="2">
        <v>120</v>
      </c>
    </row>
    <row r="3021" spans="1:24" x14ac:dyDescent="0.25">
      <c r="A3021" s="11"/>
      <c r="B3021" s="22" t="s">
        <v>5103</v>
      </c>
      <c r="C3021" s="22"/>
      <c r="D3021" s="22" t="s">
        <v>5104</v>
      </c>
      <c r="E3021" s="31" t="s">
        <v>113</v>
      </c>
      <c r="F3021" s="12">
        <f>SUMIFS('Inventory Details'!$H:$H,'Inventory Details'!$B:$B,$B3021,'Inventory Details'!$E:$E,$E3021)</f>
        <v>0</v>
      </c>
      <c r="G3021" s="12">
        <f>SUMIFS('PO Details'!$H:$H,'PO Details'!$D:$D,Planning!$B3021,'PO Details'!$L:$L,$E3021)</f>
        <v>33</v>
      </c>
      <c r="H3021" s="12">
        <f>SUMIFS('SO Details'!$G:$G,'SO Details'!$D:$D,Planning!$B3021,'SO Details'!$K:$K,$E3021)</f>
        <v>0</v>
      </c>
      <c r="I3021" s="20">
        <f>IF(COUNTIFS($C:$C,B3021)&gt;1,SUMIFS('Sales Hx'!$Q:$Q,'Sales Hx'!$B:$B,_xlfn.XLOOKUP(B3021,C:C,B:B),'Sales Hx'!$D:$D,Planning!$E3021),SUMIFS('Sales Hx'!$Q:$Q,'Sales Hx'!$B:$B,Planning!$B3021,'Sales Hx'!$D:$D,Planning!$E3021))</f>
        <v>0</v>
      </c>
      <c r="J3021" s="16">
        <f>IF(COUNTIFS($C:$C,B3021)&gt;1,SUMIFS('Sales Hx'!$S:$S,'Sales Hx'!$B:$B,_xlfn.XLOOKUP(B3021,C:C,B:B),'Sales Hx'!$D:$D,E3021),SUMIFS('Sales Hx'!$S:$S,'Sales Hx'!$B:$B,$B3021,'Sales Hx'!$D:$D,$E3021))</f>
        <v>0</v>
      </c>
      <c r="K3021" s="16">
        <f t="shared" si="259"/>
        <v>0</v>
      </c>
      <c r="L3021" s="12">
        <f>IF(M3021&lt;&gt;"",M3021,IF(COUNTIFS($C:$C,B3021)&gt;1,SUMIFS('Sales Hx'!V:V,'Sales Hx'!$B:$B,_xlfn.XLOOKUP(B3021,C:C,B:B),'Sales Hx'!$D:$D,$E3021),SUMIFS('Sales Hx'!V:V,'Sales Hx'!$B:$B,$B3021,'Sales Hx'!$D:$D,$E3021)))</f>
        <v>0</v>
      </c>
      <c r="M3021" s="12">
        <v>0</v>
      </c>
      <c r="N3021" s="15">
        <f t="shared" si="261"/>
        <v>0</v>
      </c>
      <c r="O3021" s="21">
        <f t="shared" si="263"/>
        <v>0</v>
      </c>
      <c r="P3021" s="24">
        <v>58.6751</v>
      </c>
      <c r="Q3021" s="18">
        <f t="shared" si="262"/>
        <v>0</v>
      </c>
      <c r="R3021" s="2">
        <v>1</v>
      </c>
      <c r="S3021" s="2">
        <v>90</v>
      </c>
      <c r="T3021" s="2" t="s">
        <v>4647</v>
      </c>
      <c r="U3021" s="28">
        <f>IF(G3021=0,"",_xlfn.MINIFS('PO Details'!$I:$I,'PO Details'!$D:$D,Planning!$B3021,'PO Details'!$L:$L,Planning!$E3021))</f>
        <v>45490</v>
      </c>
      <c r="V3021" s="29" t="s">
        <v>4640</v>
      </c>
      <c r="W3021" t="str">
        <f t="shared" si="260"/>
        <v>Max</v>
      </c>
      <c r="X3021" s="2">
        <v>120</v>
      </c>
    </row>
    <row r="3022" spans="1:24" x14ac:dyDescent="0.25">
      <c r="A3022" s="11"/>
      <c r="B3022" s="22" t="s">
        <v>5103</v>
      </c>
      <c r="C3022" s="22"/>
      <c r="D3022" s="22" t="s">
        <v>5104</v>
      </c>
      <c r="E3022" s="31" t="s">
        <v>820</v>
      </c>
      <c r="F3022" s="12">
        <f>SUMIFS('Inventory Details'!$H:$H,'Inventory Details'!$B:$B,$B3022,'Inventory Details'!$E:$E,$E3022)</f>
        <v>0</v>
      </c>
      <c r="G3022" s="12">
        <f>SUMIFS('PO Details'!$H:$H,'PO Details'!$D:$D,Planning!$B3022,'PO Details'!$L:$L,$E3022)</f>
        <v>20</v>
      </c>
      <c r="H3022" s="12">
        <f>SUMIFS('SO Details'!$G:$G,'SO Details'!$D:$D,Planning!$B3022,'SO Details'!$K:$K,$E3022)</f>
        <v>0</v>
      </c>
      <c r="I3022" s="20">
        <f>IF(COUNTIFS($C:$C,B3022)&gt;1,SUMIFS('Sales Hx'!$Q:$Q,'Sales Hx'!$B:$B,_xlfn.XLOOKUP(B3022,C:C,B:B),'Sales Hx'!$D:$D,Planning!$E3022),SUMIFS('Sales Hx'!$Q:$Q,'Sales Hx'!$B:$B,Planning!$B3022,'Sales Hx'!$D:$D,Planning!$E3022))</f>
        <v>0</v>
      </c>
      <c r="J3022" s="16">
        <f>IF(COUNTIFS($C:$C,B3022)&gt;1,SUMIFS('Sales Hx'!$S:$S,'Sales Hx'!$B:$B,_xlfn.XLOOKUP(B3022,C:C,B:B),'Sales Hx'!$D:$D,E3022),SUMIFS('Sales Hx'!$S:$S,'Sales Hx'!$B:$B,$B3022,'Sales Hx'!$D:$D,$E3022))</f>
        <v>0</v>
      </c>
      <c r="K3022" s="16">
        <f t="shared" si="259"/>
        <v>0</v>
      </c>
      <c r="L3022" s="12">
        <f>IF(M3022&lt;&gt;"",M3022,IF(COUNTIFS($C:$C,B3022)&gt;1,SUMIFS('Sales Hx'!V:V,'Sales Hx'!$B:$B,_xlfn.XLOOKUP(B3022,C:C,B:B),'Sales Hx'!$D:$D,$E3022),SUMIFS('Sales Hx'!V:V,'Sales Hx'!$B:$B,$B3022,'Sales Hx'!$D:$D,$E3022)))</f>
        <v>0</v>
      </c>
      <c r="M3022" s="12">
        <v>0</v>
      </c>
      <c r="N3022" s="15">
        <f t="shared" si="261"/>
        <v>0</v>
      </c>
      <c r="O3022" s="21">
        <f t="shared" si="263"/>
        <v>0</v>
      </c>
      <c r="P3022" s="24">
        <v>58.6751</v>
      </c>
      <c r="Q3022" s="18">
        <f t="shared" si="262"/>
        <v>0</v>
      </c>
      <c r="R3022" s="2">
        <v>1</v>
      </c>
      <c r="S3022" s="2">
        <v>90</v>
      </c>
      <c r="T3022" s="2" t="s">
        <v>4647</v>
      </c>
      <c r="U3022" s="28">
        <f>IF(G3022=0,"",_xlfn.MINIFS('PO Details'!$I:$I,'PO Details'!$D:$D,Planning!$B3022,'PO Details'!$L:$L,Planning!$E3022))</f>
        <v>45490</v>
      </c>
      <c r="V3022" s="29" t="s">
        <v>4640</v>
      </c>
      <c r="W3022" t="str">
        <f t="shared" si="260"/>
        <v>Max</v>
      </c>
      <c r="X3022" s="2">
        <v>120</v>
      </c>
    </row>
    <row r="3023" spans="1:24" x14ac:dyDescent="0.25">
      <c r="A3023" s="11"/>
      <c r="B3023" s="22" t="s">
        <v>5103</v>
      </c>
      <c r="C3023" s="22"/>
      <c r="D3023" s="22" t="s">
        <v>5104</v>
      </c>
      <c r="E3023" s="31" t="s">
        <v>4746</v>
      </c>
      <c r="F3023" s="12">
        <f>SUMIFS('Inventory Details'!$H:$H,'Inventory Details'!$B:$B,$B3023,'Inventory Details'!$E:$E,$E3023)</f>
        <v>0</v>
      </c>
      <c r="G3023" s="12">
        <f>SUMIFS('PO Details'!$H:$H,'PO Details'!$D:$D,Planning!$B3023,'PO Details'!$L:$L,$E3023)</f>
        <v>60</v>
      </c>
      <c r="H3023" s="12">
        <f>SUMIFS('SO Details'!$G:$G,'SO Details'!$D:$D,Planning!$B3023,'SO Details'!$K:$K,$E3023)</f>
        <v>0</v>
      </c>
      <c r="I3023" s="20">
        <f>IF(COUNTIFS($C:$C,B3023)&gt;1,SUMIFS('Sales Hx'!$Q:$Q,'Sales Hx'!$B:$B,_xlfn.XLOOKUP(B3023,C:C,B:B),'Sales Hx'!$D:$D,Planning!$E3023),SUMIFS('Sales Hx'!$Q:$Q,'Sales Hx'!$B:$B,Planning!$B3023,'Sales Hx'!$D:$D,Planning!$E3023))</f>
        <v>0</v>
      </c>
      <c r="J3023" s="16">
        <f>IF(COUNTIFS($C:$C,B3023)&gt;1,SUMIFS('Sales Hx'!$S:$S,'Sales Hx'!$B:$B,_xlfn.XLOOKUP(B3023,C:C,B:B),'Sales Hx'!$D:$D,E3023),SUMIFS('Sales Hx'!$S:$S,'Sales Hx'!$B:$B,$B3023,'Sales Hx'!$D:$D,$E3023))</f>
        <v>0</v>
      </c>
      <c r="K3023" s="16">
        <f t="shared" si="259"/>
        <v>0</v>
      </c>
      <c r="L3023" s="12">
        <f>IF(M3023&lt;&gt;"",M3023,IF(COUNTIFS($C:$C,B3023)&gt;1,SUMIFS('Sales Hx'!V:V,'Sales Hx'!$B:$B,_xlfn.XLOOKUP(B3023,C:C,B:B),'Sales Hx'!$D:$D,$E3023),SUMIFS('Sales Hx'!V:V,'Sales Hx'!$B:$B,$B3023,'Sales Hx'!$D:$D,$E3023)))</f>
        <v>0</v>
      </c>
      <c r="M3023" s="12">
        <v>0</v>
      </c>
      <c r="N3023" s="15">
        <f t="shared" si="261"/>
        <v>0</v>
      </c>
      <c r="O3023" s="21">
        <f t="shared" si="263"/>
        <v>0</v>
      </c>
      <c r="P3023" s="24">
        <v>58.6751</v>
      </c>
      <c r="Q3023" s="18">
        <f t="shared" si="262"/>
        <v>0</v>
      </c>
      <c r="R3023" s="2">
        <v>1</v>
      </c>
      <c r="S3023" s="2">
        <v>90</v>
      </c>
      <c r="T3023" s="2" t="s">
        <v>4647</v>
      </c>
      <c r="U3023" s="28">
        <f>IF(G3023=0,"",_xlfn.MINIFS('PO Details'!$I:$I,'PO Details'!$D:$D,Planning!$B3023,'PO Details'!$L:$L,Planning!$E3023))</f>
        <v>45490</v>
      </c>
      <c r="V3023" s="29" t="s">
        <v>4640</v>
      </c>
      <c r="W3023" t="str">
        <f t="shared" si="260"/>
        <v>Max</v>
      </c>
      <c r="X3023" s="2">
        <v>120</v>
      </c>
    </row>
    <row r="3024" spans="1:24" x14ac:dyDescent="0.25">
      <c r="A3024" s="11"/>
      <c r="B3024" s="22" t="s">
        <v>1530</v>
      </c>
      <c r="C3024" s="22"/>
      <c r="D3024" s="22" t="s">
        <v>1531</v>
      </c>
      <c r="E3024" s="31" t="s">
        <v>108</v>
      </c>
      <c r="F3024" s="12">
        <f>SUMIFS('Inventory Details'!$H:$H,'Inventory Details'!$B:$B,$B3024,'Inventory Details'!$E:$E,$E3024)</f>
        <v>2</v>
      </c>
      <c r="G3024" s="12">
        <f>SUMIFS('PO Details'!$H:$H,'PO Details'!$D:$D,Planning!$B3024,'PO Details'!$L:$L,$E3024)</f>
        <v>0</v>
      </c>
      <c r="H3024" s="12">
        <f>SUMIFS('SO Details'!$G:$G,'SO Details'!$D:$D,Planning!$B3024,'SO Details'!$K:$K,$E3024)</f>
        <v>0</v>
      </c>
      <c r="I3024" s="20">
        <f>IF(COUNTIFS($C:$C,B3024)&gt;1,SUMIFS('Sales Hx'!$Q:$Q,'Sales Hx'!$B:$B,_xlfn.XLOOKUP(B3024,C:C,B:B),'Sales Hx'!$D:$D,Planning!$E3024),SUMIFS('Sales Hx'!$Q:$Q,'Sales Hx'!$B:$B,Planning!$B3024,'Sales Hx'!$D:$D,Planning!$E3024))</f>
        <v>0</v>
      </c>
      <c r="J3024" s="16">
        <f>IF(COUNTIFS($C:$C,B3024)&gt;1,SUMIFS('Sales Hx'!$S:$S,'Sales Hx'!$B:$B,_xlfn.XLOOKUP(B3024,C:C,B:B),'Sales Hx'!$D:$D,E3024),SUMIFS('Sales Hx'!$S:$S,'Sales Hx'!$B:$B,$B3024,'Sales Hx'!$D:$D,$E3024))</f>
        <v>0</v>
      </c>
      <c r="K3024" s="16">
        <f t="shared" si="259"/>
        <v>0</v>
      </c>
      <c r="L3024" s="12">
        <f>IF(M3024&lt;&gt;"",M3024,IF(COUNTIFS($C:$C,B3024)&gt;1,SUMIFS('Sales Hx'!V:V,'Sales Hx'!$B:$B,_xlfn.XLOOKUP(B3024,C:C,B:B),'Sales Hx'!$D:$D,$E3024),SUMIFS('Sales Hx'!V:V,'Sales Hx'!$B:$B,$B3024,'Sales Hx'!$D:$D,$E3024)))</f>
        <v>0</v>
      </c>
      <c r="M3024" s="12">
        <v>0</v>
      </c>
      <c r="N3024" s="15">
        <f t="shared" si="261"/>
        <v>0</v>
      </c>
      <c r="O3024" s="21">
        <f t="shared" si="263"/>
        <v>0</v>
      </c>
      <c r="P3024" s="24">
        <v>12.5</v>
      </c>
      <c r="Q3024" s="18">
        <f t="shared" si="262"/>
        <v>0</v>
      </c>
      <c r="R3024" s="2">
        <v>1</v>
      </c>
      <c r="S3024" s="2">
        <v>120</v>
      </c>
      <c r="T3024" s="2" t="s">
        <v>4647</v>
      </c>
      <c r="U3024" s="28" t="str">
        <f>IF(G3024=0,"",_xlfn.MINIFS('PO Details'!$I:$I,'PO Details'!$D:$D,Planning!$B3024,'PO Details'!$L:$L,Planning!$E3024))</f>
        <v/>
      </c>
      <c r="V3024" s="29" t="s">
        <v>4640</v>
      </c>
      <c r="W3024" t="str">
        <f t="shared" si="260"/>
        <v>Max</v>
      </c>
      <c r="X3024" s="2">
        <v>120</v>
      </c>
    </row>
    <row r="3025" spans="1:24" x14ac:dyDescent="0.25">
      <c r="A3025" s="11"/>
      <c r="B3025" s="22" t="s">
        <v>1530</v>
      </c>
      <c r="C3025" s="22"/>
      <c r="D3025" s="22" t="s">
        <v>1531</v>
      </c>
      <c r="E3025" s="31" t="s">
        <v>1201</v>
      </c>
      <c r="F3025" s="12">
        <f>SUMIFS('Inventory Details'!$H:$H,'Inventory Details'!$B:$B,$B3025,'Inventory Details'!$E:$E,$E3025)</f>
        <v>5</v>
      </c>
      <c r="G3025" s="12">
        <f>SUMIFS('PO Details'!$H:$H,'PO Details'!$D:$D,Planning!$B3025,'PO Details'!$L:$L,$E3025)</f>
        <v>0</v>
      </c>
      <c r="H3025" s="12">
        <f>SUMIFS('SO Details'!$G:$G,'SO Details'!$D:$D,Planning!$B3025,'SO Details'!$K:$K,$E3025)</f>
        <v>0</v>
      </c>
      <c r="I3025" s="20">
        <f>IF(COUNTIFS($C:$C,B3025)&gt;1,SUMIFS('Sales Hx'!$Q:$Q,'Sales Hx'!$B:$B,_xlfn.XLOOKUP(B3025,C:C,B:B),'Sales Hx'!$D:$D,Planning!$E3025),SUMIFS('Sales Hx'!$Q:$Q,'Sales Hx'!$B:$B,Planning!$B3025,'Sales Hx'!$D:$D,Planning!$E3025))</f>
        <v>0</v>
      </c>
      <c r="J3025" s="16">
        <f>IF(COUNTIFS($C:$C,B3025)&gt;1,SUMIFS('Sales Hx'!$S:$S,'Sales Hx'!$B:$B,_xlfn.XLOOKUP(B3025,C:C,B:B),'Sales Hx'!$D:$D,E3025),SUMIFS('Sales Hx'!$S:$S,'Sales Hx'!$B:$B,$B3025,'Sales Hx'!$D:$D,$E3025))</f>
        <v>0</v>
      </c>
      <c r="K3025" s="16">
        <f t="shared" si="259"/>
        <v>0</v>
      </c>
      <c r="L3025" s="12">
        <f>IF(M3025&lt;&gt;"",M3025,IF(COUNTIFS($C:$C,B3025)&gt;1,SUMIFS('Sales Hx'!V:V,'Sales Hx'!$B:$B,_xlfn.XLOOKUP(B3025,C:C,B:B),'Sales Hx'!$D:$D,$E3025),SUMIFS('Sales Hx'!V:V,'Sales Hx'!$B:$B,$B3025,'Sales Hx'!$D:$D,$E3025)))</f>
        <v>0</v>
      </c>
      <c r="M3025" s="12">
        <v>0</v>
      </c>
      <c r="N3025" s="15">
        <f t="shared" si="261"/>
        <v>0</v>
      </c>
      <c r="O3025" s="21">
        <f t="shared" si="263"/>
        <v>0</v>
      </c>
      <c r="P3025" s="24">
        <v>12.5</v>
      </c>
      <c r="Q3025" s="18">
        <f t="shared" si="262"/>
        <v>0</v>
      </c>
      <c r="R3025" s="2">
        <v>1</v>
      </c>
      <c r="S3025" s="2">
        <v>120</v>
      </c>
      <c r="T3025" s="2" t="s">
        <v>4647</v>
      </c>
      <c r="U3025" s="28" t="str">
        <f>IF(G3025=0,"",_xlfn.MINIFS('PO Details'!$I:$I,'PO Details'!$D:$D,Planning!$B3025,'PO Details'!$L:$L,Planning!$E3025))</f>
        <v/>
      </c>
      <c r="V3025" s="29" t="s">
        <v>4640</v>
      </c>
      <c r="W3025" t="str">
        <f t="shared" si="260"/>
        <v>Max</v>
      </c>
      <c r="X3025" s="2">
        <v>120</v>
      </c>
    </row>
    <row r="3026" spans="1:24" x14ac:dyDescent="0.25">
      <c r="A3026" s="11"/>
      <c r="B3026" s="22" t="s">
        <v>1530</v>
      </c>
      <c r="C3026" s="22"/>
      <c r="D3026" s="22" t="s">
        <v>1531</v>
      </c>
      <c r="E3026" s="31" t="s">
        <v>2214</v>
      </c>
      <c r="F3026" s="12">
        <f>SUMIFS('Inventory Details'!$H:$H,'Inventory Details'!$B:$B,$B3026,'Inventory Details'!$E:$E,$E3026)</f>
        <v>0</v>
      </c>
      <c r="G3026" s="12">
        <f>SUMIFS('PO Details'!$H:$H,'PO Details'!$D:$D,Planning!$B3026,'PO Details'!$L:$L,$E3026)</f>
        <v>0</v>
      </c>
      <c r="H3026" s="12">
        <f>SUMIFS('SO Details'!$G:$G,'SO Details'!$D:$D,Planning!$B3026,'SO Details'!$K:$K,$E3026)</f>
        <v>0</v>
      </c>
      <c r="I3026" s="20">
        <f>IF(COUNTIFS($C:$C,B3026)&gt;1,SUMIFS('Sales Hx'!$Q:$Q,'Sales Hx'!$B:$B,_xlfn.XLOOKUP(B3026,C:C,B:B),'Sales Hx'!$D:$D,Planning!$E3026),SUMIFS('Sales Hx'!$Q:$Q,'Sales Hx'!$B:$B,Planning!$B3026,'Sales Hx'!$D:$D,Planning!$E3026))</f>
        <v>0</v>
      </c>
      <c r="J3026" s="16">
        <f>IF(COUNTIFS($C:$C,B3026)&gt;1,SUMIFS('Sales Hx'!$S:$S,'Sales Hx'!$B:$B,_xlfn.XLOOKUP(B3026,C:C,B:B),'Sales Hx'!$D:$D,E3026),SUMIFS('Sales Hx'!$S:$S,'Sales Hx'!$B:$B,$B3026,'Sales Hx'!$D:$D,$E3026))</f>
        <v>0</v>
      </c>
      <c r="K3026" s="16">
        <f t="shared" si="259"/>
        <v>0</v>
      </c>
      <c r="L3026" s="12">
        <f>IF(M3026&lt;&gt;"",M3026,IF(COUNTIFS($C:$C,B3026)&gt;1,SUMIFS('Sales Hx'!V:V,'Sales Hx'!$B:$B,_xlfn.XLOOKUP(B3026,C:C,B:B),'Sales Hx'!$D:$D,$E3026),SUMIFS('Sales Hx'!V:V,'Sales Hx'!$B:$B,$B3026,'Sales Hx'!$D:$D,$E3026)))</f>
        <v>0</v>
      </c>
      <c r="M3026" s="12">
        <v>0</v>
      </c>
      <c r="N3026" s="15">
        <f t="shared" si="261"/>
        <v>0</v>
      </c>
      <c r="O3026" s="21">
        <f t="shared" si="263"/>
        <v>0</v>
      </c>
      <c r="P3026" s="24">
        <v>12.5</v>
      </c>
      <c r="Q3026" s="18">
        <f t="shared" si="262"/>
        <v>0</v>
      </c>
      <c r="R3026" s="2">
        <v>1</v>
      </c>
      <c r="S3026" s="2">
        <v>120</v>
      </c>
      <c r="T3026" s="2" t="s">
        <v>4647</v>
      </c>
      <c r="U3026" s="28" t="str">
        <f>IF(G3026=0,"",_xlfn.MINIFS('PO Details'!$I:$I,'PO Details'!$D:$D,Planning!$B3026,'PO Details'!$L:$L,Planning!$E3026))</f>
        <v/>
      </c>
      <c r="V3026" s="29" t="s">
        <v>4640</v>
      </c>
      <c r="W3026" t="str">
        <f t="shared" si="260"/>
        <v>Max</v>
      </c>
      <c r="X3026" s="2">
        <v>120</v>
      </c>
    </row>
    <row r="3027" spans="1:24" x14ac:dyDescent="0.25">
      <c r="A3027" s="11"/>
      <c r="B3027" s="22" t="s">
        <v>1530</v>
      </c>
      <c r="C3027" s="22"/>
      <c r="D3027" s="22" t="s">
        <v>1531</v>
      </c>
      <c r="E3027" s="31" t="s">
        <v>109</v>
      </c>
      <c r="F3027" s="12">
        <f>SUMIFS('Inventory Details'!$H:$H,'Inventory Details'!$B:$B,$B3027,'Inventory Details'!$E:$E,$E3027)</f>
        <v>0</v>
      </c>
      <c r="G3027" s="12">
        <f>SUMIFS('PO Details'!$H:$H,'PO Details'!$D:$D,Planning!$B3027,'PO Details'!$L:$L,$E3027)</f>
        <v>0</v>
      </c>
      <c r="H3027" s="12">
        <f>SUMIFS('SO Details'!$G:$G,'SO Details'!$D:$D,Planning!$B3027,'SO Details'!$K:$K,$E3027)</f>
        <v>0</v>
      </c>
      <c r="I3027" s="20">
        <f>IF(COUNTIFS($C:$C,B3027)&gt;1,SUMIFS('Sales Hx'!$Q:$Q,'Sales Hx'!$B:$B,_xlfn.XLOOKUP(B3027,C:C,B:B),'Sales Hx'!$D:$D,Planning!$E3027),SUMIFS('Sales Hx'!$Q:$Q,'Sales Hx'!$B:$B,Planning!$B3027,'Sales Hx'!$D:$D,Planning!$E3027))</f>
        <v>0</v>
      </c>
      <c r="J3027" s="16">
        <f>IF(COUNTIFS($C:$C,B3027)&gt;1,SUMIFS('Sales Hx'!$S:$S,'Sales Hx'!$B:$B,_xlfn.XLOOKUP(B3027,C:C,B:B),'Sales Hx'!$D:$D,E3027),SUMIFS('Sales Hx'!$S:$S,'Sales Hx'!$B:$B,$B3027,'Sales Hx'!$D:$D,$E3027))</f>
        <v>3.2894736842105261E-2</v>
      </c>
      <c r="K3027" s="16">
        <f t="shared" si="259"/>
        <v>0</v>
      </c>
      <c r="L3027" s="12">
        <f>IF(M3027&lt;&gt;"",M3027,IF(COUNTIFS($C:$C,B3027)&gt;1,SUMIFS('Sales Hx'!V:V,'Sales Hx'!$B:$B,_xlfn.XLOOKUP(B3027,C:C,B:B),'Sales Hx'!$D:$D,$E3027),SUMIFS('Sales Hx'!V:V,'Sales Hx'!$B:$B,$B3027,'Sales Hx'!$D:$D,$E3027)))</f>
        <v>0</v>
      </c>
      <c r="M3027" s="12">
        <v>0</v>
      </c>
      <c r="N3027" s="15">
        <f t="shared" si="261"/>
        <v>3.2894736842105261E-2</v>
      </c>
      <c r="O3027" s="21">
        <f t="shared" si="263"/>
        <v>4</v>
      </c>
      <c r="P3027" s="24">
        <v>12.5</v>
      </c>
      <c r="Q3027" s="18">
        <f t="shared" si="262"/>
        <v>50</v>
      </c>
      <c r="R3027" s="2">
        <v>1</v>
      </c>
      <c r="S3027" s="2">
        <v>120</v>
      </c>
      <c r="T3027" s="2" t="s">
        <v>4647</v>
      </c>
      <c r="U3027" s="28" t="str">
        <f>IF(G3027=0,"",_xlfn.MINIFS('PO Details'!$I:$I,'PO Details'!$D:$D,Planning!$B3027,'PO Details'!$L:$L,Planning!$E3027))</f>
        <v/>
      </c>
      <c r="V3027" s="29" t="s">
        <v>4640</v>
      </c>
      <c r="W3027" t="str">
        <f t="shared" si="260"/>
        <v>Max</v>
      </c>
      <c r="X3027" s="2">
        <v>120</v>
      </c>
    </row>
    <row r="3028" spans="1:24" x14ac:dyDescent="0.25">
      <c r="A3028" s="11" t="s">
        <v>4619</v>
      </c>
      <c r="B3028" s="22" t="s">
        <v>207</v>
      </c>
      <c r="C3028" s="22"/>
      <c r="D3028" s="22" t="s">
        <v>208</v>
      </c>
      <c r="E3028" s="31" t="s">
        <v>4746</v>
      </c>
      <c r="F3028" s="12">
        <f>SUMIFS('Inventory Details'!$H:$H,'Inventory Details'!$B:$B,$B3028,'Inventory Details'!$E:$E,$E3028)</f>
        <v>0</v>
      </c>
      <c r="G3028" s="12">
        <f>SUMIFS('PO Details'!$H:$H,'PO Details'!$D:$D,Planning!$B3028,'PO Details'!$L:$L,$E3028)</f>
        <v>130</v>
      </c>
      <c r="H3028" s="12">
        <f>SUMIFS('SO Details'!$G:$G,'SO Details'!$D:$D,Planning!$B3028,'SO Details'!$K:$K,$E3028)</f>
        <v>2</v>
      </c>
      <c r="I3028" s="20">
        <f>IF(COUNTIFS($C:$C,B3028)&gt;1,SUMIFS('Sales Hx'!$Q:$Q,'Sales Hx'!$B:$B,_xlfn.XLOOKUP(B3028,C:C,B:B),'Sales Hx'!$D:$D,Planning!$E3028),SUMIFS('Sales Hx'!$Q:$Q,'Sales Hx'!$B:$B,Planning!$B3028,'Sales Hx'!$D:$D,Planning!$E3028))</f>
        <v>54.599999999999994</v>
      </c>
      <c r="J3028" s="16">
        <f>IF(COUNTIFS($C:$C,B3028)&gt;1,SUMIFS('Sales Hx'!$S:$S,'Sales Hx'!$B:$B,_xlfn.XLOOKUP(B3028,C:C,B:B),'Sales Hx'!$D:$D,E3028),SUMIFS('Sales Hx'!$S:$S,'Sales Hx'!$B:$B,$B3028,'Sales Hx'!$D:$D,$E3028))</f>
        <v>0.84078947368421053</v>
      </c>
      <c r="K3028" s="16">
        <f t="shared" si="259"/>
        <v>2.3809523809523814</v>
      </c>
      <c r="L3028" s="12">
        <f>IF(M3028&lt;&gt;"",M3028,IF(COUNTIFS($C:$C,B3028)&gt;1,SUMIFS('Sales Hx'!V:V,'Sales Hx'!$B:$B,_xlfn.XLOOKUP(B3028,C:C,B:B),'Sales Hx'!$D:$D,$E3028),SUMIFS('Sales Hx'!V:V,'Sales Hx'!$B:$B,$B3028,'Sales Hx'!$D:$D,$E3028)))</f>
        <v>0</v>
      </c>
      <c r="M3028" s="12">
        <v>0</v>
      </c>
      <c r="N3028" s="15">
        <f t="shared" si="261"/>
        <v>0.84078947368421053</v>
      </c>
      <c r="O3028" s="21">
        <f t="shared" si="263"/>
        <v>0</v>
      </c>
      <c r="P3028" s="24">
        <v>12.5</v>
      </c>
      <c r="Q3028" s="18">
        <f t="shared" si="262"/>
        <v>0</v>
      </c>
      <c r="R3028" s="2">
        <v>1</v>
      </c>
      <c r="S3028" s="2">
        <v>120</v>
      </c>
      <c r="T3028" s="2" t="s">
        <v>4647</v>
      </c>
      <c r="U3028" s="28">
        <f>IF(G3028=0,"",_xlfn.MINIFS('PO Details'!$I:$I,'PO Details'!$D:$D,Planning!$B3028,'PO Details'!$L:$L,Planning!$E3028))</f>
        <v>45441</v>
      </c>
      <c r="V3028" s="29" t="s">
        <v>4641</v>
      </c>
      <c r="W3028" t="str">
        <f t="shared" si="260"/>
        <v/>
      </c>
      <c r="X3028" s="2">
        <v>120</v>
      </c>
    </row>
    <row r="3029" spans="1:24" x14ac:dyDescent="0.25">
      <c r="A3029" s="11" t="s">
        <v>4619</v>
      </c>
      <c r="B3029" s="22" t="s">
        <v>207</v>
      </c>
      <c r="C3029" s="22"/>
      <c r="D3029" s="22" t="s">
        <v>208</v>
      </c>
      <c r="E3029" s="31" t="s">
        <v>106</v>
      </c>
      <c r="F3029" s="12">
        <f>SUMIFS('Inventory Details'!$H:$H,'Inventory Details'!$B:$B,$B3029,'Inventory Details'!$E:$E,$E3029)</f>
        <v>40</v>
      </c>
      <c r="G3029" s="12">
        <f>SUMIFS('PO Details'!$H:$H,'PO Details'!$D:$D,Planning!$B3029,'PO Details'!$L:$L,$E3029)</f>
        <v>95</v>
      </c>
      <c r="H3029" s="12">
        <f>SUMIFS('SO Details'!$G:$G,'SO Details'!$D:$D,Planning!$B3029,'SO Details'!$K:$K,$E3029)</f>
        <v>1</v>
      </c>
      <c r="I3029" s="20">
        <f>IF(COUNTIFS($C:$C,B3029)&gt;1,SUMIFS('Sales Hx'!$Q:$Q,'Sales Hx'!$B:$B,_xlfn.XLOOKUP(B3029,C:C,B:B),'Sales Hx'!$D:$D,Planning!$E3029),SUMIFS('Sales Hx'!$Q:$Q,'Sales Hx'!$B:$B,Planning!$B3029,'Sales Hx'!$D:$D,Planning!$E3029))</f>
        <v>35</v>
      </c>
      <c r="J3029" s="16">
        <f>IF(COUNTIFS($C:$C,B3029)&gt;1,SUMIFS('Sales Hx'!$S:$S,'Sales Hx'!$B:$B,_xlfn.XLOOKUP(B3029,C:C,B:B),'Sales Hx'!$D:$D,E3029),SUMIFS('Sales Hx'!$S:$S,'Sales Hx'!$B:$B,$B3029,'Sales Hx'!$D:$D,$E3029))</f>
        <v>0.54485645933014348</v>
      </c>
      <c r="K3029" s="16">
        <f t="shared" si="259"/>
        <v>3.8571428571428572</v>
      </c>
      <c r="L3029" s="12">
        <f>IF(M3029&lt;&gt;"",M3029,IF(COUNTIFS($C:$C,B3029)&gt;1,SUMIFS('Sales Hx'!V:V,'Sales Hx'!$B:$B,_xlfn.XLOOKUP(B3029,C:C,B:B),'Sales Hx'!$D:$D,$E3029),SUMIFS('Sales Hx'!V:V,'Sales Hx'!$B:$B,$B3029,'Sales Hx'!$D:$D,$E3029)))</f>
        <v>0</v>
      </c>
      <c r="M3029" s="12">
        <v>0</v>
      </c>
      <c r="N3029" s="15">
        <f t="shared" si="261"/>
        <v>0.54485645933014348</v>
      </c>
      <c r="O3029" s="21">
        <f t="shared" si="263"/>
        <v>0</v>
      </c>
      <c r="P3029" s="24">
        <v>12.5</v>
      </c>
      <c r="Q3029" s="18">
        <f t="shared" si="262"/>
        <v>0</v>
      </c>
      <c r="R3029" s="2">
        <v>1</v>
      </c>
      <c r="S3029" s="2">
        <v>120</v>
      </c>
      <c r="T3029" s="2" t="s">
        <v>4647</v>
      </c>
      <c r="U3029" s="28">
        <f>IF(G3029=0,"",_xlfn.MINIFS('PO Details'!$I:$I,'PO Details'!$D:$D,Planning!$B3029,'PO Details'!$L:$L,Planning!$E3029))</f>
        <v>45443</v>
      </c>
      <c r="V3029" s="29" t="s">
        <v>4641</v>
      </c>
      <c r="W3029" t="str">
        <f t="shared" si="260"/>
        <v/>
      </c>
      <c r="X3029" s="2">
        <v>120</v>
      </c>
    </row>
    <row r="3030" spans="1:24" x14ac:dyDescent="0.25">
      <c r="A3030" s="11" t="s">
        <v>4619</v>
      </c>
      <c r="B3030" s="22" t="s">
        <v>207</v>
      </c>
      <c r="C3030" s="22"/>
      <c r="D3030" s="22" t="s">
        <v>208</v>
      </c>
      <c r="E3030" s="31" t="s">
        <v>15</v>
      </c>
      <c r="F3030" s="12">
        <f>SUMIFS('Inventory Details'!$H:$H,'Inventory Details'!$B:$B,$B3030,'Inventory Details'!$E:$E,$E3030)</f>
        <v>0</v>
      </c>
      <c r="G3030" s="12">
        <f>SUMIFS('PO Details'!$H:$H,'PO Details'!$D:$D,Planning!$B3030,'PO Details'!$L:$L,$E3030)</f>
        <v>45</v>
      </c>
      <c r="H3030" s="12">
        <f>SUMIFS('SO Details'!$G:$G,'SO Details'!$D:$D,Planning!$B3030,'SO Details'!$K:$K,$E3030)</f>
        <v>0</v>
      </c>
      <c r="I3030" s="20">
        <f>IF(COUNTIFS($C:$C,B3030)&gt;1,SUMIFS('Sales Hx'!$Q:$Q,'Sales Hx'!$B:$B,_xlfn.XLOOKUP(B3030,C:C,B:B),'Sales Hx'!$D:$D,Planning!$E3030),SUMIFS('Sales Hx'!$Q:$Q,'Sales Hx'!$B:$B,Planning!$B3030,'Sales Hx'!$D:$D,Planning!$E3030))</f>
        <v>0</v>
      </c>
      <c r="J3030" s="16">
        <f>IF(COUNTIFS($C:$C,B3030)&gt;1,SUMIFS('Sales Hx'!$S:$S,'Sales Hx'!$B:$B,_xlfn.XLOOKUP(B3030,C:C,B:B),'Sales Hx'!$D:$D,E3030),SUMIFS('Sales Hx'!$S:$S,'Sales Hx'!$B:$B,$B3030,'Sales Hx'!$D:$D,$E3030))</f>
        <v>0</v>
      </c>
      <c r="K3030" s="16">
        <f t="shared" si="259"/>
        <v>0</v>
      </c>
      <c r="L3030" s="12">
        <f>IF(M3030&lt;&gt;"",M3030,IF(COUNTIFS($C:$C,B3030)&gt;1,SUMIFS('Sales Hx'!V:V,'Sales Hx'!$B:$B,_xlfn.XLOOKUP(B3030,C:C,B:B),'Sales Hx'!$D:$D,$E3030),SUMIFS('Sales Hx'!V:V,'Sales Hx'!$B:$B,$B3030,'Sales Hx'!$D:$D,$E3030)))</f>
        <v>0</v>
      </c>
      <c r="M3030" s="12">
        <v>0</v>
      </c>
      <c r="N3030" s="15">
        <f t="shared" si="261"/>
        <v>0</v>
      </c>
      <c r="O3030" s="21">
        <f t="shared" si="263"/>
        <v>0</v>
      </c>
      <c r="P3030" s="24">
        <v>12.5</v>
      </c>
      <c r="Q3030" s="18">
        <f t="shared" si="262"/>
        <v>0</v>
      </c>
      <c r="R3030" s="2">
        <v>1</v>
      </c>
      <c r="S3030" s="2">
        <v>120</v>
      </c>
      <c r="T3030" s="2" t="s">
        <v>4647</v>
      </c>
      <c r="U3030" s="28">
        <f>IF(G3030=0,"",_xlfn.MINIFS('PO Details'!$I:$I,'PO Details'!$D:$D,Planning!$B3030,'PO Details'!$L:$L,Planning!$E3030))</f>
        <v>45397</v>
      </c>
      <c r="V3030" s="29" t="s">
        <v>4641</v>
      </c>
      <c r="W3030" t="str">
        <f t="shared" si="260"/>
        <v/>
      </c>
      <c r="X3030" s="2">
        <v>120</v>
      </c>
    </row>
    <row r="3031" spans="1:24" x14ac:dyDescent="0.25">
      <c r="A3031" s="11" t="s">
        <v>4619</v>
      </c>
      <c r="B3031" s="22" t="s">
        <v>207</v>
      </c>
      <c r="C3031" s="22"/>
      <c r="D3031" s="22" t="s">
        <v>208</v>
      </c>
      <c r="E3031" s="31" t="s">
        <v>820</v>
      </c>
      <c r="F3031" s="12">
        <f>SUMIFS('Inventory Details'!$H:$H,'Inventory Details'!$B:$B,$B3031,'Inventory Details'!$E:$E,$E3031)</f>
        <v>0</v>
      </c>
      <c r="G3031" s="12">
        <f>SUMIFS('PO Details'!$H:$H,'PO Details'!$D:$D,Planning!$B3031,'PO Details'!$L:$L,$E3031)</f>
        <v>25</v>
      </c>
      <c r="H3031" s="12">
        <f>SUMIFS('SO Details'!$G:$G,'SO Details'!$D:$D,Planning!$B3031,'SO Details'!$K:$K,$E3031)</f>
        <v>0</v>
      </c>
      <c r="I3031" s="20">
        <f>IF(COUNTIFS($C:$C,B3031)&gt;1,SUMIFS('Sales Hx'!$Q:$Q,'Sales Hx'!$B:$B,_xlfn.XLOOKUP(B3031,C:C,B:B),'Sales Hx'!$D:$D,Planning!$E3031),SUMIFS('Sales Hx'!$Q:$Q,'Sales Hx'!$B:$B,Planning!$B3031,'Sales Hx'!$D:$D,Planning!$E3031))</f>
        <v>0</v>
      </c>
      <c r="J3031" s="16">
        <f>IF(COUNTIFS($C:$C,B3031)&gt;1,SUMIFS('Sales Hx'!$S:$S,'Sales Hx'!$B:$B,_xlfn.XLOOKUP(B3031,C:C,B:B),'Sales Hx'!$D:$D,E3031),SUMIFS('Sales Hx'!$S:$S,'Sales Hx'!$B:$B,$B3031,'Sales Hx'!$D:$D,$E3031))</f>
        <v>0</v>
      </c>
      <c r="K3031" s="16">
        <f t="shared" si="259"/>
        <v>0</v>
      </c>
      <c r="L3031" s="12">
        <f>IF(M3031&lt;&gt;"",M3031,IF(COUNTIFS($C:$C,B3031)&gt;1,SUMIFS('Sales Hx'!V:V,'Sales Hx'!$B:$B,_xlfn.XLOOKUP(B3031,C:C,B:B),'Sales Hx'!$D:$D,$E3031),SUMIFS('Sales Hx'!V:V,'Sales Hx'!$B:$B,$B3031,'Sales Hx'!$D:$D,$E3031)))</f>
        <v>0</v>
      </c>
      <c r="M3031" s="12">
        <v>0</v>
      </c>
      <c r="N3031" s="15">
        <f t="shared" si="261"/>
        <v>0</v>
      </c>
      <c r="O3031" s="21">
        <f t="shared" si="263"/>
        <v>0</v>
      </c>
      <c r="P3031" s="24">
        <v>12.5</v>
      </c>
      <c r="Q3031" s="18">
        <f t="shared" si="262"/>
        <v>0</v>
      </c>
      <c r="R3031" s="2">
        <v>1</v>
      </c>
      <c r="S3031" s="2">
        <v>120</v>
      </c>
      <c r="T3031" s="2" t="s">
        <v>4647</v>
      </c>
      <c r="U3031" s="28">
        <f>IF(G3031=0,"",_xlfn.MINIFS('PO Details'!$I:$I,'PO Details'!$D:$D,Planning!$B3031,'PO Details'!$L:$L,Planning!$E3031))</f>
        <v>45427</v>
      </c>
      <c r="V3031" s="29" t="s">
        <v>4641</v>
      </c>
      <c r="W3031" t="str">
        <f t="shared" si="260"/>
        <v/>
      </c>
      <c r="X3031" s="2">
        <v>120</v>
      </c>
    </row>
    <row r="3032" spans="1:24" x14ac:dyDescent="0.25">
      <c r="A3032" s="11" t="s">
        <v>4619</v>
      </c>
      <c r="B3032" s="22" t="s">
        <v>207</v>
      </c>
      <c r="C3032" s="22"/>
      <c r="D3032" s="22" t="s">
        <v>208</v>
      </c>
      <c r="E3032" s="31" t="s">
        <v>109</v>
      </c>
      <c r="F3032" s="12">
        <f>SUMIFS('Inventory Details'!$H:$H,'Inventory Details'!$B:$B,$B3032,'Inventory Details'!$E:$E,$E3032)</f>
        <v>9</v>
      </c>
      <c r="G3032" s="12">
        <f>SUMIFS('PO Details'!$H:$H,'PO Details'!$D:$D,Planning!$B3032,'PO Details'!$L:$L,$E3032)</f>
        <v>10</v>
      </c>
      <c r="H3032" s="12">
        <f>SUMIFS('SO Details'!$G:$G,'SO Details'!$D:$D,Planning!$B3032,'SO Details'!$K:$K,$E3032)</f>
        <v>0</v>
      </c>
      <c r="I3032" s="20">
        <f>IF(COUNTIFS($C:$C,B3032)&gt;1,SUMIFS('Sales Hx'!$Q:$Q,'Sales Hx'!$B:$B,_xlfn.XLOOKUP(B3032,C:C,B:B),'Sales Hx'!$D:$D,Planning!$E3032),SUMIFS('Sales Hx'!$Q:$Q,'Sales Hx'!$B:$B,Planning!$B3032,'Sales Hx'!$D:$D,Planning!$E3032))</f>
        <v>22.4</v>
      </c>
      <c r="J3032" s="16">
        <f>IF(COUNTIFS($C:$C,B3032)&gt;1,SUMIFS('Sales Hx'!$S:$S,'Sales Hx'!$B:$B,_xlfn.XLOOKUP(B3032,C:C,B:B),'Sales Hx'!$D:$D,E3032),SUMIFS('Sales Hx'!$S:$S,'Sales Hx'!$B:$B,$B3032,'Sales Hx'!$D:$D,$E3032))</f>
        <v>0.30646929824561409</v>
      </c>
      <c r="K3032" s="16">
        <f t="shared" si="259"/>
        <v>0.84821428571428581</v>
      </c>
      <c r="L3032" s="12">
        <f>IF(M3032&lt;&gt;"",M3032,IF(COUNTIFS($C:$C,B3032)&gt;1,SUMIFS('Sales Hx'!V:V,'Sales Hx'!$B:$B,_xlfn.XLOOKUP(B3032,C:C,B:B),'Sales Hx'!$D:$D,$E3032),SUMIFS('Sales Hx'!V:V,'Sales Hx'!$B:$B,$B3032,'Sales Hx'!$D:$D,$E3032)))</f>
        <v>0</v>
      </c>
      <c r="M3032" s="12">
        <v>0</v>
      </c>
      <c r="N3032" s="15">
        <f t="shared" si="261"/>
        <v>0.30646929824561409</v>
      </c>
      <c r="O3032" s="21">
        <f t="shared" si="263"/>
        <v>0</v>
      </c>
      <c r="P3032" s="24">
        <v>12.5</v>
      </c>
      <c r="Q3032" s="18">
        <f t="shared" si="262"/>
        <v>0</v>
      </c>
      <c r="R3032" s="2">
        <v>1</v>
      </c>
      <c r="S3032" s="2">
        <v>120</v>
      </c>
      <c r="T3032" s="2" t="s">
        <v>4647</v>
      </c>
      <c r="U3032" s="28">
        <f>IF(G3032=0,"",_xlfn.MINIFS('PO Details'!$I:$I,'PO Details'!$D:$D,Planning!$B3032,'PO Details'!$L:$L,Planning!$E3032))</f>
        <v>45458</v>
      </c>
      <c r="V3032" s="29" t="s">
        <v>4641</v>
      </c>
      <c r="W3032" t="str">
        <f t="shared" si="260"/>
        <v/>
      </c>
      <c r="X3032" s="2">
        <v>120</v>
      </c>
    </row>
    <row r="3033" spans="1:24" x14ac:dyDescent="0.25">
      <c r="A3033" s="11" t="s">
        <v>4619</v>
      </c>
      <c r="B3033" s="22" t="s">
        <v>207</v>
      </c>
      <c r="C3033" s="22"/>
      <c r="D3033" s="22" t="s">
        <v>208</v>
      </c>
      <c r="E3033" s="31" t="s">
        <v>113</v>
      </c>
      <c r="F3033" s="12">
        <f>SUMIFS('Inventory Details'!$H:$H,'Inventory Details'!$B:$B,$B3033,'Inventory Details'!$E:$E,$E3033)</f>
        <v>10</v>
      </c>
      <c r="G3033" s="12">
        <f>SUMIFS('PO Details'!$H:$H,'PO Details'!$D:$D,Planning!$B3033,'PO Details'!$L:$L,$E3033)</f>
        <v>33</v>
      </c>
      <c r="H3033" s="12">
        <f>SUMIFS('SO Details'!$G:$G,'SO Details'!$D:$D,Planning!$B3033,'SO Details'!$K:$K,$E3033)</f>
        <v>3</v>
      </c>
      <c r="I3033" s="20">
        <f>IF(COUNTIFS($C:$C,B3033)&gt;1,SUMIFS('Sales Hx'!$Q:$Q,'Sales Hx'!$B:$B,_xlfn.XLOOKUP(B3033,C:C,B:B),'Sales Hx'!$D:$D,Planning!$E3033),SUMIFS('Sales Hx'!$Q:$Q,'Sales Hx'!$B:$B,Planning!$B3033,'Sales Hx'!$D:$D,Planning!$E3033))</f>
        <v>8.3999999999999986</v>
      </c>
      <c r="J3033" s="16">
        <f>IF(COUNTIFS($C:$C,B3033)&gt;1,SUMIFS('Sales Hx'!$S:$S,'Sales Hx'!$B:$B,_xlfn.XLOOKUP(B3033,C:C,B:B),'Sales Hx'!$D:$D,E3033),SUMIFS('Sales Hx'!$S:$S,'Sales Hx'!$B:$B,$B3033,'Sales Hx'!$D:$D,$E3033))</f>
        <v>0.25418660287081341</v>
      </c>
      <c r="K3033" s="16">
        <f t="shared" si="259"/>
        <v>5.1190476190476195</v>
      </c>
      <c r="L3033" s="12">
        <f>IF(M3033&lt;&gt;"",M3033,IF(COUNTIFS($C:$C,B3033)&gt;1,SUMIFS('Sales Hx'!V:V,'Sales Hx'!$B:$B,_xlfn.XLOOKUP(B3033,C:C,B:B),'Sales Hx'!$D:$D,$E3033),SUMIFS('Sales Hx'!V:V,'Sales Hx'!$B:$B,$B3033,'Sales Hx'!$D:$D,$E3033)))</f>
        <v>0</v>
      </c>
      <c r="M3033" s="12">
        <v>0</v>
      </c>
      <c r="N3033" s="15">
        <f t="shared" si="261"/>
        <v>0.25418660287081341</v>
      </c>
      <c r="O3033" s="21">
        <f t="shared" si="263"/>
        <v>0</v>
      </c>
      <c r="P3033" s="24">
        <v>12.5</v>
      </c>
      <c r="Q3033" s="18">
        <f t="shared" si="262"/>
        <v>0</v>
      </c>
      <c r="R3033" s="2">
        <v>1</v>
      </c>
      <c r="S3033" s="2">
        <v>120</v>
      </c>
      <c r="T3033" s="2" t="s">
        <v>4647</v>
      </c>
      <c r="U3033" s="28">
        <f>IF(G3033=0,"",_xlfn.MINIFS('PO Details'!$I:$I,'PO Details'!$D:$D,Planning!$B3033,'PO Details'!$L:$L,Planning!$E3033))</f>
        <v>45443</v>
      </c>
      <c r="V3033" s="29" t="s">
        <v>4641</v>
      </c>
      <c r="W3033" t="str">
        <f t="shared" si="260"/>
        <v>Max</v>
      </c>
      <c r="X3033" s="2">
        <v>120</v>
      </c>
    </row>
    <row r="3034" spans="1:24" x14ac:dyDescent="0.25">
      <c r="A3034" s="11" t="s">
        <v>4619</v>
      </c>
      <c r="B3034" s="22" t="s">
        <v>207</v>
      </c>
      <c r="C3034" s="22"/>
      <c r="D3034" s="22" t="s">
        <v>208</v>
      </c>
      <c r="E3034" s="31" t="s">
        <v>108</v>
      </c>
      <c r="F3034" s="12">
        <f>SUMIFS('Inventory Details'!$H:$H,'Inventory Details'!$B:$B,$B3034,'Inventory Details'!$E:$E,$E3034)</f>
        <v>3</v>
      </c>
      <c r="G3034" s="12">
        <f>SUMIFS('PO Details'!$H:$H,'PO Details'!$D:$D,Planning!$B3034,'PO Details'!$L:$L,$E3034)</f>
        <v>0</v>
      </c>
      <c r="H3034" s="12">
        <f>SUMIFS('SO Details'!$G:$G,'SO Details'!$D:$D,Planning!$B3034,'SO Details'!$K:$K,$E3034)</f>
        <v>0</v>
      </c>
      <c r="I3034" s="20">
        <f>IF(COUNTIFS($C:$C,B3034)&gt;1,SUMIFS('Sales Hx'!$Q:$Q,'Sales Hx'!$B:$B,_xlfn.XLOOKUP(B3034,C:C,B:B),'Sales Hx'!$D:$D,Planning!$E3034),SUMIFS('Sales Hx'!$Q:$Q,'Sales Hx'!$B:$B,Planning!$B3034,'Sales Hx'!$D:$D,Planning!$E3034))</f>
        <v>0</v>
      </c>
      <c r="J3034" s="16">
        <f>IF(COUNTIFS($C:$C,B3034)&gt;1,SUMIFS('Sales Hx'!$S:$S,'Sales Hx'!$B:$B,_xlfn.XLOOKUP(B3034,C:C,B:B),'Sales Hx'!$D:$D,E3034),SUMIFS('Sales Hx'!$S:$S,'Sales Hx'!$B:$B,$B3034,'Sales Hx'!$D:$D,$E3034))</f>
        <v>0</v>
      </c>
      <c r="K3034" s="16">
        <f t="shared" si="259"/>
        <v>0</v>
      </c>
      <c r="L3034" s="12">
        <f>IF(M3034&lt;&gt;"",M3034,IF(COUNTIFS($C:$C,B3034)&gt;1,SUMIFS('Sales Hx'!V:V,'Sales Hx'!$B:$B,_xlfn.XLOOKUP(B3034,C:C,B:B),'Sales Hx'!$D:$D,$E3034),SUMIFS('Sales Hx'!V:V,'Sales Hx'!$B:$B,$B3034,'Sales Hx'!$D:$D,$E3034)))</f>
        <v>0</v>
      </c>
      <c r="M3034" s="12">
        <v>0</v>
      </c>
      <c r="N3034" s="15">
        <f t="shared" si="261"/>
        <v>0</v>
      </c>
      <c r="O3034" s="21">
        <f t="shared" si="263"/>
        <v>0</v>
      </c>
      <c r="P3034" s="24">
        <v>12.5</v>
      </c>
      <c r="Q3034" s="18">
        <f t="shared" si="262"/>
        <v>0</v>
      </c>
      <c r="R3034" s="2">
        <v>1</v>
      </c>
      <c r="S3034" s="2">
        <v>120</v>
      </c>
      <c r="T3034" s="2" t="s">
        <v>4647</v>
      </c>
      <c r="U3034" s="28" t="str">
        <f>IF(G3034=0,"",_xlfn.MINIFS('PO Details'!$I:$I,'PO Details'!$D:$D,Planning!$B3034,'PO Details'!$L:$L,Planning!$E3034))</f>
        <v/>
      </c>
      <c r="V3034" s="29" t="s">
        <v>4641</v>
      </c>
      <c r="W3034" t="str">
        <f t="shared" si="260"/>
        <v/>
      </c>
      <c r="X3034" s="2">
        <v>120</v>
      </c>
    </row>
    <row r="3035" spans="1:24" x14ac:dyDescent="0.25">
      <c r="A3035" s="11" t="s">
        <v>4619</v>
      </c>
      <c r="B3035" s="22" t="s">
        <v>207</v>
      </c>
      <c r="C3035" s="22"/>
      <c r="D3035" s="22" t="s">
        <v>208</v>
      </c>
      <c r="E3035" s="31" t="s">
        <v>2214</v>
      </c>
      <c r="F3035" s="12">
        <f>SUMIFS('Inventory Details'!$H:$H,'Inventory Details'!$B:$B,$B3035,'Inventory Details'!$E:$E,$E3035)</f>
        <v>0</v>
      </c>
      <c r="G3035" s="12">
        <f>SUMIFS('PO Details'!$H:$H,'PO Details'!$D:$D,Planning!$B3035,'PO Details'!$L:$L,$E3035)</f>
        <v>0</v>
      </c>
      <c r="H3035" s="12">
        <f>SUMIFS('SO Details'!$G:$G,'SO Details'!$D:$D,Planning!$B3035,'SO Details'!$K:$K,$E3035)</f>
        <v>0</v>
      </c>
      <c r="I3035" s="20">
        <f>IF(COUNTIFS($C:$C,B3035)&gt;1,SUMIFS('Sales Hx'!$Q:$Q,'Sales Hx'!$B:$B,_xlfn.XLOOKUP(B3035,C:C,B:B),'Sales Hx'!$D:$D,Planning!$E3035),SUMIFS('Sales Hx'!$Q:$Q,'Sales Hx'!$B:$B,Planning!$B3035,'Sales Hx'!$D:$D,Planning!$E3035))</f>
        <v>0</v>
      </c>
      <c r="J3035" s="16">
        <f>IF(COUNTIFS($C:$C,B3035)&gt;1,SUMIFS('Sales Hx'!$S:$S,'Sales Hx'!$B:$B,_xlfn.XLOOKUP(B3035,C:C,B:B),'Sales Hx'!$D:$D,E3035),SUMIFS('Sales Hx'!$S:$S,'Sales Hx'!$B:$B,$B3035,'Sales Hx'!$D:$D,$E3035))</f>
        <v>5.4824561403508776E-2</v>
      </c>
      <c r="K3035" s="16">
        <f t="shared" si="259"/>
        <v>0</v>
      </c>
      <c r="L3035" s="12">
        <f>IF(M3035&lt;&gt;"",M3035,IF(COUNTIFS($C:$C,B3035)&gt;1,SUMIFS('Sales Hx'!V:V,'Sales Hx'!$B:$B,_xlfn.XLOOKUP(B3035,C:C,B:B),'Sales Hx'!$D:$D,$E3035),SUMIFS('Sales Hx'!V:V,'Sales Hx'!$B:$B,$B3035,'Sales Hx'!$D:$D,$E3035)))</f>
        <v>0</v>
      </c>
      <c r="M3035" s="12">
        <v>0</v>
      </c>
      <c r="N3035" s="15">
        <f t="shared" si="261"/>
        <v>5.4824561403508776E-2</v>
      </c>
      <c r="O3035" s="21">
        <f t="shared" si="263"/>
        <v>7</v>
      </c>
      <c r="P3035" s="24">
        <v>12.5</v>
      </c>
      <c r="Q3035" s="18">
        <f t="shared" si="262"/>
        <v>87.5</v>
      </c>
      <c r="R3035" s="2">
        <v>1</v>
      </c>
      <c r="S3035" s="2">
        <v>120</v>
      </c>
      <c r="T3035" s="2" t="s">
        <v>4647</v>
      </c>
      <c r="U3035" s="28" t="str">
        <f>IF(G3035=0,"",_xlfn.MINIFS('PO Details'!$I:$I,'PO Details'!$D:$D,Planning!$B3035,'PO Details'!$L:$L,Planning!$E3035))</f>
        <v/>
      </c>
      <c r="V3035" s="29" t="s">
        <v>4641</v>
      </c>
      <c r="W3035" t="str">
        <f t="shared" si="260"/>
        <v/>
      </c>
      <c r="X3035" s="2">
        <v>120</v>
      </c>
    </row>
    <row r="3036" spans="1:24" x14ac:dyDescent="0.25">
      <c r="A3036" s="11"/>
      <c r="B3036" s="22" t="s">
        <v>2641</v>
      </c>
      <c r="C3036" s="22"/>
      <c r="D3036" s="22"/>
      <c r="E3036" s="31" t="s">
        <v>119</v>
      </c>
      <c r="F3036" s="12">
        <f>SUMIFS('Inventory Details'!$H:$H,'Inventory Details'!$B:$B,$B3036,'Inventory Details'!$E:$E,$E3036)</f>
        <v>0</v>
      </c>
      <c r="G3036" s="12">
        <f>SUMIFS('PO Details'!$H:$H,'PO Details'!$D:$D,Planning!$B3036,'PO Details'!$L:$L,$E3036)</f>
        <v>0</v>
      </c>
      <c r="H3036" s="12">
        <f>SUMIFS('SO Details'!$G:$G,'SO Details'!$D:$D,Planning!$B3036,'SO Details'!$K:$K,$E3036)</f>
        <v>0</v>
      </c>
      <c r="I3036" s="20">
        <f>IF(COUNTIFS($C:$C,B3036)&gt;1,SUMIFS('Sales Hx'!$Q:$Q,'Sales Hx'!$B:$B,_xlfn.XLOOKUP(B3036,C:C,B:B),'Sales Hx'!$D:$D,Planning!$E3036),SUMIFS('Sales Hx'!$Q:$Q,'Sales Hx'!$B:$B,Planning!$B3036,'Sales Hx'!$D:$D,Planning!$E3036))</f>
        <v>1.4</v>
      </c>
      <c r="J3036" s="16">
        <f>IF(COUNTIFS($C:$C,B3036)&gt;1,SUMIFS('Sales Hx'!$S:$S,'Sales Hx'!$B:$B,_xlfn.XLOOKUP(B3036,C:C,B:B),'Sales Hx'!$D:$D,E3036),SUMIFS('Sales Hx'!$S:$S,'Sales Hx'!$B:$B,$B3036,'Sales Hx'!$D:$D,$E3036))</f>
        <v>3.7280701754385963E-2</v>
      </c>
      <c r="K3036" s="16">
        <f t="shared" si="259"/>
        <v>0</v>
      </c>
      <c r="L3036" s="12">
        <f>IF(M3036&lt;&gt;"",M3036,IF(COUNTIFS($C:$C,B3036)&gt;1,SUMIFS('Sales Hx'!V:V,'Sales Hx'!$B:$B,_xlfn.XLOOKUP(B3036,C:C,B:B),'Sales Hx'!$D:$D,$E3036),SUMIFS('Sales Hx'!V:V,'Sales Hx'!$B:$B,$B3036,'Sales Hx'!$D:$D,$E3036)))</f>
        <v>0</v>
      </c>
      <c r="M3036" s="12">
        <v>0</v>
      </c>
      <c r="N3036" s="15">
        <f t="shared" si="261"/>
        <v>3.7280701754385963E-2</v>
      </c>
      <c r="O3036" s="21">
        <f t="shared" si="263"/>
        <v>5</v>
      </c>
      <c r="P3036" s="24">
        <v>0</v>
      </c>
      <c r="Q3036" s="18">
        <f t="shared" si="262"/>
        <v>0</v>
      </c>
      <c r="R3036" s="2">
        <v>1</v>
      </c>
      <c r="S3036" s="2">
        <v>120</v>
      </c>
      <c r="T3036" s="2" t="s">
        <v>4647</v>
      </c>
      <c r="U3036" s="28" t="str">
        <f>IF(G3036=0,"",_xlfn.MINIFS('PO Details'!$I:$I,'PO Details'!$D:$D,Planning!$B3036,'PO Details'!$L:$L,Planning!$E3036))</f>
        <v/>
      </c>
      <c r="V3036" s="29" t="s">
        <v>4640</v>
      </c>
      <c r="W3036" t="str">
        <f t="shared" si="260"/>
        <v>Max</v>
      </c>
      <c r="X3036" s="2">
        <v>120</v>
      </c>
    </row>
    <row r="3037" spans="1:24" x14ac:dyDescent="0.25">
      <c r="A3037" s="11" t="s">
        <v>4619</v>
      </c>
      <c r="B3037" s="22" t="s">
        <v>209</v>
      </c>
      <c r="C3037" s="22"/>
      <c r="D3037" s="22" t="s">
        <v>210</v>
      </c>
      <c r="E3037" s="31" t="s">
        <v>106</v>
      </c>
      <c r="F3037" s="12">
        <f>SUMIFS('Inventory Details'!$H:$H,'Inventory Details'!$B:$B,$B3037,'Inventory Details'!$E:$E,$E3037)</f>
        <v>13</v>
      </c>
      <c r="G3037" s="12">
        <f>SUMIFS('PO Details'!$H:$H,'PO Details'!$D:$D,Planning!$B3037,'PO Details'!$L:$L,$E3037)</f>
        <v>35</v>
      </c>
      <c r="H3037" s="12">
        <f>SUMIFS('SO Details'!$G:$G,'SO Details'!$D:$D,Planning!$B3037,'SO Details'!$K:$K,$E3037)</f>
        <v>1</v>
      </c>
      <c r="I3037" s="20">
        <f>IF(COUNTIFS($C:$C,B3037)&gt;1,SUMIFS('Sales Hx'!$Q:$Q,'Sales Hx'!$B:$B,_xlfn.XLOOKUP(B3037,C:C,B:B),'Sales Hx'!$D:$D,Planning!$E3037),SUMIFS('Sales Hx'!$Q:$Q,'Sales Hx'!$B:$B,Planning!$B3037,'Sales Hx'!$D:$D,Planning!$E3037))</f>
        <v>21</v>
      </c>
      <c r="J3037" s="16">
        <f>IF(COUNTIFS($C:$C,B3037)&gt;1,SUMIFS('Sales Hx'!$S:$S,'Sales Hx'!$B:$B,_xlfn.XLOOKUP(B3037,C:C,B:B),'Sales Hx'!$D:$D,E3037),SUMIFS('Sales Hx'!$S:$S,'Sales Hx'!$B:$B,$B3037,'Sales Hx'!$D:$D,$E3037))</f>
        <v>0.23574561403508773</v>
      </c>
      <c r="K3037" s="16">
        <f t="shared" si="259"/>
        <v>2.2857142857142856</v>
      </c>
      <c r="L3037" s="12">
        <f>IF(M3037&lt;&gt;"",M3037,IF(COUNTIFS($C:$C,B3037)&gt;1,SUMIFS('Sales Hx'!V:V,'Sales Hx'!$B:$B,_xlfn.XLOOKUP(B3037,C:C,B:B),'Sales Hx'!$D:$D,$E3037),SUMIFS('Sales Hx'!V:V,'Sales Hx'!$B:$B,$B3037,'Sales Hx'!$D:$D,$E3037)))</f>
        <v>0</v>
      </c>
      <c r="M3037" s="12">
        <v>0</v>
      </c>
      <c r="N3037" s="15">
        <f t="shared" si="261"/>
        <v>0.23574561403508773</v>
      </c>
      <c r="O3037" s="21">
        <f t="shared" si="263"/>
        <v>0</v>
      </c>
      <c r="P3037" s="24">
        <v>36</v>
      </c>
      <c r="Q3037" s="18">
        <f t="shared" si="262"/>
        <v>0</v>
      </c>
      <c r="R3037" s="2">
        <v>1</v>
      </c>
      <c r="S3037" s="2">
        <v>120</v>
      </c>
      <c r="T3037" s="2" t="s">
        <v>4647</v>
      </c>
      <c r="U3037" s="28">
        <f>IF(G3037=0,"",_xlfn.MINIFS('PO Details'!$I:$I,'PO Details'!$D:$D,Planning!$B3037,'PO Details'!$L:$L,Planning!$E3037))</f>
        <v>45443</v>
      </c>
      <c r="V3037" s="29" t="s">
        <v>4641</v>
      </c>
      <c r="W3037" t="str">
        <f t="shared" si="260"/>
        <v/>
      </c>
      <c r="X3037" s="2">
        <v>120</v>
      </c>
    </row>
    <row r="3038" spans="1:24" x14ac:dyDescent="0.25">
      <c r="A3038" s="11" t="s">
        <v>4619</v>
      </c>
      <c r="B3038" s="22" t="s">
        <v>209</v>
      </c>
      <c r="C3038" s="22"/>
      <c r="D3038" s="22" t="s">
        <v>210</v>
      </c>
      <c r="E3038" s="31" t="s">
        <v>119</v>
      </c>
      <c r="F3038" s="12">
        <f>SUMIFS('Inventory Details'!$H:$H,'Inventory Details'!$B:$B,$B3038,'Inventory Details'!$E:$E,$E3038)</f>
        <v>7</v>
      </c>
      <c r="G3038" s="12">
        <f>SUMIFS('PO Details'!$H:$H,'PO Details'!$D:$D,Planning!$B3038,'PO Details'!$L:$L,$E3038)</f>
        <v>6</v>
      </c>
      <c r="H3038" s="12">
        <f>SUMIFS('SO Details'!$G:$G,'SO Details'!$D:$D,Planning!$B3038,'SO Details'!$K:$K,$E3038)</f>
        <v>0</v>
      </c>
      <c r="I3038" s="20">
        <f>IF(COUNTIFS($C:$C,B3038)&gt;1,SUMIFS('Sales Hx'!$Q:$Q,'Sales Hx'!$B:$B,_xlfn.XLOOKUP(B3038,C:C,B:B),'Sales Hx'!$D:$D,Planning!$E3038),SUMIFS('Sales Hx'!$Q:$Q,'Sales Hx'!$B:$B,Planning!$B3038,'Sales Hx'!$D:$D,Planning!$E3038))</f>
        <v>0</v>
      </c>
      <c r="J3038" s="16">
        <f>IF(COUNTIFS($C:$C,B3038)&gt;1,SUMIFS('Sales Hx'!$S:$S,'Sales Hx'!$B:$B,_xlfn.XLOOKUP(B3038,C:C,B:B),'Sales Hx'!$D:$D,E3038),SUMIFS('Sales Hx'!$S:$S,'Sales Hx'!$B:$B,$B3038,'Sales Hx'!$D:$D,$E3038))</f>
        <v>3.2894736842105261E-2</v>
      </c>
      <c r="K3038" s="16">
        <f t="shared" si="259"/>
        <v>0</v>
      </c>
      <c r="L3038" s="12">
        <f>IF(M3038&lt;&gt;"",M3038,IF(COUNTIFS($C:$C,B3038)&gt;1,SUMIFS('Sales Hx'!V:V,'Sales Hx'!$B:$B,_xlfn.XLOOKUP(B3038,C:C,B:B),'Sales Hx'!$D:$D,$E3038),SUMIFS('Sales Hx'!V:V,'Sales Hx'!$B:$B,$B3038,'Sales Hx'!$D:$D,$E3038)))</f>
        <v>0</v>
      </c>
      <c r="M3038" s="12">
        <v>0</v>
      </c>
      <c r="N3038" s="15">
        <f t="shared" si="261"/>
        <v>3.2894736842105261E-2</v>
      </c>
      <c r="O3038" s="21">
        <f t="shared" si="263"/>
        <v>0</v>
      </c>
      <c r="P3038" s="24">
        <v>36</v>
      </c>
      <c r="Q3038" s="18">
        <f t="shared" si="262"/>
        <v>0</v>
      </c>
      <c r="R3038" s="2">
        <v>1</v>
      </c>
      <c r="S3038" s="2">
        <v>120</v>
      </c>
      <c r="T3038" s="2" t="s">
        <v>4647</v>
      </c>
      <c r="U3038" s="28">
        <f>IF(G3038=0,"",_xlfn.MINIFS('PO Details'!$I:$I,'PO Details'!$D:$D,Planning!$B3038,'PO Details'!$L:$L,Planning!$E3038))</f>
        <v>45474</v>
      </c>
      <c r="V3038" s="29" t="s">
        <v>4641</v>
      </c>
      <c r="W3038" t="str">
        <f t="shared" si="260"/>
        <v/>
      </c>
      <c r="X3038" s="2">
        <v>120</v>
      </c>
    </row>
    <row r="3039" spans="1:24" x14ac:dyDescent="0.25">
      <c r="A3039" s="11" t="s">
        <v>4619</v>
      </c>
      <c r="B3039" s="22" t="s">
        <v>209</v>
      </c>
      <c r="C3039" s="22"/>
      <c r="D3039" s="22" t="s">
        <v>210</v>
      </c>
      <c r="E3039" s="31" t="s">
        <v>15</v>
      </c>
      <c r="F3039" s="12">
        <f>SUMIFS('Inventory Details'!$H:$H,'Inventory Details'!$B:$B,$B3039,'Inventory Details'!$E:$E,$E3039)</f>
        <v>4</v>
      </c>
      <c r="G3039" s="12">
        <f>SUMIFS('PO Details'!$H:$H,'PO Details'!$D:$D,Planning!$B3039,'PO Details'!$L:$L,$E3039)</f>
        <v>3</v>
      </c>
      <c r="H3039" s="12">
        <f>SUMIFS('SO Details'!$G:$G,'SO Details'!$D:$D,Planning!$B3039,'SO Details'!$K:$K,$E3039)</f>
        <v>0</v>
      </c>
      <c r="I3039" s="20">
        <f>IF(COUNTIFS($C:$C,B3039)&gt;1,SUMIFS('Sales Hx'!$Q:$Q,'Sales Hx'!$B:$B,_xlfn.XLOOKUP(B3039,C:C,B:B),'Sales Hx'!$D:$D,Planning!$E3039),SUMIFS('Sales Hx'!$Q:$Q,'Sales Hx'!$B:$B,Planning!$B3039,'Sales Hx'!$D:$D,Planning!$E3039))</f>
        <v>0</v>
      </c>
      <c r="J3039" s="16">
        <f>IF(COUNTIFS($C:$C,B3039)&gt;1,SUMIFS('Sales Hx'!$S:$S,'Sales Hx'!$B:$B,_xlfn.XLOOKUP(B3039,C:C,B:B),'Sales Hx'!$D:$D,E3039),SUMIFS('Sales Hx'!$S:$S,'Sales Hx'!$B:$B,$B3039,'Sales Hx'!$D:$D,$E3039))</f>
        <v>0.14144736842105263</v>
      </c>
      <c r="K3039" s="16">
        <f t="shared" si="259"/>
        <v>0</v>
      </c>
      <c r="L3039" s="12">
        <f>IF(M3039&lt;&gt;"",M3039,IF(COUNTIFS($C:$C,B3039)&gt;1,SUMIFS('Sales Hx'!V:V,'Sales Hx'!$B:$B,_xlfn.XLOOKUP(B3039,C:C,B:B),'Sales Hx'!$D:$D,$E3039),SUMIFS('Sales Hx'!V:V,'Sales Hx'!$B:$B,$B3039,'Sales Hx'!$D:$D,$E3039)))</f>
        <v>0</v>
      </c>
      <c r="M3039" s="12">
        <v>0</v>
      </c>
      <c r="N3039" s="15">
        <f t="shared" si="261"/>
        <v>0.14144736842105263</v>
      </c>
      <c r="O3039" s="21">
        <f t="shared" si="263"/>
        <v>0</v>
      </c>
      <c r="P3039" s="24">
        <v>36</v>
      </c>
      <c r="Q3039" s="18">
        <f t="shared" si="262"/>
        <v>0</v>
      </c>
      <c r="R3039" s="2">
        <v>1</v>
      </c>
      <c r="S3039" s="2">
        <v>120</v>
      </c>
      <c r="T3039" s="2" t="s">
        <v>4647</v>
      </c>
      <c r="U3039" s="28">
        <f>IF(G3039=0,"",_xlfn.MINIFS('PO Details'!$I:$I,'PO Details'!$D:$D,Planning!$B3039,'PO Details'!$L:$L,Planning!$E3039))</f>
        <v>45397</v>
      </c>
      <c r="V3039" s="29" t="s">
        <v>4641</v>
      </c>
      <c r="W3039" t="str">
        <f t="shared" si="260"/>
        <v/>
      </c>
      <c r="X3039" s="2">
        <v>120</v>
      </c>
    </row>
    <row r="3040" spans="1:24" x14ac:dyDescent="0.25">
      <c r="A3040" s="11" t="s">
        <v>4619</v>
      </c>
      <c r="B3040" s="22" t="s">
        <v>209</v>
      </c>
      <c r="C3040" s="22"/>
      <c r="D3040" s="22" t="s">
        <v>210</v>
      </c>
      <c r="E3040" s="31" t="s">
        <v>4746</v>
      </c>
      <c r="F3040" s="12">
        <f>SUMIFS('Inventory Details'!$H:$H,'Inventory Details'!$B:$B,$B3040,'Inventory Details'!$E:$E,$E3040)</f>
        <v>83</v>
      </c>
      <c r="G3040" s="12">
        <f>SUMIFS('PO Details'!$H:$H,'PO Details'!$D:$D,Planning!$B3040,'PO Details'!$L:$L,$E3040)</f>
        <v>75</v>
      </c>
      <c r="H3040" s="12">
        <f>SUMIFS('SO Details'!$G:$G,'SO Details'!$D:$D,Planning!$B3040,'SO Details'!$K:$K,$E3040)</f>
        <v>3</v>
      </c>
      <c r="I3040" s="20">
        <f>IF(COUNTIFS($C:$C,B3040)&gt;1,SUMIFS('Sales Hx'!$Q:$Q,'Sales Hx'!$B:$B,_xlfn.XLOOKUP(B3040,C:C,B:B),'Sales Hx'!$D:$D,Planning!$E3040),SUMIFS('Sales Hx'!$Q:$Q,'Sales Hx'!$B:$B,Planning!$B3040,'Sales Hx'!$D:$D,Planning!$E3040))</f>
        <v>29.4</v>
      </c>
      <c r="J3040" s="16">
        <f>IF(COUNTIFS($C:$C,B3040)&gt;1,SUMIFS('Sales Hx'!$S:$S,'Sales Hx'!$B:$B,_xlfn.XLOOKUP(B3040,C:C,B:B),'Sales Hx'!$D:$D,E3040),SUMIFS('Sales Hx'!$S:$S,'Sales Hx'!$B:$B,$B3040,'Sales Hx'!$D:$D,$E3040))</f>
        <v>0.458133971291866</v>
      </c>
      <c r="K3040" s="16">
        <f t="shared" si="259"/>
        <v>5.3741496598639458</v>
      </c>
      <c r="L3040" s="12">
        <f>IF(M3040&lt;&gt;"",M3040,IF(COUNTIFS($C:$C,B3040)&gt;1,SUMIFS('Sales Hx'!V:V,'Sales Hx'!$B:$B,_xlfn.XLOOKUP(B3040,C:C,B:B),'Sales Hx'!$D:$D,$E3040),SUMIFS('Sales Hx'!V:V,'Sales Hx'!$B:$B,$B3040,'Sales Hx'!$D:$D,$E3040)))</f>
        <v>0</v>
      </c>
      <c r="M3040" s="12">
        <v>0</v>
      </c>
      <c r="N3040" s="15">
        <f t="shared" si="261"/>
        <v>0.458133971291866</v>
      </c>
      <c r="O3040" s="21">
        <f t="shared" si="263"/>
        <v>0</v>
      </c>
      <c r="P3040" s="24">
        <v>36</v>
      </c>
      <c r="Q3040" s="18">
        <f t="shared" si="262"/>
        <v>0</v>
      </c>
      <c r="R3040" s="2">
        <v>1</v>
      </c>
      <c r="S3040" s="2">
        <v>120</v>
      </c>
      <c r="T3040" s="2" t="s">
        <v>4647</v>
      </c>
      <c r="U3040" s="28">
        <f>IF(G3040=0,"",_xlfn.MINIFS('PO Details'!$I:$I,'PO Details'!$D:$D,Planning!$B3040,'PO Details'!$L:$L,Planning!$E3040))</f>
        <v>45458</v>
      </c>
      <c r="V3040" s="29" t="s">
        <v>4641</v>
      </c>
      <c r="W3040" t="str">
        <f t="shared" si="260"/>
        <v/>
      </c>
      <c r="X3040" s="2">
        <v>120</v>
      </c>
    </row>
    <row r="3041" spans="1:24" x14ac:dyDescent="0.25">
      <c r="A3041" s="11" t="s">
        <v>4619</v>
      </c>
      <c r="B3041" s="22" t="s">
        <v>209</v>
      </c>
      <c r="C3041" s="22"/>
      <c r="D3041" s="22" t="s">
        <v>210</v>
      </c>
      <c r="E3041" s="31" t="s">
        <v>820</v>
      </c>
      <c r="F3041" s="12">
        <f>SUMIFS('Inventory Details'!$H:$H,'Inventory Details'!$B:$B,$B3041,'Inventory Details'!$E:$E,$E3041)</f>
        <v>12</v>
      </c>
      <c r="G3041" s="12">
        <f>SUMIFS('PO Details'!$H:$H,'PO Details'!$D:$D,Planning!$B3041,'PO Details'!$L:$L,$E3041)</f>
        <v>15</v>
      </c>
      <c r="H3041" s="12">
        <f>SUMIFS('SO Details'!$G:$G,'SO Details'!$D:$D,Planning!$B3041,'SO Details'!$K:$K,$E3041)</f>
        <v>0</v>
      </c>
      <c r="I3041" s="20">
        <f>IF(COUNTIFS($C:$C,B3041)&gt;1,SUMIFS('Sales Hx'!$Q:$Q,'Sales Hx'!$B:$B,_xlfn.XLOOKUP(B3041,C:C,B:B),'Sales Hx'!$D:$D,Planning!$E3041),SUMIFS('Sales Hx'!$Q:$Q,'Sales Hx'!$B:$B,Planning!$B3041,'Sales Hx'!$D:$D,Planning!$E3041))</f>
        <v>0</v>
      </c>
      <c r="J3041" s="16">
        <f>IF(COUNTIFS($C:$C,B3041)&gt;1,SUMIFS('Sales Hx'!$S:$S,'Sales Hx'!$B:$B,_xlfn.XLOOKUP(B3041,C:C,B:B),'Sales Hx'!$D:$D,E3041),SUMIFS('Sales Hx'!$S:$S,'Sales Hx'!$B:$B,$B3041,'Sales Hx'!$D:$D,$E3041))</f>
        <v>3.2894736842105261E-2</v>
      </c>
      <c r="K3041" s="16">
        <f t="shared" si="259"/>
        <v>0</v>
      </c>
      <c r="L3041" s="12">
        <f>IF(M3041&lt;&gt;"",M3041,IF(COUNTIFS($C:$C,B3041)&gt;1,SUMIFS('Sales Hx'!V:V,'Sales Hx'!$B:$B,_xlfn.XLOOKUP(B3041,C:C,B:B),'Sales Hx'!$D:$D,$E3041),SUMIFS('Sales Hx'!V:V,'Sales Hx'!$B:$B,$B3041,'Sales Hx'!$D:$D,$E3041)))</f>
        <v>0</v>
      </c>
      <c r="M3041" s="12">
        <v>0</v>
      </c>
      <c r="N3041" s="15">
        <f t="shared" si="261"/>
        <v>3.2894736842105261E-2</v>
      </c>
      <c r="O3041" s="21">
        <f t="shared" si="263"/>
        <v>0</v>
      </c>
      <c r="P3041" s="24">
        <v>36</v>
      </c>
      <c r="Q3041" s="18">
        <f t="shared" si="262"/>
        <v>0</v>
      </c>
      <c r="R3041" s="2">
        <v>1</v>
      </c>
      <c r="S3041" s="2">
        <v>120</v>
      </c>
      <c r="T3041" s="2" t="s">
        <v>4647</v>
      </c>
      <c r="U3041" s="28">
        <f>IF(G3041=0,"",_xlfn.MINIFS('PO Details'!$I:$I,'PO Details'!$D:$D,Planning!$B3041,'PO Details'!$L:$L,Planning!$E3041))</f>
        <v>45443</v>
      </c>
      <c r="V3041" s="29" t="s">
        <v>4641</v>
      </c>
      <c r="W3041" t="str">
        <f t="shared" si="260"/>
        <v/>
      </c>
      <c r="X3041" s="2">
        <v>120</v>
      </c>
    </row>
    <row r="3042" spans="1:24" x14ac:dyDescent="0.25">
      <c r="A3042" s="11" t="s">
        <v>4619</v>
      </c>
      <c r="B3042" s="22" t="s">
        <v>209</v>
      </c>
      <c r="C3042" s="22"/>
      <c r="D3042" s="22" t="s">
        <v>210</v>
      </c>
      <c r="E3042" s="31" t="s">
        <v>109</v>
      </c>
      <c r="F3042" s="12">
        <f>SUMIFS('Inventory Details'!$H:$H,'Inventory Details'!$B:$B,$B3042,'Inventory Details'!$E:$E,$E3042)</f>
        <v>30</v>
      </c>
      <c r="G3042" s="12">
        <f>SUMIFS('PO Details'!$H:$H,'PO Details'!$D:$D,Planning!$B3042,'PO Details'!$L:$L,$E3042)</f>
        <v>0</v>
      </c>
      <c r="H3042" s="12">
        <f>SUMIFS('SO Details'!$G:$G,'SO Details'!$D:$D,Planning!$B3042,'SO Details'!$K:$K,$E3042)</f>
        <v>2</v>
      </c>
      <c r="I3042" s="20">
        <f>IF(COUNTIFS($C:$C,B3042)&gt;1,SUMIFS('Sales Hx'!$Q:$Q,'Sales Hx'!$B:$B,_xlfn.XLOOKUP(B3042,C:C,B:B),'Sales Hx'!$D:$D,Planning!$E3042),SUMIFS('Sales Hx'!$Q:$Q,'Sales Hx'!$B:$B,Planning!$B3042,'Sales Hx'!$D:$D,Planning!$E3042))</f>
        <v>7</v>
      </c>
      <c r="J3042" s="16">
        <f>IF(COUNTIFS($C:$C,B3042)&gt;1,SUMIFS('Sales Hx'!$S:$S,'Sales Hx'!$B:$B,_xlfn.XLOOKUP(B3042,C:C,B:B),'Sales Hx'!$D:$D,E3042),SUMIFS('Sales Hx'!$S:$S,'Sales Hx'!$B:$B,$B3042,'Sales Hx'!$D:$D,$E3042))</f>
        <v>0.10921052631578949</v>
      </c>
      <c r="K3042" s="16">
        <f t="shared" si="259"/>
        <v>4.2857142857142856</v>
      </c>
      <c r="L3042" s="12">
        <f>IF(M3042&lt;&gt;"",M3042,IF(COUNTIFS($C:$C,B3042)&gt;1,SUMIFS('Sales Hx'!V:V,'Sales Hx'!$B:$B,_xlfn.XLOOKUP(B3042,C:C,B:B),'Sales Hx'!$D:$D,$E3042),SUMIFS('Sales Hx'!V:V,'Sales Hx'!$B:$B,$B3042,'Sales Hx'!$D:$D,$E3042)))</f>
        <v>0</v>
      </c>
      <c r="M3042" s="12">
        <v>0</v>
      </c>
      <c r="N3042" s="15">
        <f t="shared" si="261"/>
        <v>0.10921052631578949</v>
      </c>
      <c r="O3042" s="21">
        <f t="shared" si="263"/>
        <v>0</v>
      </c>
      <c r="P3042" s="24">
        <v>36</v>
      </c>
      <c r="Q3042" s="18">
        <f t="shared" si="262"/>
        <v>0</v>
      </c>
      <c r="R3042" s="2">
        <v>1</v>
      </c>
      <c r="S3042" s="2">
        <v>120</v>
      </c>
      <c r="T3042" s="2" t="s">
        <v>4647</v>
      </c>
      <c r="U3042" s="28" t="str">
        <f>IF(G3042=0,"",_xlfn.MINIFS('PO Details'!$I:$I,'PO Details'!$D:$D,Planning!$B3042,'PO Details'!$L:$L,Planning!$E3042))</f>
        <v/>
      </c>
      <c r="V3042" s="29" t="s">
        <v>4641</v>
      </c>
      <c r="W3042" t="str">
        <f t="shared" si="260"/>
        <v/>
      </c>
      <c r="X3042" s="2">
        <v>120</v>
      </c>
    </row>
    <row r="3043" spans="1:24" x14ac:dyDescent="0.25">
      <c r="A3043" s="11" t="s">
        <v>4619</v>
      </c>
      <c r="B3043" s="22" t="s">
        <v>209</v>
      </c>
      <c r="C3043" s="22"/>
      <c r="D3043" s="22" t="s">
        <v>210</v>
      </c>
      <c r="E3043" s="31" t="s">
        <v>113</v>
      </c>
      <c r="F3043" s="12">
        <f>SUMIFS('Inventory Details'!$H:$H,'Inventory Details'!$B:$B,$B3043,'Inventory Details'!$E:$E,$E3043)</f>
        <v>166</v>
      </c>
      <c r="G3043" s="12">
        <f>SUMIFS('PO Details'!$H:$H,'PO Details'!$D:$D,Planning!$B3043,'PO Details'!$L:$L,$E3043)</f>
        <v>0</v>
      </c>
      <c r="H3043" s="12">
        <f>SUMIFS('SO Details'!$G:$G,'SO Details'!$D:$D,Planning!$B3043,'SO Details'!$K:$K,$E3043)</f>
        <v>0</v>
      </c>
      <c r="I3043" s="20">
        <f>IF(COUNTIFS($C:$C,B3043)&gt;1,SUMIFS('Sales Hx'!$Q:$Q,'Sales Hx'!$B:$B,_xlfn.XLOOKUP(B3043,C:C,B:B),'Sales Hx'!$D:$D,Planning!$E3043),SUMIFS('Sales Hx'!$Q:$Q,'Sales Hx'!$B:$B,Planning!$B3043,'Sales Hx'!$D:$D,Planning!$E3043))</f>
        <v>8.3999999999999986</v>
      </c>
      <c r="J3043" s="16">
        <f>IF(COUNTIFS($C:$C,B3043)&gt;1,SUMIFS('Sales Hx'!$S:$S,'Sales Hx'!$B:$B,_xlfn.XLOOKUP(B3043,C:C,B:B),'Sales Hx'!$D:$D,E3043),SUMIFS('Sales Hx'!$S:$S,'Sales Hx'!$B:$B,$B3043,'Sales Hx'!$D:$D,$E3043))</f>
        <v>0.1495215311004785</v>
      </c>
      <c r="K3043" s="16">
        <f t="shared" si="259"/>
        <v>19.761904761904766</v>
      </c>
      <c r="L3043" s="12">
        <f>IF(M3043&lt;&gt;"",M3043,IF(COUNTIFS($C:$C,B3043)&gt;1,SUMIFS('Sales Hx'!V:V,'Sales Hx'!$B:$B,_xlfn.XLOOKUP(B3043,C:C,B:B),'Sales Hx'!$D:$D,$E3043),SUMIFS('Sales Hx'!V:V,'Sales Hx'!$B:$B,$B3043,'Sales Hx'!$D:$D,$E3043)))</f>
        <v>0</v>
      </c>
      <c r="M3043" s="12">
        <v>0</v>
      </c>
      <c r="N3043" s="15">
        <f t="shared" si="261"/>
        <v>0.1495215311004785</v>
      </c>
      <c r="O3043" s="21">
        <f t="shared" si="263"/>
        <v>0</v>
      </c>
      <c r="P3043" s="24">
        <v>36</v>
      </c>
      <c r="Q3043" s="18">
        <f t="shared" si="262"/>
        <v>0</v>
      </c>
      <c r="R3043" s="2">
        <v>1</v>
      </c>
      <c r="S3043" s="2">
        <v>120</v>
      </c>
      <c r="T3043" s="2" t="s">
        <v>4647</v>
      </c>
      <c r="U3043" s="28" t="str">
        <f>IF(G3043=0,"",_xlfn.MINIFS('PO Details'!$I:$I,'PO Details'!$D:$D,Planning!$B3043,'PO Details'!$L:$L,Planning!$E3043))</f>
        <v/>
      </c>
      <c r="V3043" s="29" t="s">
        <v>4641</v>
      </c>
      <c r="W3043" t="str">
        <f t="shared" si="260"/>
        <v>Max</v>
      </c>
      <c r="X3043" s="2">
        <v>120</v>
      </c>
    </row>
    <row r="3044" spans="1:24" x14ac:dyDescent="0.25">
      <c r="A3044" s="11" t="s">
        <v>4619</v>
      </c>
      <c r="B3044" s="22" t="s">
        <v>209</v>
      </c>
      <c r="C3044" s="22"/>
      <c r="D3044" s="22" t="s">
        <v>210</v>
      </c>
      <c r="E3044" s="31" t="s">
        <v>1201</v>
      </c>
      <c r="F3044" s="12">
        <f>SUMIFS('Inventory Details'!$H:$H,'Inventory Details'!$B:$B,$B3044,'Inventory Details'!$E:$E,$E3044)</f>
        <v>0</v>
      </c>
      <c r="G3044" s="12">
        <f>SUMIFS('PO Details'!$H:$H,'PO Details'!$D:$D,Planning!$B3044,'PO Details'!$L:$L,$E3044)</f>
        <v>0</v>
      </c>
      <c r="H3044" s="12">
        <f>SUMIFS('SO Details'!$G:$G,'SO Details'!$D:$D,Planning!$B3044,'SO Details'!$K:$K,$E3044)</f>
        <v>0</v>
      </c>
      <c r="I3044" s="20">
        <f>IF(COUNTIFS($C:$C,B3044)&gt;1,SUMIFS('Sales Hx'!$Q:$Q,'Sales Hx'!$B:$B,_xlfn.XLOOKUP(B3044,C:C,B:B),'Sales Hx'!$D:$D,Planning!$E3044),SUMIFS('Sales Hx'!$Q:$Q,'Sales Hx'!$B:$B,Planning!$B3044,'Sales Hx'!$D:$D,Planning!$E3044))</f>
        <v>0</v>
      </c>
      <c r="J3044" s="16">
        <f>IF(COUNTIFS($C:$C,B3044)&gt;1,SUMIFS('Sales Hx'!$S:$S,'Sales Hx'!$B:$B,_xlfn.XLOOKUP(B3044,C:C,B:B),'Sales Hx'!$D:$D,E3044),SUMIFS('Sales Hx'!$S:$S,'Sales Hx'!$B:$B,$B3044,'Sales Hx'!$D:$D,$E3044))</f>
        <v>0</v>
      </c>
      <c r="K3044" s="16">
        <f t="shared" si="259"/>
        <v>0</v>
      </c>
      <c r="L3044" s="12">
        <f>IF(M3044&lt;&gt;"",M3044,IF(COUNTIFS($C:$C,B3044)&gt;1,SUMIFS('Sales Hx'!V:V,'Sales Hx'!$B:$B,_xlfn.XLOOKUP(B3044,C:C,B:B),'Sales Hx'!$D:$D,$E3044),SUMIFS('Sales Hx'!V:V,'Sales Hx'!$B:$B,$B3044,'Sales Hx'!$D:$D,$E3044)))</f>
        <v>0</v>
      </c>
      <c r="M3044" s="12">
        <v>0</v>
      </c>
      <c r="N3044" s="15">
        <f t="shared" si="261"/>
        <v>0</v>
      </c>
      <c r="O3044" s="21">
        <f t="shared" si="263"/>
        <v>0</v>
      </c>
      <c r="P3044" s="24">
        <v>36</v>
      </c>
      <c r="Q3044" s="18">
        <f t="shared" si="262"/>
        <v>0</v>
      </c>
      <c r="R3044" s="2">
        <v>1</v>
      </c>
      <c r="S3044" s="2">
        <v>120</v>
      </c>
      <c r="T3044" s="2" t="s">
        <v>4647</v>
      </c>
      <c r="U3044" s="28" t="str">
        <f>IF(G3044=0,"",_xlfn.MINIFS('PO Details'!$I:$I,'PO Details'!$D:$D,Planning!$B3044,'PO Details'!$L:$L,Planning!$E3044))</f>
        <v/>
      </c>
      <c r="V3044" s="29" t="s">
        <v>4641</v>
      </c>
      <c r="W3044" t="str">
        <f t="shared" si="260"/>
        <v/>
      </c>
      <c r="X3044" s="2">
        <v>120</v>
      </c>
    </row>
    <row r="3045" spans="1:24" x14ac:dyDescent="0.25">
      <c r="A3045" s="11" t="s">
        <v>4619</v>
      </c>
      <c r="B3045" s="22" t="s">
        <v>209</v>
      </c>
      <c r="C3045" s="22"/>
      <c r="D3045" s="22" t="s">
        <v>210</v>
      </c>
      <c r="E3045" s="31" t="s">
        <v>2214</v>
      </c>
      <c r="F3045" s="12">
        <f>SUMIFS('Inventory Details'!$H:$H,'Inventory Details'!$B:$B,$B3045,'Inventory Details'!$E:$E,$E3045)</f>
        <v>0</v>
      </c>
      <c r="G3045" s="12">
        <f>SUMIFS('PO Details'!$H:$H,'PO Details'!$D:$D,Planning!$B3045,'PO Details'!$L:$L,$E3045)</f>
        <v>0</v>
      </c>
      <c r="H3045" s="12">
        <f>SUMIFS('SO Details'!$G:$G,'SO Details'!$D:$D,Planning!$B3045,'SO Details'!$K:$K,$E3045)</f>
        <v>0</v>
      </c>
      <c r="I3045" s="20">
        <f>IF(COUNTIFS($C:$C,B3045)&gt;1,SUMIFS('Sales Hx'!$Q:$Q,'Sales Hx'!$B:$B,_xlfn.XLOOKUP(B3045,C:C,B:B),'Sales Hx'!$D:$D,Planning!$E3045),SUMIFS('Sales Hx'!$Q:$Q,'Sales Hx'!$B:$B,Planning!$B3045,'Sales Hx'!$D:$D,Planning!$E3045))</f>
        <v>0</v>
      </c>
      <c r="J3045" s="16">
        <f>IF(COUNTIFS($C:$C,B3045)&gt;1,SUMIFS('Sales Hx'!$S:$S,'Sales Hx'!$B:$B,_xlfn.XLOOKUP(B3045,C:C,B:B),'Sales Hx'!$D:$D,E3045),SUMIFS('Sales Hx'!$S:$S,'Sales Hx'!$B:$B,$B3045,'Sales Hx'!$D:$D,$E3045))</f>
        <v>3.2894736842105261E-2</v>
      </c>
      <c r="K3045" s="16">
        <f t="shared" si="259"/>
        <v>0</v>
      </c>
      <c r="L3045" s="12">
        <f>IF(M3045&lt;&gt;"",M3045,IF(COUNTIFS($C:$C,B3045)&gt;1,SUMIFS('Sales Hx'!V:V,'Sales Hx'!$B:$B,_xlfn.XLOOKUP(B3045,C:C,B:B),'Sales Hx'!$D:$D,$E3045),SUMIFS('Sales Hx'!V:V,'Sales Hx'!$B:$B,$B3045,'Sales Hx'!$D:$D,$E3045)))</f>
        <v>0</v>
      </c>
      <c r="M3045" s="12">
        <v>0</v>
      </c>
      <c r="N3045" s="15">
        <f t="shared" si="261"/>
        <v>3.2894736842105261E-2</v>
      </c>
      <c r="O3045" s="21">
        <f t="shared" si="263"/>
        <v>4</v>
      </c>
      <c r="P3045" s="24">
        <v>36</v>
      </c>
      <c r="Q3045" s="18">
        <f t="shared" si="262"/>
        <v>144</v>
      </c>
      <c r="R3045" s="2">
        <v>1</v>
      </c>
      <c r="S3045" s="2">
        <v>120</v>
      </c>
      <c r="T3045" s="2" t="s">
        <v>4647</v>
      </c>
      <c r="U3045" s="28" t="str">
        <f>IF(G3045=0,"",_xlfn.MINIFS('PO Details'!$I:$I,'PO Details'!$D:$D,Planning!$B3045,'PO Details'!$L:$L,Planning!$E3045))</f>
        <v/>
      </c>
      <c r="V3045" s="29" t="s">
        <v>4641</v>
      </c>
      <c r="W3045" t="str">
        <f t="shared" si="260"/>
        <v/>
      </c>
      <c r="X3045" s="2">
        <v>120</v>
      </c>
    </row>
    <row r="3046" spans="1:24" x14ac:dyDescent="0.25">
      <c r="A3046" s="11" t="s">
        <v>4619</v>
      </c>
      <c r="B3046" s="22" t="s">
        <v>211</v>
      </c>
      <c r="C3046" s="22"/>
      <c r="D3046" s="22" t="s">
        <v>212</v>
      </c>
      <c r="E3046" s="31" t="s">
        <v>106</v>
      </c>
      <c r="F3046" s="12">
        <f>SUMIFS('Inventory Details'!$H:$H,'Inventory Details'!$B:$B,$B3046,'Inventory Details'!$E:$E,$E3046)</f>
        <v>14</v>
      </c>
      <c r="G3046" s="12">
        <f>SUMIFS('PO Details'!$H:$H,'PO Details'!$D:$D,Planning!$B3046,'PO Details'!$L:$L,$E3046)</f>
        <v>20</v>
      </c>
      <c r="H3046" s="12">
        <f>SUMIFS('SO Details'!$G:$G,'SO Details'!$D:$D,Planning!$B3046,'SO Details'!$K:$K,$E3046)</f>
        <v>0</v>
      </c>
      <c r="I3046" s="20">
        <f>IF(COUNTIFS($C:$C,B3046)&gt;1,SUMIFS('Sales Hx'!$Q:$Q,'Sales Hx'!$B:$B,_xlfn.XLOOKUP(B3046,C:C,B:B),'Sales Hx'!$D:$D,Planning!$E3046),SUMIFS('Sales Hx'!$Q:$Q,'Sales Hx'!$B:$B,Planning!$B3046,'Sales Hx'!$D:$D,Planning!$E3046))</f>
        <v>1.4</v>
      </c>
      <c r="J3046" s="16">
        <f>IF(COUNTIFS($C:$C,B3046)&gt;1,SUMIFS('Sales Hx'!$S:$S,'Sales Hx'!$B:$B,_xlfn.XLOOKUP(B3046,C:C,B:B),'Sales Hx'!$D:$D,E3046),SUMIFS('Sales Hx'!$S:$S,'Sales Hx'!$B:$B,$B3046,'Sales Hx'!$D:$D,$E3046))</f>
        <v>8.7918660287081327E-2</v>
      </c>
      <c r="K3046" s="16">
        <f t="shared" si="259"/>
        <v>24.285714285714288</v>
      </c>
      <c r="L3046" s="12">
        <f>IF(M3046&lt;&gt;"",M3046,IF(COUNTIFS($C:$C,B3046)&gt;1,SUMIFS('Sales Hx'!V:V,'Sales Hx'!$B:$B,_xlfn.XLOOKUP(B3046,C:C,B:B),'Sales Hx'!$D:$D,$E3046),SUMIFS('Sales Hx'!V:V,'Sales Hx'!$B:$B,$B3046,'Sales Hx'!$D:$D,$E3046)))</f>
        <v>0</v>
      </c>
      <c r="M3046" s="12">
        <v>0</v>
      </c>
      <c r="N3046" s="15">
        <f t="shared" si="261"/>
        <v>8.7918660287081327E-2</v>
      </c>
      <c r="O3046" s="21">
        <f t="shared" si="263"/>
        <v>0</v>
      </c>
      <c r="P3046" s="24">
        <v>20</v>
      </c>
      <c r="Q3046" s="18">
        <f t="shared" si="262"/>
        <v>0</v>
      </c>
      <c r="R3046" s="2">
        <v>1</v>
      </c>
      <c r="S3046" s="2">
        <v>120</v>
      </c>
      <c r="T3046" s="2" t="s">
        <v>4647</v>
      </c>
      <c r="U3046" s="28">
        <f>IF(G3046=0,"",_xlfn.MINIFS('PO Details'!$I:$I,'PO Details'!$D:$D,Planning!$B3046,'PO Details'!$L:$L,Planning!$E3046))</f>
        <v>45443</v>
      </c>
      <c r="V3046" s="29" t="s">
        <v>4640</v>
      </c>
      <c r="W3046" t="str">
        <f t="shared" si="260"/>
        <v>Max</v>
      </c>
      <c r="X3046" s="2">
        <v>120</v>
      </c>
    </row>
    <row r="3047" spans="1:24" x14ac:dyDescent="0.25">
      <c r="A3047" s="11" t="s">
        <v>4619</v>
      </c>
      <c r="B3047" s="22" t="s">
        <v>211</v>
      </c>
      <c r="C3047" s="22"/>
      <c r="D3047" s="22" t="s">
        <v>212</v>
      </c>
      <c r="E3047" s="31" t="s">
        <v>15</v>
      </c>
      <c r="F3047" s="12">
        <f>SUMIFS('Inventory Details'!$H:$H,'Inventory Details'!$B:$B,$B3047,'Inventory Details'!$E:$E,$E3047)</f>
        <v>0</v>
      </c>
      <c r="G3047" s="12">
        <f>SUMIFS('PO Details'!$H:$H,'PO Details'!$D:$D,Planning!$B3047,'PO Details'!$L:$L,$E3047)</f>
        <v>3</v>
      </c>
      <c r="H3047" s="12">
        <f>SUMIFS('SO Details'!$G:$G,'SO Details'!$D:$D,Planning!$B3047,'SO Details'!$K:$K,$E3047)</f>
        <v>0</v>
      </c>
      <c r="I3047" s="20">
        <f>IF(COUNTIFS($C:$C,B3047)&gt;1,SUMIFS('Sales Hx'!$Q:$Q,'Sales Hx'!$B:$B,_xlfn.XLOOKUP(B3047,C:C,B:B),'Sales Hx'!$D:$D,Planning!$E3047),SUMIFS('Sales Hx'!$Q:$Q,'Sales Hx'!$B:$B,Planning!$B3047,'Sales Hx'!$D:$D,Planning!$E3047))</f>
        <v>0</v>
      </c>
      <c r="J3047" s="16">
        <f>IF(COUNTIFS($C:$C,B3047)&gt;1,SUMIFS('Sales Hx'!$S:$S,'Sales Hx'!$B:$B,_xlfn.XLOOKUP(B3047,C:C,B:B),'Sales Hx'!$D:$D,E3047),SUMIFS('Sales Hx'!$S:$S,'Sales Hx'!$B:$B,$B3047,'Sales Hx'!$D:$D,$E3047))</f>
        <v>0</v>
      </c>
      <c r="K3047" s="16">
        <f t="shared" si="259"/>
        <v>0</v>
      </c>
      <c r="L3047" s="12">
        <f>IF(M3047&lt;&gt;"",M3047,IF(COUNTIFS($C:$C,B3047)&gt;1,SUMIFS('Sales Hx'!V:V,'Sales Hx'!$B:$B,_xlfn.XLOOKUP(B3047,C:C,B:B),'Sales Hx'!$D:$D,$E3047),SUMIFS('Sales Hx'!V:V,'Sales Hx'!$B:$B,$B3047,'Sales Hx'!$D:$D,$E3047)))</f>
        <v>0</v>
      </c>
      <c r="M3047" s="12">
        <v>0</v>
      </c>
      <c r="N3047" s="15">
        <f t="shared" si="261"/>
        <v>0</v>
      </c>
      <c r="O3047" s="21">
        <f t="shared" si="263"/>
        <v>0</v>
      </c>
      <c r="P3047" s="24">
        <v>20</v>
      </c>
      <c r="Q3047" s="18">
        <f t="shared" si="262"/>
        <v>0</v>
      </c>
      <c r="R3047" s="2">
        <v>1</v>
      </c>
      <c r="S3047" s="2">
        <v>120</v>
      </c>
      <c r="T3047" s="2" t="s">
        <v>4647</v>
      </c>
      <c r="U3047" s="28">
        <f>IF(G3047=0,"",_xlfn.MINIFS('PO Details'!$I:$I,'PO Details'!$D:$D,Planning!$B3047,'PO Details'!$L:$L,Planning!$E3047))</f>
        <v>45397</v>
      </c>
      <c r="V3047" s="29" t="s">
        <v>4640</v>
      </c>
      <c r="W3047" t="str">
        <f t="shared" si="260"/>
        <v/>
      </c>
      <c r="X3047" s="2">
        <v>120</v>
      </c>
    </row>
    <row r="3048" spans="1:24" x14ac:dyDescent="0.25">
      <c r="A3048" s="11" t="s">
        <v>4619</v>
      </c>
      <c r="B3048" s="22" t="s">
        <v>211</v>
      </c>
      <c r="C3048" s="22"/>
      <c r="D3048" s="22" t="s">
        <v>212</v>
      </c>
      <c r="E3048" s="31" t="s">
        <v>820</v>
      </c>
      <c r="F3048" s="12">
        <f>SUMIFS('Inventory Details'!$H:$H,'Inventory Details'!$B:$B,$B3048,'Inventory Details'!$E:$E,$E3048)</f>
        <v>4</v>
      </c>
      <c r="G3048" s="12">
        <f>SUMIFS('PO Details'!$H:$H,'PO Details'!$D:$D,Planning!$B3048,'PO Details'!$L:$L,$E3048)</f>
        <v>15</v>
      </c>
      <c r="H3048" s="12">
        <f>SUMIFS('SO Details'!$G:$G,'SO Details'!$D:$D,Planning!$B3048,'SO Details'!$K:$K,$E3048)</f>
        <v>0</v>
      </c>
      <c r="I3048" s="20">
        <f>IF(COUNTIFS($C:$C,B3048)&gt;1,SUMIFS('Sales Hx'!$Q:$Q,'Sales Hx'!$B:$B,_xlfn.XLOOKUP(B3048,C:C,B:B),'Sales Hx'!$D:$D,Planning!$E3048),SUMIFS('Sales Hx'!$Q:$Q,'Sales Hx'!$B:$B,Planning!$B3048,'Sales Hx'!$D:$D,Planning!$E3048))</f>
        <v>0</v>
      </c>
      <c r="J3048" s="16">
        <f>IF(COUNTIFS($C:$C,B3048)&gt;1,SUMIFS('Sales Hx'!$S:$S,'Sales Hx'!$B:$B,_xlfn.XLOOKUP(B3048,C:C,B:B),'Sales Hx'!$D:$D,E3048),SUMIFS('Sales Hx'!$S:$S,'Sales Hx'!$B:$B,$B3048,'Sales Hx'!$D:$D,$E3048))</f>
        <v>4.6052631578947366E-2</v>
      </c>
      <c r="K3048" s="16">
        <f t="shared" si="259"/>
        <v>0</v>
      </c>
      <c r="L3048" s="12">
        <f>IF(M3048&lt;&gt;"",M3048,IF(COUNTIFS($C:$C,B3048)&gt;1,SUMIFS('Sales Hx'!V:V,'Sales Hx'!$B:$B,_xlfn.XLOOKUP(B3048,C:C,B:B),'Sales Hx'!$D:$D,$E3048),SUMIFS('Sales Hx'!V:V,'Sales Hx'!$B:$B,$B3048,'Sales Hx'!$D:$D,$E3048)))</f>
        <v>0</v>
      </c>
      <c r="M3048" s="12">
        <v>0</v>
      </c>
      <c r="N3048" s="15">
        <f t="shared" si="261"/>
        <v>4.6052631578947366E-2</v>
      </c>
      <c r="O3048" s="21">
        <f t="shared" si="263"/>
        <v>0</v>
      </c>
      <c r="P3048" s="24">
        <v>20</v>
      </c>
      <c r="Q3048" s="18">
        <f t="shared" si="262"/>
        <v>0</v>
      </c>
      <c r="R3048" s="2">
        <v>1</v>
      </c>
      <c r="S3048" s="2">
        <v>120</v>
      </c>
      <c r="T3048" s="2" t="s">
        <v>4647</v>
      </c>
      <c r="U3048" s="28">
        <f>IF(G3048=0,"",_xlfn.MINIFS('PO Details'!$I:$I,'PO Details'!$D:$D,Planning!$B3048,'PO Details'!$L:$L,Planning!$E3048))</f>
        <v>45474</v>
      </c>
      <c r="V3048" s="29" t="s">
        <v>4640</v>
      </c>
      <c r="W3048" t="str">
        <f t="shared" si="260"/>
        <v/>
      </c>
      <c r="X3048" s="2">
        <v>120</v>
      </c>
    </row>
    <row r="3049" spans="1:24" x14ac:dyDescent="0.25">
      <c r="A3049" s="11" t="s">
        <v>4619</v>
      </c>
      <c r="B3049" s="22" t="s">
        <v>211</v>
      </c>
      <c r="C3049" s="22"/>
      <c r="D3049" s="22" t="s">
        <v>212</v>
      </c>
      <c r="E3049" s="31" t="s">
        <v>109</v>
      </c>
      <c r="F3049" s="12">
        <f>SUMIFS('Inventory Details'!$H:$H,'Inventory Details'!$B:$B,$B3049,'Inventory Details'!$E:$E,$E3049)</f>
        <v>0</v>
      </c>
      <c r="G3049" s="12">
        <f>SUMIFS('PO Details'!$H:$H,'PO Details'!$D:$D,Planning!$B3049,'PO Details'!$L:$L,$E3049)</f>
        <v>30</v>
      </c>
      <c r="H3049" s="12">
        <f>SUMIFS('SO Details'!$G:$G,'SO Details'!$D:$D,Planning!$B3049,'SO Details'!$K:$K,$E3049)</f>
        <v>0</v>
      </c>
      <c r="I3049" s="20">
        <f>IF(COUNTIFS($C:$C,B3049)&gt;1,SUMIFS('Sales Hx'!$Q:$Q,'Sales Hx'!$B:$B,_xlfn.XLOOKUP(B3049,C:C,B:B),'Sales Hx'!$D:$D,Planning!$E3049),SUMIFS('Sales Hx'!$Q:$Q,'Sales Hx'!$B:$B,Planning!$B3049,'Sales Hx'!$D:$D,Planning!$E3049))</f>
        <v>2.8</v>
      </c>
      <c r="J3049" s="16">
        <f>IF(COUNTIFS($C:$C,B3049)&gt;1,SUMIFS('Sales Hx'!$S:$S,'Sales Hx'!$B:$B,_xlfn.XLOOKUP(B3049,C:C,B:B),'Sales Hx'!$D:$D,E3049),SUMIFS('Sales Hx'!$S:$S,'Sales Hx'!$B:$B,$B3049,'Sales Hx'!$D:$D,$E3049))</f>
        <v>7.8007518796992484E-2</v>
      </c>
      <c r="K3049" s="16">
        <f t="shared" si="259"/>
        <v>10.714285714285715</v>
      </c>
      <c r="L3049" s="12">
        <f>IF(M3049&lt;&gt;"",M3049,IF(COUNTIFS($C:$C,B3049)&gt;1,SUMIFS('Sales Hx'!V:V,'Sales Hx'!$B:$B,_xlfn.XLOOKUP(B3049,C:C,B:B),'Sales Hx'!$D:$D,$E3049),SUMIFS('Sales Hx'!V:V,'Sales Hx'!$B:$B,$B3049,'Sales Hx'!$D:$D,$E3049)))</f>
        <v>0</v>
      </c>
      <c r="M3049" s="12">
        <v>0</v>
      </c>
      <c r="N3049" s="15">
        <f t="shared" si="261"/>
        <v>7.8007518796992484E-2</v>
      </c>
      <c r="O3049" s="21">
        <f t="shared" si="263"/>
        <v>0</v>
      </c>
      <c r="P3049" s="24">
        <v>20</v>
      </c>
      <c r="Q3049" s="18">
        <f t="shared" si="262"/>
        <v>0</v>
      </c>
      <c r="R3049" s="2">
        <v>1</v>
      </c>
      <c r="S3049" s="2">
        <v>120</v>
      </c>
      <c r="T3049" s="2" t="s">
        <v>4647</v>
      </c>
      <c r="U3049" s="28">
        <f>IF(G3049=0,"",_xlfn.MINIFS('PO Details'!$I:$I,'PO Details'!$D:$D,Planning!$B3049,'PO Details'!$L:$L,Planning!$E3049))</f>
        <v>45458</v>
      </c>
      <c r="V3049" s="29" t="s">
        <v>4640</v>
      </c>
      <c r="W3049" t="str">
        <f t="shared" si="260"/>
        <v/>
      </c>
      <c r="X3049" s="2">
        <v>120</v>
      </c>
    </row>
    <row r="3050" spans="1:24" x14ac:dyDescent="0.25">
      <c r="A3050" s="11" t="s">
        <v>4619</v>
      </c>
      <c r="B3050" s="22" t="s">
        <v>211</v>
      </c>
      <c r="C3050" s="22"/>
      <c r="D3050" s="22" t="s">
        <v>212</v>
      </c>
      <c r="E3050" s="31" t="s">
        <v>108</v>
      </c>
      <c r="F3050" s="12">
        <f>SUMIFS('Inventory Details'!$H:$H,'Inventory Details'!$B:$B,$B3050,'Inventory Details'!$E:$E,$E3050)</f>
        <v>16</v>
      </c>
      <c r="G3050" s="12">
        <f>SUMIFS('PO Details'!$H:$H,'PO Details'!$D:$D,Planning!$B3050,'PO Details'!$L:$L,$E3050)</f>
        <v>0</v>
      </c>
      <c r="H3050" s="12">
        <f>SUMIFS('SO Details'!$G:$G,'SO Details'!$D:$D,Planning!$B3050,'SO Details'!$K:$K,$E3050)</f>
        <v>0</v>
      </c>
      <c r="I3050" s="20">
        <f>IF(COUNTIFS($C:$C,B3050)&gt;1,SUMIFS('Sales Hx'!$Q:$Q,'Sales Hx'!$B:$B,_xlfn.XLOOKUP(B3050,C:C,B:B),'Sales Hx'!$D:$D,Planning!$E3050),SUMIFS('Sales Hx'!$Q:$Q,'Sales Hx'!$B:$B,Planning!$B3050,'Sales Hx'!$D:$D,Planning!$E3050))</f>
        <v>0</v>
      </c>
      <c r="J3050" s="16">
        <f>IF(COUNTIFS($C:$C,B3050)&gt;1,SUMIFS('Sales Hx'!$S:$S,'Sales Hx'!$B:$B,_xlfn.XLOOKUP(B3050,C:C,B:B),'Sales Hx'!$D:$D,E3050),SUMIFS('Sales Hx'!$S:$S,'Sales Hx'!$B:$B,$B3050,'Sales Hx'!$D:$D,$E3050))</f>
        <v>0</v>
      </c>
      <c r="K3050" s="16">
        <f t="shared" si="259"/>
        <v>0</v>
      </c>
      <c r="L3050" s="12">
        <f>IF(M3050&lt;&gt;"",M3050,IF(COUNTIFS($C:$C,B3050)&gt;1,SUMIFS('Sales Hx'!V:V,'Sales Hx'!$B:$B,_xlfn.XLOOKUP(B3050,C:C,B:B),'Sales Hx'!$D:$D,$E3050),SUMIFS('Sales Hx'!V:V,'Sales Hx'!$B:$B,$B3050,'Sales Hx'!$D:$D,$E3050)))</f>
        <v>0</v>
      </c>
      <c r="M3050" s="12">
        <v>0</v>
      </c>
      <c r="N3050" s="15">
        <f t="shared" si="261"/>
        <v>0</v>
      </c>
      <c r="O3050" s="21">
        <f t="shared" si="263"/>
        <v>0</v>
      </c>
      <c r="P3050" s="24">
        <v>20</v>
      </c>
      <c r="Q3050" s="18">
        <f t="shared" si="262"/>
        <v>0</v>
      </c>
      <c r="R3050" s="2">
        <v>1</v>
      </c>
      <c r="S3050" s="2">
        <v>120</v>
      </c>
      <c r="T3050" s="2" t="s">
        <v>4647</v>
      </c>
      <c r="U3050" s="28" t="str">
        <f>IF(G3050=0,"",_xlfn.MINIFS('PO Details'!$I:$I,'PO Details'!$D:$D,Planning!$B3050,'PO Details'!$L:$L,Planning!$E3050))</f>
        <v/>
      </c>
      <c r="V3050" s="29" t="s">
        <v>4640</v>
      </c>
      <c r="W3050" t="str">
        <f t="shared" si="260"/>
        <v/>
      </c>
      <c r="X3050" s="2">
        <v>120</v>
      </c>
    </row>
    <row r="3051" spans="1:24" x14ac:dyDescent="0.25">
      <c r="A3051" s="11" t="s">
        <v>4619</v>
      </c>
      <c r="B3051" s="22" t="s">
        <v>211</v>
      </c>
      <c r="C3051" s="22"/>
      <c r="D3051" s="22" t="s">
        <v>212</v>
      </c>
      <c r="E3051" s="31" t="s">
        <v>4746</v>
      </c>
      <c r="F3051" s="12">
        <f>SUMIFS('Inventory Details'!$H:$H,'Inventory Details'!$B:$B,$B3051,'Inventory Details'!$E:$E,$E3051)</f>
        <v>135</v>
      </c>
      <c r="G3051" s="12">
        <f>SUMIFS('PO Details'!$H:$H,'PO Details'!$D:$D,Planning!$B3051,'PO Details'!$L:$L,$E3051)</f>
        <v>0</v>
      </c>
      <c r="H3051" s="12">
        <f>SUMIFS('SO Details'!$G:$G,'SO Details'!$D:$D,Planning!$B3051,'SO Details'!$K:$K,$E3051)</f>
        <v>0</v>
      </c>
      <c r="I3051" s="20">
        <f>IF(COUNTIFS($C:$C,B3051)&gt;1,SUMIFS('Sales Hx'!$Q:$Q,'Sales Hx'!$B:$B,_xlfn.XLOOKUP(B3051,C:C,B:B),'Sales Hx'!$D:$D,Planning!$E3051),SUMIFS('Sales Hx'!$Q:$Q,'Sales Hx'!$B:$B,Planning!$B3051,'Sales Hx'!$D:$D,Planning!$E3051))</f>
        <v>12.6</v>
      </c>
      <c r="J3051" s="16">
        <f>IF(COUNTIFS($C:$C,B3051)&gt;1,SUMIFS('Sales Hx'!$S:$S,'Sales Hx'!$B:$B,_xlfn.XLOOKUP(B3051,C:C,B:B),'Sales Hx'!$D:$D,E3051),SUMIFS('Sales Hx'!$S:$S,'Sales Hx'!$B:$B,$B3051,'Sales Hx'!$D:$D,$E3051))</f>
        <v>0.21770334928229665</v>
      </c>
      <c r="K3051" s="16">
        <f t="shared" si="259"/>
        <v>10.714285714285715</v>
      </c>
      <c r="L3051" s="12">
        <f>IF(M3051&lt;&gt;"",M3051,IF(COUNTIFS($C:$C,B3051)&gt;1,SUMIFS('Sales Hx'!V:V,'Sales Hx'!$B:$B,_xlfn.XLOOKUP(B3051,C:C,B:B),'Sales Hx'!$D:$D,$E3051),SUMIFS('Sales Hx'!V:V,'Sales Hx'!$B:$B,$B3051,'Sales Hx'!$D:$D,$E3051)))</f>
        <v>0</v>
      </c>
      <c r="M3051" s="12">
        <v>0</v>
      </c>
      <c r="N3051" s="15">
        <f t="shared" si="261"/>
        <v>0.21770334928229665</v>
      </c>
      <c r="O3051" s="21">
        <f t="shared" si="263"/>
        <v>0</v>
      </c>
      <c r="P3051" s="24">
        <v>20</v>
      </c>
      <c r="Q3051" s="18">
        <f t="shared" si="262"/>
        <v>0</v>
      </c>
      <c r="R3051" s="2">
        <v>1</v>
      </c>
      <c r="S3051" s="2">
        <v>120</v>
      </c>
      <c r="T3051" s="2" t="s">
        <v>4647</v>
      </c>
      <c r="U3051" s="28" t="str">
        <f>IF(G3051=0,"",_xlfn.MINIFS('PO Details'!$I:$I,'PO Details'!$D:$D,Planning!$B3051,'PO Details'!$L:$L,Planning!$E3051))</f>
        <v/>
      </c>
      <c r="V3051" s="29" t="s">
        <v>4640</v>
      </c>
      <c r="W3051" t="str">
        <f t="shared" si="260"/>
        <v/>
      </c>
      <c r="X3051" s="2">
        <v>120</v>
      </c>
    </row>
    <row r="3052" spans="1:24" x14ac:dyDescent="0.25">
      <c r="A3052" s="11" t="s">
        <v>4619</v>
      </c>
      <c r="B3052" s="22" t="s">
        <v>211</v>
      </c>
      <c r="C3052" s="22"/>
      <c r="D3052" s="22" t="s">
        <v>212</v>
      </c>
      <c r="E3052" s="31" t="s">
        <v>119</v>
      </c>
      <c r="F3052" s="12">
        <f>SUMIFS('Inventory Details'!$H:$H,'Inventory Details'!$B:$B,$B3052,'Inventory Details'!$E:$E,$E3052)</f>
        <v>5</v>
      </c>
      <c r="G3052" s="12">
        <f>SUMIFS('PO Details'!$H:$H,'PO Details'!$D:$D,Planning!$B3052,'PO Details'!$L:$L,$E3052)</f>
        <v>0</v>
      </c>
      <c r="H3052" s="12">
        <f>SUMIFS('SO Details'!$G:$G,'SO Details'!$D:$D,Planning!$B3052,'SO Details'!$K:$K,$E3052)</f>
        <v>0</v>
      </c>
      <c r="I3052" s="20">
        <f>IF(COUNTIFS($C:$C,B3052)&gt;1,SUMIFS('Sales Hx'!$Q:$Q,'Sales Hx'!$B:$B,_xlfn.XLOOKUP(B3052,C:C,B:B),'Sales Hx'!$D:$D,Planning!$E3052),SUMIFS('Sales Hx'!$Q:$Q,'Sales Hx'!$B:$B,Planning!$B3052,'Sales Hx'!$D:$D,Planning!$E3052))</f>
        <v>0</v>
      </c>
      <c r="J3052" s="16">
        <f>IF(COUNTIFS($C:$C,B3052)&gt;1,SUMIFS('Sales Hx'!$S:$S,'Sales Hx'!$B:$B,_xlfn.XLOOKUP(B3052,C:C,B:B),'Sales Hx'!$D:$D,E3052),SUMIFS('Sales Hx'!$S:$S,'Sales Hx'!$B:$B,$B3052,'Sales Hx'!$D:$D,$E3052))</f>
        <v>0</v>
      </c>
      <c r="K3052" s="16">
        <f t="shared" ref="K3052:K3115" si="264">IFERROR((F3052+G3052)/I3052,0)</f>
        <v>0</v>
      </c>
      <c r="L3052" s="12">
        <f>IF(M3052&lt;&gt;"",M3052,IF(COUNTIFS($C:$C,B3052)&gt;1,SUMIFS('Sales Hx'!V:V,'Sales Hx'!$B:$B,_xlfn.XLOOKUP(B3052,C:C,B:B),'Sales Hx'!$D:$D,$E3052),SUMIFS('Sales Hx'!V:V,'Sales Hx'!$B:$B,$B3052,'Sales Hx'!$D:$D,$E3052)))</f>
        <v>0</v>
      </c>
      <c r="M3052" s="12">
        <v>0</v>
      </c>
      <c r="N3052" s="15">
        <f t="shared" si="261"/>
        <v>0</v>
      </c>
      <c r="O3052" s="21">
        <f t="shared" si="263"/>
        <v>0</v>
      </c>
      <c r="P3052" s="24">
        <v>20</v>
      </c>
      <c r="Q3052" s="18">
        <f t="shared" si="262"/>
        <v>0</v>
      </c>
      <c r="R3052" s="2">
        <v>1</v>
      </c>
      <c r="S3052" s="2">
        <v>120</v>
      </c>
      <c r="T3052" s="2" t="s">
        <v>4647</v>
      </c>
      <c r="U3052" s="28" t="str">
        <f>IF(G3052=0,"",_xlfn.MINIFS('PO Details'!$I:$I,'PO Details'!$D:$D,Planning!$B3052,'PO Details'!$L:$L,Planning!$E3052))</f>
        <v/>
      </c>
      <c r="V3052" s="29" t="s">
        <v>4640</v>
      </c>
      <c r="W3052" t="str">
        <f t="shared" si="260"/>
        <v/>
      </c>
      <c r="X3052" s="2">
        <v>120</v>
      </c>
    </row>
    <row r="3053" spans="1:24" x14ac:dyDescent="0.25">
      <c r="A3053" s="11" t="s">
        <v>4619</v>
      </c>
      <c r="B3053" s="22" t="s">
        <v>211</v>
      </c>
      <c r="C3053" s="22"/>
      <c r="D3053" s="22" t="s">
        <v>212</v>
      </c>
      <c r="E3053" s="31" t="s">
        <v>113</v>
      </c>
      <c r="F3053" s="12">
        <f>SUMIFS('Inventory Details'!$H:$H,'Inventory Details'!$B:$B,$B3053,'Inventory Details'!$E:$E,$E3053)</f>
        <v>80</v>
      </c>
      <c r="G3053" s="12">
        <f>SUMIFS('PO Details'!$H:$H,'PO Details'!$D:$D,Planning!$B3053,'PO Details'!$L:$L,$E3053)</f>
        <v>0</v>
      </c>
      <c r="H3053" s="12">
        <f>SUMIFS('SO Details'!$G:$G,'SO Details'!$D:$D,Planning!$B3053,'SO Details'!$K:$K,$E3053)</f>
        <v>0</v>
      </c>
      <c r="I3053" s="20">
        <f>IF(COUNTIFS($C:$C,B3053)&gt;1,SUMIFS('Sales Hx'!$Q:$Q,'Sales Hx'!$B:$B,_xlfn.XLOOKUP(B3053,C:C,B:B),'Sales Hx'!$D:$D,Planning!$E3053),SUMIFS('Sales Hx'!$Q:$Q,'Sales Hx'!$B:$B,Planning!$B3053,'Sales Hx'!$D:$D,Planning!$E3053))</f>
        <v>14</v>
      </c>
      <c r="J3053" s="16">
        <f>IF(COUNTIFS($C:$C,B3053)&gt;1,SUMIFS('Sales Hx'!$S:$S,'Sales Hx'!$B:$B,_xlfn.XLOOKUP(B3053,C:C,B:B),'Sales Hx'!$D:$D,E3053),SUMIFS('Sales Hx'!$S:$S,'Sales Hx'!$B:$B,$B3053,'Sales Hx'!$D:$D,$E3053))</f>
        <v>0.1848684210526316</v>
      </c>
      <c r="K3053" s="16">
        <f t="shared" si="264"/>
        <v>5.7142857142857144</v>
      </c>
      <c r="L3053" s="12">
        <f>IF(M3053&lt;&gt;"",M3053,IF(COUNTIFS($C:$C,B3053)&gt;1,SUMIFS('Sales Hx'!V:V,'Sales Hx'!$B:$B,_xlfn.XLOOKUP(B3053,C:C,B:B),'Sales Hx'!$D:$D,$E3053),SUMIFS('Sales Hx'!V:V,'Sales Hx'!$B:$B,$B3053,'Sales Hx'!$D:$D,$E3053)))</f>
        <v>0</v>
      </c>
      <c r="M3053" s="12">
        <v>0</v>
      </c>
      <c r="N3053" s="15">
        <f t="shared" si="261"/>
        <v>0.1848684210526316</v>
      </c>
      <c r="O3053" s="21">
        <f t="shared" si="263"/>
        <v>0</v>
      </c>
      <c r="P3053" s="24">
        <v>20</v>
      </c>
      <c r="Q3053" s="18">
        <f t="shared" si="262"/>
        <v>0</v>
      </c>
      <c r="R3053" s="2">
        <v>1</v>
      </c>
      <c r="S3053" s="2">
        <v>120</v>
      </c>
      <c r="T3053" s="2" t="s">
        <v>4647</v>
      </c>
      <c r="U3053" s="28" t="str">
        <f>IF(G3053=0,"",_xlfn.MINIFS('PO Details'!$I:$I,'PO Details'!$D:$D,Planning!$B3053,'PO Details'!$L:$L,Planning!$E3053))</f>
        <v/>
      </c>
      <c r="V3053" s="29" t="s">
        <v>4640</v>
      </c>
      <c r="W3053" t="str">
        <f t="shared" si="260"/>
        <v/>
      </c>
      <c r="X3053" s="2">
        <v>120</v>
      </c>
    </row>
    <row r="3054" spans="1:24" x14ac:dyDescent="0.25">
      <c r="A3054" s="11"/>
      <c r="B3054" s="22" t="s">
        <v>1532</v>
      </c>
      <c r="C3054" s="22"/>
      <c r="D3054" s="22" t="s">
        <v>1533</v>
      </c>
      <c r="E3054" s="31" t="s">
        <v>109</v>
      </c>
      <c r="F3054" s="12">
        <f>SUMIFS('Inventory Details'!$H:$H,'Inventory Details'!$B:$B,$B3054,'Inventory Details'!$E:$E,$E3054)</f>
        <v>0</v>
      </c>
      <c r="G3054" s="12">
        <f>SUMIFS('PO Details'!$H:$H,'PO Details'!$D:$D,Planning!$B3054,'PO Details'!$L:$L,$E3054)</f>
        <v>0</v>
      </c>
      <c r="H3054" s="12">
        <f>SUMIFS('SO Details'!$G:$G,'SO Details'!$D:$D,Planning!$B3054,'SO Details'!$K:$K,$E3054)</f>
        <v>0</v>
      </c>
      <c r="I3054" s="20">
        <f>IF(COUNTIFS($C:$C,B3054)&gt;1,SUMIFS('Sales Hx'!$Q:$Q,'Sales Hx'!$B:$B,_xlfn.XLOOKUP(B3054,C:C,B:B),'Sales Hx'!$D:$D,Planning!$E3054),SUMIFS('Sales Hx'!$Q:$Q,'Sales Hx'!$B:$B,Planning!$B3054,'Sales Hx'!$D:$D,Planning!$E3054))</f>
        <v>0</v>
      </c>
      <c r="J3054" s="16">
        <f>IF(COUNTIFS($C:$C,B3054)&gt;1,SUMIFS('Sales Hx'!$S:$S,'Sales Hx'!$B:$B,_xlfn.XLOOKUP(B3054,C:C,B:B),'Sales Hx'!$D:$D,E3054),SUMIFS('Sales Hx'!$S:$S,'Sales Hx'!$B:$B,$B3054,'Sales Hx'!$D:$D,$E3054))</f>
        <v>3.2894736842105261E-2</v>
      </c>
      <c r="K3054" s="16">
        <f t="shared" si="264"/>
        <v>0</v>
      </c>
      <c r="L3054" s="12">
        <f>IF(M3054&lt;&gt;"",M3054,IF(COUNTIFS($C:$C,B3054)&gt;1,SUMIFS('Sales Hx'!V:V,'Sales Hx'!$B:$B,_xlfn.XLOOKUP(B3054,C:C,B:B),'Sales Hx'!$D:$D,$E3054),SUMIFS('Sales Hx'!V:V,'Sales Hx'!$B:$B,$B3054,'Sales Hx'!$D:$D,$E3054)))</f>
        <v>0</v>
      </c>
      <c r="M3054" s="12">
        <v>0</v>
      </c>
      <c r="N3054" s="15">
        <f t="shared" si="261"/>
        <v>3.2894736842105261E-2</v>
      </c>
      <c r="O3054" s="21">
        <f t="shared" si="263"/>
        <v>0</v>
      </c>
      <c r="P3054" s="24">
        <v>32.4</v>
      </c>
      <c r="Q3054" s="18">
        <f t="shared" si="262"/>
        <v>0</v>
      </c>
      <c r="R3054" s="2">
        <v>1</v>
      </c>
      <c r="S3054" s="2">
        <v>120</v>
      </c>
      <c r="T3054" s="2" t="s">
        <v>4646</v>
      </c>
      <c r="U3054" s="28" t="str">
        <f>IF(G3054=0,"",_xlfn.MINIFS('PO Details'!$I:$I,'PO Details'!$D:$D,Planning!$B3054,'PO Details'!$L:$L,Planning!$E3054))</f>
        <v/>
      </c>
      <c r="V3054" s="29" t="s">
        <v>4640</v>
      </c>
      <c r="W3054" t="str">
        <f t="shared" si="260"/>
        <v>Max</v>
      </c>
      <c r="X3054" s="2">
        <v>120</v>
      </c>
    </row>
    <row r="3055" spans="1:24" x14ac:dyDescent="0.25">
      <c r="A3055" s="11"/>
      <c r="B3055" s="22" t="s">
        <v>1532</v>
      </c>
      <c r="C3055" s="22"/>
      <c r="D3055" s="22" t="s">
        <v>1533</v>
      </c>
      <c r="E3055" s="31" t="s">
        <v>108</v>
      </c>
      <c r="F3055" s="12">
        <f>SUMIFS('Inventory Details'!$H:$H,'Inventory Details'!$B:$B,$B3055,'Inventory Details'!$E:$E,$E3055)</f>
        <v>2</v>
      </c>
      <c r="G3055" s="12">
        <f>SUMIFS('PO Details'!$H:$H,'PO Details'!$D:$D,Planning!$B3055,'PO Details'!$L:$L,$E3055)</f>
        <v>0</v>
      </c>
      <c r="H3055" s="12">
        <f>SUMIFS('SO Details'!$G:$G,'SO Details'!$D:$D,Planning!$B3055,'SO Details'!$K:$K,$E3055)</f>
        <v>0</v>
      </c>
      <c r="I3055" s="20">
        <f>IF(COUNTIFS($C:$C,B3055)&gt;1,SUMIFS('Sales Hx'!$Q:$Q,'Sales Hx'!$B:$B,_xlfn.XLOOKUP(B3055,C:C,B:B),'Sales Hx'!$D:$D,Planning!$E3055),SUMIFS('Sales Hx'!$Q:$Q,'Sales Hx'!$B:$B,Planning!$B3055,'Sales Hx'!$D:$D,Planning!$E3055))</f>
        <v>0</v>
      </c>
      <c r="J3055" s="16">
        <f>IF(COUNTIFS($C:$C,B3055)&gt;1,SUMIFS('Sales Hx'!$S:$S,'Sales Hx'!$B:$B,_xlfn.XLOOKUP(B3055,C:C,B:B),'Sales Hx'!$D:$D,E3055),SUMIFS('Sales Hx'!$S:$S,'Sales Hx'!$B:$B,$B3055,'Sales Hx'!$D:$D,$E3055))</f>
        <v>6.5789473684210523E-2</v>
      </c>
      <c r="K3055" s="16">
        <f t="shared" si="264"/>
        <v>0</v>
      </c>
      <c r="L3055" s="12">
        <f>IF(M3055&lt;&gt;"",M3055,IF(COUNTIFS($C:$C,B3055)&gt;1,SUMIFS('Sales Hx'!V:V,'Sales Hx'!$B:$B,_xlfn.XLOOKUP(B3055,C:C,B:B),'Sales Hx'!$D:$D,$E3055),SUMIFS('Sales Hx'!V:V,'Sales Hx'!$B:$B,$B3055,'Sales Hx'!$D:$D,$E3055)))</f>
        <v>0</v>
      </c>
      <c r="M3055" s="12">
        <v>0</v>
      </c>
      <c r="N3055" s="15">
        <f t="shared" si="261"/>
        <v>6.5789473684210523E-2</v>
      </c>
      <c r="O3055" s="21">
        <f t="shared" si="263"/>
        <v>0</v>
      </c>
      <c r="P3055" s="24">
        <v>32.4</v>
      </c>
      <c r="Q3055" s="18">
        <f t="shared" si="262"/>
        <v>0</v>
      </c>
      <c r="R3055" s="2">
        <v>1</v>
      </c>
      <c r="S3055" s="2">
        <v>120</v>
      </c>
      <c r="T3055" s="2" t="s">
        <v>4646</v>
      </c>
      <c r="U3055" s="28" t="str">
        <f>IF(G3055=0,"",_xlfn.MINIFS('PO Details'!$I:$I,'PO Details'!$D:$D,Planning!$B3055,'PO Details'!$L:$L,Planning!$E3055))</f>
        <v/>
      </c>
      <c r="V3055" s="29" t="s">
        <v>4640</v>
      </c>
      <c r="W3055" t="str">
        <f t="shared" si="260"/>
        <v>Max</v>
      </c>
      <c r="X3055" s="2">
        <v>120</v>
      </c>
    </row>
    <row r="3056" spans="1:24" x14ac:dyDescent="0.25">
      <c r="A3056" s="11"/>
      <c r="B3056" s="22" t="s">
        <v>1532</v>
      </c>
      <c r="C3056" s="22"/>
      <c r="D3056" s="22" t="s">
        <v>1533</v>
      </c>
      <c r="E3056" s="31" t="s">
        <v>106</v>
      </c>
      <c r="F3056" s="12">
        <f>SUMIFS('Inventory Details'!$H:$H,'Inventory Details'!$B:$B,$B3056,'Inventory Details'!$E:$E,$E3056)</f>
        <v>0</v>
      </c>
      <c r="G3056" s="12">
        <f>SUMIFS('PO Details'!$H:$H,'PO Details'!$D:$D,Planning!$B3056,'PO Details'!$L:$L,$E3056)</f>
        <v>0</v>
      </c>
      <c r="H3056" s="12">
        <f>SUMIFS('SO Details'!$G:$G,'SO Details'!$D:$D,Planning!$B3056,'SO Details'!$K:$K,$E3056)</f>
        <v>0</v>
      </c>
      <c r="I3056" s="20">
        <f>IF(COUNTIFS($C:$C,B3056)&gt;1,SUMIFS('Sales Hx'!$Q:$Q,'Sales Hx'!$B:$B,_xlfn.XLOOKUP(B3056,C:C,B:B),'Sales Hx'!$D:$D,Planning!$E3056),SUMIFS('Sales Hx'!$Q:$Q,'Sales Hx'!$B:$B,Planning!$B3056,'Sales Hx'!$D:$D,Planning!$E3056))</f>
        <v>0</v>
      </c>
      <c r="J3056" s="16">
        <f>IF(COUNTIFS($C:$C,B3056)&gt;1,SUMIFS('Sales Hx'!$S:$S,'Sales Hx'!$B:$B,_xlfn.XLOOKUP(B3056,C:C,B:B),'Sales Hx'!$D:$D,E3056),SUMIFS('Sales Hx'!$S:$S,'Sales Hx'!$B:$B,$B3056,'Sales Hx'!$D:$D,$E3056))</f>
        <v>4.9342105263157895E-2</v>
      </c>
      <c r="K3056" s="16">
        <f t="shared" si="264"/>
        <v>0</v>
      </c>
      <c r="L3056" s="12">
        <f>IF(M3056&lt;&gt;"",M3056,IF(COUNTIFS($C:$C,B3056)&gt;1,SUMIFS('Sales Hx'!V:V,'Sales Hx'!$B:$B,_xlfn.XLOOKUP(B3056,C:C,B:B),'Sales Hx'!$D:$D,$E3056),SUMIFS('Sales Hx'!V:V,'Sales Hx'!$B:$B,$B3056,'Sales Hx'!$D:$D,$E3056)))</f>
        <v>0</v>
      </c>
      <c r="M3056" s="12">
        <v>0</v>
      </c>
      <c r="N3056" s="15">
        <f t="shared" si="261"/>
        <v>4.9342105263157895E-2</v>
      </c>
      <c r="O3056" s="21">
        <f t="shared" si="263"/>
        <v>0</v>
      </c>
      <c r="P3056" s="24">
        <v>32.4</v>
      </c>
      <c r="Q3056" s="18">
        <f t="shared" si="262"/>
        <v>0</v>
      </c>
      <c r="R3056" s="2">
        <v>1</v>
      </c>
      <c r="S3056" s="2">
        <v>120</v>
      </c>
      <c r="T3056" s="2" t="s">
        <v>4646</v>
      </c>
      <c r="U3056" s="28" t="str">
        <f>IF(G3056=0,"",_xlfn.MINIFS('PO Details'!$I:$I,'PO Details'!$D:$D,Planning!$B3056,'PO Details'!$L:$L,Planning!$E3056))</f>
        <v/>
      </c>
      <c r="V3056" s="29" t="s">
        <v>4640</v>
      </c>
      <c r="W3056" t="str">
        <f t="shared" si="260"/>
        <v>Max</v>
      </c>
      <c r="X3056" s="2">
        <v>120</v>
      </c>
    </row>
    <row r="3057" spans="1:24" x14ac:dyDescent="0.25">
      <c r="A3057" s="11"/>
      <c r="B3057" s="22" t="s">
        <v>1532</v>
      </c>
      <c r="C3057" s="22"/>
      <c r="D3057" s="22" t="s">
        <v>1533</v>
      </c>
      <c r="E3057" s="31" t="s">
        <v>113</v>
      </c>
      <c r="F3057" s="12">
        <f>SUMIFS('Inventory Details'!$H:$H,'Inventory Details'!$B:$B,$B3057,'Inventory Details'!$E:$E,$E3057)</f>
        <v>0</v>
      </c>
      <c r="G3057" s="12">
        <f>SUMIFS('PO Details'!$H:$H,'PO Details'!$D:$D,Planning!$B3057,'PO Details'!$L:$L,$E3057)</f>
        <v>0</v>
      </c>
      <c r="H3057" s="12">
        <f>SUMIFS('SO Details'!$G:$G,'SO Details'!$D:$D,Planning!$B3057,'SO Details'!$K:$K,$E3057)</f>
        <v>0</v>
      </c>
      <c r="I3057" s="20">
        <f>IF(COUNTIFS($C:$C,B3057)&gt;1,SUMIFS('Sales Hx'!$Q:$Q,'Sales Hx'!$B:$B,_xlfn.XLOOKUP(B3057,C:C,B:B),'Sales Hx'!$D:$D,Planning!$E3057),SUMIFS('Sales Hx'!$Q:$Q,'Sales Hx'!$B:$B,Planning!$B3057,'Sales Hx'!$D:$D,Planning!$E3057))</f>
        <v>0</v>
      </c>
      <c r="J3057" s="16">
        <f>IF(COUNTIFS($C:$C,B3057)&gt;1,SUMIFS('Sales Hx'!$S:$S,'Sales Hx'!$B:$B,_xlfn.XLOOKUP(B3057,C:C,B:B),'Sales Hx'!$D:$D,E3057),SUMIFS('Sales Hx'!$S:$S,'Sales Hx'!$B:$B,$B3057,'Sales Hx'!$D:$D,$E3057))</f>
        <v>3.2894736842105261E-2</v>
      </c>
      <c r="K3057" s="16">
        <f t="shared" si="264"/>
        <v>0</v>
      </c>
      <c r="L3057" s="12">
        <f>IF(M3057&lt;&gt;"",M3057,IF(COUNTIFS($C:$C,B3057)&gt;1,SUMIFS('Sales Hx'!V:V,'Sales Hx'!$B:$B,_xlfn.XLOOKUP(B3057,C:C,B:B),'Sales Hx'!$D:$D,$E3057),SUMIFS('Sales Hx'!V:V,'Sales Hx'!$B:$B,$B3057,'Sales Hx'!$D:$D,$E3057)))</f>
        <v>0</v>
      </c>
      <c r="M3057" s="12">
        <v>0</v>
      </c>
      <c r="N3057" s="15">
        <f t="shared" si="261"/>
        <v>3.2894736842105261E-2</v>
      </c>
      <c r="O3057" s="21">
        <f t="shared" si="263"/>
        <v>0</v>
      </c>
      <c r="P3057" s="24">
        <v>32.4</v>
      </c>
      <c r="Q3057" s="18">
        <f t="shared" si="262"/>
        <v>0</v>
      </c>
      <c r="R3057" s="2">
        <v>1</v>
      </c>
      <c r="S3057" s="2">
        <v>120</v>
      </c>
      <c r="T3057" s="2" t="s">
        <v>4646</v>
      </c>
      <c r="U3057" s="28" t="str">
        <f>IF(G3057=0,"",_xlfn.MINIFS('PO Details'!$I:$I,'PO Details'!$D:$D,Planning!$B3057,'PO Details'!$L:$L,Planning!$E3057))</f>
        <v/>
      </c>
      <c r="V3057" s="29" t="s">
        <v>4640</v>
      </c>
      <c r="W3057" t="str">
        <f t="shared" si="260"/>
        <v>Max</v>
      </c>
      <c r="X3057" s="2">
        <v>120</v>
      </c>
    </row>
    <row r="3058" spans="1:24" x14ac:dyDescent="0.25">
      <c r="A3058" s="11"/>
      <c r="B3058" s="22" t="s">
        <v>1532</v>
      </c>
      <c r="C3058" s="22"/>
      <c r="D3058" s="22" t="s">
        <v>1533</v>
      </c>
      <c r="E3058" s="31" t="s">
        <v>4746</v>
      </c>
      <c r="F3058" s="12">
        <f>SUMIFS('Inventory Details'!$H:$H,'Inventory Details'!$B:$B,$B3058,'Inventory Details'!$E:$E,$E3058)</f>
        <v>0</v>
      </c>
      <c r="G3058" s="12">
        <f>SUMIFS('PO Details'!$H:$H,'PO Details'!$D:$D,Planning!$B3058,'PO Details'!$L:$L,$E3058)</f>
        <v>0</v>
      </c>
      <c r="H3058" s="12">
        <f>SUMIFS('SO Details'!$G:$G,'SO Details'!$D:$D,Planning!$B3058,'SO Details'!$K:$K,$E3058)</f>
        <v>0</v>
      </c>
      <c r="I3058" s="20">
        <f>IF(COUNTIFS($C:$C,B3058)&gt;1,SUMIFS('Sales Hx'!$Q:$Q,'Sales Hx'!$B:$B,_xlfn.XLOOKUP(B3058,C:C,B:B),'Sales Hx'!$D:$D,Planning!$E3058),SUMIFS('Sales Hx'!$Q:$Q,'Sales Hx'!$B:$B,Planning!$B3058,'Sales Hx'!$D:$D,Planning!$E3058))</f>
        <v>1.4</v>
      </c>
      <c r="J3058" s="16">
        <f>IF(COUNTIFS($C:$C,B3058)&gt;1,SUMIFS('Sales Hx'!$S:$S,'Sales Hx'!$B:$B,_xlfn.XLOOKUP(B3058,C:C,B:B),'Sales Hx'!$D:$D,E3058),SUMIFS('Sales Hx'!$S:$S,'Sales Hx'!$B:$B,$B3058,'Sales Hx'!$D:$D,$E3058))</f>
        <v>6.9078947368421059E-2</v>
      </c>
      <c r="K3058" s="16">
        <f t="shared" si="264"/>
        <v>0</v>
      </c>
      <c r="L3058" s="12">
        <f>IF(M3058&lt;&gt;"",M3058,IF(COUNTIFS($C:$C,B3058)&gt;1,SUMIFS('Sales Hx'!V:V,'Sales Hx'!$B:$B,_xlfn.XLOOKUP(B3058,C:C,B:B),'Sales Hx'!$D:$D,$E3058),SUMIFS('Sales Hx'!V:V,'Sales Hx'!$B:$B,$B3058,'Sales Hx'!$D:$D,$E3058)))</f>
        <v>0</v>
      </c>
      <c r="M3058" s="12">
        <v>0</v>
      </c>
      <c r="N3058" s="15">
        <f t="shared" si="261"/>
        <v>6.9078947368421059E-2</v>
      </c>
      <c r="O3058" s="21">
        <f t="shared" si="263"/>
        <v>0</v>
      </c>
      <c r="P3058" s="24">
        <v>32.4</v>
      </c>
      <c r="Q3058" s="18">
        <f t="shared" si="262"/>
        <v>0</v>
      </c>
      <c r="R3058" s="2">
        <v>1</v>
      </c>
      <c r="S3058" s="2">
        <v>120</v>
      </c>
      <c r="T3058" s="2" t="s">
        <v>4646</v>
      </c>
      <c r="U3058" s="28" t="str">
        <f>IF(G3058=0,"",_xlfn.MINIFS('PO Details'!$I:$I,'PO Details'!$D:$D,Planning!$B3058,'PO Details'!$L:$L,Planning!$E3058))</f>
        <v/>
      </c>
      <c r="V3058" s="29" t="s">
        <v>4640</v>
      </c>
      <c r="W3058" t="str">
        <f t="shared" si="260"/>
        <v>Max</v>
      </c>
      <c r="X3058" s="2">
        <v>120</v>
      </c>
    </row>
    <row r="3059" spans="1:24" x14ac:dyDescent="0.25">
      <c r="A3059" s="11"/>
      <c r="B3059" s="22" t="s">
        <v>1534</v>
      </c>
      <c r="C3059" s="22"/>
      <c r="D3059" s="22" t="s">
        <v>1535</v>
      </c>
      <c r="E3059" s="31" t="s">
        <v>106</v>
      </c>
      <c r="F3059" s="12">
        <f>SUMIFS('Inventory Details'!$H:$H,'Inventory Details'!$B:$B,$B3059,'Inventory Details'!$E:$E,$E3059)</f>
        <v>4</v>
      </c>
      <c r="G3059" s="12">
        <f>SUMIFS('PO Details'!$H:$H,'PO Details'!$D:$D,Planning!$B3059,'PO Details'!$L:$L,$E3059)</f>
        <v>0</v>
      </c>
      <c r="H3059" s="12">
        <f>SUMIFS('SO Details'!$G:$G,'SO Details'!$D:$D,Planning!$B3059,'SO Details'!$K:$K,$E3059)</f>
        <v>0</v>
      </c>
      <c r="I3059" s="20">
        <f>IF(COUNTIFS($C:$C,B3059)&gt;1,SUMIFS('Sales Hx'!$Q:$Q,'Sales Hx'!$B:$B,_xlfn.XLOOKUP(B3059,C:C,B:B),'Sales Hx'!$D:$D,Planning!$E3059),SUMIFS('Sales Hx'!$Q:$Q,'Sales Hx'!$B:$B,Planning!$B3059,'Sales Hx'!$D:$D,Planning!$E3059))</f>
        <v>0</v>
      </c>
      <c r="J3059" s="16">
        <f>IF(COUNTIFS($C:$C,B3059)&gt;1,SUMIFS('Sales Hx'!$S:$S,'Sales Hx'!$B:$B,_xlfn.XLOOKUP(B3059,C:C,B:B),'Sales Hx'!$D:$D,E3059),SUMIFS('Sales Hx'!$S:$S,'Sales Hx'!$B:$B,$B3059,'Sales Hx'!$D:$D,$E3059))</f>
        <v>3.2894736842105261E-2</v>
      </c>
      <c r="K3059" s="16">
        <f t="shared" si="264"/>
        <v>0</v>
      </c>
      <c r="L3059" s="12">
        <f>IF(M3059&lt;&gt;"",M3059,IF(COUNTIFS($C:$C,B3059)&gt;1,SUMIFS('Sales Hx'!V:V,'Sales Hx'!$B:$B,_xlfn.XLOOKUP(B3059,C:C,B:B),'Sales Hx'!$D:$D,$E3059),SUMIFS('Sales Hx'!V:V,'Sales Hx'!$B:$B,$B3059,'Sales Hx'!$D:$D,$E3059)))</f>
        <v>0</v>
      </c>
      <c r="M3059" s="12">
        <v>0</v>
      </c>
      <c r="N3059" s="15">
        <f t="shared" si="261"/>
        <v>3.2894736842105261E-2</v>
      </c>
      <c r="O3059" s="21">
        <f t="shared" si="263"/>
        <v>0</v>
      </c>
      <c r="P3059" s="24">
        <v>32.4</v>
      </c>
      <c r="Q3059" s="18">
        <f t="shared" si="262"/>
        <v>0</v>
      </c>
      <c r="R3059" s="2">
        <v>1</v>
      </c>
      <c r="S3059" s="2">
        <v>120</v>
      </c>
      <c r="T3059" s="2" t="s">
        <v>4646</v>
      </c>
      <c r="U3059" s="28" t="str">
        <f>IF(G3059=0,"",_xlfn.MINIFS('PO Details'!$I:$I,'PO Details'!$D:$D,Planning!$B3059,'PO Details'!$L:$L,Planning!$E3059))</f>
        <v/>
      </c>
      <c r="V3059" s="29" t="s">
        <v>4640</v>
      </c>
      <c r="W3059" t="str">
        <f t="shared" ref="W3059:W3122" si="265">IF(K3059=_xlfn.MAXIFS(K:K,B:B,B3059),"Max","")</f>
        <v>Max</v>
      </c>
      <c r="X3059" s="2">
        <v>120</v>
      </c>
    </row>
    <row r="3060" spans="1:24" x14ac:dyDescent="0.25">
      <c r="A3060" s="11"/>
      <c r="B3060" s="22" t="s">
        <v>1534</v>
      </c>
      <c r="C3060" s="22"/>
      <c r="D3060" s="22" t="s">
        <v>1535</v>
      </c>
      <c r="E3060" s="31" t="s">
        <v>113</v>
      </c>
      <c r="F3060" s="12">
        <f>SUMIFS('Inventory Details'!$H:$H,'Inventory Details'!$B:$B,$B3060,'Inventory Details'!$E:$E,$E3060)</f>
        <v>7</v>
      </c>
      <c r="G3060" s="12">
        <f>SUMIFS('PO Details'!$H:$H,'PO Details'!$D:$D,Planning!$B3060,'PO Details'!$L:$L,$E3060)</f>
        <v>0</v>
      </c>
      <c r="H3060" s="12">
        <f>SUMIFS('SO Details'!$G:$G,'SO Details'!$D:$D,Planning!$B3060,'SO Details'!$K:$K,$E3060)</f>
        <v>0</v>
      </c>
      <c r="I3060" s="20">
        <f>IF(COUNTIFS($C:$C,B3060)&gt;1,SUMIFS('Sales Hx'!$Q:$Q,'Sales Hx'!$B:$B,_xlfn.XLOOKUP(B3060,C:C,B:B),'Sales Hx'!$D:$D,Planning!$E3060),SUMIFS('Sales Hx'!$Q:$Q,'Sales Hx'!$B:$B,Planning!$B3060,'Sales Hx'!$D:$D,Planning!$E3060))</f>
        <v>0</v>
      </c>
      <c r="J3060" s="16">
        <f>IF(COUNTIFS($C:$C,B3060)&gt;1,SUMIFS('Sales Hx'!$S:$S,'Sales Hx'!$B:$B,_xlfn.XLOOKUP(B3060,C:C,B:B),'Sales Hx'!$D:$D,E3060),SUMIFS('Sales Hx'!$S:$S,'Sales Hx'!$B:$B,$B3060,'Sales Hx'!$D:$D,$E3060))</f>
        <v>0</v>
      </c>
      <c r="K3060" s="16">
        <f t="shared" si="264"/>
        <v>0</v>
      </c>
      <c r="L3060" s="12">
        <f>IF(M3060&lt;&gt;"",M3060,IF(COUNTIFS($C:$C,B3060)&gt;1,SUMIFS('Sales Hx'!V:V,'Sales Hx'!$B:$B,_xlfn.XLOOKUP(B3060,C:C,B:B),'Sales Hx'!$D:$D,$E3060),SUMIFS('Sales Hx'!V:V,'Sales Hx'!$B:$B,$B3060,'Sales Hx'!$D:$D,$E3060)))</f>
        <v>0</v>
      </c>
      <c r="M3060" s="12">
        <v>0</v>
      </c>
      <c r="N3060" s="15">
        <f t="shared" si="261"/>
        <v>0</v>
      </c>
      <c r="O3060" s="21">
        <f t="shared" si="263"/>
        <v>0</v>
      </c>
      <c r="P3060" s="24">
        <v>32.4</v>
      </c>
      <c r="Q3060" s="18">
        <f t="shared" si="262"/>
        <v>0</v>
      </c>
      <c r="R3060" s="2">
        <v>1</v>
      </c>
      <c r="S3060" s="2">
        <v>120</v>
      </c>
      <c r="T3060" s="2" t="s">
        <v>4646</v>
      </c>
      <c r="U3060" s="28" t="str">
        <f>IF(G3060=0,"",_xlfn.MINIFS('PO Details'!$I:$I,'PO Details'!$D:$D,Planning!$B3060,'PO Details'!$L:$L,Planning!$E3060))</f>
        <v/>
      </c>
      <c r="V3060" s="29" t="s">
        <v>4640</v>
      </c>
      <c r="W3060" t="str">
        <f t="shared" si="265"/>
        <v>Max</v>
      </c>
      <c r="X3060" s="2">
        <v>120</v>
      </c>
    </row>
    <row r="3061" spans="1:24" x14ac:dyDescent="0.25">
      <c r="A3061" s="11"/>
      <c r="B3061" s="22" t="s">
        <v>1534</v>
      </c>
      <c r="C3061" s="22"/>
      <c r="D3061" s="22" t="s">
        <v>1535</v>
      </c>
      <c r="E3061" s="31" t="s">
        <v>4746</v>
      </c>
      <c r="F3061" s="12">
        <f>SUMIFS('Inventory Details'!$H:$H,'Inventory Details'!$B:$B,$B3061,'Inventory Details'!$E:$E,$E3061)</f>
        <v>0</v>
      </c>
      <c r="G3061" s="12">
        <f>SUMIFS('PO Details'!$H:$H,'PO Details'!$D:$D,Planning!$B3061,'PO Details'!$L:$L,$E3061)</f>
        <v>0</v>
      </c>
      <c r="H3061" s="12">
        <f>SUMIFS('SO Details'!$G:$G,'SO Details'!$D:$D,Planning!$B3061,'SO Details'!$K:$K,$E3061)</f>
        <v>0</v>
      </c>
      <c r="I3061" s="20">
        <f>IF(COUNTIFS($C:$C,B3061)&gt;1,SUMIFS('Sales Hx'!$Q:$Q,'Sales Hx'!$B:$B,_xlfn.XLOOKUP(B3061,C:C,B:B),'Sales Hx'!$D:$D,Planning!$E3061),SUMIFS('Sales Hx'!$Q:$Q,'Sales Hx'!$B:$B,Planning!$B3061,'Sales Hx'!$D:$D,Planning!$E3061))</f>
        <v>0</v>
      </c>
      <c r="J3061" s="16">
        <f>IF(COUNTIFS($C:$C,B3061)&gt;1,SUMIFS('Sales Hx'!$S:$S,'Sales Hx'!$B:$B,_xlfn.XLOOKUP(B3061,C:C,B:B),'Sales Hx'!$D:$D,E3061),SUMIFS('Sales Hx'!$S:$S,'Sales Hx'!$B:$B,$B3061,'Sales Hx'!$D:$D,$E3061))</f>
        <v>3.2894736842105261E-2</v>
      </c>
      <c r="K3061" s="16">
        <f t="shared" si="264"/>
        <v>0</v>
      </c>
      <c r="L3061" s="12">
        <f>IF(M3061&lt;&gt;"",M3061,IF(COUNTIFS($C:$C,B3061)&gt;1,SUMIFS('Sales Hx'!V:V,'Sales Hx'!$B:$B,_xlfn.XLOOKUP(B3061,C:C,B:B),'Sales Hx'!$D:$D,$E3061),SUMIFS('Sales Hx'!V:V,'Sales Hx'!$B:$B,$B3061,'Sales Hx'!$D:$D,$E3061)))</f>
        <v>0</v>
      </c>
      <c r="M3061" s="12">
        <v>0</v>
      </c>
      <c r="N3061" s="15">
        <f t="shared" si="261"/>
        <v>3.2894736842105261E-2</v>
      </c>
      <c r="O3061" s="21">
        <f t="shared" si="263"/>
        <v>0</v>
      </c>
      <c r="P3061" s="24">
        <v>32.4</v>
      </c>
      <c r="Q3061" s="18">
        <f t="shared" si="262"/>
        <v>0</v>
      </c>
      <c r="R3061" s="2">
        <v>1</v>
      </c>
      <c r="S3061" s="2">
        <v>120</v>
      </c>
      <c r="T3061" s="2" t="s">
        <v>4646</v>
      </c>
      <c r="U3061" s="28" t="str">
        <f>IF(G3061=0,"",_xlfn.MINIFS('PO Details'!$I:$I,'PO Details'!$D:$D,Planning!$B3061,'PO Details'!$L:$L,Planning!$E3061))</f>
        <v/>
      </c>
      <c r="V3061" s="29" t="s">
        <v>4640</v>
      </c>
      <c r="W3061" t="str">
        <f t="shared" si="265"/>
        <v>Max</v>
      </c>
      <c r="X3061" s="2">
        <v>120</v>
      </c>
    </row>
    <row r="3062" spans="1:24" x14ac:dyDescent="0.25">
      <c r="A3062" s="11"/>
      <c r="B3062" s="22" t="s">
        <v>1534</v>
      </c>
      <c r="C3062" s="22"/>
      <c r="D3062" s="22" t="s">
        <v>1535</v>
      </c>
      <c r="E3062" s="31" t="s">
        <v>109</v>
      </c>
      <c r="F3062" s="12">
        <f>SUMIFS('Inventory Details'!$H:$H,'Inventory Details'!$B:$B,$B3062,'Inventory Details'!$E:$E,$E3062)</f>
        <v>0</v>
      </c>
      <c r="G3062" s="12">
        <f>SUMIFS('PO Details'!$H:$H,'PO Details'!$D:$D,Planning!$B3062,'PO Details'!$L:$L,$E3062)</f>
        <v>0</v>
      </c>
      <c r="H3062" s="12">
        <f>SUMIFS('SO Details'!$G:$G,'SO Details'!$D:$D,Planning!$B3062,'SO Details'!$K:$K,$E3062)</f>
        <v>0</v>
      </c>
      <c r="I3062" s="20">
        <f>IF(COUNTIFS($C:$C,B3062)&gt;1,SUMIFS('Sales Hx'!$Q:$Q,'Sales Hx'!$B:$B,_xlfn.XLOOKUP(B3062,C:C,B:B),'Sales Hx'!$D:$D,Planning!$E3062),SUMIFS('Sales Hx'!$Q:$Q,'Sales Hx'!$B:$B,Planning!$B3062,'Sales Hx'!$D:$D,Planning!$E3062))</f>
        <v>0</v>
      </c>
      <c r="J3062" s="16">
        <f>IF(COUNTIFS($C:$C,B3062)&gt;1,SUMIFS('Sales Hx'!$S:$S,'Sales Hx'!$B:$B,_xlfn.XLOOKUP(B3062,C:C,B:B),'Sales Hx'!$D:$D,E3062),SUMIFS('Sales Hx'!$S:$S,'Sales Hx'!$B:$B,$B3062,'Sales Hx'!$D:$D,$E3062))</f>
        <v>4.6052631578947366E-2</v>
      </c>
      <c r="K3062" s="16">
        <f t="shared" si="264"/>
        <v>0</v>
      </c>
      <c r="L3062" s="12">
        <f>IF(M3062&lt;&gt;"",M3062,IF(COUNTIFS($C:$C,B3062)&gt;1,SUMIFS('Sales Hx'!V:V,'Sales Hx'!$B:$B,_xlfn.XLOOKUP(B3062,C:C,B:B),'Sales Hx'!$D:$D,$E3062),SUMIFS('Sales Hx'!V:V,'Sales Hx'!$B:$B,$B3062,'Sales Hx'!$D:$D,$E3062)))</f>
        <v>0</v>
      </c>
      <c r="M3062" s="12">
        <v>0</v>
      </c>
      <c r="N3062" s="15">
        <f t="shared" si="261"/>
        <v>4.6052631578947366E-2</v>
      </c>
      <c r="O3062" s="21">
        <f t="shared" si="263"/>
        <v>0</v>
      </c>
      <c r="P3062" s="24">
        <v>32.4</v>
      </c>
      <c r="Q3062" s="18">
        <f t="shared" si="262"/>
        <v>0</v>
      </c>
      <c r="R3062" s="2">
        <v>1</v>
      </c>
      <c r="S3062" s="2">
        <v>120</v>
      </c>
      <c r="T3062" s="2" t="s">
        <v>4646</v>
      </c>
      <c r="U3062" s="28" t="str">
        <f>IF(G3062=0,"",_xlfn.MINIFS('PO Details'!$I:$I,'PO Details'!$D:$D,Planning!$B3062,'PO Details'!$L:$L,Planning!$E3062))</f>
        <v/>
      </c>
      <c r="V3062" s="29" t="s">
        <v>4640</v>
      </c>
      <c r="W3062" t="str">
        <f t="shared" si="265"/>
        <v>Max</v>
      </c>
      <c r="X3062" s="2">
        <v>120</v>
      </c>
    </row>
    <row r="3063" spans="1:24" x14ac:dyDescent="0.25">
      <c r="A3063" s="11"/>
      <c r="B3063" s="22" t="s">
        <v>2642</v>
      </c>
      <c r="C3063" s="22"/>
      <c r="D3063" s="22"/>
      <c r="E3063" s="31" t="s">
        <v>113</v>
      </c>
      <c r="F3063" s="12">
        <f>SUMIFS('Inventory Details'!$H:$H,'Inventory Details'!$B:$B,$B3063,'Inventory Details'!$E:$E,$E3063)</f>
        <v>0</v>
      </c>
      <c r="G3063" s="12">
        <f>SUMIFS('PO Details'!$H:$H,'PO Details'!$D:$D,Planning!$B3063,'PO Details'!$L:$L,$E3063)</f>
        <v>0</v>
      </c>
      <c r="H3063" s="12">
        <f>SUMIFS('SO Details'!$G:$G,'SO Details'!$D:$D,Planning!$B3063,'SO Details'!$K:$K,$E3063)</f>
        <v>0</v>
      </c>
      <c r="I3063" s="20">
        <f>IF(COUNTIFS($C:$C,B3063)&gt;1,SUMIFS('Sales Hx'!$Q:$Q,'Sales Hx'!$B:$B,_xlfn.XLOOKUP(B3063,C:C,B:B),'Sales Hx'!$D:$D,Planning!$E3063),SUMIFS('Sales Hx'!$Q:$Q,'Sales Hx'!$B:$B,Planning!$B3063,'Sales Hx'!$D:$D,Planning!$E3063))</f>
        <v>0</v>
      </c>
      <c r="J3063" s="16">
        <f>IF(COUNTIFS($C:$C,B3063)&gt;1,SUMIFS('Sales Hx'!$S:$S,'Sales Hx'!$B:$B,_xlfn.XLOOKUP(B3063,C:C,B:B),'Sales Hx'!$D:$D,E3063),SUMIFS('Sales Hx'!$S:$S,'Sales Hx'!$B:$B,$B3063,'Sales Hx'!$D:$D,$E3063))</f>
        <v>0.11513157894736843</v>
      </c>
      <c r="K3063" s="16">
        <f t="shared" si="264"/>
        <v>0</v>
      </c>
      <c r="L3063" s="12">
        <f>IF(M3063&lt;&gt;"",M3063,IF(COUNTIFS($C:$C,B3063)&gt;1,SUMIFS('Sales Hx'!V:V,'Sales Hx'!$B:$B,_xlfn.XLOOKUP(B3063,C:C,B:B),'Sales Hx'!$D:$D,$E3063),SUMIFS('Sales Hx'!V:V,'Sales Hx'!$B:$B,$B3063,'Sales Hx'!$D:$D,$E3063)))</f>
        <v>0</v>
      </c>
      <c r="M3063" s="12">
        <v>0</v>
      </c>
      <c r="N3063" s="15">
        <f t="shared" si="261"/>
        <v>0.11513157894736843</v>
      </c>
      <c r="O3063" s="21">
        <f t="shared" si="263"/>
        <v>0</v>
      </c>
      <c r="P3063" s="24">
        <v>0</v>
      </c>
      <c r="Q3063" s="18">
        <f t="shared" si="262"/>
        <v>0</v>
      </c>
      <c r="R3063" s="2">
        <v>1</v>
      </c>
      <c r="S3063" s="2">
        <v>120</v>
      </c>
      <c r="T3063" s="2" t="s">
        <v>4646</v>
      </c>
      <c r="U3063" s="28" t="str">
        <f>IF(G3063=0,"",_xlfn.MINIFS('PO Details'!$I:$I,'PO Details'!$D:$D,Planning!$B3063,'PO Details'!$L:$L,Planning!$E3063))</f>
        <v/>
      </c>
      <c r="V3063" s="29" t="s">
        <v>4640</v>
      </c>
      <c r="W3063" t="str">
        <f t="shared" si="265"/>
        <v>Max</v>
      </c>
      <c r="X3063" s="2">
        <v>120</v>
      </c>
    </row>
    <row r="3064" spans="1:24" x14ac:dyDescent="0.25">
      <c r="A3064" s="11"/>
      <c r="B3064" s="22" t="s">
        <v>2642</v>
      </c>
      <c r="C3064" s="22"/>
      <c r="D3064" s="22"/>
      <c r="E3064" s="31" t="s">
        <v>2214</v>
      </c>
      <c r="F3064" s="12">
        <f>SUMIFS('Inventory Details'!$H:$H,'Inventory Details'!$B:$B,$B3064,'Inventory Details'!$E:$E,$E3064)</f>
        <v>0</v>
      </c>
      <c r="G3064" s="12">
        <f>SUMIFS('PO Details'!$H:$H,'PO Details'!$D:$D,Planning!$B3064,'PO Details'!$L:$L,$E3064)</f>
        <v>0</v>
      </c>
      <c r="H3064" s="12">
        <f>SUMIFS('SO Details'!$G:$G,'SO Details'!$D:$D,Planning!$B3064,'SO Details'!$K:$K,$E3064)</f>
        <v>0</v>
      </c>
      <c r="I3064" s="20">
        <f>IF(COUNTIFS($C:$C,B3064)&gt;1,SUMIFS('Sales Hx'!$Q:$Q,'Sales Hx'!$B:$B,_xlfn.XLOOKUP(B3064,C:C,B:B),'Sales Hx'!$D:$D,Planning!$E3064),SUMIFS('Sales Hx'!$Q:$Q,'Sales Hx'!$B:$B,Planning!$B3064,'Sales Hx'!$D:$D,Planning!$E3064))</f>
        <v>0</v>
      </c>
      <c r="J3064" s="16">
        <f>IF(COUNTIFS($C:$C,B3064)&gt;1,SUMIFS('Sales Hx'!$S:$S,'Sales Hx'!$B:$B,_xlfn.XLOOKUP(B3064,C:C,B:B),'Sales Hx'!$D:$D,E3064),SUMIFS('Sales Hx'!$S:$S,'Sales Hx'!$B:$B,$B3064,'Sales Hx'!$D:$D,$E3064))</f>
        <v>3.2894736842105261E-2</v>
      </c>
      <c r="K3064" s="16">
        <f t="shared" si="264"/>
        <v>0</v>
      </c>
      <c r="L3064" s="12">
        <f>IF(M3064&lt;&gt;"",M3064,IF(COUNTIFS($C:$C,B3064)&gt;1,SUMIFS('Sales Hx'!V:V,'Sales Hx'!$B:$B,_xlfn.XLOOKUP(B3064,C:C,B:B),'Sales Hx'!$D:$D,$E3064),SUMIFS('Sales Hx'!V:V,'Sales Hx'!$B:$B,$B3064,'Sales Hx'!$D:$D,$E3064)))</f>
        <v>0</v>
      </c>
      <c r="M3064" s="12">
        <v>0</v>
      </c>
      <c r="N3064" s="15">
        <f t="shared" si="261"/>
        <v>3.2894736842105261E-2</v>
      </c>
      <c r="O3064" s="21">
        <f t="shared" si="263"/>
        <v>0</v>
      </c>
      <c r="P3064" s="24">
        <v>0</v>
      </c>
      <c r="Q3064" s="18">
        <f t="shared" si="262"/>
        <v>0</v>
      </c>
      <c r="R3064" s="2">
        <v>1</v>
      </c>
      <c r="S3064" s="2">
        <v>120</v>
      </c>
      <c r="T3064" s="2" t="s">
        <v>4646</v>
      </c>
      <c r="U3064" s="28" t="str">
        <f>IF(G3064=0,"",_xlfn.MINIFS('PO Details'!$I:$I,'PO Details'!$D:$D,Planning!$B3064,'PO Details'!$L:$L,Planning!$E3064))</f>
        <v/>
      </c>
      <c r="V3064" s="29" t="s">
        <v>4640</v>
      </c>
      <c r="W3064" t="str">
        <f t="shared" si="265"/>
        <v>Max</v>
      </c>
      <c r="X3064" s="2">
        <v>120</v>
      </c>
    </row>
    <row r="3065" spans="1:24" x14ac:dyDescent="0.25">
      <c r="A3065" s="11"/>
      <c r="B3065" s="22" t="s">
        <v>2642</v>
      </c>
      <c r="C3065" s="22"/>
      <c r="D3065" s="22"/>
      <c r="E3065" s="31" t="s">
        <v>4746</v>
      </c>
      <c r="F3065" s="12">
        <f>SUMIFS('Inventory Details'!$H:$H,'Inventory Details'!$B:$B,$B3065,'Inventory Details'!$E:$E,$E3065)</f>
        <v>0</v>
      </c>
      <c r="G3065" s="12">
        <f>SUMIFS('PO Details'!$H:$H,'PO Details'!$D:$D,Planning!$B3065,'PO Details'!$L:$L,$E3065)</f>
        <v>0</v>
      </c>
      <c r="H3065" s="12">
        <f>SUMIFS('SO Details'!$G:$G,'SO Details'!$D:$D,Planning!$B3065,'SO Details'!$K:$K,$E3065)</f>
        <v>0</v>
      </c>
      <c r="I3065" s="20">
        <f>IF(COUNTIFS($C:$C,B3065)&gt;1,SUMIFS('Sales Hx'!$Q:$Q,'Sales Hx'!$B:$B,_xlfn.XLOOKUP(B3065,C:C,B:B),'Sales Hx'!$D:$D,Planning!$E3065),SUMIFS('Sales Hx'!$Q:$Q,'Sales Hx'!$B:$B,Planning!$B3065,'Sales Hx'!$D:$D,Planning!$E3065))</f>
        <v>0</v>
      </c>
      <c r="J3065" s="16">
        <f>IF(COUNTIFS($C:$C,B3065)&gt;1,SUMIFS('Sales Hx'!$S:$S,'Sales Hx'!$B:$B,_xlfn.XLOOKUP(B3065,C:C,B:B),'Sales Hx'!$D:$D,E3065),SUMIFS('Sales Hx'!$S:$S,'Sales Hx'!$B:$B,$B3065,'Sales Hx'!$D:$D,$E3065))</f>
        <v>0.26315789473684209</v>
      </c>
      <c r="K3065" s="16">
        <f t="shared" si="264"/>
        <v>0</v>
      </c>
      <c r="L3065" s="12">
        <f>IF(M3065&lt;&gt;"",M3065,IF(COUNTIFS($C:$C,B3065)&gt;1,SUMIFS('Sales Hx'!V:V,'Sales Hx'!$B:$B,_xlfn.XLOOKUP(B3065,C:C,B:B),'Sales Hx'!$D:$D,$E3065),SUMIFS('Sales Hx'!V:V,'Sales Hx'!$B:$B,$B3065,'Sales Hx'!$D:$D,$E3065)))</f>
        <v>0</v>
      </c>
      <c r="M3065" s="12">
        <v>0</v>
      </c>
      <c r="N3065" s="15">
        <f t="shared" si="261"/>
        <v>0.26315789473684209</v>
      </c>
      <c r="O3065" s="21">
        <f t="shared" si="263"/>
        <v>0</v>
      </c>
      <c r="P3065" s="24">
        <v>0</v>
      </c>
      <c r="Q3065" s="18">
        <f t="shared" si="262"/>
        <v>0</v>
      </c>
      <c r="R3065" s="2">
        <v>1</v>
      </c>
      <c r="S3065" s="2">
        <v>120</v>
      </c>
      <c r="T3065" s="2" t="s">
        <v>4646</v>
      </c>
      <c r="U3065" s="28" t="str">
        <f>IF(G3065=0,"",_xlfn.MINIFS('PO Details'!$I:$I,'PO Details'!$D:$D,Planning!$B3065,'PO Details'!$L:$L,Planning!$E3065))</f>
        <v/>
      </c>
      <c r="V3065" s="29" t="s">
        <v>4640</v>
      </c>
      <c r="W3065" t="str">
        <f t="shared" si="265"/>
        <v>Max</v>
      </c>
      <c r="X3065" s="2">
        <v>120</v>
      </c>
    </row>
    <row r="3066" spans="1:24" x14ac:dyDescent="0.25">
      <c r="A3066" s="11"/>
      <c r="B3066" s="22" t="s">
        <v>1536</v>
      </c>
      <c r="C3066" s="22"/>
      <c r="D3066" s="22"/>
      <c r="E3066" s="31" t="s">
        <v>113</v>
      </c>
      <c r="F3066" s="12">
        <f>SUMIFS('Inventory Details'!$H:$H,'Inventory Details'!$B:$B,$B3066,'Inventory Details'!$E:$E,$E3066)</f>
        <v>0</v>
      </c>
      <c r="G3066" s="12">
        <f>SUMIFS('PO Details'!$H:$H,'PO Details'!$D:$D,Planning!$B3066,'PO Details'!$L:$L,$E3066)</f>
        <v>0</v>
      </c>
      <c r="H3066" s="12">
        <f>SUMIFS('SO Details'!$G:$G,'SO Details'!$D:$D,Planning!$B3066,'SO Details'!$K:$K,$E3066)</f>
        <v>0</v>
      </c>
      <c r="I3066" s="20">
        <f>IF(COUNTIFS($C:$C,B3066)&gt;1,SUMIFS('Sales Hx'!$Q:$Q,'Sales Hx'!$B:$B,_xlfn.XLOOKUP(B3066,C:C,B:B),'Sales Hx'!$D:$D,Planning!$E3066),SUMIFS('Sales Hx'!$Q:$Q,'Sales Hx'!$B:$B,Planning!$B3066,'Sales Hx'!$D:$D,Planning!$E3066))</f>
        <v>0</v>
      </c>
      <c r="J3066" s="16">
        <f>IF(COUNTIFS($C:$C,B3066)&gt;1,SUMIFS('Sales Hx'!$S:$S,'Sales Hx'!$B:$B,_xlfn.XLOOKUP(B3066,C:C,B:B),'Sales Hx'!$D:$D,E3066),SUMIFS('Sales Hx'!$S:$S,'Sales Hx'!$B:$B,$B3066,'Sales Hx'!$D:$D,$E3066))</f>
        <v>6.5789473684210523E-2</v>
      </c>
      <c r="K3066" s="16">
        <f t="shared" si="264"/>
        <v>0</v>
      </c>
      <c r="L3066" s="12">
        <f>IF(M3066&lt;&gt;"",M3066,IF(COUNTIFS($C:$C,B3066)&gt;1,SUMIFS('Sales Hx'!V:V,'Sales Hx'!$B:$B,_xlfn.XLOOKUP(B3066,C:C,B:B),'Sales Hx'!$D:$D,$E3066),SUMIFS('Sales Hx'!V:V,'Sales Hx'!$B:$B,$B3066,'Sales Hx'!$D:$D,$E3066)))</f>
        <v>0</v>
      </c>
      <c r="M3066" s="12">
        <v>0</v>
      </c>
      <c r="N3066" s="15">
        <f t="shared" si="261"/>
        <v>6.5789473684210523E-2</v>
      </c>
      <c r="O3066" s="21">
        <f t="shared" si="263"/>
        <v>0</v>
      </c>
      <c r="P3066" s="24">
        <v>32.4</v>
      </c>
      <c r="Q3066" s="18">
        <f t="shared" si="262"/>
        <v>0</v>
      </c>
      <c r="R3066" s="2">
        <v>1</v>
      </c>
      <c r="S3066" s="2">
        <v>120</v>
      </c>
      <c r="T3066" s="2" t="s">
        <v>4646</v>
      </c>
      <c r="U3066" s="28" t="str">
        <f>IF(G3066=0,"",_xlfn.MINIFS('PO Details'!$I:$I,'PO Details'!$D:$D,Planning!$B3066,'PO Details'!$L:$L,Planning!$E3066))</f>
        <v/>
      </c>
      <c r="V3066" s="29" t="s">
        <v>4640</v>
      </c>
      <c r="W3066" t="str">
        <f t="shared" si="265"/>
        <v>Max</v>
      </c>
      <c r="X3066" s="2">
        <v>120</v>
      </c>
    </row>
    <row r="3067" spans="1:24" x14ac:dyDescent="0.25">
      <c r="A3067" s="11"/>
      <c r="B3067" s="22" t="s">
        <v>1536</v>
      </c>
      <c r="C3067" s="22"/>
      <c r="D3067" s="22"/>
      <c r="E3067" s="31" t="s">
        <v>106</v>
      </c>
      <c r="F3067" s="12">
        <f>SUMIFS('Inventory Details'!$H:$H,'Inventory Details'!$B:$B,$B3067,'Inventory Details'!$E:$E,$E3067)</f>
        <v>0</v>
      </c>
      <c r="G3067" s="12">
        <f>SUMIFS('PO Details'!$H:$H,'PO Details'!$D:$D,Planning!$B3067,'PO Details'!$L:$L,$E3067)</f>
        <v>0</v>
      </c>
      <c r="H3067" s="12">
        <f>SUMIFS('SO Details'!$G:$G,'SO Details'!$D:$D,Planning!$B3067,'SO Details'!$K:$K,$E3067)</f>
        <v>0</v>
      </c>
      <c r="I3067" s="20">
        <f>IF(COUNTIFS($C:$C,B3067)&gt;1,SUMIFS('Sales Hx'!$Q:$Q,'Sales Hx'!$B:$B,_xlfn.XLOOKUP(B3067,C:C,B:B),'Sales Hx'!$D:$D,Planning!$E3067),SUMIFS('Sales Hx'!$Q:$Q,'Sales Hx'!$B:$B,Planning!$B3067,'Sales Hx'!$D:$D,Planning!$E3067))</f>
        <v>0</v>
      </c>
      <c r="J3067" s="16">
        <f>IF(COUNTIFS($C:$C,B3067)&gt;1,SUMIFS('Sales Hx'!$S:$S,'Sales Hx'!$B:$B,_xlfn.XLOOKUP(B3067,C:C,B:B),'Sales Hx'!$D:$D,E3067),SUMIFS('Sales Hx'!$S:$S,'Sales Hx'!$B:$B,$B3067,'Sales Hx'!$D:$D,$E3067))</f>
        <v>3.2894736842105261E-2</v>
      </c>
      <c r="K3067" s="16">
        <f t="shared" si="264"/>
        <v>0</v>
      </c>
      <c r="L3067" s="12">
        <f>IF(M3067&lt;&gt;"",M3067,IF(COUNTIFS($C:$C,B3067)&gt;1,SUMIFS('Sales Hx'!V:V,'Sales Hx'!$B:$B,_xlfn.XLOOKUP(B3067,C:C,B:B),'Sales Hx'!$D:$D,$E3067),SUMIFS('Sales Hx'!V:V,'Sales Hx'!$B:$B,$B3067,'Sales Hx'!$D:$D,$E3067)))</f>
        <v>0</v>
      </c>
      <c r="M3067" s="12">
        <v>0</v>
      </c>
      <c r="N3067" s="15">
        <f t="shared" si="261"/>
        <v>3.2894736842105261E-2</v>
      </c>
      <c r="O3067" s="21">
        <f t="shared" si="263"/>
        <v>0</v>
      </c>
      <c r="P3067" s="24">
        <v>32.4</v>
      </c>
      <c r="Q3067" s="18">
        <f t="shared" si="262"/>
        <v>0</v>
      </c>
      <c r="R3067" s="2">
        <v>1</v>
      </c>
      <c r="S3067" s="2">
        <v>120</v>
      </c>
      <c r="T3067" s="2" t="s">
        <v>4646</v>
      </c>
      <c r="U3067" s="28" t="str">
        <f>IF(G3067=0,"",_xlfn.MINIFS('PO Details'!$I:$I,'PO Details'!$D:$D,Planning!$B3067,'PO Details'!$L:$L,Planning!$E3067))</f>
        <v/>
      </c>
      <c r="V3067" s="29" t="s">
        <v>4640</v>
      </c>
      <c r="W3067" t="str">
        <f t="shared" si="265"/>
        <v>Max</v>
      </c>
      <c r="X3067" s="2">
        <v>120</v>
      </c>
    </row>
    <row r="3068" spans="1:24" x14ac:dyDescent="0.25">
      <c r="A3068" s="11"/>
      <c r="B3068" s="22" t="s">
        <v>1536</v>
      </c>
      <c r="C3068" s="22"/>
      <c r="D3068" s="22"/>
      <c r="E3068" s="31" t="s">
        <v>108</v>
      </c>
      <c r="F3068" s="12">
        <f>SUMIFS('Inventory Details'!$H:$H,'Inventory Details'!$B:$B,$B3068,'Inventory Details'!$E:$E,$E3068)</f>
        <v>0</v>
      </c>
      <c r="G3068" s="12">
        <f>SUMIFS('PO Details'!$H:$H,'PO Details'!$D:$D,Planning!$B3068,'PO Details'!$L:$L,$E3068)</f>
        <v>0</v>
      </c>
      <c r="H3068" s="12">
        <f>SUMIFS('SO Details'!$G:$G,'SO Details'!$D:$D,Planning!$B3068,'SO Details'!$K:$K,$E3068)</f>
        <v>0</v>
      </c>
      <c r="I3068" s="20">
        <f>IF(COUNTIFS($C:$C,B3068)&gt;1,SUMIFS('Sales Hx'!$Q:$Q,'Sales Hx'!$B:$B,_xlfn.XLOOKUP(B3068,C:C,B:B),'Sales Hx'!$D:$D,Planning!$E3068),SUMIFS('Sales Hx'!$Q:$Q,'Sales Hx'!$B:$B,Planning!$B3068,'Sales Hx'!$D:$D,Planning!$E3068))</f>
        <v>1.4</v>
      </c>
      <c r="J3068" s="16">
        <f>IF(COUNTIFS($C:$C,B3068)&gt;1,SUMIFS('Sales Hx'!$S:$S,'Sales Hx'!$B:$B,_xlfn.XLOOKUP(B3068,C:C,B:B),'Sales Hx'!$D:$D,E3068),SUMIFS('Sales Hx'!$S:$S,'Sales Hx'!$B:$B,$B3068,'Sales Hx'!$D:$D,$E3068))</f>
        <v>8.8815789473684223E-2</v>
      </c>
      <c r="K3068" s="16">
        <f t="shared" si="264"/>
        <v>0</v>
      </c>
      <c r="L3068" s="12">
        <f>IF(M3068&lt;&gt;"",M3068,IF(COUNTIFS($C:$C,B3068)&gt;1,SUMIFS('Sales Hx'!V:V,'Sales Hx'!$B:$B,_xlfn.XLOOKUP(B3068,C:C,B:B),'Sales Hx'!$D:$D,$E3068),SUMIFS('Sales Hx'!V:V,'Sales Hx'!$B:$B,$B3068,'Sales Hx'!$D:$D,$E3068)))</f>
        <v>0</v>
      </c>
      <c r="M3068" s="12">
        <v>0</v>
      </c>
      <c r="N3068" s="15">
        <f t="shared" si="261"/>
        <v>8.8815789473684223E-2</v>
      </c>
      <c r="O3068" s="21">
        <f t="shared" si="263"/>
        <v>0</v>
      </c>
      <c r="P3068" s="24">
        <v>32.4</v>
      </c>
      <c r="Q3068" s="18">
        <f t="shared" si="262"/>
        <v>0</v>
      </c>
      <c r="R3068" s="2">
        <v>1</v>
      </c>
      <c r="S3068" s="2">
        <v>120</v>
      </c>
      <c r="T3068" s="2" t="s">
        <v>4646</v>
      </c>
      <c r="U3068" s="28" t="str">
        <f>IF(G3068=0,"",_xlfn.MINIFS('PO Details'!$I:$I,'PO Details'!$D:$D,Planning!$B3068,'PO Details'!$L:$L,Planning!$E3068))</f>
        <v/>
      </c>
      <c r="V3068" s="29" t="s">
        <v>4640</v>
      </c>
      <c r="W3068" t="str">
        <f t="shared" si="265"/>
        <v>Max</v>
      </c>
      <c r="X3068" s="2">
        <v>120</v>
      </c>
    </row>
    <row r="3069" spans="1:24" x14ac:dyDescent="0.25">
      <c r="A3069" s="11"/>
      <c r="B3069" s="22" t="s">
        <v>1536</v>
      </c>
      <c r="C3069" s="22"/>
      <c r="D3069" s="22"/>
      <c r="E3069" s="31" t="s">
        <v>2214</v>
      </c>
      <c r="F3069" s="12">
        <f>SUMIFS('Inventory Details'!$H:$H,'Inventory Details'!$B:$B,$B3069,'Inventory Details'!$E:$E,$E3069)</f>
        <v>0</v>
      </c>
      <c r="G3069" s="12">
        <f>SUMIFS('PO Details'!$H:$H,'PO Details'!$D:$D,Planning!$B3069,'PO Details'!$L:$L,$E3069)</f>
        <v>0</v>
      </c>
      <c r="H3069" s="12">
        <f>SUMIFS('SO Details'!$G:$G,'SO Details'!$D:$D,Planning!$B3069,'SO Details'!$K:$K,$E3069)</f>
        <v>0</v>
      </c>
      <c r="I3069" s="20">
        <f>IF(COUNTIFS($C:$C,B3069)&gt;1,SUMIFS('Sales Hx'!$Q:$Q,'Sales Hx'!$B:$B,_xlfn.XLOOKUP(B3069,C:C,B:B),'Sales Hx'!$D:$D,Planning!$E3069),SUMIFS('Sales Hx'!$Q:$Q,'Sales Hx'!$B:$B,Planning!$B3069,'Sales Hx'!$D:$D,Planning!$E3069))</f>
        <v>0</v>
      </c>
      <c r="J3069" s="16">
        <f>IF(COUNTIFS($C:$C,B3069)&gt;1,SUMIFS('Sales Hx'!$S:$S,'Sales Hx'!$B:$B,_xlfn.XLOOKUP(B3069,C:C,B:B),'Sales Hx'!$D:$D,E3069),SUMIFS('Sales Hx'!$S:$S,'Sales Hx'!$B:$B,$B3069,'Sales Hx'!$D:$D,$E3069))</f>
        <v>3.2894736842105261E-2</v>
      </c>
      <c r="K3069" s="16">
        <f t="shared" si="264"/>
        <v>0</v>
      </c>
      <c r="L3069" s="12">
        <f>IF(M3069&lt;&gt;"",M3069,IF(COUNTIFS($C:$C,B3069)&gt;1,SUMIFS('Sales Hx'!V:V,'Sales Hx'!$B:$B,_xlfn.XLOOKUP(B3069,C:C,B:B),'Sales Hx'!$D:$D,$E3069),SUMIFS('Sales Hx'!V:V,'Sales Hx'!$B:$B,$B3069,'Sales Hx'!$D:$D,$E3069)))</f>
        <v>0</v>
      </c>
      <c r="M3069" s="12">
        <v>0</v>
      </c>
      <c r="N3069" s="15">
        <f t="shared" si="261"/>
        <v>3.2894736842105261E-2</v>
      </c>
      <c r="O3069" s="21">
        <f t="shared" si="263"/>
        <v>0</v>
      </c>
      <c r="P3069" s="24">
        <v>32.4</v>
      </c>
      <c r="Q3069" s="18">
        <f t="shared" si="262"/>
        <v>0</v>
      </c>
      <c r="R3069" s="2">
        <v>1</v>
      </c>
      <c r="S3069" s="2">
        <v>120</v>
      </c>
      <c r="T3069" s="2" t="s">
        <v>4646</v>
      </c>
      <c r="U3069" s="28" t="str">
        <f>IF(G3069=0,"",_xlfn.MINIFS('PO Details'!$I:$I,'PO Details'!$D:$D,Planning!$B3069,'PO Details'!$L:$L,Planning!$E3069))</f>
        <v/>
      </c>
      <c r="V3069" s="29" t="s">
        <v>4640</v>
      </c>
      <c r="W3069" t="str">
        <f t="shared" si="265"/>
        <v>Max</v>
      </c>
      <c r="X3069" s="2">
        <v>120</v>
      </c>
    </row>
    <row r="3070" spans="1:24" x14ac:dyDescent="0.25">
      <c r="A3070" s="11"/>
      <c r="B3070" s="22" t="s">
        <v>1536</v>
      </c>
      <c r="C3070" s="22"/>
      <c r="D3070" s="22"/>
      <c r="E3070" s="31" t="s">
        <v>4746</v>
      </c>
      <c r="F3070" s="12">
        <f>SUMIFS('Inventory Details'!$H:$H,'Inventory Details'!$B:$B,$B3070,'Inventory Details'!$E:$E,$E3070)</f>
        <v>0</v>
      </c>
      <c r="G3070" s="12">
        <f>SUMIFS('PO Details'!$H:$H,'PO Details'!$D:$D,Planning!$B3070,'PO Details'!$L:$L,$E3070)</f>
        <v>0</v>
      </c>
      <c r="H3070" s="12">
        <f>SUMIFS('SO Details'!$G:$G,'SO Details'!$D:$D,Planning!$B3070,'SO Details'!$K:$K,$E3070)</f>
        <v>0</v>
      </c>
      <c r="I3070" s="20">
        <f>IF(COUNTIFS($C:$C,B3070)&gt;1,SUMIFS('Sales Hx'!$Q:$Q,'Sales Hx'!$B:$B,_xlfn.XLOOKUP(B3070,C:C,B:B),'Sales Hx'!$D:$D,Planning!$E3070),SUMIFS('Sales Hx'!$Q:$Q,'Sales Hx'!$B:$B,Planning!$B3070,'Sales Hx'!$D:$D,Planning!$E3070))</f>
        <v>0</v>
      </c>
      <c r="J3070" s="16">
        <f>IF(COUNTIFS($C:$C,B3070)&gt;1,SUMIFS('Sales Hx'!$S:$S,'Sales Hx'!$B:$B,_xlfn.XLOOKUP(B3070,C:C,B:B),'Sales Hx'!$D:$D,E3070),SUMIFS('Sales Hx'!$S:$S,'Sales Hx'!$B:$B,$B3070,'Sales Hx'!$D:$D,$E3070))</f>
        <v>6.5789473684210523E-2</v>
      </c>
      <c r="K3070" s="16">
        <f t="shared" si="264"/>
        <v>0</v>
      </c>
      <c r="L3070" s="12">
        <f>IF(M3070&lt;&gt;"",M3070,IF(COUNTIFS($C:$C,B3070)&gt;1,SUMIFS('Sales Hx'!V:V,'Sales Hx'!$B:$B,_xlfn.XLOOKUP(B3070,C:C,B:B),'Sales Hx'!$D:$D,$E3070),SUMIFS('Sales Hx'!V:V,'Sales Hx'!$B:$B,$B3070,'Sales Hx'!$D:$D,$E3070)))</f>
        <v>0</v>
      </c>
      <c r="M3070" s="12">
        <v>0</v>
      </c>
      <c r="N3070" s="15">
        <f t="shared" si="261"/>
        <v>6.5789473684210523E-2</v>
      </c>
      <c r="O3070" s="21">
        <f t="shared" si="263"/>
        <v>0</v>
      </c>
      <c r="P3070" s="24">
        <v>32.4</v>
      </c>
      <c r="Q3070" s="18">
        <f t="shared" si="262"/>
        <v>0</v>
      </c>
      <c r="R3070" s="2">
        <v>1</v>
      </c>
      <c r="S3070" s="2">
        <v>120</v>
      </c>
      <c r="T3070" s="2" t="s">
        <v>4646</v>
      </c>
      <c r="U3070" s="28" t="str">
        <f>IF(G3070=0,"",_xlfn.MINIFS('PO Details'!$I:$I,'PO Details'!$D:$D,Planning!$B3070,'PO Details'!$L:$L,Planning!$E3070))</f>
        <v/>
      </c>
      <c r="V3070" s="29" t="s">
        <v>4640</v>
      </c>
      <c r="W3070" t="str">
        <f t="shared" si="265"/>
        <v>Max</v>
      </c>
      <c r="X3070" s="2">
        <v>120</v>
      </c>
    </row>
    <row r="3071" spans="1:24" x14ac:dyDescent="0.25">
      <c r="A3071" s="11"/>
      <c r="B3071" s="22" t="s">
        <v>1537</v>
      </c>
      <c r="C3071" s="22"/>
      <c r="D3071" s="22"/>
      <c r="E3071" s="31" t="s">
        <v>113</v>
      </c>
      <c r="F3071" s="12">
        <f>SUMIFS('Inventory Details'!$H:$H,'Inventory Details'!$B:$B,$B3071,'Inventory Details'!$E:$E,$E3071)</f>
        <v>0</v>
      </c>
      <c r="G3071" s="12">
        <f>SUMIFS('PO Details'!$H:$H,'PO Details'!$D:$D,Planning!$B3071,'PO Details'!$L:$L,$E3071)</f>
        <v>0</v>
      </c>
      <c r="H3071" s="12">
        <f>SUMIFS('SO Details'!$G:$G,'SO Details'!$D:$D,Planning!$B3071,'SO Details'!$K:$K,$E3071)</f>
        <v>0</v>
      </c>
      <c r="I3071" s="20">
        <f>IF(COUNTIFS($C:$C,B3071)&gt;1,SUMIFS('Sales Hx'!$Q:$Q,'Sales Hx'!$B:$B,_xlfn.XLOOKUP(B3071,C:C,B:B),'Sales Hx'!$D:$D,Planning!$E3071),SUMIFS('Sales Hx'!$Q:$Q,'Sales Hx'!$B:$B,Planning!$B3071,'Sales Hx'!$D:$D,Planning!$E3071))</f>
        <v>5.6</v>
      </c>
      <c r="J3071" s="16">
        <f>IF(COUNTIFS($C:$C,B3071)&gt;1,SUMIFS('Sales Hx'!$S:$S,'Sales Hx'!$B:$B,_xlfn.XLOOKUP(B3071,C:C,B:B),'Sales Hx'!$D:$D,E3071),SUMIFS('Sales Hx'!$S:$S,'Sales Hx'!$B:$B,$B3071,'Sales Hx'!$D:$D,$E3071))</f>
        <v>0.18421052631578946</v>
      </c>
      <c r="K3071" s="16">
        <f t="shared" si="264"/>
        <v>0</v>
      </c>
      <c r="L3071" s="12">
        <f>IF(M3071&lt;&gt;"",M3071,IF(COUNTIFS($C:$C,B3071)&gt;1,SUMIFS('Sales Hx'!V:V,'Sales Hx'!$B:$B,_xlfn.XLOOKUP(B3071,C:C,B:B),'Sales Hx'!$D:$D,$E3071),SUMIFS('Sales Hx'!V:V,'Sales Hx'!$B:$B,$B3071,'Sales Hx'!$D:$D,$E3071)))</f>
        <v>0</v>
      </c>
      <c r="M3071" s="12">
        <v>0</v>
      </c>
      <c r="N3071" s="15">
        <f t="shared" ref="N3071:N3134" si="266">IFERROR(_xlfn.IFNA(J3071*R3071+L3071,"No Sales Hx"),"No Sales HX")</f>
        <v>0.18421052631578946</v>
      </c>
      <c r="O3071" s="21">
        <f t="shared" si="263"/>
        <v>0</v>
      </c>
      <c r="P3071" s="24">
        <v>32.4</v>
      </c>
      <c r="Q3071" s="18">
        <f t="shared" ref="Q3071:Q3134" si="267">IFERROR(P3071*O3071,0)</f>
        <v>0</v>
      </c>
      <c r="R3071" s="2">
        <v>1</v>
      </c>
      <c r="S3071" s="2">
        <v>120</v>
      </c>
      <c r="T3071" s="2" t="s">
        <v>4646</v>
      </c>
      <c r="U3071" s="28" t="str">
        <f>IF(G3071=0,"",_xlfn.MINIFS('PO Details'!$I:$I,'PO Details'!$D:$D,Planning!$B3071,'PO Details'!$L:$L,Planning!$E3071))</f>
        <v/>
      </c>
      <c r="V3071" s="29" t="s">
        <v>4640</v>
      </c>
      <c r="W3071" t="str">
        <f t="shared" si="265"/>
        <v>Max</v>
      </c>
      <c r="X3071" s="2">
        <v>120</v>
      </c>
    </row>
    <row r="3072" spans="1:24" x14ac:dyDescent="0.25">
      <c r="A3072" s="11"/>
      <c r="B3072" s="22" t="s">
        <v>1537</v>
      </c>
      <c r="C3072" s="22"/>
      <c r="D3072" s="22"/>
      <c r="E3072" s="31" t="s">
        <v>106</v>
      </c>
      <c r="F3072" s="12">
        <f>SUMIFS('Inventory Details'!$H:$H,'Inventory Details'!$B:$B,$B3072,'Inventory Details'!$E:$E,$E3072)</f>
        <v>0</v>
      </c>
      <c r="G3072" s="12">
        <f>SUMIFS('PO Details'!$H:$H,'PO Details'!$D:$D,Planning!$B3072,'PO Details'!$L:$L,$E3072)</f>
        <v>0</v>
      </c>
      <c r="H3072" s="12">
        <f>SUMIFS('SO Details'!$G:$G,'SO Details'!$D:$D,Planning!$B3072,'SO Details'!$K:$K,$E3072)</f>
        <v>0</v>
      </c>
      <c r="I3072" s="20">
        <f>IF(COUNTIFS($C:$C,B3072)&gt;1,SUMIFS('Sales Hx'!$Q:$Q,'Sales Hx'!$B:$B,_xlfn.XLOOKUP(B3072,C:C,B:B),'Sales Hx'!$D:$D,Planning!$E3072),SUMIFS('Sales Hx'!$Q:$Q,'Sales Hx'!$B:$B,Planning!$B3072,'Sales Hx'!$D:$D,Planning!$E3072))</f>
        <v>0</v>
      </c>
      <c r="J3072" s="16">
        <f>IF(COUNTIFS($C:$C,B3072)&gt;1,SUMIFS('Sales Hx'!$S:$S,'Sales Hx'!$B:$B,_xlfn.XLOOKUP(B3072,C:C,B:B),'Sales Hx'!$D:$D,E3072),SUMIFS('Sales Hx'!$S:$S,'Sales Hx'!$B:$B,$B3072,'Sales Hx'!$D:$D,$E3072))</f>
        <v>4.1118421052631582E-2</v>
      </c>
      <c r="K3072" s="16">
        <f t="shared" si="264"/>
        <v>0</v>
      </c>
      <c r="L3072" s="12">
        <f>IF(M3072&lt;&gt;"",M3072,IF(COUNTIFS($C:$C,B3072)&gt;1,SUMIFS('Sales Hx'!V:V,'Sales Hx'!$B:$B,_xlfn.XLOOKUP(B3072,C:C,B:B),'Sales Hx'!$D:$D,$E3072),SUMIFS('Sales Hx'!V:V,'Sales Hx'!$B:$B,$B3072,'Sales Hx'!$D:$D,$E3072)))</f>
        <v>0</v>
      </c>
      <c r="M3072" s="12">
        <v>0</v>
      </c>
      <c r="N3072" s="15">
        <f t="shared" si="266"/>
        <v>4.1118421052631582E-2</v>
      </c>
      <c r="O3072" s="21">
        <f t="shared" si="263"/>
        <v>0</v>
      </c>
      <c r="P3072" s="24">
        <v>32.4</v>
      </c>
      <c r="Q3072" s="18">
        <f t="shared" si="267"/>
        <v>0</v>
      </c>
      <c r="R3072" s="2">
        <v>1</v>
      </c>
      <c r="S3072" s="2">
        <v>120</v>
      </c>
      <c r="T3072" s="2" t="s">
        <v>4646</v>
      </c>
      <c r="U3072" s="28" t="str">
        <f>IF(G3072=0,"",_xlfn.MINIFS('PO Details'!$I:$I,'PO Details'!$D:$D,Planning!$B3072,'PO Details'!$L:$L,Planning!$E3072))</f>
        <v/>
      </c>
      <c r="V3072" s="29" t="s">
        <v>4640</v>
      </c>
      <c r="W3072" t="str">
        <f t="shared" si="265"/>
        <v>Max</v>
      </c>
      <c r="X3072" s="2">
        <v>120</v>
      </c>
    </row>
    <row r="3073" spans="1:24" x14ac:dyDescent="0.25">
      <c r="A3073" s="11"/>
      <c r="B3073" s="22" t="s">
        <v>1537</v>
      </c>
      <c r="C3073" s="22"/>
      <c r="D3073" s="22"/>
      <c r="E3073" s="31" t="s">
        <v>109</v>
      </c>
      <c r="F3073" s="12">
        <f>SUMIFS('Inventory Details'!$H:$H,'Inventory Details'!$B:$B,$B3073,'Inventory Details'!$E:$E,$E3073)</f>
        <v>0</v>
      </c>
      <c r="G3073" s="12">
        <f>SUMIFS('PO Details'!$H:$H,'PO Details'!$D:$D,Planning!$B3073,'PO Details'!$L:$L,$E3073)</f>
        <v>0</v>
      </c>
      <c r="H3073" s="12">
        <f>SUMIFS('SO Details'!$G:$G,'SO Details'!$D:$D,Planning!$B3073,'SO Details'!$K:$K,$E3073)</f>
        <v>0</v>
      </c>
      <c r="I3073" s="20">
        <f>IF(COUNTIFS($C:$C,B3073)&gt;1,SUMIFS('Sales Hx'!$Q:$Q,'Sales Hx'!$B:$B,_xlfn.XLOOKUP(B3073,C:C,B:B),'Sales Hx'!$D:$D,Planning!$E3073),SUMIFS('Sales Hx'!$Q:$Q,'Sales Hx'!$B:$B,Planning!$B3073,'Sales Hx'!$D:$D,Planning!$E3073))</f>
        <v>0</v>
      </c>
      <c r="J3073" s="16">
        <f>IF(COUNTIFS($C:$C,B3073)&gt;1,SUMIFS('Sales Hx'!$S:$S,'Sales Hx'!$B:$B,_xlfn.XLOOKUP(B3073,C:C,B:B),'Sales Hx'!$D:$D,E3073),SUMIFS('Sales Hx'!$S:$S,'Sales Hx'!$B:$B,$B3073,'Sales Hx'!$D:$D,$E3073))</f>
        <v>3.2894736842105261E-2</v>
      </c>
      <c r="K3073" s="16">
        <f t="shared" si="264"/>
        <v>0</v>
      </c>
      <c r="L3073" s="12">
        <f>IF(M3073&lt;&gt;"",M3073,IF(COUNTIFS($C:$C,B3073)&gt;1,SUMIFS('Sales Hx'!V:V,'Sales Hx'!$B:$B,_xlfn.XLOOKUP(B3073,C:C,B:B),'Sales Hx'!$D:$D,$E3073),SUMIFS('Sales Hx'!V:V,'Sales Hx'!$B:$B,$B3073,'Sales Hx'!$D:$D,$E3073)))</f>
        <v>0</v>
      </c>
      <c r="M3073" s="12">
        <v>0</v>
      </c>
      <c r="N3073" s="15">
        <f t="shared" si="266"/>
        <v>3.2894736842105261E-2</v>
      </c>
      <c r="O3073" s="21">
        <f t="shared" si="263"/>
        <v>0</v>
      </c>
      <c r="P3073" s="24">
        <v>32.4</v>
      </c>
      <c r="Q3073" s="18">
        <f t="shared" si="267"/>
        <v>0</v>
      </c>
      <c r="R3073" s="2">
        <v>1</v>
      </c>
      <c r="S3073" s="2">
        <v>120</v>
      </c>
      <c r="T3073" s="2" t="s">
        <v>4646</v>
      </c>
      <c r="U3073" s="28" t="str">
        <f>IF(G3073=0,"",_xlfn.MINIFS('PO Details'!$I:$I,'PO Details'!$D:$D,Planning!$B3073,'PO Details'!$L:$L,Planning!$E3073))</f>
        <v/>
      </c>
      <c r="V3073" s="29" t="s">
        <v>4640</v>
      </c>
      <c r="W3073" t="str">
        <f t="shared" si="265"/>
        <v>Max</v>
      </c>
      <c r="X3073" s="2">
        <v>120</v>
      </c>
    </row>
    <row r="3074" spans="1:24" x14ac:dyDescent="0.25">
      <c r="A3074" s="11"/>
      <c r="B3074" s="22" t="s">
        <v>1537</v>
      </c>
      <c r="C3074" s="22"/>
      <c r="D3074" s="22"/>
      <c r="E3074" s="31" t="s">
        <v>4746</v>
      </c>
      <c r="F3074" s="12">
        <f>SUMIFS('Inventory Details'!$H:$H,'Inventory Details'!$B:$B,$B3074,'Inventory Details'!$E:$E,$E3074)</f>
        <v>0</v>
      </c>
      <c r="G3074" s="12">
        <f>SUMIFS('PO Details'!$H:$H,'PO Details'!$D:$D,Planning!$B3074,'PO Details'!$L:$L,$E3074)</f>
        <v>0</v>
      </c>
      <c r="H3074" s="12">
        <f>SUMIFS('SO Details'!$G:$G,'SO Details'!$D:$D,Planning!$B3074,'SO Details'!$K:$K,$E3074)</f>
        <v>0</v>
      </c>
      <c r="I3074" s="20">
        <f>IF(COUNTIFS($C:$C,B3074)&gt;1,SUMIFS('Sales Hx'!$Q:$Q,'Sales Hx'!$B:$B,_xlfn.XLOOKUP(B3074,C:C,B:B),'Sales Hx'!$D:$D,Planning!$E3074),SUMIFS('Sales Hx'!$Q:$Q,'Sales Hx'!$B:$B,Planning!$B3074,'Sales Hx'!$D:$D,Planning!$E3074))</f>
        <v>0</v>
      </c>
      <c r="J3074" s="16">
        <f>IF(COUNTIFS($C:$C,B3074)&gt;1,SUMIFS('Sales Hx'!$S:$S,'Sales Hx'!$B:$B,_xlfn.XLOOKUP(B3074,C:C,B:B),'Sales Hx'!$D:$D,E3074),SUMIFS('Sales Hx'!$S:$S,'Sales Hx'!$B:$B,$B3074,'Sales Hx'!$D:$D,$E3074))</f>
        <v>3.2894736842105261E-2</v>
      </c>
      <c r="K3074" s="16">
        <f t="shared" si="264"/>
        <v>0</v>
      </c>
      <c r="L3074" s="12">
        <f>IF(M3074&lt;&gt;"",M3074,IF(COUNTIFS($C:$C,B3074)&gt;1,SUMIFS('Sales Hx'!V:V,'Sales Hx'!$B:$B,_xlfn.XLOOKUP(B3074,C:C,B:B),'Sales Hx'!$D:$D,$E3074),SUMIFS('Sales Hx'!V:V,'Sales Hx'!$B:$B,$B3074,'Sales Hx'!$D:$D,$E3074)))</f>
        <v>0</v>
      </c>
      <c r="M3074" s="12">
        <v>0</v>
      </c>
      <c r="N3074" s="15">
        <f t="shared" si="266"/>
        <v>3.2894736842105261E-2</v>
      </c>
      <c r="O3074" s="21">
        <f t="shared" ref="O3074:O3137" si="268">MROUND(ROUND(IFERROR(IF(C3074&lt;&gt;"",0,IF(T3074="DC'd",0,IF(AND(J3074=0,F3074+G3074&lt;H3074),H3074-F3074+G3074,IF(F3074+G3074&lt;N3074,N3074+MAX((IF(J3074*R3074&gt;F3074,F3074,J3074*R3074))+J3074*S3074-F3074-G3074+H3074,0))))),0),0),1)</f>
        <v>0</v>
      </c>
      <c r="P3074" s="24">
        <v>32.4</v>
      </c>
      <c r="Q3074" s="18">
        <f t="shared" si="267"/>
        <v>0</v>
      </c>
      <c r="R3074" s="2">
        <v>1</v>
      </c>
      <c r="S3074" s="2">
        <v>120</v>
      </c>
      <c r="T3074" s="2" t="s">
        <v>4646</v>
      </c>
      <c r="U3074" s="28" t="str">
        <f>IF(G3074=0,"",_xlfn.MINIFS('PO Details'!$I:$I,'PO Details'!$D:$D,Planning!$B3074,'PO Details'!$L:$L,Planning!$E3074))</f>
        <v/>
      </c>
      <c r="V3074" s="29" t="s">
        <v>4640</v>
      </c>
      <c r="W3074" t="str">
        <f t="shared" si="265"/>
        <v>Max</v>
      </c>
      <c r="X3074" s="2">
        <v>120</v>
      </c>
    </row>
    <row r="3075" spans="1:24" x14ac:dyDescent="0.25">
      <c r="A3075" s="11"/>
      <c r="B3075" s="22" t="s">
        <v>1538</v>
      </c>
      <c r="C3075" s="22"/>
      <c r="D3075" s="22"/>
      <c r="E3075" s="31" t="s">
        <v>4746</v>
      </c>
      <c r="F3075" s="12">
        <f>SUMIFS('Inventory Details'!$H:$H,'Inventory Details'!$B:$B,$B3075,'Inventory Details'!$E:$E,$E3075)</f>
        <v>0</v>
      </c>
      <c r="G3075" s="12">
        <f>SUMIFS('PO Details'!$H:$H,'PO Details'!$D:$D,Planning!$B3075,'PO Details'!$L:$L,$E3075)</f>
        <v>0</v>
      </c>
      <c r="H3075" s="12">
        <f>SUMIFS('SO Details'!$G:$G,'SO Details'!$D:$D,Planning!$B3075,'SO Details'!$K:$K,$E3075)</f>
        <v>1</v>
      </c>
      <c r="I3075" s="20">
        <f>IF(COUNTIFS($C:$C,B3075)&gt;1,SUMIFS('Sales Hx'!$Q:$Q,'Sales Hx'!$B:$B,_xlfn.XLOOKUP(B3075,C:C,B:B),'Sales Hx'!$D:$D,Planning!$E3075),SUMIFS('Sales Hx'!$Q:$Q,'Sales Hx'!$B:$B,Planning!$B3075,'Sales Hx'!$D:$D,Planning!$E3075))</f>
        <v>0</v>
      </c>
      <c r="J3075" s="16">
        <f>IF(COUNTIFS($C:$C,B3075)&gt;1,SUMIFS('Sales Hx'!$S:$S,'Sales Hx'!$B:$B,_xlfn.XLOOKUP(B3075,C:C,B:B),'Sales Hx'!$D:$D,E3075),SUMIFS('Sales Hx'!$S:$S,'Sales Hx'!$B:$B,$B3075,'Sales Hx'!$D:$D,$E3075))</f>
        <v>5.7565789473684216E-2</v>
      </c>
      <c r="K3075" s="16">
        <f t="shared" si="264"/>
        <v>0</v>
      </c>
      <c r="L3075" s="12">
        <f>IF(M3075&lt;&gt;"",M3075,IF(COUNTIFS($C:$C,B3075)&gt;1,SUMIFS('Sales Hx'!V:V,'Sales Hx'!$B:$B,_xlfn.XLOOKUP(B3075,C:C,B:B),'Sales Hx'!$D:$D,$E3075),SUMIFS('Sales Hx'!V:V,'Sales Hx'!$B:$B,$B3075,'Sales Hx'!$D:$D,$E3075)))</f>
        <v>0</v>
      </c>
      <c r="M3075" s="12">
        <v>0</v>
      </c>
      <c r="N3075" s="15">
        <f t="shared" si="266"/>
        <v>5.7565789473684216E-2</v>
      </c>
      <c r="O3075" s="21">
        <f t="shared" si="268"/>
        <v>0</v>
      </c>
      <c r="P3075" s="24">
        <v>32.4</v>
      </c>
      <c r="Q3075" s="18">
        <f t="shared" si="267"/>
        <v>0</v>
      </c>
      <c r="R3075" s="2">
        <v>1</v>
      </c>
      <c r="S3075" s="2">
        <v>120</v>
      </c>
      <c r="T3075" s="2" t="s">
        <v>4646</v>
      </c>
      <c r="U3075" s="28" t="str">
        <f>IF(G3075=0,"",_xlfn.MINIFS('PO Details'!$I:$I,'PO Details'!$D:$D,Planning!$B3075,'PO Details'!$L:$L,Planning!$E3075))</f>
        <v/>
      </c>
      <c r="V3075" s="29" t="s">
        <v>4640</v>
      </c>
      <c r="W3075" t="str">
        <f t="shared" si="265"/>
        <v>Max</v>
      </c>
      <c r="X3075" s="2">
        <v>120</v>
      </c>
    </row>
    <row r="3076" spans="1:24" x14ac:dyDescent="0.25">
      <c r="A3076" s="11"/>
      <c r="B3076" s="22" t="s">
        <v>1538</v>
      </c>
      <c r="C3076" s="22"/>
      <c r="D3076" s="22"/>
      <c r="E3076" s="31" t="s">
        <v>109</v>
      </c>
      <c r="F3076" s="12">
        <f>SUMIFS('Inventory Details'!$H:$H,'Inventory Details'!$B:$B,$B3076,'Inventory Details'!$E:$E,$E3076)</f>
        <v>0</v>
      </c>
      <c r="G3076" s="12">
        <f>SUMIFS('PO Details'!$H:$H,'PO Details'!$D:$D,Planning!$B3076,'PO Details'!$L:$L,$E3076)</f>
        <v>0</v>
      </c>
      <c r="H3076" s="12">
        <f>SUMIFS('SO Details'!$G:$G,'SO Details'!$D:$D,Planning!$B3076,'SO Details'!$K:$K,$E3076)</f>
        <v>0</v>
      </c>
      <c r="I3076" s="20">
        <f>IF(COUNTIFS($C:$C,B3076)&gt;1,SUMIFS('Sales Hx'!$Q:$Q,'Sales Hx'!$B:$B,_xlfn.XLOOKUP(B3076,C:C,B:B),'Sales Hx'!$D:$D,Planning!$E3076),SUMIFS('Sales Hx'!$Q:$Q,'Sales Hx'!$B:$B,Planning!$B3076,'Sales Hx'!$D:$D,Planning!$E3076))</f>
        <v>0</v>
      </c>
      <c r="J3076" s="16">
        <f>IF(COUNTIFS($C:$C,B3076)&gt;1,SUMIFS('Sales Hx'!$S:$S,'Sales Hx'!$B:$B,_xlfn.XLOOKUP(B3076,C:C,B:B),'Sales Hx'!$D:$D,E3076),SUMIFS('Sales Hx'!$S:$S,'Sales Hx'!$B:$B,$B3076,'Sales Hx'!$D:$D,$E3076))</f>
        <v>3.2894736842105261E-2</v>
      </c>
      <c r="K3076" s="16">
        <f t="shared" si="264"/>
        <v>0</v>
      </c>
      <c r="L3076" s="12">
        <f>IF(M3076&lt;&gt;"",M3076,IF(COUNTIFS($C:$C,B3076)&gt;1,SUMIFS('Sales Hx'!V:V,'Sales Hx'!$B:$B,_xlfn.XLOOKUP(B3076,C:C,B:B),'Sales Hx'!$D:$D,$E3076),SUMIFS('Sales Hx'!V:V,'Sales Hx'!$B:$B,$B3076,'Sales Hx'!$D:$D,$E3076)))</f>
        <v>0</v>
      </c>
      <c r="M3076" s="12">
        <v>0</v>
      </c>
      <c r="N3076" s="15">
        <f t="shared" si="266"/>
        <v>3.2894736842105261E-2</v>
      </c>
      <c r="O3076" s="21">
        <f t="shared" si="268"/>
        <v>0</v>
      </c>
      <c r="P3076" s="24">
        <v>32.4</v>
      </c>
      <c r="Q3076" s="18">
        <f t="shared" si="267"/>
        <v>0</v>
      </c>
      <c r="R3076" s="2">
        <v>1</v>
      </c>
      <c r="S3076" s="2">
        <v>120</v>
      </c>
      <c r="T3076" s="2" t="s">
        <v>4646</v>
      </c>
      <c r="U3076" s="28" t="str">
        <f>IF(G3076=0,"",_xlfn.MINIFS('PO Details'!$I:$I,'PO Details'!$D:$D,Planning!$B3076,'PO Details'!$L:$L,Planning!$E3076))</f>
        <v/>
      </c>
      <c r="V3076" s="29" t="s">
        <v>4640</v>
      </c>
      <c r="W3076" t="str">
        <f t="shared" si="265"/>
        <v>Max</v>
      </c>
      <c r="X3076" s="2">
        <v>120</v>
      </c>
    </row>
    <row r="3077" spans="1:24" x14ac:dyDescent="0.25">
      <c r="A3077" s="11"/>
      <c r="B3077" s="22" t="s">
        <v>1538</v>
      </c>
      <c r="C3077" s="22"/>
      <c r="D3077" s="22"/>
      <c r="E3077" s="31" t="s">
        <v>861</v>
      </c>
      <c r="F3077" s="12">
        <f>SUMIFS('Inventory Details'!$H:$H,'Inventory Details'!$B:$B,$B3077,'Inventory Details'!$E:$E,$E3077)</f>
        <v>0</v>
      </c>
      <c r="G3077" s="12">
        <f>SUMIFS('PO Details'!$H:$H,'PO Details'!$D:$D,Planning!$B3077,'PO Details'!$L:$L,$E3077)</f>
        <v>0</v>
      </c>
      <c r="H3077" s="12">
        <f>SUMIFS('SO Details'!$G:$G,'SO Details'!$D:$D,Planning!$B3077,'SO Details'!$K:$K,$E3077)</f>
        <v>0</v>
      </c>
      <c r="I3077" s="20">
        <f>IF(COUNTIFS($C:$C,B3077)&gt;1,SUMIFS('Sales Hx'!$Q:$Q,'Sales Hx'!$B:$B,_xlfn.XLOOKUP(B3077,C:C,B:B),'Sales Hx'!$D:$D,Planning!$E3077),SUMIFS('Sales Hx'!$Q:$Q,'Sales Hx'!$B:$B,Planning!$B3077,'Sales Hx'!$D:$D,Planning!$E3077))</f>
        <v>1.4</v>
      </c>
      <c r="J3077" s="16">
        <f>IF(COUNTIFS($C:$C,B3077)&gt;1,SUMIFS('Sales Hx'!$S:$S,'Sales Hx'!$B:$B,_xlfn.XLOOKUP(B3077,C:C,B:B),'Sales Hx'!$D:$D,E3077),SUMIFS('Sales Hx'!$S:$S,'Sales Hx'!$B:$B,$B3077,'Sales Hx'!$D:$D,$E3077))</f>
        <v>3.7280701754385963E-2</v>
      </c>
      <c r="K3077" s="16">
        <f t="shared" si="264"/>
        <v>0</v>
      </c>
      <c r="L3077" s="12">
        <f>IF(M3077&lt;&gt;"",M3077,IF(COUNTIFS($C:$C,B3077)&gt;1,SUMIFS('Sales Hx'!V:V,'Sales Hx'!$B:$B,_xlfn.XLOOKUP(B3077,C:C,B:B),'Sales Hx'!$D:$D,$E3077),SUMIFS('Sales Hx'!V:V,'Sales Hx'!$B:$B,$B3077,'Sales Hx'!$D:$D,$E3077)))</f>
        <v>0</v>
      </c>
      <c r="M3077" s="12">
        <v>0</v>
      </c>
      <c r="N3077" s="15">
        <f t="shared" si="266"/>
        <v>3.7280701754385963E-2</v>
      </c>
      <c r="O3077" s="21">
        <f t="shared" si="268"/>
        <v>0</v>
      </c>
      <c r="P3077" s="24">
        <v>32.4</v>
      </c>
      <c r="Q3077" s="18">
        <f t="shared" si="267"/>
        <v>0</v>
      </c>
      <c r="R3077" s="2">
        <v>1</v>
      </c>
      <c r="S3077" s="2">
        <v>120</v>
      </c>
      <c r="T3077" s="2" t="s">
        <v>4646</v>
      </c>
      <c r="U3077" s="28" t="str">
        <f>IF(G3077=0,"",_xlfn.MINIFS('PO Details'!$I:$I,'PO Details'!$D:$D,Planning!$B3077,'PO Details'!$L:$L,Planning!$E3077))</f>
        <v/>
      </c>
      <c r="V3077" s="29" t="s">
        <v>4640</v>
      </c>
      <c r="W3077" t="str">
        <f t="shared" si="265"/>
        <v>Max</v>
      </c>
      <c r="X3077" s="2">
        <v>120</v>
      </c>
    </row>
    <row r="3078" spans="1:24" x14ac:dyDescent="0.25">
      <c r="A3078" s="11"/>
      <c r="B3078" s="22" t="s">
        <v>1538</v>
      </c>
      <c r="C3078" s="22"/>
      <c r="D3078" s="22"/>
      <c r="E3078" s="31" t="s">
        <v>113</v>
      </c>
      <c r="F3078" s="12">
        <f>SUMIFS('Inventory Details'!$H:$H,'Inventory Details'!$B:$B,$B3078,'Inventory Details'!$E:$E,$E3078)</f>
        <v>0</v>
      </c>
      <c r="G3078" s="12">
        <f>SUMIFS('PO Details'!$H:$H,'PO Details'!$D:$D,Planning!$B3078,'PO Details'!$L:$L,$E3078)</f>
        <v>0</v>
      </c>
      <c r="H3078" s="12">
        <f>SUMIFS('SO Details'!$G:$G,'SO Details'!$D:$D,Planning!$B3078,'SO Details'!$K:$K,$E3078)</f>
        <v>1</v>
      </c>
      <c r="I3078" s="20">
        <f>IF(COUNTIFS($C:$C,B3078)&gt;1,SUMIFS('Sales Hx'!$Q:$Q,'Sales Hx'!$B:$B,_xlfn.XLOOKUP(B3078,C:C,B:B),'Sales Hx'!$D:$D,Planning!$E3078),SUMIFS('Sales Hx'!$Q:$Q,'Sales Hx'!$B:$B,Planning!$B3078,'Sales Hx'!$D:$D,Planning!$E3078))</f>
        <v>0</v>
      </c>
      <c r="J3078" s="16">
        <f>IF(COUNTIFS($C:$C,B3078)&gt;1,SUMIFS('Sales Hx'!$S:$S,'Sales Hx'!$B:$B,_xlfn.XLOOKUP(B3078,C:C,B:B),'Sales Hx'!$D:$D,E3078),SUMIFS('Sales Hx'!$S:$S,'Sales Hx'!$B:$B,$B3078,'Sales Hx'!$D:$D,$E3078))</f>
        <v>5.4824561403508776E-2</v>
      </c>
      <c r="K3078" s="16">
        <f t="shared" si="264"/>
        <v>0</v>
      </c>
      <c r="L3078" s="12">
        <f>IF(M3078&lt;&gt;"",M3078,IF(COUNTIFS($C:$C,B3078)&gt;1,SUMIFS('Sales Hx'!V:V,'Sales Hx'!$B:$B,_xlfn.XLOOKUP(B3078,C:C,B:B),'Sales Hx'!$D:$D,$E3078),SUMIFS('Sales Hx'!V:V,'Sales Hx'!$B:$B,$B3078,'Sales Hx'!$D:$D,$E3078)))</f>
        <v>0</v>
      </c>
      <c r="M3078" s="12">
        <v>0</v>
      </c>
      <c r="N3078" s="15">
        <f t="shared" si="266"/>
        <v>5.4824561403508776E-2</v>
      </c>
      <c r="O3078" s="21">
        <f t="shared" si="268"/>
        <v>0</v>
      </c>
      <c r="P3078" s="24">
        <v>32.4</v>
      </c>
      <c r="Q3078" s="18">
        <f t="shared" si="267"/>
        <v>0</v>
      </c>
      <c r="R3078" s="2">
        <v>1</v>
      </c>
      <c r="S3078" s="2">
        <v>120</v>
      </c>
      <c r="T3078" s="2" t="s">
        <v>4646</v>
      </c>
      <c r="U3078" s="28" t="str">
        <f>IF(G3078=0,"",_xlfn.MINIFS('PO Details'!$I:$I,'PO Details'!$D:$D,Planning!$B3078,'PO Details'!$L:$L,Planning!$E3078))</f>
        <v/>
      </c>
      <c r="V3078" s="29" t="s">
        <v>4640</v>
      </c>
      <c r="W3078" t="str">
        <f t="shared" si="265"/>
        <v>Max</v>
      </c>
      <c r="X3078" s="2">
        <v>120</v>
      </c>
    </row>
    <row r="3079" spans="1:24" x14ac:dyDescent="0.25">
      <c r="A3079" s="11"/>
      <c r="B3079" s="22" t="s">
        <v>1538</v>
      </c>
      <c r="C3079" s="22"/>
      <c r="D3079" s="22"/>
      <c r="E3079" s="31" t="s">
        <v>106</v>
      </c>
      <c r="F3079" s="12">
        <f>SUMIFS('Inventory Details'!$H:$H,'Inventory Details'!$B:$B,$B3079,'Inventory Details'!$E:$E,$E3079)</f>
        <v>0</v>
      </c>
      <c r="G3079" s="12">
        <f>SUMIFS('PO Details'!$H:$H,'PO Details'!$D:$D,Planning!$B3079,'PO Details'!$L:$L,$E3079)</f>
        <v>0</v>
      </c>
      <c r="H3079" s="12">
        <f>SUMIFS('SO Details'!$G:$G,'SO Details'!$D:$D,Planning!$B3079,'SO Details'!$K:$K,$E3079)</f>
        <v>0</v>
      </c>
      <c r="I3079" s="20">
        <f>IF(COUNTIFS($C:$C,B3079)&gt;1,SUMIFS('Sales Hx'!$Q:$Q,'Sales Hx'!$B:$B,_xlfn.XLOOKUP(B3079,C:C,B:B),'Sales Hx'!$D:$D,Planning!$E3079),SUMIFS('Sales Hx'!$Q:$Q,'Sales Hx'!$B:$B,Planning!$B3079,'Sales Hx'!$D:$D,Planning!$E3079))</f>
        <v>0</v>
      </c>
      <c r="J3079" s="16">
        <f>IF(COUNTIFS($C:$C,B3079)&gt;1,SUMIFS('Sales Hx'!$S:$S,'Sales Hx'!$B:$B,_xlfn.XLOOKUP(B3079,C:C,B:B),'Sales Hx'!$D:$D,E3079),SUMIFS('Sales Hx'!$S:$S,'Sales Hx'!$B:$B,$B3079,'Sales Hx'!$D:$D,$E3079))</f>
        <v>3.2894736842105261E-2</v>
      </c>
      <c r="K3079" s="16">
        <f t="shared" si="264"/>
        <v>0</v>
      </c>
      <c r="L3079" s="12">
        <f>IF(M3079&lt;&gt;"",M3079,IF(COUNTIFS($C:$C,B3079)&gt;1,SUMIFS('Sales Hx'!V:V,'Sales Hx'!$B:$B,_xlfn.XLOOKUP(B3079,C:C,B:B),'Sales Hx'!$D:$D,$E3079),SUMIFS('Sales Hx'!V:V,'Sales Hx'!$B:$B,$B3079,'Sales Hx'!$D:$D,$E3079)))</f>
        <v>0</v>
      </c>
      <c r="M3079" s="12">
        <v>0</v>
      </c>
      <c r="N3079" s="15">
        <f t="shared" si="266"/>
        <v>3.2894736842105261E-2</v>
      </c>
      <c r="O3079" s="21">
        <f t="shared" si="268"/>
        <v>0</v>
      </c>
      <c r="P3079" s="24">
        <v>32.4</v>
      </c>
      <c r="Q3079" s="18">
        <f t="shared" si="267"/>
        <v>0</v>
      </c>
      <c r="R3079" s="2">
        <v>1</v>
      </c>
      <c r="S3079" s="2">
        <v>120</v>
      </c>
      <c r="T3079" s="2" t="s">
        <v>4646</v>
      </c>
      <c r="U3079" s="28" t="str">
        <f>IF(G3079=0,"",_xlfn.MINIFS('PO Details'!$I:$I,'PO Details'!$D:$D,Planning!$B3079,'PO Details'!$L:$L,Planning!$E3079))</f>
        <v/>
      </c>
      <c r="V3079" s="29" t="s">
        <v>4640</v>
      </c>
      <c r="W3079" t="str">
        <f t="shared" si="265"/>
        <v>Max</v>
      </c>
      <c r="X3079" s="2">
        <v>120</v>
      </c>
    </row>
    <row r="3080" spans="1:24" x14ac:dyDescent="0.25">
      <c r="A3080" s="11"/>
      <c r="B3080" s="22" t="s">
        <v>1538</v>
      </c>
      <c r="C3080" s="22"/>
      <c r="D3080" s="22"/>
      <c r="E3080" s="31" t="s">
        <v>2214</v>
      </c>
      <c r="F3080" s="12">
        <f>SUMIFS('Inventory Details'!$H:$H,'Inventory Details'!$B:$B,$B3080,'Inventory Details'!$E:$E,$E3080)</f>
        <v>0</v>
      </c>
      <c r="G3080" s="12">
        <f>SUMIFS('PO Details'!$H:$H,'PO Details'!$D:$D,Planning!$B3080,'PO Details'!$L:$L,$E3080)</f>
        <v>0</v>
      </c>
      <c r="H3080" s="12">
        <f>SUMIFS('SO Details'!$G:$G,'SO Details'!$D:$D,Planning!$B3080,'SO Details'!$K:$K,$E3080)</f>
        <v>0</v>
      </c>
      <c r="I3080" s="20">
        <f>IF(COUNTIFS($C:$C,B3080)&gt;1,SUMIFS('Sales Hx'!$Q:$Q,'Sales Hx'!$B:$B,_xlfn.XLOOKUP(B3080,C:C,B:B),'Sales Hx'!$D:$D,Planning!$E3080),SUMIFS('Sales Hx'!$Q:$Q,'Sales Hx'!$B:$B,Planning!$B3080,'Sales Hx'!$D:$D,Planning!$E3080))</f>
        <v>0</v>
      </c>
      <c r="J3080" s="16">
        <f>IF(COUNTIFS($C:$C,B3080)&gt;1,SUMIFS('Sales Hx'!$S:$S,'Sales Hx'!$B:$B,_xlfn.XLOOKUP(B3080,C:C,B:B),'Sales Hx'!$D:$D,E3080),SUMIFS('Sales Hx'!$S:$S,'Sales Hx'!$B:$B,$B3080,'Sales Hx'!$D:$D,$E3080))</f>
        <v>6.5789473684210523E-2</v>
      </c>
      <c r="K3080" s="16">
        <f t="shared" si="264"/>
        <v>0</v>
      </c>
      <c r="L3080" s="12">
        <f>IF(M3080&lt;&gt;"",M3080,IF(COUNTIFS($C:$C,B3080)&gt;1,SUMIFS('Sales Hx'!V:V,'Sales Hx'!$B:$B,_xlfn.XLOOKUP(B3080,C:C,B:B),'Sales Hx'!$D:$D,$E3080),SUMIFS('Sales Hx'!V:V,'Sales Hx'!$B:$B,$B3080,'Sales Hx'!$D:$D,$E3080)))</f>
        <v>0</v>
      </c>
      <c r="M3080" s="12">
        <v>0</v>
      </c>
      <c r="N3080" s="15">
        <f t="shared" si="266"/>
        <v>6.5789473684210523E-2</v>
      </c>
      <c r="O3080" s="21">
        <f t="shared" si="268"/>
        <v>0</v>
      </c>
      <c r="P3080" s="24">
        <v>32.4</v>
      </c>
      <c r="Q3080" s="18">
        <f t="shared" si="267"/>
        <v>0</v>
      </c>
      <c r="R3080" s="2">
        <v>1</v>
      </c>
      <c r="S3080" s="2">
        <v>120</v>
      </c>
      <c r="T3080" s="2" t="s">
        <v>4646</v>
      </c>
      <c r="U3080" s="28" t="str">
        <f>IF(G3080=0,"",_xlfn.MINIFS('PO Details'!$I:$I,'PO Details'!$D:$D,Planning!$B3080,'PO Details'!$L:$L,Planning!$E3080))</f>
        <v/>
      </c>
      <c r="V3080" s="29" t="s">
        <v>4640</v>
      </c>
      <c r="W3080" t="str">
        <f t="shared" si="265"/>
        <v>Max</v>
      </c>
      <c r="X3080" s="2">
        <v>120</v>
      </c>
    </row>
    <row r="3081" spans="1:24" x14ac:dyDescent="0.25">
      <c r="A3081" s="11"/>
      <c r="B3081" s="22" t="s">
        <v>1540</v>
      </c>
      <c r="C3081" s="22"/>
      <c r="D3081" s="22" t="s">
        <v>1541</v>
      </c>
      <c r="E3081" s="31" t="s">
        <v>109</v>
      </c>
      <c r="F3081" s="12">
        <f>SUMIFS('Inventory Details'!$H:$H,'Inventory Details'!$B:$B,$B3081,'Inventory Details'!$E:$E,$E3081)</f>
        <v>3</v>
      </c>
      <c r="G3081" s="12">
        <f>SUMIFS('PO Details'!$H:$H,'PO Details'!$D:$D,Planning!$B3081,'PO Details'!$L:$L,$E3081)</f>
        <v>0</v>
      </c>
      <c r="H3081" s="12">
        <f>SUMIFS('SO Details'!$G:$G,'SO Details'!$D:$D,Planning!$B3081,'SO Details'!$K:$K,$E3081)</f>
        <v>0</v>
      </c>
      <c r="I3081" s="20">
        <f>IF(COUNTIFS($C:$C,B3081)&gt;1,SUMIFS('Sales Hx'!$Q:$Q,'Sales Hx'!$B:$B,_xlfn.XLOOKUP(B3081,C:C,B:B),'Sales Hx'!$D:$D,Planning!$E3081),SUMIFS('Sales Hx'!$Q:$Q,'Sales Hx'!$B:$B,Planning!$B3081,'Sales Hx'!$D:$D,Planning!$E3081))</f>
        <v>1.4</v>
      </c>
      <c r="J3081" s="16">
        <f>IF(COUNTIFS($C:$C,B3081)&gt;1,SUMIFS('Sales Hx'!$S:$S,'Sales Hx'!$B:$B,_xlfn.XLOOKUP(B3081,C:C,B:B),'Sales Hx'!$D:$D,E3081),SUMIFS('Sales Hx'!$S:$S,'Sales Hx'!$B:$B,$B3081,'Sales Hx'!$D:$D,$E3081))</f>
        <v>4.6052631578947366E-2</v>
      </c>
      <c r="K3081" s="16">
        <f t="shared" si="264"/>
        <v>2.1428571428571428</v>
      </c>
      <c r="L3081" s="12">
        <f>IF(M3081&lt;&gt;"",M3081,IF(COUNTIFS($C:$C,B3081)&gt;1,SUMIFS('Sales Hx'!V:V,'Sales Hx'!$B:$B,_xlfn.XLOOKUP(B3081,C:C,B:B),'Sales Hx'!$D:$D,$E3081),SUMIFS('Sales Hx'!V:V,'Sales Hx'!$B:$B,$B3081,'Sales Hx'!$D:$D,$E3081)))</f>
        <v>0</v>
      </c>
      <c r="M3081" s="12">
        <v>0</v>
      </c>
      <c r="N3081" s="15">
        <f t="shared" si="266"/>
        <v>4.6052631578947366E-2</v>
      </c>
      <c r="O3081" s="21">
        <f t="shared" si="268"/>
        <v>0</v>
      </c>
      <c r="P3081" s="24">
        <v>32.4</v>
      </c>
      <c r="Q3081" s="18">
        <f t="shared" si="267"/>
        <v>0</v>
      </c>
      <c r="R3081" s="2">
        <v>1</v>
      </c>
      <c r="S3081" s="2">
        <v>120</v>
      </c>
      <c r="T3081" s="2" t="s">
        <v>4646</v>
      </c>
      <c r="U3081" s="28" t="str">
        <f>IF(G3081=0,"",_xlfn.MINIFS('PO Details'!$I:$I,'PO Details'!$D:$D,Planning!$B3081,'PO Details'!$L:$L,Planning!$E3081))</f>
        <v/>
      </c>
      <c r="V3081" s="29" t="s">
        <v>4640</v>
      </c>
      <c r="W3081" t="str">
        <f t="shared" si="265"/>
        <v>Max</v>
      </c>
      <c r="X3081" s="2">
        <v>120</v>
      </c>
    </row>
    <row r="3082" spans="1:24" x14ac:dyDescent="0.25">
      <c r="A3082" s="11"/>
      <c r="B3082" s="22" t="s">
        <v>1540</v>
      </c>
      <c r="C3082" s="22"/>
      <c r="D3082" s="22" t="s">
        <v>1541</v>
      </c>
      <c r="E3082" s="31" t="s">
        <v>113</v>
      </c>
      <c r="F3082" s="12">
        <f>SUMIFS('Inventory Details'!$H:$H,'Inventory Details'!$B:$B,$B3082,'Inventory Details'!$E:$E,$E3082)</f>
        <v>0</v>
      </c>
      <c r="G3082" s="12">
        <f>SUMIFS('PO Details'!$H:$H,'PO Details'!$D:$D,Planning!$B3082,'PO Details'!$L:$L,$E3082)</f>
        <v>0</v>
      </c>
      <c r="H3082" s="12">
        <f>SUMIFS('SO Details'!$G:$G,'SO Details'!$D:$D,Planning!$B3082,'SO Details'!$K:$K,$E3082)</f>
        <v>0</v>
      </c>
      <c r="I3082" s="20">
        <f>IF(COUNTIFS($C:$C,B3082)&gt;1,SUMIFS('Sales Hx'!$Q:$Q,'Sales Hx'!$B:$B,_xlfn.XLOOKUP(B3082,C:C,B:B),'Sales Hx'!$D:$D,Planning!$E3082),SUMIFS('Sales Hx'!$Q:$Q,'Sales Hx'!$B:$B,Planning!$B3082,'Sales Hx'!$D:$D,Planning!$E3082))</f>
        <v>0</v>
      </c>
      <c r="J3082" s="16">
        <f>IF(COUNTIFS($C:$C,B3082)&gt;1,SUMIFS('Sales Hx'!$S:$S,'Sales Hx'!$B:$B,_xlfn.XLOOKUP(B3082,C:C,B:B),'Sales Hx'!$D:$D,E3082),SUMIFS('Sales Hx'!$S:$S,'Sales Hx'!$B:$B,$B3082,'Sales Hx'!$D:$D,$E3082))</f>
        <v>3.9473684210526314E-2</v>
      </c>
      <c r="K3082" s="16">
        <f t="shared" si="264"/>
        <v>0</v>
      </c>
      <c r="L3082" s="12">
        <f>IF(M3082&lt;&gt;"",M3082,IF(COUNTIFS($C:$C,B3082)&gt;1,SUMIFS('Sales Hx'!V:V,'Sales Hx'!$B:$B,_xlfn.XLOOKUP(B3082,C:C,B:B),'Sales Hx'!$D:$D,$E3082),SUMIFS('Sales Hx'!V:V,'Sales Hx'!$B:$B,$B3082,'Sales Hx'!$D:$D,$E3082)))</f>
        <v>0</v>
      </c>
      <c r="M3082" s="12">
        <v>0</v>
      </c>
      <c r="N3082" s="15">
        <f t="shared" si="266"/>
        <v>3.9473684210526314E-2</v>
      </c>
      <c r="O3082" s="21">
        <f t="shared" si="268"/>
        <v>0</v>
      </c>
      <c r="P3082" s="24">
        <v>32.4</v>
      </c>
      <c r="Q3082" s="18">
        <f t="shared" si="267"/>
        <v>0</v>
      </c>
      <c r="R3082" s="2">
        <v>1</v>
      </c>
      <c r="S3082" s="2">
        <v>120</v>
      </c>
      <c r="T3082" s="2" t="s">
        <v>4646</v>
      </c>
      <c r="U3082" s="28" t="str">
        <f>IF(G3082=0,"",_xlfn.MINIFS('PO Details'!$I:$I,'PO Details'!$D:$D,Planning!$B3082,'PO Details'!$L:$L,Planning!$E3082))</f>
        <v/>
      </c>
      <c r="V3082" s="29" t="s">
        <v>4640</v>
      </c>
      <c r="W3082" t="str">
        <f t="shared" si="265"/>
        <v/>
      </c>
      <c r="X3082" s="2">
        <v>120</v>
      </c>
    </row>
    <row r="3083" spans="1:24" x14ac:dyDescent="0.25">
      <c r="A3083" s="11"/>
      <c r="B3083" s="22" t="s">
        <v>1540</v>
      </c>
      <c r="C3083" s="22"/>
      <c r="D3083" s="22" t="s">
        <v>1541</v>
      </c>
      <c r="E3083" s="31" t="s">
        <v>106</v>
      </c>
      <c r="F3083" s="12">
        <f>SUMIFS('Inventory Details'!$H:$H,'Inventory Details'!$B:$B,$B3083,'Inventory Details'!$E:$E,$E3083)</f>
        <v>0</v>
      </c>
      <c r="G3083" s="12">
        <f>SUMIFS('PO Details'!$H:$H,'PO Details'!$D:$D,Planning!$B3083,'PO Details'!$L:$L,$E3083)</f>
        <v>0</v>
      </c>
      <c r="H3083" s="12">
        <f>SUMIFS('SO Details'!$G:$G,'SO Details'!$D:$D,Planning!$B3083,'SO Details'!$K:$K,$E3083)</f>
        <v>0</v>
      </c>
      <c r="I3083" s="20">
        <f>IF(COUNTIFS($C:$C,B3083)&gt;1,SUMIFS('Sales Hx'!$Q:$Q,'Sales Hx'!$B:$B,_xlfn.XLOOKUP(B3083,C:C,B:B),'Sales Hx'!$D:$D,Planning!$E3083),SUMIFS('Sales Hx'!$Q:$Q,'Sales Hx'!$B:$B,Planning!$B3083,'Sales Hx'!$D:$D,Planning!$E3083))</f>
        <v>0</v>
      </c>
      <c r="J3083" s="16">
        <f>IF(COUNTIFS($C:$C,B3083)&gt;1,SUMIFS('Sales Hx'!$S:$S,'Sales Hx'!$B:$B,_xlfn.XLOOKUP(B3083,C:C,B:B),'Sales Hx'!$D:$D,E3083),SUMIFS('Sales Hx'!$S:$S,'Sales Hx'!$B:$B,$B3083,'Sales Hx'!$D:$D,$E3083))</f>
        <v>3.2894736842105261E-2</v>
      </c>
      <c r="K3083" s="16">
        <f t="shared" si="264"/>
        <v>0</v>
      </c>
      <c r="L3083" s="12">
        <f>IF(M3083&lt;&gt;"",M3083,IF(COUNTIFS($C:$C,B3083)&gt;1,SUMIFS('Sales Hx'!V:V,'Sales Hx'!$B:$B,_xlfn.XLOOKUP(B3083,C:C,B:B),'Sales Hx'!$D:$D,$E3083),SUMIFS('Sales Hx'!V:V,'Sales Hx'!$B:$B,$B3083,'Sales Hx'!$D:$D,$E3083)))</f>
        <v>0</v>
      </c>
      <c r="M3083" s="12">
        <v>0</v>
      </c>
      <c r="N3083" s="15">
        <f t="shared" si="266"/>
        <v>3.2894736842105261E-2</v>
      </c>
      <c r="O3083" s="21">
        <f t="shared" si="268"/>
        <v>0</v>
      </c>
      <c r="P3083" s="24">
        <v>32.4</v>
      </c>
      <c r="Q3083" s="18">
        <f t="shared" si="267"/>
        <v>0</v>
      </c>
      <c r="R3083" s="2">
        <v>1</v>
      </c>
      <c r="S3083" s="2">
        <v>120</v>
      </c>
      <c r="T3083" s="2" t="s">
        <v>4646</v>
      </c>
      <c r="U3083" s="28" t="str">
        <f>IF(G3083=0,"",_xlfn.MINIFS('PO Details'!$I:$I,'PO Details'!$D:$D,Planning!$B3083,'PO Details'!$L:$L,Planning!$E3083))</f>
        <v/>
      </c>
      <c r="V3083" s="29" t="s">
        <v>4640</v>
      </c>
      <c r="W3083" t="str">
        <f t="shared" si="265"/>
        <v/>
      </c>
      <c r="X3083" s="2">
        <v>120</v>
      </c>
    </row>
    <row r="3084" spans="1:24" x14ac:dyDescent="0.25">
      <c r="A3084" s="11"/>
      <c r="B3084" s="22" t="s">
        <v>1540</v>
      </c>
      <c r="C3084" s="22"/>
      <c r="D3084" s="22" t="s">
        <v>1541</v>
      </c>
      <c r="E3084" s="31" t="s">
        <v>4746</v>
      </c>
      <c r="F3084" s="12">
        <f>SUMIFS('Inventory Details'!$H:$H,'Inventory Details'!$B:$B,$B3084,'Inventory Details'!$E:$E,$E3084)</f>
        <v>0</v>
      </c>
      <c r="G3084" s="12">
        <f>SUMIFS('PO Details'!$H:$H,'PO Details'!$D:$D,Planning!$B3084,'PO Details'!$L:$L,$E3084)</f>
        <v>0</v>
      </c>
      <c r="H3084" s="12">
        <f>SUMIFS('SO Details'!$G:$G,'SO Details'!$D:$D,Planning!$B3084,'SO Details'!$K:$K,$E3084)</f>
        <v>0</v>
      </c>
      <c r="I3084" s="20">
        <f>IF(COUNTIFS($C:$C,B3084)&gt;1,SUMIFS('Sales Hx'!$Q:$Q,'Sales Hx'!$B:$B,_xlfn.XLOOKUP(B3084,C:C,B:B),'Sales Hx'!$D:$D,Planning!$E3084),SUMIFS('Sales Hx'!$Q:$Q,'Sales Hx'!$B:$B,Planning!$B3084,'Sales Hx'!$D:$D,Planning!$E3084))</f>
        <v>1.4</v>
      </c>
      <c r="J3084" s="16">
        <f>IF(COUNTIFS($C:$C,B3084)&gt;1,SUMIFS('Sales Hx'!$S:$S,'Sales Hx'!$B:$B,_xlfn.XLOOKUP(B3084,C:C,B:B),'Sales Hx'!$D:$D,E3084),SUMIFS('Sales Hx'!$S:$S,'Sales Hx'!$B:$B,$B3084,'Sales Hx'!$D:$D,$E3084))</f>
        <v>3.9473684210526314E-2</v>
      </c>
      <c r="K3084" s="16">
        <f t="shared" si="264"/>
        <v>0</v>
      </c>
      <c r="L3084" s="12">
        <f>IF(M3084&lt;&gt;"",M3084,IF(COUNTIFS($C:$C,B3084)&gt;1,SUMIFS('Sales Hx'!V:V,'Sales Hx'!$B:$B,_xlfn.XLOOKUP(B3084,C:C,B:B),'Sales Hx'!$D:$D,$E3084),SUMIFS('Sales Hx'!V:V,'Sales Hx'!$B:$B,$B3084,'Sales Hx'!$D:$D,$E3084)))</f>
        <v>0</v>
      </c>
      <c r="M3084" s="12">
        <v>0</v>
      </c>
      <c r="N3084" s="15">
        <f t="shared" si="266"/>
        <v>3.9473684210526314E-2</v>
      </c>
      <c r="O3084" s="21">
        <f t="shared" si="268"/>
        <v>0</v>
      </c>
      <c r="P3084" s="24">
        <v>32.4</v>
      </c>
      <c r="Q3084" s="18">
        <f t="shared" si="267"/>
        <v>0</v>
      </c>
      <c r="R3084" s="2">
        <v>1</v>
      </c>
      <c r="S3084" s="2">
        <v>120</v>
      </c>
      <c r="T3084" s="2" t="s">
        <v>4646</v>
      </c>
      <c r="U3084" s="28" t="str">
        <f>IF(G3084=0,"",_xlfn.MINIFS('PO Details'!$I:$I,'PO Details'!$D:$D,Planning!$B3084,'PO Details'!$L:$L,Planning!$E3084))</f>
        <v/>
      </c>
      <c r="V3084" s="29" t="s">
        <v>4640</v>
      </c>
      <c r="W3084" t="str">
        <f t="shared" si="265"/>
        <v/>
      </c>
      <c r="X3084" s="2">
        <v>120</v>
      </c>
    </row>
    <row r="3085" spans="1:24" x14ac:dyDescent="0.25">
      <c r="A3085" s="11"/>
      <c r="B3085" s="22" t="s">
        <v>1542</v>
      </c>
      <c r="C3085" s="22"/>
      <c r="D3085" s="22" t="s">
        <v>1543</v>
      </c>
      <c r="E3085" s="31" t="s">
        <v>109</v>
      </c>
      <c r="F3085" s="12">
        <f>SUMIFS('Inventory Details'!$H:$H,'Inventory Details'!$B:$B,$B3085,'Inventory Details'!$E:$E,$E3085)</f>
        <v>2</v>
      </c>
      <c r="G3085" s="12">
        <f>SUMIFS('PO Details'!$H:$H,'PO Details'!$D:$D,Planning!$B3085,'PO Details'!$L:$L,$E3085)</f>
        <v>20</v>
      </c>
      <c r="H3085" s="12">
        <f>SUMIFS('SO Details'!$G:$G,'SO Details'!$D:$D,Planning!$B3085,'SO Details'!$K:$K,$E3085)</f>
        <v>0</v>
      </c>
      <c r="I3085" s="20">
        <f>IF(COUNTIFS($C:$C,B3085)&gt;1,SUMIFS('Sales Hx'!$Q:$Q,'Sales Hx'!$B:$B,_xlfn.XLOOKUP(B3085,C:C,B:B),'Sales Hx'!$D:$D,Planning!$E3085),SUMIFS('Sales Hx'!$Q:$Q,'Sales Hx'!$B:$B,Planning!$B3085,'Sales Hx'!$D:$D,Planning!$E3085))</f>
        <v>5.6</v>
      </c>
      <c r="J3085" s="16">
        <f>IF(COUNTIFS($C:$C,B3085)&gt;1,SUMIFS('Sales Hx'!$S:$S,'Sales Hx'!$B:$B,_xlfn.XLOOKUP(B3085,C:C,B:B),'Sales Hx'!$D:$D,E3085),SUMIFS('Sales Hx'!$S:$S,'Sales Hx'!$B:$B,$B3085,'Sales Hx'!$D:$D,$E3085))</f>
        <v>9.0460526315789477E-2</v>
      </c>
      <c r="K3085" s="16">
        <f t="shared" si="264"/>
        <v>3.9285714285714288</v>
      </c>
      <c r="L3085" s="12">
        <f>IF(M3085&lt;&gt;"",M3085,IF(COUNTIFS($C:$C,B3085)&gt;1,SUMIFS('Sales Hx'!V:V,'Sales Hx'!$B:$B,_xlfn.XLOOKUP(B3085,C:C,B:B),'Sales Hx'!$D:$D,$E3085),SUMIFS('Sales Hx'!V:V,'Sales Hx'!$B:$B,$B3085,'Sales Hx'!$D:$D,$E3085)))</f>
        <v>0</v>
      </c>
      <c r="M3085" s="12">
        <v>0</v>
      </c>
      <c r="N3085" s="15">
        <f t="shared" si="266"/>
        <v>9.0460526315789477E-2</v>
      </c>
      <c r="O3085" s="21">
        <f t="shared" si="268"/>
        <v>0</v>
      </c>
      <c r="P3085" s="24">
        <v>8.6999999999999993</v>
      </c>
      <c r="Q3085" s="18">
        <f t="shared" si="267"/>
        <v>0</v>
      </c>
      <c r="R3085" s="2">
        <v>1</v>
      </c>
      <c r="S3085" s="2">
        <v>120</v>
      </c>
      <c r="T3085" s="2" t="s">
        <v>4647</v>
      </c>
      <c r="U3085" s="28">
        <f>IF(G3085=0,"",_xlfn.MINIFS('PO Details'!$I:$I,'PO Details'!$D:$D,Planning!$B3085,'PO Details'!$L:$L,Planning!$E3085))</f>
        <v>45449</v>
      </c>
      <c r="V3085" s="29" t="s">
        <v>4640</v>
      </c>
      <c r="W3085" t="str">
        <f t="shared" si="265"/>
        <v/>
      </c>
      <c r="X3085" s="2">
        <v>120</v>
      </c>
    </row>
    <row r="3086" spans="1:24" x14ac:dyDescent="0.25">
      <c r="A3086" s="11"/>
      <c r="B3086" s="22" t="s">
        <v>1542</v>
      </c>
      <c r="C3086" s="22"/>
      <c r="D3086" s="22" t="s">
        <v>1543</v>
      </c>
      <c r="E3086" s="31" t="s">
        <v>113</v>
      </c>
      <c r="F3086" s="12">
        <f>SUMIFS('Inventory Details'!$H:$H,'Inventory Details'!$B:$B,$B3086,'Inventory Details'!$E:$E,$E3086)</f>
        <v>0</v>
      </c>
      <c r="G3086" s="12">
        <f>SUMIFS('PO Details'!$H:$H,'PO Details'!$D:$D,Planning!$B3086,'PO Details'!$L:$L,$E3086)</f>
        <v>25</v>
      </c>
      <c r="H3086" s="12">
        <f>SUMIFS('SO Details'!$G:$G,'SO Details'!$D:$D,Planning!$B3086,'SO Details'!$K:$K,$E3086)</f>
        <v>1</v>
      </c>
      <c r="I3086" s="20">
        <f>IF(COUNTIFS($C:$C,B3086)&gt;1,SUMIFS('Sales Hx'!$Q:$Q,'Sales Hx'!$B:$B,_xlfn.XLOOKUP(B3086,C:C,B:B),'Sales Hx'!$D:$D,Planning!$E3086),SUMIFS('Sales Hx'!$Q:$Q,'Sales Hx'!$B:$B,Planning!$B3086,'Sales Hx'!$D:$D,Planning!$E3086))</f>
        <v>1.4</v>
      </c>
      <c r="J3086" s="16">
        <f>IF(COUNTIFS($C:$C,B3086)&gt;1,SUMIFS('Sales Hx'!$S:$S,'Sales Hx'!$B:$B,_xlfn.XLOOKUP(B3086,C:C,B:B),'Sales Hx'!$D:$D,E3086),SUMIFS('Sales Hx'!$S:$S,'Sales Hx'!$B:$B,$B3086,'Sales Hx'!$D:$D,$E3086))</f>
        <v>9.4736842105263161E-2</v>
      </c>
      <c r="K3086" s="16">
        <f t="shared" si="264"/>
        <v>17.857142857142858</v>
      </c>
      <c r="L3086" s="12">
        <f>IF(M3086&lt;&gt;"",M3086,IF(COUNTIFS($C:$C,B3086)&gt;1,SUMIFS('Sales Hx'!V:V,'Sales Hx'!$B:$B,_xlfn.XLOOKUP(B3086,C:C,B:B),'Sales Hx'!$D:$D,$E3086),SUMIFS('Sales Hx'!V:V,'Sales Hx'!$B:$B,$B3086,'Sales Hx'!$D:$D,$E3086)))</f>
        <v>0</v>
      </c>
      <c r="M3086" s="12">
        <v>0</v>
      </c>
      <c r="N3086" s="15">
        <f t="shared" si="266"/>
        <v>9.4736842105263161E-2</v>
      </c>
      <c r="O3086" s="21">
        <f t="shared" si="268"/>
        <v>0</v>
      </c>
      <c r="P3086" s="24">
        <v>8.6999999999999993</v>
      </c>
      <c r="Q3086" s="18">
        <f t="shared" si="267"/>
        <v>0</v>
      </c>
      <c r="R3086" s="2">
        <v>1</v>
      </c>
      <c r="S3086" s="2">
        <v>120</v>
      </c>
      <c r="T3086" s="2" t="s">
        <v>4647</v>
      </c>
      <c r="U3086" s="28">
        <f>IF(G3086=0,"",_xlfn.MINIFS('PO Details'!$I:$I,'PO Details'!$D:$D,Planning!$B3086,'PO Details'!$L:$L,Planning!$E3086))</f>
        <v>45449</v>
      </c>
      <c r="V3086" s="29" t="s">
        <v>4640</v>
      </c>
      <c r="W3086" t="str">
        <f t="shared" si="265"/>
        <v/>
      </c>
      <c r="X3086" s="2">
        <v>120</v>
      </c>
    </row>
    <row r="3087" spans="1:24" x14ac:dyDescent="0.25">
      <c r="A3087" s="11"/>
      <c r="B3087" s="22" t="s">
        <v>1542</v>
      </c>
      <c r="C3087" s="22"/>
      <c r="D3087" s="22" t="s">
        <v>1543</v>
      </c>
      <c r="E3087" s="31" t="s">
        <v>4746</v>
      </c>
      <c r="F3087" s="12">
        <f>SUMIFS('Inventory Details'!$H:$H,'Inventory Details'!$B:$B,$B3087,'Inventory Details'!$E:$E,$E3087)</f>
        <v>0</v>
      </c>
      <c r="G3087" s="12">
        <f>SUMIFS('PO Details'!$H:$H,'PO Details'!$D:$D,Planning!$B3087,'PO Details'!$L:$L,$E3087)</f>
        <v>40</v>
      </c>
      <c r="H3087" s="12">
        <f>SUMIFS('SO Details'!$G:$G,'SO Details'!$D:$D,Planning!$B3087,'SO Details'!$K:$K,$E3087)</f>
        <v>0</v>
      </c>
      <c r="I3087" s="20">
        <f>IF(COUNTIFS($C:$C,B3087)&gt;1,SUMIFS('Sales Hx'!$Q:$Q,'Sales Hx'!$B:$B,_xlfn.XLOOKUP(B3087,C:C,B:B),'Sales Hx'!$D:$D,Planning!$E3087),SUMIFS('Sales Hx'!$Q:$Q,'Sales Hx'!$B:$B,Planning!$B3087,'Sales Hx'!$D:$D,Planning!$E3087))</f>
        <v>1.4</v>
      </c>
      <c r="J3087" s="16">
        <f>IF(COUNTIFS($C:$C,B3087)&gt;1,SUMIFS('Sales Hx'!$S:$S,'Sales Hx'!$B:$B,_xlfn.XLOOKUP(B3087,C:C,B:B),'Sales Hx'!$D:$D,E3087),SUMIFS('Sales Hx'!$S:$S,'Sales Hx'!$B:$B,$B3087,'Sales Hx'!$D:$D,$E3087))</f>
        <v>7.9769736842105254E-2</v>
      </c>
      <c r="K3087" s="16">
        <f t="shared" si="264"/>
        <v>28.571428571428573</v>
      </c>
      <c r="L3087" s="12">
        <f>IF(M3087&lt;&gt;"",M3087,IF(COUNTIFS($C:$C,B3087)&gt;1,SUMIFS('Sales Hx'!V:V,'Sales Hx'!$B:$B,_xlfn.XLOOKUP(B3087,C:C,B:B),'Sales Hx'!$D:$D,$E3087),SUMIFS('Sales Hx'!V:V,'Sales Hx'!$B:$B,$B3087,'Sales Hx'!$D:$D,$E3087)))</f>
        <v>0</v>
      </c>
      <c r="M3087" s="12">
        <v>0</v>
      </c>
      <c r="N3087" s="15">
        <f t="shared" si="266"/>
        <v>7.9769736842105254E-2</v>
      </c>
      <c r="O3087" s="21">
        <f t="shared" si="268"/>
        <v>0</v>
      </c>
      <c r="P3087" s="24">
        <v>8.6999999999999993</v>
      </c>
      <c r="Q3087" s="18">
        <f t="shared" si="267"/>
        <v>0</v>
      </c>
      <c r="R3087" s="2">
        <v>1</v>
      </c>
      <c r="S3087" s="2">
        <v>120</v>
      </c>
      <c r="T3087" s="2" t="s">
        <v>4647</v>
      </c>
      <c r="U3087" s="28">
        <f>IF(G3087=0,"",_xlfn.MINIFS('PO Details'!$I:$I,'PO Details'!$D:$D,Planning!$B3087,'PO Details'!$L:$L,Planning!$E3087))</f>
        <v>45449</v>
      </c>
      <c r="V3087" s="29" t="s">
        <v>4640</v>
      </c>
      <c r="W3087" t="str">
        <f t="shared" si="265"/>
        <v>Max</v>
      </c>
      <c r="X3087" s="2">
        <v>120</v>
      </c>
    </row>
    <row r="3088" spans="1:24" x14ac:dyDescent="0.25">
      <c r="A3088" s="11"/>
      <c r="B3088" s="22" t="s">
        <v>1542</v>
      </c>
      <c r="C3088" s="22"/>
      <c r="D3088" s="22" t="s">
        <v>1543</v>
      </c>
      <c r="E3088" s="31" t="s">
        <v>15</v>
      </c>
      <c r="F3088" s="12">
        <f>SUMIFS('Inventory Details'!$H:$H,'Inventory Details'!$B:$B,$B3088,'Inventory Details'!$E:$E,$E3088)</f>
        <v>0</v>
      </c>
      <c r="G3088" s="12">
        <f>SUMIFS('PO Details'!$H:$H,'PO Details'!$D:$D,Planning!$B3088,'PO Details'!$L:$L,$E3088)</f>
        <v>15</v>
      </c>
      <c r="H3088" s="12">
        <f>SUMIFS('SO Details'!$G:$G,'SO Details'!$D:$D,Planning!$B3088,'SO Details'!$K:$K,$E3088)</f>
        <v>0</v>
      </c>
      <c r="I3088" s="20">
        <f>IF(COUNTIFS($C:$C,B3088)&gt;1,SUMIFS('Sales Hx'!$Q:$Q,'Sales Hx'!$B:$B,_xlfn.XLOOKUP(B3088,C:C,B:B),'Sales Hx'!$D:$D,Planning!$E3088),SUMIFS('Sales Hx'!$Q:$Q,'Sales Hx'!$B:$B,Planning!$B3088,'Sales Hx'!$D:$D,Planning!$E3088))</f>
        <v>0</v>
      </c>
      <c r="J3088" s="16">
        <f>IF(COUNTIFS($C:$C,B3088)&gt;1,SUMIFS('Sales Hx'!$S:$S,'Sales Hx'!$B:$B,_xlfn.XLOOKUP(B3088,C:C,B:B),'Sales Hx'!$D:$D,E3088),SUMIFS('Sales Hx'!$S:$S,'Sales Hx'!$B:$B,$B3088,'Sales Hx'!$D:$D,$E3088))</f>
        <v>0</v>
      </c>
      <c r="K3088" s="16">
        <f t="shared" si="264"/>
        <v>0</v>
      </c>
      <c r="L3088" s="12">
        <f>IF(M3088&lt;&gt;"",M3088,IF(COUNTIFS($C:$C,B3088)&gt;1,SUMIFS('Sales Hx'!V:V,'Sales Hx'!$B:$B,_xlfn.XLOOKUP(B3088,C:C,B:B),'Sales Hx'!$D:$D,$E3088),SUMIFS('Sales Hx'!V:V,'Sales Hx'!$B:$B,$B3088,'Sales Hx'!$D:$D,$E3088)))</f>
        <v>0</v>
      </c>
      <c r="M3088" s="12">
        <v>0</v>
      </c>
      <c r="N3088" s="15">
        <f t="shared" si="266"/>
        <v>0</v>
      </c>
      <c r="O3088" s="21">
        <f t="shared" si="268"/>
        <v>0</v>
      </c>
      <c r="P3088" s="24">
        <v>8.6999999999999993</v>
      </c>
      <c r="Q3088" s="18">
        <f t="shared" si="267"/>
        <v>0</v>
      </c>
      <c r="R3088" s="2">
        <v>1</v>
      </c>
      <c r="S3088" s="2">
        <v>120</v>
      </c>
      <c r="T3088" s="2" t="s">
        <v>4647</v>
      </c>
      <c r="U3088" s="28">
        <f>IF(G3088=0,"",_xlfn.MINIFS('PO Details'!$I:$I,'PO Details'!$D:$D,Planning!$B3088,'PO Details'!$L:$L,Planning!$E3088))</f>
        <v>45412</v>
      </c>
      <c r="V3088" s="29" t="s">
        <v>4640</v>
      </c>
      <c r="W3088" t="str">
        <f t="shared" si="265"/>
        <v/>
      </c>
      <c r="X3088" s="2">
        <v>120</v>
      </c>
    </row>
    <row r="3089" spans="1:24" x14ac:dyDescent="0.25">
      <c r="A3089" s="11"/>
      <c r="B3089" s="22" t="s">
        <v>1542</v>
      </c>
      <c r="C3089" s="22"/>
      <c r="D3089" s="22" t="s">
        <v>1543</v>
      </c>
      <c r="E3089" s="31" t="s">
        <v>106</v>
      </c>
      <c r="F3089" s="12">
        <f>SUMIFS('Inventory Details'!$H:$H,'Inventory Details'!$B:$B,$B3089,'Inventory Details'!$E:$E,$E3089)</f>
        <v>36</v>
      </c>
      <c r="G3089" s="12">
        <f>SUMIFS('PO Details'!$H:$H,'PO Details'!$D:$D,Planning!$B3089,'PO Details'!$L:$L,$E3089)</f>
        <v>0</v>
      </c>
      <c r="H3089" s="12">
        <f>SUMIFS('SO Details'!$G:$G,'SO Details'!$D:$D,Planning!$B3089,'SO Details'!$K:$K,$E3089)</f>
        <v>0</v>
      </c>
      <c r="I3089" s="20">
        <f>IF(COUNTIFS($C:$C,B3089)&gt;1,SUMIFS('Sales Hx'!$Q:$Q,'Sales Hx'!$B:$B,_xlfn.XLOOKUP(B3089,C:C,B:B),'Sales Hx'!$D:$D,Planning!$E3089),SUMIFS('Sales Hx'!$Q:$Q,'Sales Hx'!$B:$B,Planning!$B3089,'Sales Hx'!$D:$D,Planning!$E3089))</f>
        <v>7</v>
      </c>
      <c r="J3089" s="16">
        <f>IF(COUNTIFS($C:$C,B3089)&gt;1,SUMIFS('Sales Hx'!$S:$S,'Sales Hx'!$B:$B,_xlfn.XLOOKUP(B3089,C:C,B:B),'Sales Hx'!$D:$D,E3089),SUMIFS('Sales Hx'!$S:$S,'Sales Hx'!$B:$B,$B3089,'Sales Hx'!$D:$D,$E3089))</f>
        <v>0.11019736842105264</v>
      </c>
      <c r="K3089" s="16">
        <f t="shared" si="264"/>
        <v>5.1428571428571432</v>
      </c>
      <c r="L3089" s="12">
        <f>IF(M3089&lt;&gt;"",M3089,IF(COUNTIFS($C:$C,B3089)&gt;1,SUMIFS('Sales Hx'!V:V,'Sales Hx'!$B:$B,_xlfn.XLOOKUP(B3089,C:C,B:B),'Sales Hx'!$D:$D,$E3089),SUMIFS('Sales Hx'!V:V,'Sales Hx'!$B:$B,$B3089,'Sales Hx'!$D:$D,$E3089)))</f>
        <v>0</v>
      </c>
      <c r="M3089" s="12">
        <v>0</v>
      </c>
      <c r="N3089" s="15">
        <f t="shared" si="266"/>
        <v>0.11019736842105264</v>
      </c>
      <c r="O3089" s="21">
        <f t="shared" si="268"/>
        <v>0</v>
      </c>
      <c r="P3089" s="24">
        <v>8.6999999999999993</v>
      </c>
      <c r="Q3089" s="18">
        <f t="shared" si="267"/>
        <v>0</v>
      </c>
      <c r="R3089" s="2">
        <v>1</v>
      </c>
      <c r="S3089" s="2">
        <v>120</v>
      </c>
      <c r="T3089" s="2" t="s">
        <v>4647</v>
      </c>
      <c r="U3089" s="28" t="str">
        <f>IF(G3089=0,"",_xlfn.MINIFS('PO Details'!$I:$I,'PO Details'!$D:$D,Planning!$B3089,'PO Details'!$L:$L,Planning!$E3089))</f>
        <v/>
      </c>
      <c r="V3089" s="29" t="s">
        <v>4640</v>
      </c>
      <c r="W3089" t="str">
        <f t="shared" si="265"/>
        <v/>
      </c>
      <c r="X3089" s="2">
        <v>120</v>
      </c>
    </row>
    <row r="3090" spans="1:24" x14ac:dyDescent="0.25">
      <c r="A3090" s="11"/>
      <c r="B3090" s="22" t="s">
        <v>1544</v>
      </c>
      <c r="C3090" s="22"/>
      <c r="D3090" s="22" t="s">
        <v>1545</v>
      </c>
      <c r="E3090" s="31" t="s">
        <v>109</v>
      </c>
      <c r="F3090" s="12">
        <f>SUMIFS('Inventory Details'!$H:$H,'Inventory Details'!$B:$B,$B3090,'Inventory Details'!$E:$E,$E3090)</f>
        <v>0</v>
      </c>
      <c r="G3090" s="12">
        <f>SUMIFS('PO Details'!$H:$H,'PO Details'!$D:$D,Planning!$B3090,'PO Details'!$L:$L,$E3090)</f>
        <v>15</v>
      </c>
      <c r="H3090" s="12">
        <f>SUMIFS('SO Details'!$G:$G,'SO Details'!$D:$D,Planning!$B3090,'SO Details'!$K:$K,$E3090)</f>
        <v>0</v>
      </c>
      <c r="I3090" s="20">
        <f>IF(COUNTIFS($C:$C,B3090)&gt;1,SUMIFS('Sales Hx'!$Q:$Q,'Sales Hx'!$B:$B,_xlfn.XLOOKUP(B3090,C:C,B:B),'Sales Hx'!$D:$D,Planning!$E3090),SUMIFS('Sales Hx'!$Q:$Q,'Sales Hx'!$B:$B,Planning!$B3090,'Sales Hx'!$D:$D,Planning!$E3090))</f>
        <v>0</v>
      </c>
      <c r="J3090" s="16">
        <f>IF(COUNTIFS($C:$C,B3090)&gt;1,SUMIFS('Sales Hx'!$S:$S,'Sales Hx'!$B:$B,_xlfn.XLOOKUP(B3090,C:C,B:B),'Sales Hx'!$D:$D,E3090),SUMIFS('Sales Hx'!$S:$S,'Sales Hx'!$B:$B,$B3090,'Sales Hx'!$D:$D,$E3090))</f>
        <v>6.25E-2</v>
      </c>
      <c r="K3090" s="16">
        <f t="shared" si="264"/>
        <v>0</v>
      </c>
      <c r="L3090" s="12">
        <f>IF(M3090&lt;&gt;"",M3090,IF(COUNTIFS($C:$C,B3090)&gt;1,SUMIFS('Sales Hx'!V:V,'Sales Hx'!$B:$B,_xlfn.XLOOKUP(B3090,C:C,B:B),'Sales Hx'!$D:$D,$E3090),SUMIFS('Sales Hx'!V:V,'Sales Hx'!$B:$B,$B3090,'Sales Hx'!$D:$D,$E3090)))</f>
        <v>0</v>
      </c>
      <c r="M3090" s="12">
        <v>0</v>
      </c>
      <c r="N3090" s="15">
        <f t="shared" si="266"/>
        <v>6.25E-2</v>
      </c>
      <c r="O3090" s="21">
        <f t="shared" si="268"/>
        <v>0</v>
      </c>
      <c r="P3090" s="24">
        <v>8.6999999999999993</v>
      </c>
      <c r="Q3090" s="18">
        <f t="shared" si="267"/>
        <v>0</v>
      </c>
      <c r="R3090" s="2">
        <v>1</v>
      </c>
      <c r="S3090" s="2">
        <v>120</v>
      </c>
      <c r="T3090" s="2" t="s">
        <v>4647</v>
      </c>
      <c r="U3090" s="28">
        <f>IF(G3090=0,"",_xlfn.MINIFS('PO Details'!$I:$I,'PO Details'!$D:$D,Planning!$B3090,'PO Details'!$L:$L,Planning!$E3090))</f>
        <v>45449</v>
      </c>
      <c r="V3090" s="29" t="s">
        <v>4640</v>
      </c>
      <c r="W3090" t="str">
        <f t="shared" si="265"/>
        <v/>
      </c>
      <c r="X3090" s="2">
        <v>120</v>
      </c>
    </row>
    <row r="3091" spans="1:24" x14ac:dyDescent="0.25">
      <c r="A3091" s="11"/>
      <c r="B3091" s="22" t="s">
        <v>1544</v>
      </c>
      <c r="C3091" s="22"/>
      <c r="D3091" s="22" t="s">
        <v>1545</v>
      </c>
      <c r="E3091" s="31" t="s">
        <v>113</v>
      </c>
      <c r="F3091" s="12">
        <f>SUMIFS('Inventory Details'!$H:$H,'Inventory Details'!$B:$B,$B3091,'Inventory Details'!$E:$E,$E3091)</f>
        <v>2</v>
      </c>
      <c r="G3091" s="12">
        <f>SUMIFS('PO Details'!$H:$H,'PO Details'!$D:$D,Planning!$B3091,'PO Details'!$L:$L,$E3091)</f>
        <v>20</v>
      </c>
      <c r="H3091" s="12">
        <f>SUMIFS('SO Details'!$G:$G,'SO Details'!$D:$D,Planning!$B3091,'SO Details'!$K:$K,$E3091)</f>
        <v>0</v>
      </c>
      <c r="I3091" s="20">
        <f>IF(COUNTIFS($C:$C,B3091)&gt;1,SUMIFS('Sales Hx'!$Q:$Q,'Sales Hx'!$B:$B,_xlfn.XLOOKUP(B3091,C:C,B:B),'Sales Hx'!$D:$D,Planning!$E3091),SUMIFS('Sales Hx'!$Q:$Q,'Sales Hx'!$B:$B,Planning!$B3091,'Sales Hx'!$D:$D,Planning!$E3091))</f>
        <v>1.4</v>
      </c>
      <c r="J3091" s="16">
        <f>IF(COUNTIFS($C:$C,B3091)&gt;1,SUMIFS('Sales Hx'!$S:$S,'Sales Hx'!$B:$B,_xlfn.XLOOKUP(B3091,C:C,B:B),'Sales Hx'!$D:$D,E3091),SUMIFS('Sales Hx'!$S:$S,'Sales Hx'!$B:$B,$B3091,'Sales Hx'!$D:$D,$E3091))</f>
        <v>5.921052631578947E-2</v>
      </c>
      <c r="K3091" s="16">
        <f t="shared" si="264"/>
        <v>15.714285714285715</v>
      </c>
      <c r="L3091" s="12">
        <f>IF(M3091&lt;&gt;"",M3091,IF(COUNTIFS($C:$C,B3091)&gt;1,SUMIFS('Sales Hx'!V:V,'Sales Hx'!$B:$B,_xlfn.XLOOKUP(B3091,C:C,B:B),'Sales Hx'!$D:$D,$E3091),SUMIFS('Sales Hx'!V:V,'Sales Hx'!$B:$B,$B3091,'Sales Hx'!$D:$D,$E3091)))</f>
        <v>0</v>
      </c>
      <c r="M3091" s="12">
        <v>0</v>
      </c>
      <c r="N3091" s="15">
        <f t="shared" si="266"/>
        <v>5.921052631578947E-2</v>
      </c>
      <c r="O3091" s="21">
        <f t="shared" si="268"/>
        <v>0</v>
      </c>
      <c r="P3091" s="24">
        <v>8.6999999999999993</v>
      </c>
      <c r="Q3091" s="18">
        <f t="shared" si="267"/>
        <v>0</v>
      </c>
      <c r="R3091" s="2">
        <v>1</v>
      </c>
      <c r="S3091" s="2">
        <v>120</v>
      </c>
      <c r="T3091" s="2" t="s">
        <v>4647</v>
      </c>
      <c r="U3091" s="28">
        <f>IF(G3091=0,"",_xlfn.MINIFS('PO Details'!$I:$I,'PO Details'!$D:$D,Planning!$B3091,'PO Details'!$L:$L,Planning!$E3091))</f>
        <v>45449</v>
      </c>
      <c r="V3091" s="29" t="s">
        <v>4640</v>
      </c>
      <c r="W3091" t="str">
        <f t="shared" si="265"/>
        <v>Max</v>
      </c>
      <c r="X3091" s="2">
        <v>120</v>
      </c>
    </row>
    <row r="3092" spans="1:24" x14ac:dyDescent="0.25">
      <c r="A3092" s="11"/>
      <c r="B3092" s="22" t="s">
        <v>1544</v>
      </c>
      <c r="C3092" s="22"/>
      <c r="D3092" s="22" t="s">
        <v>1545</v>
      </c>
      <c r="E3092" s="31" t="s">
        <v>4746</v>
      </c>
      <c r="F3092" s="12">
        <f>SUMIFS('Inventory Details'!$H:$H,'Inventory Details'!$B:$B,$B3092,'Inventory Details'!$E:$E,$E3092)</f>
        <v>1</v>
      </c>
      <c r="G3092" s="12">
        <f>SUMIFS('PO Details'!$H:$H,'PO Details'!$D:$D,Planning!$B3092,'PO Details'!$L:$L,$E3092)</f>
        <v>30</v>
      </c>
      <c r="H3092" s="12">
        <f>SUMIFS('SO Details'!$G:$G,'SO Details'!$D:$D,Planning!$B3092,'SO Details'!$K:$K,$E3092)</f>
        <v>1</v>
      </c>
      <c r="I3092" s="20">
        <f>IF(COUNTIFS($C:$C,B3092)&gt;1,SUMIFS('Sales Hx'!$Q:$Q,'Sales Hx'!$B:$B,_xlfn.XLOOKUP(B3092,C:C,B:B),'Sales Hx'!$D:$D,Planning!$E3092),SUMIFS('Sales Hx'!$Q:$Q,'Sales Hx'!$B:$B,Planning!$B3092,'Sales Hx'!$D:$D,Planning!$E3092))</f>
        <v>5.6</v>
      </c>
      <c r="J3092" s="16">
        <f>IF(COUNTIFS($C:$C,B3092)&gt;1,SUMIFS('Sales Hx'!$S:$S,'Sales Hx'!$B:$B,_xlfn.XLOOKUP(B3092,C:C,B:B),'Sales Hx'!$D:$D,E3092),SUMIFS('Sales Hx'!$S:$S,'Sales Hx'!$B:$B,$B3092,'Sales Hx'!$D:$D,$E3092))</f>
        <v>0.10789473684210527</v>
      </c>
      <c r="K3092" s="16">
        <f t="shared" si="264"/>
        <v>5.5357142857142865</v>
      </c>
      <c r="L3092" s="12">
        <f>IF(M3092&lt;&gt;"",M3092,IF(COUNTIFS($C:$C,B3092)&gt;1,SUMIFS('Sales Hx'!V:V,'Sales Hx'!$B:$B,_xlfn.XLOOKUP(B3092,C:C,B:B),'Sales Hx'!$D:$D,$E3092),SUMIFS('Sales Hx'!V:V,'Sales Hx'!$B:$B,$B3092,'Sales Hx'!$D:$D,$E3092)))</f>
        <v>0</v>
      </c>
      <c r="M3092" s="12">
        <v>0</v>
      </c>
      <c r="N3092" s="15">
        <f t="shared" si="266"/>
        <v>0.10789473684210527</v>
      </c>
      <c r="O3092" s="21">
        <f t="shared" si="268"/>
        <v>0</v>
      </c>
      <c r="P3092" s="24">
        <v>8.6999999999999993</v>
      </c>
      <c r="Q3092" s="18">
        <f t="shared" si="267"/>
        <v>0</v>
      </c>
      <c r="R3092" s="2">
        <v>1</v>
      </c>
      <c r="S3092" s="2">
        <v>120</v>
      </c>
      <c r="T3092" s="2" t="s">
        <v>4647</v>
      </c>
      <c r="U3092" s="28">
        <f>IF(G3092=0,"",_xlfn.MINIFS('PO Details'!$I:$I,'PO Details'!$D:$D,Planning!$B3092,'PO Details'!$L:$L,Planning!$E3092))</f>
        <v>45449</v>
      </c>
      <c r="V3092" s="29" t="s">
        <v>4640</v>
      </c>
      <c r="W3092" t="str">
        <f t="shared" si="265"/>
        <v/>
      </c>
      <c r="X3092" s="2">
        <v>120</v>
      </c>
    </row>
    <row r="3093" spans="1:24" x14ac:dyDescent="0.25">
      <c r="A3093" s="11"/>
      <c r="B3093" s="22" t="s">
        <v>1544</v>
      </c>
      <c r="C3093" s="22"/>
      <c r="D3093" s="22" t="s">
        <v>1545</v>
      </c>
      <c r="E3093" s="31" t="s">
        <v>15</v>
      </c>
      <c r="F3093" s="12">
        <f>SUMIFS('Inventory Details'!$H:$H,'Inventory Details'!$B:$B,$B3093,'Inventory Details'!$E:$E,$E3093)</f>
        <v>0</v>
      </c>
      <c r="G3093" s="12">
        <f>SUMIFS('PO Details'!$H:$H,'PO Details'!$D:$D,Planning!$B3093,'PO Details'!$L:$L,$E3093)</f>
        <v>15</v>
      </c>
      <c r="H3093" s="12">
        <f>SUMIFS('SO Details'!$G:$G,'SO Details'!$D:$D,Planning!$B3093,'SO Details'!$K:$K,$E3093)</f>
        <v>0</v>
      </c>
      <c r="I3093" s="20">
        <f>IF(COUNTIFS($C:$C,B3093)&gt;1,SUMIFS('Sales Hx'!$Q:$Q,'Sales Hx'!$B:$B,_xlfn.XLOOKUP(B3093,C:C,B:B),'Sales Hx'!$D:$D,Planning!$E3093),SUMIFS('Sales Hx'!$Q:$Q,'Sales Hx'!$B:$B,Planning!$B3093,'Sales Hx'!$D:$D,Planning!$E3093))</f>
        <v>0</v>
      </c>
      <c r="J3093" s="16">
        <f>IF(COUNTIFS($C:$C,B3093)&gt;1,SUMIFS('Sales Hx'!$S:$S,'Sales Hx'!$B:$B,_xlfn.XLOOKUP(B3093,C:C,B:B),'Sales Hx'!$D:$D,E3093),SUMIFS('Sales Hx'!$S:$S,'Sales Hx'!$B:$B,$B3093,'Sales Hx'!$D:$D,$E3093))</f>
        <v>0</v>
      </c>
      <c r="K3093" s="16">
        <f t="shared" si="264"/>
        <v>0</v>
      </c>
      <c r="L3093" s="12">
        <f>IF(M3093&lt;&gt;"",M3093,IF(COUNTIFS($C:$C,B3093)&gt;1,SUMIFS('Sales Hx'!V:V,'Sales Hx'!$B:$B,_xlfn.XLOOKUP(B3093,C:C,B:B),'Sales Hx'!$D:$D,$E3093),SUMIFS('Sales Hx'!V:V,'Sales Hx'!$B:$B,$B3093,'Sales Hx'!$D:$D,$E3093)))</f>
        <v>0</v>
      </c>
      <c r="M3093" s="12">
        <v>0</v>
      </c>
      <c r="N3093" s="15">
        <f t="shared" si="266"/>
        <v>0</v>
      </c>
      <c r="O3093" s="21">
        <f t="shared" si="268"/>
        <v>0</v>
      </c>
      <c r="P3093" s="24">
        <v>8.6999999999999993</v>
      </c>
      <c r="Q3093" s="18">
        <f t="shared" si="267"/>
        <v>0</v>
      </c>
      <c r="R3093" s="2">
        <v>1</v>
      </c>
      <c r="S3093" s="2">
        <v>120</v>
      </c>
      <c r="T3093" s="2" t="s">
        <v>4647</v>
      </c>
      <c r="U3093" s="28">
        <f>IF(G3093=0,"",_xlfn.MINIFS('PO Details'!$I:$I,'PO Details'!$D:$D,Planning!$B3093,'PO Details'!$L:$L,Planning!$E3093))</f>
        <v>45412</v>
      </c>
      <c r="V3093" s="29" t="s">
        <v>4640</v>
      </c>
      <c r="W3093" t="str">
        <f t="shared" si="265"/>
        <v/>
      </c>
      <c r="X3093" s="2">
        <v>120</v>
      </c>
    </row>
    <row r="3094" spans="1:24" x14ac:dyDescent="0.25">
      <c r="A3094" s="11"/>
      <c r="B3094" s="22" t="s">
        <v>1544</v>
      </c>
      <c r="C3094" s="22"/>
      <c r="D3094" s="22" t="s">
        <v>1545</v>
      </c>
      <c r="E3094" s="31" t="s">
        <v>106</v>
      </c>
      <c r="F3094" s="12">
        <f>SUMIFS('Inventory Details'!$H:$H,'Inventory Details'!$B:$B,$B3094,'Inventory Details'!$E:$E,$E3094)</f>
        <v>16</v>
      </c>
      <c r="G3094" s="12">
        <f>SUMIFS('PO Details'!$H:$H,'PO Details'!$D:$D,Planning!$B3094,'PO Details'!$L:$L,$E3094)</f>
        <v>0</v>
      </c>
      <c r="H3094" s="12">
        <f>SUMIFS('SO Details'!$G:$G,'SO Details'!$D:$D,Planning!$B3094,'SO Details'!$K:$K,$E3094)</f>
        <v>0</v>
      </c>
      <c r="I3094" s="20">
        <f>IF(COUNTIFS($C:$C,B3094)&gt;1,SUMIFS('Sales Hx'!$Q:$Q,'Sales Hx'!$B:$B,_xlfn.XLOOKUP(B3094,C:C,B:B),'Sales Hx'!$D:$D,Planning!$E3094),SUMIFS('Sales Hx'!$Q:$Q,'Sales Hx'!$B:$B,Planning!$B3094,'Sales Hx'!$D:$D,Planning!$E3094))</f>
        <v>2.8</v>
      </c>
      <c r="J3094" s="16">
        <f>IF(COUNTIFS($C:$C,B3094)&gt;1,SUMIFS('Sales Hx'!$S:$S,'Sales Hx'!$B:$B,_xlfn.XLOOKUP(B3094,C:C,B:B),'Sales Hx'!$D:$D,E3094),SUMIFS('Sales Hx'!$S:$S,'Sales Hx'!$B:$B,$B3094,'Sales Hx'!$D:$D,$E3094))</f>
        <v>6.0526315789473685E-2</v>
      </c>
      <c r="K3094" s="16">
        <f t="shared" si="264"/>
        <v>5.7142857142857144</v>
      </c>
      <c r="L3094" s="12">
        <f>IF(M3094&lt;&gt;"",M3094,IF(COUNTIFS($C:$C,B3094)&gt;1,SUMIFS('Sales Hx'!V:V,'Sales Hx'!$B:$B,_xlfn.XLOOKUP(B3094,C:C,B:B),'Sales Hx'!$D:$D,$E3094),SUMIFS('Sales Hx'!V:V,'Sales Hx'!$B:$B,$B3094,'Sales Hx'!$D:$D,$E3094)))</f>
        <v>0</v>
      </c>
      <c r="M3094" s="12">
        <v>0</v>
      </c>
      <c r="N3094" s="15">
        <f t="shared" si="266"/>
        <v>6.0526315789473685E-2</v>
      </c>
      <c r="O3094" s="21">
        <f t="shared" si="268"/>
        <v>0</v>
      </c>
      <c r="P3094" s="24">
        <v>8.6999999999999993</v>
      </c>
      <c r="Q3094" s="18">
        <f t="shared" si="267"/>
        <v>0</v>
      </c>
      <c r="R3094" s="2">
        <v>1</v>
      </c>
      <c r="S3094" s="2">
        <v>120</v>
      </c>
      <c r="T3094" s="2" t="s">
        <v>4647</v>
      </c>
      <c r="U3094" s="28" t="str">
        <f>IF(G3094=0,"",_xlfn.MINIFS('PO Details'!$I:$I,'PO Details'!$D:$D,Planning!$B3094,'PO Details'!$L:$L,Planning!$E3094))</f>
        <v/>
      </c>
      <c r="V3094" s="29" t="s">
        <v>4640</v>
      </c>
      <c r="W3094" t="str">
        <f t="shared" si="265"/>
        <v/>
      </c>
      <c r="X3094" s="2">
        <v>120</v>
      </c>
    </row>
    <row r="3095" spans="1:24" x14ac:dyDescent="0.25">
      <c r="A3095" s="11" t="s">
        <v>4626</v>
      </c>
      <c r="B3095" s="22" t="s">
        <v>1546</v>
      </c>
      <c r="C3095" s="22"/>
      <c r="D3095" s="22" t="s">
        <v>1547</v>
      </c>
      <c r="E3095" s="31" t="s">
        <v>109</v>
      </c>
      <c r="F3095" s="12">
        <f>SUMIFS('Inventory Details'!$H:$H,'Inventory Details'!$B:$B,$B3095,'Inventory Details'!$E:$E,$E3095)</f>
        <v>3</v>
      </c>
      <c r="G3095" s="12">
        <f>SUMIFS('PO Details'!$H:$H,'PO Details'!$D:$D,Planning!$B3095,'PO Details'!$L:$L,$E3095)</f>
        <v>10</v>
      </c>
      <c r="H3095" s="12">
        <f>SUMIFS('SO Details'!$G:$G,'SO Details'!$D:$D,Planning!$B3095,'SO Details'!$K:$K,$E3095)</f>
        <v>0</v>
      </c>
      <c r="I3095" s="20">
        <f>IF(COUNTIFS($C:$C,B3095)&gt;1,SUMIFS('Sales Hx'!$Q:$Q,'Sales Hx'!$B:$B,_xlfn.XLOOKUP(B3095,C:C,B:B),'Sales Hx'!$D:$D,Planning!$E3095),SUMIFS('Sales Hx'!$Q:$Q,'Sales Hx'!$B:$B,Planning!$B3095,'Sales Hx'!$D:$D,Planning!$E3095))</f>
        <v>0</v>
      </c>
      <c r="J3095" s="16">
        <f>IF(COUNTIFS($C:$C,B3095)&gt;1,SUMIFS('Sales Hx'!$S:$S,'Sales Hx'!$B:$B,_xlfn.XLOOKUP(B3095,C:C,B:B),'Sales Hx'!$D:$D,E3095),SUMIFS('Sales Hx'!$S:$S,'Sales Hx'!$B:$B,$B3095,'Sales Hx'!$D:$D,$E3095))</f>
        <v>3.2894736842105261E-2</v>
      </c>
      <c r="K3095" s="16">
        <f t="shared" si="264"/>
        <v>0</v>
      </c>
      <c r="L3095" s="12">
        <f>IF(M3095&lt;&gt;"",M3095,IF(COUNTIFS($C:$C,B3095)&gt;1,SUMIFS('Sales Hx'!V:V,'Sales Hx'!$B:$B,_xlfn.XLOOKUP(B3095,C:C,B:B),'Sales Hx'!$D:$D,$E3095),SUMIFS('Sales Hx'!V:V,'Sales Hx'!$B:$B,$B3095,'Sales Hx'!$D:$D,$E3095)))</f>
        <v>0</v>
      </c>
      <c r="M3095" s="12">
        <v>0</v>
      </c>
      <c r="N3095" s="15">
        <f t="shared" si="266"/>
        <v>3.2894736842105261E-2</v>
      </c>
      <c r="O3095" s="21">
        <f t="shared" si="268"/>
        <v>0</v>
      </c>
      <c r="P3095" s="24">
        <v>8.6999999999999993</v>
      </c>
      <c r="Q3095" s="18">
        <f t="shared" si="267"/>
        <v>0</v>
      </c>
      <c r="R3095" s="2">
        <v>1</v>
      </c>
      <c r="S3095" s="2">
        <v>120</v>
      </c>
      <c r="T3095" s="2" t="s">
        <v>4647</v>
      </c>
      <c r="U3095" s="28">
        <f>IF(G3095=0,"",_xlfn.MINIFS('PO Details'!$I:$I,'PO Details'!$D:$D,Planning!$B3095,'PO Details'!$L:$L,Planning!$E3095))</f>
        <v>45449</v>
      </c>
      <c r="V3095" s="29" t="s">
        <v>4640</v>
      </c>
      <c r="W3095" t="str">
        <f t="shared" si="265"/>
        <v>Max</v>
      </c>
      <c r="X3095" s="2">
        <v>120</v>
      </c>
    </row>
    <row r="3096" spans="1:24" x14ac:dyDescent="0.25">
      <c r="A3096" s="11" t="s">
        <v>4626</v>
      </c>
      <c r="B3096" s="22" t="s">
        <v>1546</v>
      </c>
      <c r="C3096" s="22"/>
      <c r="D3096" s="22" t="s">
        <v>1547</v>
      </c>
      <c r="E3096" s="31" t="s">
        <v>106</v>
      </c>
      <c r="F3096" s="12">
        <f>SUMIFS('Inventory Details'!$H:$H,'Inventory Details'!$B:$B,$B3096,'Inventory Details'!$E:$E,$E3096)</f>
        <v>4</v>
      </c>
      <c r="G3096" s="12">
        <f>SUMIFS('PO Details'!$H:$H,'PO Details'!$D:$D,Planning!$B3096,'PO Details'!$L:$L,$E3096)</f>
        <v>15</v>
      </c>
      <c r="H3096" s="12">
        <f>SUMIFS('SO Details'!$G:$G,'SO Details'!$D:$D,Planning!$B3096,'SO Details'!$K:$K,$E3096)</f>
        <v>0</v>
      </c>
      <c r="I3096" s="20">
        <f>IF(COUNTIFS($C:$C,B3096)&gt;1,SUMIFS('Sales Hx'!$Q:$Q,'Sales Hx'!$B:$B,_xlfn.XLOOKUP(B3096,C:C,B:B),'Sales Hx'!$D:$D,Planning!$E3096),SUMIFS('Sales Hx'!$Q:$Q,'Sales Hx'!$B:$B,Planning!$B3096,'Sales Hx'!$D:$D,Planning!$E3096))</f>
        <v>0</v>
      </c>
      <c r="J3096" s="16">
        <f>IF(COUNTIFS($C:$C,B3096)&gt;1,SUMIFS('Sales Hx'!$S:$S,'Sales Hx'!$B:$B,_xlfn.XLOOKUP(B3096,C:C,B:B),'Sales Hx'!$D:$D,E3096),SUMIFS('Sales Hx'!$S:$S,'Sales Hx'!$B:$B,$B3096,'Sales Hx'!$D:$D,$E3096))</f>
        <v>3.2894736842105261E-2</v>
      </c>
      <c r="K3096" s="16">
        <f t="shared" si="264"/>
        <v>0</v>
      </c>
      <c r="L3096" s="12">
        <f>IF(M3096&lt;&gt;"",M3096,IF(COUNTIFS($C:$C,B3096)&gt;1,SUMIFS('Sales Hx'!V:V,'Sales Hx'!$B:$B,_xlfn.XLOOKUP(B3096,C:C,B:B),'Sales Hx'!$D:$D,$E3096),SUMIFS('Sales Hx'!V:V,'Sales Hx'!$B:$B,$B3096,'Sales Hx'!$D:$D,$E3096)))</f>
        <v>0</v>
      </c>
      <c r="M3096" s="12">
        <v>0</v>
      </c>
      <c r="N3096" s="15">
        <f t="shared" si="266"/>
        <v>3.2894736842105261E-2</v>
      </c>
      <c r="O3096" s="21">
        <f t="shared" si="268"/>
        <v>0</v>
      </c>
      <c r="P3096" s="24">
        <v>8.6999999999999993</v>
      </c>
      <c r="Q3096" s="18">
        <f t="shared" si="267"/>
        <v>0</v>
      </c>
      <c r="R3096" s="2">
        <v>1</v>
      </c>
      <c r="S3096" s="2">
        <v>120</v>
      </c>
      <c r="T3096" s="2" t="s">
        <v>4647</v>
      </c>
      <c r="U3096" s="28">
        <f>IF(G3096=0,"",_xlfn.MINIFS('PO Details'!$I:$I,'PO Details'!$D:$D,Planning!$B3096,'PO Details'!$L:$L,Planning!$E3096))</f>
        <v>45449</v>
      </c>
      <c r="V3096" s="29" t="s">
        <v>4640</v>
      </c>
      <c r="W3096" t="str">
        <f t="shared" si="265"/>
        <v>Max</v>
      </c>
      <c r="X3096" s="2">
        <v>120</v>
      </c>
    </row>
    <row r="3097" spans="1:24" x14ac:dyDescent="0.25">
      <c r="A3097" s="11" t="s">
        <v>4626</v>
      </c>
      <c r="B3097" s="22" t="s">
        <v>1546</v>
      </c>
      <c r="C3097" s="22"/>
      <c r="D3097" s="22" t="s">
        <v>1547</v>
      </c>
      <c r="E3097" s="31" t="s">
        <v>113</v>
      </c>
      <c r="F3097" s="12">
        <f>SUMIFS('Inventory Details'!$H:$H,'Inventory Details'!$B:$B,$B3097,'Inventory Details'!$E:$E,$E3097)</f>
        <v>3</v>
      </c>
      <c r="G3097" s="12">
        <f>SUMIFS('PO Details'!$H:$H,'PO Details'!$D:$D,Planning!$B3097,'PO Details'!$L:$L,$E3097)</f>
        <v>15</v>
      </c>
      <c r="H3097" s="12">
        <f>SUMIFS('SO Details'!$G:$G,'SO Details'!$D:$D,Planning!$B3097,'SO Details'!$K:$K,$E3097)</f>
        <v>0</v>
      </c>
      <c r="I3097" s="20">
        <f>IF(COUNTIFS($C:$C,B3097)&gt;1,SUMIFS('Sales Hx'!$Q:$Q,'Sales Hx'!$B:$B,_xlfn.XLOOKUP(B3097,C:C,B:B),'Sales Hx'!$D:$D,Planning!$E3097),SUMIFS('Sales Hx'!$Q:$Q,'Sales Hx'!$B:$B,Planning!$B3097,'Sales Hx'!$D:$D,Planning!$E3097))</f>
        <v>0</v>
      </c>
      <c r="J3097" s="16">
        <f>IF(COUNTIFS($C:$C,B3097)&gt;1,SUMIFS('Sales Hx'!$S:$S,'Sales Hx'!$B:$B,_xlfn.XLOOKUP(B3097,C:C,B:B),'Sales Hx'!$D:$D,E3097),SUMIFS('Sales Hx'!$S:$S,'Sales Hx'!$B:$B,$B3097,'Sales Hx'!$D:$D,$E3097))</f>
        <v>3.2894736842105261E-2</v>
      </c>
      <c r="K3097" s="16">
        <f t="shared" si="264"/>
        <v>0</v>
      </c>
      <c r="L3097" s="12">
        <f>IF(M3097&lt;&gt;"",M3097,IF(COUNTIFS($C:$C,B3097)&gt;1,SUMIFS('Sales Hx'!V:V,'Sales Hx'!$B:$B,_xlfn.XLOOKUP(B3097,C:C,B:B),'Sales Hx'!$D:$D,$E3097),SUMIFS('Sales Hx'!V:V,'Sales Hx'!$B:$B,$B3097,'Sales Hx'!$D:$D,$E3097)))</f>
        <v>0</v>
      </c>
      <c r="M3097" s="12">
        <v>0</v>
      </c>
      <c r="N3097" s="15">
        <f t="shared" si="266"/>
        <v>3.2894736842105261E-2</v>
      </c>
      <c r="O3097" s="21">
        <f t="shared" si="268"/>
        <v>0</v>
      </c>
      <c r="P3097" s="24">
        <v>8.6999999999999993</v>
      </c>
      <c r="Q3097" s="18">
        <f t="shared" si="267"/>
        <v>0</v>
      </c>
      <c r="R3097" s="2">
        <v>1</v>
      </c>
      <c r="S3097" s="2">
        <v>120</v>
      </c>
      <c r="T3097" s="2" t="s">
        <v>4647</v>
      </c>
      <c r="U3097" s="28">
        <f>IF(G3097=0,"",_xlfn.MINIFS('PO Details'!$I:$I,'PO Details'!$D:$D,Planning!$B3097,'PO Details'!$L:$L,Planning!$E3097))</f>
        <v>45449</v>
      </c>
      <c r="V3097" s="29" t="s">
        <v>4640</v>
      </c>
      <c r="W3097" t="str">
        <f t="shared" si="265"/>
        <v>Max</v>
      </c>
      <c r="X3097" s="2">
        <v>120</v>
      </c>
    </row>
    <row r="3098" spans="1:24" x14ac:dyDescent="0.25">
      <c r="A3098" s="11" t="s">
        <v>4626</v>
      </c>
      <c r="B3098" s="22" t="s">
        <v>1546</v>
      </c>
      <c r="C3098" s="22"/>
      <c r="D3098" s="22" t="s">
        <v>1547</v>
      </c>
      <c r="E3098" s="31" t="s">
        <v>4746</v>
      </c>
      <c r="F3098" s="12">
        <f>SUMIFS('Inventory Details'!$H:$H,'Inventory Details'!$B:$B,$B3098,'Inventory Details'!$E:$E,$E3098)</f>
        <v>0</v>
      </c>
      <c r="G3098" s="12">
        <f>SUMIFS('PO Details'!$H:$H,'PO Details'!$D:$D,Planning!$B3098,'PO Details'!$L:$L,$E3098)</f>
        <v>38</v>
      </c>
      <c r="H3098" s="12">
        <f>SUMIFS('SO Details'!$G:$G,'SO Details'!$D:$D,Planning!$B3098,'SO Details'!$K:$K,$E3098)</f>
        <v>0</v>
      </c>
      <c r="I3098" s="20">
        <f>IF(COUNTIFS($C:$C,B3098)&gt;1,SUMIFS('Sales Hx'!$Q:$Q,'Sales Hx'!$B:$B,_xlfn.XLOOKUP(B3098,C:C,B:B),'Sales Hx'!$D:$D,Planning!$E3098),SUMIFS('Sales Hx'!$Q:$Q,'Sales Hx'!$B:$B,Planning!$B3098,'Sales Hx'!$D:$D,Planning!$E3098))</f>
        <v>0</v>
      </c>
      <c r="J3098" s="16">
        <f>IF(COUNTIFS($C:$C,B3098)&gt;1,SUMIFS('Sales Hx'!$S:$S,'Sales Hx'!$B:$B,_xlfn.XLOOKUP(B3098,C:C,B:B),'Sales Hx'!$D:$D,E3098),SUMIFS('Sales Hx'!$S:$S,'Sales Hx'!$B:$B,$B3098,'Sales Hx'!$D:$D,$E3098))</f>
        <v>3.2894736842105261E-2</v>
      </c>
      <c r="K3098" s="16">
        <f t="shared" si="264"/>
        <v>0</v>
      </c>
      <c r="L3098" s="12">
        <f>IF(M3098&lt;&gt;"",M3098,IF(COUNTIFS($C:$C,B3098)&gt;1,SUMIFS('Sales Hx'!V:V,'Sales Hx'!$B:$B,_xlfn.XLOOKUP(B3098,C:C,B:B),'Sales Hx'!$D:$D,$E3098),SUMIFS('Sales Hx'!V:V,'Sales Hx'!$B:$B,$B3098,'Sales Hx'!$D:$D,$E3098)))</f>
        <v>0</v>
      </c>
      <c r="M3098" s="12">
        <v>0</v>
      </c>
      <c r="N3098" s="15">
        <f t="shared" si="266"/>
        <v>3.2894736842105261E-2</v>
      </c>
      <c r="O3098" s="21">
        <f t="shared" si="268"/>
        <v>0</v>
      </c>
      <c r="P3098" s="24">
        <v>8.6999999999999993</v>
      </c>
      <c r="Q3098" s="18">
        <f t="shared" si="267"/>
        <v>0</v>
      </c>
      <c r="R3098" s="2">
        <v>1</v>
      </c>
      <c r="S3098" s="2">
        <v>120</v>
      </c>
      <c r="T3098" s="2" t="s">
        <v>4647</v>
      </c>
      <c r="U3098" s="28">
        <f>IF(G3098=0,"",_xlfn.MINIFS('PO Details'!$I:$I,'PO Details'!$D:$D,Planning!$B3098,'PO Details'!$L:$L,Planning!$E3098))</f>
        <v>45407</v>
      </c>
      <c r="V3098" s="29" t="s">
        <v>4640</v>
      </c>
      <c r="W3098" t="str">
        <f t="shared" si="265"/>
        <v>Max</v>
      </c>
      <c r="X3098" s="2">
        <v>120</v>
      </c>
    </row>
    <row r="3099" spans="1:24" x14ac:dyDescent="0.25">
      <c r="A3099" s="11" t="s">
        <v>4626</v>
      </c>
      <c r="B3099" s="22" t="s">
        <v>1546</v>
      </c>
      <c r="C3099" s="22"/>
      <c r="D3099" s="22" t="s">
        <v>1547</v>
      </c>
      <c r="E3099" s="31" t="s">
        <v>15</v>
      </c>
      <c r="F3099" s="12">
        <f>SUMIFS('Inventory Details'!$H:$H,'Inventory Details'!$B:$B,$B3099,'Inventory Details'!$E:$E,$E3099)</f>
        <v>0</v>
      </c>
      <c r="G3099" s="12">
        <f>SUMIFS('PO Details'!$H:$H,'PO Details'!$D:$D,Planning!$B3099,'PO Details'!$L:$L,$E3099)</f>
        <v>10</v>
      </c>
      <c r="H3099" s="12">
        <f>SUMIFS('SO Details'!$G:$G,'SO Details'!$D:$D,Planning!$B3099,'SO Details'!$K:$K,$E3099)</f>
        <v>0</v>
      </c>
      <c r="I3099" s="20">
        <f>IF(COUNTIFS($C:$C,B3099)&gt;1,SUMIFS('Sales Hx'!$Q:$Q,'Sales Hx'!$B:$B,_xlfn.XLOOKUP(B3099,C:C,B:B),'Sales Hx'!$D:$D,Planning!$E3099),SUMIFS('Sales Hx'!$Q:$Q,'Sales Hx'!$B:$B,Planning!$B3099,'Sales Hx'!$D:$D,Planning!$E3099))</f>
        <v>0</v>
      </c>
      <c r="J3099" s="16">
        <f>IF(COUNTIFS($C:$C,B3099)&gt;1,SUMIFS('Sales Hx'!$S:$S,'Sales Hx'!$B:$B,_xlfn.XLOOKUP(B3099,C:C,B:B),'Sales Hx'!$D:$D,E3099),SUMIFS('Sales Hx'!$S:$S,'Sales Hx'!$B:$B,$B3099,'Sales Hx'!$D:$D,$E3099))</f>
        <v>0</v>
      </c>
      <c r="K3099" s="16">
        <f t="shared" si="264"/>
        <v>0</v>
      </c>
      <c r="L3099" s="12">
        <f>IF(M3099&lt;&gt;"",M3099,IF(COUNTIFS($C:$C,B3099)&gt;1,SUMIFS('Sales Hx'!V:V,'Sales Hx'!$B:$B,_xlfn.XLOOKUP(B3099,C:C,B:B),'Sales Hx'!$D:$D,$E3099),SUMIFS('Sales Hx'!V:V,'Sales Hx'!$B:$B,$B3099,'Sales Hx'!$D:$D,$E3099)))</f>
        <v>0</v>
      </c>
      <c r="M3099" s="12">
        <v>0</v>
      </c>
      <c r="N3099" s="15">
        <f t="shared" si="266"/>
        <v>0</v>
      </c>
      <c r="O3099" s="21">
        <f t="shared" si="268"/>
        <v>0</v>
      </c>
      <c r="P3099" s="24">
        <v>8.6999999999999993</v>
      </c>
      <c r="Q3099" s="18">
        <f t="shared" si="267"/>
        <v>0</v>
      </c>
      <c r="R3099" s="2">
        <v>1</v>
      </c>
      <c r="S3099" s="2">
        <v>120</v>
      </c>
      <c r="T3099" s="2" t="s">
        <v>4647</v>
      </c>
      <c r="U3099" s="28">
        <f>IF(G3099=0,"",_xlfn.MINIFS('PO Details'!$I:$I,'PO Details'!$D:$D,Planning!$B3099,'PO Details'!$L:$L,Planning!$E3099))</f>
        <v>45412</v>
      </c>
      <c r="V3099" s="29" t="s">
        <v>4640</v>
      </c>
      <c r="W3099" t="str">
        <f t="shared" si="265"/>
        <v>Max</v>
      </c>
      <c r="X3099" s="2">
        <v>120</v>
      </c>
    </row>
    <row r="3100" spans="1:24" x14ac:dyDescent="0.25">
      <c r="A3100" s="11"/>
      <c r="B3100" s="22" t="s">
        <v>1548</v>
      </c>
      <c r="C3100" s="22"/>
      <c r="D3100" s="22" t="s">
        <v>1549</v>
      </c>
      <c r="E3100" s="31" t="s">
        <v>109</v>
      </c>
      <c r="F3100" s="12">
        <f>SUMIFS('Inventory Details'!$H:$H,'Inventory Details'!$B:$B,$B3100,'Inventory Details'!$E:$E,$E3100)</f>
        <v>0</v>
      </c>
      <c r="G3100" s="12">
        <f>SUMIFS('PO Details'!$H:$H,'PO Details'!$D:$D,Planning!$B3100,'PO Details'!$L:$L,$E3100)</f>
        <v>20</v>
      </c>
      <c r="H3100" s="12">
        <f>SUMIFS('SO Details'!$G:$G,'SO Details'!$D:$D,Planning!$B3100,'SO Details'!$K:$K,$E3100)</f>
        <v>0</v>
      </c>
      <c r="I3100" s="20">
        <f>IF(COUNTIFS($C:$C,B3100)&gt;1,SUMIFS('Sales Hx'!$Q:$Q,'Sales Hx'!$B:$B,_xlfn.XLOOKUP(B3100,C:C,B:B),'Sales Hx'!$D:$D,Planning!$E3100),SUMIFS('Sales Hx'!$Q:$Q,'Sales Hx'!$B:$B,Planning!$B3100,'Sales Hx'!$D:$D,Planning!$E3100))</f>
        <v>0</v>
      </c>
      <c r="J3100" s="16">
        <f>IF(COUNTIFS($C:$C,B3100)&gt;1,SUMIFS('Sales Hx'!$S:$S,'Sales Hx'!$B:$B,_xlfn.XLOOKUP(B3100,C:C,B:B),'Sales Hx'!$D:$D,E3100),SUMIFS('Sales Hx'!$S:$S,'Sales Hx'!$B:$B,$B3100,'Sales Hx'!$D:$D,$E3100))</f>
        <v>9.2105263157894732E-2</v>
      </c>
      <c r="K3100" s="16">
        <f t="shared" si="264"/>
        <v>0</v>
      </c>
      <c r="L3100" s="12">
        <f>IF(M3100&lt;&gt;"",M3100,IF(COUNTIFS($C:$C,B3100)&gt;1,SUMIFS('Sales Hx'!V:V,'Sales Hx'!$B:$B,_xlfn.XLOOKUP(B3100,C:C,B:B),'Sales Hx'!$D:$D,$E3100),SUMIFS('Sales Hx'!V:V,'Sales Hx'!$B:$B,$B3100,'Sales Hx'!$D:$D,$E3100)))</f>
        <v>0</v>
      </c>
      <c r="M3100" s="12">
        <v>0</v>
      </c>
      <c r="N3100" s="15">
        <f t="shared" si="266"/>
        <v>9.2105263157894732E-2</v>
      </c>
      <c r="O3100" s="21">
        <f t="shared" si="268"/>
        <v>0</v>
      </c>
      <c r="P3100" s="24">
        <v>8.6999999999999993</v>
      </c>
      <c r="Q3100" s="18">
        <f t="shared" si="267"/>
        <v>0</v>
      </c>
      <c r="R3100" s="2">
        <v>1</v>
      </c>
      <c r="S3100" s="2">
        <v>120</v>
      </c>
      <c r="T3100" s="2" t="s">
        <v>4647</v>
      </c>
      <c r="U3100" s="28">
        <f>IF(G3100=0,"",_xlfn.MINIFS('PO Details'!$I:$I,'PO Details'!$D:$D,Planning!$B3100,'PO Details'!$L:$L,Planning!$E3100))</f>
        <v>45449</v>
      </c>
      <c r="V3100" s="29" t="s">
        <v>4640</v>
      </c>
      <c r="W3100" t="str">
        <f t="shared" si="265"/>
        <v/>
      </c>
      <c r="X3100" s="2">
        <v>120</v>
      </c>
    </row>
    <row r="3101" spans="1:24" x14ac:dyDescent="0.25">
      <c r="A3101" s="11"/>
      <c r="B3101" s="22" t="s">
        <v>1548</v>
      </c>
      <c r="C3101" s="22"/>
      <c r="D3101" s="22" t="s">
        <v>1549</v>
      </c>
      <c r="E3101" s="31" t="s">
        <v>113</v>
      </c>
      <c r="F3101" s="12">
        <f>SUMIFS('Inventory Details'!$H:$H,'Inventory Details'!$B:$B,$B3101,'Inventory Details'!$E:$E,$E3101)</f>
        <v>7</v>
      </c>
      <c r="G3101" s="12">
        <f>SUMIFS('PO Details'!$H:$H,'PO Details'!$D:$D,Planning!$B3101,'PO Details'!$L:$L,$E3101)</f>
        <v>15</v>
      </c>
      <c r="H3101" s="12">
        <f>SUMIFS('SO Details'!$G:$G,'SO Details'!$D:$D,Planning!$B3101,'SO Details'!$K:$K,$E3101)</f>
        <v>0</v>
      </c>
      <c r="I3101" s="20">
        <f>IF(COUNTIFS($C:$C,B3101)&gt;1,SUMIFS('Sales Hx'!$Q:$Q,'Sales Hx'!$B:$B,_xlfn.XLOOKUP(B3101,C:C,B:B),'Sales Hx'!$D:$D,Planning!$E3101),SUMIFS('Sales Hx'!$Q:$Q,'Sales Hx'!$B:$B,Planning!$B3101,'Sales Hx'!$D:$D,Planning!$E3101))</f>
        <v>0</v>
      </c>
      <c r="J3101" s="16">
        <f>IF(COUNTIFS($C:$C,B3101)&gt;1,SUMIFS('Sales Hx'!$S:$S,'Sales Hx'!$B:$B,_xlfn.XLOOKUP(B3101,C:C,B:B),'Sales Hx'!$D:$D,E3101),SUMIFS('Sales Hx'!$S:$S,'Sales Hx'!$B:$B,$B3101,'Sales Hx'!$D:$D,$E3101))</f>
        <v>3.2894736842105261E-2</v>
      </c>
      <c r="K3101" s="16">
        <f t="shared" si="264"/>
        <v>0</v>
      </c>
      <c r="L3101" s="12">
        <f>IF(M3101&lt;&gt;"",M3101,IF(COUNTIFS($C:$C,B3101)&gt;1,SUMIFS('Sales Hx'!V:V,'Sales Hx'!$B:$B,_xlfn.XLOOKUP(B3101,C:C,B:B),'Sales Hx'!$D:$D,$E3101),SUMIFS('Sales Hx'!V:V,'Sales Hx'!$B:$B,$B3101,'Sales Hx'!$D:$D,$E3101)))</f>
        <v>0</v>
      </c>
      <c r="M3101" s="12">
        <v>0</v>
      </c>
      <c r="N3101" s="15">
        <f t="shared" si="266"/>
        <v>3.2894736842105261E-2</v>
      </c>
      <c r="O3101" s="21">
        <f t="shared" si="268"/>
        <v>0</v>
      </c>
      <c r="P3101" s="24">
        <v>8.6999999999999993</v>
      </c>
      <c r="Q3101" s="18">
        <f t="shared" si="267"/>
        <v>0</v>
      </c>
      <c r="R3101" s="2">
        <v>1</v>
      </c>
      <c r="S3101" s="2">
        <v>120</v>
      </c>
      <c r="T3101" s="2" t="s">
        <v>4647</v>
      </c>
      <c r="U3101" s="28">
        <f>IF(G3101=0,"",_xlfn.MINIFS('PO Details'!$I:$I,'PO Details'!$D:$D,Planning!$B3101,'PO Details'!$L:$L,Planning!$E3101))</f>
        <v>45449</v>
      </c>
      <c r="V3101" s="29" t="s">
        <v>4640</v>
      </c>
      <c r="W3101" t="str">
        <f t="shared" si="265"/>
        <v/>
      </c>
      <c r="X3101" s="2">
        <v>120</v>
      </c>
    </row>
    <row r="3102" spans="1:24" x14ac:dyDescent="0.25">
      <c r="A3102" s="11"/>
      <c r="B3102" s="22" t="s">
        <v>1548</v>
      </c>
      <c r="C3102" s="22"/>
      <c r="D3102" s="22" t="s">
        <v>1549</v>
      </c>
      <c r="E3102" s="31" t="s">
        <v>4746</v>
      </c>
      <c r="F3102" s="12">
        <f>SUMIFS('Inventory Details'!$H:$H,'Inventory Details'!$B:$B,$B3102,'Inventory Details'!$E:$E,$E3102)</f>
        <v>0</v>
      </c>
      <c r="G3102" s="12">
        <f>SUMIFS('PO Details'!$H:$H,'PO Details'!$D:$D,Planning!$B3102,'PO Details'!$L:$L,$E3102)</f>
        <v>38</v>
      </c>
      <c r="H3102" s="12">
        <f>SUMIFS('SO Details'!$G:$G,'SO Details'!$D:$D,Planning!$B3102,'SO Details'!$K:$K,$E3102)</f>
        <v>1</v>
      </c>
      <c r="I3102" s="20">
        <f>IF(COUNTIFS($C:$C,B3102)&gt;1,SUMIFS('Sales Hx'!$Q:$Q,'Sales Hx'!$B:$B,_xlfn.XLOOKUP(B3102,C:C,B:B),'Sales Hx'!$D:$D,Planning!$E3102),SUMIFS('Sales Hx'!$Q:$Q,'Sales Hx'!$B:$B,Planning!$B3102,'Sales Hx'!$D:$D,Planning!$E3102))</f>
        <v>11.2</v>
      </c>
      <c r="J3102" s="16">
        <f>IF(COUNTIFS($C:$C,B3102)&gt;1,SUMIFS('Sales Hx'!$S:$S,'Sales Hx'!$B:$B,_xlfn.XLOOKUP(B3102,C:C,B:B),'Sales Hx'!$D:$D,E3102),SUMIFS('Sales Hx'!$S:$S,'Sales Hx'!$B:$B,$B3102,'Sales Hx'!$D:$D,$E3102))</f>
        <v>0.12828947368421054</v>
      </c>
      <c r="K3102" s="16">
        <f t="shared" si="264"/>
        <v>3.3928571428571432</v>
      </c>
      <c r="L3102" s="12">
        <f>IF(M3102&lt;&gt;"",M3102,IF(COUNTIFS($C:$C,B3102)&gt;1,SUMIFS('Sales Hx'!V:V,'Sales Hx'!$B:$B,_xlfn.XLOOKUP(B3102,C:C,B:B),'Sales Hx'!$D:$D,$E3102),SUMIFS('Sales Hx'!V:V,'Sales Hx'!$B:$B,$B3102,'Sales Hx'!$D:$D,$E3102)))</f>
        <v>0</v>
      </c>
      <c r="M3102" s="12">
        <v>0</v>
      </c>
      <c r="N3102" s="15">
        <f t="shared" si="266"/>
        <v>0.12828947368421054</v>
      </c>
      <c r="O3102" s="21">
        <f t="shared" si="268"/>
        <v>0</v>
      </c>
      <c r="P3102" s="24">
        <v>8.6999999999999993</v>
      </c>
      <c r="Q3102" s="18">
        <f t="shared" si="267"/>
        <v>0</v>
      </c>
      <c r="R3102" s="2">
        <v>1</v>
      </c>
      <c r="S3102" s="2">
        <v>120</v>
      </c>
      <c r="T3102" s="2" t="s">
        <v>4647</v>
      </c>
      <c r="U3102" s="28">
        <f>IF(G3102=0,"",_xlfn.MINIFS('PO Details'!$I:$I,'PO Details'!$D:$D,Planning!$B3102,'PO Details'!$L:$L,Planning!$E3102))</f>
        <v>45407</v>
      </c>
      <c r="V3102" s="29" t="s">
        <v>4640</v>
      </c>
      <c r="W3102" t="str">
        <f t="shared" si="265"/>
        <v/>
      </c>
      <c r="X3102" s="2">
        <v>120</v>
      </c>
    </row>
    <row r="3103" spans="1:24" x14ac:dyDescent="0.25">
      <c r="A3103" s="11"/>
      <c r="B3103" s="22" t="s">
        <v>1548</v>
      </c>
      <c r="C3103" s="22"/>
      <c r="D3103" s="22" t="s">
        <v>1549</v>
      </c>
      <c r="E3103" s="31" t="s">
        <v>106</v>
      </c>
      <c r="F3103" s="12">
        <f>SUMIFS('Inventory Details'!$H:$H,'Inventory Details'!$B:$B,$B3103,'Inventory Details'!$E:$E,$E3103)</f>
        <v>21</v>
      </c>
      <c r="G3103" s="12">
        <f>SUMIFS('PO Details'!$H:$H,'PO Details'!$D:$D,Planning!$B3103,'PO Details'!$L:$L,$E3103)</f>
        <v>0</v>
      </c>
      <c r="H3103" s="12">
        <f>SUMIFS('SO Details'!$G:$G,'SO Details'!$D:$D,Planning!$B3103,'SO Details'!$K:$K,$E3103)</f>
        <v>0</v>
      </c>
      <c r="I3103" s="20">
        <f>IF(COUNTIFS($C:$C,B3103)&gt;1,SUMIFS('Sales Hx'!$Q:$Q,'Sales Hx'!$B:$B,_xlfn.XLOOKUP(B3103,C:C,B:B),'Sales Hx'!$D:$D,Planning!$E3103),SUMIFS('Sales Hx'!$Q:$Q,'Sales Hx'!$B:$B,Planning!$B3103,'Sales Hx'!$D:$D,Planning!$E3103))</f>
        <v>2.8</v>
      </c>
      <c r="J3103" s="16">
        <f>IF(COUNTIFS($C:$C,B3103)&gt;1,SUMIFS('Sales Hx'!$S:$S,'Sales Hx'!$B:$B,_xlfn.XLOOKUP(B3103,C:C,B:B),'Sales Hx'!$D:$D,E3103),SUMIFS('Sales Hx'!$S:$S,'Sales Hx'!$B:$B,$B3103,'Sales Hx'!$D:$D,$E3103))</f>
        <v>5.2631578947368418E-2</v>
      </c>
      <c r="K3103" s="16">
        <f t="shared" si="264"/>
        <v>7.5000000000000009</v>
      </c>
      <c r="L3103" s="12">
        <f>IF(M3103&lt;&gt;"",M3103,IF(COUNTIFS($C:$C,B3103)&gt;1,SUMIFS('Sales Hx'!V:V,'Sales Hx'!$B:$B,_xlfn.XLOOKUP(B3103,C:C,B:B),'Sales Hx'!$D:$D,$E3103),SUMIFS('Sales Hx'!V:V,'Sales Hx'!$B:$B,$B3103,'Sales Hx'!$D:$D,$E3103)))</f>
        <v>0</v>
      </c>
      <c r="M3103" s="12">
        <v>0</v>
      </c>
      <c r="N3103" s="15">
        <f t="shared" si="266"/>
        <v>5.2631578947368418E-2</v>
      </c>
      <c r="O3103" s="21">
        <f t="shared" si="268"/>
        <v>0</v>
      </c>
      <c r="P3103" s="24">
        <v>8.6999999999999993</v>
      </c>
      <c r="Q3103" s="18">
        <f t="shared" si="267"/>
        <v>0</v>
      </c>
      <c r="R3103" s="2">
        <v>1</v>
      </c>
      <c r="S3103" s="2">
        <v>120</v>
      </c>
      <c r="T3103" s="2" t="s">
        <v>4647</v>
      </c>
      <c r="U3103" s="28" t="str">
        <f>IF(G3103=0,"",_xlfn.MINIFS('PO Details'!$I:$I,'PO Details'!$D:$D,Planning!$B3103,'PO Details'!$L:$L,Planning!$E3103))</f>
        <v/>
      </c>
      <c r="V3103" s="29" t="s">
        <v>4640</v>
      </c>
      <c r="W3103" t="str">
        <f t="shared" si="265"/>
        <v>Max</v>
      </c>
      <c r="X3103" s="2">
        <v>120</v>
      </c>
    </row>
    <row r="3104" spans="1:24" x14ac:dyDescent="0.25">
      <c r="A3104" s="11"/>
      <c r="B3104" s="22" t="s">
        <v>1550</v>
      </c>
      <c r="C3104" s="22"/>
      <c r="D3104" s="22" t="s">
        <v>1551</v>
      </c>
      <c r="E3104" s="31" t="s">
        <v>109</v>
      </c>
      <c r="F3104" s="12">
        <f>SUMIFS('Inventory Details'!$H:$H,'Inventory Details'!$B:$B,$B3104,'Inventory Details'!$E:$E,$E3104)</f>
        <v>2</v>
      </c>
      <c r="G3104" s="12">
        <f>SUMIFS('PO Details'!$H:$H,'PO Details'!$D:$D,Planning!$B3104,'PO Details'!$L:$L,$E3104)</f>
        <v>15</v>
      </c>
      <c r="H3104" s="12">
        <f>SUMIFS('SO Details'!$G:$G,'SO Details'!$D:$D,Planning!$B3104,'SO Details'!$K:$K,$E3104)</f>
        <v>0</v>
      </c>
      <c r="I3104" s="20">
        <f>IF(COUNTIFS($C:$C,B3104)&gt;1,SUMIFS('Sales Hx'!$Q:$Q,'Sales Hx'!$B:$B,_xlfn.XLOOKUP(B3104,C:C,B:B),'Sales Hx'!$D:$D,Planning!$E3104),SUMIFS('Sales Hx'!$Q:$Q,'Sales Hx'!$B:$B,Planning!$B3104,'Sales Hx'!$D:$D,Planning!$E3104))</f>
        <v>1.4</v>
      </c>
      <c r="J3104" s="16">
        <f>IF(COUNTIFS($C:$C,B3104)&gt;1,SUMIFS('Sales Hx'!$S:$S,'Sales Hx'!$B:$B,_xlfn.XLOOKUP(B3104,C:C,B:B),'Sales Hx'!$D:$D,E3104),SUMIFS('Sales Hx'!$S:$S,'Sales Hx'!$B:$B,$B3104,'Sales Hx'!$D:$D,$E3104))</f>
        <v>3.7280701754385963E-2</v>
      </c>
      <c r="K3104" s="16">
        <f t="shared" si="264"/>
        <v>12.142857142857144</v>
      </c>
      <c r="L3104" s="12">
        <f>IF(M3104&lt;&gt;"",M3104,IF(COUNTIFS($C:$C,B3104)&gt;1,SUMIFS('Sales Hx'!V:V,'Sales Hx'!$B:$B,_xlfn.XLOOKUP(B3104,C:C,B:B),'Sales Hx'!$D:$D,$E3104),SUMIFS('Sales Hx'!V:V,'Sales Hx'!$B:$B,$B3104,'Sales Hx'!$D:$D,$E3104)))</f>
        <v>0</v>
      </c>
      <c r="M3104" s="12">
        <v>0</v>
      </c>
      <c r="N3104" s="15">
        <f t="shared" si="266"/>
        <v>3.7280701754385963E-2</v>
      </c>
      <c r="O3104" s="21">
        <f t="shared" si="268"/>
        <v>0</v>
      </c>
      <c r="P3104" s="24">
        <v>8.6999999999999993</v>
      </c>
      <c r="Q3104" s="18">
        <f t="shared" si="267"/>
        <v>0</v>
      </c>
      <c r="R3104" s="2">
        <v>1</v>
      </c>
      <c r="S3104" s="2">
        <v>120</v>
      </c>
      <c r="T3104" s="2" t="s">
        <v>4647</v>
      </c>
      <c r="U3104" s="28">
        <f>IF(G3104=0,"",_xlfn.MINIFS('PO Details'!$I:$I,'PO Details'!$D:$D,Planning!$B3104,'PO Details'!$L:$L,Planning!$E3104))</f>
        <v>45449</v>
      </c>
      <c r="V3104" s="29" t="s">
        <v>4640</v>
      </c>
      <c r="W3104" t="str">
        <f t="shared" si="265"/>
        <v>Max</v>
      </c>
      <c r="X3104" s="2">
        <v>120</v>
      </c>
    </row>
    <row r="3105" spans="1:24" x14ac:dyDescent="0.25">
      <c r="A3105" s="11"/>
      <c r="B3105" s="22" t="s">
        <v>1550</v>
      </c>
      <c r="C3105" s="22"/>
      <c r="D3105" s="22" t="s">
        <v>1551</v>
      </c>
      <c r="E3105" s="31" t="s">
        <v>113</v>
      </c>
      <c r="F3105" s="12">
        <f>SUMIFS('Inventory Details'!$H:$H,'Inventory Details'!$B:$B,$B3105,'Inventory Details'!$E:$E,$E3105)</f>
        <v>12</v>
      </c>
      <c r="G3105" s="12">
        <f>SUMIFS('PO Details'!$H:$H,'PO Details'!$D:$D,Planning!$B3105,'PO Details'!$L:$L,$E3105)</f>
        <v>40</v>
      </c>
      <c r="H3105" s="12">
        <f>SUMIFS('SO Details'!$G:$G,'SO Details'!$D:$D,Planning!$B3105,'SO Details'!$K:$K,$E3105)</f>
        <v>0</v>
      </c>
      <c r="I3105" s="20">
        <f>IF(COUNTIFS($C:$C,B3105)&gt;1,SUMIFS('Sales Hx'!$Q:$Q,'Sales Hx'!$B:$B,_xlfn.XLOOKUP(B3105,C:C,B:B),'Sales Hx'!$D:$D,Planning!$E3105),SUMIFS('Sales Hx'!$Q:$Q,'Sales Hx'!$B:$B,Planning!$B3105,'Sales Hx'!$D:$D,Planning!$E3105))</f>
        <v>11.2</v>
      </c>
      <c r="J3105" s="16">
        <f>IF(COUNTIFS($C:$C,B3105)&gt;1,SUMIFS('Sales Hx'!$S:$S,'Sales Hx'!$B:$B,_xlfn.XLOOKUP(B3105,C:C,B:B),'Sales Hx'!$D:$D,E3105),SUMIFS('Sales Hx'!$S:$S,'Sales Hx'!$B:$B,$B3105,'Sales Hx'!$D:$D,$E3105))</f>
        <v>0.14254385964912281</v>
      </c>
      <c r="K3105" s="16">
        <f t="shared" si="264"/>
        <v>4.6428571428571432</v>
      </c>
      <c r="L3105" s="12">
        <f>IF(M3105&lt;&gt;"",M3105,IF(COUNTIFS($C:$C,B3105)&gt;1,SUMIFS('Sales Hx'!V:V,'Sales Hx'!$B:$B,_xlfn.XLOOKUP(B3105,C:C,B:B),'Sales Hx'!$D:$D,$E3105),SUMIFS('Sales Hx'!V:V,'Sales Hx'!$B:$B,$B3105,'Sales Hx'!$D:$D,$E3105)))</f>
        <v>0</v>
      </c>
      <c r="M3105" s="12">
        <v>0</v>
      </c>
      <c r="N3105" s="15">
        <f t="shared" si="266"/>
        <v>0.14254385964912281</v>
      </c>
      <c r="O3105" s="21">
        <f t="shared" si="268"/>
        <v>0</v>
      </c>
      <c r="P3105" s="24">
        <v>8.6999999999999993</v>
      </c>
      <c r="Q3105" s="18">
        <f t="shared" si="267"/>
        <v>0</v>
      </c>
      <c r="R3105" s="2">
        <v>1</v>
      </c>
      <c r="S3105" s="2">
        <v>120</v>
      </c>
      <c r="T3105" s="2" t="s">
        <v>4647</v>
      </c>
      <c r="U3105" s="28">
        <f>IF(G3105=0,"",_xlfn.MINIFS('PO Details'!$I:$I,'PO Details'!$D:$D,Planning!$B3105,'PO Details'!$L:$L,Planning!$E3105))</f>
        <v>45449</v>
      </c>
      <c r="V3105" s="29" t="s">
        <v>4640</v>
      </c>
      <c r="W3105" t="str">
        <f t="shared" si="265"/>
        <v/>
      </c>
      <c r="X3105" s="2">
        <v>120</v>
      </c>
    </row>
    <row r="3106" spans="1:24" x14ac:dyDescent="0.25">
      <c r="A3106" s="11"/>
      <c r="B3106" s="22" t="s">
        <v>1550</v>
      </c>
      <c r="C3106" s="22"/>
      <c r="D3106" s="22" t="s">
        <v>1551</v>
      </c>
      <c r="E3106" s="31" t="s">
        <v>4746</v>
      </c>
      <c r="F3106" s="12">
        <f>SUMIFS('Inventory Details'!$H:$H,'Inventory Details'!$B:$B,$B3106,'Inventory Details'!$E:$E,$E3106)</f>
        <v>0</v>
      </c>
      <c r="G3106" s="12">
        <f>SUMIFS('PO Details'!$H:$H,'PO Details'!$D:$D,Planning!$B3106,'PO Details'!$L:$L,$E3106)</f>
        <v>68</v>
      </c>
      <c r="H3106" s="12">
        <f>SUMIFS('SO Details'!$G:$G,'SO Details'!$D:$D,Planning!$B3106,'SO Details'!$K:$K,$E3106)</f>
        <v>2</v>
      </c>
      <c r="I3106" s="20">
        <f>IF(COUNTIFS($C:$C,B3106)&gt;1,SUMIFS('Sales Hx'!$Q:$Q,'Sales Hx'!$B:$B,_xlfn.XLOOKUP(B3106,C:C,B:B),'Sales Hx'!$D:$D,Planning!$E3106),SUMIFS('Sales Hx'!$Q:$Q,'Sales Hx'!$B:$B,Planning!$B3106,'Sales Hx'!$D:$D,Planning!$E3106))</f>
        <v>22.4</v>
      </c>
      <c r="J3106" s="16">
        <f>IF(COUNTIFS($C:$C,B3106)&gt;1,SUMIFS('Sales Hx'!$S:$S,'Sales Hx'!$B:$B,_xlfn.XLOOKUP(B3106,C:C,B:B),'Sales Hx'!$D:$D,E3106),SUMIFS('Sales Hx'!$S:$S,'Sales Hx'!$B:$B,$B3106,'Sales Hx'!$D:$D,$E3106))</f>
        <v>0.18092105263157895</v>
      </c>
      <c r="K3106" s="16">
        <f t="shared" si="264"/>
        <v>3.035714285714286</v>
      </c>
      <c r="L3106" s="12">
        <f>IF(M3106&lt;&gt;"",M3106,IF(COUNTIFS($C:$C,B3106)&gt;1,SUMIFS('Sales Hx'!V:V,'Sales Hx'!$B:$B,_xlfn.XLOOKUP(B3106,C:C,B:B),'Sales Hx'!$D:$D,$E3106),SUMIFS('Sales Hx'!V:V,'Sales Hx'!$B:$B,$B3106,'Sales Hx'!$D:$D,$E3106)))</f>
        <v>0</v>
      </c>
      <c r="M3106" s="12">
        <v>0</v>
      </c>
      <c r="N3106" s="15">
        <f t="shared" si="266"/>
        <v>0.18092105263157895</v>
      </c>
      <c r="O3106" s="21">
        <f t="shared" si="268"/>
        <v>0</v>
      </c>
      <c r="P3106" s="24">
        <v>8.6999999999999993</v>
      </c>
      <c r="Q3106" s="18">
        <f t="shared" si="267"/>
        <v>0</v>
      </c>
      <c r="R3106" s="2">
        <v>1</v>
      </c>
      <c r="S3106" s="2">
        <v>120</v>
      </c>
      <c r="T3106" s="2" t="s">
        <v>4647</v>
      </c>
      <c r="U3106" s="28">
        <f>IF(G3106=0,"",_xlfn.MINIFS('PO Details'!$I:$I,'PO Details'!$D:$D,Planning!$B3106,'PO Details'!$L:$L,Planning!$E3106))</f>
        <v>45407</v>
      </c>
      <c r="V3106" s="29" t="s">
        <v>4640</v>
      </c>
      <c r="W3106" t="str">
        <f t="shared" si="265"/>
        <v/>
      </c>
      <c r="X3106" s="2">
        <v>120</v>
      </c>
    </row>
    <row r="3107" spans="1:24" x14ac:dyDescent="0.25">
      <c r="A3107" s="11"/>
      <c r="B3107" s="22" t="s">
        <v>1550</v>
      </c>
      <c r="C3107" s="22"/>
      <c r="D3107" s="22" t="s">
        <v>1551</v>
      </c>
      <c r="E3107" s="31" t="s">
        <v>106</v>
      </c>
      <c r="F3107" s="12">
        <f>SUMIFS('Inventory Details'!$H:$H,'Inventory Details'!$B:$B,$B3107,'Inventory Details'!$E:$E,$E3107)</f>
        <v>32</v>
      </c>
      <c r="G3107" s="12">
        <f>SUMIFS('PO Details'!$H:$H,'PO Details'!$D:$D,Planning!$B3107,'PO Details'!$L:$L,$E3107)</f>
        <v>0</v>
      </c>
      <c r="H3107" s="12">
        <f>SUMIFS('SO Details'!$G:$G,'SO Details'!$D:$D,Planning!$B3107,'SO Details'!$K:$K,$E3107)</f>
        <v>1</v>
      </c>
      <c r="I3107" s="20">
        <f>IF(COUNTIFS($C:$C,B3107)&gt;1,SUMIFS('Sales Hx'!$Q:$Q,'Sales Hx'!$B:$B,_xlfn.XLOOKUP(B3107,C:C,B:B),'Sales Hx'!$D:$D,Planning!$E3107),SUMIFS('Sales Hx'!$Q:$Q,'Sales Hx'!$B:$B,Planning!$B3107,'Sales Hx'!$D:$D,Planning!$E3107))</f>
        <v>8.3999999999999986</v>
      </c>
      <c r="J3107" s="16">
        <f>IF(COUNTIFS($C:$C,B3107)&gt;1,SUMIFS('Sales Hx'!$S:$S,'Sales Hx'!$B:$B,_xlfn.XLOOKUP(B3107,C:C,B:B),'Sales Hx'!$D:$D,E3107),SUMIFS('Sales Hx'!$S:$S,'Sales Hx'!$B:$B,$B3107,'Sales Hx'!$D:$D,$E3107))</f>
        <v>9.2105263157894732E-2</v>
      </c>
      <c r="K3107" s="16">
        <f t="shared" si="264"/>
        <v>3.8095238095238102</v>
      </c>
      <c r="L3107" s="12">
        <f>IF(M3107&lt;&gt;"",M3107,IF(COUNTIFS($C:$C,B3107)&gt;1,SUMIFS('Sales Hx'!V:V,'Sales Hx'!$B:$B,_xlfn.XLOOKUP(B3107,C:C,B:B),'Sales Hx'!$D:$D,$E3107),SUMIFS('Sales Hx'!V:V,'Sales Hx'!$B:$B,$B3107,'Sales Hx'!$D:$D,$E3107)))</f>
        <v>0</v>
      </c>
      <c r="M3107" s="12">
        <v>0</v>
      </c>
      <c r="N3107" s="15">
        <f t="shared" si="266"/>
        <v>9.2105263157894732E-2</v>
      </c>
      <c r="O3107" s="21">
        <f t="shared" si="268"/>
        <v>0</v>
      </c>
      <c r="P3107" s="24">
        <v>8.6999999999999993</v>
      </c>
      <c r="Q3107" s="18">
        <f t="shared" si="267"/>
        <v>0</v>
      </c>
      <c r="R3107" s="2">
        <v>1</v>
      </c>
      <c r="S3107" s="2">
        <v>120</v>
      </c>
      <c r="T3107" s="2" t="s">
        <v>4647</v>
      </c>
      <c r="U3107" s="28" t="str">
        <f>IF(G3107=0,"",_xlfn.MINIFS('PO Details'!$I:$I,'PO Details'!$D:$D,Planning!$B3107,'PO Details'!$L:$L,Planning!$E3107))</f>
        <v/>
      </c>
      <c r="V3107" s="29" t="s">
        <v>4640</v>
      </c>
      <c r="W3107" t="str">
        <f t="shared" si="265"/>
        <v/>
      </c>
      <c r="X3107" s="2">
        <v>120</v>
      </c>
    </row>
    <row r="3108" spans="1:24" x14ac:dyDescent="0.25">
      <c r="A3108" s="11"/>
      <c r="B3108" s="22" t="s">
        <v>1552</v>
      </c>
      <c r="C3108" s="22"/>
      <c r="D3108" s="22" t="s">
        <v>1553</v>
      </c>
      <c r="E3108" s="31" t="s">
        <v>109</v>
      </c>
      <c r="F3108" s="12">
        <f>SUMIFS('Inventory Details'!$H:$H,'Inventory Details'!$B:$B,$B3108,'Inventory Details'!$E:$E,$E3108)</f>
        <v>6</v>
      </c>
      <c r="G3108" s="12">
        <f>SUMIFS('PO Details'!$H:$H,'PO Details'!$D:$D,Planning!$B3108,'PO Details'!$L:$L,$E3108)</f>
        <v>10</v>
      </c>
      <c r="H3108" s="12">
        <f>SUMIFS('SO Details'!$G:$G,'SO Details'!$D:$D,Planning!$B3108,'SO Details'!$K:$K,$E3108)</f>
        <v>0</v>
      </c>
      <c r="I3108" s="20">
        <f>IF(COUNTIFS($C:$C,B3108)&gt;1,SUMIFS('Sales Hx'!$Q:$Q,'Sales Hx'!$B:$B,_xlfn.XLOOKUP(B3108,C:C,B:B),'Sales Hx'!$D:$D,Planning!$E3108),SUMIFS('Sales Hx'!$Q:$Q,'Sales Hx'!$B:$B,Planning!$B3108,'Sales Hx'!$D:$D,Planning!$E3108))</f>
        <v>0</v>
      </c>
      <c r="J3108" s="16">
        <f>IF(COUNTIFS($C:$C,B3108)&gt;1,SUMIFS('Sales Hx'!$S:$S,'Sales Hx'!$B:$B,_xlfn.XLOOKUP(B3108,C:C,B:B),'Sales Hx'!$D:$D,E3108),SUMIFS('Sales Hx'!$S:$S,'Sales Hx'!$B:$B,$B3108,'Sales Hx'!$D:$D,$E3108))</f>
        <v>4.9342105263157895E-2</v>
      </c>
      <c r="K3108" s="16">
        <f t="shared" si="264"/>
        <v>0</v>
      </c>
      <c r="L3108" s="12">
        <f>IF(M3108&lt;&gt;"",M3108,IF(COUNTIFS($C:$C,B3108)&gt;1,SUMIFS('Sales Hx'!V:V,'Sales Hx'!$B:$B,_xlfn.XLOOKUP(B3108,C:C,B:B),'Sales Hx'!$D:$D,$E3108),SUMIFS('Sales Hx'!V:V,'Sales Hx'!$B:$B,$B3108,'Sales Hx'!$D:$D,$E3108)))</f>
        <v>0</v>
      </c>
      <c r="M3108" s="12">
        <v>0</v>
      </c>
      <c r="N3108" s="15">
        <f t="shared" si="266"/>
        <v>4.9342105263157895E-2</v>
      </c>
      <c r="O3108" s="21">
        <f t="shared" si="268"/>
        <v>0</v>
      </c>
      <c r="P3108" s="24">
        <v>8.6999999999999993</v>
      </c>
      <c r="Q3108" s="18">
        <f t="shared" si="267"/>
        <v>0</v>
      </c>
      <c r="R3108" s="2">
        <v>1</v>
      </c>
      <c r="S3108" s="2">
        <v>120</v>
      </c>
      <c r="T3108" s="2" t="s">
        <v>4647</v>
      </c>
      <c r="U3108" s="28">
        <f>IF(G3108=0,"",_xlfn.MINIFS('PO Details'!$I:$I,'PO Details'!$D:$D,Planning!$B3108,'PO Details'!$L:$L,Planning!$E3108))</f>
        <v>45449</v>
      </c>
      <c r="V3108" s="29" t="s">
        <v>4640</v>
      </c>
      <c r="W3108" t="str">
        <f t="shared" si="265"/>
        <v/>
      </c>
      <c r="X3108" s="2">
        <v>120</v>
      </c>
    </row>
    <row r="3109" spans="1:24" x14ac:dyDescent="0.25">
      <c r="A3109" s="11"/>
      <c r="B3109" s="22" t="s">
        <v>1552</v>
      </c>
      <c r="C3109" s="22"/>
      <c r="D3109" s="22" t="s">
        <v>1553</v>
      </c>
      <c r="E3109" s="31" t="s">
        <v>106</v>
      </c>
      <c r="F3109" s="12">
        <f>SUMIFS('Inventory Details'!$H:$H,'Inventory Details'!$B:$B,$B3109,'Inventory Details'!$E:$E,$E3109)</f>
        <v>6</v>
      </c>
      <c r="G3109" s="12">
        <f>SUMIFS('PO Details'!$H:$H,'PO Details'!$D:$D,Planning!$B3109,'PO Details'!$L:$L,$E3109)</f>
        <v>15</v>
      </c>
      <c r="H3109" s="12">
        <f>SUMIFS('SO Details'!$G:$G,'SO Details'!$D:$D,Planning!$B3109,'SO Details'!$K:$K,$E3109)</f>
        <v>1</v>
      </c>
      <c r="I3109" s="20">
        <f>IF(COUNTIFS($C:$C,B3109)&gt;1,SUMIFS('Sales Hx'!$Q:$Q,'Sales Hx'!$B:$B,_xlfn.XLOOKUP(B3109,C:C,B:B),'Sales Hx'!$D:$D,Planning!$E3109),SUMIFS('Sales Hx'!$Q:$Q,'Sales Hx'!$B:$B,Planning!$B3109,'Sales Hx'!$D:$D,Planning!$E3109))</f>
        <v>5.6</v>
      </c>
      <c r="J3109" s="16">
        <f>IF(COUNTIFS($C:$C,B3109)&gt;1,SUMIFS('Sales Hx'!$S:$S,'Sales Hx'!$B:$B,_xlfn.XLOOKUP(B3109,C:C,B:B),'Sales Hx'!$D:$D,E3109),SUMIFS('Sales Hx'!$S:$S,'Sales Hx'!$B:$B,$B3109,'Sales Hx'!$D:$D,$E3109))</f>
        <v>7.5187969924812026E-2</v>
      </c>
      <c r="K3109" s="16">
        <f t="shared" si="264"/>
        <v>3.7500000000000004</v>
      </c>
      <c r="L3109" s="12">
        <f>IF(M3109&lt;&gt;"",M3109,IF(COUNTIFS($C:$C,B3109)&gt;1,SUMIFS('Sales Hx'!V:V,'Sales Hx'!$B:$B,_xlfn.XLOOKUP(B3109,C:C,B:B),'Sales Hx'!$D:$D,$E3109),SUMIFS('Sales Hx'!V:V,'Sales Hx'!$B:$B,$B3109,'Sales Hx'!$D:$D,$E3109)))</f>
        <v>0</v>
      </c>
      <c r="M3109" s="12">
        <v>0</v>
      </c>
      <c r="N3109" s="15">
        <f t="shared" si="266"/>
        <v>7.5187969924812026E-2</v>
      </c>
      <c r="O3109" s="21">
        <f t="shared" si="268"/>
        <v>0</v>
      </c>
      <c r="P3109" s="24">
        <v>8.6999999999999993</v>
      </c>
      <c r="Q3109" s="18">
        <f t="shared" si="267"/>
        <v>0</v>
      </c>
      <c r="R3109" s="2">
        <v>1</v>
      </c>
      <c r="S3109" s="2">
        <v>120</v>
      </c>
      <c r="T3109" s="2" t="s">
        <v>4647</v>
      </c>
      <c r="U3109" s="28">
        <f>IF(G3109=0,"",_xlfn.MINIFS('PO Details'!$I:$I,'PO Details'!$D:$D,Planning!$B3109,'PO Details'!$L:$L,Planning!$E3109))</f>
        <v>45449</v>
      </c>
      <c r="V3109" s="29" t="s">
        <v>4640</v>
      </c>
      <c r="W3109" t="str">
        <f t="shared" si="265"/>
        <v/>
      </c>
      <c r="X3109" s="2">
        <v>120</v>
      </c>
    </row>
    <row r="3110" spans="1:24" x14ac:dyDescent="0.25">
      <c r="A3110" s="11"/>
      <c r="B3110" s="22" t="s">
        <v>1552</v>
      </c>
      <c r="C3110" s="22"/>
      <c r="D3110" s="22" t="s">
        <v>1553</v>
      </c>
      <c r="E3110" s="31" t="s">
        <v>113</v>
      </c>
      <c r="F3110" s="12">
        <f>SUMIFS('Inventory Details'!$H:$H,'Inventory Details'!$B:$B,$B3110,'Inventory Details'!$E:$E,$E3110)</f>
        <v>0</v>
      </c>
      <c r="G3110" s="12">
        <f>SUMIFS('PO Details'!$H:$H,'PO Details'!$D:$D,Planning!$B3110,'PO Details'!$L:$L,$E3110)</f>
        <v>25</v>
      </c>
      <c r="H3110" s="12">
        <f>SUMIFS('SO Details'!$G:$G,'SO Details'!$D:$D,Planning!$B3110,'SO Details'!$K:$K,$E3110)</f>
        <v>0</v>
      </c>
      <c r="I3110" s="20">
        <f>IF(COUNTIFS($C:$C,B3110)&gt;1,SUMIFS('Sales Hx'!$Q:$Q,'Sales Hx'!$B:$B,_xlfn.XLOOKUP(B3110,C:C,B:B),'Sales Hx'!$D:$D,Planning!$E3110),SUMIFS('Sales Hx'!$Q:$Q,'Sales Hx'!$B:$B,Planning!$B3110,'Sales Hx'!$D:$D,Planning!$E3110))</f>
        <v>1.4</v>
      </c>
      <c r="J3110" s="16">
        <f>IF(COUNTIFS($C:$C,B3110)&gt;1,SUMIFS('Sales Hx'!$S:$S,'Sales Hx'!$B:$B,_xlfn.XLOOKUP(B3110,C:C,B:B),'Sales Hx'!$D:$D,E3110),SUMIFS('Sales Hx'!$S:$S,'Sales Hx'!$B:$B,$B3110,'Sales Hx'!$D:$D,$E3110))</f>
        <v>7.1052631578947381E-2</v>
      </c>
      <c r="K3110" s="16">
        <f t="shared" si="264"/>
        <v>17.857142857142858</v>
      </c>
      <c r="L3110" s="12">
        <f>IF(M3110&lt;&gt;"",M3110,IF(COUNTIFS($C:$C,B3110)&gt;1,SUMIFS('Sales Hx'!V:V,'Sales Hx'!$B:$B,_xlfn.XLOOKUP(B3110,C:C,B:B),'Sales Hx'!$D:$D,$E3110),SUMIFS('Sales Hx'!V:V,'Sales Hx'!$B:$B,$B3110,'Sales Hx'!$D:$D,$E3110)))</f>
        <v>0</v>
      </c>
      <c r="M3110" s="12">
        <v>0</v>
      </c>
      <c r="N3110" s="15">
        <f t="shared" si="266"/>
        <v>7.1052631578947381E-2</v>
      </c>
      <c r="O3110" s="21">
        <f t="shared" si="268"/>
        <v>0</v>
      </c>
      <c r="P3110" s="24">
        <v>8.6999999999999993</v>
      </c>
      <c r="Q3110" s="18">
        <f t="shared" si="267"/>
        <v>0</v>
      </c>
      <c r="R3110" s="2">
        <v>1</v>
      </c>
      <c r="S3110" s="2">
        <v>120</v>
      </c>
      <c r="T3110" s="2" t="s">
        <v>4647</v>
      </c>
      <c r="U3110" s="28">
        <f>IF(G3110=0,"",_xlfn.MINIFS('PO Details'!$I:$I,'PO Details'!$D:$D,Planning!$B3110,'PO Details'!$L:$L,Planning!$E3110))</f>
        <v>45449</v>
      </c>
      <c r="V3110" s="29" t="s">
        <v>4640</v>
      </c>
      <c r="W3110" t="str">
        <f t="shared" si="265"/>
        <v>Max</v>
      </c>
      <c r="X3110" s="2">
        <v>120</v>
      </c>
    </row>
    <row r="3111" spans="1:24" x14ac:dyDescent="0.25">
      <c r="A3111" s="11"/>
      <c r="B3111" s="22" t="s">
        <v>1552</v>
      </c>
      <c r="C3111" s="22"/>
      <c r="D3111" s="22" t="s">
        <v>1553</v>
      </c>
      <c r="E3111" s="31" t="s">
        <v>4746</v>
      </c>
      <c r="F3111" s="12">
        <f>SUMIFS('Inventory Details'!$H:$H,'Inventory Details'!$B:$B,$B3111,'Inventory Details'!$E:$E,$E3111)</f>
        <v>0</v>
      </c>
      <c r="G3111" s="12">
        <f>SUMIFS('PO Details'!$H:$H,'PO Details'!$D:$D,Planning!$B3111,'PO Details'!$L:$L,$E3111)</f>
        <v>40</v>
      </c>
      <c r="H3111" s="12">
        <f>SUMIFS('SO Details'!$G:$G,'SO Details'!$D:$D,Planning!$B3111,'SO Details'!$K:$K,$E3111)</f>
        <v>1</v>
      </c>
      <c r="I3111" s="20">
        <f>IF(COUNTIFS($C:$C,B3111)&gt;1,SUMIFS('Sales Hx'!$Q:$Q,'Sales Hx'!$B:$B,_xlfn.XLOOKUP(B3111,C:C,B:B),'Sales Hx'!$D:$D,Planning!$E3111),SUMIFS('Sales Hx'!$Q:$Q,'Sales Hx'!$B:$B,Planning!$B3111,'Sales Hx'!$D:$D,Planning!$E3111))</f>
        <v>7</v>
      </c>
      <c r="J3111" s="16">
        <f>IF(COUNTIFS($C:$C,B3111)&gt;1,SUMIFS('Sales Hx'!$S:$S,'Sales Hx'!$B:$B,_xlfn.XLOOKUP(B3111,C:C,B:B),'Sales Hx'!$D:$D,E3111),SUMIFS('Sales Hx'!$S:$S,'Sales Hx'!$B:$B,$B3111,'Sales Hx'!$D:$D,$E3111))</f>
        <v>0.10279605263157895</v>
      </c>
      <c r="K3111" s="16">
        <f t="shared" si="264"/>
        <v>5.7142857142857144</v>
      </c>
      <c r="L3111" s="12">
        <f>IF(M3111&lt;&gt;"",M3111,IF(COUNTIFS($C:$C,B3111)&gt;1,SUMIFS('Sales Hx'!V:V,'Sales Hx'!$B:$B,_xlfn.XLOOKUP(B3111,C:C,B:B),'Sales Hx'!$D:$D,$E3111),SUMIFS('Sales Hx'!V:V,'Sales Hx'!$B:$B,$B3111,'Sales Hx'!$D:$D,$E3111)))</f>
        <v>0</v>
      </c>
      <c r="M3111" s="12">
        <v>0</v>
      </c>
      <c r="N3111" s="15">
        <f t="shared" si="266"/>
        <v>0.10279605263157895</v>
      </c>
      <c r="O3111" s="21">
        <f t="shared" si="268"/>
        <v>0</v>
      </c>
      <c r="P3111" s="24">
        <v>8.6999999999999993</v>
      </c>
      <c r="Q3111" s="18">
        <f t="shared" si="267"/>
        <v>0</v>
      </c>
      <c r="R3111" s="2">
        <v>1</v>
      </c>
      <c r="S3111" s="2">
        <v>120</v>
      </c>
      <c r="T3111" s="2" t="s">
        <v>4647</v>
      </c>
      <c r="U3111" s="28">
        <f>IF(G3111=0,"",_xlfn.MINIFS('PO Details'!$I:$I,'PO Details'!$D:$D,Planning!$B3111,'PO Details'!$L:$L,Planning!$E3111))</f>
        <v>45449</v>
      </c>
      <c r="V3111" s="29" t="s">
        <v>4640</v>
      </c>
      <c r="W3111" t="str">
        <f t="shared" si="265"/>
        <v/>
      </c>
      <c r="X3111" s="2">
        <v>120</v>
      </c>
    </row>
    <row r="3112" spans="1:24" x14ac:dyDescent="0.25">
      <c r="A3112" s="11"/>
      <c r="B3112" s="22" t="s">
        <v>1554</v>
      </c>
      <c r="C3112" s="22"/>
      <c r="D3112" s="22" t="s">
        <v>1555</v>
      </c>
      <c r="E3112" s="31" t="s">
        <v>109</v>
      </c>
      <c r="F3112" s="12">
        <f>SUMIFS('Inventory Details'!$H:$H,'Inventory Details'!$B:$B,$B3112,'Inventory Details'!$E:$E,$E3112)</f>
        <v>6</v>
      </c>
      <c r="G3112" s="12">
        <f>SUMIFS('PO Details'!$H:$H,'PO Details'!$D:$D,Planning!$B3112,'PO Details'!$L:$L,$E3112)</f>
        <v>10</v>
      </c>
      <c r="H3112" s="12">
        <f>SUMIFS('SO Details'!$G:$G,'SO Details'!$D:$D,Planning!$B3112,'SO Details'!$K:$K,$E3112)</f>
        <v>0</v>
      </c>
      <c r="I3112" s="20">
        <f>IF(COUNTIFS($C:$C,B3112)&gt;1,SUMIFS('Sales Hx'!$Q:$Q,'Sales Hx'!$B:$B,_xlfn.XLOOKUP(B3112,C:C,B:B),'Sales Hx'!$D:$D,Planning!$E3112),SUMIFS('Sales Hx'!$Q:$Q,'Sales Hx'!$B:$B,Planning!$B3112,'Sales Hx'!$D:$D,Planning!$E3112))</f>
        <v>1.4</v>
      </c>
      <c r="J3112" s="16">
        <f>IF(COUNTIFS($C:$C,B3112)&gt;1,SUMIFS('Sales Hx'!$S:$S,'Sales Hx'!$B:$B,_xlfn.XLOOKUP(B3112,C:C,B:B),'Sales Hx'!$D:$D,E3112),SUMIFS('Sales Hx'!$S:$S,'Sales Hx'!$B:$B,$B3112,'Sales Hx'!$D:$D,$E3112))</f>
        <v>4.6052631578947366E-2</v>
      </c>
      <c r="K3112" s="16">
        <f t="shared" si="264"/>
        <v>11.428571428571429</v>
      </c>
      <c r="L3112" s="12">
        <f>IF(M3112&lt;&gt;"",M3112,IF(COUNTIFS($C:$C,B3112)&gt;1,SUMIFS('Sales Hx'!V:V,'Sales Hx'!$B:$B,_xlfn.XLOOKUP(B3112,C:C,B:B),'Sales Hx'!$D:$D,$E3112),SUMIFS('Sales Hx'!V:V,'Sales Hx'!$B:$B,$B3112,'Sales Hx'!$D:$D,$E3112)))</f>
        <v>0</v>
      </c>
      <c r="M3112" s="12">
        <v>0</v>
      </c>
      <c r="N3112" s="15">
        <f t="shared" si="266"/>
        <v>4.6052631578947366E-2</v>
      </c>
      <c r="O3112" s="21">
        <f t="shared" si="268"/>
        <v>0</v>
      </c>
      <c r="P3112" s="24">
        <v>8.6999999999999993</v>
      </c>
      <c r="Q3112" s="18">
        <f t="shared" si="267"/>
        <v>0</v>
      </c>
      <c r="R3112" s="2">
        <v>1</v>
      </c>
      <c r="S3112" s="2">
        <v>120</v>
      </c>
      <c r="T3112" s="2" t="s">
        <v>4647</v>
      </c>
      <c r="U3112" s="28">
        <f>IF(G3112=0,"",_xlfn.MINIFS('PO Details'!$I:$I,'PO Details'!$D:$D,Planning!$B3112,'PO Details'!$L:$L,Planning!$E3112))</f>
        <v>45449</v>
      </c>
      <c r="V3112" s="29" t="s">
        <v>4640</v>
      </c>
      <c r="W3112" t="str">
        <f t="shared" si="265"/>
        <v/>
      </c>
      <c r="X3112" s="2">
        <v>120</v>
      </c>
    </row>
    <row r="3113" spans="1:24" x14ac:dyDescent="0.25">
      <c r="A3113" s="11"/>
      <c r="B3113" s="22" t="s">
        <v>1554</v>
      </c>
      <c r="C3113" s="22"/>
      <c r="D3113" s="22" t="s">
        <v>1555</v>
      </c>
      <c r="E3113" s="31" t="s">
        <v>106</v>
      </c>
      <c r="F3113" s="12">
        <f>SUMIFS('Inventory Details'!$H:$H,'Inventory Details'!$B:$B,$B3113,'Inventory Details'!$E:$E,$E3113)</f>
        <v>3</v>
      </c>
      <c r="G3113" s="12">
        <f>SUMIFS('PO Details'!$H:$H,'PO Details'!$D:$D,Planning!$B3113,'PO Details'!$L:$L,$E3113)</f>
        <v>10</v>
      </c>
      <c r="H3113" s="12">
        <f>SUMIFS('SO Details'!$G:$G,'SO Details'!$D:$D,Planning!$B3113,'SO Details'!$K:$K,$E3113)</f>
        <v>0</v>
      </c>
      <c r="I3113" s="20">
        <f>IF(COUNTIFS($C:$C,B3113)&gt;1,SUMIFS('Sales Hx'!$Q:$Q,'Sales Hx'!$B:$B,_xlfn.XLOOKUP(B3113,C:C,B:B),'Sales Hx'!$D:$D,Planning!$E3113),SUMIFS('Sales Hx'!$Q:$Q,'Sales Hx'!$B:$B,Planning!$B3113,'Sales Hx'!$D:$D,Planning!$E3113))</f>
        <v>0</v>
      </c>
      <c r="J3113" s="16">
        <f>IF(COUNTIFS($C:$C,B3113)&gt;1,SUMIFS('Sales Hx'!$S:$S,'Sales Hx'!$B:$B,_xlfn.XLOOKUP(B3113,C:C,B:B),'Sales Hx'!$D:$D,E3113),SUMIFS('Sales Hx'!$S:$S,'Sales Hx'!$B:$B,$B3113,'Sales Hx'!$D:$D,$E3113))</f>
        <v>3.2894736842105261E-2</v>
      </c>
      <c r="K3113" s="16">
        <f t="shared" si="264"/>
        <v>0</v>
      </c>
      <c r="L3113" s="12">
        <f>IF(M3113&lt;&gt;"",M3113,IF(COUNTIFS($C:$C,B3113)&gt;1,SUMIFS('Sales Hx'!V:V,'Sales Hx'!$B:$B,_xlfn.XLOOKUP(B3113,C:C,B:B),'Sales Hx'!$D:$D,$E3113),SUMIFS('Sales Hx'!V:V,'Sales Hx'!$B:$B,$B3113,'Sales Hx'!$D:$D,$E3113)))</f>
        <v>0</v>
      </c>
      <c r="M3113" s="12">
        <v>0</v>
      </c>
      <c r="N3113" s="15">
        <f t="shared" si="266"/>
        <v>3.2894736842105261E-2</v>
      </c>
      <c r="O3113" s="21">
        <f t="shared" si="268"/>
        <v>0</v>
      </c>
      <c r="P3113" s="24">
        <v>8.6999999999999993</v>
      </c>
      <c r="Q3113" s="18">
        <f t="shared" si="267"/>
        <v>0</v>
      </c>
      <c r="R3113" s="2">
        <v>1</v>
      </c>
      <c r="S3113" s="2">
        <v>120</v>
      </c>
      <c r="T3113" s="2" t="s">
        <v>4647</v>
      </c>
      <c r="U3113" s="28">
        <f>IF(G3113=0,"",_xlfn.MINIFS('PO Details'!$I:$I,'PO Details'!$D:$D,Planning!$B3113,'PO Details'!$L:$L,Planning!$E3113))</f>
        <v>45449</v>
      </c>
      <c r="V3113" s="29" t="s">
        <v>4640</v>
      </c>
      <c r="W3113" t="str">
        <f t="shared" si="265"/>
        <v/>
      </c>
      <c r="X3113" s="2">
        <v>120</v>
      </c>
    </row>
    <row r="3114" spans="1:24" x14ac:dyDescent="0.25">
      <c r="A3114" s="11"/>
      <c r="B3114" s="22" t="s">
        <v>1554</v>
      </c>
      <c r="C3114" s="22"/>
      <c r="D3114" s="22" t="s">
        <v>1555</v>
      </c>
      <c r="E3114" s="31" t="s">
        <v>113</v>
      </c>
      <c r="F3114" s="12">
        <f>SUMIFS('Inventory Details'!$H:$H,'Inventory Details'!$B:$B,$B3114,'Inventory Details'!$E:$E,$E3114)</f>
        <v>3</v>
      </c>
      <c r="G3114" s="12">
        <f>SUMIFS('PO Details'!$H:$H,'PO Details'!$D:$D,Planning!$B3114,'PO Details'!$L:$L,$E3114)</f>
        <v>20</v>
      </c>
      <c r="H3114" s="12">
        <f>SUMIFS('SO Details'!$G:$G,'SO Details'!$D:$D,Planning!$B3114,'SO Details'!$K:$K,$E3114)</f>
        <v>0</v>
      </c>
      <c r="I3114" s="20">
        <f>IF(COUNTIFS($C:$C,B3114)&gt;1,SUMIFS('Sales Hx'!$Q:$Q,'Sales Hx'!$B:$B,_xlfn.XLOOKUP(B3114,C:C,B:B),'Sales Hx'!$D:$D,Planning!$E3114),SUMIFS('Sales Hx'!$Q:$Q,'Sales Hx'!$B:$B,Planning!$B3114,'Sales Hx'!$D:$D,Planning!$E3114))</f>
        <v>1.4</v>
      </c>
      <c r="J3114" s="16">
        <f>IF(COUNTIFS($C:$C,B3114)&gt;1,SUMIFS('Sales Hx'!$S:$S,'Sales Hx'!$B:$B,_xlfn.XLOOKUP(B3114,C:C,B:B),'Sales Hx'!$D:$D,E3114),SUMIFS('Sales Hx'!$S:$S,'Sales Hx'!$B:$B,$B3114,'Sales Hx'!$D:$D,$E3114))</f>
        <v>5.2631578947368418E-2</v>
      </c>
      <c r="K3114" s="16">
        <f t="shared" si="264"/>
        <v>16.428571428571431</v>
      </c>
      <c r="L3114" s="12">
        <f>IF(M3114&lt;&gt;"",M3114,IF(COUNTIFS($C:$C,B3114)&gt;1,SUMIFS('Sales Hx'!V:V,'Sales Hx'!$B:$B,_xlfn.XLOOKUP(B3114,C:C,B:B),'Sales Hx'!$D:$D,$E3114),SUMIFS('Sales Hx'!V:V,'Sales Hx'!$B:$B,$B3114,'Sales Hx'!$D:$D,$E3114)))</f>
        <v>0</v>
      </c>
      <c r="M3114" s="12">
        <v>0</v>
      </c>
      <c r="N3114" s="15">
        <f t="shared" si="266"/>
        <v>5.2631578947368418E-2</v>
      </c>
      <c r="O3114" s="21">
        <f t="shared" si="268"/>
        <v>0</v>
      </c>
      <c r="P3114" s="24">
        <v>8.6999999999999993</v>
      </c>
      <c r="Q3114" s="18">
        <f t="shared" si="267"/>
        <v>0</v>
      </c>
      <c r="R3114" s="2">
        <v>1</v>
      </c>
      <c r="S3114" s="2">
        <v>120</v>
      </c>
      <c r="T3114" s="2" t="s">
        <v>4647</v>
      </c>
      <c r="U3114" s="28">
        <f>IF(G3114=0,"",_xlfn.MINIFS('PO Details'!$I:$I,'PO Details'!$D:$D,Planning!$B3114,'PO Details'!$L:$L,Planning!$E3114))</f>
        <v>45449</v>
      </c>
      <c r="V3114" s="29" t="s">
        <v>4640</v>
      </c>
      <c r="W3114" t="str">
        <f t="shared" si="265"/>
        <v>Max</v>
      </c>
      <c r="X3114" s="2">
        <v>120</v>
      </c>
    </row>
    <row r="3115" spans="1:24" x14ac:dyDescent="0.25">
      <c r="A3115" s="11"/>
      <c r="B3115" s="22" t="s">
        <v>1554</v>
      </c>
      <c r="C3115" s="22"/>
      <c r="D3115" s="22" t="s">
        <v>1555</v>
      </c>
      <c r="E3115" s="31" t="s">
        <v>4746</v>
      </c>
      <c r="F3115" s="12">
        <f>SUMIFS('Inventory Details'!$H:$H,'Inventory Details'!$B:$B,$B3115,'Inventory Details'!$E:$E,$E3115)</f>
        <v>0</v>
      </c>
      <c r="G3115" s="12">
        <f>SUMIFS('PO Details'!$H:$H,'PO Details'!$D:$D,Planning!$B3115,'PO Details'!$L:$L,$E3115)</f>
        <v>38</v>
      </c>
      <c r="H3115" s="12">
        <f>SUMIFS('SO Details'!$G:$G,'SO Details'!$D:$D,Planning!$B3115,'SO Details'!$K:$K,$E3115)</f>
        <v>0</v>
      </c>
      <c r="I3115" s="20">
        <f>IF(COUNTIFS($C:$C,B3115)&gt;1,SUMIFS('Sales Hx'!$Q:$Q,'Sales Hx'!$B:$B,_xlfn.XLOOKUP(B3115,C:C,B:B),'Sales Hx'!$D:$D,Planning!$E3115),SUMIFS('Sales Hx'!$Q:$Q,'Sales Hx'!$B:$B,Planning!$B3115,'Sales Hx'!$D:$D,Planning!$E3115))</f>
        <v>0</v>
      </c>
      <c r="J3115" s="16">
        <f>IF(COUNTIFS($C:$C,B3115)&gt;1,SUMIFS('Sales Hx'!$S:$S,'Sales Hx'!$B:$B,_xlfn.XLOOKUP(B3115,C:C,B:B),'Sales Hx'!$D:$D,E3115),SUMIFS('Sales Hx'!$S:$S,'Sales Hx'!$B:$B,$B3115,'Sales Hx'!$D:$D,$E3115))</f>
        <v>3.2894736842105261E-2</v>
      </c>
      <c r="K3115" s="16">
        <f t="shared" si="264"/>
        <v>0</v>
      </c>
      <c r="L3115" s="12">
        <f>IF(M3115&lt;&gt;"",M3115,IF(COUNTIFS($C:$C,B3115)&gt;1,SUMIFS('Sales Hx'!V:V,'Sales Hx'!$B:$B,_xlfn.XLOOKUP(B3115,C:C,B:B),'Sales Hx'!$D:$D,$E3115),SUMIFS('Sales Hx'!V:V,'Sales Hx'!$B:$B,$B3115,'Sales Hx'!$D:$D,$E3115)))</f>
        <v>0</v>
      </c>
      <c r="M3115" s="12">
        <v>0</v>
      </c>
      <c r="N3115" s="15">
        <f t="shared" si="266"/>
        <v>3.2894736842105261E-2</v>
      </c>
      <c r="O3115" s="21">
        <f t="shared" si="268"/>
        <v>0</v>
      </c>
      <c r="P3115" s="24">
        <v>8.6999999999999993</v>
      </c>
      <c r="Q3115" s="18">
        <f t="shared" si="267"/>
        <v>0</v>
      </c>
      <c r="R3115" s="2">
        <v>1</v>
      </c>
      <c r="S3115" s="2">
        <v>120</v>
      </c>
      <c r="T3115" s="2" t="s">
        <v>4647</v>
      </c>
      <c r="U3115" s="28">
        <f>IF(G3115=0,"",_xlfn.MINIFS('PO Details'!$I:$I,'PO Details'!$D:$D,Planning!$B3115,'PO Details'!$L:$L,Planning!$E3115))</f>
        <v>45407</v>
      </c>
      <c r="V3115" s="29" t="s">
        <v>4640</v>
      </c>
      <c r="W3115" t="str">
        <f t="shared" si="265"/>
        <v/>
      </c>
      <c r="X3115" s="2">
        <v>120</v>
      </c>
    </row>
    <row r="3116" spans="1:24" x14ac:dyDescent="0.25">
      <c r="A3116" s="11"/>
      <c r="B3116" s="22" t="s">
        <v>1556</v>
      </c>
      <c r="C3116" s="22"/>
      <c r="D3116" s="22" t="s">
        <v>1557</v>
      </c>
      <c r="E3116" s="31" t="s">
        <v>109</v>
      </c>
      <c r="F3116" s="12">
        <f>SUMIFS('Inventory Details'!$H:$H,'Inventory Details'!$B:$B,$B3116,'Inventory Details'!$E:$E,$E3116)</f>
        <v>6</v>
      </c>
      <c r="G3116" s="12">
        <f>SUMIFS('PO Details'!$H:$H,'PO Details'!$D:$D,Planning!$B3116,'PO Details'!$L:$L,$E3116)</f>
        <v>15</v>
      </c>
      <c r="H3116" s="12">
        <f>SUMIFS('SO Details'!$G:$G,'SO Details'!$D:$D,Planning!$B3116,'SO Details'!$K:$K,$E3116)</f>
        <v>0</v>
      </c>
      <c r="I3116" s="20">
        <f>IF(COUNTIFS($C:$C,B3116)&gt;1,SUMIFS('Sales Hx'!$Q:$Q,'Sales Hx'!$B:$B,_xlfn.XLOOKUP(B3116,C:C,B:B),'Sales Hx'!$D:$D,Planning!$E3116),SUMIFS('Sales Hx'!$Q:$Q,'Sales Hx'!$B:$B,Planning!$B3116,'Sales Hx'!$D:$D,Planning!$E3116))</f>
        <v>1.4</v>
      </c>
      <c r="J3116" s="16">
        <f>IF(COUNTIFS($C:$C,B3116)&gt;1,SUMIFS('Sales Hx'!$S:$S,'Sales Hx'!$B:$B,_xlfn.XLOOKUP(B3116,C:C,B:B),'Sales Hx'!$D:$D,E3116),SUMIFS('Sales Hx'!$S:$S,'Sales Hx'!$B:$B,$B3116,'Sales Hx'!$D:$D,$E3116))</f>
        <v>4.6052631578947366E-2</v>
      </c>
      <c r="K3116" s="16">
        <f t="shared" ref="K3116:K3179" si="269">IFERROR((F3116+G3116)/I3116,0)</f>
        <v>15.000000000000002</v>
      </c>
      <c r="L3116" s="12">
        <f>IF(M3116&lt;&gt;"",M3116,IF(COUNTIFS($C:$C,B3116)&gt;1,SUMIFS('Sales Hx'!V:V,'Sales Hx'!$B:$B,_xlfn.XLOOKUP(B3116,C:C,B:B),'Sales Hx'!$D:$D,$E3116),SUMIFS('Sales Hx'!V:V,'Sales Hx'!$B:$B,$B3116,'Sales Hx'!$D:$D,$E3116)))</f>
        <v>0</v>
      </c>
      <c r="M3116" s="12">
        <v>0</v>
      </c>
      <c r="N3116" s="15">
        <f t="shared" si="266"/>
        <v>4.6052631578947366E-2</v>
      </c>
      <c r="O3116" s="21">
        <f t="shared" si="268"/>
        <v>0</v>
      </c>
      <c r="P3116" s="24">
        <v>8.6999999999999993</v>
      </c>
      <c r="Q3116" s="18">
        <f t="shared" si="267"/>
        <v>0</v>
      </c>
      <c r="R3116" s="2">
        <v>1</v>
      </c>
      <c r="S3116" s="2">
        <v>120</v>
      </c>
      <c r="T3116" s="2" t="s">
        <v>4647</v>
      </c>
      <c r="U3116" s="28">
        <f>IF(G3116=0,"",_xlfn.MINIFS('PO Details'!$I:$I,'PO Details'!$D:$D,Planning!$B3116,'PO Details'!$L:$L,Planning!$E3116))</f>
        <v>45449</v>
      </c>
      <c r="V3116" s="29" t="s">
        <v>4640</v>
      </c>
      <c r="W3116" t="str">
        <f t="shared" si="265"/>
        <v/>
      </c>
      <c r="X3116" s="2">
        <v>120</v>
      </c>
    </row>
    <row r="3117" spans="1:24" x14ac:dyDescent="0.25">
      <c r="A3117" s="11"/>
      <c r="B3117" s="22" t="s">
        <v>1556</v>
      </c>
      <c r="C3117" s="22"/>
      <c r="D3117" s="22" t="s">
        <v>1557</v>
      </c>
      <c r="E3117" s="31" t="s">
        <v>106</v>
      </c>
      <c r="F3117" s="12">
        <f>SUMIFS('Inventory Details'!$H:$H,'Inventory Details'!$B:$B,$B3117,'Inventory Details'!$E:$E,$E3117)</f>
        <v>13</v>
      </c>
      <c r="G3117" s="12">
        <f>SUMIFS('PO Details'!$H:$H,'PO Details'!$D:$D,Planning!$B3117,'PO Details'!$L:$L,$E3117)</f>
        <v>20</v>
      </c>
      <c r="H3117" s="12">
        <f>SUMIFS('SO Details'!$G:$G,'SO Details'!$D:$D,Planning!$B3117,'SO Details'!$K:$K,$E3117)</f>
        <v>0</v>
      </c>
      <c r="I3117" s="20">
        <f>IF(COUNTIFS($C:$C,B3117)&gt;1,SUMIFS('Sales Hx'!$Q:$Q,'Sales Hx'!$B:$B,_xlfn.XLOOKUP(B3117,C:C,B:B),'Sales Hx'!$D:$D,Planning!$E3117),SUMIFS('Sales Hx'!$Q:$Q,'Sales Hx'!$B:$B,Planning!$B3117,'Sales Hx'!$D:$D,Planning!$E3117))</f>
        <v>1.4</v>
      </c>
      <c r="J3117" s="16">
        <f>IF(COUNTIFS($C:$C,B3117)&gt;1,SUMIFS('Sales Hx'!$S:$S,'Sales Hx'!$B:$B,_xlfn.XLOOKUP(B3117,C:C,B:B),'Sales Hx'!$D:$D,E3117),SUMIFS('Sales Hx'!$S:$S,'Sales Hx'!$B:$B,$B3117,'Sales Hx'!$D:$D,$E3117))</f>
        <v>7.3684210526315783E-2</v>
      </c>
      <c r="K3117" s="16">
        <f t="shared" si="269"/>
        <v>23.571428571428573</v>
      </c>
      <c r="L3117" s="12">
        <f>IF(M3117&lt;&gt;"",M3117,IF(COUNTIFS($C:$C,B3117)&gt;1,SUMIFS('Sales Hx'!V:V,'Sales Hx'!$B:$B,_xlfn.XLOOKUP(B3117,C:C,B:B),'Sales Hx'!$D:$D,$E3117),SUMIFS('Sales Hx'!V:V,'Sales Hx'!$B:$B,$B3117,'Sales Hx'!$D:$D,$E3117)))</f>
        <v>0</v>
      </c>
      <c r="M3117" s="12">
        <v>0</v>
      </c>
      <c r="N3117" s="15">
        <f t="shared" si="266"/>
        <v>7.3684210526315783E-2</v>
      </c>
      <c r="O3117" s="21">
        <f t="shared" si="268"/>
        <v>0</v>
      </c>
      <c r="P3117" s="24">
        <v>8.6999999999999993</v>
      </c>
      <c r="Q3117" s="18">
        <f t="shared" si="267"/>
        <v>0</v>
      </c>
      <c r="R3117" s="2">
        <v>1</v>
      </c>
      <c r="S3117" s="2">
        <v>120</v>
      </c>
      <c r="T3117" s="2" t="s">
        <v>4647</v>
      </c>
      <c r="U3117" s="28">
        <f>IF(G3117=0,"",_xlfn.MINIFS('PO Details'!$I:$I,'PO Details'!$D:$D,Planning!$B3117,'PO Details'!$L:$L,Planning!$E3117))</f>
        <v>45449</v>
      </c>
      <c r="V3117" s="29" t="s">
        <v>4640</v>
      </c>
      <c r="W3117" t="str">
        <f t="shared" si="265"/>
        <v>Max</v>
      </c>
      <c r="X3117" s="2">
        <v>120</v>
      </c>
    </row>
    <row r="3118" spans="1:24" x14ac:dyDescent="0.25">
      <c r="A3118" s="11"/>
      <c r="B3118" s="22" t="s">
        <v>1556</v>
      </c>
      <c r="C3118" s="22"/>
      <c r="D3118" s="22" t="s">
        <v>1557</v>
      </c>
      <c r="E3118" s="31" t="s">
        <v>113</v>
      </c>
      <c r="F3118" s="12">
        <f>SUMIFS('Inventory Details'!$H:$H,'Inventory Details'!$B:$B,$B3118,'Inventory Details'!$E:$E,$E3118)</f>
        <v>0</v>
      </c>
      <c r="G3118" s="12">
        <f>SUMIFS('PO Details'!$H:$H,'PO Details'!$D:$D,Planning!$B3118,'PO Details'!$L:$L,$E3118)</f>
        <v>30</v>
      </c>
      <c r="H3118" s="12">
        <f>SUMIFS('SO Details'!$G:$G,'SO Details'!$D:$D,Planning!$B3118,'SO Details'!$K:$K,$E3118)</f>
        <v>1</v>
      </c>
      <c r="I3118" s="20">
        <f>IF(COUNTIFS($C:$C,B3118)&gt;1,SUMIFS('Sales Hx'!$Q:$Q,'Sales Hx'!$B:$B,_xlfn.XLOOKUP(B3118,C:C,B:B),'Sales Hx'!$D:$D,Planning!$E3118),SUMIFS('Sales Hx'!$Q:$Q,'Sales Hx'!$B:$B,Planning!$B3118,'Sales Hx'!$D:$D,Planning!$E3118))</f>
        <v>0</v>
      </c>
      <c r="J3118" s="16">
        <f>IF(COUNTIFS($C:$C,B3118)&gt;1,SUMIFS('Sales Hx'!$S:$S,'Sales Hx'!$B:$B,_xlfn.XLOOKUP(B3118,C:C,B:B),'Sales Hx'!$D:$D,E3118),SUMIFS('Sales Hx'!$S:$S,'Sales Hx'!$B:$B,$B3118,'Sales Hx'!$D:$D,$E3118))</f>
        <v>8.5526315789473686E-2</v>
      </c>
      <c r="K3118" s="16">
        <f t="shared" si="269"/>
        <v>0</v>
      </c>
      <c r="L3118" s="12">
        <f>IF(M3118&lt;&gt;"",M3118,IF(COUNTIFS($C:$C,B3118)&gt;1,SUMIFS('Sales Hx'!V:V,'Sales Hx'!$B:$B,_xlfn.XLOOKUP(B3118,C:C,B:B),'Sales Hx'!$D:$D,$E3118),SUMIFS('Sales Hx'!V:V,'Sales Hx'!$B:$B,$B3118,'Sales Hx'!$D:$D,$E3118)))</f>
        <v>0</v>
      </c>
      <c r="M3118" s="12">
        <v>0</v>
      </c>
      <c r="N3118" s="15">
        <f t="shared" si="266"/>
        <v>8.5526315789473686E-2</v>
      </c>
      <c r="O3118" s="21">
        <f t="shared" si="268"/>
        <v>0</v>
      </c>
      <c r="P3118" s="24">
        <v>8.6999999999999993</v>
      </c>
      <c r="Q3118" s="18">
        <f t="shared" si="267"/>
        <v>0</v>
      </c>
      <c r="R3118" s="2">
        <v>1</v>
      </c>
      <c r="S3118" s="2">
        <v>120</v>
      </c>
      <c r="T3118" s="2" t="s">
        <v>4647</v>
      </c>
      <c r="U3118" s="28">
        <f>IF(G3118=0,"",_xlfn.MINIFS('PO Details'!$I:$I,'PO Details'!$D:$D,Planning!$B3118,'PO Details'!$L:$L,Planning!$E3118))</f>
        <v>45449</v>
      </c>
      <c r="V3118" s="29" t="s">
        <v>4640</v>
      </c>
      <c r="W3118" t="str">
        <f t="shared" si="265"/>
        <v/>
      </c>
      <c r="X3118" s="2">
        <v>120</v>
      </c>
    </row>
    <row r="3119" spans="1:24" x14ac:dyDescent="0.25">
      <c r="A3119" s="11"/>
      <c r="B3119" s="22" t="s">
        <v>1556</v>
      </c>
      <c r="C3119" s="22"/>
      <c r="D3119" s="22" t="s">
        <v>1557</v>
      </c>
      <c r="E3119" s="31" t="s">
        <v>4746</v>
      </c>
      <c r="F3119" s="12">
        <f>SUMIFS('Inventory Details'!$H:$H,'Inventory Details'!$B:$B,$B3119,'Inventory Details'!$E:$E,$E3119)</f>
        <v>0</v>
      </c>
      <c r="G3119" s="12">
        <f>SUMIFS('PO Details'!$H:$H,'PO Details'!$D:$D,Planning!$B3119,'PO Details'!$L:$L,$E3119)</f>
        <v>40</v>
      </c>
      <c r="H3119" s="12">
        <f>SUMIFS('SO Details'!$G:$G,'SO Details'!$D:$D,Planning!$B3119,'SO Details'!$K:$K,$E3119)</f>
        <v>3</v>
      </c>
      <c r="I3119" s="20">
        <f>IF(COUNTIFS($C:$C,B3119)&gt;1,SUMIFS('Sales Hx'!$Q:$Q,'Sales Hx'!$B:$B,_xlfn.XLOOKUP(B3119,C:C,B:B),'Sales Hx'!$D:$D,Planning!$E3119),SUMIFS('Sales Hx'!$Q:$Q,'Sales Hx'!$B:$B,Planning!$B3119,'Sales Hx'!$D:$D,Planning!$E3119))</f>
        <v>7</v>
      </c>
      <c r="J3119" s="16">
        <f>IF(COUNTIFS($C:$C,B3119)&gt;1,SUMIFS('Sales Hx'!$S:$S,'Sales Hx'!$B:$B,_xlfn.XLOOKUP(B3119,C:C,B:B),'Sales Hx'!$D:$D,E3119),SUMIFS('Sales Hx'!$S:$S,'Sales Hx'!$B:$B,$B3119,'Sales Hx'!$D:$D,$E3119))</f>
        <v>8.6622807017543865E-2</v>
      </c>
      <c r="K3119" s="16">
        <f t="shared" si="269"/>
        <v>5.7142857142857144</v>
      </c>
      <c r="L3119" s="12">
        <f>IF(M3119&lt;&gt;"",M3119,IF(COUNTIFS($C:$C,B3119)&gt;1,SUMIFS('Sales Hx'!V:V,'Sales Hx'!$B:$B,_xlfn.XLOOKUP(B3119,C:C,B:B),'Sales Hx'!$D:$D,$E3119),SUMIFS('Sales Hx'!V:V,'Sales Hx'!$B:$B,$B3119,'Sales Hx'!$D:$D,$E3119)))</f>
        <v>0</v>
      </c>
      <c r="M3119" s="12">
        <v>0</v>
      </c>
      <c r="N3119" s="15">
        <f t="shared" si="266"/>
        <v>8.6622807017543865E-2</v>
      </c>
      <c r="O3119" s="21">
        <f t="shared" si="268"/>
        <v>0</v>
      </c>
      <c r="P3119" s="24">
        <v>8.6999999999999993</v>
      </c>
      <c r="Q3119" s="18">
        <f t="shared" si="267"/>
        <v>0</v>
      </c>
      <c r="R3119" s="2">
        <v>1</v>
      </c>
      <c r="S3119" s="2">
        <v>120</v>
      </c>
      <c r="T3119" s="2" t="s">
        <v>4647</v>
      </c>
      <c r="U3119" s="28">
        <f>IF(G3119=0,"",_xlfn.MINIFS('PO Details'!$I:$I,'PO Details'!$D:$D,Planning!$B3119,'PO Details'!$L:$L,Planning!$E3119))</f>
        <v>45449</v>
      </c>
      <c r="V3119" s="29" t="s">
        <v>4640</v>
      </c>
      <c r="W3119" t="str">
        <f t="shared" si="265"/>
        <v/>
      </c>
      <c r="X3119" s="2">
        <v>120</v>
      </c>
    </row>
    <row r="3120" spans="1:24" x14ac:dyDescent="0.25">
      <c r="A3120" s="11"/>
      <c r="B3120" s="22" t="s">
        <v>1556</v>
      </c>
      <c r="C3120" s="22"/>
      <c r="D3120" s="22" t="s">
        <v>1557</v>
      </c>
      <c r="E3120" s="31" t="s">
        <v>15</v>
      </c>
      <c r="F3120" s="12">
        <f>SUMIFS('Inventory Details'!$H:$H,'Inventory Details'!$B:$B,$B3120,'Inventory Details'!$E:$E,$E3120)</f>
        <v>0</v>
      </c>
      <c r="G3120" s="12">
        <f>SUMIFS('PO Details'!$H:$H,'PO Details'!$D:$D,Planning!$B3120,'PO Details'!$L:$L,$E3120)</f>
        <v>10</v>
      </c>
      <c r="H3120" s="12">
        <f>SUMIFS('SO Details'!$G:$G,'SO Details'!$D:$D,Planning!$B3120,'SO Details'!$K:$K,$E3120)</f>
        <v>0</v>
      </c>
      <c r="I3120" s="20">
        <f>IF(COUNTIFS($C:$C,B3120)&gt;1,SUMIFS('Sales Hx'!$Q:$Q,'Sales Hx'!$B:$B,_xlfn.XLOOKUP(B3120,C:C,B:B),'Sales Hx'!$D:$D,Planning!$E3120),SUMIFS('Sales Hx'!$Q:$Q,'Sales Hx'!$B:$B,Planning!$B3120,'Sales Hx'!$D:$D,Planning!$E3120))</f>
        <v>0</v>
      </c>
      <c r="J3120" s="16">
        <f>IF(COUNTIFS($C:$C,B3120)&gt;1,SUMIFS('Sales Hx'!$S:$S,'Sales Hx'!$B:$B,_xlfn.XLOOKUP(B3120,C:C,B:B),'Sales Hx'!$D:$D,E3120),SUMIFS('Sales Hx'!$S:$S,'Sales Hx'!$B:$B,$B3120,'Sales Hx'!$D:$D,$E3120))</f>
        <v>0</v>
      </c>
      <c r="K3120" s="16">
        <f t="shared" si="269"/>
        <v>0</v>
      </c>
      <c r="L3120" s="12">
        <f>IF(M3120&lt;&gt;"",M3120,IF(COUNTIFS($C:$C,B3120)&gt;1,SUMIFS('Sales Hx'!V:V,'Sales Hx'!$B:$B,_xlfn.XLOOKUP(B3120,C:C,B:B),'Sales Hx'!$D:$D,$E3120),SUMIFS('Sales Hx'!V:V,'Sales Hx'!$B:$B,$B3120,'Sales Hx'!$D:$D,$E3120)))</f>
        <v>0</v>
      </c>
      <c r="M3120" s="12">
        <v>0</v>
      </c>
      <c r="N3120" s="15">
        <f t="shared" si="266"/>
        <v>0</v>
      </c>
      <c r="O3120" s="21">
        <f t="shared" si="268"/>
        <v>0</v>
      </c>
      <c r="P3120" s="24">
        <v>8.6999999999999993</v>
      </c>
      <c r="Q3120" s="18">
        <f t="shared" si="267"/>
        <v>0</v>
      </c>
      <c r="R3120" s="2">
        <v>1</v>
      </c>
      <c r="S3120" s="2">
        <v>120</v>
      </c>
      <c r="T3120" s="2" t="s">
        <v>4647</v>
      </c>
      <c r="U3120" s="28">
        <f>IF(G3120=0,"",_xlfn.MINIFS('PO Details'!$I:$I,'PO Details'!$D:$D,Planning!$B3120,'PO Details'!$L:$L,Planning!$E3120))</f>
        <v>45412</v>
      </c>
      <c r="V3120" s="29" t="s">
        <v>4640</v>
      </c>
      <c r="W3120" t="str">
        <f t="shared" si="265"/>
        <v/>
      </c>
      <c r="X3120" s="2">
        <v>120</v>
      </c>
    </row>
    <row r="3121" spans="1:24" x14ac:dyDescent="0.25">
      <c r="A3121" s="11"/>
      <c r="B3121" s="22" t="s">
        <v>1558</v>
      </c>
      <c r="C3121" s="22"/>
      <c r="D3121" s="22" t="s">
        <v>1559</v>
      </c>
      <c r="E3121" s="31" t="s">
        <v>109</v>
      </c>
      <c r="F3121" s="12">
        <f>SUMIFS('Inventory Details'!$H:$H,'Inventory Details'!$B:$B,$B3121,'Inventory Details'!$E:$E,$E3121)</f>
        <v>0</v>
      </c>
      <c r="G3121" s="12">
        <f>SUMIFS('PO Details'!$H:$H,'PO Details'!$D:$D,Planning!$B3121,'PO Details'!$L:$L,$E3121)</f>
        <v>20</v>
      </c>
      <c r="H3121" s="12">
        <f>SUMIFS('SO Details'!$G:$G,'SO Details'!$D:$D,Planning!$B3121,'SO Details'!$K:$K,$E3121)</f>
        <v>0</v>
      </c>
      <c r="I3121" s="20">
        <f>IF(COUNTIFS($C:$C,B3121)&gt;1,SUMIFS('Sales Hx'!$Q:$Q,'Sales Hx'!$B:$B,_xlfn.XLOOKUP(B3121,C:C,B:B),'Sales Hx'!$D:$D,Planning!$E3121),SUMIFS('Sales Hx'!$Q:$Q,'Sales Hx'!$B:$B,Planning!$B3121,'Sales Hx'!$D:$D,Planning!$E3121))</f>
        <v>2.8</v>
      </c>
      <c r="J3121" s="16">
        <f>IF(COUNTIFS($C:$C,B3121)&gt;1,SUMIFS('Sales Hx'!$S:$S,'Sales Hx'!$B:$B,_xlfn.XLOOKUP(B3121,C:C,B:B),'Sales Hx'!$D:$D,E3121),SUMIFS('Sales Hx'!$S:$S,'Sales Hx'!$B:$B,$B3121,'Sales Hx'!$D:$D,$E3121))</f>
        <v>5.6578947368421055E-2</v>
      </c>
      <c r="K3121" s="16">
        <f t="shared" si="269"/>
        <v>7.1428571428571432</v>
      </c>
      <c r="L3121" s="12">
        <f>IF(M3121&lt;&gt;"",M3121,IF(COUNTIFS($C:$C,B3121)&gt;1,SUMIFS('Sales Hx'!V:V,'Sales Hx'!$B:$B,_xlfn.XLOOKUP(B3121,C:C,B:B),'Sales Hx'!$D:$D,$E3121),SUMIFS('Sales Hx'!V:V,'Sales Hx'!$B:$B,$B3121,'Sales Hx'!$D:$D,$E3121)))</f>
        <v>0</v>
      </c>
      <c r="M3121" s="12">
        <v>0</v>
      </c>
      <c r="N3121" s="15">
        <f t="shared" si="266"/>
        <v>5.6578947368421055E-2</v>
      </c>
      <c r="O3121" s="21">
        <f t="shared" si="268"/>
        <v>0</v>
      </c>
      <c r="P3121" s="24">
        <v>8.6999999999999993</v>
      </c>
      <c r="Q3121" s="18">
        <f t="shared" si="267"/>
        <v>0</v>
      </c>
      <c r="R3121" s="2">
        <v>1</v>
      </c>
      <c r="S3121" s="2">
        <v>120</v>
      </c>
      <c r="T3121" s="2" t="s">
        <v>4647</v>
      </c>
      <c r="U3121" s="28">
        <f>IF(G3121=0,"",_xlfn.MINIFS('PO Details'!$I:$I,'PO Details'!$D:$D,Planning!$B3121,'PO Details'!$L:$L,Planning!$E3121))</f>
        <v>45449</v>
      </c>
      <c r="V3121" s="29" t="s">
        <v>4640</v>
      </c>
      <c r="W3121" t="str">
        <f t="shared" si="265"/>
        <v>Max</v>
      </c>
      <c r="X3121" s="2">
        <v>120</v>
      </c>
    </row>
    <row r="3122" spans="1:24" x14ac:dyDescent="0.25">
      <c r="A3122" s="11"/>
      <c r="B3122" s="22" t="s">
        <v>1558</v>
      </c>
      <c r="C3122" s="22"/>
      <c r="D3122" s="22" t="s">
        <v>1559</v>
      </c>
      <c r="E3122" s="31" t="s">
        <v>106</v>
      </c>
      <c r="F3122" s="12">
        <f>SUMIFS('Inventory Details'!$H:$H,'Inventory Details'!$B:$B,$B3122,'Inventory Details'!$E:$E,$E3122)</f>
        <v>22</v>
      </c>
      <c r="G3122" s="12">
        <f>SUMIFS('PO Details'!$H:$H,'PO Details'!$D:$D,Planning!$B3122,'PO Details'!$L:$L,$E3122)</f>
        <v>15</v>
      </c>
      <c r="H3122" s="12">
        <f>SUMIFS('SO Details'!$G:$G,'SO Details'!$D:$D,Planning!$B3122,'SO Details'!$K:$K,$E3122)</f>
        <v>0</v>
      </c>
      <c r="I3122" s="20">
        <f>IF(COUNTIFS($C:$C,B3122)&gt;1,SUMIFS('Sales Hx'!$Q:$Q,'Sales Hx'!$B:$B,_xlfn.XLOOKUP(B3122,C:C,B:B),'Sales Hx'!$D:$D,Planning!$E3122),SUMIFS('Sales Hx'!$Q:$Q,'Sales Hx'!$B:$B,Planning!$B3122,'Sales Hx'!$D:$D,Planning!$E3122))</f>
        <v>9.7999999999999989</v>
      </c>
      <c r="J3122" s="16">
        <f>IF(COUNTIFS($C:$C,B3122)&gt;1,SUMIFS('Sales Hx'!$S:$S,'Sales Hx'!$B:$B,_xlfn.XLOOKUP(B3122,C:C,B:B),'Sales Hx'!$D:$D,E3122),SUMIFS('Sales Hx'!$S:$S,'Sales Hx'!$B:$B,$B3122,'Sales Hx'!$D:$D,$E3122))</f>
        <v>9.1374269005847955E-2</v>
      </c>
      <c r="K3122" s="16">
        <f t="shared" si="269"/>
        <v>3.7755102040816331</v>
      </c>
      <c r="L3122" s="12">
        <f>IF(M3122&lt;&gt;"",M3122,IF(COUNTIFS($C:$C,B3122)&gt;1,SUMIFS('Sales Hx'!V:V,'Sales Hx'!$B:$B,_xlfn.XLOOKUP(B3122,C:C,B:B),'Sales Hx'!$D:$D,$E3122),SUMIFS('Sales Hx'!V:V,'Sales Hx'!$B:$B,$B3122,'Sales Hx'!$D:$D,$E3122)))</f>
        <v>0</v>
      </c>
      <c r="M3122" s="12">
        <v>0</v>
      </c>
      <c r="N3122" s="15">
        <f t="shared" si="266"/>
        <v>9.1374269005847955E-2</v>
      </c>
      <c r="O3122" s="21">
        <f t="shared" si="268"/>
        <v>0</v>
      </c>
      <c r="P3122" s="24">
        <v>8.6999999999999993</v>
      </c>
      <c r="Q3122" s="18">
        <f t="shared" si="267"/>
        <v>0</v>
      </c>
      <c r="R3122" s="2">
        <v>1</v>
      </c>
      <c r="S3122" s="2">
        <v>120</v>
      </c>
      <c r="T3122" s="2" t="s">
        <v>4647</v>
      </c>
      <c r="U3122" s="28">
        <f>IF(G3122=0,"",_xlfn.MINIFS('PO Details'!$I:$I,'PO Details'!$D:$D,Planning!$B3122,'PO Details'!$L:$L,Planning!$E3122))</f>
        <v>45449</v>
      </c>
      <c r="V3122" s="29" t="s">
        <v>4640</v>
      </c>
      <c r="W3122" t="str">
        <f t="shared" si="265"/>
        <v/>
      </c>
      <c r="X3122" s="2">
        <v>120</v>
      </c>
    </row>
    <row r="3123" spans="1:24" x14ac:dyDescent="0.25">
      <c r="A3123" s="11"/>
      <c r="B3123" s="22" t="s">
        <v>1558</v>
      </c>
      <c r="C3123" s="22"/>
      <c r="D3123" s="22" t="s">
        <v>1559</v>
      </c>
      <c r="E3123" s="31" t="s">
        <v>113</v>
      </c>
      <c r="F3123" s="12">
        <f>SUMIFS('Inventory Details'!$H:$H,'Inventory Details'!$B:$B,$B3123,'Inventory Details'!$E:$E,$E3123)</f>
        <v>0</v>
      </c>
      <c r="G3123" s="12">
        <f>SUMIFS('PO Details'!$H:$H,'PO Details'!$D:$D,Planning!$B3123,'PO Details'!$L:$L,$E3123)</f>
        <v>20</v>
      </c>
      <c r="H3123" s="12">
        <f>SUMIFS('SO Details'!$G:$G,'SO Details'!$D:$D,Planning!$B3123,'SO Details'!$K:$K,$E3123)</f>
        <v>0</v>
      </c>
      <c r="I3123" s="20">
        <f>IF(COUNTIFS($C:$C,B3123)&gt;1,SUMIFS('Sales Hx'!$Q:$Q,'Sales Hx'!$B:$B,_xlfn.XLOOKUP(B3123,C:C,B:B),'Sales Hx'!$D:$D,Planning!$E3123),SUMIFS('Sales Hx'!$Q:$Q,'Sales Hx'!$B:$B,Planning!$B3123,'Sales Hx'!$D:$D,Planning!$E3123))</f>
        <v>0</v>
      </c>
      <c r="J3123" s="16">
        <f>IF(COUNTIFS($C:$C,B3123)&gt;1,SUMIFS('Sales Hx'!$S:$S,'Sales Hx'!$B:$B,_xlfn.XLOOKUP(B3123,C:C,B:B),'Sales Hx'!$D:$D,E3123),SUMIFS('Sales Hx'!$S:$S,'Sales Hx'!$B:$B,$B3123,'Sales Hx'!$D:$D,$E3123))</f>
        <v>4.3859649122807015E-2</v>
      </c>
      <c r="K3123" s="16">
        <f t="shared" si="269"/>
        <v>0</v>
      </c>
      <c r="L3123" s="12">
        <f>IF(M3123&lt;&gt;"",M3123,IF(COUNTIFS($C:$C,B3123)&gt;1,SUMIFS('Sales Hx'!V:V,'Sales Hx'!$B:$B,_xlfn.XLOOKUP(B3123,C:C,B:B),'Sales Hx'!$D:$D,$E3123),SUMIFS('Sales Hx'!V:V,'Sales Hx'!$B:$B,$B3123,'Sales Hx'!$D:$D,$E3123)))</f>
        <v>0</v>
      </c>
      <c r="M3123" s="12">
        <v>0</v>
      </c>
      <c r="N3123" s="15">
        <f t="shared" si="266"/>
        <v>4.3859649122807015E-2</v>
      </c>
      <c r="O3123" s="21">
        <f t="shared" si="268"/>
        <v>0</v>
      </c>
      <c r="P3123" s="24">
        <v>8.6999999999999993</v>
      </c>
      <c r="Q3123" s="18">
        <f t="shared" si="267"/>
        <v>0</v>
      </c>
      <c r="R3123" s="2">
        <v>1</v>
      </c>
      <c r="S3123" s="2">
        <v>120</v>
      </c>
      <c r="T3123" s="2" t="s">
        <v>4647</v>
      </c>
      <c r="U3123" s="28">
        <f>IF(G3123=0,"",_xlfn.MINIFS('PO Details'!$I:$I,'PO Details'!$D:$D,Planning!$B3123,'PO Details'!$L:$L,Planning!$E3123))</f>
        <v>45449</v>
      </c>
      <c r="V3123" s="29" t="s">
        <v>4640</v>
      </c>
      <c r="W3123" t="str">
        <f t="shared" ref="W3123:W3186" si="270">IF(K3123=_xlfn.MAXIFS(K:K,B:B,B3123),"Max","")</f>
        <v/>
      </c>
      <c r="X3123" s="2">
        <v>120</v>
      </c>
    </row>
    <row r="3124" spans="1:24" x14ac:dyDescent="0.25">
      <c r="A3124" s="11"/>
      <c r="B3124" s="22" t="s">
        <v>1558</v>
      </c>
      <c r="C3124" s="22"/>
      <c r="D3124" s="22" t="s">
        <v>1559</v>
      </c>
      <c r="E3124" s="31" t="s">
        <v>4746</v>
      </c>
      <c r="F3124" s="12">
        <f>SUMIFS('Inventory Details'!$H:$H,'Inventory Details'!$B:$B,$B3124,'Inventory Details'!$E:$E,$E3124)</f>
        <v>0</v>
      </c>
      <c r="G3124" s="12">
        <f>SUMIFS('PO Details'!$H:$H,'PO Details'!$D:$D,Planning!$B3124,'PO Details'!$L:$L,$E3124)</f>
        <v>80</v>
      </c>
      <c r="H3124" s="12">
        <f>SUMIFS('SO Details'!$G:$G,'SO Details'!$D:$D,Planning!$B3124,'SO Details'!$K:$K,$E3124)</f>
        <v>6</v>
      </c>
      <c r="I3124" s="20">
        <f>IF(COUNTIFS($C:$C,B3124)&gt;1,SUMIFS('Sales Hx'!$Q:$Q,'Sales Hx'!$B:$B,_xlfn.XLOOKUP(B3124,C:C,B:B),'Sales Hx'!$D:$D,Planning!$E3124),SUMIFS('Sales Hx'!$Q:$Q,'Sales Hx'!$B:$B,Planning!$B3124,'Sales Hx'!$D:$D,Planning!$E3124))</f>
        <v>15.399999999999999</v>
      </c>
      <c r="J3124" s="16">
        <f>IF(COUNTIFS($C:$C,B3124)&gt;1,SUMIFS('Sales Hx'!$S:$S,'Sales Hx'!$B:$B,_xlfn.XLOOKUP(B3124,C:C,B:B),'Sales Hx'!$D:$D,E3124),SUMIFS('Sales Hx'!$S:$S,'Sales Hx'!$B:$B,$B3124,'Sales Hx'!$D:$D,$E3124))</f>
        <v>0.15601503759398494</v>
      </c>
      <c r="K3124" s="16">
        <f t="shared" si="269"/>
        <v>5.1948051948051956</v>
      </c>
      <c r="L3124" s="12">
        <f>IF(M3124&lt;&gt;"",M3124,IF(COUNTIFS($C:$C,B3124)&gt;1,SUMIFS('Sales Hx'!V:V,'Sales Hx'!$B:$B,_xlfn.XLOOKUP(B3124,C:C,B:B),'Sales Hx'!$D:$D,$E3124),SUMIFS('Sales Hx'!V:V,'Sales Hx'!$B:$B,$B3124,'Sales Hx'!$D:$D,$E3124)))</f>
        <v>0</v>
      </c>
      <c r="M3124" s="12">
        <v>0</v>
      </c>
      <c r="N3124" s="15">
        <f t="shared" si="266"/>
        <v>0.15601503759398494</v>
      </c>
      <c r="O3124" s="21">
        <f t="shared" si="268"/>
        <v>0</v>
      </c>
      <c r="P3124" s="24">
        <v>8.6999999999999993</v>
      </c>
      <c r="Q3124" s="18">
        <f t="shared" si="267"/>
        <v>0</v>
      </c>
      <c r="R3124" s="2">
        <v>1</v>
      </c>
      <c r="S3124" s="2">
        <v>120</v>
      </c>
      <c r="T3124" s="2" t="s">
        <v>4647</v>
      </c>
      <c r="U3124" s="28">
        <f>IF(G3124=0,"",_xlfn.MINIFS('PO Details'!$I:$I,'PO Details'!$D:$D,Planning!$B3124,'PO Details'!$L:$L,Planning!$E3124))</f>
        <v>45407</v>
      </c>
      <c r="V3124" s="29" t="s">
        <v>4640</v>
      </c>
      <c r="W3124" t="str">
        <f t="shared" si="270"/>
        <v/>
      </c>
      <c r="X3124" s="2">
        <v>120</v>
      </c>
    </row>
    <row r="3125" spans="1:24" x14ac:dyDescent="0.25">
      <c r="A3125" s="11"/>
      <c r="B3125" s="22" t="s">
        <v>1558</v>
      </c>
      <c r="C3125" s="22"/>
      <c r="D3125" s="22" t="s">
        <v>1559</v>
      </c>
      <c r="E3125" s="31" t="s">
        <v>15</v>
      </c>
      <c r="F3125" s="12">
        <f>SUMIFS('Inventory Details'!$H:$H,'Inventory Details'!$B:$B,$B3125,'Inventory Details'!$E:$E,$E3125)</f>
        <v>0</v>
      </c>
      <c r="G3125" s="12">
        <f>SUMIFS('PO Details'!$H:$H,'PO Details'!$D:$D,Planning!$B3125,'PO Details'!$L:$L,$E3125)</f>
        <v>15</v>
      </c>
      <c r="H3125" s="12">
        <f>SUMIFS('SO Details'!$G:$G,'SO Details'!$D:$D,Planning!$B3125,'SO Details'!$K:$K,$E3125)</f>
        <v>0</v>
      </c>
      <c r="I3125" s="20">
        <f>IF(COUNTIFS($C:$C,B3125)&gt;1,SUMIFS('Sales Hx'!$Q:$Q,'Sales Hx'!$B:$B,_xlfn.XLOOKUP(B3125,C:C,B:B),'Sales Hx'!$D:$D,Planning!$E3125),SUMIFS('Sales Hx'!$Q:$Q,'Sales Hx'!$B:$B,Planning!$B3125,'Sales Hx'!$D:$D,Planning!$E3125))</f>
        <v>0</v>
      </c>
      <c r="J3125" s="16">
        <f>IF(COUNTIFS($C:$C,B3125)&gt;1,SUMIFS('Sales Hx'!$S:$S,'Sales Hx'!$B:$B,_xlfn.XLOOKUP(B3125,C:C,B:B),'Sales Hx'!$D:$D,E3125),SUMIFS('Sales Hx'!$S:$S,'Sales Hx'!$B:$B,$B3125,'Sales Hx'!$D:$D,$E3125))</f>
        <v>0</v>
      </c>
      <c r="K3125" s="16">
        <f t="shared" si="269"/>
        <v>0</v>
      </c>
      <c r="L3125" s="12">
        <f>IF(M3125&lt;&gt;"",M3125,IF(COUNTIFS($C:$C,B3125)&gt;1,SUMIFS('Sales Hx'!V:V,'Sales Hx'!$B:$B,_xlfn.XLOOKUP(B3125,C:C,B:B),'Sales Hx'!$D:$D,$E3125),SUMIFS('Sales Hx'!V:V,'Sales Hx'!$B:$B,$B3125,'Sales Hx'!$D:$D,$E3125)))</f>
        <v>0</v>
      </c>
      <c r="M3125" s="12">
        <v>0</v>
      </c>
      <c r="N3125" s="15">
        <f t="shared" si="266"/>
        <v>0</v>
      </c>
      <c r="O3125" s="21">
        <f t="shared" si="268"/>
        <v>0</v>
      </c>
      <c r="P3125" s="24">
        <v>8.6999999999999993</v>
      </c>
      <c r="Q3125" s="18">
        <f t="shared" si="267"/>
        <v>0</v>
      </c>
      <c r="R3125" s="2">
        <v>1</v>
      </c>
      <c r="S3125" s="2">
        <v>120</v>
      </c>
      <c r="T3125" s="2" t="s">
        <v>4647</v>
      </c>
      <c r="U3125" s="28">
        <f>IF(G3125=0,"",_xlfn.MINIFS('PO Details'!$I:$I,'PO Details'!$D:$D,Planning!$B3125,'PO Details'!$L:$L,Planning!$E3125))</f>
        <v>45412</v>
      </c>
      <c r="V3125" s="29" t="s">
        <v>4640</v>
      </c>
      <c r="W3125" t="str">
        <f t="shared" si="270"/>
        <v/>
      </c>
      <c r="X3125" s="2">
        <v>120</v>
      </c>
    </row>
    <row r="3126" spans="1:24" x14ac:dyDescent="0.25">
      <c r="A3126" s="11"/>
      <c r="B3126" s="22" t="s">
        <v>1560</v>
      </c>
      <c r="C3126" s="22"/>
      <c r="D3126" s="22" t="s">
        <v>1561</v>
      </c>
      <c r="E3126" s="31" t="s">
        <v>109</v>
      </c>
      <c r="F3126" s="12">
        <f>SUMIFS('Inventory Details'!$H:$H,'Inventory Details'!$B:$B,$B3126,'Inventory Details'!$E:$E,$E3126)</f>
        <v>2</v>
      </c>
      <c r="G3126" s="12">
        <f>SUMIFS('PO Details'!$H:$H,'PO Details'!$D:$D,Planning!$B3126,'PO Details'!$L:$L,$E3126)</f>
        <v>15</v>
      </c>
      <c r="H3126" s="12">
        <f>SUMIFS('SO Details'!$G:$G,'SO Details'!$D:$D,Planning!$B3126,'SO Details'!$K:$K,$E3126)</f>
        <v>1</v>
      </c>
      <c r="I3126" s="20">
        <f>IF(COUNTIFS($C:$C,B3126)&gt;1,SUMIFS('Sales Hx'!$Q:$Q,'Sales Hx'!$B:$B,_xlfn.XLOOKUP(B3126,C:C,B:B),'Sales Hx'!$D:$D,Planning!$E3126),SUMIFS('Sales Hx'!$Q:$Q,'Sales Hx'!$B:$B,Planning!$B3126,'Sales Hx'!$D:$D,Planning!$E3126))</f>
        <v>2.8</v>
      </c>
      <c r="J3126" s="16">
        <f>IF(COUNTIFS($C:$C,B3126)&gt;1,SUMIFS('Sales Hx'!$S:$S,'Sales Hx'!$B:$B,_xlfn.XLOOKUP(B3126,C:C,B:B),'Sales Hx'!$D:$D,E3126),SUMIFS('Sales Hx'!$S:$S,'Sales Hx'!$B:$B,$B3126,'Sales Hx'!$D:$D,$E3126))</f>
        <v>5.1315789473684217E-2</v>
      </c>
      <c r="K3126" s="16">
        <f t="shared" si="269"/>
        <v>6.0714285714285721</v>
      </c>
      <c r="L3126" s="12">
        <f>IF(M3126&lt;&gt;"",M3126,IF(COUNTIFS($C:$C,B3126)&gt;1,SUMIFS('Sales Hx'!V:V,'Sales Hx'!$B:$B,_xlfn.XLOOKUP(B3126,C:C,B:B),'Sales Hx'!$D:$D,$E3126),SUMIFS('Sales Hx'!V:V,'Sales Hx'!$B:$B,$B3126,'Sales Hx'!$D:$D,$E3126)))</f>
        <v>0</v>
      </c>
      <c r="M3126" s="12">
        <v>0</v>
      </c>
      <c r="N3126" s="15">
        <f t="shared" si="266"/>
        <v>5.1315789473684217E-2</v>
      </c>
      <c r="O3126" s="21">
        <f t="shared" si="268"/>
        <v>0</v>
      </c>
      <c r="P3126" s="24">
        <v>8.6999999999999993</v>
      </c>
      <c r="Q3126" s="18">
        <f t="shared" si="267"/>
        <v>0</v>
      </c>
      <c r="R3126" s="2">
        <v>1</v>
      </c>
      <c r="S3126" s="2">
        <v>120</v>
      </c>
      <c r="T3126" s="2" t="s">
        <v>4647</v>
      </c>
      <c r="U3126" s="28">
        <f>IF(G3126=0,"",_xlfn.MINIFS('PO Details'!$I:$I,'PO Details'!$D:$D,Planning!$B3126,'PO Details'!$L:$L,Planning!$E3126))</f>
        <v>45449</v>
      </c>
      <c r="V3126" s="29" t="s">
        <v>4640</v>
      </c>
      <c r="W3126" t="str">
        <f t="shared" si="270"/>
        <v/>
      </c>
      <c r="X3126" s="2">
        <v>120</v>
      </c>
    </row>
    <row r="3127" spans="1:24" x14ac:dyDescent="0.25">
      <c r="A3127" s="11"/>
      <c r="B3127" s="22" t="s">
        <v>1560</v>
      </c>
      <c r="C3127" s="22"/>
      <c r="D3127" s="22" t="s">
        <v>1561</v>
      </c>
      <c r="E3127" s="31" t="s">
        <v>106</v>
      </c>
      <c r="F3127" s="12">
        <f>SUMIFS('Inventory Details'!$H:$H,'Inventory Details'!$B:$B,$B3127,'Inventory Details'!$E:$E,$E3127)</f>
        <v>3</v>
      </c>
      <c r="G3127" s="12">
        <f>SUMIFS('PO Details'!$H:$H,'PO Details'!$D:$D,Planning!$B3127,'PO Details'!$L:$L,$E3127)</f>
        <v>15</v>
      </c>
      <c r="H3127" s="12">
        <f>SUMIFS('SO Details'!$G:$G,'SO Details'!$D:$D,Planning!$B3127,'SO Details'!$K:$K,$E3127)</f>
        <v>3</v>
      </c>
      <c r="I3127" s="20">
        <f>IF(COUNTIFS($C:$C,B3127)&gt;1,SUMIFS('Sales Hx'!$Q:$Q,'Sales Hx'!$B:$B,_xlfn.XLOOKUP(B3127,C:C,B:B),'Sales Hx'!$D:$D,Planning!$E3127),SUMIFS('Sales Hx'!$Q:$Q,'Sales Hx'!$B:$B,Planning!$B3127,'Sales Hx'!$D:$D,Planning!$E3127))</f>
        <v>7</v>
      </c>
      <c r="J3127" s="16">
        <f>IF(COUNTIFS($C:$C,B3127)&gt;1,SUMIFS('Sales Hx'!$S:$S,'Sales Hx'!$B:$B,_xlfn.XLOOKUP(B3127,C:C,B:B),'Sales Hx'!$D:$D,E3127),SUMIFS('Sales Hx'!$S:$S,'Sales Hx'!$B:$B,$B3127,'Sales Hx'!$D:$D,$E3127))</f>
        <v>8.2236842105263164E-2</v>
      </c>
      <c r="K3127" s="16">
        <f t="shared" si="269"/>
        <v>2.5714285714285716</v>
      </c>
      <c r="L3127" s="12">
        <f>IF(M3127&lt;&gt;"",M3127,IF(COUNTIFS($C:$C,B3127)&gt;1,SUMIFS('Sales Hx'!V:V,'Sales Hx'!$B:$B,_xlfn.XLOOKUP(B3127,C:C,B:B),'Sales Hx'!$D:$D,$E3127),SUMIFS('Sales Hx'!V:V,'Sales Hx'!$B:$B,$B3127,'Sales Hx'!$D:$D,$E3127)))</f>
        <v>0</v>
      </c>
      <c r="M3127" s="12">
        <v>0</v>
      </c>
      <c r="N3127" s="15">
        <f t="shared" si="266"/>
        <v>8.2236842105263164E-2</v>
      </c>
      <c r="O3127" s="21">
        <f t="shared" si="268"/>
        <v>0</v>
      </c>
      <c r="P3127" s="24">
        <v>8.6999999999999993</v>
      </c>
      <c r="Q3127" s="18">
        <f t="shared" si="267"/>
        <v>0</v>
      </c>
      <c r="R3127" s="2">
        <v>1</v>
      </c>
      <c r="S3127" s="2">
        <v>120</v>
      </c>
      <c r="T3127" s="2" t="s">
        <v>4647</v>
      </c>
      <c r="U3127" s="28">
        <f>IF(G3127=0,"",_xlfn.MINIFS('PO Details'!$I:$I,'PO Details'!$D:$D,Planning!$B3127,'PO Details'!$L:$L,Planning!$E3127))</f>
        <v>45449</v>
      </c>
      <c r="V3127" s="29" t="s">
        <v>4640</v>
      </c>
      <c r="W3127" t="str">
        <f t="shared" si="270"/>
        <v/>
      </c>
      <c r="X3127" s="2">
        <v>120</v>
      </c>
    </row>
    <row r="3128" spans="1:24" x14ac:dyDescent="0.25">
      <c r="A3128" s="11"/>
      <c r="B3128" s="22" t="s">
        <v>1560</v>
      </c>
      <c r="C3128" s="22"/>
      <c r="D3128" s="22" t="s">
        <v>1561</v>
      </c>
      <c r="E3128" s="31" t="s">
        <v>113</v>
      </c>
      <c r="F3128" s="12">
        <f>SUMIFS('Inventory Details'!$H:$H,'Inventory Details'!$B:$B,$B3128,'Inventory Details'!$E:$E,$E3128)</f>
        <v>6</v>
      </c>
      <c r="G3128" s="12">
        <f>SUMIFS('PO Details'!$H:$H,'PO Details'!$D:$D,Planning!$B3128,'PO Details'!$L:$L,$E3128)</f>
        <v>15</v>
      </c>
      <c r="H3128" s="12">
        <f>SUMIFS('SO Details'!$G:$G,'SO Details'!$D:$D,Planning!$B3128,'SO Details'!$K:$K,$E3128)</f>
        <v>0</v>
      </c>
      <c r="I3128" s="20">
        <f>IF(COUNTIFS($C:$C,B3128)&gt;1,SUMIFS('Sales Hx'!$Q:$Q,'Sales Hx'!$B:$B,_xlfn.XLOOKUP(B3128,C:C,B:B),'Sales Hx'!$D:$D,Planning!$E3128),SUMIFS('Sales Hx'!$Q:$Q,'Sales Hx'!$B:$B,Planning!$B3128,'Sales Hx'!$D:$D,Planning!$E3128))</f>
        <v>2.8</v>
      </c>
      <c r="J3128" s="16">
        <f>IF(COUNTIFS($C:$C,B3128)&gt;1,SUMIFS('Sales Hx'!$S:$S,'Sales Hx'!$B:$B,_xlfn.XLOOKUP(B3128,C:C,B:B),'Sales Hx'!$D:$D,E3128),SUMIFS('Sales Hx'!$S:$S,'Sales Hx'!$B:$B,$B3128,'Sales Hx'!$D:$D,$E3128))</f>
        <v>7.4561403508771926E-2</v>
      </c>
      <c r="K3128" s="16">
        <f t="shared" si="269"/>
        <v>7.5000000000000009</v>
      </c>
      <c r="L3128" s="12">
        <f>IF(M3128&lt;&gt;"",M3128,IF(COUNTIFS($C:$C,B3128)&gt;1,SUMIFS('Sales Hx'!V:V,'Sales Hx'!$B:$B,_xlfn.XLOOKUP(B3128,C:C,B:B),'Sales Hx'!$D:$D,$E3128),SUMIFS('Sales Hx'!V:V,'Sales Hx'!$B:$B,$B3128,'Sales Hx'!$D:$D,$E3128)))</f>
        <v>0</v>
      </c>
      <c r="M3128" s="12">
        <v>0</v>
      </c>
      <c r="N3128" s="15">
        <f t="shared" si="266"/>
        <v>7.4561403508771926E-2</v>
      </c>
      <c r="O3128" s="21">
        <f t="shared" si="268"/>
        <v>0</v>
      </c>
      <c r="P3128" s="24">
        <v>8.6999999999999993</v>
      </c>
      <c r="Q3128" s="18">
        <f t="shared" si="267"/>
        <v>0</v>
      </c>
      <c r="R3128" s="2">
        <v>1</v>
      </c>
      <c r="S3128" s="2">
        <v>120</v>
      </c>
      <c r="T3128" s="2" t="s">
        <v>4647</v>
      </c>
      <c r="U3128" s="28">
        <f>IF(G3128=0,"",_xlfn.MINIFS('PO Details'!$I:$I,'PO Details'!$D:$D,Planning!$B3128,'PO Details'!$L:$L,Planning!$E3128))</f>
        <v>45449</v>
      </c>
      <c r="V3128" s="29" t="s">
        <v>4640</v>
      </c>
      <c r="W3128" t="str">
        <f t="shared" si="270"/>
        <v>Max</v>
      </c>
      <c r="X3128" s="2">
        <v>120</v>
      </c>
    </row>
    <row r="3129" spans="1:24" x14ac:dyDescent="0.25">
      <c r="A3129" s="11"/>
      <c r="B3129" s="22" t="s">
        <v>1560</v>
      </c>
      <c r="C3129" s="22"/>
      <c r="D3129" s="22" t="s">
        <v>1561</v>
      </c>
      <c r="E3129" s="31" t="s">
        <v>4746</v>
      </c>
      <c r="F3129" s="12">
        <f>SUMIFS('Inventory Details'!$H:$H,'Inventory Details'!$B:$B,$B3129,'Inventory Details'!$E:$E,$E3129)</f>
        <v>0</v>
      </c>
      <c r="G3129" s="12">
        <f>SUMIFS('PO Details'!$H:$H,'PO Details'!$D:$D,Planning!$B3129,'PO Details'!$L:$L,$E3129)</f>
        <v>68</v>
      </c>
      <c r="H3129" s="12">
        <f>SUMIFS('SO Details'!$G:$G,'SO Details'!$D:$D,Planning!$B3129,'SO Details'!$K:$K,$E3129)</f>
        <v>3</v>
      </c>
      <c r="I3129" s="20">
        <f>IF(COUNTIFS($C:$C,B3129)&gt;1,SUMIFS('Sales Hx'!$Q:$Q,'Sales Hx'!$B:$B,_xlfn.XLOOKUP(B3129,C:C,B:B),'Sales Hx'!$D:$D,Planning!$E3129),SUMIFS('Sales Hx'!$Q:$Q,'Sales Hx'!$B:$B,Planning!$B3129,'Sales Hx'!$D:$D,Planning!$E3129))</f>
        <v>15.399999999999999</v>
      </c>
      <c r="J3129" s="16">
        <f>IF(COUNTIFS($C:$C,B3129)&gt;1,SUMIFS('Sales Hx'!$S:$S,'Sales Hx'!$B:$B,_xlfn.XLOOKUP(B3129,C:C,B:B),'Sales Hx'!$D:$D,E3129),SUMIFS('Sales Hx'!$S:$S,'Sales Hx'!$B:$B,$B3129,'Sales Hx'!$D:$D,$E3129))</f>
        <v>0.16541353383458643</v>
      </c>
      <c r="K3129" s="16">
        <f t="shared" si="269"/>
        <v>4.4155844155844157</v>
      </c>
      <c r="L3129" s="12">
        <f>IF(M3129&lt;&gt;"",M3129,IF(COUNTIFS($C:$C,B3129)&gt;1,SUMIFS('Sales Hx'!V:V,'Sales Hx'!$B:$B,_xlfn.XLOOKUP(B3129,C:C,B:B),'Sales Hx'!$D:$D,$E3129),SUMIFS('Sales Hx'!V:V,'Sales Hx'!$B:$B,$B3129,'Sales Hx'!$D:$D,$E3129)))</f>
        <v>0</v>
      </c>
      <c r="M3129" s="12">
        <v>0</v>
      </c>
      <c r="N3129" s="15">
        <f t="shared" si="266"/>
        <v>0.16541353383458643</v>
      </c>
      <c r="O3129" s="21">
        <f t="shared" si="268"/>
        <v>0</v>
      </c>
      <c r="P3129" s="24">
        <v>8.6999999999999993</v>
      </c>
      <c r="Q3129" s="18">
        <f t="shared" si="267"/>
        <v>0</v>
      </c>
      <c r="R3129" s="2">
        <v>1</v>
      </c>
      <c r="S3129" s="2">
        <v>120</v>
      </c>
      <c r="T3129" s="2" t="s">
        <v>4647</v>
      </c>
      <c r="U3129" s="28">
        <f>IF(G3129=0,"",_xlfn.MINIFS('PO Details'!$I:$I,'PO Details'!$D:$D,Planning!$B3129,'PO Details'!$L:$L,Planning!$E3129))</f>
        <v>45407</v>
      </c>
      <c r="V3129" s="29" t="s">
        <v>4640</v>
      </c>
      <c r="W3129" t="str">
        <f t="shared" si="270"/>
        <v/>
      </c>
      <c r="X3129" s="2">
        <v>120</v>
      </c>
    </row>
    <row r="3130" spans="1:24" x14ac:dyDescent="0.25">
      <c r="A3130" s="11"/>
      <c r="B3130" s="22" t="s">
        <v>1560</v>
      </c>
      <c r="C3130" s="22"/>
      <c r="D3130" s="22" t="s">
        <v>1561</v>
      </c>
      <c r="E3130" s="31" t="s">
        <v>15</v>
      </c>
      <c r="F3130" s="12">
        <f>SUMIFS('Inventory Details'!$H:$H,'Inventory Details'!$B:$B,$B3130,'Inventory Details'!$E:$E,$E3130)</f>
        <v>0</v>
      </c>
      <c r="G3130" s="12">
        <f>SUMIFS('PO Details'!$H:$H,'PO Details'!$D:$D,Planning!$B3130,'PO Details'!$L:$L,$E3130)</f>
        <v>15</v>
      </c>
      <c r="H3130" s="12">
        <f>SUMIFS('SO Details'!$G:$G,'SO Details'!$D:$D,Planning!$B3130,'SO Details'!$K:$K,$E3130)</f>
        <v>0</v>
      </c>
      <c r="I3130" s="20">
        <f>IF(COUNTIFS($C:$C,B3130)&gt;1,SUMIFS('Sales Hx'!$Q:$Q,'Sales Hx'!$B:$B,_xlfn.XLOOKUP(B3130,C:C,B:B),'Sales Hx'!$D:$D,Planning!$E3130),SUMIFS('Sales Hx'!$Q:$Q,'Sales Hx'!$B:$B,Planning!$B3130,'Sales Hx'!$D:$D,Planning!$E3130))</f>
        <v>0</v>
      </c>
      <c r="J3130" s="16">
        <f>IF(COUNTIFS($C:$C,B3130)&gt;1,SUMIFS('Sales Hx'!$S:$S,'Sales Hx'!$B:$B,_xlfn.XLOOKUP(B3130,C:C,B:B),'Sales Hx'!$D:$D,E3130),SUMIFS('Sales Hx'!$S:$S,'Sales Hx'!$B:$B,$B3130,'Sales Hx'!$D:$D,$E3130))</f>
        <v>0</v>
      </c>
      <c r="K3130" s="16">
        <f t="shared" si="269"/>
        <v>0</v>
      </c>
      <c r="L3130" s="12">
        <f>IF(M3130&lt;&gt;"",M3130,IF(COUNTIFS($C:$C,B3130)&gt;1,SUMIFS('Sales Hx'!V:V,'Sales Hx'!$B:$B,_xlfn.XLOOKUP(B3130,C:C,B:B),'Sales Hx'!$D:$D,$E3130),SUMIFS('Sales Hx'!V:V,'Sales Hx'!$B:$B,$B3130,'Sales Hx'!$D:$D,$E3130)))</f>
        <v>0</v>
      </c>
      <c r="M3130" s="12">
        <v>0</v>
      </c>
      <c r="N3130" s="15">
        <f t="shared" si="266"/>
        <v>0</v>
      </c>
      <c r="O3130" s="21">
        <f t="shared" si="268"/>
        <v>0</v>
      </c>
      <c r="P3130" s="24">
        <v>8.6999999999999993</v>
      </c>
      <c r="Q3130" s="18">
        <f t="shared" si="267"/>
        <v>0</v>
      </c>
      <c r="R3130" s="2">
        <v>1</v>
      </c>
      <c r="S3130" s="2">
        <v>120</v>
      </c>
      <c r="T3130" s="2" t="s">
        <v>4647</v>
      </c>
      <c r="U3130" s="28">
        <f>IF(G3130=0,"",_xlfn.MINIFS('PO Details'!$I:$I,'PO Details'!$D:$D,Planning!$B3130,'PO Details'!$L:$L,Planning!$E3130))</f>
        <v>45412</v>
      </c>
      <c r="V3130" s="29" t="s">
        <v>4640</v>
      </c>
      <c r="W3130" t="str">
        <f t="shared" si="270"/>
        <v/>
      </c>
      <c r="X3130" s="2">
        <v>120</v>
      </c>
    </row>
    <row r="3131" spans="1:24" x14ac:dyDescent="0.25">
      <c r="A3131" s="11"/>
      <c r="B3131" s="22" t="s">
        <v>1562</v>
      </c>
      <c r="C3131" s="22"/>
      <c r="D3131" s="22" t="s">
        <v>1563</v>
      </c>
      <c r="E3131" s="31" t="s">
        <v>109</v>
      </c>
      <c r="F3131" s="12">
        <f>SUMIFS('Inventory Details'!$H:$H,'Inventory Details'!$B:$B,$B3131,'Inventory Details'!$E:$E,$E3131)</f>
        <v>3</v>
      </c>
      <c r="G3131" s="12">
        <f>SUMIFS('PO Details'!$H:$H,'PO Details'!$D:$D,Planning!$B3131,'PO Details'!$L:$L,$E3131)</f>
        <v>15</v>
      </c>
      <c r="H3131" s="12">
        <f>SUMIFS('SO Details'!$G:$G,'SO Details'!$D:$D,Planning!$B3131,'SO Details'!$K:$K,$E3131)</f>
        <v>0</v>
      </c>
      <c r="I3131" s="20">
        <f>IF(COUNTIFS($C:$C,B3131)&gt;1,SUMIFS('Sales Hx'!$Q:$Q,'Sales Hx'!$B:$B,_xlfn.XLOOKUP(B3131,C:C,B:B),'Sales Hx'!$D:$D,Planning!$E3131),SUMIFS('Sales Hx'!$Q:$Q,'Sales Hx'!$B:$B,Planning!$B3131,'Sales Hx'!$D:$D,Planning!$E3131))</f>
        <v>0</v>
      </c>
      <c r="J3131" s="16">
        <f>IF(COUNTIFS($C:$C,B3131)&gt;1,SUMIFS('Sales Hx'!$S:$S,'Sales Hx'!$B:$B,_xlfn.XLOOKUP(B3131,C:C,B:B),'Sales Hx'!$D:$D,E3131),SUMIFS('Sales Hx'!$S:$S,'Sales Hx'!$B:$B,$B3131,'Sales Hx'!$D:$D,$E3131))</f>
        <v>3.2894736842105261E-2</v>
      </c>
      <c r="K3131" s="16">
        <f t="shared" si="269"/>
        <v>0</v>
      </c>
      <c r="L3131" s="12">
        <f>IF(M3131&lt;&gt;"",M3131,IF(COUNTIFS($C:$C,B3131)&gt;1,SUMIFS('Sales Hx'!V:V,'Sales Hx'!$B:$B,_xlfn.XLOOKUP(B3131,C:C,B:B),'Sales Hx'!$D:$D,$E3131),SUMIFS('Sales Hx'!V:V,'Sales Hx'!$B:$B,$B3131,'Sales Hx'!$D:$D,$E3131)))</f>
        <v>0</v>
      </c>
      <c r="M3131" s="12">
        <v>0</v>
      </c>
      <c r="N3131" s="15">
        <f t="shared" si="266"/>
        <v>3.2894736842105261E-2</v>
      </c>
      <c r="O3131" s="21">
        <f t="shared" si="268"/>
        <v>0</v>
      </c>
      <c r="P3131" s="24">
        <v>8.6999999999999993</v>
      </c>
      <c r="Q3131" s="18">
        <f t="shared" si="267"/>
        <v>0</v>
      </c>
      <c r="R3131" s="2">
        <v>1</v>
      </c>
      <c r="S3131" s="2">
        <v>120</v>
      </c>
      <c r="T3131" s="2" t="s">
        <v>4647</v>
      </c>
      <c r="U3131" s="28">
        <f>IF(G3131=0,"",_xlfn.MINIFS('PO Details'!$I:$I,'PO Details'!$D:$D,Planning!$B3131,'PO Details'!$L:$L,Planning!$E3131))</f>
        <v>45449</v>
      </c>
      <c r="V3131" s="29" t="s">
        <v>4640</v>
      </c>
      <c r="W3131" t="str">
        <f t="shared" si="270"/>
        <v/>
      </c>
      <c r="X3131" s="2">
        <v>120</v>
      </c>
    </row>
    <row r="3132" spans="1:24" x14ac:dyDescent="0.25">
      <c r="A3132" s="11"/>
      <c r="B3132" s="22" t="s">
        <v>1562</v>
      </c>
      <c r="C3132" s="22"/>
      <c r="D3132" s="22" t="s">
        <v>1563</v>
      </c>
      <c r="E3132" s="31" t="s">
        <v>106</v>
      </c>
      <c r="F3132" s="12">
        <f>SUMIFS('Inventory Details'!$H:$H,'Inventory Details'!$B:$B,$B3132,'Inventory Details'!$E:$E,$E3132)</f>
        <v>4</v>
      </c>
      <c r="G3132" s="12">
        <f>SUMIFS('PO Details'!$H:$H,'PO Details'!$D:$D,Planning!$B3132,'PO Details'!$L:$L,$E3132)</f>
        <v>15</v>
      </c>
      <c r="H3132" s="12">
        <f>SUMIFS('SO Details'!$G:$G,'SO Details'!$D:$D,Planning!$B3132,'SO Details'!$K:$K,$E3132)</f>
        <v>0</v>
      </c>
      <c r="I3132" s="20">
        <f>IF(COUNTIFS($C:$C,B3132)&gt;1,SUMIFS('Sales Hx'!$Q:$Q,'Sales Hx'!$B:$B,_xlfn.XLOOKUP(B3132,C:C,B:B),'Sales Hx'!$D:$D,Planning!$E3132),SUMIFS('Sales Hx'!$Q:$Q,'Sales Hx'!$B:$B,Planning!$B3132,'Sales Hx'!$D:$D,Planning!$E3132))</f>
        <v>0</v>
      </c>
      <c r="J3132" s="16">
        <f>IF(COUNTIFS($C:$C,B3132)&gt;1,SUMIFS('Sales Hx'!$S:$S,'Sales Hx'!$B:$B,_xlfn.XLOOKUP(B3132,C:C,B:B),'Sales Hx'!$D:$D,E3132),SUMIFS('Sales Hx'!$S:$S,'Sales Hx'!$B:$B,$B3132,'Sales Hx'!$D:$D,$E3132))</f>
        <v>0</v>
      </c>
      <c r="K3132" s="16">
        <f t="shared" si="269"/>
        <v>0</v>
      </c>
      <c r="L3132" s="12">
        <f>IF(M3132&lt;&gt;"",M3132,IF(COUNTIFS($C:$C,B3132)&gt;1,SUMIFS('Sales Hx'!V:V,'Sales Hx'!$B:$B,_xlfn.XLOOKUP(B3132,C:C,B:B),'Sales Hx'!$D:$D,$E3132),SUMIFS('Sales Hx'!V:V,'Sales Hx'!$B:$B,$B3132,'Sales Hx'!$D:$D,$E3132)))</f>
        <v>0</v>
      </c>
      <c r="M3132" s="12">
        <v>0</v>
      </c>
      <c r="N3132" s="15">
        <f t="shared" si="266"/>
        <v>0</v>
      </c>
      <c r="O3132" s="21">
        <f t="shared" si="268"/>
        <v>0</v>
      </c>
      <c r="P3132" s="24">
        <v>8.6999999999999993</v>
      </c>
      <c r="Q3132" s="18">
        <f t="shared" si="267"/>
        <v>0</v>
      </c>
      <c r="R3132" s="2">
        <v>1</v>
      </c>
      <c r="S3132" s="2">
        <v>120</v>
      </c>
      <c r="T3132" s="2" t="s">
        <v>4647</v>
      </c>
      <c r="U3132" s="28">
        <f>IF(G3132=0,"",_xlfn.MINIFS('PO Details'!$I:$I,'PO Details'!$D:$D,Planning!$B3132,'PO Details'!$L:$L,Planning!$E3132))</f>
        <v>45449</v>
      </c>
      <c r="V3132" s="29" t="s">
        <v>4640</v>
      </c>
      <c r="W3132" t="str">
        <f t="shared" si="270"/>
        <v/>
      </c>
      <c r="X3132" s="2">
        <v>120</v>
      </c>
    </row>
    <row r="3133" spans="1:24" x14ac:dyDescent="0.25">
      <c r="A3133" s="11"/>
      <c r="B3133" s="22" t="s">
        <v>1562</v>
      </c>
      <c r="C3133" s="22"/>
      <c r="D3133" s="22" t="s">
        <v>1563</v>
      </c>
      <c r="E3133" s="31" t="s">
        <v>113</v>
      </c>
      <c r="F3133" s="12">
        <f>SUMIFS('Inventory Details'!$H:$H,'Inventory Details'!$B:$B,$B3133,'Inventory Details'!$E:$E,$E3133)</f>
        <v>4</v>
      </c>
      <c r="G3133" s="12">
        <f>SUMIFS('PO Details'!$H:$H,'PO Details'!$D:$D,Planning!$B3133,'PO Details'!$L:$L,$E3133)</f>
        <v>15</v>
      </c>
      <c r="H3133" s="12">
        <f>SUMIFS('SO Details'!$G:$G,'SO Details'!$D:$D,Planning!$B3133,'SO Details'!$K:$K,$E3133)</f>
        <v>0</v>
      </c>
      <c r="I3133" s="20">
        <f>IF(COUNTIFS($C:$C,B3133)&gt;1,SUMIFS('Sales Hx'!$Q:$Q,'Sales Hx'!$B:$B,_xlfn.XLOOKUP(B3133,C:C,B:B),'Sales Hx'!$D:$D,Planning!$E3133),SUMIFS('Sales Hx'!$Q:$Q,'Sales Hx'!$B:$B,Planning!$B3133,'Sales Hx'!$D:$D,Planning!$E3133))</f>
        <v>1.4</v>
      </c>
      <c r="J3133" s="16">
        <f>IF(COUNTIFS($C:$C,B3133)&gt;1,SUMIFS('Sales Hx'!$S:$S,'Sales Hx'!$B:$B,_xlfn.XLOOKUP(B3133,C:C,B:B),'Sales Hx'!$D:$D,E3133),SUMIFS('Sales Hx'!$S:$S,'Sales Hx'!$B:$B,$B3133,'Sales Hx'!$D:$D,$E3133))</f>
        <v>3.9473684210526314E-2</v>
      </c>
      <c r="K3133" s="16">
        <f t="shared" si="269"/>
        <v>13.571428571428573</v>
      </c>
      <c r="L3133" s="12">
        <f>IF(M3133&lt;&gt;"",M3133,IF(COUNTIFS($C:$C,B3133)&gt;1,SUMIFS('Sales Hx'!V:V,'Sales Hx'!$B:$B,_xlfn.XLOOKUP(B3133,C:C,B:B),'Sales Hx'!$D:$D,$E3133),SUMIFS('Sales Hx'!V:V,'Sales Hx'!$B:$B,$B3133,'Sales Hx'!$D:$D,$E3133)))</f>
        <v>0</v>
      </c>
      <c r="M3133" s="12">
        <v>0</v>
      </c>
      <c r="N3133" s="15">
        <f t="shared" si="266"/>
        <v>3.9473684210526314E-2</v>
      </c>
      <c r="O3133" s="21">
        <f t="shared" si="268"/>
        <v>0</v>
      </c>
      <c r="P3133" s="24">
        <v>8.6999999999999993</v>
      </c>
      <c r="Q3133" s="18">
        <f t="shared" si="267"/>
        <v>0</v>
      </c>
      <c r="R3133" s="2">
        <v>1</v>
      </c>
      <c r="S3133" s="2">
        <v>120</v>
      </c>
      <c r="T3133" s="2" t="s">
        <v>4647</v>
      </c>
      <c r="U3133" s="28">
        <f>IF(G3133=0,"",_xlfn.MINIFS('PO Details'!$I:$I,'PO Details'!$D:$D,Planning!$B3133,'PO Details'!$L:$L,Planning!$E3133))</f>
        <v>45449</v>
      </c>
      <c r="V3133" s="29" t="s">
        <v>4640</v>
      </c>
      <c r="W3133" t="str">
        <f t="shared" si="270"/>
        <v>Max</v>
      </c>
      <c r="X3133" s="2">
        <v>120</v>
      </c>
    </row>
    <row r="3134" spans="1:24" x14ac:dyDescent="0.25">
      <c r="A3134" s="11"/>
      <c r="B3134" s="22" t="s">
        <v>1562</v>
      </c>
      <c r="C3134" s="22"/>
      <c r="D3134" s="22" t="s">
        <v>1563</v>
      </c>
      <c r="E3134" s="31" t="s">
        <v>4746</v>
      </c>
      <c r="F3134" s="12">
        <f>SUMIFS('Inventory Details'!$H:$H,'Inventory Details'!$B:$B,$B3134,'Inventory Details'!$E:$E,$E3134)</f>
        <v>0</v>
      </c>
      <c r="G3134" s="12">
        <f>SUMIFS('PO Details'!$H:$H,'PO Details'!$D:$D,Planning!$B3134,'PO Details'!$L:$L,$E3134)</f>
        <v>38</v>
      </c>
      <c r="H3134" s="12">
        <f>SUMIFS('SO Details'!$G:$G,'SO Details'!$D:$D,Planning!$B3134,'SO Details'!$K:$K,$E3134)</f>
        <v>0</v>
      </c>
      <c r="I3134" s="20">
        <f>IF(COUNTIFS($C:$C,B3134)&gt;1,SUMIFS('Sales Hx'!$Q:$Q,'Sales Hx'!$B:$B,_xlfn.XLOOKUP(B3134,C:C,B:B),'Sales Hx'!$D:$D,Planning!$E3134),SUMIFS('Sales Hx'!$Q:$Q,'Sales Hx'!$B:$B,Planning!$B3134,'Sales Hx'!$D:$D,Planning!$E3134))</f>
        <v>0</v>
      </c>
      <c r="J3134" s="16">
        <f>IF(COUNTIFS($C:$C,B3134)&gt;1,SUMIFS('Sales Hx'!$S:$S,'Sales Hx'!$B:$B,_xlfn.XLOOKUP(B3134,C:C,B:B),'Sales Hx'!$D:$D,E3134),SUMIFS('Sales Hx'!$S:$S,'Sales Hx'!$B:$B,$B3134,'Sales Hx'!$D:$D,$E3134))</f>
        <v>3.2894736842105261E-2</v>
      </c>
      <c r="K3134" s="16">
        <f t="shared" si="269"/>
        <v>0</v>
      </c>
      <c r="L3134" s="12">
        <f>IF(M3134&lt;&gt;"",M3134,IF(COUNTIFS($C:$C,B3134)&gt;1,SUMIFS('Sales Hx'!V:V,'Sales Hx'!$B:$B,_xlfn.XLOOKUP(B3134,C:C,B:B),'Sales Hx'!$D:$D,$E3134),SUMIFS('Sales Hx'!V:V,'Sales Hx'!$B:$B,$B3134,'Sales Hx'!$D:$D,$E3134)))</f>
        <v>0</v>
      </c>
      <c r="M3134" s="12">
        <v>0</v>
      </c>
      <c r="N3134" s="15">
        <f t="shared" si="266"/>
        <v>3.2894736842105261E-2</v>
      </c>
      <c r="O3134" s="21">
        <f t="shared" si="268"/>
        <v>0</v>
      </c>
      <c r="P3134" s="24">
        <v>8.6999999999999993</v>
      </c>
      <c r="Q3134" s="18">
        <f t="shared" si="267"/>
        <v>0</v>
      </c>
      <c r="R3134" s="2">
        <v>1</v>
      </c>
      <c r="S3134" s="2">
        <v>120</v>
      </c>
      <c r="T3134" s="2" t="s">
        <v>4647</v>
      </c>
      <c r="U3134" s="28">
        <f>IF(G3134=0,"",_xlfn.MINIFS('PO Details'!$I:$I,'PO Details'!$D:$D,Planning!$B3134,'PO Details'!$L:$L,Planning!$E3134))</f>
        <v>45407</v>
      </c>
      <c r="V3134" s="29" t="s">
        <v>4640</v>
      </c>
      <c r="W3134" t="str">
        <f t="shared" si="270"/>
        <v/>
      </c>
      <c r="X3134" s="2">
        <v>120</v>
      </c>
    </row>
    <row r="3135" spans="1:24" x14ac:dyDescent="0.25">
      <c r="A3135" s="11"/>
      <c r="B3135" s="22" t="s">
        <v>1562</v>
      </c>
      <c r="C3135" s="22"/>
      <c r="D3135" s="22" t="s">
        <v>1563</v>
      </c>
      <c r="E3135" s="31" t="s">
        <v>15</v>
      </c>
      <c r="F3135" s="12">
        <f>SUMIFS('Inventory Details'!$H:$H,'Inventory Details'!$B:$B,$B3135,'Inventory Details'!$E:$E,$E3135)</f>
        <v>0</v>
      </c>
      <c r="G3135" s="12">
        <f>SUMIFS('PO Details'!$H:$H,'PO Details'!$D:$D,Planning!$B3135,'PO Details'!$L:$L,$E3135)</f>
        <v>10</v>
      </c>
      <c r="H3135" s="12">
        <f>SUMIFS('SO Details'!$G:$G,'SO Details'!$D:$D,Planning!$B3135,'SO Details'!$K:$K,$E3135)</f>
        <v>0</v>
      </c>
      <c r="I3135" s="20">
        <f>IF(COUNTIFS($C:$C,B3135)&gt;1,SUMIFS('Sales Hx'!$Q:$Q,'Sales Hx'!$B:$B,_xlfn.XLOOKUP(B3135,C:C,B:B),'Sales Hx'!$D:$D,Planning!$E3135),SUMIFS('Sales Hx'!$Q:$Q,'Sales Hx'!$B:$B,Planning!$B3135,'Sales Hx'!$D:$D,Planning!$E3135))</f>
        <v>0</v>
      </c>
      <c r="J3135" s="16">
        <f>IF(COUNTIFS($C:$C,B3135)&gt;1,SUMIFS('Sales Hx'!$S:$S,'Sales Hx'!$B:$B,_xlfn.XLOOKUP(B3135,C:C,B:B),'Sales Hx'!$D:$D,E3135),SUMIFS('Sales Hx'!$S:$S,'Sales Hx'!$B:$B,$B3135,'Sales Hx'!$D:$D,$E3135))</f>
        <v>0</v>
      </c>
      <c r="K3135" s="16">
        <f t="shared" si="269"/>
        <v>0</v>
      </c>
      <c r="L3135" s="12">
        <f>IF(M3135&lt;&gt;"",M3135,IF(COUNTIFS($C:$C,B3135)&gt;1,SUMIFS('Sales Hx'!V:V,'Sales Hx'!$B:$B,_xlfn.XLOOKUP(B3135,C:C,B:B),'Sales Hx'!$D:$D,$E3135),SUMIFS('Sales Hx'!V:V,'Sales Hx'!$B:$B,$B3135,'Sales Hx'!$D:$D,$E3135)))</f>
        <v>0</v>
      </c>
      <c r="M3135" s="12">
        <v>0</v>
      </c>
      <c r="N3135" s="15">
        <f t="shared" ref="N3135:N3198" si="271">IFERROR(_xlfn.IFNA(J3135*R3135+L3135,"No Sales Hx"),"No Sales HX")</f>
        <v>0</v>
      </c>
      <c r="O3135" s="21">
        <f t="shared" si="268"/>
        <v>0</v>
      </c>
      <c r="P3135" s="24">
        <v>8.6999999999999993</v>
      </c>
      <c r="Q3135" s="18">
        <f t="shared" ref="Q3135:Q3198" si="272">IFERROR(P3135*O3135,0)</f>
        <v>0</v>
      </c>
      <c r="R3135" s="2">
        <v>1</v>
      </c>
      <c r="S3135" s="2">
        <v>120</v>
      </c>
      <c r="T3135" s="2" t="s">
        <v>4647</v>
      </c>
      <c r="U3135" s="28">
        <f>IF(G3135=0,"",_xlfn.MINIFS('PO Details'!$I:$I,'PO Details'!$D:$D,Planning!$B3135,'PO Details'!$L:$L,Planning!$E3135))</f>
        <v>45412</v>
      </c>
      <c r="V3135" s="29" t="s">
        <v>4640</v>
      </c>
      <c r="W3135" t="str">
        <f t="shared" si="270"/>
        <v/>
      </c>
      <c r="X3135" s="2">
        <v>120</v>
      </c>
    </row>
    <row r="3136" spans="1:24" x14ac:dyDescent="0.25">
      <c r="A3136" s="11"/>
      <c r="B3136" s="22" t="s">
        <v>1564</v>
      </c>
      <c r="C3136" s="22"/>
      <c r="D3136" s="22" t="s">
        <v>1565</v>
      </c>
      <c r="E3136" s="31" t="s">
        <v>109</v>
      </c>
      <c r="F3136" s="12">
        <f>SUMIFS('Inventory Details'!$H:$H,'Inventory Details'!$B:$B,$B3136,'Inventory Details'!$E:$E,$E3136)</f>
        <v>5</v>
      </c>
      <c r="G3136" s="12">
        <f>SUMIFS('PO Details'!$H:$H,'PO Details'!$D:$D,Planning!$B3136,'PO Details'!$L:$L,$E3136)</f>
        <v>20</v>
      </c>
      <c r="H3136" s="12">
        <f>SUMIFS('SO Details'!$G:$G,'SO Details'!$D:$D,Planning!$B3136,'SO Details'!$K:$K,$E3136)</f>
        <v>0</v>
      </c>
      <c r="I3136" s="20">
        <f>IF(COUNTIFS($C:$C,B3136)&gt;1,SUMIFS('Sales Hx'!$Q:$Q,'Sales Hx'!$B:$B,_xlfn.XLOOKUP(B3136,C:C,B:B),'Sales Hx'!$D:$D,Planning!$E3136),SUMIFS('Sales Hx'!$Q:$Q,'Sales Hx'!$B:$B,Planning!$B3136,'Sales Hx'!$D:$D,Planning!$E3136))</f>
        <v>2.8</v>
      </c>
      <c r="J3136" s="16">
        <f>IF(COUNTIFS($C:$C,B3136)&gt;1,SUMIFS('Sales Hx'!$S:$S,'Sales Hx'!$B:$B,_xlfn.XLOOKUP(B3136,C:C,B:B),'Sales Hx'!$D:$D,E3136),SUMIFS('Sales Hx'!$S:$S,'Sales Hx'!$B:$B,$B3136,'Sales Hx'!$D:$D,$E3136))</f>
        <v>6.3596491228070179E-2</v>
      </c>
      <c r="K3136" s="16">
        <f t="shared" si="269"/>
        <v>8.9285714285714288</v>
      </c>
      <c r="L3136" s="12">
        <f>IF(M3136&lt;&gt;"",M3136,IF(COUNTIFS($C:$C,B3136)&gt;1,SUMIFS('Sales Hx'!V:V,'Sales Hx'!$B:$B,_xlfn.XLOOKUP(B3136,C:C,B:B),'Sales Hx'!$D:$D,$E3136),SUMIFS('Sales Hx'!V:V,'Sales Hx'!$B:$B,$B3136,'Sales Hx'!$D:$D,$E3136)))</f>
        <v>0</v>
      </c>
      <c r="M3136" s="12">
        <v>0</v>
      </c>
      <c r="N3136" s="15">
        <f t="shared" si="271"/>
        <v>6.3596491228070179E-2</v>
      </c>
      <c r="O3136" s="21">
        <f t="shared" si="268"/>
        <v>0</v>
      </c>
      <c r="P3136" s="24">
        <v>8.6999999999999993</v>
      </c>
      <c r="Q3136" s="18">
        <f t="shared" si="272"/>
        <v>0</v>
      </c>
      <c r="R3136" s="2">
        <v>1</v>
      </c>
      <c r="S3136" s="2">
        <v>120</v>
      </c>
      <c r="T3136" s="2" t="s">
        <v>4647</v>
      </c>
      <c r="U3136" s="28">
        <f>IF(G3136=0,"",_xlfn.MINIFS('PO Details'!$I:$I,'PO Details'!$D:$D,Planning!$B3136,'PO Details'!$L:$L,Planning!$E3136))</f>
        <v>45449</v>
      </c>
      <c r="V3136" s="29" t="s">
        <v>4640</v>
      </c>
      <c r="W3136" t="str">
        <f t="shared" si="270"/>
        <v/>
      </c>
      <c r="X3136" s="2">
        <v>120</v>
      </c>
    </row>
    <row r="3137" spans="1:24" x14ac:dyDescent="0.25">
      <c r="A3137" s="11"/>
      <c r="B3137" s="22" t="s">
        <v>1564</v>
      </c>
      <c r="C3137" s="22"/>
      <c r="D3137" s="22" t="s">
        <v>1565</v>
      </c>
      <c r="E3137" s="31" t="s">
        <v>106</v>
      </c>
      <c r="F3137" s="12">
        <f>SUMIFS('Inventory Details'!$H:$H,'Inventory Details'!$B:$B,$B3137,'Inventory Details'!$E:$E,$E3137)</f>
        <v>13</v>
      </c>
      <c r="G3137" s="12">
        <f>SUMIFS('PO Details'!$H:$H,'PO Details'!$D:$D,Planning!$B3137,'PO Details'!$L:$L,$E3137)</f>
        <v>15</v>
      </c>
      <c r="H3137" s="12">
        <f>SUMIFS('SO Details'!$G:$G,'SO Details'!$D:$D,Planning!$B3137,'SO Details'!$K:$K,$E3137)</f>
        <v>1</v>
      </c>
      <c r="I3137" s="20">
        <f>IF(COUNTIFS($C:$C,B3137)&gt;1,SUMIFS('Sales Hx'!$Q:$Q,'Sales Hx'!$B:$B,_xlfn.XLOOKUP(B3137,C:C,B:B),'Sales Hx'!$D:$D,Planning!$E3137),SUMIFS('Sales Hx'!$Q:$Q,'Sales Hx'!$B:$B,Planning!$B3137,'Sales Hx'!$D:$D,Planning!$E3137))</f>
        <v>0</v>
      </c>
      <c r="J3137" s="16">
        <f>IF(COUNTIFS($C:$C,B3137)&gt;1,SUMIFS('Sales Hx'!$S:$S,'Sales Hx'!$B:$B,_xlfn.XLOOKUP(B3137,C:C,B:B),'Sales Hx'!$D:$D,E3137),SUMIFS('Sales Hx'!$S:$S,'Sales Hx'!$B:$B,$B3137,'Sales Hx'!$D:$D,$E3137))</f>
        <v>6.8421052631578952E-2</v>
      </c>
      <c r="K3137" s="16">
        <f t="shared" si="269"/>
        <v>0</v>
      </c>
      <c r="L3137" s="12">
        <f>IF(M3137&lt;&gt;"",M3137,IF(COUNTIFS($C:$C,B3137)&gt;1,SUMIFS('Sales Hx'!V:V,'Sales Hx'!$B:$B,_xlfn.XLOOKUP(B3137,C:C,B:B),'Sales Hx'!$D:$D,$E3137),SUMIFS('Sales Hx'!V:V,'Sales Hx'!$B:$B,$B3137,'Sales Hx'!$D:$D,$E3137)))</f>
        <v>0</v>
      </c>
      <c r="M3137" s="12">
        <v>0</v>
      </c>
      <c r="N3137" s="15">
        <f t="shared" si="271"/>
        <v>6.8421052631578952E-2</v>
      </c>
      <c r="O3137" s="21">
        <f t="shared" si="268"/>
        <v>0</v>
      </c>
      <c r="P3137" s="24">
        <v>8.6999999999999993</v>
      </c>
      <c r="Q3137" s="18">
        <f t="shared" si="272"/>
        <v>0</v>
      </c>
      <c r="R3137" s="2">
        <v>1</v>
      </c>
      <c r="S3137" s="2">
        <v>120</v>
      </c>
      <c r="T3137" s="2" t="s">
        <v>4647</v>
      </c>
      <c r="U3137" s="28">
        <f>IF(G3137=0,"",_xlfn.MINIFS('PO Details'!$I:$I,'PO Details'!$D:$D,Planning!$B3137,'PO Details'!$L:$L,Planning!$E3137))</f>
        <v>45449</v>
      </c>
      <c r="V3137" s="29" t="s">
        <v>4640</v>
      </c>
      <c r="W3137" t="str">
        <f t="shared" si="270"/>
        <v/>
      </c>
      <c r="X3137" s="2">
        <v>120</v>
      </c>
    </row>
    <row r="3138" spans="1:24" x14ac:dyDescent="0.25">
      <c r="A3138" s="11"/>
      <c r="B3138" s="22" t="s">
        <v>1564</v>
      </c>
      <c r="C3138" s="22"/>
      <c r="D3138" s="22" t="s">
        <v>1565</v>
      </c>
      <c r="E3138" s="31" t="s">
        <v>113</v>
      </c>
      <c r="F3138" s="12">
        <f>SUMIFS('Inventory Details'!$H:$H,'Inventory Details'!$B:$B,$B3138,'Inventory Details'!$E:$E,$E3138)</f>
        <v>0</v>
      </c>
      <c r="G3138" s="12">
        <f>SUMIFS('PO Details'!$H:$H,'PO Details'!$D:$D,Planning!$B3138,'PO Details'!$L:$L,$E3138)</f>
        <v>20</v>
      </c>
      <c r="H3138" s="12">
        <f>SUMIFS('SO Details'!$G:$G,'SO Details'!$D:$D,Planning!$B3138,'SO Details'!$K:$K,$E3138)</f>
        <v>0</v>
      </c>
      <c r="I3138" s="20">
        <f>IF(COUNTIFS($C:$C,B3138)&gt;1,SUMIFS('Sales Hx'!$Q:$Q,'Sales Hx'!$B:$B,_xlfn.XLOOKUP(B3138,C:C,B:B),'Sales Hx'!$D:$D,Planning!$E3138),SUMIFS('Sales Hx'!$Q:$Q,'Sales Hx'!$B:$B,Planning!$B3138,'Sales Hx'!$D:$D,Planning!$E3138))</f>
        <v>2.8</v>
      </c>
      <c r="J3138" s="16">
        <f>IF(COUNTIFS($C:$C,B3138)&gt;1,SUMIFS('Sales Hx'!$S:$S,'Sales Hx'!$B:$B,_xlfn.XLOOKUP(B3138,C:C,B:B),'Sales Hx'!$D:$D,E3138),SUMIFS('Sales Hx'!$S:$S,'Sales Hx'!$B:$B,$B3138,'Sales Hx'!$D:$D,$E3138))</f>
        <v>6.7105263157894737E-2</v>
      </c>
      <c r="K3138" s="16">
        <f t="shared" si="269"/>
        <v>7.1428571428571432</v>
      </c>
      <c r="L3138" s="12">
        <f>IF(M3138&lt;&gt;"",M3138,IF(COUNTIFS($C:$C,B3138)&gt;1,SUMIFS('Sales Hx'!V:V,'Sales Hx'!$B:$B,_xlfn.XLOOKUP(B3138,C:C,B:B),'Sales Hx'!$D:$D,$E3138),SUMIFS('Sales Hx'!V:V,'Sales Hx'!$B:$B,$B3138,'Sales Hx'!$D:$D,$E3138)))</f>
        <v>0</v>
      </c>
      <c r="M3138" s="12">
        <v>0</v>
      </c>
      <c r="N3138" s="15">
        <f t="shared" si="271"/>
        <v>6.7105263157894737E-2</v>
      </c>
      <c r="O3138" s="21">
        <f t="shared" ref="O3138:O3201" si="273">MROUND(ROUND(IFERROR(IF(C3138&lt;&gt;"",0,IF(T3138="DC'd",0,IF(AND(J3138=0,F3138+G3138&lt;H3138),H3138-F3138+G3138,IF(F3138+G3138&lt;N3138,N3138+MAX((IF(J3138*R3138&gt;F3138,F3138,J3138*R3138))+J3138*S3138-F3138-G3138+H3138,0))))),0),0),1)</f>
        <v>0</v>
      </c>
      <c r="P3138" s="24">
        <v>8.6999999999999993</v>
      </c>
      <c r="Q3138" s="18">
        <f t="shared" si="272"/>
        <v>0</v>
      </c>
      <c r="R3138" s="2">
        <v>1</v>
      </c>
      <c r="S3138" s="2">
        <v>120</v>
      </c>
      <c r="T3138" s="2" t="s">
        <v>4647</v>
      </c>
      <c r="U3138" s="28">
        <f>IF(G3138=0,"",_xlfn.MINIFS('PO Details'!$I:$I,'PO Details'!$D:$D,Planning!$B3138,'PO Details'!$L:$L,Planning!$E3138))</f>
        <v>45449</v>
      </c>
      <c r="V3138" s="29" t="s">
        <v>4640</v>
      </c>
      <c r="W3138" t="str">
        <f t="shared" si="270"/>
        <v/>
      </c>
      <c r="X3138" s="2">
        <v>120</v>
      </c>
    </row>
    <row r="3139" spans="1:24" x14ac:dyDescent="0.25">
      <c r="A3139" s="11"/>
      <c r="B3139" s="22" t="s">
        <v>1564</v>
      </c>
      <c r="C3139" s="22"/>
      <c r="D3139" s="22" t="s">
        <v>1565</v>
      </c>
      <c r="E3139" s="31" t="s">
        <v>4746</v>
      </c>
      <c r="F3139" s="12">
        <f>SUMIFS('Inventory Details'!$H:$H,'Inventory Details'!$B:$B,$B3139,'Inventory Details'!$E:$E,$E3139)</f>
        <v>0</v>
      </c>
      <c r="G3139" s="12">
        <f>SUMIFS('PO Details'!$H:$H,'PO Details'!$D:$D,Planning!$B3139,'PO Details'!$L:$L,$E3139)</f>
        <v>54</v>
      </c>
      <c r="H3139" s="12">
        <f>SUMIFS('SO Details'!$G:$G,'SO Details'!$D:$D,Planning!$B3139,'SO Details'!$K:$K,$E3139)</f>
        <v>1</v>
      </c>
      <c r="I3139" s="20">
        <f>IF(COUNTIFS($C:$C,B3139)&gt;1,SUMIFS('Sales Hx'!$Q:$Q,'Sales Hx'!$B:$B,_xlfn.XLOOKUP(B3139,C:C,B:B),'Sales Hx'!$D:$D,Planning!$E3139),SUMIFS('Sales Hx'!$Q:$Q,'Sales Hx'!$B:$B,Planning!$B3139,'Sales Hx'!$D:$D,Planning!$E3139))</f>
        <v>4.1999999999999993</v>
      </c>
      <c r="J3139" s="16">
        <f>IF(COUNTIFS($C:$C,B3139)&gt;1,SUMIFS('Sales Hx'!$S:$S,'Sales Hx'!$B:$B,_xlfn.XLOOKUP(B3139,C:C,B:B),'Sales Hx'!$D:$D,E3139),SUMIFS('Sales Hx'!$S:$S,'Sales Hx'!$B:$B,$B3139,'Sales Hx'!$D:$D,$E3139))</f>
        <v>9.978070175438597E-2</v>
      </c>
      <c r="K3139" s="16">
        <f t="shared" si="269"/>
        <v>12.857142857142859</v>
      </c>
      <c r="L3139" s="12">
        <f>IF(M3139&lt;&gt;"",M3139,IF(COUNTIFS($C:$C,B3139)&gt;1,SUMIFS('Sales Hx'!V:V,'Sales Hx'!$B:$B,_xlfn.XLOOKUP(B3139,C:C,B:B),'Sales Hx'!$D:$D,$E3139),SUMIFS('Sales Hx'!V:V,'Sales Hx'!$B:$B,$B3139,'Sales Hx'!$D:$D,$E3139)))</f>
        <v>0</v>
      </c>
      <c r="M3139" s="12">
        <v>0</v>
      </c>
      <c r="N3139" s="15">
        <f t="shared" si="271"/>
        <v>9.978070175438597E-2</v>
      </c>
      <c r="O3139" s="21">
        <f t="shared" si="273"/>
        <v>0</v>
      </c>
      <c r="P3139" s="24">
        <v>8.6999999999999993</v>
      </c>
      <c r="Q3139" s="18">
        <f t="shared" si="272"/>
        <v>0</v>
      </c>
      <c r="R3139" s="2">
        <v>1</v>
      </c>
      <c r="S3139" s="2">
        <v>120</v>
      </c>
      <c r="T3139" s="2" t="s">
        <v>4647</v>
      </c>
      <c r="U3139" s="28">
        <f>IF(G3139=0,"",_xlfn.MINIFS('PO Details'!$I:$I,'PO Details'!$D:$D,Planning!$B3139,'PO Details'!$L:$L,Planning!$E3139))</f>
        <v>45407</v>
      </c>
      <c r="V3139" s="29" t="s">
        <v>4640</v>
      </c>
      <c r="W3139" t="str">
        <f t="shared" si="270"/>
        <v>Max</v>
      </c>
      <c r="X3139" s="2">
        <v>120</v>
      </c>
    </row>
    <row r="3140" spans="1:24" x14ac:dyDescent="0.25">
      <c r="A3140" s="11"/>
      <c r="B3140" s="22" t="s">
        <v>1564</v>
      </c>
      <c r="C3140" s="22"/>
      <c r="D3140" s="22" t="s">
        <v>1565</v>
      </c>
      <c r="E3140" s="31" t="s">
        <v>15</v>
      </c>
      <c r="F3140" s="12">
        <f>SUMIFS('Inventory Details'!$H:$H,'Inventory Details'!$B:$B,$B3140,'Inventory Details'!$E:$E,$E3140)</f>
        <v>0</v>
      </c>
      <c r="G3140" s="12">
        <f>SUMIFS('PO Details'!$H:$H,'PO Details'!$D:$D,Planning!$B3140,'PO Details'!$L:$L,$E3140)</f>
        <v>10</v>
      </c>
      <c r="H3140" s="12">
        <f>SUMIFS('SO Details'!$G:$G,'SO Details'!$D:$D,Planning!$B3140,'SO Details'!$K:$K,$E3140)</f>
        <v>0</v>
      </c>
      <c r="I3140" s="20">
        <f>IF(COUNTIFS($C:$C,B3140)&gt;1,SUMIFS('Sales Hx'!$Q:$Q,'Sales Hx'!$B:$B,_xlfn.XLOOKUP(B3140,C:C,B:B),'Sales Hx'!$D:$D,Planning!$E3140),SUMIFS('Sales Hx'!$Q:$Q,'Sales Hx'!$B:$B,Planning!$B3140,'Sales Hx'!$D:$D,Planning!$E3140))</f>
        <v>0</v>
      </c>
      <c r="J3140" s="16">
        <f>IF(COUNTIFS($C:$C,B3140)&gt;1,SUMIFS('Sales Hx'!$S:$S,'Sales Hx'!$B:$B,_xlfn.XLOOKUP(B3140,C:C,B:B),'Sales Hx'!$D:$D,E3140),SUMIFS('Sales Hx'!$S:$S,'Sales Hx'!$B:$B,$B3140,'Sales Hx'!$D:$D,$E3140))</f>
        <v>0</v>
      </c>
      <c r="K3140" s="16">
        <f t="shared" si="269"/>
        <v>0</v>
      </c>
      <c r="L3140" s="12">
        <f>IF(M3140&lt;&gt;"",M3140,IF(COUNTIFS($C:$C,B3140)&gt;1,SUMIFS('Sales Hx'!V:V,'Sales Hx'!$B:$B,_xlfn.XLOOKUP(B3140,C:C,B:B),'Sales Hx'!$D:$D,$E3140),SUMIFS('Sales Hx'!V:V,'Sales Hx'!$B:$B,$B3140,'Sales Hx'!$D:$D,$E3140)))</f>
        <v>0</v>
      </c>
      <c r="M3140" s="12">
        <v>0</v>
      </c>
      <c r="N3140" s="15">
        <f t="shared" si="271"/>
        <v>0</v>
      </c>
      <c r="O3140" s="21">
        <f t="shared" si="273"/>
        <v>0</v>
      </c>
      <c r="P3140" s="24">
        <v>8.6999999999999993</v>
      </c>
      <c r="Q3140" s="18">
        <f t="shared" si="272"/>
        <v>0</v>
      </c>
      <c r="R3140" s="2">
        <v>1</v>
      </c>
      <c r="S3140" s="2">
        <v>120</v>
      </c>
      <c r="T3140" s="2" t="s">
        <v>4647</v>
      </c>
      <c r="U3140" s="28">
        <f>IF(G3140=0,"",_xlfn.MINIFS('PO Details'!$I:$I,'PO Details'!$D:$D,Planning!$B3140,'PO Details'!$L:$L,Planning!$E3140))</f>
        <v>45412</v>
      </c>
      <c r="V3140" s="29" t="s">
        <v>4640</v>
      </c>
      <c r="W3140" t="str">
        <f t="shared" si="270"/>
        <v/>
      </c>
      <c r="X3140" s="2">
        <v>120</v>
      </c>
    </row>
    <row r="3141" spans="1:24" x14ac:dyDescent="0.25">
      <c r="A3141" s="11" t="s">
        <v>4626</v>
      </c>
      <c r="B3141" s="22" t="s">
        <v>1566</v>
      </c>
      <c r="C3141" s="22"/>
      <c r="D3141" s="22" t="s">
        <v>1567</v>
      </c>
      <c r="E3141" s="31" t="s">
        <v>109</v>
      </c>
      <c r="F3141" s="12">
        <f>SUMIFS('Inventory Details'!$H:$H,'Inventory Details'!$B:$B,$B3141,'Inventory Details'!$E:$E,$E3141)</f>
        <v>10</v>
      </c>
      <c r="G3141" s="12">
        <f>SUMIFS('PO Details'!$H:$H,'PO Details'!$D:$D,Planning!$B3141,'PO Details'!$L:$L,$E3141)</f>
        <v>20</v>
      </c>
      <c r="H3141" s="12">
        <f>SUMIFS('SO Details'!$G:$G,'SO Details'!$D:$D,Planning!$B3141,'SO Details'!$K:$K,$E3141)</f>
        <v>0</v>
      </c>
      <c r="I3141" s="20">
        <f>IF(COUNTIFS($C:$C,B3141)&gt;1,SUMIFS('Sales Hx'!$Q:$Q,'Sales Hx'!$B:$B,_xlfn.XLOOKUP(B3141,C:C,B:B),'Sales Hx'!$D:$D,Planning!$E3141),SUMIFS('Sales Hx'!$Q:$Q,'Sales Hx'!$B:$B,Planning!$B3141,'Sales Hx'!$D:$D,Planning!$E3141))</f>
        <v>8.3999999999999986</v>
      </c>
      <c r="J3141" s="16">
        <f>IF(COUNTIFS($C:$C,B3141)&gt;1,SUMIFS('Sales Hx'!$S:$S,'Sales Hx'!$B:$B,_xlfn.XLOOKUP(B3141,C:C,B:B),'Sales Hx'!$D:$D,E3141),SUMIFS('Sales Hx'!$S:$S,'Sales Hx'!$B:$B,$B3141,'Sales Hx'!$D:$D,$E3141))</f>
        <v>8.3646616541353372E-2</v>
      </c>
      <c r="K3141" s="16">
        <f t="shared" si="269"/>
        <v>3.5714285714285721</v>
      </c>
      <c r="L3141" s="12">
        <f>IF(M3141&lt;&gt;"",M3141,IF(COUNTIFS($C:$C,B3141)&gt;1,SUMIFS('Sales Hx'!V:V,'Sales Hx'!$B:$B,_xlfn.XLOOKUP(B3141,C:C,B:B),'Sales Hx'!$D:$D,$E3141),SUMIFS('Sales Hx'!V:V,'Sales Hx'!$B:$B,$B3141,'Sales Hx'!$D:$D,$E3141)))</f>
        <v>0</v>
      </c>
      <c r="M3141" s="12">
        <v>0</v>
      </c>
      <c r="N3141" s="15">
        <f t="shared" si="271"/>
        <v>8.3646616541353372E-2</v>
      </c>
      <c r="O3141" s="21">
        <f t="shared" si="273"/>
        <v>0</v>
      </c>
      <c r="P3141" s="24">
        <v>8.6999999999999993</v>
      </c>
      <c r="Q3141" s="18">
        <f t="shared" si="272"/>
        <v>0</v>
      </c>
      <c r="R3141" s="2">
        <v>1</v>
      </c>
      <c r="S3141" s="2">
        <v>120</v>
      </c>
      <c r="T3141" s="2" t="s">
        <v>4647</v>
      </c>
      <c r="U3141" s="28">
        <f>IF(G3141=0,"",_xlfn.MINIFS('PO Details'!$I:$I,'PO Details'!$D:$D,Planning!$B3141,'PO Details'!$L:$L,Planning!$E3141))</f>
        <v>45449</v>
      </c>
      <c r="V3141" s="29" t="s">
        <v>4640</v>
      </c>
      <c r="W3141" t="str">
        <f t="shared" si="270"/>
        <v/>
      </c>
      <c r="X3141" s="2">
        <v>120</v>
      </c>
    </row>
    <row r="3142" spans="1:24" x14ac:dyDescent="0.25">
      <c r="A3142" s="11" t="s">
        <v>4626</v>
      </c>
      <c r="B3142" s="22" t="s">
        <v>1566</v>
      </c>
      <c r="C3142" s="22"/>
      <c r="D3142" s="22" t="s">
        <v>1567</v>
      </c>
      <c r="E3142" s="31" t="s">
        <v>106</v>
      </c>
      <c r="F3142" s="12">
        <f>SUMIFS('Inventory Details'!$H:$H,'Inventory Details'!$B:$B,$B3142,'Inventory Details'!$E:$E,$E3142)</f>
        <v>13</v>
      </c>
      <c r="G3142" s="12">
        <f>SUMIFS('PO Details'!$H:$H,'PO Details'!$D:$D,Planning!$B3142,'PO Details'!$L:$L,$E3142)</f>
        <v>100</v>
      </c>
      <c r="H3142" s="12">
        <f>SUMIFS('SO Details'!$G:$G,'SO Details'!$D:$D,Planning!$B3142,'SO Details'!$K:$K,$E3142)</f>
        <v>0</v>
      </c>
      <c r="I3142" s="20">
        <f>IF(COUNTIFS($C:$C,B3142)&gt;1,SUMIFS('Sales Hx'!$Q:$Q,'Sales Hx'!$B:$B,_xlfn.XLOOKUP(B3142,C:C,B:B),'Sales Hx'!$D:$D,Planning!$E3142),SUMIFS('Sales Hx'!$Q:$Q,'Sales Hx'!$B:$B,Planning!$B3142,'Sales Hx'!$D:$D,Planning!$E3142))</f>
        <v>26.599999999999998</v>
      </c>
      <c r="J3142" s="16">
        <f>IF(COUNTIFS($C:$C,B3142)&gt;1,SUMIFS('Sales Hx'!$S:$S,'Sales Hx'!$B:$B,_xlfn.XLOOKUP(B3142,C:C,B:B),'Sales Hx'!$D:$D,E3142),SUMIFS('Sales Hx'!$S:$S,'Sales Hx'!$B:$B,$B3142,'Sales Hx'!$D:$D,$E3142))</f>
        <v>0.18859649122807018</v>
      </c>
      <c r="K3142" s="16">
        <f t="shared" si="269"/>
        <v>4.2481203007518804</v>
      </c>
      <c r="L3142" s="12">
        <f>IF(M3142&lt;&gt;"",M3142,IF(COUNTIFS($C:$C,B3142)&gt;1,SUMIFS('Sales Hx'!V:V,'Sales Hx'!$B:$B,_xlfn.XLOOKUP(B3142,C:C,B:B),'Sales Hx'!$D:$D,$E3142),SUMIFS('Sales Hx'!V:V,'Sales Hx'!$B:$B,$B3142,'Sales Hx'!$D:$D,$E3142)))</f>
        <v>0</v>
      </c>
      <c r="M3142" s="12">
        <v>0</v>
      </c>
      <c r="N3142" s="15">
        <f t="shared" si="271"/>
        <v>0.18859649122807018</v>
      </c>
      <c r="O3142" s="21">
        <f t="shared" si="273"/>
        <v>0</v>
      </c>
      <c r="P3142" s="24">
        <v>8.6999999999999993</v>
      </c>
      <c r="Q3142" s="18">
        <f t="shared" si="272"/>
        <v>0</v>
      </c>
      <c r="R3142" s="2">
        <v>1</v>
      </c>
      <c r="S3142" s="2">
        <v>120</v>
      </c>
      <c r="T3142" s="2" t="s">
        <v>4647</v>
      </c>
      <c r="U3142" s="28">
        <f>IF(G3142=0,"",_xlfn.MINIFS('PO Details'!$I:$I,'PO Details'!$D:$D,Planning!$B3142,'PO Details'!$L:$L,Planning!$E3142))</f>
        <v>45449</v>
      </c>
      <c r="V3142" s="29" t="s">
        <v>4640</v>
      </c>
      <c r="W3142" t="str">
        <f t="shared" si="270"/>
        <v/>
      </c>
      <c r="X3142" s="2">
        <v>120</v>
      </c>
    </row>
    <row r="3143" spans="1:24" x14ac:dyDescent="0.25">
      <c r="A3143" s="11" t="s">
        <v>4626</v>
      </c>
      <c r="B3143" s="22" t="s">
        <v>1566</v>
      </c>
      <c r="C3143" s="22"/>
      <c r="D3143" s="22" t="s">
        <v>1567</v>
      </c>
      <c r="E3143" s="31" t="s">
        <v>113</v>
      </c>
      <c r="F3143" s="12">
        <f>SUMIFS('Inventory Details'!$H:$H,'Inventory Details'!$B:$B,$B3143,'Inventory Details'!$E:$E,$E3143)</f>
        <v>15</v>
      </c>
      <c r="G3143" s="12">
        <f>SUMIFS('PO Details'!$H:$H,'PO Details'!$D:$D,Planning!$B3143,'PO Details'!$L:$L,$E3143)</f>
        <v>50</v>
      </c>
      <c r="H3143" s="12">
        <f>SUMIFS('SO Details'!$G:$G,'SO Details'!$D:$D,Planning!$B3143,'SO Details'!$K:$K,$E3143)</f>
        <v>0</v>
      </c>
      <c r="I3143" s="20">
        <f>IF(COUNTIFS($C:$C,B3143)&gt;1,SUMIFS('Sales Hx'!$Q:$Q,'Sales Hx'!$B:$B,_xlfn.XLOOKUP(B3143,C:C,B:B),'Sales Hx'!$D:$D,Planning!$E3143),SUMIFS('Sales Hx'!$Q:$Q,'Sales Hx'!$B:$B,Planning!$B3143,'Sales Hx'!$D:$D,Planning!$E3143))</f>
        <v>4.1999999999999993</v>
      </c>
      <c r="J3143" s="16">
        <f>IF(COUNTIFS($C:$C,B3143)&gt;1,SUMIFS('Sales Hx'!$S:$S,'Sales Hx'!$B:$B,_xlfn.XLOOKUP(B3143,C:C,B:B),'Sales Hx'!$D:$D,E3143),SUMIFS('Sales Hx'!$S:$S,'Sales Hx'!$B:$B,$B3143,'Sales Hx'!$D:$D,$E3143))</f>
        <v>0.2023026315789474</v>
      </c>
      <c r="K3143" s="16">
        <f t="shared" si="269"/>
        <v>15.476190476190478</v>
      </c>
      <c r="L3143" s="12">
        <f>IF(M3143&lt;&gt;"",M3143,IF(COUNTIFS($C:$C,B3143)&gt;1,SUMIFS('Sales Hx'!V:V,'Sales Hx'!$B:$B,_xlfn.XLOOKUP(B3143,C:C,B:B),'Sales Hx'!$D:$D,$E3143),SUMIFS('Sales Hx'!V:V,'Sales Hx'!$B:$B,$B3143,'Sales Hx'!$D:$D,$E3143)))</f>
        <v>0</v>
      </c>
      <c r="M3143" s="12">
        <v>0</v>
      </c>
      <c r="N3143" s="15">
        <f t="shared" si="271"/>
        <v>0.2023026315789474</v>
      </c>
      <c r="O3143" s="21">
        <f t="shared" si="273"/>
        <v>0</v>
      </c>
      <c r="P3143" s="24">
        <v>8.6999999999999993</v>
      </c>
      <c r="Q3143" s="18">
        <f t="shared" si="272"/>
        <v>0</v>
      </c>
      <c r="R3143" s="2">
        <v>1</v>
      </c>
      <c r="S3143" s="2">
        <v>120</v>
      </c>
      <c r="T3143" s="2" t="s">
        <v>4647</v>
      </c>
      <c r="U3143" s="28">
        <f>IF(G3143=0,"",_xlfn.MINIFS('PO Details'!$I:$I,'PO Details'!$D:$D,Planning!$B3143,'PO Details'!$L:$L,Planning!$E3143))</f>
        <v>45449</v>
      </c>
      <c r="V3143" s="29" t="s">
        <v>4640</v>
      </c>
      <c r="W3143" t="str">
        <f t="shared" si="270"/>
        <v>Max</v>
      </c>
      <c r="X3143" s="2">
        <v>120</v>
      </c>
    </row>
    <row r="3144" spans="1:24" x14ac:dyDescent="0.25">
      <c r="A3144" s="11" t="s">
        <v>4626</v>
      </c>
      <c r="B3144" s="22" t="s">
        <v>1566</v>
      </c>
      <c r="C3144" s="22"/>
      <c r="D3144" s="22" t="s">
        <v>1567</v>
      </c>
      <c r="E3144" s="31" t="s">
        <v>4746</v>
      </c>
      <c r="F3144" s="12">
        <f>SUMIFS('Inventory Details'!$H:$H,'Inventory Details'!$B:$B,$B3144,'Inventory Details'!$E:$E,$E3144)</f>
        <v>0</v>
      </c>
      <c r="G3144" s="12">
        <f>SUMIFS('PO Details'!$H:$H,'PO Details'!$D:$D,Planning!$B3144,'PO Details'!$L:$L,$E3144)</f>
        <v>132</v>
      </c>
      <c r="H3144" s="12">
        <f>SUMIFS('SO Details'!$G:$G,'SO Details'!$D:$D,Planning!$B3144,'SO Details'!$K:$K,$E3144)</f>
        <v>1</v>
      </c>
      <c r="I3144" s="20">
        <f>IF(COUNTIFS($C:$C,B3144)&gt;1,SUMIFS('Sales Hx'!$Q:$Q,'Sales Hx'!$B:$B,_xlfn.XLOOKUP(B3144,C:C,B:B),'Sales Hx'!$D:$D,Planning!$E3144),SUMIFS('Sales Hx'!$Q:$Q,'Sales Hx'!$B:$B,Planning!$B3144,'Sales Hx'!$D:$D,Planning!$E3144))</f>
        <v>29.4</v>
      </c>
      <c r="J3144" s="16">
        <f>IF(COUNTIFS($C:$C,B3144)&gt;1,SUMIFS('Sales Hx'!$S:$S,'Sales Hx'!$B:$B,_xlfn.XLOOKUP(B3144,C:C,B:B),'Sales Hx'!$D:$D,E3144),SUMIFS('Sales Hx'!$S:$S,'Sales Hx'!$B:$B,$B3144,'Sales Hx'!$D:$D,$E3144))</f>
        <v>0.26206140350877194</v>
      </c>
      <c r="K3144" s="16">
        <f t="shared" si="269"/>
        <v>4.4897959183673475</v>
      </c>
      <c r="L3144" s="12">
        <f>IF(M3144&lt;&gt;"",M3144,IF(COUNTIFS($C:$C,B3144)&gt;1,SUMIFS('Sales Hx'!V:V,'Sales Hx'!$B:$B,_xlfn.XLOOKUP(B3144,C:C,B:B),'Sales Hx'!$D:$D,$E3144),SUMIFS('Sales Hx'!V:V,'Sales Hx'!$B:$B,$B3144,'Sales Hx'!$D:$D,$E3144)))</f>
        <v>0</v>
      </c>
      <c r="M3144" s="12">
        <v>0</v>
      </c>
      <c r="N3144" s="15">
        <f t="shared" si="271"/>
        <v>0.26206140350877194</v>
      </c>
      <c r="O3144" s="21">
        <f t="shared" si="273"/>
        <v>0</v>
      </c>
      <c r="P3144" s="24">
        <v>8.6999999999999993</v>
      </c>
      <c r="Q3144" s="18">
        <f t="shared" si="272"/>
        <v>0</v>
      </c>
      <c r="R3144" s="2">
        <v>1</v>
      </c>
      <c r="S3144" s="2">
        <v>120</v>
      </c>
      <c r="T3144" s="2" t="s">
        <v>4647</v>
      </c>
      <c r="U3144" s="28">
        <f>IF(G3144=0,"",_xlfn.MINIFS('PO Details'!$I:$I,'PO Details'!$D:$D,Planning!$B3144,'PO Details'!$L:$L,Planning!$E3144))</f>
        <v>45407</v>
      </c>
      <c r="V3144" s="29" t="s">
        <v>4640</v>
      </c>
      <c r="W3144" t="str">
        <f t="shared" si="270"/>
        <v/>
      </c>
      <c r="X3144" s="2">
        <v>120</v>
      </c>
    </row>
    <row r="3145" spans="1:24" x14ac:dyDescent="0.25">
      <c r="A3145" s="11" t="s">
        <v>4626</v>
      </c>
      <c r="B3145" s="22" t="s">
        <v>1566</v>
      </c>
      <c r="C3145" s="22"/>
      <c r="D3145" s="22" t="s">
        <v>1567</v>
      </c>
      <c r="E3145" s="31" t="s">
        <v>15</v>
      </c>
      <c r="F3145" s="12">
        <f>SUMIFS('Inventory Details'!$H:$H,'Inventory Details'!$B:$B,$B3145,'Inventory Details'!$E:$E,$E3145)</f>
        <v>0</v>
      </c>
      <c r="G3145" s="12">
        <f>SUMIFS('PO Details'!$H:$H,'PO Details'!$D:$D,Planning!$B3145,'PO Details'!$L:$L,$E3145)</f>
        <v>30</v>
      </c>
      <c r="H3145" s="12">
        <f>SUMIFS('SO Details'!$G:$G,'SO Details'!$D:$D,Planning!$B3145,'SO Details'!$K:$K,$E3145)</f>
        <v>0</v>
      </c>
      <c r="I3145" s="20">
        <f>IF(COUNTIFS($C:$C,B3145)&gt;1,SUMIFS('Sales Hx'!$Q:$Q,'Sales Hx'!$B:$B,_xlfn.XLOOKUP(B3145,C:C,B:B),'Sales Hx'!$D:$D,Planning!$E3145),SUMIFS('Sales Hx'!$Q:$Q,'Sales Hx'!$B:$B,Planning!$B3145,'Sales Hx'!$D:$D,Planning!$E3145))</f>
        <v>70</v>
      </c>
      <c r="J3145" s="16">
        <f>IF(COUNTIFS($C:$C,B3145)&gt;1,SUMIFS('Sales Hx'!$S:$S,'Sales Hx'!$B:$B,_xlfn.XLOOKUP(B3145,C:C,B:B),'Sales Hx'!$D:$D,E3145),SUMIFS('Sales Hx'!$S:$S,'Sales Hx'!$B:$B,$B3145,'Sales Hx'!$D:$D,$E3145))</f>
        <v>2.3026315789473686</v>
      </c>
      <c r="K3145" s="16">
        <f t="shared" si="269"/>
        <v>0.42857142857142855</v>
      </c>
      <c r="L3145" s="12">
        <f>IF(M3145&lt;&gt;"",M3145,IF(COUNTIFS($C:$C,B3145)&gt;1,SUMIFS('Sales Hx'!V:V,'Sales Hx'!$B:$B,_xlfn.XLOOKUP(B3145,C:C,B:B),'Sales Hx'!$D:$D,$E3145),SUMIFS('Sales Hx'!V:V,'Sales Hx'!$B:$B,$B3145,'Sales Hx'!$D:$D,$E3145)))</f>
        <v>0</v>
      </c>
      <c r="M3145" s="12">
        <v>0</v>
      </c>
      <c r="N3145" s="15">
        <f t="shared" si="271"/>
        <v>2.3026315789473686</v>
      </c>
      <c r="O3145" s="21">
        <f t="shared" si="273"/>
        <v>0</v>
      </c>
      <c r="P3145" s="24">
        <v>8.6999999999999993</v>
      </c>
      <c r="Q3145" s="18">
        <f t="shared" si="272"/>
        <v>0</v>
      </c>
      <c r="R3145" s="2">
        <v>1</v>
      </c>
      <c r="S3145" s="2">
        <v>120</v>
      </c>
      <c r="T3145" s="2" t="s">
        <v>4647</v>
      </c>
      <c r="U3145" s="28">
        <f>IF(G3145=0,"",_xlfn.MINIFS('PO Details'!$I:$I,'PO Details'!$D:$D,Planning!$B3145,'PO Details'!$L:$L,Planning!$E3145))</f>
        <v>45412</v>
      </c>
      <c r="V3145" s="29" t="s">
        <v>4640</v>
      </c>
      <c r="W3145" t="str">
        <f t="shared" si="270"/>
        <v/>
      </c>
      <c r="X3145" s="2">
        <v>120</v>
      </c>
    </row>
    <row r="3146" spans="1:24" x14ac:dyDescent="0.25">
      <c r="A3146" s="11" t="s">
        <v>4626</v>
      </c>
      <c r="B3146" s="22" t="s">
        <v>1566</v>
      </c>
      <c r="C3146" s="22"/>
      <c r="D3146" s="22" t="s">
        <v>1567</v>
      </c>
      <c r="E3146" s="31" t="s">
        <v>861</v>
      </c>
      <c r="F3146" s="12">
        <f>SUMIFS('Inventory Details'!$H:$H,'Inventory Details'!$B:$B,$B3146,'Inventory Details'!$E:$E,$E3146)</f>
        <v>4</v>
      </c>
      <c r="G3146" s="12">
        <f>SUMIFS('PO Details'!$H:$H,'PO Details'!$D:$D,Planning!$B3146,'PO Details'!$L:$L,$E3146)</f>
        <v>0</v>
      </c>
      <c r="H3146" s="12">
        <f>SUMIFS('SO Details'!$G:$G,'SO Details'!$D:$D,Planning!$B3146,'SO Details'!$K:$K,$E3146)</f>
        <v>0</v>
      </c>
      <c r="I3146" s="20">
        <f>IF(COUNTIFS($C:$C,B3146)&gt;1,SUMIFS('Sales Hx'!$Q:$Q,'Sales Hx'!$B:$B,_xlfn.XLOOKUP(B3146,C:C,B:B),'Sales Hx'!$D:$D,Planning!$E3146),SUMIFS('Sales Hx'!$Q:$Q,'Sales Hx'!$B:$B,Planning!$B3146,'Sales Hx'!$D:$D,Planning!$E3146))</f>
        <v>0</v>
      </c>
      <c r="J3146" s="16">
        <f>IF(COUNTIFS($C:$C,B3146)&gt;1,SUMIFS('Sales Hx'!$S:$S,'Sales Hx'!$B:$B,_xlfn.XLOOKUP(B3146,C:C,B:B),'Sales Hx'!$D:$D,E3146),SUMIFS('Sales Hx'!$S:$S,'Sales Hx'!$B:$B,$B3146,'Sales Hx'!$D:$D,$E3146))</f>
        <v>3.2894736842105261E-2</v>
      </c>
      <c r="K3146" s="16">
        <f t="shared" si="269"/>
        <v>0</v>
      </c>
      <c r="L3146" s="12">
        <f>IF(M3146&lt;&gt;"",M3146,IF(COUNTIFS($C:$C,B3146)&gt;1,SUMIFS('Sales Hx'!V:V,'Sales Hx'!$B:$B,_xlfn.XLOOKUP(B3146,C:C,B:B),'Sales Hx'!$D:$D,$E3146),SUMIFS('Sales Hx'!V:V,'Sales Hx'!$B:$B,$B3146,'Sales Hx'!$D:$D,$E3146)))</f>
        <v>0</v>
      </c>
      <c r="M3146" s="12">
        <v>0</v>
      </c>
      <c r="N3146" s="15">
        <f t="shared" si="271"/>
        <v>3.2894736842105261E-2</v>
      </c>
      <c r="O3146" s="21">
        <f t="shared" si="273"/>
        <v>0</v>
      </c>
      <c r="P3146" s="24">
        <v>8.6999999999999993</v>
      </c>
      <c r="Q3146" s="18">
        <f t="shared" si="272"/>
        <v>0</v>
      </c>
      <c r="R3146" s="2">
        <v>1</v>
      </c>
      <c r="S3146" s="2">
        <v>120</v>
      </c>
      <c r="T3146" s="2" t="s">
        <v>4647</v>
      </c>
      <c r="U3146" s="28" t="str">
        <f>IF(G3146=0,"",_xlfn.MINIFS('PO Details'!$I:$I,'PO Details'!$D:$D,Planning!$B3146,'PO Details'!$L:$L,Planning!$E3146))</f>
        <v/>
      </c>
      <c r="V3146" s="29" t="s">
        <v>4640</v>
      </c>
      <c r="W3146" t="str">
        <f t="shared" si="270"/>
        <v/>
      </c>
      <c r="X3146" s="2">
        <v>120</v>
      </c>
    </row>
    <row r="3147" spans="1:24" x14ac:dyDescent="0.25">
      <c r="A3147" s="11" t="s">
        <v>4626</v>
      </c>
      <c r="B3147" s="22" t="s">
        <v>1568</v>
      </c>
      <c r="C3147" s="22"/>
      <c r="D3147" s="22" t="s">
        <v>1569</v>
      </c>
      <c r="E3147" s="31" t="s">
        <v>109</v>
      </c>
      <c r="F3147" s="12">
        <f>SUMIFS('Inventory Details'!$H:$H,'Inventory Details'!$B:$B,$B3147,'Inventory Details'!$E:$E,$E3147)</f>
        <v>11</v>
      </c>
      <c r="G3147" s="12">
        <f>SUMIFS('PO Details'!$H:$H,'PO Details'!$D:$D,Planning!$B3147,'PO Details'!$L:$L,$E3147)</f>
        <v>15</v>
      </c>
      <c r="H3147" s="12">
        <f>SUMIFS('SO Details'!$G:$G,'SO Details'!$D:$D,Planning!$B3147,'SO Details'!$K:$K,$E3147)</f>
        <v>0</v>
      </c>
      <c r="I3147" s="20">
        <f>IF(COUNTIFS($C:$C,B3147)&gt;1,SUMIFS('Sales Hx'!$Q:$Q,'Sales Hx'!$B:$B,_xlfn.XLOOKUP(B3147,C:C,B:B),'Sales Hx'!$D:$D,Planning!$E3147),SUMIFS('Sales Hx'!$Q:$Q,'Sales Hx'!$B:$B,Planning!$B3147,'Sales Hx'!$D:$D,Planning!$E3147))</f>
        <v>4.1999999999999993</v>
      </c>
      <c r="J3147" s="16">
        <f>IF(COUNTIFS($C:$C,B3147)&gt;1,SUMIFS('Sales Hx'!$S:$S,'Sales Hx'!$B:$B,_xlfn.XLOOKUP(B3147,C:C,B:B),'Sales Hx'!$D:$D,E3147),SUMIFS('Sales Hx'!$S:$S,'Sales Hx'!$B:$B,$B3147,'Sales Hx'!$D:$D,$E3147))</f>
        <v>7.7850877192982462E-2</v>
      </c>
      <c r="K3147" s="16">
        <f t="shared" si="269"/>
        <v>6.1904761904761916</v>
      </c>
      <c r="L3147" s="12">
        <f>IF(M3147&lt;&gt;"",M3147,IF(COUNTIFS($C:$C,B3147)&gt;1,SUMIFS('Sales Hx'!V:V,'Sales Hx'!$B:$B,_xlfn.XLOOKUP(B3147,C:C,B:B),'Sales Hx'!$D:$D,$E3147),SUMIFS('Sales Hx'!V:V,'Sales Hx'!$B:$B,$B3147,'Sales Hx'!$D:$D,$E3147)))</f>
        <v>0</v>
      </c>
      <c r="M3147" s="12">
        <v>0</v>
      </c>
      <c r="N3147" s="15">
        <f t="shared" si="271"/>
        <v>7.7850877192982462E-2</v>
      </c>
      <c r="O3147" s="21">
        <f t="shared" si="273"/>
        <v>0</v>
      </c>
      <c r="P3147" s="24">
        <v>8.6999999999999993</v>
      </c>
      <c r="Q3147" s="18">
        <f t="shared" si="272"/>
        <v>0</v>
      </c>
      <c r="R3147" s="2">
        <v>1</v>
      </c>
      <c r="S3147" s="2">
        <v>120</v>
      </c>
      <c r="T3147" s="2" t="s">
        <v>4647</v>
      </c>
      <c r="U3147" s="28">
        <f>IF(G3147=0,"",_xlfn.MINIFS('PO Details'!$I:$I,'PO Details'!$D:$D,Planning!$B3147,'PO Details'!$L:$L,Planning!$E3147))</f>
        <v>45449</v>
      </c>
      <c r="V3147" s="29" t="s">
        <v>4640</v>
      </c>
      <c r="W3147" t="str">
        <f t="shared" si="270"/>
        <v>Max</v>
      </c>
      <c r="X3147" s="2">
        <v>120</v>
      </c>
    </row>
    <row r="3148" spans="1:24" x14ac:dyDescent="0.25">
      <c r="A3148" s="11" t="s">
        <v>4626</v>
      </c>
      <c r="B3148" s="22" t="s">
        <v>1568</v>
      </c>
      <c r="C3148" s="22"/>
      <c r="D3148" s="22" t="s">
        <v>1569</v>
      </c>
      <c r="E3148" s="31" t="s">
        <v>106</v>
      </c>
      <c r="F3148" s="12">
        <f>SUMIFS('Inventory Details'!$H:$H,'Inventory Details'!$B:$B,$B3148,'Inventory Details'!$E:$E,$E3148)</f>
        <v>0</v>
      </c>
      <c r="G3148" s="12">
        <f>SUMIFS('PO Details'!$H:$H,'PO Details'!$D:$D,Planning!$B3148,'PO Details'!$L:$L,$E3148)</f>
        <v>50</v>
      </c>
      <c r="H3148" s="12">
        <f>SUMIFS('SO Details'!$G:$G,'SO Details'!$D:$D,Planning!$B3148,'SO Details'!$K:$K,$E3148)</f>
        <v>0</v>
      </c>
      <c r="I3148" s="20">
        <f>IF(COUNTIFS($C:$C,B3148)&gt;1,SUMIFS('Sales Hx'!$Q:$Q,'Sales Hx'!$B:$B,_xlfn.XLOOKUP(B3148,C:C,B:B),'Sales Hx'!$D:$D,Planning!$E3148),SUMIFS('Sales Hx'!$Q:$Q,'Sales Hx'!$B:$B,Planning!$B3148,'Sales Hx'!$D:$D,Planning!$E3148))</f>
        <v>8.3999999999999986</v>
      </c>
      <c r="J3148" s="16">
        <f>IF(COUNTIFS($C:$C,B3148)&gt;1,SUMIFS('Sales Hx'!$S:$S,'Sales Hx'!$B:$B,_xlfn.XLOOKUP(B3148,C:C,B:B),'Sales Hx'!$D:$D,E3148),SUMIFS('Sales Hx'!$S:$S,'Sales Hx'!$B:$B,$B3148,'Sales Hx'!$D:$D,$E3148))</f>
        <v>0.11842105263157894</v>
      </c>
      <c r="K3148" s="16">
        <f t="shared" si="269"/>
        <v>5.9523809523809534</v>
      </c>
      <c r="L3148" s="12">
        <f>IF(M3148&lt;&gt;"",M3148,IF(COUNTIFS($C:$C,B3148)&gt;1,SUMIFS('Sales Hx'!V:V,'Sales Hx'!$B:$B,_xlfn.XLOOKUP(B3148,C:C,B:B),'Sales Hx'!$D:$D,$E3148),SUMIFS('Sales Hx'!V:V,'Sales Hx'!$B:$B,$B3148,'Sales Hx'!$D:$D,$E3148)))</f>
        <v>0</v>
      </c>
      <c r="M3148" s="12">
        <v>0</v>
      </c>
      <c r="N3148" s="15">
        <f t="shared" si="271"/>
        <v>0.11842105263157894</v>
      </c>
      <c r="O3148" s="21">
        <f t="shared" si="273"/>
        <v>0</v>
      </c>
      <c r="P3148" s="24">
        <v>8.6999999999999993</v>
      </c>
      <c r="Q3148" s="18">
        <f t="shared" si="272"/>
        <v>0</v>
      </c>
      <c r="R3148" s="2">
        <v>1</v>
      </c>
      <c r="S3148" s="2">
        <v>120</v>
      </c>
      <c r="T3148" s="2" t="s">
        <v>4647</v>
      </c>
      <c r="U3148" s="28">
        <f>IF(G3148=0,"",_xlfn.MINIFS('PO Details'!$I:$I,'PO Details'!$D:$D,Planning!$B3148,'PO Details'!$L:$L,Planning!$E3148))</f>
        <v>45449</v>
      </c>
      <c r="V3148" s="29" t="s">
        <v>4640</v>
      </c>
      <c r="W3148" t="str">
        <f t="shared" si="270"/>
        <v/>
      </c>
      <c r="X3148" s="2">
        <v>120</v>
      </c>
    </row>
    <row r="3149" spans="1:24" x14ac:dyDescent="0.25">
      <c r="A3149" s="11" t="s">
        <v>4626</v>
      </c>
      <c r="B3149" s="22" t="s">
        <v>1568</v>
      </c>
      <c r="C3149" s="22"/>
      <c r="D3149" s="22" t="s">
        <v>1569</v>
      </c>
      <c r="E3149" s="31" t="s">
        <v>113</v>
      </c>
      <c r="F3149" s="12">
        <f>SUMIFS('Inventory Details'!$H:$H,'Inventory Details'!$B:$B,$B3149,'Inventory Details'!$E:$E,$E3149)</f>
        <v>13</v>
      </c>
      <c r="G3149" s="12">
        <f>SUMIFS('PO Details'!$H:$H,'PO Details'!$D:$D,Planning!$B3149,'PO Details'!$L:$L,$E3149)</f>
        <v>35</v>
      </c>
      <c r="H3149" s="12">
        <f>SUMIFS('SO Details'!$G:$G,'SO Details'!$D:$D,Planning!$B3149,'SO Details'!$K:$K,$E3149)</f>
        <v>0</v>
      </c>
      <c r="I3149" s="20">
        <f>IF(COUNTIFS($C:$C,B3149)&gt;1,SUMIFS('Sales Hx'!$Q:$Q,'Sales Hx'!$B:$B,_xlfn.XLOOKUP(B3149,C:C,B:B),'Sales Hx'!$D:$D,Planning!$E3149),SUMIFS('Sales Hx'!$Q:$Q,'Sales Hx'!$B:$B,Planning!$B3149,'Sales Hx'!$D:$D,Planning!$E3149))</f>
        <v>15.399999999999999</v>
      </c>
      <c r="J3149" s="16">
        <f>IF(COUNTIFS($C:$C,B3149)&gt;1,SUMIFS('Sales Hx'!$S:$S,'Sales Hx'!$B:$B,_xlfn.XLOOKUP(B3149,C:C,B:B),'Sales Hx'!$D:$D,E3149),SUMIFS('Sales Hx'!$S:$S,'Sales Hx'!$B:$B,$B3149,'Sales Hx'!$D:$D,$E3149))</f>
        <v>0.15296052631578946</v>
      </c>
      <c r="K3149" s="16">
        <f t="shared" si="269"/>
        <v>3.116883116883117</v>
      </c>
      <c r="L3149" s="12">
        <f>IF(M3149&lt;&gt;"",M3149,IF(COUNTIFS($C:$C,B3149)&gt;1,SUMIFS('Sales Hx'!V:V,'Sales Hx'!$B:$B,_xlfn.XLOOKUP(B3149,C:C,B:B),'Sales Hx'!$D:$D,$E3149),SUMIFS('Sales Hx'!V:V,'Sales Hx'!$B:$B,$B3149,'Sales Hx'!$D:$D,$E3149)))</f>
        <v>0</v>
      </c>
      <c r="M3149" s="12">
        <v>0</v>
      </c>
      <c r="N3149" s="15">
        <f t="shared" si="271"/>
        <v>0.15296052631578946</v>
      </c>
      <c r="O3149" s="21">
        <f t="shared" si="273"/>
        <v>0</v>
      </c>
      <c r="P3149" s="24">
        <v>8.6999999999999993</v>
      </c>
      <c r="Q3149" s="18">
        <f t="shared" si="272"/>
        <v>0</v>
      </c>
      <c r="R3149" s="2">
        <v>1</v>
      </c>
      <c r="S3149" s="2">
        <v>120</v>
      </c>
      <c r="T3149" s="2" t="s">
        <v>4647</v>
      </c>
      <c r="U3149" s="28">
        <f>IF(G3149=0,"",_xlfn.MINIFS('PO Details'!$I:$I,'PO Details'!$D:$D,Planning!$B3149,'PO Details'!$L:$L,Planning!$E3149))</f>
        <v>45449</v>
      </c>
      <c r="V3149" s="29" t="s">
        <v>4640</v>
      </c>
      <c r="W3149" t="str">
        <f t="shared" si="270"/>
        <v/>
      </c>
      <c r="X3149" s="2">
        <v>120</v>
      </c>
    </row>
    <row r="3150" spans="1:24" x14ac:dyDescent="0.25">
      <c r="A3150" s="11" t="s">
        <v>4626</v>
      </c>
      <c r="B3150" s="22" t="s">
        <v>1568</v>
      </c>
      <c r="C3150" s="22"/>
      <c r="D3150" s="22" t="s">
        <v>1569</v>
      </c>
      <c r="E3150" s="31" t="s">
        <v>4746</v>
      </c>
      <c r="F3150" s="12">
        <f>SUMIFS('Inventory Details'!$H:$H,'Inventory Details'!$B:$B,$B3150,'Inventory Details'!$E:$E,$E3150)</f>
        <v>0</v>
      </c>
      <c r="G3150" s="12">
        <f>SUMIFS('PO Details'!$H:$H,'PO Details'!$D:$D,Planning!$B3150,'PO Details'!$L:$L,$E3150)</f>
        <v>96</v>
      </c>
      <c r="H3150" s="12">
        <f>SUMIFS('SO Details'!$G:$G,'SO Details'!$D:$D,Planning!$B3150,'SO Details'!$K:$K,$E3150)</f>
        <v>0</v>
      </c>
      <c r="I3150" s="20">
        <f>IF(COUNTIFS($C:$C,B3150)&gt;1,SUMIFS('Sales Hx'!$Q:$Q,'Sales Hx'!$B:$B,_xlfn.XLOOKUP(B3150,C:C,B:B),'Sales Hx'!$D:$D,Planning!$E3150),SUMIFS('Sales Hx'!$Q:$Q,'Sales Hx'!$B:$B,Planning!$B3150,'Sales Hx'!$D:$D,Planning!$E3150))</f>
        <v>19.599999999999998</v>
      </c>
      <c r="J3150" s="16">
        <f>IF(COUNTIFS($C:$C,B3150)&gt;1,SUMIFS('Sales Hx'!$S:$S,'Sales Hx'!$B:$B,_xlfn.XLOOKUP(B3150,C:C,B:B),'Sales Hx'!$D:$D,E3150),SUMIFS('Sales Hx'!$S:$S,'Sales Hx'!$B:$B,$B3150,'Sales Hx'!$D:$D,$E3150))</f>
        <v>0.20175438596491227</v>
      </c>
      <c r="K3150" s="16">
        <f t="shared" si="269"/>
        <v>4.8979591836734695</v>
      </c>
      <c r="L3150" s="12">
        <f>IF(M3150&lt;&gt;"",M3150,IF(COUNTIFS($C:$C,B3150)&gt;1,SUMIFS('Sales Hx'!V:V,'Sales Hx'!$B:$B,_xlfn.XLOOKUP(B3150,C:C,B:B),'Sales Hx'!$D:$D,$E3150),SUMIFS('Sales Hx'!V:V,'Sales Hx'!$B:$B,$B3150,'Sales Hx'!$D:$D,$E3150)))</f>
        <v>0</v>
      </c>
      <c r="M3150" s="12">
        <v>0</v>
      </c>
      <c r="N3150" s="15">
        <f t="shared" si="271"/>
        <v>0.20175438596491227</v>
      </c>
      <c r="O3150" s="21">
        <f t="shared" si="273"/>
        <v>0</v>
      </c>
      <c r="P3150" s="24">
        <v>8.6999999999999993</v>
      </c>
      <c r="Q3150" s="18">
        <f t="shared" si="272"/>
        <v>0</v>
      </c>
      <c r="R3150" s="2">
        <v>1</v>
      </c>
      <c r="S3150" s="2">
        <v>120</v>
      </c>
      <c r="T3150" s="2" t="s">
        <v>4647</v>
      </c>
      <c r="U3150" s="28">
        <f>IF(G3150=0,"",_xlfn.MINIFS('PO Details'!$I:$I,'PO Details'!$D:$D,Planning!$B3150,'PO Details'!$L:$L,Planning!$E3150))</f>
        <v>45407</v>
      </c>
      <c r="V3150" s="29" t="s">
        <v>4640</v>
      </c>
      <c r="W3150" t="str">
        <f t="shared" si="270"/>
        <v/>
      </c>
      <c r="X3150" s="2">
        <v>120</v>
      </c>
    </row>
    <row r="3151" spans="1:24" x14ac:dyDescent="0.25">
      <c r="A3151" s="11" t="s">
        <v>4626</v>
      </c>
      <c r="B3151" s="22" t="s">
        <v>1568</v>
      </c>
      <c r="C3151" s="22"/>
      <c r="D3151" s="22" t="s">
        <v>1569</v>
      </c>
      <c r="E3151" s="31" t="s">
        <v>15</v>
      </c>
      <c r="F3151" s="12">
        <f>SUMIFS('Inventory Details'!$H:$H,'Inventory Details'!$B:$B,$B3151,'Inventory Details'!$E:$E,$E3151)</f>
        <v>0</v>
      </c>
      <c r="G3151" s="12">
        <f>SUMIFS('PO Details'!$H:$H,'PO Details'!$D:$D,Planning!$B3151,'PO Details'!$L:$L,$E3151)</f>
        <v>30</v>
      </c>
      <c r="H3151" s="12">
        <f>SUMIFS('SO Details'!$G:$G,'SO Details'!$D:$D,Planning!$B3151,'SO Details'!$K:$K,$E3151)</f>
        <v>0</v>
      </c>
      <c r="I3151" s="20">
        <f>IF(COUNTIFS($C:$C,B3151)&gt;1,SUMIFS('Sales Hx'!$Q:$Q,'Sales Hx'!$B:$B,_xlfn.XLOOKUP(B3151,C:C,B:B),'Sales Hx'!$D:$D,Planning!$E3151),SUMIFS('Sales Hx'!$Q:$Q,'Sales Hx'!$B:$B,Planning!$B3151,'Sales Hx'!$D:$D,Planning!$E3151))</f>
        <v>70</v>
      </c>
      <c r="J3151" s="16">
        <f>IF(COUNTIFS($C:$C,B3151)&gt;1,SUMIFS('Sales Hx'!$S:$S,'Sales Hx'!$B:$B,_xlfn.XLOOKUP(B3151,C:C,B:B),'Sales Hx'!$D:$D,E3151),SUMIFS('Sales Hx'!$S:$S,'Sales Hx'!$B:$B,$B3151,'Sales Hx'!$D:$D,$E3151))</f>
        <v>2.3026315789473686</v>
      </c>
      <c r="K3151" s="16">
        <f t="shared" si="269"/>
        <v>0.42857142857142855</v>
      </c>
      <c r="L3151" s="12">
        <f>IF(M3151&lt;&gt;"",M3151,IF(COUNTIFS($C:$C,B3151)&gt;1,SUMIFS('Sales Hx'!V:V,'Sales Hx'!$B:$B,_xlfn.XLOOKUP(B3151,C:C,B:B),'Sales Hx'!$D:$D,$E3151),SUMIFS('Sales Hx'!V:V,'Sales Hx'!$B:$B,$B3151,'Sales Hx'!$D:$D,$E3151)))</f>
        <v>0</v>
      </c>
      <c r="M3151" s="12">
        <v>0</v>
      </c>
      <c r="N3151" s="15">
        <f t="shared" si="271"/>
        <v>2.3026315789473686</v>
      </c>
      <c r="O3151" s="21">
        <f t="shared" si="273"/>
        <v>0</v>
      </c>
      <c r="P3151" s="24">
        <v>8.6999999999999993</v>
      </c>
      <c r="Q3151" s="18">
        <f t="shared" si="272"/>
        <v>0</v>
      </c>
      <c r="R3151" s="2">
        <v>1</v>
      </c>
      <c r="S3151" s="2">
        <v>120</v>
      </c>
      <c r="T3151" s="2" t="s">
        <v>4647</v>
      </c>
      <c r="U3151" s="28">
        <f>IF(G3151=0,"",_xlfn.MINIFS('PO Details'!$I:$I,'PO Details'!$D:$D,Planning!$B3151,'PO Details'!$L:$L,Planning!$E3151))</f>
        <v>45412</v>
      </c>
      <c r="V3151" s="29" t="s">
        <v>4640</v>
      </c>
      <c r="W3151" t="str">
        <f t="shared" si="270"/>
        <v/>
      </c>
      <c r="X3151" s="2">
        <v>120</v>
      </c>
    </row>
    <row r="3152" spans="1:24" x14ac:dyDescent="0.25">
      <c r="A3152" s="11" t="s">
        <v>4626</v>
      </c>
      <c r="B3152" s="22" t="s">
        <v>1570</v>
      </c>
      <c r="C3152" s="22"/>
      <c r="D3152" s="22" t="s">
        <v>1571</v>
      </c>
      <c r="E3152" s="31" t="s">
        <v>109</v>
      </c>
      <c r="F3152" s="12">
        <f>SUMIFS('Inventory Details'!$H:$H,'Inventory Details'!$B:$B,$B3152,'Inventory Details'!$E:$E,$E3152)</f>
        <v>8</v>
      </c>
      <c r="G3152" s="12">
        <f>SUMIFS('PO Details'!$H:$H,'PO Details'!$D:$D,Planning!$B3152,'PO Details'!$L:$L,$E3152)</f>
        <v>15</v>
      </c>
      <c r="H3152" s="12">
        <f>SUMIFS('SO Details'!$G:$G,'SO Details'!$D:$D,Planning!$B3152,'SO Details'!$K:$K,$E3152)</f>
        <v>0</v>
      </c>
      <c r="I3152" s="20">
        <f>IF(COUNTIFS($C:$C,B3152)&gt;1,SUMIFS('Sales Hx'!$Q:$Q,'Sales Hx'!$B:$B,_xlfn.XLOOKUP(B3152,C:C,B:B),'Sales Hx'!$D:$D,Planning!$E3152),SUMIFS('Sales Hx'!$Q:$Q,'Sales Hx'!$B:$B,Planning!$B3152,'Sales Hx'!$D:$D,Planning!$E3152))</f>
        <v>0</v>
      </c>
      <c r="J3152" s="16">
        <f>IF(COUNTIFS($C:$C,B3152)&gt;1,SUMIFS('Sales Hx'!$S:$S,'Sales Hx'!$B:$B,_xlfn.XLOOKUP(B3152,C:C,B:B),'Sales Hx'!$D:$D,E3152),SUMIFS('Sales Hx'!$S:$S,'Sales Hx'!$B:$B,$B3152,'Sales Hx'!$D:$D,$E3152))</f>
        <v>3.2894736842105261E-2</v>
      </c>
      <c r="K3152" s="16">
        <f t="shared" si="269"/>
        <v>0</v>
      </c>
      <c r="L3152" s="12">
        <f>IF(M3152&lt;&gt;"",M3152,IF(COUNTIFS($C:$C,B3152)&gt;1,SUMIFS('Sales Hx'!V:V,'Sales Hx'!$B:$B,_xlfn.XLOOKUP(B3152,C:C,B:B),'Sales Hx'!$D:$D,$E3152),SUMIFS('Sales Hx'!V:V,'Sales Hx'!$B:$B,$B3152,'Sales Hx'!$D:$D,$E3152)))</f>
        <v>0</v>
      </c>
      <c r="M3152" s="12">
        <v>0</v>
      </c>
      <c r="N3152" s="15">
        <f t="shared" si="271"/>
        <v>3.2894736842105261E-2</v>
      </c>
      <c r="O3152" s="21">
        <f t="shared" si="273"/>
        <v>0</v>
      </c>
      <c r="P3152" s="24">
        <v>8.6999999999999993</v>
      </c>
      <c r="Q3152" s="18">
        <f t="shared" si="272"/>
        <v>0</v>
      </c>
      <c r="R3152" s="2">
        <v>1</v>
      </c>
      <c r="S3152" s="2">
        <v>120</v>
      </c>
      <c r="T3152" s="2" t="s">
        <v>4647</v>
      </c>
      <c r="U3152" s="28">
        <f>IF(G3152=0,"",_xlfn.MINIFS('PO Details'!$I:$I,'PO Details'!$D:$D,Planning!$B3152,'PO Details'!$L:$L,Planning!$E3152))</f>
        <v>45449</v>
      </c>
      <c r="V3152" s="29" t="s">
        <v>4640</v>
      </c>
      <c r="W3152" t="str">
        <f t="shared" si="270"/>
        <v/>
      </c>
      <c r="X3152" s="2">
        <v>120</v>
      </c>
    </row>
    <row r="3153" spans="1:24" x14ac:dyDescent="0.25">
      <c r="A3153" s="11" t="s">
        <v>4626</v>
      </c>
      <c r="B3153" s="22" t="s">
        <v>1570</v>
      </c>
      <c r="C3153" s="22"/>
      <c r="D3153" s="22" t="s">
        <v>1571</v>
      </c>
      <c r="E3153" s="31" t="s">
        <v>106</v>
      </c>
      <c r="F3153" s="12">
        <f>SUMIFS('Inventory Details'!$H:$H,'Inventory Details'!$B:$B,$B3153,'Inventory Details'!$E:$E,$E3153)</f>
        <v>3</v>
      </c>
      <c r="G3153" s="12">
        <f>SUMIFS('PO Details'!$H:$H,'PO Details'!$D:$D,Planning!$B3153,'PO Details'!$L:$L,$E3153)</f>
        <v>25</v>
      </c>
      <c r="H3153" s="12">
        <f>SUMIFS('SO Details'!$G:$G,'SO Details'!$D:$D,Planning!$B3153,'SO Details'!$K:$K,$E3153)</f>
        <v>0</v>
      </c>
      <c r="I3153" s="20">
        <f>IF(COUNTIFS($C:$C,B3153)&gt;1,SUMIFS('Sales Hx'!$Q:$Q,'Sales Hx'!$B:$B,_xlfn.XLOOKUP(B3153,C:C,B:B),'Sales Hx'!$D:$D,Planning!$E3153),SUMIFS('Sales Hx'!$Q:$Q,'Sales Hx'!$B:$B,Planning!$B3153,'Sales Hx'!$D:$D,Planning!$E3153))</f>
        <v>0</v>
      </c>
      <c r="J3153" s="16">
        <f>IF(COUNTIFS($C:$C,B3153)&gt;1,SUMIFS('Sales Hx'!$S:$S,'Sales Hx'!$B:$B,_xlfn.XLOOKUP(B3153,C:C,B:B),'Sales Hx'!$D:$D,E3153),SUMIFS('Sales Hx'!$S:$S,'Sales Hx'!$B:$B,$B3153,'Sales Hx'!$D:$D,$E3153))</f>
        <v>6.8421052631578952E-2</v>
      </c>
      <c r="K3153" s="16">
        <f t="shared" si="269"/>
        <v>0</v>
      </c>
      <c r="L3153" s="12">
        <f>IF(M3153&lt;&gt;"",M3153,IF(COUNTIFS($C:$C,B3153)&gt;1,SUMIFS('Sales Hx'!V:V,'Sales Hx'!$B:$B,_xlfn.XLOOKUP(B3153,C:C,B:B),'Sales Hx'!$D:$D,$E3153),SUMIFS('Sales Hx'!V:V,'Sales Hx'!$B:$B,$B3153,'Sales Hx'!$D:$D,$E3153)))</f>
        <v>0</v>
      </c>
      <c r="M3153" s="12">
        <v>0</v>
      </c>
      <c r="N3153" s="15">
        <f t="shared" si="271"/>
        <v>6.8421052631578952E-2</v>
      </c>
      <c r="O3153" s="21">
        <f t="shared" si="273"/>
        <v>0</v>
      </c>
      <c r="P3153" s="24">
        <v>8.6999999999999993</v>
      </c>
      <c r="Q3153" s="18">
        <f t="shared" si="272"/>
        <v>0</v>
      </c>
      <c r="R3153" s="2">
        <v>1</v>
      </c>
      <c r="S3153" s="2">
        <v>120</v>
      </c>
      <c r="T3153" s="2" t="s">
        <v>4647</v>
      </c>
      <c r="U3153" s="28">
        <f>IF(G3153=0,"",_xlfn.MINIFS('PO Details'!$I:$I,'PO Details'!$D:$D,Planning!$B3153,'PO Details'!$L:$L,Planning!$E3153))</f>
        <v>45449</v>
      </c>
      <c r="V3153" s="29" t="s">
        <v>4640</v>
      </c>
      <c r="W3153" t="str">
        <f t="shared" si="270"/>
        <v/>
      </c>
      <c r="X3153" s="2">
        <v>120</v>
      </c>
    </row>
    <row r="3154" spans="1:24" x14ac:dyDescent="0.25">
      <c r="A3154" s="11" t="s">
        <v>4626</v>
      </c>
      <c r="B3154" s="22" t="s">
        <v>1570</v>
      </c>
      <c r="C3154" s="22"/>
      <c r="D3154" s="22" t="s">
        <v>1571</v>
      </c>
      <c r="E3154" s="31" t="s">
        <v>113</v>
      </c>
      <c r="F3154" s="12">
        <f>SUMIFS('Inventory Details'!$H:$H,'Inventory Details'!$B:$B,$B3154,'Inventory Details'!$E:$E,$E3154)</f>
        <v>2</v>
      </c>
      <c r="G3154" s="12">
        <f>SUMIFS('PO Details'!$H:$H,'PO Details'!$D:$D,Planning!$B3154,'PO Details'!$L:$L,$E3154)</f>
        <v>25</v>
      </c>
      <c r="H3154" s="12">
        <f>SUMIFS('SO Details'!$G:$G,'SO Details'!$D:$D,Planning!$B3154,'SO Details'!$K:$K,$E3154)</f>
        <v>0</v>
      </c>
      <c r="I3154" s="20">
        <f>IF(COUNTIFS($C:$C,B3154)&gt;1,SUMIFS('Sales Hx'!$Q:$Q,'Sales Hx'!$B:$B,_xlfn.XLOOKUP(B3154,C:C,B:B),'Sales Hx'!$D:$D,Planning!$E3154),SUMIFS('Sales Hx'!$Q:$Q,'Sales Hx'!$B:$B,Planning!$B3154,'Sales Hx'!$D:$D,Planning!$E3154))</f>
        <v>0</v>
      </c>
      <c r="J3154" s="16">
        <f>IF(COUNTIFS($C:$C,B3154)&gt;1,SUMIFS('Sales Hx'!$S:$S,'Sales Hx'!$B:$B,_xlfn.XLOOKUP(B3154,C:C,B:B),'Sales Hx'!$D:$D,E3154),SUMIFS('Sales Hx'!$S:$S,'Sales Hx'!$B:$B,$B3154,'Sales Hx'!$D:$D,$E3154))</f>
        <v>5.4824561403508776E-2</v>
      </c>
      <c r="K3154" s="16">
        <f t="shared" si="269"/>
        <v>0</v>
      </c>
      <c r="L3154" s="12">
        <f>IF(M3154&lt;&gt;"",M3154,IF(COUNTIFS($C:$C,B3154)&gt;1,SUMIFS('Sales Hx'!V:V,'Sales Hx'!$B:$B,_xlfn.XLOOKUP(B3154,C:C,B:B),'Sales Hx'!$D:$D,$E3154),SUMIFS('Sales Hx'!V:V,'Sales Hx'!$B:$B,$B3154,'Sales Hx'!$D:$D,$E3154)))</f>
        <v>0</v>
      </c>
      <c r="M3154" s="12">
        <v>0</v>
      </c>
      <c r="N3154" s="15">
        <f t="shared" si="271"/>
        <v>5.4824561403508776E-2</v>
      </c>
      <c r="O3154" s="21">
        <f t="shared" si="273"/>
        <v>0</v>
      </c>
      <c r="P3154" s="24">
        <v>8.6999999999999993</v>
      </c>
      <c r="Q3154" s="18">
        <f t="shared" si="272"/>
        <v>0</v>
      </c>
      <c r="R3154" s="2">
        <v>1</v>
      </c>
      <c r="S3154" s="2">
        <v>120</v>
      </c>
      <c r="T3154" s="2" t="s">
        <v>4647</v>
      </c>
      <c r="U3154" s="28">
        <f>IF(G3154=0,"",_xlfn.MINIFS('PO Details'!$I:$I,'PO Details'!$D:$D,Planning!$B3154,'PO Details'!$L:$L,Planning!$E3154))</f>
        <v>45449</v>
      </c>
      <c r="V3154" s="29" t="s">
        <v>4640</v>
      </c>
      <c r="W3154" t="str">
        <f t="shared" si="270"/>
        <v/>
      </c>
      <c r="X3154" s="2">
        <v>120</v>
      </c>
    </row>
    <row r="3155" spans="1:24" x14ac:dyDescent="0.25">
      <c r="A3155" s="11" t="s">
        <v>4626</v>
      </c>
      <c r="B3155" s="22" t="s">
        <v>1570</v>
      </c>
      <c r="C3155" s="22"/>
      <c r="D3155" s="22" t="s">
        <v>1571</v>
      </c>
      <c r="E3155" s="31" t="s">
        <v>4746</v>
      </c>
      <c r="F3155" s="12">
        <f>SUMIFS('Inventory Details'!$H:$H,'Inventory Details'!$B:$B,$B3155,'Inventory Details'!$E:$E,$E3155)</f>
        <v>0</v>
      </c>
      <c r="G3155" s="12">
        <f>SUMIFS('PO Details'!$H:$H,'PO Details'!$D:$D,Planning!$B3155,'PO Details'!$L:$L,$E3155)</f>
        <v>40</v>
      </c>
      <c r="H3155" s="12">
        <f>SUMIFS('SO Details'!$G:$G,'SO Details'!$D:$D,Planning!$B3155,'SO Details'!$K:$K,$E3155)</f>
        <v>0</v>
      </c>
      <c r="I3155" s="20">
        <f>IF(COUNTIFS($C:$C,B3155)&gt;1,SUMIFS('Sales Hx'!$Q:$Q,'Sales Hx'!$B:$B,_xlfn.XLOOKUP(B3155,C:C,B:B),'Sales Hx'!$D:$D,Planning!$E3155),SUMIFS('Sales Hx'!$Q:$Q,'Sales Hx'!$B:$B,Planning!$B3155,'Sales Hx'!$D:$D,Planning!$E3155))</f>
        <v>8.3999999999999986</v>
      </c>
      <c r="J3155" s="16">
        <f>IF(COUNTIFS($C:$C,B3155)&gt;1,SUMIFS('Sales Hx'!$S:$S,'Sales Hx'!$B:$B,_xlfn.XLOOKUP(B3155,C:C,B:B),'Sales Hx'!$D:$D,E3155),SUMIFS('Sales Hx'!$S:$S,'Sales Hx'!$B:$B,$B3155,'Sales Hx'!$D:$D,$E3155))</f>
        <v>0.12499999999999999</v>
      </c>
      <c r="K3155" s="16">
        <f t="shared" si="269"/>
        <v>4.7619047619047628</v>
      </c>
      <c r="L3155" s="12">
        <f>IF(M3155&lt;&gt;"",M3155,IF(COUNTIFS($C:$C,B3155)&gt;1,SUMIFS('Sales Hx'!V:V,'Sales Hx'!$B:$B,_xlfn.XLOOKUP(B3155,C:C,B:B),'Sales Hx'!$D:$D,$E3155),SUMIFS('Sales Hx'!V:V,'Sales Hx'!$B:$B,$B3155,'Sales Hx'!$D:$D,$E3155)))</f>
        <v>0</v>
      </c>
      <c r="M3155" s="12">
        <v>0</v>
      </c>
      <c r="N3155" s="15">
        <f t="shared" si="271"/>
        <v>0.12499999999999999</v>
      </c>
      <c r="O3155" s="21">
        <f t="shared" si="273"/>
        <v>0</v>
      </c>
      <c r="P3155" s="24">
        <v>8.6999999999999993</v>
      </c>
      <c r="Q3155" s="18">
        <f t="shared" si="272"/>
        <v>0</v>
      </c>
      <c r="R3155" s="2">
        <v>1</v>
      </c>
      <c r="S3155" s="2">
        <v>120</v>
      </c>
      <c r="T3155" s="2" t="s">
        <v>4647</v>
      </c>
      <c r="U3155" s="28">
        <f>IF(G3155=0,"",_xlfn.MINIFS('PO Details'!$I:$I,'PO Details'!$D:$D,Planning!$B3155,'PO Details'!$L:$L,Planning!$E3155))</f>
        <v>45407</v>
      </c>
      <c r="V3155" s="29" t="s">
        <v>4640</v>
      </c>
      <c r="W3155" t="str">
        <f t="shared" si="270"/>
        <v>Max</v>
      </c>
      <c r="X3155" s="2">
        <v>120</v>
      </c>
    </row>
    <row r="3156" spans="1:24" x14ac:dyDescent="0.25">
      <c r="A3156" s="11" t="s">
        <v>4626</v>
      </c>
      <c r="B3156" s="22" t="s">
        <v>1570</v>
      </c>
      <c r="C3156" s="22"/>
      <c r="D3156" s="22" t="s">
        <v>1571</v>
      </c>
      <c r="E3156" s="31" t="s">
        <v>15</v>
      </c>
      <c r="F3156" s="12">
        <f>SUMIFS('Inventory Details'!$H:$H,'Inventory Details'!$B:$B,$B3156,'Inventory Details'!$E:$E,$E3156)</f>
        <v>0</v>
      </c>
      <c r="G3156" s="12">
        <f>SUMIFS('PO Details'!$H:$H,'PO Details'!$D:$D,Planning!$B3156,'PO Details'!$L:$L,$E3156)</f>
        <v>20</v>
      </c>
      <c r="H3156" s="12">
        <f>SUMIFS('SO Details'!$G:$G,'SO Details'!$D:$D,Planning!$B3156,'SO Details'!$K:$K,$E3156)</f>
        <v>0</v>
      </c>
      <c r="I3156" s="20">
        <f>IF(COUNTIFS($C:$C,B3156)&gt;1,SUMIFS('Sales Hx'!$Q:$Q,'Sales Hx'!$B:$B,_xlfn.XLOOKUP(B3156,C:C,B:B),'Sales Hx'!$D:$D,Planning!$E3156),SUMIFS('Sales Hx'!$Q:$Q,'Sales Hx'!$B:$B,Planning!$B3156,'Sales Hx'!$D:$D,Planning!$E3156))</f>
        <v>70</v>
      </c>
      <c r="J3156" s="16">
        <f>IF(COUNTIFS($C:$C,B3156)&gt;1,SUMIFS('Sales Hx'!$S:$S,'Sales Hx'!$B:$B,_xlfn.XLOOKUP(B3156,C:C,B:B),'Sales Hx'!$D:$D,E3156),SUMIFS('Sales Hx'!$S:$S,'Sales Hx'!$B:$B,$B3156,'Sales Hx'!$D:$D,$E3156))</f>
        <v>2.3026315789473686</v>
      </c>
      <c r="K3156" s="16">
        <f t="shared" si="269"/>
        <v>0.2857142857142857</v>
      </c>
      <c r="L3156" s="12">
        <f>IF(M3156&lt;&gt;"",M3156,IF(COUNTIFS($C:$C,B3156)&gt;1,SUMIFS('Sales Hx'!V:V,'Sales Hx'!$B:$B,_xlfn.XLOOKUP(B3156,C:C,B:B),'Sales Hx'!$D:$D,$E3156),SUMIFS('Sales Hx'!V:V,'Sales Hx'!$B:$B,$B3156,'Sales Hx'!$D:$D,$E3156)))</f>
        <v>0</v>
      </c>
      <c r="M3156" s="12">
        <v>0</v>
      </c>
      <c r="N3156" s="15">
        <f t="shared" si="271"/>
        <v>2.3026315789473686</v>
      </c>
      <c r="O3156" s="21">
        <f t="shared" si="273"/>
        <v>0</v>
      </c>
      <c r="P3156" s="24">
        <v>8.6999999999999993</v>
      </c>
      <c r="Q3156" s="18">
        <f t="shared" si="272"/>
        <v>0</v>
      </c>
      <c r="R3156" s="2">
        <v>1</v>
      </c>
      <c r="S3156" s="2">
        <v>120</v>
      </c>
      <c r="T3156" s="2" t="s">
        <v>4647</v>
      </c>
      <c r="U3156" s="28">
        <f>IF(G3156=0,"",_xlfn.MINIFS('PO Details'!$I:$I,'PO Details'!$D:$D,Planning!$B3156,'PO Details'!$L:$L,Planning!$E3156))</f>
        <v>45412</v>
      </c>
      <c r="V3156" s="29" t="s">
        <v>4640</v>
      </c>
      <c r="W3156" t="str">
        <f t="shared" si="270"/>
        <v/>
      </c>
      <c r="X3156" s="2">
        <v>120</v>
      </c>
    </row>
    <row r="3157" spans="1:24" x14ac:dyDescent="0.25">
      <c r="A3157" s="11" t="s">
        <v>4626</v>
      </c>
      <c r="B3157" s="22" t="s">
        <v>1572</v>
      </c>
      <c r="C3157" s="22"/>
      <c r="D3157" s="22" t="s">
        <v>1573</v>
      </c>
      <c r="E3157" s="31" t="s">
        <v>109</v>
      </c>
      <c r="F3157" s="12">
        <f>SUMIFS('Inventory Details'!$H:$H,'Inventory Details'!$B:$B,$B3157,'Inventory Details'!$E:$E,$E3157)</f>
        <v>11</v>
      </c>
      <c r="G3157" s="12">
        <f>SUMIFS('PO Details'!$H:$H,'PO Details'!$D:$D,Planning!$B3157,'PO Details'!$L:$L,$E3157)</f>
        <v>20</v>
      </c>
      <c r="H3157" s="12">
        <f>SUMIFS('SO Details'!$G:$G,'SO Details'!$D:$D,Planning!$B3157,'SO Details'!$K:$K,$E3157)</f>
        <v>0</v>
      </c>
      <c r="I3157" s="20">
        <f>IF(COUNTIFS($C:$C,B3157)&gt;1,SUMIFS('Sales Hx'!$Q:$Q,'Sales Hx'!$B:$B,_xlfn.XLOOKUP(B3157,C:C,B:B),'Sales Hx'!$D:$D,Planning!$E3157),SUMIFS('Sales Hx'!$Q:$Q,'Sales Hx'!$B:$B,Planning!$B3157,'Sales Hx'!$D:$D,Planning!$E3157))</f>
        <v>2.8</v>
      </c>
      <c r="J3157" s="16">
        <f>IF(COUNTIFS($C:$C,B3157)&gt;1,SUMIFS('Sales Hx'!$S:$S,'Sales Hx'!$B:$B,_xlfn.XLOOKUP(B3157,C:C,B:B),'Sales Hx'!$D:$D,E3157),SUMIFS('Sales Hx'!$S:$S,'Sales Hx'!$B:$B,$B3157,'Sales Hx'!$D:$D,$E3157))</f>
        <v>0.10526315789473685</v>
      </c>
      <c r="K3157" s="16">
        <f t="shared" si="269"/>
        <v>11.071428571428573</v>
      </c>
      <c r="L3157" s="12">
        <f>IF(M3157&lt;&gt;"",M3157,IF(COUNTIFS($C:$C,B3157)&gt;1,SUMIFS('Sales Hx'!V:V,'Sales Hx'!$B:$B,_xlfn.XLOOKUP(B3157,C:C,B:B),'Sales Hx'!$D:$D,$E3157),SUMIFS('Sales Hx'!V:V,'Sales Hx'!$B:$B,$B3157,'Sales Hx'!$D:$D,$E3157)))</f>
        <v>0</v>
      </c>
      <c r="M3157" s="12">
        <v>0</v>
      </c>
      <c r="N3157" s="15">
        <f t="shared" si="271"/>
        <v>0.10526315789473685</v>
      </c>
      <c r="O3157" s="21">
        <f t="shared" si="273"/>
        <v>0</v>
      </c>
      <c r="P3157" s="24">
        <v>8.6999999999999993</v>
      </c>
      <c r="Q3157" s="18">
        <f t="shared" si="272"/>
        <v>0</v>
      </c>
      <c r="R3157" s="2">
        <v>1</v>
      </c>
      <c r="S3157" s="2">
        <v>120</v>
      </c>
      <c r="T3157" s="2" t="s">
        <v>4647</v>
      </c>
      <c r="U3157" s="28">
        <f>IF(G3157=0,"",_xlfn.MINIFS('PO Details'!$I:$I,'PO Details'!$D:$D,Planning!$B3157,'PO Details'!$L:$L,Planning!$E3157))</f>
        <v>45449</v>
      </c>
      <c r="V3157" s="29" t="s">
        <v>4640</v>
      </c>
      <c r="W3157" t="str">
        <f t="shared" si="270"/>
        <v/>
      </c>
      <c r="X3157" s="2">
        <v>120</v>
      </c>
    </row>
    <row r="3158" spans="1:24" x14ac:dyDescent="0.25">
      <c r="A3158" s="11" t="s">
        <v>4626</v>
      </c>
      <c r="B3158" s="22" t="s">
        <v>1572</v>
      </c>
      <c r="C3158" s="22"/>
      <c r="D3158" s="22" t="s">
        <v>1573</v>
      </c>
      <c r="E3158" s="31" t="s">
        <v>106</v>
      </c>
      <c r="F3158" s="12">
        <f>SUMIFS('Inventory Details'!$H:$H,'Inventory Details'!$B:$B,$B3158,'Inventory Details'!$E:$E,$E3158)</f>
        <v>11</v>
      </c>
      <c r="G3158" s="12">
        <f>SUMIFS('PO Details'!$H:$H,'PO Details'!$D:$D,Planning!$B3158,'PO Details'!$L:$L,$E3158)</f>
        <v>80</v>
      </c>
      <c r="H3158" s="12">
        <f>SUMIFS('SO Details'!$G:$G,'SO Details'!$D:$D,Planning!$B3158,'SO Details'!$K:$K,$E3158)</f>
        <v>1</v>
      </c>
      <c r="I3158" s="20">
        <f>IF(COUNTIFS($C:$C,B3158)&gt;1,SUMIFS('Sales Hx'!$Q:$Q,'Sales Hx'!$B:$B,_xlfn.XLOOKUP(B3158,C:C,B:B),'Sales Hx'!$D:$D,Planning!$E3158),SUMIFS('Sales Hx'!$Q:$Q,'Sales Hx'!$B:$B,Planning!$B3158,'Sales Hx'!$D:$D,Planning!$E3158))</f>
        <v>9.7999999999999989</v>
      </c>
      <c r="J3158" s="16">
        <f>IF(COUNTIFS($C:$C,B3158)&gt;1,SUMIFS('Sales Hx'!$S:$S,'Sales Hx'!$B:$B,_xlfn.XLOOKUP(B3158,C:C,B:B),'Sales Hx'!$D:$D,E3158),SUMIFS('Sales Hx'!$S:$S,'Sales Hx'!$B:$B,$B3158,'Sales Hx'!$D:$D,$E3158))</f>
        <v>9.9506578947368404E-2</v>
      </c>
      <c r="K3158" s="16">
        <f t="shared" si="269"/>
        <v>9.2857142857142865</v>
      </c>
      <c r="L3158" s="12">
        <f>IF(M3158&lt;&gt;"",M3158,IF(COUNTIFS($C:$C,B3158)&gt;1,SUMIFS('Sales Hx'!V:V,'Sales Hx'!$B:$B,_xlfn.XLOOKUP(B3158,C:C,B:B),'Sales Hx'!$D:$D,$E3158),SUMIFS('Sales Hx'!V:V,'Sales Hx'!$B:$B,$B3158,'Sales Hx'!$D:$D,$E3158)))</f>
        <v>0</v>
      </c>
      <c r="M3158" s="12">
        <v>0</v>
      </c>
      <c r="N3158" s="15">
        <f t="shared" si="271"/>
        <v>9.9506578947368404E-2</v>
      </c>
      <c r="O3158" s="21">
        <f t="shared" si="273"/>
        <v>0</v>
      </c>
      <c r="P3158" s="24">
        <v>8.6999999999999993</v>
      </c>
      <c r="Q3158" s="18">
        <f t="shared" si="272"/>
        <v>0</v>
      </c>
      <c r="R3158" s="2">
        <v>1</v>
      </c>
      <c r="S3158" s="2">
        <v>120</v>
      </c>
      <c r="T3158" s="2" t="s">
        <v>4647</v>
      </c>
      <c r="U3158" s="28">
        <f>IF(G3158=0,"",_xlfn.MINIFS('PO Details'!$I:$I,'PO Details'!$D:$D,Planning!$B3158,'PO Details'!$L:$L,Planning!$E3158))</f>
        <v>45449</v>
      </c>
      <c r="V3158" s="29" t="s">
        <v>4640</v>
      </c>
      <c r="W3158" t="str">
        <f t="shared" si="270"/>
        <v/>
      </c>
      <c r="X3158" s="2">
        <v>120</v>
      </c>
    </row>
    <row r="3159" spans="1:24" x14ac:dyDescent="0.25">
      <c r="A3159" s="11" t="s">
        <v>4626</v>
      </c>
      <c r="B3159" s="22" t="s">
        <v>1572</v>
      </c>
      <c r="C3159" s="22"/>
      <c r="D3159" s="22" t="s">
        <v>1573</v>
      </c>
      <c r="E3159" s="31" t="s">
        <v>113</v>
      </c>
      <c r="F3159" s="12">
        <f>SUMIFS('Inventory Details'!$H:$H,'Inventory Details'!$B:$B,$B3159,'Inventory Details'!$E:$E,$E3159)</f>
        <v>17</v>
      </c>
      <c r="G3159" s="12">
        <f>SUMIFS('PO Details'!$H:$H,'PO Details'!$D:$D,Planning!$B3159,'PO Details'!$L:$L,$E3159)</f>
        <v>80</v>
      </c>
      <c r="H3159" s="12">
        <f>SUMIFS('SO Details'!$G:$G,'SO Details'!$D:$D,Planning!$B3159,'SO Details'!$K:$K,$E3159)</f>
        <v>0</v>
      </c>
      <c r="I3159" s="20">
        <f>IF(COUNTIFS($C:$C,B3159)&gt;1,SUMIFS('Sales Hx'!$Q:$Q,'Sales Hx'!$B:$B,_xlfn.XLOOKUP(B3159,C:C,B:B),'Sales Hx'!$D:$D,Planning!$E3159),SUMIFS('Sales Hx'!$Q:$Q,'Sales Hx'!$B:$B,Planning!$B3159,'Sales Hx'!$D:$D,Planning!$E3159))</f>
        <v>7</v>
      </c>
      <c r="J3159" s="16">
        <f>IF(COUNTIFS($C:$C,B3159)&gt;1,SUMIFS('Sales Hx'!$S:$S,'Sales Hx'!$B:$B,_xlfn.XLOOKUP(B3159,C:C,B:B),'Sales Hx'!$D:$D,E3159),SUMIFS('Sales Hx'!$S:$S,'Sales Hx'!$B:$B,$B3159,'Sales Hx'!$D:$D,$E3159))</f>
        <v>8.5526315789473686E-2</v>
      </c>
      <c r="K3159" s="16">
        <f t="shared" si="269"/>
        <v>13.857142857142858</v>
      </c>
      <c r="L3159" s="12">
        <f>IF(M3159&lt;&gt;"",M3159,IF(COUNTIFS($C:$C,B3159)&gt;1,SUMIFS('Sales Hx'!V:V,'Sales Hx'!$B:$B,_xlfn.XLOOKUP(B3159,C:C,B:B),'Sales Hx'!$D:$D,$E3159),SUMIFS('Sales Hx'!V:V,'Sales Hx'!$B:$B,$B3159,'Sales Hx'!$D:$D,$E3159)))</f>
        <v>0</v>
      </c>
      <c r="M3159" s="12">
        <v>0</v>
      </c>
      <c r="N3159" s="15">
        <f t="shared" si="271"/>
        <v>8.5526315789473686E-2</v>
      </c>
      <c r="O3159" s="21">
        <f t="shared" si="273"/>
        <v>0</v>
      </c>
      <c r="P3159" s="24">
        <v>8.6999999999999993</v>
      </c>
      <c r="Q3159" s="18">
        <f t="shared" si="272"/>
        <v>0</v>
      </c>
      <c r="R3159" s="2">
        <v>1</v>
      </c>
      <c r="S3159" s="2">
        <v>120</v>
      </c>
      <c r="T3159" s="2" t="s">
        <v>4647</v>
      </c>
      <c r="U3159" s="28">
        <f>IF(G3159=0,"",_xlfn.MINIFS('PO Details'!$I:$I,'PO Details'!$D:$D,Planning!$B3159,'PO Details'!$L:$L,Planning!$E3159))</f>
        <v>45449</v>
      </c>
      <c r="V3159" s="29" t="s">
        <v>4640</v>
      </c>
      <c r="W3159" t="str">
        <f t="shared" si="270"/>
        <v>Max</v>
      </c>
      <c r="X3159" s="2">
        <v>120</v>
      </c>
    </row>
    <row r="3160" spans="1:24" x14ac:dyDescent="0.25">
      <c r="A3160" s="11" t="s">
        <v>4626</v>
      </c>
      <c r="B3160" s="22" t="s">
        <v>1572</v>
      </c>
      <c r="C3160" s="22"/>
      <c r="D3160" s="22" t="s">
        <v>1573</v>
      </c>
      <c r="E3160" s="31" t="s">
        <v>4746</v>
      </c>
      <c r="F3160" s="12">
        <f>SUMIFS('Inventory Details'!$H:$H,'Inventory Details'!$B:$B,$B3160,'Inventory Details'!$E:$E,$E3160)</f>
        <v>0</v>
      </c>
      <c r="G3160" s="12">
        <f>SUMIFS('PO Details'!$H:$H,'PO Details'!$D:$D,Planning!$B3160,'PO Details'!$L:$L,$E3160)</f>
        <v>98</v>
      </c>
      <c r="H3160" s="12">
        <f>SUMIFS('SO Details'!$G:$G,'SO Details'!$D:$D,Planning!$B3160,'SO Details'!$K:$K,$E3160)</f>
        <v>0</v>
      </c>
      <c r="I3160" s="20">
        <f>IF(COUNTIFS($C:$C,B3160)&gt;1,SUMIFS('Sales Hx'!$Q:$Q,'Sales Hx'!$B:$B,_xlfn.XLOOKUP(B3160,C:C,B:B),'Sales Hx'!$D:$D,Planning!$E3160),SUMIFS('Sales Hx'!$Q:$Q,'Sales Hx'!$B:$B,Planning!$B3160,'Sales Hx'!$D:$D,Planning!$E3160))</f>
        <v>21</v>
      </c>
      <c r="J3160" s="16">
        <f>IF(COUNTIFS($C:$C,B3160)&gt;1,SUMIFS('Sales Hx'!$S:$S,'Sales Hx'!$B:$B,_xlfn.XLOOKUP(B3160,C:C,B:B),'Sales Hx'!$D:$D,E3160),SUMIFS('Sales Hx'!$S:$S,'Sales Hx'!$B:$B,$B3160,'Sales Hx'!$D:$D,$E3160))</f>
        <v>0.14285714285714285</v>
      </c>
      <c r="K3160" s="16">
        <f t="shared" si="269"/>
        <v>4.666666666666667</v>
      </c>
      <c r="L3160" s="12">
        <f>IF(M3160&lt;&gt;"",M3160,IF(COUNTIFS($C:$C,B3160)&gt;1,SUMIFS('Sales Hx'!V:V,'Sales Hx'!$B:$B,_xlfn.XLOOKUP(B3160,C:C,B:B),'Sales Hx'!$D:$D,$E3160),SUMIFS('Sales Hx'!V:V,'Sales Hx'!$B:$B,$B3160,'Sales Hx'!$D:$D,$E3160)))</f>
        <v>0</v>
      </c>
      <c r="M3160" s="12">
        <v>0</v>
      </c>
      <c r="N3160" s="15">
        <f t="shared" si="271"/>
        <v>0.14285714285714285</v>
      </c>
      <c r="O3160" s="21">
        <f t="shared" si="273"/>
        <v>0</v>
      </c>
      <c r="P3160" s="24">
        <v>8.6999999999999993</v>
      </c>
      <c r="Q3160" s="18">
        <f t="shared" si="272"/>
        <v>0</v>
      </c>
      <c r="R3160" s="2">
        <v>1</v>
      </c>
      <c r="S3160" s="2">
        <v>120</v>
      </c>
      <c r="T3160" s="2" t="s">
        <v>4647</v>
      </c>
      <c r="U3160" s="28">
        <f>IF(G3160=0,"",_xlfn.MINIFS('PO Details'!$I:$I,'PO Details'!$D:$D,Planning!$B3160,'PO Details'!$L:$L,Planning!$E3160))</f>
        <v>45407</v>
      </c>
      <c r="V3160" s="29" t="s">
        <v>4640</v>
      </c>
      <c r="W3160" t="str">
        <f t="shared" si="270"/>
        <v/>
      </c>
      <c r="X3160" s="2">
        <v>120</v>
      </c>
    </row>
    <row r="3161" spans="1:24" x14ac:dyDescent="0.25">
      <c r="A3161" s="11" t="s">
        <v>4626</v>
      </c>
      <c r="B3161" s="22" t="s">
        <v>1572</v>
      </c>
      <c r="C3161" s="22"/>
      <c r="D3161" s="22" t="s">
        <v>1573</v>
      </c>
      <c r="E3161" s="31" t="s">
        <v>15</v>
      </c>
      <c r="F3161" s="12">
        <f>SUMIFS('Inventory Details'!$H:$H,'Inventory Details'!$B:$B,$B3161,'Inventory Details'!$E:$E,$E3161)</f>
        <v>0</v>
      </c>
      <c r="G3161" s="12">
        <f>SUMIFS('PO Details'!$H:$H,'PO Details'!$D:$D,Planning!$B3161,'PO Details'!$L:$L,$E3161)</f>
        <v>20</v>
      </c>
      <c r="H3161" s="12">
        <f>SUMIFS('SO Details'!$G:$G,'SO Details'!$D:$D,Planning!$B3161,'SO Details'!$K:$K,$E3161)</f>
        <v>0</v>
      </c>
      <c r="I3161" s="20">
        <f>IF(COUNTIFS($C:$C,B3161)&gt;1,SUMIFS('Sales Hx'!$Q:$Q,'Sales Hx'!$B:$B,_xlfn.XLOOKUP(B3161,C:C,B:B),'Sales Hx'!$D:$D,Planning!$E3161),SUMIFS('Sales Hx'!$Q:$Q,'Sales Hx'!$B:$B,Planning!$B3161,'Sales Hx'!$D:$D,Planning!$E3161))</f>
        <v>70</v>
      </c>
      <c r="J3161" s="16">
        <f>IF(COUNTIFS($C:$C,B3161)&gt;1,SUMIFS('Sales Hx'!$S:$S,'Sales Hx'!$B:$B,_xlfn.XLOOKUP(B3161,C:C,B:B),'Sales Hx'!$D:$D,E3161),SUMIFS('Sales Hx'!$S:$S,'Sales Hx'!$B:$B,$B3161,'Sales Hx'!$D:$D,$E3161))</f>
        <v>2.3026315789473686</v>
      </c>
      <c r="K3161" s="16">
        <f t="shared" si="269"/>
        <v>0.2857142857142857</v>
      </c>
      <c r="L3161" s="12">
        <f>IF(M3161&lt;&gt;"",M3161,IF(COUNTIFS($C:$C,B3161)&gt;1,SUMIFS('Sales Hx'!V:V,'Sales Hx'!$B:$B,_xlfn.XLOOKUP(B3161,C:C,B:B),'Sales Hx'!$D:$D,$E3161),SUMIFS('Sales Hx'!V:V,'Sales Hx'!$B:$B,$B3161,'Sales Hx'!$D:$D,$E3161)))</f>
        <v>0</v>
      </c>
      <c r="M3161" s="12">
        <v>0</v>
      </c>
      <c r="N3161" s="15">
        <f t="shared" si="271"/>
        <v>2.3026315789473686</v>
      </c>
      <c r="O3161" s="21">
        <f t="shared" si="273"/>
        <v>0</v>
      </c>
      <c r="P3161" s="24">
        <v>8.6999999999999993</v>
      </c>
      <c r="Q3161" s="18">
        <f t="shared" si="272"/>
        <v>0</v>
      </c>
      <c r="R3161" s="2">
        <v>1</v>
      </c>
      <c r="S3161" s="2">
        <v>120</v>
      </c>
      <c r="T3161" s="2" t="s">
        <v>4647</v>
      </c>
      <c r="U3161" s="28">
        <f>IF(G3161=0,"",_xlfn.MINIFS('PO Details'!$I:$I,'PO Details'!$D:$D,Planning!$B3161,'PO Details'!$L:$L,Planning!$E3161))</f>
        <v>45412</v>
      </c>
      <c r="V3161" s="29" t="s">
        <v>4640</v>
      </c>
      <c r="W3161" t="str">
        <f t="shared" si="270"/>
        <v/>
      </c>
      <c r="X3161" s="2">
        <v>120</v>
      </c>
    </row>
    <row r="3162" spans="1:24" x14ac:dyDescent="0.25">
      <c r="A3162" s="11" t="s">
        <v>4619</v>
      </c>
      <c r="B3162" s="22" t="s">
        <v>214</v>
      </c>
      <c r="C3162" s="22"/>
      <c r="D3162" s="22" t="s">
        <v>215</v>
      </c>
      <c r="E3162" s="31" t="s">
        <v>113</v>
      </c>
      <c r="F3162" s="12">
        <f>SUMIFS('Inventory Details'!$H:$H,'Inventory Details'!$B:$B,$B3162,'Inventory Details'!$E:$E,$E3162)</f>
        <v>43</v>
      </c>
      <c r="G3162" s="12">
        <f>SUMIFS('PO Details'!$H:$H,'PO Details'!$D:$D,Planning!$B3162,'PO Details'!$L:$L,$E3162)</f>
        <v>0</v>
      </c>
      <c r="H3162" s="12">
        <f>SUMIFS('SO Details'!$G:$G,'SO Details'!$D:$D,Planning!$B3162,'SO Details'!$K:$K,$E3162)</f>
        <v>1</v>
      </c>
      <c r="I3162" s="20">
        <f>IF(COUNTIFS($C:$C,B3162)&gt;1,SUMIFS('Sales Hx'!$Q:$Q,'Sales Hx'!$B:$B,_xlfn.XLOOKUP(B3162,C:C,B:B),'Sales Hx'!$D:$D,Planning!$E3162),SUMIFS('Sales Hx'!$Q:$Q,'Sales Hx'!$B:$B,Planning!$B3162,'Sales Hx'!$D:$D,Planning!$E3162))</f>
        <v>11.2</v>
      </c>
      <c r="J3162" s="16">
        <f>IF(COUNTIFS($C:$C,B3162)&gt;1,SUMIFS('Sales Hx'!$S:$S,'Sales Hx'!$B:$B,_xlfn.XLOOKUP(B3162,C:C,B:B),'Sales Hx'!$D:$D,E3162),SUMIFS('Sales Hx'!$S:$S,'Sales Hx'!$B:$B,$B3162,'Sales Hx'!$D:$D,$E3162))</f>
        <v>0.16381578947368419</v>
      </c>
      <c r="K3162" s="16">
        <f t="shared" si="269"/>
        <v>3.8392857142857144</v>
      </c>
      <c r="L3162" s="12">
        <f>IF(M3162&lt;&gt;"",M3162,IF(COUNTIFS($C:$C,B3162)&gt;1,SUMIFS('Sales Hx'!V:V,'Sales Hx'!$B:$B,_xlfn.XLOOKUP(B3162,C:C,B:B),'Sales Hx'!$D:$D,$E3162),SUMIFS('Sales Hx'!V:V,'Sales Hx'!$B:$B,$B3162,'Sales Hx'!$D:$D,$E3162)))</f>
        <v>0</v>
      </c>
      <c r="M3162" s="12">
        <v>0</v>
      </c>
      <c r="N3162" s="15">
        <f t="shared" si="271"/>
        <v>0.16381578947368419</v>
      </c>
      <c r="O3162" s="21">
        <f t="shared" si="273"/>
        <v>0</v>
      </c>
      <c r="P3162" s="24">
        <v>9</v>
      </c>
      <c r="Q3162" s="18">
        <f t="shared" si="272"/>
        <v>0</v>
      </c>
      <c r="R3162" s="2">
        <v>1</v>
      </c>
      <c r="S3162" s="2">
        <v>120</v>
      </c>
      <c r="T3162" s="2" t="s">
        <v>4647</v>
      </c>
      <c r="U3162" s="28" t="str">
        <f>IF(G3162=0,"",_xlfn.MINIFS('PO Details'!$I:$I,'PO Details'!$D:$D,Planning!$B3162,'PO Details'!$L:$L,Planning!$E3162))</f>
        <v/>
      </c>
      <c r="V3162" s="29" t="s">
        <v>4640</v>
      </c>
      <c r="W3162" t="str">
        <f t="shared" si="270"/>
        <v>Max</v>
      </c>
      <c r="X3162" s="2">
        <v>120</v>
      </c>
    </row>
    <row r="3163" spans="1:24" x14ac:dyDescent="0.25">
      <c r="A3163" s="11" t="s">
        <v>4619</v>
      </c>
      <c r="B3163" s="22" t="s">
        <v>214</v>
      </c>
      <c r="C3163" s="22"/>
      <c r="D3163" s="22" t="s">
        <v>215</v>
      </c>
      <c r="E3163" s="31" t="s">
        <v>4746</v>
      </c>
      <c r="F3163" s="12">
        <f>SUMIFS('Inventory Details'!$H:$H,'Inventory Details'!$B:$B,$B3163,'Inventory Details'!$E:$E,$E3163)</f>
        <v>14</v>
      </c>
      <c r="G3163" s="12">
        <f>SUMIFS('PO Details'!$H:$H,'PO Details'!$D:$D,Planning!$B3163,'PO Details'!$L:$L,$E3163)</f>
        <v>0</v>
      </c>
      <c r="H3163" s="12">
        <f>SUMIFS('SO Details'!$G:$G,'SO Details'!$D:$D,Planning!$B3163,'SO Details'!$K:$K,$E3163)</f>
        <v>0</v>
      </c>
      <c r="I3163" s="20">
        <f>IF(COUNTIFS($C:$C,B3163)&gt;1,SUMIFS('Sales Hx'!$Q:$Q,'Sales Hx'!$B:$B,_xlfn.XLOOKUP(B3163,C:C,B:B),'Sales Hx'!$D:$D,Planning!$E3163),SUMIFS('Sales Hx'!$Q:$Q,'Sales Hx'!$B:$B,Planning!$B3163,'Sales Hx'!$D:$D,Planning!$E3163))</f>
        <v>0</v>
      </c>
      <c r="J3163" s="16">
        <f>IF(COUNTIFS($C:$C,B3163)&gt;1,SUMIFS('Sales Hx'!$S:$S,'Sales Hx'!$B:$B,_xlfn.XLOOKUP(B3163,C:C,B:B),'Sales Hx'!$D:$D,E3163),SUMIFS('Sales Hx'!$S:$S,'Sales Hx'!$B:$B,$B3163,'Sales Hx'!$D:$D,$E3163))</f>
        <v>0</v>
      </c>
      <c r="K3163" s="16">
        <f t="shared" si="269"/>
        <v>0</v>
      </c>
      <c r="L3163" s="12">
        <f>IF(M3163&lt;&gt;"",M3163,IF(COUNTIFS($C:$C,B3163)&gt;1,SUMIFS('Sales Hx'!V:V,'Sales Hx'!$B:$B,_xlfn.XLOOKUP(B3163,C:C,B:B),'Sales Hx'!$D:$D,$E3163),SUMIFS('Sales Hx'!V:V,'Sales Hx'!$B:$B,$B3163,'Sales Hx'!$D:$D,$E3163)))</f>
        <v>0</v>
      </c>
      <c r="M3163" s="12">
        <v>0</v>
      </c>
      <c r="N3163" s="15">
        <f t="shared" si="271"/>
        <v>0</v>
      </c>
      <c r="O3163" s="21">
        <f t="shared" si="273"/>
        <v>0</v>
      </c>
      <c r="P3163" s="24">
        <v>9</v>
      </c>
      <c r="Q3163" s="18">
        <f t="shared" si="272"/>
        <v>0</v>
      </c>
      <c r="R3163" s="2">
        <v>1</v>
      </c>
      <c r="S3163" s="2">
        <v>120</v>
      </c>
      <c r="T3163" s="2" t="s">
        <v>4647</v>
      </c>
      <c r="U3163" s="28" t="str">
        <f>IF(G3163=0,"",_xlfn.MINIFS('PO Details'!$I:$I,'PO Details'!$D:$D,Planning!$B3163,'PO Details'!$L:$L,Planning!$E3163))</f>
        <v/>
      </c>
      <c r="V3163" s="29" t="s">
        <v>4640</v>
      </c>
      <c r="W3163" t="str">
        <f t="shared" si="270"/>
        <v/>
      </c>
      <c r="X3163" s="2">
        <v>120</v>
      </c>
    </row>
    <row r="3164" spans="1:24" x14ac:dyDescent="0.25">
      <c r="A3164" s="11" t="s">
        <v>4619</v>
      </c>
      <c r="B3164" s="22" t="s">
        <v>214</v>
      </c>
      <c r="C3164" s="22"/>
      <c r="D3164" s="22" t="s">
        <v>215</v>
      </c>
      <c r="E3164" s="31" t="s">
        <v>15</v>
      </c>
      <c r="F3164" s="12">
        <f>SUMIFS('Inventory Details'!$H:$H,'Inventory Details'!$B:$B,$B3164,'Inventory Details'!$E:$E,$E3164)</f>
        <v>5</v>
      </c>
      <c r="G3164" s="12">
        <f>SUMIFS('PO Details'!$H:$H,'PO Details'!$D:$D,Planning!$B3164,'PO Details'!$L:$L,$E3164)</f>
        <v>0</v>
      </c>
      <c r="H3164" s="12">
        <f>SUMIFS('SO Details'!$G:$G,'SO Details'!$D:$D,Planning!$B3164,'SO Details'!$K:$K,$E3164)</f>
        <v>5</v>
      </c>
      <c r="I3164" s="20">
        <f>IF(COUNTIFS($C:$C,B3164)&gt;1,SUMIFS('Sales Hx'!$Q:$Q,'Sales Hx'!$B:$B,_xlfn.XLOOKUP(B3164,C:C,B:B),'Sales Hx'!$D:$D,Planning!$E3164),SUMIFS('Sales Hx'!$Q:$Q,'Sales Hx'!$B:$B,Planning!$B3164,'Sales Hx'!$D:$D,Planning!$E3164))</f>
        <v>0</v>
      </c>
      <c r="J3164" s="16">
        <f>IF(COUNTIFS($C:$C,B3164)&gt;1,SUMIFS('Sales Hx'!$S:$S,'Sales Hx'!$B:$B,_xlfn.XLOOKUP(B3164,C:C,B:B),'Sales Hx'!$D:$D,E3164),SUMIFS('Sales Hx'!$S:$S,'Sales Hx'!$B:$B,$B3164,'Sales Hx'!$D:$D,$E3164))</f>
        <v>0.23026315789473686</v>
      </c>
      <c r="K3164" s="16">
        <f t="shared" si="269"/>
        <v>0</v>
      </c>
      <c r="L3164" s="12">
        <f>IF(M3164&lt;&gt;"",M3164,IF(COUNTIFS($C:$C,B3164)&gt;1,SUMIFS('Sales Hx'!V:V,'Sales Hx'!$B:$B,_xlfn.XLOOKUP(B3164,C:C,B:B),'Sales Hx'!$D:$D,$E3164),SUMIFS('Sales Hx'!V:V,'Sales Hx'!$B:$B,$B3164,'Sales Hx'!$D:$D,$E3164)))</f>
        <v>0</v>
      </c>
      <c r="M3164" s="12">
        <v>0</v>
      </c>
      <c r="N3164" s="15">
        <f t="shared" si="271"/>
        <v>0.23026315789473686</v>
      </c>
      <c r="O3164" s="21">
        <f t="shared" si="273"/>
        <v>0</v>
      </c>
      <c r="P3164" s="24">
        <v>9</v>
      </c>
      <c r="Q3164" s="18">
        <f t="shared" si="272"/>
        <v>0</v>
      </c>
      <c r="R3164" s="2">
        <v>1</v>
      </c>
      <c r="S3164" s="2">
        <v>120</v>
      </c>
      <c r="T3164" s="2" t="s">
        <v>4647</v>
      </c>
      <c r="U3164" s="28" t="str">
        <f>IF(G3164=0,"",_xlfn.MINIFS('PO Details'!$I:$I,'PO Details'!$D:$D,Planning!$B3164,'PO Details'!$L:$L,Planning!$E3164))</f>
        <v/>
      </c>
      <c r="V3164" s="29" t="s">
        <v>4640</v>
      </c>
      <c r="W3164" t="str">
        <f t="shared" si="270"/>
        <v/>
      </c>
      <c r="X3164" s="2">
        <v>120</v>
      </c>
    </row>
    <row r="3165" spans="1:24" x14ac:dyDescent="0.25">
      <c r="A3165" s="11" t="s">
        <v>4619</v>
      </c>
      <c r="B3165" s="22" t="s">
        <v>216</v>
      </c>
      <c r="C3165" s="22"/>
      <c r="D3165" s="22" t="s">
        <v>217</v>
      </c>
      <c r="E3165" s="31" t="s">
        <v>106</v>
      </c>
      <c r="F3165" s="12">
        <f>SUMIFS('Inventory Details'!$H:$H,'Inventory Details'!$B:$B,$B3165,'Inventory Details'!$E:$E,$E3165)</f>
        <v>0</v>
      </c>
      <c r="G3165" s="12">
        <f>SUMIFS('PO Details'!$H:$H,'PO Details'!$D:$D,Planning!$B3165,'PO Details'!$L:$L,$E3165)</f>
        <v>50</v>
      </c>
      <c r="H3165" s="12">
        <f>SUMIFS('SO Details'!$G:$G,'SO Details'!$D:$D,Planning!$B3165,'SO Details'!$K:$K,$E3165)</f>
        <v>1</v>
      </c>
      <c r="I3165" s="20">
        <f>IF(COUNTIFS($C:$C,B3165)&gt;1,SUMIFS('Sales Hx'!$Q:$Q,'Sales Hx'!$B:$B,_xlfn.XLOOKUP(B3165,C:C,B:B),'Sales Hx'!$D:$D,Planning!$E3165),SUMIFS('Sales Hx'!$Q:$Q,'Sales Hx'!$B:$B,Planning!$B3165,'Sales Hx'!$D:$D,Planning!$E3165))</f>
        <v>50.4</v>
      </c>
      <c r="J3165" s="16">
        <f>IF(COUNTIFS($C:$C,B3165)&gt;1,SUMIFS('Sales Hx'!$S:$S,'Sales Hx'!$B:$B,_xlfn.XLOOKUP(B3165,C:C,B:B),'Sales Hx'!$D:$D,E3165),SUMIFS('Sales Hx'!$S:$S,'Sales Hx'!$B:$B,$B3165,'Sales Hx'!$D:$D,$E3165))</f>
        <v>0.29111842105263158</v>
      </c>
      <c r="K3165" s="16">
        <f t="shared" si="269"/>
        <v>0.99206349206349209</v>
      </c>
      <c r="L3165" s="12">
        <f>IF(M3165&lt;&gt;"",M3165,IF(COUNTIFS($C:$C,B3165)&gt;1,SUMIFS('Sales Hx'!V:V,'Sales Hx'!$B:$B,_xlfn.XLOOKUP(B3165,C:C,B:B),'Sales Hx'!$D:$D,$E3165),SUMIFS('Sales Hx'!V:V,'Sales Hx'!$B:$B,$B3165,'Sales Hx'!$D:$D,$E3165)))</f>
        <v>0</v>
      </c>
      <c r="M3165" s="12">
        <v>0</v>
      </c>
      <c r="N3165" s="15">
        <f t="shared" si="271"/>
        <v>0.29111842105263158</v>
      </c>
      <c r="O3165" s="21">
        <f t="shared" si="273"/>
        <v>0</v>
      </c>
      <c r="P3165" s="24">
        <v>9</v>
      </c>
      <c r="Q3165" s="18">
        <f t="shared" si="272"/>
        <v>0</v>
      </c>
      <c r="R3165" s="2">
        <v>1</v>
      </c>
      <c r="S3165" s="2">
        <v>120</v>
      </c>
      <c r="T3165" s="2" t="s">
        <v>4647</v>
      </c>
      <c r="U3165" s="28">
        <f>IF(G3165=0,"",_xlfn.MINIFS('PO Details'!$I:$I,'PO Details'!$D:$D,Planning!$B3165,'PO Details'!$L:$L,Planning!$E3165))</f>
        <v>45443</v>
      </c>
      <c r="V3165" s="29" t="s">
        <v>4640</v>
      </c>
      <c r="W3165" t="str">
        <f t="shared" si="270"/>
        <v/>
      </c>
      <c r="X3165" s="2">
        <v>120</v>
      </c>
    </row>
    <row r="3166" spans="1:24" x14ac:dyDescent="0.25">
      <c r="A3166" s="11" t="s">
        <v>4619</v>
      </c>
      <c r="B3166" s="22" t="s">
        <v>216</v>
      </c>
      <c r="C3166" s="22"/>
      <c r="D3166" s="22" t="s">
        <v>217</v>
      </c>
      <c r="E3166" s="31" t="s">
        <v>15</v>
      </c>
      <c r="F3166" s="12">
        <f>SUMIFS('Inventory Details'!$H:$H,'Inventory Details'!$B:$B,$B3166,'Inventory Details'!$E:$E,$E3166)</f>
        <v>0</v>
      </c>
      <c r="G3166" s="12">
        <f>SUMIFS('PO Details'!$H:$H,'PO Details'!$D:$D,Planning!$B3166,'PO Details'!$L:$L,$E3166)</f>
        <v>5</v>
      </c>
      <c r="H3166" s="12">
        <f>SUMIFS('SO Details'!$G:$G,'SO Details'!$D:$D,Planning!$B3166,'SO Details'!$K:$K,$E3166)</f>
        <v>0</v>
      </c>
      <c r="I3166" s="20">
        <f>IF(COUNTIFS($C:$C,B3166)&gt;1,SUMIFS('Sales Hx'!$Q:$Q,'Sales Hx'!$B:$B,_xlfn.XLOOKUP(B3166,C:C,B:B),'Sales Hx'!$D:$D,Planning!$E3166),SUMIFS('Sales Hx'!$Q:$Q,'Sales Hx'!$B:$B,Planning!$B3166,'Sales Hx'!$D:$D,Planning!$E3166))</f>
        <v>0</v>
      </c>
      <c r="J3166" s="16">
        <f>IF(COUNTIFS($C:$C,B3166)&gt;1,SUMIFS('Sales Hx'!$S:$S,'Sales Hx'!$B:$B,_xlfn.XLOOKUP(B3166,C:C,B:B),'Sales Hx'!$D:$D,E3166),SUMIFS('Sales Hx'!$S:$S,'Sales Hx'!$B:$B,$B3166,'Sales Hx'!$D:$D,$E3166))</f>
        <v>0</v>
      </c>
      <c r="K3166" s="16">
        <f t="shared" si="269"/>
        <v>0</v>
      </c>
      <c r="L3166" s="12">
        <f>IF(M3166&lt;&gt;"",M3166,IF(COUNTIFS($C:$C,B3166)&gt;1,SUMIFS('Sales Hx'!V:V,'Sales Hx'!$B:$B,_xlfn.XLOOKUP(B3166,C:C,B:B),'Sales Hx'!$D:$D,$E3166),SUMIFS('Sales Hx'!V:V,'Sales Hx'!$B:$B,$B3166,'Sales Hx'!$D:$D,$E3166)))</f>
        <v>0</v>
      </c>
      <c r="M3166" s="12">
        <v>0</v>
      </c>
      <c r="N3166" s="15">
        <f t="shared" si="271"/>
        <v>0</v>
      </c>
      <c r="O3166" s="21">
        <f t="shared" si="273"/>
        <v>0</v>
      </c>
      <c r="P3166" s="24">
        <v>9</v>
      </c>
      <c r="Q3166" s="18">
        <f t="shared" si="272"/>
        <v>0</v>
      </c>
      <c r="R3166" s="2">
        <v>1</v>
      </c>
      <c r="S3166" s="2">
        <v>120</v>
      </c>
      <c r="T3166" s="2" t="s">
        <v>4647</v>
      </c>
      <c r="U3166" s="28">
        <f>IF(G3166=0,"",_xlfn.MINIFS('PO Details'!$I:$I,'PO Details'!$D:$D,Planning!$B3166,'PO Details'!$L:$L,Planning!$E3166))</f>
        <v>45397</v>
      </c>
      <c r="V3166" s="29" t="s">
        <v>4640</v>
      </c>
      <c r="W3166" t="str">
        <f t="shared" si="270"/>
        <v/>
      </c>
      <c r="X3166" s="2">
        <v>120</v>
      </c>
    </row>
    <row r="3167" spans="1:24" x14ac:dyDescent="0.25">
      <c r="A3167" s="11" t="s">
        <v>4619</v>
      </c>
      <c r="B3167" s="22" t="s">
        <v>216</v>
      </c>
      <c r="C3167" s="22"/>
      <c r="D3167" s="22" t="s">
        <v>217</v>
      </c>
      <c r="E3167" s="31" t="s">
        <v>820</v>
      </c>
      <c r="F3167" s="12">
        <f>SUMIFS('Inventory Details'!$H:$H,'Inventory Details'!$B:$B,$B3167,'Inventory Details'!$E:$E,$E3167)</f>
        <v>2</v>
      </c>
      <c r="G3167" s="12">
        <f>SUMIFS('PO Details'!$H:$H,'PO Details'!$D:$D,Planning!$B3167,'PO Details'!$L:$L,$E3167)</f>
        <v>40</v>
      </c>
      <c r="H3167" s="12">
        <f>SUMIFS('SO Details'!$G:$G,'SO Details'!$D:$D,Planning!$B3167,'SO Details'!$K:$K,$E3167)</f>
        <v>0</v>
      </c>
      <c r="I3167" s="20">
        <f>IF(COUNTIFS($C:$C,B3167)&gt;1,SUMIFS('Sales Hx'!$Q:$Q,'Sales Hx'!$B:$B,_xlfn.XLOOKUP(B3167,C:C,B:B),'Sales Hx'!$D:$D,Planning!$E3167),SUMIFS('Sales Hx'!$Q:$Q,'Sales Hx'!$B:$B,Planning!$B3167,'Sales Hx'!$D:$D,Planning!$E3167))</f>
        <v>0</v>
      </c>
      <c r="J3167" s="16">
        <f>IF(COUNTIFS($C:$C,B3167)&gt;1,SUMIFS('Sales Hx'!$S:$S,'Sales Hx'!$B:$B,_xlfn.XLOOKUP(B3167,C:C,B:B),'Sales Hx'!$D:$D,E3167),SUMIFS('Sales Hx'!$S:$S,'Sales Hx'!$B:$B,$B3167,'Sales Hx'!$D:$D,$E3167))</f>
        <v>3.2894736842105261E-2</v>
      </c>
      <c r="K3167" s="16">
        <f t="shared" si="269"/>
        <v>0</v>
      </c>
      <c r="L3167" s="12">
        <f>IF(M3167&lt;&gt;"",M3167,IF(COUNTIFS($C:$C,B3167)&gt;1,SUMIFS('Sales Hx'!V:V,'Sales Hx'!$B:$B,_xlfn.XLOOKUP(B3167,C:C,B:B),'Sales Hx'!$D:$D,$E3167),SUMIFS('Sales Hx'!V:V,'Sales Hx'!$B:$B,$B3167,'Sales Hx'!$D:$D,$E3167)))</f>
        <v>0</v>
      </c>
      <c r="M3167" s="12">
        <v>0</v>
      </c>
      <c r="N3167" s="15">
        <f t="shared" si="271"/>
        <v>3.2894736842105261E-2</v>
      </c>
      <c r="O3167" s="21">
        <f t="shared" si="273"/>
        <v>0</v>
      </c>
      <c r="P3167" s="24">
        <v>9</v>
      </c>
      <c r="Q3167" s="18">
        <f t="shared" si="272"/>
        <v>0</v>
      </c>
      <c r="R3167" s="2">
        <v>1</v>
      </c>
      <c r="S3167" s="2">
        <v>120</v>
      </c>
      <c r="T3167" s="2" t="s">
        <v>4647</v>
      </c>
      <c r="U3167" s="28">
        <f>IF(G3167=0,"",_xlfn.MINIFS('PO Details'!$I:$I,'PO Details'!$D:$D,Planning!$B3167,'PO Details'!$L:$L,Planning!$E3167))</f>
        <v>45474</v>
      </c>
      <c r="V3167" s="29" t="s">
        <v>4640</v>
      </c>
      <c r="W3167" t="str">
        <f t="shared" si="270"/>
        <v/>
      </c>
      <c r="X3167" s="2">
        <v>120</v>
      </c>
    </row>
    <row r="3168" spans="1:24" x14ac:dyDescent="0.25">
      <c r="A3168" s="11" t="s">
        <v>4619</v>
      </c>
      <c r="B3168" s="22" t="s">
        <v>216</v>
      </c>
      <c r="C3168" s="22"/>
      <c r="D3168" s="22" t="s">
        <v>217</v>
      </c>
      <c r="E3168" s="31" t="s">
        <v>109</v>
      </c>
      <c r="F3168" s="12">
        <f>SUMIFS('Inventory Details'!$H:$H,'Inventory Details'!$B:$B,$B3168,'Inventory Details'!$E:$E,$E3168)</f>
        <v>2</v>
      </c>
      <c r="G3168" s="12">
        <f>SUMIFS('PO Details'!$H:$H,'PO Details'!$D:$D,Planning!$B3168,'PO Details'!$L:$L,$E3168)</f>
        <v>8</v>
      </c>
      <c r="H3168" s="12">
        <f>SUMIFS('SO Details'!$G:$G,'SO Details'!$D:$D,Planning!$B3168,'SO Details'!$K:$K,$E3168)</f>
        <v>0</v>
      </c>
      <c r="I3168" s="20">
        <f>IF(COUNTIFS($C:$C,B3168)&gt;1,SUMIFS('Sales Hx'!$Q:$Q,'Sales Hx'!$B:$B,_xlfn.XLOOKUP(B3168,C:C,B:B),'Sales Hx'!$D:$D,Planning!$E3168),SUMIFS('Sales Hx'!$Q:$Q,'Sales Hx'!$B:$B,Planning!$B3168,'Sales Hx'!$D:$D,Planning!$E3168))</f>
        <v>0</v>
      </c>
      <c r="J3168" s="16">
        <f>IF(COUNTIFS($C:$C,B3168)&gt;1,SUMIFS('Sales Hx'!$S:$S,'Sales Hx'!$B:$B,_xlfn.XLOOKUP(B3168,C:C,B:B),'Sales Hx'!$D:$D,E3168),SUMIFS('Sales Hx'!$S:$S,'Sales Hx'!$B:$B,$B3168,'Sales Hx'!$D:$D,$E3168))</f>
        <v>4.3859649122807015E-2</v>
      </c>
      <c r="K3168" s="16">
        <f t="shared" si="269"/>
        <v>0</v>
      </c>
      <c r="L3168" s="12">
        <f>IF(M3168&lt;&gt;"",M3168,IF(COUNTIFS($C:$C,B3168)&gt;1,SUMIFS('Sales Hx'!V:V,'Sales Hx'!$B:$B,_xlfn.XLOOKUP(B3168,C:C,B:B),'Sales Hx'!$D:$D,$E3168),SUMIFS('Sales Hx'!V:V,'Sales Hx'!$B:$B,$B3168,'Sales Hx'!$D:$D,$E3168)))</f>
        <v>0</v>
      </c>
      <c r="M3168" s="12">
        <v>0</v>
      </c>
      <c r="N3168" s="15">
        <f t="shared" si="271"/>
        <v>4.3859649122807015E-2</v>
      </c>
      <c r="O3168" s="21">
        <f t="shared" si="273"/>
        <v>0</v>
      </c>
      <c r="P3168" s="24">
        <v>9</v>
      </c>
      <c r="Q3168" s="18">
        <f t="shared" si="272"/>
        <v>0</v>
      </c>
      <c r="R3168" s="2">
        <v>1</v>
      </c>
      <c r="S3168" s="2">
        <v>120</v>
      </c>
      <c r="T3168" s="2" t="s">
        <v>4647</v>
      </c>
      <c r="U3168" s="28">
        <f>IF(G3168=0,"",_xlfn.MINIFS('PO Details'!$I:$I,'PO Details'!$D:$D,Planning!$B3168,'PO Details'!$L:$L,Planning!$E3168))</f>
        <v>45443</v>
      </c>
      <c r="V3168" s="29" t="s">
        <v>4640</v>
      </c>
      <c r="W3168" t="str">
        <f t="shared" si="270"/>
        <v/>
      </c>
      <c r="X3168" s="2">
        <v>120</v>
      </c>
    </row>
    <row r="3169" spans="1:24" x14ac:dyDescent="0.25">
      <c r="A3169" s="11" t="s">
        <v>4619</v>
      </c>
      <c r="B3169" s="22" t="s">
        <v>216</v>
      </c>
      <c r="C3169" s="22"/>
      <c r="D3169" s="22" t="s">
        <v>217</v>
      </c>
      <c r="E3169" s="31" t="s">
        <v>4746</v>
      </c>
      <c r="F3169" s="12">
        <f>SUMIFS('Inventory Details'!$H:$H,'Inventory Details'!$B:$B,$B3169,'Inventory Details'!$E:$E,$E3169)</f>
        <v>165</v>
      </c>
      <c r="G3169" s="12">
        <f>SUMIFS('PO Details'!$H:$H,'PO Details'!$D:$D,Planning!$B3169,'PO Details'!$L:$L,$E3169)</f>
        <v>0</v>
      </c>
      <c r="H3169" s="12">
        <f>SUMIFS('SO Details'!$G:$G,'SO Details'!$D:$D,Planning!$B3169,'SO Details'!$K:$K,$E3169)</f>
        <v>1</v>
      </c>
      <c r="I3169" s="20">
        <f>IF(COUNTIFS($C:$C,B3169)&gt;1,SUMIFS('Sales Hx'!$Q:$Q,'Sales Hx'!$B:$B,_xlfn.XLOOKUP(B3169,C:C,B:B),'Sales Hx'!$D:$D,Planning!$E3169),SUMIFS('Sales Hx'!$Q:$Q,'Sales Hx'!$B:$B,Planning!$B3169,'Sales Hx'!$D:$D,Planning!$E3169))</f>
        <v>33.599999999999994</v>
      </c>
      <c r="J3169" s="16">
        <f>IF(COUNTIFS($C:$C,B3169)&gt;1,SUMIFS('Sales Hx'!$S:$S,'Sales Hx'!$B:$B,_xlfn.XLOOKUP(B3169,C:C,B:B),'Sales Hx'!$D:$D,E3169),SUMIFS('Sales Hx'!$S:$S,'Sales Hx'!$B:$B,$B3169,'Sales Hx'!$D:$D,$E3169))</f>
        <v>0.43859649122807021</v>
      </c>
      <c r="K3169" s="16">
        <f t="shared" si="269"/>
        <v>4.9107142857142865</v>
      </c>
      <c r="L3169" s="12">
        <f>IF(M3169&lt;&gt;"",M3169,IF(COUNTIFS($C:$C,B3169)&gt;1,SUMIFS('Sales Hx'!V:V,'Sales Hx'!$B:$B,_xlfn.XLOOKUP(B3169,C:C,B:B),'Sales Hx'!$D:$D,$E3169),SUMIFS('Sales Hx'!V:V,'Sales Hx'!$B:$B,$B3169,'Sales Hx'!$D:$D,$E3169)))</f>
        <v>0</v>
      </c>
      <c r="M3169" s="12">
        <v>0</v>
      </c>
      <c r="N3169" s="15">
        <f t="shared" si="271"/>
        <v>0.43859649122807021</v>
      </c>
      <c r="O3169" s="21">
        <f t="shared" si="273"/>
        <v>0</v>
      </c>
      <c r="P3169" s="24">
        <v>9</v>
      </c>
      <c r="Q3169" s="18">
        <f t="shared" si="272"/>
        <v>0</v>
      </c>
      <c r="R3169" s="2">
        <v>1</v>
      </c>
      <c r="S3169" s="2">
        <v>120</v>
      </c>
      <c r="T3169" s="2" t="s">
        <v>4647</v>
      </c>
      <c r="U3169" s="28" t="str">
        <f>IF(G3169=0,"",_xlfn.MINIFS('PO Details'!$I:$I,'PO Details'!$D:$D,Planning!$B3169,'PO Details'!$L:$L,Planning!$E3169))</f>
        <v/>
      </c>
      <c r="V3169" s="29" t="s">
        <v>4640</v>
      </c>
      <c r="W3169" t="str">
        <f t="shared" si="270"/>
        <v>Max</v>
      </c>
      <c r="X3169" s="2">
        <v>120</v>
      </c>
    </row>
    <row r="3170" spans="1:24" x14ac:dyDescent="0.25">
      <c r="A3170" s="11" t="s">
        <v>4619</v>
      </c>
      <c r="B3170" s="22" t="s">
        <v>216</v>
      </c>
      <c r="C3170" s="22"/>
      <c r="D3170" s="22" t="s">
        <v>217</v>
      </c>
      <c r="E3170" s="31" t="s">
        <v>119</v>
      </c>
      <c r="F3170" s="12">
        <f>SUMIFS('Inventory Details'!$H:$H,'Inventory Details'!$B:$B,$B3170,'Inventory Details'!$E:$E,$E3170)</f>
        <v>0</v>
      </c>
      <c r="G3170" s="12">
        <f>SUMIFS('PO Details'!$H:$H,'PO Details'!$D:$D,Planning!$B3170,'PO Details'!$L:$L,$E3170)</f>
        <v>0</v>
      </c>
      <c r="H3170" s="12">
        <f>SUMIFS('SO Details'!$G:$G,'SO Details'!$D:$D,Planning!$B3170,'SO Details'!$K:$K,$E3170)</f>
        <v>2</v>
      </c>
      <c r="I3170" s="20">
        <f>IF(COUNTIFS($C:$C,B3170)&gt;1,SUMIFS('Sales Hx'!$Q:$Q,'Sales Hx'!$B:$B,_xlfn.XLOOKUP(B3170,C:C,B:B),'Sales Hx'!$D:$D,Planning!$E3170),SUMIFS('Sales Hx'!$Q:$Q,'Sales Hx'!$B:$B,Planning!$B3170,'Sales Hx'!$D:$D,Planning!$E3170))</f>
        <v>0</v>
      </c>
      <c r="J3170" s="16">
        <f>IF(COUNTIFS($C:$C,B3170)&gt;1,SUMIFS('Sales Hx'!$S:$S,'Sales Hx'!$B:$B,_xlfn.XLOOKUP(B3170,C:C,B:B),'Sales Hx'!$D:$D,E3170),SUMIFS('Sales Hx'!$S:$S,'Sales Hx'!$B:$B,$B3170,'Sales Hx'!$D:$D,$E3170))</f>
        <v>0</v>
      </c>
      <c r="K3170" s="16">
        <f t="shared" si="269"/>
        <v>0</v>
      </c>
      <c r="L3170" s="12">
        <f>IF(M3170&lt;&gt;"",M3170,IF(COUNTIFS($C:$C,B3170)&gt;1,SUMIFS('Sales Hx'!V:V,'Sales Hx'!$B:$B,_xlfn.XLOOKUP(B3170,C:C,B:B),'Sales Hx'!$D:$D,$E3170),SUMIFS('Sales Hx'!V:V,'Sales Hx'!$B:$B,$B3170,'Sales Hx'!$D:$D,$E3170)))</f>
        <v>0</v>
      </c>
      <c r="M3170" s="12">
        <v>0</v>
      </c>
      <c r="N3170" s="15">
        <f t="shared" si="271"/>
        <v>0</v>
      </c>
      <c r="O3170" s="21">
        <f t="shared" si="273"/>
        <v>2</v>
      </c>
      <c r="P3170" s="24">
        <v>9</v>
      </c>
      <c r="Q3170" s="18">
        <f t="shared" si="272"/>
        <v>18</v>
      </c>
      <c r="R3170" s="2">
        <v>1</v>
      </c>
      <c r="S3170" s="2">
        <v>120</v>
      </c>
      <c r="T3170" s="2" t="s">
        <v>4647</v>
      </c>
      <c r="U3170" s="28" t="str">
        <f>IF(G3170=0,"",_xlfn.MINIFS('PO Details'!$I:$I,'PO Details'!$D:$D,Planning!$B3170,'PO Details'!$L:$L,Planning!$E3170))</f>
        <v/>
      </c>
      <c r="V3170" s="29" t="s">
        <v>4640</v>
      </c>
      <c r="W3170" t="str">
        <f t="shared" si="270"/>
        <v/>
      </c>
      <c r="X3170" s="2">
        <v>120</v>
      </c>
    </row>
    <row r="3171" spans="1:24" x14ac:dyDescent="0.25">
      <c r="A3171" s="11" t="s">
        <v>4619</v>
      </c>
      <c r="B3171" s="22" t="s">
        <v>216</v>
      </c>
      <c r="C3171" s="22"/>
      <c r="D3171" s="22" t="s">
        <v>217</v>
      </c>
      <c r="E3171" s="31" t="s">
        <v>113</v>
      </c>
      <c r="F3171" s="12">
        <f>SUMIFS('Inventory Details'!$H:$H,'Inventory Details'!$B:$B,$B3171,'Inventory Details'!$E:$E,$E3171)</f>
        <v>104</v>
      </c>
      <c r="G3171" s="12">
        <f>SUMIFS('PO Details'!$H:$H,'PO Details'!$D:$D,Planning!$B3171,'PO Details'!$L:$L,$E3171)</f>
        <v>0</v>
      </c>
      <c r="H3171" s="12">
        <f>SUMIFS('SO Details'!$G:$G,'SO Details'!$D:$D,Planning!$B3171,'SO Details'!$K:$K,$E3171)</f>
        <v>0</v>
      </c>
      <c r="I3171" s="20">
        <f>IF(COUNTIFS($C:$C,B3171)&gt;1,SUMIFS('Sales Hx'!$Q:$Q,'Sales Hx'!$B:$B,_xlfn.XLOOKUP(B3171,C:C,B:B),'Sales Hx'!$D:$D,Planning!$E3171),SUMIFS('Sales Hx'!$Q:$Q,'Sales Hx'!$B:$B,Planning!$B3171,'Sales Hx'!$D:$D,Planning!$E3171))</f>
        <v>0</v>
      </c>
      <c r="J3171" s="16">
        <f>IF(COUNTIFS($C:$C,B3171)&gt;1,SUMIFS('Sales Hx'!$S:$S,'Sales Hx'!$B:$B,_xlfn.XLOOKUP(B3171,C:C,B:B),'Sales Hx'!$D:$D,E3171),SUMIFS('Sales Hx'!$S:$S,'Sales Hx'!$B:$B,$B3171,'Sales Hx'!$D:$D,$E3171))</f>
        <v>0</v>
      </c>
      <c r="K3171" s="16">
        <f t="shared" si="269"/>
        <v>0</v>
      </c>
      <c r="L3171" s="12">
        <f>IF(M3171&lt;&gt;"",M3171,IF(COUNTIFS($C:$C,B3171)&gt;1,SUMIFS('Sales Hx'!V:V,'Sales Hx'!$B:$B,_xlfn.XLOOKUP(B3171,C:C,B:B),'Sales Hx'!$D:$D,$E3171),SUMIFS('Sales Hx'!V:V,'Sales Hx'!$B:$B,$B3171,'Sales Hx'!$D:$D,$E3171)))</f>
        <v>0</v>
      </c>
      <c r="M3171" s="12">
        <v>0</v>
      </c>
      <c r="N3171" s="15">
        <f t="shared" si="271"/>
        <v>0</v>
      </c>
      <c r="O3171" s="21">
        <f t="shared" si="273"/>
        <v>0</v>
      </c>
      <c r="P3171" s="24">
        <v>9</v>
      </c>
      <c r="Q3171" s="18">
        <f t="shared" si="272"/>
        <v>0</v>
      </c>
      <c r="R3171" s="2">
        <v>1</v>
      </c>
      <c r="S3171" s="2">
        <v>120</v>
      </c>
      <c r="T3171" s="2" t="s">
        <v>4647</v>
      </c>
      <c r="U3171" s="28" t="str">
        <f>IF(G3171=0,"",_xlfn.MINIFS('PO Details'!$I:$I,'PO Details'!$D:$D,Planning!$B3171,'PO Details'!$L:$L,Planning!$E3171))</f>
        <v/>
      </c>
      <c r="V3171" s="29" t="s">
        <v>4640</v>
      </c>
      <c r="W3171" t="str">
        <f t="shared" si="270"/>
        <v/>
      </c>
      <c r="X3171" s="2">
        <v>120</v>
      </c>
    </row>
    <row r="3172" spans="1:24" x14ac:dyDescent="0.25">
      <c r="A3172" s="11" t="s">
        <v>4619</v>
      </c>
      <c r="B3172" s="22" t="s">
        <v>216</v>
      </c>
      <c r="C3172" s="22"/>
      <c r="D3172" s="22" t="s">
        <v>217</v>
      </c>
      <c r="E3172" s="31" t="s">
        <v>861</v>
      </c>
      <c r="F3172" s="12">
        <f>SUMIFS('Inventory Details'!$H:$H,'Inventory Details'!$B:$B,$B3172,'Inventory Details'!$E:$E,$E3172)</f>
        <v>1</v>
      </c>
      <c r="G3172" s="12">
        <f>SUMIFS('PO Details'!$H:$H,'PO Details'!$D:$D,Planning!$B3172,'PO Details'!$L:$L,$E3172)</f>
        <v>0</v>
      </c>
      <c r="H3172" s="12">
        <f>SUMIFS('SO Details'!$G:$G,'SO Details'!$D:$D,Planning!$B3172,'SO Details'!$K:$K,$E3172)</f>
        <v>0</v>
      </c>
      <c r="I3172" s="20">
        <f>IF(COUNTIFS($C:$C,B3172)&gt;1,SUMIFS('Sales Hx'!$Q:$Q,'Sales Hx'!$B:$B,_xlfn.XLOOKUP(B3172,C:C,B:B),'Sales Hx'!$D:$D,Planning!$E3172),SUMIFS('Sales Hx'!$Q:$Q,'Sales Hx'!$B:$B,Planning!$B3172,'Sales Hx'!$D:$D,Planning!$E3172))</f>
        <v>0</v>
      </c>
      <c r="J3172" s="16">
        <f>IF(COUNTIFS($C:$C,B3172)&gt;1,SUMIFS('Sales Hx'!$S:$S,'Sales Hx'!$B:$B,_xlfn.XLOOKUP(B3172,C:C,B:B),'Sales Hx'!$D:$D,E3172),SUMIFS('Sales Hx'!$S:$S,'Sales Hx'!$B:$B,$B3172,'Sales Hx'!$D:$D,$E3172))</f>
        <v>0</v>
      </c>
      <c r="K3172" s="16">
        <f t="shared" si="269"/>
        <v>0</v>
      </c>
      <c r="L3172" s="12">
        <f>IF(M3172&lt;&gt;"",M3172,IF(COUNTIFS($C:$C,B3172)&gt;1,SUMIFS('Sales Hx'!V:V,'Sales Hx'!$B:$B,_xlfn.XLOOKUP(B3172,C:C,B:B),'Sales Hx'!$D:$D,$E3172),SUMIFS('Sales Hx'!V:V,'Sales Hx'!$B:$B,$B3172,'Sales Hx'!$D:$D,$E3172)))</f>
        <v>0</v>
      </c>
      <c r="M3172" s="12">
        <v>0</v>
      </c>
      <c r="N3172" s="15">
        <f t="shared" si="271"/>
        <v>0</v>
      </c>
      <c r="O3172" s="21">
        <f t="shared" si="273"/>
        <v>0</v>
      </c>
      <c r="P3172" s="24">
        <v>9</v>
      </c>
      <c r="Q3172" s="18">
        <f t="shared" si="272"/>
        <v>0</v>
      </c>
      <c r="R3172" s="2">
        <v>1</v>
      </c>
      <c r="S3172" s="2">
        <v>120</v>
      </c>
      <c r="T3172" s="2" t="s">
        <v>4647</v>
      </c>
      <c r="U3172" s="28" t="str">
        <f>IF(G3172=0,"",_xlfn.MINIFS('PO Details'!$I:$I,'PO Details'!$D:$D,Planning!$B3172,'PO Details'!$L:$L,Planning!$E3172))</f>
        <v/>
      </c>
      <c r="V3172" s="29" t="s">
        <v>4640</v>
      </c>
      <c r="W3172" t="str">
        <f t="shared" si="270"/>
        <v/>
      </c>
      <c r="X3172" s="2">
        <v>120</v>
      </c>
    </row>
    <row r="3173" spans="1:24" x14ac:dyDescent="0.25">
      <c r="A3173" s="11" t="s">
        <v>4619</v>
      </c>
      <c r="B3173" s="22" t="s">
        <v>218</v>
      </c>
      <c r="C3173" s="22"/>
      <c r="D3173" s="22" t="s">
        <v>219</v>
      </c>
      <c r="E3173" s="31" t="s">
        <v>15</v>
      </c>
      <c r="F3173" s="12">
        <f>SUMIFS('Inventory Details'!$H:$H,'Inventory Details'!$B:$B,$B3173,'Inventory Details'!$E:$E,$E3173)</f>
        <v>10</v>
      </c>
      <c r="G3173" s="12">
        <f>SUMIFS('PO Details'!$H:$H,'PO Details'!$D:$D,Planning!$B3173,'PO Details'!$L:$L,$E3173)</f>
        <v>28</v>
      </c>
      <c r="H3173" s="12">
        <f>SUMIFS('SO Details'!$G:$G,'SO Details'!$D:$D,Planning!$B3173,'SO Details'!$K:$K,$E3173)</f>
        <v>0</v>
      </c>
      <c r="I3173" s="20">
        <f>IF(COUNTIFS($C:$C,B3173)&gt;1,SUMIFS('Sales Hx'!$Q:$Q,'Sales Hx'!$B:$B,_xlfn.XLOOKUP(B3173,C:C,B:B),'Sales Hx'!$D:$D,Planning!$E3173),SUMIFS('Sales Hx'!$Q:$Q,'Sales Hx'!$B:$B,Planning!$B3173,'Sales Hx'!$D:$D,Planning!$E3173))</f>
        <v>0</v>
      </c>
      <c r="J3173" s="16">
        <f>IF(COUNTIFS($C:$C,B3173)&gt;1,SUMIFS('Sales Hx'!$S:$S,'Sales Hx'!$B:$B,_xlfn.XLOOKUP(B3173,C:C,B:B),'Sales Hx'!$D:$D,E3173),SUMIFS('Sales Hx'!$S:$S,'Sales Hx'!$B:$B,$B3173,'Sales Hx'!$D:$D,$E3173))</f>
        <v>0.23026315789473686</v>
      </c>
      <c r="K3173" s="16">
        <f t="shared" si="269"/>
        <v>0</v>
      </c>
      <c r="L3173" s="12">
        <f>IF(M3173&lt;&gt;"",M3173,IF(COUNTIFS($C:$C,B3173)&gt;1,SUMIFS('Sales Hx'!V:V,'Sales Hx'!$B:$B,_xlfn.XLOOKUP(B3173,C:C,B:B),'Sales Hx'!$D:$D,$E3173),SUMIFS('Sales Hx'!V:V,'Sales Hx'!$B:$B,$B3173,'Sales Hx'!$D:$D,$E3173)))</f>
        <v>0</v>
      </c>
      <c r="M3173" s="12">
        <v>0</v>
      </c>
      <c r="N3173" s="15">
        <f t="shared" si="271"/>
        <v>0.23026315789473686</v>
      </c>
      <c r="O3173" s="21">
        <f t="shared" si="273"/>
        <v>0</v>
      </c>
      <c r="P3173" s="24">
        <v>31</v>
      </c>
      <c r="Q3173" s="18">
        <f t="shared" si="272"/>
        <v>0</v>
      </c>
      <c r="R3173" s="2">
        <v>1</v>
      </c>
      <c r="S3173" s="2">
        <v>120</v>
      </c>
      <c r="T3173" s="2" t="s">
        <v>4647</v>
      </c>
      <c r="U3173" s="28">
        <f>IF(G3173=0,"",_xlfn.MINIFS('PO Details'!$I:$I,'PO Details'!$D:$D,Planning!$B3173,'PO Details'!$L:$L,Planning!$E3173))</f>
        <v>45397</v>
      </c>
      <c r="V3173" s="29" t="s">
        <v>4641</v>
      </c>
      <c r="W3173" t="str">
        <f t="shared" si="270"/>
        <v/>
      </c>
      <c r="X3173" s="2">
        <v>120</v>
      </c>
    </row>
    <row r="3174" spans="1:24" x14ac:dyDescent="0.25">
      <c r="A3174" s="11" t="s">
        <v>4619</v>
      </c>
      <c r="B3174" s="22" t="s">
        <v>218</v>
      </c>
      <c r="C3174" s="22"/>
      <c r="D3174" s="22" t="s">
        <v>219</v>
      </c>
      <c r="E3174" s="31" t="s">
        <v>820</v>
      </c>
      <c r="F3174" s="12">
        <f>SUMIFS('Inventory Details'!$H:$H,'Inventory Details'!$B:$B,$B3174,'Inventory Details'!$E:$E,$E3174)</f>
        <v>5</v>
      </c>
      <c r="G3174" s="12">
        <f>SUMIFS('PO Details'!$H:$H,'PO Details'!$D:$D,Planning!$B3174,'PO Details'!$L:$L,$E3174)</f>
        <v>40</v>
      </c>
      <c r="H3174" s="12">
        <f>SUMIFS('SO Details'!$G:$G,'SO Details'!$D:$D,Planning!$B3174,'SO Details'!$K:$K,$E3174)</f>
        <v>0</v>
      </c>
      <c r="I3174" s="20">
        <f>IF(COUNTIFS($C:$C,B3174)&gt;1,SUMIFS('Sales Hx'!$Q:$Q,'Sales Hx'!$B:$B,_xlfn.XLOOKUP(B3174,C:C,B:B),'Sales Hx'!$D:$D,Planning!$E3174),SUMIFS('Sales Hx'!$Q:$Q,'Sales Hx'!$B:$B,Planning!$B3174,'Sales Hx'!$D:$D,Planning!$E3174))</f>
        <v>0</v>
      </c>
      <c r="J3174" s="16">
        <f>IF(COUNTIFS($C:$C,B3174)&gt;1,SUMIFS('Sales Hx'!$S:$S,'Sales Hx'!$B:$B,_xlfn.XLOOKUP(B3174,C:C,B:B),'Sales Hx'!$D:$D,E3174),SUMIFS('Sales Hx'!$S:$S,'Sales Hx'!$B:$B,$B3174,'Sales Hx'!$D:$D,$E3174))</f>
        <v>0</v>
      </c>
      <c r="K3174" s="16">
        <f t="shared" si="269"/>
        <v>0</v>
      </c>
      <c r="L3174" s="12">
        <f>IF(M3174&lt;&gt;"",M3174,IF(COUNTIFS($C:$C,B3174)&gt;1,SUMIFS('Sales Hx'!V:V,'Sales Hx'!$B:$B,_xlfn.XLOOKUP(B3174,C:C,B:B),'Sales Hx'!$D:$D,$E3174),SUMIFS('Sales Hx'!V:V,'Sales Hx'!$B:$B,$B3174,'Sales Hx'!$D:$D,$E3174)))</f>
        <v>0</v>
      </c>
      <c r="M3174" s="12">
        <v>0</v>
      </c>
      <c r="N3174" s="15">
        <f t="shared" si="271"/>
        <v>0</v>
      </c>
      <c r="O3174" s="21">
        <f t="shared" si="273"/>
        <v>0</v>
      </c>
      <c r="P3174" s="24">
        <v>31</v>
      </c>
      <c r="Q3174" s="18">
        <f t="shared" si="272"/>
        <v>0</v>
      </c>
      <c r="R3174" s="2">
        <v>1</v>
      </c>
      <c r="S3174" s="2">
        <v>120</v>
      </c>
      <c r="T3174" s="2" t="s">
        <v>4647</v>
      </c>
      <c r="U3174" s="28">
        <f>IF(G3174=0,"",_xlfn.MINIFS('PO Details'!$I:$I,'PO Details'!$D:$D,Planning!$B3174,'PO Details'!$L:$L,Planning!$E3174))</f>
        <v>45474</v>
      </c>
      <c r="V3174" s="29" t="s">
        <v>4641</v>
      </c>
      <c r="W3174" t="str">
        <f t="shared" si="270"/>
        <v/>
      </c>
      <c r="X3174" s="2">
        <v>120</v>
      </c>
    </row>
    <row r="3175" spans="1:24" x14ac:dyDescent="0.25">
      <c r="A3175" s="11" t="s">
        <v>4619</v>
      </c>
      <c r="B3175" s="22" t="s">
        <v>218</v>
      </c>
      <c r="C3175" s="22"/>
      <c r="D3175" s="22" t="s">
        <v>219</v>
      </c>
      <c r="E3175" s="31" t="s">
        <v>113</v>
      </c>
      <c r="F3175" s="12">
        <f>SUMIFS('Inventory Details'!$H:$H,'Inventory Details'!$B:$B,$B3175,'Inventory Details'!$E:$E,$E3175)</f>
        <v>2</v>
      </c>
      <c r="G3175" s="12">
        <f>SUMIFS('PO Details'!$H:$H,'PO Details'!$D:$D,Planning!$B3175,'PO Details'!$L:$L,$E3175)</f>
        <v>40</v>
      </c>
      <c r="H3175" s="12">
        <f>SUMIFS('SO Details'!$G:$G,'SO Details'!$D:$D,Planning!$B3175,'SO Details'!$K:$K,$E3175)</f>
        <v>1</v>
      </c>
      <c r="I3175" s="20">
        <f>IF(COUNTIFS($C:$C,B3175)&gt;1,SUMIFS('Sales Hx'!$Q:$Q,'Sales Hx'!$B:$B,_xlfn.XLOOKUP(B3175,C:C,B:B),'Sales Hx'!$D:$D,Planning!$E3175),SUMIFS('Sales Hx'!$Q:$Q,'Sales Hx'!$B:$B,Planning!$B3175,'Sales Hx'!$D:$D,Planning!$E3175))</f>
        <v>25.2</v>
      </c>
      <c r="J3175" s="16">
        <f>IF(COUNTIFS($C:$C,B3175)&gt;1,SUMIFS('Sales Hx'!$S:$S,'Sales Hx'!$B:$B,_xlfn.XLOOKUP(B3175,C:C,B:B),'Sales Hx'!$D:$D,E3175),SUMIFS('Sales Hx'!$S:$S,'Sales Hx'!$B:$B,$B3175,'Sales Hx'!$D:$D,$E3175))</f>
        <v>0.26699561403508776</v>
      </c>
      <c r="K3175" s="16">
        <f t="shared" si="269"/>
        <v>1.6666666666666667</v>
      </c>
      <c r="L3175" s="12">
        <f>IF(M3175&lt;&gt;"",M3175,IF(COUNTIFS($C:$C,B3175)&gt;1,SUMIFS('Sales Hx'!V:V,'Sales Hx'!$B:$B,_xlfn.XLOOKUP(B3175,C:C,B:B),'Sales Hx'!$D:$D,$E3175),SUMIFS('Sales Hx'!V:V,'Sales Hx'!$B:$B,$B3175,'Sales Hx'!$D:$D,$E3175)))</f>
        <v>0</v>
      </c>
      <c r="M3175" s="12">
        <v>0</v>
      </c>
      <c r="N3175" s="15">
        <f t="shared" si="271"/>
        <v>0.26699561403508776</v>
      </c>
      <c r="O3175" s="21">
        <f t="shared" si="273"/>
        <v>0</v>
      </c>
      <c r="P3175" s="24">
        <v>31</v>
      </c>
      <c r="Q3175" s="18">
        <f t="shared" si="272"/>
        <v>0</v>
      </c>
      <c r="R3175" s="2">
        <v>1</v>
      </c>
      <c r="S3175" s="2">
        <v>120</v>
      </c>
      <c r="T3175" s="2" t="s">
        <v>4647</v>
      </c>
      <c r="U3175" s="28">
        <f>IF(G3175=0,"",_xlfn.MINIFS('PO Details'!$I:$I,'PO Details'!$D:$D,Planning!$B3175,'PO Details'!$L:$L,Planning!$E3175))</f>
        <v>45443</v>
      </c>
      <c r="V3175" s="29" t="s">
        <v>4641</v>
      </c>
      <c r="W3175" t="str">
        <f t="shared" si="270"/>
        <v/>
      </c>
      <c r="X3175" s="2">
        <v>120</v>
      </c>
    </row>
    <row r="3176" spans="1:24" x14ac:dyDescent="0.25">
      <c r="A3176" s="11" t="s">
        <v>4619</v>
      </c>
      <c r="B3176" s="22" t="s">
        <v>218</v>
      </c>
      <c r="C3176" s="22"/>
      <c r="D3176" s="22" t="s">
        <v>219</v>
      </c>
      <c r="E3176" s="31" t="s">
        <v>4746</v>
      </c>
      <c r="F3176" s="12">
        <f>SUMIFS('Inventory Details'!$H:$H,'Inventory Details'!$B:$B,$B3176,'Inventory Details'!$E:$E,$E3176)</f>
        <v>0</v>
      </c>
      <c r="G3176" s="12">
        <f>SUMIFS('PO Details'!$H:$H,'PO Details'!$D:$D,Planning!$B3176,'PO Details'!$L:$L,$E3176)</f>
        <v>120</v>
      </c>
      <c r="H3176" s="12">
        <f>SUMIFS('SO Details'!$G:$G,'SO Details'!$D:$D,Planning!$B3176,'SO Details'!$K:$K,$E3176)</f>
        <v>6</v>
      </c>
      <c r="I3176" s="20">
        <f>IF(COUNTIFS($C:$C,B3176)&gt;1,SUMIFS('Sales Hx'!$Q:$Q,'Sales Hx'!$B:$B,_xlfn.XLOOKUP(B3176,C:C,B:B),'Sales Hx'!$D:$D,Planning!$E3176),SUMIFS('Sales Hx'!$Q:$Q,'Sales Hx'!$B:$B,Planning!$B3176,'Sales Hx'!$D:$D,Planning!$E3176))</f>
        <v>8.3999999999999986</v>
      </c>
      <c r="J3176" s="16">
        <f>IF(COUNTIFS($C:$C,B3176)&gt;1,SUMIFS('Sales Hx'!$S:$S,'Sales Hx'!$B:$B,_xlfn.XLOOKUP(B3176,C:C,B:B),'Sales Hx'!$D:$D,E3176),SUMIFS('Sales Hx'!$S:$S,'Sales Hx'!$B:$B,$B3176,'Sales Hx'!$D:$D,$E3176))</f>
        <v>0.29736842105263162</v>
      </c>
      <c r="K3176" s="16">
        <f t="shared" si="269"/>
        <v>14.285714285714288</v>
      </c>
      <c r="L3176" s="12">
        <f>IF(M3176&lt;&gt;"",M3176,IF(COUNTIFS($C:$C,B3176)&gt;1,SUMIFS('Sales Hx'!V:V,'Sales Hx'!$B:$B,_xlfn.XLOOKUP(B3176,C:C,B:B),'Sales Hx'!$D:$D,$E3176),SUMIFS('Sales Hx'!V:V,'Sales Hx'!$B:$B,$B3176,'Sales Hx'!$D:$D,$E3176)))</f>
        <v>0</v>
      </c>
      <c r="M3176" s="12">
        <v>0</v>
      </c>
      <c r="N3176" s="15">
        <f t="shared" si="271"/>
        <v>0.29736842105263162</v>
      </c>
      <c r="O3176" s="21">
        <f t="shared" si="273"/>
        <v>0</v>
      </c>
      <c r="P3176" s="24">
        <v>31</v>
      </c>
      <c r="Q3176" s="18">
        <f t="shared" si="272"/>
        <v>0</v>
      </c>
      <c r="R3176" s="2">
        <v>1</v>
      </c>
      <c r="S3176" s="2">
        <v>120</v>
      </c>
      <c r="T3176" s="2" t="s">
        <v>4647</v>
      </c>
      <c r="U3176" s="28">
        <f>IF(G3176=0,"",_xlfn.MINIFS('PO Details'!$I:$I,'PO Details'!$D:$D,Planning!$B3176,'PO Details'!$L:$L,Planning!$E3176))</f>
        <v>45458</v>
      </c>
      <c r="V3176" s="29" t="s">
        <v>4641</v>
      </c>
      <c r="W3176" t="str">
        <f t="shared" si="270"/>
        <v>Max</v>
      </c>
      <c r="X3176" s="2">
        <v>120</v>
      </c>
    </row>
    <row r="3177" spans="1:24" x14ac:dyDescent="0.25">
      <c r="A3177" s="11" t="s">
        <v>4619</v>
      </c>
      <c r="B3177" s="22" t="s">
        <v>218</v>
      </c>
      <c r="C3177" s="22"/>
      <c r="D3177" s="22" t="s">
        <v>219</v>
      </c>
      <c r="E3177" s="31" t="s">
        <v>106</v>
      </c>
      <c r="F3177" s="12">
        <f>SUMIFS('Inventory Details'!$H:$H,'Inventory Details'!$B:$B,$B3177,'Inventory Details'!$E:$E,$E3177)</f>
        <v>10</v>
      </c>
      <c r="G3177" s="12">
        <f>SUMIFS('PO Details'!$H:$H,'PO Details'!$D:$D,Planning!$B3177,'PO Details'!$L:$L,$E3177)</f>
        <v>37</v>
      </c>
      <c r="H3177" s="12">
        <f>SUMIFS('SO Details'!$G:$G,'SO Details'!$D:$D,Planning!$B3177,'SO Details'!$K:$K,$E3177)</f>
        <v>1</v>
      </c>
      <c r="I3177" s="20">
        <f>IF(COUNTIFS($C:$C,B3177)&gt;1,SUMIFS('Sales Hx'!$Q:$Q,'Sales Hx'!$B:$B,_xlfn.XLOOKUP(B3177,C:C,B:B),'Sales Hx'!$D:$D,Planning!$E3177),SUMIFS('Sales Hx'!$Q:$Q,'Sales Hx'!$B:$B,Planning!$B3177,'Sales Hx'!$D:$D,Planning!$E3177))</f>
        <v>15.399999999999999</v>
      </c>
      <c r="J3177" s="16">
        <f>IF(COUNTIFS($C:$C,B3177)&gt;1,SUMIFS('Sales Hx'!$S:$S,'Sales Hx'!$B:$B,_xlfn.XLOOKUP(B3177,C:C,B:B),'Sales Hx'!$D:$D,E3177),SUMIFS('Sales Hx'!$S:$S,'Sales Hx'!$B:$B,$B3177,'Sales Hx'!$D:$D,$E3177))</f>
        <v>0.24043062200956941</v>
      </c>
      <c r="K3177" s="16">
        <f t="shared" si="269"/>
        <v>3.0519480519480524</v>
      </c>
      <c r="L3177" s="12">
        <f>IF(M3177&lt;&gt;"",M3177,IF(COUNTIFS($C:$C,B3177)&gt;1,SUMIFS('Sales Hx'!V:V,'Sales Hx'!$B:$B,_xlfn.XLOOKUP(B3177,C:C,B:B),'Sales Hx'!$D:$D,$E3177),SUMIFS('Sales Hx'!V:V,'Sales Hx'!$B:$B,$B3177,'Sales Hx'!$D:$D,$E3177)))</f>
        <v>0</v>
      </c>
      <c r="M3177" s="12">
        <v>0</v>
      </c>
      <c r="N3177" s="15">
        <f t="shared" si="271"/>
        <v>0.24043062200956941</v>
      </c>
      <c r="O3177" s="21">
        <f t="shared" si="273"/>
        <v>0</v>
      </c>
      <c r="P3177" s="24">
        <v>31</v>
      </c>
      <c r="Q3177" s="18">
        <f t="shared" si="272"/>
        <v>0</v>
      </c>
      <c r="R3177" s="2">
        <v>1</v>
      </c>
      <c r="S3177" s="2">
        <v>120</v>
      </c>
      <c r="T3177" s="2" t="s">
        <v>4647</v>
      </c>
      <c r="U3177" s="28">
        <f>IF(G3177=0,"",_xlfn.MINIFS('PO Details'!$I:$I,'PO Details'!$D:$D,Planning!$B3177,'PO Details'!$L:$L,Planning!$E3177))</f>
        <v>45458</v>
      </c>
      <c r="V3177" s="29" t="s">
        <v>4641</v>
      </c>
      <c r="W3177" t="str">
        <f t="shared" si="270"/>
        <v/>
      </c>
      <c r="X3177" s="2">
        <v>120</v>
      </c>
    </row>
    <row r="3178" spans="1:24" x14ac:dyDescent="0.25">
      <c r="A3178" s="11" t="s">
        <v>4619</v>
      </c>
      <c r="B3178" s="22" t="s">
        <v>218</v>
      </c>
      <c r="C3178" s="22"/>
      <c r="D3178" s="22" t="s">
        <v>219</v>
      </c>
      <c r="E3178" s="31" t="s">
        <v>109</v>
      </c>
      <c r="F3178" s="12">
        <f>SUMIFS('Inventory Details'!$H:$H,'Inventory Details'!$B:$B,$B3178,'Inventory Details'!$E:$E,$E3178)</f>
        <v>44</v>
      </c>
      <c r="G3178" s="12">
        <f>SUMIFS('PO Details'!$H:$H,'PO Details'!$D:$D,Planning!$B3178,'PO Details'!$L:$L,$E3178)</f>
        <v>0</v>
      </c>
      <c r="H3178" s="12">
        <f>SUMIFS('SO Details'!$G:$G,'SO Details'!$D:$D,Planning!$B3178,'SO Details'!$K:$K,$E3178)</f>
        <v>0</v>
      </c>
      <c r="I3178" s="20">
        <f>IF(COUNTIFS($C:$C,B3178)&gt;1,SUMIFS('Sales Hx'!$Q:$Q,'Sales Hx'!$B:$B,_xlfn.XLOOKUP(B3178,C:C,B:B),'Sales Hx'!$D:$D,Planning!$E3178),SUMIFS('Sales Hx'!$Q:$Q,'Sales Hx'!$B:$B,Planning!$B3178,'Sales Hx'!$D:$D,Planning!$E3178))</f>
        <v>11.2</v>
      </c>
      <c r="J3178" s="16">
        <f>IF(COUNTIFS($C:$C,B3178)&gt;1,SUMIFS('Sales Hx'!$S:$S,'Sales Hx'!$B:$B,_xlfn.XLOOKUP(B3178,C:C,B:B),'Sales Hx'!$D:$D,E3178),SUMIFS('Sales Hx'!$S:$S,'Sales Hx'!$B:$B,$B3178,'Sales Hx'!$D:$D,$E3178))</f>
        <v>0.17894736842105263</v>
      </c>
      <c r="K3178" s="16">
        <f t="shared" si="269"/>
        <v>3.9285714285714288</v>
      </c>
      <c r="L3178" s="12">
        <f>IF(M3178&lt;&gt;"",M3178,IF(COUNTIFS($C:$C,B3178)&gt;1,SUMIFS('Sales Hx'!V:V,'Sales Hx'!$B:$B,_xlfn.XLOOKUP(B3178,C:C,B:B),'Sales Hx'!$D:$D,$E3178),SUMIFS('Sales Hx'!V:V,'Sales Hx'!$B:$B,$B3178,'Sales Hx'!$D:$D,$E3178)))</f>
        <v>0</v>
      </c>
      <c r="M3178" s="12">
        <v>0</v>
      </c>
      <c r="N3178" s="15">
        <f t="shared" si="271"/>
        <v>0.17894736842105263</v>
      </c>
      <c r="O3178" s="21">
        <f t="shared" si="273"/>
        <v>0</v>
      </c>
      <c r="P3178" s="24">
        <v>31</v>
      </c>
      <c r="Q3178" s="18">
        <f t="shared" si="272"/>
        <v>0</v>
      </c>
      <c r="R3178" s="2">
        <v>1</v>
      </c>
      <c r="S3178" s="2">
        <v>120</v>
      </c>
      <c r="T3178" s="2" t="s">
        <v>4647</v>
      </c>
      <c r="U3178" s="28" t="str">
        <f>IF(G3178=0,"",_xlfn.MINIFS('PO Details'!$I:$I,'PO Details'!$D:$D,Planning!$B3178,'PO Details'!$L:$L,Planning!$E3178))</f>
        <v/>
      </c>
      <c r="V3178" s="29" t="s">
        <v>4641</v>
      </c>
      <c r="W3178" t="str">
        <f t="shared" si="270"/>
        <v/>
      </c>
      <c r="X3178" s="2">
        <v>120</v>
      </c>
    </row>
    <row r="3179" spans="1:24" x14ac:dyDescent="0.25">
      <c r="A3179" s="11" t="s">
        <v>4619</v>
      </c>
      <c r="B3179" s="22" t="s">
        <v>218</v>
      </c>
      <c r="C3179" s="22"/>
      <c r="D3179" s="22" t="s">
        <v>219</v>
      </c>
      <c r="E3179" s="31" t="s">
        <v>1201</v>
      </c>
      <c r="F3179" s="12">
        <f>SUMIFS('Inventory Details'!$H:$H,'Inventory Details'!$B:$B,$B3179,'Inventory Details'!$E:$E,$E3179)</f>
        <v>0</v>
      </c>
      <c r="G3179" s="12">
        <f>SUMIFS('PO Details'!$H:$H,'PO Details'!$D:$D,Planning!$B3179,'PO Details'!$L:$L,$E3179)</f>
        <v>0</v>
      </c>
      <c r="H3179" s="12">
        <f>SUMIFS('SO Details'!$G:$G,'SO Details'!$D:$D,Planning!$B3179,'SO Details'!$K:$K,$E3179)</f>
        <v>0</v>
      </c>
      <c r="I3179" s="20">
        <f>IF(COUNTIFS($C:$C,B3179)&gt;1,SUMIFS('Sales Hx'!$Q:$Q,'Sales Hx'!$B:$B,_xlfn.XLOOKUP(B3179,C:C,B:B),'Sales Hx'!$D:$D,Planning!$E3179),SUMIFS('Sales Hx'!$Q:$Q,'Sales Hx'!$B:$B,Planning!$B3179,'Sales Hx'!$D:$D,Planning!$E3179))</f>
        <v>0</v>
      </c>
      <c r="J3179" s="16">
        <f>IF(COUNTIFS($C:$C,B3179)&gt;1,SUMIFS('Sales Hx'!$S:$S,'Sales Hx'!$B:$B,_xlfn.XLOOKUP(B3179,C:C,B:B),'Sales Hx'!$D:$D,E3179),SUMIFS('Sales Hx'!$S:$S,'Sales Hx'!$B:$B,$B3179,'Sales Hx'!$D:$D,$E3179))</f>
        <v>0</v>
      </c>
      <c r="K3179" s="16">
        <f t="shared" si="269"/>
        <v>0</v>
      </c>
      <c r="L3179" s="12">
        <f>IF(M3179&lt;&gt;"",M3179,IF(COUNTIFS($C:$C,B3179)&gt;1,SUMIFS('Sales Hx'!V:V,'Sales Hx'!$B:$B,_xlfn.XLOOKUP(B3179,C:C,B:B),'Sales Hx'!$D:$D,$E3179),SUMIFS('Sales Hx'!V:V,'Sales Hx'!$B:$B,$B3179,'Sales Hx'!$D:$D,$E3179)))</f>
        <v>0</v>
      </c>
      <c r="M3179" s="12">
        <v>0</v>
      </c>
      <c r="N3179" s="15">
        <f t="shared" si="271"/>
        <v>0</v>
      </c>
      <c r="O3179" s="21">
        <f t="shared" si="273"/>
        <v>0</v>
      </c>
      <c r="P3179" s="24">
        <v>31</v>
      </c>
      <c r="Q3179" s="18">
        <f t="shared" si="272"/>
        <v>0</v>
      </c>
      <c r="R3179" s="2">
        <v>1</v>
      </c>
      <c r="S3179" s="2">
        <v>120</v>
      </c>
      <c r="T3179" s="2" t="s">
        <v>4647</v>
      </c>
      <c r="U3179" s="28" t="str">
        <f>IF(G3179=0,"",_xlfn.MINIFS('PO Details'!$I:$I,'PO Details'!$D:$D,Planning!$B3179,'PO Details'!$L:$L,Planning!$E3179))</f>
        <v/>
      </c>
      <c r="V3179" s="29" t="s">
        <v>4641</v>
      </c>
      <c r="W3179" t="str">
        <f t="shared" si="270"/>
        <v/>
      </c>
      <c r="X3179" s="2">
        <v>120</v>
      </c>
    </row>
    <row r="3180" spans="1:24" x14ac:dyDescent="0.25">
      <c r="A3180" s="11" t="s">
        <v>4619</v>
      </c>
      <c r="B3180" s="22" t="s">
        <v>218</v>
      </c>
      <c r="C3180" s="22"/>
      <c r="D3180" s="22" t="s">
        <v>219</v>
      </c>
      <c r="E3180" s="31" t="s">
        <v>108</v>
      </c>
      <c r="F3180" s="12">
        <f>SUMIFS('Inventory Details'!$H:$H,'Inventory Details'!$B:$B,$B3180,'Inventory Details'!$E:$E,$E3180)</f>
        <v>24</v>
      </c>
      <c r="G3180" s="12">
        <f>SUMIFS('PO Details'!$H:$H,'PO Details'!$D:$D,Planning!$B3180,'PO Details'!$L:$L,$E3180)</f>
        <v>0</v>
      </c>
      <c r="H3180" s="12">
        <f>SUMIFS('SO Details'!$G:$G,'SO Details'!$D:$D,Planning!$B3180,'SO Details'!$K:$K,$E3180)</f>
        <v>0</v>
      </c>
      <c r="I3180" s="20">
        <f>IF(COUNTIFS($C:$C,B3180)&gt;1,SUMIFS('Sales Hx'!$Q:$Q,'Sales Hx'!$B:$B,_xlfn.XLOOKUP(B3180,C:C,B:B),'Sales Hx'!$D:$D,Planning!$E3180),SUMIFS('Sales Hx'!$Q:$Q,'Sales Hx'!$B:$B,Planning!$B3180,'Sales Hx'!$D:$D,Planning!$E3180))</f>
        <v>0</v>
      </c>
      <c r="J3180" s="16">
        <f>IF(COUNTIFS($C:$C,B3180)&gt;1,SUMIFS('Sales Hx'!$S:$S,'Sales Hx'!$B:$B,_xlfn.XLOOKUP(B3180,C:C,B:B),'Sales Hx'!$D:$D,E3180),SUMIFS('Sales Hx'!$S:$S,'Sales Hx'!$B:$B,$B3180,'Sales Hx'!$D:$D,$E3180))</f>
        <v>0</v>
      </c>
      <c r="K3180" s="16">
        <f t="shared" ref="K3180:K3243" si="274">IFERROR((F3180+G3180)/I3180,0)</f>
        <v>0</v>
      </c>
      <c r="L3180" s="12">
        <f>IF(M3180&lt;&gt;"",M3180,IF(COUNTIFS($C:$C,B3180)&gt;1,SUMIFS('Sales Hx'!V:V,'Sales Hx'!$B:$B,_xlfn.XLOOKUP(B3180,C:C,B:B),'Sales Hx'!$D:$D,$E3180),SUMIFS('Sales Hx'!V:V,'Sales Hx'!$B:$B,$B3180,'Sales Hx'!$D:$D,$E3180)))</f>
        <v>0</v>
      </c>
      <c r="M3180" s="12">
        <v>0</v>
      </c>
      <c r="N3180" s="15">
        <f t="shared" si="271"/>
        <v>0</v>
      </c>
      <c r="O3180" s="21">
        <f t="shared" si="273"/>
        <v>0</v>
      </c>
      <c r="P3180" s="24">
        <v>31</v>
      </c>
      <c r="Q3180" s="18">
        <f t="shared" si="272"/>
        <v>0</v>
      </c>
      <c r="R3180" s="2">
        <v>1</v>
      </c>
      <c r="S3180" s="2">
        <v>120</v>
      </c>
      <c r="T3180" s="2" t="s">
        <v>4647</v>
      </c>
      <c r="U3180" s="28" t="str">
        <f>IF(G3180=0,"",_xlfn.MINIFS('PO Details'!$I:$I,'PO Details'!$D:$D,Planning!$B3180,'PO Details'!$L:$L,Planning!$E3180))</f>
        <v/>
      </c>
      <c r="V3180" s="29" t="s">
        <v>4641</v>
      </c>
      <c r="W3180" t="str">
        <f t="shared" si="270"/>
        <v/>
      </c>
      <c r="X3180" s="2">
        <v>120</v>
      </c>
    </row>
    <row r="3181" spans="1:24" x14ac:dyDescent="0.25">
      <c r="A3181" s="11"/>
      <c r="B3181" s="22" t="s">
        <v>1574</v>
      </c>
      <c r="C3181" s="22"/>
      <c r="D3181" s="22" t="s">
        <v>1575</v>
      </c>
      <c r="E3181" s="31" t="s">
        <v>106</v>
      </c>
      <c r="F3181" s="12">
        <f>SUMIFS('Inventory Details'!$H:$H,'Inventory Details'!$B:$B,$B3181,'Inventory Details'!$E:$E,$E3181)</f>
        <v>6</v>
      </c>
      <c r="G3181" s="12">
        <f>SUMIFS('PO Details'!$H:$H,'PO Details'!$D:$D,Planning!$B3181,'PO Details'!$L:$L,$E3181)</f>
        <v>0</v>
      </c>
      <c r="H3181" s="12">
        <f>SUMIFS('SO Details'!$G:$G,'SO Details'!$D:$D,Planning!$B3181,'SO Details'!$K:$K,$E3181)</f>
        <v>1</v>
      </c>
      <c r="I3181" s="20">
        <f>IF(COUNTIFS($C:$C,B3181)&gt;1,SUMIFS('Sales Hx'!$Q:$Q,'Sales Hx'!$B:$B,_xlfn.XLOOKUP(B3181,C:C,B:B),'Sales Hx'!$D:$D,Planning!$E3181),SUMIFS('Sales Hx'!$Q:$Q,'Sales Hx'!$B:$B,Planning!$B3181,'Sales Hx'!$D:$D,Planning!$E3181))</f>
        <v>9.7999999999999989</v>
      </c>
      <c r="J3181" s="16">
        <f>IF(COUNTIFS($C:$C,B3181)&gt;1,SUMIFS('Sales Hx'!$S:$S,'Sales Hx'!$B:$B,_xlfn.XLOOKUP(B3181,C:C,B:B),'Sales Hx'!$D:$D,E3181),SUMIFS('Sales Hx'!$S:$S,'Sales Hx'!$B:$B,$B3181,'Sales Hx'!$D:$D,$E3181))</f>
        <v>9.5394736842105268E-2</v>
      </c>
      <c r="K3181" s="16">
        <f t="shared" si="274"/>
        <v>0.61224489795918369</v>
      </c>
      <c r="L3181" s="12">
        <f>IF(M3181&lt;&gt;"",M3181,IF(COUNTIFS($C:$C,B3181)&gt;1,SUMIFS('Sales Hx'!V:V,'Sales Hx'!$B:$B,_xlfn.XLOOKUP(B3181,C:C,B:B),'Sales Hx'!$D:$D,$E3181),SUMIFS('Sales Hx'!V:V,'Sales Hx'!$B:$B,$B3181,'Sales Hx'!$D:$D,$E3181)))</f>
        <v>0</v>
      </c>
      <c r="M3181" s="12">
        <v>0</v>
      </c>
      <c r="N3181" s="15">
        <f t="shared" si="271"/>
        <v>9.5394736842105268E-2</v>
      </c>
      <c r="O3181" s="21">
        <f t="shared" si="273"/>
        <v>0</v>
      </c>
      <c r="P3181" s="24">
        <v>9</v>
      </c>
      <c r="Q3181" s="18">
        <f t="shared" si="272"/>
        <v>0</v>
      </c>
      <c r="R3181" s="2">
        <v>1</v>
      </c>
      <c r="S3181" s="2">
        <v>120</v>
      </c>
      <c r="T3181" s="2" t="s">
        <v>4647</v>
      </c>
      <c r="U3181" s="28" t="str">
        <f>IF(G3181=0,"",_xlfn.MINIFS('PO Details'!$I:$I,'PO Details'!$D:$D,Planning!$B3181,'PO Details'!$L:$L,Planning!$E3181))</f>
        <v/>
      </c>
      <c r="V3181" s="29" t="s">
        <v>4640</v>
      </c>
      <c r="W3181" t="str">
        <f t="shared" si="270"/>
        <v/>
      </c>
      <c r="X3181" s="2">
        <v>120</v>
      </c>
    </row>
    <row r="3182" spans="1:24" x14ac:dyDescent="0.25">
      <c r="A3182" s="11"/>
      <c r="B3182" s="22" t="s">
        <v>1574</v>
      </c>
      <c r="C3182" s="22"/>
      <c r="D3182" s="22" t="s">
        <v>1575</v>
      </c>
      <c r="E3182" s="31" t="s">
        <v>113</v>
      </c>
      <c r="F3182" s="12">
        <f>SUMIFS('Inventory Details'!$H:$H,'Inventory Details'!$B:$B,$B3182,'Inventory Details'!$E:$E,$E3182)</f>
        <v>41</v>
      </c>
      <c r="G3182" s="12">
        <f>SUMIFS('PO Details'!$H:$H,'PO Details'!$D:$D,Planning!$B3182,'PO Details'!$L:$L,$E3182)</f>
        <v>0</v>
      </c>
      <c r="H3182" s="12">
        <f>SUMIFS('SO Details'!$G:$G,'SO Details'!$D:$D,Planning!$B3182,'SO Details'!$K:$K,$E3182)</f>
        <v>1</v>
      </c>
      <c r="I3182" s="20">
        <f>IF(COUNTIFS($C:$C,B3182)&gt;1,SUMIFS('Sales Hx'!$Q:$Q,'Sales Hx'!$B:$B,_xlfn.XLOOKUP(B3182,C:C,B:B),'Sales Hx'!$D:$D,Planning!$E3182),SUMIFS('Sales Hx'!$Q:$Q,'Sales Hx'!$B:$B,Planning!$B3182,'Sales Hx'!$D:$D,Planning!$E3182))</f>
        <v>0</v>
      </c>
      <c r="J3182" s="16">
        <f>IF(COUNTIFS($C:$C,B3182)&gt;1,SUMIFS('Sales Hx'!$S:$S,'Sales Hx'!$B:$B,_xlfn.XLOOKUP(B3182,C:C,B:B),'Sales Hx'!$D:$D,E3182),SUMIFS('Sales Hx'!$S:$S,'Sales Hx'!$B:$B,$B3182,'Sales Hx'!$D:$D,$E3182))</f>
        <v>6.5789473684210523E-2</v>
      </c>
      <c r="K3182" s="16">
        <f t="shared" si="274"/>
        <v>0</v>
      </c>
      <c r="L3182" s="12">
        <f>IF(M3182&lt;&gt;"",M3182,IF(COUNTIFS($C:$C,B3182)&gt;1,SUMIFS('Sales Hx'!V:V,'Sales Hx'!$B:$B,_xlfn.XLOOKUP(B3182,C:C,B:B),'Sales Hx'!$D:$D,$E3182),SUMIFS('Sales Hx'!V:V,'Sales Hx'!$B:$B,$B3182,'Sales Hx'!$D:$D,$E3182)))</f>
        <v>0</v>
      </c>
      <c r="M3182" s="12">
        <v>0</v>
      </c>
      <c r="N3182" s="15">
        <f t="shared" si="271"/>
        <v>6.5789473684210523E-2</v>
      </c>
      <c r="O3182" s="21">
        <f t="shared" si="273"/>
        <v>0</v>
      </c>
      <c r="P3182" s="24">
        <v>9</v>
      </c>
      <c r="Q3182" s="18">
        <f t="shared" si="272"/>
        <v>0</v>
      </c>
      <c r="R3182" s="2">
        <v>1</v>
      </c>
      <c r="S3182" s="2">
        <v>120</v>
      </c>
      <c r="T3182" s="2" t="s">
        <v>4647</v>
      </c>
      <c r="U3182" s="28" t="str">
        <f>IF(G3182=0,"",_xlfn.MINIFS('PO Details'!$I:$I,'PO Details'!$D:$D,Planning!$B3182,'PO Details'!$L:$L,Planning!$E3182))</f>
        <v/>
      </c>
      <c r="V3182" s="29" t="s">
        <v>4640</v>
      </c>
      <c r="W3182" t="str">
        <f t="shared" si="270"/>
        <v/>
      </c>
      <c r="X3182" s="2">
        <v>120</v>
      </c>
    </row>
    <row r="3183" spans="1:24" x14ac:dyDescent="0.25">
      <c r="A3183" s="11"/>
      <c r="B3183" s="22" t="s">
        <v>1574</v>
      </c>
      <c r="C3183" s="22"/>
      <c r="D3183" s="22" t="s">
        <v>1575</v>
      </c>
      <c r="E3183" s="31" t="s">
        <v>109</v>
      </c>
      <c r="F3183" s="12">
        <f>SUMIFS('Inventory Details'!$H:$H,'Inventory Details'!$B:$B,$B3183,'Inventory Details'!$E:$E,$E3183)</f>
        <v>2</v>
      </c>
      <c r="G3183" s="12">
        <f>SUMIFS('PO Details'!$H:$H,'PO Details'!$D:$D,Planning!$B3183,'PO Details'!$L:$L,$E3183)</f>
        <v>14</v>
      </c>
      <c r="H3183" s="12">
        <f>SUMIFS('SO Details'!$G:$G,'SO Details'!$D:$D,Planning!$B3183,'SO Details'!$K:$K,$E3183)</f>
        <v>0</v>
      </c>
      <c r="I3183" s="20">
        <f>IF(COUNTIFS($C:$C,B3183)&gt;1,SUMIFS('Sales Hx'!$Q:$Q,'Sales Hx'!$B:$B,_xlfn.XLOOKUP(B3183,C:C,B:B),'Sales Hx'!$D:$D,Planning!$E3183),SUMIFS('Sales Hx'!$Q:$Q,'Sales Hx'!$B:$B,Planning!$B3183,'Sales Hx'!$D:$D,Planning!$E3183))</f>
        <v>7</v>
      </c>
      <c r="J3183" s="16">
        <f>IF(COUNTIFS($C:$C,B3183)&gt;1,SUMIFS('Sales Hx'!$S:$S,'Sales Hx'!$B:$B,_xlfn.XLOOKUP(B3183,C:C,B:B),'Sales Hx'!$D:$D,E3183),SUMIFS('Sales Hx'!$S:$S,'Sales Hx'!$B:$B,$B3183,'Sales Hx'!$D:$D,$E3183))</f>
        <v>9.1507177033492829E-2</v>
      </c>
      <c r="K3183" s="16">
        <f t="shared" si="274"/>
        <v>2.2857142857142856</v>
      </c>
      <c r="L3183" s="12">
        <f>IF(M3183&lt;&gt;"",M3183,IF(COUNTIFS($C:$C,B3183)&gt;1,SUMIFS('Sales Hx'!V:V,'Sales Hx'!$B:$B,_xlfn.XLOOKUP(B3183,C:C,B:B),'Sales Hx'!$D:$D,$E3183),SUMIFS('Sales Hx'!V:V,'Sales Hx'!$B:$B,$B3183,'Sales Hx'!$D:$D,$E3183)))</f>
        <v>0</v>
      </c>
      <c r="M3183" s="12">
        <v>0</v>
      </c>
      <c r="N3183" s="15">
        <f t="shared" si="271"/>
        <v>9.1507177033492829E-2</v>
      </c>
      <c r="O3183" s="21">
        <f t="shared" si="273"/>
        <v>0</v>
      </c>
      <c r="P3183" s="24">
        <v>9</v>
      </c>
      <c r="Q3183" s="18">
        <f t="shared" si="272"/>
        <v>0</v>
      </c>
      <c r="R3183" s="2">
        <v>1</v>
      </c>
      <c r="S3183" s="2">
        <v>120</v>
      </c>
      <c r="T3183" s="2" t="s">
        <v>4647</v>
      </c>
      <c r="U3183" s="28">
        <f>IF(G3183=0,"",_xlfn.MINIFS('PO Details'!$I:$I,'PO Details'!$D:$D,Planning!$B3183,'PO Details'!$L:$L,Planning!$E3183))</f>
        <v>45527</v>
      </c>
      <c r="V3183" s="29" t="s">
        <v>4640</v>
      </c>
      <c r="W3183" t="str">
        <f t="shared" si="270"/>
        <v>Max</v>
      </c>
      <c r="X3183" s="2">
        <v>120</v>
      </c>
    </row>
    <row r="3184" spans="1:24" x14ac:dyDescent="0.25">
      <c r="A3184" s="11"/>
      <c r="B3184" s="22" t="s">
        <v>1574</v>
      </c>
      <c r="C3184" s="22"/>
      <c r="D3184" s="22" t="s">
        <v>1575</v>
      </c>
      <c r="E3184" s="31" t="s">
        <v>2214</v>
      </c>
      <c r="F3184" s="12">
        <f>SUMIFS('Inventory Details'!$H:$H,'Inventory Details'!$B:$B,$B3184,'Inventory Details'!$E:$E,$E3184)</f>
        <v>0</v>
      </c>
      <c r="G3184" s="12">
        <f>SUMIFS('PO Details'!$H:$H,'PO Details'!$D:$D,Planning!$B3184,'PO Details'!$L:$L,$E3184)</f>
        <v>0</v>
      </c>
      <c r="H3184" s="12">
        <f>SUMIFS('SO Details'!$G:$G,'SO Details'!$D:$D,Planning!$B3184,'SO Details'!$K:$K,$E3184)</f>
        <v>0</v>
      </c>
      <c r="I3184" s="20">
        <f>IF(COUNTIFS($C:$C,B3184)&gt;1,SUMIFS('Sales Hx'!$Q:$Q,'Sales Hx'!$B:$B,_xlfn.XLOOKUP(B3184,C:C,B:B),'Sales Hx'!$D:$D,Planning!$E3184),SUMIFS('Sales Hx'!$Q:$Q,'Sales Hx'!$B:$B,Planning!$B3184,'Sales Hx'!$D:$D,Planning!$E3184))</f>
        <v>0</v>
      </c>
      <c r="J3184" s="16">
        <f>IF(COUNTIFS($C:$C,B3184)&gt;1,SUMIFS('Sales Hx'!$S:$S,'Sales Hx'!$B:$B,_xlfn.XLOOKUP(B3184,C:C,B:B),'Sales Hx'!$D:$D,E3184),SUMIFS('Sales Hx'!$S:$S,'Sales Hx'!$B:$B,$B3184,'Sales Hx'!$D:$D,$E3184))</f>
        <v>0</v>
      </c>
      <c r="K3184" s="16">
        <f t="shared" si="274"/>
        <v>0</v>
      </c>
      <c r="L3184" s="12">
        <f>IF(M3184&lt;&gt;"",M3184,IF(COUNTIFS($C:$C,B3184)&gt;1,SUMIFS('Sales Hx'!V:V,'Sales Hx'!$B:$B,_xlfn.XLOOKUP(B3184,C:C,B:B),'Sales Hx'!$D:$D,$E3184),SUMIFS('Sales Hx'!V:V,'Sales Hx'!$B:$B,$B3184,'Sales Hx'!$D:$D,$E3184)))</f>
        <v>0</v>
      </c>
      <c r="M3184" s="12">
        <v>0</v>
      </c>
      <c r="N3184" s="15">
        <f t="shared" si="271"/>
        <v>0</v>
      </c>
      <c r="O3184" s="21">
        <f t="shared" si="273"/>
        <v>0</v>
      </c>
      <c r="P3184" s="24">
        <v>9</v>
      </c>
      <c r="Q3184" s="18">
        <f t="shared" si="272"/>
        <v>0</v>
      </c>
      <c r="R3184" s="2">
        <v>1</v>
      </c>
      <c r="S3184" s="2">
        <v>120</v>
      </c>
      <c r="T3184" s="2" t="s">
        <v>4647</v>
      </c>
      <c r="U3184" s="28" t="str">
        <f>IF(G3184=0,"",_xlfn.MINIFS('PO Details'!$I:$I,'PO Details'!$D:$D,Planning!$B3184,'PO Details'!$L:$L,Planning!$E3184))</f>
        <v/>
      </c>
      <c r="V3184" s="29" t="s">
        <v>4640</v>
      </c>
      <c r="W3184" t="str">
        <f t="shared" si="270"/>
        <v/>
      </c>
      <c r="X3184" s="2">
        <v>120</v>
      </c>
    </row>
    <row r="3185" spans="1:24" x14ac:dyDescent="0.25">
      <c r="A3185" s="11"/>
      <c r="B3185" s="22" t="s">
        <v>1574</v>
      </c>
      <c r="C3185" s="22"/>
      <c r="D3185" s="22" t="s">
        <v>1575</v>
      </c>
      <c r="E3185" s="31" t="s">
        <v>4746</v>
      </c>
      <c r="F3185" s="12">
        <f>SUMIFS('Inventory Details'!$H:$H,'Inventory Details'!$B:$B,$B3185,'Inventory Details'!$E:$E,$E3185)</f>
        <v>10</v>
      </c>
      <c r="G3185" s="12">
        <f>SUMIFS('PO Details'!$H:$H,'PO Details'!$D:$D,Planning!$B3185,'PO Details'!$L:$L,$E3185)</f>
        <v>0</v>
      </c>
      <c r="H3185" s="12">
        <f>SUMIFS('SO Details'!$G:$G,'SO Details'!$D:$D,Planning!$B3185,'SO Details'!$K:$K,$E3185)</f>
        <v>0</v>
      </c>
      <c r="I3185" s="20">
        <f>IF(COUNTIFS($C:$C,B3185)&gt;1,SUMIFS('Sales Hx'!$Q:$Q,'Sales Hx'!$B:$B,_xlfn.XLOOKUP(B3185,C:C,B:B),'Sales Hx'!$D:$D,Planning!$E3185),SUMIFS('Sales Hx'!$Q:$Q,'Sales Hx'!$B:$B,Planning!$B3185,'Sales Hx'!$D:$D,Planning!$E3185))</f>
        <v>0</v>
      </c>
      <c r="J3185" s="16">
        <f>IF(COUNTIFS($C:$C,B3185)&gt;1,SUMIFS('Sales Hx'!$S:$S,'Sales Hx'!$B:$B,_xlfn.XLOOKUP(B3185,C:C,B:B),'Sales Hx'!$D:$D,E3185),SUMIFS('Sales Hx'!$S:$S,'Sales Hx'!$B:$B,$B3185,'Sales Hx'!$D:$D,$E3185))</f>
        <v>8.2236842105263164E-2</v>
      </c>
      <c r="K3185" s="16">
        <f t="shared" si="274"/>
        <v>0</v>
      </c>
      <c r="L3185" s="12">
        <f>IF(M3185&lt;&gt;"",M3185,IF(COUNTIFS($C:$C,B3185)&gt;1,SUMIFS('Sales Hx'!V:V,'Sales Hx'!$B:$B,_xlfn.XLOOKUP(B3185,C:C,B:B),'Sales Hx'!$D:$D,$E3185),SUMIFS('Sales Hx'!V:V,'Sales Hx'!$B:$B,$B3185,'Sales Hx'!$D:$D,$E3185)))</f>
        <v>0</v>
      </c>
      <c r="M3185" s="12">
        <v>0</v>
      </c>
      <c r="N3185" s="15">
        <f t="shared" si="271"/>
        <v>8.2236842105263164E-2</v>
      </c>
      <c r="O3185" s="21">
        <f t="shared" si="273"/>
        <v>0</v>
      </c>
      <c r="P3185" s="24">
        <v>9</v>
      </c>
      <c r="Q3185" s="18">
        <f t="shared" si="272"/>
        <v>0</v>
      </c>
      <c r="R3185" s="2">
        <v>1</v>
      </c>
      <c r="S3185" s="2">
        <v>120</v>
      </c>
      <c r="T3185" s="2" t="s">
        <v>4647</v>
      </c>
      <c r="U3185" s="28" t="str">
        <f>IF(G3185=0,"",_xlfn.MINIFS('PO Details'!$I:$I,'PO Details'!$D:$D,Planning!$B3185,'PO Details'!$L:$L,Planning!$E3185))</f>
        <v/>
      </c>
      <c r="V3185" s="29" t="s">
        <v>4640</v>
      </c>
      <c r="W3185" t="str">
        <f t="shared" si="270"/>
        <v/>
      </c>
      <c r="X3185" s="2">
        <v>120</v>
      </c>
    </row>
    <row r="3186" spans="1:24" x14ac:dyDescent="0.25">
      <c r="A3186" s="11"/>
      <c r="B3186" s="22" t="s">
        <v>1576</v>
      </c>
      <c r="C3186" s="22"/>
      <c r="D3186" s="22" t="s">
        <v>1577</v>
      </c>
      <c r="E3186" s="31" t="s">
        <v>113</v>
      </c>
      <c r="F3186" s="12">
        <f>SUMIFS('Inventory Details'!$H:$H,'Inventory Details'!$B:$B,$B3186,'Inventory Details'!$E:$E,$E3186)</f>
        <v>5</v>
      </c>
      <c r="G3186" s="12">
        <f>SUMIFS('PO Details'!$H:$H,'PO Details'!$D:$D,Planning!$B3186,'PO Details'!$L:$L,$E3186)</f>
        <v>0</v>
      </c>
      <c r="H3186" s="12">
        <f>SUMIFS('SO Details'!$G:$G,'SO Details'!$D:$D,Planning!$B3186,'SO Details'!$K:$K,$E3186)</f>
        <v>0</v>
      </c>
      <c r="I3186" s="20">
        <f>IF(COUNTIFS($C:$C,B3186)&gt;1,SUMIFS('Sales Hx'!$Q:$Q,'Sales Hx'!$B:$B,_xlfn.XLOOKUP(B3186,C:C,B:B),'Sales Hx'!$D:$D,Planning!$E3186),SUMIFS('Sales Hx'!$Q:$Q,'Sales Hx'!$B:$B,Planning!$B3186,'Sales Hx'!$D:$D,Planning!$E3186))</f>
        <v>4.1999999999999993</v>
      </c>
      <c r="J3186" s="16">
        <f>IF(COUNTIFS($C:$C,B3186)&gt;1,SUMIFS('Sales Hx'!$S:$S,'Sales Hx'!$B:$B,_xlfn.XLOOKUP(B3186,C:C,B:B),'Sales Hx'!$D:$D,E3186),SUMIFS('Sales Hx'!$S:$S,'Sales Hx'!$B:$B,$B3186,'Sales Hx'!$D:$D,$E3186))</f>
        <v>5.9210526315789477E-2</v>
      </c>
      <c r="K3186" s="16">
        <f t="shared" si="274"/>
        <v>1.1904761904761907</v>
      </c>
      <c r="L3186" s="12">
        <f>IF(M3186&lt;&gt;"",M3186,IF(COUNTIFS($C:$C,B3186)&gt;1,SUMIFS('Sales Hx'!V:V,'Sales Hx'!$B:$B,_xlfn.XLOOKUP(B3186,C:C,B:B),'Sales Hx'!$D:$D,$E3186),SUMIFS('Sales Hx'!V:V,'Sales Hx'!$B:$B,$B3186,'Sales Hx'!$D:$D,$E3186)))</f>
        <v>0</v>
      </c>
      <c r="M3186" s="12">
        <v>0</v>
      </c>
      <c r="N3186" s="15">
        <f t="shared" si="271"/>
        <v>5.9210526315789477E-2</v>
      </c>
      <c r="O3186" s="21">
        <f t="shared" si="273"/>
        <v>0</v>
      </c>
      <c r="P3186" s="24">
        <v>9</v>
      </c>
      <c r="Q3186" s="18">
        <f t="shared" si="272"/>
        <v>0</v>
      </c>
      <c r="R3186" s="2">
        <v>1</v>
      </c>
      <c r="S3186" s="2">
        <v>120</v>
      </c>
      <c r="T3186" s="2" t="s">
        <v>4647</v>
      </c>
      <c r="U3186" s="28" t="str">
        <f>IF(G3186=0,"",_xlfn.MINIFS('PO Details'!$I:$I,'PO Details'!$D:$D,Planning!$B3186,'PO Details'!$L:$L,Planning!$E3186))</f>
        <v/>
      </c>
      <c r="V3186" s="29" t="s">
        <v>4640</v>
      </c>
      <c r="W3186" t="str">
        <f t="shared" si="270"/>
        <v>Max</v>
      </c>
      <c r="X3186" s="2">
        <v>120</v>
      </c>
    </row>
    <row r="3187" spans="1:24" x14ac:dyDescent="0.25">
      <c r="A3187" s="11"/>
      <c r="B3187" s="22" t="s">
        <v>1576</v>
      </c>
      <c r="C3187" s="22"/>
      <c r="D3187" s="22" t="s">
        <v>1577</v>
      </c>
      <c r="E3187" s="31" t="s">
        <v>109</v>
      </c>
      <c r="F3187" s="12">
        <f>SUMIFS('Inventory Details'!$H:$H,'Inventory Details'!$B:$B,$B3187,'Inventory Details'!$E:$E,$E3187)</f>
        <v>3</v>
      </c>
      <c r="G3187" s="12">
        <f>SUMIFS('PO Details'!$H:$H,'PO Details'!$D:$D,Planning!$B3187,'PO Details'!$L:$L,$E3187)</f>
        <v>0</v>
      </c>
      <c r="H3187" s="12">
        <f>SUMIFS('SO Details'!$G:$G,'SO Details'!$D:$D,Planning!$B3187,'SO Details'!$K:$K,$E3187)</f>
        <v>0</v>
      </c>
      <c r="I3187" s="20">
        <f>IF(COUNTIFS($C:$C,B3187)&gt;1,SUMIFS('Sales Hx'!$Q:$Q,'Sales Hx'!$B:$B,_xlfn.XLOOKUP(B3187,C:C,B:B),'Sales Hx'!$D:$D,Planning!$E3187),SUMIFS('Sales Hx'!$Q:$Q,'Sales Hx'!$B:$B,Planning!$B3187,'Sales Hx'!$D:$D,Planning!$E3187))</f>
        <v>0</v>
      </c>
      <c r="J3187" s="16">
        <f>IF(COUNTIFS($C:$C,B3187)&gt;1,SUMIFS('Sales Hx'!$S:$S,'Sales Hx'!$B:$B,_xlfn.XLOOKUP(B3187,C:C,B:B),'Sales Hx'!$D:$D,E3187),SUMIFS('Sales Hx'!$S:$S,'Sales Hx'!$B:$B,$B3187,'Sales Hx'!$D:$D,$E3187))</f>
        <v>0</v>
      </c>
      <c r="K3187" s="16">
        <f t="shared" si="274"/>
        <v>0</v>
      </c>
      <c r="L3187" s="12">
        <f>IF(M3187&lt;&gt;"",M3187,IF(COUNTIFS($C:$C,B3187)&gt;1,SUMIFS('Sales Hx'!V:V,'Sales Hx'!$B:$B,_xlfn.XLOOKUP(B3187,C:C,B:B),'Sales Hx'!$D:$D,$E3187),SUMIFS('Sales Hx'!V:V,'Sales Hx'!$B:$B,$B3187,'Sales Hx'!$D:$D,$E3187)))</f>
        <v>0</v>
      </c>
      <c r="M3187" s="12">
        <v>0</v>
      </c>
      <c r="N3187" s="15">
        <f t="shared" si="271"/>
        <v>0</v>
      </c>
      <c r="O3187" s="21">
        <f t="shared" si="273"/>
        <v>0</v>
      </c>
      <c r="P3187" s="24">
        <v>9</v>
      </c>
      <c r="Q3187" s="18">
        <f t="shared" si="272"/>
        <v>0</v>
      </c>
      <c r="R3187" s="2">
        <v>1</v>
      </c>
      <c r="S3187" s="2">
        <v>120</v>
      </c>
      <c r="T3187" s="2" t="s">
        <v>4647</v>
      </c>
      <c r="U3187" s="28" t="str">
        <f>IF(G3187=0,"",_xlfn.MINIFS('PO Details'!$I:$I,'PO Details'!$D:$D,Planning!$B3187,'PO Details'!$L:$L,Planning!$E3187))</f>
        <v/>
      </c>
      <c r="V3187" s="29" t="s">
        <v>4640</v>
      </c>
      <c r="W3187" t="str">
        <f t="shared" ref="W3187:W3250" si="275">IF(K3187=_xlfn.MAXIFS(K:K,B:B,B3187),"Max","")</f>
        <v/>
      </c>
      <c r="X3187" s="2">
        <v>120</v>
      </c>
    </row>
    <row r="3188" spans="1:24" x14ac:dyDescent="0.25">
      <c r="A3188" s="11"/>
      <c r="B3188" s="22" t="s">
        <v>1576</v>
      </c>
      <c r="C3188" s="22"/>
      <c r="D3188" s="22" t="s">
        <v>1577</v>
      </c>
      <c r="E3188" s="31" t="s">
        <v>108</v>
      </c>
      <c r="F3188" s="12">
        <f>SUMIFS('Inventory Details'!$H:$H,'Inventory Details'!$B:$B,$B3188,'Inventory Details'!$E:$E,$E3188)</f>
        <v>0</v>
      </c>
      <c r="G3188" s="12">
        <f>SUMIFS('PO Details'!$H:$H,'PO Details'!$D:$D,Planning!$B3188,'PO Details'!$L:$L,$E3188)</f>
        <v>0</v>
      </c>
      <c r="H3188" s="12">
        <f>SUMIFS('SO Details'!$G:$G,'SO Details'!$D:$D,Planning!$B3188,'SO Details'!$K:$K,$E3188)</f>
        <v>0</v>
      </c>
      <c r="I3188" s="20">
        <f>IF(COUNTIFS($C:$C,B3188)&gt;1,SUMIFS('Sales Hx'!$Q:$Q,'Sales Hx'!$B:$B,_xlfn.XLOOKUP(B3188,C:C,B:B),'Sales Hx'!$D:$D,Planning!$E3188),SUMIFS('Sales Hx'!$Q:$Q,'Sales Hx'!$B:$B,Planning!$B3188,'Sales Hx'!$D:$D,Planning!$E3188))</f>
        <v>0</v>
      </c>
      <c r="J3188" s="16">
        <f>IF(COUNTIFS($C:$C,B3188)&gt;1,SUMIFS('Sales Hx'!$S:$S,'Sales Hx'!$B:$B,_xlfn.XLOOKUP(B3188,C:C,B:B),'Sales Hx'!$D:$D,E3188),SUMIFS('Sales Hx'!$S:$S,'Sales Hx'!$B:$B,$B3188,'Sales Hx'!$D:$D,$E3188))</f>
        <v>0.13157894736842105</v>
      </c>
      <c r="K3188" s="16">
        <f t="shared" si="274"/>
        <v>0</v>
      </c>
      <c r="L3188" s="12">
        <f>IF(M3188&lt;&gt;"",M3188,IF(COUNTIFS($C:$C,B3188)&gt;1,SUMIFS('Sales Hx'!V:V,'Sales Hx'!$B:$B,_xlfn.XLOOKUP(B3188,C:C,B:B),'Sales Hx'!$D:$D,$E3188),SUMIFS('Sales Hx'!V:V,'Sales Hx'!$B:$B,$B3188,'Sales Hx'!$D:$D,$E3188)))</f>
        <v>0</v>
      </c>
      <c r="M3188" s="12">
        <v>0</v>
      </c>
      <c r="N3188" s="15">
        <f t="shared" si="271"/>
        <v>0.13157894736842105</v>
      </c>
      <c r="O3188" s="21">
        <f t="shared" si="273"/>
        <v>16</v>
      </c>
      <c r="P3188" s="24">
        <v>9</v>
      </c>
      <c r="Q3188" s="18">
        <f t="shared" si="272"/>
        <v>144</v>
      </c>
      <c r="R3188" s="2">
        <v>1</v>
      </c>
      <c r="S3188" s="2">
        <v>120</v>
      </c>
      <c r="T3188" s="2" t="s">
        <v>4647</v>
      </c>
      <c r="U3188" s="28" t="str">
        <f>IF(G3188=0,"",_xlfn.MINIFS('PO Details'!$I:$I,'PO Details'!$D:$D,Planning!$B3188,'PO Details'!$L:$L,Planning!$E3188))</f>
        <v/>
      </c>
      <c r="V3188" s="29" t="s">
        <v>4640</v>
      </c>
      <c r="W3188" t="str">
        <f t="shared" si="275"/>
        <v/>
      </c>
      <c r="X3188" s="2">
        <v>120</v>
      </c>
    </row>
    <row r="3189" spans="1:24" x14ac:dyDescent="0.25">
      <c r="A3189" s="11"/>
      <c r="B3189" s="22" t="s">
        <v>1576</v>
      </c>
      <c r="C3189" s="22"/>
      <c r="D3189" s="22" t="s">
        <v>1577</v>
      </c>
      <c r="E3189" s="31" t="s">
        <v>2214</v>
      </c>
      <c r="F3189" s="12">
        <f>SUMIFS('Inventory Details'!$H:$H,'Inventory Details'!$B:$B,$B3189,'Inventory Details'!$E:$E,$E3189)</f>
        <v>0</v>
      </c>
      <c r="G3189" s="12">
        <f>SUMIFS('PO Details'!$H:$H,'PO Details'!$D:$D,Planning!$B3189,'PO Details'!$L:$L,$E3189)</f>
        <v>0</v>
      </c>
      <c r="H3189" s="12">
        <f>SUMIFS('SO Details'!$G:$G,'SO Details'!$D:$D,Planning!$B3189,'SO Details'!$K:$K,$E3189)</f>
        <v>0</v>
      </c>
      <c r="I3189" s="20">
        <f>IF(COUNTIFS($C:$C,B3189)&gt;1,SUMIFS('Sales Hx'!$Q:$Q,'Sales Hx'!$B:$B,_xlfn.XLOOKUP(B3189,C:C,B:B),'Sales Hx'!$D:$D,Planning!$E3189),SUMIFS('Sales Hx'!$Q:$Q,'Sales Hx'!$B:$B,Planning!$B3189,'Sales Hx'!$D:$D,Planning!$E3189))</f>
        <v>0</v>
      </c>
      <c r="J3189" s="16">
        <f>IF(COUNTIFS($C:$C,B3189)&gt;1,SUMIFS('Sales Hx'!$S:$S,'Sales Hx'!$B:$B,_xlfn.XLOOKUP(B3189,C:C,B:B),'Sales Hx'!$D:$D,E3189),SUMIFS('Sales Hx'!$S:$S,'Sales Hx'!$B:$B,$B3189,'Sales Hx'!$D:$D,$E3189))</f>
        <v>0</v>
      </c>
      <c r="K3189" s="16">
        <f t="shared" si="274"/>
        <v>0</v>
      </c>
      <c r="L3189" s="12">
        <f>IF(M3189&lt;&gt;"",M3189,IF(COUNTIFS($C:$C,B3189)&gt;1,SUMIFS('Sales Hx'!V:V,'Sales Hx'!$B:$B,_xlfn.XLOOKUP(B3189,C:C,B:B),'Sales Hx'!$D:$D,$E3189),SUMIFS('Sales Hx'!V:V,'Sales Hx'!$B:$B,$B3189,'Sales Hx'!$D:$D,$E3189)))</f>
        <v>0</v>
      </c>
      <c r="M3189" s="12">
        <v>0</v>
      </c>
      <c r="N3189" s="15">
        <f t="shared" si="271"/>
        <v>0</v>
      </c>
      <c r="O3189" s="21">
        <f t="shared" si="273"/>
        <v>0</v>
      </c>
      <c r="P3189" s="24">
        <v>9</v>
      </c>
      <c r="Q3189" s="18">
        <f t="shared" si="272"/>
        <v>0</v>
      </c>
      <c r="R3189" s="2">
        <v>1</v>
      </c>
      <c r="S3189" s="2">
        <v>120</v>
      </c>
      <c r="T3189" s="2" t="s">
        <v>4647</v>
      </c>
      <c r="U3189" s="28" t="str">
        <f>IF(G3189=0,"",_xlfn.MINIFS('PO Details'!$I:$I,'PO Details'!$D:$D,Planning!$B3189,'PO Details'!$L:$L,Planning!$E3189))</f>
        <v/>
      </c>
      <c r="V3189" s="29" t="s">
        <v>4640</v>
      </c>
      <c r="W3189" t="str">
        <f t="shared" si="275"/>
        <v/>
      </c>
      <c r="X3189" s="2">
        <v>120</v>
      </c>
    </row>
    <row r="3190" spans="1:24" x14ac:dyDescent="0.25">
      <c r="A3190" s="11"/>
      <c r="B3190" s="22" t="s">
        <v>1578</v>
      </c>
      <c r="C3190" s="22"/>
      <c r="D3190" s="22" t="s">
        <v>1579</v>
      </c>
      <c r="E3190" s="31" t="s">
        <v>1201</v>
      </c>
      <c r="F3190" s="12">
        <f>SUMIFS('Inventory Details'!$H:$H,'Inventory Details'!$B:$B,$B3190,'Inventory Details'!$E:$E,$E3190)</f>
        <v>3</v>
      </c>
      <c r="G3190" s="12">
        <f>SUMIFS('PO Details'!$H:$H,'PO Details'!$D:$D,Planning!$B3190,'PO Details'!$L:$L,$E3190)</f>
        <v>0</v>
      </c>
      <c r="H3190" s="12">
        <f>SUMIFS('SO Details'!$G:$G,'SO Details'!$D:$D,Planning!$B3190,'SO Details'!$K:$K,$E3190)</f>
        <v>0</v>
      </c>
      <c r="I3190" s="20">
        <f>IF(COUNTIFS($C:$C,B3190)&gt;1,SUMIFS('Sales Hx'!$Q:$Q,'Sales Hx'!$B:$B,_xlfn.XLOOKUP(B3190,C:C,B:B),'Sales Hx'!$D:$D,Planning!$E3190),SUMIFS('Sales Hx'!$Q:$Q,'Sales Hx'!$B:$B,Planning!$B3190,'Sales Hx'!$D:$D,Planning!$E3190))</f>
        <v>0</v>
      </c>
      <c r="J3190" s="16">
        <f>IF(COUNTIFS($C:$C,B3190)&gt;1,SUMIFS('Sales Hx'!$S:$S,'Sales Hx'!$B:$B,_xlfn.XLOOKUP(B3190,C:C,B:B),'Sales Hx'!$D:$D,E3190),SUMIFS('Sales Hx'!$S:$S,'Sales Hx'!$B:$B,$B3190,'Sales Hx'!$D:$D,$E3190))</f>
        <v>0</v>
      </c>
      <c r="K3190" s="16">
        <f t="shared" si="274"/>
        <v>0</v>
      </c>
      <c r="L3190" s="12">
        <f>IF(M3190&lt;&gt;"",M3190,IF(COUNTIFS($C:$C,B3190)&gt;1,SUMIFS('Sales Hx'!V:V,'Sales Hx'!$B:$B,_xlfn.XLOOKUP(B3190,C:C,B:B),'Sales Hx'!$D:$D,$E3190),SUMIFS('Sales Hx'!V:V,'Sales Hx'!$B:$B,$B3190,'Sales Hx'!$D:$D,$E3190)))</f>
        <v>0</v>
      </c>
      <c r="M3190" s="12">
        <v>0</v>
      </c>
      <c r="N3190" s="15">
        <f t="shared" si="271"/>
        <v>0</v>
      </c>
      <c r="O3190" s="21">
        <f t="shared" si="273"/>
        <v>0</v>
      </c>
      <c r="P3190" s="24">
        <v>31</v>
      </c>
      <c r="Q3190" s="18">
        <f t="shared" si="272"/>
        <v>0</v>
      </c>
      <c r="R3190" s="2">
        <v>1</v>
      </c>
      <c r="S3190" s="2">
        <v>120</v>
      </c>
      <c r="T3190" s="2" t="s">
        <v>4647</v>
      </c>
      <c r="U3190" s="28" t="str">
        <f>IF(G3190=0,"",_xlfn.MINIFS('PO Details'!$I:$I,'PO Details'!$D:$D,Planning!$B3190,'PO Details'!$L:$L,Planning!$E3190))</f>
        <v/>
      </c>
      <c r="V3190" s="29" t="s">
        <v>4640</v>
      </c>
      <c r="W3190" t="str">
        <f t="shared" si="275"/>
        <v>Max</v>
      </c>
      <c r="X3190" s="2">
        <v>120</v>
      </c>
    </row>
    <row r="3191" spans="1:24" x14ac:dyDescent="0.25">
      <c r="A3191" s="11"/>
      <c r="B3191" s="22" t="s">
        <v>1578</v>
      </c>
      <c r="C3191" s="22"/>
      <c r="D3191" s="22" t="s">
        <v>1579</v>
      </c>
      <c r="E3191" s="31" t="s">
        <v>106</v>
      </c>
      <c r="F3191" s="12">
        <f>SUMIFS('Inventory Details'!$H:$H,'Inventory Details'!$B:$B,$B3191,'Inventory Details'!$E:$E,$E3191)</f>
        <v>0</v>
      </c>
      <c r="G3191" s="12">
        <f>SUMIFS('PO Details'!$H:$H,'PO Details'!$D:$D,Planning!$B3191,'PO Details'!$L:$L,$E3191)</f>
        <v>0</v>
      </c>
      <c r="H3191" s="12">
        <f>SUMIFS('SO Details'!$G:$G,'SO Details'!$D:$D,Planning!$B3191,'SO Details'!$K:$K,$E3191)</f>
        <v>1</v>
      </c>
      <c r="I3191" s="20">
        <f>IF(COUNTIFS($C:$C,B3191)&gt;1,SUMIFS('Sales Hx'!$Q:$Q,'Sales Hx'!$B:$B,_xlfn.XLOOKUP(B3191,C:C,B:B),'Sales Hx'!$D:$D,Planning!$E3191),SUMIFS('Sales Hx'!$Q:$Q,'Sales Hx'!$B:$B,Planning!$B3191,'Sales Hx'!$D:$D,Planning!$E3191))</f>
        <v>0</v>
      </c>
      <c r="J3191" s="16">
        <f>IF(COUNTIFS($C:$C,B3191)&gt;1,SUMIFS('Sales Hx'!$S:$S,'Sales Hx'!$B:$B,_xlfn.XLOOKUP(B3191,C:C,B:B),'Sales Hx'!$D:$D,E3191),SUMIFS('Sales Hx'!$S:$S,'Sales Hx'!$B:$B,$B3191,'Sales Hx'!$D:$D,$E3191))</f>
        <v>0.19736842105263158</v>
      </c>
      <c r="K3191" s="16">
        <f t="shared" si="274"/>
        <v>0</v>
      </c>
      <c r="L3191" s="12">
        <f>IF(M3191&lt;&gt;"",M3191,IF(COUNTIFS($C:$C,B3191)&gt;1,SUMIFS('Sales Hx'!V:V,'Sales Hx'!$B:$B,_xlfn.XLOOKUP(B3191,C:C,B:B),'Sales Hx'!$D:$D,$E3191),SUMIFS('Sales Hx'!V:V,'Sales Hx'!$B:$B,$B3191,'Sales Hx'!$D:$D,$E3191)))</f>
        <v>0</v>
      </c>
      <c r="M3191" s="12">
        <v>0</v>
      </c>
      <c r="N3191" s="15">
        <f t="shared" si="271"/>
        <v>0.19736842105263158</v>
      </c>
      <c r="O3191" s="21">
        <f t="shared" si="273"/>
        <v>25</v>
      </c>
      <c r="P3191" s="24">
        <v>31</v>
      </c>
      <c r="Q3191" s="18">
        <f t="shared" si="272"/>
        <v>775</v>
      </c>
      <c r="R3191" s="2">
        <v>1</v>
      </c>
      <c r="S3191" s="2">
        <v>120</v>
      </c>
      <c r="T3191" s="2" t="s">
        <v>4647</v>
      </c>
      <c r="U3191" s="28" t="str">
        <f>IF(G3191=0,"",_xlfn.MINIFS('PO Details'!$I:$I,'PO Details'!$D:$D,Planning!$B3191,'PO Details'!$L:$L,Planning!$E3191))</f>
        <v/>
      </c>
      <c r="V3191" s="29" t="s">
        <v>4640</v>
      </c>
      <c r="W3191" t="str">
        <f t="shared" si="275"/>
        <v>Max</v>
      </c>
      <c r="X3191" s="2">
        <v>120</v>
      </c>
    </row>
    <row r="3192" spans="1:24" x14ac:dyDescent="0.25">
      <c r="A3192" s="11"/>
      <c r="B3192" s="22" t="s">
        <v>1578</v>
      </c>
      <c r="C3192" s="22"/>
      <c r="D3192" s="22" t="s">
        <v>1579</v>
      </c>
      <c r="E3192" s="31" t="s">
        <v>2214</v>
      </c>
      <c r="F3192" s="12">
        <f>SUMIFS('Inventory Details'!$H:$H,'Inventory Details'!$B:$B,$B3192,'Inventory Details'!$E:$E,$E3192)</f>
        <v>0</v>
      </c>
      <c r="G3192" s="12">
        <f>SUMIFS('PO Details'!$H:$H,'PO Details'!$D:$D,Planning!$B3192,'PO Details'!$L:$L,$E3192)</f>
        <v>0</v>
      </c>
      <c r="H3192" s="12">
        <f>SUMIFS('SO Details'!$G:$G,'SO Details'!$D:$D,Planning!$B3192,'SO Details'!$K:$K,$E3192)</f>
        <v>0</v>
      </c>
      <c r="I3192" s="20">
        <f>IF(COUNTIFS($C:$C,B3192)&gt;1,SUMIFS('Sales Hx'!$Q:$Q,'Sales Hx'!$B:$B,_xlfn.XLOOKUP(B3192,C:C,B:B),'Sales Hx'!$D:$D,Planning!$E3192),SUMIFS('Sales Hx'!$Q:$Q,'Sales Hx'!$B:$B,Planning!$B3192,'Sales Hx'!$D:$D,Planning!$E3192))</f>
        <v>0</v>
      </c>
      <c r="J3192" s="16">
        <f>IF(COUNTIFS($C:$C,B3192)&gt;1,SUMIFS('Sales Hx'!$S:$S,'Sales Hx'!$B:$B,_xlfn.XLOOKUP(B3192,C:C,B:B),'Sales Hx'!$D:$D,E3192),SUMIFS('Sales Hx'!$S:$S,'Sales Hx'!$B:$B,$B3192,'Sales Hx'!$D:$D,$E3192))</f>
        <v>0</v>
      </c>
      <c r="K3192" s="16">
        <f t="shared" si="274"/>
        <v>0</v>
      </c>
      <c r="L3192" s="12">
        <f>IF(M3192&lt;&gt;"",M3192,IF(COUNTIFS($C:$C,B3192)&gt;1,SUMIFS('Sales Hx'!V:V,'Sales Hx'!$B:$B,_xlfn.XLOOKUP(B3192,C:C,B:B),'Sales Hx'!$D:$D,$E3192),SUMIFS('Sales Hx'!V:V,'Sales Hx'!$B:$B,$B3192,'Sales Hx'!$D:$D,$E3192)))</f>
        <v>0</v>
      </c>
      <c r="M3192" s="12">
        <v>0</v>
      </c>
      <c r="N3192" s="15">
        <f t="shared" si="271"/>
        <v>0</v>
      </c>
      <c r="O3192" s="21">
        <f t="shared" si="273"/>
        <v>0</v>
      </c>
      <c r="P3192" s="24">
        <v>31</v>
      </c>
      <c r="Q3192" s="18">
        <f t="shared" si="272"/>
        <v>0</v>
      </c>
      <c r="R3192" s="2">
        <v>1</v>
      </c>
      <c r="S3192" s="2">
        <v>120</v>
      </c>
      <c r="T3192" s="2" t="s">
        <v>4647</v>
      </c>
      <c r="U3192" s="28" t="str">
        <f>IF(G3192=0,"",_xlfn.MINIFS('PO Details'!$I:$I,'PO Details'!$D:$D,Planning!$B3192,'PO Details'!$L:$L,Planning!$E3192))</f>
        <v/>
      </c>
      <c r="V3192" s="29" t="s">
        <v>4640</v>
      </c>
      <c r="W3192" t="str">
        <f t="shared" si="275"/>
        <v>Max</v>
      </c>
      <c r="X3192" s="2">
        <v>120</v>
      </c>
    </row>
    <row r="3193" spans="1:24" x14ac:dyDescent="0.25">
      <c r="A3193" s="11"/>
      <c r="B3193" s="22" t="s">
        <v>1578</v>
      </c>
      <c r="C3193" s="22"/>
      <c r="D3193" s="22" t="s">
        <v>1579</v>
      </c>
      <c r="E3193" s="31" t="s">
        <v>109</v>
      </c>
      <c r="F3193" s="12">
        <f>SUMIFS('Inventory Details'!$H:$H,'Inventory Details'!$B:$B,$B3193,'Inventory Details'!$E:$E,$E3193)</f>
        <v>0</v>
      </c>
      <c r="G3193" s="12">
        <f>SUMIFS('PO Details'!$H:$H,'PO Details'!$D:$D,Planning!$B3193,'PO Details'!$L:$L,$E3193)</f>
        <v>0</v>
      </c>
      <c r="H3193" s="12">
        <f>SUMIFS('SO Details'!$G:$G,'SO Details'!$D:$D,Planning!$B3193,'SO Details'!$K:$K,$E3193)</f>
        <v>0</v>
      </c>
      <c r="I3193" s="20">
        <f>IF(COUNTIFS($C:$C,B3193)&gt;1,SUMIFS('Sales Hx'!$Q:$Q,'Sales Hx'!$B:$B,_xlfn.XLOOKUP(B3193,C:C,B:B),'Sales Hx'!$D:$D,Planning!$E3193),SUMIFS('Sales Hx'!$Q:$Q,'Sales Hx'!$B:$B,Planning!$B3193,'Sales Hx'!$D:$D,Planning!$E3193))</f>
        <v>0</v>
      </c>
      <c r="J3193" s="16">
        <f>IF(COUNTIFS($C:$C,B3193)&gt;1,SUMIFS('Sales Hx'!$S:$S,'Sales Hx'!$B:$B,_xlfn.XLOOKUP(B3193,C:C,B:B),'Sales Hx'!$D:$D,E3193),SUMIFS('Sales Hx'!$S:$S,'Sales Hx'!$B:$B,$B3193,'Sales Hx'!$D:$D,$E3193))</f>
        <v>0.27412280701754388</v>
      </c>
      <c r="K3193" s="16">
        <f t="shared" si="274"/>
        <v>0</v>
      </c>
      <c r="L3193" s="12">
        <f>IF(M3193&lt;&gt;"",M3193,IF(COUNTIFS($C:$C,B3193)&gt;1,SUMIFS('Sales Hx'!V:V,'Sales Hx'!$B:$B,_xlfn.XLOOKUP(B3193,C:C,B:B),'Sales Hx'!$D:$D,$E3193),SUMIFS('Sales Hx'!V:V,'Sales Hx'!$B:$B,$B3193,'Sales Hx'!$D:$D,$E3193)))</f>
        <v>0</v>
      </c>
      <c r="M3193" s="12">
        <v>0</v>
      </c>
      <c r="N3193" s="15">
        <f t="shared" si="271"/>
        <v>0.27412280701754388</v>
      </c>
      <c r="O3193" s="21">
        <f t="shared" si="273"/>
        <v>33</v>
      </c>
      <c r="P3193" s="24">
        <v>31</v>
      </c>
      <c r="Q3193" s="18">
        <f t="shared" si="272"/>
        <v>1023</v>
      </c>
      <c r="R3193" s="2">
        <v>1</v>
      </c>
      <c r="S3193" s="2">
        <v>120</v>
      </c>
      <c r="T3193" s="2" t="s">
        <v>4647</v>
      </c>
      <c r="U3193" s="28" t="str">
        <f>IF(G3193=0,"",_xlfn.MINIFS('PO Details'!$I:$I,'PO Details'!$D:$D,Planning!$B3193,'PO Details'!$L:$L,Planning!$E3193))</f>
        <v/>
      </c>
      <c r="V3193" s="29" t="s">
        <v>4640</v>
      </c>
      <c r="W3193" t="str">
        <f t="shared" si="275"/>
        <v>Max</v>
      </c>
      <c r="X3193" s="2">
        <v>120</v>
      </c>
    </row>
    <row r="3194" spans="1:24" x14ac:dyDescent="0.25">
      <c r="A3194" s="11"/>
      <c r="B3194" s="22" t="s">
        <v>1580</v>
      </c>
      <c r="C3194" s="22"/>
      <c r="D3194" s="22" t="s">
        <v>1581</v>
      </c>
      <c r="E3194" s="31" t="s">
        <v>119</v>
      </c>
      <c r="F3194" s="12">
        <f>SUMIFS('Inventory Details'!$H:$H,'Inventory Details'!$B:$B,$B3194,'Inventory Details'!$E:$E,$E3194)</f>
        <v>0</v>
      </c>
      <c r="G3194" s="12">
        <f>SUMIFS('PO Details'!$H:$H,'PO Details'!$D:$D,Planning!$B3194,'PO Details'!$L:$L,$E3194)</f>
        <v>30</v>
      </c>
      <c r="H3194" s="12">
        <f>SUMIFS('SO Details'!$G:$G,'SO Details'!$D:$D,Planning!$B3194,'SO Details'!$K:$K,$E3194)</f>
        <v>0</v>
      </c>
      <c r="I3194" s="20">
        <f>IF(COUNTIFS($C:$C,B3194)&gt;1,SUMIFS('Sales Hx'!$Q:$Q,'Sales Hx'!$B:$B,_xlfn.XLOOKUP(B3194,C:C,B:B),'Sales Hx'!$D:$D,Planning!$E3194),SUMIFS('Sales Hx'!$Q:$Q,'Sales Hx'!$B:$B,Planning!$B3194,'Sales Hx'!$D:$D,Planning!$E3194))</f>
        <v>0</v>
      </c>
      <c r="J3194" s="16">
        <f>IF(COUNTIFS($C:$C,B3194)&gt;1,SUMIFS('Sales Hx'!$S:$S,'Sales Hx'!$B:$B,_xlfn.XLOOKUP(B3194,C:C,B:B),'Sales Hx'!$D:$D,E3194),SUMIFS('Sales Hx'!$S:$S,'Sales Hx'!$B:$B,$B3194,'Sales Hx'!$D:$D,$E3194))</f>
        <v>0</v>
      </c>
      <c r="K3194" s="16">
        <f t="shared" si="274"/>
        <v>0</v>
      </c>
      <c r="L3194" s="12">
        <f>IF(M3194&lt;&gt;"",M3194,IF(COUNTIFS($C:$C,B3194)&gt;1,SUMIFS('Sales Hx'!V:V,'Sales Hx'!$B:$B,_xlfn.XLOOKUP(B3194,C:C,B:B),'Sales Hx'!$D:$D,$E3194),SUMIFS('Sales Hx'!V:V,'Sales Hx'!$B:$B,$B3194,'Sales Hx'!$D:$D,$E3194)))</f>
        <v>0</v>
      </c>
      <c r="M3194" s="12">
        <v>0</v>
      </c>
      <c r="N3194" s="15">
        <f t="shared" si="271"/>
        <v>0</v>
      </c>
      <c r="O3194" s="21">
        <f t="shared" si="273"/>
        <v>0</v>
      </c>
      <c r="P3194" s="24">
        <v>30.8</v>
      </c>
      <c r="Q3194" s="18">
        <f t="shared" si="272"/>
        <v>0</v>
      </c>
      <c r="R3194" s="2">
        <v>1</v>
      </c>
      <c r="S3194" s="2">
        <v>120</v>
      </c>
      <c r="T3194" s="2" t="s">
        <v>4647</v>
      </c>
      <c r="U3194" s="28">
        <f>IF(G3194=0,"",_xlfn.MINIFS('PO Details'!$I:$I,'PO Details'!$D:$D,Planning!$B3194,'PO Details'!$L:$L,Planning!$E3194))</f>
        <v>45443</v>
      </c>
      <c r="V3194" s="29" t="s">
        <v>4640</v>
      </c>
      <c r="W3194" t="str">
        <f t="shared" si="275"/>
        <v>Max</v>
      </c>
      <c r="X3194" s="2">
        <v>120</v>
      </c>
    </row>
    <row r="3195" spans="1:24" x14ac:dyDescent="0.25">
      <c r="A3195" s="11"/>
      <c r="B3195" s="22" t="s">
        <v>1580</v>
      </c>
      <c r="C3195" s="22"/>
      <c r="D3195" s="22" t="s">
        <v>1581</v>
      </c>
      <c r="E3195" s="31" t="s">
        <v>113</v>
      </c>
      <c r="F3195" s="12">
        <f>SUMIFS('Inventory Details'!$H:$H,'Inventory Details'!$B:$B,$B3195,'Inventory Details'!$E:$E,$E3195)</f>
        <v>26</v>
      </c>
      <c r="G3195" s="12">
        <f>SUMIFS('PO Details'!$H:$H,'PO Details'!$D:$D,Planning!$B3195,'PO Details'!$L:$L,$E3195)</f>
        <v>0</v>
      </c>
      <c r="H3195" s="12">
        <f>SUMIFS('SO Details'!$G:$G,'SO Details'!$D:$D,Planning!$B3195,'SO Details'!$K:$K,$E3195)</f>
        <v>0</v>
      </c>
      <c r="I3195" s="20">
        <f>IF(COUNTIFS($C:$C,B3195)&gt;1,SUMIFS('Sales Hx'!$Q:$Q,'Sales Hx'!$B:$B,_xlfn.XLOOKUP(B3195,C:C,B:B),'Sales Hx'!$D:$D,Planning!$E3195),SUMIFS('Sales Hx'!$Q:$Q,'Sales Hx'!$B:$B,Planning!$B3195,'Sales Hx'!$D:$D,Planning!$E3195))</f>
        <v>0</v>
      </c>
      <c r="J3195" s="16">
        <f>IF(COUNTIFS($C:$C,B3195)&gt;1,SUMIFS('Sales Hx'!$S:$S,'Sales Hx'!$B:$B,_xlfn.XLOOKUP(B3195,C:C,B:B),'Sales Hx'!$D:$D,E3195),SUMIFS('Sales Hx'!$S:$S,'Sales Hx'!$B:$B,$B3195,'Sales Hx'!$D:$D,$E3195))</f>
        <v>2.0394736842105265</v>
      </c>
      <c r="K3195" s="16">
        <f t="shared" si="274"/>
        <v>0</v>
      </c>
      <c r="L3195" s="12">
        <f>IF(M3195&lt;&gt;"",M3195,IF(COUNTIFS($C:$C,B3195)&gt;1,SUMIFS('Sales Hx'!V:V,'Sales Hx'!$B:$B,_xlfn.XLOOKUP(B3195,C:C,B:B),'Sales Hx'!$D:$D,$E3195),SUMIFS('Sales Hx'!V:V,'Sales Hx'!$B:$B,$B3195,'Sales Hx'!$D:$D,$E3195)))</f>
        <v>0</v>
      </c>
      <c r="M3195" s="12">
        <v>0</v>
      </c>
      <c r="N3195" s="15">
        <f t="shared" si="271"/>
        <v>2.0394736842105265</v>
      </c>
      <c r="O3195" s="21">
        <f t="shared" si="273"/>
        <v>0</v>
      </c>
      <c r="P3195" s="24">
        <v>30.8</v>
      </c>
      <c r="Q3195" s="18">
        <f t="shared" si="272"/>
        <v>0</v>
      </c>
      <c r="R3195" s="2">
        <v>1</v>
      </c>
      <c r="S3195" s="2">
        <v>120</v>
      </c>
      <c r="T3195" s="2" t="s">
        <v>4647</v>
      </c>
      <c r="U3195" s="28" t="str">
        <f>IF(G3195=0,"",_xlfn.MINIFS('PO Details'!$I:$I,'PO Details'!$D:$D,Planning!$B3195,'PO Details'!$L:$L,Planning!$E3195))</f>
        <v/>
      </c>
      <c r="V3195" s="29" t="s">
        <v>4640</v>
      </c>
      <c r="W3195" t="str">
        <f t="shared" si="275"/>
        <v>Max</v>
      </c>
      <c r="X3195" s="2">
        <v>120</v>
      </c>
    </row>
    <row r="3196" spans="1:24" x14ac:dyDescent="0.25">
      <c r="A3196" s="11"/>
      <c r="B3196" s="22" t="s">
        <v>1580</v>
      </c>
      <c r="C3196" s="22"/>
      <c r="D3196" s="22" t="s">
        <v>1581</v>
      </c>
      <c r="E3196" s="31" t="s">
        <v>106</v>
      </c>
      <c r="F3196" s="12">
        <f>SUMIFS('Inventory Details'!$H:$H,'Inventory Details'!$B:$B,$B3196,'Inventory Details'!$E:$E,$E3196)</f>
        <v>0</v>
      </c>
      <c r="G3196" s="12">
        <f>SUMIFS('PO Details'!$H:$H,'PO Details'!$D:$D,Planning!$B3196,'PO Details'!$L:$L,$E3196)</f>
        <v>0</v>
      </c>
      <c r="H3196" s="12">
        <f>SUMIFS('SO Details'!$G:$G,'SO Details'!$D:$D,Planning!$B3196,'SO Details'!$K:$K,$E3196)</f>
        <v>0</v>
      </c>
      <c r="I3196" s="20">
        <f>IF(COUNTIFS($C:$C,B3196)&gt;1,SUMIFS('Sales Hx'!$Q:$Q,'Sales Hx'!$B:$B,_xlfn.XLOOKUP(B3196,C:C,B:B),'Sales Hx'!$D:$D,Planning!$E3196),SUMIFS('Sales Hx'!$Q:$Q,'Sales Hx'!$B:$B,Planning!$B3196,'Sales Hx'!$D:$D,Planning!$E3196))</f>
        <v>0</v>
      </c>
      <c r="J3196" s="16">
        <f>IF(COUNTIFS($C:$C,B3196)&gt;1,SUMIFS('Sales Hx'!$S:$S,'Sales Hx'!$B:$B,_xlfn.XLOOKUP(B3196,C:C,B:B),'Sales Hx'!$D:$D,E3196),SUMIFS('Sales Hx'!$S:$S,'Sales Hx'!$B:$B,$B3196,'Sales Hx'!$D:$D,$E3196))</f>
        <v>1.1732456140350878</v>
      </c>
      <c r="K3196" s="16">
        <f t="shared" si="274"/>
        <v>0</v>
      </c>
      <c r="L3196" s="12">
        <f>IF(M3196&lt;&gt;"",M3196,IF(COUNTIFS($C:$C,B3196)&gt;1,SUMIFS('Sales Hx'!V:V,'Sales Hx'!$B:$B,_xlfn.XLOOKUP(B3196,C:C,B:B),'Sales Hx'!$D:$D,$E3196),SUMIFS('Sales Hx'!V:V,'Sales Hx'!$B:$B,$B3196,'Sales Hx'!$D:$D,$E3196)))</f>
        <v>0</v>
      </c>
      <c r="M3196" s="12">
        <v>0</v>
      </c>
      <c r="N3196" s="15">
        <f t="shared" si="271"/>
        <v>1.1732456140350878</v>
      </c>
      <c r="O3196" s="21">
        <f t="shared" si="273"/>
        <v>142</v>
      </c>
      <c r="P3196" s="24">
        <v>30.8</v>
      </c>
      <c r="Q3196" s="18">
        <f t="shared" si="272"/>
        <v>4373.6000000000004</v>
      </c>
      <c r="R3196" s="2">
        <v>1</v>
      </c>
      <c r="S3196" s="2">
        <v>120</v>
      </c>
      <c r="T3196" s="2" t="s">
        <v>4647</v>
      </c>
      <c r="U3196" s="28" t="str">
        <f>IF(G3196=0,"",_xlfn.MINIFS('PO Details'!$I:$I,'PO Details'!$D:$D,Planning!$B3196,'PO Details'!$L:$L,Planning!$E3196))</f>
        <v/>
      </c>
      <c r="V3196" s="29" t="s">
        <v>4640</v>
      </c>
      <c r="W3196" t="str">
        <f t="shared" si="275"/>
        <v>Max</v>
      </c>
      <c r="X3196" s="2">
        <v>120</v>
      </c>
    </row>
    <row r="3197" spans="1:24" x14ac:dyDescent="0.25">
      <c r="A3197" s="11"/>
      <c r="B3197" s="22" t="s">
        <v>1580</v>
      </c>
      <c r="C3197" s="22"/>
      <c r="D3197" s="22" t="s">
        <v>1581</v>
      </c>
      <c r="E3197" s="31" t="s">
        <v>861</v>
      </c>
      <c r="F3197" s="12">
        <f>SUMIFS('Inventory Details'!$H:$H,'Inventory Details'!$B:$B,$B3197,'Inventory Details'!$E:$E,$E3197)</f>
        <v>8</v>
      </c>
      <c r="G3197" s="12">
        <f>SUMIFS('PO Details'!$H:$H,'PO Details'!$D:$D,Planning!$B3197,'PO Details'!$L:$L,$E3197)</f>
        <v>0</v>
      </c>
      <c r="H3197" s="12">
        <f>SUMIFS('SO Details'!$G:$G,'SO Details'!$D:$D,Planning!$B3197,'SO Details'!$K:$K,$E3197)</f>
        <v>0</v>
      </c>
      <c r="I3197" s="20">
        <f>IF(COUNTIFS($C:$C,B3197)&gt;1,SUMIFS('Sales Hx'!$Q:$Q,'Sales Hx'!$B:$B,_xlfn.XLOOKUP(B3197,C:C,B:B),'Sales Hx'!$D:$D,Planning!$E3197),SUMIFS('Sales Hx'!$Q:$Q,'Sales Hx'!$B:$B,Planning!$B3197,'Sales Hx'!$D:$D,Planning!$E3197))</f>
        <v>0</v>
      </c>
      <c r="J3197" s="16">
        <f>IF(COUNTIFS($C:$C,B3197)&gt;1,SUMIFS('Sales Hx'!$S:$S,'Sales Hx'!$B:$B,_xlfn.XLOOKUP(B3197,C:C,B:B),'Sales Hx'!$D:$D,E3197),SUMIFS('Sales Hx'!$S:$S,'Sales Hx'!$B:$B,$B3197,'Sales Hx'!$D:$D,$E3197))</f>
        <v>0</v>
      </c>
      <c r="K3197" s="16">
        <f t="shared" si="274"/>
        <v>0</v>
      </c>
      <c r="L3197" s="12">
        <f>IF(M3197&lt;&gt;"",M3197,IF(COUNTIFS($C:$C,B3197)&gt;1,SUMIFS('Sales Hx'!V:V,'Sales Hx'!$B:$B,_xlfn.XLOOKUP(B3197,C:C,B:B),'Sales Hx'!$D:$D,$E3197),SUMIFS('Sales Hx'!V:V,'Sales Hx'!$B:$B,$B3197,'Sales Hx'!$D:$D,$E3197)))</f>
        <v>0</v>
      </c>
      <c r="M3197" s="12">
        <v>0</v>
      </c>
      <c r="N3197" s="15">
        <f t="shared" si="271"/>
        <v>0</v>
      </c>
      <c r="O3197" s="21">
        <f t="shared" si="273"/>
        <v>0</v>
      </c>
      <c r="P3197" s="24">
        <v>30.8</v>
      </c>
      <c r="Q3197" s="18">
        <f t="shared" si="272"/>
        <v>0</v>
      </c>
      <c r="R3197" s="2">
        <v>1</v>
      </c>
      <c r="S3197" s="2">
        <v>120</v>
      </c>
      <c r="T3197" s="2" t="s">
        <v>4647</v>
      </c>
      <c r="U3197" s="28" t="str">
        <f>IF(G3197=0,"",_xlfn.MINIFS('PO Details'!$I:$I,'PO Details'!$D:$D,Planning!$B3197,'PO Details'!$L:$L,Planning!$E3197))</f>
        <v/>
      </c>
      <c r="V3197" s="29" t="s">
        <v>4640</v>
      </c>
      <c r="W3197" t="str">
        <f t="shared" si="275"/>
        <v>Max</v>
      </c>
      <c r="X3197" s="2">
        <v>120</v>
      </c>
    </row>
    <row r="3198" spans="1:24" x14ac:dyDescent="0.25">
      <c r="A3198" s="11"/>
      <c r="B3198" s="22" t="s">
        <v>1580</v>
      </c>
      <c r="C3198" s="22"/>
      <c r="D3198" s="22" t="s">
        <v>1581</v>
      </c>
      <c r="E3198" s="31" t="s">
        <v>4746</v>
      </c>
      <c r="F3198" s="12">
        <f>SUMIFS('Inventory Details'!$H:$H,'Inventory Details'!$B:$B,$B3198,'Inventory Details'!$E:$E,$E3198)</f>
        <v>74</v>
      </c>
      <c r="G3198" s="12">
        <f>SUMIFS('PO Details'!$H:$H,'PO Details'!$D:$D,Planning!$B3198,'PO Details'!$L:$L,$E3198)</f>
        <v>0</v>
      </c>
      <c r="H3198" s="12">
        <f>SUMIFS('SO Details'!$G:$G,'SO Details'!$D:$D,Planning!$B3198,'SO Details'!$K:$K,$E3198)</f>
        <v>8</v>
      </c>
      <c r="I3198" s="20">
        <f>IF(COUNTIFS($C:$C,B3198)&gt;1,SUMIFS('Sales Hx'!$Q:$Q,'Sales Hx'!$B:$B,_xlfn.XLOOKUP(B3198,C:C,B:B),'Sales Hx'!$D:$D,Planning!$E3198),SUMIFS('Sales Hx'!$Q:$Q,'Sales Hx'!$B:$B,Planning!$B3198,'Sales Hx'!$D:$D,Planning!$E3198))</f>
        <v>0</v>
      </c>
      <c r="J3198" s="16">
        <f>IF(COUNTIFS($C:$C,B3198)&gt;1,SUMIFS('Sales Hx'!$S:$S,'Sales Hx'!$B:$B,_xlfn.XLOOKUP(B3198,C:C,B:B),'Sales Hx'!$D:$D,E3198),SUMIFS('Sales Hx'!$S:$S,'Sales Hx'!$B:$B,$B3198,'Sales Hx'!$D:$D,$E3198))</f>
        <v>0.92105263157894746</v>
      </c>
      <c r="K3198" s="16">
        <f t="shared" si="274"/>
        <v>0</v>
      </c>
      <c r="L3198" s="12">
        <f>IF(M3198&lt;&gt;"",M3198,IF(COUNTIFS($C:$C,B3198)&gt;1,SUMIFS('Sales Hx'!V:V,'Sales Hx'!$B:$B,_xlfn.XLOOKUP(B3198,C:C,B:B),'Sales Hx'!$D:$D,$E3198),SUMIFS('Sales Hx'!V:V,'Sales Hx'!$B:$B,$B3198,'Sales Hx'!$D:$D,$E3198)))</f>
        <v>0</v>
      </c>
      <c r="M3198" s="12">
        <v>0</v>
      </c>
      <c r="N3198" s="15">
        <f t="shared" si="271"/>
        <v>0.92105263157894746</v>
      </c>
      <c r="O3198" s="21">
        <f t="shared" si="273"/>
        <v>0</v>
      </c>
      <c r="P3198" s="24">
        <v>30.8</v>
      </c>
      <c r="Q3198" s="18">
        <f t="shared" si="272"/>
        <v>0</v>
      </c>
      <c r="R3198" s="2">
        <v>1</v>
      </c>
      <c r="S3198" s="2">
        <v>120</v>
      </c>
      <c r="T3198" s="2" t="s">
        <v>4647</v>
      </c>
      <c r="U3198" s="28" t="str">
        <f>IF(G3198=0,"",_xlfn.MINIFS('PO Details'!$I:$I,'PO Details'!$D:$D,Planning!$B3198,'PO Details'!$L:$L,Planning!$E3198))</f>
        <v/>
      </c>
      <c r="V3198" s="29" t="s">
        <v>4640</v>
      </c>
      <c r="W3198" t="str">
        <f t="shared" si="275"/>
        <v>Max</v>
      </c>
      <c r="X3198" s="2">
        <v>120</v>
      </c>
    </row>
    <row r="3199" spans="1:24" x14ac:dyDescent="0.25">
      <c r="A3199" s="11"/>
      <c r="B3199" s="22" t="s">
        <v>1580</v>
      </c>
      <c r="C3199" s="22"/>
      <c r="D3199" s="22" t="s">
        <v>1581</v>
      </c>
      <c r="E3199" s="31" t="s">
        <v>109</v>
      </c>
      <c r="F3199" s="12">
        <f>SUMIFS('Inventory Details'!$H:$H,'Inventory Details'!$B:$B,$B3199,'Inventory Details'!$E:$E,$E3199)</f>
        <v>0</v>
      </c>
      <c r="G3199" s="12">
        <f>SUMIFS('PO Details'!$H:$H,'PO Details'!$D:$D,Planning!$B3199,'PO Details'!$L:$L,$E3199)</f>
        <v>0</v>
      </c>
      <c r="H3199" s="12">
        <f>SUMIFS('SO Details'!$G:$G,'SO Details'!$D:$D,Planning!$B3199,'SO Details'!$K:$K,$E3199)</f>
        <v>0</v>
      </c>
      <c r="I3199" s="20">
        <f>IF(COUNTIFS($C:$C,B3199)&gt;1,SUMIFS('Sales Hx'!$Q:$Q,'Sales Hx'!$B:$B,_xlfn.XLOOKUP(B3199,C:C,B:B),'Sales Hx'!$D:$D,Planning!$E3199),SUMIFS('Sales Hx'!$Q:$Q,'Sales Hx'!$B:$B,Planning!$B3199,'Sales Hx'!$D:$D,Planning!$E3199))</f>
        <v>0</v>
      </c>
      <c r="J3199" s="16">
        <f>IF(COUNTIFS($C:$C,B3199)&gt;1,SUMIFS('Sales Hx'!$S:$S,'Sales Hx'!$B:$B,_xlfn.XLOOKUP(B3199,C:C,B:B),'Sales Hx'!$D:$D,E3199),SUMIFS('Sales Hx'!$S:$S,'Sales Hx'!$B:$B,$B3199,'Sales Hx'!$D:$D,$E3199))</f>
        <v>0.13486842105263158</v>
      </c>
      <c r="K3199" s="16">
        <f t="shared" si="274"/>
        <v>0</v>
      </c>
      <c r="L3199" s="12">
        <f>IF(M3199&lt;&gt;"",M3199,IF(COUNTIFS($C:$C,B3199)&gt;1,SUMIFS('Sales Hx'!V:V,'Sales Hx'!$B:$B,_xlfn.XLOOKUP(B3199,C:C,B:B),'Sales Hx'!$D:$D,$E3199),SUMIFS('Sales Hx'!V:V,'Sales Hx'!$B:$B,$B3199,'Sales Hx'!$D:$D,$E3199)))</f>
        <v>0</v>
      </c>
      <c r="M3199" s="12">
        <v>0</v>
      </c>
      <c r="N3199" s="15">
        <f t="shared" ref="N3199:N3262" si="276">IFERROR(_xlfn.IFNA(J3199*R3199+L3199,"No Sales Hx"),"No Sales HX")</f>
        <v>0.13486842105263158</v>
      </c>
      <c r="O3199" s="21">
        <f t="shared" si="273"/>
        <v>16</v>
      </c>
      <c r="P3199" s="24">
        <v>30.8</v>
      </c>
      <c r="Q3199" s="18">
        <f t="shared" ref="Q3199:Q3262" si="277">IFERROR(P3199*O3199,0)</f>
        <v>492.8</v>
      </c>
      <c r="R3199" s="2">
        <v>1</v>
      </c>
      <c r="S3199" s="2">
        <v>120</v>
      </c>
      <c r="T3199" s="2" t="s">
        <v>4647</v>
      </c>
      <c r="U3199" s="28" t="str">
        <f>IF(G3199=0,"",_xlfn.MINIFS('PO Details'!$I:$I,'PO Details'!$D:$D,Planning!$B3199,'PO Details'!$L:$L,Planning!$E3199))</f>
        <v/>
      </c>
      <c r="V3199" s="29" t="s">
        <v>4640</v>
      </c>
      <c r="W3199" t="str">
        <f t="shared" si="275"/>
        <v>Max</v>
      </c>
      <c r="X3199" s="2">
        <v>120</v>
      </c>
    </row>
    <row r="3200" spans="1:24" x14ac:dyDescent="0.25">
      <c r="A3200" s="11"/>
      <c r="B3200" s="22" t="s">
        <v>1580</v>
      </c>
      <c r="C3200" s="22"/>
      <c r="D3200" s="22" t="s">
        <v>1581</v>
      </c>
      <c r="E3200" s="31" t="s">
        <v>820</v>
      </c>
      <c r="F3200" s="12">
        <f>SUMIFS('Inventory Details'!$H:$H,'Inventory Details'!$B:$B,$B3200,'Inventory Details'!$E:$E,$E3200)</f>
        <v>5</v>
      </c>
      <c r="G3200" s="12">
        <f>SUMIFS('PO Details'!$H:$H,'PO Details'!$D:$D,Planning!$B3200,'PO Details'!$L:$L,$E3200)</f>
        <v>0</v>
      </c>
      <c r="H3200" s="12">
        <f>SUMIFS('SO Details'!$G:$G,'SO Details'!$D:$D,Planning!$B3200,'SO Details'!$K:$K,$E3200)</f>
        <v>3</v>
      </c>
      <c r="I3200" s="20">
        <f>IF(COUNTIFS($C:$C,B3200)&gt;1,SUMIFS('Sales Hx'!$Q:$Q,'Sales Hx'!$B:$B,_xlfn.XLOOKUP(B3200,C:C,B:B),'Sales Hx'!$D:$D,Planning!$E3200),SUMIFS('Sales Hx'!$Q:$Q,'Sales Hx'!$B:$B,Planning!$B3200,'Sales Hx'!$D:$D,Planning!$E3200))</f>
        <v>0</v>
      </c>
      <c r="J3200" s="16">
        <f>IF(COUNTIFS($C:$C,B3200)&gt;1,SUMIFS('Sales Hx'!$S:$S,'Sales Hx'!$B:$B,_xlfn.XLOOKUP(B3200,C:C,B:B),'Sales Hx'!$D:$D,E3200),SUMIFS('Sales Hx'!$S:$S,'Sales Hx'!$B:$B,$B3200,'Sales Hx'!$D:$D,$E3200))</f>
        <v>8.2236842105263164E-2</v>
      </c>
      <c r="K3200" s="16">
        <f t="shared" si="274"/>
        <v>0</v>
      </c>
      <c r="L3200" s="12">
        <f>IF(M3200&lt;&gt;"",M3200,IF(COUNTIFS($C:$C,B3200)&gt;1,SUMIFS('Sales Hx'!V:V,'Sales Hx'!$B:$B,_xlfn.XLOOKUP(B3200,C:C,B:B),'Sales Hx'!$D:$D,$E3200),SUMIFS('Sales Hx'!V:V,'Sales Hx'!$B:$B,$B3200,'Sales Hx'!$D:$D,$E3200)))</f>
        <v>0</v>
      </c>
      <c r="M3200" s="12">
        <v>0</v>
      </c>
      <c r="N3200" s="15">
        <f t="shared" si="276"/>
        <v>8.2236842105263164E-2</v>
      </c>
      <c r="O3200" s="21">
        <f t="shared" si="273"/>
        <v>0</v>
      </c>
      <c r="P3200" s="24">
        <v>30.8</v>
      </c>
      <c r="Q3200" s="18">
        <f t="shared" si="277"/>
        <v>0</v>
      </c>
      <c r="R3200" s="2">
        <v>1</v>
      </c>
      <c r="S3200" s="2">
        <v>120</v>
      </c>
      <c r="T3200" s="2" t="s">
        <v>4647</v>
      </c>
      <c r="U3200" s="28" t="str">
        <f>IF(G3200=0,"",_xlfn.MINIFS('PO Details'!$I:$I,'PO Details'!$D:$D,Planning!$B3200,'PO Details'!$L:$L,Planning!$E3200))</f>
        <v/>
      </c>
      <c r="V3200" s="29" t="s">
        <v>4640</v>
      </c>
      <c r="W3200" t="str">
        <f t="shared" si="275"/>
        <v>Max</v>
      </c>
      <c r="X3200" s="2">
        <v>120</v>
      </c>
    </row>
    <row r="3201" spans="1:24" x14ac:dyDescent="0.25">
      <c r="A3201" s="11"/>
      <c r="B3201" s="22" t="s">
        <v>1580</v>
      </c>
      <c r="C3201" s="22"/>
      <c r="D3201" s="22" t="s">
        <v>1581</v>
      </c>
      <c r="E3201" s="31" t="s">
        <v>108</v>
      </c>
      <c r="F3201" s="12">
        <f>SUMIFS('Inventory Details'!$H:$H,'Inventory Details'!$B:$B,$B3201,'Inventory Details'!$E:$E,$E3201)</f>
        <v>20</v>
      </c>
      <c r="G3201" s="12">
        <f>SUMIFS('PO Details'!$H:$H,'PO Details'!$D:$D,Planning!$B3201,'PO Details'!$L:$L,$E3201)</f>
        <v>0</v>
      </c>
      <c r="H3201" s="12">
        <f>SUMIFS('SO Details'!$G:$G,'SO Details'!$D:$D,Planning!$B3201,'SO Details'!$K:$K,$E3201)</f>
        <v>0</v>
      </c>
      <c r="I3201" s="20">
        <f>IF(COUNTIFS($C:$C,B3201)&gt;1,SUMIFS('Sales Hx'!$Q:$Q,'Sales Hx'!$B:$B,_xlfn.XLOOKUP(B3201,C:C,B:B),'Sales Hx'!$D:$D,Planning!$E3201),SUMIFS('Sales Hx'!$Q:$Q,'Sales Hx'!$B:$B,Planning!$B3201,'Sales Hx'!$D:$D,Planning!$E3201))</f>
        <v>0</v>
      </c>
      <c r="J3201" s="16">
        <f>IF(COUNTIFS($C:$C,B3201)&gt;1,SUMIFS('Sales Hx'!$S:$S,'Sales Hx'!$B:$B,_xlfn.XLOOKUP(B3201,C:C,B:B),'Sales Hx'!$D:$D,E3201),SUMIFS('Sales Hx'!$S:$S,'Sales Hx'!$B:$B,$B3201,'Sales Hx'!$D:$D,$E3201))</f>
        <v>0</v>
      </c>
      <c r="K3201" s="16">
        <f t="shared" si="274"/>
        <v>0</v>
      </c>
      <c r="L3201" s="12">
        <f>IF(M3201&lt;&gt;"",M3201,IF(COUNTIFS($C:$C,B3201)&gt;1,SUMIFS('Sales Hx'!V:V,'Sales Hx'!$B:$B,_xlfn.XLOOKUP(B3201,C:C,B:B),'Sales Hx'!$D:$D,$E3201),SUMIFS('Sales Hx'!V:V,'Sales Hx'!$B:$B,$B3201,'Sales Hx'!$D:$D,$E3201)))</f>
        <v>0</v>
      </c>
      <c r="M3201" s="12">
        <v>0</v>
      </c>
      <c r="N3201" s="15"/>
      <c r="O3201" s="21">
        <f t="shared" si="273"/>
        <v>0</v>
      </c>
      <c r="P3201" s="24">
        <v>30.8</v>
      </c>
      <c r="Q3201" s="18">
        <f t="shared" si="277"/>
        <v>0</v>
      </c>
      <c r="R3201" s="2">
        <v>1</v>
      </c>
      <c r="S3201" s="2">
        <v>120</v>
      </c>
      <c r="T3201" s="2" t="s">
        <v>4647</v>
      </c>
      <c r="U3201" s="28" t="str">
        <f>IF(G3201=0,"",_xlfn.MINIFS('PO Details'!$I:$I,'PO Details'!$D:$D,Planning!$B3201,'PO Details'!$L:$L,Planning!$E3201))</f>
        <v/>
      </c>
      <c r="V3201" s="29" t="s">
        <v>4640</v>
      </c>
      <c r="W3201" t="str">
        <f t="shared" si="275"/>
        <v>Max</v>
      </c>
      <c r="X3201" s="2">
        <v>120</v>
      </c>
    </row>
    <row r="3202" spans="1:24" x14ac:dyDescent="0.25">
      <c r="A3202" s="11" t="s">
        <v>4619</v>
      </c>
      <c r="B3202" s="22" t="s">
        <v>220</v>
      </c>
      <c r="C3202" s="22"/>
      <c r="D3202" s="22" t="s">
        <v>221</v>
      </c>
      <c r="E3202" s="31" t="s">
        <v>106</v>
      </c>
      <c r="F3202" s="12">
        <f>SUMIFS('Inventory Details'!$H:$H,'Inventory Details'!$B:$B,$B3202,'Inventory Details'!$E:$E,$E3202)</f>
        <v>46</v>
      </c>
      <c r="G3202" s="12">
        <f>SUMIFS('PO Details'!$H:$H,'PO Details'!$D:$D,Planning!$B3202,'PO Details'!$L:$L,$E3202)</f>
        <v>5</v>
      </c>
      <c r="H3202" s="12">
        <f>SUMIFS('SO Details'!$G:$G,'SO Details'!$D:$D,Planning!$B3202,'SO Details'!$K:$K,$E3202)</f>
        <v>3</v>
      </c>
      <c r="I3202" s="20">
        <f>IF(COUNTIFS($C:$C,B3202)&gt;1,SUMIFS('Sales Hx'!$Q:$Q,'Sales Hx'!$B:$B,_xlfn.XLOOKUP(B3202,C:C,B:B),'Sales Hx'!$D:$D,Planning!$E3202),SUMIFS('Sales Hx'!$Q:$Q,'Sales Hx'!$B:$B,Planning!$B3202,'Sales Hx'!$D:$D,Planning!$E3202))</f>
        <v>19.599999999999998</v>
      </c>
      <c r="J3202" s="16">
        <f>IF(COUNTIFS($C:$C,B3202)&gt;1,SUMIFS('Sales Hx'!$S:$S,'Sales Hx'!$B:$B,_xlfn.XLOOKUP(B3202,C:C,B:B),'Sales Hx'!$D:$D,E3202),SUMIFS('Sales Hx'!$S:$S,'Sales Hx'!$B:$B,$B3202,'Sales Hx'!$D:$D,$E3202))</f>
        <v>0.2412280701754386</v>
      </c>
      <c r="K3202" s="16">
        <f t="shared" si="274"/>
        <v>2.6020408163265309</v>
      </c>
      <c r="L3202" s="12">
        <f>IF(M3202&lt;&gt;"",M3202,IF(COUNTIFS($C:$C,B3202)&gt;1,SUMIFS('Sales Hx'!V:V,'Sales Hx'!$B:$B,_xlfn.XLOOKUP(B3202,C:C,B:B),'Sales Hx'!$D:$D,$E3202),SUMIFS('Sales Hx'!V:V,'Sales Hx'!$B:$B,$B3202,'Sales Hx'!$D:$D,$E3202)))</f>
        <v>0</v>
      </c>
      <c r="M3202" s="12">
        <v>0</v>
      </c>
      <c r="N3202" s="15">
        <f t="shared" si="276"/>
        <v>0.2412280701754386</v>
      </c>
      <c r="O3202" s="21">
        <f t="shared" ref="O3202:O3265" si="278">MROUND(ROUND(IFERROR(IF(C3202&lt;&gt;"",0,IF(T3202="DC'd",0,IF(AND(J3202=0,F3202+G3202&lt;H3202),H3202-F3202+G3202,IF(F3202+G3202&lt;N3202,N3202+MAX((IF(J3202*R3202&gt;F3202,F3202,J3202*R3202))+J3202*S3202-F3202-G3202+H3202,0))))),0),0),1)</f>
        <v>0</v>
      </c>
      <c r="P3202" s="24">
        <v>24</v>
      </c>
      <c r="Q3202" s="18">
        <f t="shared" si="277"/>
        <v>0</v>
      </c>
      <c r="R3202" s="2">
        <v>1</v>
      </c>
      <c r="S3202" s="2">
        <v>120</v>
      </c>
      <c r="T3202" s="2" t="s">
        <v>4647</v>
      </c>
      <c r="U3202" s="28">
        <f>IF(G3202=0,"",_xlfn.MINIFS('PO Details'!$I:$I,'PO Details'!$D:$D,Planning!$B3202,'PO Details'!$L:$L,Planning!$E3202))</f>
        <v>45443</v>
      </c>
      <c r="V3202" s="29" t="s">
        <v>4641</v>
      </c>
      <c r="W3202" t="str">
        <f t="shared" si="275"/>
        <v/>
      </c>
      <c r="X3202" s="2">
        <v>120</v>
      </c>
    </row>
    <row r="3203" spans="1:24" x14ac:dyDescent="0.25">
      <c r="A3203" s="11" t="s">
        <v>4619</v>
      </c>
      <c r="B3203" s="22" t="s">
        <v>220</v>
      </c>
      <c r="C3203" s="22"/>
      <c r="D3203" s="22" t="s">
        <v>221</v>
      </c>
      <c r="E3203" s="31" t="s">
        <v>15</v>
      </c>
      <c r="F3203" s="12">
        <f>SUMIFS('Inventory Details'!$H:$H,'Inventory Details'!$B:$B,$B3203,'Inventory Details'!$E:$E,$E3203)</f>
        <v>0</v>
      </c>
      <c r="G3203" s="12">
        <f>SUMIFS('PO Details'!$H:$H,'PO Details'!$D:$D,Planning!$B3203,'PO Details'!$L:$L,$E3203)</f>
        <v>5</v>
      </c>
      <c r="H3203" s="12">
        <f>SUMIFS('SO Details'!$G:$G,'SO Details'!$D:$D,Planning!$B3203,'SO Details'!$K:$K,$E3203)</f>
        <v>0</v>
      </c>
      <c r="I3203" s="20">
        <f>IF(COUNTIFS($C:$C,B3203)&gt;1,SUMIFS('Sales Hx'!$Q:$Q,'Sales Hx'!$B:$B,_xlfn.XLOOKUP(B3203,C:C,B:B),'Sales Hx'!$D:$D,Planning!$E3203),SUMIFS('Sales Hx'!$Q:$Q,'Sales Hx'!$B:$B,Planning!$B3203,'Sales Hx'!$D:$D,Planning!$E3203))</f>
        <v>0</v>
      </c>
      <c r="J3203" s="16">
        <f>IF(COUNTIFS($C:$C,B3203)&gt;1,SUMIFS('Sales Hx'!$S:$S,'Sales Hx'!$B:$B,_xlfn.XLOOKUP(B3203,C:C,B:B),'Sales Hx'!$D:$D,E3203),SUMIFS('Sales Hx'!$S:$S,'Sales Hx'!$B:$B,$B3203,'Sales Hx'!$D:$D,$E3203))</f>
        <v>0</v>
      </c>
      <c r="K3203" s="16">
        <f t="shared" si="274"/>
        <v>0</v>
      </c>
      <c r="L3203" s="12">
        <f>IF(M3203&lt;&gt;"",M3203,IF(COUNTIFS($C:$C,B3203)&gt;1,SUMIFS('Sales Hx'!V:V,'Sales Hx'!$B:$B,_xlfn.XLOOKUP(B3203,C:C,B:B),'Sales Hx'!$D:$D,$E3203),SUMIFS('Sales Hx'!V:V,'Sales Hx'!$B:$B,$B3203,'Sales Hx'!$D:$D,$E3203)))</f>
        <v>0</v>
      </c>
      <c r="M3203" s="12">
        <v>0</v>
      </c>
      <c r="N3203" s="15">
        <f t="shared" si="276"/>
        <v>0</v>
      </c>
      <c r="O3203" s="21">
        <f t="shared" si="278"/>
        <v>0</v>
      </c>
      <c r="P3203" s="24">
        <v>24</v>
      </c>
      <c r="Q3203" s="18">
        <f t="shared" si="277"/>
        <v>0</v>
      </c>
      <c r="R3203" s="2">
        <v>1</v>
      </c>
      <c r="S3203" s="2">
        <v>120</v>
      </c>
      <c r="T3203" s="2" t="s">
        <v>4647</v>
      </c>
      <c r="U3203" s="28">
        <f>IF(G3203=0,"",_xlfn.MINIFS('PO Details'!$I:$I,'PO Details'!$D:$D,Planning!$B3203,'PO Details'!$L:$L,Planning!$E3203))</f>
        <v>45397</v>
      </c>
      <c r="V3203" s="29" t="s">
        <v>4641</v>
      </c>
      <c r="W3203" t="str">
        <f t="shared" si="275"/>
        <v/>
      </c>
      <c r="X3203" s="2">
        <v>120</v>
      </c>
    </row>
    <row r="3204" spans="1:24" x14ac:dyDescent="0.25">
      <c r="A3204" s="11" t="s">
        <v>4619</v>
      </c>
      <c r="B3204" s="22" t="s">
        <v>220</v>
      </c>
      <c r="C3204" s="22"/>
      <c r="D3204" s="22" t="s">
        <v>221</v>
      </c>
      <c r="E3204" s="31" t="s">
        <v>109</v>
      </c>
      <c r="F3204" s="12">
        <f>SUMIFS('Inventory Details'!$H:$H,'Inventory Details'!$B:$B,$B3204,'Inventory Details'!$E:$E,$E3204)</f>
        <v>34</v>
      </c>
      <c r="G3204" s="12">
        <f>SUMIFS('PO Details'!$H:$H,'PO Details'!$D:$D,Planning!$B3204,'PO Details'!$L:$L,$E3204)</f>
        <v>0</v>
      </c>
      <c r="H3204" s="12">
        <f>SUMIFS('SO Details'!$G:$G,'SO Details'!$D:$D,Planning!$B3204,'SO Details'!$K:$K,$E3204)</f>
        <v>0</v>
      </c>
      <c r="I3204" s="20">
        <f>IF(COUNTIFS($C:$C,B3204)&gt;1,SUMIFS('Sales Hx'!$Q:$Q,'Sales Hx'!$B:$B,_xlfn.XLOOKUP(B3204,C:C,B:B),'Sales Hx'!$D:$D,Planning!$E3204),SUMIFS('Sales Hx'!$Q:$Q,'Sales Hx'!$B:$B,Planning!$B3204,'Sales Hx'!$D:$D,Planning!$E3204))</f>
        <v>11.2</v>
      </c>
      <c r="J3204" s="16">
        <f>IF(COUNTIFS($C:$C,B3204)&gt;1,SUMIFS('Sales Hx'!$S:$S,'Sales Hx'!$B:$B,_xlfn.XLOOKUP(B3204,C:C,B:B),'Sales Hx'!$D:$D,E3204),SUMIFS('Sales Hx'!$S:$S,'Sales Hx'!$B:$B,$B3204,'Sales Hx'!$D:$D,$E3204))</f>
        <v>0.14114832535885169</v>
      </c>
      <c r="K3204" s="16">
        <f t="shared" si="274"/>
        <v>3.035714285714286</v>
      </c>
      <c r="L3204" s="12">
        <f>IF(M3204&lt;&gt;"",M3204,IF(COUNTIFS($C:$C,B3204)&gt;1,SUMIFS('Sales Hx'!V:V,'Sales Hx'!$B:$B,_xlfn.XLOOKUP(B3204,C:C,B:B),'Sales Hx'!$D:$D,$E3204),SUMIFS('Sales Hx'!V:V,'Sales Hx'!$B:$B,$B3204,'Sales Hx'!$D:$D,$E3204)))</f>
        <v>0</v>
      </c>
      <c r="M3204" s="12">
        <v>0</v>
      </c>
      <c r="N3204" s="15">
        <f t="shared" si="276"/>
        <v>0.14114832535885169</v>
      </c>
      <c r="O3204" s="21">
        <f t="shared" si="278"/>
        <v>0</v>
      </c>
      <c r="P3204" s="24">
        <v>24</v>
      </c>
      <c r="Q3204" s="18">
        <f t="shared" si="277"/>
        <v>0</v>
      </c>
      <c r="R3204" s="2">
        <v>1</v>
      </c>
      <c r="S3204" s="2">
        <v>120</v>
      </c>
      <c r="T3204" s="2" t="s">
        <v>4647</v>
      </c>
      <c r="U3204" s="28" t="str">
        <f>IF(G3204=0,"",_xlfn.MINIFS('PO Details'!$I:$I,'PO Details'!$D:$D,Planning!$B3204,'PO Details'!$L:$L,Planning!$E3204))</f>
        <v/>
      </c>
      <c r="V3204" s="29" t="s">
        <v>4641</v>
      </c>
      <c r="W3204" t="str">
        <f t="shared" si="275"/>
        <v>Max</v>
      </c>
      <c r="X3204" s="2">
        <v>120</v>
      </c>
    </row>
    <row r="3205" spans="1:24" x14ac:dyDescent="0.25">
      <c r="A3205" s="11" t="s">
        <v>4619</v>
      </c>
      <c r="B3205" s="22" t="s">
        <v>220</v>
      </c>
      <c r="C3205" s="22"/>
      <c r="D3205" s="22" t="s">
        <v>221</v>
      </c>
      <c r="E3205" s="31" t="s">
        <v>1201</v>
      </c>
      <c r="F3205" s="12">
        <f>SUMIFS('Inventory Details'!$H:$H,'Inventory Details'!$B:$B,$B3205,'Inventory Details'!$E:$E,$E3205)</f>
        <v>0</v>
      </c>
      <c r="G3205" s="12">
        <f>SUMIFS('PO Details'!$H:$H,'PO Details'!$D:$D,Planning!$B3205,'PO Details'!$L:$L,$E3205)</f>
        <v>0</v>
      </c>
      <c r="H3205" s="12">
        <f>SUMIFS('SO Details'!$G:$G,'SO Details'!$D:$D,Planning!$B3205,'SO Details'!$K:$K,$E3205)</f>
        <v>1</v>
      </c>
      <c r="I3205" s="20">
        <f>IF(COUNTIFS($C:$C,B3205)&gt;1,SUMIFS('Sales Hx'!$Q:$Q,'Sales Hx'!$B:$B,_xlfn.XLOOKUP(B3205,C:C,B:B),'Sales Hx'!$D:$D,Planning!$E3205),SUMIFS('Sales Hx'!$Q:$Q,'Sales Hx'!$B:$B,Planning!$B3205,'Sales Hx'!$D:$D,Planning!$E3205))</f>
        <v>0</v>
      </c>
      <c r="J3205" s="16">
        <f>IF(COUNTIFS($C:$C,B3205)&gt;1,SUMIFS('Sales Hx'!$S:$S,'Sales Hx'!$B:$B,_xlfn.XLOOKUP(B3205,C:C,B:B),'Sales Hx'!$D:$D,E3205),SUMIFS('Sales Hx'!$S:$S,'Sales Hx'!$B:$B,$B3205,'Sales Hx'!$D:$D,$E3205))</f>
        <v>0</v>
      </c>
      <c r="K3205" s="16">
        <f t="shared" si="274"/>
        <v>0</v>
      </c>
      <c r="L3205" s="12">
        <f>IF(M3205&lt;&gt;"",M3205,IF(COUNTIFS($C:$C,B3205)&gt;1,SUMIFS('Sales Hx'!V:V,'Sales Hx'!$B:$B,_xlfn.XLOOKUP(B3205,C:C,B:B),'Sales Hx'!$D:$D,$E3205),SUMIFS('Sales Hx'!V:V,'Sales Hx'!$B:$B,$B3205,'Sales Hx'!$D:$D,$E3205)))</f>
        <v>0</v>
      </c>
      <c r="M3205" s="12">
        <v>0</v>
      </c>
      <c r="N3205" s="15">
        <f t="shared" si="276"/>
        <v>0</v>
      </c>
      <c r="O3205" s="21">
        <f t="shared" si="278"/>
        <v>1</v>
      </c>
      <c r="P3205" s="24">
        <v>24</v>
      </c>
      <c r="Q3205" s="18">
        <f t="shared" si="277"/>
        <v>24</v>
      </c>
      <c r="R3205" s="2">
        <v>1</v>
      </c>
      <c r="S3205" s="2">
        <v>120</v>
      </c>
      <c r="T3205" s="2" t="s">
        <v>4647</v>
      </c>
      <c r="U3205" s="28" t="str">
        <f>IF(G3205=0,"",_xlfn.MINIFS('PO Details'!$I:$I,'PO Details'!$D:$D,Planning!$B3205,'PO Details'!$L:$L,Planning!$E3205))</f>
        <v/>
      </c>
      <c r="V3205" s="29" t="s">
        <v>4641</v>
      </c>
      <c r="W3205" t="str">
        <f t="shared" si="275"/>
        <v/>
      </c>
      <c r="X3205" s="2">
        <v>120</v>
      </c>
    </row>
    <row r="3206" spans="1:24" x14ac:dyDescent="0.25">
      <c r="A3206" s="11" t="s">
        <v>4619</v>
      </c>
      <c r="B3206" s="22" t="s">
        <v>220</v>
      </c>
      <c r="C3206" s="22"/>
      <c r="D3206" s="22" t="s">
        <v>221</v>
      </c>
      <c r="E3206" s="31" t="s">
        <v>119</v>
      </c>
      <c r="F3206" s="12">
        <f>SUMIFS('Inventory Details'!$H:$H,'Inventory Details'!$B:$B,$B3206,'Inventory Details'!$E:$E,$E3206)</f>
        <v>1</v>
      </c>
      <c r="G3206" s="12">
        <f>SUMIFS('PO Details'!$H:$H,'PO Details'!$D:$D,Planning!$B3206,'PO Details'!$L:$L,$E3206)</f>
        <v>0</v>
      </c>
      <c r="H3206" s="12">
        <f>SUMIFS('SO Details'!$G:$G,'SO Details'!$D:$D,Planning!$B3206,'SO Details'!$K:$K,$E3206)</f>
        <v>0</v>
      </c>
      <c r="I3206" s="20">
        <f>IF(COUNTIFS($C:$C,B3206)&gt;1,SUMIFS('Sales Hx'!$Q:$Q,'Sales Hx'!$B:$B,_xlfn.XLOOKUP(B3206,C:C,B:B),'Sales Hx'!$D:$D,Planning!$E3206),SUMIFS('Sales Hx'!$Q:$Q,'Sales Hx'!$B:$B,Planning!$B3206,'Sales Hx'!$D:$D,Planning!$E3206))</f>
        <v>0</v>
      </c>
      <c r="J3206" s="16">
        <f>IF(COUNTIFS($C:$C,B3206)&gt;1,SUMIFS('Sales Hx'!$S:$S,'Sales Hx'!$B:$B,_xlfn.XLOOKUP(B3206,C:C,B:B),'Sales Hx'!$D:$D,E3206),SUMIFS('Sales Hx'!$S:$S,'Sales Hx'!$B:$B,$B3206,'Sales Hx'!$D:$D,$E3206))</f>
        <v>4.4407894736842111E-2</v>
      </c>
      <c r="K3206" s="16">
        <f t="shared" si="274"/>
        <v>0</v>
      </c>
      <c r="L3206" s="12">
        <f>IF(M3206&lt;&gt;"",M3206,IF(COUNTIFS($C:$C,B3206)&gt;1,SUMIFS('Sales Hx'!V:V,'Sales Hx'!$B:$B,_xlfn.XLOOKUP(B3206,C:C,B:B),'Sales Hx'!$D:$D,$E3206),SUMIFS('Sales Hx'!V:V,'Sales Hx'!$B:$B,$B3206,'Sales Hx'!$D:$D,$E3206)))</f>
        <v>0</v>
      </c>
      <c r="M3206" s="12">
        <v>0</v>
      </c>
      <c r="N3206" s="15">
        <f t="shared" si="276"/>
        <v>4.4407894736842111E-2</v>
      </c>
      <c r="O3206" s="21">
        <f t="shared" si="278"/>
        <v>0</v>
      </c>
      <c r="P3206" s="24">
        <v>24</v>
      </c>
      <c r="Q3206" s="18">
        <f t="shared" si="277"/>
        <v>0</v>
      </c>
      <c r="R3206" s="2">
        <v>1</v>
      </c>
      <c r="S3206" s="2">
        <v>120</v>
      </c>
      <c r="T3206" s="2" t="s">
        <v>4647</v>
      </c>
      <c r="U3206" s="28" t="str">
        <f>IF(G3206=0,"",_xlfn.MINIFS('PO Details'!$I:$I,'PO Details'!$D:$D,Planning!$B3206,'PO Details'!$L:$L,Planning!$E3206))</f>
        <v/>
      </c>
      <c r="V3206" s="29" t="s">
        <v>4641</v>
      </c>
      <c r="W3206" t="str">
        <f t="shared" si="275"/>
        <v/>
      </c>
      <c r="X3206" s="2">
        <v>120</v>
      </c>
    </row>
    <row r="3207" spans="1:24" x14ac:dyDescent="0.25">
      <c r="A3207" s="11" t="s">
        <v>4619</v>
      </c>
      <c r="B3207" s="22" t="s">
        <v>220</v>
      </c>
      <c r="C3207" s="22"/>
      <c r="D3207" s="22" t="s">
        <v>221</v>
      </c>
      <c r="E3207" s="31" t="s">
        <v>113</v>
      </c>
      <c r="F3207" s="12">
        <f>SUMIFS('Inventory Details'!$H:$H,'Inventory Details'!$B:$B,$B3207,'Inventory Details'!$E:$E,$E3207)</f>
        <v>41</v>
      </c>
      <c r="G3207" s="12">
        <f>SUMIFS('PO Details'!$H:$H,'PO Details'!$D:$D,Planning!$B3207,'PO Details'!$L:$L,$E3207)</f>
        <v>0</v>
      </c>
      <c r="H3207" s="12">
        <f>SUMIFS('SO Details'!$G:$G,'SO Details'!$D:$D,Planning!$B3207,'SO Details'!$K:$K,$E3207)</f>
        <v>0</v>
      </c>
      <c r="I3207" s="20">
        <f>IF(COUNTIFS($C:$C,B3207)&gt;1,SUMIFS('Sales Hx'!$Q:$Q,'Sales Hx'!$B:$B,_xlfn.XLOOKUP(B3207,C:C,B:B),'Sales Hx'!$D:$D,Planning!$E3207),SUMIFS('Sales Hx'!$Q:$Q,'Sales Hx'!$B:$B,Planning!$B3207,'Sales Hx'!$D:$D,Planning!$E3207))</f>
        <v>23.799999999999997</v>
      </c>
      <c r="J3207" s="16">
        <f>IF(COUNTIFS($C:$C,B3207)&gt;1,SUMIFS('Sales Hx'!$S:$S,'Sales Hx'!$B:$B,_xlfn.XLOOKUP(B3207,C:C,B:B),'Sales Hx'!$D:$D,E3207),SUMIFS('Sales Hx'!$S:$S,'Sales Hx'!$B:$B,$B3207,'Sales Hx'!$D:$D,$E3207))</f>
        <v>0.49780701754385964</v>
      </c>
      <c r="K3207" s="16">
        <f t="shared" si="274"/>
        <v>1.7226890756302522</v>
      </c>
      <c r="L3207" s="12">
        <f>IF(M3207&lt;&gt;"",M3207,IF(COUNTIFS($C:$C,B3207)&gt;1,SUMIFS('Sales Hx'!V:V,'Sales Hx'!$B:$B,_xlfn.XLOOKUP(B3207,C:C,B:B),'Sales Hx'!$D:$D,$E3207),SUMIFS('Sales Hx'!V:V,'Sales Hx'!$B:$B,$B3207,'Sales Hx'!$D:$D,$E3207)))</f>
        <v>0</v>
      </c>
      <c r="M3207" s="12">
        <v>0</v>
      </c>
      <c r="N3207" s="15">
        <f t="shared" si="276"/>
        <v>0.49780701754385964</v>
      </c>
      <c r="O3207" s="21">
        <f t="shared" si="278"/>
        <v>0</v>
      </c>
      <c r="P3207" s="24">
        <v>24</v>
      </c>
      <c r="Q3207" s="18">
        <f t="shared" si="277"/>
        <v>0</v>
      </c>
      <c r="R3207" s="2">
        <v>1</v>
      </c>
      <c r="S3207" s="2">
        <v>120</v>
      </c>
      <c r="T3207" s="2" t="s">
        <v>4647</v>
      </c>
      <c r="U3207" s="28" t="str">
        <f>IF(G3207=0,"",_xlfn.MINIFS('PO Details'!$I:$I,'PO Details'!$D:$D,Planning!$B3207,'PO Details'!$L:$L,Planning!$E3207))</f>
        <v/>
      </c>
      <c r="V3207" s="29" t="s">
        <v>4641</v>
      </c>
      <c r="W3207" t="str">
        <f t="shared" si="275"/>
        <v/>
      </c>
      <c r="X3207" s="2">
        <v>120</v>
      </c>
    </row>
    <row r="3208" spans="1:24" x14ac:dyDescent="0.25">
      <c r="A3208" s="11" t="s">
        <v>4619</v>
      </c>
      <c r="B3208" s="22" t="s">
        <v>220</v>
      </c>
      <c r="C3208" s="22"/>
      <c r="D3208" s="22" t="s">
        <v>221</v>
      </c>
      <c r="E3208" s="31" t="s">
        <v>4746</v>
      </c>
      <c r="F3208" s="12">
        <f>SUMIFS('Inventory Details'!$H:$H,'Inventory Details'!$B:$B,$B3208,'Inventory Details'!$E:$E,$E3208)</f>
        <v>101</v>
      </c>
      <c r="G3208" s="12">
        <f>SUMIFS('PO Details'!$H:$H,'PO Details'!$D:$D,Planning!$B3208,'PO Details'!$L:$L,$E3208)</f>
        <v>0</v>
      </c>
      <c r="H3208" s="12">
        <f>SUMIFS('SO Details'!$G:$G,'SO Details'!$D:$D,Planning!$B3208,'SO Details'!$K:$K,$E3208)</f>
        <v>1</v>
      </c>
      <c r="I3208" s="20">
        <f>IF(COUNTIFS($C:$C,B3208)&gt;1,SUMIFS('Sales Hx'!$Q:$Q,'Sales Hx'!$B:$B,_xlfn.XLOOKUP(B3208,C:C,B:B),'Sales Hx'!$D:$D,Planning!$E3208),SUMIFS('Sales Hx'!$Q:$Q,'Sales Hx'!$B:$B,Planning!$B3208,'Sales Hx'!$D:$D,Planning!$E3208))</f>
        <v>35</v>
      </c>
      <c r="J3208" s="16">
        <f>IF(COUNTIFS($C:$C,B3208)&gt;1,SUMIFS('Sales Hx'!$S:$S,'Sales Hx'!$B:$B,_xlfn.XLOOKUP(B3208,C:C,B:B),'Sales Hx'!$D:$D,E3208),SUMIFS('Sales Hx'!$S:$S,'Sales Hx'!$B:$B,$B3208,'Sales Hx'!$D:$D,$E3208))</f>
        <v>0.42284688995215314</v>
      </c>
      <c r="K3208" s="16">
        <f t="shared" si="274"/>
        <v>2.8857142857142857</v>
      </c>
      <c r="L3208" s="12">
        <f>IF(M3208&lt;&gt;"",M3208,IF(COUNTIFS($C:$C,B3208)&gt;1,SUMIFS('Sales Hx'!V:V,'Sales Hx'!$B:$B,_xlfn.XLOOKUP(B3208,C:C,B:B),'Sales Hx'!$D:$D,$E3208),SUMIFS('Sales Hx'!V:V,'Sales Hx'!$B:$B,$B3208,'Sales Hx'!$D:$D,$E3208)))</f>
        <v>0</v>
      </c>
      <c r="M3208" s="12">
        <v>0</v>
      </c>
      <c r="N3208" s="15">
        <f t="shared" si="276"/>
        <v>0.42284688995215314</v>
      </c>
      <c r="O3208" s="21">
        <f t="shared" si="278"/>
        <v>0</v>
      </c>
      <c r="P3208" s="24">
        <v>24</v>
      </c>
      <c r="Q3208" s="18">
        <f t="shared" si="277"/>
        <v>0</v>
      </c>
      <c r="R3208" s="2">
        <v>1</v>
      </c>
      <c r="S3208" s="2">
        <v>120</v>
      </c>
      <c r="T3208" s="2" t="s">
        <v>4647</v>
      </c>
      <c r="U3208" s="28" t="str">
        <f>IF(G3208=0,"",_xlfn.MINIFS('PO Details'!$I:$I,'PO Details'!$D:$D,Planning!$B3208,'PO Details'!$L:$L,Planning!$E3208))</f>
        <v/>
      </c>
      <c r="V3208" s="29" t="s">
        <v>4641</v>
      </c>
      <c r="W3208" t="str">
        <f t="shared" si="275"/>
        <v/>
      </c>
      <c r="X3208" s="2">
        <v>120</v>
      </c>
    </row>
    <row r="3209" spans="1:24" x14ac:dyDescent="0.25">
      <c r="A3209" s="11" t="s">
        <v>4619</v>
      </c>
      <c r="B3209" s="22" t="s">
        <v>220</v>
      </c>
      <c r="C3209" s="22"/>
      <c r="D3209" s="22" t="s">
        <v>221</v>
      </c>
      <c r="E3209" s="31" t="s">
        <v>108</v>
      </c>
      <c r="F3209" s="12">
        <f>SUMIFS('Inventory Details'!$H:$H,'Inventory Details'!$B:$B,$B3209,'Inventory Details'!$E:$E,$E3209)</f>
        <v>0</v>
      </c>
      <c r="G3209" s="12">
        <f>SUMIFS('PO Details'!$H:$H,'PO Details'!$D:$D,Planning!$B3209,'PO Details'!$L:$L,$E3209)</f>
        <v>0</v>
      </c>
      <c r="H3209" s="12">
        <f>SUMIFS('SO Details'!$G:$G,'SO Details'!$D:$D,Planning!$B3209,'SO Details'!$K:$K,$E3209)</f>
        <v>0</v>
      </c>
      <c r="I3209" s="20">
        <f>IF(COUNTIFS($C:$C,B3209)&gt;1,SUMIFS('Sales Hx'!$Q:$Q,'Sales Hx'!$B:$B,_xlfn.XLOOKUP(B3209,C:C,B:B),'Sales Hx'!$D:$D,Planning!$E3209),SUMIFS('Sales Hx'!$Q:$Q,'Sales Hx'!$B:$B,Planning!$B3209,'Sales Hx'!$D:$D,Planning!$E3209))</f>
        <v>0</v>
      </c>
      <c r="J3209" s="16">
        <f>IF(COUNTIFS($C:$C,B3209)&gt;1,SUMIFS('Sales Hx'!$S:$S,'Sales Hx'!$B:$B,_xlfn.XLOOKUP(B3209,C:C,B:B),'Sales Hx'!$D:$D,E3209),SUMIFS('Sales Hx'!$S:$S,'Sales Hx'!$B:$B,$B3209,'Sales Hx'!$D:$D,$E3209))</f>
        <v>3.2894736842105261E-2</v>
      </c>
      <c r="K3209" s="16">
        <f t="shared" si="274"/>
        <v>0</v>
      </c>
      <c r="L3209" s="12">
        <f>IF(M3209&lt;&gt;"",M3209,IF(COUNTIFS($C:$C,B3209)&gt;1,SUMIFS('Sales Hx'!V:V,'Sales Hx'!$B:$B,_xlfn.XLOOKUP(B3209,C:C,B:B),'Sales Hx'!$D:$D,$E3209),SUMIFS('Sales Hx'!V:V,'Sales Hx'!$B:$B,$B3209,'Sales Hx'!$D:$D,$E3209)))</f>
        <v>0</v>
      </c>
      <c r="M3209" s="12">
        <v>0</v>
      </c>
      <c r="N3209" s="15">
        <f t="shared" si="276"/>
        <v>3.2894736842105261E-2</v>
      </c>
      <c r="O3209" s="21">
        <f t="shared" si="278"/>
        <v>4</v>
      </c>
      <c r="P3209" s="24">
        <v>24</v>
      </c>
      <c r="Q3209" s="18">
        <f t="shared" si="277"/>
        <v>96</v>
      </c>
      <c r="R3209" s="2">
        <v>1</v>
      </c>
      <c r="S3209" s="2">
        <v>120</v>
      </c>
      <c r="T3209" s="2" t="s">
        <v>4647</v>
      </c>
      <c r="U3209" s="28" t="str">
        <f>IF(G3209=0,"",_xlfn.MINIFS('PO Details'!$I:$I,'PO Details'!$D:$D,Planning!$B3209,'PO Details'!$L:$L,Planning!$E3209))</f>
        <v/>
      </c>
      <c r="V3209" s="29" t="s">
        <v>4641</v>
      </c>
      <c r="W3209" t="str">
        <f t="shared" si="275"/>
        <v/>
      </c>
      <c r="X3209" s="2">
        <v>120</v>
      </c>
    </row>
    <row r="3210" spans="1:24" x14ac:dyDescent="0.25">
      <c r="A3210" s="11" t="s">
        <v>4619</v>
      </c>
      <c r="B3210" s="22" t="s">
        <v>220</v>
      </c>
      <c r="C3210" s="22"/>
      <c r="D3210" s="22" t="s">
        <v>221</v>
      </c>
      <c r="E3210" s="31" t="s">
        <v>2214</v>
      </c>
      <c r="F3210" s="12">
        <f>SUMIFS('Inventory Details'!$H:$H,'Inventory Details'!$B:$B,$B3210,'Inventory Details'!$E:$E,$E3210)</f>
        <v>0</v>
      </c>
      <c r="G3210" s="12">
        <f>SUMIFS('PO Details'!$H:$H,'PO Details'!$D:$D,Planning!$B3210,'PO Details'!$L:$L,$E3210)</f>
        <v>0</v>
      </c>
      <c r="H3210" s="12">
        <f>SUMIFS('SO Details'!$G:$G,'SO Details'!$D:$D,Planning!$B3210,'SO Details'!$K:$K,$E3210)</f>
        <v>0</v>
      </c>
      <c r="I3210" s="20">
        <f>IF(COUNTIFS($C:$C,B3210)&gt;1,SUMIFS('Sales Hx'!$Q:$Q,'Sales Hx'!$B:$B,_xlfn.XLOOKUP(B3210,C:C,B:B),'Sales Hx'!$D:$D,Planning!$E3210),SUMIFS('Sales Hx'!$Q:$Q,'Sales Hx'!$B:$B,Planning!$B3210,'Sales Hx'!$D:$D,Planning!$E3210))</f>
        <v>0</v>
      </c>
      <c r="J3210" s="16">
        <f>IF(COUNTIFS($C:$C,B3210)&gt;1,SUMIFS('Sales Hx'!$S:$S,'Sales Hx'!$B:$B,_xlfn.XLOOKUP(B3210,C:C,B:B),'Sales Hx'!$D:$D,E3210),SUMIFS('Sales Hx'!$S:$S,'Sales Hx'!$B:$B,$B3210,'Sales Hx'!$D:$D,$E3210))</f>
        <v>5.4824561403508776E-2</v>
      </c>
      <c r="K3210" s="16">
        <f t="shared" si="274"/>
        <v>0</v>
      </c>
      <c r="L3210" s="12">
        <f>IF(M3210&lt;&gt;"",M3210,IF(COUNTIFS($C:$C,B3210)&gt;1,SUMIFS('Sales Hx'!V:V,'Sales Hx'!$B:$B,_xlfn.XLOOKUP(B3210,C:C,B:B),'Sales Hx'!$D:$D,$E3210),SUMIFS('Sales Hx'!V:V,'Sales Hx'!$B:$B,$B3210,'Sales Hx'!$D:$D,$E3210)))</f>
        <v>0</v>
      </c>
      <c r="M3210" s="12">
        <v>0</v>
      </c>
      <c r="N3210" s="15">
        <f t="shared" si="276"/>
        <v>5.4824561403508776E-2</v>
      </c>
      <c r="O3210" s="21">
        <f t="shared" si="278"/>
        <v>7</v>
      </c>
      <c r="P3210" s="24">
        <v>24</v>
      </c>
      <c r="Q3210" s="18">
        <f t="shared" si="277"/>
        <v>168</v>
      </c>
      <c r="R3210" s="2">
        <v>1</v>
      </c>
      <c r="S3210" s="2">
        <v>120</v>
      </c>
      <c r="T3210" s="2" t="s">
        <v>4647</v>
      </c>
      <c r="U3210" s="28" t="str">
        <f>IF(G3210=0,"",_xlfn.MINIFS('PO Details'!$I:$I,'PO Details'!$D:$D,Planning!$B3210,'PO Details'!$L:$L,Planning!$E3210))</f>
        <v/>
      </c>
      <c r="V3210" s="29" t="s">
        <v>4641</v>
      </c>
      <c r="W3210" t="str">
        <f t="shared" si="275"/>
        <v/>
      </c>
      <c r="X3210" s="2">
        <v>120</v>
      </c>
    </row>
    <row r="3211" spans="1:24" x14ac:dyDescent="0.25">
      <c r="A3211" s="11"/>
      <c r="B3211" s="22" t="s">
        <v>1582</v>
      </c>
      <c r="C3211" s="22"/>
      <c r="D3211" s="22" t="s">
        <v>1583</v>
      </c>
      <c r="E3211" s="31" t="s">
        <v>106</v>
      </c>
      <c r="F3211" s="12">
        <f>SUMIFS('Inventory Details'!$H:$H,'Inventory Details'!$B:$B,$B3211,'Inventory Details'!$E:$E,$E3211)</f>
        <v>0</v>
      </c>
      <c r="G3211" s="12">
        <f>SUMIFS('PO Details'!$H:$H,'PO Details'!$D:$D,Planning!$B3211,'PO Details'!$L:$L,$E3211)</f>
        <v>0</v>
      </c>
      <c r="H3211" s="12">
        <f>SUMIFS('SO Details'!$G:$G,'SO Details'!$D:$D,Planning!$B3211,'SO Details'!$K:$K,$E3211)</f>
        <v>1</v>
      </c>
      <c r="I3211" s="20">
        <f>IF(COUNTIFS($C:$C,B3211)&gt;1,SUMIFS('Sales Hx'!$Q:$Q,'Sales Hx'!$B:$B,_xlfn.XLOOKUP(B3211,C:C,B:B),'Sales Hx'!$D:$D,Planning!$E3211),SUMIFS('Sales Hx'!$Q:$Q,'Sales Hx'!$B:$B,Planning!$B3211,'Sales Hx'!$D:$D,Planning!$E3211))</f>
        <v>0</v>
      </c>
      <c r="J3211" s="16">
        <f>IF(COUNTIFS($C:$C,B3211)&gt;1,SUMIFS('Sales Hx'!$S:$S,'Sales Hx'!$B:$B,_xlfn.XLOOKUP(B3211,C:C,B:B),'Sales Hx'!$D:$D,E3211),SUMIFS('Sales Hx'!$S:$S,'Sales Hx'!$B:$B,$B3211,'Sales Hx'!$D:$D,$E3211))</f>
        <v>0</v>
      </c>
      <c r="K3211" s="16">
        <f t="shared" si="274"/>
        <v>0</v>
      </c>
      <c r="L3211" s="12">
        <f>IF(M3211&lt;&gt;"",M3211,IF(COUNTIFS($C:$C,B3211)&gt;1,SUMIFS('Sales Hx'!V:V,'Sales Hx'!$B:$B,_xlfn.XLOOKUP(B3211,C:C,B:B),'Sales Hx'!$D:$D,$E3211),SUMIFS('Sales Hx'!V:V,'Sales Hx'!$B:$B,$B3211,'Sales Hx'!$D:$D,$E3211)))</f>
        <v>0</v>
      </c>
      <c r="M3211" s="12">
        <v>0</v>
      </c>
      <c r="N3211" s="15">
        <f t="shared" si="276"/>
        <v>0</v>
      </c>
      <c r="O3211" s="21">
        <f t="shared" si="278"/>
        <v>1</v>
      </c>
      <c r="P3211" s="24">
        <v>60.6</v>
      </c>
      <c r="Q3211" s="18">
        <f t="shared" si="277"/>
        <v>60.6</v>
      </c>
      <c r="R3211" s="2">
        <v>1</v>
      </c>
      <c r="S3211" s="2">
        <v>120</v>
      </c>
      <c r="T3211" s="2" t="s">
        <v>4647</v>
      </c>
      <c r="U3211" s="28" t="str">
        <f>IF(G3211=0,"",_xlfn.MINIFS('PO Details'!$I:$I,'PO Details'!$D:$D,Planning!$B3211,'PO Details'!$L:$L,Planning!$E3211))</f>
        <v/>
      </c>
      <c r="V3211" s="29" t="s">
        <v>4640</v>
      </c>
      <c r="W3211" t="str">
        <f t="shared" si="275"/>
        <v>Max</v>
      </c>
      <c r="X3211" s="2">
        <v>120</v>
      </c>
    </row>
    <row r="3212" spans="1:24" x14ac:dyDescent="0.25">
      <c r="A3212" s="11"/>
      <c r="B3212" s="22" t="s">
        <v>1582</v>
      </c>
      <c r="C3212" s="22"/>
      <c r="D3212" s="22" t="s">
        <v>1583</v>
      </c>
      <c r="E3212" s="31" t="s">
        <v>109</v>
      </c>
      <c r="F3212" s="12">
        <f>SUMIFS('Inventory Details'!$H:$H,'Inventory Details'!$B:$B,$B3212,'Inventory Details'!$E:$E,$E3212)</f>
        <v>0</v>
      </c>
      <c r="G3212" s="12">
        <f>SUMIFS('PO Details'!$H:$H,'PO Details'!$D:$D,Planning!$B3212,'PO Details'!$L:$L,$E3212)</f>
        <v>0</v>
      </c>
      <c r="H3212" s="12">
        <f>SUMIFS('SO Details'!$G:$G,'SO Details'!$D:$D,Planning!$B3212,'SO Details'!$K:$K,$E3212)</f>
        <v>0</v>
      </c>
      <c r="I3212" s="20">
        <f>IF(COUNTIFS($C:$C,B3212)&gt;1,SUMIFS('Sales Hx'!$Q:$Q,'Sales Hx'!$B:$B,_xlfn.XLOOKUP(B3212,C:C,B:B),'Sales Hx'!$D:$D,Planning!$E3212),SUMIFS('Sales Hx'!$Q:$Q,'Sales Hx'!$B:$B,Planning!$B3212,'Sales Hx'!$D:$D,Planning!$E3212))</f>
        <v>0</v>
      </c>
      <c r="J3212" s="16">
        <f>IF(COUNTIFS($C:$C,B3212)&gt;1,SUMIFS('Sales Hx'!$S:$S,'Sales Hx'!$B:$B,_xlfn.XLOOKUP(B3212,C:C,B:B),'Sales Hx'!$D:$D,E3212),SUMIFS('Sales Hx'!$S:$S,'Sales Hx'!$B:$B,$B3212,'Sales Hx'!$D:$D,$E3212))</f>
        <v>6.5789473684210523E-2</v>
      </c>
      <c r="K3212" s="16">
        <f t="shared" si="274"/>
        <v>0</v>
      </c>
      <c r="L3212" s="12">
        <f>IF(M3212&lt;&gt;"",M3212,IF(COUNTIFS($C:$C,B3212)&gt;1,SUMIFS('Sales Hx'!V:V,'Sales Hx'!$B:$B,_xlfn.XLOOKUP(B3212,C:C,B:B),'Sales Hx'!$D:$D,$E3212),SUMIFS('Sales Hx'!V:V,'Sales Hx'!$B:$B,$B3212,'Sales Hx'!$D:$D,$E3212)))</f>
        <v>0</v>
      </c>
      <c r="M3212" s="12">
        <v>0</v>
      </c>
      <c r="N3212" s="15">
        <f t="shared" si="276"/>
        <v>6.5789473684210523E-2</v>
      </c>
      <c r="O3212" s="21">
        <f t="shared" si="278"/>
        <v>8</v>
      </c>
      <c r="P3212" s="24">
        <v>60.6</v>
      </c>
      <c r="Q3212" s="18">
        <f t="shared" si="277"/>
        <v>484.8</v>
      </c>
      <c r="R3212" s="2">
        <v>1</v>
      </c>
      <c r="S3212" s="2">
        <v>120</v>
      </c>
      <c r="T3212" s="2" t="s">
        <v>4647</v>
      </c>
      <c r="U3212" s="28" t="str">
        <f>IF(G3212=0,"",_xlfn.MINIFS('PO Details'!$I:$I,'PO Details'!$D:$D,Planning!$B3212,'PO Details'!$L:$L,Planning!$E3212))</f>
        <v/>
      </c>
      <c r="V3212" s="29" t="s">
        <v>4640</v>
      </c>
      <c r="W3212" t="str">
        <f t="shared" si="275"/>
        <v>Max</v>
      </c>
      <c r="X3212" s="2">
        <v>120</v>
      </c>
    </row>
    <row r="3213" spans="1:24" x14ac:dyDescent="0.25">
      <c r="A3213" s="11" t="s">
        <v>4619</v>
      </c>
      <c r="B3213" s="22" t="s">
        <v>222</v>
      </c>
      <c r="C3213" s="22" t="s">
        <v>5045</v>
      </c>
      <c r="D3213" s="22" t="s">
        <v>223</v>
      </c>
      <c r="E3213" s="31" t="s">
        <v>15</v>
      </c>
      <c r="F3213" s="12">
        <f>SUMIFS('Inventory Details'!$H:$H,'Inventory Details'!$B:$B,$B3213,'Inventory Details'!$E:$E,$E3213)</f>
        <v>0</v>
      </c>
      <c r="G3213" s="12">
        <f>SUMIFS('PO Details'!$H:$H,'PO Details'!$D:$D,Planning!$B3213,'PO Details'!$L:$L,$E3213)</f>
        <v>15</v>
      </c>
      <c r="H3213" s="12">
        <f>SUMIFS('SO Details'!$G:$G,'SO Details'!$D:$D,Planning!$B3213,'SO Details'!$K:$K,$E3213)</f>
        <v>0</v>
      </c>
      <c r="I3213" s="20">
        <f>IF(COUNTIFS($C:$C,B3213)&gt;1,SUMIFS('Sales Hx'!$Q:$Q,'Sales Hx'!$B:$B,_xlfn.XLOOKUP(B3213,C:C,B:B),'Sales Hx'!$D:$D,Planning!$E3213),SUMIFS('Sales Hx'!$Q:$Q,'Sales Hx'!$B:$B,Planning!$B3213,'Sales Hx'!$D:$D,Planning!$E3213))</f>
        <v>14</v>
      </c>
      <c r="J3213" s="16">
        <f>IF(COUNTIFS($C:$C,B3213)&gt;1,SUMIFS('Sales Hx'!$S:$S,'Sales Hx'!$B:$B,_xlfn.XLOOKUP(B3213,C:C,B:B),'Sales Hx'!$D:$D,E3213),SUMIFS('Sales Hx'!$S:$S,'Sales Hx'!$B:$B,$B3213,'Sales Hx'!$D:$D,$E3213))</f>
        <v>0.39473684210526316</v>
      </c>
      <c r="K3213" s="16">
        <f t="shared" si="274"/>
        <v>1.0714285714285714</v>
      </c>
      <c r="L3213" s="12">
        <f>IF(M3213&lt;&gt;"",M3213,IF(COUNTIFS($C:$C,B3213)&gt;1,SUMIFS('Sales Hx'!V:V,'Sales Hx'!$B:$B,_xlfn.XLOOKUP(B3213,C:C,B:B),'Sales Hx'!$D:$D,$E3213),SUMIFS('Sales Hx'!V:V,'Sales Hx'!$B:$B,$B3213,'Sales Hx'!$D:$D,$E3213)))</f>
        <v>0</v>
      </c>
      <c r="M3213" s="12">
        <v>0</v>
      </c>
      <c r="N3213" s="15">
        <f t="shared" si="276"/>
        <v>0.39473684210526316</v>
      </c>
      <c r="O3213" s="21">
        <f t="shared" si="278"/>
        <v>0</v>
      </c>
      <c r="P3213" s="24">
        <v>23</v>
      </c>
      <c r="Q3213" s="18">
        <f t="shared" si="277"/>
        <v>0</v>
      </c>
      <c r="R3213" s="2">
        <v>1</v>
      </c>
      <c r="S3213" s="2">
        <v>90</v>
      </c>
      <c r="T3213" s="2" t="s">
        <v>4646</v>
      </c>
      <c r="U3213" s="28">
        <f>IF(G3213=0,"",_xlfn.MINIFS('PO Details'!$I:$I,'PO Details'!$D:$D,Planning!$B3213,'PO Details'!$L:$L,Planning!$E3213))</f>
        <v>45388</v>
      </c>
      <c r="V3213" s="29" t="s">
        <v>4639</v>
      </c>
      <c r="W3213" t="str">
        <f t="shared" si="275"/>
        <v/>
      </c>
      <c r="X3213" s="2">
        <v>120</v>
      </c>
    </row>
    <row r="3214" spans="1:24" x14ac:dyDescent="0.25">
      <c r="A3214" s="11" t="s">
        <v>4619</v>
      </c>
      <c r="B3214" s="22" t="s">
        <v>222</v>
      </c>
      <c r="C3214" s="22" t="s">
        <v>5045</v>
      </c>
      <c r="D3214" s="22" t="s">
        <v>223</v>
      </c>
      <c r="E3214" s="31" t="s">
        <v>4746</v>
      </c>
      <c r="F3214" s="12">
        <f>SUMIFS('Inventory Details'!$H:$H,'Inventory Details'!$B:$B,$B3214,'Inventory Details'!$E:$E,$E3214)</f>
        <v>0</v>
      </c>
      <c r="G3214" s="12">
        <f>SUMIFS('PO Details'!$H:$H,'PO Details'!$D:$D,Planning!$B3214,'PO Details'!$L:$L,$E3214)</f>
        <v>610</v>
      </c>
      <c r="H3214" s="12">
        <f>SUMIFS('SO Details'!$G:$G,'SO Details'!$D:$D,Planning!$B3214,'SO Details'!$K:$K,$E3214)</f>
        <v>18</v>
      </c>
      <c r="I3214" s="20">
        <f>IF(COUNTIFS($C:$C,B3214)&gt;1,SUMIFS('Sales Hx'!$Q:$Q,'Sales Hx'!$B:$B,_xlfn.XLOOKUP(B3214,C:C,B:B),'Sales Hx'!$D:$D,Planning!$E3214),SUMIFS('Sales Hx'!$Q:$Q,'Sales Hx'!$B:$B,Planning!$B3214,'Sales Hx'!$D:$D,Planning!$E3214))</f>
        <v>208.6</v>
      </c>
      <c r="J3214" s="16">
        <f>IF(COUNTIFS($C:$C,B3214)&gt;1,SUMIFS('Sales Hx'!$S:$S,'Sales Hx'!$B:$B,_xlfn.XLOOKUP(B3214,C:C,B:B),'Sales Hx'!$D:$D,E3214),SUMIFS('Sales Hx'!$S:$S,'Sales Hx'!$B:$B,$B3214,'Sales Hx'!$D:$D,$E3214))</f>
        <v>1.9210526315789473</v>
      </c>
      <c r="K3214" s="16">
        <f t="shared" si="274"/>
        <v>2.9242569511025889</v>
      </c>
      <c r="L3214" s="12">
        <f>IF(M3214&lt;&gt;"",M3214,IF(COUNTIFS($C:$C,B3214)&gt;1,SUMIFS('Sales Hx'!V:V,'Sales Hx'!$B:$B,_xlfn.XLOOKUP(B3214,C:C,B:B),'Sales Hx'!$D:$D,$E3214),SUMIFS('Sales Hx'!V:V,'Sales Hx'!$B:$B,$B3214,'Sales Hx'!$D:$D,$E3214)))</f>
        <v>0</v>
      </c>
      <c r="M3214" s="12">
        <v>0</v>
      </c>
      <c r="N3214" s="15">
        <f t="shared" si="276"/>
        <v>1.9210526315789473</v>
      </c>
      <c r="O3214" s="21">
        <f t="shared" si="278"/>
        <v>0</v>
      </c>
      <c r="P3214" s="24">
        <v>23</v>
      </c>
      <c r="Q3214" s="18">
        <f t="shared" si="277"/>
        <v>0</v>
      </c>
      <c r="R3214" s="2">
        <v>1</v>
      </c>
      <c r="S3214" s="2">
        <v>90</v>
      </c>
      <c r="T3214" s="2" t="s">
        <v>4646</v>
      </c>
      <c r="U3214" s="28">
        <f>IF(G3214=0,"",_xlfn.MINIFS('PO Details'!$I:$I,'PO Details'!$D:$D,Planning!$B3214,'PO Details'!$L:$L,Planning!$E3214))</f>
        <v>45458</v>
      </c>
      <c r="V3214" s="29" t="s">
        <v>4639</v>
      </c>
      <c r="W3214" t="str">
        <f t="shared" si="275"/>
        <v/>
      </c>
      <c r="X3214" s="2">
        <v>120</v>
      </c>
    </row>
    <row r="3215" spans="1:24" x14ac:dyDescent="0.25">
      <c r="A3215" s="11" t="s">
        <v>4619</v>
      </c>
      <c r="B3215" s="22" t="s">
        <v>222</v>
      </c>
      <c r="C3215" s="22" t="s">
        <v>5045</v>
      </c>
      <c r="D3215" s="22" t="s">
        <v>223</v>
      </c>
      <c r="E3215" s="31" t="s">
        <v>106</v>
      </c>
      <c r="F3215" s="12">
        <f>SUMIFS('Inventory Details'!$H:$H,'Inventory Details'!$B:$B,$B3215,'Inventory Details'!$E:$E,$E3215)</f>
        <v>10</v>
      </c>
      <c r="G3215" s="12">
        <f>SUMIFS('PO Details'!$H:$H,'PO Details'!$D:$D,Planning!$B3215,'PO Details'!$L:$L,$E3215)</f>
        <v>151</v>
      </c>
      <c r="H3215" s="12">
        <f>SUMIFS('SO Details'!$G:$G,'SO Details'!$D:$D,Planning!$B3215,'SO Details'!$K:$K,$E3215)</f>
        <v>7</v>
      </c>
      <c r="I3215" s="20">
        <f>IF(COUNTIFS($C:$C,B3215)&gt;1,SUMIFS('Sales Hx'!$Q:$Q,'Sales Hx'!$B:$B,_xlfn.XLOOKUP(B3215,C:C,B:B),'Sales Hx'!$D:$D,Planning!$E3215),SUMIFS('Sales Hx'!$Q:$Q,'Sales Hx'!$B:$B,Planning!$B3215,'Sales Hx'!$D:$D,Planning!$E3215))</f>
        <v>65.8</v>
      </c>
      <c r="J3215" s="16">
        <f>IF(COUNTIFS($C:$C,B3215)&gt;1,SUMIFS('Sales Hx'!$S:$S,'Sales Hx'!$B:$B,_xlfn.XLOOKUP(B3215,C:C,B:B),'Sales Hx'!$D:$D,E3215),SUMIFS('Sales Hx'!$S:$S,'Sales Hx'!$B:$B,$B3215,'Sales Hx'!$D:$D,$E3215))</f>
        <v>0.85361842105263164</v>
      </c>
      <c r="K3215" s="16">
        <f t="shared" si="274"/>
        <v>2.4468085106382982</v>
      </c>
      <c r="L3215" s="12">
        <f>IF(M3215&lt;&gt;"",M3215,IF(COUNTIFS($C:$C,B3215)&gt;1,SUMIFS('Sales Hx'!V:V,'Sales Hx'!$B:$B,_xlfn.XLOOKUP(B3215,C:C,B:B),'Sales Hx'!$D:$D,$E3215),SUMIFS('Sales Hx'!V:V,'Sales Hx'!$B:$B,$B3215,'Sales Hx'!$D:$D,$E3215)))</f>
        <v>0</v>
      </c>
      <c r="M3215" s="12">
        <v>0</v>
      </c>
      <c r="N3215" s="15">
        <f t="shared" si="276"/>
        <v>0.85361842105263164</v>
      </c>
      <c r="O3215" s="21">
        <f t="shared" si="278"/>
        <v>0</v>
      </c>
      <c r="P3215" s="24">
        <v>23</v>
      </c>
      <c r="Q3215" s="18">
        <f t="shared" si="277"/>
        <v>0</v>
      </c>
      <c r="R3215" s="2">
        <v>1</v>
      </c>
      <c r="S3215" s="2">
        <v>90</v>
      </c>
      <c r="T3215" s="2" t="s">
        <v>4646</v>
      </c>
      <c r="U3215" s="28">
        <f>IF(G3215=0,"",_xlfn.MINIFS('PO Details'!$I:$I,'PO Details'!$D:$D,Planning!$B3215,'PO Details'!$L:$L,Planning!$E3215))</f>
        <v>45443</v>
      </c>
      <c r="V3215" s="29" t="s">
        <v>4639</v>
      </c>
      <c r="W3215" t="str">
        <f t="shared" si="275"/>
        <v/>
      </c>
      <c r="X3215" s="2">
        <v>120</v>
      </c>
    </row>
    <row r="3216" spans="1:24" x14ac:dyDescent="0.25">
      <c r="A3216" s="11" t="s">
        <v>4619</v>
      </c>
      <c r="B3216" s="22" t="s">
        <v>222</v>
      </c>
      <c r="C3216" s="22" t="s">
        <v>5045</v>
      </c>
      <c r="D3216" s="22" t="s">
        <v>223</v>
      </c>
      <c r="E3216" s="31" t="s">
        <v>109</v>
      </c>
      <c r="F3216" s="12">
        <f>SUMIFS('Inventory Details'!$H:$H,'Inventory Details'!$B:$B,$B3216,'Inventory Details'!$E:$E,$E3216)</f>
        <v>74</v>
      </c>
      <c r="G3216" s="12">
        <f>SUMIFS('PO Details'!$H:$H,'PO Details'!$D:$D,Planning!$B3216,'PO Details'!$L:$L,$E3216)</f>
        <v>0</v>
      </c>
      <c r="H3216" s="12">
        <f>SUMIFS('SO Details'!$G:$G,'SO Details'!$D:$D,Planning!$B3216,'SO Details'!$K:$K,$E3216)</f>
        <v>0</v>
      </c>
      <c r="I3216" s="20">
        <f>IF(COUNTIFS($C:$C,B3216)&gt;1,SUMIFS('Sales Hx'!$Q:$Q,'Sales Hx'!$B:$B,_xlfn.XLOOKUP(B3216,C:C,B:B),'Sales Hx'!$D:$D,Planning!$E3216),SUMIFS('Sales Hx'!$Q:$Q,'Sales Hx'!$B:$B,Planning!$B3216,'Sales Hx'!$D:$D,Planning!$E3216))</f>
        <v>23.799999999999997</v>
      </c>
      <c r="J3216" s="16">
        <f>IF(COUNTIFS($C:$C,B3216)&gt;1,SUMIFS('Sales Hx'!$S:$S,'Sales Hx'!$B:$B,_xlfn.XLOOKUP(B3216,C:C,B:B),'Sales Hx'!$D:$D,E3216),SUMIFS('Sales Hx'!$S:$S,'Sales Hx'!$B:$B,$B3216,'Sales Hx'!$D:$D,$E3216))</f>
        <v>0.28618421052631576</v>
      </c>
      <c r="K3216" s="16">
        <f t="shared" si="274"/>
        <v>3.1092436974789921</v>
      </c>
      <c r="L3216" s="12">
        <f>IF(M3216&lt;&gt;"",M3216,IF(COUNTIFS($C:$C,B3216)&gt;1,SUMIFS('Sales Hx'!V:V,'Sales Hx'!$B:$B,_xlfn.XLOOKUP(B3216,C:C,B:B),'Sales Hx'!$D:$D,$E3216),SUMIFS('Sales Hx'!V:V,'Sales Hx'!$B:$B,$B3216,'Sales Hx'!$D:$D,$E3216)))</f>
        <v>0</v>
      </c>
      <c r="M3216" s="12">
        <v>0</v>
      </c>
      <c r="N3216" s="15">
        <f t="shared" si="276"/>
        <v>0.28618421052631576</v>
      </c>
      <c r="O3216" s="21">
        <f t="shared" si="278"/>
        <v>0</v>
      </c>
      <c r="P3216" s="24">
        <v>23</v>
      </c>
      <c r="Q3216" s="18">
        <f t="shared" si="277"/>
        <v>0</v>
      </c>
      <c r="R3216" s="2">
        <v>1</v>
      </c>
      <c r="S3216" s="2">
        <v>90</v>
      </c>
      <c r="T3216" s="2" t="s">
        <v>4646</v>
      </c>
      <c r="U3216" s="28" t="str">
        <f>IF(G3216=0,"",_xlfn.MINIFS('PO Details'!$I:$I,'PO Details'!$D:$D,Planning!$B3216,'PO Details'!$L:$L,Planning!$E3216))</f>
        <v/>
      </c>
      <c r="V3216" s="29" t="s">
        <v>4639</v>
      </c>
      <c r="W3216" t="str">
        <f t="shared" si="275"/>
        <v>Max</v>
      </c>
      <c r="X3216" s="2">
        <v>120</v>
      </c>
    </row>
    <row r="3217" spans="1:24" x14ac:dyDescent="0.25">
      <c r="A3217" s="11" t="s">
        <v>4619</v>
      </c>
      <c r="B3217" s="22" t="s">
        <v>222</v>
      </c>
      <c r="C3217" s="22" t="s">
        <v>5045</v>
      </c>
      <c r="D3217" s="22" t="s">
        <v>223</v>
      </c>
      <c r="E3217" s="31" t="s">
        <v>113</v>
      </c>
      <c r="F3217" s="12">
        <f>SUMIFS('Inventory Details'!$H:$H,'Inventory Details'!$B:$B,$B3217,'Inventory Details'!$E:$E,$E3217)</f>
        <v>108</v>
      </c>
      <c r="G3217" s="12">
        <f>SUMIFS('PO Details'!$H:$H,'PO Details'!$D:$D,Planning!$B3217,'PO Details'!$L:$L,$E3217)</f>
        <v>0</v>
      </c>
      <c r="H3217" s="12">
        <f>SUMIFS('SO Details'!$G:$G,'SO Details'!$D:$D,Planning!$B3217,'SO Details'!$K:$K,$E3217)</f>
        <v>2</v>
      </c>
      <c r="I3217" s="20">
        <f>IF(COUNTIFS($C:$C,B3217)&gt;1,SUMIFS('Sales Hx'!$Q:$Q,'Sales Hx'!$B:$B,_xlfn.XLOOKUP(B3217,C:C,B:B),'Sales Hx'!$D:$D,Planning!$E3217),SUMIFS('Sales Hx'!$Q:$Q,'Sales Hx'!$B:$B,Planning!$B3217,'Sales Hx'!$D:$D,Planning!$E3217))</f>
        <v>61.599999999999994</v>
      </c>
      <c r="J3217" s="16">
        <f>IF(COUNTIFS($C:$C,B3217)&gt;1,SUMIFS('Sales Hx'!$S:$S,'Sales Hx'!$B:$B,_xlfn.XLOOKUP(B3217,C:C,B:B),'Sales Hx'!$D:$D,E3217),SUMIFS('Sales Hx'!$S:$S,'Sales Hx'!$B:$B,$B3217,'Sales Hx'!$D:$D,$E3217))</f>
        <v>0.62116228070175439</v>
      </c>
      <c r="K3217" s="16">
        <f t="shared" si="274"/>
        <v>1.7532467532467535</v>
      </c>
      <c r="L3217" s="12">
        <f>IF(M3217&lt;&gt;"",M3217,IF(COUNTIFS($C:$C,B3217)&gt;1,SUMIFS('Sales Hx'!V:V,'Sales Hx'!$B:$B,_xlfn.XLOOKUP(B3217,C:C,B:B),'Sales Hx'!$D:$D,$E3217),SUMIFS('Sales Hx'!V:V,'Sales Hx'!$B:$B,$B3217,'Sales Hx'!$D:$D,$E3217)))</f>
        <v>0</v>
      </c>
      <c r="M3217" s="12">
        <v>0</v>
      </c>
      <c r="N3217" s="15">
        <f t="shared" si="276"/>
        <v>0.62116228070175439</v>
      </c>
      <c r="O3217" s="21">
        <f t="shared" si="278"/>
        <v>0</v>
      </c>
      <c r="P3217" s="24">
        <v>23</v>
      </c>
      <c r="Q3217" s="18">
        <f t="shared" si="277"/>
        <v>0</v>
      </c>
      <c r="R3217" s="2">
        <v>1</v>
      </c>
      <c r="S3217" s="2">
        <v>90</v>
      </c>
      <c r="T3217" s="2" t="s">
        <v>4646</v>
      </c>
      <c r="U3217" s="28" t="str">
        <f>IF(G3217=0,"",_xlfn.MINIFS('PO Details'!$I:$I,'PO Details'!$D:$D,Planning!$B3217,'PO Details'!$L:$L,Planning!$E3217))</f>
        <v/>
      </c>
      <c r="V3217" s="29" t="s">
        <v>4639</v>
      </c>
      <c r="W3217" t="str">
        <f t="shared" si="275"/>
        <v/>
      </c>
      <c r="X3217" s="2">
        <v>120</v>
      </c>
    </row>
    <row r="3218" spans="1:24" x14ac:dyDescent="0.25">
      <c r="A3218" s="11" t="s">
        <v>4619</v>
      </c>
      <c r="B3218" s="22" t="s">
        <v>222</v>
      </c>
      <c r="C3218" s="22" t="s">
        <v>5045</v>
      </c>
      <c r="D3218" s="22" t="s">
        <v>223</v>
      </c>
      <c r="E3218" s="31" t="s">
        <v>119</v>
      </c>
      <c r="F3218" s="12">
        <f>SUMIFS('Inventory Details'!$H:$H,'Inventory Details'!$B:$B,$B3218,'Inventory Details'!$E:$E,$E3218)</f>
        <v>4</v>
      </c>
      <c r="G3218" s="12">
        <f>SUMIFS('PO Details'!$H:$H,'PO Details'!$D:$D,Planning!$B3218,'PO Details'!$L:$L,$E3218)</f>
        <v>0</v>
      </c>
      <c r="H3218" s="12">
        <f>SUMIFS('SO Details'!$G:$G,'SO Details'!$D:$D,Planning!$B3218,'SO Details'!$K:$K,$E3218)</f>
        <v>0</v>
      </c>
      <c r="I3218" s="20">
        <f>IF(COUNTIFS($C:$C,B3218)&gt;1,SUMIFS('Sales Hx'!$Q:$Q,'Sales Hx'!$B:$B,_xlfn.XLOOKUP(B3218,C:C,B:B),'Sales Hx'!$D:$D,Planning!$E3218),SUMIFS('Sales Hx'!$Q:$Q,'Sales Hx'!$B:$B,Planning!$B3218,'Sales Hx'!$D:$D,Planning!$E3218))</f>
        <v>2.8</v>
      </c>
      <c r="J3218" s="16">
        <f>IF(COUNTIFS($C:$C,B3218)&gt;1,SUMIFS('Sales Hx'!$S:$S,'Sales Hx'!$B:$B,_xlfn.XLOOKUP(B3218,C:C,B:B),'Sales Hx'!$D:$D,E3218),SUMIFS('Sales Hx'!$S:$S,'Sales Hx'!$B:$B,$B3218,'Sales Hx'!$D:$D,$E3218))</f>
        <v>5.0986842105263157E-2</v>
      </c>
      <c r="K3218" s="16">
        <f t="shared" si="274"/>
        <v>1.4285714285714286</v>
      </c>
      <c r="L3218" s="12">
        <f>IF(M3218&lt;&gt;"",M3218,IF(COUNTIFS($C:$C,B3218)&gt;1,SUMIFS('Sales Hx'!V:V,'Sales Hx'!$B:$B,_xlfn.XLOOKUP(B3218,C:C,B:B),'Sales Hx'!$D:$D,$E3218),SUMIFS('Sales Hx'!V:V,'Sales Hx'!$B:$B,$B3218,'Sales Hx'!$D:$D,$E3218)))</f>
        <v>0</v>
      </c>
      <c r="M3218" s="12">
        <v>0</v>
      </c>
      <c r="N3218" s="15">
        <f t="shared" si="276"/>
        <v>5.0986842105263157E-2</v>
      </c>
      <c r="O3218" s="21">
        <f t="shared" si="278"/>
        <v>0</v>
      </c>
      <c r="P3218" s="24">
        <v>23</v>
      </c>
      <c r="Q3218" s="18">
        <f t="shared" si="277"/>
        <v>0</v>
      </c>
      <c r="R3218" s="2">
        <v>1</v>
      </c>
      <c r="S3218" s="2">
        <v>90</v>
      </c>
      <c r="T3218" s="2" t="s">
        <v>4646</v>
      </c>
      <c r="U3218" s="28" t="str">
        <f>IF(G3218=0,"",_xlfn.MINIFS('PO Details'!$I:$I,'PO Details'!$D:$D,Planning!$B3218,'PO Details'!$L:$L,Planning!$E3218))</f>
        <v/>
      </c>
      <c r="V3218" s="29" t="s">
        <v>4639</v>
      </c>
      <c r="W3218" t="str">
        <f t="shared" si="275"/>
        <v/>
      </c>
      <c r="X3218" s="2">
        <v>120</v>
      </c>
    </row>
    <row r="3219" spans="1:24" x14ac:dyDescent="0.25">
      <c r="A3219" s="11" t="s">
        <v>4619</v>
      </c>
      <c r="B3219" s="22" t="s">
        <v>222</v>
      </c>
      <c r="C3219" s="22" t="s">
        <v>5045</v>
      </c>
      <c r="D3219" s="22" t="s">
        <v>223</v>
      </c>
      <c r="E3219" s="31" t="s">
        <v>820</v>
      </c>
      <c r="F3219" s="12">
        <f>SUMIFS('Inventory Details'!$H:$H,'Inventory Details'!$B:$B,$B3219,'Inventory Details'!$E:$E,$E3219)</f>
        <v>7</v>
      </c>
      <c r="G3219" s="12">
        <f>SUMIFS('PO Details'!$H:$H,'PO Details'!$D:$D,Planning!$B3219,'PO Details'!$L:$L,$E3219)</f>
        <v>0</v>
      </c>
      <c r="H3219" s="12">
        <f>SUMIFS('SO Details'!$G:$G,'SO Details'!$D:$D,Planning!$B3219,'SO Details'!$K:$K,$E3219)</f>
        <v>5</v>
      </c>
      <c r="I3219" s="20">
        <f>IF(COUNTIFS($C:$C,B3219)&gt;1,SUMIFS('Sales Hx'!$Q:$Q,'Sales Hx'!$B:$B,_xlfn.XLOOKUP(B3219,C:C,B:B),'Sales Hx'!$D:$D,Planning!$E3219),SUMIFS('Sales Hx'!$Q:$Q,'Sales Hx'!$B:$B,Planning!$B3219,'Sales Hx'!$D:$D,Planning!$E3219))</f>
        <v>4.1999999999999993</v>
      </c>
      <c r="J3219" s="16">
        <f>IF(COUNTIFS($C:$C,B3219)&gt;1,SUMIFS('Sales Hx'!$S:$S,'Sales Hx'!$B:$B,_xlfn.XLOOKUP(B3219,C:C,B:B),'Sales Hx'!$D:$D,E3219),SUMIFS('Sales Hx'!$S:$S,'Sales Hx'!$B:$B,$B3219,'Sales Hx'!$D:$D,$E3219))</f>
        <v>0.1118421052631579</v>
      </c>
      <c r="K3219" s="16">
        <f t="shared" si="274"/>
        <v>1.666666666666667</v>
      </c>
      <c r="L3219" s="12">
        <f>IF(M3219&lt;&gt;"",M3219,IF(COUNTIFS($C:$C,B3219)&gt;1,SUMIFS('Sales Hx'!V:V,'Sales Hx'!$B:$B,_xlfn.XLOOKUP(B3219,C:C,B:B),'Sales Hx'!$D:$D,$E3219),SUMIFS('Sales Hx'!V:V,'Sales Hx'!$B:$B,$B3219,'Sales Hx'!$D:$D,$E3219)))</f>
        <v>0</v>
      </c>
      <c r="M3219" s="12">
        <v>0</v>
      </c>
      <c r="N3219" s="15">
        <f t="shared" si="276"/>
        <v>0.1118421052631579</v>
      </c>
      <c r="O3219" s="21">
        <f t="shared" si="278"/>
        <v>0</v>
      </c>
      <c r="P3219" s="24">
        <v>23</v>
      </c>
      <c r="Q3219" s="18">
        <f t="shared" si="277"/>
        <v>0</v>
      </c>
      <c r="R3219" s="2">
        <v>1</v>
      </c>
      <c r="S3219" s="2">
        <v>90</v>
      </c>
      <c r="T3219" s="2" t="s">
        <v>4646</v>
      </c>
      <c r="U3219" s="28" t="str">
        <f>IF(G3219=0,"",_xlfn.MINIFS('PO Details'!$I:$I,'PO Details'!$D:$D,Planning!$B3219,'PO Details'!$L:$L,Planning!$E3219))</f>
        <v/>
      </c>
      <c r="V3219" s="29" t="s">
        <v>4639</v>
      </c>
      <c r="W3219" t="str">
        <f t="shared" si="275"/>
        <v/>
      </c>
      <c r="X3219" s="2">
        <v>120</v>
      </c>
    </row>
    <row r="3220" spans="1:24" x14ac:dyDescent="0.25">
      <c r="A3220" s="11" t="s">
        <v>4619</v>
      </c>
      <c r="B3220" s="22" t="s">
        <v>222</v>
      </c>
      <c r="C3220" s="22" t="s">
        <v>5045</v>
      </c>
      <c r="D3220" s="22" t="s">
        <v>223</v>
      </c>
      <c r="E3220" s="31" t="s">
        <v>861</v>
      </c>
      <c r="F3220" s="12">
        <f>SUMIFS('Inventory Details'!$H:$H,'Inventory Details'!$B:$B,$B3220,'Inventory Details'!$E:$E,$E3220)</f>
        <v>0</v>
      </c>
      <c r="G3220" s="12">
        <f>SUMIFS('PO Details'!$H:$H,'PO Details'!$D:$D,Planning!$B3220,'PO Details'!$L:$L,$E3220)</f>
        <v>0</v>
      </c>
      <c r="H3220" s="12">
        <f>SUMIFS('SO Details'!$G:$G,'SO Details'!$D:$D,Planning!$B3220,'SO Details'!$K:$K,$E3220)</f>
        <v>0</v>
      </c>
      <c r="I3220" s="20">
        <f>IF(COUNTIFS($C:$C,B3220)&gt;1,SUMIFS('Sales Hx'!$Q:$Q,'Sales Hx'!$B:$B,_xlfn.XLOOKUP(B3220,C:C,B:B),'Sales Hx'!$D:$D,Planning!$E3220),SUMIFS('Sales Hx'!$Q:$Q,'Sales Hx'!$B:$B,Planning!$B3220,'Sales Hx'!$D:$D,Planning!$E3220))</f>
        <v>0</v>
      </c>
      <c r="J3220" s="16">
        <f>IF(COUNTIFS($C:$C,B3220)&gt;1,SUMIFS('Sales Hx'!$S:$S,'Sales Hx'!$B:$B,_xlfn.XLOOKUP(B3220,C:C,B:B),'Sales Hx'!$D:$D,E3220),SUMIFS('Sales Hx'!$S:$S,'Sales Hx'!$B:$B,$B3220,'Sales Hx'!$D:$D,$E3220))</f>
        <v>3.2894736842105261E-2</v>
      </c>
      <c r="K3220" s="16">
        <f t="shared" si="274"/>
        <v>0</v>
      </c>
      <c r="L3220" s="12">
        <f>IF(M3220&lt;&gt;"",M3220,IF(COUNTIFS($C:$C,B3220)&gt;1,SUMIFS('Sales Hx'!V:V,'Sales Hx'!$B:$B,_xlfn.XLOOKUP(B3220,C:C,B:B),'Sales Hx'!$D:$D,$E3220),SUMIFS('Sales Hx'!V:V,'Sales Hx'!$B:$B,$B3220,'Sales Hx'!$D:$D,$E3220)))</f>
        <v>0</v>
      </c>
      <c r="M3220" s="12">
        <v>0</v>
      </c>
      <c r="N3220" s="15">
        <f t="shared" si="276"/>
        <v>3.2894736842105261E-2</v>
      </c>
      <c r="O3220" s="21">
        <f t="shared" si="278"/>
        <v>0</v>
      </c>
      <c r="P3220" s="24">
        <v>23</v>
      </c>
      <c r="Q3220" s="18">
        <f t="shared" si="277"/>
        <v>0</v>
      </c>
      <c r="R3220" s="2">
        <v>1</v>
      </c>
      <c r="S3220" s="2">
        <v>90</v>
      </c>
      <c r="T3220" s="2" t="s">
        <v>4646</v>
      </c>
      <c r="U3220" s="28" t="str">
        <f>IF(G3220=0,"",_xlfn.MINIFS('PO Details'!$I:$I,'PO Details'!$D:$D,Planning!$B3220,'PO Details'!$L:$L,Planning!$E3220))</f>
        <v/>
      </c>
      <c r="V3220" s="29" t="s">
        <v>4639</v>
      </c>
      <c r="W3220" t="str">
        <f t="shared" si="275"/>
        <v/>
      </c>
      <c r="X3220" s="2">
        <v>120</v>
      </c>
    </row>
    <row r="3221" spans="1:24" x14ac:dyDescent="0.25">
      <c r="A3221" s="11" t="s">
        <v>4619</v>
      </c>
      <c r="B3221" s="22" t="s">
        <v>222</v>
      </c>
      <c r="C3221" s="22" t="s">
        <v>5045</v>
      </c>
      <c r="D3221" s="22" t="s">
        <v>223</v>
      </c>
      <c r="E3221" s="31" t="s">
        <v>108</v>
      </c>
      <c r="F3221" s="12">
        <f>SUMIFS('Inventory Details'!$H:$H,'Inventory Details'!$B:$B,$B3221,'Inventory Details'!$E:$E,$E3221)</f>
        <v>0</v>
      </c>
      <c r="G3221" s="12">
        <f>SUMIFS('PO Details'!$H:$H,'PO Details'!$D:$D,Planning!$B3221,'PO Details'!$L:$L,$E3221)</f>
        <v>0</v>
      </c>
      <c r="H3221" s="12">
        <f>SUMIFS('SO Details'!$G:$G,'SO Details'!$D:$D,Planning!$B3221,'SO Details'!$K:$K,$E3221)</f>
        <v>0</v>
      </c>
      <c r="I3221" s="20">
        <f>IF(COUNTIFS($C:$C,B3221)&gt;1,SUMIFS('Sales Hx'!$Q:$Q,'Sales Hx'!$B:$B,_xlfn.XLOOKUP(B3221,C:C,B:B),'Sales Hx'!$D:$D,Planning!$E3221),SUMIFS('Sales Hx'!$Q:$Q,'Sales Hx'!$B:$B,Planning!$B3221,'Sales Hx'!$D:$D,Planning!$E3221))</f>
        <v>4.1999999999999993</v>
      </c>
      <c r="J3221" s="16">
        <f>IF(COUNTIFS($C:$C,B3221)&gt;1,SUMIFS('Sales Hx'!$S:$S,'Sales Hx'!$B:$B,_xlfn.XLOOKUP(B3221,C:C,B:B),'Sales Hx'!$D:$D,E3221),SUMIFS('Sales Hx'!$S:$S,'Sales Hx'!$B:$B,$B3221,'Sales Hx'!$D:$D,$E3221))</f>
        <v>0.17269736842105263</v>
      </c>
      <c r="K3221" s="16">
        <f t="shared" si="274"/>
        <v>0</v>
      </c>
      <c r="L3221" s="12">
        <f>IF(M3221&lt;&gt;"",M3221,IF(COUNTIFS($C:$C,B3221)&gt;1,SUMIFS('Sales Hx'!V:V,'Sales Hx'!$B:$B,_xlfn.XLOOKUP(B3221,C:C,B:B),'Sales Hx'!$D:$D,$E3221),SUMIFS('Sales Hx'!V:V,'Sales Hx'!$B:$B,$B3221,'Sales Hx'!$D:$D,$E3221)))</f>
        <v>0</v>
      </c>
      <c r="M3221" s="12">
        <v>0</v>
      </c>
      <c r="N3221" s="15">
        <f t="shared" si="276"/>
        <v>0.17269736842105263</v>
      </c>
      <c r="O3221" s="21">
        <f t="shared" si="278"/>
        <v>0</v>
      </c>
      <c r="P3221" s="24">
        <v>23</v>
      </c>
      <c r="Q3221" s="18">
        <f t="shared" si="277"/>
        <v>0</v>
      </c>
      <c r="R3221" s="2">
        <v>1</v>
      </c>
      <c r="S3221" s="2">
        <v>90</v>
      </c>
      <c r="T3221" s="2" t="s">
        <v>4646</v>
      </c>
      <c r="U3221" s="28" t="str">
        <f>IF(G3221=0,"",_xlfn.MINIFS('PO Details'!$I:$I,'PO Details'!$D:$D,Planning!$B3221,'PO Details'!$L:$L,Planning!$E3221))</f>
        <v/>
      </c>
      <c r="V3221" s="29" t="s">
        <v>4639</v>
      </c>
      <c r="W3221" t="str">
        <f t="shared" si="275"/>
        <v/>
      </c>
      <c r="X3221" s="2">
        <v>120</v>
      </c>
    </row>
    <row r="3222" spans="1:24" x14ac:dyDescent="0.25">
      <c r="A3222" s="11" t="s">
        <v>4619</v>
      </c>
      <c r="B3222" s="22" t="s">
        <v>222</v>
      </c>
      <c r="C3222" s="22" t="s">
        <v>5045</v>
      </c>
      <c r="D3222" s="22" t="s">
        <v>223</v>
      </c>
      <c r="E3222" s="31" t="s">
        <v>2214</v>
      </c>
      <c r="F3222" s="12">
        <f>SUMIFS('Inventory Details'!$H:$H,'Inventory Details'!$B:$B,$B3222,'Inventory Details'!$E:$E,$E3222)</f>
        <v>0</v>
      </c>
      <c r="G3222" s="12">
        <f>SUMIFS('PO Details'!$H:$H,'PO Details'!$D:$D,Planning!$B3222,'PO Details'!$L:$L,$E3222)</f>
        <v>0</v>
      </c>
      <c r="H3222" s="12">
        <f>SUMIFS('SO Details'!$G:$G,'SO Details'!$D:$D,Planning!$B3222,'SO Details'!$K:$K,$E3222)</f>
        <v>0</v>
      </c>
      <c r="I3222" s="20">
        <f>IF(COUNTIFS($C:$C,B3222)&gt;1,SUMIFS('Sales Hx'!$Q:$Q,'Sales Hx'!$B:$B,_xlfn.XLOOKUP(B3222,C:C,B:B),'Sales Hx'!$D:$D,Planning!$E3222),SUMIFS('Sales Hx'!$Q:$Q,'Sales Hx'!$B:$B,Planning!$B3222,'Sales Hx'!$D:$D,Planning!$E3222))</f>
        <v>0</v>
      </c>
      <c r="J3222" s="16">
        <f>IF(COUNTIFS($C:$C,B3222)&gt;1,SUMIFS('Sales Hx'!$S:$S,'Sales Hx'!$B:$B,_xlfn.XLOOKUP(B3222,C:C,B:B),'Sales Hx'!$D:$D,E3222),SUMIFS('Sales Hx'!$S:$S,'Sales Hx'!$B:$B,$B3222,'Sales Hx'!$D:$D,$E3222))</f>
        <v>0.18640350877192985</v>
      </c>
      <c r="K3222" s="16">
        <f t="shared" si="274"/>
        <v>0</v>
      </c>
      <c r="L3222" s="12">
        <f>IF(M3222&lt;&gt;"",M3222,IF(COUNTIFS($C:$C,B3222)&gt;1,SUMIFS('Sales Hx'!V:V,'Sales Hx'!$B:$B,_xlfn.XLOOKUP(B3222,C:C,B:B),'Sales Hx'!$D:$D,$E3222),SUMIFS('Sales Hx'!V:V,'Sales Hx'!$B:$B,$B3222,'Sales Hx'!$D:$D,$E3222)))</f>
        <v>0</v>
      </c>
      <c r="M3222" s="12">
        <v>0</v>
      </c>
      <c r="N3222" s="15">
        <f t="shared" si="276"/>
        <v>0.18640350877192985</v>
      </c>
      <c r="O3222" s="21">
        <f t="shared" si="278"/>
        <v>0</v>
      </c>
      <c r="P3222" s="24">
        <v>23</v>
      </c>
      <c r="Q3222" s="18">
        <f t="shared" si="277"/>
        <v>0</v>
      </c>
      <c r="R3222" s="2">
        <v>1</v>
      </c>
      <c r="S3222" s="2">
        <v>90</v>
      </c>
      <c r="T3222" s="2" t="s">
        <v>4646</v>
      </c>
      <c r="U3222" s="28" t="str">
        <f>IF(G3222=0,"",_xlfn.MINIFS('PO Details'!$I:$I,'PO Details'!$D:$D,Planning!$B3222,'PO Details'!$L:$L,Planning!$E3222))</f>
        <v/>
      </c>
      <c r="V3222" s="29" t="s">
        <v>4639</v>
      </c>
      <c r="W3222" t="str">
        <f t="shared" si="275"/>
        <v/>
      </c>
      <c r="X3222" s="2">
        <v>120</v>
      </c>
    </row>
    <row r="3223" spans="1:24" x14ac:dyDescent="0.25">
      <c r="A3223" s="11"/>
      <c r="B3223" s="22" t="s">
        <v>5045</v>
      </c>
      <c r="C3223" s="22"/>
      <c r="D3223" s="22" t="s">
        <v>5046</v>
      </c>
      <c r="E3223" s="31" t="s">
        <v>119</v>
      </c>
      <c r="F3223" s="12">
        <f>SUMIFS('Inventory Details'!$H:$H,'Inventory Details'!$B:$B,$B3223,'Inventory Details'!$E:$E,$E3223)</f>
        <v>0</v>
      </c>
      <c r="G3223" s="12">
        <f>SUMIFS('PO Details'!$H:$H,'PO Details'!$D:$D,Planning!$B3223,'PO Details'!$L:$L,$E3223)</f>
        <v>10</v>
      </c>
      <c r="H3223" s="12">
        <f>SUMIFS('SO Details'!$G:$G,'SO Details'!$D:$D,Planning!$B3223,'SO Details'!$K:$K,$E3223)</f>
        <v>0</v>
      </c>
      <c r="I3223" s="20">
        <f>IF(COUNTIFS($C:$C,B3223)&gt;1,SUMIFS('Sales Hx'!$Q:$Q,'Sales Hx'!$B:$B,_xlfn.XLOOKUP(B3223,C:C,B:B),'Sales Hx'!$D:$D,Planning!$E3223),SUMIFS('Sales Hx'!$Q:$Q,'Sales Hx'!$B:$B,Planning!$B3223,'Sales Hx'!$D:$D,Planning!$E3223))</f>
        <v>2.8</v>
      </c>
      <c r="J3223" s="16">
        <f>IF(COUNTIFS($C:$C,B3223)&gt;1,SUMIFS('Sales Hx'!$S:$S,'Sales Hx'!$B:$B,_xlfn.XLOOKUP(B3223,C:C,B:B),'Sales Hx'!$D:$D,E3223),SUMIFS('Sales Hx'!$S:$S,'Sales Hx'!$B:$B,$B3223,'Sales Hx'!$D:$D,$E3223))</f>
        <v>5.0986842105263157E-2</v>
      </c>
      <c r="K3223" s="16">
        <f t="shared" si="274"/>
        <v>3.5714285714285716</v>
      </c>
      <c r="L3223" s="12">
        <f>IF(M3223&lt;&gt;"",M3223,IF(COUNTIFS($C:$C,B3223)&gt;1,SUMIFS('Sales Hx'!V:V,'Sales Hx'!$B:$B,_xlfn.XLOOKUP(B3223,C:C,B:B),'Sales Hx'!$D:$D,$E3223),SUMIFS('Sales Hx'!V:V,'Sales Hx'!$B:$B,$B3223,'Sales Hx'!$D:$D,$E3223)))</f>
        <v>0</v>
      </c>
      <c r="M3223" s="12">
        <v>0</v>
      </c>
      <c r="N3223" s="15">
        <f t="shared" si="276"/>
        <v>5.0986842105263157E-2</v>
      </c>
      <c r="O3223" s="21">
        <f t="shared" si="278"/>
        <v>0</v>
      </c>
      <c r="P3223" s="24">
        <v>38.181699999999999</v>
      </c>
      <c r="Q3223" s="18">
        <f t="shared" si="277"/>
        <v>0</v>
      </c>
      <c r="R3223" s="2">
        <v>1</v>
      </c>
      <c r="S3223" s="2">
        <v>90</v>
      </c>
      <c r="T3223" s="2" t="s">
        <v>4647</v>
      </c>
      <c r="U3223" s="28">
        <f>IF(G3223=0,"",_xlfn.MINIFS('PO Details'!$I:$I,'PO Details'!$D:$D,Planning!$B3223,'PO Details'!$L:$L,Planning!$E3223))</f>
        <v>45474</v>
      </c>
      <c r="V3223" s="29" t="s">
        <v>4640</v>
      </c>
      <c r="W3223" t="str">
        <f t="shared" si="275"/>
        <v/>
      </c>
      <c r="X3223" s="2">
        <v>120</v>
      </c>
    </row>
    <row r="3224" spans="1:24" x14ac:dyDescent="0.25">
      <c r="A3224" s="11"/>
      <c r="B3224" s="22" t="s">
        <v>5045</v>
      </c>
      <c r="C3224" s="22"/>
      <c r="D3224" s="22" t="s">
        <v>5046</v>
      </c>
      <c r="E3224" s="31" t="s">
        <v>820</v>
      </c>
      <c r="F3224" s="12">
        <f>SUMIFS('Inventory Details'!$H:$H,'Inventory Details'!$B:$B,$B3224,'Inventory Details'!$E:$E,$E3224)</f>
        <v>0</v>
      </c>
      <c r="G3224" s="12">
        <f>SUMIFS('PO Details'!$H:$H,'PO Details'!$D:$D,Planning!$B3224,'PO Details'!$L:$L,$E3224)</f>
        <v>20</v>
      </c>
      <c r="H3224" s="12">
        <f>SUMIFS('SO Details'!$G:$G,'SO Details'!$D:$D,Planning!$B3224,'SO Details'!$K:$K,$E3224)</f>
        <v>0</v>
      </c>
      <c r="I3224" s="20">
        <f>IF(COUNTIFS($C:$C,B3224)&gt;1,SUMIFS('Sales Hx'!$Q:$Q,'Sales Hx'!$B:$B,_xlfn.XLOOKUP(B3224,C:C,B:B),'Sales Hx'!$D:$D,Planning!$E3224),SUMIFS('Sales Hx'!$Q:$Q,'Sales Hx'!$B:$B,Planning!$B3224,'Sales Hx'!$D:$D,Planning!$E3224))</f>
        <v>4.1999999999999993</v>
      </c>
      <c r="J3224" s="16">
        <f>IF(COUNTIFS($C:$C,B3224)&gt;1,SUMIFS('Sales Hx'!$S:$S,'Sales Hx'!$B:$B,_xlfn.XLOOKUP(B3224,C:C,B:B),'Sales Hx'!$D:$D,E3224),SUMIFS('Sales Hx'!$S:$S,'Sales Hx'!$B:$B,$B3224,'Sales Hx'!$D:$D,$E3224))</f>
        <v>0.1118421052631579</v>
      </c>
      <c r="K3224" s="16">
        <f t="shared" si="274"/>
        <v>4.7619047619047628</v>
      </c>
      <c r="L3224" s="12">
        <f>IF(M3224&lt;&gt;"",M3224,IF(COUNTIFS($C:$C,B3224)&gt;1,SUMIFS('Sales Hx'!V:V,'Sales Hx'!$B:$B,_xlfn.XLOOKUP(B3224,C:C,B:B),'Sales Hx'!$D:$D,$E3224),SUMIFS('Sales Hx'!V:V,'Sales Hx'!$B:$B,$B3224,'Sales Hx'!$D:$D,$E3224)))</f>
        <v>0</v>
      </c>
      <c r="M3224" s="12">
        <v>0</v>
      </c>
      <c r="N3224" s="15">
        <f t="shared" si="276"/>
        <v>0.1118421052631579</v>
      </c>
      <c r="O3224" s="21">
        <f t="shared" si="278"/>
        <v>0</v>
      </c>
      <c r="P3224" s="24">
        <v>38.181699999999999</v>
      </c>
      <c r="Q3224" s="18">
        <f t="shared" si="277"/>
        <v>0</v>
      </c>
      <c r="R3224" s="2">
        <v>1</v>
      </c>
      <c r="S3224" s="2">
        <v>90</v>
      </c>
      <c r="T3224" s="2" t="s">
        <v>4647</v>
      </c>
      <c r="U3224" s="28">
        <f>IF(G3224=0,"",_xlfn.MINIFS('PO Details'!$I:$I,'PO Details'!$D:$D,Planning!$B3224,'PO Details'!$L:$L,Planning!$E3224))</f>
        <v>45474</v>
      </c>
      <c r="V3224" s="29" t="s">
        <v>4640</v>
      </c>
      <c r="W3224" t="str">
        <f t="shared" si="275"/>
        <v>Max</v>
      </c>
      <c r="X3224" s="2">
        <v>120</v>
      </c>
    </row>
    <row r="3225" spans="1:24" x14ac:dyDescent="0.25">
      <c r="A3225" s="11"/>
      <c r="B3225" s="22" t="s">
        <v>5045</v>
      </c>
      <c r="C3225" s="22"/>
      <c r="D3225" s="22" t="s">
        <v>5046</v>
      </c>
      <c r="E3225" s="31" t="s">
        <v>113</v>
      </c>
      <c r="F3225" s="12">
        <f>SUMIFS('Inventory Details'!$H:$H,'Inventory Details'!$B:$B,$B3225,'Inventory Details'!$E:$E,$E3225)</f>
        <v>0</v>
      </c>
      <c r="G3225" s="12">
        <f>SUMIFS('PO Details'!$H:$H,'PO Details'!$D:$D,Planning!$B3225,'PO Details'!$L:$L,$E3225)</f>
        <v>97</v>
      </c>
      <c r="H3225" s="12">
        <f>SUMIFS('SO Details'!$G:$G,'SO Details'!$D:$D,Planning!$B3225,'SO Details'!$K:$K,$E3225)</f>
        <v>0</v>
      </c>
      <c r="I3225" s="20">
        <f>IF(COUNTIFS($C:$C,B3225)&gt;1,SUMIFS('Sales Hx'!$Q:$Q,'Sales Hx'!$B:$B,_xlfn.XLOOKUP(B3225,C:C,B:B),'Sales Hx'!$D:$D,Planning!$E3225),SUMIFS('Sales Hx'!$Q:$Q,'Sales Hx'!$B:$B,Planning!$B3225,'Sales Hx'!$D:$D,Planning!$E3225))</f>
        <v>61.599999999999994</v>
      </c>
      <c r="J3225" s="16">
        <f>IF(COUNTIFS($C:$C,B3225)&gt;1,SUMIFS('Sales Hx'!$S:$S,'Sales Hx'!$B:$B,_xlfn.XLOOKUP(B3225,C:C,B:B),'Sales Hx'!$D:$D,E3225),SUMIFS('Sales Hx'!$S:$S,'Sales Hx'!$B:$B,$B3225,'Sales Hx'!$D:$D,$E3225))</f>
        <v>0.62116228070175439</v>
      </c>
      <c r="K3225" s="16">
        <f t="shared" si="274"/>
        <v>1.5746753246753249</v>
      </c>
      <c r="L3225" s="12">
        <f>IF(M3225&lt;&gt;"",M3225,IF(COUNTIFS($C:$C,B3225)&gt;1,SUMIFS('Sales Hx'!V:V,'Sales Hx'!$B:$B,_xlfn.XLOOKUP(B3225,C:C,B:B),'Sales Hx'!$D:$D,$E3225),SUMIFS('Sales Hx'!V:V,'Sales Hx'!$B:$B,$B3225,'Sales Hx'!$D:$D,$E3225)))</f>
        <v>0</v>
      </c>
      <c r="M3225" s="12">
        <v>0</v>
      </c>
      <c r="N3225" s="15">
        <f t="shared" si="276"/>
        <v>0.62116228070175439</v>
      </c>
      <c r="O3225" s="21">
        <f t="shared" si="278"/>
        <v>0</v>
      </c>
      <c r="P3225" s="24">
        <v>38.181699999999999</v>
      </c>
      <c r="Q3225" s="18">
        <f t="shared" si="277"/>
        <v>0</v>
      </c>
      <c r="R3225" s="2">
        <v>1</v>
      </c>
      <c r="S3225" s="2">
        <v>90</v>
      </c>
      <c r="T3225" s="2" t="s">
        <v>4647</v>
      </c>
      <c r="U3225" s="28">
        <f>IF(G3225=0,"",_xlfn.MINIFS('PO Details'!$I:$I,'PO Details'!$D:$D,Planning!$B3225,'PO Details'!$L:$L,Planning!$E3225))</f>
        <v>45474</v>
      </c>
      <c r="V3225" s="29" t="s">
        <v>4640</v>
      </c>
      <c r="W3225" t="str">
        <f t="shared" si="275"/>
        <v/>
      </c>
      <c r="X3225" s="2">
        <v>120</v>
      </c>
    </row>
    <row r="3226" spans="1:24" x14ac:dyDescent="0.25">
      <c r="A3226" s="11"/>
      <c r="B3226" s="22" t="s">
        <v>5045</v>
      </c>
      <c r="C3226" s="22"/>
      <c r="D3226" s="22" t="s">
        <v>5046</v>
      </c>
      <c r="E3226" s="31" t="s">
        <v>106</v>
      </c>
      <c r="F3226" s="12">
        <f>SUMIFS('Inventory Details'!$H:$H,'Inventory Details'!$B:$B,$B3226,'Inventory Details'!$E:$E,$E3226)</f>
        <v>0</v>
      </c>
      <c r="G3226" s="12">
        <f>SUMIFS('PO Details'!$H:$H,'PO Details'!$D:$D,Planning!$B3226,'PO Details'!$L:$L,$E3226)</f>
        <v>26</v>
      </c>
      <c r="H3226" s="12">
        <f>SUMIFS('SO Details'!$G:$G,'SO Details'!$D:$D,Planning!$B3226,'SO Details'!$K:$K,$E3226)</f>
        <v>0</v>
      </c>
      <c r="I3226" s="20">
        <f>IF(COUNTIFS($C:$C,B3226)&gt;1,SUMIFS('Sales Hx'!$Q:$Q,'Sales Hx'!$B:$B,_xlfn.XLOOKUP(B3226,C:C,B:B),'Sales Hx'!$D:$D,Planning!$E3226),SUMIFS('Sales Hx'!$Q:$Q,'Sales Hx'!$B:$B,Planning!$B3226,'Sales Hx'!$D:$D,Planning!$E3226))</f>
        <v>65.8</v>
      </c>
      <c r="J3226" s="16">
        <f>IF(COUNTIFS($C:$C,B3226)&gt;1,SUMIFS('Sales Hx'!$S:$S,'Sales Hx'!$B:$B,_xlfn.XLOOKUP(B3226,C:C,B:B),'Sales Hx'!$D:$D,E3226),SUMIFS('Sales Hx'!$S:$S,'Sales Hx'!$B:$B,$B3226,'Sales Hx'!$D:$D,$E3226))</f>
        <v>0.85361842105263164</v>
      </c>
      <c r="K3226" s="16">
        <f t="shared" si="274"/>
        <v>0.39513677811550152</v>
      </c>
      <c r="L3226" s="12">
        <f>IF(M3226&lt;&gt;"",M3226,IF(COUNTIFS($C:$C,B3226)&gt;1,SUMIFS('Sales Hx'!V:V,'Sales Hx'!$B:$B,_xlfn.XLOOKUP(B3226,C:C,B:B),'Sales Hx'!$D:$D,$E3226),SUMIFS('Sales Hx'!V:V,'Sales Hx'!$B:$B,$B3226,'Sales Hx'!$D:$D,$E3226)))</f>
        <v>0</v>
      </c>
      <c r="M3226" s="12">
        <v>0</v>
      </c>
      <c r="N3226" s="15">
        <f t="shared" si="276"/>
        <v>0.85361842105263164</v>
      </c>
      <c r="O3226" s="21">
        <f t="shared" si="278"/>
        <v>0</v>
      </c>
      <c r="P3226" s="24">
        <v>38.181699999999999</v>
      </c>
      <c r="Q3226" s="18">
        <f t="shared" si="277"/>
        <v>0</v>
      </c>
      <c r="R3226" s="2">
        <v>1</v>
      </c>
      <c r="S3226" s="2">
        <v>90</v>
      </c>
      <c r="T3226" s="2" t="s">
        <v>4647</v>
      </c>
      <c r="U3226" s="28">
        <f>IF(G3226=0,"",_xlfn.MINIFS('PO Details'!$I:$I,'PO Details'!$D:$D,Planning!$B3226,'PO Details'!$L:$L,Planning!$E3226))</f>
        <v>45490</v>
      </c>
      <c r="V3226" s="29" t="s">
        <v>4640</v>
      </c>
      <c r="W3226" t="str">
        <f t="shared" si="275"/>
        <v/>
      </c>
      <c r="X3226" s="2">
        <v>120</v>
      </c>
    </row>
    <row r="3227" spans="1:24" x14ac:dyDescent="0.25">
      <c r="A3227" s="11"/>
      <c r="B3227" s="22" t="s">
        <v>5045</v>
      </c>
      <c r="C3227" s="22"/>
      <c r="D3227" s="22" t="s">
        <v>5046</v>
      </c>
      <c r="E3227" s="31" t="s">
        <v>109</v>
      </c>
      <c r="F3227" s="12">
        <f>SUMIFS('Inventory Details'!$H:$H,'Inventory Details'!$B:$B,$B3227,'Inventory Details'!$E:$E,$E3227)</f>
        <v>0</v>
      </c>
      <c r="G3227" s="12">
        <f>SUMIFS('PO Details'!$H:$H,'PO Details'!$D:$D,Planning!$B3227,'PO Details'!$L:$L,$E3227)</f>
        <v>17</v>
      </c>
      <c r="H3227" s="12">
        <f>SUMIFS('SO Details'!$G:$G,'SO Details'!$D:$D,Planning!$B3227,'SO Details'!$K:$K,$E3227)</f>
        <v>0</v>
      </c>
      <c r="I3227" s="20">
        <f>IF(COUNTIFS($C:$C,B3227)&gt;1,SUMIFS('Sales Hx'!$Q:$Q,'Sales Hx'!$B:$B,_xlfn.XLOOKUP(B3227,C:C,B:B),'Sales Hx'!$D:$D,Planning!$E3227),SUMIFS('Sales Hx'!$Q:$Q,'Sales Hx'!$B:$B,Planning!$B3227,'Sales Hx'!$D:$D,Planning!$E3227))</f>
        <v>23.799999999999997</v>
      </c>
      <c r="J3227" s="16">
        <f>IF(COUNTIFS($C:$C,B3227)&gt;1,SUMIFS('Sales Hx'!$S:$S,'Sales Hx'!$B:$B,_xlfn.XLOOKUP(B3227,C:C,B:B),'Sales Hx'!$D:$D,E3227),SUMIFS('Sales Hx'!$S:$S,'Sales Hx'!$B:$B,$B3227,'Sales Hx'!$D:$D,$E3227))</f>
        <v>0.28618421052631576</v>
      </c>
      <c r="K3227" s="16">
        <f t="shared" si="274"/>
        <v>0.71428571428571441</v>
      </c>
      <c r="L3227" s="12">
        <f>IF(M3227&lt;&gt;"",M3227,IF(COUNTIFS($C:$C,B3227)&gt;1,SUMIFS('Sales Hx'!V:V,'Sales Hx'!$B:$B,_xlfn.XLOOKUP(B3227,C:C,B:B),'Sales Hx'!$D:$D,$E3227),SUMIFS('Sales Hx'!V:V,'Sales Hx'!$B:$B,$B3227,'Sales Hx'!$D:$D,$E3227)))</f>
        <v>0</v>
      </c>
      <c r="M3227" s="12">
        <v>0</v>
      </c>
      <c r="N3227" s="15">
        <f t="shared" si="276"/>
        <v>0.28618421052631576</v>
      </c>
      <c r="O3227" s="21">
        <f t="shared" si="278"/>
        <v>0</v>
      </c>
      <c r="P3227" s="24">
        <v>38.181699999999999</v>
      </c>
      <c r="Q3227" s="18">
        <f t="shared" si="277"/>
        <v>0</v>
      </c>
      <c r="R3227" s="2">
        <v>1</v>
      </c>
      <c r="S3227" s="2">
        <v>90</v>
      </c>
      <c r="T3227" s="2" t="s">
        <v>4647</v>
      </c>
      <c r="U3227" s="28">
        <f>IF(G3227=0,"",_xlfn.MINIFS('PO Details'!$I:$I,'PO Details'!$D:$D,Planning!$B3227,'PO Details'!$L:$L,Planning!$E3227))</f>
        <v>45490</v>
      </c>
      <c r="V3227" s="29" t="s">
        <v>4640</v>
      </c>
      <c r="W3227" t="str">
        <f t="shared" si="275"/>
        <v/>
      </c>
      <c r="X3227" s="2">
        <v>120</v>
      </c>
    </row>
    <row r="3228" spans="1:24" x14ac:dyDescent="0.25">
      <c r="A3228" s="11"/>
      <c r="B3228" s="22" t="s">
        <v>5045</v>
      </c>
      <c r="C3228" s="22"/>
      <c r="D3228" s="22" t="s">
        <v>5046</v>
      </c>
      <c r="E3228" s="31" t="s">
        <v>4746</v>
      </c>
      <c r="F3228" s="12">
        <f>SUMIFS('Inventory Details'!$H:$H,'Inventory Details'!$B:$B,$B3228,'Inventory Details'!$E:$E,$E3228)</f>
        <v>0</v>
      </c>
      <c r="G3228" s="12">
        <f>SUMIFS('PO Details'!$H:$H,'PO Details'!$D:$D,Planning!$B3228,'PO Details'!$L:$L,$E3228)</f>
        <v>30</v>
      </c>
      <c r="H3228" s="12">
        <f>SUMIFS('SO Details'!$G:$G,'SO Details'!$D:$D,Planning!$B3228,'SO Details'!$K:$K,$E3228)</f>
        <v>0</v>
      </c>
      <c r="I3228" s="20">
        <f>IF(COUNTIFS($C:$C,B3228)&gt;1,SUMIFS('Sales Hx'!$Q:$Q,'Sales Hx'!$B:$B,_xlfn.XLOOKUP(B3228,C:C,B:B),'Sales Hx'!$D:$D,Planning!$E3228),SUMIFS('Sales Hx'!$Q:$Q,'Sales Hx'!$B:$B,Planning!$B3228,'Sales Hx'!$D:$D,Planning!$E3228))</f>
        <v>208.6</v>
      </c>
      <c r="J3228" s="16">
        <f>IF(COUNTIFS($C:$C,B3228)&gt;1,SUMIFS('Sales Hx'!$S:$S,'Sales Hx'!$B:$B,_xlfn.XLOOKUP(B3228,C:C,B:B),'Sales Hx'!$D:$D,E3228),SUMIFS('Sales Hx'!$S:$S,'Sales Hx'!$B:$B,$B3228,'Sales Hx'!$D:$D,$E3228))</f>
        <v>1.9210526315789473</v>
      </c>
      <c r="K3228" s="16">
        <f t="shared" si="274"/>
        <v>0.14381591562799617</v>
      </c>
      <c r="L3228" s="12">
        <f>IF(M3228&lt;&gt;"",M3228,IF(COUNTIFS($C:$C,B3228)&gt;1,SUMIFS('Sales Hx'!V:V,'Sales Hx'!$B:$B,_xlfn.XLOOKUP(B3228,C:C,B:B),'Sales Hx'!$D:$D,$E3228),SUMIFS('Sales Hx'!V:V,'Sales Hx'!$B:$B,$B3228,'Sales Hx'!$D:$D,$E3228)))</f>
        <v>0</v>
      </c>
      <c r="M3228" s="12">
        <v>0</v>
      </c>
      <c r="N3228" s="15">
        <f t="shared" si="276"/>
        <v>1.9210526315789473</v>
      </c>
      <c r="O3228" s="21">
        <f t="shared" si="278"/>
        <v>0</v>
      </c>
      <c r="P3228" s="24">
        <v>38.181699999999999</v>
      </c>
      <c r="Q3228" s="18">
        <f t="shared" si="277"/>
        <v>0</v>
      </c>
      <c r="R3228" s="2">
        <v>1</v>
      </c>
      <c r="S3228" s="2">
        <v>90</v>
      </c>
      <c r="T3228" s="2" t="s">
        <v>4647</v>
      </c>
      <c r="U3228" s="28">
        <f>IF(G3228=0,"",_xlfn.MINIFS('PO Details'!$I:$I,'PO Details'!$D:$D,Planning!$B3228,'PO Details'!$L:$L,Planning!$E3228))</f>
        <v>45490</v>
      </c>
      <c r="V3228" s="29" t="s">
        <v>4640</v>
      </c>
      <c r="W3228" t="str">
        <f t="shared" si="275"/>
        <v/>
      </c>
      <c r="X3228" s="2">
        <v>120</v>
      </c>
    </row>
    <row r="3229" spans="1:24" x14ac:dyDescent="0.25">
      <c r="A3229" s="11" t="s">
        <v>4630</v>
      </c>
      <c r="B3229" s="22" t="s">
        <v>3887</v>
      </c>
      <c r="C3229" s="22"/>
      <c r="D3229" s="22" t="s">
        <v>3888</v>
      </c>
      <c r="E3229" s="31" t="s">
        <v>752</v>
      </c>
      <c r="F3229" s="12">
        <f>SUMIFS('Inventory Details'!$H:$H,'Inventory Details'!$B:$B,$B3229,'Inventory Details'!$E:$E,$E3229)</f>
        <v>0</v>
      </c>
      <c r="G3229" s="12">
        <f>SUMIFS('PO Details'!$H:$H,'PO Details'!$D:$D,Planning!$B3229,'PO Details'!$L:$L,$E3229)</f>
        <v>1</v>
      </c>
      <c r="H3229" s="12">
        <f>SUMIFS('SO Details'!$G:$G,'SO Details'!$D:$D,Planning!$B3229,'SO Details'!$K:$K,$E3229)</f>
        <v>0</v>
      </c>
      <c r="I3229" s="20">
        <f>IF(COUNTIFS($C:$C,B3229)&gt;1,SUMIFS('Sales Hx'!$Q:$Q,'Sales Hx'!$B:$B,_xlfn.XLOOKUP(B3229,C:C,B:B),'Sales Hx'!$D:$D,Planning!$E3229),SUMIFS('Sales Hx'!$Q:$Q,'Sales Hx'!$B:$B,Planning!$B3229,'Sales Hx'!$D:$D,Planning!$E3229))</f>
        <v>0</v>
      </c>
      <c r="J3229" s="16">
        <f>IF(COUNTIFS($C:$C,B3229)&gt;1,SUMIFS('Sales Hx'!$S:$S,'Sales Hx'!$B:$B,_xlfn.XLOOKUP(B3229,C:C,B:B),'Sales Hx'!$D:$D,E3229),SUMIFS('Sales Hx'!$S:$S,'Sales Hx'!$B:$B,$B3229,'Sales Hx'!$D:$D,$E3229))</f>
        <v>0</v>
      </c>
      <c r="K3229" s="16">
        <f t="shared" si="274"/>
        <v>0</v>
      </c>
      <c r="L3229" s="12">
        <f>IF(M3229&lt;&gt;"",M3229,IF(COUNTIFS($C:$C,B3229)&gt;1,SUMIFS('Sales Hx'!V:V,'Sales Hx'!$B:$B,_xlfn.XLOOKUP(B3229,C:C,B:B),'Sales Hx'!$D:$D,$E3229),SUMIFS('Sales Hx'!V:V,'Sales Hx'!$B:$B,$B3229,'Sales Hx'!$D:$D,$E3229)))</f>
        <v>0</v>
      </c>
      <c r="M3229" s="12">
        <v>0</v>
      </c>
      <c r="N3229" s="15">
        <f t="shared" si="276"/>
        <v>0</v>
      </c>
      <c r="O3229" s="21">
        <f t="shared" si="278"/>
        <v>0</v>
      </c>
      <c r="P3229" s="24">
        <v>1898</v>
      </c>
      <c r="Q3229" s="18">
        <f t="shared" si="277"/>
        <v>0</v>
      </c>
      <c r="R3229" s="2">
        <v>1</v>
      </c>
      <c r="S3229" s="2">
        <v>120</v>
      </c>
      <c r="T3229" s="2" t="s">
        <v>4647</v>
      </c>
      <c r="U3229" s="28">
        <f>IF(G3229=0,"",_xlfn.MINIFS('PO Details'!$I:$I,'PO Details'!$D:$D,Planning!$B3229,'PO Details'!$L:$L,Planning!$E3229))</f>
        <v>45152</v>
      </c>
      <c r="V3229" s="29" t="s">
        <v>4640</v>
      </c>
      <c r="W3229" t="str">
        <f t="shared" si="275"/>
        <v>Max</v>
      </c>
      <c r="X3229" s="2">
        <v>120</v>
      </c>
    </row>
    <row r="3230" spans="1:24" x14ac:dyDescent="0.25">
      <c r="A3230" s="11" t="s">
        <v>4630</v>
      </c>
      <c r="B3230" s="22" t="s">
        <v>3887</v>
      </c>
      <c r="C3230" s="22"/>
      <c r="D3230" s="22" t="s">
        <v>3888</v>
      </c>
      <c r="E3230" s="31" t="s">
        <v>113</v>
      </c>
      <c r="F3230" s="12">
        <f>SUMIFS('Inventory Details'!$H:$H,'Inventory Details'!$B:$B,$B3230,'Inventory Details'!$E:$E,$E3230)</f>
        <v>0</v>
      </c>
      <c r="G3230" s="12">
        <f>SUMIFS('PO Details'!$H:$H,'PO Details'!$D:$D,Planning!$B3230,'PO Details'!$L:$L,$E3230)</f>
        <v>0</v>
      </c>
      <c r="H3230" s="12">
        <f>SUMIFS('SO Details'!$G:$G,'SO Details'!$D:$D,Planning!$B3230,'SO Details'!$K:$K,$E3230)</f>
        <v>0</v>
      </c>
      <c r="I3230" s="20">
        <f>IF(COUNTIFS($C:$C,B3230)&gt;1,SUMIFS('Sales Hx'!$Q:$Q,'Sales Hx'!$B:$B,_xlfn.XLOOKUP(B3230,C:C,B:B),'Sales Hx'!$D:$D,Planning!$E3230),SUMIFS('Sales Hx'!$Q:$Q,'Sales Hx'!$B:$B,Planning!$B3230,'Sales Hx'!$D:$D,Planning!$E3230))</f>
        <v>0</v>
      </c>
      <c r="J3230" s="16">
        <f>IF(COUNTIFS($C:$C,B3230)&gt;1,SUMIFS('Sales Hx'!$S:$S,'Sales Hx'!$B:$B,_xlfn.XLOOKUP(B3230,C:C,B:B),'Sales Hx'!$D:$D,E3230),SUMIFS('Sales Hx'!$S:$S,'Sales Hx'!$B:$B,$B3230,'Sales Hx'!$D:$D,$E3230))</f>
        <v>0</v>
      </c>
      <c r="K3230" s="16">
        <f t="shared" si="274"/>
        <v>0</v>
      </c>
      <c r="L3230" s="12">
        <f>IF(M3230&lt;&gt;"",M3230,IF(COUNTIFS($C:$C,B3230)&gt;1,SUMIFS('Sales Hx'!V:V,'Sales Hx'!$B:$B,_xlfn.XLOOKUP(B3230,C:C,B:B),'Sales Hx'!$D:$D,$E3230),SUMIFS('Sales Hx'!V:V,'Sales Hx'!$B:$B,$B3230,'Sales Hx'!$D:$D,$E3230)))</f>
        <v>0</v>
      </c>
      <c r="M3230" s="12">
        <v>0</v>
      </c>
      <c r="N3230" s="15">
        <f t="shared" si="276"/>
        <v>0</v>
      </c>
      <c r="O3230" s="21">
        <f t="shared" si="278"/>
        <v>0</v>
      </c>
      <c r="P3230" s="24">
        <v>1898</v>
      </c>
      <c r="Q3230" s="18">
        <f t="shared" si="277"/>
        <v>0</v>
      </c>
      <c r="R3230" s="2">
        <v>1</v>
      </c>
      <c r="S3230" s="2">
        <v>120</v>
      </c>
      <c r="T3230" s="2" t="s">
        <v>4647</v>
      </c>
      <c r="U3230" s="28" t="str">
        <f>IF(G3230=0,"",_xlfn.MINIFS('PO Details'!$I:$I,'PO Details'!$D:$D,Planning!$B3230,'PO Details'!$L:$L,Planning!$E3230))</f>
        <v/>
      </c>
      <c r="V3230" s="29" t="s">
        <v>4640</v>
      </c>
      <c r="W3230" t="str">
        <f t="shared" si="275"/>
        <v>Max</v>
      </c>
      <c r="X3230" s="2">
        <v>120</v>
      </c>
    </row>
    <row r="3231" spans="1:24" x14ac:dyDescent="0.25">
      <c r="A3231" s="11" t="s">
        <v>4668</v>
      </c>
      <c r="B3231" s="22" t="s">
        <v>1584</v>
      </c>
      <c r="C3231" s="22"/>
      <c r="D3231" s="22" t="s">
        <v>1585</v>
      </c>
      <c r="E3231" s="31" t="s">
        <v>113</v>
      </c>
      <c r="F3231" s="12">
        <f>SUMIFS('Inventory Details'!$H:$H,'Inventory Details'!$B:$B,$B3231,'Inventory Details'!$E:$E,$E3231)</f>
        <v>0</v>
      </c>
      <c r="G3231" s="12">
        <f>SUMIFS('PO Details'!$H:$H,'PO Details'!$D:$D,Planning!$B3231,'PO Details'!$L:$L,$E3231)</f>
        <v>0</v>
      </c>
      <c r="H3231" s="12">
        <f>SUMIFS('SO Details'!$G:$G,'SO Details'!$D:$D,Planning!$B3231,'SO Details'!$K:$K,$E3231)</f>
        <v>0</v>
      </c>
      <c r="I3231" s="20">
        <f>IF(COUNTIFS($C:$C,B3231)&gt;1,SUMIFS('Sales Hx'!$Q:$Q,'Sales Hx'!$B:$B,_xlfn.XLOOKUP(B3231,C:C,B:B),'Sales Hx'!$D:$D,Planning!$E3231),SUMIFS('Sales Hx'!$Q:$Q,'Sales Hx'!$B:$B,Planning!$B3231,'Sales Hx'!$D:$D,Planning!$E3231))</f>
        <v>0</v>
      </c>
      <c r="J3231" s="16">
        <f>IF(COUNTIFS($C:$C,B3231)&gt;1,SUMIFS('Sales Hx'!$S:$S,'Sales Hx'!$B:$B,_xlfn.XLOOKUP(B3231,C:C,B:B),'Sales Hx'!$D:$D,E3231),SUMIFS('Sales Hx'!$S:$S,'Sales Hx'!$B:$B,$B3231,'Sales Hx'!$D:$D,$E3231))</f>
        <v>9.8684210526315791E-2</v>
      </c>
      <c r="K3231" s="16">
        <f t="shared" si="274"/>
        <v>0</v>
      </c>
      <c r="L3231" s="12">
        <f>IF(M3231&lt;&gt;"",M3231,IF(COUNTIFS($C:$C,B3231)&gt;1,SUMIFS('Sales Hx'!V:V,'Sales Hx'!$B:$B,_xlfn.XLOOKUP(B3231,C:C,B:B),'Sales Hx'!$D:$D,$E3231),SUMIFS('Sales Hx'!V:V,'Sales Hx'!$B:$B,$B3231,'Sales Hx'!$D:$D,$E3231)))</f>
        <v>0</v>
      </c>
      <c r="M3231" s="12">
        <v>0</v>
      </c>
      <c r="N3231" s="15">
        <f t="shared" si="276"/>
        <v>9.8684210526315791E-2</v>
      </c>
      <c r="O3231" s="21">
        <f t="shared" si="278"/>
        <v>12</v>
      </c>
      <c r="P3231" s="24">
        <v>238</v>
      </c>
      <c r="Q3231" s="18">
        <f t="shared" si="277"/>
        <v>2856</v>
      </c>
      <c r="R3231" s="2">
        <v>1</v>
      </c>
      <c r="S3231" s="2">
        <v>120</v>
      </c>
      <c r="T3231" s="2" t="s">
        <v>4647</v>
      </c>
      <c r="U3231" s="28" t="str">
        <f>IF(G3231=0,"",_xlfn.MINIFS('PO Details'!$I:$I,'PO Details'!$D:$D,Planning!$B3231,'PO Details'!$L:$L,Planning!$E3231))</f>
        <v/>
      </c>
      <c r="V3231" s="29" t="s">
        <v>4640</v>
      </c>
      <c r="W3231" t="str">
        <f t="shared" si="275"/>
        <v>Max</v>
      </c>
      <c r="X3231" s="2">
        <v>120</v>
      </c>
    </row>
    <row r="3232" spans="1:24" x14ac:dyDescent="0.25">
      <c r="A3232" s="11" t="s">
        <v>4668</v>
      </c>
      <c r="B3232" s="22" t="s">
        <v>1584</v>
      </c>
      <c r="C3232" s="22"/>
      <c r="D3232" s="22" t="s">
        <v>1585</v>
      </c>
      <c r="E3232" s="31" t="s">
        <v>4746</v>
      </c>
      <c r="F3232" s="12">
        <f>SUMIFS('Inventory Details'!$H:$H,'Inventory Details'!$B:$B,$B3232,'Inventory Details'!$E:$E,$E3232)</f>
        <v>54</v>
      </c>
      <c r="G3232" s="12">
        <f>SUMIFS('PO Details'!$H:$H,'PO Details'!$D:$D,Planning!$B3232,'PO Details'!$L:$L,$E3232)</f>
        <v>0</v>
      </c>
      <c r="H3232" s="12">
        <f>SUMIFS('SO Details'!$G:$G,'SO Details'!$D:$D,Planning!$B3232,'SO Details'!$K:$K,$E3232)</f>
        <v>0</v>
      </c>
      <c r="I3232" s="20">
        <f>IF(COUNTIFS($C:$C,B3232)&gt;1,SUMIFS('Sales Hx'!$Q:$Q,'Sales Hx'!$B:$B,_xlfn.XLOOKUP(B3232,C:C,B:B),'Sales Hx'!$D:$D,Planning!$E3232),SUMIFS('Sales Hx'!$Q:$Q,'Sales Hx'!$B:$B,Planning!$B3232,'Sales Hx'!$D:$D,Planning!$E3232))</f>
        <v>0</v>
      </c>
      <c r="J3232" s="16">
        <f>IF(COUNTIFS($C:$C,B3232)&gt;1,SUMIFS('Sales Hx'!$S:$S,'Sales Hx'!$B:$B,_xlfn.XLOOKUP(B3232,C:C,B:B),'Sales Hx'!$D:$D,E3232),SUMIFS('Sales Hx'!$S:$S,'Sales Hx'!$B:$B,$B3232,'Sales Hx'!$D:$D,$E3232))</f>
        <v>8.6842105263157887E-2</v>
      </c>
      <c r="K3232" s="16">
        <f t="shared" si="274"/>
        <v>0</v>
      </c>
      <c r="L3232" s="12">
        <f>IF(M3232&lt;&gt;"",M3232,IF(COUNTIFS($C:$C,B3232)&gt;1,SUMIFS('Sales Hx'!V:V,'Sales Hx'!$B:$B,_xlfn.XLOOKUP(B3232,C:C,B:B),'Sales Hx'!$D:$D,$E3232),SUMIFS('Sales Hx'!V:V,'Sales Hx'!$B:$B,$B3232,'Sales Hx'!$D:$D,$E3232)))</f>
        <v>0</v>
      </c>
      <c r="M3232" s="12">
        <v>0</v>
      </c>
      <c r="N3232" s="15">
        <f t="shared" si="276"/>
        <v>8.6842105263157887E-2</v>
      </c>
      <c r="O3232" s="21">
        <f t="shared" si="278"/>
        <v>0</v>
      </c>
      <c r="P3232" s="24">
        <v>238</v>
      </c>
      <c r="Q3232" s="18">
        <f t="shared" si="277"/>
        <v>0</v>
      </c>
      <c r="R3232" s="2">
        <v>1</v>
      </c>
      <c r="S3232" s="2">
        <v>120</v>
      </c>
      <c r="T3232" s="2" t="s">
        <v>4647</v>
      </c>
      <c r="U3232" s="28" t="str">
        <f>IF(G3232=0,"",_xlfn.MINIFS('PO Details'!$I:$I,'PO Details'!$D:$D,Planning!$B3232,'PO Details'!$L:$L,Planning!$E3232))</f>
        <v/>
      </c>
      <c r="V3232" s="29" t="s">
        <v>4640</v>
      </c>
      <c r="W3232" t="str">
        <f t="shared" si="275"/>
        <v>Max</v>
      </c>
      <c r="X3232" s="2">
        <v>120</v>
      </c>
    </row>
    <row r="3233" spans="1:24" x14ac:dyDescent="0.25">
      <c r="A3233" s="11" t="s">
        <v>4668</v>
      </c>
      <c r="B3233" s="22" t="s">
        <v>1584</v>
      </c>
      <c r="C3233" s="22"/>
      <c r="D3233" s="22" t="s">
        <v>1585</v>
      </c>
      <c r="E3233" s="31" t="s">
        <v>106</v>
      </c>
      <c r="F3233" s="12">
        <f>SUMIFS('Inventory Details'!$H:$H,'Inventory Details'!$B:$B,$B3233,'Inventory Details'!$E:$E,$E3233)</f>
        <v>65</v>
      </c>
      <c r="G3233" s="12">
        <f>SUMIFS('PO Details'!$H:$H,'PO Details'!$D:$D,Planning!$B3233,'PO Details'!$L:$L,$E3233)</f>
        <v>0</v>
      </c>
      <c r="H3233" s="12">
        <f>SUMIFS('SO Details'!$G:$G,'SO Details'!$D:$D,Planning!$B3233,'SO Details'!$K:$K,$E3233)</f>
        <v>3</v>
      </c>
      <c r="I3233" s="20">
        <f>IF(COUNTIFS($C:$C,B3233)&gt;1,SUMIFS('Sales Hx'!$Q:$Q,'Sales Hx'!$B:$B,_xlfn.XLOOKUP(B3233,C:C,B:B),'Sales Hx'!$D:$D,Planning!$E3233),SUMIFS('Sales Hx'!$Q:$Q,'Sales Hx'!$B:$B,Planning!$B3233,'Sales Hx'!$D:$D,Planning!$E3233))</f>
        <v>0</v>
      </c>
      <c r="J3233" s="16">
        <f>IF(COUNTIFS($C:$C,B3233)&gt;1,SUMIFS('Sales Hx'!$S:$S,'Sales Hx'!$B:$B,_xlfn.XLOOKUP(B3233,C:C,B:B),'Sales Hx'!$D:$D,E3233),SUMIFS('Sales Hx'!$S:$S,'Sales Hx'!$B:$B,$B3233,'Sales Hx'!$D:$D,$E3233))</f>
        <v>0.41118421052631582</v>
      </c>
      <c r="K3233" s="16">
        <f t="shared" si="274"/>
        <v>0</v>
      </c>
      <c r="L3233" s="12">
        <f>IF(M3233&lt;&gt;"",M3233,IF(COUNTIFS($C:$C,B3233)&gt;1,SUMIFS('Sales Hx'!V:V,'Sales Hx'!$B:$B,_xlfn.XLOOKUP(B3233,C:C,B:B),'Sales Hx'!$D:$D,$E3233),SUMIFS('Sales Hx'!V:V,'Sales Hx'!$B:$B,$B3233,'Sales Hx'!$D:$D,$E3233)))</f>
        <v>0</v>
      </c>
      <c r="M3233" s="12">
        <v>0</v>
      </c>
      <c r="N3233" s="15">
        <f t="shared" si="276"/>
        <v>0.41118421052631582</v>
      </c>
      <c r="O3233" s="21">
        <f t="shared" si="278"/>
        <v>0</v>
      </c>
      <c r="P3233" s="24">
        <v>238</v>
      </c>
      <c r="Q3233" s="18">
        <f t="shared" si="277"/>
        <v>0</v>
      </c>
      <c r="R3233" s="2">
        <v>1</v>
      </c>
      <c r="S3233" s="2">
        <v>120</v>
      </c>
      <c r="T3233" s="2" t="s">
        <v>4647</v>
      </c>
      <c r="U3233" s="28" t="str">
        <f>IF(G3233=0,"",_xlfn.MINIFS('PO Details'!$I:$I,'PO Details'!$D:$D,Planning!$B3233,'PO Details'!$L:$L,Planning!$E3233))</f>
        <v/>
      </c>
      <c r="V3233" s="29" t="s">
        <v>4640</v>
      </c>
      <c r="W3233" t="str">
        <f t="shared" si="275"/>
        <v>Max</v>
      </c>
      <c r="X3233" s="2">
        <v>120</v>
      </c>
    </row>
    <row r="3234" spans="1:24" x14ac:dyDescent="0.25">
      <c r="A3234" s="11" t="s">
        <v>4668</v>
      </c>
      <c r="B3234" s="22" t="s">
        <v>1586</v>
      </c>
      <c r="C3234" s="22"/>
      <c r="D3234" s="22" t="s">
        <v>1587</v>
      </c>
      <c r="E3234" s="31" t="s">
        <v>106</v>
      </c>
      <c r="F3234" s="12">
        <f>SUMIFS('Inventory Details'!$H:$H,'Inventory Details'!$B:$B,$B3234,'Inventory Details'!$E:$E,$E3234)</f>
        <v>32</v>
      </c>
      <c r="G3234" s="12">
        <f>SUMIFS('PO Details'!$H:$H,'PO Details'!$D:$D,Planning!$B3234,'PO Details'!$L:$L,$E3234)</f>
        <v>0</v>
      </c>
      <c r="H3234" s="12">
        <f>SUMIFS('SO Details'!$G:$G,'SO Details'!$D:$D,Planning!$B3234,'SO Details'!$K:$K,$E3234)</f>
        <v>3</v>
      </c>
      <c r="I3234" s="20">
        <f>IF(COUNTIFS($C:$C,B3234)&gt;1,SUMIFS('Sales Hx'!$Q:$Q,'Sales Hx'!$B:$B,_xlfn.XLOOKUP(B3234,C:C,B:B),'Sales Hx'!$D:$D,Planning!$E3234),SUMIFS('Sales Hx'!$Q:$Q,'Sales Hx'!$B:$B,Planning!$B3234,'Sales Hx'!$D:$D,Planning!$E3234))</f>
        <v>0</v>
      </c>
      <c r="J3234" s="16">
        <f>IF(COUNTIFS($C:$C,B3234)&gt;1,SUMIFS('Sales Hx'!$S:$S,'Sales Hx'!$B:$B,_xlfn.XLOOKUP(B3234,C:C,B:B),'Sales Hx'!$D:$D,E3234),SUMIFS('Sales Hx'!$S:$S,'Sales Hx'!$B:$B,$B3234,'Sales Hx'!$D:$D,$E3234))</f>
        <v>6.5789473684210523E-2</v>
      </c>
      <c r="K3234" s="16">
        <f t="shared" si="274"/>
        <v>0</v>
      </c>
      <c r="L3234" s="12">
        <f>IF(M3234&lt;&gt;"",M3234,IF(COUNTIFS($C:$C,B3234)&gt;1,SUMIFS('Sales Hx'!V:V,'Sales Hx'!$B:$B,_xlfn.XLOOKUP(B3234,C:C,B:B),'Sales Hx'!$D:$D,$E3234),SUMIFS('Sales Hx'!V:V,'Sales Hx'!$B:$B,$B3234,'Sales Hx'!$D:$D,$E3234)))</f>
        <v>0</v>
      </c>
      <c r="M3234" s="12">
        <v>0</v>
      </c>
      <c r="N3234" s="15">
        <f t="shared" si="276"/>
        <v>6.5789473684210523E-2</v>
      </c>
      <c r="O3234" s="21">
        <f t="shared" si="278"/>
        <v>0</v>
      </c>
      <c r="P3234" s="24">
        <v>442</v>
      </c>
      <c r="Q3234" s="18">
        <f t="shared" si="277"/>
        <v>0</v>
      </c>
      <c r="R3234" s="2">
        <v>1</v>
      </c>
      <c r="S3234" s="2">
        <v>120</v>
      </c>
      <c r="T3234" s="2" t="s">
        <v>4647</v>
      </c>
      <c r="U3234" s="28" t="str">
        <f>IF(G3234=0,"",_xlfn.MINIFS('PO Details'!$I:$I,'PO Details'!$D:$D,Planning!$B3234,'PO Details'!$L:$L,Planning!$E3234))</f>
        <v/>
      </c>
      <c r="V3234" s="29" t="s">
        <v>4640</v>
      </c>
      <c r="W3234" t="str">
        <f t="shared" si="275"/>
        <v>Max</v>
      </c>
      <c r="X3234" s="2">
        <v>120</v>
      </c>
    </row>
    <row r="3235" spans="1:24" x14ac:dyDescent="0.25">
      <c r="A3235" s="11" t="s">
        <v>4668</v>
      </c>
      <c r="B3235" s="22" t="s">
        <v>1586</v>
      </c>
      <c r="C3235" s="22"/>
      <c r="D3235" s="22" t="s">
        <v>1587</v>
      </c>
      <c r="E3235" s="31" t="s">
        <v>4746</v>
      </c>
      <c r="F3235" s="12">
        <f>SUMIFS('Inventory Details'!$H:$H,'Inventory Details'!$B:$B,$B3235,'Inventory Details'!$E:$E,$E3235)</f>
        <v>31</v>
      </c>
      <c r="G3235" s="12">
        <f>SUMIFS('PO Details'!$H:$H,'PO Details'!$D:$D,Planning!$B3235,'PO Details'!$L:$L,$E3235)</f>
        <v>0</v>
      </c>
      <c r="H3235" s="12">
        <f>SUMIFS('SO Details'!$G:$G,'SO Details'!$D:$D,Planning!$B3235,'SO Details'!$K:$K,$E3235)</f>
        <v>1</v>
      </c>
      <c r="I3235" s="20">
        <f>IF(COUNTIFS($C:$C,B3235)&gt;1,SUMIFS('Sales Hx'!$Q:$Q,'Sales Hx'!$B:$B,_xlfn.XLOOKUP(B3235,C:C,B:B),'Sales Hx'!$D:$D,Planning!$E3235),SUMIFS('Sales Hx'!$Q:$Q,'Sales Hx'!$B:$B,Planning!$B3235,'Sales Hx'!$D:$D,Planning!$E3235))</f>
        <v>0</v>
      </c>
      <c r="J3235" s="16">
        <f>IF(COUNTIFS($C:$C,B3235)&gt;1,SUMIFS('Sales Hx'!$S:$S,'Sales Hx'!$B:$B,_xlfn.XLOOKUP(B3235,C:C,B:B),'Sales Hx'!$D:$D,E3235),SUMIFS('Sales Hx'!$S:$S,'Sales Hx'!$B:$B,$B3235,'Sales Hx'!$D:$D,$E3235))</f>
        <v>0.11348684210526316</v>
      </c>
      <c r="K3235" s="16">
        <f t="shared" si="274"/>
        <v>0</v>
      </c>
      <c r="L3235" s="12">
        <f>IF(M3235&lt;&gt;"",M3235,IF(COUNTIFS($C:$C,B3235)&gt;1,SUMIFS('Sales Hx'!V:V,'Sales Hx'!$B:$B,_xlfn.XLOOKUP(B3235,C:C,B:B),'Sales Hx'!$D:$D,$E3235),SUMIFS('Sales Hx'!V:V,'Sales Hx'!$B:$B,$B3235,'Sales Hx'!$D:$D,$E3235)))</f>
        <v>0</v>
      </c>
      <c r="M3235" s="12">
        <v>0</v>
      </c>
      <c r="N3235" s="15">
        <f t="shared" si="276"/>
        <v>0.11348684210526316</v>
      </c>
      <c r="O3235" s="21">
        <f t="shared" si="278"/>
        <v>0</v>
      </c>
      <c r="P3235" s="24">
        <v>442</v>
      </c>
      <c r="Q3235" s="18">
        <f t="shared" si="277"/>
        <v>0</v>
      </c>
      <c r="R3235" s="2">
        <v>1</v>
      </c>
      <c r="S3235" s="2">
        <v>120</v>
      </c>
      <c r="T3235" s="2" t="s">
        <v>4647</v>
      </c>
      <c r="U3235" s="28" t="str">
        <f>IF(G3235=0,"",_xlfn.MINIFS('PO Details'!$I:$I,'PO Details'!$D:$D,Planning!$B3235,'PO Details'!$L:$L,Planning!$E3235))</f>
        <v/>
      </c>
      <c r="V3235" s="29" t="s">
        <v>4640</v>
      </c>
      <c r="W3235" t="str">
        <f t="shared" si="275"/>
        <v>Max</v>
      </c>
      <c r="X3235" s="2">
        <v>120</v>
      </c>
    </row>
    <row r="3236" spans="1:24" x14ac:dyDescent="0.25">
      <c r="A3236" s="11" t="s">
        <v>4668</v>
      </c>
      <c r="B3236" s="22" t="s">
        <v>1586</v>
      </c>
      <c r="C3236" s="22"/>
      <c r="D3236" s="22" t="s">
        <v>1587</v>
      </c>
      <c r="E3236" s="31" t="s">
        <v>113</v>
      </c>
      <c r="F3236" s="12">
        <f>SUMIFS('Inventory Details'!$H:$H,'Inventory Details'!$B:$B,$B3236,'Inventory Details'!$E:$E,$E3236)</f>
        <v>0</v>
      </c>
      <c r="G3236" s="12">
        <f>SUMIFS('PO Details'!$H:$H,'PO Details'!$D:$D,Planning!$B3236,'PO Details'!$L:$L,$E3236)</f>
        <v>0</v>
      </c>
      <c r="H3236" s="12">
        <f>SUMIFS('SO Details'!$G:$G,'SO Details'!$D:$D,Planning!$B3236,'SO Details'!$K:$K,$E3236)</f>
        <v>2</v>
      </c>
      <c r="I3236" s="20">
        <f>IF(COUNTIFS($C:$C,B3236)&gt;1,SUMIFS('Sales Hx'!$Q:$Q,'Sales Hx'!$B:$B,_xlfn.XLOOKUP(B3236,C:C,B:B),'Sales Hx'!$D:$D,Planning!$E3236),SUMIFS('Sales Hx'!$Q:$Q,'Sales Hx'!$B:$B,Planning!$B3236,'Sales Hx'!$D:$D,Planning!$E3236))</f>
        <v>1.4</v>
      </c>
      <c r="J3236" s="16">
        <f>IF(COUNTIFS($C:$C,B3236)&gt;1,SUMIFS('Sales Hx'!$S:$S,'Sales Hx'!$B:$B,_xlfn.XLOOKUP(B3236,C:C,B:B),'Sales Hx'!$D:$D,E3236),SUMIFS('Sales Hx'!$S:$S,'Sales Hx'!$B:$B,$B3236,'Sales Hx'!$D:$D,$E3236))</f>
        <v>9.3750000000000014E-2</v>
      </c>
      <c r="K3236" s="16">
        <f t="shared" si="274"/>
        <v>0</v>
      </c>
      <c r="L3236" s="12">
        <f>IF(M3236&lt;&gt;"",M3236,IF(COUNTIFS($C:$C,B3236)&gt;1,SUMIFS('Sales Hx'!V:V,'Sales Hx'!$B:$B,_xlfn.XLOOKUP(B3236,C:C,B:B),'Sales Hx'!$D:$D,$E3236),SUMIFS('Sales Hx'!V:V,'Sales Hx'!$B:$B,$B3236,'Sales Hx'!$D:$D,$E3236)))</f>
        <v>0</v>
      </c>
      <c r="M3236" s="12">
        <v>0</v>
      </c>
      <c r="N3236" s="15">
        <f t="shared" si="276"/>
        <v>9.3750000000000014E-2</v>
      </c>
      <c r="O3236" s="21">
        <f t="shared" si="278"/>
        <v>13</v>
      </c>
      <c r="P3236" s="24">
        <v>442</v>
      </c>
      <c r="Q3236" s="18">
        <f t="shared" si="277"/>
        <v>5746</v>
      </c>
      <c r="R3236" s="2">
        <v>1</v>
      </c>
      <c r="S3236" s="2">
        <v>120</v>
      </c>
      <c r="T3236" s="2" t="s">
        <v>4647</v>
      </c>
      <c r="U3236" s="28" t="str">
        <f>IF(G3236=0,"",_xlfn.MINIFS('PO Details'!$I:$I,'PO Details'!$D:$D,Planning!$B3236,'PO Details'!$L:$L,Planning!$E3236))</f>
        <v/>
      </c>
      <c r="V3236" s="29" t="s">
        <v>4640</v>
      </c>
      <c r="W3236" t="str">
        <f t="shared" si="275"/>
        <v>Max</v>
      </c>
      <c r="X3236" s="2">
        <v>120</v>
      </c>
    </row>
    <row r="3237" spans="1:24" x14ac:dyDescent="0.25">
      <c r="A3237" s="11" t="s">
        <v>4668</v>
      </c>
      <c r="B3237" s="22" t="s">
        <v>1586</v>
      </c>
      <c r="C3237" s="22"/>
      <c r="D3237" s="22" t="s">
        <v>1587</v>
      </c>
      <c r="E3237" s="31" t="s">
        <v>861</v>
      </c>
      <c r="F3237" s="12">
        <f>SUMIFS('Inventory Details'!$H:$H,'Inventory Details'!$B:$B,$B3237,'Inventory Details'!$E:$E,$E3237)</f>
        <v>4</v>
      </c>
      <c r="G3237" s="12">
        <f>SUMIFS('PO Details'!$H:$H,'PO Details'!$D:$D,Planning!$B3237,'PO Details'!$L:$L,$E3237)</f>
        <v>0</v>
      </c>
      <c r="H3237" s="12">
        <f>SUMIFS('SO Details'!$G:$G,'SO Details'!$D:$D,Planning!$B3237,'SO Details'!$K:$K,$E3237)</f>
        <v>0</v>
      </c>
      <c r="I3237" s="20">
        <f>IF(COUNTIFS($C:$C,B3237)&gt;1,SUMIFS('Sales Hx'!$Q:$Q,'Sales Hx'!$B:$B,_xlfn.XLOOKUP(B3237,C:C,B:B),'Sales Hx'!$D:$D,Planning!$E3237),SUMIFS('Sales Hx'!$Q:$Q,'Sales Hx'!$B:$B,Planning!$B3237,'Sales Hx'!$D:$D,Planning!$E3237))</f>
        <v>0</v>
      </c>
      <c r="J3237" s="16">
        <f>IF(COUNTIFS($C:$C,B3237)&gt;1,SUMIFS('Sales Hx'!$S:$S,'Sales Hx'!$B:$B,_xlfn.XLOOKUP(B3237,C:C,B:B),'Sales Hx'!$D:$D,E3237),SUMIFS('Sales Hx'!$S:$S,'Sales Hx'!$B:$B,$B3237,'Sales Hx'!$D:$D,$E3237))</f>
        <v>3.2894736842105261E-2</v>
      </c>
      <c r="K3237" s="16">
        <f t="shared" si="274"/>
        <v>0</v>
      </c>
      <c r="L3237" s="12">
        <f>IF(M3237&lt;&gt;"",M3237,IF(COUNTIFS($C:$C,B3237)&gt;1,SUMIFS('Sales Hx'!V:V,'Sales Hx'!$B:$B,_xlfn.XLOOKUP(B3237,C:C,B:B),'Sales Hx'!$D:$D,$E3237),SUMIFS('Sales Hx'!V:V,'Sales Hx'!$B:$B,$B3237,'Sales Hx'!$D:$D,$E3237)))</f>
        <v>0</v>
      </c>
      <c r="M3237" s="12">
        <v>0</v>
      </c>
      <c r="N3237" s="15">
        <f t="shared" si="276"/>
        <v>3.2894736842105261E-2</v>
      </c>
      <c r="O3237" s="21">
        <f t="shared" si="278"/>
        <v>0</v>
      </c>
      <c r="P3237" s="24">
        <v>442</v>
      </c>
      <c r="Q3237" s="18">
        <f t="shared" si="277"/>
        <v>0</v>
      </c>
      <c r="R3237" s="2">
        <v>1</v>
      </c>
      <c r="S3237" s="2">
        <v>120</v>
      </c>
      <c r="T3237" s="2" t="s">
        <v>4647</v>
      </c>
      <c r="U3237" s="28" t="str">
        <f>IF(G3237=0,"",_xlfn.MINIFS('PO Details'!$I:$I,'PO Details'!$D:$D,Planning!$B3237,'PO Details'!$L:$L,Planning!$E3237))</f>
        <v/>
      </c>
      <c r="V3237" s="29" t="s">
        <v>4640</v>
      </c>
      <c r="W3237" t="str">
        <f t="shared" si="275"/>
        <v>Max</v>
      </c>
      <c r="X3237" s="2">
        <v>120</v>
      </c>
    </row>
    <row r="3238" spans="1:24" x14ac:dyDescent="0.25">
      <c r="A3238" s="11"/>
      <c r="B3238" s="22" t="s">
        <v>1810</v>
      </c>
      <c r="C3238" s="22"/>
      <c r="D3238" s="22" t="s">
        <v>1811</v>
      </c>
      <c r="E3238" s="31" t="s">
        <v>4746</v>
      </c>
      <c r="F3238" s="12">
        <f>SUMIFS('Inventory Details'!$H:$H,'Inventory Details'!$B:$B,$B3238,'Inventory Details'!$E:$E,$E3238)</f>
        <v>0</v>
      </c>
      <c r="G3238" s="12">
        <f>SUMIFS('PO Details'!$H:$H,'PO Details'!$D:$D,Planning!$B3238,'PO Details'!$L:$L,$E3238)</f>
        <v>0</v>
      </c>
      <c r="H3238" s="12">
        <f>SUMIFS('SO Details'!$G:$G,'SO Details'!$D:$D,Planning!$B3238,'SO Details'!$K:$K,$E3238)</f>
        <v>0</v>
      </c>
      <c r="I3238" s="20">
        <f>IF(COUNTIFS($C:$C,B3238)&gt;1,SUMIFS('Sales Hx'!$Q:$Q,'Sales Hx'!$B:$B,_xlfn.XLOOKUP(B3238,C:C,B:B),'Sales Hx'!$D:$D,Planning!$E3238),SUMIFS('Sales Hx'!$Q:$Q,'Sales Hx'!$B:$B,Planning!$B3238,'Sales Hx'!$D:$D,Planning!$E3238))</f>
        <v>0</v>
      </c>
      <c r="J3238" s="16">
        <f>IF(COUNTIFS($C:$C,B3238)&gt;1,SUMIFS('Sales Hx'!$S:$S,'Sales Hx'!$B:$B,_xlfn.XLOOKUP(B3238,C:C,B:B),'Sales Hx'!$D:$D,E3238),SUMIFS('Sales Hx'!$S:$S,'Sales Hx'!$B:$B,$B3238,'Sales Hx'!$D:$D,$E3238))</f>
        <v>5.4824561403508776E-2</v>
      </c>
      <c r="K3238" s="16">
        <f t="shared" si="274"/>
        <v>0</v>
      </c>
      <c r="L3238" s="12">
        <f>IF(M3238&lt;&gt;"",M3238,IF(COUNTIFS($C:$C,B3238)&gt;1,SUMIFS('Sales Hx'!V:V,'Sales Hx'!$B:$B,_xlfn.XLOOKUP(B3238,C:C,B:B),'Sales Hx'!$D:$D,$E3238),SUMIFS('Sales Hx'!V:V,'Sales Hx'!$B:$B,$B3238,'Sales Hx'!$D:$D,$E3238)))</f>
        <v>0</v>
      </c>
      <c r="M3238" s="12">
        <v>0</v>
      </c>
      <c r="N3238" s="15">
        <f t="shared" si="276"/>
        <v>5.4824561403508776E-2</v>
      </c>
      <c r="O3238" s="21">
        <f t="shared" si="278"/>
        <v>7</v>
      </c>
      <c r="P3238" s="24">
        <v>0</v>
      </c>
      <c r="Q3238" s="18">
        <f t="shared" si="277"/>
        <v>0</v>
      </c>
      <c r="R3238" s="2">
        <v>1</v>
      </c>
      <c r="S3238" s="2">
        <v>120</v>
      </c>
      <c r="T3238" s="2" t="s">
        <v>4647</v>
      </c>
      <c r="U3238" s="28" t="str">
        <f>IF(G3238=0,"",_xlfn.MINIFS('PO Details'!$I:$I,'PO Details'!$D:$D,Planning!$B3238,'PO Details'!$L:$L,Planning!$E3238))</f>
        <v/>
      </c>
      <c r="V3238" s="29" t="s">
        <v>4640</v>
      </c>
      <c r="W3238" t="str">
        <f t="shared" si="275"/>
        <v>Max</v>
      </c>
      <c r="X3238" s="2">
        <v>120</v>
      </c>
    </row>
    <row r="3239" spans="1:24" x14ac:dyDescent="0.25">
      <c r="A3239" s="11"/>
      <c r="B3239" s="22" t="s">
        <v>1588</v>
      </c>
      <c r="C3239" s="22"/>
      <c r="D3239" s="22" t="s">
        <v>1589</v>
      </c>
      <c r="E3239" s="31" t="s">
        <v>1201</v>
      </c>
      <c r="F3239" s="12">
        <f>SUMIFS('Inventory Details'!$H:$H,'Inventory Details'!$B:$B,$B3239,'Inventory Details'!$E:$E,$E3239)</f>
        <v>8</v>
      </c>
      <c r="G3239" s="12">
        <f>SUMIFS('PO Details'!$H:$H,'PO Details'!$D:$D,Planning!$B3239,'PO Details'!$L:$L,$E3239)</f>
        <v>0</v>
      </c>
      <c r="H3239" s="12">
        <f>SUMIFS('SO Details'!$G:$G,'SO Details'!$D:$D,Planning!$B3239,'SO Details'!$K:$K,$E3239)</f>
        <v>0</v>
      </c>
      <c r="I3239" s="20">
        <f>IF(COUNTIFS($C:$C,B3239)&gt;1,SUMIFS('Sales Hx'!$Q:$Q,'Sales Hx'!$B:$B,_xlfn.XLOOKUP(B3239,C:C,B:B),'Sales Hx'!$D:$D,Planning!$E3239),SUMIFS('Sales Hx'!$Q:$Q,'Sales Hx'!$B:$B,Planning!$B3239,'Sales Hx'!$D:$D,Planning!$E3239))</f>
        <v>0</v>
      </c>
      <c r="J3239" s="16">
        <f>IF(COUNTIFS($C:$C,B3239)&gt;1,SUMIFS('Sales Hx'!$S:$S,'Sales Hx'!$B:$B,_xlfn.XLOOKUP(B3239,C:C,B:B),'Sales Hx'!$D:$D,E3239),SUMIFS('Sales Hx'!$S:$S,'Sales Hx'!$B:$B,$B3239,'Sales Hx'!$D:$D,$E3239))</f>
        <v>0</v>
      </c>
      <c r="K3239" s="16">
        <f t="shared" si="274"/>
        <v>0</v>
      </c>
      <c r="L3239" s="12">
        <f>IF(M3239&lt;&gt;"",M3239,IF(COUNTIFS($C:$C,B3239)&gt;1,SUMIFS('Sales Hx'!V:V,'Sales Hx'!$B:$B,_xlfn.XLOOKUP(B3239,C:C,B:B),'Sales Hx'!$D:$D,$E3239),SUMIFS('Sales Hx'!V:V,'Sales Hx'!$B:$B,$B3239,'Sales Hx'!$D:$D,$E3239)))</f>
        <v>0</v>
      </c>
      <c r="M3239" s="12">
        <v>0</v>
      </c>
      <c r="N3239" s="15">
        <f t="shared" si="276"/>
        <v>0</v>
      </c>
      <c r="O3239" s="21">
        <f t="shared" si="278"/>
        <v>0</v>
      </c>
      <c r="P3239" s="24">
        <v>24.6</v>
      </c>
      <c r="Q3239" s="18">
        <f t="shared" si="277"/>
        <v>0</v>
      </c>
      <c r="R3239" s="2">
        <v>1</v>
      </c>
      <c r="S3239" s="2">
        <v>120</v>
      </c>
      <c r="T3239" s="2" t="s">
        <v>4647</v>
      </c>
      <c r="U3239" s="28" t="str">
        <f>IF(G3239=0,"",_xlfn.MINIFS('PO Details'!$I:$I,'PO Details'!$D:$D,Planning!$B3239,'PO Details'!$L:$L,Planning!$E3239))</f>
        <v/>
      </c>
      <c r="V3239" s="29" t="s">
        <v>4640</v>
      </c>
      <c r="W3239" t="str">
        <f t="shared" si="275"/>
        <v>Max</v>
      </c>
      <c r="X3239" s="2">
        <v>120</v>
      </c>
    </row>
    <row r="3240" spans="1:24" x14ac:dyDescent="0.25">
      <c r="A3240" s="11"/>
      <c r="B3240" s="22" t="s">
        <v>1588</v>
      </c>
      <c r="C3240" s="22"/>
      <c r="D3240" s="22" t="s">
        <v>1589</v>
      </c>
      <c r="E3240" s="31" t="s">
        <v>106</v>
      </c>
      <c r="F3240" s="12">
        <f>SUMIFS('Inventory Details'!$H:$H,'Inventory Details'!$B:$B,$B3240,'Inventory Details'!$E:$E,$E3240)</f>
        <v>0</v>
      </c>
      <c r="G3240" s="12">
        <f>SUMIFS('PO Details'!$H:$H,'PO Details'!$D:$D,Planning!$B3240,'PO Details'!$L:$L,$E3240)</f>
        <v>0</v>
      </c>
      <c r="H3240" s="12">
        <f>SUMIFS('SO Details'!$G:$G,'SO Details'!$D:$D,Planning!$B3240,'SO Details'!$K:$K,$E3240)</f>
        <v>0</v>
      </c>
      <c r="I3240" s="20">
        <f>IF(COUNTIFS($C:$C,B3240)&gt;1,SUMIFS('Sales Hx'!$Q:$Q,'Sales Hx'!$B:$B,_xlfn.XLOOKUP(B3240,C:C,B:B),'Sales Hx'!$D:$D,Planning!$E3240),SUMIFS('Sales Hx'!$Q:$Q,'Sales Hx'!$B:$B,Planning!$B3240,'Sales Hx'!$D:$D,Planning!$E3240))</f>
        <v>1.4</v>
      </c>
      <c r="J3240" s="16">
        <f>IF(COUNTIFS($C:$C,B3240)&gt;1,SUMIFS('Sales Hx'!$S:$S,'Sales Hx'!$B:$B,_xlfn.XLOOKUP(B3240,C:C,B:B),'Sales Hx'!$D:$D,E3240),SUMIFS('Sales Hx'!$S:$S,'Sales Hx'!$B:$B,$B3240,'Sales Hx'!$D:$D,$E3240))</f>
        <v>4.6052631578947366E-2</v>
      </c>
      <c r="K3240" s="16">
        <f t="shared" si="274"/>
        <v>0</v>
      </c>
      <c r="L3240" s="12">
        <f>IF(M3240&lt;&gt;"",M3240,IF(COUNTIFS($C:$C,B3240)&gt;1,SUMIFS('Sales Hx'!V:V,'Sales Hx'!$B:$B,_xlfn.XLOOKUP(B3240,C:C,B:B),'Sales Hx'!$D:$D,$E3240),SUMIFS('Sales Hx'!V:V,'Sales Hx'!$B:$B,$B3240,'Sales Hx'!$D:$D,$E3240)))</f>
        <v>0</v>
      </c>
      <c r="M3240" s="12">
        <v>0</v>
      </c>
      <c r="N3240" s="15">
        <f t="shared" si="276"/>
        <v>4.6052631578947366E-2</v>
      </c>
      <c r="O3240" s="21">
        <f t="shared" si="278"/>
        <v>6</v>
      </c>
      <c r="P3240" s="24">
        <v>24.6</v>
      </c>
      <c r="Q3240" s="18">
        <f t="shared" si="277"/>
        <v>147.60000000000002</v>
      </c>
      <c r="R3240" s="2">
        <v>1</v>
      </c>
      <c r="S3240" s="2">
        <v>120</v>
      </c>
      <c r="T3240" s="2" t="s">
        <v>4647</v>
      </c>
      <c r="U3240" s="28" t="str">
        <f>IF(G3240=0,"",_xlfn.MINIFS('PO Details'!$I:$I,'PO Details'!$D:$D,Planning!$B3240,'PO Details'!$L:$L,Planning!$E3240))</f>
        <v/>
      </c>
      <c r="V3240" s="29" t="s">
        <v>4640</v>
      </c>
      <c r="W3240" t="str">
        <f t="shared" si="275"/>
        <v>Max</v>
      </c>
      <c r="X3240" s="2">
        <v>120</v>
      </c>
    </row>
    <row r="3241" spans="1:24" x14ac:dyDescent="0.25">
      <c r="A3241" s="11" t="s">
        <v>4622</v>
      </c>
      <c r="B3241" s="22" t="s">
        <v>224</v>
      </c>
      <c r="C3241" s="22"/>
      <c r="D3241" s="22" t="s">
        <v>225</v>
      </c>
      <c r="E3241" s="31" t="s">
        <v>106</v>
      </c>
      <c r="F3241" s="12">
        <f>SUMIFS('Inventory Details'!$H:$H,'Inventory Details'!$B:$B,$B3241,'Inventory Details'!$E:$E,$E3241)</f>
        <v>0</v>
      </c>
      <c r="G3241" s="12">
        <f>SUMIFS('PO Details'!$H:$H,'PO Details'!$D:$D,Planning!$B3241,'PO Details'!$L:$L,$E3241)</f>
        <v>783</v>
      </c>
      <c r="H3241" s="12">
        <f>SUMIFS('SO Details'!$G:$G,'SO Details'!$D:$D,Planning!$B3241,'SO Details'!$K:$K,$E3241)</f>
        <v>0</v>
      </c>
      <c r="I3241" s="20">
        <f>IF(COUNTIFS($C:$C,B3241)&gt;1,SUMIFS('Sales Hx'!$Q:$Q,'Sales Hx'!$B:$B,_xlfn.XLOOKUP(B3241,C:C,B:B),'Sales Hx'!$D:$D,Planning!$E3241),SUMIFS('Sales Hx'!$Q:$Q,'Sales Hx'!$B:$B,Planning!$B3241,'Sales Hx'!$D:$D,Planning!$E3241))</f>
        <v>369.59999999999997</v>
      </c>
      <c r="J3241" s="16">
        <f>IF(COUNTIFS($C:$C,B3241)&gt;1,SUMIFS('Sales Hx'!$S:$S,'Sales Hx'!$B:$B,_xlfn.XLOOKUP(B3241,C:C,B:B),'Sales Hx'!$D:$D,E3241),SUMIFS('Sales Hx'!$S:$S,'Sales Hx'!$B:$B,$B3241,'Sales Hx'!$D:$D,$E3241))</f>
        <v>2.4599780701754383</v>
      </c>
      <c r="K3241" s="16">
        <f t="shared" si="274"/>
        <v>2.1185064935064939</v>
      </c>
      <c r="L3241" s="12">
        <f>IF(M3241&lt;&gt;"",M3241,IF(COUNTIFS($C:$C,B3241)&gt;1,SUMIFS('Sales Hx'!V:V,'Sales Hx'!$B:$B,_xlfn.XLOOKUP(B3241,C:C,B:B),'Sales Hx'!$D:$D,$E3241),SUMIFS('Sales Hx'!V:V,'Sales Hx'!$B:$B,$B3241,'Sales Hx'!$D:$D,$E3241)))</f>
        <v>0</v>
      </c>
      <c r="M3241" s="12">
        <v>0</v>
      </c>
      <c r="N3241" s="15">
        <f t="shared" si="276"/>
        <v>2.4599780701754383</v>
      </c>
      <c r="O3241" s="21">
        <f t="shared" si="278"/>
        <v>0</v>
      </c>
      <c r="P3241" s="24">
        <v>20.94</v>
      </c>
      <c r="Q3241" s="18">
        <f t="shared" si="277"/>
        <v>0</v>
      </c>
      <c r="R3241" s="2">
        <v>1</v>
      </c>
      <c r="S3241" s="2">
        <v>90</v>
      </c>
      <c r="T3241" s="2" t="s">
        <v>4647</v>
      </c>
      <c r="U3241" s="28">
        <f>IF(G3241=0,"",_xlfn.MINIFS('PO Details'!$I:$I,'PO Details'!$D:$D,Planning!$B3241,'PO Details'!$L:$L,Planning!$E3241))</f>
        <v>45443</v>
      </c>
      <c r="V3241" s="29" t="s">
        <v>4639</v>
      </c>
      <c r="W3241" t="str">
        <f t="shared" si="275"/>
        <v/>
      </c>
      <c r="X3241" s="2">
        <v>120</v>
      </c>
    </row>
    <row r="3242" spans="1:24" x14ac:dyDescent="0.25">
      <c r="A3242" s="11" t="s">
        <v>4622</v>
      </c>
      <c r="B3242" s="22" t="s">
        <v>224</v>
      </c>
      <c r="C3242" s="22"/>
      <c r="D3242" s="22" t="s">
        <v>225</v>
      </c>
      <c r="E3242" s="31" t="s">
        <v>15</v>
      </c>
      <c r="F3242" s="12">
        <f>SUMIFS('Inventory Details'!$H:$H,'Inventory Details'!$B:$B,$B3242,'Inventory Details'!$E:$E,$E3242)</f>
        <v>48</v>
      </c>
      <c r="G3242" s="12">
        <f>SUMIFS('PO Details'!$H:$H,'PO Details'!$D:$D,Planning!$B3242,'PO Details'!$L:$L,$E3242)</f>
        <v>6</v>
      </c>
      <c r="H3242" s="12">
        <f>SUMIFS('SO Details'!$G:$G,'SO Details'!$D:$D,Planning!$B3242,'SO Details'!$K:$K,$E3242)</f>
        <v>0</v>
      </c>
      <c r="I3242" s="20">
        <f>IF(COUNTIFS($C:$C,B3242)&gt;1,SUMIFS('Sales Hx'!$Q:$Q,'Sales Hx'!$B:$B,_xlfn.XLOOKUP(B3242,C:C,B:B),'Sales Hx'!$D:$D,Planning!$E3242),SUMIFS('Sales Hx'!$Q:$Q,'Sales Hx'!$B:$B,Planning!$B3242,'Sales Hx'!$D:$D,Planning!$E3242))</f>
        <v>14</v>
      </c>
      <c r="J3242" s="16">
        <f>IF(COUNTIFS($C:$C,B3242)&gt;1,SUMIFS('Sales Hx'!$S:$S,'Sales Hx'!$B:$B,_xlfn.XLOOKUP(B3242,C:C,B:B),'Sales Hx'!$D:$D,E3242),SUMIFS('Sales Hx'!$S:$S,'Sales Hx'!$B:$B,$B3242,'Sales Hx'!$D:$D,$E3242))</f>
        <v>0.73245614035087725</v>
      </c>
      <c r="K3242" s="16">
        <f t="shared" si="274"/>
        <v>3.8571428571428572</v>
      </c>
      <c r="L3242" s="12">
        <f>IF(M3242&lt;&gt;"",M3242,IF(COUNTIFS($C:$C,B3242)&gt;1,SUMIFS('Sales Hx'!V:V,'Sales Hx'!$B:$B,_xlfn.XLOOKUP(B3242,C:C,B:B),'Sales Hx'!$D:$D,$E3242),SUMIFS('Sales Hx'!V:V,'Sales Hx'!$B:$B,$B3242,'Sales Hx'!$D:$D,$E3242)))</f>
        <v>0</v>
      </c>
      <c r="M3242" s="12">
        <v>0</v>
      </c>
      <c r="N3242" s="15">
        <f t="shared" si="276"/>
        <v>0.73245614035087725</v>
      </c>
      <c r="O3242" s="21">
        <f t="shared" si="278"/>
        <v>0</v>
      </c>
      <c r="P3242" s="24">
        <v>20.94</v>
      </c>
      <c r="Q3242" s="18">
        <f t="shared" si="277"/>
        <v>0</v>
      </c>
      <c r="R3242" s="2">
        <v>1</v>
      </c>
      <c r="S3242" s="2">
        <v>90</v>
      </c>
      <c r="T3242" s="2" t="s">
        <v>4647</v>
      </c>
      <c r="U3242" s="28">
        <f>IF(G3242=0,"",_xlfn.MINIFS('PO Details'!$I:$I,'PO Details'!$D:$D,Planning!$B3242,'PO Details'!$L:$L,Planning!$E3242))</f>
        <v>45397</v>
      </c>
      <c r="V3242" s="29" t="s">
        <v>4639</v>
      </c>
      <c r="W3242" t="str">
        <f t="shared" si="275"/>
        <v/>
      </c>
      <c r="X3242" s="2">
        <v>120</v>
      </c>
    </row>
    <row r="3243" spans="1:24" x14ac:dyDescent="0.25">
      <c r="A3243" s="11" t="s">
        <v>4622</v>
      </c>
      <c r="B3243" s="22" t="s">
        <v>224</v>
      </c>
      <c r="C3243" s="22"/>
      <c r="D3243" s="22" t="s">
        <v>225</v>
      </c>
      <c r="E3243" s="31" t="s">
        <v>4746</v>
      </c>
      <c r="F3243" s="12">
        <f>SUMIFS('Inventory Details'!$H:$H,'Inventory Details'!$B:$B,$B3243,'Inventory Details'!$E:$E,$E3243)</f>
        <v>88</v>
      </c>
      <c r="G3243" s="12">
        <f>SUMIFS('PO Details'!$H:$H,'PO Details'!$D:$D,Planning!$B3243,'PO Details'!$L:$L,$E3243)</f>
        <v>988</v>
      </c>
      <c r="H3243" s="12">
        <f>SUMIFS('SO Details'!$G:$G,'SO Details'!$D:$D,Planning!$B3243,'SO Details'!$K:$K,$E3243)</f>
        <v>10</v>
      </c>
      <c r="I3243" s="20">
        <f>IF(COUNTIFS($C:$C,B3243)&gt;1,SUMIFS('Sales Hx'!$Q:$Q,'Sales Hx'!$B:$B,_xlfn.XLOOKUP(B3243,C:C,B:B),'Sales Hx'!$D:$D,Planning!$E3243),SUMIFS('Sales Hx'!$Q:$Q,'Sales Hx'!$B:$B,Planning!$B3243,'Sales Hx'!$D:$D,Planning!$E3243))</f>
        <v>233.79999999999998</v>
      </c>
      <c r="J3243" s="16">
        <f>IF(COUNTIFS($C:$C,B3243)&gt;1,SUMIFS('Sales Hx'!$S:$S,'Sales Hx'!$B:$B,_xlfn.XLOOKUP(B3243,C:C,B:B),'Sales Hx'!$D:$D,E3243),SUMIFS('Sales Hx'!$S:$S,'Sales Hx'!$B:$B,$B3243,'Sales Hx'!$D:$D,$E3243))</f>
        <v>2.3116028708133971</v>
      </c>
      <c r="K3243" s="16">
        <f t="shared" si="274"/>
        <v>4.6022241231822072</v>
      </c>
      <c r="L3243" s="12">
        <f>IF(M3243&lt;&gt;"",M3243,IF(COUNTIFS($C:$C,B3243)&gt;1,SUMIFS('Sales Hx'!V:V,'Sales Hx'!$B:$B,_xlfn.XLOOKUP(B3243,C:C,B:B),'Sales Hx'!$D:$D,$E3243),SUMIFS('Sales Hx'!V:V,'Sales Hx'!$B:$B,$B3243,'Sales Hx'!$D:$D,$E3243)))</f>
        <v>0</v>
      </c>
      <c r="M3243" s="12">
        <v>0</v>
      </c>
      <c r="N3243" s="15">
        <f t="shared" si="276"/>
        <v>2.3116028708133971</v>
      </c>
      <c r="O3243" s="21">
        <f t="shared" si="278"/>
        <v>0</v>
      </c>
      <c r="P3243" s="24">
        <v>20.94</v>
      </c>
      <c r="Q3243" s="18">
        <f t="shared" si="277"/>
        <v>0</v>
      </c>
      <c r="R3243" s="2">
        <v>1</v>
      </c>
      <c r="S3243" s="2">
        <v>90</v>
      </c>
      <c r="T3243" s="2" t="s">
        <v>4647</v>
      </c>
      <c r="U3243" s="28">
        <f>IF(G3243=0,"",_xlfn.MINIFS('PO Details'!$I:$I,'PO Details'!$D:$D,Planning!$B3243,'PO Details'!$L:$L,Planning!$E3243))</f>
        <v>45458</v>
      </c>
      <c r="V3243" s="29" t="s">
        <v>4639</v>
      </c>
      <c r="W3243" t="str">
        <f t="shared" si="275"/>
        <v>Max</v>
      </c>
      <c r="X3243" s="2">
        <v>120</v>
      </c>
    </row>
    <row r="3244" spans="1:24" x14ac:dyDescent="0.25">
      <c r="A3244" s="11" t="s">
        <v>4622</v>
      </c>
      <c r="B3244" s="22" t="s">
        <v>224</v>
      </c>
      <c r="C3244" s="22"/>
      <c r="D3244" s="22" t="s">
        <v>225</v>
      </c>
      <c r="E3244" s="31" t="s">
        <v>119</v>
      </c>
      <c r="F3244" s="12">
        <f>SUMIFS('Inventory Details'!$H:$H,'Inventory Details'!$B:$B,$B3244,'Inventory Details'!$E:$E,$E3244)</f>
        <v>0</v>
      </c>
      <c r="G3244" s="12">
        <f>SUMIFS('PO Details'!$H:$H,'PO Details'!$D:$D,Planning!$B3244,'PO Details'!$L:$L,$E3244)</f>
        <v>6</v>
      </c>
      <c r="H3244" s="12">
        <f>SUMIFS('SO Details'!$G:$G,'SO Details'!$D:$D,Planning!$B3244,'SO Details'!$K:$K,$E3244)</f>
        <v>0</v>
      </c>
      <c r="I3244" s="20">
        <f>IF(COUNTIFS($C:$C,B3244)&gt;1,SUMIFS('Sales Hx'!$Q:$Q,'Sales Hx'!$B:$B,_xlfn.XLOOKUP(B3244,C:C,B:B),'Sales Hx'!$D:$D,Planning!$E3244),SUMIFS('Sales Hx'!$Q:$Q,'Sales Hx'!$B:$B,Planning!$B3244,'Sales Hx'!$D:$D,Planning!$E3244))</f>
        <v>0</v>
      </c>
      <c r="J3244" s="16">
        <f>IF(COUNTIFS($C:$C,B3244)&gt;1,SUMIFS('Sales Hx'!$S:$S,'Sales Hx'!$B:$B,_xlfn.XLOOKUP(B3244,C:C,B:B),'Sales Hx'!$D:$D,E3244),SUMIFS('Sales Hx'!$S:$S,'Sales Hx'!$B:$B,$B3244,'Sales Hx'!$D:$D,$E3244))</f>
        <v>3.2894736842105261E-2</v>
      </c>
      <c r="K3244" s="16">
        <f t="shared" ref="K3244:K3307" si="279">IFERROR((F3244+G3244)/I3244,0)</f>
        <v>0</v>
      </c>
      <c r="L3244" s="12">
        <f>IF(M3244&lt;&gt;"",M3244,IF(COUNTIFS($C:$C,B3244)&gt;1,SUMIFS('Sales Hx'!V:V,'Sales Hx'!$B:$B,_xlfn.XLOOKUP(B3244,C:C,B:B),'Sales Hx'!$D:$D,$E3244),SUMIFS('Sales Hx'!V:V,'Sales Hx'!$B:$B,$B3244,'Sales Hx'!$D:$D,$E3244)))</f>
        <v>0</v>
      </c>
      <c r="M3244" s="12">
        <v>0</v>
      </c>
      <c r="N3244" s="15">
        <f t="shared" si="276"/>
        <v>3.2894736842105261E-2</v>
      </c>
      <c r="O3244" s="21">
        <f t="shared" si="278"/>
        <v>0</v>
      </c>
      <c r="P3244" s="24">
        <v>20.94</v>
      </c>
      <c r="Q3244" s="18">
        <f t="shared" si="277"/>
        <v>0</v>
      </c>
      <c r="R3244" s="2">
        <v>1</v>
      </c>
      <c r="S3244" s="2">
        <v>90</v>
      </c>
      <c r="T3244" s="2" t="s">
        <v>4647</v>
      </c>
      <c r="U3244" s="28">
        <f>IF(G3244=0,"",_xlfn.MINIFS('PO Details'!$I:$I,'PO Details'!$D:$D,Planning!$B3244,'PO Details'!$L:$L,Planning!$E3244))</f>
        <v>45523</v>
      </c>
      <c r="V3244" s="29" t="s">
        <v>4639</v>
      </c>
      <c r="W3244" t="str">
        <f t="shared" si="275"/>
        <v/>
      </c>
      <c r="X3244" s="2">
        <v>120</v>
      </c>
    </row>
    <row r="3245" spans="1:24" x14ac:dyDescent="0.25">
      <c r="A3245" s="11" t="s">
        <v>4622</v>
      </c>
      <c r="B3245" s="22" t="s">
        <v>224</v>
      </c>
      <c r="C3245" s="22"/>
      <c r="D3245" s="22" t="s">
        <v>225</v>
      </c>
      <c r="E3245" s="31" t="s">
        <v>109</v>
      </c>
      <c r="F3245" s="12">
        <f>SUMIFS('Inventory Details'!$H:$H,'Inventory Details'!$B:$B,$B3245,'Inventory Details'!$E:$E,$E3245)</f>
        <v>0</v>
      </c>
      <c r="G3245" s="12">
        <f>SUMIFS('PO Details'!$H:$H,'PO Details'!$D:$D,Planning!$B3245,'PO Details'!$L:$L,$E3245)</f>
        <v>188</v>
      </c>
      <c r="H3245" s="12">
        <f>SUMIFS('SO Details'!$G:$G,'SO Details'!$D:$D,Planning!$B3245,'SO Details'!$K:$K,$E3245)</f>
        <v>0</v>
      </c>
      <c r="I3245" s="20">
        <f>IF(COUNTIFS($C:$C,B3245)&gt;1,SUMIFS('Sales Hx'!$Q:$Q,'Sales Hx'!$B:$B,_xlfn.XLOOKUP(B3245,C:C,B:B),'Sales Hx'!$D:$D,Planning!$E3245),SUMIFS('Sales Hx'!$Q:$Q,'Sales Hx'!$B:$B,Planning!$B3245,'Sales Hx'!$D:$D,Planning!$E3245))</f>
        <v>54.599999999999994</v>
      </c>
      <c r="J3245" s="16">
        <f>IF(COUNTIFS($C:$C,B3245)&gt;1,SUMIFS('Sales Hx'!$S:$S,'Sales Hx'!$B:$B,_xlfn.XLOOKUP(B3245,C:C,B:B),'Sales Hx'!$D:$D,E3245),SUMIFS('Sales Hx'!$S:$S,'Sales Hx'!$B:$B,$B3245,'Sales Hx'!$D:$D,$E3245))</f>
        <v>0.48793859649122812</v>
      </c>
      <c r="K3245" s="16">
        <f t="shared" si="279"/>
        <v>3.4432234432234434</v>
      </c>
      <c r="L3245" s="12">
        <f>IF(M3245&lt;&gt;"",M3245,IF(COUNTIFS($C:$C,B3245)&gt;1,SUMIFS('Sales Hx'!V:V,'Sales Hx'!$B:$B,_xlfn.XLOOKUP(B3245,C:C,B:B),'Sales Hx'!$D:$D,$E3245),SUMIFS('Sales Hx'!V:V,'Sales Hx'!$B:$B,$B3245,'Sales Hx'!$D:$D,$E3245)))</f>
        <v>0</v>
      </c>
      <c r="M3245" s="12">
        <v>0</v>
      </c>
      <c r="N3245" s="15">
        <f t="shared" si="276"/>
        <v>0.48793859649122812</v>
      </c>
      <c r="O3245" s="21">
        <f t="shared" si="278"/>
        <v>0</v>
      </c>
      <c r="P3245" s="24">
        <v>20.94</v>
      </c>
      <c r="Q3245" s="18">
        <f t="shared" si="277"/>
        <v>0</v>
      </c>
      <c r="R3245" s="2">
        <v>1</v>
      </c>
      <c r="S3245" s="2">
        <v>90</v>
      </c>
      <c r="T3245" s="2" t="s">
        <v>4647</v>
      </c>
      <c r="U3245" s="28">
        <f>IF(G3245=0,"",_xlfn.MINIFS('PO Details'!$I:$I,'PO Details'!$D:$D,Planning!$B3245,'PO Details'!$L:$L,Planning!$E3245))</f>
        <v>45473</v>
      </c>
      <c r="V3245" s="29" t="s">
        <v>4639</v>
      </c>
      <c r="W3245" t="str">
        <f t="shared" si="275"/>
        <v/>
      </c>
      <c r="X3245" s="2">
        <v>120</v>
      </c>
    </row>
    <row r="3246" spans="1:24" x14ac:dyDescent="0.25">
      <c r="A3246" s="11" t="s">
        <v>4622</v>
      </c>
      <c r="B3246" s="22" t="s">
        <v>224</v>
      </c>
      <c r="C3246" s="22"/>
      <c r="D3246" s="22" t="s">
        <v>225</v>
      </c>
      <c r="E3246" s="31" t="s">
        <v>113</v>
      </c>
      <c r="F3246" s="12">
        <f>SUMIFS('Inventory Details'!$H:$H,'Inventory Details'!$B:$B,$B3246,'Inventory Details'!$E:$E,$E3246)</f>
        <v>44</v>
      </c>
      <c r="G3246" s="12">
        <f>SUMIFS('PO Details'!$H:$H,'PO Details'!$D:$D,Planning!$B3246,'PO Details'!$L:$L,$E3246)</f>
        <v>376</v>
      </c>
      <c r="H3246" s="12">
        <f>SUMIFS('SO Details'!$G:$G,'SO Details'!$D:$D,Planning!$B3246,'SO Details'!$K:$K,$E3246)</f>
        <v>13</v>
      </c>
      <c r="I3246" s="20">
        <f>IF(COUNTIFS($C:$C,B3246)&gt;1,SUMIFS('Sales Hx'!$Q:$Q,'Sales Hx'!$B:$B,_xlfn.XLOOKUP(B3246,C:C,B:B),'Sales Hx'!$D:$D,Planning!$E3246),SUMIFS('Sales Hx'!$Q:$Q,'Sales Hx'!$B:$B,Planning!$B3246,'Sales Hx'!$D:$D,Planning!$E3246))</f>
        <v>112</v>
      </c>
      <c r="J3246" s="16">
        <f>IF(COUNTIFS($C:$C,B3246)&gt;1,SUMIFS('Sales Hx'!$S:$S,'Sales Hx'!$B:$B,_xlfn.XLOOKUP(B3246,C:C,B:B),'Sales Hx'!$D:$D,E3246),SUMIFS('Sales Hx'!$S:$S,'Sales Hx'!$B:$B,$B3246,'Sales Hx'!$D:$D,$E3246))</f>
        <v>0.88925438596491224</v>
      </c>
      <c r="K3246" s="16">
        <f t="shared" si="279"/>
        <v>3.75</v>
      </c>
      <c r="L3246" s="12">
        <f>IF(M3246&lt;&gt;"",M3246,IF(COUNTIFS($C:$C,B3246)&gt;1,SUMIFS('Sales Hx'!V:V,'Sales Hx'!$B:$B,_xlfn.XLOOKUP(B3246,C:C,B:B),'Sales Hx'!$D:$D,$E3246),SUMIFS('Sales Hx'!V:V,'Sales Hx'!$B:$B,$B3246,'Sales Hx'!$D:$D,$E3246)))</f>
        <v>0</v>
      </c>
      <c r="M3246" s="12">
        <v>0</v>
      </c>
      <c r="N3246" s="15">
        <f t="shared" si="276"/>
        <v>0.88925438596491224</v>
      </c>
      <c r="O3246" s="21">
        <f t="shared" si="278"/>
        <v>0</v>
      </c>
      <c r="P3246" s="24">
        <v>20.94</v>
      </c>
      <c r="Q3246" s="18">
        <f t="shared" si="277"/>
        <v>0</v>
      </c>
      <c r="R3246" s="2">
        <v>1</v>
      </c>
      <c r="S3246" s="2">
        <v>90</v>
      </c>
      <c r="T3246" s="2" t="s">
        <v>4647</v>
      </c>
      <c r="U3246" s="28">
        <f>IF(G3246=0,"",_xlfn.MINIFS('PO Details'!$I:$I,'PO Details'!$D:$D,Planning!$B3246,'PO Details'!$L:$L,Planning!$E3246))</f>
        <v>45473</v>
      </c>
      <c r="V3246" s="29" t="s">
        <v>4639</v>
      </c>
      <c r="W3246" t="str">
        <f t="shared" si="275"/>
        <v/>
      </c>
      <c r="X3246" s="2">
        <v>120</v>
      </c>
    </row>
    <row r="3247" spans="1:24" x14ac:dyDescent="0.25">
      <c r="A3247" s="11" t="s">
        <v>4622</v>
      </c>
      <c r="B3247" s="22" t="s">
        <v>224</v>
      </c>
      <c r="C3247" s="22"/>
      <c r="D3247" s="22" t="s">
        <v>225</v>
      </c>
      <c r="E3247" s="31" t="s">
        <v>186</v>
      </c>
      <c r="F3247" s="12">
        <f>SUMIFS('Inventory Details'!$H:$H,'Inventory Details'!$B:$B,$B3247,'Inventory Details'!$E:$E,$E3247)</f>
        <v>7</v>
      </c>
      <c r="G3247" s="12">
        <f>SUMIFS('PO Details'!$H:$H,'PO Details'!$D:$D,Planning!$B3247,'PO Details'!$L:$L,$E3247)</f>
        <v>252</v>
      </c>
      <c r="H3247" s="12">
        <f>SUMIFS('SO Details'!$G:$G,'SO Details'!$D:$D,Planning!$B3247,'SO Details'!$K:$K,$E3247)</f>
        <v>0</v>
      </c>
      <c r="I3247" s="20">
        <f>IF(COUNTIFS($C:$C,B3247)&gt;1,SUMIFS('Sales Hx'!$Q:$Q,'Sales Hx'!$B:$B,_xlfn.XLOOKUP(B3247,C:C,B:B),'Sales Hx'!$D:$D,Planning!$E3247),SUMIFS('Sales Hx'!$Q:$Q,'Sales Hx'!$B:$B,Planning!$B3247,'Sales Hx'!$D:$D,Planning!$E3247))</f>
        <v>0</v>
      </c>
      <c r="J3247" s="16">
        <f>IF(COUNTIFS($C:$C,B3247)&gt;1,SUMIFS('Sales Hx'!$S:$S,'Sales Hx'!$B:$B,_xlfn.XLOOKUP(B3247,C:C,B:B),'Sales Hx'!$D:$D,E3247),SUMIFS('Sales Hx'!$S:$S,'Sales Hx'!$B:$B,$B3247,'Sales Hx'!$D:$D,$E3247))</f>
        <v>0</v>
      </c>
      <c r="K3247" s="16">
        <f t="shared" si="279"/>
        <v>0</v>
      </c>
      <c r="L3247" s="12">
        <f>IF(M3247&lt;&gt;"",M3247,IF(COUNTIFS($C:$C,B3247)&gt;1,SUMIFS('Sales Hx'!V:V,'Sales Hx'!$B:$B,_xlfn.XLOOKUP(B3247,C:C,B:B),'Sales Hx'!$D:$D,$E3247),SUMIFS('Sales Hx'!V:V,'Sales Hx'!$B:$B,$B3247,'Sales Hx'!$D:$D,$E3247)))</f>
        <v>0</v>
      </c>
      <c r="M3247" s="12">
        <v>0</v>
      </c>
      <c r="N3247" s="15">
        <f t="shared" si="276"/>
        <v>0</v>
      </c>
      <c r="O3247" s="21">
        <f t="shared" si="278"/>
        <v>0</v>
      </c>
      <c r="P3247" s="24">
        <v>20.94</v>
      </c>
      <c r="Q3247" s="18">
        <f t="shared" si="277"/>
        <v>0</v>
      </c>
      <c r="R3247" s="2">
        <v>1</v>
      </c>
      <c r="S3247" s="2">
        <v>90</v>
      </c>
      <c r="T3247" s="2" t="s">
        <v>4647</v>
      </c>
      <c r="U3247" s="28">
        <f>IF(G3247=0,"",_xlfn.MINIFS('PO Details'!$I:$I,'PO Details'!$D:$D,Planning!$B3247,'PO Details'!$L:$L,Planning!$E3247))</f>
        <v>45517</v>
      </c>
      <c r="V3247" s="29" t="s">
        <v>4639</v>
      </c>
      <c r="W3247" t="str">
        <f t="shared" si="275"/>
        <v/>
      </c>
      <c r="X3247" s="2">
        <v>120</v>
      </c>
    </row>
    <row r="3248" spans="1:24" x14ac:dyDescent="0.25">
      <c r="A3248" s="11" t="s">
        <v>4622</v>
      </c>
      <c r="B3248" s="22" t="s">
        <v>224</v>
      </c>
      <c r="C3248" s="22"/>
      <c r="D3248" s="22" t="s">
        <v>225</v>
      </c>
      <c r="E3248" s="31" t="s">
        <v>752</v>
      </c>
      <c r="F3248" s="12">
        <f>SUMIFS('Inventory Details'!$H:$H,'Inventory Details'!$B:$B,$B3248,'Inventory Details'!$E:$E,$E3248)</f>
        <v>1</v>
      </c>
      <c r="G3248" s="12">
        <f>SUMIFS('PO Details'!$H:$H,'PO Details'!$D:$D,Planning!$B3248,'PO Details'!$L:$L,$E3248)</f>
        <v>0</v>
      </c>
      <c r="H3248" s="12">
        <f>SUMIFS('SO Details'!$G:$G,'SO Details'!$D:$D,Planning!$B3248,'SO Details'!$K:$K,$E3248)</f>
        <v>0</v>
      </c>
      <c r="I3248" s="20">
        <f>IF(COUNTIFS($C:$C,B3248)&gt;1,SUMIFS('Sales Hx'!$Q:$Q,'Sales Hx'!$B:$B,_xlfn.XLOOKUP(B3248,C:C,B:B),'Sales Hx'!$D:$D,Planning!$E3248),SUMIFS('Sales Hx'!$Q:$Q,'Sales Hx'!$B:$B,Planning!$B3248,'Sales Hx'!$D:$D,Planning!$E3248))</f>
        <v>0</v>
      </c>
      <c r="J3248" s="16">
        <f>IF(COUNTIFS($C:$C,B3248)&gt;1,SUMIFS('Sales Hx'!$S:$S,'Sales Hx'!$B:$B,_xlfn.XLOOKUP(B3248,C:C,B:B),'Sales Hx'!$D:$D,E3248),SUMIFS('Sales Hx'!$S:$S,'Sales Hx'!$B:$B,$B3248,'Sales Hx'!$D:$D,$E3248))</f>
        <v>3.2894736842105261E-2</v>
      </c>
      <c r="K3248" s="16">
        <f t="shared" si="279"/>
        <v>0</v>
      </c>
      <c r="L3248" s="12">
        <f>IF(M3248&lt;&gt;"",M3248,IF(COUNTIFS($C:$C,B3248)&gt;1,SUMIFS('Sales Hx'!V:V,'Sales Hx'!$B:$B,_xlfn.XLOOKUP(B3248,C:C,B:B),'Sales Hx'!$D:$D,$E3248),SUMIFS('Sales Hx'!V:V,'Sales Hx'!$B:$B,$B3248,'Sales Hx'!$D:$D,$E3248)))</f>
        <v>0</v>
      </c>
      <c r="M3248" s="12">
        <v>0</v>
      </c>
      <c r="N3248" s="15">
        <f t="shared" si="276"/>
        <v>3.2894736842105261E-2</v>
      </c>
      <c r="O3248" s="21">
        <f t="shared" si="278"/>
        <v>0</v>
      </c>
      <c r="P3248" s="24">
        <v>20.94</v>
      </c>
      <c r="Q3248" s="18">
        <f t="shared" si="277"/>
        <v>0</v>
      </c>
      <c r="R3248" s="2">
        <v>1</v>
      </c>
      <c r="S3248" s="2">
        <v>90</v>
      </c>
      <c r="T3248" s="2" t="s">
        <v>4647</v>
      </c>
      <c r="U3248" s="28" t="str">
        <f>IF(G3248=0,"",_xlfn.MINIFS('PO Details'!$I:$I,'PO Details'!$D:$D,Planning!$B3248,'PO Details'!$L:$L,Planning!$E3248))</f>
        <v/>
      </c>
      <c r="V3248" s="29" t="s">
        <v>4639</v>
      </c>
      <c r="W3248" t="str">
        <f t="shared" si="275"/>
        <v/>
      </c>
      <c r="X3248" s="2">
        <v>120</v>
      </c>
    </row>
    <row r="3249" spans="1:24" x14ac:dyDescent="0.25">
      <c r="A3249" s="11" t="s">
        <v>4622</v>
      </c>
      <c r="B3249" s="22" t="s">
        <v>224</v>
      </c>
      <c r="C3249" s="22"/>
      <c r="D3249" s="22" t="s">
        <v>225</v>
      </c>
      <c r="E3249" s="31" t="s">
        <v>108</v>
      </c>
      <c r="F3249" s="12">
        <f>SUMIFS('Inventory Details'!$H:$H,'Inventory Details'!$B:$B,$B3249,'Inventory Details'!$E:$E,$E3249)</f>
        <v>28</v>
      </c>
      <c r="G3249" s="12">
        <f>SUMIFS('PO Details'!$H:$H,'PO Details'!$D:$D,Planning!$B3249,'PO Details'!$L:$L,$E3249)</f>
        <v>0</v>
      </c>
      <c r="H3249" s="12">
        <f>SUMIFS('SO Details'!$G:$G,'SO Details'!$D:$D,Planning!$B3249,'SO Details'!$K:$K,$E3249)</f>
        <v>0</v>
      </c>
      <c r="I3249" s="20">
        <f>IF(COUNTIFS($C:$C,B3249)&gt;1,SUMIFS('Sales Hx'!$Q:$Q,'Sales Hx'!$B:$B,_xlfn.XLOOKUP(B3249,C:C,B:B),'Sales Hx'!$D:$D,Planning!$E3249),SUMIFS('Sales Hx'!$Q:$Q,'Sales Hx'!$B:$B,Planning!$B3249,'Sales Hx'!$D:$D,Planning!$E3249))</f>
        <v>8.3999999999999986</v>
      </c>
      <c r="J3249" s="16">
        <f>IF(COUNTIFS($C:$C,B3249)&gt;1,SUMIFS('Sales Hx'!$S:$S,'Sales Hx'!$B:$B,_xlfn.XLOOKUP(B3249,C:C,B:B),'Sales Hx'!$D:$D,E3249),SUMIFS('Sales Hx'!$S:$S,'Sales Hx'!$B:$B,$B3249,'Sales Hx'!$D:$D,$E3249))</f>
        <v>0.35526315789473684</v>
      </c>
      <c r="K3249" s="16">
        <f t="shared" si="279"/>
        <v>3.3333333333333339</v>
      </c>
      <c r="L3249" s="12">
        <f>IF(M3249&lt;&gt;"",M3249,IF(COUNTIFS($C:$C,B3249)&gt;1,SUMIFS('Sales Hx'!V:V,'Sales Hx'!$B:$B,_xlfn.XLOOKUP(B3249,C:C,B:B),'Sales Hx'!$D:$D,$E3249),SUMIFS('Sales Hx'!V:V,'Sales Hx'!$B:$B,$B3249,'Sales Hx'!$D:$D,$E3249)))</f>
        <v>0</v>
      </c>
      <c r="M3249" s="12">
        <v>0</v>
      </c>
      <c r="N3249" s="15">
        <f t="shared" si="276"/>
        <v>0.35526315789473684</v>
      </c>
      <c r="O3249" s="21">
        <f t="shared" si="278"/>
        <v>0</v>
      </c>
      <c r="P3249" s="24">
        <v>20.94</v>
      </c>
      <c r="Q3249" s="18">
        <f t="shared" si="277"/>
        <v>0</v>
      </c>
      <c r="R3249" s="2">
        <v>1</v>
      </c>
      <c r="S3249" s="2">
        <v>90</v>
      </c>
      <c r="T3249" s="2" t="s">
        <v>4647</v>
      </c>
      <c r="U3249" s="28" t="str">
        <f>IF(G3249=0,"",_xlfn.MINIFS('PO Details'!$I:$I,'PO Details'!$D:$D,Planning!$B3249,'PO Details'!$L:$L,Planning!$E3249))</f>
        <v/>
      </c>
      <c r="V3249" s="29" t="s">
        <v>4639</v>
      </c>
      <c r="W3249" t="str">
        <f t="shared" si="275"/>
        <v/>
      </c>
      <c r="X3249" s="2">
        <v>120</v>
      </c>
    </row>
    <row r="3250" spans="1:24" x14ac:dyDescent="0.25">
      <c r="A3250" s="11" t="s">
        <v>4622</v>
      </c>
      <c r="B3250" s="22" t="s">
        <v>224</v>
      </c>
      <c r="C3250" s="22"/>
      <c r="D3250" s="22" t="s">
        <v>225</v>
      </c>
      <c r="E3250" s="31" t="s">
        <v>820</v>
      </c>
      <c r="F3250" s="12">
        <f>SUMIFS('Inventory Details'!$H:$H,'Inventory Details'!$B:$B,$B3250,'Inventory Details'!$E:$E,$E3250)</f>
        <v>32</v>
      </c>
      <c r="G3250" s="12">
        <f>SUMIFS('PO Details'!$H:$H,'PO Details'!$D:$D,Planning!$B3250,'PO Details'!$L:$L,$E3250)</f>
        <v>20</v>
      </c>
      <c r="H3250" s="12">
        <f>SUMIFS('SO Details'!$G:$G,'SO Details'!$D:$D,Planning!$B3250,'SO Details'!$K:$K,$E3250)</f>
        <v>2</v>
      </c>
      <c r="I3250" s="20">
        <f>IF(COUNTIFS($C:$C,B3250)&gt;1,SUMIFS('Sales Hx'!$Q:$Q,'Sales Hx'!$B:$B,_xlfn.XLOOKUP(B3250,C:C,B:B),'Sales Hx'!$D:$D,Planning!$E3250),SUMIFS('Sales Hx'!$Q:$Q,'Sales Hx'!$B:$B,Planning!$B3250,'Sales Hx'!$D:$D,Planning!$E3250))</f>
        <v>0</v>
      </c>
      <c r="J3250" s="16">
        <f>IF(COUNTIFS($C:$C,B3250)&gt;1,SUMIFS('Sales Hx'!$S:$S,'Sales Hx'!$B:$B,_xlfn.XLOOKUP(B3250,C:C,B:B),'Sales Hx'!$D:$D,E3250),SUMIFS('Sales Hx'!$S:$S,'Sales Hx'!$B:$B,$B3250,'Sales Hx'!$D:$D,$E3250))</f>
        <v>3.2894736842105261E-2</v>
      </c>
      <c r="K3250" s="16">
        <f t="shared" si="279"/>
        <v>0</v>
      </c>
      <c r="L3250" s="12">
        <f>IF(M3250&lt;&gt;"",M3250,IF(COUNTIFS($C:$C,B3250)&gt;1,SUMIFS('Sales Hx'!V:V,'Sales Hx'!$B:$B,_xlfn.XLOOKUP(B3250,C:C,B:B),'Sales Hx'!$D:$D,$E3250),SUMIFS('Sales Hx'!V:V,'Sales Hx'!$B:$B,$B3250,'Sales Hx'!$D:$D,$E3250)))</f>
        <v>0</v>
      </c>
      <c r="M3250" s="12">
        <v>0</v>
      </c>
      <c r="N3250" s="15">
        <f t="shared" si="276"/>
        <v>3.2894736842105261E-2</v>
      </c>
      <c r="O3250" s="21">
        <f t="shared" si="278"/>
        <v>0</v>
      </c>
      <c r="P3250" s="24">
        <v>20.94</v>
      </c>
      <c r="Q3250" s="18">
        <f t="shared" si="277"/>
        <v>0</v>
      </c>
      <c r="R3250" s="2">
        <v>1</v>
      </c>
      <c r="S3250" s="2">
        <v>90</v>
      </c>
      <c r="T3250" s="2" t="s">
        <v>4647</v>
      </c>
      <c r="U3250" s="28">
        <f>IF(G3250=0,"",_xlfn.MINIFS('PO Details'!$I:$I,'PO Details'!$D:$D,Planning!$B3250,'PO Details'!$L:$L,Planning!$E3250))</f>
        <v>45578</v>
      </c>
      <c r="V3250" s="29" t="s">
        <v>4639</v>
      </c>
      <c r="W3250" t="str">
        <f t="shared" si="275"/>
        <v/>
      </c>
      <c r="X3250" s="2">
        <v>120</v>
      </c>
    </row>
    <row r="3251" spans="1:24" x14ac:dyDescent="0.25">
      <c r="A3251" s="11" t="s">
        <v>4622</v>
      </c>
      <c r="B3251" s="22" t="s">
        <v>224</v>
      </c>
      <c r="C3251" s="22"/>
      <c r="D3251" s="22" t="s">
        <v>225</v>
      </c>
      <c r="E3251" s="31" t="s">
        <v>861</v>
      </c>
      <c r="F3251" s="12">
        <f>SUMIFS('Inventory Details'!$H:$H,'Inventory Details'!$B:$B,$B3251,'Inventory Details'!$E:$E,$E3251)</f>
        <v>5</v>
      </c>
      <c r="G3251" s="12">
        <f>SUMIFS('PO Details'!$H:$H,'PO Details'!$D:$D,Planning!$B3251,'PO Details'!$L:$L,$E3251)</f>
        <v>0</v>
      </c>
      <c r="H3251" s="12">
        <f>SUMIFS('SO Details'!$G:$G,'SO Details'!$D:$D,Planning!$B3251,'SO Details'!$K:$K,$E3251)</f>
        <v>1</v>
      </c>
      <c r="I3251" s="20">
        <f>IF(COUNTIFS($C:$C,B3251)&gt;1,SUMIFS('Sales Hx'!$Q:$Q,'Sales Hx'!$B:$B,_xlfn.XLOOKUP(B3251,C:C,B:B),'Sales Hx'!$D:$D,Planning!$E3251),SUMIFS('Sales Hx'!$Q:$Q,'Sales Hx'!$B:$B,Planning!$B3251,'Sales Hx'!$D:$D,Planning!$E3251))</f>
        <v>0</v>
      </c>
      <c r="J3251" s="16">
        <f>IF(COUNTIFS($C:$C,B3251)&gt;1,SUMIFS('Sales Hx'!$S:$S,'Sales Hx'!$B:$B,_xlfn.XLOOKUP(B3251,C:C,B:B),'Sales Hx'!$D:$D,E3251),SUMIFS('Sales Hx'!$S:$S,'Sales Hx'!$B:$B,$B3251,'Sales Hx'!$D:$D,$E3251))</f>
        <v>7.6754385964912283E-2</v>
      </c>
      <c r="K3251" s="16">
        <f t="shared" si="279"/>
        <v>0</v>
      </c>
      <c r="L3251" s="12">
        <f>IF(M3251&lt;&gt;"",M3251,IF(COUNTIFS($C:$C,B3251)&gt;1,SUMIFS('Sales Hx'!V:V,'Sales Hx'!$B:$B,_xlfn.XLOOKUP(B3251,C:C,B:B),'Sales Hx'!$D:$D,$E3251),SUMIFS('Sales Hx'!V:V,'Sales Hx'!$B:$B,$B3251,'Sales Hx'!$D:$D,$E3251)))</f>
        <v>0</v>
      </c>
      <c r="M3251" s="12">
        <v>0</v>
      </c>
      <c r="N3251" s="15">
        <f t="shared" si="276"/>
        <v>7.6754385964912283E-2</v>
      </c>
      <c r="O3251" s="21">
        <f t="shared" si="278"/>
        <v>0</v>
      </c>
      <c r="P3251" s="24">
        <v>20.94</v>
      </c>
      <c r="Q3251" s="18">
        <f t="shared" si="277"/>
        <v>0</v>
      </c>
      <c r="R3251" s="2">
        <v>1</v>
      </c>
      <c r="S3251" s="2">
        <v>90</v>
      </c>
      <c r="T3251" s="2" t="s">
        <v>4647</v>
      </c>
      <c r="U3251" s="28" t="str">
        <f>IF(G3251=0,"",_xlfn.MINIFS('PO Details'!$I:$I,'PO Details'!$D:$D,Planning!$B3251,'PO Details'!$L:$L,Planning!$E3251))</f>
        <v/>
      </c>
      <c r="V3251" s="29" t="s">
        <v>4639</v>
      </c>
      <c r="W3251" t="str">
        <f t="shared" ref="W3251:W3314" si="280">IF(K3251=_xlfn.MAXIFS(K:K,B:B,B3251),"Max","")</f>
        <v/>
      </c>
      <c r="X3251" s="2">
        <v>120</v>
      </c>
    </row>
    <row r="3252" spans="1:24" x14ac:dyDescent="0.25">
      <c r="A3252" s="11" t="s">
        <v>4622</v>
      </c>
      <c r="B3252" s="22" t="s">
        <v>224</v>
      </c>
      <c r="C3252" s="22"/>
      <c r="D3252" s="22" t="s">
        <v>225</v>
      </c>
      <c r="E3252" s="31" t="s">
        <v>2214</v>
      </c>
      <c r="F3252" s="12">
        <f>SUMIFS('Inventory Details'!$H:$H,'Inventory Details'!$B:$B,$B3252,'Inventory Details'!$E:$E,$E3252)</f>
        <v>0</v>
      </c>
      <c r="G3252" s="12">
        <f>SUMIFS('PO Details'!$H:$H,'PO Details'!$D:$D,Planning!$B3252,'PO Details'!$L:$L,$E3252)</f>
        <v>0</v>
      </c>
      <c r="H3252" s="12">
        <f>SUMIFS('SO Details'!$G:$G,'SO Details'!$D:$D,Planning!$B3252,'SO Details'!$K:$K,$E3252)</f>
        <v>1</v>
      </c>
      <c r="I3252" s="20">
        <f>IF(COUNTIFS($C:$C,B3252)&gt;1,SUMIFS('Sales Hx'!$Q:$Q,'Sales Hx'!$B:$B,_xlfn.XLOOKUP(B3252,C:C,B:B),'Sales Hx'!$D:$D,Planning!$E3252),SUMIFS('Sales Hx'!$Q:$Q,'Sales Hx'!$B:$B,Planning!$B3252,'Sales Hx'!$D:$D,Planning!$E3252))</f>
        <v>0</v>
      </c>
      <c r="J3252" s="16">
        <f>IF(COUNTIFS($C:$C,B3252)&gt;1,SUMIFS('Sales Hx'!$S:$S,'Sales Hx'!$B:$B,_xlfn.XLOOKUP(B3252,C:C,B:B),'Sales Hx'!$D:$D,E3252),SUMIFS('Sales Hx'!$S:$S,'Sales Hx'!$B:$B,$B3252,'Sales Hx'!$D:$D,$E3252))</f>
        <v>6.0307017543859649E-2</v>
      </c>
      <c r="K3252" s="16">
        <f t="shared" si="279"/>
        <v>0</v>
      </c>
      <c r="L3252" s="12">
        <f>IF(M3252&lt;&gt;"",M3252,IF(COUNTIFS($C:$C,B3252)&gt;1,SUMIFS('Sales Hx'!V:V,'Sales Hx'!$B:$B,_xlfn.XLOOKUP(B3252,C:C,B:B),'Sales Hx'!$D:$D,$E3252),SUMIFS('Sales Hx'!V:V,'Sales Hx'!$B:$B,$B3252,'Sales Hx'!$D:$D,$E3252)))</f>
        <v>0</v>
      </c>
      <c r="M3252" s="12">
        <v>0</v>
      </c>
      <c r="N3252" s="15">
        <f t="shared" si="276"/>
        <v>6.0307017543859649E-2</v>
      </c>
      <c r="O3252" s="21">
        <f t="shared" si="278"/>
        <v>6</v>
      </c>
      <c r="P3252" s="24">
        <v>20.94</v>
      </c>
      <c r="Q3252" s="18">
        <f t="shared" si="277"/>
        <v>125.64000000000001</v>
      </c>
      <c r="R3252" s="2">
        <v>1</v>
      </c>
      <c r="S3252" s="2">
        <v>90</v>
      </c>
      <c r="T3252" s="2" t="s">
        <v>4647</v>
      </c>
      <c r="U3252" s="28" t="str">
        <f>IF(G3252=0,"",_xlfn.MINIFS('PO Details'!$I:$I,'PO Details'!$D:$D,Planning!$B3252,'PO Details'!$L:$L,Planning!$E3252))</f>
        <v/>
      </c>
      <c r="V3252" s="29" t="s">
        <v>4639</v>
      </c>
      <c r="W3252" t="str">
        <f t="shared" si="280"/>
        <v/>
      </c>
      <c r="X3252" s="2">
        <v>120</v>
      </c>
    </row>
    <row r="3253" spans="1:24" x14ac:dyDescent="0.25">
      <c r="A3253" s="11" t="s">
        <v>4622</v>
      </c>
      <c r="B3253" s="22" t="s">
        <v>226</v>
      </c>
      <c r="C3253" s="22"/>
      <c r="D3253" s="22" t="s">
        <v>227</v>
      </c>
      <c r="E3253" s="31" t="s">
        <v>106</v>
      </c>
      <c r="F3253" s="12">
        <f>SUMIFS('Inventory Details'!$H:$H,'Inventory Details'!$B:$B,$B3253,'Inventory Details'!$E:$E,$E3253)</f>
        <v>0</v>
      </c>
      <c r="G3253" s="12">
        <f>SUMIFS('PO Details'!$H:$H,'PO Details'!$D:$D,Planning!$B3253,'PO Details'!$L:$L,$E3253)</f>
        <v>703</v>
      </c>
      <c r="H3253" s="12">
        <f>SUMIFS('SO Details'!$G:$G,'SO Details'!$D:$D,Planning!$B3253,'SO Details'!$K:$K,$E3253)</f>
        <v>0</v>
      </c>
      <c r="I3253" s="20">
        <f>IF(COUNTIFS($C:$C,B3253)&gt;1,SUMIFS('Sales Hx'!$Q:$Q,'Sales Hx'!$B:$B,_xlfn.XLOOKUP(B3253,C:C,B:B),'Sales Hx'!$D:$D,Planning!$E3253),SUMIFS('Sales Hx'!$Q:$Q,'Sales Hx'!$B:$B,Planning!$B3253,'Sales Hx'!$D:$D,Planning!$E3253))</f>
        <v>40.599999999999994</v>
      </c>
      <c r="J3253" s="16">
        <f>IF(COUNTIFS($C:$C,B3253)&gt;1,SUMIFS('Sales Hx'!$S:$S,'Sales Hx'!$B:$B,_xlfn.XLOOKUP(B3253,C:C,B:B),'Sales Hx'!$D:$D,E3253),SUMIFS('Sales Hx'!$S:$S,'Sales Hx'!$B:$B,$B3253,'Sales Hx'!$D:$D,$E3253))</f>
        <v>1.3026315789473686</v>
      </c>
      <c r="K3253" s="16">
        <f t="shared" si="279"/>
        <v>17.315270935960594</v>
      </c>
      <c r="L3253" s="12">
        <f>IF(M3253&lt;&gt;"",M3253,IF(COUNTIFS($C:$C,B3253)&gt;1,SUMIFS('Sales Hx'!V:V,'Sales Hx'!$B:$B,_xlfn.XLOOKUP(B3253,C:C,B:B),'Sales Hx'!$D:$D,$E3253),SUMIFS('Sales Hx'!V:V,'Sales Hx'!$B:$B,$B3253,'Sales Hx'!$D:$D,$E3253)))</f>
        <v>0</v>
      </c>
      <c r="M3253" s="12">
        <v>0</v>
      </c>
      <c r="N3253" s="15">
        <f t="shared" si="276"/>
        <v>1.3026315789473686</v>
      </c>
      <c r="O3253" s="21">
        <f t="shared" si="278"/>
        <v>0</v>
      </c>
      <c r="P3253" s="24">
        <v>16.600000000000001</v>
      </c>
      <c r="Q3253" s="18">
        <f t="shared" si="277"/>
        <v>0</v>
      </c>
      <c r="R3253" s="2">
        <v>1</v>
      </c>
      <c r="S3253" s="2">
        <v>120</v>
      </c>
      <c r="T3253" s="2" t="s">
        <v>4647</v>
      </c>
      <c r="U3253" s="28">
        <f>IF(G3253=0,"",_xlfn.MINIFS('PO Details'!$I:$I,'PO Details'!$D:$D,Planning!$B3253,'PO Details'!$L:$L,Planning!$E3253))</f>
        <v>45443</v>
      </c>
      <c r="V3253" s="29" t="s">
        <v>4641</v>
      </c>
      <c r="W3253" t="str">
        <f t="shared" si="280"/>
        <v>Max</v>
      </c>
      <c r="X3253" s="2">
        <v>120</v>
      </c>
    </row>
    <row r="3254" spans="1:24" x14ac:dyDescent="0.25">
      <c r="A3254" s="11" t="s">
        <v>4622</v>
      </c>
      <c r="B3254" s="22" t="s">
        <v>226</v>
      </c>
      <c r="C3254" s="22"/>
      <c r="D3254" s="22" t="s">
        <v>227</v>
      </c>
      <c r="E3254" s="31" t="s">
        <v>113</v>
      </c>
      <c r="F3254" s="12">
        <f>SUMIFS('Inventory Details'!$H:$H,'Inventory Details'!$B:$B,$B3254,'Inventory Details'!$E:$E,$E3254)</f>
        <v>0</v>
      </c>
      <c r="G3254" s="12">
        <f>SUMIFS('PO Details'!$H:$H,'PO Details'!$D:$D,Planning!$B3254,'PO Details'!$L:$L,$E3254)</f>
        <v>440</v>
      </c>
      <c r="H3254" s="12">
        <f>SUMIFS('SO Details'!$G:$G,'SO Details'!$D:$D,Planning!$B3254,'SO Details'!$K:$K,$E3254)</f>
        <v>7</v>
      </c>
      <c r="I3254" s="20">
        <f>IF(COUNTIFS($C:$C,B3254)&gt;1,SUMIFS('Sales Hx'!$Q:$Q,'Sales Hx'!$B:$B,_xlfn.XLOOKUP(B3254,C:C,B:B),'Sales Hx'!$D:$D,Planning!$E3254),SUMIFS('Sales Hx'!$Q:$Q,'Sales Hx'!$B:$B,Planning!$B3254,'Sales Hx'!$D:$D,Planning!$E3254))</f>
        <v>88.199999999999989</v>
      </c>
      <c r="J3254" s="16">
        <f>IF(COUNTIFS($C:$C,B3254)&gt;1,SUMIFS('Sales Hx'!$S:$S,'Sales Hx'!$B:$B,_xlfn.XLOOKUP(B3254,C:C,B:B),'Sales Hx'!$D:$D,E3254),SUMIFS('Sales Hx'!$S:$S,'Sales Hx'!$B:$B,$B3254,'Sales Hx'!$D:$D,$E3254))</f>
        <v>0.99999999999999989</v>
      </c>
      <c r="K3254" s="16">
        <f t="shared" si="279"/>
        <v>4.9886621315192752</v>
      </c>
      <c r="L3254" s="12">
        <f>IF(M3254&lt;&gt;"",M3254,IF(COUNTIFS($C:$C,B3254)&gt;1,SUMIFS('Sales Hx'!V:V,'Sales Hx'!$B:$B,_xlfn.XLOOKUP(B3254,C:C,B:B),'Sales Hx'!$D:$D,$E3254),SUMIFS('Sales Hx'!V:V,'Sales Hx'!$B:$B,$B3254,'Sales Hx'!$D:$D,$E3254)))</f>
        <v>0</v>
      </c>
      <c r="M3254" s="12">
        <v>0</v>
      </c>
      <c r="N3254" s="15">
        <f t="shared" si="276"/>
        <v>0.99999999999999989</v>
      </c>
      <c r="O3254" s="21">
        <f t="shared" si="278"/>
        <v>0</v>
      </c>
      <c r="P3254" s="24">
        <v>16.600000000000001</v>
      </c>
      <c r="Q3254" s="18">
        <f t="shared" si="277"/>
        <v>0</v>
      </c>
      <c r="R3254" s="2">
        <v>1</v>
      </c>
      <c r="S3254" s="2">
        <v>120</v>
      </c>
      <c r="T3254" s="2" t="s">
        <v>4647</v>
      </c>
      <c r="U3254" s="28">
        <f>IF(G3254=0,"",_xlfn.MINIFS('PO Details'!$I:$I,'PO Details'!$D:$D,Planning!$B3254,'PO Details'!$L:$L,Planning!$E3254))</f>
        <v>45473</v>
      </c>
      <c r="V3254" s="29" t="s">
        <v>4641</v>
      </c>
      <c r="W3254" t="str">
        <f t="shared" si="280"/>
        <v/>
      </c>
      <c r="X3254" s="2">
        <v>120</v>
      </c>
    </row>
    <row r="3255" spans="1:24" x14ac:dyDescent="0.25">
      <c r="A3255" s="11" t="s">
        <v>4622</v>
      </c>
      <c r="B3255" s="22" t="s">
        <v>226</v>
      </c>
      <c r="C3255" s="22"/>
      <c r="D3255" s="22" t="s">
        <v>227</v>
      </c>
      <c r="E3255" s="31" t="s">
        <v>4746</v>
      </c>
      <c r="F3255" s="12">
        <f>SUMIFS('Inventory Details'!$H:$H,'Inventory Details'!$B:$B,$B3255,'Inventory Details'!$E:$E,$E3255)</f>
        <v>0</v>
      </c>
      <c r="G3255" s="12">
        <f>SUMIFS('PO Details'!$H:$H,'PO Details'!$D:$D,Planning!$B3255,'PO Details'!$L:$L,$E3255)</f>
        <v>930</v>
      </c>
      <c r="H3255" s="12">
        <f>SUMIFS('SO Details'!$G:$G,'SO Details'!$D:$D,Planning!$B3255,'SO Details'!$K:$K,$E3255)</f>
        <v>25</v>
      </c>
      <c r="I3255" s="20">
        <f>IF(COUNTIFS($C:$C,B3255)&gt;1,SUMIFS('Sales Hx'!$Q:$Q,'Sales Hx'!$B:$B,_xlfn.XLOOKUP(B3255,C:C,B:B),'Sales Hx'!$D:$D,Planning!$E3255),SUMIFS('Sales Hx'!$Q:$Q,'Sales Hx'!$B:$B,Planning!$B3255,'Sales Hx'!$D:$D,Planning!$E3255))</f>
        <v>124.6</v>
      </c>
      <c r="J3255" s="16">
        <f>IF(COUNTIFS($C:$C,B3255)&gt;1,SUMIFS('Sales Hx'!$S:$S,'Sales Hx'!$B:$B,_xlfn.XLOOKUP(B3255,C:C,B:B),'Sales Hx'!$D:$D,E3255),SUMIFS('Sales Hx'!$S:$S,'Sales Hx'!$B:$B,$B3255,'Sales Hx'!$D:$D,$E3255))</f>
        <v>1.8177631578947371</v>
      </c>
      <c r="K3255" s="16">
        <f t="shared" si="279"/>
        <v>7.4638844301765657</v>
      </c>
      <c r="L3255" s="12">
        <f>IF(M3255&lt;&gt;"",M3255,IF(COUNTIFS($C:$C,B3255)&gt;1,SUMIFS('Sales Hx'!V:V,'Sales Hx'!$B:$B,_xlfn.XLOOKUP(B3255,C:C,B:B),'Sales Hx'!$D:$D,$E3255),SUMIFS('Sales Hx'!V:V,'Sales Hx'!$B:$B,$B3255,'Sales Hx'!$D:$D,$E3255)))</f>
        <v>0</v>
      </c>
      <c r="M3255" s="12">
        <v>0</v>
      </c>
      <c r="N3255" s="15">
        <f t="shared" si="276"/>
        <v>1.8177631578947371</v>
      </c>
      <c r="O3255" s="21">
        <f t="shared" si="278"/>
        <v>0</v>
      </c>
      <c r="P3255" s="24">
        <v>16.600000000000001</v>
      </c>
      <c r="Q3255" s="18">
        <f t="shared" si="277"/>
        <v>0</v>
      </c>
      <c r="R3255" s="2">
        <v>1</v>
      </c>
      <c r="S3255" s="2">
        <v>120</v>
      </c>
      <c r="T3255" s="2" t="s">
        <v>4647</v>
      </c>
      <c r="U3255" s="28">
        <f>IF(G3255=0,"",_xlfn.MINIFS('PO Details'!$I:$I,'PO Details'!$D:$D,Planning!$B3255,'PO Details'!$L:$L,Planning!$E3255))</f>
        <v>45458</v>
      </c>
      <c r="V3255" s="29" t="s">
        <v>4641</v>
      </c>
      <c r="W3255" t="str">
        <f t="shared" si="280"/>
        <v/>
      </c>
      <c r="X3255" s="2">
        <v>120</v>
      </c>
    </row>
    <row r="3256" spans="1:24" x14ac:dyDescent="0.25">
      <c r="A3256" s="11" t="s">
        <v>4622</v>
      </c>
      <c r="B3256" s="22" t="s">
        <v>226</v>
      </c>
      <c r="C3256" s="22"/>
      <c r="D3256" s="22" t="s">
        <v>227</v>
      </c>
      <c r="E3256" s="31" t="s">
        <v>820</v>
      </c>
      <c r="F3256" s="12">
        <f>SUMIFS('Inventory Details'!$H:$H,'Inventory Details'!$B:$B,$B3256,'Inventory Details'!$E:$E,$E3256)</f>
        <v>24</v>
      </c>
      <c r="G3256" s="12">
        <f>SUMIFS('PO Details'!$H:$H,'PO Details'!$D:$D,Planning!$B3256,'PO Details'!$L:$L,$E3256)</f>
        <v>48</v>
      </c>
      <c r="H3256" s="12">
        <f>SUMIFS('SO Details'!$G:$G,'SO Details'!$D:$D,Planning!$B3256,'SO Details'!$K:$K,$E3256)</f>
        <v>0</v>
      </c>
      <c r="I3256" s="20">
        <f>IF(COUNTIFS($C:$C,B3256)&gt;1,SUMIFS('Sales Hx'!$Q:$Q,'Sales Hx'!$B:$B,_xlfn.XLOOKUP(B3256,C:C,B:B),'Sales Hx'!$D:$D,Planning!$E3256),SUMIFS('Sales Hx'!$Q:$Q,'Sales Hx'!$B:$B,Planning!$B3256,'Sales Hx'!$D:$D,Planning!$E3256))</f>
        <v>0</v>
      </c>
      <c r="J3256" s="16">
        <f>IF(COUNTIFS($C:$C,B3256)&gt;1,SUMIFS('Sales Hx'!$S:$S,'Sales Hx'!$B:$B,_xlfn.XLOOKUP(B3256,C:C,B:B),'Sales Hx'!$D:$D,E3256),SUMIFS('Sales Hx'!$S:$S,'Sales Hx'!$B:$B,$B3256,'Sales Hx'!$D:$D,$E3256))</f>
        <v>0</v>
      </c>
      <c r="K3256" s="16">
        <f t="shared" si="279"/>
        <v>0</v>
      </c>
      <c r="L3256" s="12">
        <f>IF(M3256&lt;&gt;"",M3256,IF(COUNTIFS($C:$C,B3256)&gt;1,SUMIFS('Sales Hx'!V:V,'Sales Hx'!$B:$B,_xlfn.XLOOKUP(B3256,C:C,B:B),'Sales Hx'!$D:$D,$E3256),SUMIFS('Sales Hx'!V:V,'Sales Hx'!$B:$B,$B3256,'Sales Hx'!$D:$D,$E3256)))</f>
        <v>0</v>
      </c>
      <c r="M3256" s="12">
        <v>0</v>
      </c>
      <c r="N3256" s="15">
        <f t="shared" si="276"/>
        <v>0</v>
      </c>
      <c r="O3256" s="21">
        <f t="shared" si="278"/>
        <v>0</v>
      </c>
      <c r="P3256" s="24">
        <v>16.600000000000001</v>
      </c>
      <c r="Q3256" s="18">
        <f t="shared" si="277"/>
        <v>0</v>
      </c>
      <c r="R3256" s="2">
        <v>1</v>
      </c>
      <c r="S3256" s="2">
        <v>120</v>
      </c>
      <c r="T3256" s="2" t="s">
        <v>4647</v>
      </c>
      <c r="U3256" s="28">
        <f>IF(G3256=0,"",_xlfn.MINIFS('PO Details'!$I:$I,'PO Details'!$D:$D,Planning!$B3256,'PO Details'!$L:$L,Planning!$E3256))</f>
        <v>45523</v>
      </c>
      <c r="V3256" s="29" t="s">
        <v>4641</v>
      </c>
      <c r="W3256" t="str">
        <f t="shared" si="280"/>
        <v/>
      </c>
      <c r="X3256" s="2">
        <v>120</v>
      </c>
    </row>
    <row r="3257" spans="1:24" x14ac:dyDescent="0.25">
      <c r="A3257" s="11" t="s">
        <v>4622</v>
      </c>
      <c r="B3257" s="22" t="s">
        <v>226</v>
      </c>
      <c r="C3257" s="22"/>
      <c r="D3257" s="22" t="s">
        <v>227</v>
      </c>
      <c r="E3257" s="31" t="s">
        <v>119</v>
      </c>
      <c r="F3257" s="12">
        <f>SUMIFS('Inventory Details'!$H:$H,'Inventory Details'!$B:$B,$B3257,'Inventory Details'!$E:$E,$E3257)</f>
        <v>0</v>
      </c>
      <c r="G3257" s="12">
        <f>SUMIFS('PO Details'!$H:$H,'PO Details'!$D:$D,Planning!$B3257,'PO Details'!$L:$L,$E3257)</f>
        <v>6</v>
      </c>
      <c r="H3257" s="12">
        <f>SUMIFS('SO Details'!$G:$G,'SO Details'!$D:$D,Planning!$B3257,'SO Details'!$K:$K,$E3257)</f>
        <v>0</v>
      </c>
      <c r="I3257" s="20">
        <f>IF(COUNTIFS($C:$C,B3257)&gt;1,SUMIFS('Sales Hx'!$Q:$Q,'Sales Hx'!$B:$B,_xlfn.XLOOKUP(B3257,C:C,B:B),'Sales Hx'!$D:$D,Planning!$E3257),SUMIFS('Sales Hx'!$Q:$Q,'Sales Hx'!$B:$B,Planning!$B3257,'Sales Hx'!$D:$D,Planning!$E3257))</f>
        <v>0</v>
      </c>
      <c r="J3257" s="16">
        <f>IF(COUNTIFS($C:$C,B3257)&gt;1,SUMIFS('Sales Hx'!$S:$S,'Sales Hx'!$B:$B,_xlfn.XLOOKUP(B3257,C:C,B:B),'Sales Hx'!$D:$D,E3257),SUMIFS('Sales Hx'!$S:$S,'Sales Hx'!$B:$B,$B3257,'Sales Hx'!$D:$D,$E3257))</f>
        <v>0</v>
      </c>
      <c r="K3257" s="16">
        <f t="shared" si="279"/>
        <v>0</v>
      </c>
      <c r="L3257" s="12">
        <f>IF(M3257&lt;&gt;"",M3257,IF(COUNTIFS($C:$C,B3257)&gt;1,SUMIFS('Sales Hx'!V:V,'Sales Hx'!$B:$B,_xlfn.XLOOKUP(B3257,C:C,B:B),'Sales Hx'!$D:$D,$E3257),SUMIFS('Sales Hx'!V:V,'Sales Hx'!$B:$B,$B3257,'Sales Hx'!$D:$D,$E3257)))</f>
        <v>0</v>
      </c>
      <c r="M3257" s="12">
        <v>0</v>
      </c>
      <c r="N3257" s="15">
        <f t="shared" si="276"/>
        <v>0</v>
      </c>
      <c r="O3257" s="21">
        <f t="shared" si="278"/>
        <v>0</v>
      </c>
      <c r="P3257" s="24">
        <v>16.600000000000001</v>
      </c>
      <c r="Q3257" s="18">
        <f t="shared" si="277"/>
        <v>0</v>
      </c>
      <c r="R3257" s="2">
        <v>1</v>
      </c>
      <c r="S3257" s="2">
        <v>120</v>
      </c>
      <c r="T3257" s="2" t="s">
        <v>4647</v>
      </c>
      <c r="U3257" s="28">
        <f>IF(G3257=0,"",_xlfn.MINIFS('PO Details'!$I:$I,'PO Details'!$D:$D,Planning!$B3257,'PO Details'!$L:$L,Planning!$E3257))</f>
        <v>45523</v>
      </c>
      <c r="V3257" s="29" t="s">
        <v>4641</v>
      </c>
      <c r="W3257" t="str">
        <f t="shared" si="280"/>
        <v/>
      </c>
      <c r="X3257" s="2">
        <v>120</v>
      </c>
    </row>
    <row r="3258" spans="1:24" x14ac:dyDescent="0.25">
      <c r="A3258" s="11" t="s">
        <v>4622</v>
      </c>
      <c r="B3258" s="22" t="s">
        <v>226</v>
      </c>
      <c r="C3258" s="22"/>
      <c r="D3258" s="22" t="s">
        <v>227</v>
      </c>
      <c r="E3258" s="31" t="s">
        <v>109</v>
      </c>
      <c r="F3258" s="12">
        <f>SUMIFS('Inventory Details'!$H:$H,'Inventory Details'!$B:$B,$B3258,'Inventory Details'!$E:$E,$E3258)</f>
        <v>0</v>
      </c>
      <c r="G3258" s="12">
        <f>SUMIFS('PO Details'!$H:$H,'PO Details'!$D:$D,Planning!$B3258,'PO Details'!$L:$L,$E3258)</f>
        <v>167</v>
      </c>
      <c r="H3258" s="12">
        <f>SUMIFS('SO Details'!$G:$G,'SO Details'!$D:$D,Planning!$B3258,'SO Details'!$K:$K,$E3258)</f>
        <v>0</v>
      </c>
      <c r="I3258" s="20">
        <f>IF(COUNTIFS($C:$C,B3258)&gt;1,SUMIFS('Sales Hx'!$Q:$Q,'Sales Hx'!$B:$B,_xlfn.XLOOKUP(B3258,C:C,B:B),'Sales Hx'!$D:$D,Planning!$E3258),SUMIFS('Sales Hx'!$Q:$Q,'Sales Hx'!$B:$B,Planning!$B3258,'Sales Hx'!$D:$D,Planning!$E3258))</f>
        <v>50.4</v>
      </c>
      <c r="J3258" s="16">
        <f>IF(COUNTIFS($C:$C,B3258)&gt;1,SUMIFS('Sales Hx'!$S:$S,'Sales Hx'!$B:$B,_xlfn.XLOOKUP(B3258,C:C,B:B),'Sales Hx'!$D:$D,E3258),SUMIFS('Sales Hx'!$S:$S,'Sales Hx'!$B:$B,$B3258,'Sales Hx'!$D:$D,$E3258))</f>
        <v>0.31524122807017546</v>
      </c>
      <c r="K3258" s="16">
        <f t="shared" si="279"/>
        <v>3.3134920634920637</v>
      </c>
      <c r="L3258" s="12">
        <f>IF(M3258&lt;&gt;"",M3258,IF(COUNTIFS($C:$C,B3258)&gt;1,SUMIFS('Sales Hx'!V:V,'Sales Hx'!$B:$B,_xlfn.XLOOKUP(B3258,C:C,B:B),'Sales Hx'!$D:$D,$E3258),SUMIFS('Sales Hx'!V:V,'Sales Hx'!$B:$B,$B3258,'Sales Hx'!$D:$D,$E3258)))</f>
        <v>0</v>
      </c>
      <c r="M3258" s="12">
        <v>0</v>
      </c>
      <c r="N3258" s="15">
        <f t="shared" si="276"/>
        <v>0.31524122807017546</v>
      </c>
      <c r="O3258" s="21">
        <f t="shared" si="278"/>
        <v>0</v>
      </c>
      <c r="P3258" s="24">
        <v>16.600000000000001</v>
      </c>
      <c r="Q3258" s="18">
        <f t="shared" si="277"/>
        <v>0</v>
      </c>
      <c r="R3258" s="2">
        <v>1</v>
      </c>
      <c r="S3258" s="2">
        <v>120</v>
      </c>
      <c r="T3258" s="2" t="s">
        <v>4647</v>
      </c>
      <c r="U3258" s="28">
        <f>IF(G3258=0,"",_xlfn.MINIFS('PO Details'!$I:$I,'PO Details'!$D:$D,Planning!$B3258,'PO Details'!$L:$L,Planning!$E3258))</f>
        <v>45473</v>
      </c>
      <c r="V3258" s="29" t="s">
        <v>4641</v>
      </c>
      <c r="W3258" t="str">
        <f t="shared" si="280"/>
        <v/>
      </c>
      <c r="X3258" s="2">
        <v>120</v>
      </c>
    </row>
    <row r="3259" spans="1:24" x14ac:dyDescent="0.25">
      <c r="A3259" s="11" t="s">
        <v>4622</v>
      </c>
      <c r="B3259" s="22" t="s">
        <v>226</v>
      </c>
      <c r="C3259" s="22"/>
      <c r="D3259" s="22" t="s">
        <v>227</v>
      </c>
      <c r="E3259" s="31" t="s">
        <v>186</v>
      </c>
      <c r="F3259" s="12">
        <f>SUMIFS('Inventory Details'!$H:$H,'Inventory Details'!$B:$B,$B3259,'Inventory Details'!$E:$E,$E3259)</f>
        <v>0</v>
      </c>
      <c r="G3259" s="12">
        <f>SUMIFS('PO Details'!$H:$H,'PO Details'!$D:$D,Planning!$B3259,'PO Details'!$L:$L,$E3259)</f>
        <v>384</v>
      </c>
      <c r="H3259" s="12">
        <f>SUMIFS('SO Details'!$G:$G,'SO Details'!$D:$D,Planning!$B3259,'SO Details'!$K:$K,$E3259)</f>
        <v>0</v>
      </c>
      <c r="I3259" s="20">
        <f>IF(COUNTIFS($C:$C,B3259)&gt;1,SUMIFS('Sales Hx'!$Q:$Q,'Sales Hx'!$B:$B,_xlfn.XLOOKUP(B3259,C:C,B:B),'Sales Hx'!$D:$D,Planning!$E3259),SUMIFS('Sales Hx'!$Q:$Q,'Sales Hx'!$B:$B,Planning!$B3259,'Sales Hx'!$D:$D,Planning!$E3259))</f>
        <v>0</v>
      </c>
      <c r="J3259" s="16">
        <f>IF(COUNTIFS($C:$C,B3259)&gt;1,SUMIFS('Sales Hx'!$S:$S,'Sales Hx'!$B:$B,_xlfn.XLOOKUP(B3259,C:C,B:B),'Sales Hx'!$D:$D,E3259),SUMIFS('Sales Hx'!$S:$S,'Sales Hx'!$B:$B,$B3259,'Sales Hx'!$D:$D,$E3259))</f>
        <v>0</v>
      </c>
      <c r="K3259" s="16">
        <f t="shared" si="279"/>
        <v>0</v>
      </c>
      <c r="L3259" s="12">
        <f>IF(M3259&lt;&gt;"",M3259,IF(COUNTIFS($C:$C,B3259)&gt;1,SUMIFS('Sales Hx'!V:V,'Sales Hx'!$B:$B,_xlfn.XLOOKUP(B3259,C:C,B:B),'Sales Hx'!$D:$D,$E3259),SUMIFS('Sales Hx'!V:V,'Sales Hx'!$B:$B,$B3259,'Sales Hx'!$D:$D,$E3259)))</f>
        <v>0</v>
      </c>
      <c r="M3259" s="12">
        <v>0</v>
      </c>
      <c r="N3259" s="15">
        <f t="shared" si="276"/>
        <v>0</v>
      </c>
      <c r="O3259" s="21">
        <f t="shared" si="278"/>
        <v>0</v>
      </c>
      <c r="P3259" s="24">
        <v>16.600000000000001</v>
      </c>
      <c r="Q3259" s="18">
        <f t="shared" si="277"/>
        <v>0</v>
      </c>
      <c r="R3259" s="2">
        <v>1</v>
      </c>
      <c r="S3259" s="2">
        <v>120</v>
      </c>
      <c r="T3259" s="2" t="s">
        <v>4647</v>
      </c>
      <c r="U3259" s="28">
        <f>IF(G3259=0,"",_xlfn.MINIFS('PO Details'!$I:$I,'PO Details'!$D:$D,Planning!$B3259,'PO Details'!$L:$L,Planning!$E3259))</f>
        <v>45517</v>
      </c>
      <c r="V3259" s="29" t="s">
        <v>4641</v>
      </c>
      <c r="W3259" t="str">
        <f t="shared" si="280"/>
        <v/>
      </c>
      <c r="X3259" s="2">
        <v>120</v>
      </c>
    </row>
    <row r="3260" spans="1:24" x14ac:dyDescent="0.25">
      <c r="A3260" s="11" t="s">
        <v>4622</v>
      </c>
      <c r="B3260" s="22" t="s">
        <v>226</v>
      </c>
      <c r="C3260" s="22"/>
      <c r="D3260" s="22" t="s">
        <v>227</v>
      </c>
      <c r="E3260" s="31" t="s">
        <v>15</v>
      </c>
      <c r="F3260" s="12">
        <f>SUMIFS('Inventory Details'!$H:$H,'Inventory Details'!$B:$B,$B3260,'Inventory Details'!$E:$E,$E3260)</f>
        <v>0</v>
      </c>
      <c r="G3260" s="12">
        <f>SUMIFS('PO Details'!$H:$H,'PO Details'!$D:$D,Planning!$B3260,'PO Details'!$L:$L,$E3260)</f>
        <v>12</v>
      </c>
      <c r="H3260" s="12">
        <f>SUMIFS('SO Details'!$G:$G,'SO Details'!$D:$D,Planning!$B3260,'SO Details'!$K:$K,$E3260)</f>
        <v>0</v>
      </c>
      <c r="I3260" s="20">
        <f>IF(COUNTIFS($C:$C,B3260)&gt;1,SUMIFS('Sales Hx'!$Q:$Q,'Sales Hx'!$B:$B,_xlfn.XLOOKUP(B3260,C:C,B:B),'Sales Hx'!$D:$D,Planning!$E3260),SUMIFS('Sales Hx'!$Q:$Q,'Sales Hx'!$B:$B,Planning!$B3260,'Sales Hx'!$D:$D,Planning!$E3260))</f>
        <v>0</v>
      </c>
      <c r="J3260" s="16">
        <f>IF(COUNTIFS($C:$C,B3260)&gt;1,SUMIFS('Sales Hx'!$S:$S,'Sales Hx'!$B:$B,_xlfn.XLOOKUP(B3260,C:C,B:B),'Sales Hx'!$D:$D,E3260),SUMIFS('Sales Hx'!$S:$S,'Sales Hx'!$B:$B,$B3260,'Sales Hx'!$D:$D,$E3260))</f>
        <v>0.5921052631578948</v>
      </c>
      <c r="K3260" s="16">
        <f t="shared" si="279"/>
        <v>0</v>
      </c>
      <c r="L3260" s="12">
        <f>IF(M3260&lt;&gt;"",M3260,IF(COUNTIFS($C:$C,B3260)&gt;1,SUMIFS('Sales Hx'!V:V,'Sales Hx'!$B:$B,_xlfn.XLOOKUP(B3260,C:C,B:B),'Sales Hx'!$D:$D,$E3260),SUMIFS('Sales Hx'!V:V,'Sales Hx'!$B:$B,$B3260,'Sales Hx'!$D:$D,$E3260)))</f>
        <v>0</v>
      </c>
      <c r="M3260" s="12">
        <v>0</v>
      </c>
      <c r="N3260" s="15">
        <f t="shared" si="276"/>
        <v>0.5921052631578948</v>
      </c>
      <c r="O3260" s="21">
        <f t="shared" si="278"/>
        <v>0</v>
      </c>
      <c r="P3260" s="24">
        <v>16.600000000000001</v>
      </c>
      <c r="Q3260" s="18">
        <f t="shared" si="277"/>
        <v>0</v>
      </c>
      <c r="R3260" s="2">
        <v>1</v>
      </c>
      <c r="S3260" s="2">
        <v>120</v>
      </c>
      <c r="T3260" s="2" t="s">
        <v>4647</v>
      </c>
      <c r="U3260" s="28">
        <f>IF(G3260=0,"",_xlfn.MINIFS('PO Details'!$I:$I,'PO Details'!$D:$D,Planning!$B3260,'PO Details'!$L:$L,Planning!$E3260))</f>
        <v>45525</v>
      </c>
      <c r="V3260" s="29" t="s">
        <v>4641</v>
      </c>
      <c r="W3260" t="str">
        <f t="shared" si="280"/>
        <v/>
      </c>
      <c r="X3260" s="2">
        <v>120</v>
      </c>
    </row>
    <row r="3261" spans="1:24" x14ac:dyDescent="0.25">
      <c r="A3261" s="11" t="s">
        <v>4622</v>
      </c>
      <c r="B3261" s="22" t="s">
        <v>226</v>
      </c>
      <c r="C3261" s="22"/>
      <c r="D3261" s="22" t="s">
        <v>227</v>
      </c>
      <c r="E3261" s="31" t="s">
        <v>861</v>
      </c>
      <c r="F3261" s="12">
        <f>SUMIFS('Inventory Details'!$H:$H,'Inventory Details'!$B:$B,$B3261,'Inventory Details'!$E:$E,$E3261)</f>
        <v>0</v>
      </c>
      <c r="G3261" s="12">
        <f>SUMIFS('PO Details'!$H:$H,'PO Details'!$D:$D,Planning!$B3261,'PO Details'!$L:$L,$E3261)</f>
        <v>0</v>
      </c>
      <c r="H3261" s="12">
        <f>SUMIFS('SO Details'!$G:$G,'SO Details'!$D:$D,Planning!$B3261,'SO Details'!$K:$K,$E3261)</f>
        <v>0</v>
      </c>
      <c r="I3261" s="20">
        <f>IF(COUNTIFS($C:$C,B3261)&gt;1,SUMIFS('Sales Hx'!$Q:$Q,'Sales Hx'!$B:$B,_xlfn.XLOOKUP(B3261,C:C,B:B),'Sales Hx'!$D:$D,Planning!$E3261),SUMIFS('Sales Hx'!$Q:$Q,'Sales Hx'!$B:$B,Planning!$B3261,'Sales Hx'!$D:$D,Planning!$E3261))</f>
        <v>0</v>
      </c>
      <c r="J3261" s="16">
        <f>IF(COUNTIFS($C:$C,B3261)&gt;1,SUMIFS('Sales Hx'!$S:$S,'Sales Hx'!$B:$B,_xlfn.XLOOKUP(B3261,C:C,B:B),'Sales Hx'!$D:$D,E3261),SUMIFS('Sales Hx'!$S:$S,'Sales Hx'!$B:$B,$B3261,'Sales Hx'!$D:$D,$E3261))</f>
        <v>9.8684210526315791E-2</v>
      </c>
      <c r="K3261" s="16">
        <f t="shared" si="279"/>
        <v>0</v>
      </c>
      <c r="L3261" s="12">
        <f>IF(M3261&lt;&gt;"",M3261,IF(COUNTIFS($C:$C,B3261)&gt;1,SUMIFS('Sales Hx'!V:V,'Sales Hx'!$B:$B,_xlfn.XLOOKUP(B3261,C:C,B:B),'Sales Hx'!$D:$D,$E3261),SUMIFS('Sales Hx'!V:V,'Sales Hx'!$B:$B,$B3261,'Sales Hx'!$D:$D,$E3261)))</f>
        <v>0</v>
      </c>
      <c r="M3261" s="12">
        <v>0</v>
      </c>
      <c r="N3261" s="15">
        <f t="shared" si="276"/>
        <v>9.8684210526315791E-2</v>
      </c>
      <c r="O3261" s="21">
        <f t="shared" si="278"/>
        <v>12</v>
      </c>
      <c r="P3261" s="24">
        <v>16.600000000000001</v>
      </c>
      <c r="Q3261" s="18">
        <f t="shared" si="277"/>
        <v>199.20000000000002</v>
      </c>
      <c r="R3261" s="2">
        <v>1</v>
      </c>
      <c r="S3261" s="2">
        <v>120</v>
      </c>
      <c r="T3261" s="2" t="s">
        <v>4647</v>
      </c>
      <c r="U3261" s="28" t="str">
        <f>IF(G3261=0,"",_xlfn.MINIFS('PO Details'!$I:$I,'PO Details'!$D:$D,Planning!$B3261,'PO Details'!$L:$L,Planning!$E3261))</f>
        <v/>
      </c>
      <c r="V3261" s="29" t="s">
        <v>4641</v>
      </c>
      <c r="W3261" t="str">
        <f t="shared" si="280"/>
        <v/>
      </c>
      <c r="X3261" s="2">
        <v>120</v>
      </c>
    </row>
    <row r="3262" spans="1:24" x14ac:dyDescent="0.25">
      <c r="A3262" s="11" t="s">
        <v>4622</v>
      </c>
      <c r="B3262" s="22" t="s">
        <v>226</v>
      </c>
      <c r="C3262" s="22"/>
      <c r="D3262" s="22" t="s">
        <v>227</v>
      </c>
      <c r="E3262" s="31" t="s">
        <v>108</v>
      </c>
      <c r="F3262" s="12">
        <f>SUMIFS('Inventory Details'!$H:$H,'Inventory Details'!$B:$B,$B3262,'Inventory Details'!$E:$E,$E3262)</f>
        <v>0</v>
      </c>
      <c r="G3262" s="12">
        <f>SUMIFS('PO Details'!$H:$H,'PO Details'!$D:$D,Planning!$B3262,'PO Details'!$L:$L,$E3262)</f>
        <v>0</v>
      </c>
      <c r="H3262" s="12">
        <f>SUMIFS('SO Details'!$G:$G,'SO Details'!$D:$D,Planning!$B3262,'SO Details'!$K:$K,$E3262)</f>
        <v>0</v>
      </c>
      <c r="I3262" s="20">
        <f>IF(COUNTIFS($C:$C,B3262)&gt;1,SUMIFS('Sales Hx'!$Q:$Q,'Sales Hx'!$B:$B,_xlfn.XLOOKUP(B3262,C:C,B:B),'Sales Hx'!$D:$D,Planning!$E3262),SUMIFS('Sales Hx'!$Q:$Q,'Sales Hx'!$B:$B,Planning!$B3262,'Sales Hx'!$D:$D,Planning!$E3262))</f>
        <v>0</v>
      </c>
      <c r="J3262" s="16">
        <f>IF(COUNTIFS($C:$C,B3262)&gt;1,SUMIFS('Sales Hx'!$S:$S,'Sales Hx'!$B:$B,_xlfn.XLOOKUP(B3262,C:C,B:B),'Sales Hx'!$D:$D,E3262),SUMIFS('Sales Hx'!$S:$S,'Sales Hx'!$B:$B,$B3262,'Sales Hx'!$D:$D,$E3262))</f>
        <v>3.2894736842105261E-2</v>
      </c>
      <c r="K3262" s="16">
        <f t="shared" si="279"/>
        <v>0</v>
      </c>
      <c r="L3262" s="12">
        <f>IF(M3262&lt;&gt;"",M3262,IF(COUNTIFS($C:$C,B3262)&gt;1,SUMIFS('Sales Hx'!V:V,'Sales Hx'!$B:$B,_xlfn.XLOOKUP(B3262,C:C,B:B),'Sales Hx'!$D:$D,$E3262),SUMIFS('Sales Hx'!V:V,'Sales Hx'!$B:$B,$B3262,'Sales Hx'!$D:$D,$E3262)))</f>
        <v>0</v>
      </c>
      <c r="M3262" s="12">
        <v>0</v>
      </c>
      <c r="N3262" s="15">
        <f t="shared" si="276"/>
        <v>3.2894736842105261E-2</v>
      </c>
      <c r="O3262" s="21">
        <f t="shared" si="278"/>
        <v>4</v>
      </c>
      <c r="P3262" s="24">
        <v>16.600000000000001</v>
      </c>
      <c r="Q3262" s="18">
        <f t="shared" si="277"/>
        <v>66.400000000000006</v>
      </c>
      <c r="R3262" s="2">
        <v>1</v>
      </c>
      <c r="S3262" s="2">
        <v>120</v>
      </c>
      <c r="T3262" s="2" t="s">
        <v>4647</v>
      </c>
      <c r="U3262" s="28" t="str">
        <f>IF(G3262=0,"",_xlfn.MINIFS('PO Details'!$I:$I,'PO Details'!$D:$D,Planning!$B3262,'PO Details'!$L:$L,Planning!$E3262))</f>
        <v/>
      </c>
      <c r="V3262" s="29" t="s">
        <v>4641</v>
      </c>
      <c r="W3262" t="str">
        <f t="shared" si="280"/>
        <v/>
      </c>
      <c r="X3262" s="2">
        <v>120</v>
      </c>
    </row>
    <row r="3263" spans="1:24" x14ac:dyDescent="0.25">
      <c r="A3263" s="11" t="s">
        <v>4622</v>
      </c>
      <c r="B3263" s="22" t="s">
        <v>226</v>
      </c>
      <c r="C3263" s="22"/>
      <c r="D3263" s="22" t="s">
        <v>227</v>
      </c>
      <c r="E3263" s="31" t="s">
        <v>2214</v>
      </c>
      <c r="F3263" s="12">
        <f>SUMIFS('Inventory Details'!$H:$H,'Inventory Details'!$B:$B,$B3263,'Inventory Details'!$E:$E,$E3263)</f>
        <v>0</v>
      </c>
      <c r="G3263" s="12">
        <f>SUMIFS('PO Details'!$H:$H,'PO Details'!$D:$D,Planning!$B3263,'PO Details'!$L:$L,$E3263)</f>
        <v>0</v>
      </c>
      <c r="H3263" s="12">
        <f>SUMIFS('SO Details'!$G:$G,'SO Details'!$D:$D,Planning!$B3263,'SO Details'!$K:$K,$E3263)</f>
        <v>0</v>
      </c>
      <c r="I3263" s="20">
        <f>IF(COUNTIFS($C:$C,B3263)&gt;1,SUMIFS('Sales Hx'!$Q:$Q,'Sales Hx'!$B:$B,_xlfn.XLOOKUP(B3263,C:C,B:B),'Sales Hx'!$D:$D,Planning!$E3263),SUMIFS('Sales Hx'!$Q:$Q,'Sales Hx'!$B:$B,Planning!$B3263,'Sales Hx'!$D:$D,Planning!$E3263))</f>
        <v>0</v>
      </c>
      <c r="J3263" s="16">
        <f>IF(COUNTIFS($C:$C,B3263)&gt;1,SUMIFS('Sales Hx'!$S:$S,'Sales Hx'!$B:$B,_xlfn.XLOOKUP(B3263,C:C,B:B),'Sales Hx'!$D:$D,E3263),SUMIFS('Sales Hx'!$S:$S,'Sales Hx'!$B:$B,$B3263,'Sales Hx'!$D:$D,$E3263))</f>
        <v>3.2894736842105261E-2</v>
      </c>
      <c r="K3263" s="16">
        <f t="shared" si="279"/>
        <v>0</v>
      </c>
      <c r="L3263" s="12">
        <f>IF(M3263&lt;&gt;"",M3263,IF(COUNTIFS($C:$C,B3263)&gt;1,SUMIFS('Sales Hx'!V:V,'Sales Hx'!$B:$B,_xlfn.XLOOKUP(B3263,C:C,B:B),'Sales Hx'!$D:$D,$E3263),SUMIFS('Sales Hx'!V:V,'Sales Hx'!$B:$B,$B3263,'Sales Hx'!$D:$D,$E3263)))</f>
        <v>0</v>
      </c>
      <c r="M3263" s="12">
        <v>0</v>
      </c>
      <c r="N3263" s="15">
        <f t="shared" ref="N3263:N3326" si="281">IFERROR(_xlfn.IFNA(J3263*R3263+L3263,"No Sales Hx"),"No Sales HX")</f>
        <v>3.2894736842105261E-2</v>
      </c>
      <c r="O3263" s="21">
        <f t="shared" si="278"/>
        <v>4</v>
      </c>
      <c r="P3263" s="24">
        <v>16.600000000000001</v>
      </c>
      <c r="Q3263" s="18">
        <f t="shared" ref="Q3263:Q3326" si="282">IFERROR(P3263*O3263,0)</f>
        <v>66.400000000000006</v>
      </c>
      <c r="R3263" s="2">
        <v>1</v>
      </c>
      <c r="S3263" s="2">
        <v>120</v>
      </c>
      <c r="T3263" s="2" t="s">
        <v>4647</v>
      </c>
      <c r="U3263" s="28" t="str">
        <f>IF(G3263=0,"",_xlfn.MINIFS('PO Details'!$I:$I,'PO Details'!$D:$D,Planning!$B3263,'PO Details'!$L:$L,Planning!$E3263))</f>
        <v/>
      </c>
      <c r="V3263" s="29" t="s">
        <v>4641</v>
      </c>
      <c r="W3263" t="str">
        <f t="shared" si="280"/>
        <v/>
      </c>
      <c r="X3263" s="2">
        <v>120</v>
      </c>
    </row>
    <row r="3264" spans="1:24" x14ac:dyDescent="0.25">
      <c r="A3264" s="11" t="s">
        <v>4619</v>
      </c>
      <c r="B3264" s="22" t="s">
        <v>1812</v>
      </c>
      <c r="C3264" s="22"/>
      <c r="D3264" s="22" t="s">
        <v>1813</v>
      </c>
      <c r="E3264" s="31" t="s">
        <v>820</v>
      </c>
      <c r="F3264" s="12">
        <f>SUMIFS('Inventory Details'!$H:$H,'Inventory Details'!$B:$B,$B3264,'Inventory Details'!$E:$E,$E3264)</f>
        <v>0</v>
      </c>
      <c r="G3264" s="12">
        <f>SUMIFS('PO Details'!$H:$H,'PO Details'!$D:$D,Planning!$B3264,'PO Details'!$L:$L,$E3264)</f>
        <v>15</v>
      </c>
      <c r="H3264" s="12">
        <f>SUMIFS('SO Details'!$G:$G,'SO Details'!$D:$D,Planning!$B3264,'SO Details'!$K:$K,$E3264)</f>
        <v>0</v>
      </c>
      <c r="I3264" s="20">
        <f>IF(COUNTIFS($C:$C,B3264)&gt;1,SUMIFS('Sales Hx'!$Q:$Q,'Sales Hx'!$B:$B,_xlfn.XLOOKUP(B3264,C:C,B:B),'Sales Hx'!$D:$D,Planning!$E3264),SUMIFS('Sales Hx'!$Q:$Q,'Sales Hx'!$B:$B,Planning!$B3264,'Sales Hx'!$D:$D,Planning!$E3264))</f>
        <v>0</v>
      </c>
      <c r="J3264" s="16">
        <f>IF(COUNTIFS($C:$C,B3264)&gt;1,SUMIFS('Sales Hx'!$S:$S,'Sales Hx'!$B:$B,_xlfn.XLOOKUP(B3264,C:C,B:B),'Sales Hx'!$D:$D,E3264),SUMIFS('Sales Hx'!$S:$S,'Sales Hx'!$B:$B,$B3264,'Sales Hx'!$D:$D,$E3264))</f>
        <v>0</v>
      </c>
      <c r="K3264" s="16">
        <f t="shared" si="279"/>
        <v>0</v>
      </c>
      <c r="L3264" s="12">
        <f>IF(M3264&lt;&gt;"",M3264,IF(COUNTIFS($C:$C,B3264)&gt;1,SUMIFS('Sales Hx'!V:V,'Sales Hx'!$B:$B,_xlfn.XLOOKUP(B3264,C:C,B:B),'Sales Hx'!$D:$D,$E3264),SUMIFS('Sales Hx'!V:V,'Sales Hx'!$B:$B,$B3264,'Sales Hx'!$D:$D,$E3264)))</f>
        <v>0</v>
      </c>
      <c r="M3264" s="12">
        <v>0</v>
      </c>
      <c r="N3264" s="15">
        <f t="shared" si="281"/>
        <v>0</v>
      </c>
      <c r="O3264" s="21">
        <f t="shared" si="278"/>
        <v>0</v>
      </c>
      <c r="P3264" s="24">
        <v>10</v>
      </c>
      <c r="Q3264" s="18">
        <f t="shared" si="282"/>
        <v>0</v>
      </c>
      <c r="R3264" s="2">
        <v>1</v>
      </c>
      <c r="S3264" s="2">
        <v>120</v>
      </c>
      <c r="T3264" s="2" t="s">
        <v>4647</v>
      </c>
      <c r="U3264" s="28">
        <f>IF(G3264=0,"",_xlfn.MINIFS('PO Details'!$I:$I,'PO Details'!$D:$D,Planning!$B3264,'PO Details'!$L:$L,Planning!$E3264))</f>
        <v>45427</v>
      </c>
      <c r="V3264" s="29" t="s">
        <v>4640</v>
      </c>
      <c r="W3264" t="str">
        <f t="shared" si="280"/>
        <v/>
      </c>
      <c r="X3264" s="2">
        <v>120</v>
      </c>
    </row>
    <row r="3265" spans="1:24" x14ac:dyDescent="0.25">
      <c r="A3265" s="11" t="s">
        <v>4619</v>
      </c>
      <c r="B3265" s="22" t="s">
        <v>1812</v>
      </c>
      <c r="C3265" s="22"/>
      <c r="D3265" s="22" t="s">
        <v>1813</v>
      </c>
      <c r="E3265" s="31" t="s">
        <v>752</v>
      </c>
      <c r="F3265" s="12">
        <f>SUMIFS('Inventory Details'!$H:$H,'Inventory Details'!$B:$B,$B3265,'Inventory Details'!$E:$E,$E3265)</f>
        <v>1</v>
      </c>
      <c r="G3265" s="12">
        <f>SUMIFS('PO Details'!$H:$H,'PO Details'!$D:$D,Planning!$B3265,'PO Details'!$L:$L,$E3265)</f>
        <v>0</v>
      </c>
      <c r="H3265" s="12">
        <f>SUMIFS('SO Details'!$G:$G,'SO Details'!$D:$D,Planning!$B3265,'SO Details'!$K:$K,$E3265)</f>
        <v>0</v>
      </c>
      <c r="I3265" s="20">
        <f>IF(COUNTIFS($C:$C,B3265)&gt;1,SUMIFS('Sales Hx'!$Q:$Q,'Sales Hx'!$B:$B,_xlfn.XLOOKUP(B3265,C:C,B:B),'Sales Hx'!$D:$D,Planning!$E3265),SUMIFS('Sales Hx'!$Q:$Q,'Sales Hx'!$B:$B,Planning!$B3265,'Sales Hx'!$D:$D,Planning!$E3265))</f>
        <v>0</v>
      </c>
      <c r="J3265" s="16">
        <f>IF(COUNTIFS($C:$C,B3265)&gt;1,SUMIFS('Sales Hx'!$S:$S,'Sales Hx'!$B:$B,_xlfn.XLOOKUP(B3265,C:C,B:B),'Sales Hx'!$D:$D,E3265),SUMIFS('Sales Hx'!$S:$S,'Sales Hx'!$B:$B,$B3265,'Sales Hx'!$D:$D,$E3265))</f>
        <v>0</v>
      </c>
      <c r="K3265" s="16">
        <f t="shared" si="279"/>
        <v>0</v>
      </c>
      <c r="L3265" s="12">
        <f>IF(M3265&lt;&gt;"",M3265,IF(COUNTIFS($C:$C,B3265)&gt;1,SUMIFS('Sales Hx'!V:V,'Sales Hx'!$B:$B,_xlfn.XLOOKUP(B3265,C:C,B:B),'Sales Hx'!$D:$D,$E3265),SUMIFS('Sales Hx'!V:V,'Sales Hx'!$B:$B,$B3265,'Sales Hx'!$D:$D,$E3265)))</f>
        <v>0</v>
      </c>
      <c r="M3265" s="12">
        <v>0</v>
      </c>
      <c r="N3265" s="15">
        <f t="shared" si="281"/>
        <v>0</v>
      </c>
      <c r="O3265" s="21">
        <f t="shared" si="278"/>
        <v>0</v>
      </c>
      <c r="P3265" s="24">
        <v>10</v>
      </c>
      <c r="Q3265" s="18">
        <f t="shared" si="282"/>
        <v>0</v>
      </c>
      <c r="R3265" s="2">
        <v>1</v>
      </c>
      <c r="S3265" s="2">
        <v>120</v>
      </c>
      <c r="T3265" s="2" t="s">
        <v>4647</v>
      </c>
      <c r="U3265" s="28" t="str">
        <f>IF(G3265=0,"",_xlfn.MINIFS('PO Details'!$I:$I,'PO Details'!$D:$D,Planning!$B3265,'PO Details'!$L:$L,Planning!$E3265))</f>
        <v/>
      </c>
      <c r="V3265" s="29" t="s">
        <v>4640</v>
      </c>
      <c r="W3265" t="str">
        <f t="shared" si="280"/>
        <v/>
      </c>
      <c r="X3265" s="2">
        <v>120</v>
      </c>
    </row>
    <row r="3266" spans="1:24" x14ac:dyDescent="0.25">
      <c r="A3266" s="11" t="s">
        <v>4619</v>
      </c>
      <c r="B3266" s="22" t="s">
        <v>1812</v>
      </c>
      <c r="C3266" s="22"/>
      <c r="D3266" s="22" t="s">
        <v>1813</v>
      </c>
      <c r="E3266" s="31" t="s">
        <v>1597</v>
      </c>
      <c r="F3266" s="12">
        <f>SUMIFS('Inventory Details'!$H:$H,'Inventory Details'!$B:$B,$B3266,'Inventory Details'!$E:$E,$E3266)</f>
        <v>1</v>
      </c>
      <c r="G3266" s="12">
        <f>SUMIFS('PO Details'!$H:$H,'PO Details'!$D:$D,Planning!$B3266,'PO Details'!$L:$L,$E3266)</f>
        <v>0</v>
      </c>
      <c r="H3266" s="12">
        <f>SUMIFS('SO Details'!$G:$G,'SO Details'!$D:$D,Planning!$B3266,'SO Details'!$K:$K,$E3266)</f>
        <v>0</v>
      </c>
      <c r="I3266" s="20">
        <f>IF(COUNTIFS($C:$C,B3266)&gt;1,SUMIFS('Sales Hx'!$Q:$Q,'Sales Hx'!$B:$B,_xlfn.XLOOKUP(B3266,C:C,B:B),'Sales Hx'!$D:$D,Planning!$E3266),SUMIFS('Sales Hx'!$Q:$Q,'Sales Hx'!$B:$B,Planning!$B3266,'Sales Hx'!$D:$D,Planning!$E3266))</f>
        <v>0</v>
      </c>
      <c r="J3266" s="16">
        <f>IF(COUNTIFS($C:$C,B3266)&gt;1,SUMIFS('Sales Hx'!$S:$S,'Sales Hx'!$B:$B,_xlfn.XLOOKUP(B3266,C:C,B:B),'Sales Hx'!$D:$D,E3266),SUMIFS('Sales Hx'!$S:$S,'Sales Hx'!$B:$B,$B3266,'Sales Hx'!$D:$D,$E3266))</f>
        <v>0</v>
      </c>
      <c r="K3266" s="16">
        <f t="shared" si="279"/>
        <v>0</v>
      </c>
      <c r="L3266" s="12">
        <f>IF(M3266&lt;&gt;"",M3266,IF(COUNTIFS($C:$C,B3266)&gt;1,SUMIFS('Sales Hx'!V:V,'Sales Hx'!$B:$B,_xlfn.XLOOKUP(B3266,C:C,B:B),'Sales Hx'!$D:$D,$E3266),SUMIFS('Sales Hx'!V:V,'Sales Hx'!$B:$B,$B3266,'Sales Hx'!$D:$D,$E3266)))</f>
        <v>0</v>
      </c>
      <c r="M3266" s="12">
        <v>0</v>
      </c>
      <c r="N3266" s="15">
        <f t="shared" si="281"/>
        <v>0</v>
      </c>
      <c r="O3266" s="21">
        <f t="shared" ref="O3266:O3329" si="283">MROUND(ROUND(IFERROR(IF(C3266&lt;&gt;"",0,IF(T3266="DC'd",0,IF(AND(J3266=0,F3266+G3266&lt;H3266),H3266-F3266+G3266,IF(F3266+G3266&lt;N3266,N3266+MAX((IF(J3266*R3266&gt;F3266,F3266,J3266*R3266))+J3266*S3266-F3266-G3266+H3266,0))))),0),0),1)</f>
        <v>0</v>
      </c>
      <c r="P3266" s="24">
        <v>10</v>
      </c>
      <c r="Q3266" s="18">
        <f t="shared" si="282"/>
        <v>0</v>
      </c>
      <c r="R3266" s="2">
        <v>1</v>
      </c>
      <c r="S3266" s="2">
        <v>120</v>
      </c>
      <c r="T3266" s="2" t="s">
        <v>4647</v>
      </c>
      <c r="U3266" s="28" t="str">
        <f>IF(G3266=0,"",_xlfn.MINIFS('PO Details'!$I:$I,'PO Details'!$D:$D,Planning!$B3266,'PO Details'!$L:$L,Planning!$E3266))</f>
        <v/>
      </c>
      <c r="V3266" s="29" t="s">
        <v>4640</v>
      </c>
      <c r="W3266" t="str">
        <f t="shared" si="280"/>
        <v/>
      </c>
      <c r="X3266" s="2">
        <v>120</v>
      </c>
    </row>
    <row r="3267" spans="1:24" x14ac:dyDescent="0.25">
      <c r="A3267" s="11" t="s">
        <v>4619</v>
      </c>
      <c r="B3267" s="22" t="s">
        <v>1812</v>
      </c>
      <c r="C3267" s="22"/>
      <c r="D3267" s="22" t="s">
        <v>1813</v>
      </c>
      <c r="E3267" s="31" t="s">
        <v>861</v>
      </c>
      <c r="F3267" s="12">
        <f>SUMIFS('Inventory Details'!$H:$H,'Inventory Details'!$B:$B,$B3267,'Inventory Details'!$E:$E,$E3267)</f>
        <v>2</v>
      </c>
      <c r="G3267" s="12">
        <f>SUMIFS('PO Details'!$H:$H,'PO Details'!$D:$D,Planning!$B3267,'PO Details'!$L:$L,$E3267)</f>
        <v>0</v>
      </c>
      <c r="H3267" s="12">
        <f>SUMIFS('SO Details'!$G:$G,'SO Details'!$D:$D,Planning!$B3267,'SO Details'!$K:$K,$E3267)</f>
        <v>0</v>
      </c>
      <c r="I3267" s="20">
        <f>IF(COUNTIFS($C:$C,B3267)&gt;1,SUMIFS('Sales Hx'!$Q:$Q,'Sales Hx'!$B:$B,_xlfn.XLOOKUP(B3267,C:C,B:B),'Sales Hx'!$D:$D,Planning!$E3267),SUMIFS('Sales Hx'!$Q:$Q,'Sales Hx'!$B:$B,Planning!$B3267,'Sales Hx'!$D:$D,Planning!$E3267))</f>
        <v>0</v>
      </c>
      <c r="J3267" s="16">
        <f>IF(COUNTIFS($C:$C,B3267)&gt;1,SUMIFS('Sales Hx'!$S:$S,'Sales Hx'!$B:$B,_xlfn.XLOOKUP(B3267,C:C,B:B),'Sales Hx'!$D:$D,E3267),SUMIFS('Sales Hx'!$S:$S,'Sales Hx'!$B:$B,$B3267,'Sales Hx'!$D:$D,$E3267))</f>
        <v>0</v>
      </c>
      <c r="K3267" s="16">
        <f t="shared" si="279"/>
        <v>0</v>
      </c>
      <c r="L3267" s="12">
        <f>IF(M3267&lt;&gt;"",M3267,IF(COUNTIFS($C:$C,B3267)&gt;1,SUMIFS('Sales Hx'!V:V,'Sales Hx'!$B:$B,_xlfn.XLOOKUP(B3267,C:C,B:B),'Sales Hx'!$D:$D,$E3267),SUMIFS('Sales Hx'!V:V,'Sales Hx'!$B:$B,$B3267,'Sales Hx'!$D:$D,$E3267)))</f>
        <v>0</v>
      </c>
      <c r="M3267" s="12">
        <v>0</v>
      </c>
      <c r="N3267" s="15">
        <f t="shared" si="281"/>
        <v>0</v>
      </c>
      <c r="O3267" s="21">
        <f t="shared" si="283"/>
        <v>0</v>
      </c>
      <c r="P3267" s="24">
        <v>10</v>
      </c>
      <c r="Q3267" s="18">
        <f t="shared" si="282"/>
        <v>0</v>
      </c>
      <c r="R3267" s="2">
        <v>1</v>
      </c>
      <c r="S3267" s="2">
        <v>120</v>
      </c>
      <c r="T3267" s="2" t="s">
        <v>4647</v>
      </c>
      <c r="U3267" s="28" t="str">
        <f>IF(G3267=0,"",_xlfn.MINIFS('PO Details'!$I:$I,'PO Details'!$D:$D,Planning!$B3267,'PO Details'!$L:$L,Planning!$E3267))</f>
        <v/>
      </c>
      <c r="V3267" s="29" t="s">
        <v>4640</v>
      </c>
      <c r="W3267" t="str">
        <f t="shared" si="280"/>
        <v/>
      </c>
      <c r="X3267" s="2">
        <v>120</v>
      </c>
    </row>
    <row r="3268" spans="1:24" x14ac:dyDescent="0.25">
      <c r="A3268" s="11" t="s">
        <v>4619</v>
      </c>
      <c r="B3268" s="22" t="s">
        <v>1812</v>
      </c>
      <c r="C3268" s="22"/>
      <c r="D3268" s="22" t="s">
        <v>1813</v>
      </c>
      <c r="E3268" s="31" t="s">
        <v>106</v>
      </c>
      <c r="F3268" s="12">
        <f>SUMIFS('Inventory Details'!$H:$H,'Inventory Details'!$B:$B,$B3268,'Inventory Details'!$E:$E,$E3268)</f>
        <v>27</v>
      </c>
      <c r="G3268" s="12">
        <f>SUMIFS('PO Details'!$H:$H,'PO Details'!$D:$D,Planning!$B3268,'PO Details'!$L:$L,$E3268)</f>
        <v>0</v>
      </c>
      <c r="H3268" s="12">
        <f>SUMIFS('SO Details'!$G:$G,'SO Details'!$D:$D,Planning!$B3268,'SO Details'!$K:$K,$E3268)</f>
        <v>0</v>
      </c>
      <c r="I3268" s="20">
        <f>IF(COUNTIFS($C:$C,B3268)&gt;1,SUMIFS('Sales Hx'!$Q:$Q,'Sales Hx'!$B:$B,_xlfn.XLOOKUP(B3268,C:C,B:B),'Sales Hx'!$D:$D,Planning!$E3268),SUMIFS('Sales Hx'!$Q:$Q,'Sales Hx'!$B:$B,Planning!$B3268,'Sales Hx'!$D:$D,Planning!$E3268))</f>
        <v>1.4</v>
      </c>
      <c r="J3268" s="16">
        <f>IF(COUNTIFS($C:$C,B3268)&gt;1,SUMIFS('Sales Hx'!$S:$S,'Sales Hx'!$B:$B,_xlfn.XLOOKUP(B3268,C:C,B:B),'Sales Hx'!$D:$D,E3268),SUMIFS('Sales Hx'!$S:$S,'Sales Hx'!$B:$B,$B3268,'Sales Hx'!$D:$D,$E3268))</f>
        <v>3.7280701754385963E-2</v>
      </c>
      <c r="K3268" s="16">
        <f t="shared" si="279"/>
        <v>19.285714285714288</v>
      </c>
      <c r="L3268" s="12">
        <f>IF(M3268&lt;&gt;"",M3268,IF(COUNTIFS($C:$C,B3268)&gt;1,SUMIFS('Sales Hx'!V:V,'Sales Hx'!$B:$B,_xlfn.XLOOKUP(B3268,C:C,B:B),'Sales Hx'!$D:$D,$E3268),SUMIFS('Sales Hx'!V:V,'Sales Hx'!$B:$B,$B3268,'Sales Hx'!$D:$D,$E3268)))</f>
        <v>0</v>
      </c>
      <c r="M3268" s="12">
        <v>0</v>
      </c>
      <c r="N3268" s="15">
        <f t="shared" si="281"/>
        <v>3.7280701754385963E-2</v>
      </c>
      <c r="O3268" s="21">
        <f t="shared" si="283"/>
        <v>0</v>
      </c>
      <c r="P3268" s="24">
        <v>10</v>
      </c>
      <c r="Q3268" s="18">
        <f t="shared" si="282"/>
        <v>0</v>
      </c>
      <c r="R3268" s="2">
        <v>1</v>
      </c>
      <c r="S3268" s="2">
        <v>120</v>
      </c>
      <c r="T3268" s="2" t="s">
        <v>4647</v>
      </c>
      <c r="U3268" s="28" t="str">
        <f>IF(G3268=0,"",_xlfn.MINIFS('PO Details'!$I:$I,'PO Details'!$D:$D,Planning!$B3268,'PO Details'!$L:$L,Planning!$E3268))</f>
        <v/>
      </c>
      <c r="V3268" s="29" t="s">
        <v>4640</v>
      </c>
      <c r="W3268" t="str">
        <f t="shared" si="280"/>
        <v>Max</v>
      </c>
      <c r="X3268" s="2">
        <v>120</v>
      </c>
    </row>
    <row r="3269" spans="1:24" x14ac:dyDescent="0.25">
      <c r="A3269" s="11" t="s">
        <v>4619</v>
      </c>
      <c r="B3269" s="22" t="s">
        <v>1812</v>
      </c>
      <c r="C3269" s="22"/>
      <c r="D3269" s="22" t="s">
        <v>1813</v>
      </c>
      <c r="E3269" s="31" t="s">
        <v>113</v>
      </c>
      <c r="F3269" s="12">
        <f>SUMIFS('Inventory Details'!$H:$H,'Inventory Details'!$B:$B,$B3269,'Inventory Details'!$E:$E,$E3269)</f>
        <v>14</v>
      </c>
      <c r="G3269" s="12">
        <f>SUMIFS('PO Details'!$H:$H,'PO Details'!$D:$D,Planning!$B3269,'PO Details'!$L:$L,$E3269)</f>
        <v>0</v>
      </c>
      <c r="H3269" s="12">
        <f>SUMIFS('SO Details'!$G:$G,'SO Details'!$D:$D,Planning!$B3269,'SO Details'!$K:$K,$E3269)</f>
        <v>0</v>
      </c>
      <c r="I3269" s="20">
        <f>IF(COUNTIFS($C:$C,B3269)&gt;1,SUMIFS('Sales Hx'!$Q:$Q,'Sales Hx'!$B:$B,_xlfn.XLOOKUP(B3269,C:C,B:B),'Sales Hx'!$D:$D,Planning!$E3269),SUMIFS('Sales Hx'!$Q:$Q,'Sales Hx'!$B:$B,Planning!$B3269,'Sales Hx'!$D:$D,Planning!$E3269))</f>
        <v>0</v>
      </c>
      <c r="J3269" s="16">
        <f>IF(COUNTIFS($C:$C,B3269)&gt;1,SUMIFS('Sales Hx'!$S:$S,'Sales Hx'!$B:$B,_xlfn.XLOOKUP(B3269,C:C,B:B),'Sales Hx'!$D:$D,E3269),SUMIFS('Sales Hx'!$S:$S,'Sales Hx'!$B:$B,$B3269,'Sales Hx'!$D:$D,$E3269))</f>
        <v>6.5789473684210523E-2</v>
      </c>
      <c r="K3269" s="16">
        <f t="shared" si="279"/>
        <v>0</v>
      </c>
      <c r="L3269" s="12">
        <f>IF(M3269&lt;&gt;"",M3269,IF(COUNTIFS($C:$C,B3269)&gt;1,SUMIFS('Sales Hx'!V:V,'Sales Hx'!$B:$B,_xlfn.XLOOKUP(B3269,C:C,B:B),'Sales Hx'!$D:$D,$E3269),SUMIFS('Sales Hx'!V:V,'Sales Hx'!$B:$B,$B3269,'Sales Hx'!$D:$D,$E3269)))</f>
        <v>0</v>
      </c>
      <c r="M3269" s="12">
        <v>0</v>
      </c>
      <c r="N3269" s="15">
        <f t="shared" si="281"/>
        <v>6.5789473684210523E-2</v>
      </c>
      <c r="O3269" s="21">
        <f t="shared" si="283"/>
        <v>0</v>
      </c>
      <c r="P3269" s="24">
        <v>10</v>
      </c>
      <c r="Q3269" s="18">
        <f t="shared" si="282"/>
        <v>0</v>
      </c>
      <c r="R3269" s="2">
        <v>1</v>
      </c>
      <c r="S3269" s="2">
        <v>120</v>
      </c>
      <c r="T3269" s="2" t="s">
        <v>4647</v>
      </c>
      <c r="U3269" s="28" t="str">
        <f>IF(G3269=0,"",_xlfn.MINIFS('PO Details'!$I:$I,'PO Details'!$D:$D,Planning!$B3269,'PO Details'!$L:$L,Planning!$E3269))</f>
        <v/>
      </c>
      <c r="V3269" s="29" t="s">
        <v>4640</v>
      </c>
      <c r="W3269" t="str">
        <f t="shared" si="280"/>
        <v/>
      </c>
      <c r="X3269" s="2">
        <v>120</v>
      </c>
    </row>
    <row r="3270" spans="1:24" x14ac:dyDescent="0.25">
      <c r="A3270" s="11" t="s">
        <v>4619</v>
      </c>
      <c r="B3270" s="22" t="s">
        <v>1812</v>
      </c>
      <c r="C3270" s="22"/>
      <c r="D3270" s="22" t="s">
        <v>1813</v>
      </c>
      <c r="E3270" s="31" t="s">
        <v>4746</v>
      </c>
      <c r="F3270" s="12">
        <f>SUMIFS('Inventory Details'!$H:$H,'Inventory Details'!$B:$B,$B3270,'Inventory Details'!$E:$E,$E3270)</f>
        <v>2</v>
      </c>
      <c r="G3270" s="12">
        <f>SUMIFS('PO Details'!$H:$H,'PO Details'!$D:$D,Planning!$B3270,'PO Details'!$L:$L,$E3270)</f>
        <v>0</v>
      </c>
      <c r="H3270" s="12">
        <f>SUMIFS('SO Details'!$G:$G,'SO Details'!$D:$D,Planning!$B3270,'SO Details'!$K:$K,$E3270)</f>
        <v>0</v>
      </c>
      <c r="I3270" s="20">
        <f>IF(COUNTIFS($C:$C,B3270)&gt;1,SUMIFS('Sales Hx'!$Q:$Q,'Sales Hx'!$B:$B,_xlfn.XLOOKUP(B3270,C:C,B:B),'Sales Hx'!$D:$D,Planning!$E3270),SUMIFS('Sales Hx'!$Q:$Q,'Sales Hx'!$B:$B,Planning!$B3270,'Sales Hx'!$D:$D,Planning!$E3270))</f>
        <v>0</v>
      </c>
      <c r="J3270" s="16">
        <f>IF(COUNTIFS($C:$C,B3270)&gt;1,SUMIFS('Sales Hx'!$S:$S,'Sales Hx'!$B:$B,_xlfn.XLOOKUP(B3270,C:C,B:B),'Sales Hx'!$D:$D,E3270),SUMIFS('Sales Hx'!$S:$S,'Sales Hx'!$B:$B,$B3270,'Sales Hx'!$D:$D,$E3270))</f>
        <v>4.9342105263157895E-2</v>
      </c>
      <c r="K3270" s="16">
        <f t="shared" si="279"/>
        <v>0</v>
      </c>
      <c r="L3270" s="12">
        <f>IF(M3270&lt;&gt;"",M3270,IF(COUNTIFS($C:$C,B3270)&gt;1,SUMIFS('Sales Hx'!V:V,'Sales Hx'!$B:$B,_xlfn.XLOOKUP(B3270,C:C,B:B),'Sales Hx'!$D:$D,$E3270),SUMIFS('Sales Hx'!V:V,'Sales Hx'!$B:$B,$B3270,'Sales Hx'!$D:$D,$E3270)))</f>
        <v>0</v>
      </c>
      <c r="M3270" s="12">
        <v>0</v>
      </c>
      <c r="N3270" s="15">
        <f t="shared" si="281"/>
        <v>4.9342105263157895E-2</v>
      </c>
      <c r="O3270" s="21">
        <f t="shared" si="283"/>
        <v>0</v>
      </c>
      <c r="P3270" s="24">
        <v>10</v>
      </c>
      <c r="Q3270" s="18">
        <f t="shared" si="282"/>
        <v>0</v>
      </c>
      <c r="R3270" s="2">
        <v>1</v>
      </c>
      <c r="S3270" s="2">
        <v>120</v>
      </c>
      <c r="T3270" s="2" t="s">
        <v>4647</v>
      </c>
      <c r="U3270" s="28" t="str">
        <f>IF(G3270=0,"",_xlfn.MINIFS('PO Details'!$I:$I,'PO Details'!$D:$D,Planning!$B3270,'PO Details'!$L:$L,Planning!$E3270))</f>
        <v/>
      </c>
      <c r="V3270" s="29" t="s">
        <v>4640</v>
      </c>
      <c r="W3270" t="str">
        <f t="shared" si="280"/>
        <v/>
      </c>
      <c r="X3270" s="2">
        <v>120</v>
      </c>
    </row>
    <row r="3271" spans="1:24" x14ac:dyDescent="0.25">
      <c r="A3271" s="11" t="s">
        <v>4619</v>
      </c>
      <c r="B3271" s="22" t="s">
        <v>1812</v>
      </c>
      <c r="C3271" s="22"/>
      <c r="D3271" s="22" t="s">
        <v>1813</v>
      </c>
      <c r="E3271" s="31" t="s">
        <v>109</v>
      </c>
      <c r="F3271" s="12">
        <f>SUMIFS('Inventory Details'!$H:$H,'Inventory Details'!$B:$B,$B3271,'Inventory Details'!$E:$E,$E3271)</f>
        <v>2</v>
      </c>
      <c r="G3271" s="12">
        <f>SUMIFS('PO Details'!$H:$H,'PO Details'!$D:$D,Planning!$B3271,'PO Details'!$L:$L,$E3271)</f>
        <v>0</v>
      </c>
      <c r="H3271" s="12">
        <f>SUMIFS('SO Details'!$G:$G,'SO Details'!$D:$D,Planning!$B3271,'SO Details'!$K:$K,$E3271)</f>
        <v>0</v>
      </c>
      <c r="I3271" s="20">
        <f>IF(COUNTIFS($C:$C,B3271)&gt;1,SUMIFS('Sales Hx'!$Q:$Q,'Sales Hx'!$B:$B,_xlfn.XLOOKUP(B3271,C:C,B:B),'Sales Hx'!$D:$D,Planning!$E3271),SUMIFS('Sales Hx'!$Q:$Q,'Sales Hx'!$B:$B,Planning!$B3271,'Sales Hx'!$D:$D,Planning!$E3271))</f>
        <v>0</v>
      </c>
      <c r="J3271" s="16">
        <f>IF(COUNTIFS($C:$C,B3271)&gt;1,SUMIFS('Sales Hx'!$S:$S,'Sales Hx'!$B:$B,_xlfn.XLOOKUP(B3271,C:C,B:B),'Sales Hx'!$D:$D,E3271),SUMIFS('Sales Hx'!$S:$S,'Sales Hx'!$B:$B,$B3271,'Sales Hx'!$D:$D,$E3271))</f>
        <v>0</v>
      </c>
      <c r="K3271" s="16">
        <f t="shared" si="279"/>
        <v>0</v>
      </c>
      <c r="L3271" s="12">
        <f>IF(M3271&lt;&gt;"",M3271,IF(COUNTIFS($C:$C,B3271)&gt;1,SUMIFS('Sales Hx'!V:V,'Sales Hx'!$B:$B,_xlfn.XLOOKUP(B3271,C:C,B:B),'Sales Hx'!$D:$D,$E3271),SUMIFS('Sales Hx'!V:V,'Sales Hx'!$B:$B,$B3271,'Sales Hx'!$D:$D,$E3271)))</f>
        <v>0</v>
      </c>
      <c r="M3271" s="12">
        <v>0</v>
      </c>
      <c r="N3271" s="15">
        <f t="shared" si="281"/>
        <v>0</v>
      </c>
      <c r="O3271" s="21">
        <f t="shared" si="283"/>
        <v>0</v>
      </c>
      <c r="P3271" s="24">
        <v>10</v>
      </c>
      <c r="Q3271" s="18">
        <f t="shared" si="282"/>
        <v>0</v>
      </c>
      <c r="R3271" s="2">
        <v>1</v>
      </c>
      <c r="S3271" s="2">
        <v>120</v>
      </c>
      <c r="T3271" s="2" t="s">
        <v>4647</v>
      </c>
      <c r="U3271" s="28" t="str">
        <f>IF(G3271=0,"",_xlfn.MINIFS('PO Details'!$I:$I,'PO Details'!$D:$D,Planning!$B3271,'PO Details'!$L:$L,Planning!$E3271))</f>
        <v/>
      </c>
      <c r="V3271" s="29" t="s">
        <v>4640</v>
      </c>
      <c r="W3271" t="str">
        <f t="shared" si="280"/>
        <v/>
      </c>
      <c r="X3271" s="2">
        <v>120</v>
      </c>
    </row>
    <row r="3272" spans="1:24" x14ac:dyDescent="0.25">
      <c r="A3272" s="11"/>
      <c r="B3272" s="22" t="s">
        <v>1814</v>
      </c>
      <c r="C3272" s="22"/>
      <c r="D3272" s="22" t="s">
        <v>1815</v>
      </c>
      <c r="E3272" s="31" t="s">
        <v>4746</v>
      </c>
      <c r="F3272" s="12">
        <f>SUMIFS('Inventory Details'!$H:$H,'Inventory Details'!$B:$B,$B3272,'Inventory Details'!$E:$E,$E3272)</f>
        <v>125</v>
      </c>
      <c r="G3272" s="12">
        <f>SUMIFS('PO Details'!$H:$H,'PO Details'!$D:$D,Planning!$B3272,'PO Details'!$L:$L,$E3272)</f>
        <v>0</v>
      </c>
      <c r="H3272" s="12">
        <f>SUMIFS('SO Details'!$G:$G,'SO Details'!$D:$D,Planning!$B3272,'SO Details'!$K:$K,$E3272)</f>
        <v>0</v>
      </c>
      <c r="I3272" s="20">
        <f>IF(COUNTIFS($C:$C,B3272)&gt;1,SUMIFS('Sales Hx'!$Q:$Q,'Sales Hx'!$B:$B,_xlfn.XLOOKUP(B3272,C:C,B:B),'Sales Hx'!$D:$D,Planning!$E3272),SUMIFS('Sales Hx'!$Q:$Q,'Sales Hx'!$B:$B,Planning!$B3272,'Sales Hx'!$D:$D,Planning!$E3272))</f>
        <v>1.4</v>
      </c>
      <c r="J3272" s="16">
        <f>IF(COUNTIFS($C:$C,B3272)&gt;1,SUMIFS('Sales Hx'!$S:$S,'Sales Hx'!$B:$B,_xlfn.XLOOKUP(B3272,C:C,B:B),'Sales Hx'!$D:$D,E3272),SUMIFS('Sales Hx'!$S:$S,'Sales Hx'!$B:$B,$B3272,'Sales Hx'!$D:$D,$E3272))</f>
        <v>9.3045112781954903E-2</v>
      </c>
      <c r="K3272" s="16">
        <f t="shared" si="279"/>
        <v>89.285714285714292</v>
      </c>
      <c r="L3272" s="12">
        <f>IF(M3272&lt;&gt;"",M3272,IF(COUNTIFS($C:$C,B3272)&gt;1,SUMIFS('Sales Hx'!V:V,'Sales Hx'!$B:$B,_xlfn.XLOOKUP(B3272,C:C,B:B),'Sales Hx'!$D:$D,$E3272),SUMIFS('Sales Hx'!V:V,'Sales Hx'!$B:$B,$B3272,'Sales Hx'!$D:$D,$E3272)))</f>
        <v>0</v>
      </c>
      <c r="M3272" s="12">
        <v>0</v>
      </c>
      <c r="N3272" s="15">
        <f t="shared" si="281"/>
        <v>9.3045112781954903E-2</v>
      </c>
      <c r="O3272" s="21">
        <f t="shared" si="283"/>
        <v>0</v>
      </c>
      <c r="P3272" s="24">
        <v>4.5</v>
      </c>
      <c r="Q3272" s="18">
        <f t="shared" si="282"/>
        <v>0</v>
      </c>
      <c r="R3272" s="2">
        <v>1</v>
      </c>
      <c r="S3272" s="2">
        <v>120</v>
      </c>
      <c r="T3272" s="2" t="s">
        <v>4647</v>
      </c>
      <c r="U3272" s="28" t="str">
        <f>IF(G3272=0,"",_xlfn.MINIFS('PO Details'!$I:$I,'PO Details'!$D:$D,Planning!$B3272,'PO Details'!$L:$L,Planning!$E3272))</f>
        <v/>
      </c>
      <c r="V3272" s="29" t="s">
        <v>4640</v>
      </c>
      <c r="W3272" t="str">
        <f t="shared" si="280"/>
        <v/>
      </c>
      <c r="X3272" s="2">
        <v>120</v>
      </c>
    </row>
    <row r="3273" spans="1:24" x14ac:dyDescent="0.25">
      <c r="A3273" s="11"/>
      <c r="B3273" s="22" t="s">
        <v>1814</v>
      </c>
      <c r="C3273" s="22"/>
      <c r="D3273" s="22" t="s">
        <v>1815</v>
      </c>
      <c r="E3273" s="31" t="s">
        <v>113</v>
      </c>
      <c r="F3273" s="12">
        <f>SUMIFS('Inventory Details'!$H:$H,'Inventory Details'!$B:$B,$B3273,'Inventory Details'!$E:$E,$E3273)</f>
        <v>133</v>
      </c>
      <c r="G3273" s="12">
        <f>SUMIFS('PO Details'!$H:$H,'PO Details'!$D:$D,Planning!$B3273,'PO Details'!$L:$L,$E3273)</f>
        <v>0</v>
      </c>
      <c r="H3273" s="12">
        <f>SUMIFS('SO Details'!$G:$G,'SO Details'!$D:$D,Planning!$B3273,'SO Details'!$K:$K,$E3273)</f>
        <v>0</v>
      </c>
      <c r="I3273" s="20">
        <f>IF(COUNTIFS($C:$C,B3273)&gt;1,SUMIFS('Sales Hx'!$Q:$Q,'Sales Hx'!$B:$B,_xlfn.XLOOKUP(B3273,C:C,B:B),'Sales Hx'!$D:$D,Planning!$E3273),SUMIFS('Sales Hx'!$Q:$Q,'Sales Hx'!$B:$B,Planning!$B3273,'Sales Hx'!$D:$D,Planning!$E3273))</f>
        <v>0</v>
      </c>
      <c r="J3273" s="16">
        <f>IF(COUNTIFS($C:$C,B3273)&gt;1,SUMIFS('Sales Hx'!$S:$S,'Sales Hx'!$B:$B,_xlfn.XLOOKUP(B3273,C:C,B:B),'Sales Hx'!$D:$D,E3273),SUMIFS('Sales Hx'!$S:$S,'Sales Hx'!$B:$B,$B3273,'Sales Hx'!$D:$D,$E3273))</f>
        <v>3.2894736842105261E-2</v>
      </c>
      <c r="K3273" s="16">
        <f t="shared" si="279"/>
        <v>0</v>
      </c>
      <c r="L3273" s="12">
        <f>IF(M3273&lt;&gt;"",M3273,IF(COUNTIFS($C:$C,B3273)&gt;1,SUMIFS('Sales Hx'!V:V,'Sales Hx'!$B:$B,_xlfn.XLOOKUP(B3273,C:C,B:B),'Sales Hx'!$D:$D,$E3273),SUMIFS('Sales Hx'!V:V,'Sales Hx'!$B:$B,$B3273,'Sales Hx'!$D:$D,$E3273)))</f>
        <v>0</v>
      </c>
      <c r="M3273" s="12">
        <v>0</v>
      </c>
      <c r="N3273" s="15">
        <f t="shared" si="281"/>
        <v>3.2894736842105261E-2</v>
      </c>
      <c r="O3273" s="21">
        <f t="shared" si="283"/>
        <v>0</v>
      </c>
      <c r="P3273" s="24">
        <v>4.5</v>
      </c>
      <c r="Q3273" s="18">
        <f t="shared" si="282"/>
        <v>0</v>
      </c>
      <c r="R3273" s="2">
        <v>1</v>
      </c>
      <c r="S3273" s="2">
        <v>120</v>
      </c>
      <c r="T3273" s="2" t="s">
        <v>4647</v>
      </c>
      <c r="U3273" s="28" t="str">
        <f>IF(G3273=0,"",_xlfn.MINIFS('PO Details'!$I:$I,'PO Details'!$D:$D,Planning!$B3273,'PO Details'!$L:$L,Planning!$E3273))</f>
        <v/>
      </c>
      <c r="V3273" s="29" t="s">
        <v>4640</v>
      </c>
      <c r="W3273" t="str">
        <f t="shared" si="280"/>
        <v/>
      </c>
      <c r="X3273" s="2">
        <v>120</v>
      </c>
    </row>
    <row r="3274" spans="1:24" x14ac:dyDescent="0.25">
      <c r="A3274" s="11"/>
      <c r="B3274" s="22" t="s">
        <v>1814</v>
      </c>
      <c r="C3274" s="22"/>
      <c r="D3274" s="22" t="s">
        <v>1815</v>
      </c>
      <c r="E3274" s="31" t="s">
        <v>109</v>
      </c>
      <c r="F3274" s="12">
        <f>SUMIFS('Inventory Details'!$H:$H,'Inventory Details'!$B:$B,$B3274,'Inventory Details'!$E:$E,$E3274)</f>
        <v>80</v>
      </c>
      <c r="G3274" s="12">
        <f>SUMIFS('PO Details'!$H:$H,'PO Details'!$D:$D,Planning!$B3274,'PO Details'!$L:$L,$E3274)</f>
        <v>0</v>
      </c>
      <c r="H3274" s="12">
        <f>SUMIFS('SO Details'!$G:$G,'SO Details'!$D:$D,Planning!$B3274,'SO Details'!$K:$K,$E3274)</f>
        <v>0</v>
      </c>
      <c r="I3274" s="20">
        <f>IF(COUNTIFS($C:$C,B3274)&gt;1,SUMIFS('Sales Hx'!$Q:$Q,'Sales Hx'!$B:$B,_xlfn.XLOOKUP(B3274,C:C,B:B),'Sales Hx'!$D:$D,Planning!$E3274),SUMIFS('Sales Hx'!$Q:$Q,'Sales Hx'!$B:$B,Planning!$B3274,'Sales Hx'!$D:$D,Planning!$E3274))</f>
        <v>0</v>
      </c>
      <c r="J3274" s="16">
        <f>IF(COUNTIFS($C:$C,B3274)&gt;1,SUMIFS('Sales Hx'!$S:$S,'Sales Hx'!$B:$B,_xlfn.XLOOKUP(B3274,C:C,B:B),'Sales Hx'!$D:$D,E3274),SUMIFS('Sales Hx'!$S:$S,'Sales Hx'!$B:$B,$B3274,'Sales Hx'!$D:$D,$E3274))</f>
        <v>0.26315789473684209</v>
      </c>
      <c r="K3274" s="16">
        <f t="shared" si="279"/>
        <v>0</v>
      </c>
      <c r="L3274" s="12">
        <f>IF(M3274&lt;&gt;"",M3274,IF(COUNTIFS($C:$C,B3274)&gt;1,SUMIFS('Sales Hx'!V:V,'Sales Hx'!$B:$B,_xlfn.XLOOKUP(B3274,C:C,B:B),'Sales Hx'!$D:$D,$E3274),SUMIFS('Sales Hx'!V:V,'Sales Hx'!$B:$B,$B3274,'Sales Hx'!$D:$D,$E3274)))</f>
        <v>0</v>
      </c>
      <c r="M3274" s="12">
        <v>0</v>
      </c>
      <c r="N3274" s="15">
        <f t="shared" si="281"/>
        <v>0.26315789473684209</v>
      </c>
      <c r="O3274" s="21">
        <f t="shared" si="283"/>
        <v>0</v>
      </c>
      <c r="P3274" s="24">
        <v>4.5</v>
      </c>
      <c r="Q3274" s="18">
        <f t="shared" si="282"/>
        <v>0</v>
      </c>
      <c r="R3274" s="2">
        <v>1</v>
      </c>
      <c r="S3274" s="2">
        <v>120</v>
      </c>
      <c r="T3274" s="2" t="s">
        <v>4647</v>
      </c>
      <c r="U3274" s="28" t="str">
        <f>IF(G3274=0,"",_xlfn.MINIFS('PO Details'!$I:$I,'PO Details'!$D:$D,Planning!$B3274,'PO Details'!$L:$L,Planning!$E3274))</f>
        <v/>
      </c>
      <c r="V3274" s="29" t="s">
        <v>4640</v>
      </c>
      <c r="W3274" t="str">
        <f t="shared" si="280"/>
        <v/>
      </c>
      <c r="X3274" s="2">
        <v>120</v>
      </c>
    </row>
    <row r="3275" spans="1:24" x14ac:dyDescent="0.25">
      <c r="A3275" s="11"/>
      <c r="B3275" s="22" t="s">
        <v>1814</v>
      </c>
      <c r="C3275" s="22"/>
      <c r="D3275" s="22" t="s">
        <v>1815</v>
      </c>
      <c r="E3275" s="31" t="s">
        <v>106</v>
      </c>
      <c r="F3275" s="12">
        <f>SUMIFS('Inventory Details'!$H:$H,'Inventory Details'!$B:$B,$B3275,'Inventory Details'!$E:$E,$E3275)</f>
        <v>144</v>
      </c>
      <c r="G3275" s="12">
        <f>SUMIFS('PO Details'!$H:$H,'PO Details'!$D:$D,Planning!$B3275,'PO Details'!$L:$L,$E3275)</f>
        <v>0</v>
      </c>
      <c r="H3275" s="12">
        <f>SUMIFS('SO Details'!$G:$G,'SO Details'!$D:$D,Planning!$B3275,'SO Details'!$K:$K,$E3275)</f>
        <v>0</v>
      </c>
      <c r="I3275" s="20">
        <f>IF(COUNTIFS($C:$C,B3275)&gt;1,SUMIFS('Sales Hx'!$Q:$Q,'Sales Hx'!$B:$B,_xlfn.XLOOKUP(B3275,C:C,B:B),'Sales Hx'!$D:$D,Planning!$E3275),SUMIFS('Sales Hx'!$Q:$Q,'Sales Hx'!$B:$B,Planning!$B3275,'Sales Hx'!$D:$D,Planning!$E3275))</f>
        <v>1.4</v>
      </c>
      <c r="J3275" s="16">
        <f>IF(COUNTIFS($C:$C,B3275)&gt;1,SUMIFS('Sales Hx'!$S:$S,'Sales Hx'!$B:$B,_xlfn.XLOOKUP(B3275,C:C,B:B),'Sales Hx'!$D:$D,E3275),SUMIFS('Sales Hx'!$S:$S,'Sales Hx'!$B:$B,$B3275,'Sales Hx'!$D:$D,$E3275))</f>
        <v>3.9473684210526314E-2</v>
      </c>
      <c r="K3275" s="16">
        <f t="shared" si="279"/>
        <v>102.85714285714286</v>
      </c>
      <c r="L3275" s="12">
        <f>IF(M3275&lt;&gt;"",M3275,IF(COUNTIFS($C:$C,B3275)&gt;1,SUMIFS('Sales Hx'!V:V,'Sales Hx'!$B:$B,_xlfn.XLOOKUP(B3275,C:C,B:B),'Sales Hx'!$D:$D,$E3275),SUMIFS('Sales Hx'!V:V,'Sales Hx'!$B:$B,$B3275,'Sales Hx'!$D:$D,$E3275)))</f>
        <v>0</v>
      </c>
      <c r="M3275" s="12">
        <v>0</v>
      </c>
      <c r="N3275" s="15">
        <f t="shared" si="281"/>
        <v>3.9473684210526314E-2</v>
      </c>
      <c r="O3275" s="21">
        <f t="shared" si="283"/>
        <v>0</v>
      </c>
      <c r="P3275" s="24">
        <v>4.5</v>
      </c>
      <c r="Q3275" s="18">
        <f t="shared" si="282"/>
        <v>0</v>
      </c>
      <c r="R3275" s="2">
        <v>1</v>
      </c>
      <c r="S3275" s="2">
        <v>120</v>
      </c>
      <c r="T3275" s="2" t="s">
        <v>4647</v>
      </c>
      <c r="U3275" s="28" t="str">
        <f>IF(G3275=0,"",_xlfn.MINIFS('PO Details'!$I:$I,'PO Details'!$D:$D,Planning!$B3275,'PO Details'!$L:$L,Planning!$E3275))</f>
        <v/>
      </c>
      <c r="V3275" s="29" t="s">
        <v>4640</v>
      </c>
      <c r="W3275" t="str">
        <f t="shared" si="280"/>
        <v>Max</v>
      </c>
      <c r="X3275" s="2">
        <v>120</v>
      </c>
    </row>
    <row r="3276" spans="1:24" x14ac:dyDescent="0.25">
      <c r="A3276" s="11" t="s">
        <v>4619</v>
      </c>
      <c r="B3276" s="22" t="s">
        <v>398</v>
      </c>
      <c r="C3276" s="22"/>
      <c r="D3276" s="22" t="s">
        <v>399</v>
      </c>
      <c r="E3276" s="31" t="s">
        <v>15</v>
      </c>
      <c r="F3276" s="12">
        <f>SUMIFS('Inventory Details'!$H:$H,'Inventory Details'!$B:$B,$B3276,'Inventory Details'!$E:$E,$E3276)</f>
        <v>0</v>
      </c>
      <c r="G3276" s="12">
        <f>SUMIFS('PO Details'!$H:$H,'PO Details'!$D:$D,Planning!$B3276,'PO Details'!$L:$L,$E3276)</f>
        <v>18</v>
      </c>
      <c r="H3276" s="12">
        <f>SUMIFS('SO Details'!$G:$G,'SO Details'!$D:$D,Planning!$B3276,'SO Details'!$K:$K,$E3276)</f>
        <v>0</v>
      </c>
      <c r="I3276" s="20">
        <f>IF(COUNTIFS($C:$C,B3276)&gt;1,SUMIFS('Sales Hx'!$Q:$Q,'Sales Hx'!$B:$B,_xlfn.XLOOKUP(B3276,C:C,B:B),'Sales Hx'!$D:$D,Planning!$E3276),SUMIFS('Sales Hx'!$Q:$Q,'Sales Hx'!$B:$B,Planning!$B3276,'Sales Hx'!$D:$D,Planning!$E3276))</f>
        <v>0</v>
      </c>
      <c r="J3276" s="16">
        <f>IF(COUNTIFS($C:$C,B3276)&gt;1,SUMIFS('Sales Hx'!$S:$S,'Sales Hx'!$B:$B,_xlfn.XLOOKUP(B3276,C:C,B:B),'Sales Hx'!$D:$D,E3276),SUMIFS('Sales Hx'!$S:$S,'Sales Hx'!$B:$B,$B3276,'Sales Hx'!$D:$D,$E3276))</f>
        <v>0</v>
      </c>
      <c r="K3276" s="16">
        <f t="shared" si="279"/>
        <v>0</v>
      </c>
      <c r="L3276" s="12">
        <f>IF(M3276&lt;&gt;"",M3276,IF(COUNTIFS($C:$C,B3276)&gt;1,SUMIFS('Sales Hx'!V:V,'Sales Hx'!$B:$B,_xlfn.XLOOKUP(B3276,C:C,B:B),'Sales Hx'!$D:$D,$E3276),SUMIFS('Sales Hx'!V:V,'Sales Hx'!$B:$B,$B3276,'Sales Hx'!$D:$D,$E3276)))</f>
        <v>0</v>
      </c>
      <c r="M3276" s="12">
        <v>0</v>
      </c>
      <c r="N3276" s="15">
        <f t="shared" si="281"/>
        <v>0</v>
      </c>
      <c r="O3276" s="21">
        <f t="shared" si="283"/>
        <v>0</v>
      </c>
      <c r="P3276" s="24">
        <v>9</v>
      </c>
      <c r="Q3276" s="18">
        <f t="shared" si="282"/>
        <v>0</v>
      </c>
      <c r="R3276" s="2">
        <v>1</v>
      </c>
      <c r="S3276" s="2">
        <v>120</v>
      </c>
      <c r="T3276" s="2" t="s">
        <v>4647</v>
      </c>
      <c r="U3276" s="28">
        <f>IF(G3276=0,"",_xlfn.MINIFS('PO Details'!$I:$I,'PO Details'!$D:$D,Planning!$B3276,'PO Details'!$L:$L,Planning!$E3276))</f>
        <v>45397</v>
      </c>
      <c r="V3276" s="29" t="s">
        <v>4640</v>
      </c>
      <c r="W3276" t="str">
        <f t="shared" si="280"/>
        <v/>
      </c>
      <c r="X3276" s="2">
        <v>120</v>
      </c>
    </row>
    <row r="3277" spans="1:24" x14ac:dyDescent="0.25">
      <c r="A3277" s="11" t="s">
        <v>4619</v>
      </c>
      <c r="B3277" s="22" t="s">
        <v>398</v>
      </c>
      <c r="C3277" s="22"/>
      <c r="D3277" s="22" t="s">
        <v>399</v>
      </c>
      <c r="E3277" s="31" t="s">
        <v>820</v>
      </c>
      <c r="F3277" s="12">
        <f>SUMIFS('Inventory Details'!$H:$H,'Inventory Details'!$B:$B,$B3277,'Inventory Details'!$E:$E,$E3277)</f>
        <v>0</v>
      </c>
      <c r="G3277" s="12">
        <f>SUMIFS('PO Details'!$H:$H,'PO Details'!$D:$D,Planning!$B3277,'PO Details'!$L:$L,$E3277)</f>
        <v>30</v>
      </c>
      <c r="H3277" s="12">
        <f>SUMIFS('SO Details'!$G:$G,'SO Details'!$D:$D,Planning!$B3277,'SO Details'!$K:$K,$E3277)</f>
        <v>0</v>
      </c>
      <c r="I3277" s="20">
        <f>IF(COUNTIFS($C:$C,B3277)&gt;1,SUMIFS('Sales Hx'!$Q:$Q,'Sales Hx'!$B:$B,_xlfn.XLOOKUP(B3277,C:C,B:B),'Sales Hx'!$D:$D,Planning!$E3277),SUMIFS('Sales Hx'!$Q:$Q,'Sales Hx'!$B:$B,Planning!$B3277,'Sales Hx'!$D:$D,Planning!$E3277))</f>
        <v>0</v>
      </c>
      <c r="J3277" s="16">
        <f>IF(COUNTIFS($C:$C,B3277)&gt;1,SUMIFS('Sales Hx'!$S:$S,'Sales Hx'!$B:$B,_xlfn.XLOOKUP(B3277,C:C,B:B),'Sales Hx'!$D:$D,E3277),SUMIFS('Sales Hx'!$S:$S,'Sales Hx'!$B:$B,$B3277,'Sales Hx'!$D:$D,$E3277))</f>
        <v>0</v>
      </c>
      <c r="K3277" s="16">
        <f t="shared" si="279"/>
        <v>0</v>
      </c>
      <c r="L3277" s="12">
        <f>IF(M3277&lt;&gt;"",M3277,IF(COUNTIFS($C:$C,B3277)&gt;1,SUMIFS('Sales Hx'!V:V,'Sales Hx'!$B:$B,_xlfn.XLOOKUP(B3277,C:C,B:B),'Sales Hx'!$D:$D,$E3277),SUMIFS('Sales Hx'!V:V,'Sales Hx'!$B:$B,$B3277,'Sales Hx'!$D:$D,$E3277)))</f>
        <v>0</v>
      </c>
      <c r="M3277" s="12">
        <v>0</v>
      </c>
      <c r="N3277" s="15">
        <f t="shared" si="281"/>
        <v>0</v>
      </c>
      <c r="O3277" s="21">
        <f t="shared" si="283"/>
        <v>0</v>
      </c>
      <c r="P3277" s="24">
        <v>9</v>
      </c>
      <c r="Q3277" s="18">
        <f t="shared" si="282"/>
        <v>0</v>
      </c>
      <c r="R3277" s="2">
        <v>1</v>
      </c>
      <c r="S3277" s="2">
        <v>120</v>
      </c>
      <c r="T3277" s="2" t="s">
        <v>4647</v>
      </c>
      <c r="U3277" s="28">
        <f>IF(G3277=0,"",_xlfn.MINIFS('PO Details'!$I:$I,'PO Details'!$D:$D,Planning!$B3277,'PO Details'!$L:$L,Planning!$E3277))</f>
        <v>45474</v>
      </c>
      <c r="V3277" s="29" t="s">
        <v>4640</v>
      </c>
      <c r="W3277" t="str">
        <f t="shared" si="280"/>
        <v/>
      </c>
      <c r="X3277" s="2">
        <v>120</v>
      </c>
    </row>
    <row r="3278" spans="1:24" x14ac:dyDescent="0.25">
      <c r="A3278" s="11" t="s">
        <v>4619</v>
      </c>
      <c r="B3278" s="22" t="s">
        <v>398</v>
      </c>
      <c r="C3278" s="22"/>
      <c r="D3278" s="22" t="s">
        <v>399</v>
      </c>
      <c r="E3278" s="31" t="s">
        <v>109</v>
      </c>
      <c r="F3278" s="12">
        <f>SUMIFS('Inventory Details'!$H:$H,'Inventory Details'!$B:$B,$B3278,'Inventory Details'!$E:$E,$E3278)</f>
        <v>0</v>
      </c>
      <c r="G3278" s="12">
        <f>SUMIFS('PO Details'!$H:$H,'PO Details'!$D:$D,Planning!$B3278,'PO Details'!$L:$L,$E3278)</f>
        <v>18</v>
      </c>
      <c r="H3278" s="12">
        <f>SUMIFS('SO Details'!$G:$G,'SO Details'!$D:$D,Planning!$B3278,'SO Details'!$K:$K,$E3278)</f>
        <v>0</v>
      </c>
      <c r="I3278" s="20">
        <f>IF(COUNTIFS($C:$C,B3278)&gt;1,SUMIFS('Sales Hx'!$Q:$Q,'Sales Hx'!$B:$B,_xlfn.XLOOKUP(B3278,C:C,B:B),'Sales Hx'!$D:$D,Planning!$E3278),SUMIFS('Sales Hx'!$Q:$Q,'Sales Hx'!$B:$B,Planning!$B3278,'Sales Hx'!$D:$D,Planning!$E3278))</f>
        <v>14</v>
      </c>
      <c r="J3278" s="16">
        <f>IF(COUNTIFS($C:$C,B3278)&gt;1,SUMIFS('Sales Hx'!$S:$S,'Sales Hx'!$B:$B,_xlfn.XLOOKUP(B3278,C:C,B:B),'Sales Hx'!$D:$D,E3278),SUMIFS('Sales Hx'!$S:$S,'Sales Hx'!$B:$B,$B3278,'Sales Hx'!$D:$D,$E3278))</f>
        <v>0.18092105263157895</v>
      </c>
      <c r="K3278" s="16">
        <f t="shared" si="279"/>
        <v>1.2857142857142858</v>
      </c>
      <c r="L3278" s="12">
        <f>IF(M3278&lt;&gt;"",M3278,IF(COUNTIFS($C:$C,B3278)&gt;1,SUMIFS('Sales Hx'!V:V,'Sales Hx'!$B:$B,_xlfn.XLOOKUP(B3278,C:C,B:B),'Sales Hx'!$D:$D,$E3278),SUMIFS('Sales Hx'!V:V,'Sales Hx'!$B:$B,$B3278,'Sales Hx'!$D:$D,$E3278)))</f>
        <v>0</v>
      </c>
      <c r="M3278" s="12">
        <v>0</v>
      </c>
      <c r="N3278" s="15">
        <f t="shared" si="281"/>
        <v>0.18092105263157895</v>
      </c>
      <c r="O3278" s="21">
        <f t="shared" si="283"/>
        <v>0</v>
      </c>
      <c r="P3278" s="24">
        <v>9</v>
      </c>
      <c r="Q3278" s="18">
        <f t="shared" si="282"/>
        <v>0</v>
      </c>
      <c r="R3278" s="2">
        <v>1</v>
      </c>
      <c r="S3278" s="2">
        <v>120</v>
      </c>
      <c r="T3278" s="2" t="s">
        <v>4647</v>
      </c>
      <c r="U3278" s="28">
        <f>IF(G3278=0,"",_xlfn.MINIFS('PO Details'!$I:$I,'PO Details'!$D:$D,Planning!$B3278,'PO Details'!$L:$L,Planning!$E3278))</f>
        <v>45458</v>
      </c>
      <c r="V3278" s="29" t="s">
        <v>4640</v>
      </c>
      <c r="W3278" t="str">
        <f t="shared" si="280"/>
        <v/>
      </c>
      <c r="X3278" s="2">
        <v>120</v>
      </c>
    </row>
    <row r="3279" spans="1:24" x14ac:dyDescent="0.25">
      <c r="A3279" s="11" t="s">
        <v>4619</v>
      </c>
      <c r="B3279" s="22" t="s">
        <v>398</v>
      </c>
      <c r="C3279" s="22"/>
      <c r="D3279" s="22" t="s">
        <v>399</v>
      </c>
      <c r="E3279" s="31" t="s">
        <v>4746</v>
      </c>
      <c r="F3279" s="12">
        <f>SUMIFS('Inventory Details'!$H:$H,'Inventory Details'!$B:$B,$B3279,'Inventory Details'!$E:$E,$E3279)</f>
        <v>0</v>
      </c>
      <c r="G3279" s="12">
        <f>SUMIFS('PO Details'!$H:$H,'PO Details'!$D:$D,Planning!$B3279,'PO Details'!$L:$L,$E3279)</f>
        <v>100</v>
      </c>
      <c r="H3279" s="12">
        <f>SUMIFS('SO Details'!$G:$G,'SO Details'!$D:$D,Planning!$B3279,'SO Details'!$K:$K,$E3279)</f>
        <v>0</v>
      </c>
      <c r="I3279" s="20">
        <f>IF(COUNTIFS($C:$C,B3279)&gt;1,SUMIFS('Sales Hx'!$Q:$Q,'Sales Hx'!$B:$B,_xlfn.XLOOKUP(B3279,C:C,B:B),'Sales Hx'!$D:$D,Planning!$E3279),SUMIFS('Sales Hx'!$Q:$Q,'Sales Hx'!$B:$B,Planning!$B3279,'Sales Hx'!$D:$D,Planning!$E3279))</f>
        <v>51.8</v>
      </c>
      <c r="J3279" s="16">
        <f>IF(COUNTIFS($C:$C,B3279)&gt;1,SUMIFS('Sales Hx'!$S:$S,'Sales Hx'!$B:$B,_xlfn.XLOOKUP(B3279,C:C,B:B),'Sales Hx'!$D:$D,E3279),SUMIFS('Sales Hx'!$S:$S,'Sales Hx'!$B:$B,$B3279,'Sales Hx'!$D:$D,$E3279))</f>
        <v>0.35416666666666663</v>
      </c>
      <c r="K3279" s="16">
        <f t="shared" si="279"/>
        <v>1.9305019305019306</v>
      </c>
      <c r="L3279" s="12">
        <f>IF(M3279&lt;&gt;"",M3279,IF(COUNTIFS($C:$C,B3279)&gt;1,SUMIFS('Sales Hx'!V:V,'Sales Hx'!$B:$B,_xlfn.XLOOKUP(B3279,C:C,B:B),'Sales Hx'!$D:$D,$E3279),SUMIFS('Sales Hx'!V:V,'Sales Hx'!$B:$B,$B3279,'Sales Hx'!$D:$D,$E3279)))</f>
        <v>0</v>
      </c>
      <c r="M3279" s="12">
        <v>0</v>
      </c>
      <c r="N3279" s="15">
        <f t="shared" si="281"/>
        <v>0.35416666666666663</v>
      </c>
      <c r="O3279" s="21">
        <f t="shared" si="283"/>
        <v>0</v>
      </c>
      <c r="P3279" s="24">
        <v>9</v>
      </c>
      <c r="Q3279" s="18">
        <f t="shared" si="282"/>
        <v>0</v>
      </c>
      <c r="R3279" s="2">
        <v>1</v>
      </c>
      <c r="S3279" s="2">
        <v>120</v>
      </c>
      <c r="T3279" s="2" t="s">
        <v>4647</v>
      </c>
      <c r="U3279" s="28">
        <f>IF(G3279=0,"",_xlfn.MINIFS('PO Details'!$I:$I,'PO Details'!$D:$D,Planning!$B3279,'PO Details'!$L:$L,Planning!$E3279))</f>
        <v>45458</v>
      </c>
      <c r="V3279" s="29" t="s">
        <v>4640</v>
      </c>
      <c r="W3279" t="str">
        <f t="shared" si="280"/>
        <v>Max</v>
      </c>
      <c r="X3279" s="2">
        <v>120</v>
      </c>
    </row>
    <row r="3280" spans="1:24" x14ac:dyDescent="0.25">
      <c r="A3280" s="11" t="s">
        <v>4619</v>
      </c>
      <c r="B3280" s="22" t="s">
        <v>398</v>
      </c>
      <c r="C3280" s="22"/>
      <c r="D3280" s="22" t="s">
        <v>399</v>
      </c>
      <c r="E3280" s="31" t="s">
        <v>106</v>
      </c>
      <c r="F3280" s="12">
        <f>SUMIFS('Inventory Details'!$H:$H,'Inventory Details'!$B:$B,$B3280,'Inventory Details'!$E:$E,$E3280)</f>
        <v>0</v>
      </c>
      <c r="G3280" s="12">
        <f>SUMIFS('PO Details'!$H:$H,'PO Details'!$D:$D,Planning!$B3280,'PO Details'!$L:$L,$E3280)</f>
        <v>0</v>
      </c>
      <c r="H3280" s="12">
        <f>SUMIFS('SO Details'!$G:$G,'SO Details'!$D:$D,Planning!$B3280,'SO Details'!$K:$K,$E3280)</f>
        <v>0</v>
      </c>
      <c r="I3280" s="20">
        <f>IF(COUNTIFS($C:$C,B3280)&gt;1,SUMIFS('Sales Hx'!$Q:$Q,'Sales Hx'!$B:$B,_xlfn.XLOOKUP(B3280,C:C,B:B),'Sales Hx'!$D:$D,Planning!$E3280),SUMIFS('Sales Hx'!$Q:$Q,'Sales Hx'!$B:$B,Planning!$B3280,'Sales Hx'!$D:$D,Planning!$E3280))</f>
        <v>19.599999999999998</v>
      </c>
      <c r="J3280" s="16">
        <f>IF(COUNTIFS($C:$C,B3280)&gt;1,SUMIFS('Sales Hx'!$S:$S,'Sales Hx'!$B:$B,_xlfn.XLOOKUP(B3280,C:C,B:B),'Sales Hx'!$D:$D,E3280),SUMIFS('Sales Hx'!$S:$S,'Sales Hx'!$B:$B,$B3280,'Sales Hx'!$D:$D,$E3280))</f>
        <v>0.24342105263157895</v>
      </c>
      <c r="K3280" s="16">
        <f t="shared" si="279"/>
        <v>0</v>
      </c>
      <c r="L3280" s="12">
        <f>IF(M3280&lt;&gt;"",M3280,IF(COUNTIFS($C:$C,B3280)&gt;1,SUMIFS('Sales Hx'!V:V,'Sales Hx'!$B:$B,_xlfn.XLOOKUP(B3280,C:C,B:B),'Sales Hx'!$D:$D,$E3280),SUMIFS('Sales Hx'!V:V,'Sales Hx'!$B:$B,$B3280,'Sales Hx'!$D:$D,$E3280)))</f>
        <v>0</v>
      </c>
      <c r="M3280" s="12">
        <v>0</v>
      </c>
      <c r="N3280" s="15">
        <f t="shared" si="281"/>
        <v>0.24342105263157895</v>
      </c>
      <c r="O3280" s="21">
        <f t="shared" si="283"/>
        <v>29</v>
      </c>
      <c r="P3280" s="24">
        <v>9</v>
      </c>
      <c r="Q3280" s="18">
        <f t="shared" si="282"/>
        <v>261</v>
      </c>
      <c r="R3280" s="2">
        <v>1</v>
      </c>
      <c r="S3280" s="2">
        <v>120</v>
      </c>
      <c r="T3280" s="2" t="s">
        <v>4647</v>
      </c>
      <c r="U3280" s="28" t="str">
        <f>IF(G3280=0,"",_xlfn.MINIFS('PO Details'!$I:$I,'PO Details'!$D:$D,Planning!$B3280,'PO Details'!$L:$L,Planning!$E3280))</f>
        <v/>
      </c>
      <c r="V3280" s="29" t="s">
        <v>4640</v>
      </c>
      <c r="W3280" t="str">
        <f t="shared" si="280"/>
        <v/>
      </c>
      <c r="X3280" s="2">
        <v>120</v>
      </c>
    </row>
    <row r="3281" spans="1:24" x14ac:dyDescent="0.25">
      <c r="A3281" s="11" t="s">
        <v>4619</v>
      </c>
      <c r="B3281" s="22" t="s">
        <v>398</v>
      </c>
      <c r="C3281" s="22"/>
      <c r="D3281" s="22" t="s">
        <v>399</v>
      </c>
      <c r="E3281" s="31" t="s">
        <v>113</v>
      </c>
      <c r="F3281" s="12">
        <f>SUMIFS('Inventory Details'!$H:$H,'Inventory Details'!$B:$B,$B3281,'Inventory Details'!$E:$E,$E3281)</f>
        <v>0</v>
      </c>
      <c r="G3281" s="12">
        <f>SUMIFS('PO Details'!$H:$H,'PO Details'!$D:$D,Planning!$B3281,'PO Details'!$L:$L,$E3281)</f>
        <v>0</v>
      </c>
      <c r="H3281" s="12">
        <f>SUMIFS('SO Details'!$G:$G,'SO Details'!$D:$D,Planning!$B3281,'SO Details'!$K:$K,$E3281)</f>
        <v>0</v>
      </c>
      <c r="I3281" s="20">
        <f>IF(COUNTIFS($C:$C,B3281)&gt;1,SUMIFS('Sales Hx'!$Q:$Q,'Sales Hx'!$B:$B,_xlfn.XLOOKUP(B3281,C:C,B:B),'Sales Hx'!$D:$D,Planning!$E3281),SUMIFS('Sales Hx'!$Q:$Q,'Sales Hx'!$B:$B,Planning!$B3281,'Sales Hx'!$D:$D,Planning!$E3281))</f>
        <v>2.8</v>
      </c>
      <c r="J3281" s="16">
        <f>IF(COUNTIFS($C:$C,B3281)&gt;1,SUMIFS('Sales Hx'!$S:$S,'Sales Hx'!$B:$B,_xlfn.XLOOKUP(B3281,C:C,B:B),'Sales Hx'!$D:$D,E3281),SUMIFS('Sales Hx'!$S:$S,'Sales Hx'!$B:$B,$B3281,'Sales Hx'!$D:$D,$E3281))</f>
        <v>0.10197368421052633</v>
      </c>
      <c r="K3281" s="16">
        <f t="shared" si="279"/>
        <v>0</v>
      </c>
      <c r="L3281" s="12">
        <f>IF(M3281&lt;&gt;"",M3281,IF(COUNTIFS($C:$C,B3281)&gt;1,SUMIFS('Sales Hx'!V:V,'Sales Hx'!$B:$B,_xlfn.XLOOKUP(B3281,C:C,B:B),'Sales Hx'!$D:$D,$E3281),SUMIFS('Sales Hx'!V:V,'Sales Hx'!$B:$B,$B3281,'Sales Hx'!$D:$D,$E3281)))</f>
        <v>0</v>
      </c>
      <c r="M3281" s="12">
        <v>0</v>
      </c>
      <c r="N3281" s="15">
        <f t="shared" si="281"/>
        <v>0.10197368421052633</v>
      </c>
      <c r="O3281" s="21">
        <f t="shared" si="283"/>
        <v>12</v>
      </c>
      <c r="P3281" s="24">
        <v>9</v>
      </c>
      <c r="Q3281" s="18">
        <f t="shared" si="282"/>
        <v>108</v>
      </c>
      <c r="R3281" s="2">
        <v>1</v>
      </c>
      <c r="S3281" s="2">
        <v>120</v>
      </c>
      <c r="T3281" s="2" t="s">
        <v>4647</v>
      </c>
      <c r="U3281" s="28" t="str">
        <f>IF(G3281=0,"",_xlfn.MINIFS('PO Details'!$I:$I,'PO Details'!$D:$D,Planning!$B3281,'PO Details'!$L:$L,Planning!$E3281))</f>
        <v/>
      </c>
      <c r="V3281" s="29" t="s">
        <v>4640</v>
      </c>
      <c r="W3281" t="str">
        <f t="shared" si="280"/>
        <v/>
      </c>
      <c r="X3281" s="2">
        <v>120</v>
      </c>
    </row>
    <row r="3282" spans="1:24" x14ac:dyDescent="0.25">
      <c r="A3282" s="11" t="s">
        <v>4619</v>
      </c>
      <c r="B3282" s="22" t="s">
        <v>398</v>
      </c>
      <c r="C3282" s="22"/>
      <c r="D3282" s="22" t="s">
        <v>399</v>
      </c>
      <c r="E3282" s="31" t="s">
        <v>861</v>
      </c>
      <c r="F3282" s="12">
        <f>SUMIFS('Inventory Details'!$H:$H,'Inventory Details'!$B:$B,$B3282,'Inventory Details'!$E:$E,$E3282)</f>
        <v>0</v>
      </c>
      <c r="G3282" s="12">
        <f>SUMIFS('PO Details'!$H:$H,'PO Details'!$D:$D,Planning!$B3282,'PO Details'!$L:$L,$E3282)</f>
        <v>0</v>
      </c>
      <c r="H3282" s="12">
        <f>SUMIFS('SO Details'!$G:$G,'SO Details'!$D:$D,Planning!$B3282,'SO Details'!$K:$K,$E3282)</f>
        <v>0</v>
      </c>
      <c r="I3282" s="20">
        <f>IF(COUNTIFS($C:$C,B3282)&gt;1,SUMIFS('Sales Hx'!$Q:$Q,'Sales Hx'!$B:$B,_xlfn.XLOOKUP(B3282,C:C,B:B),'Sales Hx'!$D:$D,Planning!$E3282),SUMIFS('Sales Hx'!$Q:$Q,'Sales Hx'!$B:$B,Planning!$B3282,'Sales Hx'!$D:$D,Planning!$E3282))</f>
        <v>0</v>
      </c>
      <c r="J3282" s="16">
        <f>IF(COUNTIFS($C:$C,B3282)&gt;1,SUMIFS('Sales Hx'!$S:$S,'Sales Hx'!$B:$B,_xlfn.XLOOKUP(B3282,C:C,B:B),'Sales Hx'!$D:$D,E3282),SUMIFS('Sales Hx'!$S:$S,'Sales Hx'!$B:$B,$B3282,'Sales Hx'!$D:$D,$E3282))</f>
        <v>0</v>
      </c>
      <c r="K3282" s="16">
        <f t="shared" si="279"/>
        <v>0</v>
      </c>
      <c r="L3282" s="12">
        <f>IF(M3282&lt;&gt;"",M3282,IF(COUNTIFS($C:$C,B3282)&gt;1,SUMIFS('Sales Hx'!V:V,'Sales Hx'!$B:$B,_xlfn.XLOOKUP(B3282,C:C,B:B),'Sales Hx'!$D:$D,$E3282),SUMIFS('Sales Hx'!V:V,'Sales Hx'!$B:$B,$B3282,'Sales Hx'!$D:$D,$E3282)))</f>
        <v>0</v>
      </c>
      <c r="M3282" s="12">
        <v>0</v>
      </c>
      <c r="N3282" s="15">
        <f t="shared" si="281"/>
        <v>0</v>
      </c>
      <c r="O3282" s="21">
        <f t="shared" si="283"/>
        <v>0</v>
      </c>
      <c r="P3282" s="24">
        <v>9</v>
      </c>
      <c r="Q3282" s="18">
        <f t="shared" si="282"/>
        <v>0</v>
      </c>
      <c r="R3282" s="2">
        <v>1</v>
      </c>
      <c r="S3282" s="2">
        <v>120</v>
      </c>
      <c r="T3282" s="2" t="s">
        <v>4647</v>
      </c>
      <c r="U3282" s="28" t="str">
        <f>IF(G3282=0,"",_xlfn.MINIFS('PO Details'!$I:$I,'PO Details'!$D:$D,Planning!$B3282,'PO Details'!$L:$L,Planning!$E3282))</f>
        <v/>
      </c>
      <c r="V3282" s="29" t="s">
        <v>4640</v>
      </c>
      <c r="W3282" t="str">
        <f t="shared" si="280"/>
        <v/>
      </c>
      <c r="X3282" s="2">
        <v>120</v>
      </c>
    </row>
    <row r="3283" spans="1:24" x14ac:dyDescent="0.25">
      <c r="A3283" s="11" t="s">
        <v>4619</v>
      </c>
      <c r="B3283" s="22" t="s">
        <v>400</v>
      </c>
      <c r="C3283" s="22"/>
      <c r="D3283" s="22" t="s">
        <v>401</v>
      </c>
      <c r="E3283" s="31" t="s">
        <v>820</v>
      </c>
      <c r="F3283" s="12">
        <f>SUMIFS('Inventory Details'!$H:$H,'Inventory Details'!$B:$B,$B3283,'Inventory Details'!$E:$E,$E3283)</f>
        <v>0</v>
      </c>
      <c r="G3283" s="12">
        <f>SUMIFS('PO Details'!$H:$H,'PO Details'!$D:$D,Planning!$B3283,'PO Details'!$L:$L,$E3283)</f>
        <v>25</v>
      </c>
      <c r="H3283" s="12">
        <f>SUMIFS('SO Details'!$G:$G,'SO Details'!$D:$D,Planning!$B3283,'SO Details'!$K:$K,$E3283)</f>
        <v>0</v>
      </c>
      <c r="I3283" s="20">
        <f>IF(COUNTIFS($C:$C,B3283)&gt;1,SUMIFS('Sales Hx'!$Q:$Q,'Sales Hx'!$B:$B,_xlfn.XLOOKUP(B3283,C:C,B:B),'Sales Hx'!$D:$D,Planning!$E3283),SUMIFS('Sales Hx'!$Q:$Q,'Sales Hx'!$B:$B,Planning!$B3283,'Sales Hx'!$D:$D,Planning!$E3283))</f>
        <v>0</v>
      </c>
      <c r="J3283" s="16">
        <f>IF(COUNTIFS($C:$C,B3283)&gt;1,SUMIFS('Sales Hx'!$S:$S,'Sales Hx'!$B:$B,_xlfn.XLOOKUP(B3283,C:C,B:B),'Sales Hx'!$D:$D,E3283),SUMIFS('Sales Hx'!$S:$S,'Sales Hx'!$B:$B,$B3283,'Sales Hx'!$D:$D,$E3283))</f>
        <v>0</v>
      </c>
      <c r="K3283" s="16">
        <f t="shared" si="279"/>
        <v>0</v>
      </c>
      <c r="L3283" s="12">
        <f>IF(M3283&lt;&gt;"",M3283,IF(COUNTIFS($C:$C,B3283)&gt;1,SUMIFS('Sales Hx'!V:V,'Sales Hx'!$B:$B,_xlfn.XLOOKUP(B3283,C:C,B:B),'Sales Hx'!$D:$D,$E3283),SUMIFS('Sales Hx'!V:V,'Sales Hx'!$B:$B,$B3283,'Sales Hx'!$D:$D,$E3283)))</f>
        <v>0</v>
      </c>
      <c r="M3283" s="12">
        <v>0</v>
      </c>
      <c r="N3283" s="15">
        <f t="shared" si="281"/>
        <v>0</v>
      </c>
      <c r="O3283" s="21">
        <f t="shared" si="283"/>
        <v>0</v>
      </c>
      <c r="P3283" s="24">
        <v>6.5</v>
      </c>
      <c r="Q3283" s="18">
        <f t="shared" si="282"/>
        <v>0</v>
      </c>
      <c r="R3283" s="2">
        <v>1</v>
      </c>
      <c r="S3283" s="2">
        <v>120</v>
      </c>
      <c r="T3283" s="2" t="s">
        <v>4647</v>
      </c>
      <c r="U3283" s="28">
        <f>IF(G3283=0,"",_xlfn.MINIFS('PO Details'!$I:$I,'PO Details'!$D:$D,Planning!$B3283,'PO Details'!$L:$L,Planning!$E3283))</f>
        <v>45474</v>
      </c>
      <c r="V3283" s="29" t="s">
        <v>4640</v>
      </c>
      <c r="W3283" t="str">
        <f t="shared" si="280"/>
        <v/>
      </c>
      <c r="X3283" s="2">
        <v>120</v>
      </c>
    </row>
    <row r="3284" spans="1:24" x14ac:dyDescent="0.25">
      <c r="A3284" s="11" t="s">
        <v>4619</v>
      </c>
      <c r="B3284" s="22" t="s">
        <v>400</v>
      </c>
      <c r="C3284" s="22"/>
      <c r="D3284" s="22" t="s">
        <v>401</v>
      </c>
      <c r="E3284" s="31" t="s">
        <v>113</v>
      </c>
      <c r="F3284" s="12">
        <f>SUMIFS('Inventory Details'!$H:$H,'Inventory Details'!$B:$B,$B3284,'Inventory Details'!$E:$E,$E3284)</f>
        <v>101</v>
      </c>
      <c r="G3284" s="12">
        <f>SUMIFS('PO Details'!$H:$H,'PO Details'!$D:$D,Planning!$B3284,'PO Details'!$L:$L,$E3284)</f>
        <v>0</v>
      </c>
      <c r="H3284" s="12">
        <f>SUMIFS('SO Details'!$G:$G,'SO Details'!$D:$D,Planning!$B3284,'SO Details'!$K:$K,$E3284)</f>
        <v>0</v>
      </c>
      <c r="I3284" s="20">
        <f>IF(COUNTIFS($C:$C,B3284)&gt;1,SUMIFS('Sales Hx'!$Q:$Q,'Sales Hx'!$B:$B,_xlfn.XLOOKUP(B3284,C:C,B:B),'Sales Hx'!$D:$D,Planning!$E3284),SUMIFS('Sales Hx'!$Q:$Q,'Sales Hx'!$B:$B,Planning!$B3284,'Sales Hx'!$D:$D,Planning!$E3284))</f>
        <v>0</v>
      </c>
      <c r="J3284" s="16">
        <f>IF(COUNTIFS($C:$C,B3284)&gt;1,SUMIFS('Sales Hx'!$S:$S,'Sales Hx'!$B:$B,_xlfn.XLOOKUP(B3284,C:C,B:B),'Sales Hx'!$D:$D,E3284),SUMIFS('Sales Hx'!$S:$S,'Sales Hx'!$B:$B,$B3284,'Sales Hx'!$D:$D,$E3284))</f>
        <v>3.2894736842105261E-2</v>
      </c>
      <c r="K3284" s="16">
        <f t="shared" si="279"/>
        <v>0</v>
      </c>
      <c r="L3284" s="12">
        <f>IF(M3284&lt;&gt;"",M3284,IF(COUNTIFS($C:$C,B3284)&gt;1,SUMIFS('Sales Hx'!V:V,'Sales Hx'!$B:$B,_xlfn.XLOOKUP(B3284,C:C,B:B),'Sales Hx'!$D:$D,$E3284),SUMIFS('Sales Hx'!V:V,'Sales Hx'!$B:$B,$B3284,'Sales Hx'!$D:$D,$E3284)))</f>
        <v>0</v>
      </c>
      <c r="M3284" s="12">
        <v>0</v>
      </c>
      <c r="N3284" s="15">
        <f t="shared" si="281"/>
        <v>3.2894736842105261E-2</v>
      </c>
      <c r="O3284" s="21">
        <f t="shared" si="283"/>
        <v>0</v>
      </c>
      <c r="P3284" s="24">
        <v>6.5</v>
      </c>
      <c r="Q3284" s="18">
        <f t="shared" si="282"/>
        <v>0</v>
      </c>
      <c r="R3284" s="2">
        <v>1</v>
      </c>
      <c r="S3284" s="2">
        <v>120</v>
      </c>
      <c r="T3284" s="2" t="s">
        <v>4647</v>
      </c>
      <c r="U3284" s="28" t="str">
        <f>IF(G3284=0,"",_xlfn.MINIFS('PO Details'!$I:$I,'PO Details'!$D:$D,Planning!$B3284,'PO Details'!$L:$L,Planning!$E3284))</f>
        <v/>
      </c>
      <c r="V3284" s="29" t="s">
        <v>4640</v>
      </c>
      <c r="W3284" t="str">
        <f t="shared" si="280"/>
        <v/>
      </c>
      <c r="X3284" s="2">
        <v>120</v>
      </c>
    </row>
    <row r="3285" spans="1:24" x14ac:dyDescent="0.25">
      <c r="A3285" s="11" t="s">
        <v>4619</v>
      </c>
      <c r="B3285" s="22" t="s">
        <v>400</v>
      </c>
      <c r="C3285" s="22"/>
      <c r="D3285" s="22" t="s">
        <v>401</v>
      </c>
      <c r="E3285" s="31" t="s">
        <v>109</v>
      </c>
      <c r="F3285" s="12">
        <f>SUMIFS('Inventory Details'!$H:$H,'Inventory Details'!$B:$B,$B3285,'Inventory Details'!$E:$E,$E3285)</f>
        <v>45</v>
      </c>
      <c r="G3285" s="12">
        <f>SUMIFS('PO Details'!$H:$H,'PO Details'!$D:$D,Planning!$B3285,'PO Details'!$L:$L,$E3285)</f>
        <v>0</v>
      </c>
      <c r="H3285" s="12">
        <f>SUMIFS('SO Details'!$G:$G,'SO Details'!$D:$D,Planning!$B3285,'SO Details'!$K:$K,$E3285)</f>
        <v>0</v>
      </c>
      <c r="I3285" s="20">
        <f>IF(COUNTIFS($C:$C,B3285)&gt;1,SUMIFS('Sales Hx'!$Q:$Q,'Sales Hx'!$B:$B,_xlfn.XLOOKUP(B3285,C:C,B:B),'Sales Hx'!$D:$D,Planning!$E3285),SUMIFS('Sales Hx'!$Q:$Q,'Sales Hx'!$B:$B,Planning!$B3285,'Sales Hx'!$D:$D,Planning!$E3285))</f>
        <v>0</v>
      </c>
      <c r="J3285" s="16">
        <f>IF(COUNTIFS($C:$C,B3285)&gt;1,SUMIFS('Sales Hx'!$S:$S,'Sales Hx'!$B:$B,_xlfn.XLOOKUP(B3285,C:C,B:B),'Sales Hx'!$D:$D,E3285),SUMIFS('Sales Hx'!$S:$S,'Sales Hx'!$B:$B,$B3285,'Sales Hx'!$D:$D,$E3285))</f>
        <v>0</v>
      </c>
      <c r="K3285" s="16">
        <f t="shared" si="279"/>
        <v>0</v>
      </c>
      <c r="L3285" s="12">
        <f>IF(M3285&lt;&gt;"",M3285,IF(COUNTIFS($C:$C,B3285)&gt;1,SUMIFS('Sales Hx'!V:V,'Sales Hx'!$B:$B,_xlfn.XLOOKUP(B3285,C:C,B:B),'Sales Hx'!$D:$D,$E3285),SUMIFS('Sales Hx'!V:V,'Sales Hx'!$B:$B,$B3285,'Sales Hx'!$D:$D,$E3285)))</f>
        <v>0</v>
      </c>
      <c r="M3285" s="12">
        <v>0</v>
      </c>
      <c r="N3285" s="15">
        <f t="shared" si="281"/>
        <v>0</v>
      </c>
      <c r="O3285" s="21">
        <f t="shared" si="283"/>
        <v>0</v>
      </c>
      <c r="P3285" s="24">
        <v>6.5</v>
      </c>
      <c r="Q3285" s="18">
        <f t="shared" si="282"/>
        <v>0</v>
      </c>
      <c r="R3285" s="2">
        <v>1</v>
      </c>
      <c r="S3285" s="2">
        <v>120</v>
      </c>
      <c r="T3285" s="2" t="s">
        <v>4647</v>
      </c>
      <c r="U3285" s="28" t="str">
        <f>IF(G3285=0,"",_xlfn.MINIFS('PO Details'!$I:$I,'PO Details'!$D:$D,Planning!$B3285,'PO Details'!$L:$L,Planning!$E3285))</f>
        <v/>
      </c>
      <c r="V3285" s="29" t="s">
        <v>4640</v>
      </c>
      <c r="W3285" t="str">
        <f t="shared" si="280"/>
        <v/>
      </c>
      <c r="X3285" s="2">
        <v>120</v>
      </c>
    </row>
    <row r="3286" spans="1:24" x14ac:dyDescent="0.25">
      <c r="A3286" s="11" t="s">
        <v>4619</v>
      </c>
      <c r="B3286" s="22" t="s">
        <v>400</v>
      </c>
      <c r="C3286" s="22"/>
      <c r="D3286" s="22" t="s">
        <v>401</v>
      </c>
      <c r="E3286" s="31" t="s">
        <v>4746</v>
      </c>
      <c r="F3286" s="12">
        <f>SUMIFS('Inventory Details'!$H:$H,'Inventory Details'!$B:$B,$B3286,'Inventory Details'!$E:$E,$E3286)</f>
        <v>3</v>
      </c>
      <c r="G3286" s="12">
        <f>SUMIFS('PO Details'!$H:$H,'PO Details'!$D:$D,Planning!$B3286,'PO Details'!$L:$L,$E3286)</f>
        <v>0</v>
      </c>
      <c r="H3286" s="12">
        <f>SUMIFS('SO Details'!$G:$G,'SO Details'!$D:$D,Planning!$B3286,'SO Details'!$K:$K,$E3286)</f>
        <v>4</v>
      </c>
      <c r="I3286" s="20">
        <f>IF(COUNTIFS($C:$C,B3286)&gt;1,SUMIFS('Sales Hx'!$Q:$Q,'Sales Hx'!$B:$B,_xlfn.XLOOKUP(B3286,C:C,B:B),'Sales Hx'!$D:$D,Planning!$E3286),SUMIFS('Sales Hx'!$Q:$Q,'Sales Hx'!$B:$B,Planning!$B3286,'Sales Hx'!$D:$D,Planning!$E3286))</f>
        <v>2.8</v>
      </c>
      <c r="J3286" s="16">
        <f>IF(COUNTIFS($C:$C,B3286)&gt;1,SUMIFS('Sales Hx'!$S:$S,'Sales Hx'!$B:$B,_xlfn.XLOOKUP(B3286,C:C,B:B),'Sales Hx'!$D:$D,E3286),SUMIFS('Sales Hx'!$S:$S,'Sales Hx'!$B:$B,$B3286,'Sales Hx'!$D:$D,$E3286))</f>
        <v>6.3596491228070179E-2</v>
      </c>
      <c r="K3286" s="16">
        <f t="shared" si="279"/>
        <v>1.0714285714285714</v>
      </c>
      <c r="L3286" s="12">
        <f>IF(M3286&lt;&gt;"",M3286,IF(COUNTIFS($C:$C,B3286)&gt;1,SUMIFS('Sales Hx'!V:V,'Sales Hx'!$B:$B,_xlfn.XLOOKUP(B3286,C:C,B:B),'Sales Hx'!$D:$D,$E3286),SUMIFS('Sales Hx'!V:V,'Sales Hx'!$B:$B,$B3286,'Sales Hx'!$D:$D,$E3286)))</f>
        <v>0</v>
      </c>
      <c r="M3286" s="12">
        <v>0</v>
      </c>
      <c r="N3286" s="15">
        <f t="shared" si="281"/>
        <v>6.3596491228070179E-2</v>
      </c>
      <c r="O3286" s="21">
        <f t="shared" si="283"/>
        <v>0</v>
      </c>
      <c r="P3286" s="24">
        <v>6.5</v>
      </c>
      <c r="Q3286" s="18">
        <f t="shared" si="282"/>
        <v>0</v>
      </c>
      <c r="R3286" s="2">
        <v>1</v>
      </c>
      <c r="S3286" s="2">
        <v>120</v>
      </c>
      <c r="T3286" s="2" t="s">
        <v>4647</v>
      </c>
      <c r="U3286" s="28" t="str">
        <f>IF(G3286=0,"",_xlfn.MINIFS('PO Details'!$I:$I,'PO Details'!$D:$D,Planning!$B3286,'PO Details'!$L:$L,Planning!$E3286))</f>
        <v/>
      </c>
      <c r="V3286" s="29" t="s">
        <v>4640</v>
      </c>
      <c r="W3286" t="str">
        <f t="shared" si="280"/>
        <v/>
      </c>
      <c r="X3286" s="2">
        <v>120</v>
      </c>
    </row>
    <row r="3287" spans="1:24" x14ac:dyDescent="0.25">
      <c r="A3287" s="11" t="s">
        <v>4619</v>
      </c>
      <c r="B3287" s="22" t="s">
        <v>400</v>
      </c>
      <c r="C3287" s="22"/>
      <c r="D3287" s="22" t="s">
        <v>401</v>
      </c>
      <c r="E3287" s="31" t="s">
        <v>106</v>
      </c>
      <c r="F3287" s="12">
        <f>SUMIFS('Inventory Details'!$H:$H,'Inventory Details'!$B:$B,$B3287,'Inventory Details'!$E:$E,$E3287)</f>
        <v>121</v>
      </c>
      <c r="G3287" s="12">
        <f>SUMIFS('PO Details'!$H:$H,'PO Details'!$D:$D,Planning!$B3287,'PO Details'!$L:$L,$E3287)</f>
        <v>0</v>
      </c>
      <c r="H3287" s="12">
        <f>SUMIFS('SO Details'!$G:$G,'SO Details'!$D:$D,Planning!$B3287,'SO Details'!$K:$K,$E3287)</f>
        <v>0</v>
      </c>
      <c r="I3287" s="20">
        <f>IF(COUNTIFS($C:$C,B3287)&gt;1,SUMIFS('Sales Hx'!$Q:$Q,'Sales Hx'!$B:$B,_xlfn.XLOOKUP(B3287,C:C,B:B),'Sales Hx'!$D:$D,Planning!$E3287),SUMIFS('Sales Hx'!$Q:$Q,'Sales Hx'!$B:$B,Planning!$B3287,'Sales Hx'!$D:$D,Planning!$E3287))</f>
        <v>2.8</v>
      </c>
      <c r="J3287" s="16">
        <f>IF(COUNTIFS($C:$C,B3287)&gt;1,SUMIFS('Sales Hx'!$S:$S,'Sales Hx'!$B:$B,_xlfn.XLOOKUP(B3287,C:C,B:B),'Sales Hx'!$D:$D,E3287),SUMIFS('Sales Hx'!$S:$S,'Sales Hx'!$B:$B,$B3287,'Sales Hx'!$D:$D,$E3287))</f>
        <v>7.8947368421052627E-2</v>
      </c>
      <c r="K3287" s="16">
        <f t="shared" si="279"/>
        <v>43.214285714285715</v>
      </c>
      <c r="L3287" s="12">
        <f>IF(M3287&lt;&gt;"",M3287,IF(COUNTIFS($C:$C,B3287)&gt;1,SUMIFS('Sales Hx'!V:V,'Sales Hx'!$B:$B,_xlfn.XLOOKUP(B3287,C:C,B:B),'Sales Hx'!$D:$D,$E3287),SUMIFS('Sales Hx'!V:V,'Sales Hx'!$B:$B,$B3287,'Sales Hx'!$D:$D,$E3287)))</f>
        <v>0</v>
      </c>
      <c r="M3287" s="12">
        <v>0</v>
      </c>
      <c r="N3287" s="15">
        <f t="shared" si="281"/>
        <v>7.8947368421052627E-2</v>
      </c>
      <c r="O3287" s="21">
        <f t="shared" si="283"/>
        <v>0</v>
      </c>
      <c r="P3287" s="24">
        <v>6.5</v>
      </c>
      <c r="Q3287" s="18">
        <f t="shared" si="282"/>
        <v>0</v>
      </c>
      <c r="R3287" s="2">
        <v>1</v>
      </c>
      <c r="S3287" s="2">
        <v>120</v>
      </c>
      <c r="T3287" s="2" t="s">
        <v>4647</v>
      </c>
      <c r="U3287" s="28" t="str">
        <f>IF(G3287=0,"",_xlfn.MINIFS('PO Details'!$I:$I,'PO Details'!$D:$D,Planning!$B3287,'PO Details'!$L:$L,Planning!$E3287))</f>
        <v/>
      </c>
      <c r="V3287" s="29" t="s">
        <v>4640</v>
      </c>
      <c r="W3287" t="str">
        <f t="shared" si="280"/>
        <v>Max</v>
      </c>
      <c r="X3287" s="2">
        <v>120</v>
      </c>
    </row>
    <row r="3288" spans="1:24" x14ac:dyDescent="0.25">
      <c r="A3288" s="11" t="s">
        <v>4619</v>
      </c>
      <c r="B3288" s="22" t="s">
        <v>400</v>
      </c>
      <c r="C3288" s="22"/>
      <c r="D3288" s="22" t="s">
        <v>401</v>
      </c>
      <c r="E3288" s="31" t="s">
        <v>861</v>
      </c>
      <c r="F3288" s="12">
        <f>SUMIFS('Inventory Details'!$H:$H,'Inventory Details'!$B:$B,$B3288,'Inventory Details'!$E:$E,$E3288)</f>
        <v>1</v>
      </c>
      <c r="G3288" s="12">
        <f>SUMIFS('PO Details'!$H:$H,'PO Details'!$D:$D,Planning!$B3288,'PO Details'!$L:$L,$E3288)</f>
        <v>0</v>
      </c>
      <c r="H3288" s="12">
        <f>SUMIFS('SO Details'!$G:$G,'SO Details'!$D:$D,Planning!$B3288,'SO Details'!$K:$K,$E3288)</f>
        <v>0</v>
      </c>
      <c r="I3288" s="20">
        <f>IF(COUNTIFS($C:$C,B3288)&gt;1,SUMIFS('Sales Hx'!$Q:$Q,'Sales Hx'!$B:$B,_xlfn.XLOOKUP(B3288,C:C,B:B),'Sales Hx'!$D:$D,Planning!$E3288),SUMIFS('Sales Hx'!$Q:$Q,'Sales Hx'!$B:$B,Planning!$B3288,'Sales Hx'!$D:$D,Planning!$E3288))</f>
        <v>0</v>
      </c>
      <c r="J3288" s="16">
        <f>IF(COUNTIFS($C:$C,B3288)&gt;1,SUMIFS('Sales Hx'!$S:$S,'Sales Hx'!$B:$B,_xlfn.XLOOKUP(B3288,C:C,B:B),'Sales Hx'!$D:$D,E3288),SUMIFS('Sales Hx'!$S:$S,'Sales Hx'!$B:$B,$B3288,'Sales Hx'!$D:$D,$E3288))</f>
        <v>0</v>
      </c>
      <c r="K3288" s="16">
        <f t="shared" si="279"/>
        <v>0</v>
      </c>
      <c r="L3288" s="12">
        <f>IF(M3288&lt;&gt;"",M3288,IF(COUNTIFS($C:$C,B3288)&gt;1,SUMIFS('Sales Hx'!V:V,'Sales Hx'!$B:$B,_xlfn.XLOOKUP(B3288,C:C,B:B),'Sales Hx'!$D:$D,$E3288),SUMIFS('Sales Hx'!V:V,'Sales Hx'!$B:$B,$B3288,'Sales Hx'!$D:$D,$E3288)))</f>
        <v>0</v>
      </c>
      <c r="M3288" s="12">
        <v>0</v>
      </c>
      <c r="N3288" s="15">
        <f t="shared" si="281"/>
        <v>0</v>
      </c>
      <c r="O3288" s="21">
        <f t="shared" si="283"/>
        <v>0</v>
      </c>
      <c r="P3288" s="24">
        <v>6.5</v>
      </c>
      <c r="Q3288" s="18">
        <f t="shared" si="282"/>
        <v>0</v>
      </c>
      <c r="R3288" s="2">
        <v>1</v>
      </c>
      <c r="S3288" s="2">
        <v>120</v>
      </c>
      <c r="T3288" s="2" t="s">
        <v>4647</v>
      </c>
      <c r="U3288" s="28" t="str">
        <f>IF(G3288=0,"",_xlfn.MINIFS('PO Details'!$I:$I,'PO Details'!$D:$D,Planning!$B3288,'PO Details'!$L:$L,Planning!$E3288))</f>
        <v/>
      </c>
      <c r="V3288" s="29" t="s">
        <v>4640</v>
      </c>
      <c r="W3288" t="str">
        <f t="shared" si="280"/>
        <v/>
      </c>
      <c r="X3288" s="2">
        <v>120</v>
      </c>
    </row>
    <row r="3289" spans="1:24" x14ac:dyDescent="0.25">
      <c r="A3289" s="11" t="s">
        <v>4619</v>
      </c>
      <c r="B3289" s="22" t="s">
        <v>400</v>
      </c>
      <c r="C3289" s="22"/>
      <c r="D3289" s="22" t="s">
        <v>401</v>
      </c>
      <c r="E3289" s="31" t="s">
        <v>15</v>
      </c>
      <c r="F3289" s="12">
        <f>SUMIFS('Inventory Details'!$H:$H,'Inventory Details'!$B:$B,$B3289,'Inventory Details'!$E:$E,$E3289)</f>
        <v>0</v>
      </c>
      <c r="G3289" s="12">
        <f>SUMIFS('PO Details'!$H:$H,'PO Details'!$D:$D,Planning!$B3289,'PO Details'!$L:$L,$E3289)</f>
        <v>0</v>
      </c>
      <c r="H3289" s="12">
        <f>SUMIFS('SO Details'!$G:$G,'SO Details'!$D:$D,Planning!$B3289,'SO Details'!$K:$K,$E3289)</f>
        <v>0</v>
      </c>
      <c r="I3289" s="20">
        <f>IF(COUNTIFS($C:$C,B3289)&gt;1,SUMIFS('Sales Hx'!$Q:$Q,'Sales Hx'!$B:$B,_xlfn.XLOOKUP(B3289,C:C,B:B),'Sales Hx'!$D:$D,Planning!$E3289),SUMIFS('Sales Hx'!$Q:$Q,'Sales Hx'!$B:$B,Planning!$B3289,'Sales Hx'!$D:$D,Planning!$E3289))</f>
        <v>0</v>
      </c>
      <c r="J3289" s="16">
        <f>IF(COUNTIFS($C:$C,B3289)&gt;1,SUMIFS('Sales Hx'!$S:$S,'Sales Hx'!$B:$B,_xlfn.XLOOKUP(B3289,C:C,B:B),'Sales Hx'!$D:$D,E3289),SUMIFS('Sales Hx'!$S:$S,'Sales Hx'!$B:$B,$B3289,'Sales Hx'!$D:$D,$E3289))</f>
        <v>0</v>
      </c>
      <c r="K3289" s="16">
        <f t="shared" si="279"/>
        <v>0</v>
      </c>
      <c r="L3289" s="12">
        <f>IF(M3289&lt;&gt;"",M3289,IF(COUNTIFS($C:$C,B3289)&gt;1,SUMIFS('Sales Hx'!V:V,'Sales Hx'!$B:$B,_xlfn.XLOOKUP(B3289,C:C,B:B),'Sales Hx'!$D:$D,$E3289),SUMIFS('Sales Hx'!V:V,'Sales Hx'!$B:$B,$B3289,'Sales Hx'!$D:$D,$E3289)))</f>
        <v>0</v>
      </c>
      <c r="M3289" s="12">
        <v>0</v>
      </c>
      <c r="N3289" s="15">
        <f t="shared" si="281"/>
        <v>0</v>
      </c>
      <c r="O3289" s="21">
        <f t="shared" si="283"/>
        <v>0</v>
      </c>
      <c r="P3289" s="24">
        <v>6.5</v>
      </c>
      <c r="Q3289" s="18">
        <f t="shared" si="282"/>
        <v>0</v>
      </c>
      <c r="R3289" s="2">
        <v>1</v>
      </c>
      <c r="S3289" s="2">
        <v>120</v>
      </c>
      <c r="T3289" s="2" t="s">
        <v>4647</v>
      </c>
      <c r="U3289" s="28" t="str">
        <f>IF(G3289=0,"",_xlfn.MINIFS('PO Details'!$I:$I,'PO Details'!$D:$D,Planning!$B3289,'PO Details'!$L:$L,Planning!$E3289))</f>
        <v/>
      </c>
      <c r="V3289" s="29" t="s">
        <v>4640</v>
      </c>
      <c r="W3289" t="str">
        <f t="shared" si="280"/>
        <v/>
      </c>
      <c r="X3289" s="2">
        <v>120</v>
      </c>
    </row>
    <row r="3290" spans="1:24" x14ac:dyDescent="0.25">
      <c r="A3290" s="11" t="s">
        <v>4619</v>
      </c>
      <c r="B3290" s="22" t="s">
        <v>402</v>
      </c>
      <c r="C3290" s="22"/>
      <c r="D3290" s="22" t="s">
        <v>403</v>
      </c>
      <c r="E3290" s="31" t="s">
        <v>15</v>
      </c>
      <c r="F3290" s="12">
        <f>SUMIFS('Inventory Details'!$H:$H,'Inventory Details'!$B:$B,$B3290,'Inventory Details'!$E:$E,$E3290)</f>
        <v>0</v>
      </c>
      <c r="G3290" s="12">
        <f>SUMIFS('PO Details'!$H:$H,'PO Details'!$D:$D,Planning!$B3290,'PO Details'!$L:$L,$E3290)</f>
        <v>4</v>
      </c>
      <c r="H3290" s="12">
        <f>SUMIFS('SO Details'!$G:$G,'SO Details'!$D:$D,Planning!$B3290,'SO Details'!$K:$K,$E3290)</f>
        <v>0</v>
      </c>
      <c r="I3290" s="20">
        <f>IF(COUNTIFS($C:$C,B3290)&gt;1,SUMIFS('Sales Hx'!$Q:$Q,'Sales Hx'!$B:$B,_xlfn.XLOOKUP(B3290,C:C,B:B),'Sales Hx'!$D:$D,Planning!$E3290),SUMIFS('Sales Hx'!$Q:$Q,'Sales Hx'!$B:$B,Planning!$B3290,'Sales Hx'!$D:$D,Planning!$E3290))</f>
        <v>0</v>
      </c>
      <c r="J3290" s="16">
        <f>IF(COUNTIFS($C:$C,B3290)&gt;1,SUMIFS('Sales Hx'!$S:$S,'Sales Hx'!$B:$B,_xlfn.XLOOKUP(B3290,C:C,B:B),'Sales Hx'!$D:$D,E3290),SUMIFS('Sales Hx'!$S:$S,'Sales Hx'!$B:$B,$B3290,'Sales Hx'!$D:$D,$E3290))</f>
        <v>0</v>
      </c>
      <c r="K3290" s="16">
        <f t="shared" si="279"/>
        <v>0</v>
      </c>
      <c r="L3290" s="12">
        <f>IF(M3290&lt;&gt;"",M3290,IF(COUNTIFS($C:$C,B3290)&gt;1,SUMIFS('Sales Hx'!V:V,'Sales Hx'!$B:$B,_xlfn.XLOOKUP(B3290,C:C,B:B),'Sales Hx'!$D:$D,$E3290),SUMIFS('Sales Hx'!V:V,'Sales Hx'!$B:$B,$B3290,'Sales Hx'!$D:$D,$E3290)))</f>
        <v>0</v>
      </c>
      <c r="M3290" s="12">
        <v>0</v>
      </c>
      <c r="N3290" s="15">
        <f t="shared" si="281"/>
        <v>0</v>
      </c>
      <c r="O3290" s="21">
        <f t="shared" si="283"/>
        <v>0</v>
      </c>
      <c r="P3290" s="24">
        <v>117</v>
      </c>
      <c r="Q3290" s="18">
        <f t="shared" si="282"/>
        <v>0</v>
      </c>
      <c r="R3290" s="2">
        <v>1</v>
      </c>
      <c r="S3290" s="2">
        <v>120</v>
      </c>
      <c r="T3290" s="2" t="s">
        <v>4647</v>
      </c>
      <c r="U3290" s="28">
        <f>IF(G3290=0,"",_xlfn.MINIFS('PO Details'!$I:$I,'PO Details'!$D:$D,Planning!$B3290,'PO Details'!$L:$L,Planning!$E3290))</f>
        <v>45397</v>
      </c>
      <c r="V3290" s="29" t="s">
        <v>4640</v>
      </c>
      <c r="W3290" t="str">
        <f t="shared" si="280"/>
        <v/>
      </c>
      <c r="X3290" s="2">
        <v>120</v>
      </c>
    </row>
    <row r="3291" spans="1:24" x14ac:dyDescent="0.25">
      <c r="A3291" s="11" t="s">
        <v>4619</v>
      </c>
      <c r="B3291" s="22" t="s">
        <v>402</v>
      </c>
      <c r="C3291" s="22"/>
      <c r="D3291" s="22" t="s">
        <v>403</v>
      </c>
      <c r="E3291" s="31" t="s">
        <v>820</v>
      </c>
      <c r="F3291" s="12">
        <f>SUMIFS('Inventory Details'!$H:$H,'Inventory Details'!$B:$B,$B3291,'Inventory Details'!$E:$E,$E3291)</f>
        <v>0</v>
      </c>
      <c r="G3291" s="12">
        <f>SUMIFS('PO Details'!$H:$H,'PO Details'!$D:$D,Planning!$B3291,'PO Details'!$L:$L,$E3291)</f>
        <v>20</v>
      </c>
      <c r="H3291" s="12">
        <f>SUMIFS('SO Details'!$G:$G,'SO Details'!$D:$D,Planning!$B3291,'SO Details'!$K:$K,$E3291)</f>
        <v>0</v>
      </c>
      <c r="I3291" s="20">
        <f>IF(COUNTIFS($C:$C,B3291)&gt;1,SUMIFS('Sales Hx'!$Q:$Q,'Sales Hx'!$B:$B,_xlfn.XLOOKUP(B3291,C:C,B:B),'Sales Hx'!$D:$D,Planning!$E3291),SUMIFS('Sales Hx'!$Q:$Q,'Sales Hx'!$B:$B,Planning!$B3291,'Sales Hx'!$D:$D,Planning!$E3291))</f>
        <v>0</v>
      </c>
      <c r="J3291" s="16">
        <f>IF(COUNTIFS($C:$C,B3291)&gt;1,SUMIFS('Sales Hx'!$S:$S,'Sales Hx'!$B:$B,_xlfn.XLOOKUP(B3291,C:C,B:B),'Sales Hx'!$D:$D,E3291),SUMIFS('Sales Hx'!$S:$S,'Sales Hx'!$B:$B,$B3291,'Sales Hx'!$D:$D,$E3291))</f>
        <v>0</v>
      </c>
      <c r="K3291" s="16">
        <f t="shared" si="279"/>
        <v>0</v>
      </c>
      <c r="L3291" s="12">
        <f>IF(M3291&lt;&gt;"",M3291,IF(COUNTIFS($C:$C,B3291)&gt;1,SUMIFS('Sales Hx'!V:V,'Sales Hx'!$B:$B,_xlfn.XLOOKUP(B3291,C:C,B:B),'Sales Hx'!$D:$D,$E3291),SUMIFS('Sales Hx'!V:V,'Sales Hx'!$B:$B,$B3291,'Sales Hx'!$D:$D,$E3291)))</f>
        <v>0</v>
      </c>
      <c r="M3291" s="12">
        <v>0</v>
      </c>
      <c r="N3291" s="15">
        <f t="shared" si="281"/>
        <v>0</v>
      </c>
      <c r="O3291" s="21">
        <f t="shared" si="283"/>
        <v>0</v>
      </c>
      <c r="P3291" s="24">
        <v>117</v>
      </c>
      <c r="Q3291" s="18">
        <f t="shared" si="282"/>
        <v>0</v>
      </c>
      <c r="R3291" s="2">
        <v>1</v>
      </c>
      <c r="S3291" s="2">
        <v>120</v>
      </c>
      <c r="T3291" s="2" t="s">
        <v>4647</v>
      </c>
      <c r="U3291" s="28">
        <f>IF(G3291=0,"",_xlfn.MINIFS('PO Details'!$I:$I,'PO Details'!$D:$D,Planning!$B3291,'PO Details'!$L:$L,Planning!$E3291))</f>
        <v>45474</v>
      </c>
      <c r="V3291" s="29" t="s">
        <v>4640</v>
      </c>
      <c r="W3291" t="str">
        <f t="shared" si="280"/>
        <v/>
      </c>
      <c r="X3291" s="2">
        <v>120</v>
      </c>
    </row>
    <row r="3292" spans="1:24" x14ac:dyDescent="0.25">
      <c r="A3292" s="11" t="s">
        <v>4619</v>
      </c>
      <c r="B3292" s="22" t="s">
        <v>402</v>
      </c>
      <c r="C3292" s="22"/>
      <c r="D3292" s="22" t="s">
        <v>403</v>
      </c>
      <c r="E3292" s="31" t="s">
        <v>4746</v>
      </c>
      <c r="F3292" s="12">
        <f>SUMIFS('Inventory Details'!$H:$H,'Inventory Details'!$B:$B,$B3292,'Inventory Details'!$E:$E,$E3292)</f>
        <v>0</v>
      </c>
      <c r="G3292" s="12">
        <f>SUMIFS('PO Details'!$H:$H,'PO Details'!$D:$D,Planning!$B3292,'PO Details'!$L:$L,$E3292)</f>
        <v>110</v>
      </c>
      <c r="H3292" s="12">
        <f>SUMIFS('SO Details'!$G:$G,'SO Details'!$D:$D,Planning!$B3292,'SO Details'!$K:$K,$E3292)</f>
        <v>0</v>
      </c>
      <c r="I3292" s="20">
        <f>IF(COUNTIFS($C:$C,B3292)&gt;1,SUMIFS('Sales Hx'!$Q:$Q,'Sales Hx'!$B:$B,_xlfn.XLOOKUP(B3292,C:C,B:B),'Sales Hx'!$D:$D,Planning!$E3292),SUMIFS('Sales Hx'!$Q:$Q,'Sales Hx'!$B:$B,Planning!$B3292,'Sales Hx'!$D:$D,Planning!$E3292))</f>
        <v>12.6</v>
      </c>
      <c r="J3292" s="16">
        <f>IF(COUNTIFS($C:$C,B3292)&gt;1,SUMIFS('Sales Hx'!$S:$S,'Sales Hx'!$B:$B,_xlfn.XLOOKUP(B3292,C:C,B:B),'Sales Hx'!$D:$D,E3292),SUMIFS('Sales Hx'!$S:$S,'Sales Hx'!$B:$B,$B3292,'Sales Hx'!$D:$D,$E3292))</f>
        <v>0.18055555555555555</v>
      </c>
      <c r="K3292" s="16">
        <f t="shared" si="279"/>
        <v>8.7301587301587311</v>
      </c>
      <c r="L3292" s="12">
        <f>IF(M3292&lt;&gt;"",M3292,IF(COUNTIFS($C:$C,B3292)&gt;1,SUMIFS('Sales Hx'!V:V,'Sales Hx'!$B:$B,_xlfn.XLOOKUP(B3292,C:C,B:B),'Sales Hx'!$D:$D,$E3292),SUMIFS('Sales Hx'!V:V,'Sales Hx'!$B:$B,$B3292,'Sales Hx'!$D:$D,$E3292)))</f>
        <v>0</v>
      </c>
      <c r="M3292" s="12">
        <v>0</v>
      </c>
      <c r="N3292" s="15">
        <f t="shared" si="281"/>
        <v>0.18055555555555555</v>
      </c>
      <c r="O3292" s="21">
        <f t="shared" si="283"/>
        <v>0</v>
      </c>
      <c r="P3292" s="24">
        <v>117</v>
      </c>
      <c r="Q3292" s="18">
        <f t="shared" si="282"/>
        <v>0</v>
      </c>
      <c r="R3292" s="2">
        <v>1</v>
      </c>
      <c r="S3292" s="2">
        <v>120</v>
      </c>
      <c r="T3292" s="2" t="s">
        <v>4647</v>
      </c>
      <c r="U3292" s="28">
        <f>IF(G3292=0,"",_xlfn.MINIFS('PO Details'!$I:$I,'PO Details'!$D:$D,Planning!$B3292,'PO Details'!$L:$L,Planning!$E3292))</f>
        <v>45458</v>
      </c>
      <c r="V3292" s="29" t="s">
        <v>4640</v>
      </c>
      <c r="W3292" t="str">
        <f t="shared" si="280"/>
        <v/>
      </c>
      <c r="X3292" s="2">
        <v>120</v>
      </c>
    </row>
    <row r="3293" spans="1:24" x14ac:dyDescent="0.25">
      <c r="A3293" s="11" t="s">
        <v>4619</v>
      </c>
      <c r="B3293" s="22" t="s">
        <v>402</v>
      </c>
      <c r="C3293" s="22"/>
      <c r="D3293" s="22" t="s">
        <v>403</v>
      </c>
      <c r="E3293" s="31" t="s">
        <v>752</v>
      </c>
      <c r="F3293" s="12">
        <f>SUMIFS('Inventory Details'!$H:$H,'Inventory Details'!$B:$B,$B3293,'Inventory Details'!$E:$E,$E3293)</f>
        <v>1</v>
      </c>
      <c r="G3293" s="12">
        <f>SUMIFS('PO Details'!$H:$H,'PO Details'!$D:$D,Planning!$B3293,'PO Details'!$L:$L,$E3293)</f>
        <v>0</v>
      </c>
      <c r="H3293" s="12">
        <f>SUMIFS('SO Details'!$G:$G,'SO Details'!$D:$D,Planning!$B3293,'SO Details'!$K:$K,$E3293)</f>
        <v>0</v>
      </c>
      <c r="I3293" s="20">
        <f>IF(COUNTIFS($C:$C,B3293)&gt;1,SUMIFS('Sales Hx'!$Q:$Q,'Sales Hx'!$B:$B,_xlfn.XLOOKUP(B3293,C:C,B:B),'Sales Hx'!$D:$D,Planning!$E3293),SUMIFS('Sales Hx'!$Q:$Q,'Sales Hx'!$B:$B,Planning!$B3293,'Sales Hx'!$D:$D,Planning!$E3293))</f>
        <v>0</v>
      </c>
      <c r="J3293" s="16">
        <f>IF(COUNTIFS($C:$C,B3293)&gt;1,SUMIFS('Sales Hx'!$S:$S,'Sales Hx'!$B:$B,_xlfn.XLOOKUP(B3293,C:C,B:B),'Sales Hx'!$D:$D,E3293),SUMIFS('Sales Hx'!$S:$S,'Sales Hx'!$B:$B,$B3293,'Sales Hx'!$D:$D,$E3293))</f>
        <v>0</v>
      </c>
      <c r="K3293" s="16">
        <f t="shared" si="279"/>
        <v>0</v>
      </c>
      <c r="L3293" s="12">
        <f>IF(M3293&lt;&gt;"",M3293,IF(COUNTIFS($C:$C,B3293)&gt;1,SUMIFS('Sales Hx'!V:V,'Sales Hx'!$B:$B,_xlfn.XLOOKUP(B3293,C:C,B:B),'Sales Hx'!$D:$D,$E3293),SUMIFS('Sales Hx'!V:V,'Sales Hx'!$B:$B,$B3293,'Sales Hx'!$D:$D,$E3293)))</f>
        <v>0</v>
      </c>
      <c r="M3293" s="12">
        <v>0</v>
      </c>
      <c r="N3293" s="15">
        <f t="shared" si="281"/>
        <v>0</v>
      </c>
      <c r="O3293" s="21">
        <f t="shared" si="283"/>
        <v>0</v>
      </c>
      <c r="P3293" s="24">
        <v>117</v>
      </c>
      <c r="Q3293" s="18">
        <f t="shared" si="282"/>
        <v>0</v>
      </c>
      <c r="R3293" s="2">
        <v>1</v>
      </c>
      <c r="S3293" s="2">
        <v>120</v>
      </c>
      <c r="T3293" s="2" t="s">
        <v>4647</v>
      </c>
      <c r="U3293" s="28" t="str">
        <f>IF(G3293=0,"",_xlfn.MINIFS('PO Details'!$I:$I,'PO Details'!$D:$D,Planning!$B3293,'PO Details'!$L:$L,Planning!$E3293))</f>
        <v/>
      </c>
      <c r="V3293" s="29" t="s">
        <v>4640</v>
      </c>
      <c r="W3293" t="str">
        <f t="shared" si="280"/>
        <v/>
      </c>
      <c r="X3293" s="2">
        <v>120</v>
      </c>
    </row>
    <row r="3294" spans="1:24" x14ac:dyDescent="0.25">
      <c r="A3294" s="11" t="s">
        <v>4619</v>
      </c>
      <c r="B3294" s="22" t="s">
        <v>402</v>
      </c>
      <c r="C3294" s="22"/>
      <c r="D3294" s="22" t="s">
        <v>403</v>
      </c>
      <c r="E3294" s="31" t="s">
        <v>1597</v>
      </c>
      <c r="F3294" s="12">
        <f>SUMIFS('Inventory Details'!$H:$H,'Inventory Details'!$B:$B,$B3294,'Inventory Details'!$E:$E,$E3294)</f>
        <v>1</v>
      </c>
      <c r="G3294" s="12">
        <f>SUMIFS('PO Details'!$H:$H,'PO Details'!$D:$D,Planning!$B3294,'PO Details'!$L:$L,$E3294)</f>
        <v>0</v>
      </c>
      <c r="H3294" s="12">
        <f>SUMIFS('SO Details'!$G:$G,'SO Details'!$D:$D,Planning!$B3294,'SO Details'!$K:$K,$E3294)</f>
        <v>0</v>
      </c>
      <c r="I3294" s="20">
        <f>IF(COUNTIFS($C:$C,B3294)&gt;1,SUMIFS('Sales Hx'!$Q:$Q,'Sales Hx'!$B:$B,_xlfn.XLOOKUP(B3294,C:C,B:B),'Sales Hx'!$D:$D,Planning!$E3294),SUMIFS('Sales Hx'!$Q:$Q,'Sales Hx'!$B:$B,Planning!$B3294,'Sales Hx'!$D:$D,Planning!$E3294))</f>
        <v>0</v>
      </c>
      <c r="J3294" s="16">
        <f>IF(COUNTIFS($C:$C,B3294)&gt;1,SUMIFS('Sales Hx'!$S:$S,'Sales Hx'!$B:$B,_xlfn.XLOOKUP(B3294,C:C,B:B),'Sales Hx'!$D:$D,E3294),SUMIFS('Sales Hx'!$S:$S,'Sales Hx'!$B:$B,$B3294,'Sales Hx'!$D:$D,$E3294))</f>
        <v>0</v>
      </c>
      <c r="K3294" s="16">
        <f t="shared" si="279"/>
        <v>0</v>
      </c>
      <c r="L3294" s="12">
        <f>IF(M3294&lt;&gt;"",M3294,IF(COUNTIFS($C:$C,B3294)&gt;1,SUMIFS('Sales Hx'!V:V,'Sales Hx'!$B:$B,_xlfn.XLOOKUP(B3294,C:C,B:B),'Sales Hx'!$D:$D,$E3294),SUMIFS('Sales Hx'!V:V,'Sales Hx'!$B:$B,$B3294,'Sales Hx'!$D:$D,$E3294)))</f>
        <v>0</v>
      </c>
      <c r="M3294" s="12">
        <v>0</v>
      </c>
      <c r="N3294" s="15">
        <f t="shared" si="281"/>
        <v>0</v>
      </c>
      <c r="O3294" s="21">
        <f t="shared" si="283"/>
        <v>0</v>
      </c>
      <c r="P3294" s="24">
        <v>117</v>
      </c>
      <c r="Q3294" s="18">
        <f t="shared" si="282"/>
        <v>0</v>
      </c>
      <c r="R3294" s="2">
        <v>1</v>
      </c>
      <c r="S3294" s="2">
        <v>120</v>
      </c>
      <c r="T3294" s="2" t="s">
        <v>4647</v>
      </c>
      <c r="U3294" s="28" t="str">
        <f>IF(G3294=0,"",_xlfn.MINIFS('PO Details'!$I:$I,'PO Details'!$D:$D,Planning!$B3294,'PO Details'!$L:$L,Planning!$E3294))</f>
        <v/>
      </c>
      <c r="V3294" s="29" t="s">
        <v>4640</v>
      </c>
      <c r="W3294" t="str">
        <f t="shared" si="280"/>
        <v/>
      </c>
      <c r="X3294" s="2">
        <v>120</v>
      </c>
    </row>
    <row r="3295" spans="1:24" x14ac:dyDescent="0.25">
      <c r="A3295" s="11" t="s">
        <v>4619</v>
      </c>
      <c r="B3295" s="22" t="s">
        <v>402</v>
      </c>
      <c r="C3295" s="22"/>
      <c r="D3295" s="22" t="s">
        <v>403</v>
      </c>
      <c r="E3295" s="31" t="s">
        <v>861</v>
      </c>
      <c r="F3295" s="12">
        <f>SUMIFS('Inventory Details'!$H:$H,'Inventory Details'!$B:$B,$B3295,'Inventory Details'!$E:$E,$E3295)</f>
        <v>1</v>
      </c>
      <c r="G3295" s="12">
        <f>SUMIFS('PO Details'!$H:$H,'PO Details'!$D:$D,Planning!$B3295,'PO Details'!$L:$L,$E3295)</f>
        <v>0</v>
      </c>
      <c r="H3295" s="12">
        <f>SUMIFS('SO Details'!$G:$G,'SO Details'!$D:$D,Planning!$B3295,'SO Details'!$K:$K,$E3295)</f>
        <v>1</v>
      </c>
      <c r="I3295" s="20">
        <f>IF(COUNTIFS($C:$C,B3295)&gt;1,SUMIFS('Sales Hx'!$Q:$Q,'Sales Hx'!$B:$B,_xlfn.XLOOKUP(B3295,C:C,B:B),'Sales Hx'!$D:$D,Planning!$E3295),SUMIFS('Sales Hx'!$Q:$Q,'Sales Hx'!$B:$B,Planning!$B3295,'Sales Hx'!$D:$D,Planning!$E3295))</f>
        <v>0</v>
      </c>
      <c r="J3295" s="16">
        <f>IF(COUNTIFS($C:$C,B3295)&gt;1,SUMIFS('Sales Hx'!$S:$S,'Sales Hx'!$B:$B,_xlfn.XLOOKUP(B3295,C:C,B:B),'Sales Hx'!$D:$D,E3295),SUMIFS('Sales Hx'!$S:$S,'Sales Hx'!$B:$B,$B3295,'Sales Hx'!$D:$D,$E3295))</f>
        <v>3.2894736842105261E-2</v>
      </c>
      <c r="K3295" s="16">
        <f t="shared" si="279"/>
        <v>0</v>
      </c>
      <c r="L3295" s="12">
        <f>IF(M3295&lt;&gt;"",M3295,IF(COUNTIFS($C:$C,B3295)&gt;1,SUMIFS('Sales Hx'!V:V,'Sales Hx'!$B:$B,_xlfn.XLOOKUP(B3295,C:C,B:B),'Sales Hx'!$D:$D,$E3295),SUMIFS('Sales Hx'!V:V,'Sales Hx'!$B:$B,$B3295,'Sales Hx'!$D:$D,$E3295)))</f>
        <v>0</v>
      </c>
      <c r="M3295" s="12">
        <v>0</v>
      </c>
      <c r="N3295" s="15">
        <f t="shared" si="281"/>
        <v>3.2894736842105261E-2</v>
      </c>
      <c r="O3295" s="21">
        <f t="shared" si="283"/>
        <v>0</v>
      </c>
      <c r="P3295" s="24">
        <v>117</v>
      </c>
      <c r="Q3295" s="18">
        <f t="shared" si="282"/>
        <v>0</v>
      </c>
      <c r="R3295" s="2">
        <v>1</v>
      </c>
      <c r="S3295" s="2">
        <v>120</v>
      </c>
      <c r="T3295" s="2" t="s">
        <v>4647</v>
      </c>
      <c r="U3295" s="28" t="str">
        <f>IF(G3295=0,"",_xlfn.MINIFS('PO Details'!$I:$I,'PO Details'!$D:$D,Planning!$B3295,'PO Details'!$L:$L,Planning!$E3295))</f>
        <v/>
      </c>
      <c r="V3295" s="29" t="s">
        <v>4640</v>
      </c>
      <c r="W3295" t="str">
        <f t="shared" si="280"/>
        <v/>
      </c>
      <c r="X3295" s="2">
        <v>120</v>
      </c>
    </row>
    <row r="3296" spans="1:24" x14ac:dyDescent="0.25">
      <c r="A3296" s="11" t="s">
        <v>4619</v>
      </c>
      <c r="B3296" s="22" t="s">
        <v>402</v>
      </c>
      <c r="C3296" s="22"/>
      <c r="D3296" s="22" t="s">
        <v>403</v>
      </c>
      <c r="E3296" s="31" t="s">
        <v>113</v>
      </c>
      <c r="F3296" s="12">
        <f>SUMIFS('Inventory Details'!$H:$H,'Inventory Details'!$B:$B,$B3296,'Inventory Details'!$E:$E,$E3296)</f>
        <v>23</v>
      </c>
      <c r="G3296" s="12">
        <f>SUMIFS('PO Details'!$H:$H,'PO Details'!$D:$D,Planning!$B3296,'PO Details'!$L:$L,$E3296)</f>
        <v>0</v>
      </c>
      <c r="H3296" s="12">
        <f>SUMIFS('SO Details'!$G:$G,'SO Details'!$D:$D,Planning!$B3296,'SO Details'!$K:$K,$E3296)</f>
        <v>1</v>
      </c>
      <c r="I3296" s="20">
        <f>IF(COUNTIFS($C:$C,B3296)&gt;1,SUMIFS('Sales Hx'!$Q:$Q,'Sales Hx'!$B:$B,_xlfn.XLOOKUP(B3296,C:C,B:B),'Sales Hx'!$D:$D,Planning!$E3296),SUMIFS('Sales Hx'!$Q:$Q,'Sales Hx'!$B:$B,Planning!$B3296,'Sales Hx'!$D:$D,Planning!$E3296))</f>
        <v>1.4</v>
      </c>
      <c r="J3296" s="16">
        <f>IF(COUNTIFS($C:$C,B3296)&gt;1,SUMIFS('Sales Hx'!$S:$S,'Sales Hx'!$B:$B,_xlfn.XLOOKUP(B3296,C:C,B:B),'Sales Hx'!$D:$D,E3296),SUMIFS('Sales Hx'!$S:$S,'Sales Hx'!$B:$B,$B3296,'Sales Hx'!$D:$D,$E3296))</f>
        <v>4.2105263157894743E-2</v>
      </c>
      <c r="K3296" s="16">
        <f t="shared" si="279"/>
        <v>16.428571428571431</v>
      </c>
      <c r="L3296" s="12">
        <f>IF(M3296&lt;&gt;"",M3296,IF(COUNTIFS($C:$C,B3296)&gt;1,SUMIFS('Sales Hx'!V:V,'Sales Hx'!$B:$B,_xlfn.XLOOKUP(B3296,C:C,B:B),'Sales Hx'!$D:$D,$E3296),SUMIFS('Sales Hx'!V:V,'Sales Hx'!$B:$B,$B3296,'Sales Hx'!$D:$D,$E3296)))</f>
        <v>0</v>
      </c>
      <c r="M3296" s="12">
        <v>0</v>
      </c>
      <c r="N3296" s="15">
        <f t="shared" si="281"/>
        <v>4.2105263157894743E-2</v>
      </c>
      <c r="O3296" s="21">
        <f t="shared" si="283"/>
        <v>0</v>
      </c>
      <c r="P3296" s="24">
        <v>117</v>
      </c>
      <c r="Q3296" s="18">
        <f t="shared" si="282"/>
        <v>0</v>
      </c>
      <c r="R3296" s="2">
        <v>1</v>
      </c>
      <c r="S3296" s="2">
        <v>120</v>
      </c>
      <c r="T3296" s="2" t="s">
        <v>4647</v>
      </c>
      <c r="U3296" s="28" t="str">
        <f>IF(G3296=0,"",_xlfn.MINIFS('PO Details'!$I:$I,'PO Details'!$D:$D,Planning!$B3296,'PO Details'!$L:$L,Planning!$E3296))</f>
        <v/>
      </c>
      <c r="V3296" s="29" t="s">
        <v>4640</v>
      </c>
      <c r="W3296" t="str">
        <f t="shared" si="280"/>
        <v>Max</v>
      </c>
      <c r="X3296" s="2">
        <v>120</v>
      </c>
    </row>
    <row r="3297" spans="1:24" x14ac:dyDescent="0.25">
      <c r="A3297" s="11" t="s">
        <v>4619</v>
      </c>
      <c r="B3297" s="22" t="s">
        <v>402</v>
      </c>
      <c r="C3297" s="22"/>
      <c r="D3297" s="22" t="s">
        <v>403</v>
      </c>
      <c r="E3297" s="31" t="s">
        <v>106</v>
      </c>
      <c r="F3297" s="12">
        <f>SUMIFS('Inventory Details'!$H:$H,'Inventory Details'!$B:$B,$B3297,'Inventory Details'!$E:$E,$E3297)</f>
        <v>36</v>
      </c>
      <c r="G3297" s="12">
        <f>SUMIFS('PO Details'!$H:$H,'PO Details'!$D:$D,Planning!$B3297,'PO Details'!$L:$L,$E3297)</f>
        <v>0</v>
      </c>
      <c r="H3297" s="12">
        <f>SUMIFS('SO Details'!$G:$G,'SO Details'!$D:$D,Planning!$B3297,'SO Details'!$K:$K,$E3297)</f>
        <v>0</v>
      </c>
      <c r="I3297" s="20">
        <f>IF(COUNTIFS($C:$C,B3297)&gt;1,SUMIFS('Sales Hx'!$Q:$Q,'Sales Hx'!$B:$B,_xlfn.XLOOKUP(B3297,C:C,B:B),'Sales Hx'!$D:$D,Planning!$E3297),SUMIFS('Sales Hx'!$Q:$Q,'Sales Hx'!$B:$B,Planning!$B3297,'Sales Hx'!$D:$D,Planning!$E3297))</f>
        <v>9.7999999999999989</v>
      </c>
      <c r="J3297" s="16">
        <f>IF(COUNTIFS($C:$C,B3297)&gt;1,SUMIFS('Sales Hx'!$S:$S,'Sales Hx'!$B:$B,_xlfn.XLOOKUP(B3297,C:C,B:B),'Sales Hx'!$D:$D,E3297),SUMIFS('Sales Hx'!$S:$S,'Sales Hx'!$B:$B,$B3297,'Sales Hx'!$D:$D,$E3297))</f>
        <v>0.11549707602339182</v>
      </c>
      <c r="K3297" s="16">
        <f t="shared" si="279"/>
        <v>3.6734693877551026</v>
      </c>
      <c r="L3297" s="12">
        <f>IF(M3297&lt;&gt;"",M3297,IF(COUNTIFS($C:$C,B3297)&gt;1,SUMIFS('Sales Hx'!V:V,'Sales Hx'!$B:$B,_xlfn.XLOOKUP(B3297,C:C,B:B),'Sales Hx'!$D:$D,$E3297),SUMIFS('Sales Hx'!V:V,'Sales Hx'!$B:$B,$B3297,'Sales Hx'!$D:$D,$E3297)))</f>
        <v>0</v>
      </c>
      <c r="M3297" s="12">
        <v>0</v>
      </c>
      <c r="N3297" s="15">
        <f t="shared" si="281"/>
        <v>0.11549707602339182</v>
      </c>
      <c r="O3297" s="21">
        <f t="shared" si="283"/>
        <v>0</v>
      </c>
      <c r="P3297" s="24">
        <v>117</v>
      </c>
      <c r="Q3297" s="18">
        <f t="shared" si="282"/>
        <v>0</v>
      </c>
      <c r="R3297" s="2">
        <v>1</v>
      </c>
      <c r="S3297" s="2">
        <v>120</v>
      </c>
      <c r="T3297" s="2" t="s">
        <v>4647</v>
      </c>
      <c r="U3297" s="28" t="str">
        <f>IF(G3297=0,"",_xlfn.MINIFS('PO Details'!$I:$I,'PO Details'!$D:$D,Planning!$B3297,'PO Details'!$L:$L,Planning!$E3297))</f>
        <v/>
      </c>
      <c r="V3297" s="29" t="s">
        <v>4640</v>
      </c>
      <c r="W3297" t="str">
        <f t="shared" si="280"/>
        <v/>
      </c>
      <c r="X3297" s="2">
        <v>120</v>
      </c>
    </row>
    <row r="3298" spans="1:24" x14ac:dyDescent="0.25">
      <c r="A3298" s="11" t="s">
        <v>4619</v>
      </c>
      <c r="B3298" s="22" t="s">
        <v>402</v>
      </c>
      <c r="C3298" s="22"/>
      <c r="D3298" s="22" t="s">
        <v>403</v>
      </c>
      <c r="E3298" s="31" t="s">
        <v>109</v>
      </c>
      <c r="F3298" s="12">
        <f>SUMIFS('Inventory Details'!$H:$H,'Inventory Details'!$B:$B,$B3298,'Inventory Details'!$E:$E,$E3298)</f>
        <v>7</v>
      </c>
      <c r="G3298" s="12">
        <f>SUMIFS('PO Details'!$H:$H,'PO Details'!$D:$D,Planning!$B3298,'PO Details'!$L:$L,$E3298)</f>
        <v>0</v>
      </c>
      <c r="H3298" s="12">
        <f>SUMIFS('SO Details'!$G:$G,'SO Details'!$D:$D,Planning!$B3298,'SO Details'!$K:$K,$E3298)</f>
        <v>0</v>
      </c>
      <c r="I3298" s="20">
        <f>IF(COUNTIFS($C:$C,B3298)&gt;1,SUMIFS('Sales Hx'!$Q:$Q,'Sales Hx'!$B:$B,_xlfn.XLOOKUP(B3298,C:C,B:B),'Sales Hx'!$D:$D,Planning!$E3298),SUMIFS('Sales Hx'!$Q:$Q,'Sales Hx'!$B:$B,Planning!$B3298,'Sales Hx'!$D:$D,Planning!$E3298))</f>
        <v>1.4</v>
      </c>
      <c r="J3298" s="16">
        <f>IF(COUNTIFS($C:$C,B3298)&gt;1,SUMIFS('Sales Hx'!$S:$S,'Sales Hx'!$B:$B,_xlfn.XLOOKUP(B3298,C:C,B:B),'Sales Hx'!$D:$D,E3298),SUMIFS('Sales Hx'!$S:$S,'Sales Hx'!$B:$B,$B3298,'Sales Hx'!$D:$D,$E3298))</f>
        <v>4.7697368421052634E-2</v>
      </c>
      <c r="K3298" s="16">
        <f t="shared" si="279"/>
        <v>5</v>
      </c>
      <c r="L3298" s="12">
        <f>IF(M3298&lt;&gt;"",M3298,IF(COUNTIFS($C:$C,B3298)&gt;1,SUMIFS('Sales Hx'!V:V,'Sales Hx'!$B:$B,_xlfn.XLOOKUP(B3298,C:C,B:B),'Sales Hx'!$D:$D,$E3298),SUMIFS('Sales Hx'!V:V,'Sales Hx'!$B:$B,$B3298,'Sales Hx'!$D:$D,$E3298)))</f>
        <v>0</v>
      </c>
      <c r="M3298" s="12">
        <v>0</v>
      </c>
      <c r="N3298" s="15">
        <f t="shared" si="281"/>
        <v>4.7697368421052634E-2</v>
      </c>
      <c r="O3298" s="21">
        <f t="shared" si="283"/>
        <v>0</v>
      </c>
      <c r="P3298" s="24">
        <v>117</v>
      </c>
      <c r="Q3298" s="18">
        <f t="shared" si="282"/>
        <v>0</v>
      </c>
      <c r="R3298" s="2">
        <v>1</v>
      </c>
      <c r="S3298" s="2">
        <v>120</v>
      </c>
      <c r="T3298" s="2" t="s">
        <v>4647</v>
      </c>
      <c r="U3298" s="28" t="str">
        <f>IF(G3298=0,"",_xlfn.MINIFS('PO Details'!$I:$I,'PO Details'!$D:$D,Planning!$B3298,'PO Details'!$L:$L,Planning!$E3298))</f>
        <v/>
      </c>
      <c r="V3298" s="29" t="s">
        <v>4640</v>
      </c>
      <c r="W3298" t="str">
        <f t="shared" si="280"/>
        <v/>
      </c>
      <c r="X3298" s="2">
        <v>120</v>
      </c>
    </row>
    <row r="3299" spans="1:24" x14ac:dyDescent="0.25">
      <c r="A3299" s="11"/>
      <c r="B3299" s="22" t="s">
        <v>2646</v>
      </c>
      <c r="C3299" s="22"/>
      <c r="D3299" s="22" t="s">
        <v>4995</v>
      </c>
      <c r="E3299" s="31" t="s">
        <v>861</v>
      </c>
      <c r="F3299" s="12">
        <f>SUMIFS('Inventory Details'!$H:$H,'Inventory Details'!$B:$B,$B3299,'Inventory Details'!$E:$E,$E3299)</f>
        <v>2</v>
      </c>
      <c r="G3299" s="12">
        <f>SUMIFS('PO Details'!$H:$H,'PO Details'!$D:$D,Planning!$B3299,'PO Details'!$L:$L,$E3299)</f>
        <v>0</v>
      </c>
      <c r="H3299" s="12">
        <f>SUMIFS('SO Details'!$G:$G,'SO Details'!$D:$D,Planning!$B3299,'SO Details'!$K:$K,$E3299)</f>
        <v>0</v>
      </c>
      <c r="I3299" s="20">
        <f>IF(COUNTIFS($C:$C,B3299)&gt;1,SUMIFS('Sales Hx'!$Q:$Q,'Sales Hx'!$B:$B,_xlfn.XLOOKUP(B3299,C:C,B:B),'Sales Hx'!$D:$D,Planning!$E3299),SUMIFS('Sales Hx'!$Q:$Q,'Sales Hx'!$B:$B,Planning!$B3299,'Sales Hx'!$D:$D,Planning!$E3299))</f>
        <v>0</v>
      </c>
      <c r="J3299" s="16">
        <f>IF(COUNTIFS($C:$C,B3299)&gt;1,SUMIFS('Sales Hx'!$S:$S,'Sales Hx'!$B:$B,_xlfn.XLOOKUP(B3299,C:C,B:B),'Sales Hx'!$D:$D,E3299),SUMIFS('Sales Hx'!$S:$S,'Sales Hx'!$B:$B,$B3299,'Sales Hx'!$D:$D,$E3299))</f>
        <v>0</v>
      </c>
      <c r="K3299" s="16">
        <f t="shared" si="279"/>
        <v>0</v>
      </c>
      <c r="L3299" s="12">
        <f>IF(M3299&lt;&gt;"",M3299,IF(COUNTIFS($C:$C,B3299)&gt;1,SUMIFS('Sales Hx'!V:V,'Sales Hx'!$B:$B,_xlfn.XLOOKUP(B3299,C:C,B:B),'Sales Hx'!$D:$D,$E3299),SUMIFS('Sales Hx'!V:V,'Sales Hx'!$B:$B,$B3299,'Sales Hx'!$D:$D,$E3299)))</f>
        <v>0</v>
      </c>
      <c r="M3299" s="12">
        <v>0</v>
      </c>
      <c r="N3299" s="15">
        <f t="shared" si="281"/>
        <v>0</v>
      </c>
      <c r="O3299" s="21">
        <f t="shared" si="283"/>
        <v>0</v>
      </c>
      <c r="P3299" s="24">
        <v>49</v>
      </c>
      <c r="Q3299" s="18">
        <f t="shared" si="282"/>
        <v>0</v>
      </c>
      <c r="R3299" s="2">
        <v>1</v>
      </c>
      <c r="S3299" s="2">
        <v>120</v>
      </c>
      <c r="T3299" s="2" t="s">
        <v>4647</v>
      </c>
      <c r="U3299" s="28" t="str">
        <f>IF(G3299=0,"",_xlfn.MINIFS('PO Details'!$I:$I,'PO Details'!$D:$D,Planning!$B3299,'PO Details'!$L:$L,Planning!$E3299))</f>
        <v/>
      </c>
      <c r="V3299" s="29" t="s">
        <v>4640</v>
      </c>
      <c r="W3299" t="str">
        <f t="shared" si="280"/>
        <v>Max</v>
      </c>
      <c r="X3299" s="2">
        <v>120</v>
      </c>
    </row>
    <row r="3300" spans="1:24" x14ac:dyDescent="0.25">
      <c r="A3300" s="11"/>
      <c r="B3300" s="22" t="s">
        <v>1591</v>
      </c>
      <c r="C3300" s="22"/>
      <c r="D3300" s="22" t="s">
        <v>1592</v>
      </c>
      <c r="E3300" s="31" t="s">
        <v>106</v>
      </c>
      <c r="F3300" s="12">
        <f>SUMIFS('Inventory Details'!$H:$H,'Inventory Details'!$B:$B,$B3300,'Inventory Details'!$E:$E,$E3300)</f>
        <v>4</v>
      </c>
      <c r="G3300" s="12">
        <f>SUMIFS('PO Details'!$H:$H,'PO Details'!$D:$D,Planning!$B3300,'PO Details'!$L:$L,$E3300)</f>
        <v>0</v>
      </c>
      <c r="H3300" s="12">
        <f>SUMIFS('SO Details'!$G:$G,'SO Details'!$D:$D,Planning!$B3300,'SO Details'!$K:$K,$E3300)</f>
        <v>0</v>
      </c>
      <c r="I3300" s="20">
        <f>IF(COUNTIFS($C:$C,B3300)&gt;1,SUMIFS('Sales Hx'!$Q:$Q,'Sales Hx'!$B:$B,_xlfn.XLOOKUP(B3300,C:C,B:B),'Sales Hx'!$D:$D,Planning!$E3300),SUMIFS('Sales Hx'!$Q:$Q,'Sales Hx'!$B:$B,Planning!$B3300,'Sales Hx'!$D:$D,Planning!$E3300))</f>
        <v>0</v>
      </c>
      <c r="J3300" s="16">
        <f>IF(COUNTIFS($C:$C,B3300)&gt;1,SUMIFS('Sales Hx'!$S:$S,'Sales Hx'!$B:$B,_xlfn.XLOOKUP(B3300,C:C,B:B),'Sales Hx'!$D:$D,E3300),SUMIFS('Sales Hx'!$S:$S,'Sales Hx'!$B:$B,$B3300,'Sales Hx'!$D:$D,$E3300))</f>
        <v>3.9473684210526314E-2</v>
      </c>
      <c r="K3300" s="16">
        <f t="shared" si="279"/>
        <v>0</v>
      </c>
      <c r="L3300" s="12">
        <f>IF(M3300&lt;&gt;"",M3300,IF(COUNTIFS($C:$C,B3300)&gt;1,SUMIFS('Sales Hx'!V:V,'Sales Hx'!$B:$B,_xlfn.XLOOKUP(B3300,C:C,B:B),'Sales Hx'!$D:$D,$E3300),SUMIFS('Sales Hx'!V:V,'Sales Hx'!$B:$B,$B3300,'Sales Hx'!$D:$D,$E3300)))</f>
        <v>0</v>
      </c>
      <c r="M3300" s="12">
        <v>0</v>
      </c>
      <c r="N3300" s="15">
        <f t="shared" si="281"/>
        <v>3.9473684210526314E-2</v>
      </c>
      <c r="O3300" s="21">
        <f t="shared" si="283"/>
        <v>0</v>
      </c>
      <c r="P3300" s="24">
        <v>10</v>
      </c>
      <c r="Q3300" s="18">
        <f t="shared" si="282"/>
        <v>0</v>
      </c>
      <c r="R3300" s="2">
        <v>1</v>
      </c>
      <c r="S3300" s="2">
        <v>120</v>
      </c>
      <c r="T3300" s="2" t="s">
        <v>4647</v>
      </c>
      <c r="U3300" s="28" t="str">
        <f>IF(G3300=0,"",_xlfn.MINIFS('PO Details'!$I:$I,'PO Details'!$D:$D,Planning!$B3300,'PO Details'!$L:$L,Planning!$E3300))</f>
        <v/>
      </c>
      <c r="V3300" s="29" t="s">
        <v>4640</v>
      </c>
      <c r="W3300" t="str">
        <f t="shared" si="280"/>
        <v>Max</v>
      </c>
      <c r="X3300" s="2">
        <v>120</v>
      </c>
    </row>
    <row r="3301" spans="1:24" x14ac:dyDescent="0.25">
      <c r="A3301" s="11"/>
      <c r="B3301" s="22" t="s">
        <v>1591</v>
      </c>
      <c r="C3301" s="22"/>
      <c r="D3301" s="22" t="s">
        <v>1592</v>
      </c>
      <c r="E3301" s="31" t="s">
        <v>4746</v>
      </c>
      <c r="F3301" s="12">
        <f>SUMIFS('Inventory Details'!$H:$H,'Inventory Details'!$B:$B,$B3301,'Inventory Details'!$E:$E,$E3301)</f>
        <v>1</v>
      </c>
      <c r="G3301" s="12">
        <f>SUMIFS('PO Details'!$H:$H,'PO Details'!$D:$D,Planning!$B3301,'PO Details'!$L:$L,$E3301)</f>
        <v>0</v>
      </c>
      <c r="H3301" s="12">
        <f>SUMIFS('SO Details'!$G:$G,'SO Details'!$D:$D,Planning!$B3301,'SO Details'!$K:$K,$E3301)</f>
        <v>0</v>
      </c>
      <c r="I3301" s="20">
        <f>IF(COUNTIFS($C:$C,B3301)&gt;1,SUMIFS('Sales Hx'!$Q:$Q,'Sales Hx'!$B:$B,_xlfn.XLOOKUP(B3301,C:C,B:B),'Sales Hx'!$D:$D,Planning!$E3301),SUMIFS('Sales Hx'!$Q:$Q,'Sales Hx'!$B:$B,Planning!$B3301,'Sales Hx'!$D:$D,Planning!$E3301))</f>
        <v>0</v>
      </c>
      <c r="J3301" s="16">
        <f>IF(COUNTIFS($C:$C,B3301)&gt;1,SUMIFS('Sales Hx'!$S:$S,'Sales Hx'!$B:$B,_xlfn.XLOOKUP(B3301,C:C,B:B),'Sales Hx'!$D:$D,E3301),SUMIFS('Sales Hx'!$S:$S,'Sales Hx'!$B:$B,$B3301,'Sales Hx'!$D:$D,$E3301))</f>
        <v>3.2894736842105261E-2</v>
      </c>
      <c r="K3301" s="16">
        <f t="shared" si="279"/>
        <v>0</v>
      </c>
      <c r="L3301" s="12">
        <f>IF(M3301&lt;&gt;"",M3301,IF(COUNTIFS($C:$C,B3301)&gt;1,SUMIFS('Sales Hx'!V:V,'Sales Hx'!$B:$B,_xlfn.XLOOKUP(B3301,C:C,B:B),'Sales Hx'!$D:$D,$E3301),SUMIFS('Sales Hx'!V:V,'Sales Hx'!$B:$B,$B3301,'Sales Hx'!$D:$D,$E3301)))</f>
        <v>0</v>
      </c>
      <c r="M3301" s="12">
        <v>0</v>
      </c>
      <c r="N3301" s="15">
        <f t="shared" si="281"/>
        <v>3.2894736842105261E-2</v>
      </c>
      <c r="O3301" s="21">
        <f t="shared" si="283"/>
        <v>0</v>
      </c>
      <c r="P3301" s="24">
        <v>10</v>
      </c>
      <c r="Q3301" s="18">
        <f t="shared" si="282"/>
        <v>0</v>
      </c>
      <c r="R3301" s="2">
        <v>1</v>
      </c>
      <c r="S3301" s="2">
        <v>120</v>
      </c>
      <c r="T3301" s="2" t="s">
        <v>4647</v>
      </c>
      <c r="U3301" s="28" t="str">
        <f>IF(G3301=0,"",_xlfn.MINIFS('PO Details'!$I:$I,'PO Details'!$D:$D,Planning!$B3301,'PO Details'!$L:$L,Planning!$E3301))</f>
        <v/>
      </c>
      <c r="V3301" s="29" t="s">
        <v>4640</v>
      </c>
      <c r="W3301" t="str">
        <f t="shared" si="280"/>
        <v>Max</v>
      </c>
      <c r="X3301" s="2">
        <v>120</v>
      </c>
    </row>
    <row r="3302" spans="1:24" x14ac:dyDescent="0.25">
      <c r="A3302" s="11" t="s">
        <v>4619</v>
      </c>
      <c r="B3302" s="22" t="s">
        <v>1593</v>
      </c>
      <c r="C3302" s="22"/>
      <c r="D3302" s="22" t="s">
        <v>1594</v>
      </c>
      <c r="E3302" s="31" t="s">
        <v>106</v>
      </c>
      <c r="F3302" s="12">
        <f>SUMIFS('Inventory Details'!$H:$H,'Inventory Details'!$B:$B,$B3302,'Inventory Details'!$E:$E,$E3302)</f>
        <v>19</v>
      </c>
      <c r="G3302" s="12">
        <f>SUMIFS('PO Details'!$H:$H,'PO Details'!$D:$D,Planning!$B3302,'PO Details'!$L:$L,$E3302)</f>
        <v>10</v>
      </c>
      <c r="H3302" s="12">
        <f>SUMIFS('SO Details'!$G:$G,'SO Details'!$D:$D,Planning!$B3302,'SO Details'!$K:$K,$E3302)</f>
        <v>3</v>
      </c>
      <c r="I3302" s="20">
        <f>IF(COUNTIFS($C:$C,B3302)&gt;1,SUMIFS('Sales Hx'!$Q:$Q,'Sales Hx'!$B:$B,_xlfn.XLOOKUP(B3302,C:C,B:B),'Sales Hx'!$D:$D,Planning!$E3302),SUMIFS('Sales Hx'!$Q:$Q,'Sales Hx'!$B:$B,Planning!$B3302,'Sales Hx'!$D:$D,Planning!$E3302))</f>
        <v>7</v>
      </c>
      <c r="J3302" s="16">
        <f>IF(COUNTIFS($C:$C,B3302)&gt;1,SUMIFS('Sales Hx'!$S:$S,'Sales Hx'!$B:$B,_xlfn.XLOOKUP(B3302,C:C,B:B),'Sales Hx'!$D:$D,E3302),SUMIFS('Sales Hx'!$S:$S,'Sales Hx'!$B:$B,$B3302,'Sales Hx'!$D:$D,$E3302))</f>
        <v>7.2368421052631582E-2</v>
      </c>
      <c r="K3302" s="16">
        <f t="shared" si="279"/>
        <v>4.1428571428571432</v>
      </c>
      <c r="L3302" s="12">
        <f>IF(M3302&lt;&gt;"",M3302,IF(COUNTIFS($C:$C,B3302)&gt;1,SUMIFS('Sales Hx'!V:V,'Sales Hx'!$B:$B,_xlfn.XLOOKUP(B3302,C:C,B:B),'Sales Hx'!$D:$D,$E3302),SUMIFS('Sales Hx'!V:V,'Sales Hx'!$B:$B,$B3302,'Sales Hx'!$D:$D,$E3302)))</f>
        <v>0</v>
      </c>
      <c r="M3302" s="12">
        <v>0</v>
      </c>
      <c r="N3302" s="15">
        <f t="shared" si="281"/>
        <v>7.2368421052631582E-2</v>
      </c>
      <c r="O3302" s="21">
        <f t="shared" si="283"/>
        <v>0</v>
      </c>
      <c r="P3302" s="24">
        <v>15.8</v>
      </c>
      <c r="Q3302" s="18">
        <f t="shared" si="282"/>
        <v>0</v>
      </c>
      <c r="R3302" s="2">
        <v>1</v>
      </c>
      <c r="S3302" s="2">
        <v>120</v>
      </c>
      <c r="T3302" s="2" t="s">
        <v>4647</v>
      </c>
      <c r="U3302" s="28">
        <f>IF(G3302=0,"",_xlfn.MINIFS('PO Details'!$I:$I,'PO Details'!$D:$D,Planning!$B3302,'PO Details'!$L:$L,Planning!$E3302))</f>
        <v>45443</v>
      </c>
      <c r="V3302" s="29" t="s">
        <v>4640</v>
      </c>
      <c r="W3302" t="str">
        <f t="shared" si="280"/>
        <v>Max</v>
      </c>
      <c r="X3302" s="2">
        <v>120</v>
      </c>
    </row>
    <row r="3303" spans="1:24" x14ac:dyDescent="0.25">
      <c r="A3303" s="11" t="s">
        <v>4619</v>
      </c>
      <c r="B3303" s="22" t="s">
        <v>1593</v>
      </c>
      <c r="C3303" s="22"/>
      <c r="D3303" s="22" t="s">
        <v>1594</v>
      </c>
      <c r="E3303" s="31" t="s">
        <v>15</v>
      </c>
      <c r="F3303" s="12">
        <f>SUMIFS('Inventory Details'!$H:$H,'Inventory Details'!$B:$B,$B3303,'Inventory Details'!$E:$E,$E3303)</f>
        <v>0</v>
      </c>
      <c r="G3303" s="12">
        <f>SUMIFS('PO Details'!$H:$H,'PO Details'!$D:$D,Planning!$B3303,'PO Details'!$L:$L,$E3303)</f>
        <v>5</v>
      </c>
      <c r="H3303" s="12">
        <f>SUMIFS('SO Details'!$G:$G,'SO Details'!$D:$D,Planning!$B3303,'SO Details'!$K:$K,$E3303)</f>
        <v>0</v>
      </c>
      <c r="I3303" s="20">
        <f>IF(COUNTIFS($C:$C,B3303)&gt;1,SUMIFS('Sales Hx'!$Q:$Q,'Sales Hx'!$B:$B,_xlfn.XLOOKUP(B3303,C:C,B:B),'Sales Hx'!$D:$D,Planning!$E3303),SUMIFS('Sales Hx'!$Q:$Q,'Sales Hx'!$B:$B,Planning!$B3303,'Sales Hx'!$D:$D,Planning!$E3303))</f>
        <v>0</v>
      </c>
      <c r="J3303" s="16">
        <f>IF(COUNTIFS($C:$C,B3303)&gt;1,SUMIFS('Sales Hx'!$S:$S,'Sales Hx'!$B:$B,_xlfn.XLOOKUP(B3303,C:C,B:B),'Sales Hx'!$D:$D,E3303),SUMIFS('Sales Hx'!$S:$S,'Sales Hx'!$B:$B,$B3303,'Sales Hx'!$D:$D,$E3303))</f>
        <v>0</v>
      </c>
      <c r="K3303" s="16">
        <f t="shared" si="279"/>
        <v>0</v>
      </c>
      <c r="L3303" s="12">
        <f>IF(M3303&lt;&gt;"",M3303,IF(COUNTIFS($C:$C,B3303)&gt;1,SUMIFS('Sales Hx'!V:V,'Sales Hx'!$B:$B,_xlfn.XLOOKUP(B3303,C:C,B:B),'Sales Hx'!$D:$D,$E3303),SUMIFS('Sales Hx'!V:V,'Sales Hx'!$B:$B,$B3303,'Sales Hx'!$D:$D,$E3303)))</f>
        <v>0</v>
      </c>
      <c r="M3303" s="12">
        <v>0</v>
      </c>
      <c r="N3303" s="15">
        <f t="shared" si="281"/>
        <v>0</v>
      </c>
      <c r="O3303" s="21">
        <f t="shared" si="283"/>
        <v>0</v>
      </c>
      <c r="P3303" s="24">
        <v>15.8</v>
      </c>
      <c r="Q3303" s="18">
        <f t="shared" si="282"/>
        <v>0</v>
      </c>
      <c r="R3303" s="2">
        <v>1</v>
      </c>
      <c r="S3303" s="2">
        <v>120</v>
      </c>
      <c r="T3303" s="2" t="s">
        <v>4647</v>
      </c>
      <c r="U3303" s="28">
        <f>IF(G3303=0,"",_xlfn.MINIFS('PO Details'!$I:$I,'PO Details'!$D:$D,Planning!$B3303,'PO Details'!$L:$L,Planning!$E3303))</f>
        <v>45397</v>
      </c>
      <c r="V3303" s="29" t="s">
        <v>4640</v>
      </c>
      <c r="W3303" t="str">
        <f t="shared" si="280"/>
        <v/>
      </c>
      <c r="X3303" s="2">
        <v>120</v>
      </c>
    </row>
    <row r="3304" spans="1:24" x14ac:dyDescent="0.25">
      <c r="A3304" s="11" t="s">
        <v>4619</v>
      </c>
      <c r="B3304" s="22" t="s">
        <v>1593</v>
      </c>
      <c r="C3304" s="22"/>
      <c r="D3304" s="22" t="s">
        <v>1594</v>
      </c>
      <c r="E3304" s="31" t="s">
        <v>109</v>
      </c>
      <c r="F3304" s="12">
        <f>SUMIFS('Inventory Details'!$H:$H,'Inventory Details'!$B:$B,$B3304,'Inventory Details'!$E:$E,$E3304)</f>
        <v>10</v>
      </c>
      <c r="G3304" s="12">
        <f>SUMIFS('PO Details'!$H:$H,'PO Details'!$D:$D,Planning!$B3304,'PO Details'!$L:$L,$E3304)</f>
        <v>5</v>
      </c>
      <c r="H3304" s="12">
        <f>SUMIFS('SO Details'!$G:$G,'SO Details'!$D:$D,Planning!$B3304,'SO Details'!$K:$K,$E3304)</f>
        <v>0</v>
      </c>
      <c r="I3304" s="20">
        <f>IF(COUNTIFS($C:$C,B3304)&gt;1,SUMIFS('Sales Hx'!$Q:$Q,'Sales Hx'!$B:$B,_xlfn.XLOOKUP(B3304,C:C,B:B),'Sales Hx'!$D:$D,Planning!$E3304),SUMIFS('Sales Hx'!$Q:$Q,'Sales Hx'!$B:$B,Planning!$B3304,'Sales Hx'!$D:$D,Planning!$E3304))</f>
        <v>0</v>
      </c>
      <c r="J3304" s="16">
        <f>IF(COUNTIFS($C:$C,B3304)&gt;1,SUMIFS('Sales Hx'!$S:$S,'Sales Hx'!$B:$B,_xlfn.XLOOKUP(B3304,C:C,B:B),'Sales Hx'!$D:$D,E3304),SUMIFS('Sales Hx'!$S:$S,'Sales Hx'!$B:$B,$B3304,'Sales Hx'!$D:$D,$E3304))</f>
        <v>3.6184210526315791E-2</v>
      </c>
      <c r="K3304" s="16">
        <f t="shared" si="279"/>
        <v>0</v>
      </c>
      <c r="L3304" s="12">
        <f>IF(M3304&lt;&gt;"",M3304,IF(COUNTIFS($C:$C,B3304)&gt;1,SUMIFS('Sales Hx'!V:V,'Sales Hx'!$B:$B,_xlfn.XLOOKUP(B3304,C:C,B:B),'Sales Hx'!$D:$D,$E3304),SUMIFS('Sales Hx'!V:V,'Sales Hx'!$B:$B,$B3304,'Sales Hx'!$D:$D,$E3304)))</f>
        <v>0</v>
      </c>
      <c r="M3304" s="12">
        <v>0</v>
      </c>
      <c r="N3304" s="15">
        <f t="shared" si="281"/>
        <v>3.6184210526315791E-2</v>
      </c>
      <c r="O3304" s="21">
        <f t="shared" si="283"/>
        <v>0</v>
      </c>
      <c r="P3304" s="24">
        <v>15.8</v>
      </c>
      <c r="Q3304" s="18">
        <f t="shared" si="282"/>
        <v>0</v>
      </c>
      <c r="R3304" s="2">
        <v>1</v>
      </c>
      <c r="S3304" s="2">
        <v>120</v>
      </c>
      <c r="T3304" s="2" t="s">
        <v>4647</v>
      </c>
      <c r="U3304" s="28">
        <f>IF(G3304=0,"",_xlfn.MINIFS('PO Details'!$I:$I,'PO Details'!$D:$D,Planning!$B3304,'PO Details'!$L:$L,Planning!$E3304))</f>
        <v>45443</v>
      </c>
      <c r="V3304" s="29" t="s">
        <v>4640</v>
      </c>
      <c r="W3304" t="str">
        <f t="shared" si="280"/>
        <v/>
      </c>
      <c r="X3304" s="2">
        <v>120</v>
      </c>
    </row>
    <row r="3305" spans="1:24" x14ac:dyDescent="0.25">
      <c r="A3305" s="11" t="s">
        <v>4619</v>
      </c>
      <c r="B3305" s="22" t="s">
        <v>1593</v>
      </c>
      <c r="C3305" s="22"/>
      <c r="D3305" s="22" t="s">
        <v>1594</v>
      </c>
      <c r="E3305" s="31" t="s">
        <v>108</v>
      </c>
      <c r="F3305" s="12">
        <f>SUMIFS('Inventory Details'!$H:$H,'Inventory Details'!$B:$B,$B3305,'Inventory Details'!$E:$E,$E3305)</f>
        <v>5</v>
      </c>
      <c r="G3305" s="12">
        <f>SUMIFS('PO Details'!$H:$H,'PO Details'!$D:$D,Planning!$B3305,'PO Details'!$L:$L,$E3305)</f>
        <v>0</v>
      </c>
      <c r="H3305" s="12">
        <f>SUMIFS('SO Details'!$G:$G,'SO Details'!$D:$D,Planning!$B3305,'SO Details'!$K:$K,$E3305)</f>
        <v>0</v>
      </c>
      <c r="I3305" s="20">
        <f>IF(COUNTIFS($C:$C,B3305)&gt;1,SUMIFS('Sales Hx'!$Q:$Q,'Sales Hx'!$B:$B,_xlfn.XLOOKUP(B3305,C:C,B:B),'Sales Hx'!$D:$D,Planning!$E3305),SUMIFS('Sales Hx'!$Q:$Q,'Sales Hx'!$B:$B,Planning!$B3305,'Sales Hx'!$D:$D,Planning!$E3305))</f>
        <v>0</v>
      </c>
      <c r="J3305" s="16">
        <f>IF(COUNTIFS($C:$C,B3305)&gt;1,SUMIFS('Sales Hx'!$S:$S,'Sales Hx'!$B:$B,_xlfn.XLOOKUP(B3305,C:C,B:B),'Sales Hx'!$D:$D,E3305),SUMIFS('Sales Hx'!$S:$S,'Sales Hx'!$B:$B,$B3305,'Sales Hx'!$D:$D,$E3305))</f>
        <v>4.3859649122807015E-2</v>
      </c>
      <c r="K3305" s="16">
        <f t="shared" si="279"/>
        <v>0</v>
      </c>
      <c r="L3305" s="12">
        <f>IF(M3305&lt;&gt;"",M3305,IF(COUNTIFS($C:$C,B3305)&gt;1,SUMIFS('Sales Hx'!V:V,'Sales Hx'!$B:$B,_xlfn.XLOOKUP(B3305,C:C,B:B),'Sales Hx'!$D:$D,$E3305),SUMIFS('Sales Hx'!V:V,'Sales Hx'!$B:$B,$B3305,'Sales Hx'!$D:$D,$E3305)))</f>
        <v>0</v>
      </c>
      <c r="M3305" s="12">
        <v>0</v>
      </c>
      <c r="N3305" s="15">
        <f t="shared" si="281"/>
        <v>4.3859649122807015E-2</v>
      </c>
      <c r="O3305" s="21">
        <f t="shared" si="283"/>
        <v>0</v>
      </c>
      <c r="P3305" s="24">
        <v>15.8</v>
      </c>
      <c r="Q3305" s="18">
        <f t="shared" si="282"/>
        <v>0</v>
      </c>
      <c r="R3305" s="2">
        <v>1</v>
      </c>
      <c r="S3305" s="2">
        <v>120</v>
      </c>
      <c r="T3305" s="2" t="s">
        <v>4647</v>
      </c>
      <c r="U3305" s="28" t="str">
        <f>IF(G3305=0,"",_xlfn.MINIFS('PO Details'!$I:$I,'PO Details'!$D:$D,Planning!$B3305,'PO Details'!$L:$L,Planning!$E3305))</f>
        <v/>
      </c>
      <c r="V3305" s="29" t="s">
        <v>4640</v>
      </c>
      <c r="W3305" t="str">
        <f t="shared" si="280"/>
        <v/>
      </c>
      <c r="X3305" s="2">
        <v>120</v>
      </c>
    </row>
    <row r="3306" spans="1:24" x14ac:dyDescent="0.25">
      <c r="A3306" s="11" t="s">
        <v>4619</v>
      </c>
      <c r="B3306" s="22" t="s">
        <v>1593</v>
      </c>
      <c r="C3306" s="22"/>
      <c r="D3306" s="22" t="s">
        <v>1594</v>
      </c>
      <c r="E3306" s="31" t="s">
        <v>4746</v>
      </c>
      <c r="F3306" s="12">
        <f>SUMIFS('Inventory Details'!$H:$H,'Inventory Details'!$B:$B,$B3306,'Inventory Details'!$E:$E,$E3306)</f>
        <v>10</v>
      </c>
      <c r="G3306" s="12">
        <f>SUMIFS('PO Details'!$H:$H,'PO Details'!$D:$D,Planning!$B3306,'PO Details'!$L:$L,$E3306)</f>
        <v>0</v>
      </c>
      <c r="H3306" s="12">
        <f>SUMIFS('SO Details'!$G:$G,'SO Details'!$D:$D,Planning!$B3306,'SO Details'!$K:$K,$E3306)</f>
        <v>1</v>
      </c>
      <c r="I3306" s="20">
        <f>IF(COUNTIFS($C:$C,B3306)&gt;1,SUMIFS('Sales Hx'!$Q:$Q,'Sales Hx'!$B:$B,_xlfn.XLOOKUP(B3306,C:C,B:B),'Sales Hx'!$D:$D,Planning!$E3306),SUMIFS('Sales Hx'!$Q:$Q,'Sales Hx'!$B:$B,Planning!$B3306,'Sales Hx'!$D:$D,Planning!$E3306))</f>
        <v>16.799999999999997</v>
      </c>
      <c r="J3306" s="16">
        <f>IF(COUNTIFS($C:$C,B3306)&gt;1,SUMIFS('Sales Hx'!$S:$S,'Sales Hx'!$B:$B,_xlfn.XLOOKUP(B3306,C:C,B:B),'Sales Hx'!$D:$D,E3306),SUMIFS('Sales Hx'!$S:$S,'Sales Hx'!$B:$B,$B3306,'Sales Hx'!$D:$D,$E3306))</f>
        <v>0.20065789473684206</v>
      </c>
      <c r="K3306" s="16">
        <f t="shared" si="279"/>
        <v>0.59523809523809534</v>
      </c>
      <c r="L3306" s="12">
        <f>IF(M3306&lt;&gt;"",M3306,IF(COUNTIFS($C:$C,B3306)&gt;1,SUMIFS('Sales Hx'!V:V,'Sales Hx'!$B:$B,_xlfn.XLOOKUP(B3306,C:C,B:B),'Sales Hx'!$D:$D,$E3306),SUMIFS('Sales Hx'!V:V,'Sales Hx'!$B:$B,$B3306,'Sales Hx'!$D:$D,$E3306)))</f>
        <v>0</v>
      </c>
      <c r="M3306" s="12">
        <v>0</v>
      </c>
      <c r="N3306" s="15">
        <f t="shared" si="281"/>
        <v>0.20065789473684206</v>
      </c>
      <c r="O3306" s="21">
        <f t="shared" si="283"/>
        <v>0</v>
      </c>
      <c r="P3306" s="24">
        <v>15.8</v>
      </c>
      <c r="Q3306" s="18">
        <f t="shared" si="282"/>
        <v>0</v>
      </c>
      <c r="R3306" s="2">
        <v>1</v>
      </c>
      <c r="S3306" s="2">
        <v>120</v>
      </c>
      <c r="T3306" s="2" t="s">
        <v>4647</v>
      </c>
      <c r="U3306" s="28" t="str">
        <f>IF(G3306=0,"",_xlfn.MINIFS('PO Details'!$I:$I,'PO Details'!$D:$D,Planning!$B3306,'PO Details'!$L:$L,Planning!$E3306))</f>
        <v/>
      </c>
      <c r="V3306" s="29" t="s">
        <v>4640</v>
      </c>
      <c r="W3306" t="str">
        <f t="shared" si="280"/>
        <v/>
      </c>
      <c r="X3306" s="2">
        <v>120</v>
      </c>
    </row>
    <row r="3307" spans="1:24" x14ac:dyDescent="0.25">
      <c r="A3307" s="11" t="s">
        <v>4619</v>
      </c>
      <c r="B3307" s="22" t="s">
        <v>1593</v>
      </c>
      <c r="C3307" s="22"/>
      <c r="D3307" s="22" t="s">
        <v>1594</v>
      </c>
      <c r="E3307" s="31" t="s">
        <v>119</v>
      </c>
      <c r="F3307" s="12">
        <f>SUMIFS('Inventory Details'!$H:$H,'Inventory Details'!$B:$B,$B3307,'Inventory Details'!$E:$E,$E3307)</f>
        <v>3</v>
      </c>
      <c r="G3307" s="12">
        <f>SUMIFS('PO Details'!$H:$H,'PO Details'!$D:$D,Planning!$B3307,'PO Details'!$L:$L,$E3307)</f>
        <v>0</v>
      </c>
      <c r="H3307" s="12">
        <f>SUMIFS('SO Details'!$G:$G,'SO Details'!$D:$D,Planning!$B3307,'SO Details'!$K:$K,$E3307)</f>
        <v>0</v>
      </c>
      <c r="I3307" s="20">
        <f>IF(COUNTIFS($C:$C,B3307)&gt;1,SUMIFS('Sales Hx'!$Q:$Q,'Sales Hx'!$B:$B,_xlfn.XLOOKUP(B3307,C:C,B:B),'Sales Hx'!$D:$D,Planning!$E3307),SUMIFS('Sales Hx'!$Q:$Q,'Sales Hx'!$B:$B,Planning!$B3307,'Sales Hx'!$D:$D,Planning!$E3307))</f>
        <v>0</v>
      </c>
      <c r="J3307" s="16">
        <f>IF(COUNTIFS($C:$C,B3307)&gt;1,SUMIFS('Sales Hx'!$S:$S,'Sales Hx'!$B:$B,_xlfn.XLOOKUP(B3307,C:C,B:B),'Sales Hx'!$D:$D,E3307),SUMIFS('Sales Hx'!$S:$S,'Sales Hx'!$B:$B,$B3307,'Sales Hx'!$D:$D,$E3307))</f>
        <v>0</v>
      </c>
      <c r="K3307" s="16">
        <f t="shared" si="279"/>
        <v>0</v>
      </c>
      <c r="L3307" s="12">
        <f>IF(M3307&lt;&gt;"",M3307,IF(COUNTIFS($C:$C,B3307)&gt;1,SUMIFS('Sales Hx'!V:V,'Sales Hx'!$B:$B,_xlfn.XLOOKUP(B3307,C:C,B:B),'Sales Hx'!$D:$D,$E3307),SUMIFS('Sales Hx'!V:V,'Sales Hx'!$B:$B,$B3307,'Sales Hx'!$D:$D,$E3307)))</f>
        <v>0</v>
      </c>
      <c r="M3307" s="12">
        <v>0</v>
      </c>
      <c r="N3307" s="15">
        <f t="shared" si="281"/>
        <v>0</v>
      </c>
      <c r="O3307" s="21">
        <f t="shared" si="283"/>
        <v>0</v>
      </c>
      <c r="P3307" s="24">
        <v>15.8</v>
      </c>
      <c r="Q3307" s="18">
        <f t="shared" si="282"/>
        <v>0</v>
      </c>
      <c r="R3307" s="2">
        <v>1</v>
      </c>
      <c r="S3307" s="2">
        <v>120</v>
      </c>
      <c r="T3307" s="2" t="s">
        <v>4647</v>
      </c>
      <c r="U3307" s="28" t="str">
        <f>IF(G3307=0,"",_xlfn.MINIFS('PO Details'!$I:$I,'PO Details'!$D:$D,Planning!$B3307,'PO Details'!$L:$L,Planning!$E3307))</f>
        <v/>
      </c>
      <c r="V3307" s="29" t="s">
        <v>4640</v>
      </c>
      <c r="W3307" t="str">
        <f t="shared" si="280"/>
        <v/>
      </c>
      <c r="X3307" s="2">
        <v>120</v>
      </c>
    </row>
    <row r="3308" spans="1:24" x14ac:dyDescent="0.25">
      <c r="A3308" s="11" t="s">
        <v>4619</v>
      </c>
      <c r="B3308" s="22" t="s">
        <v>1593</v>
      </c>
      <c r="C3308" s="22"/>
      <c r="D3308" s="22" t="s">
        <v>1594</v>
      </c>
      <c r="E3308" s="31" t="s">
        <v>1201</v>
      </c>
      <c r="F3308" s="12">
        <f>SUMIFS('Inventory Details'!$H:$H,'Inventory Details'!$B:$B,$B3308,'Inventory Details'!$E:$E,$E3308)</f>
        <v>0</v>
      </c>
      <c r="G3308" s="12">
        <f>SUMIFS('PO Details'!$H:$H,'PO Details'!$D:$D,Planning!$B3308,'PO Details'!$L:$L,$E3308)</f>
        <v>0</v>
      </c>
      <c r="H3308" s="12">
        <f>SUMIFS('SO Details'!$G:$G,'SO Details'!$D:$D,Planning!$B3308,'SO Details'!$K:$K,$E3308)</f>
        <v>0</v>
      </c>
      <c r="I3308" s="20">
        <f>IF(COUNTIFS($C:$C,B3308)&gt;1,SUMIFS('Sales Hx'!$Q:$Q,'Sales Hx'!$B:$B,_xlfn.XLOOKUP(B3308,C:C,B:B),'Sales Hx'!$D:$D,Planning!$E3308),SUMIFS('Sales Hx'!$Q:$Q,'Sales Hx'!$B:$B,Planning!$B3308,'Sales Hx'!$D:$D,Planning!$E3308))</f>
        <v>0</v>
      </c>
      <c r="J3308" s="16">
        <f>IF(COUNTIFS($C:$C,B3308)&gt;1,SUMIFS('Sales Hx'!$S:$S,'Sales Hx'!$B:$B,_xlfn.XLOOKUP(B3308,C:C,B:B),'Sales Hx'!$D:$D,E3308),SUMIFS('Sales Hx'!$S:$S,'Sales Hx'!$B:$B,$B3308,'Sales Hx'!$D:$D,$E3308))</f>
        <v>0</v>
      </c>
      <c r="K3308" s="16">
        <f t="shared" ref="K3308:K3371" si="284">IFERROR((F3308+G3308)/I3308,0)</f>
        <v>0</v>
      </c>
      <c r="L3308" s="12">
        <f>IF(M3308&lt;&gt;"",M3308,IF(COUNTIFS($C:$C,B3308)&gt;1,SUMIFS('Sales Hx'!V:V,'Sales Hx'!$B:$B,_xlfn.XLOOKUP(B3308,C:C,B:B),'Sales Hx'!$D:$D,$E3308),SUMIFS('Sales Hx'!V:V,'Sales Hx'!$B:$B,$B3308,'Sales Hx'!$D:$D,$E3308)))</f>
        <v>0</v>
      </c>
      <c r="M3308" s="12">
        <v>0</v>
      </c>
      <c r="N3308" s="15">
        <f t="shared" si="281"/>
        <v>0</v>
      </c>
      <c r="O3308" s="21">
        <f t="shared" si="283"/>
        <v>0</v>
      </c>
      <c r="P3308" s="24">
        <v>15.8</v>
      </c>
      <c r="Q3308" s="18">
        <f t="shared" si="282"/>
        <v>0</v>
      </c>
      <c r="R3308" s="2">
        <v>1</v>
      </c>
      <c r="S3308" s="2">
        <v>120</v>
      </c>
      <c r="T3308" s="2" t="s">
        <v>4647</v>
      </c>
      <c r="U3308" s="28" t="str">
        <f>IF(G3308=0,"",_xlfn.MINIFS('PO Details'!$I:$I,'PO Details'!$D:$D,Planning!$B3308,'PO Details'!$L:$L,Planning!$E3308))</f>
        <v/>
      </c>
      <c r="V3308" s="29" t="s">
        <v>4640</v>
      </c>
      <c r="W3308" t="str">
        <f t="shared" si="280"/>
        <v/>
      </c>
      <c r="X3308" s="2">
        <v>120</v>
      </c>
    </row>
    <row r="3309" spans="1:24" x14ac:dyDescent="0.25">
      <c r="A3309" s="11" t="s">
        <v>4619</v>
      </c>
      <c r="B3309" s="22" t="s">
        <v>1593</v>
      </c>
      <c r="C3309" s="22"/>
      <c r="D3309" s="22" t="s">
        <v>1594</v>
      </c>
      <c r="E3309" s="31" t="s">
        <v>820</v>
      </c>
      <c r="F3309" s="12">
        <f>SUMIFS('Inventory Details'!$H:$H,'Inventory Details'!$B:$B,$B3309,'Inventory Details'!$E:$E,$E3309)</f>
        <v>4</v>
      </c>
      <c r="G3309" s="12">
        <f>SUMIFS('PO Details'!$H:$H,'PO Details'!$D:$D,Planning!$B3309,'PO Details'!$L:$L,$E3309)</f>
        <v>0</v>
      </c>
      <c r="H3309" s="12">
        <f>SUMIFS('SO Details'!$G:$G,'SO Details'!$D:$D,Planning!$B3309,'SO Details'!$K:$K,$E3309)</f>
        <v>0</v>
      </c>
      <c r="I3309" s="20">
        <f>IF(COUNTIFS($C:$C,B3309)&gt;1,SUMIFS('Sales Hx'!$Q:$Q,'Sales Hx'!$B:$B,_xlfn.XLOOKUP(B3309,C:C,B:B),'Sales Hx'!$D:$D,Planning!$E3309),SUMIFS('Sales Hx'!$Q:$Q,'Sales Hx'!$B:$B,Planning!$B3309,'Sales Hx'!$D:$D,Planning!$E3309))</f>
        <v>0</v>
      </c>
      <c r="J3309" s="16">
        <f>IF(COUNTIFS($C:$C,B3309)&gt;1,SUMIFS('Sales Hx'!$S:$S,'Sales Hx'!$B:$B,_xlfn.XLOOKUP(B3309,C:C,B:B),'Sales Hx'!$D:$D,E3309),SUMIFS('Sales Hx'!$S:$S,'Sales Hx'!$B:$B,$B3309,'Sales Hx'!$D:$D,$E3309))</f>
        <v>6.5789473684210523E-2</v>
      </c>
      <c r="K3309" s="16">
        <f t="shared" si="284"/>
        <v>0</v>
      </c>
      <c r="L3309" s="12">
        <f>IF(M3309&lt;&gt;"",M3309,IF(COUNTIFS($C:$C,B3309)&gt;1,SUMIFS('Sales Hx'!V:V,'Sales Hx'!$B:$B,_xlfn.XLOOKUP(B3309,C:C,B:B),'Sales Hx'!$D:$D,$E3309),SUMIFS('Sales Hx'!V:V,'Sales Hx'!$B:$B,$B3309,'Sales Hx'!$D:$D,$E3309)))</f>
        <v>0</v>
      </c>
      <c r="M3309" s="12">
        <v>0</v>
      </c>
      <c r="N3309" s="15">
        <f t="shared" si="281"/>
        <v>6.5789473684210523E-2</v>
      </c>
      <c r="O3309" s="21">
        <f t="shared" si="283"/>
        <v>0</v>
      </c>
      <c r="P3309" s="24">
        <v>15.8</v>
      </c>
      <c r="Q3309" s="18">
        <f t="shared" si="282"/>
        <v>0</v>
      </c>
      <c r="R3309" s="2">
        <v>1</v>
      </c>
      <c r="S3309" s="2">
        <v>120</v>
      </c>
      <c r="T3309" s="2" t="s">
        <v>4647</v>
      </c>
      <c r="U3309" s="28" t="str">
        <f>IF(G3309=0,"",_xlfn.MINIFS('PO Details'!$I:$I,'PO Details'!$D:$D,Planning!$B3309,'PO Details'!$L:$L,Planning!$E3309))</f>
        <v/>
      </c>
      <c r="V3309" s="29" t="s">
        <v>4640</v>
      </c>
      <c r="W3309" t="str">
        <f t="shared" si="280"/>
        <v/>
      </c>
      <c r="X3309" s="2">
        <v>120</v>
      </c>
    </row>
    <row r="3310" spans="1:24" x14ac:dyDescent="0.25">
      <c r="A3310" s="11" t="s">
        <v>4619</v>
      </c>
      <c r="B3310" s="22" t="s">
        <v>1593</v>
      </c>
      <c r="C3310" s="22"/>
      <c r="D3310" s="22" t="s">
        <v>1594</v>
      </c>
      <c r="E3310" s="31" t="s">
        <v>113</v>
      </c>
      <c r="F3310" s="12">
        <f>SUMIFS('Inventory Details'!$H:$H,'Inventory Details'!$B:$B,$B3310,'Inventory Details'!$E:$E,$E3310)</f>
        <v>7</v>
      </c>
      <c r="G3310" s="12">
        <f>SUMIFS('PO Details'!$H:$H,'PO Details'!$D:$D,Planning!$B3310,'PO Details'!$L:$L,$E3310)</f>
        <v>0</v>
      </c>
      <c r="H3310" s="12">
        <f>SUMIFS('SO Details'!$G:$G,'SO Details'!$D:$D,Planning!$B3310,'SO Details'!$K:$K,$E3310)</f>
        <v>0</v>
      </c>
      <c r="I3310" s="20">
        <f>IF(COUNTIFS($C:$C,B3310)&gt;1,SUMIFS('Sales Hx'!$Q:$Q,'Sales Hx'!$B:$B,_xlfn.XLOOKUP(B3310,C:C,B:B),'Sales Hx'!$D:$D,Planning!$E3310),SUMIFS('Sales Hx'!$Q:$Q,'Sales Hx'!$B:$B,Planning!$B3310,'Sales Hx'!$D:$D,Planning!$E3310))</f>
        <v>2.8</v>
      </c>
      <c r="J3310" s="16">
        <f>IF(COUNTIFS($C:$C,B3310)&gt;1,SUMIFS('Sales Hx'!$S:$S,'Sales Hx'!$B:$B,_xlfn.XLOOKUP(B3310,C:C,B:B),'Sales Hx'!$D:$D,E3310),SUMIFS('Sales Hx'!$S:$S,'Sales Hx'!$B:$B,$B3310,'Sales Hx'!$D:$D,$E3310))</f>
        <v>0.10964912280701755</v>
      </c>
      <c r="K3310" s="16">
        <f t="shared" si="284"/>
        <v>2.5</v>
      </c>
      <c r="L3310" s="12">
        <f>IF(M3310&lt;&gt;"",M3310,IF(COUNTIFS($C:$C,B3310)&gt;1,SUMIFS('Sales Hx'!V:V,'Sales Hx'!$B:$B,_xlfn.XLOOKUP(B3310,C:C,B:B),'Sales Hx'!$D:$D,$E3310),SUMIFS('Sales Hx'!V:V,'Sales Hx'!$B:$B,$B3310,'Sales Hx'!$D:$D,$E3310)))</f>
        <v>0</v>
      </c>
      <c r="M3310" s="12">
        <v>0</v>
      </c>
      <c r="N3310" s="15">
        <f t="shared" si="281"/>
        <v>0.10964912280701755</v>
      </c>
      <c r="O3310" s="21">
        <f t="shared" si="283"/>
        <v>0</v>
      </c>
      <c r="P3310" s="24">
        <v>15.8</v>
      </c>
      <c r="Q3310" s="18">
        <f t="shared" si="282"/>
        <v>0</v>
      </c>
      <c r="R3310" s="2">
        <v>1</v>
      </c>
      <c r="S3310" s="2">
        <v>120</v>
      </c>
      <c r="T3310" s="2" t="s">
        <v>4647</v>
      </c>
      <c r="U3310" s="28" t="str">
        <f>IF(G3310=0,"",_xlfn.MINIFS('PO Details'!$I:$I,'PO Details'!$D:$D,Planning!$B3310,'PO Details'!$L:$L,Planning!$E3310))</f>
        <v/>
      </c>
      <c r="V3310" s="29" t="s">
        <v>4640</v>
      </c>
      <c r="W3310" t="str">
        <f t="shared" si="280"/>
        <v/>
      </c>
      <c r="X3310" s="2">
        <v>120</v>
      </c>
    </row>
    <row r="3311" spans="1:24" x14ac:dyDescent="0.25">
      <c r="A3311" s="11" t="s">
        <v>4619</v>
      </c>
      <c r="B3311" s="22" t="s">
        <v>1593</v>
      </c>
      <c r="C3311" s="22"/>
      <c r="D3311" s="22" t="s">
        <v>1594</v>
      </c>
      <c r="E3311" s="31" t="s">
        <v>2214</v>
      </c>
      <c r="F3311" s="12">
        <f>SUMIFS('Inventory Details'!$H:$H,'Inventory Details'!$B:$B,$B3311,'Inventory Details'!$E:$E,$E3311)</f>
        <v>0</v>
      </c>
      <c r="G3311" s="12">
        <f>SUMIFS('PO Details'!$H:$H,'PO Details'!$D:$D,Planning!$B3311,'PO Details'!$L:$L,$E3311)</f>
        <v>0</v>
      </c>
      <c r="H3311" s="12">
        <f>SUMIFS('SO Details'!$G:$G,'SO Details'!$D:$D,Planning!$B3311,'SO Details'!$K:$K,$E3311)</f>
        <v>0</v>
      </c>
      <c r="I3311" s="20">
        <f>IF(COUNTIFS($C:$C,B3311)&gt;1,SUMIFS('Sales Hx'!$Q:$Q,'Sales Hx'!$B:$B,_xlfn.XLOOKUP(B3311,C:C,B:B),'Sales Hx'!$D:$D,Planning!$E3311),SUMIFS('Sales Hx'!$Q:$Q,'Sales Hx'!$B:$B,Planning!$B3311,'Sales Hx'!$D:$D,Planning!$E3311))</f>
        <v>0</v>
      </c>
      <c r="J3311" s="16">
        <f>IF(COUNTIFS($C:$C,B3311)&gt;1,SUMIFS('Sales Hx'!$S:$S,'Sales Hx'!$B:$B,_xlfn.XLOOKUP(B3311,C:C,B:B),'Sales Hx'!$D:$D,E3311),SUMIFS('Sales Hx'!$S:$S,'Sales Hx'!$B:$B,$B3311,'Sales Hx'!$D:$D,$E3311))</f>
        <v>3.2894736842105261E-2</v>
      </c>
      <c r="K3311" s="16">
        <f t="shared" si="284"/>
        <v>0</v>
      </c>
      <c r="L3311" s="12">
        <f>IF(M3311&lt;&gt;"",M3311,IF(COUNTIFS($C:$C,B3311)&gt;1,SUMIFS('Sales Hx'!V:V,'Sales Hx'!$B:$B,_xlfn.XLOOKUP(B3311,C:C,B:B),'Sales Hx'!$D:$D,$E3311),SUMIFS('Sales Hx'!V:V,'Sales Hx'!$B:$B,$B3311,'Sales Hx'!$D:$D,$E3311)))</f>
        <v>0</v>
      </c>
      <c r="M3311" s="12">
        <v>0</v>
      </c>
      <c r="N3311" s="15">
        <f t="shared" si="281"/>
        <v>3.2894736842105261E-2</v>
      </c>
      <c r="O3311" s="21">
        <f t="shared" si="283"/>
        <v>4</v>
      </c>
      <c r="P3311" s="24">
        <v>15.8</v>
      </c>
      <c r="Q3311" s="18">
        <f t="shared" si="282"/>
        <v>63.2</v>
      </c>
      <c r="R3311" s="2">
        <v>1</v>
      </c>
      <c r="S3311" s="2">
        <v>120</v>
      </c>
      <c r="T3311" s="2" t="s">
        <v>4647</v>
      </c>
      <c r="U3311" s="28" t="str">
        <f>IF(G3311=0,"",_xlfn.MINIFS('PO Details'!$I:$I,'PO Details'!$D:$D,Planning!$B3311,'PO Details'!$L:$L,Planning!$E3311))</f>
        <v/>
      </c>
      <c r="V3311" s="29" t="s">
        <v>4640</v>
      </c>
      <c r="W3311" t="str">
        <f t="shared" si="280"/>
        <v/>
      </c>
      <c r="X3311" s="2">
        <v>120</v>
      </c>
    </row>
    <row r="3312" spans="1:24" x14ac:dyDescent="0.25">
      <c r="A3312" s="11"/>
      <c r="B3312" s="22" t="s">
        <v>2647</v>
      </c>
      <c r="C3312" s="22"/>
      <c r="D3312" s="22"/>
      <c r="E3312" s="31" t="s">
        <v>2214</v>
      </c>
      <c r="F3312" s="12">
        <f>SUMIFS('Inventory Details'!$H:$H,'Inventory Details'!$B:$B,$B3312,'Inventory Details'!$E:$E,$E3312)</f>
        <v>0</v>
      </c>
      <c r="G3312" s="12">
        <f>SUMIFS('PO Details'!$H:$H,'PO Details'!$D:$D,Planning!$B3312,'PO Details'!$L:$L,$E3312)</f>
        <v>0</v>
      </c>
      <c r="H3312" s="12">
        <f>SUMIFS('SO Details'!$G:$G,'SO Details'!$D:$D,Planning!$B3312,'SO Details'!$K:$K,$E3312)</f>
        <v>0</v>
      </c>
      <c r="I3312" s="20">
        <f>IF(COUNTIFS($C:$C,B3312)&gt;1,SUMIFS('Sales Hx'!$Q:$Q,'Sales Hx'!$B:$B,_xlfn.XLOOKUP(B3312,C:C,B:B),'Sales Hx'!$D:$D,Planning!$E3312),SUMIFS('Sales Hx'!$Q:$Q,'Sales Hx'!$B:$B,Planning!$B3312,'Sales Hx'!$D:$D,Planning!$E3312))</f>
        <v>0</v>
      </c>
      <c r="J3312" s="16">
        <f>IF(COUNTIFS($C:$C,B3312)&gt;1,SUMIFS('Sales Hx'!$S:$S,'Sales Hx'!$B:$B,_xlfn.XLOOKUP(B3312,C:C,B:B),'Sales Hx'!$D:$D,E3312),SUMIFS('Sales Hx'!$S:$S,'Sales Hx'!$B:$B,$B3312,'Sales Hx'!$D:$D,$E3312))</f>
        <v>3.2894736842105261E-2</v>
      </c>
      <c r="K3312" s="16">
        <f t="shared" si="284"/>
        <v>0</v>
      </c>
      <c r="L3312" s="12">
        <f>IF(M3312&lt;&gt;"",M3312,IF(COUNTIFS($C:$C,B3312)&gt;1,SUMIFS('Sales Hx'!V:V,'Sales Hx'!$B:$B,_xlfn.XLOOKUP(B3312,C:C,B:B),'Sales Hx'!$D:$D,$E3312),SUMIFS('Sales Hx'!V:V,'Sales Hx'!$B:$B,$B3312,'Sales Hx'!$D:$D,$E3312)))</f>
        <v>0</v>
      </c>
      <c r="M3312" s="12">
        <v>0</v>
      </c>
      <c r="N3312" s="15">
        <f t="shared" si="281"/>
        <v>3.2894736842105261E-2</v>
      </c>
      <c r="O3312" s="21">
        <f t="shared" si="283"/>
        <v>4</v>
      </c>
      <c r="P3312" s="24">
        <v>6</v>
      </c>
      <c r="Q3312" s="18">
        <f t="shared" si="282"/>
        <v>24</v>
      </c>
      <c r="R3312" s="2">
        <v>1</v>
      </c>
      <c r="S3312" s="2">
        <v>120</v>
      </c>
      <c r="T3312" s="2" t="s">
        <v>4647</v>
      </c>
      <c r="U3312" s="28" t="str">
        <f>IF(G3312=0,"",_xlfn.MINIFS('PO Details'!$I:$I,'PO Details'!$D:$D,Planning!$B3312,'PO Details'!$L:$L,Planning!$E3312))</f>
        <v/>
      </c>
      <c r="V3312" s="29" t="s">
        <v>4640</v>
      </c>
      <c r="W3312" t="str">
        <f t="shared" si="280"/>
        <v>Max</v>
      </c>
      <c r="X3312" s="2">
        <v>120</v>
      </c>
    </row>
    <row r="3313" spans="1:24" x14ac:dyDescent="0.25">
      <c r="A3313" s="11"/>
      <c r="B3313" s="22" t="s">
        <v>1595</v>
      </c>
      <c r="C3313" s="22" t="s">
        <v>228</v>
      </c>
      <c r="D3313" s="22" t="s">
        <v>1596</v>
      </c>
      <c r="E3313" s="31" t="s">
        <v>109</v>
      </c>
      <c r="F3313" s="12">
        <f>SUMIFS('Inventory Details'!$H:$H,'Inventory Details'!$B:$B,$B3313,'Inventory Details'!$E:$E,$E3313)</f>
        <v>11</v>
      </c>
      <c r="G3313" s="12">
        <f>SUMIFS('PO Details'!$H:$H,'PO Details'!$D:$D,Planning!$B3313,'PO Details'!$L:$L,$E3313)</f>
        <v>0</v>
      </c>
      <c r="H3313" s="12">
        <f>SUMIFS('SO Details'!$G:$G,'SO Details'!$D:$D,Planning!$B3313,'SO Details'!$K:$K,$E3313)</f>
        <v>0</v>
      </c>
      <c r="I3313" s="20">
        <f>IF(COUNTIFS($C:$C,B3313)&gt;1,SUMIFS('Sales Hx'!$Q:$Q,'Sales Hx'!$B:$B,_xlfn.XLOOKUP(B3313,C:C,B:B),'Sales Hx'!$D:$D,Planning!$E3313),SUMIFS('Sales Hx'!$Q:$Q,'Sales Hx'!$B:$B,Planning!$B3313,'Sales Hx'!$D:$D,Planning!$E3313))</f>
        <v>4.1999999999999993</v>
      </c>
      <c r="J3313" s="16">
        <f>IF(COUNTIFS($C:$C,B3313)&gt;1,SUMIFS('Sales Hx'!$S:$S,'Sales Hx'!$B:$B,_xlfn.XLOOKUP(B3313,C:C,B:B),'Sales Hx'!$D:$D,E3313),SUMIFS('Sales Hx'!$S:$S,'Sales Hx'!$B:$B,$B3313,'Sales Hx'!$D:$D,$E3313))</f>
        <v>5.921052631578947E-2</v>
      </c>
      <c r="K3313" s="16">
        <f t="shared" si="284"/>
        <v>2.6190476190476195</v>
      </c>
      <c r="L3313" s="12">
        <f>IF(M3313&lt;&gt;"",M3313,IF(COUNTIFS($C:$C,B3313)&gt;1,SUMIFS('Sales Hx'!V:V,'Sales Hx'!$B:$B,_xlfn.XLOOKUP(B3313,C:C,B:B),'Sales Hx'!$D:$D,$E3313),SUMIFS('Sales Hx'!V:V,'Sales Hx'!$B:$B,$B3313,'Sales Hx'!$D:$D,$E3313)))</f>
        <v>0</v>
      </c>
      <c r="M3313" s="12">
        <v>0</v>
      </c>
      <c r="N3313" s="15">
        <f t="shared" si="281"/>
        <v>5.921052631578947E-2</v>
      </c>
      <c r="O3313" s="21">
        <f t="shared" si="283"/>
        <v>0</v>
      </c>
      <c r="P3313" s="24">
        <v>38</v>
      </c>
      <c r="Q3313" s="18">
        <f t="shared" si="282"/>
        <v>0</v>
      </c>
      <c r="R3313" s="2">
        <v>1</v>
      </c>
      <c r="S3313" s="2">
        <v>120</v>
      </c>
      <c r="T3313" s="2" t="s">
        <v>4646</v>
      </c>
      <c r="U3313" s="28" t="str">
        <f>IF(G3313=0,"",_xlfn.MINIFS('PO Details'!$I:$I,'PO Details'!$D:$D,Planning!$B3313,'PO Details'!$L:$L,Planning!$E3313))</f>
        <v/>
      </c>
      <c r="V3313" s="29" t="s">
        <v>4640</v>
      </c>
      <c r="W3313" t="str">
        <f t="shared" si="280"/>
        <v>Max</v>
      </c>
      <c r="X3313" s="2">
        <v>120</v>
      </c>
    </row>
    <row r="3314" spans="1:24" x14ac:dyDescent="0.25">
      <c r="A3314" s="11"/>
      <c r="B3314" s="22" t="s">
        <v>1595</v>
      </c>
      <c r="C3314" s="22" t="s">
        <v>228</v>
      </c>
      <c r="D3314" s="22" t="s">
        <v>1596</v>
      </c>
      <c r="E3314" s="31" t="s">
        <v>106</v>
      </c>
      <c r="F3314" s="12">
        <f>SUMIFS('Inventory Details'!$H:$H,'Inventory Details'!$B:$B,$B3314,'Inventory Details'!$E:$E,$E3314)</f>
        <v>3</v>
      </c>
      <c r="G3314" s="12">
        <f>SUMIFS('PO Details'!$H:$H,'PO Details'!$D:$D,Planning!$B3314,'PO Details'!$L:$L,$E3314)</f>
        <v>0</v>
      </c>
      <c r="H3314" s="12">
        <f>SUMIFS('SO Details'!$G:$G,'SO Details'!$D:$D,Planning!$B3314,'SO Details'!$K:$K,$E3314)</f>
        <v>0</v>
      </c>
      <c r="I3314" s="20">
        <f>IF(COUNTIFS($C:$C,B3314)&gt;1,SUMIFS('Sales Hx'!$Q:$Q,'Sales Hx'!$B:$B,_xlfn.XLOOKUP(B3314,C:C,B:B),'Sales Hx'!$D:$D,Planning!$E3314),SUMIFS('Sales Hx'!$Q:$Q,'Sales Hx'!$B:$B,Planning!$B3314,'Sales Hx'!$D:$D,Planning!$E3314))</f>
        <v>0</v>
      </c>
      <c r="J3314" s="16">
        <f>IF(COUNTIFS($C:$C,B3314)&gt;1,SUMIFS('Sales Hx'!$S:$S,'Sales Hx'!$B:$B,_xlfn.XLOOKUP(B3314,C:C,B:B),'Sales Hx'!$D:$D,E3314),SUMIFS('Sales Hx'!$S:$S,'Sales Hx'!$B:$B,$B3314,'Sales Hx'!$D:$D,$E3314))</f>
        <v>9.8684210526315791E-2</v>
      </c>
      <c r="K3314" s="16">
        <f t="shared" si="284"/>
        <v>0</v>
      </c>
      <c r="L3314" s="12">
        <f>IF(M3314&lt;&gt;"",M3314,IF(COUNTIFS($C:$C,B3314)&gt;1,SUMIFS('Sales Hx'!V:V,'Sales Hx'!$B:$B,_xlfn.XLOOKUP(B3314,C:C,B:B),'Sales Hx'!$D:$D,$E3314),SUMIFS('Sales Hx'!V:V,'Sales Hx'!$B:$B,$B3314,'Sales Hx'!$D:$D,$E3314)))</f>
        <v>0</v>
      </c>
      <c r="M3314" s="12">
        <v>0</v>
      </c>
      <c r="N3314" s="15">
        <f t="shared" si="281"/>
        <v>9.8684210526315791E-2</v>
      </c>
      <c r="O3314" s="21">
        <f t="shared" si="283"/>
        <v>0</v>
      </c>
      <c r="P3314" s="24">
        <v>38</v>
      </c>
      <c r="Q3314" s="18">
        <f t="shared" si="282"/>
        <v>0</v>
      </c>
      <c r="R3314" s="2">
        <v>1</v>
      </c>
      <c r="S3314" s="2">
        <v>120</v>
      </c>
      <c r="T3314" s="2" t="s">
        <v>4646</v>
      </c>
      <c r="U3314" s="28" t="str">
        <f>IF(G3314=0,"",_xlfn.MINIFS('PO Details'!$I:$I,'PO Details'!$D:$D,Planning!$B3314,'PO Details'!$L:$L,Planning!$E3314))</f>
        <v/>
      </c>
      <c r="V3314" s="29" t="s">
        <v>4640</v>
      </c>
      <c r="W3314" t="str">
        <f t="shared" si="280"/>
        <v/>
      </c>
      <c r="X3314" s="2">
        <v>120</v>
      </c>
    </row>
    <row r="3315" spans="1:24" x14ac:dyDescent="0.25">
      <c r="A3315" s="11"/>
      <c r="B3315" s="22" t="s">
        <v>1595</v>
      </c>
      <c r="C3315" s="22" t="s">
        <v>228</v>
      </c>
      <c r="D3315" s="22" t="s">
        <v>1596</v>
      </c>
      <c r="E3315" s="31" t="s">
        <v>113</v>
      </c>
      <c r="F3315" s="12">
        <f>SUMIFS('Inventory Details'!$H:$H,'Inventory Details'!$B:$B,$B3315,'Inventory Details'!$E:$E,$E3315)</f>
        <v>0</v>
      </c>
      <c r="G3315" s="12">
        <f>SUMIFS('PO Details'!$H:$H,'PO Details'!$D:$D,Planning!$B3315,'PO Details'!$L:$L,$E3315)</f>
        <v>0</v>
      </c>
      <c r="H3315" s="12">
        <f>SUMIFS('SO Details'!$G:$G,'SO Details'!$D:$D,Planning!$B3315,'SO Details'!$K:$K,$E3315)</f>
        <v>3</v>
      </c>
      <c r="I3315" s="20">
        <f>IF(COUNTIFS($C:$C,B3315)&gt;1,SUMIFS('Sales Hx'!$Q:$Q,'Sales Hx'!$B:$B,_xlfn.XLOOKUP(B3315,C:C,B:B),'Sales Hx'!$D:$D,Planning!$E3315),SUMIFS('Sales Hx'!$Q:$Q,'Sales Hx'!$B:$B,Planning!$B3315,'Sales Hx'!$D:$D,Planning!$E3315))</f>
        <v>0</v>
      </c>
      <c r="J3315" s="16">
        <f>IF(COUNTIFS($C:$C,B3315)&gt;1,SUMIFS('Sales Hx'!$S:$S,'Sales Hx'!$B:$B,_xlfn.XLOOKUP(B3315,C:C,B:B),'Sales Hx'!$D:$D,E3315),SUMIFS('Sales Hx'!$S:$S,'Sales Hx'!$B:$B,$B3315,'Sales Hx'!$D:$D,$E3315))</f>
        <v>0</v>
      </c>
      <c r="K3315" s="16">
        <f t="shared" si="284"/>
        <v>0</v>
      </c>
      <c r="L3315" s="12">
        <f>IF(M3315&lt;&gt;"",M3315,IF(COUNTIFS($C:$C,B3315)&gt;1,SUMIFS('Sales Hx'!V:V,'Sales Hx'!$B:$B,_xlfn.XLOOKUP(B3315,C:C,B:B),'Sales Hx'!$D:$D,$E3315),SUMIFS('Sales Hx'!V:V,'Sales Hx'!$B:$B,$B3315,'Sales Hx'!$D:$D,$E3315)))</f>
        <v>0</v>
      </c>
      <c r="M3315" s="12">
        <v>0</v>
      </c>
      <c r="N3315" s="15">
        <f t="shared" si="281"/>
        <v>0</v>
      </c>
      <c r="O3315" s="21">
        <f t="shared" si="283"/>
        <v>0</v>
      </c>
      <c r="P3315" s="24">
        <v>38</v>
      </c>
      <c r="Q3315" s="18">
        <f t="shared" si="282"/>
        <v>0</v>
      </c>
      <c r="R3315" s="2">
        <v>1</v>
      </c>
      <c r="S3315" s="2">
        <v>120</v>
      </c>
      <c r="T3315" s="2" t="s">
        <v>4646</v>
      </c>
      <c r="U3315" s="28" t="str">
        <f>IF(G3315=0,"",_xlfn.MINIFS('PO Details'!$I:$I,'PO Details'!$D:$D,Planning!$B3315,'PO Details'!$L:$L,Planning!$E3315))</f>
        <v/>
      </c>
      <c r="V3315" s="29" t="s">
        <v>4640</v>
      </c>
      <c r="W3315" t="str">
        <f t="shared" ref="W3315:W3378" si="285">IF(K3315=_xlfn.MAXIFS(K:K,B:B,B3315),"Max","")</f>
        <v/>
      </c>
      <c r="X3315" s="2">
        <v>120</v>
      </c>
    </row>
    <row r="3316" spans="1:24" x14ac:dyDescent="0.25">
      <c r="A3316" s="11"/>
      <c r="B3316" s="22" t="s">
        <v>1595</v>
      </c>
      <c r="C3316" s="22" t="s">
        <v>228</v>
      </c>
      <c r="D3316" s="22" t="s">
        <v>1596</v>
      </c>
      <c r="E3316" s="31" t="s">
        <v>1201</v>
      </c>
      <c r="F3316" s="12">
        <f>SUMIFS('Inventory Details'!$H:$H,'Inventory Details'!$B:$B,$B3316,'Inventory Details'!$E:$E,$E3316)</f>
        <v>0</v>
      </c>
      <c r="G3316" s="12">
        <f>SUMIFS('PO Details'!$H:$H,'PO Details'!$D:$D,Planning!$B3316,'PO Details'!$L:$L,$E3316)</f>
        <v>0</v>
      </c>
      <c r="H3316" s="12">
        <f>SUMIFS('SO Details'!$G:$G,'SO Details'!$D:$D,Planning!$B3316,'SO Details'!$K:$K,$E3316)</f>
        <v>0</v>
      </c>
      <c r="I3316" s="20">
        <f>IF(COUNTIFS($C:$C,B3316)&gt;1,SUMIFS('Sales Hx'!$Q:$Q,'Sales Hx'!$B:$B,_xlfn.XLOOKUP(B3316,C:C,B:B),'Sales Hx'!$D:$D,Planning!$E3316),SUMIFS('Sales Hx'!$Q:$Q,'Sales Hx'!$B:$B,Planning!$B3316,'Sales Hx'!$D:$D,Planning!$E3316))</f>
        <v>0</v>
      </c>
      <c r="J3316" s="16">
        <f>IF(COUNTIFS($C:$C,B3316)&gt;1,SUMIFS('Sales Hx'!$S:$S,'Sales Hx'!$B:$B,_xlfn.XLOOKUP(B3316,C:C,B:B),'Sales Hx'!$D:$D,E3316),SUMIFS('Sales Hx'!$S:$S,'Sales Hx'!$B:$B,$B3316,'Sales Hx'!$D:$D,$E3316))</f>
        <v>0</v>
      </c>
      <c r="K3316" s="16">
        <f t="shared" si="284"/>
        <v>0</v>
      </c>
      <c r="L3316" s="12">
        <f>IF(M3316&lt;&gt;"",M3316,IF(COUNTIFS($C:$C,B3316)&gt;1,SUMIFS('Sales Hx'!V:V,'Sales Hx'!$B:$B,_xlfn.XLOOKUP(B3316,C:C,B:B),'Sales Hx'!$D:$D,$E3316),SUMIFS('Sales Hx'!V:V,'Sales Hx'!$B:$B,$B3316,'Sales Hx'!$D:$D,$E3316)))</f>
        <v>0</v>
      </c>
      <c r="M3316" s="12">
        <v>0</v>
      </c>
      <c r="N3316" s="15">
        <f t="shared" si="281"/>
        <v>0</v>
      </c>
      <c r="O3316" s="21">
        <f t="shared" si="283"/>
        <v>0</v>
      </c>
      <c r="P3316" s="24">
        <v>38</v>
      </c>
      <c r="Q3316" s="18">
        <f t="shared" si="282"/>
        <v>0</v>
      </c>
      <c r="R3316" s="2">
        <v>1</v>
      </c>
      <c r="S3316" s="2">
        <v>120</v>
      </c>
      <c r="T3316" s="2" t="s">
        <v>4646</v>
      </c>
      <c r="U3316" s="28" t="str">
        <f>IF(G3316=0,"",_xlfn.MINIFS('PO Details'!$I:$I,'PO Details'!$D:$D,Planning!$B3316,'PO Details'!$L:$L,Planning!$E3316))</f>
        <v/>
      </c>
      <c r="V3316" s="29" t="s">
        <v>4640</v>
      </c>
      <c r="W3316" t="str">
        <f t="shared" si="285"/>
        <v/>
      </c>
      <c r="X3316" s="2">
        <v>120</v>
      </c>
    </row>
    <row r="3317" spans="1:24" x14ac:dyDescent="0.25">
      <c r="A3317" s="11"/>
      <c r="B3317" s="22" t="s">
        <v>1595</v>
      </c>
      <c r="C3317" s="22" t="s">
        <v>228</v>
      </c>
      <c r="D3317" s="22" t="s">
        <v>1596</v>
      </c>
      <c r="E3317" s="31" t="s">
        <v>4746</v>
      </c>
      <c r="F3317" s="12">
        <f>SUMIFS('Inventory Details'!$H:$H,'Inventory Details'!$B:$B,$B3317,'Inventory Details'!$E:$E,$E3317)</f>
        <v>1</v>
      </c>
      <c r="G3317" s="12">
        <f>SUMIFS('PO Details'!$H:$H,'PO Details'!$D:$D,Planning!$B3317,'PO Details'!$L:$L,$E3317)</f>
        <v>0</v>
      </c>
      <c r="H3317" s="12">
        <f>SUMIFS('SO Details'!$G:$G,'SO Details'!$D:$D,Planning!$B3317,'SO Details'!$K:$K,$E3317)</f>
        <v>0</v>
      </c>
      <c r="I3317" s="20">
        <f>IF(COUNTIFS($C:$C,B3317)&gt;1,SUMIFS('Sales Hx'!$Q:$Q,'Sales Hx'!$B:$B,_xlfn.XLOOKUP(B3317,C:C,B:B),'Sales Hx'!$D:$D,Planning!$E3317),SUMIFS('Sales Hx'!$Q:$Q,'Sales Hx'!$B:$B,Planning!$B3317,'Sales Hx'!$D:$D,Planning!$E3317))</f>
        <v>0</v>
      </c>
      <c r="J3317" s="16">
        <f>IF(COUNTIFS($C:$C,B3317)&gt;1,SUMIFS('Sales Hx'!$S:$S,'Sales Hx'!$B:$B,_xlfn.XLOOKUP(B3317,C:C,B:B),'Sales Hx'!$D:$D,E3317),SUMIFS('Sales Hx'!$S:$S,'Sales Hx'!$B:$B,$B3317,'Sales Hx'!$D:$D,$E3317))</f>
        <v>6.5789473684210523E-2</v>
      </c>
      <c r="K3317" s="16">
        <f t="shared" si="284"/>
        <v>0</v>
      </c>
      <c r="L3317" s="12">
        <f>IF(M3317&lt;&gt;"",M3317,IF(COUNTIFS($C:$C,B3317)&gt;1,SUMIFS('Sales Hx'!V:V,'Sales Hx'!$B:$B,_xlfn.XLOOKUP(B3317,C:C,B:B),'Sales Hx'!$D:$D,$E3317),SUMIFS('Sales Hx'!V:V,'Sales Hx'!$B:$B,$B3317,'Sales Hx'!$D:$D,$E3317)))</f>
        <v>0</v>
      </c>
      <c r="M3317" s="12">
        <v>0</v>
      </c>
      <c r="N3317" s="15">
        <f t="shared" si="281"/>
        <v>6.5789473684210523E-2</v>
      </c>
      <c r="O3317" s="21">
        <f t="shared" si="283"/>
        <v>0</v>
      </c>
      <c r="P3317" s="24">
        <v>38</v>
      </c>
      <c r="Q3317" s="18">
        <f t="shared" si="282"/>
        <v>0</v>
      </c>
      <c r="R3317" s="2">
        <v>1</v>
      </c>
      <c r="S3317" s="2">
        <v>120</v>
      </c>
      <c r="T3317" s="2" t="s">
        <v>4646</v>
      </c>
      <c r="U3317" s="28" t="str">
        <f>IF(G3317=0,"",_xlfn.MINIFS('PO Details'!$I:$I,'PO Details'!$D:$D,Planning!$B3317,'PO Details'!$L:$L,Planning!$E3317))</f>
        <v/>
      </c>
      <c r="V3317" s="29" t="s">
        <v>4640</v>
      </c>
      <c r="W3317" t="str">
        <f t="shared" si="285"/>
        <v/>
      </c>
      <c r="X3317" s="2">
        <v>120</v>
      </c>
    </row>
    <row r="3318" spans="1:24" x14ac:dyDescent="0.25">
      <c r="A3318" s="11" t="s">
        <v>4619</v>
      </c>
      <c r="B3318" s="22" t="s">
        <v>228</v>
      </c>
      <c r="C3318" s="22"/>
      <c r="D3318" s="22" t="s">
        <v>229</v>
      </c>
      <c r="E3318" s="31" t="s">
        <v>820</v>
      </c>
      <c r="F3318" s="12">
        <f>SUMIFS('Inventory Details'!$H:$H,'Inventory Details'!$B:$B,$B3318,'Inventory Details'!$E:$E,$E3318)</f>
        <v>2</v>
      </c>
      <c r="G3318" s="12">
        <f>SUMIFS('PO Details'!$H:$H,'PO Details'!$D:$D,Planning!$B3318,'PO Details'!$L:$L,$E3318)</f>
        <v>25</v>
      </c>
      <c r="H3318" s="12">
        <f>SUMIFS('SO Details'!$G:$G,'SO Details'!$D:$D,Planning!$B3318,'SO Details'!$K:$K,$E3318)</f>
        <v>0</v>
      </c>
      <c r="I3318" s="20">
        <f>IF(COUNTIFS($C:$C,B3318)&gt;1,SUMIFS('Sales Hx'!$Q:$Q,'Sales Hx'!$B:$B,_xlfn.XLOOKUP(B3318,C:C,B:B),'Sales Hx'!$D:$D,Planning!$E3318),SUMIFS('Sales Hx'!$Q:$Q,'Sales Hx'!$B:$B,Planning!$B3318,'Sales Hx'!$D:$D,Planning!$E3318))</f>
        <v>0</v>
      </c>
      <c r="J3318" s="16">
        <f>IF(COUNTIFS($C:$C,B3318)&gt;1,SUMIFS('Sales Hx'!$S:$S,'Sales Hx'!$B:$B,_xlfn.XLOOKUP(B3318,C:C,B:B),'Sales Hx'!$D:$D,E3318),SUMIFS('Sales Hx'!$S:$S,'Sales Hx'!$B:$B,$B3318,'Sales Hx'!$D:$D,$E3318))</f>
        <v>0</v>
      </c>
      <c r="K3318" s="16">
        <f t="shared" si="284"/>
        <v>0</v>
      </c>
      <c r="L3318" s="12">
        <f>IF(M3318&lt;&gt;"",M3318,IF(COUNTIFS($C:$C,B3318)&gt;1,SUMIFS('Sales Hx'!V:V,'Sales Hx'!$B:$B,_xlfn.XLOOKUP(B3318,C:C,B:B),'Sales Hx'!$D:$D,$E3318),SUMIFS('Sales Hx'!V:V,'Sales Hx'!$B:$B,$B3318,'Sales Hx'!$D:$D,$E3318)))</f>
        <v>0</v>
      </c>
      <c r="M3318" s="12">
        <v>0</v>
      </c>
      <c r="N3318" s="15">
        <f t="shared" si="281"/>
        <v>0</v>
      </c>
      <c r="O3318" s="21">
        <f t="shared" si="283"/>
        <v>0</v>
      </c>
      <c r="P3318" s="24">
        <v>38</v>
      </c>
      <c r="Q3318" s="18">
        <f t="shared" si="282"/>
        <v>0</v>
      </c>
      <c r="R3318" s="2">
        <v>1</v>
      </c>
      <c r="S3318" s="2">
        <v>120</v>
      </c>
      <c r="T3318" s="2" t="s">
        <v>4647</v>
      </c>
      <c r="U3318" s="28">
        <f>IF(G3318=0,"",_xlfn.MINIFS('PO Details'!$I:$I,'PO Details'!$D:$D,Planning!$B3318,'PO Details'!$L:$L,Planning!$E3318))</f>
        <v>45474</v>
      </c>
      <c r="V3318" s="29" t="s">
        <v>4640</v>
      </c>
      <c r="W3318" t="str">
        <f t="shared" si="285"/>
        <v/>
      </c>
      <c r="X3318" s="2">
        <v>120</v>
      </c>
    </row>
    <row r="3319" spans="1:24" x14ac:dyDescent="0.25">
      <c r="A3319" s="11" t="s">
        <v>4619</v>
      </c>
      <c r="B3319" s="22" t="s">
        <v>228</v>
      </c>
      <c r="C3319" s="22"/>
      <c r="D3319" s="22" t="s">
        <v>229</v>
      </c>
      <c r="E3319" s="31" t="s">
        <v>15</v>
      </c>
      <c r="F3319" s="12">
        <f>SUMIFS('Inventory Details'!$H:$H,'Inventory Details'!$B:$B,$B3319,'Inventory Details'!$E:$E,$E3319)</f>
        <v>24</v>
      </c>
      <c r="G3319" s="12">
        <f>SUMIFS('PO Details'!$H:$H,'PO Details'!$D:$D,Planning!$B3319,'PO Details'!$L:$L,$E3319)</f>
        <v>33</v>
      </c>
      <c r="H3319" s="12">
        <f>SUMIFS('SO Details'!$G:$G,'SO Details'!$D:$D,Planning!$B3319,'SO Details'!$K:$K,$E3319)</f>
        <v>4</v>
      </c>
      <c r="I3319" s="20">
        <f>IF(COUNTIFS($C:$C,B3319)&gt;1,SUMIFS('Sales Hx'!$Q:$Q,'Sales Hx'!$B:$B,_xlfn.XLOOKUP(B3319,C:C,B:B),'Sales Hx'!$D:$D,Planning!$E3319),SUMIFS('Sales Hx'!$Q:$Q,'Sales Hx'!$B:$B,Planning!$B3319,'Sales Hx'!$D:$D,Planning!$E3319))</f>
        <v>0</v>
      </c>
      <c r="J3319" s="16">
        <f>IF(COUNTIFS($C:$C,B3319)&gt;1,SUMIFS('Sales Hx'!$S:$S,'Sales Hx'!$B:$B,_xlfn.XLOOKUP(B3319,C:C,B:B),'Sales Hx'!$D:$D,E3319),SUMIFS('Sales Hx'!$S:$S,'Sales Hx'!$B:$B,$B3319,'Sales Hx'!$D:$D,$E3319))</f>
        <v>0</v>
      </c>
      <c r="K3319" s="16">
        <f t="shared" si="284"/>
        <v>0</v>
      </c>
      <c r="L3319" s="12">
        <f>IF(M3319&lt;&gt;"",M3319,IF(COUNTIFS($C:$C,B3319)&gt;1,SUMIFS('Sales Hx'!V:V,'Sales Hx'!$B:$B,_xlfn.XLOOKUP(B3319,C:C,B:B),'Sales Hx'!$D:$D,$E3319),SUMIFS('Sales Hx'!V:V,'Sales Hx'!$B:$B,$B3319,'Sales Hx'!$D:$D,$E3319)))</f>
        <v>0</v>
      </c>
      <c r="M3319" s="12">
        <v>0</v>
      </c>
      <c r="N3319" s="15">
        <f t="shared" si="281"/>
        <v>0</v>
      </c>
      <c r="O3319" s="21">
        <f t="shared" si="283"/>
        <v>0</v>
      </c>
      <c r="P3319" s="24">
        <v>38</v>
      </c>
      <c r="Q3319" s="18">
        <f t="shared" si="282"/>
        <v>0</v>
      </c>
      <c r="R3319" s="2">
        <v>1</v>
      </c>
      <c r="S3319" s="2">
        <v>120</v>
      </c>
      <c r="T3319" s="2" t="s">
        <v>4647</v>
      </c>
      <c r="U3319" s="28">
        <f>IF(G3319=0,"",_xlfn.MINIFS('PO Details'!$I:$I,'PO Details'!$D:$D,Planning!$B3319,'PO Details'!$L:$L,Planning!$E3319))</f>
        <v>45412</v>
      </c>
      <c r="V3319" s="29" t="s">
        <v>4640</v>
      </c>
      <c r="W3319" t="str">
        <f t="shared" si="285"/>
        <v/>
      </c>
      <c r="X3319" s="2">
        <v>120</v>
      </c>
    </row>
    <row r="3320" spans="1:24" x14ac:dyDescent="0.25">
      <c r="A3320" s="11" t="s">
        <v>4619</v>
      </c>
      <c r="B3320" s="22" t="s">
        <v>228</v>
      </c>
      <c r="C3320" s="22"/>
      <c r="D3320" s="22" t="s">
        <v>229</v>
      </c>
      <c r="E3320" s="31" t="s">
        <v>4746</v>
      </c>
      <c r="F3320" s="12">
        <f>SUMIFS('Inventory Details'!$H:$H,'Inventory Details'!$B:$B,$B3320,'Inventory Details'!$E:$E,$E3320)</f>
        <v>9</v>
      </c>
      <c r="G3320" s="12">
        <f>SUMIFS('PO Details'!$H:$H,'PO Details'!$D:$D,Planning!$B3320,'PO Details'!$L:$L,$E3320)</f>
        <v>20</v>
      </c>
      <c r="H3320" s="12">
        <f>SUMIFS('SO Details'!$G:$G,'SO Details'!$D:$D,Planning!$B3320,'SO Details'!$K:$K,$E3320)</f>
        <v>0</v>
      </c>
      <c r="I3320" s="20">
        <f>IF(COUNTIFS($C:$C,B3320)&gt;1,SUMIFS('Sales Hx'!$Q:$Q,'Sales Hx'!$B:$B,_xlfn.XLOOKUP(B3320,C:C,B:B),'Sales Hx'!$D:$D,Planning!$E3320),SUMIFS('Sales Hx'!$Q:$Q,'Sales Hx'!$B:$B,Planning!$B3320,'Sales Hx'!$D:$D,Planning!$E3320))</f>
        <v>0</v>
      </c>
      <c r="J3320" s="16">
        <f>IF(COUNTIFS($C:$C,B3320)&gt;1,SUMIFS('Sales Hx'!$S:$S,'Sales Hx'!$B:$B,_xlfn.XLOOKUP(B3320,C:C,B:B),'Sales Hx'!$D:$D,E3320),SUMIFS('Sales Hx'!$S:$S,'Sales Hx'!$B:$B,$B3320,'Sales Hx'!$D:$D,$E3320))</f>
        <v>6.5789473684210523E-2</v>
      </c>
      <c r="K3320" s="16">
        <f t="shared" si="284"/>
        <v>0</v>
      </c>
      <c r="L3320" s="12">
        <f>IF(M3320&lt;&gt;"",M3320,IF(COUNTIFS($C:$C,B3320)&gt;1,SUMIFS('Sales Hx'!V:V,'Sales Hx'!$B:$B,_xlfn.XLOOKUP(B3320,C:C,B:B),'Sales Hx'!$D:$D,$E3320),SUMIFS('Sales Hx'!V:V,'Sales Hx'!$B:$B,$B3320,'Sales Hx'!$D:$D,$E3320)))</f>
        <v>0</v>
      </c>
      <c r="M3320" s="12">
        <v>0</v>
      </c>
      <c r="N3320" s="15">
        <f t="shared" si="281"/>
        <v>6.5789473684210523E-2</v>
      </c>
      <c r="O3320" s="21">
        <f t="shared" si="283"/>
        <v>0</v>
      </c>
      <c r="P3320" s="24">
        <v>38</v>
      </c>
      <c r="Q3320" s="18">
        <f t="shared" si="282"/>
        <v>0</v>
      </c>
      <c r="R3320" s="2">
        <v>1</v>
      </c>
      <c r="S3320" s="2">
        <v>120</v>
      </c>
      <c r="T3320" s="2" t="s">
        <v>4647</v>
      </c>
      <c r="U3320" s="28">
        <f>IF(G3320=0,"",_xlfn.MINIFS('PO Details'!$I:$I,'PO Details'!$D:$D,Planning!$B3320,'PO Details'!$L:$L,Planning!$E3320))</f>
        <v>45458</v>
      </c>
      <c r="V3320" s="29" t="s">
        <v>4640</v>
      </c>
      <c r="W3320" t="str">
        <f t="shared" si="285"/>
        <v/>
      </c>
      <c r="X3320" s="2">
        <v>120</v>
      </c>
    </row>
    <row r="3321" spans="1:24" x14ac:dyDescent="0.25">
      <c r="A3321" s="11" t="s">
        <v>4619</v>
      </c>
      <c r="B3321" s="22" t="s">
        <v>228</v>
      </c>
      <c r="C3321" s="22"/>
      <c r="D3321" s="22" t="s">
        <v>229</v>
      </c>
      <c r="E3321" s="31" t="s">
        <v>113</v>
      </c>
      <c r="F3321" s="12">
        <f>SUMIFS('Inventory Details'!$H:$H,'Inventory Details'!$B:$B,$B3321,'Inventory Details'!$E:$E,$E3321)</f>
        <v>28</v>
      </c>
      <c r="G3321" s="12">
        <f>SUMIFS('PO Details'!$H:$H,'PO Details'!$D:$D,Planning!$B3321,'PO Details'!$L:$L,$E3321)</f>
        <v>0</v>
      </c>
      <c r="H3321" s="12">
        <f>SUMIFS('SO Details'!$G:$G,'SO Details'!$D:$D,Planning!$B3321,'SO Details'!$K:$K,$E3321)</f>
        <v>2</v>
      </c>
      <c r="I3321" s="20">
        <f>IF(COUNTIFS($C:$C,B3321)&gt;1,SUMIFS('Sales Hx'!$Q:$Q,'Sales Hx'!$B:$B,_xlfn.XLOOKUP(B3321,C:C,B:B),'Sales Hx'!$D:$D,Planning!$E3321),SUMIFS('Sales Hx'!$Q:$Q,'Sales Hx'!$B:$B,Planning!$B3321,'Sales Hx'!$D:$D,Planning!$E3321))</f>
        <v>0</v>
      </c>
      <c r="J3321" s="16">
        <f>IF(COUNTIFS($C:$C,B3321)&gt;1,SUMIFS('Sales Hx'!$S:$S,'Sales Hx'!$B:$B,_xlfn.XLOOKUP(B3321,C:C,B:B),'Sales Hx'!$D:$D,E3321),SUMIFS('Sales Hx'!$S:$S,'Sales Hx'!$B:$B,$B3321,'Sales Hx'!$D:$D,$E3321))</f>
        <v>0</v>
      </c>
      <c r="K3321" s="16">
        <f t="shared" si="284"/>
        <v>0</v>
      </c>
      <c r="L3321" s="12">
        <f>IF(M3321&lt;&gt;"",M3321,IF(COUNTIFS($C:$C,B3321)&gt;1,SUMIFS('Sales Hx'!V:V,'Sales Hx'!$B:$B,_xlfn.XLOOKUP(B3321,C:C,B:B),'Sales Hx'!$D:$D,$E3321),SUMIFS('Sales Hx'!V:V,'Sales Hx'!$B:$B,$B3321,'Sales Hx'!$D:$D,$E3321)))</f>
        <v>0</v>
      </c>
      <c r="M3321" s="12">
        <v>0</v>
      </c>
      <c r="N3321" s="15">
        <f t="shared" si="281"/>
        <v>0</v>
      </c>
      <c r="O3321" s="21">
        <f t="shared" si="283"/>
        <v>0</v>
      </c>
      <c r="P3321" s="24">
        <v>38</v>
      </c>
      <c r="Q3321" s="18">
        <f t="shared" si="282"/>
        <v>0</v>
      </c>
      <c r="R3321" s="2">
        <v>1</v>
      </c>
      <c r="S3321" s="2">
        <v>120</v>
      </c>
      <c r="T3321" s="2" t="s">
        <v>4647</v>
      </c>
      <c r="U3321" s="28" t="str">
        <f>IF(G3321=0,"",_xlfn.MINIFS('PO Details'!$I:$I,'PO Details'!$D:$D,Planning!$B3321,'PO Details'!$L:$L,Planning!$E3321))</f>
        <v/>
      </c>
      <c r="V3321" s="29" t="s">
        <v>4640</v>
      </c>
      <c r="W3321" t="str">
        <f t="shared" si="285"/>
        <v/>
      </c>
      <c r="X3321" s="2">
        <v>120</v>
      </c>
    </row>
    <row r="3322" spans="1:24" x14ac:dyDescent="0.25">
      <c r="A3322" s="11" t="s">
        <v>4619</v>
      </c>
      <c r="B3322" s="22" t="s">
        <v>228</v>
      </c>
      <c r="C3322" s="22"/>
      <c r="D3322" s="22" t="s">
        <v>229</v>
      </c>
      <c r="E3322" s="31" t="s">
        <v>106</v>
      </c>
      <c r="F3322" s="12">
        <f>SUMIFS('Inventory Details'!$H:$H,'Inventory Details'!$B:$B,$B3322,'Inventory Details'!$E:$E,$E3322)</f>
        <v>34</v>
      </c>
      <c r="G3322" s="12">
        <f>SUMIFS('PO Details'!$H:$H,'PO Details'!$D:$D,Planning!$B3322,'PO Details'!$L:$L,$E3322)</f>
        <v>0</v>
      </c>
      <c r="H3322" s="12">
        <f>SUMIFS('SO Details'!$G:$G,'SO Details'!$D:$D,Planning!$B3322,'SO Details'!$K:$K,$E3322)</f>
        <v>0</v>
      </c>
      <c r="I3322" s="20">
        <f>IF(COUNTIFS($C:$C,B3322)&gt;1,SUMIFS('Sales Hx'!$Q:$Q,'Sales Hx'!$B:$B,_xlfn.XLOOKUP(B3322,C:C,B:B),'Sales Hx'!$D:$D,Planning!$E3322),SUMIFS('Sales Hx'!$Q:$Q,'Sales Hx'!$B:$B,Planning!$B3322,'Sales Hx'!$D:$D,Planning!$E3322))</f>
        <v>0</v>
      </c>
      <c r="J3322" s="16">
        <f>IF(COUNTIFS($C:$C,B3322)&gt;1,SUMIFS('Sales Hx'!$S:$S,'Sales Hx'!$B:$B,_xlfn.XLOOKUP(B3322,C:C,B:B),'Sales Hx'!$D:$D,E3322),SUMIFS('Sales Hx'!$S:$S,'Sales Hx'!$B:$B,$B3322,'Sales Hx'!$D:$D,$E3322))</f>
        <v>9.8684210526315791E-2</v>
      </c>
      <c r="K3322" s="16">
        <f t="shared" si="284"/>
        <v>0</v>
      </c>
      <c r="L3322" s="12">
        <f>IF(M3322&lt;&gt;"",M3322,IF(COUNTIFS($C:$C,B3322)&gt;1,SUMIFS('Sales Hx'!V:V,'Sales Hx'!$B:$B,_xlfn.XLOOKUP(B3322,C:C,B:B),'Sales Hx'!$D:$D,$E3322),SUMIFS('Sales Hx'!V:V,'Sales Hx'!$B:$B,$B3322,'Sales Hx'!$D:$D,$E3322)))</f>
        <v>0</v>
      </c>
      <c r="M3322" s="12">
        <v>0</v>
      </c>
      <c r="N3322" s="15">
        <f t="shared" si="281"/>
        <v>9.8684210526315791E-2</v>
      </c>
      <c r="O3322" s="21">
        <f t="shared" si="283"/>
        <v>0</v>
      </c>
      <c r="P3322" s="24">
        <v>38</v>
      </c>
      <c r="Q3322" s="18">
        <f t="shared" si="282"/>
        <v>0</v>
      </c>
      <c r="R3322" s="2">
        <v>1</v>
      </c>
      <c r="S3322" s="2">
        <v>120</v>
      </c>
      <c r="T3322" s="2" t="s">
        <v>4647</v>
      </c>
      <c r="U3322" s="28" t="str">
        <f>IF(G3322=0,"",_xlfn.MINIFS('PO Details'!$I:$I,'PO Details'!$D:$D,Planning!$B3322,'PO Details'!$L:$L,Planning!$E3322))</f>
        <v/>
      </c>
      <c r="V3322" s="29" t="s">
        <v>4640</v>
      </c>
      <c r="W3322" t="str">
        <f t="shared" si="285"/>
        <v/>
      </c>
      <c r="X3322" s="2">
        <v>120</v>
      </c>
    </row>
    <row r="3323" spans="1:24" x14ac:dyDescent="0.25">
      <c r="A3323" s="11" t="s">
        <v>4619</v>
      </c>
      <c r="B3323" s="22" t="s">
        <v>228</v>
      </c>
      <c r="C3323" s="22"/>
      <c r="D3323" s="22" t="s">
        <v>229</v>
      </c>
      <c r="E3323" s="31" t="s">
        <v>108</v>
      </c>
      <c r="F3323" s="12">
        <f>SUMIFS('Inventory Details'!$H:$H,'Inventory Details'!$B:$B,$B3323,'Inventory Details'!$E:$E,$E3323)</f>
        <v>5</v>
      </c>
      <c r="G3323" s="12">
        <f>SUMIFS('PO Details'!$H:$H,'PO Details'!$D:$D,Planning!$B3323,'PO Details'!$L:$L,$E3323)</f>
        <v>0</v>
      </c>
      <c r="H3323" s="12">
        <f>SUMIFS('SO Details'!$G:$G,'SO Details'!$D:$D,Planning!$B3323,'SO Details'!$K:$K,$E3323)</f>
        <v>0</v>
      </c>
      <c r="I3323" s="20">
        <f>IF(COUNTIFS($C:$C,B3323)&gt;1,SUMIFS('Sales Hx'!$Q:$Q,'Sales Hx'!$B:$B,_xlfn.XLOOKUP(B3323,C:C,B:B),'Sales Hx'!$D:$D,Planning!$E3323),SUMIFS('Sales Hx'!$Q:$Q,'Sales Hx'!$B:$B,Planning!$B3323,'Sales Hx'!$D:$D,Planning!$E3323))</f>
        <v>0</v>
      </c>
      <c r="J3323" s="16">
        <f>IF(COUNTIFS($C:$C,B3323)&gt;1,SUMIFS('Sales Hx'!$S:$S,'Sales Hx'!$B:$B,_xlfn.XLOOKUP(B3323,C:C,B:B),'Sales Hx'!$D:$D,E3323),SUMIFS('Sales Hx'!$S:$S,'Sales Hx'!$B:$B,$B3323,'Sales Hx'!$D:$D,$E3323))</f>
        <v>0</v>
      </c>
      <c r="K3323" s="16">
        <f t="shared" si="284"/>
        <v>0</v>
      </c>
      <c r="L3323" s="12">
        <f>IF(M3323&lt;&gt;"",M3323,IF(COUNTIFS($C:$C,B3323)&gt;1,SUMIFS('Sales Hx'!V:V,'Sales Hx'!$B:$B,_xlfn.XLOOKUP(B3323,C:C,B:B),'Sales Hx'!$D:$D,$E3323),SUMIFS('Sales Hx'!V:V,'Sales Hx'!$B:$B,$B3323,'Sales Hx'!$D:$D,$E3323)))</f>
        <v>0</v>
      </c>
      <c r="M3323" s="12">
        <v>0</v>
      </c>
      <c r="N3323" s="15">
        <f t="shared" si="281"/>
        <v>0</v>
      </c>
      <c r="O3323" s="21">
        <f t="shared" si="283"/>
        <v>0</v>
      </c>
      <c r="P3323" s="24">
        <v>38</v>
      </c>
      <c r="Q3323" s="18">
        <f t="shared" si="282"/>
        <v>0</v>
      </c>
      <c r="R3323" s="2">
        <v>1</v>
      </c>
      <c r="S3323" s="2">
        <v>120</v>
      </c>
      <c r="T3323" s="2" t="s">
        <v>4647</v>
      </c>
      <c r="U3323" s="28" t="str">
        <f>IF(G3323=0,"",_xlfn.MINIFS('PO Details'!$I:$I,'PO Details'!$D:$D,Planning!$B3323,'PO Details'!$L:$L,Planning!$E3323))</f>
        <v/>
      </c>
      <c r="V3323" s="29" t="s">
        <v>4640</v>
      </c>
      <c r="W3323" t="str">
        <f t="shared" si="285"/>
        <v/>
      </c>
      <c r="X3323" s="2">
        <v>120</v>
      </c>
    </row>
    <row r="3324" spans="1:24" x14ac:dyDescent="0.25">
      <c r="A3324" s="11" t="s">
        <v>4619</v>
      </c>
      <c r="B3324" s="22" t="s">
        <v>228</v>
      </c>
      <c r="C3324" s="22"/>
      <c r="D3324" s="22" t="s">
        <v>229</v>
      </c>
      <c r="E3324" s="31" t="s">
        <v>109</v>
      </c>
      <c r="F3324" s="12">
        <f>SUMIFS('Inventory Details'!$H:$H,'Inventory Details'!$B:$B,$B3324,'Inventory Details'!$E:$E,$E3324)</f>
        <v>10</v>
      </c>
      <c r="G3324" s="12">
        <f>SUMIFS('PO Details'!$H:$H,'PO Details'!$D:$D,Planning!$B3324,'PO Details'!$L:$L,$E3324)</f>
        <v>0</v>
      </c>
      <c r="H3324" s="12">
        <f>SUMIFS('SO Details'!$G:$G,'SO Details'!$D:$D,Planning!$B3324,'SO Details'!$K:$K,$E3324)</f>
        <v>0</v>
      </c>
      <c r="I3324" s="20">
        <f>IF(COUNTIFS($C:$C,B3324)&gt;1,SUMIFS('Sales Hx'!$Q:$Q,'Sales Hx'!$B:$B,_xlfn.XLOOKUP(B3324,C:C,B:B),'Sales Hx'!$D:$D,Planning!$E3324),SUMIFS('Sales Hx'!$Q:$Q,'Sales Hx'!$B:$B,Planning!$B3324,'Sales Hx'!$D:$D,Planning!$E3324))</f>
        <v>4.1999999999999993</v>
      </c>
      <c r="J3324" s="16">
        <f>IF(COUNTIFS($C:$C,B3324)&gt;1,SUMIFS('Sales Hx'!$S:$S,'Sales Hx'!$B:$B,_xlfn.XLOOKUP(B3324,C:C,B:B),'Sales Hx'!$D:$D,E3324),SUMIFS('Sales Hx'!$S:$S,'Sales Hx'!$B:$B,$B3324,'Sales Hx'!$D:$D,$E3324))</f>
        <v>5.921052631578947E-2</v>
      </c>
      <c r="K3324" s="16">
        <f t="shared" si="284"/>
        <v>2.3809523809523814</v>
      </c>
      <c r="L3324" s="12">
        <f>IF(M3324&lt;&gt;"",M3324,IF(COUNTIFS($C:$C,B3324)&gt;1,SUMIFS('Sales Hx'!V:V,'Sales Hx'!$B:$B,_xlfn.XLOOKUP(B3324,C:C,B:B),'Sales Hx'!$D:$D,$E3324),SUMIFS('Sales Hx'!V:V,'Sales Hx'!$B:$B,$B3324,'Sales Hx'!$D:$D,$E3324)))</f>
        <v>0</v>
      </c>
      <c r="M3324" s="12">
        <v>0</v>
      </c>
      <c r="N3324" s="15">
        <f t="shared" si="281"/>
        <v>5.921052631578947E-2</v>
      </c>
      <c r="O3324" s="21">
        <f t="shared" si="283"/>
        <v>0</v>
      </c>
      <c r="P3324" s="24">
        <v>38</v>
      </c>
      <c r="Q3324" s="18">
        <f t="shared" si="282"/>
        <v>0</v>
      </c>
      <c r="R3324" s="2">
        <v>1</v>
      </c>
      <c r="S3324" s="2">
        <v>120</v>
      </c>
      <c r="T3324" s="2" t="s">
        <v>4647</v>
      </c>
      <c r="U3324" s="28" t="str">
        <f>IF(G3324=0,"",_xlfn.MINIFS('PO Details'!$I:$I,'PO Details'!$D:$D,Planning!$B3324,'PO Details'!$L:$L,Planning!$E3324))</f>
        <v/>
      </c>
      <c r="V3324" s="29" t="s">
        <v>4640</v>
      </c>
      <c r="W3324" t="str">
        <f t="shared" si="285"/>
        <v>Max</v>
      </c>
      <c r="X3324" s="2">
        <v>120</v>
      </c>
    </row>
    <row r="3325" spans="1:24" x14ac:dyDescent="0.25">
      <c r="A3325" s="11" t="s">
        <v>4619</v>
      </c>
      <c r="B3325" s="22" t="s">
        <v>228</v>
      </c>
      <c r="C3325" s="22"/>
      <c r="D3325" s="22" t="s">
        <v>229</v>
      </c>
      <c r="E3325" s="31" t="s">
        <v>2214</v>
      </c>
      <c r="F3325" s="12">
        <f>SUMIFS('Inventory Details'!$H:$H,'Inventory Details'!$B:$B,$B3325,'Inventory Details'!$E:$E,$E3325)</f>
        <v>0</v>
      </c>
      <c r="G3325" s="12">
        <f>SUMIFS('PO Details'!$H:$H,'PO Details'!$D:$D,Planning!$B3325,'PO Details'!$L:$L,$E3325)</f>
        <v>0</v>
      </c>
      <c r="H3325" s="12">
        <f>SUMIFS('SO Details'!$G:$G,'SO Details'!$D:$D,Planning!$B3325,'SO Details'!$K:$K,$E3325)</f>
        <v>0</v>
      </c>
      <c r="I3325" s="20">
        <f>IF(COUNTIFS($C:$C,B3325)&gt;1,SUMIFS('Sales Hx'!$Q:$Q,'Sales Hx'!$B:$B,_xlfn.XLOOKUP(B3325,C:C,B:B),'Sales Hx'!$D:$D,Planning!$E3325),SUMIFS('Sales Hx'!$Q:$Q,'Sales Hx'!$B:$B,Planning!$B3325,'Sales Hx'!$D:$D,Planning!$E3325))</f>
        <v>0</v>
      </c>
      <c r="J3325" s="16">
        <f>IF(COUNTIFS($C:$C,B3325)&gt;1,SUMIFS('Sales Hx'!$S:$S,'Sales Hx'!$B:$B,_xlfn.XLOOKUP(B3325,C:C,B:B),'Sales Hx'!$D:$D,E3325),SUMIFS('Sales Hx'!$S:$S,'Sales Hx'!$B:$B,$B3325,'Sales Hx'!$D:$D,$E3325))</f>
        <v>0</v>
      </c>
      <c r="K3325" s="16">
        <f t="shared" si="284"/>
        <v>0</v>
      </c>
      <c r="L3325" s="12">
        <f>IF(M3325&lt;&gt;"",M3325,IF(COUNTIFS($C:$C,B3325)&gt;1,SUMIFS('Sales Hx'!V:V,'Sales Hx'!$B:$B,_xlfn.XLOOKUP(B3325,C:C,B:B),'Sales Hx'!$D:$D,$E3325),SUMIFS('Sales Hx'!V:V,'Sales Hx'!$B:$B,$B3325,'Sales Hx'!$D:$D,$E3325)))</f>
        <v>0</v>
      </c>
      <c r="M3325" s="12">
        <v>0</v>
      </c>
      <c r="N3325" s="15">
        <f t="shared" si="281"/>
        <v>0</v>
      </c>
      <c r="O3325" s="21">
        <f t="shared" si="283"/>
        <v>0</v>
      </c>
      <c r="P3325" s="24">
        <v>38</v>
      </c>
      <c r="Q3325" s="18">
        <f t="shared" si="282"/>
        <v>0</v>
      </c>
      <c r="R3325" s="2">
        <v>1</v>
      </c>
      <c r="S3325" s="2">
        <v>120</v>
      </c>
      <c r="T3325" s="2" t="s">
        <v>4647</v>
      </c>
      <c r="U3325" s="28" t="str">
        <f>IF(G3325=0,"",_xlfn.MINIFS('PO Details'!$I:$I,'PO Details'!$D:$D,Planning!$B3325,'PO Details'!$L:$L,Planning!$E3325))</f>
        <v/>
      </c>
      <c r="V3325" s="29" t="s">
        <v>4640</v>
      </c>
      <c r="W3325" t="str">
        <f t="shared" si="285"/>
        <v/>
      </c>
      <c r="X3325" s="2">
        <v>120</v>
      </c>
    </row>
    <row r="3326" spans="1:24" x14ac:dyDescent="0.25">
      <c r="A3326" s="11" t="s">
        <v>4623</v>
      </c>
      <c r="B3326" s="22" t="s">
        <v>230</v>
      </c>
      <c r="C3326" s="22" t="s">
        <v>5654</v>
      </c>
      <c r="D3326" s="22" t="s">
        <v>231</v>
      </c>
      <c r="E3326" s="31" t="s">
        <v>106</v>
      </c>
      <c r="F3326" s="12">
        <f>SUMIFS('Inventory Details'!$H:$H,'Inventory Details'!$B:$B,$B3326,'Inventory Details'!$E:$E,$E3326)</f>
        <v>2</v>
      </c>
      <c r="G3326" s="12">
        <f>SUMIFS('PO Details'!$H:$H,'PO Details'!$D:$D,Planning!$B3326,'PO Details'!$L:$L,$E3326)</f>
        <v>0</v>
      </c>
      <c r="H3326" s="12">
        <f>SUMIFS('SO Details'!$G:$G,'SO Details'!$D:$D,Planning!$B3326,'SO Details'!$K:$K,$E3326)</f>
        <v>0</v>
      </c>
      <c r="I3326" s="20">
        <f>IF(COUNTIFS($C:$C,B3326)&gt;1,SUMIFS('Sales Hx'!$Q:$Q,'Sales Hx'!$B:$B,_xlfn.XLOOKUP(B3326,C:C,B:B),'Sales Hx'!$D:$D,Planning!$E3326),SUMIFS('Sales Hx'!$Q:$Q,'Sales Hx'!$B:$B,Planning!$B3326,'Sales Hx'!$D:$D,Planning!$E3326))</f>
        <v>0</v>
      </c>
      <c r="J3326" s="16">
        <f>IF(COUNTIFS($C:$C,B3326)&gt;1,SUMIFS('Sales Hx'!$S:$S,'Sales Hx'!$B:$B,_xlfn.XLOOKUP(B3326,C:C,B:B),'Sales Hx'!$D:$D,E3326),SUMIFS('Sales Hx'!$S:$S,'Sales Hx'!$B:$B,$B3326,'Sales Hx'!$D:$D,$E3326))</f>
        <v>3.8377192982456142E-2</v>
      </c>
      <c r="K3326" s="16">
        <f t="shared" si="284"/>
        <v>0</v>
      </c>
      <c r="L3326" s="12">
        <f>IF(M3326&lt;&gt;"",M3326,IF(COUNTIFS($C:$C,B3326)&gt;1,SUMIFS('Sales Hx'!V:V,'Sales Hx'!$B:$B,_xlfn.XLOOKUP(B3326,C:C,B:B),'Sales Hx'!$D:$D,$E3326),SUMIFS('Sales Hx'!V:V,'Sales Hx'!$B:$B,$B3326,'Sales Hx'!$D:$D,$E3326)))</f>
        <v>0</v>
      </c>
      <c r="M3326" s="12">
        <v>0</v>
      </c>
      <c r="N3326" s="15">
        <f t="shared" si="281"/>
        <v>3.8377192982456142E-2</v>
      </c>
      <c r="O3326" s="21">
        <f t="shared" si="283"/>
        <v>0</v>
      </c>
      <c r="P3326" s="24">
        <v>908.28</v>
      </c>
      <c r="Q3326" s="18">
        <f t="shared" si="282"/>
        <v>0</v>
      </c>
      <c r="R3326" s="2">
        <v>1</v>
      </c>
      <c r="S3326" s="2">
        <v>120</v>
      </c>
      <c r="T3326" s="2" t="s">
        <v>4646</v>
      </c>
      <c r="U3326" s="28" t="str">
        <f>IF(G3326=0,"",_xlfn.MINIFS('PO Details'!$I:$I,'PO Details'!$D:$D,Planning!$B3326,'PO Details'!$L:$L,Planning!$E3326))</f>
        <v/>
      </c>
      <c r="V3326" s="29" t="s">
        <v>4641</v>
      </c>
      <c r="W3326" t="str">
        <f t="shared" si="285"/>
        <v/>
      </c>
      <c r="X3326" s="2">
        <v>120</v>
      </c>
    </row>
    <row r="3327" spans="1:24" x14ac:dyDescent="0.25">
      <c r="A3327" s="11" t="s">
        <v>4623</v>
      </c>
      <c r="B3327" s="22" t="s">
        <v>230</v>
      </c>
      <c r="C3327" s="22" t="s">
        <v>5654</v>
      </c>
      <c r="D3327" s="22" t="s">
        <v>231</v>
      </c>
      <c r="E3327" s="31" t="s">
        <v>861</v>
      </c>
      <c r="F3327" s="12">
        <f>SUMIFS('Inventory Details'!$H:$H,'Inventory Details'!$B:$B,$B3327,'Inventory Details'!$E:$E,$E3327)</f>
        <v>1</v>
      </c>
      <c r="G3327" s="12">
        <f>SUMIFS('PO Details'!$H:$H,'PO Details'!$D:$D,Planning!$B3327,'PO Details'!$L:$L,$E3327)</f>
        <v>0</v>
      </c>
      <c r="H3327" s="12">
        <f>SUMIFS('SO Details'!$G:$G,'SO Details'!$D:$D,Planning!$B3327,'SO Details'!$K:$K,$E3327)</f>
        <v>0</v>
      </c>
      <c r="I3327" s="20">
        <f>IF(COUNTIFS($C:$C,B3327)&gt;1,SUMIFS('Sales Hx'!$Q:$Q,'Sales Hx'!$B:$B,_xlfn.XLOOKUP(B3327,C:C,B:B),'Sales Hx'!$D:$D,Planning!$E3327),SUMIFS('Sales Hx'!$Q:$Q,'Sales Hx'!$B:$B,Planning!$B3327,'Sales Hx'!$D:$D,Planning!$E3327))</f>
        <v>0</v>
      </c>
      <c r="J3327" s="16">
        <f>IF(COUNTIFS($C:$C,B3327)&gt;1,SUMIFS('Sales Hx'!$S:$S,'Sales Hx'!$B:$B,_xlfn.XLOOKUP(B3327,C:C,B:B),'Sales Hx'!$D:$D,E3327),SUMIFS('Sales Hx'!$S:$S,'Sales Hx'!$B:$B,$B3327,'Sales Hx'!$D:$D,$E3327))</f>
        <v>0</v>
      </c>
      <c r="K3327" s="16">
        <f t="shared" si="284"/>
        <v>0</v>
      </c>
      <c r="L3327" s="12">
        <f>IF(M3327&lt;&gt;"",M3327,IF(COUNTIFS($C:$C,B3327)&gt;1,SUMIFS('Sales Hx'!V:V,'Sales Hx'!$B:$B,_xlfn.XLOOKUP(B3327,C:C,B:B),'Sales Hx'!$D:$D,$E3327),SUMIFS('Sales Hx'!V:V,'Sales Hx'!$B:$B,$B3327,'Sales Hx'!$D:$D,$E3327)))</f>
        <v>0</v>
      </c>
      <c r="M3327" s="12">
        <v>0</v>
      </c>
      <c r="N3327" s="15">
        <f t="shared" ref="N3327:N3390" si="286">IFERROR(_xlfn.IFNA(J3327*R3327+L3327,"No Sales Hx"),"No Sales HX")</f>
        <v>0</v>
      </c>
      <c r="O3327" s="21">
        <f t="shared" si="283"/>
        <v>0</v>
      </c>
      <c r="P3327" s="24">
        <v>908.28</v>
      </c>
      <c r="Q3327" s="18">
        <f t="shared" ref="Q3327:Q3390" si="287">IFERROR(P3327*O3327,0)</f>
        <v>0</v>
      </c>
      <c r="R3327" s="2">
        <v>1</v>
      </c>
      <c r="S3327" s="2">
        <v>120</v>
      </c>
      <c r="T3327" s="2" t="s">
        <v>4646</v>
      </c>
      <c r="U3327" s="28" t="str">
        <f>IF(G3327=0,"",_xlfn.MINIFS('PO Details'!$I:$I,'PO Details'!$D:$D,Planning!$B3327,'PO Details'!$L:$L,Planning!$E3327))</f>
        <v/>
      </c>
      <c r="V3327" s="29" t="s">
        <v>4641</v>
      </c>
      <c r="W3327" t="str">
        <f t="shared" si="285"/>
        <v/>
      </c>
      <c r="X3327" s="2">
        <v>120</v>
      </c>
    </row>
    <row r="3328" spans="1:24" x14ac:dyDescent="0.25">
      <c r="A3328" s="11" t="s">
        <v>4623</v>
      </c>
      <c r="B3328" s="22" t="s">
        <v>230</v>
      </c>
      <c r="C3328" s="22" t="s">
        <v>5654</v>
      </c>
      <c r="D3328" s="22" t="s">
        <v>231</v>
      </c>
      <c r="E3328" s="31" t="s">
        <v>109</v>
      </c>
      <c r="F3328" s="12">
        <f>SUMIFS('Inventory Details'!$H:$H,'Inventory Details'!$B:$B,$B3328,'Inventory Details'!$E:$E,$E3328)</f>
        <v>1</v>
      </c>
      <c r="G3328" s="12">
        <f>SUMIFS('PO Details'!$H:$H,'PO Details'!$D:$D,Planning!$B3328,'PO Details'!$L:$L,$E3328)</f>
        <v>0</v>
      </c>
      <c r="H3328" s="12">
        <f>SUMIFS('SO Details'!$G:$G,'SO Details'!$D:$D,Planning!$B3328,'SO Details'!$K:$K,$E3328)</f>
        <v>0</v>
      </c>
      <c r="I3328" s="20">
        <f>IF(COUNTIFS($C:$C,B3328)&gt;1,SUMIFS('Sales Hx'!$Q:$Q,'Sales Hx'!$B:$B,_xlfn.XLOOKUP(B3328,C:C,B:B),'Sales Hx'!$D:$D,Planning!$E3328),SUMIFS('Sales Hx'!$Q:$Q,'Sales Hx'!$B:$B,Planning!$B3328,'Sales Hx'!$D:$D,Planning!$E3328))</f>
        <v>1.4</v>
      </c>
      <c r="J3328" s="16">
        <f>IF(COUNTIFS($C:$C,B3328)&gt;1,SUMIFS('Sales Hx'!$S:$S,'Sales Hx'!$B:$B,_xlfn.XLOOKUP(B3328,C:C,B:B),'Sales Hx'!$D:$D,E3328),SUMIFS('Sales Hx'!$S:$S,'Sales Hx'!$B:$B,$B3328,'Sales Hx'!$D:$D,$E3328))</f>
        <v>4.4407894736842111E-2</v>
      </c>
      <c r="K3328" s="16">
        <f t="shared" si="284"/>
        <v>0.7142857142857143</v>
      </c>
      <c r="L3328" s="12">
        <f>IF(M3328&lt;&gt;"",M3328,IF(COUNTIFS($C:$C,B3328)&gt;1,SUMIFS('Sales Hx'!V:V,'Sales Hx'!$B:$B,_xlfn.XLOOKUP(B3328,C:C,B:B),'Sales Hx'!$D:$D,$E3328),SUMIFS('Sales Hx'!V:V,'Sales Hx'!$B:$B,$B3328,'Sales Hx'!$D:$D,$E3328)))</f>
        <v>0</v>
      </c>
      <c r="M3328" s="12">
        <v>0</v>
      </c>
      <c r="N3328" s="15">
        <f t="shared" si="286"/>
        <v>4.4407894736842111E-2</v>
      </c>
      <c r="O3328" s="21">
        <f t="shared" si="283"/>
        <v>0</v>
      </c>
      <c r="P3328" s="24">
        <v>908.28</v>
      </c>
      <c r="Q3328" s="18">
        <f t="shared" si="287"/>
        <v>0</v>
      </c>
      <c r="R3328" s="2">
        <v>1</v>
      </c>
      <c r="S3328" s="2">
        <v>120</v>
      </c>
      <c r="T3328" s="2" t="s">
        <v>4646</v>
      </c>
      <c r="U3328" s="28" t="str">
        <f>IF(G3328=0,"",_xlfn.MINIFS('PO Details'!$I:$I,'PO Details'!$D:$D,Planning!$B3328,'PO Details'!$L:$L,Planning!$E3328))</f>
        <v/>
      </c>
      <c r="V3328" s="29" t="s">
        <v>4641</v>
      </c>
      <c r="W3328" t="str">
        <f t="shared" si="285"/>
        <v>Max</v>
      </c>
      <c r="X3328" s="2">
        <v>120</v>
      </c>
    </row>
    <row r="3329" spans="1:24" x14ac:dyDescent="0.25">
      <c r="A3329" s="11" t="s">
        <v>4623</v>
      </c>
      <c r="B3329" s="22" t="s">
        <v>230</v>
      </c>
      <c r="C3329" s="22" t="s">
        <v>5654</v>
      </c>
      <c r="D3329" s="22" t="s">
        <v>231</v>
      </c>
      <c r="E3329" s="31" t="s">
        <v>113</v>
      </c>
      <c r="F3329" s="12">
        <f>SUMIFS('Inventory Details'!$H:$H,'Inventory Details'!$B:$B,$B3329,'Inventory Details'!$E:$E,$E3329)</f>
        <v>0</v>
      </c>
      <c r="G3329" s="12">
        <f>SUMIFS('PO Details'!$H:$H,'PO Details'!$D:$D,Planning!$B3329,'PO Details'!$L:$L,$E3329)</f>
        <v>0</v>
      </c>
      <c r="H3329" s="12">
        <f>SUMIFS('SO Details'!$G:$G,'SO Details'!$D:$D,Planning!$B3329,'SO Details'!$K:$K,$E3329)</f>
        <v>0</v>
      </c>
      <c r="I3329" s="20">
        <f>IF(COUNTIFS($C:$C,B3329)&gt;1,SUMIFS('Sales Hx'!$Q:$Q,'Sales Hx'!$B:$B,_xlfn.XLOOKUP(B3329,C:C,B:B),'Sales Hx'!$D:$D,Planning!$E3329),SUMIFS('Sales Hx'!$Q:$Q,'Sales Hx'!$B:$B,Planning!$B3329,'Sales Hx'!$D:$D,Planning!$E3329))</f>
        <v>0</v>
      </c>
      <c r="J3329" s="16">
        <f>IF(COUNTIFS($C:$C,B3329)&gt;1,SUMIFS('Sales Hx'!$S:$S,'Sales Hx'!$B:$B,_xlfn.XLOOKUP(B3329,C:C,B:B),'Sales Hx'!$D:$D,E3329),SUMIFS('Sales Hx'!$S:$S,'Sales Hx'!$B:$B,$B3329,'Sales Hx'!$D:$D,$E3329))</f>
        <v>3.2894736842105261E-2</v>
      </c>
      <c r="K3329" s="16">
        <f t="shared" si="284"/>
        <v>0</v>
      </c>
      <c r="L3329" s="12">
        <f>IF(M3329&lt;&gt;"",M3329,IF(COUNTIFS($C:$C,B3329)&gt;1,SUMIFS('Sales Hx'!V:V,'Sales Hx'!$B:$B,_xlfn.XLOOKUP(B3329,C:C,B:B),'Sales Hx'!$D:$D,$E3329),SUMIFS('Sales Hx'!V:V,'Sales Hx'!$B:$B,$B3329,'Sales Hx'!$D:$D,$E3329)))</f>
        <v>0</v>
      </c>
      <c r="M3329" s="12">
        <v>0</v>
      </c>
      <c r="N3329" s="15">
        <f t="shared" si="286"/>
        <v>3.2894736842105261E-2</v>
      </c>
      <c r="O3329" s="21">
        <f t="shared" si="283"/>
        <v>0</v>
      </c>
      <c r="P3329" s="24">
        <v>908.28</v>
      </c>
      <c r="Q3329" s="18">
        <f t="shared" si="287"/>
        <v>0</v>
      </c>
      <c r="R3329" s="2">
        <v>1</v>
      </c>
      <c r="S3329" s="2">
        <v>120</v>
      </c>
      <c r="T3329" s="2" t="s">
        <v>4646</v>
      </c>
      <c r="U3329" s="28" t="str">
        <f>IF(G3329=0,"",_xlfn.MINIFS('PO Details'!$I:$I,'PO Details'!$D:$D,Planning!$B3329,'PO Details'!$L:$L,Planning!$E3329))</f>
        <v/>
      </c>
      <c r="V3329" s="29" t="s">
        <v>4641</v>
      </c>
      <c r="W3329" t="str">
        <f t="shared" si="285"/>
        <v/>
      </c>
      <c r="X3329" s="2">
        <v>120</v>
      </c>
    </row>
    <row r="3330" spans="1:24" x14ac:dyDescent="0.25">
      <c r="A3330" s="11" t="s">
        <v>4623</v>
      </c>
      <c r="B3330" s="22" t="s">
        <v>230</v>
      </c>
      <c r="C3330" s="22" t="s">
        <v>5654</v>
      </c>
      <c r="D3330" s="22" t="s">
        <v>231</v>
      </c>
      <c r="E3330" s="31" t="s">
        <v>4746</v>
      </c>
      <c r="F3330" s="12">
        <f>SUMIFS('Inventory Details'!$H:$H,'Inventory Details'!$B:$B,$B3330,'Inventory Details'!$E:$E,$E3330)</f>
        <v>0</v>
      </c>
      <c r="G3330" s="12">
        <f>SUMIFS('PO Details'!$H:$H,'PO Details'!$D:$D,Planning!$B3330,'PO Details'!$L:$L,$E3330)</f>
        <v>0</v>
      </c>
      <c r="H3330" s="12">
        <f>SUMIFS('SO Details'!$G:$G,'SO Details'!$D:$D,Planning!$B3330,'SO Details'!$K:$K,$E3330)</f>
        <v>0</v>
      </c>
      <c r="I3330" s="20">
        <f>IF(COUNTIFS($C:$C,B3330)&gt;1,SUMIFS('Sales Hx'!$Q:$Q,'Sales Hx'!$B:$B,_xlfn.XLOOKUP(B3330,C:C,B:B),'Sales Hx'!$D:$D,Planning!$E3330),SUMIFS('Sales Hx'!$Q:$Q,'Sales Hx'!$B:$B,Planning!$B3330,'Sales Hx'!$D:$D,Planning!$E3330))</f>
        <v>0</v>
      </c>
      <c r="J3330" s="16">
        <f>IF(COUNTIFS($C:$C,B3330)&gt;1,SUMIFS('Sales Hx'!$S:$S,'Sales Hx'!$B:$B,_xlfn.XLOOKUP(B3330,C:C,B:B),'Sales Hx'!$D:$D,E3330),SUMIFS('Sales Hx'!$S:$S,'Sales Hx'!$B:$B,$B3330,'Sales Hx'!$D:$D,$E3330))</f>
        <v>8.2236842105263164E-2</v>
      </c>
      <c r="K3330" s="16">
        <f t="shared" si="284"/>
        <v>0</v>
      </c>
      <c r="L3330" s="12">
        <f>IF(M3330&lt;&gt;"",M3330,IF(COUNTIFS($C:$C,B3330)&gt;1,SUMIFS('Sales Hx'!V:V,'Sales Hx'!$B:$B,_xlfn.XLOOKUP(B3330,C:C,B:B),'Sales Hx'!$D:$D,$E3330),SUMIFS('Sales Hx'!V:V,'Sales Hx'!$B:$B,$B3330,'Sales Hx'!$D:$D,$E3330)))</f>
        <v>0</v>
      </c>
      <c r="M3330" s="12">
        <v>0</v>
      </c>
      <c r="N3330" s="15">
        <f t="shared" si="286"/>
        <v>8.2236842105263164E-2</v>
      </c>
      <c r="O3330" s="21">
        <f t="shared" ref="O3330:O3393" si="288">MROUND(ROUND(IFERROR(IF(C3330&lt;&gt;"",0,IF(T3330="DC'd",0,IF(AND(J3330=0,F3330+G3330&lt;H3330),H3330-F3330+G3330,IF(F3330+G3330&lt;N3330,N3330+MAX((IF(J3330*R3330&gt;F3330,F3330,J3330*R3330))+J3330*S3330-F3330-G3330+H3330,0))))),0),0),1)</f>
        <v>0</v>
      </c>
      <c r="P3330" s="24">
        <v>908.28</v>
      </c>
      <c r="Q3330" s="18">
        <f t="shared" si="287"/>
        <v>0</v>
      </c>
      <c r="R3330" s="2">
        <v>1</v>
      </c>
      <c r="S3330" s="2">
        <v>120</v>
      </c>
      <c r="T3330" s="2" t="s">
        <v>4646</v>
      </c>
      <c r="U3330" s="28" t="str">
        <f>IF(G3330=0,"",_xlfn.MINIFS('PO Details'!$I:$I,'PO Details'!$D:$D,Planning!$B3330,'PO Details'!$L:$L,Planning!$E3330))</f>
        <v/>
      </c>
      <c r="V3330" s="29" t="s">
        <v>4641</v>
      </c>
      <c r="W3330" t="str">
        <f t="shared" si="285"/>
        <v/>
      </c>
      <c r="X3330" s="2">
        <v>120</v>
      </c>
    </row>
    <row r="3331" spans="1:24" x14ac:dyDescent="0.25">
      <c r="A3331" s="11" t="s">
        <v>4623</v>
      </c>
      <c r="B3331" s="22" t="s">
        <v>230</v>
      </c>
      <c r="C3331" s="22" t="s">
        <v>5654</v>
      </c>
      <c r="D3331" s="22" t="s">
        <v>231</v>
      </c>
      <c r="E3331" s="31" t="s">
        <v>1597</v>
      </c>
      <c r="F3331" s="12">
        <f>SUMIFS('Inventory Details'!$H:$H,'Inventory Details'!$B:$B,$B3331,'Inventory Details'!$E:$E,$E3331)</f>
        <v>0</v>
      </c>
      <c r="G3331" s="12">
        <f>SUMIFS('PO Details'!$H:$H,'PO Details'!$D:$D,Planning!$B3331,'PO Details'!$L:$L,$E3331)</f>
        <v>0</v>
      </c>
      <c r="H3331" s="12">
        <f>SUMIFS('SO Details'!$G:$G,'SO Details'!$D:$D,Planning!$B3331,'SO Details'!$K:$K,$E3331)</f>
        <v>0</v>
      </c>
      <c r="I3331" s="20">
        <f>IF(COUNTIFS($C:$C,B3331)&gt;1,SUMIFS('Sales Hx'!$Q:$Q,'Sales Hx'!$B:$B,_xlfn.XLOOKUP(B3331,C:C,B:B),'Sales Hx'!$D:$D,Planning!$E3331),SUMIFS('Sales Hx'!$Q:$Q,'Sales Hx'!$B:$B,Planning!$B3331,'Sales Hx'!$D:$D,Planning!$E3331))</f>
        <v>0</v>
      </c>
      <c r="J3331" s="16">
        <f>IF(COUNTIFS($C:$C,B3331)&gt;1,SUMIFS('Sales Hx'!$S:$S,'Sales Hx'!$B:$B,_xlfn.XLOOKUP(B3331,C:C,B:B),'Sales Hx'!$D:$D,E3331),SUMIFS('Sales Hx'!$S:$S,'Sales Hx'!$B:$B,$B3331,'Sales Hx'!$D:$D,$E3331))</f>
        <v>0.32236842105263158</v>
      </c>
      <c r="K3331" s="16">
        <f t="shared" si="284"/>
        <v>0</v>
      </c>
      <c r="L3331" s="12">
        <f>IF(M3331&lt;&gt;"",M3331,IF(COUNTIFS($C:$C,B3331)&gt;1,SUMIFS('Sales Hx'!V:V,'Sales Hx'!$B:$B,_xlfn.XLOOKUP(B3331,C:C,B:B),'Sales Hx'!$D:$D,$E3331),SUMIFS('Sales Hx'!V:V,'Sales Hx'!$B:$B,$B3331,'Sales Hx'!$D:$D,$E3331)))</f>
        <v>0</v>
      </c>
      <c r="M3331" s="12">
        <v>0</v>
      </c>
      <c r="N3331" s="15">
        <f t="shared" si="286"/>
        <v>0.32236842105263158</v>
      </c>
      <c r="O3331" s="21">
        <f t="shared" si="288"/>
        <v>0</v>
      </c>
      <c r="P3331" s="24">
        <v>908.28</v>
      </c>
      <c r="Q3331" s="18">
        <f t="shared" si="287"/>
        <v>0</v>
      </c>
      <c r="R3331" s="2">
        <v>1</v>
      </c>
      <c r="S3331" s="2">
        <v>120</v>
      </c>
      <c r="T3331" s="2" t="s">
        <v>4646</v>
      </c>
      <c r="U3331" s="28" t="str">
        <f>IF(G3331=0,"",_xlfn.MINIFS('PO Details'!$I:$I,'PO Details'!$D:$D,Planning!$B3331,'PO Details'!$L:$L,Planning!$E3331))</f>
        <v/>
      </c>
      <c r="V3331" s="29" t="s">
        <v>4641</v>
      </c>
      <c r="W3331" t="str">
        <f t="shared" si="285"/>
        <v/>
      </c>
      <c r="X3331" s="2">
        <v>120</v>
      </c>
    </row>
    <row r="3332" spans="1:24" x14ac:dyDescent="0.25">
      <c r="A3332" s="11" t="s">
        <v>4623</v>
      </c>
      <c r="B3332" s="22" t="s">
        <v>1598</v>
      </c>
      <c r="C3332" s="22"/>
      <c r="D3332" s="22" t="s">
        <v>1599</v>
      </c>
      <c r="E3332" s="31" t="s">
        <v>4670</v>
      </c>
      <c r="F3332" s="12">
        <f>SUMIFS('Inventory Details'!$H:$H,'Inventory Details'!$B:$B,$B3332,'Inventory Details'!$E:$E,$E3332)</f>
        <v>0</v>
      </c>
      <c r="G3332" s="12">
        <f>SUMIFS('PO Details'!$H:$H,'PO Details'!$D:$D,Planning!$B3332,'PO Details'!$L:$L,$E3332)</f>
        <v>1</v>
      </c>
      <c r="H3332" s="12">
        <f>SUMIFS('SO Details'!$G:$G,'SO Details'!$D:$D,Planning!$B3332,'SO Details'!$K:$K,$E3332)</f>
        <v>0</v>
      </c>
      <c r="I3332" s="20">
        <f>IF(COUNTIFS($C:$C,B3332)&gt;1,SUMIFS('Sales Hx'!$Q:$Q,'Sales Hx'!$B:$B,_xlfn.XLOOKUP(B3332,C:C,B:B),'Sales Hx'!$D:$D,Planning!$E3332),SUMIFS('Sales Hx'!$Q:$Q,'Sales Hx'!$B:$B,Planning!$B3332,'Sales Hx'!$D:$D,Planning!$E3332))</f>
        <v>0</v>
      </c>
      <c r="J3332" s="16">
        <f>IF(COUNTIFS($C:$C,B3332)&gt;1,SUMIFS('Sales Hx'!$S:$S,'Sales Hx'!$B:$B,_xlfn.XLOOKUP(B3332,C:C,B:B),'Sales Hx'!$D:$D,E3332),SUMIFS('Sales Hx'!$S:$S,'Sales Hx'!$B:$B,$B3332,'Sales Hx'!$D:$D,$E3332))</f>
        <v>0</v>
      </c>
      <c r="K3332" s="16">
        <f t="shared" si="284"/>
        <v>0</v>
      </c>
      <c r="L3332" s="12">
        <f>IF(M3332&lt;&gt;"",M3332,IF(COUNTIFS($C:$C,B3332)&gt;1,SUMIFS('Sales Hx'!V:V,'Sales Hx'!$B:$B,_xlfn.XLOOKUP(B3332,C:C,B:B),'Sales Hx'!$D:$D,$E3332),SUMIFS('Sales Hx'!V:V,'Sales Hx'!$B:$B,$B3332,'Sales Hx'!$D:$D,$E3332)))</f>
        <v>0</v>
      </c>
      <c r="M3332" s="12">
        <v>0</v>
      </c>
      <c r="N3332" s="15">
        <f t="shared" si="286"/>
        <v>0</v>
      </c>
      <c r="O3332" s="21">
        <f t="shared" si="288"/>
        <v>0</v>
      </c>
      <c r="P3332" s="24">
        <v>1150.2</v>
      </c>
      <c r="Q3332" s="18">
        <f t="shared" si="287"/>
        <v>0</v>
      </c>
      <c r="R3332" s="2">
        <v>1</v>
      </c>
      <c r="S3332" s="2">
        <v>120</v>
      </c>
      <c r="T3332" s="2" t="s">
        <v>4646</v>
      </c>
      <c r="U3332" s="28">
        <f>IF(G3332=0,"",_xlfn.MINIFS('PO Details'!$I:$I,'PO Details'!$D:$D,Planning!$B3332,'PO Details'!$L:$L,Planning!$E3332))</f>
        <v>45291</v>
      </c>
      <c r="V3332" s="29" t="s">
        <v>4641</v>
      </c>
      <c r="W3332" t="str">
        <f t="shared" si="285"/>
        <v>Max</v>
      </c>
      <c r="X3332" s="2">
        <v>120</v>
      </c>
    </row>
    <row r="3333" spans="1:24" x14ac:dyDescent="0.25">
      <c r="A3333" s="11" t="s">
        <v>4623</v>
      </c>
      <c r="B3333" s="22" t="s">
        <v>1598</v>
      </c>
      <c r="C3333" s="22"/>
      <c r="D3333" s="22" t="s">
        <v>1599</v>
      </c>
      <c r="E3333" s="31" t="s">
        <v>106</v>
      </c>
      <c r="F3333" s="12">
        <f>SUMIFS('Inventory Details'!$H:$H,'Inventory Details'!$B:$B,$B3333,'Inventory Details'!$E:$E,$E3333)</f>
        <v>8</v>
      </c>
      <c r="G3333" s="12">
        <f>SUMIFS('PO Details'!$H:$H,'PO Details'!$D:$D,Planning!$B3333,'PO Details'!$L:$L,$E3333)</f>
        <v>0</v>
      </c>
      <c r="H3333" s="12">
        <f>SUMIFS('SO Details'!$G:$G,'SO Details'!$D:$D,Planning!$B3333,'SO Details'!$K:$K,$E3333)</f>
        <v>0</v>
      </c>
      <c r="I3333" s="20">
        <f>IF(COUNTIFS($C:$C,B3333)&gt;1,SUMIFS('Sales Hx'!$Q:$Q,'Sales Hx'!$B:$B,_xlfn.XLOOKUP(B3333,C:C,B:B),'Sales Hx'!$D:$D,Planning!$E3333),SUMIFS('Sales Hx'!$Q:$Q,'Sales Hx'!$B:$B,Planning!$B3333,'Sales Hx'!$D:$D,Planning!$E3333))</f>
        <v>0</v>
      </c>
      <c r="J3333" s="16">
        <f>IF(COUNTIFS($C:$C,B3333)&gt;1,SUMIFS('Sales Hx'!$S:$S,'Sales Hx'!$B:$B,_xlfn.XLOOKUP(B3333,C:C,B:B),'Sales Hx'!$D:$D,E3333),SUMIFS('Sales Hx'!$S:$S,'Sales Hx'!$B:$B,$B3333,'Sales Hx'!$D:$D,$E3333))</f>
        <v>3.2894736842105261E-2</v>
      </c>
      <c r="K3333" s="16">
        <f t="shared" si="284"/>
        <v>0</v>
      </c>
      <c r="L3333" s="12">
        <f>IF(M3333&lt;&gt;"",M3333,IF(COUNTIFS($C:$C,B3333)&gt;1,SUMIFS('Sales Hx'!V:V,'Sales Hx'!$B:$B,_xlfn.XLOOKUP(B3333,C:C,B:B),'Sales Hx'!$D:$D,$E3333),SUMIFS('Sales Hx'!V:V,'Sales Hx'!$B:$B,$B3333,'Sales Hx'!$D:$D,$E3333)))</f>
        <v>0</v>
      </c>
      <c r="M3333" s="12">
        <v>0</v>
      </c>
      <c r="N3333" s="15">
        <f t="shared" si="286"/>
        <v>3.2894736842105261E-2</v>
      </c>
      <c r="O3333" s="21">
        <f t="shared" si="288"/>
        <v>0</v>
      </c>
      <c r="P3333" s="24">
        <v>1150.2</v>
      </c>
      <c r="Q3333" s="18">
        <f t="shared" si="287"/>
        <v>0</v>
      </c>
      <c r="R3333" s="2">
        <v>1</v>
      </c>
      <c r="S3333" s="2">
        <v>120</v>
      </c>
      <c r="T3333" s="2" t="s">
        <v>4646</v>
      </c>
      <c r="U3333" s="28" t="str">
        <f>IF(G3333=0,"",_xlfn.MINIFS('PO Details'!$I:$I,'PO Details'!$D:$D,Planning!$B3333,'PO Details'!$L:$L,Planning!$E3333))</f>
        <v/>
      </c>
      <c r="V3333" s="29" t="s">
        <v>4641</v>
      </c>
      <c r="W3333" t="str">
        <f t="shared" si="285"/>
        <v>Max</v>
      </c>
      <c r="X3333" s="2">
        <v>120</v>
      </c>
    </row>
    <row r="3334" spans="1:24" x14ac:dyDescent="0.25">
      <c r="A3334" s="11" t="s">
        <v>4623</v>
      </c>
      <c r="B3334" s="22" t="s">
        <v>1598</v>
      </c>
      <c r="C3334" s="22"/>
      <c r="D3334" s="22" t="s">
        <v>1599</v>
      </c>
      <c r="E3334" s="31" t="s">
        <v>113</v>
      </c>
      <c r="F3334" s="12">
        <f>SUMIFS('Inventory Details'!$H:$H,'Inventory Details'!$B:$B,$B3334,'Inventory Details'!$E:$E,$E3334)</f>
        <v>0</v>
      </c>
      <c r="G3334" s="12">
        <f>SUMIFS('PO Details'!$H:$H,'PO Details'!$D:$D,Planning!$B3334,'PO Details'!$L:$L,$E3334)</f>
        <v>0</v>
      </c>
      <c r="H3334" s="12">
        <f>SUMIFS('SO Details'!$G:$G,'SO Details'!$D:$D,Planning!$B3334,'SO Details'!$K:$K,$E3334)</f>
        <v>0</v>
      </c>
      <c r="I3334" s="20">
        <f>IF(COUNTIFS($C:$C,B3334)&gt;1,SUMIFS('Sales Hx'!$Q:$Q,'Sales Hx'!$B:$B,_xlfn.XLOOKUP(B3334,C:C,B:B),'Sales Hx'!$D:$D,Planning!$E3334),SUMIFS('Sales Hx'!$Q:$Q,'Sales Hx'!$B:$B,Planning!$B3334,'Sales Hx'!$D:$D,Planning!$E3334))</f>
        <v>0</v>
      </c>
      <c r="J3334" s="16">
        <f>IF(COUNTIFS($C:$C,B3334)&gt;1,SUMIFS('Sales Hx'!$S:$S,'Sales Hx'!$B:$B,_xlfn.XLOOKUP(B3334,C:C,B:B),'Sales Hx'!$D:$D,E3334),SUMIFS('Sales Hx'!$S:$S,'Sales Hx'!$B:$B,$B3334,'Sales Hx'!$D:$D,$E3334))</f>
        <v>5.5921052631578948E-2</v>
      </c>
      <c r="K3334" s="16">
        <f t="shared" si="284"/>
        <v>0</v>
      </c>
      <c r="L3334" s="12">
        <f>IF(M3334&lt;&gt;"",M3334,IF(COUNTIFS($C:$C,B3334)&gt;1,SUMIFS('Sales Hx'!V:V,'Sales Hx'!$B:$B,_xlfn.XLOOKUP(B3334,C:C,B:B),'Sales Hx'!$D:$D,$E3334),SUMIFS('Sales Hx'!V:V,'Sales Hx'!$B:$B,$B3334,'Sales Hx'!$D:$D,$E3334)))</f>
        <v>0</v>
      </c>
      <c r="M3334" s="12">
        <v>0</v>
      </c>
      <c r="N3334" s="15">
        <f t="shared" si="286"/>
        <v>5.5921052631578948E-2</v>
      </c>
      <c r="O3334" s="21">
        <f t="shared" si="288"/>
        <v>0</v>
      </c>
      <c r="P3334" s="24">
        <v>1150.2</v>
      </c>
      <c r="Q3334" s="18">
        <f t="shared" si="287"/>
        <v>0</v>
      </c>
      <c r="R3334" s="2">
        <v>1</v>
      </c>
      <c r="S3334" s="2">
        <v>120</v>
      </c>
      <c r="T3334" s="2" t="s">
        <v>4646</v>
      </c>
      <c r="U3334" s="28" t="str">
        <f>IF(G3334=0,"",_xlfn.MINIFS('PO Details'!$I:$I,'PO Details'!$D:$D,Planning!$B3334,'PO Details'!$L:$L,Planning!$E3334))</f>
        <v/>
      </c>
      <c r="V3334" s="29" t="s">
        <v>4641</v>
      </c>
      <c r="W3334" t="str">
        <f t="shared" si="285"/>
        <v>Max</v>
      </c>
      <c r="X3334" s="2">
        <v>120</v>
      </c>
    </row>
    <row r="3335" spans="1:24" x14ac:dyDescent="0.25">
      <c r="A3335" s="11" t="s">
        <v>4623</v>
      </c>
      <c r="B3335" s="22" t="s">
        <v>1598</v>
      </c>
      <c r="C3335" s="22"/>
      <c r="D3335" s="22" t="s">
        <v>1599</v>
      </c>
      <c r="E3335" s="31" t="s">
        <v>109</v>
      </c>
      <c r="F3335" s="12">
        <f>SUMIFS('Inventory Details'!$H:$H,'Inventory Details'!$B:$B,$B3335,'Inventory Details'!$E:$E,$E3335)</f>
        <v>2</v>
      </c>
      <c r="G3335" s="12">
        <f>SUMIFS('PO Details'!$H:$H,'PO Details'!$D:$D,Planning!$B3335,'PO Details'!$L:$L,$E3335)</f>
        <v>0</v>
      </c>
      <c r="H3335" s="12">
        <f>SUMIFS('SO Details'!$G:$G,'SO Details'!$D:$D,Planning!$B3335,'SO Details'!$K:$K,$E3335)</f>
        <v>0</v>
      </c>
      <c r="I3335" s="20">
        <f>IF(COUNTIFS($C:$C,B3335)&gt;1,SUMIFS('Sales Hx'!$Q:$Q,'Sales Hx'!$B:$B,_xlfn.XLOOKUP(B3335,C:C,B:B),'Sales Hx'!$D:$D,Planning!$E3335),SUMIFS('Sales Hx'!$Q:$Q,'Sales Hx'!$B:$B,Planning!$B3335,'Sales Hx'!$D:$D,Planning!$E3335))</f>
        <v>0</v>
      </c>
      <c r="J3335" s="16">
        <f>IF(COUNTIFS($C:$C,B3335)&gt;1,SUMIFS('Sales Hx'!$S:$S,'Sales Hx'!$B:$B,_xlfn.XLOOKUP(B3335,C:C,B:B),'Sales Hx'!$D:$D,E3335),SUMIFS('Sales Hx'!$S:$S,'Sales Hx'!$B:$B,$B3335,'Sales Hx'!$D:$D,$E3335))</f>
        <v>6.5789473684210523E-2</v>
      </c>
      <c r="K3335" s="16">
        <f t="shared" si="284"/>
        <v>0</v>
      </c>
      <c r="L3335" s="12">
        <f>IF(M3335&lt;&gt;"",M3335,IF(COUNTIFS($C:$C,B3335)&gt;1,SUMIFS('Sales Hx'!V:V,'Sales Hx'!$B:$B,_xlfn.XLOOKUP(B3335,C:C,B:B),'Sales Hx'!$D:$D,$E3335),SUMIFS('Sales Hx'!V:V,'Sales Hx'!$B:$B,$B3335,'Sales Hx'!$D:$D,$E3335)))</f>
        <v>0</v>
      </c>
      <c r="M3335" s="12">
        <v>0</v>
      </c>
      <c r="N3335" s="15">
        <f t="shared" si="286"/>
        <v>6.5789473684210523E-2</v>
      </c>
      <c r="O3335" s="21">
        <f t="shared" si="288"/>
        <v>0</v>
      </c>
      <c r="P3335" s="24">
        <v>1150.2</v>
      </c>
      <c r="Q3335" s="18">
        <f t="shared" si="287"/>
        <v>0</v>
      </c>
      <c r="R3335" s="2">
        <v>1</v>
      </c>
      <c r="S3335" s="2">
        <v>120</v>
      </c>
      <c r="T3335" s="2" t="s">
        <v>4646</v>
      </c>
      <c r="U3335" s="28" t="str">
        <f>IF(G3335=0,"",_xlfn.MINIFS('PO Details'!$I:$I,'PO Details'!$D:$D,Planning!$B3335,'PO Details'!$L:$L,Planning!$E3335))</f>
        <v/>
      </c>
      <c r="V3335" s="29" t="s">
        <v>4641</v>
      </c>
      <c r="W3335" t="str">
        <f t="shared" si="285"/>
        <v>Max</v>
      </c>
      <c r="X3335" s="2">
        <v>120</v>
      </c>
    </row>
    <row r="3336" spans="1:24" x14ac:dyDescent="0.25">
      <c r="A3336" s="11" t="s">
        <v>4623</v>
      </c>
      <c r="B3336" s="22" t="s">
        <v>1598</v>
      </c>
      <c r="C3336" s="22"/>
      <c r="D3336" s="22" t="s">
        <v>1599</v>
      </c>
      <c r="E3336" s="31" t="s">
        <v>1600</v>
      </c>
      <c r="F3336" s="12">
        <f>SUMIFS('Inventory Details'!$H:$H,'Inventory Details'!$B:$B,$B3336,'Inventory Details'!$E:$E,$E3336)</f>
        <v>1</v>
      </c>
      <c r="G3336" s="12">
        <f>SUMIFS('PO Details'!$H:$H,'PO Details'!$D:$D,Planning!$B3336,'PO Details'!$L:$L,$E3336)</f>
        <v>0</v>
      </c>
      <c r="H3336" s="12">
        <f>SUMIFS('SO Details'!$G:$G,'SO Details'!$D:$D,Planning!$B3336,'SO Details'!$K:$K,$E3336)</f>
        <v>0</v>
      </c>
      <c r="I3336" s="20">
        <f>IF(COUNTIFS($C:$C,B3336)&gt;1,SUMIFS('Sales Hx'!$Q:$Q,'Sales Hx'!$B:$B,_xlfn.XLOOKUP(B3336,C:C,B:B),'Sales Hx'!$D:$D,Planning!$E3336),SUMIFS('Sales Hx'!$Q:$Q,'Sales Hx'!$B:$B,Planning!$B3336,'Sales Hx'!$D:$D,Planning!$E3336))</f>
        <v>0</v>
      </c>
      <c r="J3336" s="16">
        <f>IF(COUNTIFS($C:$C,B3336)&gt;1,SUMIFS('Sales Hx'!$S:$S,'Sales Hx'!$B:$B,_xlfn.XLOOKUP(B3336,C:C,B:B),'Sales Hx'!$D:$D,E3336),SUMIFS('Sales Hx'!$S:$S,'Sales Hx'!$B:$B,$B3336,'Sales Hx'!$D:$D,$E3336))</f>
        <v>0</v>
      </c>
      <c r="K3336" s="16">
        <f t="shared" si="284"/>
        <v>0</v>
      </c>
      <c r="L3336" s="12">
        <f>IF(M3336&lt;&gt;"",M3336,IF(COUNTIFS($C:$C,B3336)&gt;1,SUMIFS('Sales Hx'!V:V,'Sales Hx'!$B:$B,_xlfn.XLOOKUP(B3336,C:C,B:B),'Sales Hx'!$D:$D,$E3336),SUMIFS('Sales Hx'!V:V,'Sales Hx'!$B:$B,$B3336,'Sales Hx'!$D:$D,$E3336)))</f>
        <v>0</v>
      </c>
      <c r="M3336" s="12">
        <v>0</v>
      </c>
      <c r="N3336" s="15">
        <f t="shared" si="286"/>
        <v>0</v>
      </c>
      <c r="O3336" s="21">
        <f t="shared" si="288"/>
        <v>0</v>
      </c>
      <c r="P3336" s="24">
        <v>1150.2</v>
      </c>
      <c r="Q3336" s="18">
        <f t="shared" si="287"/>
        <v>0</v>
      </c>
      <c r="R3336" s="2">
        <v>1</v>
      </c>
      <c r="S3336" s="2">
        <v>120</v>
      </c>
      <c r="T3336" s="2" t="s">
        <v>4646</v>
      </c>
      <c r="U3336" s="28" t="str">
        <f>IF(G3336=0,"",_xlfn.MINIFS('PO Details'!$I:$I,'PO Details'!$D:$D,Planning!$B3336,'PO Details'!$L:$L,Planning!$E3336))</f>
        <v/>
      </c>
      <c r="V3336" s="29" t="s">
        <v>4641</v>
      </c>
      <c r="W3336" t="str">
        <f t="shared" si="285"/>
        <v>Max</v>
      </c>
      <c r="X3336" s="2">
        <v>120</v>
      </c>
    </row>
    <row r="3337" spans="1:24" x14ac:dyDescent="0.25">
      <c r="A3337" s="11" t="s">
        <v>4623</v>
      </c>
      <c r="B3337" s="22" t="s">
        <v>1598</v>
      </c>
      <c r="C3337" s="22"/>
      <c r="D3337" s="22" t="s">
        <v>1599</v>
      </c>
      <c r="E3337" s="31" t="s">
        <v>4746</v>
      </c>
      <c r="F3337" s="12">
        <f>SUMIFS('Inventory Details'!$H:$H,'Inventory Details'!$B:$B,$B3337,'Inventory Details'!$E:$E,$E3337)</f>
        <v>0</v>
      </c>
      <c r="G3337" s="12">
        <f>SUMIFS('PO Details'!$H:$H,'PO Details'!$D:$D,Planning!$B3337,'PO Details'!$L:$L,$E3337)</f>
        <v>0</v>
      </c>
      <c r="H3337" s="12">
        <f>SUMIFS('SO Details'!$G:$G,'SO Details'!$D:$D,Planning!$B3337,'SO Details'!$K:$K,$E3337)</f>
        <v>0</v>
      </c>
      <c r="I3337" s="20">
        <f>IF(COUNTIFS($C:$C,B3337)&gt;1,SUMIFS('Sales Hx'!$Q:$Q,'Sales Hx'!$B:$B,_xlfn.XLOOKUP(B3337,C:C,B:B),'Sales Hx'!$D:$D,Planning!$E3337),SUMIFS('Sales Hx'!$Q:$Q,'Sales Hx'!$B:$B,Planning!$B3337,'Sales Hx'!$D:$D,Planning!$E3337))</f>
        <v>1.4</v>
      </c>
      <c r="J3337" s="16">
        <f>IF(COUNTIFS($C:$C,B3337)&gt;1,SUMIFS('Sales Hx'!$S:$S,'Sales Hx'!$B:$B,_xlfn.XLOOKUP(B3337,C:C,B:B),'Sales Hx'!$D:$D,E3337),SUMIFS('Sales Hx'!$S:$S,'Sales Hx'!$B:$B,$B3337,'Sales Hx'!$D:$D,$E3337))</f>
        <v>4.736842105263158E-2</v>
      </c>
      <c r="K3337" s="16">
        <f t="shared" si="284"/>
        <v>0</v>
      </c>
      <c r="L3337" s="12">
        <f>IF(M3337&lt;&gt;"",M3337,IF(COUNTIFS($C:$C,B3337)&gt;1,SUMIFS('Sales Hx'!V:V,'Sales Hx'!$B:$B,_xlfn.XLOOKUP(B3337,C:C,B:B),'Sales Hx'!$D:$D,$E3337),SUMIFS('Sales Hx'!V:V,'Sales Hx'!$B:$B,$B3337,'Sales Hx'!$D:$D,$E3337)))</f>
        <v>0</v>
      </c>
      <c r="M3337" s="12">
        <v>0</v>
      </c>
      <c r="N3337" s="15">
        <f t="shared" si="286"/>
        <v>4.736842105263158E-2</v>
      </c>
      <c r="O3337" s="21">
        <f t="shared" si="288"/>
        <v>0</v>
      </c>
      <c r="P3337" s="24">
        <v>1150.2</v>
      </c>
      <c r="Q3337" s="18">
        <f t="shared" si="287"/>
        <v>0</v>
      </c>
      <c r="R3337" s="2">
        <v>1</v>
      </c>
      <c r="S3337" s="2">
        <v>120</v>
      </c>
      <c r="T3337" s="2" t="s">
        <v>4646</v>
      </c>
      <c r="U3337" s="28" t="str">
        <f>IF(G3337=0,"",_xlfn.MINIFS('PO Details'!$I:$I,'PO Details'!$D:$D,Planning!$B3337,'PO Details'!$L:$L,Planning!$E3337))</f>
        <v/>
      </c>
      <c r="V3337" s="29" t="s">
        <v>4641</v>
      </c>
      <c r="W3337" t="str">
        <f t="shared" si="285"/>
        <v>Max</v>
      </c>
      <c r="X3337" s="2">
        <v>120</v>
      </c>
    </row>
    <row r="3338" spans="1:24" x14ac:dyDescent="0.25">
      <c r="A3338" s="11"/>
      <c r="B3338" s="22" t="s">
        <v>4823</v>
      </c>
      <c r="C3338" s="22"/>
      <c r="D3338" s="22" t="s">
        <v>4824</v>
      </c>
      <c r="E3338" s="31" t="s">
        <v>4746</v>
      </c>
      <c r="F3338" s="12">
        <f>SUMIFS('Inventory Details'!$H:$H,'Inventory Details'!$B:$B,$B3338,'Inventory Details'!$E:$E,$E3338)</f>
        <v>0</v>
      </c>
      <c r="G3338" s="12">
        <f>SUMIFS('PO Details'!$H:$H,'PO Details'!$D:$D,Planning!$B3338,'PO Details'!$L:$L,$E3338)</f>
        <v>4</v>
      </c>
      <c r="H3338" s="12">
        <f>SUMIFS('SO Details'!$G:$G,'SO Details'!$D:$D,Planning!$B3338,'SO Details'!$K:$K,$E3338)</f>
        <v>0</v>
      </c>
      <c r="I3338" s="20">
        <f>IF(COUNTIFS($C:$C,B3338)&gt;1,SUMIFS('Sales Hx'!$Q:$Q,'Sales Hx'!$B:$B,_xlfn.XLOOKUP(B3338,C:C,B:B),'Sales Hx'!$D:$D,Planning!$E3338),SUMIFS('Sales Hx'!$Q:$Q,'Sales Hx'!$B:$B,Planning!$B3338,'Sales Hx'!$D:$D,Planning!$E3338))</f>
        <v>0</v>
      </c>
      <c r="J3338" s="16">
        <f>IF(COUNTIFS($C:$C,B3338)&gt;1,SUMIFS('Sales Hx'!$S:$S,'Sales Hx'!$B:$B,_xlfn.XLOOKUP(B3338,C:C,B:B),'Sales Hx'!$D:$D,E3338),SUMIFS('Sales Hx'!$S:$S,'Sales Hx'!$B:$B,$B3338,'Sales Hx'!$D:$D,$E3338))</f>
        <v>0</v>
      </c>
      <c r="K3338" s="16">
        <f t="shared" si="284"/>
        <v>0</v>
      </c>
      <c r="L3338" s="12">
        <f>IF(M3338&lt;&gt;"",M3338,IF(COUNTIFS($C:$C,B3338)&gt;1,SUMIFS('Sales Hx'!V:V,'Sales Hx'!$B:$B,_xlfn.XLOOKUP(B3338,C:C,B:B),'Sales Hx'!$D:$D,$E3338),SUMIFS('Sales Hx'!V:V,'Sales Hx'!$B:$B,$B3338,'Sales Hx'!$D:$D,$E3338)))</f>
        <v>0</v>
      </c>
      <c r="M3338" s="12">
        <v>0</v>
      </c>
      <c r="N3338" s="15">
        <f t="shared" si="286"/>
        <v>0</v>
      </c>
      <c r="O3338" s="21">
        <f t="shared" si="288"/>
        <v>0</v>
      </c>
      <c r="P3338" s="24">
        <v>1697.4708000000001</v>
      </c>
      <c r="Q3338" s="18">
        <f t="shared" si="287"/>
        <v>0</v>
      </c>
      <c r="R3338" s="2">
        <v>1</v>
      </c>
      <c r="S3338" s="2">
        <v>90</v>
      </c>
      <c r="T3338" s="2" t="s">
        <v>4647</v>
      </c>
      <c r="U3338" s="28">
        <f>IF(G3338=0,"",_xlfn.MINIFS('PO Details'!$I:$I,'PO Details'!$D:$D,Planning!$B3338,'PO Details'!$L:$L,Planning!$E3338))</f>
        <v>45455</v>
      </c>
      <c r="V3338" s="29" t="s">
        <v>4640</v>
      </c>
      <c r="W3338" t="str">
        <f t="shared" si="285"/>
        <v>Max</v>
      </c>
      <c r="X3338" s="2">
        <v>120</v>
      </c>
    </row>
    <row r="3339" spans="1:24" x14ac:dyDescent="0.25">
      <c r="A3339" s="11"/>
      <c r="B3339" s="22" t="s">
        <v>1601</v>
      </c>
      <c r="C3339" s="22" t="s">
        <v>232</v>
      </c>
      <c r="D3339" s="22" t="s">
        <v>1602</v>
      </c>
      <c r="E3339" s="31" t="s">
        <v>106</v>
      </c>
      <c r="F3339" s="12">
        <f>SUMIFS('Inventory Details'!$H:$H,'Inventory Details'!$B:$B,$B3339,'Inventory Details'!$E:$E,$E3339)</f>
        <v>0</v>
      </c>
      <c r="G3339" s="12">
        <f>SUMIFS('PO Details'!$H:$H,'PO Details'!$D:$D,Planning!$B3339,'PO Details'!$L:$L,$E3339)</f>
        <v>0</v>
      </c>
      <c r="H3339" s="12">
        <f>SUMIFS('SO Details'!$G:$G,'SO Details'!$D:$D,Planning!$B3339,'SO Details'!$K:$K,$E3339)</f>
        <v>1</v>
      </c>
      <c r="I3339" s="20">
        <f>IF(COUNTIFS($C:$C,B3339)&gt;1,SUMIFS('Sales Hx'!$Q:$Q,'Sales Hx'!$B:$B,_xlfn.XLOOKUP(B3339,C:C,B:B),'Sales Hx'!$D:$D,Planning!$E3339),SUMIFS('Sales Hx'!$Q:$Q,'Sales Hx'!$B:$B,Planning!$B3339,'Sales Hx'!$D:$D,Planning!$E3339))</f>
        <v>0</v>
      </c>
      <c r="J3339" s="16">
        <f>IF(COUNTIFS($C:$C,B3339)&gt;1,SUMIFS('Sales Hx'!$S:$S,'Sales Hx'!$B:$B,_xlfn.XLOOKUP(B3339,C:C,B:B),'Sales Hx'!$D:$D,E3339),SUMIFS('Sales Hx'!$S:$S,'Sales Hx'!$B:$B,$B3339,'Sales Hx'!$D:$D,$E3339))</f>
        <v>0</v>
      </c>
      <c r="K3339" s="16">
        <f t="shared" si="284"/>
        <v>0</v>
      </c>
      <c r="L3339" s="12">
        <f>IF(M3339&lt;&gt;"",M3339,IF(COUNTIFS($C:$C,B3339)&gt;1,SUMIFS('Sales Hx'!V:V,'Sales Hx'!$B:$B,_xlfn.XLOOKUP(B3339,C:C,B:B),'Sales Hx'!$D:$D,$E3339),SUMIFS('Sales Hx'!V:V,'Sales Hx'!$B:$B,$B3339,'Sales Hx'!$D:$D,$E3339)))</f>
        <v>0</v>
      </c>
      <c r="M3339" s="12">
        <v>0</v>
      </c>
      <c r="N3339" s="15">
        <f t="shared" si="286"/>
        <v>0</v>
      </c>
      <c r="O3339" s="21">
        <f t="shared" si="288"/>
        <v>0</v>
      </c>
      <c r="P3339" s="24">
        <v>18</v>
      </c>
      <c r="Q3339" s="18">
        <f t="shared" si="287"/>
        <v>0</v>
      </c>
      <c r="R3339" s="2">
        <v>1</v>
      </c>
      <c r="S3339" s="2">
        <v>120</v>
      </c>
      <c r="T3339" s="2" t="s">
        <v>4646</v>
      </c>
      <c r="U3339" s="28" t="str">
        <f>IF(G3339=0,"",_xlfn.MINIFS('PO Details'!$I:$I,'PO Details'!$D:$D,Planning!$B3339,'PO Details'!$L:$L,Planning!$E3339))</f>
        <v/>
      </c>
      <c r="V3339" s="29" t="s">
        <v>4640</v>
      </c>
      <c r="W3339" t="str">
        <f t="shared" si="285"/>
        <v>Max</v>
      </c>
      <c r="X3339" s="2">
        <v>120</v>
      </c>
    </row>
    <row r="3340" spans="1:24" x14ac:dyDescent="0.25">
      <c r="A3340" s="11"/>
      <c r="B3340" s="22" t="s">
        <v>1601</v>
      </c>
      <c r="C3340" s="22" t="s">
        <v>232</v>
      </c>
      <c r="D3340" s="22" t="s">
        <v>1602</v>
      </c>
      <c r="E3340" s="31" t="s">
        <v>4746</v>
      </c>
      <c r="F3340" s="12">
        <f>SUMIFS('Inventory Details'!$H:$H,'Inventory Details'!$B:$B,$B3340,'Inventory Details'!$E:$E,$E3340)</f>
        <v>0</v>
      </c>
      <c r="G3340" s="12">
        <f>SUMIFS('PO Details'!$H:$H,'PO Details'!$D:$D,Planning!$B3340,'PO Details'!$L:$L,$E3340)</f>
        <v>0</v>
      </c>
      <c r="H3340" s="12">
        <f>SUMIFS('SO Details'!$G:$G,'SO Details'!$D:$D,Planning!$B3340,'SO Details'!$K:$K,$E3340)</f>
        <v>0</v>
      </c>
      <c r="I3340" s="20">
        <f>IF(COUNTIFS($C:$C,B3340)&gt;1,SUMIFS('Sales Hx'!$Q:$Q,'Sales Hx'!$B:$B,_xlfn.XLOOKUP(B3340,C:C,B:B),'Sales Hx'!$D:$D,Planning!$E3340),SUMIFS('Sales Hx'!$Q:$Q,'Sales Hx'!$B:$B,Planning!$B3340,'Sales Hx'!$D:$D,Planning!$E3340))</f>
        <v>0</v>
      </c>
      <c r="J3340" s="16">
        <f>IF(COUNTIFS($C:$C,B3340)&gt;1,SUMIFS('Sales Hx'!$S:$S,'Sales Hx'!$B:$B,_xlfn.XLOOKUP(B3340,C:C,B:B),'Sales Hx'!$D:$D,E3340),SUMIFS('Sales Hx'!$S:$S,'Sales Hx'!$B:$B,$B3340,'Sales Hx'!$D:$D,$E3340))</f>
        <v>9.8684210526315791E-2</v>
      </c>
      <c r="K3340" s="16">
        <f t="shared" si="284"/>
        <v>0</v>
      </c>
      <c r="L3340" s="12">
        <f>IF(M3340&lt;&gt;"",M3340,IF(COUNTIFS($C:$C,B3340)&gt;1,SUMIFS('Sales Hx'!V:V,'Sales Hx'!$B:$B,_xlfn.XLOOKUP(B3340,C:C,B:B),'Sales Hx'!$D:$D,$E3340),SUMIFS('Sales Hx'!V:V,'Sales Hx'!$B:$B,$B3340,'Sales Hx'!$D:$D,$E3340)))</f>
        <v>0</v>
      </c>
      <c r="M3340" s="12">
        <v>0</v>
      </c>
      <c r="N3340" s="15">
        <f t="shared" si="286"/>
        <v>9.8684210526315791E-2</v>
      </c>
      <c r="O3340" s="21">
        <f t="shared" si="288"/>
        <v>0</v>
      </c>
      <c r="P3340" s="24">
        <v>18</v>
      </c>
      <c r="Q3340" s="18">
        <f t="shared" si="287"/>
        <v>0</v>
      </c>
      <c r="R3340" s="2">
        <v>1</v>
      </c>
      <c r="S3340" s="2">
        <v>120</v>
      </c>
      <c r="T3340" s="2" t="s">
        <v>4646</v>
      </c>
      <c r="U3340" s="28" t="str">
        <f>IF(G3340=0,"",_xlfn.MINIFS('PO Details'!$I:$I,'PO Details'!$D:$D,Planning!$B3340,'PO Details'!$L:$L,Planning!$E3340))</f>
        <v/>
      </c>
      <c r="V3340" s="29" t="s">
        <v>4640</v>
      </c>
      <c r="W3340" t="str">
        <f t="shared" si="285"/>
        <v>Max</v>
      </c>
      <c r="X3340" s="2">
        <v>120</v>
      </c>
    </row>
    <row r="3341" spans="1:24" x14ac:dyDescent="0.25">
      <c r="A3341" s="11" t="s">
        <v>4619</v>
      </c>
      <c r="B3341" s="22" t="s">
        <v>232</v>
      </c>
      <c r="C3341" s="22"/>
      <c r="D3341" s="22" t="s">
        <v>233</v>
      </c>
      <c r="E3341" s="31" t="s">
        <v>119</v>
      </c>
      <c r="F3341" s="12">
        <f>SUMIFS('Inventory Details'!$H:$H,'Inventory Details'!$B:$B,$B3341,'Inventory Details'!$E:$E,$E3341)</f>
        <v>0</v>
      </c>
      <c r="G3341" s="12">
        <f>SUMIFS('PO Details'!$H:$H,'PO Details'!$D:$D,Planning!$B3341,'PO Details'!$L:$L,$E3341)</f>
        <v>60</v>
      </c>
      <c r="H3341" s="12">
        <f>SUMIFS('SO Details'!$G:$G,'SO Details'!$D:$D,Planning!$B3341,'SO Details'!$K:$K,$E3341)</f>
        <v>0</v>
      </c>
      <c r="I3341" s="20">
        <f>IF(COUNTIFS($C:$C,B3341)&gt;1,SUMIFS('Sales Hx'!$Q:$Q,'Sales Hx'!$B:$B,_xlfn.XLOOKUP(B3341,C:C,B:B),'Sales Hx'!$D:$D,Planning!$E3341),SUMIFS('Sales Hx'!$Q:$Q,'Sales Hx'!$B:$B,Planning!$B3341,'Sales Hx'!$D:$D,Planning!$E3341))</f>
        <v>0</v>
      </c>
      <c r="J3341" s="16">
        <f>IF(COUNTIFS($C:$C,B3341)&gt;1,SUMIFS('Sales Hx'!$S:$S,'Sales Hx'!$B:$B,_xlfn.XLOOKUP(B3341,C:C,B:B),'Sales Hx'!$D:$D,E3341),SUMIFS('Sales Hx'!$S:$S,'Sales Hx'!$B:$B,$B3341,'Sales Hx'!$D:$D,$E3341))</f>
        <v>0</v>
      </c>
      <c r="K3341" s="16">
        <f t="shared" si="284"/>
        <v>0</v>
      </c>
      <c r="L3341" s="12">
        <f>IF(M3341&lt;&gt;"",M3341,IF(COUNTIFS($C:$C,B3341)&gt;1,SUMIFS('Sales Hx'!V:V,'Sales Hx'!$B:$B,_xlfn.XLOOKUP(B3341,C:C,B:B),'Sales Hx'!$D:$D,$E3341),SUMIFS('Sales Hx'!V:V,'Sales Hx'!$B:$B,$B3341,'Sales Hx'!$D:$D,$E3341)))</f>
        <v>0</v>
      </c>
      <c r="M3341" s="12">
        <v>0</v>
      </c>
      <c r="N3341" s="15">
        <f t="shared" si="286"/>
        <v>0</v>
      </c>
      <c r="O3341" s="21">
        <f t="shared" si="288"/>
        <v>0</v>
      </c>
      <c r="P3341" s="24">
        <v>18</v>
      </c>
      <c r="Q3341" s="18">
        <f t="shared" si="287"/>
        <v>0</v>
      </c>
      <c r="R3341" s="2">
        <v>1</v>
      </c>
      <c r="S3341" s="2">
        <v>90</v>
      </c>
      <c r="T3341" s="2" t="s">
        <v>4647</v>
      </c>
      <c r="U3341" s="28">
        <f>IF(G3341=0,"",_xlfn.MINIFS('PO Details'!$I:$I,'PO Details'!$D:$D,Planning!$B3341,'PO Details'!$L:$L,Planning!$E3341))</f>
        <v>45474</v>
      </c>
      <c r="V3341" s="29" t="s">
        <v>4639</v>
      </c>
      <c r="W3341" t="str">
        <f t="shared" si="285"/>
        <v>Max</v>
      </c>
      <c r="X3341" s="2">
        <v>120</v>
      </c>
    </row>
    <row r="3342" spans="1:24" x14ac:dyDescent="0.25">
      <c r="A3342" s="11" t="s">
        <v>4619</v>
      </c>
      <c r="B3342" s="22" t="s">
        <v>232</v>
      </c>
      <c r="C3342" s="22"/>
      <c r="D3342" s="22" t="s">
        <v>233</v>
      </c>
      <c r="E3342" s="31" t="s">
        <v>15</v>
      </c>
      <c r="F3342" s="12">
        <f>SUMIFS('Inventory Details'!$H:$H,'Inventory Details'!$B:$B,$B3342,'Inventory Details'!$E:$E,$E3342)</f>
        <v>15</v>
      </c>
      <c r="G3342" s="12">
        <f>SUMIFS('PO Details'!$H:$H,'PO Details'!$D:$D,Planning!$B3342,'PO Details'!$L:$L,$E3342)</f>
        <v>70</v>
      </c>
      <c r="H3342" s="12">
        <f>SUMIFS('SO Details'!$G:$G,'SO Details'!$D:$D,Planning!$B3342,'SO Details'!$K:$K,$E3342)</f>
        <v>10</v>
      </c>
      <c r="I3342" s="20">
        <f>IF(COUNTIFS($C:$C,B3342)&gt;1,SUMIFS('Sales Hx'!$Q:$Q,'Sales Hx'!$B:$B,_xlfn.XLOOKUP(B3342,C:C,B:B),'Sales Hx'!$D:$D,Planning!$E3342),SUMIFS('Sales Hx'!$Q:$Q,'Sales Hx'!$B:$B,Planning!$B3342,'Sales Hx'!$D:$D,Planning!$E3342))</f>
        <v>0</v>
      </c>
      <c r="J3342" s="16">
        <f>IF(COUNTIFS($C:$C,B3342)&gt;1,SUMIFS('Sales Hx'!$S:$S,'Sales Hx'!$B:$B,_xlfn.XLOOKUP(B3342,C:C,B:B),'Sales Hx'!$D:$D,E3342),SUMIFS('Sales Hx'!$S:$S,'Sales Hx'!$B:$B,$B3342,'Sales Hx'!$D:$D,$E3342))</f>
        <v>0</v>
      </c>
      <c r="K3342" s="16">
        <f t="shared" si="284"/>
        <v>0</v>
      </c>
      <c r="L3342" s="12">
        <f>IF(M3342&lt;&gt;"",M3342,IF(COUNTIFS($C:$C,B3342)&gt;1,SUMIFS('Sales Hx'!V:V,'Sales Hx'!$B:$B,_xlfn.XLOOKUP(B3342,C:C,B:B),'Sales Hx'!$D:$D,$E3342),SUMIFS('Sales Hx'!V:V,'Sales Hx'!$B:$B,$B3342,'Sales Hx'!$D:$D,$E3342)))</f>
        <v>0</v>
      </c>
      <c r="M3342" s="12">
        <v>0</v>
      </c>
      <c r="N3342" s="15">
        <f t="shared" si="286"/>
        <v>0</v>
      </c>
      <c r="O3342" s="21">
        <f t="shared" si="288"/>
        <v>0</v>
      </c>
      <c r="P3342" s="24">
        <v>18</v>
      </c>
      <c r="Q3342" s="18">
        <f t="shared" si="287"/>
        <v>0</v>
      </c>
      <c r="R3342" s="2">
        <v>1</v>
      </c>
      <c r="S3342" s="2">
        <v>90</v>
      </c>
      <c r="T3342" s="2" t="s">
        <v>4647</v>
      </c>
      <c r="U3342" s="28">
        <f>IF(G3342=0,"",_xlfn.MINIFS('PO Details'!$I:$I,'PO Details'!$D:$D,Planning!$B3342,'PO Details'!$L:$L,Planning!$E3342))</f>
        <v>45397</v>
      </c>
      <c r="V3342" s="29" t="s">
        <v>4639</v>
      </c>
      <c r="W3342" t="str">
        <f t="shared" si="285"/>
        <v>Max</v>
      </c>
      <c r="X3342" s="2">
        <v>120</v>
      </c>
    </row>
    <row r="3343" spans="1:24" x14ac:dyDescent="0.25">
      <c r="A3343" s="11" t="s">
        <v>4619</v>
      </c>
      <c r="B3343" s="22" t="s">
        <v>232</v>
      </c>
      <c r="C3343" s="22"/>
      <c r="D3343" s="22" t="s">
        <v>233</v>
      </c>
      <c r="E3343" s="31" t="s">
        <v>113</v>
      </c>
      <c r="F3343" s="12">
        <f>SUMIFS('Inventory Details'!$H:$H,'Inventory Details'!$B:$B,$B3343,'Inventory Details'!$E:$E,$E3343)</f>
        <v>143</v>
      </c>
      <c r="G3343" s="12">
        <f>SUMIFS('PO Details'!$H:$H,'PO Details'!$D:$D,Planning!$B3343,'PO Details'!$L:$L,$E3343)</f>
        <v>300</v>
      </c>
      <c r="H3343" s="12">
        <f>SUMIFS('SO Details'!$G:$G,'SO Details'!$D:$D,Planning!$B3343,'SO Details'!$K:$K,$E3343)</f>
        <v>8</v>
      </c>
      <c r="I3343" s="20">
        <f>IF(COUNTIFS($C:$C,B3343)&gt;1,SUMIFS('Sales Hx'!$Q:$Q,'Sales Hx'!$B:$B,_xlfn.XLOOKUP(B3343,C:C,B:B),'Sales Hx'!$D:$D,Planning!$E3343),SUMIFS('Sales Hx'!$Q:$Q,'Sales Hx'!$B:$B,Planning!$B3343,'Sales Hx'!$D:$D,Planning!$E3343))</f>
        <v>0</v>
      </c>
      <c r="J3343" s="16">
        <f>IF(COUNTIFS($C:$C,B3343)&gt;1,SUMIFS('Sales Hx'!$S:$S,'Sales Hx'!$B:$B,_xlfn.XLOOKUP(B3343,C:C,B:B),'Sales Hx'!$D:$D,E3343),SUMIFS('Sales Hx'!$S:$S,'Sales Hx'!$B:$B,$B3343,'Sales Hx'!$D:$D,$E3343))</f>
        <v>0</v>
      </c>
      <c r="K3343" s="16">
        <f t="shared" si="284"/>
        <v>0</v>
      </c>
      <c r="L3343" s="12">
        <f>IF(M3343&lt;&gt;"",M3343,IF(COUNTIFS($C:$C,B3343)&gt;1,SUMIFS('Sales Hx'!V:V,'Sales Hx'!$B:$B,_xlfn.XLOOKUP(B3343,C:C,B:B),'Sales Hx'!$D:$D,$E3343),SUMIFS('Sales Hx'!V:V,'Sales Hx'!$B:$B,$B3343,'Sales Hx'!$D:$D,$E3343)))</f>
        <v>0</v>
      </c>
      <c r="M3343" s="12">
        <v>0</v>
      </c>
      <c r="N3343" s="15">
        <f t="shared" si="286"/>
        <v>0</v>
      </c>
      <c r="O3343" s="21">
        <f t="shared" si="288"/>
        <v>0</v>
      </c>
      <c r="P3343" s="24">
        <v>18</v>
      </c>
      <c r="Q3343" s="18">
        <f t="shared" si="287"/>
        <v>0</v>
      </c>
      <c r="R3343" s="2">
        <v>1</v>
      </c>
      <c r="S3343" s="2">
        <v>90</v>
      </c>
      <c r="T3343" s="2" t="s">
        <v>4647</v>
      </c>
      <c r="U3343" s="28">
        <f>IF(G3343=0,"",_xlfn.MINIFS('PO Details'!$I:$I,'PO Details'!$D:$D,Planning!$B3343,'PO Details'!$L:$L,Planning!$E3343))</f>
        <v>45474</v>
      </c>
      <c r="V3343" s="29" t="s">
        <v>4639</v>
      </c>
      <c r="W3343" t="str">
        <f t="shared" si="285"/>
        <v>Max</v>
      </c>
      <c r="X3343" s="2">
        <v>120</v>
      </c>
    </row>
    <row r="3344" spans="1:24" x14ac:dyDescent="0.25">
      <c r="A3344" s="11" t="s">
        <v>4619</v>
      </c>
      <c r="B3344" s="22" t="s">
        <v>232</v>
      </c>
      <c r="C3344" s="22"/>
      <c r="D3344" s="22" t="s">
        <v>233</v>
      </c>
      <c r="E3344" s="31" t="s">
        <v>4746</v>
      </c>
      <c r="F3344" s="12">
        <f>SUMIFS('Inventory Details'!$H:$H,'Inventory Details'!$B:$B,$B3344,'Inventory Details'!$E:$E,$E3344)</f>
        <v>128</v>
      </c>
      <c r="G3344" s="12">
        <f>SUMIFS('PO Details'!$H:$H,'PO Details'!$D:$D,Planning!$B3344,'PO Details'!$L:$L,$E3344)</f>
        <v>1200</v>
      </c>
      <c r="H3344" s="12">
        <f>SUMIFS('SO Details'!$G:$G,'SO Details'!$D:$D,Planning!$B3344,'SO Details'!$K:$K,$E3344)</f>
        <v>26</v>
      </c>
      <c r="I3344" s="20">
        <f>IF(COUNTIFS($C:$C,B3344)&gt;1,SUMIFS('Sales Hx'!$Q:$Q,'Sales Hx'!$B:$B,_xlfn.XLOOKUP(B3344,C:C,B:B),'Sales Hx'!$D:$D,Planning!$E3344),SUMIFS('Sales Hx'!$Q:$Q,'Sales Hx'!$B:$B,Planning!$B3344,'Sales Hx'!$D:$D,Planning!$E3344))</f>
        <v>0</v>
      </c>
      <c r="J3344" s="16">
        <f>IF(COUNTIFS($C:$C,B3344)&gt;1,SUMIFS('Sales Hx'!$S:$S,'Sales Hx'!$B:$B,_xlfn.XLOOKUP(B3344,C:C,B:B),'Sales Hx'!$D:$D,E3344),SUMIFS('Sales Hx'!$S:$S,'Sales Hx'!$B:$B,$B3344,'Sales Hx'!$D:$D,$E3344))</f>
        <v>9.8684210526315791E-2</v>
      </c>
      <c r="K3344" s="16">
        <f t="shared" si="284"/>
        <v>0</v>
      </c>
      <c r="L3344" s="12">
        <f>IF(M3344&lt;&gt;"",M3344,IF(COUNTIFS($C:$C,B3344)&gt;1,SUMIFS('Sales Hx'!V:V,'Sales Hx'!$B:$B,_xlfn.XLOOKUP(B3344,C:C,B:B),'Sales Hx'!$D:$D,$E3344),SUMIFS('Sales Hx'!V:V,'Sales Hx'!$B:$B,$B3344,'Sales Hx'!$D:$D,$E3344)))</f>
        <v>0</v>
      </c>
      <c r="M3344" s="12">
        <v>0</v>
      </c>
      <c r="N3344" s="15">
        <f t="shared" si="286"/>
        <v>9.8684210526315791E-2</v>
      </c>
      <c r="O3344" s="21">
        <f t="shared" si="288"/>
        <v>0</v>
      </c>
      <c r="P3344" s="24">
        <v>18</v>
      </c>
      <c r="Q3344" s="18">
        <f t="shared" si="287"/>
        <v>0</v>
      </c>
      <c r="R3344" s="2">
        <v>1</v>
      </c>
      <c r="S3344" s="2">
        <v>90</v>
      </c>
      <c r="T3344" s="2" t="s">
        <v>4647</v>
      </c>
      <c r="U3344" s="28">
        <f>IF(G3344=0,"",_xlfn.MINIFS('PO Details'!$I:$I,'PO Details'!$D:$D,Planning!$B3344,'PO Details'!$L:$L,Planning!$E3344))</f>
        <v>45458</v>
      </c>
      <c r="V3344" s="29" t="s">
        <v>4639</v>
      </c>
      <c r="W3344" t="str">
        <f t="shared" si="285"/>
        <v>Max</v>
      </c>
      <c r="X3344" s="2">
        <v>120</v>
      </c>
    </row>
    <row r="3345" spans="1:24" x14ac:dyDescent="0.25">
      <c r="A3345" s="11" t="s">
        <v>4619</v>
      </c>
      <c r="B3345" s="22" t="s">
        <v>232</v>
      </c>
      <c r="C3345" s="22"/>
      <c r="D3345" s="22" t="s">
        <v>233</v>
      </c>
      <c r="E3345" s="31" t="s">
        <v>106</v>
      </c>
      <c r="F3345" s="12">
        <f>SUMIFS('Inventory Details'!$H:$H,'Inventory Details'!$B:$B,$B3345,'Inventory Details'!$E:$E,$E3345)</f>
        <v>1</v>
      </c>
      <c r="G3345" s="12">
        <f>SUMIFS('PO Details'!$H:$H,'PO Details'!$D:$D,Planning!$B3345,'PO Details'!$L:$L,$E3345)</f>
        <v>600</v>
      </c>
      <c r="H3345" s="12">
        <f>SUMIFS('SO Details'!$G:$G,'SO Details'!$D:$D,Planning!$B3345,'SO Details'!$K:$K,$E3345)</f>
        <v>11</v>
      </c>
      <c r="I3345" s="20">
        <f>IF(COUNTIFS($C:$C,B3345)&gt;1,SUMIFS('Sales Hx'!$Q:$Q,'Sales Hx'!$B:$B,_xlfn.XLOOKUP(B3345,C:C,B:B),'Sales Hx'!$D:$D,Planning!$E3345),SUMIFS('Sales Hx'!$Q:$Q,'Sales Hx'!$B:$B,Planning!$B3345,'Sales Hx'!$D:$D,Planning!$E3345))</f>
        <v>0</v>
      </c>
      <c r="J3345" s="16">
        <f>IF(COUNTIFS($C:$C,B3345)&gt;1,SUMIFS('Sales Hx'!$S:$S,'Sales Hx'!$B:$B,_xlfn.XLOOKUP(B3345,C:C,B:B),'Sales Hx'!$D:$D,E3345),SUMIFS('Sales Hx'!$S:$S,'Sales Hx'!$B:$B,$B3345,'Sales Hx'!$D:$D,$E3345))</f>
        <v>0</v>
      </c>
      <c r="K3345" s="16">
        <f t="shared" si="284"/>
        <v>0</v>
      </c>
      <c r="L3345" s="12">
        <f>IF(M3345&lt;&gt;"",M3345,IF(COUNTIFS($C:$C,B3345)&gt;1,SUMIFS('Sales Hx'!V:V,'Sales Hx'!$B:$B,_xlfn.XLOOKUP(B3345,C:C,B:B),'Sales Hx'!$D:$D,$E3345),SUMIFS('Sales Hx'!V:V,'Sales Hx'!$B:$B,$B3345,'Sales Hx'!$D:$D,$E3345)))</f>
        <v>0</v>
      </c>
      <c r="M3345" s="12">
        <v>0</v>
      </c>
      <c r="N3345" s="15">
        <f t="shared" si="286"/>
        <v>0</v>
      </c>
      <c r="O3345" s="21">
        <f t="shared" si="288"/>
        <v>0</v>
      </c>
      <c r="P3345" s="24">
        <v>18</v>
      </c>
      <c r="Q3345" s="18">
        <f t="shared" si="287"/>
        <v>0</v>
      </c>
      <c r="R3345" s="2">
        <v>1</v>
      </c>
      <c r="S3345" s="2">
        <v>90</v>
      </c>
      <c r="T3345" s="2" t="s">
        <v>4647</v>
      </c>
      <c r="U3345" s="28">
        <f>IF(G3345=0,"",_xlfn.MINIFS('PO Details'!$I:$I,'PO Details'!$D:$D,Planning!$B3345,'PO Details'!$L:$L,Planning!$E3345))</f>
        <v>45458</v>
      </c>
      <c r="V3345" s="29" t="s">
        <v>4639</v>
      </c>
      <c r="W3345" t="str">
        <f t="shared" si="285"/>
        <v>Max</v>
      </c>
      <c r="X3345" s="2">
        <v>120</v>
      </c>
    </row>
    <row r="3346" spans="1:24" x14ac:dyDescent="0.25">
      <c r="A3346" s="11" t="s">
        <v>4619</v>
      </c>
      <c r="B3346" s="22" t="s">
        <v>232</v>
      </c>
      <c r="C3346" s="22"/>
      <c r="D3346" s="22" t="s">
        <v>233</v>
      </c>
      <c r="E3346" s="31" t="s">
        <v>109</v>
      </c>
      <c r="F3346" s="12">
        <f>SUMIFS('Inventory Details'!$H:$H,'Inventory Details'!$B:$B,$B3346,'Inventory Details'!$E:$E,$E3346)</f>
        <v>226</v>
      </c>
      <c r="G3346" s="12">
        <f>SUMIFS('PO Details'!$H:$H,'PO Details'!$D:$D,Planning!$B3346,'PO Details'!$L:$L,$E3346)</f>
        <v>0</v>
      </c>
      <c r="H3346" s="12">
        <f>SUMIFS('SO Details'!$G:$G,'SO Details'!$D:$D,Planning!$B3346,'SO Details'!$K:$K,$E3346)</f>
        <v>3</v>
      </c>
      <c r="I3346" s="20">
        <f>IF(COUNTIFS($C:$C,B3346)&gt;1,SUMIFS('Sales Hx'!$Q:$Q,'Sales Hx'!$B:$B,_xlfn.XLOOKUP(B3346,C:C,B:B),'Sales Hx'!$D:$D,Planning!$E3346),SUMIFS('Sales Hx'!$Q:$Q,'Sales Hx'!$B:$B,Planning!$B3346,'Sales Hx'!$D:$D,Planning!$E3346))</f>
        <v>0</v>
      </c>
      <c r="J3346" s="16">
        <f>IF(COUNTIFS($C:$C,B3346)&gt;1,SUMIFS('Sales Hx'!$S:$S,'Sales Hx'!$B:$B,_xlfn.XLOOKUP(B3346,C:C,B:B),'Sales Hx'!$D:$D,E3346),SUMIFS('Sales Hx'!$S:$S,'Sales Hx'!$B:$B,$B3346,'Sales Hx'!$D:$D,$E3346))</f>
        <v>0</v>
      </c>
      <c r="K3346" s="16">
        <f t="shared" si="284"/>
        <v>0</v>
      </c>
      <c r="L3346" s="12">
        <f>IF(M3346&lt;&gt;"",M3346,IF(COUNTIFS($C:$C,B3346)&gt;1,SUMIFS('Sales Hx'!V:V,'Sales Hx'!$B:$B,_xlfn.XLOOKUP(B3346,C:C,B:B),'Sales Hx'!$D:$D,$E3346),SUMIFS('Sales Hx'!V:V,'Sales Hx'!$B:$B,$B3346,'Sales Hx'!$D:$D,$E3346)))</f>
        <v>0</v>
      </c>
      <c r="M3346" s="12">
        <v>0</v>
      </c>
      <c r="N3346" s="15">
        <f t="shared" si="286"/>
        <v>0</v>
      </c>
      <c r="O3346" s="21">
        <f t="shared" si="288"/>
        <v>0</v>
      </c>
      <c r="P3346" s="24">
        <v>18</v>
      </c>
      <c r="Q3346" s="18">
        <f t="shared" si="287"/>
        <v>0</v>
      </c>
      <c r="R3346" s="2">
        <v>1</v>
      </c>
      <c r="S3346" s="2">
        <v>90</v>
      </c>
      <c r="T3346" s="2" t="s">
        <v>4647</v>
      </c>
      <c r="U3346" s="28" t="str">
        <f>IF(G3346=0,"",_xlfn.MINIFS('PO Details'!$I:$I,'PO Details'!$D:$D,Planning!$B3346,'PO Details'!$L:$L,Planning!$E3346))</f>
        <v/>
      </c>
      <c r="V3346" s="29" t="s">
        <v>4639</v>
      </c>
      <c r="W3346" t="str">
        <f t="shared" si="285"/>
        <v>Max</v>
      </c>
      <c r="X3346" s="2">
        <v>120</v>
      </c>
    </row>
    <row r="3347" spans="1:24" x14ac:dyDescent="0.25">
      <c r="A3347" s="11" t="s">
        <v>4619</v>
      </c>
      <c r="B3347" s="22" t="s">
        <v>232</v>
      </c>
      <c r="C3347" s="22"/>
      <c r="D3347" s="22" t="s">
        <v>233</v>
      </c>
      <c r="E3347" s="31" t="s">
        <v>1201</v>
      </c>
      <c r="F3347" s="12">
        <f>SUMIFS('Inventory Details'!$H:$H,'Inventory Details'!$B:$B,$B3347,'Inventory Details'!$E:$E,$E3347)</f>
        <v>1</v>
      </c>
      <c r="G3347" s="12">
        <f>SUMIFS('PO Details'!$H:$H,'PO Details'!$D:$D,Planning!$B3347,'PO Details'!$L:$L,$E3347)</f>
        <v>0</v>
      </c>
      <c r="H3347" s="12">
        <f>SUMIFS('SO Details'!$G:$G,'SO Details'!$D:$D,Planning!$B3347,'SO Details'!$K:$K,$E3347)</f>
        <v>0</v>
      </c>
      <c r="I3347" s="20">
        <f>IF(COUNTIFS($C:$C,B3347)&gt;1,SUMIFS('Sales Hx'!$Q:$Q,'Sales Hx'!$B:$B,_xlfn.XLOOKUP(B3347,C:C,B:B),'Sales Hx'!$D:$D,Planning!$E3347),SUMIFS('Sales Hx'!$Q:$Q,'Sales Hx'!$B:$B,Planning!$B3347,'Sales Hx'!$D:$D,Planning!$E3347))</f>
        <v>0</v>
      </c>
      <c r="J3347" s="16">
        <f>IF(COUNTIFS($C:$C,B3347)&gt;1,SUMIFS('Sales Hx'!$S:$S,'Sales Hx'!$B:$B,_xlfn.XLOOKUP(B3347,C:C,B:B),'Sales Hx'!$D:$D,E3347),SUMIFS('Sales Hx'!$S:$S,'Sales Hx'!$B:$B,$B3347,'Sales Hx'!$D:$D,$E3347))</f>
        <v>0</v>
      </c>
      <c r="K3347" s="16">
        <f t="shared" si="284"/>
        <v>0</v>
      </c>
      <c r="L3347" s="12">
        <f>IF(M3347&lt;&gt;"",M3347,IF(COUNTIFS($C:$C,B3347)&gt;1,SUMIFS('Sales Hx'!V:V,'Sales Hx'!$B:$B,_xlfn.XLOOKUP(B3347,C:C,B:B),'Sales Hx'!$D:$D,$E3347),SUMIFS('Sales Hx'!V:V,'Sales Hx'!$B:$B,$B3347,'Sales Hx'!$D:$D,$E3347)))</f>
        <v>0</v>
      </c>
      <c r="M3347" s="12">
        <v>0</v>
      </c>
      <c r="N3347" s="15">
        <f t="shared" si="286"/>
        <v>0</v>
      </c>
      <c r="O3347" s="21">
        <f t="shared" si="288"/>
        <v>0</v>
      </c>
      <c r="P3347" s="24">
        <v>18</v>
      </c>
      <c r="Q3347" s="18">
        <f t="shared" si="287"/>
        <v>0</v>
      </c>
      <c r="R3347" s="2">
        <v>1</v>
      </c>
      <c r="S3347" s="2">
        <v>90</v>
      </c>
      <c r="T3347" s="2" t="s">
        <v>4647</v>
      </c>
      <c r="U3347" s="28" t="str">
        <f>IF(G3347=0,"",_xlfn.MINIFS('PO Details'!$I:$I,'PO Details'!$D:$D,Planning!$B3347,'PO Details'!$L:$L,Planning!$E3347))</f>
        <v/>
      </c>
      <c r="V3347" s="29" t="s">
        <v>4639</v>
      </c>
      <c r="W3347" t="str">
        <f t="shared" si="285"/>
        <v>Max</v>
      </c>
      <c r="X3347" s="2">
        <v>120</v>
      </c>
    </row>
    <row r="3348" spans="1:24" x14ac:dyDescent="0.25">
      <c r="A3348" s="11" t="s">
        <v>4619</v>
      </c>
      <c r="B3348" s="22" t="s">
        <v>232</v>
      </c>
      <c r="C3348" s="22"/>
      <c r="D3348" s="22" t="s">
        <v>233</v>
      </c>
      <c r="E3348" s="31" t="s">
        <v>820</v>
      </c>
      <c r="F3348" s="12">
        <f>SUMIFS('Inventory Details'!$H:$H,'Inventory Details'!$B:$B,$B3348,'Inventory Details'!$E:$E,$E3348)</f>
        <v>76</v>
      </c>
      <c r="G3348" s="12">
        <f>SUMIFS('PO Details'!$H:$H,'PO Details'!$D:$D,Planning!$B3348,'PO Details'!$L:$L,$E3348)</f>
        <v>0</v>
      </c>
      <c r="H3348" s="12">
        <f>SUMIFS('SO Details'!$G:$G,'SO Details'!$D:$D,Planning!$B3348,'SO Details'!$K:$K,$E3348)</f>
        <v>0</v>
      </c>
      <c r="I3348" s="20">
        <f>IF(COUNTIFS($C:$C,B3348)&gt;1,SUMIFS('Sales Hx'!$Q:$Q,'Sales Hx'!$B:$B,_xlfn.XLOOKUP(B3348,C:C,B:B),'Sales Hx'!$D:$D,Planning!$E3348),SUMIFS('Sales Hx'!$Q:$Q,'Sales Hx'!$B:$B,Planning!$B3348,'Sales Hx'!$D:$D,Planning!$E3348))</f>
        <v>0</v>
      </c>
      <c r="J3348" s="16">
        <f>IF(COUNTIFS($C:$C,B3348)&gt;1,SUMIFS('Sales Hx'!$S:$S,'Sales Hx'!$B:$B,_xlfn.XLOOKUP(B3348,C:C,B:B),'Sales Hx'!$D:$D,E3348),SUMIFS('Sales Hx'!$S:$S,'Sales Hx'!$B:$B,$B3348,'Sales Hx'!$D:$D,$E3348))</f>
        <v>0</v>
      </c>
      <c r="K3348" s="16">
        <f t="shared" si="284"/>
        <v>0</v>
      </c>
      <c r="L3348" s="12">
        <f>IF(M3348&lt;&gt;"",M3348,IF(COUNTIFS($C:$C,B3348)&gt;1,SUMIFS('Sales Hx'!V:V,'Sales Hx'!$B:$B,_xlfn.XLOOKUP(B3348,C:C,B:B),'Sales Hx'!$D:$D,$E3348),SUMIFS('Sales Hx'!V:V,'Sales Hx'!$B:$B,$B3348,'Sales Hx'!$D:$D,$E3348)))</f>
        <v>0</v>
      </c>
      <c r="M3348" s="12">
        <v>0</v>
      </c>
      <c r="N3348" s="15">
        <f t="shared" si="286"/>
        <v>0</v>
      </c>
      <c r="O3348" s="21">
        <f t="shared" si="288"/>
        <v>0</v>
      </c>
      <c r="P3348" s="24">
        <v>18</v>
      </c>
      <c r="Q3348" s="18">
        <f t="shared" si="287"/>
        <v>0</v>
      </c>
      <c r="R3348" s="2">
        <v>1</v>
      </c>
      <c r="S3348" s="2">
        <v>90</v>
      </c>
      <c r="T3348" s="2" t="s">
        <v>4647</v>
      </c>
      <c r="U3348" s="28" t="str">
        <f>IF(G3348=0,"",_xlfn.MINIFS('PO Details'!$I:$I,'PO Details'!$D:$D,Planning!$B3348,'PO Details'!$L:$L,Planning!$E3348))</f>
        <v/>
      </c>
      <c r="V3348" s="29" t="s">
        <v>4639</v>
      </c>
      <c r="W3348" t="str">
        <f t="shared" si="285"/>
        <v>Max</v>
      </c>
      <c r="X3348" s="2">
        <v>120</v>
      </c>
    </row>
    <row r="3349" spans="1:24" x14ac:dyDescent="0.25">
      <c r="A3349" s="11" t="s">
        <v>4619</v>
      </c>
      <c r="B3349" s="22" t="s">
        <v>232</v>
      </c>
      <c r="C3349" s="22"/>
      <c r="D3349" s="22" t="s">
        <v>233</v>
      </c>
      <c r="E3349" s="31" t="s">
        <v>861</v>
      </c>
      <c r="F3349" s="12">
        <f>SUMIFS('Inventory Details'!$H:$H,'Inventory Details'!$B:$B,$B3349,'Inventory Details'!$E:$E,$E3349)</f>
        <v>9</v>
      </c>
      <c r="G3349" s="12">
        <f>SUMIFS('PO Details'!$H:$H,'PO Details'!$D:$D,Planning!$B3349,'PO Details'!$L:$L,$E3349)</f>
        <v>0</v>
      </c>
      <c r="H3349" s="12">
        <f>SUMIFS('SO Details'!$G:$G,'SO Details'!$D:$D,Planning!$B3349,'SO Details'!$K:$K,$E3349)</f>
        <v>0</v>
      </c>
      <c r="I3349" s="20">
        <f>IF(COUNTIFS($C:$C,B3349)&gt;1,SUMIFS('Sales Hx'!$Q:$Q,'Sales Hx'!$B:$B,_xlfn.XLOOKUP(B3349,C:C,B:B),'Sales Hx'!$D:$D,Planning!$E3349),SUMIFS('Sales Hx'!$Q:$Q,'Sales Hx'!$B:$B,Planning!$B3349,'Sales Hx'!$D:$D,Planning!$E3349))</f>
        <v>0</v>
      </c>
      <c r="J3349" s="16">
        <f>IF(COUNTIFS($C:$C,B3349)&gt;1,SUMIFS('Sales Hx'!$S:$S,'Sales Hx'!$B:$B,_xlfn.XLOOKUP(B3349,C:C,B:B),'Sales Hx'!$D:$D,E3349),SUMIFS('Sales Hx'!$S:$S,'Sales Hx'!$B:$B,$B3349,'Sales Hx'!$D:$D,$E3349))</f>
        <v>0</v>
      </c>
      <c r="K3349" s="16">
        <f t="shared" si="284"/>
        <v>0</v>
      </c>
      <c r="L3349" s="12">
        <f>IF(M3349&lt;&gt;"",M3349,IF(COUNTIFS($C:$C,B3349)&gt;1,SUMIFS('Sales Hx'!V:V,'Sales Hx'!$B:$B,_xlfn.XLOOKUP(B3349,C:C,B:B),'Sales Hx'!$D:$D,$E3349),SUMIFS('Sales Hx'!V:V,'Sales Hx'!$B:$B,$B3349,'Sales Hx'!$D:$D,$E3349)))</f>
        <v>0</v>
      </c>
      <c r="M3349" s="12">
        <v>0</v>
      </c>
      <c r="N3349" s="15">
        <f t="shared" si="286"/>
        <v>0</v>
      </c>
      <c r="O3349" s="21">
        <f t="shared" si="288"/>
        <v>0</v>
      </c>
      <c r="P3349" s="24">
        <v>18</v>
      </c>
      <c r="Q3349" s="18">
        <f t="shared" si="287"/>
        <v>0</v>
      </c>
      <c r="R3349" s="2">
        <v>1</v>
      </c>
      <c r="S3349" s="2">
        <v>90</v>
      </c>
      <c r="T3349" s="2" t="s">
        <v>4647</v>
      </c>
      <c r="U3349" s="28" t="str">
        <f>IF(G3349=0,"",_xlfn.MINIFS('PO Details'!$I:$I,'PO Details'!$D:$D,Planning!$B3349,'PO Details'!$L:$L,Planning!$E3349))</f>
        <v/>
      </c>
      <c r="V3349" s="29" t="s">
        <v>4639</v>
      </c>
      <c r="W3349" t="str">
        <f t="shared" si="285"/>
        <v>Max</v>
      </c>
      <c r="X3349" s="2">
        <v>120</v>
      </c>
    </row>
    <row r="3350" spans="1:24" x14ac:dyDescent="0.25">
      <c r="A3350" s="11" t="s">
        <v>4619</v>
      </c>
      <c r="B3350" s="22" t="s">
        <v>232</v>
      </c>
      <c r="C3350" s="22"/>
      <c r="D3350" s="22" t="s">
        <v>233</v>
      </c>
      <c r="E3350" s="31" t="s">
        <v>108</v>
      </c>
      <c r="F3350" s="12">
        <f>SUMIFS('Inventory Details'!$H:$H,'Inventory Details'!$B:$B,$B3350,'Inventory Details'!$E:$E,$E3350)</f>
        <v>0</v>
      </c>
      <c r="G3350" s="12">
        <f>SUMIFS('PO Details'!$H:$H,'PO Details'!$D:$D,Planning!$B3350,'PO Details'!$L:$L,$E3350)</f>
        <v>0</v>
      </c>
      <c r="H3350" s="12">
        <f>SUMIFS('SO Details'!$G:$G,'SO Details'!$D:$D,Planning!$B3350,'SO Details'!$K:$K,$E3350)</f>
        <v>0</v>
      </c>
      <c r="I3350" s="20">
        <f>IF(COUNTIFS($C:$C,B3350)&gt;1,SUMIFS('Sales Hx'!$Q:$Q,'Sales Hx'!$B:$B,_xlfn.XLOOKUP(B3350,C:C,B:B),'Sales Hx'!$D:$D,Planning!$E3350),SUMIFS('Sales Hx'!$Q:$Q,'Sales Hx'!$B:$B,Planning!$B3350,'Sales Hx'!$D:$D,Planning!$E3350))</f>
        <v>0</v>
      </c>
      <c r="J3350" s="16">
        <f>IF(COUNTIFS($C:$C,B3350)&gt;1,SUMIFS('Sales Hx'!$S:$S,'Sales Hx'!$B:$B,_xlfn.XLOOKUP(B3350,C:C,B:B),'Sales Hx'!$D:$D,E3350),SUMIFS('Sales Hx'!$S:$S,'Sales Hx'!$B:$B,$B3350,'Sales Hx'!$D:$D,$E3350))</f>
        <v>0</v>
      </c>
      <c r="K3350" s="16">
        <f t="shared" si="284"/>
        <v>0</v>
      </c>
      <c r="L3350" s="12">
        <f>IF(M3350&lt;&gt;"",M3350,IF(COUNTIFS($C:$C,B3350)&gt;1,SUMIFS('Sales Hx'!V:V,'Sales Hx'!$B:$B,_xlfn.XLOOKUP(B3350,C:C,B:B),'Sales Hx'!$D:$D,$E3350),SUMIFS('Sales Hx'!V:V,'Sales Hx'!$B:$B,$B3350,'Sales Hx'!$D:$D,$E3350)))</f>
        <v>0</v>
      </c>
      <c r="M3350" s="12">
        <v>0</v>
      </c>
      <c r="N3350" s="15">
        <f t="shared" si="286"/>
        <v>0</v>
      </c>
      <c r="O3350" s="21">
        <f t="shared" si="288"/>
        <v>0</v>
      </c>
      <c r="P3350" s="24">
        <v>18</v>
      </c>
      <c r="Q3350" s="18">
        <f t="shared" si="287"/>
        <v>0</v>
      </c>
      <c r="R3350" s="2">
        <v>1</v>
      </c>
      <c r="S3350" s="2">
        <v>90</v>
      </c>
      <c r="T3350" s="2" t="s">
        <v>4647</v>
      </c>
      <c r="U3350" s="28" t="str">
        <f>IF(G3350=0,"",_xlfn.MINIFS('PO Details'!$I:$I,'PO Details'!$D:$D,Planning!$B3350,'PO Details'!$L:$L,Planning!$E3350))</f>
        <v/>
      </c>
      <c r="V3350" s="29" t="s">
        <v>4639</v>
      </c>
      <c r="W3350" t="str">
        <f t="shared" si="285"/>
        <v>Max</v>
      </c>
      <c r="X3350" s="2">
        <v>120</v>
      </c>
    </row>
    <row r="3351" spans="1:24" x14ac:dyDescent="0.25">
      <c r="A3351" s="11" t="s">
        <v>4619</v>
      </c>
      <c r="B3351" s="22" t="s">
        <v>232</v>
      </c>
      <c r="C3351" s="22"/>
      <c r="D3351" s="22" t="s">
        <v>233</v>
      </c>
      <c r="E3351" s="31" t="s">
        <v>2214</v>
      </c>
      <c r="F3351" s="12">
        <f>SUMIFS('Inventory Details'!$H:$H,'Inventory Details'!$B:$B,$B3351,'Inventory Details'!$E:$E,$E3351)</f>
        <v>0</v>
      </c>
      <c r="G3351" s="12">
        <f>SUMIFS('PO Details'!$H:$H,'PO Details'!$D:$D,Planning!$B3351,'PO Details'!$L:$L,$E3351)</f>
        <v>0</v>
      </c>
      <c r="H3351" s="12">
        <f>SUMIFS('SO Details'!$G:$G,'SO Details'!$D:$D,Planning!$B3351,'SO Details'!$K:$K,$E3351)</f>
        <v>1</v>
      </c>
      <c r="I3351" s="20">
        <f>IF(COUNTIFS($C:$C,B3351)&gt;1,SUMIFS('Sales Hx'!$Q:$Q,'Sales Hx'!$B:$B,_xlfn.XLOOKUP(B3351,C:C,B:B),'Sales Hx'!$D:$D,Planning!$E3351),SUMIFS('Sales Hx'!$Q:$Q,'Sales Hx'!$B:$B,Planning!$B3351,'Sales Hx'!$D:$D,Planning!$E3351))</f>
        <v>0</v>
      </c>
      <c r="J3351" s="16">
        <f>IF(COUNTIFS($C:$C,B3351)&gt;1,SUMIFS('Sales Hx'!$S:$S,'Sales Hx'!$B:$B,_xlfn.XLOOKUP(B3351,C:C,B:B),'Sales Hx'!$D:$D,E3351),SUMIFS('Sales Hx'!$S:$S,'Sales Hx'!$B:$B,$B3351,'Sales Hx'!$D:$D,$E3351))</f>
        <v>0</v>
      </c>
      <c r="K3351" s="16">
        <f t="shared" si="284"/>
        <v>0</v>
      </c>
      <c r="L3351" s="12">
        <f>IF(M3351&lt;&gt;"",M3351,IF(COUNTIFS($C:$C,B3351)&gt;1,SUMIFS('Sales Hx'!V:V,'Sales Hx'!$B:$B,_xlfn.XLOOKUP(B3351,C:C,B:B),'Sales Hx'!$D:$D,$E3351),SUMIFS('Sales Hx'!V:V,'Sales Hx'!$B:$B,$B3351,'Sales Hx'!$D:$D,$E3351)))</f>
        <v>0</v>
      </c>
      <c r="M3351" s="12">
        <v>0</v>
      </c>
      <c r="N3351" s="15">
        <f t="shared" si="286"/>
        <v>0</v>
      </c>
      <c r="O3351" s="21">
        <f t="shared" si="288"/>
        <v>1</v>
      </c>
      <c r="P3351" s="24">
        <v>18</v>
      </c>
      <c r="Q3351" s="18">
        <f t="shared" si="287"/>
        <v>18</v>
      </c>
      <c r="R3351" s="2">
        <v>1</v>
      </c>
      <c r="S3351" s="2">
        <v>90</v>
      </c>
      <c r="T3351" s="2" t="s">
        <v>4647</v>
      </c>
      <c r="U3351" s="28" t="str">
        <f>IF(G3351=0,"",_xlfn.MINIFS('PO Details'!$I:$I,'PO Details'!$D:$D,Planning!$B3351,'PO Details'!$L:$L,Planning!$E3351))</f>
        <v/>
      </c>
      <c r="V3351" s="29" t="s">
        <v>4639</v>
      </c>
      <c r="W3351" t="str">
        <f t="shared" si="285"/>
        <v>Max</v>
      </c>
      <c r="X3351" s="2">
        <v>120</v>
      </c>
    </row>
    <row r="3352" spans="1:24" x14ac:dyDescent="0.25">
      <c r="A3352" s="11" t="s">
        <v>4618</v>
      </c>
      <c r="B3352" s="22" t="s">
        <v>234</v>
      </c>
      <c r="C3352" s="22"/>
      <c r="D3352" s="22" t="s">
        <v>235</v>
      </c>
      <c r="E3352" s="31" t="s">
        <v>119</v>
      </c>
      <c r="F3352" s="12">
        <f>SUMIFS('Inventory Details'!$H:$H,'Inventory Details'!$B:$B,$B3352,'Inventory Details'!$E:$E,$E3352)</f>
        <v>5</v>
      </c>
      <c r="G3352" s="12">
        <f>SUMIFS('PO Details'!$H:$H,'PO Details'!$D:$D,Planning!$B3352,'PO Details'!$L:$L,$E3352)</f>
        <v>30</v>
      </c>
      <c r="H3352" s="12">
        <f>SUMIFS('SO Details'!$G:$G,'SO Details'!$D:$D,Planning!$B3352,'SO Details'!$K:$K,$E3352)</f>
        <v>0</v>
      </c>
      <c r="I3352" s="20">
        <f>IF(COUNTIFS($C:$C,B3352)&gt;1,SUMIFS('Sales Hx'!$Q:$Q,'Sales Hx'!$B:$B,_xlfn.XLOOKUP(B3352,C:C,B:B),'Sales Hx'!$D:$D,Planning!$E3352),SUMIFS('Sales Hx'!$Q:$Q,'Sales Hx'!$B:$B,Planning!$B3352,'Sales Hx'!$D:$D,Planning!$E3352))</f>
        <v>7</v>
      </c>
      <c r="J3352" s="16">
        <f>IF(COUNTIFS($C:$C,B3352)&gt;1,SUMIFS('Sales Hx'!$S:$S,'Sales Hx'!$B:$B,_xlfn.XLOOKUP(B3352,C:C,B:B),'Sales Hx'!$D:$D,E3352),SUMIFS('Sales Hx'!$S:$S,'Sales Hx'!$B:$B,$B3352,'Sales Hx'!$D:$D,$E3352))</f>
        <v>0.23026315789473686</v>
      </c>
      <c r="K3352" s="16">
        <f t="shared" si="284"/>
        <v>5</v>
      </c>
      <c r="L3352" s="12">
        <f>IF(M3352&lt;&gt;"",M3352,IF(COUNTIFS($C:$C,B3352)&gt;1,SUMIFS('Sales Hx'!V:V,'Sales Hx'!$B:$B,_xlfn.XLOOKUP(B3352,C:C,B:B),'Sales Hx'!$D:$D,$E3352),SUMIFS('Sales Hx'!V:V,'Sales Hx'!$B:$B,$B3352,'Sales Hx'!$D:$D,$E3352)))</f>
        <v>0</v>
      </c>
      <c r="M3352" s="12">
        <v>0</v>
      </c>
      <c r="N3352" s="15">
        <f t="shared" si="286"/>
        <v>0.23026315789473686</v>
      </c>
      <c r="O3352" s="21">
        <f t="shared" si="288"/>
        <v>0</v>
      </c>
      <c r="P3352" s="24">
        <v>14.8</v>
      </c>
      <c r="Q3352" s="18">
        <f t="shared" si="287"/>
        <v>0</v>
      </c>
      <c r="R3352" s="2">
        <v>1</v>
      </c>
      <c r="S3352" s="2">
        <v>120</v>
      </c>
      <c r="T3352" s="2" t="s">
        <v>4647</v>
      </c>
      <c r="U3352" s="28">
        <f>IF(G3352=0,"",_xlfn.MINIFS('PO Details'!$I:$I,'PO Details'!$D:$D,Planning!$B3352,'PO Details'!$L:$L,Planning!$E3352))</f>
        <v>45474</v>
      </c>
      <c r="V3352" s="29" t="s">
        <v>4640</v>
      </c>
      <c r="W3352" t="str">
        <f t="shared" si="285"/>
        <v/>
      </c>
      <c r="X3352" s="2">
        <v>120</v>
      </c>
    </row>
    <row r="3353" spans="1:24" x14ac:dyDescent="0.25">
      <c r="A3353" s="11" t="s">
        <v>4618</v>
      </c>
      <c r="B3353" s="22" t="s">
        <v>234</v>
      </c>
      <c r="C3353" s="22"/>
      <c r="D3353" s="22" t="s">
        <v>235</v>
      </c>
      <c r="E3353" s="31" t="s">
        <v>820</v>
      </c>
      <c r="F3353" s="12">
        <f>SUMIFS('Inventory Details'!$H:$H,'Inventory Details'!$B:$B,$B3353,'Inventory Details'!$E:$E,$E3353)</f>
        <v>6</v>
      </c>
      <c r="G3353" s="12">
        <f>SUMIFS('PO Details'!$H:$H,'PO Details'!$D:$D,Planning!$B3353,'PO Details'!$L:$L,$E3353)</f>
        <v>15</v>
      </c>
      <c r="H3353" s="12">
        <f>SUMIFS('SO Details'!$G:$G,'SO Details'!$D:$D,Planning!$B3353,'SO Details'!$K:$K,$E3353)</f>
        <v>0</v>
      </c>
      <c r="I3353" s="20">
        <f>IF(COUNTIFS($C:$C,B3353)&gt;1,SUMIFS('Sales Hx'!$Q:$Q,'Sales Hx'!$B:$B,_xlfn.XLOOKUP(B3353,C:C,B:B),'Sales Hx'!$D:$D,Planning!$E3353),SUMIFS('Sales Hx'!$Q:$Q,'Sales Hx'!$B:$B,Planning!$B3353,'Sales Hx'!$D:$D,Planning!$E3353))</f>
        <v>1.4</v>
      </c>
      <c r="J3353" s="16">
        <f>IF(COUNTIFS($C:$C,B3353)&gt;1,SUMIFS('Sales Hx'!$S:$S,'Sales Hx'!$B:$B,_xlfn.XLOOKUP(B3353,C:C,B:B),'Sales Hx'!$D:$D,E3353),SUMIFS('Sales Hx'!$S:$S,'Sales Hx'!$B:$B,$B3353,'Sales Hx'!$D:$D,$E3353))</f>
        <v>4.1666666666666664E-2</v>
      </c>
      <c r="K3353" s="16">
        <f t="shared" si="284"/>
        <v>15.000000000000002</v>
      </c>
      <c r="L3353" s="12">
        <f>IF(M3353&lt;&gt;"",M3353,IF(COUNTIFS($C:$C,B3353)&gt;1,SUMIFS('Sales Hx'!V:V,'Sales Hx'!$B:$B,_xlfn.XLOOKUP(B3353,C:C,B:B),'Sales Hx'!$D:$D,$E3353),SUMIFS('Sales Hx'!V:V,'Sales Hx'!$B:$B,$B3353,'Sales Hx'!$D:$D,$E3353)))</f>
        <v>0</v>
      </c>
      <c r="M3353" s="12">
        <v>0</v>
      </c>
      <c r="N3353" s="15">
        <f t="shared" si="286"/>
        <v>4.1666666666666664E-2</v>
      </c>
      <c r="O3353" s="21">
        <f t="shared" si="288"/>
        <v>0</v>
      </c>
      <c r="P3353" s="24">
        <v>14.8</v>
      </c>
      <c r="Q3353" s="18">
        <f t="shared" si="287"/>
        <v>0</v>
      </c>
      <c r="R3353" s="2">
        <v>1</v>
      </c>
      <c r="S3353" s="2">
        <v>120</v>
      </c>
      <c r="T3353" s="2" t="s">
        <v>4647</v>
      </c>
      <c r="U3353" s="28">
        <f>IF(G3353=0,"",_xlfn.MINIFS('PO Details'!$I:$I,'PO Details'!$D:$D,Planning!$B3353,'PO Details'!$L:$L,Planning!$E3353))</f>
        <v>45529</v>
      </c>
      <c r="V3353" s="29" t="s">
        <v>4640</v>
      </c>
      <c r="W3353" t="str">
        <f t="shared" si="285"/>
        <v>Max</v>
      </c>
      <c r="X3353" s="2">
        <v>120</v>
      </c>
    </row>
    <row r="3354" spans="1:24" x14ac:dyDescent="0.25">
      <c r="A3354" s="11" t="s">
        <v>4618</v>
      </c>
      <c r="B3354" s="22" t="s">
        <v>234</v>
      </c>
      <c r="C3354" s="22"/>
      <c r="D3354" s="22" t="s">
        <v>235</v>
      </c>
      <c r="E3354" s="31" t="s">
        <v>4746</v>
      </c>
      <c r="F3354" s="12">
        <f>SUMIFS('Inventory Details'!$H:$H,'Inventory Details'!$B:$B,$B3354,'Inventory Details'!$E:$E,$E3354)</f>
        <v>25</v>
      </c>
      <c r="G3354" s="12">
        <f>SUMIFS('PO Details'!$H:$H,'PO Details'!$D:$D,Planning!$B3354,'PO Details'!$L:$L,$E3354)</f>
        <v>40</v>
      </c>
      <c r="H3354" s="12">
        <f>SUMIFS('SO Details'!$G:$G,'SO Details'!$D:$D,Planning!$B3354,'SO Details'!$K:$K,$E3354)</f>
        <v>0</v>
      </c>
      <c r="I3354" s="20">
        <f>IF(COUNTIFS($C:$C,B3354)&gt;1,SUMIFS('Sales Hx'!$Q:$Q,'Sales Hx'!$B:$B,_xlfn.XLOOKUP(B3354,C:C,B:B),'Sales Hx'!$D:$D,Planning!$E3354),SUMIFS('Sales Hx'!$Q:$Q,'Sales Hx'!$B:$B,Planning!$B3354,'Sales Hx'!$D:$D,Planning!$E3354))</f>
        <v>33.599999999999994</v>
      </c>
      <c r="J3354" s="16">
        <f>IF(COUNTIFS($C:$C,B3354)&gt;1,SUMIFS('Sales Hx'!$S:$S,'Sales Hx'!$B:$B,_xlfn.XLOOKUP(B3354,C:C,B:B),'Sales Hx'!$D:$D,E3354),SUMIFS('Sales Hx'!$S:$S,'Sales Hx'!$B:$B,$B3354,'Sales Hx'!$D:$D,$E3354))</f>
        <v>0.29724880382775115</v>
      </c>
      <c r="K3354" s="16">
        <f t="shared" si="284"/>
        <v>1.9345238095238098</v>
      </c>
      <c r="L3354" s="12">
        <f>IF(M3354&lt;&gt;"",M3354,IF(COUNTIFS($C:$C,B3354)&gt;1,SUMIFS('Sales Hx'!V:V,'Sales Hx'!$B:$B,_xlfn.XLOOKUP(B3354,C:C,B:B),'Sales Hx'!$D:$D,$E3354),SUMIFS('Sales Hx'!V:V,'Sales Hx'!$B:$B,$B3354,'Sales Hx'!$D:$D,$E3354)))</f>
        <v>0</v>
      </c>
      <c r="M3354" s="12">
        <v>0</v>
      </c>
      <c r="N3354" s="15">
        <f t="shared" si="286"/>
        <v>0.29724880382775115</v>
      </c>
      <c r="O3354" s="21">
        <f t="shared" si="288"/>
        <v>0</v>
      </c>
      <c r="P3354" s="24">
        <v>14.8</v>
      </c>
      <c r="Q3354" s="18">
        <f t="shared" si="287"/>
        <v>0</v>
      </c>
      <c r="R3354" s="2">
        <v>1</v>
      </c>
      <c r="S3354" s="2">
        <v>120</v>
      </c>
      <c r="T3354" s="2" t="s">
        <v>4647</v>
      </c>
      <c r="U3354" s="28">
        <f>IF(G3354=0,"",_xlfn.MINIFS('PO Details'!$I:$I,'PO Details'!$D:$D,Planning!$B3354,'PO Details'!$L:$L,Planning!$E3354))</f>
        <v>45458</v>
      </c>
      <c r="V3354" s="29" t="s">
        <v>4640</v>
      </c>
      <c r="W3354" t="str">
        <f t="shared" si="285"/>
        <v/>
      </c>
      <c r="X3354" s="2">
        <v>120</v>
      </c>
    </row>
    <row r="3355" spans="1:24" x14ac:dyDescent="0.25">
      <c r="A3355" s="11" t="s">
        <v>4618</v>
      </c>
      <c r="B3355" s="22" t="s">
        <v>234</v>
      </c>
      <c r="C3355" s="22"/>
      <c r="D3355" s="22" t="s">
        <v>235</v>
      </c>
      <c r="E3355" s="31" t="s">
        <v>113</v>
      </c>
      <c r="F3355" s="12">
        <f>SUMIFS('Inventory Details'!$H:$H,'Inventory Details'!$B:$B,$B3355,'Inventory Details'!$E:$E,$E3355)</f>
        <v>4</v>
      </c>
      <c r="G3355" s="12">
        <f>SUMIFS('PO Details'!$H:$H,'PO Details'!$D:$D,Planning!$B3355,'PO Details'!$L:$L,$E3355)</f>
        <v>25</v>
      </c>
      <c r="H3355" s="12">
        <f>SUMIFS('SO Details'!$G:$G,'SO Details'!$D:$D,Planning!$B3355,'SO Details'!$K:$K,$E3355)</f>
        <v>0</v>
      </c>
      <c r="I3355" s="20">
        <f>IF(COUNTIFS($C:$C,B3355)&gt;1,SUMIFS('Sales Hx'!$Q:$Q,'Sales Hx'!$B:$B,_xlfn.XLOOKUP(B3355,C:C,B:B),'Sales Hx'!$D:$D,Planning!$E3355),SUMIFS('Sales Hx'!$Q:$Q,'Sales Hx'!$B:$B,Planning!$B3355,'Sales Hx'!$D:$D,Planning!$E3355))</f>
        <v>12.6</v>
      </c>
      <c r="J3355" s="16">
        <f>IF(COUNTIFS($C:$C,B3355)&gt;1,SUMIFS('Sales Hx'!$S:$S,'Sales Hx'!$B:$B,_xlfn.XLOOKUP(B3355,C:C,B:B),'Sales Hx'!$D:$D,E3355),SUMIFS('Sales Hx'!$S:$S,'Sales Hx'!$B:$B,$B3355,'Sales Hx'!$D:$D,$E3355))</f>
        <v>0.13636363636363638</v>
      </c>
      <c r="K3355" s="16">
        <f t="shared" si="284"/>
        <v>2.3015873015873018</v>
      </c>
      <c r="L3355" s="12">
        <f>IF(M3355&lt;&gt;"",M3355,IF(COUNTIFS($C:$C,B3355)&gt;1,SUMIFS('Sales Hx'!V:V,'Sales Hx'!$B:$B,_xlfn.XLOOKUP(B3355,C:C,B:B),'Sales Hx'!$D:$D,$E3355),SUMIFS('Sales Hx'!V:V,'Sales Hx'!$B:$B,$B3355,'Sales Hx'!$D:$D,$E3355)))</f>
        <v>0</v>
      </c>
      <c r="M3355" s="12">
        <v>0</v>
      </c>
      <c r="N3355" s="15">
        <f t="shared" si="286"/>
        <v>0.13636363636363638</v>
      </c>
      <c r="O3355" s="21">
        <f t="shared" si="288"/>
        <v>0</v>
      </c>
      <c r="P3355" s="24">
        <v>14.8</v>
      </c>
      <c r="Q3355" s="18">
        <f t="shared" si="287"/>
        <v>0</v>
      </c>
      <c r="R3355" s="2">
        <v>1</v>
      </c>
      <c r="S3355" s="2">
        <v>120</v>
      </c>
      <c r="T3355" s="2" t="s">
        <v>4647</v>
      </c>
      <c r="U3355" s="28">
        <f>IF(G3355=0,"",_xlfn.MINIFS('PO Details'!$I:$I,'PO Details'!$D:$D,Planning!$B3355,'PO Details'!$L:$L,Planning!$E3355))</f>
        <v>45474</v>
      </c>
      <c r="V3355" s="29" t="s">
        <v>4640</v>
      </c>
      <c r="W3355" t="str">
        <f t="shared" si="285"/>
        <v/>
      </c>
      <c r="X3355" s="2">
        <v>120</v>
      </c>
    </row>
    <row r="3356" spans="1:24" x14ac:dyDescent="0.25">
      <c r="A3356" s="11" t="s">
        <v>4618</v>
      </c>
      <c r="B3356" s="22" t="s">
        <v>234</v>
      </c>
      <c r="C3356" s="22"/>
      <c r="D3356" s="22" t="s">
        <v>235</v>
      </c>
      <c r="E3356" s="31" t="s">
        <v>109</v>
      </c>
      <c r="F3356" s="12">
        <f>SUMIFS('Inventory Details'!$H:$H,'Inventory Details'!$B:$B,$B3356,'Inventory Details'!$E:$E,$E3356)</f>
        <v>20</v>
      </c>
      <c r="G3356" s="12">
        <f>SUMIFS('PO Details'!$H:$H,'PO Details'!$D:$D,Planning!$B3356,'PO Details'!$L:$L,$E3356)</f>
        <v>22</v>
      </c>
      <c r="H3356" s="12">
        <f>SUMIFS('SO Details'!$G:$G,'SO Details'!$D:$D,Planning!$B3356,'SO Details'!$K:$K,$E3356)</f>
        <v>0</v>
      </c>
      <c r="I3356" s="20">
        <f>IF(COUNTIFS($C:$C,B3356)&gt;1,SUMIFS('Sales Hx'!$Q:$Q,'Sales Hx'!$B:$B,_xlfn.XLOOKUP(B3356,C:C,B:B),'Sales Hx'!$D:$D,Planning!$E3356),SUMIFS('Sales Hx'!$Q:$Q,'Sales Hx'!$B:$B,Planning!$B3356,'Sales Hx'!$D:$D,Planning!$E3356))</f>
        <v>0</v>
      </c>
      <c r="J3356" s="16">
        <f>IF(COUNTIFS($C:$C,B3356)&gt;1,SUMIFS('Sales Hx'!$S:$S,'Sales Hx'!$B:$B,_xlfn.XLOOKUP(B3356,C:C,B:B),'Sales Hx'!$D:$D,E3356),SUMIFS('Sales Hx'!$S:$S,'Sales Hx'!$B:$B,$B3356,'Sales Hx'!$D:$D,$E3356))</f>
        <v>0.1118421052631579</v>
      </c>
      <c r="K3356" s="16">
        <f t="shared" si="284"/>
        <v>0</v>
      </c>
      <c r="L3356" s="12">
        <f>IF(M3356&lt;&gt;"",M3356,IF(COUNTIFS($C:$C,B3356)&gt;1,SUMIFS('Sales Hx'!V:V,'Sales Hx'!$B:$B,_xlfn.XLOOKUP(B3356,C:C,B:B),'Sales Hx'!$D:$D,$E3356),SUMIFS('Sales Hx'!V:V,'Sales Hx'!$B:$B,$B3356,'Sales Hx'!$D:$D,$E3356)))</f>
        <v>0</v>
      </c>
      <c r="M3356" s="12">
        <v>0</v>
      </c>
      <c r="N3356" s="15">
        <f t="shared" si="286"/>
        <v>0.1118421052631579</v>
      </c>
      <c r="O3356" s="21">
        <f t="shared" si="288"/>
        <v>0</v>
      </c>
      <c r="P3356" s="24">
        <v>14.8</v>
      </c>
      <c r="Q3356" s="18">
        <f t="shared" si="287"/>
        <v>0</v>
      </c>
      <c r="R3356" s="2">
        <v>1</v>
      </c>
      <c r="S3356" s="2">
        <v>120</v>
      </c>
      <c r="T3356" s="2" t="s">
        <v>4647</v>
      </c>
      <c r="U3356" s="28">
        <f>IF(G3356=0,"",_xlfn.MINIFS('PO Details'!$I:$I,'PO Details'!$D:$D,Planning!$B3356,'PO Details'!$L:$L,Planning!$E3356))</f>
        <v>45517</v>
      </c>
      <c r="V3356" s="29" t="s">
        <v>4640</v>
      </c>
      <c r="W3356" t="str">
        <f t="shared" si="285"/>
        <v/>
      </c>
      <c r="X3356" s="2">
        <v>120</v>
      </c>
    </row>
    <row r="3357" spans="1:24" x14ac:dyDescent="0.25">
      <c r="A3357" s="11" t="s">
        <v>4618</v>
      </c>
      <c r="B3357" s="22" t="s">
        <v>234</v>
      </c>
      <c r="C3357" s="22"/>
      <c r="D3357" s="22" t="s">
        <v>235</v>
      </c>
      <c r="E3357" s="31" t="s">
        <v>106</v>
      </c>
      <c r="F3357" s="12">
        <f>SUMIFS('Inventory Details'!$H:$H,'Inventory Details'!$B:$B,$B3357,'Inventory Details'!$E:$E,$E3357)</f>
        <v>33</v>
      </c>
      <c r="G3357" s="12">
        <f>SUMIFS('PO Details'!$H:$H,'PO Details'!$D:$D,Planning!$B3357,'PO Details'!$L:$L,$E3357)</f>
        <v>0</v>
      </c>
      <c r="H3357" s="12">
        <f>SUMIFS('SO Details'!$G:$G,'SO Details'!$D:$D,Planning!$B3357,'SO Details'!$K:$K,$E3357)</f>
        <v>0</v>
      </c>
      <c r="I3357" s="20">
        <f>IF(COUNTIFS($C:$C,B3357)&gt;1,SUMIFS('Sales Hx'!$Q:$Q,'Sales Hx'!$B:$B,_xlfn.XLOOKUP(B3357,C:C,B:B),'Sales Hx'!$D:$D,Planning!$E3357),SUMIFS('Sales Hx'!$Q:$Q,'Sales Hx'!$B:$B,Planning!$B3357,'Sales Hx'!$D:$D,Planning!$E3357))</f>
        <v>14</v>
      </c>
      <c r="J3357" s="16">
        <f>IF(COUNTIFS($C:$C,B3357)&gt;1,SUMIFS('Sales Hx'!$S:$S,'Sales Hx'!$B:$B,_xlfn.XLOOKUP(B3357,C:C,B:B),'Sales Hx'!$D:$D,E3357),SUMIFS('Sales Hx'!$S:$S,'Sales Hx'!$B:$B,$B3357,'Sales Hx'!$D:$D,$E3357))</f>
        <v>0.20614035087719298</v>
      </c>
      <c r="K3357" s="16">
        <f t="shared" si="284"/>
        <v>2.3571428571428572</v>
      </c>
      <c r="L3357" s="12">
        <f>IF(M3357&lt;&gt;"",M3357,IF(COUNTIFS($C:$C,B3357)&gt;1,SUMIFS('Sales Hx'!V:V,'Sales Hx'!$B:$B,_xlfn.XLOOKUP(B3357,C:C,B:B),'Sales Hx'!$D:$D,$E3357),SUMIFS('Sales Hx'!V:V,'Sales Hx'!$B:$B,$B3357,'Sales Hx'!$D:$D,$E3357)))</f>
        <v>0</v>
      </c>
      <c r="M3357" s="12">
        <v>0</v>
      </c>
      <c r="N3357" s="15">
        <f t="shared" si="286"/>
        <v>0.20614035087719298</v>
      </c>
      <c r="O3357" s="21">
        <f t="shared" si="288"/>
        <v>0</v>
      </c>
      <c r="P3357" s="24">
        <v>14.8</v>
      </c>
      <c r="Q3357" s="18">
        <f t="shared" si="287"/>
        <v>0</v>
      </c>
      <c r="R3357" s="2">
        <v>1</v>
      </c>
      <c r="S3357" s="2">
        <v>120</v>
      </c>
      <c r="T3357" s="2" t="s">
        <v>4647</v>
      </c>
      <c r="U3357" s="28" t="str">
        <f>IF(G3357=0,"",_xlfn.MINIFS('PO Details'!$I:$I,'PO Details'!$D:$D,Planning!$B3357,'PO Details'!$L:$L,Planning!$E3357))</f>
        <v/>
      </c>
      <c r="V3357" s="29" t="s">
        <v>4640</v>
      </c>
      <c r="W3357" t="str">
        <f t="shared" si="285"/>
        <v/>
      </c>
      <c r="X3357" s="2">
        <v>120</v>
      </c>
    </row>
    <row r="3358" spans="1:24" x14ac:dyDescent="0.25">
      <c r="A3358" s="11" t="s">
        <v>4618</v>
      </c>
      <c r="B3358" s="22" t="s">
        <v>234</v>
      </c>
      <c r="C3358" s="22"/>
      <c r="D3358" s="22" t="s">
        <v>235</v>
      </c>
      <c r="E3358" s="31" t="s">
        <v>861</v>
      </c>
      <c r="F3358" s="12">
        <f>SUMIFS('Inventory Details'!$H:$H,'Inventory Details'!$B:$B,$B3358,'Inventory Details'!$E:$E,$E3358)</f>
        <v>3</v>
      </c>
      <c r="G3358" s="12">
        <f>SUMIFS('PO Details'!$H:$H,'PO Details'!$D:$D,Planning!$B3358,'PO Details'!$L:$L,$E3358)</f>
        <v>0</v>
      </c>
      <c r="H3358" s="12">
        <f>SUMIFS('SO Details'!$G:$G,'SO Details'!$D:$D,Planning!$B3358,'SO Details'!$K:$K,$E3358)</f>
        <v>0</v>
      </c>
      <c r="I3358" s="20">
        <f>IF(COUNTIFS($C:$C,B3358)&gt;1,SUMIFS('Sales Hx'!$Q:$Q,'Sales Hx'!$B:$B,_xlfn.XLOOKUP(B3358,C:C,B:B),'Sales Hx'!$D:$D,Planning!$E3358),SUMIFS('Sales Hx'!$Q:$Q,'Sales Hx'!$B:$B,Planning!$B3358,'Sales Hx'!$D:$D,Planning!$E3358))</f>
        <v>0</v>
      </c>
      <c r="J3358" s="16">
        <f>IF(COUNTIFS($C:$C,B3358)&gt;1,SUMIFS('Sales Hx'!$S:$S,'Sales Hx'!$B:$B,_xlfn.XLOOKUP(B3358,C:C,B:B),'Sales Hx'!$D:$D,E3358),SUMIFS('Sales Hx'!$S:$S,'Sales Hx'!$B:$B,$B3358,'Sales Hx'!$D:$D,$E3358))</f>
        <v>0</v>
      </c>
      <c r="K3358" s="16">
        <f t="shared" si="284"/>
        <v>0</v>
      </c>
      <c r="L3358" s="12">
        <f>IF(M3358&lt;&gt;"",M3358,IF(COUNTIFS($C:$C,B3358)&gt;1,SUMIFS('Sales Hx'!V:V,'Sales Hx'!$B:$B,_xlfn.XLOOKUP(B3358,C:C,B:B),'Sales Hx'!$D:$D,$E3358),SUMIFS('Sales Hx'!V:V,'Sales Hx'!$B:$B,$B3358,'Sales Hx'!$D:$D,$E3358)))</f>
        <v>0</v>
      </c>
      <c r="M3358" s="12">
        <v>0</v>
      </c>
      <c r="N3358" s="15">
        <f t="shared" si="286"/>
        <v>0</v>
      </c>
      <c r="O3358" s="21">
        <f t="shared" si="288"/>
        <v>0</v>
      </c>
      <c r="P3358" s="24">
        <v>14.8</v>
      </c>
      <c r="Q3358" s="18">
        <f t="shared" si="287"/>
        <v>0</v>
      </c>
      <c r="R3358" s="2">
        <v>1</v>
      </c>
      <c r="S3358" s="2">
        <v>120</v>
      </c>
      <c r="T3358" s="2" t="s">
        <v>4647</v>
      </c>
      <c r="U3358" s="28" t="str">
        <f>IF(G3358=0,"",_xlfn.MINIFS('PO Details'!$I:$I,'PO Details'!$D:$D,Planning!$B3358,'PO Details'!$L:$L,Planning!$E3358))</f>
        <v/>
      </c>
      <c r="V3358" s="29" t="s">
        <v>4640</v>
      </c>
      <c r="W3358" t="str">
        <f t="shared" si="285"/>
        <v/>
      </c>
      <c r="X3358" s="2">
        <v>120</v>
      </c>
    </row>
    <row r="3359" spans="1:24" x14ac:dyDescent="0.25">
      <c r="A3359" s="11" t="s">
        <v>4618</v>
      </c>
      <c r="B3359" s="22" t="s">
        <v>234</v>
      </c>
      <c r="C3359" s="22"/>
      <c r="D3359" s="22" t="s">
        <v>235</v>
      </c>
      <c r="E3359" s="31" t="s">
        <v>15</v>
      </c>
      <c r="F3359" s="12">
        <f>SUMIFS('Inventory Details'!$H:$H,'Inventory Details'!$B:$B,$B3359,'Inventory Details'!$E:$E,$E3359)</f>
        <v>5</v>
      </c>
      <c r="G3359" s="12">
        <f>SUMIFS('PO Details'!$H:$H,'PO Details'!$D:$D,Planning!$B3359,'PO Details'!$L:$L,$E3359)</f>
        <v>0</v>
      </c>
      <c r="H3359" s="12">
        <f>SUMIFS('SO Details'!$G:$G,'SO Details'!$D:$D,Planning!$B3359,'SO Details'!$K:$K,$E3359)</f>
        <v>0</v>
      </c>
      <c r="I3359" s="20">
        <f>IF(COUNTIFS($C:$C,B3359)&gt;1,SUMIFS('Sales Hx'!$Q:$Q,'Sales Hx'!$B:$B,_xlfn.XLOOKUP(B3359,C:C,B:B),'Sales Hx'!$D:$D,Planning!$E3359),SUMIFS('Sales Hx'!$Q:$Q,'Sales Hx'!$B:$B,Planning!$B3359,'Sales Hx'!$D:$D,Planning!$E3359))</f>
        <v>7</v>
      </c>
      <c r="J3359" s="16">
        <f>IF(COUNTIFS($C:$C,B3359)&gt;1,SUMIFS('Sales Hx'!$S:$S,'Sales Hx'!$B:$B,_xlfn.XLOOKUP(B3359,C:C,B:B),'Sales Hx'!$D:$D,E3359),SUMIFS('Sales Hx'!$S:$S,'Sales Hx'!$B:$B,$B3359,'Sales Hx'!$D:$D,$E3359))</f>
        <v>0.60855263157894735</v>
      </c>
      <c r="K3359" s="16">
        <f t="shared" si="284"/>
        <v>0.7142857142857143</v>
      </c>
      <c r="L3359" s="12">
        <f>IF(M3359&lt;&gt;"",M3359,IF(COUNTIFS($C:$C,B3359)&gt;1,SUMIFS('Sales Hx'!V:V,'Sales Hx'!$B:$B,_xlfn.XLOOKUP(B3359,C:C,B:B),'Sales Hx'!$D:$D,$E3359),SUMIFS('Sales Hx'!V:V,'Sales Hx'!$B:$B,$B3359,'Sales Hx'!$D:$D,$E3359)))</f>
        <v>0</v>
      </c>
      <c r="M3359" s="12">
        <v>0</v>
      </c>
      <c r="N3359" s="15">
        <f t="shared" si="286"/>
        <v>0.60855263157894735</v>
      </c>
      <c r="O3359" s="21">
        <f t="shared" si="288"/>
        <v>0</v>
      </c>
      <c r="P3359" s="24">
        <v>14.8</v>
      </c>
      <c r="Q3359" s="18">
        <f t="shared" si="287"/>
        <v>0</v>
      </c>
      <c r="R3359" s="2">
        <v>1</v>
      </c>
      <c r="S3359" s="2">
        <v>120</v>
      </c>
      <c r="T3359" s="2" t="s">
        <v>4647</v>
      </c>
      <c r="U3359" s="28" t="str">
        <f>IF(G3359=0,"",_xlfn.MINIFS('PO Details'!$I:$I,'PO Details'!$D:$D,Planning!$B3359,'PO Details'!$L:$L,Planning!$E3359))</f>
        <v/>
      </c>
      <c r="V3359" s="29" t="s">
        <v>4640</v>
      </c>
      <c r="W3359" t="str">
        <f t="shared" si="285"/>
        <v/>
      </c>
      <c r="X3359" s="2">
        <v>120</v>
      </c>
    </row>
    <row r="3360" spans="1:24" x14ac:dyDescent="0.25">
      <c r="A3360" s="11" t="s">
        <v>4618</v>
      </c>
      <c r="B3360" s="22" t="s">
        <v>234</v>
      </c>
      <c r="C3360" s="22"/>
      <c r="D3360" s="22" t="s">
        <v>235</v>
      </c>
      <c r="E3360" s="31" t="s">
        <v>108</v>
      </c>
      <c r="F3360" s="12">
        <f>SUMIFS('Inventory Details'!$H:$H,'Inventory Details'!$B:$B,$B3360,'Inventory Details'!$E:$E,$E3360)</f>
        <v>0</v>
      </c>
      <c r="G3360" s="12">
        <f>SUMIFS('PO Details'!$H:$H,'PO Details'!$D:$D,Planning!$B3360,'PO Details'!$L:$L,$E3360)</f>
        <v>0</v>
      </c>
      <c r="H3360" s="12">
        <f>SUMIFS('SO Details'!$G:$G,'SO Details'!$D:$D,Planning!$B3360,'SO Details'!$K:$K,$E3360)</f>
        <v>0</v>
      </c>
      <c r="I3360" s="20">
        <f>IF(COUNTIFS($C:$C,B3360)&gt;1,SUMIFS('Sales Hx'!$Q:$Q,'Sales Hx'!$B:$B,_xlfn.XLOOKUP(B3360,C:C,B:B),'Sales Hx'!$D:$D,Planning!$E3360),SUMIFS('Sales Hx'!$Q:$Q,'Sales Hx'!$B:$B,Planning!$B3360,'Sales Hx'!$D:$D,Planning!$E3360))</f>
        <v>0</v>
      </c>
      <c r="J3360" s="16">
        <f>IF(COUNTIFS($C:$C,B3360)&gt;1,SUMIFS('Sales Hx'!$S:$S,'Sales Hx'!$B:$B,_xlfn.XLOOKUP(B3360,C:C,B:B),'Sales Hx'!$D:$D,E3360),SUMIFS('Sales Hx'!$S:$S,'Sales Hx'!$B:$B,$B3360,'Sales Hx'!$D:$D,$E3360))</f>
        <v>9.8684210526315791E-2</v>
      </c>
      <c r="K3360" s="16">
        <f t="shared" si="284"/>
        <v>0</v>
      </c>
      <c r="L3360" s="12">
        <f>IF(M3360&lt;&gt;"",M3360,IF(COUNTIFS($C:$C,B3360)&gt;1,SUMIFS('Sales Hx'!V:V,'Sales Hx'!$B:$B,_xlfn.XLOOKUP(B3360,C:C,B:B),'Sales Hx'!$D:$D,$E3360),SUMIFS('Sales Hx'!V:V,'Sales Hx'!$B:$B,$B3360,'Sales Hx'!$D:$D,$E3360)))</f>
        <v>0</v>
      </c>
      <c r="M3360" s="12">
        <v>0</v>
      </c>
      <c r="N3360" s="15">
        <f t="shared" si="286"/>
        <v>9.8684210526315791E-2</v>
      </c>
      <c r="O3360" s="21">
        <f t="shared" si="288"/>
        <v>12</v>
      </c>
      <c r="P3360" s="24">
        <v>14.8</v>
      </c>
      <c r="Q3360" s="18">
        <f t="shared" si="287"/>
        <v>177.60000000000002</v>
      </c>
      <c r="R3360" s="2">
        <v>1</v>
      </c>
      <c r="S3360" s="2">
        <v>120</v>
      </c>
      <c r="T3360" s="2" t="s">
        <v>4647</v>
      </c>
      <c r="U3360" s="28" t="str">
        <f>IF(G3360=0,"",_xlfn.MINIFS('PO Details'!$I:$I,'PO Details'!$D:$D,Planning!$B3360,'PO Details'!$L:$L,Planning!$E3360))</f>
        <v/>
      </c>
      <c r="V3360" s="29" t="s">
        <v>4640</v>
      </c>
      <c r="W3360" t="str">
        <f t="shared" si="285"/>
        <v/>
      </c>
      <c r="X3360" s="2">
        <v>120</v>
      </c>
    </row>
    <row r="3361" spans="1:24" x14ac:dyDescent="0.25">
      <c r="A3361" s="11" t="s">
        <v>4618</v>
      </c>
      <c r="B3361" s="22" t="s">
        <v>234</v>
      </c>
      <c r="C3361" s="22"/>
      <c r="D3361" s="22" t="s">
        <v>235</v>
      </c>
      <c r="E3361" s="31" t="s">
        <v>2214</v>
      </c>
      <c r="F3361" s="12">
        <f>SUMIFS('Inventory Details'!$H:$H,'Inventory Details'!$B:$B,$B3361,'Inventory Details'!$E:$E,$E3361)</f>
        <v>0</v>
      </c>
      <c r="G3361" s="12">
        <f>SUMIFS('PO Details'!$H:$H,'PO Details'!$D:$D,Planning!$B3361,'PO Details'!$L:$L,$E3361)</f>
        <v>0</v>
      </c>
      <c r="H3361" s="12">
        <f>SUMIFS('SO Details'!$G:$G,'SO Details'!$D:$D,Planning!$B3361,'SO Details'!$K:$K,$E3361)</f>
        <v>0</v>
      </c>
      <c r="I3361" s="20">
        <f>IF(COUNTIFS($C:$C,B3361)&gt;1,SUMIFS('Sales Hx'!$Q:$Q,'Sales Hx'!$B:$B,_xlfn.XLOOKUP(B3361,C:C,B:B),'Sales Hx'!$D:$D,Planning!$E3361),SUMIFS('Sales Hx'!$Q:$Q,'Sales Hx'!$B:$B,Planning!$B3361,'Sales Hx'!$D:$D,Planning!$E3361))</f>
        <v>0</v>
      </c>
      <c r="J3361" s="16">
        <f>IF(COUNTIFS($C:$C,B3361)&gt;1,SUMIFS('Sales Hx'!$S:$S,'Sales Hx'!$B:$B,_xlfn.XLOOKUP(B3361,C:C,B:B),'Sales Hx'!$D:$D,E3361),SUMIFS('Sales Hx'!$S:$S,'Sales Hx'!$B:$B,$B3361,'Sales Hx'!$D:$D,$E3361))</f>
        <v>5.9210526315789477E-2</v>
      </c>
      <c r="K3361" s="16">
        <f t="shared" si="284"/>
        <v>0</v>
      </c>
      <c r="L3361" s="12">
        <f>IF(M3361&lt;&gt;"",M3361,IF(COUNTIFS($C:$C,B3361)&gt;1,SUMIFS('Sales Hx'!V:V,'Sales Hx'!$B:$B,_xlfn.XLOOKUP(B3361,C:C,B:B),'Sales Hx'!$D:$D,$E3361),SUMIFS('Sales Hx'!V:V,'Sales Hx'!$B:$B,$B3361,'Sales Hx'!$D:$D,$E3361)))</f>
        <v>0</v>
      </c>
      <c r="M3361" s="12">
        <v>0</v>
      </c>
      <c r="N3361" s="15">
        <f t="shared" si="286"/>
        <v>5.9210526315789477E-2</v>
      </c>
      <c r="O3361" s="21">
        <f t="shared" si="288"/>
        <v>7</v>
      </c>
      <c r="P3361" s="24">
        <v>14.8</v>
      </c>
      <c r="Q3361" s="18">
        <f t="shared" si="287"/>
        <v>103.60000000000001</v>
      </c>
      <c r="R3361" s="2">
        <v>1</v>
      </c>
      <c r="S3361" s="2">
        <v>120</v>
      </c>
      <c r="T3361" s="2" t="s">
        <v>4647</v>
      </c>
      <c r="U3361" s="28" t="str">
        <f>IF(G3361=0,"",_xlfn.MINIFS('PO Details'!$I:$I,'PO Details'!$D:$D,Planning!$B3361,'PO Details'!$L:$L,Planning!$E3361))</f>
        <v/>
      </c>
      <c r="V3361" s="29" t="s">
        <v>4640</v>
      </c>
      <c r="W3361" t="str">
        <f t="shared" si="285"/>
        <v/>
      </c>
      <c r="X3361" s="2">
        <v>120</v>
      </c>
    </row>
    <row r="3362" spans="1:24" x14ac:dyDescent="0.25">
      <c r="A3362" s="11" t="s">
        <v>4618</v>
      </c>
      <c r="B3362" s="22" t="s">
        <v>236</v>
      </c>
      <c r="C3362" s="22"/>
      <c r="D3362" s="22" t="s">
        <v>237</v>
      </c>
      <c r="E3362" s="31" t="s">
        <v>119</v>
      </c>
      <c r="F3362" s="12">
        <f>SUMIFS('Inventory Details'!$H:$H,'Inventory Details'!$B:$B,$B3362,'Inventory Details'!$E:$E,$E3362)</f>
        <v>7</v>
      </c>
      <c r="G3362" s="12">
        <f>SUMIFS('PO Details'!$H:$H,'PO Details'!$D:$D,Planning!$B3362,'PO Details'!$L:$L,$E3362)</f>
        <v>6</v>
      </c>
      <c r="H3362" s="12">
        <f>SUMIFS('SO Details'!$G:$G,'SO Details'!$D:$D,Planning!$B3362,'SO Details'!$K:$K,$E3362)</f>
        <v>0</v>
      </c>
      <c r="I3362" s="20">
        <f>IF(COUNTIFS($C:$C,B3362)&gt;1,SUMIFS('Sales Hx'!$Q:$Q,'Sales Hx'!$B:$B,_xlfn.XLOOKUP(B3362,C:C,B:B),'Sales Hx'!$D:$D,Planning!$E3362),SUMIFS('Sales Hx'!$Q:$Q,'Sales Hx'!$B:$B,Planning!$B3362,'Sales Hx'!$D:$D,Planning!$E3362))</f>
        <v>1.4</v>
      </c>
      <c r="J3362" s="16">
        <f>IF(COUNTIFS($C:$C,B3362)&gt;1,SUMIFS('Sales Hx'!$S:$S,'Sales Hx'!$B:$B,_xlfn.XLOOKUP(B3362,C:C,B:B),'Sales Hx'!$D:$D,E3362),SUMIFS('Sales Hx'!$S:$S,'Sales Hx'!$B:$B,$B3362,'Sales Hx'!$D:$D,$E3362))</f>
        <v>4.1666666666666664E-2</v>
      </c>
      <c r="K3362" s="16">
        <f t="shared" si="284"/>
        <v>9.2857142857142865</v>
      </c>
      <c r="L3362" s="12">
        <f>IF(M3362&lt;&gt;"",M3362,IF(COUNTIFS($C:$C,B3362)&gt;1,SUMIFS('Sales Hx'!V:V,'Sales Hx'!$B:$B,_xlfn.XLOOKUP(B3362,C:C,B:B),'Sales Hx'!$D:$D,$E3362),SUMIFS('Sales Hx'!V:V,'Sales Hx'!$B:$B,$B3362,'Sales Hx'!$D:$D,$E3362)))</f>
        <v>0</v>
      </c>
      <c r="M3362" s="12">
        <v>0</v>
      </c>
      <c r="N3362" s="15">
        <f t="shared" si="286"/>
        <v>4.1666666666666664E-2</v>
      </c>
      <c r="O3362" s="21">
        <f t="shared" si="288"/>
        <v>0</v>
      </c>
      <c r="P3362" s="24">
        <v>14.8</v>
      </c>
      <c r="Q3362" s="18">
        <f t="shared" si="287"/>
        <v>0</v>
      </c>
      <c r="R3362" s="2">
        <v>1</v>
      </c>
      <c r="S3362" s="2">
        <v>120</v>
      </c>
      <c r="T3362" s="2" t="s">
        <v>4647</v>
      </c>
      <c r="U3362" s="28">
        <f>IF(G3362=0,"",_xlfn.MINIFS('PO Details'!$I:$I,'PO Details'!$D:$D,Planning!$B3362,'PO Details'!$L:$L,Planning!$E3362))</f>
        <v>45474</v>
      </c>
      <c r="V3362" s="29" t="s">
        <v>4641</v>
      </c>
      <c r="W3362" t="str">
        <f t="shared" si="285"/>
        <v>Max</v>
      </c>
      <c r="X3362" s="2">
        <v>120</v>
      </c>
    </row>
    <row r="3363" spans="1:24" x14ac:dyDescent="0.25">
      <c r="A3363" s="11" t="s">
        <v>4618</v>
      </c>
      <c r="B3363" s="22" t="s">
        <v>236</v>
      </c>
      <c r="C3363" s="22"/>
      <c r="D3363" s="22" t="s">
        <v>237</v>
      </c>
      <c r="E3363" s="31" t="s">
        <v>820</v>
      </c>
      <c r="F3363" s="12">
        <f>SUMIFS('Inventory Details'!$H:$H,'Inventory Details'!$B:$B,$B3363,'Inventory Details'!$E:$E,$E3363)</f>
        <v>5</v>
      </c>
      <c r="G3363" s="12">
        <f>SUMIFS('PO Details'!$H:$H,'PO Details'!$D:$D,Planning!$B3363,'PO Details'!$L:$L,$E3363)</f>
        <v>15</v>
      </c>
      <c r="H3363" s="12">
        <f>SUMIFS('SO Details'!$G:$G,'SO Details'!$D:$D,Planning!$B3363,'SO Details'!$K:$K,$E3363)</f>
        <v>1</v>
      </c>
      <c r="I3363" s="20">
        <f>IF(COUNTIFS($C:$C,B3363)&gt;1,SUMIFS('Sales Hx'!$Q:$Q,'Sales Hx'!$B:$B,_xlfn.XLOOKUP(B3363,C:C,B:B),'Sales Hx'!$D:$D,Planning!$E3363),SUMIFS('Sales Hx'!$Q:$Q,'Sales Hx'!$B:$B,Planning!$B3363,'Sales Hx'!$D:$D,Planning!$E3363))</f>
        <v>0</v>
      </c>
      <c r="J3363" s="16">
        <f>IF(COUNTIFS($C:$C,B3363)&gt;1,SUMIFS('Sales Hx'!$S:$S,'Sales Hx'!$B:$B,_xlfn.XLOOKUP(B3363,C:C,B:B),'Sales Hx'!$D:$D,E3363),SUMIFS('Sales Hx'!$S:$S,'Sales Hx'!$B:$B,$B3363,'Sales Hx'!$D:$D,$E3363))</f>
        <v>5.2631578947368418E-2</v>
      </c>
      <c r="K3363" s="16">
        <f t="shared" si="284"/>
        <v>0</v>
      </c>
      <c r="L3363" s="12">
        <f>IF(M3363&lt;&gt;"",M3363,IF(COUNTIFS($C:$C,B3363)&gt;1,SUMIFS('Sales Hx'!V:V,'Sales Hx'!$B:$B,_xlfn.XLOOKUP(B3363,C:C,B:B),'Sales Hx'!$D:$D,$E3363),SUMIFS('Sales Hx'!V:V,'Sales Hx'!$B:$B,$B3363,'Sales Hx'!$D:$D,$E3363)))</f>
        <v>0</v>
      </c>
      <c r="M3363" s="12">
        <v>0</v>
      </c>
      <c r="N3363" s="15">
        <f t="shared" si="286"/>
        <v>5.2631578947368418E-2</v>
      </c>
      <c r="O3363" s="21">
        <f t="shared" si="288"/>
        <v>0</v>
      </c>
      <c r="P3363" s="24">
        <v>14.8</v>
      </c>
      <c r="Q3363" s="18">
        <f t="shared" si="287"/>
        <v>0</v>
      </c>
      <c r="R3363" s="2">
        <v>1</v>
      </c>
      <c r="S3363" s="2">
        <v>120</v>
      </c>
      <c r="T3363" s="2" t="s">
        <v>4647</v>
      </c>
      <c r="U3363" s="28">
        <f>IF(G3363=0,"",_xlfn.MINIFS('PO Details'!$I:$I,'PO Details'!$D:$D,Planning!$B3363,'PO Details'!$L:$L,Planning!$E3363))</f>
        <v>45529</v>
      </c>
      <c r="V3363" s="29" t="s">
        <v>4641</v>
      </c>
      <c r="W3363" t="str">
        <f t="shared" si="285"/>
        <v/>
      </c>
      <c r="X3363" s="2">
        <v>120</v>
      </c>
    </row>
    <row r="3364" spans="1:24" x14ac:dyDescent="0.25">
      <c r="A3364" s="11" t="s">
        <v>4618</v>
      </c>
      <c r="B3364" s="22" t="s">
        <v>236</v>
      </c>
      <c r="C3364" s="22"/>
      <c r="D3364" s="22" t="s">
        <v>237</v>
      </c>
      <c r="E3364" s="31" t="s">
        <v>4746</v>
      </c>
      <c r="F3364" s="12">
        <f>SUMIFS('Inventory Details'!$H:$H,'Inventory Details'!$B:$B,$B3364,'Inventory Details'!$E:$E,$E3364)</f>
        <v>11</v>
      </c>
      <c r="G3364" s="12">
        <f>SUMIFS('PO Details'!$H:$H,'PO Details'!$D:$D,Planning!$B3364,'PO Details'!$L:$L,$E3364)</f>
        <v>40</v>
      </c>
      <c r="H3364" s="12">
        <f>SUMIFS('SO Details'!$G:$G,'SO Details'!$D:$D,Planning!$B3364,'SO Details'!$K:$K,$E3364)</f>
        <v>1</v>
      </c>
      <c r="I3364" s="20">
        <f>IF(COUNTIFS($C:$C,B3364)&gt;1,SUMIFS('Sales Hx'!$Q:$Q,'Sales Hx'!$B:$B,_xlfn.XLOOKUP(B3364,C:C,B:B),'Sales Hx'!$D:$D,Planning!$E3364),SUMIFS('Sales Hx'!$Q:$Q,'Sales Hx'!$B:$B,Planning!$B3364,'Sales Hx'!$D:$D,Planning!$E3364))</f>
        <v>32.199999999999996</v>
      </c>
      <c r="J3364" s="16">
        <f>IF(COUNTIFS($C:$C,B3364)&gt;1,SUMIFS('Sales Hx'!$S:$S,'Sales Hx'!$B:$B,_xlfn.XLOOKUP(B3364,C:C,B:B),'Sales Hx'!$D:$D,E3364),SUMIFS('Sales Hx'!$S:$S,'Sales Hx'!$B:$B,$B3364,'Sales Hx'!$D:$D,$E3364))</f>
        <v>0.36074561403508776</v>
      </c>
      <c r="K3364" s="16">
        <f t="shared" si="284"/>
        <v>1.5838509316770188</v>
      </c>
      <c r="L3364" s="12">
        <f>IF(M3364&lt;&gt;"",M3364,IF(COUNTIFS($C:$C,B3364)&gt;1,SUMIFS('Sales Hx'!V:V,'Sales Hx'!$B:$B,_xlfn.XLOOKUP(B3364,C:C,B:B),'Sales Hx'!$D:$D,$E3364),SUMIFS('Sales Hx'!V:V,'Sales Hx'!$B:$B,$B3364,'Sales Hx'!$D:$D,$E3364)))</f>
        <v>0</v>
      </c>
      <c r="M3364" s="12">
        <v>0</v>
      </c>
      <c r="N3364" s="15">
        <f t="shared" si="286"/>
        <v>0.36074561403508776</v>
      </c>
      <c r="O3364" s="21">
        <f t="shared" si="288"/>
        <v>0</v>
      </c>
      <c r="P3364" s="24">
        <v>14.8</v>
      </c>
      <c r="Q3364" s="18">
        <f t="shared" si="287"/>
        <v>0</v>
      </c>
      <c r="R3364" s="2">
        <v>1</v>
      </c>
      <c r="S3364" s="2">
        <v>120</v>
      </c>
      <c r="T3364" s="2" t="s">
        <v>4647</v>
      </c>
      <c r="U3364" s="28">
        <f>IF(G3364=0,"",_xlfn.MINIFS('PO Details'!$I:$I,'PO Details'!$D:$D,Planning!$B3364,'PO Details'!$L:$L,Planning!$E3364))</f>
        <v>45458</v>
      </c>
      <c r="V3364" s="29" t="s">
        <v>4641</v>
      </c>
      <c r="W3364" t="str">
        <f t="shared" si="285"/>
        <v/>
      </c>
      <c r="X3364" s="2">
        <v>120</v>
      </c>
    </row>
    <row r="3365" spans="1:24" x14ac:dyDescent="0.25">
      <c r="A3365" s="11" t="s">
        <v>4618</v>
      </c>
      <c r="B3365" s="22" t="s">
        <v>236</v>
      </c>
      <c r="C3365" s="22"/>
      <c r="D3365" s="22" t="s">
        <v>237</v>
      </c>
      <c r="E3365" s="31" t="s">
        <v>106</v>
      </c>
      <c r="F3365" s="12">
        <f>SUMIFS('Inventory Details'!$H:$H,'Inventory Details'!$B:$B,$B3365,'Inventory Details'!$E:$E,$E3365)</f>
        <v>44</v>
      </c>
      <c r="G3365" s="12">
        <f>SUMIFS('PO Details'!$H:$H,'PO Details'!$D:$D,Planning!$B3365,'PO Details'!$L:$L,$E3365)</f>
        <v>60</v>
      </c>
      <c r="H3365" s="12">
        <f>SUMIFS('SO Details'!$G:$G,'SO Details'!$D:$D,Planning!$B3365,'SO Details'!$K:$K,$E3365)</f>
        <v>4</v>
      </c>
      <c r="I3365" s="20">
        <f>IF(COUNTIFS($C:$C,B3365)&gt;1,SUMIFS('Sales Hx'!$Q:$Q,'Sales Hx'!$B:$B,_xlfn.XLOOKUP(B3365,C:C,B:B),'Sales Hx'!$D:$D,Planning!$E3365),SUMIFS('Sales Hx'!$Q:$Q,'Sales Hx'!$B:$B,Planning!$B3365,'Sales Hx'!$D:$D,Planning!$E3365))</f>
        <v>64.399999999999991</v>
      </c>
      <c r="J3365" s="16">
        <f>IF(COUNTIFS($C:$C,B3365)&gt;1,SUMIFS('Sales Hx'!$S:$S,'Sales Hx'!$B:$B,_xlfn.XLOOKUP(B3365,C:C,B:B),'Sales Hx'!$D:$D,E3365),SUMIFS('Sales Hx'!$S:$S,'Sales Hx'!$B:$B,$B3365,'Sales Hx'!$D:$D,$E3365))</f>
        <v>0.64254385964912275</v>
      </c>
      <c r="K3365" s="16">
        <f t="shared" si="284"/>
        <v>1.6149068322981368</v>
      </c>
      <c r="L3365" s="12">
        <f>IF(M3365&lt;&gt;"",M3365,IF(COUNTIFS($C:$C,B3365)&gt;1,SUMIFS('Sales Hx'!V:V,'Sales Hx'!$B:$B,_xlfn.XLOOKUP(B3365,C:C,B:B),'Sales Hx'!$D:$D,$E3365),SUMIFS('Sales Hx'!V:V,'Sales Hx'!$B:$B,$B3365,'Sales Hx'!$D:$D,$E3365)))</f>
        <v>0</v>
      </c>
      <c r="M3365" s="12">
        <v>0</v>
      </c>
      <c r="N3365" s="15">
        <f t="shared" si="286"/>
        <v>0.64254385964912275</v>
      </c>
      <c r="O3365" s="21">
        <f t="shared" si="288"/>
        <v>0</v>
      </c>
      <c r="P3365" s="24">
        <v>14.8</v>
      </c>
      <c r="Q3365" s="18">
        <f t="shared" si="287"/>
        <v>0</v>
      </c>
      <c r="R3365" s="2">
        <v>1</v>
      </c>
      <c r="S3365" s="2">
        <v>120</v>
      </c>
      <c r="T3365" s="2" t="s">
        <v>4647</v>
      </c>
      <c r="U3365" s="28">
        <f>IF(G3365=0,"",_xlfn.MINIFS('PO Details'!$I:$I,'PO Details'!$D:$D,Planning!$B3365,'PO Details'!$L:$L,Planning!$E3365))</f>
        <v>45458</v>
      </c>
      <c r="V3365" s="29" t="s">
        <v>4641</v>
      </c>
      <c r="W3365" t="str">
        <f t="shared" si="285"/>
        <v/>
      </c>
      <c r="X3365" s="2">
        <v>120</v>
      </c>
    </row>
    <row r="3366" spans="1:24" x14ac:dyDescent="0.25">
      <c r="A3366" s="11" t="s">
        <v>4618</v>
      </c>
      <c r="B3366" s="22" t="s">
        <v>236</v>
      </c>
      <c r="C3366" s="22"/>
      <c r="D3366" s="22" t="s">
        <v>237</v>
      </c>
      <c r="E3366" s="31" t="s">
        <v>109</v>
      </c>
      <c r="F3366" s="12">
        <f>SUMIFS('Inventory Details'!$H:$H,'Inventory Details'!$B:$B,$B3366,'Inventory Details'!$E:$E,$E3366)</f>
        <v>34</v>
      </c>
      <c r="G3366" s="12">
        <f>SUMIFS('PO Details'!$H:$H,'PO Details'!$D:$D,Planning!$B3366,'PO Details'!$L:$L,$E3366)</f>
        <v>0</v>
      </c>
      <c r="H3366" s="12">
        <f>SUMIFS('SO Details'!$G:$G,'SO Details'!$D:$D,Planning!$B3366,'SO Details'!$K:$K,$E3366)</f>
        <v>0</v>
      </c>
      <c r="I3366" s="20">
        <f>IF(COUNTIFS($C:$C,B3366)&gt;1,SUMIFS('Sales Hx'!$Q:$Q,'Sales Hx'!$B:$B,_xlfn.XLOOKUP(B3366,C:C,B:B),'Sales Hx'!$D:$D,Planning!$E3366),SUMIFS('Sales Hx'!$Q:$Q,'Sales Hx'!$B:$B,Planning!$B3366,'Sales Hx'!$D:$D,Planning!$E3366))</f>
        <v>15.399999999999999</v>
      </c>
      <c r="J3366" s="16">
        <f>IF(COUNTIFS($C:$C,B3366)&gt;1,SUMIFS('Sales Hx'!$S:$S,'Sales Hx'!$B:$B,_xlfn.XLOOKUP(B3366,C:C,B:B),'Sales Hx'!$D:$D,E3366),SUMIFS('Sales Hx'!$S:$S,'Sales Hx'!$B:$B,$B3366,'Sales Hx'!$D:$D,$E3366))</f>
        <v>0.14539473684210527</v>
      </c>
      <c r="K3366" s="16">
        <f t="shared" si="284"/>
        <v>2.2077922077922079</v>
      </c>
      <c r="L3366" s="12">
        <f>IF(M3366&lt;&gt;"",M3366,IF(COUNTIFS($C:$C,B3366)&gt;1,SUMIFS('Sales Hx'!V:V,'Sales Hx'!$B:$B,_xlfn.XLOOKUP(B3366,C:C,B:B),'Sales Hx'!$D:$D,$E3366),SUMIFS('Sales Hx'!V:V,'Sales Hx'!$B:$B,$B3366,'Sales Hx'!$D:$D,$E3366)))</f>
        <v>0</v>
      </c>
      <c r="M3366" s="12">
        <v>0</v>
      </c>
      <c r="N3366" s="15">
        <f t="shared" si="286"/>
        <v>0.14539473684210527</v>
      </c>
      <c r="O3366" s="21">
        <f t="shared" si="288"/>
        <v>0</v>
      </c>
      <c r="P3366" s="24">
        <v>14.8</v>
      </c>
      <c r="Q3366" s="18">
        <f t="shared" si="287"/>
        <v>0</v>
      </c>
      <c r="R3366" s="2">
        <v>1</v>
      </c>
      <c r="S3366" s="2">
        <v>120</v>
      </c>
      <c r="T3366" s="2" t="s">
        <v>4647</v>
      </c>
      <c r="U3366" s="28" t="str">
        <f>IF(G3366=0,"",_xlfn.MINIFS('PO Details'!$I:$I,'PO Details'!$D:$D,Planning!$B3366,'PO Details'!$L:$L,Planning!$E3366))</f>
        <v/>
      </c>
      <c r="V3366" s="29" t="s">
        <v>4641</v>
      </c>
      <c r="W3366" t="str">
        <f t="shared" si="285"/>
        <v/>
      </c>
      <c r="X3366" s="2">
        <v>120</v>
      </c>
    </row>
    <row r="3367" spans="1:24" x14ac:dyDescent="0.25">
      <c r="A3367" s="11" t="s">
        <v>4618</v>
      </c>
      <c r="B3367" s="22" t="s">
        <v>236</v>
      </c>
      <c r="C3367" s="22"/>
      <c r="D3367" s="22" t="s">
        <v>237</v>
      </c>
      <c r="E3367" s="31" t="s">
        <v>113</v>
      </c>
      <c r="F3367" s="12">
        <f>SUMIFS('Inventory Details'!$H:$H,'Inventory Details'!$B:$B,$B3367,'Inventory Details'!$E:$E,$E3367)</f>
        <v>39</v>
      </c>
      <c r="G3367" s="12">
        <f>SUMIFS('PO Details'!$H:$H,'PO Details'!$D:$D,Planning!$B3367,'PO Details'!$L:$L,$E3367)</f>
        <v>0</v>
      </c>
      <c r="H3367" s="12">
        <f>SUMIFS('SO Details'!$G:$G,'SO Details'!$D:$D,Planning!$B3367,'SO Details'!$K:$K,$E3367)</f>
        <v>0</v>
      </c>
      <c r="I3367" s="20">
        <f>IF(COUNTIFS($C:$C,B3367)&gt;1,SUMIFS('Sales Hx'!$Q:$Q,'Sales Hx'!$B:$B,_xlfn.XLOOKUP(B3367,C:C,B:B),'Sales Hx'!$D:$D,Planning!$E3367),SUMIFS('Sales Hx'!$Q:$Q,'Sales Hx'!$B:$B,Planning!$B3367,'Sales Hx'!$D:$D,Planning!$E3367))</f>
        <v>14</v>
      </c>
      <c r="J3367" s="16">
        <f>IF(COUNTIFS($C:$C,B3367)&gt;1,SUMIFS('Sales Hx'!$S:$S,'Sales Hx'!$B:$B,_xlfn.XLOOKUP(B3367,C:C,B:B),'Sales Hx'!$D:$D,E3367),SUMIFS('Sales Hx'!$S:$S,'Sales Hx'!$B:$B,$B3367,'Sales Hx'!$D:$D,$E3367))</f>
        <v>0.15296052631578946</v>
      </c>
      <c r="K3367" s="16">
        <f t="shared" si="284"/>
        <v>2.7857142857142856</v>
      </c>
      <c r="L3367" s="12">
        <f>IF(M3367&lt;&gt;"",M3367,IF(COUNTIFS($C:$C,B3367)&gt;1,SUMIFS('Sales Hx'!V:V,'Sales Hx'!$B:$B,_xlfn.XLOOKUP(B3367,C:C,B:B),'Sales Hx'!$D:$D,$E3367),SUMIFS('Sales Hx'!V:V,'Sales Hx'!$B:$B,$B3367,'Sales Hx'!$D:$D,$E3367)))</f>
        <v>0</v>
      </c>
      <c r="M3367" s="12">
        <v>0</v>
      </c>
      <c r="N3367" s="15">
        <f t="shared" si="286"/>
        <v>0.15296052631578946</v>
      </c>
      <c r="O3367" s="21">
        <f t="shared" si="288"/>
        <v>0</v>
      </c>
      <c r="P3367" s="24">
        <v>14.8</v>
      </c>
      <c r="Q3367" s="18">
        <f t="shared" si="287"/>
        <v>0</v>
      </c>
      <c r="R3367" s="2">
        <v>1</v>
      </c>
      <c r="S3367" s="2">
        <v>120</v>
      </c>
      <c r="T3367" s="2" t="s">
        <v>4647</v>
      </c>
      <c r="U3367" s="28" t="str">
        <f>IF(G3367=0,"",_xlfn.MINIFS('PO Details'!$I:$I,'PO Details'!$D:$D,Planning!$B3367,'PO Details'!$L:$L,Planning!$E3367))</f>
        <v/>
      </c>
      <c r="V3367" s="29" t="s">
        <v>4641</v>
      </c>
      <c r="W3367" t="str">
        <f t="shared" si="285"/>
        <v/>
      </c>
      <c r="X3367" s="2">
        <v>120</v>
      </c>
    </row>
    <row r="3368" spans="1:24" x14ac:dyDescent="0.25">
      <c r="A3368" s="11" t="s">
        <v>4618</v>
      </c>
      <c r="B3368" s="22" t="s">
        <v>236</v>
      </c>
      <c r="C3368" s="22"/>
      <c r="D3368" s="22" t="s">
        <v>237</v>
      </c>
      <c r="E3368" s="31" t="s">
        <v>861</v>
      </c>
      <c r="F3368" s="12">
        <f>SUMIFS('Inventory Details'!$H:$H,'Inventory Details'!$B:$B,$B3368,'Inventory Details'!$E:$E,$E3368)</f>
        <v>2</v>
      </c>
      <c r="G3368" s="12">
        <f>SUMIFS('PO Details'!$H:$H,'PO Details'!$D:$D,Planning!$B3368,'PO Details'!$L:$L,$E3368)</f>
        <v>0</v>
      </c>
      <c r="H3368" s="12">
        <f>SUMIFS('SO Details'!$G:$G,'SO Details'!$D:$D,Planning!$B3368,'SO Details'!$K:$K,$E3368)</f>
        <v>0</v>
      </c>
      <c r="I3368" s="20">
        <f>IF(COUNTIFS($C:$C,B3368)&gt;1,SUMIFS('Sales Hx'!$Q:$Q,'Sales Hx'!$B:$B,_xlfn.XLOOKUP(B3368,C:C,B:B),'Sales Hx'!$D:$D,Planning!$E3368),SUMIFS('Sales Hx'!$Q:$Q,'Sales Hx'!$B:$B,Planning!$B3368,'Sales Hx'!$D:$D,Planning!$E3368))</f>
        <v>0</v>
      </c>
      <c r="J3368" s="16">
        <f>IF(COUNTIFS($C:$C,B3368)&gt;1,SUMIFS('Sales Hx'!$S:$S,'Sales Hx'!$B:$B,_xlfn.XLOOKUP(B3368,C:C,B:B),'Sales Hx'!$D:$D,E3368),SUMIFS('Sales Hx'!$S:$S,'Sales Hx'!$B:$B,$B3368,'Sales Hx'!$D:$D,$E3368))</f>
        <v>0</v>
      </c>
      <c r="K3368" s="16">
        <f t="shared" si="284"/>
        <v>0</v>
      </c>
      <c r="L3368" s="12">
        <f>IF(M3368&lt;&gt;"",M3368,IF(COUNTIFS($C:$C,B3368)&gt;1,SUMIFS('Sales Hx'!V:V,'Sales Hx'!$B:$B,_xlfn.XLOOKUP(B3368,C:C,B:B),'Sales Hx'!$D:$D,$E3368),SUMIFS('Sales Hx'!V:V,'Sales Hx'!$B:$B,$B3368,'Sales Hx'!$D:$D,$E3368)))</f>
        <v>0</v>
      </c>
      <c r="M3368" s="12">
        <v>0</v>
      </c>
      <c r="N3368" s="15">
        <f t="shared" si="286"/>
        <v>0</v>
      </c>
      <c r="O3368" s="21">
        <f t="shared" si="288"/>
        <v>0</v>
      </c>
      <c r="P3368" s="24">
        <v>14.8</v>
      </c>
      <c r="Q3368" s="18">
        <f t="shared" si="287"/>
        <v>0</v>
      </c>
      <c r="R3368" s="2">
        <v>1</v>
      </c>
      <c r="S3368" s="2">
        <v>120</v>
      </c>
      <c r="T3368" s="2" t="s">
        <v>4647</v>
      </c>
      <c r="U3368" s="28" t="str">
        <f>IF(G3368=0,"",_xlfn.MINIFS('PO Details'!$I:$I,'PO Details'!$D:$D,Planning!$B3368,'PO Details'!$L:$L,Planning!$E3368))</f>
        <v/>
      </c>
      <c r="V3368" s="29" t="s">
        <v>4641</v>
      </c>
      <c r="W3368" t="str">
        <f t="shared" si="285"/>
        <v/>
      </c>
      <c r="X3368" s="2">
        <v>120</v>
      </c>
    </row>
    <row r="3369" spans="1:24" x14ac:dyDescent="0.25">
      <c r="A3369" s="11" t="s">
        <v>4618</v>
      </c>
      <c r="B3369" s="22" t="s">
        <v>236</v>
      </c>
      <c r="C3369" s="22"/>
      <c r="D3369" s="22" t="s">
        <v>237</v>
      </c>
      <c r="E3369" s="31" t="s">
        <v>15</v>
      </c>
      <c r="F3369" s="12">
        <f>SUMIFS('Inventory Details'!$H:$H,'Inventory Details'!$B:$B,$B3369,'Inventory Details'!$E:$E,$E3369)</f>
        <v>5</v>
      </c>
      <c r="G3369" s="12">
        <f>SUMIFS('PO Details'!$H:$H,'PO Details'!$D:$D,Planning!$B3369,'PO Details'!$L:$L,$E3369)</f>
        <v>0</v>
      </c>
      <c r="H3369" s="12">
        <f>SUMIFS('SO Details'!$G:$G,'SO Details'!$D:$D,Planning!$B3369,'SO Details'!$K:$K,$E3369)</f>
        <v>10</v>
      </c>
      <c r="I3369" s="20">
        <f>IF(COUNTIFS($C:$C,B3369)&gt;1,SUMIFS('Sales Hx'!$Q:$Q,'Sales Hx'!$B:$B,_xlfn.XLOOKUP(B3369,C:C,B:B),'Sales Hx'!$D:$D,Planning!$E3369),SUMIFS('Sales Hx'!$Q:$Q,'Sales Hx'!$B:$B,Planning!$B3369,'Sales Hx'!$D:$D,Planning!$E3369))</f>
        <v>0</v>
      </c>
      <c r="J3369" s="16">
        <f>IF(COUNTIFS($C:$C,B3369)&gt;1,SUMIFS('Sales Hx'!$S:$S,'Sales Hx'!$B:$B,_xlfn.XLOOKUP(B3369,C:C,B:B),'Sales Hx'!$D:$D,E3369),SUMIFS('Sales Hx'!$S:$S,'Sales Hx'!$B:$B,$B3369,'Sales Hx'!$D:$D,$E3369))</f>
        <v>0.23026315789473686</v>
      </c>
      <c r="K3369" s="16">
        <f t="shared" si="284"/>
        <v>0</v>
      </c>
      <c r="L3369" s="12">
        <f>IF(M3369&lt;&gt;"",M3369,IF(COUNTIFS($C:$C,B3369)&gt;1,SUMIFS('Sales Hx'!V:V,'Sales Hx'!$B:$B,_xlfn.XLOOKUP(B3369,C:C,B:B),'Sales Hx'!$D:$D,$E3369),SUMIFS('Sales Hx'!V:V,'Sales Hx'!$B:$B,$B3369,'Sales Hx'!$D:$D,$E3369)))</f>
        <v>0</v>
      </c>
      <c r="M3369" s="12">
        <v>0</v>
      </c>
      <c r="N3369" s="15">
        <f t="shared" si="286"/>
        <v>0.23026315789473686</v>
      </c>
      <c r="O3369" s="21">
        <f t="shared" si="288"/>
        <v>0</v>
      </c>
      <c r="P3369" s="24">
        <v>14.8</v>
      </c>
      <c r="Q3369" s="18">
        <f t="shared" si="287"/>
        <v>0</v>
      </c>
      <c r="R3369" s="2">
        <v>1</v>
      </c>
      <c r="S3369" s="2">
        <v>120</v>
      </c>
      <c r="T3369" s="2" t="s">
        <v>4647</v>
      </c>
      <c r="U3369" s="28" t="str">
        <f>IF(G3369=0,"",_xlfn.MINIFS('PO Details'!$I:$I,'PO Details'!$D:$D,Planning!$B3369,'PO Details'!$L:$L,Planning!$E3369))</f>
        <v/>
      </c>
      <c r="V3369" s="29" t="s">
        <v>4641</v>
      </c>
      <c r="W3369" t="str">
        <f t="shared" si="285"/>
        <v/>
      </c>
      <c r="X3369" s="2">
        <v>120</v>
      </c>
    </row>
    <row r="3370" spans="1:24" x14ac:dyDescent="0.25">
      <c r="A3370" s="11" t="s">
        <v>4618</v>
      </c>
      <c r="B3370" s="22" t="s">
        <v>236</v>
      </c>
      <c r="C3370" s="22"/>
      <c r="D3370" s="22" t="s">
        <v>237</v>
      </c>
      <c r="E3370" s="31" t="s">
        <v>2214</v>
      </c>
      <c r="F3370" s="12">
        <f>SUMIFS('Inventory Details'!$H:$H,'Inventory Details'!$B:$B,$B3370,'Inventory Details'!$E:$E,$E3370)</f>
        <v>0</v>
      </c>
      <c r="G3370" s="12">
        <f>SUMIFS('PO Details'!$H:$H,'PO Details'!$D:$D,Planning!$B3370,'PO Details'!$L:$L,$E3370)</f>
        <v>0</v>
      </c>
      <c r="H3370" s="12">
        <f>SUMIFS('SO Details'!$G:$G,'SO Details'!$D:$D,Planning!$B3370,'SO Details'!$K:$K,$E3370)</f>
        <v>0</v>
      </c>
      <c r="I3370" s="20">
        <f>IF(COUNTIFS($C:$C,B3370)&gt;1,SUMIFS('Sales Hx'!$Q:$Q,'Sales Hx'!$B:$B,_xlfn.XLOOKUP(B3370,C:C,B:B),'Sales Hx'!$D:$D,Planning!$E3370),SUMIFS('Sales Hx'!$Q:$Q,'Sales Hx'!$B:$B,Planning!$B3370,'Sales Hx'!$D:$D,Planning!$E3370))</f>
        <v>0</v>
      </c>
      <c r="J3370" s="16">
        <f>IF(COUNTIFS($C:$C,B3370)&gt;1,SUMIFS('Sales Hx'!$S:$S,'Sales Hx'!$B:$B,_xlfn.XLOOKUP(B3370,C:C,B:B),'Sales Hx'!$D:$D,E3370),SUMIFS('Sales Hx'!$S:$S,'Sales Hx'!$B:$B,$B3370,'Sales Hx'!$D:$D,$E3370))</f>
        <v>0</v>
      </c>
      <c r="K3370" s="16">
        <f t="shared" si="284"/>
        <v>0</v>
      </c>
      <c r="L3370" s="12">
        <f>IF(M3370&lt;&gt;"",M3370,IF(COUNTIFS($C:$C,B3370)&gt;1,SUMIFS('Sales Hx'!V:V,'Sales Hx'!$B:$B,_xlfn.XLOOKUP(B3370,C:C,B:B),'Sales Hx'!$D:$D,$E3370),SUMIFS('Sales Hx'!V:V,'Sales Hx'!$B:$B,$B3370,'Sales Hx'!$D:$D,$E3370)))</f>
        <v>0</v>
      </c>
      <c r="M3370" s="12">
        <v>0</v>
      </c>
      <c r="N3370" s="15">
        <f t="shared" si="286"/>
        <v>0</v>
      </c>
      <c r="O3370" s="21">
        <f t="shared" si="288"/>
        <v>0</v>
      </c>
      <c r="P3370" s="24">
        <v>14.8</v>
      </c>
      <c r="Q3370" s="18">
        <f t="shared" si="287"/>
        <v>0</v>
      </c>
      <c r="R3370" s="2">
        <v>1</v>
      </c>
      <c r="S3370" s="2">
        <v>120</v>
      </c>
      <c r="T3370" s="2" t="s">
        <v>4647</v>
      </c>
      <c r="U3370" s="28" t="str">
        <f>IF(G3370=0,"",_xlfn.MINIFS('PO Details'!$I:$I,'PO Details'!$D:$D,Planning!$B3370,'PO Details'!$L:$L,Planning!$E3370))</f>
        <v/>
      </c>
      <c r="V3370" s="29" t="s">
        <v>4641</v>
      </c>
      <c r="W3370" t="str">
        <f t="shared" si="285"/>
        <v/>
      </c>
      <c r="X3370" s="2">
        <v>120</v>
      </c>
    </row>
    <row r="3371" spans="1:24" x14ac:dyDescent="0.25">
      <c r="A3371" s="11"/>
      <c r="B3371" s="22" t="s">
        <v>1604</v>
      </c>
      <c r="C3371" s="22"/>
      <c r="D3371" s="22" t="s">
        <v>1605</v>
      </c>
      <c r="E3371" s="31" t="s">
        <v>113</v>
      </c>
      <c r="F3371" s="12">
        <f>SUMIFS('Inventory Details'!$H:$H,'Inventory Details'!$B:$B,$B3371,'Inventory Details'!$E:$E,$E3371)</f>
        <v>0</v>
      </c>
      <c r="G3371" s="12">
        <f>SUMIFS('PO Details'!$H:$H,'PO Details'!$D:$D,Planning!$B3371,'PO Details'!$L:$L,$E3371)</f>
        <v>0</v>
      </c>
      <c r="H3371" s="12">
        <f>SUMIFS('SO Details'!$G:$G,'SO Details'!$D:$D,Planning!$B3371,'SO Details'!$K:$K,$E3371)</f>
        <v>1</v>
      </c>
      <c r="I3371" s="20">
        <f>IF(COUNTIFS($C:$C,B3371)&gt;1,SUMIFS('Sales Hx'!$Q:$Q,'Sales Hx'!$B:$B,_xlfn.XLOOKUP(B3371,C:C,B:B),'Sales Hx'!$D:$D,Planning!$E3371),SUMIFS('Sales Hx'!$Q:$Q,'Sales Hx'!$B:$B,Planning!$B3371,'Sales Hx'!$D:$D,Planning!$E3371))</f>
        <v>15.399999999999999</v>
      </c>
      <c r="J3371" s="16">
        <f>IF(COUNTIFS($C:$C,B3371)&gt;1,SUMIFS('Sales Hx'!$S:$S,'Sales Hx'!$B:$B,_xlfn.XLOOKUP(B3371,C:C,B:B),'Sales Hx'!$D:$D,E3371),SUMIFS('Sales Hx'!$S:$S,'Sales Hx'!$B:$B,$B3371,'Sales Hx'!$D:$D,$E3371))</f>
        <v>0.18062200956937802</v>
      </c>
      <c r="K3371" s="16">
        <f t="shared" si="284"/>
        <v>0</v>
      </c>
      <c r="L3371" s="12">
        <f>IF(M3371&lt;&gt;"",M3371,IF(COUNTIFS($C:$C,B3371)&gt;1,SUMIFS('Sales Hx'!V:V,'Sales Hx'!$B:$B,_xlfn.XLOOKUP(B3371,C:C,B:B),'Sales Hx'!$D:$D,$E3371),SUMIFS('Sales Hx'!V:V,'Sales Hx'!$B:$B,$B3371,'Sales Hx'!$D:$D,$E3371)))</f>
        <v>0</v>
      </c>
      <c r="M3371" s="12">
        <v>0</v>
      </c>
      <c r="N3371" s="15">
        <f t="shared" si="286"/>
        <v>0.18062200956937802</v>
      </c>
      <c r="O3371" s="21">
        <f t="shared" si="288"/>
        <v>0</v>
      </c>
      <c r="P3371" s="24">
        <v>19.600000000000001</v>
      </c>
      <c r="Q3371" s="18">
        <f t="shared" si="287"/>
        <v>0</v>
      </c>
      <c r="R3371" s="2">
        <v>1</v>
      </c>
      <c r="S3371" s="2">
        <v>120</v>
      </c>
      <c r="T3371" s="2" t="s">
        <v>4646</v>
      </c>
      <c r="U3371" s="28" t="str">
        <f>IF(G3371=0,"",_xlfn.MINIFS('PO Details'!$I:$I,'PO Details'!$D:$D,Planning!$B3371,'PO Details'!$L:$L,Planning!$E3371))</f>
        <v/>
      </c>
      <c r="V3371" s="29" t="s">
        <v>4640</v>
      </c>
      <c r="W3371" t="str">
        <f t="shared" si="285"/>
        <v>Max</v>
      </c>
      <c r="X3371" s="2">
        <v>120</v>
      </c>
    </row>
    <row r="3372" spans="1:24" x14ac:dyDescent="0.25">
      <c r="A3372" s="11"/>
      <c r="B3372" s="22" t="s">
        <v>1604</v>
      </c>
      <c r="C3372" s="22"/>
      <c r="D3372" s="22" t="s">
        <v>1605</v>
      </c>
      <c r="E3372" s="31" t="s">
        <v>109</v>
      </c>
      <c r="F3372" s="12">
        <f>SUMIFS('Inventory Details'!$H:$H,'Inventory Details'!$B:$B,$B3372,'Inventory Details'!$E:$E,$E3372)</f>
        <v>0</v>
      </c>
      <c r="G3372" s="12">
        <f>SUMIFS('PO Details'!$H:$H,'PO Details'!$D:$D,Planning!$B3372,'PO Details'!$L:$L,$E3372)</f>
        <v>0</v>
      </c>
      <c r="H3372" s="12">
        <f>SUMIFS('SO Details'!$G:$G,'SO Details'!$D:$D,Planning!$B3372,'SO Details'!$K:$K,$E3372)</f>
        <v>0</v>
      </c>
      <c r="I3372" s="20">
        <f>IF(COUNTIFS($C:$C,B3372)&gt;1,SUMIFS('Sales Hx'!$Q:$Q,'Sales Hx'!$B:$B,_xlfn.XLOOKUP(B3372,C:C,B:B),'Sales Hx'!$D:$D,Planning!$E3372),SUMIFS('Sales Hx'!$Q:$Q,'Sales Hx'!$B:$B,Planning!$B3372,'Sales Hx'!$D:$D,Planning!$E3372))</f>
        <v>0</v>
      </c>
      <c r="J3372" s="16">
        <f>IF(COUNTIFS($C:$C,B3372)&gt;1,SUMIFS('Sales Hx'!$S:$S,'Sales Hx'!$B:$B,_xlfn.XLOOKUP(B3372,C:C,B:B),'Sales Hx'!$D:$D,E3372),SUMIFS('Sales Hx'!$S:$S,'Sales Hx'!$B:$B,$B3372,'Sales Hx'!$D:$D,$E3372))</f>
        <v>4.9342105263157895E-2</v>
      </c>
      <c r="K3372" s="16">
        <f t="shared" ref="K3372:K3435" si="289">IFERROR((F3372+G3372)/I3372,0)</f>
        <v>0</v>
      </c>
      <c r="L3372" s="12">
        <f>IF(M3372&lt;&gt;"",M3372,IF(COUNTIFS($C:$C,B3372)&gt;1,SUMIFS('Sales Hx'!V:V,'Sales Hx'!$B:$B,_xlfn.XLOOKUP(B3372,C:C,B:B),'Sales Hx'!$D:$D,$E3372),SUMIFS('Sales Hx'!V:V,'Sales Hx'!$B:$B,$B3372,'Sales Hx'!$D:$D,$E3372)))</f>
        <v>0</v>
      </c>
      <c r="M3372" s="12">
        <v>0</v>
      </c>
      <c r="N3372" s="15">
        <f t="shared" si="286"/>
        <v>4.9342105263157895E-2</v>
      </c>
      <c r="O3372" s="21">
        <f t="shared" si="288"/>
        <v>0</v>
      </c>
      <c r="P3372" s="24">
        <v>19.600000000000001</v>
      </c>
      <c r="Q3372" s="18">
        <f t="shared" si="287"/>
        <v>0</v>
      </c>
      <c r="R3372" s="2">
        <v>1</v>
      </c>
      <c r="S3372" s="2">
        <v>120</v>
      </c>
      <c r="T3372" s="2" t="s">
        <v>4646</v>
      </c>
      <c r="U3372" s="28" t="str">
        <f>IF(G3372=0,"",_xlfn.MINIFS('PO Details'!$I:$I,'PO Details'!$D:$D,Planning!$B3372,'PO Details'!$L:$L,Planning!$E3372))</f>
        <v/>
      </c>
      <c r="V3372" s="29" t="s">
        <v>4640</v>
      </c>
      <c r="W3372" t="str">
        <f t="shared" si="285"/>
        <v>Max</v>
      </c>
      <c r="X3372" s="2">
        <v>120</v>
      </c>
    </row>
    <row r="3373" spans="1:24" x14ac:dyDescent="0.25">
      <c r="A3373" s="11"/>
      <c r="B3373" s="22" t="s">
        <v>1604</v>
      </c>
      <c r="C3373" s="22"/>
      <c r="D3373" s="22" t="s">
        <v>1605</v>
      </c>
      <c r="E3373" s="31" t="s">
        <v>4746</v>
      </c>
      <c r="F3373" s="12">
        <f>SUMIFS('Inventory Details'!$H:$H,'Inventory Details'!$B:$B,$B3373,'Inventory Details'!$E:$E,$E3373)</f>
        <v>0</v>
      </c>
      <c r="G3373" s="12">
        <f>SUMIFS('PO Details'!$H:$H,'PO Details'!$D:$D,Planning!$B3373,'PO Details'!$L:$L,$E3373)</f>
        <v>0</v>
      </c>
      <c r="H3373" s="12">
        <f>SUMIFS('SO Details'!$G:$G,'SO Details'!$D:$D,Planning!$B3373,'SO Details'!$K:$K,$E3373)</f>
        <v>0</v>
      </c>
      <c r="I3373" s="20">
        <f>IF(COUNTIFS($C:$C,B3373)&gt;1,SUMIFS('Sales Hx'!$Q:$Q,'Sales Hx'!$B:$B,_xlfn.XLOOKUP(B3373,C:C,B:B),'Sales Hx'!$D:$D,Planning!$E3373),SUMIFS('Sales Hx'!$Q:$Q,'Sales Hx'!$B:$B,Planning!$B3373,'Sales Hx'!$D:$D,Planning!$E3373))</f>
        <v>0</v>
      </c>
      <c r="J3373" s="16">
        <f>IF(COUNTIFS($C:$C,B3373)&gt;1,SUMIFS('Sales Hx'!$S:$S,'Sales Hx'!$B:$B,_xlfn.XLOOKUP(B3373,C:C,B:B),'Sales Hx'!$D:$D,E3373),SUMIFS('Sales Hx'!$S:$S,'Sales Hx'!$B:$B,$B3373,'Sales Hx'!$D:$D,$E3373))</f>
        <v>0.20833333333333334</v>
      </c>
      <c r="K3373" s="16">
        <f t="shared" si="289"/>
        <v>0</v>
      </c>
      <c r="L3373" s="12">
        <f>IF(M3373&lt;&gt;"",M3373,IF(COUNTIFS($C:$C,B3373)&gt;1,SUMIFS('Sales Hx'!V:V,'Sales Hx'!$B:$B,_xlfn.XLOOKUP(B3373,C:C,B:B),'Sales Hx'!$D:$D,$E3373),SUMIFS('Sales Hx'!V:V,'Sales Hx'!$B:$B,$B3373,'Sales Hx'!$D:$D,$E3373)))</f>
        <v>0</v>
      </c>
      <c r="M3373" s="12">
        <v>0</v>
      </c>
      <c r="N3373" s="15">
        <f t="shared" si="286"/>
        <v>0.20833333333333334</v>
      </c>
      <c r="O3373" s="21">
        <f t="shared" si="288"/>
        <v>0</v>
      </c>
      <c r="P3373" s="24">
        <v>19.600000000000001</v>
      </c>
      <c r="Q3373" s="18">
        <f t="shared" si="287"/>
        <v>0</v>
      </c>
      <c r="R3373" s="2">
        <v>1</v>
      </c>
      <c r="S3373" s="2">
        <v>120</v>
      </c>
      <c r="T3373" s="2" t="s">
        <v>4646</v>
      </c>
      <c r="U3373" s="28" t="str">
        <f>IF(G3373=0,"",_xlfn.MINIFS('PO Details'!$I:$I,'PO Details'!$D:$D,Planning!$B3373,'PO Details'!$L:$L,Planning!$E3373))</f>
        <v/>
      </c>
      <c r="V3373" s="29" t="s">
        <v>4640</v>
      </c>
      <c r="W3373" t="str">
        <f t="shared" si="285"/>
        <v>Max</v>
      </c>
      <c r="X3373" s="2">
        <v>120</v>
      </c>
    </row>
    <row r="3374" spans="1:24" x14ac:dyDescent="0.25">
      <c r="A3374" s="11"/>
      <c r="B3374" s="22" t="s">
        <v>1606</v>
      </c>
      <c r="C3374" s="22" t="s">
        <v>238</v>
      </c>
      <c r="D3374" s="22" t="s">
        <v>239</v>
      </c>
      <c r="E3374" s="31" t="s">
        <v>861</v>
      </c>
      <c r="F3374" s="12">
        <f>SUMIFS('Inventory Details'!$H:$H,'Inventory Details'!$B:$B,$B3374,'Inventory Details'!$E:$E,$E3374)</f>
        <v>2</v>
      </c>
      <c r="G3374" s="12">
        <f>SUMIFS('PO Details'!$H:$H,'PO Details'!$D:$D,Planning!$B3374,'PO Details'!$L:$L,$E3374)</f>
        <v>0</v>
      </c>
      <c r="H3374" s="12">
        <f>SUMIFS('SO Details'!$G:$G,'SO Details'!$D:$D,Planning!$B3374,'SO Details'!$K:$K,$E3374)</f>
        <v>0</v>
      </c>
      <c r="I3374" s="20">
        <f>IF(COUNTIFS($C:$C,B3374)&gt;1,SUMIFS('Sales Hx'!$Q:$Q,'Sales Hx'!$B:$B,_xlfn.XLOOKUP(B3374,C:C,B:B),'Sales Hx'!$D:$D,Planning!$E3374),SUMIFS('Sales Hx'!$Q:$Q,'Sales Hx'!$B:$B,Planning!$B3374,'Sales Hx'!$D:$D,Planning!$E3374))</f>
        <v>0</v>
      </c>
      <c r="J3374" s="16">
        <f>IF(COUNTIFS($C:$C,B3374)&gt;1,SUMIFS('Sales Hx'!$S:$S,'Sales Hx'!$B:$B,_xlfn.XLOOKUP(B3374,C:C,B:B),'Sales Hx'!$D:$D,E3374),SUMIFS('Sales Hx'!$S:$S,'Sales Hx'!$B:$B,$B3374,'Sales Hx'!$D:$D,$E3374))</f>
        <v>0</v>
      </c>
      <c r="K3374" s="16">
        <f t="shared" si="289"/>
        <v>0</v>
      </c>
      <c r="L3374" s="12">
        <f>IF(M3374&lt;&gt;"",M3374,IF(COUNTIFS($C:$C,B3374)&gt;1,SUMIFS('Sales Hx'!V:V,'Sales Hx'!$B:$B,_xlfn.XLOOKUP(B3374,C:C,B:B),'Sales Hx'!$D:$D,$E3374),SUMIFS('Sales Hx'!V:V,'Sales Hx'!$B:$B,$B3374,'Sales Hx'!$D:$D,$E3374)))</f>
        <v>0</v>
      </c>
      <c r="M3374" s="12">
        <v>0</v>
      </c>
      <c r="N3374" s="15">
        <f t="shared" si="286"/>
        <v>0</v>
      </c>
      <c r="O3374" s="21">
        <f t="shared" si="288"/>
        <v>0</v>
      </c>
      <c r="P3374" s="24">
        <v>19.600000000000001</v>
      </c>
      <c r="Q3374" s="18">
        <f t="shared" si="287"/>
        <v>0</v>
      </c>
      <c r="R3374" s="2">
        <v>1</v>
      </c>
      <c r="S3374" s="2">
        <v>120</v>
      </c>
      <c r="T3374" s="2" t="s">
        <v>4646</v>
      </c>
      <c r="U3374" s="28" t="str">
        <f>IF(G3374=0,"",_xlfn.MINIFS('PO Details'!$I:$I,'PO Details'!$D:$D,Planning!$B3374,'PO Details'!$L:$L,Planning!$E3374))</f>
        <v/>
      </c>
      <c r="V3374" s="29" t="s">
        <v>4640</v>
      </c>
      <c r="W3374" t="str">
        <f t="shared" si="285"/>
        <v>Max</v>
      </c>
      <c r="X3374" s="2">
        <v>120</v>
      </c>
    </row>
    <row r="3375" spans="1:24" x14ac:dyDescent="0.25">
      <c r="A3375" s="11"/>
      <c r="B3375" s="22" t="s">
        <v>1606</v>
      </c>
      <c r="C3375" s="22" t="s">
        <v>238</v>
      </c>
      <c r="D3375" s="22" t="s">
        <v>239</v>
      </c>
      <c r="E3375" s="31" t="s">
        <v>106</v>
      </c>
      <c r="F3375" s="12">
        <f>SUMIFS('Inventory Details'!$H:$H,'Inventory Details'!$B:$B,$B3375,'Inventory Details'!$E:$E,$E3375)</f>
        <v>0</v>
      </c>
      <c r="G3375" s="12">
        <f>SUMIFS('PO Details'!$H:$H,'PO Details'!$D:$D,Planning!$B3375,'PO Details'!$L:$L,$E3375)</f>
        <v>0</v>
      </c>
      <c r="H3375" s="12">
        <f>SUMIFS('SO Details'!$G:$G,'SO Details'!$D:$D,Planning!$B3375,'SO Details'!$K:$K,$E3375)</f>
        <v>0</v>
      </c>
      <c r="I3375" s="20">
        <f>IF(COUNTIFS($C:$C,B3375)&gt;1,SUMIFS('Sales Hx'!$Q:$Q,'Sales Hx'!$B:$B,_xlfn.XLOOKUP(B3375,C:C,B:B),'Sales Hx'!$D:$D,Planning!$E3375),SUMIFS('Sales Hx'!$Q:$Q,'Sales Hx'!$B:$B,Planning!$B3375,'Sales Hx'!$D:$D,Planning!$E3375))</f>
        <v>37.799999999999997</v>
      </c>
      <c r="J3375" s="16">
        <f>IF(COUNTIFS($C:$C,B3375)&gt;1,SUMIFS('Sales Hx'!$S:$S,'Sales Hx'!$B:$B,_xlfn.XLOOKUP(B3375,C:C,B:B),'Sales Hx'!$D:$D,E3375),SUMIFS('Sales Hx'!$S:$S,'Sales Hx'!$B:$B,$B3375,'Sales Hx'!$D:$D,$E3375))</f>
        <v>0.28874269005847958</v>
      </c>
      <c r="K3375" s="16">
        <f t="shared" si="289"/>
        <v>0</v>
      </c>
      <c r="L3375" s="12">
        <f>IF(M3375&lt;&gt;"",M3375,IF(COUNTIFS($C:$C,B3375)&gt;1,SUMIFS('Sales Hx'!V:V,'Sales Hx'!$B:$B,_xlfn.XLOOKUP(B3375,C:C,B:B),'Sales Hx'!$D:$D,$E3375),SUMIFS('Sales Hx'!V:V,'Sales Hx'!$B:$B,$B3375,'Sales Hx'!$D:$D,$E3375)))</f>
        <v>0</v>
      </c>
      <c r="M3375" s="12">
        <v>0</v>
      </c>
      <c r="N3375" s="15">
        <f t="shared" si="286"/>
        <v>0.28874269005847958</v>
      </c>
      <c r="O3375" s="21">
        <f t="shared" si="288"/>
        <v>0</v>
      </c>
      <c r="P3375" s="24">
        <v>19.600000000000001</v>
      </c>
      <c r="Q3375" s="18">
        <f t="shared" si="287"/>
        <v>0</v>
      </c>
      <c r="R3375" s="2">
        <v>1</v>
      </c>
      <c r="S3375" s="2">
        <v>120</v>
      </c>
      <c r="T3375" s="2" t="s">
        <v>4646</v>
      </c>
      <c r="U3375" s="28" t="str">
        <f>IF(G3375=0,"",_xlfn.MINIFS('PO Details'!$I:$I,'PO Details'!$D:$D,Planning!$B3375,'PO Details'!$L:$L,Planning!$E3375))</f>
        <v/>
      </c>
      <c r="V3375" s="29" t="s">
        <v>4640</v>
      </c>
      <c r="W3375" t="str">
        <f t="shared" si="285"/>
        <v>Max</v>
      </c>
      <c r="X3375" s="2">
        <v>120</v>
      </c>
    </row>
    <row r="3376" spans="1:24" x14ac:dyDescent="0.25">
      <c r="A3376" s="11"/>
      <c r="B3376" s="22" t="s">
        <v>1606</v>
      </c>
      <c r="C3376" s="22" t="s">
        <v>238</v>
      </c>
      <c r="D3376" s="22" t="s">
        <v>239</v>
      </c>
      <c r="E3376" s="31" t="s">
        <v>108</v>
      </c>
      <c r="F3376" s="12">
        <f>SUMIFS('Inventory Details'!$H:$H,'Inventory Details'!$B:$B,$B3376,'Inventory Details'!$E:$E,$E3376)</f>
        <v>0</v>
      </c>
      <c r="G3376" s="12">
        <f>SUMIFS('PO Details'!$H:$H,'PO Details'!$D:$D,Planning!$B3376,'PO Details'!$L:$L,$E3376)</f>
        <v>0</v>
      </c>
      <c r="H3376" s="12">
        <f>SUMIFS('SO Details'!$G:$G,'SO Details'!$D:$D,Planning!$B3376,'SO Details'!$K:$K,$E3376)</f>
        <v>0</v>
      </c>
      <c r="I3376" s="20">
        <f>IF(COUNTIFS($C:$C,B3376)&gt;1,SUMIFS('Sales Hx'!$Q:$Q,'Sales Hx'!$B:$B,_xlfn.XLOOKUP(B3376,C:C,B:B),'Sales Hx'!$D:$D,Planning!$E3376),SUMIFS('Sales Hx'!$Q:$Q,'Sales Hx'!$B:$B,Planning!$B3376,'Sales Hx'!$D:$D,Planning!$E3376))</f>
        <v>0</v>
      </c>
      <c r="J3376" s="16">
        <f>IF(COUNTIFS($C:$C,B3376)&gt;1,SUMIFS('Sales Hx'!$S:$S,'Sales Hx'!$B:$B,_xlfn.XLOOKUP(B3376,C:C,B:B),'Sales Hx'!$D:$D,E3376),SUMIFS('Sales Hx'!$S:$S,'Sales Hx'!$B:$B,$B3376,'Sales Hx'!$D:$D,$E3376))</f>
        <v>3.2894736842105261E-2</v>
      </c>
      <c r="K3376" s="16">
        <f t="shared" si="289"/>
        <v>0</v>
      </c>
      <c r="L3376" s="12">
        <f>IF(M3376&lt;&gt;"",M3376,IF(COUNTIFS($C:$C,B3376)&gt;1,SUMIFS('Sales Hx'!V:V,'Sales Hx'!$B:$B,_xlfn.XLOOKUP(B3376,C:C,B:B),'Sales Hx'!$D:$D,$E3376),SUMIFS('Sales Hx'!V:V,'Sales Hx'!$B:$B,$B3376,'Sales Hx'!$D:$D,$E3376)))</f>
        <v>0</v>
      </c>
      <c r="M3376" s="12">
        <v>0</v>
      </c>
      <c r="N3376" s="15">
        <f t="shared" si="286"/>
        <v>3.2894736842105261E-2</v>
      </c>
      <c r="O3376" s="21">
        <f t="shared" si="288"/>
        <v>0</v>
      </c>
      <c r="P3376" s="24">
        <v>19.600000000000001</v>
      </c>
      <c r="Q3376" s="18">
        <f t="shared" si="287"/>
        <v>0</v>
      </c>
      <c r="R3376" s="2">
        <v>1</v>
      </c>
      <c r="S3376" s="2">
        <v>120</v>
      </c>
      <c r="T3376" s="2" t="s">
        <v>4646</v>
      </c>
      <c r="U3376" s="28" t="str">
        <f>IF(G3376=0,"",_xlfn.MINIFS('PO Details'!$I:$I,'PO Details'!$D:$D,Planning!$B3376,'PO Details'!$L:$L,Planning!$E3376))</f>
        <v/>
      </c>
      <c r="V3376" s="29" t="s">
        <v>4640</v>
      </c>
      <c r="W3376" t="str">
        <f t="shared" si="285"/>
        <v>Max</v>
      </c>
      <c r="X3376" s="2">
        <v>120</v>
      </c>
    </row>
    <row r="3377" spans="1:24" x14ac:dyDescent="0.25">
      <c r="A3377" s="11"/>
      <c r="B3377" s="22" t="s">
        <v>1606</v>
      </c>
      <c r="C3377" s="22" t="s">
        <v>238</v>
      </c>
      <c r="D3377" s="22" t="s">
        <v>239</v>
      </c>
      <c r="E3377" s="31" t="s">
        <v>2214</v>
      </c>
      <c r="F3377" s="12">
        <f>SUMIFS('Inventory Details'!$H:$H,'Inventory Details'!$B:$B,$B3377,'Inventory Details'!$E:$E,$E3377)</f>
        <v>0</v>
      </c>
      <c r="G3377" s="12">
        <f>SUMIFS('PO Details'!$H:$H,'PO Details'!$D:$D,Planning!$B3377,'PO Details'!$L:$L,$E3377)</f>
        <v>0</v>
      </c>
      <c r="H3377" s="12">
        <f>SUMIFS('SO Details'!$G:$G,'SO Details'!$D:$D,Planning!$B3377,'SO Details'!$K:$K,$E3377)</f>
        <v>0</v>
      </c>
      <c r="I3377" s="20">
        <f>IF(COUNTIFS($C:$C,B3377)&gt;1,SUMIFS('Sales Hx'!$Q:$Q,'Sales Hx'!$B:$B,_xlfn.XLOOKUP(B3377,C:C,B:B),'Sales Hx'!$D:$D,Planning!$E3377),SUMIFS('Sales Hx'!$Q:$Q,'Sales Hx'!$B:$B,Planning!$B3377,'Sales Hx'!$D:$D,Planning!$E3377))</f>
        <v>0</v>
      </c>
      <c r="J3377" s="16">
        <f>IF(COUNTIFS($C:$C,B3377)&gt;1,SUMIFS('Sales Hx'!$S:$S,'Sales Hx'!$B:$B,_xlfn.XLOOKUP(B3377,C:C,B:B),'Sales Hx'!$D:$D,E3377),SUMIFS('Sales Hx'!$S:$S,'Sales Hx'!$B:$B,$B3377,'Sales Hx'!$D:$D,$E3377))</f>
        <v>4.9342105263157895E-2</v>
      </c>
      <c r="K3377" s="16">
        <f t="shared" si="289"/>
        <v>0</v>
      </c>
      <c r="L3377" s="12">
        <f>IF(M3377&lt;&gt;"",M3377,IF(COUNTIFS($C:$C,B3377)&gt;1,SUMIFS('Sales Hx'!V:V,'Sales Hx'!$B:$B,_xlfn.XLOOKUP(B3377,C:C,B:B),'Sales Hx'!$D:$D,$E3377),SUMIFS('Sales Hx'!V:V,'Sales Hx'!$B:$B,$B3377,'Sales Hx'!$D:$D,$E3377)))</f>
        <v>0</v>
      </c>
      <c r="M3377" s="12">
        <v>0</v>
      </c>
      <c r="N3377" s="15">
        <f t="shared" si="286"/>
        <v>4.9342105263157895E-2</v>
      </c>
      <c r="O3377" s="21">
        <f t="shared" si="288"/>
        <v>0</v>
      </c>
      <c r="P3377" s="24">
        <v>19.600000000000001</v>
      </c>
      <c r="Q3377" s="18">
        <f t="shared" si="287"/>
        <v>0</v>
      </c>
      <c r="R3377" s="2">
        <v>1</v>
      </c>
      <c r="S3377" s="2">
        <v>120</v>
      </c>
      <c r="T3377" s="2" t="s">
        <v>4646</v>
      </c>
      <c r="U3377" s="28" t="str">
        <f>IF(G3377=0,"",_xlfn.MINIFS('PO Details'!$I:$I,'PO Details'!$D:$D,Planning!$B3377,'PO Details'!$L:$L,Planning!$E3377))</f>
        <v/>
      </c>
      <c r="V3377" s="29" t="s">
        <v>4640</v>
      </c>
      <c r="W3377" t="str">
        <f t="shared" si="285"/>
        <v>Max</v>
      </c>
      <c r="X3377" s="2">
        <v>120</v>
      </c>
    </row>
    <row r="3378" spans="1:24" x14ac:dyDescent="0.25">
      <c r="A3378" s="11"/>
      <c r="B3378" s="22" t="s">
        <v>1606</v>
      </c>
      <c r="C3378" s="22" t="s">
        <v>238</v>
      </c>
      <c r="D3378" s="22" t="s">
        <v>239</v>
      </c>
      <c r="E3378" s="31" t="s">
        <v>109</v>
      </c>
      <c r="F3378" s="12">
        <f>SUMIFS('Inventory Details'!$H:$H,'Inventory Details'!$B:$B,$B3378,'Inventory Details'!$E:$E,$E3378)</f>
        <v>0</v>
      </c>
      <c r="G3378" s="12">
        <f>SUMIFS('PO Details'!$H:$H,'PO Details'!$D:$D,Planning!$B3378,'PO Details'!$L:$L,$E3378)</f>
        <v>0</v>
      </c>
      <c r="H3378" s="12">
        <f>SUMIFS('SO Details'!$G:$G,'SO Details'!$D:$D,Planning!$B3378,'SO Details'!$K:$K,$E3378)</f>
        <v>0</v>
      </c>
      <c r="I3378" s="20">
        <f>IF(COUNTIFS($C:$C,B3378)&gt;1,SUMIFS('Sales Hx'!$Q:$Q,'Sales Hx'!$B:$B,_xlfn.XLOOKUP(B3378,C:C,B:B),'Sales Hx'!$D:$D,Planning!$E3378),SUMIFS('Sales Hx'!$Q:$Q,'Sales Hx'!$B:$B,Planning!$B3378,'Sales Hx'!$D:$D,Planning!$E3378))</f>
        <v>0</v>
      </c>
      <c r="J3378" s="16">
        <f>IF(COUNTIFS($C:$C,B3378)&gt;1,SUMIFS('Sales Hx'!$S:$S,'Sales Hx'!$B:$B,_xlfn.XLOOKUP(B3378,C:C,B:B),'Sales Hx'!$D:$D,E3378),SUMIFS('Sales Hx'!$S:$S,'Sales Hx'!$B:$B,$B3378,'Sales Hx'!$D:$D,$E3378))</f>
        <v>4.3859649122807015E-2</v>
      </c>
      <c r="K3378" s="16">
        <f t="shared" si="289"/>
        <v>0</v>
      </c>
      <c r="L3378" s="12">
        <f>IF(M3378&lt;&gt;"",M3378,IF(COUNTIFS($C:$C,B3378)&gt;1,SUMIFS('Sales Hx'!V:V,'Sales Hx'!$B:$B,_xlfn.XLOOKUP(B3378,C:C,B:B),'Sales Hx'!$D:$D,$E3378),SUMIFS('Sales Hx'!V:V,'Sales Hx'!$B:$B,$B3378,'Sales Hx'!$D:$D,$E3378)))</f>
        <v>0</v>
      </c>
      <c r="M3378" s="12">
        <v>0</v>
      </c>
      <c r="N3378" s="15">
        <f t="shared" si="286"/>
        <v>4.3859649122807015E-2</v>
      </c>
      <c r="O3378" s="21">
        <f t="shared" si="288"/>
        <v>0</v>
      </c>
      <c r="P3378" s="24">
        <v>19.600000000000001</v>
      </c>
      <c r="Q3378" s="18">
        <f t="shared" si="287"/>
        <v>0</v>
      </c>
      <c r="R3378" s="2">
        <v>1</v>
      </c>
      <c r="S3378" s="2">
        <v>120</v>
      </c>
      <c r="T3378" s="2" t="s">
        <v>4646</v>
      </c>
      <c r="U3378" s="28" t="str">
        <f>IF(G3378=0,"",_xlfn.MINIFS('PO Details'!$I:$I,'PO Details'!$D:$D,Planning!$B3378,'PO Details'!$L:$L,Planning!$E3378))</f>
        <v/>
      </c>
      <c r="V3378" s="29" t="s">
        <v>4640</v>
      </c>
      <c r="W3378" t="str">
        <f t="shared" si="285"/>
        <v>Max</v>
      </c>
      <c r="X3378" s="2">
        <v>120</v>
      </c>
    </row>
    <row r="3379" spans="1:24" x14ac:dyDescent="0.25">
      <c r="A3379" s="11"/>
      <c r="B3379" s="22" t="s">
        <v>1606</v>
      </c>
      <c r="C3379" s="22" t="s">
        <v>238</v>
      </c>
      <c r="D3379" s="22" t="s">
        <v>239</v>
      </c>
      <c r="E3379" s="31" t="s">
        <v>4746</v>
      </c>
      <c r="F3379" s="12">
        <f>SUMIFS('Inventory Details'!$H:$H,'Inventory Details'!$B:$B,$B3379,'Inventory Details'!$E:$E,$E3379)</f>
        <v>0</v>
      </c>
      <c r="G3379" s="12">
        <f>SUMIFS('PO Details'!$H:$H,'PO Details'!$D:$D,Planning!$B3379,'PO Details'!$L:$L,$E3379)</f>
        <v>0</v>
      </c>
      <c r="H3379" s="12">
        <f>SUMIFS('SO Details'!$G:$G,'SO Details'!$D:$D,Planning!$B3379,'SO Details'!$K:$K,$E3379)</f>
        <v>0</v>
      </c>
      <c r="I3379" s="20">
        <f>IF(COUNTIFS($C:$C,B3379)&gt;1,SUMIFS('Sales Hx'!$Q:$Q,'Sales Hx'!$B:$B,_xlfn.XLOOKUP(B3379,C:C,B:B),'Sales Hx'!$D:$D,Planning!$E3379),SUMIFS('Sales Hx'!$Q:$Q,'Sales Hx'!$B:$B,Planning!$B3379,'Sales Hx'!$D:$D,Planning!$E3379))</f>
        <v>0</v>
      </c>
      <c r="J3379" s="16">
        <f>IF(COUNTIFS($C:$C,B3379)&gt;1,SUMIFS('Sales Hx'!$S:$S,'Sales Hx'!$B:$B,_xlfn.XLOOKUP(B3379,C:C,B:B),'Sales Hx'!$D:$D,E3379),SUMIFS('Sales Hx'!$S:$S,'Sales Hx'!$B:$B,$B3379,'Sales Hx'!$D:$D,$E3379))</f>
        <v>3.2894736842105261E-2</v>
      </c>
      <c r="K3379" s="16">
        <f t="shared" si="289"/>
        <v>0</v>
      </c>
      <c r="L3379" s="12">
        <f>IF(M3379&lt;&gt;"",M3379,IF(COUNTIFS($C:$C,B3379)&gt;1,SUMIFS('Sales Hx'!V:V,'Sales Hx'!$B:$B,_xlfn.XLOOKUP(B3379,C:C,B:B),'Sales Hx'!$D:$D,$E3379),SUMIFS('Sales Hx'!V:V,'Sales Hx'!$B:$B,$B3379,'Sales Hx'!$D:$D,$E3379)))</f>
        <v>0</v>
      </c>
      <c r="M3379" s="12">
        <v>0</v>
      </c>
      <c r="N3379" s="15">
        <f t="shared" si="286"/>
        <v>3.2894736842105261E-2</v>
      </c>
      <c r="O3379" s="21">
        <f t="shared" si="288"/>
        <v>0</v>
      </c>
      <c r="P3379" s="24">
        <v>19.600000000000001</v>
      </c>
      <c r="Q3379" s="18">
        <f t="shared" si="287"/>
        <v>0</v>
      </c>
      <c r="R3379" s="2">
        <v>1</v>
      </c>
      <c r="S3379" s="2">
        <v>120</v>
      </c>
      <c r="T3379" s="2" t="s">
        <v>4646</v>
      </c>
      <c r="U3379" s="28" t="str">
        <f>IF(G3379=0,"",_xlfn.MINIFS('PO Details'!$I:$I,'PO Details'!$D:$D,Planning!$B3379,'PO Details'!$L:$L,Planning!$E3379))</f>
        <v/>
      </c>
      <c r="V3379" s="29" t="s">
        <v>4640</v>
      </c>
      <c r="W3379" t="str">
        <f t="shared" ref="W3379:W3442" si="290">IF(K3379=_xlfn.MAXIFS(K:K,B:B,B3379),"Max","")</f>
        <v>Max</v>
      </c>
      <c r="X3379" s="2">
        <v>120</v>
      </c>
    </row>
    <row r="3380" spans="1:24" x14ac:dyDescent="0.25">
      <c r="A3380" s="11" t="s">
        <v>4619</v>
      </c>
      <c r="B3380" s="22" t="s">
        <v>238</v>
      </c>
      <c r="C3380" s="22"/>
      <c r="D3380" s="22" t="s">
        <v>239</v>
      </c>
      <c r="E3380" s="31" t="s">
        <v>106</v>
      </c>
      <c r="F3380" s="12">
        <f>SUMIFS('Inventory Details'!$H:$H,'Inventory Details'!$B:$B,$B3380,'Inventory Details'!$E:$E,$E3380)</f>
        <v>32</v>
      </c>
      <c r="G3380" s="12">
        <f>SUMIFS('PO Details'!$H:$H,'PO Details'!$D:$D,Planning!$B3380,'PO Details'!$L:$L,$E3380)</f>
        <v>55</v>
      </c>
      <c r="H3380" s="12">
        <f>SUMIFS('SO Details'!$G:$G,'SO Details'!$D:$D,Planning!$B3380,'SO Details'!$K:$K,$E3380)</f>
        <v>0</v>
      </c>
      <c r="I3380" s="20">
        <f>IF(COUNTIFS($C:$C,B3380)&gt;1,SUMIFS('Sales Hx'!$Q:$Q,'Sales Hx'!$B:$B,_xlfn.XLOOKUP(B3380,C:C,B:B),'Sales Hx'!$D:$D,Planning!$E3380),SUMIFS('Sales Hx'!$Q:$Q,'Sales Hx'!$B:$B,Planning!$B3380,'Sales Hx'!$D:$D,Planning!$E3380))</f>
        <v>37.799999999999997</v>
      </c>
      <c r="J3380" s="16">
        <f>IF(COUNTIFS($C:$C,B3380)&gt;1,SUMIFS('Sales Hx'!$S:$S,'Sales Hx'!$B:$B,_xlfn.XLOOKUP(B3380,C:C,B:B),'Sales Hx'!$D:$D,E3380),SUMIFS('Sales Hx'!$S:$S,'Sales Hx'!$B:$B,$B3380,'Sales Hx'!$D:$D,$E3380))</f>
        <v>0.28874269005847958</v>
      </c>
      <c r="K3380" s="16">
        <f t="shared" si="289"/>
        <v>2.3015873015873018</v>
      </c>
      <c r="L3380" s="12">
        <f>IF(M3380&lt;&gt;"",M3380,IF(COUNTIFS($C:$C,B3380)&gt;1,SUMIFS('Sales Hx'!V:V,'Sales Hx'!$B:$B,_xlfn.XLOOKUP(B3380,C:C,B:B),'Sales Hx'!$D:$D,$E3380),SUMIFS('Sales Hx'!V:V,'Sales Hx'!$B:$B,$B3380,'Sales Hx'!$D:$D,$E3380)))</f>
        <v>0</v>
      </c>
      <c r="M3380" s="12">
        <v>0</v>
      </c>
      <c r="N3380" s="15">
        <f t="shared" si="286"/>
        <v>0.28874269005847958</v>
      </c>
      <c r="O3380" s="21">
        <f t="shared" si="288"/>
        <v>0</v>
      </c>
      <c r="P3380" s="24">
        <v>19.600000000000001</v>
      </c>
      <c r="Q3380" s="18">
        <f t="shared" si="287"/>
        <v>0</v>
      </c>
      <c r="R3380" s="2">
        <v>1</v>
      </c>
      <c r="S3380" s="2">
        <v>120</v>
      </c>
      <c r="T3380" s="2" t="s">
        <v>4647</v>
      </c>
      <c r="U3380" s="28">
        <f>IF(G3380=0,"",_xlfn.MINIFS('PO Details'!$I:$I,'PO Details'!$D:$D,Planning!$B3380,'PO Details'!$L:$L,Planning!$E3380))</f>
        <v>45443</v>
      </c>
      <c r="V3380" s="29" t="s">
        <v>4640</v>
      </c>
      <c r="W3380" t="str">
        <f t="shared" si="290"/>
        <v>Max</v>
      </c>
      <c r="X3380" s="2">
        <v>120</v>
      </c>
    </row>
    <row r="3381" spans="1:24" x14ac:dyDescent="0.25">
      <c r="A3381" s="11" t="s">
        <v>4619</v>
      </c>
      <c r="B3381" s="22" t="s">
        <v>238</v>
      </c>
      <c r="C3381" s="22"/>
      <c r="D3381" s="22" t="s">
        <v>239</v>
      </c>
      <c r="E3381" s="31" t="s">
        <v>820</v>
      </c>
      <c r="F3381" s="12">
        <f>SUMIFS('Inventory Details'!$H:$H,'Inventory Details'!$B:$B,$B3381,'Inventory Details'!$E:$E,$E3381)</f>
        <v>10</v>
      </c>
      <c r="G3381" s="12">
        <f>SUMIFS('PO Details'!$H:$H,'PO Details'!$D:$D,Planning!$B3381,'PO Details'!$L:$L,$E3381)</f>
        <v>20</v>
      </c>
      <c r="H3381" s="12">
        <f>SUMIFS('SO Details'!$G:$G,'SO Details'!$D:$D,Planning!$B3381,'SO Details'!$K:$K,$E3381)</f>
        <v>0</v>
      </c>
      <c r="I3381" s="20">
        <f>IF(COUNTIFS($C:$C,B3381)&gt;1,SUMIFS('Sales Hx'!$Q:$Q,'Sales Hx'!$B:$B,_xlfn.XLOOKUP(B3381,C:C,B:B),'Sales Hx'!$D:$D,Planning!$E3381),SUMIFS('Sales Hx'!$Q:$Q,'Sales Hx'!$B:$B,Planning!$B3381,'Sales Hx'!$D:$D,Planning!$E3381))</f>
        <v>0</v>
      </c>
      <c r="J3381" s="16">
        <f>IF(COUNTIFS($C:$C,B3381)&gt;1,SUMIFS('Sales Hx'!$S:$S,'Sales Hx'!$B:$B,_xlfn.XLOOKUP(B3381,C:C,B:B),'Sales Hx'!$D:$D,E3381),SUMIFS('Sales Hx'!$S:$S,'Sales Hx'!$B:$B,$B3381,'Sales Hx'!$D:$D,$E3381))</f>
        <v>0</v>
      </c>
      <c r="K3381" s="16">
        <f t="shared" si="289"/>
        <v>0</v>
      </c>
      <c r="L3381" s="12">
        <f>IF(M3381&lt;&gt;"",M3381,IF(COUNTIFS($C:$C,B3381)&gt;1,SUMIFS('Sales Hx'!V:V,'Sales Hx'!$B:$B,_xlfn.XLOOKUP(B3381,C:C,B:B),'Sales Hx'!$D:$D,$E3381),SUMIFS('Sales Hx'!V:V,'Sales Hx'!$B:$B,$B3381,'Sales Hx'!$D:$D,$E3381)))</f>
        <v>0</v>
      </c>
      <c r="M3381" s="12">
        <v>0</v>
      </c>
      <c r="N3381" s="15">
        <f t="shared" si="286"/>
        <v>0</v>
      </c>
      <c r="O3381" s="21">
        <f t="shared" si="288"/>
        <v>0</v>
      </c>
      <c r="P3381" s="24">
        <v>19.600000000000001</v>
      </c>
      <c r="Q3381" s="18">
        <f t="shared" si="287"/>
        <v>0</v>
      </c>
      <c r="R3381" s="2">
        <v>1</v>
      </c>
      <c r="S3381" s="2">
        <v>120</v>
      </c>
      <c r="T3381" s="2" t="s">
        <v>4647</v>
      </c>
      <c r="U3381" s="28">
        <f>IF(G3381=0,"",_xlfn.MINIFS('PO Details'!$I:$I,'PO Details'!$D:$D,Planning!$B3381,'PO Details'!$L:$L,Planning!$E3381))</f>
        <v>45474</v>
      </c>
      <c r="V3381" s="29" t="s">
        <v>4640</v>
      </c>
      <c r="W3381" t="str">
        <f t="shared" si="290"/>
        <v/>
      </c>
      <c r="X3381" s="2">
        <v>120</v>
      </c>
    </row>
    <row r="3382" spans="1:24" x14ac:dyDescent="0.25">
      <c r="A3382" s="11" t="s">
        <v>4619</v>
      </c>
      <c r="B3382" s="22" t="s">
        <v>238</v>
      </c>
      <c r="C3382" s="22"/>
      <c r="D3382" s="22" t="s">
        <v>239</v>
      </c>
      <c r="E3382" s="31" t="s">
        <v>109</v>
      </c>
      <c r="F3382" s="12">
        <f>SUMIFS('Inventory Details'!$H:$H,'Inventory Details'!$B:$B,$B3382,'Inventory Details'!$E:$E,$E3382)</f>
        <v>14</v>
      </c>
      <c r="G3382" s="12">
        <f>SUMIFS('PO Details'!$H:$H,'PO Details'!$D:$D,Planning!$B3382,'PO Details'!$L:$L,$E3382)</f>
        <v>20</v>
      </c>
      <c r="H3382" s="12">
        <f>SUMIFS('SO Details'!$G:$G,'SO Details'!$D:$D,Planning!$B3382,'SO Details'!$K:$K,$E3382)</f>
        <v>0</v>
      </c>
      <c r="I3382" s="20">
        <f>IF(COUNTIFS($C:$C,B3382)&gt;1,SUMIFS('Sales Hx'!$Q:$Q,'Sales Hx'!$B:$B,_xlfn.XLOOKUP(B3382,C:C,B:B),'Sales Hx'!$D:$D,Planning!$E3382),SUMIFS('Sales Hx'!$Q:$Q,'Sales Hx'!$B:$B,Planning!$B3382,'Sales Hx'!$D:$D,Planning!$E3382))</f>
        <v>0</v>
      </c>
      <c r="J3382" s="16">
        <f>IF(COUNTIFS($C:$C,B3382)&gt;1,SUMIFS('Sales Hx'!$S:$S,'Sales Hx'!$B:$B,_xlfn.XLOOKUP(B3382,C:C,B:B),'Sales Hx'!$D:$D,E3382),SUMIFS('Sales Hx'!$S:$S,'Sales Hx'!$B:$B,$B3382,'Sales Hx'!$D:$D,$E3382))</f>
        <v>4.3859649122807015E-2</v>
      </c>
      <c r="K3382" s="16">
        <f t="shared" si="289"/>
        <v>0</v>
      </c>
      <c r="L3382" s="12">
        <f>IF(M3382&lt;&gt;"",M3382,IF(COUNTIFS($C:$C,B3382)&gt;1,SUMIFS('Sales Hx'!V:V,'Sales Hx'!$B:$B,_xlfn.XLOOKUP(B3382,C:C,B:B),'Sales Hx'!$D:$D,$E3382),SUMIFS('Sales Hx'!V:V,'Sales Hx'!$B:$B,$B3382,'Sales Hx'!$D:$D,$E3382)))</f>
        <v>0</v>
      </c>
      <c r="M3382" s="12">
        <v>0</v>
      </c>
      <c r="N3382" s="15">
        <f t="shared" si="286"/>
        <v>4.3859649122807015E-2</v>
      </c>
      <c r="O3382" s="21">
        <f t="shared" si="288"/>
        <v>0</v>
      </c>
      <c r="P3382" s="24">
        <v>19.600000000000001</v>
      </c>
      <c r="Q3382" s="18">
        <f t="shared" si="287"/>
        <v>0</v>
      </c>
      <c r="R3382" s="2">
        <v>1</v>
      </c>
      <c r="S3382" s="2">
        <v>120</v>
      </c>
      <c r="T3382" s="2" t="s">
        <v>4647</v>
      </c>
      <c r="U3382" s="28">
        <f>IF(G3382=0,"",_xlfn.MINIFS('PO Details'!$I:$I,'PO Details'!$D:$D,Planning!$B3382,'PO Details'!$L:$L,Planning!$E3382))</f>
        <v>45458</v>
      </c>
      <c r="V3382" s="29" t="s">
        <v>4640</v>
      </c>
      <c r="W3382" t="str">
        <f t="shared" si="290"/>
        <v/>
      </c>
      <c r="X3382" s="2">
        <v>120</v>
      </c>
    </row>
    <row r="3383" spans="1:24" x14ac:dyDescent="0.25">
      <c r="A3383" s="11" t="s">
        <v>4619</v>
      </c>
      <c r="B3383" s="22" t="s">
        <v>238</v>
      </c>
      <c r="C3383" s="22"/>
      <c r="D3383" s="22" t="s">
        <v>239</v>
      </c>
      <c r="E3383" s="31" t="s">
        <v>4746</v>
      </c>
      <c r="F3383" s="12">
        <f>SUMIFS('Inventory Details'!$H:$H,'Inventory Details'!$B:$B,$B3383,'Inventory Details'!$E:$E,$E3383)</f>
        <v>0</v>
      </c>
      <c r="G3383" s="12">
        <f>SUMIFS('PO Details'!$H:$H,'PO Details'!$D:$D,Planning!$B3383,'PO Details'!$L:$L,$E3383)</f>
        <v>160</v>
      </c>
      <c r="H3383" s="12">
        <f>SUMIFS('SO Details'!$G:$G,'SO Details'!$D:$D,Planning!$B3383,'SO Details'!$K:$K,$E3383)</f>
        <v>5</v>
      </c>
      <c r="I3383" s="20">
        <f>IF(COUNTIFS($C:$C,B3383)&gt;1,SUMIFS('Sales Hx'!$Q:$Q,'Sales Hx'!$B:$B,_xlfn.XLOOKUP(B3383,C:C,B:B),'Sales Hx'!$D:$D,Planning!$E3383),SUMIFS('Sales Hx'!$Q:$Q,'Sales Hx'!$B:$B,Planning!$B3383,'Sales Hx'!$D:$D,Planning!$E3383))</f>
        <v>0</v>
      </c>
      <c r="J3383" s="16">
        <f>IF(COUNTIFS($C:$C,B3383)&gt;1,SUMIFS('Sales Hx'!$S:$S,'Sales Hx'!$B:$B,_xlfn.XLOOKUP(B3383,C:C,B:B),'Sales Hx'!$D:$D,E3383),SUMIFS('Sales Hx'!$S:$S,'Sales Hx'!$B:$B,$B3383,'Sales Hx'!$D:$D,$E3383))</f>
        <v>3.2894736842105261E-2</v>
      </c>
      <c r="K3383" s="16">
        <f t="shared" si="289"/>
        <v>0</v>
      </c>
      <c r="L3383" s="12">
        <f>IF(M3383&lt;&gt;"",M3383,IF(COUNTIFS($C:$C,B3383)&gt;1,SUMIFS('Sales Hx'!V:V,'Sales Hx'!$B:$B,_xlfn.XLOOKUP(B3383,C:C,B:B),'Sales Hx'!$D:$D,$E3383),SUMIFS('Sales Hx'!V:V,'Sales Hx'!$B:$B,$B3383,'Sales Hx'!$D:$D,$E3383)))</f>
        <v>0</v>
      </c>
      <c r="M3383" s="12">
        <v>0</v>
      </c>
      <c r="N3383" s="15">
        <f t="shared" si="286"/>
        <v>3.2894736842105261E-2</v>
      </c>
      <c r="O3383" s="21">
        <f t="shared" si="288"/>
        <v>0</v>
      </c>
      <c r="P3383" s="24">
        <v>19.600000000000001</v>
      </c>
      <c r="Q3383" s="18">
        <f t="shared" si="287"/>
        <v>0</v>
      </c>
      <c r="R3383" s="2">
        <v>1</v>
      </c>
      <c r="S3383" s="2">
        <v>120</v>
      </c>
      <c r="T3383" s="2" t="s">
        <v>4647</v>
      </c>
      <c r="U3383" s="28">
        <f>IF(G3383=0,"",_xlfn.MINIFS('PO Details'!$I:$I,'PO Details'!$D:$D,Planning!$B3383,'PO Details'!$L:$L,Planning!$E3383))</f>
        <v>45458</v>
      </c>
      <c r="V3383" s="29" t="s">
        <v>4640</v>
      </c>
      <c r="W3383" t="str">
        <f t="shared" si="290"/>
        <v/>
      </c>
      <c r="X3383" s="2">
        <v>120</v>
      </c>
    </row>
    <row r="3384" spans="1:24" x14ac:dyDescent="0.25">
      <c r="A3384" s="11" t="s">
        <v>4619</v>
      </c>
      <c r="B3384" s="22" t="s">
        <v>238</v>
      </c>
      <c r="C3384" s="22"/>
      <c r="D3384" s="22" t="s">
        <v>239</v>
      </c>
      <c r="E3384" s="31" t="s">
        <v>113</v>
      </c>
      <c r="F3384" s="12">
        <f>SUMIFS('Inventory Details'!$H:$H,'Inventory Details'!$B:$B,$B3384,'Inventory Details'!$E:$E,$E3384)</f>
        <v>24</v>
      </c>
      <c r="G3384" s="12">
        <f>SUMIFS('PO Details'!$H:$H,'PO Details'!$D:$D,Planning!$B3384,'PO Details'!$L:$L,$E3384)</f>
        <v>0</v>
      </c>
      <c r="H3384" s="12">
        <f>SUMIFS('SO Details'!$G:$G,'SO Details'!$D:$D,Planning!$B3384,'SO Details'!$K:$K,$E3384)</f>
        <v>0</v>
      </c>
      <c r="I3384" s="20">
        <f>IF(COUNTIFS($C:$C,B3384)&gt;1,SUMIFS('Sales Hx'!$Q:$Q,'Sales Hx'!$B:$B,_xlfn.XLOOKUP(B3384,C:C,B:B),'Sales Hx'!$D:$D,Planning!$E3384),SUMIFS('Sales Hx'!$Q:$Q,'Sales Hx'!$B:$B,Planning!$B3384,'Sales Hx'!$D:$D,Planning!$E3384))</f>
        <v>0</v>
      </c>
      <c r="J3384" s="16">
        <f>IF(COUNTIFS($C:$C,B3384)&gt;1,SUMIFS('Sales Hx'!$S:$S,'Sales Hx'!$B:$B,_xlfn.XLOOKUP(B3384,C:C,B:B),'Sales Hx'!$D:$D,E3384),SUMIFS('Sales Hx'!$S:$S,'Sales Hx'!$B:$B,$B3384,'Sales Hx'!$D:$D,$E3384))</f>
        <v>0</v>
      </c>
      <c r="K3384" s="16">
        <f t="shared" si="289"/>
        <v>0</v>
      </c>
      <c r="L3384" s="12">
        <f>IF(M3384&lt;&gt;"",M3384,IF(COUNTIFS($C:$C,B3384)&gt;1,SUMIFS('Sales Hx'!V:V,'Sales Hx'!$B:$B,_xlfn.XLOOKUP(B3384,C:C,B:B),'Sales Hx'!$D:$D,$E3384),SUMIFS('Sales Hx'!V:V,'Sales Hx'!$B:$B,$B3384,'Sales Hx'!$D:$D,$E3384)))</f>
        <v>0</v>
      </c>
      <c r="M3384" s="12">
        <v>0</v>
      </c>
      <c r="N3384" s="15">
        <f t="shared" si="286"/>
        <v>0</v>
      </c>
      <c r="O3384" s="21">
        <f t="shared" si="288"/>
        <v>0</v>
      </c>
      <c r="P3384" s="24">
        <v>19.600000000000001</v>
      </c>
      <c r="Q3384" s="18">
        <f t="shared" si="287"/>
        <v>0</v>
      </c>
      <c r="R3384" s="2">
        <v>1</v>
      </c>
      <c r="S3384" s="2">
        <v>120</v>
      </c>
      <c r="T3384" s="2" t="s">
        <v>4647</v>
      </c>
      <c r="U3384" s="28" t="str">
        <f>IF(G3384=0,"",_xlfn.MINIFS('PO Details'!$I:$I,'PO Details'!$D:$D,Planning!$B3384,'PO Details'!$L:$L,Planning!$E3384))</f>
        <v/>
      </c>
      <c r="V3384" s="29" t="s">
        <v>4640</v>
      </c>
      <c r="W3384" t="str">
        <f t="shared" si="290"/>
        <v/>
      </c>
      <c r="X3384" s="2">
        <v>120</v>
      </c>
    </row>
    <row r="3385" spans="1:24" x14ac:dyDescent="0.25">
      <c r="A3385" s="11" t="s">
        <v>4619</v>
      </c>
      <c r="B3385" s="22" t="s">
        <v>238</v>
      </c>
      <c r="C3385" s="22"/>
      <c r="D3385" s="22" t="s">
        <v>239</v>
      </c>
      <c r="E3385" s="31" t="s">
        <v>119</v>
      </c>
      <c r="F3385" s="12">
        <f>SUMIFS('Inventory Details'!$H:$H,'Inventory Details'!$B:$B,$B3385,'Inventory Details'!$E:$E,$E3385)</f>
        <v>4</v>
      </c>
      <c r="G3385" s="12">
        <f>SUMIFS('PO Details'!$H:$H,'PO Details'!$D:$D,Planning!$B3385,'PO Details'!$L:$L,$E3385)</f>
        <v>0</v>
      </c>
      <c r="H3385" s="12">
        <f>SUMIFS('SO Details'!$G:$G,'SO Details'!$D:$D,Planning!$B3385,'SO Details'!$K:$K,$E3385)</f>
        <v>1</v>
      </c>
      <c r="I3385" s="20">
        <f>IF(COUNTIFS($C:$C,B3385)&gt;1,SUMIFS('Sales Hx'!$Q:$Q,'Sales Hx'!$B:$B,_xlfn.XLOOKUP(B3385,C:C,B:B),'Sales Hx'!$D:$D,Planning!$E3385),SUMIFS('Sales Hx'!$Q:$Q,'Sales Hx'!$B:$B,Planning!$B3385,'Sales Hx'!$D:$D,Planning!$E3385))</f>
        <v>0</v>
      </c>
      <c r="J3385" s="16">
        <f>IF(COUNTIFS($C:$C,B3385)&gt;1,SUMIFS('Sales Hx'!$S:$S,'Sales Hx'!$B:$B,_xlfn.XLOOKUP(B3385,C:C,B:B),'Sales Hx'!$D:$D,E3385),SUMIFS('Sales Hx'!$S:$S,'Sales Hx'!$B:$B,$B3385,'Sales Hx'!$D:$D,$E3385))</f>
        <v>0</v>
      </c>
      <c r="K3385" s="16">
        <f t="shared" si="289"/>
        <v>0</v>
      </c>
      <c r="L3385" s="12">
        <f>IF(M3385&lt;&gt;"",M3385,IF(COUNTIFS($C:$C,B3385)&gt;1,SUMIFS('Sales Hx'!V:V,'Sales Hx'!$B:$B,_xlfn.XLOOKUP(B3385,C:C,B:B),'Sales Hx'!$D:$D,$E3385),SUMIFS('Sales Hx'!V:V,'Sales Hx'!$B:$B,$B3385,'Sales Hx'!$D:$D,$E3385)))</f>
        <v>0</v>
      </c>
      <c r="M3385" s="12">
        <v>0</v>
      </c>
      <c r="N3385" s="15">
        <f t="shared" si="286"/>
        <v>0</v>
      </c>
      <c r="O3385" s="21">
        <f t="shared" si="288"/>
        <v>0</v>
      </c>
      <c r="P3385" s="24">
        <v>19.600000000000001</v>
      </c>
      <c r="Q3385" s="18">
        <f t="shared" si="287"/>
        <v>0</v>
      </c>
      <c r="R3385" s="2">
        <v>1</v>
      </c>
      <c r="S3385" s="2">
        <v>120</v>
      </c>
      <c r="T3385" s="2" t="s">
        <v>4647</v>
      </c>
      <c r="U3385" s="28" t="str">
        <f>IF(G3385=0,"",_xlfn.MINIFS('PO Details'!$I:$I,'PO Details'!$D:$D,Planning!$B3385,'PO Details'!$L:$L,Planning!$E3385))</f>
        <v/>
      </c>
      <c r="V3385" s="29" t="s">
        <v>4640</v>
      </c>
      <c r="W3385" t="str">
        <f t="shared" si="290"/>
        <v/>
      </c>
      <c r="X3385" s="2">
        <v>120</v>
      </c>
    </row>
    <row r="3386" spans="1:24" x14ac:dyDescent="0.25">
      <c r="A3386" s="11" t="s">
        <v>4619</v>
      </c>
      <c r="B3386" s="22" t="s">
        <v>238</v>
      </c>
      <c r="C3386" s="22"/>
      <c r="D3386" s="22" t="s">
        <v>239</v>
      </c>
      <c r="E3386" s="31" t="s">
        <v>1201</v>
      </c>
      <c r="F3386" s="12">
        <f>SUMIFS('Inventory Details'!$H:$H,'Inventory Details'!$B:$B,$B3386,'Inventory Details'!$E:$E,$E3386)</f>
        <v>0</v>
      </c>
      <c r="G3386" s="12">
        <f>SUMIFS('PO Details'!$H:$H,'PO Details'!$D:$D,Planning!$B3386,'PO Details'!$L:$L,$E3386)</f>
        <v>0</v>
      </c>
      <c r="H3386" s="12">
        <f>SUMIFS('SO Details'!$G:$G,'SO Details'!$D:$D,Planning!$B3386,'SO Details'!$K:$K,$E3386)</f>
        <v>0</v>
      </c>
      <c r="I3386" s="20">
        <f>IF(COUNTIFS($C:$C,B3386)&gt;1,SUMIFS('Sales Hx'!$Q:$Q,'Sales Hx'!$B:$B,_xlfn.XLOOKUP(B3386,C:C,B:B),'Sales Hx'!$D:$D,Planning!$E3386),SUMIFS('Sales Hx'!$Q:$Q,'Sales Hx'!$B:$B,Planning!$B3386,'Sales Hx'!$D:$D,Planning!$E3386))</f>
        <v>0</v>
      </c>
      <c r="J3386" s="16">
        <f>IF(COUNTIFS($C:$C,B3386)&gt;1,SUMIFS('Sales Hx'!$S:$S,'Sales Hx'!$B:$B,_xlfn.XLOOKUP(B3386,C:C,B:B),'Sales Hx'!$D:$D,E3386),SUMIFS('Sales Hx'!$S:$S,'Sales Hx'!$B:$B,$B3386,'Sales Hx'!$D:$D,$E3386))</f>
        <v>0</v>
      </c>
      <c r="K3386" s="16">
        <f t="shared" si="289"/>
        <v>0</v>
      </c>
      <c r="L3386" s="12">
        <f>IF(M3386&lt;&gt;"",M3386,IF(COUNTIFS($C:$C,B3386)&gt;1,SUMIFS('Sales Hx'!V:V,'Sales Hx'!$B:$B,_xlfn.XLOOKUP(B3386,C:C,B:B),'Sales Hx'!$D:$D,$E3386),SUMIFS('Sales Hx'!V:V,'Sales Hx'!$B:$B,$B3386,'Sales Hx'!$D:$D,$E3386)))</f>
        <v>0</v>
      </c>
      <c r="M3386" s="12">
        <v>0</v>
      </c>
      <c r="N3386" s="15">
        <f t="shared" si="286"/>
        <v>0</v>
      </c>
      <c r="O3386" s="21">
        <f t="shared" si="288"/>
        <v>0</v>
      </c>
      <c r="P3386" s="24">
        <v>19.600000000000001</v>
      </c>
      <c r="Q3386" s="18">
        <f t="shared" si="287"/>
        <v>0</v>
      </c>
      <c r="R3386" s="2">
        <v>1</v>
      </c>
      <c r="S3386" s="2">
        <v>120</v>
      </c>
      <c r="T3386" s="2" t="s">
        <v>4647</v>
      </c>
      <c r="U3386" s="28" t="str">
        <f>IF(G3386=0,"",_xlfn.MINIFS('PO Details'!$I:$I,'PO Details'!$D:$D,Planning!$B3386,'PO Details'!$L:$L,Planning!$E3386))</f>
        <v/>
      </c>
      <c r="V3386" s="29" t="s">
        <v>4640</v>
      </c>
      <c r="W3386" t="str">
        <f t="shared" si="290"/>
        <v/>
      </c>
      <c r="X3386" s="2">
        <v>120</v>
      </c>
    </row>
    <row r="3387" spans="1:24" x14ac:dyDescent="0.25">
      <c r="A3387" s="11" t="s">
        <v>4619</v>
      </c>
      <c r="B3387" s="22" t="s">
        <v>238</v>
      </c>
      <c r="C3387" s="22"/>
      <c r="D3387" s="22" t="s">
        <v>239</v>
      </c>
      <c r="E3387" s="31" t="s">
        <v>15</v>
      </c>
      <c r="F3387" s="12">
        <f>SUMIFS('Inventory Details'!$H:$H,'Inventory Details'!$B:$B,$B3387,'Inventory Details'!$E:$E,$E3387)</f>
        <v>5</v>
      </c>
      <c r="G3387" s="12">
        <f>SUMIFS('PO Details'!$H:$H,'PO Details'!$D:$D,Planning!$B3387,'PO Details'!$L:$L,$E3387)</f>
        <v>0</v>
      </c>
      <c r="H3387" s="12">
        <f>SUMIFS('SO Details'!$G:$G,'SO Details'!$D:$D,Planning!$B3387,'SO Details'!$K:$K,$E3387)</f>
        <v>0</v>
      </c>
      <c r="I3387" s="20">
        <f>IF(COUNTIFS($C:$C,B3387)&gt;1,SUMIFS('Sales Hx'!$Q:$Q,'Sales Hx'!$B:$B,_xlfn.XLOOKUP(B3387,C:C,B:B),'Sales Hx'!$D:$D,Planning!$E3387),SUMIFS('Sales Hx'!$Q:$Q,'Sales Hx'!$B:$B,Planning!$B3387,'Sales Hx'!$D:$D,Planning!$E3387))</f>
        <v>0</v>
      </c>
      <c r="J3387" s="16">
        <f>IF(COUNTIFS($C:$C,B3387)&gt;1,SUMIFS('Sales Hx'!$S:$S,'Sales Hx'!$B:$B,_xlfn.XLOOKUP(B3387,C:C,B:B),'Sales Hx'!$D:$D,E3387),SUMIFS('Sales Hx'!$S:$S,'Sales Hx'!$B:$B,$B3387,'Sales Hx'!$D:$D,$E3387))</f>
        <v>0</v>
      </c>
      <c r="K3387" s="16">
        <f t="shared" si="289"/>
        <v>0</v>
      </c>
      <c r="L3387" s="12">
        <f>IF(M3387&lt;&gt;"",M3387,IF(COUNTIFS($C:$C,B3387)&gt;1,SUMIFS('Sales Hx'!V:V,'Sales Hx'!$B:$B,_xlfn.XLOOKUP(B3387,C:C,B:B),'Sales Hx'!$D:$D,$E3387),SUMIFS('Sales Hx'!V:V,'Sales Hx'!$B:$B,$B3387,'Sales Hx'!$D:$D,$E3387)))</f>
        <v>0</v>
      </c>
      <c r="M3387" s="12">
        <v>0</v>
      </c>
      <c r="N3387" s="15">
        <f t="shared" si="286"/>
        <v>0</v>
      </c>
      <c r="O3387" s="21">
        <f t="shared" si="288"/>
        <v>0</v>
      </c>
      <c r="P3387" s="24">
        <v>19.600000000000001</v>
      </c>
      <c r="Q3387" s="18">
        <f t="shared" si="287"/>
        <v>0</v>
      </c>
      <c r="R3387" s="2">
        <v>1</v>
      </c>
      <c r="S3387" s="2">
        <v>120</v>
      </c>
      <c r="T3387" s="2" t="s">
        <v>4647</v>
      </c>
      <c r="U3387" s="28" t="str">
        <f>IF(G3387=0,"",_xlfn.MINIFS('PO Details'!$I:$I,'PO Details'!$D:$D,Planning!$B3387,'PO Details'!$L:$L,Planning!$E3387))</f>
        <v/>
      </c>
      <c r="V3387" s="29" t="s">
        <v>4640</v>
      </c>
      <c r="W3387" t="str">
        <f t="shared" si="290"/>
        <v/>
      </c>
      <c r="X3387" s="2">
        <v>120</v>
      </c>
    </row>
    <row r="3388" spans="1:24" x14ac:dyDescent="0.25">
      <c r="A3388" s="11"/>
      <c r="B3388" s="22" t="s">
        <v>1607</v>
      </c>
      <c r="C3388" s="22"/>
      <c r="D3388" s="22"/>
      <c r="E3388" s="31" t="s">
        <v>109</v>
      </c>
      <c r="F3388" s="12">
        <f>SUMIFS('Inventory Details'!$H:$H,'Inventory Details'!$B:$B,$B3388,'Inventory Details'!$E:$E,$E3388)</f>
        <v>0</v>
      </c>
      <c r="G3388" s="12">
        <f>SUMIFS('PO Details'!$H:$H,'PO Details'!$D:$D,Planning!$B3388,'PO Details'!$L:$L,$E3388)</f>
        <v>0</v>
      </c>
      <c r="H3388" s="12">
        <f>SUMIFS('SO Details'!$G:$G,'SO Details'!$D:$D,Planning!$B3388,'SO Details'!$K:$K,$E3388)</f>
        <v>0</v>
      </c>
      <c r="I3388" s="20">
        <f>IF(COUNTIFS($C:$C,B3388)&gt;1,SUMIFS('Sales Hx'!$Q:$Q,'Sales Hx'!$B:$B,_xlfn.XLOOKUP(B3388,C:C,B:B),'Sales Hx'!$D:$D,Planning!$E3388),SUMIFS('Sales Hx'!$Q:$Q,'Sales Hx'!$B:$B,Planning!$B3388,'Sales Hx'!$D:$D,Planning!$E3388))</f>
        <v>0</v>
      </c>
      <c r="J3388" s="16">
        <f>IF(COUNTIFS($C:$C,B3388)&gt;1,SUMIFS('Sales Hx'!$S:$S,'Sales Hx'!$B:$B,_xlfn.XLOOKUP(B3388,C:C,B:B),'Sales Hx'!$D:$D,E3388),SUMIFS('Sales Hx'!$S:$S,'Sales Hx'!$B:$B,$B3388,'Sales Hx'!$D:$D,$E3388))</f>
        <v>3.2894736842105261E-2</v>
      </c>
      <c r="K3388" s="16">
        <f t="shared" si="289"/>
        <v>0</v>
      </c>
      <c r="L3388" s="12">
        <f>IF(M3388&lt;&gt;"",M3388,IF(COUNTIFS($C:$C,B3388)&gt;1,SUMIFS('Sales Hx'!V:V,'Sales Hx'!$B:$B,_xlfn.XLOOKUP(B3388,C:C,B:B),'Sales Hx'!$D:$D,$E3388),SUMIFS('Sales Hx'!V:V,'Sales Hx'!$B:$B,$B3388,'Sales Hx'!$D:$D,$E3388)))</f>
        <v>0</v>
      </c>
      <c r="M3388" s="12">
        <v>0</v>
      </c>
      <c r="N3388" s="15">
        <f t="shared" si="286"/>
        <v>3.2894736842105261E-2</v>
      </c>
      <c r="O3388" s="21">
        <f t="shared" si="288"/>
        <v>4</v>
      </c>
      <c r="P3388" s="24">
        <v>8.5</v>
      </c>
      <c r="Q3388" s="18">
        <f t="shared" si="287"/>
        <v>34</v>
      </c>
      <c r="R3388" s="2">
        <v>1</v>
      </c>
      <c r="S3388" s="2">
        <v>120</v>
      </c>
      <c r="T3388" s="2" t="s">
        <v>4647</v>
      </c>
      <c r="U3388" s="28" t="str">
        <f>IF(G3388=0,"",_xlfn.MINIFS('PO Details'!$I:$I,'PO Details'!$D:$D,Planning!$B3388,'PO Details'!$L:$L,Planning!$E3388))</f>
        <v/>
      </c>
      <c r="V3388" s="29" t="s">
        <v>4640</v>
      </c>
      <c r="W3388" t="str">
        <f t="shared" si="290"/>
        <v>Max</v>
      </c>
      <c r="X3388" s="2">
        <v>120</v>
      </c>
    </row>
    <row r="3389" spans="1:24" x14ac:dyDescent="0.25">
      <c r="A3389" s="11" t="s">
        <v>4619</v>
      </c>
      <c r="B3389" s="22" t="s">
        <v>240</v>
      </c>
      <c r="C3389" s="22"/>
      <c r="D3389" s="22" t="s">
        <v>241</v>
      </c>
      <c r="E3389" s="31" t="s">
        <v>106</v>
      </c>
      <c r="F3389" s="12">
        <f>SUMIFS('Inventory Details'!$H:$H,'Inventory Details'!$B:$B,$B3389,'Inventory Details'!$E:$E,$E3389)</f>
        <v>8</v>
      </c>
      <c r="G3389" s="12">
        <f>SUMIFS('PO Details'!$H:$H,'PO Details'!$D:$D,Planning!$B3389,'PO Details'!$L:$L,$E3389)</f>
        <v>5</v>
      </c>
      <c r="H3389" s="12">
        <f>SUMIFS('SO Details'!$G:$G,'SO Details'!$D:$D,Planning!$B3389,'SO Details'!$K:$K,$E3389)</f>
        <v>0</v>
      </c>
      <c r="I3389" s="20">
        <f>IF(COUNTIFS($C:$C,B3389)&gt;1,SUMIFS('Sales Hx'!$Q:$Q,'Sales Hx'!$B:$B,_xlfn.XLOOKUP(B3389,C:C,B:B),'Sales Hx'!$D:$D,Planning!$E3389),SUMIFS('Sales Hx'!$Q:$Q,'Sales Hx'!$B:$B,Planning!$B3389,'Sales Hx'!$D:$D,Planning!$E3389))</f>
        <v>1.4</v>
      </c>
      <c r="J3389" s="16">
        <f>IF(COUNTIFS($C:$C,B3389)&gt;1,SUMIFS('Sales Hx'!$S:$S,'Sales Hx'!$B:$B,_xlfn.XLOOKUP(B3389,C:C,B:B),'Sales Hx'!$D:$D,E3389),SUMIFS('Sales Hx'!$S:$S,'Sales Hx'!$B:$B,$B3389,'Sales Hx'!$D:$D,$E3389))</f>
        <v>5.9210526315789477E-2</v>
      </c>
      <c r="K3389" s="16">
        <f t="shared" si="289"/>
        <v>9.2857142857142865</v>
      </c>
      <c r="L3389" s="12">
        <f>IF(M3389&lt;&gt;"",M3389,IF(COUNTIFS($C:$C,B3389)&gt;1,SUMIFS('Sales Hx'!V:V,'Sales Hx'!$B:$B,_xlfn.XLOOKUP(B3389,C:C,B:B),'Sales Hx'!$D:$D,$E3389),SUMIFS('Sales Hx'!V:V,'Sales Hx'!$B:$B,$B3389,'Sales Hx'!$D:$D,$E3389)))</f>
        <v>0</v>
      </c>
      <c r="M3389" s="12">
        <v>0</v>
      </c>
      <c r="N3389" s="15">
        <f t="shared" si="286"/>
        <v>5.9210526315789477E-2</v>
      </c>
      <c r="O3389" s="21">
        <f t="shared" si="288"/>
        <v>0</v>
      </c>
      <c r="P3389" s="24">
        <v>8.5</v>
      </c>
      <c r="Q3389" s="18">
        <f t="shared" si="287"/>
        <v>0</v>
      </c>
      <c r="R3389" s="2">
        <v>1</v>
      </c>
      <c r="S3389" s="2">
        <v>120</v>
      </c>
      <c r="T3389" s="2" t="s">
        <v>4647</v>
      </c>
      <c r="U3389" s="28">
        <f>IF(G3389=0,"",_xlfn.MINIFS('PO Details'!$I:$I,'PO Details'!$D:$D,Planning!$B3389,'PO Details'!$L:$L,Planning!$E3389))</f>
        <v>45443</v>
      </c>
      <c r="V3389" s="29" t="s">
        <v>4640</v>
      </c>
      <c r="W3389" t="str">
        <f t="shared" si="290"/>
        <v/>
      </c>
      <c r="X3389" s="2">
        <v>120</v>
      </c>
    </row>
    <row r="3390" spans="1:24" x14ac:dyDescent="0.25">
      <c r="A3390" s="11" t="s">
        <v>4619</v>
      </c>
      <c r="B3390" s="22" t="s">
        <v>240</v>
      </c>
      <c r="C3390" s="22"/>
      <c r="D3390" s="22" t="s">
        <v>241</v>
      </c>
      <c r="E3390" s="31" t="s">
        <v>4746</v>
      </c>
      <c r="F3390" s="12">
        <f>SUMIFS('Inventory Details'!$H:$H,'Inventory Details'!$B:$B,$B3390,'Inventory Details'!$E:$E,$E3390)</f>
        <v>4</v>
      </c>
      <c r="G3390" s="12">
        <f>SUMIFS('PO Details'!$H:$H,'PO Details'!$D:$D,Planning!$B3390,'PO Details'!$L:$L,$E3390)</f>
        <v>5</v>
      </c>
      <c r="H3390" s="12">
        <f>SUMIFS('SO Details'!$G:$G,'SO Details'!$D:$D,Planning!$B3390,'SO Details'!$K:$K,$E3390)</f>
        <v>0</v>
      </c>
      <c r="I3390" s="20">
        <f>IF(COUNTIFS($C:$C,B3390)&gt;1,SUMIFS('Sales Hx'!$Q:$Q,'Sales Hx'!$B:$B,_xlfn.XLOOKUP(B3390,C:C,B:B),'Sales Hx'!$D:$D,Planning!$E3390),SUMIFS('Sales Hx'!$Q:$Q,'Sales Hx'!$B:$B,Planning!$B3390,'Sales Hx'!$D:$D,Planning!$E3390))</f>
        <v>4.1999999999999993</v>
      </c>
      <c r="J3390" s="16">
        <f>IF(COUNTIFS($C:$C,B3390)&gt;1,SUMIFS('Sales Hx'!$S:$S,'Sales Hx'!$B:$B,_xlfn.XLOOKUP(B3390,C:C,B:B),'Sales Hx'!$D:$D,E3390),SUMIFS('Sales Hx'!$S:$S,'Sales Hx'!$B:$B,$B3390,'Sales Hx'!$D:$D,$E3390))</f>
        <v>6.9078947368421059E-2</v>
      </c>
      <c r="K3390" s="16">
        <f t="shared" si="289"/>
        <v>2.1428571428571432</v>
      </c>
      <c r="L3390" s="12">
        <f>IF(M3390&lt;&gt;"",M3390,IF(COUNTIFS($C:$C,B3390)&gt;1,SUMIFS('Sales Hx'!V:V,'Sales Hx'!$B:$B,_xlfn.XLOOKUP(B3390,C:C,B:B),'Sales Hx'!$D:$D,$E3390),SUMIFS('Sales Hx'!V:V,'Sales Hx'!$B:$B,$B3390,'Sales Hx'!$D:$D,$E3390)))</f>
        <v>0</v>
      </c>
      <c r="M3390" s="12">
        <v>0</v>
      </c>
      <c r="N3390" s="15">
        <f t="shared" si="286"/>
        <v>6.9078947368421059E-2</v>
      </c>
      <c r="O3390" s="21">
        <f t="shared" si="288"/>
        <v>0</v>
      </c>
      <c r="P3390" s="24">
        <v>8.5</v>
      </c>
      <c r="Q3390" s="18">
        <f t="shared" si="287"/>
        <v>0</v>
      </c>
      <c r="R3390" s="2">
        <v>1</v>
      </c>
      <c r="S3390" s="2">
        <v>120</v>
      </c>
      <c r="T3390" s="2" t="s">
        <v>4647</v>
      </c>
      <c r="U3390" s="28">
        <f>IF(G3390=0,"",_xlfn.MINIFS('PO Details'!$I:$I,'PO Details'!$D:$D,Planning!$B3390,'PO Details'!$L:$L,Planning!$E3390))</f>
        <v>45473</v>
      </c>
      <c r="V3390" s="29" t="s">
        <v>4640</v>
      </c>
      <c r="W3390" t="str">
        <f t="shared" si="290"/>
        <v/>
      </c>
      <c r="X3390" s="2">
        <v>120</v>
      </c>
    </row>
    <row r="3391" spans="1:24" x14ac:dyDescent="0.25">
      <c r="A3391" s="11" t="s">
        <v>4619</v>
      </c>
      <c r="B3391" s="22" t="s">
        <v>240</v>
      </c>
      <c r="C3391" s="22"/>
      <c r="D3391" s="22" t="s">
        <v>241</v>
      </c>
      <c r="E3391" s="31" t="s">
        <v>113</v>
      </c>
      <c r="F3391" s="12">
        <f>SUMIFS('Inventory Details'!$H:$H,'Inventory Details'!$B:$B,$B3391,'Inventory Details'!$E:$E,$E3391)</f>
        <v>32</v>
      </c>
      <c r="G3391" s="12">
        <f>SUMIFS('PO Details'!$H:$H,'PO Details'!$D:$D,Planning!$B3391,'PO Details'!$L:$L,$E3391)</f>
        <v>0</v>
      </c>
      <c r="H3391" s="12">
        <f>SUMIFS('SO Details'!$G:$G,'SO Details'!$D:$D,Planning!$B3391,'SO Details'!$K:$K,$E3391)</f>
        <v>0</v>
      </c>
      <c r="I3391" s="20">
        <f>IF(COUNTIFS($C:$C,B3391)&gt;1,SUMIFS('Sales Hx'!$Q:$Q,'Sales Hx'!$B:$B,_xlfn.XLOOKUP(B3391,C:C,B:B),'Sales Hx'!$D:$D,Planning!$E3391),SUMIFS('Sales Hx'!$Q:$Q,'Sales Hx'!$B:$B,Planning!$B3391,'Sales Hx'!$D:$D,Planning!$E3391))</f>
        <v>1.4</v>
      </c>
      <c r="J3391" s="16">
        <f>IF(COUNTIFS($C:$C,B3391)&gt;1,SUMIFS('Sales Hx'!$S:$S,'Sales Hx'!$B:$B,_xlfn.XLOOKUP(B3391,C:C,B:B),'Sales Hx'!$D:$D,E3391),SUMIFS('Sales Hx'!$S:$S,'Sales Hx'!$B:$B,$B3391,'Sales Hx'!$D:$D,$E3391))</f>
        <v>9.4736842105263161E-2</v>
      </c>
      <c r="K3391" s="16">
        <f t="shared" si="289"/>
        <v>22.857142857142858</v>
      </c>
      <c r="L3391" s="12">
        <f>IF(M3391&lt;&gt;"",M3391,IF(COUNTIFS($C:$C,B3391)&gt;1,SUMIFS('Sales Hx'!V:V,'Sales Hx'!$B:$B,_xlfn.XLOOKUP(B3391,C:C,B:B),'Sales Hx'!$D:$D,$E3391),SUMIFS('Sales Hx'!V:V,'Sales Hx'!$B:$B,$B3391,'Sales Hx'!$D:$D,$E3391)))</f>
        <v>0</v>
      </c>
      <c r="M3391" s="12">
        <v>0</v>
      </c>
      <c r="N3391" s="15">
        <f t="shared" ref="N3391:N3454" si="291">IFERROR(_xlfn.IFNA(J3391*R3391+L3391,"No Sales Hx"),"No Sales HX")</f>
        <v>9.4736842105263161E-2</v>
      </c>
      <c r="O3391" s="21">
        <f t="shared" si="288"/>
        <v>0</v>
      </c>
      <c r="P3391" s="24">
        <v>8.5</v>
      </c>
      <c r="Q3391" s="18">
        <f t="shared" ref="Q3391:Q3454" si="292">IFERROR(P3391*O3391,0)</f>
        <v>0</v>
      </c>
      <c r="R3391" s="2">
        <v>1</v>
      </c>
      <c r="S3391" s="2">
        <v>120</v>
      </c>
      <c r="T3391" s="2" t="s">
        <v>4647</v>
      </c>
      <c r="U3391" s="28" t="str">
        <f>IF(G3391=0,"",_xlfn.MINIFS('PO Details'!$I:$I,'PO Details'!$D:$D,Planning!$B3391,'PO Details'!$L:$L,Planning!$E3391))</f>
        <v/>
      </c>
      <c r="V3391" s="29" t="s">
        <v>4640</v>
      </c>
      <c r="W3391" t="str">
        <f t="shared" si="290"/>
        <v>Max</v>
      </c>
      <c r="X3391" s="2">
        <v>120</v>
      </c>
    </row>
    <row r="3392" spans="1:24" x14ac:dyDescent="0.25">
      <c r="A3392" s="11" t="s">
        <v>4619</v>
      </c>
      <c r="B3392" s="22" t="s">
        <v>240</v>
      </c>
      <c r="C3392" s="22"/>
      <c r="D3392" s="22" t="s">
        <v>241</v>
      </c>
      <c r="E3392" s="31" t="s">
        <v>109</v>
      </c>
      <c r="F3392" s="12">
        <f>SUMIFS('Inventory Details'!$H:$H,'Inventory Details'!$B:$B,$B3392,'Inventory Details'!$E:$E,$E3392)</f>
        <v>7</v>
      </c>
      <c r="G3392" s="12">
        <f>SUMIFS('PO Details'!$H:$H,'PO Details'!$D:$D,Planning!$B3392,'PO Details'!$L:$L,$E3392)</f>
        <v>0</v>
      </c>
      <c r="H3392" s="12">
        <f>SUMIFS('SO Details'!$G:$G,'SO Details'!$D:$D,Planning!$B3392,'SO Details'!$K:$K,$E3392)</f>
        <v>0</v>
      </c>
      <c r="I3392" s="20">
        <f>IF(COUNTIFS($C:$C,B3392)&gt;1,SUMIFS('Sales Hx'!$Q:$Q,'Sales Hx'!$B:$B,_xlfn.XLOOKUP(B3392,C:C,B:B),'Sales Hx'!$D:$D,Planning!$E3392),SUMIFS('Sales Hx'!$Q:$Q,'Sales Hx'!$B:$B,Planning!$B3392,'Sales Hx'!$D:$D,Planning!$E3392))</f>
        <v>0</v>
      </c>
      <c r="J3392" s="16">
        <f>IF(COUNTIFS($C:$C,B3392)&gt;1,SUMIFS('Sales Hx'!$S:$S,'Sales Hx'!$B:$B,_xlfn.XLOOKUP(B3392,C:C,B:B),'Sales Hx'!$D:$D,E3392),SUMIFS('Sales Hx'!$S:$S,'Sales Hx'!$B:$B,$B3392,'Sales Hx'!$D:$D,$E3392))</f>
        <v>3.2894736842105261E-2</v>
      </c>
      <c r="K3392" s="16">
        <f t="shared" si="289"/>
        <v>0</v>
      </c>
      <c r="L3392" s="12">
        <f>IF(M3392&lt;&gt;"",M3392,IF(COUNTIFS($C:$C,B3392)&gt;1,SUMIFS('Sales Hx'!V:V,'Sales Hx'!$B:$B,_xlfn.XLOOKUP(B3392,C:C,B:B),'Sales Hx'!$D:$D,$E3392),SUMIFS('Sales Hx'!V:V,'Sales Hx'!$B:$B,$B3392,'Sales Hx'!$D:$D,$E3392)))</f>
        <v>0</v>
      </c>
      <c r="M3392" s="12">
        <v>0</v>
      </c>
      <c r="N3392" s="15">
        <f t="shared" si="291"/>
        <v>3.2894736842105261E-2</v>
      </c>
      <c r="O3392" s="21">
        <f t="shared" si="288"/>
        <v>0</v>
      </c>
      <c r="P3392" s="24">
        <v>8.5</v>
      </c>
      <c r="Q3392" s="18">
        <f t="shared" si="292"/>
        <v>0</v>
      </c>
      <c r="R3392" s="2">
        <v>1</v>
      </c>
      <c r="S3392" s="2">
        <v>120</v>
      </c>
      <c r="T3392" s="2" t="s">
        <v>4647</v>
      </c>
      <c r="U3392" s="28" t="str">
        <f>IF(G3392=0,"",_xlfn.MINIFS('PO Details'!$I:$I,'PO Details'!$D:$D,Planning!$B3392,'PO Details'!$L:$L,Planning!$E3392))</f>
        <v/>
      </c>
      <c r="V3392" s="29" t="s">
        <v>4640</v>
      </c>
      <c r="W3392" t="str">
        <f t="shared" si="290"/>
        <v/>
      </c>
      <c r="X3392" s="2">
        <v>120</v>
      </c>
    </row>
    <row r="3393" spans="1:24" x14ac:dyDescent="0.25">
      <c r="A3393" s="11"/>
      <c r="B3393" s="22" t="s">
        <v>1608</v>
      </c>
      <c r="C3393" s="22"/>
      <c r="D3393" s="22" t="s">
        <v>1609</v>
      </c>
      <c r="E3393" s="31" t="s">
        <v>15</v>
      </c>
      <c r="F3393" s="12">
        <f>SUMIFS('Inventory Details'!$H:$H,'Inventory Details'!$B:$B,$B3393,'Inventory Details'!$E:$E,$E3393)</f>
        <v>0</v>
      </c>
      <c r="G3393" s="12">
        <f>SUMIFS('PO Details'!$H:$H,'PO Details'!$D:$D,Planning!$B3393,'PO Details'!$L:$L,$E3393)</f>
        <v>2</v>
      </c>
      <c r="H3393" s="12">
        <f>SUMIFS('SO Details'!$G:$G,'SO Details'!$D:$D,Planning!$B3393,'SO Details'!$K:$K,$E3393)</f>
        <v>0</v>
      </c>
      <c r="I3393" s="20">
        <f>IF(COUNTIFS($C:$C,B3393)&gt;1,SUMIFS('Sales Hx'!$Q:$Q,'Sales Hx'!$B:$B,_xlfn.XLOOKUP(B3393,C:C,B:B),'Sales Hx'!$D:$D,Planning!$E3393),SUMIFS('Sales Hx'!$Q:$Q,'Sales Hx'!$B:$B,Planning!$B3393,'Sales Hx'!$D:$D,Planning!$E3393))</f>
        <v>0</v>
      </c>
      <c r="J3393" s="16">
        <f>IF(COUNTIFS($C:$C,B3393)&gt;1,SUMIFS('Sales Hx'!$S:$S,'Sales Hx'!$B:$B,_xlfn.XLOOKUP(B3393,C:C,B:B),'Sales Hx'!$D:$D,E3393),SUMIFS('Sales Hx'!$S:$S,'Sales Hx'!$B:$B,$B3393,'Sales Hx'!$D:$D,$E3393))</f>
        <v>0</v>
      </c>
      <c r="K3393" s="16">
        <f t="shared" si="289"/>
        <v>0</v>
      </c>
      <c r="L3393" s="12">
        <f>IF(M3393&lt;&gt;"",M3393,IF(COUNTIFS($C:$C,B3393)&gt;1,SUMIFS('Sales Hx'!V:V,'Sales Hx'!$B:$B,_xlfn.XLOOKUP(B3393,C:C,B:B),'Sales Hx'!$D:$D,$E3393),SUMIFS('Sales Hx'!V:V,'Sales Hx'!$B:$B,$B3393,'Sales Hx'!$D:$D,$E3393)))</f>
        <v>0</v>
      </c>
      <c r="M3393" s="12">
        <v>0</v>
      </c>
      <c r="N3393" s="15">
        <f t="shared" si="291"/>
        <v>0</v>
      </c>
      <c r="O3393" s="21">
        <f t="shared" si="288"/>
        <v>0</v>
      </c>
      <c r="P3393" s="24">
        <v>23</v>
      </c>
      <c r="Q3393" s="18">
        <f t="shared" si="292"/>
        <v>0</v>
      </c>
      <c r="R3393" s="2">
        <v>1</v>
      </c>
      <c r="S3393" s="2">
        <v>120</v>
      </c>
      <c r="T3393" s="2" t="s">
        <v>4647</v>
      </c>
      <c r="U3393" s="28">
        <f>IF(G3393=0,"",_xlfn.MINIFS('PO Details'!$I:$I,'PO Details'!$D:$D,Planning!$B3393,'PO Details'!$L:$L,Planning!$E3393))</f>
        <v>45397</v>
      </c>
      <c r="V3393" s="29" t="s">
        <v>4640</v>
      </c>
      <c r="W3393" t="str">
        <f t="shared" si="290"/>
        <v/>
      </c>
      <c r="X3393" s="2">
        <v>120</v>
      </c>
    </row>
    <row r="3394" spans="1:24" x14ac:dyDescent="0.25">
      <c r="A3394" s="11"/>
      <c r="B3394" s="22" t="s">
        <v>1608</v>
      </c>
      <c r="C3394" s="22"/>
      <c r="D3394" s="22" t="s">
        <v>1609</v>
      </c>
      <c r="E3394" s="31" t="s">
        <v>109</v>
      </c>
      <c r="F3394" s="12">
        <f>SUMIFS('Inventory Details'!$H:$H,'Inventory Details'!$B:$B,$B3394,'Inventory Details'!$E:$E,$E3394)</f>
        <v>11</v>
      </c>
      <c r="G3394" s="12">
        <f>SUMIFS('PO Details'!$H:$H,'PO Details'!$D:$D,Planning!$B3394,'PO Details'!$L:$L,$E3394)</f>
        <v>0</v>
      </c>
      <c r="H3394" s="12">
        <f>SUMIFS('SO Details'!$G:$G,'SO Details'!$D:$D,Planning!$B3394,'SO Details'!$K:$K,$E3394)</f>
        <v>0</v>
      </c>
      <c r="I3394" s="20">
        <f>IF(COUNTIFS($C:$C,B3394)&gt;1,SUMIFS('Sales Hx'!$Q:$Q,'Sales Hx'!$B:$B,_xlfn.XLOOKUP(B3394,C:C,B:B),'Sales Hx'!$D:$D,Planning!$E3394),SUMIFS('Sales Hx'!$Q:$Q,'Sales Hx'!$B:$B,Planning!$B3394,'Sales Hx'!$D:$D,Planning!$E3394))</f>
        <v>1.4</v>
      </c>
      <c r="J3394" s="16">
        <f>IF(COUNTIFS($C:$C,B3394)&gt;1,SUMIFS('Sales Hx'!$S:$S,'Sales Hx'!$B:$B,_xlfn.XLOOKUP(B3394,C:C,B:B),'Sales Hx'!$D:$D,E3394),SUMIFS('Sales Hx'!$S:$S,'Sales Hx'!$B:$B,$B3394,'Sales Hx'!$D:$D,$E3394))</f>
        <v>4.4736842105263158E-2</v>
      </c>
      <c r="K3394" s="16">
        <f t="shared" si="289"/>
        <v>7.8571428571428577</v>
      </c>
      <c r="L3394" s="12">
        <f>IF(M3394&lt;&gt;"",M3394,IF(COUNTIFS($C:$C,B3394)&gt;1,SUMIFS('Sales Hx'!V:V,'Sales Hx'!$B:$B,_xlfn.XLOOKUP(B3394,C:C,B:B),'Sales Hx'!$D:$D,$E3394),SUMIFS('Sales Hx'!V:V,'Sales Hx'!$B:$B,$B3394,'Sales Hx'!$D:$D,$E3394)))</f>
        <v>0</v>
      </c>
      <c r="M3394" s="12">
        <v>0</v>
      </c>
      <c r="N3394" s="15">
        <f t="shared" si="291"/>
        <v>4.4736842105263158E-2</v>
      </c>
      <c r="O3394" s="21">
        <f t="shared" ref="O3394:O3457" si="293">MROUND(ROUND(IFERROR(IF(C3394&lt;&gt;"",0,IF(T3394="DC'd",0,IF(AND(J3394=0,F3394+G3394&lt;H3394),H3394-F3394+G3394,IF(F3394+G3394&lt;N3394,N3394+MAX((IF(J3394*R3394&gt;F3394,F3394,J3394*R3394))+J3394*S3394-F3394-G3394+H3394,0))))),0),0),1)</f>
        <v>0</v>
      </c>
      <c r="P3394" s="24">
        <v>23</v>
      </c>
      <c r="Q3394" s="18">
        <f t="shared" si="292"/>
        <v>0</v>
      </c>
      <c r="R3394" s="2">
        <v>1</v>
      </c>
      <c r="S3394" s="2">
        <v>120</v>
      </c>
      <c r="T3394" s="2" t="s">
        <v>4647</v>
      </c>
      <c r="U3394" s="28" t="str">
        <f>IF(G3394=0,"",_xlfn.MINIFS('PO Details'!$I:$I,'PO Details'!$D:$D,Planning!$B3394,'PO Details'!$L:$L,Planning!$E3394))</f>
        <v/>
      </c>
      <c r="V3394" s="29" t="s">
        <v>4640</v>
      </c>
      <c r="W3394" t="str">
        <f t="shared" si="290"/>
        <v>Max</v>
      </c>
      <c r="X3394" s="2">
        <v>120</v>
      </c>
    </row>
    <row r="3395" spans="1:24" x14ac:dyDescent="0.25">
      <c r="A3395" s="11"/>
      <c r="B3395" s="22" t="s">
        <v>1608</v>
      </c>
      <c r="C3395" s="22"/>
      <c r="D3395" s="22" t="s">
        <v>1609</v>
      </c>
      <c r="E3395" s="31" t="s">
        <v>106</v>
      </c>
      <c r="F3395" s="12">
        <f>SUMIFS('Inventory Details'!$H:$H,'Inventory Details'!$B:$B,$B3395,'Inventory Details'!$E:$E,$E3395)</f>
        <v>7</v>
      </c>
      <c r="G3395" s="12">
        <f>SUMIFS('PO Details'!$H:$H,'PO Details'!$D:$D,Planning!$B3395,'PO Details'!$L:$L,$E3395)</f>
        <v>0</v>
      </c>
      <c r="H3395" s="12">
        <f>SUMIFS('SO Details'!$G:$G,'SO Details'!$D:$D,Planning!$B3395,'SO Details'!$K:$K,$E3395)</f>
        <v>0</v>
      </c>
      <c r="I3395" s="20">
        <f>IF(COUNTIFS($C:$C,B3395)&gt;1,SUMIFS('Sales Hx'!$Q:$Q,'Sales Hx'!$B:$B,_xlfn.XLOOKUP(B3395,C:C,B:B),'Sales Hx'!$D:$D,Planning!$E3395),SUMIFS('Sales Hx'!$Q:$Q,'Sales Hx'!$B:$B,Planning!$B3395,'Sales Hx'!$D:$D,Planning!$E3395))</f>
        <v>0</v>
      </c>
      <c r="J3395" s="16">
        <f>IF(COUNTIFS($C:$C,B3395)&gt;1,SUMIFS('Sales Hx'!$S:$S,'Sales Hx'!$B:$B,_xlfn.XLOOKUP(B3395,C:C,B:B),'Sales Hx'!$D:$D,E3395),SUMIFS('Sales Hx'!$S:$S,'Sales Hx'!$B:$B,$B3395,'Sales Hx'!$D:$D,$E3395))</f>
        <v>3.2894736842105261E-2</v>
      </c>
      <c r="K3395" s="16">
        <f t="shared" si="289"/>
        <v>0</v>
      </c>
      <c r="L3395" s="12">
        <f>IF(M3395&lt;&gt;"",M3395,IF(COUNTIFS($C:$C,B3395)&gt;1,SUMIFS('Sales Hx'!V:V,'Sales Hx'!$B:$B,_xlfn.XLOOKUP(B3395,C:C,B:B),'Sales Hx'!$D:$D,$E3395),SUMIFS('Sales Hx'!V:V,'Sales Hx'!$B:$B,$B3395,'Sales Hx'!$D:$D,$E3395)))</f>
        <v>0</v>
      </c>
      <c r="M3395" s="12">
        <v>0</v>
      </c>
      <c r="N3395" s="15">
        <f t="shared" si="291"/>
        <v>3.2894736842105261E-2</v>
      </c>
      <c r="O3395" s="21">
        <f t="shared" si="293"/>
        <v>0</v>
      </c>
      <c r="P3395" s="24">
        <v>23</v>
      </c>
      <c r="Q3395" s="18">
        <f t="shared" si="292"/>
        <v>0</v>
      </c>
      <c r="R3395" s="2">
        <v>1</v>
      </c>
      <c r="S3395" s="2">
        <v>120</v>
      </c>
      <c r="T3395" s="2" t="s">
        <v>4647</v>
      </c>
      <c r="U3395" s="28" t="str">
        <f>IF(G3395=0,"",_xlfn.MINIFS('PO Details'!$I:$I,'PO Details'!$D:$D,Planning!$B3395,'PO Details'!$L:$L,Planning!$E3395))</f>
        <v/>
      </c>
      <c r="V3395" s="29" t="s">
        <v>4640</v>
      </c>
      <c r="W3395" t="str">
        <f t="shared" si="290"/>
        <v/>
      </c>
      <c r="X3395" s="2">
        <v>120</v>
      </c>
    </row>
    <row r="3396" spans="1:24" x14ac:dyDescent="0.25">
      <c r="A3396" s="11"/>
      <c r="B3396" s="22" t="s">
        <v>1608</v>
      </c>
      <c r="C3396" s="22"/>
      <c r="D3396" s="22" t="s">
        <v>1609</v>
      </c>
      <c r="E3396" s="31" t="s">
        <v>113</v>
      </c>
      <c r="F3396" s="12">
        <f>SUMIFS('Inventory Details'!$H:$H,'Inventory Details'!$B:$B,$B3396,'Inventory Details'!$E:$E,$E3396)</f>
        <v>36</v>
      </c>
      <c r="G3396" s="12">
        <f>SUMIFS('PO Details'!$H:$H,'PO Details'!$D:$D,Planning!$B3396,'PO Details'!$L:$L,$E3396)</f>
        <v>0</v>
      </c>
      <c r="H3396" s="12">
        <f>SUMIFS('SO Details'!$G:$G,'SO Details'!$D:$D,Planning!$B3396,'SO Details'!$K:$K,$E3396)</f>
        <v>0</v>
      </c>
      <c r="I3396" s="20">
        <f>IF(COUNTIFS($C:$C,B3396)&gt;1,SUMIFS('Sales Hx'!$Q:$Q,'Sales Hx'!$B:$B,_xlfn.XLOOKUP(B3396,C:C,B:B),'Sales Hx'!$D:$D,Planning!$E3396),SUMIFS('Sales Hx'!$Q:$Q,'Sales Hx'!$B:$B,Planning!$B3396,'Sales Hx'!$D:$D,Planning!$E3396))</f>
        <v>0</v>
      </c>
      <c r="J3396" s="16">
        <f>IF(COUNTIFS($C:$C,B3396)&gt;1,SUMIFS('Sales Hx'!$S:$S,'Sales Hx'!$B:$B,_xlfn.XLOOKUP(B3396,C:C,B:B),'Sales Hx'!$D:$D,E3396),SUMIFS('Sales Hx'!$S:$S,'Sales Hx'!$B:$B,$B3396,'Sales Hx'!$D:$D,$E3396))</f>
        <v>7.4561403508771926E-2</v>
      </c>
      <c r="K3396" s="16">
        <f t="shared" si="289"/>
        <v>0</v>
      </c>
      <c r="L3396" s="12">
        <f>IF(M3396&lt;&gt;"",M3396,IF(COUNTIFS($C:$C,B3396)&gt;1,SUMIFS('Sales Hx'!V:V,'Sales Hx'!$B:$B,_xlfn.XLOOKUP(B3396,C:C,B:B),'Sales Hx'!$D:$D,$E3396),SUMIFS('Sales Hx'!V:V,'Sales Hx'!$B:$B,$B3396,'Sales Hx'!$D:$D,$E3396)))</f>
        <v>0</v>
      </c>
      <c r="M3396" s="12">
        <v>0</v>
      </c>
      <c r="N3396" s="15">
        <f t="shared" si="291"/>
        <v>7.4561403508771926E-2</v>
      </c>
      <c r="O3396" s="21">
        <f t="shared" si="293"/>
        <v>0</v>
      </c>
      <c r="P3396" s="24">
        <v>23</v>
      </c>
      <c r="Q3396" s="18">
        <f t="shared" si="292"/>
        <v>0</v>
      </c>
      <c r="R3396" s="2">
        <v>1</v>
      </c>
      <c r="S3396" s="2">
        <v>120</v>
      </c>
      <c r="T3396" s="2" t="s">
        <v>4647</v>
      </c>
      <c r="U3396" s="28" t="str">
        <f>IF(G3396=0,"",_xlfn.MINIFS('PO Details'!$I:$I,'PO Details'!$D:$D,Planning!$B3396,'PO Details'!$L:$L,Planning!$E3396))</f>
        <v/>
      </c>
      <c r="V3396" s="29" t="s">
        <v>4640</v>
      </c>
      <c r="W3396" t="str">
        <f t="shared" si="290"/>
        <v/>
      </c>
      <c r="X3396" s="2">
        <v>120</v>
      </c>
    </row>
    <row r="3397" spans="1:24" x14ac:dyDescent="0.25">
      <c r="A3397" s="11"/>
      <c r="B3397" s="22" t="s">
        <v>1608</v>
      </c>
      <c r="C3397" s="22"/>
      <c r="D3397" s="22" t="s">
        <v>1609</v>
      </c>
      <c r="E3397" s="31" t="s">
        <v>108</v>
      </c>
      <c r="F3397" s="12">
        <f>SUMIFS('Inventory Details'!$H:$H,'Inventory Details'!$B:$B,$B3397,'Inventory Details'!$E:$E,$E3397)</f>
        <v>3</v>
      </c>
      <c r="G3397" s="12">
        <f>SUMIFS('PO Details'!$H:$H,'PO Details'!$D:$D,Planning!$B3397,'PO Details'!$L:$L,$E3397)</f>
        <v>0</v>
      </c>
      <c r="H3397" s="12">
        <f>SUMIFS('SO Details'!$G:$G,'SO Details'!$D:$D,Planning!$B3397,'SO Details'!$K:$K,$E3397)</f>
        <v>0</v>
      </c>
      <c r="I3397" s="20">
        <f>IF(COUNTIFS($C:$C,B3397)&gt;1,SUMIFS('Sales Hx'!$Q:$Q,'Sales Hx'!$B:$B,_xlfn.XLOOKUP(B3397,C:C,B:B),'Sales Hx'!$D:$D,Planning!$E3397),SUMIFS('Sales Hx'!$Q:$Q,'Sales Hx'!$B:$B,Planning!$B3397,'Sales Hx'!$D:$D,Planning!$E3397))</f>
        <v>0</v>
      </c>
      <c r="J3397" s="16">
        <f>IF(COUNTIFS($C:$C,B3397)&gt;1,SUMIFS('Sales Hx'!$S:$S,'Sales Hx'!$B:$B,_xlfn.XLOOKUP(B3397,C:C,B:B),'Sales Hx'!$D:$D,E3397),SUMIFS('Sales Hx'!$S:$S,'Sales Hx'!$B:$B,$B3397,'Sales Hx'!$D:$D,$E3397))</f>
        <v>6.5789473684210523E-2</v>
      </c>
      <c r="K3397" s="16">
        <f t="shared" si="289"/>
        <v>0</v>
      </c>
      <c r="L3397" s="12">
        <f>IF(M3397&lt;&gt;"",M3397,IF(COUNTIFS($C:$C,B3397)&gt;1,SUMIFS('Sales Hx'!V:V,'Sales Hx'!$B:$B,_xlfn.XLOOKUP(B3397,C:C,B:B),'Sales Hx'!$D:$D,$E3397),SUMIFS('Sales Hx'!V:V,'Sales Hx'!$B:$B,$B3397,'Sales Hx'!$D:$D,$E3397)))</f>
        <v>0</v>
      </c>
      <c r="M3397" s="12">
        <v>0</v>
      </c>
      <c r="N3397" s="15">
        <f t="shared" si="291"/>
        <v>6.5789473684210523E-2</v>
      </c>
      <c r="O3397" s="21">
        <f t="shared" si="293"/>
        <v>0</v>
      </c>
      <c r="P3397" s="24">
        <v>23</v>
      </c>
      <c r="Q3397" s="18">
        <f t="shared" si="292"/>
        <v>0</v>
      </c>
      <c r="R3397" s="2">
        <v>1</v>
      </c>
      <c r="S3397" s="2">
        <v>120</v>
      </c>
      <c r="T3397" s="2" t="s">
        <v>4647</v>
      </c>
      <c r="U3397" s="28" t="str">
        <f>IF(G3397=0,"",_xlfn.MINIFS('PO Details'!$I:$I,'PO Details'!$D:$D,Planning!$B3397,'PO Details'!$L:$L,Planning!$E3397))</f>
        <v/>
      </c>
      <c r="V3397" s="29" t="s">
        <v>4640</v>
      </c>
      <c r="W3397" t="str">
        <f t="shared" si="290"/>
        <v/>
      </c>
      <c r="X3397" s="2">
        <v>120</v>
      </c>
    </row>
    <row r="3398" spans="1:24" x14ac:dyDescent="0.25">
      <c r="A3398" s="11"/>
      <c r="B3398" s="22" t="s">
        <v>1608</v>
      </c>
      <c r="C3398" s="22"/>
      <c r="D3398" s="22" t="s">
        <v>1609</v>
      </c>
      <c r="E3398" s="31" t="s">
        <v>1201</v>
      </c>
      <c r="F3398" s="12">
        <f>SUMIFS('Inventory Details'!$H:$H,'Inventory Details'!$B:$B,$B3398,'Inventory Details'!$E:$E,$E3398)</f>
        <v>1</v>
      </c>
      <c r="G3398" s="12">
        <f>SUMIFS('PO Details'!$H:$H,'PO Details'!$D:$D,Planning!$B3398,'PO Details'!$L:$L,$E3398)</f>
        <v>0</v>
      </c>
      <c r="H3398" s="12">
        <f>SUMIFS('SO Details'!$G:$G,'SO Details'!$D:$D,Planning!$B3398,'SO Details'!$K:$K,$E3398)</f>
        <v>0</v>
      </c>
      <c r="I3398" s="20">
        <f>IF(COUNTIFS($C:$C,B3398)&gt;1,SUMIFS('Sales Hx'!$Q:$Q,'Sales Hx'!$B:$B,_xlfn.XLOOKUP(B3398,C:C,B:B),'Sales Hx'!$D:$D,Planning!$E3398),SUMIFS('Sales Hx'!$Q:$Q,'Sales Hx'!$B:$B,Planning!$B3398,'Sales Hx'!$D:$D,Planning!$E3398))</f>
        <v>0</v>
      </c>
      <c r="J3398" s="16">
        <f>IF(COUNTIFS($C:$C,B3398)&gt;1,SUMIFS('Sales Hx'!$S:$S,'Sales Hx'!$B:$B,_xlfn.XLOOKUP(B3398,C:C,B:B),'Sales Hx'!$D:$D,E3398),SUMIFS('Sales Hx'!$S:$S,'Sales Hx'!$B:$B,$B3398,'Sales Hx'!$D:$D,$E3398))</f>
        <v>0</v>
      </c>
      <c r="K3398" s="16">
        <f t="shared" si="289"/>
        <v>0</v>
      </c>
      <c r="L3398" s="12">
        <f>IF(M3398&lt;&gt;"",M3398,IF(COUNTIFS($C:$C,B3398)&gt;1,SUMIFS('Sales Hx'!V:V,'Sales Hx'!$B:$B,_xlfn.XLOOKUP(B3398,C:C,B:B),'Sales Hx'!$D:$D,$E3398),SUMIFS('Sales Hx'!V:V,'Sales Hx'!$B:$B,$B3398,'Sales Hx'!$D:$D,$E3398)))</f>
        <v>0</v>
      </c>
      <c r="M3398" s="12">
        <v>0</v>
      </c>
      <c r="N3398" s="15">
        <f t="shared" si="291"/>
        <v>0</v>
      </c>
      <c r="O3398" s="21">
        <f t="shared" si="293"/>
        <v>0</v>
      </c>
      <c r="P3398" s="24">
        <v>23</v>
      </c>
      <c r="Q3398" s="18">
        <f t="shared" si="292"/>
        <v>0</v>
      </c>
      <c r="R3398" s="2">
        <v>1</v>
      </c>
      <c r="S3398" s="2">
        <v>120</v>
      </c>
      <c r="T3398" s="2" t="s">
        <v>4647</v>
      </c>
      <c r="U3398" s="28" t="str">
        <f>IF(G3398=0,"",_xlfn.MINIFS('PO Details'!$I:$I,'PO Details'!$D:$D,Planning!$B3398,'PO Details'!$L:$L,Planning!$E3398))</f>
        <v/>
      </c>
      <c r="V3398" s="29" t="s">
        <v>4640</v>
      </c>
      <c r="W3398" t="str">
        <f t="shared" si="290"/>
        <v/>
      </c>
      <c r="X3398" s="2">
        <v>120</v>
      </c>
    </row>
    <row r="3399" spans="1:24" x14ac:dyDescent="0.25">
      <c r="A3399" s="11"/>
      <c r="B3399" s="22" t="s">
        <v>1608</v>
      </c>
      <c r="C3399" s="22"/>
      <c r="D3399" s="22" t="s">
        <v>1609</v>
      </c>
      <c r="E3399" s="31" t="s">
        <v>4746</v>
      </c>
      <c r="F3399" s="12">
        <f>SUMIFS('Inventory Details'!$H:$H,'Inventory Details'!$B:$B,$B3399,'Inventory Details'!$E:$E,$E3399)</f>
        <v>1</v>
      </c>
      <c r="G3399" s="12">
        <f>SUMIFS('PO Details'!$H:$H,'PO Details'!$D:$D,Planning!$B3399,'PO Details'!$L:$L,$E3399)</f>
        <v>0</v>
      </c>
      <c r="H3399" s="12">
        <f>SUMIFS('SO Details'!$G:$G,'SO Details'!$D:$D,Planning!$B3399,'SO Details'!$K:$K,$E3399)</f>
        <v>0</v>
      </c>
      <c r="I3399" s="20">
        <f>IF(COUNTIFS($C:$C,B3399)&gt;1,SUMIFS('Sales Hx'!$Q:$Q,'Sales Hx'!$B:$B,_xlfn.XLOOKUP(B3399,C:C,B:B),'Sales Hx'!$D:$D,Planning!$E3399),SUMIFS('Sales Hx'!$Q:$Q,'Sales Hx'!$B:$B,Planning!$B3399,'Sales Hx'!$D:$D,Planning!$E3399))</f>
        <v>2.8</v>
      </c>
      <c r="J3399" s="16">
        <f>IF(COUNTIFS($C:$C,B3399)&gt;1,SUMIFS('Sales Hx'!$S:$S,'Sales Hx'!$B:$B,_xlfn.XLOOKUP(B3399,C:C,B:B),'Sales Hx'!$D:$D,E3399),SUMIFS('Sales Hx'!$S:$S,'Sales Hx'!$B:$B,$B3399,'Sales Hx'!$D:$D,$E3399))</f>
        <v>8.1578947368421056E-2</v>
      </c>
      <c r="K3399" s="16">
        <f t="shared" si="289"/>
        <v>0.35714285714285715</v>
      </c>
      <c r="L3399" s="12">
        <f>IF(M3399&lt;&gt;"",M3399,IF(COUNTIFS($C:$C,B3399)&gt;1,SUMIFS('Sales Hx'!V:V,'Sales Hx'!$B:$B,_xlfn.XLOOKUP(B3399,C:C,B:B),'Sales Hx'!$D:$D,$E3399),SUMIFS('Sales Hx'!V:V,'Sales Hx'!$B:$B,$B3399,'Sales Hx'!$D:$D,$E3399)))</f>
        <v>0</v>
      </c>
      <c r="M3399" s="12">
        <v>0</v>
      </c>
      <c r="N3399" s="15">
        <f t="shared" si="291"/>
        <v>8.1578947368421056E-2</v>
      </c>
      <c r="O3399" s="21">
        <f t="shared" si="293"/>
        <v>0</v>
      </c>
      <c r="P3399" s="24">
        <v>23</v>
      </c>
      <c r="Q3399" s="18">
        <f t="shared" si="292"/>
        <v>0</v>
      </c>
      <c r="R3399" s="2">
        <v>1</v>
      </c>
      <c r="S3399" s="2">
        <v>120</v>
      </c>
      <c r="T3399" s="2" t="s">
        <v>4647</v>
      </c>
      <c r="U3399" s="28" t="str">
        <f>IF(G3399=0,"",_xlfn.MINIFS('PO Details'!$I:$I,'PO Details'!$D:$D,Planning!$B3399,'PO Details'!$L:$L,Planning!$E3399))</f>
        <v/>
      </c>
      <c r="V3399" s="29" t="s">
        <v>4640</v>
      </c>
      <c r="W3399" t="str">
        <f t="shared" si="290"/>
        <v/>
      </c>
      <c r="X3399" s="2">
        <v>120</v>
      </c>
    </row>
    <row r="3400" spans="1:24" x14ac:dyDescent="0.25">
      <c r="A3400" s="11"/>
      <c r="B3400" s="22" t="s">
        <v>1608</v>
      </c>
      <c r="C3400" s="22"/>
      <c r="D3400" s="22" t="s">
        <v>1609</v>
      </c>
      <c r="E3400" s="31" t="s">
        <v>2214</v>
      </c>
      <c r="F3400" s="12">
        <f>SUMIFS('Inventory Details'!$H:$H,'Inventory Details'!$B:$B,$B3400,'Inventory Details'!$E:$E,$E3400)</f>
        <v>0</v>
      </c>
      <c r="G3400" s="12">
        <f>SUMIFS('PO Details'!$H:$H,'PO Details'!$D:$D,Planning!$B3400,'PO Details'!$L:$L,$E3400)</f>
        <v>0</v>
      </c>
      <c r="H3400" s="12">
        <f>SUMIFS('SO Details'!$G:$G,'SO Details'!$D:$D,Planning!$B3400,'SO Details'!$K:$K,$E3400)</f>
        <v>0</v>
      </c>
      <c r="I3400" s="20">
        <f>IF(COUNTIFS($C:$C,B3400)&gt;1,SUMIFS('Sales Hx'!$Q:$Q,'Sales Hx'!$B:$B,_xlfn.XLOOKUP(B3400,C:C,B:B),'Sales Hx'!$D:$D,Planning!$E3400),SUMIFS('Sales Hx'!$Q:$Q,'Sales Hx'!$B:$B,Planning!$B3400,'Sales Hx'!$D:$D,Planning!$E3400))</f>
        <v>0</v>
      </c>
      <c r="J3400" s="16">
        <f>IF(COUNTIFS($C:$C,B3400)&gt;1,SUMIFS('Sales Hx'!$S:$S,'Sales Hx'!$B:$B,_xlfn.XLOOKUP(B3400,C:C,B:B),'Sales Hx'!$D:$D,E3400),SUMIFS('Sales Hx'!$S:$S,'Sales Hx'!$B:$B,$B3400,'Sales Hx'!$D:$D,$E3400))</f>
        <v>3.2894736842105261E-2</v>
      </c>
      <c r="K3400" s="16">
        <f t="shared" si="289"/>
        <v>0</v>
      </c>
      <c r="L3400" s="12">
        <f>IF(M3400&lt;&gt;"",M3400,IF(COUNTIFS($C:$C,B3400)&gt;1,SUMIFS('Sales Hx'!V:V,'Sales Hx'!$B:$B,_xlfn.XLOOKUP(B3400,C:C,B:B),'Sales Hx'!$D:$D,$E3400),SUMIFS('Sales Hx'!V:V,'Sales Hx'!$B:$B,$B3400,'Sales Hx'!$D:$D,$E3400)))</f>
        <v>0</v>
      </c>
      <c r="M3400" s="12">
        <v>0</v>
      </c>
      <c r="N3400" s="15">
        <f t="shared" si="291"/>
        <v>3.2894736842105261E-2</v>
      </c>
      <c r="O3400" s="21">
        <f t="shared" si="293"/>
        <v>4</v>
      </c>
      <c r="P3400" s="24">
        <v>23</v>
      </c>
      <c r="Q3400" s="18">
        <f t="shared" si="292"/>
        <v>92</v>
      </c>
      <c r="R3400" s="2">
        <v>1</v>
      </c>
      <c r="S3400" s="2">
        <v>120</v>
      </c>
      <c r="T3400" s="2" t="s">
        <v>4647</v>
      </c>
      <c r="U3400" s="28" t="str">
        <f>IF(G3400=0,"",_xlfn.MINIFS('PO Details'!$I:$I,'PO Details'!$D:$D,Planning!$B3400,'PO Details'!$L:$L,Planning!$E3400))</f>
        <v/>
      </c>
      <c r="V3400" s="29" t="s">
        <v>4640</v>
      </c>
      <c r="W3400" t="str">
        <f t="shared" si="290"/>
        <v/>
      </c>
      <c r="X3400" s="2">
        <v>120</v>
      </c>
    </row>
    <row r="3401" spans="1:24" x14ac:dyDescent="0.25">
      <c r="A3401" s="11" t="s">
        <v>4619</v>
      </c>
      <c r="B3401" s="22" t="s">
        <v>242</v>
      </c>
      <c r="C3401" s="22"/>
      <c r="D3401" s="22" t="s">
        <v>243</v>
      </c>
      <c r="E3401" s="31" t="s">
        <v>4746</v>
      </c>
      <c r="F3401" s="12">
        <f>SUMIFS('Inventory Details'!$H:$H,'Inventory Details'!$B:$B,$B3401,'Inventory Details'!$E:$E,$E3401)</f>
        <v>0</v>
      </c>
      <c r="G3401" s="12">
        <f>SUMIFS('PO Details'!$H:$H,'PO Details'!$D:$D,Planning!$B3401,'PO Details'!$L:$L,$E3401)</f>
        <v>254</v>
      </c>
      <c r="H3401" s="12">
        <f>SUMIFS('SO Details'!$G:$G,'SO Details'!$D:$D,Planning!$B3401,'SO Details'!$K:$K,$E3401)</f>
        <v>13</v>
      </c>
      <c r="I3401" s="20">
        <f>IF(COUNTIFS($C:$C,B3401)&gt;1,SUMIFS('Sales Hx'!$Q:$Q,'Sales Hx'!$B:$B,_xlfn.XLOOKUP(B3401,C:C,B:B),'Sales Hx'!$D:$D,Planning!$E3401),SUMIFS('Sales Hx'!$Q:$Q,'Sales Hx'!$B:$B,Planning!$B3401,'Sales Hx'!$D:$D,Planning!$E3401))</f>
        <v>0</v>
      </c>
      <c r="J3401" s="16">
        <f>IF(COUNTIFS($C:$C,B3401)&gt;1,SUMIFS('Sales Hx'!$S:$S,'Sales Hx'!$B:$B,_xlfn.XLOOKUP(B3401,C:C,B:B),'Sales Hx'!$D:$D,E3401),SUMIFS('Sales Hx'!$S:$S,'Sales Hx'!$B:$B,$B3401,'Sales Hx'!$D:$D,$E3401))</f>
        <v>0.70065789473684215</v>
      </c>
      <c r="K3401" s="16">
        <f t="shared" si="289"/>
        <v>0</v>
      </c>
      <c r="L3401" s="12">
        <f>IF(M3401&lt;&gt;"",M3401,IF(COUNTIFS($C:$C,B3401)&gt;1,SUMIFS('Sales Hx'!V:V,'Sales Hx'!$B:$B,_xlfn.XLOOKUP(B3401,C:C,B:B),'Sales Hx'!$D:$D,$E3401),SUMIFS('Sales Hx'!V:V,'Sales Hx'!$B:$B,$B3401,'Sales Hx'!$D:$D,$E3401)))</f>
        <v>0</v>
      </c>
      <c r="M3401" s="12">
        <v>0</v>
      </c>
      <c r="N3401" s="15">
        <f t="shared" si="291"/>
        <v>0.70065789473684215</v>
      </c>
      <c r="O3401" s="21">
        <f t="shared" si="293"/>
        <v>0</v>
      </c>
      <c r="P3401" s="24">
        <v>10</v>
      </c>
      <c r="Q3401" s="18">
        <f t="shared" si="292"/>
        <v>0</v>
      </c>
      <c r="R3401" s="2">
        <v>1</v>
      </c>
      <c r="S3401" s="2">
        <v>120</v>
      </c>
      <c r="T3401" s="2" t="s">
        <v>4647</v>
      </c>
      <c r="U3401" s="28">
        <f>IF(G3401=0,"",_xlfn.MINIFS('PO Details'!$I:$I,'PO Details'!$D:$D,Planning!$B3401,'PO Details'!$L:$L,Planning!$E3401))</f>
        <v>45441</v>
      </c>
      <c r="V3401" s="29" t="s">
        <v>4641</v>
      </c>
      <c r="W3401" t="str">
        <f t="shared" si="290"/>
        <v/>
      </c>
      <c r="X3401" s="2">
        <v>120</v>
      </c>
    </row>
    <row r="3402" spans="1:24" x14ac:dyDescent="0.25">
      <c r="A3402" s="11" t="s">
        <v>4619</v>
      </c>
      <c r="B3402" s="22" t="s">
        <v>242</v>
      </c>
      <c r="C3402" s="22"/>
      <c r="D3402" s="22" t="s">
        <v>243</v>
      </c>
      <c r="E3402" s="31" t="s">
        <v>106</v>
      </c>
      <c r="F3402" s="12">
        <f>SUMIFS('Inventory Details'!$H:$H,'Inventory Details'!$B:$B,$B3402,'Inventory Details'!$E:$E,$E3402)</f>
        <v>0</v>
      </c>
      <c r="G3402" s="12">
        <f>SUMIFS('PO Details'!$H:$H,'PO Details'!$D:$D,Planning!$B3402,'PO Details'!$L:$L,$E3402)</f>
        <v>195</v>
      </c>
      <c r="H3402" s="12">
        <f>SUMIFS('SO Details'!$G:$G,'SO Details'!$D:$D,Planning!$B3402,'SO Details'!$K:$K,$E3402)</f>
        <v>1</v>
      </c>
      <c r="I3402" s="20">
        <f>IF(COUNTIFS($C:$C,B3402)&gt;1,SUMIFS('Sales Hx'!$Q:$Q,'Sales Hx'!$B:$B,_xlfn.XLOOKUP(B3402,C:C,B:B),'Sales Hx'!$D:$D,Planning!$E3402),SUMIFS('Sales Hx'!$Q:$Q,'Sales Hx'!$B:$B,Planning!$B3402,'Sales Hx'!$D:$D,Planning!$E3402))</f>
        <v>46.199999999999996</v>
      </c>
      <c r="J3402" s="16">
        <f>IF(COUNTIFS($C:$C,B3402)&gt;1,SUMIFS('Sales Hx'!$S:$S,'Sales Hx'!$B:$B,_xlfn.XLOOKUP(B3402,C:C,B:B),'Sales Hx'!$D:$D,E3402),SUMIFS('Sales Hx'!$S:$S,'Sales Hx'!$B:$B,$B3402,'Sales Hx'!$D:$D,$E3402))</f>
        <v>0.52467105263157887</v>
      </c>
      <c r="K3402" s="16">
        <f t="shared" si="289"/>
        <v>4.220779220779221</v>
      </c>
      <c r="L3402" s="12">
        <f>IF(M3402&lt;&gt;"",M3402,IF(COUNTIFS($C:$C,B3402)&gt;1,SUMIFS('Sales Hx'!V:V,'Sales Hx'!$B:$B,_xlfn.XLOOKUP(B3402,C:C,B:B),'Sales Hx'!$D:$D,$E3402),SUMIFS('Sales Hx'!V:V,'Sales Hx'!$B:$B,$B3402,'Sales Hx'!$D:$D,$E3402)))</f>
        <v>0</v>
      </c>
      <c r="M3402" s="12">
        <v>0</v>
      </c>
      <c r="N3402" s="15">
        <f t="shared" si="291"/>
        <v>0.52467105263157887</v>
      </c>
      <c r="O3402" s="21">
        <f t="shared" si="293"/>
        <v>0</v>
      </c>
      <c r="P3402" s="24">
        <v>10</v>
      </c>
      <c r="Q3402" s="18">
        <f t="shared" si="292"/>
        <v>0</v>
      </c>
      <c r="R3402" s="2">
        <v>1</v>
      </c>
      <c r="S3402" s="2">
        <v>120</v>
      </c>
      <c r="T3402" s="2" t="s">
        <v>4647</v>
      </c>
      <c r="U3402" s="28">
        <f>IF(G3402=0,"",_xlfn.MINIFS('PO Details'!$I:$I,'PO Details'!$D:$D,Planning!$B3402,'PO Details'!$L:$L,Planning!$E3402))</f>
        <v>45443</v>
      </c>
      <c r="V3402" s="29" t="s">
        <v>4641</v>
      </c>
      <c r="W3402" t="str">
        <f t="shared" si="290"/>
        <v/>
      </c>
      <c r="X3402" s="2">
        <v>120</v>
      </c>
    </row>
    <row r="3403" spans="1:24" x14ac:dyDescent="0.25">
      <c r="A3403" s="11" t="s">
        <v>4619</v>
      </c>
      <c r="B3403" s="22" t="s">
        <v>242</v>
      </c>
      <c r="C3403" s="22"/>
      <c r="D3403" s="22" t="s">
        <v>243</v>
      </c>
      <c r="E3403" s="31" t="s">
        <v>119</v>
      </c>
      <c r="F3403" s="12">
        <f>SUMIFS('Inventory Details'!$H:$H,'Inventory Details'!$B:$B,$B3403,'Inventory Details'!$E:$E,$E3403)</f>
        <v>0</v>
      </c>
      <c r="G3403" s="12">
        <f>SUMIFS('PO Details'!$H:$H,'PO Details'!$D:$D,Planning!$B3403,'PO Details'!$L:$L,$E3403)</f>
        <v>24</v>
      </c>
      <c r="H3403" s="12">
        <f>SUMIFS('SO Details'!$G:$G,'SO Details'!$D:$D,Planning!$B3403,'SO Details'!$K:$K,$E3403)</f>
        <v>0</v>
      </c>
      <c r="I3403" s="20">
        <f>IF(COUNTIFS($C:$C,B3403)&gt;1,SUMIFS('Sales Hx'!$Q:$Q,'Sales Hx'!$B:$B,_xlfn.XLOOKUP(B3403,C:C,B:B),'Sales Hx'!$D:$D,Planning!$E3403),SUMIFS('Sales Hx'!$Q:$Q,'Sales Hx'!$B:$B,Planning!$B3403,'Sales Hx'!$D:$D,Planning!$E3403))</f>
        <v>5.6</v>
      </c>
      <c r="J3403" s="16">
        <f>IF(COUNTIFS($C:$C,B3403)&gt;1,SUMIFS('Sales Hx'!$S:$S,'Sales Hx'!$B:$B,_xlfn.XLOOKUP(B3403,C:C,B:B),'Sales Hx'!$D:$D,E3403),SUMIFS('Sales Hx'!$S:$S,'Sales Hx'!$B:$B,$B3403,'Sales Hx'!$D:$D,$E3403))</f>
        <v>0.14473684210526314</v>
      </c>
      <c r="K3403" s="16">
        <f t="shared" si="289"/>
        <v>4.2857142857142856</v>
      </c>
      <c r="L3403" s="12">
        <f>IF(M3403&lt;&gt;"",M3403,IF(COUNTIFS($C:$C,B3403)&gt;1,SUMIFS('Sales Hx'!V:V,'Sales Hx'!$B:$B,_xlfn.XLOOKUP(B3403,C:C,B:B),'Sales Hx'!$D:$D,$E3403),SUMIFS('Sales Hx'!V:V,'Sales Hx'!$B:$B,$B3403,'Sales Hx'!$D:$D,$E3403)))</f>
        <v>0</v>
      </c>
      <c r="M3403" s="12">
        <v>0</v>
      </c>
      <c r="N3403" s="15">
        <f t="shared" si="291"/>
        <v>0.14473684210526314</v>
      </c>
      <c r="O3403" s="21">
        <f t="shared" si="293"/>
        <v>0</v>
      </c>
      <c r="P3403" s="24">
        <v>10</v>
      </c>
      <c r="Q3403" s="18">
        <f t="shared" si="292"/>
        <v>0</v>
      </c>
      <c r="R3403" s="2">
        <v>1</v>
      </c>
      <c r="S3403" s="2">
        <v>120</v>
      </c>
      <c r="T3403" s="2" t="s">
        <v>4647</v>
      </c>
      <c r="U3403" s="28">
        <f>IF(G3403=0,"",_xlfn.MINIFS('PO Details'!$I:$I,'PO Details'!$D:$D,Planning!$B3403,'PO Details'!$L:$L,Planning!$E3403))</f>
        <v>45443</v>
      </c>
      <c r="V3403" s="29" t="s">
        <v>4641</v>
      </c>
      <c r="W3403" t="str">
        <f t="shared" si="290"/>
        <v/>
      </c>
      <c r="X3403" s="2">
        <v>120</v>
      </c>
    </row>
    <row r="3404" spans="1:24" x14ac:dyDescent="0.25">
      <c r="A3404" s="11" t="s">
        <v>4619</v>
      </c>
      <c r="B3404" s="22" t="s">
        <v>242</v>
      </c>
      <c r="C3404" s="22"/>
      <c r="D3404" s="22" t="s">
        <v>243</v>
      </c>
      <c r="E3404" s="31" t="s">
        <v>820</v>
      </c>
      <c r="F3404" s="12">
        <f>SUMIFS('Inventory Details'!$H:$H,'Inventory Details'!$B:$B,$B3404,'Inventory Details'!$E:$E,$E3404)</f>
        <v>10</v>
      </c>
      <c r="G3404" s="12">
        <f>SUMIFS('PO Details'!$H:$H,'PO Details'!$D:$D,Planning!$B3404,'PO Details'!$L:$L,$E3404)</f>
        <v>20</v>
      </c>
      <c r="H3404" s="12">
        <f>SUMIFS('SO Details'!$G:$G,'SO Details'!$D:$D,Planning!$B3404,'SO Details'!$K:$K,$E3404)</f>
        <v>1</v>
      </c>
      <c r="I3404" s="20">
        <f>IF(COUNTIFS($C:$C,B3404)&gt;1,SUMIFS('Sales Hx'!$Q:$Q,'Sales Hx'!$B:$B,_xlfn.XLOOKUP(B3404,C:C,B:B),'Sales Hx'!$D:$D,Planning!$E3404),SUMIFS('Sales Hx'!$Q:$Q,'Sales Hx'!$B:$B,Planning!$B3404,'Sales Hx'!$D:$D,Planning!$E3404))</f>
        <v>4.1999999999999993</v>
      </c>
      <c r="J3404" s="16">
        <f>IF(COUNTIFS($C:$C,B3404)&gt;1,SUMIFS('Sales Hx'!$S:$S,'Sales Hx'!$B:$B,_xlfn.XLOOKUP(B3404,C:C,B:B),'Sales Hx'!$D:$D,E3404),SUMIFS('Sales Hx'!$S:$S,'Sales Hx'!$B:$B,$B3404,'Sales Hx'!$D:$D,$E3404))</f>
        <v>6.9736842105263167E-2</v>
      </c>
      <c r="K3404" s="16">
        <f t="shared" si="289"/>
        <v>7.1428571428571441</v>
      </c>
      <c r="L3404" s="12">
        <f>IF(M3404&lt;&gt;"",M3404,IF(COUNTIFS($C:$C,B3404)&gt;1,SUMIFS('Sales Hx'!V:V,'Sales Hx'!$B:$B,_xlfn.XLOOKUP(B3404,C:C,B:B),'Sales Hx'!$D:$D,$E3404),SUMIFS('Sales Hx'!V:V,'Sales Hx'!$B:$B,$B3404,'Sales Hx'!$D:$D,$E3404)))</f>
        <v>0</v>
      </c>
      <c r="M3404" s="12">
        <v>0</v>
      </c>
      <c r="N3404" s="15">
        <f t="shared" si="291"/>
        <v>6.9736842105263167E-2</v>
      </c>
      <c r="O3404" s="21">
        <f t="shared" si="293"/>
        <v>0</v>
      </c>
      <c r="P3404" s="24">
        <v>10</v>
      </c>
      <c r="Q3404" s="18">
        <f t="shared" si="292"/>
        <v>0</v>
      </c>
      <c r="R3404" s="2">
        <v>1</v>
      </c>
      <c r="S3404" s="2">
        <v>120</v>
      </c>
      <c r="T3404" s="2" t="s">
        <v>4647</v>
      </c>
      <c r="U3404" s="28">
        <f>IF(G3404=0,"",_xlfn.MINIFS('PO Details'!$I:$I,'PO Details'!$D:$D,Planning!$B3404,'PO Details'!$L:$L,Planning!$E3404))</f>
        <v>45474</v>
      </c>
      <c r="V3404" s="29" t="s">
        <v>4641</v>
      </c>
      <c r="W3404" t="str">
        <f t="shared" si="290"/>
        <v>Max</v>
      </c>
      <c r="X3404" s="2">
        <v>120</v>
      </c>
    </row>
    <row r="3405" spans="1:24" x14ac:dyDescent="0.25">
      <c r="A3405" s="11" t="s">
        <v>4619</v>
      </c>
      <c r="B3405" s="22" t="s">
        <v>242</v>
      </c>
      <c r="C3405" s="22"/>
      <c r="D3405" s="22" t="s">
        <v>243</v>
      </c>
      <c r="E3405" s="31" t="s">
        <v>113</v>
      </c>
      <c r="F3405" s="12">
        <f>SUMIFS('Inventory Details'!$H:$H,'Inventory Details'!$B:$B,$B3405,'Inventory Details'!$E:$E,$E3405)</f>
        <v>91</v>
      </c>
      <c r="G3405" s="12">
        <f>SUMIFS('PO Details'!$H:$H,'PO Details'!$D:$D,Planning!$B3405,'PO Details'!$L:$L,$E3405)</f>
        <v>50</v>
      </c>
      <c r="H3405" s="12">
        <f>SUMIFS('SO Details'!$G:$G,'SO Details'!$D:$D,Planning!$B3405,'SO Details'!$K:$K,$E3405)</f>
        <v>0</v>
      </c>
      <c r="I3405" s="20">
        <f>IF(COUNTIFS($C:$C,B3405)&gt;1,SUMIFS('Sales Hx'!$Q:$Q,'Sales Hx'!$B:$B,_xlfn.XLOOKUP(B3405,C:C,B:B),'Sales Hx'!$D:$D,Planning!$E3405),SUMIFS('Sales Hx'!$Q:$Q,'Sales Hx'!$B:$B,Planning!$B3405,'Sales Hx'!$D:$D,Planning!$E3405))</f>
        <v>22.4</v>
      </c>
      <c r="J3405" s="16">
        <f>IF(COUNTIFS($C:$C,B3405)&gt;1,SUMIFS('Sales Hx'!$S:$S,'Sales Hx'!$B:$B,_xlfn.XLOOKUP(B3405,C:C,B:B),'Sales Hx'!$D:$D,E3405),SUMIFS('Sales Hx'!$S:$S,'Sales Hx'!$B:$B,$B3405,'Sales Hx'!$D:$D,$E3405))</f>
        <v>0.29166666666666669</v>
      </c>
      <c r="K3405" s="16">
        <f t="shared" si="289"/>
        <v>6.2946428571428577</v>
      </c>
      <c r="L3405" s="12">
        <f>IF(M3405&lt;&gt;"",M3405,IF(COUNTIFS($C:$C,B3405)&gt;1,SUMIFS('Sales Hx'!V:V,'Sales Hx'!$B:$B,_xlfn.XLOOKUP(B3405,C:C,B:B),'Sales Hx'!$D:$D,$E3405),SUMIFS('Sales Hx'!V:V,'Sales Hx'!$B:$B,$B3405,'Sales Hx'!$D:$D,$E3405)))</f>
        <v>0</v>
      </c>
      <c r="M3405" s="12">
        <v>0</v>
      </c>
      <c r="N3405" s="15">
        <f t="shared" si="291"/>
        <v>0.29166666666666669</v>
      </c>
      <c r="O3405" s="21">
        <f t="shared" si="293"/>
        <v>0</v>
      </c>
      <c r="P3405" s="24">
        <v>10</v>
      </c>
      <c r="Q3405" s="18">
        <f t="shared" si="292"/>
        <v>0</v>
      </c>
      <c r="R3405" s="2">
        <v>1</v>
      </c>
      <c r="S3405" s="2">
        <v>120</v>
      </c>
      <c r="T3405" s="2" t="s">
        <v>4647</v>
      </c>
      <c r="U3405" s="28">
        <f>IF(G3405=0,"",_xlfn.MINIFS('PO Details'!$I:$I,'PO Details'!$D:$D,Planning!$B3405,'PO Details'!$L:$L,Planning!$E3405))</f>
        <v>45474</v>
      </c>
      <c r="V3405" s="29" t="s">
        <v>4641</v>
      </c>
      <c r="W3405" t="str">
        <f t="shared" si="290"/>
        <v/>
      </c>
      <c r="X3405" s="2">
        <v>120</v>
      </c>
    </row>
    <row r="3406" spans="1:24" x14ac:dyDescent="0.25">
      <c r="A3406" s="11" t="s">
        <v>4619</v>
      </c>
      <c r="B3406" s="22" t="s">
        <v>242</v>
      </c>
      <c r="C3406" s="22"/>
      <c r="D3406" s="22" t="s">
        <v>243</v>
      </c>
      <c r="E3406" s="31" t="s">
        <v>109</v>
      </c>
      <c r="F3406" s="12">
        <f>SUMIFS('Inventory Details'!$H:$H,'Inventory Details'!$B:$B,$B3406,'Inventory Details'!$E:$E,$E3406)</f>
        <v>0</v>
      </c>
      <c r="G3406" s="12">
        <f>SUMIFS('PO Details'!$H:$H,'PO Details'!$D:$D,Planning!$B3406,'PO Details'!$L:$L,$E3406)</f>
        <v>50</v>
      </c>
      <c r="H3406" s="12">
        <f>SUMIFS('SO Details'!$G:$G,'SO Details'!$D:$D,Planning!$B3406,'SO Details'!$K:$K,$E3406)</f>
        <v>0</v>
      </c>
      <c r="I3406" s="20">
        <f>IF(COUNTIFS($C:$C,B3406)&gt;1,SUMIFS('Sales Hx'!$Q:$Q,'Sales Hx'!$B:$B,_xlfn.XLOOKUP(B3406,C:C,B:B),'Sales Hx'!$D:$D,Planning!$E3406),SUMIFS('Sales Hx'!$Q:$Q,'Sales Hx'!$B:$B,Planning!$B3406,'Sales Hx'!$D:$D,Planning!$E3406))</f>
        <v>8.3999999999999986</v>
      </c>
      <c r="J3406" s="16">
        <f>IF(COUNTIFS($C:$C,B3406)&gt;1,SUMIFS('Sales Hx'!$S:$S,'Sales Hx'!$B:$B,_xlfn.XLOOKUP(B3406,C:C,B:B),'Sales Hx'!$D:$D,E3406),SUMIFS('Sales Hx'!$S:$S,'Sales Hx'!$B:$B,$B3406,'Sales Hx'!$D:$D,$E3406))</f>
        <v>0.15311004784688995</v>
      </c>
      <c r="K3406" s="16">
        <f t="shared" si="289"/>
        <v>5.9523809523809534</v>
      </c>
      <c r="L3406" s="12">
        <f>IF(M3406&lt;&gt;"",M3406,IF(COUNTIFS($C:$C,B3406)&gt;1,SUMIFS('Sales Hx'!V:V,'Sales Hx'!$B:$B,_xlfn.XLOOKUP(B3406,C:C,B:B),'Sales Hx'!$D:$D,$E3406),SUMIFS('Sales Hx'!V:V,'Sales Hx'!$B:$B,$B3406,'Sales Hx'!$D:$D,$E3406)))</f>
        <v>0</v>
      </c>
      <c r="M3406" s="12">
        <v>0</v>
      </c>
      <c r="N3406" s="15">
        <f t="shared" si="291"/>
        <v>0.15311004784688995</v>
      </c>
      <c r="O3406" s="21">
        <f t="shared" si="293"/>
        <v>0</v>
      </c>
      <c r="P3406" s="24">
        <v>10</v>
      </c>
      <c r="Q3406" s="18">
        <f t="shared" si="292"/>
        <v>0</v>
      </c>
      <c r="R3406" s="2">
        <v>1</v>
      </c>
      <c r="S3406" s="2">
        <v>120</v>
      </c>
      <c r="T3406" s="2" t="s">
        <v>4647</v>
      </c>
      <c r="U3406" s="28">
        <f>IF(G3406=0,"",_xlfn.MINIFS('PO Details'!$I:$I,'PO Details'!$D:$D,Planning!$B3406,'PO Details'!$L:$L,Planning!$E3406))</f>
        <v>45458</v>
      </c>
      <c r="V3406" s="29" t="s">
        <v>4641</v>
      </c>
      <c r="W3406" t="str">
        <f t="shared" si="290"/>
        <v/>
      </c>
      <c r="X3406" s="2">
        <v>120</v>
      </c>
    </row>
    <row r="3407" spans="1:24" x14ac:dyDescent="0.25">
      <c r="A3407" s="11" t="s">
        <v>4619</v>
      </c>
      <c r="B3407" s="22" t="s">
        <v>242</v>
      </c>
      <c r="C3407" s="22"/>
      <c r="D3407" s="22" t="s">
        <v>243</v>
      </c>
      <c r="E3407" s="31" t="s">
        <v>15</v>
      </c>
      <c r="F3407" s="12">
        <f>SUMIFS('Inventory Details'!$H:$H,'Inventory Details'!$B:$B,$B3407,'Inventory Details'!$E:$E,$E3407)</f>
        <v>8</v>
      </c>
      <c r="G3407" s="12">
        <f>SUMIFS('PO Details'!$H:$H,'PO Details'!$D:$D,Planning!$B3407,'PO Details'!$L:$L,$E3407)</f>
        <v>10</v>
      </c>
      <c r="H3407" s="12">
        <f>SUMIFS('SO Details'!$G:$G,'SO Details'!$D:$D,Planning!$B3407,'SO Details'!$K:$K,$E3407)</f>
        <v>3</v>
      </c>
      <c r="I3407" s="20">
        <f>IF(COUNTIFS($C:$C,B3407)&gt;1,SUMIFS('Sales Hx'!$Q:$Q,'Sales Hx'!$B:$B,_xlfn.XLOOKUP(B3407,C:C,B:B),'Sales Hx'!$D:$D,Planning!$E3407),SUMIFS('Sales Hx'!$Q:$Q,'Sales Hx'!$B:$B,Planning!$B3407,'Sales Hx'!$D:$D,Planning!$E3407))</f>
        <v>7</v>
      </c>
      <c r="J3407" s="16">
        <f>IF(COUNTIFS($C:$C,B3407)&gt;1,SUMIFS('Sales Hx'!$S:$S,'Sales Hx'!$B:$B,_xlfn.XLOOKUP(B3407,C:C,B:B),'Sales Hx'!$D:$D,E3407),SUMIFS('Sales Hx'!$S:$S,'Sales Hx'!$B:$B,$B3407,'Sales Hx'!$D:$D,$E3407))</f>
        <v>0.18421052631578946</v>
      </c>
      <c r="K3407" s="16">
        <f t="shared" si="289"/>
        <v>2.5714285714285716</v>
      </c>
      <c r="L3407" s="12">
        <f>IF(M3407&lt;&gt;"",M3407,IF(COUNTIFS($C:$C,B3407)&gt;1,SUMIFS('Sales Hx'!V:V,'Sales Hx'!$B:$B,_xlfn.XLOOKUP(B3407,C:C,B:B),'Sales Hx'!$D:$D,$E3407),SUMIFS('Sales Hx'!V:V,'Sales Hx'!$B:$B,$B3407,'Sales Hx'!$D:$D,$E3407)))</f>
        <v>0</v>
      </c>
      <c r="M3407" s="12">
        <v>0</v>
      </c>
      <c r="N3407" s="15">
        <f t="shared" si="291"/>
        <v>0.18421052631578946</v>
      </c>
      <c r="O3407" s="21">
        <f t="shared" si="293"/>
        <v>0</v>
      </c>
      <c r="P3407" s="24">
        <v>10</v>
      </c>
      <c r="Q3407" s="18">
        <f t="shared" si="292"/>
        <v>0</v>
      </c>
      <c r="R3407" s="2">
        <v>1</v>
      </c>
      <c r="S3407" s="2">
        <v>120</v>
      </c>
      <c r="T3407" s="2" t="s">
        <v>4647</v>
      </c>
      <c r="U3407" s="28">
        <f>IF(G3407=0,"",_xlfn.MINIFS('PO Details'!$I:$I,'PO Details'!$D:$D,Planning!$B3407,'PO Details'!$L:$L,Planning!$E3407))</f>
        <v>45469</v>
      </c>
      <c r="V3407" s="29" t="s">
        <v>4641</v>
      </c>
      <c r="W3407" t="str">
        <f t="shared" si="290"/>
        <v/>
      </c>
      <c r="X3407" s="2">
        <v>120</v>
      </c>
    </row>
    <row r="3408" spans="1:24" x14ac:dyDescent="0.25">
      <c r="A3408" s="11" t="s">
        <v>4619</v>
      </c>
      <c r="B3408" s="22" t="s">
        <v>242</v>
      </c>
      <c r="C3408" s="22"/>
      <c r="D3408" s="22" t="s">
        <v>243</v>
      </c>
      <c r="E3408" s="31" t="s">
        <v>861</v>
      </c>
      <c r="F3408" s="12">
        <f>SUMIFS('Inventory Details'!$H:$H,'Inventory Details'!$B:$B,$B3408,'Inventory Details'!$E:$E,$E3408)</f>
        <v>3</v>
      </c>
      <c r="G3408" s="12">
        <f>SUMIFS('PO Details'!$H:$H,'PO Details'!$D:$D,Planning!$B3408,'PO Details'!$L:$L,$E3408)</f>
        <v>0</v>
      </c>
      <c r="H3408" s="12">
        <f>SUMIFS('SO Details'!$G:$G,'SO Details'!$D:$D,Planning!$B3408,'SO Details'!$K:$K,$E3408)</f>
        <v>0</v>
      </c>
      <c r="I3408" s="20">
        <f>IF(COUNTIFS($C:$C,B3408)&gt;1,SUMIFS('Sales Hx'!$Q:$Q,'Sales Hx'!$B:$B,_xlfn.XLOOKUP(B3408,C:C,B:B),'Sales Hx'!$D:$D,Planning!$E3408),SUMIFS('Sales Hx'!$Q:$Q,'Sales Hx'!$B:$B,Planning!$B3408,'Sales Hx'!$D:$D,Planning!$E3408))</f>
        <v>0</v>
      </c>
      <c r="J3408" s="16">
        <f>IF(COUNTIFS($C:$C,B3408)&gt;1,SUMIFS('Sales Hx'!$S:$S,'Sales Hx'!$B:$B,_xlfn.XLOOKUP(B3408,C:C,B:B),'Sales Hx'!$D:$D,E3408),SUMIFS('Sales Hx'!$S:$S,'Sales Hx'!$B:$B,$B3408,'Sales Hx'!$D:$D,$E3408))</f>
        <v>3.2894736842105261E-2</v>
      </c>
      <c r="K3408" s="16">
        <f t="shared" si="289"/>
        <v>0</v>
      </c>
      <c r="L3408" s="12">
        <f>IF(M3408&lt;&gt;"",M3408,IF(COUNTIFS($C:$C,B3408)&gt;1,SUMIFS('Sales Hx'!V:V,'Sales Hx'!$B:$B,_xlfn.XLOOKUP(B3408,C:C,B:B),'Sales Hx'!$D:$D,$E3408),SUMIFS('Sales Hx'!V:V,'Sales Hx'!$B:$B,$B3408,'Sales Hx'!$D:$D,$E3408)))</f>
        <v>0</v>
      </c>
      <c r="M3408" s="12">
        <v>0</v>
      </c>
      <c r="N3408" s="15">
        <f t="shared" si="291"/>
        <v>3.2894736842105261E-2</v>
      </c>
      <c r="O3408" s="21">
        <f t="shared" si="293"/>
        <v>0</v>
      </c>
      <c r="P3408" s="24">
        <v>10</v>
      </c>
      <c r="Q3408" s="18">
        <f t="shared" si="292"/>
        <v>0</v>
      </c>
      <c r="R3408" s="2">
        <v>1</v>
      </c>
      <c r="S3408" s="2">
        <v>120</v>
      </c>
      <c r="T3408" s="2" t="s">
        <v>4647</v>
      </c>
      <c r="U3408" s="28" t="str">
        <f>IF(G3408=0,"",_xlfn.MINIFS('PO Details'!$I:$I,'PO Details'!$D:$D,Planning!$B3408,'PO Details'!$L:$L,Planning!$E3408))</f>
        <v/>
      </c>
      <c r="V3408" s="29" t="s">
        <v>4641</v>
      </c>
      <c r="W3408" t="str">
        <f t="shared" si="290"/>
        <v/>
      </c>
      <c r="X3408" s="2">
        <v>120</v>
      </c>
    </row>
    <row r="3409" spans="1:24" x14ac:dyDescent="0.25">
      <c r="A3409" s="11"/>
      <c r="B3409" s="22" t="s">
        <v>1610</v>
      </c>
      <c r="C3409" s="22"/>
      <c r="D3409" s="22" t="s">
        <v>1611</v>
      </c>
      <c r="E3409" s="31" t="s">
        <v>4746</v>
      </c>
      <c r="F3409" s="12">
        <f>SUMIFS('Inventory Details'!$H:$H,'Inventory Details'!$B:$B,$B3409,'Inventory Details'!$E:$E,$E3409)</f>
        <v>7</v>
      </c>
      <c r="G3409" s="12">
        <f>SUMIFS('PO Details'!$H:$H,'PO Details'!$D:$D,Planning!$B3409,'PO Details'!$L:$L,$E3409)</f>
        <v>0</v>
      </c>
      <c r="H3409" s="12">
        <f>SUMIFS('SO Details'!$G:$G,'SO Details'!$D:$D,Planning!$B3409,'SO Details'!$K:$K,$E3409)</f>
        <v>0</v>
      </c>
      <c r="I3409" s="20">
        <f>IF(COUNTIFS($C:$C,B3409)&gt;1,SUMIFS('Sales Hx'!$Q:$Q,'Sales Hx'!$B:$B,_xlfn.XLOOKUP(B3409,C:C,B:B),'Sales Hx'!$D:$D,Planning!$E3409),SUMIFS('Sales Hx'!$Q:$Q,'Sales Hx'!$B:$B,Planning!$B3409,'Sales Hx'!$D:$D,Planning!$E3409))</f>
        <v>7</v>
      </c>
      <c r="J3409" s="16">
        <f>IF(COUNTIFS($C:$C,B3409)&gt;1,SUMIFS('Sales Hx'!$S:$S,'Sales Hx'!$B:$B,_xlfn.XLOOKUP(B3409,C:C,B:B),'Sales Hx'!$D:$D,E3409),SUMIFS('Sales Hx'!$S:$S,'Sales Hx'!$B:$B,$B3409,'Sales Hx'!$D:$D,$E3409))</f>
        <v>7.7067669172932327E-2</v>
      </c>
      <c r="K3409" s="16">
        <f t="shared" si="289"/>
        <v>1</v>
      </c>
      <c r="L3409" s="12">
        <f>IF(M3409&lt;&gt;"",M3409,IF(COUNTIFS($C:$C,B3409)&gt;1,SUMIFS('Sales Hx'!V:V,'Sales Hx'!$B:$B,_xlfn.XLOOKUP(B3409,C:C,B:B),'Sales Hx'!$D:$D,$E3409),SUMIFS('Sales Hx'!V:V,'Sales Hx'!$B:$B,$B3409,'Sales Hx'!$D:$D,$E3409)))</f>
        <v>0</v>
      </c>
      <c r="M3409" s="12">
        <v>0</v>
      </c>
      <c r="N3409" s="15">
        <f t="shared" si="291"/>
        <v>7.7067669172932327E-2</v>
      </c>
      <c r="O3409" s="21">
        <f t="shared" si="293"/>
        <v>0</v>
      </c>
      <c r="P3409" s="24">
        <v>30.5</v>
      </c>
      <c r="Q3409" s="18">
        <f t="shared" si="292"/>
        <v>0</v>
      </c>
      <c r="R3409" s="2">
        <v>1</v>
      </c>
      <c r="S3409" s="2">
        <v>120</v>
      </c>
      <c r="T3409" s="2" t="s">
        <v>4647</v>
      </c>
      <c r="U3409" s="28" t="str">
        <f>IF(G3409=0,"",_xlfn.MINIFS('PO Details'!$I:$I,'PO Details'!$D:$D,Planning!$B3409,'PO Details'!$L:$L,Planning!$E3409))</f>
        <v/>
      </c>
      <c r="V3409" s="29" t="s">
        <v>4640</v>
      </c>
      <c r="W3409" t="str">
        <f t="shared" si="290"/>
        <v>Max</v>
      </c>
      <c r="X3409" s="2">
        <v>120</v>
      </c>
    </row>
    <row r="3410" spans="1:24" x14ac:dyDescent="0.25">
      <c r="A3410" s="11"/>
      <c r="B3410" s="22" t="s">
        <v>1610</v>
      </c>
      <c r="C3410" s="22"/>
      <c r="D3410" s="22" t="s">
        <v>1611</v>
      </c>
      <c r="E3410" s="31" t="s">
        <v>1201</v>
      </c>
      <c r="F3410" s="12">
        <f>SUMIFS('Inventory Details'!$H:$H,'Inventory Details'!$B:$B,$B3410,'Inventory Details'!$E:$E,$E3410)</f>
        <v>0</v>
      </c>
      <c r="G3410" s="12">
        <f>SUMIFS('PO Details'!$H:$H,'PO Details'!$D:$D,Planning!$B3410,'PO Details'!$L:$L,$E3410)</f>
        <v>0</v>
      </c>
      <c r="H3410" s="12">
        <f>SUMIFS('SO Details'!$G:$G,'SO Details'!$D:$D,Planning!$B3410,'SO Details'!$K:$K,$E3410)</f>
        <v>0</v>
      </c>
      <c r="I3410" s="20">
        <f>IF(COUNTIFS($C:$C,B3410)&gt;1,SUMIFS('Sales Hx'!$Q:$Q,'Sales Hx'!$B:$B,_xlfn.XLOOKUP(B3410,C:C,B:B),'Sales Hx'!$D:$D,Planning!$E3410),SUMIFS('Sales Hx'!$Q:$Q,'Sales Hx'!$B:$B,Planning!$B3410,'Sales Hx'!$D:$D,Planning!$E3410))</f>
        <v>0</v>
      </c>
      <c r="J3410" s="16">
        <f>IF(COUNTIFS($C:$C,B3410)&gt;1,SUMIFS('Sales Hx'!$S:$S,'Sales Hx'!$B:$B,_xlfn.XLOOKUP(B3410,C:C,B:B),'Sales Hx'!$D:$D,E3410),SUMIFS('Sales Hx'!$S:$S,'Sales Hx'!$B:$B,$B3410,'Sales Hx'!$D:$D,$E3410))</f>
        <v>0</v>
      </c>
      <c r="K3410" s="16">
        <f t="shared" si="289"/>
        <v>0</v>
      </c>
      <c r="L3410" s="12">
        <f>IF(M3410&lt;&gt;"",M3410,IF(COUNTIFS($C:$C,B3410)&gt;1,SUMIFS('Sales Hx'!V:V,'Sales Hx'!$B:$B,_xlfn.XLOOKUP(B3410,C:C,B:B),'Sales Hx'!$D:$D,$E3410),SUMIFS('Sales Hx'!V:V,'Sales Hx'!$B:$B,$B3410,'Sales Hx'!$D:$D,$E3410)))</f>
        <v>0</v>
      </c>
      <c r="M3410" s="12">
        <v>0</v>
      </c>
      <c r="N3410" s="15">
        <f t="shared" si="291"/>
        <v>0</v>
      </c>
      <c r="O3410" s="21">
        <f t="shared" si="293"/>
        <v>0</v>
      </c>
      <c r="P3410" s="24">
        <v>30.5</v>
      </c>
      <c r="Q3410" s="18">
        <f t="shared" si="292"/>
        <v>0</v>
      </c>
      <c r="R3410" s="2">
        <v>1</v>
      </c>
      <c r="S3410" s="2">
        <v>120</v>
      </c>
      <c r="T3410" s="2" t="s">
        <v>4647</v>
      </c>
      <c r="U3410" s="28" t="str">
        <f>IF(G3410=0,"",_xlfn.MINIFS('PO Details'!$I:$I,'PO Details'!$D:$D,Planning!$B3410,'PO Details'!$L:$L,Planning!$E3410))</f>
        <v/>
      </c>
      <c r="V3410" s="29" t="s">
        <v>4640</v>
      </c>
      <c r="W3410" t="str">
        <f t="shared" si="290"/>
        <v/>
      </c>
      <c r="X3410" s="2">
        <v>120</v>
      </c>
    </row>
    <row r="3411" spans="1:24" x14ac:dyDescent="0.25">
      <c r="A3411" s="11"/>
      <c r="B3411" s="22" t="s">
        <v>1610</v>
      </c>
      <c r="C3411" s="22"/>
      <c r="D3411" s="22" t="s">
        <v>1611</v>
      </c>
      <c r="E3411" s="31" t="s">
        <v>108</v>
      </c>
      <c r="F3411" s="12">
        <f>SUMIFS('Inventory Details'!$H:$H,'Inventory Details'!$B:$B,$B3411,'Inventory Details'!$E:$E,$E3411)</f>
        <v>0</v>
      </c>
      <c r="G3411" s="12">
        <f>SUMIFS('PO Details'!$H:$H,'PO Details'!$D:$D,Planning!$B3411,'PO Details'!$L:$L,$E3411)</f>
        <v>0</v>
      </c>
      <c r="H3411" s="12">
        <f>SUMIFS('SO Details'!$G:$G,'SO Details'!$D:$D,Planning!$B3411,'SO Details'!$K:$K,$E3411)</f>
        <v>0</v>
      </c>
      <c r="I3411" s="20">
        <f>IF(COUNTIFS($C:$C,B3411)&gt;1,SUMIFS('Sales Hx'!$Q:$Q,'Sales Hx'!$B:$B,_xlfn.XLOOKUP(B3411,C:C,B:B),'Sales Hx'!$D:$D,Planning!$E3411),SUMIFS('Sales Hx'!$Q:$Q,'Sales Hx'!$B:$B,Planning!$B3411,'Sales Hx'!$D:$D,Planning!$E3411))</f>
        <v>0</v>
      </c>
      <c r="J3411" s="16">
        <f>IF(COUNTIFS($C:$C,B3411)&gt;1,SUMIFS('Sales Hx'!$S:$S,'Sales Hx'!$B:$B,_xlfn.XLOOKUP(B3411,C:C,B:B),'Sales Hx'!$D:$D,E3411),SUMIFS('Sales Hx'!$S:$S,'Sales Hx'!$B:$B,$B3411,'Sales Hx'!$D:$D,$E3411))</f>
        <v>3.2894736842105261E-2</v>
      </c>
      <c r="K3411" s="16">
        <f t="shared" si="289"/>
        <v>0</v>
      </c>
      <c r="L3411" s="12">
        <f>IF(M3411&lt;&gt;"",M3411,IF(COUNTIFS($C:$C,B3411)&gt;1,SUMIFS('Sales Hx'!V:V,'Sales Hx'!$B:$B,_xlfn.XLOOKUP(B3411,C:C,B:B),'Sales Hx'!$D:$D,$E3411),SUMIFS('Sales Hx'!V:V,'Sales Hx'!$B:$B,$B3411,'Sales Hx'!$D:$D,$E3411)))</f>
        <v>0</v>
      </c>
      <c r="M3411" s="12">
        <v>0</v>
      </c>
      <c r="N3411" s="15">
        <f t="shared" si="291"/>
        <v>3.2894736842105261E-2</v>
      </c>
      <c r="O3411" s="21">
        <f t="shared" si="293"/>
        <v>4</v>
      </c>
      <c r="P3411" s="24">
        <v>30.5</v>
      </c>
      <c r="Q3411" s="18">
        <f t="shared" si="292"/>
        <v>122</v>
      </c>
      <c r="R3411" s="2">
        <v>1</v>
      </c>
      <c r="S3411" s="2">
        <v>120</v>
      </c>
      <c r="T3411" s="2" t="s">
        <v>4647</v>
      </c>
      <c r="U3411" s="28" t="str">
        <f>IF(G3411=0,"",_xlfn.MINIFS('PO Details'!$I:$I,'PO Details'!$D:$D,Planning!$B3411,'PO Details'!$L:$L,Planning!$E3411))</f>
        <v/>
      </c>
      <c r="V3411" s="29" t="s">
        <v>4640</v>
      </c>
      <c r="W3411" t="str">
        <f t="shared" si="290"/>
        <v/>
      </c>
      <c r="X3411" s="2">
        <v>120</v>
      </c>
    </row>
    <row r="3412" spans="1:24" x14ac:dyDescent="0.25">
      <c r="A3412" s="11"/>
      <c r="B3412" s="22" t="s">
        <v>1610</v>
      </c>
      <c r="C3412" s="22"/>
      <c r="D3412" s="22" t="s">
        <v>1611</v>
      </c>
      <c r="E3412" s="31" t="s">
        <v>2214</v>
      </c>
      <c r="F3412" s="12">
        <f>SUMIFS('Inventory Details'!$H:$H,'Inventory Details'!$B:$B,$B3412,'Inventory Details'!$E:$E,$E3412)</f>
        <v>0</v>
      </c>
      <c r="G3412" s="12">
        <f>SUMIFS('PO Details'!$H:$H,'PO Details'!$D:$D,Planning!$B3412,'PO Details'!$L:$L,$E3412)</f>
        <v>0</v>
      </c>
      <c r="H3412" s="12">
        <f>SUMIFS('SO Details'!$G:$G,'SO Details'!$D:$D,Planning!$B3412,'SO Details'!$K:$K,$E3412)</f>
        <v>0</v>
      </c>
      <c r="I3412" s="20">
        <f>IF(COUNTIFS($C:$C,B3412)&gt;1,SUMIFS('Sales Hx'!$Q:$Q,'Sales Hx'!$B:$B,_xlfn.XLOOKUP(B3412,C:C,B:B),'Sales Hx'!$D:$D,Planning!$E3412),SUMIFS('Sales Hx'!$Q:$Q,'Sales Hx'!$B:$B,Planning!$B3412,'Sales Hx'!$D:$D,Planning!$E3412))</f>
        <v>0</v>
      </c>
      <c r="J3412" s="16">
        <f>IF(COUNTIFS($C:$C,B3412)&gt;1,SUMIFS('Sales Hx'!$S:$S,'Sales Hx'!$B:$B,_xlfn.XLOOKUP(B3412,C:C,B:B),'Sales Hx'!$D:$D,E3412),SUMIFS('Sales Hx'!$S:$S,'Sales Hx'!$B:$B,$B3412,'Sales Hx'!$D:$D,$E3412))</f>
        <v>0</v>
      </c>
      <c r="K3412" s="16">
        <f t="shared" si="289"/>
        <v>0</v>
      </c>
      <c r="L3412" s="12">
        <f>IF(M3412&lt;&gt;"",M3412,IF(COUNTIFS($C:$C,B3412)&gt;1,SUMIFS('Sales Hx'!V:V,'Sales Hx'!$B:$B,_xlfn.XLOOKUP(B3412,C:C,B:B),'Sales Hx'!$D:$D,$E3412),SUMIFS('Sales Hx'!V:V,'Sales Hx'!$B:$B,$B3412,'Sales Hx'!$D:$D,$E3412)))</f>
        <v>0</v>
      </c>
      <c r="M3412" s="12">
        <v>0</v>
      </c>
      <c r="N3412" s="15">
        <f t="shared" si="291"/>
        <v>0</v>
      </c>
      <c r="O3412" s="21">
        <f t="shared" si="293"/>
        <v>0</v>
      </c>
      <c r="P3412" s="24">
        <v>30.5</v>
      </c>
      <c r="Q3412" s="18">
        <f t="shared" si="292"/>
        <v>0</v>
      </c>
      <c r="R3412" s="2">
        <v>1</v>
      </c>
      <c r="S3412" s="2">
        <v>120</v>
      </c>
      <c r="T3412" s="2" t="s">
        <v>4647</v>
      </c>
      <c r="U3412" s="28" t="str">
        <f>IF(G3412=0,"",_xlfn.MINIFS('PO Details'!$I:$I,'PO Details'!$D:$D,Planning!$B3412,'PO Details'!$L:$L,Planning!$E3412))</f>
        <v/>
      </c>
      <c r="V3412" s="29" t="s">
        <v>4640</v>
      </c>
      <c r="W3412" t="str">
        <f t="shared" si="290"/>
        <v/>
      </c>
      <c r="X3412" s="2">
        <v>120</v>
      </c>
    </row>
    <row r="3413" spans="1:24" x14ac:dyDescent="0.25">
      <c r="A3413" s="11"/>
      <c r="B3413" s="22" t="s">
        <v>1610</v>
      </c>
      <c r="C3413" s="22"/>
      <c r="D3413" s="22" t="s">
        <v>1611</v>
      </c>
      <c r="E3413" s="31" t="s">
        <v>109</v>
      </c>
      <c r="F3413" s="12">
        <f>SUMIFS('Inventory Details'!$H:$H,'Inventory Details'!$B:$B,$B3413,'Inventory Details'!$E:$E,$E3413)</f>
        <v>0</v>
      </c>
      <c r="G3413" s="12">
        <f>SUMIFS('PO Details'!$H:$H,'PO Details'!$D:$D,Planning!$B3413,'PO Details'!$L:$L,$E3413)</f>
        <v>0</v>
      </c>
      <c r="H3413" s="12">
        <f>SUMIFS('SO Details'!$G:$G,'SO Details'!$D:$D,Planning!$B3413,'SO Details'!$K:$K,$E3413)</f>
        <v>0</v>
      </c>
      <c r="I3413" s="20">
        <f>IF(COUNTIFS($C:$C,B3413)&gt;1,SUMIFS('Sales Hx'!$Q:$Q,'Sales Hx'!$B:$B,_xlfn.XLOOKUP(B3413,C:C,B:B),'Sales Hx'!$D:$D,Planning!$E3413),SUMIFS('Sales Hx'!$Q:$Q,'Sales Hx'!$B:$B,Planning!$B3413,'Sales Hx'!$D:$D,Planning!$E3413))</f>
        <v>2.8</v>
      </c>
      <c r="J3413" s="16">
        <f>IF(COUNTIFS($C:$C,B3413)&gt;1,SUMIFS('Sales Hx'!$S:$S,'Sales Hx'!$B:$B,_xlfn.XLOOKUP(B3413,C:C,B:B),'Sales Hx'!$D:$D,E3413),SUMIFS('Sales Hx'!$S:$S,'Sales Hx'!$B:$B,$B3413,'Sales Hx'!$D:$D,$E3413))</f>
        <v>5.7330827067669184E-2</v>
      </c>
      <c r="K3413" s="16">
        <f t="shared" si="289"/>
        <v>0</v>
      </c>
      <c r="L3413" s="12">
        <f>IF(M3413&lt;&gt;"",M3413,IF(COUNTIFS($C:$C,B3413)&gt;1,SUMIFS('Sales Hx'!V:V,'Sales Hx'!$B:$B,_xlfn.XLOOKUP(B3413,C:C,B:B),'Sales Hx'!$D:$D,$E3413),SUMIFS('Sales Hx'!V:V,'Sales Hx'!$B:$B,$B3413,'Sales Hx'!$D:$D,$E3413)))</f>
        <v>0</v>
      </c>
      <c r="M3413" s="12">
        <v>0</v>
      </c>
      <c r="N3413" s="15">
        <f t="shared" si="291"/>
        <v>5.7330827067669184E-2</v>
      </c>
      <c r="O3413" s="21">
        <f t="shared" si="293"/>
        <v>7</v>
      </c>
      <c r="P3413" s="24">
        <v>30.5</v>
      </c>
      <c r="Q3413" s="18">
        <f t="shared" si="292"/>
        <v>213.5</v>
      </c>
      <c r="R3413" s="2">
        <v>1</v>
      </c>
      <c r="S3413" s="2">
        <v>120</v>
      </c>
      <c r="T3413" s="2" t="s">
        <v>4647</v>
      </c>
      <c r="U3413" s="28" t="str">
        <f>IF(G3413=0,"",_xlfn.MINIFS('PO Details'!$I:$I,'PO Details'!$D:$D,Planning!$B3413,'PO Details'!$L:$L,Planning!$E3413))</f>
        <v/>
      </c>
      <c r="V3413" s="29" t="s">
        <v>4640</v>
      </c>
      <c r="W3413" t="str">
        <f t="shared" si="290"/>
        <v/>
      </c>
      <c r="X3413" s="2">
        <v>120</v>
      </c>
    </row>
    <row r="3414" spans="1:24" x14ac:dyDescent="0.25">
      <c r="A3414" s="11"/>
      <c r="B3414" s="22" t="s">
        <v>1612</v>
      </c>
      <c r="C3414" s="22"/>
      <c r="D3414" s="22" t="s">
        <v>1613</v>
      </c>
      <c r="E3414" s="31" t="s">
        <v>15</v>
      </c>
      <c r="F3414" s="12">
        <f>SUMIFS('Inventory Details'!$H:$H,'Inventory Details'!$B:$B,$B3414,'Inventory Details'!$E:$E,$E3414)</f>
        <v>10</v>
      </c>
      <c r="G3414" s="12">
        <f>SUMIFS('PO Details'!$H:$H,'PO Details'!$D:$D,Planning!$B3414,'PO Details'!$L:$L,$E3414)</f>
        <v>2</v>
      </c>
      <c r="H3414" s="12">
        <f>SUMIFS('SO Details'!$G:$G,'SO Details'!$D:$D,Planning!$B3414,'SO Details'!$K:$K,$E3414)</f>
        <v>0</v>
      </c>
      <c r="I3414" s="20">
        <f>IF(COUNTIFS($C:$C,B3414)&gt;1,SUMIFS('Sales Hx'!$Q:$Q,'Sales Hx'!$B:$B,_xlfn.XLOOKUP(B3414,C:C,B:B),'Sales Hx'!$D:$D,Planning!$E3414),SUMIFS('Sales Hx'!$Q:$Q,'Sales Hx'!$B:$B,Planning!$B3414,'Sales Hx'!$D:$D,Planning!$E3414))</f>
        <v>0</v>
      </c>
      <c r="J3414" s="16">
        <f>IF(COUNTIFS($C:$C,B3414)&gt;1,SUMIFS('Sales Hx'!$S:$S,'Sales Hx'!$B:$B,_xlfn.XLOOKUP(B3414,C:C,B:B),'Sales Hx'!$D:$D,E3414),SUMIFS('Sales Hx'!$S:$S,'Sales Hx'!$B:$B,$B3414,'Sales Hx'!$D:$D,$E3414))</f>
        <v>0</v>
      </c>
      <c r="K3414" s="16">
        <f t="shared" si="289"/>
        <v>0</v>
      </c>
      <c r="L3414" s="12">
        <f>IF(M3414&lt;&gt;"",M3414,IF(COUNTIFS($C:$C,B3414)&gt;1,SUMIFS('Sales Hx'!V:V,'Sales Hx'!$B:$B,_xlfn.XLOOKUP(B3414,C:C,B:B),'Sales Hx'!$D:$D,$E3414),SUMIFS('Sales Hx'!V:V,'Sales Hx'!$B:$B,$B3414,'Sales Hx'!$D:$D,$E3414)))</f>
        <v>0</v>
      </c>
      <c r="M3414" s="12">
        <v>0</v>
      </c>
      <c r="N3414" s="15">
        <f t="shared" si="291"/>
        <v>0</v>
      </c>
      <c r="O3414" s="21">
        <f t="shared" si="293"/>
        <v>0</v>
      </c>
      <c r="P3414" s="24">
        <v>30.5</v>
      </c>
      <c r="Q3414" s="18">
        <f t="shared" si="292"/>
        <v>0</v>
      </c>
      <c r="R3414" s="2">
        <v>1</v>
      </c>
      <c r="S3414" s="2">
        <v>120</v>
      </c>
      <c r="T3414" s="2" t="s">
        <v>4647</v>
      </c>
      <c r="U3414" s="28">
        <f>IF(G3414=0,"",_xlfn.MINIFS('PO Details'!$I:$I,'PO Details'!$D:$D,Planning!$B3414,'PO Details'!$L:$L,Planning!$E3414))</f>
        <v>45397</v>
      </c>
      <c r="V3414" s="29" t="s">
        <v>4640</v>
      </c>
      <c r="W3414" t="str">
        <f t="shared" si="290"/>
        <v/>
      </c>
      <c r="X3414" s="2">
        <v>120</v>
      </c>
    </row>
    <row r="3415" spans="1:24" x14ac:dyDescent="0.25">
      <c r="A3415" s="11"/>
      <c r="B3415" s="22" t="s">
        <v>1612</v>
      </c>
      <c r="C3415" s="22"/>
      <c r="D3415" s="22" t="s">
        <v>1613</v>
      </c>
      <c r="E3415" s="31" t="s">
        <v>113</v>
      </c>
      <c r="F3415" s="12">
        <f>SUMIFS('Inventory Details'!$H:$H,'Inventory Details'!$B:$B,$B3415,'Inventory Details'!$E:$E,$E3415)</f>
        <v>9</v>
      </c>
      <c r="G3415" s="12">
        <f>SUMIFS('PO Details'!$H:$H,'PO Details'!$D:$D,Planning!$B3415,'PO Details'!$L:$L,$E3415)</f>
        <v>0</v>
      </c>
      <c r="H3415" s="12">
        <f>SUMIFS('SO Details'!$G:$G,'SO Details'!$D:$D,Planning!$B3415,'SO Details'!$K:$K,$E3415)</f>
        <v>1</v>
      </c>
      <c r="I3415" s="20">
        <f>IF(COUNTIFS($C:$C,B3415)&gt;1,SUMIFS('Sales Hx'!$Q:$Q,'Sales Hx'!$B:$B,_xlfn.XLOOKUP(B3415,C:C,B:B),'Sales Hx'!$D:$D,Planning!$E3415),SUMIFS('Sales Hx'!$Q:$Q,'Sales Hx'!$B:$B,Planning!$B3415,'Sales Hx'!$D:$D,Planning!$E3415))</f>
        <v>4.1999999999999993</v>
      </c>
      <c r="J3415" s="16">
        <f>IF(COUNTIFS($C:$C,B3415)&gt;1,SUMIFS('Sales Hx'!$S:$S,'Sales Hx'!$B:$B,_xlfn.XLOOKUP(B3415,C:C,B:B),'Sales Hx'!$D:$D,E3415),SUMIFS('Sales Hx'!$S:$S,'Sales Hx'!$B:$B,$B3415,'Sales Hx'!$D:$D,$E3415))</f>
        <v>0.10150375939849625</v>
      </c>
      <c r="K3415" s="16">
        <f t="shared" si="289"/>
        <v>2.1428571428571432</v>
      </c>
      <c r="L3415" s="12">
        <f>IF(M3415&lt;&gt;"",M3415,IF(COUNTIFS($C:$C,B3415)&gt;1,SUMIFS('Sales Hx'!V:V,'Sales Hx'!$B:$B,_xlfn.XLOOKUP(B3415,C:C,B:B),'Sales Hx'!$D:$D,$E3415),SUMIFS('Sales Hx'!V:V,'Sales Hx'!$B:$B,$B3415,'Sales Hx'!$D:$D,$E3415)))</f>
        <v>0</v>
      </c>
      <c r="M3415" s="12">
        <v>0</v>
      </c>
      <c r="N3415" s="15">
        <f t="shared" si="291"/>
        <v>0.10150375939849625</v>
      </c>
      <c r="O3415" s="21">
        <f t="shared" si="293"/>
        <v>0</v>
      </c>
      <c r="P3415" s="24">
        <v>30.5</v>
      </c>
      <c r="Q3415" s="18">
        <f t="shared" si="292"/>
        <v>0</v>
      </c>
      <c r="R3415" s="2">
        <v>1</v>
      </c>
      <c r="S3415" s="2">
        <v>120</v>
      </c>
      <c r="T3415" s="2" t="s">
        <v>4647</v>
      </c>
      <c r="U3415" s="28" t="str">
        <f>IF(G3415=0,"",_xlfn.MINIFS('PO Details'!$I:$I,'PO Details'!$D:$D,Planning!$B3415,'PO Details'!$L:$L,Planning!$E3415))</f>
        <v/>
      </c>
      <c r="V3415" s="29" t="s">
        <v>4640</v>
      </c>
      <c r="W3415" t="str">
        <f t="shared" si="290"/>
        <v/>
      </c>
      <c r="X3415" s="2">
        <v>120</v>
      </c>
    </row>
    <row r="3416" spans="1:24" x14ac:dyDescent="0.25">
      <c r="A3416" s="11"/>
      <c r="B3416" s="22" t="s">
        <v>1612</v>
      </c>
      <c r="C3416" s="22"/>
      <c r="D3416" s="22" t="s">
        <v>1613</v>
      </c>
      <c r="E3416" s="31" t="s">
        <v>4746</v>
      </c>
      <c r="F3416" s="12">
        <f>SUMIFS('Inventory Details'!$H:$H,'Inventory Details'!$B:$B,$B3416,'Inventory Details'!$E:$E,$E3416)</f>
        <v>0</v>
      </c>
      <c r="G3416" s="12">
        <f>SUMIFS('PO Details'!$H:$H,'PO Details'!$D:$D,Planning!$B3416,'PO Details'!$L:$L,$E3416)</f>
        <v>0</v>
      </c>
      <c r="H3416" s="12">
        <f>SUMIFS('SO Details'!$G:$G,'SO Details'!$D:$D,Planning!$B3416,'SO Details'!$K:$K,$E3416)</f>
        <v>0</v>
      </c>
      <c r="I3416" s="20">
        <f>IF(COUNTIFS($C:$C,B3416)&gt;1,SUMIFS('Sales Hx'!$Q:$Q,'Sales Hx'!$B:$B,_xlfn.XLOOKUP(B3416,C:C,B:B),'Sales Hx'!$D:$D,Planning!$E3416),SUMIFS('Sales Hx'!$Q:$Q,'Sales Hx'!$B:$B,Planning!$B3416,'Sales Hx'!$D:$D,Planning!$E3416))</f>
        <v>2.8</v>
      </c>
      <c r="J3416" s="16">
        <f>IF(COUNTIFS($C:$C,B3416)&gt;1,SUMIFS('Sales Hx'!$S:$S,'Sales Hx'!$B:$B,_xlfn.XLOOKUP(B3416,C:C,B:B),'Sales Hx'!$D:$D,E3416),SUMIFS('Sales Hx'!$S:$S,'Sales Hx'!$B:$B,$B3416,'Sales Hx'!$D:$D,$E3416))</f>
        <v>6.3157894736842107E-2</v>
      </c>
      <c r="K3416" s="16">
        <f t="shared" si="289"/>
        <v>0</v>
      </c>
      <c r="L3416" s="12">
        <f>IF(M3416&lt;&gt;"",M3416,IF(COUNTIFS($C:$C,B3416)&gt;1,SUMIFS('Sales Hx'!V:V,'Sales Hx'!$B:$B,_xlfn.XLOOKUP(B3416,C:C,B:B),'Sales Hx'!$D:$D,$E3416),SUMIFS('Sales Hx'!V:V,'Sales Hx'!$B:$B,$B3416,'Sales Hx'!$D:$D,$E3416)))</f>
        <v>0</v>
      </c>
      <c r="M3416" s="12">
        <v>0</v>
      </c>
      <c r="N3416" s="15">
        <f t="shared" si="291"/>
        <v>6.3157894736842107E-2</v>
      </c>
      <c r="O3416" s="21">
        <f t="shared" si="293"/>
        <v>8</v>
      </c>
      <c r="P3416" s="24">
        <v>30.5</v>
      </c>
      <c r="Q3416" s="18">
        <f t="shared" si="292"/>
        <v>244</v>
      </c>
      <c r="R3416" s="2">
        <v>1</v>
      </c>
      <c r="S3416" s="2">
        <v>120</v>
      </c>
      <c r="T3416" s="2" t="s">
        <v>4647</v>
      </c>
      <c r="U3416" s="28" t="str">
        <f>IF(G3416=0,"",_xlfn.MINIFS('PO Details'!$I:$I,'PO Details'!$D:$D,Planning!$B3416,'PO Details'!$L:$L,Planning!$E3416))</f>
        <v/>
      </c>
      <c r="V3416" s="29" t="s">
        <v>4640</v>
      </c>
      <c r="W3416" t="str">
        <f t="shared" si="290"/>
        <v/>
      </c>
      <c r="X3416" s="2">
        <v>120</v>
      </c>
    </row>
    <row r="3417" spans="1:24" x14ac:dyDescent="0.25">
      <c r="A3417" s="11"/>
      <c r="B3417" s="22" t="s">
        <v>1612</v>
      </c>
      <c r="C3417" s="22"/>
      <c r="D3417" s="22" t="s">
        <v>1613</v>
      </c>
      <c r="E3417" s="31" t="s">
        <v>106</v>
      </c>
      <c r="F3417" s="12">
        <f>SUMIFS('Inventory Details'!$H:$H,'Inventory Details'!$B:$B,$B3417,'Inventory Details'!$E:$E,$E3417)</f>
        <v>25</v>
      </c>
      <c r="G3417" s="12">
        <f>SUMIFS('PO Details'!$H:$H,'PO Details'!$D:$D,Planning!$B3417,'PO Details'!$L:$L,$E3417)</f>
        <v>0</v>
      </c>
      <c r="H3417" s="12">
        <f>SUMIFS('SO Details'!$G:$G,'SO Details'!$D:$D,Planning!$B3417,'SO Details'!$K:$K,$E3417)</f>
        <v>1</v>
      </c>
      <c r="I3417" s="20">
        <f>IF(COUNTIFS($C:$C,B3417)&gt;1,SUMIFS('Sales Hx'!$Q:$Q,'Sales Hx'!$B:$B,_xlfn.XLOOKUP(B3417,C:C,B:B),'Sales Hx'!$D:$D,Planning!$E3417),SUMIFS('Sales Hx'!$Q:$Q,'Sales Hx'!$B:$B,Planning!$B3417,'Sales Hx'!$D:$D,Planning!$E3417))</f>
        <v>9.7999999999999989</v>
      </c>
      <c r="J3417" s="16">
        <f>IF(COUNTIFS($C:$C,B3417)&gt;1,SUMIFS('Sales Hx'!$S:$S,'Sales Hx'!$B:$B,_xlfn.XLOOKUP(B3417,C:C,B:B),'Sales Hx'!$D:$D,E3417),SUMIFS('Sales Hx'!$S:$S,'Sales Hx'!$B:$B,$B3417,'Sales Hx'!$D:$D,$E3417))</f>
        <v>9.5029239766081866E-2</v>
      </c>
      <c r="K3417" s="16">
        <f t="shared" si="289"/>
        <v>2.5510204081632657</v>
      </c>
      <c r="L3417" s="12">
        <f>IF(M3417&lt;&gt;"",M3417,IF(COUNTIFS($C:$C,B3417)&gt;1,SUMIFS('Sales Hx'!V:V,'Sales Hx'!$B:$B,_xlfn.XLOOKUP(B3417,C:C,B:B),'Sales Hx'!$D:$D,$E3417),SUMIFS('Sales Hx'!V:V,'Sales Hx'!$B:$B,$B3417,'Sales Hx'!$D:$D,$E3417)))</f>
        <v>0</v>
      </c>
      <c r="M3417" s="12">
        <v>0</v>
      </c>
      <c r="N3417" s="15">
        <f t="shared" si="291"/>
        <v>9.5029239766081866E-2</v>
      </c>
      <c r="O3417" s="21">
        <f t="shared" si="293"/>
        <v>0</v>
      </c>
      <c r="P3417" s="24">
        <v>30.5</v>
      </c>
      <c r="Q3417" s="18">
        <f t="shared" si="292"/>
        <v>0</v>
      </c>
      <c r="R3417" s="2">
        <v>1</v>
      </c>
      <c r="S3417" s="2">
        <v>120</v>
      </c>
      <c r="T3417" s="2" t="s">
        <v>4647</v>
      </c>
      <c r="U3417" s="28" t="str">
        <f>IF(G3417=0,"",_xlfn.MINIFS('PO Details'!$I:$I,'PO Details'!$D:$D,Planning!$B3417,'PO Details'!$L:$L,Planning!$E3417))</f>
        <v/>
      </c>
      <c r="V3417" s="29" t="s">
        <v>4640</v>
      </c>
      <c r="W3417" t="str">
        <f t="shared" si="290"/>
        <v>Max</v>
      </c>
      <c r="X3417" s="2">
        <v>120</v>
      </c>
    </row>
    <row r="3418" spans="1:24" x14ac:dyDescent="0.25">
      <c r="A3418" s="11" t="s">
        <v>4619</v>
      </c>
      <c r="B3418" s="22" t="s">
        <v>1614</v>
      </c>
      <c r="C3418" s="22"/>
      <c r="D3418" s="22" t="s">
        <v>1615</v>
      </c>
      <c r="E3418" s="31" t="s">
        <v>106</v>
      </c>
      <c r="F3418" s="12">
        <f>SUMIFS('Inventory Details'!$H:$H,'Inventory Details'!$B:$B,$B3418,'Inventory Details'!$E:$E,$E3418)</f>
        <v>0</v>
      </c>
      <c r="G3418" s="12">
        <f>SUMIFS('PO Details'!$H:$H,'PO Details'!$D:$D,Planning!$B3418,'PO Details'!$L:$L,$E3418)</f>
        <v>52</v>
      </c>
      <c r="H3418" s="12">
        <f>SUMIFS('SO Details'!$G:$G,'SO Details'!$D:$D,Planning!$B3418,'SO Details'!$K:$K,$E3418)</f>
        <v>0</v>
      </c>
      <c r="I3418" s="20">
        <f>IF(COUNTIFS($C:$C,B3418)&gt;1,SUMIFS('Sales Hx'!$Q:$Q,'Sales Hx'!$B:$B,_xlfn.XLOOKUP(B3418,C:C,B:B),'Sales Hx'!$D:$D,Planning!$E3418),SUMIFS('Sales Hx'!$Q:$Q,'Sales Hx'!$B:$B,Planning!$B3418,'Sales Hx'!$D:$D,Planning!$E3418))</f>
        <v>0</v>
      </c>
      <c r="J3418" s="16">
        <f>IF(COUNTIFS($C:$C,B3418)&gt;1,SUMIFS('Sales Hx'!$S:$S,'Sales Hx'!$B:$B,_xlfn.XLOOKUP(B3418,C:C,B:B),'Sales Hx'!$D:$D,E3418),SUMIFS('Sales Hx'!$S:$S,'Sales Hx'!$B:$B,$B3418,'Sales Hx'!$D:$D,$E3418))</f>
        <v>0</v>
      </c>
      <c r="K3418" s="16">
        <f t="shared" si="289"/>
        <v>0</v>
      </c>
      <c r="L3418" s="12">
        <f>IF(M3418&lt;&gt;"",M3418,IF(COUNTIFS($C:$C,B3418)&gt;1,SUMIFS('Sales Hx'!V:V,'Sales Hx'!$B:$B,_xlfn.XLOOKUP(B3418,C:C,B:B),'Sales Hx'!$D:$D,$E3418),SUMIFS('Sales Hx'!V:V,'Sales Hx'!$B:$B,$B3418,'Sales Hx'!$D:$D,$E3418)))</f>
        <v>0</v>
      </c>
      <c r="M3418" s="12">
        <v>0</v>
      </c>
      <c r="N3418" s="15">
        <f t="shared" si="291"/>
        <v>0</v>
      </c>
      <c r="O3418" s="21">
        <f t="shared" si="293"/>
        <v>0</v>
      </c>
      <c r="P3418" s="24">
        <v>30.5</v>
      </c>
      <c r="Q3418" s="18">
        <f t="shared" si="292"/>
        <v>0</v>
      </c>
      <c r="R3418" s="2">
        <v>1</v>
      </c>
      <c r="S3418" s="2">
        <v>120</v>
      </c>
      <c r="T3418" s="2" t="s">
        <v>4647</v>
      </c>
      <c r="U3418" s="28">
        <f>IF(G3418=0,"",_xlfn.MINIFS('PO Details'!$I:$I,'PO Details'!$D:$D,Planning!$B3418,'PO Details'!$L:$L,Planning!$E3418))</f>
        <v>45443</v>
      </c>
      <c r="V3418" s="29" t="s">
        <v>4640</v>
      </c>
      <c r="W3418" t="str">
        <f t="shared" si="290"/>
        <v/>
      </c>
      <c r="X3418" s="2">
        <v>120</v>
      </c>
    </row>
    <row r="3419" spans="1:24" x14ac:dyDescent="0.25">
      <c r="A3419" s="11" t="s">
        <v>4619</v>
      </c>
      <c r="B3419" s="22" t="s">
        <v>1614</v>
      </c>
      <c r="C3419" s="22"/>
      <c r="D3419" s="22" t="s">
        <v>1615</v>
      </c>
      <c r="E3419" s="31" t="s">
        <v>119</v>
      </c>
      <c r="F3419" s="12">
        <f>SUMIFS('Inventory Details'!$H:$H,'Inventory Details'!$B:$B,$B3419,'Inventory Details'!$E:$E,$E3419)</f>
        <v>2</v>
      </c>
      <c r="G3419" s="12">
        <f>SUMIFS('PO Details'!$H:$H,'PO Details'!$D:$D,Planning!$B3419,'PO Details'!$L:$L,$E3419)</f>
        <v>3</v>
      </c>
      <c r="H3419" s="12">
        <f>SUMIFS('SO Details'!$G:$G,'SO Details'!$D:$D,Planning!$B3419,'SO Details'!$K:$K,$E3419)</f>
        <v>0</v>
      </c>
      <c r="I3419" s="20">
        <f>IF(COUNTIFS($C:$C,B3419)&gt;1,SUMIFS('Sales Hx'!$Q:$Q,'Sales Hx'!$B:$B,_xlfn.XLOOKUP(B3419,C:C,B:B),'Sales Hx'!$D:$D,Planning!$E3419),SUMIFS('Sales Hx'!$Q:$Q,'Sales Hx'!$B:$B,Planning!$B3419,'Sales Hx'!$D:$D,Planning!$E3419))</f>
        <v>0</v>
      </c>
      <c r="J3419" s="16">
        <f>IF(COUNTIFS($C:$C,B3419)&gt;1,SUMIFS('Sales Hx'!$S:$S,'Sales Hx'!$B:$B,_xlfn.XLOOKUP(B3419,C:C,B:B),'Sales Hx'!$D:$D,E3419),SUMIFS('Sales Hx'!$S:$S,'Sales Hx'!$B:$B,$B3419,'Sales Hx'!$D:$D,$E3419))</f>
        <v>0</v>
      </c>
      <c r="K3419" s="16">
        <f t="shared" si="289"/>
        <v>0</v>
      </c>
      <c r="L3419" s="12">
        <f>IF(M3419&lt;&gt;"",M3419,IF(COUNTIFS($C:$C,B3419)&gt;1,SUMIFS('Sales Hx'!V:V,'Sales Hx'!$B:$B,_xlfn.XLOOKUP(B3419,C:C,B:B),'Sales Hx'!$D:$D,$E3419),SUMIFS('Sales Hx'!V:V,'Sales Hx'!$B:$B,$B3419,'Sales Hx'!$D:$D,$E3419)))</f>
        <v>0</v>
      </c>
      <c r="M3419" s="12">
        <v>0</v>
      </c>
      <c r="N3419" s="15">
        <f t="shared" si="291"/>
        <v>0</v>
      </c>
      <c r="O3419" s="21">
        <f t="shared" si="293"/>
        <v>0</v>
      </c>
      <c r="P3419" s="24">
        <v>30.5</v>
      </c>
      <c r="Q3419" s="18">
        <f t="shared" si="292"/>
        <v>0</v>
      </c>
      <c r="R3419" s="2">
        <v>1</v>
      </c>
      <c r="S3419" s="2">
        <v>120</v>
      </c>
      <c r="T3419" s="2" t="s">
        <v>4647</v>
      </c>
      <c r="U3419" s="28">
        <f>IF(G3419=0,"",_xlfn.MINIFS('PO Details'!$I:$I,'PO Details'!$D:$D,Planning!$B3419,'PO Details'!$L:$L,Planning!$E3419))</f>
        <v>45474</v>
      </c>
      <c r="V3419" s="29" t="s">
        <v>4640</v>
      </c>
      <c r="W3419" t="str">
        <f t="shared" si="290"/>
        <v/>
      </c>
      <c r="X3419" s="2">
        <v>120</v>
      </c>
    </row>
    <row r="3420" spans="1:24" x14ac:dyDescent="0.25">
      <c r="A3420" s="11" t="s">
        <v>4619</v>
      </c>
      <c r="B3420" s="22" t="s">
        <v>1614</v>
      </c>
      <c r="C3420" s="22"/>
      <c r="D3420" s="22" t="s">
        <v>1615</v>
      </c>
      <c r="E3420" s="31" t="s">
        <v>820</v>
      </c>
      <c r="F3420" s="12">
        <f>SUMIFS('Inventory Details'!$H:$H,'Inventory Details'!$B:$B,$B3420,'Inventory Details'!$E:$E,$E3420)</f>
        <v>10</v>
      </c>
      <c r="G3420" s="12">
        <f>SUMIFS('PO Details'!$H:$H,'PO Details'!$D:$D,Planning!$B3420,'PO Details'!$L:$L,$E3420)</f>
        <v>20</v>
      </c>
      <c r="H3420" s="12">
        <f>SUMIFS('SO Details'!$G:$G,'SO Details'!$D:$D,Planning!$B3420,'SO Details'!$K:$K,$E3420)</f>
        <v>0</v>
      </c>
      <c r="I3420" s="20">
        <f>IF(COUNTIFS($C:$C,B3420)&gt;1,SUMIFS('Sales Hx'!$Q:$Q,'Sales Hx'!$B:$B,_xlfn.XLOOKUP(B3420,C:C,B:B),'Sales Hx'!$D:$D,Planning!$E3420),SUMIFS('Sales Hx'!$Q:$Q,'Sales Hx'!$B:$B,Planning!$B3420,'Sales Hx'!$D:$D,Planning!$E3420))</f>
        <v>0</v>
      </c>
      <c r="J3420" s="16">
        <f>IF(COUNTIFS($C:$C,B3420)&gt;1,SUMIFS('Sales Hx'!$S:$S,'Sales Hx'!$B:$B,_xlfn.XLOOKUP(B3420,C:C,B:B),'Sales Hx'!$D:$D,E3420),SUMIFS('Sales Hx'!$S:$S,'Sales Hx'!$B:$B,$B3420,'Sales Hx'!$D:$D,$E3420))</f>
        <v>0</v>
      </c>
      <c r="K3420" s="16">
        <f t="shared" si="289"/>
        <v>0</v>
      </c>
      <c r="L3420" s="12">
        <f>IF(M3420&lt;&gt;"",M3420,IF(COUNTIFS($C:$C,B3420)&gt;1,SUMIFS('Sales Hx'!V:V,'Sales Hx'!$B:$B,_xlfn.XLOOKUP(B3420,C:C,B:B),'Sales Hx'!$D:$D,$E3420),SUMIFS('Sales Hx'!V:V,'Sales Hx'!$B:$B,$B3420,'Sales Hx'!$D:$D,$E3420)))</f>
        <v>0</v>
      </c>
      <c r="M3420" s="12">
        <v>0</v>
      </c>
      <c r="N3420" s="15">
        <f t="shared" si="291"/>
        <v>0</v>
      </c>
      <c r="O3420" s="21">
        <f t="shared" si="293"/>
        <v>0</v>
      </c>
      <c r="P3420" s="24">
        <v>30.5</v>
      </c>
      <c r="Q3420" s="18">
        <f t="shared" si="292"/>
        <v>0</v>
      </c>
      <c r="R3420" s="2">
        <v>1</v>
      </c>
      <c r="S3420" s="2">
        <v>120</v>
      </c>
      <c r="T3420" s="2" t="s">
        <v>4647</v>
      </c>
      <c r="U3420" s="28">
        <f>IF(G3420=0,"",_xlfn.MINIFS('PO Details'!$I:$I,'PO Details'!$D:$D,Planning!$B3420,'PO Details'!$L:$L,Planning!$E3420))</f>
        <v>45474</v>
      </c>
      <c r="V3420" s="29" t="s">
        <v>4640</v>
      </c>
      <c r="W3420" t="str">
        <f t="shared" si="290"/>
        <v/>
      </c>
      <c r="X3420" s="2">
        <v>120</v>
      </c>
    </row>
    <row r="3421" spans="1:24" x14ac:dyDescent="0.25">
      <c r="A3421" s="11" t="s">
        <v>4619</v>
      </c>
      <c r="B3421" s="22" t="s">
        <v>1614</v>
      </c>
      <c r="C3421" s="22"/>
      <c r="D3421" s="22" t="s">
        <v>1615</v>
      </c>
      <c r="E3421" s="31" t="s">
        <v>109</v>
      </c>
      <c r="F3421" s="12">
        <f>SUMIFS('Inventory Details'!$H:$H,'Inventory Details'!$B:$B,$B3421,'Inventory Details'!$E:$E,$E3421)</f>
        <v>2</v>
      </c>
      <c r="G3421" s="12">
        <f>SUMIFS('PO Details'!$H:$H,'PO Details'!$D:$D,Planning!$B3421,'PO Details'!$L:$L,$E3421)</f>
        <v>10</v>
      </c>
      <c r="H3421" s="12">
        <f>SUMIFS('SO Details'!$G:$G,'SO Details'!$D:$D,Planning!$B3421,'SO Details'!$K:$K,$E3421)</f>
        <v>0</v>
      </c>
      <c r="I3421" s="20">
        <f>IF(COUNTIFS($C:$C,B3421)&gt;1,SUMIFS('Sales Hx'!$Q:$Q,'Sales Hx'!$B:$B,_xlfn.XLOOKUP(B3421,C:C,B:B),'Sales Hx'!$D:$D,Planning!$E3421),SUMIFS('Sales Hx'!$Q:$Q,'Sales Hx'!$B:$B,Planning!$B3421,'Sales Hx'!$D:$D,Planning!$E3421))</f>
        <v>0</v>
      </c>
      <c r="J3421" s="16">
        <f>IF(COUNTIFS($C:$C,B3421)&gt;1,SUMIFS('Sales Hx'!$S:$S,'Sales Hx'!$B:$B,_xlfn.XLOOKUP(B3421,C:C,B:B),'Sales Hx'!$D:$D,E3421),SUMIFS('Sales Hx'!$S:$S,'Sales Hx'!$B:$B,$B3421,'Sales Hx'!$D:$D,$E3421))</f>
        <v>6.25E-2</v>
      </c>
      <c r="K3421" s="16">
        <f t="shared" si="289"/>
        <v>0</v>
      </c>
      <c r="L3421" s="12">
        <f>IF(M3421&lt;&gt;"",M3421,IF(COUNTIFS($C:$C,B3421)&gt;1,SUMIFS('Sales Hx'!V:V,'Sales Hx'!$B:$B,_xlfn.XLOOKUP(B3421,C:C,B:B),'Sales Hx'!$D:$D,$E3421),SUMIFS('Sales Hx'!V:V,'Sales Hx'!$B:$B,$B3421,'Sales Hx'!$D:$D,$E3421)))</f>
        <v>0</v>
      </c>
      <c r="M3421" s="12">
        <v>0</v>
      </c>
      <c r="N3421" s="15">
        <f t="shared" si="291"/>
        <v>6.25E-2</v>
      </c>
      <c r="O3421" s="21">
        <f t="shared" si="293"/>
        <v>0</v>
      </c>
      <c r="P3421" s="24">
        <v>30.5</v>
      </c>
      <c r="Q3421" s="18">
        <f t="shared" si="292"/>
        <v>0</v>
      </c>
      <c r="R3421" s="2">
        <v>1</v>
      </c>
      <c r="S3421" s="2">
        <v>120</v>
      </c>
      <c r="T3421" s="2" t="s">
        <v>4647</v>
      </c>
      <c r="U3421" s="28">
        <f>IF(G3421=0,"",_xlfn.MINIFS('PO Details'!$I:$I,'PO Details'!$D:$D,Planning!$B3421,'PO Details'!$L:$L,Planning!$E3421))</f>
        <v>45458</v>
      </c>
      <c r="V3421" s="29" t="s">
        <v>4640</v>
      </c>
      <c r="W3421" t="str">
        <f t="shared" si="290"/>
        <v/>
      </c>
      <c r="X3421" s="2">
        <v>120</v>
      </c>
    </row>
    <row r="3422" spans="1:24" x14ac:dyDescent="0.25">
      <c r="A3422" s="11" t="s">
        <v>4619</v>
      </c>
      <c r="B3422" s="22" t="s">
        <v>1614</v>
      </c>
      <c r="C3422" s="22"/>
      <c r="D3422" s="22" t="s">
        <v>1615</v>
      </c>
      <c r="E3422" s="31" t="s">
        <v>4746</v>
      </c>
      <c r="F3422" s="12">
        <f>SUMIFS('Inventory Details'!$H:$H,'Inventory Details'!$B:$B,$B3422,'Inventory Details'!$E:$E,$E3422)</f>
        <v>0</v>
      </c>
      <c r="G3422" s="12">
        <f>SUMIFS('PO Details'!$H:$H,'PO Details'!$D:$D,Planning!$B3422,'PO Details'!$L:$L,$E3422)</f>
        <v>21</v>
      </c>
      <c r="H3422" s="12">
        <f>SUMIFS('SO Details'!$G:$G,'SO Details'!$D:$D,Planning!$B3422,'SO Details'!$K:$K,$E3422)</f>
        <v>1</v>
      </c>
      <c r="I3422" s="20">
        <f>IF(COUNTIFS($C:$C,B3422)&gt;1,SUMIFS('Sales Hx'!$Q:$Q,'Sales Hx'!$B:$B,_xlfn.XLOOKUP(B3422,C:C,B:B),'Sales Hx'!$D:$D,Planning!$E3422),SUMIFS('Sales Hx'!$Q:$Q,'Sales Hx'!$B:$B,Planning!$B3422,'Sales Hx'!$D:$D,Planning!$E3422))</f>
        <v>2.8</v>
      </c>
      <c r="J3422" s="16">
        <f>IF(COUNTIFS($C:$C,B3422)&gt;1,SUMIFS('Sales Hx'!$S:$S,'Sales Hx'!$B:$B,_xlfn.XLOOKUP(B3422,C:C,B:B),'Sales Hx'!$D:$D,E3422),SUMIFS('Sales Hx'!$S:$S,'Sales Hx'!$B:$B,$B3422,'Sales Hx'!$D:$D,$E3422))</f>
        <v>5.5921052631578948E-2</v>
      </c>
      <c r="K3422" s="16">
        <f t="shared" si="289"/>
        <v>7.5000000000000009</v>
      </c>
      <c r="L3422" s="12">
        <f>IF(M3422&lt;&gt;"",M3422,IF(COUNTIFS($C:$C,B3422)&gt;1,SUMIFS('Sales Hx'!V:V,'Sales Hx'!$B:$B,_xlfn.XLOOKUP(B3422,C:C,B:B),'Sales Hx'!$D:$D,$E3422),SUMIFS('Sales Hx'!V:V,'Sales Hx'!$B:$B,$B3422,'Sales Hx'!$D:$D,$E3422)))</f>
        <v>0</v>
      </c>
      <c r="M3422" s="12">
        <v>0</v>
      </c>
      <c r="N3422" s="15">
        <f t="shared" si="291"/>
        <v>5.5921052631578948E-2</v>
      </c>
      <c r="O3422" s="21">
        <f t="shared" si="293"/>
        <v>0</v>
      </c>
      <c r="P3422" s="24">
        <v>30.5</v>
      </c>
      <c r="Q3422" s="18">
        <f t="shared" si="292"/>
        <v>0</v>
      </c>
      <c r="R3422" s="2">
        <v>1</v>
      </c>
      <c r="S3422" s="2">
        <v>120</v>
      </c>
      <c r="T3422" s="2" t="s">
        <v>4647</v>
      </c>
      <c r="U3422" s="28">
        <f>IF(G3422=0,"",_xlfn.MINIFS('PO Details'!$I:$I,'PO Details'!$D:$D,Planning!$B3422,'PO Details'!$L:$L,Planning!$E3422))</f>
        <v>45463</v>
      </c>
      <c r="V3422" s="29" t="s">
        <v>4640</v>
      </c>
      <c r="W3422" t="str">
        <f t="shared" si="290"/>
        <v>Max</v>
      </c>
      <c r="X3422" s="2">
        <v>120</v>
      </c>
    </row>
    <row r="3423" spans="1:24" x14ac:dyDescent="0.25">
      <c r="A3423" s="11" t="s">
        <v>4619</v>
      </c>
      <c r="B3423" s="22" t="s">
        <v>1614</v>
      </c>
      <c r="C3423" s="22"/>
      <c r="D3423" s="22" t="s">
        <v>1615</v>
      </c>
      <c r="E3423" s="31" t="s">
        <v>1201</v>
      </c>
      <c r="F3423" s="12">
        <f>SUMIFS('Inventory Details'!$H:$H,'Inventory Details'!$B:$B,$B3423,'Inventory Details'!$E:$E,$E3423)</f>
        <v>0</v>
      </c>
      <c r="G3423" s="12">
        <f>SUMIFS('PO Details'!$H:$H,'PO Details'!$D:$D,Planning!$B3423,'PO Details'!$L:$L,$E3423)</f>
        <v>0</v>
      </c>
      <c r="H3423" s="12">
        <f>SUMIFS('SO Details'!$G:$G,'SO Details'!$D:$D,Planning!$B3423,'SO Details'!$K:$K,$E3423)</f>
        <v>0</v>
      </c>
      <c r="I3423" s="20">
        <f>IF(COUNTIFS($C:$C,B3423)&gt;1,SUMIFS('Sales Hx'!$Q:$Q,'Sales Hx'!$B:$B,_xlfn.XLOOKUP(B3423,C:C,B:B),'Sales Hx'!$D:$D,Planning!$E3423),SUMIFS('Sales Hx'!$Q:$Q,'Sales Hx'!$B:$B,Planning!$B3423,'Sales Hx'!$D:$D,Planning!$E3423))</f>
        <v>0</v>
      </c>
      <c r="J3423" s="16">
        <f>IF(COUNTIFS($C:$C,B3423)&gt;1,SUMIFS('Sales Hx'!$S:$S,'Sales Hx'!$B:$B,_xlfn.XLOOKUP(B3423,C:C,B:B),'Sales Hx'!$D:$D,E3423),SUMIFS('Sales Hx'!$S:$S,'Sales Hx'!$B:$B,$B3423,'Sales Hx'!$D:$D,$E3423))</f>
        <v>0</v>
      </c>
      <c r="K3423" s="16">
        <f t="shared" si="289"/>
        <v>0</v>
      </c>
      <c r="L3423" s="12">
        <f>IF(M3423&lt;&gt;"",M3423,IF(COUNTIFS($C:$C,B3423)&gt;1,SUMIFS('Sales Hx'!V:V,'Sales Hx'!$B:$B,_xlfn.XLOOKUP(B3423,C:C,B:B),'Sales Hx'!$D:$D,$E3423),SUMIFS('Sales Hx'!V:V,'Sales Hx'!$B:$B,$B3423,'Sales Hx'!$D:$D,$E3423)))</f>
        <v>0</v>
      </c>
      <c r="M3423" s="12">
        <v>0</v>
      </c>
      <c r="N3423" s="15">
        <f t="shared" si="291"/>
        <v>0</v>
      </c>
      <c r="O3423" s="21">
        <f t="shared" si="293"/>
        <v>0</v>
      </c>
      <c r="P3423" s="24">
        <v>30.5</v>
      </c>
      <c r="Q3423" s="18">
        <f t="shared" si="292"/>
        <v>0</v>
      </c>
      <c r="R3423" s="2">
        <v>1</v>
      </c>
      <c r="S3423" s="2">
        <v>120</v>
      </c>
      <c r="T3423" s="2" t="s">
        <v>4647</v>
      </c>
      <c r="U3423" s="28" t="str">
        <f>IF(G3423=0,"",_xlfn.MINIFS('PO Details'!$I:$I,'PO Details'!$D:$D,Planning!$B3423,'PO Details'!$L:$L,Planning!$E3423))</f>
        <v/>
      </c>
      <c r="V3423" s="29" t="s">
        <v>4640</v>
      </c>
      <c r="W3423" t="str">
        <f t="shared" si="290"/>
        <v/>
      </c>
      <c r="X3423" s="2">
        <v>120</v>
      </c>
    </row>
    <row r="3424" spans="1:24" x14ac:dyDescent="0.25">
      <c r="A3424" s="11" t="s">
        <v>4619</v>
      </c>
      <c r="B3424" s="22" t="s">
        <v>1614</v>
      </c>
      <c r="C3424" s="22"/>
      <c r="D3424" s="22" t="s">
        <v>1615</v>
      </c>
      <c r="E3424" s="31" t="s">
        <v>113</v>
      </c>
      <c r="F3424" s="12">
        <f>SUMIFS('Inventory Details'!$H:$H,'Inventory Details'!$B:$B,$B3424,'Inventory Details'!$E:$E,$E3424)</f>
        <v>22</v>
      </c>
      <c r="G3424" s="12">
        <f>SUMIFS('PO Details'!$H:$H,'PO Details'!$D:$D,Planning!$B3424,'PO Details'!$L:$L,$E3424)</f>
        <v>0</v>
      </c>
      <c r="H3424" s="12">
        <f>SUMIFS('SO Details'!$G:$G,'SO Details'!$D:$D,Planning!$B3424,'SO Details'!$K:$K,$E3424)</f>
        <v>0</v>
      </c>
      <c r="I3424" s="20">
        <f>IF(COUNTIFS($C:$C,B3424)&gt;1,SUMIFS('Sales Hx'!$Q:$Q,'Sales Hx'!$B:$B,_xlfn.XLOOKUP(B3424,C:C,B:B),'Sales Hx'!$D:$D,Planning!$E3424),SUMIFS('Sales Hx'!$Q:$Q,'Sales Hx'!$B:$B,Planning!$B3424,'Sales Hx'!$D:$D,Planning!$E3424))</f>
        <v>0</v>
      </c>
      <c r="J3424" s="16">
        <f>IF(COUNTIFS($C:$C,B3424)&gt;1,SUMIFS('Sales Hx'!$S:$S,'Sales Hx'!$B:$B,_xlfn.XLOOKUP(B3424,C:C,B:B),'Sales Hx'!$D:$D,E3424),SUMIFS('Sales Hx'!$S:$S,'Sales Hx'!$B:$B,$B3424,'Sales Hx'!$D:$D,$E3424))</f>
        <v>7.5657894736842105E-2</v>
      </c>
      <c r="K3424" s="16">
        <f t="shared" si="289"/>
        <v>0</v>
      </c>
      <c r="L3424" s="12">
        <f>IF(M3424&lt;&gt;"",M3424,IF(COUNTIFS($C:$C,B3424)&gt;1,SUMIFS('Sales Hx'!V:V,'Sales Hx'!$B:$B,_xlfn.XLOOKUP(B3424,C:C,B:B),'Sales Hx'!$D:$D,$E3424),SUMIFS('Sales Hx'!V:V,'Sales Hx'!$B:$B,$B3424,'Sales Hx'!$D:$D,$E3424)))</f>
        <v>0</v>
      </c>
      <c r="M3424" s="12">
        <v>0</v>
      </c>
      <c r="N3424" s="15">
        <f t="shared" si="291"/>
        <v>7.5657894736842105E-2</v>
      </c>
      <c r="O3424" s="21">
        <f t="shared" si="293"/>
        <v>0</v>
      </c>
      <c r="P3424" s="24">
        <v>30.5</v>
      </c>
      <c r="Q3424" s="18">
        <f t="shared" si="292"/>
        <v>0</v>
      </c>
      <c r="R3424" s="2">
        <v>1</v>
      </c>
      <c r="S3424" s="2">
        <v>120</v>
      </c>
      <c r="T3424" s="2" t="s">
        <v>4647</v>
      </c>
      <c r="U3424" s="28" t="str">
        <f>IF(G3424=0,"",_xlfn.MINIFS('PO Details'!$I:$I,'PO Details'!$D:$D,Planning!$B3424,'PO Details'!$L:$L,Planning!$E3424))</f>
        <v/>
      </c>
      <c r="V3424" s="29" t="s">
        <v>4640</v>
      </c>
      <c r="W3424" t="str">
        <f t="shared" si="290"/>
        <v/>
      </c>
      <c r="X3424" s="2">
        <v>120</v>
      </c>
    </row>
    <row r="3425" spans="1:24" x14ac:dyDescent="0.25">
      <c r="A3425" s="11" t="s">
        <v>4619</v>
      </c>
      <c r="B3425" s="22" t="s">
        <v>1614</v>
      </c>
      <c r="C3425" s="22"/>
      <c r="D3425" s="22" t="s">
        <v>1615</v>
      </c>
      <c r="E3425" s="31" t="s">
        <v>15</v>
      </c>
      <c r="F3425" s="12">
        <f>SUMIFS('Inventory Details'!$H:$H,'Inventory Details'!$B:$B,$B3425,'Inventory Details'!$E:$E,$E3425)</f>
        <v>0</v>
      </c>
      <c r="G3425" s="12">
        <f>SUMIFS('PO Details'!$H:$H,'PO Details'!$D:$D,Planning!$B3425,'PO Details'!$L:$L,$E3425)</f>
        <v>0</v>
      </c>
      <c r="H3425" s="12">
        <f>SUMIFS('SO Details'!$G:$G,'SO Details'!$D:$D,Planning!$B3425,'SO Details'!$K:$K,$E3425)</f>
        <v>0</v>
      </c>
      <c r="I3425" s="20">
        <f>IF(COUNTIFS($C:$C,B3425)&gt;1,SUMIFS('Sales Hx'!$Q:$Q,'Sales Hx'!$B:$B,_xlfn.XLOOKUP(B3425,C:C,B:B),'Sales Hx'!$D:$D,Planning!$E3425),SUMIFS('Sales Hx'!$Q:$Q,'Sales Hx'!$B:$B,Planning!$B3425,'Sales Hx'!$D:$D,Planning!$E3425))</f>
        <v>0</v>
      </c>
      <c r="J3425" s="16">
        <f>IF(COUNTIFS($C:$C,B3425)&gt;1,SUMIFS('Sales Hx'!$S:$S,'Sales Hx'!$B:$B,_xlfn.XLOOKUP(B3425,C:C,B:B),'Sales Hx'!$D:$D,E3425),SUMIFS('Sales Hx'!$S:$S,'Sales Hx'!$B:$B,$B3425,'Sales Hx'!$D:$D,$E3425))</f>
        <v>0</v>
      </c>
      <c r="K3425" s="16">
        <f t="shared" si="289"/>
        <v>0</v>
      </c>
      <c r="L3425" s="12">
        <f>IF(M3425&lt;&gt;"",M3425,IF(COUNTIFS($C:$C,B3425)&gt;1,SUMIFS('Sales Hx'!V:V,'Sales Hx'!$B:$B,_xlfn.XLOOKUP(B3425,C:C,B:B),'Sales Hx'!$D:$D,$E3425),SUMIFS('Sales Hx'!V:V,'Sales Hx'!$B:$B,$B3425,'Sales Hx'!$D:$D,$E3425)))</f>
        <v>0</v>
      </c>
      <c r="M3425" s="12">
        <v>0</v>
      </c>
      <c r="N3425" s="15">
        <f t="shared" si="291"/>
        <v>0</v>
      </c>
      <c r="O3425" s="21">
        <f t="shared" si="293"/>
        <v>0</v>
      </c>
      <c r="P3425" s="24">
        <v>30.5</v>
      </c>
      <c r="Q3425" s="18">
        <f t="shared" si="292"/>
        <v>0</v>
      </c>
      <c r="R3425" s="2">
        <v>1</v>
      </c>
      <c r="S3425" s="2">
        <v>120</v>
      </c>
      <c r="T3425" s="2" t="s">
        <v>4647</v>
      </c>
      <c r="U3425" s="28" t="str">
        <f>IF(G3425=0,"",_xlfn.MINIFS('PO Details'!$I:$I,'PO Details'!$D:$D,Planning!$B3425,'PO Details'!$L:$L,Planning!$E3425))</f>
        <v/>
      </c>
      <c r="V3425" s="29" t="s">
        <v>4640</v>
      </c>
      <c r="W3425" t="str">
        <f t="shared" si="290"/>
        <v/>
      </c>
      <c r="X3425" s="2">
        <v>120</v>
      </c>
    </row>
    <row r="3426" spans="1:24" x14ac:dyDescent="0.25">
      <c r="A3426" s="11" t="s">
        <v>4619</v>
      </c>
      <c r="B3426" s="22" t="s">
        <v>1616</v>
      </c>
      <c r="C3426" s="22"/>
      <c r="D3426" s="22" t="s">
        <v>1617</v>
      </c>
      <c r="E3426" s="31" t="s">
        <v>119</v>
      </c>
      <c r="F3426" s="12">
        <f>SUMIFS('Inventory Details'!$H:$H,'Inventory Details'!$B:$B,$B3426,'Inventory Details'!$E:$E,$E3426)</f>
        <v>2</v>
      </c>
      <c r="G3426" s="12">
        <f>SUMIFS('PO Details'!$H:$H,'PO Details'!$D:$D,Planning!$B3426,'PO Details'!$L:$L,$E3426)</f>
        <v>3</v>
      </c>
      <c r="H3426" s="12">
        <f>SUMIFS('SO Details'!$G:$G,'SO Details'!$D:$D,Planning!$B3426,'SO Details'!$K:$K,$E3426)</f>
        <v>0</v>
      </c>
      <c r="I3426" s="20">
        <f>IF(COUNTIFS($C:$C,B3426)&gt;1,SUMIFS('Sales Hx'!$Q:$Q,'Sales Hx'!$B:$B,_xlfn.XLOOKUP(B3426,C:C,B:B),'Sales Hx'!$D:$D,Planning!$E3426),SUMIFS('Sales Hx'!$Q:$Q,'Sales Hx'!$B:$B,Planning!$B3426,'Sales Hx'!$D:$D,Planning!$E3426))</f>
        <v>0</v>
      </c>
      <c r="J3426" s="16">
        <f>IF(COUNTIFS($C:$C,B3426)&gt;1,SUMIFS('Sales Hx'!$S:$S,'Sales Hx'!$B:$B,_xlfn.XLOOKUP(B3426,C:C,B:B),'Sales Hx'!$D:$D,E3426),SUMIFS('Sales Hx'!$S:$S,'Sales Hx'!$B:$B,$B3426,'Sales Hx'!$D:$D,$E3426))</f>
        <v>0</v>
      </c>
      <c r="K3426" s="16">
        <f t="shared" si="289"/>
        <v>0</v>
      </c>
      <c r="L3426" s="12">
        <f>IF(M3426&lt;&gt;"",M3426,IF(COUNTIFS($C:$C,B3426)&gt;1,SUMIFS('Sales Hx'!V:V,'Sales Hx'!$B:$B,_xlfn.XLOOKUP(B3426,C:C,B:B),'Sales Hx'!$D:$D,$E3426),SUMIFS('Sales Hx'!V:V,'Sales Hx'!$B:$B,$B3426,'Sales Hx'!$D:$D,$E3426)))</f>
        <v>0</v>
      </c>
      <c r="M3426" s="12">
        <v>0</v>
      </c>
      <c r="N3426" s="15">
        <f t="shared" si="291"/>
        <v>0</v>
      </c>
      <c r="O3426" s="21">
        <f t="shared" si="293"/>
        <v>0</v>
      </c>
      <c r="P3426" s="24">
        <v>21</v>
      </c>
      <c r="Q3426" s="18">
        <f t="shared" si="292"/>
        <v>0</v>
      </c>
      <c r="R3426" s="2">
        <v>1</v>
      </c>
      <c r="S3426" s="2">
        <v>120</v>
      </c>
      <c r="T3426" s="2" t="s">
        <v>4647</v>
      </c>
      <c r="U3426" s="28">
        <f>IF(G3426=0,"",_xlfn.MINIFS('PO Details'!$I:$I,'PO Details'!$D:$D,Planning!$B3426,'PO Details'!$L:$L,Planning!$E3426))</f>
        <v>45474</v>
      </c>
      <c r="V3426" s="29" t="s">
        <v>4640</v>
      </c>
      <c r="W3426" t="str">
        <f t="shared" si="290"/>
        <v/>
      </c>
      <c r="X3426" s="2">
        <v>120</v>
      </c>
    </row>
    <row r="3427" spans="1:24" x14ac:dyDescent="0.25">
      <c r="A3427" s="11" t="s">
        <v>4619</v>
      </c>
      <c r="B3427" s="22" t="s">
        <v>1616</v>
      </c>
      <c r="C3427" s="22"/>
      <c r="D3427" s="22" t="s">
        <v>1617</v>
      </c>
      <c r="E3427" s="31" t="s">
        <v>820</v>
      </c>
      <c r="F3427" s="12">
        <f>SUMIFS('Inventory Details'!$H:$H,'Inventory Details'!$B:$B,$B3427,'Inventory Details'!$E:$E,$E3427)</f>
        <v>4</v>
      </c>
      <c r="G3427" s="12">
        <f>SUMIFS('PO Details'!$H:$H,'PO Details'!$D:$D,Planning!$B3427,'PO Details'!$L:$L,$E3427)</f>
        <v>20</v>
      </c>
      <c r="H3427" s="12">
        <f>SUMIFS('SO Details'!$G:$G,'SO Details'!$D:$D,Planning!$B3427,'SO Details'!$K:$K,$E3427)</f>
        <v>0</v>
      </c>
      <c r="I3427" s="20">
        <f>IF(COUNTIFS($C:$C,B3427)&gt;1,SUMIFS('Sales Hx'!$Q:$Q,'Sales Hx'!$B:$B,_xlfn.XLOOKUP(B3427,C:C,B:B),'Sales Hx'!$D:$D,Planning!$E3427),SUMIFS('Sales Hx'!$Q:$Q,'Sales Hx'!$B:$B,Planning!$B3427,'Sales Hx'!$D:$D,Planning!$E3427))</f>
        <v>0</v>
      </c>
      <c r="J3427" s="16">
        <f>IF(COUNTIFS($C:$C,B3427)&gt;1,SUMIFS('Sales Hx'!$S:$S,'Sales Hx'!$B:$B,_xlfn.XLOOKUP(B3427,C:C,B:B),'Sales Hx'!$D:$D,E3427),SUMIFS('Sales Hx'!$S:$S,'Sales Hx'!$B:$B,$B3427,'Sales Hx'!$D:$D,$E3427))</f>
        <v>3.2894736842105261E-2</v>
      </c>
      <c r="K3427" s="16">
        <f t="shared" si="289"/>
        <v>0</v>
      </c>
      <c r="L3427" s="12">
        <f>IF(M3427&lt;&gt;"",M3427,IF(COUNTIFS($C:$C,B3427)&gt;1,SUMIFS('Sales Hx'!V:V,'Sales Hx'!$B:$B,_xlfn.XLOOKUP(B3427,C:C,B:B),'Sales Hx'!$D:$D,$E3427),SUMIFS('Sales Hx'!V:V,'Sales Hx'!$B:$B,$B3427,'Sales Hx'!$D:$D,$E3427)))</f>
        <v>0</v>
      </c>
      <c r="M3427" s="12">
        <v>0</v>
      </c>
      <c r="N3427" s="15">
        <f t="shared" si="291"/>
        <v>3.2894736842105261E-2</v>
      </c>
      <c r="O3427" s="21">
        <f t="shared" si="293"/>
        <v>0</v>
      </c>
      <c r="P3427" s="24">
        <v>21</v>
      </c>
      <c r="Q3427" s="18">
        <f t="shared" si="292"/>
        <v>0</v>
      </c>
      <c r="R3427" s="2">
        <v>1</v>
      </c>
      <c r="S3427" s="2">
        <v>120</v>
      </c>
      <c r="T3427" s="2" t="s">
        <v>4647</v>
      </c>
      <c r="U3427" s="28">
        <f>IF(G3427=0,"",_xlfn.MINIFS('PO Details'!$I:$I,'PO Details'!$D:$D,Planning!$B3427,'PO Details'!$L:$L,Planning!$E3427))</f>
        <v>45474</v>
      </c>
      <c r="V3427" s="29" t="s">
        <v>4640</v>
      </c>
      <c r="W3427" t="str">
        <f t="shared" si="290"/>
        <v/>
      </c>
      <c r="X3427" s="2">
        <v>120</v>
      </c>
    </row>
    <row r="3428" spans="1:24" x14ac:dyDescent="0.25">
      <c r="A3428" s="11" t="s">
        <v>4619</v>
      </c>
      <c r="B3428" s="22" t="s">
        <v>1616</v>
      </c>
      <c r="C3428" s="22"/>
      <c r="D3428" s="22" t="s">
        <v>1617</v>
      </c>
      <c r="E3428" s="31" t="s">
        <v>109</v>
      </c>
      <c r="F3428" s="12">
        <f>SUMIFS('Inventory Details'!$H:$H,'Inventory Details'!$B:$B,$B3428,'Inventory Details'!$E:$E,$E3428)</f>
        <v>9</v>
      </c>
      <c r="G3428" s="12">
        <f>SUMIFS('PO Details'!$H:$H,'PO Details'!$D:$D,Planning!$B3428,'PO Details'!$L:$L,$E3428)</f>
        <v>20</v>
      </c>
      <c r="H3428" s="12">
        <f>SUMIFS('SO Details'!$G:$G,'SO Details'!$D:$D,Planning!$B3428,'SO Details'!$K:$K,$E3428)</f>
        <v>0</v>
      </c>
      <c r="I3428" s="20">
        <f>IF(COUNTIFS($C:$C,B3428)&gt;1,SUMIFS('Sales Hx'!$Q:$Q,'Sales Hx'!$B:$B,_xlfn.XLOOKUP(B3428,C:C,B:B),'Sales Hx'!$D:$D,Planning!$E3428),SUMIFS('Sales Hx'!$Q:$Q,'Sales Hx'!$B:$B,Planning!$B3428,'Sales Hx'!$D:$D,Planning!$E3428))</f>
        <v>0</v>
      </c>
      <c r="J3428" s="16">
        <f>IF(COUNTIFS($C:$C,B3428)&gt;1,SUMIFS('Sales Hx'!$S:$S,'Sales Hx'!$B:$B,_xlfn.XLOOKUP(B3428,C:C,B:B),'Sales Hx'!$D:$D,E3428),SUMIFS('Sales Hx'!$S:$S,'Sales Hx'!$B:$B,$B3428,'Sales Hx'!$D:$D,$E3428))</f>
        <v>6.5789473684210523E-2</v>
      </c>
      <c r="K3428" s="16">
        <f t="shared" si="289"/>
        <v>0</v>
      </c>
      <c r="L3428" s="12">
        <f>IF(M3428&lt;&gt;"",M3428,IF(COUNTIFS($C:$C,B3428)&gt;1,SUMIFS('Sales Hx'!V:V,'Sales Hx'!$B:$B,_xlfn.XLOOKUP(B3428,C:C,B:B),'Sales Hx'!$D:$D,$E3428),SUMIFS('Sales Hx'!V:V,'Sales Hx'!$B:$B,$B3428,'Sales Hx'!$D:$D,$E3428)))</f>
        <v>0</v>
      </c>
      <c r="M3428" s="12">
        <v>0</v>
      </c>
      <c r="N3428" s="15">
        <f t="shared" si="291"/>
        <v>6.5789473684210523E-2</v>
      </c>
      <c r="O3428" s="21">
        <f t="shared" si="293"/>
        <v>0</v>
      </c>
      <c r="P3428" s="24">
        <v>21</v>
      </c>
      <c r="Q3428" s="18">
        <f t="shared" si="292"/>
        <v>0</v>
      </c>
      <c r="R3428" s="2">
        <v>1</v>
      </c>
      <c r="S3428" s="2">
        <v>120</v>
      </c>
      <c r="T3428" s="2" t="s">
        <v>4647</v>
      </c>
      <c r="U3428" s="28">
        <f>IF(G3428=0,"",_xlfn.MINIFS('PO Details'!$I:$I,'PO Details'!$D:$D,Planning!$B3428,'PO Details'!$L:$L,Planning!$E3428))</f>
        <v>45458</v>
      </c>
      <c r="V3428" s="29" t="s">
        <v>4640</v>
      </c>
      <c r="W3428" t="str">
        <f t="shared" si="290"/>
        <v/>
      </c>
      <c r="X3428" s="2">
        <v>120</v>
      </c>
    </row>
    <row r="3429" spans="1:24" x14ac:dyDescent="0.25">
      <c r="A3429" s="11" t="s">
        <v>4619</v>
      </c>
      <c r="B3429" s="22" t="s">
        <v>1616</v>
      </c>
      <c r="C3429" s="22"/>
      <c r="D3429" s="22" t="s">
        <v>1617</v>
      </c>
      <c r="E3429" s="31" t="s">
        <v>113</v>
      </c>
      <c r="F3429" s="12">
        <f>SUMIFS('Inventory Details'!$H:$H,'Inventory Details'!$B:$B,$B3429,'Inventory Details'!$E:$E,$E3429)</f>
        <v>26</v>
      </c>
      <c r="G3429" s="12">
        <f>SUMIFS('PO Details'!$H:$H,'PO Details'!$D:$D,Planning!$B3429,'PO Details'!$L:$L,$E3429)</f>
        <v>0</v>
      </c>
      <c r="H3429" s="12">
        <f>SUMIFS('SO Details'!$G:$G,'SO Details'!$D:$D,Planning!$B3429,'SO Details'!$K:$K,$E3429)</f>
        <v>0</v>
      </c>
      <c r="I3429" s="20">
        <f>IF(COUNTIFS($C:$C,B3429)&gt;1,SUMIFS('Sales Hx'!$Q:$Q,'Sales Hx'!$B:$B,_xlfn.XLOOKUP(B3429,C:C,B:B),'Sales Hx'!$D:$D,Planning!$E3429),SUMIFS('Sales Hx'!$Q:$Q,'Sales Hx'!$B:$B,Planning!$B3429,'Sales Hx'!$D:$D,Planning!$E3429))</f>
        <v>0</v>
      </c>
      <c r="J3429" s="16">
        <f>IF(COUNTIFS($C:$C,B3429)&gt;1,SUMIFS('Sales Hx'!$S:$S,'Sales Hx'!$B:$B,_xlfn.XLOOKUP(B3429,C:C,B:B),'Sales Hx'!$D:$D,E3429),SUMIFS('Sales Hx'!$S:$S,'Sales Hx'!$B:$B,$B3429,'Sales Hx'!$D:$D,$E3429))</f>
        <v>4.6052631578947366E-2</v>
      </c>
      <c r="K3429" s="16">
        <f t="shared" si="289"/>
        <v>0</v>
      </c>
      <c r="L3429" s="12">
        <f>IF(M3429&lt;&gt;"",M3429,IF(COUNTIFS($C:$C,B3429)&gt;1,SUMIFS('Sales Hx'!V:V,'Sales Hx'!$B:$B,_xlfn.XLOOKUP(B3429,C:C,B:B),'Sales Hx'!$D:$D,$E3429),SUMIFS('Sales Hx'!V:V,'Sales Hx'!$B:$B,$B3429,'Sales Hx'!$D:$D,$E3429)))</f>
        <v>0</v>
      </c>
      <c r="M3429" s="12">
        <v>0</v>
      </c>
      <c r="N3429" s="15">
        <f t="shared" si="291"/>
        <v>4.6052631578947366E-2</v>
      </c>
      <c r="O3429" s="21">
        <f t="shared" si="293"/>
        <v>0</v>
      </c>
      <c r="P3429" s="24">
        <v>21</v>
      </c>
      <c r="Q3429" s="18">
        <f t="shared" si="292"/>
        <v>0</v>
      </c>
      <c r="R3429" s="2">
        <v>1</v>
      </c>
      <c r="S3429" s="2">
        <v>120</v>
      </c>
      <c r="T3429" s="2" t="s">
        <v>4647</v>
      </c>
      <c r="U3429" s="28" t="str">
        <f>IF(G3429=0,"",_xlfn.MINIFS('PO Details'!$I:$I,'PO Details'!$D:$D,Planning!$B3429,'PO Details'!$L:$L,Planning!$E3429))</f>
        <v/>
      </c>
      <c r="V3429" s="29" t="s">
        <v>4640</v>
      </c>
      <c r="W3429" t="str">
        <f t="shared" si="290"/>
        <v/>
      </c>
      <c r="X3429" s="2">
        <v>120</v>
      </c>
    </row>
    <row r="3430" spans="1:24" x14ac:dyDescent="0.25">
      <c r="A3430" s="11" t="s">
        <v>4619</v>
      </c>
      <c r="B3430" s="22" t="s">
        <v>1616</v>
      </c>
      <c r="C3430" s="22"/>
      <c r="D3430" s="22" t="s">
        <v>1617</v>
      </c>
      <c r="E3430" s="31" t="s">
        <v>106</v>
      </c>
      <c r="F3430" s="12">
        <f>SUMIFS('Inventory Details'!$H:$H,'Inventory Details'!$B:$B,$B3430,'Inventory Details'!$E:$E,$E3430)</f>
        <v>42</v>
      </c>
      <c r="G3430" s="12">
        <f>SUMIFS('PO Details'!$H:$H,'PO Details'!$D:$D,Planning!$B3430,'PO Details'!$L:$L,$E3430)</f>
        <v>0</v>
      </c>
      <c r="H3430" s="12">
        <f>SUMIFS('SO Details'!$G:$G,'SO Details'!$D:$D,Planning!$B3430,'SO Details'!$K:$K,$E3430)</f>
        <v>0</v>
      </c>
      <c r="I3430" s="20">
        <f>IF(COUNTIFS($C:$C,B3430)&gt;1,SUMIFS('Sales Hx'!$Q:$Q,'Sales Hx'!$B:$B,_xlfn.XLOOKUP(B3430,C:C,B:B),'Sales Hx'!$D:$D,Planning!$E3430),SUMIFS('Sales Hx'!$Q:$Q,'Sales Hx'!$B:$B,Planning!$B3430,'Sales Hx'!$D:$D,Planning!$E3430))</f>
        <v>2.8</v>
      </c>
      <c r="J3430" s="16">
        <f>IF(COUNTIFS($C:$C,B3430)&gt;1,SUMIFS('Sales Hx'!$S:$S,'Sales Hx'!$B:$B,_xlfn.XLOOKUP(B3430,C:C,B:B),'Sales Hx'!$D:$D,E3430),SUMIFS('Sales Hx'!$S:$S,'Sales Hx'!$B:$B,$B3430,'Sales Hx'!$D:$D,$E3430))</f>
        <v>7.2368421052631568E-2</v>
      </c>
      <c r="K3430" s="16">
        <f t="shared" si="289"/>
        <v>15.000000000000002</v>
      </c>
      <c r="L3430" s="12">
        <f>IF(M3430&lt;&gt;"",M3430,IF(COUNTIFS($C:$C,B3430)&gt;1,SUMIFS('Sales Hx'!V:V,'Sales Hx'!$B:$B,_xlfn.XLOOKUP(B3430,C:C,B:B),'Sales Hx'!$D:$D,$E3430),SUMIFS('Sales Hx'!V:V,'Sales Hx'!$B:$B,$B3430,'Sales Hx'!$D:$D,$E3430)))</f>
        <v>0</v>
      </c>
      <c r="M3430" s="12">
        <v>0</v>
      </c>
      <c r="N3430" s="15">
        <f t="shared" si="291"/>
        <v>7.2368421052631568E-2</v>
      </c>
      <c r="O3430" s="21">
        <f t="shared" si="293"/>
        <v>0</v>
      </c>
      <c r="P3430" s="24">
        <v>21</v>
      </c>
      <c r="Q3430" s="18">
        <f t="shared" si="292"/>
        <v>0</v>
      </c>
      <c r="R3430" s="2">
        <v>1</v>
      </c>
      <c r="S3430" s="2">
        <v>120</v>
      </c>
      <c r="T3430" s="2" t="s">
        <v>4647</v>
      </c>
      <c r="U3430" s="28" t="str">
        <f>IF(G3430=0,"",_xlfn.MINIFS('PO Details'!$I:$I,'PO Details'!$D:$D,Planning!$B3430,'PO Details'!$L:$L,Planning!$E3430))</f>
        <v/>
      </c>
      <c r="V3430" s="29" t="s">
        <v>4640</v>
      </c>
      <c r="W3430" t="str">
        <f t="shared" si="290"/>
        <v>Max</v>
      </c>
      <c r="X3430" s="2">
        <v>120</v>
      </c>
    </row>
    <row r="3431" spans="1:24" x14ac:dyDescent="0.25">
      <c r="A3431" s="11" t="s">
        <v>4619</v>
      </c>
      <c r="B3431" s="22" t="s">
        <v>1616</v>
      </c>
      <c r="C3431" s="22"/>
      <c r="D3431" s="22" t="s">
        <v>1617</v>
      </c>
      <c r="E3431" s="31" t="s">
        <v>4746</v>
      </c>
      <c r="F3431" s="12">
        <f>SUMIFS('Inventory Details'!$H:$H,'Inventory Details'!$B:$B,$B3431,'Inventory Details'!$E:$E,$E3431)</f>
        <v>6</v>
      </c>
      <c r="G3431" s="12">
        <f>SUMIFS('PO Details'!$H:$H,'PO Details'!$D:$D,Planning!$B3431,'PO Details'!$L:$L,$E3431)</f>
        <v>0</v>
      </c>
      <c r="H3431" s="12">
        <f>SUMIFS('SO Details'!$G:$G,'SO Details'!$D:$D,Planning!$B3431,'SO Details'!$K:$K,$E3431)</f>
        <v>2</v>
      </c>
      <c r="I3431" s="20">
        <f>IF(COUNTIFS($C:$C,B3431)&gt;1,SUMIFS('Sales Hx'!$Q:$Q,'Sales Hx'!$B:$B,_xlfn.XLOOKUP(B3431,C:C,B:B),'Sales Hx'!$D:$D,Planning!$E3431),SUMIFS('Sales Hx'!$Q:$Q,'Sales Hx'!$B:$B,Planning!$B3431,'Sales Hx'!$D:$D,Planning!$E3431))</f>
        <v>1.4</v>
      </c>
      <c r="J3431" s="16">
        <f>IF(COUNTIFS($C:$C,B3431)&gt;1,SUMIFS('Sales Hx'!$S:$S,'Sales Hx'!$B:$B,_xlfn.XLOOKUP(B3431,C:C,B:B),'Sales Hx'!$D:$D,E3431),SUMIFS('Sales Hx'!$S:$S,'Sales Hx'!$B:$B,$B3431,'Sales Hx'!$D:$D,$E3431))</f>
        <v>0.11951754385964912</v>
      </c>
      <c r="K3431" s="16">
        <f t="shared" si="289"/>
        <v>4.2857142857142856</v>
      </c>
      <c r="L3431" s="12">
        <f>IF(M3431&lt;&gt;"",M3431,IF(COUNTIFS($C:$C,B3431)&gt;1,SUMIFS('Sales Hx'!V:V,'Sales Hx'!$B:$B,_xlfn.XLOOKUP(B3431,C:C,B:B),'Sales Hx'!$D:$D,$E3431),SUMIFS('Sales Hx'!V:V,'Sales Hx'!$B:$B,$B3431,'Sales Hx'!$D:$D,$E3431)))</f>
        <v>0</v>
      </c>
      <c r="M3431" s="12">
        <v>0</v>
      </c>
      <c r="N3431" s="15">
        <f t="shared" si="291"/>
        <v>0.11951754385964912</v>
      </c>
      <c r="O3431" s="21">
        <f t="shared" si="293"/>
        <v>0</v>
      </c>
      <c r="P3431" s="24">
        <v>21</v>
      </c>
      <c r="Q3431" s="18">
        <f t="shared" si="292"/>
        <v>0</v>
      </c>
      <c r="R3431" s="2">
        <v>1</v>
      </c>
      <c r="S3431" s="2">
        <v>120</v>
      </c>
      <c r="T3431" s="2" t="s">
        <v>4647</v>
      </c>
      <c r="U3431" s="28" t="str">
        <f>IF(G3431=0,"",_xlfn.MINIFS('PO Details'!$I:$I,'PO Details'!$D:$D,Planning!$B3431,'PO Details'!$L:$L,Planning!$E3431))</f>
        <v/>
      </c>
      <c r="V3431" s="29" t="s">
        <v>4640</v>
      </c>
      <c r="W3431" t="str">
        <f t="shared" si="290"/>
        <v/>
      </c>
      <c r="X3431" s="2">
        <v>120</v>
      </c>
    </row>
    <row r="3432" spans="1:24" x14ac:dyDescent="0.25">
      <c r="A3432" s="11" t="s">
        <v>4619</v>
      </c>
      <c r="B3432" s="22" t="s">
        <v>1616</v>
      </c>
      <c r="C3432" s="22"/>
      <c r="D3432" s="22" t="s">
        <v>1617</v>
      </c>
      <c r="E3432" s="31" t="s">
        <v>1201</v>
      </c>
      <c r="F3432" s="12">
        <f>SUMIFS('Inventory Details'!$H:$H,'Inventory Details'!$B:$B,$B3432,'Inventory Details'!$E:$E,$E3432)</f>
        <v>0</v>
      </c>
      <c r="G3432" s="12">
        <f>SUMIFS('PO Details'!$H:$H,'PO Details'!$D:$D,Planning!$B3432,'PO Details'!$L:$L,$E3432)</f>
        <v>0</v>
      </c>
      <c r="H3432" s="12">
        <f>SUMIFS('SO Details'!$G:$G,'SO Details'!$D:$D,Planning!$B3432,'SO Details'!$K:$K,$E3432)</f>
        <v>0</v>
      </c>
      <c r="I3432" s="20">
        <f>IF(COUNTIFS($C:$C,B3432)&gt;1,SUMIFS('Sales Hx'!$Q:$Q,'Sales Hx'!$B:$B,_xlfn.XLOOKUP(B3432,C:C,B:B),'Sales Hx'!$D:$D,Planning!$E3432),SUMIFS('Sales Hx'!$Q:$Q,'Sales Hx'!$B:$B,Planning!$B3432,'Sales Hx'!$D:$D,Planning!$E3432))</f>
        <v>0</v>
      </c>
      <c r="J3432" s="16">
        <f>IF(COUNTIFS($C:$C,B3432)&gt;1,SUMIFS('Sales Hx'!$S:$S,'Sales Hx'!$B:$B,_xlfn.XLOOKUP(B3432,C:C,B:B),'Sales Hx'!$D:$D,E3432),SUMIFS('Sales Hx'!$S:$S,'Sales Hx'!$B:$B,$B3432,'Sales Hx'!$D:$D,$E3432))</f>
        <v>0</v>
      </c>
      <c r="K3432" s="16">
        <f t="shared" si="289"/>
        <v>0</v>
      </c>
      <c r="L3432" s="12">
        <f>IF(M3432&lt;&gt;"",M3432,IF(COUNTIFS($C:$C,B3432)&gt;1,SUMIFS('Sales Hx'!V:V,'Sales Hx'!$B:$B,_xlfn.XLOOKUP(B3432,C:C,B:B),'Sales Hx'!$D:$D,$E3432),SUMIFS('Sales Hx'!V:V,'Sales Hx'!$B:$B,$B3432,'Sales Hx'!$D:$D,$E3432)))</f>
        <v>0</v>
      </c>
      <c r="M3432" s="12">
        <v>0</v>
      </c>
      <c r="N3432" s="15">
        <f t="shared" si="291"/>
        <v>0</v>
      </c>
      <c r="O3432" s="21">
        <f t="shared" si="293"/>
        <v>0</v>
      </c>
      <c r="P3432" s="24">
        <v>21</v>
      </c>
      <c r="Q3432" s="18">
        <f t="shared" si="292"/>
        <v>0</v>
      </c>
      <c r="R3432" s="2">
        <v>1</v>
      </c>
      <c r="S3432" s="2">
        <v>120</v>
      </c>
      <c r="T3432" s="2" t="s">
        <v>4647</v>
      </c>
      <c r="U3432" s="28" t="str">
        <f>IF(G3432=0,"",_xlfn.MINIFS('PO Details'!$I:$I,'PO Details'!$D:$D,Planning!$B3432,'PO Details'!$L:$L,Planning!$E3432))</f>
        <v/>
      </c>
      <c r="V3432" s="29" t="s">
        <v>4640</v>
      </c>
      <c r="W3432" t="str">
        <f t="shared" si="290"/>
        <v/>
      </c>
      <c r="X3432" s="2">
        <v>120</v>
      </c>
    </row>
    <row r="3433" spans="1:24" x14ac:dyDescent="0.25">
      <c r="A3433" s="11" t="s">
        <v>4619</v>
      </c>
      <c r="B3433" s="22" t="s">
        <v>1616</v>
      </c>
      <c r="C3433" s="22"/>
      <c r="D3433" s="22" t="s">
        <v>1617</v>
      </c>
      <c r="E3433" s="31" t="s">
        <v>15</v>
      </c>
      <c r="F3433" s="12">
        <f>SUMIFS('Inventory Details'!$H:$H,'Inventory Details'!$B:$B,$B3433,'Inventory Details'!$E:$E,$E3433)</f>
        <v>8</v>
      </c>
      <c r="G3433" s="12">
        <f>SUMIFS('PO Details'!$H:$H,'PO Details'!$D:$D,Planning!$B3433,'PO Details'!$L:$L,$E3433)</f>
        <v>0</v>
      </c>
      <c r="H3433" s="12">
        <f>SUMIFS('SO Details'!$G:$G,'SO Details'!$D:$D,Planning!$B3433,'SO Details'!$K:$K,$E3433)</f>
        <v>0</v>
      </c>
      <c r="I3433" s="20">
        <f>IF(COUNTIFS($C:$C,B3433)&gt;1,SUMIFS('Sales Hx'!$Q:$Q,'Sales Hx'!$B:$B,_xlfn.XLOOKUP(B3433,C:C,B:B),'Sales Hx'!$D:$D,Planning!$E3433),SUMIFS('Sales Hx'!$Q:$Q,'Sales Hx'!$B:$B,Planning!$B3433,'Sales Hx'!$D:$D,Planning!$E3433))</f>
        <v>4.1999999999999993</v>
      </c>
      <c r="J3433" s="16">
        <f>IF(COUNTIFS($C:$C,B3433)&gt;1,SUMIFS('Sales Hx'!$S:$S,'Sales Hx'!$B:$B,_xlfn.XLOOKUP(B3433,C:C,B:B),'Sales Hx'!$D:$D,E3433),SUMIFS('Sales Hx'!$S:$S,'Sales Hx'!$B:$B,$B3433,'Sales Hx'!$D:$D,$E3433))</f>
        <v>0.13815789473684209</v>
      </c>
      <c r="K3433" s="16">
        <f t="shared" si="289"/>
        <v>1.9047619047619051</v>
      </c>
      <c r="L3433" s="12">
        <f>IF(M3433&lt;&gt;"",M3433,IF(COUNTIFS($C:$C,B3433)&gt;1,SUMIFS('Sales Hx'!V:V,'Sales Hx'!$B:$B,_xlfn.XLOOKUP(B3433,C:C,B:B),'Sales Hx'!$D:$D,$E3433),SUMIFS('Sales Hx'!V:V,'Sales Hx'!$B:$B,$B3433,'Sales Hx'!$D:$D,$E3433)))</f>
        <v>0</v>
      </c>
      <c r="M3433" s="12">
        <v>0</v>
      </c>
      <c r="N3433" s="15">
        <f t="shared" si="291"/>
        <v>0.13815789473684209</v>
      </c>
      <c r="O3433" s="21">
        <f t="shared" si="293"/>
        <v>0</v>
      </c>
      <c r="P3433" s="24">
        <v>21</v>
      </c>
      <c r="Q3433" s="18">
        <f t="shared" si="292"/>
        <v>0</v>
      </c>
      <c r="R3433" s="2">
        <v>1</v>
      </c>
      <c r="S3433" s="2">
        <v>120</v>
      </c>
      <c r="T3433" s="2" t="s">
        <v>4647</v>
      </c>
      <c r="U3433" s="28" t="str">
        <f>IF(G3433=0,"",_xlfn.MINIFS('PO Details'!$I:$I,'PO Details'!$D:$D,Planning!$B3433,'PO Details'!$L:$L,Planning!$E3433))</f>
        <v/>
      </c>
      <c r="V3433" s="29" t="s">
        <v>4640</v>
      </c>
      <c r="W3433" t="str">
        <f t="shared" si="290"/>
        <v/>
      </c>
      <c r="X3433" s="2">
        <v>120</v>
      </c>
    </row>
    <row r="3434" spans="1:24" x14ac:dyDescent="0.25">
      <c r="A3434" s="11"/>
      <c r="B3434" s="22" t="s">
        <v>4996</v>
      </c>
      <c r="C3434" s="22"/>
      <c r="D3434" s="22" t="s">
        <v>4997</v>
      </c>
      <c r="E3434" s="31" t="s">
        <v>113</v>
      </c>
      <c r="F3434" s="12">
        <f>SUMIFS('Inventory Details'!$H:$H,'Inventory Details'!$B:$B,$B3434,'Inventory Details'!$E:$E,$E3434)</f>
        <v>27</v>
      </c>
      <c r="G3434" s="12">
        <f>SUMIFS('PO Details'!$H:$H,'PO Details'!$D:$D,Planning!$B3434,'PO Details'!$L:$L,$E3434)</f>
        <v>0</v>
      </c>
      <c r="H3434" s="12">
        <f>SUMIFS('SO Details'!$G:$G,'SO Details'!$D:$D,Planning!$B3434,'SO Details'!$K:$K,$E3434)</f>
        <v>0</v>
      </c>
      <c r="I3434" s="20">
        <f>IF(COUNTIFS($C:$C,B3434)&gt;1,SUMIFS('Sales Hx'!$Q:$Q,'Sales Hx'!$B:$B,_xlfn.XLOOKUP(B3434,C:C,B:B),'Sales Hx'!$D:$D,Planning!$E3434),SUMIFS('Sales Hx'!$Q:$Q,'Sales Hx'!$B:$B,Planning!$B3434,'Sales Hx'!$D:$D,Planning!$E3434))</f>
        <v>0</v>
      </c>
      <c r="J3434" s="16">
        <f>IF(COUNTIFS($C:$C,B3434)&gt;1,SUMIFS('Sales Hx'!$S:$S,'Sales Hx'!$B:$B,_xlfn.XLOOKUP(B3434,C:C,B:B),'Sales Hx'!$D:$D,E3434),SUMIFS('Sales Hx'!$S:$S,'Sales Hx'!$B:$B,$B3434,'Sales Hx'!$D:$D,$E3434))</f>
        <v>6.5789473684210523E-2</v>
      </c>
      <c r="K3434" s="16">
        <f t="shared" si="289"/>
        <v>0</v>
      </c>
      <c r="L3434" s="12">
        <f>IF(M3434&lt;&gt;"",M3434,IF(COUNTIFS($C:$C,B3434)&gt;1,SUMIFS('Sales Hx'!V:V,'Sales Hx'!$B:$B,_xlfn.XLOOKUP(B3434,C:C,B:B),'Sales Hx'!$D:$D,$E3434),SUMIFS('Sales Hx'!V:V,'Sales Hx'!$B:$B,$B3434,'Sales Hx'!$D:$D,$E3434)))</f>
        <v>0</v>
      </c>
      <c r="M3434" s="12">
        <v>0</v>
      </c>
      <c r="N3434" s="15">
        <f t="shared" si="291"/>
        <v>6.5789473684210523E-2</v>
      </c>
      <c r="O3434" s="21">
        <f t="shared" si="293"/>
        <v>0</v>
      </c>
      <c r="P3434" s="24">
        <v>52.372799999999998</v>
      </c>
      <c r="Q3434" s="18">
        <f t="shared" si="292"/>
        <v>0</v>
      </c>
      <c r="R3434" s="2">
        <v>1</v>
      </c>
      <c r="S3434" s="2">
        <v>90</v>
      </c>
      <c r="T3434" s="2" t="s">
        <v>4647</v>
      </c>
      <c r="U3434" s="28" t="str">
        <f>IF(G3434=0,"",_xlfn.MINIFS('PO Details'!$I:$I,'PO Details'!$D:$D,Planning!$B3434,'PO Details'!$L:$L,Planning!$E3434))</f>
        <v/>
      </c>
      <c r="V3434" s="29" t="s">
        <v>4640</v>
      </c>
      <c r="W3434" t="str">
        <f t="shared" si="290"/>
        <v>Max</v>
      </c>
      <c r="X3434" s="2">
        <v>120</v>
      </c>
    </row>
    <row r="3435" spans="1:24" x14ac:dyDescent="0.25">
      <c r="A3435" s="11"/>
      <c r="B3435" s="22" t="s">
        <v>4996</v>
      </c>
      <c r="C3435" s="22"/>
      <c r="D3435" s="22" t="s">
        <v>4997</v>
      </c>
      <c r="E3435" s="31" t="s">
        <v>4746</v>
      </c>
      <c r="F3435" s="12">
        <f>SUMIFS('Inventory Details'!$H:$H,'Inventory Details'!$B:$B,$B3435,'Inventory Details'!$E:$E,$E3435)</f>
        <v>49</v>
      </c>
      <c r="G3435" s="12">
        <f>SUMIFS('PO Details'!$H:$H,'PO Details'!$D:$D,Planning!$B3435,'PO Details'!$L:$L,$E3435)</f>
        <v>0</v>
      </c>
      <c r="H3435" s="12">
        <f>SUMIFS('SO Details'!$G:$G,'SO Details'!$D:$D,Planning!$B3435,'SO Details'!$K:$K,$E3435)</f>
        <v>0</v>
      </c>
      <c r="I3435" s="20">
        <f>IF(COUNTIFS($C:$C,B3435)&gt;1,SUMIFS('Sales Hx'!$Q:$Q,'Sales Hx'!$B:$B,_xlfn.XLOOKUP(B3435,C:C,B:B),'Sales Hx'!$D:$D,Planning!$E3435),SUMIFS('Sales Hx'!$Q:$Q,'Sales Hx'!$B:$B,Planning!$B3435,'Sales Hx'!$D:$D,Planning!$E3435))</f>
        <v>0</v>
      </c>
      <c r="J3435" s="16">
        <f>IF(COUNTIFS($C:$C,B3435)&gt;1,SUMIFS('Sales Hx'!$S:$S,'Sales Hx'!$B:$B,_xlfn.XLOOKUP(B3435,C:C,B:B),'Sales Hx'!$D:$D,E3435),SUMIFS('Sales Hx'!$S:$S,'Sales Hx'!$B:$B,$B3435,'Sales Hx'!$D:$D,$E3435))</f>
        <v>0</v>
      </c>
      <c r="K3435" s="16">
        <f t="shared" si="289"/>
        <v>0</v>
      </c>
      <c r="L3435" s="12">
        <f>IF(M3435&lt;&gt;"",M3435,IF(COUNTIFS($C:$C,B3435)&gt;1,SUMIFS('Sales Hx'!V:V,'Sales Hx'!$B:$B,_xlfn.XLOOKUP(B3435,C:C,B:B),'Sales Hx'!$D:$D,$E3435),SUMIFS('Sales Hx'!V:V,'Sales Hx'!$B:$B,$B3435,'Sales Hx'!$D:$D,$E3435)))</f>
        <v>0</v>
      </c>
      <c r="M3435" s="12">
        <v>0</v>
      </c>
      <c r="N3435" s="15">
        <f t="shared" si="291"/>
        <v>0</v>
      </c>
      <c r="O3435" s="21">
        <f t="shared" si="293"/>
        <v>0</v>
      </c>
      <c r="P3435" s="24">
        <v>52.372799999999998</v>
      </c>
      <c r="Q3435" s="18">
        <f t="shared" si="292"/>
        <v>0</v>
      </c>
      <c r="R3435" s="2">
        <v>1</v>
      </c>
      <c r="S3435" s="2">
        <v>90</v>
      </c>
      <c r="T3435" s="2" t="s">
        <v>4647</v>
      </c>
      <c r="U3435" s="28" t="str">
        <f>IF(G3435=0,"",_xlfn.MINIFS('PO Details'!$I:$I,'PO Details'!$D:$D,Planning!$B3435,'PO Details'!$L:$L,Planning!$E3435))</f>
        <v/>
      </c>
      <c r="V3435" s="29" t="s">
        <v>4640</v>
      </c>
      <c r="W3435" t="str">
        <f t="shared" si="290"/>
        <v>Max</v>
      </c>
      <c r="X3435" s="2">
        <v>120</v>
      </c>
    </row>
    <row r="3436" spans="1:24" x14ac:dyDescent="0.25">
      <c r="A3436" s="11"/>
      <c r="B3436" s="22" t="s">
        <v>4996</v>
      </c>
      <c r="C3436" s="22"/>
      <c r="D3436" s="22" t="s">
        <v>4997</v>
      </c>
      <c r="E3436" s="31" t="s">
        <v>106</v>
      </c>
      <c r="F3436" s="12">
        <f>SUMIFS('Inventory Details'!$H:$H,'Inventory Details'!$B:$B,$B3436,'Inventory Details'!$E:$E,$E3436)</f>
        <v>26</v>
      </c>
      <c r="G3436" s="12">
        <f>SUMIFS('PO Details'!$H:$H,'PO Details'!$D:$D,Planning!$B3436,'PO Details'!$L:$L,$E3436)</f>
        <v>0</v>
      </c>
      <c r="H3436" s="12">
        <f>SUMIFS('SO Details'!$G:$G,'SO Details'!$D:$D,Planning!$B3436,'SO Details'!$K:$K,$E3436)</f>
        <v>1</v>
      </c>
      <c r="I3436" s="20">
        <f>IF(COUNTIFS($C:$C,B3436)&gt;1,SUMIFS('Sales Hx'!$Q:$Q,'Sales Hx'!$B:$B,_xlfn.XLOOKUP(B3436,C:C,B:B),'Sales Hx'!$D:$D,Planning!$E3436),SUMIFS('Sales Hx'!$Q:$Q,'Sales Hx'!$B:$B,Planning!$B3436,'Sales Hx'!$D:$D,Planning!$E3436))</f>
        <v>0</v>
      </c>
      <c r="J3436" s="16">
        <f>IF(COUNTIFS($C:$C,B3436)&gt;1,SUMIFS('Sales Hx'!$S:$S,'Sales Hx'!$B:$B,_xlfn.XLOOKUP(B3436,C:C,B:B),'Sales Hx'!$D:$D,E3436),SUMIFS('Sales Hx'!$S:$S,'Sales Hx'!$B:$B,$B3436,'Sales Hx'!$D:$D,$E3436))</f>
        <v>0</v>
      </c>
      <c r="K3436" s="16">
        <f t="shared" ref="K3436:K3499" si="294">IFERROR((F3436+G3436)/I3436,0)</f>
        <v>0</v>
      </c>
      <c r="L3436" s="12">
        <f>IF(M3436&lt;&gt;"",M3436,IF(COUNTIFS($C:$C,B3436)&gt;1,SUMIFS('Sales Hx'!V:V,'Sales Hx'!$B:$B,_xlfn.XLOOKUP(B3436,C:C,B:B),'Sales Hx'!$D:$D,$E3436),SUMIFS('Sales Hx'!V:V,'Sales Hx'!$B:$B,$B3436,'Sales Hx'!$D:$D,$E3436)))</f>
        <v>0</v>
      </c>
      <c r="M3436" s="12">
        <v>0</v>
      </c>
      <c r="N3436" s="15">
        <f t="shared" si="291"/>
        <v>0</v>
      </c>
      <c r="O3436" s="21">
        <f t="shared" si="293"/>
        <v>0</v>
      </c>
      <c r="P3436" s="24">
        <v>52.372799999999998</v>
      </c>
      <c r="Q3436" s="18">
        <f t="shared" si="292"/>
        <v>0</v>
      </c>
      <c r="R3436" s="2">
        <v>1</v>
      </c>
      <c r="S3436" s="2">
        <v>90</v>
      </c>
      <c r="T3436" s="2" t="s">
        <v>4647</v>
      </c>
      <c r="U3436" s="28" t="str">
        <f>IF(G3436=0,"",_xlfn.MINIFS('PO Details'!$I:$I,'PO Details'!$D:$D,Planning!$B3436,'PO Details'!$L:$L,Planning!$E3436))</f>
        <v/>
      </c>
      <c r="V3436" s="29" t="s">
        <v>4640</v>
      </c>
      <c r="W3436" t="str">
        <f t="shared" si="290"/>
        <v>Max</v>
      </c>
      <c r="X3436" s="2">
        <v>120</v>
      </c>
    </row>
    <row r="3437" spans="1:24" x14ac:dyDescent="0.25">
      <c r="A3437" s="11"/>
      <c r="B3437" s="22" t="s">
        <v>4996</v>
      </c>
      <c r="C3437" s="22"/>
      <c r="D3437" s="22" t="s">
        <v>4997</v>
      </c>
      <c r="E3437" s="31" t="s">
        <v>861</v>
      </c>
      <c r="F3437" s="12">
        <f>SUMIFS('Inventory Details'!$H:$H,'Inventory Details'!$B:$B,$B3437,'Inventory Details'!$E:$E,$E3437)</f>
        <v>3</v>
      </c>
      <c r="G3437" s="12">
        <f>SUMIFS('PO Details'!$H:$H,'PO Details'!$D:$D,Planning!$B3437,'PO Details'!$L:$L,$E3437)</f>
        <v>0</v>
      </c>
      <c r="H3437" s="12">
        <f>SUMIFS('SO Details'!$G:$G,'SO Details'!$D:$D,Planning!$B3437,'SO Details'!$K:$K,$E3437)</f>
        <v>0</v>
      </c>
      <c r="I3437" s="20">
        <f>IF(COUNTIFS($C:$C,B3437)&gt;1,SUMIFS('Sales Hx'!$Q:$Q,'Sales Hx'!$B:$B,_xlfn.XLOOKUP(B3437,C:C,B:B),'Sales Hx'!$D:$D,Planning!$E3437),SUMIFS('Sales Hx'!$Q:$Q,'Sales Hx'!$B:$B,Planning!$B3437,'Sales Hx'!$D:$D,Planning!$E3437))</f>
        <v>0</v>
      </c>
      <c r="J3437" s="16">
        <f>IF(COUNTIFS($C:$C,B3437)&gt;1,SUMIFS('Sales Hx'!$S:$S,'Sales Hx'!$B:$B,_xlfn.XLOOKUP(B3437,C:C,B:B),'Sales Hx'!$D:$D,E3437),SUMIFS('Sales Hx'!$S:$S,'Sales Hx'!$B:$B,$B3437,'Sales Hx'!$D:$D,$E3437))</f>
        <v>0</v>
      </c>
      <c r="K3437" s="16">
        <f t="shared" si="294"/>
        <v>0</v>
      </c>
      <c r="L3437" s="12">
        <f>IF(M3437&lt;&gt;"",M3437,IF(COUNTIFS($C:$C,B3437)&gt;1,SUMIFS('Sales Hx'!V:V,'Sales Hx'!$B:$B,_xlfn.XLOOKUP(B3437,C:C,B:B),'Sales Hx'!$D:$D,$E3437),SUMIFS('Sales Hx'!V:V,'Sales Hx'!$B:$B,$B3437,'Sales Hx'!$D:$D,$E3437)))</f>
        <v>0</v>
      </c>
      <c r="M3437" s="12">
        <v>0</v>
      </c>
      <c r="N3437" s="15">
        <f t="shared" si="291"/>
        <v>0</v>
      </c>
      <c r="O3437" s="21">
        <f t="shared" si="293"/>
        <v>0</v>
      </c>
      <c r="P3437" s="24">
        <v>52.372799999999998</v>
      </c>
      <c r="Q3437" s="18">
        <f t="shared" si="292"/>
        <v>0</v>
      </c>
      <c r="R3437" s="2">
        <v>1</v>
      </c>
      <c r="S3437" s="2">
        <v>90</v>
      </c>
      <c r="T3437" s="2" t="s">
        <v>4647</v>
      </c>
      <c r="U3437" s="28" t="str">
        <f>IF(G3437=0,"",_xlfn.MINIFS('PO Details'!$I:$I,'PO Details'!$D:$D,Planning!$B3437,'PO Details'!$L:$L,Planning!$E3437))</f>
        <v/>
      </c>
      <c r="V3437" s="29" t="s">
        <v>4640</v>
      </c>
      <c r="W3437" t="str">
        <f t="shared" si="290"/>
        <v>Max</v>
      </c>
      <c r="X3437" s="2">
        <v>120</v>
      </c>
    </row>
    <row r="3438" spans="1:24" x14ac:dyDescent="0.25">
      <c r="A3438" s="11"/>
      <c r="B3438" s="22" t="s">
        <v>4998</v>
      </c>
      <c r="C3438" s="22"/>
      <c r="D3438" s="22" t="s">
        <v>4745</v>
      </c>
      <c r="E3438" s="31" t="s">
        <v>113</v>
      </c>
      <c r="F3438" s="12">
        <f>SUMIFS('Inventory Details'!$H:$H,'Inventory Details'!$B:$B,$B3438,'Inventory Details'!$E:$E,$E3438)</f>
        <v>49</v>
      </c>
      <c r="G3438" s="12">
        <f>SUMIFS('PO Details'!$H:$H,'PO Details'!$D:$D,Planning!$B3438,'PO Details'!$L:$L,$E3438)</f>
        <v>0</v>
      </c>
      <c r="H3438" s="12">
        <f>SUMIFS('SO Details'!$G:$G,'SO Details'!$D:$D,Planning!$B3438,'SO Details'!$K:$K,$E3438)</f>
        <v>0</v>
      </c>
      <c r="I3438" s="20">
        <f>IF(COUNTIFS($C:$C,B3438)&gt;1,SUMIFS('Sales Hx'!$Q:$Q,'Sales Hx'!$B:$B,_xlfn.XLOOKUP(B3438,C:C,B:B),'Sales Hx'!$D:$D,Planning!$E3438),SUMIFS('Sales Hx'!$Q:$Q,'Sales Hx'!$B:$B,Planning!$B3438,'Sales Hx'!$D:$D,Planning!$E3438))</f>
        <v>0</v>
      </c>
      <c r="J3438" s="16">
        <f>IF(COUNTIFS($C:$C,B3438)&gt;1,SUMIFS('Sales Hx'!$S:$S,'Sales Hx'!$B:$B,_xlfn.XLOOKUP(B3438,C:C,B:B),'Sales Hx'!$D:$D,E3438),SUMIFS('Sales Hx'!$S:$S,'Sales Hx'!$B:$B,$B3438,'Sales Hx'!$D:$D,$E3438))</f>
        <v>0</v>
      </c>
      <c r="K3438" s="16">
        <f t="shared" si="294"/>
        <v>0</v>
      </c>
      <c r="L3438" s="12">
        <f>IF(M3438&lt;&gt;"",M3438,IF(COUNTIFS($C:$C,B3438)&gt;1,SUMIFS('Sales Hx'!V:V,'Sales Hx'!$B:$B,_xlfn.XLOOKUP(B3438,C:C,B:B),'Sales Hx'!$D:$D,$E3438),SUMIFS('Sales Hx'!V:V,'Sales Hx'!$B:$B,$B3438,'Sales Hx'!$D:$D,$E3438)))</f>
        <v>0</v>
      </c>
      <c r="M3438" s="12">
        <v>0</v>
      </c>
      <c r="N3438" s="15">
        <f t="shared" si="291"/>
        <v>0</v>
      </c>
      <c r="O3438" s="21">
        <f t="shared" si="293"/>
        <v>0</v>
      </c>
      <c r="P3438" s="24">
        <v>52.372799999999998</v>
      </c>
      <c r="Q3438" s="18">
        <f t="shared" si="292"/>
        <v>0</v>
      </c>
      <c r="R3438" s="2">
        <v>1</v>
      </c>
      <c r="S3438" s="2">
        <v>90</v>
      </c>
      <c r="T3438" s="2" t="s">
        <v>4647</v>
      </c>
      <c r="U3438" s="28" t="str">
        <f>IF(G3438=0,"",_xlfn.MINIFS('PO Details'!$I:$I,'PO Details'!$D:$D,Planning!$B3438,'PO Details'!$L:$L,Planning!$E3438))</f>
        <v/>
      </c>
      <c r="V3438" s="29" t="s">
        <v>4640</v>
      </c>
      <c r="W3438" t="str">
        <f t="shared" si="290"/>
        <v>Max</v>
      </c>
      <c r="X3438" s="2">
        <v>120</v>
      </c>
    </row>
    <row r="3439" spans="1:24" x14ac:dyDescent="0.25">
      <c r="A3439" s="11"/>
      <c r="B3439" s="22" t="s">
        <v>4998</v>
      </c>
      <c r="C3439" s="22"/>
      <c r="D3439" s="22" t="s">
        <v>4745</v>
      </c>
      <c r="E3439" s="31" t="s">
        <v>4746</v>
      </c>
      <c r="F3439" s="12">
        <f>SUMIFS('Inventory Details'!$H:$H,'Inventory Details'!$B:$B,$B3439,'Inventory Details'!$E:$E,$E3439)</f>
        <v>130</v>
      </c>
      <c r="G3439" s="12">
        <f>SUMIFS('PO Details'!$H:$H,'PO Details'!$D:$D,Planning!$B3439,'PO Details'!$L:$L,$E3439)</f>
        <v>0</v>
      </c>
      <c r="H3439" s="12">
        <f>SUMIFS('SO Details'!$G:$G,'SO Details'!$D:$D,Planning!$B3439,'SO Details'!$K:$K,$E3439)</f>
        <v>0</v>
      </c>
      <c r="I3439" s="20">
        <f>IF(COUNTIFS($C:$C,B3439)&gt;1,SUMIFS('Sales Hx'!$Q:$Q,'Sales Hx'!$B:$B,_xlfn.XLOOKUP(B3439,C:C,B:B),'Sales Hx'!$D:$D,Planning!$E3439),SUMIFS('Sales Hx'!$Q:$Q,'Sales Hx'!$B:$B,Planning!$B3439,'Sales Hx'!$D:$D,Planning!$E3439))</f>
        <v>0</v>
      </c>
      <c r="J3439" s="16">
        <f>IF(COUNTIFS($C:$C,B3439)&gt;1,SUMIFS('Sales Hx'!$S:$S,'Sales Hx'!$B:$B,_xlfn.XLOOKUP(B3439,C:C,B:B),'Sales Hx'!$D:$D,E3439),SUMIFS('Sales Hx'!$S:$S,'Sales Hx'!$B:$B,$B3439,'Sales Hx'!$D:$D,$E3439))</f>
        <v>0</v>
      </c>
      <c r="K3439" s="16">
        <f t="shared" si="294"/>
        <v>0</v>
      </c>
      <c r="L3439" s="12">
        <f>IF(M3439&lt;&gt;"",M3439,IF(COUNTIFS($C:$C,B3439)&gt;1,SUMIFS('Sales Hx'!V:V,'Sales Hx'!$B:$B,_xlfn.XLOOKUP(B3439,C:C,B:B),'Sales Hx'!$D:$D,$E3439),SUMIFS('Sales Hx'!V:V,'Sales Hx'!$B:$B,$B3439,'Sales Hx'!$D:$D,$E3439)))</f>
        <v>0</v>
      </c>
      <c r="M3439" s="12">
        <v>0</v>
      </c>
      <c r="N3439" s="15">
        <f t="shared" si="291"/>
        <v>0</v>
      </c>
      <c r="O3439" s="21">
        <f t="shared" si="293"/>
        <v>0</v>
      </c>
      <c r="P3439" s="24">
        <v>52.372799999999998</v>
      </c>
      <c r="Q3439" s="18">
        <f t="shared" si="292"/>
        <v>0</v>
      </c>
      <c r="R3439" s="2">
        <v>1</v>
      </c>
      <c r="S3439" s="2">
        <v>90</v>
      </c>
      <c r="T3439" s="2" t="s">
        <v>4647</v>
      </c>
      <c r="U3439" s="28" t="str">
        <f>IF(G3439=0,"",_xlfn.MINIFS('PO Details'!$I:$I,'PO Details'!$D:$D,Planning!$B3439,'PO Details'!$L:$L,Planning!$E3439))</f>
        <v/>
      </c>
      <c r="V3439" s="29" t="s">
        <v>4640</v>
      </c>
      <c r="W3439" t="str">
        <f t="shared" si="290"/>
        <v>Max</v>
      </c>
      <c r="X3439" s="2">
        <v>120</v>
      </c>
    </row>
    <row r="3440" spans="1:24" x14ac:dyDescent="0.25">
      <c r="A3440" s="11"/>
      <c r="B3440" s="22" t="s">
        <v>4998</v>
      </c>
      <c r="C3440" s="22"/>
      <c r="D3440" s="22" t="s">
        <v>4745</v>
      </c>
      <c r="E3440" s="31" t="s">
        <v>106</v>
      </c>
      <c r="F3440" s="12">
        <f>SUMIFS('Inventory Details'!$H:$H,'Inventory Details'!$B:$B,$B3440,'Inventory Details'!$E:$E,$E3440)</f>
        <v>96</v>
      </c>
      <c r="G3440" s="12">
        <f>SUMIFS('PO Details'!$H:$H,'PO Details'!$D:$D,Planning!$B3440,'PO Details'!$L:$L,$E3440)</f>
        <v>0</v>
      </c>
      <c r="H3440" s="12">
        <f>SUMIFS('SO Details'!$G:$G,'SO Details'!$D:$D,Planning!$B3440,'SO Details'!$K:$K,$E3440)</f>
        <v>1</v>
      </c>
      <c r="I3440" s="20">
        <f>IF(COUNTIFS($C:$C,B3440)&gt;1,SUMIFS('Sales Hx'!$Q:$Q,'Sales Hx'!$B:$B,_xlfn.XLOOKUP(B3440,C:C,B:B),'Sales Hx'!$D:$D,Planning!$E3440),SUMIFS('Sales Hx'!$Q:$Q,'Sales Hx'!$B:$B,Planning!$B3440,'Sales Hx'!$D:$D,Planning!$E3440))</f>
        <v>0</v>
      </c>
      <c r="J3440" s="16">
        <f>IF(COUNTIFS($C:$C,B3440)&gt;1,SUMIFS('Sales Hx'!$S:$S,'Sales Hx'!$B:$B,_xlfn.XLOOKUP(B3440,C:C,B:B),'Sales Hx'!$D:$D,E3440),SUMIFS('Sales Hx'!$S:$S,'Sales Hx'!$B:$B,$B3440,'Sales Hx'!$D:$D,$E3440))</f>
        <v>0</v>
      </c>
      <c r="K3440" s="16">
        <f t="shared" si="294"/>
        <v>0</v>
      </c>
      <c r="L3440" s="12">
        <f>IF(M3440&lt;&gt;"",M3440,IF(COUNTIFS($C:$C,B3440)&gt;1,SUMIFS('Sales Hx'!V:V,'Sales Hx'!$B:$B,_xlfn.XLOOKUP(B3440,C:C,B:B),'Sales Hx'!$D:$D,$E3440),SUMIFS('Sales Hx'!V:V,'Sales Hx'!$B:$B,$B3440,'Sales Hx'!$D:$D,$E3440)))</f>
        <v>0</v>
      </c>
      <c r="M3440" s="12">
        <v>0</v>
      </c>
      <c r="N3440" s="15">
        <f t="shared" si="291"/>
        <v>0</v>
      </c>
      <c r="O3440" s="21">
        <f t="shared" si="293"/>
        <v>0</v>
      </c>
      <c r="P3440" s="24">
        <v>52.372799999999998</v>
      </c>
      <c r="Q3440" s="18">
        <f t="shared" si="292"/>
        <v>0</v>
      </c>
      <c r="R3440" s="2">
        <v>1</v>
      </c>
      <c r="S3440" s="2">
        <v>90</v>
      </c>
      <c r="T3440" s="2" t="s">
        <v>4647</v>
      </c>
      <c r="U3440" s="28" t="str">
        <f>IF(G3440=0,"",_xlfn.MINIFS('PO Details'!$I:$I,'PO Details'!$D:$D,Planning!$B3440,'PO Details'!$L:$L,Planning!$E3440))</f>
        <v/>
      </c>
      <c r="V3440" s="29" t="s">
        <v>4640</v>
      </c>
      <c r="W3440" t="str">
        <f t="shared" si="290"/>
        <v>Max</v>
      </c>
      <c r="X3440" s="2">
        <v>120</v>
      </c>
    </row>
    <row r="3441" spans="1:24" x14ac:dyDescent="0.25">
      <c r="A3441" s="11"/>
      <c r="B3441" s="22" t="s">
        <v>4998</v>
      </c>
      <c r="C3441" s="22"/>
      <c r="D3441" s="22" t="s">
        <v>4745</v>
      </c>
      <c r="E3441" s="31" t="s">
        <v>861</v>
      </c>
      <c r="F3441" s="12">
        <f>SUMIFS('Inventory Details'!$H:$H,'Inventory Details'!$B:$B,$B3441,'Inventory Details'!$E:$E,$E3441)</f>
        <v>3</v>
      </c>
      <c r="G3441" s="12">
        <f>SUMIFS('PO Details'!$H:$H,'PO Details'!$D:$D,Planning!$B3441,'PO Details'!$L:$L,$E3441)</f>
        <v>0</v>
      </c>
      <c r="H3441" s="12">
        <f>SUMIFS('SO Details'!$G:$G,'SO Details'!$D:$D,Planning!$B3441,'SO Details'!$K:$K,$E3441)</f>
        <v>0</v>
      </c>
      <c r="I3441" s="20">
        <f>IF(COUNTIFS($C:$C,B3441)&gt;1,SUMIFS('Sales Hx'!$Q:$Q,'Sales Hx'!$B:$B,_xlfn.XLOOKUP(B3441,C:C,B:B),'Sales Hx'!$D:$D,Planning!$E3441),SUMIFS('Sales Hx'!$Q:$Q,'Sales Hx'!$B:$B,Planning!$B3441,'Sales Hx'!$D:$D,Planning!$E3441))</f>
        <v>0</v>
      </c>
      <c r="J3441" s="16">
        <f>IF(COUNTIFS($C:$C,B3441)&gt;1,SUMIFS('Sales Hx'!$S:$S,'Sales Hx'!$B:$B,_xlfn.XLOOKUP(B3441,C:C,B:B),'Sales Hx'!$D:$D,E3441),SUMIFS('Sales Hx'!$S:$S,'Sales Hx'!$B:$B,$B3441,'Sales Hx'!$D:$D,$E3441))</f>
        <v>0</v>
      </c>
      <c r="K3441" s="16">
        <f t="shared" si="294"/>
        <v>0</v>
      </c>
      <c r="L3441" s="12">
        <f>IF(M3441&lt;&gt;"",M3441,IF(COUNTIFS($C:$C,B3441)&gt;1,SUMIFS('Sales Hx'!V:V,'Sales Hx'!$B:$B,_xlfn.XLOOKUP(B3441,C:C,B:B),'Sales Hx'!$D:$D,$E3441),SUMIFS('Sales Hx'!V:V,'Sales Hx'!$B:$B,$B3441,'Sales Hx'!$D:$D,$E3441)))</f>
        <v>0</v>
      </c>
      <c r="M3441" s="12">
        <v>0</v>
      </c>
      <c r="N3441" s="15">
        <f t="shared" si="291"/>
        <v>0</v>
      </c>
      <c r="O3441" s="21">
        <f t="shared" si="293"/>
        <v>0</v>
      </c>
      <c r="P3441" s="24">
        <v>52.372799999999998</v>
      </c>
      <c r="Q3441" s="18">
        <f t="shared" si="292"/>
        <v>0</v>
      </c>
      <c r="R3441" s="2">
        <v>1</v>
      </c>
      <c r="S3441" s="2">
        <v>90</v>
      </c>
      <c r="T3441" s="2" t="s">
        <v>4647</v>
      </c>
      <c r="U3441" s="28" t="str">
        <f>IF(G3441=0,"",_xlfn.MINIFS('PO Details'!$I:$I,'PO Details'!$D:$D,Planning!$B3441,'PO Details'!$L:$L,Planning!$E3441))</f>
        <v/>
      </c>
      <c r="V3441" s="29" t="s">
        <v>4640</v>
      </c>
      <c r="W3441" t="str">
        <f t="shared" si="290"/>
        <v>Max</v>
      </c>
      <c r="X3441" s="2">
        <v>120</v>
      </c>
    </row>
    <row r="3442" spans="1:24" x14ac:dyDescent="0.25">
      <c r="A3442" s="11"/>
      <c r="B3442" s="22" t="s">
        <v>2070</v>
      </c>
      <c r="C3442" s="22"/>
      <c r="D3442" s="22"/>
      <c r="E3442" s="31" t="s">
        <v>113</v>
      </c>
      <c r="F3442" s="12">
        <f>SUMIFS('Inventory Details'!$H:$H,'Inventory Details'!$B:$B,$B3442,'Inventory Details'!$E:$E,$E3442)</f>
        <v>0</v>
      </c>
      <c r="G3442" s="12">
        <f>SUMIFS('PO Details'!$H:$H,'PO Details'!$D:$D,Planning!$B3442,'PO Details'!$L:$L,$E3442)</f>
        <v>0</v>
      </c>
      <c r="H3442" s="12">
        <f>SUMIFS('SO Details'!$G:$G,'SO Details'!$D:$D,Planning!$B3442,'SO Details'!$K:$K,$E3442)</f>
        <v>2</v>
      </c>
      <c r="I3442" s="20">
        <f>IF(COUNTIFS($C:$C,B3442)&gt;1,SUMIFS('Sales Hx'!$Q:$Q,'Sales Hx'!$B:$B,_xlfn.XLOOKUP(B3442,C:C,B:B),'Sales Hx'!$D:$D,Planning!$E3442),SUMIFS('Sales Hx'!$Q:$Q,'Sales Hx'!$B:$B,Planning!$B3442,'Sales Hx'!$D:$D,Planning!$E3442))</f>
        <v>0</v>
      </c>
      <c r="J3442" s="16">
        <f>IF(COUNTIFS($C:$C,B3442)&gt;1,SUMIFS('Sales Hx'!$S:$S,'Sales Hx'!$B:$B,_xlfn.XLOOKUP(B3442,C:C,B:B),'Sales Hx'!$D:$D,E3442),SUMIFS('Sales Hx'!$S:$S,'Sales Hx'!$B:$B,$B3442,'Sales Hx'!$D:$D,$E3442))</f>
        <v>9.0460526315789477E-2</v>
      </c>
      <c r="K3442" s="16">
        <f t="shared" si="294"/>
        <v>0</v>
      </c>
      <c r="L3442" s="12">
        <f>IF(M3442&lt;&gt;"",M3442,IF(COUNTIFS($C:$C,B3442)&gt;1,SUMIFS('Sales Hx'!V:V,'Sales Hx'!$B:$B,_xlfn.XLOOKUP(B3442,C:C,B:B),'Sales Hx'!$D:$D,$E3442),SUMIFS('Sales Hx'!V:V,'Sales Hx'!$B:$B,$B3442,'Sales Hx'!$D:$D,$E3442)))</f>
        <v>0</v>
      </c>
      <c r="M3442" s="12">
        <v>0</v>
      </c>
      <c r="N3442" s="15">
        <f t="shared" si="291"/>
        <v>9.0460526315789477E-2</v>
      </c>
      <c r="O3442" s="21">
        <f t="shared" si="293"/>
        <v>0</v>
      </c>
      <c r="P3442" s="24">
        <v>0</v>
      </c>
      <c r="Q3442" s="18">
        <f t="shared" si="292"/>
        <v>0</v>
      </c>
      <c r="R3442" s="2">
        <v>1</v>
      </c>
      <c r="S3442" s="2">
        <v>120</v>
      </c>
      <c r="T3442" s="2" t="s">
        <v>4646</v>
      </c>
      <c r="U3442" s="28" t="str">
        <f>IF(G3442=0,"",_xlfn.MINIFS('PO Details'!$I:$I,'PO Details'!$D:$D,Planning!$B3442,'PO Details'!$L:$L,Planning!$E3442))</f>
        <v/>
      </c>
      <c r="V3442" s="29" t="s">
        <v>4640</v>
      </c>
      <c r="W3442" t="str">
        <f t="shared" si="290"/>
        <v>Max</v>
      </c>
      <c r="X3442" s="2">
        <v>120</v>
      </c>
    </row>
    <row r="3443" spans="1:24" x14ac:dyDescent="0.25">
      <c r="A3443" s="11"/>
      <c r="B3443" s="22" t="s">
        <v>2070</v>
      </c>
      <c r="C3443" s="22"/>
      <c r="D3443" s="22"/>
      <c r="E3443" s="31" t="s">
        <v>861</v>
      </c>
      <c r="F3443" s="12">
        <f>SUMIFS('Inventory Details'!$H:$H,'Inventory Details'!$B:$B,$B3443,'Inventory Details'!$E:$E,$E3443)</f>
        <v>0</v>
      </c>
      <c r="G3443" s="12">
        <f>SUMIFS('PO Details'!$H:$H,'PO Details'!$D:$D,Planning!$B3443,'PO Details'!$L:$L,$E3443)</f>
        <v>0</v>
      </c>
      <c r="H3443" s="12">
        <f>SUMIFS('SO Details'!$G:$G,'SO Details'!$D:$D,Planning!$B3443,'SO Details'!$K:$K,$E3443)</f>
        <v>1</v>
      </c>
      <c r="I3443" s="20">
        <f>IF(COUNTIFS($C:$C,B3443)&gt;1,SUMIFS('Sales Hx'!$Q:$Q,'Sales Hx'!$B:$B,_xlfn.XLOOKUP(B3443,C:C,B:B),'Sales Hx'!$D:$D,Planning!$E3443),SUMIFS('Sales Hx'!$Q:$Q,'Sales Hx'!$B:$B,Planning!$B3443,'Sales Hx'!$D:$D,Planning!$E3443))</f>
        <v>1.4</v>
      </c>
      <c r="J3443" s="16">
        <f>IF(COUNTIFS($C:$C,B3443)&gt;1,SUMIFS('Sales Hx'!$S:$S,'Sales Hx'!$B:$B,_xlfn.XLOOKUP(B3443,C:C,B:B),'Sales Hx'!$D:$D,E3443),SUMIFS('Sales Hx'!$S:$S,'Sales Hx'!$B:$B,$B3443,'Sales Hx'!$D:$D,$E3443))</f>
        <v>3.7280701754385963E-2</v>
      </c>
      <c r="K3443" s="16">
        <f t="shared" si="294"/>
        <v>0</v>
      </c>
      <c r="L3443" s="12">
        <f>IF(M3443&lt;&gt;"",M3443,IF(COUNTIFS($C:$C,B3443)&gt;1,SUMIFS('Sales Hx'!V:V,'Sales Hx'!$B:$B,_xlfn.XLOOKUP(B3443,C:C,B:B),'Sales Hx'!$D:$D,$E3443),SUMIFS('Sales Hx'!V:V,'Sales Hx'!$B:$B,$B3443,'Sales Hx'!$D:$D,$E3443)))</f>
        <v>0</v>
      </c>
      <c r="M3443" s="12">
        <v>0</v>
      </c>
      <c r="N3443" s="15">
        <f t="shared" si="291"/>
        <v>3.7280701754385963E-2</v>
      </c>
      <c r="O3443" s="21">
        <f t="shared" si="293"/>
        <v>0</v>
      </c>
      <c r="P3443" s="24">
        <v>0</v>
      </c>
      <c r="Q3443" s="18">
        <f t="shared" si="292"/>
        <v>0</v>
      </c>
      <c r="R3443" s="2">
        <v>1</v>
      </c>
      <c r="S3443" s="2">
        <v>120</v>
      </c>
      <c r="T3443" s="2" t="s">
        <v>4646</v>
      </c>
      <c r="U3443" s="28" t="str">
        <f>IF(G3443=0,"",_xlfn.MINIFS('PO Details'!$I:$I,'PO Details'!$D:$D,Planning!$B3443,'PO Details'!$L:$L,Planning!$E3443))</f>
        <v/>
      </c>
      <c r="V3443" s="29" t="s">
        <v>4640</v>
      </c>
      <c r="W3443" t="str">
        <f t="shared" ref="W3443:W3506" si="295">IF(K3443=_xlfn.MAXIFS(K:K,B:B,B3443),"Max","")</f>
        <v>Max</v>
      </c>
      <c r="X3443" s="2">
        <v>120</v>
      </c>
    </row>
    <row r="3444" spans="1:24" x14ac:dyDescent="0.25">
      <c r="A3444" s="11"/>
      <c r="B3444" s="22" t="s">
        <v>2070</v>
      </c>
      <c r="C3444" s="22"/>
      <c r="D3444" s="22"/>
      <c r="E3444" s="31" t="s">
        <v>4746</v>
      </c>
      <c r="F3444" s="12">
        <f>SUMIFS('Inventory Details'!$H:$H,'Inventory Details'!$B:$B,$B3444,'Inventory Details'!$E:$E,$E3444)</f>
        <v>0</v>
      </c>
      <c r="G3444" s="12">
        <f>SUMIFS('PO Details'!$H:$H,'PO Details'!$D:$D,Planning!$B3444,'PO Details'!$L:$L,$E3444)</f>
        <v>0</v>
      </c>
      <c r="H3444" s="12">
        <f>SUMIFS('SO Details'!$G:$G,'SO Details'!$D:$D,Planning!$B3444,'SO Details'!$K:$K,$E3444)</f>
        <v>2</v>
      </c>
      <c r="I3444" s="20">
        <f>IF(COUNTIFS($C:$C,B3444)&gt;1,SUMIFS('Sales Hx'!$Q:$Q,'Sales Hx'!$B:$B,_xlfn.XLOOKUP(B3444,C:C,B:B),'Sales Hx'!$D:$D,Planning!$E3444),SUMIFS('Sales Hx'!$Q:$Q,'Sales Hx'!$B:$B,Planning!$B3444,'Sales Hx'!$D:$D,Planning!$E3444))</f>
        <v>8.3999999999999986</v>
      </c>
      <c r="J3444" s="16">
        <f>IF(COUNTIFS($C:$C,B3444)&gt;1,SUMIFS('Sales Hx'!$S:$S,'Sales Hx'!$B:$B,_xlfn.XLOOKUP(B3444,C:C,B:B),'Sales Hx'!$D:$D,E3444),SUMIFS('Sales Hx'!$S:$S,'Sales Hx'!$B:$B,$B3444,'Sales Hx'!$D:$D,$E3444))</f>
        <v>0.11019736842105263</v>
      </c>
      <c r="K3444" s="16">
        <f t="shared" si="294"/>
        <v>0</v>
      </c>
      <c r="L3444" s="12">
        <f>IF(M3444&lt;&gt;"",M3444,IF(COUNTIFS($C:$C,B3444)&gt;1,SUMIFS('Sales Hx'!V:V,'Sales Hx'!$B:$B,_xlfn.XLOOKUP(B3444,C:C,B:B),'Sales Hx'!$D:$D,$E3444),SUMIFS('Sales Hx'!V:V,'Sales Hx'!$B:$B,$B3444,'Sales Hx'!$D:$D,$E3444)))</f>
        <v>0</v>
      </c>
      <c r="M3444" s="12">
        <v>0</v>
      </c>
      <c r="N3444" s="15">
        <f t="shared" si="291"/>
        <v>0.11019736842105263</v>
      </c>
      <c r="O3444" s="21">
        <f t="shared" si="293"/>
        <v>0</v>
      </c>
      <c r="P3444" s="24">
        <v>0</v>
      </c>
      <c r="Q3444" s="18">
        <f t="shared" si="292"/>
        <v>0</v>
      </c>
      <c r="R3444" s="2">
        <v>1</v>
      </c>
      <c r="S3444" s="2">
        <v>120</v>
      </c>
      <c r="T3444" s="2" t="s">
        <v>4646</v>
      </c>
      <c r="U3444" s="28" t="str">
        <f>IF(G3444=0,"",_xlfn.MINIFS('PO Details'!$I:$I,'PO Details'!$D:$D,Planning!$B3444,'PO Details'!$L:$L,Planning!$E3444))</f>
        <v/>
      </c>
      <c r="V3444" s="29" t="s">
        <v>4640</v>
      </c>
      <c r="W3444" t="str">
        <f t="shared" si="295"/>
        <v>Max</v>
      </c>
      <c r="X3444" s="2">
        <v>120</v>
      </c>
    </row>
    <row r="3445" spans="1:24" x14ac:dyDescent="0.25">
      <c r="A3445" s="11"/>
      <c r="B3445" s="22" t="s">
        <v>1626</v>
      </c>
      <c r="C3445" s="22"/>
      <c r="D3445" s="22" t="s">
        <v>1627</v>
      </c>
      <c r="E3445" s="31" t="s">
        <v>1201</v>
      </c>
      <c r="F3445" s="12">
        <f>SUMIFS('Inventory Details'!$H:$H,'Inventory Details'!$B:$B,$B3445,'Inventory Details'!$E:$E,$E3445)</f>
        <v>1</v>
      </c>
      <c r="G3445" s="12">
        <f>SUMIFS('PO Details'!$H:$H,'PO Details'!$D:$D,Planning!$B3445,'PO Details'!$L:$L,$E3445)</f>
        <v>0</v>
      </c>
      <c r="H3445" s="12">
        <f>SUMIFS('SO Details'!$G:$G,'SO Details'!$D:$D,Planning!$B3445,'SO Details'!$K:$K,$E3445)</f>
        <v>0</v>
      </c>
      <c r="I3445" s="20">
        <f>IF(COUNTIFS($C:$C,B3445)&gt;1,SUMIFS('Sales Hx'!$Q:$Q,'Sales Hx'!$B:$B,_xlfn.XLOOKUP(B3445,C:C,B:B),'Sales Hx'!$D:$D,Planning!$E3445),SUMIFS('Sales Hx'!$Q:$Q,'Sales Hx'!$B:$B,Planning!$B3445,'Sales Hx'!$D:$D,Planning!$E3445))</f>
        <v>0</v>
      </c>
      <c r="J3445" s="16">
        <f>IF(COUNTIFS($C:$C,B3445)&gt;1,SUMIFS('Sales Hx'!$S:$S,'Sales Hx'!$B:$B,_xlfn.XLOOKUP(B3445,C:C,B:B),'Sales Hx'!$D:$D,E3445),SUMIFS('Sales Hx'!$S:$S,'Sales Hx'!$B:$B,$B3445,'Sales Hx'!$D:$D,$E3445))</f>
        <v>0</v>
      </c>
      <c r="K3445" s="16">
        <f t="shared" si="294"/>
        <v>0</v>
      </c>
      <c r="L3445" s="12">
        <f>IF(M3445&lt;&gt;"",M3445,IF(COUNTIFS($C:$C,B3445)&gt;1,SUMIFS('Sales Hx'!V:V,'Sales Hx'!$B:$B,_xlfn.XLOOKUP(B3445,C:C,B:B),'Sales Hx'!$D:$D,$E3445),SUMIFS('Sales Hx'!V:V,'Sales Hx'!$B:$B,$B3445,'Sales Hx'!$D:$D,$E3445)))</f>
        <v>0</v>
      </c>
      <c r="M3445" s="12">
        <v>0</v>
      </c>
      <c r="N3445" s="15">
        <f t="shared" si="291"/>
        <v>0</v>
      </c>
      <c r="O3445" s="21">
        <f t="shared" si="293"/>
        <v>0</v>
      </c>
      <c r="P3445" s="24">
        <v>18.25</v>
      </c>
      <c r="Q3445" s="18">
        <f t="shared" si="292"/>
        <v>0</v>
      </c>
      <c r="R3445" s="2">
        <v>1</v>
      </c>
      <c r="S3445" s="2">
        <v>120</v>
      </c>
      <c r="T3445" s="2" t="s">
        <v>4647</v>
      </c>
      <c r="U3445" s="28" t="str">
        <f>IF(G3445=0,"",_xlfn.MINIFS('PO Details'!$I:$I,'PO Details'!$D:$D,Planning!$B3445,'PO Details'!$L:$L,Planning!$E3445))</f>
        <v/>
      </c>
      <c r="V3445" s="29" t="s">
        <v>4640</v>
      </c>
      <c r="W3445" t="str">
        <f t="shared" si="295"/>
        <v>Max</v>
      </c>
      <c r="X3445" s="2">
        <v>120</v>
      </c>
    </row>
    <row r="3446" spans="1:24" x14ac:dyDescent="0.25">
      <c r="A3446" s="11"/>
      <c r="B3446" s="22" t="s">
        <v>1628</v>
      </c>
      <c r="C3446" s="22"/>
      <c r="D3446" s="22" t="s">
        <v>1629</v>
      </c>
      <c r="E3446" s="31" t="s">
        <v>1201</v>
      </c>
      <c r="F3446" s="12">
        <f>SUMIFS('Inventory Details'!$H:$H,'Inventory Details'!$B:$B,$B3446,'Inventory Details'!$E:$E,$E3446)</f>
        <v>8</v>
      </c>
      <c r="G3446" s="12">
        <f>SUMIFS('PO Details'!$H:$H,'PO Details'!$D:$D,Planning!$B3446,'PO Details'!$L:$L,$E3446)</f>
        <v>0</v>
      </c>
      <c r="H3446" s="12">
        <f>SUMIFS('SO Details'!$G:$G,'SO Details'!$D:$D,Planning!$B3446,'SO Details'!$K:$K,$E3446)</f>
        <v>0</v>
      </c>
      <c r="I3446" s="20">
        <f>IF(COUNTIFS($C:$C,B3446)&gt;1,SUMIFS('Sales Hx'!$Q:$Q,'Sales Hx'!$B:$B,_xlfn.XLOOKUP(B3446,C:C,B:B),'Sales Hx'!$D:$D,Planning!$E3446),SUMIFS('Sales Hx'!$Q:$Q,'Sales Hx'!$B:$B,Planning!$B3446,'Sales Hx'!$D:$D,Planning!$E3446))</f>
        <v>0</v>
      </c>
      <c r="J3446" s="16">
        <f>IF(COUNTIFS($C:$C,B3446)&gt;1,SUMIFS('Sales Hx'!$S:$S,'Sales Hx'!$B:$B,_xlfn.XLOOKUP(B3446,C:C,B:B),'Sales Hx'!$D:$D,E3446),SUMIFS('Sales Hx'!$S:$S,'Sales Hx'!$B:$B,$B3446,'Sales Hx'!$D:$D,$E3446))</f>
        <v>0</v>
      </c>
      <c r="K3446" s="16">
        <f t="shared" si="294"/>
        <v>0</v>
      </c>
      <c r="L3446" s="12">
        <f>IF(M3446&lt;&gt;"",M3446,IF(COUNTIFS($C:$C,B3446)&gt;1,SUMIFS('Sales Hx'!V:V,'Sales Hx'!$B:$B,_xlfn.XLOOKUP(B3446,C:C,B:B),'Sales Hx'!$D:$D,$E3446),SUMIFS('Sales Hx'!V:V,'Sales Hx'!$B:$B,$B3446,'Sales Hx'!$D:$D,$E3446)))</f>
        <v>0</v>
      </c>
      <c r="M3446" s="12">
        <v>0</v>
      </c>
      <c r="N3446" s="15">
        <f t="shared" si="291"/>
        <v>0</v>
      </c>
      <c r="O3446" s="21">
        <f t="shared" si="293"/>
        <v>0</v>
      </c>
      <c r="P3446" s="24">
        <v>18.34</v>
      </c>
      <c r="Q3446" s="18">
        <f t="shared" si="292"/>
        <v>0</v>
      </c>
      <c r="R3446" s="2">
        <v>1</v>
      </c>
      <c r="S3446" s="2">
        <v>120</v>
      </c>
      <c r="T3446" s="2" t="s">
        <v>4647</v>
      </c>
      <c r="U3446" s="28" t="str">
        <f>IF(G3446=0,"",_xlfn.MINIFS('PO Details'!$I:$I,'PO Details'!$D:$D,Planning!$B3446,'PO Details'!$L:$L,Planning!$E3446))</f>
        <v/>
      </c>
      <c r="V3446" s="29" t="s">
        <v>4640</v>
      </c>
      <c r="W3446" t="str">
        <f t="shared" si="295"/>
        <v>Max</v>
      </c>
      <c r="X3446" s="2">
        <v>120</v>
      </c>
    </row>
    <row r="3447" spans="1:24" x14ac:dyDescent="0.25">
      <c r="A3447" s="11"/>
      <c r="B3447" s="22" t="s">
        <v>2655</v>
      </c>
      <c r="C3447" s="22" t="s">
        <v>5655</v>
      </c>
      <c r="D3447" s="22"/>
      <c r="E3447" s="31" t="s">
        <v>113</v>
      </c>
      <c r="F3447" s="12">
        <f>SUMIFS('Inventory Details'!$H:$H,'Inventory Details'!$B:$B,$B3447,'Inventory Details'!$E:$E,$E3447)</f>
        <v>0</v>
      </c>
      <c r="G3447" s="12">
        <f>SUMIFS('PO Details'!$H:$H,'PO Details'!$D:$D,Planning!$B3447,'PO Details'!$L:$L,$E3447)</f>
        <v>0</v>
      </c>
      <c r="H3447" s="12">
        <f>SUMIFS('SO Details'!$G:$G,'SO Details'!$D:$D,Planning!$B3447,'SO Details'!$K:$K,$E3447)</f>
        <v>0</v>
      </c>
      <c r="I3447" s="20">
        <f>IF(COUNTIFS($C:$C,B3447)&gt;1,SUMIFS('Sales Hx'!$Q:$Q,'Sales Hx'!$B:$B,_xlfn.XLOOKUP(B3447,C:C,B:B),'Sales Hx'!$D:$D,Planning!$E3447),SUMIFS('Sales Hx'!$Q:$Q,'Sales Hx'!$B:$B,Planning!$B3447,'Sales Hx'!$D:$D,Planning!$E3447))</f>
        <v>0</v>
      </c>
      <c r="J3447" s="16">
        <f>IF(COUNTIFS($C:$C,B3447)&gt;1,SUMIFS('Sales Hx'!$S:$S,'Sales Hx'!$B:$B,_xlfn.XLOOKUP(B3447,C:C,B:B),'Sales Hx'!$D:$D,E3447),SUMIFS('Sales Hx'!$S:$S,'Sales Hx'!$B:$B,$B3447,'Sales Hx'!$D:$D,$E3447))</f>
        <v>0.13157894736842105</v>
      </c>
      <c r="K3447" s="16">
        <f t="shared" si="294"/>
        <v>0</v>
      </c>
      <c r="L3447" s="12">
        <f>IF(M3447&lt;&gt;"",M3447,IF(COUNTIFS($C:$C,B3447)&gt;1,SUMIFS('Sales Hx'!V:V,'Sales Hx'!$B:$B,_xlfn.XLOOKUP(B3447,C:C,B:B),'Sales Hx'!$D:$D,$E3447),SUMIFS('Sales Hx'!V:V,'Sales Hx'!$B:$B,$B3447,'Sales Hx'!$D:$D,$E3447)))</f>
        <v>0</v>
      </c>
      <c r="M3447" s="12">
        <v>0</v>
      </c>
      <c r="N3447" s="15">
        <f t="shared" si="291"/>
        <v>0.13157894736842105</v>
      </c>
      <c r="O3447" s="21">
        <f t="shared" si="293"/>
        <v>0</v>
      </c>
      <c r="P3447" s="24">
        <v>0</v>
      </c>
      <c r="Q3447" s="18">
        <f t="shared" si="292"/>
        <v>0</v>
      </c>
      <c r="R3447" s="2">
        <v>1</v>
      </c>
      <c r="S3447" s="2">
        <v>120</v>
      </c>
      <c r="T3447" s="2" t="s">
        <v>4646</v>
      </c>
      <c r="U3447" s="28" t="str">
        <f>IF(G3447=0,"",_xlfn.MINIFS('PO Details'!$I:$I,'PO Details'!$D:$D,Planning!$B3447,'PO Details'!$L:$L,Planning!$E3447))</f>
        <v/>
      </c>
      <c r="V3447" s="29" t="s">
        <v>4640</v>
      </c>
      <c r="W3447" t="str">
        <f t="shared" si="295"/>
        <v>Max</v>
      </c>
      <c r="X3447" s="2">
        <v>120</v>
      </c>
    </row>
    <row r="3448" spans="1:24" x14ac:dyDescent="0.25">
      <c r="A3448" s="11"/>
      <c r="B3448" s="22" t="s">
        <v>2655</v>
      </c>
      <c r="C3448" s="22" t="s">
        <v>5655</v>
      </c>
      <c r="D3448" s="22"/>
      <c r="E3448" s="31" t="s">
        <v>106</v>
      </c>
      <c r="F3448" s="12">
        <f>SUMIFS('Inventory Details'!$H:$H,'Inventory Details'!$B:$B,$B3448,'Inventory Details'!$E:$E,$E3448)</f>
        <v>0</v>
      </c>
      <c r="G3448" s="12">
        <f>SUMIFS('PO Details'!$H:$H,'PO Details'!$D:$D,Planning!$B3448,'PO Details'!$L:$L,$E3448)</f>
        <v>0</v>
      </c>
      <c r="H3448" s="12">
        <f>SUMIFS('SO Details'!$G:$G,'SO Details'!$D:$D,Planning!$B3448,'SO Details'!$K:$K,$E3448)</f>
        <v>0</v>
      </c>
      <c r="I3448" s="20">
        <f>IF(COUNTIFS($C:$C,B3448)&gt;1,SUMIFS('Sales Hx'!$Q:$Q,'Sales Hx'!$B:$B,_xlfn.XLOOKUP(B3448,C:C,B:B),'Sales Hx'!$D:$D,Planning!$E3448),SUMIFS('Sales Hx'!$Q:$Q,'Sales Hx'!$B:$B,Planning!$B3448,'Sales Hx'!$D:$D,Planning!$E3448))</f>
        <v>0</v>
      </c>
      <c r="J3448" s="16">
        <f>IF(COUNTIFS($C:$C,B3448)&gt;1,SUMIFS('Sales Hx'!$S:$S,'Sales Hx'!$B:$B,_xlfn.XLOOKUP(B3448,C:C,B:B),'Sales Hx'!$D:$D,E3448),SUMIFS('Sales Hx'!$S:$S,'Sales Hx'!$B:$B,$B3448,'Sales Hx'!$D:$D,$E3448))</f>
        <v>0.18092105263157895</v>
      </c>
      <c r="K3448" s="16">
        <f t="shared" si="294"/>
        <v>0</v>
      </c>
      <c r="L3448" s="12">
        <f>IF(M3448&lt;&gt;"",M3448,IF(COUNTIFS($C:$C,B3448)&gt;1,SUMIFS('Sales Hx'!V:V,'Sales Hx'!$B:$B,_xlfn.XLOOKUP(B3448,C:C,B:B),'Sales Hx'!$D:$D,$E3448),SUMIFS('Sales Hx'!V:V,'Sales Hx'!$B:$B,$B3448,'Sales Hx'!$D:$D,$E3448)))</f>
        <v>0</v>
      </c>
      <c r="M3448" s="12">
        <v>0</v>
      </c>
      <c r="N3448" s="15">
        <f t="shared" si="291"/>
        <v>0.18092105263157895</v>
      </c>
      <c r="O3448" s="21">
        <f t="shared" si="293"/>
        <v>0</v>
      </c>
      <c r="P3448" s="24">
        <v>0</v>
      </c>
      <c r="Q3448" s="18">
        <f t="shared" si="292"/>
        <v>0</v>
      </c>
      <c r="R3448" s="2">
        <v>1</v>
      </c>
      <c r="S3448" s="2">
        <v>120</v>
      </c>
      <c r="T3448" s="2" t="s">
        <v>4646</v>
      </c>
      <c r="U3448" s="28" t="str">
        <f>IF(G3448=0,"",_xlfn.MINIFS('PO Details'!$I:$I,'PO Details'!$D:$D,Planning!$B3448,'PO Details'!$L:$L,Planning!$E3448))</f>
        <v/>
      </c>
      <c r="V3448" s="29" t="s">
        <v>4640</v>
      </c>
      <c r="W3448" t="str">
        <f t="shared" si="295"/>
        <v>Max</v>
      </c>
      <c r="X3448" s="2">
        <v>120</v>
      </c>
    </row>
    <row r="3449" spans="1:24" x14ac:dyDescent="0.25">
      <c r="A3449" s="11"/>
      <c r="B3449" s="22" t="s">
        <v>2655</v>
      </c>
      <c r="C3449" s="22" t="s">
        <v>5655</v>
      </c>
      <c r="D3449" s="22"/>
      <c r="E3449" s="31" t="s">
        <v>2214</v>
      </c>
      <c r="F3449" s="12">
        <f>SUMIFS('Inventory Details'!$H:$H,'Inventory Details'!$B:$B,$B3449,'Inventory Details'!$E:$E,$E3449)</f>
        <v>0</v>
      </c>
      <c r="G3449" s="12">
        <f>SUMIFS('PO Details'!$H:$H,'PO Details'!$D:$D,Planning!$B3449,'PO Details'!$L:$L,$E3449)</f>
        <v>0</v>
      </c>
      <c r="H3449" s="12">
        <f>SUMIFS('SO Details'!$G:$G,'SO Details'!$D:$D,Planning!$B3449,'SO Details'!$K:$K,$E3449)</f>
        <v>0</v>
      </c>
      <c r="I3449" s="20">
        <f>IF(COUNTIFS($C:$C,B3449)&gt;1,SUMIFS('Sales Hx'!$Q:$Q,'Sales Hx'!$B:$B,_xlfn.XLOOKUP(B3449,C:C,B:B),'Sales Hx'!$D:$D,Planning!$E3449),SUMIFS('Sales Hx'!$Q:$Q,'Sales Hx'!$B:$B,Planning!$B3449,'Sales Hx'!$D:$D,Planning!$E3449))</f>
        <v>0</v>
      </c>
      <c r="J3449" s="16">
        <f>IF(COUNTIFS($C:$C,B3449)&gt;1,SUMIFS('Sales Hx'!$S:$S,'Sales Hx'!$B:$B,_xlfn.XLOOKUP(B3449,C:C,B:B),'Sales Hx'!$D:$D,E3449),SUMIFS('Sales Hx'!$S:$S,'Sales Hx'!$B:$B,$B3449,'Sales Hx'!$D:$D,$E3449))</f>
        <v>0</v>
      </c>
      <c r="K3449" s="16">
        <f t="shared" si="294"/>
        <v>0</v>
      </c>
      <c r="L3449" s="12">
        <f>IF(M3449&lt;&gt;"",M3449,IF(COUNTIFS($C:$C,B3449)&gt;1,SUMIFS('Sales Hx'!V:V,'Sales Hx'!$B:$B,_xlfn.XLOOKUP(B3449,C:C,B:B),'Sales Hx'!$D:$D,$E3449),SUMIFS('Sales Hx'!V:V,'Sales Hx'!$B:$B,$B3449,'Sales Hx'!$D:$D,$E3449)))</f>
        <v>0</v>
      </c>
      <c r="M3449" s="12">
        <v>0</v>
      </c>
      <c r="N3449" s="15">
        <f t="shared" si="291"/>
        <v>0</v>
      </c>
      <c r="O3449" s="21">
        <f t="shared" si="293"/>
        <v>0</v>
      </c>
      <c r="P3449" s="24">
        <v>0</v>
      </c>
      <c r="Q3449" s="18">
        <f t="shared" si="292"/>
        <v>0</v>
      </c>
      <c r="R3449" s="2">
        <v>1</v>
      </c>
      <c r="S3449" s="2">
        <v>120</v>
      </c>
      <c r="T3449" s="2" t="s">
        <v>4646</v>
      </c>
      <c r="U3449" s="28" t="str">
        <f>IF(G3449=0,"",_xlfn.MINIFS('PO Details'!$I:$I,'PO Details'!$D:$D,Planning!$B3449,'PO Details'!$L:$L,Planning!$E3449))</f>
        <v/>
      </c>
      <c r="V3449" s="29" t="s">
        <v>4640</v>
      </c>
      <c r="W3449" t="str">
        <f t="shared" si="295"/>
        <v>Max</v>
      </c>
      <c r="X3449" s="2">
        <v>120</v>
      </c>
    </row>
    <row r="3450" spans="1:24" x14ac:dyDescent="0.25">
      <c r="A3450" s="11"/>
      <c r="B3450" s="22" t="s">
        <v>2655</v>
      </c>
      <c r="C3450" s="22" t="s">
        <v>5655</v>
      </c>
      <c r="D3450" s="22"/>
      <c r="E3450" s="31" t="s">
        <v>109</v>
      </c>
      <c r="F3450" s="12">
        <f>SUMIFS('Inventory Details'!$H:$H,'Inventory Details'!$B:$B,$B3450,'Inventory Details'!$E:$E,$E3450)</f>
        <v>0</v>
      </c>
      <c r="G3450" s="12">
        <f>SUMIFS('PO Details'!$H:$H,'PO Details'!$D:$D,Planning!$B3450,'PO Details'!$L:$L,$E3450)</f>
        <v>0</v>
      </c>
      <c r="H3450" s="12">
        <f>SUMIFS('SO Details'!$G:$G,'SO Details'!$D:$D,Planning!$B3450,'SO Details'!$K:$K,$E3450)</f>
        <v>0</v>
      </c>
      <c r="I3450" s="20">
        <f>IF(COUNTIFS($C:$C,B3450)&gt;1,SUMIFS('Sales Hx'!$Q:$Q,'Sales Hx'!$B:$B,_xlfn.XLOOKUP(B3450,C:C,B:B),'Sales Hx'!$D:$D,Planning!$E3450),SUMIFS('Sales Hx'!$Q:$Q,'Sales Hx'!$B:$B,Planning!$B3450,'Sales Hx'!$D:$D,Planning!$E3450))</f>
        <v>0</v>
      </c>
      <c r="J3450" s="16">
        <f>IF(COUNTIFS($C:$C,B3450)&gt;1,SUMIFS('Sales Hx'!$S:$S,'Sales Hx'!$B:$B,_xlfn.XLOOKUP(B3450,C:C,B:B),'Sales Hx'!$D:$D,E3450),SUMIFS('Sales Hx'!$S:$S,'Sales Hx'!$B:$B,$B3450,'Sales Hx'!$D:$D,$E3450))</f>
        <v>0.13157894736842105</v>
      </c>
      <c r="K3450" s="16">
        <f t="shared" si="294"/>
        <v>0</v>
      </c>
      <c r="L3450" s="12">
        <f>IF(M3450&lt;&gt;"",M3450,IF(COUNTIFS($C:$C,B3450)&gt;1,SUMIFS('Sales Hx'!V:V,'Sales Hx'!$B:$B,_xlfn.XLOOKUP(B3450,C:C,B:B),'Sales Hx'!$D:$D,$E3450),SUMIFS('Sales Hx'!V:V,'Sales Hx'!$B:$B,$B3450,'Sales Hx'!$D:$D,$E3450)))</f>
        <v>0</v>
      </c>
      <c r="M3450" s="12">
        <v>0</v>
      </c>
      <c r="N3450" s="15">
        <f t="shared" si="291"/>
        <v>0.13157894736842105</v>
      </c>
      <c r="O3450" s="21">
        <f t="shared" si="293"/>
        <v>0</v>
      </c>
      <c r="P3450" s="24">
        <v>0</v>
      </c>
      <c r="Q3450" s="18">
        <f t="shared" si="292"/>
        <v>0</v>
      </c>
      <c r="R3450" s="2">
        <v>1</v>
      </c>
      <c r="S3450" s="2">
        <v>120</v>
      </c>
      <c r="T3450" s="2" t="s">
        <v>4646</v>
      </c>
      <c r="U3450" s="28" t="str">
        <f>IF(G3450=0,"",_xlfn.MINIFS('PO Details'!$I:$I,'PO Details'!$D:$D,Planning!$B3450,'PO Details'!$L:$L,Planning!$E3450))</f>
        <v/>
      </c>
      <c r="V3450" s="29" t="s">
        <v>4640</v>
      </c>
      <c r="W3450" t="str">
        <f t="shared" si="295"/>
        <v>Max</v>
      </c>
      <c r="X3450" s="2">
        <v>120</v>
      </c>
    </row>
    <row r="3451" spans="1:24" x14ac:dyDescent="0.25">
      <c r="A3451" s="11"/>
      <c r="B3451" s="22" t="s">
        <v>2655</v>
      </c>
      <c r="C3451" s="22" t="s">
        <v>5655</v>
      </c>
      <c r="D3451" s="22"/>
      <c r="E3451" s="31" t="s">
        <v>4746</v>
      </c>
      <c r="F3451" s="12">
        <f>SUMIFS('Inventory Details'!$H:$H,'Inventory Details'!$B:$B,$B3451,'Inventory Details'!$E:$E,$E3451)</f>
        <v>0</v>
      </c>
      <c r="G3451" s="12">
        <f>SUMIFS('PO Details'!$H:$H,'PO Details'!$D:$D,Planning!$B3451,'PO Details'!$L:$L,$E3451)</f>
        <v>0</v>
      </c>
      <c r="H3451" s="12">
        <f>SUMIFS('SO Details'!$G:$G,'SO Details'!$D:$D,Planning!$B3451,'SO Details'!$K:$K,$E3451)</f>
        <v>0</v>
      </c>
      <c r="I3451" s="20">
        <f>IF(COUNTIFS($C:$C,B3451)&gt;1,SUMIFS('Sales Hx'!$Q:$Q,'Sales Hx'!$B:$B,_xlfn.XLOOKUP(B3451,C:C,B:B),'Sales Hx'!$D:$D,Planning!$E3451),SUMIFS('Sales Hx'!$Q:$Q,'Sales Hx'!$B:$B,Planning!$B3451,'Sales Hx'!$D:$D,Planning!$E3451))</f>
        <v>0</v>
      </c>
      <c r="J3451" s="16">
        <f>IF(COUNTIFS($C:$C,B3451)&gt;1,SUMIFS('Sales Hx'!$S:$S,'Sales Hx'!$B:$B,_xlfn.XLOOKUP(B3451,C:C,B:B),'Sales Hx'!$D:$D,E3451),SUMIFS('Sales Hx'!$S:$S,'Sales Hx'!$B:$B,$B3451,'Sales Hx'!$D:$D,$E3451))</f>
        <v>1.4802631578947369</v>
      </c>
      <c r="K3451" s="16">
        <f t="shared" si="294"/>
        <v>0</v>
      </c>
      <c r="L3451" s="12">
        <f>IF(M3451&lt;&gt;"",M3451,IF(COUNTIFS($C:$C,B3451)&gt;1,SUMIFS('Sales Hx'!V:V,'Sales Hx'!$B:$B,_xlfn.XLOOKUP(B3451,C:C,B:B),'Sales Hx'!$D:$D,$E3451),SUMIFS('Sales Hx'!V:V,'Sales Hx'!$B:$B,$B3451,'Sales Hx'!$D:$D,$E3451)))</f>
        <v>0</v>
      </c>
      <c r="M3451" s="12">
        <v>0</v>
      </c>
      <c r="N3451" s="15">
        <f t="shared" si="291"/>
        <v>1.4802631578947369</v>
      </c>
      <c r="O3451" s="21">
        <f t="shared" si="293"/>
        <v>0</v>
      </c>
      <c r="P3451" s="24">
        <v>0</v>
      </c>
      <c r="Q3451" s="18">
        <f t="shared" si="292"/>
        <v>0</v>
      </c>
      <c r="R3451" s="2">
        <v>1</v>
      </c>
      <c r="S3451" s="2">
        <v>120</v>
      </c>
      <c r="T3451" s="2" t="s">
        <v>4646</v>
      </c>
      <c r="U3451" s="28" t="str">
        <f>IF(G3451=0,"",_xlfn.MINIFS('PO Details'!$I:$I,'PO Details'!$D:$D,Planning!$B3451,'PO Details'!$L:$L,Planning!$E3451))</f>
        <v/>
      </c>
      <c r="V3451" s="29" t="s">
        <v>4640</v>
      </c>
      <c r="W3451" t="str">
        <f t="shared" si="295"/>
        <v>Max</v>
      </c>
      <c r="X3451" s="2">
        <v>120</v>
      </c>
    </row>
    <row r="3452" spans="1:24" x14ac:dyDescent="0.25">
      <c r="A3452" s="11" t="s">
        <v>4619</v>
      </c>
      <c r="B3452" s="22" t="s">
        <v>246</v>
      </c>
      <c r="C3452" s="22"/>
      <c r="D3452" s="22" t="s">
        <v>247</v>
      </c>
      <c r="E3452" s="31" t="s">
        <v>106</v>
      </c>
      <c r="F3452" s="12">
        <f>SUMIFS('Inventory Details'!$H:$H,'Inventory Details'!$B:$B,$B3452,'Inventory Details'!$E:$E,$E3452)</f>
        <v>0</v>
      </c>
      <c r="G3452" s="12">
        <f>SUMIFS('PO Details'!$H:$H,'PO Details'!$D:$D,Planning!$B3452,'PO Details'!$L:$L,$E3452)</f>
        <v>110</v>
      </c>
      <c r="H3452" s="12">
        <f>SUMIFS('SO Details'!$G:$G,'SO Details'!$D:$D,Planning!$B3452,'SO Details'!$K:$K,$E3452)</f>
        <v>0</v>
      </c>
      <c r="I3452" s="20">
        <f>IF(COUNTIFS($C:$C,B3452)&gt;1,SUMIFS('Sales Hx'!$Q:$Q,'Sales Hx'!$B:$B,_xlfn.XLOOKUP(B3452,C:C,B:B),'Sales Hx'!$D:$D,Planning!$E3452),SUMIFS('Sales Hx'!$Q:$Q,'Sales Hx'!$B:$B,Planning!$B3452,'Sales Hx'!$D:$D,Planning!$E3452))</f>
        <v>68.599999999999994</v>
      </c>
      <c r="J3452" s="16">
        <f>IF(COUNTIFS($C:$C,B3452)&gt;1,SUMIFS('Sales Hx'!$S:$S,'Sales Hx'!$B:$B,_xlfn.XLOOKUP(B3452,C:C,B:B),'Sales Hx'!$D:$D,E3452),SUMIFS('Sales Hx'!$S:$S,'Sales Hx'!$B:$B,$B3452,'Sales Hx'!$D:$D,$E3452))</f>
        <v>0.66831140350877194</v>
      </c>
      <c r="K3452" s="16">
        <f t="shared" si="294"/>
        <v>1.6034985422740526</v>
      </c>
      <c r="L3452" s="12">
        <f>IF(M3452&lt;&gt;"",M3452,IF(COUNTIFS($C:$C,B3452)&gt;1,SUMIFS('Sales Hx'!V:V,'Sales Hx'!$B:$B,_xlfn.XLOOKUP(B3452,C:C,B:B),'Sales Hx'!$D:$D,$E3452),SUMIFS('Sales Hx'!V:V,'Sales Hx'!$B:$B,$B3452,'Sales Hx'!$D:$D,$E3452)))</f>
        <v>0</v>
      </c>
      <c r="M3452" s="12">
        <v>0</v>
      </c>
      <c r="N3452" s="15">
        <f t="shared" si="291"/>
        <v>0.66831140350877194</v>
      </c>
      <c r="O3452" s="21">
        <f t="shared" si="293"/>
        <v>0</v>
      </c>
      <c r="P3452" s="24">
        <v>13.2</v>
      </c>
      <c r="Q3452" s="18">
        <f t="shared" si="292"/>
        <v>0</v>
      </c>
      <c r="R3452" s="2">
        <v>1</v>
      </c>
      <c r="S3452" s="2">
        <v>120</v>
      </c>
      <c r="T3452" s="2" t="s">
        <v>4647</v>
      </c>
      <c r="U3452" s="28">
        <f>IF(G3452=0,"",_xlfn.MINIFS('PO Details'!$I:$I,'PO Details'!$D:$D,Planning!$B3452,'PO Details'!$L:$L,Planning!$E3452))</f>
        <v>45443</v>
      </c>
      <c r="V3452" s="29" t="s">
        <v>4641</v>
      </c>
      <c r="W3452" t="str">
        <f t="shared" si="295"/>
        <v/>
      </c>
      <c r="X3452" s="2">
        <v>120</v>
      </c>
    </row>
    <row r="3453" spans="1:24" x14ac:dyDescent="0.25">
      <c r="A3453" s="11" t="s">
        <v>4619</v>
      </c>
      <c r="B3453" s="22" t="s">
        <v>246</v>
      </c>
      <c r="C3453" s="22"/>
      <c r="D3453" s="22" t="s">
        <v>247</v>
      </c>
      <c r="E3453" s="31" t="s">
        <v>820</v>
      </c>
      <c r="F3453" s="12">
        <f>SUMIFS('Inventory Details'!$H:$H,'Inventory Details'!$B:$B,$B3453,'Inventory Details'!$E:$E,$E3453)</f>
        <v>0</v>
      </c>
      <c r="G3453" s="12">
        <f>SUMIFS('PO Details'!$H:$H,'PO Details'!$D:$D,Planning!$B3453,'PO Details'!$L:$L,$E3453)</f>
        <v>30</v>
      </c>
      <c r="H3453" s="12">
        <f>SUMIFS('SO Details'!$G:$G,'SO Details'!$D:$D,Planning!$B3453,'SO Details'!$K:$K,$E3453)</f>
        <v>6</v>
      </c>
      <c r="I3453" s="20">
        <f>IF(COUNTIFS($C:$C,B3453)&gt;1,SUMIFS('Sales Hx'!$Q:$Q,'Sales Hx'!$B:$B,_xlfn.XLOOKUP(B3453,C:C,B:B),'Sales Hx'!$D:$D,Planning!$E3453),SUMIFS('Sales Hx'!$Q:$Q,'Sales Hx'!$B:$B,Planning!$B3453,'Sales Hx'!$D:$D,Planning!$E3453))</f>
        <v>2.8</v>
      </c>
      <c r="J3453" s="16">
        <f>IF(COUNTIFS($C:$C,B3453)&gt;1,SUMIFS('Sales Hx'!$S:$S,'Sales Hx'!$B:$B,_xlfn.XLOOKUP(B3453,C:C,B:B),'Sales Hx'!$D:$D,E3453),SUMIFS('Sales Hx'!$S:$S,'Sales Hx'!$B:$B,$B3453,'Sales Hx'!$D:$D,$E3453))</f>
        <v>0.13026315789473686</v>
      </c>
      <c r="K3453" s="16">
        <f t="shared" si="294"/>
        <v>10.714285714285715</v>
      </c>
      <c r="L3453" s="12">
        <f>IF(M3453&lt;&gt;"",M3453,IF(COUNTIFS($C:$C,B3453)&gt;1,SUMIFS('Sales Hx'!V:V,'Sales Hx'!$B:$B,_xlfn.XLOOKUP(B3453,C:C,B:B),'Sales Hx'!$D:$D,$E3453),SUMIFS('Sales Hx'!V:V,'Sales Hx'!$B:$B,$B3453,'Sales Hx'!$D:$D,$E3453)))</f>
        <v>0</v>
      </c>
      <c r="M3453" s="12">
        <v>0</v>
      </c>
      <c r="N3453" s="15">
        <f t="shared" si="291"/>
        <v>0.13026315789473686</v>
      </c>
      <c r="O3453" s="21">
        <f t="shared" si="293"/>
        <v>0</v>
      </c>
      <c r="P3453" s="24">
        <v>13.2</v>
      </c>
      <c r="Q3453" s="18">
        <f t="shared" si="292"/>
        <v>0</v>
      </c>
      <c r="R3453" s="2">
        <v>1</v>
      </c>
      <c r="S3453" s="2">
        <v>120</v>
      </c>
      <c r="T3453" s="2" t="s">
        <v>4647</v>
      </c>
      <c r="U3453" s="28">
        <f>IF(G3453=0,"",_xlfn.MINIFS('PO Details'!$I:$I,'PO Details'!$D:$D,Planning!$B3453,'PO Details'!$L:$L,Planning!$E3453))</f>
        <v>45474</v>
      </c>
      <c r="V3453" s="29" t="s">
        <v>4641</v>
      </c>
      <c r="W3453" t="str">
        <f t="shared" si="295"/>
        <v>Max</v>
      </c>
      <c r="X3453" s="2">
        <v>120</v>
      </c>
    </row>
    <row r="3454" spans="1:24" x14ac:dyDescent="0.25">
      <c r="A3454" s="11" t="s">
        <v>4619</v>
      </c>
      <c r="B3454" s="22" t="s">
        <v>246</v>
      </c>
      <c r="C3454" s="22"/>
      <c r="D3454" s="22" t="s">
        <v>247</v>
      </c>
      <c r="E3454" s="31" t="s">
        <v>113</v>
      </c>
      <c r="F3454" s="12">
        <f>SUMIFS('Inventory Details'!$H:$H,'Inventory Details'!$B:$B,$B3454,'Inventory Details'!$E:$E,$E3454)</f>
        <v>26</v>
      </c>
      <c r="G3454" s="12">
        <f>SUMIFS('PO Details'!$H:$H,'PO Details'!$D:$D,Planning!$B3454,'PO Details'!$L:$L,$E3454)</f>
        <v>77</v>
      </c>
      <c r="H3454" s="12">
        <f>SUMIFS('SO Details'!$G:$G,'SO Details'!$D:$D,Planning!$B3454,'SO Details'!$K:$K,$E3454)</f>
        <v>3</v>
      </c>
      <c r="I3454" s="20">
        <f>IF(COUNTIFS($C:$C,B3454)&gt;1,SUMIFS('Sales Hx'!$Q:$Q,'Sales Hx'!$B:$B,_xlfn.XLOOKUP(B3454,C:C,B:B),'Sales Hx'!$D:$D,Planning!$E3454),SUMIFS('Sales Hx'!$Q:$Q,'Sales Hx'!$B:$B,Planning!$B3454,'Sales Hx'!$D:$D,Planning!$E3454))</f>
        <v>43.4</v>
      </c>
      <c r="J3454" s="16">
        <f>IF(COUNTIFS($C:$C,B3454)&gt;1,SUMIFS('Sales Hx'!$S:$S,'Sales Hx'!$B:$B,_xlfn.XLOOKUP(B3454,C:C,B:B),'Sales Hx'!$D:$D,E3454),SUMIFS('Sales Hx'!$S:$S,'Sales Hx'!$B:$B,$B3454,'Sales Hx'!$D:$D,$E3454))</f>
        <v>0.50986842105263164</v>
      </c>
      <c r="K3454" s="16">
        <f t="shared" si="294"/>
        <v>2.3732718894009217</v>
      </c>
      <c r="L3454" s="12">
        <f>IF(M3454&lt;&gt;"",M3454,IF(COUNTIFS($C:$C,B3454)&gt;1,SUMIFS('Sales Hx'!V:V,'Sales Hx'!$B:$B,_xlfn.XLOOKUP(B3454,C:C,B:B),'Sales Hx'!$D:$D,$E3454),SUMIFS('Sales Hx'!V:V,'Sales Hx'!$B:$B,$B3454,'Sales Hx'!$D:$D,$E3454)))</f>
        <v>0</v>
      </c>
      <c r="M3454" s="12">
        <v>0</v>
      </c>
      <c r="N3454" s="15">
        <f t="shared" si="291"/>
        <v>0.50986842105263164</v>
      </c>
      <c r="O3454" s="21">
        <f t="shared" si="293"/>
        <v>0</v>
      </c>
      <c r="P3454" s="24">
        <v>13.2</v>
      </c>
      <c r="Q3454" s="18">
        <f t="shared" si="292"/>
        <v>0</v>
      </c>
      <c r="R3454" s="2">
        <v>1</v>
      </c>
      <c r="S3454" s="2">
        <v>120</v>
      </c>
      <c r="T3454" s="2" t="s">
        <v>4647</v>
      </c>
      <c r="U3454" s="28">
        <f>IF(G3454=0,"",_xlfn.MINIFS('PO Details'!$I:$I,'PO Details'!$D:$D,Planning!$B3454,'PO Details'!$L:$L,Planning!$E3454))</f>
        <v>45443</v>
      </c>
      <c r="V3454" s="29" t="s">
        <v>4641</v>
      </c>
      <c r="W3454" t="str">
        <f t="shared" si="295"/>
        <v/>
      </c>
      <c r="X3454" s="2">
        <v>120</v>
      </c>
    </row>
    <row r="3455" spans="1:24" x14ac:dyDescent="0.25">
      <c r="A3455" s="11" t="s">
        <v>4619</v>
      </c>
      <c r="B3455" s="22" t="s">
        <v>246</v>
      </c>
      <c r="C3455" s="22"/>
      <c r="D3455" s="22" t="s">
        <v>247</v>
      </c>
      <c r="E3455" s="31" t="s">
        <v>109</v>
      </c>
      <c r="F3455" s="12">
        <f>SUMIFS('Inventory Details'!$H:$H,'Inventory Details'!$B:$B,$B3455,'Inventory Details'!$E:$E,$E3455)</f>
        <v>39</v>
      </c>
      <c r="G3455" s="12">
        <f>SUMIFS('PO Details'!$H:$H,'PO Details'!$D:$D,Planning!$B3455,'PO Details'!$L:$L,$E3455)</f>
        <v>25</v>
      </c>
      <c r="H3455" s="12">
        <f>SUMIFS('SO Details'!$G:$G,'SO Details'!$D:$D,Planning!$B3455,'SO Details'!$K:$K,$E3455)</f>
        <v>2</v>
      </c>
      <c r="I3455" s="20">
        <f>IF(COUNTIFS($C:$C,B3455)&gt;1,SUMIFS('Sales Hx'!$Q:$Q,'Sales Hx'!$B:$B,_xlfn.XLOOKUP(B3455,C:C,B:B),'Sales Hx'!$D:$D,Planning!$E3455),SUMIFS('Sales Hx'!$Q:$Q,'Sales Hx'!$B:$B,Planning!$B3455,'Sales Hx'!$D:$D,Planning!$E3455))</f>
        <v>18.2</v>
      </c>
      <c r="J3455" s="16">
        <f>IF(COUNTIFS($C:$C,B3455)&gt;1,SUMIFS('Sales Hx'!$S:$S,'Sales Hx'!$B:$B,_xlfn.XLOOKUP(B3455,C:C,B:B),'Sales Hx'!$D:$D,E3455),SUMIFS('Sales Hx'!$S:$S,'Sales Hx'!$B:$B,$B3455,'Sales Hx'!$D:$D,$E3455))</f>
        <v>0.3442982456140351</v>
      </c>
      <c r="K3455" s="16">
        <f t="shared" si="294"/>
        <v>3.5164835164835164</v>
      </c>
      <c r="L3455" s="12">
        <f>IF(M3455&lt;&gt;"",M3455,IF(COUNTIFS($C:$C,B3455)&gt;1,SUMIFS('Sales Hx'!V:V,'Sales Hx'!$B:$B,_xlfn.XLOOKUP(B3455,C:C,B:B),'Sales Hx'!$D:$D,$E3455),SUMIFS('Sales Hx'!V:V,'Sales Hx'!$B:$B,$B3455,'Sales Hx'!$D:$D,$E3455)))</f>
        <v>0</v>
      </c>
      <c r="M3455" s="12">
        <v>0</v>
      </c>
      <c r="N3455" s="15">
        <f t="shared" ref="N3455:N3469" si="296">IFERROR(_xlfn.IFNA(J3455*R3455+L3455,"No Sales Hx"),"No Sales HX")</f>
        <v>0.3442982456140351</v>
      </c>
      <c r="O3455" s="21">
        <f t="shared" si="293"/>
        <v>0</v>
      </c>
      <c r="P3455" s="24">
        <v>13.2</v>
      </c>
      <c r="Q3455" s="18">
        <f t="shared" ref="Q3455:Q3469" si="297">IFERROR(P3455*O3455,0)</f>
        <v>0</v>
      </c>
      <c r="R3455" s="2">
        <v>1</v>
      </c>
      <c r="S3455" s="2">
        <v>120</v>
      </c>
      <c r="T3455" s="2" t="s">
        <v>4647</v>
      </c>
      <c r="U3455" s="28">
        <f>IF(G3455=0,"",_xlfn.MINIFS('PO Details'!$I:$I,'PO Details'!$D:$D,Planning!$B3455,'PO Details'!$L:$L,Planning!$E3455))</f>
        <v>45458</v>
      </c>
      <c r="V3455" s="29" t="s">
        <v>4641</v>
      </c>
      <c r="W3455" t="str">
        <f t="shared" si="295"/>
        <v/>
      </c>
      <c r="X3455" s="2">
        <v>120</v>
      </c>
    </row>
    <row r="3456" spans="1:24" x14ac:dyDescent="0.25">
      <c r="A3456" s="11" t="s">
        <v>4619</v>
      </c>
      <c r="B3456" s="22" t="s">
        <v>246</v>
      </c>
      <c r="C3456" s="22"/>
      <c r="D3456" s="22" t="s">
        <v>247</v>
      </c>
      <c r="E3456" s="31" t="s">
        <v>4746</v>
      </c>
      <c r="F3456" s="12">
        <f>SUMIFS('Inventory Details'!$H:$H,'Inventory Details'!$B:$B,$B3456,'Inventory Details'!$E:$E,$E3456)</f>
        <v>203</v>
      </c>
      <c r="G3456" s="12">
        <f>SUMIFS('PO Details'!$H:$H,'PO Details'!$D:$D,Planning!$B3456,'PO Details'!$L:$L,$E3456)</f>
        <v>285</v>
      </c>
      <c r="H3456" s="12">
        <f>SUMIFS('SO Details'!$G:$G,'SO Details'!$D:$D,Planning!$B3456,'SO Details'!$K:$K,$E3456)</f>
        <v>8</v>
      </c>
      <c r="I3456" s="20">
        <f>IF(COUNTIFS($C:$C,B3456)&gt;1,SUMIFS('Sales Hx'!$Q:$Q,'Sales Hx'!$B:$B,_xlfn.XLOOKUP(B3456,C:C,B:B),'Sales Hx'!$D:$D,Planning!$E3456),SUMIFS('Sales Hx'!$Q:$Q,'Sales Hx'!$B:$B,Planning!$B3456,'Sales Hx'!$D:$D,Planning!$E3456))</f>
        <v>228.2</v>
      </c>
      <c r="J3456" s="16">
        <f>IF(COUNTIFS($C:$C,B3456)&gt;1,SUMIFS('Sales Hx'!$S:$S,'Sales Hx'!$B:$B,_xlfn.XLOOKUP(B3456,C:C,B:B),'Sales Hx'!$D:$D,E3456),SUMIFS('Sales Hx'!$S:$S,'Sales Hx'!$B:$B,$B3456,'Sales Hx'!$D:$D,$E3456))</f>
        <v>2.0394736842105265</v>
      </c>
      <c r="K3456" s="16">
        <f t="shared" si="294"/>
        <v>2.138475021910605</v>
      </c>
      <c r="L3456" s="12">
        <f>IF(M3456&lt;&gt;"",M3456,IF(COUNTIFS($C:$C,B3456)&gt;1,SUMIFS('Sales Hx'!V:V,'Sales Hx'!$B:$B,_xlfn.XLOOKUP(B3456,C:C,B:B),'Sales Hx'!$D:$D,$E3456),SUMIFS('Sales Hx'!V:V,'Sales Hx'!$B:$B,$B3456,'Sales Hx'!$D:$D,$E3456)))</f>
        <v>0</v>
      </c>
      <c r="M3456" s="12">
        <v>0</v>
      </c>
      <c r="N3456" s="15">
        <f t="shared" si="296"/>
        <v>2.0394736842105265</v>
      </c>
      <c r="O3456" s="21">
        <f t="shared" si="293"/>
        <v>0</v>
      </c>
      <c r="P3456" s="24">
        <v>13.2</v>
      </c>
      <c r="Q3456" s="18">
        <f t="shared" si="297"/>
        <v>0</v>
      </c>
      <c r="R3456" s="2">
        <v>1</v>
      </c>
      <c r="S3456" s="2">
        <v>120</v>
      </c>
      <c r="T3456" s="2" t="s">
        <v>4647</v>
      </c>
      <c r="U3456" s="28">
        <f>IF(G3456=0,"",_xlfn.MINIFS('PO Details'!$I:$I,'PO Details'!$D:$D,Planning!$B3456,'PO Details'!$L:$L,Planning!$E3456))</f>
        <v>45473</v>
      </c>
      <c r="V3456" s="29" t="s">
        <v>4641</v>
      </c>
      <c r="W3456" t="str">
        <f t="shared" si="295"/>
        <v/>
      </c>
      <c r="X3456" s="2">
        <v>120</v>
      </c>
    </row>
    <row r="3457" spans="1:24" x14ac:dyDescent="0.25">
      <c r="A3457" s="11" t="s">
        <v>4619</v>
      </c>
      <c r="B3457" s="22" t="s">
        <v>246</v>
      </c>
      <c r="C3457" s="22"/>
      <c r="D3457" s="22" t="s">
        <v>247</v>
      </c>
      <c r="E3457" s="31" t="s">
        <v>1201</v>
      </c>
      <c r="F3457" s="12">
        <f>SUMIFS('Inventory Details'!$H:$H,'Inventory Details'!$B:$B,$B3457,'Inventory Details'!$E:$E,$E3457)</f>
        <v>12</v>
      </c>
      <c r="G3457" s="12">
        <f>SUMIFS('PO Details'!$H:$H,'PO Details'!$D:$D,Planning!$B3457,'PO Details'!$L:$L,$E3457)</f>
        <v>0</v>
      </c>
      <c r="H3457" s="12">
        <f>SUMIFS('SO Details'!$G:$G,'SO Details'!$D:$D,Planning!$B3457,'SO Details'!$K:$K,$E3457)</f>
        <v>0</v>
      </c>
      <c r="I3457" s="20">
        <f>IF(COUNTIFS($C:$C,B3457)&gt;1,SUMIFS('Sales Hx'!$Q:$Q,'Sales Hx'!$B:$B,_xlfn.XLOOKUP(B3457,C:C,B:B),'Sales Hx'!$D:$D,Planning!$E3457),SUMIFS('Sales Hx'!$Q:$Q,'Sales Hx'!$B:$B,Planning!$B3457,'Sales Hx'!$D:$D,Planning!$E3457))</f>
        <v>0</v>
      </c>
      <c r="J3457" s="16">
        <f>IF(COUNTIFS($C:$C,B3457)&gt;1,SUMIFS('Sales Hx'!$S:$S,'Sales Hx'!$B:$B,_xlfn.XLOOKUP(B3457,C:C,B:B),'Sales Hx'!$D:$D,E3457),SUMIFS('Sales Hx'!$S:$S,'Sales Hx'!$B:$B,$B3457,'Sales Hx'!$D:$D,$E3457))</f>
        <v>0</v>
      </c>
      <c r="K3457" s="16">
        <f t="shared" si="294"/>
        <v>0</v>
      </c>
      <c r="L3457" s="12">
        <f>IF(M3457&lt;&gt;"",M3457,IF(COUNTIFS($C:$C,B3457)&gt;1,SUMIFS('Sales Hx'!V:V,'Sales Hx'!$B:$B,_xlfn.XLOOKUP(B3457,C:C,B:B),'Sales Hx'!$D:$D,$E3457),SUMIFS('Sales Hx'!V:V,'Sales Hx'!$B:$B,$B3457,'Sales Hx'!$D:$D,$E3457)))</f>
        <v>0</v>
      </c>
      <c r="M3457" s="12">
        <v>0</v>
      </c>
      <c r="N3457" s="15">
        <f t="shared" si="296"/>
        <v>0</v>
      </c>
      <c r="O3457" s="21">
        <f t="shared" si="293"/>
        <v>0</v>
      </c>
      <c r="P3457" s="24">
        <v>13.2</v>
      </c>
      <c r="Q3457" s="18">
        <f t="shared" si="297"/>
        <v>0</v>
      </c>
      <c r="R3457" s="2">
        <v>1</v>
      </c>
      <c r="S3457" s="2">
        <v>120</v>
      </c>
      <c r="T3457" s="2" t="s">
        <v>4647</v>
      </c>
      <c r="U3457" s="28" t="str">
        <f>IF(G3457=0,"",_xlfn.MINIFS('PO Details'!$I:$I,'PO Details'!$D:$D,Planning!$B3457,'PO Details'!$L:$L,Planning!$E3457))</f>
        <v/>
      </c>
      <c r="V3457" s="29" t="s">
        <v>4641</v>
      </c>
      <c r="W3457" t="str">
        <f t="shared" si="295"/>
        <v/>
      </c>
      <c r="X3457" s="2">
        <v>120</v>
      </c>
    </row>
    <row r="3458" spans="1:24" x14ac:dyDescent="0.25">
      <c r="A3458" s="11" t="s">
        <v>4619</v>
      </c>
      <c r="B3458" s="22" t="s">
        <v>246</v>
      </c>
      <c r="C3458" s="22"/>
      <c r="D3458" s="22" t="s">
        <v>247</v>
      </c>
      <c r="E3458" s="31" t="s">
        <v>186</v>
      </c>
      <c r="F3458" s="12">
        <f>SUMIFS('Inventory Details'!$H:$H,'Inventory Details'!$B:$B,$B3458,'Inventory Details'!$E:$E,$E3458)</f>
        <v>10</v>
      </c>
      <c r="G3458" s="12">
        <f>SUMIFS('PO Details'!$H:$H,'PO Details'!$D:$D,Planning!$B3458,'PO Details'!$L:$L,$E3458)</f>
        <v>0</v>
      </c>
      <c r="H3458" s="12">
        <f>SUMIFS('SO Details'!$G:$G,'SO Details'!$D:$D,Planning!$B3458,'SO Details'!$K:$K,$E3458)</f>
        <v>0</v>
      </c>
      <c r="I3458" s="20">
        <f>IF(COUNTIFS($C:$C,B3458)&gt;1,SUMIFS('Sales Hx'!$Q:$Q,'Sales Hx'!$B:$B,_xlfn.XLOOKUP(B3458,C:C,B:B),'Sales Hx'!$D:$D,Planning!$E3458),SUMIFS('Sales Hx'!$Q:$Q,'Sales Hx'!$B:$B,Planning!$B3458,'Sales Hx'!$D:$D,Planning!$E3458))</f>
        <v>0</v>
      </c>
      <c r="J3458" s="16">
        <f>IF(COUNTIFS($C:$C,B3458)&gt;1,SUMIFS('Sales Hx'!$S:$S,'Sales Hx'!$B:$B,_xlfn.XLOOKUP(B3458,C:C,B:B),'Sales Hx'!$D:$D,E3458),SUMIFS('Sales Hx'!$S:$S,'Sales Hx'!$B:$B,$B3458,'Sales Hx'!$D:$D,$E3458))</f>
        <v>0</v>
      </c>
      <c r="K3458" s="16">
        <f t="shared" si="294"/>
        <v>0</v>
      </c>
      <c r="L3458" s="12">
        <f>IF(M3458&lt;&gt;"",M3458,IF(COUNTIFS($C:$C,B3458)&gt;1,SUMIFS('Sales Hx'!V:V,'Sales Hx'!$B:$B,_xlfn.XLOOKUP(B3458,C:C,B:B),'Sales Hx'!$D:$D,$E3458),SUMIFS('Sales Hx'!V:V,'Sales Hx'!$B:$B,$B3458,'Sales Hx'!$D:$D,$E3458)))</f>
        <v>0</v>
      </c>
      <c r="M3458" s="12">
        <v>0</v>
      </c>
      <c r="N3458" s="15">
        <f t="shared" si="296"/>
        <v>0</v>
      </c>
      <c r="O3458" s="21">
        <f t="shared" ref="O3458:O3521" si="298">MROUND(ROUND(IFERROR(IF(C3458&lt;&gt;"",0,IF(T3458="DC'd",0,IF(AND(J3458=0,F3458+G3458&lt;H3458),H3458-F3458+G3458,IF(F3458+G3458&lt;N3458,N3458+MAX((IF(J3458*R3458&gt;F3458,F3458,J3458*R3458))+J3458*S3458-F3458-G3458+H3458,0))))),0),0),1)</f>
        <v>0</v>
      </c>
      <c r="P3458" s="24">
        <v>13.2</v>
      </c>
      <c r="Q3458" s="18">
        <f t="shared" si="297"/>
        <v>0</v>
      </c>
      <c r="R3458" s="2">
        <v>1</v>
      </c>
      <c r="S3458" s="2">
        <v>120</v>
      </c>
      <c r="T3458" s="2" t="s">
        <v>4647</v>
      </c>
      <c r="U3458" s="28" t="str">
        <f>IF(G3458=0,"",_xlfn.MINIFS('PO Details'!$I:$I,'PO Details'!$D:$D,Planning!$B3458,'PO Details'!$L:$L,Planning!$E3458))</f>
        <v/>
      </c>
      <c r="V3458" s="29" t="s">
        <v>4641</v>
      </c>
      <c r="W3458" t="str">
        <f t="shared" si="295"/>
        <v/>
      </c>
      <c r="X3458" s="2">
        <v>120</v>
      </c>
    </row>
    <row r="3459" spans="1:24" x14ac:dyDescent="0.25">
      <c r="A3459" s="11" t="s">
        <v>4619</v>
      </c>
      <c r="B3459" s="22" t="s">
        <v>246</v>
      </c>
      <c r="C3459" s="22"/>
      <c r="D3459" s="22" t="s">
        <v>247</v>
      </c>
      <c r="E3459" s="31" t="s">
        <v>15</v>
      </c>
      <c r="F3459" s="12">
        <f>SUMIFS('Inventory Details'!$H:$H,'Inventory Details'!$B:$B,$B3459,'Inventory Details'!$E:$E,$E3459)</f>
        <v>15</v>
      </c>
      <c r="G3459" s="12">
        <f>SUMIFS('PO Details'!$H:$H,'PO Details'!$D:$D,Planning!$B3459,'PO Details'!$L:$L,$E3459)</f>
        <v>0</v>
      </c>
      <c r="H3459" s="12">
        <f>SUMIFS('SO Details'!$G:$G,'SO Details'!$D:$D,Planning!$B3459,'SO Details'!$K:$K,$E3459)</f>
        <v>0</v>
      </c>
      <c r="I3459" s="20">
        <f>IF(COUNTIFS($C:$C,B3459)&gt;1,SUMIFS('Sales Hx'!$Q:$Q,'Sales Hx'!$B:$B,_xlfn.XLOOKUP(B3459,C:C,B:B),'Sales Hx'!$D:$D,Planning!$E3459),SUMIFS('Sales Hx'!$Q:$Q,'Sales Hx'!$B:$B,Planning!$B3459,'Sales Hx'!$D:$D,Planning!$E3459))</f>
        <v>0</v>
      </c>
      <c r="J3459" s="16">
        <f>IF(COUNTIFS($C:$C,B3459)&gt;1,SUMIFS('Sales Hx'!$S:$S,'Sales Hx'!$B:$B,_xlfn.XLOOKUP(B3459,C:C,B:B),'Sales Hx'!$D:$D,E3459),SUMIFS('Sales Hx'!$S:$S,'Sales Hx'!$B:$B,$B3459,'Sales Hx'!$D:$D,$E3459))</f>
        <v>9.8684210526315791E-2</v>
      </c>
      <c r="K3459" s="16">
        <f t="shared" si="294"/>
        <v>0</v>
      </c>
      <c r="L3459" s="12">
        <f>IF(M3459&lt;&gt;"",M3459,IF(COUNTIFS($C:$C,B3459)&gt;1,SUMIFS('Sales Hx'!V:V,'Sales Hx'!$B:$B,_xlfn.XLOOKUP(B3459,C:C,B:B),'Sales Hx'!$D:$D,$E3459),SUMIFS('Sales Hx'!V:V,'Sales Hx'!$B:$B,$B3459,'Sales Hx'!$D:$D,$E3459)))</f>
        <v>0</v>
      </c>
      <c r="M3459" s="12">
        <v>0</v>
      </c>
      <c r="N3459" s="15">
        <f t="shared" si="296"/>
        <v>9.8684210526315791E-2</v>
      </c>
      <c r="O3459" s="21">
        <f t="shared" si="298"/>
        <v>0</v>
      </c>
      <c r="P3459" s="24">
        <v>13.2</v>
      </c>
      <c r="Q3459" s="18">
        <f t="shared" si="297"/>
        <v>0</v>
      </c>
      <c r="R3459" s="2">
        <v>1</v>
      </c>
      <c r="S3459" s="2">
        <v>120</v>
      </c>
      <c r="T3459" s="2" t="s">
        <v>4647</v>
      </c>
      <c r="U3459" s="28" t="str">
        <f>IF(G3459=0,"",_xlfn.MINIFS('PO Details'!$I:$I,'PO Details'!$D:$D,Planning!$B3459,'PO Details'!$L:$L,Planning!$E3459))</f>
        <v/>
      </c>
      <c r="V3459" s="29" t="s">
        <v>4641</v>
      </c>
      <c r="W3459" t="str">
        <f t="shared" si="295"/>
        <v/>
      </c>
      <c r="X3459" s="2">
        <v>120</v>
      </c>
    </row>
    <row r="3460" spans="1:24" x14ac:dyDescent="0.25">
      <c r="A3460" s="11"/>
      <c r="B3460" s="22" t="s">
        <v>1618</v>
      </c>
      <c r="C3460" s="22" t="s">
        <v>1622</v>
      </c>
      <c r="D3460" s="22" t="s">
        <v>1619</v>
      </c>
      <c r="E3460" s="31" t="s">
        <v>109</v>
      </c>
      <c r="F3460" s="12">
        <f>SUMIFS('Inventory Details'!$H:$H,'Inventory Details'!$B:$B,$B3460,'Inventory Details'!$E:$E,$E3460)</f>
        <v>15</v>
      </c>
      <c r="G3460" s="12">
        <f>SUMIFS('PO Details'!$H:$H,'PO Details'!$D:$D,Planning!$B3460,'PO Details'!$L:$L,$E3460)</f>
        <v>0</v>
      </c>
      <c r="H3460" s="12">
        <f>SUMIFS('SO Details'!$G:$G,'SO Details'!$D:$D,Planning!$B3460,'SO Details'!$K:$K,$E3460)</f>
        <v>1</v>
      </c>
      <c r="I3460" s="20">
        <f>IF(COUNTIFS($C:$C,B3460)&gt;1,SUMIFS('Sales Hx'!$Q:$Q,'Sales Hx'!$B:$B,_xlfn.XLOOKUP(B3460,C:C,B:B),'Sales Hx'!$D:$D,Planning!$E3460),SUMIFS('Sales Hx'!$Q:$Q,'Sales Hx'!$B:$B,Planning!$B3460,'Sales Hx'!$D:$D,Planning!$E3460))</f>
        <v>2.8</v>
      </c>
      <c r="J3460" s="16">
        <f>IF(COUNTIFS($C:$C,B3460)&gt;1,SUMIFS('Sales Hx'!$S:$S,'Sales Hx'!$B:$B,_xlfn.XLOOKUP(B3460,C:C,B:B),'Sales Hx'!$D:$D,E3460),SUMIFS('Sales Hx'!$S:$S,'Sales Hx'!$B:$B,$B3460,'Sales Hx'!$D:$D,$E3460))</f>
        <v>7.6555023923444987E-2</v>
      </c>
      <c r="K3460" s="16">
        <f t="shared" si="294"/>
        <v>5.3571428571428577</v>
      </c>
      <c r="L3460" s="12">
        <f>IF(M3460&lt;&gt;"",M3460,IF(COUNTIFS($C:$C,B3460)&gt;1,SUMIFS('Sales Hx'!V:V,'Sales Hx'!$B:$B,_xlfn.XLOOKUP(B3460,C:C,B:B),'Sales Hx'!$D:$D,$E3460),SUMIFS('Sales Hx'!V:V,'Sales Hx'!$B:$B,$B3460,'Sales Hx'!$D:$D,$E3460)))</f>
        <v>0</v>
      </c>
      <c r="M3460" s="12">
        <v>0</v>
      </c>
      <c r="N3460" s="15">
        <f t="shared" si="296"/>
        <v>7.6555023923444987E-2</v>
      </c>
      <c r="O3460" s="21">
        <f t="shared" si="298"/>
        <v>0</v>
      </c>
      <c r="P3460" s="24">
        <v>87</v>
      </c>
      <c r="Q3460" s="18">
        <f t="shared" si="297"/>
        <v>0</v>
      </c>
      <c r="R3460" s="2">
        <v>1</v>
      </c>
      <c r="S3460" s="2">
        <v>120</v>
      </c>
      <c r="T3460" s="2" t="s">
        <v>4646</v>
      </c>
      <c r="U3460" s="28" t="str">
        <f>IF(G3460=0,"",_xlfn.MINIFS('PO Details'!$I:$I,'PO Details'!$D:$D,Planning!$B3460,'PO Details'!$L:$L,Planning!$E3460))</f>
        <v/>
      </c>
      <c r="V3460" s="29" t="s">
        <v>4641</v>
      </c>
      <c r="W3460" t="str">
        <f t="shared" si="295"/>
        <v>Max</v>
      </c>
      <c r="X3460" s="2">
        <v>120</v>
      </c>
    </row>
    <row r="3461" spans="1:24" x14ac:dyDescent="0.25">
      <c r="A3461" s="11"/>
      <c r="B3461" s="22" t="s">
        <v>1618</v>
      </c>
      <c r="C3461" s="22" t="s">
        <v>1622</v>
      </c>
      <c r="D3461" s="22" t="s">
        <v>1619</v>
      </c>
      <c r="E3461" s="31" t="s">
        <v>108</v>
      </c>
      <c r="F3461" s="12">
        <f>SUMIFS('Inventory Details'!$H:$H,'Inventory Details'!$B:$B,$B3461,'Inventory Details'!$E:$E,$E3461)</f>
        <v>11</v>
      </c>
      <c r="G3461" s="12">
        <f>SUMIFS('PO Details'!$H:$H,'PO Details'!$D:$D,Planning!$B3461,'PO Details'!$L:$L,$E3461)</f>
        <v>0</v>
      </c>
      <c r="H3461" s="12">
        <f>SUMIFS('SO Details'!$G:$G,'SO Details'!$D:$D,Planning!$B3461,'SO Details'!$K:$K,$E3461)</f>
        <v>0</v>
      </c>
      <c r="I3461" s="20">
        <f>IF(COUNTIFS($C:$C,B3461)&gt;1,SUMIFS('Sales Hx'!$Q:$Q,'Sales Hx'!$B:$B,_xlfn.XLOOKUP(B3461,C:C,B:B),'Sales Hx'!$D:$D,Planning!$E3461),SUMIFS('Sales Hx'!$Q:$Q,'Sales Hx'!$B:$B,Planning!$B3461,'Sales Hx'!$D:$D,Planning!$E3461))</f>
        <v>0</v>
      </c>
      <c r="J3461" s="16">
        <f>IF(COUNTIFS($C:$C,B3461)&gt;1,SUMIFS('Sales Hx'!$S:$S,'Sales Hx'!$B:$B,_xlfn.XLOOKUP(B3461,C:C,B:B),'Sales Hx'!$D:$D,E3461),SUMIFS('Sales Hx'!$S:$S,'Sales Hx'!$B:$B,$B3461,'Sales Hx'!$D:$D,$E3461))</f>
        <v>0</v>
      </c>
      <c r="K3461" s="16">
        <f t="shared" si="294"/>
        <v>0</v>
      </c>
      <c r="L3461" s="12">
        <f>IF(M3461&lt;&gt;"",M3461,IF(COUNTIFS($C:$C,B3461)&gt;1,SUMIFS('Sales Hx'!V:V,'Sales Hx'!$B:$B,_xlfn.XLOOKUP(B3461,C:C,B:B),'Sales Hx'!$D:$D,$E3461),SUMIFS('Sales Hx'!V:V,'Sales Hx'!$B:$B,$B3461,'Sales Hx'!$D:$D,$E3461)))</f>
        <v>0</v>
      </c>
      <c r="M3461" s="12">
        <v>0</v>
      </c>
      <c r="N3461" s="15">
        <f t="shared" si="296"/>
        <v>0</v>
      </c>
      <c r="O3461" s="21">
        <f t="shared" si="298"/>
        <v>0</v>
      </c>
      <c r="P3461" s="24">
        <v>87</v>
      </c>
      <c r="Q3461" s="18">
        <f t="shared" si="297"/>
        <v>0</v>
      </c>
      <c r="R3461" s="2">
        <v>1</v>
      </c>
      <c r="S3461" s="2">
        <v>120</v>
      </c>
      <c r="T3461" s="2" t="s">
        <v>4646</v>
      </c>
      <c r="U3461" s="28" t="str">
        <f>IF(G3461=0,"",_xlfn.MINIFS('PO Details'!$I:$I,'PO Details'!$D:$D,Planning!$B3461,'PO Details'!$L:$L,Planning!$E3461))</f>
        <v/>
      </c>
      <c r="V3461" s="29" t="s">
        <v>4641</v>
      </c>
      <c r="W3461" t="str">
        <f t="shared" si="295"/>
        <v/>
      </c>
      <c r="X3461" s="2">
        <v>120</v>
      </c>
    </row>
    <row r="3462" spans="1:24" x14ac:dyDescent="0.25">
      <c r="A3462" s="11"/>
      <c r="B3462" s="22" t="s">
        <v>1618</v>
      </c>
      <c r="C3462" s="22" t="s">
        <v>1622</v>
      </c>
      <c r="D3462" s="22" t="s">
        <v>1619</v>
      </c>
      <c r="E3462" s="31" t="s">
        <v>1201</v>
      </c>
      <c r="F3462" s="12">
        <f>SUMIFS('Inventory Details'!$H:$H,'Inventory Details'!$B:$B,$B3462,'Inventory Details'!$E:$E,$E3462)</f>
        <v>0</v>
      </c>
      <c r="G3462" s="12">
        <f>SUMIFS('PO Details'!$H:$H,'PO Details'!$D:$D,Planning!$B3462,'PO Details'!$L:$L,$E3462)</f>
        <v>0</v>
      </c>
      <c r="H3462" s="12">
        <f>SUMIFS('SO Details'!$G:$G,'SO Details'!$D:$D,Planning!$B3462,'SO Details'!$K:$K,$E3462)</f>
        <v>1</v>
      </c>
      <c r="I3462" s="20">
        <f>IF(COUNTIFS($C:$C,B3462)&gt;1,SUMIFS('Sales Hx'!$Q:$Q,'Sales Hx'!$B:$B,_xlfn.XLOOKUP(B3462,C:C,B:B),'Sales Hx'!$D:$D,Planning!$E3462),SUMIFS('Sales Hx'!$Q:$Q,'Sales Hx'!$B:$B,Planning!$B3462,'Sales Hx'!$D:$D,Planning!$E3462))</f>
        <v>0</v>
      </c>
      <c r="J3462" s="16">
        <f>IF(COUNTIFS($C:$C,B3462)&gt;1,SUMIFS('Sales Hx'!$S:$S,'Sales Hx'!$B:$B,_xlfn.XLOOKUP(B3462,C:C,B:B),'Sales Hx'!$D:$D,E3462),SUMIFS('Sales Hx'!$S:$S,'Sales Hx'!$B:$B,$B3462,'Sales Hx'!$D:$D,$E3462))</f>
        <v>0</v>
      </c>
      <c r="K3462" s="16">
        <f t="shared" si="294"/>
        <v>0</v>
      </c>
      <c r="L3462" s="12">
        <f>IF(M3462&lt;&gt;"",M3462,IF(COUNTIFS($C:$C,B3462)&gt;1,SUMIFS('Sales Hx'!V:V,'Sales Hx'!$B:$B,_xlfn.XLOOKUP(B3462,C:C,B:B),'Sales Hx'!$D:$D,$E3462),SUMIFS('Sales Hx'!V:V,'Sales Hx'!$B:$B,$B3462,'Sales Hx'!$D:$D,$E3462)))</f>
        <v>0</v>
      </c>
      <c r="M3462" s="12">
        <v>0</v>
      </c>
      <c r="N3462" s="15">
        <f t="shared" si="296"/>
        <v>0</v>
      </c>
      <c r="O3462" s="21">
        <f t="shared" si="298"/>
        <v>0</v>
      </c>
      <c r="P3462" s="24">
        <v>87</v>
      </c>
      <c r="Q3462" s="18">
        <f t="shared" si="297"/>
        <v>0</v>
      </c>
      <c r="R3462" s="2">
        <v>1</v>
      </c>
      <c r="S3462" s="2">
        <v>120</v>
      </c>
      <c r="T3462" s="2" t="s">
        <v>4646</v>
      </c>
      <c r="U3462" s="28" t="str">
        <f>IF(G3462=0,"",_xlfn.MINIFS('PO Details'!$I:$I,'PO Details'!$D:$D,Planning!$B3462,'PO Details'!$L:$L,Planning!$E3462))</f>
        <v/>
      </c>
      <c r="V3462" s="29" t="s">
        <v>4641</v>
      </c>
      <c r="W3462" t="str">
        <f t="shared" si="295"/>
        <v/>
      </c>
      <c r="X3462" s="2">
        <v>120</v>
      </c>
    </row>
    <row r="3463" spans="1:24" x14ac:dyDescent="0.25">
      <c r="A3463" s="11"/>
      <c r="B3463" s="22" t="s">
        <v>1618</v>
      </c>
      <c r="C3463" s="22" t="s">
        <v>1622</v>
      </c>
      <c r="D3463" s="22" t="s">
        <v>1619</v>
      </c>
      <c r="E3463" s="31" t="s">
        <v>119</v>
      </c>
      <c r="F3463" s="12">
        <f>SUMIFS('Inventory Details'!$H:$H,'Inventory Details'!$B:$B,$B3463,'Inventory Details'!$E:$E,$E3463)</f>
        <v>0</v>
      </c>
      <c r="G3463" s="12">
        <f>SUMIFS('PO Details'!$H:$H,'PO Details'!$D:$D,Planning!$B3463,'PO Details'!$L:$L,$E3463)</f>
        <v>0</v>
      </c>
      <c r="H3463" s="12">
        <f>SUMIFS('SO Details'!$G:$G,'SO Details'!$D:$D,Planning!$B3463,'SO Details'!$K:$K,$E3463)</f>
        <v>0</v>
      </c>
      <c r="I3463" s="20">
        <f>IF(COUNTIFS($C:$C,B3463)&gt;1,SUMIFS('Sales Hx'!$Q:$Q,'Sales Hx'!$B:$B,_xlfn.XLOOKUP(B3463,C:C,B:B),'Sales Hx'!$D:$D,Planning!$E3463),SUMIFS('Sales Hx'!$Q:$Q,'Sales Hx'!$B:$B,Planning!$B3463,'Sales Hx'!$D:$D,Planning!$E3463))</f>
        <v>2.8</v>
      </c>
      <c r="J3463" s="16">
        <f>IF(COUNTIFS($C:$C,B3463)&gt;1,SUMIFS('Sales Hx'!$S:$S,'Sales Hx'!$B:$B,_xlfn.XLOOKUP(B3463,C:C,B:B),'Sales Hx'!$D:$D,E3463),SUMIFS('Sales Hx'!$S:$S,'Sales Hx'!$B:$B,$B3463,'Sales Hx'!$D:$D,$E3463))</f>
        <v>6.25E-2</v>
      </c>
      <c r="K3463" s="16">
        <f t="shared" si="294"/>
        <v>0</v>
      </c>
      <c r="L3463" s="12">
        <f>IF(M3463&lt;&gt;"",M3463,IF(COUNTIFS($C:$C,B3463)&gt;1,SUMIFS('Sales Hx'!V:V,'Sales Hx'!$B:$B,_xlfn.XLOOKUP(B3463,C:C,B:B),'Sales Hx'!$D:$D,$E3463),SUMIFS('Sales Hx'!V:V,'Sales Hx'!$B:$B,$B3463,'Sales Hx'!$D:$D,$E3463)))</f>
        <v>0</v>
      </c>
      <c r="M3463" s="12">
        <v>0</v>
      </c>
      <c r="N3463" s="15">
        <f t="shared" si="296"/>
        <v>6.25E-2</v>
      </c>
      <c r="O3463" s="21">
        <f t="shared" si="298"/>
        <v>0</v>
      </c>
      <c r="P3463" s="24">
        <v>87</v>
      </c>
      <c r="Q3463" s="18">
        <f t="shared" si="297"/>
        <v>0</v>
      </c>
      <c r="R3463" s="2">
        <v>1</v>
      </c>
      <c r="S3463" s="2">
        <v>120</v>
      </c>
      <c r="T3463" s="2" t="s">
        <v>4646</v>
      </c>
      <c r="U3463" s="28" t="str">
        <f>IF(G3463=0,"",_xlfn.MINIFS('PO Details'!$I:$I,'PO Details'!$D:$D,Planning!$B3463,'PO Details'!$L:$L,Planning!$E3463))</f>
        <v/>
      </c>
      <c r="V3463" s="29" t="s">
        <v>4641</v>
      </c>
      <c r="W3463" t="str">
        <f t="shared" si="295"/>
        <v/>
      </c>
      <c r="X3463" s="2">
        <v>120</v>
      </c>
    </row>
    <row r="3464" spans="1:24" x14ac:dyDescent="0.25">
      <c r="A3464" s="11"/>
      <c r="B3464" s="22" t="s">
        <v>1618</v>
      </c>
      <c r="C3464" s="22" t="s">
        <v>1622</v>
      </c>
      <c r="D3464" s="22" t="s">
        <v>1619</v>
      </c>
      <c r="E3464" s="31" t="s">
        <v>106</v>
      </c>
      <c r="F3464" s="12">
        <f>SUMIFS('Inventory Details'!$H:$H,'Inventory Details'!$B:$B,$B3464,'Inventory Details'!$E:$E,$E3464)</f>
        <v>0</v>
      </c>
      <c r="G3464" s="12">
        <f>SUMIFS('PO Details'!$H:$H,'PO Details'!$D:$D,Planning!$B3464,'PO Details'!$L:$L,$E3464)</f>
        <v>0</v>
      </c>
      <c r="H3464" s="12">
        <f>SUMIFS('SO Details'!$G:$G,'SO Details'!$D:$D,Planning!$B3464,'SO Details'!$K:$K,$E3464)</f>
        <v>0</v>
      </c>
      <c r="I3464" s="20">
        <f>IF(COUNTIFS($C:$C,B3464)&gt;1,SUMIFS('Sales Hx'!$Q:$Q,'Sales Hx'!$B:$B,_xlfn.XLOOKUP(B3464,C:C,B:B),'Sales Hx'!$D:$D,Planning!$E3464),SUMIFS('Sales Hx'!$Q:$Q,'Sales Hx'!$B:$B,Planning!$B3464,'Sales Hx'!$D:$D,Planning!$E3464))</f>
        <v>1.4</v>
      </c>
      <c r="J3464" s="16">
        <f>IF(COUNTIFS($C:$C,B3464)&gt;1,SUMIFS('Sales Hx'!$S:$S,'Sales Hx'!$B:$B,_xlfn.XLOOKUP(B3464,C:C,B:B),'Sales Hx'!$D:$D,E3464),SUMIFS('Sales Hx'!$S:$S,'Sales Hx'!$B:$B,$B3464,'Sales Hx'!$D:$D,$E3464))</f>
        <v>0.14144736842105263</v>
      </c>
      <c r="K3464" s="16">
        <f t="shared" si="294"/>
        <v>0</v>
      </c>
      <c r="L3464" s="12">
        <f>IF(M3464&lt;&gt;"",M3464,IF(COUNTIFS($C:$C,B3464)&gt;1,SUMIFS('Sales Hx'!V:V,'Sales Hx'!$B:$B,_xlfn.XLOOKUP(B3464,C:C,B:B),'Sales Hx'!$D:$D,$E3464),SUMIFS('Sales Hx'!V:V,'Sales Hx'!$B:$B,$B3464,'Sales Hx'!$D:$D,$E3464)))</f>
        <v>0</v>
      </c>
      <c r="M3464" s="12">
        <v>0</v>
      </c>
      <c r="N3464" s="15">
        <f t="shared" si="296"/>
        <v>0.14144736842105263</v>
      </c>
      <c r="O3464" s="21">
        <f t="shared" si="298"/>
        <v>0</v>
      </c>
      <c r="P3464" s="24">
        <v>87</v>
      </c>
      <c r="Q3464" s="18">
        <f t="shared" si="297"/>
        <v>0</v>
      </c>
      <c r="R3464" s="2">
        <v>1</v>
      </c>
      <c r="S3464" s="2">
        <v>120</v>
      </c>
      <c r="T3464" s="2" t="s">
        <v>4646</v>
      </c>
      <c r="U3464" s="28" t="str">
        <f>IF(G3464=0,"",_xlfn.MINIFS('PO Details'!$I:$I,'PO Details'!$D:$D,Planning!$B3464,'PO Details'!$L:$L,Planning!$E3464))</f>
        <v/>
      </c>
      <c r="V3464" s="29" t="s">
        <v>4641</v>
      </c>
      <c r="W3464" t="str">
        <f t="shared" si="295"/>
        <v/>
      </c>
      <c r="X3464" s="2">
        <v>120</v>
      </c>
    </row>
    <row r="3465" spans="1:24" x14ac:dyDescent="0.25">
      <c r="A3465" s="11"/>
      <c r="B3465" s="22" t="s">
        <v>1618</v>
      </c>
      <c r="C3465" s="22" t="s">
        <v>1622</v>
      </c>
      <c r="D3465" s="22" t="s">
        <v>1619</v>
      </c>
      <c r="E3465" s="31" t="s">
        <v>2214</v>
      </c>
      <c r="F3465" s="12">
        <f>SUMIFS('Inventory Details'!$H:$H,'Inventory Details'!$B:$B,$B3465,'Inventory Details'!$E:$E,$E3465)</f>
        <v>0</v>
      </c>
      <c r="G3465" s="12">
        <f>SUMIFS('PO Details'!$H:$H,'PO Details'!$D:$D,Planning!$B3465,'PO Details'!$L:$L,$E3465)</f>
        <v>0</v>
      </c>
      <c r="H3465" s="12">
        <f>SUMIFS('SO Details'!$G:$G,'SO Details'!$D:$D,Planning!$B3465,'SO Details'!$K:$K,$E3465)</f>
        <v>0</v>
      </c>
      <c r="I3465" s="20">
        <f>IF(COUNTIFS($C:$C,B3465)&gt;1,SUMIFS('Sales Hx'!$Q:$Q,'Sales Hx'!$B:$B,_xlfn.XLOOKUP(B3465,C:C,B:B),'Sales Hx'!$D:$D,Planning!$E3465),SUMIFS('Sales Hx'!$Q:$Q,'Sales Hx'!$B:$B,Planning!$B3465,'Sales Hx'!$D:$D,Planning!$E3465))</f>
        <v>0</v>
      </c>
      <c r="J3465" s="16">
        <f>IF(COUNTIFS($C:$C,B3465)&gt;1,SUMIFS('Sales Hx'!$S:$S,'Sales Hx'!$B:$B,_xlfn.XLOOKUP(B3465,C:C,B:B),'Sales Hx'!$D:$D,E3465),SUMIFS('Sales Hx'!$S:$S,'Sales Hx'!$B:$B,$B3465,'Sales Hx'!$D:$D,$E3465))</f>
        <v>3.2894736842105261E-2</v>
      </c>
      <c r="K3465" s="16">
        <f t="shared" si="294"/>
        <v>0</v>
      </c>
      <c r="L3465" s="12">
        <f>IF(M3465&lt;&gt;"",M3465,IF(COUNTIFS($C:$C,B3465)&gt;1,SUMIFS('Sales Hx'!V:V,'Sales Hx'!$B:$B,_xlfn.XLOOKUP(B3465,C:C,B:B),'Sales Hx'!$D:$D,$E3465),SUMIFS('Sales Hx'!V:V,'Sales Hx'!$B:$B,$B3465,'Sales Hx'!$D:$D,$E3465)))</f>
        <v>0</v>
      </c>
      <c r="M3465" s="12">
        <v>0</v>
      </c>
      <c r="N3465" s="15">
        <f t="shared" si="296"/>
        <v>3.2894736842105261E-2</v>
      </c>
      <c r="O3465" s="21">
        <f t="shared" si="298"/>
        <v>0</v>
      </c>
      <c r="P3465" s="24">
        <v>87</v>
      </c>
      <c r="Q3465" s="18">
        <f t="shared" si="297"/>
        <v>0</v>
      </c>
      <c r="R3465" s="2">
        <v>1</v>
      </c>
      <c r="S3465" s="2">
        <v>120</v>
      </c>
      <c r="T3465" s="2" t="s">
        <v>4646</v>
      </c>
      <c r="U3465" s="28" t="str">
        <f>IF(G3465=0,"",_xlfn.MINIFS('PO Details'!$I:$I,'PO Details'!$D:$D,Planning!$B3465,'PO Details'!$L:$L,Planning!$E3465))</f>
        <v/>
      </c>
      <c r="V3465" s="29" t="s">
        <v>4641</v>
      </c>
      <c r="W3465" t="str">
        <f t="shared" si="295"/>
        <v/>
      </c>
      <c r="X3465" s="2">
        <v>120</v>
      </c>
    </row>
    <row r="3466" spans="1:24" x14ac:dyDescent="0.25">
      <c r="A3466" s="11"/>
      <c r="B3466" s="22" t="s">
        <v>1618</v>
      </c>
      <c r="C3466" s="22" t="s">
        <v>1622</v>
      </c>
      <c r="D3466" s="22" t="s">
        <v>1619</v>
      </c>
      <c r="E3466" s="31" t="s">
        <v>4746</v>
      </c>
      <c r="F3466" s="12">
        <f>SUMIFS('Inventory Details'!$H:$H,'Inventory Details'!$B:$B,$B3466,'Inventory Details'!$E:$E,$E3466)</f>
        <v>15</v>
      </c>
      <c r="G3466" s="12">
        <f>SUMIFS('PO Details'!$H:$H,'PO Details'!$D:$D,Planning!$B3466,'PO Details'!$L:$L,$E3466)</f>
        <v>0</v>
      </c>
      <c r="H3466" s="12">
        <f>SUMIFS('SO Details'!$G:$G,'SO Details'!$D:$D,Planning!$B3466,'SO Details'!$K:$K,$E3466)</f>
        <v>0</v>
      </c>
      <c r="I3466" s="20">
        <f>IF(COUNTIFS($C:$C,B3466)&gt;1,SUMIFS('Sales Hx'!$Q:$Q,'Sales Hx'!$B:$B,_xlfn.XLOOKUP(B3466,C:C,B:B),'Sales Hx'!$D:$D,Planning!$E3466),SUMIFS('Sales Hx'!$Q:$Q,'Sales Hx'!$B:$B,Planning!$B3466,'Sales Hx'!$D:$D,Planning!$E3466))</f>
        <v>0</v>
      </c>
      <c r="J3466" s="16">
        <f>IF(COUNTIFS($C:$C,B3466)&gt;1,SUMIFS('Sales Hx'!$S:$S,'Sales Hx'!$B:$B,_xlfn.XLOOKUP(B3466,C:C,B:B),'Sales Hx'!$D:$D,E3466),SUMIFS('Sales Hx'!$S:$S,'Sales Hx'!$B:$B,$B3466,'Sales Hx'!$D:$D,$E3466))</f>
        <v>0.26315789473684209</v>
      </c>
      <c r="K3466" s="16">
        <f t="shared" si="294"/>
        <v>0</v>
      </c>
      <c r="L3466" s="12">
        <f>IF(M3466&lt;&gt;"",M3466,IF(COUNTIFS($C:$C,B3466)&gt;1,SUMIFS('Sales Hx'!V:V,'Sales Hx'!$B:$B,_xlfn.XLOOKUP(B3466,C:C,B:B),'Sales Hx'!$D:$D,$E3466),SUMIFS('Sales Hx'!V:V,'Sales Hx'!$B:$B,$B3466,'Sales Hx'!$D:$D,$E3466)))</f>
        <v>0</v>
      </c>
      <c r="M3466" s="12">
        <v>0</v>
      </c>
      <c r="N3466" s="15">
        <f t="shared" si="296"/>
        <v>0.26315789473684209</v>
      </c>
      <c r="O3466" s="21">
        <f t="shared" si="298"/>
        <v>0</v>
      </c>
      <c r="P3466" s="24">
        <v>87</v>
      </c>
      <c r="Q3466" s="18">
        <f t="shared" si="297"/>
        <v>0</v>
      </c>
      <c r="R3466" s="2">
        <v>1</v>
      </c>
      <c r="S3466" s="2">
        <v>120</v>
      </c>
      <c r="T3466" s="2" t="s">
        <v>4646</v>
      </c>
      <c r="U3466" s="28" t="str">
        <f>IF(G3466=0,"",_xlfn.MINIFS('PO Details'!$I:$I,'PO Details'!$D:$D,Planning!$B3466,'PO Details'!$L:$L,Planning!$E3466))</f>
        <v/>
      </c>
      <c r="V3466" s="29" t="s">
        <v>4641</v>
      </c>
      <c r="W3466" t="str">
        <f t="shared" si="295"/>
        <v/>
      </c>
      <c r="X3466" s="2">
        <v>120</v>
      </c>
    </row>
    <row r="3467" spans="1:24" x14ac:dyDescent="0.25">
      <c r="A3467" s="11"/>
      <c r="B3467" s="22" t="s">
        <v>1620</v>
      </c>
      <c r="C3467" s="22"/>
      <c r="D3467" s="22" t="s">
        <v>1621</v>
      </c>
      <c r="E3467" s="31" t="s">
        <v>109</v>
      </c>
      <c r="F3467" s="12">
        <f>SUMIFS('Inventory Details'!$H:$H,'Inventory Details'!$B:$B,$B3467,'Inventory Details'!$E:$E,$E3467)</f>
        <v>35</v>
      </c>
      <c r="G3467" s="12">
        <f>SUMIFS('PO Details'!$H:$H,'PO Details'!$D:$D,Planning!$B3467,'PO Details'!$L:$L,$E3467)</f>
        <v>0</v>
      </c>
      <c r="H3467" s="12">
        <f>SUMIFS('SO Details'!$G:$G,'SO Details'!$D:$D,Planning!$B3467,'SO Details'!$K:$K,$E3467)</f>
        <v>0</v>
      </c>
      <c r="I3467" s="20">
        <f>IF(COUNTIFS($C:$C,B3467)&gt;1,SUMIFS('Sales Hx'!$Q:$Q,'Sales Hx'!$B:$B,_xlfn.XLOOKUP(B3467,C:C,B:B),'Sales Hx'!$D:$D,Planning!$E3467),SUMIFS('Sales Hx'!$Q:$Q,'Sales Hx'!$B:$B,Planning!$B3467,'Sales Hx'!$D:$D,Planning!$E3467))</f>
        <v>0</v>
      </c>
      <c r="J3467" s="16">
        <f>IF(COUNTIFS($C:$C,B3467)&gt;1,SUMIFS('Sales Hx'!$S:$S,'Sales Hx'!$B:$B,_xlfn.XLOOKUP(B3467,C:C,B:B),'Sales Hx'!$D:$D,E3467),SUMIFS('Sales Hx'!$S:$S,'Sales Hx'!$B:$B,$B3467,'Sales Hx'!$D:$D,$E3467))</f>
        <v>0</v>
      </c>
      <c r="K3467" s="16">
        <f t="shared" si="294"/>
        <v>0</v>
      </c>
      <c r="L3467" s="12">
        <f>IF(M3467&lt;&gt;"",M3467,IF(COUNTIFS($C:$C,B3467)&gt;1,SUMIFS('Sales Hx'!V:V,'Sales Hx'!$B:$B,_xlfn.XLOOKUP(B3467,C:C,B:B),'Sales Hx'!$D:$D,$E3467),SUMIFS('Sales Hx'!V:V,'Sales Hx'!$B:$B,$B3467,'Sales Hx'!$D:$D,$E3467)))</f>
        <v>0</v>
      </c>
      <c r="M3467" s="12">
        <v>0</v>
      </c>
      <c r="N3467" s="15">
        <f t="shared" si="296"/>
        <v>0</v>
      </c>
      <c r="O3467" s="21">
        <f t="shared" si="298"/>
        <v>0</v>
      </c>
      <c r="P3467" s="24">
        <v>87</v>
      </c>
      <c r="Q3467" s="18">
        <f t="shared" si="297"/>
        <v>0</v>
      </c>
      <c r="R3467" s="2">
        <v>1</v>
      </c>
      <c r="S3467" s="2">
        <v>120</v>
      </c>
      <c r="T3467" s="2" t="s">
        <v>4647</v>
      </c>
      <c r="U3467" s="28" t="str">
        <f>IF(G3467=0,"",_xlfn.MINIFS('PO Details'!$I:$I,'PO Details'!$D:$D,Planning!$B3467,'PO Details'!$L:$L,Planning!$E3467))</f>
        <v/>
      </c>
      <c r="V3467" s="29" t="s">
        <v>4640</v>
      </c>
      <c r="W3467" t="str">
        <f t="shared" si="295"/>
        <v>Max</v>
      </c>
      <c r="X3467" s="2">
        <v>120</v>
      </c>
    </row>
    <row r="3468" spans="1:24" x14ac:dyDescent="0.25">
      <c r="A3468" s="11"/>
      <c r="B3468" s="22" t="s">
        <v>1620</v>
      </c>
      <c r="C3468" s="22"/>
      <c r="D3468" s="22" t="s">
        <v>1621</v>
      </c>
      <c r="E3468" s="31" t="s">
        <v>106</v>
      </c>
      <c r="F3468" s="12">
        <f>SUMIFS('Inventory Details'!$H:$H,'Inventory Details'!$B:$B,$B3468,'Inventory Details'!$E:$E,$E3468)</f>
        <v>29</v>
      </c>
      <c r="G3468" s="12">
        <f>SUMIFS('PO Details'!$H:$H,'PO Details'!$D:$D,Planning!$B3468,'PO Details'!$L:$L,$E3468)</f>
        <v>0</v>
      </c>
      <c r="H3468" s="12">
        <f>SUMIFS('SO Details'!$G:$G,'SO Details'!$D:$D,Planning!$B3468,'SO Details'!$K:$K,$E3468)</f>
        <v>1</v>
      </c>
      <c r="I3468" s="20">
        <f>IF(COUNTIFS($C:$C,B3468)&gt;1,SUMIFS('Sales Hx'!$Q:$Q,'Sales Hx'!$B:$B,_xlfn.XLOOKUP(B3468,C:C,B:B),'Sales Hx'!$D:$D,Planning!$E3468),SUMIFS('Sales Hx'!$Q:$Q,'Sales Hx'!$B:$B,Planning!$B3468,'Sales Hx'!$D:$D,Planning!$E3468))</f>
        <v>0</v>
      </c>
      <c r="J3468" s="16">
        <f>IF(COUNTIFS($C:$C,B3468)&gt;1,SUMIFS('Sales Hx'!$S:$S,'Sales Hx'!$B:$B,_xlfn.XLOOKUP(B3468,C:C,B:B),'Sales Hx'!$D:$D,E3468),SUMIFS('Sales Hx'!$S:$S,'Sales Hx'!$B:$B,$B3468,'Sales Hx'!$D:$D,$E3468))</f>
        <v>3.2894736842105261E-2</v>
      </c>
      <c r="K3468" s="16">
        <f t="shared" si="294"/>
        <v>0</v>
      </c>
      <c r="L3468" s="12">
        <f>IF(M3468&lt;&gt;"",M3468,IF(COUNTIFS($C:$C,B3468)&gt;1,SUMIFS('Sales Hx'!V:V,'Sales Hx'!$B:$B,_xlfn.XLOOKUP(B3468,C:C,B:B),'Sales Hx'!$D:$D,$E3468),SUMIFS('Sales Hx'!V:V,'Sales Hx'!$B:$B,$B3468,'Sales Hx'!$D:$D,$E3468)))</f>
        <v>0</v>
      </c>
      <c r="M3468" s="12">
        <v>0</v>
      </c>
      <c r="N3468" s="15">
        <f t="shared" si="296"/>
        <v>3.2894736842105261E-2</v>
      </c>
      <c r="O3468" s="21">
        <f t="shared" si="298"/>
        <v>0</v>
      </c>
      <c r="P3468" s="24">
        <v>87</v>
      </c>
      <c r="Q3468" s="18">
        <f t="shared" si="297"/>
        <v>0</v>
      </c>
      <c r="R3468" s="2">
        <v>1</v>
      </c>
      <c r="S3468" s="2">
        <v>120</v>
      </c>
      <c r="T3468" s="2" t="s">
        <v>4647</v>
      </c>
      <c r="U3468" s="28" t="str">
        <f>IF(G3468=0,"",_xlfn.MINIFS('PO Details'!$I:$I,'PO Details'!$D:$D,Planning!$B3468,'PO Details'!$L:$L,Planning!$E3468))</f>
        <v/>
      </c>
      <c r="V3468" s="29" t="s">
        <v>4640</v>
      </c>
      <c r="W3468" t="str">
        <f t="shared" si="295"/>
        <v>Max</v>
      </c>
      <c r="X3468" s="2">
        <v>120</v>
      </c>
    </row>
    <row r="3469" spans="1:24" x14ac:dyDescent="0.25">
      <c r="A3469" s="11" t="s">
        <v>4619</v>
      </c>
      <c r="B3469" s="22" t="s">
        <v>1622</v>
      </c>
      <c r="C3469" s="22"/>
      <c r="D3469" s="22" t="s">
        <v>1623</v>
      </c>
      <c r="E3469" s="31" t="s">
        <v>820</v>
      </c>
      <c r="F3469" s="12">
        <f>SUMIFS('Inventory Details'!$H:$H,'Inventory Details'!$B:$B,$B3469,'Inventory Details'!$E:$E,$E3469)</f>
        <v>0</v>
      </c>
      <c r="G3469" s="12">
        <f>SUMIFS('PO Details'!$H:$H,'PO Details'!$D:$D,Planning!$B3469,'PO Details'!$L:$L,$E3469)</f>
        <v>20</v>
      </c>
      <c r="H3469" s="12">
        <f>SUMIFS('SO Details'!$G:$G,'SO Details'!$D:$D,Planning!$B3469,'SO Details'!$K:$K,$E3469)</f>
        <v>0</v>
      </c>
      <c r="I3469" s="20">
        <f>IF(COUNTIFS($C:$C,B3469)&gt;1,SUMIFS('Sales Hx'!$Q:$Q,'Sales Hx'!$B:$B,_xlfn.XLOOKUP(B3469,C:C,B:B),'Sales Hx'!$D:$D,Planning!$E3469),SUMIFS('Sales Hx'!$Q:$Q,'Sales Hx'!$B:$B,Planning!$B3469,'Sales Hx'!$D:$D,Planning!$E3469))</f>
        <v>0</v>
      </c>
      <c r="J3469" s="16">
        <f>IF(COUNTIFS($C:$C,B3469)&gt;1,SUMIFS('Sales Hx'!$S:$S,'Sales Hx'!$B:$B,_xlfn.XLOOKUP(B3469,C:C,B:B),'Sales Hx'!$D:$D,E3469),SUMIFS('Sales Hx'!$S:$S,'Sales Hx'!$B:$B,$B3469,'Sales Hx'!$D:$D,$E3469))</f>
        <v>0</v>
      </c>
      <c r="K3469" s="16">
        <f t="shared" si="294"/>
        <v>0</v>
      </c>
      <c r="L3469" s="12">
        <f>IF(M3469&lt;&gt;"",M3469,IF(COUNTIFS($C:$C,B3469)&gt;1,SUMIFS('Sales Hx'!V:V,'Sales Hx'!$B:$B,_xlfn.XLOOKUP(B3469,C:C,B:B),'Sales Hx'!$D:$D,$E3469),SUMIFS('Sales Hx'!V:V,'Sales Hx'!$B:$B,$B3469,'Sales Hx'!$D:$D,$E3469)))</f>
        <v>0</v>
      </c>
      <c r="M3469" s="12">
        <v>0</v>
      </c>
      <c r="N3469" s="15">
        <f t="shared" si="296"/>
        <v>0</v>
      </c>
      <c r="O3469" s="21">
        <f t="shared" si="298"/>
        <v>0</v>
      </c>
      <c r="P3469" s="24">
        <v>87</v>
      </c>
      <c r="Q3469" s="18">
        <f t="shared" si="297"/>
        <v>0</v>
      </c>
      <c r="R3469" s="2">
        <v>1</v>
      </c>
      <c r="S3469" s="2">
        <v>120</v>
      </c>
      <c r="T3469" s="2" t="s">
        <v>4647</v>
      </c>
      <c r="U3469" s="28">
        <f>IF(G3469=0,"",_xlfn.MINIFS('PO Details'!$I:$I,'PO Details'!$D:$D,Planning!$B3469,'PO Details'!$L:$L,Planning!$E3469))</f>
        <v>45474</v>
      </c>
      <c r="V3469" s="29" t="s">
        <v>4641</v>
      </c>
      <c r="W3469" t="str">
        <f t="shared" si="295"/>
        <v/>
      </c>
      <c r="X3469" s="2">
        <v>120</v>
      </c>
    </row>
    <row r="3470" spans="1:24" x14ac:dyDescent="0.25">
      <c r="A3470" s="11" t="s">
        <v>4619</v>
      </c>
      <c r="B3470" s="22" t="s">
        <v>1622</v>
      </c>
      <c r="C3470" s="22"/>
      <c r="D3470" s="22" t="s">
        <v>1623</v>
      </c>
      <c r="E3470" s="31" t="s">
        <v>113</v>
      </c>
      <c r="F3470" s="12">
        <f>SUMIFS('Inventory Details'!$H:$H,'Inventory Details'!$B:$B,$B3470,'Inventory Details'!$E:$E,$E3470)</f>
        <v>64</v>
      </c>
      <c r="G3470" s="12">
        <f>SUMIFS('PO Details'!$H:$H,'PO Details'!$D:$D,Planning!$B3470,'PO Details'!$L:$L,$E3470)</f>
        <v>0</v>
      </c>
      <c r="H3470" s="12">
        <f>SUMIFS('SO Details'!$G:$G,'SO Details'!$D:$D,Planning!$B3470,'SO Details'!$K:$K,$E3470)</f>
        <v>1</v>
      </c>
      <c r="I3470" s="20">
        <f>IF(COUNTIFS($C:$C,B3470)&gt;1,SUMIFS('Sales Hx'!$Q:$Q,'Sales Hx'!$B:$B,_xlfn.XLOOKUP(B3470,C:C,B:B),'Sales Hx'!$D:$D,Planning!$E3470),SUMIFS('Sales Hx'!$Q:$Q,'Sales Hx'!$B:$B,Planning!$B3470,'Sales Hx'!$D:$D,Planning!$E3470))</f>
        <v>0</v>
      </c>
      <c r="J3470" s="16">
        <f>IF(COUNTIFS($C:$C,B3470)&gt;1,SUMIFS('Sales Hx'!$S:$S,'Sales Hx'!$B:$B,_xlfn.XLOOKUP(B3470,C:C,B:B),'Sales Hx'!$D:$D,E3470),SUMIFS('Sales Hx'!$S:$S,'Sales Hx'!$B:$B,$B3470,'Sales Hx'!$D:$D,$E3470))</f>
        <v>0</v>
      </c>
      <c r="K3470" s="16">
        <f t="shared" si="294"/>
        <v>0</v>
      </c>
      <c r="L3470" s="12">
        <f>IF(M3470&lt;&gt;"",M3470,IF(COUNTIFS($C:$C,B3470)&gt;1,SUMIFS('Sales Hx'!V:V,'Sales Hx'!$B:$B,_xlfn.XLOOKUP(B3470,C:C,B:B),'Sales Hx'!$D:$D,$E3470),SUMIFS('Sales Hx'!V:V,'Sales Hx'!$B:$B,$B3470,'Sales Hx'!$D:$D,$E3470)))</f>
        <v>0</v>
      </c>
      <c r="M3470" s="12">
        <v>0</v>
      </c>
      <c r="N3470" s="15">
        <f t="shared" ref="N3470:N3533" si="299">IFERROR(_xlfn.IFNA(J3470*R3470+L3470,"No Sales Hx"),"No Sales HX")</f>
        <v>0</v>
      </c>
      <c r="O3470" s="21">
        <f t="shared" si="298"/>
        <v>0</v>
      </c>
      <c r="P3470" s="24">
        <v>87</v>
      </c>
      <c r="Q3470" s="18">
        <f t="shared" ref="Q3470:Q3533" si="300">IFERROR(P3470*O3470,0)</f>
        <v>0</v>
      </c>
      <c r="R3470" s="2">
        <v>1</v>
      </c>
      <c r="S3470" s="2">
        <v>120</v>
      </c>
      <c r="T3470" s="2" t="s">
        <v>4647</v>
      </c>
      <c r="U3470" s="28" t="str">
        <f>IF(G3470=0,"",_xlfn.MINIFS('PO Details'!$I:$I,'PO Details'!$D:$D,Planning!$B3470,'PO Details'!$L:$L,Planning!$E3470))</f>
        <v/>
      </c>
      <c r="V3470" s="29" t="s">
        <v>4641</v>
      </c>
      <c r="W3470" t="str">
        <f t="shared" si="295"/>
        <v/>
      </c>
      <c r="X3470" s="2">
        <v>120</v>
      </c>
    </row>
    <row r="3471" spans="1:24" x14ac:dyDescent="0.25">
      <c r="A3471" s="11" t="s">
        <v>4619</v>
      </c>
      <c r="B3471" s="22" t="s">
        <v>1622</v>
      </c>
      <c r="C3471" s="22"/>
      <c r="D3471" s="22" t="s">
        <v>1623</v>
      </c>
      <c r="E3471" s="31" t="s">
        <v>109</v>
      </c>
      <c r="F3471" s="12">
        <f>SUMIFS('Inventory Details'!$H:$H,'Inventory Details'!$B:$B,$B3471,'Inventory Details'!$E:$E,$E3471)</f>
        <v>55</v>
      </c>
      <c r="G3471" s="12">
        <f>SUMIFS('PO Details'!$H:$H,'PO Details'!$D:$D,Planning!$B3471,'PO Details'!$L:$L,$E3471)</f>
        <v>0</v>
      </c>
      <c r="H3471" s="12">
        <f>SUMIFS('SO Details'!$G:$G,'SO Details'!$D:$D,Planning!$B3471,'SO Details'!$K:$K,$E3471)</f>
        <v>0</v>
      </c>
      <c r="I3471" s="20">
        <f>IF(COUNTIFS($C:$C,B3471)&gt;1,SUMIFS('Sales Hx'!$Q:$Q,'Sales Hx'!$B:$B,_xlfn.XLOOKUP(B3471,C:C,B:B),'Sales Hx'!$D:$D,Planning!$E3471),SUMIFS('Sales Hx'!$Q:$Q,'Sales Hx'!$B:$B,Planning!$B3471,'Sales Hx'!$D:$D,Planning!$E3471))</f>
        <v>2.8</v>
      </c>
      <c r="J3471" s="16">
        <f>IF(COUNTIFS($C:$C,B3471)&gt;1,SUMIFS('Sales Hx'!$S:$S,'Sales Hx'!$B:$B,_xlfn.XLOOKUP(B3471,C:C,B:B),'Sales Hx'!$D:$D,E3471),SUMIFS('Sales Hx'!$S:$S,'Sales Hx'!$B:$B,$B3471,'Sales Hx'!$D:$D,$E3471))</f>
        <v>7.6555023923444987E-2</v>
      </c>
      <c r="K3471" s="16">
        <f t="shared" si="294"/>
        <v>19.642857142857142</v>
      </c>
      <c r="L3471" s="12">
        <f>IF(M3471&lt;&gt;"",M3471,IF(COUNTIFS($C:$C,B3471)&gt;1,SUMIFS('Sales Hx'!V:V,'Sales Hx'!$B:$B,_xlfn.XLOOKUP(B3471,C:C,B:B),'Sales Hx'!$D:$D,$E3471),SUMIFS('Sales Hx'!V:V,'Sales Hx'!$B:$B,$B3471,'Sales Hx'!$D:$D,$E3471)))</f>
        <v>0</v>
      </c>
      <c r="M3471" s="12">
        <v>0</v>
      </c>
      <c r="N3471" s="15">
        <f t="shared" si="299"/>
        <v>7.6555023923444987E-2</v>
      </c>
      <c r="O3471" s="21">
        <f t="shared" si="298"/>
        <v>0</v>
      </c>
      <c r="P3471" s="24">
        <v>87</v>
      </c>
      <c r="Q3471" s="18">
        <f t="shared" si="300"/>
        <v>0</v>
      </c>
      <c r="R3471" s="2">
        <v>1</v>
      </c>
      <c r="S3471" s="2">
        <v>120</v>
      </c>
      <c r="T3471" s="2" t="s">
        <v>4647</v>
      </c>
      <c r="U3471" s="28" t="str">
        <f>IF(G3471=0,"",_xlfn.MINIFS('PO Details'!$I:$I,'PO Details'!$D:$D,Planning!$B3471,'PO Details'!$L:$L,Planning!$E3471))</f>
        <v/>
      </c>
      <c r="V3471" s="29" t="s">
        <v>4641</v>
      </c>
      <c r="W3471" t="str">
        <f t="shared" si="295"/>
        <v/>
      </c>
      <c r="X3471" s="2">
        <v>120</v>
      </c>
    </row>
    <row r="3472" spans="1:24" x14ac:dyDescent="0.25">
      <c r="A3472" s="11" t="s">
        <v>4619</v>
      </c>
      <c r="B3472" s="22" t="s">
        <v>1622</v>
      </c>
      <c r="C3472" s="22"/>
      <c r="D3472" s="22" t="s">
        <v>1623</v>
      </c>
      <c r="E3472" s="31" t="s">
        <v>106</v>
      </c>
      <c r="F3472" s="12">
        <f>SUMIFS('Inventory Details'!$H:$H,'Inventory Details'!$B:$B,$B3472,'Inventory Details'!$E:$E,$E3472)</f>
        <v>142</v>
      </c>
      <c r="G3472" s="12">
        <f>SUMIFS('PO Details'!$H:$H,'PO Details'!$D:$D,Planning!$B3472,'PO Details'!$L:$L,$E3472)</f>
        <v>0</v>
      </c>
      <c r="H3472" s="12">
        <f>SUMIFS('SO Details'!$G:$G,'SO Details'!$D:$D,Planning!$B3472,'SO Details'!$K:$K,$E3472)</f>
        <v>0</v>
      </c>
      <c r="I3472" s="20">
        <f>IF(COUNTIFS($C:$C,B3472)&gt;1,SUMIFS('Sales Hx'!$Q:$Q,'Sales Hx'!$B:$B,_xlfn.XLOOKUP(B3472,C:C,B:B),'Sales Hx'!$D:$D,Planning!$E3472),SUMIFS('Sales Hx'!$Q:$Q,'Sales Hx'!$B:$B,Planning!$B3472,'Sales Hx'!$D:$D,Planning!$E3472))</f>
        <v>1.4</v>
      </c>
      <c r="J3472" s="16">
        <f>IF(COUNTIFS($C:$C,B3472)&gt;1,SUMIFS('Sales Hx'!$S:$S,'Sales Hx'!$B:$B,_xlfn.XLOOKUP(B3472,C:C,B:B),'Sales Hx'!$D:$D,E3472),SUMIFS('Sales Hx'!$S:$S,'Sales Hx'!$B:$B,$B3472,'Sales Hx'!$D:$D,$E3472))</f>
        <v>0.14144736842105263</v>
      </c>
      <c r="K3472" s="16">
        <f t="shared" si="294"/>
        <v>101.42857142857143</v>
      </c>
      <c r="L3472" s="12">
        <f>IF(M3472&lt;&gt;"",M3472,IF(COUNTIFS($C:$C,B3472)&gt;1,SUMIFS('Sales Hx'!V:V,'Sales Hx'!$B:$B,_xlfn.XLOOKUP(B3472,C:C,B:B),'Sales Hx'!$D:$D,$E3472),SUMIFS('Sales Hx'!V:V,'Sales Hx'!$B:$B,$B3472,'Sales Hx'!$D:$D,$E3472)))</f>
        <v>0</v>
      </c>
      <c r="M3472" s="12">
        <v>0</v>
      </c>
      <c r="N3472" s="15">
        <f t="shared" si="299"/>
        <v>0.14144736842105263</v>
      </c>
      <c r="O3472" s="21">
        <f t="shared" si="298"/>
        <v>0</v>
      </c>
      <c r="P3472" s="24">
        <v>87</v>
      </c>
      <c r="Q3472" s="18">
        <f t="shared" si="300"/>
        <v>0</v>
      </c>
      <c r="R3472" s="2">
        <v>1</v>
      </c>
      <c r="S3472" s="2">
        <v>120</v>
      </c>
      <c r="T3472" s="2" t="s">
        <v>4647</v>
      </c>
      <c r="U3472" s="28" t="str">
        <f>IF(G3472=0,"",_xlfn.MINIFS('PO Details'!$I:$I,'PO Details'!$D:$D,Planning!$B3472,'PO Details'!$L:$L,Planning!$E3472))</f>
        <v/>
      </c>
      <c r="V3472" s="29" t="s">
        <v>4641</v>
      </c>
      <c r="W3472" t="str">
        <f t="shared" si="295"/>
        <v>Max</v>
      </c>
      <c r="X3472" s="2">
        <v>120</v>
      </c>
    </row>
    <row r="3473" spans="1:24" x14ac:dyDescent="0.25">
      <c r="A3473" s="11" t="s">
        <v>4619</v>
      </c>
      <c r="B3473" s="22" t="s">
        <v>1622</v>
      </c>
      <c r="C3473" s="22"/>
      <c r="D3473" s="22" t="s">
        <v>1623</v>
      </c>
      <c r="E3473" s="31" t="s">
        <v>186</v>
      </c>
      <c r="F3473" s="12">
        <f>SUMIFS('Inventory Details'!$H:$H,'Inventory Details'!$B:$B,$B3473,'Inventory Details'!$E:$E,$E3473)</f>
        <v>3</v>
      </c>
      <c r="G3473" s="12">
        <f>SUMIFS('PO Details'!$H:$H,'PO Details'!$D:$D,Planning!$B3473,'PO Details'!$L:$L,$E3473)</f>
        <v>0</v>
      </c>
      <c r="H3473" s="12">
        <f>SUMIFS('SO Details'!$G:$G,'SO Details'!$D:$D,Planning!$B3473,'SO Details'!$K:$K,$E3473)</f>
        <v>0</v>
      </c>
      <c r="I3473" s="20">
        <f>IF(COUNTIFS($C:$C,B3473)&gt;1,SUMIFS('Sales Hx'!$Q:$Q,'Sales Hx'!$B:$B,_xlfn.XLOOKUP(B3473,C:C,B:B),'Sales Hx'!$D:$D,Planning!$E3473),SUMIFS('Sales Hx'!$Q:$Q,'Sales Hx'!$B:$B,Planning!$B3473,'Sales Hx'!$D:$D,Planning!$E3473))</f>
        <v>0</v>
      </c>
      <c r="J3473" s="16">
        <f>IF(COUNTIFS($C:$C,B3473)&gt;1,SUMIFS('Sales Hx'!$S:$S,'Sales Hx'!$B:$B,_xlfn.XLOOKUP(B3473,C:C,B:B),'Sales Hx'!$D:$D,E3473),SUMIFS('Sales Hx'!$S:$S,'Sales Hx'!$B:$B,$B3473,'Sales Hx'!$D:$D,$E3473))</f>
        <v>0</v>
      </c>
      <c r="K3473" s="16">
        <f t="shared" si="294"/>
        <v>0</v>
      </c>
      <c r="L3473" s="12">
        <f>IF(M3473&lt;&gt;"",M3473,IF(COUNTIFS($C:$C,B3473)&gt;1,SUMIFS('Sales Hx'!V:V,'Sales Hx'!$B:$B,_xlfn.XLOOKUP(B3473,C:C,B:B),'Sales Hx'!$D:$D,$E3473),SUMIFS('Sales Hx'!V:V,'Sales Hx'!$B:$B,$B3473,'Sales Hx'!$D:$D,$E3473)))</f>
        <v>0</v>
      </c>
      <c r="M3473" s="12">
        <v>0</v>
      </c>
      <c r="N3473" s="15">
        <f t="shared" si="299"/>
        <v>0</v>
      </c>
      <c r="O3473" s="21">
        <f t="shared" si="298"/>
        <v>0</v>
      </c>
      <c r="P3473" s="24">
        <v>87</v>
      </c>
      <c r="Q3473" s="18">
        <f t="shared" si="300"/>
        <v>0</v>
      </c>
      <c r="R3473" s="2">
        <v>1</v>
      </c>
      <c r="S3473" s="2">
        <v>120</v>
      </c>
      <c r="T3473" s="2" t="s">
        <v>4647</v>
      </c>
      <c r="U3473" s="28" t="str">
        <f>IF(G3473=0,"",_xlfn.MINIFS('PO Details'!$I:$I,'PO Details'!$D:$D,Planning!$B3473,'PO Details'!$L:$L,Planning!$E3473))</f>
        <v/>
      </c>
      <c r="V3473" s="29" t="s">
        <v>4641</v>
      </c>
      <c r="W3473" t="str">
        <f t="shared" si="295"/>
        <v/>
      </c>
      <c r="X3473" s="2">
        <v>120</v>
      </c>
    </row>
    <row r="3474" spans="1:24" x14ac:dyDescent="0.25">
      <c r="A3474" s="11" t="s">
        <v>4619</v>
      </c>
      <c r="B3474" s="22" t="s">
        <v>1622</v>
      </c>
      <c r="C3474" s="22"/>
      <c r="D3474" s="22" t="s">
        <v>1623</v>
      </c>
      <c r="E3474" s="31" t="s">
        <v>4746</v>
      </c>
      <c r="F3474" s="12">
        <f>SUMIFS('Inventory Details'!$H:$H,'Inventory Details'!$B:$B,$B3474,'Inventory Details'!$E:$E,$E3474)</f>
        <v>0</v>
      </c>
      <c r="G3474" s="12">
        <f>SUMIFS('PO Details'!$H:$H,'PO Details'!$D:$D,Planning!$B3474,'PO Details'!$L:$L,$E3474)</f>
        <v>0</v>
      </c>
      <c r="H3474" s="12">
        <f>SUMIFS('SO Details'!$G:$G,'SO Details'!$D:$D,Planning!$B3474,'SO Details'!$K:$K,$E3474)</f>
        <v>1</v>
      </c>
      <c r="I3474" s="20">
        <f>IF(COUNTIFS($C:$C,B3474)&gt;1,SUMIFS('Sales Hx'!$Q:$Q,'Sales Hx'!$B:$B,_xlfn.XLOOKUP(B3474,C:C,B:B),'Sales Hx'!$D:$D,Planning!$E3474),SUMIFS('Sales Hx'!$Q:$Q,'Sales Hx'!$B:$B,Planning!$B3474,'Sales Hx'!$D:$D,Planning!$E3474))</f>
        <v>0</v>
      </c>
      <c r="J3474" s="16">
        <f>IF(COUNTIFS($C:$C,B3474)&gt;1,SUMIFS('Sales Hx'!$S:$S,'Sales Hx'!$B:$B,_xlfn.XLOOKUP(B3474,C:C,B:B),'Sales Hx'!$D:$D,E3474),SUMIFS('Sales Hx'!$S:$S,'Sales Hx'!$B:$B,$B3474,'Sales Hx'!$D:$D,$E3474))</f>
        <v>0.26315789473684209</v>
      </c>
      <c r="K3474" s="16">
        <f t="shared" si="294"/>
        <v>0</v>
      </c>
      <c r="L3474" s="12">
        <f>IF(M3474&lt;&gt;"",M3474,IF(COUNTIFS($C:$C,B3474)&gt;1,SUMIFS('Sales Hx'!V:V,'Sales Hx'!$B:$B,_xlfn.XLOOKUP(B3474,C:C,B:B),'Sales Hx'!$D:$D,$E3474),SUMIFS('Sales Hx'!V:V,'Sales Hx'!$B:$B,$B3474,'Sales Hx'!$D:$D,$E3474)))</f>
        <v>0</v>
      </c>
      <c r="M3474" s="12">
        <v>0</v>
      </c>
      <c r="N3474" s="15">
        <f t="shared" si="299"/>
        <v>0.26315789473684209</v>
      </c>
      <c r="O3474" s="21">
        <f t="shared" si="298"/>
        <v>33</v>
      </c>
      <c r="P3474" s="24">
        <v>87</v>
      </c>
      <c r="Q3474" s="18">
        <f t="shared" si="300"/>
        <v>2871</v>
      </c>
      <c r="R3474" s="2">
        <v>1</v>
      </c>
      <c r="S3474" s="2">
        <v>120</v>
      </c>
      <c r="T3474" s="2" t="s">
        <v>4647</v>
      </c>
      <c r="U3474" s="28" t="str">
        <f>IF(G3474=0,"",_xlfn.MINIFS('PO Details'!$I:$I,'PO Details'!$D:$D,Planning!$B3474,'PO Details'!$L:$L,Planning!$E3474))</f>
        <v/>
      </c>
      <c r="V3474" s="29" t="s">
        <v>4641</v>
      </c>
      <c r="W3474" t="str">
        <f t="shared" si="295"/>
        <v/>
      </c>
      <c r="X3474" s="2">
        <v>120</v>
      </c>
    </row>
    <row r="3475" spans="1:24" x14ac:dyDescent="0.25">
      <c r="A3475" s="11" t="s">
        <v>4619</v>
      </c>
      <c r="B3475" s="22" t="s">
        <v>1622</v>
      </c>
      <c r="C3475" s="22"/>
      <c r="D3475" s="22" t="s">
        <v>1623</v>
      </c>
      <c r="E3475" s="31" t="s">
        <v>15</v>
      </c>
      <c r="F3475" s="12">
        <f>SUMIFS('Inventory Details'!$H:$H,'Inventory Details'!$B:$B,$B3475,'Inventory Details'!$E:$E,$E3475)</f>
        <v>0</v>
      </c>
      <c r="G3475" s="12">
        <f>SUMIFS('PO Details'!$H:$H,'PO Details'!$D:$D,Planning!$B3475,'PO Details'!$L:$L,$E3475)</f>
        <v>0</v>
      </c>
      <c r="H3475" s="12">
        <f>SUMIFS('SO Details'!$G:$G,'SO Details'!$D:$D,Planning!$B3475,'SO Details'!$K:$K,$E3475)</f>
        <v>0</v>
      </c>
      <c r="I3475" s="20">
        <f>IF(COUNTIFS($C:$C,B3475)&gt;1,SUMIFS('Sales Hx'!$Q:$Q,'Sales Hx'!$B:$B,_xlfn.XLOOKUP(B3475,C:C,B:B),'Sales Hx'!$D:$D,Planning!$E3475),SUMIFS('Sales Hx'!$Q:$Q,'Sales Hx'!$B:$B,Planning!$B3475,'Sales Hx'!$D:$D,Planning!$E3475))</f>
        <v>0</v>
      </c>
      <c r="J3475" s="16">
        <f>IF(COUNTIFS($C:$C,B3475)&gt;1,SUMIFS('Sales Hx'!$S:$S,'Sales Hx'!$B:$B,_xlfn.XLOOKUP(B3475,C:C,B:B),'Sales Hx'!$D:$D,E3475),SUMIFS('Sales Hx'!$S:$S,'Sales Hx'!$B:$B,$B3475,'Sales Hx'!$D:$D,$E3475))</f>
        <v>0</v>
      </c>
      <c r="K3475" s="16">
        <f t="shared" si="294"/>
        <v>0</v>
      </c>
      <c r="L3475" s="12">
        <f>IF(M3475&lt;&gt;"",M3475,IF(COUNTIFS($C:$C,B3475)&gt;1,SUMIFS('Sales Hx'!V:V,'Sales Hx'!$B:$B,_xlfn.XLOOKUP(B3475,C:C,B:B),'Sales Hx'!$D:$D,$E3475),SUMIFS('Sales Hx'!V:V,'Sales Hx'!$B:$B,$B3475,'Sales Hx'!$D:$D,$E3475)))</f>
        <v>0</v>
      </c>
      <c r="M3475" s="12">
        <v>0</v>
      </c>
      <c r="N3475" s="15">
        <f t="shared" si="299"/>
        <v>0</v>
      </c>
      <c r="O3475" s="21">
        <f t="shared" si="298"/>
        <v>0</v>
      </c>
      <c r="P3475" s="24">
        <v>87</v>
      </c>
      <c r="Q3475" s="18">
        <f t="shared" si="300"/>
        <v>0</v>
      </c>
      <c r="R3475" s="2">
        <v>1</v>
      </c>
      <c r="S3475" s="2">
        <v>120</v>
      </c>
      <c r="T3475" s="2" t="s">
        <v>4647</v>
      </c>
      <c r="U3475" s="28" t="str">
        <f>IF(G3475=0,"",_xlfn.MINIFS('PO Details'!$I:$I,'PO Details'!$D:$D,Planning!$B3475,'PO Details'!$L:$L,Planning!$E3475))</f>
        <v/>
      </c>
      <c r="V3475" s="29" t="s">
        <v>4641</v>
      </c>
      <c r="W3475" t="str">
        <f t="shared" si="295"/>
        <v/>
      </c>
      <c r="X3475" s="2">
        <v>120</v>
      </c>
    </row>
    <row r="3476" spans="1:24" x14ac:dyDescent="0.25">
      <c r="A3476" s="11" t="s">
        <v>4619</v>
      </c>
      <c r="B3476" s="22" t="s">
        <v>1622</v>
      </c>
      <c r="C3476" s="22"/>
      <c r="D3476" s="22" t="s">
        <v>1623</v>
      </c>
      <c r="E3476" s="31" t="s">
        <v>2214</v>
      </c>
      <c r="F3476" s="12">
        <f>SUMIFS('Inventory Details'!$H:$H,'Inventory Details'!$B:$B,$B3476,'Inventory Details'!$E:$E,$E3476)</f>
        <v>0</v>
      </c>
      <c r="G3476" s="12">
        <f>SUMIFS('PO Details'!$H:$H,'PO Details'!$D:$D,Planning!$B3476,'PO Details'!$L:$L,$E3476)</f>
        <v>0</v>
      </c>
      <c r="H3476" s="12">
        <f>SUMIFS('SO Details'!$G:$G,'SO Details'!$D:$D,Planning!$B3476,'SO Details'!$K:$K,$E3476)</f>
        <v>0</v>
      </c>
      <c r="I3476" s="20">
        <f>IF(COUNTIFS($C:$C,B3476)&gt;1,SUMIFS('Sales Hx'!$Q:$Q,'Sales Hx'!$B:$B,_xlfn.XLOOKUP(B3476,C:C,B:B),'Sales Hx'!$D:$D,Planning!$E3476),SUMIFS('Sales Hx'!$Q:$Q,'Sales Hx'!$B:$B,Planning!$B3476,'Sales Hx'!$D:$D,Planning!$E3476))</f>
        <v>0</v>
      </c>
      <c r="J3476" s="16">
        <f>IF(COUNTIFS($C:$C,B3476)&gt;1,SUMIFS('Sales Hx'!$S:$S,'Sales Hx'!$B:$B,_xlfn.XLOOKUP(B3476,C:C,B:B),'Sales Hx'!$D:$D,E3476),SUMIFS('Sales Hx'!$S:$S,'Sales Hx'!$B:$B,$B3476,'Sales Hx'!$D:$D,$E3476))</f>
        <v>3.2894736842105261E-2</v>
      </c>
      <c r="K3476" s="16">
        <f t="shared" si="294"/>
        <v>0</v>
      </c>
      <c r="L3476" s="12">
        <f>IF(M3476&lt;&gt;"",M3476,IF(COUNTIFS($C:$C,B3476)&gt;1,SUMIFS('Sales Hx'!V:V,'Sales Hx'!$B:$B,_xlfn.XLOOKUP(B3476,C:C,B:B),'Sales Hx'!$D:$D,$E3476),SUMIFS('Sales Hx'!V:V,'Sales Hx'!$B:$B,$B3476,'Sales Hx'!$D:$D,$E3476)))</f>
        <v>0</v>
      </c>
      <c r="M3476" s="12">
        <v>0</v>
      </c>
      <c r="N3476" s="15">
        <f t="shared" si="299"/>
        <v>3.2894736842105261E-2</v>
      </c>
      <c r="O3476" s="21">
        <f t="shared" si="298"/>
        <v>4</v>
      </c>
      <c r="P3476" s="24">
        <v>87</v>
      </c>
      <c r="Q3476" s="18">
        <f t="shared" si="300"/>
        <v>348</v>
      </c>
      <c r="R3476" s="2">
        <v>1</v>
      </c>
      <c r="S3476" s="2">
        <v>120</v>
      </c>
      <c r="T3476" s="2" t="s">
        <v>4647</v>
      </c>
      <c r="U3476" s="28" t="str">
        <f>IF(G3476=0,"",_xlfn.MINIFS('PO Details'!$I:$I,'PO Details'!$D:$D,Planning!$B3476,'PO Details'!$L:$L,Planning!$E3476))</f>
        <v/>
      </c>
      <c r="V3476" s="29" t="s">
        <v>4641</v>
      </c>
      <c r="W3476" t="str">
        <f t="shared" si="295"/>
        <v/>
      </c>
      <c r="X3476" s="2">
        <v>120</v>
      </c>
    </row>
    <row r="3477" spans="1:24" x14ac:dyDescent="0.25">
      <c r="A3477" s="11"/>
      <c r="B3477" s="22" t="s">
        <v>1624</v>
      </c>
      <c r="C3477" s="22" t="s">
        <v>244</v>
      </c>
      <c r="D3477" s="22" t="s">
        <v>1625</v>
      </c>
      <c r="E3477" s="31" t="s">
        <v>4746</v>
      </c>
      <c r="F3477" s="12">
        <f>SUMIFS('Inventory Details'!$H:$H,'Inventory Details'!$B:$B,$B3477,'Inventory Details'!$E:$E,$E3477)</f>
        <v>1</v>
      </c>
      <c r="G3477" s="12">
        <f>SUMIFS('PO Details'!$H:$H,'PO Details'!$D:$D,Planning!$B3477,'PO Details'!$L:$L,$E3477)</f>
        <v>0</v>
      </c>
      <c r="H3477" s="12">
        <f>SUMIFS('SO Details'!$G:$G,'SO Details'!$D:$D,Planning!$B3477,'SO Details'!$K:$K,$E3477)</f>
        <v>0</v>
      </c>
      <c r="I3477" s="20">
        <f>IF(COUNTIFS($C:$C,B3477)&gt;1,SUMIFS('Sales Hx'!$Q:$Q,'Sales Hx'!$B:$B,_xlfn.XLOOKUP(B3477,C:C,B:B),'Sales Hx'!$D:$D,Planning!$E3477),SUMIFS('Sales Hx'!$Q:$Q,'Sales Hx'!$B:$B,Planning!$B3477,'Sales Hx'!$D:$D,Planning!$E3477))</f>
        <v>8.3999999999999986</v>
      </c>
      <c r="J3477" s="16">
        <f>IF(COUNTIFS($C:$C,B3477)&gt;1,SUMIFS('Sales Hx'!$S:$S,'Sales Hx'!$B:$B,_xlfn.XLOOKUP(B3477,C:C,B:B),'Sales Hx'!$D:$D,E3477),SUMIFS('Sales Hx'!$S:$S,'Sales Hx'!$B:$B,$B3477,'Sales Hx'!$D:$D,$E3477))</f>
        <v>0.10526315789473684</v>
      </c>
      <c r="K3477" s="16">
        <f t="shared" si="294"/>
        <v>0.11904761904761907</v>
      </c>
      <c r="L3477" s="12">
        <f>IF(M3477&lt;&gt;"",M3477,IF(COUNTIFS($C:$C,B3477)&gt;1,SUMIFS('Sales Hx'!V:V,'Sales Hx'!$B:$B,_xlfn.XLOOKUP(B3477,C:C,B:B),'Sales Hx'!$D:$D,$E3477),SUMIFS('Sales Hx'!V:V,'Sales Hx'!$B:$B,$B3477,'Sales Hx'!$D:$D,$E3477)))</f>
        <v>0</v>
      </c>
      <c r="M3477" s="12">
        <v>0</v>
      </c>
      <c r="N3477" s="15">
        <f t="shared" si="299"/>
        <v>0.10526315789473684</v>
      </c>
      <c r="O3477" s="21">
        <f t="shared" si="298"/>
        <v>0</v>
      </c>
      <c r="P3477" s="24">
        <v>19</v>
      </c>
      <c r="Q3477" s="18">
        <f t="shared" si="300"/>
        <v>0</v>
      </c>
      <c r="R3477" s="2">
        <v>1</v>
      </c>
      <c r="S3477" s="2">
        <v>120</v>
      </c>
      <c r="T3477" s="2" t="s">
        <v>4646</v>
      </c>
      <c r="U3477" s="28" t="str">
        <f>IF(G3477=0,"",_xlfn.MINIFS('PO Details'!$I:$I,'PO Details'!$D:$D,Planning!$B3477,'PO Details'!$L:$L,Planning!$E3477))</f>
        <v/>
      </c>
      <c r="V3477" s="29" t="s">
        <v>4641</v>
      </c>
      <c r="W3477" t="str">
        <f t="shared" si="295"/>
        <v/>
      </c>
      <c r="X3477" s="2">
        <v>120</v>
      </c>
    </row>
    <row r="3478" spans="1:24" x14ac:dyDescent="0.25">
      <c r="A3478" s="11"/>
      <c r="B3478" s="22" t="s">
        <v>1624</v>
      </c>
      <c r="C3478" s="22" t="s">
        <v>244</v>
      </c>
      <c r="D3478" s="22" t="s">
        <v>1625</v>
      </c>
      <c r="E3478" s="31" t="s">
        <v>106</v>
      </c>
      <c r="F3478" s="12">
        <f>SUMIFS('Inventory Details'!$H:$H,'Inventory Details'!$B:$B,$B3478,'Inventory Details'!$E:$E,$E3478)</f>
        <v>0</v>
      </c>
      <c r="G3478" s="12">
        <f>SUMIFS('PO Details'!$H:$H,'PO Details'!$D:$D,Planning!$B3478,'PO Details'!$L:$L,$E3478)</f>
        <v>0</v>
      </c>
      <c r="H3478" s="12">
        <f>SUMIFS('SO Details'!$G:$G,'SO Details'!$D:$D,Planning!$B3478,'SO Details'!$K:$K,$E3478)</f>
        <v>2</v>
      </c>
      <c r="I3478" s="20">
        <f>IF(COUNTIFS($C:$C,B3478)&gt;1,SUMIFS('Sales Hx'!$Q:$Q,'Sales Hx'!$B:$B,_xlfn.XLOOKUP(B3478,C:C,B:B),'Sales Hx'!$D:$D,Planning!$E3478),SUMIFS('Sales Hx'!$Q:$Q,'Sales Hx'!$B:$B,Planning!$B3478,'Sales Hx'!$D:$D,Planning!$E3478))</f>
        <v>0</v>
      </c>
      <c r="J3478" s="16">
        <f>IF(COUNTIFS($C:$C,B3478)&gt;1,SUMIFS('Sales Hx'!$S:$S,'Sales Hx'!$B:$B,_xlfn.XLOOKUP(B3478,C:C,B:B),'Sales Hx'!$D:$D,E3478),SUMIFS('Sales Hx'!$S:$S,'Sales Hx'!$B:$B,$B3478,'Sales Hx'!$D:$D,$E3478))</f>
        <v>0</v>
      </c>
      <c r="K3478" s="16">
        <f t="shared" si="294"/>
        <v>0</v>
      </c>
      <c r="L3478" s="12">
        <f>IF(M3478&lt;&gt;"",M3478,IF(COUNTIFS($C:$C,B3478)&gt;1,SUMIFS('Sales Hx'!V:V,'Sales Hx'!$B:$B,_xlfn.XLOOKUP(B3478,C:C,B:B),'Sales Hx'!$D:$D,$E3478),SUMIFS('Sales Hx'!V:V,'Sales Hx'!$B:$B,$B3478,'Sales Hx'!$D:$D,$E3478)))</f>
        <v>0</v>
      </c>
      <c r="M3478" s="12">
        <v>0</v>
      </c>
      <c r="N3478" s="15">
        <f t="shared" si="299"/>
        <v>0</v>
      </c>
      <c r="O3478" s="21">
        <f t="shared" si="298"/>
        <v>0</v>
      </c>
      <c r="P3478" s="24">
        <v>19</v>
      </c>
      <c r="Q3478" s="18">
        <f t="shared" si="300"/>
        <v>0</v>
      </c>
      <c r="R3478" s="2">
        <v>1</v>
      </c>
      <c r="S3478" s="2">
        <v>120</v>
      </c>
      <c r="T3478" s="2" t="s">
        <v>4646</v>
      </c>
      <c r="U3478" s="28" t="str">
        <f>IF(G3478=0,"",_xlfn.MINIFS('PO Details'!$I:$I,'PO Details'!$D:$D,Planning!$B3478,'PO Details'!$L:$L,Planning!$E3478))</f>
        <v/>
      </c>
      <c r="V3478" s="29" t="s">
        <v>4641</v>
      </c>
      <c r="W3478" t="str">
        <f t="shared" si="295"/>
        <v/>
      </c>
      <c r="X3478" s="2">
        <v>120</v>
      </c>
    </row>
    <row r="3479" spans="1:24" x14ac:dyDescent="0.25">
      <c r="A3479" s="11"/>
      <c r="B3479" s="22" t="s">
        <v>1624</v>
      </c>
      <c r="C3479" s="22" t="s">
        <v>244</v>
      </c>
      <c r="D3479" s="22" t="s">
        <v>1625</v>
      </c>
      <c r="E3479" s="31" t="s">
        <v>108</v>
      </c>
      <c r="F3479" s="12">
        <f>SUMIFS('Inventory Details'!$H:$H,'Inventory Details'!$B:$B,$B3479,'Inventory Details'!$E:$E,$E3479)</f>
        <v>1</v>
      </c>
      <c r="G3479" s="12">
        <f>SUMIFS('PO Details'!$H:$H,'PO Details'!$D:$D,Planning!$B3479,'PO Details'!$L:$L,$E3479)</f>
        <v>0</v>
      </c>
      <c r="H3479" s="12">
        <f>SUMIFS('SO Details'!$G:$G,'SO Details'!$D:$D,Planning!$B3479,'SO Details'!$K:$K,$E3479)</f>
        <v>0</v>
      </c>
      <c r="I3479" s="20">
        <f>IF(COUNTIFS($C:$C,B3479)&gt;1,SUMIFS('Sales Hx'!$Q:$Q,'Sales Hx'!$B:$B,_xlfn.XLOOKUP(B3479,C:C,B:B),'Sales Hx'!$D:$D,Planning!$E3479),SUMIFS('Sales Hx'!$Q:$Q,'Sales Hx'!$B:$B,Planning!$B3479,'Sales Hx'!$D:$D,Planning!$E3479))</f>
        <v>7</v>
      </c>
      <c r="J3479" s="16">
        <f>IF(COUNTIFS($C:$C,B3479)&gt;1,SUMIFS('Sales Hx'!$S:$S,'Sales Hx'!$B:$B,_xlfn.XLOOKUP(B3479,C:C,B:B),'Sales Hx'!$D:$D,E3479),SUMIFS('Sales Hx'!$S:$S,'Sales Hx'!$B:$B,$B3479,'Sales Hx'!$D:$D,$E3479))</f>
        <v>0.13157894736842105</v>
      </c>
      <c r="K3479" s="16">
        <f t="shared" si="294"/>
        <v>0.14285714285714285</v>
      </c>
      <c r="L3479" s="12">
        <f>IF(M3479&lt;&gt;"",M3479,IF(COUNTIFS($C:$C,B3479)&gt;1,SUMIFS('Sales Hx'!V:V,'Sales Hx'!$B:$B,_xlfn.XLOOKUP(B3479,C:C,B:B),'Sales Hx'!$D:$D,$E3479),SUMIFS('Sales Hx'!V:V,'Sales Hx'!$B:$B,$B3479,'Sales Hx'!$D:$D,$E3479)))</f>
        <v>0</v>
      </c>
      <c r="M3479" s="12">
        <v>0</v>
      </c>
      <c r="N3479" s="15">
        <f t="shared" si="299"/>
        <v>0.13157894736842105</v>
      </c>
      <c r="O3479" s="21">
        <f t="shared" si="298"/>
        <v>0</v>
      </c>
      <c r="P3479" s="24">
        <v>19</v>
      </c>
      <c r="Q3479" s="18">
        <f t="shared" si="300"/>
        <v>0</v>
      </c>
      <c r="R3479" s="2">
        <v>1</v>
      </c>
      <c r="S3479" s="2">
        <v>120</v>
      </c>
      <c r="T3479" s="2" t="s">
        <v>4646</v>
      </c>
      <c r="U3479" s="28" t="str">
        <f>IF(G3479=0,"",_xlfn.MINIFS('PO Details'!$I:$I,'PO Details'!$D:$D,Planning!$B3479,'PO Details'!$L:$L,Planning!$E3479))</f>
        <v/>
      </c>
      <c r="V3479" s="29" t="s">
        <v>4641</v>
      </c>
      <c r="W3479" t="str">
        <f t="shared" si="295"/>
        <v>Max</v>
      </c>
      <c r="X3479" s="2">
        <v>120</v>
      </c>
    </row>
    <row r="3480" spans="1:24" x14ac:dyDescent="0.25">
      <c r="A3480" s="11"/>
      <c r="B3480" s="22" t="s">
        <v>1624</v>
      </c>
      <c r="C3480" s="22" t="s">
        <v>244</v>
      </c>
      <c r="D3480" s="22" t="s">
        <v>1625</v>
      </c>
      <c r="E3480" s="31" t="s">
        <v>2214</v>
      </c>
      <c r="F3480" s="12">
        <f>SUMIFS('Inventory Details'!$H:$H,'Inventory Details'!$B:$B,$B3480,'Inventory Details'!$E:$E,$E3480)</f>
        <v>0</v>
      </c>
      <c r="G3480" s="12">
        <f>SUMIFS('PO Details'!$H:$H,'PO Details'!$D:$D,Planning!$B3480,'PO Details'!$L:$L,$E3480)</f>
        <v>0</v>
      </c>
      <c r="H3480" s="12">
        <f>SUMIFS('SO Details'!$G:$G,'SO Details'!$D:$D,Planning!$B3480,'SO Details'!$K:$K,$E3480)</f>
        <v>0</v>
      </c>
      <c r="I3480" s="20">
        <f>IF(COUNTIFS($C:$C,B3480)&gt;1,SUMIFS('Sales Hx'!$Q:$Q,'Sales Hx'!$B:$B,_xlfn.XLOOKUP(B3480,C:C,B:B),'Sales Hx'!$D:$D,Planning!$E3480),SUMIFS('Sales Hx'!$Q:$Q,'Sales Hx'!$B:$B,Planning!$B3480,'Sales Hx'!$D:$D,Planning!$E3480))</f>
        <v>0</v>
      </c>
      <c r="J3480" s="16">
        <f>IF(COUNTIFS($C:$C,B3480)&gt;1,SUMIFS('Sales Hx'!$S:$S,'Sales Hx'!$B:$B,_xlfn.XLOOKUP(B3480,C:C,B:B),'Sales Hx'!$D:$D,E3480),SUMIFS('Sales Hx'!$S:$S,'Sales Hx'!$B:$B,$B3480,'Sales Hx'!$D:$D,$E3480))</f>
        <v>0.1118421052631579</v>
      </c>
      <c r="K3480" s="16">
        <f t="shared" si="294"/>
        <v>0</v>
      </c>
      <c r="L3480" s="12">
        <f>IF(M3480&lt;&gt;"",M3480,IF(COUNTIFS($C:$C,B3480)&gt;1,SUMIFS('Sales Hx'!V:V,'Sales Hx'!$B:$B,_xlfn.XLOOKUP(B3480,C:C,B:B),'Sales Hx'!$D:$D,$E3480),SUMIFS('Sales Hx'!V:V,'Sales Hx'!$B:$B,$B3480,'Sales Hx'!$D:$D,$E3480)))</f>
        <v>0</v>
      </c>
      <c r="M3480" s="12">
        <v>0</v>
      </c>
      <c r="N3480" s="15">
        <f t="shared" si="299"/>
        <v>0.1118421052631579</v>
      </c>
      <c r="O3480" s="21">
        <f t="shared" si="298"/>
        <v>0</v>
      </c>
      <c r="P3480" s="24">
        <v>19</v>
      </c>
      <c r="Q3480" s="18">
        <f t="shared" si="300"/>
        <v>0</v>
      </c>
      <c r="R3480" s="2">
        <v>1</v>
      </c>
      <c r="S3480" s="2">
        <v>120</v>
      </c>
      <c r="T3480" s="2" t="s">
        <v>4646</v>
      </c>
      <c r="U3480" s="28" t="str">
        <f>IF(G3480=0,"",_xlfn.MINIFS('PO Details'!$I:$I,'PO Details'!$D:$D,Planning!$B3480,'PO Details'!$L:$L,Planning!$E3480))</f>
        <v/>
      </c>
      <c r="V3480" s="29" t="s">
        <v>4641</v>
      </c>
      <c r="W3480" t="str">
        <f t="shared" si="295"/>
        <v/>
      </c>
      <c r="X3480" s="2">
        <v>120</v>
      </c>
    </row>
    <row r="3481" spans="1:24" x14ac:dyDescent="0.25">
      <c r="A3481" s="11"/>
      <c r="B3481" s="22" t="s">
        <v>1624</v>
      </c>
      <c r="C3481" s="22" t="s">
        <v>244</v>
      </c>
      <c r="D3481" s="22" t="s">
        <v>1625</v>
      </c>
      <c r="E3481" s="31" t="s">
        <v>109</v>
      </c>
      <c r="F3481" s="12">
        <f>SUMIFS('Inventory Details'!$H:$H,'Inventory Details'!$B:$B,$B3481,'Inventory Details'!$E:$E,$E3481)</f>
        <v>0</v>
      </c>
      <c r="G3481" s="12">
        <f>SUMIFS('PO Details'!$H:$H,'PO Details'!$D:$D,Planning!$B3481,'PO Details'!$L:$L,$E3481)</f>
        <v>0</v>
      </c>
      <c r="H3481" s="12">
        <f>SUMIFS('SO Details'!$G:$G,'SO Details'!$D:$D,Planning!$B3481,'SO Details'!$K:$K,$E3481)</f>
        <v>0</v>
      </c>
      <c r="I3481" s="20">
        <f>IF(COUNTIFS($C:$C,B3481)&gt;1,SUMIFS('Sales Hx'!$Q:$Q,'Sales Hx'!$B:$B,_xlfn.XLOOKUP(B3481,C:C,B:B),'Sales Hx'!$D:$D,Planning!$E3481),SUMIFS('Sales Hx'!$Q:$Q,'Sales Hx'!$B:$B,Planning!$B3481,'Sales Hx'!$D:$D,Planning!$E3481))</f>
        <v>46.199999999999996</v>
      </c>
      <c r="J3481" s="16">
        <f>IF(COUNTIFS($C:$C,B3481)&gt;1,SUMIFS('Sales Hx'!$S:$S,'Sales Hx'!$B:$B,_xlfn.XLOOKUP(B3481,C:C,B:B),'Sales Hx'!$D:$D,E3481),SUMIFS('Sales Hx'!$S:$S,'Sales Hx'!$B:$B,$B3481,'Sales Hx'!$D:$D,$E3481))</f>
        <v>0.60115131578947367</v>
      </c>
      <c r="K3481" s="16">
        <f t="shared" si="294"/>
        <v>0</v>
      </c>
      <c r="L3481" s="12">
        <f>IF(M3481&lt;&gt;"",M3481,IF(COUNTIFS($C:$C,B3481)&gt;1,SUMIFS('Sales Hx'!V:V,'Sales Hx'!$B:$B,_xlfn.XLOOKUP(B3481,C:C,B:B),'Sales Hx'!$D:$D,$E3481),SUMIFS('Sales Hx'!V:V,'Sales Hx'!$B:$B,$B3481,'Sales Hx'!$D:$D,$E3481)))</f>
        <v>0</v>
      </c>
      <c r="M3481" s="12">
        <v>0</v>
      </c>
      <c r="N3481" s="15">
        <f t="shared" si="299"/>
        <v>0.60115131578947367</v>
      </c>
      <c r="O3481" s="21">
        <f t="shared" si="298"/>
        <v>0</v>
      </c>
      <c r="P3481" s="24">
        <v>19</v>
      </c>
      <c r="Q3481" s="18">
        <f t="shared" si="300"/>
        <v>0</v>
      </c>
      <c r="R3481" s="2">
        <v>1</v>
      </c>
      <c r="S3481" s="2">
        <v>120</v>
      </c>
      <c r="T3481" s="2" t="s">
        <v>4646</v>
      </c>
      <c r="U3481" s="28" t="str">
        <f>IF(G3481=0,"",_xlfn.MINIFS('PO Details'!$I:$I,'PO Details'!$D:$D,Planning!$B3481,'PO Details'!$L:$L,Planning!$E3481))</f>
        <v/>
      </c>
      <c r="V3481" s="29" t="s">
        <v>4641</v>
      </c>
      <c r="W3481" t="str">
        <f t="shared" si="295"/>
        <v/>
      </c>
      <c r="X3481" s="2">
        <v>120</v>
      </c>
    </row>
    <row r="3482" spans="1:24" x14ac:dyDescent="0.25">
      <c r="A3482" s="11" t="s">
        <v>4619</v>
      </c>
      <c r="B3482" s="22" t="s">
        <v>244</v>
      </c>
      <c r="C3482" s="22"/>
      <c r="D3482" s="22" t="s">
        <v>245</v>
      </c>
      <c r="E3482" s="31" t="s">
        <v>119</v>
      </c>
      <c r="F3482" s="12">
        <f>SUMIFS('Inventory Details'!$H:$H,'Inventory Details'!$B:$B,$B3482,'Inventory Details'!$E:$E,$E3482)</f>
        <v>0</v>
      </c>
      <c r="G3482" s="12">
        <f>SUMIFS('PO Details'!$H:$H,'PO Details'!$D:$D,Planning!$B3482,'PO Details'!$L:$L,$E3482)</f>
        <v>24</v>
      </c>
      <c r="H3482" s="12">
        <f>SUMIFS('SO Details'!$G:$G,'SO Details'!$D:$D,Planning!$B3482,'SO Details'!$K:$K,$E3482)</f>
        <v>0</v>
      </c>
      <c r="I3482" s="20">
        <f>IF(COUNTIFS($C:$C,B3482)&gt;1,SUMIFS('Sales Hx'!$Q:$Q,'Sales Hx'!$B:$B,_xlfn.XLOOKUP(B3482,C:C,B:B),'Sales Hx'!$D:$D,Planning!$E3482),SUMIFS('Sales Hx'!$Q:$Q,'Sales Hx'!$B:$B,Planning!$B3482,'Sales Hx'!$D:$D,Planning!$E3482))</f>
        <v>0</v>
      </c>
      <c r="J3482" s="16">
        <f>IF(COUNTIFS($C:$C,B3482)&gt;1,SUMIFS('Sales Hx'!$S:$S,'Sales Hx'!$B:$B,_xlfn.XLOOKUP(B3482,C:C,B:B),'Sales Hx'!$D:$D,E3482),SUMIFS('Sales Hx'!$S:$S,'Sales Hx'!$B:$B,$B3482,'Sales Hx'!$D:$D,$E3482))</f>
        <v>0</v>
      </c>
      <c r="K3482" s="16">
        <f t="shared" si="294"/>
        <v>0</v>
      </c>
      <c r="L3482" s="12">
        <f>IF(M3482&lt;&gt;"",M3482,IF(COUNTIFS($C:$C,B3482)&gt;1,SUMIFS('Sales Hx'!V:V,'Sales Hx'!$B:$B,_xlfn.XLOOKUP(B3482,C:C,B:B),'Sales Hx'!$D:$D,$E3482),SUMIFS('Sales Hx'!V:V,'Sales Hx'!$B:$B,$B3482,'Sales Hx'!$D:$D,$E3482)))</f>
        <v>0</v>
      </c>
      <c r="M3482" s="12">
        <v>0</v>
      </c>
      <c r="N3482" s="15">
        <f t="shared" si="299"/>
        <v>0</v>
      </c>
      <c r="O3482" s="21">
        <f t="shared" si="298"/>
        <v>0</v>
      </c>
      <c r="P3482" s="24">
        <v>19</v>
      </c>
      <c r="Q3482" s="18">
        <f t="shared" si="300"/>
        <v>0</v>
      </c>
      <c r="R3482" s="2">
        <v>1</v>
      </c>
      <c r="S3482" s="2">
        <v>90</v>
      </c>
      <c r="T3482" s="2" t="s">
        <v>4647</v>
      </c>
      <c r="U3482" s="28">
        <f>IF(G3482=0,"",_xlfn.MINIFS('PO Details'!$I:$I,'PO Details'!$D:$D,Planning!$B3482,'PO Details'!$L:$L,Planning!$E3482))</f>
        <v>45474</v>
      </c>
      <c r="V3482" s="29" t="s">
        <v>4639</v>
      </c>
      <c r="W3482" t="str">
        <f t="shared" si="295"/>
        <v/>
      </c>
      <c r="X3482" s="2">
        <v>120</v>
      </c>
    </row>
    <row r="3483" spans="1:24" x14ac:dyDescent="0.25">
      <c r="A3483" s="11" t="s">
        <v>4619</v>
      </c>
      <c r="B3483" s="22" t="s">
        <v>244</v>
      </c>
      <c r="C3483" s="22"/>
      <c r="D3483" s="22" t="s">
        <v>245</v>
      </c>
      <c r="E3483" s="31" t="s">
        <v>113</v>
      </c>
      <c r="F3483" s="12">
        <f>SUMIFS('Inventory Details'!$H:$H,'Inventory Details'!$B:$B,$B3483,'Inventory Details'!$E:$E,$E3483)</f>
        <v>171</v>
      </c>
      <c r="G3483" s="12">
        <f>SUMIFS('PO Details'!$H:$H,'PO Details'!$D:$D,Planning!$B3483,'PO Details'!$L:$L,$E3483)</f>
        <v>156</v>
      </c>
      <c r="H3483" s="12">
        <f>SUMIFS('SO Details'!$G:$G,'SO Details'!$D:$D,Planning!$B3483,'SO Details'!$K:$K,$E3483)</f>
        <v>3</v>
      </c>
      <c r="I3483" s="20">
        <f>IF(COUNTIFS($C:$C,B3483)&gt;1,SUMIFS('Sales Hx'!$Q:$Q,'Sales Hx'!$B:$B,_xlfn.XLOOKUP(B3483,C:C,B:B),'Sales Hx'!$D:$D,Planning!$E3483),SUMIFS('Sales Hx'!$Q:$Q,'Sales Hx'!$B:$B,Planning!$B3483,'Sales Hx'!$D:$D,Planning!$E3483))</f>
        <v>0</v>
      </c>
      <c r="J3483" s="16">
        <f>IF(COUNTIFS($C:$C,B3483)&gt;1,SUMIFS('Sales Hx'!$S:$S,'Sales Hx'!$B:$B,_xlfn.XLOOKUP(B3483,C:C,B:B),'Sales Hx'!$D:$D,E3483),SUMIFS('Sales Hx'!$S:$S,'Sales Hx'!$B:$B,$B3483,'Sales Hx'!$D:$D,$E3483))</f>
        <v>0</v>
      </c>
      <c r="K3483" s="16">
        <f t="shared" si="294"/>
        <v>0</v>
      </c>
      <c r="L3483" s="12">
        <f>IF(M3483&lt;&gt;"",M3483,IF(COUNTIFS($C:$C,B3483)&gt;1,SUMIFS('Sales Hx'!V:V,'Sales Hx'!$B:$B,_xlfn.XLOOKUP(B3483,C:C,B:B),'Sales Hx'!$D:$D,$E3483),SUMIFS('Sales Hx'!V:V,'Sales Hx'!$B:$B,$B3483,'Sales Hx'!$D:$D,$E3483)))</f>
        <v>0</v>
      </c>
      <c r="M3483" s="12">
        <v>0</v>
      </c>
      <c r="N3483" s="15">
        <f t="shared" si="299"/>
        <v>0</v>
      </c>
      <c r="O3483" s="21">
        <f t="shared" si="298"/>
        <v>0</v>
      </c>
      <c r="P3483" s="24">
        <v>19</v>
      </c>
      <c r="Q3483" s="18">
        <f t="shared" si="300"/>
        <v>0</v>
      </c>
      <c r="R3483" s="2">
        <v>1</v>
      </c>
      <c r="S3483" s="2">
        <v>90</v>
      </c>
      <c r="T3483" s="2" t="s">
        <v>4647</v>
      </c>
      <c r="U3483" s="28">
        <f>IF(G3483=0,"",_xlfn.MINIFS('PO Details'!$I:$I,'PO Details'!$D:$D,Planning!$B3483,'PO Details'!$L:$L,Planning!$E3483))</f>
        <v>45443</v>
      </c>
      <c r="V3483" s="29" t="s">
        <v>4639</v>
      </c>
      <c r="W3483" t="str">
        <f t="shared" si="295"/>
        <v/>
      </c>
      <c r="X3483" s="2">
        <v>120</v>
      </c>
    </row>
    <row r="3484" spans="1:24" x14ac:dyDescent="0.25">
      <c r="A3484" s="11" t="s">
        <v>4619</v>
      </c>
      <c r="B3484" s="22" t="s">
        <v>244</v>
      </c>
      <c r="C3484" s="22"/>
      <c r="D3484" s="22" t="s">
        <v>245</v>
      </c>
      <c r="E3484" s="31" t="s">
        <v>15</v>
      </c>
      <c r="F3484" s="12">
        <f>SUMIFS('Inventory Details'!$H:$H,'Inventory Details'!$B:$B,$B3484,'Inventory Details'!$E:$E,$E3484)</f>
        <v>4</v>
      </c>
      <c r="G3484" s="12">
        <f>SUMIFS('PO Details'!$H:$H,'PO Details'!$D:$D,Planning!$B3484,'PO Details'!$L:$L,$E3484)</f>
        <v>51</v>
      </c>
      <c r="H3484" s="12">
        <f>SUMIFS('SO Details'!$G:$G,'SO Details'!$D:$D,Planning!$B3484,'SO Details'!$K:$K,$E3484)</f>
        <v>0</v>
      </c>
      <c r="I3484" s="20">
        <f>IF(COUNTIFS($C:$C,B3484)&gt;1,SUMIFS('Sales Hx'!$Q:$Q,'Sales Hx'!$B:$B,_xlfn.XLOOKUP(B3484,C:C,B:B),'Sales Hx'!$D:$D,Planning!$E3484),SUMIFS('Sales Hx'!$Q:$Q,'Sales Hx'!$B:$B,Planning!$B3484,'Sales Hx'!$D:$D,Planning!$E3484))</f>
        <v>0</v>
      </c>
      <c r="J3484" s="16">
        <f>IF(COUNTIFS($C:$C,B3484)&gt;1,SUMIFS('Sales Hx'!$S:$S,'Sales Hx'!$B:$B,_xlfn.XLOOKUP(B3484,C:C,B:B),'Sales Hx'!$D:$D,E3484),SUMIFS('Sales Hx'!$S:$S,'Sales Hx'!$B:$B,$B3484,'Sales Hx'!$D:$D,$E3484))</f>
        <v>0</v>
      </c>
      <c r="K3484" s="16">
        <f t="shared" si="294"/>
        <v>0</v>
      </c>
      <c r="L3484" s="12">
        <f>IF(M3484&lt;&gt;"",M3484,IF(COUNTIFS($C:$C,B3484)&gt;1,SUMIFS('Sales Hx'!V:V,'Sales Hx'!$B:$B,_xlfn.XLOOKUP(B3484,C:C,B:B),'Sales Hx'!$D:$D,$E3484),SUMIFS('Sales Hx'!V:V,'Sales Hx'!$B:$B,$B3484,'Sales Hx'!$D:$D,$E3484)))</f>
        <v>0</v>
      </c>
      <c r="M3484" s="12">
        <v>0</v>
      </c>
      <c r="N3484" s="15">
        <f t="shared" si="299"/>
        <v>0</v>
      </c>
      <c r="O3484" s="21">
        <f t="shared" si="298"/>
        <v>0</v>
      </c>
      <c r="P3484" s="24">
        <v>19</v>
      </c>
      <c r="Q3484" s="18">
        <f t="shared" si="300"/>
        <v>0</v>
      </c>
      <c r="R3484" s="2">
        <v>1</v>
      </c>
      <c r="S3484" s="2">
        <v>90</v>
      </c>
      <c r="T3484" s="2" t="s">
        <v>4647</v>
      </c>
      <c r="U3484" s="28">
        <f>IF(G3484=0,"",_xlfn.MINIFS('PO Details'!$I:$I,'PO Details'!$D:$D,Planning!$B3484,'PO Details'!$L:$L,Planning!$E3484))</f>
        <v>45412</v>
      </c>
      <c r="V3484" s="29" t="s">
        <v>4639</v>
      </c>
      <c r="W3484" t="str">
        <f t="shared" si="295"/>
        <v/>
      </c>
      <c r="X3484" s="2">
        <v>120</v>
      </c>
    </row>
    <row r="3485" spans="1:24" x14ac:dyDescent="0.25">
      <c r="A3485" s="11" t="s">
        <v>4619</v>
      </c>
      <c r="B3485" s="22" t="s">
        <v>244</v>
      </c>
      <c r="C3485" s="22"/>
      <c r="D3485" s="22" t="s">
        <v>245</v>
      </c>
      <c r="E3485" s="31" t="s">
        <v>4746</v>
      </c>
      <c r="F3485" s="12">
        <f>SUMIFS('Inventory Details'!$H:$H,'Inventory Details'!$B:$B,$B3485,'Inventory Details'!$E:$E,$E3485)</f>
        <v>42</v>
      </c>
      <c r="G3485" s="12">
        <f>SUMIFS('PO Details'!$H:$H,'PO Details'!$D:$D,Planning!$B3485,'PO Details'!$L:$L,$E3485)</f>
        <v>343</v>
      </c>
      <c r="H3485" s="12">
        <f>SUMIFS('SO Details'!$G:$G,'SO Details'!$D:$D,Planning!$B3485,'SO Details'!$K:$K,$E3485)</f>
        <v>4</v>
      </c>
      <c r="I3485" s="20">
        <f>IF(COUNTIFS($C:$C,B3485)&gt;1,SUMIFS('Sales Hx'!$Q:$Q,'Sales Hx'!$B:$B,_xlfn.XLOOKUP(B3485,C:C,B:B),'Sales Hx'!$D:$D,Planning!$E3485),SUMIFS('Sales Hx'!$Q:$Q,'Sales Hx'!$B:$B,Planning!$B3485,'Sales Hx'!$D:$D,Planning!$E3485))</f>
        <v>8.3999999999999986</v>
      </c>
      <c r="J3485" s="16">
        <f>IF(COUNTIFS($C:$C,B3485)&gt;1,SUMIFS('Sales Hx'!$S:$S,'Sales Hx'!$B:$B,_xlfn.XLOOKUP(B3485,C:C,B:B),'Sales Hx'!$D:$D,E3485),SUMIFS('Sales Hx'!$S:$S,'Sales Hx'!$B:$B,$B3485,'Sales Hx'!$D:$D,$E3485))</f>
        <v>0.10526315789473684</v>
      </c>
      <c r="K3485" s="16">
        <f t="shared" si="294"/>
        <v>45.833333333333343</v>
      </c>
      <c r="L3485" s="12">
        <f>IF(M3485&lt;&gt;"",M3485,IF(COUNTIFS($C:$C,B3485)&gt;1,SUMIFS('Sales Hx'!V:V,'Sales Hx'!$B:$B,_xlfn.XLOOKUP(B3485,C:C,B:B),'Sales Hx'!$D:$D,$E3485),SUMIFS('Sales Hx'!V:V,'Sales Hx'!$B:$B,$B3485,'Sales Hx'!$D:$D,$E3485)))</f>
        <v>0</v>
      </c>
      <c r="M3485" s="12">
        <v>0</v>
      </c>
      <c r="N3485" s="15">
        <f t="shared" si="299"/>
        <v>0.10526315789473684</v>
      </c>
      <c r="O3485" s="21">
        <f t="shared" si="298"/>
        <v>0</v>
      </c>
      <c r="P3485" s="24">
        <v>19</v>
      </c>
      <c r="Q3485" s="18">
        <f t="shared" si="300"/>
        <v>0</v>
      </c>
      <c r="R3485" s="2">
        <v>1</v>
      </c>
      <c r="S3485" s="2">
        <v>90</v>
      </c>
      <c r="T3485" s="2" t="s">
        <v>4647</v>
      </c>
      <c r="U3485" s="28">
        <f>IF(G3485=0,"",_xlfn.MINIFS('PO Details'!$I:$I,'PO Details'!$D:$D,Planning!$B3485,'PO Details'!$L:$L,Planning!$E3485))</f>
        <v>45473</v>
      </c>
      <c r="V3485" s="29" t="s">
        <v>4639</v>
      </c>
      <c r="W3485" t="str">
        <f t="shared" si="295"/>
        <v>Max</v>
      </c>
      <c r="X3485" s="2">
        <v>120</v>
      </c>
    </row>
    <row r="3486" spans="1:24" x14ac:dyDescent="0.25">
      <c r="A3486" s="11" t="s">
        <v>4619</v>
      </c>
      <c r="B3486" s="22" t="s">
        <v>244</v>
      </c>
      <c r="C3486" s="22"/>
      <c r="D3486" s="22" t="s">
        <v>245</v>
      </c>
      <c r="E3486" s="31" t="s">
        <v>106</v>
      </c>
      <c r="F3486" s="12">
        <f>SUMIFS('Inventory Details'!$H:$H,'Inventory Details'!$B:$B,$B3486,'Inventory Details'!$E:$E,$E3486)</f>
        <v>165</v>
      </c>
      <c r="G3486" s="12">
        <f>SUMIFS('PO Details'!$H:$H,'PO Details'!$D:$D,Planning!$B3486,'PO Details'!$L:$L,$E3486)</f>
        <v>250</v>
      </c>
      <c r="H3486" s="12">
        <f>SUMIFS('SO Details'!$G:$G,'SO Details'!$D:$D,Planning!$B3486,'SO Details'!$K:$K,$E3486)</f>
        <v>15</v>
      </c>
      <c r="I3486" s="20">
        <f>IF(COUNTIFS($C:$C,B3486)&gt;1,SUMIFS('Sales Hx'!$Q:$Q,'Sales Hx'!$B:$B,_xlfn.XLOOKUP(B3486,C:C,B:B),'Sales Hx'!$D:$D,Planning!$E3486),SUMIFS('Sales Hx'!$Q:$Q,'Sales Hx'!$B:$B,Planning!$B3486,'Sales Hx'!$D:$D,Planning!$E3486))</f>
        <v>0</v>
      </c>
      <c r="J3486" s="16">
        <f>IF(COUNTIFS($C:$C,B3486)&gt;1,SUMIFS('Sales Hx'!$S:$S,'Sales Hx'!$B:$B,_xlfn.XLOOKUP(B3486,C:C,B:B),'Sales Hx'!$D:$D,E3486),SUMIFS('Sales Hx'!$S:$S,'Sales Hx'!$B:$B,$B3486,'Sales Hx'!$D:$D,$E3486))</f>
        <v>0</v>
      </c>
      <c r="K3486" s="16">
        <f t="shared" si="294"/>
        <v>0</v>
      </c>
      <c r="L3486" s="12">
        <f>IF(M3486&lt;&gt;"",M3486,IF(COUNTIFS($C:$C,B3486)&gt;1,SUMIFS('Sales Hx'!V:V,'Sales Hx'!$B:$B,_xlfn.XLOOKUP(B3486,C:C,B:B),'Sales Hx'!$D:$D,$E3486),SUMIFS('Sales Hx'!V:V,'Sales Hx'!$B:$B,$B3486,'Sales Hx'!$D:$D,$E3486)))</f>
        <v>0</v>
      </c>
      <c r="M3486" s="12">
        <v>0</v>
      </c>
      <c r="N3486" s="15">
        <f t="shared" si="299"/>
        <v>0</v>
      </c>
      <c r="O3486" s="21">
        <f t="shared" si="298"/>
        <v>0</v>
      </c>
      <c r="P3486" s="24">
        <v>19</v>
      </c>
      <c r="Q3486" s="18">
        <f t="shared" si="300"/>
        <v>0</v>
      </c>
      <c r="R3486" s="2">
        <v>1</v>
      </c>
      <c r="S3486" s="2">
        <v>90</v>
      </c>
      <c r="T3486" s="2" t="s">
        <v>4647</v>
      </c>
      <c r="U3486" s="28">
        <f>IF(G3486=0,"",_xlfn.MINIFS('PO Details'!$I:$I,'PO Details'!$D:$D,Planning!$B3486,'PO Details'!$L:$L,Planning!$E3486))</f>
        <v>45458</v>
      </c>
      <c r="V3486" s="29" t="s">
        <v>4639</v>
      </c>
      <c r="W3486" t="str">
        <f t="shared" si="295"/>
        <v/>
      </c>
      <c r="X3486" s="2">
        <v>120</v>
      </c>
    </row>
    <row r="3487" spans="1:24" x14ac:dyDescent="0.25">
      <c r="A3487" s="11" t="s">
        <v>4619</v>
      </c>
      <c r="B3487" s="22" t="s">
        <v>244</v>
      </c>
      <c r="C3487" s="22"/>
      <c r="D3487" s="22" t="s">
        <v>245</v>
      </c>
      <c r="E3487" s="31" t="s">
        <v>109</v>
      </c>
      <c r="F3487" s="12">
        <f>SUMIFS('Inventory Details'!$H:$H,'Inventory Details'!$B:$B,$B3487,'Inventory Details'!$E:$E,$E3487)</f>
        <v>90</v>
      </c>
      <c r="G3487" s="12">
        <f>SUMIFS('PO Details'!$H:$H,'PO Details'!$D:$D,Planning!$B3487,'PO Details'!$L:$L,$E3487)</f>
        <v>42</v>
      </c>
      <c r="H3487" s="12">
        <f>SUMIFS('SO Details'!$G:$G,'SO Details'!$D:$D,Planning!$B3487,'SO Details'!$K:$K,$E3487)</f>
        <v>0</v>
      </c>
      <c r="I3487" s="20">
        <f>IF(COUNTIFS($C:$C,B3487)&gt;1,SUMIFS('Sales Hx'!$Q:$Q,'Sales Hx'!$B:$B,_xlfn.XLOOKUP(B3487,C:C,B:B),'Sales Hx'!$D:$D,Planning!$E3487),SUMIFS('Sales Hx'!$Q:$Q,'Sales Hx'!$B:$B,Planning!$B3487,'Sales Hx'!$D:$D,Planning!$E3487))</f>
        <v>46.199999999999996</v>
      </c>
      <c r="J3487" s="16">
        <f>IF(COUNTIFS($C:$C,B3487)&gt;1,SUMIFS('Sales Hx'!$S:$S,'Sales Hx'!$B:$B,_xlfn.XLOOKUP(B3487,C:C,B:B),'Sales Hx'!$D:$D,E3487),SUMIFS('Sales Hx'!$S:$S,'Sales Hx'!$B:$B,$B3487,'Sales Hx'!$D:$D,$E3487))</f>
        <v>0.60115131578947367</v>
      </c>
      <c r="K3487" s="16">
        <f t="shared" si="294"/>
        <v>2.8571428571428572</v>
      </c>
      <c r="L3487" s="12">
        <f>IF(M3487&lt;&gt;"",M3487,IF(COUNTIFS($C:$C,B3487)&gt;1,SUMIFS('Sales Hx'!V:V,'Sales Hx'!$B:$B,_xlfn.XLOOKUP(B3487,C:C,B:B),'Sales Hx'!$D:$D,$E3487),SUMIFS('Sales Hx'!V:V,'Sales Hx'!$B:$B,$B3487,'Sales Hx'!$D:$D,$E3487)))</f>
        <v>0</v>
      </c>
      <c r="M3487" s="12">
        <v>0</v>
      </c>
      <c r="N3487" s="15">
        <f t="shared" si="299"/>
        <v>0.60115131578947367</v>
      </c>
      <c r="O3487" s="21">
        <f t="shared" si="298"/>
        <v>0</v>
      </c>
      <c r="P3487" s="24">
        <v>19</v>
      </c>
      <c r="Q3487" s="18">
        <f t="shared" si="300"/>
        <v>0</v>
      </c>
      <c r="R3487" s="2">
        <v>1</v>
      </c>
      <c r="S3487" s="2">
        <v>90</v>
      </c>
      <c r="T3487" s="2" t="s">
        <v>4647</v>
      </c>
      <c r="U3487" s="28">
        <f>IF(G3487=0,"",_xlfn.MINIFS('PO Details'!$I:$I,'PO Details'!$D:$D,Planning!$B3487,'PO Details'!$L:$L,Planning!$E3487))</f>
        <v>45443</v>
      </c>
      <c r="V3487" s="29" t="s">
        <v>4639</v>
      </c>
      <c r="W3487" t="str">
        <f t="shared" si="295"/>
        <v/>
      </c>
      <c r="X3487" s="2">
        <v>120</v>
      </c>
    </row>
    <row r="3488" spans="1:24" x14ac:dyDescent="0.25">
      <c r="A3488" s="11" t="s">
        <v>4619</v>
      </c>
      <c r="B3488" s="22" t="s">
        <v>244</v>
      </c>
      <c r="C3488" s="22"/>
      <c r="D3488" s="22" t="s">
        <v>245</v>
      </c>
      <c r="E3488" s="31" t="s">
        <v>1201</v>
      </c>
      <c r="F3488" s="12">
        <f>SUMIFS('Inventory Details'!$H:$H,'Inventory Details'!$B:$B,$B3488,'Inventory Details'!$E:$E,$E3488)</f>
        <v>0</v>
      </c>
      <c r="G3488" s="12">
        <f>SUMIFS('PO Details'!$H:$H,'PO Details'!$D:$D,Planning!$B3488,'PO Details'!$L:$L,$E3488)</f>
        <v>0</v>
      </c>
      <c r="H3488" s="12">
        <f>SUMIFS('SO Details'!$G:$G,'SO Details'!$D:$D,Planning!$B3488,'SO Details'!$K:$K,$E3488)</f>
        <v>0</v>
      </c>
      <c r="I3488" s="20">
        <f>IF(COUNTIFS($C:$C,B3488)&gt;1,SUMIFS('Sales Hx'!$Q:$Q,'Sales Hx'!$B:$B,_xlfn.XLOOKUP(B3488,C:C,B:B),'Sales Hx'!$D:$D,Planning!$E3488),SUMIFS('Sales Hx'!$Q:$Q,'Sales Hx'!$B:$B,Planning!$B3488,'Sales Hx'!$D:$D,Planning!$E3488))</f>
        <v>0</v>
      </c>
      <c r="J3488" s="16">
        <f>IF(COUNTIFS($C:$C,B3488)&gt;1,SUMIFS('Sales Hx'!$S:$S,'Sales Hx'!$B:$B,_xlfn.XLOOKUP(B3488,C:C,B:B),'Sales Hx'!$D:$D,E3488),SUMIFS('Sales Hx'!$S:$S,'Sales Hx'!$B:$B,$B3488,'Sales Hx'!$D:$D,$E3488))</f>
        <v>0</v>
      </c>
      <c r="K3488" s="16">
        <f t="shared" si="294"/>
        <v>0</v>
      </c>
      <c r="L3488" s="12">
        <f>IF(M3488&lt;&gt;"",M3488,IF(COUNTIFS($C:$C,B3488)&gt;1,SUMIFS('Sales Hx'!V:V,'Sales Hx'!$B:$B,_xlfn.XLOOKUP(B3488,C:C,B:B),'Sales Hx'!$D:$D,$E3488),SUMIFS('Sales Hx'!V:V,'Sales Hx'!$B:$B,$B3488,'Sales Hx'!$D:$D,$E3488)))</f>
        <v>0</v>
      </c>
      <c r="M3488" s="12">
        <v>0</v>
      </c>
      <c r="N3488" s="15">
        <f t="shared" si="299"/>
        <v>0</v>
      </c>
      <c r="O3488" s="21">
        <f t="shared" si="298"/>
        <v>0</v>
      </c>
      <c r="P3488" s="24">
        <v>19</v>
      </c>
      <c r="Q3488" s="18">
        <f t="shared" si="300"/>
        <v>0</v>
      </c>
      <c r="R3488" s="2">
        <v>1</v>
      </c>
      <c r="S3488" s="2">
        <v>90</v>
      </c>
      <c r="T3488" s="2" t="s">
        <v>4647</v>
      </c>
      <c r="U3488" s="28" t="str">
        <f>IF(G3488=0,"",_xlfn.MINIFS('PO Details'!$I:$I,'PO Details'!$D:$D,Planning!$B3488,'PO Details'!$L:$L,Planning!$E3488))</f>
        <v/>
      </c>
      <c r="V3488" s="29" t="s">
        <v>4639</v>
      </c>
      <c r="W3488" t="str">
        <f t="shared" si="295"/>
        <v/>
      </c>
      <c r="X3488" s="2">
        <v>120</v>
      </c>
    </row>
    <row r="3489" spans="1:24" x14ac:dyDescent="0.25">
      <c r="A3489" s="11" t="s">
        <v>4619</v>
      </c>
      <c r="B3489" s="22" t="s">
        <v>244</v>
      </c>
      <c r="C3489" s="22"/>
      <c r="D3489" s="22" t="s">
        <v>245</v>
      </c>
      <c r="E3489" s="31" t="s">
        <v>820</v>
      </c>
      <c r="F3489" s="12">
        <f>SUMIFS('Inventory Details'!$H:$H,'Inventory Details'!$B:$B,$B3489,'Inventory Details'!$E:$E,$E3489)</f>
        <v>58</v>
      </c>
      <c r="G3489" s="12">
        <f>SUMIFS('PO Details'!$H:$H,'PO Details'!$D:$D,Planning!$B3489,'PO Details'!$L:$L,$E3489)</f>
        <v>0</v>
      </c>
      <c r="H3489" s="12">
        <f>SUMIFS('SO Details'!$G:$G,'SO Details'!$D:$D,Planning!$B3489,'SO Details'!$K:$K,$E3489)</f>
        <v>0</v>
      </c>
      <c r="I3489" s="20">
        <f>IF(COUNTIFS($C:$C,B3489)&gt;1,SUMIFS('Sales Hx'!$Q:$Q,'Sales Hx'!$B:$B,_xlfn.XLOOKUP(B3489,C:C,B:B),'Sales Hx'!$D:$D,Planning!$E3489),SUMIFS('Sales Hx'!$Q:$Q,'Sales Hx'!$B:$B,Planning!$B3489,'Sales Hx'!$D:$D,Planning!$E3489))</f>
        <v>0</v>
      </c>
      <c r="J3489" s="16">
        <f>IF(COUNTIFS($C:$C,B3489)&gt;1,SUMIFS('Sales Hx'!$S:$S,'Sales Hx'!$B:$B,_xlfn.XLOOKUP(B3489,C:C,B:B),'Sales Hx'!$D:$D,E3489),SUMIFS('Sales Hx'!$S:$S,'Sales Hx'!$B:$B,$B3489,'Sales Hx'!$D:$D,$E3489))</f>
        <v>0</v>
      </c>
      <c r="K3489" s="16">
        <f t="shared" si="294"/>
        <v>0</v>
      </c>
      <c r="L3489" s="12">
        <f>IF(M3489&lt;&gt;"",M3489,IF(COUNTIFS($C:$C,B3489)&gt;1,SUMIFS('Sales Hx'!V:V,'Sales Hx'!$B:$B,_xlfn.XLOOKUP(B3489,C:C,B:B),'Sales Hx'!$D:$D,$E3489),SUMIFS('Sales Hx'!V:V,'Sales Hx'!$B:$B,$B3489,'Sales Hx'!$D:$D,$E3489)))</f>
        <v>0</v>
      </c>
      <c r="M3489" s="12">
        <v>0</v>
      </c>
      <c r="N3489" s="15">
        <f t="shared" si="299"/>
        <v>0</v>
      </c>
      <c r="O3489" s="21">
        <f t="shared" si="298"/>
        <v>0</v>
      </c>
      <c r="P3489" s="24">
        <v>19</v>
      </c>
      <c r="Q3489" s="18">
        <f t="shared" si="300"/>
        <v>0</v>
      </c>
      <c r="R3489" s="2">
        <v>1</v>
      </c>
      <c r="S3489" s="2">
        <v>90</v>
      </c>
      <c r="T3489" s="2" t="s">
        <v>4647</v>
      </c>
      <c r="U3489" s="28" t="str">
        <f>IF(G3489=0,"",_xlfn.MINIFS('PO Details'!$I:$I,'PO Details'!$D:$D,Planning!$B3489,'PO Details'!$L:$L,Planning!$E3489))</f>
        <v/>
      </c>
      <c r="V3489" s="29" t="s">
        <v>4639</v>
      </c>
      <c r="W3489" t="str">
        <f t="shared" si="295"/>
        <v/>
      </c>
      <c r="X3489" s="2">
        <v>120</v>
      </c>
    </row>
    <row r="3490" spans="1:24" x14ac:dyDescent="0.25">
      <c r="A3490" s="11" t="s">
        <v>4619</v>
      </c>
      <c r="B3490" s="22" t="s">
        <v>244</v>
      </c>
      <c r="C3490" s="22"/>
      <c r="D3490" s="22" t="s">
        <v>245</v>
      </c>
      <c r="E3490" s="31" t="s">
        <v>861</v>
      </c>
      <c r="F3490" s="12">
        <f>SUMIFS('Inventory Details'!$H:$H,'Inventory Details'!$B:$B,$B3490,'Inventory Details'!$E:$E,$E3490)</f>
        <v>5</v>
      </c>
      <c r="G3490" s="12">
        <f>SUMIFS('PO Details'!$H:$H,'PO Details'!$D:$D,Planning!$B3490,'PO Details'!$L:$L,$E3490)</f>
        <v>0</v>
      </c>
      <c r="H3490" s="12">
        <f>SUMIFS('SO Details'!$G:$G,'SO Details'!$D:$D,Planning!$B3490,'SO Details'!$K:$K,$E3490)</f>
        <v>0</v>
      </c>
      <c r="I3490" s="20">
        <f>IF(COUNTIFS($C:$C,B3490)&gt;1,SUMIFS('Sales Hx'!$Q:$Q,'Sales Hx'!$B:$B,_xlfn.XLOOKUP(B3490,C:C,B:B),'Sales Hx'!$D:$D,Planning!$E3490),SUMIFS('Sales Hx'!$Q:$Q,'Sales Hx'!$B:$B,Planning!$B3490,'Sales Hx'!$D:$D,Planning!$E3490))</f>
        <v>0</v>
      </c>
      <c r="J3490" s="16">
        <f>IF(COUNTIFS($C:$C,B3490)&gt;1,SUMIFS('Sales Hx'!$S:$S,'Sales Hx'!$B:$B,_xlfn.XLOOKUP(B3490,C:C,B:B),'Sales Hx'!$D:$D,E3490),SUMIFS('Sales Hx'!$S:$S,'Sales Hx'!$B:$B,$B3490,'Sales Hx'!$D:$D,$E3490))</f>
        <v>0</v>
      </c>
      <c r="K3490" s="16">
        <f t="shared" si="294"/>
        <v>0</v>
      </c>
      <c r="L3490" s="12">
        <f>IF(M3490&lt;&gt;"",M3490,IF(COUNTIFS($C:$C,B3490)&gt;1,SUMIFS('Sales Hx'!V:V,'Sales Hx'!$B:$B,_xlfn.XLOOKUP(B3490,C:C,B:B),'Sales Hx'!$D:$D,$E3490),SUMIFS('Sales Hx'!V:V,'Sales Hx'!$B:$B,$B3490,'Sales Hx'!$D:$D,$E3490)))</f>
        <v>0</v>
      </c>
      <c r="M3490" s="12">
        <v>0</v>
      </c>
      <c r="N3490" s="15">
        <f t="shared" si="299"/>
        <v>0</v>
      </c>
      <c r="O3490" s="21">
        <f t="shared" si="298"/>
        <v>0</v>
      </c>
      <c r="P3490" s="24">
        <v>19</v>
      </c>
      <c r="Q3490" s="18">
        <f t="shared" si="300"/>
        <v>0</v>
      </c>
      <c r="R3490" s="2">
        <v>1</v>
      </c>
      <c r="S3490" s="2">
        <v>90</v>
      </c>
      <c r="T3490" s="2" t="s">
        <v>4647</v>
      </c>
      <c r="U3490" s="28" t="str">
        <f>IF(G3490=0,"",_xlfn.MINIFS('PO Details'!$I:$I,'PO Details'!$D:$D,Planning!$B3490,'PO Details'!$L:$L,Planning!$E3490))</f>
        <v/>
      </c>
      <c r="V3490" s="29" t="s">
        <v>4639</v>
      </c>
      <c r="W3490" t="str">
        <f t="shared" si="295"/>
        <v/>
      </c>
      <c r="X3490" s="2">
        <v>120</v>
      </c>
    </row>
    <row r="3491" spans="1:24" x14ac:dyDescent="0.25">
      <c r="A3491" s="11" t="s">
        <v>4619</v>
      </c>
      <c r="B3491" s="22" t="s">
        <v>244</v>
      </c>
      <c r="C3491" s="22"/>
      <c r="D3491" s="22" t="s">
        <v>245</v>
      </c>
      <c r="E3491" s="31" t="s">
        <v>108</v>
      </c>
      <c r="F3491" s="12">
        <f>SUMIFS('Inventory Details'!$H:$H,'Inventory Details'!$B:$B,$B3491,'Inventory Details'!$E:$E,$E3491)</f>
        <v>0</v>
      </c>
      <c r="G3491" s="12">
        <f>SUMIFS('PO Details'!$H:$H,'PO Details'!$D:$D,Planning!$B3491,'PO Details'!$L:$L,$E3491)</f>
        <v>0</v>
      </c>
      <c r="H3491" s="12">
        <f>SUMIFS('SO Details'!$G:$G,'SO Details'!$D:$D,Planning!$B3491,'SO Details'!$K:$K,$E3491)</f>
        <v>0</v>
      </c>
      <c r="I3491" s="20">
        <f>IF(COUNTIFS($C:$C,B3491)&gt;1,SUMIFS('Sales Hx'!$Q:$Q,'Sales Hx'!$B:$B,_xlfn.XLOOKUP(B3491,C:C,B:B),'Sales Hx'!$D:$D,Planning!$E3491),SUMIFS('Sales Hx'!$Q:$Q,'Sales Hx'!$B:$B,Planning!$B3491,'Sales Hx'!$D:$D,Planning!$E3491))</f>
        <v>7</v>
      </c>
      <c r="J3491" s="16">
        <f>IF(COUNTIFS($C:$C,B3491)&gt;1,SUMIFS('Sales Hx'!$S:$S,'Sales Hx'!$B:$B,_xlfn.XLOOKUP(B3491,C:C,B:B),'Sales Hx'!$D:$D,E3491),SUMIFS('Sales Hx'!$S:$S,'Sales Hx'!$B:$B,$B3491,'Sales Hx'!$D:$D,$E3491))</f>
        <v>0.13157894736842105</v>
      </c>
      <c r="K3491" s="16">
        <f t="shared" si="294"/>
        <v>0</v>
      </c>
      <c r="L3491" s="12">
        <f>IF(M3491&lt;&gt;"",M3491,IF(COUNTIFS($C:$C,B3491)&gt;1,SUMIFS('Sales Hx'!V:V,'Sales Hx'!$B:$B,_xlfn.XLOOKUP(B3491,C:C,B:B),'Sales Hx'!$D:$D,$E3491),SUMIFS('Sales Hx'!V:V,'Sales Hx'!$B:$B,$B3491,'Sales Hx'!$D:$D,$E3491)))</f>
        <v>0</v>
      </c>
      <c r="M3491" s="12">
        <v>0</v>
      </c>
      <c r="N3491" s="15">
        <f t="shared" si="299"/>
        <v>0.13157894736842105</v>
      </c>
      <c r="O3491" s="21">
        <f t="shared" si="298"/>
        <v>12</v>
      </c>
      <c r="P3491" s="24">
        <v>19</v>
      </c>
      <c r="Q3491" s="18">
        <f t="shared" si="300"/>
        <v>228</v>
      </c>
      <c r="R3491" s="2">
        <v>1</v>
      </c>
      <c r="S3491" s="2">
        <v>90</v>
      </c>
      <c r="T3491" s="2" t="s">
        <v>4647</v>
      </c>
      <c r="U3491" s="28" t="str">
        <f>IF(G3491=0,"",_xlfn.MINIFS('PO Details'!$I:$I,'PO Details'!$D:$D,Planning!$B3491,'PO Details'!$L:$L,Planning!$E3491))</f>
        <v/>
      </c>
      <c r="V3491" s="29" t="s">
        <v>4639</v>
      </c>
      <c r="W3491" t="str">
        <f t="shared" si="295"/>
        <v/>
      </c>
      <c r="X3491" s="2">
        <v>120</v>
      </c>
    </row>
    <row r="3492" spans="1:24" x14ac:dyDescent="0.25">
      <c r="A3492" s="11" t="s">
        <v>4619</v>
      </c>
      <c r="B3492" s="22" t="s">
        <v>248</v>
      </c>
      <c r="C3492" s="22"/>
      <c r="D3492" s="22" t="s">
        <v>250</v>
      </c>
      <c r="E3492" s="31" t="s">
        <v>119</v>
      </c>
      <c r="F3492" s="12">
        <f>SUMIFS('Inventory Details'!$H:$H,'Inventory Details'!$B:$B,$B3492,'Inventory Details'!$E:$E,$E3492)</f>
        <v>0</v>
      </c>
      <c r="G3492" s="12">
        <f>SUMIFS('PO Details'!$H:$H,'PO Details'!$D:$D,Planning!$B3492,'PO Details'!$L:$L,$E3492)</f>
        <v>20</v>
      </c>
      <c r="H3492" s="12">
        <f>SUMIFS('SO Details'!$G:$G,'SO Details'!$D:$D,Planning!$B3492,'SO Details'!$K:$K,$E3492)</f>
        <v>0</v>
      </c>
      <c r="I3492" s="20">
        <f>IF(COUNTIFS($C:$C,B3492)&gt;1,SUMIFS('Sales Hx'!$Q:$Q,'Sales Hx'!$B:$B,_xlfn.XLOOKUP(B3492,C:C,B:B),'Sales Hx'!$D:$D,Planning!$E3492),SUMIFS('Sales Hx'!$Q:$Q,'Sales Hx'!$B:$B,Planning!$B3492,'Sales Hx'!$D:$D,Planning!$E3492))</f>
        <v>4.1999999999999993</v>
      </c>
      <c r="J3492" s="16">
        <f>IF(COUNTIFS($C:$C,B3492)&gt;1,SUMIFS('Sales Hx'!$S:$S,'Sales Hx'!$B:$B,_xlfn.XLOOKUP(B3492,C:C,B:B),'Sales Hx'!$D:$D,E3492),SUMIFS('Sales Hx'!$S:$S,'Sales Hx'!$B:$B,$B3492,'Sales Hx'!$D:$D,$E3492))</f>
        <v>0.13815789473684209</v>
      </c>
      <c r="K3492" s="16">
        <f t="shared" si="294"/>
        <v>4.7619047619047628</v>
      </c>
      <c r="L3492" s="12">
        <f>IF(M3492&lt;&gt;"",M3492,IF(COUNTIFS($C:$C,B3492)&gt;1,SUMIFS('Sales Hx'!V:V,'Sales Hx'!$B:$B,_xlfn.XLOOKUP(B3492,C:C,B:B),'Sales Hx'!$D:$D,$E3492),SUMIFS('Sales Hx'!V:V,'Sales Hx'!$B:$B,$B3492,'Sales Hx'!$D:$D,$E3492)))</f>
        <v>0</v>
      </c>
      <c r="M3492" s="12">
        <v>0</v>
      </c>
      <c r="N3492" s="15">
        <f t="shared" si="299"/>
        <v>0.13815789473684209</v>
      </c>
      <c r="O3492" s="21">
        <f t="shared" si="298"/>
        <v>0</v>
      </c>
      <c r="P3492" s="24">
        <v>19.5</v>
      </c>
      <c r="Q3492" s="18">
        <f t="shared" si="300"/>
        <v>0</v>
      </c>
      <c r="R3492" s="2">
        <v>1</v>
      </c>
      <c r="S3492" s="2">
        <v>120</v>
      </c>
      <c r="T3492" s="2" t="s">
        <v>4647</v>
      </c>
      <c r="U3492" s="28">
        <f>IF(G3492=0,"",_xlfn.MINIFS('PO Details'!$I:$I,'PO Details'!$D:$D,Planning!$B3492,'PO Details'!$L:$L,Planning!$E3492))</f>
        <v>45443</v>
      </c>
      <c r="V3492" s="29" t="s">
        <v>4641</v>
      </c>
      <c r="W3492" t="str">
        <f t="shared" si="295"/>
        <v/>
      </c>
      <c r="X3492" s="2">
        <v>120</v>
      </c>
    </row>
    <row r="3493" spans="1:24" x14ac:dyDescent="0.25">
      <c r="A3493" s="11" t="s">
        <v>4619</v>
      </c>
      <c r="B3493" s="22" t="s">
        <v>248</v>
      </c>
      <c r="C3493" s="22"/>
      <c r="D3493" s="22" t="s">
        <v>250</v>
      </c>
      <c r="E3493" s="31" t="s">
        <v>15</v>
      </c>
      <c r="F3493" s="12">
        <f>SUMIFS('Inventory Details'!$H:$H,'Inventory Details'!$B:$B,$B3493,'Inventory Details'!$E:$E,$E3493)</f>
        <v>28</v>
      </c>
      <c r="G3493" s="12">
        <f>SUMIFS('PO Details'!$H:$H,'PO Details'!$D:$D,Planning!$B3493,'PO Details'!$L:$L,$E3493)</f>
        <v>20</v>
      </c>
      <c r="H3493" s="12">
        <f>SUMIFS('SO Details'!$G:$G,'SO Details'!$D:$D,Planning!$B3493,'SO Details'!$K:$K,$E3493)</f>
        <v>0</v>
      </c>
      <c r="I3493" s="20">
        <f>IF(COUNTIFS($C:$C,B3493)&gt;1,SUMIFS('Sales Hx'!$Q:$Q,'Sales Hx'!$B:$B,_xlfn.XLOOKUP(B3493,C:C,B:B),'Sales Hx'!$D:$D,Planning!$E3493),SUMIFS('Sales Hx'!$Q:$Q,'Sales Hx'!$B:$B,Planning!$B3493,'Sales Hx'!$D:$D,Planning!$E3493))</f>
        <v>14</v>
      </c>
      <c r="J3493" s="16">
        <f>IF(COUNTIFS($C:$C,B3493)&gt;1,SUMIFS('Sales Hx'!$S:$S,'Sales Hx'!$B:$B,_xlfn.XLOOKUP(B3493,C:C,B:B),'Sales Hx'!$D:$D,E3493),SUMIFS('Sales Hx'!$S:$S,'Sales Hx'!$B:$B,$B3493,'Sales Hx'!$D:$D,$E3493))</f>
        <v>0.30592105263157898</v>
      </c>
      <c r="K3493" s="16">
        <f t="shared" si="294"/>
        <v>3.4285714285714284</v>
      </c>
      <c r="L3493" s="12">
        <f>IF(M3493&lt;&gt;"",M3493,IF(COUNTIFS($C:$C,B3493)&gt;1,SUMIFS('Sales Hx'!V:V,'Sales Hx'!$B:$B,_xlfn.XLOOKUP(B3493,C:C,B:B),'Sales Hx'!$D:$D,$E3493),SUMIFS('Sales Hx'!V:V,'Sales Hx'!$B:$B,$B3493,'Sales Hx'!$D:$D,$E3493)))</f>
        <v>0</v>
      </c>
      <c r="M3493" s="12">
        <v>0</v>
      </c>
      <c r="N3493" s="15">
        <f t="shared" si="299"/>
        <v>0.30592105263157898</v>
      </c>
      <c r="O3493" s="21">
        <f t="shared" si="298"/>
        <v>0</v>
      </c>
      <c r="P3493" s="24">
        <v>19.5</v>
      </c>
      <c r="Q3493" s="18">
        <f t="shared" si="300"/>
        <v>0</v>
      </c>
      <c r="R3493" s="2">
        <v>1</v>
      </c>
      <c r="S3493" s="2">
        <v>120</v>
      </c>
      <c r="T3493" s="2" t="s">
        <v>4647</v>
      </c>
      <c r="U3493" s="28">
        <f>IF(G3493=0,"",_xlfn.MINIFS('PO Details'!$I:$I,'PO Details'!$D:$D,Planning!$B3493,'PO Details'!$L:$L,Planning!$E3493))</f>
        <v>45397</v>
      </c>
      <c r="V3493" s="29" t="s">
        <v>4641</v>
      </c>
      <c r="W3493" t="str">
        <f t="shared" si="295"/>
        <v/>
      </c>
      <c r="X3493" s="2">
        <v>120</v>
      </c>
    </row>
    <row r="3494" spans="1:24" x14ac:dyDescent="0.25">
      <c r="A3494" s="11" t="s">
        <v>4619</v>
      </c>
      <c r="B3494" s="22" t="s">
        <v>248</v>
      </c>
      <c r="C3494" s="22"/>
      <c r="D3494" s="22" t="s">
        <v>250</v>
      </c>
      <c r="E3494" s="31" t="s">
        <v>820</v>
      </c>
      <c r="F3494" s="12">
        <f>SUMIFS('Inventory Details'!$H:$H,'Inventory Details'!$B:$B,$B3494,'Inventory Details'!$E:$E,$E3494)</f>
        <v>4</v>
      </c>
      <c r="G3494" s="12">
        <f>SUMIFS('PO Details'!$H:$H,'PO Details'!$D:$D,Planning!$B3494,'PO Details'!$L:$L,$E3494)</f>
        <v>35</v>
      </c>
      <c r="H3494" s="12">
        <f>SUMIFS('SO Details'!$G:$G,'SO Details'!$D:$D,Planning!$B3494,'SO Details'!$K:$K,$E3494)</f>
        <v>10</v>
      </c>
      <c r="I3494" s="20">
        <f>IF(COUNTIFS($C:$C,B3494)&gt;1,SUMIFS('Sales Hx'!$Q:$Q,'Sales Hx'!$B:$B,_xlfn.XLOOKUP(B3494,C:C,B:B),'Sales Hx'!$D:$D,Planning!$E3494),SUMIFS('Sales Hx'!$Q:$Q,'Sales Hx'!$B:$B,Planning!$B3494,'Sales Hx'!$D:$D,Planning!$E3494))</f>
        <v>7</v>
      </c>
      <c r="J3494" s="16">
        <f>IF(COUNTIFS($C:$C,B3494)&gt;1,SUMIFS('Sales Hx'!$S:$S,'Sales Hx'!$B:$B,_xlfn.XLOOKUP(B3494,C:C,B:B),'Sales Hx'!$D:$D,E3494),SUMIFS('Sales Hx'!$S:$S,'Sales Hx'!$B:$B,$B3494,'Sales Hx'!$D:$D,$E3494))</f>
        <v>0.15131578947368424</v>
      </c>
      <c r="K3494" s="16">
        <f t="shared" si="294"/>
        <v>5.5714285714285712</v>
      </c>
      <c r="L3494" s="12">
        <f>IF(M3494&lt;&gt;"",M3494,IF(COUNTIFS($C:$C,B3494)&gt;1,SUMIFS('Sales Hx'!V:V,'Sales Hx'!$B:$B,_xlfn.XLOOKUP(B3494,C:C,B:B),'Sales Hx'!$D:$D,$E3494),SUMIFS('Sales Hx'!V:V,'Sales Hx'!$B:$B,$B3494,'Sales Hx'!$D:$D,$E3494)))</f>
        <v>0</v>
      </c>
      <c r="M3494" s="12">
        <v>0</v>
      </c>
      <c r="N3494" s="15">
        <f t="shared" si="299"/>
        <v>0.15131578947368424</v>
      </c>
      <c r="O3494" s="21">
        <f t="shared" si="298"/>
        <v>0</v>
      </c>
      <c r="P3494" s="24">
        <v>19.5</v>
      </c>
      <c r="Q3494" s="18">
        <f t="shared" si="300"/>
        <v>0</v>
      </c>
      <c r="R3494" s="2">
        <v>1</v>
      </c>
      <c r="S3494" s="2">
        <v>120</v>
      </c>
      <c r="T3494" s="2" t="s">
        <v>4647</v>
      </c>
      <c r="U3494" s="28">
        <f>IF(G3494=0,"",_xlfn.MINIFS('PO Details'!$I:$I,'PO Details'!$D:$D,Planning!$B3494,'PO Details'!$L:$L,Planning!$E3494))</f>
        <v>45474</v>
      </c>
      <c r="V3494" s="29" t="s">
        <v>4641</v>
      </c>
      <c r="W3494" t="str">
        <f t="shared" si="295"/>
        <v/>
      </c>
      <c r="X3494" s="2">
        <v>120</v>
      </c>
    </row>
    <row r="3495" spans="1:24" x14ac:dyDescent="0.25">
      <c r="A3495" s="11" t="s">
        <v>4619</v>
      </c>
      <c r="B3495" s="22" t="s">
        <v>248</v>
      </c>
      <c r="C3495" s="22"/>
      <c r="D3495" s="22" t="s">
        <v>250</v>
      </c>
      <c r="E3495" s="31" t="s">
        <v>113</v>
      </c>
      <c r="F3495" s="12">
        <f>SUMIFS('Inventory Details'!$H:$H,'Inventory Details'!$B:$B,$B3495,'Inventory Details'!$E:$E,$E3495)</f>
        <v>42</v>
      </c>
      <c r="G3495" s="12">
        <f>SUMIFS('PO Details'!$H:$H,'PO Details'!$D:$D,Planning!$B3495,'PO Details'!$L:$L,$E3495)</f>
        <v>40</v>
      </c>
      <c r="H3495" s="12">
        <f>SUMIFS('SO Details'!$G:$G,'SO Details'!$D:$D,Planning!$B3495,'SO Details'!$K:$K,$E3495)</f>
        <v>4</v>
      </c>
      <c r="I3495" s="20">
        <f>IF(COUNTIFS($C:$C,B3495)&gt;1,SUMIFS('Sales Hx'!$Q:$Q,'Sales Hx'!$B:$B,_xlfn.XLOOKUP(B3495,C:C,B:B),'Sales Hx'!$D:$D,Planning!$E3495),SUMIFS('Sales Hx'!$Q:$Q,'Sales Hx'!$B:$B,Planning!$B3495,'Sales Hx'!$D:$D,Planning!$E3495))</f>
        <v>21</v>
      </c>
      <c r="J3495" s="16">
        <f>IF(COUNTIFS($C:$C,B3495)&gt;1,SUMIFS('Sales Hx'!$S:$S,'Sales Hx'!$B:$B,_xlfn.XLOOKUP(B3495,C:C,B:B),'Sales Hx'!$D:$D,E3495),SUMIFS('Sales Hx'!$S:$S,'Sales Hx'!$B:$B,$B3495,'Sales Hx'!$D:$D,$E3495))</f>
        <v>0.28563596491228072</v>
      </c>
      <c r="K3495" s="16">
        <f t="shared" si="294"/>
        <v>3.9047619047619047</v>
      </c>
      <c r="L3495" s="12">
        <f>IF(M3495&lt;&gt;"",M3495,IF(COUNTIFS($C:$C,B3495)&gt;1,SUMIFS('Sales Hx'!V:V,'Sales Hx'!$B:$B,_xlfn.XLOOKUP(B3495,C:C,B:B),'Sales Hx'!$D:$D,$E3495),SUMIFS('Sales Hx'!V:V,'Sales Hx'!$B:$B,$B3495,'Sales Hx'!$D:$D,$E3495)))</f>
        <v>0</v>
      </c>
      <c r="M3495" s="12">
        <v>0</v>
      </c>
      <c r="N3495" s="15">
        <f t="shared" si="299"/>
        <v>0.28563596491228072</v>
      </c>
      <c r="O3495" s="21">
        <f t="shared" si="298"/>
        <v>0</v>
      </c>
      <c r="P3495" s="24">
        <v>19.5</v>
      </c>
      <c r="Q3495" s="18">
        <f t="shared" si="300"/>
        <v>0</v>
      </c>
      <c r="R3495" s="2">
        <v>1</v>
      </c>
      <c r="S3495" s="2">
        <v>120</v>
      </c>
      <c r="T3495" s="2" t="s">
        <v>4647</v>
      </c>
      <c r="U3495" s="28">
        <f>IF(G3495=0,"",_xlfn.MINIFS('PO Details'!$I:$I,'PO Details'!$D:$D,Planning!$B3495,'PO Details'!$L:$L,Planning!$E3495))</f>
        <v>45474</v>
      </c>
      <c r="V3495" s="29" t="s">
        <v>4641</v>
      </c>
      <c r="W3495" t="str">
        <f t="shared" si="295"/>
        <v/>
      </c>
      <c r="X3495" s="2">
        <v>120</v>
      </c>
    </row>
    <row r="3496" spans="1:24" x14ac:dyDescent="0.25">
      <c r="A3496" s="11" t="s">
        <v>4619</v>
      </c>
      <c r="B3496" s="22" t="s">
        <v>248</v>
      </c>
      <c r="C3496" s="22"/>
      <c r="D3496" s="22" t="s">
        <v>250</v>
      </c>
      <c r="E3496" s="31" t="s">
        <v>109</v>
      </c>
      <c r="F3496" s="12">
        <f>SUMIFS('Inventory Details'!$H:$H,'Inventory Details'!$B:$B,$B3496,'Inventory Details'!$E:$E,$E3496)</f>
        <v>0</v>
      </c>
      <c r="G3496" s="12">
        <f>SUMIFS('PO Details'!$H:$H,'PO Details'!$D:$D,Planning!$B3496,'PO Details'!$L:$L,$E3496)</f>
        <v>150</v>
      </c>
      <c r="H3496" s="12">
        <f>SUMIFS('SO Details'!$G:$G,'SO Details'!$D:$D,Planning!$B3496,'SO Details'!$K:$K,$E3496)</f>
        <v>0</v>
      </c>
      <c r="I3496" s="20">
        <f>IF(COUNTIFS($C:$C,B3496)&gt;1,SUMIFS('Sales Hx'!$Q:$Q,'Sales Hx'!$B:$B,_xlfn.XLOOKUP(B3496,C:C,B:B),'Sales Hx'!$D:$D,Planning!$E3496),SUMIFS('Sales Hx'!$Q:$Q,'Sales Hx'!$B:$B,Planning!$B3496,'Sales Hx'!$D:$D,Planning!$E3496))</f>
        <v>18.2</v>
      </c>
      <c r="J3496" s="16">
        <f>IF(COUNTIFS($C:$C,B3496)&gt;1,SUMIFS('Sales Hx'!$S:$S,'Sales Hx'!$B:$B,_xlfn.XLOOKUP(B3496,C:C,B:B),'Sales Hx'!$D:$D,E3496),SUMIFS('Sales Hx'!$S:$S,'Sales Hx'!$B:$B,$B3496,'Sales Hx'!$D:$D,$E3496))</f>
        <v>0.20906432748538015</v>
      </c>
      <c r="K3496" s="16">
        <f t="shared" si="294"/>
        <v>8.2417582417582427</v>
      </c>
      <c r="L3496" s="12">
        <f>IF(M3496&lt;&gt;"",M3496,IF(COUNTIFS($C:$C,B3496)&gt;1,SUMIFS('Sales Hx'!V:V,'Sales Hx'!$B:$B,_xlfn.XLOOKUP(B3496,C:C,B:B),'Sales Hx'!$D:$D,$E3496),SUMIFS('Sales Hx'!V:V,'Sales Hx'!$B:$B,$B3496,'Sales Hx'!$D:$D,$E3496)))</f>
        <v>0</v>
      </c>
      <c r="M3496" s="12">
        <v>0</v>
      </c>
      <c r="N3496" s="15">
        <f t="shared" si="299"/>
        <v>0.20906432748538015</v>
      </c>
      <c r="O3496" s="21">
        <f t="shared" si="298"/>
        <v>0</v>
      </c>
      <c r="P3496" s="24">
        <v>19.5</v>
      </c>
      <c r="Q3496" s="18">
        <f t="shared" si="300"/>
        <v>0</v>
      </c>
      <c r="R3496" s="2">
        <v>1</v>
      </c>
      <c r="S3496" s="2">
        <v>120</v>
      </c>
      <c r="T3496" s="2" t="s">
        <v>4647</v>
      </c>
      <c r="U3496" s="28">
        <f>IF(G3496=0,"",_xlfn.MINIFS('PO Details'!$I:$I,'PO Details'!$D:$D,Planning!$B3496,'PO Details'!$L:$L,Planning!$E3496))</f>
        <v>45443</v>
      </c>
      <c r="V3496" s="29" t="s">
        <v>4641</v>
      </c>
      <c r="W3496" t="str">
        <f t="shared" si="295"/>
        <v>Max</v>
      </c>
      <c r="X3496" s="2">
        <v>120</v>
      </c>
    </row>
    <row r="3497" spans="1:24" x14ac:dyDescent="0.25">
      <c r="A3497" s="11" t="s">
        <v>4619</v>
      </c>
      <c r="B3497" s="22" t="s">
        <v>248</v>
      </c>
      <c r="C3497" s="22"/>
      <c r="D3497" s="22" t="s">
        <v>250</v>
      </c>
      <c r="E3497" s="31" t="s">
        <v>106</v>
      </c>
      <c r="F3497" s="12">
        <f>SUMIFS('Inventory Details'!$H:$H,'Inventory Details'!$B:$B,$B3497,'Inventory Details'!$E:$E,$E3497)</f>
        <v>0</v>
      </c>
      <c r="G3497" s="12">
        <f>SUMIFS('PO Details'!$H:$H,'PO Details'!$D:$D,Planning!$B3497,'PO Details'!$L:$L,$E3497)</f>
        <v>100</v>
      </c>
      <c r="H3497" s="12">
        <f>SUMIFS('SO Details'!$G:$G,'SO Details'!$D:$D,Planning!$B3497,'SO Details'!$K:$K,$E3497)</f>
        <v>10</v>
      </c>
      <c r="I3497" s="20">
        <f>IF(COUNTIFS($C:$C,B3497)&gt;1,SUMIFS('Sales Hx'!$Q:$Q,'Sales Hx'!$B:$B,_xlfn.XLOOKUP(B3497,C:C,B:B),'Sales Hx'!$D:$D,Planning!$E3497),SUMIFS('Sales Hx'!$Q:$Q,'Sales Hx'!$B:$B,Planning!$B3497,'Sales Hx'!$D:$D,Planning!$E3497))</f>
        <v>0</v>
      </c>
      <c r="J3497" s="16">
        <f>IF(COUNTIFS($C:$C,B3497)&gt;1,SUMIFS('Sales Hx'!$S:$S,'Sales Hx'!$B:$B,_xlfn.XLOOKUP(B3497,C:C,B:B),'Sales Hx'!$D:$D,E3497),SUMIFS('Sales Hx'!$S:$S,'Sales Hx'!$B:$B,$B3497,'Sales Hx'!$D:$D,$E3497))</f>
        <v>0.5921052631578948</v>
      </c>
      <c r="K3497" s="16">
        <f t="shared" si="294"/>
        <v>0</v>
      </c>
      <c r="L3497" s="12">
        <f>IF(M3497&lt;&gt;"",M3497,IF(COUNTIFS($C:$C,B3497)&gt;1,SUMIFS('Sales Hx'!V:V,'Sales Hx'!$B:$B,_xlfn.XLOOKUP(B3497,C:C,B:B),'Sales Hx'!$D:$D,$E3497),SUMIFS('Sales Hx'!V:V,'Sales Hx'!$B:$B,$B3497,'Sales Hx'!$D:$D,$E3497)))</f>
        <v>0</v>
      </c>
      <c r="M3497" s="12">
        <v>0</v>
      </c>
      <c r="N3497" s="15">
        <f t="shared" si="299"/>
        <v>0.5921052631578948</v>
      </c>
      <c r="O3497" s="21">
        <f t="shared" si="298"/>
        <v>0</v>
      </c>
      <c r="P3497" s="24">
        <v>19.5</v>
      </c>
      <c r="Q3497" s="18">
        <f t="shared" si="300"/>
        <v>0</v>
      </c>
      <c r="R3497" s="2">
        <v>1</v>
      </c>
      <c r="S3497" s="2">
        <v>120</v>
      </c>
      <c r="T3497" s="2" t="s">
        <v>4647</v>
      </c>
      <c r="U3497" s="28">
        <f>IF(G3497=0,"",_xlfn.MINIFS('PO Details'!$I:$I,'PO Details'!$D:$D,Planning!$B3497,'PO Details'!$L:$L,Planning!$E3497))</f>
        <v>45458</v>
      </c>
      <c r="V3497" s="29" t="s">
        <v>4641</v>
      </c>
      <c r="W3497" t="str">
        <f t="shared" si="295"/>
        <v/>
      </c>
      <c r="X3497" s="2">
        <v>120</v>
      </c>
    </row>
    <row r="3498" spans="1:24" x14ac:dyDescent="0.25">
      <c r="A3498" s="11" t="s">
        <v>4619</v>
      </c>
      <c r="B3498" s="22" t="s">
        <v>248</v>
      </c>
      <c r="C3498" s="22"/>
      <c r="D3498" s="22" t="s">
        <v>250</v>
      </c>
      <c r="E3498" s="31" t="s">
        <v>4746</v>
      </c>
      <c r="F3498" s="12">
        <f>SUMIFS('Inventory Details'!$H:$H,'Inventory Details'!$B:$B,$B3498,'Inventory Details'!$E:$E,$E3498)</f>
        <v>0</v>
      </c>
      <c r="G3498" s="12">
        <f>SUMIFS('PO Details'!$H:$H,'PO Details'!$D:$D,Planning!$B3498,'PO Details'!$L:$L,$E3498)</f>
        <v>225</v>
      </c>
      <c r="H3498" s="12">
        <f>SUMIFS('SO Details'!$G:$G,'SO Details'!$D:$D,Planning!$B3498,'SO Details'!$K:$K,$E3498)</f>
        <v>6</v>
      </c>
      <c r="I3498" s="20">
        <f>IF(COUNTIFS($C:$C,B3498)&gt;1,SUMIFS('Sales Hx'!$Q:$Q,'Sales Hx'!$B:$B,_xlfn.XLOOKUP(B3498,C:C,B:B),'Sales Hx'!$D:$D,Planning!$E3498),SUMIFS('Sales Hx'!$Q:$Q,'Sales Hx'!$B:$B,Planning!$B3498,'Sales Hx'!$D:$D,Planning!$E3498))</f>
        <v>109.19999999999999</v>
      </c>
      <c r="J3498" s="16">
        <f>IF(COUNTIFS($C:$C,B3498)&gt;1,SUMIFS('Sales Hx'!$S:$S,'Sales Hx'!$B:$B,_xlfn.XLOOKUP(B3498,C:C,B:B),'Sales Hx'!$D:$D,E3498),SUMIFS('Sales Hx'!$S:$S,'Sales Hx'!$B:$B,$B3498,'Sales Hx'!$D:$D,$E3498))</f>
        <v>1.2868421052631578</v>
      </c>
      <c r="K3498" s="16">
        <f t="shared" si="294"/>
        <v>2.0604395604395607</v>
      </c>
      <c r="L3498" s="12">
        <f>IF(M3498&lt;&gt;"",M3498,IF(COUNTIFS($C:$C,B3498)&gt;1,SUMIFS('Sales Hx'!V:V,'Sales Hx'!$B:$B,_xlfn.XLOOKUP(B3498,C:C,B:B),'Sales Hx'!$D:$D,$E3498),SUMIFS('Sales Hx'!V:V,'Sales Hx'!$B:$B,$B3498,'Sales Hx'!$D:$D,$E3498)))</f>
        <v>0</v>
      </c>
      <c r="M3498" s="12">
        <v>0</v>
      </c>
      <c r="N3498" s="15">
        <f t="shared" si="299"/>
        <v>1.2868421052631578</v>
      </c>
      <c r="O3498" s="21">
        <f t="shared" si="298"/>
        <v>0</v>
      </c>
      <c r="P3498" s="24">
        <v>19.5</v>
      </c>
      <c r="Q3498" s="18">
        <f t="shared" si="300"/>
        <v>0</v>
      </c>
      <c r="R3498" s="2">
        <v>1</v>
      </c>
      <c r="S3498" s="2">
        <v>120</v>
      </c>
      <c r="T3498" s="2" t="s">
        <v>4647</v>
      </c>
      <c r="U3498" s="28">
        <f>IF(G3498=0,"",_xlfn.MINIFS('PO Details'!$I:$I,'PO Details'!$D:$D,Planning!$B3498,'PO Details'!$L:$L,Planning!$E3498))</f>
        <v>45443</v>
      </c>
      <c r="V3498" s="29" t="s">
        <v>4641</v>
      </c>
      <c r="W3498" t="str">
        <f t="shared" si="295"/>
        <v/>
      </c>
      <c r="X3498" s="2">
        <v>120</v>
      </c>
    </row>
    <row r="3499" spans="1:24" x14ac:dyDescent="0.25">
      <c r="A3499" s="11" t="s">
        <v>4619</v>
      </c>
      <c r="B3499" s="22" t="s">
        <v>248</v>
      </c>
      <c r="C3499" s="22"/>
      <c r="D3499" s="22" t="s">
        <v>250</v>
      </c>
      <c r="E3499" s="31" t="s">
        <v>861</v>
      </c>
      <c r="F3499" s="12">
        <f>SUMIFS('Inventory Details'!$H:$H,'Inventory Details'!$B:$B,$B3499,'Inventory Details'!$E:$E,$E3499)</f>
        <v>4</v>
      </c>
      <c r="G3499" s="12">
        <f>SUMIFS('PO Details'!$H:$H,'PO Details'!$D:$D,Planning!$B3499,'PO Details'!$L:$L,$E3499)</f>
        <v>0</v>
      </c>
      <c r="H3499" s="12">
        <f>SUMIFS('SO Details'!$G:$G,'SO Details'!$D:$D,Planning!$B3499,'SO Details'!$K:$K,$E3499)</f>
        <v>2</v>
      </c>
      <c r="I3499" s="20">
        <f>IF(COUNTIFS($C:$C,B3499)&gt;1,SUMIFS('Sales Hx'!$Q:$Q,'Sales Hx'!$B:$B,_xlfn.XLOOKUP(B3499,C:C,B:B),'Sales Hx'!$D:$D,Planning!$E3499),SUMIFS('Sales Hx'!$Q:$Q,'Sales Hx'!$B:$B,Planning!$B3499,'Sales Hx'!$D:$D,Planning!$E3499))</f>
        <v>1.4</v>
      </c>
      <c r="J3499" s="16">
        <f>IF(COUNTIFS($C:$C,B3499)&gt;1,SUMIFS('Sales Hx'!$S:$S,'Sales Hx'!$B:$B,_xlfn.XLOOKUP(B3499,C:C,B:B),'Sales Hx'!$D:$D,E3499),SUMIFS('Sales Hx'!$S:$S,'Sales Hx'!$B:$B,$B3499,'Sales Hx'!$D:$D,$E3499))</f>
        <v>4.4407894736842111E-2</v>
      </c>
      <c r="K3499" s="16">
        <f t="shared" si="294"/>
        <v>2.8571428571428572</v>
      </c>
      <c r="L3499" s="12">
        <f>IF(M3499&lt;&gt;"",M3499,IF(COUNTIFS($C:$C,B3499)&gt;1,SUMIFS('Sales Hx'!V:V,'Sales Hx'!$B:$B,_xlfn.XLOOKUP(B3499,C:C,B:B),'Sales Hx'!$D:$D,$E3499),SUMIFS('Sales Hx'!V:V,'Sales Hx'!$B:$B,$B3499,'Sales Hx'!$D:$D,$E3499)))</f>
        <v>0</v>
      </c>
      <c r="M3499" s="12">
        <v>0</v>
      </c>
      <c r="N3499" s="15">
        <f t="shared" si="299"/>
        <v>4.4407894736842111E-2</v>
      </c>
      <c r="O3499" s="21">
        <f t="shared" si="298"/>
        <v>0</v>
      </c>
      <c r="P3499" s="24">
        <v>19.5</v>
      </c>
      <c r="Q3499" s="18">
        <f t="shared" si="300"/>
        <v>0</v>
      </c>
      <c r="R3499" s="2">
        <v>1</v>
      </c>
      <c r="S3499" s="2">
        <v>120</v>
      </c>
      <c r="T3499" s="2" t="s">
        <v>4647</v>
      </c>
      <c r="U3499" s="28" t="str">
        <f>IF(G3499=0,"",_xlfn.MINIFS('PO Details'!$I:$I,'PO Details'!$D:$D,Planning!$B3499,'PO Details'!$L:$L,Planning!$E3499))</f>
        <v/>
      </c>
      <c r="V3499" s="29" t="s">
        <v>4641</v>
      </c>
      <c r="W3499" t="str">
        <f t="shared" si="295"/>
        <v/>
      </c>
      <c r="X3499" s="2">
        <v>120</v>
      </c>
    </row>
    <row r="3500" spans="1:24" x14ac:dyDescent="0.25">
      <c r="A3500" s="11" t="s">
        <v>4619</v>
      </c>
      <c r="B3500" s="22" t="s">
        <v>248</v>
      </c>
      <c r="C3500" s="22"/>
      <c r="D3500" s="22" t="s">
        <v>250</v>
      </c>
      <c r="E3500" s="31" t="s">
        <v>1201</v>
      </c>
      <c r="F3500" s="12">
        <f>SUMIFS('Inventory Details'!$H:$H,'Inventory Details'!$B:$B,$B3500,'Inventory Details'!$E:$E,$E3500)</f>
        <v>0</v>
      </c>
      <c r="G3500" s="12">
        <f>SUMIFS('PO Details'!$H:$H,'PO Details'!$D:$D,Planning!$B3500,'PO Details'!$L:$L,$E3500)</f>
        <v>0</v>
      </c>
      <c r="H3500" s="12">
        <f>SUMIFS('SO Details'!$G:$G,'SO Details'!$D:$D,Planning!$B3500,'SO Details'!$K:$K,$E3500)</f>
        <v>0</v>
      </c>
      <c r="I3500" s="20">
        <f>IF(COUNTIFS($C:$C,B3500)&gt;1,SUMIFS('Sales Hx'!$Q:$Q,'Sales Hx'!$B:$B,_xlfn.XLOOKUP(B3500,C:C,B:B),'Sales Hx'!$D:$D,Planning!$E3500),SUMIFS('Sales Hx'!$Q:$Q,'Sales Hx'!$B:$B,Planning!$B3500,'Sales Hx'!$D:$D,Planning!$E3500))</f>
        <v>0</v>
      </c>
      <c r="J3500" s="16">
        <f>IF(COUNTIFS($C:$C,B3500)&gt;1,SUMIFS('Sales Hx'!$S:$S,'Sales Hx'!$B:$B,_xlfn.XLOOKUP(B3500,C:C,B:B),'Sales Hx'!$D:$D,E3500),SUMIFS('Sales Hx'!$S:$S,'Sales Hx'!$B:$B,$B3500,'Sales Hx'!$D:$D,$E3500))</f>
        <v>0</v>
      </c>
      <c r="K3500" s="16">
        <f t="shared" ref="K3500:K3563" si="301">IFERROR((F3500+G3500)/I3500,0)</f>
        <v>0</v>
      </c>
      <c r="L3500" s="12">
        <f>IF(M3500&lt;&gt;"",M3500,IF(COUNTIFS($C:$C,B3500)&gt;1,SUMIFS('Sales Hx'!V:V,'Sales Hx'!$B:$B,_xlfn.XLOOKUP(B3500,C:C,B:B),'Sales Hx'!$D:$D,$E3500),SUMIFS('Sales Hx'!V:V,'Sales Hx'!$B:$B,$B3500,'Sales Hx'!$D:$D,$E3500)))</f>
        <v>0</v>
      </c>
      <c r="M3500" s="12">
        <v>0</v>
      </c>
      <c r="N3500" s="15">
        <f t="shared" si="299"/>
        <v>0</v>
      </c>
      <c r="O3500" s="21">
        <f t="shared" si="298"/>
        <v>0</v>
      </c>
      <c r="P3500" s="24">
        <v>19.5</v>
      </c>
      <c r="Q3500" s="18">
        <f t="shared" si="300"/>
        <v>0</v>
      </c>
      <c r="R3500" s="2">
        <v>1</v>
      </c>
      <c r="S3500" s="2">
        <v>120</v>
      </c>
      <c r="T3500" s="2" t="s">
        <v>4647</v>
      </c>
      <c r="U3500" s="28" t="str">
        <f>IF(G3500=0,"",_xlfn.MINIFS('PO Details'!$I:$I,'PO Details'!$D:$D,Planning!$B3500,'PO Details'!$L:$L,Planning!$E3500))</f>
        <v/>
      </c>
      <c r="V3500" s="29" t="s">
        <v>4641</v>
      </c>
      <c r="W3500" t="str">
        <f t="shared" si="295"/>
        <v/>
      </c>
      <c r="X3500" s="2">
        <v>120</v>
      </c>
    </row>
    <row r="3501" spans="1:24" x14ac:dyDescent="0.25">
      <c r="A3501" s="11" t="s">
        <v>4619</v>
      </c>
      <c r="B3501" s="22" t="s">
        <v>248</v>
      </c>
      <c r="C3501" s="22"/>
      <c r="D3501" s="22" t="s">
        <v>250</v>
      </c>
      <c r="E3501" s="31" t="s">
        <v>186</v>
      </c>
      <c r="F3501" s="12">
        <f>SUMIFS('Inventory Details'!$H:$H,'Inventory Details'!$B:$B,$B3501,'Inventory Details'!$E:$E,$E3501)</f>
        <v>10</v>
      </c>
      <c r="G3501" s="12">
        <f>SUMIFS('PO Details'!$H:$H,'PO Details'!$D:$D,Planning!$B3501,'PO Details'!$L:$L,$E3501)</f>
        <v>0</v>
      </c>
      <c r="H3501" s="12">
        <f>SUMIFS('SO Details'!$G:$G,'SO Details'!$D:$D,Planning!$B3501,'SO Details'!$K:$K,$E3501)</f>
        <v>0</v>
      </c>
      <c r="I3501" s="20">
        <f>IF(COUNTIFS($C:$C,B3501)&gt;1,SUMIFS('Sales Hx'!$Q:$Q,'Sales Hx'!$B:$B,_xlfn.XLOOKUP(B3501,C:C,B:B),'Sales Hx'!$D:$D,Planning!$E3501),SUMIFS('Sales Hx'!$Q:$Q,'Sales Hx'!$B:$B,Planning!$B3501,'Sales Hx'!$D:$D,Planning!$E3501))</f>
        <v>0</v>
      </c>
      <c r="J3501" s="16">
        <f>IF(COUNTIFS($C:$C,B3501)&gt;1,SUMIFS('Sales Hx'!$S:$S,'Sales Hx'!$B:$B,_xlfn.XLOOKUP(B3501,C:C,B:B),'Sales Hx'!$D:$D,E3501),SUMIFS('Sales Hx'!$S:$S,'Sales Hx'!$B:$B,$B3501,'Sales Hx'!$D:$D,$E3501))</f>
        <v>0</v>
      </c>
      <c r="K3501" s="16">
        <f t="shared" si="301"/>
        <v>0</v>
      </c>
      <c r="L3501" s="12">
        <f>IF(M3501&lt;&gt;"",M3501,IF(COUNTIFS($C:$C,B3501)&gt;1,SUMIFS('Sales Hx'!V:V,'Sales Hx'!$B:$B,_xlfn.XLOOKUP(B3501,C:C,B:B),'Sales Hx'!$D:$D,$E3501),SUMIFS('Sales Hx'!V:V,'Sales Hx'!$B:$B,$B3501,'Sales Hx'!$D:$D,$E3501)))</f>
        <v>0</v>
      </c>
      <c r="M3501" s="12">
        <v>0</v>
      </c>
      <c r="N3501" s="15">
        <f t="shared" si="299"/>
        <v>0</v>
      </c>
      <c r="O3501" s="21">
        <f t="shared" si="298"/>
        <v>0</v>
      </c>
      <c r="P3501" s="24">
        <v>19.5</v>
      </c>
      <c r="Q3501" s="18">
        <f t="shared" si="300"/>
        <v>0</v>
      </c>
      <c r="R3501" s="2">
        <v>1</v>
      </c>
      <c r="S3501" s="2">
        <v>120</v>
      </c>
      <c r="T3501" s="2" t="s">
        <v>4647</v>
      </c>
      <c r="U3501" s="28" t="str">
        <f>IF(G3501=0,"",_xlfn.MINIFS('PO Details'!$I:$I,'PO Details'!$D:$D,Planning!$B3501,'PO Details'!$L:$L,Planning!$E3501))</f>
        <v/>
      </c>
      <c r="V3501" s="29" t="s">
        <v>4641</v>
      </c>
      <c r="W3501" t="str">
        <f t="shared" si="295"/>
        <v/>
      </c>
      <c r="X3501" s="2">
        <v>120</v>
      </c>
    </row>
    <row r="3502" spans="1:24" x14ac:dyDescent="0.25">
      <c r="A3502" s="11" t="s">
        <v>4619</v>
      </c>
      <c r="B3502" s="22" t="s">
        <v>248</v>
      </c>
      <c r="C3502" s="22"/>
      <c r="D3502" s="22" t="s">
        <v>250</v>
      </c>
      <c r="E3502" s="31" t="s">
        <v>108</v>
      </c>
      <c r="F3502" s="12">
        <f>SUMIFS('Inventory Details'!$H:$H,'Inventory Details'!$B:$B,$B3502,'Inventory Details'!$E:$E,$E3502)</f>
        <v>0</v>
      </c>
      <c r="G3502" s="12">
        <f>SUMIFS('PO Details'!$H:$H,'PO Details'!$D:$D,Planning!$B3502,'PO Details'!$L:$L,$E3502)</f>
        <v>0</v>
      </c>
      <c r="H3502" s="12">
        <f>SUMIFS('SO Details'!$G:$G,'SO Details'!$D:$D,Planning!$B3502,'SO Details'!$K:$K,$E3502)</f>
        <v>0</v>
      </c>
      <c r="I3502" s="20">
        <f>IF(COUNTIFS($C:$C,B3502)&gt;1,SUMIFS('Sales Hx'!$Q:$Q,'Sales Hx'!$B:$B,_xlfn.XLOOKUP(B3502,C:C,B:B),'Sales Hx'!$D:$D,Planning!$E3502),SUMIFS('Sales Hx'!$Q:$Q,'Sales Hx'!$B:$B,Planning!$B3502,'Sales Hx'!$D:$D,Planning!$E3502))</f>
        <v>0</v>
      </c>
      <c r="J3502" s="16">
        <f>IF(COUNTIFS($C:$C,B3502)&gt;1,SUMIFS('Sales Hx'!$S:$S,'Sales Hx'!$B:$B,_xlfn.XLOOKUP(B3502,C:C,B:B),'Sales Hx'!$D:$D,E3502),SUMIFS('Sales Hx'!$S:$S,'Sales Hx'!$B:$B,$B3502,'Sales Hx'!$D:$D,$E3502))</f>
        <v>9.8684210526315791E-2</v>
      </c>
      <c r="K3502" s="16">
        <f t="shared" si="301"/>
        <v>0</v>
      </c>
      <c r="L3502" s="12">
        <f>IF(M3502&lt;&gt;"",M3502,IF(COUNTIFS($C:$C,B3502)&gt;1,SUMIFS('Sales Hx'!V:V,'Sales Hx'!$B:$B,_xlfn.XLOOKUP(B3502,C:C,B:B),'Sales Hx'!$D:$D,$E3502),SUMIFS('Sales Hx'!V:V,'Sales Hx'!$B:$B,$B3502,'Sales Hx'!$D:$D,$E3502)))</f>
        <v>0</v>
      </c>
      <c r="M3502" s="12">
        <v>0</v>
      </c>
      <c r="N3502" s="15">
        <f t="shared" si="299"/>
        <v>9.8684210526315791E-2</v>
      </c>
      <c r="O3502" s="21">
        <f t="shared" si="298"/>
        <v>12</v>
      </c>
      <c r="P3502" s="24">
        <v>19.5</v>
      </c>
      <c r="Q3502" s="18">
        <f t="shared" si="300"/>
        <v>234</v>
      </c>
      <c r="R3502" s="2">
        <v>1</v>
      </c>
      <c r="S3502" s="2">
        <v>120</v>
      </c>
      <c r="T3502" s="2" t="s">
        <v>4647</v>
      </c>
      <c r="U3502" s="28" t="str">
        <f>IF(G3502=0,"",_xlfn.MINIFS('PO Details'!$I:$I,'PO Details'!$D:$D,Planning!$B3502,'PO Details'!$L:$L,Planning!$E3502))</f>
        <v/>
      </c>
      <c r="V3502" s="29" t="s">
        <v>4641</v>
      </c>
      <c r="W3502" t="str">
        <f t="shared" si="295"/>
        <v/>
      </c>
      <c r="X3502" s="2">
        <v>120</v>
      </c>
    </row>
    <row r="3503" spans="1:24" x14ac:dyDescent="0.25">
      <c r="A3503" s="11" t="s">
        <v>4619</v>
      </c>
      <c r="B3503" s="22" t="s">
        <v>248</v>
      </c>
      <c r="C3503" s="22"/>
      <c r="D3503" s="22" t="s">
        <v>250</v>
      </c>
      <c r="E3503" s="31" t="s">
        <v>752</v>
      </c>
      <c r="F3503" s="12">
        <f>SUMIFS('Inventory Details'!$H:$H,'Inventory Details'!$B:$B,$B3503,'Inventory Details'!$E:$E,$E3503)</f>
        <v>0</v>
      </c>
      <c r="G3503" s="12">
        <f>SUMIFS('PO Details'!$H:$H,'PO Details'!$D:$D,Planning!$B3503,'PO Details'!$L:$L,$E3503)</f>
        <v>0</v>
      </c>
      <c r="H3503" s="12">
        <f>SUMIFS('SO Details'!$G:$G,'SO Details'!$D:$D,Planning!$B3503,'SO Details'!$K:$K,$E3503)</f>
        <v>0</v>
      </c>
      <c r="I3503" s="20">
        <f>IF(COUNTIFS($C:$C,B3503)&gt;1,SUMIFS('Sales Hx'!$Q:$Q,'Sales Hx'!$B:$B,_xlfn.XLOOKUP(B3503,C:C,B:B),'Sales Hx'!$D:$D,Planning!$E3503),SUMIFS('Sales Hx'!$Q:$Q,'Sales Hx'!$B:$B,Planning!$B3503,'Sales Hx'!$D:$D,Planning!$E3503))</f>
        <v>0</v>
      </c>
      <c r="J3503" s="16">
        <f>IF(COUNTIFS($C:$C,B3503)&gt;1,SUMIFS('Sales Hx'!$S:$S,'Sales Hx'!$B:$B,_xlfn.XLOOKUP(B3503,C:C,B:B),'Sales Hx'!$D:$D,E3503),SUMIFS('Sales Hx'!$S:$S,'Sales Hx'!$B:$B,$B3503,'Sales Hx'!$D:$D,$E3503))</f>
        <v>0</v>
      </c>
      <c r="K3503" s="16">
        <f t="shared" si="301"/>
        <v>0</v>
      </c>
      <c r="L3503" s="12">
        <f>IF(M3503&lt;&gt;"",M3503,IF(COUNTIFS($C:$C,B3503)&gt;1,SUMIFS('Sales Hx'!V:V,'Sales Hx'!$B:$B,_xlfn.XLOOKUP(B3503,C:C,B:B),'Sales Hx'!$D:$D,$E3503),SUMIFS('Sales Hx'!V:V,'Sales Hx'!$B:$B,$B3503,'Sales Hx'!$D:$D,$E3503)))</f>
        <v>0</v>
      </c>
      <c r="M3503" s="12">
        <v>0</v>
      </c>
      <c r="N3503" s="15">
        <f t="shared" si="299"/>
        <v>0</v>
      </c>
      <c r="O3503" s="21">
        <f t="shared" si="298"/>
        <v>0</v>
      </c>
      <c r="P3503" s="24">
        <v>19.5</v>
      </c>
      <c r="Q3503" s="18">
        <f t="shared" si="300"/>
        <v>0</v>
      </c>
      <c r="R3503" s="2">
        <v>1</v>
      </c>
      <c r="S3503" s="2">
        <v>120</v>
      </c>
      <c r="T3503" s="2" t="s">
        <v>4647</v>
      </c>
      <c r="U3503" s="28" t="str">
        <f>IF(G3503=0,"",_xlfn.MINIFS('PO Details'!$I:$I,'PO Details'!$D:$D,Planning!$B3503,'PO Details'!$L:$L,Planning!$E3503))</f>
        <v/>
      </c>
      <c r="V3503" s="29" t="s">
        <v>4641</v>
      </c>
      <c r="W3503" t="str">
        <f t="shared" si="295"/>
        <v/>
      </c>
      <c r="X3503" s="2">
        <v>120</v>
      </c>
    </row>
    <row r="3504" spans="1:24" x14ac:dyDescent="0.25">
      <c r="A3504" s="11" t="s">
        <v>4619</v>
      </c>
      <c r="B3504" s="22" t="s">
        <v>248</v>
      </c>
      <c r="C3504" s="22"/>
      <c r="D3504" s="22" t="s">
        <v>250</v>
      </c>
      <c r="E3504" s="31" t="s">
        <v>2214</v>
      </c>
      <c r="F3504" s="12">
        <f>SUMIFS('Inventory Details'!$H:$H,'Inventory Details'!$B:$B,$B3504,'Inventory Details'!$E:$E,$E3504)</f>
        <v>0</v>
      </c>
      <c r="G3504" s="12">
        <f>SUMIFS('PO Details'!$H:$H,'PO Details'!$D:$D,Planning!$B3504,'PO Details'!$L:$L,$E3504)</f>
        <v>0</v>
      </c>
      <c r="H3504" s="12">
        <f>SUMIFS('SO Details'!$G:$G,'SO Details'!$D:$D,Planning!$B3504,'SO Details'!$K:$K,$E3504)</f>
        <v>0</v>
      </c>
      <c r="I3504" s="20">
        <f>IF(COUNTIFS($C:$C,B3504)&gt;1,SUMIFS('Sales Hx'!$Q:$Q,'Sales Hx'!$B:$B,_xlfn.XLOOKUP(B3504,C:C,B:B),'Sales Hx'!$D:$D,Planning!$E3504),SUMIFS('Sales Hx'!$Q:$Q,'Sales Hx'!$B:$B,Planning!$B3504,'Sales Hx'!$D:$D,Planning!$E3504))</f>
        <v>0</v>
      </c>
      <c r="J3504" s="16">
        <f>IF(COUNTIFS($C:$C,B3504)&gt;1,SUMIFS('Sales Hx'!$S:$S,'Sales Hx'!$B:$B,_xlfn.XLOOKUP(B3504,C:C,B:B),'Sales Hx'!$D:$D,E3504),SUMIFS('Sales Hx'!$S:$S,'Sales Hx'!$B:$B,$B3504,'Sales Hx'!$D:$D,$E3504))</f>
        <v>3.2894736842105261E-2</v>
      </c>
      <c r="K3504" s="16">
        <f t="shared" si="301"/>
        <v>0</v>
      </c>
      <c r="L3504" s="12">
        <f>IF(M3504&lt;&gt;"",M3504,IF(COUNTIFS($C:$C,B3504)&gt;1,SUMIFS('Sales Hx'!V:V,'Sales Hx'!$B:$B,_xlfn.XLOOKUP(B3504,C:C,B:B),'Sales Hx'!$D:$D,$E3504),SUMIFS('Sales Hx'!V:V,'Sales Hx'!$B:$B,$B3504,'Sales Hx'!$D:$D,$E3504)))</f>
        <v>0</v>
      </c>
      <c r="M3504" s="12">
        <v>0</v>
      </c>
      <c r="N3504" s="15">
        <f t="shared" si="299"/>
        <v>3.2894736842105261E-2</v>
      </c>
      <c r="O3504" s="21">
        <f t="shared" si="298"/>
        <v>4</v>
      </c>
      <c r="P3504" s="24">
        <v>19.5</v>
      </c>
      <c r="Q3504" s="18">
        <f t="shared" si="300"/>
        <v>78</v>
      </c>
      <c r="R3504" s="2">
        <v>1</v>
      </c>
      <c r="S3504" s="2">
        <v>120</v>
      </c>
      <c r="T3504" s="2" t="s">
        <v>4647</v>
      </c>
      <c r="U3504" s="28" t="str">
        <f>IF(G3504=0,"",_xlfn.MINIFS('PO Details'!$I:$I,'PO Details'!$D:$D,Planning!$B3504,'PO Details'!$L:$L,Planning!$E3504))</f>
        <v/>
      </c>
      <c r="V3504" s="29" t="s">
        <v>4641</v>
      </c>
      <c r="W3504" t="str">
        <f t="shared" si="295"/>
        <v/>
      </c>
      <c r="X3504" s="2">
        <v>120</v>
      </c>
    </row>
    <row r="3505" spans="1:24" x14ac:dyDescent="0.25">
      <c r="A3505" s="11"/>
      <c r="B3505" s="22" t="s">
        <v>1630</v>
      </c>
      <c r="C3505" s="22"/>
      <c r="D3505" s="22" t="s">
        <v>1631</v>
      </c>
      <c r="E3505" s="31" t="s">
        <v>108</v>
      </c>
      <c r="F3505" s="12">
        <f>SUMIFS('Inventory Details'!$H:$H,'Inventory Details'!$B:$B,$B3505,'Inventory Details'!$E:$E,$E3505)</f>
        <v>10</v>
      </c>
      <c r="G3505" s="12">
        <f>SUMIFS('PO Details'!$H:$H,'PO Details'!$D:$D,Planning!$B3505,'PO Details'!$L:$L,$E3505)</f>
        <v>0</v>
      </c>
      <c r="H3505" s="12">
        <f>SUMIFS('SO Details'!$G:$G,'SO Details'!$D:$D,Planning!$B3505,'SO Details'!$K:$K,$E3505)</f>
        <v>0</v>
      </c>
      <c r="I3505" s="20">
        <f>IF(COUNTIFS($C:$C,B3505)&gt;1,SUMIFS('Sales Hx'!$Q:$Q,'Sales Hx'!$B:$B,_xlfn.XLOOKUP(B3505,C:C,B:B),'Sales Hx'!$D:$D,Planning!$E3505),SUMIFS('Sales Hx'!$Q:$Q,'Sales Hx'!$B:$B,Planning!$B3505,'Sales Hx'!$D:$D,Planning!$E3505))</f>
        <v>0</v>
      </c>
      <c r="J3505" s="16">
        <f>IF(COUNTIFS($C:$C,B3505)&gt;1,SUMIFS('Sales Hx'!$S:$S,'Sales Hx'!$B:$B,_xlfn.XLOOKUP(B3505,C:C,B:B),'Sales Hx'!$D:$D,E3505),SUMIFS('Sales Hx'!$S:$S,'Sales Hx'!$B:$B,$B3505,'Sales Hx'!$D:$D,$E3505))</f>
        <v>3.2894736842105261E-2</v>
      </c>
      <c r="K3505" s="16">
        <f t="shared" si="301"/>
        <v>0</v>
      </c>
      <c r="L3505" s="12">
        <f>IF(M3505&lt;&gt;"",M3505,IF(COUNTIFS($C:$C,B3505)&gt;1,SUMIFS('Sales Hx'!V:V,'Sales Hx'!$B:$B,_xlfn.XLOOKUP(B3505,C:C,B:B),'Sales Hx'!$D:$D,$E3505),SUMIFS('Sales Hx'!V:V,'Sales Hx'!$B:$B,$B3505,'Sales Hx'!$D:$D,$E3505)))</f>
        <v>0</v>
      </c>
      <c r="M3505" s="12">
        <v>0</v>
      </c>
      <c r="N3505" s="15">
        <f t="shared" si="299"/>
        <v>3.2894736842105261E-2</v>
      </c>
      <c r="O3505" s="21">
        <f t="shared" si="298"/>
        <v>0</v>
      </c>
      <c r="P3505" s="24">
        <v>44.5</v>
      </c>
      <c r="Q3505" s="18">
        <f t="shared" si="300"/>
        <v>0</v>
      </c>
      <c r="R3505" s="2">
        <v>1</v>
      </c>
      <c r="S3505" s="2">
        <v>120</v>
      </c>
      <c r="T3505" s="2" t="s">
        <v>4647</v>
      </c>
      <c r="U3505" s="28" t="str">
        <f>IF(G3505=0,"",_xlfn.MINIFS('PO Details'!$I:$I,'PO Details'!$D:$D,Planning!$B3505,'PO Details'!$L:$L,Planning!$E3505))</f>
        <v/>
      </c>
      <c r="V3505" s="29" t="s">
        <v>4640</v>
      </c>
      <c r="W3505" t="str">
        <f t="shared" si="295"/>
        <v/>
      </c>
      <c r="X3505" s="2">
        <v>120</v>
      </c>
    </row>
    <row r="3506" spans="1:24" x14ac:dyDescent="0.25">
      <c r="A3506" s="11"/>
      <c r="B3506" s="22" t="s">
        <v>1630</v>
      </c>
      <c r="C3506" s="22"/>
      <c r="D3506" s="22" t="s">
        <v>1631</v>
      </c>
      <c r="E3506" s="31" t="s">
        <v>113</v>
      </c>
      <c r="F3506" s="12">
        <f>SUMIFS('Inventory Details'!$H:$H,'Inventory Details'!$B:$B,$B3506,'Inventory Details'!$E:$E,$E3506)</f>
        <v>16</v>
      </c>
      <c r="G3506" s="12">
        <f>SUMIFS('PO Details'!$H:$H,'PO Details'!$D:$D,Planning!$B3506,'PO Details'!$L:$L,$E3506)</f>
        <v>0</v>
      </c>
      <c r="H3506" s="12">
        <f>SUMIFS('SO Details'!$G:$G,'SO Details'!$D:$D,Planning!$B3506,'SO Details'!$K:$K,$E3506)</f>
        <v>1</v>
      </c>
      <c r="I3506" s="20">
        <f>IF(COUNTIFS($C:$C,B3506)&gt;1,SUMIFS('Sales Hx'!$Q:$Q,'Sales Hx'!$B:$B,_xlfn.XLOOKUP(B3506,C:C,B:B),'Sales Hx'!$D:$D,Planning!$E3506),SUMIFS('Sales Hx'!$Q:$Q,'Sales Hx'!$B:$B,Planning!$B3506,'Sales Hx'!$D:$D,Planning!$E3506))</f>
        <v>1.4</v>
      </c>
      <c r="J3506" s="16">
        <f>IF(COUNTIFS($C:$C,B3506)&gt;1,SUMIFS('Sales Hx'!$S:$S,'Sales Hx'!$B:$B,_xlfn.XLOOKUP(B3506,C:C,B:B),'Sales Hx'!$D:$D,E3506),SUMIFS('Sales Hx'!$S:$S,'Sales Hx'!$B:$B,$B3506,'Sales Hx'!$D:$D,$E3506))</f>
        <v>4.6052631578947373E-2</v>
      </c>
      <c r="K3506" s="16">
        <f t="shared" si="301"/>
        <v>11.428571428571429</v>
      </c>
      <c r="L3506" s="12">
        <f>IF(M3506&lt;&gt;"",M3506,IF(COUNTIFS($C:$C,B3506)&gt;1,SUMIFS('Sales Hx'!V:V,'Sales Hx'!$B:$B,_xlfn.XLOOKUP(B3506,C:C,B:B),'Sales Hx'!$D:$D,$E3506),SUMIFS('Sales Hx'!V:V,'Sales Hx'!$B:$B,$B3506,'Sales Hx'!$D:$D,$E3506)))</f>
        <v>0</v>
      </c>
      <c r="M3506" s="12">
        <v>0</v>
      </c>
      <c r="N3506" s="15">
        <f t="shared" si="299"/>
        <v>4.6052631578947373E-2</v>
      </c>
      <c r="O3506" s="21">
        <f t="shared" si="298"/>
        <v>0</v>
      </c>
      <c r="P3506" s="24">
        <v>44.5</v>
      </c>
      <c r="Q3506" s="18">
        <f t="shared" si="300"/>
        <v>0</v>
      </c>
      <c r="R3506" s="2">
        <v>1</v>
      </c>
      <c r="S3506" s="2">
        <v>120</v>
      </c>
      <c r="T3506" s="2" t="s">
        <v>4647</v>
      </c>
      <c r="U3506" s="28" t="str">
        <f>IF(G3506=0,"",_xlfn.MINIFS('PO Details'!$I:$I,'PO Details'!$D:$D,Planning!$B3506,'PO Details'!$L:$L,Planning!$E3506))</f>
        <v/>
      </c>
      <c r="V3506" s="29" t="s">
        <v>4640</v>
      </c>
      <c r="W3506" t="str">
        <f t="shared" si="295"/>
        <v>Max</v>
      </c>
      <c r="X3506" s="2">
        <v>120</v>
      </c>
    </row>
    <row r="3507" spans="1:24" x14ac:dyDescent="0.25">
      <c r="A3507" s="11"/>
      <c r="B3507" s="22" t="s">
        <v>1630</v>
      </c>
      <c r="C3507" s="22"/>
      <c r="D3507" s="22" t="s">
        <v>1631</v>
      </c>
      <c r="E3507" s="31" t="s">
        <v>119</v>
      </c>
      <c r="F3507" s="12">
        <f>SUMIFS('Inventory Details'!$H:$H,'Inventory Details'!$B:$B,$B3507,'Inventory Details'!$E:$E,$E3507)</f>
        <v>3</v>
      </c>
      <c r="G3507" s="12">
        <f>SUMIFS('PO Details'!$H:$H,'PO Details'!$D:$D,Planning!$B3507,'PO Details'!$L:$L,$E3507)</f>
        <v>0</v>
      </c>
      <c r="H3507" s="12">
        <f>SUMIFS('SO Details'!$G:$G,'SO Details'!$D:$D,Planning!$B3507,'SO Details'!$K:$K,$E3507)</f>
        <v>0</v>
      </c>
      <c r="I3507" s="20">
        <f>IF(COUNTIFS($C:$C,B3507)&gt;1,SUMIFS('Sales Hx'!$Q:$Q,'Sales Hx'!$B:$B,_xlfn.XLOOKUP(B3507,C:C,B:B),'Sales Hx'!$D:$D,Planning!$E3507),SUMIFS('Sales Hx'!$Q:$Q,'Sales Hx'!$B:$B,Planning!$B3507,'Sales Hx'!$D:$D,Planning!$E3507))</f>
        <v>0</v>
      </c>
      <c r="J3507" s="16">
        <f>IF(COUNTIFS($C:$C,B3507)&gt;1,SUMIFS('Sales Hx'!$S:$S,'Sales Hx'!$B:$B,_xlfn.XLOOKUP(B3507,C:C,B:B),'Sales Hx'!$D:$D,E3507),SUMIFS('Sales Hx'!$S:$S,'Sales Hx'!$B:$B,$B3507,'Sales Hx'!$D:$D,$E3507))</f>
        <v>3.9473684210526314E-2</v>
      </c>
      <c r="K3507" s="16">
        <f t="shared" si="301"/>
        <v>0</v>
      </c>
      <c r="L3507" s="12">
        <f>IF(M3507&lt;&gt;"",M3507,IF(COUNTIFS($C:$C,B3507)&gt;1,SUMIFS('Sales Hx'!V:V,'Sales Hx'!$B:$B,_xlfn.XLOOKUP(B3507,C:C,B:B),'Sales Hx'!$D:$D,$E3507),SUMIFS('Sales Hx'!V:V,'Sales Hx'!$B:$B,$B3507,'Sales Hx'!$D:$D,$E3507)))</f>
        <v>0</v>
      </c>
      <c r="M3507" s="12">
        <v>0</v>
      </c>
      <c r="N3507" s="15">
        <f t="shared" si="299"/>
        <v>3.9473684210526314E-2</v>
      </c>
      <c r="O3507" s="21">
        <f t="shared" si="298"/>
        <v>0</v>
      </c>
      <c r="P3507" s="24">
        <v>44.5</v>
      </c>
      <c r="Q3507" s="18">
        <f t="shared" si="300"/>
        <v>0</v>
      </c>
      <c r="R3507" s="2">
        <v>1</v>
      </c>
      <c r="S3507" s="2">
        <v>120</v>
      </c>
      <c r="T3507" s="2" t="s">
        <v>4647</v>
      </c>
      <c r="U3507" s="28" t="str">
        <f>IF(G3507=0,"",_xlfn.MINIFS('PO Details'!$I:$I,'PO Details'!$D:$D,Planning!$B3507,'PO Details'!$L:$L,Planning!$E3507))</f>
        <v/>
      </c>
      <c r="V3507" s="29" t="s">
        <v>4640</v>
      </c>
      <c r="W3507" t="str">
        <f t="shared" ref="W3507:W3570" si="302">IF(K3507=_xlfn.MAXIFS(K:K,B:B,B3507),"Max","")</f>
        <v/>
      </c>
      <c r="X3507" s="2">
        <v>120</v>
      </c>
    </row>
    <row r="3508" spans="1:24" x14ac:dyDescent="0.25">
      <c r="A3508" s="11"/>
      <c r="B3508" s="22" t="s">
        <v>1630</v>
      </c>
      <c r="C3508" s="22"/>
      <c r="D3508" s="22" t="s">
        <v>1631</v>
      </c>
      <c r="E3508" s="31" t="s">
        <v>106</v>
      </c>
      <c r="F3508" s="12">
        <f>SUMIFS('Inventory Details'!$H:$H,'Inventory Details'!$B:$B,$B3508,'Inventory Details'!$E:$E,$E3508)</f>
        <v>0</v>
      </c>
      <c r="G3508" s="12">
        <f>SUMIFS('PO Details'!$H:$H,'PO Details'!$D:$D,Planning!$B3508,'PO Details'!$L:$L,$E3508)</f>
        <v>0</v>
      </c>
      <c r="H3508" s="12">
        <f>SUMIFS('SO Details'!$G:$G,'SO Details'!$D:$D,Planning!$B3508,'SO Details'!$K:$K,$E3508)</f>
        <v>0</v>
      </c>
      <c r="I3508" s="20">
        <f>IF(COUNTIFS($C:$C,B3508)&gt;1,SUMIFS('Sales Hx'!$Q:$Q,'Sales Hx'!$B:$B,_xlfn.XLOOKUP(B3508,C:C,B:B),'Sales Hx'!$D:$D,Planning!$E3508),SUMIFS('Sales Hx'!$Q:$Q,'Sales Hx'!$B:$B,Planning!$B3508,'Sales Hx'!$D:$D,Planning!$E3508))</f>
        <v>1.4</v>
      </c>
      <c r="J3508" s="16">
        <f>IF(COUNTIFS($C:$C,B3508)&gt;1,SUMIFS('Sales Hx'!$S:$S,'Sales Hx'!$B:$B,_xlfn.XLOOKUP(B3508,C:C,B:B),'Sales Hx'!$D:$D,E3508),SUMIFS('Sales Hx'!$S:$S,'Sales Hx'!$B:$B,$B3508,'Sales Hx'!$D:$D,$E3508))</f>
        <v>9.3749999999999986E-2</v>
      </c>
      <c r="K3508" s="16">
        <f t="shared" si="301"/>
        <v>0</v>
      </c>
      <c r="L3508" s="12">
        <f>IF(M3508&lt;&gt;"",M3508,IF(COUNTIFS($C:$C,B3508)&gt;1,SUMIFS('Sales Hx'!V:V,'Sales Hx'!$B:$B,_xlfn.XLOOKUP(B3508,C:C,B:B),'Sales Hx'!$D:$D,$E3508),SUMIFS('Sales Hx'!V:V,'Sales Hx'!$B:$B,$B3508,'Sales Hx'!$D:$D,$E3508)))</f>
        <v>0</v>
      </c>
      <c r="M3508" s="12">
        <v>0</v>
      </c>
      <c r="N3508" s="15">
        <f t="shared" si="299"/>
        <v>9.3749999999999986E-2</v>
      </c>
      <c r="O3508" s="21">
        <f t="shared" si="298"/>
        <v>11</v>
      </c>
      <c r="P3508" s="24">
        <v>44.5</v>
      </c>
      <c r="Q3508" s="18">
        <f t="shared" si="300"/>
        <v>489.5</v>
      </c>
      <c r="R3508" s="2">
        <v>1</v>
      </c>
      <c r="S3508" s="2">
        <v>120</v>
      </c>
      <c r="T3508" s="2" t="s">
        <v>4647</v>
      </c>
      <c r="U3508" s="28" t="str">
        <f>IF(G3508=0,"",_xlfn.MINIFS('PO Details'!$I:$I,'PO Details'!$D:$D,Planning!$B3508,'PO Details'!$L:$L,Planning!$E3508))</f>
        <v/>
      </c>
      <c r="V3508" s="29" t="s">
        <v>4640</v>
      </c>
      <c r="W3508" t="str">
        <f t="shared" si="302"/>
        <v/>
      </c>
      <c r="X3508" s="2">
        <v>120</v>
      </c>
    </row>
    <row r="3509" spans="1:24" x14ac:dyDescent="0.25">
      <c r="A3509" s="11"/>
      <c r="B3509" s="22" t="s">
        <v>1630</v>
      </c>
      <c r="C3509" s="22"/>
      <c r="D3509" s="22" t="s">
        <v>1631</v>
      </c>
      <c r="E3509" s="31" t="s">
        <v>109</v>
      </c>
      <c r="F3509" s="12">
        <f>SUMIFS('Inventory Details'!$H:$H,'Inventory Details'!$B:$B,$B3509,'Inventory Details'!$E:$E,$E3509)</f>
        <v>0</v>
      </c>
      <c r="G3509" s="12">
        <f>SUMIFS('PO Details'!$H:$H,'PO Details'!$D:$D,Planning!$B3509,'PO Details'!$L:$L,$E3509)</f>
        <v>0</v>
      </c>
      <c r="H3509" s="12">
        <f>SUMIFS('SO Details'!$G:$G,'SO Details'!$D:$D,Planning!$B3509,'SO Details'!$K:$K,$E3509)</f>
        <v>0</v>
      </c>
      <c r="I3509" s="20">
        <f>IF(COUNTIFS($C:$C,B3509)&gt;1,SUMIFS('Sales Hx'!$Q:$Q,'Sales Hx'!$B:$B,_xlfn.XLOOKUP(B3509,C:C,B:B),'Sales Hx'!$D:$D,Planning!$E3509),SUMIFS('Sales Hx'!$Q:$Q,'Sales Hx'!$B:$B,Planning!$B3509,'Sales Hx'!$D:$D,Planning!$E3509))</f>
        <v>4.1999999999999993</v>
      </c>
      <c r="J3509" s="16">
        <f>IF(COUNTIFS($C:$C,B3509)&gt;1,SUMIFS('Sales Hx'!$S:$S,'Sales Hx'!$B:$B,_xlfn.XLOOKUP(B3509,C:C,B:B),'Sales Hx'!$D:$D,E3509),SUMIFS('Sales Hx'!$S:$S,'Sales Hx'!$B:$B,$B3509,'Sales Hx'!$D:$D,$E3509))</f>
        <v>0.11074561403508773</v>
      </c>
      <c r="K3509" s="16">
        <f t="shared" si="301"/>
        <v>0</v>
      </c>
      <c r="L3509" s="12">
        <f>IF(M3509&lt;&gt;"",M3509,IF(COUNTIFS($C:$C,B3509)&gt;1,SUMIFS('Sales Hx'!V:V,'Sales Hx'!$B:$B,_xlfn.XLOOKUP(B3509,C:C,B:B),'Sales Hx'!$D:$D,$E3509),SUMIFS('Sales Hx'!V:V,'Sales Hx'!$B:$B,$B3509,'Sales Hx'!$D:$D,$E3509)))</f>
        <v>0</v>
      </c>
      <c r="M3509" s="12">
        <v>0</v>
      </c>
      <c r="N3509" s="15">
        <f t="shared" si="299"/>
        <v>0.11074561403508773</v>
      </c>
      <c r="O3509" s="21">
        <f t="shared" si="298"/>
        <v>13</v>
      </c>
      <c r="P3509" s="24">
        <v>44.5</v>
      </c>
      <c r="Q3509" s="18">
        <f t="shared" si="300"/>
        <v>578.5</v>
      </c>
      <c r="R3509" s="2">
        <v>1</v>
      </c>
      <c r="S3509" s="2">
        <v>120</v>
      </c>
      <c r="T3509" s="2" t="s">
        <v>4647</v>
      </c>
      <c r="U3509" s="28" t="str">
        <f>IF(G3509=0,"",_xlfn.MINIFS('PO Details'!$I:$I,'PO Details'!$D:$D,Planning!$B3509,'PO Details'!$L:$L,Planning!$E3509))</f>
        <v/>
      </c>
      <c r="V3509" s="29" t="s">
        <v>4640</v>
      </c>
      <c r="W3509" t="str">
        <f t="shared" si="302"/>
        <v/>
      </c>
      <c r="X3509" s="2">
        <v>120</v>
      </c>
    </row>
    <row r="3510" spans="1:24" x14ac:dyDescent="0.25">
      <c r="A3510" s="11" t="s">
        <v>4619</v>
      </c>
      <c r="B3510" s="22" t="s">
        <v>251</v>
      </c>
      <c r="C3510" s="22" t="s">
        <v>5051</v>
      </c>
      <c r="D3510" s="22" t="s">
        <v>1631</v>
      </c>
      <c r="E3510" s="31" t="s">
        <v>119</v>
      </c>
      <c r="F3510" s="12">
        <f>SUMIFS('Inventory Details'!$H:$H,'Inventory Details'!$B:$B,$B3510,'Inventory Details'!$E:$E,$E3510)</f>
        <v>0</v>
      </c>
      <c r="G3510" s="12">
        <f>SUMIFS('PO Details'!$H:$H,'PO Details'!$D:$D,Planning!$B3510,'PO Details'!$L:$L,$E3510)</f>
        <v>12</v>
      </c>
      <c r="H3510" s="12">
        <f>SUMIFS('SO Details'!$G:$G,'SO Details'!$D:$D,Planning!$B3510,'SO Details'!$K:$K,$E3510)</f>
        <v>0</v>
      </c>
      <c r="I3510" s="20">
        <f>IF(COUNTIFS($C:$C,B3510)&gt;1,SUMIFS('Sales Hx'!$Q:$Q,'Sales Hx'!$B:$B,_xlfn.XLOOKUP(B3510,C:C,B:B),'Sales Hx'!$D:$D,Planning!$E3510),SUMIFS('Sales Hx'!$Q:$Q,'Sales Hx'!$B:$B,Planning!$B3510,'Sales Hx'!$D:$D,Planning!$E3510))</f>
        <v>2.8</v>
      </c>
      <c r="J3510" s="16">
        <f>IF(COUNTIFS($C:$C,B3510)&gt;1,SUMIFS('Sales Hx'!$S:$S,'Sales Hx'!$B:$B,_xlfn.XLOOKUP(B3510,C:C,B:B),'Sales Hx'!$D:$D,E3510),SUMIFS('Sales Hx'!$S:$S,'Sales Hx'!$B:$B,$B3510,'Sales Hx'!$D:$D,$E3510))</f>
        <v>9.2105263157894732E-2</v>
      </c>
      <c r="K3510" s="16">
        <f t="shared" si="301"/>
        <v>4.2857142857142856</v>
      </c>
      <c r="L3510" s="12">
        <f>IF(M3510&lt;&gt;"",M3510,IF(COUNTIFS($C:$C,B3510)&gt;1,SUMIFS('Sales Hx'!V:V,'Sales Hx'!$B:$B,_xlfn.XLOOKUP(B3510,C:C,B:B),'Sales Hx'!$D:$D,$E3510),SUMIFS('Sales Hx'!V:V,'Sales Hx'!$B:$B,$B3510,'Sales Hx'!$D:$D,$E3510)))</f>
        <v>0</v>
      </c>
      <c r="M3510" s="12">
        <v>0</v>
      </c>
      <c r="N3510" s="15">
        <f t="shared" si="299"/>
        <v>9.2105263157894732E-2</v>
      </c>
      <c r="O3510" s="21">
        <f t="shared" si="298"/>
        <v>0</v>
      </c>
      <c r="P3510" s="24">
        <v>44.5</v>
      </c>
      <c r="Q3510" s="18">
        <f t="shared" si="300"/>
        <v>0</v>
      </c>
      <c r="R3510" s="2">
        <v>1</v>
      </c>
      <c r="S3510" s="2">
        <v>120</v>
      </c>
      <c r="T3510" s="2" t="s">
        <v>4646</v>
      </c>
      <c r="U3510" s="28">
        <f>IF(G3510=0,"",_xlfn.MINIFS('PO Details'!$I:$I,'PO Details'!$D:$D,Planning!$B3510,'PO Details'!$L:$L,Planning!$E3510))</f>
        <v>45443</v>
      </c>
      <c r="V3510" s="29" t="s">
        <v>4641</v>
      </c>
      <c r="W3510" t="str">
        <f t="shared" si="302"/>
        <v/>
      </c>
      <c r="X3510" s="2">
        <v>120</v>
      </c>
    </row>
    <row r="3511" spans="1:24" x14ac:dyDescent="0.25">
      <c r="A3511" s="11" t="s">
        <v>4619</v>
      </c>
      <c r="B3511" s="22" t="s">
        <v>251</v>
      </c>
      <c r="C3511" s="22" t="s">
        <v>5051</v>
      </c>
      <c r="D3511" s="22" t="s">
        <v>1631</v>
      </c>
      <c r="E3511" s="31" t="s">
        <v>820</v>
      </c>
      <c r="F3511" s="12">
        <f>SUMIFS('Inventory Details'!$H:$H,'Inventory Details'!$B:$B,$B3511,'Inventory Details'!$E:$E,$E3511)</f>
        <v>7</v>
      </c>
      <c r="G3511" s="12">
        <f>SUMIFS('PO Details'!$H:$H,'PO Details'!$D:$D,Planning!$B3511,'PO Details'!$L:$L,$E3511)</f>
        <v>10</v>
      </c>
      <c r="H3511" s="12">
        <f>SUMIFS('SO Details'!$G:$G,'SO Details'!$D:$D,Planning!$B3511,'SO Details'!$K:$K,$E3511)</f>
        <v>0</v>
      </c>
      <c r="I3511" s="20">
        <f>IF(COUNTIFS($C:$C,B3511)&gt;1,SUMIFS('Sales Hx'!$Q:$Q,'Sales Hx'!$B:$B,_xlfn.XLOOKUP(B3511,C:C,B:B),'Sales Hx'!$D:$D,Planning!$E3511),SUMIFS('Sales Hx'!$Q:$Q,'Sales Hx'!$B:$B,Planning!$B3511,'Sales Hx'!$D:$D,Planning!$E3511))</f>
        <v>0</v>
      </c>
      <c r="J3511" s="16">
        <f>IF(COUNTIFS($C:$C,B3511)&gt;1,SUMIFS('Sales Hx'!$S:$S,'Sales Hx'!$B:$B,_xlfn.XLOOKUP(B3511,C:C,B:B),'Sales Hx'!$D:$D,E3511),SUMIFS('Sales Hx'!$S:$S,'Sales Hx'!$B:$B,$B3511,'Sales Hx'!$D:$D,$E3511))</f>
        <v>5.1315789473684217E-2</v>
      </c>
      <c r="K3511" s="16">
        <f t="shared" si="301"/>
        <v>0</v>
      </c>
      <c r="L3511" s="12">
        <f>IF(M3511&lt;&gt;"",M3511,IF(COUNTIFS($C:$C,B3511)&gt;1,SUMIFS('Sales Hx'!V:V,'Sales Hx'!$B:$B,_xlfn.XLOOKUP(B3511,C:C,B:B),'Sales Hx'!$D:$D,$E3511),SUMIFS('Sales Hx'!V:V,'Sales Hx'!$B:$B,$B3511,'Sales Hx'!$D:$D,$E3511)))</f>
        <v>0</v>
      </c>
      <c r="M3511" s="12">
        <v>0</v>
      </c>
      <c r="N3511" s="15">
        <f t="shared" si="299"/>
        <v>5.1315789473684217E-2</v>
      </c>
      <c r="O3511" s="21">
        <f t="shared" si="298"/>
        <v>0</v>
      </c>
      <c r="P3511" s="24">
        <v>44.5</v>
      </c>
      <c r="Q3511" s="18">
        <f t="shared" si="300"/>
        <v>0</v>
      </c>
      <c r="R3511" s="2">
        <v>1</v>
      </c>
      <c r="S3511" s="2">
        <v>120</v>
      </c>
      <c r="T3511" s="2" t="s">
        <v>4646</v>
      </c>
      <c r="U3511" s="28">
        <f>IF(G3511=0,"",_xlfn.MINIFS('PO Details'!$I:$I,'PO Details'!$D:$D,Planning!$B3511,'PO Details'!$L:$L,Planning!$E3511))</f>
        <v>45474</v>
      </c>
      <c r="V3511" s="29" t="s">
        <v>4641</v>
      </c>
      <c r="W3511" t="str">
        <f t="shared" si="302"/>
        <v/>
      </c>
      <c r="X3511" s="2">
        <v>120</v>
      </c>
    </row>
    <row r="3512" spans="1:24" x14ac:dyDescent="0.25">
      <c r="A3512" s="11" t="s">
        <v>4619</v>
      </c>
      <c r="B3512" s="22" t="s">
        <v>251</v>
      </c>
      <c r="C3512" s="22" t="s">
        <v>5051</v>
      </c>
      <c r="D3512" s="22" t="s">
        <v>1631</v>
      </c>
      <c r="E3512" s="31" t="s">
        <v>109</v>
      </c>
      <c r="F3512" s="12">
        <f>SUMIFS('Inventory Details'!$H:$H,'Inventory Details'!$B:$B,$B3512,'Inventory Details'!$E:$E,$E3512)</f>
        <v>9</v>
      </c>
      <c r="G3512" s="12">
        <f>SUMIFS('PO Details'!$H:$H,'PO Details'!$D:$D,Planning!$B3512,'PO Details'!$L:$L,$E3512)</f>
        <v>12</v>
      </c>
      <c r="H3512" s="12">
        <f>SUMIFS('SO Details'!$G:$G,'SO Details'!$D:$D,Planning!$B3512,'SO Details'!$K:$K,$E3512)</f>
        <v>0</v>
      </c>
      <c r="I3512" s="20">
        <f>IF(COUNTIFS($C:$C,B3512)&gt;1,SUMIFS('Sales Hx'!$Q:$Q,'Sales Hx'!$B:$B,_xlfn.XLOOKUP(B3512,C:C,B:B),'Sales Hx'!$D:$D,Planning!$E3512),SUMIFS('Sales Hx'!$Q:$Q,'Sales Hx'!$B:$B,Planning!$B3512,'Sales Hx'!$D:$D,Planning!$E3512))</f>
        <v>2.8</v>
      </c>
      <c r="J3512" s="16">
        <f>IF(COUNTIFS($C:$C,B3512)&gt;1,SUMIFS('Sales Hx'!$S:$S,'Sales Hx'!$B:$B,_xlfn.XLOOKUP(B3512,C:C,B:B),'Sales Hx'!$D:$D,E3512),SUMIFS('Sales Hx'!$S:$S,'Sales Hx'!$B:$B,$B3512,'Sales Hx'!$D:$D,$E3512))</f>
        <v>5.4093567251461999E-2</v>
      </c>
      <c r="K3512" s="16">
        <f t="shared" si="301"/>
        <v>7.5000000000000009</v>
      </c>
      <c r="L3512" s="12">
        <f>IF(M3512&lt;&gt;"",M3512,IF(COUNTIFS($C:$C,B3512)&gt;1,SUMIFS('Sales Hx'!V:V,'Sales Hx'!$B:$B,_xlfn.XLOOKUP(B3512,C:C,B:B),'Sales Hx'!$D:$D,$E3512),SUMIFS('Sales Hx'!V:V,'Sales Hx'!$B:$B,$B3512,'Sales Hx'!$D:$D,$E3512)))</f>
        <v>0</v>
      </c>
      <c r="M3512" s="12">
        <v>0</v>
      </c>
      <c r="N3512" s="15">
        <f t="shared" si="299"/>
        <v>5.4093567251461999E-2</v>
      </c>
      <c r="O3512" s="21">
        <f t="shared" si="298"/>
        <v>0</v>
      </c>
      <c r="P3512" s="24">
        <v>44.5</v>
      </c>
      <c r="Q3512" s="18">
        <f t="shared" si="300"/>
        <v>0</v>
      </c>
      <c r="R3512" s="2">
        <v>1</v>
      </c>
      <c r="S3512" s="2">
        <v>120</v>
      </c>
      <c r="T3512" s="2" t="s">
        <v>4646</v>
      </c>
      <c r="U3512" s="28">
        <f>IF(G3512=0,"",_xlfn.MINIFS('PO Details'!$I:$I,'PO Details'!$D:$D,Planning!$B3512,'PO Details'!$L:$L,Planning!$E3512))</f>
        <v>45458</v>
      </c>
      <c r="V3512" s="29" t="s">
        <v>4641</v>
      </c>
      <c r="W3512" t="str">
        <f t="shared" si="302"/>
        <v>Max</v>
      </c>
      <c r="X3512" s="2">
        <v>120</v>
      </c>
    </row>
    <row r="3513" spans="1:24" x14ac:dyDescent="0.25">
      <c r="A3513" s="11" t="s">
        <v>4619</v>
      </c>
      <c r="B3513" s="22" t="s">
        <v>251</v>
      </c>
      <c r="C3513" s="22" t="s">
        <v>5051</v>
      </c>
      <c r="D3513" s="22" t="s">
        <v>1631</v>
      </c>
      <c r="E3513" s="31" t="s">
        <v>4746</v>
      </c>
      <c r="F3513" s="12">
        <f>SUMIFS('Inventory Details'!$H:$H,'Inventory Details'!$B:$B,$B3513,'Inventory Details'!$E:$E,$E3513)</f>
        <v>31</v>
      </c>
      <c r="G3513" s="12">
        <f>SUMIFS('PO Details'!$H:$H,'PO Details'!$D:$D,Planning!$B3513,'PO Details'!$L:$L,$E3513)</f>
        <v>30</v>
      </c>
      <c r="H3513" s="12">
        <f>SUMIFS('SO Details'!$G:$G,'SO Details'!$D:$D,Planning!$B3513,'SO Details'!$K:$K,$E3513)</f>
        <v>1</v>
      </c>
      <c r="I3513" s="20">
        <f>IF(COUNTIFS($C:$C,B3513)&gt;1,SUMIFS('Sales Hx'!$Q:$Q,'Sales Hx'!$B:$B,_xlfn.XLOOKUP(B3513,C:C,B:B),'Sales Hx'!$D:$D,Planning!$E3513),SUMIFS('Sales Hx'!$Q:$Q,'Sales Hx'!$B:$B,Planning!$B3513,'Sales Hx'!$D:$D,Planning!$E3513))</f>
        <v>26.599999999999998</v>
      </c>
      <c r="J3513" s="16">
        <f>IF(COUNTIFS($C:$C,B3513)&gt;1,SUMIFS('Sales Hx'!$S:$S,'Sales Hx'!$B:$B,_xlfn.XLOOKUP(B3513,C:C,B:B),'Sales Hx'!$D:$D,E3513),SUMIFS('Sales Hx'!$S:$S,'Sales Hx'!$B:$B,$B3513,'Sales Hx'!$D:$D,$E3513))</f>
        <v>0.32072368421052633</v>
      </c>
      <c r="K3513" s="16">
        <f t="shared" si="301"/>
        <v>2.2932330827067671</v>
      </c>
      <c r="L3513" s="12">
        <f>IF(M3513&lt;&gt;"",M3513,IF(COUNTIFS($C:$C,B3513)&gt;1,SUMIFS('Sales Hx'!V:V,'Sales Hx'!$B:$B,_xlfn.XLOOKUP(B3513,C:C,B:B),'Sales Hx'!$D:$D,$E3513),SUMIFS('Sales Hx'!V:V,'Sales Hx'!$B:$B,$B3513,'Sales Hx'!$D:$D,$E3513)))</f>
        <v>0</v>
      </c>
      <c r="M3513" s="12">
        <v>0</v>
      </c>
      <c r="N3513" s="15">
        <f t="shared" si="299"/>
        <v>0.32072368421052633</v>
      </c>
      <c r="O3513" s="21">
        <f t="shared" si="298"/>
        <v>0</v>
      </c>
      <c r="P3513" s="24">
        <v>44.5</v>
      </c>
      <c r="Q3513" s="18">
        <f t="shared" si="300"/>
        <v>0</v>
      </c>
      <c r="R3513" s="2">
        <v>1</v>
      </c>
      <c r="S3513" s="2">
        <v>120</v>
      </c>
      <c r="T3513" s="2" t="s">
        <v>4646</v>
      </c>
      <c r="U3513" s="28">
        <f>IF(G3513=0,"",_xlfn.MINIFS('PO Details'!$I:$I,'PO Details'!$D:$D,Planning!$B3513,'PO Details'!$L:$L,Planning!$E3513))</f>
        <v>45458</v>
      </c>
      <c r="V3513" s="29" t="s">
        <v>4641</v>
      </c>
      <c r="W3513" t="str">
        <f t="shared" si="302"/>
        <v/>
      </c>
      <c r="X3513" s="2">
        <v>120</v>
      </c>
    </row>
    <row r="3514" spans="1:24" x14ac:dyDescent="0.25">
      <c r="A3514" s="11" t="s">
        <v>4619</v>
      </c>
      <c r="B3514" s="22" t="s">
        <v>251</v>
      </c>
      <c r="C3514" s="22" t="s">
        <v>5051</v>
      </c>
      <c r="D3514" s="22" t="s">
        <v>1631</v>
      </c>
      <c r="E3514" s="31" t="s">
        <v>113</v>
      </c>
      <c r="F3514" s="12">
        <f>SUMIFS('Inventory Details'!$H:$H,'Inventory Details'!$B:$B,$B3514,'Inventory Details'!$E:$E,$E3514)</f>
        <v>21</v>
      </c>
      <c r="G3514" s="12">
        <f>SUMIFS('PO Details'!$H:$H,'PO Details'!$D:$D,Planning!$B3514,'PO Details'!$L:$L,$E3514)</f>
        <v>0</v>
      </c>
      <c r="H3514" s="12">
        <f>SUMIFS('SO Details'!$G:$G,'SO Details'!$D:$D,Planning!$B3514,'SO Details'!$K:$K,$E3514)</f>
        <v>0</v>
      </c>
      <c r="I3514" s="20">
        <f>IF(COUNTIFS($C:$C,B3514)&gt;1,SUMIFS('Sales Hx'!$Q:$Q,'Sales Hx'!$B:$B,_xlfn.XLOOKUP(B3514,C:C,B:B),'Sales Hx'!$D:$D,Planning!$E3514),SUMIFS('Sales Hx'!$Q:$Q,'Sales Hx'!$B:$B,Planning!$B3514,'Sales Hx'!$D:$D,Planning!$E3514))</f>
        <v>8.3999999999999986</v>
      </c>
      <c r="J3514" s="16">
        <f>IF(COUNTIFS($C:$C,B3514)&gt;1,SUMIFS('Sales Hx'!$S:$S,'Sales Hx'!$B:$B,_xlfn.XLOOKUP(B3514,C:C,B:B),'Sales Hx'!$D:$D,E3514),SUMIFS('Sales Hx'!$S:$S,'Sales Hx'!$B:$B,$B3514,'Sales Hx'!$D:$D,$E3514))</f>
        <v>8.3133971291866018E-2</v>
      </c>
      <c r="K3514" s="16">
        <f t="shared" si="301"/>
        <v>2.5000000000000004</v>
      </c>
      <c r="L3514" s="12">
        <f>IF(M3514&lt;&gt;"",M3514,IF(COUNTIFS($C:$C,B3514)&gt;1,SUMIFS('Sales Hx'!V:V,'Sales Hx'!$B:$B,_xlfn.XLOOKUP(B3514,C:C,B:B),'Sales Hx'!$D:$D,$E3514),SUMIFS('Sales Hx'!V:V,'Sales Hx'!$B:$B,$B3514,'Sales Hx'!$D:$D,$E3514)))</f>
        <v>0</v>
      </c>
      <c r="M3514" s="12">
        <v>0</v>
      </c>
      <c r="N3514" s="15">
        <f t="shared" si="299"/>
        <v>8.3133971291866018E-2</v>
      </c>
      <c r="O3514" s="21">
        <f t="shared" si="298"/>
        <v>0</v>
      </c>
      <c r="P3514" s="24">
        <v>44.5</v>
      </c>
      <c r="Q3514" s="18">
        <f t="shared" si="300"/>
        <v>0</v>
      </c>
      <c r="R3514" s="2">
        <v>1</v>
      </c>
      <c r="S3514" s="2">
        <v>120</v>
      </c>
      <c r="T3514" s="2" t="s">
        <v>4646</v>
      </c>
      <c r="U3514" s="28" t="str">
        <f>IF(G3514=0,"",_xlfn.MINIFS('PO Details'!$I:$I,'PO Details'!$D:$D,Planning!$B3514,'PO Details'!$L:$L,Planning!$E3514))</f>
        <v/>
      </c>
      <c r="V3514" s="29" t="s">
        <v>4641</v>
      </c>
      <c r="W3514" t="str">
        <f t="shared" si="302"/>
        <v/>
      </c>
      <c r="X3514" s="2">
        <v>120</v>
      </c>
    </row>
    <row r="3515" spans="1:24" x14ac:dyDescent="0.25">
      <c r="A3515" s="11" t="s">
        <v>4619</v>
      </c>
      <c r="B3515" s="22" t="s">
        <v>251</v>
      </c>
      <c r="C3515" s="22" t="s">
        <v>5051</v>
      </c>
      <c r="D3515" s="22" t="s">
        <v>1631</v>
      </c>
      <c r="E3515" s="31" t="s">
        <v>106</v>
      </c>
      <c r="F3515" s="12">
        <f>SUMIFS('Inventory Details'!$H:$H,'Inventory Details'!$B:$B,$B3515,'Inventory Details'!$E:$E,$E3515)</f>
        <v>11</v>
      </c>
      <c r="G3515" s="12">
        <f>SUMIFS('PO Details'!$H:$H,'PO Details'!$D:$D,Planning!$B3515,'PO Details'!$L:$L,$E3515)</f>
        <v>0</v>
      </c>
      <c r="H3515" s="12">
        <f>SUMIFS('SO Details'!$G:$G,'SO Details'!$D:$D,Planning!$B3515,'SO Details'!$K:$K,$E3515)</f>
        <v>4</v>
      </c>
      <c r="I3515" s="20">
        <f>IF(COUNTIFS($C:$C,B3515)&gt;1,SUMIFS('Sales Hx'!$Q:$Q,'Sales Hx'!$B:$B,_xlfn.XLOOKUP(B3515,C:C,B:B),'Sales Hx'!$D:$D,Planning!$E3515),SUMIFS('Sales Hx'!$Q:$Q,'Sales Hx'!$B:$B,Planning!$B3515,'Sales Hx'!$D:$D,Planning!$E3515))</f>
        <v>11.2</v>
      </c>
      <c r="J3515" s="16">
        <f>IF(COUNTIFS($C:$C,B3515)&gt;1,SUMIFS('Sales Hx'!$S:$S,'Sales Hx'!$B:$B,_xlfn.XLOOKUP(B3515,C:C,B:B),'Sales Hx'!$D:$D,E3515),SUMIFS('Sales Hx'!$S:$S,'Sales Hx'!$B:$B,$B3515,'Sales Hx'!$D:$D,$E3515))</f>
        <v>0.14857456140350878</v>
      </c>
      <c r="K3515" s="16">
        <f t="shared" si="301"/>
        <v>0.98214285714285721</v>
      </c>
      <c r="L3515" s="12">
        <f>IF(M3515&lt;&gt;"",M3515,IF(COUNTIFS($C:$C,B3515)&gt;1,SUMIFS('Sales Hx'!V:V,'Sales Hx'!$B:$B,_xlfn.XLOOKUP(B3515,C:C,B:B),'Sales Hx'!$D:$D,$E3515),SUMIFS('Sales Hx'!V:V,'Sales Hx'!$B:$B,$B3515,'Sales Hx'!$D:$D,$E3515)))</f>
        <v>0</v>
      </c>
      <c r="M3515" s="12">
        <v>0</v>
      </c>
      <c r="N3515" s="15">
        <f t="shared" si="299"/>
        <v>0.14857456140350878</v>
      </c>
      <c r="O3515" s="21">
        <f t="shared" si="298"/>
        <v>0</v>
      </c>
      <c r="P3515" s="24">
        <v>44.5</v>
      </c>
      <c r="Q3515" s="18">
        <f t="shared" si="300"/>
        <v>0</v>
      </c>
      <c r="R3515" s="2">
        <v>1</v>
      </c>
      <c r="S3515" s="2">
        <v>120</v>
      </c>
      <c r="T3515" s="2" t="s">
        <v>4646</v>
      </c>
      <c r="U3515" s="28" t="str">
        <f>IF(G3515=0,"",_xlfn.MINIFS('PO Details'!$I:$I,'PO Details'!$D:$D,Planning!$B3515,'PO Details'!$L:$L,Planning!$E3515))</f>
        <v/>
      </c>
      <c r="V3515" s="29" t="s">
        <v>4641</v>
      </c>
      <c r="W3515" t="str">
        <f t="shared" si="302"/>
        <v/>
      </c>
      <c r="X3515" s="2">
        <v>120</v>
      </c>
    </row>
    <row r="3516" spans="1:24" x14ac:dyDescent="0.25">
      <c r="A3516" s="11" t="s">
        <v>4619</v>
      </c>
      <c r="B3516" s="22" t="s">
        <v>251</v>
      </c>
      <c r="C3516" s="22" t="s">
        <v>5051</v>
      </c>
      <c r="D3516" s="22" t="s">
        <v>1631</v>
      </c>
      <c r="E3516" s="31" t="s">
        <v>1201</v>
      </c>
      <c r="F3516" s="12">
        <f>SUMIFS('Inventory Details'!$H:$H,'Inventory Details'!$B:$B,$B3516,'Inventory Details'!$E:$E,$E3516)</f>
        <v>0</v>
      </c>
      <c r="G3516" s="12">
        <f>SUMIFS('PO Details'!$H:$H,'PO Details'!$D:$D,Planning!$B3516,'PO Details'!$L:$L,$E3516)</f>
        <v>0</v>
      </c>
      <c r="H3516" s="12">
        <f>SUMIFS('SO Details'!$G:$G,'SO Details'!$D:$D,Planning!$B3516,'SO Details'!$K:$K,$E3516)</f>
        <v>0</v>
      </c>
      <c r="I3516" s="20">
        <f>IF(COUNTIFS($C:$C,B3516)&gt;1,SUMIFS('Sales Hx'!$Q:$Q,'Sales Hx'!$B:$B,_xlfn.XLOOKUP(B3516,C:C,B:B),'Sales Hx'!$D:$D,Planning!$E3516),SUMIFS('Sales Hx'!$Q:$Q,'Sales Hx'!$B:$B,Planning!$B3516,'Sales Hx'!$D:$D,Planning!$E3516))</f>
        <v>0</v>
      </c>
      <c r="J3516" s="16">
        <f>IF(COUNTIFS($C:$C,B3516)&gt;1,SUMIFS('Sales Hx'!$S:$S,'Sales Hx'!$B:$B,_xlfn.XLOOKUP(B3516,C:C,B:B),'Sales Hx'!$D:$D,E3516),SUMIFS('Sales Hx'!$S:$S,'Sales Hx'!$B:$B,$B3516,'Sales Hx'!$D:$D,$E3516))</f>
        <v>0</v>
      </c>
      <c r="K3516" s="16">
        <f t="shared" si="301"/>
        <v>0</v>
      </c>
      <c r="L3516" s="12">
        <f>IF(M3516&lt;&gt;"",M3516,IF(COUNTIFS($C:$C,B3516)&gt;1,SUMIFS('Sales Hx'!V:V,'Sales Hx'!$B:$B,_xlfn.XLOOKUP(B3516,C:C,B:B),'Sales Hx'!$D:$D,$E3516),SUMIFS('Sales Hx'!V:V,'Sales Hx'!$B:$B,$B3516,'Sales Hx'!$D:$D,$E3516)))</f>
        <v>0</v>
      </c>
      <c r="M3516" s="12">
        <v>0</v>
      </c>
      <c r="N3516" s="15">
        <f t="shared" si="299"/>
        <v>0</v>
      </c>
      <c r="O3516" s="21">
        <f t="shared" si="298"/>
        <v>0</v>
      </c>
      <c r="P3516" s="24">
        <v>44.5</v>
      </c>
      <c r="Q3516" s="18">
        <f t="shared" si="300"/>
        <v>0</v>
      </c>
      <c r="R3516" s="2">
        <v>1</v>
      </c>
      <c r="S3516" s="2">
        <v>120</v>
      </c>
      <c r="T3516" s="2" t="s">
        <v>4646</v>
      </c>
      <c r="U3516" s="28" t="str">
        <f>IF(G3516=0,"",_xlfn.MINIFS('PO Details'!$I:$I,'PO Details'!$D:$D,Planning!$B3516,'PO Details'!$L:$L,Planning!$E3516))</f>
        <v/>
      </c>
      <c r="V3516" s="29" t="s">
        <v>4641</v>
      </c>
      <c r="W3516" t="str">
        <f t="shared" si="302"/>
        <v/>
      </c>
      <c r="X3516" s="2">
        <v>120</v>
      </c>
    </row>
    <row r="3517" spans="1:24" x14ac:dyDescent="0.25">
      <c r="A3517" s="11" t="s">
        <v>4619</v>
      </c>
      <c r="B3517" s="22" t="s">
        <v>251</v>
      </c>
      <c r="C3517" s="22" t="s">
        <v>5051</v>
      </c>
      <c r="D3517" s="22" t="s">
        <v>1631</v>
      </c>
      <c r="E3517" s="31" t="s">
        <v>108</v>
      </c>
      <c r="F3517" s="12">
        <f>SUMIFS('Inventory Details'!$H:$H,'Inventory Details'!$B:$B,$B3517,'Inventory Details'!$E:$E,$E3517)</f>
        <v>9</v>
      </c>
      <c r="G3517" s="12">
        <f>SUMIFS('PO Details'!$H:$H,'PO Details'!$D:$D,Planning!$B3517,'PO Details'!$L:$L,$E3517)</f>
        <v>0</v>
      </c>
      <c r="H3517" s="12">
        <f>SUMIFS('SO Details'!$G:$G,'SO Details'!$D:$D,Planning!$B3517,'SO Details'!$K:$K,$E3517)</f>
        <v>0</v>
      </c>
      <c r="I3517" s="20">
        <f>IF(COUNTIFS($C:$C,B3517)&gt;1,SUMIFS('Sales Hx'!$Q:$Q,'Sales Hx'!$B:$B,_xlfn.XLOOKUP(B3517,C:C,B:B),'Sales Hx'!$D:$D,Planning!$E3517),SUMIFS('Sales Hx'!$Q:$Q,'Sales Hx'!$B:$B,Planning!$B3517,'Sales Hx'!$D:$D,Planning!$E3517))</f>
        <v>1.4</v>
      </c>
      <c r="J3517" s="16">
        <f>IF(COUNTIFS($C:$C,B3517)&gt;1,SUMIFS('Sales Hx'!$S:$S,'Sales Hx'!$B:$B,_xlfn.XLOOKUP(B3517,C:C,B:B),'Sales Hx'!$D:$D,E3517),SUMIFS('Sales Hx'!$S:$S,'Sales Hx'!$B:$B,$B3517,'Sales Hx'!$D:$D,$E3517))</f>
        <v>5.9210526315789477E-2</v>
      </c>
      <c r="K3517" s="16">
        <f t="shared" si="301"/>
        <v>6.4285714285714288</v>
      </c>
      <c r="L3517" s="12">
        <f>IF(M3517&lt;&gt;"",M3517,IF(COUNTIFS($C:$C,B3517)&gt;1,SUMIFS('Sales Hx'!V:V,'Sales Hx'!$B:$B,_xlfn.XLOOKUP(B3517,C:C,B:B),'Sales Hx'!$D:$D,$E3517),SUMIFS('Sales Hx'!V:V,'Sales Hx'!$B:$B,$B3517,'Sales Hx'!$D:$D,$E3517)))</f>
        <v>0</v>
      </c>
      <c r="M3517" s="12">
        <v>0</v>
      </c>
      <c r="N3517" s="15">
        <f t="shared" si="299"/>
        <v>5.9210526315789477E-2</v>
      </c>
      <c r="O3517" s="21">
        <f t="shared" si="298"/>
        <v>0</v>
      </c>
      <c r="P3517" s="24">
        <v>44.5</v>
      </c>
      <c r="Q3517" s="18">
        <f t="shared" si="300"/>
        <v>0</v>
      </c>
      <c r="R3517" s="2">
        <v>1</v>
      </c>
      <c r="S3517" s="2">
        <v>120</v>
      </c>
      <c r="T3517" s="2" t="s">
        <v>4646</v>
      </c>
      <c r="U3517" s="28" t="str">
        <f>IF(G3517=0,"",_xlfn.MINIFS('PO Details'!$I:$I,'PO Details'!$D:$D,Planning!$B3517,'PO Details'!$L:$L,Planning!$E3517))</f>
        <v/>
      </c>
      <c r="V3517" s="29" t="s">
        <v>4641</v>
      </c>
      <c r="W3517" t="str">
        <f t="shared" si="302"/>
        <v/>
      </c>
      <c r="X3517" s="2">
        <v>120</v>
      </c>
    </row>
    <row r="3518" spans="1:24" x14ac:dyDescent="0.25">
      <c r="A3518" s="11" t="s">
        <v>4619</v>
      </c>
      <c r="B3518" s="22" t="s">
        <v>251</v>
      </c>
      <c r="C3518" s="22" t="s">
        <v>5051</v>
      </c>
      <c r="D3518" s="22" t="s">
        <v>1631</v>
      </c>
      <c r="E3518" s="31" t="s">
        <v>15</v>
      </c>
      <c r="F3518" s="12">
        <f>SUMIFS('Inventory Details'!$H:$H,'Inventory Details'!$B:$B,$B3518,'Inventory Details'!$E:$E,$E3518)</f>
        <v>5</v>
      </c>
      <c r="G3518" s="12">
        <f>SUMIFS('PO Details'!$H:$H,'PO Details'!$D:$D,Planning!$B3518,'PO Details'!$L:$L,$E3518)</f>
        <v>3</v>
      </c>
      <c r="H3518" s="12">
        <f>SUMIFS('SO Details'!$G:$G,'SO Details'!$D:$D,Planning!$B3518,'SO Details'!$K:$K,$E3518)</f>
        <v>0</v>
      </c>
      <c r="I3518" s="20">
        <f>IF(COUNTIFS($C:$C,B3518)&gt;1,SUMIFS('Sales Hx'!$Q:$Q,'Sales Hx'!$B:$B,_xlfn.XLOOKUP(B3518,C:C,B:B),'Sales Hx'!$D:$D,Planning!$E3518),SUMIFS('Sales Hx'!$Q:$Q,'Sales Hx'!$B:$B,Planning!$B3518,'Sales Hx'!$D:$D,Planning!$E3518))</f>
        <v>7</v>
      </c>
      <c r="J3518" s="16">
        <f>IF(COUNTIFS($C:$C,B3518)&gt;1,SUMIFS('Sales Hx'!$S:$S,'Sales Hx'!$B:$B,_xlfn.XLOOKUP(B3518,C:C,B:B),'Sales Hx'!$D:$D,E3518),SUMIFS('Sales Hx'!$S:$S,'Sales Hx'!$B:$B,$B3518,'Sales Hx'!$D:$D,$E3518))</f>
        <v>0.23026315789473686</v>
      </c>
      <c r="K3518" s="16">
        <f t="shared" si="301"/>
        <v>1.1428571428571428</v>
      </c>
      <c r="L3518" s="12">
        <f>IF(M3518&lt;&gt;"",M3518,IF(COUNTIFS($C:$C,B3518)&gt;1,SUMIFS('Sales Hx'!V:V,'Sales Hx'!$B:$B,_xlfn.XLOOKUP(B3518,C:C,B:B),'Sales Hx'!$D:$D,$E3518),SUMIFS('Sales Hx'!V:V,'Sales Hx'!$B:$B,$B3518,'Sales Hx'!$D:$D,$E3518)))</f>
        <v>0</v>
      </c>
      <c r="M3518" s="12">
        <v>0</v>
      </c>
      <c r="N3518" s="15">
        <f t="shared" si="299"/>
        <v>0.23026315789473686</v>
      </c>
      <c r="O3518" s="21">
        <f t="shared" si="298"/>
        <v>0</v>
      </c>
      <c r="P3518" s="24">
        <v>44.5</v>
      </c>
      <c r="Q3518" s="18">
        <f t="shared" si="300"/>
        <v>0</v>
      </c>
      <c r="R3518" s="2">
        <v>1</v>
      </c>
      <c r="S3518" s="2">
        <v>120</v>
      </c>
      <c r="T3518" s="2" t="s">
        <v>4646</v>
      </c>
      <c r="U3518" s="28">
        <f>IF(G3518=0,"",_xlfn.MINIFS('PO Details'!$I:$I,'PO Details'!$D:$D,Planning!$B3518,'PO Details'!$L:$L,Planning!$E3518))</f>
        <v>45446</v>
      </c>
      <c r="V3518" s="29" t="s">
        <v>4641</v>
      </c>
      <c r="W3518" t="str">
        <f t="shared" si="302"/>
        <v/>
      </c>
      <c r="X3518" s="2">
        <v>120</v>
      </c>
    </row>
    <row r="3519" spans="1:24" x14ac:dyDescent="0.25">
      <c r="A3519" s="11" t="s">
        <v>4619</v>
      </c>
      <c r="B3519" s="22" t="s">
        <v>251</v>
      </c>
      <c r="C3519" s="22" t="s">
        <v>5051</v>
      </c>
      <c r="D3519" s="22" t="s">
        <v>1631</v>
      </c>
      <c r="E3519" s="31" t="s">
        <v>2214</v>
      </c>
      <c r="F3519" s="12">
        <f>SUMIFS('Inventory Details'!$H:$H,'Inventory Details'!$B:$B,$B3519,'Inventory Details'!$E:$E,$E3519)</f>
        <v>0</v>
      </c>
      <c r="G3519" s="12">
        <f>SUMIFS('PO Details'!$H:$H,'PO Details'!$D:$D,Planning!$B3519,'PO Details'!$L:$L,$E3519)</f>
        <v>0</v>
      </c>
      <c r="H3519" s="12">
        <f>SUMIFS('SO Details'!$G:$G,'SO Details'!$D:$D,Planning!$B3519,'SO Details'!$K:$K,$E3519)</f>
        <v>0</v>
      </c>
      <c r="I3519" s="20">
        <f>IF(COUNTIFS($C:$C,B3519)&gt;1,SUMIFS('Sales Hx'!$Q:$Q,'Sales Hx'!$B:$B,_xlfn.XLOOKUP(B3519,C:C,B:B),'Sales Hx'!$D:$D,Planning!$E3519),SUMIFS('Sales Hx'!$Q:$Q,'Sales Hx'!$B:$B,Planning!$B3519,'Sales Hx'!$D:$D,Planning!$E3519))</f>
        <v>0</v>
      </c>
      <c r="J3519" s="16">
        <f>IF(COUNTIFS($C:$C,B3519)&gt;1,SUMIFS('Sales Hx'!$S:$S,'Sales Hx'!$B:$B,_xlfn.XLOOKUP(B3519,C:C,B:B),'Sales Hx'!$D:$D,E3519),SUMIFS('Sales Hx'!$S:$S,'Sales Hx'!$B:$B,$B3519,'Sales Hx'!$D:$D,$E3519))</f>
        <v>3.2894736842105261E-2</v>
      </c>
      <c r="K3519" s="16">
        <f t="shared" si="301"/>
        <v>0</v>
      </c>
      <c r="L3519" s="12">
        <f>IF(M3519&lt;&gt;"",M3519,IF(COUNTIFS($C:$C,B3519)&gt;1,SUMIFS('Sales Hx'!V:V,'Sales Hx'!$B:$B,_xlfn.XLOOKUP(B3519,C:C,B:B),'Sales Hx'!$D:$D,$E3519),SUMIFS('Sales Hx'!V:V,'Sales Hx'!$B:$B,$B3519,'Sales Hx'!$D:$D,$E3519)))</f>
        <v>0</v>
      </c>
      <c r="M3519" s="12">
        <v>0</v>
      </c>
      <c r="N3519" s="15">
        <f t="shared" si="299"/>
        <v>3.2894736842105261E-2</v>
      </c>
      <c r="O3519" s="21">
        <f t="shared" si="298"/>
        <v>0</v>
      </c>
      <c r="P3519" s="24">
        <v>44.5</v>
      </c>
      <c r="Q3519" s="18">
        <f t="shared" si="300"/>
        <v>0</v>
      </c>
      <c r="R3519" s="2">
        <v>1</v>
      </c>
      <c r="S3519" s="2">
        <v>120</v>
      </c>
      <c r="T3519" s="2" t="s">
        <v>4646</v>
      </c>
      <c r="U3519" s="28" t="str">
        <f>IF(G3519=0,"",_xlfn.MINIFS('PO Details'!$I:$I,'PO Details'!$D:$D,Planning!$B3519,'PO Details'!$L:$L,Planning!$E3519))</f>
        <v/>
      </c>
      <c r="V3519" s="29" t="s">
        <v>4641</v>
      </c>
      <c r="W3519" t="str">
        <f t="shared" si="302"/>
        <v/>
      </c>
      <c r="X3519" s="2">
        <v>120</v>
      </c>
    </row>
    <row r="3520" spans="1:24" x14ac:dyDescent="0.25">
      <c r="A3520" s="11"/>
      <c r="B3520" s="22" t="s">
        <v>5051</v>
      </c>
      <c r="C3520" s="22"/>
      <c r="D3520" s="22" t="s">
        <v>5052</v>
      </c>
      <c r="E3520" s="31" t="s">
        <v>820</v>
      </c>
      <c r="F3520" s="12">
        <f>SUMIFS('Inventory Details'!$H:$H,'Inventory Details'!$B:$B,$B3520,'Inventory Details'!$E:$E,$E3520)</f>
        <v>0</v>
      </c>
      <c r="G3520" s="12">
        <f>SUMIFS('PO Details'!$H:$H,'PO Details'!$D:$D,Planning!$B3520,'PO Details'!$L:$L,$E3520)</f>
        <v>18</v>
      </c>
      <c r="H3520" s="12">
        <f>SUMIFS('SO Details'!$G:$G,'SO Details'!$D:$D,Planning!$B3520,'SO Details'!$K:$K,$E3520)</f>
        <v>0</v>
      </c>
      <c r="I3520" s="20">
        <f>IF(COUNTIFS($C:$C,B3520)&gt;1,SUMIFS('Sales Hx'!$Q:$Q,'Sales Hx'!$B:$B,_xlfn.XLOOKUP(B3520,C:C,B:B),'Sales Hx'!$D:$D,Planning!$E3520),SUMIFS('Sales Hx'!$Q:$Q,'Sales Hx'!$B:$B,Planning!$B3520,'Sales Hx'!$D:$D,Planning!$E3520))</f>
        <v>0</v>
      </c>
      <c r="J3520" s="16">
        <f>IF(COUNTIFS($C:$C,B3520)&gt;1,SUMIFS('Sales Hx'!$S:$S,'Sales Hx'!$B:$B,_xlfn.XLOOKUP(B3520,C:C,B:B),'Sales Hx'!$D:$D,E3520),SUMIFS('Sales Hx'!$S:$S,'Sales Hx'!$B:$B,$B3520,'Sales Hx'!$D:$D,$E3520))</f>
        <v>5.1315789473684217E-2</v>
      </c>
      <c r="K3520" s="16">
        <f t="shared" si="301"/>
        <v>0</v>
      </c>
      <c r="L3520" s="12">
        <f>IF(M3520&lt;&gt;"",M3520,IF(COUNTIFS($C:$C,B3520)&gt;1,SUMIFS('Sales Hx'!V:V,'Sales Hx'!$B:$B,_xlfn.XLOOKUP(B3520,C:C,B:B),'Sales Hx'!$D:$D,$E3520),SUMIFS('Sales Hx'!V:V,'Sales Hx'!$B:$B,$B3520,'Sales Hx'!$D:$D,$E3520)))</f>
        <v>0</v>
      </c>
      <c r="M3520" s="12">
        <v>0</v>
      </c>
      <c r="N3520" s="15">
        <f t="shared" si="299"/>
        <v>5.1315789473684217E-2</v>
      </c>
      <c r="O3520" s="21">
        <f t="shared" si="298"/>
        <v>0</v>
      </c>
      <c r="P3520" s="24">
        <v>52.363399999999999</v>
      </c>
      <c r="Q3520" s="18">
        <f t="shared" si="300"/>
        <v>0</v>
      </c>
      <c r="R3520" s="2">
        <v>1</v>
      </c>
      <c r="S3520" s="2">
        <v>90</v>
      </c>
      <c r="T3520" s="2" t="s">
        <v>4647</v>
      </c>
      <c r="U3520" s="28">
        <f>IF(G3520=0,"",_xlfn.MINIFS('PO Details'!$I:$I,'PO Details'!$D:$D,Planning!$B3520,'PO Details'!$L:$L,Planning!$E3520))</f>
        <v>45474</v>
      </c>
      <c r="V3520" s="29" t="s">
        <v>4640</v>
      </c>
      <c r="W3520" t="str">
        <f t="shared" si="302"/>
        <v/>
      </c>
      <c r="X3520" s="2">
        <v>120</v>
      </c>
    </row>
    <row r="3521" spans="1:24" x14ac:dyDescent="0.25">
      <c r="A3521" s="11"/>
      <c r="B3521" s="22" t="s">
        <v>5051</v>
      </c>
      <c r="C3521" s="22"/>
      <c r="D3521" s="22" t="s">
        <v>5052</v>
      </c>
      <c r="E3521" s="31" t="s">
        <v>106</v>
      </c>
      <c r="F3521" s="12">
        <f>SUMIFS('Inventory Details'!$H:$H,'Inventory Details'!$B:$B,$B3521,'Inventory Details'!$E:$E,$E3521)</f>
        <v>0</v>
      </c>
      <c r="G3521" s="12">
        <f>SUMIFS('PO Details'!$H:$H,'PO Details'!$D:$D,Planning!$B3521,'PO Details'!$L:$L,$E3521)</f>
        <v>21</v>
      </c>
      <c r="H3521" s="12">
        <f>SUMIFS('SO Details'!$G:$G,'SO Details'!$D:$D,Planning!$B3521,'SO Details'!$K:$K,$E3521)</f>
        <v>0</v>
      </c>
      <c r="I3521" s="20">
        <f>IF(COUNTIFS($C:$C,B3521)&gt;1,SUMIFS('Sales Hx'!$Q:$Q,'Sales Hx'!$B:$B,_xlfn.XLOOKUP(B3521,C:C,B:B),'Sales Hx'!$D:$D,Planning!$E3521),SUMIFS('Sales Hx'!$Q:$Q,'Sales Hx'!$B:$B,Planning!$B3521,'Sales Hx'!$D:$D,Planning!$E3521))</f>
        <v>11.2</v>
      </c>
      <c r="J3521" s="16">
        <f>IF(COUNTIFS($C:$C,B3521)&gt;1,SUMIFS('Sales Hx'!$S:$S,'Sales Hx'!$B:$B,_xlfn.XLOOKUP(B3521,C:C,B:B),'Sales Hx'!$D:$D,E3521),SUMIFS('Sales Hx'!$S:$S,'Sales Hx'!$B:$B,$B3521,'Sales Hx'!$D:$D,$E3521))</f>
        <v>0.14857456140350878</v>
      </c>
      <c r="K3521" s="16">
        <f t="shared" si="301"/>
        <v>1.8750000000000002</v>
      </c>
      <c r="L3521" s="12">
        <f>IF(M3521&lt;&gt;"",M3521,IF(COUNTIFS($C:$C,B3521)&gt;1,SUMIFS('Sales Hx'!V:V,'Sales Hx'!$B:$B,_xlfn.XLOOKUP(B3521,C:C,B:B),'Sales Hx'!$D:$D,$E3521),SUMIFS('Sales Hx'!V:V,'Sales Hx'!$B:$B,$B3521,'Sales Hx'!$D:$D,$E3521)))</f>
        <v>0</v>
      </c>
      <c r="M3521" s="12">
        <v>0</v>
      </c>
      <c r="N3521" s="15">
        <f t="shared" si="299"/>
        <v>0.14857456140350878</v>
      </c>
      <c r="O3521" s="21">
        <f t="shared" si="298"/>
        <v>0</v>
      </c>
      <c r="P3521" s="24">
        <v>52.363399999999999</v>
      </c>
      <c r="Q3521" s="18">
        <f t="shared" si="300"/>
        <v>0</v>
      </c>
      <c r="R3521" s="2">
        <v>1</v>
      </c>
      <c r="S3521" s="2">
        <v>90</v>
      </c>
      <c r="T3521" s="2" t="s">
        <v>4647</v>
      </c>
      <c r="U3521" s="28">
        <f>IF(G3521=0,"",_xlfn.MINIFS('PO Details'!$I:$I,'PO Details'!$D:$D,Planning!$B3521,'PO Details'!$L:$L,Planning!$E3521))</f>
        <v>45490</v>
      </c>
      <c r="V3521" s="29" t="s">
        <v>4640</v>
      </c>
      <c r="W3521" t="str">
        <f t="shared" si="302"/>
        <v/>
      </c>
      <c r="X3521" s="2">
        <v>120</v>
      </c>
    </row>
    <row r="3522" spans="1:24" x14ac:dyDescent="0.25">
      <c r="A3522" s="11"/>
      <c r="B3522" s="22" t="s">
        <v>5051</v>
      </c>
      <c r="C3522" s="22"/>
      <c r="D3522" s="22" t="s">
        <v>5052</v>
      </c>
      <c r="E3522" s="31" t="s">
        <v>109</v>
      </c>
      <c r="F3522" s="12">
        <f>SUMIFS('Inventory Details'!$H:$H,'Inventory Details'!$B:$B,$B3522,'Inventory Details'!$E:$E,$E3522)</f>
        <v>0</v>
      </c>
      <c r="G3522" s="12">
        <f>SUMIFS('PO Details'!$H:$H,'PO Details'!$D:$D,Planning!$B3522,'PO Details'!$L:$L,$E3522)</f>
        <v>14</v>
      </c>
      <c r="H3522" s="12">
        <f>SUMIFS('SO Details'!$G:$G,'SO Details'!$D:$D,Planning!$B3522,'SO Details'!$K:$K,$E3522)</f>
        <v>0</v>
      </c>
      <c r="I3522" s="20">
        <f>IF(COUNTIFS($C:$C,B3522)&gt;1,SUMIFS('Sales Hx'!$Q:$Q,'Sales Hx'!$B:$B,_xlfn.XLOOKUP(B3522,C:C,B:B),'Sales Hx'!$D:$D,Planning!$E3522),SUMIFS('Sales Hx'!$Q:$Q,'Sales Hx'!$B:$B,Planning!$B3522,'Sales Hx'!$D:$D,Planning!$E3522))</f>
        <v>2.8</v>
      </c>
      <c r="J3522" s="16">
        <f>IF(COUNTIFS($C:$C,B3522)&gt;1,SUMIFS('Sales Hx'!$S:$S,'Sales Hx'!$B:$B,_xlfn.XLOOKUP(B3522,C:C,B:B),'Sales Hx'!$D:$D,E3522),SUMIFS('Sales Hx'!$S:$S,'Sales Hx'!$B:$B,$B3522,'Sales Hx'!$D:$D,$E3522))</f>
        <v>5.4093567251461999E-2</v>
      </c>
      <c r="K3522" s="16">
        <f t="shared" si="301"/>
        <v>5</v>
      </c>
      <c r="L3522" s="12">
        <f>IF(M3522&lt;&gt;"",M3522,IF(COUNTIFS($C:$C,B3522)&gt;1,SUMIFS('Sales Hx'!V:V,'Sales Hx'!$B:$B,_xlfn.XLOOKUP(B3522,C:C,B:B),'Sales Hx'!$D:$D,$E3522),SUMIFS('Sales Hx'!V:V,'Sales Hx'!$B:$B,$B3522,'Sales Hx'!$D:$D,$E3522)))</f>
        <v>0</v>
      </c>
      <c r="M3522" s="12">
        <v>0</v>
      </c>
      <c r="N3522" s="15">
        <f t="shared" si="299"/>
        <v>5.4093567251461999E-2</v>
      </c>
      <c r="O3522" s="21">
        <f t="shared" ref="O3522:O3585" si="303">MROUND(ROUND(IFERROR(IF(C3522&lt;&gt;"",0,IF(T3522="DC'd",0,IF(AND(J3522=0,F3522+G3522&lt;H3522),H3522-F3522+G3522,IF(F3522+G3522&lt;N3522,N3522+MAX((IF(J3522*R3522&gt;F3522,F3522,J3522*R3522))+J3522*S3522-F3522-G3522+H3522,0))))),0),0),1)</f>
        <v>0</v>
      </c>
      <c r="P3522" s="24">
        <v>52.363399999999999</v>
      </c>
      <c r="Q3522" s="18">
        <f t="shared" si="300"/>
        <v>0</v>
      </c>
      <c r="R3522" s="2">
        <v>1</v>
      </c>
      <c r="S3522" s="2">
        <v>90</v>
      </c>
      <c r="T3522" s="2" t="s">
        <v>4647</v>
      </c>
      <c r="U3522" s="28">
        <f>IF(G3522=0,"",_xlfn.MINIFS('PO Details'!$I:$I,'PO Details'!$D:$D,Planning!$B3522,'PO Details'!$L:$L,Planning!$E3522))</f>
        <v>45490</v>
      </c>
      <c r="V3522" s="29" t="s">
        <v>4640</v>
      </c>
      <c r="W3522" t="str">
        <f t="shared" si="302"/>
        <v>Max</v>
      </c>
      <c r="X3522" s="2">
        <v>120</v>
      </c>
    </row>
    <row r="3523" spans="1:24" x14ac:dyDescent="0.25">
      <c r="A3523" s="11"/>
      <c r="B3523" s="22" t="s">
        <v>5051</v>
      </c>
      <c r="C3523" s="22"/>
      <c r="D3523" s="22" t="s">
        <v>5052</v>
      </c>
      <c r="E3523" s="31" t="s">
        <v>113</v>
      </c>
      <c r="F3523" s="12">
        <f>SUMIFS('Inventory Details'!$H:$H,'Inventory Details'!$B:$B,$B3523,'Inventory Details'!$E:$E,$E3523)</f>
        <v>0</v>
      </c>
      <c r="G3523" s="12">
        <f>SUMIFS('PO Details'!$H:$H,'PO Details'!$D:$D,Planning!$B3523,'PO Details'!$L:$L,$E3523)</f>
        <v>14</v>
      </c>
      <c r="H3523" s="12">
        <f>SUMIFS('SO Details'!$G:$G,'SO Details'!$D:$D,Planning!$B3523,'SO Details'!$K:$K,$E3523)</f>
        <v>0</v>
      </c>
      <c r="I3523" s="20">
        <f>IF(COUNTIFS($C:$C,B3523)&gt;1,SUMIFS('Sales Hx'!$Q:$Q,'Sales Hx'!$B:$B,_xlfn.XLOOKUP(B3523,C:C,B:B),'Sales Hx'!$D:$D,Planning!$E3523),SUMIFS('Sales Hx'!$Q:$Q,'Sales Hx'!$B:$B,Planning!$B3523,'Sales Hx'!$D:$D,Planning!$E3523))</f>
        <v>8.3999999999999986</v>
      </c>
      <c r="J3523" s="16">
        <f>IF(COUNTIFS($C:$C,B3523)&gt;1,SUMIFS('Sales Hx'!$S:$S,'Sales Hx'!$B:$B,_xlfn.XLOOKUP(B3523,C:C,B:B),'Sales Hx'!$D:$D,E3523),SUMIFS('Sales Hx'!$S:$S,'Sales Hx'!$B:$B,$B3523,'Sales Hx'!$D:$D,$E3523))</f>
        <v>8.3133971291866018E-2</v>
      </c>
      <c r="K3523" s="16">
        <f t="shared" si="301"/>
        <v>1.666666666666667</v>
      </c>
      <c r="L3523" s="12">
        <f>IF(M3523&lt;&gt;"",M3523,IF(COUNTIFS($C:$C,B3523)&gt;1,SUMIFS('Sales Hx'!V:V,'Sales Hx'!$B:$B,_xlfn.XLOOKUP(B3523,C:C,B:B),'Sales Hx'!$D:$D,$E3523),SUMIFS('Sales Hx'!V:V,'Sales Hx'!$B:$B,$B3523,'Sales Hx'!$D:$D,$E3523)))</f>
        <v>0</v>
      </c>
      <c r="M3523" s="12">
        <v>0</v>
      </c>
      <c r="N3523" s="15">
        <f t="shared" si="299"/>
        <v>8.3133971291866018E-2</v>
      </c>
      <c r="O3523" s="21">
        <f t="shared" si="303"/>
        <v>0</v>
      </c>
      <c r="P3523" s="24">
        <v>52.363399999999999</v>
      </c>
      <c r="Q3523" s="18">
        <f t="shared" si="300"/>
        <v>0</v>
      </c>
      <c r="R3523" s="2">
        <v>1</v>
      </c>
      <c r="S3523" s="2">
        <v>90</v>
      </c>
      <c r="T3523" s="2" t="s">
        <v>4647</v>
      </c>
      <c r="U3523" s="28">
        <f>IF(G3523=0,"",_xlfn.MINIFS('PO Details'!$I:$I,'PO Details'!$D:$D,Planning!$B3523,'PO Details'!$L:$L,Planning!$E3523))</f>
        <v>45490</v>
      </c>
      <c r="V3523" s="29" t="s">
        <v>4640</v>
      </c>
      <c r="W3523" t="str">
        <f t="shared" si="302"/>
        <v/>
      </c>
      <c r="X3523" s="2">
        <v>120</v>
      </c>
    </row>
    <row r="3524" spans="1:24" x14ac:dyDescent="0.25">
      <c r="A3524" s="11"/>
      <c r="B3524" s="22" t="s">
        <v>5051</v>
      </c>
      <c r="C3524" s="22"/>
      <c r="D3524" s="22" t="s">
        <v>5052</v>
      </c>
      <c r="E3524" s="31" t="s">
        <v>4746</v>
      </c>
      <c r="F3524" s="12">
        <f>SUMIFS('Inventory Details'!$H:$H,'Inventory Details'!$B:$B,$B3524,'Inventory Details'!$E:$E,$E3524)</f>
        <v>0</v>
      </c>
      <c r="G3524" s="12">
        <f>SUMIFS('PO Details'!$H:$H,'PO Details'!$D:$D,Planning!$B3524,'PO Details'!$L:$L,$E3524)</f>
        <v>23</v>
      </c>
      <c r="H3524" s="12">
        <f>SUMIFS('SO Details'!$G:$G,'SO Details'!$D:$D,Planning!$B3524,'SO Details'!$K:$K,$E3524)</f>
        <v>0</v>
      </c>
      <c r="I3524" s="20">
        <f>IF(COUNTIFS($C:$C,B3524)&gt;1,SUMIFS('Sales Hx'!$Q:$Q,'Sales Hx'!$B:$B,_xlfn.XLOOKUP(B3524,C:C,B:B),'Sales Hx'!$D:$D,Planning!$E3524),SUMIFS('Sales Hx'!$Q:$Q,'Sales Hx'!$B:$B,Planning!$B3524,'Sales Hx'!$D:$D,Planning!$E3524))</f>
        <v>26.599999999999998</v>
      </c>
      <c r="J3524" s="16">
        <f>IF(COUNTIFS($C:$C,B3524)&gt;1,SUMIFS('Sales Hx'!$S:$S,'Sales Hx'!$B:$B,_xlfn.XLOOKUP(B3524,C:C,B:B),'Sales Hx'!$D:$D,E3524),SUMIFS('Sales Hx'!$S:$S,'Sales Hx'!$B:$B,$B3524,'Sales Hx'!$D:$D,$E3524))</f>
        <v>0.32072368421052633</v>
      </c>
      <c r="K3524" s="16">
        <f t="shared" si="301"/>
        <v>0.86466165413533846</v>
      </c>
      <c r="L3524" s="12">
        <f>IF(M3524&lt;&gt;"",M3524,IF(COUNTIFS($C:$C,B3524)&gt;1,SUMIFS('Sales Hx'!V:V,'Sales Hx'!$B:$B,_xlfn.XLOOKUP(B3524,C:C,B:B),'Sales Hx'!$D:$D,$E3524),SUMIFS('Sales Hx'!V:V,'Sales Hx'!$B:$B,$B3524,'Sales Hx'!$D:$D,$E3524)))</f>
        <v>0</v>
      </c>
      <c r="M3524" s="12">
        <v>0</v>
      </c>
      <c r="N3524" s="15">
        <f t="shared" si="299"/>
        <v>0.32072368421052633</v>
      </c>
      <c r="O3524" s="21">
        <f t="shared" si="303"/>
        <v>0</v>
      </c>
      <c r="P3524" s="24">
        <v>52.363399999999999</v>
      </c>
      <c r="Q3524" s="18">
        <f t="shared" si="300"/>
        <v>0</v>
      </c>
      <c r="R3524" s="2">
        <v>1</v>
      </c>
      <c r="S3524" s="2">
        <v>90</v>
      </c>
      <c r="T3524" s="2" t="s">
        <v>4647</v>
      </c>
      <c r="U3524" s="28">
        <f>IF(G3524=0,"",_xlfn.MINIFS('PO Details'!$I:$I,'PO Details'!$D:$D,Planning!$B3524,'PO Details'!$L:$L,Planning!$E3524))</f>
        <v>45490</v>
      </c>
      <c r="V3524" s="29" t="s">
        <v>4640</v>
      </c>
      <c r="W3524" t="str">
        <f t="shared" si="302"/>
        <v/>
      </c>
      <c r="X3524" s="2">
        <v>120</v>
      </c>
    </row>
    <row r="3525" spans="1:24" x14ac:dyDescent="0.25">
      <c r="A3525" s="11"/>
      <c r="B3525" s="22" t="s">
        <v>1632</v>
      </c>
      <c r="C3525" s="22"/>
      <c r="D3525" s="22" t="s">
        <v>1633</v>
      </c>
      <c r="E3525" s="31" t="s">
        <v>15</v>
      </c>
      <c r="F3525" s="12">
        <f>SUMIFS('Inventory Details'!$H:$H,'Inventory Details'!$B:$B,$B3525,'Inventory Details'!$E:$E,$E3525)</f>
        <v>20</v>
      </c>
      <c r="G3525" s="12">
        <f>SUMIFS('PO Details'!$H:$H,'PO Details'!$D:$D,Planning!$B3525,'PO Details'!$L:$L,$E3525)</f>
        <v>65</v>
      </c>
      <c r="H3525" s="12">
        <f>SUMIFS('SO Details'!$G:$G,'SO Details'!$D:$D,Planning!$B3525,'SO Details'!$K:$K,$E3525)</f>
        <v>0</v>
      </c>
      <c r="I3525" s="20">
        <f>IF(COUNTIFS($C:$C,B3525)&gt;1,SUMIFS('Sales Hx'!$Q:$Q,'Sales Hx'!$B:$B,_xlfn.XLOOKUP(B3525,C:C,B:B),'Sales Hx'!$D:$D,Planning!$E3525),SUMIFS('Sales Hx'!$Q:$Q,'Sales Hx'!$B:$B,Planning!$B3525,'Sales Hx'!$D:$D,Planning!$E3525))</f>
        <v>28</v>
      </c>
      <c r="J3525" s="16">
        <f>IF(COUNTIFS($C:$C,B3525)&gt;1,SUMIFS('Sales Hx'!$S:$S,'Sales Hx'!$B:$B,_xlfn.XLOOKUP(B3525,C:C,B:B),'Sales Hx'!$D:$D,E3525),SUMIFS('Sales Hx'!$S:$S,'Sales Hx'!$B:$B,$B3525,'Sales Hx'!$D:$D,$E3525))</f>
        <v>0.70723684210526316</v>
      </c>
      <c r="K3525" s="16">
        <f t="shared" si="301"/>
        <v>3.0357142857142856</v>
      </c>
      <c r="L3525" s="12">
        <f>IF(M3525&lt;&gt;"",M3525,IF(COUNTIFS($C:$C,B3525)&gt;1,SUMIFS('Sales Hx'!V:V,'Sales Hx'!$B:$B,_xlfn.XLOOKUP(B3525,C:C,B:B),'Sales Hx'!$D:$D,$E3525),SUMIFS('Sales Hx'!V:V,'Sales Hx'!$B:$B,$B3525,'Sales Hx'!$D:$D,$E3525)))</f>
        <v>0</v>
      </c>
      <c r="M3525" s="12">
        <v>0</v>
      </c>
      <c r="N3525" s="15">
        <f t="shared" si="299"/>
        <v>0.70723684210526316</v>
      </c>
      <c r="O3525" s="21">
        <f t="shared" si="303"/>
        <v>0</v>
      </c>
      <c r="P3525" s="24">
        <v>1</v>
      </c>
      <c r="Q3525" s="18">
        <f t="shared" si="300"/>
        <v>0</v>
      </c>
      <c r="R3525" s="2">
        <v>1</v>
      </c>
      <c r="S3525" s="2">
        <v>120</v>
      </c>
      <c r="T3525" s="2" t="s">
        <v>4647</v>
      </c>
      <c r="U3525" s="28">
        <f>IF(G3525=0,"",_xlfn.MINIFS('PO Details'!$I:$I,'PO Details'!$D:$D,Planning!$B3525,'PO Details'!$L:$L,Planning!$E3525))</f>
        <v>45412</v>
      </c>
      <c r="V3525" s="29" t="s">
        <v>4640</v>
      </c>
      <c r="W3525" t="str">
        <f t="shared" si="302"/>
        <v/>
      </c>
      <c r="X3525" s="2">
        <v>120</v>
      </c>
    </row>
    <row r="3526" spans="1:24" x14ac:dyDescent="0.25">
      <c r="A3526" s="11"/>
      <c r="B3526" s="22" t="s">
        <v>1632</v>
      </c>
      <c r="C3526" s="22"/>
      <c r="D3526" s="22" t="s">
        <v>1633</v>
      </c>
      <c r="E3526" s="31" t="s">
        <v>4746</v>
      </c>
      <c r="F3526" s="12">
        <f>SUMIFS('Inventory Details'!$H:$H,'Inventory Details'!$B:$B,$B3526,'Inventory Details'!$E:$E,$E3526)</f>
        <v>20</v>
      </c>
      <c r="G3526" s="12">
        <f>SUMIFS('PO Details'!$H:$H,'PO Details'!$D:$D,Planning!$B3526,'PO Details'!$L:$L,$E3526)</f>
        <v>0</v>
      </c>
      <c r="H3526" s="12">
        <f>SUMIFS('SO Details'!$G:$G,'SO Details'!$D:$D,Planning!$B3526,'SO Details'!$K:$K,$E3526)</f>
        <v>0</v>
      </c>
      <c r="I3526" s="20">
        <f>IF(COUNTIFS($C:$C,B3526)&gt;1,SUMIFS('Sales Hx'!$Q:$Q,'Sales Hx'!$B:$B,_xlfn.XLOOKUP(B3526,C:C,B:B),'Sales Hx'!$D:$D,Planning!$E3526),SUMIFS('Sales Hx'!$Q:$Q,'Sales Hx'!$B:$B,Planning!$B3526,'Sales Hx'!$D:$D,Planning!$E3526))</f>
        <v>56</v>
      </c>
      <c r="J3526" s="16">
        <f>IF(COUNTIFS($C:$C,B3526)&gt;1,SUMIFS('Sales Hx'!$S:$S,'Sales Hx'!$B:$B,_xlfn.XLOOKUP(B3526,C:C,B:B),'Sales Hx'!$D:$D,E3526),SUMIFS('Sales Hx'!$S:$S,'Sales Hx'!$B:$B,$B3526,'Sales Hx'!$D:$D,$E3526))</f>
        <v>0.39533492822966509</v>
      </c>
      <c r="K3526" s="16">
        <f t="shared" si="301"/>
        <v>0.35714285714285715</v>
      </c>
      <c r="L3526" s="12">
        <f>IF(M3526&lt;&gt;"",M3526,IF(COUNTIFS($C:$C,B3526)&gt;1,SUMIFS('Sales Hx'!V:V,'Sales Hx'!$B:$B,_xlfn.XLOOKUP(B3526,C:C,B:B),'Sales Hx'!$D:$D,$E3526),SUMIFS('Sales Hx'!V:V,'Sales Hx'!$B:$B,$B3526,'Sales Hx'!$D:$D,$E3526)))</f>
        <v>0</v>
      </c>
      <c r="M3526" s="12">
        <v>0</v>
      </c>
      <c r="N3526" s="15">
        <f t="shared" si="299"/>
        <v>0.39533492822966509</v>
      </c>
      <c r="O3526" s="21">
        <f t="shared" si="303"/>
        <v>0</v>
      </c>
      <c r="P3526" s="24">
        <v>1</v>
      </c>
      <c r="Q3526" s="18">
        <f t="shared" si="300"/>
        <v>0</v>
      </c>
      <c r="R3526" s="2">
        <v>1</v>
      </c>
      <c r="S3526" s="2">
        <v>120</v>
      </c>
      <c r="T3526" s="2" t="s">
        <v>4647</v>
      </c>
      <c r="U3526" s="28" t="str">
        <f>IF(G3526=0,"",_xlfn.MINIFS('PO Details'!$I:$I,'PO Details'!$D:$D,Planning!$B3526,'PO Details'!$L:$L,Planning!$E3526))</f>
        <v/>
      </c>
      <c r="V3526" s="29" t="s">
        <v>4640</v>
      </c>
      <c r="W3526" t="str">
        <f t="shared" si="302"/>
        <v/>
      </c>
      <c r="X3526" s="2">
        <v>120</v>
      </c>
    </row>
    <row r="3527" spans="1:24" x14ac:dyDescent="0.25">
      <c r="A3527" s="11"/>
      <c r="B3527" s="22" t="s">
        <v>1632</v>
      </c>
      <c r="C3527" s="22"/>
      <c r="D3527" s="22" t="s">
        <v>1633</v>
      </c>
      <c r="E3527" s="31" t="s">
        <v>109</v>
      </c>
      <c r="F3527" s="12">
        <f>SUMIFS('Inventory Details'!$H:$H,'Inventory Details'!$B:$B,$B3527,'Inventory Details'!$E:$E,$E3527)</f>
        <v>60</v>
      </c>
      <c r="G3527" s="12">
        <f>SUMIFS('PO Details'!$H:$H,'PO Details'!$D:$D,Planning!$B3527,'PO Details'!$L:$L,$E3527)</f>
        <v>0</v>
      </c>
      <c r="H3527" s="12">
        <f>SUMIFS('SO Details'!$G:$G,'SO Details'!$D:$D,Planning!$B3527,'SO Details'!$K:$K,$E3527)</f>
        <v>0</v>
      </c>
      <c r="I3527" s="20">
        <f>IF(COUNTIFS($C:$C,B3527)&gt;1,SUMIFS('Sales Hx'!$Q:$Q,'Sales Hx'!$B:$B,_xlfn.XLOOKUP(B3527,C:C,B:B),'Sales Hx'!$D:$D,Planning!$E3527),SUMIFS('Sales Hx'!$Q:$Q,'Sales Hx'!$B:$B,Planning!$B3527,'Sales Hx'!$D:$D,Planning!$E3527))</f>
        <v>12.6</v>
      </c>
      <c r="J3527" s="16">
        <f>IF(COUNTIFS($C:$C,B3527)&gt;1,SUMIFS('Sales Hx'!$S:$S,'Sales Hx'!$B:$B,_xlfn.XLOOKUP(B3527,C:C,B:B),'Sales Hx'!$D:$D,E3527),SUMIFS('Sales Hx'!$S:$S,'Sales Hx'!$B:$B,$B3527,'Sales Hx'!$D:$D,$E3527))</f>
        <v>0.12039473684210528</v>
      </c>
      <c r="K3527" s="16">
        <f t="shared" si="301"/>
        <v>4.7619047619047619</v>
      </c>
      <c r="L3527" s="12">
        <f>IF(M3527&lt;&gt;"",M3527,IF(COUNTIFS($C:$C,B3527)&gt;1,SUMIFS('Sales Hx'!V:V,'Sales Hx'!$B:$B,_xlfn.XLOOKUP(B3527,C:C,B:B),'Sales Hx'!$D:$D,$E3527),SUMIFS('Sales Hx'!V:V,'Sales Hx'!$B:$B,$B3527,'Sales Hx'!$D:$D,$E3527)))</f>
        <v>0</v>
      </c>
      <c r="M3527" s="12">
        <v>0</v>
      </c>
      <c r="N3527" s="15">
        <f t="shared" si="299"/>
        <v>0.12039473684210528</v>
      </c>
      <c r="O3527" s="21">
        <f t="shared" si="303"/>
        <v>0</v>
      </c>
      <c r="P3527" s="24">
        <v>1</v>
      </c>
      <c r="Q3527" s="18">
        <f t="shared" si="300"/>
        <v>0</v>
      </c>
      <c r="R3527" s="2">
        <v>1</v>
      </c>
      <c r="S3527" s="2">
        <v>120</v>
      </c>
      <c r="T3527" s="2" t="s">
        <v>4647</v>
      </c>
      <c r="U3527" s="28" t="str">
        <f>IF(G3527=0,"",_xlfn.MINIFS('PO Details'!$I:$I,'PO Details'!$D:$D,Planning!$B3527,'PO Details'!$L:$L,Planning!$E3527))</f>
        <v/>
      </c>
      <c r="V3527" s="29" t="s">
        <v>4640</v>
      </c>
      <c r="W3527" t="str">
        <f t="shared" si="302"/>
        <v/>
      </c>
      <c r="X3527" s="2">
        <v>120</v>
      </c>
    </row>
    <row r="3528" spans="1:24" x14ac:dyDescent="0.25">
      <c r="A3528" s="11"/>
      <c r="B3528" s="22" t="s">
        <v>1632</v>
      </c>
      <c r="C3528" s="22"/>
      <c r="D3528" s="22" t="s">
        <v>1633</v>
      </c>
      <c r="E3528" s="31" t="s">
        <v>106</v>
      </c>
      <c r="F3528" s="12">
        <f>SUMIFS('Inventory Details'!$H:$H,'Inventory Details'!$B:$B,$B3528,'Inventory Details'!$E:$E,$E3528)</f>
        <v>633</v>
      </c>
      <c r="G3528" s="12">
        <f>SUMIFS('PO Details'!$H:$H,'PO Details'!$D:$D,Planning!$B3528,'PO Details'!$L:$L,$E3528)</f>
        <v>0</v>
      </c>
      <c r="H3528" s="12">
        <f>SUMIFS('SO Details'!$G:$G,'SO Details'!$D:$D,Planning!$B3528,'SO Details'!$K:$K,$E3528)</f>
        <v>11</v>
      </c>
      <c r="I3528" s="20">
        <f>IF(COUNTIFS($C:$C,B3528)&gt;1,SUMIFS('Sales Hx'!$Q:$Q,'Sales Hx'!$B:$B,_xlfn.XLOOKUP(B3528,C:C,B:B),'Sales Hx'!$D:$D,Planning!$E3528),SUMIFS('Sales Hx'!$Q:$Q,'Sales Hx'!$B:$B,Planning!$B3528,'Sales Hx'!$D:$D,Planning!$E3528))</f>
        <v>79.8</v>
      </c>
      <c r="J3528" s="16">
        <f>IF(COUNTIFS($C:$C,B3528)&gt;1,SUMIFS('Sales Hx'!$S:$S,'Sales Hx'!$B:$B,_xlfn.XLOOKUP(B3528,C:C,B:B),'Sales Hx'!$D:$D,E3528),SUMIFS('Sales Hx'!$S:$S,'Sales Hx'!$B:$B,$B3528,'Sales Hx'!$D:$D,$E3528))</f>
        <v>0.64254385964912286</v>
      </c>
      <c r="K3528" s="16">
        <f t="shared" si="301"/>
        <v>7.9323308270676698</v>
      </c>
      <c r="L3528" s="12">
        <f>IF(M3528&lt;&gt;"",M3528,IF(COUNTIFS($C:$C,B3528)&gt;1,SUMIFS('Sales Hx'!V:V,'Sales Hx'!$B:$B,_xlfn.XLOOKUP(B3528,C:C,B:B),'Sales Hx'!$D:$D,$E3528),SUMIFS('Sales Hx'!V:V,'Sales Hx'!$B:$B,$B3528,'Sales Hx'!$D:$D,$E3528)))</f>
        <v>0</v>
      </c>
      <c r="M3528" s="12">
        <v>0</v>
      </c>
      <c r="N3528" s="15">
        <f t="shared" si="299"/>
        <v>0.64254385964912286</v>
      </c>
      <c r="O3528" s="21">
        <f t="shared" si="303"/>
        <v>0</v>
      </c>
      <c r="P3528" s="24">
        <v>1</v>
      </c>
      <c r="Q3528" s="18">
        <f t="shared" si="300"/>
        <v>0</v>
      </c>
      <c r="R3528" s="2">
        <v>1</v>
      </c>
      <c r="S3528" s="2">
        <v>120</v>
      </c>
      <c r="T3528" s="2" t="s">
        <v>4647</v>
      </c>
      <c r="U3528" s="28" t="str">
        <f>IF(G3528=0,"",_xlfn.MINIFS('PO Details'!$I:$I,'PO Details'!$D:$D,Planning!$B3528,'PO Details'!$L:$L,Planning!$E3528))</f>
        <v/>
      </c>
      <c r="V3528" s="29" t="s">
        <v>4640</v>
      </c>
      <c r="W3528" t="str">
        <f t="shared" si="302"/>
        <v/>
      </c>
      <c r="X3528" s="2">
        <v>120</v>
      </c>
    </row>
    <row r="3529" spans="1:24" x14ac:dyDescent="0.25">
      <c r="A3529" s="11"/>
      <c r="B3529" s="22" t="s">
        <v>1632</v>
      </c>
      <c r="C3529" s="22"/>
      <c r="D3529" s="22" t="s">
        <v>1633</v>
      </c>
      <c r="E3529" s="31" t="s">
        <v>113</v>
      </c>
      <c r="F3529" s="12">
        <f>SUMIFS('Inventory Details'!$H:$H,'Inventory Details'!$B:$B,$B3529,'Inventory Details'!$E:$E,$E3529)</f>
        <v>725</v>
      </c>
      <c r="G3529" s="12">
        <f>SUMIFS('PO Details'!$H:$H,'PO Details'!$D:$D,Planning!$B3529,'PO Details'!$L:$L,$E3529)</f>
        <v>0</v>
      </c>
      <c r="H3529" s="12">
        <f>SUMIFS('SO Details'!$G:$G,'SO Details'!$D:$D,Planning!$B3529,'SO Details'!$K:$K,$E3529)</f>
        <v>0</v>
      </c>
      <c r="I3529" s="20">
        <f>IF(COUNTIFS($C:$C,B3529)&gt;1,SUMIFS('Sales Hx'!$Q:$Q,'Sales Hx'!$B:$B,_xlfn.XLOOKUP(B3529,C:C,B:B),'Sales Hx'!$D:$D,Planning!$E3529),SUMIFS('Sales Hx'!$Q:$Q,'Sales Hx'!$B:$B,Planning!$B3529,'Sales Hx'!$D:$D,Planning!$E3529))</f>
        <v>18.2</v>
      </c>
      <c r="J3529" s="16">
        <f>IF(COUNTIFS($C:$C,B3529)&gt;1,SUMIFS('Sales Hx'!$S:$S,'Sales Hx'!$B:$B,_xlfn.XLOOKUP(B3529,C:C,B:B),'Sales Hx'!$D:$D,E3529),SUMIFS('Sales Hx'!$S:$S,'Sales Hx'!$B:$B,$B3529,'Sales Hx'!$D:$D,$E3529))</f>
        <v>0.24641148325358853</v>
      </c>
      <c r="K3529" s="16">
        <f t="shared" si="301"/>
        <v>39.835164835164839</v>
      </c>
      <c r="L3529" s="12">
        <f>IF(M3529&lt;&gt;"",M3529,IF(COUNTIFS($C:$C,B3529)&gt;1,SUMIFS('Sales Hx'!V:V,'Sales Hx'!$B:$B,_xlfn.XLOOKUP(B3529,C:C,B:B),'Sales Hx'!$D:$D,$E3529),SUMIFS('Sales Hx'!V:V,'Sales Hx'!$B:$B,$B3529,'Sales Hx'!$D:$D,$E3529)))</f>
        <v>0</v>
      </c>
      <c r="M3529" s="12">
        <v>0</v>
      </c>
      <c r="N3529" s="15">
        <f t="shared" si="299"/>
        <v>0.24641148325358853</v>
      </c>
      <c r="O3529" s="21">
        <f t="shared" si="303"/>
        <v>0</v>
      </c>
      <c r="P3529" s="24">
        <v>1</v>
      </c>
      <c r="Q3529" s="18">
        <f t="shared" si="300"/>
        <v>0</v>
      </c>
      <c r="R3529" s="2">
        <v>1</v>
      </c>
      <c r="S3529" s="2">
        <v>120</v>
      </c>
      <c r="T3529" s="2" t="s">
        <v>4647</v>
      </c>
      <c r="U3529" s="28" t="str">
        <f>IF(G3529=0,"",_xlfn.MINIFS('PO Details'!$I:$I,'PO Details'!$D:$D,Planning!$B3529,'PO Details'!$L:$L,Planning!$E3529))</f>
        <v/>
      </c>
      <c r="V3529" s="29" t="s">
        <v>4640</v>
      </c>
      <c r="W3529" t="str">
        <f t="shared" si="302"/>
        <v>Max</v>
      </c>
      <c r="X3529" s="2">
        <v>120</v>
      </c>
    </row>
    <row r="3530" spans="1:24" x14ac:dyDescent="0.25">
      <c r="A3530" s="11"/>
      <c r="B3530" s="22" t="s">
        <v>1632</v>
      </c>
      <c r="C3530" s="22"/>
      <c r="D3530" s="22" t="s">
        <v>1633</v>
      </c>
      <c r="E3530" s="31" t="s">
        <v>2214</v>
      </c>
      <c r="F3530" s="12">
        <f>SUMIFS('Inventory Details'!$H:$H,'Inventory Details'!$B:$B,$B3530,'Inventory Details'!$E:$E,$E3530)</f>
        <v>0</v>
      </c>
      <c r="G3530" s="12">
        <f>SUMIFS('PO Details'!$H:$H,'PO Details'!$D:$D,Planning!$B3530,'PO Details'!$L:$L,$E3530)</f>
        <v>0</v>
      </c>
      <c r="H3530" s="12">
        <f>SUMIFS('SO Details'!$G:$G,'SO Details'!$D:$D,Planning!$B3530,'SO Details'!$K:$K,$E3530)</f>
        <v>0</v>
      </c>
      <c r="I3530" s="20">
        <f>IF(COUNTIFS($C:$C,B3530)&gt;1,SUMIFS('Sales Hx'!$Q:$Q,'Sales Hx'!$B:$B,_xlfn.XLOOKUP(B3530,C:C,B:B),'Sales Hx'!$D:$D,Planning!$E3530),SUMIFS('Sales Hx'!$Q:$Q,'Sales Hx'!$B:$B,Planning!$B3530,'Sales Hx'!$D:$D,Planning!$E3530))</f>
        <v>0</v>
      </c>
      <c r="J3530" s="16">
        <f>IF(COUNTIFS($C:$C,B3530)&gt;1,SUMIFS('Sales Hx'!$S:$S,'Sales Hx'!$B:$B,_xlfn.XLOOKUP(B3530,C:C,B:B),'Sales Hx'!$D:$D,E3530),SUMIFS('Sales Hx'!$S:$S,'Sales Hx'!$B:$B,$B3530,'Sales Hx'!$D:$D,$E3530))</f>
        <v>9.0460526315789477E-2</v>
      </c>
      <c r="K3530" s="16">
        <f t="shared" si="301"/>
        <v>0</v>
      </c>
      <c r="L3530" s="12">
        <f>IF(M3530&lt;&gt;"",M3530,IF(COUNTIFS($C:$C,B3530)&gt;1,SUMIFS('Sales Hx'!V:V,'Sales Hx'!$B:$B,_xlfn.XLOOKUP(B3530,C:C,B:B),'Sales Hx'!$D:$D,$E3530),SUMIFS('Sales Hx'!V:V,'Sales Hx'!$B:$B,$B3530,'Sales Hx'!$D:$D,$E3530)))</f>
        <v>0</v>
      </c>
      <c r="M3530" s="12">
        <v>0</v>
      </c>
      <c r="N3530" s="15">
        <f t="shared" si="299"/>
        <v>9.0460526315789477E-2</v>
      </c>
      <c r="O3530" s="21">
        <f t="shared" si="303"/>
        <v>11</v>
      </c>
      <c r="P3530" s="24">
        <v>1</v>
      </c>
      <c r="Q3530" s="18">
        <f t="shared" si="300"/>
        <v>11</v>
      </c>
      <c r="R3530" s="2">
        <v>1</v>
      </c>
      <c r="S3530" s="2">
        <v>120</v>
      </c>
      <c r="T3530" s="2" t="s">
        <v>4647</v>
      </c>
      <c r="U3530" s="28" t="str">
        <f>IF(G3530=0,"",_xlfn.MINIFS('PO Details'!$I:$I,'PO Details'!$D:$D,Planning!$B3530,'PO Details'!$L:$L,Planning!$E3530))</f>
        <v/>
      </c>
      <c r="V3530" s="29" t="s">
        <v>4640</v>
      </c>
      <c r="W3530" t="str">
        <f t="shared" si="302"/>
        <v/>
      </c>
      <c r="X3530" s="2">
        <v>120</v>
      </c>
    </row>
    <row r="3531" spans="1:24" x14ac:dyDescent="0.25">
      <c r="A3531" s="11" t="s">
        <v>4619</v>
      </c>
      <c r="B3531" s="22" t="s">
        <v>252</v>
      </c>
      <c r="C3531" s="22"/>
      <c r="D3531" s="22" t="s">
        <v>253</v>
      </c>
      <c r="E3531" s="31" t="s">
        <v>4746</v>
      </c>
      <c r="F3531" s="12">
        <f>SUMIFS('Inventory Details'!$H:$H,'Inventory Details'!$B:$B,$B3531,'Inventory Details'!$E:$E,$E3531)</f>
        <v>0</v>
      </c>
      <c r="G3531" s="12">
        <f>SUMIFS('PO Details'!$H:$H,'PO Details'!$D:$D,Planning!$B3531,'PO Details'!$L:$L,$E3531)</f>
        <v>219</v>
      </c>
      <c r="H3531" s="12">
        <f>SUMIFS('SO Details'!$G:$G,'SO Details'!$D:$D,Planning!$B3531,'SO Details'!$K:$K,$E3531)</f>
        <v>14</v>
      </c>
      <c r="I3531" s="20">
        <f>IF(COUNTIFS($C:$C,B3531)&gt;1,SUMIFS('Sales Hx'!$Q:$Q,'Sales Hx'!$B:$B,_xlfn.XLOOKUP(B3531,C:C,B:B),'Sales Hx'!$D:$D,Planning!$E3531),SUMIFS('Sales Hx'!$Q:$Q,'Sales Hx'!$B:$B,Planning!$B3531,'Sales Hx'!$D:$D,Planning!$E3531))</f>
        <v>70</v>
      </c>
      <c r="J3531" s="16">
        <f>IF(COUNTIFS($C:$C,B3531)&gt;1,SUMIFS('Sales Hx'!$S:$S,'Sales Hx'!$B:$B,_xlfn.XLOOKUP(B3531,C:C,B:B),'Sales Hx'!$D:$D,E3531),SUMIFS('Sales Hx'!$S:$S,'Sales Hx'!$B:$B,$B3531,'Sales Hx'!$D:$D,$E3531))</f>
        <v>0.59576023391812871</v>
      </c>
      <c r="K3531" s="16">
        <f t="shared" si="301"/>
        <v>3.1285714285714286</v>
      </c>
      <c r="L3531" s="12">
        <f>IF(M3531&lt;&gt;"",M3531,IF(COUNTIFS($C:$C,B3531)&gt;1,SUMIFS('Sales Hx'!V:V,'Sales Hx'!$B:$B,_xlfn.XLOOKUP(B3531,C:C,B:B),'Sales Hx'!$D:$D,$E3531),SUMIFS('Sales Hx'!V:V,'Sales Hx'!$B:$B,$B3531,'Sales Hx'!$D:$D,$E3531)))</f>
        <v>0</v>
      </c>
      <c r="M3531" s="12">
        <v>0</v>
      </c>
      <c r="N3531" s="15">
        <f t="shared" si="299"/>
        <v>0.59576023391812871</v>
      </c>
      <c r="O3531" s="37">
        <f t="shared" ref="O3531:O3533" si="304">(14*I3531)-(F3531+G3531-H3531)+I3531</f>
        <v>845</v>
      </c>
      <c r="P3531" s="24">
        <v>14</v>
      </c>
      <c r="Q3531" s="18">
        <f t="shared" si="300"/>
        <v>11830</v>
      </c>
      <c r="R3531" s="2">
        <v>1</v>
      </c>
      <c r="S3531" s="2">
        <v>430</v>
      </c>
      <c r="T3531" s="2" t="s">
        <v>4647</v>
      </c>
      <c r="U3531" s="28">
        <f>IF(G3531=0,"",_xlfn.MINIFS('PO Details'!$I:$I,'PO Details'!$D:$D,Planning!$B3531,'PO Details'!$L:$L,Planning!$E3531))</f>
        <v>45441</v>
      </c>
      <c r="V3531" s="29" t="s">
        <v>4640</v>
      </c>
      <c r="W3531" t="str">
        <f t="shared" si="302"/>
        <v/>
      </c>
      <c r="X3531" s="2">
        <v>120</v>
      </c>
    </row>
    <row r="3532" spans="1:24" x14ac:dyDescent="0.25">
      <c r="A3532" s="11" t="s">
        <v>4619</v>
      </c>
      <c r="B3532" s="22" t="s">
        <v>252</v>
      </c>
      <c r="C3532" s="22"/>
      <c r="D3532" s="22" t="s">
        <v>253</v>
      </c>
      <c r="E3532" s="31" t="s">
        <v>106</v>
      </c>
      <c r="F3532" s="12">
        <f>SUMIFS('Inventory Details'!$H:$H,'Inventory Details'!$B:$B,$B3532,'Inventory Details'!$E:$E,$E3532)</f>
        <v>0</v>
      </c>
      <c r="G3532" s="12">
        <f>SUMIFS('PO Details'!$H:$H,'PO Details'!$D:$D,Planning!$B3532,'PO Details'!$L:$L,$E3532)</f>
        <v>148</v>
      </c>
      <c r="H3532" s="12">
        <f>SUMIFS('SO Details'!$G:$G,'SO Details'!$D:$D,Planning!$B3532,'SO Details'!$K:$K,$E3532)</f>
        <v>0</v>
      </c>
      <c r="I3532" s="20">
        <f>IF(COUNTIFS($C:$C,B3532)&gt;1,SUMIFS('Sales Hx'!$Q:$Q,'Sales Hx'!$B:$B,_xlfn.XLOOKUP(B3532,C:C,B:B),'Sales Hx'!$D:$D,Planning!$E3532),SUMIFS('Sales Hx'!$Q:$Q,'Sales Hx'!$B:$B,Planning!$B3532,'Sales Hx'!$D:$D,Planning!$E3532))</f>
        <v>12.6</v>
      </c>
      <c r="J3532" s="16">
        <f>IF(COUNTIFS($C:$C,B3532)&gt;1,SUMIFS('Sales Hx'!$S:$S,'Sales Hx'!$B:$B,_xlfn.XLOOKUP(B3532,C:C,B:B),'Sales Hx'!$D:$D,E3532),SUMIFS('Sales Hx'!$S:$S,'Sales Hx'!$B:$B,$B3532,'Sales Hx'!$D:$D,$E3532))</f>
        <v>0.578125</v>
      </c>
      <c r="K3532" s="16">
        <f t="shared" si="301"/>
        <v>11.746031746031747</v>
      </c>
      <c r="L3532" s="12">
        <f>IF(M3532&lt;&gt;"",M3532,IF(COUNTIFS($C:$C,B3532)&gt;1,SUMIFS('Sales Hx'!V:V,'Sales Hx'!$B:$B,_xlfn.XLOOKUP(B3532,C:C,B:B),'Sales Hx'!$D:$D,$E3532),SUMIFS('Sales Hx'!V:V,'Sales Hx'!$B:$B,$B3532,'Sales Hx'!$D:$D,$E3532)))</f>
        <v>0</v>
      </c>
      <c r="M3532" s="12">
        <v>0</v>
      </c>
      <c r="N3532" s="15">
        <f t="shared" si="299"/>
        <v>0.578125</v>
      </c>
      <c r="O3532" s="37">
        <f t="shared" si="304"/>
        <v>41.000000000000007</v>
      </c>
      <c r="P3532" s="24">
        <v>14</v>
      </c>
      <c r="Q3532" s="18">
        <f t="shared" si="300"/>
        <v>574.00000000000011</v>
      </c>
      <c r="R3532" s="2">
        <v>1</v>
      </c>
      <c r="S3532" s="2">
        <v>430</v>
      </c>
      <c r="T3532" s="2" t="s">
        <v>4647</v>
      </c>
      <c r="U3532" s="28">
        <f>IF(G3532=0,"",_xlfn.MINIFS('PO Details'!$I:$I,'PO Details'!$D:$D,Planning!$B3532,'PO Details'!$L:$L,Planning!$E3532))</f>
        <v>45443</v>
      </c>
      <c r="V3532" s="29" t="s">
        <v>4640</v>
      </c>
      <c r="W3532" t="str">
        <f t="shared" si="302"/>
        <v>Max</v>
      </c>
      <c r="X3532" s="2">
        <v>120</v>
      </c>
    </row>
    <row r="3533" spans="1:24" x14ac:dyDescent="0.25">
      <c r="A3533" s="11" t="s">
        <v>4619</v>
      </c>
      <c r="B3533" s="22" t="s">
        <v>252</v>
      </c>
      <c r="C3533" s="22"/>
      <c r="D3533" s="22" t="s">
        <v>253</v>
      </c>
      <c r="E3533" s="31" t="s">
        <v>15</v>
      </c>
      <c r="F3533" s="12">
        <f>SUMIFS('Inventory Details'!$H:$H,'Inventory Details'!$B:$B,$B3533,'Inventory Details'!$E:$E,$E3533)</f>
        <v>22</v>
      </c>
      <c r="G3533" s="12">
        <f>SUMIFS('PO Details'!$H:$H,'PO Details'!$D:$D,Planning!$B3533,'PO Details'!$L:$L,$E3533)</f>
        <v>5</v>
      </c>
      <c r="H3533" s="12">
        <f>SUMIFS('SO Details'!$G:$G,'SO Details'!$D:$D,Planning!$B3533,'SO Details'!$K:$K,$E3533)</f>
        <v>12</v>
      </c>
      <c r="I3533" s="20">
        <f>IF(COUNTIFS($C:$C,B3533)&gt;1,SUMIFS('Sales Hx'!$Q:$Q,'Sales Hx'!$B:$B,_xlfn.XLOOKUP(B3533,C:C,B:B),'Sales Hx'!$D:$D,Planning!$E3533),SUMIFS('Sales Hx'!$Q:$Q,'Sales Hx'!$B:$B,Planning!$B3533,'Sales Hx'!$D:$D,Planning!$E3533))</f>
        <v>7</v>
      </c>
      <c r="J3533" s="16">
        <f>IF(COUNTIFS($C:$C,B3533)&gt;1,SUMIFS('Sales Hx'!$S:$S,'Sales Hx'!$B:$B,_xlfn.XLOOKUP(B3533,C:C,B:B),'Sales Hx'!$D:$D,E3533),SUMIFS('Sales Hx'!$S:$S,'Sales Hx'!$B:$B,$B3533,'Sales Hx'!$D:$D,$E3533))</f>
        <v>0.3914473684210526</v>
      </c>
      <c r="K3533" s="16">
        <f t="shared" si="301"/>
        <v>3.8571428571428572</v>
      </c>
      <c r="L3533" s="12">
        <f>IF(M3533&lt;&gt;"",M3533,IF(COUNTIFS($C:$C,B3533)&gt;1,SUMIFS('Sales Hx'!V:V,'Sales Hx'!$B:$B,_xlfn.XLOOKUP(B3533,C:C,B:B),'Sales Hx'!$D:$D,$E3533),SUMIFS('Sales Hx'!V:V,'Sales Hx'!$B:$B,$B3533,'Sales Hx'!$D:$D,$E3533)))</f>
        <v>0</v>
      </c>
      <c r="M3533" s="12">
        <v>0</v>
      </c>
      <c r="N3533" s="15">
        <f t="shared" si="299"/>
        <v>0.3914473684210526</v>
      </c>
      <c r="O3533" s="37">
        <f t="shared" si="304"/>
        <v>90</v>
      </c>
      <c r="P3533" s="24">
        <v>14</v>
      </c>
      <c r="Q3533" s="18">
        <f t="shared" si="300"/>
        <v>1260</v>
      </c>
      <c r="R3533" s="2">
        <v>1</v>
      </c>
      <c r="S3533" s="2">
        <v>430</v>
      </c>
      <c r="T3533" s="2" t="s">
        <v>4647</v>
      </c>
      <c r="U3533" s="28">
        <f>IF(G3533=0,"",_xlfn.MINIFS('PO Details'!$I:$I,'PO Details'!$D:$D,Planning!$B3533,'PO Details'!$L:$L,Planning!$E3533))</f>
        <v>45397</v>
      </c>
      <c r="V3533" s="29" t="s">
        <v>4640</v>
      </c>
      <c r="W3533" t="str">
        <f t="shared" si="302"/>
        <v/>
      </c>
      <c r="X3533" s="2">
        <v>120</v>
      </c>
    </row>
    <row r="3534" spans="1:24" x14ac:dyDescent="0.25">
      <c r="A3534" s="11" t="s">
        <v>4619</v>
      </c>
      <c r="B3534" s="22" t="s">
        <v>252</v>
      </c>
      <c r="C3534" s="22"/>
      <c r="D3534" s="22" t="s">
        <v>253</v>
      </c>
      <c r="E3534" s="31" t="s">
        <v>820</v>
      </c>
      <c r="F3534" s="12">
        <f>SUMIFS('Inventory Details'!$H:$H,'Inventory Details'!$B:$B,$B3534,'Inventory Details'!$E:$E,$E3534)</f>
        <v>0</v>
      </c>
      <c r="G3534" s="12">
        <f>SUMIFS('PO Details'!$H:$H,'PO Details'!$D:$D,Planning!$B3534,'PO Details'!$L:$L,$E3534)</f>
        <v>35</v>
      </c>
      <c r="H3534" s="12">
        <f>SUMIFS('SO Details'!$G:$G,'SO Details'!$D:$D,Planning!$B3534,'SO Details'!$K:$K,$E3534)</f>
        <v>0</v>
      </c>
      <c r="I3534" s="20">
        <f>IF(COUNTIFS($C:$C,B3534)&gt;1,SUMIFS('Sales Hx'!$Q:$Q,'Sales Hx'!$B:$B,_xlfn.XLOOKUP(B3534,C:C,B:B),'Sales Hx'!$D:$D,Planning!$E3534),SUMIFS('Sales Hx'!$Q:$Q,'Sales Hx'!$B:$B,Planning!$B3534,'Sales Hx'!$D:$D,Planning!$E3534))</f>
        <v>0</v>
      </c>
      <c r="J3534" s="16">
        <f>IF(COUNTIFS($C:$C,B3534)&gt;1,SUMIFS('Sales Hx'!$S:$S,'Sales Hx'!$B:$B,_xlfn.XLOOKUP(B3534,C:C,B:B),'Sales Hx'!$D:$D,E3534),SUMIFS('Sales Hx'!$S:$S,'Sales Hx'!$B:$B,$B3534,'Sales Hx'!$D:$D,$E3534))</f>
        <v>0</v>
      </c>
      <c r="K3534" s="16">
        <f t="shared" si="301"/>
        <v>0</v>
      </c>
      <c r="L3534" s="12">
        <f>IF(M3534&lt;&gt;"",M3534,IF(COUNTIFS($C:$C,B3534)&gt;1,SUMIFS('Sales Hx'!V:V,'Sales Hx'!$B:$B,_xlfn.XLOOKUP(B3534,C:C,B:B),'Sales Hx'!$D:$D,$E3534),SUMIFS('Sales Hx'!V:V,'Sales Hx'!$B:$B,$B3534,'Sales Hx'!$D:$D,$E3534)))</f>
        <v>0</v>
      </c>
      <c r="M3534" s="12">
        <v>0</v>
      </c>
      <c r="N3534" s="15">
        <f t="shared" ref="N3534:N3597" si="305">IFERROR(_xlfn.IFNA(J3534*R3534+L3534,"No Sales Hx"),"No Sales HX")</f>
        <v>0</v>
      </c>
      <c r="O3534" s="21"/>
      <c r="P3534" s="24">
        <v>14</v>
      </c>
      <c r="Q3534" s="18">
        <f t="shared" ref="Q3534:Q3597" si="306">IFERROR(P3534*O3534,0)</f>
        <v>0</v>
      </c>
      <c r="R3534" s="2">
        <v>1</v>
      </c>
      <c r="S3534" s="2">
        <v>430</v>
      </c>
      <c r="T3534" s="2" t="s">
        <v>4647</v>
      </c>
      <c r="U3534" s="28">
        <f>IF(G3534=0,"",_xlfn.MINIFS('PO Details'!$I:$I,'PO Details'!$D:$D,Planning!$B3534,'PO Details'!$L:$L,Planning!$E3534))</f>
        <v>45427</v>
      </c>
      <c r="V3534" s="29" t="s">
        <v>4640</v>
      </c>
      <c r="W3534" t="str">
        <f t="shared" si="302"/>
        <v/>
      </c>
      <c r="X3534" s="2">
        <v>120</v>
      </c>
    </row>
    <row r="3535" spans="1:24" x14ac:dyDescent="0.25">
      <c r="A3535" s="11" t="s">
        <v>4619</v>
      </c>
      <c r="B3535" s="22" t="s">
        <v>252</v>
      </c>
      <c r="C3535" s="22"/>
      <c r="D3535" s="22" t="s">
        <v>253</v>
      </c>
      <c r="E3535" s="31" t="s">
        <v>113</v>
      </c>
      <c r="F3535" s="12">
        <f>SUMIFS('Inventory Details'!$H:$H,'Inventory Details'!$B:$B,$B3535,'Inventory Details'!$E:$E,$E3535)</f>
        <v>0</v>
      </c>
      <c r="G3535" s="12">
        <f>SUMIFS('PO Details'!$H:$H,'PO Details'!$D:$D,Planning!$B3535,'PO Details'!$L:$L,$E3535)</f>
        <v>129</v>
      </c>
      <c r="H3535" s="12">
        <f>SUMIFS('SO Details'!$G:$G,'SO Details'!$D:$D,Planning!$B3535,'SO Details'!$K:$K,$E3535)</f>
        <v>0</v>
      </c>
      <c r="I3535" s="20">
        <f>IF(COUNTIFS($C:$C,B3535)&gt;1,SUMIFS('Sales Hx'!$Q:$Q,'Sales Hx'!$B:$B,_xlfn.XLOOKUP(B3535,C:C,B:B),'Sales Hx'!$D:$D,Planning!$E3535),SUMIFS('Sales Hx'!$Q:$Q,'Sales Hx'!$B:$B,Planning!$B3535,'Sales Hx'!$D:$D,Planning!$E3535))</f>
        <v>15.399999999999999</v>
      </c>
      <c r="J3535" s="16">
        <f>IF(COUNTIFS($C:$C,B3535)&gt;1,SUMIFS('Sales Hx'!$S:$S,'Sales Hx'!$B:$B,_xlfn.XLOOKUP(B3535,C:C,B:B),'Sales Hx'!$D:$D,E3535),SUMIFS('Sales Hx'!$S:$S,'Sales Hx'!$B:$B,$B3535,'Sales Hx'!$D:$D,$E3535))</f>
        <v>0.51409774436090228</v>
      </c>
      <c r="K3535" s="16">
        <f t="shared" si="301"/>
        <v>8.3766233766233782</v>
      </c>
      <c r="L3535" s="12">
        <f>IF(M3535&lt;&gt;"",M3535,IF(COUNTIFS($C:$C,B3535)&gt;1,SUMIFS('Sales Hx'!V:V,'Sales Hx'!$B:$B,_xlfn.XLOOKUP(B3535,C:C,B:B),'Sales Hx'!$D:$D,$E3535),SUMIFS('Sales Hx'!V:V,'Sales Hx'!$B:$B,$B3535,'Sales Hx'!$D:$D,$E3535)))</f>
        <v>0</v>
      </c>
      <c r="M3535" s="12">
        <v>0</v>
      </c>
      <c r="N3535" s="15">
        <f t="shared" si="305"/>
        <v>0.51409774436090228</v>
      </c>
      <c r="O3535" s="37">
        <f t="shared" ref="O3535:O3538" si="307">(14*I3535)-(F3535+G3535-H3535)+I3535</f>
        <v>101.99999999999997</v>
      </c>
      <c r="P3535" s="24">
        <v>14</v>
      </c>
      <c r="Q3535" s="18">
        <f t="shared" si="306"/>
        <v>1427.9999999999995</v>
      </c>
      <c r="R3535" s="2">
        <v>1</v>
      </c>
      <c r="S3535" s="2">
        <v>430</v>
      </c>
      <c r="T3535" s="2" t="s">
        <v>4647</v>
      </c>
      <c r="U3535" s="28">
        <f>IF(G3535=0,"",_xlfn.MINIFS('PO Details'!$I:$I,'PO Details'!$D:$D,Planning!$B3535,'PO Details'!$L:$L,Planning!$E3535))</f>
        <v>45443</v>
      </c>
      <c r="V3535" s="29" t="s">
        <v>4640</v>
      </c>
      <c r="W3535" t="str">
        <f t="shared" si="302"/>
        <v/>
      </c>
      <c r="X3535" s="2">
        <v>120</v>
      </c>
    </row>
    <row r="3536" spans="1:24" x14ac:dyDescent="0.25">
      <c r="A3536" s="11" t="s">
        <v>4619</v>
      </c>
      <c r="B3536" s="22" t="s">
        <v>252</v>
      </c>
      <c r="C3536" s="22"/>
      <c r="D3536" s="22" t="s">
        <v>253</v>
      </c>
      <c r="E3536" s="31" t="s">
        <v>109</v>
      </c>
      <c r="F3536" s="12">
        <f>SUMIFS('Inventory Details'!$H:$H,'Inventory Details'!$B:$B,$B3536,'Inventory Details'!$E:$E,$E3536)</f>
        <v>0</v>
      </c>
      <c r="G3536" s="12">
        <f>SUMIFS('PO Details'!$H:$H,'PO Details'!$D:$D,Planning!$B3536,'PO Details'!$L:$L,$E3536)</f>
        <v>65</v>
      </c>
      <c r="H3536" s="12">
        <f>SUMIFS('SO Details'!$G:$G,'SO Details'!$D:$D,Planning!$B3536,'SO Details'!$K:$K,$E3536)</f>
        <v>0</v>
      </c>
      <c r="I3536" s="20">
        <f>IF(COUNTIFS($C:$C,B3536)&gt;1,SUMIFS('Sales Hx'!$Q:$Q,'Sales Hx'!$B:$B,_xlfn.XLOOKUP(B3536,C:C,B:B),'Sales Hx'!$D:$D,Planning!$E3536),SUMIFS('Sales Hx'!$Q:$Q,'Sales Hx'!$B:$B,Planning!$B3536,'Sales Hx'!$D:$D,Planning!$E3536))</f>
        <v>8.3999999999999986</v>
      </c>
      <c r="J3536" s="16">
        <f>IF(COUNTIFS($C:$C,B3536)&gt;1,SUMIFS('Sales Hx'!$S:$S,'Sales Hx'!$B:$B,_xlfn.XLOOKUP(B3536,C:C,B:B),'Sales Hx'!$D:$D,E3536),SUMIFS('Sales Hx'!$S:$S,'Sales Hx'!$B:$B,$B3536,'Sales Hx'!$D:$D,$E3536))</f>
        <v>0.20657894736842103</v>
      </c>
      <c r="K3536" s="16">
        <f t="shared" si="301"/>
        <v>7.738095238095239</v>
      </c>
      <c r="L3536" s="12">
        <f>IF(M3536&lt;&gt;"",M3536,IF(COUNTIFS($C:$C,B3536)&gt;1,SUMIFS('Sales Hx'!V:V,'Sales Hx'!$B:$B,_xlfn.XLOOKUP(B3536,C:C,B:B),'Sales Hx'!$D:$D,$E3536),SUMIFS('Sales Hx'!V:V,'Sales Hx'!$B:$B,$B3536,'Sales Hx'!$D:$D,$E3536)))</f>
        <v>0</v>
      </c>
      <c r="M3536" s="12">
        <v>0</v>
      </c>
      <c r="N3536" s="15">
        <f t="shared" si="305"/>
        <v>0.20657894736842103</v>
      </c>
      <c r="O3536" s="37">
        <f t="shared" si="307"/>
        <v>60.999999999999979</v>
      </c>
      <c r="P3536" s="24">
        <v>14</v>
      </c>
      <c r="Q3536" s="18">
        <f t="shared" si="306"/>
        <v>853.99999999999966</v>
      </c>
      <c r="R3536" s="2">
        <v>1</v>
      </c>
      <c r="S3536" s="2">
        <v>430</v>
      </c>
      <c r="T3536" s="2" t="s">
        <v>4647</v>
      </c>
      <c r="U3536" s="28">
        <f>IF(G3536=0,"",_xlfn.MINIFS('PO Details'!$I:$I,'PO Details'!$D:$D,Planning!$B3536,'PO Details'!$L:$L,Planning!$E3536))</f>
        <v>45458</v>
      </c>
      <c r="V3536" s="29" t="s">
        <v>4640</v>
      </c>
      <c r="W3536" t="str">
        <f t="shared" si="302"/>
        <v/>
      </c>
      <c r="X3536" s="2">
        <v>120</v>
      </c>
    </row>
    <row r="3537" spans="1:24" x14ac:dyDescent="0.25">
      <c r="A3537" s="11" t="s">
        <v>4619</v>
      </c>
      <c r="B3537" s="22" t="s">
        <v>252</v>
      </c>
      <c r="C3537" s="22"/>
      <c r="D3537" s="22" t="s">
        <v>253</v>
      </c>
      <c r="E3537" s="31" t="s">
        <v>861</v>
      </c>
      <c r="F3537" s="12">
        <f>SUMIFS('Inventory Details'!$H:$H,'Inventory Details'!$B:$B,$B3537,'Inventory Details'!$E:$E,$E3537)</f>
        <v>0</v>
      </c>
      <c r="G3537" s="12">
        <f>SUMIFS('PO Details'!$H:$H,'PO Details'!$D:$D,Planning!$B3537,'PO Details'!$L:$L,$E3537)</f>
        <v>0</v>
      </c>
      <c r="H3537" s="12">
        <f>SUMIFS('SO Details'!$G:$G,'SO Details'!$D:$D,Planning!$B3537,'SO Details'!$K:$K,$E3537)</f>
        <v>0</v>
      </c>
      <c r="I3537" s="20">
        <f>IF(COUNTIFS($C:$C,B3537)&gt;1,SUMIFS('Sales Hx'!$Q:$Q,'Sales Hx'!$B:$B,_xlfn.XLOOKUP(B3537,C:C,B:B),'Sales Hx'!$D:$D,Planning!$E3537),SUMIFS('Sales Hx'!$Q:$Q,'Sales Hx'!$B:$B,Planning!$B3537,'Sales Hx'!$D:$D,Planning!$E3537))</f>
        <v>0</v>
      </c>
      <c r="J3537" s="16">
        <f>IF(COUNTIFS($C:$C,B3537)&gt;1,SUMIFS('Sales Hx'!$S:$S,'Sales Hx'!$B:$B,_xlfn.XLOOKUP(B3537,C:C,B:B),'Sales Hx'!$D:$D,E3537),SUMIFS('Sales Hx'!$S:$S,'Sales Hx'!$B:$B,$B3537,'Sales Hx'!$D:$D,$E3537))</f>
        <v>0.16447368421052633</v>
      </c>
      <c r="K3537" s="16">
        <f t="shared" si="301"/>
        <v>0</v>
      </c>
      <c r="L3537" s="12">
        <f>IF(M3537&lt;&gt;"",M3537,IF(COUNTIFS($C:$C,B3537)&gt;1,SUMIFS('Sales Hx'!V:V,'Sales Hx'!$B:$B,_xlfn.XLOOKUP(B3537,C:C,B:B),'Sales Hx'!$D:$D,$E3537),SUMIFS('Sales Hx'!V:V,'Sales Hx'!$B:$B,$B3537,'Sales Hx'!$D:$D,$E3537)))</f>
        <v>0</v>
      </c>
      <c r="M3537" s="12">
        <v>0</v>
      </c>
      <c r="N3537" s="15">
        <f t="shared" si="305"/>
        <v>0.16447368421052633</v>
      </c>
      <c r="O3537" s="37">
        <f t="shared" si="307"/>
        <v>0</v>
      </c>
      <c r="P3537" s="24">
        <v>14</v>
      </c>
      <c r="Q3537" s="18">
        <f t="shared" si="306"/>
        <v>0</v>
      </c>
      <c r="R3537" s="2">
        <v>1</v>
      </c>
      <c r="S3537" s="2">
        <v>430</v>
      </c>
      <c r="T3537" s="2" t="s">
        <v>4647</v>
      </c>
      <c r="U3537" s="28" t="str">
        <f>IF(G3537=0,"",_xlfn.MINIFS('PO Details'!$I:$I,'PO Details'!$D:$D,Planning!$B3537,'PO Details'!$L:$L,Planning!$E3537))</f>
        <v/>
      </c>
      <c r="V3537" s="29" t="s">
        <v>4640</v>
      </c>
      <c r="W3537" t="str">
        <f t="shared" si="302"/>
        <v/>
      </c>
      <c r="X3537" s="2">
        <v>120</v>
      </c>
    </row>
    <row r="3538" spans="1:24" x14ac:dyDescent="0.25">
      <c r="A3538" s="11" t="s">
        <v>4619</v>
      </c>
      <c r="B3538" s="22" t="s">
        <v>252</v>
      </c>
      <c r="C3538" s="22"/>
      <c r="D3538" s="22" t="s">
        <v>253</v>
      </c>
      <c r="E3538" s="31" t="s">
        <v>108</v>
      </c>
      <c r="F3538" s="12">
        <f>SUMIFS('Inventory Details'!$H:$H,'Inventory Details'!$B:$B,$B3538,'Inventory Details'!$E:$E,$E3538)</f>
        <v>0</v>
      </c>
      <c r="G3538" s="12">
        <f>SUMIFS('PO Details'!$H:$H,'PO Details'!$D:$D,Planning!$B3538,'PO Details'!$L:$L,$E3538)</f>
        <v>0</v>
      </c>
      <c r="H3538" s="12">
        <f>SUMIFS('SO Details'!$G:$G,'SO Details'!$D:$D,Planning!$B3538,'SO Details'!$K:$K,$E3538)</f>
        <v>0</v>
      </c>
      <c r="I3538" s="20">
        <f>IF(COUNTIFS($C:$C,B3538)&gt;1,SUMIFS('Sales Hx'!$Q:$Q,'Sales Hx'!$B:$B,_xlfn.XLOOKUP(B3538,C:C,B:B),'Sales Hx'!$D:$D,Planning!$E3538),SUMIFS('Sales Hx'!$Q:$Q,'Sales Hx'!$B:$B,Planning!$B3538,'Sales Hx'!$D:$D,Planning!$E3538))</f>
        <v>0</v>
      </c>
      <c r="J3538" s="16">
        <f>IF(COUNTIFS($C:$C,B3538)&gt;1,SUMIFS('Sales Hx'!$S:$S,'Sales Hx'!$B:$B,_xlfn.XLOOKUP(B3538,C:C,B:B),'Sales Hx'!$D:$D,E3538),SUMIFS('Sales Hx'!$S:$S,'Sales Hx'!$B:$B,$B3538,'Sales Hx'!$D:$D,$E3538))</f>
        <v>9.8684210526315791E-2</v>
      </c>
      <c r="K3538" s="16">
        <f t="shared" si="301"/>
        <v>0</v>
      </c>
      <c r="L3538" s="12">
        <f>IF(M3538&lt;&gt;"",M3538,IF(COUNTIFS($C:$C,B3538)&gt;1,SUMIFS('Sales Hx'!V:V,'Sales Hx'!$B:$B,_xlfn.XLOOKUP(B3538,C:C,B:B),'Sales Hx'!$D:$D,$E3538),SUMIFS('Sales Hx'!V:V,'Sales Hx'!$B:$B,$B3538,'Sales Hx'!$D:$D,$E3538)))</f>
        <v>0</v>
      </c>
      <c r="M3538" s="12">
        <v>0</v>
      </c>
      <c r="N3538" s="15">
        <f t="shared" si="305"/>
        <v>9.8684210526315791E-2</v>
      </c>
      <c r="O3538" s="37">
        <f t="shared" si="307"/>
        <v>0</v>
      </c>
      <c r="P3538" s="24">
        <v>14</v>
      </c>
      <c r="Q3538" s="18">
        <f t="shared" si="306"/>
        <v>0</v>
      </c>
      <c r="R3538" s="2">
        <v>1</v>
      </c>
      <c r="S3538" s="2">
        <v>430</v>
      </c>
      <c r="T3538" s="2" t="s">
        <v>4647</v>
      </c>
      <c r="U3538" s="28" t="str">
        <f>IF(G3538=0,"",_xlfn.MINIFS('PO Details'!$I:$I,'PO Details'!$D:$D,Planning!$B3538,'PO Details'!$L:$L,Planning!$E3538))</f>
        <v/>
      </c>
      <c r="V3538" s="29" t="s">
        <v>4640</v>
      </c>
      <c r="W3538" t="str">
        <f t="shared" si="302"/>
        <v/>
      </c>
      <c r="X3538" s="2">
        <v>120</v>
      </c>
    </row>
    <row r="3539" spans="1:24" x14ac:dyDescent="0.25">
      <c r="A3539" s="11" t="s">
        <v>4619</v>
      </c>
      <c r="B3539" s="22" t="s">
        <v>1634</v>
      </c>
      <c r="C3539" s="22"/>
      <c r="D3539" s="22" t="s">
        <v>1635</v>
      </c>
      <c r="E3539" s="31" t="s">
        <v>4746</v>
      </c>
      <c r="F3539" s="12">
        <f>SUMIFS('Inventory Details'!$H:$H,'Inventory Details'!$B:$B,$B3539,'Inventory Details'!$E:$E,$E3539)</f>
        <v>0</v>
      </c>
      <c r="G3539" s="12">
        <f>SUMIFS('PO Details'!$H:$H,'PO Details'!$D:$D,Planning!$B3539,'PO Details'!$L:$L,$E3539)</f>
        <v>140</v>
      </c>
      <c r="H3539" s="12">
        <f>SUMIFS('SO Details'!$G:$G,'SO Details'!$D:$D,Planning!$B3539,'SO Details'!$K:$K,$E3539)</f>
        <v>0</v>
      </c>
      <c r="I3539" s="20">
        <f>IF(COUNTIFS($C:$C,B3539)&gt;1,SUMIFS('Sales Hx'!$Q:$Q,'Sales Hx'!$B:$B,_xlfn.XLOOKUP(B3539,C:C,B:B),'Sales Hx'!$D:$D,Planning!$E3539),SUMIFS('Sales Hx'!$Q:$Q,'Sales Hx'!$B:$B,Planning!$B3539,'Sales Hx'!$D:$D,Planning!$E3539))</f>
        <v>0</v>
      </c>
      <c r="J3539" s="16">
        <f>IF(COUNTIFS($C:$C,B3539)&gt;1,SUMIFS('Sales Hx'!$S:$S,'Sales Hx'!$B:$B,_xlfn.XLOOKUP(B3539,C:C,B:B),'Sales Hx'!$D:$D,E3539),SUMIFS('Sales Hx'!$S:$S,'Sales Hx'!$B:$B,$B3539,'Sales Hx'!$D:$D,$E3539))</f>
        <v>3.2894736842105261E-2</v>
      </c>
      <c r="K3539" s="16">
        <f t="shared" si="301"/>
        <v>0</v>
      </c>
      <c r="L3539" s="12">
        <f>IF(M3539&lt;&gt;"",M3539,IF(COUNTIFS($C:$C,B3539)&gt;1,SUMIFS('Sales Hx'!V:V,'Sales Hx'!$B:$B,_xlfn.XLOOKUP(B3539,C:C,B:B),'Sales Hx'!$D:$D,$E3539),SUMIFS('Sales Hx'!V:V,'Sales Hx'!$B:$B,$B3539,'Sales Hx'!$D:$D,$E3539)))</f>
        <v>0</v>
      </c>
      <c r="M3539" s="12">
        <v>0</v>
      </c>
      <c r="N3539" s="15">
        <f t="shared" si="305"/>
        <v>3.2894736842105261E-2</v>
      </c>
      <c r="O3539" s="21">
        <f t="shared" si="303"/>
        <v>0</v>
      </c>
      <c r="P3539" s="24">
        <v>6.85</v>
      </c>
      <c r="Q3539" s="18">
        <f t="shared" si="306"/>
        <v>0</v>
      </c>
      <c r="R3539" s="2">
        <v>1</v>
      </c>
      <c r="S3539" s="2">
        <v>120</v>
      </c>
      <c r="T3539" s="2" t="s">
        <v>4647</v>
      </c>
      <c r="U3539" s="28">
        <f>IF(G3539=0,"",_xlfn.MINIFS('PO Details'!$I:$I,'PO Details'!$D:$D,Planning!$B3539,'PO Details'!$L:$L,Planning!$E3539))</f>
        <v>45441</v>
      </c>
      <c r="V3539" s="29" t="s">
        <v>4640</v>
      </c>
      <c r="W3539" t="str">
        <f t="shared" si="302"/>
        <v/>
      </c>
      <c r="X3539" s="2">
        <v>120</v>
      </c>
    </row>
    <row r="3540" spans="1:24" x14ac:dyDescent="0.25">
      <c r="A3540" s="11" t="s">
        <v>4619</v>
      </c>
      <c r="B3540" s="22" t="s">
        <v>1634</v>
      </c>
      <c r="C3540" s="22"/>
      <c r="D3540" s="22" t="s">
        <v>1635</v>
      </c>
      <c r="E3540" s="31" t="s">
        <v>820</v>
      </c>
      <c r="F3540" s="12">
        <f>SUMIFS('Inventory Details'!$H:$H,'Inventory Details'!$B:$B,$B3540,'Inventory Details'!$E:$E,$E3540)</f>
        <v>0</v>
      </c>
      <c r="G3540" s="12">
        <f>SUMIFS('PO Details'!$H:$H,'PO Details'!$D:$D,Planning!$B3540,'PO Details'!$L:$L,$E3540)</f>
        <v>20</v>
      </c>
      <c r="H3540" s="12">
        <f>SUMIFS('SO Details'!$G:$G,'SO Details'!$D:$D,Planning!$B3540,'SO Details'!$K:$K,$E3540)</f>
        <v>0</v>
      </c>
      <c r="I3540" s="20">
        <f>IF(COUNTIFS($C:$C,B3540)&gt;1,SUMIFS('Sales Hx'!$Q:$Q,'Sales Hx'!$B:$B,_xlfn.XLOOKUP(B3540,C:C,B:B),'Sales Hx'!$D:$D,Planning!$E3540),SUMIFS('Sales Hx'!$Q:$Q,'Sales Hx'!$B:$B,Planning!$B3540,'Sales Hx'!$D:$D,Planning!$E3540))</f>
        <v>0</v>
      </c>
      <c r="J3540" s="16">
        <f>IF(COUNTIFS($C:$C,B3540)&gt;1,SUMIFS('Sales Hx'!$S:$S,'Sales Hx'!$B:$B,_xlfn.XLOOKUP(B3540,C:C,B:B),'Sales Hx'!$D:$D,E3540),SUMIFS('Sales Hx'!$S:$S,'Sales Hx'!$B:$B,$B3540,'Sales Hx'!$D:$D,$E3540))</f>
        <v>0</v>
      </c>
      <c r="K3540" s="16">
        <f t="shared" si="301"/>
        <v>0</v>
      </c>
      <c r="L3540" s="12">
        <f>IF(M3540&lt;&gt;"",M3540,IF(COUNTIFS($C:$C,B3540)&gt;1,SUMIFS('Sales Hx'!V:V,'Sales Hx'!$B:$B,_xlfn.XLOOKUP(B3540,C:C,B:B),'Sales Hx'!$D:$D,$E3540),SUMIFS('Sales Hx'!V:V,'Sales Hx'!$B:$B,$B3540,'Sales Hx'!$D:$D,$E3540)))</f>
        <v>0</v>
      </c>
      <c r="M3540" s="12">
        <v>0</v>
      </c>
      <c r="N3540" s="15">
        <f t="shared" si="305"/>
        <v>0</v>
      </c>
      <c r="O3540" s="21">
        <f t="shared" si="303"/>
        <v>0</v>
      </c>
      <c r="P3540" s="24">
        <v>6.85</v>
      </c>
      <c r="Q3540" s="18">
        <f t="shared" si="306"/>
        <v>0</v>
      </c>
      <c r="R3540" s="2">
        <v>1</v>
      </c>
      <c r="S3540" s="2">
        <v>120</v>
      </c>
      <c r="T3540" s="2" t="s">
        <v>4647</v>
      </c>
      <c r="U3540" s="28">
        <f>IF(G3540=0,"",_xlfn.MINIFS('PO Details'!$I:$I,'PO Details'!$D:$D,Planning!$B3540,'PO Details'!$L:$L,Planning!$E3540))</f>
        <v>45474</v>
      </c>
      <c r="V3540" s="29" t="s">
        <v>4640</v>
      </c>
      <c r="W3540" t="str">
        <f t="shared" si="302"/>
        <v/>
      </c>
      <c r="X3540" s="2">
        <v>120</v>
      </c>
    </row>
    <row r="3541" spans="1:24" x14ac:dyDescent="0.25">
      <c r="A3541" s="11" t="s">
        <v>4619</v>
      </c>
      <c r="B3541" s="22" t="s">
        <v>1634</v>
      </c>
      <c r="C3541" s="22"/>
      <c r="D3541" s="22" t="s">
        <v>1635</v>
      </c>
      <c r="E3541" s="31" t="s">
        <v>113</v>
      </c>
      <c r="F3541" s="12">
        <f>SUMIFS('Inventory Details'!$H:$H,'Inventory Details'!$B:$B,$B3541,'Inventory Details'!$E:$E,$E3541)</f>
        <v>25</v>
      </c>
      <c r="G3541" s="12">
        <f>SUMIFS('PO Details'!$H:$H,'PO Details'!$D:$D,Planning!$B3541,'PO Details'!$L:$L,$E3541)</f>
        <v>20</v>
      </c>
      <c r="H3541" s="12">
        <f>SUMIFS('SO Details'!$G:$G,'SO Details'!$D:$D,Planning!$B3541,'SO Details'!$K:$K,$E3541)</f>
        <v>0</v>
      </c>
      <c r="I3541" s="20">
        <f>IF(COUNTIFS($C:$C,B3541)&gt;1,SUMIFS('Sales Hx'!$Q:$Q,'Sales Hx'!$B:$B,_xlfn.XLOOKUP(B3541,C:C,B:B),'Sales Hx'!$D:$D,Planning!$E3541),SUMIFS('Sales Hx'!$Q:$Q,'Sales Hx'!$B:$B,Planning!$B3541,'Sales Hx'!$D:$D,Planning!$E3541))</f>
        <v>7</v>
      </c>
      <c r="J3541" s="16">
        <f>IF(COUNTIFS($C:$C,B3541)&gt;1,SUMIFS('Sales Hx'!$S:$S,'Sales Hx'!$B:$B,_xlfn.XLOOKUP(B3541,C:C,B:B),'Sales Hx'!$D:$D,E3541),SUMIFS('Sales Hx'!$S:$S,'Sales Hx'!$B:$B,$B3541,'Sales Hx'!$D:$D,$E3541))</f>
        <v>0.14473684210526314</v>
      </c>
      <c r="K3541" s="16">
        <f t="shared" si="301"/>
        <v>6.4285714285714288</v>
      </c>
      <c r="L3541" s="12">
        <f>IF(M3541&lt;&gt;"",M3541,IF(COUNTIFS($C:$C,B3541)&gt;1,SUMIFS('Sales Hx'!V:V,'Sales Hx'!$B:$B,_xlfn.XLOOKUP(B3541,C:C,B:B),'Sales Hx'!$D:$D,$E3541),SUMIFS('Sales Hx'!V:V,'Sales Hx'!$B:$B,$B3541,'Sales Hx'!$D:$D,$E3541)))</f>
        <v>0</v>
      </c>
      <c r="M3541" s="12">
        <v>0</v>
      </c>
      <c r="N3541" s="15">
        <f t="shared" si="305"/>
        <v>0.14473684210526314</v>
      </c>
      <c r="O3541" s="21">
        <f t="shared" si="303"/>
        <v>0</v>
      </c>
      <c r="P3541" s="24">
        <v>6.85</v>
      </c>
      <c r="Q3541" s="18">
        <f t="shared" si="306"/>
        <v>0</v>
      </c>
      <c r="R3541" s="2">
        <v>1</v>
      </c>
      <c r="S3541" s="2">
        <v>120</v>
      </c>
      <c r="T3541" s="2" t="s">
        <v>4647</v>
      </c>
      <c r="U3541" s="28">
        <f>IF(G3541=0,"",_xlfn.MINIFS('PO Details'!$I:$I,'PO Details'!$D:$D,Planning!$B3541,'PO Details'!$L:$L,Planning!$E3541))</f>
        <v>45474</v>
      </c>
      <c r="V3541" s="29" t="s">
        <v>4640</v>
      </c>
      <c r="W3541" t="str">
        <f t="shared" si="302"/>
        <v>Max</v>
      </c>
      <c r="X3541" s="2">
        <v>120</v>
      </c>
    </row>
    <row r="3542" spans="1:24" x14ac:dyDescent="0.25">
      <c r="A3542" s="11" t="s">
        <v>4619</v>
      </c>
      <c r="B3542" s="22" t="s">
        <v>1634</v>
      </c>
      <c r="C3542" s="22"/>
      <c r="D3542" s="22" t="s">
        <v>1635</v>
      </c>
      <c r="E3542" s="31" t="s">
        <v>1597</v>
      </c>
      <c r="F3542" s="12">
        <f>SUMIFS('Inventory Details'!$H:$H,'Inventory Details'!$B:$B,$B3542,'Inventory Details'!$E:$E,$E3542)</f>
        <v>0</v>
      </c>
      <c r="G3542" s="12">
        <f>SUMIFS('PO Details'!$H:$H,'PO Details'!$D:$D,Planning!$B3542,'PO Details'!$L:$L,$E3542)</f>
        <v>50</v>
      </c>
      <c r="H3542" s="12">
        <f>SUMIFS('SO Details'!$G:$G,'SO Details'!$D:$D,Planning!$B3542,'SO Details'!$K:$K,$E3542)</f>
        <v>0</v>
      </c>
      <c r="I3542" s="20">
        <f>IF(COUNTIFS($C:$C,B3542)&gt;1,SUMIFS('Sales Hx'!$Q:$Q,'Sales Hx'!$B:$B,_xlfn.XLOOKUP(B3542,C:C,B:B),'Sales Hx'!$D:$D,Planning!$E3542),SUMIFS('Sales Hx'!$Q:$Q,'Sales Hx'!$B:$B,Planning!$B3542,'Sales Hx'!$D:$D,Planning!$E3542))</f>
        <v>0</v>
      </c>
      <c r="J3542" s="16">
        <f>IF(COUNTIFS($C:$C,B3542)&gt;1,SUMIFS('Sales Hx'!$S:$S,'Sales Hx'!$B:$B,_xlfn.XLOOKUP(B3542,C:C,B:B),'Sales Hx'!$D:$D,E3542),SUMIFS('Sales Hx'!$S:$S,'Sales Hx'!$B:$B,$B3542,'Sales Hx'!$D:$D,$E3542))</f>
        <v>0</v>
      </c>
      <c r="K3542" s="16">
        <f t="shared" si="301"/>
        <v>0</v>
      </c>
      <c r="L3542" s="12">
        <f>IF(M3542&lt;&gt;"",M3542,IF(COUNTIFS($C:$C,B3542)&gt;1,SUMIFS('Sales Hx'!V:V,'Sales Hx'!$B:$B,_xlfn.XLOOKUP(B3542,C:C,B:B),'Sales Hx'!$D:$D,$E3542),SUMIFS('Sales Hx'!V:V,'Sales Hx'!$B:$B,$B3542,'Sales Hx'!$D:$D,$E3542)))</f>
        <v>0</v>
      </c>
      <c r="M3542" s="12">
        <v>0</v>
      </c>
      <c r="N3542" s="15">
        <f t="shared" si="305"/>
        <v>0</v>
      </c>
      <c r="O3542" s="21">
        <f t="shared" si="303"/>
        <v>0</v>
      </c>
      <c r="P3542" s="24">
        <v>6.85</v>
      </c>
      <c r="Q3542" s="18">
        <f t="shared" si="306"/>
        <v>0</v>
      </c>
      <c r="R3542" s="2">
        <v>1</v>
      </c>
      <c r="S3542" s="2">
        <v>120</v>
      </c>
      <c r="T3542" s="2" t="s">
        <v>4647</v>
      </c>
      <c r="U3542" s="28">
        <f>IF(G3542=0,"",_xlfn.MINIFS('PO Details'!$I:$I,'PO Details'!$D:$D,Planning!$B3542,'PO Details'!$L:$L,Planning!$E3542))</f>
        <v>45198</v>
      </c>
      <c r="V3542" s="29" t="s">
        <v>4640</v>
      </c>
      <c r="W3542" t="str">
        <f t="shared" si="302"/>
        <v/>
      </c>
      <c r="X3542" s="2">
        <v>120</v>
      </c>
    </row>
    <row r="3543" spans="1:24" x14ac:dyDescent="0.25">
      <c r="A3543" s="11"/>
      <c r="B3543" s="22" t="s">
        <v>1636</v>
      </c>
      <c r="C3543" s="22"/>
      <c r="D3543" s="22" t="s">
        <v>1637</v>
      </c>
      <c r="E3543" s="31" t="s">
        <v>108</v>
      </c>
      <c r="F3543" s="12">
        <f>SUMIFS('Inventory Details'!$H:$H,'Inventory Details'!$B:$B,$B3543,'Inventory Details'!$E:$E,$E3543)</f>
        <v>1</v>
      </c>
      <c r="G3543" s="12">
        <f>SUMIFS('PO Details'!$H:$H,'PO Details'!$D:$D,Planning!$B3543,'PO Details'!$L:$L,$E3543)</f>
        <v>0</v>
      </c>
      <c r="H3543" s="12">
        <f>SUMIFS('SO Details'!$G:$G,'SO Details'!$D:$D,Planning!$B3543,'SO Details'!$K:$K,$E3543)</f>
        <v>0</v>
      </c>
      <c r="I3543" s="20">
        <f>IF(COUNTIFS($C:$C,B3543)&gt;1,SUMIFS('Sales Hx'!$Q:$Q,'Sales Hx'!$B:$B,_xlfn.XLOOKUP(B3543,C:C,B:B),'Sales Hx'!$D:$D,Planning!$E3543),SUMIFS('Sales Hx'!$Q:$Q,'Sales Hx'!$B:$B,Planning!$B3543,'Sales Hx'!$D:$D,Planning!$E3543))</f>
        <v>0</v>
      </c>
      <c r="J3543" s="16">
        <f>IF(COUNTIFS($C:$C,B3543)&gt;1,SUMIFS('Sales Hx'!$S:$S,'Sales Hx'!$B:$B,_xlfn.XLOOKUP(B3543,C:C,B:B),'Sales Hx'!$D:$D,E3543),SUMIFS('Sales Hx'!$S:$S,'Sales Hx'!$B:$B,$B3543,'Sales Hx'!$D:$D,$E3543))</f>
        <v>0.13157894736842105</v>
      </c>
      <c r="K3543" s="16">
        <f t="shared" si="301"/>
        <v>0</v>
      </c>
      <c r="L3543" s="12">
        <f>IF(M3543&lt;&gt;"",M3543,IF(COUNTIFS($C:$C,B3543)&gt;1,SUMIFS('Sales Hx'!V:V,'Sales Hx'!$B:$B,_xlfn.XLOOKUP(B3543,C:C,B:B),'Sales Hx'!$D:$D,$E3543),SUMIFS('Sales Hx'!V:V,'Sales Hx'!$B:$B,$B3543,'Sales Hx'!$D:$D,$E3543)))</f>
        <v>0</v>
      </c>
      <c r="M3543" s="12">
        <v>0</v>
      </c>
      <c r="N3543" s="15">
        <f t="shared" si="305"/>
        <v>0.13157894736842105</v>
      </c>
      <c r="O3543" s="21">
        <f t="shared" si="303"/>
        <v>0</v>
      </c>
      <c r="P3543" s="24">
        <v>8.5</v>
      </c>
      <c r="Q3543" s="18">
        <f t="shared" si="306"/>
        <v>0</v>
      </c>
      <c r="R3543" s="2">
        <v>1</v>
      </c>
      <c r="S3543" s="2">
        <v>120</v>
      </c>
      <c r="T3543" s="2" t="s">
        <v>4647</v>
      </c>
      <c r="U3543" s="28" t="str">
        <f>IF(G3543=0,"",_xlfn.MINIFS('PO Details'!$I:$I,'PO Details'!$D:$D,Planning!$B3543,'PO Details'!$L:$L,Planning!$E3543))</f>
        <v/>
      </c>
      <c r="V3543" s="29" t="s">
        <v>4640</v>
      </c>
      <c r="W3543" t="str">
        <f t="shared" si="302"/>
        <v>Max</v>
      </c>
      <c r="X3543" s="2">
        <v>120</v>
      </c>
    </row>
    <row r="3544" spans="1:24" x14ac:dyDescent="0.25">
      <c r="A3544" s="11"/>
      <c r="B3544" s="22" t="s">
        <v>1636</v>
      </c>
      <c r="C3544" s="22"/>
      <c r="D3544" s="22" t="s">
        <v>1637</v>
      </c>
      <c r="E3544" s="31" t="s">
        <v>119</v>
      </c>
      <c r="F3544" s="12">
        <f>SUMIFS('Inventory Details'!$H:$H,'Inventory Details'!$B:$B,$B3544,'Inventory Details'!$E:$E,$E3544)</f>
        <v>0</v>
      </c>
      <c r="G3544" s="12">
        <f>SUMIFS('PO Details'!$H:$H,'PO Details'!$D:$D,Planning!$B3544,'PO Details'!$L:$L,$E3544)</f>
        <v>0</v>
      </c>
      <c r="H3544" s="12">
        <f>SUMIFS('SO Details'!$G:$G,'SO Details'!$D:$D,Planning!$B3544,'SO Details'!$K:$K,$E3544)</f>
        <v>0</v>
      </c>
      <c r="I3544" s="20">
        <f>IF(COUNTIFS($C:$C,B3544)&gt;1,SUMIFS('Sales Hx'!$Q:$Q,'Sales Hx'!$B:$B,_xlfn.XLOOKUP(B3544,C:C,B:B),'Sales Hx'!$D:$D,Planning!$E3544),SUMIFS('Sales Hx'!$Q:$Q,'Sales Hx'!$B:$B,Planning!$B3544,'Sales Hx'!$D:$D,Planning!$E3544))</f>
        <v>0</v>
      </c>
      <c r="J3544" s="16">
        <f>IF(COUNTIFS($C:$C,B3544)&gt;1,SUMIFS('Sales Hx'!$S:$S,'Sales Hx'!$B:$B,_xlfn.XLOOKUP(B3544,C:C,B:B),'Sales Hx'!$D:$D,E3544),SUMIFS('Sales Hx'!$S:$S,'Sales Hx'!$B:$B,$B3544,'Sales Hx'!$D:$D,$E3544))</f>
        <v>3.2894736842105261E-2</v>
      </c>
      <c r="K3544" s="16">
        <f t="shared" si="301"/>
        <v>0</v>
      </c>
      <c r="L3544" s="12">
        <f>IF(M3544&lt;&gt;"",M3544,IF(COUNTIFS($C:$C,B3544)&gt;1,SUMIFS('Sales Hx'!V:V,'Sales Hx'!$B:$B,_xlfn.XLOOKUP(B3544,C:C,B:B),'Sales Hx'!$D:$D,$E3544),SUMIFS('Sales Hx'!V:V,'Sales Hx'!$B:$B,$B3544,'Sales Hx'!$D:$D,$E3544)))</f>
        <v>0</v>
      </c>
      <c r="M3544" s="12">
        <v>0</v>
      </c>
      <c r="N3544" s="15">
        <f t="shared" si="305"/>
        <v>3.2894736842105261E-2</v>
      </c>
      <c r="O3544" s="21">
        <f t="shared" si="303"/>
        <v>4</v>
      </c>
      <c r="P3544" s="24">
        <v>8.5</v>
      </c>
      <c r="Q3544" s="18">
        <f t="shared" si="306"/>
        <v>34</v>
      </c>
      <c r="R3544" s="2">
        <v>1</v>
      </c>
      <c r="S3544" s="2">
        <v>120</v>
      </c>
      <c r="T3544" s="2" t="s">
        <v>4647</v>
      </c>
      <c r="U3544" s="28" t="str">
        <f>IF(G3544=0,"",_xlfn.MINIFS('PO Details'!$I:$I,'PO Details'!$D:$D,Planning!$B3544,'PO Details'!$L:$L,Planning!$E3544))</f>
        <v/>
      </c>
      <c r="V3544" s="29" t="s">
        <v>4640</v>
      </c>
      <c r="W3544" t="str">
        <f t="shared" si="302"/>
        <v>Max</v>
      </c>
      <c r="X3544" s="2">
        <v>120</v>
      </c>
    </row>
    <row r="3545" spans="1:24" x14ac:dyDescent="0.25">
      <c r="A3545" s="11"/>
      <c r="B3545" s="22" t="s">
        <v>2657</v>
      </c>
      <c r="C3545" s="22"/>
      <c r="D3545" s="22" t="s">
        <v>4360</v>
      </c>
      <c r="E3545" s="31" t="s">
        <v>861</v>
      </c>
      <c r="F3545" s="12">
        <f>SUMIFS('Inventory Details'!$H:$H,'Inventory Details'!$B:$B,$B3545,'Inventory Details'!$E:$E,$E3545)</f>
        <v>1</v>
      </c>
      <c r="G3545" s="12">
        <f>SUMIFS('PO Details'!$H:$H,'PO Details'!$D:$D,Planning!$B3545,'PO Details'!$L:$L,$E3545)</f>
        <v>0</v>
      </c>
      <c r="H3545" s="12">
        <f>SUMIFS('SO Details'!$G:$G,'SO Details'!$D:$D,Planning!$B3545,'SO Details'!$K:$K,$E3545)</f>
        <v>0</v>
      </c>
      <c r="I3545" s="20">
        <f>IF(COUNTIFS($C:$C,B3545)&gt;1,SUMIFS('Sales Hx'!$Q:$Q,'Sales Hx'!$B:$B,_xlfn.XLOOKUP(B3545,C:C,B:B),'Sales Hx'!$D:$D,Planning!$E3545),SUMIFS('Sales Hx'!$Q:$Q,'Sales Hx'!$B:$B,Planning!$B3545,'Sales Hx'!$D:$D,Planning!$E3545))</f>
        <v>0</v>
      </c>
      <c r="J3545" s="16">
        <f>IF(COUNTIFS($C:$C,B3545)&gt;1,SUMIFS('Sales Hx'!$S:$S,'Sales Hx'!$B:$B,_xlfn.XLOOKUP(B3545,C:C,B:B),'Sales Hx'!$D:$D,E3545),SUMIFS('Sales Hx'!$S:$S,'Sales Hx'!$B:$B,$B3545,'Sales Hx'!$D:$D,$E3545))</f>
        <v>0</v>
      </c>
      <c r="K3545" s="16">
        <f t="shared" si="301"/>
        <v>0</v>
      </c>
      <c r="L3545" s="12">
        <f>IF(M3545&lt;&gt;"",M3545,IF(COUNTIFS($C:$C,B3545)&gt;1,SUMIFS('Sales Hx'!V:V,'Sales Hx'!$B:$B,_xlfn.XLOOKUP(B3545,C:C,B:B),'Sales Hx'!$D:$D,$E3545),SUMIFS('Sales Hx'!V:V,'Sales Hx'!$B:$B,$B3545,'Sales Hx'!$D:$D,$E3545)))</f>
        <v>0</v>
      </c>
      <c r="M3545" s="12">
        <v>0</v>
      </c>
      <c r="N3545" s="15">
        <f t="shared" si="305"/>
        <v>0</v>
      </c>
      <c r="O3545" s="21">
        <f t="shared" si="303"/>
        <v>0</v>
      </c>
      <c r="P3545" s="24">
        <v>8.5</v>
      </c>
      <c r="Q3545" s="18">
        <f t="shared" si="306"/>
        <v>0</v>
      </c>
      <c r="R3545" s="2">
        <v>1</v>
      </c>
      <c r="S3545" s="2">
        <v>120</v>
      </c>
      <c r="T3545" s="2" t="s">
        <v>4647</v>
      </c>
      <c r="U3545" s="28" t="str">
        <f>IF(G3545=0,"",_xlfn.MINIFS('PO Details'!$I:$I,'PO Details'!$D:$D,Planning!$B3545,'PO Details'!$L:$L,Planning!$E3545))</f>
        <v/>
      </c>
      <c r="V3545" s="29" t="s">
        <v>4640</v>
      </c>
      <c r="W3545" t="str">
        <f t="shared" si="302"/>
        <v>Max</v>
      </c>
      <c r="X3545" s="2">
        <v>120</v>
      </c>
    </row>
    <row r="3546" spans="1:24" x14ac:dyDescent="0.25">
      <c r="A3546" s="11"/>
      <c r="B3546" s="22" t="s">
        <v>2657</v>
      </c>
      <c r="C3546" s="22"/>
      <c r="D3546" s="22" t="s">
        <v>4360</v>
      </c>
      <c r="E3546" s="31" t="s">
        <v>15</v>
      </c>
      <c r="F3546" s="12">
        <f>SUMIFS('Inventory Details'!$H:$H,'Inventory Details'!$B:$B,$B3546,'Inventory Details'!$E:$E,$E3546)</f>
        <v>0</v>
      </c>
      <c r="G3546" s="12">
        <f>SUMIFS('PO Details'!$H:$H,'PO Details'!$D:$D,Planning!$B3546,'PO Details'!$L:$L,$E3546)</f>
        <v>0</v>
      </c>
      <c r="H3546" s="12">
        <f>SUMIFS('SO Details'!$G:$G,'SO Details'!$D:$D,Planning!$B3546,'SO Details'!$K:$K,$E3546)</f>
        <v>0</v>
      </c>
      <c r="I3546" s="20">
        <f>IF(COUNTIFS($C:$C,B3546)&gt;1,SUMIFS('Sales Hx'!$Q:$Q,'Sales Hx'!$B:$B,_xlfn.XLOOKUP(B3546,C:C,B:B),'Sales Hx'!$D:$D,Planning!$E3546),SUMIFS('Sales Hx'!$Q:$Q,'Sales Hx'!$B:$B,Planning!$B3546,'Sales Hx'!$D:$D,Planning!$E3546))</f>
        <v>14</v>
      </c>
      <c r="J3546" s="16">
        <f>IF(COUNTIFS($C:$C,B3546)&gt;1,SUMIFS('Sales Hx'!$S:$S,'Sales Hx'!$B:$B,_xlfn.XLOOKUP(B3546,C:C,B:B),'Sales Hx'!$D:$D,E3546),SUMIFS('Sales Hx'!$S:$S,'Sales Hx'!$B:$B,$B3546,'Sales Hx'!$D:$D,$E3546))</f>
        <v>0.39473684210526316</v>
      </c>
      <c r="K3546" s="16">
        <f t="shared" si="301"/>
        <v>0</v>
      </c>
      <c r="L3546" s="12">
        <f>IF(M3546&lt;&gt;"",M3546,IF(COUNTIFS($C:$C,B3546)&gt;1,SUMIFS('Sales Hx'!V:V,'Sales Hx'!$B:$B,_xlfn.XLOOKUP(B3546,C:C,B:B),'Sales Hx'!$D:$D,$E3546),SUMIFS('Sales Hx'!V:V,'Sales Hx'!$B:$B,$B3546,'Sales Hx'!$D:$D,$E3546)))</f>
        <v>0</v>
      </c>
      <c r="M3546" s="12">
        <v>0</v>
      </c>
      <c r="N3546" s="15">
        <f t="shared" si="305"/>
        <v>0.39473684210526316</v>
      </c>
      <c r="O3546" s="21">
        <f t="shared" si="303"/>
        <v>48</v>
      </c>
      <c r="P3546" s="24">
        <v>8.5</v>
      </c>
      <c r="Q3546" s="18">
        <f t="shared" si="306"/>
        <v>408</v>
      </c>
      <c r="R3546" s="2">
        <v>1</v>
      </c>
      <c r="S3546" s="2">
        <v>120</v>
      </c>
      <c r="T3546" s="2" t="s">
        <v>4647</v>
      </c>
      <c r="U3546" s="28" t="str">
        <f>IF(G3546=0,"",_xlfn.MINIFS('PO Details'!$I:$I,'PO Details'!$D:$D,Planning!$B3546,'PO Details'!$L:$L,Planning!$E3546))</f>
        <v/>
      </c>
      <c r="V3546" s="29" t="s">
        <v>4640</v>
      </c>
      <c r="W3546" t="str">
        <f t="shared" si="302"/>
        <v>Max</v>
      </c>
      <c r="X3546" s="2">
        <v>120</v>
      </c>
    </row>
    <row r="3547" spans="1:24" x14ac:dyDescent="0.25">
      <c r="A3547" s="11"/>
      <c r="B3547" s="22" t="s">
        <v>2657</v>
      </c>
      <c r="C3547" s="22"/>
      <c r="D3547" s="22" t="s">
        <v>4360</v>
      </c>
      <c r="E3547" s="31" t="s">
        <v>106</v>
      </c>
      <c r="F3547" s="12">
        <f>SUMIFS('Inventory Details'!$H:$H,'Inventory Details'!$B:$B,$B3547,'Inventory Details'!$E:$E,$E3547)</f>
        <v>0</v>
      </c>
      <c r="G3547" s="12">
        <f>SUMIFS('PO Details'!$H:$H,'PO Details'!$D:$D,Planning!$B3547,'PO Details'!$L:$L,$E3547)</f>
        <v>0</v>
      </c>
      <c r="H3547" s="12">
        <f>SUMIFS('SO Details'!$G:$G,'SO Details'!$D:$D,Planning!$B3547,'SO Details'!$K:$K,$E3547)</f>
        <v>0</v>
      </c>
      <c r="I3547" s="20">
        <f>IF(COUNTIFS($C:$C,B3547)&gt;1,SUMIFS('Sales Hx'!$Q:$Q,'Sales Hx'!$B:$B,_xlfn.XLOOKUP(B3547,C:C,B:B),'Sales Hx'!$D:$D,Planning!$E3547),SUMIFS('Sales Hx'!$Q:$Q,'Sales Hx'!$B:$B,Planning!$B3547,'Sales Hx'!$D:$D,Planning!$E3547))</f>
        <v>0</v>
      </c>
      <c r="J3547" s="16">
        <f>IF(COUNTIFS($C:$C,B3547)&gt;1,SUMIFS('Sales Hx'!$S:$S,'Sales Hx'!$B:$B,_xlfn.XLOOKUP(B3547,C:C,B:B),'Sales Hx'!$D:$D,E3547),SUMIFS('Sales Hx'!$S:$S,'Sales Hx'!$B:$B,$B3547,'Sales Hx'!$D:$D,$E3547))</f>
        <v>3.2894736842105261E-2</v>
      </c>
      <c r="K3547" s="16">
        <f t="shared" si="301"/>
        <v>0</v>
      </c>
      <c r="L3547" s="12">
        <f>IF(M3547&lt;&gt;"",M3547,IF(COUNTIFS($C:$C,B3547)&gt;1,SUMIFS('Sales Hx'!V:V,'Sales Hx'!$B:$B,_xlfn.XLOOKUP(B3547,C:C,B:B),'Sales Hx'!$D:$D,$E3547),SUMIFS('Sales Hx'!V:V,'Sales Hx'!$B:$B,$B3547,'Sales Hx'!$D:$D,$E3547)))</f>
        <v>0</v>
      </c>
      <c r="M3547" s="12">
        <v>0</v>
      </c>
      <c r="N3547" s="15">
        <f t="shared" si="305"/>
        <v>3.2894736842105261E-2</v>
      </c>
      <c r="O3547" s="21">
        <f t="shared" si="303"/>
        <v>4</v>
      </c>
      <c r="P3547" s="24">
        <v>8.5</v>
      </c>
      <c r="Q3547" s="18">
        <f t="shared" si="306"/>
        <v>34</v>
      </c>
      <c r="R3547" s="2">
        <v>1</v>
      </c>
      <c r="S3547" s="2">
        <v>120</v>
      </c>
      <c r="T3547" s="2" t="s">
        <v>4647</v>
      </c>
      <c r="U3547" s="28" t="str">
        <f>IF(G3547=0,"",_xlfn.MINIFS('PO Details'!$I:$I,'PO Details'!$D:$D,Planning!$B3547,'PO Details'!$L:$L,Planning!$E3547))</f>
        <v/>
      </c>
      <c r="V3547" s="29" t="s">
        <v>4640</v>
      </c>
      <c r="W3547" t="str">
        <f t="shared" si="302"/>
        <v>Max</v>
      </c>
      <c r="X3547" s="2">
        <v>120</v>
      </c>
    </row>
    <row r="3548" spans="1:24" x14ac:dyDescent="0.25">
      <c r="A3548" s="11" t="s">
        <v>4619</v>
      </c>
      <c r="B3548" s="22" t="s">
        <v>254</v>
      </c>
      <c r="C3548" s="22"/>
      <c r="D3548" s="22" t="s">
        <v>255</v>
      </c>
      <c r="E3548" s="31" t="s">
        <v>106</v>
      </c>
      <c r="F3548" s="12">
        <f>SUMIFS('Inventory Details'!$H:$H,'Inventory Details'!$B:$B,$B3548,'Inventory Details'!$E:$E,$E3548)</f>
        <v>0</v>
      </c>
      <c r="G3548" s="12">
        <f>SUMIFS('PO Details'!$H:$H,'PO Details'!$D:$D,Planning!$B3548,'PO Details'!$L:$L,$E3548)</f>
        <v>273</v>
      </c>
      <c r="H3548" s="12">
        <f>SUMIFS('SO Details'!$G:$G,'SO Details'!$D:$D,Planning!$B3548,'SO Details'!$K:$K,$E3548)</f>
        <v>1</v>
      </c>
      <c r="I3548" s="20">
        <f>IF(COUNTIFS($C:$C,B3548)&gt;1,SUMIFS('Sales Hx'!$Q:$Q,'Sales Hx'!$B:$B,_xlfn.XLOOKUP(B3548,C:C,B:B),'Sales Hx'!$D:$D,Planning!$E3548),SUMIFS('Sales Hx'!$Q:$Q,'Sales Hx'!$B:$B,Planning!$B3548,'Sales Hx'!$D:$D,Planning!$E3548))</f>
        <v>144.19999999999999</v>
      </c>
      <c r="J3548" s="16">
        <f>IF(COUNTIFS($C:$C,B3548)&gt;1,SUMIFS('Sales Hx'!$S:$S,'Sales Hx'!$B:$B,_xlfn.XLOOKUP(B3548,C:C,B:B),'Sales Hx'!$D:$D,E3548),SUMIFS('Sales Hx'!$S:$S,'Sales Hx'!$B:$B,$B3548,'Sales Hx'!$D:$D,$E3548))</f>
        <v>1.1907894736842104</v>
      </c>
      <c r="K3548" s="16">
        <f t="shared" si="301"/>
        <v>1.8932038834951457</v>
      </c>
      <c r="L3548" s="12">
        <f>IF(M3548&lt;&gt;"",M3548,IF(COUNTIFS($C:$C,B3548)&gt;1,SUMIFS('Sales Hx'!V:V,'Sales Hx'!$B:$B,_xlfn.XLOOKUP(B3548,C:C,B:B),'Sales Hx'!$D:$D,$E3548),SUMIFS('Sales Hx'!V:V,'Sales Hx'!$B:$B,$B3548,'Sales Hx'!$D:$D,$E3548)))</f>
        <v>0</v>
      </c>
      <c r="M3548" s="12">
        <v>0</v>
      </c>
      <c r="N3548" s="15">
        <f t="shared" si="305"/>
        <v>1.1907894736842104</v>
      </c>
      <c r="O3548" s="21">
        <f t="shared" si="303"/>
        <v>0</v>
      </c>
      <c r="P3548" s="24">
        <v>8.5</v>
      </c>
      <c r="Q3548" s="18">
        <f t="shared" si="306"/>
        <v>0</v>
      </c>
      <c r="R3548" s="2">
        <v>1</v>
      </c>
      <c r="S3548" s="2">
        <v>120</v>
      </c>
      <c r="T3548" s="2" t="s">
        <v>4647</v>
      </c>
      <c r="U3548" s="28">
        <f>IF(G3548=0,"",_xlfn.MINIFS('PO Details'!$I:$I,'PO Details'!$D:$D,Planning!$B3548,'PO Details'!$L:$L,Planning!$E3548))</f>
        <v>45443</v>
      </c>
      <c r="V3548" s="29" t="s">
        <v>4641</v>
      </c>
      <c r="W3548" t="str">
        <f t="shared" si="302"/>
        <v/>
      </c>
      <c r="X3548" s="2">
        <v>120</v>
      </c>
    </row>
    <row r="3549" spans="1:24" x14ac:dyDescent="0.25">
      <c r="A3549" s="11" t="s">
        <v>4619</v>
      </c>
      <c r="B3549" s="22" t="s">
        <v>254</v>
      </c>
      <c r="C3549" s="22"/>
      <c r="D3549" s="22" t="s">
        <v>255</v>
      </c>
      <c r="E3549" s="31" t="s">
        <v>119</v>
      </c>
      <c r="F3549" s="12">
        <f>SUMIFS('Inventory Details'!$H:$H,'Inventory Details'!$B:$B,$B3549,'Inventory Details'!$E:$E,$E3549)</f>
        <v>0</v>
      </c>
      <c r="G3549" s="12">
        <f>SUMIFS('PO Details'!$H:$H,'PO Details'!$D:$D,Planning!$B3549,'PO Details'!$L:$L,$E3549)</f>
        <v>20</v>
      </c>
      <c r="H3549" s="12">
        <f>SUMIFS('SO Details'!$G:$G,'SO Details'!$D:$D,Planning!$B3549,'SO Details'!$K:$K,$E3549)</f>
        <v>0</v>
      </c>
      <c r="I3549" s="20">
        <f>IF(COUNTIFS($C:$C,B3549)&gt;1,SUMIFS('Sales Hx'!$Q:$Q,'Sales Hx'!$B:$B,_xlfn.XLOOKUP(B3549,C:C,B:B),'Sales Hx'!$D:$D,Planning!$E3549),SUMIFS('Sales Hx'!$Q:$Q,'Sales Hx'!$B:$B,Planning!$B3549,'Sales Hx'!$D:$D,Planning!$E3549))</f>
        <v>9.7999999999999989</v>
      </c>
      <c r="J3549" s="16">
        <f>IF(COUNTIFS($C:$C,B3549)&gt;1,SUMIFS('Sales Hx'!$S:$S,'Sales Hx'!$B:$B,_xlfn.XLOOKUP(B3549,C:C,B:B),'Sales Hx'!$D:$D,E3549),SUMIFS('Sales Hx'!$S:$S,'Sales Hx'!$B:$B,$B3549,'Sales Hx'!$D:$D,$E3549))</f>
        <v>0.14912280701754382</v>
      </c>
      <c r="K3549" s="16">
        <f t="shared" si="301"/>
        <v>2.0408163265306123</v>
      </c>
      <c r="L3549" s="12">
        <f>IF(M3549&lt;&gt;"",M3549,IF(COUNTIFS($C:$C,B3549)&gt;1,SUMIFS('Sales Hx'!V:V,'Sales Hx'!$B:$B,_xlfn.XLOOKUP(B3549,C:C,B:B),'Sales Hx'!$D:$D,$E3549),SUMIFS('Sales Hx'!V:V,'Sales Hx'!$B:$B,$B3549,'Sales Hx'!$D:$D,$E3549)))</f>
        <v>0</v>
      </c>
      <c r="M3549" s="12">
        <v>0</v>
      </c>
      <c r="N3549" s="15">
        <f t="shared" si="305"/>
        <v>0.14912280701754382</v>
      </c>
      <c r="O3549" s="21">
        <f t="shared" si="303"/>
        <v>0</v>
      </c>
      <c r="P3549" s="24">
        <v>8.5</v>
      </c>
      <c r="Q3549" s="18">
        <f t="shared" si="306"/>
        <v>0</v>
      </c>
      <c r="R3549" s="2">
        <v>1</v>
      </c>
      <c r="S3549" s="2">
        <v>120</v>
      </c>
      <c r="T3549" s="2" t="s">
        <v>4647</v>
      </c>
      <c r="U3549" s="28">
        <f>IF(G3549=0,"",_xlfn.MINIFS('PO Details'!$I:$I,'PO Details'!$D:$D,Planning!$B3549,'PO Details'!$L:$L,Planning!$E3549))</f>
        <v>45443</v>
      </c>
      <c r="V3549" s="29" t="s">
        <v>4641</v>
      </c>
      <c r="W3549" t="str">
        <f t="shared" si="302"/>
        <v/>
      </c>
      <c r="X3549" s="2">
        <v>120</v>
      </c>
    </row>
    <row r="3550" spans="1:24" x14ac:dyDescent="0.25">
      <c r="A3550" s="11" t="s">
        <v>4619</v>
      </c>
      <c r="B3550" s="22" t="s">
        <v>254</v>
      </c>
      <c r="C3550" s="22"/>
      <c r="D3550" s="22" t="s">
        <v>255</v>
      </c>
      <c r="E3550" s="31" t="s">
        <v>820</v>
      </c>
      <c r="F3550" s="12">
        <f>SUMIFS('Inventory Details'!$H:$H,'Inventory Details'!$B:$B,$B3550,'Inventory Details'!$E:$E,$E3550)</f>
        <v>0</v>
      </c>
      <c r="G3550" s="12">
        <f>SUMIFS('PO Details'!$H:$H,'PO Details'!$D:$D,Planning!$B3550,'PO Details'!$L:$L,$E3550)</f>
        <v>37</v>
      </c>
      <c r="H3550" s="12">
        <f>SUMIFS('SO Details'!$G:$G,'SO Details'!$D:$D,Planning!$B3550,'SO Details'!$K:$K,$E3550)</f>
        <v>4</v>
      </c>
      <c r="I3550" s="20">
        <f>IF(COUNTIFS($C:$C,B3550)&gt;1,SUMIFS('Sales Hx'!$Q:$Q,'Sales Hx'!$B:$B,_xlfn.XLOOKUP(B3550,C:C,B:B),'Sales Hx'!$D:$D,Planning!$E3550),SUMIFS('Sales Hx'!$Q:$Q,'Sales Hx'!$B:$B,Planning!$B3550,'Sales Hx'!$D:$D,Planning!$E3550))</f>
        <v>5.6</v>
      </c>
      <c r="J3550" s="16">
        <f>IF(COUNTIFS($C:$C,B3550)&gt;1,SUMIFS('Sales Hx'!$S:$S,'Sales Hx'!$B:$B,_xlfn.XLOOKUP(B3550,C:C,B:B),'Sales Hx'!$D:$D,E3550),SUMIFS('Sales Hx'!$S:$S,'Sales Hx'!$B:$B,$B3550,'Sales Hx'!$D:$D,$E3550))</f>
        <v>0.12938596491228072</v>
      </c>
      <c r="K3550" s="16">
        <f t="shared" si="301"/>
        <v>6.6071428571428577</v>
      </c>
      <c r="L3550" s="12">
        <f>IF(M3550&lt;&gt;"",M3550,IF(COUNTIFS($C:$C,B3550)&gt;1,SUMIFS('Sales Hx'!V:V,'Sales Hx'!$B:$B,_xlfn.XLOOKUP(B3550,C:C,B:B),'Sales Hx'!$D:$D,$E3550),SUMIFS('Sales Hx'!V:V,'Sales Hx'!$B:$B,$B3550,'Sales Hx'!$D:$D,$E3550)))</f>
        <v>0</v>
      </c>
      <c r="M3550" s="12">
        <v>0</v>
      </c>
      <c r="N3550" s="15">
        <f t="shared" si="305"/>
        <v>0.12938596491228072</v>
      </c>
      <c r="O3550" s="21">
        <f t="shared" si="303"/>
        <v>0</v>
      </c>
      <c r="P3550" s="24">
        <v>8.5</v>
      </c>
      <c r="Q3550" s="18">
        <f t="shared" si="306"/>
        <v>0</v>
      </c>
      <c r="R3550" s="2">
        <v>1</v>
      </c>
      <c r="S3550" s="2">
        <v>120</v>
      </c>
      <c r="T3550" s="2" t="s">
        <v>4647</v>
      </c>
      <c r="U3550" s="28">
        <f>IF(G3550=0,"",_xlfn.MINIFS('PO Details'!$I:$I,'PO Details'!$D:$D,Planning!$B3550,'PO Details'!$L:$L,Planning!$E3550))</f>
        <v>45474</v>
      </c>
      <c r="V3550" s="29" t="s">
        <v>4641</v>
      </c>
      <c r="W3550" t="str">
        <f t="shared" si="302"/>
        <v>Max</v>
      </c>
      <c r="X3550" s="2">
        <v>120</v>
      </c>
    </row>
    <row r="3551" spans="1:24" x14ac:dyDescent="0.25">
      <c r="A3551" s="11" t="s">
        <v>4619</v>
      </c>
      <c r="B3551" s="22" t="s">
        <v>254</v>
      </c>
      <c r="C3551" s="22"/>
      <c r="D3551" s="22" t="s">
        <v>255</v>
      </c>
      <c r="E3551" s="31" t="s">
        <v>113</v>
      </c>
      <c r="F3551" s="12">
        <f>SUMIFS('Inventory Details'!$H:$H,'Inventory Details'!$B:$B,$B3551,'Inventory Details'!$E:$E,$E3551)</f>
        <v>88</v>
      </c>
      <c r="G3551" s="12">
        <f>SUMIFS('PO Details'!$H:$H,'PO Details'!$D:$D,Planning!$B3551,'PO Details'!$L:$L,$E3551)</f>
        <v>112</v>
      </c>
      <c r="H3551" s="12">
        <f>SUMIFS('SO Details'!$G:$G,'SO Details'!$D:$D,Planning!$B3551,'SO Details'!$K:$K,$E3551)</f>
        <v>10</v>
      </c>
      <c r="I3551" s="20">
        <f>IF(COUNTIFS($C:$C,B3551)&gt;1,SUMIFS('Sales Hx'!$Q:$Q,'Sales Hx'!$B:$B,_xlfn.XLOOKUP(B3551,C:C,B:B),'Sales Hx'!$D:$D,Planning!$E3551),SUMIFS('Sales Hx'!$Q:$Q,'Sales Hx'!$B:$B,Planning!$B3551,'Sales Hx'!$D:$D,Planning!$E3551))</f>
        <v>68.599999999999994</v>
      </c>
      <c r="J3551" s="16">
        <f>IF(COUNTIFS($C:$C,B3551)&gt;1,SUMIFS('Sales Hx'!$S:$S,'Sales Hx'!$B:$B,_xlfn.XLOOKUP(B3551,C:C,B:B),'Sales Hx'!$D:$D,E3551),SUMIFS('Sales Hx'!$S:$S,'Sales Hx'!$B:$B,$B3551,'Sales Hx'!$D:$D,$E3551))</f>
        <v>0.625</v>
      </c>
      <c r="K3551" s="16">
        <f t="shared" si="301"/>
        <v>2.915451895043732</v>
      </c>
      <c r="L3551" s="12">
        <f>IF(M3551&lt;&gt;"",M3551,IF(COUNTIFS($C:$C,B3551)&gt;1,SUMIFS('Sales Hx'!V:V,'Sales Hx'!$B:$B,_xlfn.XLOOKUP(B3551,C:C,B:B),'Sales Hx'!$D:$D,$E3551),SUMIFS('Sales Hx'!V:V,'Sales Hx'!$B:$B,$B3551,'Sales Hx'!$D:$D,$E3551)))</f>
        <v>0</v>
      </c>
      <c r="M3551" s="12">
        <v>0</v>
      </c>
      <c r="N3551" s="15">
        <f t="shared" si="305"/>
        <v>0.625</v>
      </c>
      <c r="O3551" s="21">
        <f t="shared" si="303"/>
        <v>0</v>
      </c>
      <c r="P3551" s="24">
        <v>8.5</v>
      </c>
      <c r="Q3551" s="18">
        <f t="shared" si="306"/>
        <v>0</v>
      </c>
      <c r="R3551" s="2">
        <v>1</v>
      </c>
      <c r="S3551" s="2">
        <v>120</v>
      </c>
      <c r="T3551" s="2" t="s">
        <v>4647</v>
      </c>
      <c r="U3551" s="28">
        <f>IF(G3551=0,"",_xlfn.MINIFS('PO Details'!$I:$I,'PO Details'!$D:$D,Planning!$B3551,'PO Details'!$L:$L,Planning!$E3551))</f>
        <v>45474</v>
      </c>
      <c r="V3551" s="29" t="s">
        <v>4641</v>
      </c>
      <c r="W3551" t="str">
        <f t="shared" si="302"/>
        <v/>
      </c>
      <c r="X3551" s="2">
        <v>120</v>
      </c>
    </row>
    <row r="3552" spans="1:24" x14ac:dyDescent="0.25">
      <c r="A3552" s="11" t="s">
        <v>4619</v>
      </c>
      <c r="B3552" s="22" t="s">
        <v>254</v>
      </c>
      <c r="C3552" s="22"/>
      <c r="D3552" s="22" t="s">
        <v>255</v>
      </c>
      <c r="E3552" s="31" t="s">
        <v>15</v>
      </c>
      <c r="F3552" s="12">
        <f>SUMIFS('Inventory Details'!$H:$H,'Inventory Details'!$B:$B,$B3552,'Inventory Details'!$E:$E,$E3552)</f>
        <v>24</v>
      </c>
      <c r="G3552" s="12">
        <f>SUMIFS('PO Details'!$H:$H,'PO Details'!$D:$D,Planning!$B3552,'PO Details'!$L:$L,$E3552)</f>
        <v>115</v>
      </c>
      <c r="H3552" s="12">
        <f>SUMIFS('SO Details'!$G:$G,'SO Details'!$D:$D,Planning!$B3552,'SO Details'!$K:$K,$E3552)</f>
        <v>14</v>
      </c>
      <c r="I3552" s="20">
        <f>IF(COUNTIFS($C:$C,B3552)&gt;1,SUMIFS('Sales Hx'!$Q:$Q,'Sales Hx'!$B:$B,_xlfn.XLOOKUP(B3552,C:C,B:B),'Sales Hx'!$D:$D,Planning!$E3552),SUMIFS('Sales Hx'!$Q:$Q,'Sales Hx'!$B:$B,Planning!$B3552,'Sales Hx'!$D:$D,Planning!$E3552))</f>
        <v>0</v>
      </c>
      <c r="J3552" s="16">
        <f>IF(COUNTIFS($C:$C,B3552)&gt;1,SUMIFS('Sales Hx'!$S:$S,'Sales Hx'!$B:$B,_xlfn.XLOOKUP(B3552,C:C,B:B),'Sales Hx'!$D:$D,E3552),SUMIFS('Sales Hx'!$S:$S,'Sales Hx'!$B:$B,$B3552,'Sales Hx'!$D:$D,$E3552))</f>
        <v>0.60964912280701755</v>
      </c>
      <c r="K3552" s="16">
        <f t="shared" si="301"/>
        <v>0</v>
      </c>
      <c r="L3552" s="12">
        <f>IF(M3552&lt;&gt;"",M3552,IF(COUNTIFS($C:$C,B3552)&gt;1,SUMIFS('Sales Hx'!V:V,'Sales Hx'!$B:$B,_xlfn.XLOOKUP(B3552,C:C,B:B),'Sales Hx'!$D:$D,$E3552),SUMIFS('Sales Hx'!V:V,'Sales Hx'!$B:$B,$B3552,'Sales Hx'!$D:$D,$E3552)))</f>
        <v>0</v>
      </c>
      <c r="M3552" s="12">
        <v>0</v>
      </c>
      <c r="N3552" s="15">
        <f t="shared" si="305"/>
        <v>0.60964912280701755</v>
      </c>
      <c r="O3552" s="21">
        <f t="shared" si="303"/>
        <v>0</v>
      </c>
      <c r="P3552" s="24">
        <v>8.5</v>
      </c>
      <c r="Q3552" s="18">
        <f t="shared" si="306"/>
        <v>0</v>
      </c>
      <c r="R3552" s="2">
        <v>1</v>
      </c>
      <c r="S3552" s="2">
        <v>120</v>
      </c>
      <c r="T3552" s="2" t="s">
        <v>4647</v>
      </c>
      <c r="U3552" s="28">
        <f>IF(G3552=0,"",_xlfn.MINIFS('PO Details'!$I:$I,'PO Details'!$D:$D,Planning!$B3552,'PO Details'!$L:$L,Planning!$E3552))</f>
        <v>45412</v>
      </c>
      <c r="V3552" s="29" t="s">
        <v>4641</v>
      </c>
      <c r="W3552" t="str">
        <f t="shared" si="302"/>
        <v/>
      </c>
      <c r="X3552" s="2">
        <v>120</v>
      </c>
    </row>
    <row r="3553" spans="1:24" x14ac:dyDescent="0.25">
      <c r="A3553" s="11" t="s">
        <v>4619</v>
      </c>
      <c r="B3553" s="22" t="s">
        <v>254</v>
      </c>
      <c r="C3553" s="22"/>
      <c r="D3553" s="22" t="s">
        <v>255</v>
      </c>
      <c r="E3553" s="31" t="s">
        <v>4746</v>
      </c>
      <c r="F3553" s="12">
        <f>SUMIFS('Inventory Details'!$H:$H,'Inventory Details'!$B:$B,$B3553,'Inventory Details'!$E:$E,$E3553)</f>
        <v>402</v>
      </c>
      <c r="G3553" s="12">
        <f>SUMIFS('PO Details'!$H:$H,'PO Details'!$D:$D,Planning!$B3553,'PO Details'!$L:$L,$E3553)</f>
        <v>200</v>
      </c>
      <c r="H3553" s="12">
        <f>SUMIFS('SO Details'!$G:$G,'SO Details'!$D:$D,Planning!$B3553,'SO Details'!$K:$K,$E3553)</f>
        <v>4</v>
      </c>
      <c r="I3553" s="20">
        <f>IF(COUNTIFS($C:$C,B3553)&gt;1,SUMIFS('Sales Hx'!$Q:$Q,'Sales Hx'!$B:$B,_xlfn.XLOOKUP(B3553,C:C,B:B),'Sales Hx'!$D:$D,Planning!$E3553),SUMIFS('Sales Hx'!$Q:$Q,'Sales Hx'!$B:$B,Planning!$B3553,'Sales Hx'!$D:$D,Planning!$E3553))</f>
        <v>204.39999999999998</v>
      </c>
      <c r="J3553" s="16">
        <f>IF(COUNTIFS($C:$C,B3553)&gt;1,SUMIFS('Sales Hx'!$S:$S,'Sales Hx'!$B:$B,_xlfn.XLOOKUP(B3553,C:C,B:B),'Sales Hx'!$D:$D,E3553),SUMIFS('Sales Hx'!$S:$S,'Sales Hx'!$B:$B,$B3553,'Sales Hx'!$D:$D,$E3553))</f>
        <v>1.7955043859649125</v>
      </c>
      <c r="K3553" s="16">
        <f t="shared" si="301"/>
        <v>2.945205479452055</v>
      </c>
      <c r="L3553" s="12">
        <f>IF(M3553&lt;&gt;"",M3553,IF(COUNTIFS($C:$C,B3553)&gt;1,SUMIFS('Sales Hx'!V:V,'Sales Hx'!$B:$B,_xlfn.XLOOKUP(B3553,C:C,B:B),'Sales Hx'!$D:$D,$E3553),SUMIFS('Sales Hx'!V:V,'Sales Hx'!$B:$B,$B3553,'Sales Hx'!$D:$D,$E3553)))</f>
        <v>0</v>
      </c>
      <c r="M3553" s="12">
        <v>0</v>
      </c>
      <c r="N3553" s="15">
        <f t="shared" si="305"/>
        <v>1.7955043859649125</v>
      </c>
      <c r="O3553" s="21">
        <f t="shared" si="303"/>
        <v>0</v>
      </c>
      <c r="P3553" s="24">
        <v>8.5</v>
      </c>
      <c r="Q3553" s="18">
        <f t="shared" si="306"/>
        <v>0</v>
      </c>
      <c r="R3553" s="2">
        <v>1</v>
      </c>
      <c r="S3553" s="2">
        <v>120</v>
      </c>
      <c r="T3553" s="2" t="s">
        <v>4647</v>
      </c>
      <c r="U3553" s="28">
        <f>IF(G3553=0,"",_xlfn.MINIFS('PO Details'!$I:$I,'PO Details'!$D:$D,Planning!$B3553,'PO Details'!$L:$L,Planning!$E3553))</f>
        <v>45458</v>
      </c>
      <c r="V3553" s="29" t="s">
        <v>4641</v>
      </c>
      <c r="W3553" t="str">
        <f t="shared" si="302"/>
        <v/>
      </c>
      <c r="X3553" s="2">
        <v>120</v>
      </c>
    </row>
    <row r="3554" spans="1:24" x14ac:dyDescent="0.25">
      <c r="A3554" s="11" t="s">
        <v>4619</v>
      </c>
      <c r="B3554" s="22" t="s">
        <v>254</v>
      </c>
      <c r="C3554" s="22"/>
      <c r="D3554" s="22" t="s">
        <v>255</v>
      </c>
      <c r="E3554" s="31" t="s">
        <v>109</v>
      </c>
      <c r="F3554" s="12">
        <f>SUMIFS('Inventory Details'!$H:$H,'Inventory Details'!$B:$B,$B3554,'Inventory Details'!$E:$E,$E3554)</f>
        <v>26</v>
      </c>
      <c r="G3554" s="12">
        <f>SUMIFS('PO Details'!$H:$H,'PO Details'!$D:$D,Planning!$B3554,'PO Details'!$L:$L,$E3554)</f>
        <v>14</v>
      </c>
      <c r="H3554" s="12">
        <f>SUMIFS('SO Details'!$G:$G,'SO Details'!$D:$D,Planning!$B3554,'SO Details'!$K:$K,$E3554)</f>
        <v>0</v>
      </c>
      <c r="I3554" s="20">
        <f>IF(COUNTIFS($C:$C,B3554)&gt;1,SUMIFS('Sales Hx'!$Q:$Q,'Sales Hx'!$B:$B,_xlfn.XLOOKUP(B3554,C:C,B:B),'Sales Hx'!$D:$D,Planning!$E3554),SUMIFS('Sales Hx'!$Q:$Q,'Sales Hx'!$B:$B,Planning!$B3554,'Sales Hx'!$D:$D,Planning!$E3554))</f>
        <v>16.799999999999997</v>
      </c>
      <c r="J3554" s="16">
        <f>IF(COUNTIFS($C:$C,B3554)&gt;1,SUMIFS('Sales Hx'!$S:$S,'Sales Hx'!$B:$B,_xlfn.XLOOKUP(B3554,C:C,B:B),'Sales Hx'!$D:$D,E3554),SUMIFS('Sales Hx'!$S:$S,'Sales Hx'!$B:$B,$B3554,'Sales Hx'!$D:$D,$E3554))</f>
        <v>0.23190789473684212</v>
      </c>
      <c r="K3554" s="16">
        <f t="shared" si="301"/>
        <v>2.3809523809523814</v>
      </c>
      <c r="L3554" s="12">
        <f>IF(M3554&lt;&gt;"",M3554,IF(COUNTIFS($C:$C,B3554)&gt;1,SUMIFS('Sales Hx'!V:V,'Sales Hx'!$B:$B,_xlfn.XLOOKUP(B3554,C:C,B:B),'Sales Hx'!$D:$D,$E3554),SUMIFS('Sales Hx'!V:V,'Sales Hx'!$B:$B,$B3554,'Sales Hx'!$D:$D,$E3554)))</f>
        <v>0</v>
      </c>
      <c r="M3554" s="12">
        <v>0</v>
      </c>
      <c r="N3554" s="15">
        <f t="shared" si="305"/>
        <v>0.23190789473684212</v>
      </c>
      <c r="O3554" s="21">
        <f t="shared" si="303"/>
        <v>0</v>
      </c>
      <c r="P3554" s="24">
        <v>8.5</v>
      </c>
      <c r="Q3554" s="18">
        <f t="shared" si="306"/>
        <v>0</v>
      </c>
      <c r="R3554" s="2">
        <v>1</v>
      </c>
      <c r="S3554" s="2">
        <v>120</v>
      </c>
      <c r="T3554" s="2" t="s">
        <v>4647</v>
      </c>
      <c r="U3554" s="28">
        <f>IF(G3554=0,"",_xlfn.MINIFS('PO Details'!$I:$I,'PO Details'!$D:$D,Planning!$B3554,'PO Details'!$L:$L,Planning!$E3554))</f>
        <v>45517</v>
      </c>
      <c r="V3554" s="29" t="s">
        <v>4641</v>
      </c>
      <c r="W3554" t="str">
        <f t="shared" si="302"/>
        <v/>
      </c>
      <c r="X3554" s="2">
        <v>120</v>
      </c>
    </row>
    <row r="3555" spans="1:24" x14ac:dyDescent="0.25">
      <c r="A3555" s="11" t="s">
        <v>4619</v>
      </c>
      <c r="B3555" s="22" t="s">
        <v>254</v>
      </c>
      <c r="C3555" s="22"/>
      <c r="D3555" s="22" t="s">
        <v>255</v>
      </c>
      <c r="E3555" s="31" t="s">
        <v>1201</v>
      </c>
      <c r="F3555" s="12">
        <f>SUMIFS('Inventory Details'!$H:$H,'Inventory Details'!$B:$B,$B3555,'Inventory Details'!$E:$E,$E3555)</f>
        <v>0</v>
      </c>
      <c r="G3555" s="12">
        <f>SUMIFS('PO Details'!$H:$H,'PO Details'!$D:$D,Planning!$B3555,'PO Details'!$L:$L,$E3555)</f>
        <v>0</v>
      </c>
      <c r="H3555" s="12">
        <f>SUMIFS('SO Details'!$G:$G,'SO Details'!$D:$D,Planning!$B3555,'SO Details'!$K:$K,$E3555)</f>
        <v>1</v>
      </c>
      <c r="I3555" s="20">
        <f>IF(COUNTIFS($C:$C,B3555)&gt;1,SUMIFS('Sales Hx'!$Q:$Q,'Sales Hx'!$B:$B,_xlfn.XLOOKUP(B3555,C:C,B:B),'Sales Hx'!$D:$D,Planning!$E3555),SUMIFS('Sales Hx'!$Q:$Q,'Sales Hx'!$B:$B,Planning!$B3555,'Sales Hx'!$D:$D,Planning!$E3555))</f>
        <v>0</v>
      </c>
      <c r="J3555" s="16">
        <f>IF(COUNTIFS($C:$C,B3555)&gt;1,SUMIFS('Sales Hx'!$S:$S,'Sales Hx'!$B:$B,_xlfn.XLOOKUP(B3555,C:C,B:B),'Sales Hx'!$D:$D,E3555),SUMIFS('Sales Hx'!$S:$S,'Sales Hx'!$B:$B,$B3555,'Sales Hx'!$D:$D,$E3555))</f>
        <v>0</v>
      </c>
      <c r="K3555" s="16">
        <f t="shared" si="301"/>
        <v>0</v>
      </c>
      <c r="L3555" s="12">
        <f>IF(M3555&lt;&gt;"",M3555,IF(COUNTIFS($C:$C,B3555)&gt;1,SUMIFS('Sales Hx'!V:V,'Sales Hx'!$B:$B,_xlfn.XLOOKUP(B3555,C:C,B:B),'Sales Hx'!$D:$D,$E3555),SUMIFS('Sales Hx'!V:V,'Sales Hx'!$B:$B,$B3555,'Sales Hx'!$D:$D,$E3555)))</f>
        <v>0</v>
      </c>
      <c r="M3555" s="12">
        <v>0</v>
      </c>
      <c r="N3555" s="15">
        <f t="shared" si="305"/>
        <v>0</v>
      </c>
      <c r="O3555" s="21">
        <f t="shared" si="303"/>
        <v>1</v>
      </c>
      <c r="P3555" s="24">
        <v>8.5</v>
      </c>
      <c r="Q3555" s="18">
        <f t="shared" si="306"/>
        <v>8.5</v>
      </c>
      <c r="R3555" s="2">
        <v>1</v>
      </c>
      <c r="S3555" s="2">
        <v>120</v>
      </c>
      <c r="T3555" s="2" t="s">
        <v>4647</v>
      </c>
      <c r="U3555" s="28" t="str">
        <f>IF(G3555=0,"",_xlfn.MINIFS('PO Details'!$I:$I,'PO Details'!$D:$D,Planning!$B3555,'PO Details'!$L:$L,Planning!$E3555))</f>
        <v/>
      </c>
      <c r="V3555" s="29" t="s">
        <v>4641</v>
      </c>
      <c r="W3555" t="str">
        <f t="shared" si="302"/>
        <v/>
      </c>
      <c r="X3555" s="2">
        <v>120</v>
      </c>
    </row>
    <row r="3556" spans="1:24" x14ac:dyDescent="0.25">
      <c r="A3556" s="11" t="s">
        <v>4619</v>
      </c>
      <c r="B3556" s="22" t="s">
        <v>254</v>
      </c>
      <c r="C3556" s="22"/>
      <c r="D3556" s="22" t="s">
        <v>255</v>
      </c>
      <c r="E3556" s="31" t="s">
        <v>861</v>
      </c>
      <c r="F3556" s="12">
        <f>SUMIFS('Inventory Details'!$H:$H,'Inventory Details'!$B:$B,$B3556,'Inventory Details'!$E:$E,$E3556)</f>
        <v>0</v>
      </c>
      <c r="G3556" s="12">
        <f>SUMIFS('PO Details'!$H:$H,'PO Details'!$D:$D,Planning!$B3556,'PO Details'!$L:$L,$E3556)</f>
        <v>0</v>
      </c>
      <c r="H3556" s="12">
        <f>SUMIFS('SO Details'!$G:$G,'SO Details'!$D:$D,Planning!$B3556,'SO Details'!$K:$K,$E3556)</f>
        <v>2</v>
      </c>
      <c r="I3556" s="20">
        <f>IF(COUNTIFS($C:$C,B3556)&gt;1,SUMIFS('Sales Hx'!$Q:$Q,'Sales Hx'!$B:$B,_xlfn.XLOOKUP(B3556,C:C,B:B),'Sales Hx'!$D:$D,Planning!$E3556),SUMIFS('Sales Hx'!$Q:$Q,'Sales Hx'!$B:$B,Planning!$B3556,'Sales Hx'!$D:$D,Planning!$E3556))</f>
        <v>0</v>
      </c>
      <c r="J3556" s="16">
        <f>IF(COUNTIFS($C:$C,B3556)&gt;1,SUMIFS('Sales Hx'!$S:$S,'Sales Hx'!$B:$B,_xlfn.XLOOKUP(B3556,C:C,B:B),'Sales Hx'!$D:$D,E3556),SUMIFS('Sales Hx'!$S:$S,'Sales Hx'!$B:$B,$B3556,'Sales Hx'!$D:$D,$E3556))</f>
        <v>3.2894736842105261E-2</v>
      </c>
      <c r="K3556" s="16">
        <f t="shared" si="301"/>
        <v>0</v>
      </c>
      <c r="L3556" s="12">
        <f>IF(M3556&lt;&gt;"",M3556,IF(COUNTIFS($C:$C,B3556)&gt;1,SUMIFS('Sales Hx'!V:V,'Sales Hx'!$B:$B,_xlfn.XLOOKUP(B3556,C:C,B:B),'Sales Hx'!$D:$D,$E3556),SUMIFS('Sales Hx'!V:V,'Sales Hx'!$B:$B,$B3556,'Sales Hx'!$D:$D,$E3556)))</f>
        <v>0</v>
      </c>
      <c r="M3556" s="12">
        <v>0</v>
      </c>
      <c r="N3556" s="15">
        <f t="shared" si="305"/>
        <v>3.2894736842105261E-2</v>
      </c>
      <c r="O3556" s="21">
        <f t="shared" si="303"/>
        <v>6</v>
      </c>
      <c r="P3556" s="24">
        <v>8.5</v>
      </c>
      <c r="Q3556" s="18">
        <f t="shared" si="306"/>
        <v>51</v>
      </c>
      <c r="R3556" s="2">
        <v>1</v>
      </c>
      <c r="S3556" s="2">
        <v>120</v>
      </c>
      <c r="T3556" s="2" t="s">
        <v>4647</v>
      </c>
      <c r="U3556" s="28" t="str">
        <f>IF(G3556=0,"",_xlfn.MINIFS('PO Details'!$I:$I,'PO Details'!$D:$D,Planning!$B3556,'PO Details'!$L:$L,Planning!$E3556))</f>
        <v/>
      </c>
      <c r="V3556" s="29" t="s">
        <v>4641</v>
      </c>
      <c r="W3556" t="str">
        <f t="shared" si="302"/>
        <v/>
      </c>
      <c r="X3556" s="2">
        <v>120</v>
      </c>
    </row>
    <row r="3557" spans="1:24" x14ac:dyDescent="0.25">
      <c r="A3557" s="11" t="s">
        <v>4619</v>
      </c>
      <c r="B3557" s="22" t="s">
        <v>254</v>
      </c>
      <c r="C3557" s="22"/>
      <c r="D3557" s="22" t="s">
        <v>255</v>
      </c>
      <c r="E3557" s="31" t="s">
        <v>108</v>
      </c>
      <c r="F3557" s="12">
        <f>SUMIFS('Inventory Details'!$H:$H,'Inventory Details'!$B:$B,$B3557,'Inventory Details'!$E:$E,$E3557)</f>
        <v>0</v>
      </c>
      <c r="G3557" s="12">
        <f>SUMIFS('PO Details'!$H:$H,'PO Details'!$D:$D,Planning!$B3557,'PO Details'!$L:$L,$E3557)</f>
        <v>0</v>
      </c>
      <c r="H3557" s="12">
        <f>SUMIFS('SO Details'!$G:$G,'SO Details'!$D:$D,Planning!$B3557,'SO Details'!$K:$K,$E3557)</f>
        <v>0</v>
      </c>
      <c r="I3557" s="20">
        <f>IF(COUNTIFS($C:$C,B3557)&gt;1,SUMIFS('Sales Hx'!$Q:$Q,'Sales Hx'!$B:$B,_xlfn.XLOOKUP(B3557,C:C,B:B),'Sales Hx'!$D:$D,Planning!$E3557),SUMIFS('Sales Hx'!$Q:$Q,'Sales Hx'!$B:$B,Planning!$B3557,'Sales Hx'!$D:$D,Planning!$E3557))</f>
        <v>0</v>
      </c>
      <c r="J3557" s="16">
        <f>IF(COUNTIFS($C:$C,B3557)&gt;1,SUMIFS('Sales Hx'!$S:$S,'Sales Hx'!$B:$B,_xlfn.XLOOKUP(B3557,C:C,B:B),'Sales Hx'!$D:$D,E3557),SUMIFS('Sales Hx'!$S:$S,'Sales Hx'!$B:$B,$B3557,'Sales Hx'!$D:$D,$E3557))</f>
        <v>3.2894736842105261E-2</v>
      </c>
      <c r="K3557" s="16">
        <f t="shared" si="301"/>
        <v>0</v>
      </c>
      <c r="L3557" s="12">
        <f>IF(M3557&lt;&gt;"",M3557,IF(COUNTIFS($C:$C,B3557)&gt;1,SUMIFS('Sales Hx'!V:V,'Sales Hx'!$B:$B,_xlfn.XLOOKUP(B3557,C:C,B:B),'Sales Hx'!$D:$D,$E3557),SUMIFS('Sales Hx'!V:V,'Sales Hx'!$B:$B,$B3557,'Sales Hx'!$D:$D,$E3557)))</f>
        <v>0</v>
      </c>
      <c r="M3557" s="12">
        <v>0</v>
      </c>
      <c r="N3557" s="15">
        <f t="shared" si="305"/>
        <v>3.2894736842105261E-2</v>
      </c>
      <c r="O3557" s="21">
        <f t="shared" si="303"/>
        <v>4</v>
      </c>
      <c r="P3557" s="24">
        <v>8.5</v>
      </c>
      <c r="Q3557" s="18">
        <f t="shared" si="306"/>
        <v>34</v>
      </c>
      <c r="R3557" s="2">
        <v>1</v>
      </c>
      <c r="S3557" s="2">
        <v>120</v>
      </c>
      <c r="T3557" s="2" t="s">
        <v>4647</v>
      </c>
      <c r="U3557" s="28" t="str">
        <f>IF(G3557=0,"",_xlfn.MINIFS('PO Details'!$I:$I,'PO Details'!$D:$D,Planning!$B3557,'PO Details'!$L:$L,Planning!$E3557))</f>
        <v/>
      </c>
      <c r="V3557" s="29" t="s">
        <v>4641</v>
      </c>
      <c r="W3557" t="str">
        <f t="shared" si="302"/>
        <v/>
      </c>
      <c r="X3557" s="2">
        <v>120</v>
      </c>
    </row>
    <row r="3558" spans="1:24" x14ac:dyDescent="0.25">
      <c r="A3558" s="11" t="s">
        <v>4619</v>
      </c>
      <c r="B3558" s="22" t="s">
        <v>404</v>
      </c>
      <c r="C3558" s="22"/>
      <c r="D3558" s="22" t="s">
        <v>405</v>
      </c>
      <c r="E3558" s="31" t="s">
        <v>4746</v>
      </c>
      <c r="F3558" s="12">
        <f>SUMIFS('Inventory Details'!$H:$H,'Inventory Details'!$B:$B,$B3558,'Inventory Details'!$E:$E,$E3558)</f>
        <v>36</v>
      </c>
      <c r="G3558" s="12">
        <f>SUMIFS('PO Details'!$H:$H,'PO Details'!$D:$D,Planning!$B3558,'PO Details'!$L:$L,$E3558)</f>
        <v>463</v>
      </c>
      <c r="H3558" s="12">
        <f>SUMIFS('SO Details'!$G:$G,'SO Details'!$D:$D,Planning!$B3558,'SO Details'!$K:$K,$E3558)</f>
        <v>6</v>
      </c>
      <c r="I3558" s="20">
        <f>IF(COUNTIFS($C:$C,B3558)&gt;1,SUMIFS('Sales Hx'!$Q:$Q,'Sales Hx'!$B:$B,_xlfn.XLOOKUP(B3558,C:C,B:B),'Sales Hx'!$D:$D,Planning!$E3558),SUMIFS('Sales Hx'!$Q:$Q,'Sales Hx'!$B:$B,Planning!$B3558,'Sales Hx'!$D:$D,Planning!$E3558))</f>
        <v>0</v>
      </c>
      <c r="J3558" s="16">
        <f>IF(COUNTIFS($C:$C,B3558)&gt;1,SUMIFS('Sales Hx'!$S:$S,'Sales Hx'!$B:$B,_xlfn.XLOOKUP(B3558,C:C,B:B),'Sales Hx'!$D:$D,E3558),SUMIFS('Sales Hx'!$S:$S,'Sales Hx'!$B:$B,$B3558,'Sales Hx'!$D:$D,$E3558))</f>
        <v>0.625</v>
      </c>
      <c r="K3558" s="16">
        <f t="shared" si="301"/>
        <v>0</v>
      </c>
      <c r="L3558" s="12">
        <f>IF(M3558&lt;&gt;"",M3558,IF(COUNTIFS($C:$C,B3558)&gt;1,SUMIFS('Sales Hx'!V:V,'Sales Hx'!$B:$B,_xlfn.XLOOKUP(B3558,C:C,B:B),'Sales Hx'!$D:$D,$E3558),SUMIFS('Sales Hx'!V:V,'Sales Hx'!$B:$B,$B3558,'Sales Hx'!$D:$D,$E3558)))</f>
        <v>0</v>
      </c>
      <c r="M3558" s="12">
        <v>0</v>
      </c>
      <c r="N3558" s="15">
        <f t="shared" si="305"/>
        <v>0.625</v>
      </c>
      <c r="O3558" s="21">
        <f t="shared" si="303"/>
        <v>0</v>
      </c>
      <c r="P3558" s="24">
        <v>155.25</v>
      </c>
      <c r="Q3558" s="18">
        <f t="shared" si="306"/>
        <v>0</v>
      </c>
      <c r="R3558" s="2">
        <v>1</v>
      </c>
      <c r="S3558" s="2">
        <v>120</v>
      </c>
      <c r="T3558" s="2" t="s">
        <v>4647</v>
      </c>
      <c r="U3558" s="28">
        <f>IF(G3558=0,"",_xlfn.MINIFS('PO Details'!$I:$I,'PO Details'!$D:$D,Planning!$B3558,'PO Details'!$L:$L,Planning!$E3558))</f>
        <v>45441</v>
      </c>
      <c r="V3558" s="29" t="s">
        <v>4639</v>
      </c>
      <c r="W3558" t="str">
        <f t="shared" si="302"/>
        <v/>
      </c>
      <c r="X3558" s="2">
        <v>120</v>
      </c>
    </row>
    <row r="3559" spans="1:24" x14ac:dyDescent="0.25">
      <c r="A3559" s="11" t="s">
        <v>4619</v>
      </c>
      <c r="B3559" s="22" t="s">
        <v>404</v>
      </c>
      <c r="C3559" s="22"/>
      <c r="D3559" s="22" t="s">
        <v>405</v>
      </c>
      <c r="E3559" s="31" t="s">
        <v>119</v>
      </c>
      <c r="F3559" s="12">
        <f>SUMIFS('Inventory Details'!$H:$H,'Inventory Details'!$B:$B,$B3559,'Inventory Details'!$E:$E,$E3559)</f>
        <v>0</v>
      </c>
      <c r="G3559" s="12">
        <f>SUMIFS('PO Details'!$H:$H,'PO Details'!$D:$D,Planning!$B3559,'PO Details'!$L:$L,$E3559)</f>
        <v>6</v>
      </c>
      <c r="H3559" s="12">
        <f>SUMIFS('SO Details'!$G:$G,'SO Details'!$D:$D,Planning!$B3559,'SO Details'!$K:$K,$E3559)</f>
        <v>0</v>
      </c>
      <c r="I3559" s="20">
        <f>IF(COUNTIFS($C:$C,B3559)&gt;1,SUMIFS('Sales Hx'!$Q:$Q,'Sales Hx'!$B:$B,_xlfn.XLOOKUP(B3559,C:C,B:B),'Sales Hx'!$D:$D,Planning!$E3559),SUMIFS('Sales Hx'!$Q:$Q,'Sales Hx'!$B:$B,Planning!$B3559,'Sales Hx'!$D:$D,Planning!$E3559))</f>
        <v>0</v>
      </c>
      <c r="J3559" s="16">
        <f>IF(COUNTIFS($C:$C,B3559)&gt;1,SUMIFS('Sales Hx'!$S:$S,'Sales Hx'!$B:$B,_xlfn.XLOOKUP(B3559,C:C,B:B),'Sales Hx'!$D:$D,E3559),SUMIFS('Sales Hx'!$S:$S,'Sales Hx'!$B:$B,$B3559,'Sales Hx'!$D:$D,$E3559))</f>
        <v>0</v>
      </c>
      <c r="K3559" s="16">
        <f t="shared" si="301"/>
        <v>0</v>
      </c>
      <c r="L3559" s="12">
        <f>IF(M3559&lt;&gt;"",M3559,IF(COUNTIFS($C:$C,B3559)&gt;1,SUMIFS('Sales Hx'!V:V,'Sales Hx'!$B:$B,_xlfn.XLOOKUP(B3559,C:C,B:B),'Sales Hx'!$D:$D,$E3559),SUMIFS('Sales Hx'!V:V,'Sales Hx'!$B:$B,$B3559,'Sales Hx'!$D:$D,$E3559)))</f>
        <v>0</v>
      </c>
      <c r="M3559" s="12">
        <v>0</v>
      </c>
      <c r="N3559" s="15">
        <f t="shared" si="305"/>
        <v>0</v>
      </c>
      <c r="O3559" s="21">
        <f t="shared" si="303"/>
        <v>0</v>
      </c>
      <c r="P3559" s="24">
        <v>155.25</v>
      </c>
      <c r="Q3559" s="18">
        <f t="shared" si="306"/>
        <v>0</v>
      </c>
      <c r="R3559" s="2">
        <v>1</v>
      </c>
      <c r="S3559" s="2">
        <v>120</v>
      </c>
      <c r="T3559" s="2" t="s">
        <v>4647</v>
      </c>
      <c r="U3559" s="28">
        <f>IF(G3559=0,"",_xlfn.MINIFS('PO Details'!$I:$I,'PO Details'!$D:$D,Planning!$B3559,'PO Details'!$L:$L,Planning!$E3559))</f>
        <v>45443</v>
      </c>
      <c r="V3559" s="29" t="s">
        <v>4639</v>
      </c>
      <c r="W3559" t="str">
        <f t="shared" si="302"/>
        <v/>
      </c>
      <c r="X3559" s="2">
        <v>120</v>
      </c>
    </row>
    <row r="3560" spans="1:24" x14ac:dyDescent="0.25">
      <c r="A3560" s="11" t="s">
        <v>4619</v>
      </c>
      <c r="B3560" s="22" t="s">
        <v>404</v>
      </c>
      <c r="C3560" s="22"/>
      <c r="D3560" s="22" t="s">
        <v>405</v>
      </c>
      <c r="E3560" s="31" t="s">
        <v>15</v>
      </c>
      <c r="F3560" s="12">
        <f>SUMIFS('Inventory Details'!$H:$H,'Inventory Details'!$B:$B,$B3560,'Inventory Details'!$E:$E,$E3560)</f>
        <v>7</v>
      </c>
      <c r="G3560" s="12">
        <f>SUMIFS('PO Details'!$H:$H,'PO Details'!$D:$D,Planning!$B3560,'PO Details'!$L:$L,$E3560)</f>
        <v>12</v>
      </c>
      <c r="H3560" s="12">
        <f>SUMIFS('SO Details'!$G:$G,'SO Details'!$D:$D,Planning!$B3560,'SO Details'!$K:$K,$E3560)</f>
        <v>0</v>
      </c>
      <c r="I3560" s="20">
        <f>IF(COUNTIFS($C:$C,B3560)&gt;1,SUMIFS('Sales Hx'!$Q:$Q,'Sales Hx'!$B:$B,_xlfn.XLOOKUP(B3560,C:C,B:B),'Sales Hx'!$D:$D,Planning!$E3560),SUMIFS('Sales Hx'!$Q:$Q,'Sales Hx'!$B:$B,Planning!$B3560,'Sales Hx'!$D:$D,Planning!$E3560))</f>
        <v>0</v>
      </c>
      <c r="J3560" s="16">
        <f>IF(COUNTIFS($C:$C,B3560)&gt;1,SUMIFS('Sales Hx'!$S:$S,'Sales Hx'!$B:$B,_xlfn.XLOOKUP(B3560,C:C,B:B),'Sales Hx'!$D:$D,E3560),SUMIFS('Sales Hx'!$S:$S,'Sales Hx'!$B:$B,$B3560,'Sales Hx'!$D:$D,$E3560))</f>
        <v>0</v>
      </c>
      <c r="K3560" s="16">
        <f t="shared" si="301"/>
        <v>0</v>
      </c>
      <c r="L3560" s="12">
        <f>IF(M3560&lt;&gt;"",M3560,IF(COUNTIFS($C:$C,B3560)&gt;1,SUMIFS('Sales Hx'!V:V,'Sales Hx'!$B:$B,_xlfn.XLOOKUP(B3560,C:C,B:B),'Sales Hx'!$D:$D,$E3560),SUMIFS('Sales Hx'!V:V,'Sales Hx'!$B:$B,$B3560,'Sales Hx'!$D:$D,$E3560)))</f>
        <v>0</v>
      </c>
      <c r="M3560" s="12">
        <v>0</v>
      </c>
      <c r="N3560" s="15">
        <f t="shared" si="305"/>
        <v>0</v>
      </c>
      <c r="O3560" s="21">
        <f t="shared" si="303"/>
        <v>0</v>
      </c>
      <c r="P3560" s="24">
        <v>155.25</v>
      </c>
      <c r="Q3560" s="18">
        <f t="shared" si="306"/>
        <v>0</v>
      </c>
      <c r="R3560" s="2">
        <v>1</v>
      </c>
      <c r="S3560" s="2">
        <v>120</v>
      </c>
      <c r="T3560" s="2" t="s">
        <v>4647</v>
      </c>
      <c r="U3560" s="28">
        <f>IF(G3560=0,"",_xlfn.MINIFS('PO Details'!$I:$I,'PO Details'!$D:$D,Planning!$B3560,'PO Details'!$L:$L,Planning!$E3560))</f>
        <v>45397</v>
      </c>
      <c r="V3560" s="29" t="s">
        <v>4639</v>
      </c>
      <c r="W3560" t="str">
        <f t="shared" si="302"/>
        <v/>
      </c>
      <c r="X3560" s="2">
        <v>120</v>
      </c>
    </row>
    <row r="3561" spans="1:24" x14ac:dyDescent="0.25">
      <c r="A3561" s="11" t="s">
        <v>4619</v>
      </c>
      <c r="B3561" s="22" t="s">
        <v>404</v>
      </c>
      <c r="C3561" s="22"/>
      <c r="D3561" s="22" t="s">
        <v>405</v>
      </c>
      <c r="E3561" s="31" t="s">
        <v>820</v>
      </c>
      <c r="F3561" s="12">
        <f>SUMIFS('Inventory Details'!$H:$H,'Inventory Details'!$B:$B,$B3561,'Inventory Details'!$E:$E,$E3561)</f>
        <v>0</v>
      </c>
      <c r="G3561" s="12">
        <f>SUMIFS('PO Details'!$H:$H,'PO Details'!$D:$D,Planning!$B3561,'PO Details'!$L:$L,$E3561)</f>
        <v>75</v>
      </c>
      <c r="H3561" s="12">
        <f>SUMIFS('SO Details'!$G:$G,'SO Details'!$D:$D,Planning!$B3561,'SO Details'!$K:$K,$E3561)</f>
        <v>5</v>
      </c>
      <c r="I3561" s="20">
        <f>IF(COUNTIFS($C:$C,B3561)&gt;1,SUMIFS('Sales Hx'!$Q:$Q,'Sales Hx'!$B:$B,_xlfn.XLOOKUP(B3561,C:C,B:B),'Sales Hx'!$D:$D,Planning!$E3561),SUMIFS('Sales Hx'!$Q:$Q,'Sales Hx'!$B:$B,Planning!$B3561,'Sales Hx'!$D:$D,Planning!$E3561))</f>
        <v>0</v>
      </c>
      <c r="J3561" s="16">
        <f>IF(COUNTIFS($C:$C,B3561)&gt;1,SUMIFS('Sales Hx'!$S:$S,'Sales Hx'!$B:$B,_xlfn.XLOOKUP(B3561,C:C,B:B),'Sales Hx'!$D:$D,E3561),SUMIFS('Sales Hx'!$S:$S,'Sales Hx'!$B:$B,$B3561,'Sales Hx'!$D:$D,$E3561))</f>
        <v>0</v>
      </c>
      <c r="K3561" s="16">
        <f t="shared" si="301"/>
        <v>0</v>
      </c>
      <c r="L3561" s="12">
        <f>IF(M3561&lt;&gt;"",M3561,IF(COUNTIFS($C:$C,B3561)&gt;1,SUMIFS('Sales Hx'!V:V,'Sales Hx'!$B:$B,_xlfn.XLOOKUP(B3561,C:C,B:B),'Sales Hx'!$D:$D,$E3561),SUMIFS('Sales Hx'!V:V,'Sales Hx'!$B:$B,$B3561,'Sales Hx'!$D:$D,$E3561)))</f>
        <v>0</v>
      </c>
      <c r="M3561" s="12">
        <v>0</v>
      </c>
      <c r="N3561" s="15">
        <f t="shared" si="305"/>
        <v>0</v>
      </c>
      <c r="O3561" s="21">
        <f t="shared" si="303"/>
        <v>0</v>
      </c>
      <c r="P3561" s="24">
        <v>155.25</v>
      </c>
      <c r="Q3561" s="18">
        <f t="shared" si="306"/>
        <v>0</v>
      </c>
      <c r="R3561" s="2">
        <v>1</v>
      </c>
      <c r="S3561" s="2">
        <v>120</v>
      </c>
      <c r="T3561" s="2" t="s">
        <v>4647</v>
      </c>
      <c r="U3561" s="28">
        <f>IF(G3561=0,"",_xlfn.MINIFS('PO Details'!$I:$I,'PO Details'!$D:$D,Planning!$B3561,'PO Details'!$L:$L,Planning!$E3561))</f>
        <v>45450</v>
      </c>
      <c r="V3561" s="29" t="s">
        <v>4639</v>
      </c>
      <c r="W3561" t="str">
        <f t="shared" si="302"/>
        <v/>
      </c>
      <c r="X3561" s="2">
        <v>120</v>
      </c>
    </row>
    <row r="3562" spans="1:24" x14ac:dyDescent="0.25">
      <c r="A3562" s="11" t="s">
        <v>4619</v>
      </c>
      <c r="B3562" s="22" t="s">
        <v>404</v>
      </c>
      <c r="C3562" s="22"/>
      <c r="D3562" s="22" t="s">
        <v>405</v>
      </c>
      <c r="E3562" s="31" t="s">
        <v>109</v>
      </c>
      <c r="F3562" s="12">
        <f>SUMIFS('Inventory Details'!$H:$H,'Inventory Details'!$B:$B,$B3562,'Inventory Details'!$E:$E,$E3562)</f>
        <v>24</v>
      </c>
      <c r="G3562" s="12">
        <f>SUMIFS('PO Details'!$H:$H,'PO Details'!$D:$D,Planning!$B3562,'PO Details'!$L:$L,$E3562)</f>
        <v>30</v>
      </c>
      <c r="H3562" s="12">
        <f>SUMIFS('SO Details'!$G:$G,'SO Details'!$D:$D,Planning!$B3562,'SO Details'!$K:$K,$E3562)</f>
        <v>0</v>
      </c>
      <c r="I3562" s="20">
        <f>IF(COUNTIFS($C:$C,B3562)&gt;1,SUMIFS('Sales Hx'!$Q:$Q,'Sales Hx'!$B:$B,_xlfn.XLOOKUP(B3562,C:C,B:B),'Sales Hx'!$D:$D,Planning!$E3562),SUMIFS('Sales Hx'!$Q:$Q,'Sales Hx'!$B:$B,Planning!$B3562,'Sales Hx'!$D:$D,Planning!$E3562))</f>
        <v>1.4</v>
      </c>
      <c r="J3562" s="16">
        <f>IF(COUNTIFS($C:$C,B3562)&gt;1,SUMIFS('Sales Hx'!$S:$S,'Sales Hx'!$B:$B,_xlfn.XLOOKUP(B3562,C:C,B:B),'Sales Hx'!$D:$D,E3562),SUMIFS('Sales Hx'!$S:$S,'Sales Hx'!$B:$B,$B3562,'Sales Hx'!$D:$D,$E3562))</f>
        <v>7.0175438596491224E-2</v>
      </c>
      <c r="K3562" s="16">
        <f t="shared" si="301"/>
        <v>38.571428571428577</v>
      </c>
      <c r="L3562" s="12">
        <f>IF(M3562&lt;&gt;"",M3562,IF(COUNTIFS($C:$C,B3562)&gt;1,SUMIFS('Sales Hx'!V:V,'Sales Hx'!$B:$B,_xlfn.XLOOKUP(B3562,C:C,B:B),'Sales Hx'!$D:$D,$E3562),SUMIFS('Sales Hx'!V:V,'Sales Hx'!$B:$B,$B3562,'Sales Hx'!$D:$D,$E3562)))</f>
        <v>0</v>
      </c>
      <c r="M3562" s="12">
        <v>0</v>
      </c>
      <c r="N3562" s="15">
        <f t="shared" si="305"/>
        <v>7.0175438596491224E-2</v>
      </c>
      <c r="O3562" s="21">
        <f t="shared" si="303"/>
        <v>0</v>
      </c>
      <c r="P3562" s="24">
        <v>155.25</v>
      </c>
      <c r="Q3562" s="18">
        <f t="shared" si="306"/>
        <v>0</v>
      </c>
      <c r="R3562" s="2">
        <v>1</v>
      </c>
      <c r="S3562" s="2">
        <v>120</v>
      </c>
      <c r="T3562" s="2" t="s">
        <v>4647</v>
      </c>
      <c r="U3562" s="28">
        <f>IF(G3562=0,"",_xlfn.MINIFS('PO Details'!$I:$I,'PO Details'!$D:$D,Planning!$B3562,'PO Details'!$L:$L,Planning!$E3562))</f>
        <v>45500</v>
      </c>
      <c r="V3562" s="29" t="s">
        <v>4639</v>
      </c>
      <c r="W3562" t="str">
        <f t="shared" si="302"/>
        <v>Max</v>
      </c>
      <c r="X3562" s="2">
        <v>120</v>
      </c>
    </row>
    <row r="3563" spans="1:24" x14ac:dyDescent="0.25">
      <c r="A3563" s="11" t="s">
        <v>4619</v>
      </c>
      <c r="B3563" s="22" t="s">
        <v>404</v>
      </c>
      <c r="C3563" s="22"/>
      <c r="D3563" s="22" t="s">
        <v>405</v>
      </c>
      <c r="E3563" s="31" t="s">
        <v>106</v>
      </c>
      <c r="F3563" s="12">
        <f>SUMIFS('Inventory Details'!$H:$H,'Inventory Details'!$B:$B,$B3563,'Inventory Details'!$E:$E,$E3563)</f>
        <v>59</v>
      </c>
      <c r="G3563" s="12">
        <f>SUMIFS('PO Details'!$H:$H,'PO Details'!$D:$D,Planning!$B3563,'PO Details'!$L:$L,$E3563)</f>
        <v>224</v>
      </c>
      <c r="H3563" s="12">
        <f>SUMIFS('SO Details'!$G:$G,'SO Details'!$D:$D,Planning!$B3563,'SO Details'!$K:$K,$E3563)</f>
        <v>12</v>
      </c>
      <c r="I3563" s="20">
        <f>IF(COUNTIFS($C:$C,B3563)&gt;1,SUMIFS('Sales Hx'!$Q:$Q,'Sales Hx'!$B:$B,_xlfn.XLOOKUP(B3563,C:C,B:B),'Sales Hx'!$D:$D,Planning!$E3563),SUMIFS('Sales Hx'!$Q:$Q,'Sales Hx'!$B:$B,Planning!$B3563,'Sales Hx'!$D:$D,Planning!$E3563))</f>
        <v>0</v>
      </c>
      <c r="J3563" s="16">
        <f>IF(COUNTIFS($C:$C,B3563)&gt;1,SUMIFS('Sales Hx'!$S:$S,'Sales Hx'!$B:$B,_xlfn.XLOOKUP(B3563,C:C,B:B),'Sales Hx'!$D:$D,E3563),SUMIFS('Sales Hx'!$S:$S,'Sales Hx'!$B:$B,$B3563,'Sales Hx'!$D:$D,$E3563))</f>
        <v>0.35087719298245612</v>
      </c>
      <c r="K3563" s="16">
        <f t="shared" si="301"/>
        <v>0</v>
      </c>
      <c r="L3563" s="12">
        <f>IF(M3563&lt;&gt;"",M3563,IF(COUNTIFS($C:$C,B3563)&gt;1,SUMIFS('Sales Hx'!V:V,'Sales Hx'!$B:$B,_xlfn.XLOOKUP(B3563,C:C,B:B),'Sales Hx'!$D:$D,$E3563),SUMIFS('Sales Hx'!V:V,'Sales Hx'!$B:$B,$B3563,'Sales Hx'!$D:$D,$E3563)))</f>
        <v>0</v>
      </c>
      <c r="M3563" s="12">
        <v>0</v>
      </c>
      <c r="N3563" s="15">
        <f t="shared" si="305"/>
        <v>0.35087719298245612</v>
      </c>
      <c r="O3563" s="21">
        <f t="shared" si="303"/>
        <v>0</v>
      </c>
      <c r="P3563" s="24">
        <v>155.25</v>
      </c>
      <c r="Q3563" s="18">
        <f t="shared" si="306"/>
        <v>0</v>
      </c>
      <c r="R3563" s="2">
        <v>1</v>
      </c>
      <c r="S3563" s="2">
        <v>120</v>
      </c>
      <c r="T3563" s="2" t="s">
        <v>4647</v>
      </c>
      <c r="U3563" s="28">
        <f>IF(G3563=0,"",_xlfn.MINIFS('PO Details'!$I:$I,'PO Details'!$D:$D,Planning!$B3563,'PO Details'!$L:$L,Planning!$E3563))</f>
        <v>45450</v>
      </c>
      <c r="V3563" s="29" t="s">
        <v>4639</v>
      </c>
      <c r="W3563" t="str">
        <f t="shared" si="302"/>
        <v/>
      </c>
      <c r="X3563" s="2">
        <v>120</v>
      </c>
    </row>
    <row r="3564" spans="1:24" x14ac:dyDescent="0.25">
      <c r="A3564" s="11" t="s">
        <v>4619</v>
      </c>
      <c r="B3564" s="22" t="s">
        <v>404</v>
      </c>
      <c r="C3564" s="22"/>
      <c r="D3564" s="22" t="s">
        <v>405</v>
      </c>
      <c r="E3564" s="31" t="s">
        <v>113</v>
      </c>
      <c r="F3564" s="12">
        <f>SUMIFS('Inventory Details'!$H:$H,'Inventory Details'!$B:$B,$B3564,'Inventory Details'!$E:$E,$E3564)</f>
        <v>37</v>
      </c>
      <c r="G3564" s="12">
        <f>SUMIFS('PO Details'!$H:$H,'PO Details'!$D:$D,Planning!$B3564,'PO Details'!$L:$L,$E3564)</f>
        <v>50</v>
      </c>
      <c r="H3564" s="12">
        <f>SUMIFS('SO Details'!$G:$G,'SO Details'!$D:$D,Planning!$B3564,'SO Details'!$K:$K,$E3564)</f>
        <v>2</v>
      </c>
      <c r="I3564" s="20">
        <f>IF(COUNTIFS($C:$C,B3564)&gt;1,SUMIFS('Sales Hx'!$Q:$Q,'Sales Hx'!$B:$B,_xlfn.XLOOKUP(B3564,C:C,B:B),'Sales Hx'!$D:$D,Planning!$E3564),SUMIFS('Sales Hx'!$Q:$Q,'Sales Hx'!$B:$B,Planning!$B3564,'Sales Hx'!$D:$D,Planning!$E3564))</f>
        <v>0</v>
      </c>
      <c r="J3564" s="16">
        <f>IF(COUNTIFS($C:$C,B3564)&gt;1,SUMIFS('Sales Hx'!$S:$S,'Sales Hx'!$B:$B,_xlfn.XLOOKUP(B3564,C:C,B:B),'Sales Hx'!$D:$D,E3564),SUMIFS('Sales Hx'!$S:$S,'Sales Hx'!$B:$B,$B3564,'Sales Hx'!$D:$D,$E3564))</f>
        <v>0.16447368421052633</v>
      </c>
      <c r="K3564" s="16">
        <f t="shared" ref="K3564:K3627" si="308">IFERROR((F3564+G3564)/I3564,0)</f>
        <v>0</v>
      </c>
      <c r="L3564" s="12">
        <f>IF(M3564&lt;&gt;"",M3564,IF(COUNTIFS($C:$C,B3564)&gt;1,SUMIFS('Sales Hx'!V:V,'Sales Hx'!$B:$B,_xlfn.XLOOKUP(B3564,C:C,B:B),'Sales Hx'!$D:$D,$E3564),SUMIFS('Sales Hx'!V:V,'Sales Hx'!$B:$B,$B3564,'Sales Hx'!$D:$D,$E3564)))</f>
        <v>0</v>
      </c>
      <c r="M3564" s="12">
        <v>0</v>
      </c>
      <c r="N3564" s="15">
        <f t="shared" si="305"/>
        <v>0.16447368421052633</v>
      </c>
      <c r="O3564" s="21">
        <f t="shared" si="303"/>
        <v>0</v>
      </c>
      <c r="P3564" s="24">
        <v>155.25</v>
      </c>
      <c r="Q3564" s="18">
        <f t="shared" si="306"/>
        <v>0</v>
      </c>
      <c r="R3564" s="2">
        <v>1</v>
      </c>
      <c r="S3564" s="2">
        <v>120</v>
      </c>
      <c r="T3564" s="2" t="s">
        <v>4647</v>
      </c>
      <c r="U3564" s="28">
        <f>IF(G3564=0,"",_xlfn.MINIFS('PO Details'!$I:$I,'PO Details'!$D:$D,Planning!$B3564,'PO Details'!$L:$L,Planning!$E3564))</f>
        <v>45450</v>
      </c>
      <c r="V3564" s="29" t="s">
        <v>4639</v>
      </c>
      <c r="W3564" t="str">
        <f t="shared" si="302"/>
        <v/>
      </c>
      <c r="X3564" s="2">
        <v>120</v>
      </c>
    </row>
    <row r="3565" spans="1:24" x14ac:dyDescent="0.25">
      <c r="A3565" s="11" t="s">
        <v>4619</v>
      </c>
      <c r="B3565" s="22" t="s">
        <v>404</v>
      </c>
      <c r="C3565" s="22"/>
      <c r="D3565" s="22" t="s">
        <v>405</v>
      </c>
      <c r="E3565" s="31" t="s">
        <v>1201</v>
      </c>
      <c r="F3565" s="12">
        <f>SUMIFS('Inventory Details'!$H:$H,'Inventory Details'!$B:$B,$B3565,'Inventory Details'!$E:$E,$E3565)</f>
        <v>0</v>
      </c>
      <c r="G3565" s="12">
        <f>SUMIFS('PO Details'!$H:$H,'PO Details'!$D:$D,Planning!$B3565,'PO Details'!$L:$L,$E3565)</f>
        <v>0</v>
      </c>
      <c r="H3565" s="12">
        <f>SUMIFS('SO Details'!$G:$G,'SO Details'!$D:$D,Planning!$B3565,'SO Details'!$K:$K,$E3565)</f>
        <v>0</v>
      </c>
      <c r="I3565" s="20">
        <f>IF(COUNTIFS($C:$C,B3565)&gt;1,SUMIFS('Sales Hx'!$Q:$Q,'Sales Hx'!$B:$B,_xlfn.XLOOKUP(B3565,C:C,B:B),'Sales Hx'!$D:$D,Planning!$E3565),SUMIFS('Sales Hx'!$Q:$Q,'Sales Hx'!$B:$B,Planning!$B3565,'Sales Hx'!$D:$D,Planning!$E3565))</f>
        <v>0</v>
      </c>
      <c r="J3565" s="16">
        <f>IF(COUNTIFS($C:$C,B3565)&gt;1,SUMIFS('Sales Hx'!$S:$S,'Sales Hx'!$B:$B,_xlfn.XLOOKUP(B3565,C:C,B:B),'Sales Hx'!$D:$D,E3565),SUMIFS('Sales Hx'!$S:$S,'Sales Hx'!$B:$B,$B3565,'Sales Hx'!$D:$D,$E3565))</f>
        <v>0</v>
      </c>
      <c r="K3565" s="16">
        <f t="shared" si="308"/>
        <v>0</v>
      </c>
      <c r="L3565" s="12">
        <f>IF(M3565&lt;&gt;"",M3565,IF(COUNTIFS($C:$C,B3565)&gt;1,SUMIFS('Sales Hx'!V:V,'Sales Hx'!$B:$B,_xlfn.XLOOKUP(B3565,C:C,B:B),'Sales Hx'!$D:$D,$E3565),SUMIFS('Sales Hx'!V:V,'Sales Hx'!$B:$B,$B3565,'Sales Hx'!$D:$D,$E3565)))</f>
        <v>0</v>
      </c>
      <c r="M3565" s="12">
        <v>0</v>
      </c>
      <c r="N3565" s="15">
        <f t="shared" si="305"/>
        <v>0</v>
      </c>
      <c r="O3565" s="21">
        <f t="shared" si="303"/>
        <v>0</v>
      </c>
      <c r="P3565" s="24">
        <v>155.25</v>
      </c>
      <c r="Q3565" s="18">
        <f t="shared" si="306"/>
        <v>0</v>
      </c>
      <c r="R3565" s="2">
        <v>1</v>
      </c>
      <c r="S3565" s="2">
        <v>120</v>
      </c>
      <c r="T3565" s="2" t="s">
        <v>4647</v>
      </c>
      <c r="U3565" s="28" t="str">
        <f>IF(G3565=0,"",_xlfn.MINIFS('PO Details'!$I:$I,'PO Details'!$D:$D,Planning!$B3565,'PO Details'!$L:$L,Planning!$E3565))</f>
        <v/>
      </c>
      <c r="V3565" s="29" t="s">
        <v>4639</v>
      </c>
      <c r="W3565" t="str">
        <f t="shared" si="302"/>
        <v/>
      </c>
      <c r="X3565" s="2">
        <v>120</v>
      </c>
    </row>
    <row r="3566" spans="1:24" x14ac:dyDescent="0.25">
      <c r="A3566" s="11" t="s">
        <v>4619</v>
      </c>
      <c r="B3566" s="22" t="s">
        <v>404</v>
      </c>
      <c r="C3566" s="22"/>
      <c r="D3566" s="22" t="s">
        <v>405</v>
      </c>
      <c r="E3566" s="31" t="s">
        <v>108</v>
      </c>
      <c r="F3566" s="12">
        <f>SUMIFS('Inventory Details'!$H:$H,'Inventory Details'!$B:$B,$B3566,'Inventory Details'!$E:$E,$E3566)</f>
        <v>1</v>
      </c>
      <c r="G3566" s="12">
        <f>SUMIFS('PO Details'!$H:$H,'PO Details'!$D:$D,Planning!$B3566,'PO Details'!$L:$L,$E3566)</f>
        <v>0</v>
      </c>
      <c r="H3566" s="12">
        <f>SUMIFS('SO Details'!$G:$G,'SO Details'!$D:$D,Planning!$B3566,'SO Details'!$K:$K,$E3566)</f>
        <v>0</v>
      </c>
      <c r="I3566" s="20">
        <f>IF(COUNTIFS($C:$C,B3566)&gt;1,SUMIFS('Sales Hx'!$Q:$Q,'Sales Hx'!$B:$B,_xlfn.XLOOKUP(B3566,C:C,B:B),'Sales Hx'!$D:$D,Planning!$E3566),SUMIFS('Sales Hx'!$Q:$Q,'Sales Hx'!$B:$B,Planning!$B3566,'Sales Hx'!$D:$D,Planning!$E3566))</f>
        <v>0</v>
      </c>
      <c r="J3566" s="16">
        <f>IF(COUNTIFS($C:$C,B3566)&gt;1,SUMIFS('Sales Hx'!$S:$S,'Sales Hx'!$B:$B,_xlfn.XLOOKUP(B3566,C:C,B:B),'Sales Hx'!$D:$D,E3566),SUMIFS('Sales Hx'!$S:$S,'Sales Hx'!$B:$B,$B3566,'Sales Hx'!$D:$D,$E3566))</f>
        <v>3.2894736842105261E-2</v>
      </c>
      <c r="K3566" s="16">
        <f t="shared" si="308"/>
        <v>0</v>
      </c>
      <c r="L3566" s="12">
        <f>IF(M3566&lt;&gt;"",M3566,IF(COUNTIFS($C:$C,B3566)&gt;1,SUMIFS('Sales Hx'!V:V,'Sales Hx'!$B:$B,_xlfn.XLOOKUP(B3566,C:C,B:B),'Sales Hx'!$D:$D,$E3566),SUMIFS('Sales Hx'!V:V,'Sales Hx'!$B:$B,$B3566,'Sales Hx'!$D:$D,$E3566)))</f>
        <v>0</v>
      </c>
      <c r="M3566" s="12">
        <v>0</v>
      </c>
      <c r="N3566" s="15">
        <f t="shared" si="305"/>
        <v>3.2894736842105261E-2</v>
      </c>
      <c r="O3566" s="21">
        <f t="shared" si="303"/>
        <v>0</v>
      </c>
      <c r="P3566" s="24">
        <v>155.25</v>
      </c>
      <c r="Q3566" s="18">
        <f t="shared" si="306"/>
        <v>0</v>
      </c>
      <c r="R3566" s="2">
        <v>1</v>
      </c>
      <c r="S3566" s="2">
        <v>120</v>
      </c>
      <c r="T3566" s="2" t="s">
        <v>4647</v>
      </c>
      <c r="U3566" s="28" t="str">
        <f>IF(G3566=0,"",_xlfn.MINIFS('PO Details'!$I:$I,'PO Details'!$D:$D,Planning!$B3566,'PO Details'!$L:$L,Planning!$E3566))</f>
        <v/>
      </c>
      <c r="V3566" s="29" t="s">
        <v>4639</v>
      </c>
      <c r="W3566" t="str">
        <f t="shared" si="302"/>
        <v/>
      </c>
      <c r="X3566" s="2">
        <v>120</v>
      </c>
    </row>
    <row r="3567" spans="1:24" x14ac:dyDescent="0.25">
      <c r="A3567" s="11" t="s">
        <v>4619</v>
      </c>
      <c r="B3567" s="22" t="s">
        <v>404</v>
      </c>
      <c r="C3567" s="22"/>
      <c r="D3567" s="22" t="s">
        <v>405</v>
      </c>
      <c r="E3567" s="31" t="s">
        <v>861</v>
      </c>
      <c r="F3567" s="12">
        <f>SUMIFS('Inventory Details'!$H:$H,'Inventory Details'!$B:$B,$B3567,'Inventory Details'!$E:$E,$E3567)</f>
        <v>1</v>
      </c>
      <c r="G3567" s="12">
        <f>SUMIFS('PO Details'!$H:$H,'PO Details'!$D:$D,Planning!$B3567,'PO Details'!$L:$L,$E3567)</f>
        <v>0</v>
      </c>
      <c r="H3567" s="12">
        <f>SUMIFS('SO Details'!$G:$G,'SO Details'!$D:$D,Planning!$B3567,'SO Details'!$K:$K,$E3567)</f>
        <v>2</v>
      </c>
      <c r="I3567" s="20">
        <f>IF(COUNTIFS($C:$C,B3567)&gt;1,SUMIFS('Sales Hx'!$Q:$Q,'Sales Hx'!$B:$B,_xlfn.XLOOKUP(B3567,C:C,B:B),'Sales Hx'!$D:$D,Planning!$E3567),SUMIFS('Sales Hx'!$Q:$Q,'Sales Hx'!$B:$B,Planning!$B3567,'Sales Hx'!$D:$D,Planning!$E3567))</f>
        <v>0</v>
      </c>
      <c r="J3567" s="16">
        <f>IF(COUNTIFS($C:$C,B3567)&gt;1,SUMIFS('Sales Hx'!$S:$S,'Sales Hx'!$B:$B,_xlfn.XLOOKUP(B3567,C:C,B:B),'Sales Hx'!$D:$D,E3567),SUMIFS('Sales Hx'!$S:$S,'Sales Hx'!$B:$B,$B3567,'Sales Hx'!$D:$D,$E3567))</f>
        <v>3.2894736842105261E-2</v>
      </c>
      <c r="K3567" s="16">
        <f t="shared" si="308"/>
        <v>0</v>
      </c>
      <c r="L3567" s="12">
        <f>IF(M3567&lt;&gt;"",M3567,IF(COUNTIFS($C:$C,B3567)&gt;1,SUMIFS('Sales Hx'!V:V,'Sales Hx'!$B:$B,_xlfn.XLOOKUP(B3567,C:C,B:B),'Sales Hx'!$D:$D,$E3567),SUMIFS('Sales Hx'!V:V,'Sales Hx'!$B:$B,$B3567,'Sales Hx'!$D:$D,$E3567)))</f>
        <v>0</v>
      </c>
      <c r="M3567" s="12">
        <v>0</v>
      </c>
      <c r="N3567" s="15">
        <f t="shared" si="305"/>
        <v>3.2894736842105261E-2</v>
      </c>
      <c r="O3567" s="21">
        <f t="shared" si="303"/>
        <v>0</v>
      </c>
      <c r="P3567" s="24">
        <v>155.25</v>
      </c>
      <c r="Q3567" s="18">
        <f t="shared" si="306"/>
        <v>0</v>
      </c>
      <c r="R3567" s="2">
        <v>1</v>
      </c>
      <c r="S3567" s="2">
        <v>120</v>
      </c>
      <c r="T3567" s="2" t="s">
        <v>4647</v>
      </c>
      <c r="U3567" s="28" t="str">
        <f>IF(G3567=0,"",_xlfn.MINIFS('PO Details'!$I:$I,'PO Details'!$D:$D,Planning!$B3567,'PO Details'!$L:$L,Planning!$E3567))</f>
        <v/>
      </c>
      <c r="V3567" s="29" t="s">
        <v>4639</v>
      </c>
      <c r="W3567" t="str">
        <f t="shared" si="302"/>
        <v/>
      </c>
      <c r="X3567" s="2">
        <v>120</v>
      </c>
    </row>
    <row r="3568" spans="1:24" x14ac:dyDescent="0.25">
      <c r="A3568" s="11" t="s">
        <v>4619</v>
      </c>
      <c r="B3568" s="22" t="s">
        <v>406</v>
      </c>
      <c r="C3568" s="22"/>
      <c r="D3568" s="22" t="s">
        <v>407</v>
      </c>
      <c r="E3568" s="31" t="s">
        <v>4746</v>
      </c>
      <c r="F3568" s="12">
        <f>SUMIFS('Inventory Details'!$H:$H,'Inventory Details'!$B:$B,$B3568,'Inventory Details'!$E:$E,$E3568)</f>
        <v>38</v>
      </c>
      <c r="G3568" s="12">
        <f>SUMIFS('PO Details'!$H:$H,'PO Details'!$D:$D,Planning!$B3568,'PO Details'!$L:$L,$E3568)</f>
        <v>463</v>
      </c>
      <c r="H3568" s="12">
        <f>SUMIFS('SO Details'!$G:$G,'SO Details'!$D:$D,Planning!$B3568,'SO Details'!$K:$K,$E3568)</f>
        <v>6</v>
      </c>
      <c r="I3568" s="20">
        <f>IF(COUNTIFS($C:$C,B3568)&gt;1,SUMIFS('Sales Hx'!$Q:$Q,'Sales Hx'!$B:$B,_xlfn.XLOOKUP(B3568,C:C,B:B),'Sales Hx'!$D:$D,Planning!$E3568),SUMIFS('Sales Hx'!$Q:$Q,'Sales Hx'!$B:$B,Planning!$B3568,'Sales Hx'!$D:$D,Planning!$E3568))</f>
        <v>0</v>
      </c>
      <c r="J3568" s="16">
        <f>IF(COUNTIFS($C:$C,B3568)&gt;1,SUMIFS('Sales Hx'!$S:$S,'Sales Hx'!$B:$B,_xlfn.XLOOKUP(B3568,C:C,B:B),'Sales Hx'!$D:$D,E3568),SUMIFS('Sales Hx'!$S:$S,'Sales Hx'!$B:$B,$B3568,'Sales Hx'!$D:$D,$E3568))</f>
        <v>0.625</v>
      </c>
      <c r="K3568" s="16">
        <f t="shared" si="308"/>
        <v>0</v>
      </c>
      <c r="L3568" s="12">
        <f>IF(M3568&lt;&gt;"",M3568,IF(COUNTIFS($C:$C,B3568)&gt;1,SUMIFS('Sales Hx'!V:V,'Sales Hx'!$B:$B,_xlfn.XLOOKUP(B3568,C:C,B:B),'Sales Hx'!$D:$D,$E3568),SUMIFS('Sales Hx'!V:V,'Sales Hx'!$B:$B,$B3568,'Sales Hx'!$D:$D,$E3568)))</f>
        <v>0</v>
      </c>
      <c r="M3568" s="12">
        <v>0</v>
      </c>
      <c r="N3568" s="15">
        <f t="shared" si="305"/>
        <v>0.625</v>
      </c>
      <c r="O3568" s="21">
        <f t="shared" si="303"/>
        <v>0</v>
      </c>
      <c r="P3568" s="24">
        <v>103.5</v>
      </c>
      <c r="Q3568" s="18">
        <f t="shared" si="306"/>
        <v>0</v>
      </c>
      <c r="R3568" s="2">
        <v>1</v>
      </c>
      <c r="S3568" s="2">
        <v>120</v>
      </c>
      <c r="T3568" s="2" t="s">
        <v>4647</v>
      </c>
      <c r="U3568" s="28">
        <f>IF(G3568=0,"",_xlfn.MINIFS('PO Details'!$I:$I,'PO Details'!$D:$D,Planning!$B3568,'PO Details'!$L:$L,Planning!$E3568))</f>
        <v>45441</v>
      </c>
      <c r="V3568" s="29" t="s">
        <v>4640</v>
      </c>
      <c r="W3568" t="str">
        <f t="shared" si="302"/>
        <v/>
      </c>
      <c r="X3568" s="2">
        <v>120</v>
      </c>
    </row>
    <row r="3569" spans="1:24" x14ac:dyDescent="0.25">
      <c r="A3569" s="11" t="s">
        <v>4619</v>
      </c>
      <c r="B3569" s="22" t="s">
        <v>406</v>
      </c>
      <c r="C3569" s="22"/>
      <c r="D3569" s="22" t="s">
        <v>407</v>
      </c>
      <c r="E3569" s="31" t="s">
        <v>119</v>
      </c>
      <c r="F3569" s="12">
        <f>SUMIFS('Inventory Details'!$H:$H,'Inventory Details'!$B:$B,$B3569,'Inventory Details'!$E:$E,$E3569)</f>
        <v>0</v>
      </c>
      <c r="G3569" s="12">
        <f>SUMIFS('PO Details'!$H:$H,'PO Details'!$D:$D,Planning!$B3569,'PO Details'!$L:$L,$E3569)</f>
        <v>6</v>
      </c>
      <c r="H3569" s="12">
        <f>SUMIFS('SO Details'!$G:$G,'SO Details'!$D:$D,Planning!$B3569,'SO Details'!$K:$K,$E3569)</f>
        <v>0</v>
      </c>
      <c r="I3569" s="20">
        <f>IF(COUNTIFS($C:$C,B3569)&gt;1,SUMIFS('Sales Hx'!$Q:$Q,'Sales Hx'!$B:$B,_xlfn.XLOOKUP(B3569,C:C,B:B),'Sales Hx'!$D:$D,Planning!$E3569),SUMIFS('Sales Hx'!$Q:$Q,'Sales Hx'!$B:$B,Planning!$B3569,'Sales Hx'!$D:$D,Planning!$E3569))</f>
        <v>0</v>
      </c>
      <c r="J3569" s="16">
        <f>IF(COUNTIFS($C:$C,B3569)&gt;1,SUMIFS('Sales Hx'!$S:$S,'Sales Hx'!$B:$B,_xlfn.XLOOKUP(B3569,C:C,B:B),'Sales Hx'!$D:$D,E3569),SUMIFS('Sales Hx'!$S:$S,'Sales Hx'!$B:$B,$B3569,'Sales Hx'!$D:$D,$E3569))</f>
        <v>0</v>
      </c>
      <c r="K3569" s="16">
        <f t="shared" si="308"/>
        <v>0</v>
      </c>
      <c r="L3569" s="12">
        <f>IF(M3569&lt;&gt;"",M3569,IF(COUNTIFS($C:$C,B3569)&gt;1,SUMIFS('Sales Hx'!V:V,'Sales Hx'!$B:$B,_xlfn.XLOOKUP(B3569,C:C,B:B),'Sales Hx'!$D:$D,$E3569),SUMIFS('Sales Hx'!V:V,'Sales Hx'!$B:$B,$B3569,'Sales Hx'!$D:$D,$E3569)))</f>
        <v>0</v>
      </c>
      <c r="M3569" s="12">
        <v>0</v>
      </c>
      <c r="N3569" s="15">
        <f t="shared" si="305"/>
        <v>0</v>
      </c>
      <c r="O3569" s="21">
        <f t="shared" si="303"/>
        <v>0</v>
      </c>
      <c r="P3569" s="24">
        <v>103.5</v>
      </c>
      <c r="Q3569" s="18">
        <f t="shared" si="306"/>
        <v>0</v>
      </c>
      <c r="R3569" s="2">
        <v>1</v>
      </c>
      <c r="S3569" s="2">
        <v>120</v>
      </c>
      <c r="T3569" s="2" t="s">
        <v>4647</v>
      </c>
      <c r="U3569" s="28">
        <f>IF(G3569=0,"",_xlfn.MINIFS('PO Details'!$I:$I,'PO Details'!$D:$D,Planning!$B3569,'PO Details'!$L:$L,Planning!$E3569))</f>
        <v>45443</v>
      </c>
      <c r="V3569" s="29" t="s">
        <v>4640</v>
      </c>
      <c r="W3569" t="str">
        <f t="shared" si="302"/>
        <v/>
      </c>
      <c r="X3569" s="2">
        <v>120</v>
      </c>
    </row>
    <row r="3570" spans="1:24" x14ac:dyDescent="0.25">
      <c r="A3570" s="11" t="s">
        <v>4619</v>
      </c>
      <c r="B3570" s="22" t="s">
        <v>406</v>
      </c>
      <c r="C3570" s="22"/>
      <c r="D3570" s="22" t="s">
        <v>407</v>
      </c>
      <c r="E3570" s="31" t="s">
        <v>15</v>
      </c>
      <c r="F3570" s="12">
        <f>SUMIFS('Inventory Details'!$H:$H,'Inventory Details'!$B:$B,$B3570,'Inventory Details'!$E:$E,$E3570)</f>
        <v>15</v>
      </c>
      <c r="G3570" s="12">
        <f>SUMIFS('PO Details'!$H:$H,'PO Details'!$D:$D,Planning!$B3570,'PO Details'!$L:$L,$E3570)</f>
        <v>12</v>
      </c>
      <c r="H3570" s="12">
        <f>SUMIFS('SO Details'!$G:$G,'SO Details'!$D:$D,Planning!$B3570,'SO Details'!$K:$K,$E3570)</f>
        <v>0</v>
      </c>
      <c r="I3570" s="20">
        <f>IF(COUNTIFS($C:$C,B3570)&gt;1,SUMIFS('Sales Hx'!$Q:$Q,'Sales Hx'!$B:$B,_xlfn.XLOOKUP(B3570,C:C,B:B),'Sales Hx'!$D:$D,Planning!$E3570),SUMIFS('Sales Hx'!$Q:$Q,'Sales Hx'!$B:$B,Planning!$B3570,'Sales Hx'!$D:$D,Planning!$E3570))</f>
        <v>0</v>
      </c>
      <c r="J3570" s="16">
        <f>IF(COUNTIFS($C:$C,B3570)&gt;1,SUMIFS('Sales Hx'!$S:$S,'Sales Hx'!$B:$B,_xlfn.XLOOKUP(B3570,C:C,B:B),'Sales Hx'!$D:$D,E3570),SUMIFS('Sales Hx'!$S:$S,'Sales Hx'!$B:$B,$B3570,'Sales Hx'!$D:$D,$E3570))</f>
        <v>0</v>
      </c>
      <c r="K3570" s="16">
        <f t="shared" si="308"/>
        <v>0</v>
      </c>
      <c r="L3570" s="12">
        <f>IF(M3570&lt;&gt;"",M3570,IF(COUNTIFS($C:$C,B3570)&gt;1,SUMIFS('Sales Hx'!V:V,'Sales Hx'!$B:$B,_xlfn.XLOOKUP(B3570,C:C,B:B),'Sales Hx'!$D:$D,$E3570),SUMIFS('Sales Hx'!V:V,'Sales Hx'!$B:$B,$B3570,'Sales Hx'!$D:$D,$E3570)))</f>
        <v>0</v>
      </c>
      <c r="M3570" s="12">
        <v>0</v>
      </c>
      <c r="N3570" s="15">
        <f t="shared" si="305"/>
        <v>0</v>
      </c>
      <c r="O3570" s="21">
        <f t="shared" si="303"/>
        <v>0</v>
      </c>
      <c r="P3570" s="24">
        <v>103.5</v>
      </c>
      <c r="Q3570" s="18">
        <f t="shared" si="306"/>
        <v>0</v>
      </c>
      <c r="R3570" s="2">
        <v>1</v>
      </c>
      <c r="S3570" s="2">
        <v>120</v>
      </c>
      <c r="T3570" s="2" t="s">
        <v>4647</v>
      </c>
      <c r="U3570" s="28">
        <f>IF(G3570=0,"",_xlfn.MINIFS('PO Details'!$I:$I,'PO Details'!$D:$D,Planning!$B3570,'PO Details'!$L:$L,Planning!$E3570))</f>
        <v>45397</v>
      </c>
      <c r="V3570" s="29" t="s">
        <v>4640</v>
      </c>
      <c r="W3570" t="str">
        <f t="shared" si="302"/>
        <v/>
      </c>
      <c r="X3570" s="2">
        <v>120</v>
      </c>
    </row>
    <row r="3571" spans="1:24" x14ac:dyDescent="0.25">
      <c r="A3571" s="11" t="s">
        <v>4619</v>
      </c>
      <c r="B3571" s="22" t="s">
        <v>406</v>
      </c>
      <c r="C3571" s="22"/>
      <c r="D3571" s="22" t="s">
        <v>407</v>
      </c>
      <c r="E3571" s="31" t="s">
        <v>820</v>
      </c>
      <c r="F3571" s="12">
        <f>SUMIFS('Inventory Details'!$H:$H,'Inventory Details'!$B:$B,$B3571,'Inventory Details'!$E:$E,$E3571)</f>
        <v>0</v>
      </c>
      <c r="G3571" s="12">
        <f>SUMIFS('PO Details'!$H:$H,'PO Details'!$D:$D,Planning!$B3571,'PO Details'!$L:$L,$E3571)</f>
        <v>75</v>
      </c>
      <c r="H3571" s="12">
        <f>SUMIFS('SO Details'!$G:$G,'SO Details'!$D:$D,Planning!$B3571,'SO Details'!$K:$K,$E3571)</f>
        <v>6</v>
      </c>
      <c r="I3571" s="20">
        <f>IF(COUNTIFS($C:$C,B3571)&gt;1,SUMIFS('Sales Hx'!$Q:$Q,'Sales Hx'!$B:$B,_xlfn.XLOOKUP(B3571,C:C,B:B),'Sales Hx'!$D:$D,Planning!$E3571),SUMIFS('Sales Hx'!$Q:$Q,'Sales Hx'!$B:$B,Planning!$B3571,'Sales Hx'!$D:$D,Planning!$E3571))</f>
        <v>0</v>
      </c>
      <c r="J3571" s="16">
        <f>IF(COUNTIFS($C:$C,B3571)&gt;1,SUMIFS('Sales Hx'!$S:$S,'Sales Hx'!$B:$B,_xlfn.XLOOKUP(B3571,C:C,B:B),'Sales Hx'!$D:$D,E3571),SUMIFS('Sales Hx'!$S:$S,'Sales Hx'!$B:$B,$B3571,'Sales Hx'!$D:$D,$E3571))</f>
        <v>0</v>
      </c>
      <c r="K3571" s="16">
        <f t="shared" si="308"/>
        <v>0</v>
      </c>
      <c r="L3571" s="12">
        <f>IF(M3571&lt;&gt;"",M3571,IF(COUNTIFS($C:$C,B3571)&gt;1,SUMIFS('Sales Hx'!V:V,'Sales Hx'!$B:$B,_xlfn.XLOOKUP(B3571,C:C,B:B),'Sales Hx'!$D:$D,$E3571),SUMIFS('Sales Hx'!V:V,'Sales Hx'!$B:$B,$B3571,'Sales Hx'!$D:$D,$E3571)))</f>
        <v>0</v>
      </c>
      <c r="M3571" s="12">
        <v>0</v>
      </c>
      <c r="N3571" s="15">
        <f t="shared" si="305"/>
        <v>0</v>
      </c>
      <c r="O3571" s="21">
        <f t="shared" si="303"/>
        <v>0</v>
      </c>
      <c r="P3571" s="24">
        <v>103.5</v>
      </c>
      <c r="Q3571" s="18">
        <f t="shared" si="306"/>
        <v>0</v>
      </c>
      <c r="R3571" s="2">
        <v>1</v>
      </c>
      <c r="S3571" s="2">
        <v>120</v>
      </c>
      <c r="T3571" s="2" t="s">
        <v>4647</v>
      </c>
      <c r="U3571" s="28">
        <f>IF(G3571=0,"",_xlfn.MINIFS('PO Details'!$I:$I,'PO Details'!$D:$D,Planning!$B3571,'PO Details'!$L:$L,Planning!$E3571))</f>
        <v>45450</v>
      </c>
      <c r="V3571" s="29" t="s">
        <v>4640</v>
      </c>
      <c r="W3571" t="str">
        <f t="shared" ref="W3571:W3634" si="309">IF(K3571=_xlfn.MAXIFS(K:K,B:B,B3571),"Max","")</f>
        <v/>
      </c>
      <c r="X3571" s="2">
        <v>120</v>
      </c>
    </row>
    <row r="3572" spans="1:24" x14ac:dyDescent="0.25">
      <c r="A3572" s="11" t="s">
        <v>4619</v>
      </c>
      <c r="B3572" s="22" t="s">
        <v>406</v>
      </c>
      <c r="C3572" s="22"/>
      <c r="D3572" s="22" t="s">
        <v>407</v>
      </c>
      <c r="E3572" s="31" t="s">
        <v>109</v>
      </c>
      <c r="F3572" s="12">
        <f>SUMIFS('Inventory Details'!$H:$H,'Inventory Details'!$B:$B,$B3572,'Inventory Details'!$E:$E,$E3572)</f>
        <v>24</v>
      </c>
      <c r="G3572" s="12">
        <f>SUMIFS('PO Details'!$H:$H,'PO Details'!$D:$D,Planning!$B3572,'PO Details'!$L:$L,$E3572)</f>
        <v>30</v>
      </c>
      <c r="H3572" s="12">
        <f>SUMIFS('SO Details'!$G:$G,'SO Details'!$D:$D,Planning!$B3572,'SO Details'!$K:$K,$E3572)</f>
        <v>0</v>
      </c>
      <c r="I3572" s="20">
        <f>IF(COUNTIFS($C:$C,B3572)&gt;1,SUMIFS('Sales Hx'!$Q:$Q,'Sales Hx'!$B:$B,_xlfn.XLOOKUP(B3572,C:C,B:B),'Sales Hx'!$D:$D,Planning!$E3572),SUMIFS('Sales Hx'!$Q:$Q,'Sales Hx'!$B:$B,Planning!$B3572,'Sales Hx'!$D:$D,Planning!$E3572))</f>
        <v>1.4</v>
      </c>
      <c r="J3572" s="16">
        <f>IF(COUNTIFS($C:$C,B3572)&gt;1,SUMIFS('Sales Hx'!$S:$S,'Sales Hx'!$B:$B,_xlfn.XLOOKUP(B3572,C:C,B:B),'Sales Hx'!$D:$D,E3572),SUMIFS('Sales Hx'!$S:$S,'Sales Hx'!$B:$B,$B3572,'Sales Hx'!$D:$D,$E3572))</f>
        <v>7.0175438596491224E-2</v>
      </c>
      <c r="K3572" s="16">
        <f t="shared" si="308"/>
        <v>38.571428571428577</v>
      </c>
      <c r="L3572" s="12">
        <f>IF(M3572&lt;&gt;"",M3572,IF(COUNTIFS($C:$C,B3572)&gt;1,SUMIFS('Sales Hx'!V:V,'Sales Hx'!$B:$B,_xlfn.XLOOKUP(B3572,C:C,B:B),'Sales Hx'!$D:$D,$E3572),SUMIFS('Sales Hx'!V:V,'Sales Hx'!$B:$B,$B3572,'Sales Hx'!$D:$D,$E3572)))</f>
        <v>0</v>
      </c>
      <c r="M3572" s="12">
        <v>0</v>
      </c>
      <c r="N3572" s="15">
        <f t="shared" si="305"/>
        <v>7.0175438596491224E-2</v>
      </c>
      <c r="O3572" s="21">
        <f t="shared" si="303"/>
        <v>0</v>
      </c>
      <c r="P3572" s="24">
        <v>103.5</v>
      </c>
      <c r="Q3572" s="18">
        <f t="shared" si="306"/>
        <v>0</v>
      </c>
      <c r="R3572" s="2">
        <v>1</v>
      </c>
      <c r="S3572" s="2">
        <v>120</v>
      </c>
      <c r="T3572" s="2" t="s">
        <v>4647</v>
      </c>
      <c r="U3572" s="28">
        <f>IF(G3572=0,"",_xlfn.MINIFS('PO Details'!$I:$I,'PO Details'!$D:$D,Planning!$B3572,'PO Details'!$L:$L,Planning!$E3572))</f>
        <v>45500</v>
      </c>
      <c r="V3572" s="29" t="s">
        <v>4640</v>
      </c>
      <c r="W3572" t="str">
        <f t="shared" si="309"/>
        <v>Max</v>
      </c>
      <c r="X3572" s="2">
        <v>120</v>
      </c>
    </row>
    <row r="3573" spans="1:24" x14ac:dyDescent="0.25">
      <c r="A3573" s="11" t="s">
        <v>4619</v>
      </c>
      <c r="B3573" s="22" t="s">
        <v>406</v>
      </c>
      <c r="C3573" s="22"/>
      <c r="D3573" s="22" t="s">
        <v>407</v>
      </c>
      <c r="E3573" s="31" t="s">
        <v>106</v>
      </c>
      <c r="F3573" s="12">
        <f>SUMIFS('Inventory Details'!$H:$H,'Inventory Details'!$B:$B,$B3573,'Inventory Details'!$E:$E,$E3573)</f>
        <v>58</v>
      </c>
      <c r="G3573" s="12">
        <f>SUMIFS('PO Details'!$H:$H,'PO Details'!$D:$D,Planning!$B3573,'PO Details'!$L:$L,$E3573)</f>
        <v>224</v>
      </c>
      <c r="H3573" s="12">
        <f>SUMIFS('SO Details'!$G:$G,'SO Details'!$D:$D,Planning!$B3573,'SO Details'!$K:$K,$E3573)</f>
        <v>12</v>
      </c>
      <c r="I3573" s="20">
        <f>IF(COUNTIFS($C:$C,B3573)&gt;1,SUMIFS('Sales Hx'!$Q:$Q,'Sales Hx'!$B:$B,_xlfn.XLOOKUP(B3573,C:C,B:B),'Sales Hx'!$D:$D,Planning!$E3573),SUMIFS('Sales Hx'!$Q:$Q,'Sales Hx'!$B:$B,Planning!$B3573,'Sales Hx'!$D:$D,Planning!$E3573))</f>
        <v>0</v>
      </c>
      <c r="J3573" s="16">
        <f>IF(COUNTIFS($C:$C,B3573)&gt;1,SUMIFS('Sales Hx'!$S:$S,'Sales Hx'!$B:$B,_xlfn.XLOOKUP(B3573,C:C,B:B),'Sales Hx'!$D:$D,E3573),SUMIFS('Sales Hx'!$S:$S,'Sales Hx'!$B:$B,$B3573,'Sales Hx'!$D:$D,$E3573))</f>
        <v>0.35087719298245612</v>
      </c>
      <c r="K3573" s="16">
        <f t="shared" si="308"/>
        <v>0</v>
      </c>
      <c r="L3573" s="12">
        <f>IF(M3573&lt;&gt;"",M3573,IF(COUNTIFS($C:$C,B3573)&gt;1,SUMIFS('Sales Hx'!V:V,'Sales Hx'!$B:$B,_xlfn.XLOOKUP(B3573,C:C,B:B),'Sales Hx'!$D:$D,$E3573),SUMIFS('Sales Hx'!V:V,'Sales Hx'!$B:$B,$B3573,'Sales Hx'!$D:$D,$E3573)))</f>
        <v>0</v>
      </c>
      <c r="M3573" s="12">
        <v>0</v>
      </c>
      <c r="N3573" s="15">
        <f t="shared" si="305"/>
        <v>0.35087719298245612</v>
      </c>
      <c r="O3573" s="21">
        <f t="shared" si="303"/>
        <v>0</v>
      </c>
      <c r="P3573" s="24">
        <v>103.5</v>
      </c>
      <c r="Q3573" s="18">
        <f t="shared" si="306"/>
        <v>0</v>
      </c>
      <c r="R3573" s="2">
        <v>1</v>
      </c>
      <c r="S3573" s="2">
        <v>120</v>
      </c>
      <c r="T3573" s="2" t="s">
        <v>4647</v>
      </c>
      <c r="U3573" s="28">
        <f>IF(G3573=0,"",_xlfn.MINIFS('PO Details'!$I:$I,'PO Details'!$D:$D,Planning!$B3573,'PO Details'!$L:$L,Planning!$E3573))</f>
        <v>45450</v>
      </c>
      <c r="V3573" s="29" t="s">
        <v>4640</v>
      </c>
      <c r="W3573" t="str">
        <f t="shared" si="309"/>
        <v/>
      </c>
      <c r="X3573" s="2">
        <v>120</v>
      </c>
    </row>
    <row r="3574" spans="1:24" x14ac:dyDescent="0.25">
      <c r="A3574" s="11" t="s">
        <v>4619</v>
      </c>
      <c r="B3574" s="22" t="s">
        <v>406</v>
      </c>
      <c r="C3574" s="22"/>
      <c r="D3574" s="22" t="s">
        <v>407</v>
      </c>
      <c r="E3574" s="31" t="s">
        <v>113</v>
      </c>
      <c r="F3574" s="12">
        <f>SUMIFS('Inventory Details'!$H:$H,'Inventory Details'!$B:$B,$B3574,'Inventory Details'!$E:$E,$E3574)</f>
        <v>36</v>
      </c>
      <c r="G3574" s="12">
        <f>SUMIFS('PO Details'!$H:$H,'PO Details'!$D:$D,Planning!$B3574,'PO Details'!$L:$L,$E3574)</f>
        <v>50</v>
      </c>
      <c r="H3574" s="12">
        <f>SUMIFS('SO Details'!$G:$G,'SO Details'!$D:$D,Planning!$B3574,'SO Details'!$K:$K,$E3574)</f>
        <v>2</v>
      </c>
      <c r="I3574" s="20">
        <f>IF(COUNTIFS($C:$C,B3574)&gt;1,SUMIFS('Sales Hx'!$Q:$Q,'Sales Hx'!$B:$B,_xlfn.XLOOKUP(B3574,C:C,B:B),'Sales Hx'!$D:$D,Planning!$E3574),SUMIFS('Sales Hx'!$Q:$Q,'Sales Hx'!$B:$B,Planning!$B3574,'Sales Hx'!$D:$D,Planning!$E3574))</f>
        <v>0</v>
      </c>
      <c r="J3574" s="16">
        <f>IF(COUNTIFS($C:$C,B3574)&gt;1,SUMIFS('Sales Hx'!$S:$S,'Sales Hx'!$B:$B,_xlfn.XLOOKUP(B3574,C:C,B:B),'Sales Hx'!$D:$D,E3574),SUMIFS('Sales Hx'!$S:$S,'Sales Hx'!$B:$B,$B3574,'Sales Hx'!$D:$D,$E3574))</f>
        <v>0.16447368421052633</v>
      </c>
      <c r="K3574" s="16">
        <f t="shared" si="308"/>
        <v>0</v>
      </c>
      <c r="L3574" s="12">
        <f>IF(M3574&lt;&gt;"",M3574,IF(COUNTIFS($C:$C,B3574)&gt;1,SUMIFS('Sales Hx'!V:V,'Sales Hx'!$B:$B,_xlfn.XLOOKUP(B3574,C:C,B:B),'Sales Hx'!$D:$D,$E3574),SUMIFS('Sales Hx'!V:V,'Sales Hx'!$B:$B,$B3574,'Sales Hx'!$D:$D,$E3574)))</f>
        <v>0</v>
      </c>
      <c r="M3574" s="12">
        <v>0</v>
      </c>
      <c r="N3574" s="15">
        <f t="shared" si="305"/>
        <v>0.16447368421052633</v>
      </c>
      <c r="O3574" s="21">
        <f t="shared" si="303"/>
        <v>0</v>
      </c>
      <c r="P3574" s="24">
        <v>103.5</v>
      </c>
      <c r="Q3574" s="18">
        <f t="shared" si="306"/>
        <v>0</v>
      </c>
      <c r="R3574" s="2">
        <v>1</v>
      </c>
      <c r="S3574" s="2">
        <v>120</v>
      </c>
      <c r="T3574" s="2" t="s">
        <v>4647</v>
      </c>
      <c r="U3574" s="28">
        <f>IF(G3574=0,"",_xlfn.MINIFS('PO Details'!$I:$I,'PO Details'!$D:$D,Planning!$B3574,'PO Details'!$L:$L,Planning!$E3574))</f>
        <v>45450</v>
      </c>
      <c r="V3574" s="29" t="s">
        <v>4640</v>
      </c>
      <c r="W3574" t="str">
        <f t="shared" si="309"/>
        <v/>
      </c>
      <c r="X3574" s="2">
        <v>120</v>
      </c>
    </row>
    <row r="3575" spans="1:24" x14ac:dyDescent="0.25">
      <c r="A3575" s="11" t="s">
        <v>4619</v>
      </c>
      <c r="B3575" s="22" t="s">
        <v>406</v>
      </c>
      <c r="C3575" s="22"/>
      <c r="D3575" s="22" t="s">
        <v>407</v>
      </c>
      <c r="E3575" s="31" t="s">
        <v>1201</v>
      </c>
      <c r="F3575" s="12">
        <f>SUMIFS('Inventory Details'!$H:$H,'Inventory Details'!$B:$B,$B3575,'Inventory Details'!$E:$E,$E3575)</f>
        <v>0</v>
      </c>
      <c r="G3575" s="12">
        <f>SUMIFS('PO Details'!$H:$H,'PO Details'!$D:$D,Planning!$B3575,'PO Details'!$L:$L,$E3575)</f>
        <v>0</v>
      </c>
      <c r="H3575" s="12">
        <f>SUMIFS('SO Details'!$G:$G,'SO Details'!$D:$D,Planning!$B3575,'SO Details'!$K:$K,$E3575)</f>
        <v>0</v>
      </c>
      <c r="I3575" s="20">
        <f>IF(COUNTIFS($C:$C,B3575)&gt;1,SUMIFS('Sales Hx'!$Q:$Q,'Sales Hx'!$B:$B,_xlfn.XLOOKUP(B3575,C:C,B:B),'Sales Hx'!$D:$D,Planning!$E3575),SUMIFS('Sales Hx'!$Q:$Q,'Sales Hx'!$B:$B,Planning!$B3575,'Sales Hx'!$D:$D,Planning!$E3575))</f>
        <v>0</v>
      </c>
      <c r="J3575" s="16">
        <f>IF(COUNTIFS($C:$C,B3575)&gt;1,SUMIFS('Sales Hx'!$S:$S,'Sales Hx'!$B:$B,_xlfn.XLOOKUP(B3575,C:C,B:B),'Sales Hx'!$D:$D,E3575),SUMIFS('Sales Hx'!$S:$S,'Sales Hx'!$B:$B,$B3575,'Sales Hx'!$D:$D,$E3575))</f>
        <v>0</v>
      </c>
      <c r="K3575" s="16">
        <f t="shared" si="308"/>
        <v>0</v>
      </c>
      <c r="L3575" s="12">
        <f>IF(M3575&lt;&gt;"",M3575,IF(COUNTIFS($C:$C,B3575)&gt;1,SUMIFS('Sales Hx'!V:V,'Sales Hx'!$B:$B,_xlfn.XLOOKUP(B3575,C:C,B:B),'Sales Hx'!$D:$D,$E3575),SUMIFS('Sales Hx'!V:V,'Sales Hx'!$B:$B,$B3575,'Sales Hx'!$D:$D,$E3575)))</f>
        <v>0</v>
      </c>
      <c r="M3575" s="12">
        <v>0</v>
      </c>
      <c r="N3575" s="15">
        <f t="shared" si="305"/>
        <v>0</v>
      </c>
      <c r="O3575" s="21">
        <f t="shared" si="303"/>
        <v>0</v>
      </c>
      <c r="P3575" s="24">
        <v>103.5</v>
      </c>
      <c r="Q3575" s="18">
        <f t="shared" si="306"/>
        <v>0</v>
      </c>
      <c r="R3575" s="2">
        <v>1</v>
      </c>
      <c r="S3575" s="2">
        <v>120</v>
      </c>
      <c r="T3575" s="2" t="s">
        <v>4647</v>
      </c>
      <c r="U3575" s="28" t="str">
        <f>IF(G3575=0,"",_xlfn.MINIFS('PO Details'!$I:$I,'PO Details'!$D:$D,Planning!$B3575,'PO Details'!$L:$L,Planning!$E3575))</f>
        <v/>
      </c>
      <c r="V3575" s="29" t="s">
        <v>4640</v>
      </c>
      <c r="W3575" t="str">
        <f t="shared" si="309"/>
        <v/>
      </c>
      <c r="X3575" s="2">
        <v>120</v>
      </c>
    </row>
    <row r="3576" spans="1:24" x14ac:dyDescent="0.25">
      <c r="A3576" s="11" t="s">
        <v>4619</v>
      </c>
      <c r="B3576" s="22" t="s">
        <v>406</v>
      </c>
      <c r="C3576" s="22"/>
      <c r="D3576" s="22" t="s">
        <v>407</v>
      </c>
      <c r="E3576" s="31" t="s">
        <v>108</v>
      </c>
      <c r="F3576" s="12">
        <f>SUMIFS('Inventory Details'!$H:$H,'Inventory Details'!$B:$B,$B3576,'Inventory Details'!$E:$E,$E3576)</f>
        <v>1</v>
      </c>
      <c r="G3576" s="12">
        <f>SUMIFS('PO Details'!$H:$H,'PO Details'!$D:$D,Planning!$B3576,'PO Details'!$L:$L,$E3576)</f>
        <v>0</v>
      </c>
      <c r="H3576" s="12">
        <f>SUMIFS('SO Details'!$G:$G,'SO Details'!$D:$D,Planning!$B3576,'SO Details'!$K:$K,$E3576)</f>
        <v>0</v>
      </c>
      <c r="I3576" s="20">
        <f>IF(COUNTIFS($C:$C,B3576)&gt;1,SUMIFS('Sales Hx'!$Q:$Q,'Sales Hx'!$B:$B,_xlfn.XLOOKUP(B3576,C:C,B:B),'Sales Hx'!$D:$D,Planning!$E3576),SUMIFS('Sales Hx'!$Q:$Q,'Sales Hx'!$B:$B,Planning!$B3576,'Sales Hx'!$D:$D,Planning!$E3576))</f>
        <v>0</v>
      </c>
      <c r="J3576" s="16">
        <f>IF(COUNTIFS($C:$C,B3576)&gt;1,SUMIFS('Sales Hx'!$S:$S,'Sales Hx'!$B:$B,_xlfn.XLOOKUP(B3576,C:C,B:B),'Sales Hx'!$D:$D,E3576),SUMIFS('Sales Hx'!$S:$S,'Sales Hx'!$B:$B,$B3576,'Sales Hx'!$D:$D,$E3576))</f>
        <v>3.2894736842105261E-2</v>
      </c>
      <c r="K3576" s="16">
        <f t="shared" si="308"/>
        <v>0</v>
      </c>
      <c r="L3576" s="12">
        <f>IF(M3576&lt;&gt;"",M3576,IF(COUNTIFS($C:$C,B3576)&gt;1,SUMIFS('Sales Hx'!V:V,'Sales Hx'!$B:$B,_xlfn.XLOOKUP(B3576,C:C,B:B),'Sales Hx'!$D:$D,$E3576),SUMIFS('Sales Hx'!V:V,'Sales Hx'!$B:$B,$B3576,'Sales Hx'!$D:$D,$E3576)))</f>
        <v>0</v>
      </c>
      <c r="M3576" s="12">
        <v>0</v>
      </c>
      <c r="N3576" s="15">
        <f t="shared" si="305"/>
        <v>3.2894736842105261E-2</v>
      </c>
      <c r="O3576" s="21">
        <f t="shared" si="303"/>
        <v>0</v>
      </c>
      <c r="P3576" s="24">
        <v>103.5</v>
      </c>
      <c r="Q3576" s="18">
        <f t="shared" si="306"/>
        <v>0</v>
      </c>
      <c r="R3576" s="2">
        <v>1</v>
      </c>
      <c r="S3576" s="2">
        <v>120</v>
      </c>
      <c r="T3576" s="2" t="s">
        <v>4647</v>
      </c>
      <c r="U3576" s="28" t="str">
        <f>IF(G3576=0,"",_xlfn.MINIFS('PO Details'!$I:$I,'PO Details'!$D:$D,Planning!$B3576,'PO Details'!$L:$L,Planning!$E3576))</f>
        <v/>
      </c>
      <c r="V3576" s="29" t="s">
        <v>4640</v>
      </c>
      <c r="W3576" t="str">
        <f t="shared" si="309"/>
        <v/>
      </c>
      <c r="X3576" s="2">
        <v>120</v>
      </c>
    </row>
    <row r="3577" spans="1:24" x14ac:dyDescent="0.25">
      <c r="A3577" s="11" t="s">
        <v>4619</v>
      </c>
      <c r="B3577" s="22" t="s">
        <v>406</v>
      </c>
      <c r="C3577" s="22"/>
      <c r="D3577" s="22" t="s">
        <v>407</v>
      </c>
      <c r="E3577" s="31" t="s">
        <v>861</v>
      </c>
      <c r="F3577" s="12">
        <f>SUMIFS('Inventory Details'!$H:$H,'Inventory Details'!$B:$B,$B3577,'Inventory Details'!$E:$E,$E3577)</f>
        <v>1</v>
      </c>
      <c r="G3577" s="12">
        <f>SUMIFS('PO Details'!$H:$H,'PO Details'!$D:$D,Planning!$B3577,'PO Details'!$L:$L,$E3577)</f>
        <v>0</v>
      </c>
      <c r="H3577" s="12">
        <f>SUMIFS('SO Details'!$G:$G,'SO Details'!$D:$D,Planning!$B3577,'SO Details'!$K:$K,$E3577)</f>
        <v>2</v>
      </c>
      <c r="I3577" s="20">
        <f>IF(COUNTIFS($C:$C,B3577)&gt;1,SUMIFS('Sales Hx'!$Q:$Q,'Sales Hx'!$B:$B,_xlfn.XLOOKUP(B3577,C:C,B:B),'Sales Hx'!$D:$D,Planning!$E3577),SUMIFS('Sales Hx'!$Q:$Q,'Sales Hx'!$B:$B,Planning!$B3577,'Sales Hx'!$D:$D,Planning!$E3577))</f>
        <v>0</v>
      </c>
      <c r="J3577" s="16">
        <f>IF(COUNTIFS($C:$C,B3577)&gt;1,SUMIFS('Sales Hx'!$S:$S,'Sales Hx'!$B:$B,_xlfn.XLOOKUP(B3577,C:C,B:B),'Sales Hx'!$D:$D,E3577),SUMIFS('Sales Hx'!$S:$S,'Sales Hx'!$B:$B,$B3577,'Sales Hx'!$D:$D,$E3577))</f>
        <v>3.2894736842105261E-2</v>
      </c>
      <c r="K3577" s="16">
        <f t="shared" si="308"/>
        <v>0</v>
      </c>
      <c r="L3577" s="12">
        <f>IF(M3577&lt;&gt;"",M3577,IF(COUNTIFS($C:$C,B3577)&gt;1,SUMIFS('Sales Hx'!V:V,'Sales Hx'!$B:$B,_xlfn.XLOOKUP(B3577,C:C,B:B),'Sales Hx'!$D:$D,$E3577),SUMIFS('Sales Hx'!V:V,'Sales Hx'!$B:$B,$B3577,'Sales Hx'!$D:$D,$E3577)))</f>
        <v>0</v>
      </c>
      <c r="M3577" s="12">
        <v>0</v>
      </c>
      <c r="N3577" s="15">
        <f t="shared" si="305"/>
        <v>3.2894736842105261E-2</v>
      </c>
      <c r="O3577" s="21">
        <f t="shared" si="303"/>
        <v>0</v>
      </c>
      <c r="P3577" s="24">
        <v>103.5</v>
      </c>
      <c r="Q3577" s="18">
        <f t="shared" si="306"/>
        <v>0</v>
      </c>
      <c r="R3577" s="2">
        <v>1</v>
      </c>
      <c r="S3577" s="2">
        <v>120</v>
      </c>
      <c r="T3577" s="2" t="s">
        <v>4647</v>
      </c>
      <c r="U3577" s="28" t="str">
        <f>IF(G3577=0,"",_xlfn.MINIFS('PO Details'!$I:$I,'PO Details'!$D:$D,Planning!$B3577,'PO Details'!$L:$L,Planning!$E3577))</f>
        <v/>
      </c>
      <c r="V3577" s="29" t="s">
        <v>4640</v>
      </c>
      <c r="W3577" t="str">
        <f t="shared" si="309"/>
        <v/>
      </c>
      <c r="X3577" s="2">
        <v>120</v>
      </c>
    </row>
    <row r="3578" spans="1:24" x14ac:dyDescent="0.25">
      <c r="A3578" s="11" t="s">
        <v>4619</v>
      </c>
      <c r="B3578" s="22" t="s">
        <v>408</v>
      </c>
      <c r="C3578" s="22"/>
      <c r="D3578" s="22" t="s">
        <v>409</v>
      </c>
      <c r="E3578" s="31" t="s">
        <v>4746</v>
      </c>
      <c r="F3578" s="12">
        <f>SUMIFS('Inventory Details'!$H:$H,'Inventory Details'!$B:$B,$B3578,'Inventory Details'!$E:$E,$E3578)</f>
        <v>41</v>
      </c>
      <c r="G3578" s="12">
        <f>SUMIFS('PO Details'!$H:$H,'PO Details'!$D:$D,Planning!$B3578,'PO Details'!$L:$L,$E3578)</f>
        <v>467</v>
      </c>
      <c r="H3578" s="12">
        <f>SUMIFS('SO Details'!$G:$G,'SO Details'!$D:$D,Planning!$B3578,'SO Details'!$K:$K,$E3578)</f>
        <v>6</v>
      </c>
      <c r="I3578" s="20">
        <f>IF(COUNTIFS($C:$C,B3578)&gt;1,SUMIFS('Sales Hx'!$Q:$Q,'Sales Hx'!$B:$B,_xlfn.XLOOKUP(B3578,C:C,B:B),'Sales Hx'!$D:$D,Planning!$E3578),SUMIFS('Sales Hx'!$Q:$Q,'Sales Hx'!$B:$B,Planning!$B3578,'Sales Hx'!$D:$D,Planning!$E3578))</f>
        <v>0</v>
      </c>
      <c r="J3578" s="16">
        <f>IF(COUNTIFS($C:$C,B3578)&gt;1,SUMIFS('Sales Hx'!$S:$S,'Sales Hx'!$B:$B,_xlfn.XLOOKUP(B3578,C:C,B:B),'Sales Hx'!$D:$D,E3578),SUMIFS('Sales Hx'!$S:$S,'Sales Hx'!$B:$B,$B3578,'Sales Hx'!$D:$D,$E3578))</f>
        <v>0.63322368421052633</v>
      </c>
      <c r="K3578" s="16">
        <f t="shared" si="308"/>
        <v>0</v>
      </c>
      <c r="L3578" s="12">
        <f>IF(M3578&lt;&gt;"",M3578,IF(COUNTIFS($C:$C,B3578)&gt;1,SUMIFS('Sales Hx'!V:V,'Sales Hx'!$B:$B,_xlfn.XLOOKUP(B3578,C:C,B:B),'Sales Hx'!$D:$D,$E3578),SUMIFS('Sales Hx'!V:V,'Sales Hx'!$B:$B,$B3578,'Sales Hx'!$D:$D,$E3578)))</f>
        <v>0</v>
      </c>
      <c r="M3578" s="12">
        <v>0</v>
      </c>
      <c r="N3578" s="15">
        <f t="shared" si="305"/>
        <v>0.63322368421052633</v>
      </c>
      <c r="O3578" s="21">
        <f t="shared" si="303"/>
        <v>0</v>
      </c>
      <c r="P3578" s="24">
        <v>101.2</v>
      </c>
      <c r="Q3578" s="18">
        <f t="shared" si="306"/>
        <v>0</v>
      </c>
      <c r="R3578" s="2">
        <v>1</v>
      </c>
      <c r="S3578" s="2">
        <v>120</v>
      </c>
      <c r="T3578" s="2" t="s">
        <v>4647</v>
      </c>
      <c r="U3578" s="28">
        <f>IF(G3578=0,"",_xlfn.MINIFS('PO Details'!$I:$I,'PO Details'!$D:$D,Planning!$B3578,'PO Details'!$L:$L,Planning!$E3578))</f>
        <v>45441</v>
      </c>
      <c r="V3578" s="29" t="s">
        <v>4640</v>
      </c>
      <c r="W3578" t="str">
        <f t="shared" si="309"/>
        <v/>
      </c>
      <c r="X3578" s="2">
        <v>120</v>
      </c>
    </row>
    <row r="3579" spans="1:24" x14ac:dyDescent="0.25">
      <c r="A3579" s="11" t="s">
        <v>4619</v>
      </c>
      <c r="B3579" s="22" t="s">
        <v>408</v>
      </c>
      <c r="C3579" s="22"/>
      <c r="D3579" s="22" t="s">
        <v>409</v>
      </c>
      <c r="E3579" s="31" t="s">
        <v>109</v>
      </c>
      <c r="F3579" s="12">
        <f>SUMIFS('Inventory Details'!$H:$H,'Inventory Details'!$B:$B,$B3579,'Inventory Details'!$E:$E,$E3579)</f>
        <v>23</v>
      </c>
      <c r="G3579" s="12">
        <f>SUMIFS('PO Details'!$H:$H,'PO Details'!$D:$D,Planning!$B3579,'PO Details'!$L:$L,$E3579)</f>
        <v>31</v>
      </c>
      <c r="H3579" s="12">
        <f>SUMIFS('SO Details'!$G:$G,'SO Details'!$D:$D,Planning!$B3579,'SO Details'!$K:$K,$E3579)</f>
        <v>0</v>
      </c>
      <c r="I3579" s="20">
        <f>IF(COUNTIFS($C:$C,B3579)&gt;1,SUMIFS('Sales Hx'!$Q:$Q,'Sales Hx'!$B:$B,_xlfn.XLOOKUP(B3579,C:C,B:B),'Sales Hx'!$D:$D,Planning!$E3579),SUMIFS('Sales Hx'!$Q:$Q,'Sales Hx'!$B:$B,Planning!$B3579,'Sales Hx'!$D:$D,Planning!$E3579))</f>
        <v>1.4</v>
      </c>
      <c r="J3579" s="16">
        <f>IF(COUNTIFS($C:$C,B3579)&gt;1,SUMIFS('Sales Hx'!$S:$S,'Sales Hx'!$B:$B,_xlfn.XLOOKUP(B3579,C:C,B:B),'Sales Hx'!$D:$D,E3579),SUMIFS('Sales Hx'!$S:$S,'Sales Hx'!$B:$B,$B3579,'Sales Hx'!$D:$D,$E3579))</f>
        <v>7.0175438596491224E-2</v>
      </c>
      <c r="K3579" s="16">
        <f t="shared" si="308"/>
        <v>38.571428571428577</v>
      </c>
      <c r="L3579" s="12">
        <f>IF(M3579&lt;&gt;"",M3579,IF(COUNTIFS($C:$C,B3579)&gt;1,SUMIFS('Sales Hx'!V:V,'Sales Hx'!$B:$B,_xlfn.XLOOKUP(B3579,C:C,B:B),'Sales Hx'!$D:$D,$E3579),SUMIFS('Sales Hx'!V:V,'Sales Hx'!$B:$B,$B3579,'Sales Hx'!$D:$D,$E3579)))</f>
        <v>0</v>
      </c>
      <c r="M3579" s="12">
        <v>0</v>
      </c>
      <c r="N3579" s="15">
        <f t="shared" si="305"/>
        <v>7.0175438596491224E-2</v>
      </c>
      <c r="O3579" s="21">
        <f t="shared" si="303"/>
        <v>0</v>
      </c>
      <c r="P3579" s="24">
        <v>101.2</v>
      </c>
      <c r="Q3579" s="18">
        <f t="shared" si="306"/>
        <v>0</v>
      </c>
      <c r="R3579" s="2">
        <v>1</v>
      </c>
      <c r="S3579" s="2">
        <v>120</v>
      </c>
      <c r="T3579" s="2" t="s">
        <v>4647</v>
      </c>
      <c r="U3579" s="28">
        <f>IF(G3579=0,"",_xlfn.MINIFS('PO Details'!$I:$I,'PO Details'!$D:$D,Planning!$B3579,'PO Details'!$L:$L,Planning!$E3579))</f>
        <v>45500</v>
      </c>
      <c r="V3579" s="29" t="s">
        <v>4640</v>
      </c>
      <c r="W3579" t="str">
        <f t="shared" si="309"/>
        <v>Max</v>
      </c>
      <c r="X3579" s="2">
        <v>120</v>
      </c>
    </row>
    <row r="3580" spans="1:24" x14ac:dyDescent="0.25">
      <c r="A3580" s="11" t="s">
        <v>4619</v>
      </c>
      <c r="B3580" s="22" t="s">
        <v>408</v>
      </c>
      <c r="C3580" s="22"/>
      <c r="D3580" s="22" t="s">
        <v>409</v>
      </c>
      <c r="E3580" s="31" t="s">
        <v>106</v>
      </c>
      <c r="F3580" s="12">
        <f>SUMIFS('Inventory Details'!$H:$H,'Inventory Details'!$B:$B,$B3580,'Inventory Details'!$E:$E,$E3580)</f>
        <v>58</v>
      </c>
      <c r="G3580" s="12">
        <f>SUMIFS('PO Details'!$H:$H,'PO Details'!$D:$D,Planning!$B3580,'PO Details'!$L:$L,$E3580)</f>
        <v>225</v>
      </c>
      <c r="H3580" s="12">
        <f>SUMIFS('SO Details'!$G:$G,'SO Details'!$D:$D,Planning!$B3580,'SO Details'!$K:$K,$E3580)</f>
        <v>12</v>
      </c>
      <c r="I3580" s="20">
        <f>IF(COUNTIFS($C:$C,B3580)&gt;1,SUMIFS('Sales Hx'!$Q:$Q,'Sales Hx'!$B:$B,_xlfn.XLOOKUP(B3580,C:C,B:B),'Sales Hx'!$D:$D,Planning!$E3580),SUMIFS('Sales Hx'!$Q:$Q,'Sales Hx'!$B:$B,Planning!$B3580,'Sales Hx'!$D:$D,Planning!$E3580))</f>
        <v>0</v>
      </c>
      <c r="J3580" s="16">
        <f>IF(COUNTIFS($C:$C,B3580)&gt;1,SUMIFS('Sales Hx'!$S:$S,'Sales Hx'!$B:$B,_xlfn.XLOOKUP(B3580,C:C,B:B),'Sales Hx'!$D:$D,E3580),SUMIFS('Sales Hx'!$S:$S,'Sales Hx'!$B:$B,$B3580,'Sales Hx'!$D:$D,$E3580))</f>
        <v>0.36184210526315791</v>
      </c>
      <c r="K3580" s="16">
        <f t="shared" si="308"/>
        <v>0</v>
      </c>
      <c r="L3580" s="12">
        <f>IF(M3580&lt;&gt;"",M3580,IF(COUNTIFS($C:$C,B3580)&gt;1,SUMIFS('Sales Hx'!V:V,'Sales Hx'!$B:$B,_xlfn.XLOOKUP(B3580,C:C,B:B),'Sales Hx'!$D:$D,$E3580),SUMIFS('Sales Hx'!V:V,'Sales Hx'!$B:$B,$B3580,'Sales Hx'!$D:$D,$E3580)))</f>
        <v>0</v>
      </c>
      <c r="M3580" s="12">
        <v>0</v>
      </c>
      <c r="N3580" s="15">
        <f t="shared" si="305"/>
        <v>0.36184210526315791</v>
      </c>
      <c r="O3580" s="21">
        <f t="shared" si="303"/>
        <v>0</v>
      </c>
      <c r="P3580" s="24">
        <v>101.2</v>
      </c>
      <c r="Q3580" s="18">
        <f t="shared" si="306"/>
        <v>0</v>
      </c>
      <c r="R3580" s="2">
        <v>1</v>
      </c>
      <c r="S3580" s="2">
        <v>120</v>
      </c>
      <c r="T3580" s="2" t="s">
        <v>4647</v>
      </c>
      <c r="U3580" s="28">
        <f>IF(G3580=0,"",_xlfn.MINIFS('PO Details'!$I:$I,'PO Details'!$D:$D,Planning!$B3580,'PO Details'!$L:$L,Planning!$E3580))</f>
        <v>45450</v>
      </c>
      <c r="V3580" s="29" t="s">
        <v>4640</v>
      </c>
      <c r="W3580" t="str">
        <f t="shared" si="309"/>
        <v/>
      </c>
      <c r="X3580" s="2">
        <v>120</v>
      </c>
    </row>
    <row r="3581" spans="1:24" x14ac:dyDescent="0.25">
      <c r="A3581" s="11" t="s">
        <v>4619</v>
      </c>
      <c r="B3581" s="22" t="s">
        <v>408</v>
      </c>
      <c r="C3581" s="22"/>
      <c r="D3581" s="22" t="s">
        <v>409</v>
      </c>
      <c r="E3581" s="31" t="s">
        <v>119</v>
      </c>
      <c r="F3581" s="12">
        <f>SUMIFS('Inventory Details'!$H:$H,'Inventory Details'!$B:$B,$B3581,'Inventory Details'!$E:$E,$E3581)</f>
        <v>0</v>
      </c>
      <c r="G3581" s="12">
        <f>SUMIFS('PO Details'!$H:$H,'PO Details'!$D:$D,Planning!$B3581,'PO Details'!$L:$L,$E3581)</f>
        <v>6</v>
      </c>
      <c r="H3581" s="12">
        <f>SUMIFS('SO Details'!$G:$G,'SO Details'!$D:$D,Planning!$B3581,'SO Details'!$K:$K,$E3581)</f>
        <v>0</v>
      </c>
      <c r="I3581" s="20">
        <f>IF(COUNTIFS($C:$C,B3581)&gt;1,SUMIFS('Sales Hx'!$Q:$Q,'Sales Hx'!$B:$B,_xlfn.XLOOKUP(B3581,C:C,B:B),'Sales Hx'!$D:$D,Planning!$E3581),SUMIFS('Sales Hx'!$Q:$Q,'Sales Hx'!$B:$B,Planning!$B3581,'Sales Hx'!$D:$D,Planning!$E3581))</f>
        <v>0</v>
      </c>
      <c r="J3581" s="16">
        <f>IF(COUNTIFS($C:$C,B3581)&gt;1,SUMIFS('Sales Hx'!$S:$S,'Sales Hx'!$B:$B,_xlfn.XLOOKUP(B3581,C:C,B:B),'Sales Hx'!$D:$D,E3581),SUMIFS('Sales Hx'!$S:$S,'Sales Hx'!$B:$B,$B3581,'Sales Hx'!$D:$D,$E3581))</f>
        <v>0</v>
      </c>
      <c r="K3581" s="16">
        <f t="shared" si="308"/>
        <v>0</v>
      </c>
      <c r="L3581" s="12">
        <f>IF(M3581&lt;&gt;"",M3581,IF(COUNTIFS($C:$C,B3581)&gt;1,SUMIFS('Sales Hx'!V:V,'Sales Hx'!$B:$B,_xlfn.XLOOKUP(B3581,C:C,B:B),'Sales Hx'!$D:$D,$E3581),SUMIFS('Sales Hx'!V:V,'Sales Hx'!$B:$B,$B3581,'Sales Hx'!$D:$D,$E3581)))</f>
        <v>0</v>
      </c>
      <c r="M3581" s="12">
        <v>0</v>
      </c>
      <c r="N3581" s="15">
        <f t="shared" si="305"/>
        <v>0</v>
      </c>
      <c r="O3581" s="21">
        <f t="shared" si="303"/>
        <v>0</v>
      </c>
      <c r="P3581" s="24">
        <v>101.2</v>
      </c>
      <c r="Q3581" s="18">
        <f t="shared" si="306"/>
        <v>0</v>
      </c>
      <c r="R3581" s="2">
        <v>1</v>
      </c>
      <c r="S3581" s="2">
        <v>120</v>
      </c>
      <c r="T3581" s="2" t="s">
        <v>4647</v>
      </c>
      <c r="U3581" s="28">
        <f>IF(G3581=0,"",_xlfn.MINIFS('PO Details'!$I:$I,'PO Details'!$D:$D,Planning!$B3581,'PO Details'!$L:$L,Planning!$E3581))</f>
        <v>45443</v>
      </c>
      <c r="V3581" s="29" t="s">
        <v>4640</v>
      </c>
      <c r="W3581" t="str">
        <f t="shared" si="309"/>
        <v/>
      </c>
      <c r="X3581" s="2">
        <v>120</v>
      </c>
    </row>
    <row r="3582" spans="1:24" x14ac:dyDescent="0.25">
      <c r="A3582" s="11" t="s">
        <v>4619</v>
      </c>
      <c r="B3582" s="22" t="s">
        <v>408</v>
      </c>
      <c r="C3582" s="22"/>
      <c r="D3582" s="22" t="s">
        <v>409</v>
      </c>
      <c r="E3582" s="31" t="s">
        <v>15</v>
      </c>
      <c r="F3582" s="12">
        <f>SUMIFS('Inventory Details'!$H:$H,'Inventory Details'!$B:$B,$B3582,'Inventory Details'!$E:$E,$E3582)</f>
        <v>15</v>
      </c>
      <c r="G3582" s="12">
        <f>SUMIFS('PO Details'!$H:$H,'PO Details'!$D:$D,Planning!$B3582,'PO Details'!$L:$L,$E3582)</f>
        <v>12</v>
      </c>
      <c r="H3582" s="12">
        <f>SUMIFS('SO Details'!$G:$G,'SO Details'!$D:$D,Planning!$B3582,'SO Details'!$K:$K,$E3582)</f>
        <v>0</v>
      </c>
      <c r="I3582" s="20">
        <f>IF(COUNTIFS($C:$C,B3582)&gt;1,SUMIFS('Sales Hx'!$Q:$Q,'Sales Hx'!$B:$B,_xlfn.XLOOKUP(B3582,C:C,B:B),'Sales Hx'!$D:$D,Planning!$E3582),SUMIFS('Sales Hx'!$Q:$Q,'Sales Hx'!$B:$B,Planning!$B3582,'Sales Hx'!$D:$D,Planning!$E3582))</f>
        <v>0</v>
      </c>
      <c r="J3582" s="16">
        <f>IF(COUNTIFS($C:$C,B3582)&gt;1,SUMIFS('Sales Hx'!$S:$S,'Sales Hx'!$B:$B,_xlfn.XLOOKUP(B3582,C:C,B:B),'Sales Hx'!$D:$D,E3582),SUMIFS('Sales Hx'!$S:$S,'Sales Hx'!$B:$B,$B3582,'Sales Hx'!$D:$D,$E3582))</f>
        <v>0</v>
      </c>
      <c r="K3582" s="16">
        <f t="shared" si="308"/>
        <v>0</v>
      </c>
      <c r="L3582" s="12">
        <f>IF(M3582&lt;&gt;"",M3582,IF(COUNTIFS($C:$C,B3582)&gt;1,SUMIFS('Sales Hx'!V:V,'Sales Hx'!$B:$B,_xlfn.XLOOKUP(B3582,C:C,B:B),'Sales Hx'!$D:$D,$E3582),SUMIFS('Sales Hx'!V:V,'Sales Hx'!$B:$B,$B3582,'Sales Hx'!$D:$D,$E3582)))</f>
        <v>0</v>
      </c>
      <c r="M3582" s="12">
        <v>0</v>
      </c>
      <c r="N3582" s="15">
        <f t="shared" si="305"/>
        <v>0</v>
      </c>
      <c r="O3582" s="21">
        <f t="shared" si="303"/>
        <v>0</v>
      </c>
      <c r="P3582" s="24">
        <v>101.2</v>
      </c>
      <c r="Q3582" s="18">
        <f t="shared" si="306"/>
        <v>0</v>
      </c>
      <c r="R3582" s="2">
        <v>1</v>
      </c>
      <c r="S3582" s="2">
        <v>120</v>
      </c>
      <c r="T3582" s="2" t="s">
        <v>4647</v>
      </c>
      <c r="U3582" s="28">
        <f>IF(G3582=0,"",_xlfn.MINIFS('PO Details'!$I:$I,'PO Details'!$D:$D,Planning!$B3582,'PO Details'!$L:$L,Planning!$E3582))</f>
        <v>45397</v>
      </c>
      <c r="V3582" s="29" t="s">
        <v>4640</v>
      </c>
      <c r="W3582" t="str">
        <f t="shared" si="309"/>
        <v/>
      </c>
      <c r="X3582" s="2">
        <v>120</v>
      </c>
    </row>
    <row r="3583" spans="1:24" x14ac:dyDescent="0.25">
      <c r="A3583" s="11" t="s">
        <v>4619</v>
      </c>
      <c r="B3583" s="22" t="s">
        <v>408</v>
      </c>
      <c r="C3583" s="22"/>
      <c r="D3583" s="22" t="s">
        <v>409</v>
      </c>
      <c r="E3583" s="31" t="s">
        <v>820</v>
      </c>
      <c r="F3583" s="12">
        <f>SUMIFS('Inventory Details'!$H:$H,'Inventory Details'!$B:$B,$B3583,'Inventory Details'!$E:$E,$E3583)</f>
        <v>0</v>
      </c>
      <c r="G3583" s="12">
        <f>SUMIFS('PO Details'!$H:$H,'PO Details'!$D:$D,Planning!$B3583,'PO Details'!$L:$L,$E3583)</f>
        <v>75</v>
      </c>
      <c r="H3583" s="12">
        <f>SUMIFS('SO Details'!$G:$G,'SO Details'!$D:$D,Planning!$B3583,'SO Details'!$K:$K,$E3583)</f>
        <v>6</v>
      </c>
      <c r="I3583" s="20">
        <f>IF(COUNTIFS($C:$C,B3583)&gt;1,SUMIFS('Sales Hx'!$Q:$Q,'Sales Hx'!$B:$B,_xlfn.XLOOKUP(B3583,C:C,B:B),'Sales Hx'!$D:$D,Planning!$E3583),SUMIFS('Sales Hx'!$Q:$Q,'Sales Hx'!$B:$B,Planning!$B3583,'Sales Hx'!$D:$D,Planning!$E3583))</f>
        <v>0</v>
      </c>
      <c r="J3583" s="16">
        <f>IF(COUNTIFS($C:$C,B3583)&gt;1,SUMIFS('Sales Hx'!$S:$S,'Sales Hx'!$B:$B,_xlfn.XLOOKUP(B3583,C:C,B:B),'Sales Hx'!$D:$D,E3583),SUMIFS('Sales Hx'!$S:$S,'Sales Hx'!$B:$B,$B3583,'Sales Hx'!$D:$D,$E3583))</f>
        <v>0</v>
      </c>
      <c r="K3583" s="16">
        <f t="shared" si="308"/>
        <v>0</v>
      </c>
      <c r="L3583" s="12">
        <f>IF(M3583&lt;&gt;"",M3583,IF(COUNTIFS($C:$C,B3583)&gt;1,SUMIFS('Sales Hx'!V:V,'Sales Hx'!$B:$B,_xlfn.XLOOKUP(B3583,C:C,B:B),'Sales Hx'!$D:$D,$E3583),SUMIFS('Sales Hx'!V:V,'Sales Hx'!$B:$B,$B3583,'Sales Hx'!$D:$D,$E3583)))</f>
        <v>0</v>
      </c>
      <c r="M3583" s="12">
        <v>0</v>
      </c>
      <c r="N3583" s="15">
        <f t="shared" si="305"/>
        <v>0</v>
      </c>
      <c r="O3583" s="21">
        <f t="shared" si="303"/>
        <v>0</v>
      </c>
      <c r="P3583" s="24">
        <v>101.2</v>
      </c>
      <c r="Q3583" s="18">
        <f t="shared" si="306"/>
        <v>0</v>
      </c>
      <c r="R3583" s="2">
        <v>1</v>
      </c>
      <c r="S3583" s="2">
        <v>120</v>
      </c>
      <c r="T3583" s="2" t="s">
        <v>4647</v>
      </c>
      <c r="U3583" s="28">
        <f>IF(G3583=0,"",_xlfn.MINIFS('PO Details'!$I:$I,'PO Details'!$D:$D,Planning!$B3583,'PO Details'!$L:$L,Planning!$E3583))</f>
        <v>45450</v>
      </c>
      <c r="V3583" s="29" t="s">
        <v>4640</v>
      </c>
      <c r="W3583" t="str">
        <f t="shared" si="309"/>
        <v/>
      </c>
      <c r="X3583" s="2">
        <v>120</v>
      </c>
    </row>
    <row r="3584" spans="1:24" x14ac:dyDescent="0.25">
      <c r="A3584" s="11" t="s">
        <v>4619</v>
      </c>
      <c r="B3584" s="22" t="s">
        <v>408</v>
      </c>
      <c r="C3584" s="22"/>
      <c r="D3584" s="22" t="s">
        <v>409</v>
      </c>
      <c r="E3584" s="31" t="s">
        <v>113</v>
      </c>
      <c r="F3584" s="12">
        <f>SUMIFS('Inventory Details'!$H:$H,'Inventory Details'!$B:$B,$B3584,'Inventory Details'!$E:$E,$E3584)</f>
        <v>36</v>
      </c>
      <c r="G3584" s="12">
        <f>SUMIFS('PO Details'!$H:$H,'PO Details'!$D:$D,Planning!$B3584,'PO Details'!$L:$L,$E3584)</f>
        <v>50</v>
      </c>
      <c r="H3584" s="12">
        <f>SUMIFS('SO Details'!$G:$G,'SO Details'!$D:$D,Planning!$B3584,'SO Details'!$K:$K,$E3584)</f>
        <v>2</v>
      </c>
      <c r="I3584" s="20">
        <f>IF(COUNTIFS($C:$C,B3584)&gt;1,SUMIFS('Sales Hx'!$Q:$Q,'Sales Hx'!$B:$B,_xlfn.XLOOKUP(B3584,C:C,B:B),'Sales Hx'!$D:$D,Planning!$E3584),SUMIFS('Sales Hx'!$Q:$Q,'Sales Hx'!$B:$B,Planning!$B3584,'Sales Hx'!$D:$D,Planning!$E3584))</f>
        <v>0</v>
      </c>
      <c r="J3584" s="16">
        <f>IF(COUNTIFS($C:$C,B3584)&gt;1,SUMIFS('Sales Hx'!$S:$S,'Sales Hx'!$B:$B,_xlfn.XLOOKUP(B3584,C:C,B:B),'Sales Hx'!$D:$D,E3584),SUMIFS('Sales Hx'!$S:$S,'Sales Hx'!$B:$B,$B3584,'Sales Hx'!$D:$D,$E3584))</f>
        <v>0.16447368421052633</v>
      </c>
      <c r="K3584" s="16">
        <f t="shared" si="308"/>
        <v>0</v>
      </c>
      <c r="L3584" s="12">
        <f>IF(M3584&lt;&gt;"",M3584,IF(COUNTIFS($C:$C,B3584)&gt;1,SUMIFS('Sales Hx'!V:V,'Sales Hx'!$B:$B,_xlfn.XLOOKUP(B3584,C:C,B:B),'Sales Hx'!$D:$D,$E3584),SUMIFS('Sales Hx'!V:V,'Sales Hx'!$B:$B,$B3584,'Sales Hx'!$D:$D,$E3584)))</f>
        <v>0</v>
      </c>
      <c r="M3584" s="12">
        <v>0</v>
      </c>
      <c r="N3584" s="15">
        <f t="shared" si="305"/>
        <v>0.16447368421052633</v>
      </c>
      <c r="O3584" s="21">
        <f t="shared" si="303"/>
        <v>0</v>
      </c>
      <c r="P3584" s="24">
        <v>101.2</v>
      </c>
      <c r="Q3584" s="18">
        <f t="shared" si="306"/>
        <v>0</v>
      </c>
      <c r="R3584" s="2">
        <v>1</v>
      </c>
      <c r="S3584" s="2">
        <v>120</v>
      </c>
      <c r="T3584" s="2" t="s">
        <v>4647</v>
      </c>
      <c r="U3584" s="28">
        <f>IF(G3584=0,"",_xlfn.MINIFS('PO Details'!$I:$I,'PO Details'!$D:$D,Planning!$B3584,'PO Details'!$L:$L,Planning!$E3584))</f>
        <v>45450</v>
      </c>
      <c r="V3584" s="29" t="s">
        <v>4640</v>
      </c>
      <c r="W3584" t="str">
        <f t="shared" si="309"/>
        <v/>
      </c>
      <c r="X3584" s="2">
        <v>120</v>
      </c>
    </row>
    <row r="3585" spans="1:24" x14ac:dyDescent="0.25">
      <c r="A3585" s="11" t="s">
        <v>4619</v>
      </c>
      <c r="B3585" s="22" t="s">
        <v>408</v>
      </c>
      <c r="C3585" s="22"/>
      <c r="D3585" s="22" t="s">
        <v>409</v>
      </c>
      <c r="E3585" s="31" t="s">
        <v>1201</v>
      </c>
      <c r="F3585" s="12">
        <f>SUMIFS('Inventory Details'!$H:$H,'Inventory Details'!$B:$B,$B3585,'Inventory Details'!$E:$E,$E3585)</f>
        <v>0</v>
      </c>
      <c r="G3585" s="12">
        <f>SUMIFS('PO Details'!$H:$H,'PO Details'!$D:$D,Planning!$B3585,'PO Details'!$L:$L,$E3585)</f>
        <v>0</v>
      </c>
      <c r="H3585" s="12">
        <f>SUMIFS('SO Details'!$G:$G,'SO Details'!$D:$D,Planning!$B3585,'SO Details'!$K:$K,$E3585)</f>
        <v>0</v>
      </c>
      <c r="I3585" s="20">
        <f>IF(COUNTIFS($C:$C,B3585)&gt;1,SUMIFS('Sales Hx'!$Q:$Q,'Sales Hx'!$B:$B,_xlfn.XLOOKUP(B3585,C:C,B:B),'Sales Hx'!$D:$D,Planning!$E3585),SUMIFS('Sales Hx'!$Q:$Q,'Sales Hx'!$B:$B,Planning!$B3585,'Sales Hx'!$D:$D,Planning!$E3585))</f>
        <v>0</v>
      </c>
      <c r="J3585" s="16">
        <f>IF(COUNTIFS($C:$C,B3585)&gt;1,SUMIFS('Sales Hx'!$S:$S,'Sales Hx'!$B:$B,_xlfn.XLOOKUP(B3585,C:C,B:B),'Sales Hx'!$D:$D,E3585),SUMIFS('Sales Hx'!$S:$S,'Sales Hx'!$B:$B,$B3585,'Sales Hx'!$D:$D,$E3585))</f>
        <v>0</v>
      </c>
      <c r="K3585" s="16">
        <f t="shared" si="308"/>
        <v>0</v>
      </c>
      <c r="L3585" s="12">
        <f>IF(M3585&lt;&gt;"",M3585,IF(COUNTIFS($C:$C,B3585)&gt;1,SUMIFS('Sales Hx'!V:V,'Sales Hx'!$B:$B,_xlfn.XLOOKUP(B3585,C:C,B:B),'Sales Hx'!$D:$D,$E3585),SUMIFS('Sales Hx'!V:V,'Sales Hx'!$B:$B,$B3585,'Sales Hx'!$D:$D,$E3585)))</f>
        <v>0</v>
      </c>
      <c r="M3585" s="12">
        <v>0</v>
      </c>
      <c r="N3585" s="15">
        <f t="shared" si="305"/>
        <v>0</v>
      </c>
      <c r="O3585" s="21">
        <f t="shared" si="303"/>
        <v>0</v>
      </c>
      <c r="P3585" s="24">
        <v>101.2</v>
      </c>
      <c r="Q3585" s="18">
        <f t="shared" si="306"/>
        <v>0</v>
      </c>
      <c r="R3585" s="2">
        <v>1</v>
      </c>
      <c r="S3585" s="2">
        <v>120</v>
      </c>
      <c r="T3585" s="2" t="s">
        <v>4647</v>
      </c>
      <c r="U3585" s="28" t="str">
        <f>IF(G3585=0,"",_xlfn.MINIFS('PO Details'!$I:$I,'PO Details'!$D:$D,Planning!$B3585,'PO Details'!$L:$L,Planning!$E3585))</f>
        <v/>
      </c>
      <c r="V3585" s="29" t="s">
        <v>4640</v>
      </c>
      <c r="W3585" t="str">
        <f t="shared" si="309"/>
        <v/>
      </c>
      <c r="X3585" s="2">
        <v>120</v>
      </c>
    </row>
    <row r="3586" spans="1:24" x14ac:dyDescent="0.25">
      <c r="A3586" s="11" t="s">
        <v>4619</v>
      </c>
      <c r="B3586" s="22" t="s">
        <v>408</v>
      </c>
      <c r="C3586" s="22"/>
      <c r="D3586" s="22" t="s">
        <v>409</v>
      </c>
      <c r="E3586" s="31" t="s">
        <v>861</v>
      </c>
      <c r="F3586" s="12">
        <f>SUMIFS('Inventory Details'!$H:$H,'Inventory Details'!$B:$B,$B3586,'Inventory Details'!$E:$E,$E3586)</f>
        <v>1</v>
      </c>
      <c r="G3586" s="12">
        <f>SUMIFS('PO Details'!$H:$H,'PO Details'!$D:$D,Planning!$B3586,'PO Details'!$L:$L,$E3586)</f>
        <v>0</v>
      </c>
      <c r="H3586" s="12">
        <f>SUMIFS('SO Details'!$G:$G,'SO Details'!$D:$D,Planning!$B3586,'SO Details'!$K:$K,$E3586)</f>
        <v>2</v>
      </c>
      <c r="I3586" s="20">
        <f>IF(COUNTIFS($C:$C,B3586)&gt;1,SUMIFS('Sales Hx'!$Q:$Q,'Sales Hx'!$B:$B,_xlfn.XLOOKUP(B3586,C:C,B:B),'Sales Hx'!$D:$D,Planning!$E3586),SUMIFS('Sales Hx'!$Q:$Q,'Sales Hx'!$B:$B,Planning!$B3586,'Sales Hx'!$D:$D,Planning!$E3586))</f>
        <v>0</v>
      </c>
      <c r="J3586" s="16">
        <f>IF(COUNTIFS($C:$C,B3586)&gt;1,SUMIFS('Sales Hx'!$S:$S,'Sales Hx'!$B:$B,_xlfn.XLOOKUP(B3586,C:C,B:B),'Sales Hx'!$D:$D,E3586),SUMIFS('Sales Hx'!$S:$S,'Sales Hx'!$B:$B,$B3586,'Sales Hx'!$D:$D,$E3586))</f>
        <v>3.2894736842105261E-2</v>
      </c>
      <c r="K3586" s="16">
        <f t="shared" si="308"/>
        <v>0</v>
      </c>
      <c r="L3586" s="12">
        <f>IF(M3586&lt;&gt;"",M3586,IF(COUNTIFS($C:$C,B3586)&gt;1,SUMIFS('Sales Hx'!V:V,'Sales Hx'!$B:$B,_xlfn.XLOOKUP(B3586,C:C,B:B),'Sales Hx'!$D:$D,$E3586),SUMIFS('Sales Hx'!V:V,'Sales Hx'!$B:$B,$B3586,'Sales Hx'!$D:$D,$E3586)))</f>
        <v>0</v>
      </c>
      <c r="M3586" s="12">
        <v>0</v>
      </c>
      <c r="N3586" s="15">
        <f t="shared" si="305"/>
        <v>3.2894736842105261E-2</v>
      </c>
      <c r="O3586" s="21">
        <f t="shared" ref="O3586:O3649" si="310">MROUND(ROUND(IFERROR(IF(C3586&lt;&gt;"",0,IF(T3586="DC'd",0,IF(AND(J3586=0,F3586+G3586&lt;H3586),H3586-F3586+G3586,IF(F3586+G3586&lt;N3586,N3586+MAX((IF(J3586*R3586&gt;F3586,F3586,J3586*R3586))+J3586*S3586-F3586-G3586+H3586,0))))),0),0),1)</f>
        <v>0</v>
      </c>
      <c r="P3586" s="24">
        <v>101.2</v>
      </c>
      <c r="Q3586" s="18">
        <f t="shared" si="306"/>
        <v>0</v>
      </c>
      <c r="R3586" s="2">
        <v>1</v>
      </c>
      <c r="S3586" s="2">
        <v>120</v>
      </c>
      <c r="T3586" s="2" t="s">
        <v>4647</v>
      </c>
      <c r="U3586" s="28" t="str">
        <f>IF(G3586=0,"",_xlfn.MINIFS('PO Details'!$I:$I,'PO Details'!$D:$D,Planning!$B3586,'PO Details'!$L:$L,Planning!$E3586))</f>
        <v/>
      </c>
      <c r="V3586" s="29" t="s">
        <v>4640</v>
      </c>
      <c r="W3586" t="str">
        <f t="shared" si="309"/>
        <v/>
      </c>
      <c r="X3586" s="2">
        <v>120</v>
      </c>
    </row>
    <row r="3587" spans="1:24" x14ac:dyDescent="0.25">
      <c r="A3587" s="11" t="s">
        <v>4619</v>
      </c>
      <c r="B3587" s="22" t="s">
        <v>408</v>
      </c>
      <c r="C3587" s="22"/>
      <c r="D3587" s="22" t="s">
        <v>409</v>
      </c>
      <c r="E3587" s="31" t="s">
        <v>108</v>
      </c>
      <c r="F3587" s="12">
        <f>SUMIFS('Inventory Details'!$H:$H,'Inventory Details'!$B:$B,$B3587,'Inventory Details'!$E:$E,$E3587)</f>
        <v>0</v>
      </c>
      <c r="G3587" s="12">
        <f>SUMIFS('PO Details'!$H:$H,'PO Details'!$D:$D,Planning!$B3587,'PO Details'!$L:$L,$E3587)</f>
        <v>0</v>
      </c>
      <c r="H3587" s="12">
        <f>SUMIFS('SO Details'!$G:$G,'SO Details'!$D:$D,Planning!$B3587,'SO Details'!$K:$K,$E3587)</f>
        <v>0</v>
      </c>
      <c r="I3587" s="20">
        <f>IF(COUNTIFS($C:$C,B3587)&gt;1,SUMIFS('Sales Hx'!$Q:$Q,'Sales Hx'!$B:$B,_xlfn.XLOOKUP(B3587,C:C,B:B),'Sales Hx'!$D:$D,Planning!$E3587),SUMIFS('Sales Hx'!$Q:$Q,'Sales Hx'!$B:$B,Planning!$B3587,'Sales Hx'!$D:$D,Planning!$E3587))</f>
        <v>0</v>
      </c>
      <c r="J3587" s="16">
        <f>IF(COUNTIFS($C:$C,B3587)&gt;1,SUMIFS('Sales Hx'!$S:$S,'Sales Hx'!$B:$B,_xlfn.XLOOKUP(B3587,C:C,B:B),'Sales Hx'!$D:$D,E3587),SUMIFS('Sales Hx'!$S:$S,'Sales Hx'!$B:$B,$B3587,'Sales Hx'!$D:$D,$E3587))</f>
        <v>3.2894736842105261E-2</v>
      </c>
      <c r="K3587" s="16">
        <f t="shared" si="308"/>
        <v>0</v>
      </c>
      <c r="L3587" s="12">
        <f>IF(M3587&lt;&gt;"",M3587,IF(COUNTIFS($C:$C,B3587)&gt;1,SUMIFS('Sales Hx'!V:V,'Sales Hx'!$B:$B,_xlfn.XLOOKUP(B3587,C:C,B:B),'Sales Hx'!$D:$D,$E3587),SUMIFS('Sales Hx'!V:V,'Sales Hx'!$B:$B,$B3587,'Sales Hx'!$D:$D,$E3587)))</f>
        <v>0</v>
      </c>
      <c r="M3587" s="12">
        <v>0</v>
      </c>
      <c r="N3587" s="15">
        <f t="shared" si="305"/>
        <v>3.2894736842105261E-2</v>
      </c>
      <c r="O3587" s="21">
        <f t="shared" si="310"/>
        <v>4</v>
      </c>
      <c r="P3587" s="24">
        <v>101.2</v>
      </c>
      <c r="Q3587" s="18">
        <f t="shared" si="306"/>
        <v>404.8</v>
      </c>
      <c r="R3587" s="2">
        <v>1</v>
      </c>
      <c r="S3587" s="2">
        <v>120</v>
      </c>
      <c r="T3587" s="2" t="s">
        <v>4647</v>
      </c>
      <c r="U3587" s="28" t="str">
        <f>IF(G3587=0,"",_xlfn.MINIFS('PO Details'!$I:$I,'PO Details'!$D:$D,Planning!$B3587,'PO Details'!$L:$L,Planning!$E3587))</f>
        <v/>
      </c>
      <c r="V3587" s="29" t="s">
        <v>4640</v>
      </c>
      <c r="W3587" t="str">
        <f t="shared" si="309"/>
        <v/>
      </c>
      <c r="X3587" s="2">
        <v>120</v>
      </c>
    </row>
    <row r="3588" spans="1:24" x14ac:dyDescent="0.25">
      <c r="A3588" s="11"/>
      <c r="B3588" s="22" t="s">
        <v>1816</v>
      </c>
      <c r="C3588" s="22" t="s">
        <v>404</v>
      </c>
      <c r="D3588" s="22" t="s">
        <v>1817</v>
      </c>
      <c r="E3588" s="31" t="s">
        <v>752</v>
      </c>
      <c r="F3588" s="12">
        <f>SUMIFS('Inventory Details'!$H:$H,'Inventory Details'!$B:$B,$B3588,'Inventory Details'!$E:$E,$E3588)</f>
        <v>2</v>
      </c>
      <c r="G3588" s="12">
        <f>SUMIFS('PO Details'!$H:$H,'PO Details'!$D:$D,Planning!$B3588,'PO Details'!$L:$L,$E3588)</f>
        <v>0</v>
      </c>
      <c r="H3588" s="12">
        <f>SUMIFS('SO Details'!$G:$G,'SO Details'!$D:$D,Planning!$B3588,'SO Details'!$K:$K,$E3588)</f>
        <v>0</v>
      </c>
      <c r="I3588" s="20">
        <f>IF(COUNTIFS($C:$C,B3588)&gt;1,SUMIFS('Sales Hx'!$Q:$Q,'Sales Hx'!$B:$B,_xlfn.XLOOKUP(B3588,C:C,B:B),'Sales Hx'!$D:$D,Planning!$E3588),SUMIFS('Sales Hx'!$Q:$Q,'Sales Hx'!$B:$B,Planning!$B3588,'Sales Hx'!$D:$D,Planning!$E3588))</f>
        <v>0</v>
      </c>
      <c r="J3588" s="16">
        <f>IF(COUNTIFS($C:$C,B3588)&gt;1,SUMIFS('Sales Hx'!$S:$S,'Sales Hx'!$B:$B,_xlfn.XLOOKUP(B3588,C:C,B:B),'Sales Hx'!$D:$D,E3588),SUMIFS('Sales Hx'!$S:$S,'Sales Hx'!$B:$B,$B3588,'Sales Hx'!$D:$D,$E3588))</f>
        <v>0</v>
      </c>
      <c r="K3588" s="16">
        <f t="shared" si="308"/>
        <v>0</v>
      </c>
      <c r="L3588" s="12">
        <f>IF(M3588&lt;&gt;"",M3588,IF(COUNTIFS($C:$C,B3588)&gt;1,SUMIFS('Sales Hx'!V:V,'Sales Hx'!$B:$B,_xlfn.XLOOKUP(B3588,C:C,B:B),'Sales Hx'!$D:$D,$E3588),SUMIFS('Sales Hx'!V:V,'Sales Hx'!$B:$B,$B3588,'Sales Hx'!$D:$D,$E3588)))</f>
        <v>0</v>
      </c>
      <c r="M3588" s="12">
        <v>0</v>
      </c>
      <c r="N3588" s="15">
        <f t="shared" si="305"/>
        <v>0</v>
      </c>
      <c r="O3588" s="21">
        <f t="shared" si="310"/>
        <v>0</v>
      </c>
      <c r="P3588" s="24">
        <v>155.25</v>
      </c>
      <c r="Q3588" s="18">
        <f t="shared" si="306"/>
        <v>0</v>
      </c>
      <c r="R3588" s="2">
        <v>1</v>
      </c>
      <c r="S3588" s="2">
        <v>90</v>
      </c>
      <c r="T3588" s="2" t="s">
        <v>4646</v>
      </c>
      <c r="U3588" s="28" t="str">
        <f>IF(G3588=0,"",_xlfn.MINIFS('PO Details'!$I:$I,'PO Details'!$D:$D,Planning!$B3588,'PO Details'!$L:$L,Planning!$E3588))</f>
        <v/>
      </c>
      <c r="V3588" s="29" t="s">
        <v>4639</v>
      </c>
      <c r="W3588" t="str">
        <f t="shared" si="309"/>
        <v>Max</v>
      </c>
      <c r="X3588" s="2">
        <v>120</v>
      </c>
    </row>
    <row r="3589" spans="1:24" x14ac:dyDescent="0.25">
      <c r="A3589" s="11"/>
      <c r="B3589" s="22" t="s">
        <v>1816</v>
      </c>
      <c r="C3589" s="22" t="s">
        <v>404</v>
      </c>
      <c r="D3589" s="22" t="s">
        <v>1817</v>
      </c>
      <c r="E3589" s="31" t="s">
        <v>106</v>
      </c>
      <c r="F3589" s="12">
        <f>SUMIFS('Inventory Details'!$H:$H,'Inventory Details'!$B:$B,$B3589,'Inventory Details'!$E:$E,$E3589)</f>
        <v>0</v>
      </c>
      <c r="G3589" s="12">
        <f>SUMIFS('PO Details'!$H:$H,'PO Details'!$D:$D,Planning!$B3589,'PO Details'!$L:$L,$E3589)</f>
        <v>0</v>
      </c>
      <c r="H3589" s="12">
        <f>SUMIFS('SO Details'!$G:$G,'SO Details'!$D:$D,Planning!$B3589,'SO Details'!$K:$K,$E3589)</f>
        <v>0</v>
      </c>
      <c r="I3589" s="20">
        <f>IF(COUNTIFS($C:$C,B3589)&gt;1,SUMIFS('Sales Hx'!$Q:$Q,'Sales Hx'!$B:$B,_xlfn.XLOOKUP(B3589,C:C,B:B),'Sales Hx'!$D:$D,Planning!$E3589),SUMIFS('Sales Hx'!$Q:$Q,'Sales Hx'!$B:$B,Planning!$B3589,'Sales Hx'!$D:$D,Planning!$E3589))</f>
        <v>0</v>
      </c>
      <c r="J3589" s="16">
        <f>IF(COUNTIFS($C:$C,B3589)&gt;1,SUMIFS('Sales Hx'!$S:$S,'Sales Hx'!$B:$B,_xlfn.XLOOKUP(B3589,C:C,B:B),'Sales Hx'!$D:$D,E3589),SUMIFS('Sales Hx'!$S:$S,'Sales Hx'!$B:$B,$B3589,'Sales Hx'!$D:$D,$E3589))</f>
        <v>0.35087719298245612</v>
      </c>
      <c r="K3589" s="16">
        <f t="shared" si="308"/>
        <v>0</v>
      </c>
      <c r="L3589" s="12">
        <f>IF(M3589&lt;&gt;"",M3589,IF(COUNTIFS($C:$C,B3589)&gt;1,SUMIFS('Sales Hx'!V:V,'Sales Hx'!$B:$B,_xlfn.XLOOKUP(B3589,C:C,B:B),'Sales Hx'!$D:$D,$E3589),SUMIFS('Sales Hx'!V:V,'Sales Hx'!$B:$B,$B3589,'Sales Hx'!$D:$D,$E3589)))</f>
        <v>0</v>
      </c>
      <c r="M3589" s="12">
        <v>0</v>
      </c>
      <c r="N3589" s="15">
        <f t="shared" si="305"/>
        <v>0.35087719298245612</v>
      </c>
      <c r="O3589" s="21">
        <f t="shared" si="310"/>
        <v>0</v>
      </c>
      <c r="P3589" s="24">
        <v>155.25</v>
      </c>
      <c r="Q3589" s="18">
        <f t="shared" si="306"/>
        <v>0</v>
      </c>
      <c r="R3589" s="2">
        <v>1</v>
      </c>
      <c r="S3589" s="2">
        <v>90</v>
      </c>
      <c r="T3589" s="2" t="s">
        <v>4646</v>
      </c>
      <c r="U3589" s="28" t="str">
        <f>IF(G3589=0,"",_xlfn.MINIFS('PO Details'!$I:$I,'PO Details'!$D:$D,Planning!$B3589,'PO Details'!$L:$L,Planning!$E3589))</f>
        <v/>
      </c>
      <c r="V3589" s="29" t="s">
        <v>4639</v>
      </c>
      <c r="W3589" t="str">
        <f t="shared" si="309"/>
        <v>Max</v>
      </c>
      <c r="X3589" s="2">
        <v>120</v>
      </c>
    </row>
    <row r="3590" spans="1:24" x14ac:dyDescent="0.25">
      <c r="A3590" s="11"/>
      <c r="B3590" s="22" t="s">
        <v>1816</v>
      </c>
      <c r="C3590" s="22" t="s">
        <v>404</v>
      </c>
      <c r="D3590" s="22" t="s">
        <v>1817</v>
      </c>
      <c r="E3590" s="31" t="s">
        <v>861</v>
      </c>
      <c r="F3590" s="12">
        <f>SUMIFS('Inventory Details'!$H:$H,'Inventory Details'!$B:$B,$B3590,'Inventory Details'!$E:$E,$E3590)</f>
        <v>2</v>
      </c>
      <c r="G3590" s="12">
        <f>SUMIFS('PO Details'!$H:$H,'PO Details'!$D:$D,Planning!$B3590,'PO Details'!$L:$L,$E3590)</f>
        <v>0</v>
      </c>
      <c r="H3590" s="12">
        <f>SUMIFS('SO Details'!$G:$G,'SO Details'!$D:$D,Planning!$B3590,'SO Details'!$K:$K,$E3590)</f>
        <v>0</v>
      </c>
      <c r="I3590" s="20">
        <f>IF(COUNTIFS($C:$C,B3590)&gt;1,SUMIFS('Sales Hx'!$Q:$Q,'Sales Hx'!$B:$B,_xlfn.XLOOKUP(B3590,C:C,B:B),'Sales Hx'!$D:$D,Planning!$E3590),SUMIFS('Sales Hx'!$Q:$Q,'Sales Hx'!$B:$B,Planning!$B3590,'Sales Hx'!$D:$D,Planning!$E3590))</f>
        <v>0</v>
      </c>
      <c r="J3590" s="16">
        <f>IF(COUNTIFS($C:$C,B3590)&gt;1,SUMIFS('Sales Hx'!$S:$S,'Sales Hx'!$B:$B,_xlfn.XLOOKUP(B3590,C:C,B:B),'Sales Hx'!$D:$D,E3590),SUMIFS('Sales Hx'!$S:$S,'Sales Hx'!$B:$B,$B3590,'Sales Hx'!$D:$D,$E3590))</f>
        <v>3.2894736842105261E-2</v>
      </c>
      <c r="K3590" s="16">
        <f t="shared" si="308"/>
        <v>0</v>
      </c>
      <c r="L3590" s="12">
        <f>IF(M3590&lt;&gt;"",M3590,IF(COUNTIFS($C:$C,B3590)&gt;1,SUMIFS('Sales Hx'!V:V,'Sales Hx'!$B:$B,_xlfn.XLOOKUP(B3590,C:C,B:B),'Sales Hx'!$D:$D,$E3590),SUMIFS('Sales Hx'!V:V,'Sales Hx'!$B:$B,$B3590,'Sales Hx'!$D:$D,$E3590)))</f>
        <v>0</v>
      </c>
      <c r="M3590" s="12">
        <v>0</v>
      </c>
      <c r="N3590" s="15">
        <f t="shared" si="305"/>
        <v>3.2894736842105261E-2</v>
      </c>
      <c r="O3590" s="21">
        <f t="shared" si="310"/>
        <v>0</v>
      </c>
      <c r="P3590" s="24">
        <v>155.25</v>
      </c>
      <c r="Q3590" s="18">
        <f t="shared" si="306"/>
        <v>0</v>
      </c>
      <c r="R3590" s="2">
        <v>1</v>
      </c>
      <c r="S3590" s="2">
        <v>90</v>
      </c>
      <c r="T3590" s="2" t="s">
        <v>4646</v>
      </c>
      <c r="U3590" s="28" t="str">
        <f>IF(G3590=0,"",_xlfn.MINIFS('PO Details'!$I:$I,'PO Details'!$D:$D,Planning!$B3590,'PO Details'!$L:$L,Planning!$E3590))</f>
        <v/>
      </c>
      <c r="V3590" s="29" t="s">
        <v>4639</v>
      </c>
      <c r="W3590" t="str">
        <f t="shared" si="309"/>
        <v>Max</v>
      </c>
      <c r="X3590" s="2">
        <v>120</v>
      </c>
    </row>
    <row r="3591" spans="1:24" x14ac:dyDescent="0.25">
      <c r="A3591" s="11"/>
      <c r="B3591" s="22" t="s">
        <v>1816</v>
      </c>
      <c r="C3591" s="22" t="s">
        <v>404</v>
      </c>
      <c r="D3591" s="22" t="s">
        <v>1817</v>
      </c>
      <c r="E3591" s="31" t="s">
        <v>15</v>
      </c>
      <c r="F3591" s="12">
        <f>SUMIFS('Inventory Details'!$H:$H,'Inventory Details'!$B:$B,$B3591,'Inventory Details'!$E:$E,$E3591)</f>
        <v>5</v>
      </c>
      <c r="G3591" s="12">
        <f>SUMIFS('PO Details'!$H:$H,'PO Details'!$D:$D,Planning!$B3591,'PO Details'!$L:$L,$E3591)</f>
        <v>0</v>
      </c>
      <c r="H3591" s="12">
        <f>SUMIFS('SO Details'!$G:$G,'SO Details'!$D:$D,Planning!$B3591,'SO Details'!$K:$K,$E3591)</f>
        <v>0</v>
      </c>
      <c r="I3591" s="20">
        <f>IF(COUNTIFS($C:$C,B3591)&gt;1,SUMIFS('Sales Hx'!$Q:$Q,'Sales Hx'!$B:$B,_xlfn.XLOOKUP(B3591,C:C,B:B),'Sales Hx'!$D:$D,Planning!$E3591),SUMIFS('Sales Hx'!$Q:$Q,'Sales Hx'!$B:$B,Planning!$B3591,'Sales Hx'!$D:$D,Planning!$E3591))</f>
        <v>0</v>
      </c>
      <c r="J3591" s="16">
        <f>IF(COUNTIFS($C:$C,B3591)&gt;1,SUMIFS('Sales Hx'!$S:$S,'Sales Hx'!$B:$B,_xlfn.XLOOKUP(B3591,C:C,B:B),'Sales Hx'!$D:$D,E3591),SUMIFS('Sales Hx'!$S:$S,'Sales Hx'!$B:$B,$B3591,'Sales Hx'!$D:$D,$E3591))</f>
        <v>0</v>
      </c>
      <c r="K3591" s="16">
        <f t="shared" si="308"/>
        <v>0</v>
      </c>
      <c r="L3591" s="12">
        <f>IF(M3591&lt;&gt;"",M3591,IF(COUNTIFS($C:$C,B3591)&gt;1,SUMIFS('Sales Hx'!V:V,'Sales Hx'!$B:$B,_xlfn.XLOOKUP(B3591,C:C,B:B),'Sales Hx'!$D:$D,$E3591),SUMIFS('Sales Hx'!V:V,'Sales Hx'!$B:$B,$B3591,'Sales Hx'!$D:$D,$E3591)))</f>
        <v>0</v>
      </c>
      <c r="M3591" s="12">
        <v>0</v>
      </c>
      <c r="N3591" s="15">
        <f t="shared" si="305"/>
        <v>0</v>
      </c>
      <c r="O3591" s="21">
        <f t="shared" si="310"/>
        <v>0</v>
      </c>
      <c r="P3591" s="24">
        <v>155.25</v>
      </c>
      <c r="Q3591" s="18">
        <f t="shared" si="306"/>
        <v>0</v>
      </c>
      <c r="R3591" s="2">
        <v>1</v>
      </c>
      <c r="S3591" s="2">
        <v>90</v>
      </c>
      <c r="T3591" s="2" t="s">
        <v>4646</v>
      </c>
      <c r="U3591" s="28" t="str">
        <f>IF(G3591=0,"",_xlfn.MINIFS('PO Details'!$I:$I,'PO Details'!$D:$D,Planning!$B3591,'PO Details'!$L:$L,Planning!$E3591))</f>
        <v/>
      </c>
      <c r="V3591" s="29" t="s">
        <v>4639</v>
      </c>
      <c r="W3591" t="str">
        <f t="shared" si="309"/>
        <v>Max</v>
      </c>
      <c r="X3591" s="2">
        <v>120</v>
      </c>
    </row>
    <row r="3592" spans="1:24" x14ac:dyDescent="0.25">
      <c r="A3592" s="11"/>
      <c r="B3592" s="22" t="s">
        <v>1816</v>
      </c>
      <c r="C3592" s="22" t="s">
        <v>404</v>
      </c>
      <c r="D3592" s="22" t="s">
        <v>1817</v>
      </c>
      <c r="E3592" s="31" t="s">
        <v>4746</v>
      </c>
      <c r="F3592" s="12">
        <f>SUMIFS('Inventory Details'!$H:$H,'Inventory Details'!$B:$B,$B3592,'Inventory Details'!$E:$E,$E3592)</f>
        <v>0</v>
      </c>
      <c r="G3592" s="12">
        <f>SUMIFS('PO Details'!$H:$H,'PO Details'!$D:$D,Planning!$B3592,'PO Details'!$L:$L,$E3592)</f>
        <v>0</v>
      </c>
      <c r="H3592" s="12">
        <f>SUMIFS('SO Details'!$G:$G,'SO Details'!$D:$D,Planning!$B3592,'SO Details'!$K:$K,$E3592)</f>
        <v>1</v>
      </c>
      <c r="I3592" s="20">
        <f>IF(COUNTIFS($C:$C,B3592)&gt;1,SUMIFS('Sales Hx'!$Q:$Q,'Sales Hx'!$B:$B,_xlfn.XLOOKUP(B3592,C:C,B:B),'Sales Hx'!$D:$D,Planning!$E3592),SUMIFS('Sales Hx'!$Q:$Q,'Sales Hx'!$B:$B,Planning!$B3592,'Sales Hx'!$D:$D,Planning!$E3592))</f>
        <v>0</v>
      </c>
      <c r="J3592" s="16">
        <f>IF(COUNTIFS($C:$C,B3592)&gt;1,SUMIFS('Sales Hx'!$S:$S,'Sales Hx'!$B:$B,_xlfn.XLOOKUP(B3592,C:C,B:B),'Sales Hx'!$D:$D,E3592),SUMIFS('Sales Hx'!$S:$S,'Sales Hx'!$B:$B,$B3592,'Sales Hx'!$D:$D,$E3592))</f>
        <v>0.625</v>
      </c>
      <c r="K3592" s="16">
        <f t="shared" si="308"/>
        <v>0</v>
      </c>
      <c r="L3592" s="12">
        <f>IF(M3592&lt;&gt;"",M3592,IF(COUNTIFS($C:$C,B3592)&gt;1,SUMIFS('Sales Hx'!V:V,'Sales Hx'!$B:$B,_xlfn.XLOOKUP(B3592,C:C,B:B),'Sales Hx'!$D:$D,$E3592),SUMIFS('Sales Hx'!V:V,'Sales Hx'!$B:$B,$B3592,'Sales Hx'!$D:$D,$E3592)))</f>
        <v>0</v>
      </c>
      <c r="M3592" s="12">
        <v>0</v>
      </c>
      <c r="N3592" s="15">
        <f t="shared" si="305"/>
        <v>0.625</v>
      </c>
      <c r="O3592" s="21">
        <f t="shared" si="310"/>
        <v>0</v>
      </c>
      <c r="P3592" s="24">
        <v>155.25</v>
      </c>
      <c r="Q3592" s="18">
        <f t="shared" si="306"/>
        <v>0</v>
      </c>
      <c r="R3592" s="2">
        <v>1</v>
      </c>
      <c r="S3592" s="2">
        <v>90</v>
      </c>
      <c r="T3592" s="2" t="s">
        <v>4646</v>
      </c>
      <c r="U3592" s="28" t="str">
        <f>IF(G3592=0,"",_xlfn.MINIFS('PO Details'!$I:$I,'PO Details'!$D:$D,Planning!$B3592,'PO Details'!$L:$L,Planning!$E3592))</f>
        <v/>
      </c>
      <c r="V3592" s="29" t="s">
        <v>4639</v>
      </c>
      <c r="W3592" t="str">
        <f t="shared" si="309"/>
        <v>Max</v>
      </c>
      <c r="X3592" s="2">
        <v>120</v>
      </c>
    </row>
    <row r="3593" spans="1:24" x14ac:dyDescent="0.25">
      <c r="A3593" s="11"/>
      <c r="B3593" s="22" t="s">
        <v>1816</v>
      </c>
      <c r="C3593" s="22" t="s">
        <v>404</v>
      </c>
      <c r="D3593" s="22" t="s">
        <v>1817</v>
      </c>
      <c r="E3593" s="31" t="s">
        <v>113</v>
      </c>
      <c r="F3593" s="12">
        <f>SUMIFS('Inventory Details'!$H:$H,'Inventory Details'!$B:$B,$B3593,'Inventory Details'!$E:$E,$E3593)</f>
        <v>0</v>
      </c>
      <c r="G3593" s="12">
        <f>SUMIFS('PO Details'!$H:$H,'PO Details'!$D:$D,Planning!$B3593,'PO Details'!$L:$L,$E3593)</f>
        <v>0</v>
      </c>
      <c r="H3593" s="12">
        <f>SUMIFS('SO Details'!$G:$G,'SO Details'!$D:$D,Planning!$B3593,'SO Details'!$K:$K,$E3593)</f>
        <v>0</v>
      </c>
      <c r="I3593" s="20">
        <f>IF(COUNTIFS($C:$C,B3593)&gt;1,SUMIFS('Sales Hx'!$Q:$Q,'Sales Hx'!$B:$B,_xlfn.XLOOKUP(B3593,C:C,B:B),'Sales Hx'!$D:$D,Planning!$E3593),SUMIFS('Sales Hx'!$Q:$Q,'Sales Hx'!$B:$B,Planning!$B3593,'Sales Hx'!$D:$D,Planning!$E3593))</f>
        <v>0</v>
      </c>
      <c r="J3593" s="16">
        <f>IF(COUNTIFS($C:$C,B3593)&gt;1,SUMIFS('Sales Hx'!$S:$S,'Sales Hx'!$B:$B,_xlfn.XLOOKUP(B3593,C:C,B:B),'Sales Hx'!$D:$D,E3593),SUMIFS('Sales Hx'!$S:$S,'Sales Hx'!$B:$B,$B3593,'Sales Hx'!$D:$D,$E3593))</f>
        <v>0.16447368421052633</v>
      </c>
      <c r="K3593" s="16">
        <f t="shared" si="308"/>
        <v>0</v>
      </c>
      <c r="L3593" s="12">
        <f>IF(M3593&lt;&gt;"",M3593,IF(COUNTIFS($C:$C,B3593)&gt;1,SUMIFS('Sales Hx'!V:V,'Sales Hx'!$B:$B,_xlfn.XLOOKUP(B3593,C:C,B:B),'Sales Hx'!$D:$D,$E3593),SUMIFS('Sales Hx'!V:V,'Sales Hx'!$B:$B,$B3593,'Sales Hx'!$D:$D,$E3593)))</f>
        <v>0</v>
      </c>
      <c r="M3593" s="12">
        <v>0</v>
      </c>
      <c r="N3593" s="15">
        <f t="shared" si="305"/>
        <v>0.16447368421052633</v>
      </c>
      <c r="O3593" s="21">
        <f t="shared" si="310"/>
        <v>0</v>
      </c>
      <c r="P3593" s="24">
        <v>155.25</v>
      </c>
      <c r="Q3593" s="18">
        <f t="shared" si="306"/>
        <v>0</v>
      </c>
      <c r="R3593" s="2">
        <v>1</v>
      </c>
      <c r="S3593" s="2">
        <v>90</v>
      </c>
      <c r="T3593" s="2" t="s">
        <v>4646</v>
      </c>
      <c r="U3593" s="28" t="str">
        <f>IF(G3593=0,"",_xlfn.MINIFS('PO Details'!$I:$I,'PO Details'!$D:$D,Planning!$B3593,'PO Details'!$L:$L,Planning!$E3593))</f>
        <v/>
      </c>
      <c r="V3593" s="29" t="s">
        <v>4639</v>
      </c>
      <c r="W3593" t="str">
        <f t="shared" si="309"/>
        <v>Max</v>
      </c>
      <c r="X3593" s="2">
        <v>120</v>
      </c>
    </row>
    <row r="3594" spans="1:24" x14ac:dyDescent="0.25">
      <c r="A3594" s="11"/>
      <c r="B3594" s="22" t="s">
        <v>1816</v>
      </c>
      <c r="C3594" s="22" t="s">
        <v>404</v>
      </c>
      <c r="D3594" s="22" t="s">
        <v>1817</v>
      </c>
      <c r="E3594" s="31" t="s">
        <v>109</v>
      </c>
      <c r="F3594" s="12">
        <f>SUMIFS('Inventory Details'!$H:$H,'Inventory Details'!$B:$B,$B3594,'Inventory Details'!$E:$E,$E3594)</f>
        <v>0</v>
      </c>
      <c r="G3594" s="12">
        <f>SUMIFS('PO Details'!$H:$H,'PO Details'!$D:$D,Planning!$B3594,'PO Details'!$L:$L,$E3594)</f>
        <v>0</v>
      </c>
      <c r="H3594" s="12">
        <f>SUMIFS('SO Details'!$G:$G,'SO Details'!$D:$D,Planning!$B3594,'SO Details'!$K:$K,$E3594)</f>
        <v>0</v>
      </c>
      <c r="I3594" s="20">
        <f>IF(COUNTIFS($C:$C,B3594)&gt;1,SUMIFS('Sales Hx'!$Q:$Q,'Sales Hx'!$B:$B,_xlfn.XLOOKUP(B3594,C:C,B:B),'Sales Hx'!$D:$D,Planning!$E3594),SUMIFS('Sales Hx'!$Q:$Q,'Sales Hx'!$B:$B,Planning!$B3594,'Sales Hx'!$D:$D,Planning!$E3594))</f>
        <v>1.4</v>
      </c>
      <c r="J3594" s="16">
        <f>IF(COUNTIFS($C:$C,B3594)&gt;1,SUMIFS('Sales Hx'!$S:$S,'Sales Hx'!$B:$B,_xlfn.XLOOKUP(B3594,C:C,B:B),'Sales Hx'!$D:$D,E3594),SUMIFS('Sales Hx'!$S:$S,'Sales Hx'!$B:$B,$B3594,'Sales Hx'!$D:$D,$E3594))</f>
        <v>7.0175438596491224E-2</v>
      </c>
      <c r="K3594" s="16">
        <f t="shared" si="308"/>
        <v>0</v>
      </c>
      <c r="L3594" s="12">
        <f>IF(M3594&lt;&gt;"",M3594,IF(COUNTIFS($C:$C,B3594)&gt;1,SUMIFS('Sales Hx'!V:V,'Sales Hx'!$B:$B,_xlfn.XLOOKUP(B3594,C:C,B:B),'Sales Hx'!$D:$D,$E3594),SUMIFS('Sales Hx'!V:V,'Sales Hx'!$B:$B,$B3594,'Sales Hx'!$D:$D,$E3594)))</f>
        <v>0</v>
      </c>
      <c r="M3594" s="12">
        <v>0</v>
      </c>
      <c r="N3594" s="15">
        <f t="shared" si="305"/>
        <v>7.0175438596491224E-2</v>
      </c>
      <c r="O3594" s="21">
        <f t="shared" si="310"/>
        <v>0</v>
      </c>
      <c r="P3594" s="24">
        <v>155.25</v>
      </c>
      <c r="Q3594" s="18">
        <f t="shared" si="306"/>
        <v>0</v>
      </c>
      <c r="R3594" s="2">
        <v>1</v>
      </c>
      <c r="S3594" s="2">
        <v>90</v>
      </c>
      <c r="T3594" s="2" t="s">
        <v>4646</v>
      </c>
      <c r="U3594" s="28" t="str">
        <f>IF(G3594=0,"",_xlfn.MINIFS('PO Details'!$I:$I,'PO Details'!$D:$D,Planning!$B3594,'PO Details'!$L:$L,Planning!$E3594))</f>
        <v/>
      </c>
      <c r="V3594" s="29" t="s">
        <v>4639</v>
      </c>
      <c r="W3594" t="str">
        <f t="shared" si="309"/>
        <v>Max</v>
      </c>
      <c r="X3594" s="2">
        <v>120</v>
      </c>
    </row>
    <row r="3595" spans="1:24" x14ac:dyDescent="0.25">
      <c r="A3595" s="11"/>
      <c r="B3595" s="22" t="s">
        <v>1818</v>
      </c>
      <c r="C3595" s="22" t="s">
        <v>406</v>
      </c>
      <c r="D3595" s="22" t="s">
        <v>1819</v>
      </c>
      <c r="E3595" s="31" t="s">
        <v>752</v>
      </c>
      <c r="F3595" s="12">
        <f>SUMIFS('Inventory Details'!$H:$H,'Inventory Details'!$B:$B,$B3595,'Inventory Details'!$E:$E,$E3595)</f>
        <v>2</v>
      </c>
      <c r="G3595" s="12">
        <f>SUMIFS('PO Details'!$H:$H,'PO Details'!$D:$D,Planning!$B3595,'PO Details'!$L:$L,$E3595)</f>
        <v>0</v>
      </c>
      <c r="H3595" s="12">
        <f>SUMIFS('SO Details'!$G:$G,'SO Details'!$D:$D,Planning!$B3595,'SO Details'!$K:$K,$E3595)</f>
        <v>0</v>
      </c>
      <c r="I3595" s="20">
        <f>IF(COUNTIFS($C:$C,B3595)&gt;1,SUMIFS('Sales Hx'!$Q:$Q,'Sales Hx'!$B:$B,_xlfn.XLOOKUP(B3595,C:C,B:B),'Sales Hx'!$D:$D,Planning!$E3595),SUMIFS('Sales Hx'!$Q:$Q,'Sales Hx'!$B:$B,Planning!$B3595,'Sales Hx'!$D:$D,Planning!$E3595))</f>
        <v>0</v>
      </c>
      <c r="J3595" s="16">
        <f>IF(COUNTIFS($C:$C,B3595)&gt;1,SUMIFS('Sales Hx'!$S:$S,'Sales Hx'!$B:$B,_xlfn.XLOOKUP(B3595,C:C,B:B),'Sales Hx'!$D:$D,E3595),SUMIFS('Sales Hx'!$S:$S,'Sales Hx'!$B:$B,$B3595,'Sales Hx'!$D:$D,$E3595))</f>
        <v>0</v>
      </c>
      <c r="K3595" s="16">
        <f t="shared" si="308"/>
        <v>0</v>
      </c>
      <c r="L3595" s="12">
        <f>IF(M3595&lt;&gt;"",M3595,IF(COUNTIFS($C:$C,B3595)&gt;1,SUMIFS('Sales Hx'!V:V,'Sales Hx'!$B:$B,_xlfn.XLOOKUP(B3595,C:C,B:B),'Sales Hx'!$D:$D,$E3595),SUMIFS('Sales Hx'!V:V,'Sales Hx'!$B:$B,$B3595,'Sales Hx'!$D:$D,$E3595)))</f>
        <v>0</v>
      </c>
      <c r="M3595" s="12">
        <v>0</v>
      </c>
      <c r="N3595" s="15">
        <f t="shared" si="305"/>
        <v>0</v>
      </c>
      <c r="O3595" s="21">
        <f t="shared" si="310"/>
        <v>0</v>
      </c>
      <c r="P3595" s="24">
        <v>103.5</v>
      </c>
      <c r="Q3595" s="18">
        <f t="shared" si="306"/>
        <v>0</v>
      </c>
      <c r="R3595" s="2">
        <v>1</v>
      </c>
      <c r="S3595" s="2">
        <v>90</v>
      </c>
      <c r="T3595" s="2" t="s">
        <v>4646</v>
      </c>
      <c r="U3595" s="28" t="str">
        <f>IF(G3595=0,"",_xlfn.MINIFS('PO Details'!$I:$I,'PO Details'!$D:$D,Planning!$B3595,'PO Details'!$L:$L,Planning!$E3595))</f>
        <v/>
      </c>
      <c r="V3595" s="29" t="s">
        <v>4639</v>
      </c>
      <c r="W3595" t="str">
        <f t="shared" si="309"/>
        <v>Max</v>
      </c>
      <c r="X3595" s="2">
        <v>120</v>
      </c>
    </row>
    <row r="3596" spans="1:24" x14ac:dyDescent="0.25">
      <c r="A3596" s="11"/>
      <c r="B3596" s="22" t="s">
        <v>1818</v>
      </c>
      <c r="C3596" s="22" t="s">
        <v>406</v>
      </c>
      <c r="D3596" s="22" t="s">
        <v>1819</v>
      </c>
      <c r="E3596" s="31" t="s">
        <v>15</v>
      </c>
      <c r="F3596" s="12">
        <f>SUMIFS('Inventory Details'!$H:$H,'Inventory Details'!$B:$B,$B3596,'Inventory Details'!$E:$E,$E3596)</f>
        <v>5</v>
      </c>
      <c r="G3596" s="12">
        <f>SUMIFS('PO Details'!$H:$H,'PO Details'!$D:$D,Planning!$B3596,'PO Details'!$L:$L,$E3596)</f>
        <v>0</v>
      </c>
      <c r="H3596" s="12">
        <f>SUMIFS('SO Details'!$G:$G,'SO Details'!$D:$D,Planning!$B3596,'SO Details'!$K:$K,$E3596)</f>
        <v>0</v>
      </c>
      <c r="I3596" s="20">
        <f>IF(COUNTIFS($C:$C,B3596)&gt;1,SUMIFS('Sales Hx'!$Q:$Q,'Sales Hx'!$B:$B,_xlfn.XLOOKUP(B3596,C:C,B:B),'Sales Hx'!$D:$D,Planning!$E3596),SUMIFS('Sales Hx'!$Q:$Q,'Sales Hx'!$B:$B,Planning!$B3596,'Sales Hx'!$D:$D,Planning!$E3596))</f>
        <v>0</v>
      </c>
      <c r="J3596" s="16">
        <f>IF(COUNTIFS($C:$C,B3596)&gt;1,SUMIFS('Sales Hx'!$S:$S,'Sales Hx'!$B:$B,_xlfn.XLOOKUP(B3596,C:C,B:B),'Sales Hx'!$D:$D,E3596),SUMIFS('Sales Hx'!$S:$S,'Sales Hx'!$B:$B,$B3596,'Sales Hx'!$D:$D,$E3596))</f>
        <v>0</v>
      </c>
      <c r="K3596" s="16">
        <f t="shared" si="308"/>
        <v>0</v>
      </c>
      <c r="L3596" s="12">
        <f>IF(M3596&lt;&gt;"",M3596,IF(COUNTIFS($C:$C,B3596)&gt;1,SUMIFS('Sales Hx'!V:V,'Sales Hx'!$B:$B,_xlfn.XLOOKUP(B3596,C:C,B:B),'Sales Hx'!$D:$D,$E3596),SUMIFS('Sales Hx'!V:V,'Sales Hx'!$B:$B,$B3596,'Sales Hx'!$D:$D,$E3596)))</f>
        <v>0</v>
      </c>
      <c r="M3596" s="12">
        <v>0</v>
      </c>
      <c r="N3596" s="15">
        <f t="shared" si="305"/>
        <v>0</v>
      </c>
      <c r="O3596" s="21">
        <f t="shared" si="310"/>
        <v>0</v>
      </c>
      <c r="P3596" s="24">
        <v>103.5</v>
      </c>
      <c r="Q3596" s="18">
        <f t="shared" si="306"/>
        <v>0</v>
      </c>
      <c r="R3596" s="2">
        <v>1</v>
      </c>
      <c r="S3596" s="2">
        <v>90</v>
      </c>
      <c r="T3596" s="2" t="s">
        <v>4646</v>
      </c>
      <c r="U3596" s="28" t="str">
        <f>IF(G3596=0,"",_xlfn.MINIFS('PO Details'!$I:$I,'PO Details'!$D:$D,Planning!$B3596,'PO Details'!$L:$L,Planning!$E3596))</f>
        <v/>
      </c>
      <c r="V3596" s="29" t="s">
        <v>4639</v>
      </c>
      <c r="W3596" t="str">
        <f t="shared" si="309"/>
        <v>Max</v>
      </c>
      <c r="X3596" s="2">
        <v>120</v>
      </c>
    </row>
    <row r="3597" spans="1:24" x14ac:dyDescent="0.25">
      <c r="A3597" s="11"/>
      <c r="B3597" s="22" t="s">
        <v>1818</v>
      </c>
      <c r="C3597" s="22" t="s">
        <v>406</v>
      </c>
      <c r="D3597" s="22" t="s">
        <v>1819</v>
      </c>
      <c r="E3597" s="31" t="s">
        <v>4746</v>
      </c>
      <c r="F3597" s="12">
        <f>SUMIFS('Inventory Details'!$H:$H,'Inventory Details'!$B:$B,$B3597,'Inventory Details'!$E:$E,$E3597)</f>
        <v>0</v>
      </c>
      <c r="G3597" s="12">
        <f>SUMIFS('PO Details'!$H:$H,'PO Details'!$D:$D,Planning!$B3597,'PO Details'!$L:$L,$E3597)</f>
        <v>0</v>
      </c>
      <c r="H3597" s="12">
        <f>SUMIFS('SO Details'!$G:$G,'SO Details'!$D:$D,Planning!$B3597,'SO Details'!$K:$K,$E3597)</f>
        <v>1</v>
      </c>
      <c r="I3597" s="20">
        <f>IF(COUNTIFS($C:$C,B3597)&gt;1,SUMIFS('Sales Hx'!$Q:$Q,'Sales Hx'!$B:$B,_xlfn.XLOOKUP(B3597,C:C,B:B),'Sales Hx'!$D:$D,Planning!$E3597),SUMIFS('Sales Hx'!$Q:$Q,'Sales Hx'!$B:$B,Planning!$B3597,'Sales Hx'!$D:$D,Planning!$E3597))</f>
        <v>0</v>
      </c>
      <c r="J3597" s="16">
        <f>IF(COUNTIFS($C:$C,B3597)&gt;1,SUMIFS('Sales Hx'!$S:$S,'Sales Hx'!$B:$B,_xlfn.XLOOKUP(B3597,C:C,B:B),'Sales Hx'!$D:$D,E3597),SUMIFS('Sales Hx'!$S:$S,'Sales Hx'!$B:$B,$B3597,'Sales Hx'!$D:$D,$E3597))</f>
        <v>0.625</v>
      </c>
      <c r="K3597" s="16">
        <f t="shared" si="308"/>
        <v>0</v>
      </c>
      <c r="L3597" s="12">
        <f>IF(M3597&lt;&gt;"",M3597,IF(COUNTIFS($C:$C,B3597)&gt;1,SUMIFS('Sales Hx'!V:V,'Sales Hx'!$B:$B,_xlfn.XLOOKUP(B3597,C:C,B:B),'Sales Hx'!$D:$D,$E3597),SUMIFS('Sales Hx'!V:V,'Sales Hx'!$B:$B,$B3597,'Sales Hx'!$D:$D,$E3597)))</f>
        <v>0</v>
      </c>
      <c r="M3597" s="12">
        <v>0</v>
      </c>
      <c r="N3597" s="15">
        <f t="shared" si="305"/>
        <v>0.625</v>
      </c>
      <c r="O3597" s="21">
        <f t="shared" si="310"/>
        <v>0</v>
      </c>
      <c r="P3597" s="24">
        <v>103.5</v>
      </c>
      <c r="Q3597" s="18">
        <f t="shared" si="306"/>
        <v>0</v>
      </c>
      <c r="R3597" s="2">
        <v>1</v>
      </c>
      <c r="S3597" s="2">
        <v>90</v>
      </c>
      <c r="T3597" s="2" t="s">
        <v>4646</v>
      </c>
      <c r="U3597" s="28" t="str">
        <f>IF(G3597=0,"",_xlfn.MINIFS('PO Details'!$I:$I,'PO Details'!$D:$D,Planning!$B3597,'PO Details'!$L:$L,Planning!$E3597))</f>
        <v/>
      </c>
      <c r="V3597" s="29" t="s">
        <v>4639</v>
      </c>
      <c r="W3597" t="str">
        <f t="shared" si="309"/>
        <v>Max</v>
      </c>
      <c r="X3597" s="2">
        <v>120</v>
      </c>
    </row>
    <row r="3598" spans="1:24" x14ac:dyDescent="0.25">
      <c r="A3598" s="11"/>
      <c r="B3598" s="22" t="s">
        <v>1818</v>
      </c>
      <c r="C3598" s="22" t="s">
        <v>406</v>
      </c>
      <c r="D3598" s="22" t="s">
        <v>1819</v>
      </c>
      <c r="E3598" s="31" t="s">
        <v>861</v>
      </c>
      <c r="F3598" s="12">
        <f>SUMIFS('Inventory Details'!$H:$H,'Inventory Details'!$B:$B,$B3598,'Inventory Details'!$E:$E,$E3598)</f>
        <v>0</v>
      </c>
      <c r="G3598" s="12">
        <f>SUMIFS('PO Details'!$H:$H,'PO Details'!$D:$D,Planning!$B3598,'PO Details'!$L:$L,$E3598)</f>
        <v>0</v>
      </c>
      <c r="H3598" s="12">
        <f>SUMIFS('SO Details'!$G:$G,'SO Details'!$D:$D,Planning!$B3598,'SO Details'!$K:$K,$E3598)</f>
        <v>0</v>
      </c>
      <c r="I3598" s="20">
        <f>IF(COUNTIFS($C:$C,B3598)&gt;1,SUMIFS('Sales Hx'!$Q:$Q,'Sales Hx'!$B:$B,_xlfn.XLOOKUP(B3598,C:C,B:B),'Sales Hx'!$D:$D,Planning!$E3598),SUMIFS('Sales Hx'!$Q:$Q,'Sales Hx'!$B:$B,Planning!$B3598,'Sales Hx'!$D:$D,Planning!$E3598))</f>
        <v>0</v>
      </c>
      <c r="J3598" s="16">
        <f>IF(COUNTIFS($C:$C,B3598)&gt;1,SUMIFS('Sales Hx'!$S:$S,'Sales Hx'!$B:$B,_xlfn.XLOOKUP(B3598,C:C,B:B),'Sales Hx'!$D:$D,E3598),SUMIFS('Sales Hx'!$S:$S,'Sales Hx'!$B:$B,$B3598,'Sales Hx'!$D:$D,$E3598))</f>
        <v>3.2894736842105261E-2</v>
      </c>
      <c r="K3598" s="16">
        <f t="shared" si="308"/>
        <v>0</v>
      </c>
      <c r="L3598" s="12">
        <f>IF(M3598&lt;&gt;"",M3598,IF(COUNTIFS($C:$C,B3598)&gt;1,SUMIFS('Sales Hx'!V:V,'Sales Hx'!$B:$B,_xlfn.XLOOKUP(B3598,C:C,B:B),'Sales Hx'!$D:$D,$E3598),SUMIFS('Sales Hx'!V:V,'Sales Hx'!$B:$B,$B3598,'Sales Hx'!$D:$D,$E3598)))</f>
        <v>0</v>
      </c>
      <c r="M3598" s="12">
        <v>0</v>
      </c>
      <c r="N3598" s="15">
        <f t="shared" ref="N3598:N3661" si="311">IFERROR(_xlfn.IFNA(J3598*R3598+L3598,"No Sales Hx"),"No Sales HX")</f>
        <v>3.2894736842105261E-2</v>
      </c>
      <c r="O3598" s="21">
        <f t="shared" si="310"/>
        <v>0</v>
      </c>
      <c r="P3598" s="24">
        <v>103.5</v>
      </c>
      <c r="Q3598" s="18">
        <f t="shared" ref="Q3598:Q3661" si="312">IFERROR(P3598*O3598,0)</f>
        <v>0</v>
      </c>
      <c r="R3598" s="2">
        <v>1</v>
      </c>
      <c r="S3598" s="2">
        <v>90</v>
      </c>
      <c r="T3598" s="2" t="s">
        <v>4646</v>
      </c>
      <c r="U3598" s="28" t="str">
        <f>IF(G3598=0,"",_xlfn.MINIFS('PO Details'!$I:$I,'PO Details'!$D:$D,Planning!$B3598,'PO Details'!$L:$L,Planning!$E3598))</f>
        <v/>
      </c>
      <c r="V3598" s="29" t="s">
        <v>4639</v>
      </c>
      <c r="W3598" t="str">
        <f t="shared" si="309"/>
        <v>Max</v>
      </c>
      <c r="X3598" s="2">
        <v>120</v>
      </c>
    </row>
    <row r="3599" spans="1:24" x14ac:dyDescent="0.25">
      <c r="A3599" s="11"/>
      <c r="B3599" s="22" t="s">
        <v>1818</v>
      </c>
      <c r="C3599" s="22" t="s">
        <v>406</v>
      </c>
      <c r="D3599" s="22" t="s">
        <v>1819</v>
      </c>
      <c r="E3599" s="31" t="s">
        <v>113</v>
      </c>
      <c r="F3599" s="12">
        <f>SUMIFS('Inventory Details'!$H:$H,'Inventory Details'!$B:$B,$B3599,'Inventory Details'!$E:$E,$E3599)</f>
        <v>0</v>
      </c>
      <c r="G3599" s="12">
        <f>SUMIFS('PO Details'!$H:$H,'PO Details'!$D:$D,Planning!$B3599,'PO Details'!$L:$L,$E3599)</f>
        <v>0</v>
      </c>
      <c r="H3599" s="12">
        <f>SUMIFS('SO Details'!$G:$G,'SO Details'!$D:$D,Planning!$B3599,'SO Details'!$K:$K,$E3599)</f>
        <v>0</v>
      </c>
      <c r="I3599" s="20">
        <f>IF(COUNTIFS($C:$C,B3599)&gt;1,SUMIFS('Sales Hx'!$Q:$Q,'Sales Hx'!$B:$B,_xlfn.XLOOKUP(B3599,C:C,B:B),'Sales Hx'!$D:$D,Planning!$E3599),SUMIFS('Sales Hx'!$Q:$Q,'Sales Hx'!$B:$B,Planning!$B3599,'Sales Hx'!$D:$D,Planning!$E3599))</f>
        <v>0</v>
      </c>
      <c r="J3599" s="16">
        <f>IF(COUNTIFS($C:$C,B3599)&gt;1,SUMIFS('Sales Hx'!$S:$S,'Sales Hx'!$B:$B,_xlfn.XLOOKUP(B3599,C:C,B:B),'Sales Hx'!$D:$D,E3599),SUMIFS('Sales Hx'!$S:$S,'Sales Hx'!$B:$B,$B3599,'Sales Hx'!$D:$D,$E3599))</f>
        <v>0.16447368421052633</v>
      </c>
      <c r="K3599" s="16">
        <f t="shared" si="308"/>
        <v>0</v>
      </c>
      <c r="L3599" s="12">
        <f>IF(M3599&lt;&gt;"",M3599,IF(COUNTIFS($C:$C,B3599)&gt;1,SUMIFS('Sales Hx'!V:V,'Sales Hx'!$B:$B,_xlfn.XLOOKUP(B3599,C:C,B:B),'Sales Hx'!$D:$D,$E3599),SUMIFS('Sales Hx'!V:V,'Sales Hx'!$B:$B,$B3599,'Sales Hx'!$D:$D,$E3599)))</f>
        <v>0</v>
      </c>
      <c r="M3599" s="12">
        <v>0</v>
      </c>
      <c r="N3599" s="15">
        <f t="shared" si="311"/>
        <v>0.16447368421052633</v>
      </c>
      <c r="O3599" s="21">
        <f t="shared" si="310"/>
        <v>0</v>
      </c>
      <c r="P3599" s="24">
        <v>103.5</v>
      </c>
      <c r="Q3599" s="18">
        <f t="shared" si="312"/>
        <v>0</v>
      </c>
      <c r="R3599" s="2">
        <v>1</v>
      </c>
      <c r="S3599" s="2">
        <v>90</v>
      </c>
      <c r="T3599" s="2" t="s">
        <v>4646</v>
      </c>
      <c r="U3599" s="28" t="str">
        <f>IF(G3599=0,"",_xlfn.MINIFS('PO Details'!$I:$I,'PO Details'!$D:$D,Planning!$B3599,'PO Details'!$L:$L,Planning!$E3599))</f>
        <v/>
      </c>
      <c r="V3599" s="29" t="s">
        <v>4639</v>
      </c>
      <c r="W3599" t="str">
        <f t="shared" si="309"/>
        <v>Max</v>
      </c>
      <c r="X3599" s="2">
        <v>120</v>
      </c>
    </row>
    <row r="3600" spans="1:24" x14ac:dyDescent="0.25">
      <c r="A3600" s="11"/>
      <c r="B3600" s="22" t="s">
        <v>1818</v>
      </c>
      <c r="C3600" s="22" t="s">
        <v>406</v>
      </c>
      <c r="D3600" s="22" t="s">
        <v>1819</v>
      </c>
      <c r="E3600" s="31" t="s">
        <v>106</v>
      </c>
      <c r="F3600" s="12">
        <f>SUMIFS('Inventory Details'!$H:$H,'Inventory Details'!$B:$B,$B3600,'Inventory Details'!$E:$E,$E3600)</f>
        <v>0</v>
      </c>
      <c r="G3600" s="12">
        <f>SUMIFS('PO Details'!$H:$H,'PO Details'!$D:$D,Planning!$B3600,'PO Details'!$L:$L,$E3600)</f>
        <v>0</v>
      </c>
      <c r="H3600" s="12">
        <f>SUMIFS('SO Details'!$G:$G,'SO Details'!$D:$D,Planning!$B3600,'SO Details'!$K:$K,$E3600)</f>
        <v>0</v>
      </c>
      <c r="I3600" s="20">
        <f>IF(COUNTIFS($C:$C,B3600)&gt;1,SUMIFS('Sales Hx'!$Q:$Q,'Sales Hx'!$B:$B,_xlfn.XLOOKUP(B3600,C:C,B:B),'Sales Hx'!$D:$D,Planning!$E3600),SUMIFS('Sales Hx'!$Q:$Q,'Sales Hx'!$B:$B,Planning!$B3600,'Sales Hx'!$D:$D,Planning!$E3600))</f>
        <v>0</v>
      </c>
      <c r="J3600" s="16">
        <f>IF(COUNTIFS($C:$C,B3600)&gt;1,SUMIFS('Sales Hx'!$S:$S,'Sales Hx'!$B:$B,_xlfn.XLOOKUP(B3600,C:C,B:B),'Sales Hx'!$D:$D,E3600),SUMIFS('Sales Hx'!$S:$S,'Sales Hx'!$B:$B,$B3600,'Sales Hx'!$D:$D,$E3600))</f>
        <v>0.35087719298245612</v>
      </c>
      <c r="K3600" s="16">
        <f t="shared" si="308"/>
        <v>0</v>
      </c>
      <c r="L3600" s="12">
        <f>IF(M3600&lt;&gt;"",M3600,IF(COUNTIFS($C:$C,B3600)&gt;1,SUMIFS('Sales Hx'!V:V,'Sales Hx'!$B:$B,_xlfn.XLOOKUP(B3600,C:C,B:B),'Sales Hx'!$D:$D,$E3600),SUMIFS('Sales Hx'!V:V,'Sales Hx'!$B:$B,$B3600,'Sales Hx'!$D:$D,$E3600)))</f>
        <v>0</v>
      </c>
      <c r="M3600" s="12">
        <v>0</v>
      </c>
      <c r="N3600" s="15">
        <f t="shared" si="311"/>
        <v>0.35087719298245612</v>
      </c>
      <c r="O3600" s="21">
        <f t="shared" si="310"/>
        <v>0</v>
      </c>
      <c r="P3600" s="24">
        <v>103.5</v>
      </c>
      <c r="Q3600" s="18">
        <f t="shared" si="312"/>
        <v>0</v>
      </c>
      <c r="R3600" s="2">
        <v>1</v>
      </c>
      <c r="S3600" s="2">
        <v>90</v>
      </c>
      <c r="T3600" s="2" t="s">
        <v>4646</v>
      </c>
      <c r="U3600" s="28" t="str">
        <f>IF(G3600=0,"",_xlfn.MINIFS('PO Details'!$I:$I,'PO Details'!$D:$D,Planning!$B3600,'PO Details'!$L:$L,Planning!$E3600))</f>
        <v/>
      </c>
      <c r="V3600" s="29" t="s">
        <v>4639</v>
      </c>
      <c r="W3600" t="str">
        <f t="shared" si="309"/>
        <v>Max</v>
      </c>
      <c r="X3600" s="2">
        <v>120</v>
      </c>
    </row>
    <row r="3601" spans="1:24" x14ac:dyDescent="0.25">
      <c r="A3601" s="11"/>
      <c r="B3601" s="22" t="s">
        <v>1818</v>
      </c>
      <c r="C3601" s="22" t="s">
        <v>406</v>
      </c>
      <c r="D3601" s="22" t="s">
        <v>1819</v>
      </c>
      <c r="E3601" s="31" t="s">
        <v>109</v>
      </c>
      <c r="F3601" s="12">
        <f>SUMIFS('Inventory Details'!$H:$H,'Inventory Details'!$B:$B,$B3601,'Inventory Details'!$E:$E,$E3601)</f>
        <v>0</v>
      </c>
      <c r="G3601" s="12">
        <f>SUMIFS('PO Details'!$H:$H,'PO Details'!$D:$D,Planning!$B3601,'PO Details'!$L:$L,$E3601)</f>
        <v>0</v>
      </c>
      <c r="H3601" s="12">
        <f>SUMIFS('SO Details'!$G:$G,'SO Details'!$D:$D,Planning!$B3601,'SO Details'!$K:$K,$E3601)</f>
        <v>0</v>
      </c>
      <c r="I3601" s="20">
        <f>IF(COUNTIFS($C:$C,B3601)&gt;1,SUMIFS('Sales Hx'!$Q:$Q,'Sales Hx'!$B:$B,_xlfn.XLOOKUP(B3601,C:C,B:B),'Sales Hx'!$D:$D,Planning!$E3601),SUMIFS('Sales Hx'!$Q:$Q,'Sales Hx'!$B:$B,Planning!$B3601,'Sales Hx'!$D:$D,Planning!$E3601))</f>
        <v>1.4</v>
      </c>
      <c r="J3601" s="16">
        <f>IF(COUNTIFS($C:$C,B3601)&gt;1,SUMIFS('Sales Hx'!$S:$S,'Sales Hx'!$B:$B,_xlfn.XLOOKUP(B3601,C:C,B:B),'Sales Hx'!$D:$D,E3601),SUMIFS('Sales Hx'!$S:$S,'Sales Hx'!$B:$B,$B3601,'Sales Hx'!$D:$D,$E3601))</f>
        <v>7.0175438596491224E-2</v>
      </c>
      <c r="K3601" s="16">
        <f t="shared" si="308"/>
        <v>0</v>
      </c>
      <c r="L3601" s="12">
        <f>IF(M3601&lt;&gt;"",M3601,IF(COUNTIFS($C:$C,B3601)&gt;1,SUMIFS('Sales Hx'!V:V,'Sales Hx'!$B:$B,_xlfn.XLOOKUP(B3601,C:C,B:B),'Sales Hx'!$D:$D,$E3601),SUMIFS('Sales Hx'!V:V,'Sales Hx'!$B:$B,$B3601,'Sales Hx'!$D:$D,$E3601)))</f>
        <v>0</v>
      </c>
      <c r="M3601" s="12">
        <v>0</v>
      </c>
      <c r="N3601" s="15">
        <f t="shared" si="311"/>
        <v>7.0175438596491224E-2</v>
      </c>
      <c r="O3601" s="21">
        <f t="shared" si="310"/>
        <v>0</v>
      </c>
      <c r="P3601" s="24">
        <v>103.5</v>
      </c>
      <c r="Q3601" s="18">
        <f t="shared" si="312"/>
        <v>0</v>
      </c>
      <c r="R3601" s="2">
        <v>1</v>
      </c>
      <c r="S3601" s="2">
        <v>90</v>
      </c>
      <c r="T3601" s="2" t="s">
        <v>4646</v>
      </c>
      <c r="U3601" s="28" t="str">
        <f>IF(G3601=0,"",_xlfn.MINIFS('PO Details'!$I:$I,'PO Details'!$D:$D,Planning!$B3601,'PO Details'!$L:$L,Planning!$E3601))</f>
        <v/>
      </c>
      <c r="V3601" s="29" t="s">
        <v>4639</v>
      </c>
      <c r="W3601" t="str">
        <f t="shared" si="309"/>
        <v>Max</v>
      </c>
      <c r="X3601" s="2">
        <v>120</v>
      </c>
    </row>
    <row r="3602" spans="1:24" x14ac:dyDescent="0.25">
      <c r="A3602" s="11"/>
      <c r="B3602" s="22" t="s">
        <v>1820</v>
      </c>
      <c r="C3602" s="22" t="s">
        <v>408</v>
      </c>
      <c r="D3602" s="22" t="s">
        <v>1821</v>
      </c>
      <c r="E3602" s="31" t="s">
        <v>106</v>
      </c>
      <c r="F3602" s="12">
        <f>SUMIFS('Inventory Details'!$H:$H,'Inventory Details'!$B:$B,$B3602,'Inventory Details'!$E:$E,$E3602)</f>
        <v>0</v>
      </c>
      <c r="G3602" s="12">
        <f>SUMIFS('PO Details'!$H:$H,'PO Details'!$D:$D,Planning!$B3602,'PO Details'!$L:$L,$E3602)</f>
        <v>0</v>
      </c>
      <c r="H3602" s="12">
        <f>SUMIFS('SO Details'!$G:$G,'SO Details'!$D:$D,Planning!$B3602,'SO Details'!$K:$K,$E3602)</f>
        <v>0</v>
      </c>
      <c r="I3602" s="20">
        <f>IF(COUNTIFS($C:$C,B3602)&gt;1,SUMIFS('Sales Hx'!$Q:$Q,'Sales Hx'!$B:$B,_xlfn.XLOOKUP(B3602,C:C,B:B),'Sales Hx'!$D:$D,Planning!$E3602),SUMIFS('Sales Hx'!$Q:$Q,'Sales Hx'!$B:$B,Planning!$B3602,'Sales Hx'!$D:$D,Planning!$E3602))</f>
        <v>0</v>
      </c>
      <c r="J3602" s="16">
        <f>IF(COUNTIFS($C:$C,B3602)&gt;1,SUMIFS('Sales Hx'!$S:$S,'Sales Hx'!$B:$B,_xlfn.XLOOKUP(B3602,C:C,B:B),'Sales Hx'!$D:$D,E3602),SUMIFS('Sales Hx'!$S:$S,'Sales Hx'!$B:$B,$B3602,'Sales Hx'!$D:$D,$E3602))</f>
        <v>0.36184210526315791</v>
      </c>
      <c r="K3602" s="16">
        <f t="shared" si="308"/>
        <v>0</v>
      </c>
      <c r="L3602" s="12">
        <f>IF(M3602&lt;&gt;"",M3602,IF(COUNTIFS($C:$C,B3602)&gt;1,SUMIFS('Sales Hx'!V:V,'Sales Hx'!$B:$B,_xlfn.XLOOKUP(B3602,C:C,B:B),'Sales Hx'!$D:$D,$E3602),SUMIFS('Sales Hx'!V:V,'Sales Hx'!$B:$B,$B3602,'Sales Hx'!$D:$D,$E3602)))</f>
        <v>0</v>
      </c>
      <c r="M3602" s="12">
        <v>0</v>
      </c>
      <c r="N3602" s="15">
        <f t="shared" si="311"/>
        <v>0.36184210526315791</v>
      </c>
      <c r="O3602" s="21">
        <f t="shared" si="310"/>
        <v>0</v>
      </c>
      <c r="P3602" s="24">
        <v>101.2</v>
      </c>
      <c r="Q3602" s="18">
        <f t="shared" si="312"/>
        <v>0</v>
      </c>
      <c r="R3602" s="2">
        <v>1</v>
      </c>
      <c r="S3602" s="2">
        <v>120</v>
      </c>
      <c r="T3602" s="2" t="s">
        <v>4646</v>
      </c>
      <c r="U3602" s="28" t="str">
        <f>IF(G3602=0,"",_xlfn.MINIFS('PO Details'!$I:$I,'PO Details'!$D:$D,Planning!$B3602,'PO Details'!$L:$L,Planning!$E3602))</f>
        <v/>
      </c>
      <c r="V3602" s="29" t="s">
        <v>4640</v>
      </c>
      <c r="W3602" t="str">
        <f t="shared" si="309"/>
        <v>Max</v>
      </c>
      <c r="X3602" s="2">
        <v>120</v>
      </c>
    </row>
    <row r="3603" spans="1:24" x14ac:dyDescent="0.25">
      <c r="A3603" s="11"/>
      <c r="B3603" s="22" t="s">
        <v>1820</v>
      </c>
      <c r="C3603" s="22" t="s">
        <v>408</v>
      </c>
      <c r="D3603" s="22" t="s">
        <v>1821</v>
      </c>
      <c r="E3603" s="31" t="s">
        <v>752</v>
      </c>
      <c r="F3603" s="12">
        <f>SUMIFS('Inventory Details'!$H:$H,'Inventory Details'!$B:$B,$B3603,'Inventory Details'!$E:$E,$E3603)</f>
        <v>2</v>
      </c>
      <c r="G3603" s="12">
        <f>SUMIFS('PO Details'!$H:$H,'PO Details'!$D:$D,Planning!$B3603,'PO Details'!$L:$L,$E3603)</f>
        <v>0</v>
      </c>
      <c r="H3603" s="12">
        <f>SUMIFS('SO Details'!$G:$G,'SO Details'!$D:$D,Planning!$B3603,'SO Details'!$K:$K,$E3603)</f>
        <v>0</v>
      </c>
      <c r="I3603" s="20">
        <f>IF(COUNTIFS($C:$C,B3603)&gt;1,SUMIFS('Sales Hx'!$Q:$Q,'Sales Hx'!$B:$B,_xlfn.XLOOKUP(B3603,C:C,B:B),'Sales Hx'!$D:$D,Planning!$E3603),SUMIFS('Sales Hx'!$Q:$Q,'Sales Hx'!$B:$B,Planning!$B3603,'Sales Hx'!$D:$D,Planning!$E3603))</f>
        <v>0</v>
      </c>
      <c r="J3603" s="16">
        <f>IF(COUNTIFS($C:$C,B3603)&gt;1,SUMIFS('Sales Hx'!$S:$S,'Sales Hx'!$B:$B,_xlfn.XLOOKUP(B3603,C:C,B:B),'Sales Hx'!$D:$D,E3603),SUMIFS('Sales Hx'!$S:$S,'Sales Hx'!$B:$B,$B3603,'Sales Hx'!$D:$D,$E3603))</f>
        <v>0</v>
      </c>
      <c r="K3603" s="16">
        <f t="shared" si="308"/>
        <v>0</v>
      </c>
      <c r="L3603" s="12">
        <f>IF(M3603&lt;&gt;"",M3603,IF(COUNTIFS($C:$C,B3603)&gt;1,SUMIFS('Sales Hx'!V:V,'Sales Hx'!$B:$B,_xlfn.XLOOKUP(B3603,C:C,B:B),'Sales Hx'!$D:$D,$E3603),SUMIFS('Sales Hx'!V:V,'Sales Hx'!$B:$B,$B3603,'Sales Hx'!$D:$D,$E3603)))</f>
        <v>0</v>
      </c>
      <c r="M3603" s="12">
        <v>0</v>
      </c>
      <c r="N3603" s="15">
        <f t="shared" si="311"/>
        <v>0</v>
      </c>
      <c r="O3603" s="21">
        <f t="shared" si="310"/>
        <v>0</v>
      </c>
      <c r="P3603" s="24">
        <v>101.2</v>
      </c>
      <c r="Q3603" s="18">
        <f t="shared" si="312"/>
        <v>0</v>
      </c>
      <c r="R3603" s="2">
        <v>1</v>
      </c>
      <c r="S3603" s="2">
        <v>120</v>
      </c>
      <c r="T3603" s="2" t="s">
        <v>4646</v>
      </c>
      <c r="U3603" s="28" t="str">
        <f>IF(G3603=0,"",_xlfn.MINIFS('PO Details'!$I:$I,'PO Details'!$D:$D,Planning!$B3603,'PO Details'!$L:$L,Planning!$E3603))</f>
        <v/>
      </c>
      <c r="V3603" s="29" t="s">
        <v>4640</v>
      </c>
      <c r="W3603" t="str">
        <f t="shared" si="309"/>
        <v>Max</v>
      </c>
      <c r="X3603" s="2">
        <v>120</v>
      </c>
    </row>
    <row r="3604" spans="1:24" x14ac:dyDescent="0.25">
      <c r="A3604" s="11"/>
      <c r="B3604" s="22" t="s">
        <v>1820</v>
      </c>
      <c r="C3604" s="22" t="s">
        <v>408</v>
      </c>
      <c r="D3604" s="22" t="s">
        <v>1821</v>
      </c>
      <c r="E3604" s="31" t="s">
        <v>15</v>
      </c>
      <c r="F3604" s="12">
        <f>SUMIFS('Inventory Details'!$H:$H,'Inventory Details'!$B:$B,$B3604,'Inventory Details'!$E:$E,$E3604)</f>
        <v>5</v>
      </c>
      <c r="G3604" s="12">
        <f>SUMIFS('PO Details'!$H:$H,'PO Details'!$D:$D,Planning!$B3604,'PO Details'!$L:$L,$E3604)</f>
        <v>0</v>
      </c>
      <c r="H3604" s="12">
        <f>SUMIFS('SO Details'!$G:$G,'SO Details'!$D:$D,Planning!$B3604,'SO Details'!$K:$K,$E3604)</f>
        <v>0</v>
      </c>
      <c r="I3604" s="20">
        <f>IF(COUNTIFS($C:$C,B3604)&gt;1,SUMIFS('Sales Hx'!$Q:$Q,'Sales Hx'!$B:$B,_xlfn.XLOOKUP(B3604,C:C,B:B),'Sales Hx'!$D:$D,Planning!$E3604),SUMIFS('Sales Hx'!$Q:$Q,'Sales Hx'!$B:$B,Planning!$B3604,'Sales Hx'!$D:$D,Planning!$E3604))</f>
        <v>0</v>
      </c>
      <c r="J3604" s="16">
        <f>IF(COUNTIFS($C:$C,B3604)&gt;1,SUMIFS('Sales Hx'!$S:$S,'Sales Hx'!$B:$B,_xlfn.XLOOKUP(B3604,C:C,B:B),'Sales Hx'!$D:$D,E3604),SUMIFS('Sales Hx'!$S:$S,'Sales Hx'!$B:$B,$B3604,'Sales Hx'!$D:$D,$E3604))</f>
        <v>0</v>
      </c>
      <c r="K3604" s="16">
        <f t="shared" si="308"/>
        <v>0</v>
      </c>
      <c r="L3604" s="12">
        <f>IF(M3604&lt;&gt;"",M3604,IF(COUNTIFS($C:$C,B3604)&gt;1,SUMIFS('Sales Hx'!V:V,'Sales Hx'!$B:$B,_xlfn.XLOOKUP(B3604,C:C,B:B),'Sales Hx'!$D:$D,$E3604),SUMIFS('Sales Hx'!V:V,'Sales Hx'!$B:$B,$B3604,'Sales Hx'!$D:$D,$E3604)))</f>
        <v>0</v>
      </c>
      <c r="M3604" s="12">
        <v>0</v>
      </c>
      <c r="N3604" s="15">
        <f t="shared" si="311"/>
        <v>0</v>
      </c>
      <c r="O3604" s="21">
        <f t="shared" si="310"/>
        <v>0</v>
      </c>
      <c r="P3604" s="24">
        <v>101.2</v>
      </c>
      <c r="Q3604" s="18">
        <f t="shared" si="312"/>
        <v>0</v>
      </c>
      <c r="R3604" s="2">
        <v>1</v>
      </c>
      <c r="S3604" s="2">
        <v>120</v>
      </c>
      <c r="T3604" s="2" t="s">
        <v>4646</v>
      </c>
      <c r="U3604" s="28" t="str">
        <f>IF(G3604=0,"",_xlfn.MINIFS('PO Details'!$I:$I,'PO Details'!$D:$D,Planning!$B3604,'PO Details'!$L:$L,Planning!$E3604))</f>
        <v/>
      </c>
      <c r="V3604" s="29" t="s">
        <v>4640</v>
      </c>
      <c r="W3604" t="str">
        <f t="shared" si="309"/>
        <v>Max</v>
      </c>
      <c r="X3604" s="2">
        <v>120</v>
      </c>
    </row>
    <row r="3605" spans="1:24" x14ac:dyDescent="0.25">
      <c r="A3605" s="11"/>
      <c r="B3605" s="22" t="s">
        <v>1820</v>
      </c>
      <c r="C3605" s="22" t="s">
        <v>408</v>
      </c>
      <c r="D3605" s="22" t="s">
        <v>1821</v>
      </c>
      <c r="E3605" s="31" t="s">
        <v>4746</v>
      </c>
      <c r="F3605" s="12">
        <f>SUMIFS('Inventory Details'!$H:$H,'Inventory Details'!$B:$B,$B3605,'Inventory Details'!$E:$E,$E3605)</f>
        <v>0</v>
      </c>
      <c r="G3605" s="12">
        <f>SUMIFS('PO Details'!$H:$H,'PO Details'!$D:$D,Planning!$B3605,'PO Details'!$L:$L,$E3605)</f>
        <v>0</v>
      </c>
      <c r="H3605" s="12">
        <f>SUMIFS('SO Details'!$G:$G,'SO Details'!$D:$D,Planning!$B3605,'SO Details'!$K:$K,$E3605)</f>
        <v>1</v>
      </c>
      <c r="I3605" s="20">
        <f>IF(COUNTIFS($C:$C,B3605)&gt;1,SUMIFS('Sales Hx'!$Q:$Q,'Sales Hx'!$B:$B,_xlfn.XLOOKUP(B3605,C:C,B:B),'Sales Hx'!$D:$D,Planning!$E3605),SUMIFS('Sales Hx'!$Q:$Q,'Sales Hx'!$B:$B,Planning!$B3605,'Sales Hx'!$D:$D,Planning!$E3605))</f>
        <v>0</v>
      </c>
      <c r="J3605" s="16">
        <f>IF(COUNTIFS($C:$C,B3605)&gt;1,SUMIFS('Sales Hx'!$S:$S,'Sales Hx'!$B:$B,_xlfn.XLOOKUP(B3605,C:C,B:B),'Sales Hx'!$D:$D,E3605),SUMIFS('Sales Hx'!$S:$S,'Sales Hx'!$B:$B,$B3605,'Sales Hx'!$D:$D,$E3605))</f>
        <v>0.63322368421052633</v>
      </c>
      <c r="K3605" s="16">
        <f t="shared" si="308"/>
        <v>0</v>
      </c>
      <c r="L3605" s="12">
        <f>IF(M3605&lt;&gt;"",M3605,IF(COUNTIFS($C:$C,B3605)&gt;1,SUMIFS('Sales Hx'!V:V,'Sales Hx'!$B:$B,_xlfn.XLOOKUP(B3605,C:C,B:B),'Sales Hx'!$D:$D,$E3605),SUMIFS('Sales Hx'!V:V,'Sales Hx'!$B:$B,$B3605,'Sales Hx'!$D:$D,$E3605)))</f>
        <v>0</v>
      </c>
      <c r="M3605" s="12">
        <v>0</v>
      </c>
      <c r="N3605" s="15">
        <f t="shared" si="311"/>
        <v>0.63322368421052633</v>
      </c>
      <c r="O3605" s="21">
        <f t="shared" si="310"/>
        <v>0</v>
      </c>
      <c r="P3605" s="24">
        <v>101.2</v>
      </c>
      <c r="Q3605" s="18">
        <f t="shared" si="312"/>
        <v>0</v>
      </c>
      <c r="R3605" s="2">
        <v>1</v>
      </c>
      <c r="S3605" s="2">
        <v>120</v>
      </c>
      <c r="T3605" s="2" t="s">
        <v>4646</v>
      </c>
      <c r="U3605" s="28" t="str">
        <f>IF(G3605=0,"",_xlfn.MINIFS('PO Details'!$I:$I,'PO Details'!$D:$D,Planning!$B3605,'PO Details'!$L:$L,Planning!$E3605))</f>
        <v/>
      </c>
      <c r="V3605" s="29" t="s">
        <v>4640</v>
      </c>
      <c r="W3605" t="str">
        <f t="shared" si="309"/>
        <v>Max</v>
      </c>
      <c r="X3605" s="2">
        <v>120</v>
      </c>
    </row>
    <row r="3606" spans="1:24" x14ac:dyDescent="0.25">
      <c r="A3606" s="11"/>
      <c r="B3606" s="22" t="s">
        <v>1820</v>
      </c>
      <c r="C3606" s="22" t="s">
        <v>408</v>
      </c>
      <c r="D3606" s="22" t="s">
        <v>1821</v>
      </c>
      <c r="E3606" s="31" t="s">
        <v>861</v>
      </c>
      <c r="F3606" s="12">
        <f>SUMIFS('Inventory Details'!$H:$H,'Inventory Details'!$B:$B,$B3606,'Inventory Details'!$E:$E,$E3606)</f>
        <v>0</v>
      </c>
      <c r="G3606" s="12">
        <f>SUMIFS('PO Details'!$H:$H,'PO Details'!$D:$D,Planning!$B3606,'PO Details'!$L:$L,$E3606)</f>
        <v>0</v>
      </c>
      <c r="H3606" s="12">
        <f>SUMIFS('SO Details'!$G:$G,'SO Details'!$D:$D,Planning!$B3606,'SO Details'!$K:$K,$E3606)</f>
        <v>0</v>
      </c>
      <c r="I3606" s="20">
        <f>IF(COUNTIFS($C:$C,B3606)&gt;1,SUMIFS('Sales Hx'!$Q:$Q,'Sales Hx'!$B:$B,_xlfn.XLOOKUP(B3606,C:C,B:B),'Sales Hx'!$D:$D,Planning!$E3606),SUMIFS('Sales Hx'!$Q:$Q,'Sales Hx'!$B:$B,Planning!$B3606,'Sales Hx'!$D:$D,Planning!$E3606))</f>
        <v>0</v>
      </c>
      <c r="J3606" s="16">
        <f>IF(COUNTIFS($C:$C,B3606)&gt;1,SUMIFS('Sales Hx'!$S:$S,'Sales Hx'!$B:$B,_xlfn.XLOOKUP(B3606,C:C,B:B),'Sales Hx'!$D:$D,E3606),SUMIFS('Sales Hx'!$S:$S,'Sales Hx'!$B:$B,$B3606,'Sales Hx'!$D:$D,$E3606))</f>
        <v>3.2894736842105261E-2</v>
      </c>
      <c r="K3606" s="16">
        <f t="shared" si="308"/>
        <v>0</v>
      </c>
      <c r="L3606" s="12">
        <f>IF(M3606&lt;&gt;"",M3606,IF(COUNTIFS($C:$C,B3606)&gt;1,SUMIFS('Sales Hx'!V:V,'Sales Hx'!$B:$B,_xlfn.XLOOKUP(B3606,C:C,B:B),'Sales Hx'!$D:$D,$E3606),SUMIFS('Sales Hx'!V:V,'Sales Hx'!$B:$B,$B3606,'Sales Hx'!$D:$D,$E3606)))</f>
        <v>0</v>
      </c>
      <c r="M3606" s="12">
        <v>0</v>
      </c>
      <c r="N3606" s="15">
        <f t="shared" si="311"/>
        <v>3.2894736842105261E-2</v>
      </c>
      <c r="O3606" s="21">
        <f t="shared" si="310"/>
        <v>0</v>
      </c>
      <c r="P3606" s="24">
        <v>101.2</v>
      </c>
      <c r="Q3606" s="18">
        <f t="shared" si="312"/>
        <v>0</v>
      </c>
      <c r="R3606" s="2">
        <v>1</v>
      </c>
      <c r="S3606" s="2">
        <v>120</v>
      </c>
      <c r="T3606" s="2" t="s">
        <v>4646</v>
      </c>
      <c r="U3606" s="28" t="str">
        <f>IF(G3606=0,"",_xlfn.MINIFS('PO Details'!$I:$I,'PO Details'!$D:$D,Planning!$B3606,'PO Details'!$L:$L,Planning!$E3606))</f>
        <v/>
      </c>
      <c r="V3606" s="29" t="s">
        <v>4640</v>
      </c>
      <c r="W3606" t="str">
        <f t="shared" si="309"/>
        <v>Max</v>
      </c>
      <c r="X3606" s="2">
        <v>120</v>
      </c>
    </row>
    <row r="3607" spans="1:24" x14ac:dyDescent="0.25">
      <c r="A3607" s="11"/>
      <c r="B3607" s="22" t="s">
        <v>1820</v>
      </c>
      <c r="C3607" s="22" t="s">
        <v>408</v>
      </c>
      <c r="D3607" s="22" t="s">
        <v>1821</v>
      </c>
      <c r="E3607" s="31" t="s">
        <v>113</v>
      </c>
      <c r="F3607" s="12">
        <f>SUMIFS('Inventory Details'!$H:$H,'Inventory Details'!$B:$B,$B3607,'Inventory Details'!$E:$E,$E3607)</f>
        <v>0</v>
      </c>
      <c r="G3607" s="12">
        <f>SUMIFS('PO Details'!$H:$H,'PO Details'!$D:$D,Planning!$B3607,'PO Details'!$L:$L,$E3607)</f>
        <v>0</v>
      </c>
      <c r="H3607" s="12">
        <f>SUMIFS('SO Details'!$G:$G,'SO Details'!$D:$D,Planning!$B3607,'SO Details'!$K:$K,$E3607)</f>
        <v>0</v>
      </c>
      <c r="I3607" s="20">
        <f>IF(COUNTIFS($C:$C,B3607)&gt;1,SUMIFS('Sales Hx'!$Q:$Q,'Sales Hx'!$B:$B,_xlfn.XLOOKUP(B3607,C:C,B:B),'Sales Hx'!$D:$D,Planning!$E3607),SUMIFS('Sales Hx'!$Q:$Q,'Sales Hx'!$B:$B,Planning!$B3607,'Sales Hx'!$D:$D,Planning!$E3607))</f>
        <v>0</v>
      </c>
      <c r="J3607" s="16">
        <f>IF(COUNTIFS($C:$C,B3607)&gt;1,SUMIFS('Sales Hx'!$S:$S,'Sales Hx'!$B:$B,_xlfn.XLOOKUP(B3607,C:C,B:B),'Sales Hx'!$D:$D,E3607),SUMIFS('Sales Hx'!$S:$S,'Sales Hx'!$B:$B,$B3607,'Sales Hx'!$D:$D,$E3607))</f>
        <v>0.16447368421052633</v>
      </c>
      <c r="K3607" s="16">
        <f t="shared" si="308"/>
        <v>0</v>
      </c>
      <c r="L3607" s="12">
        <f>IF(M3607&lt;&gt;"",M3607,IF(COUNTIFS($C:$C,B3607)&gt;1,SUMIFS('Sales Hx'!V:V,'Sales Hx'!$B:$B,_xlfn.XLOOKUP(B3607,C:C,B:B),'Sales Hx'!$D:$D,$E3607),SUMIFS('Sales Hx'!V:V,'Sales Hx'!$B:$B,$B3607,'Sales Hx'!$D:$D,$E3607)))</f>
        <v>0</v>
      </c>
      <c r="M3607" s="12">
        <v>0</v>
      </c>
      <c r="N3607" s="15">
        <f t="shared" si="311"/>
        <v>0.16447368421052633</v>
      </c>
      <c r="O3607" s="21">
        <f t="shared" si="310"/>
        <v>0</v>
      </c>
      <c r="P3607" s="24">
        <v>101.2</v>
      </c>
      <c r="Q3607" s="18">
        <f t="shared" si="312"/>
        <v>0</v>
      </c>
      <c r="R3607" s="2">
        <v>1</v>
      </c>
      <c r="S3607" s="2">
        <v>120</v>
      </c>
      <c r="T3607" s="2" t="s">
        <v>4646</v>
      </c>
      <c r="U3607" s="28" t="str">
        <f>IF(G3607=0,"",_xlfn.MINIFS('PO Details'!$I:$I,'PO Details'!$D:$D,Planning!$B3607,'PO Details'!$L:$L,Planning!$E3607))</f>
        <v/>
      </c>
      <c r="V3607" s="29" t="s">
        <v>4640</v>
      </c>
      <c r="W3607" t="str">
        <f t="shared" si="309"/>
        <v>Max</v>
      </c>
      <c r="X3607" s="2">
        <v>120</v>
      </c>
    </row>
    <row r="3608" spans="1:24" x14ac:dyDescent="0.25">
      <c r="A3608" s="11"/>
      <c r="B3608" s="22" t="s">
        <v>1820</v>
      </c>
      <c r="C3608" s="22" t="s">
        <v>408</v>
      </c>
      <c r="D3608" s="22" t="s">
        <v>1821</v>
      </c>
      <c r="E3608" s="31" t="s">
        <v>109</v>
      </c>
      <c r="F3608" s="12">
        <f>SUMIFS('Inventory Details'!$H:$H,'Inventory Details'!$B:$B,$B3608,'Inventory Details'!$E:$E,$E3608)</f>
        <v>0</v>
      </c>
      <c r="G3608" s="12">
        <f>SUMIFS('PO Details'!$H:$H,'PO Details'!$D:$D,Planning!$B3608,'PO Details'!$L:$L,$E3608)</f>
        <v>0</v>
      </c>
      <c r="H3608" s="12">
        <f>SUMIFS('SO Details'!$G:$G,'SO Details'!$D:$D,Planning!$B3608,'SO Details'!$K:$K,$E3608)</f>
        <v>0</v>
      </c>
      <c r="I3608" s="20">
        <f>IF(COUNTIFS($C:$C,B3608)&gt;1,SUMIFS('Sales Hx'!$Q:$Q,'Sales Hx'!$B:$B,_xlfn.XLOOKUP(B3608,C:C,B:B),'Sales Hx'!$D:$D,Planning!$E3608),SUMIFS('Sales Hx'!$Q:$Q,'Sales Hx'!$B:$B,Planning!$B3608,'Sales Hx'!$D:$D,Planning!$E3608))</f>
        <v>1.4</v>
      </c>
      <c r="J3608" s="16">
        <f>IF(COUNTIFS($C:$C,B3608)&gt;1,SUMIFS('Sales Hx'!$S:$S,'Sales Hx'!$B:$B,_xlfn.XLOOKUP(B3608,C:C,B:B),'Sales Hx'!$D:$D,E3608),SUMIFS('Sales Hx'!$S:$S,'Sales Hx'!$B:$B,$B3608,'Sales Hx'!$D:$D,$E3608))</f>
        <v>7.0175438596491224E-2</v>
      </c>
      <c r="K3608" s="16">
        <f t="shared" si="308"/>
        <v>0</v>
      </c>
      <c r="L3608" s="12">
        <f>IF(M3608&lt;&gt;"",M3608,IF(COUNTIFS($C:$C,B3608)&gt;1,SUMIFS('Sales Hx'!V:V,'Sales Hx'!$B:$B,_xlfn.XLOOKUP(B3608,C:C,B:B),'Sales Hx'!$D:$D,$E3608),SUMIFS('Sales Hx'!V:V,'Sales Hx'!$B:$B,$B3608,'Sales Hx'!$D:$D,$E3608)))</f>
        <v>0</v>
      </c>
      <c r="M3608" s="12">
        <v>0</v>
      </c>
      <c r="N3608" s="15">
        <f t="shared" si="311"/>
        <v>7.0175438596491224E-2</v>
      </c>
      <c r="O3608" s="21">
        <f t="shared" si="310"/>
        <v>0</v>
      </c>
      <c r="P3608" s="24">
        <v>101.2</v>
      </c>
      <c r="Q3608" s="18">
        <f t="shared" si="312"/>
        <v>0</v>
      </c>
      <c r="R3608" s="2">
        <v>1</v>
      </c>
      <c r="S3608" s="2">
        <v>120</v>
      </c>
      <c r="T3608" s="2" t="s">
        <v>4646</v>
      </c>
      <c r="U3608" s="28" t="str">
        <f>IF(G3608=0,"",_xlfn.MINIFS('PO Details'!$I:$I,'PO Details'!$D:$D,Planning!$B3608,'PO Details'!$L:$L,Planning!$E3608))</f>
        <v/>
      </c>
      <c r="V3608" s="29" t="s">
        <v>4640</v>
      </c>
      <c r="W3608" t="str">
        <f t="shared" si="309"/>
        <v>Max</v>
      </c>
      <c r="X3608" s="2">
        <v>120</v>
      </c>
    </row>
    <row r="3609" spans="1:24" x14ac:dyDescent="0.25">
      <c r="A3609" s="11"/>
      <c r="B3609" s="22" t="s">
        <v>4827</v>
      </c>
      <c r="C3609" s="22"/>
      <c r="D3609" s="22"/>
      <c r="E3609" s="31" t="s">
        <v>4746</v>
      </c>
      <c r="F3609" s="12">
        <f>SUMIFS('Inventory Details'!$H:$H,'Inventory Details'!$B:$B,$B3609,'Inventory Details'!$E:$E,$E3609)</f>
        <v>0</v>
      </c>
      <c r="G3609" s="12">
        <f>SUMIFS('PO Details'!$H:$H,'PO Details'!$D:$D,Planning!$B3609,'PO Details'!$L:$L,$E3609)</f>
        <v>0</v>
      </c>
      <c r="H3609" s="12">
        <f>SUMIFS('SO Details'!$G:$G,'SO Details'!$D:$D,Planning!$B3609,'SO Details'!$K:$K,$E3609)</f>
        <v>1</v>
      </c>
      <c r="I3609" s="20">
        <f>IF(COUNTIFS($C:$C,B3609)&gt;1,SUMIFS('Sales Hx'!$Q:$Q,'Sales Hx'!$B:$B,_xlfn.XLOOKUP(B3609,C:C,B:B),'Sales Hx'!$D:$D,Planning!$E3609),SUMIFS('Sales Hx'!$Q:$Q,'Sales Hx'!$B:$B,Planning!$B3609,'Sales Hx'!$D:$D,Planning!$E3609))</f>
        <v>0</v>
      </c>
      <c r="J3609" s="16">
        <f>IF(COUNTIFS($C:$C,B3609)&gt;1,SUMIFS('Sales Hx'!$S:$S,'Sales Hx'!$B:$B,_xlfn.XLOOKUP(B3609,C:C,B:B),'Sales Hx'!$D:$D,E3609),SUMIFS('Sales Hx'!$S:$S,'Sales Hx'!$B:$B,$B3609,'Sales Hx'!$D:$D,$E3609))</f>
        <v>3.2894736842105261E-2</v>
      </c>
      <c r="K3609" s="16">
        <f t="shared" si="308"/>
        <v>0</v>
      </c>
      <c r="L3609" s="12">
        <f>IF(M3609&lt;&gt;"",M3609,IF(COUNTIFS($C:$C,B3609)&gt;1,SUMIFS('Sales Hx'!V:V,'Sales Hx'!$B:$B,_xlfn.XLOOKUP(B3609,C:C,B:B),'Sales Hx'!$D:$D,$E3609),SUMIFS('Sales Hx'!V:V,'Sales Hx'!$B:$B,$B3609,'Sales Hx'!$D:$D,$E3609)))</f>
        <v>0</v>
      </c>
      <c r="M3609" s="12">
        <v>0</v>
      </c>
      <c r="N3609" s="15">
        <f t="shared" si="311"/>
        <v>3.2894736842105261E-2</v>
      </c>
      <c r="O3609" s="21">
        <f t="shared" si="310"/>
        <v>4</v>
      </c>
      <c r="P3609" s="24">
        <v>0</v>
      </c>
      <c r="Q3609" s="18">
        <f t="shared" si="312"/>
        <v>0</v>
      </c>
      <c r="R3609" s="2">
        <v>1</v>
      </c>
      <c r="S3609" s="2">
        <v>90</v>
      </c>
      <c r="T3609" s="2" t="s">
        <v>4647</v>
      </c>
      <c r="U3609" s="28" t="str">
        <f>IF(G3609=0,"",_xlfn.MINIFS('PO Details'!$I:$I,'PO Details'!$D:$D,Planning!$B3609,'PO Details'!$L:$L,Planning!$E3609))</f>
        <v/>
      </c>
      <c r="V3609" s="29" t="s">
        <v>4640</v>
      </c>
      <c r="W3609" t="str">
        <f t="shared" si="309"/>
        <v>Max</v>
      </c>
      <c r="X3609" s="2">
        <v>120</v>
      </c>
    </row>
    <row r="3610" spans="1:24" x14ac:dyDescent="0.25">
      <c r="A3610" s="11"/>
      <c r="B3610" s="22" t="s">
        <v>5637</v>
      </c>
      <c r="C3610" s="22"/>
      <c r="D3610" s="22"/>
      <c r="E3610" s="31" t="s">
        <v>861</v>
      </c>
      <c r="F3610" s="12">
        <f>SUMIFS('Inventory Details'!$H:$H,'Inventory Details'!$B:$B,$B3610,'Inventory Details'!$E:$E,$E3610)</f>
        <v>0</v>
      </c>
      <c r="G3610" s="12">
        <f>SUMIFS('PO Details'!$H:$H,'PO Details'!$D:$D,Planning!$B3610,'PO Details'!$L:$L,$E3610)</f>
        <v>0</v>
      </c>
      <c r="H3610" s="12">
        <f>SUMIFS('SO Details'!$G:$G,'SO Details'!$D:$D,Planning!$B3610,'SO Details'!$K:$K,$E3610)</f>
        <v>0</v>
      </c>
      <c r="I3610" s="20">
        <f>IF(COUNTIFS($C:$C,B3610)&gt;1,SUMIFS('Sales Hx'!$Q:$Q,'Sales Hx'!$B:$B,_xlfn.XLOOKUP(B3610,C:C,B:B),'Sales Hx'!$D:$D,Planning!$E3610),SUMIFS('Sales Hx'!$Q:$Q,'Sales Hx'!$B:$B,Planning!$B3610,'Sales Hx'!$D:$D,Planning!$E3610))</f>
        <v>0</v>
      </c>
      <c r="J3610" s="16">
        <f>IF(COUNTIFS($C:$C,B3610)&gt;1,SUMIFS('Sales Hx'!$S:$S,'Sales Hx'!$B:$B,_xlfn.XLOOKUP(B3610,C:C,B:B),'Sales Hx'!$D:$D,E3610),SUMIFS('Sales Hx'!$S:$S,'Sales Hx'!$B:$B,$B3610,'Sales Hx'!$D:$D,$E3610))</f>
        <v>3.2894736842105261E-2</v>
      </c>
      <c r="K3610" s="16">
        <f t="shared" si="308"/>
        <v>0</v>
      </c>
      <c r="L3610" s="12">
        <f>IF(M3610&lt;&gt;"",M3610,IF(COUNTIFS($C:$C,B3610)&gt;1,SUMIFS('Sales Hx'!V:V,'Sales Hx'!$B:$B,_xlfn.XLOOKUP(B3610,C:C,B:B),'Sales Hx'!$D:$D,$E3610),SUMIFS('Sales Hx'!V:V,'Sales Hx'!$B:$B,$B3610,'Sales Hx'!$D:$D,$E3610)))</f>
        <v>0</v>
      </c>
      <c r="M3610" s="12">
        <v>0</v>
      </c>
      <c r="N3610" s="15">
        <f t="shared" si="311"/>
        <v>3.2894736842105261E-2</v>
      </c>
      <c r="O3610" s="21">
        <f t="shared" si="310"/>
        <v>3</v>
      </c>
      <c r="P3610" s="24">
        <v>0</v>
      </c>
      <c r="Q3610" s="18">
        <f t="shared" si="312"/>
        <v>0</v>
      </c>
      <c r="R3610" s="2">
        <v>1</v>
      </c>
      <c r="S3610" s="2">
        <v>90</v>
      </c>
      <c r="T3610" s="2" t="s">
        <v>4647</v>
      </c>
      <c r="U3610" s="28" t="str">
        <f>IF(G3610=0,"",_xlfn.MINIFS('PO Details'!$I:$I,'PO Details'!$D:$D,Planning!$B3610,'PO Details'!$L:$L,Planning!$E3610))</f>
        <v/>
      </c>
      <c r="V3610" s="29" t="s">
        <v>4640</v>
      </c>
      <c r="W3610" t="str">
        <f t="shared" si="309"/>
        <v>Max</v>
      </c>
      <c r="X3610" s="2">
        <v>120</v>
      </c>
    </row>
    <row r="3611" spans="1:24" x14ac:dyDescent="0.25">
      <c r="A3611" s="11" t="s">
        <v>4619</v>
      </c>
      <c r="B3611" s="22" t="s">
        <v>410</v>
      </c>
      <c r="C3611" s="22"/>
      <c r="D3611" s="22" t="s">
        <v>411</v>
      </c>
      <c r="E3611" s="31" t="s">
        <v>4746</v>
      </c>
      <c r="F3611" s="12">
        <f>SUMIFS('Inventory Details'!$H:$H,'Inventory Details'!$B:$B,$B3611,'Inventory Details'!$E:$E,$E3611)</f>
        <v>75</v>
      </c>
      <c r="G3611" s="12">
        <f>SUMIFS('PO Details'!$H:$H,'PO Details'!$D:$D,Planning!$B3611,'PO Details'!$L:$L,$E3611)</f>
        <v>310</v>
      </c>
      <c r="H3611" s="12">
        <f>SUMIFS('SO Details'!$G:$G,'SO Details'!$D:$D,Planning!$B3611,'SO Details'!$K:$K,$E3611)</f>
        <v>2</v>
      </c>
      <c r="I3611" s="20">
        <f>IF(COUNTIFS($C:$C,B3611)&gt;1,SUMIFS('Sales Hx'!$Q:$Q,'Sales Hx'!$B:$B,_xlfn.XLOOKUP(B3611,C:C,B:B),'Sales Hx'!$D:$D,Planning!$E3611),SUMIFS('Sales Hx'!$Q:$Q,'Sales Hx'!$B:$B,Planning!$B3611,'Sales Hx'!$D:$D,Planning!$E3611))</f>
        <v>0</v>
      </c>
      <c r="J3611" s="16">
        <f>IF(COUNTIFS($C:$C,B3611)&gt;1,SUMIFS('Sales Hx'!$S:$S,'Sales Hx'!$B:$B,_xlfn.XLOOKUP(B3611,C:C,B:B),'Sales Hx'!$D:$D,E3611),SUMIFS('Sales Hx'!$S:$S,'Sales Hx'!$B:$B,$B3611,'Sales Hx'!$D:$D,$E3611))</f>
        <v>0.21381578947368421</v>
      </c>
      <c r="K3611" s="16">
        <f t="shared" si="308"/>
        <v>0</v>
      </c>
      <c r="L3611" s="12">
        <f>IF(M3611&lt;&gt;"",M3611,IF(COUNTIFS($C:$C,B3611)&gt;1,SUMIFS('Sales Hx'!V:V,'Sales Hx'!$B:$B,_xlfn.XLOOKUP(B3611,C:C,B:B),'Sales Hx'!$D:$D,$E3611),SUMIFS('Sales Hx'!V:V,'Sales Hx'!$B:$B,$B3611,'Sales Hx'!$D:$D,$E3611)))</f>
        <v>0</v>
      </c>
      <c r="M3611" s="12">
        <v>0</v>
      </c>
      <c r="N3611" s="15">
        <f t="shared" si="311"/>
        <v>0.21381578947368421</v>
      </c>
      <c r="O3611" s="21">
        <f t="shared" si="310"/>
        <v>0</v>
      </c>
      <c r="P3611" s="24">
        <v>143.75</v>
      </c>
      <c r="Q3611" s="18">
        <f t="shared" si="312"/>
        <v>0</v>
      </c>
      <c r="R3611" s="2">
        <v>1</v>
      </c>
      <c r="S3611" s="2">
        <v>120</v>
      </c>
      <c r="T3611" s="2" t="s">
        <v>4647</v>
      </c>
      <c r="U3611" s="28">
        <f>IF(G3611=0,"",_xlfn.MINIFS('PO Details'!$I:$I,'PO Details'!$D:$D,Planning!$B3611,'PO Details'!$L:$L,Planning!$E3611))</f>
        <v>45441</v>
      </c>
      <c r="V3611" s="29" t="s">
        <v>4639</v>
      </c>
      <c r="W3611" t="str">
        <f t="shared" si="309"/>
        <v>Max</v>
      </c>
      <c r="X3611" s="2">
        <v>120</v>
      </c>
    </row>
    <row r="3612" spans="1:24" x14ac:dyDescent="0.25">
      <c r="A3612" s="11" t="s">
        <v>4619</v>
      </c>
      <c r="B3612" s="22" t="s">
        <v>410</v>
      </c>
      <c r="C3612" s="22"/>
      <c r="D3612" s="22" t="s">
        <v>411</v>
      </c>
      <c r="E3612" s="31" t="s">
        <v>119</v>
      </c>
      <c r="F3612" s="12">
        <f>SUMIFS('Inventory Details'!$H:$H,'Inventory Details'!$B:$B,$B3612,'Inventory Details'!$E:$E,$E3612)</f>
        <v>0</v>
      </c>
      <c r="G3612" s="12">
        <f>SUMIFS('PO Details'!$H:$H,'PO Details'!$D:$D,Planning!$B3612,'PO Details'!$L:$L,$E3612)</f>
        <v>2</v>
      </c>
      <c r="H3612" s="12">
        <f>SUMIFS('SO Details'!$G:$G,'SO Details'!$D:$D,Planning!$B3612,'SO Details'!$K:$K,$E3612)</f>
        <v>0</v>
      </c>
      <c r="I3612" s="20">
        <f>IF(COUNTIFS($C:$C,B3612)&gt;1,SUMIFS('Sales Hx'!$Q:$Q,'Sales Hx'!$B:$B,_xlfn.XLOOKUP(B3612,C:C,B:B),'Sales Hx'!$D:$D,Planning!$E3612),SUMIFS('Sales Hx'!$Q:$Q,'Sales Hx'!$B:$B,Planning!$B3612,'Sales Hx'!$D:$D,Planning!$E3612))</f>
        <v>0</v>
      </c>
      <c r="J3612" s="16">
        <f>IF(COUNTIFS($C:$C,B3612)&gt;1,SUMIFS('Sales Hx'!$S:$S,'Sales Hx'!$B:$B,_xlfn.XLOOKUP(B3612,C:C,B:B),'Sales Hx'!$D:$D,E3612),SUMIFS('Sales Hx'!$S:$S,'Sales Hx'!$B:$B,$B3612,'Sales Hx'!$D:$D,$E3612))</f>
        <v>0</v>
      </c>
      <c r="K3612" s="16">
        <f t="shared" si="308"/>
        <v>0</v>
      </c>
      <c r="L3612" s="12">
        <f>IF(M3612&lt;&gt;"",M3612,IF(COUNTIFS($C:$C,B3612)&gt;1,SUMIFS('Sales Hx'!V:V,'Sales Hx'!$B:$B,_xlfn.XLOOKUP(B3612,C:C,B:B),'Sales Hx'!$D:$D,$E3612),SUMIFS('Sales Hx'!V:V,'Sales Hx'!$B:$B,$B3612,'Sales Hx'!$D:$D,$E3612)))</f>
        <v>0</v>
      </c>
      <c r="M3612" s="12">
        <v>0</v>
      </c>
      <c r="N3612" s="15">
        <f t="shared" si="311"/>
        <v>0</v>
      </c>
      <c r="O3612" s="21">
        <f t="shared" si="310"/>
        <v>0</v>
      </c>
      <c r="P3612" s="24">
        <v>143.75</v>
      </c>
      <c r="Q3612" s="18">
        <f t="shared" si="312"/>
        <v>0</v>
      </c>
      <c r="R3612" s="2">
        <v>1</v>
      </c>
      <c r="S3612" s="2">
        <v>120</v>
      </c>
      <c r="T3612" s="2" t="s">
        <v>4647</v>
      </c>
      <c r="U3612" s="28">
        <f>IF(G3612=0,"",_xlfn.MINIFS('PO Details'!$I:$I,'PO Details'!$D:$D,Planning!$B3612,'PO Details'!$L:$L,Planning!$E3612))</f>
        <v>45474</v>
      </c>
      <c r="V3612" s="29" t="s">
        <v>4639</v>
      </c>
      <c r="W3612" t="str">
        <f t="shared" si="309"/>
        <v>Max</v>
      </c>
      <c r="X3612" s="2">
        <v>120</v>
      </c>
    </row>
    <row r="3613" spans="1:24" x14ac:dyDescent="0.25">
      <c r="A3613" s="11" t="s">
        <v>4619</v>
      </c>
      <c r="B3613" s="22" t="s">
        <v>410</v>
      </c>
      <c r="C3613" s="22"/>
      <c r="D3613" s="22" t="s">
        <v>411</v>
      </c>
      <c r="E3613" s="31" t="s">
        <v>15</v>
      </c>
      <c r="F3613" s="12">
        <f>SUMIFS('Inventory Details'!$H:$H,'Inventory Details'!$B:$B,$B3613,'Inventory Details'!$E:$E,$E3613)</f>
        <v>5</v>
      </c>
      <c r="G3613" s="12">
        <f>SUMIFS('PO Details'!$H:$H,'PO Details'!$D:$D,Planning!$B3613,'PO Details'!$L:$L,$E3613)</f>
        <v>12</v>
      </c>
      <c r="H3613" s="12">
        <f>SUMIFS('SO Details'!$G:$G,'SO Details'!$D:$D,Planning!$B3613,'SO Details'!$K:$K,$E3613)</f>
        <v>0</v>
      </c>
      <c r="I3613" s="20">
        <f>IF(COUNTIFS($C:$C,B3613)&gt;1,SUMIFS('Sales Hx'!$Q:$Q,'Sales Hx'!$B:$B,_xlfn.XLOOKUP(B3613,C:C,B:B),'Sales Hx'!$D:$D,Planning!$E3613),SUMIFS('Sales Hx'!$Q:$Q,'Sales Hx'!$B:$B,Planning!$B3613,'Sales Hx'!$D:$D,Planning!$E3613))</f>
        <v>0</v>
      </c>
      <c r="J3613" s="16">
        <f>IF(COUNTIFS($C:$C,B3613)&gt;1,SUMIFS('Sales Hx'!$S:$S,'Sales Hx'!$B:$B,_xlfn.XLOOKUP(B3613,C:C,B:B),'Sales Hx'!$D:$D,E3613),SUMIFS('Sales Hx'!$S:$S,'Sales Hx'!$B:$B,$B3613,'Sales Hx'!$D:$D,$E3613))</f>
        <v>0</v>
      </c>
      <c r="K3613" s="16">
        <f t="shared" si="308"/>
        <v>0</v>
      </c>
      <c r="L3613" s="12">
        <f>IF(M3613&lt;&gt;"",M3613,IF(COUNTIFS($C:$C,B3613)&gt;1,SUMIFS('Sales Hx'!V:V,'Sales Hx'!$B:$B,_xlfn.XLOOKUP(B3613,C:C,B:B),'Sales Hx'!$D:$D,$E3613),SUMIFS('Sales Hx'!V:V,'Sales Hx'!$B:$B,$B3613,'Sales Hx'!$D:$D,$E3613)))</f>
        <v>0</v>
      </c>
      <c r="M3613" s="12">
        <v>0</v>
      </c>
      <c r="N3613" s="15">
        <f t="shared" si="311"/>
        <v>0</v>
      </c>
      <c r="O3613" s="21">
        <f t="shared" si="310"/>
        <v>0</v>
      </c>
      <c r="P3613" s="24">
        <v>143.75</v>
      </c>
      <c r="Q3613" s="18">
        <f t="shared" si="312"/>
        <v>0</v>
      </c>
      <c r="R3613" s="2">
        <v>1</v>
      </c>
      <c r="S3613" s="2">
        <v>120</v>
      </c>
      <c r="T3613" s="2" t="s">
        <v>4647</v>
      </c>
      <c r="U3613" s="28">
        <f>IF(G3613=0,"",_xlfn.MINIFS('PO Details'!$I:$I,'PO Details'!$D:$D,Planning!$B3613,'PO Details'!$L:$L,Planning!$E3613))</f>
        <v>45397</v>
      </c>
      <c r="V3613" s="29" t="s">
        <v>4639</v>
      </c>
      <c r="W3613" t="str">
        <f t="shared" si="309"/>
        <v>Max</v>
      </c>
      <c r="X3613" s="2">
        <v>120</v>
      </c>
    </row>
    <row r="3614" spans="1:24" x14ac:dyDescent="0.25">
      <c r="A3614" s="11" t="s">
        <v>4619</v>
      </c>
      <c r="B3614" s="22" t="s">
        <v>410</v>
      </c>
      <c r="C3614" s="22"/>
      <c r="D3614" s="22" t="s">
        <v>411</v>
      </c>
      <c r="E3614" s="31" t="s">
        <v>820</v>
      </c>
      <c r="F3614" s="12">
        <f>SUMIFS('Inventory Details'!$H:$H,'Inventory Details'!$B:$B,$B3614,'Inventory Details'!$E:$E,$E3614)</f>
        <v>0</v>
      </c>
      <c r="G3614" s="12">
        <f>SUMIFS('PO Details'!$H:$H,'PO Details'!$D:$D,Planning!$B3614,'PO Details'!$L:$L,$E3614)</f>
        <v>50</v>
      </c>
      <c r="H3614" s="12">
        <f>SUMIFS('SO Details'!$G:$G,'SO Details'!$D:$D,Planning!$B3614,'SO Details'!$K:$K,$E3614)</f>
        <v>6</v>
      </c>
      <c r="I3614" s="20">
        <f>IF(COUNTIFS($C:$C,B3614)&gt;1,SUMIFS('Sales Hx'!$Q:$Q,'Sales Hx'!$B:$B,_xlfn.XLOOKUP(B3614,C:C,B:B),'Sales Hx'!$D:$D,Planning!$E3614),SUMIFS('Sales Hx'!$Q:$Q,'Sales Hx'!$B:$B,Planning!$B3614,'Sales Hx'!$D:$D,Planning!$E3614))</f>
        <v>0</v>
      </c>
      <c r="J3614" s="16">
        <f>IF(COUNTIFS($C:$C,B3614)&gt;1,SUMIFS('Sales Hx'!$S:$S,'Sales Hx'!$B:$B,_xlfn.XLOOKUP(B3614,C:C,B:B),'Sales Hx'!$D:$D,E3614),SUMIFS('Sales Hx'!$S:$S,'Sales Hx'!$B:$B,$B3614,'Sales Hx'!$D:$D,$E3614))</f>
        <v>0</v>
      </c>
      <c r="K3614" s="16">
        <f t="shared" si="308"/>
        <v>0</v>
      </c>
      <c r="L3614" s="12">
        <f>IF(M3614&lt;&gt;"",M3614,IF(COUNTIFS($C:$C,B3614)&gt;1,SUMIFS('Sales Hx'!V:V,'Sales Hx'!$B:$B,_xlfn.XLOOKUP(B3614,C:C,B:B),'Sales Hx'!$D:$D,$E3614),SUMIFS('Sales Hx'!V:V,'Sales Hx'!$B:$B,$B3614,'Sales Hx'!$D:$D,$E3614)))</f>
        <v>0</v>
      </c>
      <c r="M3614" s="12">
        <v>0</v>
      </c>
      <c r="N3614" s="15">
        <f t="shared" si="311"/>
        <v>0</v>
      </c>
      <c r="O3614" s="21">
        <f t="shared" si="310"/>
        <v>0</v>
      </c>
      <c r="P3614" s="24">
        <v>143.75</v>
      </c>
      <c r="Q3614" s="18">
        <f t="shared" si="312"/>
        <v>0</v>
      </c>
      <c r="R3614" s="2">
        <v>1</v>
      </c>
      <c r="S3614" s="2">
        <v>120</v>
      </c>
      <c r="T3614" s="2" t="s">
        <v>4647</v>
      </c>
      <c r="U3614" s="28">
        <f>IF(G3614=0,"",_xlfn.MINIFS('PO Details'!$I:$I,'PO Details'!$D:$D,Planning!$B3614,'PO Details'!$L:$L,Planning!$E3614))</f>
        <v>45450</v>
      </c>
      <c r="V3614" s="29" t="s">
        <v>4639</v>
      </c>
      <c r="W3614" t="str">
        <f t="shared" si="309"/>
        <v>Max</v>
      </c>
      <c r="X3614" s="2">
        <v>120</v>
      </c>
    </row>
    <row r="3615" spans="1:24" x14ac:dyDescent="0.25">
      <c r="A3615" s="11" t="s">
        <v>4619</v>
      </c>
      <c r="B3615" s="22" t="s">
        <v>410</v>
      </c>
      <c r="C3615" s="22"/>
      <c r="D3615" s="22" t="s">
        <v>411</v>
      </c>
      <c r="E3615" s="31" t="s">
        <v>113</v>
      </c>
      <c r="F3615" s="12">
        <f>SUMIFS('Inventory Details'!$H:$H,'Inventory Details'!$B:$B,$B3615,'Inventory Details'!$E:$E,$E3615)</f>
        <v>50</v>
      </c>
      <c r="G3615" s="12">
        <f>SUMIFS('PO Details'!$H:$H,'PO Details'!$D:$D,Planning!$B3615,'PO Details'!$L:$L,$E3615)</f>
        <v>30</v>
      </c>
      <c r="H3615" s="12">
        <f>SUMIFS('SO Details'!$G:$G,'SO Details'!$D:$D,Planning!$B3615,'SO Details'!$K:$K,$E3615)</f>
        <v>2</v>
      </c>
      <c r="I3615" s="20">
        <f>IF(COUNTIFS($C:$C,B3615)&gt;1,SUMIFS('Sales Hx'!$Q:$Q,'Sales Hx'!$B:$B,_xlfn.XLOOKUP(B3615,C:C,B:B),'Sales Hx'!$D:$D,Planning!$E3615),SUMIFS('Sales Hx'!$Q:$Q,'Sales Hx'!$B:$B,Planning!$B3615,'Sales Hx'!$D:$D,Planning!$E3615))</f>
        <v>0</v>
      </c>
      <c r="J3615" s="16">
        <f>IF(COUNTIFS($C:$C,B3615)&gt;1,SUMIFS('Sales Hx'!$S:$S,'Sales Hx'!$B:$B,_xlfn.XLOOKUP(B3615,C:C,B:B),'Sales Hx'!$D:$D,E3615),SUMIFS('Sales Hx'!$S:$S,'Sales Hx'!$B:$B,$B3615,'Sales Hx'!$D:$D,$E3615))</f>
        <v>0.16447368421052633</v>
      </c>
      <c r="K3615" s="16">
        <f t="shared" si="308"/>
        <v>0</v>
      </c>
      <c r="L3615" s="12">
        <f>IF(M3615&lt;&gt;"",M3615,IF(COUNTIFS($C:$C,B3615)&gt;1,SUMIFS('Sales Hx'!V:V,'Sales Hx'!$B:$B,_xlfn.XLOOKUP(B3615,C:C,B:B),'Sales Hx'!$D:$D,$E3615),SUMIFS('Sales Hx'!V:V,'Sales Hx'!$B:$B,$B3615,'Sales Hx'!$D:$D,$E3615)))</f>
        <v>0</v>
      </c>
      <c r="M3615" s="12">
        <v>0</v>
      </c>
      <c r="N3615" s="15">
        <f t="shared" si="311"/>
        <v>0.16447368421052633</v>
      </c>
      <c r="O3615" s="21">
        <f t="shared" si="310"/>
        <v>0</v>
      </c>
      <c r="P3615" s="24">
        <v>143.75</v>
      </c>
      <c r="Q3615" s="18">
        <f t="shared" si="312"/>
        <v>0</v>
      </c>
      <c r="R3615" s="2">
        <v>1</v>
      </c>
      <c r="S3615" s="2">
        <v>120</v>
      </c>
      <c r="T3615" s="2" t="s">
        <v>4647</v>
      </c>
      <c r="U3615" s="28">
        <f>IF(G3615=0,"",_xlfn.MINIFS('PO Details'!$I:$I,'PO Details'!$D:$D,Planning!$B3615,'PO Details'!$L:$L,Planning!$E3615))</f>
        <v>45474</v>
      </c>
      <c r="V3615" s="29" t="s">
        <v>4639</v>
      </c>
      <c r="W3615" t="str">
        <f t="shared" si="309"/>
        <v>Max</v>
      </c>
      <c r="X3615" s="2">
        <v>120</v>
      </c>
    </row>
    <row r="3616" spans="1:24" x14ac:dyDescent="0.25">
      <c r="A3616" s="11" t="s">
        <v>4619</v>
      </c>
      <c r="B3616" s="22" t="s">
        <v>410</v>
      </c>
      <c r="C3616" s="22"/>
      <c r="D3616" s="22" t="s">
        <v>411</v>
      </c>
      <c r="E3616" s="31" t="s">
        <v>106</v>
      </c>
      <c r="F3616" s="12">
        <f>SUMIFS('Inventory Details'!$H:$H,'Inventory Details'!$B:$B,$B3616,'Inventory Details'!$E:$E,$E3616)</f>
        <v>21</v>
      </c>
      <c r="G3616" s="12">
        <f>SUMIFS('PO Details'!$H:$H,'PO Details'!$D:$D,Planning!$B3616,'PO Details'!$L:$L,$E3616)</f>
        <v>140</v>
      </c>
      <c r="H3616" s="12">
        <f>SUMIFS('SO Details'!$G:$G,'SO Details'!$D:$D,Planning!$B3616,'SO Details'!$K:$K,$E3616)</f>
        <v>5</v>
      </c>
      <c r="I3616" s="20">
        <f>IF(COUNTIFS($C:$C,B3616)&gt;1,SUMIFS('Sales Hx'!$Q:$Q,'Sales Hx'!$B:$B,_xlfn.XLOOKUP(B3616,C:C,B:B),'Sales Hx'!$D:$D,Planning!$E3616),SUMIFS('Sales Hx'!$Q:$Q,'Sales Hx'!$B:$B,Planning!$B3616,'Sales Hx'!$D:$D,Planning!$E3616))</f>
        <v>0</v>
      </c>
      <c r="J3616" s="16">
        <f>IF(COUNTIFS($C:$C,B3616)&gt;1,SUMIFS('Sales Hx'!$S:$S,'Sales Hx'!$B:$B,_xlfn.XLOOKUP(B3616,C:C,B:B),'Sales Hx'!$D:$D,E3616),SUMIFS('Sales Hx'!$S:$S,'Sales Hx'!$B:$B,$B3616,'Sales Hx'!$D:$D,$E3616))</f>
        <v>0.2960526315789474</v>
      </c>
      <c r="K3616" s="16">
        <f t="shared" si="308"/>
        <v>0</v>
      </c>
      <c r="L3616" s="12">
        <f>IF(M3616&lt;&gt;"",M3616,IF(COUNTIFS($C:$C,B3616)&gt;1,SUMIFS('Sales Hx'!V:V,'Sales Hx'!$B:$B,_xlfn.XLOOKUP(B3616,C:C,B:B),'Sales Hx'!$D:$D,$E3616),SUMIFS('Sales Hx'!V:V,'Sales Hx'!$B:$B,$B3616,'Sales Hx'!$D:$D,$E3616)))</f>
        <v>0</v>
      </c>
      <c r="M3616" s="12">
        <v>0</v>
      </c>
      <c r="N3616" s="15">
        <f t="shared" si="311"/>
        <v>0.2960526315789474</v>
      </c>
      <c r="O3616" s="21">
        <f t="shared" si="310"/>
        <v>0</v>
      </c>
      <c r="P3616" s="24">
        <v>143.75</v>
      </c>
      <c r="Q3616" s="18">
        <f t="shared" si="312"/>
        <v>0</v>
      </c>
      <c r="R3616" s="2">
        <v>1</v>
      </c>
      <c r="S3616" s="2">
        <v>120</v>
      </c>
      <c r="T3616" s="2" t="s">
        <v>4647</v>
      </c>
      <c r="U3616" s="28">
        <f>IF(G3616=0,"",_xlfn.MINIFS('PO Details'!$I:$I,'PO Details'!$D:$D,Planning!$B3616,'PO Details'!$L:$L,Planning!$E3616))</f>
        <v>45450</v>
      </c>
      <c r="V3616" s="29" t="s">
        <v>4639</v>
      </c>
      <c r="W3616" t="str">
        <f t="shared" si="309"/>
        <v>Max</v>
      </c>
      <c r="X3616" s="2">
        <v>120</v>
      </c>
    </row>
    <row r="3617" spans="1:24" x14ac:dyDescent="0.25">
      <c r="A3617" s="11" t="s">
        <v>4619</v>
      </c>
      <c r="B3617" s="22" t="s">
        <v>410</v>
      </c>
      <c r="C3617" s="22"/>
      <c r="D3617" s="22" t="s">
        <v>411</v>
      </c>
      <c r="E3617" s="31" t="s">
        <v>1201</v>
      </c>
      <c r="F3617" s="12">
        <f>SUMIFS('Inventory Details'!$H:$H,'Inventory Details'!$B:$B,$B3617,'Inventory Details'!$E:$E,$E3617)</f>
        <v>0</v>
      </c>
      <c r="G3617" s="12">
        <f>SUMIFS('PO Details'!$H:$H,'PO Details'!$D:$D,Planning!$B3617,'PO Details'!$L:$L,$E3617)</f>
        <v>0</v>
      </c>
      <c r="H3617" s="12">
        <f>SUMIFS('SO Details'!$G:$G,'SO Details'!$D:$D,Planning!$B3617,'SO Details'!$K:$K,$E3617)</f>
        <v>0</v>
      </c>
      <c r="I3617" s="20">
        <f>IF(COUNTIFS($C:$C,B3617)&gt;1,SUMIFS('Sales Hx'!$Q:$Q,'Sales Hx'!$B:$B,_xlfn.XLOOKUP(B3617,C:C,B:B),'Sales Hx'!$D:$D,Planning!$E3617),SUMIFS('Sales Hx'!$Q:$Q,'Sales Hx'!$B:$B,Planning!$B3617,'Sales Hx'!$D:$D,Planning!$E3617))</f>
        <v>0</v>
      </c>
      <c r="J3617" s="16">
        <f>IF(COUNTIFS($C:$C,B3617)&gt;1,SUMIFS('Sales Hx'!$S:$S,'Sales Hx'!$B:$B,_xlfn.XLOOKUP(B3617,C:C,B:B),'Sales Hx'!$D:$D,E3617),SUMIFS('Sales Hx'!$S:$S,'Sales Hx'!$B:$B,$B3617,'Sales Hx'!$D:$D,$E3617))</f>
        <v>0</v>
      </c>
      <c r="K3617" s="16">
        <f t="shared" si="308"/>
        <v>0</v>
      </c>
      <c r="L3617" s="12">
        <f>IF(M3617&lt;&gt;"",M3617,IF(COUNTIFS($C:$C,B3617)&gt;1,SUMIFS('Sales Hx'!V:V,'Sales Hx'!$B:$B,_xlfn.XLOOKUP(B3617,C:C,B:B),'Sales Hx'!$D:$D,$E3617),SUMIFS('Sales Hx'!V:V,'Sales Hx'!$B:$B,$B3617,'Sales Hx'!$D:$D,$E3617)))</f>
        <v>0</v>
      </c>
      <c r="M3617" s="12">
        <v>0</v>
      </c>
      <c r="N3617" s="15">
        <f t="shared" si="311"/>
        <v>0</v>
      </c>
      <c r="O3617" s="21">
        <f t="shared" si="310"/>
        <v>0</v>
      </c>
      <c r="P3617" s="24">
        <v>143.75</v>
      </c>
      <c r="Q3617" s="18">
        <f t="shared" si="312"/>
        <v>0</v>
      </c>
      <c r="R3617" s="2">
        <v>1</v>
      </c>
      <c r="S3617" s="2">
        <v>120</v>
      </c>
      <c r="T3617" s="2" t="s">
        <v>4647</v>
      </c>
      <c r="U3617" s="28" t="str">
        <f>IF(G3617=0,"",_xlfn.MINIFS('PO Details'!$I:$I,'PO Details'!$D:$D,Planning!$B3617,'PO Details'!$L:$L,Planning!$E3617))</f>
        <v/>
      </c>
      <c r="V3617" s="29" t="s">
        <v>4639</v>
      </c>
      <c r="W3617" t="str">
        <f t="shared" si="309"/>
        <v>Max</v>
      </c>
      <c r="X3617" s="2">
        <v>120</v>
      </c>
    </row>
    <row r="3618" spans="1:24" x14ac:dyDescent="0.25">
      <c r="A3618" s="11" t="s">
        <v>4619</v>
      </c>
      <c r="B3618" s="22" t="s">
        <v>410</v>
      </c>
      <c r="C3618" s="22"/>
      <c r="D3618" s="22" t="s">
        <v>411</v>
      </c>
      <c r="E3618" s="31" t="s">
        <v>109</v>
      </c>
      <c r="F3618" s="12">
        <f>SUMIFS('Inventory Details'!$H:$H,'Inventory Details'!$B:$B,$B3618,'Inventory Details'!$E:$E,$E3618)</f>
        <v>25</v>
      </c>
      <c r="G3618" s="12">
        <f>SUMIFS('PO Details'!$H:$H,'PO Details'!$D:$D,Planning!$B3618,'PO Details'!$L:$L,$E3618)</f>
        <v>0</v>
      </c>
      <c r="H3618" s="12">
        <f>SUMIFS('SO Details'!$G:$G,'SO Details'!$D:$D,Planning!$B3618,'SO Details'!$K:$K,$E3618)</f>
        <v>0</v>
      </c>
      <c r="I3618" s="20">
        <f>IF(COUNTIFS($C:$C,B3618)&gt;1,SUMIFS('Sales Hx'!$Q:$Q,'Sales Hx'!$B:$B,_xlfn.XLOOKUP(B3618,C:C,B:B),'Sales Hx'!$D:$D,Planning!$E3618),SUMIFS('Sales Hx'!$Q:$Q,'Sales Hx'!$B:$B,Planning!$B3618,'Sales Hx'!$D:$D,Planning!$E3618))</f>
        <v>0</v>
      </c>
      <c r="J3618" s="16">
        <f>IF(COUNTIFS($C:$C,B3618)&gt;1,SUMIFS('Sales Hx'!$S:$S,'Sales Hx'!$B:$B,_xlfn.XLOOKUP(B3618,C:C,B:B),'Sales Hx'!$D:$D,E3618),SUMIFS('Sales Hx'!$S:$S,'Sales Hx'!$B:$B,$B3618,'Sales Hx'!$D:$D,$E3618))</f>
        <v>0</v>
      </c>
      <c r="K3618" s="16">
        <f t="shared" si="308"/>
        <v>0</v>
      </c>
      <c r="L3618" s="12">
        <f>IF(M3618&lt;&gt;"",M3618,IF(COUNTIFS($C:$C,B3618)&gt;1,SUMIFS('Sales Hx'!V:V,'Sales Hx'!$B:$B,_xlfn.XLOOKUP(B3618,C:C,B:B),'Sales Hx'!$D:$D,$E3618),SUMIFS('Sales Hx'!V:V,'Sales Hx'!$B:$B,$B3618,'Sales Hx'!$D:$D,$E3618)))</f>
        <v>0</v>
      </c>
      <c r="M3618" s="12">
        <v>0</v>
      </c>
      <c r="N3618" s="15">
        <f t="shared" si="311"/>
        <v>0</v>
      </c>
      <c r="O3618" s="21">
        <f t="shared" si="310"/>
        <v>0</v>
      </c>
      <c r="P3618" s="24">
        <v>143.75</v>
      </c>
      <c r="Q3618" s="18">
        <f t="shared" si="312"/>
        <v>0</v>
      </c>
      <c r="R3618" s="2">
        <v>1</v>
      </c>
      <c r="S3618" s="2">
        <v>120</v>
      </c>
      <c r="T3618" s="2" t="s">
        <v>4647</v>
      </c>
      <c r="U3618" s="28" t="str">
        <f>IF(G3618=0,"",_xlfn.MINIFS('PO Details'!$I:$I,'PO Details'!$D:$D,Planning!$B3618,'PO Details'!$L:$L,Planning!$E3618))</f>
        <v/>
      </c>
      <c r="V3618" s="29" t="s">
        <v>4639</v>
      </c>
      <c r="W3618" t="str">
        <f t="shared" si="309"/>
        <v>Max</v>
      </c>
      <c r="X3618" s="2">
        <v>120</v>
      </c>
    </row>
    <row r="3619" spans="1:24" x14ac:dyDescent="0.25">
      <c r="A3619" s="11" t="s">
        <v>4619</v>
      </c>
      <c r="B3619" s="22" t="s">
        <v>410</v>
      </c>
      <c r="C3619" s="22"/>
      <c r="D3619" s="22" t="s">
        <v>411</v>
      </c>
      <c r="E3619" s="31" t="s">
        <v>108</v>
      </c>
      <c r="F3619" s="12">
        <f>SUMIFS('Inventory Details'!$H:$H,'Inventory Details'!$B:$B,$B3619,'Inventory Details'!$E:$E,$E3619)</f>
        <v>0</v>
      </c>
      <c r="G3619" s="12">
        <f>SUMIFS('PO Details'!$H:$H,'PO Details'!$D:$D,Planning!$B3619,'PO Details'!$L:$L,$E3619)</f>
        <v>0</v>
      </c>
      <c r="H3619" s="12">
        <f>SUMIFS('SO Details'!$G:$G,'SO Details'!$D:$D,Planning!$B3619,'SO Details'!$K:$K,$E3619)</f>
        <v>0</v>
      </c>
      <c r="I3619" s="20">
        <f>IF(COUNTIFS($C:$C,B3619)&gt;1,SUMIFS('Sales Hx'!$Q:$Q,'Sales Hx'!$B:$B,_xlfn.XLOOKUP(B3619,C:C,B:B),'Sales Hx'!$D:$D,Planning!$E3619),SUMIFS('Sales Hx'!$Q:$Q,'Sales Hx'!$B:$B,Planning!$B3619,'Sales Hx'!$D:$D,Planning!$E3619))</f>
        <v>0</v>
      </c>
      <c r="J3619" s="16">
        <f>IF(COUNTIFS($C:$C,B3619)&gt;1,SUMIFS('Sales Hx'!$S:$S,'Sales Hx'!$B:$B,_xlfn.XLOOKUP(B3619,C:C,B:B),'Sales Hx'!$D:$D,E3619),SUMIFS('Sales Hx'!$S:$S,'Sales Hx'!$B:$B,$B3619,'Sales Hx'!$D:$D,$E3619))</f>
        <v>0</v>
      </c>
      <c r="K3619" s="16">
        <f t="shared" si="308"/>
        <v>0</v>
      </c>
      <c r="L3619" s="12">
        <f>IF(M3619&lt;&gt;"",M3619,IF(COUNTIFS($C:$C,B3619)&gt;1,SUMIFS('Sales Hx'!V:V,'Sales Hx'!$B:$B,_xlfn.XLOOKUP(B3619,C:C,B:B),'Sales Hx'!$D:$D,$E3619),SUMIFS('Sales Hx'!V:V,'Sales Hx'!$B:$B,$B3619,'Sales Hx'!$D:$D,$E3619)))</f>
        <v>0</v>
      </c>
      <c r="M3619" s="12">
        <v>0</v>
      </c>
      <c r="N3619" s="15">
        <f t="shared" si="311"/>
        <v>0</v>
      </c>
      <c r="O3619" s="21">
        <f t="shared" si="310"/>
        <v>0</v>
      </c>
      <c r="P3619" s="24">
        <v>143.75</v>
      </c>
      <c r="Q3619" s="18">
        <f t="shared" si="312"/>
        <v>0</v>
      </c>
      <c r="R3619" s="2">
        <v>1</v>
      </c>
      <c r="S3619" s="2">
        <v>120</v>
      </c>
      <c r="T3619" s="2" t="s">
        <v>4647</v>
      </c>
      <c r="U3619" s="28" t="str">
        <f>IF(G3619=0,"",_xlfn.MINIFS('PO Details'!$I:$I,'PO Details'!$D:$D,Planning!$B3619,'PO Details'!$L:$L,Planning!$E3619))</f>
        <v/>
      </c>
      <c r="V3619" s="29" t="s">
        <v>4639</v>
      </c>
      <c r="W3619" t="str">
        <f t="shared" si="309"/>
        <v>Max</v>
      </c>
      <c r="X3619" s="2">
        <v>120</v>
      </c>
    </row>
    <row r="3620" spans="1:24" x14ac:dyDescent="0.25">
      <c r="A3620" s="11" t="s">
        <v>4619</v>
      </c>
      <c r="B3620" s="22" t="s">
        <v>412</v>
      </c>
      <c r="C3620" s="22"/>
      <c r="D3620" s="22" t="s">
        <v>413</v>
      </c>
      <c r="E3620" s="31" t="s">
        <v>4746</v>
      </c>
      <c r="F3620" s="12">
        <f>SUMIFS('Inventory Details'!$H:$H,'Inventory Details'!$B:$B,$B3620,'Inventory Details'!$E:$E,$E3620)</f>
        <v>75</v>
      </c>
      <c r="G3620" s="12">
        <f>SUMIFS('PO Details'!$H:$H,'PO Details'!$D:$D,Planning!$B3620,'PO Details'!$L:$L,$E3620)</f>
        <v>312</v>
      </c>
      <c r="H3620" s="12">
        <f>SUMIFS('SO Details'!$G:$G,'SO Details'!$D:$D,Planning!$B3620,'SO Details'!$K:$K,$E3620)</f>
        <v>2</v>
      </c>
      <c r="I3620" s="20">
        <f>IF(COUNTIFS($C:$C,B3620)&gt;1,SUMIFS('Sales Hx'!$Q:$Q,'Sales Hx'!$B:$B,_xlfn.XLOOKUP(B3620,C:C,B:B),'Sales Hx'!$D:$D,Planning!$E3620),SUMIFS('Sales Hx'!$Q:$Q,'Sales Hx'!$B:$B,Planning!$B3620,'Sales Hx'!$D:$D,Planning!$E3620))</f>
        <v>0</v>
      </c>
      <c r="J3620" s="16">
        <f>IF(COUNTIFS($C:$C,B3620)&gt;1,SUMIFS('Sales Hx'!$S:$S,'Sales Hx'!$B:$B,_xlfn.XLOOKUP(B3620,C:C,B:B),'Sales Hx'!$D:$D,E3620),SUMIFS('Sales Hx'!$S:$S,'Sales Hx'!$B:$B,$B3620,'Sales Hx'!$D:$D,$E3620))</f>
        <v>0.21381578947368421</v>
      </c>
      <c r="K3620" s="16">
        <f t="shared" si="308"/>
        <v>0</v>
      </c>
      <c r="L3620" s="12">
        <f>IF(M3620&lt;&gt;"",M3620,IF(COUNTIFS($C:$C,B3620)&gt;1,SUMIFS('Sales Hx'!V:V,'Sales Hx'!$B:$B,_xlfn.XLOOKUP(B3620,C:C,B:B),'Sales Hx'!$D:$D,$E3620),SUMIFS('Sales Hx'!V:V,'Sales Hx'!$B:$B,$B3620,'Sales Hx'!$D:$D,$E3620)))</f>
        <v>0</v>
      </c>
      <c r="M3620" s="12">
        <v>0</v>
      </c>
      <c r="N3620" s="15">
        <f t="shared" si="311"/>
        <v>0.21381578947368421</v>
      </c>
      <c r="O3620" s="21">
        <f t="shared" si="310"/>
        <v>0</v>
      </c>
      <c r="P3620" s="24">
        <v>103.5</v>
      </c>
      <c r="Q3620" s="18">
        <f t="shared" si="312"/>
        <v>0</v>
      </c>
      <c r="R3620" s="2">
        <v>1</v>
      </c>
      <c r="S3620" s="2">
        <v>120</v>
      </c>
      <c r="T3620" s="2" t="s">
        <v>4647</v>
      </c>
      <c r="U3620" s="28">
        <f>IF(G3620=0,"",_xlfn.MINIFS('PO Details'!$I:$I,'PO Details'!$D:$D,Planning!$B3620,'PO Details'!$L:$L,Planning!$E3620))</f>
        <v>45441</v>
      </c>
      <c r="V3620" s="29" t="s">
        <v>4639</v>
      </c>
      <c r="W3620" t="str">
        <f t="shared" si="309"/>
        <v>Max</v>
      </c>
      <c r="X3620" s="2">
        <v>120</v>
      </c>
    </row>
    <row r="3621" spans="1:24" x14ac:dyDescent="0.25">
      <c r="A3621" s="11" t="s">
        <v>4619</v>
      </c>
      <c r="B3621" s="22" t="s">
        <v>412</v>
      </c>
      <c r="C3621" s="22"/>
      <c r="D3621" s="22" t="s">
        <v>413</v>
      </c>
      <c r="E3621" s="31" t="s">
        <v>106</v>
      </c>
      <c r="F3621" s="12">
        <f>SUMIFS('Inventory Details'!$H:$H,'Inventory Details'!$B:$B,$B3621,'Inventory Details'!$E:$E,$E3621)</f>
        <v>20</v>
      </c>
      <c r="G3621" s="12">
        <f>SUMIFS('PO Details'!$H:$H,'PO Details'!$D:$D,Planning!$B3621,'PO Details'!$L:$L,$E3621)</f>
        <v>141</v>
      </c>
      <c r="H3621" s="12">
        <f>SUMIFS('SO Details'!$G:$G,'SO Details'!$D:$D,Planning!$B3621,'SO Details'!$K:$K,$E3621)</f>
        <v>5</v>
      </c>
      <c r="I3621" s="20">
        <f>IF(COUNTIFS($C:$C,B3621)&gt;1,SUMIFS('Sales Hx'!$Q:$Q,'Sales Hx'!$B:$B,_xlfn.XLOOKUP(B3621,C:C,B:B),'Sales Hx'!$D:$D,Planning!$E3621),SUMIFS('Sales Hx'!$Q:$Q,'Sales Hx'!$B:$B,Planning!$B3621,'Sales Hx'!$D:$D,Planning!$E3621))</f>
        <v>0</v>
      </c>
      <c r="J3621" s="16">
        <f>IF(COUNTIFS($C:$C,B3621)&gt;1,SUMIFS('Sales Hx'!$S:$S,'Sales Hx'!$B:$B,_xlfn.XLOOKUP(B3621,C:C,B:B),'Sales Hx'!$D:$D,E3621),SUMIFS('Sales Hx'!$S:$S,'Sales Hx'!$B:$B,$B3621,'Sales Hx'!$D:$D,$E3621))</f>
        <v>0.2960526315789474</v>
      </c>
      <c r="K3621" s="16">
        <f t="shared" si="308"/>
        <v>0</v>
      </c>
      <c r="L3621" s="12">
        <f>IF(M3621&lt;&gt;"",M3621,IF(COUNTIFS($C:$C,B3621)&gt;1,SUMIFS('Sales Hx'!V:V,'Sales Hx'!$B:$B,_xlfn.XLOOKUP(B3621,C:C,B:B),'Sales Hx'!$D:$D,$E3621),SUMIFS('Sales Hx'!V:V,'Sales Hx'!$B:$B,$B3621,'Sales Hx'!$D:$D,$E3621)))</f>
        <v>0</v>
      </c>
      <c r="M3621" s="12">
        <v>0</v>
      </c>
      <c r="N3621" s="15">
        <f t="shared" si="311"/>
        <v>0.2960526315789474</v>
      </c>
      <c r="O3621" s="21">
        <f t="shared" si="310"/>
        <v>0</v>
      </c>
      <c r="P3621" s="24">
        <v>103.5</v>
      </c>
      <c r="Q3621" s="18">
        <f t="shared" si="312"/>
        <v>0</v>
      </c>
      <c r="R3621" s="2">
        <v>1</v>
      </c>
      <c r="S3621" s="2">
        <v>120</v>
      </c>
      <c r="T3621" s="2" t="s">
        <v>4647</v>
      </c>
      <c r="U3621" s="28">
        <f>IF(G3621=0,"",_xlfn.MINIFS('PO Details'!$I:$I,'PO Details'!$D:$D,Planning!$B3621,'PO Details'!$L:$L,Planning!$E3621))</f>
        <v>45450</v>
      </c>
      <c r="V3621" s="29" t="s">
        <v>4639</v>
      </c>
      <c r="W3621" t="str">
        <f t="shared" si="309"/>
        <v>Max</v>
      </c>
      <c r="X3621" s="2">
        <v>120</v>
      </c>
    </row>
    <row r="3622" spans="1:24" x14ac:dyDescent="0.25">
      <c r="A3622" s="11" t="s">
        <v>4619</v>
      </c>
      <c r="B3622" s="22" t="s">
        <v>412</v>
      </c>
      <c r="C3622" s="22"/>
      <c r="D3622" s="22" t="s">
        <v>413</v>
      </c>
      <c r="E3622" s="31" t="s">
        <v>119</v>
      </c>
      <c r="F3622" s="12">
        <f>SUMIFS('Inventory Details'!$H:$H,'Inventory Details'!$B:$B,$B3622,'Inventory Details'!$E:$E,$E3622)</f>
        <v>0</v>
      </c>
      <c r="G3622" s="12">
        <f>SUMIFS('PO Details'!$H:$H,'PO Details'!$D:$D,Planning!$B3622,'PO Details'!$L:$L,$E3622)</f>
        <v>2</v>
      </c>
      <c r="H3622" s="12">
        <f>SUMIFS('SO Details'!$G:$G,'SO Details'!$D:$D,Planning!$B3622,'SO Details'!$K:$K,$E3622)</f>
        <v>0</v>
      </c>
      <c r="I3622" s="20">
        <f>IF(COUNTIFS($C:$C,B3622)&gt;1,SUMIFS('Sales Hx'!$Q:$Q,'Sales Hx'!$B:$B,_xlfn.XLOOKUP(B3622,C:C,B:B),'Sales Hx'!$D:$D,Planning!$E3622),SUMIFS('Sales Hx'!$Q:$Q,'Sales Hx'!$B:$B,Planning!$B3622,'Sales Hx'!$D:$D,Planning!$E3622))</f>
        <v>0</v>
      </c>
      <c r="J3622" s="16">
        <f>IF(COUNTIFS($C:$C,B3622)&gt;1,SUMIFS('Sales Hx'!$S:$S,'Sales Hx'!$B:$B,_xlfn.XLOOKUP(B3622,C:C,B:B),'Sales Hx'!$D:$D,E3622),SUMIFS('Sales Hx'!$S:$S,'Sales Hx'!$B:$B,$B3622,'Sales Hx'!$D:$D,$E3622))</f>
        <v>0</v>
      </c>
      <c r="K3622" s="16">
        <f t="shared" si="308"/>
        <v>0</v>
      </c>
      <c r="L3622" s="12">
        <f>IF(M3622&lt;&gt;"",M3622,IF(COUNTIFS($C:$C,B3622)&gt;1,SUMIFS('Sales Hx'!V:V,'Sales Hx'!$B:$B,_xlfn.XLOOKUP(B3622,C:C,B:B),'Sales Hx'!$D:$D,$E3622),SUMIFS('Sales Hx'!V:V,'Sales Hx'!$B:$B,$B3622,'Sales Hx'!$D:$D,$E3622)))</f>
        <v>0</v>
      </c>
      <c r="M3622" s="12">
        <v>0</v>
      </c>
      <c r="N3622" s="15">
        <f t="shared" si="311"/>
        <v>0</v>
      </c>
      <c r="O3622" s="21">
        <f t="shared" si="310"/>
        <v>0</v>
      </c>
      <c r="P3622" s="24">
        <v>103.5</v>
      </c>
      <c r="Q3622" s="18">
        <f t="shared" si="312"/>
        <v>0</v>
      </c>
      <c r="R3622" s="2">
        <v>1</v>
      </c>
      <c r="S3622" s="2">
        <v>120</v>
      </c>
      <c r="T3622" s="2" t="s">
        <v>4647</v>
      </c>
      <c r="U3622" s="28">
        <f>IF(G3622=0,"",_xlfn.MINIFS('PO Details'!$I:$I,'PO Details'!$D:$D,Planning!$B3622,'PO Details'!$L:$L,Planning!$E3622))</f>
        <v>45474</v>
      </c>
      <c r="V3622" s="29" t="s">
        <v>4639</v>
      </c>
      <c r="W3622" t="str">
        <f t="shared" si="309"/>
        <v>Max</v>
      </c>
      <c r="X3622" s="2">
        <v>120</v>
      </c>
    </row>
    <row r="3623" spans="1:24" x14ac:dyDescent="0.25">
      <c r="A3623" s="11" t="s">
        <v>4619</v>
      </c>
      <c r="B3623" s="22" t="s">
        <v>412</v>
      </c>
      <c r="C3623" s="22"/>
      <c r="D3623" s="22" t="s">
        <v>413</v>
      </c>
      <c r="E3623" s="31" t="s">
        <v>15</v>
      </c>
      <c r="F3623" s="12">
        <f>SUMIFS('Inventory Details'!$H:$H,'Inventory Details'!$B:$B,$B3623,'Inventory Details'!$E:$E,$E3623)</f>
        <v>5</v>
      </c>
      <c r="G3623" s="12">
        <f>SUMIFS('PO Details'!$H:$H,'PO Details'!$D:$D,Planning!$B3623,'PO Details'!$L:$L,$E3623)</f>
        <v>12</v>
      </c>
      <c r="H3623" s="12">
        <f>SUMIFS('SO Details'!$G:$G,'SO Details'!$D:$D,Planning!$B3623,'SO Details'!$K:$K,$E3623)</f>
        <v>0</v>
      </c>
      <c r="I3623" s="20">
        <f>IF(COUNTIFS($C:$C,B3623)&gt;1,SUMIFS('Sales Hx'!$Q:$Q,'Sales Hx'!$B:$B,_xlfn.XLOOKUP(B3623,C:C,B:B),'Sales Hx'!$D:$D,Planning!$E3623),SUMIFS('Sales Hx'!$Q:$Q,'Sales Hx'!$B:$B,Planning!$B3623,'Sales Hx'!$D:$D,Planning!$E3623))</f>
        <v>0</v>
      </c>
      <c r="J3623" s="16">
        <f>IF(COUNTIFS($C:$C,B3623)&gt;1,SUMIFS('Sales Hx'!$S:$S,'Sales Hx'!$B:$B,_xlfn.XLOOKUP(B3623,C:C,B:B),'Sales Hx'!$D:$D,E3623),SUMIFS('Sales Hx'!$S:$S,'Sales Hx'!$B:$B,$B3623,'Sales Hx'!$D:$D,$E3623))</f>
        <v>0</v>
      </c>
      <c r="K3623" s="16">
        <f t="shared" si="308"/>
        <v>0</v>
      </c>
      <c r="L3623" s="12">
        <f>IF(M3623&lt;&gt;"",M3623,IF(COUNTIFS($C:$C,B3623)&gt;1,SUMIFS('Sales Hx'!V:V,'Sales Hx'!$B:$B,_xlfn.XLOOKUP(B3623,C:C,B:B),'Sales Hx'!$D:$D,$E3623),SUMIFS('Sales Hx'!V:V,'Sales Hx'!$B:$B,$B3623,'Sales Hx'!$D:$D,$E3623)))</f>
        <v>0</v>
      </c>
      <c r="M3623" s="12">
        <v>0</v>
      </c>
      <c r="N3623" s="15">
        <f t="shared" si="311"/>
        <v>0</v>
      </c>
      <c r="O3623" s="21">
        <f t="shared" si="310"/>
        <v>0</v>
      </c>
      <c r="P3623" s="24">
        <v>103.5</v>
      </c>
      <c r="Q3623" s="18">
        <f t="shared" si="312"/>
        <v>0</v>
      </c>
      <c r="R3623" s="2">
        <v>1</v>
      </c>
      <c r="S3623" s="2">
        <v>120</v>
      </c>
      <c r="T3623" s="2" t="s">
        <v>4647</v>
      </c>
      <c r="U3623" s="28">
        <f>IF(G3623=0,"",_xlfn.MINIFS('PO Details'!$I:$I,'PO Details'!$D:$D,Planning!$B3623,'PO Details'!$L:$L,Planning!$E3623))</f>
        <v>45397</v>
      </c>
      <c r="V3623" s="29" t="s">
        <v>4639</v>
      </c>
      <c r="W3623" t="str">
        <f t="shared" si="309"/>
        <v>Max</v>
      </c>
      <c r="X3623" s="2">
        <v>120</v>
      </c>
    </row>
    <row r="3624" spans="1:24" x14ac:dyDescent="0.25">
      <c r="A3624" s="11" t="s">
        <v>4619</v>
      </c>
      <c r="B3624" s="22" t="s">
        <v>412</v>
      </c>
      <c r="C3624" s="22"/>
      <c r="D3624" s="22" t="s">
        <v>413</v>
      </c>
      <c r="E3624" s="31" t="s">
        <v>820</v>
      </c>
      <c r="F3624" s="12">
        <f>SUMIFS('Inventory Details'!$H:$H,'Inventory Details'!$B:$B,$B3624,'Inventory Details'!$E:$E,$E3624)</f>
        <v>0</v>
      </c>
      <c r="G3624" s="12">
        <f>SUMIFS('PO Details'!$H:$H,'PO Details'!$D:$D,Planning!$B3624,'PO Details'!$L:$L,$E3624)</f>
        <v>50</v>
      </c>
      <c r="H3624" s="12">
        <f>SUMIFS('SO Details'!$G:$G,'SO Details'!$D:$D,Planning!$B3624,'SO Details'!$K:$K,$E3624)</f>
        <v>6</v>
      </c>
      <c r="I3624" s="20">
        <f>IF(COUNTIFS($C:$C,B3624)&gt;1,SUMIFS('Sales Hx'!$Q:$Q,'Sales Hx'!$B:$B,_xlfn.XLOOKUP(B3624,C:C,B:B),'Sales Hx'!$D:$D,Planning!$E3624),SUMIFS('Sales Hx'!$Q:$Q,'Sales Hx'!$B:$B,Planning!$B3624,'Sales Hx'!$D:$D,Planning!$E3624))</f>
        <v>0</v>
      </c>
      <c r="J3624" s="16">
        <f>IF(COUNTIFS($C:$C,B3624)&gt;1,SUMIFS('Sales Hx'!$S:$S,'Sales Hx'!$B:$B,_xlfn.XLOOKUP(B3624,C:C,B:B),'Sales Hx'!$D:$D,E3624),SUMIFS('Sales Hx'!$S:$S,'Sales Hx'!$B:$B,$B3624,'Sales Hx'!$D:$D,$E3624))</f>
        <v>0</v>
      </c>
      <c r="K3624" s="16">
        <f t="shared" si="308"/>
        <v>0</v>
      </c>
      <c r="L3624" s="12">
        <f>IF(M3624&lt;&gt;"",M3624,IF(COUNTIFS($C:$C,B3624)&gt;1,SUMIFS('Sales Hx'!V:V,'Sales Hx'!$B:$B,_xlfn.XLOOKUP(B3624,C:C,B:B),'Sales Hx'!$D:$D,$E3624),SUMIFS('Sales Hx'!V:V,'Sales Hx'!$B:$B,$B3624,'Sales Hx'!$D:$D,$E3624)))</f>
        <v>0</v>
      </c>
      <c r="M3624" s="12">
        <v>0</v>
      </c>
      <c r="N3624" s="15">
        <f t="shared" si="311"/>
        <v>0</v>
      </c>
      <c r="O3624" s="21">
        <f t="shared" si="310"/>
        <v>0</v>
      </c>
      <c r="P3624" s="24">
        <v>103.5</v>
      </c>
      <c r="Q3624" s="18">
        <f t="shared" si="312"/>
        <v>0</v>
      </c>
      <c r="R3624" s="2">
        <v>1</v>
      </c>
      <c r="S3624" s="2">
        <v>120</v>
      </c>
      <c r="T3624" s="2" t="s">
        <v>4647</v>
      </c>
      <c r="U3624" s="28">
        <f>IF(G3624=0,"",_xlfn.MINIFS('PO Details'!$I:$I,'PO Details'!$D:$D,Planning!$B3624,'PO Details'!$L:$L,Planning!$E3624))</f>
        <v>45450</v>
      </c>
      <c r="V3624" s="29" t="s">
        <v>4639</v>
      </c>
      <c r="W3624" t="str">
        <f t="shared" si="309"/>
        <v>Max</v>
      </c>
      <c r="X3624" s="2">
        <v>120</v>
      </c>
    </row>
    <row r="3625" spans="1:24" x14ac:dyDescent="0.25">
      <c r="A3625" s="11" t="s">
        <v>4619</v>
      </c>
      <c r="B3625" s="22" t="s">
        <v>412</v>
      </c>
      <c r="C3625" s="22"/>
      <c r="D3625" s="22" t="s">
        <v>413</v>
      </c>
      <c r="E3625" s="31" t="s">
        <v>113</v>
      </c>
      <c r="F3625" s="12">
        <f>SUMIFS('Inventory Details'!$H:$H,'Inventory Details'!$B:$B,$B3625,'Inventory Details'!$E:$E,$E3625)</f>
        <v>50</v>
      </c>
      <c r="G3625" s="12">
        <f>SUMIFS('PO Details'!$H:$H,'PO Details'!$D:$D,Planning!$B3625,'PO Details'!$L:$L,$E3625)</f>
        <v>30</v>
      </c>
      <c r="H3625" s="12">
        <f>SUMIFS('SO Details'!$G:$G,'SO Details'!$D:$D,Planning!$B3625,'SO Details'!$K:$K,$E3625)</f>
        <v>2</v>
      </c>
      <c r="I3625" s="20">
        <f>IF(COUNTIFS($C:$C,B3625)&gt;1,SUMIFS('Sales Hx'!$Q:$Q,'Sales Hx'!$B:$B,_xlfn.XLOOKUP(B3625,C:C,B:B),'Sales Hx'!$D:$D,Planning!$E3625),SUMIFS('Sales Hx'!$Q:$Q,'Sales Hx'!$B:$B,Planning!$B3625,'Sales Hx'!$D:$D,Planning!$E3625))</f>
        <v>0</v>
      </c>
      <c r="J3625" s="16">
        <f>IF(COUNTIFS($C:$C,B3625)&gt;1,SUMIFS('Sales Hx'!$S:$S,'Sales Hx'!$B:$B,_xlfn.XLOOKUP(B3625,C:C,B:B),'Sales Hx'!$D:$D,E3625),SUMIFS('Sales Hx'!$S:$S,'Sales Hx'!$B:$B,$B3625,'Sales Hx'!$D:$D,$E3625))</f>
        <v>0.16447368421052633</v>
      </c>
      <c r="K3625" s="16">
        <f t="shared" si="308"/>
        <v>0</v>
      </c>
      <c r="L3625" s="12">
        <f>IF(M3625&lt;&gt;"",M3625,IF(COUNTIFS($C:$C,B3625)&gt;1,SUMIFS('Sales Hx'!V:V,'Sales Hx'!$B:$B,_xlfn.XLOOKUP(B3625,C:C,B:B),'Sales Hx'!$D:$D,$E3625),SUMIFS('Sales Hx'!V:V,'Sales Hx'!$B:$B,$B3625,'Sales Hx'!$D:$D,$E3625)))</f>
        <v>0</v>
      </c>
      <c r="M3625" s="12">
        <v>0</v>
      </c>
      <c r="N3625" s="15">
        <f t="shared" si="311"/>
        <v>0.16447368421052633</v>
      </c>
      <c r="O3625" s="21">
        <f t="shared" si="310"/>
        <v>0</v>
      </c>
      <c r="P3625" s="24">
        <v>103.5</v>
      </c>
      <c r="Q3625" s="18">
        <f t="shared" si="312"/>
        <v>0</v>
      </c>
      <c r="R3625" s="2">
        <v>1</v>
      </c>
      <c r="S3625" s="2">
        <v>120</v>
      </c>
      <c r="T3625" s="2" t="s">
        <v>4647</v>
      </c>
      <c r="U3625" s="28">
        <f>IF(G3625=0,"",_xlfn.MINIFS('PO Details'!$I:$I,'PO Details'!$D:$D,Planning!$B3625,'PO Details'!$L:$L,Planning!$E3625))</f>
        <v>45474</v>
      </c>
      <c r="V3625" s="29" t="s">
        <v>4639</v>
      </c>
      <c r="W3625" t="str">
        <f t="shared" si="309"/>
        <v>Max</v>
      </c>
      <c r="X3625" s="2">
        <v>120</v>
      </c>
    </row>
    <row r="3626" spans="1:24" x14ac:dyDescent="0.25">
      <c r="A3626" s="11" t="s">
        <v>4619</v>
      </c>
      <c r="B3626" s="22" t="s">
        <v>412</v>
      </c>
      <c r="C3626" s="22"/>
      <c r="D3626" s="22" t="s">
        <v>413</v>
      </c>
      <c r="E3626" s="31" t="s">
        <v>1201</v>
      </c>
      <c r="F3626" s="12">
        <f>SUMIFS('Inventory Details'!$H:$H,'Inventory Details'!$B:$B,$B3626,'Inventory Details'!$E:$E,$E3626)</f>
        <v>0</v>
      </c>
      <c r="G3626" s="12">
        <f>SUMIFS('PO Details'!$H:$H,'PO Details'!$D:$D,Planning!$B3626,'PO Details'!$L:$L,$E3626)</f>
        <v>0</v>
      </c>
      <c r="H3626" s="12">
        <f>SUMIFS('SO Details'!$G:$G,'SO Details'!$D:$D,Planning!$B3626,'SO Details'!$K:$K,$E3626)</f>
        <v>0</v>
      </c>
      <c r="I3626" s="20">
        <f>IF(COUNTIFS($C:$C,B3626)&gt;1,SUMIFS('Sales Hx'!$Q:$Q,'Sales Hx'!$B:$B,_xlfn.XLOOKUP(B3626,C:C,B:B),'Sales Hx'!$D:$D,Planning!$E3626),SUMIFS('Sales Hx'!$Q:$Q,'Sales Hx'!$B:$B,Planning!$B3626,'Sales Hx'!$D:$D,Planning!$E3626))</f>
        <v>0</v>
      </c>
      <c r="J3626" s="16">
        <f>IF(COUNTIFS($C:$C,B3626)&gt;1,SUMIFS('Sales Hx'!$S:$S,'Sales Hx'!$B:$B,_xlfn.XLOOKUP(B3626,C:C,B:B),'Sales Hx'!$D:$D,E3626),SUMIFS('Sales Hx'!$S:$S,'Sales Hx'!$B:$B,$B3626,'Sales Hx'!$D:$D,$E3626))</f>
        <v>0</v>
      </c>
      <c r="K3626" s="16">
        <f t="shared" si="308"/>
        <v>0</v>
      </c>
      <c r="L3626" s="12">
        <f>IF(M3626&lt;&gt;"",M3626,IF(COUNTIFS($C:$C,B3626)&gt;1,SUMIFS('Sales Hx'!V:V,'Sales Hx'!$B:$B,_xlfn.XLOOKUP(B3626,C:C,B:B),'Sales Hx'!$D:$D,$E3626),SUMIFS('Sales Hx'!V:V,'Sales Hx'!$B:$B,$B3626,'Sales Hx'!$D:$D,$E3626)))</f>
        <v>0</v>
      </c>
      <c r="M3626" s="12">
        <v>0</v>
      </c>
      <c r="N3626" s="15">
        <f t="shared" si="311"/>
        <v>0</v>
      </c>
      <c r="O3626" s="21">
        <f t="shared" si="310"/>
        <v>0</v>
      </c>
      <c r="P3626" s="24">
        <v>103.5</v>
      </c>
      <c r="Q3626" s="18">
        <f t="shared" si="312"/>
        <v>0</v>
      </c>
      <c r="R3626" s="2">
        <v>1</v>
      </c>
      <c r="S3626" s="2">
        <v>120</v>
      </c>
      <c r="T3626" s="2" t="s">
        <v>4647</v>
      </c>
      <c r="U3626" s="28" t="str">
        <f>IF(G3626=0,"",_xlfn.MINIFS('PO Details'!$I:$I,'PO Details'!$D:$D,Planning!$B3626,'PO Details'!$L:$L,Planning!$E3626))</f>
        <v/>
      </c>
      <c r="V3626" s="29" t="s">
        <v>4639</v>
      </c>
      <c r="W3626" t="str">
        <f t="shared" si="309"/>
        <v>Max</v>
      </c>
      <c r="X3626" s="2">
        <v>120</v>
      </c>
    </row>
    <row r="3627" spans="1:24" x14ac:dyDescent="0.25">
      <c r="A3627" s="11" t="s">
        <v>4619</v>
      </c>
      <c r="B3627" s="22" t="s">
        <v>412</v>
      </c>
      <c r="C3627" s="22"/>
      <c r="D3627" s="22" t="s">
        <v>413</v>
      </c>
      <c r="E3627" s="31" t="s">
        <v>109</v>
      </c>
      <c r="F3627" s="12">
        <f>SUMIFS('Inventory Details'!$H:$H,'Inventory Details'!$B:$B,$B3627,'Inventory Details'!$E:$E,$E3627)</f>
        <v>25</v>
      </c>
      <c r="G3627" s="12">
        <f>SUMIFS('PO Details'!$H:$H,'PO Details'!$D:$D,Planning!$B3627,'PO Details'!$L:$L,$E3627)</f>
        <v>0</v>
      </c>
      <c r="H3627" s="12">
        <f>SUMIFS('SO Details'!$G:$G,'SO Details'!$D:$D,Planning!$B3627,'SO Details'!$K:$K,$E3627)</f>
        <v>0</v>
      </c>
      <c r="I3627" s="20">
        <f>IF(COUNTIFS($C:$C,B3627)&gt;1,SUMIFS('Sales Hx'!$Q:$Q,'Sales Hx'!$B:$B,_xlfn.XLOOKUP(B3627,C:C,B:B),'Sales Hx'!$D:$D,Planning!$E3627),SUMIFS('Sales Hx'!$Q:$Q,'Sales Hx'!$B:$B,Planning!$B3627,'Sales Hx'!$D:$D,Planning!$E3627))</f>
        <v>0</v>
      </c>
      <c r="J3627" s="16">
        <f>IF(COUNTIFS($C:$C,B3627)&gt;1,SUMIFS('Sales Hx'!$S:$S,'Sales Hx'!$B:$B,_xlfn.XLOOKUP(B3627,C:C,B:B),'Sales Hx'!$D:$D,E3627),SUMIFS('Sales Hx'!$S:$S,'Sales Hx'!$B:$B,$B3627,'Sales Hx'!$D:$D,$E3627))</f>
        <v>0</v>
      </c>
      <c r="K3627" s="16">
        <f t="shared" si="308"/>
        <v>0</v>
      </c>
      <c r="L3627" s="12">
        <f>IF(M3627&lt;&gt;"",M3627,IF(COUNTIFS($C:$C,B3627)&gt;1,SUMIFS('Sales Hx'!V:V,'Sales Hx'!$B:$B,_xlfn.XLOOKUP(B3627,C:C,B:B),'Sales Hx'!$D:$D,$E3627),SUMIFS('Sales Hx'!V:V,'Sales Hx'!$B:$B,$B3627,'Sales Hx'!$D:$D,$E3627)))</f>
        <v>0</v>
      </c>
      <c r="M3627" s="12">
        <v>0</v>
      </c>
      <c r="N3627" s="15">
        <f t="shared" si="311"/>
        <v>0</v>
      </c>
      <c r="O3627" s="21">
        <f t="shared" si="310"/>
        <v>0</v>
      </c>
      <c r="P3627" s="24">
        <v>103.5</v>
      </c>
      <c r="Q3627" s="18">
        <f t="shared" si="312"/>
        <v>0</v>
      </c>
      <c r="R3627" s="2">
        <v>1</v>
      </c>
      <c r="S3627" s="2">
        <v>120</v>
      </c>
      <c r="T3627" s="2" t="s">
        <v>4647</v>
      </c>
      <c r="U3627" s="28" t="str">
        <f>IF(G3627=0,"",_xlfn.MINIFS('PO Details'!$I:$I,'PO Details'!$D:$D,Planning!$B3627,'PO Details'!$L:$L,Planning!$E3627))</f>
        <v/>
      </c>
      <c r="V3627" s="29" t="s">
        <v>4639</v>
      </c>
      <c r="W3627" t="str">
        <f t="shared" si="309"/>
        <v>Max</v>
      </c>
      <c r="X3627" s="2">
        <v>120</v>
      </c>
    </row>
    <row r="3628" spans="1:24" x14ac:dyDescent="0.25">
      <c r="A3628" s="11" t="s">
        <v>4619</v>
      </c>
      <c r="B3628" s="22" t="s">
        <v>412</v>
      </c>
      <c r="C3628" s="22"/>
      <c r="D3628" s="22" t="s">
        <v>413</v>
      </c>
      <c r="E3628" s="31" t="s">
        <v>108</v>
      </c>
      <c r="F3628" s="12">
        <f>SUMIFS('Inventory Details'!$H:$H,'Inventory Details'!$B:$B,$B3628,'Inventory Details'!$E:$E,$E3628)</f>
        <v>0</v>
      </c>
      <c r="G3628" s="12">
        <f>SUMIFS('PO Details'!$H:$H,'PO Details'!$D:$D,Planning!$B3628,'PO Details'!$L:$L,$E3628)</f>
        <v>0</v>
      </c>
      <c r="H3628" s="12">
        <f>SUMIFS('SO Details'!$G:$G,'SO Details'!$D:$D,Planning!$B3628,'SO Details'!$K:$K,$E3628)</f>
        <v>0</v>
      </c>
      <c r="I3628" s="20">
        <f>IF(COUNTIFS($C:$C,B3628)&gt;1,SUMIFS('Sales Hx'!$Q:$Q,'Sales Hx'!$B:$B,_xlfn.XLOOKUP(B3628,C:C,B:B),'Sales Hx'!$D:$D,Planning!$E3628),SUMIFS('Sales Hx'!$Q:$Q,'Sales Hx'!$B:$B,Planning!$B3628,'Sales Hx'!$D:$D,Planning!$E3628))</f>
        <v>0</v>
      </c>
      <c r="J3628" s="16">
        <f>IF(COUNTIFS($C:$C,B3628)&gt;1,SUMIFS('Sales Hx'!$S:$S,'Sales Hx'!$B:$B,_xlfn.XLOOKUP(B3628,C:C,B:B),'Sales Hx'!$D:$D,E3628),SUMIFS('Sales Hx'!$S:$S,'Sales Hx'!$B:$B,$B3628,'Sales Hx'!$D:$D,$E3628))</f>
        <v>0</v>
      </c>
      <c r="K3628" s="16">
        <f t="shared" ref="K3628:K3691" si="313">IFERROR((F3628+G3628)/I3628,0)</f>
        <v>0</v>
      </c>
      <c r="L3628" s="12">
        <f>IF(M3628&lt;&gt;"",M3628,IF(COUNTIFS($C:$C,B3628)&gt;1,SUMIFS('Sales Hx'!V:V,'Sales Hx'!$B:$B,_xlfn.XLOOKUP(B3628,C:C,B:B),'Sales Hx'!$D:$D,$E3628),SUMIFS('Sales Hx'!V:V,'Sales Hx'!$B:$B,$B3628,'Sales Hx'!$D:$D,$E3628)))</f>
        <v>0</v>
      </c>
      <c r="M3628" s="12">
        <v>0</v>
      </c>
      <c r="N3628" s="15">
        <f t="shared" si="311"/>
        <v>0</v>
      </c>
      <c r="O3628" s="21">
        <f t="shared" si="310"/>
        <v>0</v>
      </c>
      <c r="P3628" s="24">
        <v>103.5</v>
      </c>
      <c r="Q3628" s="18">
        <f t="shared" si="312"/>
        <v>0</v>
      </c>
      <c r="R3628" s="2">
        <v>1</v>
      </c>
      <c r="S3628" s="2">
        <v>120</v>
      </c>
      <c r="T3628" s="2" t="s">
        <v>4647</v>
      </c>
      <c r="U3628" s="28" t="str">
        <f>IF(G3628=0,"",_xlfn.MINIFS('PO Details'!$I:$I,'PO Details'!$D:$D,Planning!$B3628,'PO Details'!$L:$L,Planning!$E3628))</f>
        <v/>
      </c>
      <c r="V3628" s="29" t="s">
        <v>4639</v>
      </c>
      <c r="W3628" t="str">
        <f t="shared" si="309"/>
        <v>Max</v>
      </c>
      <c r="X3628" s="2">
        <v>120</v>
      </c>
    </row>
    <row r="3629" spans="1:24" x14ac:dyDescent="0.25">
      <c r="A3629" s="11" t="s">
        <v>4619</v>
      </c>
      <c r="B3629" s="22" t="s">
        <v>414</v>
      </c>
      <c r="C3629" s="22"/>
      <c r="D3629" s="22" t="s">
        <v>415</v>
      </c>
      <c r="E3629" s="31" t="s">
        <v>4746</v>
      </c>
      <c r="F3629" s="12">
        <f>SUMIFS('Inventory Details'!$H:$H,'Inventory Details'!$B:$B,$B3629,'Inventory Details'!$E:$E,$E3629)</f>
        <v>76</v>
      </c>
      <c r="G3629" s="12">
        <f>SUMIFS('PO Details'!$H:$H,'PO Details'!$D:$D,Planning!$B3629,'PO Details'!$L:$L,$E3629)</f>
        <v>312</v>
      </c>
      <c r="H3629" s="12">
        <f>SUMIFS('SO Details'!$G:$G,'SO Details'!$D:$D,Planning!$B3629,'SO Details'!$K:$K,$E3629)</f>
        <v>2</v>
      </c>
      <c r="I3629" s="20">
        <f>IF(COUNTIFS($C:$C,B3629)&gt;1,SUMIFS('Sales Hx'!$Q:$Q,'Sales Hx'!$B:$B,_xlfn.XLOOKUP(B3629,C:C,B:B),'Sales Hx'!$D:$D,Planning!$E3629),SUMIFS('Sales Hx'!$Q:$Q,'Sales Hx'!$B:$B,Planning!$B3629,'Sales Hx'!$D:$D,Planning!$E3629))</f>
        <v>0</v>
      </c>
      <c r="J3629" s="16">
        <f>IF(COUNTIFS($C:$C,B3629)&gt;1,SUMIFS('Sales Hx'!$S:$S,'Sales Hx'!$B:$B,_xlfn.XLOOKUP(B3629,C:C,B:B),'Sales Hx'!$D:$D,E3629),SUMIFS('Sales Hx'!$S:$S,'Sales Hx'!$B:$B,$B3629,'Sales Hx'!$D:$D,$E3629))</f>
        <v>0.27412280701754388</v>
      </c>
      <c r="K3629" s="16">
        <f t="shared" si="313"/>
        <v>0</v>
      </c>
      <c r="L3629" s="12">
        <f>IF(M3629&lt;&gt;"",M3629,IF(COUNTIFS($C:$C,B3629)&gt;1,SUMIFS('Sales Hx'!V:V,'Sales Hx'!$B:$B,_xlfn.XLOOKUP(B3629,C:C,B:B),'Sales Hx'!$D:$D,$E3629),SUMIFS('Sales Hx'!V:V,'Sales Hx'!$B:$B,$B3629,'Sales Hx'!$D:$D,$E3629)))</f>
        <v>0</v>
      </c>
      <c r="M3629" s="12">
        <v>0</v>
      </c>
      <c r="N3629" s="15">
        <f t="shared" si="311"/>
        <v>0.27412280701754388</v>
      </c>
      <c r="O3629" s="21">
        <f t="shared" si="310"/>
        <v>0</v>
      </c>
      <c r="P3629" s="24">
        <v>101.2</v>
      </c>
      <c r="Q3629" s="18">
        <f t="shared" si="312"/>
        <v>0</v>
      </c>
      <c r="R3629" s="2">
        <v>1</v>
      </c>
      <c r="S3629" s="2">
        <v>120</v>
      </c>
      <c r="T3629" s="2" t="s">
        <v>4647</v>
      </c>
      <c r="U3629" s="28">
        <f>IF(G3629=0,"",_xlfn.MINIFS('PO Details'!$I:$I,'PO Details'!$D:$D,Planning!$B3629,'PO Details'!$L:$L,Planning!$E3629))</f>
        <v>45441</v>
      </c>
      <c r="V3629" s="29" t="s">
        <v>4640</v>
      </c>
      <c r="W3629" t="str">
        <f t="shared" si="309"/>
        <v>Max</v>
      </c>
      <c r="X3629" s="2">
        <v>120</v>
      </c>
    </row>
    <row r="3630" spans="1:24" x14ac:dyDescent="0.25">
      <c r="A3630" s="11" t="s">
        <v>4619</v>
      </c>
      <c r="B3630" s="22" t="s">
        <v>414</v>
      </c>
      <c r="C3630" s="22"/>
      <c r="D3630" s="22" t="s">
        <v>415</v>
      </c>
      <c r="E3630" s="31" t="s">
        <v>106</v>
      </c>
      <c r="F3630" s="12">
        <f>SUMIFS('Inventory Details'!$H:$H,'Inventory Details'!$B:$B,$B3630,'Inventory Details'!$E:$E,$E3630)</f>
        <v>18</v>
      </c>
      <c r="G3630" s="12">
        <f>SUMIFS('PO Details'!$H:$H,'PO Details'!$D:$D,Planning!$B3630,'PO Details'!$L:$L,$E3630)</f>
        <v>142</v>
      </c>
      <c r="H3630" s="12">
        <f>SUMIFS('SO Details'!$G:$G,'SO Details'!$D:$D,Planning!$B3630,'SO Details'!$K:$K,$E3630)</f>
        <v>5</v>
      </c>
      <c r="I3630" s="20">
        <f>IF(COUNTIFS($C:$C,B3630)&gt;1,SUMIFS('Sales Hx'!$Q:$Q,'Sales Hx'!$B:$B,_xlfn.XLOOKUP(B3630,C:C,B:B),'Sales Hx'!$D:$D,Planning!$E3630),SUMIFS('Sales Hx'!$Q:$Q,'Sales Hx'!$B:$B,Planning!$B3630,'Sales Hx'!$D:$D,Planning!$E3630))</f>
        <v>0</v>
      </c>
      <c r="J3630" s="16">
        <f>IF(COUNTIFS($C:$C,B3630)&gt;1,SUMIFS('Sales Hx'!$S:$S,'Sales Hx'!$B:$B,_xlfn.XLOOKUP(B3630,C:C,B:B),'Sales Hx'!$D:$D,E3630),SUMIFS('Sales Hx'!$S:$S,'Sales Hx'!$B:$B,$B3630,'Sales Hx'!$D:$D,$E3630))</f>
        <v>0.3125</v>
      </c>
      <c r="K3630" s="16">
        <f t="shared" si="313"/>
        <v>0</v>
      </c>
      <c r="L3630" s="12">
        <f>IF(M3630&lt;&gt;"",M3630,IF(COUNTIFS($C:$C,B3630)&gt;1,SUMIFS('Sales Hx'!V:V,'Sales Hx'!$B:$B,_xlfn.XLOOKUP(B3630,C:C,B:B),'Sales Hx'!$D:$D,$E3630),SUMIFS('Sales Hx'!V:V,'Sales Hx'!$B:$B,$B3630,'Sales Hx'!$D:$D,$E3630)))</f>
        <v>0</v>
      </c>
      <c r="M3630" s="12">
        <v>0</v>
      </c>
      <c r="N3630" s="15">
        <f t="shared" si="311"/>
        <v>0.3125</v>
      </c>
      <c r="O3630" s="21">
        <f t="shared" si="310"/>
        <v>0</v>
      </c>
      <c r="P3630" s="24">
        <v>101.2</v>
      </c>
      <c r="Q3630" s="18">
        <f t="shared" si="312"/>
        <v>0</v>
      </c>
      <c r="R3630" s="2">
        <v>1</v>
      </c>
      <c r="S3630" s="2">
        <v>120</v>
      </c>
      <c r="T3630" s="2" t="s">
        <v>4647</v>
      </c>
      <c r="U3630" s="28">
        <f>IF(G3630=0,"",_xlfn.MINIFS('PO Details'!$I:$I,'PO Details'!$D:$D,Planning!$B3630,'PO Details'!$L:$L,Planning!$E3630))</f>
        <v>45450</v>
      </c>
      <c r="V3630" s="29" t="s">
        <v>4640</v>
      </c>
      <c r="W3630" t="str">
        <f t="shared" si="309"/>
        <v>Max</v>
      </c>
      <c r="X3630" s="2">
        <v>120</v>
      </c>
    </row>
    <row r="3631" spans="1:24" x14ac:dyDescent="0.25">
      <c r="A3631" s="11" t="s">
        <v>4619</v>
      </c>
      <c r="B3631" s="22" t="s">
        <v>414</v>
      </c>
      <c r="C3631" s="22"/>
      <c r="D3631" s="22" t="s">
        <v>415</v>
      </c>
      <c r="E3631" s="31" t="s">
        <v>119</v>
      </c>
      <c r="F3631" s="12">
        <f>SUMIFS('Inventory Details'!$H:$H,'Inventory Details'!$B:$B,$B3631,'Inventory Details'!$E:$E,$E3631)</f>
        <v>0</v>
      </c>
      <c r="G3631" s="12">
        <f>SUMIFS('PO Details'!$H:$H,'PO Details'!$D:$D,Planning!$B3631,'PO Details'!$L:$L,$E3631)</f>
        <v>2</v>
      </c>
      <c r="H3631" s="12">
        <f>SUMIFS('SO Details'!$G:$G,'SO Details'!$D:$D,Planning!$B3631,'SO Details'!$K:$K,$E3631)</f>
        <v>0</v>
      </c>
      <c r="I3631" s="20">
        <f>IF(COUNTIFS($C:$C,B3631)&gt;1,SUMIFS('Sales Hx'!$Q:$Q,'Sales Hx'!$B:$B,_xlfn.XLOOKUP(B3631,C:C,B:B),'Sales Hx'!$D:$D,Planning!$E3631),SUMIFS('Sales Hx'!$Q:$Q,'Sales Hx'!$B:$B,Planning!$B3631,'Sales Hx'!$D:$D,Planning!$E3631))</f>
        <v>0</v>
      </c>
      <c r="J3631" s="16">
        <f>IF(COUNTIFS($C:$C,B3631)&gt;1,SUMIFS('Sales Hx'!$S:$S,'Sales Hx'!$B:$B,_xlfn.XLOOKUP(B3631,C:C,B:B),'Sales Hx'!$D:$D,E3631),SUMIFS('Sales Hx'!$S:$S,'Sales Hx'!$B:$B,$B3631,'Sales Hx'!$D:$D,$E3631))</f>
        <v>0</v>
      </c>
      <c r="K3631" s="16">
        <f t="shared" si="313"/>
        <v>0</v>
      </c>
      <c r="L3631" s="12">
        <f>IF(M3631&lt;&gt;"",M3631,IF(COUNTIFS($C:$C,B3631)&gt;1,SUMIFS('Sales Hx'!V:V,'Sales Hx'!$B:$B,_xlfn.XLOOKUP(B3631,C:C,B:B),'Sales Hx'!$D:$D,$E3631),SUMIFS('Sales Hx'!V:V,'Sales Hx'!$B:$B,$B3631,'Sales Hx'!$D:$D,$E3631)))</f>
        <v>0</v>
      </c>
      <c r="M3631" s="12">
        <v>0</v>
      </c>
      <c r="N3631" s="15">
        <f t="shared" si="311"/>
        <v>0</v>
      </c>
      <c r="O3631" s="21">
        <f t="shared" si="310"/>
        <v>0</v>
      </c>
      <c r="P3631" s="24">
        <v>101.2</v>
      </c>
      <c r="Q3631" s="18">
        <f t="shared" si="312"/>
        <v>0</v>
      </c>
      <c r="R3631" s="2">
        <v>1</v>
      </c>
      <c r="S3631" s="2">
        <v>120</v>
      </c>
      <c r="T3631" s="2" t="s">
        <v>4647</v>
      </c>
      <c r="U3631" s="28">
        <f>IF(G3631=0,"",_xlfn.MINIFS('PO Details'!$I:$I,'PO Details'!$D:$D,Planning!$B3631,'PO Details'!$L:$L,Planning!$E3631))</f>
        <v>45474</v>
      </c>
      <c r="V3631" s="29" t="s">
        <v>4640</v>
      </c>
      <c r="W3631" t="str">
        <f t="shared" si="309"/>
        <v>Max</v>
      </c>
      <c r="X3631" s="2">
        <v>120</v>
      </c>
    </row>
    <row r="3632" spans="1:24" x14ac:dyDescent="0.25">
      <c r="A3632" s="11" t="s">
        <v>4619</v>
      </c>
      <c r="B3632" s="22" t="s">
        <v>414</v>
      </c>
      <c r="C3632" s="22"/>
      <c r="D3632" s="22" t="s">
        <v>415</v>
      </c>
      <c r="E3632" s="31" t="s">
        <v>15</v>
      </c>
      <c r="F3632" s="12">
        <f>SUMIFS('Inventory Details'!$H:$H,'Inventory Details'!$B:$B,$B3632,'Inventory Details'!$E:$E,$E3632)</f>
        <v>5</v>
      </c>
      <c r="G3632" s="12">
        <f>SUMIFS('PO Details'!$H:$H,'PO Details'!$D:$D,Planning!$B3632,'PO Details'!$L:$L,$E3632)</f>
        <v>12</v>
      </c>
      <c r="H3632" s="12">
        <f>SUMIFS('SO Details'!$G:$G,'SO Details'!$D:$D,Planning!$B3632,'SO Details'!$K:$K,$E3632)</f>
        <v>0</v>
      </c>
      <c r="I3632" s="20">
        <f>IF(COUNTIFS($C:$C,B3632)&gt;1,SUMIFS('Sales Hx'!$Q:$Q,'Sales Hx'!$B:$B,_xlfn.XLOOKUP(B3632,C:C,B:B),'Sales Hx'!$D:$D,Planning!$E3632),SUMIFS('Sales Hx'!$Q:$Q,'Sales Hx'!$B:$B,Planning!$B3632,'Sales Hx'!$D:$D,Planning!$E3632))</f>
        <v>0</v>
      </c>
      <c r="J3632" s="16">
        <f>IF(COUNTIFS($C:$C,B3632)&gt;1,SUMIFS('Sales Hx'!$S:$S,'Sales Hx'!$B:$B,_xlfn.XLOOKUP(B3632,C:C,B:B),'Sales Hx'!$D:$D,E3632),SUMIFS('Sales Hx'!$S:$S,'Sales Hx'!$B:$B,$B3632,'Sales Hx'!$D:$D,$E3632))</f>
        <v>0</v>
      </c>
      <c r="K3632" s="16">
        <f t="shared" si="313"/>
        <v>0</v>
      </c>
      <c r="L3632" s="12">
        <f>IF(M3632&lt;&gt;"",M3632,IF(COUNTIFS($C:$C,B3632)&gt;1,SUMIFS('Sales Hx'!V:V,'Sales Hx'!$B:$B,_xlfn.XLOOKUP(B3632,C:C,B:B),'Sales Hx'!$D:$D,$E3632),SUMIFS('Sales Hx'!V:V,'Sales Hx'!$B:$B,$B3632,'Sales Hx'!$D:$D,$E3632)))</f>
        <v>0</v>
      </c>
      <c r="M3632" s="12">
        <v>0</v>
      </c>
      <c r="N3632" s="15">
        <f t="shared" si="311"/>
        <v>0</v>
      </c>
      <c r="O3632" s="21">
        <f t="shared" si="310"/>
        <v>0</v>
      </c>
      <c r="P3632" s="24">
        <v>101.2</v>
      </c>
      <c r="Q3632" s="18">
        <f t="shared" si="312"/>
        <v>0</v>
      </c>
      <c r="R3632" s="2">
        <v>1</v>
      </c>
      <c r="S3632" s="2">
        <v>120</v>
      </c>
      <c r="T3632" s="2" t="s">
        <v>4647</v>
      </c>
      <c r="U3632" s="28">
        <f>IF(G3632=0,"",_xlfn.MINIFS('PO Details'!$I:$I,'PO Details'!$D:$D,Planning!$B3632,'PO Details'!$L:$L,Planning!$E3632))</f>
        <v>45397</v>
      </c>
      <c r="V3632" s="29" t="s">
        <v>4640</v>
      </c>
      <c r="W3632" t="str">
        <f t="shared" si="309"/>
        <v>Max</v>
      </c>
      <c r="X3632" s="2">
        <v>120</v>
      </c>
    </row>
    <row r="3633" spans="1:24" x14ac:dyDescent="0.25">
      <c r="A3633" s="11" t="s">
        <v>4619</v>
      </c>
      <c r="B3633" s="22" t="s">
        <v>414</v>
      </c>
      <c r="C3633" s="22"/>
      <c r="D3633" s="22" t="s">
        <v>415</v>
      </c>
      <c r="E3633" s="31" t="s">
        <v>820</v>
      </c>
      <c r="F3633" s="12">
        <f>SUMIFS('Inventory Details'!$H:$H,'Inventory Details'!$B:$B,$B3633,'Inventory Details'!$E:$E,$E3633)</f>
        <v>0</v>
      </c>
      <c r="G3633" s="12">
        <f>SUMIFS('PO Details'!$H:$H,'PO Details'!$D:$D,Planning!$B3633,'PO Details'!$L:$L,$E3633)</f>
        <v>50</v>
      </c>
      <c r="H3633" s="12">
        <f>SUMIFS('SO Details'!$G:$G,'SO Details'!$D:$D,Planning!$B3633,'SO Details'!$K:$K,$E3633)</f>
        <v>6</v>
      </c>
      <c r="I3633" s="20">
        <f>IF(COUNTIFS($C:$C,B3633)&gt;1,SUMIFS('Sales Hx'!$Q:$Q,'Sales Hx'!$B:$B,_xlfn.XLOOKUP(B3633,C:C,B:B),'Sales Hx'!$D:$D,Planning!$E3633),SUMIFS('Sales Hx'!$Q:$Q,'Sales Hx'!$B:$B,Planning!$B3633,'Sales Hx'!$D:$D,Planning!$E3633))</f>
        <v>0</v>
      </c>
      <c r="J3633" s="16">
        <f>IF(COUNTIFS($C:$C,B3633)&gt;1,SUMIFS('Sales Hx'!$S:$S,'Sales Hx'!$B:$B,_xlfn.XLOOKUP(B3633,C:C,B:B),'Sales Hx'!$D:$D,E3633),SUMIFS('Sales Hx'!$S:$S,'Sales Hx'!$B:$B,$B3633,'Sales Hx'!$D:$D,$E3633))</f>
        <v>0</v>
      </c>
      <c r="K3633" s="16">
        <f t="shared" si="313"/>
        <v>0</v>
      </c>
      <c r="L3633" s="12">
        <f>IF(M3633&lt;&gt;"",M3633,IF(COUNTIFS($C:$C,B3633)&gt;1,SUMIFS('Sales Hx'!V:V,'Sales Hx'!$B:$B,_xlfn.XLOOKUP(B3633,C:C,B:B),'Sales Hx'!$D:$D,$E3633),SUMIFS('Sales Hx'!V:V,'Sales Hx'!$B:$B,$B3633,'Sales Hx'!$D:$D,$E3633)))</f>
        <v>0</v>
      </c>
      <c r="M3633" s="12">
        <v>0</v>
      </c>
      <c r="N3633" s="15">
        <f t="shared" si="311"/>
        <v>0</v>
      </c>
      <c r="O3633" s="21">
        <f t="shared" si="310"/>
        <v>0</v>
      </c>
      <c r="P3633" s="24">
        <v>101.2</v>
      </c>
      <c r="Q3633" s="18">
        <f t="shared" si="312"/>
        <v>0</v>
      </c>
      <c r="R3633" s="2">
        <v>1</v>
      </c>
      <c r="S3633" s="2">
        <v>120</v>
      </c>
      <c r="T3633" s="2" t="s">
        <v>4647</v>
      </c>
      <c r="U3633" s="28">
        <f>IF(G3633=0,"",_xlfn.MINIFS('PO Details'!$I:$I,'PO Details'!$D:$D,Planning!$B3633,'PO Details'!$L:$L,Planning!$E3633))</f>
        <v>45450</v>
      </c>
      <c r="V3633" s="29" t="s">
        <v>4640</v>
      </c>
      <c r="W3633" t="str">
        <f t="shared" si="309"/>
        <v>Max</v>
      </c>
      <c r="X3633" s="2">
        <v>120</v>
      </c>
    </row>
    <row r="3634" spans="1:24" x14ac:dyDescent="0.25">
      <c r="A3634" s="11" t="s">
        <v>4619</v>
      </c>
      <c r="B3634" s="22" t="s">
        <v>414</v>
      </c>
      <c r="C3634" s="22"/>
      <c r="D3634" s="22" t="s">
        <v>415</v>
      </c>
      <c r="E3634" s="31" t="s">
        <v>113</v>
      </c>
      <c r="F3634" s="12">
        <f>SUMIFS('Inventory Details'!$H:$H,'Inventory Details'!$B:$B,$B3634,'Inventory Details'!$E:$E,$E3634)</f>
        <v>52</v>
      </c>
      <c r="G3634" s="12">
        <f>SUMIFS('PO Details'!$H:$H,'PO Details'!$D:$D,Planning!$B3634,'PO Details'!$L:$L,$E3634)</f>
        <v>30</v>
      </c>
      <c r="H3634" s="12">
        <f>SUMIFS('SO Details'!$G:$G,'SO Details'!$D:$D,Planning!$B3634,'SO Details'!$K:$K,$E3634)</f>
        <v>2</v>
      </c>
      <c r="I3634" s="20">
        <f>IF(COUNTIFS($C:$C,B3634)&gt;1,SUMIFS('Sales Hx'!$Q:$Q,'Sales Hx'!$B:$B,_xlfn.XLOOKUP(B3634,C:C,B:B),'Sales Hx'!$D:$D,Planning!$E3634),SUMIFS('Sales Hx'!$Q:$Q,'Sales Hx'!$B:$B,Planning!$B3634,'Sales Hx'!$D:$D,Planning!$E3634))</f>
        <v>0</v>
      </c>
      <c r="J3634" s="16">
        <f>IF(COUNTIFS($C:$C,B3634)&gt;1,SUMIFS('Sales Hx'!$S:$S,'Sales Hx'!$B:$B,_xlfn.XLOOKUP(B3634,C:C,B:B),'Sales Hx'!$D:$D,E3634),SUMIFS('Sales Hx'!$S:$S,'Sales Hx'!$B:$B,$B3634,'Sales Hx'!$D:$D,$E3634))</f>
        <v>0.16447368421052633</v>
      </c>
      <c r="K3634" s="16">
        <f t="shared" si="313"/>
        <v>0</v>
      </c>
      <c r="L3634" s="12">
        <f>IF(M3634&lt;&gt;"",M3634,IF(COUNTIFS($C:$C,B3634)&gt;1,SUMIFS('Sales Hx'!V:V,'Sales Hx'!$B:$B,_xlfn.XLOOKUP(B3634,C:C,B:B),'Sales Hx'!$D:$D,$E3634),SUMIFS('Sales Hx'!V:V,'Sales Hx'!$B:$B,$B3634,'Sales Hx'!$D:$D,$E3634)))</f>
        <v>0</v>
      </c>
      <c r="M3634" s="12">
        <v>0</v>
      </c>
      <c r="N3634" s="15">
        <f t="shared" si="311"/>
        <v>0.16447368421052633</v>
      </c>
      <c r="O3634" s="21">
        <f t="shared" si="310"/>
        <v>0</v>
      </c>
      <c r="P3634" s="24">
        <v>101.2</v>
      </c>
      <c r="Q3634" s="18">
        <f t="shared" si="312"/>
        <v>0</v>
      </c>
      <c r="R3634" s="2">
        <v>1</v>
      </c>
      <c r="S3634" s="2">
        <v>120</v>
      </c>
      <c r="T3634" s="2" t="s">
        <v>4647</v>
      </c>
      <c r="U3634" s="28">
        <f>IF(G3634=0,"",_xlfn.MINIFS('PO Details'!$I:$I,'PO Details'!$D:$D,Planning!$B3634,'PO Details'!$L:$L,Planning!$E3634))</f>
        <v>45474</v>
      </c>
      <c r="V3634" s="29" t="s">
        <v>4640</v>
      </c>
      <c r="W3634" t="str">
        <f t="shared" si="309"/>
        <v>Max</v>
      </c>
      <c r="X3634" s="2">
        <v>120</v>
      </c>
    </row>
    <row r="3635" spans="1:24" x14ac:dyDescent="0.25">
      <c r="A3635" s="11" t="s">
        <v>4619</v>
      </c>
      <c r="B3635" s="22" t="s">
        <v>414</v>
      </c>
      <c r="C3635" s="22"/>
      <c r="D3635" s="22" t="s">
        <v>415</v>
      </c>
      <c r="E3635" s="31" t="s">
        <v>1201</v>
      </c>
      <c r="F3635" s="12">
        <f>SUMIFS('Inventory Details'!$H:$H,'Inventory Details'!$B:$B,$B3635,'Inventory Details'!$E:$E,$E3635)</f>
        <v>0</v>
      </c>
      <c r="G3635" s="12">
        <f>SUMIFS('PO Details'!$H:$H,'PO Details'!$D:$D,Planning!$B3635,'PO Details'!$L:$L,$E3635)</f>
        <v>0</v>
      </c>
      <c r="H3635" s="12">
        <f>SUMIFS('SO Details'!$G:$G,'SO Details'!$D:$D,Planning!$B3635,'SO Details'!$K:$K,$E3635)</f>
        <v>0</v>
      </c>
      <c r="I3635" s="20">
        <f>IF(COUNTIFS($C:$C,B3635)&gt;1,SUMIFS('Sales Hx'!$Q:$Q,'Sales Hx'!$B:$B,_xlfn.XLOOKUP(B3635,C:C,B:B),'Sales Hx'!$D:$D,Planning!$E3635),SUMIFS('Sales Hx'!$Q:$Q,'Sales Hx'!$B:$B,Planning!$B3635,'Sales Hx'!$D:$D,Planning!$E3635))</f>
        <v>0</v>
      </c>
      <c r="J3635" s="16">
        <f>IF(COUNTIFS($C:$C,B3635)&gt;1,SUMIFS('Sales Hx'!$S:$S,'Sales Hx'!$B:$B,_xlfn.XLOOKUP(B3635,C:C,B:B),'Sales Hx'!$D:$D,E3635),SUMIFS('Sales Hx'!$S:$S,'Sales Hx'!$B:$B,$B3635,'Sales Hx'!$D:$D,$E3635))</f>
        <v>0</v>
      </c>
      <c r="K3635" s="16">
        <f t="shared" si="313"/>
        <v>0</v>
      </c>
      <c r="L3635" s="12">
        <f>IF(M3635&lt;&gt;"",M3635,IF(COUNTIFS($C:$C,B3635)&gt;1,SUMIFS('Sales Hx'!V:V,'Sales Hx'!$B:$B,_xlfn.XLOOKUP(B3635,C:C,B:B),'Sales Hx'!$D:$D,$E3635),SUMIFS('Sales Hx'!V:V,'Sales Hx'!$B:$B,$B3635,'Sales Hx'!$D:$D,$E3635)))</f>
        <v>0</v>
      </c>
      <c r="M3635" s="12">
        <v>0</v>
      </c>
      <c r="N3635" s="15">
        <f t="shared" si="311"/>
        <v>0</v>
      </c>
      <c r="O3635" s="21">
        <f t="shared" si="310"/>
        <v>0</v>
      </c>
      <c r="P3635" s="24">
        <v>101.2</v>
      </c>
      <c r="Q3635" s="18">
        <f t="shared" si="312"/>
        <v>0</v>
      </c>
      <c r="R3635" s="2">
        <v>1</v>
      </c>
      <c r="S3635" s="2">
        <v>120</v>
      </c>
      <c r="T3635" s="2" t="s">
        <v>4647</v>
      </c>
      <c r="U3635" s="28" t="str">
        <f>IF(G3635=0,"",_xlfn.MINIFS('PO Details'!$I:$I,'PO Details'!$D:$D,Planning!$B3635,'PO Details'!$L:$L,Planning!$E3635))</f>
        <v/>
      </c>
      <c r="V3635" s="29" t="s">
        <v>4640</v>
      </c>
      <c r="W3635" t="str">
        <f t="shared" ref="W3635:W3698" si="314">IF(K3635=_xlfn.MAXIFS(K:K,B:B,B3635),"Max","")</f>
        <v>Max</v>
      </c>
      <c r="X3635" s="2">
        <v>120</v>
      </c>
    </row>
    <row r="3636" spans="1:24" x14ac:dyDescent="0.25">
      <c r="A3636" s="11" t="s">
        <v>4619</v>
      </c>
      <c r="B3636" s="22" t="s">
        <v>414</v>
      </c>
      <c r="C3636" s="22"/>
      <c r="D3636" s="22" t="s">
        <v>415</v>
      </c>
      <c r="E3636" s="31" t="s">
        <v>108</v>
      </c>
      <c r="F3636" s="12">
        <f>SUMIFS('Inventory Details'!$H:$H,'Inventory Details'!$B:$B,$B3636,'Inventory Details'!$E:$E,$E3636)</f>
        <v>1</v>
      </c>
      <c r="G3636" s="12">
        <f>SUMIFS('PO Details'!$H:$H,'PO Details'!$D:$D,Planning!$B3636,'PO Details'!$L:$L,$E3636)</f>
        <v>0</v>
      </c>
      <c r="H3636" s="12">
        <f>SUMIFS('SO Details'!$G:$G,'SO Details'!$D:$D,Planning!$B3636,'SO Details'!$K:$K,$E3636)</f>
        <v>0</v>
      </c>
      <c r="I3636" s="20">
        <f>IF(COUNTIFS($C:$C,B3636)&gt;1,SUMIFS('Sales Hx'!$Q:$Q,'Sales Hx'!$B:$B,_xlfn.XLOOKUP(B3636,C:C,B:B),'Sales Hx'!$D:$D,Planning!$E3636),SUMIFS('Sales Hx'!$Q:$Q,'Sales Hx'!$B:$B,Planning!$B3636,'Sales Hx'!$D:$D,Planning!$E3636))</f>
        <v>0</v>
      </c>
      <c r="J3636" s="16">
        <f>IF(COUNTIFS($C:$C,B3636)&gt;1,SUMIFS('Sales Hx'!$S:$S,'Sales Hx'!$B:$B,_xlfn.XLOOKUP(B3636,C:C,B:B),'Sales Hx'!$D:$D,E3636),SUMIFS('Sales Hx'!$S:$S,'Sales Hx'!$B:$B,$B3636,'Sales Hx'!$D:$D,$E3636))</f>
        <v>0</v>
      </c>
      <c r="K3636" s="16">
        <f t="shared" si="313"/>
        <v>0</v>
      </c>
      <c r="L3636" s="12">
        <f>IF(M3636&lt;&gt;"",M3636,IF(COUNTIFS($C:$C,B3636)&gt;1,SUMIFS('Sales Hx'!V:V,'Sales Hx'!$B:$B,_xlfn.XLOOKUP(B3636,C:C,B:B),'Sales Hx'!$D:$D,$E3636),SUMIFS('Sales Hx'!V:V,'Sales Hx'!$B:$B,$B3636,'Sales Hx'!$D:$D,$E3636)))</f>
        <v>0</v>
      </c>
      <c r="M3636" s="12">
        <v>0</v>
      </c>
      <c r="N3636" s="15">
        <f t="shared" si="311"/>
        <v>0</v>
      </c>
      <c r="O3636" s="21">
        <f t="shared" si="310"/>
        <v>0</v>
      </c>
      <c r="P3636" s="24">
        <v>101.2</v>
      </c>
      <c r="Q3636" s="18">
        <f t="shared" si="312"/>
        <v>0</v>
      </c>
      <c r="R3636" s="2">
        <v>1</v>
      </c>
      <c r="S3636" s="2">
        <v>120</v>
      </c>
      <c r="T3636" s="2" t="s">
        <v>4647</v>
      </c>
      <c r="U3636" s="28" t="str">
        <f>IF(G3636=0,"",_xlfn.MINIFS('PO Details'!$I:$I,'PO Details'!$D:$D,Planning!$B3636,'PO Details'!$L:$L,Planning!$E3636))</f>
        <v/>
      </c>
      <c r="V3636" s="29" t="s">
        <v>4640</v>
      </c>
      <c r="W3636" t="str">
        <f t="shared" si="314"/>
        <v>Max</v>
      </c>
      <c r="X3636" s="2">
        <v>120</v>
      </c>
    </row>
    <row r="3637" spans="1:24" x14ac:dyDescent="0.25">
      <c r="A3637" s="11" t="s">
        <v>4619</v>
      </c>
      <c r="B3637" s="22" t="s">
        <v>414</v>
      </c>
      <c r="C3637" s="22"/>
      <c r="D3637" s="22" t="s">
        <v>415</v>
      </c>
      <c r="E3637" s="31" t="s">
        <v>109</v>
      </c>
      <c r="F3637" s="12">
        <f>SUMIFS('Inventory Details'!$H:$H,'Inventory Details'!$B:$B,$B3637,'Inventory Details'!$E:$E,$E3637)</f>
        <v>25</v>
      </c>
      <c r="G3637" s="12">
        <f>SUMIFS('PO Details'!$H:$H,'PO Details'!$D:$D,Planning!$B3637,'PO Details'!$L:$L,$E3637)</f>
        <v>0</v>
      </c>
      <c r="H3637" s="12">
        <f>SUMIFS('SO Details'!$G:$G,'SO Details'!$D:$D,Planning!$B3637,'SO Details'!$K:$K,$E3637)</f>
        <v>0</v>
      </c>
      <c r="I3637" s="20">
        <f>IF(COUNTIFS($C:$C,B3637)&gt;1,SUMIFS('Sales Hx'!$Q:$Q,'Sales Hx'!$B:$B,_xlfn.XLOOKUP(B3637,C:C,B:B),'Sales Hx'!$D:$D,Planning!$E3637),SUMIFS('Sales Hx'!$Q:$Q,'Sales Hx'!$B:$B,Planning!$B3637,'Sales Hx'!$D:$D,Planning!$E3637))</f>
        <v>0</v>
      </c>
      <c r="J3637" s="16">
        <f>IF(COUNTIFS($C:$C,B3637)&gt;1,SUMIFS('Sales Hx'!$S:$S,'Sales Hx'!$B:$B,_xlfn.XLOOKUP(B3637,C:C,B:B),'Sales Hx'!$D:$D,E3637),SUMIFS('Sales Hx'!$S:$S,'Sales Hx'!$B:$B,$B3637,'Sales Hx'!$D:$D,$E3637))</f>
        <v>0</v>
      </c>
      <c r="K3637" s="16">
        <f t="shared" si="313"/>
        <v>0</v>
      </c>
      <c r="L3637" s="12">
        <f>IF(M3637&lt;&gt;"",M3637,IF(COUNTIFS($C:$C,B3637)&gt;1,SUMIFS('Sales Hx'!V:V,'Sales Hx'!$B:$B,_xlfn.XLOOKUP(B3637,C:C,B:B),'Sales Hx'!$D:$D,$E3637),SUMIFS('Sales Hx'!V:V,'Sales Hx'!$B:$B,$B3637,'Sales Hx'!$D:$D,$E3637)))</f>
        <v>0</v>
      </c>
      <c r="M3637" s="12">
        <v>0</v>
      </c>
      <c r="N3637" s="15">
        <f t="shared" si="311"/>
        <v>0</v>
      </c>
      <c r="O3637" s="21">
        <f t="shared" si="310"/>
        <v>0</v>
      </c>
      <c r="P3637" s="24">
        <v>101.2</v>
      </c>
      <c r="Q3637" s="18">
        <f t="shared" si="312"/>
        <v>0</v>
      </c>
      <c r="R3637" s="2">
        <v>1</v>
      </c>
      <c r="S3637" s="2">
        <v>120</v>
      </c>
      <c r="T3637" s="2" t="s">
        <v>4647</v>
      </c>
      <c r="U3637" s="28" t="str">
        <f>IF(G3637=0,"",_xlfn.MINIFS('PO Details'!$I:$I,'PO Details'!$D:$D,Planning!$B3637,'PO Details'!$L:$L,Planning!$E3637))</f>
        <v/>
      </c>
      <c r="V3637" s="29" t="s">
        <v>4640</v>
      </c>
      <c r="W3637" t="str">
        <f t="shared" si="314"/>
        <v>Max</v>
      </c>
      <c r="X3637" s="2">
        <v>120</v>
      </c>
    </row>
    <row r="3638" spans="1:24" x14ac:dyDescent="0.25">
      <c r="A3638" s="11"/>
      <c r="B3638" s="22" t="s">
        <v>5635</v>
      </c>
      <c r="C3638" s="22"/>
      <c r="D3638" s="22"/>
      <c r="E3638" s="31" t="s">
        <v>108</v>
      </c>
      <c r="F3638" s="12">
        <f>SUMIFS('Inventory Details'!$H:$H,'Inventory Details'!$B:$B,$B3638,'Inventory Details'!$E:$E,$E3638)</f>
        <v>0</v>
      </c>
      <c r="G3638" s="12">
        <f>SUMIFS('PO Details'!$H:$H,'PO Details'!$D:$D,Planning!$B3638,'PO Details'!$L:$L,$E3638)</f>
        <v>0</v>
      </c>
      <c r="H3638" s="12">
        <f>SUMIFS('SO Details'!$G:$G,'SO Details'!$D:$D,Planning!$B3638,'SO Details'!$K:$K,$E3638)</f>
        <v>0</v>
      </c>
      <c r="I3638" s="20">
        <f>IF(COUNTIFS($C:$C,B3638)&gt;1,SUMIFS('Sales Hx'!$Q:$Q,'Sales Hx'!$B:$B,_xlfn.XLOOKUP(B3638,C:C,B:B),'Sales Hx'!$D:$D,Planning!$E3638),SUMIFS('Sales Hx'!$Q:$Q,'Sales Hx'!$B:$B,Planning!$B3638,'Sales Hx'!$D:$D,Planning!$E3638))</f>
        <v>0</v>
      </c>
      <c r="J3638" s="16">
        <f>IF(COUNTIFS($C:$C,B3638)&gt;1,SUMIFS('Sales Hx'!$S:$S,'Sales Hx'!$B:$B,_xlfn.XLOOKUP(B3638,C:C,B:B),'Sales Hx'!$D:$D,E3638),SUMIFS('Sales Hx'!$S:$S,'Sales Hx'!$B:$B,$B3638,'Sales Hx'!$D:$D,$E3638))</f>
        <v>6.5789473684210523E-2</v>
      </c>
      <c r="K3638" s="16">
        <f t="shared" si="313"/>
        <v>0</v>
      </c>
      <c r="L3638" s="12">
        <f>IF(M3638&lt;&gt;"",M3638,IF(COUNTIFS($C:$C,B3638)&gt;1,SUMIFS('Sales Hx'!V:V,'Sales Hx'!$B:$B,_xlfn.XLOOKUP(B3638,C:C,B:B),'Sales Hx'!$D:$D,$E3638),SUMIFS('Sales Hx'!V:V,'Sales Hx'!$B:$B,$B3638,'Sales Hx'!$D:$D,$E3638)))</f>
        <v>0</v>
      </c>
      <c r="M3638" s="12">
        <v>0</v>
      </c>
      <c r="N3638" s="15">
        <f t="shared" si="311"/>
        <v>6.5789473684210523E-2</v>
      </c>
      <c r="O3638" s="21">
        <f t="shared" si="310"/>
        <v>6</v>
      </c>
      <c r="P3638" s="24">
        <v>0</v>
      </c>
      <c r="Q3638" s="18">
        <f t="shared" si="312"/>
        <v>0</v>
      </c>
      <c r="R3638" s="2">
        <v>1</v>
      </c>
      <c r="S3638" s="2">
        <v>90</v>
      </c>
      <c r="T3638" s="2" t="s">
        <v>4647</v>
      </c>
      <c r="U3638" s="28" t="str">
        <f>IF(G3638=0,"",_xlfn.MINIFS('PO Details'!$I:$I,'PO Details'!$D:$D,Planning!$B3638,'PO Details'!$L:$L,Planning!$E3638))</f>
        <v/>
      </c>
      <c r="V3638" s="29" t="s">
        <v>4640</v>
      </c>
      <c r="W3638" t="str">
        <f t="shared" si="314"/>
        <v>Max</v>
      </c>
      <c r="X3638" s="2">
        <v>120</v>
      </c>
    </row>
    <row r="3639" spans="1:24" x14ac:dyDescent="0.25">
      <c r="A3639" s="11" t="s">
        <v>4619</v>
      </c>
      <c r="B3639" s="22" t="s">
        <v>1822</v>
      </c>
      <c r="C3639" s="22" t="s">
        <v>410</v>
      </c>
      <c r="D3639" s="22" t="s">
        <v>1823</v>
      </c>
      <c r="E3639" s="31" t="s">
        <v>106</v>
      </c>
      <c r="F3639" s="12">
        <f>SUMIFS('Inventory Details'!$H:$H,'Inventory Details'!$B:$B,$B3639,'Inventory Details'!$E:$E,$E3639)</f>
        <v>0</v>
      </c>
      <c r="G3639" s="12">
        <f>SUMIFS('PO Details'!$H:$H,'PO Details'!$D:$D,Planning!$B3639,'PO Details'!$L:$L,$E3639)</f>
        <v>1</v>
      </c>
      <c r="H3639" s="12">
        <f>SUMIFS('SO Details'!$G:$G,'SO Details'!$D:$D,Planning!$B3639,'SO Details'!$K:$K,$E3639)</f>
        <v>0</v>
      </c>
      <c r="I3639" s="20">
        <f>IF(COUNTIFS($C:$C,B3639)&gt;1,SUMIFS('Sales Hx'!$Q:$Q,'Sales Hx'!$B:$B,_xlfn.XLOOKUP(B3639,C:C,B:B),'Sales Hx'!$D:$D,Planning!$E3639),SUMIFS('Sales Hx'!$Q:$Q,'Sales Hx'!$B:$B,Planning!$B3639,'Sales Hx'!$D:$D,Planning!$E3639))</f>
        <v>0</v>
      </c>
      <c r="J3639" s="16">
        <f>IF(COUNTIFS($C:$C,B3639)&gt;1,SUMIFS('Sales Hx'!$S:$S,'Sales Hx'!$B:$B,_xlfn.XLOOKUP(B3639,C:C,B:B),'Sales Hx'!$D:$D,E3639),SUMIFS('Sales Hx'!$S:$S,'Sales Hx'!$B:$B,$B3639,'Sales Hx'!$D:$D,$E3639))</f>
        <v>0.2960526315789474</v>
      </c>
      <c r="K3639" s="16">
        <f t="shared" si="313"/>
        <v>0</v>
      </c>
      <c r="L3639" s="12">
        <f>IF(M3639&lt;&gt;"",M3639,IF(COUNTIFS($C:$C,B3639)&gt;1,SUMIFS('Sales Hx'!V:V,'Sales Hx'!$B:$B,_xlfn.XLOOKUP(B3639,C:C,B:B),'Sales Hx'!$D:$D,$E3639),SUMIFS('Sales Hx'!V:V,'Sales Hx'!$B:$B,$B3639,'Sales Hx'!$D:$D,$E3639)))</f>
        <v>0</v>
      </c>
      <c r="M3639" s="12">
        <v>0</v>
      </c>
      <c r="N3639" s="15">
        <f t="shared" si="311"/>
        <v>0.2960526315789474</v>
      </c>
      <c r="O3639" s="21">
        <f t="shared" si="310"/>
        <v>0</v>
      </c>
      <c r="P3639" s="24">
        <v>143.75</v>
      </c>
      <c r="Q3639" s="18">
        <f t="shared" si="312"/>
        <v>0</v>
      </c>
      <c r="R3639" s="2">
        <v>1</v>
      </c>
      <c r="S3639" s="2">
        <v>90</v>
      </c>
      <c r="T3639" s="2" t="s">
        <v>4646</v>
      </c>
      <c r="U3639" s="28">
        <f>IF(G3639=0,"",_xlfn.MINIFS('PO Details'!$I:$I,'PO Details'!$D:$D,Planning!$B3639,'PO Details'!$L:$L,Planning!$E3639))</f>
        <v>45458</v>
      </c>
      <c r="V3639" s="29" t="s">
        <v>4639</v>
      </c>
      <c r="W3639" t="str">
        <f t="shared" si="314"/>
        <v>Max</v>
      </c>
      <c r="X3639" s="2">
        <v>120</v>
      </c>
    </row>
    <row r="3640" spans="1:24" x14ac:dyDescent="0.25">
      <c r="A3640" s="11" t="s">
        <v>4619</v>
      </c>
      <c r="B3640" s="22" t="s">
        <v>1822</v>
      </c>
      <c r="C3640" s="22" t="s">
        <v>410</v>
      </c>
      <c r="D3640" s="22" t="s">
        <v>1823</v>
      </c>
      <c r="E3640" s="31" t="s">
        <v>113</v>
      </c>
      <c r="F3640" s="12">
        <f>SUMIFS('Inventory Details'!$H:$H,'Inventory Details'!$B:$B,$B3640,'Inventory Details'!$E:$E,$E3640)</f>
        <v>0</v>
      </c>
      <c r="G3640" s="12">
        <f>SUMIFS('PO Details'!$H:$H,'PO Details'!$D:$D,Planning!$B3640,'PO Details'!$L:$L,$E3640)</f>
        <v>1</v>
      </c>
      <c r="H3640" s="12">
        <f>SUMIFS('SO Details'!$G:$G,'SO Details'!$D:$D,Planning!$B3640,'SO Details'!$K:$K,$E3640)</f>
        <v>4</v>
      </c>
      <c r="I3640" s="20">
        <f>IF(COUNTIFS($C:$C,B3640)&gt;1,SUMIFS('Sales Hx'!$Q:$Q,'Sales Hx'!$B:$B,_xlfn.XLOOKUP(B3640,C:C,B:B),'Sales Hx'!$D:$D,Planning!$E3640),SUMIFS('Sales Hx'!$Q:$Q,'Sales Hx'!$B:$B,Planning!$B3640,'Sales Hx'!$D:$D,Planning!$E3640))</f>
        <v>0</v>
      </c>
      <c r="J3640" s="16">
        <f>IF(COUNTIFS($C:$C,B3640)&gt;1,SUMIFS('Sales Hx'!$S:$S,'Sales Hx'!$B:$B,_xlfn.XLOOKUP(B3640,C:C,B:B),'Sales Hx'!$D:$D,E3640),SUMIFS('Sales Hx'!$S:$S,'Sales Hx'!$B:$B,$B3640,'Sales Hx'!$D:$D,$E3640))</f>
        <v>0.16447368421052633</v>
      </c>
      <c r="K3640" s="16">
        <f t="shared" si="313"/>
        <v>0</v>
      </c>
      <c r="L3640" s="12">
        <f>IF(M3640&lt;&gt;"",M3640,IF(COUNTIFS($C:$C,B3640)&gt;1,SUMIFS('Sales Hx'!V:V,'Sales Hx'!$B:$B,_xlfn.XLOOKUP(B3640,C:C,B:B),'Sales Hx'!$D:$D,$E3640),SUMIFS('Sales Hx'!V:V,'Sales Hx'!$B:$B,$B3640,'Sales Hx'!$D:$D,$E3640)))</f>
        <v>0</v>
      </c>
      <c r="M3640" s="12">
        <v>0</v>
      </c>
      <c r="N3640" s="15">
        <f t="shared" si="311"/>
        <v>0.16447368421052633</v>
      </c>
      <c r="O3640" s="21">
        <f t="shared" si="310"/>
        <v>0</v>
      </c>
      <c r="P3640" s="24">
        <v>143.75</v>
      </c>
      <c r="Q3640" s="18">
        <f t="shared" si="312"/>
        <v>0</v>
      </c>
      <c r="R3640" s="2">
        <v>1</v>
      </c>
      <c r="S3640" s="2">
        <v>90</v>
      </c>
      <c r="T3640" s="2" t="s">
        <v>4646</v>
      </c>
      <c r="U3640" s="28">
        <f>IF(G3640=0,"",_xlfn.MINIFS('PO Details'!$I:$I,'PO Details'!$D:$D,Planning!$B3640,'PO Details'!$L:$L,Planning!$E3640))</f>
        <v>45474</v>
      </c>
      <c r="V3640" s="29" t="s">
        <v>4639</v>
      </c>
      <c r="W3640" t="str">
        <f t="shared" si="314"/>
        <v>Max</v>
      </c>
      <c r="X3640" s="2">
        <v>120</v>
      </c>
    </row>
    <row r="3641" spans="1:24" x14ac:dyDescent="0.25">
      <c r="A3641" s="11" t="s">
        <v>4619</v>
      </c>
      <c r="B3641" s="22" t="s">
        <v>1822</v>
      </c>
      <c r="C3641" s="22" t="s">
        <v>410</v>
      </c>
      <c r="D3641" s="22" t="s">
        <v>1823</v>
      </c>
      <c r="E3641" s="31" t="s">
        <v>4746</v>
      </c>
      <c r="F3641" s="12">
        <f>SUMIFS('Inventory Details'!$H:$H,'Inventory Details'!$B:$B,$B3641,'Inventory Details'!$E:$E,$E3641)</f>
        <v>0</v>
      </c>
      <c r="G3641" s="12">
        <f>SUMIFS('PO Details'!$H:$H,'PO Details'!$D:$D,Planning!$B3641,'PO Details'!$L:$L,$E3641)</f>
        <v>3</v>
      </c>
      <c r="H3641" s="12">
        <f>SUMIFS('SO Details'!$G:$G,'SO Details'!$D:$D,Planning!$B3641,'SO Details'!$K:$K,$E3641)</f>
        <v>0</v>
      </c>
      <c r="I3641" s="20">
        <f>IF(COUNTIFS($C:$C,B3641)&gt;1,SUMIFS('Sales Hx'!$Q:$Q,'Sales Hx'!$B:$B,_xlfn.XLOOKUP(B3641,C:C,B:B),'Sales Hx'!$D:$D,Planning!$E3641),SUMIFS('Sales Hx'!$Q:$Q,'Sales Hx'!$B:$B,Planning!$B3641,'Sales Hx'!$D:$D,Planning!$E3641))</f>
        <v>0</v>
      </c>
      <c r="J3641" s="16">
        <f>IF(COUNTIFS($C:$C,B3641)&gt;1,SUMIFS('Sales Hx'!$S:$S,'Sales Hx'!$B:$B,_xlfn.XLOOKUP(B3641,C:C,B:B),'Sales Hx'!$D:$D,E3641),SUMIFS('Sales Hx'!$S:$S,'Sales Hx'!$B:$B,$B3641,'Sales Hx'!$D:$D,$E3641))</f>
        <v>0.21381578947368421</v>
      </c>
      <c r="K3641" s="16">
        <f t="shared" si="313"/>
        <v>0</v>
      </c>
      <c r="L3641" s="12">
        <f>IF(M3641&lt;&gt;"",M3641,IF(COUNTIFS($C:$C,B3641)&gt;1,SUMIFS('Sales Hx'!V:V,'Sales Hx'!$B:$B,_xlfn.XLOOKUP(B3641,C:C,B:B),'Sales Hx'!$D:$D,$E3641),SUMIFS('Sales Hx'!V:V,'Sales Hx'!$B:$B,$B3641,'Sales Hx'!$D:$D,$E3641)))</f>
        <v>0</v>
      </c>
      <c r="M3641" s="12">
        <v>0</v>
      </c>
      <c r="N3641" s="15">
        <f t="shared" si="311"/>
        <v>0.21381578947368421</v>
      </c>
      <c r="O3641" s="21">
        <f t="shared" si="310"/>
        <v>0</v>
      </c>
      <c r="P3641" s="24">
        <v>143.75</v>
      </c>
      <c r="Q3641" s="18">
        <f t="shared" si="312"/>
        <v>0</v>
      </c>
      <c r="R3641" s="2">
        <v>1</v>
      </c>
      <c r="S3641" s="2">
        <v>90</v>
      </c>
      <c r="T3641" s="2" t="s">
        <v>4646</v>
      </c>
      <c r="U3641" s="28">
        <f>IF(G3641=0,"",_xlfn.MINIFS('PO Details'!$I:$I,'PO Details'!$D:$D,Planning!$B3641,'PO Details'!$L:$L,Planning!$E3641))</f>
        <v>45458</v>
      </c>
      <c r="V3641" s="29" t="s">
        <v>4639</v>
      </c>
      <c r="W3641" t="str">
        <f t="shared" si="314"/>
        <v>Max</v>
      </c>
      <c r="X3641" s="2">
        <v>120</v>
      </c>
    </row>
    <row r="3642" spans="1:24" x14ac:dyDescent="0.25">
      <c r="A3642" s="11" t="s">
        <v>4619</v>
      </c>
      <c r="B3642" s="22" t="s">
        <v>1822</v>
      </c>
      <c r="C3642" s="22" t="s">
        <v>410</v>
      </c>
      <c r="D3642" s="22" t="s">
        <v>1823</v>
      </c>
      <c r="E3642" s="31" t="s">
        <v>861</v>
      </c>
      <c r="F3642" s="12">
        <f>SUMIFS('Inventory Details'!$H:$H,'Inventory Details'!$B:$B,$B3642,'Inventory Details'!$E:$E,$E3642)</f>
        <v>5</v>
      </c>
      <c r="G3642" s="12">
        <f>SUMIFS('PO Details'!$H:$H,'PO Details'!$D:$D,Planning!$B3642,'PO Details'!$L:$L,$E3642)</f>
        <v>0</v>
      </c>
      <c r="H3642" s="12">
        <f>SUMIFS('SO Details'!$G:$G,'SO Details'!$D:$D,Planning!$B3642,'SO Details'!$K:$K,$E3642)</f>
        <v>0</v>
      </c>
      <c r="I3642" s="20">
        <f>IF(COUNTIFS($C:$C,B3642)&gt;1,SUMIFS('Sales Hx'!$Q:$Q,'Sales Hx'!$B:$B,_xlfn.XLOOKUP(B3642,C:C,B:B),'Sales Hx'!$D:$D,Planning!$E3642),SUMIFS('Sales Hx'!$Q:$Q,'Sales Hx'!$B:$B,Planning!$B3642,'Sales Hx'!$D:$D,Planning!$E3642))</f>
        <v>0</v>
      </c>
      <c r="J3642" s="16">
        <f>IF(COUNTIFS($C:$C,B3642)&gt;1,SUMIFS('Sales Hx'!$S:$S,'Sales Hx'!$B:$B,_xlfn.XLOOKUP(B3642,C:C,B:B),'Sales Hx'!$D:$D,E3642),SUMIFS('Sales Hx'!$S:$S,'Sales Hx'!$B:$B,$B3642,'Sales Hx'!$D:$D,$E3642))</f>
        <v>0</v>
      </c>
      <c r="K3642" s="16">
        <f t="shared" si="313"/>
        <v>0</v>
      </c>
      <c r="L3642" s="12">
        <f>IF(M3642&lt;&gt;"",M3642,IF(COUNTIFS($C:$C,B3642)&gt;1,SUMIFS('Sales Hx'!V:V,'Sales Hx'!$B:$B,_xlfn.XLOOKUP(B3642,C:C,B:B),'Sales Hx'!$D:$D,$E3642),SUMIFS('Sales Hx'!V:V,'Sales Hx'!$B:$B,$B3642,'Sales Hx'!$D:$D,$E3642)))</f>
        <v>0</v>
      </c>
      <c r="M3642" s="12">
        <v>0</v>
      </c>
      <c r="N3642" s="15">
        <f t="shared" si="311"/>
        <v>0</v>
      </c>
      <c r="O3642" s="21">
        <f t="shared" si="310"/>
        <v>0</v>
      </c>
      <c r="P3642" s="24">
        <v>143.75</v>
      </c>
      <c r="Q3642" s="18">
        <f t="shared" si="312"/>
        <v>0</v>
      </c>
      <c r="R3642" s="2">
        <v>1</v>
      </c>
      <c r="S3642" s="2">
        <v>90</v>
      </c>
      <c r="T3642" s="2" t="s">
        <v>4646</v>
      </c>
      <c r="U3642" s="28" t="str">
        <f>IF(G3642=0,"",_xlfn.MINIFS('PO Details'!$I:$I,'PO Details'!$D:$D,Planning!$B3642,'PO Details'!$L:$L,Planning!$E3642))</f>
        <v/>
      </c>
      <c r="V3642" s="29" t="s">
        <v>4639</v>
      </c>
      <c r="W3642" t="str">
        <f t="shared" si="314"/>
        <v>Max</v>
      </c>
      <c r="X3642" s="2">
        <v>120</v>
      </c>
    </row>
    <row r="3643" spans="1:24" x14ac:dyDescent="0.25">
      <c r="A3643" s="11" t="s">
        <v>4619</v>
      </c>
      <c r="B3643" s="22" t="s">
        <v>1822</v>
      </c>
      <c r="C3643" s="22" t="s">
        <v>410</v>
      </c>
      <c r="D3643" s="22" t="s">
        <v>1823</v>
      </c>
      <c r="E3643" s="31" t="s">
        <v>752</v>
      </c>
      <c r="F3643" s="12">
        <f>SUMIFS('Inventory Details'!$H:$H,'Inventory Details'!$B:$B,$B3643,'Inventory Details'!$E:$E,$E3643)</f>
        <v>2</v>
      </c>
      <c r="G3643" s="12">
        <f>SUMIFS('PO Details'!$H:$H,'PO Details'!$D:$D,Planning!$B3643,'PO Details'!$L:$L,$E3643)</f>
        <v>0</v>
      </c>
      <c r="H3643" s="12">
        <f>SUMIFS('SO Details'!$G:$G,'SO Details'!$D:$D,Planning!$B3643,'SO Details'!$K:$K,$E3643)</f>
        <v>0</v>
      </c>
      <c r="I3643" s="20">
        <f>IF(COUNTIFS($C:$C,B3643)&gt;1,SUMIFS('Sales Hx'!$Q:$Q,'Sales Hx'!$B:$B,_xlfn.XLOOKUP(B3643,C:C,B:B),'Sales Hx'!$D:$D,Planning!$E3643),SUMIFS('Sales Hx'!$Q:$Q,'Sales Hx'!$B:$B,Planning!$B3643,'Sales Hx'!$D:$D,Planning!$E3643))</f>
        <v>0</v>
      </c>
      <c r="J3643" s="16">
        <f>IF(COUNTIFS($C:$C,B3643)&gt;1,SUMIFS('Sales Hx'!$S:$S,'Sales Hx'!$B:$B,_xlfn.XLOOKUP(B3643,C:C,B:B),'Sales Hx'!$D:$D,E3643),SUMIFS('Sales Hx'!$S:$S,'Sales Hx'!$B:$B,$B3643,'Sales Hx'!$D:$D,$E3643))</f>
        <v>0</v>
      </c>
      <c r="K3643" s="16">
        <f t="shared" si="313"/>
        <v>0</v>
      </c>
      <c r="L3643" s="12">
        <f>IF(M3643&lt;&gt;"",M3643,IF(COUNTIFS($C:$C,B3643)&gt;1,SUMIFS('Sales Hx'!V:V,'Sales Hx'!$B:$B,_xlfn.XLOOKUP(B3643,C:C,B:B),'Sales Hx'!$D:$D,$E3643),SUMIFS('Sales Hx'!V:V,'Sales Hx'!$B:$B,$B3643,'Sales Hx'!$D:$D,$E3643)))</f>
        <v>0</v>
      </c>
      <c r="M3643" s="12">
        <v>0</v>
      </c>
      <c r="N3643" s="15">
        <f t="shared" si="311"/>
        <v>0</v>
      </c>
      <c r="O3643" s="21">
        <f t="shared" si="310"/>
        <v>0</v>
      </c>
      <c r="P3643" s="24">
        <v>143.75</v>
      </c>
      <c r="Q3643" s="18">
        <f t="shared" si="312"/>
        <v>0</v>
      </c>
      <c r="R3643" s="2">
        <v>1</v>
      </c>
      <c r="S3643" s="2">
        <v>90</v>
      </c>
      <c r="T3643" s="2" t="s">
        <v>4646</v>
      </c>
      <c r="U3643" s="28" t="str">
        <f>IF(G3643=0,"",_xlfn.MINIFS('PO Details'!$I:$I,'PO Details'!$D:$D,Planning!$B3643,'PO Details'!$L:$L,Planning!$E3643))</f>
        <v/>
      </c>
      <c r="V3643" s="29" t="s">
        <v>4639</v>
      </c>
      <c r="W3643" t="str">
        <f t="shared" si="314"/>
        <v>Max</v>
      </c>
      <c r="X3643" s="2">
        <v>120</v>
      </c>
    </row>
    <row r="3644" spans="1:24" x14ac:dyDescent="0.25">
      <c r="A3644" s="11" t="s">
        <v>4619</v>
      </c>
      <c r="B3644" s="22" t="s">
        <v>1822</v>
      </c>
      <c r="C3644" s="22" t="s">
        <v>410</v>
      </c>
      <c r="D3644" s="22" t="s">
        <v>1823</v>
      </c>
      <c r="E3644" s="31" t="s">
        <v>108</v>
      </c>
      <c r="F3644" s="12">
        <f>SUMIFS('Inventory Details'!$H:$H,'Inventory Details'!$B:$B,$B3644,'Inventory Details'!$E:$E,$E3644)</f>
        <v>1</v>
      </c>
      <c r="G3644" s="12">
        <f>SUMIFS('PO Details'!$H:$H,'PO Details'!$D:$D,Planning!$B3644,'PO Details'!$L:$L,$E3644)</f>
        <v>0</v>
      </c>
      <c r="H3644" s="12">
        <f>SUMIFS('SO Details'!$G:$G,'SO Details'!$D:$D,Planning!$B3644,'SO Details'!$K:$K,$E3644)</f>
        <v>0</v>
      </c>
      <c r="I3644" s="20">
        <f>IF(COUNTIFS($C:$C,B3644)&gt;1,SUMIFS('Sales Hx'!$Q:$Q,'Sales Hx'!$B:$B,_xlfn.XLOOKUP(B3644,C:C,B:B),'Sales Hx'!$D:$D,Planning!$E3644),SUMIFS('Sales Hx'!$Q:$Q,'Sales Hx'!$B:$B,Planning!$B3644,'Sales Hx'!$D:$D,Planning!$E3644))</f>
        <v>0</v>
      </c>
      <c r="J3644" s="16">
        <f>IF(COUNTIFS($C:$C,B3644)&gt;1,SUMIFS('Sales Hx'!$S:$S,'Sales Hx'!$B:$B,_xlfn.XLOOKUP(B3644,C:C,B:B),'Sales Hx'!$D:$D,E3644),SUMIFS('Sales Hx'!$S:$S,'Sales Hx'!$B:$B,$B3644,'Sales Hx'!$D:$D,$E3644))</f>
        <v>0</v>
      </c>
      <c r="K3644" s="16">
        <f t="shared" si="313"/>
        <v>0</v>
      </c>
      <c r="L3644" s="12">
        <f>IF(M3644&lt;&gt;"",M3644,IF(COUNTIFS($C:$C,B3644)&gt;1,SUMIFS('Sales Hx'!V:V,'Sales Hx'!$B:$B,_xlfn.XLOOKUP(B3644,C:C,B:B),'Sales Hx'!$D:$D,$E3644),SUMIFS('Sales Hx'!V:V,'Sales Hx'!$B:$B,$B3644,'Sales Hx'!$D:$D,$E3644)))</f>
        <v>0</v>
      </c>
      <c r="M3644" s="12">
        <v>0</v>
      </c>
      <c r="N3644" s="15">
        <f t="shared" si="311"/>
        <v>0</v>
      </c>
      <c r="O3644" s="21">
        <f t="shared" si="310"/>
        <v>0</v>
      </c>
      <c r="P3644" s="24">
        <v>143.75</v>
      </c>
      <c r="Q3644" s="18">
        <f t="shared" si="312"/>
        <v>0</v>
      </c>
      <c r="R3644" s="2">
        <v>1</v>
      </c>
      <c r="S3644" s="2">
        <v>90</v>
      </c>
      <c r="T3644" s="2" t="s">
        <v>4646</v>
      </c>
      <c r="U3644" s="28" t="str">
        <f>IF(G3644=0,"",_xlfn.MINIFS('PO Details'!$I:$I,'PO Details'!$D:$D,Planning!$B3644,'PO Details'!$L:$L,Planning!$E3644))</f>
        <v/>
      </c>
      <c r="V3644" s="29" t="s">
        <v>4639</v>
      </c>
      <c r="W3644" t="str">
        <f t="shared" si="314"/>
        <v>Max</v>
      </c>
      <c r="X3644" s="2">
        <v>120</v>
      </c>
    </row>
    <row r="3645" spans="1:24" x14ac:dyDescent="0.25">
      <c r="A3645" s="11" t="s">
        <v>4619</v>
      </c>
      <c r="B3645" s="22" t="s">
        <v>1822</v>
      </c>
      <c r="C3645" s="22" t="s">
        <v>410</v>
      </c>
      <c r="D3645" s="22" t="s">
        <v>1823</v>
      </c>
      <c r="E3645" s="31" t="s">
        <v>15</v>
      </c>
      <c r="F3645" s="12">
        <f>SUMIFS('Inventory Details'!$H:$H,'Inventory Details'!$B:$B,$B3645,'Inventory Details'!$E:$E,$E3645)</f>
        <v>0</v>
      </c>
      <c r="G3645" s="12">
        <f>SUMIFS('PO Details'!$H:$H,'PO Details'!$D:$D,Planning!$B3645,'PO Details'!$L:$L,$E3645)</f>
        <v>0</v>
      </c>
      <c r="H3645" s="12">
        <f>SUMIFS('SO Details'!$G:$G,'SO Details'!$D:$D,Planning!$B3645,'SO Details'!$K:$K,$E3645)</f>
        <v>0</v>
      </c>
      <c r="I3645" s="20">
        <f>IF(COUNTIFS($C:$C,B3645)&gt;1,SUMIFS('Sales Hx'!$Q:$Q,'Sales Hx'!$B:$B,_xlfn.XLOOKUP(B3645,C:C,B:B),'Sales Hx'!$D:$D,Planning!$E3645),SUMIFS('Sales Hx'!$Q:$Q,'Sales Hx'!$B:$B,Planning!$B3645,'Sales Hx'!$D:$D,Planning!$E3645))</f>
        <v>0</v>
      </c>
      <c r="J3645" s="16">
        <f>IF(COUNTIFS($C:$C,B3645)&gt;1,SUMIFS('Sales Hx'!$S:$S,'Sales Hx'!$B:$B,_xlfn.XLOOKUP(B3645,C:C,B:B),'Sales Hx'!$D:$D,E3645),SUMIFS('Sales Hx'!$S:$S,'Sales Hx'!$B:$B,$B3645,'Sales Hx'!$D:$D,$E3645))</f>
        <v>0</v>
      </c>
      <c r="K3645" s="16">
        <f t="shared" si="313"/>
        <v>0</v>
      </c>
      <c r="L3645" s="12">
        <f>IF(M3645&lt;&gt;"",M3645,IF(COUNTIFS($C:$C,B3645)&gt;1,SUMIFS('Sales Hx'!V:V,'Sales Hx'!$B:$B,_xlfn.XLOOKUP(B3645,C:C,B:B),'Sales Hx'!$D:$D,$E3645),SUMIFS('Sales Hx'!V:V,'Sales Hx'!$B:$B,$B3645,'Sales Hx'!$D:$D,$E3645)))</f>
        <v>0</v>
      </c>
      <c r="M3645" s="12">
        <v>0</v>
      </c>
      <c r="N3645" s="15">
        <f t="shared" si="311"/>
        <v>0</v>
      </c>
      <c r="O3645" s="21">
        <f t="shared" si="310"/>
        <v>0</v>
      </c>
      <c r="P3645" s="24">
        <v>143.75</v>
      </c>
      <c r="Q3645" s="18">
        <f t="shared" si="312"/>
        <v>0</v>
      </c>
      <c r="R3645" s="2">
        <v>1</v>
      </c>
      <c r="S3645" s="2">
        <v>90</v>
      </c>
      <c r="T3645" s="2" t="s">
        <v>4646</v>
      </c>
      <c r="U3645" s="28" t="str">
        <f>IF(G3645=0,"",_xlfn.MINIFS('PO Details'!$I:$I,'PO Details'!$D:$D,Planning!$B3645,'PO Details'!$L:$L,Planning!$E3645))</f>
        <v/>
      </c>
      <c r="V3645" s="29" t="s">
        <v>4639</v>
      </c>
      <c r="W3645" t="str">
        <f t="shared" si="314"/>
        <v>Max</v>
      </c>
      <c r="X3645" s="2">
        <v>120</v>
      </c>
    </row>
    <row r="3646" spans="1:24" x14ac:dyDescent="0.25">
      <c r="A3646" s="11" t="s">
        <v>4619</v>
      </c>
      <c r="B3646" s="22" t="s">
        <v>1824</v>
      </c>
      <c r="C3646" s="22" t="s">
        <v>412</v>
      </c>
      <c r="D3646" s="22" t="s">
        <v>1825</v>
      </c>
      <c r="E3646" s="31" t="s">
        <v>4746</v>
      </c>
      <c r="F3646" s="12">
        <f>SUMIFS('Inventory Details'!$H:$H,'Inventory Details'!$B:$B,$B3646,'Inventory Details'!$E:$E,$E3646)</f>
        <v>0</v>
      </c>
      <c r="G3646" s="12">
        <f>SUMIFS('PO Details'!$H:$H,'PO Details'!$D:$D,Planning!$B3646,'PO Details'!$L:$L,$E3646)</f>
        <v>3</v>
      </c>
      <c r="H3646" s="12">
        <f>SUMIFS('SO Details'!$G:$G,'SO Details'!$D:$D,Planning!$B3646,'SO Details'!$K:$K,$E3646)</f>
        <v>0</v>
      </c>
      <c r="I3646" s="20">
        <f>IF(COUNTIFS($C:$C,B3646)&gt;1,SUMIFS('Sales Hx'!$Q:$Q,'Sales Hx'!$B:$B,_xlfn.XLOOKUP(B3646,C:C,B:B),'Sales Hx'!$D:$D,Planning!$E3646),SUMIFS('Sales Hx'!$Q:$Q,'Sales Hx'!$B:$B,Planning!$B3646,'Sales Hx'!$D:$D,Planning!$E3646))</f>
        <v>0</v>
      </c>
      <c r="J3646" s="16">
        <f>IF(COUNTIFS($C:$C,B3646)&gt;1,SUMIFS('Sales Hx'!$S:$S,'Sales Hx'!$B:$B,_xlfn.XLOOKUP(B3646,C:C,B:B),'Sales Hx'!$D:$D,E3646),SUMIFS('Sales Hx'!$S:$S,'Sales Hx'!$B:$B,$B3646,'Sales Hx'!$D:$D,$E3646))</f>
        <v>0.21381578947368421</v>
      </c>
      <c r="K3646" s="16">
        <f t="shared" si="313"/>
        <v>0</v>
      </c>
      <c r="L3646" s="12">
        <f>IF(M3646&lt;&gt;"",M3646,IF(COUNTIFS($C:$C,B3646)&gt;1,SUMIFS('Sales Hx'!V:V,'Sales Hx'!$B:$B,_xlfn.XLOOKUP(B3646,C:C,B:B),'Sales Hx'!$D:$D,$E3646),SUMIFS('Sales Hx'!V:V,'Sales Hx'!$B:$B,$B3646,'Sales Hx'!$D:$D,$E3646)))</f>
        <v>0</v>
      </c>
      <c r="M3646" s="12">
        <v>0</v>
      </c>
      <c r="N3646" s="15">
        <f t="shared" si="311"/>
        <v>0.21381578947368421</v>
      </c>
      <c r="O3646" s="21">
        <f t="shared" si="310"/>
        <v>0</v>
      </c>
      <c r="P3646" s="24">
        <v>103.5</v>
      </c>
      <c r="Q3646" s="18">
        <f t="shared" si="312"/>
        <v>0</v>
      </c>
      <c r="R3646" s="2">
        <v>1</v>
      </c>
      <c r="S3646" s="2">
        <v>90</v>
      </c>
      <c r="T3646" s="2" t="s">
        <v>4646</v>
      </c>
      <c r="U3646" s="28">
        <f>IF(G3646=0,"",_xlfn.MINIFS('PO Details'!$I:$I,'PO Details'!$D:$D,Planning!$B3646,'PO Details'!$L:$L,Planning!$E3646))</f>
        <v>45458</v>
      </c>
      <c r="V3646" s="29" t="s">
        <v>4639</v>
      </c>
      <c r="W3646" t="str">
        <f t="shared" si="314"/>
        <v>Max</v>
      </c>
      <c r="X3646" s="2">
        <v>120</v>
      </c>
    </row>
    <row r="3647" spans="1:24" x14ac:dyDescent="0.25">
      <c r="A3647" s="11" t="s">
        <v>4619</v>
      </c>
      <c r="B3647" s="22" t="s">
        <v>1824</v>
      </c>
      <c r="C3647" s="22" t="s">
        <v>412</v>
      </c>
      <c r="D3647" s="22" t="s">
        <v>1825</v>
      </c>
      <c r="E3647" s="31" t="s">
        <v>861</v>
      </c>
      <c r="F3647" s="12">
        <f>SUMIFS('Inventory Details'!$H:$H,'Inventory Details'!$B:$B,$B3647,'Inventory Details'!$E:$E,$E3647)</f>
        <v>1</v>
      </c>
      <c r="G3647" s="12">
        <f>SUMIFS('PO Details'!$H:$H,'PO Details'!$D:$D,Planning!$B3647,'PO Details'!$L:$L,$E3647)</f>
        <v>0</v>
      </c>
      <c r="H3647" s="12">
        <f>SUMIFS('SO Details'!$G:$G,'SO Details'!$D:$D,Planning!$B3647,'SO Details'!$K:$K,$E3647)</f>
        <v>0</v>
      </c>
      <c r="I3647" s="20">
        <f>IF(COUNTIFS($C:$C,B3647)&gt;1,SUMIFS('Sales Hx'!$Q:$Q,'Sales Hx'!$B:$B,_xlfn.XLOOKUP(B3647,C:C,B:B),'Sales Hx'!$D:$D,Planning!$E3647),SUMIFS('Sales Hx'!$Q:$Q,'Sales Hx'!$B:$B,Planning!$B3647,'Sales Hx'!$D:$D,Planning!$E3647))</f>
        <v>0</v>
      </c>
      <c r="J3647" s="16">
        <f>IF(COUNTIFS($C:$C,B3647)&gt;1,SUMIFS('Sales Hx'!$S:$S,'Sales Hx'!$B:$B,_xlfn.XLOOKUP(B3647,C:C,B:B),'Sales Hx'!$D:$D,E3647),SUMIFS('Sales Hx'!$S:$S,'Sales Hx'!$B:$B,$B3647,'Sales Hx'!$D:$D,$E3647))</f>
        <v>0</v>
      </c>
      <c r="K3647" s="16">
        <f t="shared" si="313"/>
        <v>0</v>
      </c>
      <c r="L3647" s="12">
        <f>IF(M3647&lt;&gt;"",M3647,IF(COUNTIFS($C:$C,B3647)&gt;1,SUMIFS('Sales Hx'!V:V,'Sales Hx'!$B:$B,_xlfn.XLOOKUP(B3647,C:C,B:B),'Sales Hx'!$D:$D,$E3647),SUMIFS('Sales Hx'!V:V,'Sales Hx'!$B:$B,$B3647,'Sales Hx'!$D:$D,$E3647)))</f>
        <v>0</v>
      </c>
      <c r="M3647" s="12">
        <v>0</v>
      </c>
      <c r="N3647" s="15">
        <f t="shared" si="311"/>
        <v>0</v>
      </c>
      <c r="O3647" s="21">
        <f t="shared" si="310"/>
        <v>0</v>
      </c>
      <c r="P3647" s="24">
        <v>103.5</v>
      </c>
      <c r="Q3647" s="18">
        <f t="shared" si="312"/>
        <v>0</v>
      </c>
      <c r="R3647" s="2">
        <v>1</v>
      </c>
      <c r="S3647" s="2">
        <v>90</v>
      </c>
      <c r="T3647" s="2" t="s">
        <v>4646</v>
      </c>
      <c r="U3647" s="28" t="str">
        <f>IF(G3647=0,"",_xlfn.MINIFS('PO Details'!$I:$I,'PO Details'!$D:$D,Planning!$B3647,'PO Details'!$L:$L,Planning!$E3647))</f>
        <v/>
      </c>
      <c r="V3647" s="29" t="s">
        <v>4639</v>
      </c>
      <c r="W3647" t="str">
        <f t="shared" si="314"/>
        <v>Max</v>
      </c>
      <c r="X3647" s="2">
        <v>120</v>
      </c>
    </row>
    <row r="3648" spans="1:24" x14ac:dyDescent="0.25">
      <c r="A3648" s="11" t="s">
        <v>4619</v>
      </c>
      <c r="B3648" s="22" t="s">
        <v>1824</v>
      </c>
      <c r="C3648" s="22" t="s">
        <v>412</v>
      </c>
      <c r="D3648" s="22" t="s">
        <v>1825</v>
      </c>
      <c r="E3648" s="31" t="s">
        <v>752</v>
      </c>
      <c r="F3648" s="12">
        <f>SUMIFS('Inventory Details'!$H:$H,'Inventory Details'!$B:$B,$B3648,'Inventory Details'!$E:$E,$E3648)</f>
        <v>2</v>
      </c>
      <c r="G3648" s="12">
        <f>SUMIFS('PO Details'!$H:$H,'PO Details'!$D:$D,Planning!$B3648,'PO Details'!$L:$L,$E3648)</f>
        <v>0</v>
      </c>
      <c r="H3648" s="12">
        <f>SUMIFS('SO Details'!$G:$G,'SO Details'!$D:$D,Planning!$B3648,'SO Details'!$K:$K,$E3648)</f>
        <v>0</v>
      </c>
      <c r="I3648" s="20">
        <f>IF(COUNTIFS($C:$C,B3648)&gt;1,SUMIFS('Sales Hx'!$Q:$Q,'Sales Hx'!$B:$B,_xlfn.XLOOKUP(B3648,C:C,B:B),'Sales Hx'!$D:$D,Planning!$E3648),SUMIFS('Sales Hx'!$Q:$Q,'Sales Hx'!$B:$B,Planning!$B3648,'Sales Hx'!$D:$D,Planning!$E3648))</f>
        <v>0</v>
      </c>
      <c r="J3648" s="16">
        <f>IF(COUNTIFS($C:$C,B3648)&gt;1,SUMIFS('Sales Hx'!$S:$S,'Sales Hx'!$B:$B,_xlfn.XLOOKUP(B3648,C:C,B:B),'Sales Hx'!$D:$D,E3648),SUMIFS('Sales Hx'!$S:$S,'Sales Hx'!$B:$B,$B3648,'Sales Hx'!$D:$D,$E3648))</f>
        <v>0</v>
      </c>
      <c r="K3648" s="16">
        <f t="shared" si="313"/>
        <v>0</v>
      </c>
      <c r="L3648" s="12">
        <f>IF(M3648&lt;&gt;"",M3648,IF(COUNTIFS($C:$C,B3648)&gt;1,SUMIFS('Sales Hx'!V:V,'Sales Hx'!$B:$B,_xlfn.XLOOKUP(B3648,C:C,B:B),'Sales Hx'!$D:$D,$E3648),SUMIFS('Sales Hx'!V:V,'Sales Hx'!$B:$B,$B3648,'Sales Hx'!$D:$D,$E3648)))</f>
        <v>0</v>
      </c>
      <c r="M3648" s="12">
        <v>0</v>
      </c>
      <c r="N3648" s="15">
        <f t="shared" si="311"/>
        <v>0</v>
      </c>
      <c r="O3648" s="21">
        <f t="shared" si="310"/>
        <v>0</v>
      </c>
      <c r="P3648" s="24">
        <v>103.5</v>
      </c>
      <c r="Q3648" s="18">
        <f t="shared" si="312"/>
        <v>0</v>
      </c>
      <c r="R3648" s="2">
        <v>1</v>
      </c>
      <c r="S3648" s="2">
        <v>90</v>
      </c>
      <c r="T3648" s="2" t="s">
        <v>4646</v>
      </c>
      <c r="U3648" s="28" t="str">
        <f>IF(G3648=0,"",_xlfn.MINIFS('PO Details'!$I:$I,'PO Details'!$D:$D,Planning!$B3648,'PO Details'!$L:$L,Planning!$E3648))</f>
        <v/>
      </c>
      <c r="V3648" s="29" t="s">
        <v>4639</v>
      </c>
      <c r="W3648" t="str">
        <f t="shared" si="314"/>
        <v>Max</v>
      </c>
      <c r="X3648" s="2">
        <v>120</v>
      </c>
    </row>
    <row r="3649" spans="1:24" x14ac:dyDescent="0.25">
      <c r="A3649" s="11" t="s">
        <v>4619</v>
      </c>
      <c r="B3649" s="22" t="s">
        <v>1824</v>
      </c>
      <c r="C3649" s="22" t="s">
        <v>412</v>
      </c>
      <c r="D3649" s="22" t="s">
        <v>1825</v>
      </c>
      <c r="E3649" s="31" t="s">
        <v>108</v>
      </c>
      <c r="F3649" s="12">
        <f>SUMIFS('Inventory Details'!$H:$H,'Inventory Details'!$B:$B,$B3649,'Inventory Details'!$E:$E,$E3649)</f>
        <v>1</v>
      </c>
      <c r="G3649" s="12">
        <f>SUMIFS('PO Details'!$H:$H,'PO Details'!$D:$D,Planning!$B3649,'PO Details'!$L:$L,$E3649)</f>
        <v>0</v>
      </c>
      <c r="H3649" s="12">
        <f>SUMIFS('SO Details'!$G:$G,'SO Details'!$D:$D,Planning!$B3649,'SO Details'!$K:$K,$E3649)</f>
        <v>0</v>
      </c>
      <c r="I3649" s="20">
        <f>IF(COUNTIFS($C:$C,B3649)&gt;1,SUMIFS('Sales Hx'!$Q:$Q,'Sales Hx'!$B:$B,_xlfn.XLOOKUP(B3649,C:C,B:B),'Sales Hx'!$D:$D,Planning!$E3649),SUMIFS('Sales Hx'!$Q:$Q,'Sales Hx'!$B:$B,Planning!$B3649,'Sales Hx'!$D:$D,Planning!$E3649))</f>
        <v>0</v>
      </c>
      <c r="J3649" s="16">
        <f>IF(COUNTIFS($C:$C,B3649)&gt;1,SUMIFS('Sales Hx'!$S:$S,'Sales Hx'!$B:$B,_xlfn.XLOOKUP(B3649,C:C,B:B),'Sales Hx'!$D:$D,E3649),SUMIFS('Sales Hx'!$S:$S,'Sales Hx'!$B:$B,$B3649,'Sales Hx'!$D:$D,$E3649))</f>
        <v>0</v>
      </c>
      <c r="K3649" s="16">
        <f t="shared" si="313"/>
        <v>0</v>
      </c>
      <c r="L3649" s="12">
        <f>IF(M3649&lt;&gt;"",M3649,IF(COUNTIFS($C:$C,B3649)&gt;1,SUMIFS('Sales Hx'!V:V,'Sales Hx'!$B:$B,_xlfn.XLOOKUP(B3649,C:C,B:B),'Sales Hx'!$D:$D,$E3649),SUMIFS('Sales Hx'!V:V,'Sales Hx'!$B:$B,$B3649,'Sales Hx'!$D:$D,$E3649)))</f>
        <v>0</v>
      </c>
      <c r="M3649" s="12">
        <v>0</v>
      </c>
      <c r="N3649" s="15">
        <f t="shared" si="311"/>
        <v>0</v>
      </c>
      <c r="O3649" s="21">
        <f t="shared" si="310"/>
        <v>0</v>
      </c>
      <c r="P3649" s="24">
        <v>103.5</v>
      </c>
      <c r="Q3649" s="18">
        <f t="shared" si="312"/>
        <v>0</v>
      </c>
      <c r="R3649" s="2">
        <v>1</v>
      </c>
      <c r="S3649" s="2">
        <v>90</v>
      </c>
      <c r="T3649" s="2" t="s">
        <v>4646</v>
      </c>
      <c r="U3649" s="28" t="str">
        <f>IF(G3649=0,"",_xlfn.MINIFS('PO Details'!$I:$I,'PO Details'!$D:$D,Planning!$B3649,'PO Details'!$L:$L,Planning!$E3649))</f>
        <v/>
      </c>
      <c r="V3649" s="29" t="s">
        <v>4639</v>
      </c>
      <c r="W3649" t="str">
        <f t="shared" si="314"/>
        <v>Max</v>
      </c>
      <c r="X3649" s="2">
        <v>120</v>
      </c>
    </row>
    <row r="3650" spans="1:24" x14ac:dyDescent="0.25">
      <c r="A3650" s="11" t="s">
        <v>4619</v>
      </c>
      <c r="B3650" s="22" t="s">
        <v>1824</v>
      </c>
      <c r="C3650" s="22" t="s">
        <v>412</v>
      </c>
      <c r="D3650" s="22" t="s">
        <v>1825</v>
      </c>
      <c r="E3650" s="31" t="s">
        <v>106</v>
      </c>
      <c r="F3650" s="12">
        <f>SUMIFS('Inventory Details'!$H:$H,'Inventory Details'!$B:$B,$B3650,'Inventory Details'!$E:$E,$E3650)</f>
        <v>0</v>
      </c>
      <c r="G3650" s="12">
        <f>SUMIFS('PO Details'!$H:$H,'PO Details'!$D:$D,Planning!$B3650,'PO Details'!$L:$L,$E3650)</f>
        <v>0</v>
      </c>
      <c r="H3650" s="12">
        <f>SUMIFS('SO Details'!$G:$G,'SO Details'!$D:$D,Planning!$B3650,'SO Details'!$K:$K,$E3650)</f>
        <v>0</v>
      </c>
      <c r="I3650" s="20">
        <f>IF(COUNTIFS($C:$C,B3650)&gt;1,SUMIFS('Sales Hx'!$Q:$Q,'Sales Hx'!$B:$B,_xlfn.XLOOKUP(B3650,C:C,B:B),'Sales Hx'!$D:$D,Planning!$E3650),SUMIFS('Sales Hx'!$Q:$Q,'Sales Hx'!$B:$B,Planning!$B3650,'Sales Hx'!$D:$D,Planning!$E3650))</f>
        <v>0</v>
      </c>
      <c r="J3650" s="16">
        <f>IF(COUNTIFS($C:$C,B3650)&gt;1,SUMIFS('Sales Hx'!$S:$S,'Sales Hx'!$B:$B,_xlfn.XLOOKUP(B3650,C:C,B:B),'Sales Hx'!$D:$D,E3650),SUMIFS('Sales Hx'!$S:$S,'Sales Hx'!$B:$B,$B3650,'Sales Hx'!$D:$D,$E3650))</f>
        <v>0.2960526315789474</v>
      </c>
      <c r="K3650" s="16">
        <f t="shared" si="313"/>
        <v>0</v>
      </c>
      <c r="L3650" s="12">
        <f>IF(M3650&lt;&gt;"",M3650,IF(COUNTIFS($C:$C,B3650)&gt;1,SUMIFS('Sales Hx'!V:V,'Sales Hx'!$B:$B,_xlfn.XLOOKUP(B3650,C:C,B:B),'Sales Hx'!$D:$D,$E3650),SUMIFS('Sales Hx'!V:V,'Sales Hx'!$B:$B,$B3650,'Sales Hx'!$D:$D,$E3650)))</f>
        <v>0</v>
      </c>
      <c r="M3650" s="12">
        <v>0</v>
      </c>
      <c r="N3650" s="15">
        <f t="shared" si="311"/>
        <v>0.2960526315789474</v>
      </c>
      <c r="O3650" s="21">
        <f t="shared" ref="O3650:O3713" si="315">MROUND(ROUND(IFERROR(IF(C3650&lt;&gt;"",0,IF(T3650="DC'd",0,IF(AND(J3650=0,F3650+G3650&lt;H3650),H3650-F3650+G3650,IF(F3650+G3650&lt;N3650,N3650+MAX((IF(J3650*R3650&gt;F3650,F3650,J3650*R3650))+J3650*S3650-F3650-G3650+H3650,0))))),0),0),1)</f>
        <v>0</v>
      </c>
      <c r="P3650" s="24">
        <v>103.5</v>
      </c>
      <c r="Q3650" s="18">
        <f t="shared" si="312"/>
        <v>0</v>
      </c>
      <c r="R3650" s="2">
        <v>1</v>
      </c>
      <c r="S3650" s="2">
        <v>90</v>
      </c>
      <c r="T3650" s="2" t="s">
        <v>4646</v>
      </c>
      <c r="U3650" s="28" t="str">
        <f>IF(G3650=0,"",_xlfn.MINIFS('PO Details'!$I:$I,'PO Details'!$D:$D,Planning!$B3650,'PO Details'!$L:$L,Planning!$E3650))</f>
        <v/>
      </c>
      <c r="V3650" s="29" t="s">
        <v>4639</v>
      </c>
      <c r="W3650" t="str">
        <f t="shared" si="314"/>
        <v>Max</v>
      </c>
      <c r="X3650" s="2">
        <v>120</v>
      </c>
    </row>
    <row r="3651" spans="1:24" x14ac:dyDescent="0.25">
      <c r="A3651" s="11" t="s">
        <v>4619</v>
      </c>
      <c r="B3651" s="22" t="s">
        <v>1824</v>
      </c>
      <c r="C3651" s="22" t="s">
        <v>412</v>
      </c>
      <c r="D3651" s="22" t="s">
        <v>1825</v>
      </c>
      <c r="E3651" s="31" t="s">
        <v>113</v>
      </c>
      <c r="F3651" s="12">
        <f>SUMIFS('Inventory Details'!$H:$H,'Inventory Details'!$B:$B,$B3651,'Inventory Details'!$E:$E,$E3651)</f>
        <v>0</v>
      </c>
      <c r="G3651" s="12">
        <f>SUMIFS('PO Details'!$H:$H,'PO Details'!$D:$D,Planning!$B3651,'PO Details'!$L:$L,$E3651)</f>
        <v>0</v>
      </c>
      <c r="H3651" s="12">
        <f>SUMIFS('SO Details'!$G:$G,'SO Details'!$D:$D,Planning!$B3651,'SO Details'!$K:$K,$E3651)</f>
        <v>5</v>
      </c>
      <c r="I3651" s="20">
        <f>IF(COUNTIFS($C:$C,B3651)&gt;1,SUMIFS('Sales Hx'!$Q:$Q,'Sales Hx'!$B:$B,_xlfn.XLOOKUP(B3651,C:C,B:B),'Sales Hx'!$D:$D,Planning!$E3651),SUMIFS('Sales Hx'!$Q:$Q,'Sales Hx'!$B:$B,Planning!$B3651,'Sales Hx'!$D:$D,Planning!$E3651))</f>
        <v>0</v>
      </c>
      <c r="J3651" s="16">
        <f>IF(COUNTIFS($C:$C,B3651)&gt;1,SUMIFS('Sales Hx'!$S:$S,'Sales Hx'!$B:$B,_xlfn.XLOOKUP(B3651,C:C,B:B),'Sales Hx'!$D:$D,E3651),SUMIFS('Sales Hx'!$S:$S,'Sales Hx'!$B:$B,$B3651,'Sales Hx'!$D:$D,$E3651))</f>
        <v>0.16447368421052633</v>
      </c>
      <c r="K3651" s="16">
        <f t="shared" si="313"/>
        <v>0</v>
      </c>
      <c r="L3651" s="12">
        <f>IF(M3651&lt;&gt;"",M3651,IF(COUNTIFS($C:$C,B3651)&gt;1,SUMIFS('Sales Hx'!V:V,'Sales Hx'!$B:$B,_xlfn.XLOOKUP(B3651,C:C,B:B),'Sales Hx'!$D:$D,$E3651),SUMIFS('Sales Hx'!V:V,'Sales Hx'!$B:$B,$B3651,'Sales Hx'!$D:$D,$E3651)))</f>
        <v>0</v>
      </c>
      <c r="M3651" s="12">
        <v>0</v>
      </c>
      <c r="N3651" s="15">
        <f t="shared" si="311"/>
        <v>0.16447368421052633</v>
      </c>
      <c r="O3651" s="21">
        <f t="shared" si="315"/>
        <v>0</v>
      </c>
      <c r="P3651" s="24">
        <v>103.5</v>
      </c>
      <c r="Q3651" s="18">
        <f t="shared" si="312"/>
        <v>0</v>
      </c>
      <c r="R3651" s="2">
        <v>1</v>
      </c>
      <c r="S3651" s="2">
        <v>90</v>
      </c>
      <c r="T3651" s="2" t="s">
        <v>4646</v>
      </c>
      <c r="U3651" s="28" t="str">
        <f>IF(G3651=0,"",_xlfn.MINIFS('PO Details'!$I:$I,'PO Details'!$D:$D,Planning!$B3651,'PO Details'!$L:$L,Planning!$E3651))</f>
        <v/>
      </c>
      <c r="V3651" s="29" t="s">
        <v>4639</v>
      </c>
      <c r="W3651" t="str">
        <f t="shared" si="314"/>
        <v>Max</v>
      </c>
      <c r="X3651" s="2">
        <v>120</v>
      </c>
    </row>
    <row r="3652" spans="1:24" x14ac:dyDescent="0.25">
      <c r="A3652" s="11" t="s">
        <v>4619</v>
      </c>
      <c r="B3652" s="22" t="s">
        <v>1824</v>
      </c>
      <c r="C3652" s="22" t="s">
        <v>412</v>
      </c>
      <c r="D3652" s="22" t="s">
        <v>1825</v>
      </c>
      <c r="E3652" s="31" t="s">
        <v>15</v>
      </c>
      <c r="F3652" s="12">
        <f>SUMIFS('Inventory Details'!$H:$H,'Inventory Details'!$B:$B,$B3652,'Inventory Details'!$E:$E,$E3652)</f>
        <v>0</v>
      </c>
      <c r="G3652" s="12">
        <f>SUMIFS('PO Details'!$H:$H,'PO Details'!$D:$D,Planning!$B3652,'PO Details'!$L:$L,$E3652)</f>
        <v>0</v>
      </c>
      <c r="H3652" s="12">
        <f>SUMIFS('SO Details'!$G:$G,'SO Details'!$D:$D,Planning!$B3652,'SO Details'!$K:$K,$E3652)</f>
        <v>0</v>
      </c>
      <c r="I3652" s="20">
        <f>IF(COUNTIFS($C:$C,B3652)&gt;1,SUMIFS('Sales Hx'!$Q:$Q,'Sales Hx'!$B:$B,_xlfn.XLOOKUP(B3652,C:C,B:B),'Sales Hx'!$D:$D,Planning!$E3652),SUMIFS('Sales Hx'!$Q:$Q,'Sales Hx'!$B:$B,Planning!$B3652,'Sales Hx'!$D:$D,Planning!$E3652))</f>
        <v>0</v>
      </c>
      <c r="J3652" s="16">
        <f>IF(COUNTIFS($C:$C,B3652)&gt;1,SUMIFS('Sales Hx'!$S:$S,'Sales Hx'!$B:$B,_xlfn.XLOOKUP(B3652,C:C,B:B),'Sales Hx'!$D:$D,E3652),SUMIFS('Sales Hx'!$S:$S,'Sales Hx'!$B:$B,$B3652,'Sales Hx'!$D:$D,$E3652))</f>
        <v>0</v>
      </c>
      <c r="K3652" s="16">
        <f t="shared" si="313"/>
        <v>0</v>
      </c>
      <c r="L3652" s="12">
        <f>IF(M3652&lt;&gt;"",M3652,IF(COUNTIFS($C:$C,B3652)&gt;1,SUMIFS('Sales Hx'!V:V,'Sales Hx'!$B:$B,_xlfn.XLOOKUP(B3652,C:C,B:B),'Sales Hx'!$D:$D,$E3652),SUMIFS('Sales Hx'!V:V,'Sales Hx'!$B:$B,$B3652,'Sales Hx'!$D:$D,$E3652)))</f>
        <v>0</v>
      </c>
      <c r="M3652" s="12">
        <v>0</v>
      </c>
      <c r="N3652" s="15">
        <f t="shared" si="311"/>
        <v>0</v>
      </c>
      <c r="O3652" s="21">
        <f t="shared" si="315"/>
        <v>0</v>
      </c>
      <c r="P3652" s="24">
        <v>103.5</v>
      </c>
      <c r="Q3652" s="18">
        <f t="shared" si="312"/>
        <v>0</v>
      </c>
      <c r="R3652" s="2">
        <v>1</v>
      </c>
      <c r="S3652" s="2">
        <v>90</v>
      </c>
      <c r="T3652" s="2" t="s">
        <v>4646</v>
      </c>
      <c r="U3652" s="28" t="str">
        <f>IF(G3652=0,"",_xlfn.MINIFS('PO Details'!$I:$I,'PO Details'!$D:$D,Planning!$B3652,'PO Details'!$L:$L,Planning!$E3652))</f>
        <v/>
      </c>
      <c r="V3652" s="29" t="s">
        <v>4639</v>
      </c>
      <c r="W3652" t="str">
        <f t="shared" si="314"/>
        <v>Max</v>
      </c>
      <c r="X3652" s="2">
        <v>120</v>
      </c>
    </row>
    <row r="3653" spans="1:24" x14ac:dyDescent="0.25">
      <c r="A3653" s="11" t="s">
        <v>4619</v>
      </c>
      <c r="B3653" s="22" t="s">
        <v>1826</v>
      </c>
      <c r="C3653" s="22" t="s">
        <v>414</v>
      </c>
      <c r="D3653" s="22" t="s">
        <v>1827</v>
      </c>
      <c r="E3653" s="31" t="s">
        <v>106</v>
      </c>
      <c r="F3653" s="12">
        <f>SUMIFS('Inventory Details'!$H:$H,'Inventory Details'!$B:$B,$B3653,'Inventory Details'!$E:$E,$E3653)</f>
        <v>0</v>
      </c>
      <c r="G3653" s="12">
        <f>SUMIFS('PO Details'!$H:$H,'PO Details'!$D:$D,Planning!$B3653,'PO Details'!$L:$L,$E3653)</f>
        <v>2</v>
      </c>
      <c r="H3653" s="12">
        <f>SUMIFS('SO Details'!$G:$G,'SO Details'!$D:$D,Planning!$B3653,'SO Details'!$K:$K,$E3653)</f>
        <v>0</v>
      </c>
      <c r="I3653" s="20">
        <f>IF(COUNTIFS($C:$C,B3653)&gt;1,SUMIFS('Sales Hx'!$Q:$Q,'Sales Hx'!$B:$B,_xlfn.XLOOKUP(B3653,C:C,B:B),'Sales Hx'!$D:$D,Planning!$E3653),SUMIFS('Sales Hx'!$Q:$Q,'Sales Hx'!$B:$B,Planning!$B3653,'Sales Hx'!$D:$D,Planning!$E3653))</f>
        <v>0</v>
      </c>
      <c r="J3653" s="16">
        <f>IF(COUNTIFS($C:$C,B3653)&gt;1,SUMIFS('Sales Hx'!$S:$S,'Sales Hx'!$B:$B,_xlfn.XLOOKUP(B3653,C:C,B:B),'Sales Hx'!$D:$D,E3653),SUMIFS('Sales Hx'!$S:$S,'Sales Hx'!$B:$B,$B3653,'Sales Hx'!$D:$D,$E3653))</f>
        <v>0.3125</v>
      </c>
      <c r="K3653" s="16">
        <f t="shared" si="313"/>
        <v>0</v>
      </c>
      <c r="L3653" s="12">
        <f>IF(M3653&lt;&gt;"",M3653,IF(COUNTIFS($C:$C,B3653)&gt;1,SUMIFS('Sales Hx'!V:V,'Sales Hx'!$B:$B,_xlfn.XLOOKUP(B3653,C:C,B:B),'Sales Hx'!$D:$D,$E3653),SUMIFS('Sales Hx'!V:V,'Sales Hx'!$B:$B,$B3653,'Sales Hx'!$D:$D,$E3653)))</f>
        <v>0</v>
      </c>
      <c r="M3653" s="12">
        <v>0</v>
      </c>
      <c r="N3653" s="15">
        <f t="shared" si="311"/>
        <v>0.3125</v>
      </c>
      <c r="O3653" s="21">
        <f t="shared" si="315"/>
        <v>0</v>
      </c>
      <c r="P3653" s="24">
        <v>101.2</v>
      </c>
      <c r="Q3653" s="18">
        <f t="shared" si="312"/>
        <v>0</v>
      </c>
      <c r="R3653" s="2">
        <v>1</v>
      </c>
      <c r="S3653" s="2">
        <v>120</v>
      </c>
      <c r="T3653" s="2" t="s">
        <v>4646</v>
      </c>
      <c r="U3653" s="28">
        <f>IF(G3653=0,"",_xlfn.MINIFS('PO Details'!$I:$I,'PO Details'!$D:$D,Planning!$B3653,'PO Details'!$L:$L,Planning!$E3653))</f>
        <v>45458</v>
      </c>
      <c r="V3653" s="29" t="s">
        <v>4640</v>
      </c>
      <c r="W3653" t="str">
        <f t="shared" si="314"/>
        <v>Max</v>
      </c>
      <c r="X3653" s="2">
        <v>120</v>
      </c>
    </row>
    <row r="3654" spans="1:24" x14ac:dyDescent="0.25">
      <c r="A3654" s="11" t="s">
        <v>4619</v>
      </c>
      <c r="B3654" s="22" t="s">
        <v>1826</v>
      </c>
      <c r="C3654" s="22" t="s">
        <v>414</v>
      </c>
      <c r="D3654" s="22" t="s">
        <v>1827</v>
      </c>
      <c r="E3654" s="31" t="s">
        <v>113</v>
      </c>
      <c r="F3654" s="12">
        <f>SUMIFS('Inventory Details'!$H:$H,'Inventory Details'!$B:$B,$B3654,'Inventory Details'!$E:$E,$E3654)</f>
        <v>0</v>
      </c>
      <c r="G3654" s="12">
        <f>SUMIFS('PO Details'!$H:$H,'PO Details'!$D:$D,Planning!$B3654,'PO Details'!$L:$L,$E3654)</f>
        <v>2</v>
      </c>
      <c r="H3654" s="12">
        <f>SUMIFS('SO Details'!$G:$G,'SO Details'!$D:$D,Planning!$B3654,'SO Details'!$K:$K,$E3654)</f>
        <v>3</v>
      </c>
      <c r="I3654" s="20">
        <f>IF(COUNTIFS($C:$C,B3654)&gt;1,SUMIFS('Sales Hx'!$Q:$Q,'Sales Hx'!$B:$B,_xlfn.XLOOKUP(B3654,C:C,B:B),'Sales Hx'!$D:$D,Planning!$E3654),SUMIFS('Sales Hx'!$Q:$Q,'Sales Hx'!$B:$B,Planning!$B3654,'Sales Hx'!$D:$D,Planning!$E3654))</f>
        <v>0</v>
      </c>
      <c r="J3654" s="16">
        <f>IF(COUNTIFS($C:$C,B3654)&gt;1,SUMIFS('Sales Hx'!$S:$S,'Sales Hx'!$B:$B,_xlfn.XLOOKUP(B3654,C:C,B:B),'Sales Hx'!$D:$D,E3654),SUMIFS('Sales Hx'!$S:$S,'Sales Hx'!$B:$B,$B3654,'Sales Hx'!$D:$D,$E3654))</f>
        <v>0.16447368421052633</v>
      </c>
      <c r="K3654" s="16">
        <f t="shared" si="313"/>
        <v>0</v>
      </c>
      <c r="L3654" s="12">
        <f>IF(M3654&lt;&gt;"",M3654,IF(COUNTIFS($C:$C,B3654)&gt;1,SUMIFS('Sales Hx'!V:V,'Sales Hx'!$B:$B,_xlfn.XLOOKUP(B3654,C:C,B:B),'Sales Hx'!$D:$D,$E3654),SUMIFS('Sales Hx'!V:V,'Sales Hx'!$B:$B,$B3654,'Sales Hx'!$D:$D,$E3654)))</f>
        <v>0</v>
      </c>
      <c r="M3654" s="12">
        <v>0</v>
      </c>
      <c r="N3654" s="15">
        <f t="shared" si="311"/>
        <v>0.16447368421052633</v>
      </c>
      <c r="O3654" s="21">
        <f t="shared" si="315"/>
        <v>0</v>
      </c>
      <c r="P3654" s="24">
        <v>101.2</v>
      </c>
      <c r="Q3654" s="18">
        <f t="shared" si="312"/>
        <v>0</v>
      </c>
      <c r="R3654" s="2">
        <v>1</v>
      </c>
      <c r="S3654" s="2">
        <v>120</v>
      </c>
      <c r="T3654" s="2" t="s">
        <v>4646</v>
      </c>
      <c r="U3654" s="28">
        <f>IF(G3654=0,"",_xlfn.MINIFS('PO Details'!$I:$I,'PO Details'!$D:$D,Planning!$B3654,'PO Details'!$L:$L,Planning!$E3654))</f>
        <v>45474</v>
      </c>
      <c r="V3654" s="29" t="s">
        <v>4640</v>
      </c>
      <c r="W3654" t="str">
        <f t="shared" si="314"/>
        <v>Max</v>
      </c>
      <c r="X3654" s="2">
        <v>120</v>
      </c>
    </row>
    <row r="3655" spans="1:24" x14ac:dyDescent="0.25">
      <c r="A3655" s="11" t="s">
        <v>4619</v>
      </c>
      <c r="B3655" s="22" t="s">
        <v>1826</v>
      </c>
      <c r="C3655" s="22" t="s">
        <v>414</v>
      </c>
      <c r="D3655" s="22" t="s">
        <v>1827</v>
      </c>
      <c r="E3655" s="31" t="s">
        <v>752</v>
      </c>
      <c r="F3655" s="12">
        <f>SUMIFS('Inventory Details'!$H:$H,'Inventory Details'!$B:$B,$B3655,'Inventory Details'!$E:$E,$E3655)</f>
        <v>2</v>
      </c>
      <c r="G3655" s="12">
        <f>SUMIFS('PO Details'!$H:$H,'PO Details'!$D:$D,Planning!$B3655,'PO Details'!$L:$L,$E3655)</f>
        <v>0</v>
      </c>
      <c r="H3655" s="12">
        <f>SUMIFS('SO Details'!$G:$G,'SO Details'!$D:$D,Planning!$B3655,'SO Details'!$K:$K,$E3655)</f>
        <v>0</v>
      </c>
      <c r="I3655" s="20">
        <f>IF(COUNTIFS($C:$C,B3655)&gt;1,SUMIFS('Sales Hx'!$Q:$Q,'Sales Hx'!$B:$B,_xlfn.XLOOKUP(B3655,C:C,B:B),'Sales Hx'!$D:$D,Planning!$E3655),SUMIFS('Sales Hx'!$Q:$Q,'Sales Hx'!$B:$B,Planning!$B3655,'Sales Hx'!$D:$D,Planning!$E3655))</f>
        <v>0</v>
      </c>
      <c r="J3655" s="16">
        <f>IF(COUNTIFS($C:$C,B3655)&gt;1,SUMIFS('Sales Hx'!$S:$S,'Sales Hx'!$B:$B,_xlfn.XLOOKUP(B3655,C:C,B:B),'Sales Hx'!$D:$D,E3655),SUMIFS('Sales Hx'!$S:$S,'Sales Hx'!$B:$B,$B3655,'Sales Hx'!$D:$D,$E3655))</f>
        <v>0</v>
      </c>
      <c r="K3655" s="16">
        <f t="shared" si="313"/>
        <v>0</v>
      </c>
      <c r="L3655" s="12">
        <f>IF(M3655&lt;&gt;"",M3655,IF(COUNTIFS($C:$C,B3655)&gt;1,SUMIFS('Sales Hx'!V:V,'Sales Hx'!$B:$B,_xlfn.XLOOKUP(B3655,C:C,B:B),'Sales Hx'!$D:$D,$E3655),SUMIFS('Sales Hx'!V:V,'Sales Hx'!$B:$B,$B3655,'Sales Hx'!$D:$D,$E3655)))</f>
        <v>0</v>
      </c>
      <c r="M3655" s="12">
        <v>0</v>
      </c>
      <c r="N3655" s="15">
        <f t="shared" si="311"/>
        <v>0</v>
      </c>
      <c r="O3655" s="21">
        <f t="shared" si="315"/>
        <v>0</v>
      </c>
      <c r="P3655" s="24">
        <v>101.2</v>
      </c>
      <c r="Q3655" s="18">
        <f t="shared" si="312"/>
        <v>0</v>
      </c>
      <c r="R3655" s="2">
        <v>1</v>
      </c>
      <c r="S3655" s="2">
        <v>120</v>
      </c>
      <c r="T3655" s="2" t="s">
        <v>4646</v>
      </c>
      <c r="U3655" s="28" t="str">
        <f>IF(G3655=0,"",_xlfn.MINIFS('PO Details'!$I:$I,'PO Details'!$D:$D,Planning!$B3655,'PO Details'!$L:$L,Planning!$E3655))</f>
        <v/>
      </c>
      <c r="V3655" s="29" t="s">
        <v>4640</v>
      </c>
      <c r="W3655" t="str">
        <f t="shared" si="314"/>
        <v>Max</v>
      </c>
      <c r="X3655" s="2">
        <v>120</v>
      </c>
    </row>
    <row r="3656" spans="1:24" x14ac:dyDescent="0.25">
      <c r="A3656" s="11" t="s">
        <v>4619</v>
      </c>
      <c r="B3656" s="22" t="s">
        <v>1826</v>
      </c>
      <c r="C3656" s="22" t="s">
        <v>414</v>
      </c>
      <c r="D3656" s="22" t="s">
        <v>1827</v>
      </c>
      <c r="E3656" s="31" t="s">
        <v>108</v>
      </c>
      <c r="F3656" s="12">
        <f>SUMIFS('Inventory Details'!$H:$H,'Inventory Details'!$B:$B,$B3656,'Inventory Details'!$E:$E,$E3656)</f>
        <v>1</v>
      </c>
      <c r="G3656" s="12">
        <f>SUMIFS('PO Details'!$H:$H,'PO Details'!$D:$D,Planning!$B3656,'PO Details'!$L:$L,$E3656)</f>
        <v>0</v>
      </c>
      <c r="H3656" s="12">
        <f>SUMIFS('SO Details'!$G:$G,'SO Details'!$D:$D,Planning!$B3656,'SO Details'!$K:$K,$E3656)</f>
        <v>0</v>
      </c>
      <c r="I3656" s="20">
        <f>IF(COUNTIFS($C:$C,B3656)&gt;1,SUMIFS('Sales Hx'!$Q:$Q,'Sales Hx'!$B:$B,_xlfn.XLOOKUP(B3656,C:C,B:B),'Sales Hx'!$D:$D,Planning!$E3656),SUMIFS('Sales Hx'!$Q:$Q,'Sales Hx'!$B:$B,Planning!$B3656,'Sales Hx'!$D:$D,Planning!$E3656))</f>
        <v>0</v>
      </c>
      <c r="J3656" s="16">
        <f>IF(COUNTIFS($C:$C,B3656)&gt;1,SUMIFS('Sales Hx'!$S:$S,'Sales Hx'!$B:$B,_xlfn.XLOOKUP(B3656,C:C,B:B),'Sales Hx'!$D:$D,E3656),SUMIFS('Sales Hx'!$S:$S,'Sales Hx'!$B:$B,$B3656,'Sales Hx'!$D:$D,$E3656))</f>
        <v>0</v>
      </c>
      <c r="K3656" s="16">
        <f t="shared" si="313"/>
        <v>0</v>
      </c>
      <c r="L3656" s="12">
        <f>IF(M3656&lt;&gt;"",M3656,IF(COUNTIFS($C:$C,B3656)&gt;1,SUMIFS('Sales Hx'!V:V,'Sales Hx'!$B:$B,_xlfn.XLOOKUP(B3656,C:C,B:B),'Sales Hx'!$D:$D,$E3656),SUMIFS('Sales Hx'!V:V,'Sales Hx'!$B:$B,$B3656,'Sales Hx'!$D:$D,$E3656)))</f>
        <v>0</v>
      </c>
      <c r="M3656" s="12">
        <v>0</v>
      </c>
      <c r="N3656" s="15">
        <f t="shared" si="311"/>
        <v>0</v>
      </c>
      <c r="O3656" s="21">
        <f t="shared" si="315"/>
        <v>0</v>
      </c>
      <c r="P3656" s="24">
        <v>101.2</v>
      </c>
      <c r="Q3656" s="18">
        <f t="shared" si="312"/>
        <v>0</v>
      </c>
      <c r="R3656" s="2">
        <v>1</v>
      </c>
      <c r="S3656" s="2">
        <v>120</v>
      </c>
      <c r="T3656" s="2" t="s">
        <v>4646</v>
      </c>
      <c r="U3656" s="28" t="str">
        <f>IF(G3656=0,"",_xlfn.MINIFS('PO Details'!$I:$I,'PO Details'!$D:$D,Planning!$B3656,'PO Details'!$L:$L,Planning!$E3656))</f>
        <v/>
      </c>
      <c r="V3656" s="29" t="s">
        <v>4640</v>
      </c>
      <c r="W3656" t="str">
        <f t="shared" si="314"/>
        <v>Max</v>
      </c>
      <c r="X3656" s="2">
        <v>120</v>
      </c>
    </row>
    <row r="3657" spans="1:24" x14ac:dyDescent="0.25">
      <c r="A3657" s="11" t="s">
        <v>4619</v>
      </c>
      <c r="B3657" s="22" t="s">
        <v>1826</v>
      </c>
      <c r="C3657" s="22" t="s">
        <v>414</v>
      </c>
      <c r="D3657" s="22" t="s">
        <v>1827</v>
      </c>
      <c r="E3657" s="31" t="s">
        <v>4746</v>
      </c>
      <c r="F3657" s="12">
        <f>SUMIFS('Inventory Details'!$H:$H,'Inventory Details'!$B:$B,$B3657,'Inventory Details'!$E:$E,$E3657)</f>
        <v>0</v>
      </c>
      <c r="G3657" s="12">
        <f>SUMIFS('PO Details'!$H:$H,'PO Details'!$D:$D,Planning!$B3657,'PO Details'!$L:$L,$E3657)</f>
        <v>0</v>
      </c>
      <c r="H3657" s="12">
        <f>SUMIFS('SO Details'!$G:$G,'SO Details'!$D:$D,Planning!$B3657,'SO Details'!$K:$K,$E3657)</f>
        <v>0</v>
      </c>
      <c r="I3657" s="20">
        <f>IF(COUNTIFS($C:$C,B3657)&gt;1,SUMIFS('Sales Hx'!$Q:$Q,'Sales Hx'!$B:$B,_xlfn.XLOOKUP(B3657,C:C,B:B),'Sales Hx'!$D:$D,Planning!$E3657),SUMIFS('Sales Hx'!$Q:$Q,'Sales Hx'!$B:$B,Planning!$B3657,'Sales Hx'!$D:$D,Planning!$E3657))</f>
        <v>0</v>
      </c>
      <c r="J3657" s="16">
        <f>IF(COUNTIFS($C:$C,B3657)&gt;1,SUMIFS('Sales Hx'!$S:$S,'Sales Hx'!$B:$B,_xlfn.XLOOKUP(B3657,C:C,B:B),'Sales Hx'!$D:$D,E3657),SUMIFS('Sales Hx'!$S:$S,'Sales Hx'!$B:$B,$B3657,'Sales Hx'!$D:$D,$E3657))</f>
        <v>0.27412280701754388</v>
      </c>
      <c r="K3657" s="16">
        <f t="shared" si="313"/>
        <v>0</v>
      </c>
      <c r="L3657" s="12">
        <f>IF(M3657&lt;&gt;"",M3657,IF(COUNTIFS($C:$C,B3657)&gt;1,SUMIFS('Sales Hx'!V:V,'Sales Hx'!$B:$B,_xlfn.XLOOKUP(B3657,C:C,B:B),'Sales Hx'!$D:$D,$E3657),SUMIFS('Sales Hx'!V:V,'Sales Hx'!$B:$B,$B3657,'Sales Hx'!$D:$D,$E3657)))</f>
        <v>0</v>
      </c>
      <c r="M3657" s="12">
        <v>0</v>
      </c>
      <c r="N3657" s="15">
        <f t="shared" si="311"/>
        <v>0.27412280701754388</v>
      </c>
      <c r="O3657" s="21">
        <f t="shared" si="315"/>
        <v>0</v>
      </c>
      <c r="P3657" s="24">
        <v>101.2</v>
      </c>
      <c r="Q3657" s="18">
        <f t="shared" si="312"/>
        <v>0</v>
      </c>
      <c r="R3657" s="2">
        <v>1</v>
      </c>
      <c r="S3657" s="2">
        <v>120</v>
      </c>
      <c r="T3657" s="2" t="s">
        <v>4646</v>
      </c>
      <c r="U3657" s="28" t="str">
        <f>IF(G3657=0,"",_xlfn.MINIFS('PO Details'!$I:$I,'PO Details'!$D:$D,Planning!$B3657,'PO Details'!$L:$L,Planning!$E3657))</f>
        <v/>
      </c>
      <c r="V3657" s="29" t="s">
        <v>4640</v>
      </c>
      <c r="W3657" t="str">
        <f t="shared" si="314"/>
        <v>Max</v>
      </c>
      <c r="X3657" s="2">
        <v>120</v>
      </c>
    </row>
    <row r="3658" spans="1:24" x14ac:dyDescent="0.25">
      <c r="A3658" s="11" t="s">
        <v>4619</v>
      </c>
      <c r="B3658" s="22" t="s">
        <v>1826</v>
      </c>
      <c r="C3658" s="22" t="s">
        <v>414</v>
      </c>
      <c r="D3658" s="22" t="s">
        <v>1827</v>
      </c>
      <c r="E3658" s="31" t="s">
        <v>109</v>
      </c>
      <c r="F3658" s="12">
        <f>SUMIFS('Inventory Details'!$H:$H,'Inventory Details'!$B:$B,$B3658,'Inventory Details'!$E:$E,$E3658)</f>
        <v>1</v>
      </c>
      <c r="G3658" s="12">
        <f>SUMIFS('PO Details'!$H:$H,'PO Details'!$D:$D,Planning!$B3658,'PO Details'!$L:$L,$E3658)</f>
        <v>0</v>
      </c>
      <c r="H3658" s="12">
        <f>SUMIFS('SO Details'!$G:$G,'SO Details'!$D:$D,Planning!$B3658,'SO Details'!$K:$K,$E3658)</f>
        <v>0</v>
      </c>
      <c r="I3658" s="20">
        <f>IF(COUNTIFS($C:$C,B3658)&gt;1,SUMIFS('Sales Hx'!$Q:$Q,'Sales Hx'!$B:$B,_xlfn.XLOOKUP(B3658,C:C,B:B),'Sales Hx'!$D:$D,Planning!$E3658),SUMIFS('Sales Hx'!$Q:$Q,'Sales Hx'!$B:$B,Planning!$B3658,'Sales Hx'!$D:$D,Planning!$E3658))</f>
        <v>0</v>
      </c>
      <c r="J3658" s="16">
        <f>IF(COUNTIFS($C:$C,B3658)&gt;1,SUMIFS('Sales Hx'!$S:$S,'Sales Hx'!$B:$B,_xlfn.XLOOKUP(B3658,C:C,B:B),'Sales Hx'!$D:$D,E3658),SUMIFS('Sales Hx'!$S:$S,'Sales Hx'!$B:$B,$B3658,'Sales Hx'!$D:$D,$E3658))</f>
        <v>0</v>
      </c>
      <c r="K3658" s="16">
        <f t="shared" si="313"/>
        <v>0</v>
      </c>
      <c r="L3658" s="12">
        <f>IF(M3658&lt;&gt;"",M3658,IF(COUNTIFS($C:$C,B3658)&gt;1,SUMIFS('Sales Hx'!V:V,'Sales Hx'!$B:$B,_xlfn.XLOOKUP(B3658,C:C,B:B),'Sales Hx'!$D:$D,$E3658),SUMIFS('Sales Hx'!V:V,'Sales Hx'!$B:$B,$B3658,'Sales Hx'!$D:$D,$E3658)))</f>
        <v>0</v>
      </c>
      <c r="M3658" s="12">
        <v>0</v>
      </c>
      <c r="N3658" s="15">
        <f t="shared" si="311"/>
        <v>0</v>
      </c>
      <c r="O3658" s="21">
        <f t="shared" si="315"/>
        <v>0</v>
      </c>
      <c r="P3658" s="24">
        <v>101.2</v>
      </c>
      <c r="Q3658" s="18">
        <f t="shared" si="312"/>
        <v>0</v>
      </c>
      <c r="R3658" s="2">
        <v>1</v>
      </c>
      <c r="S3658" s="2">
        <v>120</v>
      </c>
      <c r="T3658" s="2" t="s">
        <v>4646</v>
      </c>
      <c r="U3658" s="28" t="str">
        <f>IF(G3658=0,"",_xlfn.MINIFS('PO Details'!$I:$I,'PO Details'!$D:$D,Planning!$B3658,'PO Details'!$L:$L,Planning!$E3658))</f>
        <v/>
      </c>
      <c r="V3658" s="29" t="s">
        <v>4640</v>
      </c>
      <c r="W3658" t="str">
        <f t="shared" si="314"/>
        <v>Max</v>
      </c>
      <c r="X3658" s="2">
        <v>120</v>
      </c>
    </row>
    <row r="3659" spans="1:24" x14ac:dyDescent="0.25">
      <c r="A3659" s="11" t="s">
        <v>4619</v>
      </c>
      <c r="B3659" s="22" t="s">
        <v>1826</v>
      </c>
      <c r="C3659" s="22" t="s">
        <v>414</v>
      </c>
      <c r="D3659" s="22" t="s">
        <v>1827</v>
      </c>
      <c r="E3659" s="31" t="s">
        <v>861</v>
      </c>
      <c r="F3659" s="12">
        <f>SUMIFS('Inventory Details'!$H:$H,'Inventory Details'!$B:$B,$B3659,'Inventory Details'!$E:$E,$E3659)</f>
        <v>6</v>
      </c>
      <c r="G3659" s="12">
        <f>SUMIFS('PO Details'!$H:$H,'PO Details'!$D:$D,Planning!$B3659,'PO Details'!$L:$L,$E3659)</f>
        <v>0</v>
      </c>
      <c r="H3659" s="12">
        <f>SUMIFS('SO Details'!$G:$G,'SO Details'!$D:$D,Planning!$B3659,'SO Details'!$K:$K,$E3659)</f>
        <v>0</v>
      </c>
      <c r="I3659" s="20">
        <f>IF(COUNTIFS($C:$C,B3659)&gt;1,SUMIFS('Sales Hx'!$Q:$Q,'Sales Hx'!$B:$B,_xlfn.XLOOKUP(B3659,C:C,B:B),'Sales Hx'!$D:$D,Planning!$E3659),SUMIFS('Sales Hx'!$Q:$Q,'Sales Hx'!$B:$B,Planning!$B3659,'Sales Hx'!$D:$D,Planning!$E3659))</f>
        <v>0</v>
      </c>
      <c r="J3659" s="16">
        <f>IF(COUNTIFS($C:$C,B3659)&gt;1,SUMIFS('Sales Hx'!$S:$S,'Sales Hx'!$B:$B,_xlfn.XLOOKUP(B3659,C:C,B:B),'Sales Hx'!$D:$D,E3659),SUMIFS('Sales Hx'!$S:$S,'Sales Hx'!$B:$B,$B3659,'Sales Hx'!$D:$D,$E3659))</f>
        <v>0</v>
      </c>
      <c r="K3659" s="16">
        <f t="shared" si="313"/>
        <v>0</v>
      </c>
      <c r="L3659" s="12">
        <f>IF(M3659&lt;&gt;"",M3659,IF(COUNTIFS($C:$C,B3659)&gt;1,SUMIFS('Sales Hx'!V:V,'Sales Hx'!$B:$B,_xlfn.XLOOKUP(B3659,C:C,B:B),'Sales Hx'!$D:$D,$E3659),SUMIFS('Sales Hx'!V:V,'Sales Hx'!$B:$B,$B3659,'Sales Hx'!$D:$D,$E3659)))</f>
        <v>0</v>
      </c>
      <c r="M3659" s="12">
        <v>0</v>
      </c>
      <c r="N3659" s="15">
        <f t="shared" si="311"/>
        <v>0</v>
      </c>
      <c r="O3659" s="21">
        <f t="shared" si="315"/>
        <v>0</v>
      </c>
      <c r="P3659" s="24">
        <v>101.2</v>
      </c>
      <c r="Q3659" s="18">
        <f t="shared" si="312"/>
        <v>0</v>
      </c>
      <c r="R3659" s="2">
        <v>1</v>
      </c>
      <c r="S3659" s="2">
        <v>120</v>
      </c>
      <c r="T3659" s="2" t="s">
        <v>4646</v>
      </c>
      <c r="U3659" s="28" t="str">
        <f>IF(G3659=0,"",_xlfn.MINIFS('PO Details'!$I:$I,'PO Details'!$D:$D,Planning!$B3659,'PO Details'!$L:$L,Planning!$E3659))</f>
        <v/>
      </c>
      <c r="V3659" s="29" t="s">
        <v>4640</v>
      </c>
      <c r="W3659" t="str">
        <f t="shared" si="314"/>
        <v>Max</v>
      </c>
      <c r="X3659" s="2">
        <v>120</v>
      </c>
    </row>
    <row r="3660" spans="1:24" x14ac:dyDescent="0.25">
      <c r="A3660" s="11" t="s">
        <v>4619</v>
      </c>
      <c r="B3660" s="22" t="s">
        <v>1826</v>
      </c>
      <c r="C3660" s="22" t="s">
        <v>414</v>
      </c>
      <c r="D3660" s="22" t="s">
        <v>1827</v>
      </c>
      <c r="E3660" s="31" t="s">
        <v>15</v>
      </c>
      <c r="F3660" s="12">
        <f>SUMIFS('Inventory Details'!$H:$H,'Inventory Details'!$B:$B,$B3660,'Inventory Details'!$E:$E,$E3660)</f>
        <v>0</v>
      </c>
      <c r="G3660" s="12">
        <f>SUMIFS('PO Details'!$H:$H,'PO Details'!$D:$D,Planning!$B3660,'PO Details'!$L:$L,$E3660)</f>
        <v>0</v>
      </c>
      <c r="H3660" s="12">
        <f>SUMIFS('SO Details'!$G:$G,'SO Details'!$D:$D,Planning!$B3660,'SO Details'!$K:$K,$E3660)</f>
        <v>0</v>
      </c>
      <c r="I3660" s="20">
        <f>IF(COUNTIFS($C:$C,B3660)&gt;1,SUMIFS('Sales Hx'!$Q:$Q,'Sales Hx'!$B:$B,_xlfn.XLOOKUP(B3660,C:C,B:B),'Sales Hx'!$D:$D,Planning!$E3660),SUMIFS('Sales Hx'!$Q:$Q,'Sales Hx'!$B:$B,Planning!$B3660,'Sales Hx'!$D:$D,Planning!$E3660))</f>
        <v>0</v>
      </c>
      <c r="J3660" s="16">
        <f>IF(COUNTIFS($C:$C,B3660)&gt;1,SUMIFS('Sales Hx'!$S:$S,'Sales Hx'!$B:$B,_xlfn.XLOOKUP(B3660,C:C,B:B),'Sales Hx'!$D:$D,E3660),SUMIFS('Sales Hx'!$S:$S,'Sales Hx'!$B:$B,$B3660,'Sales Hx'!$D:$D,$E3660))</f>
        <v>0</v>
      </c>
      <c r="K3660" s="16">
        <f t="shared" si="313"/>
        <v>0</v>
      </c>
      <c r="L3660" s="12">
        <f>IF(M3660&lt;&gt;"",M3660,IF(COUNTIFS($C:$C,B3660)&gt;1,SUMIFS('Sales Hx'!V:V,'Sales Hx'!$B:$B,_xlfn.XLOOKUP(B3660,C:C,B:B),'Sales Hx'!$D:$D,$E3660),SUMIFS('Sales Hx'!V:V,'Sales Hx'!$B:$B,$B3660,'Sales Hx'!$D:$D,$E3660)))</f>
        <v>0</v>
      </c>
      <c r="M3660" s="12">
        <v>0</v>
      </c>
      <c r="N3660" s="15">
        <f t="shared" si="311"/>
        <v>0</v>
      </c>
      <c r="O3660" s="21">
        <f t="shared" si="315"/>
        <v>0</v>
      </c>
      <c r="P3660" s="24">
        <v>101.2</v>
      </c>
      <c r="Q3660" s="18">
        <f t="shared" si="312"/>
        <v>0</v>
      </c>
      <c r="R3660" s="2">
        <v>1</v>
      </c>
      <c r="S3660" s="2">
        <v>120</v>
      </c>
      <c r="T3660" s="2" t="s">
        <v>4646</v>
      </c>
      <c r="U3660" s="28" t="str">
        <f>IF(G3660=0,"",_xlfn.MINIFS('PO Details'!$I:$I,'PO Details'!$D:$D,Planning!$B3660,'PO Details'!$L:$L,Planning!$E3660))</f>
        <v/>
      </c>
      <c r="V3660" s="29" t="s">
        <v>4640</v>
      </c>
      <c r="W3660" t="str">
        <f t="shared" si="314"/>
        <v>Max</v>
      </c>
      <c r="X3660" s="2">
        <v>120</v>
      </c>
    </row>
    <row r="3661" spans="1:24" x14ac:dyDescent="0.25">
      <c r="A3661" s="11" t="s">
        <v>4619</v>
      </c>
      <c r="B3661" s="22" t="s">
        <v>1828</v>
      </c>
      <c r="C3661" s="22"/>
      <c r="D3661" s="22" t="s">
        <v>1829</v>
      </c>
      <c r="E3661" s="31" t="s">
        <v>119</v>
      </c>
      <c r="F3661" s="12">
        <f>SUMIFS('Inventory Details'!$H:$H,'Inventory Details'!$B:$B,$B3661,'Inventory Details'!$E:$E,$E3661)</f>
        <v>2</v>
      </c>
      <c r="G3661" s="12">
        <f>SUMIFS('PO Details'!$H:$H,'PO Details'!$D:$D,Planning!$B3661,'PO Details'!$L:$L,$E3661)</f>
        <v>6</v>
      </c>
      <c r="H3661" s="12">
        <f>SUMIFS('SO Details'!$G:$G,'SO Details'!$D:$D,Planning!$B3661,'SO Details'!$K:$K,$E3661)</f>
        <v>0</v>
      </c>
      <c r="I3661" s="20">
        <f>IF(COUNTIFS($C:$C,B3661)&gt;1,SUMIFS('Sales Hx'!$Q:$Q,'Sales Hx'!$B:$B,_xlfn.XLOOKUP(B3661,C:C,B:B),'Sales Hx'!$D:$D,Planning!$E3661),SUMIFS('Sales Hx'!$Q:$Q,'Sales Hx'!$B:$B,Planning!$B3661,'Sales Hx'!$D:$D,Planning!$E3661))</f>
        <v>0</v>
      </c>
      <c r="J3661" s="16">
        <f>IF(COUNTIFS($C:$C,B3661)&gt;1,SUMIFS('Sales Hx'!$S:$S,'Sales Hx'!$B:$B,_xlfn.XLOOKUP(B3661,C:C,B:B),'Sales Hx'!$D:$D,E3661),SUMIFS('Sales Hx'!$S:$S,'Sales Hx'!$B:$B,$B3661,'Sales Hx'!$D:$D,$E3661))</f>
        <v>0</v>
      </c>
      <c r="K3661" s="16">
        <f t="shared" si="313"/>
        <v>0</v>
      </c>
      <c r="L3661" s="12">
        <f>IF(M3661&lt;&gt;"",M3661,IF(COUNTIFS($C:$C,B3661)&gt;1,SUMIFS('Sales Hx'!V:V,'Sales Hx'!$B:$B,_xlfn.XLOOKUP(B3661,C:C,B:B),'Sales Hx'!$D:$D,$E3661),SUMIFS('Sales Hx'!V:V,'Sales Hx'!$B:$B,$B3661,'Sales Hx'!$D:$D,$E3661)))</f>
        <v>0</v>
      </c>
      <c r="M3661" s="12">
        <v>0</v>
      </c>
      <c r="N3661" s="15">
        <f t="shared" si="311"/>
        <v>0</v>
      </c>
      <c r="O3661" s="21">
        <f t="shared" si="315"/>
        <v>0</v>
      </c>
      <c r="P3661" s="24">
        <v>36.5</v>
      </c>
      <c r="Q3661" s="18">
        <f t="shared" si="312"/>
        <v>0</v>
      </c>
      <c r="R3661" s="2">
        <v>1</v>
      </c>
      <c r="S3661" s="2">
        <v>120</v>
      </c>
      <c r="T3661" s="2" t="s">
        <v>4647</v>
      </c>
      <c r="U3661" s="28">
        <f>IF(G3661=0,"",_xlfn.MINIFS('PO Details'!$I:$I,'PO Details'!$D:$D,Planning!$B3661,'PO Details'!$L:$L,Planning!$E3661))</f>
        <v>45474</v>
      </c>
      <c r="V3661" s="29" t="s">
        <v>4640</v>
      </c>
      <c r="W3661" t="str">
        <f t="shared" si="314"/>
        <v/>
      </c>
      <c r="X3661" s="2">
        <v>120</v>
      </c>
    </row>
    <row r="3662" spans="1:24" x14ac:dyDescent="0.25">
      <c r="A3662" s="11" t="s">
        <v>4619</v>
      </c>
      <c r="B3662" s="22" t="s">
        <v>1828</v>
      </c>
      <c r="C3662" s="22"/>
      <c r="D3662" s="22" t="s">
        <v>1829</v>
      </c>
      <c r="E3662" s="31" t="s">
        <v>15</v>
      </c>
      <c r="F3662" s="12">
        <f>SUMIFS('Inventory Details'!$H:$H,'Inventory Details'!$B:$B,$B3662,'Inventory Details'!$E:$E,$E3662)</f>
        <v>0</v>
      </c>
      <c r="G3662" s="12">
        <f>SUMIFS('PO Details'!$H:$H,'PO Details'!$D:$D,Planning!$B3662,'PO Details'!$L:$L,$E3662)</f>
        <v>3</v>
      </c>
      <c r="H3662" s="12">
        <f>SUMIFS('SO Details'!$G:$G,'SO Details'!$D:$D,Planning!$B3662,'SO Details'!$K:$K,$E3662)</f>
        <v>0</v>
      </c>
      <c r="I3662" s="20">
        <f>IF(COUNTIFS($C:$C,B3662)&gt;1,SUMIFS('Sales Hx'!$Q:$Q,'Sales Hx'!$B:$B,_xlfn.XLOOKUP(B3662,C:C,B:B),'Sales Hx'!$D:$D,Planning!$E3662),SUMIFS('Sales Hx'!$Q:$Q,'Sales Hx'!$B:$B,Planning!$B3662,'Sales Hx'!$D:$D,Planning!$E3662))</f>
        <v>0</v>
      </c>
      <c r="J3662" s="16">
        <f>IF(COUNTIFS($C:$C,B3662)&gt;1,SUMIFS('Sales Hx'!$S:$S,'Sales Hx'!$B:$B,_xlfn.XLOOKUP(B3662,C:C,B:B),'Sales Hx'!$D:$D,E3662),SUMIFS('Sales Hx'!$S:$S,'Sales Hx'!$B:$B,$B3662,'Sales Hx'!$D:$D,$E3662))</f>
        <v>0</v>
      </c>
      <c r="K3662" s="16">
        <f t="shared" si="313"/>
        <v>0</v>
      </c>
      <c r="L3662" s="12">
        <f>IF(M3662&lt;&gt;"",M3662,IF(COUNTIFS($C:$C,B3662)&gt;1,SUMIFS('Sales Hx'!V:V,'Sales Hx'!$B:$B,_xlfn.XLOOKUP(B3662,C:C,B:B),'Sales Hx'!$D:$D,$E3662),SUMIFS('Sales Hx'!V:V,'Sales Hx'!$B:$B,$B3662,'Sales Hx'!$D:$D,$E3662)))</f>
        <v>0</v>
      </c>
      <c r="M3662" s="12">
        <v>0</v>
      </c>
      <c r="N3662" s="15">
        <f t="shared" ref="N3662:N3725" si="316">IFERROR(_xlfn.IFNA(J3662*R3662+L3662,"No Sales Hx"),"No Sales HX")</f>
        <v>0</v>
      </c>
      <c r="O3662" s="21">
        <f t="shared" si="315"/>
        <v>0</v>
      </c>
      <c r="P3662" s="24">
        <v>36.5</v>
      </c>
      <c r="Q3662" s="18">
        <f t="shared" ref="Q3662:Q3725" si="317">IFERROR(P3662*O3662,0)</f>
        <v>0</v>
      </c>
      <c r="R3662" s="2">
        <v>1</v>
      </c>
      <c r="S3662" s="2">
        <v>120</v>
      </c>
      <c r="T3662" s="2" t="s">
        <v>4647</v>
      </c>
      <c r="U3662" s="28">
        <f>IF(G3662=0,"",_xlfn.MINIFS('PO Details'!$I:$I,'PO Details'!$D:$D,Planning!$B3662,'PO Details'!$L:$L,Planning!$E3662))</f>
        <v>45397</v>
      </c>
      <c r="V3662" s="29" t="s">
        <v>4640</v>
      </c>
      <c r="W3662" t="str">
        <f t="shared" si="314"/>
        <v/>
      </c>
      <c r="X3662" s="2">
        <v>120</v>
      </c>
    </row>
    <row r="3663" spans="1:24" x14ac:dyDescent="0.25">
      <c r="A3663" s="11" t="s">
        <v>4619</v>
      </c>
      <c r="B3663" s="22" t="s">
        <v>1828</v>
      </c>
      <c r="C3663" s="22"/>
      <c r="D3663" s="22" t="s">
        <v>1829</v>
      </c>
      <c r="E3663" s="31" t="s">
        <v>820</v>
      </c>
      <c r="F3663" s="12">
        <f>SUMIFS('Inventory Details'!$H:$H,'Inventory Details'!$B:$B,$B3663,'Inventory Details'!$E:$E,$E3663)</f>
        <v>4</v>
      </c>
      <c r="G3663" s="12">
        <f>SUMIFS('PO Details'!$H:$H,'PO Details'!$D:$D,Planning!$B3663,'PO Details'!$L:$L,$E3663)</f>
        <v>25</v>
      </c>
      <c r="H3663" s="12">
        <f>SUMIFS('SO Details'!$G:$G,'SO Details'!$D:$D,Planning!$B3663,'SO Details'!$K:$K,$E3663)</f>
        <v>1</v>
      </c>
      <c r="I3663" s="20">
        <f>IF(COUNTIFS($C:$C,B3663)&gt;1,SUMIFS('Sales Hx'!$Q:$Q,'Sales Hx'!$B:$B,_xlfn.XLOOKUP(B3663,C:C,B:B),'Sales Hx'!$D:$D,Planning!$E3663),SUMIFS('Sales Hx'!$Q:$Q,'Sales Hx'!$B:$B,Planning!$B3663,'Sales Hx'!$D:$D,Planning!$E3663))</f>
        <v>0</v>
      </c>
      <c r="J3663" s="16">
        <f>IF(COUNTIFS($C:$C,B3663)&gt;1,SUMIFS('Sales Hx'!$S:$S,'Sales Hx'!$B:$B,_xlfn.XLOOKUP(B3663,C:C,B:B),'Sales Hx'!$D:$D,E3663),SUMIFS('Sales Hx'!$S:$S,'Sales Hx'!$B:$B,$B3663,'Sales Hx'!$D:$D,$E3663))</f>
        <v>3.2894736842105261E-2</v>
      </c>
      <c r="K3663" s="16">
        <f t="shared" si="313"/>
        <v>0</v>
      </c>
      <c r="L3663" s="12">
        <f>IF(M3663&lt;&gt;"",M3663,IF(COUNTIFS($C:$C,B3663)&gt;1,SUMIFS('Sales Hx'!V:V,'Sales Hx'!$B:$B,_xlfn.XLOOKUP(B3663,C:C,B:B),'Sales Hx'!$D:$D,$E3663),SUMIFS('Sales Hx'!V:V,'Sales Hx'!$B:$B,$B3663,'Sales Hx'!$D:$D,$E3663)))</f>
        <v>0</v>
      </c>
      <c r="M3663" s="12">
        <v>0</v>
      </c>
      <c r="N3663" s="15">
        <f t="shared" si="316"/>
        <v>3.2894736842105261E-2</v>
      </c>
      <c r="O3663" s="21">
        <f t="shared" si="315"/>
        <v>0</v>
      </c>
      <c r="P3663" s="24">
        <v>36.5</v>
      </c>
      <c r="Q3663" s="18">
        <f t="shared" si="317"/>
        <v>0</v>
      </c>
      <c r="R3663" s="2">
        <v>1</v>
      </c>
      <c r="S3663" s="2">
        <v>120</v>
      </c>
      <c r="T3663" s="2" t="s">
        <v>4647</v>
      </c>
      <c r="U3663" s="28">
        <f>IF(G3663=0,"",_xlfn.MINIFS('PO Details'!$I:$I,'PO Details'!$D:$D,Planning!$B3663,'PO Details'!$L:$L,Planning!$E3663))</f>
        <v>45474</v>
      </c>
      <c r="V3663" s="29" t="s">
        <v>4640</v>
      </c>
      <c r="W3663" t="str">
        <f t="shared" si="314"/>
        <v/>
      </c>
      <c r="X3663" s="2">
        <v>120</v>
      </c>
    </row>
    <row r="3664" spans="1:24" x14ac:dyDescent="0.25">
      <c r="A3664" s="11" t="s">
        <v>4619</v>
      </c>
      <c r="B3664" s="22" t="s">
        <v>1828</v>
      </c>
      <c r="C3664" s="22"/>
      <c r="D3664" s="22" t="s">
        <v>1829</v>
      </c>
      <c r="E3664" s="31" t="s">
        <v>113</v>
      </c>
      <c r="F3664" s="12">
        <f>SUMIFS('Inventory Details'!$H:$H,'Inventory Details'!$B:$B,$B3664,'Inventory Details'!$E:$E,$E3664)</f>
        <v>20</v>
      </c>
      <c r="G3664" s="12">
        <f>SUMIFS('PO Details'!$H:$H,'PO Details'!$D:$D,Planning!$B3664,'PO Details'!$L:$L,$E3664)</f>
        <v>5</v>
      </c>
      <c r="H3664" s="12">
        <f>SUMIFS('SO Details'!$G:$G,'SO Details'!$D:$D,Planning!$B3664,'SO Details'!$K:$K,$E3664)</f>
        <v>0</v>
      </c>
      <c r="I3664" s="20">
        <f>IF(COUNTIFS($C:$C,B3664)&gt;1,SUMIFS('Sales Hx'!$Q:$Q,'Sales Hx'!$B:$B,_xlfn.XLOOKUP(B3664,C:C,B:B),'Sales Hx'!$D:$D,Planning!$E3664),SUMIFS('Sales Hx'!$Q:$Q,'Sales Hx'!$B:$B,Planning!$B3664,'Sales Hx'!$D:$D,Planning!$E3664))</f>
        <v>1.4</v>
      </c>
      <c r="J3664" s="16">
        <f>IF(COUNTIFS($C:$C,B3664)&gt;1,SUMIFS('Sales Hx'!$S:$S,'Sales Hx'!$B:$B,_xlfn.XLOOKUP(B3664,C:C,B:B),'Sales Hx'!$D:$D,E3664),SUMIFS('Sales Hx'!$S:$S,'Sales Hx'!$B:$B,$B3664,'Sales Hx'!$D:$D,$E3664))</f>
        <v>3.9473684210526314E-2</v>
      </c>
      <c r="K3664" s="16">
        <f t="shared" si="313"/>
        <v>17.857142857142858</v>
      </c>
      <c r="L3664" s="12">
        <f>IF(M3664&lt;&gt;"",M3664,IF(COUNTIFS($C:$C,B3664)&gt;1,SUMIFS('Sales Hx'!V:V,'Sales Hx'!$B:$B,_xlfn.XLOOKUP(B3664,C:C,B:B),'Sales Hx'!$D:$D,$E3664),SUMIFS('Sales Hx'!V:V,'Sales Hx'!$B:$B,$B3664,'Sales Hx'!$D:$D,$E3664)))</f>
        <v>0</v>
      </c>
      <c r="M3664" s="12">
        <v>0</v>
      </c>
      <c r="N3664" s="15">
        <f t="shared" si="316"/>
        <v>3.9473684210526314E-2</v>
      </c>
      <c r="O3664" s="21">
        <f t="shared" si="315"/>
        <v>0</v>
      </c>
      <c r="P3664" s="24">
        <v>36.5</v>
      </c>
      <c r="Q3664" s="18">
        <f t="shared" si="317"/>
        <v>0</v>
      </c>
      <c r="R3664" s="2">
        <v>1</v>
      </c>
      <c r="S3664" s="2">
        <v>120</v>
      </c>
      <c r="T3664" s="2" t="s">
        <v>4647</v>
      </c>
      <c r="U3664" s="28">
        <f>IF(G3664=0,"",_xlfn.MINIFS('PO Details'!$I:$I,'PO Details'!$D:$D,Planning!$B3664,'PO Details'!$L:$L,Planning!$E3664))</f>
        <v>45443</v>
      </c>
      <c r="V3664" s="29" t="s">
        <v>4640</v>
      </c>
      <c r="W3664" t="str">
        <f t="shared" si="314"/>
        <v>Max</v>
      </c>
      <c r="X3664" s="2">
        <v>120</v>
      </c>
    </row>
    <row r="3665" spans="1:24" x14ac:dyDescent="0.25">
      <c r="A3665" s="11" t="s">
        <v>4619</v>
      </c>
      <c r="B3665" s="22" t="s">
        <v>1828</v>
      </c>
      <c r="C3665" s="22"/>
      <c r="D3665" s="22" t="s">
        <v>1829</v>
      </c>
      <c r="E3665" s="31" t="s">
        <v>4746</v>
      </c>
      <c r="F3665" s="12">
        <f>SUMIFS('Inventory Details'!$H:$H,'Inventory Details'!$B:$B,$B3665,'Inventory Details'!$E:$E,$E3665)</f>
        <v>14</v>
      </c>
      <c r="G3665" s="12">
        <f>SUMIFS('PO Details'!$H:$H,'PO Details'!$D:$D,Planning!$B3665,'PO Details'!$L:$L,$E3665)</f>
        <v>0</v>
      </c>
      <c r="H3665" s="12">
        <f>SUMIFS('SO Details'!$G:$G,'SO Details'!$D:$D,Planning!$B3665,'SO Details'!$K:$K,$E3665)</f>
        <v>0</v>
      </c>
      <c r="I3665" s="20">
        <f>IF(COUNTIFS($C:$C,B3665)&gt;1,SUMIFS('Sales Hx'!$Q:$Q,'Sales Hx'!$B:$B,_xlfn.XLOOKUP(B3665,C:C,B:B),'Sales Hx'!$D:$D,Planning!$E3665),SUMIFS('Sales Hx'!$Q:$Q,'Sales Hx'!$B:$B,Planning!$B3665,'Sales Hx'!$D:$D,Planning!$E3665))</f>
        <v>5.6</v>
      </c>
      <c r="J3665" s="16">
        <f>IF(COUNTIFS($C:$C,B3665)&gt;1,SUMIFS('Sales Hx'!$S:$S,'Sales Hx'!$B:$B,_xlfn.XLOOKUP(B3665,C:C,B:B),'Sales Hx'!$D:$D,E3665),SUMIFS('Sales Hx'!$S:$S,'Sales Hx'!$B:$B,$B3665,'Sales Hx'!$D:$D,$E3665))</f>
        <v>9.2105263157894732E-2</v>
      </c>
      <c r="K3665" s="16">
        <f t="shared" si="313"/>
        <v>2.5</v>
      </c>
      <c r="L3665" s="12">
        <f>IF(M3665&lt;&gt;"",M3665,IF(COUNTIFS($C:$C,B3665)&gt;1,SUMIFS('Sales Hx'!V:V,'Sales Hx'!$B:$B,_xlfn.XLOOKUP(B3665,C:C,B:B),'Sales Hx'!$D:$D,$E3665),SUMIFS('Sales Hx'!V:V,'Sales Hx'!$B:$B,$B3665,'Sales Hx'!$D:$D,$E3665)))</f>
        <v>0</v>
      </c>
      <c r="M3665" s="12">
        <v>0</v>
      </c>
      <c r="N3665" s="15">
        <f t="shared" si="316"/>
        <v>9.2105263157894732E-2</v>
      </c>
      <c r="O3665" s="21">
        <f t="shared" si="315"/>
        <v>0</v>
      </c>
      <c r="P3665" s="24">
        <v>36.5</v>
      </c>
      <c r="Q3665" s="18">
        <f t="shared" si="317"/>
        <v>0</v>
      </c>
      <c r="R3665" s="2">
        <v>1</v>
      </c>
      <c r="S3665" s="2">
        <v>120</v>
      </c>
      <c r="T3665" s="2" t="s">
        <v>4647</v>
      </c>
      <c r="U3665" s="28" t="str">
        <f>IF(G3665=0,"",_xlfn.MINIFS('PO Details'!$I:$I,'PO Details'!$D:$D,Planning!$B3665,'PO Details'!$L:$L,Planning!$E3665))</f>
        <v/>
      </c>
      <c r="V3665" s="29" t="s">
        <v>4640</v>
      </c>
      <c r="W3665" t="str">
        <f t="shared" si="314"/>
        <v/>
      </c>
      <c r="X3665" s="2">
        <v>120</v>
      </c>
    </row>
    <row r="3666" spans="1:24" x14ac:dyDescent="0.25">
      <c r="A3666" s="11" t="s">
        <v>4619</v>
      </c>
      <c r="B3666" s="22" t="s">
        <v>1828</v>
      </c>
      <c r="C3666" s="22"/>
      <c r="D3666" s="22" t="s">
        <v>1829</v>
      </c>
      <c r="E3666" s="31" t="s">
        <v>1201</v>
      </c>
      <c r="F3666" s="12">
        <f>SUMIFS('Inventory Details'!$H:$H,'Inventory Details'!$B:$B,$B3666,'Inventory Details'!$E:$E,$E3666)</f>
        <v>0</v>
      </c>
      <c r="G3666" s="12">
        <f>SUMIFS('PO Details'!$H:$H,'PO Details'!$D:$D,Planning!$B3666,'PO Details'!$L:$L,$E3666)</f>
        <v>0</v>
      </c>
      <c r="H3666" s="12">
        <f>SUMIFS('SO Details'!$G:$G,'SO Details'!$D:$D,Planning!$B3666,'SO Details'!$K:$K,$E3666)</f>
        <v>0</v>
      </c>
      <c r="I3666" s="20">
        <f>IF(COUNTIFS($C:$C,B3666)&gt;1,SUMIFS('Sales Hx'!$Q:$Q,'Sales Hx'!$B:$B,_xlfn.XLOOKUP(B3666,C:C,B:B),'Sales Hx'!$D:$D,Planning!$E3666),SUMIFS('Sales Hx'!$Q:$Q,'Sales Hx'!$B:$B,Planning!$B3666,'Sales Hx'!$D:$D,Planning!$E3666))</f>
        <v>0</v>
      </c>
      <c r="J3666" s="16">
        <f>IF(COUNTIFS($C:$C,B3666)&gt;1,SUMIFS('Sales Hx'!$S:$S,'Sales Hx'!$B:$B,_xlfn.XLOOKUP(B3666,C:C,B:B),'Sales Hx'!$D:$D,E3666),SUMIFS('Sales Hx'!$S:$S,'Sales Hx'!$B:$B,$B3666,'Sales Hx'!$D:$D,$E3666))</f>
        <v>0</v>
      </c>
      <c r="K3666" s="16">
        <f t="shared" si="313"/>
        <v>0</v>
      </c>
      <c r="L3666" s="12">
        <f>IF(M3666&lt;&gt;"",M3666,IF(COUNTIFS($C:$C,B3666)&gt;1,SUMIFS('Sales Hx'!V:V,'Sales Hx'!$B:$B,_xlfn.XLOOKUP(B3666,C:C,B:B),'Sales Hx'!$D:$D,$E3666),SUMIFS('Sales Hx'!V:V,'Sales Hx'!$B:$B,$B3666,'Sales Hx'!$D:$D,$E3666)))</f>
        <v>0</v>
      </c>
      <c r="M3666" s="12">
        <v>0</v>
      </c>
      <c r="N3666" s="15">
        <f t="shared" si="316"/>
        <v>0</v>
      </c>
      <c r="O3666" s="21">
        <f t="shared" si="315"/>
        <v>0</v>
      </c>
      <c r="P3666" s="24">
        <v>36.5</v>
      </c>
      <c r="Q3666" s="18">
        <f t="shared" si="317"/>
        <v>0</v>
      </c>
      <c r="R3666" s="2">
        <v>1</v>
      </c>
      <c r="S3666" s="2">
        <v>120</v>
      </c>
      <c r="T3666" s="2" t="s">
        <v>4647</v>
      </c>
      <c r="U3666" s="28" t="str">
        <f>IF(G3666=0,"",_xlfn.MINIFS('PO Details'!$I:$I,'PO Details'!$D:$D,Planning!$B3666,'PO Details'!$L:$L,Planning!$E3666))</f>
        <v/>
      </c>
      <c r="V3666" s="29" t="s">
        <v>4640</v>
      </c>
      <c r="W3666" t="str">
        <f t="shared" si="314"/>
        <v/>
      </c>
      <c r="X3666" s="2">
        <v>120</v>
      </c>
    </row>
    <row r="3667" spans="1:24" x14ac:dyDescent="0.25">
      <c r="A3667" s="11" t="s">
        <v>4619</v>
      </c>
      <c r="B3667" s="22" t="s">
        <v>1828</v>
      </c>
      <c r="C3667" s="22"/>
      <c r="D3667" s="22" t="s">
        <v>1829</v>
      </c>
      <c r="E3667" s="31" t="s">
        <v>106</v>
      </c>
      <c r="F3667" s="12">
        <f>SUMIFS('Inventory Details'!$H:$H,'Inventory Details'!$B:$B,$B3667,'Inventory Details'!$E:$E,$E3667)</f>
        <v>20</v>
      </c>
      <c r="G3667" s="12">
        <f>SUMIFS('PO Details'!$H:$H,'PO Details'!$D:$D,Planning!$B3667,'PO Details'!$L:$L,$E3667)</f>
        <v>0</v>
      </c>
      <c r="H3667" s="12">
        <f>SUMIFS('SO Details'!$G:$G,'SO Details'!$D:$D,Planning!$B3667,'SO Details'!$K:$K,$E3667)</f>
        <v>0</v>
      </c>
      <c r="I3667" s="20">
        <f>IF(COUNTIFS($C:$C,B3667)&gt;1,SUMIFS('Sales Hx'!$Q:$Q,'Sales Hx'!$B:$B,_xlfn.XLOOKUP(B3667,C:C,B:B),'Sales Hx'!$D:$D,Planning!$E3667),SUMIFS('Sales Hx'!$Q:$Q,'Sales Hx'!$B:$B,Planning!$B3667,'Sales Hx'!$D:$D,Planning!$E3667))</f>
        <v>1.4</v>
      </c>
      <c r="J3667" s="16">
        <f>IF(COUNTIFS($C:$C,B3667)&gt;1,SUMIFS('Sales Hx'!$S:$S,'Sales Hx'!$B:$B,_xlfn.XLOOKUP(B3667,C:C,B:B),'Sales Hx'!$D:$D,E3667),SUMIFS('Sales Hx'!$S:$S,'Sales Hx'!$B:$B,$B3667,'Sales Hx'!$D:$D,$E3667))</f>
        <v>5.9210526315789477E-2</v>
      </c>
      <c r="K3667" s="16">
        <f t="shared" si="313"/>
        <v>14.285714285714286</v>
      </c>
      <c r="L3667" s="12">
        <f>IF(M3667&lt;&gt;"",M3667,IF(COUNTIFS($C:$C,B3667)&gt;1,SUMIFS('Sales Hx'!V:V,'Sales Hx'!$B:$B,_xlfn.XLOOKUP(B3667,C:C,B:B),'Sales Hx'!$D:$D,$E3667),SUMIFS('Sales Hx'!V:V,'Sales Hx'!$B:$B,$B3667,'Sales Hx'!$D:$D,$E3667)))</f>
        <v>0</v>
      </c>
      <c r="M3667" s="12">
        <v>0</v>
      </c>
      <c r="N3667" s="15">
        <f t="shared" si="316"/>
        <v>5.9210526315789477E-2</v>
      </c>
      <c r="O3667" s="21">
        <f t="shared" si="315"/>
        <v>0</v>
      </c>
      <c r="P3667" s="24">
        <v>36.5</v>
      </c>
      <c r="Q3667" s="18">
        <f t="shared" si="317"/>
        <v>0</v>
      </c>
      <c r="R3667" s="2">
        <v>1</v>
      </c>
      <c r="S3667" s="2">
        <v>120</v>
      </c>
      <c r="T3667" s="2" t="s">
        <v>4647</v>
      </c>
      <c r="U3667" s="28" t="str">
        <f>IF(G3667=0,"",_xlfn.MINIFS('PO Details'!$I:$I,'PO Details'!$D:$D,Planning!$B3667,'PO Details'!$L:$L,Planning!$E3667))</f>
        <v/>
      </c>
      <c r="V3667" s="29" t="s">
        <v>4640</v>
      </c>
      <c r="W3667" t="str">
        <f t="shared" si="314"/>
        <v/>
      </c>
      <c r="X3667" s="2">
        <v>120</v>
      </c>
    </row>
    <row r="3668" spans="1:24" x14ac:dyDescent="0.25">
      <c r="A3668" s="11" t="s">
        <v>4619</v>
      </c>
      <c r="B3668" s="22" t="s">
        <v>1828</v>
      </c>
      <c r="C3668" s="22"/>
      <c r="D3668" s="22" t="s">
        <v>1829</v>
      </c>
      <c r="E3668" s="31" t="s">
        <v>109</v>
      </c>
      <c r="F3668" s="12">
        <f>SUMIFS('Inventory Details'!$H:$H,'Inventory Details'!$B:$B,$B3668,'Inventory Details'!$E:$E,$E3668)</f>
        <v>1</v>
      </c>
      <c r="G3668" s="12">
        <f>SUMIFS('PO Details'!$H:$H,'PO Details'!$D:$D,Planning!$B3668,'PO Details'!$L:$L,$E3668)</f>
        <v>0</v>
      </c>
      <c r="H3668" s="12">
        <f>SUMIFS('SO Details'!$G:$G,'SO Details'!$D:$D,Planning!$B3668,'SO Details'!$K:$K,$E3668)</f>
        <v>0</v>
      </c>
      <c r="I3668" s="20">
        <f>IF(COUNTIFS($C:$C,B3668)&gt;1,SUMIFS('Sales Hx'!$Q:$Q,'Sales Hx'!$B:$B,_xlfn.XLOOKUP(B3668,C:C,B:B),'Sales Hx'!$D:$D,Planning!$E3668),SUMIFS('Sales Hx'!$Q:$Q,'Sales Hx'!$B:$B,Planning!$B3668,'Sales Hx'!$D:$D,Planning!$E3668))</f>
        <v>0</v>
      </c>
      <c r="J3668" s="16">
        <f>IF(COUNTIFS($C:$C,B3668)&gt;1,SUMIFS('Sales Hx'!$S:$S,'Sales Hx'!$B:$B,_xlfn.XLOOKUP(B3668,C:C,B:B),'Sales Hx'!$D:$D,E3668),SUMIFS('Sales Hx'!$S:$S,'Sales Hx'!$B:$B,$B3668,'Sales Hx'!$D:$D,$E3668))</f>
        <v>3.2894736842105261E-2</v>
      </c>
      <c r="K3668" s="16">
        <f t="shared" si="313"/>
        <v>0</v>
      </c>
      <c r="L3668" s="12">
        <f>IF(M3668&lt;&gt;"",M3668,IF(COUNTIFS($C:$C,B3668)&gt;1,SUMIFS('Sales Hx'!V:V,'Sales Hx'!$B:$B,_xlfn.XLOOKUP(B3668,C:C,B:B),'Sales Hx'!$D:$D,$E3668),SUMIFS('Sales Hx'!V:V,'Sales Hx'!$B:$B,$B3668,'Sales Hx'!$D:$D,$E3668)))</f>
        <v>0</v>
      </c>
      <c r="M3668" s="12">
        <v>0</v>
      </c>
      <c r="N3668" s="15">
        <f t="shared" si="316"/>
        <v>3.2894736842105261E-2</v>
      </c>
      <c r="O3668" s="21">
        <f t="shared" si="315"/>
        <v>0</v>
      </c>
      <c r="P3668" s="24">
        <v>36.5</v>
      </c>
      <c r="Q3668" s="18">
        <f t="shared" si="317"/>
        <v>0</v>
      </c>
      <c r="R3668" s="2">
        <v>1</v>
      </c>
      <c r="S3668" s="2">
        <v>120</v>
      </c>
      <c r="T3668" s="2" t="s">
        <v>4647</v>
      </c>
      <c r="U3668" s="28" t="str">
        <f>IF(G3668=0,"",_xlfn.MINIFS('PO Details'!$I:$I,'PO Details'!$D:$D,Planning!$B3668,'PO Details'!$L:$L,Planning!$E3668))</f>
        <v/>
      </c>
      <c r="V3668" s="29" t="s">
        <v>4640</v>
      </c>
      <c r="W3668" t="str">
        <f t="shared" si="314"/>
        <v/>
      </c>
      <c r="X3668" s="2">
        <v>120</v>
      </c>
    </row>
    <row r="3669" spans="1:24" x14ac:dyDescent="0.25">
      <c r="A3669" s="11"/>
      <c r="B3669" s="22" t="s">
        <v>5054</v>
      </c>
      <c r="C3669" s="22"/>
      <c r="D3669" s="22" t="s">
        <v>5055</v>
      </c>
      <c r="E3669" s="31" t="s">
        <v>820</v>
      </c>
      <c r="F3669" s="12">
        <f>SUMIFS('Inventory Details'!$H:$H,'Inventory Details'!$B:$B,$B3669,'Inventory Details'!$E:$E,$E3669)</f>
        <v>0</v>
      </c>
      <c r="G3669" s="12">
        <f>SUMIFS('PO Details'!$H:$H,'PO Details'!$D:$D,Planning!$B3669,'PO Details'!$L:$L,$E3669)</f>
        <v>20</v>
      </c>
      <c r="H3669" s="12">
        <f>SUMIFS('SO Details'!$G:$G,'SO Details'!$D:$D,Planning!$B3669,'SO Details'!$K:$K,$E3669)</f>
        <v>0</v>
      </c>
      <c r="I3669" s="20">
        <f>IF(COUNTIFS($C:$C,B3669)&gt;1,SUMIFS('Sales Hx'!$Q:$Q,'Sales Hx'!$B:$B,_xlfn.XLOOKUP(B3669,C:C,B:B),'Sales Hx'!$D:$D,Planning!$E3669),SUMIFS('Sales Hx'!$Q:$Q,'Sales Hx'!$B:$B,Planning!$B3669,'Sales Hx'!$D:$D,Planning!$E3669))</f>
        <v>0</v>
      </c>
      <c r="J3669" s="16">
        <f>IF(COUNTIFS($C:$C,B3669)&gt;1,SUMIFS('Sales Hx'!$S:$S,'Sales Hx'!$B:$B,_xlfn.XLOOKUP(B3669,C:C,B:B),'Sales Hx'!$D:$D,E3669),SUMIFS('Sales Hx'!$S:$S,'Sales Hx'!$B:$B,$B3669,'Sales Hx'!$D:$D,$E3669))</f>
        <v>0</v>
      </c>
      <c r="K3669" s="16">
        <f t="shared" si="313"/>
        <v>0</v>
      </c>
      <c r="L3669" s="12">
        <f>IF(M3669&lt;&gt;"",M3669,IF(COUNTIFS($C:$C,B3669)&gt;1,SUMIFS('Sales Hx'!V:V,'Sales Hx'!$B:$B,_xlfn.XLOOKUP(B3669,C:C,B:B),'Sales Hx'!$D:$D,$E3669),SUMIFS('Sales Hx'!V:V,'Sales Hx'!$B:$B,$B3669,'Sales Hx'!$D:$D,$E3669)))</f>
        <v>0</v>
      </c>
      <c r="M3669" s="12">
        <v>0</v>
      </c>
      <c r="N3669" s="15">
        <f t="shared" si="316"/>
        <v>0</v>
      </c>
      <c r="O3669" s="21">
        <f t="shared" si="315"/>
        <v>0</v>
      </c>
      <c r="P3669" s="24">
        <v>18.7012</v>
      </c>
      <c r="Q3669" s="18">
        <f t="shared" si="317"/>
        <v>0</v>
      </c>
      <c r="R3669" s="2">
        <v>1</v>
      </c>
      <c r="S3669" s="2">
        <v>90</v>
      </c>
      <c r="T3669" s="2" t="s">
        <v>4647</v>
      </c>
      <c r="U3669" s="28">
        <f>IF(G3669=0,"",_xlfn.MINIFS('PO Details'!$I:$I,'PO Details'!$D:$D,Planning!$B3669,'PO Details'!$L:$L,Planning!$E3669))</f>
        <v>45474</v>
      </c>
      <c r="V3669" s="29" t="s">
        <v>4640</v>
      </c>
      <c r="W3669" t="str">
        <f t="shared" si="314"/>
        <v>Max</v>
      </c>
      <c r="X3669" s="2">
        <v>120</v>
      </c>
    </row>
    <row r="3670" spans="1:24" x14ac:dyDescent="0.25">
      <c r="A3670" s="11"/>
      <c r="B3670" s="22" t="s">
        <v>5054</v>
      </c>
      <c r="C3670" s="22"/>
      <c r="D3670" s="22" t="s">
        <v>5055</v>
      </c>
      <c r="E3670" s="31" t="s">
        <v>106</v>
      </c>
      <c r="F3670" s="12">
        <f>SUMIFS('Inventory Details'!$H:$H,'Inventory Details'!$B:$B,$B3670,'Inventory Details'!$E:$E,$E3670)</f>
        <v>0</v>
      </c>
      <c r="G3670" s="12">
        <f>SUMIFS('PO Details'!$H:$H,'PO Details'!$D:$D,Planning!$B3670,'PO Details'!$L:$L,$E3670)</f>
        <v>26</v>
      </c>
      <c r="H3670" s="12">
        <f>SUMIFS('SO Details'!$G:$G,'SO Details'!$D:$D,Planning!$B3670,'SO Details'!$K:$K,$E3670)</f>
        <v>0</v>
      </c>
      <c r="I3670" s="20">
        <f>IF(COUNTIFS($C:$C,B3670)&gt;1,SUMIFS('Sales Hx'!$Q:$Q,'Sales Hx'!$B:$B,_xlfn.XLOOKUP(B3670,C:C,B:B),'Sales Hx'!$D:$D,Planning!$E3670),SUMIFS('Sales Hx'!$Q:$Q,'Sales Hx'!$B:$B,Planning!$B3670,'Sales Hx'!$D:$D,Planning!$E3670))</f>
        <v>0</v>
      </c>
      <c r="J3670" s="16">
        <f>IF(COUNTIFS($C:$C,B3670)&gt;1,SUMIFS('Sales Hx'!$S:$S,'Sales Hx'!$B:$B,_xlfn.XLOOKUP(B3670,C:C,B:B),'Sales Hx'!$D:$D,E3670),SUMIFS('Sales Hx'!$S:$S,'Sales Hx'!$B:$B,$B3670,'Sales Hx'!$D:$D,$E3670))</f>
        <v>0</v>
      </c>
      <c r="K3670" s="16">
        <f t="shared" si="313"/>
        <v>0</v>
      </c>
      <c r="L3670" s="12">
        <f>IF(M3670&lt;&gt;"",M3670,IF(COUNTIFS($C:$C,B3670)&gt;1,SUMIFS('Sales Hx'!V:V,'Sales Hx'!$B:$B,_xlfn.XLOOKUP(B3670,C:C,B:B),'Sales Hx'!$D:$D,$E3670),SUMIFS('Sales Hx'!V:V,'Sales Hx'!$B:$B,$B3670,'Sales Hx'!$D:$D,$E3670)))</f>
        <v>0</v>
      </c>
      <c r="M3670" s="12">
        <v>0</v>
      </c>
      <c r="N3670" s="15">
        <f t="shared" si="316"/>
        <v>0</v>
      </c>
      <c r="O3670" s="21">
        <f t="shared" si="315"/>
        <v>0</v>
      </c>
      <c r="P3670" s="24">
        <v>18.7012</v>
      </c>
      <c r="Q3670" s="18">
        <f t="shared" si="317"/>
        <v>0</v>
      </c>
      <c r="R3670" s="2">
        <v>1</v>
      </c>
      <c r="S3670" s="2">
        <v>90</v>
      </c>
      <c r="T3670" s="2" t="s">
        <v>4647</v>
      </c>
      <c r="U3670" s="28">
        <f>IF(G3670=0,"",_xlfn.MINIFS('PO Details'!$I:$I,'PO Details'!$D:$D,Planning!$B3670,'PO Details'!$L:$L,Planning!$E3670))</f>
        <v>45490</v>
      </c>
      <c r="V3670" s="29" t="s">
        <v>4640</v>
      </c>
      <c r="W3670" t="str">
        <f t="shared" si="314"/>
        <v>Max</v>
      </c>
      <c r="X3670" s="2">
        <v>120</v>
      </c>
    </row>
    <row r="3671" spans="1:24" x14ac:dyDescent="0.25">
      <c r="A3671" s="11"/>
      <c r="B3671" s="22" t="s">
        <v>5054</v>
      </c>
      <c r="C3671" s="22"/>
      <c r="D3671" s="22" t="s">
        <v>5055</v>
      </c>
      <c r="E3671" s="31" t="s">
        <v>109</v>
      </c>
      <c r="F3671" s="12">
        <f>SUMIFS('Inventory Details'!$H:$H,'Inventory Details'!$B:$B,$B3671,'Inventory Details'!$E:$E,$E3671)</f>
        <v>0</v>
      </c>
      <c r="G3671" s="12">
        <f>SUMIFS('PO Details'!$H:$H,'PO Details'!$D:$D,Planning!$B3671,'PO Details'!$L:$L,$E3671)</f>
        <v>17</v>
      </c>
      <c r="H3671" s="12">
        <f>SUMIFS('SO Details'!$G:$G,'SO Details'!$D:$D,Planning!$B3671,'SO Details'!$K:$K,$E3671)</f>
        <v>0</v>
      </c>
      <c r="I3671" s="20">
        <f>IF(COUNTIFS($C:$C,B3671)&gt;1,SUMIFS('Sales Hx'!$Q:$Q,'Sales Hx'!$B:$B,_xlfn.XLOOKUP(B3671,C:C,B:B),'Sales Hx'!$D:$D,Planning!$E3671),SUMIFS('Sales Hx'!$Q:$Q,'Sales Hx'!$B:$B,Planning!$B3671,'Sales Hx'!$D:$D,Planning!$E3671))</f>
        <v>0</v>
      </c>
      <c r="J3671" s="16">
        <f>IF(COUNTIFS($C:$C,B3671)&gt;1,SUMIFS('Sales Hx'!$S:$S,'Sales Hx'!$B:$B,_xlfn.XLOOKUP(B3671,C:C,B:B),'Sales Hx'!$D:$D,E3671),SUMIFS('Sales Hx'!$S:$S,'Sales Hx'!$B:$B,$B3671,'Sales Hx'!$D:$D,$E3671))</f>
        <v>0</v>
      </c>
      <c r="K3671" s="16">
        <f t="shared" si="313"/>
        <v>0</v>
      </c>
      <c r="L3671" s="12">
        <f>IF(M3671&lt;&gt;"",M3671,IF(COUNTIFS($C:$C,B3671)&gt;1,SUMIFS('Sales Hx'!V:V,'Sales Hx'!$B:$B,_xlfn.XLOOKUP(B3671,C:C,B:B),'Sales Hx'!$D:$D,$E3671),SUMIFS('Sales Hx'!V:V,'Sales Hx'!$B:$B,$B3671,'Sales Hx'!$D:$D,$E3671)))</f>
        <v>0</v>
      </c>
      <c r="M3671" s="12">
        <v>0</v>
      </c>
      <c r="N3671" s="15">
        <f t="shared" si="316"/>
        <v>0</v>
      </c>
      <c r="O3671" s="21">
        <f t="shared" si="315"/>
        <v>0</v>
      </c>
      <c r="P3671" s="24">
        <v>18.7012</v>
      </c>
      <c r="Q3671" s="18">
        <f t="shared" si="317"/>
        <v>0</v>
      </c>
      <c r="R3671" s="2">
        <v>1</v>
      </c>
      <c r="S3671" s="2">
        <v>90</v>
      </c>
      <c r="T3671" s="2" t="s">
        <v>4647</v>
      </c>
      <c r="U3671" s="28">
        <f>IF(G3671=0,"",_xlfn.MINIFS('PO Details'!$I:$I,'PO Details'!$D:$D,Planning!$B3671,'PO Details'!$L:$L,Planning!$E3671))</f>
        <v>45490</v>
      </c>
      <c r="V3671" s="29" t="s">
        <v>4640</v>
      </c>
      <c r="W3671" t="str">
        <f t="shared" si="314"/>
        <v>Max</v>
      </c>
      <c r="X3671" s="2">
        <v>120</v>
      </c>
    </row>
    <row r="3672" spans="1:24" x14ac:dyDescent="0.25">
      <c r="A3672" s="11"/>
      <c r="B3672" s="22" t="s">
        <v>5054</v>
      </c>
      <c r="C3672" s="22"/>
      <c r="D3672" s="22" t="s">
        <v>5055</v>
      </c>
      <c r="E3672" s="31" t="s">
        <v>113</v>
      </c>
      <c r="F3672" s="12">
        <f>SUMIFS('Inventory Details'!$H:$H,'Inventory Details'!$B:$B,$B3672,'Inventory Details'!$E:$E,$E3672)</f>
        <v>0</v>
      </c>
      <c r="G3672" s="12">
        <f>SUMIFS('PO Details'!$H:$H,'PO Details'!$D:$D,Planning!$B3672,'PO Details'!$L:$L,$E3672)</f>
        <v>17</v>
      </c>
      <c r="H3672" s="12">
        <f>SUMIFS('SO Details'!$G:$G,'SO Details'!$D:$D,Planning!$B3672,'SO Details'!$K:$K,$E3672)</f>
        <v>0</v>
      </c>
      <c r="I3672" s="20">
        <f>IF(COUNTIFS($C:$C,B3672)&gt;1,SUMIFS('Sales Hx'!$Q:$Q,'Sales Hx'!$B:$B,_xlfn.XLOOKUP(B3672,C:C,B:B),'Sales Hx'!$D:$D,Planning!$E3672),SUMIFS('Sales Hx'!$Q:$Q,'Sales Hx'!$B:$B,Planning!$B3672,'Sales Hx'!$D:$D,Planning!$E3672))</f>
        <v>0</v>
      </c>
      <c r="J3672" s="16">
        <f>IF(COUNTIFS($C:$C,B3672)&gt;1,SUMIFS('Sales Hx'!$S:$S,'Sales Hx'!$B:$B,_xlfn.XLOOKUP(B3672,C:C,B:B),'Sales Hx'!$D:$D,E3672),SUMIFS('Sales Hx'!$S:$S,'Sales Hx'!$B:$B,$B3672,'Sales Hx'!$D:$D,$E3672))</f>
        <v>0</v>
      </c>
      <c r="K3672" s="16">
        <f t="shared" si="313"/>
        <v>0</v>
      </c>
      <c r="L3672" s="12">
        <f>IF(M3672&lt;&gt;"",M3672,IF(COUNTIFS($C:$C,B3672)&gt;1,SUMIFS('Sales Hx'!V:V,'Sales Hx'!$B:$B,_xlfn.XLOOKUP(B3672,C:C,B:B),'Sales Hx'!$D:$D,$E3672),SUMIFS('Sales Hx'!V:V,'Sales Hx'!$B:$B,$B3672,'Sales Hx'!$D:$D,$E3672)))</f>
        <v>0</v>
      </c>
      <c r="M3672" s="12">
        <v>0</v>
      </c>
      <c r="N3672" s="15">
        <f t="shared" si="316"/>
        <v>0</v>
      </c>
      <c r="O3672" s="21">
        <f t="shared" si="315"/>
        <v>0</v>
      </c>
      <c r="P3672" s="24">
        <v>18.7012</v>
      </c>
      <c r="Q3672" s="18">
        <f t="shared" si="317"/>
        <v>0</v>
      </c>
      <c r="R3672" s="2">
        <v>1</v>
      </c>
      <c r="S3672" s="2">
        <v>90</v>
      </c>
      <c r="T3672" s="2" t="s">
        <v>4647</v>
      </c>
      <c r="U3672" s="28">
        <f>IF(G3672=0,"",_xlfn.MINIFS('PO Details'!$I:$I,'PO Details'!$D:$D,Planning!$B3672,'PO Details'!$L:$L,Planning!$E3672))</f>
        <v>45490</v>
      </c>
      <c r="V3672" s="29" t="s">
        <v>4640</v>
      </c>
      <c r="W3672" t="str">
        <f t="shared" si="314"/>
        <v>Max</v>
      </c>
      <c r="X3672" s="2">
        <v>120</v>
      </c>
    </row>
    <row r="3673" spans="1:24" x14ac:dyDescent="0.25">
      <c r="A3673" s="11"/>
      <c r="B3673" s="22" t="s">
        <v>5054</v>
      </c>
      <c r="C3673" s="22"/>
      <c r="D3673" s="22" t="s">
        <v>5055</v>
      </c>
      <c r="E3673" s="31" t="s">
        <v>4746</v>
      </c>
      <c r="F3673" s="12">
        <f>SUMIFS('Inventory Details'!$H:$H,'Inventory Details'!$B:$B,$B3673,'Inventory Details'!$E:$E,$E3673)</f>
        <v>0</v>
      </c>
      <c r="G3673" s="12">
        <f>SUMIFS('PO Details'!$H:$H,'PO Details'!$D:$D,Planning!$B3673,'PO Details'!$L:$L,$E3673)</f>
        <v>30</v>
      </c>
      <c r="H3673" s="12">
        <f>SUMIFS('SO Details'!$G:$G,'SO Details'!$D:$D,Planning!$B3673,'SO Details'!$K:$K,$E3673)</f>
        <v>0</v>
      </c>
      <c r="I3673" s="20">
        <f>IF(COUNTIFS($C:$C,B3673)&gt;1,SUMIFS('Sales Hx'!$Q:$Q,'Sales Hx'!$B:$B,_xlfn.XLOOKUP(B3673,C:C,B:B),'Sales Hx'!$D:$D,Planning!$E3673),SUMIFS('Sales Hx'!$Q:$Q,'Sales Hx'!$B:$B,Planning!$B3673,'Sales Hx'!$D:$D,Planning!$E3673))</f>
        <v>0</v>
      </c>
      <c r="J3673" s="16">
        <f>IF(COUNTIFS($C:$C,B3673)&gt;1,SUMIFS('Sales Hx'!$S:$S,'Sales Hx'!$B:$B,_xlfn.XLOOKUP(B3673,C:C,B:B),'Sales Hx'!$D:$D,E3673),SUMIFS('Sales Hx'!$S:$S,'Sales Hx'!$B:$B,$B3673,'Sales Hx'!$D:$D,$E3673))</f>
        <v>0</v>
      </c>
      <c r="K3673" s="16">
        <f t="shared" si="313"/>
        <v>0</v>
      </c>
      <c r="L3673" s="12">
        <f>IF(M3673&lt;&gt;"",M3673,IF(COUNTIFS($C:$C,B3673)&gt;1,SUMIFS('Sales Hx'!V:V,'Sales Hx'!$B:$B,_xlfn.XLOOKUP(B3673,C:C,B:B),'Sales Hx'!$D:$D,$E3673),SUMIFS('Sales Hx'!V:V,'Sales Hx'!$B:$B,$B3673,'Sales Hx'!$D:$D,$E3673)))</f>
        <v>0</v>
      </c>
      <c r="M3673" s="12">
        <v>0</v>
      </c>
      <c r="N3673" s="15">
        <f t="shared" si="316"/>
        <v>0</v>
      </c>
      <c r="O3673" s="21">
        <f t="shared" si="315"/>
        <v>0</v>
      </c>
      <c r="P3673" s="24">
        <v>18.7012</v>
      </c>
      <c r="Q3673" s="18">
        <f t="shared" si="317"/>
        <v>0</v>
      </c>
      <c r="R3673" s="2">
        <v>1</v>
      </c>
      <c r="S3673" s="2">
        <v>90</v>
      </c>
      <c r="T3673" s="2" t="s">
        <v>4647</v>
      </c>
      <c r="U3673" s="28">
        <f>IF(G3673=0,"",_xlfn.MINIFS('PO Details'!$I:$I,'PO Details'!$D:$D,Planning!$B3673,'PO Details'!$L:$L,Planning!$E3673))</f>
        <v>45490</v>
      </c>
      <c r="V3673" s="29" t="s">
        <v>4640</v>
      </c>
      <c r="W3673" t="str">
        <f t="shared" si="314"/>
        <v>Max</v>
      </c>
      <c r="X3673" s="2">
        <v>120</v>
      </c>
    </row>
    <row r="3674" spans="1:24" x14ac:dyDescent="0.25">
      <c r="A3674" s="11"/>
      <c r="B3674" s="22" t="s">
        <v>5001</v>
      </c>
      <c r="C3674" s="22"/>
      <c r="D3674" s="22" t="s">
        <v>5002</v>
      </c>
      <c r="E3674" s="31" t="s">
        <v>861</v>
      </c>
      <c r="F3674" s="12">
        <f>SUMIFS('Inventory Details'!$H:$H,'Inventory Details'!$B:$B,$B3674,'Inventory Details'!$E:$E,$E3674)</f>
        <v>1</v>
      </c>
      <c r="G3674" s="12">
        <f>SUMIFS('PO Details'!$H:$H,'PO Details'!$D:$D,Planning!$B3674,'PO Details'!$L:$L,$E3674)</f>
        <v>0</v>
      </c>
      <c r="H3674" s="12">
        <f>SUMIFS('SO Details'!$G:$G,'SO Details'!$D:$D,Planning!$B3674,'SO Details'!$K:$K,$E3674)</f>
        <v>0</v>
      </c>
      <c r="I3674" s="20">
        <f>IF(COUNTIFS($C:$C,B3674)&gt;1,SUMIFS('Sales Hx'!$Q:$Q,'Sales Hx'!$B:$B,_xlfn.XLOOKUP(B3674,C:C,B:B),'Sales Hx'!$D:$D,Planning!$E3674),SUMIFS('Sales Hx'!$Q:$Q,'Sales Hx'!$B:$B,Planning!$B3674,'Sales Hx'!$D:$D,Planning!$E3674))</f>
        <v>0</v>
      </c>
      <c r="J3674" s="16">
        <f>IF(COUNTIFS($C:$C,B3674)&gt;1,SUMIFS('Sales Hx'!$S:$S,'Sales Hx'!$B:$B,_xlfn.XLOOKUP(B3674,C:C,B:B),'Sales Hx'!$D:$D,E3674),SUMIFS('Sales Hx'!$S:$S,'Sales Hx'!$B:$B,$B3674,'Sales Hx'!$D:$D,$E3674))</f>
        <v>0</v>
      </c>
      <c r="K3674" s="16">
        <f t="shared" si="313"/>
        <v>0</v>
      </c>
      <c r="L3674" s="12">
        <f>IF(M3674&lt;&gt;"",M3674,IF(COUNTIFS($C:$C,B3674)&gt;1,SUMIFS('Sales Hx'!V:V,'Sales Hx'!$B:$B,_xlfn.XLOOKUP(B3674,C:C,B:B),'Sales Hx'!$D:$D,$E3674),SUMIFS('Sales Hx'!V:V,'Sales Hx'!$B:$B,$B3674,'Sales Hx'!$D:$D,$E3674)))</f>
        <v>0</v>
      </c>
      <c r="M3674" s="12">
        <v>0</v>
      </c>
      <c r="N3674" s="15">
        <f t="shared" si="316"/>
        <v>0</v>
      </c>
      <c r="O3674" s="21">
        <f t="shared" si="315"/>
        <v>0</v>
      </c>
      <c r="P3674" s="24">
        <v>46.75</v>
      </c>
      <c r="Q3674" s="18">
        <f t="shared" si="317"/>
        <v>0</v>
      </c>
      <c r="R3674" s="2">
        <v>1</v>
      </c>
      <c r="S3674" s="2">
        <v>90</v>
      </c>
      <c r="T3674" s="2" t="s">
        <v>4647</v>
      </c>
      <c r="U3674" s="28" t="str">
        <f>IF(G3674=0,"",_xlfn.MINIFS('PO Details'!$I:$I,'PO Details'!$D:$D,Planning!$B3674,'PO Details'!$L:$L,Planning!$E3674))</f>
        <v/>
      </c>
      <c r="V3674" s="29" t="s">
        <v>4640</v>
      </c>
      <c r="W3674" t="str">
        <f t="shared" si="314"/>
        <v>Max</v>
      </c>
      <c r="X3674" s="2">
        <v>120</v>
      </c>
    </row>
    <row r="3675" spans="1:24" x14ac:dyDescent="0.25">
      <c r="A3675" s="11"/>
      <c r="B3675" s="22" t="s">
        <v>4780</v>
      </c>
      <c r="C3675" s="22"/>
      <c r="D3675" s="22" t="s">
        <v>4781</v>
      </c>
      <c r="E3675" s="31" t="s">
        <v>109</v>
      </c>
      <c r="F3675" s="12">
        <f>SUMIFS('Inventory Details'!$H:$H,'Inventory Details'!$B:$B,$B3675,'Inventory Details'!$E:$E,$E3675)</f>
        <v>0</v>
      </c>
      <c r="G3675" s="12">
        <f>SUMIFS('PO Details'!$H:$H,'PO Details'!$D:$D,Planning!$B3675,'PO Details'!$L:$L,$E3675)</f>
        <v>3</v>
      </c>
      <c r="H3675" s="12">
        <f>SUMIFS('SO Details'!$G:$G,'SO Details'!$D:$D,Planning!$B3675,'SO Details'!$K:$K,$E3675)</f>
        <v>0</v>
      </c>
      <c r="I3675" s="20">
        <f>IF(COUNTIFS($C:$C,B3675)&gt;1,SUMIFS('Sales Hx'!$Q:$Q,'Sales Hx'!$B:$B,_xlfn.XLOOKUP(B3675,C:C,B:B),'Sales Hx'!$D:$D,Planning!$E3675),SUMIFS('Sales Hx'!$Q:$Q,'Sales Hx'!$B:$B,Planning!$B3675,'Sales Hx'!$D:$D,Planning!$E3675))</f>
        <v>0</v>
      </c>
      <c r="J3675" s="16">
        <f>IF(COUNTIFS($C:$C,B3675)&gt;1,SUMIFS('Sales Hx'!$S:$S,'Sales Hx'!$B:$B,_xlfn.XLOOKUP(B3675,C:C,B:B),'Sales Hx'!$D:$D,E3675),SUMIFS('Sales Hx'!$S:$S,'Sales Hx'!$B:$B,$B3675,'Sales Hx'!$D:$D,$E3675))</f>
        <v>0</v>
      </c>
      <c r="K3675" s="16">
        <f t="shared" si="313"/>
        <v>0</v>
      </c>
      <c r="L3675" s="12">
        <f>IF(M3675&lt;&gt;"",M3675,IF(COUNTIFS($C:$C,B3675)&gt;1,SUMIFS('Sales Hx'!V:V,'Sales Hx'!$B:$B,_xlfn.XLOOKUP(B3675,C:C,B:B),'Sales Hx'!$D:$D,$E3675),SUMIFS('Sales Hx'!V:V,'Sales Hx'!$B:$B,$B3675,'Sales Hx'!$D:$D,$E3675)))</f>
        <v>0</v>
      </c>
      <c r="M3675" s="12">
        <v>0</v>
      </c>
      <c r="N3675" s="15">
        <f t="shared" si="316"/>
        <v>0</v>
      </c>
      <c r="O3675" s="21">
        <f t="shared" si="315"/>
        <v>0</v>
      </c>
      <c r="P3675" s="24">
        <v>210.3888</v>
      </c>
      <c r="Q3675" s="18">
        <f t="shared" si="317"/>
        <v>0</v>
      </c>
      <c r="R3675" s="2">
        <v>1</v>
      </c>
      <c r="S3675" s="2">
        <v>90</v>
      </c>
      <c r="T3675" s="2" t="s">
        <v>4647</v>
      </c>
      <c r="U3675" s="28">
        <f>IF(G3675=0,"",_xlfn.MINIFS('PO Details'!$I:$I,'PO Details'!$D:$D,Planning!$B3675,'PO Details'!$L:$L,Planning!$E3675))</f>
        <v>45474</v>
      </c>
      <c r="V3675" s="29" t="s">
        <v>4640</v>
      </c>
      <c r="W3675" t="str">
        <f t="shared" si="314"/>
        <v>Max</v>
      </c>
      <c r="X3675" s="2">
        <v>120</v>
      </c>
    </row>
    <row r="3676" spans="1:24" x14ac:dyDescent="0.25">
      <c r="A3676" s="11"/>
      <c r="B3676" s="22" t="s">
        <v>4780</v>
      </c>
      <c r="C3676" s="22"/>
      <c r="D3676" s="22" t="s">
        <v>4781</v>
      </c>
      <c r="E3676" s="31" t="s">
        <v>106</v>
      </c>
      <c r="F3676" s="12">
        <f>SUMIFS('Inventory Details'!$H:$H,'Inventory Details'!$B:$B,$B3676,'Inventory Details'!$E:$E,$E3676)</f>
        <v>0</v>
      </c>
      <c r="G3676" s="12">
        <f>SUMIFS('PO Details'!$H:$H,'PO Details'!$D:$D,Planning!$B3676,'PO Details'!$L:$L,$E3676)</f>
        <v>10</v>
      </c>
      <c r="H3676" s="12">
        <f>SUMIFS('SO Details'!$G:$G,'SO Details'!$D:$D,Planning!$B3676,'SO Details'!$K:$K,$E3676)</f>
        <v>0</v>
      </c>
      <c r="I3676" s="20">
        <f>IF(COUNTIFS($C:$C,B3676)&gt;1,SUMIFS('Sales Hx'!$Q:$Q,'Sales Hx'!$B:$B,_xlfn.XLOOKUP(B3676,C:C,B:B),'Sales Hx'!$D:$D,Planning!$E3676),SUMIFS('Sales Hx'!$Q:$Q,'Sales Hx'!$B:$B,Planning!$B3676,'Sales Hx'!$D:$D,Planning!$E3676))</f>
        <v>0</v>
      </c>
      <c r="J3676" s="16">
        <f>IF(COUNTIFS($C:$C,B3676)&gt;1,SUMIFS('Sales Hx'!$S:$S,'Sales Hx'!$B:$B,_xlfn.XLOOKUP(B3676,C:C,B:B),'Sales Hx'!$D:$D,E3676),SUMIFS('Sales Hx'!$S:$S,'Sales Hx'!$B:$B,$B3676,'Sales Hx'!$D:$D,$E3676))</f>
        <v>0</v>
      </c>
      <c r="K3676" s="16">
        <f t="shared" si="313"/>
        <v>0</v>
      </c>
      <c r="L3676" s="12">
        <f>IF(M3676&lt;&gt;"",M3676,IF(COUNTIFS($C:$C,B3676)&gt;1,SUMIFS('Sales Hx'!V:V,'Sales Hx'!$B:$B,_xlfn.XLOOKUP(B3676,C:C,B:B),'Sales Hx'!$D:$D,$E3676),SUMIFS('Sales Hx'!V:V,'Sales Hx'!$B:$B,$B3676,'Sales Hx'!$D:$D,$E3676)))</f>
        <v>0</v>
      </c>
      <c r="M3676" s="12">
        <v>0</v>
      </c>
      <c r="N3676" s="15">
        <f t="shared" si="316"/>
        <v>0</v>
      </c>
      <c r="O3676" s="21">
        <f t="shared" si="315"/>
        <v>0</v>
      </c>
      <c r="P3676" s="24">
        <v>210.3888</v>
      </c>
      <c r="Q3676" s="18">
        <f t="shared" si="317"/>
        <v>0</v>
      </c>
      <c r="R3676" s="2">
        <v>1</v>
      </c>
      <c r="S3676" s="2">
        <v>90</v>
      </c>
      <c r="T3676" s="2" t="s">
        <v>4647</v>
      </c>
      <c r="U3676" s="28">
        <f>IF(G3676=0,"",_xlfn.MINIFS('PO Details'!$I:$I,'PO Details'!$D:$D,Planning!$B3676,'PO Details'!$L:$L,Planning!$E3676))</f>
        <v>45474</v>
      </c>
      <c r="V3676" s="29" t="s">
        <v>4640</v>
      </c>
      <c r="W3676" t="str">
        <f t="shared" si="314"/>
        <v>Max</v>
      </c>
      <c r="X3676" s="2">
        <v>120</v>
      </c>
    </row>
    <row r="3677" spans="1:24" x14ac:dyDescent="0.25">
      <c r="A3677" s="11"/>
      <c r="B3677" s="22" t="s">
        <v>4780</v>
      </c>
      <c r="C3677" s="22"/>
      <c r="D3677" s="22" t="s">
        <v>4781</v>
      </c>
      <c r="E3677" s="31" t="s">
        <v>113</v>
      </c>
      <c r="F3677" s="12">
        <f>SUMIFS('Inventory Details'!$H:$H,'Inventory Details'!$B:$B,$B3677,'Inventory Details'!$E:$E,$E3677)</f>
        <v>0</v>
      </c>
      <c r="G3677" s="12">
        <f>SUMIFS('PO Details'!$H:$H,'PO Details'!$D:$D,Planning!$B3677,'PO Details'!$L:$L,$E3677)</f>
        <v>45</v>
      </c>
      <c r="H3677" s="12">
        <f>SUMIFS('SO Details'!$G:$G,'SO Details'!$D:$D,Planning!$B3677,'SO Details'!$K:$K,$E3677)</f>
        <v>0</v>
      </c>
      <c r="I3677" s="20">
        <f>IF(COUNTIFS($C:$C,B3677)&gt;1,SUMIFS('Sales Hx'!$Q:$Q,'Sales Hx'!$B:$B,_xlfn.XLOOKUP(B3677,C:C,B:B),'Sales Hx'!$D:$D,Planning!$E3677),SUMIFS('Sales Hx'!$Q:$Q,'Sales Hx'!$B:$B,Planning!$B3677,'Sales Hx'!$D:$D,Planning!$E3677))</f>
        <v>0</v>
      </c>
      <c r="J3677" s="16">
        <f>IF(COUNTIFS($C:$C,B3677)&gt;1,SUMIFS('Sales Hx'!$S:$S,'Sales Hx'!$B:$B,_xlfn.XLOOKUP(B3677,C:C,B:B),'Sales Hx'!$D:$D,E3677),SUMIFS('Sales Hx'!$S:$S,'Sales Hx'!$B:$B,$B3677,'Sales Hx'!$D:$D,$E3677))</f>
        <v>0</v>
      </c>
      <c r="K3677" s="16">
        <f t="shared" si="313"/>
        <v>0</v>
      </c>
      <c r="L3677" s="12">
        <f>IF(M3677&lt;&gt;"",M3677,IF(COUNTIFS($C:$C,B3677)&gt;1,SUMIFS('Sales Hx'!V:V,'Sales Hx'!$B:$B,_xlfn.XLOOKUP(B3677,C:C,B:B),'Sales Hx'!$D:$D,$E3677),SUMIFS('Sales Hx'!V:V,'Sales Hx'!$B:$B,$B3677,'Sales Hx'!$D:$D,$E3677)))</f>
        <v>0</v>
      </c>
      <c r="M3677" s="12">
        <v>0</v>
      </c>
      <c r="N3677" s="15">
        <f t="shared" si="316"/>
        <v>0</v>
      </c>
      <c r="O3677" s="21">
        <f t="shared" si="315"/>
        <v>0</v>
      </c>
      <c r="P3677" s="24">
        <v>210.3888</v>
      </c>
      <c r="Q3677" s="18">
        <f t="shared" si="317"/>
        <v>0</v>
      </c>
      <c r="R3677" s="2">
        <v>1</v>
      </c>
      <c r="S3677" s="2">
        <v>90</v>
      </c>
      <c r="T3677" s="2" t="s">
        <v>4647</v>
      </c>
      <c r="U3677" s="28">
        <f>IF(G3677=0,"",_xlfn.MINIFS('PO Details'!$I:$I,'PO Details'!$D:$D,Planning!$B3677,'PO Details'!$L:$L,Planning!$E3677))</f>
        <v>45466</v>
      </c>
      <c r="V3677" s="29" t="s">
        <v>4640</v>
      </c>
      <c r="W3677" t="str">
        <f t="shared" si="314"/>
        <v>Max</v>
      </c>
      <c r="X3677" s="2">
        <v>120</v>
      </c>
    </row>
    <row r="3678" spans="1:24" x14ac:dyDescent="0.25">
      <c r="A3678" s="11"/>
      <c r="B3678" s="22" t="s">
        <v>4780</v>
      </c>
      <c r="C3678" s="22"/>
      <c r="D3678" s="22" t="s">
        <v>4781</v>
      </c>
      <c r="E3678" s="31" t="s">
        <v>4746</v>
      </c>
      <c r="F3678" s="12">
        <f>SUMIFS('Inventory Details'!$H:$H,'Inventory Details'!$B:$B,$B3678,'Inventory Details'!$E:$E,$E3678)</f>
        <v>0</v>
      </c>
      <c r="G3678" s="12">
        <f>SUMIFS('PO Details'!$H:$H,'PO Details'!$D:$D,Planning!$B3678,'PO Details'!$L:$L,$E3678)</f>
        <v>10</v>
      </c>
      <c r="H3678" s="12">
        <f>SUMIFS('SO Details'!$G:$G,'SO Details'!$D:$D,Planning!$B3678,'SO Details'!$K:$K,$E3678)</f>
        <v>0</v>
      </c>
      <c r="I3678" s="20">
        <f>IF(COUNTIFS($C:$C,B3678)&gt;1,SUMIFS('Sales Hx'!$Q:$Q,'Sales Hx'!$B:$B,_xlfn.XLOOKUP(B3678,C:C,B:B),'Sales Hx'!$D:$D,Planning!$E3678),SUMIFS('Sales Hx'!$Q:$Q,'Sales Hx'!$B:$B,Planning!$B3678,'Sales Hx'!$D:$D,Planning!$E3678))</f>
        <v>0</v>
      </c>
      <c r="J3678" s="16">
        <f>IF(COUNTIFS($C:$C,B3678)&gt;1,SUMIFS('Sales Hx'!$S:$S,'Sales Hx'!$B:$B,_xlfn.XLOOKUP(B3678,C:C,B:B),'Sales Hx'!$D:$D,E3678),SUMIFS('Sales Hx'!$S:$S,'Sales Hx'!$B:$B,$B3678,'Sales Hx'!$D:$D,$E3678))</f>
        <v>0</v>
      </c>
      <c r="K3678" s="16">
        <f t="shared" si="313"/>
        <v>0</v>
      </c>
      <c r="L3678" s="12">
        <f>IF(M3678&lt;&gt;"",M3678,IF(COUNTIFS($C:$C,B3678)&gt;1,SUMIFS('Sales Hx'!V:V,'Sales Hx'!$B:$B,_xlfn.XLOOKUP(B3678,C:C,B:B),'Sales Hx'!$D:$D,$E3678),SUMIFS('Sales Hx'!V:V,'Sales Hx'!$B:$B,$B3678,'Sales Hx'!$D:$D,$E3678)))</f>
        <v>0</v>
      </c>
      <c r="M3678" s="12">
        <v>0</v>
      </c>
      <c r="N3678" s="15">
        <f t="shared" si="316"/>
        <v>0</v>
      </c>
      <c r="O3678" s="21">
        <f t="shared" si="315"/>
        <v>0</v>
      </c>
      <c r="P3678" s="24">
        <v>210.3888</v>
      </c>
      <c r="Q3678" s="18">
        <f t="shared" si="317"/>
        <v>0</v>
      </c>
      <c r="R3678" s="2">
        <v>1</v>
      </c>
      <c r="S3678" s="2">
        <v>90</v>
      </c>
      <c r="T3678" s="2" t="s">
        <v>4647</v>
      </c>
      <c r="U3678" s="28">
        <f>IF(G3678=0,"",_xlfn.MINIFS('PO Details'!$I:$I,'PO Details'!$D:$D,Planning!$B3678,'PO Details'!$L:$L,Planning!$E3678))</f>
        <v>45474</v>
      </c>
      <c r="V3678" s="29" t="s">
        <v>4640</v>
      </c>
      <c r="W3678" t="str">
        <f t="shared" si="314"/>
        <v>Max</v>
      </c>
      <c r="X3678" s="2">
        <v>120</v>
      </c>
    </row>
    <row r="3679" spans="1:24" x14ac:dyDescent="0.25">
      <c r="A3679" s="11"/>
      <c r="B3679" s="22" t="s">
        <v>5039</v>
      </c>
      <c r="C3679" s="22"/>
      <c r="D3679" s="22" t="s">
        <v>4784</v>
      </c>
      <c r="E3679" s="31" t="s">
        <v>109</v>
      </c>
      <c r="F3679" s="12">
        <f>SUMIFS('Inventory Details'!$H:$H,'Inventory Details'!$B:$B,$B3679,'Inventory Details'!$E:$E,$E3679)</f>
        <v>0</v>
      </c>
      <c r="G3679" s="12">
        <f>SUMIFS('PO Details'!$H:$H,'PO Details'!$D:$D,Planning!$B3679,'PO Details'!$L:$L,$E3679)</f>
        <v>3</v>
      </c>
      <c r="H3679" s="12">
        <f>SUMIFS('SO Details'!$G:$G,'SO Details'!$D:$D,Planning!$B3679,'SO Details'!$K:$K,$E3679)</f>
        <v>0</v>
      </c>
      <c r="I3679" s="20">
        <f>IF(COUNTIFS($C:$C,B3679)&gt;1,SUMIFS('Sales Hx'!$Q:$Q,'Sales Hx'!$B:$B,_xlfn.XLOOKUP(B3679,C:C,B:B),'Sales Hx'!$D:$D,Planning!$E3679),SUMIFS('Sales Hx'!$Q:$Q,'Sales Hx'!$B:$B,Planning!$B3679,'Sales Hx'!$D:$D,Planning!$E3679))</f>
        <v>0</v>
      </c>
      <c r="J3679" s="16">
        <f>IF(COUNTIFS($C:$C,B3679)&gt;1,SUMIFS('Sales Hx'!$S:$S,'Sales Hx'!$B:$B,_xlfn.XLOOKUP(B3679,C:C,B:B),'Sales Hx'!$D:$D,E3679),SUMIFS('Sales Hx'!$S:$S,'Sales Hx'!$B:$B,$B3679,'Sales Hx'!$D:$D,$E3679))</f>
        <v>0</v>
      </c>
      <c r="K3679" s="16">
        <f t="shared" si="313"/>
        <v>0</v>
      </c>
      <c r="L3679" s="12">
        <f>IF(M3679&lt;&gt;"",M3679,IF(COUNTIFS($C:$C,B3679)&gt;1,SUMIFS('Sales Hx'!V:V,'Sales Hx'!$B:$B,_xlfn.XLOOKUP(B3679,C:C,B:B),'Sales Hx'!$D:$D,$E3679),SUMIFS('Sales Hx'!V:V,'Sales Hx'!$B:$B,$B3679,'Sales Hx'!$D:$D,$E3679)))</f>
        <v>0</v>
      </c>
      <c r="M3679" s="12">
        <v>0</v>
      </c>
      <c r="N3679" s="15">
        <f t="shared" si="316"/>
        <v>0</v>
      </c>
      <c r="O3679" s="21">
        <f t="shared" si="315"/>
        <v>0</v>
      </c>
      <c r="P3679" s="24">
        <v>140.25919999999999</v>
      </c>
      <c r="Q3679" s="18">
        <f t="shared" si="317"/>
        <v>0</v>
      </c>
      <c r="R3679" s="2">
        <v>1</v>
      </c>
      <c r="S3679" s="2">
        <v>90</v>
      </c>
      <c r="T3679" s="2" t="s">
        <v>4647</v>
      </c>
      <c r="U3679" s="28">
        <f>IF(G3679=0,"",_xlfn.MINIFS('PO Details'!$I:$I,'PO Details'!$D:$D,Planning!$B3679,'PO Details'!$L:$L,Planning!$E3679))</f>
        <v>45474</v>
      </c>
      <c r="V3679" s="29" t="s">
        <v>4640</v>
      </c>
      <c r="W3679" t="str">
        <f t="shared" si="314"/>
        <v>Max</v>
      </c>
      <c r="X3679" s="2">
        <v>120</v>
      </c>
    </row>
    <row r="3680" spans="1:24" x14ac:dyDescent="0.25">
      <c r="A3680" s="11"/>
      <c r="B3680" s="22" t="s">
        <v>5039</v>
      </c>
      <c r="C3680" s="22"/>
      <c r="D3680" s="22" t="s">
        <v>4784</v>
      </c>
      <c r="E3680" s="31" t="s">
        <v>106</v>
      </c>
      <c r="F3680" s="12">
        <f>SUMIFS('Inventory Details'!$H:$H,'Inventory Details'!$B:$B,$B3680,'Inventory Details'!$E:$E,$E3680)</f>
        <v>0</v>
      </c>
      <c r="G3680" s="12">
        <f>SUMIFS('PO Details'!$H:$H,'PO Details'!$D:$D,Planning!$B3680,'PO Details'!$L:$L,$E3680)</f>
        <v>10</v>
      </c>
      <c r="H3680" s="12">
        <f>SUMIFS('SO Details'!$G:$G,'SO Details'!$D:$D,Planning!$B3680,'SO Details'!$K:$K,$E3680)</f>
        <v>0</v>
      </c>
      <c r="I3680" s="20">
        <f>IF(COUNTIFS($C:$C,B3680)&gt;1,SUMIFS('Sales Hx'!$Q:$Q,'Sales Hx'!$B:$B,_xlfn.XLOOKUP(B3680,C:C,B:B),'Sales Hx'!$D:$D,Planning!$E3680),SUMIFS('Sales Hx'!$Q:$Q,'Sales Hx'!$B:$B,Planning!$B3680,'Sales Hx'!$D:$D,Planning!$E3680))</f>
        <v>0</v>
      </c>
      <c r="J3680" s="16">
        <f>IF(COUNTIFS($C:$C,B3680)&gt;1,SUMIFS('Sales Hx'!$S:$S,'Sales Hx'!$B:$B,_xlfn.XLOOKUP(B3680,C:C,B:B),'Sales Hx'!$D:$D,E3680),SUMIFS('Sales Hx'!$S:$S,'Sales Hx'!$B:$B,$B3680,'Sales Hx'!$D:$D,$E3680))</f>
        <v>0</v>
      </c>
      <c r="K3680" s="16">
        <f t="shared" si="313"/>
        <v>0</v>
      </c>
      <c r="L3680" s="12">
        <f>IF(M3680&lt;&gt;"",M3680,IF(COUNTIFS($C:$C,B3680)&gt;1,SUMIFS('Sales Hx'!V:V,'Sales Hx'!$B:$B,_xlfn.XLOOKUP(B3680,C:C,B:B),'Sales Hx'!$D:$D,$E3680),SUMIFS('Sales Hx'!V:V,'Sales Hx'!$B:$B,$B3680,'Sales Hx'!$D:$D,$E3680)))</f>
        <v>0</v>
      </c>
      <c r="M3680" s="12">
        <v>0</v>
      </c>
      <c r="N3680" s="15">
        <f t="shared" si="316"/>
        <v>0</v>
      </c>
      <c r="O3680" s="21">
        <f t="shared" si="315"/>
        <v>0</v>
      </c>
      <c r="P3680" s="24">
        <v>140.25919999999999</v>
      </c>
      <c r="Q3680" s="18">
        <f t="shared" si="317"/>
        <v>0</v>
      </c>
      <c r="R3680" s="2">
        <v>1</v>
      </c>
      <c r="S3680" s="2">
        <v>90</v>
      </c>
      <c r="T3680" s="2" t="s">
        <v>4647</v>
      </c>
      <c r="U3680" s="28">
        <f>IF(G3680=0,"",_xlfn.MINIFS('PO Details'!$I:$I,'PO Details'!$D:$D,Planning!$B3680,'PO Details'!$L:$L,Planning!$E3680))</f>
        <v>45474</v>
      </c>
      <c r="V3680" s="29" t="s">
        <v>4640</v>
      </c>
      <c r="W3680" t="str">
        <f t="shared" si="314"/>
        <v>Max</v>
      </c>
      <c r="X3680" s="2">
        <v>120</v>
      </c>
    </row>
    <row r="3681" spans="1:24" x14ac:dyDescent="0.25">
      <c r="A3681" s="11"/>
      <c r="B3681" s="22" t="s">
        <v>5039</v>
      </c>
      <c r="C3681" s="22"/>
      <c r="D3681" s="22" t="s">
        <v>4784</v>
      </c>
      <c r="E3681" s="31" t="s">
        <v>113</v>
      </c>
      <c r="F3681" s="12">
        <f>SUMIFS('Inventory Details'!$H:$H,'Inventory Details'!$B:$B,$B3681,'Inventory Details'!$E:$E,$E3681)</f>
        <v>0</v>
      </c>
      <c r="G3681" s="12">
        <f>SUMIFS('PO Details'!$H:$H,'PO Details'!$D:$D,Planning!$B3681,'PO Details'!$L:$L,$E3681)</f>
        <v>5</v>
      </c>
      <c r="H3681" s="12">
        <f>SUMIFS('SO Details'!$G:$G,'SO Details'!$D:$D,Planning!$B3681,'SO Details'!$K:$K,$E3681)</f>
        <v>0</v>
      </c>
      <c r="I3681" s="20">
        <f>IF(COUNTIFS($C:$C,B3681)&gt;1,SUMIFS('Sales Hx'!$Q:$Q,'Sales Hx'!$B:$B,_xlfn.XLOOKUP(B3681,C:C,B:B),'Sales Hx'!$D:$D,Planning!$E3681),SUMIFS('Sales Hx'!$Q:$Q,'Sales Hx'!$B:$B,Planning!$B3681,'Sales Hx'!$D:$D,Planning!$E3681))</f>
        <v>0</v>
      </c>
      <c r="J3681" s="16">
        <f>IF(COUNTIFS($C:$C,B3681)&gt;1,SUMIFS('Sales Hx'!$S:$S,'Sales Hx'!$B:$B,_xlfn.XLOOKUP(B3681,C:C,B:B),'Sales Hx'!$D:$D,E3681),SUMIFS('Sales Hx'!$S:$S,'Sales Hx'!$B:$B,$B3681,'Sales Hx'!$D:$D,$E3681))</f>
        <v>0</v>
      </c>
      <c r="K3681" s="16">
        <f t="shared" si="313"/>
        <v>0</v>
      </c>
      <c r="L3681" s="12">
        <f>IF(M3681&lt;&gt;"",M3681,IF(COUNTIFS($C:$C,B3681)&gt;1,SUMIFS('Sales Hx'!V:V,'Sales Hx'!$B:$B,_xlfn.XLOOKUP(B3681,C:C,B:B),'Sales Hx'!$D:$D,$E3681),SUMIFS('Sales Hx'!V:V,'Sales Hx'!$B:$B,$B3681,'Sales Hx'!$D:$D,$E3681)))</f>
        <v>0</v>
      </c>
      <c r="M3681" s="12">
        <v>0</v>
      </c>
      <c r="N3681" s="15">
        <f t="shared" si="316"/>
        <v>0</v>
      </c>
      <c r="O3681" s="21">
        <f t="shared" si="315"/>
        <v>0</v>
      </c>
      <c r="P3681" s="24">
        <v>140.25919999999999</v>
      </c>
      <c r="Q3681" s="18">
        <f t="shared" si="317"/>
        <v>0</v>
      </c>
      <c r="R3681" s="2">
        <v>1</v>
      </c>
      <c r="S3681" s="2">
        <v>90</v>
      </c>
      <c r="T3681" s="2" t="s">
        <v>4647</v>
      </c>
      <c r="U3681" s="28">
        <f>IF(G3681=0,"",_xlfn.MINIFS('PO Details'!$I:$I,'PO Details'!$D:$D,Planning!$B3681,'PO Details'!$L:$L,Planning!$E3681))</f>
        <v>45474</v>
      </c>
      <c r="V3681" s="29" t="s">
        <v>4640</v>
      </c>
      <c r="W3681" t="str">
        <f t="shared" si="314"/>
        <v>Max</v>
      </c>
      <c r="X3681" s="2">
        <v>120</v>
      </c>
    </row>
    <row r="3682" spans="1:24" x14ac:dyDescent="0.25">
      <c r="A3682" s="11"/>
      <c r="B3682" s="22" t="s">
        <v>5039</v>
      </c>
      <c r="C3682" s="22"/>
      <c r="D3682" s="22" t="s">
        <v>4784</v>
      </c>
      <c r="E3682" s="31" t="s">
        <v>4746</v>
      </c>
      <c r="F3682" s="12">
        <f>SUMIFS('Inventory Details'!$H:$H,'Inventory Details'!$B:$B,$B3682,'Inventory Details'!$E:$E,$E3682)</f>
        <v>0</v>
      </c>
      <c r="G3682" s="12">
        <f>SUMIFS('PO Details'!$H:$H,'PO Details'!$D:$D,Planning!$B3682,'PO Details'!$L:$L,$E3682)</f>
        <v>10</v>
      </c>
      <c r="H3682" s="12">
        <f>SUMIFS('SO Details'!$G:$G,'SO Details'!$D:$D,Planning!$B3682,'SO Details'!$K:$K,$E3682)</f>
        <v>0</v>
      </c>
      <c r="I3682" s="20">
        <f>IF(COUNTIFS($C:$C,B3682)&gt;1,SUMIFS('Sales Hx'!$Q:$Q,'Sales Hx'!$B:$B,_xlfn.XLOOKUP(B3682,C:C,B:B),'Sales Hx'!$D:$D,Planning!$E3682),SUMIFS('Sales Hx'!$Q:$Q,'Sales Hx'!$B:$B,Planning!$B3682,'Sales Hx'!$D:$D,Planning!$E3682))</f>
        <v>0</v>
      </c>
      <c r="J3682" s="16">
        <f>IF(COUNTIFS($C:$C,B3682)&gt;1,SUMIFS('Sales Hx'!$S:$S,'Sales Hx'!$B:$B,_xlfn.XLOOKUP(B3682,C:C,B:B),'Sales Hx'!$D:$D,E3682),SUMIFS('Sales Hx'!$S:$S,'Sales Hx'!$B:$B,$B3682,'Sales Hx'!$D:$D,$E3682))</f>
        <v>0</v>
      </c>
      <c r="K3682" s="16">
        <f t="shared" si="313"/>
        <v>0</v>
      </c>
      <c r="L3682" s="12">
        <f>IF(M3682&lt;&gt;"",M3682,IF(COUNTIFS($C:$C,B3682)&gt;1,SUMIFS('Sales Hx'!V:V,'Sales Hx'!$B:$B,_xlfn.XLOOKUP(B3682,C:C,B:B),'Sales Hx'!$D:$D,$E3682),SUMIFS('Sales Hx'!V:V,'Sales Hx'!$B:$B,$B3682,'Sales Hx'!$D:$D,$E3682)))</f>
        <v>0</v>
      </c>
      <c r="M3682" s="12">
        <v>0</v>
      </c>
      <c r="N3682" s="15">
        <f t="shared" si="316"/>
        <v>0</v>
      </c>
      <c r="O3682" s="21">
        <f t="shared" si="315"/>
        <v>0</v>
      </c>
      <c r="P3682" s="24">
        <v>140.25919999999999</v>
      </c>
      <c r="Q3682" s="18">
        <f t="shared" si="317"/>
        <v>0</v>
      </c>
      <c r="R3682" s="2">
        <v>1</v>
      </c>
      <c r="S3682" s="2">
        <v>90</v>
      </c>
      <c r="T3682" s="2" t="s">
        <v>4647</v>
      </c>
      <c r="U3682" s="28">
        <f>IF(G3682=0,"",_xlfn.MINIFS('PO Details'!$I:$I,'PO Details'!$D:$D,Planning!$B3682,'PO Details'!$L:$L,Planning!$E3682))</f>
        <v>45474</v>
      </c>
      <c r="V3682" s="29" t="s">
        <v>4640</v>
      </c>
      <c r="W3682" t="str">
        <f t="shared" si="314"/>
        <v>Max</v>
      </c>
      <c r="X3682" s="2">
        <v>120</v>
      </c>
    </row>
    <row r="3683" spans="1:24" x14ac:dyDescent="0.25">
      <c r="A3683" s="11"/>
      <c r="B3683" s="22" t="s">
        <v>4783</v>
      </c>
      <c r="C3683" s="22"/>
      <c r="D3683" s="22" t="s">
        <v>4784</v>
      </c>
      <c r="E3683" s="31" t="s">
        <v>113</v>
      </c>
      <c r="F3683" s="12">
        <f>SUMIFS('Inventory Details'!$H:$H,'Inventory Details'!$B:$B,$B3683,'Inventory Details'!$E:$E,$E3683)</f>
        <v>0</v>
      </c>
      <c r="G3683" s="12">
        <f>SUMIFS('PO Details'!$H:$H,'PO Details'!$D:$D,Planning!$B3683,'PO Details'!$L:$L,$E3683)</f>
        <v>40</v>
      </c>
      <c r="H3683" s="12">
        <f>SUMIFS('SO Details'!$G:$G,'SO Details'!$D:$D,Planning!$B3683,'SO Details'!$K:$K,$E3683)</f>
        <v>0</v>
      </c>
      <c r="I3683" s="20">
        <f>IF(COUNTIFS($C:$C,B3683)&gt;1,SUMIFS('Sales Hx'!$Q:$Q,'Sales Hx'!$B:$B,_xlfn.XLOOKUP(B3683,C:C,B:B),'Sales Hx'!$D:$D,Planning!$E3683),SUMIFS('Sales Hx'!$Q:$Q,'Sales Hx'!$B:$B,Planning!$B3683,'Sales Hx'!$D:$D,Planning!$E3683))</f>
        <v>0</v>
      </c>
      <c r="J3683" s="16">
        <f>IF(COUNTIFS($C:$C,B3683)&gt;1,SUMIFS('Sales Hx'!$S:$S,'Sales Hx'!$B:$B,_xlfn.XLOOKUP(B3683,C:C,B:B),'Sales Hx'!$D:$D,E3683),SUMIFS('Sales Hx'!$S:$S,'Sales Hx'!$B:$B,$B3683,'Sales Hx'!$D:$D,$E3683))</f>
        <v>0</v>
      </c>
      <c r="K3683" s="16">
        <f t="shared" si="313"/>
        <v>0</v>
      </c>
      <c r="L3683" s="12">
        <f>IF(M3683&lt;&gt;"",M3683,IF(COUNTIFS($C:$C,B3683)&gt;1,SUMIFS('Sales Hx'!V:V,'Sales Hx'!$B:$B,_xlfn.XLOOKUP(B3683,C:C,B:B),'Sales Hx'!$D:$D,$E3683),SUMIFS('Sales Hx'!V:V,'Sales Hx'!$B:$B,$B3683,'Sales Hx'!$D:$D,$E3683)))</f>
        <v>0</v>
      </c>
      <c r="M3683" s="12">
        <v>0</v>
      </c>
      <c r="N3683" s="15">
        <f t="shared" si="316"/>
        <v>0</v>
      </c>
      <c r="O3683" s="21">
        <f t="shared" si="315"/>
        <v>0</v>
      </c>
      <c r="P3683" s="24">
        <v>140.25919999999999</v>
      </c>
      <c r="Q3683" s="18">
        <f t="shared" si="317"/>
        <v>0</v>
      </c>
      <c r="R3683" s="2">
        <v>1</v>
      </c>
      <c r="S3683" s="2">
        <v>90</v>
      </c>
      <c r="T3683" s="2" t="s">
        <v>4647</v>
      </c>
      <c r="U3683" s="28">
        <f>IF(G3683=0,"",_xlfn.MINIFS('PO Details'!$I:$I,'PO Details'!$D:$D,Planning!$B3683,'PO Details'!$L:$L,Planning!$E3683))</f>
        <v>45466</v>
      </c>
      <c r="V3683" s="29" t="s">
        <v>4640</v>
      </c>
      <c r="W3683" t="str">
        <f t="shared" si="314"/>
        <v>Max</v>
      </c>
      <c r="X3683" s="2">
        <v>120</v>
      </c>
    </row>
    <row r="3684" spans="1:24" x14ac:dyDescent="0.25">
      <c r="A3684" s="11"/>
      <c r="B3684" s="22" t="s">
        <v>5040</v>
      </c>
      <c r="C3684" s="22"/>
      <c r="D3684" s="22" t="s">
        <v>4787</v>
      </c>
      <c r="E3684" s="31" t="s">
        <v>109</v>
      </c>
      <c r="F3684" s="12">
        <f>SUMIFS('Inventory Details'!$H:$H,'Inventory Details'!$B:$B,$B3684,'Inventory Details'!$E:$E,$E3684)</f>
        <v>0</v>
      </c>
      <c r="G3684" s="12">
        <f>SUMIFS('PO Details'!$H:$H,'PO Details'!$D:$D,Planning!$B3684,'PO Details'!$L:$L,$E3684)</f>
        <v>3</v>
      </c>
      <c r="H3684" s="12">
        <f>SUMIFS('SO Details'!$G:$G,'SO Details'!$D:$D,Planning!$B3684,'SO Details'!$K:$K,$E3684)</f>
        <v>0</v>
      </c>
      <c r="I3684" s="20">
        <f>IF(COUNTIFS($C:$C,B3684)&gt;1,SUMIFS('Sales Hx'!$Q:$Q,'Sales Hx'!$B:$B,_xlfn.XLOOKUP(B3684,C:C,B:B),'Sales Hx'!$D:$D,Planning!$E3684),SUMIFS('Sales Hx'!$Q:$Q,'Sales Hx'!$B:$B,Planning!$B3684,'Sales Hx'!$D:$D,Planning!$E3684))</f>
        <v>0</v>
      </c>
      <c r="J3684" s="16">
        <f>IF(COUNTIFS($C:$C,B3684)&gt;1,SUMIFS('Sales Hx'!$S:$S,'Sales Hx'!$B:$B,_xlfn.XLOOKUP(B3684,C:C,B:B),'Sales Hx'!$D:$D,E3684),SUMIFS('Sales Hx'!$S:$S,'Sales Hx'!$B:$B,$B3684,'Sales Hx'!$D:$D,$E3684))</f>
        <v>0</v>
      </c>
      <c r="K3684" s="16">
        <f t="shared" si="313"/>
        <v>0</v>
      </c>
      <c r="L3684" s="12">
        <f>IF(M3684&lt;&gt;"",M3684,IF(COUNTIFS($C:$C,B3684)&gt;1,SUMIFS('Sales Hx'!V:V,'Sales Hx'!$B:$B,_xlfn.XLOOKUP(B3684,C:C,B:B),'Sales Hx'!$D:$D,$E3684),SUMIFS('Sales Hx'!V:V,'Sales Hx'!$B:$B,$B3684,'Sales Hx'!$D:$D,$E3684)))</f>
        <v>0</v>
      </c>
      <c r="M3684" s="12">
        <v>0</v>
      </c>
      <c r="N3684" s="15">
        <f t="shared" si="316"/>
        <v>0</v>
      </c>
      <c r="O3684" s="21">
        <f t="shared" si="315"/>
        <v>0</v>
      </c>
      <c r="P3684" s="24">
        <v>137.14240000000001</v>
      </c>
      <c r="Q3684" s="18">
        <f t="shared" si="317"/>
        <v>0</v>
      </c>
      <c r="R3684" s="2">
        <v>1</v>
      </c>
      <c r="S3684" s="2">
        <v>90</v>
      </c>
      <c r="T3684" s="2" t="s">
        <v>4647</v>
      </c>
      <c r="U3684" s="28">
        <f>IF(G3684=0,"",_xlfn.MINIFS('PO Details'!$I:$I,'PO Details'!$D:$D,Planning!$B3684,'PO Details'!$L:$L,Planning!$E3684))</f>
        <v>45474</v>
      </c>
      <c r="V3684" s="29" t="s">
        <v>4640</v>
      </c>
      <c r="W3684" t="str">
        <f t="shared" si="314"/>
        <v>Max</v>
      </c>
      <c r="X3684" s="2">
        <v>120</v>
      </c>
    </row>
    <row r="3685" spans="1:24" x14ac:dyDescent="0.25">
      <c r="A3685" s="11"/>
      <c r="B3685" s="22" t="s">
        <v>5040</v>
      </c>
      <c r="C3685" s="22"/>
      <c r="D3685" s="22" t="s">
        <v>4787</v>
      </c>
      <c r="E3685" s="31" t="s">
        <v>106</v>
      </c>
      <c r="F3685" s="12">
        <f>SUMIFS('Inventory Details'!$H:$H,'Inventory Details'!$B:$B,$B3685,'Inventory Details'!$E:$E,$E3685)</f>
        <v>0</v>
      </c>
      <c r="G3685" s="12">
        <f>SUMIFS('PO Details'!$H:$H,'PO Details'!$D:$D,Planning!$B3685,'PO Details'!$L:$L,$E3685)</f>
        <v>10</v>
      </c>
      <c r="H3685" s="12">
        <f>SUMIFS('SO Details'!$G:$G,'SO Details'!$D:$D,Planning!$B3685,'SO Details'!$K:$K,$E3685)</f>
        <v>0</v>
      </c>
      <c r="I3685" s="20">
        <f>IF(COUNTIFS($C:$C,B3685)&gt;1,SUMIFS('Sales Hx'!$Q:$Q,'Sales Hx'!$B:$B,_xlfn.XLOOKUP(B3685,C:C,B:B),'Sales Hx'!$D:$D,Planning!$E3685),SUMIFS('Sales Hx'!$Q:$Q,'Sales Hx'!$B:$B,Planning!$B3685,'Sales Hx'!$D:$D,Planning!$E3685))</f>
        <v>0</v>
      </c>
      <c r="J3685" s="16">
        <f>IF(COUNTIFS($C:$C,B3685)&gt;1,SUMIFS('Sales Hx'!$S:$S,'Sales Hx'!$B:$B,_xlfn.XLOOKUP(B3685,C:C,B:B),'Sales Hx'!$D:$D,E3685),SUMIFS('Sales Hx'!$S:$S,'Sales Hx'!$B:$B,$B3685,'Sales Hx'!$D:$D,$E3685))</f>
        <v>0</v>
      </c>
      <c r="K3685" s="16">
        <f t="shared" si="313"/>
        <v>0</v>
      </c>
      <c r="L3685" s="12">
        <f>IF(M3685&lt;&gt;"",M3685,IF(COUNTIFS($C:$C,B3685)&gt;1,SUMIFS('Sales Hx'!V:V,'Sales Hx'!$B:$B,_xlfn.XLOOKUP(B3685,C:C,B:B),'Sales Hx'!$D:$D,$E3685),SUMIFS('Sales Hx'!V:V,'Sales Hx'!$B:$B,$B3685,'Sales Hx'!$D:$D,$E3685)))</f>
        <v>0</v>
      </c>
      <c r="M3685" s="12">
        <v>0</v>
      </c>
      <c r="N3685" s="15">
        <f t="shared" si="316"/>
        <v>0</v>
      </c>
      <c r="O3685" s="21">
        <f t="shared" si="315"/>
        <v>0</v>
      </c>
      <c r="P3685" s="24">
        <v>137.14240000000001</v>
      </c>
      <c r="Q3685" s="18">
        <f t="shared" si="317"/>
        <v>0</v>
      </c>
      <c r="R3685" s="2">
        <v>1</v>
      </c>
      <c r="S3685" s="2">
        <v>90</v>
      </c>
      <c r="T3685" s="2" t="s">
        <v>4647</v>
      </c>
      <c r="U3685" s="28">
        <f>IF(G3685=0,"",_xlfn.MINIFS('PO Details'!$I:$I,'PO Details'!$D:$D,Planning!$B3685,'PO Details'!$L:$L,Planning!$E3685))</f>
        <v>45474</v>
      </c>
      <c r="V3685" s="29" t="s">
        <v>4640</v>
      </c>
      <c r="W3685" t="str">
        <f t="shared" si="314"/>
        <v>Max</v>
      </c>
      <c r="X3685" s="2">
        <v>120</v>
      </c>
    </row>
    <row r="3686" spans="1:24" x14ac:dyDescent="0.25">
      <c r="A3686" s="11"/>
      <c r="B3686" s="22" t="s">
        <v>5040</v>
      </c>
      <c r="C3686" s="22"/>
      <c r="D3686" s="22" t="s">
        <v>4787</v>
      </c>
      <c r="E3686" s="31" t="s">
        <v>113</v>
      </c>
      <c r="F3686" s="12">
        <f>SUMIFS('Inventory Details'!$H:$H,'Inventory Details'!$B:$B,$B3686,'Inventory Details'!$E:$E,$E3686)</f>
        <v>0</v>
      </c>
      <c r="G3686" s="12">
        <f>SUMIFS('PO Details'!$H:$H,'PO Details'!$D:$D,Planning!$B3686,'PO Details'!$L:$L,$E3686)</f>
        <v>5</v>
      </c>
      <c r="H3686" s="12">
        <f>SUMIFS('SO Details'!$G:$G,'SO Details'!$D:$D,Planning!$B3686,'SO Details'!$K:$K,$E3686)</f>
        <v>0</v>
      </c>
      <c r="I3686" s="20">
        <f>IF(COUNTIFS($C:$C,B3686)&gt;1,SUMIFS('Sales Hx'!$Q:$Q,'Sales Hx'!$B:$B,_xlfn.XLOOKUP(B3686,C:C,B:B),'Sales Hx'!$D:$D,Planning!$E3686),SUMIFS('Sales Hx'!$Q:$Q,'Sales Hx'!$B:$B,Planning!$B3686,'Sales Hx'!$D:$D,Planning!$E3686))</f>
        <v>0</v>
      </c>
      <c r="J3686" s="16">
        <f>IF(COUNTIFS($C:$C,B3686)&gt;1,SUMIFS('Sales Hx'!$S:$S,'Sales Hx'!$B:$B,_xlfn.XLOOKUP(B3686,C:C,B:B),'Sales Hx'!$D:$D,E3686),SUMIFS('Sales Hx'!$S:$S,'Sales Hx'!$B:$B,$B3686,'Sales Hx'!$D:$D,$E3686))</f>
        <v>0</v>
      </c>
      <c r="K3686" s="16">
        <f t="shared" si="313"/>
        <v>0</v>
      </c>
      <c r="L3686" s="12">
        <f>IF(M3686&lt;&gt;"",M3686,IF(COUNTIFS($C:$C,B3686)&gt;1,SUMIFS('Sales Hx'!V:V,'Sales Hx'!$B:$B,_xlfn.XLOOKUP(B3686,C:C,B:B),'Sales Hx'!$D:$D,$E3686),SUMIFS('Sales Hx'!V:V,'Sales Hx'!$B:$B,$B3686,'Sales Hx'!$D:$D,$E3686)))</f>
        <v>0</v>
      </c>
      <c r="M3686" s="12">
        <v>0</v>
      </c>
      <c r="N3686" s="15">
        <f t="shared" si="316"/>
        <v>0</v>
      </c>
      <c r="O3686" s="21">
        <f t="shared" si="315"/>
        <v>0</v>
      </c>
      <c r="P3686" s="24">
        <v>137.14240000000001</v>
      </c>
      <c r="Q3686" s="18">
        <f t="shared" si="317"/>
        <v>0</v>
      </c>
      <c r="R3686" s="2">
        <v>1</v>
      </c>
      <c r="S3686" s="2">
        <v>90</v>
      </c>
      <c r="T3686" s="2" t="s">
        <v>4647</v>
      </c>
      <c r="U3686" s="28">
        <f>IF(G3686=0,"",_xlfn.MINIFS('PO Details'!$I:$I,'PO Details'!$D:$D,Planning!$B3686,'PO Details'!$L:$L,Planning!$E3686))</f>
        <v>45474</v>
      </c>
      <c r="V3686" s="29" t="s">
        <v>4640</v>
      </c>
      <c r="W3686" t="str">
        <f t="shared" si="314"/>
        <v>Max</v>
      </c>
      <c r="X3686" s="2">
        <v>120</v>
      </c>
    </row>
    <row r="3687" spans="1:24" x14ac:dyDescent="0.25">
      <c r="A3687" s="11"/>
      <c r="B3687" s="22" t="s">
        <v>5040</v>
      </c>
      <c r="C3687" s="22"/>
      <c r="D3687" s="22" t="s">
        <v>4787</v>
      </c>
      <c r="E3687" s="31" t="s">
        <v>4746</v>
      </c>
      <c r="F3687" s="12">
        <f>SUMIFS('Inventory Details'!$H:$H,'Inventory Details'!$B:$B,$B3687,'Inventory Details'!$E:$E,$E3687)</f>
        <v>0</v>
      </c>
      <c r="G3687" s="12">
        <f>SUMIFS('PO Details'!$H:$H,'PO Details'!$D:$D,Planning!$B3687,'PO Details'!$L:$L,$E3687)</f>
        <v>10</v>
      </c>
      <c r="H3687" s="12">
        <f>SUMIFS('SO Details'!$G:$G,'SO Details'!$D:$D,Planning!$B3687,'SO Details'!$K:$K,$E3687)</f>
        <v>0</v>
      </c>
      <c r="I3687" s="20">
        <f>IF(COUNTIFS($C:$C,B3687)&gt;1,SUMIFS('Sales Hx'!$Q:$Q,'Sales Hx'!$B:$B,_xlfn.XLOOKUP(B3687,C:C,B:B),'Sales Hx'!$D:$D,Planning!$E3687),SUMIFS('Sales Hx'!$Q:$Q,'Sales Hx'!$B:$B,Planning!$B3687,'Sales Hx'!$D:$D,Planning!$E3687))</f>
        <v>0</v>
      </c>
      <c r="J3687" s="16">
        <f>IF(COUNTIFS($C:$C,B3687)&gt;1,SUMIFS('Sales Hx'!$S:$S,'Sales Hx'!$B:$B,_xlfn.XLOOKUP(B3687,C:C,B:B),'Sales Hx'!$D:$D,E3687),SUMIFS('Sales Hx'!$S:$S,'Sales Hx'!$B:$B,$B3687,'Sales Hx'!$D:$D,$E3687))</f>
        <v>0</v>
      </c>
      <c r="K3687" s="16">
        <f t="shared" si="313"/>
        <v>0</v>
      </c>
      <c r="L3687" s="12">
        <f>IF(M3687&lt;&gt;"",M3687,IF(COUNTIFS($C:$C,B3687)&gt;1,SUMIFS('Sales Hx'!V:V,'Sales Hx'!$B:$B,_xlfn.XLOOKUP(B3687,C:C,B:B),'Sales Hx'!$D:$D,$E3687),SUMIFS('Sales Hx'!V:V,'Sales Hx'!$B:$B,$B3687,'Sales Hx'!$D:$D,$E3687)))</f>
        <v>0</v>
      </c>
      <c r="M3687" s="12">
        <v>0</v>
      </c>
      <c r="N3687" s="15">
        <f t="shared" si="316"/>
        <v>0</v>
      </c>
      <c r="O3687" s="21">
        <f t="shared" si="315"/>
        <v>0</v>
      </c>
      <c r="P3687" s="24">
        <v>137.14240000000001</v>
      </c>
      <c r="Q3687" s="18">
        <f t="shared" si="317"/>
        <v>0</v>
      </c>
      <c r="R3687" s="2">
        <v>1</v>
      </c>
      <c r="S3687" s="2">
        <v>90</v>
      </c>
      <c r="T3687" s="2" t="s">
        <v>4647</v>
      </c>
      <c r="U3687" s="28">
        <f>IF(G3687=0,"",_xlfn.MINIFS('PO Details'!$I:$I,'PO Details'!$D:$D,Planning!$B3687,'PO Details'!$L:$L,Planning!$E3687))</f>
        <v>45474</v>
      </c>
      <c r="V3687" s="29" t="s">
        <v>4640</v>
      </c>
      <c r="W3687" t="str">
        <f t="shared" si="314"/>
        <v>Max</v>
      </c>
      <c r="X3687" s="2">
        <v>120</v>
      </c>
    </row>
    <row r="3688" spans="1:24" x14ac:dyDescent="0.25">
      <c r="A3688" s="11"/>
      <c r="B3688" s="22" t="s">
        <v>4786</v>
      </c>
      <c r="C3688" s="22"/>
      <c r="D3688" s="22" t="s">
        <v>4787</v>
      </c>
      <c r="E3688" s="31" t="s">
        <v>113</v>
      </c>
      <c r="F3688" s="12">
        <f>SUMIFS('Inventory Details'!$H:$H,'Inventory Details'!$B:$B,$B3688,'Inventory Details'!$E:$E,$E3688)</f>
        <v>0</v>
      </c>
      <c r="G3688" s="12">
        <f>SUMIFS('PO Details'!$H:$H,'PO Details'!$D:$D,Planning!$B3688,'PO Details'!$L:$L,$E3688)</f>
        <v>40</v>
      </c>
      <c r="H3688" s="12">
        <f>SUMIFS('SO Details'!$G:$G,'SO Details'!$D:$D,Planning!$B3688,'SO Details'!$K:$K,$E3688)</f>
        <v>0</v>
      </c>
      <c r="I3688" s="20">
        <f>IF(COUNTIFS($C:$C,B3688)&gt;1,SUMIFS('Sales Hx'!$Q:$Q,'Sales Hx'!$B:$B,_xlfn.XLOOKUP(B3688,C:C,B:B),'Sales Hx'!$D:$D,Planning!$E3688),SUMIFS('Sales Hx'!$Q:$Q,'Sales Hx'!$B:$B,Planning!$B3688,'Sales Hx'!$D:$D,Planning!$E3688))</f>
        <v>0</v>
      </c>
      <c r="J3688" s="16">
        <f>IF(COUNTIFS($C:$C,B3688)&gt;1,SUMIFS('Sales Hx'!$S:$S,'Sales Hx'!$B:$B,_xlfn.XLOOKUP(B3688,C:C,B:B),'Sales Hx'!$D:$D,E3688),SUMIFS('Sales Hx'!$S:$S,'Sales Hx'!$B:$B,$B3688,'Sales Hx'!$D:$D,$E3688))</f>
        <v>0</v>
      </c>
      <c r="K3688" s="16">
        <f t="shared" si="313"/>
        <v>0</v>
      </c>
      <c r="L3688" s="12">
        <f>IF(M3688&lt;&gt;"",M3688,IF(COUNTIFS($C:$C,B3688)&gt;1,SUMIFS('Sales Hx'!V:V,'Sales Hx'!$B:$B,_xlfn.XLOOKUP(B3688,C:C,B:B),'Sales Hx'!$D:$D,$E3688),SUMIFS('Sales Hx'!V:V,'Sales Hx'!$B:$B,$B3688,'Sales Hx'!$D:$D,$E3688)))</f>
        <v>0</v>
      </c>
      <c r="M3688" s="12">
        <v>0</v>
      </c>
      <c r="N3688" s="15">
        <f t="shared" si="316"/>
        <v>0</v>
      </c>
      <c r="O3688" s="21">
        <f t="shared" si="315"/>
        <v>0</v>
      </c>
      <c r="P3688" s="24">
        <v>137.14240000000001</v>
      </c>
      <c r="Q3688" s="18">
        <f t="shared" si="317"/>
        <v>0</v>
      </c>
      <c r="R3688" s="2">
        <v>1</v>
      </c>
      <c r="S3688" s="2">
        <v>90</v>
      </c>
      <c r="T3688" s="2" t="s">
        <v>4647</v>
      </c>
      <c r="U3688" s="28">
        <f>IF(G3688=0,"",_xlfn.MINIFS('PO Details'!$I:$I,'PO Details'!$D:$D,Planning!$B3688,'PO Details'!$L:$L,Planning!$E3688))</f>
        <v>45466</v>
      </c>
      <c r="V3688" s="29" t="s">
        <v>4640</v>
      </c>
      <c r="W3688" t="str">
        <f t="shared" si="314"/>
        <v>Max</v>
      </c>
      <c r="X3688" s="2">
        <v>120</v>
      </c>
    </row>
    <row r="3689" spans="1:24" x14ac:dyDescent="0.25">
      <c r="A3689" s="11" t="s">
        <v>4619</v>
      </c>
      <c r="B3689" s="22" t="s">
        <v>1830</v>
      </c>
      <c r="C3689" s="22"/>
      <c r="D3689" s="22" t="s">
        <v>1831</v>
      </c>
      <c r="E3689" s="31" t="s">
        <v>119</v>
      </c>
      <c r="F3689" s="12">
        <f>SUMIFS('Inventory Details'!$H:$H,'Inventory Details'!$B:$B,$B3689,'Inventory Details'!$E:$E,$E3689)</f>
        <v>0</v>
      </c>
      <c r="G3689" s="12">
        <f>SUMIFS('PO Details'!$H:$H,'PO Details'!$D:$D,Planning!$B3689,'PO Details'!$L:$L,$E3689)</f>
        <v>24</v>
      </c>
      <c r="H3689" s="12">
        <f>SUMIFS('SO Details'!$G:$G,'SO Details'!$D:$D,Planning!$B3689,'SO Details'!$K:$K,$E3689)</f>
        <v>0</v>
      </c>
      <c r="I3689" s="20">
        <f>IF(COUNTIFS($C:$C,B3689)&gt;1,SUMIFS('Sales Hx'!$Q:$Q,'Sales Hx'!$B:$B,_xlfn.XLOOKUP(B3689,C:C,B:B),'Sales Hx'!$D:$D,Planning!$E3689),SUMIFS('Sales Hx'!$Q:$Q,'Sales Hx'!$B:$B,Planning!$B3689,'Sales Hx'!$D:$D,Planning!$E3689))</f>
        <v>5.6</v>
      </c>
      <c r="J3689" s="16">
        <f>IF(COUNTIFS($C:$C,B3689)&gt;1,SUMIFS('Sales Hx'!$S:$S,'Sales Hx'!$B:$B,_xlfn.XLOOKUP(B3689,C:C,B:B),'Sales Hx'!$D:$D,E3689),SUMIFS('Sales Hx'!$S:$S,'Sales Hx'!$B:$B,$B3689,'Sales Hx'!$D:$D,$E3689))</f>
        <v>0.18421052631578946</v>
      </c>
      <c r="K3689" s="16">
        <f t="shared" si="313"/>
        <v>4.2857142857142856</v>
      </c>
      <c r="L3689" s="12">
        <f>IF(M3689&lt;&gt;"",M3689,IF(COUNTIFS($C:$C,B3689)&gt;1,SUMIFS('Sales Hx'!V:V,'Sales Hx'!$B:$B,_xlfn.XLOOKUP(B3689,C:C,B:B),'Sales Hx'!$D:$D,$E3689),SUMIFS('Sales Hx'!V:V,'Sales Hx'!$B:$B,$B3689,'Sales Hx'!$D:$D,$E3689)))</f>
        <v>0</v>
      </c>
      <c r="M3689" s="12">
        <v>0</v>
      </c>
      <c r="N3689" s="15">
        <f t="shared" si="316"/>
        <v>0.18421052631578946</v>
      </c>
      <c r="O3689" s="21">
        <f t="shared" si="315"/>
        <v>0</v>
      </c>
      <c r="P3689" s="24">
        <v>14</v>
      </c>
      <c r="Q3689" s="18">
        <f t="shared" si="317"/>
        <v>0</v>
      </c>
      <c r="R3689" s="2">
        <v>1</v>
      </c>
      <c r="S3689" s="2">
        <v>120</v>
      </c>
      <c r="T3689" s="2" t="s">
        <v>4647</v>
      </c>
      <c r="U3689" s="28">
        <f>IF(G3689=0,"",_xlfn.MINIFS('PO Details'!$I:$I,'PO Details'!$D:$D,Planning!$B3689,'PO Details'!$L:$L,Planning!$E3689))</f>
        <v>45443</v>
      </c>
      <c r="V3689" s="29" t="s">
        <v>4640</v>
      </c>
      <c r="W3689" t="str">
        <f t="shared" si="314"/>
        <v/>
      </c>
      <c r="X3689" s="2">
        <v>120</v>
      </c>
    </row>
    <row r="3690" spans="1:24" x14ac:dyDescent="0.25">
      <c r="A3690" s="11" t="s">
        <v>4619</v>
      </c>
      <c r="B3690" s="22" t="s">
        <v>1830</v>
      </c>
      <c r="C3690" s="22"/>
      <c r="D3690" s="22" t="s">
        <v>1831</v>
      </c>
      <c r="E3690" s="31" t="s">
        <v>15</v>
      </c>
      <c r="F3690" s="12">
        <f>SUMIFS('Inventory Details'!$H:$H,'Inventory Details'!$B:$B,$B3690,'Inventory Details'!$E:$E,$E3690)</f>
        <v>25</v>
      </c>
      <c r="G3690" s="12">
        <f>SUMIFS('PO Details'!$H:$H,'PO Details'!$D:$D,Planning!$B3690,'PO Details'!$L:$L,$E3690)</f>
        <v>15</v>
      </c>
      <c r="H3690" s="12">
        <f>SUMIFS('SO Details'!$G:$G,'SO Details'!$D:$D,Planning!$B3690,'SO Details'!$K:$K,$E3690)</f>
        <v>0</v>
      </c>
      <c r="I3690" s="20">
        <f>IF(COUNTIFS($C:$C,B3690)&gt;1,SUMIFS('Sales Hx'!$Q:$Q,'Sales Hx'!$B:$B,_xlfn.XLOOKUP(B3690,C:C,B:B),'Sales Hx'!$D:$D,Planning!$E3690),SUMIFS('Sales Hx'!$Q:$Q,'Sales Hx'!$B:$B,Planning!$B3690,'Sales Hx'!$D:$D,Planning!$E3690))</f>
        <v>0</v>
      </c>
      <c r="J3690" s="16">
        <f>IF(COUNTIFS($C:$C,B3690)&gt;1,SUMIFS('Sales Hx'!$S:$S,'Sales Hx'!$B:$B,_xlfn.XLOOKUP(B3690,C:C,B:B),'Sales Hx'!$D:$D,E3690),SUMIFS('Sales Hx'!$S:$S,'Sales Hx'!$B:$B,$B3690,'Sales Hx'!$D:$D,$E3690))</f>
        <v>0</v>
      </c>
      <c r="K3690" s="16">
        <f t="shared" si="313"/>
        <v>0</v>
      </c>
      <c r="L3690" s="12">
        <f>IF(M3690&lt;&gt;"",M3690,IF(COUNTIFS($C:$C,B3690)&gt;1,SUMIFS('Sales Hx'!V:V,'Sales Hx'!$B:$B,_xlfn.XLOOKUP(B3690,C:C,B:B),'Sales Hx'!$D:$D,$E3690),SUMIFS('Sales Hx'!V:V,'Sales Hx'!$B:$B,$B3690,'Sales Hx'!$D:$D,$E3690)))</f>
        <v>0</v>
      </c>
      <c r="M3690" s="12">
        <v>0</v>
      </c>
      <c r="N3690" s="15">
        <f t="shared" si="316"/>
        <v>0</v>
      </c>
      <c r="O3690" s="21">
        <f t="shared" si="315"/>
        <v>0</v>
      </c>
      <c r="P3690" s="24">
        <v>14</v>
      </c>
      <c r="Q3690" s="18">
        <f t="shared" si="317"/>
        <v>0</v>
      </c>
      <c r="R3690" s="2">
        <v>1</v>
      </c>
      <c r="S3690" s="2">
        <v>120</v>
      </c>
      <c r="T3690" s="2" t="s">
        <v>4647</v>
      </c>
      <c r="U3690" s="28">
        <f>IF(G3690=0,"",_xlfn.MINIFS('PO Details'!$I:$I,'PO Details'!$D:$D,Planning!$B3690,'PO Details'!$L:$L,Planning!$E3690))</f>
        <v>45397</v>
      </c>
      <c r="V3690" s="29" t="s">
        <v>4640</v>
      </c>
      <c r="W3690" t="str">
        <f t="shared" si="314"/>
        <v/>
      </c>
      <c r="X3690" s="2">
        <v>120</v>
      </c>
    </row>
    <row r="3691" spans="1:24" x14ac:dyDescent="0.25">
      <c r="A3691" s="11" t="s">
        <v>4619</v>
      </c>
      <c r="B3691" s="22" t="s">
        <v>1830</v>
      </c>
      <c r="C3691" s="22"/>
      <c r="D3691" s="22" t="s">
        <v>1831</v>
      </c>
      <c r="E3691" s="31" t="s">
        <v>820</v>
      </c>
      <c r="F3691" s="12">
        <f>SUMIFS('Inventory Details'!$H:$H,'Inventory Details'!$B:$B,$B3691,'Inventory Details'!$E:$E,$E3691)</f>
        <v>11</v>
      </c>
      <c r="G3691" s="12">
        <f>SUMIFS('PO Details'!$H:$H,'PO Details'!$D:$D,Planning!$B3691,'PO Details'!$L:$L,$E3691)</f>
        <v>25</v>
      </c>
      <c r="H3691" s="12">
        <f>SUMIFS('SO Details'!$G:$G,'SO Details'!$D:$D,Planning!$B3691,'SO Details'!$K:$K,$E3691)</f>
        <v>3</v>
      </c>
      <c r="I3691" s="20">
        <f>IF(COUNTIFS($C:$C,B3691)&gt;1,SUMIFS('Sales Hx'!$Q:$Q,'Sales Hx'!$B:$B,_xlfn.XLOOKUP(B3691,C:C,B:B),'Sales Hx'!$D:$D,Planning!$E3691),SUMIFS('Sales Hx'!$Q:$Q,'Sales Hx'!$B:$B,Planning!$B3691,'Sales Hx'!$D:$D,Planning!$E3691))</f>
        <v>5.6</v>
      </c>
      <c r="J3691" s="16">
        <f>IF(COUNTIFS($C:$C,B3691)&gt;1,SUMIFS('Sales Hx'!$S:$S,'Sales Hx'!$B:$B,_xlfn.XLOOKUP(B3691,C:C,B:B),'Sales Hx'!$D:$D,E3691),SUMIFS('Sales Hx'!$S:$S,'Sales Hx'!$B:$B,$B3691,'Sales Hx'!$D:$D,$E3691))</f>
        <v>9.5394736842105268E-2</v>
      </c>
      <c r="K3691" s="16">
        <f t="shared" si="313"/>
        <v>6.4285714285714288</v>
      </c>
      <c r="L3691" s="12">
        <f>IF(M3691&lt;&gt;"",M3691,IF(COUNTIFS($C:$C,B3691)&gt;1,SUMIFS('Sales Hx'!V:V,'Sales Hx'!$B:$B,_xlfn.XLOOKUP(B3691,C:C,B:B),'Sales Hx'!$D:$D,$E3691),SUMIFS('Sales Hx'!V:V,'Sales Hx'!$B:$B,$B3691,'Sales Hx'!$D:$D,$E3691)))</f>
        <v>0</v>
      </c>
      <c r="M3691" s="12">
        <v>0</v>
      </c>
      <c r="N3691" s="15">
        <f t="shared" si="316"/>
        <v>9.5394736842105268E-2</v>
      </c>
      <c r="O3691" s="21">
        <f t="shared" si="315"/>
        <v>0</v>
      </c>
      <c r="P3691" s="24">
        <v>14</v>
      </c>
      <c r="Q3691" s="18">
        <f t="shared" si="317"/>
        <v>0</v>
      </c>
      <c r="R3691" s="2">
        <v>1</v>
      </c>
      <c r="S3691" s="2">
        <v>120</v>
      </c>
      <c r="T3691" s="2" t="s">
        <v>4647</v>
      </c>
      <c r="U3691" s="28">
        <f>IF(G3691=0,"",_xlfn.MINIFS('PO Details'!$I:$I,'PO Details'!$D:$D,Planning!$B3691,'PO Details'!$L:$L,Planning!$E3691))</f>
        <v>45474</v>
      </c>
      <c r="V3691" s="29" t="s">
        <v>4640</v>
      </c>
      <c r="W3691" t="str">
        <f t="shared" si="314"/>
        <v>Max</v>
      </c>
      <c r="X3691" s="2">
        <v>120</v>
      </c>
    </row>
    <row r="3692" spans="1:24" x14ac:dyDescent="0.25">
      <c r="A3692" s="11" t="s">
        <v>4619</v>
      </c>
      <c r="B3692" s="22" t="s">
        <v>1830</v>
      </c>
      <c r="C3692" s="22"/>
      <c r="D3692" s="22" t="s">
        <v>1831</v>
      </c>
      <c r="E3692" s="31" t="s">
        <v>106</v>
      </c>
      <c r="F3692" s="12">
        <f>SUMIFS('Inventory Details'!$H:$H,'Inventory Details'!$B:$B,$B3692,'Inventory Details'!$E:$E,$E3692)</f>
        <v>155</v>
      </c>
      <c r="G3692" s="12">
        <f>SUMIFS('PO Details'!$H:$H,'PO Details'!$D:$D,Planning!$B3692,'PO Details'!$L:$L,$E3692)</f>
        <v>4</v>
      </c>
      <c r="H3692" s="12">
        <f>SUMIFS('SO Details'!$G:$G,'SO Details'!$D:$D,Planning!$B3692,'SO Details'!$K:$K,$E3692)</f>
        <v>1</v>
      </c>
      <c r="I3692" s="20">
        <f>IF(COUNTIFS($C:$C,B3692)&gt;1,SUMIFS('Sales Hx'!$Q:$Q,'Sales Hx'!$B:$B,_xlfn.XLOOKUP(B3692,C:C,B:B),'Sales Hx'!$D:$D,Planning!$E3692),SUMIFS('Sales Hx'!$Q:$Q,'Sales Hx'!$B:$B,Planning!$B3692,'Sales Hx'!$D:$D,Planning!$E3692))</f>
        <v>32.199999999999996</v>
      </c>
      <c r="J3692" s="16">
        <f>IF(COUNTIFS($C:$C,B3692)&gt;1,SUMIFS('Sales Hx'!$S:$S,'Sales Hx'!$B:$B,_xlfn.XLOOKUP(B3692,C:C,B:B),'Sales Hx'!$D:$D,E3692),SUMIFS('Sales Hx'!$S:$S,'Sales Hx'!$B:$B,$B3692,'Sales Hx'!$D:$D,$E3692))</f>
        <v>0.42165071770334933</v>
      </c>
      <c r="K3692" s="16">
        <f t="shared" ref="K3692:K3755" si="318">IFERROR((F3692+G3692)/I3692,0)</f>
        <v>4.937888198757765</v>
      </c>
      <c r="L3692" s="12">
        <f>IF(M3692&lt;&gt;"",M3692,IF(COUNTIFS($C:$C,B3692)&gt;1,SUMIFS('Sales Hx'!V:V,'Sales Hx'!$B:$B,_xlfn.XLOOKUP(B3692,C:C,B:B),'Sales Hx'!$D:$D,$E3692),SUMIFS('Sales Hx'!V:V,'Sales Hx'!$B:$B,$B3692,'Sales Hx'!$D:$D,$E3692)))</f>
        <v>0</v>
      </c>
      <c r="M3692" s="12">
        <v>0</v>
      </c>
      <c r="N3692" s="15">
        <f t="shared" si="316"/>
        <v>0.42165071770334933</v>
      </c>
      <c r="O3692" s="21">
        <f t="shared" si="315"/>
        <v>0</v>
      </c>
      <c r="P3692" s="24">
        <v>14</v>
      </c>
      <c r="Q3692" s="18">
        <f t="shared" si="317"/>
        <v>0</v>
      </c>
      <c r="R3692" s="2">
        <v>1</v>
      </c>
      <c r="S3692" s="2">
        <v>120</v>
      </c>
      <c r="T3692" s="2" t="s">
        <v>4647</v>
      </c>
      <c r="U3692" s="28">
        <f>IF(G3692=0,"",_xlfn.MINIFS('PO Details'!$I:$I,'PO Details'!$D:$D,Planning!$B3692,'PO Details'!$L:$L,Planning!$E3692))</f>
        <v>45412</v>
      </c>
      <c r="V3692" s="29" t="s">
        <v>4640</v>
      </c>
      <c r="W3692" t="str">
        <f t="shared" si="314"/>
        <v/>
      </c>
      <c r="X3692" s="2">
        <v>120</v>
      </c>
    </row>
    <row r="3693" spans="1:24" x14ac:dyDescent="0.25">
      <c r="A3693" s="11" t="s">
        <v>4619</v>
      </c>
      <c r="B3693" s="22" t="s">
        <v>1830</v>
      </c>
      <c r="C3693" s="22"/>
      <c r="D3693" s="22" t="s">
        <v>1831</v>
      </c>
      <c r="E3693" s="31" t="s">
        <v>4746</v>
      </c>
      <c r="F3693" s="12">
        <f>SUMIFS('Inventory Details'!$H:$H,'Inventory Details'!$B:$B,$B3693,'Inventory Details'!$E:$E,$E3693)</f>
        <v>83</v>
      </c>
      <c r="G3693" s="12">
        <f>SUMIFS('PO Details'!$H:$H,'PO Details'!$D:$D,Planning!$B3693,'PO Details'!$L:$L,$E3693)</f>
        <v>0</v>
      </c>
      <c r="H3693" s="12">
        <f>SUMIFS('SO Details'!$G:$G,'SO Details'!$D:$D,Planning!$B3693,'SO Details'!$K:$K,$E3693)</f>
        <v>3</v>
      </c>
      <c r="I3693" s="20">
        <f>IF(COUNTIFS($C:$C,B3693)&gt;1,SUMIFS('Sales Hx'!$Q:$Q,'Sales Hx'!$B:$B,_xlfn.XLOOKUP(B3693,C:C,B:B),'Sales Hx'!$D:$D,Planning!$E3693),SUMIFS('Sales Hx'!$Q:$Q,'Sales Hx'!$B:$B,Planning!$B3693,'Sales Hx'!$D:$D,Planning!$E3693))</f>
        <v>92.399999999999991</v>
      </c>
      <c r="J3693" s="16">
        <f>IF(COUNTIFS($C:$C,B3693)&gt;1,SUMIFS('Sales Hx'!$S:$S,'Sales Hx'!$B:$B,_xlfn.XLOOKUP(B3693,C:C,B:B),'Sales Hx'!$D:$D,E3693),SUMIFS('Sales Hx'!$S:$S,'Sales Hx'!$B:$B,$B3693,'Sales Hx'!$D:$D,$E3693))</f>
        <v>0.83881578947368418</v>
      </c>
      <c r="K3693" s="16">
        <f t="shared" si="318"/>
        <v>0.89826839826839833</v>
      </c>
      <c r="L3693" s="12">
        <f>IF(M3693&lt;&gt;"",M3693,IF(COUNTIFS($C:$C,B3693)&gt;1,SUMIFS('Sales Hx'!V:V,'Sales Hx'!$B:$B,_xlfn.XLOOKUP(B3693,C:C,B:B),'Sales Hx'!$D:$D,$E3693),SUMIFS('Sales Hx'!V:V,'Sales Hx'!$B:$B,$B3693,'Sales Hx'!$D:$D,$E3693)))</f>
        <v>0</v>
      </c>
      <c r="M3693" s="12">
        <v>0</v>
      </c>
      <c r="N3693" s="15">
        <f t="shared" si="316"/>
        <v>0.83881578947368418</v>
      </c>
      <c r="O3693" s="21">
        <f t="shared" si="315"/>
        <v>0</v>
      </c>
      <c r="P3693" s="24">
        <v>14</v>
      </c>
      <c r="Q3693" s="18">
        <f t="shared" si="317"/>
        <v>0</v>
      </c>
      <c r="R3693" s="2">
        <v>1</v>
      </c>
      <c r="S3693" s="2">
        <v>120</v>
      </c>
      <c r="T3693" s="2" t="s">
        <v>4647</v>
      </c>
      <c r="U3693" s="28" t="str">
        <f>IF(G3693=0,"",_xlfn.MINIFS('PO Details'!$I:$I,'PO Details'!$D:$D,Planning!$B3693,'PO Details'!$L:$L,Planning!$E3693))</f>
        <v/>
      </c>
      <c r="V3693" s="29" t="s">
        <v>4640</v>
      </c>
      <c r="W3693" t="str">
        <f t="shared" si="314"/>
        <v/>
      </c>
      <c r="X3693" s="2">
        <v>120</v>
      </c>
    </row>
    <row r="3694" spans="1:24" x14ac:dyDescent="0.25">
      <c r="A3694" s="11" t="s">
        <v>4619</v>
      </c>
      <c r="B3694" s="22" t="s">
        <v>1830</v>
      </c>
      <c r="C3694" s="22"/>
      <c r="D3694" s="22" t="s">
        <v>1831</v>
      </c>
      <c r="E3694" s="31" t="s">
        <v>109</v>
      </c>
      <c r="F3694" s="12">
        <f>SUMIFS('Inventory Details'!$H:$H,'Inventory Details'!$B:$B,$B3694,'Inventory Details'!$E:$E,$E3694)</f>
        <v>62</v>
      </c>
      <c r="G3694" s="12">
        <f>SUMIFS('PO Details'!$H:$H,'PO Details'!$D:$D,Planning!$B3694,'PO Details'!$L:$L,$E3694)</f>
        <v>0</v>
      </c>
      <c r="H3694" s="12">
        <f>SUMIFS('SO Details'!$G:$G,'SO Details'!$D:$D,Planning!$B3694,'SO Details'!$K:$K,$E3694)</f>
        <v>0</v>
      </c>
      <c r="I3694" s="20">
        <f>IF(COUNTIFS($C:$C,B3694)&gt;1,SUMIFS('Sales Hx'!$Q:$Q,'Sales Hx'!$B:$B,_xlfn.XLOOKUP(B3694,C:C,B:B),'Sales Hx'!$D:$D,Planning!$E3694),SUMIFS('Sales Hx'!$Q:$Q,'Sales Hx'!$B:$B,Planning!$B3694,'Sales Hx'!$D:$D,Planning!$E3694))</f>
        <v>9.7999999999999989</v>
      </c>
      <c r="J3694" s="16">
        <f>IF(COUNTIFS($C:$C,B3694)&gt;1,SUMIFS('Sales Hx'!$S:$S,'Sales Hx'!$B:$B,_xlfn.XLOOKUP(B3694,C:C,B:B),'Sales Hx'!$D:$D,E3694),SUMIFS('Sales Hx'!$S:$S,'Sales Hx'!$B:$B,$B3694,'Sales Hx'!$D:$D,$E3694))</f>
        <v>0.13289473684210526</v>
      </c>
      <c r="K3694" s="16">
        <f t="shared" si="318"/>
        <v>6.3265306122448983</v>
      </c>
      <c r="L3694" s="12">
        <f>IF(M3694&lt;&gt;"",M3694,IF(COUNTIFS($C:$C,B3694)&gt;1,SUMIFS('Sales Hx'!V:V,'Sales Hx'!$B:$B,_xlfn.XLOOKUP(B3694,C:C,B:B),'Sales Hx'!$D:$D,$E3694),SUMIFS('Sales Hx'!V:V,'Sales Hx'!$B:$B,$B3694,'Sales Hx'!$D:$D,$E3694)))</f>
        <v>0</v>
      </c>
      <c r="M3694" s="12">
        <v>0</v>
      </c>
      <c r="N3694" s="15">
        <f t="shared" si="316"/>
        <v>0.13289473684210526</v>
      </c>
      <c r="O3694" s="21">
        <f t="shared" si="315"/>
        <v>0</v>
      </c>
      <c r="P3694" s="24">
        <v>14</v>
      </c>
      <c r="Q3694" s="18">
        <f t="shared" si="317"/>
        <v>0</v>
      </c>
      <c r="R3694" s="2">
        <v>1</v>
      </c>
      <c r="S3694" s="2">
        <v>120</v>
      </c>
      <c r="T3694" s="2" t="s">
        <v>4647</v>
      </c>
      <c r="U3694" s="28" t="str">
        <f>IF(G3694=0,"",_xlfn.MINIFS('PO Details'!$I:$I,'PO Details'!$D:$D,Planning!$B3694,'PO Details'!$L:$L,Planning!$E3694))</f>
        <v/>
      </c>
      <c r="V3694" s="29" t="s">
        <v>4640</v>
      </c>
      <c r="W3694" t="str">
        <f t="shared" si="314"/>
        <v/>
      </c>
      <c r="X3694" s="2">
        <v>120</v>
      </c>
    </row>
    <row r="3695" spans="1:24" x14ac:dyDescent="0.25">
      <c r="A3695" s="11" t="s">
        <v>4619</v>
      </c>
      <c r="B3695" s="22" t="s">
        <v>1830</v>
      </c>
      <c r="C3695" s="22"/>
      <c r="D3695" s="22" t="s">
        <v>1831</v>
      </c>
      <c r="E3695" s="31" t="s">
        <v>186</v>
      </c>
      <c r="F3695" s="12">
        <f>SUMIFS('Inventory Details'!$H:$H,'Inventory Details'!$B:$B,$B3695,'Inventory Details'!$E:$E,$E3695)</f>
        <v>72</v>
      </c>
      <c r="G3695" s="12">
        <f>SUMIFS('PO Details'!$H:$H,'PO Details'!$D:$D,Planning!$B3695,'PO Details'!$L:$L,$E3695)</f>
        <v>0</v>
      </c>
      <c r="H3695" s="12">
        <f>SUMIFS('SO Details'!$G:$G,'SO Details'!$D:$D,Planning!$B3695,'SO Details'!$K:$K,$E3695)</f>
        <v>0</v>
      </c>
      <c r="I3695" s="20">
        <f>IF(COUNTIFS($C:$C,B3695)&gt;1,SUMIFS('Sales Hx'!$Q:$Q,'Sales Hx'!$B:$B,_xlfn.XLOOKUP(B3695,C:C,B:B),'Sales Hx'!$D:$D,Planning!$E3695),SUMIFS('Sales Hx'!$Q:$Q,'Sales Hx'!$B:$B,Planning!$B3695,'Sales Hx'!$D:$D,Planning!$E3695))</f>
        <v>0</v>
      </c>
      <c r="J3695" s="16">
        <f>IF(COUNTIFS($C:$C,B3695)&gt;1,SUMIFS('Sales Hx'!$S:$S,'Sales Hx'!$B:$B,_xlfn.XLOOKUP(B3695,C:C,B:B),'Sales Hx'!$D:$D,E3695),SUMIFS('Sales Hx'!$S:$S,'Sales Hx'!$B:$B,$B3695,'Sales Hx'!$D:$D,$E3695))</f>
        <v>0</v>
      </c>
      <c r="K3695" s="16">
        <f t="shared" si="318"/>
        <v>0</v>
      </c>
      <c r="L3695" s="12">
        <f>IF(M3695&lt;&gt;"",M3695,IF(COUNTIFS($C:$C,B3695)&gt;1,SUMIFS('Sales Hx'!V:V,'Sales Hx'!$B:$B,_xlfn.XLOOKUP(B3695,C:C,B:B),'Sales Hx'!$D:$D,$E3695),SUMIFS('Sales Hx'!V:V,'Sales Hx'!$B:$B,$B3695,'Sales Hx'!$D:$D,$E3695)))</f>
        <v>0</v>
      </c>
      <c r="M3695" s="12">
        <v>0</v>
      </c>
      <c r="N3695" s="15">
        <f t="shared" si="316"/>
        <v>0</v>
      </c>
      <c r="O3695" s="21">
        <f t="shared" si="315"/>
        <v>0</v>
      </c>
      <c r="P3695" s="24">
        <v>14</v>
      </c>
      <c r="Q3695" s="18">
        <f t="shared" si="317"/>
        <v>0</v>
      </c>
      <c r="R3695" s="2">
        <v>1</v>
      </c>
      <c r="S3695" s="2">
        <v>120</v>
      </c>
      <c r="T3695" s="2" t="s">
        <v>4647</v>
      </c>
      <c r="U3695" s="28" t="str">
        <f>IF(G3695=0,"",_xlfn.MINIFS('PO Details'!$I:$I,'PO Details'!$D:$D,Planning!$B3695,'PO Details'!$L:$L,Planning!$E3695))</f>
        <v/>
      </c>
      <c r="V3695" s="29" t="s">
        <v>4640</v>
      </c>
      <c r="W3695" t="str">
        <f t="shared" si="314"/>
        <v/>
      </c>
      <c r="X3695" s="2">
        <v>120</v>
      </c>
    </row>
    <row r="3696" spans="1:24" x14ac:dyDescent="0.25">
      <c r="A3696" s="11" t="s">
        <v>4619</v>
      </c>
      <c r="B3696" s="22" t="s">
        <v>1830</v>
      </c>
      <c r="C3696" s="22"/>
      <c r="D3696" s="22" t="s">
        <v>1831</v>
      </c>
      <c r="E3696" s="31" t="s">
        <v>113</v>
      </c>
      <c r="F3696" s="12">
        <f>SUMIFS('Inventory Details'!$H:$H,'Inventory Details'!$B:$B,$B3696,'Inventory Details'!$E:$E,$E3696)</f>
        <v>83</v>
      </c>
      <c r="G3696" s="12">
        <f>SUMIFS('PO Details'!$H:$H,'PO Details'!$D:$D,Planning!$B3696,'PO Details'!$L:$L,$E3696)</f>
        <v>0</v>
      </c>
      <c r="H3696" s="12">
        <f>SUMIFS('SO Details'!$G:$G,'SO Details'!$D:$D,Planning!$B3696,'SO Details'!$K:$K,$E3696)</f>
        <v>1</v>
      </c>
      <c r="I3696" s="20">
        <f>IF(COUNTIFS($C:$C,B3696)&gt;1,SUMIFS('Sales Hx'!$Q:$Q,'Sales Hx'!$B:$B,_xlfn.XLOOKUP(B3696,C:C,B:B),'Sales Hx'!$D:$D,Planning!$E3696),SUMIFS('Sales Hx'!$Q:$Q,'Sales Hx'!$B:$B,Planning!$B3696,'Sales Hx'!$D:$D,Planning!$E3696))</f>
        <v>18.2</v>
      </c>
      <c r="J3696" s="16">
        <f>IF(COUNTIFS($C:$C,B3696)&gt;1,SUMIFS('Sales Hx'!$S:$S,'Sales Hx'!$B:$B,_xlfn.XLOOKUP(B3696,C:C,B:B),'Sales Hx'!$D:$D,E3696),SUMIFS('Sales Hx'!$S:$S,'Sales Hx'!$B:$B,$B3696,'Sales Hx'!$D:$D,$E3696))</f>
        <v>0.2314593301435407</v>
      </c>
      <c r="K3696" s="16">
        <f t="shared" si="318"/>
        <v>4.5604395604395602</v>
      </c>
      <c r="L3696" s="12">
        <f>IF(M3696&lt;&gt;"",M3696,IF(COUNTIFS($C:$C,B3696)&gt;1,SUMIFS('Sales Hx'!V:V,'Sales Hx'!$B:$B,_xlfn.XLOOKUP(B3696,C:C,B:B),'Sales Hx'!$D:$D,$E3696),SUMIFS('Sales Hx'!V:V,'Sales Hx'!$B:$B,$B3696,'Sales Hx'!$D:$D,$E3696)))</f>
        <v>0</v>
      </c>
      <c r="M3696" s="12">
        <v>0</v>
      </c>
      <c r="N3696" s="15">
        <f t="shared" si="316"/>
        <v>0.2314593301435407</v>
      </c>
      <c r="O3696" s="21">
        <f t="shared" si="315"/>
        <v>0</v>
      </c>
      <c r="P3696" s="24">
        <v>14</v>
      </c>
      <c r="Q3696" s="18">
        <f t="shared" si="317"/>
        <v>0</v>
      </c>
      <c r="R3696" s="2">
        <v>1</v>
      </c>
      <c r="S3696" s="2">
        <v>120</v>
      </c>
      <c r="T3696" s="2" t="s">
        <v>4647</v>
      </c>
      <c r="U3696" s="28" t="str">
        <f>IF(G3696=0,"",_xlfn.MINIFS('PO Details'!$I:$I,'PO Details'!$D:$D,Planning!$B3696,'PO Details'!$L:$L,Planning!$E3696))</f>
        <v/>
      </c>
      <c r="V3696" s="29" t="s">
        <v>4640</v>
      </c>
      <c r="W3696" t="str">
        <f t="shared" si="314"/>
        <v/>
      </c>
      <c r="X3696" s="2">
        <v>120</v>
      </c>
    </row>
    <row r="3697" spans="1:24" x14ac:dyDescent="0.25">
      <c r="A3697" s="11" t="s">
        <v>4619</v>
      </c>
      <c r="B3697" s="22" t="s">
        <v>1830</v>
      </c>
      <c r="C3697" s="22"/>
      <c r="D3697" s="22" t="s">
        <v>1831</v>
      </c>
      <c r="E3697" s="31" t="s">
        <v>1201</v>
      </c>
      <c r="F3697" s="12">
        <f>SUMIFS('Inventory Details'!$H:$H,'Inventory Details'!$B:$B,$B3697,'Inventory Details'!$E:$E,$E3697)</f>
        <v>0</v>
      </c>
      <c r="G3697" s="12">
        <f>SUMIFS('PO Details'!$H:$H,'PO Details'!$D:$D,Planning!$B3697,'PO Details'!$L:$L,$E3697)</f>
        <v>0</v>
      </c>
      <c r="H3697" s="12">
        <f>SUMIFS('SO Details'!$G:$G,'SO Details'!$D:$D,Planning!$B3697,'SO Details'!$K:$K,$E3697)</f>
        <v>0</v>
      </c>
      <c r="I3697" s="20">
        <f>IF(COUNTIFS($C:$C,B3697)&gt;1,SUMIFS('Sales Hx'!$Q:$Q,'Sales Hx'!$B:$B,_xlfn.XLOOKUP(B3697,C:C,B:B),'Sales Hx'!$D:$D,Planning!$E3697),SUMIFS('Sales Hx'!$Q:$Q,'Sales Hx'!$B:$B,Planning!$B3697,'Sales Hx'!$D:$D,Planning!$E3697))</f>
        <v>0</v>
      </c>
      <c r="J3697" s="16">
        <f>IF(COUNTIFS($C:$C,B3697)&gt;1,SUMIFS('Sales Hx'!$S:$S,'Sales Hx'!$B:$B,_xlfn.XLOOKUP(B3697,C:C,B:B),'Sales Hx'!$D:$D,E3697),SUMIFS('Sales Hx'!$S:$S,'Sales Hx'!$B:$B,$B3697,'Sales Hx'!$D:$D,$E3697))</f>
        <v>0</v>
      </c>
      <c r="K3697" s="16">
        <f t="shared" si="318"/>
        <v>0</v>
      </c>
      <c r="L3697" s="12">
        <f>IF(M3697&lt;&gt;"",M3697,IF(COUNTIFS($C:$C,B3697)&gt;1,SUMIFS('Sales Hx'!V:V,'Sales Hx'!$B:$B,_xlfn.XLOOKUP(B3697,C:C,B:B),'Sales Hx'!$D:$D,$E3697),SUMIFS('Sales Hx'!V:V,'Sales Hx'!$B:$B,$B3697,'Sales Hx'!$D:$D,$E3697)))</f>
        <v>0</v>
      </c>
      <c r="M3697" s="12">
        <v>0</v>
      </c>
      <c r="N3697" s="15">
        <f t="shared" si="316"/>
        <v>0</v>
      </c>
      <c r="O3697" s="21">
        <f t="shared" si="315"/>
        <v>0</v>
      </c>
      <c r="P3697" s="24">
        <v>14</v>
      </c>
      <c r="Q3697" s="18">
        <f t="shared" si="317"/>
        <v>0</v>
      </c>
      <c r="R3697" s="2">
        <v>1</v>
      </c>
      <c r="S3697" s="2">
        <v>120</v>
      </c>
      <c r="T3697" s="2" t="s">
        <v>4647</v>
      </c>
      <c r="U3697" s="28" t="str">
        <f>IF(G3697=0,"",_xlfn.MINIFS('PO Details'!$I:$I,'PO Details'!$D:$D,Planning!$B3697,'PO Details'!$L:$L,Planning!$E3697))</f>
        <v/>
      </c>
      <c r="V3697" s="29" t="s">
        <v>4640</v>
      </c>
      <c r="W3697" t="str">
        <f t="shared" si="314"/>
        <v/>
      </c>
      <c r="X3697" s="2">
        <v>120</v>
      </c>
    </row>
    <row r="3698" spans="1:24" x14ac:dyDescent="0.25">
      <c r="A3698" s="11" t="s">
        <v>4619</v>
      </c>
      <c r="B3698" s="22" t="s">
        <v>1830</v>
      </c>
      <c r="C3698" s="22"/>
      <c r="D3698" s="22" t="s">
        <v>1831</v>
      </c>
      <c r="E3698" s="31" t="s">
        <v>861</v>
      </c>
      <c r="F3698" s="12">
        <f>SUMIFS('Inventory Details'!$H:$H,'Inventory Details'!$B:$B,$B3698,'Inventory Details'!$E:$E,$E3698)</f>
        <v>5</v>
      </c>
      <c r="G3698" s="12">
        <f>SUMIFS('PO Details'!$H:$H,'PO Details'!$D:$D,Planning!$B3698,'PO Details'!$L:$L,$E3698)</f>
        <v>0</v>
      </c>
      <c r="H3698" s="12">
        <f>SUMIFS('SO Details'!$G:$G,'SO Details'!$D:$D,Planning!$B3698,'SO Details'!$K:$K,$E3698)</f>
        <v>1</v>
      </c>
      <c r="I3698" s="20">
        <f>IF(COUNTIFS($C:$C,B3698)&gt;1,SUMIFS('Sales Hx'!$Q:$Q,'Sales Hx'!$B:$B,_xlfn.XLOOKUP(B3698,C:C,B:B),'Sales Hx'!$D:$D,Planning!$E3698),SUMIFS('Sales Hx'!$Q:$Q,'Sales Hx'!$B:$B,Planning!$B3698,'Sales Hx'!$D:$D,Planning!$E3698))</f>
        <v>0</v>
      </c>
      <c r="J3698" s="16">
        <f>IF(COUNTIFS($C:$C,B3698)&gt;1,SUMIFS('Sales Hx'!$S:$S,'Sales Hx'!$B:$B,_xlfn.XLOOKUP(B3698,C:C,B:B),'Sales Hx'!$D:$D,E3698),SUMIFS('Sales Hx'!$S:$S,'Sales Hx'!$B:$B,$B3698,'Sales Hx'!$D:$D,$E3698))</f>
        <v>3.2894736842105261E-2</v>
      </c>
      <c r="K3698" s="16">
        <f t="shared" si="318"/>
        <v>0</v>
      </c>
      <c r="L3698" s="12">
        <f>IF(M3698&lt;&gt;"",M3698,IF(COUNTIFS($C:$C,B3698)&gt;1,SUMIFS('Sales Hx'!V:V,'Sales Hx'!$B:$B,_xlfn.XLOOKUP(B3698,C:C,B:B),'Sales Hx'!$D:$D,$E3698),SUMIFS('Sales Hx'!V:V,'Sales Hx'!$B:$B,$B3698,'Sales Hx'!$D:$D,$E3698)))</f>
        <v>0</v>
      </c>
      <c r="M3698" s="12">
        <v>0</v>
      </c>
      <c r="N3698" s="15">
        <f t="shared" si="316"/>
        <v>3.2894736842105261E-2</v>
      </c>
      <c r="O3698" s="21">
        <f t="shared" si="315"/>
        <v>0</v>
      </c>
      <c r="P3698" s="24">
        <v>14</v>
      </c>
      <c r="Q3698" s="18">
        <f t="shared" si="317"/>
        <v>0</v>
      </c>
      <c r="R3698" s="2">
        <v>1</v>
      </c>
      <c r="S3698" s="2">
        <v>120</v>
      </c>
      <c r="T3698" s="2" t="s">
        <v>4647</v>
      </c>
      <c r="U3698" s="28" t="str">
        <f>IF(G3698=0,"",_xlfn.MINIFS('PO Details'!$I:$I,'PO Details'!$D:$D,Planning!$B3698,'PO Details'!$L:$L,Planning!$E3698))</f>
        <v/>
      </c>
      <c r="V3698" s="29" t="s">
        <v>4640</v>
      </c>
      <c r="W3698" t="str">
        <f t="shared" si="314"/>
        <v/>
      </c>
      <c r="X3698" s="2">
        <v>120</v>
      </c>
    </row>
    <row r="3699" spans="1:24" x14ac:dyDescent="0.25">
      <c r="A3699" s="11" t="s">
        <v>4619</v>
      </c>
      <c r="B3699" s="22" t="s">
        <v>1830</v>
      </c>
      <c r="C3699" s="22"/>
      <c r="D3699" s="22" t="s">
        <v>1831</v>
      </c>
      <c r="E3699" s="31" t="s">
        <v>108</v>
      </c>
      <c r="F3699" s="12">
        <f>SUMIFS('Inventory Details'!$H:$H,'Inventory Details'!$B:$B,$B3699,'Inventory Details'!$E:$E,$E3699)</f>
        <v>2</v>
      </c>
      <c r="G3699" s="12">
        <f>SUMIFS('PO Details'!$H:$H,'PO Details'!$D:$D,Planning!$B3699,'PO Details'!$L:$L,$E3699)</f>
        <v>0</v>
      </c>
      <c r="H3699" s="12">
        <f>SUMIFS('SO Details'!$G:$G,'SO Details'!$D:$D,Planning!$B3699,'SO Details'!$K:$K,$E3699)</f>
        <v>0</v>
      </c>
      <c r="I3699" s="20">
        <f>IF(COUNTIFS($C:$C,B3699)&gt;1,SUMIFS('Sales Hx'!$Q:$Q,'Sales Hx'!$B:$B,_xlfn.XLOOKUP(B3699,C:C,B:B),'Sales Hx'!$D:$D,Planning!$E3699),SUMIFS('Sales Hx'!$Q:$Q,'Sales Hx'!$B:$B,Planning!$B3699,'Sales Hx'!$D:$D,Planning!$E3699))</f>
        <v>2.8</v>
      </c>
      <c r="J3699" s="16">
        <f>IF(COUNTIFS($C:$C,B3699)&gt;1,SUMIFS('Sales Hx'!$S:$S,'Sales Hx'!$B:$B,_xlfn.XLOOKUP(B3699,C:C,B:B),'Sales Hx'!$D:$D,E3699),SUMIFS('Sales Hx'!$S:$S,'Sales Hx'!$B:$B,$B3699,'Sales Hx'!$D:$D,$E3699))</f>
        <v>6.3596491228070179E-2</v>
      </c>
      <c r="K3699" s="16">
        <f t="shared" si="318"/>
        <v>0.7142857142857143</v>
      </c>
      <c r="L3699" s="12">
        <f>IF(M3699&lt;&gt;"",M3699,IF(COUNTIFS($C:$C,B3699)&gt;1,SUMIFS('Sales Hx'!V:V,'Sales Hx'!$B:$B,_xlfn.XLOOKUP(B3699,C:C,B:B),'Sales Hx'!$D:$D,$E3699),SUMIFS('Sales Hx'!V:V,'Sales Hx'!$B:$B,$B3699,'Sales Hx'!$D:$D,$E3699)))</f>
        <v>0</v>
      </c>
      <c r="M3699" s="12">
        <v>0</v>
      </c>
      <c r="N3699" s="15">
        <f t="shared" si="316"/>
        <v>6.3596491228070179E-2</v>
      </c>
      <c r="O3699" s="21">
        <f t="shared" si="315"/>
        <v>0</v>
      </c>
      <c r="P3699" s="24">
        <v>14</v>
      </c>
      <c r="Q3699" s="18">
        <f t="shared" si="317"/>
        <v>0</v>
      </c>
      <c r="R3699" s="2">
        <v>1</v>
      </c>
      <c r="S3699" s="2">
        <v>120</v>
      </c>
      <c r="T3699" s="2" t="s">
        <v>4647</v>
      </c>
      <c r="U3699" s="28" t="str">
        <f>IF(G3699=0,"",_xlfn.MINIFS('PO Details'!$I:$I,'PO Details'!$D:$D,Planning!$B3699,'PO Details'!$L:$L,Planning!$E3699))</f>
        <v/>
      </c>
      <c r="V3699" s="29" t="s">
        <v>4640</v>
      </c>
      <c r="W3699" t="str">
        <f t="shared" ref="W3699:W3762" si="319">IF(K3699=_xlfn.MAXIFS(K:K,B:B,B3699),"Max","")</f>
        <v/>
      </c>
      <c r="X3699" s="2">
        <v>120</v>
      </c>
    </row>
    <row r="3700" spans="1:24" x14ac:dyDescent="0.25">
      <c r="A3700" s="11"/>
      <c r="B3700" s="22" t="s">
        <v>4798</v>
      </c>
      <c r="C3700" s="22"/>
      <c r="D3700" s="22" t="s">
        <v>4799</v>
      </c>
      <c r="E3700" s="31" t="s">
        <v>109</v>
      </c>
      <c r="F3700" s="12">
        <f>SUMIFS('Inventory Details'!$H:$H,'Inventory Details'!$B:$B,$B3700,'Inventory Details'!$E:$E,$E3700)</f>
        <v>0</v>
      </c>
      <c r="G3700" s="12">
        <f>SUMIFS('PO Details'!$H:$H,'PO Details'!$D:$D,Planning!$B3700,'PO Details'!$L:$L,$E3700)</f>
        <v>10</v>
      </c>
      <c r="H3700" s="12">
        <f>SUMIFS('SO Details'!$G:$G,'SO Details'!$D:$D,Planning!$B3700,'SO Details'!$K:$K,$E3700)</f>
        <v>0</v>
      </c>
      <c r="I3700" s="20">
        <f>IF(COUNTIFS($C:$C,B3700)&gt;1,SUMIFS('Sales Hx'!$Q:$Q,'Sales Hx'!$B:$B,_xlfn.XLOOKUP(B3700,C:C,B:B),'Sales Hx'!$D:$D,Planning!$E3700),SUMIFS('Sales Hx'!$Q:$Q,'Sales Hx'!$B:$B,Planning!$B3700,'Sales Hx'!$D:$D,Planning!$E3700))</f>
        <v>0</v>
      </c>
      <c r="J3700" s="16">
        <f>IF(COUNTIFS($C:$C,B3700)&gt;1,SUMIFS('Sales Hx'!$S:$S,'Sales Hx'!$B:$B,_xlfn.XLOOKUP(B3700,C:C,B:B),'Sales Hx'!$D:$D,E3700),SUMIFS('Sales Hx'!$S:$S,'Sales Hx'!$B:$B,$B3700,'Sales Hx'!$D:$D,$E3700))</f>
        <v>0</v>
      </c>
      <c r="K3700" s="16">
        <f t="shared" si="318"/>
        <v>0</v>
      </c>
      <c r="L3700" s="12">
        <f>IF(M3700&lt;&gt;"",M3700,IF(COUNTIFS($C:$C,B3700)&gt;1,SUMIFS('Sales Hx'!V:V,'Sales Hx'!$B:$B,_xlfn.XLOOKUP(B3700,C:C,B:B),'Sales Hx'!$D:$D,$E3700),SUMIFS('Sales Hx'!V:V,'Sales Hx'!$B:$B,$B3700,'Sales Hx'!$D:$D,$E3700)))</f>
        <v>0</v>
      </c>
      <c r="M3700" s="12">
        <v>0</v>
      </c>
      <c r="N3700" s="15">
        <f t="shared" si="316"/>
        <v>0</v>
      </c>
      <c r="O3700" s="21">
        <f t="shared" si="315"/>
        <v>0</v>
      </c>
      <c r="P3700" s="24">
        <v>210.3888</v>
      </c>
      <c r="Q3700" s="18">
        <f t="shared" si="317"/>
        <v>0</v>
      </c>
      <c r="R3700" s="2">
        <v>1</v>
      </c>
      <c r="S3700" s="2">
        <v>90</v>
      </c>
      <c r="T3700" s="2" t="s">
        <v>4647</v>
      </c>
      <c r="U3700" s="28">
        <f>IF(G3700=0,"",_xlfn.MINIFS('PO Details'!$I:$I,'PO Details'!$D:$D,Planning!$B3700,'PO Details'!$L:$L,Planning!$E3700))</f>
        <v>45474</v>
      </c>
      <c r="V3700" s="29" t="s">
        <v>4640</v>
      </c>
      <c r="W3700" t="str">
        <f t="shared" si="319"/>
        <v>Max</v>
      </c>
      <c r="X3700" s="2">
        <v>120</v>
      </c>
    </row>
    <row r="3701" spans="1:24" x14ac:dyDescent="0.25">
      <c r="A3701" s="11"/>
      <c r="B3701" s="22" t="s">
        <v>4798</v>
      </c>
      <c r="C3701" s="22"/>
      <c r="D3701" s="22" t="s">
        <v>4799</v>
      </c>
      <c r="E3701" s="31" t="s">
        <v>106</v>
      </c>
      <c r="F3701" s="12">
        <f>SUMIFS('Inventory Details'!$H:$H,'Inventory Details'!$B:$B,$B3701,'Inventory Details'!$E:$E,$E3701)</f>
        <v>0</v>
      </c>
      <c r="G3701" s="12">
        <f>SUMIFS('PO Details'!$H:$H,'PO Details'!$D:$D,Planning!$B3701,'PO Details'!$L:$L,$E3701)</f>
        <v>15</v>
      </c>
      <c r="H3701" s="12">
        <f>SUMIFS('SO Details'!$G:$G,'SO Details'!$D:$D,Planning!$B3701,'SO Details'!$K:$K,$E3701)</f>
        <v>0</v>
      </c>
      <c r="I3701" s="20">
        <f>IF(COUNTIFS($C:$C,B3701)&gt;1,SUMIFS('Sales Hx'!$Q:$Q,'Sales Hx'!$B:$B,_xlfn.XLOOKUP(B3701,C:C,B:B),'Sales Hx'!$D:$D,Planning!$E3701),SUMIFS('Sales Hx'!$Q:$Q,'Sales Hx'!$B:$B,Planning!$B3701,'Sales Hx'!$D:$D,Planning!$E3701))</f>
        <v>0</v>
      </c>
      <c r="J3701" s="16">
        <f>IF(COUNTIFS($C:$C,B3701)&gt;1,SUMIFS('Sales Hx'!$S:$S,'Sales Hx'!$B:$B,_xlfn.XLOOKUP(B3701,C:C,B:B),'Sales Hx'!$D:$D,E3701),SUMIFS('Sales Hx'!$S:$S,'Sales Hx'!$B:$B,$B3701,'Sales Hx'!$D:$D,$E3701))</f>
        <v>0</v>
      </c>
      <c r="K3701" s="16">
        <f t="shared" si="318"/>
        <v>0</v>
      </c>
      <c r="L3701" s="12">
        <f>IF(M3701&lt;&gt;"",M3701,IF(COUNTIFS($C:$C,B3701)&gt;1,SUMIFS('Sales Hx'!V:V,'Sales Hx'!$B:$B,_xlfn.XLOOKUP(B3701,C:C,B:B),'Sales Hx'!$D:$D,$E3701),SUMIFS('Sales Hx'!V:V,'Sales Hx'!$B:$B,$B3701,'Sales Hx'!$D:$D,$E3701)))</f>
        <v>0</v>
      </c>
      <c r="M3701" s="12">
        <v>0</v>
      </c>
      <c r="N3701" s="15">
        <f t="shared" si="316"/>
        <v>0</v>
      </c>
      <c r="O3701" s="21">
        <f t="shared" si="315"/>
        <v>0</v>
      </c>
      <c r="P3701" s="24">
        <v>210.3888</v>
      </c>
      <c r="Q3701" s="18">
        <f t="shared" si="317"/>
        <v>0</v>
      </c>
      <c r="R3701" s="2">
        <v>1</v>
      </c>
      <c r="S3701" s="2">
        <v>90</v>
      </c>
      <c r="T3701" s="2" t="s">
        <v>4647</v>
      </c>
      <c r="U3701" s="28">
        <f>IF(G3701=0,"",_xlfn.MINIFS('PO Details'!$I:$I,'PO Details'!$D:$D,Planning!$B3701,'PO Details'!$L:$L,Planning!$E3701))</f>
        <v>45474</v>
      </c>
      <c r="V3701" s="29" t="s">
        <v>4640</v>
      </c>
      <c r="W3701" t="str">
        <f t="shared" si="319"/>
        <v>Max</v>
      </c>
      <c r="X3701" s="2">
        <v>120</v>
      </c>
    </row>
    <row r="3702" spans="1:24" x14ac:dyDescent="0.25">
      <c r="A3702" s="11"/>
      <c r="B3702" s="22" t="s">
        <v>4798</v>
      </c>
      <c r="C3702" s="22"/>
      <c r="D3702" s="22" t="s">
        <v>4799</v>
      </c>
      <c r="E3702" s="31" t="s">
        <v>113</v>
      </c>
      <c r="F3702" s="12">
        <f>SUMIFS('Inventory Details'!$H:$H,'Inventory Details'!$B:$B,$B3702,'Inventory Details'!$E:$E,$E3702)</f>
        <v>0</v>
      </c>
      <c r="G3702" s="12">
        <f>SUMIFS('PO Details'!$H:$H,'PO Details'!$D:$D,Planning!$B3702,'PO Details'!$L:$L,$E3702)</f>
        <v>40</v>
      </c>
      <c r="H3702" s="12">
        <f>SUMIFS('SO Details'!$G:$G,'SO Details'!$D:$D,Planning!$B3702,'SO Details'!$K:$K,$E3702)</f>
        <v>0</v>
      </c>
      <c r="I3702" s="20">
        <f>IF(COUNTIFS($C:$C,B3702)&gt;1,SUMIFS('Sales Hx'!$Q:$Q,'Sales Hx'!$B:$B,_xlfn.XLOOKUP(B3702,C:C,B:B),'Sales Hx'!$D:$D,Planning!$E3702),SUMIFS('Sales Hx'!$Q:$Q,'Sales Hx'!$B:$B,Planning!$B3702,'Sales Hx'!$D:$D,Planning!$E3702))</f>
        <v>0</v>
      </c>
      <c r="J3702" s="16">
        <f>IF(COUNTIFS($C:$C,B3702)&gt;1,SUMIFS('Sales Hx'!$S:$S,'Sales Hx'!$B:$B,_xlfn.XLOOKUP(B3702,C:C,B:B),'Sales Hx'!$D:$D,E3702),SUMIFS('Sales Hx'!$S:$S,'Sales Hx'!$B:$B,$B3702,'Sales Hx'!$D:$D,$E3702))</f>
        <v>0</v>
      </c>
      <c r="K3702" s="16">
        <f t="shared" si="318"/>
        <v>0</v>
      </c>
      <c r="L3702" s="12">
        <f>IF(M3702&lt;&gt;"",M3702,IF(COUNTIFS($C:$C,B3702)&gt;1,SUMIFS('Sales Hx'!V:V,'Sales Hx'!$B:$B,_xlfn.XLOOKUP(B3702,C:C,B:B),'Sales Hx'!$D:$D,$E3702),SUMIFS('Sales Hx'!V:V,'Sales Hx'!$B:$B,$B3702,'Sales Hx'!$D:$D,$E3702)))</f>
        <v>0</v>
      </c>
      <c r="M3702" s="12">
        <v>0</v>
      </c>
      <c r="N3702" s="15">
        <f t="shared" si="316"/>
        <v>0</v>
      </c>
      <c r="O3702" s="21">
        <f t="shared" si="315"/>
        <v>0</v>
      </c>
      <c r="P3702" s="24">
        <v>210.3888</v>
      </c>
      <c r="Q3702" s="18">
        <f t="shared" si="317"/>
        <v>0</v>
      </c>
      <c r="R3702" s="2">
        <v>1</v>
      </c>
      <c r="S3702" s="2">
        <v>90</v>
      </c>
      <c r="T3702" s="2" t="s">
        <v>4647</v>
      </c>
      <c r="U3702" s="28">
        <f>IF(G3702=0,"",_xlfn.MINIFS('PO Details'!$I:$I,'PO Details'!$D:$D,Planning!$B3702,'PO Details'!$L:$L,Planning!$E3702))</f>
        <v>45466</v>
      </c>
      <c r="V3702" s="29" t="s">
        <v>4640</v>
      </c>
      <c r="W3702" t="str">
        <f t="shared" si="319"/>
        <v>Max</v>
      </c>
      <c r="X3702" s="2">
        <v>120</v>
      </c>
    </row>
    <row r="3703" spans="1:24" x14ac:dyDescent="0.25">
      <c r="A3703" s="11"/>
      <c r="B3703" s="22" t="s">
        <v>4798</v>
      </c>
      <c r="C3703" s="22"/>
      <c r="D3703" s="22" t="s">
        <v>4799</v>
      </c>
      <c r="E3703" s="31" t="s">
        <v>4746</v>
      </c>
      <c r="F3703" s="12">
        <f>SUMIFS('Inventory Details'!$H:$H,'Inventory Details'!$B:$B,$B3703,'Inventory Details'!$E:$E,$E3703)</f>
        <v>0</v>
      </c>
      <c r="G3703" s="12">
        <f>SUMIFS('PO Details'!$H:$H,'PO Details'!$D:$D,Planning!$B3703,'PO Details'!$L:$L,$E3703)</f>
        <v>10</v>
      </c>
      <c r="H3703" s="12">
        <f>SUMIFS('SO Details'!$G:$G,'SO Details'!$D:$D,Planning!$B3703,'SO Details'!$K:$K,$E3703)</f>
        <v>0</v>
      </c>
      <c r="I3703" s="20">
        <f>IF(COUNTIFS($C:$C,B3703)&gt;1,SUMIFS('Sales Hx'!$Q:$Q,'Sales Hx'!$B:$B,_xlfn.XLOOKUP(B3703,C:C,B:B),'Sales Hx'!$D:$D,Planning!$E3703),SUMIFS('Sales Hx'!$Q:$Q,'Sales Hx'!$B:$B,Planning!$B3703,'Sales Hx'!$D:$D,Planning!$E3703))</f>
        <v>0</v>
      </c>
      <c r="J3703" s="16">
        <f>IF(COUNTIFS($C:$C,B3703)&gt;1,SUMIFS('Sales Hx'!$S:$S,'Sales Hx'!$B:$B,_xlfn.XLOOKUP(B3703,C:C,B:B),'Sales Hx'!$D:$D,E3703),SUMIFS('Sales Hx'!$S:$S,'Sales Hx'!$B:$B,$B3703,'Sales Hx'!$D:$D,$E3703))</f>
        <v>0</v>
      </c>
      <c r="K3703" s="16">
        <f t="shared" si="318"/>
        <v>0</v>
      </c>
      <c r="L3703" s="12">
        <f>IF(M3703&lt;&gt;"",M3703,IF(COUNTIFS($C:$C,B3703)&gt;1,SUMIFS('Sales Hx'!V:V,'Sales Hx'!$B:$B,_xlfn.XLOOKUP(B3703,C:C,B:B),'Sales Hx'!$D:$D,$E3703),SUMIFS('Sales Hx'!V:V,'Sales Hx'!$B:$B,$B3703,'Sales Hx'!$D:$D,$E3703)))</f>
        <v>0</v>
      </c>
      <c r="M3703" s="12">
        <v>0</v>
      </c>
      <c r="N3703" s="15">
        <f t="shared" si="316"/>
        <v>0</v>
      </c>
      <c r="O3703" s="21">
        <f t="shared" si="315"/>
        <v>0</v>
      </c>
      <c r="P3703" s="24">
        <v>210.3888</v>
      </c>
      <c r="Q3703" s="18">
        <f t="shared" si="317"/>
        <v>0</v>
      </c>
      <c r="R3703" s="2">
        <v>1</v>
      </c>
      <c r="S3703" s="2">
        <v>90</v>
      </c>
      <c r="T3703" s="2" t="s">
        <v>4647</v>
      </c>
      <c r="U3703" s="28">
        <f>IF(G3703=0,"",_xlfn.MINIFS('PO Details'!$I:$I,'PO Details'!$D:$D,Planning!$B3703,'PO Details'!$L:$L,Planning!$E3703))</f>
        <v>45474</v>
      </c>
      <c r="V3703" s="29" t="s">
        <v>4640</v>
      </c>
      <c r="W3703" t="str">
        <f t="shared" si="319"/>
        <v>Max</v>
      </c>
      <c r="X3703" s="2">
        <v>120</v>
      </c>
    </row>
    <row r="3704" spans="1:24" x14ac:dyDescent="0.25">
      <c r="A3704" s="11"/>
      <c r="B3704" s="22" t="s">
        <v>5041</v>
      </c>
      <c r="C3704" s="22"/>
      <c r="D3704" s="22" t="s">
        <v>4802</v>
      </c>
      <c r="E3704" s="31" t="s">
        <v>109</v>
      </c>
      <c r="F3704" s="12">
        <f>SUMIFS('Inventory Details'!$H:$H,'Inventory Details'!$B:$B,$B3704,'Inventory Details'!$E:$E,$E3704)</f>
        <v>0</v>
      </c>
      <c r="G3704" s="12">
        <f>SUMIFS('PO Details'!$H:$H,'PO Details'!$D:$D,Planning!$B3704,'PO Details'!$L:$L,$E3704)</f>
        <v>10</v>
      </c>
      <c r="H3704" s="12">
        <f>SUMIFS('SO Details'!$G:$G,'SO Details'!$D:$D,Planning!$B3704,'SO Details'!$K:$K,$E3704)</f>
        <v>0</v>
      </c>
      <c r="I3704" s="20">
        <f>IF(COUNTIFS($C:$C,B3704)&gt;1,SUMIFS('Sales Hx'!$Q:$Q,'Sales Hx'!$B:$B,_xlfn.XLOOKUP(B3704,C:C,B:B),'Sales Hx'!$D:$D,Planning!$E3704),SUMIFS('Sales Hx'!$Q:$Q,'Sales Hx'!$B:$B,Planning!$B3704,'Sales Hx'!$D:$D,Planning!$E3704))</f>
        <v>0</v>
      </c>
      <c r="J3704" s="16">
        <f>IF(COUNTIFS($C:$C,B3704)&gt;1,SUMIFS('Sales Hx'!$S:$S,'Sales Hx'!$B:$B,_xlfn.XLOOKUP(B3704,C:C,B:B),'Sales Hx'!$D:$D,E3704),SUMIFS('Sales Hx'!$S:$S,'Sales Hx'!$B:$B,$B3704,'Sales Hx'!$D:$D,$E3704))</f>
        <v>0</v>
      </c>
      <c r="K3704" s="16">
        <f t="shared" si="318"/>
        <v>0</v>
      </c>
      <c r="L3704" s="12">
        <f>IF(M3704&lt;&gt;"",M3704,IF(COUNTIFS($C:$C,B3704)&gt;1,SUMIFS('Sales Hx'!V:V,'Sales Hx'!$B:$B,_xlfn.XLOOKUP(B3704,C:C,B:B),'Sales Hx'!$D:$D,$E3704),SUMIFS('Sales Hx'!V:V,'Sales Hx'!$B:$B,$B3704,'Sales Hx'!$D:$D,$E3704)))</f>
        <v>0</v>
      </c>
      <c r="M3704" s="12">
        <v>0</v>
      </c>
      <c r="N3704" s="15">
        <f t="shared" si="316"/>
        <v>0</v>
      </c>
      <c r="O3704" s="21">
        <f t="shared" si="315"/>
        <v>0</v>
      </c>
      <c r="P3704" s="24">
        <v>140.25919999999999</v>
      </c>
      <c r="Q3704" s="18">
        <f t="shared" si="317"/>
        <v>0</v>
      </c>
      <c r="R3704" s="2">
        <v>1</v>
      </c>
      <c r="S3704" s="2">
        <v>90</v>
      </c>
      <c r="T3704" s="2" t="s">
        <v>4647</v>
      </c>
      <c r="U3704" s="28">
        <f>IF(G3704=0,"",_xlfn.MINIFS('PO Details'!$I:$I,'PO Details'!$D:$D,Planning!$B3704,'PO Details'!$L:$L,Planning!$E3704))</f>
        <v>45474</v>
      </c>
      <c r="V3704" s="29" t="s">
        <v>4640</v>
      </c>
      <c r="W3704" t="str">
        <f t="shared" si="319"/>
        <v>Max</v>
      </c>
      <c r="X3704" s="2">
        <v>120</v>
      </c>
    </row>
    <row r="3705" spans="1:24" x14ac:dyDescent="0.25">
      <c r="A3705" s="11"/>
      <c r="B3705" s="22" t="s">
        <v>5041</v>
      </c>
      <c r="C3705" s="22"/>
      <c r="D3705" s="22" t="s">
        <v>4802</v>
      </c>
      <c r="E3705" s="31" t="s">
        <v>106</v>
      </c>
      <c r="F3705" s="12">
        <f>SUMIFS('Inventory Details'!$H:$H,'Inventory Details'!$B:$B,$B3705,'Inventory Details'!$E:$E,$E3705)</f>
        <v>0</v>
      </c>
      <c r="G3705" s="12">
        <f>SUMIFS('PO Details'!$H:$H,'PO Details'!$D:$D,Planning!$B3705,'PO Details'!$L:$L,$E3705)</f>
        <v>15</v>
      </c>
      <c r="H3705" s="12">
        <f>SUMIFS('SO Details'!$G:$G,'SO Details'!$D:$D,Planning!$B3705,'SO Details'!$K:$K,$E3705)</f>
        <v>0</v>
      </c>
      <c r="I3705" s="20">
        <f>IF(COUNTIFS($C:$C,B3705)&gt;1,SUMIFS('Sales Hx'!$Q:$Q,'Sales Hx'!$B:$B,_xlfn.XLOOKUP(B3705,C:C,B:B),'Sales Hx'!$D:$D,Planning!$E3705),SUMIFS('Sales Hx'!$Q:$Q,'Sales Hx'!$B:$B,Planning!$B3705,'Sales Hx'!$D:$D,Planning!$E3705))</f>
        <v>0</v>
      </c>
      <c r="J3705" s="16">
        <f>IF(COUNTIFS($C:$C,B3705)&gt;1,SUMIFS('Sales Hx'!$S:$S,'Sales Hx'!$B:$B,_xlfn.XLOOKUP(B3705,C:C,B:B),'Sales Hx'!$D:$D,E3705),SUMIFS('Sales Hx'!$S:$S,'Sales Hx'!$B:$B,$B3705,'Sales Hx'!$D:$D,$E3705))</f>
        <v>0</v>
      </c>
      <c r="K3705" s="16">
        <f t="shared" si="318"/>
        <v>0</v>
      </c>
      <c r="L3705" s="12">
        <f>IF(M3705&lt;&gt;"",M3705,IF(COUNTIFS($C:$C,B3705)&gt;1,SUMIFS('Sales Hx'!V:V,'Sales Hx'!$B:$B,_xlfn.XLOOKUP(B3705,C:C,B:B),'Sales Hx'!$D:$D,$E3705),SUMIFS('Sales Hx'!V:V,'Sales Hx'!$B:$B,$B3705,'Sales Hx'!$D:$D,$E3705)))</f>
        <v>0</v>
      </c>
      <c r="M3705" s="12">
        <v>0</v>
      </c>
      <c r="N3705" s="15">
        <f t="shared" si="316"/>
        <v>0</v>
      </c>
      <c r="O3705" s="21">
        <f t="shared" si="315"/>
        <v>0</v>
      </c>
      <c r="P3705" s="24">
        <v>140.25919999999999</v>
      </c>
      <c r="Q3705" s="18">
        <f t="shared" si="317"/>
        <v>0</v>
      </c>
      <c r="R3705" s="2">
        <v>1</v>
      </c>
      <c r="S3705" s="2">
        <v>90</v>
      </c>
      <c r="T3705" s="2" t="s">
        <v>4647</v>
      </c>
      <c r="U3705" s="28">
        <f>IF(G3705=0,"",_xlfn.MINIFS('PO Details'!$I:$I,'PO Details'!$D:$D,Planning!$B3705,'PO Details'!$L:$L,Planning!$E3705))</f>
        <v>45474</v>
      </c>
      <c r="V3705" s="29" t="s">
        <v>4640</v>
      </c>
      <c r="W3705" t="str">
        <f t="shared" si="319"/>
        <v>Max</v>
      </c>
      <c r="X3705" s="2">
        <v>120</v>
      </c>
    </row>
    <row r="3706" spans="1:24" x14ac:dyDescent="0.25">
      <c r="A3706" s="11"/>
      <c r="B3706" s="22" t="s">
        <v>5041</v>
      </c>
      <c r="C3706" s="22"/>
      <c r="D3706" s="22" t="s">
        <v>4802</v>
      </c>
      <c r="E3706" s="31" t="s">
        <v>113</v>
      </c>
      <c r="F3706" s="12">
        <f>SUMIFS('Inventory Details'!$H:$H,'Inventory Details'!$B:$B,$B3706,'Inventory Details'!$E:$E,$E3706)</f>
        <v>0</v>
      </c>
      <c r="G3706" s="12">
        <f>SUMIFS('PO Details'!$H:$H,'PO Details'!$D:$D,Planning!$B3706,'PO Details'!$L:$L,$E3706)</f>
        <v>10</v>
      </c>
      <c r="H3706" s="12">
        <f>SUMIFS('SO Details'!$G:$G,'SO Details'!$D:$D,Planning!$B3706,'SO Details'!$K:$K,$E3706)</f>
        <v>0</v>
      </c>
      <c r="I3706" s="20">
        <f>IF(COUNTIFS($C:$C,B3706)&gt;1,SUMIFS('Sales Hx'!$Q:$Q,'Sales Hx'!$B:$B,_xlfn.XLOOKUP(B3706,C:C,B:B),'Sales Hx'!$D:$D,Planning!$E3706),SUMIFS('Sales Hx'!$Q:$Q,'Sales Hx'!$B:$B,Planning!$B3706,'Sales Hx'!$D:$D,Planning!$E3706))</f>
        <v>0</v>
      </c>
      <c r="J3706" s="16">
        <f>IF(COUNTIFS($C:$C,B3706)&gt;1,SUMIFS('Sales Hx'!$S:$S,'Sales Hx'!$B:$B,_xlfn.XLOOKUP(B3706,C:C,B:B),'Sales Hx'!$D:$D,E3706),SUMIFS('Sales Hx'!$S:$S,'Sales Hx'!$B:$B,$B3706,'Sales Hx'!$D:$D,$E3706))</f>
        <v>0</v>
      </c>
      <c r="K3706" s="16">
        <f t="shared" si="318"/>
        <v>0</v>
      </c>
      <c r="L3706" s="12">
        <f>IF(M3706&lt;&gt;"",M3706,IF(COUNTIFS($C:$C,B3706)&gt;1,SUMIFS('Sales Hx'!V:V,'Sales Hx'!$B:$B,_xlfn.XLOOKUP(B3706,C:C,B:B),'Sales Hx'!$D:$D,$E3706),SUMIFS('Sales Hx'!V:V,'Sales Hx'!$B:$B,$B3706,'Sales Hx'!$D:$D,$E3706)))</f>
        <v>0</v>
      </c>
      <c r="M3706" s="12">
        <v>0</v>
      </c>
      <c r="N3706" s="15">
        <f t="shared" si="316"/>
        <v>0</v>
      </c>
      <c r="O3706" s="21">
        <f t="shared" si="315"/>
        <v>0</v>
      </c>
      <c r="P3706" s="24">
        <v>140.25919999999999</v>
      </c>
      <c r="Q3706" s="18">
        <f t="shared" si="317"/>
        <v>0</v>
      </c>
      <c r="R3706" s="2">
        <v>1</v>
      </c>
      <c r="S3706" s="2">
        <v>90</v>
      </c>
      <c r="T3706" s="2" t="s">
        <v>4647</v>
      </c>
      <c r="U3706" s="28">
        <f>IF(G3706=0,"",_xlfn.MINIFS('PO Details'!$I:$I,'PO Details'!$D:$D,Planning!$B3706,'PO Details'!$L:$L,Planning!$E3706))</f>
        <v>45474</v>
      </c>
      <c r="V3706" s="29" t="s">
        <v>4640</v>
      </c>
      <c r="W3706" t="str">
        <f t="shared" si="319"/>
        <v>Max</v>
      </c>
      <c r="X3706" s="2">
        <v>120</v>
      </c>
    </row>
    <row r="3707" spans="1:24" x14ac:dyDescent="0.25">
      <c r="A3707" s="11"/>
      <c r="B3707" s="22" t="s">
        <v>5041</v>
      </c>
      <c r="C3707" s="22"/>
      <c r="D3707" s="22" t="s">
        <v>4802</v>
      </c>
      <c r="E3707" s="31" t="s">
        <v>4746</v>
      </c>
      <c r="F3707" s="12">
        <f>SUMIFS('Inventory Details'!$H:$H,'Inventory Details'!$B:$B,$B3707,'Inventory Details'!$E:$E,$E3707)</f>
        <v>0</v>
      </c>
      <c r="G3707" s="12">
        <f>SUMIFS('PO Details'!$H:$H,'PO Details'!$D:$D,Planning!$B3707,'PO Details'!$L:$L,$E3707)</f>
        <v>10</v>
      </c>
      <c r="H3707" s="12">
        <f>SUMIFS('SO Details'!$G:$G,'SO Details'!$D:$D,Planning!$B3707,'SO Details'!$K:$K,$E3707)</f>
        <v>0</v>
      </c>
      <c r="I3707" s="20">
        <f>IF(COUNTIFS($C:$C,B3707)&gt;1,SUMIFS('Sales Hx'!$Q:$Q,'Sales Hx'!$B:$B,_xlfn.XLOOKUP(B3707,C:C,B:B),'Sales Hx'!$D:$D,Planning!$E3707),SUMIFS('Sales Hx'!$Q:$Q,'Sales Hx'!$B:$B,Planning!$B3707,'Sales Hx'!$D:$D,Planning!$E3707))</f>
        <v>0</v>
      </c>
      <c r="J3707" s="16">
        <f>IF(COUNTIFS($C:$C,B3707)&gt;1,SUMIFS('Sales Hx'!$S:$S,'Sales Hx'!$B:$B,_xlfn.XLOOKUP(B3707,C:C,B:B),'Sales Hx'!$D:$D,E3707),SUMIFS('Sales Hx'!$S:$S,'Sales Hx'!$B:$B,$B3707,'Sales Hx'!$D:$D,$E3707))</f>
        <v>0</v>
      </c>
      <c r="K3707" s="16">
        <f t="shared" si="318"/>
        <v>0</v>
      </c>
      <c r="L3707" s="12">
        <f>IF(M3707&lt;&gt;"",M3707,IF(COUNTIFS($C:$C,B3707)&gt;1,SUMIFS('Sales Hx'!V:V,'Sales Hx'!$B:$B,_xlfn.XLOOKUP(B3707,C:C,B:B),'Sales Hx'!$D:$D,$E3707),SUMIFS('Sales Hx'!V:V,'Sales Hx'!$B:$B,$B3707,'Sales Hx'!$D:$D,$E3707)))</f>
        <v>0</v>
      </c>
      <c r="M3707" s="12">
        <v>0</v>
      </c>
      <c r="N3707" s="15">
        <f t="shared" si="316"/>
        <v>0</v>
      </c>
      <c r="O3707" s="21">
        <f t="shared" si="315"/>
        <v>0</v>
      </c>
      <c r="P3707" s="24">
        <v>140.25919999999999</v>
      </c>
      <c r="Q3707" s="18">
        <f t="shared" si="317"/>
        <v>0</v>
      </c>
      <c r="R3707" s="2">
        <v>1</v>
      </c>
      <c r="S3707" s="2">
        <v>90</v>
      </c>
      <c r="T3707" s="2" t="s">
        <v>4647</v>
      </c>
      <c r="U3707" s="28">
        <f>IF(G3707=0,"",_xlfn.MINIFS('PO Details'!$I:$I,'PO Details'!$D:$D,Planning!$B3707,'PO Details'!$L:$L,Planning!$E3707))</f>
        <v>45474</v>
      </c>
      <c r="V3707" s="29" t="s">
        <v>4640</v>
      </c>
      <c r="W3707" t="str">
        <f t="shared" si="319"/>
        <v>Max</v>
      </c>
      <c r="X3707" s="2">
        <v>120</v>
      </c>
    </row>
    <row r="3708" spans="1:24" x14ac:dyDescent="0.25">
      <c r="A3708" s="11"/>
      <c r="B3708" s="22" t="s">
        <v>4801</v>
      </c>
      <c r="C3708" s="22"/>
      <c r="D3708" s="22" t="s">
        <v>4802</v>
      </c>
      <c r="E3708" s="31" t="s">
        <v>113</v>
      </c>
      <c r="F3708" s="12">
        <f>SUMIFS('Inventory Details'!$H:$H,'Inventory Details'!$B:$B,$B3708,'Inventory Details'!$E:$E,$E3708)</f>
        <v>0</v>
      </c>
      <c r="G3708" s="12">
        <f>SUMIFS('PO Details'!$H:$H,'PO Details'!$D:$D,Planning!$B3708,'PO Details'!$L:$L,$E3708)</f>
        <v>30</v>
      </c>
      <c r="H3708" s="12">
        <f>SUMIFS('SO Details'!$G:$G,'SO Details'!$D:$D,Planning!$B3708,'SO Details'!$K:$K,$E3708)</f>
        <v>0</v>
      </c>
      <c r="I3708" s="20">
        <f>IF(COUNTIFS($C:$C,B3708)&gt;1,SUMIFS('Sales Hx'!$Q:$Q,'Sales Hx'!$B:$B,_xlfn.XLOOKUP(B3708,C:C,B:B),'Sales Hx'!$D:$D,Planning!$E3708),SUMIFS('Sales Hx'!$Q:$Q,'Sales Hx'!$B:$B,Planning!$B3708,'Sales Hx'!$D:$D,Planning!$E3708))</f>
        <v>0</v>
      </c>
      <c r="J3708" s="16">
        <f>IF(COUNTIFS($C:$C,B3708)&gt;1,SUMIFS('Sales Hx'!$S:$S,'Sales Hx'!$B:$B,_xlfn.XLOOKUP(B3708,C:C,B:B),'Sales Hx'!$D:$D,E3708),SUMIFS('Sales Hx'!$S:$S,'Sales Hx'!$B:$B,$B3708,'Sales Hx'!$D:$D,$E3708))</f>
        <v>0</v>
      </c>
      <c r="K3708" s="16">
        <f t="shared" si="318"/>
        <v>0</v>
      </c>
      <c r="L3708" s="12">
        <f>IF(M3708&lt;&gt;"",M3708,IF(COUNTIFS($C:$C,B3708)&gt;1,SUMIFS('Sales Hx'!V:V,'Sales Hx'!$B:$B,_xlfn.XLOOKUP(B3708,C:C,B:B),'Sales Hx'!$D:$D,$E3708),SUMIFS('Sales Hx'!V:V,'Sales Hx'!$B:$B,$B3708,'Sales Hx'!$D:$D,$E3708)))</f>
        <v>0</v>
      </c>
      <c r="M3708" s="12">
        <v>0</v>
      </c>
      <c r="N3708" s="15">
        <f t="shared" si="316"/>
        <v>0</v>
      </c>
      <c r="O3708" s="21">
        <f t="shared" si="315"/>
        <v>0</v>
      </c>
      <c r="P3708" s="24">
        <v>140.25919999999999</v>
      </c>
      <c r="Q3708" s="18">
        <f t="shared" si="317"/>
        <v>0</v>
      </c>
      <c r="R3708" s="2">
        <v>1</v>
      </c>
      <c r="S3708" s="2">
        <v>90</v>
      </c>
      <c r="T3708" s="2" t="s">
        <v>4647</v>
      </c>
      <c r="U3708" s="28">
        <f>IF(G3708=0,"",_xlfn.MINIFS('PO Details'!$I:$I,'PO Details'!$D:$D,Planning!$B3708,'PO Details'!$L:$L,Planning!$E3708))</f>
        <v>45466</v>
      </c>
      <c r="V3708" s="29" t="s">
        <v>4640</v>
      </c>
      <c r="W3708" t="str">
        <f t="shared" si="319"/>
        <v>Max</v>
      </c>
      <c r="X3708" s="2">
        <v>120</v>
      </c>
    </row>
    <row r="3709" spans="1:24" x14ac:dyDescent="0.25">
      <c r="A3709" s="11"/>
      <c r="B3709" s="22" t="s">
        <v>5042</v>
      </c>
      <c r="C3709" s="22"/>
      <c r="D3709" s="22" t="s">
        <v>4805</v>
      </c>
      <c r="E3709" s="31" t="s">
        <v>109</v>
      </c>
      <c r="F3709" s="12">
        <f>SUMIFS('Inventory Details'!$H:$H,'Inventory Details'!$B:$B,$B3709,'Inventory Details'!$E:$E,$E3709)</f>
        <v>0</v>
      </c>
      <c r="G3709" s="12">
        <f>SUMIFS('PO Details'!$H:$H,'PO Details'!$D:$D,Planning!$B3709,'PO Details'!$L:$L,$E3709)</f>
        <v>10</v>
      </c>
      <c r="H3709" s="12">
        <f>SUMIFS('SO Details'!$G:$G,'SO Details'!$D:$D,Planning!$B3709,'SO Details'!$K:$K,$E3709)</f>
        <v>0</v>
      </c>
      <c r="I3709" s="20">
        <f>IF(COUNTIFS($C:$C,B3709)&gt;1,SUMIFS('Sales Hx'!$Q:$Q,'Sales Hx'!$B:$B,_xlfn.XLOOKUP(B3709,C:C,B:B),'Sales Hx'!$D:$D,Planning!$E3709),SUMIFS('Sales Hx'!$Q:$Q,'Sales Hx'!$B:$B,Planning!$B3709,'Sales Hx'!$D:$D,Planning!$E3709))</f>
        <v>0</v>
      </c>
      <c r="J3709" s="16">
        <f>IF(COUNTIFS($C:$C,B3709)&gt;1,SUMIFS('Sales Hx'!$S:$S,'Sales Hx'!$B:$B,_xlfn.XLOOKUP(B3709,C:C,B:B),'Sales Hx'!$D:$D,E3709),SUMIFS('Sales Hx'!$S:$S,'Sales Hx'!$B:$B,$B3709,'Sales Hx'!$D:$D,$E3709))</f>
        <v>0</v>
      </c>
      <c r="K3709" s="16">
        <f t="shared" si="318"/>
        <v>0</v>
      </c>
      <c r="L3709" s="12">
        <f>IF(M3709&lt;&gt;"",M3709,IF(COUNTIFS($C:$C,B3709)&gt;1,SUMIFS('Sales Hx'!V:V,'Sales Hx'!$B:$B,_xlfn.XLOOKUP(B3709,C:C,B:B),'Sales Hx'!$D:$D,$E3709),SUMIFS('Sales Hx'!V:V,'Sales Hx'!$B:$B,$B3709,'Sales Hx'!$D:$D,$E3709)))</f>
        <v>0</v>
      </c>
      <c r="M3709" s="12">
        <v>0</v>
      </c>
      <c r="N3709" s="15">
        <f t="shared" si="316"/>
        <v>0</v>
      </c>
      <c r="O3709" s="21">
        <f t="shared" si="315"/>
        <v>0</v>
      </c>
      <c r="P3709" s="24">
        <v>137.14240000000001</v>
      </c>
      <c r="Q3709" s="18">
        <f t="shared" si="317"/>
        <v>0</v>
      </c>
      <c r="R3709" s="2">
        <v>1</v>
      </c>
      <c r="S3709" s="2">
        <v>90</v>
      </c>
      <c r="T3709" s="2" t="s">
        <v>4647</v>
      </c>
      <c r="U3709" s="28">
        <f>IF(G3709=0,"",_xlfn.MINIFS('PO Details'!$I:$I,'PO Details'!$D:$D,Planning!$B3709,'PO Details'!$L:$L,Planning!$E3709))</f>
        <v>45474</v>
      </c>
      <c r="V3709" s="29" t="s">
        <v>4640</v>
      </c>
      <c r="W3709" t="str">
        <f t="shared" si="319"/>
        <v>Max</v>
      </c>
      <c r="X3709" s="2">
        <v>120</v>
      </c>
    </row>
    <row r="3710" spans="1:24" x14ac:dyDescent="0.25">
      <c r="A3710" s="11"/>
      <c r="B3710" s="22" t="s">
        <v>5042</v>
      </c>
      <c r="C3710" s="22"/>
      <c r="D3710" s="22" t="s">
        <v>4805</v>
      </c>
      <c r="E3710" s="31" t="s">
        <v>106</v>
      </c>
      <c r="F3710" s="12">
        <f>SUMIFS('Inventory Details'!$H:$H,'Inventory Details'!$B:$B,$B3710,'Inventory Details'!$E:$E,$E3710)</f>
        <v>0</v>
      </c>
      <c r="G3710" s="12">
        <f>SUMIFS('PO Details'!$H:$H,'PO Details'!$D:$D,Planning!$B3710,'PO Details'!$L:$L,$E3710)</f>
        <v>15</v>
      </c>
      <c r="H3710" s="12">
        <f>SUMIFS('SO Details'!$G:$G,'SO Details'!$D:$D,Planning!$B3710,'SO Details'!$K:$K,$E3710)</f>
        <v>0</v>
      </c>
      <c r="I3710" s="20">
        <f>IF(COUNTIFS($C:$C,B3710)&gt;1,SUMIFS('Sales Hx'!$Q:$Q,'Sales Hx'!$B:$B,_xlfn.XLOOKUP(B3710,C:C,B:B),'Sales Hx'!$D:$D,Planning!$E3710),SUMIFS('Sales Hx'!$Q:$Q,'Sales Hx'!$B:$B,Planning!$B3710,'Sales Hx'!$D:$D,Planning!$E3710))</f>
        <v>0</v>
      </c>
      <c r="J3710" s="16">
        <f>IF(COUNTIFS($C:$C,B3710)&gt;1,SUMIFS('Sales Hx'!$S:$S,'Sales Hx'!$B:$B,_xlfn.XLOOKUP(B3710,C:C,B:B),'Sales Hx'!$D:$D,E3710),SUMIFS('Sales Hx'!$S:$S,'Sales Hx'!$B:$B,$B3710,'Sales Hx'!$D:$D,$E3710))</f>
        <v>0</v>
      </c>
      <c r="K3710" s="16">
        <f t="shared" si="318"/>
        <v>0</v>
      </c>
      <c r="L3710" s="12">
        <f>IF(M3710&lt;&gt;"",M3710,IF(COUNTIFS($C:$C,B3710)&gt;1,SUMIFS('Sales Hx'!V:V,'Sales Hx'!$B:$B,_xlfn.XLOOKUP(B3710,C:C,B:B),'Sales Hx'!$D:$D,$E3710),SUMIFS('Sales Hx'!V:V,'Sales Hx'!$B:$B,$B3710,'Sales Hx'!$D:$D,$E3710)))</f>
        <v>0</v>
      </c>
      <c r="M3710" s="12">
        <v>0</v>
      </c>
      <c r="N3710" s="15">
        <f t="shared" si="316"/>
        <v>0</v>
      </c>
      <c r="O3710" s="21">
        <f t="shared" si="315"/>
        <v>0</v>
      </c>
      <c r="P3710" s="24">
        <v>137.14240000000001</v>
      </c>
      <c r="Q3710" s="18">
        <f t="shared" si="317"/>
        <v>0</v>
      </c>
      <c r="R3710" s="2">
        <v>1</v>
      </c>
      <c r="S3710" s="2">
        <v>90</v>
      </c>
      <c r="T3710" s="2" t="s">
        <v>4647</v>
      </c>
      <c r="U3710" s="28">
        <f>IF(G3710=0,"",_xlfn.MINIFS('PO Details'!$I:$I,'PO Details'!$D:$D,Planning!$B3710,'PO Details'!$L:$L,Planning!$E3710))</f>
        <v>45474</v>
      </c>
      <c r="V3710" s="29" t="s">
        <v>4640</v>
      </c>
      <c r="W3710" t="str">
        <f t="shared" si="319"/>
        <v>Max</v>
      </c>
      <c r="X3710" s="2">
        <v>120</v>
      </c>
    </row>
    <row r="3711" spans="1:24" x14ac:dyDescent="0.25">
      <c r="A3711" s="11"/>
      <c r="B3711" s="22" t="s">
        <v>5042</v>
      </c>
      <c r="C3711" s="22"/>
      <c r="D3711" s="22" t="s">
        <v>4805</v>
      </c>
      <c r="E3711" s="31" t="s">
        <v>113</v>
      </c>
      <c r="F3711" s="12">
        <f>SUMIFS('Inventory Details'!$H:$H,'Inventory Details'!$B:$B,$B3711,'Inventory Details'!$E:$E,$E3711)</f>
        <v>0</v>
      </c>
      <c r="G3711" s="12">
        <f>SUMIFS('PO Details'!$H:$H,'PO Details'!$D:$D,Planning!$B3711,'PO Details'!$L:$L,$E3711)</f>
        <v>10</v>
      </c>
      <c r="H3711" s="12">
        <f>SUMIFS('SO Details'!$G:$G,'SO Details'!$D:$D,Planning!$B3711,'SO Details'!$K:$K,$E3711)</f>
        <v>0</v>
      </c>
      <c r="I3711" s="20">
        <f>IF(COUNTIFS($C:$C,B3711)&gt;1,SUMIFS('Sales Hx'!$Q:$Q,'Sales Hx'!$B:$B,_xlfn.XLOOKUP(B3711,C:C,B:B),'Sales Hx'!$D:$D,Planning!$E3711),SUMIFS('Sales Hx'!$Q:$Q,'Sales Hx'!$B:$B,Planning!$B3711,'Sales Hx'!$D:$D,Planning!$E3711))</f>
        <v>0</v>
      </c>
      <c r="J3711" s="16">
        <f>IF(COUNTIFS($C:$C,B3711)&gt;1,SUMIFS('Sales Hx'!$S:$S,'Sales Hx'!$B:$B,_xlfn.XLOOKUP(B3711,C:C,B:B),'Sales Hx'!$D:$D,E3711),SUMIFS('Sales Hx'!$S:$S,'Sales Hx'!$B:$B,$B3711,'Sales Hx'!$D:$D,$E3711))</f>
        <v>0</v>
      </c>
      <c r="K3711" s="16">
        <f t="shared" si="318"/>
        <v>0</v>
      </c>
      <c r="L3711" s="12">
        <f>IF(M3711&lt;&gt;"",M3711,IF(COUNTIFS($C:$C,B3711)&gt;1,SUMIFS('Sales Hx'!V:V,'Sales Hx'!$B:$B,_xlfn.XLOOKUP(B3711,C:C,B:B),'Sales Hx'!$D:$D,$E3711),SUMIFS('Sales Hx'!V:V,'Sales Hx'!$B:$B,$B3711,'Sales Hx'!$D:$D,$E3711)))</f>
        <v>0</v>
      </c>
      <c r="M3711" s="12">
        <v>0</v>
      </c>
      <c r="N3711" s="15">
        <f t="shared" si="316"/>
        <v>0</v>
      </c>
      <c r="O3711" s="21">
        <f t="shared" si="315"/>
        <v>0</v>
      </c>
      <c r="P3711" s="24">
        <v>137.14240000000001</v>
      </c>
      <c r="Q3711" s="18">
        <f t="shared" si="317"/>
        <v>0</v>
      </c>
      <c r="R3711" s="2">
        <v>1</v>
      </c>
      <c r="S3711" s="2">
        <v>90</v>
      </c>
      <c r="T3711" s="2" t="s">
        <v>4647</v>
      </c>
      <c r="U3711" s="28">
        <f>IF(G3711=0,"",_xlfn.MINIFS('PO Details'!$I:$I,'PO Details'!$D:$D,Planning!$B3711,'PO Details'!$L:$L,Planning!$E3711))</f>
        <v>45474</v>
      </c>
      <c r="V3711" s="29" t="s">
        <v>4640</v>
      </c>
      <c r="W3711" t="str">
        <f t="shared" si="319"/>
        <v>Max</v>
      </c>
      <c r="X3711" s="2">
        <v>120</v>
      </c>
    </row>
    <row r="3712" spans="1:24" x14ac:dyDescent="0.25">
      <c r="A3712" s="11"/>
      <c r="B3712" s="22" t="s">
        <v>5042</v>
      </c>
      <c r="C3712" s="22"/>
      <c r="D3712" s="22" t="s">
        <v>4805</v>
      </c>
      <c r="E3712" s="31" t="s">
        <v>4746</v>
      </c>
      <c r="F3712" s="12">
        <f>SUMIFS('Inventory Details'!$H:$H,'Inventory Details'!$B:$B,$B3712,'Inventory Details'!$E:$E,$E3712)</f>
        <v>0</v>
      </c>
      <c r="G3712" s="12">
        <f>SUMIFS('PO Details'!$H:$H,'PO Details'!$D:$D,Planning!$B3712,'PO Details'!$L:$L,$E3712)</f>
        <v>10</v>
      </c>
      <c r="H3712" s="12">
        <f>SUMIFS('SO Details'!$G:$G,'SO Details'!$D:$D,Planning!$B3712,'SO Details'!$K:$K,$E3712)</f>
        <v>0</v>
      </c>
      <c r="I3712" s="20">
        <f>IF(COUNTIFS($C:$C,B3712)&gt;1,SUMIFS('Sales Hx'!$Q:$Q,'Sales Hx'!$B:$B,_xlfn.XLOOKUP(B3712,C:C,B:B),'Sales Hx'!$D:$D,Planning!$E3712),SUMIFS('Sales Hx'!$Q:$Q,'Sales Hx'!$B:$B,Planning!$B3712,'Sales Hx'!$D:$D,Planning!$E3712))</f>
        <v>0</v>
      </c>
      <c r="J3712" s="16">
        <f>IF(COUNTIFS($C:$C,B3712)&gt;1,SUMIFS('Sales Hx'!$S:$S,'Sales Hx'!$B:$B,_xlfn.XLOOKUP(B3712,C:C,B:B),'Sales Hx'!$D:$D,E3712),SUMIFS('Sales Hx'!$S:$S,'Sales Hx'!$B:$B,$B3712,'Sales Hx'!$D:$D,$E3712))</f>
        <v>0</v>
      </c>
      <c r="K3712" s="16">
        <f t="shared" si="318"/>
        <v>0</v>
      </c>
      <c r="L3712" s="12">
        <f>IF(M3712&lt;&gt;"",M3712,IF(COUNTIFS($C:$C,B3712)&gt;1,SUMIFS('Sales Hx'!V:V,'Sales Hx'!$B:$B,_xlfn.XLOOKUP(B3712,C:C,B:B),'Sales Hx'!$D:$D,$E3712),SUMIFS('Sales Hx'!V:V,'Sales Hx'!$B:$B,$B3712,'Sales Hx'!$D:$D,$E3712)))</f>
        <v>0</v>
      </c>
      <c r="M3712" s="12">
        <v>0</v>
      </c>
      <c r="N3712" s="15">
        <f t="shared" si="316"/>
        <v>0</v>
      </c>
      <c r="O3712" s="21">
        <f t="shared" si="315"/>
        <v>0</v>
      </c>
      <c r="P3712" s="24">
        <v>137.14240000000001</v>
      </c>
      <c r="Q3712" s="18">
        <f t="shared" si="317"/>
        <v>0</v>
      </c>
      <c r="R3712" s="2">
        <v>1</v>
      </c>
      <c r="S3712" s="2">
        <v>90</v>
      </c>
      <c r="T3712" s="2" t="s">
        <v>4647</v>
      </c>
      <c r="U3712" s="28">
        <f>IF(G3712=0,"",_xlfn.MINIFS('PO Details'!$I:$I,'PO Details'!$D:$D,Planning!$B3712,'PO Details'!$L:$L,Planning!$E3712))</f>
        <v>45474</v>
      </c>
      <c r="V3712" s="29" t="s">
        <v>4640</v>
      </c>
      <c r="W3712" t="str">
        <f t="shared" si="319"/>
        <v>Max</v>
      </c>
      <c r="X3712" s="2">
        <v>120</v>
      </c>
    </row>
    <row r="3713" spans="1:24" x14ac:dyDescent="0.25">
      <c r="A3713" s="11"/>
      <c r="B3713" s="22" t="s">
        <v>4804</v>
      </c>
      <c r="C3713" s="22"/>
      <c r="D3713" s="22" t="s">
        <v>4805</v>
      </c>
      <c r="E3713" s="31" t="s">
        <v>113</v>
      </c>
      <c r="F3713" s="12">
        <f>SUMIFS('Inventory Details'!$H:$H,'Inventory Details'!$B:$B,$B3713,'Inventory Details'!$E:$E,$E3713)</f>
        <v>0</v>
      </c>
      <c r="G3713" s="12">
        <f>SUMIFS('PO Details'!$H:$H,'PO Details'!$D:$D,Planning!$B3713,'PO Details'!$L:$L,$E3713)</f>
        <v>30</v>
      </c>
      <c r="H3713" s="12">
        <f>SUMIFS('SO Details'!$G:$G,'SO Details'!$D:$D,Planning!$B3713,'SO Details'!$K:$K,$E3713)</f>
        <v>0</v>
      </c>
      <c r="I3713" s="20">
        <f>IF(COUNTIFS($C:$C,B3713)&gt;1,SUMIFS('Sales Hx'!$Q:$Q,'Sales Hx'!$B:$B,_xlfn.XLOOKUP(B3713,C:C,B:B),'Sales Hx'!$D:$D,Planning!$E3713),SUMIFS('Sales Hx'!$Q:$Q,'Sales Hx'!$B:$B,Planning!$B3713,'Sales Hx'!$D:$D,Planning!$E3713))</f>
        <v>0</v>
      </c>
      <c r="J3713" s="16">
        <f>IF(COUNTIFS($C:$C,B3713)&gt;1,SUMIFS('Sales Hx'!$S:$S,'Sales Hx'!$B:$B,_xlfn.XLOOKUP(B3713,C:C,B:B),'Sales Hx'!$D:$D,E3713),SUMIFS('Sales Hx'!$S:$S,'Sales Hx'!$B:$B,$B3713,'Sales Hx'!$D:$D,$E3713))</f>
        <v>0</v>
      </c>
      <c r="K3713" s="16">
        <f t="shared" si="318"/>
        <v>0</v>
      </c>
      <c r="L3713" s="12">
        <f>IF(M3713&lt;&gt;"",M3713,IF(COUNTIFS($C:$C,B3713)&gt;1,SUMIFS('Sales Hx'!V:V,'Sales Hx'!$B:$B,_xlfn.XLOOKUP(B3713,C:C,B:B),'Sales Hx'!$D:$D,$E3713),SUMIFS('Sales Hx'!V:V,'Sales Hx'!$B:$B,$B3713,'Sales Hx'!$D:$D,$E3713)))</f>
        <v>0</v>
      </c>
      <c r="M3713" s="12">
        <v>0</v>
      </c>
      <c r="N3713" s="15">
        <f t="shared" si="316"/>
        <v>0</v>
      </c>
      <c r="O3713" s="21">
        <f t="shared" si="315"/>
        <v>0</v>
      </c>
      <c r="P3713" s="24">
        <v>137.14240000000001</v>
      </c>
      <c r="Q3713" s="18">
        <f t="shared" si="317"/>
        <v>0</v>
      </c>
      <c r="R3713" s="2">
        <v>1</v>
      </c>
      <c r="S3713" s="2">
        <v>90</v>
      </c>
      <c r="T3713" s="2" t="s">
        <v>4647</v>
      </c>
      <c r="U3713" s="28">
        <f>IF(G3713=0,"",_xlfn.MINIFS('PO Details'!$I:$I,'PO Details'!$D:$D,Planning!$B3713,'PO Details'!$L:$L,Planning!$E3713))</f>
        <v>45466</v>
      </c>
      <c r="V3713" s="29" t="s">
        <v>4640</v>
      </c>
      <c r="W3713" t="str">
        <f t="shared" si="319"/>
        <v>Max</v>
      </c>
      <c r="X3713" s="2">
        <v>120</v>
      </c>
    </row>
    <row r="3714" spans="1:24" x14ac:dyDescent="0.25">
      <c r="A3714" s="11"/>
      <c r="B3714" s="22" t="s">
        <v>5004</v>
      </c>
      <c r="C3714" s="22"/>
      <c r="D3714" s="22" t="s">
        <v>5005</v>
      </c>
      <c r="E3714" s="31" t="s">
        <v>861</v>
      </c>
      <c r="F3714" s="12">
        <f>SUMIFS('Inventory Details'!$H:$H,'Inventory Details'!$B:$B,$B3714,'Inventory Details'!$E:$E,$E3714)</f>
        <v>1</v>
      </c>
      <c r="G3714" s="12">
        <f>SUMIFS('PO Details'!$H:$H,'PO Details'!$D:$D,Planning!$B3714,'PO Details'!$L:$L,$E3714)</f>
        <v>0</v>
      </c>
      <c r="H3714" s="12">
        <f>SUMIFS('SO Details'!$G:$G,'SO Details'!$D:$D,Planning!$B3714,'SO Details'!$K:$K,$E3714)</f>
        <v>0</v>
      </c>
      <c r="I3714" s="20">
        <f>IF(COUNTIFS($C:$C,B3714)&gt;1,SUMIFS('Sales Hx'!$Q:$Q,'Sales Hx'!$B:$B,_xlfn.XLOOKUP(B3714,C:C,B:B),'Sales Hx'!$D:$D,Planning!$E3714),SUMIFS('Sales Hx'!$Q:$Q,'Sales Hx'!$B:$B,Planning!$B3714,'Sales Hx'!$D:$D,Planning!$E3714))</f>
        <v>0</v>
      </c>
      <c r="J3714" s="16">
        <f>IF(COUNTIFS($C:$C,B3714)&gt;1,SUMIFS('Sales Hx'!$S:$S,'Sales Hx'!$B:$B,_xlfn.XLOOKUP(B3714,C:C,B:B),'Sales Hx'!$D:$D,E3714),SUMIFS('Sales Hx'!$S:$S,'Sales Hx'!$B:$B,$B3714,'Sales Hx'!$D:$D,$E3714))</f>
        <v>0</v>
      </c>
      <c r="K3714" s="16">
        <f t="shared" si="318"/>
        <v>0</v>
      </c>
      <c r="L3714" s="12">
        <f>IF(M3714&lt;&gt;"",M3714,IF(COUNTIFS($C:$C,B3714)&gt;1,SUMIFS('Sales Hx'!V:V,'Sales Hx'!$B:$B,_xlfn.XLOOKUP(B3714,C:C,B:B),'Sales Hx'!$D:$D,$E3714),SUMIFS('Sales Hx'!V:V,'Sales Hx'!$B:$B,$B3714,'Sales Hx'!$D:$D,$E3714)))</f>
        <v>0</v>
      </c>
      <c r="M3714" s="12">
        <v>0</v>
      </c>
      <c r="N3714" s="15">
        <f t="shared" si="316"/>
        <v>0</v>
      </c>
      <c r="O3714" s="21">
        <f t="shared" ref="O3714:O3777" si="320">MROUND(ROUND(IFERROR(IF(C3714&lt;&gt;"",0,IF(T3714="DC'd",0,IF(AND(J3714=0,F3714+G3714&lt;H3714),H3714-F3714+G3714,IF(F3714+G3714&lt;N3714,N3714+MAX((IF(J3714*R3714&gt;F3714,F3714,J3714*R3714))+J3714*S3714-F3714-G3714+H3714,0))))),0),0),1)</f>
        <v>0</v>
      </c>
      <c r="P3714" s="24">
        <v>46.75</v>
      </c>
      <c r="Q3714" s="18">
        <f t="shared" si="317"/>
        <v>0</v>
      </c>
      <c r="R3714" s="2">
        <v>1</v>
      </c>
      <c r="S3714" s="2">
        <v>90</v>
      </c>
      <c r="T3714" s="2" t="s">
        <v>4647</v>
      </c>
      <c r="U3714" s="28" t="str">
        <f>IF(G3714=0,"",_xlfn.MINIFS('PO Details'!$I:$I,'PO Details'!$D:$D,Planning!$B3714,'PO Details'!$L:$L,Planning!$E3714))</f>
        <v/>
      </c>
      <c r="V3714" s="29" t="s">
        <v>4640</v>
      </c>
      <c r="W3714" t="str">
        <f t="shared" si="319"/>
        <v>Max</v>
      </c>
      <c r="X3714" s="2">
        <v>120</v>
      </c>
    </row>
    <row r="3715" spans="1:24" x14ac:dyDescent="0.25">
      <c r="A3715" s="11"/>
      <c r="B3715" s="22" t="s">
        <v>4807</v>
      </c>
      <c r="C3715" s="22"/>
      <c r="D3715" s="22" t="s">
        <v>4808</v>
      </c>
      <c r="E3715" s="31" t="s">
        <v>820</v>
      </c>
      <c r="F3715" s="12">
        <f>SUMIFS('Inventory Details'!$H:$H,'Inventory Details'!$B:$B,$B3715,'Inventory Details'!$E:$E,$E3715)</f>
        <v>0</v>
      </c>
      <c r="G3715" s="12">
        <f>SUMIFS('PO Details'!$H:$H,'PO Details'!$D:$D,Planning!$B3715,'PO Details'!$L:$L,$E3715)</f>
        <v>5</v>
      </c>
      <c r="H3715" s="12">
        <f>SUMIFS('SO Details'!$G:$G,'SO Details'!$D:$D,Planning!$B3715,'SO Details'!$K:$K,$E3715)</f>
        <v>0</v>
      </c>
      <c r="I3715" s="20">
        <f>IF(COUNTIFS($C:$C,B3715)&gt;1,SUMIFS('Sales Hx'!$Q:$Q,'Sales Hx'!$B:$B,_xlfn.XLOOKUP(B3715,C:C,B:B),'Sales Hx'!$D:$D,Planning!$E3715),SUMIFS('Sales Hx'!$Q:$Q,'Sales Hx'!$B:$B,Planning!$B3715,'Sales Hx'!$D:$D,Planning!$E3715))</f>
        <v>0</v>
      </c>
      <c r="J3715" s="16">
        <f>IF(COUNTIFS($C:$C,B3715)&gt;1,SUMIFS('Sales Hx'!$S:$S,'Sales Hx'!$B:$B,_xlfn.XLOOKUP(B3715,C:C,B:B),'Sales Hx'!$D:$D,E3715),SUMIFS('Sales Hx'!$S:$S,'Sales Hx'!$B:$B,$B3715,'Sales Hx'!$D:$D,$E3715))</f>
        <v>0</v>
      </c>
      <c r="K3715" s="16">
        <f t="shared" si="318"/>
        <v>0</v>
      </c>
      <c r="L3715" s="12">
        <f>IF(M3715&lt;&gt;"",M3715,IF(COUNTIFS($C:$C,B3715)&gt;1,SUMIFS('Sales Hx'!V:V,'Sales Hx'!$B:$B,_xlfn.XLOOKUP(B3715,C:C,B:B),'Sales Hx'!$D:$D,$E3715),SUMIFS('Sales Hx'!V:V,'Sales Hx'!$B:$B,$B3715,'Sales Hx'!$D:$D,$E3715)))</f>
        <v>0</v>
      </c>
      <c r="M3715" s="12">
        <v>0</v>
      </c>
      <c r="N3715" s="15">
        <f t="shared" si="316"/>
        <v>0</v>
      </c>
      <c r="O3715" s="21">
        <f t="shared" si="320"/>
        <v>0</v>
      </c>
      <c r="P3715" s="24">
        <v>210.3888</v>
      </c>
      <c r="Q3715" s="18">
        <f t="shared" si="317"/>
        <v>0</v>
      </c>
      <c r="R3715" s="2">
        <v>1</v>
      </c>
      <c r="S3715" s="2">
        <v>90</v>
      </c>
      <c r="T3715" s="2" t="s">
        <v>4647</v>
      </c>
      <c r="U3715" s="28">
        <f>IF(G3715=0,"",_xlfn.MINIFS('PO Details'!$I:$I,'PO Details'!$D:$D,Planning!$B3715,'PO Details'!$L:$L,Planning!$E3715))</f>
        <v>45474</v>
      </c>
      <c r="V3715" s="29" t="s">
        <v>4640</v>
      </c>
      <c r="W3715" t="str">
        <f t="shared" si="319"/>
        <v>Max</v>
      </c>
      <c r="X3715" s="2">
        <v>120</v>
      </c>
    </row>
    <row r="3716" spans="1:24" x14ac:dyDescent="0.25">
      <c r="A3716" s="11"/>
      <c r="B3716" s="22" t="s">
        <v>4807</v>
      </c>
      <c r="C3716" s="22"/>
      <c r="D3716" s="22" t="s">
        <v>4808</v>
      </c>
      <c r="E3716" s="31" t="s">
        <v>106</v>
      </c>
      <c r="F3716" s="12">
        <f>SUMIFS('Inventory Details'!$H:$H,'Inventory Details'!$B:$B,$B3716,'Inventory Details'!$E:$E,$E3716)</f>
        <v>0</v>
      </c>
      <c r="G3716" s="12">
        <f>SUMIFS('PO Details'!$H:$H,'PO Details'!$D:$D,Planning!$B3716,'PO Details'!$L:$L,$E3716)</f>
        <v>10</v>
      </c>
      <c r="H3716" s="12">
        <f>SUMIFS('SO Details'!$G:$G,'SO Details'!$D:$D,Planning!$B3716,'SO Details'!$K:$K,$E3716)</f>
        <v>0</v>
      </c>
      <c r="I3716" s="20">
        <f>IF(COUNTIFS($C:$C,B3716)&gt;1,SUMIFS('Sales Hx'!$Q:$Q,'Sales Hx'!$B:$B,_xlfn.XLOOKUP(B3716,C:C,B:B),'Sales Hx'!$D:$D,Planning!$E3716),SUMIFS('Sales Hx'!$Q:$Q,'Sales Hx'!$B:$B,Planning!$B3716,'Sales Hx'!$D:$D,Planning!$E3716))</f>
        <v>0</v>
      </c>
      <c r="J3716" s="16">
        <f>IF(COUNTIFS($C:$C,B3716)&gt;1,SUMIFS('Sales Hx'!$S:$S,'Sales Hx'!$B:$B,_xlfn.XLOOKUP(B3716,C:C,B:B),'Sales Hx'!$D:$D,E3716),SUMIFS('Sales Hx'!$S:$S,'Sales Hx'!$B:$B,$B3716,'Sales Hx'!$D:$D,$E3716))</f>
        <v>0</v>
      </c>
      <c r="K3716" s="16">
        <f t="shared" si="318"/>
        <v>0</v>
      </c>
      <c r="L3716" s="12">
        <f>IF(M3716&lt;&gt;"",M3716,IF(COUNTIFS($C:$C,B3716)&gt;1,SUMIFS('Sales Hx'!V:V,'Sales Hx'!$B:$B,_xlfn.XLOOKUP(B3716,C:C,B:B),'Sales Hx'!$D:$D,$E3716),SUMIFS('Sales Hx'!V:V,'Sales Hx'!$B:$B,$B3716,'Sales Hx'!$D:$D,$E3716)))</f>
        <v>0</v>
      </c>
      <c r="M3716" s="12">
        <v>0</v>
      </c>
      <c r="N3716" s="15">
        <f t="shared" si="316"/>
        <v>0</v>
      </c>
      <c r="O3716" s="21">
        <f t="shared" si="320"/>
        <v>0</v>
      </c>
      <c r="P3716" s="24">
        <v>210.3888</v>
      </c>
      <c r="Q3716" s="18">
        <f t="shared" si="317"/>
        <v>0</v>
      </c>
      <c r="R3716" s="2">
        <v>1</v>
      </c>
      <c r="S3716" s="2">
        <v>90</v>
      </c>
      <c r="T3716" s="2" t="s">
        <v>4647</v>
      </c>
      <c r="U3716" s="28">
        <f>IF(G3716=0,"",_xlfn.MINIFS('PO Details'!$I:$I,'PO Details'!$D:$D,Planning!$B3716,'PO Details'!$L:$L,Planning!$E3716))</f>
        <v>45474</v>
      </c>
      <c r="V3716" s="29" t="s">
        <v>4640</v>
      </c>
      <c r="W3716" t="str">
        <f t="shared" si="319"/>
        <v>Max</v>
      </c>
      <c r="X3716" s="2">
        <v>120</v>
      </c>
    </row>
    <row r="3717" spans="1:24" x14ac:dyDescent="0.25">
      <c r="A3717" s="11"/>
      <c r="B3717" s="22" t="s">
        <v>4807</v>
      </c>
      <c r="C3717" s="22"/>
      <c r="D3717" s="22" t="s">
        <v>4808</v>
      </c>
      <c r="E3717" s="31" t="s">
        <v>113</v>
      </c>
      <c r="F3717" s="12">
        <f>SUMIFS('Inventory Details'!$H:$H,'Inventory Details'!$B:$B,$B3717,'Inventory Details'!$E:$E,$E3717)</f>
        <v>0</v>
      </c>
      <c r="G3717" s="12">
        <f>SUMIFS('PO Details'!$H:$H,'PO Details'!$D:$D,Planning!$B3717,'PO Details'!$L:$L,$E3717)</f>
        <v>20</v>
      </c>
      <c r="H3717" s="12">
        <f>SUMIFS('SO Details'!$G:$G,'SO Details'!$D:$D,Planning!$B3717,'SO Details'!$K:$K,$E3717)</f>
        <v>0</v>
      </c>
      <c r="I3717" s="20">
        <f>IF(COUNTIFS($C:$C,B3717)&gt;1,SUMIFS('Sales Hx'!$Q:$Q,'Sales Hx'!$B:$B,_xlfn.XLOOKUP(B3717,C:C,B:B),'Sales Hx'!$D:$D,Planning!$E3717),SUMIFS('Sales Hx'!$Q:$Q,'Sales Hx'!$B:$B,Planning!$B3717,'Sales Hx'!$D:$D,Planning!$E3717))</f>
        <v>0</v>
      </c>
      <c r="J3717" s="16">
        <f>IF(COUNTIFS($C:$C,B3717)&gt;1,SUMIFS('Sales Hx'!$S:$S,'Sales Hx'!$B:$B,_xlfn.XLOOKUP(B3717,C:C,B:B),'Sales Hx'!$D:$D,E3717),SUMIFS('Sales Hx'!$S:$S,'Sales Hx'!$B:$B,$B3717,'Sales Hx'!$D:$D,$E3717))</f>
        <v>0</v>
      </c>
      <c r="K3717" s="16">
        <f t="shared" si="318"/>
        <v>0</v>
      </c>
      <c r="L3717" s="12">
        <f>IF(M3717&lt;&gt;"",M3717,IF(COUNTIFS($C:$C,B3717)&gt;1,SUMIFS('Sales Hx'!V:V,'Sales Hx'!$B:$B,_xlfn.XLOOKUP(B3717,C:C,B:B),'Sales Hx'!$D:$D,$E3717),SUMIFS('Sales Hx'!V:V,'Sales Hx'!$B:$B,$B3717,'Sales Hx'!$D:$D,$E3717)))</f>
        <v>0</v>
      </c>
      <c r="M3717" s="12">
        <v>0</v>
      </c>
      <c r="N3717" s="15">
        <f t="shared" si="316"/>
        <v>0</v>
      </c>
      <c r="O3717" s="21">
        <f t="shared" si="320"/>
        <v>0</v>
      </c>
      <c r="P3717" s="24">
        <v>210.3888</v>
      </c>
      <c r="Q3717" s="18">
        <f t="shared" si="317"/>
        <v>0</v>
      </c>
      <c r="R3717" s="2">
        <v>1</v>
      </c>
      <c r="S3717" s="2">
        <v>90</v>
      </c>
      <c r="T3717" s="2" t="s">
        <v>4647</v>
      </c>
      <c r="U3717" s="28">
        <f>IF(G3717=0,"",_xlfn.MINIFS('PO Details'!$I:$I,'PO Details'!$D:$D,Planning!$B3717,'PO Details'!$L:$L,Planning!$E3717))</f>
        <v>45466</v>
      </c>
      <c r="V3717" s="29" t="s">
        <v>4640</v>
      </c>
      <c r="W3717" t="str">
        <f t="shared" si="319"/>
        <v>Max</v>
      </c>
      <c r="X3717" s="2">
        <v>120</v>
      </c>
    </row>
    <row r="3718" spans="1:24" x14ac:dyDescent="0.25">
      <c r="A3718" s="11"/>
      <c r="B3718" s="22" t="s">
        <v>4810</v>
      </c>
      <c r="C3718" s="22"/>
      <c r="D3718" s="22" t="s">
        <v>4811</v>
      </c>
      <c r="E3718" s="31" t="s">
        <v>820</v>
      </c>
      <c r="F3718" s="12">
        <f>SUMIFS('Inventory Details'!$H:$H,'Inventory Details'!$B:$B,$B3718,'Inventory Details'!$E:$E,$E3718)</f>
        <v>0</v>
      </c>
      <c r="G3718" s="12">
        <f>SUMIFS('PO Details'!$H:$H,'PO Details'!$D:$D,Planning!$B3718,'PO Details'!$L:$L,$E3718)</f>
        <v>5</v>
      </c>
      <c r="H3718" s="12">
        <f>SUMIFS('SO Details'!$G:$G,'SO Details'!$D:$D,Planning!$B3718,'SO Details'!$K:$K,$E3718)</f>
        <v>0</v>
      </c>
      <c r="I3718" s="20">
        <f>IF(COUNTIFS($C:$C,B3718)&gt;1,SUMIFS('Sales Hx'!$Q:$Q,'Sales Hx'!$B:$B,_xlfn.XLOOKUP(B3718,C:C,B:B),'Sales Hx'!$D:$D,Planning!$E3718),SUMIFS('Sales Hx'!$Q:$Q,'Sales Hx'!$B:$B,Planning!$B3718,'Sales Hx'!$D:$D,Planning!$E3718))</f>
        <v>0</v>
      </c>
      <c r="J3718" s="16">
        <f>IF(COUNTIFS($C:$C,B3718)&gt;1,SUMIFS('Sales Hx'!$S:$S,'Sales Hx'!$B:$B,_xlfn.XLOOKUP(B3718,C:C,B:B),'Sales Hx'!$D:$D,E3718),SUMIFS('Sales Hx'!$S:$S,'Sales Hx'!$B:$B,$B3718,'Sales Hx'!$D:$D,$E3718))</f>
        <v>0</v>
      </c>
      <c r="K3718" s="16">
        <f t="shared" si="318"/>
        <v>0</v>
      </c>
      <c r="L3718" s="12">
        <f>IF(M3718&lt;&gt;"",M3718,IF(COUNTIFS($C:$C,B3718)&gt;1,SUMIFS('Sales Hx'!V:V,'Sales Hx'!$B:$B,_xlfn.XLOOKUP(B3718,C:C,B:B),'Sales Hx'!$D:$D,$E3718),SUMIFS('Sales Hx'!V:V,'Sales Hx'!$B:$B,$B3718,'Sales Hx'!$D:$D,$E3718)))</f>
        <v>0</v>
      </c>
      <c r="M3718" s="12">
        <v>0</v>
      </c>
      <c r="N3718" s="15">
        <f t="shared" si="316"/>
        <v>0</v>
      </c>
      <c r="O3718" s="21">
        <f t="shared" si="320"/>
        <v>0</v>
      </c>
      <c r="P3718" s="24">
        <v>140.25919999999999</v>
      </c>
      <c r="Q3718" s="18">
        <f t="shared" si="317"/>
        <v>0</v>
      </c>
      <c r="R3718" s="2">
        <v>1</v>
      </c>
      <c r="S3718" s="2">
        <v>90</v>
      </c>
      <c r="T3718" s="2" t="s">
        <v>4647</v>
      </c>
      <c r="U3718" s="28">
        <f>IF(G3718=0,"",_xlfn.MINIFS('PO Details'!$I:$I,'PO Details'!$D:$D,Planning!$B3718,'PO Details'!$L:$L,Planning!$E3718))</f>
        <v>45474</v>
      </c>
      <c r="V3718" s="29" t="s">
        <v>4640</v>
      </c>
      <c r="W3718" t="str">
        <f t="shared" si="319"/>
        <v>Max</v>
      </c>
      <c r="X3718" s="2">
        <v>120</v>
      </c>
    </row>
    <row r="3719" spans="1:24" x14ac:dyDescent="0.25">
      <c r="A3719" s="11"/>
      <c r="B3719" s="22" t="s">
        <v>4810</v>
      </c>
      <c r="C3719" s="22"/>
      <c r="D3719" s="22" t="s">
        <v>4811</v>
      </c>
      <c r="E3719" s="31" t="s">
        <v>106</v>
      </c>
      <c r="F3719" s="12">
        <f>SUMIFS('Inventory Details'!$H:$H,'Inventory Details'!$B:$B,$B3719,'Inventory Details'!$E:$E,$E3719)</f>
        <v>0</v>
      </c>
      <c r="G3719" s="12">
        <f>SUMIFS('PO Details'!$H:$H,'PO Details'!$D:$D,Planning!$B3719,'PO Details'!$L:$L,$E3719)</f>
        <v>10</v>
      </c>
      <c r="H3719" s="12">
        <f>SUMIFS('SO Details'!$G:$G,'SO Details'!$D:$D,Planning!$B3719,'SO Details'!$K:$K,$E3719)</f>
        <v>0</v>
      </c>
      <c r="I3719" s="20">
        <f>IF(COUNTIFS($C:$C,B3719)&gt;1,SUMIFS('Sales Hx'!$Q:$Q,'Sales Hx'!$B:$B,_xlfn.XLOOKUP(B3719,C:C,B:B),'Sales Hx'!$D:$D,Planning!$E3719),SUMIFS('Sales Hx'!$Q:$Q,'Sales Hx'!$B:$B,Planning!$B3719,'Sales Hx'!$D:$D,Planning!$E3719))</f>
        <v>0</v>
      </c>
      <c r="J3719" s="16">
        <f>IF(COUNTIFS($C:$C,B3719)&gt;1,SUMIFS('Sales Hx'!$S:$S,'Sales Hx'!$B:$B,_xlfn.XLOOKUP(B3719,C:C,B:B),'Sales Hx'!$D:$D,E3719),SUMIFS('Sales Hx'!$S:$S,'Sales Hx'!$B:$B,$B3719,'Sales Hx'!$D:$D,$E3719))</f>
        <v>0</v>
      </c>
      <c r="K3719" s="16">
        <f t="shared" si="318"/>
        <v>0</v>
      </c>
      <c r="L3719" s="12">
        <f>IF(M3719&lt;&gt;"",M3719,IF(COUNTIFS($C:$C,B3719)&gt;1,SUMIFS('Sales Hx'!V:V,'Sales Hx'!$B:$B,_xlfn.XLOOKUP(B3719,C:C,B:B),'Sales Hx'!$D:$D,$E3719),SUMIFS('Sales Hx'!V:V,'Sales Hx'!$B:$B,$B3719,'Sales Hx'!$D:$D,$E3719)))</f>
        <v>0</v>
      </c>
      <c r="M3719" s="12">
        <v>0</v>
      </c>
      <c r="N3719" s="15">
        <f t="shared" si="316"/>
        <v>0</v>
      </c>
      <c r="O3719" s="21">
        <f t="shared" si="320"/>
        <v>0</v>
      </c>
      <c r="P3719" s="24">
        <v>140.25919999999999</v>
      </c>
      <c r="Q3719" s="18">
        <f t="shared" si="317"/>
        <v>0</v>
      </c>
      <c r="R3719" s="2">
        <v>1</v>
      </c>
      <c r="S3719" s="2">
        <v>90</v>
      </c>
      <c r="T3719" s="2" t="s">
        <v>4647</v>
      </c>
      <c r="U3719" s="28">
        <f>IF(G3719=0,"",_xlfn.MINIFS('PO Details'!$I:$I,'PO Details'!$D:$D,Planning!$B3719,'PO Details'!$L:$L,Planning!$E3719))</f>
        <v>45474</v>
      </c>
      <c r="V3719" s="29" t="s">
        <v>4640</v>
      </c>
      <c r="W3719" t="str">
        <f t="shared" si="319"/>
        <v>Max</v>
      </c>
      <c r="X3719" s="2">
        <v>120</v>
      </c>
    </row>
    <row r="3720" spans="1:24" x14ac:dyDescent="0.25">
      <c r="A3720" s="11"/>
      <c r="B3720" s="22" t="s">
        <v>4810</v>
      </c>
      <c r="C3720" s="22"/>
      <c r="D3720" s="22" t="s">
        <v>4811</v>
      </c>
      <c r="E3720" s="31" t="s">
        <v>113</v>
      </c>
      <c r="F3720" s="12">
        <f>SUMIFS('Inventory Details'!$H:$H,'Inventory Details'!$B:$B,$B3720,'Inventory Details'!$E:$E,$E3720)</f>
        <v>0</v>
      </c>
      <c r="G3720" s="12">
        <f>SUMIFS('PO Details'!$H:$H,'PO Details'!$D:$D,Planning!$B3720,'PO Details'!$L:$L,$E3720)</f>
        <v>20</v>
      </c>
      <c r="H3720" s="12">
        <f>SUMIFS('SO Details'!$G:$G,'SO Details'!$D:$D,Planning!$B3720,'SO Details'!$K:$K,$E3720)</f>
        <v>0</v>
      </c>
      <c r="I3720" s="20">
        <f>IF(COUNTIFS($C:$C,B3720)&gt;1,SUMIFS('Sales Hx'!$Q:$Q,'Sales Hx'!$B:$B,_xlfn.XLOOKUP(B3720,C:C,B:B),'Sales Hx'!$D:$D,Planning!$E3720),SUMIFS('Sales Hx'!$Q:$Q,'Sales Hx'!$B:$B,Planning!$B3720,'Sales Hx'!$D:$D,Planning!$E3720))</f>
        <v>0</v>
      </c>
      <c r="J3720" s="16">
        <f>IF(COUNTIFS($C:$C,B3720)&gt;1,SUMIFS('Sales Hx'!$S:$S,'Sales Hx'!$B:$B,_xlfn.XLOOKUP(B3720,C:C,B:B),'Sales Hx'!$D:$D,E3720),SUMIFS('Sales Hx'!$S:$S,'Sales Hx'!$B:$B,$B3720,'Sales Hx'!$D:$D,$E3720))</f>
        <v>0</v>
      </c>
      <c r="K3720" s="16">
        <f t="shared" si="318"/>
        <v>0</v>
      </c>
      <c r="L3720" s="12">
        <f>IF(M3720&lt;&gt;"",M3720,IF(COUNTIFS($C:$C,B3720)&gt;1,SUMIFS('Sales Hx'!V:V,'Sales Hx'!$B:$B,_xlfn.XLOOKUP(B3720,C:C,B:B),'Sales Hx'!$D:$D,$E3720),SUMIFS('Sales Hx'!V:V,'Sales Hx'!$B:$B,$B3720,'Sales Hx'!$D:$D,$E3720)))</f>
        <v>0</v>
      </c>
      <c r="M3720" s="12">
        <v>0</v>
      </c>
      <c r="N3720" s="15">
        <f t="shared" si="316"/>
        <v>0</v>
      </c>
      <c r="O3720" s="21">
        <f t="shared" si="320"/>
        <v>0</v>
      </c>
      <c r="P3720" s="24">
        <v>140.25919999999999</v>
      </c>
      <c r="Q3720" s="18">
        <f t="shared" si="317"/>
        <v>0</v>
      </c>
      <c r="R3720" s="2">
        <v>1</v>
      </c>
      <c r="S3720" s="2">
        <v>90</v>
      </c>
      <c r="T3720" s="2" t="s">
        <v>4647</v>
      </c>
      <c r="U3720" s="28">
        <f>IF(G3720=0,"",_xlfn.MINIFS('PO Details'!$I:$I,'PO Details'!$D:$D,Planning!$B3720,'PO Details'!$L:$L,Planning!$E3720))</f>
        <v>45466</v>
      </c>
      <c r="V3720" s="29" t="s">
        <v>4640</v>
      </c>
      <c r="W3720" t="str">
        <f t="shared" si="319"/>
        <v>Max</v>
      </c>
      <c r="X3720" s="2">
        <v>120</v>
      </c>
    </row>
    <row r="3721" spans="1:24" x14ac:dyDescent="0.25">
      <c r="A3721" s="11"/>
      <c r="B3721" s="22" t="s">
        <v>4813</v>
      </c>
      <c r="C3721" s="22"/>
      <c r="D3721" s="22" t="s">
        <v>4814</v>
      </c>
      <c r="E3721" s="31" t="s">
        <v>820</v>
      </c>
      <c r="F3721" s="12">
        <f>SUMIFS('Inventory Details'!$H:$H,'Inventory Details'!$B:$B,$B3721,'Inventory Details'!$E:$E,$E3721)</f>
        <v>0</v>
      </c>
      <c r="G3721" s="12">
        <f>SUMIFS('PO Details'!$H:$H,'PO Details'!$D:$D,Planning!$B3721,'PO Details'!$L:$L,$E3721)</f>
        <v>5</v>
      </c>
      <c r="H3721" s="12">
        <f>SUMIFS('SO Details'!$G:$G,'SO Details'!$D:$D,Planning!$B3721,'SO Details'!$K:$K,$E3721)</f>
        <v>0</v>
      </c>
      <c r="I3721" s="20">
        <f>IF(COUNTIFS($C:$C,B3721)&gt;1,SUMIFS('Sales Hx'!$Q:$Q,'Sales Hx'!$B:$B,_xlfn.XLOOKUP(B3721,C:C,B:B),'Sales Hx'!$D:$D,Planning!$E3721),SUMIFS('Sales Hx'!$Q:$Q,'Sales Hx'!$B:$B,Planning!$B3721,'Sales Hx'!$D:$D,Planning!$E3721))</f>
        <v>0</v>
      </c>
      <c r="J3721" s="16">
        <f>IF(COUNTIFS($C:$C,B3721)&gt;1,SUMIFS('Sales Hx'!$S:$S,'Sales Hx'!$B:$B,_xlfn.XLOOKUP(B3721,C:C,B:B),'Sales Hx'!$D:$D,E3721),SUMIFS('Sales Hx'!$S:$S,'Sales Hx'!$B:$B,$B3721,'Sales Hx'!$D:$D,$E3721))</f>
        <v>0</v>
      </c>
      <c r="K3721" s="16">
        <f t="shared" si="318"/>
        <v>0</v>
      </c>
      <c r="L3721" s="12">
        <f>IF(M3721&lt;&gt;"",M3721,IF(COUNTIFS($C:$C,B3721)&gt;1,SUMIFS('Sales Hx'!V:V,'Sales Hx'!$B:$B,_xlfn.XLOOKUP(B3721,C:C,B:B),'Sales Hx'!$D:$D,$E3721),SUMIFS('Sales Hx'!V:V,'Sales Hx'!$B:$B,$B3721,'Sales Hx'!$D:$D,$E3721)))</f>
        <v>0</v>
      </c>
      <c r="M3721" s="12">
        <v>0</v>
      </c>
      <c r="N3721" s="15">
        <f t="shared" si="316"/>
        <v>0</v>
      </c>
      <c r="O3721" s="21">
        <f t="shared" si="320"/>
        <v>0</v>
      </c>
      <c r="P3721" s="24">
        <v>137.14240000000001</v>
      </c>
      <c r="Q3721" s="18">
        <f t="shared" si="317"/>
        <v>0</v>
      </c>
      <c r="R3721" s="2">
        <v>1</v>
      </c>
      <c r="S3721" s="2">
        <v>90</v>
      </c>
      <c r="T3721" s="2" t="s">
        <v>4647</v>
      </c>
      <c r="U3721" s="28">
        <f>IF(G3721=0,"",_xlfn.MINIFS('PO Details'!$I:$I,'PO Details'!$D:$D,Planning!$B3721,'PO Details'!$L:$L,Planning!$E3721))</f>
        <v>45474</v>
      </c>
      <c r="V3721" s="29" t="s">
        <v>4640</v>
      </c>
      <c r="W3721" t="str">
        <f t="shared" si="319"/>
        <v>Max</v>
      </c>
      <c r="X3721" s="2">
        <v>120</v>
      </c>
    </row>
    <row r="3722" spans="1:24" x14ac:dyDescent="0.25">
      <c r="A3722" s="11"/>
      <c r="B3722" s="22" t="s">
        <v>4813</v>
      </c>
      <c r="C3722" s="22"/>
      <c r="D3722" s="22" t="s">
        <v>4814</v>
      </c>
      <c r="E3722" s="31" t="s">
        <v>106</v>
      </c>
      <c r="F3722" s="12">
        <f>SUMIFS('Inventory Details'!$H:$H,'Inventory Details'!$B:$B,$B3722,'Inventory Details'!$E:$E,$E3722)</f>
        <v>0</v>
      </c>
      <c r="G3722" s="12">
        <f>SUMIFS('PO Details'!$H:$H,'PO Details'!$D:$D,Planning!$B3722,'PO Details'!$L:$L,$E3722)</f>
        <v>10</v>
      </c>
      <c r="H3722" s="12">
        <f>SUMIFS('SO Details'!$G:$G,'SO Details'!$D:$D,Planning!$B3722,'SO Details'!$K:$K,$E3722)</f>
        <v>0</v>
      </c>
      <c r="I3722" s="20">
        <f>IF(COUNTIFS($C:$C,B3722)&gt;1,SUMIFS('Sales Hx'!$Q:$Q,'Sales Hx'!$B:$B,_xlfn.XLOOKUP(B3722,C:C,B:B),'Sales Hx'!$D:$D,Planning!$E3722),SUMIFS('Sales Hx'!$Q:$Q,'Sales Hx'!$B:$B,Planning!$B3722,'Sales Hx'!$D:$D,Planning!$E3722))</f>
        <v>0</v>
      </c>
      <c r="J3722" s="16">
        <f>IF(COUNTIFS($C:$C,B3722)&gt;1,SUMIFS('Sales Hx'!$S:$S,'Sales Hx'!$B:$B,_xlfn.XLOOKUP(B3722,C:C,B:B),'Sales Hx'!$D:$D,E3722),SUMIFS('Sales Hx'!$S:$S,'Sales Hx'!$B:$B,$B3722,'Sales Hx'!$D:$D,$E3722))</f>
        <v>0</v>
      </c>
      <c r="K3722" s="16">
        <f t="shared" si="318"/>
        <v>0</v>
      </c>
      <c r="L3722" s="12">
        <f>IF(M3722&lt;&gt;"",M3722,IF(COUNTIFS($C:$C,B3722)&gt;1,SUMIFS('Sales Hx'!V:V,'Sales Hx'!$B:$B,_xlfn.XLOOKUP(B3722,C:C,B:B),'Sales Hx'!$D:$D,$E3722),SUMIFS('Sales Hx'!V:V,'Sales Hx'!$B:$B,$B3722,'Sales Hx'!$D:$D,$E3722)))</f>
        <v>0</v>
      </c>
      <c r="M3722" s="12">
        <v>0</v>
      </c>
      <c r="N3722" s="15">
        <f t="shared" si="316"/>
        <v>0</v>
      </c>
      <c r="O3722" s="21">
        <f t="shared" si="320"/>
        <v>0</v>
      </c>
      <c r="P3722" s="24">
        <v>137.14240000000001</v>
      </c>
      <c r="Q3722" s="18">
        <f t="shared" si="317"/>
        <v>0</v>
      </c>
      <c r="R3722" s="2">
        <v>1</v>
      </c>
      <c r="S3722" s="2">
        <v>90</v>
      </c>
      <c r="T3722" s="2" t="s">
        <v>4647</v>
      </c>
      <c r="U3722" s="28">
        <f>IF(G3722=0,"",_xlfn.MINIFS('PO Details'!$I:$I,'PO Details'!$D:$D,Planning!$B3722,'PO Details'!$L:$L,Planning!$E3722))</f>
        <v>45474</v>
      </c>
      <c r="V3722" s="29" t="s">
        <v>4640</v>
      </c>
      <c r="W3722" t="str">
        <f t="shared" si="319"/>
        <v>Max</v>
      </c>
      <c r="X3722" s="2">
        <v>120</v>
      </c>
    </row>
    <row r="3723" spans="1:24" x14ac:dyDescent="0.25">
      <c r="A3723" s="11"/>
      <c r="B3723" s="22" t="s">
        <v>4813</v>
      </c>
      <c r="C3723" s="22"/>
      <c r="D3723" s="22" t="s">
        <v>4814</v>
      </c>
      <c r="E3723" s="31" t="s">
        <v>113</v>
      </c>
      <c r="F3723" s="12">
        <f>SUMIFS('Inventory Details'!$H:$H,'Inventory Details'!$B:$B,$B3723,'Inventory Details'!$E:$E,$E3723)</f>
        <v>0</v>
      </c>
      <c r="G3723" s="12">
        <f>SUMIFS('PO Details'!$H:$H,'PO Details'!$D:$D,Planning!$B3723,'PO Details'!$L:$L,$E3723)</f>
        <v>20</v>
      </c>
      <c r="H3723" s="12">
        <f>SUMIFS('SO Details'!$G:$G,'SO Details'!$D:$D,Planning!$B3723,'SO Details'!$K:$K,$E3723)</f>
        <v>0</v>
      </c>
      <c r="I3723" s="20">
        <f>IF(COUNTIFS($C:$C,B3723)&gt;1,SUMIFS('Sales Hx'!$Q:$Q,'Sales Hx'!$B:$B,_xlfn.XLOOKUP(B3723,C:C,B:B),'Sales Hx'!$D:$D,Planning!$E3723),SUMIFS('Sales Hx'!$Q:$Q,'Sales Hx'!$B:$B,Planning!$B3723,'Sales Hx'!$D:$D,Planning!$E3723))</f>
        <v>0</v>
      </c>
      <c r="J3723" s="16">
        <f>IF(COUNTIFS($C:$C,B3723)&gt;1,SUMIFS('Sales Hx'!$S:$S,'Sales Hx'!$B:$B,_xlfn.XLOOKUP(B3723,C:C,B:B),'Sales Hx'!$D:$D,E3723),SUMIFS('Sales Hx'!$S:$S,'Sales Hx'!$B:$B,$B3723,'Sales Hx'!$D:$D,$E3723))</f>
        <v>0</v>
      </c>
      <c r="K3723" s="16">
        <f t="shared" si="318"/>
        <v>0</v>
      </c>
      <c r="L3723" s="12">
        <f>IF(M3723&lt;&gt;"",M3723,IF(COUNTIFS($C:$C,B3723)&gt;1,SUMIFS('Sales Hx'!V:V,'Sales Hx'!$B:$B,_xlfn.XLOOKUP(B3723,C:C,B:B),'Sales Hx'!$D:$D,$E3723),SUMIFS('Sales Hx'!V:V,'Sales Hx'!$B:$B,$B3723,'Sales Hx'!$D:$D,$E3723)))</f>
        <v>0</v>
      </c>
      <c r="M3723" s="12">
        <v>0</v>
      </c>
      <c r="N3723" s="15">
        <f t="shared" si="316"/>
        <v>0</v>
      </c>
      <c r="O3723" s="21">
        <f t="shared" si="320"/>
        <v>0</v>
      </c>
      <c r="P3723" s="24">
        <v>137.14240000000001</v>
      </c>
      <c r="Q3723" s="18">
        <f t="shared" si="317"/>
        <v>0</v>
      </c>
      <c r="R3723" s="2">
        <v>1</v>
      </c>
      <c r="S3723" s="2">
        <v>90</v>
      </c>
      <c r="T3723" s="2" t="s">
        <v>4647</v>
      </c>
      <c r="U3723" s="28">
        <f>IF(G3723=0,"",_xlfn.MINIFS('PO Details'!$I:$I,'PO Details'!$D:$D,Planning!$B3723,'PO Details'!$L:$L,Planning!$E3723))</f>
        <v>45466</v>
      </c>
      <c r="V3723" s="29" t="s">
        <v>4640</v>
      </c>
      <c r="W3723" t="str">
        <f t="shared" si="319"/>
        <v>Max</v>
      </c>
      <c r="X3723" s="2">
        <v>120</v>
      </c>
    </row>
    <row r="3724" spans="1:24" x14ac:dyDescent="0.25">
      <c r="A3724" s="11" t="s">
        <v>4619</v>
      </c>
      <c r="B3724" s="22" t="s">
        <v>1832</v>
      </c>
      <c r="C3724" s="22" t="s">
        <v>416</v>
      </c>
      <c r="D3724" s="22" t="s">
        <v>1833</v>
      </c>
      <c r="E3724" s="31" t="s">
        <v>186</v>
      </c>
      <c r="F3724" s="12">
        <f>SUMIFS('Inventory Details'!$H:$H,'Inventory Details'!$B:$B,$B3724,'Inventory Details'!$E:$E,$E3724)</f>
        <v>0</v>
      </c>
      <c r="G3724" s="12">
        <f>SUMIFS('PO Details'!$H:$H,'PO Details'!$D:$D,Planning!$B3724,'PO Details'!$L:$L,$E3724)</f>
        <v>32</v>
      </c>
      <c r="H3724" s="12">
        <f>SUMIFS('SO Details'!$G:$G,'SO Details'!$D:$D,Planning!$B3724,'SO Details'!$K:$K,$E3724)</f>
        <v>0</v>
      </c>
      <c r="I3724" s="20">
        <f>IF(COUNTIFS($C:$C,B3724)&gt;1,SUMIFS('Sales Hx'!$Q:$Q,'Sales Hx'!$B:$B,_xlfn.XLOOKUP(B3724,C:C,B:B),'Sales Hx'!$D:$D,Planning!$E3724),SUMIFS('Sales Hx'!$Q:$Q,'Sales Hx'!$B:$B,Planning!$B3724,'Sales Hx'!$D:$D,Planning!$E3724))</f>
        <v>0</v>
      </c>
      <c r="J3724" s="16">
        <f>IF(COUNTIFS($C:$C,B3724)&gt;1,SUMIFS('Sales Hx'!$S:$S,'Sales Hx'!$B:$B,_xlfn.XLOOKUP(B3724,C:C,B:B),'Sales Hx'!$D:$D,E3724),SUMIFS('Sales Hx'!$S:$S,'Sales Hx'!$B:$B,$B3724,'Sales Hx'!$D:$D,$E3724))</f>
        <v>0</v>
      </c>
      <c r="K3724" s="16">
        <f t="shared" si="318"/>
        <v>0</v>
      </c>
      <c r="L3724" s="12">
        <f>IF(M3724&lt;&gt;"",M3724,IF(COUNTIFS($C:$C,B3724)&gt;1,SUMIFS('Sales Hx'!V:V,'Sales Hx'!$B:$B,_xlfn.XLOOKUP(B3724,C:C,B:B),'Sales Hx'!$D:$D,$E3724),SUMIFS('Sales Hx'!V:V,'Sales Hx'!$B:$B,$B3724,'Sales Hx'!$D:$D,$E3724)))</f>
        <v>0</v>
      </c>
      <c r="M3724" s="12">
        <v>0</v>
      </c>
      <c r="N3724" s="15">
        <f t="shared" si="316"/>
        <v>0</v>
      </c>
      <c r="O3724" s="21">
        <f t="shared" si="320"/>
        <v>0</v>
      </c>
      <c r="P3724" s="24">
        <v>147.78</v>
      </c>
      <c r="Q3724" s="18">
        <f t="shared" si="317"/>
        <v>0</v>
      </c>
      <c r="R3724" s="2">
        <v>1</v>
      </c>
      <c r="S3724" s="2">
        <v>120</v>
      </c>
      <c r="T3724" s="2" t="s">
        <v>4646</v>
      </c>
      <c r="U3724" s="28">
        <f>IF(G3724=0,"",_xlfn.MINIFS('PO Details'!$I:$I,'PO Details'!$D:$D,Planning!$B3724,'PO Details'!$L:$L,Planning!$E3724))</f>
        <v>44875</v>
      </c>
      <c r="V3724" s="29" t="s">
        <v>4641</v>
      </c>
      <c r="W3724" t="str">
        <f t="shared" si="319"/>
        <v/>
      </c>
      <c r="X3724" s="2">
        <v>120</v>
      </c>
    </row>
    <row r="3725" spans="1:24" x14ac:dyDescent="0.25">
      <c r="A3725" s="11" t="s">
        <v>4619</v>
      </c>
      <c r="B3725" s="22" t="s">
        <v>1832</v>
      </c>
      <c r="C3725" s="22" t="s">
        <v>416</v>
      </c>
      <c r="D3725" s="22" t="s">
        <v>1833</v>
      </c>
      <c r="E3725" s="31" t="s">
        <v>752</v>
      </c>
      <c r="F3725" s="12">
        <f>SUMIFS('Inventory Details'!$H:$H,'Inventory Details'!$B:$B,$B3725,'Inventory Details'!$E:$E,$E3725)</f>
        <v>2</v>
      </c>
      <c r="G3725" s="12">
        <f>SUMIFS('PO Details'!$H:$H,'PO Details'!$D:$D,Planning!$B3725,'PO Details'!$L:$L,$E3725)</f>
        <v>0</v>
      </c>
      <c r="H3725" s="12">
        <f>SUMIFS('SO Details'!$G:$G,'SO Details'!$D:$D,Planning!$B3725,'SO Details'!$K:$K,$E3725)</f>
        <v>0</v>
      </c>
      <c r="I3725" s="20">
        <f>IF(COUNTIFS($C:$C,B3725)&gt;1,SUMIFS('Sales Hx'!$Q:$Q,'Sales Hx'!$B:$B,_xlfn.XLOOKUP(B3725,C:C,B:B),'Sales Hx'!$D:$D,Planning!$E3725),SUMIFS('Sales Hx'!$Q:$Q,'Sales Hx'!$B:$B,Planning!$B3725,'Sales Hx'!$D:$D,Planning!$E3725))</f>
        <v>0</v>
      </c>
      <c r="J3725" s="16">
        <f>IF(COUNTIFS($C:$C,B3725)&gt;1,SUMIFS('Sales Hx'!$S:$S,'Sales Hx'!$B:$B,_xlfn.XLOOKUP(B3725,C:C,B:B),'Sales Hx'!$D:$D,E3725),SUMIFS('Sales Hx'!$S:$S,'Sales Hx'!$B:$B,$B3725,'Sales Hx'!$D:$D,$E3725))</f>
        <v>0</v>
      </c>
      <c r="K3725" s="16">
        <f t="shared" si="318"/>
        <v>0</v>
      </c>
      <c r="L3725" s="12">
        <f>IF(M3725&lt;&gt;"",M3725,IF(COUNTIFS($C:$C,B3725)&gt;1,SUMIFS('Sales Hx'!V:V,'Sales Hx'!$B:$B,_xlfn.XLOOKUP(B3725,C:C,B:B),'Sales Hx'!$D:$D,$E3725),SUMIFS('Sales Hx'!V:V,'Sales Hx'!$B:$B,$B3725,'Sales Hx'!$D:$D,$E3725)))</f>
        <v>0</v>
      </c>
      <c r="M3725" s="12">
        <v>0</v>
      </c>
      <c r="N3725" s="15">
        <f t="shared" si="316"/>
        <v>0</v>
      </c>
      <c r="O3725" s="21">
        <f t="shared" si="320"/>
        <v>0</v>
      </c>
      <c r="P3725" s="24">
        <v>147.78</v>
      </c>
      <c r="Q3725" s="18">
        <f t="shared" si="317"/>
        <v>0</v>
      </c>
      <c r="R3725" s="2">
        <v>1</v>
      </c>
      <c r="S3725" s="2">
        <v>120</v>
      </c>
      <c r="T3725" s="2" t="s">
        <v>4646</v>
      </c>
      <c r="U3725" s="28" t="str">
        <f>IF(G3725=0,"",_xlfn.MINIFS('PO Details'!$I:$I,'PO Details'!$D:$D,Planning!$B3725,'PO Details'!$L:$L,Planning!$E3725))</f>
        <v/>
      </c>
      <c r="V3725" s="29" t="s">
        <v>4641</v>
      </c>
      <c r="W3725" t="str">
        <f t="shared" si="319"/>
        <v/>
      </c>
      <c r="X3725" s="2">
        <v>120</v>
      </c>
    </row>
    <row r="3726" spans="1:24" x14ac:dyDescent="0.25">
      <c r="A3726" s="11" t="s">
        <v>4619</v>
      </c>
      <c r="B3726" s="22" t="s">
        <v>1832</v>
      </c>
      <c r="C3726" s="22" t="s">
        <v>416</v>
      </c>
      <c r="D3726" s="22" t="s">
        <v>1833</v>
      </c>
      <c r="E3726" s="31" t="s">
        <v>106</v>
      </c>
      <c r="F3726" s="12">
        <f>SUMIFS('Inventory Details'!$H:$H,'Inventory Details'!$B:$B,$B3726,'Inventory Details'!$E:$E,$E3726)</f>
        <v>8</v>
      </c>
      <c r="G3726" s="12">
        <f>SUMIFS('PO Details'!$H:$H,'PO Details'!$D:$D,Planning!$B3726,'PO Details'!$L:$L,$E3726)</f>
        <v>0</v>
      </c>
      <c r="H3726" s="12">
        <f>SUMIFS('SO Details'!$G:$G,'SO Details'!$D:$D,Planning!$B3726,'SO Details'!$K:$K,$E3726)</f>
        <v>0</v>
      </c>
      <c r="I3726" s="20">
        <f>IF(COUNTIFS($C:$C,B3726)&gt;1,SUMIFS('Sales Hx'!$Q:$Q,'Sales Hx'!$B:$B,_xlfn.XLOOKUP(B3726,C:C,B:B),'Sales Hx'!$D:$D,Planning!$E3726),SUMIFS('Sales Hx'!$Q:$Q,'Sales Hx'!$B:$B,Planning!$B3726,'Sales Hx'!$D:$D,Planning!$E3726))</f>
        <v>1.4</v>
      </c>
      <c r="J3726" s="16">
        <f>IF(COUNTIFS($C:$C,B3726)&gt;1,SUMIFS('Sales Hx'!$S:$S,'Sales Hx'!$B:$B,_xlfn.XLOOKUP(B3726,C:C,B:B),'Sales Hx'!$D:$D,E3726),SUMIFS('Sales Hx'!$S:$S,'Sales Hx'!$B:$B,$B3726,'Sales Hx'!$D:$D,$E3726))</f>
        <v>0.27467105263157893</v>
      </c>
      <c r="K3726" s="16">
        <f t="shared" si="318"/>
        <v>5.7142857142857144</v>
      </c>
      <c r="L3726" s="12">
        <f>IF(M3726&lt;&gt;"",M3726,IF(COUNTIFS($C:$C,B3726)&gt;1,SUMIFS('Sales Hx'!V:V,'Sales Hx'!$B:$B,_xlfn.XLOOKUP(B3726,C:C,B:B),'Sales Hx'!$D:$D,$E3726),SUMIFS('Sales Hx'!V:V,'Sales Hx'!$B:$B,$B3726,'Sales Hx'!$D:$D,$E3726)))</f>
        <v>0</v>
      </c>
      <c r="M3726" s="12">
        <v>0</v>
      </c>
      <c r="N3726" s="15">
        <f t="shared" ref="N3726:N3789" si="321">IFERROR(_xlfn.IFNA(J3726*R3726+L3726,"No Sales Hx"),"No Sales HX")</f>
        <v>0.27467105263157893</v>
      </c>
      <c r="O3726" s="21">
        <f t="shared" si="320"/>
        <v>0</v>
      </c>
      <c r="P3726" s="24">
        <v>147.78</v>
      </c>
      <c r="Q3726" s="18">
        <f t="shared" ref="Q3726:Q3789" si="322">IFERROR(P3726*O3726,0)</f>
        <v>0</v>
      </c>
      <c r="R3726" s="2">
        <v>1</v>
      </c>
      <c r="S3726" s="2">
        <v>120</v>
      </c>
      <c r="T3726" s="2" t="s">
        <v>4646</v>
      </c>
      <c r="U3726" s="28" t="str">
        <f>IF(G3726=0,"",_xlfn.MINIFS('PO Details'!$I:$I,'PO Details'!$D:$D,Planning!$B3726,'PO Details'!$L:$L,Planning!$E3726))</f>
        <v/>
      </c>
      <c r="V3726" s="29" t="s">
        <v>4641</v>
      </c>
      <c r="W3726" t="str">
        <f t="shared" si="319"/>
        <v>Max</v>
      </c>
      <c r="X3726" s="2">
        <v>120</v>
      </c>
    </row>
    <row r="3727" spans="1:24" x14ac:dyDescent="0.25">
      <c r="A3727" s="11" t="s">
        <v>4619</v>
      </c>
      <c r="B3727" s="22" t="s">
        <v>1832</v>
      </c>
      <c r="C3727" s="22" t="s">
        <v>416</v>
      </c>
      <c r="D3727" s="22" t="s">
        <v>1833</v>
      </c>
      <c r="E3727" s="31" t="s">
        <v>15</v>
      </c>
      <c r="F3727" s="12">
        <f>SUMIFS('Inventory Details'!$H:$H,'Inventory Details'!$B:$B,$B3727,'Inventory Details'!$E:$E,$E3727)</f>
        <v>0</v>
      </c>
      <c r="G3727" s="12">
        <f>SUMIFS('PO Details'!$H:$H,'PO Details'!$D:$D,Planning!$B3727,'PO Details'!$L:$L,$E3727)</f>
        <v>0</v>
      </c>
      <c r="H3727" s="12">
        <f>SUMIFS('SO Details'!$G:$G,'SO Details'!$D:$D,Planning!$B3727,'SO Details'!$K:$K,$E3727)</f>
        <v>0</v>
      </c>
      <c r="I3727" s="20">
        <f>IF(COUNTIFS($C:$C,B3727)&gt;1,SUMIFS('Sales Hx'!$Q:$Q,'Sales Hx'!$B:$B,_xlfn.XLOOKUP(B3727,C:C,B:B),'Sales Hx'!$D:$D,Planning!$E3727),SUMIFS('Sales Hx'!$Q:$Q,'Sales Hx'!$B:$B,Planning!$B3727,'Sales Hx'!$D:$D,Planning!$E3727))</f>
        <v>0</v>
      </c>
      <c r="J3727" s="16">
        <f>IF(COUNTIFS($C:$C,B3727)&gt;1,SUMIFS('Sales Hx'!$S:$S,'Sales Hx'!$B:$B,_xlfn.XLOOKUP(B3727,C:C,B:B),'Sales Hx'!$D:$D,E3727),SUMIFS('Sales Hx'!$S:$S,'Sales Hx'!$B:$B,$B3727,'Sales Hx'!$D:$D,$E3727))</f>
        <v>0</v>
      </c>
      <c r="K3727" s="16">
        <f t="shared" si="318"/>
        <v>0</v>
      </c>
      <c r="L3727" s="12">
        <f>IF(M3727&lt;&gt;"",M3727,IF(COUNTIFS($C:$C,B3727)&gt;1,SUMIFS('Sales Hx'!V:V,'Sales Hx'!$B:$B,_xlfn.XLOOKUP(B3727,C:C,B:B),'Sales Hx'!$D:$D,$E3727),SUMIFS('Sales Hx'!V:V,'Sales Hx'!$B:$B,$B3727,'Sales Hx'!$D:$D,$E3727)))</f>
        <v>0</v>
      </c>
      <c r="M3727" s="12">
        <v>0</v>
      </c>
      <c r="N3727" s="15">
        <f t="shared" si="321"/>
        <v>0</v>
      </c>
      <c r="O3727" s="21">
        <f t="shared" si="320"/>
        <v>0</v>
      </c>
      <c r="P3727" s="24">
        <v>147.78</v>
      </c>
      <c r="Q3727" s="18">
        <f t="shared" si="322"/>
        <v>0</v>
      </c>
      <c r="R3727" s="2">
        <v>1</v>
      </c>
      <c r="S3727" s="2">
        <v>120</v>
      </c>
      <c r="T3727" s="2" t="s">
        <v>4646</v>
      </c>
      <c r="U3727" s="28" t="str">
        <f>IF(G3727=0,"",_xlfn.MINIFS('PO Details'!$I:$I,'PO Details'!$D:$D,Planning!$B3727,'PO Details'!$L:$L,Planning!$E3727))</f>
        <v/>
      </c>
      <c r="V3727" s="29" t="s">
        <v>4641</v>
      </c>
      <c r="W3727" t="str">
        <f t="shared" si="319"/>
        <v/>
      </c>
      <c r="X3727" s="2">
        <v>120</v>
      </c>
    </row>
    <row r="3728" spans="1:24" x14ac:dyDescent="0.25">
      <c r="A3728" s="11" t="s">
        <v>4619</v>
      </c>
      <c r="B3728" s="22" t="s">
        <v>1832</v>
      </c>
      <c r="C3728" s="22" t="s">
        <v>416</v>
      </c>
      <c r="D3728" s="22" t="s">
        <v>1833</v>
      </c>
      <c r="E3728" s="31" t="s">
        <v>4746</v>
      </c>
      <c r="F3728" s="12">
        <f>SUMIFS('Inventory Details'!$H:$H,'Inventory Details'!$B:$B,$B3728,'Inventory Details'!$E:$E,$E3728)</f>
        <v>0</v>
      </c>
      <c r="G3728" s="12">
        <f>SUMIFS('PO Details'!$H:$H,'PO Details'!$D:$D,Planning!$B3728,'PO Details'!$L:$L,$E3728)</f>
        <v>0</v>
      </c>
      <c r="H3728" s="12">
        <f>SUMIFS('SO Details'!$G:$G,'SO Details'!$D:$D,Planning!$B3728,'SO Details'!$K:$K,$E3728)</f>
        <v>1</v>
      </c>
      <c r="I3728" s="20">
        <f>IF(COUNTIFS($C:$C,B3728)&gt;1,SUMIFS('Sales Hx'!$Q:$Q,'Sales Hx'!$B:$B,_xlfn.XLOOKUP(B3728,C:C,B:B),'Sales Hx'!$D:$D,Planning!$E3728),SUMIFS('Sales Hx'!$Q:$Q,'Sales Hx'!$B:$B,Planning!$B3728,'Sales Hx'!$D:$D,Planning!$E3728))</f>
        <v>0</v>
      </c>
      <c r="J3728" s="16">
        <f>IF(COUNTIFS($C:$C,B3728)&gt;1,SUMIFS('Sales Hx'!$S:$S,'Sales Hx'!$B:$B,_xlfn.XLOOKUP(B3728,C:C,B:B),'Sales Hx'!$D:$D,E3728),SUMIFS('Sales Hx'!$S:$S,'Sales Hx'!$B:$B,$B3728,'Sales Hx'!$D:$D,$E3728))</f>
        <v>0.53728070175438591</v>
      </c>
      <c r="K3728" s="16">
        <f t="shared" si="318"/>
        <v>0</v>
      </c>
      <c r="L3728" s="12">
        <f>IF(M3728&lt;&gt;"",M3728,IF(COUNTIFS($C:$C,B3728)&gt;1,SUMIFS('Sales Hx'!V:V,'Sales Hx'!$B:$B,_xlfn.XLOOKUP(B3728,C:C,B:B),'Sales Hx'!$D:$D,$E3728),SUMIFS('Sales Hx'!V:V,'Sales Hx'!$B:$B,$B3728,'Sales Hx'!$D:$D,$E3728)))</f>
        <v>0</v>
      </c>
      <c r="M3728" s="12">
        <v>0</v>
      </c>
      <c r="N3728" s="15">
        <f t="shared" si="321"/>
        <v>0.53728070175438591</v>
      </c>
      <c r="O3728" s="21">
        <f t="shared" si="320"/>
        <v>0</v>
      </c>
      <c r="P3728" s="24">
        <v>147.78</v>
      </c>
      <c r="Q3728" s="18">
        <f t="shared" si="322"/>
        <v>0</v>
      </c>
      <c r="R3728" s="2">
        <v>1</v>
      </c>
      <c r="S3728" s="2">
        <v>120</v>
      </c>
      <c r="T3728" s="2" t="s">
        <v>4646</v>
      </c>
      <c r="U3728" s="28" t="str">
        <f>IF(G3728=0,"",_xlfn.MINIFS('PO Details'!$I:$I,'PO Details'!$D:$D,Planning!$B3728,'PO Details'!$L:$L,Planning!$E3728))</f>
        <v/>
      </c>
      <c r="V3728" s="29" t="s">
        <v>4641</v>
      </c>
      <c r="W3728" t="str">
        <f t="shared" si="319"/>
        <v/>
      </c>
      <c r="X3728" s="2">
        <v>120</v>
      </c>
    </row>
    <row r="3729" spans="1:24" x14ac:dyDescent="0.25">
      <c r="A3729" s="11" t="s">
        <v>4619</v>
      </c>
      <c r="B3729" s="22" t="s">
        <v>1832</v>
      </c>
      <c r="C3729" s="22" t="s">
        <v>416</v>
      </c>
      <c r="D3729" s="22" t="s">
        <v>1833</v>
      </c>
      <c r="E3729" s="31" t="s">
        <v>861</v>
      </c>
      <c r="F3729" s="12">
        <f>SUMIFS('Inventory Details'!$H:$H,'Inventory Details'!$B:$B,$B3729,'Inventory Details'!$E:$E,$E3729)</f>
        <v>0</v>
      </c>
      <c r="G3729" s="12">
        <f>SUMIFS('PO Details'!$H:$H,'PO Details'!$D:$D,Planning!$B3729,'PO Details'!$L:$L,$E3729)</f>
        <v>0</v>
      </c>
      <c r="H3729" s="12">
        <f>SUMIFS('SO Details'!$G:$G,'SO Details'!$D:$D,Planning!$B3729,'SO Details'!$K:$K,$E3729)</f>
        <v>0</v>
      </c>
      <c r="I3729" s="20">
        <f>IF(COUNTIFS($C:$C,B3729)&gt;1,SUMIFS('Sales Hx'!$Q:$Q,'Sales Hx'!$B:$B,_xlfn.XLOOKUP(B3729,C:C,B:B),'Sales Hx'!$D:$D,Planning!$E3729),SUMIFS('Sales Hx'!$Q:$Q,'Sales Hx'!$B:$B,Planning!$B3729,'Sales Hx'!$D:$D,Planning!$E3729))</f>
        <v>1.4</v>
      </c>
      <c r="J3729" s="16">
        <f>IF(COUNTIFS($C:$C,B3729)&gt;1,SUMIFS('Sales Hx'!$S:$S,'Sales Hx'!$B:$B,_xlfn.XLOOKUP(B3729,C:C,B:B),'Sales Hx'!$D:$D,E3729),SUMIFS('Sales Hx'!$S:$S,'Sales Hx'!$B:$B,$B3729,'Sales Hx'!$D:$D,$E3729))</f>
        <v>3.9473684210526314E-2</v>
      </c>
      <c r="K3729" s="16">
        <f t="shared" si="318"/>
        <v>0</v>
      </c>
      <c r="L3729" s="12">
        <f>IF(M3729&lt;&gt;"",M3729,IF(COUNTIFS($C:$C,B3729)&gt;1,SUMIFS('Sales Hx'!V:V,'Sales Hx'!$B:$B,_xlfn.XLOOKUP(B3729,C:C,B:B),'Sales Hx'!$D:$D,$E3729),SUMIFS('Sales Hx'!V:V,'Sales Hx'!$B:$B,$B3729,'Sales Hx'!$D:$D,$E3729)))</f>
        <v>0</v>
      </c>
      <c r="M3729" s="12">
        <v>0</v>
      </c>
      <c r="N3729" s="15">
        <f t="shared" si="321"/>
        <v>3.9473684210526314E-2</v>
      </c>
      <c r="O3729" s="21">
        <f t="shared" si="320"/>
        <v>0</v>
      </c>
      <c r="P3729" s="24">
        <v>147.78</v>
      </c>
      <c r="Q3729" s="18">
        <f t="shared" si="322"/>
        <v>0</v>
      </c>
      <c r="R3729" s="2">
        <v>1</v>
      </c>
      <c r="S3729" s="2">
        <v>120</v>
      </c>
      <c r="T3729" s="2" t="s">
        <v>4646</v>
      </c>
      <c r="U3729" s="28" t="str">
        <f>IF(G3729=0,"",_xlfn.MINIFS('PO Details'!$I:$I,'PO Details'!$D:$D,Planning!$B3729,'PO Details'!$L:$L,Planning!$E3729))</f>
        <v/>
      </c>
      <c r="V3729" s="29" t="s">
        <v>4641</v>
      </c>
      <c r="W3729" t="str">
        <f t="shared" si="319"/>
        <v/>
      </c>
      <c r="X3729" s="2">
        <v>120</v>
      </c>
    </row>
    <row r="3730" spans="1:24" x14ac:dyDescent="0.25">
      <c r="A3730" s="11" t="s">
        <v>4619</v>
      </c>
      <c r="B3730" s="22" t="s">
        <v>1832</v>
      </c>
      <c r="C3730" s="22" t="s">
        <v>416</v>
      </c>
      <c r="D3730" s="22" t="s">
        <v>1833</v>
      </c>
      <c r="E3730" s="31" t="s">
        <v>113</v>
      </c>
      <c r="F3730" s="12">
        <f>SUMIFS('Inventory Details'!$H:$H,'Inventory Details'!$B:$B,$B3730,'Inventory Details'!$E:$E,$E3730)</f>
        <v>0</v>
      </c>
      <c r="G3730" s="12">
        <f>SUMIFS('PO Details'!$H:$H,'PO Details'!$D:$D,Planning!$B3730,'PO Details'!$L:$L,$E3730)</f>
        <v>0</v>
      </c>
      <c r="H3730" s="12">
        <f>SUMIFS('SO Details'!$G:$G,'SO Details'!$D:$D,Planning!$B3730,'SO Details'!$K:$K,$E3730)</f>
        <v>1</v>
      </c>
      <c r="I3730" s="20">
        <f>IF(COUNTIFS($C:$C,B3730)&gt;1,SUMIFS('Sales Hx'!$Q:$Q,'Sales Hx'!$B:$B,_xlfn.XLOOKUP(B3730,C:C,B:B),'Sales Hx'!$D:$D,Planning!$E3730),SUMIFS('Sales Hx'!$Q:$Q,'Sales Hx'!$B:$B,Planning!$B3730,'Sales Hx'!$D:$D,Planning!$E3730))</f>
        <v>11.2</v>
      </c>
      <c r="J3730" s="16">
        <f>IF(COUNTIFS($C:$C,B3730)&gt;1,SUMIFS('Sales Hx'!$S:$S,'Sales Hx'!$B:$B,_xlfn.XLOOKUP(B3730,C:C,B:B),'Sales Hx'!$D:$D,E3730),SUMIFS('Sales Hx'!$S:$S,'Sales Hx'!$B:$B,$B3730,'Sales Hx'!$D:$D,$E3730))</f>
        <v>0.18552631578947368</v>
      </c>
      <c r="K3730" s="16">
        <f t="shared" si="318"/>
        <v>0</v>
      </c>
      <c r="L3730" s="12">
        <f>IF(M3730&lt;&gt;"",M3730,IF(COUNTIFS($C:$C,B3730)&gt;1,SUMIFS('Sales Hx'!V:V,'Sales Hx'!$B:$B,_xlfn.XLOOKUP(B3730,C:C,B:B),'Sales Hx'!$D:$D,$E3730),SUMIFS('Sales Hx'!V:V,'Sales Hx'!$B:$B,$B3730,'Sales Hx'!$D:$D,$E3730)))</f>
        <v>0</v>
      </c>
      <c r="M3730" s="12">
        <v>0</v>
      </c>
      <c r="N3730" s="15">
        <f t="shared" si="321"/>
        <v>0.18552631578947368</v>
      </c>
      <c r="O3730" s="21">
        <f t="shared" si="320"/>
        <v>0</v>
      </c>
      <c r="P3730" s="24">
        <v>147.78</v>
      </c>
      <c r="Q3730" s="18">
        <f t="shared" si="322"/>
        <v>0</v>
      </c>
      <c r="R3730" s="2">
        <v>1</v>
      </c>
      <c r="S3730" s="2">
        <v>120</v>
      </c>
      <c r="T3730" s="2" t="s">
        <v>4646</v>
      </c>
      <c r="U3730" s="28" t="str">
        <f>IF(G3730=0,"",_xlfn.MINIFS('PO Details'!$I:$I,'PO Details'!$D:$D,Planning!$B3730,'PO Details'!$L:$L,Planning!$E3730))</f>
        <v/>
      </c>
      <c r="V3730" s="29" t="s">
        <v>4641</v>
      </c>
      <c r="W3730" t="str">
        <f t="shared" si="319"/>
        <v/>
      </c>
      <c r="X3730" s="2">
        <v>120</v>
      </c>
    </row>
    <row r="3731" spans="1:24" x14ac:dyDescent="0.25">
      <c r="A3731" s="11" t="s">
        <v>4619</v>
      </c>
      <c r="B3731" s="22" t="s">
        <v>1832</v>
      </c>
      <c r="C3731" s="22" t="s">
        <v>416</v>
      </c>
      <c r="D3731" s="22" t="s">
        <v>1833</v>
      </c>
      <c r="E3731" s="31" t="s">
        <v>109</v>
      </c>
      <c r="F3731" s="12">
        <f>SUMIFS('Inventory Details'!$H:$H,'Inventory Details'!$B:$B,$B3731,'Inventory Details'!$E:$E,$E3731)</f>
        <v>0</v>
      </c>
      <c r="G3731" s="12">
        <f>SUMIFS('PO Details'!$H:$H,'PO Details'!$D:$D,Planning!$B3731,'PO Details'!$L:$L,$E3731)</f>
        <v>0</v>
      </c>
      <c r="H3731" s="12">
        <f>SUMIFS('SO Details'!$G:$G,'SO Details'!$D:$D,Planning!$B3731,'SO Details'!$K:$K,$E3731)</f>
        <v>0</v>
      </c>
      <c r="I3731" s="20">
        <f>IF(COUNTIFS($C:$C,B3731)&gt;1,SUMIFS('Sales Hx'!$Q:$Q,'Sales Hx'!$B:$B,_xlfn.XLOOKUP(B3731,C:C,B:B),'Sales Hx'!$D:$D,Planning!$E3731),SUMIFS('Sales Hx'!$Q:$Q,'Sales Hx'!$B:$B,Planning!$B3731,'Sales Hx'!$D:$D,Planning!$E3731))</f>
        <v>0</v>
      </c>
      <c r="J3731" s="16">
        <f>IF(COUNTIFS($C:$C,B3731)&gt;1,SUMIFS('Sales Hx'!$S:$S,'Sales Hx'!$B:$B,_xlfn.XLOOKUP(B3731,C:C,B:B),'Sales Hx'!$D:$D,E3731),SUMIFS('Sales Hx'!$S:$S,'Sales Hx'!$B:$B,$B3731,'Sales Hx'!$D:$D,$E3731))</f>
        <v>5.4824561403508776E-2</v>
      </c>
      <c r="K3731" s="16">
        <f t="shared" si="318"/>
        <v>0</v>
      </c>
      <c r="L3731" s="12">
        <f>IF(M3731&lt;&gt;"",M3731,IF(COUNTIFS($C:$C,B3731)&gt;1,SUMIFS('Sales Hx'!V:V,'Sales Hx'!$B:$B,_xlfn.XLOOKUP(B3731,C:C,B:B),'Sales Hx'!$D:$D,$E3731),SUMIFS('Sales Hx'!V:V,'Sales Hx'!$B:$B,$B3731,'Sales Hx'!$D:$D,$E3731)))</f>
        <v>0</v>
      </c>
      <c r="M3731" s="12">
        <v>0</v>
      </c>
      <c r="N3731" s="15">
        <f t="shared" si="321"/>
        <v>5.4824561403508776E-2</v>
      </c>
      <c r="O3731" s="21">
        <f t="shared" si="320"/>
        <v>0</v>
      </c>
      <c r="P3731" s="24">
        <v>147.78</v>
      </c>
      <c r="Q3731" s="18">
        <f t="shared" si="322"/>
        <v>0</v>
      </c>
      <c r="R3731" s="2">
        <v>1</v>
      </c>
      <c r="S3731" s="2">
        <v>120</v>
      </c>
      <c r="T3731" s="2" t="s">
        <v>4646</v>
      </c>
      <c r="U3731" s="28" t="str">
        <f>IF(G3731=0,"",_xlfn.MINIFS('PO Details'!$I:$I,'PO Details'!$D:$D,Planning!$B3731,'PO Details'!$L:$L,Planning!$E3731))</f>
        <v/>
      </c>
      <c r="V3731" s="29" t="s">
        <v>4641</v>
      </c>
      <c r="W3731" t="str">
        <f t="shared" si="319"/>
        <v/>
      </c>
      <c r="X3731" s="2">
        <v>120</v>
      </c>
    </row>
    <row r="3732" spans="1:24" x14ac:dyDescent="0.25">
      <c r="A3732" s="11" t="s">
        <v>4619</v>
      </c>
      <c r="B3732" s="22" t="s">
        <v>416</v>
      </c>
      <c r="C3732" s="22"/>
      <c r="D3732" s="22" t="s">
        <v>417</v>
      </c>
      <c r="E3732" s="31" t="s">
        <v>106</v>
      </c>
      <c r="F3732" s="12">
        <f>SUMIFS('Inventory Details'!$H:$H,'Inventory Details'!$B:$B,$B3732,'Inventory Details'!$E:$E,$E3732)</f>
        <v>32</v>
      </c>
      <c r="G3732" s="12">
        <f>SUMIFS('PO Details'!$H:$H,'PO Details'!$D:$D,Planning!$B3732,'PO Details'!$L:$L,$E3732)</f>
        <v>275</v>
      </c>
      <c r="H3732" s="12">
        <f>SUMIFS('SO Details'!$G:$G,'SO Details'!$D:$D,Planning!$B3732,'SO Details'!$K:$K,$E3732)</f>
        <v>13</v>
      </c>
      <c r="I3732" s="20">
        <f>IF(COUNTIFS($C:$C,B3732)&gt;1,SUMIFS('Sales Hx'!$Q:$Q,'Sales Hx'!$B:$B,_xlfn.XLOOKUP(B3732,C:C,B:B),'Sales Hx'!$D:$D,Planning!$E3732),SUMIFS('Sales Hx'!$Q:$Q,'Sales Hx'!$B:$B,Planning!$B3732,'Sales Hx'!$D:$D,Planning!$E3732))</f>
        <v>1.4</v>
      </c>
      <c r="J3732" s="16">
        <f>IF(COUNTIFS($C:$C,B3732)&gt;1,SUMIFS('Sales Hx'!$S:$S,'Sales Hx'!$B:$B,_xlfn.XLOOKUP(B3732,C:C,B:B),'Sales Hx'!$D:$D,E3732),SUMIFS('Sales Hx'!$S:$S,'Sales Hx'!$B:$B,$B3732,'Sales Hx'!$D:$D,$E3732))</f>
        <v>0.27467105263157893</v>
      </c>
      <c r="K3732" s="16">
        <f t="shared" si="318"/>
        <v>219.28571428571431</v>
      </c>
      <c r="L3732" s="12">
        <f>IF(M3732&lt;&gt;"",M3732,IF(COUNTIFS($C:$C,B3732)&gt;1,SUMIFS('Sales Hx'!V:V,'Sales Hx'!$B:$B,_xlfn.XLOOKUP(B3732,C:C,B:B),'Sales Hx'!$D:$D,$E3732),SUMIFS('Sales Hx'!V:V,'Sales Hx'!$B:$B,$B3732,'Sales Hx'!$D:$D,$E3732)))</f>
        <v>0</v>
      </c>
      <c r="M3732" s="12">
        <v>0</v>
      </c>
      <c r="N3732" s="15">
        <f t="shared" si="321"/>
        <v>0.27467105263157893</v>
      </c>
      <c r="O3732" s="21">
        <f t="shared" si="320"/>
        <v>0</v>
      </c>
      <c r="P3732" s="24">
        <v>147.78</v>
      </c>
      <c r="Q3732" s="18">
        <f t="shared" si="322"/>
        <v>0</v>
      </c>
      <c r="R3732" s="2">
        <v>1</v>
      </c>
      <c r="S3732" s="2">
        <v>90</v>
      </c>
      <c r="T3732" s="2" t="s">
        <v>4647</v>
      </c>
      <c r="U3732" s="28">
        <f>IF(G3732=0,"",_xlfn.MINIFS('PO Details'!$I:$I,'PO Details'!$D:$D,Planning!$B3732,'PO Details'!$L:$L,Planning!$E3732))</f>
        <v>45443</v>
      </c>
      <c r="V3732" s="29" t="s">
        <v>4639</v>
      </c>
      <c r="W3732" t="str">
        <f t="shared" si="319"/>
        <v>Max</v>
      </c>
      <c r="X3732" s="2">
        <v>120</v>
      </c>
    </row>
    <row r="3733" spans="1:24" x14ac:dyDescent="0.25">
      <c r="A3733" s="11" t="s">
        <v>4619</v>
      </c>
      <c r="B3733" s="22" t="s">
        <v>416</v>
      </c>
      <c r="C3733" s="22"/>
      <c r="D3733" s="22" t="s">
        <v>417</v>
      </c>
      <c r="E3733" s="31" t="s">
        <v>119</v>
      </c>
      <c r="F3733" s="12">
        <f>SUMIFS('Inventory Details'!$H:$H,'Inventory Details'!$B:$B,$B3733,'Inventory Details'!$E:$E,$E3733)</f>
        <v>0</v>
      </c>
      <c r="G3733" s="12">
        <f>SUMIFS('PO Details'!$H:$H,'PO Details'!$D:$D,Planning!$B3733,'PO Details'!$L:$L,$E3733)</f>
        <v>6</v>
      </c>
      <c r="H3733" s="12">
        <f>SUMIFS('SO Details'!$G:$G,'SO Details'!$D:$D,Planning!$B3733,'SO Details'!$K:$K,$E3733)</f>
        <v>0</v>
      </c>
      <c r="I3733" s="20">
        <f>IF(COUNTIFS($C:$C,B3733)&gt;1,SUMIFS('Sales Hx'!$Q:$Q,'Sales Hx'!$B:$B,_xlfn.XLOOKUP(B3733,C:C,B:B),'Sales Hx'!$D:$D,Planning!$E3733),SUMIFS('Sales Hx'!$Q:$Q,'Sales Hx'!$B:$B,Planning!$B3733,'Sales Hx'!$D:$D,Planning!$E3733))</f>
        <v>0</v>
      </c>
      <c r="J3733" s="16">
        <f>IF(COUNTIFS($C:$C,B3733)&gt;1,SUMIFS('Sales Hx'!$S:$S,'Sales Hx'!$B:$B,_xlfn.XLOOKUP(B3733,C:C,B:B),'Sales Hx'!$D:$D,E3733),SUMIFS('Sales Hx'!$S:$S,'Sales Hx'!$B:$B,$B3733,'Sales Hx'!$D:$D,$E3733))</f>
        <v>0</v>
      </c>
      <c r="K3733" s="16">
        <f t="shared" si="318"/>
        <v>0</v>
      </c>
      <c r="L3733" s="12">
        <f>IF(M3733&lt;&gt;"",M3733,IF(COUNTIFS($C:$C,B3733)&gt;1,SUMIFS('Sales Hx'!V:V,'Sales Hx'!$B:$B,_xlfn.XLOOKUP(B3733,C:C,B:B),'Sales Hx'!$D:$D,$E3733),SUMIFS('Sales Hx'!V:V,'Sales Hx'!$B:$B,$B3733,'Sales Hx'!$D:$D,$E3733)))</f>
        <v>0</v>
      </c>
      <c r="M3733" s="12">
        <v>0</v>
      </c>
      <c r="N3733" s="15">
        <f t="shared" si="321"/>
        <v>0</v>
      </c>
      <c r="O3733" s="21">
        <f t="shared" si="320"/>
        <v>0</v>
      </c>
      <c r="P3733" s="24">
        <v>147.78</v>
      </c>
      <c r="Q3733" s="18">
        <f t="shared" si="322"/>
        <v>0</v>
      </c>
      <c r="R3733" s="2">
        <v>1</v>
      </c>
      <c r="S3733" s="2">
        <v>90</v>
      </c>
      <c r="T3733" s="2" t="s">
        <v>4647</v>
      </c>
      <c r="U3733" s="28">
        <f>IF(G3733=0,"",_xlfn.MINIFS('PO Details'!$I:$I,'PO Details'!$D:$D,Planning!$B3733,'PO Details'!$L:$L,Planning!$E3733))</f>
        <v>45474</v>
      </c>
      <c r="V3733" s="29" t="s">
        <v>4639</v>
      </c>
      <c r="W3733" t="str">
        <f t="shared" si="319"/>
        <v/>
      </c>
      <c r="X3733" s="2">
        <v>120</v>
      </c>
    </row>
    <row r="3734" spans="1:24" x14ac:dyDescent="0.25">
      <c r="A3734" s="11" t="s">
        <v>4619</v>
      </c>
      <c r="B3734" s="22" t="s">
        <v>416</v>
      </c>
      <c r="C3734" s="22"/>
      <c r="D3734" s="22" t="s">
        <v>417</v>
      </c>
      <c r="E3734" s="31" t="s">
        <v>15</v>
      </c>
      <c r="F3734" s="12">
        <f>SUMIFS('Inventory Details'!$H:$H,'Inventory Details'!$B:$B,$B3734,'Inventory Details'!$E:$E,$E3734)</f>
        <v>8</v>
      </c>
      <c r="G3734" s="12">
        <f>SUMIFS('PO Details'!$H:$H,'PO Details'!$D:$D,Planning!$B3734,'PO Details'!$L:$L,$E3734)</f>
        <v>5</v>
      </c>
      <c r="H3734" s="12">
        <f>SUMIFS('SO Details'!$G:$G,'SO Details'!$D:$D,Planning!$B3734,'SO Details'!$K:$K,$E3734)</f>
        <v>0</v>
      </c>
      <c r="I3734" s="20">
        <f>IF(COUNTIFS($C:$C,B3734)&gt;1,SUMIFS('Sales Hx'!$Q:$Q,'Sales Hx'!$B:$B,_xlfn.XLOOKUP(B3734,C:C,B:B),'Sales Hx'!$D:$D,Planning!$E3734),SUMIFS('Sales Hx'!$Q:$Q,'Sales Hx'!$B:$B,Planning!$B3734,'Sales Hx'!$D:$D,Planning!$E3734))</f>
        <v>0</v>
      </c>
      <c r="J3734" s="16">
        <f>IF(COUNTIFS($C:$C,B3734)&gt;1,SUMIFS('Sales Hx'!$S:$S,'Sales Hx'!$B:$B,_xlfn.XLOOKUP(B3734,C:C,B:B),'Sales Hx'!$D:$D,E3734),SUMIFS('Sales Hx'!$S:$S,'Sales Hx'!$B:$B,$B3734,'Sales Hx'!$D:$D,$E3734))</f>
        <v>0</v>
      </c>
      <c r="K3734" s="16">
        <f t="shared" si="318"/>
        <v>0</v>
      </c>
      <c r="L3734" s="12">
        <f>IF(M3734&lt;&gt;"",M3734,IF(COUNTIFS($C:$C,B3734)&gt;1,SUMIFS('Sales Hx'!V:V,'Sales Hx'!$B:$B,_xlfn.XLOOKUP(B3734,C:C,B:B),'Sales Hx'!$D:$D,$E3734),SUMIFS('Sales Hx'!V:V,'Sales Hx'!$B:$B,$B3734,'Sales Hx'!$D:$D,$E3734)))</f>
        <v>0</v>
      </c>
      <c r="M3734" s="12">
        <v>0</v>
      </c>
      <c r="N3734" s="15">
        <f t="shared" si="321"/>
        <v>0</v>
      </c>
      <c r="O3734" s="21">
        <f t="shared" si="320"/>
        <v>0</v>
      </c>
      <c r="P3734" s="24">
        <v>147.78</v>
      </c>
      <c r="Q3734" s="18">
        <f t="shared" si="322"/>
        <v>0</v>
      </c>
      <c r="R3734" s="2">
        <v>1</v>
      </c>
      <c r="S3734" s="2">
        <v>90</v>
      </c>
      <c r="T3734" s="2" t="s">
        <v>4647</v>
      </c>
      <c r="U3734" s="28">
        <f>IF(G3734=0,"",_xlfn.MINIFS('PO Details'!$I:$I,'PO Details'!$D:$D,Planning!$B3734,'PO Details'!$L:$L,Planning!$E3734))</f>
        <v>45397</v>
      </c>
      <c r="V3734" s="29" t="s">
        <v>4639</v>
      </c>
      <c r="W3734" t="str">
        <f t="shared" si="319"/>
        <v/>
      </c>
      <c r="X3734" s="2">
        <v>120</v>
      </c>
    </row>
    <row r="3735" spans="1:24" x14ac:dyDescent="0.25">
      <c r="A3735" s="11" t="s">
        <v>4619</v>
      </c>
      <c r="B3735" s="22" t="s">
        <v>416</v>
      </c>
      <c r="C3735" s="22"/>
      <c r="D3735" s="22" t="s">
        <v>417</v>
      </c>
      <c r="E3735" s="31" t="s">
        <v>820</v>
      </c>
      <c r="F3735" s="12">
        <f>SUMIFS('Inventory Details'!$H:$H,'Inventory Details'!$B:$B,$B3735,'Inventory Details'!$E:$E,$E3735)</f>
        <v>0</v>
      </c>
      <c r="G3735" s="12">
        <f>SUMIFS('PO Details'!$H:$H,'PO Details'!$D:$D,Planning!$B3735,'PO Details'!$L:$L,$E3735)</f>
        <v>75</v>
      </c>
      <c r="H3735" s="12">
        <f>SUMIFS('SO Details'!$G:$G,'SO Details'!$D:$D,Planning!$B3735,'SO Details'!$K:$K,$E3735)</f>
        <v>6</v>
      </c>
      <c r="I3735" s="20">
        <f>IF(COUNTIFS($C:$C,B3735)&gt;1,SUMIFS('Sales Hx'!$Q:$Q,'Sales Hx'!$B:$B,_xlfn.XLOOKUP(B3735,C:C,B:B),'Sales Hx'!$D:$D,Planning!$E3735),SUMIFS('Sales Hx'!$Q:$Q,'Sales Hx'!$B:$B,Planning!$B3735,'Sales Hx'!$D:$D,Planning!$E3735))</f>
        <v>0</v>
      </c>
      <c r="J3735" s="16">
        <f>IF(COUNTIFS($C:$C,B3735)&gt;1,SUMIFS('Sales Hx'!$S:$S,'Sales Hx'!$B:$B,_xlfn.XLOOKUP(B3735,C:C,B:B),'Sales Hx'!$D:$D,E3735),SUMIFS('Sales Hx'!$S:$S,'Sales Hx'!$B:$B,$B3735,'Sales Hx'!$D:$D,$E3735))</f>
        <v>0</v>
      </c>
      <c r="K3735" s="16">
        <f t="shared" si="318"/>
        <v>0</v>
      </c>
      <c r="L3735" s="12">
        <f>IF(M3735&lt;&gt;"",M3735,IF(COUNTIFS($C:$C,B3735)&gt;1,SUMIFS('Sales Hx'!V:V,'Sales Hx'!$B:$B,_xlfn.XLOOKUP(B3735,C:C,B:B),'Sales Hx'!$D:$D,$E3735),SUMIFS('Sales Hx'!V:V,'Sales Hx'!$B:$B,$B3735,'Sales Hx'!$D:$D,$E3735)))</f>
        <v>0</v>
      </c>
      <c r="M3735" s="12">
        <v>0</v>
      </c>
      <c r="N3735" s="15">
        <f t="shared" si="321"/>
        <v>0</v>
      </c>
      <c r="O3735" s="21">
        <f t="shared" si="320"/>
        <v>0</v>
      </c>
      <c r="P3735" s="24">
        <v>147.78</v>
      </c>
      <c r="Q3735" s="18">
        <f t="shared" si="322"/>
        <v>0</v>
      </c>
      <c r="R3735" s="2">
        <v>1</v>
      </c>
      <c r="S3735" s="2">
        <v>90</v>
      </c>
      <c r="T3735" s="2" t="s">
        <v>4647</v>
      </c>
      <c r="U3735" s="28">
        <f>IF(G3735=0,"",_xlfn.MINIFS('PO Details'!$I:$I,'PO Details'!$D:$D,Planning!$B3735,'PO Details'!$L:$L,Planning!$E3735))</f>
        <v>45450</v>
      </c>
      <c r="V3735" s="29" t="s">
        <v>4639</v>
      </c>
      <c r="W3735" t="str">
        <f t="shared" si="319"/>
        <v/>
      </c>
      <c r="X3735" s="2">
        <v>120</v>
      </c>
    </row>
    <row r="3736" spans="1:24" x14ac:dyDescent="0.25">
      <c r="A3736" s="11" t="s">
        <v>4619</v>
      </c>
      <c r="B3736" s="22" t="s">
        <v>416</v>
      </c>
      <c r="C3736" s="22"/>
      <c r="D3736" s="22" t="s">
        <v>417</v>
      </c>
      <c r="E3736" s="31" t="s">
        <v>4746</v>
      </c>
      <c r="F3736" s="12">
        <f>SUMIFS('Inventory Details'!$H:$H,'Inventory Details'!$B:$B,$B3736,'Inventory Details'!$E:$E,$E3736)</f>
        <v>6</v>
      </c>
      <c r="G3736" s="12">
        <f>SUMIFS('PO Details'!$H:$H,'PO Details'!$D:$D,Planning!$B3736,'PO Details'!$L:$L,$E3736)</f>
        <v>502</v>
      </c>
      <c r="H3736" s="12">
        <f>SUMIFS('SO Details'!$G:$G,'SO Details'!$D:$D,Planning!$B3736,'SO Details'!$K:$K,$E3736)</f>
        <v>7</v>
      </c>
      <c r="I3736" s="20">
        <f>IF(COUNTIFS($C:$C,B3736)&gt;1,SUMIFS('Sales Hx'!$Q:$Q,'Sales Hx'!$B:$B,_xlfn.XLOOKUP(B3736,C:C,B:B),'Sales Hx'!$D:$D,Planning!$E3736),SUMIFS('Sales Hx'!$Q:$Q,'Sales Hx'!$B:$B,Planning!$B3736,'Sales Hx'!$D:$D,Planning!$E3736))</f>
        <v>0</v>
      </c>
      <c r="J3736" s="16">
        <f>IF(COUNTIFS($C:$C,B3736)&gt;1,SUMIFS('Sales Hx'!$S:$S,'Sales Hx'!$B:$B,_xlfn.XLOOKUP(B3736,C:C,B:B),'Sales Hx'!$D:$D,E3736),SUMIFS('Sales Hx'!$S:$S,'Sales Hx'!$B:$B,$B3736,'Sales Hx'!$D:$D,$E3736))</f>
        <v>0.53728070175438591</v>
      </c>
      <c r="K3736" s="16">
        <f t="shared" si="318"/>
        <v>0</v>
      </c>
      <c r="L3736" s="12">
        <f>IF(M3736&lt;&gt;"",M3736,IF(COUNTIFS($C:$C,B3736)&gt;1,SUMIFS('Sales Hx'!V:V,'Sales Hx'!$B:$B,_xlfn.XLOOKUP(B3736,C:C,B:B),'Sales Hx'!$D:$D,$E3736),SUMIFS('Sales Hx'!V:V,'Sales Hx'!$B:$B,$B3736,'Sales Hx'!$D:$D,$E3736)))</f>
        <v>0</v>
      </c>
      <c r="M3736" s="12">
        <v>0</v>
      </c>
      <c r="N3736" s="15">
        <f t="shared" si="321"/>
        <v>0.53728070175438591</v>
      </c>
      <c r="O3736" s="21">
        <f t="shared" si="320"/>
        <v>0</v>
      </c>
      <c r="P3736" s="24">
        <v>147.78</v>
      </c>
      <c r="Q3736" s="18">
        <f t="shared" si="322"/>
        <v>0</v>
      </c>
      <c r="R3736" s="2">
        <v>1</v>
      </c>
      <c r="S3736" s="2">
        <v>90</v>
      </c>
      <c r="T3736" s="2" t="s">
        <v>4647</v>
      </c>
      <c r="U3736" s="28">
        <f>IF(G3736=0,"",_xlfn.MINIFS('PO Details'!$I:$I,'PO Details'!$D:$D,Planning!$B3736,'PO Details'!$L:$L,Planning!$E3736))</f>
        <v>45443</v>
      </c>
      <c r="V3736" s="29" t="s">
        <v>4639</v>
      </c>
      <c r="W3736" t="str">
        <f t="shared" si="319"/>
        <v/>
      </c>
      <c r="X3736" s="2">
        <v>120</v>
      </c>
    </row>
    <row r="3737" spans="1:24" x14ac:dyDescent="0.25">
      <c r="A3737" s="11" t="s">
        <v>4619</v>
      </c>
      <c r="B3737" s="22" t="s">
        <v>416</v>
      </c>
      <c r="C3737" s="22"/>
      <c r="D3737" s="22" t="s">
        <v>417</v>
      </c>
      <c r="E3737" s="31" t="s">
        <v>186</v>
      </c>
      <c r="F3737" s="12">
        <f>SUMIFS('Inventory Details'!$H:$H,'Inventory Details'!$B:$B,$B3737,'Inventory Details'!$E:$E,$E3737)</f>
        <v>0</v>
      </c>
      <c r="G3737" s="12">
        <f>SUMIFS('PO Details'!$H:$H,'PO Details'!$D:$D,Planning!$B3737,'PO Details'!$L:$L,$E3737)</f>
        <v>4</v>
      </c>
      <c r="H3737" s="12">
        <f>SUMIFS('SO Details'!$G:$G,'SO Details'!$D:$D,Planning!$B3737,'SO Details'!$K:$K,$E3737)</f>
        <v>0</v>
      </c>
      <c r="I3737" s="20">
        <f>IF(COUNTIFS($C:$C,B3737)&gt;1,SUMIFS('Sales Hx'!$Q:$Q,'Sales Hx'!$B:$B,_xlfn.XLOOKUP(B3737,C:C,B:B),'Sales Hx'!$D:$D,Planning!$E3737),SUMIFS('Sales Hx'!$Q:$Q,'Sales Hx'!$B:$B,Planning!$B3737,'Sales Hx'!$D:$D,Planning!$E3737))</f>
        <v>0</v>
      </c>
      <c r="J3737" s="16">
        <f>IF(COUNTIFS($C:$C,B3737)&gt;1,SUMIFS('Sales Hx'!$S:$S,'Sales Hx'!$B:$B,_xlfn.XLOOKUP(B3737,C:C,B:B),'Sales Hx'!$D:$D,E3737),SUMIFS('Sales Hx'!$S:$S,'Sales Hx'!$B:$B,$B3737,'Sales Hx'!$D:$D,$E3737))</f>
        <v>0</v>
      </c>
      <c r="K3737" s="16">
        <f t="shared" si="318"/>
        <v>0</v>
      </c>
      <c r="L3737" s="12">
        <f>IF(M3737&lt;&gt;"",M3737,IF(COUNTIFS($C:$C,B3737)&gt;1,SUMIFS('Sales Hx'!V:V,'Sales Hx'!$B:$B,_xlfn.XLOOKUP(B3737,C:C,B:B),'Sales Hx'!$D:$D,$E3737),SUMIFS('Sales Hx'!V:V,'Sales Hx'!$B:$B,$B3737,'Sales Hx'!$D:$D,$E3737)))</f>
        <v>0</v>
      </c>
      <c r="M3737" s="12">
        <v>0</v>
      </c>
      <c r="N3737" s="15">
        <f t="shared" si="321"/>
        <v>0</v>
      </c>
      <c r="O3737" s="21">
        <f t="shared" si="320"/>
        <v>0</v>
      </c>
      <c r="P3737" s="24">
        <v>147.78</v>
      </c>
      <c r="Q3737" s="18">
        <f t="shared" si="322"/>
        <v>0</v>
      </c>
      <c r="R3737" s="2">
        <v>1</v>
      </c>
      <c r="S3737" s="2">
        <v>90</v>
      </c>
      <c r="T3737" s="2" t="s">
        <v>4647</v>
      </c>
      <c r="U3737" s="28">
        <f>IF(G3737=0,"",_xlfn.MINIFS('PO Details'!$I:$I,'PO Details'!$D:$D,Planning!$B3737,'PO Details'!$L:$L,Planning!$E3737))</f>
        <v>44936</v>
      </c>
      <c r="V3737" s="29" t="s">
        <v>4639</v>
      </c>
      <c r="W3737" t="str">
        <f t="shared" si="319"/>
        <v/>
      </c>
      <c r="X3737" s="2">
        <v>120</v>
      </c>
    </row>
    <row r="3738" spans="1:24" x14ac:dyDescent="0.25">
      <c r="A3738" s="11" t="s">
        <v>4619</v>
      </c>
      <c r="B3738" s="22" t="s">
        <v>416</v>
      </c>
      <c r="C3738" s="22"/>
      <c r="D3738" s="22" t="s">
        <v>417</v>
      </c>
      <c r="E3738" s="31" t="s">
        <v>109</v>
      </c>
      <c r="F3738" s="12">
        <f>SUMIFS('Inventory Details'!$H:$H,'Inventory Details'!$B:$B,$B3738,'Inventory Details'!$E:$E,$E3738)</f>
        <v>15</v>
      </c>
      <c r="G3738" s="12">
        <f>SUMIFS('PO Details'!$H:$H,'PO Details'!$D:$D,Planning!$B3738,'PO Details'!$L:$L,$E3738)</f>
        <v>35</v>
      </c>
      <c r="H3738" s="12">
        <f>SUMIFS('SO Details'!$G:$G,'SO Details'!$D:$D,Planning!$B3738,'SO Details'!$K:$K,$E3738)</f>
        <v>0</v>
      </c>
      <c r="I3738" s="20">
        <f>IF(COUNTIFS($C:$C,B3738)&gt;1,SUMIFS('Sales Hx'!$Q:$Q,'Sales Hx'!$B:$B,_xlfn.XLOOKUP(B3738,C:C,B:B),'Sales Hx'!$D:$D,Planning!$E3738),SUMIFS('Sales Hx'!$Q:$Q,'Sales Hx'!$B:$B,Planning!$B3738,'Sales Hx'!$D:$D,Planning!$E3738))</f>
        <v>0</v>
      </c>
      <c r="J3738" s="16">
        <f>IF(COUNTIFS($C:$C,B3738)&gt;1,SUMIFS('Sales Hx'!$S:$S,'Sales Hx'!$B:$B,_xlfn.XLOOKUP(B3738,C:C,B:B),'Sales Hx'!$D:$D,E3738),SUMIFS('Sales Hx'!$S:$S,'Sales Hx'!$B:$B,$B3738,'Sales Hx'!$D:$D,$E3738))</f>
        <v>5.4824561403508776E-2</v>
      </c>
      <c r="K3738" s="16">
        <f t="shared" si="318"/>
        <v>0</v>
      </c>
      <c r="L3738" s="12">
        <f>IF(M3738&lt;&gt;"",M3738,IF(COUNTIFS($C:$C,B3738)&gt;1,SUMIFS('Sales Hx'!V:V,'Sales Hx'!$B:$B,_xlfn.XLOOKUP(B3738,C:C,B:B),'Sales Hx'!$D:$D,$E3738),SUMIFS('Sales Hx'!V:V,'Sales Hx'!$B:$B,$B3738,'Sales Hx'!$D:$D,$E3738)))</f>
        <v>0</v>
      </c>
      <c r="M3738" s="12">
        <v>0</v>
      </c>
      <c r="N3738" s="15">
        <f t="shared" si="321"/>
        <v>5.4824561403508776E-2</v>
      </c>
      <c r="O3738" s="21">
        <f t="shared" si="320"/>
        <v>0</v>
      </c>
      <c r="P3738" s="24">
        <v>147.78</v>
      </c>
      <c r="Q3738" s="18">
        <f t="shared" si="322"/>
        <v>0</v>
      </c>
      <c r="R3738" s="2">
        <v>1</v>
      </c>
      <c r="S3738" s="2">
        <v>90</v>
      </c>
      <c r="T3738" s="2" t="s">
        <v>4647</v>
      </c>
      <c r="U3738" s="28">
        <f>IF(G3738=0,"",_xlfn.MINIFS('PO Details'!$I:$I,'PO Details'!$D:$D,Planning!$B3738,'PO Details'!$L:$L,Planning!$E3738))</f>
        <v>45500</v>
      </c>
      <c r="V3738" s="29" t="s">
        <v>4639</v>
      </c>
      <c r="W3738" t="str">
        <f t="shared" si="319"/>
        <v/>
      </c>
      <c r="X3738" s="2">
        <v>120</v>
      </c>
    </row>
    <row r="3739" spans="1:24" x14ac:dyDescent="0.25">
      <c r="A3739" s="11" t="s">
        <v>4619</v>
      </c>
      <c r="B3739" s="22" t="s">
        <v>416</v>
      </c>
      <c r="C3739" s="22"/>
      <c r="D3739" s="22" t="s">
        <v>417</v>
      </c>
      <c r="E3739" s="31" t="s">
        <v>113</v>
      </c>
      <c r="F3739" s="12">
        <f>SUMIFS('Inventory Details'!$H:$H,'Inventory Details'!$B:$B,$B3739,'Inventory Details'!$E:$E,$E3739)</f>
        <v>15</v>
      </c>
      <c r="G3739" s="12">
        <f>SUMIFS('PO Details'!$H:$H,'PO Details'!$D:$D,Planning!$B3739,'PO Details'!$L:$L,$E3739)</f>
        <v>68</v>
      </c>
      <c r="H3739" s="12">
        <f>SUMIFS('SO Details'!$G:$G,'SO Details'!$D:$D,Planning!$B3739,'SO Details'!$K:$K,$E3739)</f>
        <v>1</v>
      </c>
      <c r="I3739" s="20">
        <f>IF(COUNTIFS($C:$C,B3739)&gt;1,SUMIFS('Sales Hx'!$Q:$Q,'Sales Hx'!$B:$B,_xlfn.XLOOKUP(B3739,C:C,B:B),'Sales Hx'!$D:$D,Planning!$E3739),SUMIFS('Sales Hx'!$Q:$Q,'Sales Hx'!$B:$B,Planning!$B3739,'Sales Hx'!$D:$D,Planning!$E3739))</f>
        <v>11.2</v>
      </c>
      <c r="J3739" s="16">
        <f>IF(COUNTIFS($C:$C,B3739)&gt;1,SUMIFS('Sales Hx'!$S:$S,'Sales Hx'!$B:$B,_xlfn.XLOOKUP(B3739,C:C,B:B),'Sales Hx'!$D:$D,E3739),SUMIFS('Sales Hx'!$S:$S,'Sales Hx'!$B:$B,$B3739,'Sales Hx'!$D:$D,$E3739))</f>
        <v>0.18552631578947368</v>
      </c>
      <c r="K3739" s="16">
        <f t="shared" si="318"/>
        <v>7.4107142857142865</v>
      </c>
      <c r="L3739" s="12">
        <f>IF(M3739&lt;&gt;"",M3739,IF(COUNTIFS($C:$C,B3739)&gt;1,SUMIFS('Sales Hx'!V:V,'Sales Hx'!$B:$B,_xlfn.XLOOKUP(B3739,C:C,B:B),'Sales Hx'!$D:$D,$E3739),SUMIFS('Sales Hx'!V:V,'Sales Hx'!$B:$B,$B3739,'Sales Hx'!$D:$D,$E3739)))</f>
        <v>0</v>
      </c>
      <c r="M3739" s="12">
        <v>0</v>
      </c>
      <c r="N3739" s="15">
        <f t="shared" si="321"/>
        <v>0.18552631578947368</v>
      </c>
      <c r="O3739" s="21">
        <f t="shared" si="320"/>
        <v>0</v>
      </c>
      <c r="P3739" s="24">
        <v>147.78</v>
      </c>
      <c r="Q3739" s="18">
        <f t="shared" si="322"/>
        <v>0</v>
      </c>
      <c r="R3739" s="2">
        <v>1</v>
      </c>
      <c r="S3739" s="2">
        <v>90</v>
      </c>
      <c r="T3739" s="2" t="s">
        <v>4647</v>
      </c>
      <c r="U3739" s="28">
        <f>IF(G3739=0,"",_xlfn.MINIFS('PO Details'!$I:$I,'PO Details'!$D:$D,Planning!$B3739,'PO Details'!$L:$L,Planning!$E3739))</f>
        <v>45443</v>
      </c>
      <c r="V3739" s="29" t="s">
        <v>4639</v>
      </c>
      <c r="W3739" t="str">
        <f t="shared" si="319"/>
        <v/>
      </c>
      <c r="X3739" s="2">
        <v>120</v>
      </c>
    </row>
    <row r="3740" spans="1:24" x14ac:dyDescent="0.25">
      <c r="A3740" s="11" t="s">
        <v>4619</v>
      </c>
      <c r="B3740" s="22" t="s">
        <v>416</v>
      </c>
      <c r="C3740" s="22"/>
      <c r="D3740" s="22" t="s">
        <v>417</v>
      </c>
      <c r="E3740" s="31" t="s">
        <v>1201</v>
      </c>
      <c r="F3740" s="12">
        <f>SUMIFS('Inventory Details'!$H:$H,'Inventory Details'!$B:$B,$B3740,'Inventory Details'!$E:$E,$E3740)</f>
        <v>0</v>
      </c>
      <c r="G3740" s="12">
        <f>SUMIFS('PO Details'!$H:$H,'PO Details'!$D:$D,Planning!$B3740,'PO Details'!$L:$L,$E3740)</f>
        <v>0</v>
      </c>
      <c r="H3740" s="12">
        <f>SUMIFS('SO Details'!$G:$G,'SO Details'!$D:$D,Planning!$B3740,'SO Details'!$K:$K,$E3740)</f>
        <v>0</v>
      </c>
      <c r="I3740" s="20">
        <f>IF(COUNTIFS($C:$C,B3740)&gt;1,SUMIFS('Sales Hx'!$Q:$Q,'Sales Hx'!$B:$B,_xlfn.XLOOKUP(B3740,C:C,B:B),'Sales Hx'!$D:$D,Planning!$E3740),SUMIFS('Sales Hx'!$Q:$Q,'Sales Hx'!$B:$B,Planning!$B3740,'Sales Hx'!$D:$D,Planning!$E3740))</f>
        <v>0</v>
      </c>
      <c r="J3740" s="16">
        <f>IF(COUNTIFS($C:$C,B3740)&gt;1,SUMIFS('Sales Hx'!$S:$S,'Sales Hx'!$B:$B,_xlfn.XLOOKUP(B3740,C:C,B:B),'Sales Hx'!$D:$D,E3740),SUMIFS('Sales Hx'!$S:$S,'Sales Hx'!$B:$B,$B3740,'Sales Hx'!$D:$D,$E3740))</f>
        <v>0</v>
      </c>
      <c r="K3740" s="16">
        <f t="shared" si="318"/>
        <v>0</v>
      </c>
      <c r="L3740" s="12">
        <f>IF(M3740&lt;&gt;"",M3740,IF(COUNTIFS($C:$C,B3740)&gt;1,SUMIFS('Sales Hx'!V:V,'Sales Hx'!$B:$B,_xlfn.XLOOKUP(B3740,C:C,B:B),'Sales Hx'!$D:$D,$E3740),SUMIFS('Sales Hx'!V:V,'Sales Hx'!$B:$B,$B3740,'Sales Hx'!$D:$D,$E3740)))</f>
        <v>0</v>
      </c>
      <c r="M3740" s="12">
        <v>0</v>
      </c>
      <c r="N3740" s="15">
        <f t="shared" si="321"/>
        <v>0</v>
      </c>
      <c r="O3740" s="21">
        <f t="shared" si="320"/>
        <v>0</v>
      </c>
      <c r="P3740" s="24">
        <v>147.78</v>
      </c>
      <c r="Q3740" s="18">
        <f t="shared" si="322"/>
        <v>0</v>
      </c>
      <c r="R3740" s="2">
        <v>1</v>
      </c>
      <c r="S3740" s="2">
        <v>90</v>
      </c>
      <c r="T3740" s="2" t="s">
        <v>4647</v>
      </c>
      <c r="U3740" s="28" t="str">
        <f>IF(G3740=0,"",_xlfn.MINIFS('PO Details'!$I:$I,'PO Details'!$D:$D,Planning!$B3740,'PO Details'!$L:$L,Planning!$E3740))</f>
        <v/>
      </c>
      <c r="V3740" s="29" t="s">
        <v>4639</v>
      </c>
      <c r="W3740" t="str">
        <f t="shared" si="319"/>
        <v/>
      </c>
      <c r="X3740" s="2">
        <v>120</v>
      </c>
    </row>
    <row r="3741" spans="1:24" x14ac:dyDescent="0.25">
      <c r="A3741" s="11" t="s">
        <v>4619</v>
      </c>
      <c r="B3741" s="22" t="s">
        <v>416</v>
      </c>
      <c r="C3741" s="22"/>
      <c r="D3741" s="22" t="s">
        <v>417</v>
      </c>
      <c r="E3741" s="31" t="s">
        <v>861</v>
      </c>
      <c r="F3741" s="12">
        <f>SUMIFS('Inventory Details'!$H:$H,'Inventory Details'!$B:$B,$B3741,'Inventory Details'!$E:$E,$E3741)</f>
        <v>7</v>
      </c>
      <c r="G3741" s="12">
        <f>SUMIFS('PO Details'!$H:$H,'PO Details'!$D:$D,Planning!$B3741,'PO Details'!$L:$L,$E3741)</f>
        <v>0</v>
      </c>
      <c r="H3741" s="12">
        <f>SUMIFS('SO Details'!$G:$G,'SO Details'!$D:$D,Planning!$B3741,'SO Details'!$K:$K,$E3741)</f>
        <v>2</v>
      </c>
      <c r="I3741" s="20">
        <f>IF(COUNTIFS($C:$C,B3741)&gt;1,SUMIFS('Sales Hx'!$Q:$Q,'Sales Hx'!$B:$B,_xlfn.XLOOKUP(B3741,C:C,B:B),'Sales Hx'!$D:$D,Planning!$E3741),SUMIFS('Sales Hx'!$Q:$Q,'Sales Hx'!$B:$B,Planning!$B3741,'Sales Hx'!$D:$D,Planning!$E3741))</f>
        <v>1.4</v>
      </c>
      <c r="J3741" s="16">
        <f>IF(COUNTIFS($C:$C,B3741)&gt;1,SUMIFS('Sales Hx'!$S:$S,'Sales Hx'!$B:$B,_xlfn.XLOOKUP(B3741,C:C,B:B),'Sales Hx'!$D:$D,E3741),SUMIFS('Sales Hx'!$S:$S,'Sales Hx'!$B:$B,$B3741,'Sales Hx'!$D:$D,$E3741))</f>
        <v>3.9473684210526314E-2</v>
      </c>
      <c r="K3741" s="16">
        <f t="shared" si="318"/>
        <v>5</v>
      </c>
      <c r="L3741" s="12">
        <f>IF(M3741&lt;&gt;"",M3741,IF(COUNTIFS($C:$C,B3741)&gt;1,SUMIFS('Sales Hx'!V:V,'Sales Hx'!$B:$B,_xlfn.XLOOKUP(B3741,C:C,B:B),'Sales Hx'!$D:$D,$E3741),SUMIFS('Sales Hx'!V:V,'Sales Hx'!$B:$B,$B3741,'Sales Hx'!$D:$D,$E3741)))</f>
        <v>0</v>
      </c>
      <c r="M3741" s="12">
        <v>0</v>
      </c>
      <c r="N3741" s="15">
        <f t="shared" si="321"/>
        <v>3.9473684210526314E-2</v>
      </c>
      <c r="O3741" s="21">
        <f t="shared" si="320"/>
        <v>0</v>
      </c>
      <c r="P3741" s="24">
        <v>147.78</v>
      </c>
      <c r="Q3741" s="18">
        <f t="shared" si="322"/>
        <v>0</v>
      </c>
      <c r="R3741" s="2">
        <v>1</v>
      </c>
      <c r="S3741" s="2">
        <v>90</v>
      </c>
      <c r="T3741" s="2" t="s">
        <v>4647</v>
      </c>
      <c r="U3741" s="28" t="str">
        <f>IF(G3741=0,"",_xlfn.MINIFS('PO Details'!$I:$I,'PO Details'!$D:$D,Planning!$B3741,'PO Details'!$L:$L,Planning!$E3741))</f>
        <v/>
      </c>
      <c r="V3741" s="29" t="s">
        <v>4639</v>
      </c>
      <c r="W3741" t="str">
        <f t="shared" si="319"/>
        <v/>
      </c>
      <c r="X3741" s="2">
        <v>120</v>
      </c>
    </row>
    <row r="3742" spans="1:24" x14ac:dyDescent="0.25">
      <c r="A3742" s="11" t="s">
        <v>4619</v>
      </c>
      <c r="B3742" s="22" t="s">
        <v>416</v>
      </c>
      <c r="C3742" s="22"/>
      <c r="D3742" s="22" t="s">
        <v>417</v>
      </c>
      <c r="E3742" s="31" t="s">
        <v>108</v>
      </c>
      <c r="F3742" s="12">
        <f>SUMIFS('Inventory Details'!$H:$H,'Inventory Details'!$B:$B,$B3742,'Inventory Details'!$E:$E,$E3742)</f>
        <v>0</v>
      </c>
      <c r="G3742" s="12">
        <f>SUMIFS('PO Details'!$H:$H,'PO Details'!$D:$D,Planning!$B3742,'PO Details'!$L:$L,$E3742)</f>
        <v>0</v>
      </c>
      <c r="H3742" s="12">
        <f>SUMIFS('SO Details'!$G:$G,'SO Details'!$D:$D,Planning!$B3742,'SO Details'!$K:$K,$E3742)</f>
        <v>0</v>
      </c>
      <c r="I3742" s="20">
        <f>IF(COUNTIFS($C:$C,B3742)&gt;1,SUMIFS('Sales Hx'!$Q:$Q,'Sales Hx'!$B:$B,_xlfn.XLOOKUP(B3742,C:C,B:B),'Sales Hx'!$D:$D,Planning!$E3742),SUMIFS('Sales Hx'!$Q:$Q,'Sales Hx'!$B:$B,Planning!$B3742,'Sales Hx'!$D:$D,Planning!$E3742))</f>
        <v>0</v>
      </c>
      <c r="J3742" s="16">
        <f>IF(COUNTIFS($C:$C,B3742)&gt;1,SUMIFS('Sales Hx'!$S:$S,'Sales Hx'!$B:$B,_xlfn.XLOOKUP(B3742,C:C,B:B),'Sales Hx'!$D:$D,E3742),SUMIFS('Sales Hx'!$S:$S,'Sales Hx'!$B:$B,$B3742,'Sales Hx'!$D:$D,$E3742))</f>
        <v>0</v>
      </c>
      <c r="K3742" s="16">
        <f t="shared" si="318"/>
        <v>0</v>
      </c>
      <c r="L3742" s="12">
        <f>IF(M3742&lt;&gt;"",M3742,IF(COUNTIFS($C:$C,B3742)&gt;1,SUMIFS('Sales Hx'!V:V,'Sales Hx'!$B:$B,_xlfn.XLOOKUP(B3742,C:C,B:B),'Sales Hx'!$D:$D,$E3742),SUMIFS('Sales Hx'!V:V,'Sales Hx'!$B:$B,$B3742,'Sales Hx'!$D:$D,$E3742)))</f>
        <v>0</v>
      </c>
      <c r="M3742" s="12">
        <v>0</v>
      </c>
      <c r="N3742" s="15">
        <f t="shared" si="321"/>
        <v>0</v>
      </c>
      <c r="O3742" s="21">
        <f t="shared" si="320"/>
        <v>0</v>
      </c>
      <c r="P3742" s="24">
        <v>147.78</v>
      </c>
      <c r="Q3742" s="18">
        <f t="shared" si="322"/>
        <v>0</v>
      </c>
      <c r="R3742" s="2">
        <v>1</v>
      </c>
      <c r="S3742" s="2">
        <v>90</v>
      </c>
      <c r="T3742" s="2" t="s">
        <v>4647</v>
      </c>
      <c r="U3742" s="28" t="str">
        <f>IF(G3742=0,"",_xlfn.MINIFS('PO Details'!$I:$I,'PO Details'!$D:$D,Planning!$B3742,'PO Details'!$L:$L,Planning!$E3742))</f>
        <v/>
      </c>
      <c r="V3742" s="29" t="s">
        <v>4639</v>
      </c>
      <c r="W3742" t="str">
        <f t="shared" si="319"/>
        <v/>
      </c>
      <c r="X3742" s="2">
        <v>120</v>
      </c>
    </row>
    <row r="3743" spans="1:24" x14ac:dyDescent="0.25">
      <c r="A3743" s="11" t="s">
        <v>4619</v>
      </c>
      <c r="B3743" s="22" t="s">
        <v>418</v>
      </c>
      <c r="C3743" s="22"/>
      <c r="D3743" s="22" t="s">
        <v>1834</v>
      </c>
      <c r="E3743" s="31" t="s">
        <v>119</v>
      </c>
      <c r="F3743" s="12">
        <f>SUMIFS('Inventory Details'!$H:$H,'Inventory Details'!$B:$B,$B3743,'Inventory Details'!$E:$E,$E3743)</f>
        <v>0</v>
      </c>
      <c r="G3743" s="12">
        <f>SUMIFS('PO Details'!$H:$H,'PO Details'!$D:$D,Planning!$B3743,'PO Details'!$L:$L,$E3743)</f>
        <v>6</v>
      </c>
      <c r="H3743" s="12">
        <f>SUMIFS('SO Details'!$G:$G,'SO Details'!$D:$D,Planning!$B3743,'SO Details'!$K:$K,$E3743)</f>
        <v>0</v>
      </c>
      <c r="I3743" s="20">
        <f>IF(COUNTIFS($C:$C,B3743)&gt;1,SUMIFS('Sales Hx'!$Q:$Q,'Sales Hx'!$B:$B,_xlfn.XLOOKUP(B3743,C:C,B:B),'Sales Hx'!$D:$D,Planning!$E3743),SUMIFS('Sales Hx'!$Q:$Q,'Sales Hx'!$B:$B,Planning!$B3743,'Sales Hx'!$D:$D,Planning!$E3743))</f>
        <v>0</v>
      </c>
      <c r="J3743" s="16">
        <f>IF(COUNTIFS($C:$C,B3743)&gt;1,SUMIFS('Sales Hx'!$S:$S,'Sales Hx'!$B:$B,_xlfn.XLOOKUP(B3743,C:C,B:B),'Sales Hx'!$D:$D,E3743),SUMIFS('Sales Hx'!$S:$S,'Sales Hx'!$B:$B,$B3743,'Sales Hx'!$D:$D,$E3743))</f>
        <v>5.5921052631578948E-2</v>
      </c>
      <c r="K3743" s="16">
        <f t="shared" si="318"/>
        <v>0</v>
      </c>
      <c r="L3743" s="12">
        <f>IF(M3743&lt;&gt;"",M3743,IF(COUNTIFS($C:$C,B3743)&gt;1,SUMIFS('Sales Hx'!V:V,'Sales Hx'!$B:$B,_xlfn.XLOOKUP(B3743,C:C,B:B),'Sales Hx'!$D:$D,$E3743),SUMIFS('Sales Hx'!V:V,'Sales Hx'!$B:$B,$B3743,'Sales Hx'!$D:$D,$E3743)))</f>
        <v>0</v>
      </c>
      <c r="M3743" s="12">
        <v>0</v>
      </c>
      <c r="N3743" s="15">
        <f t="shared" si="321"/>
        <v>5.5921052631578948E-2</v>
      </c>
      <c r="O3743" s="21">
        <f t="shared" si="320"/>
        <v>0</v>
      </c>
      <c r="P3743" s="24">
        <v>131.1</v>
      </c>
      <c r="Q3743" s="18">
        <f t="shared" si="322"/>
        <v>0</v>
      </c>
      <c r="R3743" s="2">
        <v>1</v>
      </c>
      <c r="S3743" s="2">
        <v>90</v>
      </c>
      <c r="T3743" s="2" t="s">
        <v>4647</v>
      </c>
      <c r="U3743" s="28">
        <f>IF(G3743=0,"",_xlfn.MINIFS('PO Details'!$I:$I,'PO Details'!$D:$D,Planning!$B3743,'PO Details'!$L:$L,Planning!$E3743))</f>
        <v>45474</v>
      </c>
      <c r="V3743" s="29" t="s">
        <v>4639</v>
      </c>
      <c r="W3743" t="str">
        <f t="shared" si="319"/>
        <v/>
      </c>
      <c r="X3743" s="2">
        <v>120</v>
      </c>
    </row>
    <row r="3744" spans="1:24" x14ac:dyDescent="0.25">
      <c r="A3744" s="11" t="s">
        <v>4619</v>
      </c>
      <c r="B3744" s="22" t="s">
        <v>418</v>
      </c>
      <c r="C3744" s="22"/>
      <c r="D3744" s="22" t="s">
        <v>1834</v>
      </c>
      <c r="E3744" s="31" t="s">
        <v>15</v>
      </c>
      <c r="F3744" s="12">
        <f>SUMIFS('Inventory Details'!$H:$H,'Inventory Details'!$B:$B,$B3744,'Inventory Details'!$E:$E,$E3744)</f>
        <v>5</v>
      </c>
      <c r="G3744" s="12">
        <f>SUMIFS('PO Details'!$H:$H,'PO Details'!$D:$D,Planning!$B3744,'PO Details'!$L:$L,$E3744)</f>
        <v>5</v>
      </c>
      <c r="H3744" s="12">
        <f>SUMIFS('SO Details'!$G:$G,'SO Details'!$D:$D,Planning!$B3744,'SO Details'!$K:$K,$E3744)</f>
        <v>0</v>
      </c>
      <c r="I3744" s="20">
        <f>IF(COUNTIFS($C:$C,B3744)&gt;1,SUMIFS('Sales Hx'!$Q:$Q,'Sales Hx'!$B:$B,_xlfn.XLOOKUP(B3744,C:C,B:B),'Sales Hx'!$D:$D,Planning!$E3744),SUMIFS('Sales Hx'!$Q:$Q,'Sales Hx'!$B:$B,Planning!$B3744,'Sales Hx'!$D:$D,Planning!$E3744))</f>
        <v>7</v>
      </c>
      <c r="J3744" s="16">
        <f>IF(COUNTIFS($C:$C,B3744)&gt;1,SUMIFS('Sales Hx'!$S:$S,'Sales Hx'!$B:$B,_xlfn.XLOOKUP(B3744,C:C,B:B),'Sales Hx'!$D:$D,E3744),SUMIFS('Sales Hx'!$S:$S,'Sales Hx'!$B:$B,$B3744,'Sales Hx'!$D:$D,$E3744))</f>
        <v>0.15625</v>
      </c>
      <c r="K3744" s="16">
        <f t="shared" si="318"/>
        <v>1.4285714285714286</v>
      </c>
      <c r="L3744" s="12">
        <f>IF(M3744&lt;&gt;"",M3744,IF(COUNTIFS($C:$C,B3744)&gt;1,SUMIFS('Sales Hx'!V:V,'Sales Hx'!$B:$B,_xlfn.XLOOKUP(B3744,C:C,B:B),'Sales Hx'!$D:$D,$E3744),SUMIFS('Sales Hx'!V:V,'Sales Hx'!$B:$B,$B3744,'Sales Hx'!$D:$D,$E3744)))</f>
        <v>0</v>
      </c>
      <c r="M3744" s="12">
        <v>0</v>
      </c>
      <c r="N3744" s="15">
        <f t="shared" si="321"/>
        <v>0.15625</v>
      </c>
      <c r="O3744" s="21">
        <f t="shared" si="320"/>
        <v>0</v>
      </c>
      <c r="P3744" s="24">
        <v>131.1</v>
      </c>
      <c r="Q3744" s="18">
        <f t="shared" si="322"/>
        <v>0</v>
      </c>
      <c r="R3744" s="2">
        <v>1</v>
      </c>
      <c r="S3744" s="2">
        <v>90</v>
      </c>
      <c r="T3744" s="2" t="s">
        <v>4647</v>
      </c>
      <c r="U3744" s="28">
        <f>IF(G3744=0,"",_xlfn.MINIFS('PO Details'!$I:$I,'PO Details'!$D:$D,Planning!$B3744,'PO Details'!$L:$L,Planning!$E3744))</f>
        <v>45397</v>
      </c>
      <c r="V3744" s="29" t="s">
        <v>4639</v>
      </c>
      <c r="W3744" t="str">
        <f t="shared" si="319"/>
        <v/>
      </c>
      <c r="X3744" s="2">
        <v>120</v>
      </c>
    </row>
    <row r="3745" spans="1:24" x14ac:dyDescent="0.25">
      <c r="A3745" s="11" t="s">
        <v>4619</v>
      </c>
      <c r="B3745" s="22" t="s">
        <v>418</v>
      </c>
      <c r="C3745" s="22"/>
      <c r="D3745" s="22" t="s">
        <v>1834</v>
      </c>
      <c r="E3745" s="31" t="s">
        <v>820</v>
      </c>
      <c r="F3745" s="12">
        <f>SUMIFS('Inventory Details'!$H:$H,'Inventory Details'!$B:$B,$B3745,'Inventory Details'!$E:$E,$E3745)</f>
        <v>0</v>
      </c>
      <c r="G3745" s="12">
        <f>SUMIFS('PO Details'!$H:$H,'PO Details'!$D:$D,Planning!$B3745,'PO Details'!$L:$L,$E3745)</f>
        <v>52</v>
      </c>
      <c r="H3745" s="12">
        <f>SUMIFS('SO Details'!$G:$G,'SO Details'!$D:$D,Planning!$B3745,'SO Details'!$K:$K,$E3745)</f>
        <v>7</v>
      </c>
      <c r="I3745" s="20">
        <f>IF(COUNTIFS($C:$C,B3745)&gt;1,SUMIFS('Sales Hx'!$Q:$Q,'Sales Hx'!$B:$B,_xlfn.XLOOKUP(B3745,C:C,B:B),'Sales Hx'!$D:$D,Planning!$E3745),SUMIFS('Sales Hx'!$Q:$Q,'Sales Hx'!$B:$B,Planning!$B3745,'Sales Hx'!$D:$D,Planning!$E3745))</f>
        <v>4.1999999999999993</v>
      </c>
      <c r="J3745" s="16">
        <f>IF(COUNTIFS($C:$C,B3745)&gt;1,SUMIFS('Sales Hx'!$S:$S,'Sales Hx'!$B:$B,_xlfn.XLOOKUP(B3745,C:C,B:B),'Sales Hx'!$D:$D,E3745),SUMIFS('Sales Hx'!$S:$S,'Sales Hx'!$B:$B,$B3745,'Sales Hx'!$D:$D,$E3745))</f>
        <v>0.18552631578947368</v>
      </c>
      <c r="K3745" s="16">
        <f t="shared" si="318"/>
        <v>12.380952380952383</v>
      </c>
      <c r="L3745" s="12">
        <f>IF(M3745&lt;&gt;"",M3745,IF(COUNTIFS($C:$C,B3745)&gt;1,SUMIFS('Sales Hx'!V:V,'Sales Hx'!$B:$B,_xlfn.XLOOKUP(B3745,C:C,B:B),'Sales Hx'!$D:$D,$E3745),SUMIFS('Sales Hx'!V:V,'Sales Hx'!$B:$B,$B3745,'Sales Hx'!$D:$D,$E3745)))</f>
        <v>0</v>
      </c>
      <c r="M3745" s="12">
        <v>0</v>
      </c>
      <c r="N3745" s="15">
        <f t="shared" si="321"/>
        <v>0.18552631578947368</v>
      </c>
      <c r="O3745" s="21">
        <f t="shared" si="320"/>
        <v>0</v>
      </c>
      <c r="P3745" s="24">
        <v>131.1</v>
      </c>
      <c r="Q3745" s="18">
        <f t="shared" si="322"/>
        <v>0</v>
      </c>
      <c r="R3745" s="2">
        <v>1</v>
      </c>
      <c r="S3745" s="2">
        <v>90</v>
      </c>
      <c r="T3745" s="2" t="s">
        <v>4647</v>
      </c>
      <c r="U3745" s="28">
        <f>IF(G3745=0,"",_xlfn.MINIFS('PO Details'!$I:$I,'PO Details'!$D:$D,Planning!$B3745,'PO Details'!$L:$L,Planning!$E3745))</f>
        <v>45450</v>
      </c>
      <c r="V3745" s="29" t="s">
        <v>4639</v>
      </c>
      <c r="W3745" t="str">
        <f t="shared" si="319"/>
        <v>Max</v>
      </c>
      <c r="X3745" s="2">
        <v>120</v>
      </c>
    </row>
    <row r="3746" spans="1:24" x14ac:dyDescent="0.25">
      <c r="A3746" s="11" t="s">
        <v>4619</v>
      </c>
      <c r="B3746" s="22" t="s">
        <v>418</v>
      </c>
      <c r="C3746" s="22"/>
      <c r="D3746" s="22" t="s">
        <v>1834</v>
      </c>
      <c r="E3746" s="31" t="s">
        <v>4746</v>
      </c>
      <c r="F3746" s="12">
        <f>SUMIFS('Inventory Details'!$H:$H,'Inventory Details'!$B:$B,$B3746,'Inventory Details'!$E:$E,$E3746)</f>
        <v>167</v>
      </c>
      <c r="G3746" s="12">
        <f>SUMIFS('PO Details'!$H:$H,'PO Details'!$D:$D,Planning!$B3746,'PO Details'!$L:$L,$E3746)</f>
        <v>100</v>
      </c>
      <c r="H3746" s="12">
        <f>SUMIFS('SO Details'!$G:$G,'SO Details'!$D:$D,Planning!$B3746,'SO Details'!$K:$K,$E3746)</f>
        <v>4</v>
      </c>
      <c r="I3746" s="20">
        <f>IF(COUNTIFS($C:$C,B3746)&gt;1,SUMIFS('Sales Hx'!$Q:$Q,'Sales Hx'!$B:$B,_xlfn.XLOOKUP(B3746,C:C,B:B),'Sales Hx'!$D:$D,Planning!$E3746),SUMIFS('Sales Hx'!$Q:$Q,'Sales Hx'!$B:$B,Planning!$B3746,'Sales Hx'!$D:$D,Planning!$E3746))</f>
        <v>121.8</v>
      </c>
      <c r="J3746" s="16">
        <f>IF(COUNTIFS($C:$C,B3746)&gt;1,SUMIFS('Sales Hx'!$S:$S,'Sales Hx'!$B:$B,_xlfn.XLOOKUP(B3746,C:C,B:B),'Sales Hx'!$D:$D,E3746),SUMIFS('Sales Hx'!$S:$S,'Sales Hx'!$B:$B,$B3746,'Sales Hx'!$D:$D,$E3746))</f>
        <v>1.1902412280701753</v>
      </c>
      <c r="K3746" s="16">
        <f t="shared" si="318"/>
        <v>2.1921182266009853</v>
      </c>
      <c r="L3746" s="12">
        <f>IF(M3746&lt;&gt;"",M3746,IF(COUNTIFS($C:$C,B3746)&gt;1,SUMIFS('Sales Hx'!V:V,'Sales Hx'!$B:$B,_xlfn.XLOOKUP(B3746,C:C,B:B),'Sales Hx'!$D:$D,$E3746),SUMIFS('Sales Hx'!V:V,'Sales Hx'!$B:$B,$B3746,'Sales Hx'!$D:$D,$E3746)))</f>
        <v>0</v>
      </c>
      <c r="M3746" s="12">
        <v>0</v>
      </c>
      <c r="N3746" s="15">
        <f t="shared" si="321"/>
        <v>1.1902412280701753</v>
      </c>
      <c r="O3746" s="21">
        <f t="shared" si="320"/>
        <v>0</v>
      </c>
      <c r="P3746" s="24">
        <v>131.1</v>
      </c>
      <c r="Q3746" s="18">
        <f t="shared" si="322"/>
        <v>0</v>
      </c>
      <c r="R3746" s="2">
        <v>1</v>
      </c>
      <c r="S3746" s="2">
        <v>90</v>
      </c>
      <c r="T3746" s="2" t="s">
        <v>4647</v>
      </c>
      <c r="U3746" s="28">
        <f>IF(G3746=0,"",_xlfn.MINIFS('PO Details'!$I:$I,'PO Details'!$D:$D,Planning!$B3746,'PO Details'!$L:$L,Planning!$E3746))</f>
        <v>45450</v>
      </c>
      <c r="V3746" s="29" t="s">
        <v>4639</v>
      </c>
      <c r="W3746" t="str">
        <f t="shared" si="319"/>
        <v/>
      </c>
      <c r="X3746" s="2">
        <v>120</v>
      </c>
    </row>
    <row r="3747" spans="1:24" x14ac:dyDescent="0.25">
      <c r="A3747" s="11" t="s">
        <v>4619</v>
      </c>
      <c r="B3747" s="22" t="s">
        <v>418</v>
      </c>
      <c r="C3747" s="22"/>
      <c r="D3747" s="22" t="s">
        <v>1834</v>
      </c>
      <c r="E3747" s="31" t="s">
        <v>113</v>
      </c>
      <c r="F3747" s="12">
        <f>SUMIFS('Inventory Details'!$H:$H,'Inventory Details'!$B:$B,$B3747,'Inventory Details'!$E:$E,$E3747)</f>
        <v>164</v>
      </c>
      <c r="G3747" s="12">
        <f>SUMIFS('PO Details'!$H:$H,'PO Details'!$D:$D,Planning!$B3747,'PO Details'!$L:$L,$E3747)</f>
        <v>0</v>
      </c>
      <c r="H3747" s="12">
        <f>SUMIFS('SO Details'!$G:$G,'SO Details'!$D:$D,Planning!$B3747,'SO Details'!$K:$K,$E3747)</f>
        <v>10</v>
      </c>
      <c r="I3747" s="20">
        <f>IF(COUNTIFS($C:$C,B3747)&gt;1,SUMIFS('Sales Hx'!$Q:$Q,'Sales Hx'!$B:$B,_xlfn.XLOOKUP(B3747,C:C,B:B),'Sales Hx'!$D:$D,Planning!$E3747),SUMIFS('Sales Hx'!$Q:$Q,'Sales Hx'!$B:$B,Planning!$B3747,'Sales Hx'!$D:$D,Planning!$E3747))</f>
        <v>36.4</v>
      </c>
      <c r="J3747" s="16">
        <f>IF(COUNTIFS($C:$C,B3747)&gt;1,SUMIFS('Sales Hx'!$S:$S,'Sales Hx'!$B:$B,_xlfn.XLOOKUP(B3747,C:C,B:B),'Sales Hx'!$D:$D,E3747),SUMIFS('Sales Hx'!$S:$S,'Sales Hx'!$B:$B,$B3747,'Sales Hx'!$D:$D,$E3747))</f>
        <v>0.32182017543859648</v>
      </c>
      <c r="K3747" s="16">
        <f t="shared" si="318"/>
        <v>4.5054945054945055</v>
      </c>
      <c r="L3747" s="12">
        <f>IF(M3747&lt;&gt;"",M3747,IF(COUNTIFS($C:$C,B3747)&gt;1,SUMIFS('Sales Hx'!V:V,'Sales Hx'!$B:$B,_xlfn.XLOOKUP(B3747,C:C,B:B),'Sales Hx'!$D:$D,$E3747),SUMIFS('Sales Hx'!V:V,'Sales Hx'!$B:$B,$B3747,'Sales Hx'!$D:$D,$E3747)))</f>
        <v>0</v>
      </c>
      <c r="M3747" s="12">
        <v>0</v>
      </c>
      <c r="N3747" s="15">
        <f t="shared" si="321"/>
        <v>0.32182017543859648</v>
      </c>
      <c r="O3747" s="21">
        <f t="shared" si="320"/>
        <v>0</v>
      </c>
      <c r="P3747" s="24">
        <v>131.1</v>
      </c>
      <c r="Q3747" s="18">
        <f t="shared" si="322"/>
        <v>0</v>
      </c>
      <c r="R3747" s="2">
        <v>1</v>
      </c>
      <c r="S3747" s="2">
        <v>90</v>
      </c>
      <c r="T3747" s="2" t="s">
        <v>4647</v>
      </c>
      <c r="U3747" s="28" t="str">
        <f>IF(G3747=0,"",_xlfn.MINIFS('PO Details'!$I:$I,'PO Details'!$D:$D,Planning!$B3747,'PO Details'!$L:$L,Planning!$E3747))</f>
        <v/>
      </c>
      <c r="V3747" s="29" t="s">
        <v>4639</v>
      </c>
      <c r="W3747" t="str">
        <f t="shared" si="319"/>
        <v/>
      </c>
      <c r="X3747" s="2">
        <v>120</v>
      </c>
    </row>
    <row r="3748" spans="1:24" x14ac:dyDescent="0.25">
      <c r="A3748" s="11" t="s">
        <v>4619</v>
      </c>
      <c r="B3748" s="22" t="s">
        <v>418</v>
      </c>
      <c r="C3748" s="22"/>
      <c r="D3748" s="22" t="s">
        <v>1834</v>
      </c>
      <c r="E3748" s="31" t="s">
        <v>106</v>
      </c>
      <c r="F3748" s="12">
        <f>SUMIFS('Inventory Details'!$H:$H,'Inventory Details'!$B:$B,$B3748,'Inventory Details'!$E:$E,$E3748)</f>
        <v>271</v>
      </c>
      <c r="G3748" s="12">
        <f>SUMIFS('PO Details'!$H:$H,'PO Details'!$D:$D,Planning!$B3748,'PO Details'!$L:$L,$E3748)</f>
        <v>0</v>
      </c>
      <c r="H3748" s="12">
        <f>SUMIFS('SO Details'!$G:$G,'SO Details'!$D:$D,Planning!$B3748,'SO Details'!$K:$K,$E3748)</f>
        <v>6</v>
      </c>
      <c r="I3748" s="20">
        <f>IF(COUNTIFS($C:$C,B3748)&gt;1,SUMIFS('Sales Hx'!$Q:$Q,'Sales Hx'!$B:$B,_xlfn.XLOOKUP(B3748,C:C,B:B),'Sales Hx'!$D:$D,Planning!$E3748),SUMIFS('Sales Hx'!$Q:$Q,'Sales Hx'!$B:$B,Planning!$B3748,'Sales Hx'!$D:$D,Planning!$E3748))</f>
        <v>54.599999999999994</v>
      </c>
      <c r="J3748" s="16">
        <f>IF(COUNTIFS($C:$C,B3748)&gt;1,SUMIFS('Sales Hx'!$S:$S,'Sales Hx'!$B:$B,_xlfn.XLOOKUP(B3748,C:C,B:B),'Sales Hx'!$D:$D,E3748),SUMIFS('Sales Hx'!$S:$S,'Sales Hx'!$B:$B,$B3748,'Sales Hx'!$D:$D,$E3748))</f>
        <v>0.65296052631578938</v>
      </c>
      <c r="K3748" s="16">
        <f t="shared" si="318"/>
        <v>4.9633699633699635</v>
      </c>
      <c r="L3748" s="12">
        <f>IF(M3748&lt;&gt;"",M3748,IF(COUNTIFS($C:$C,B3748)&gt;1,SUMIFS('Sales Hx'!V:V,'Sales Hx'!$B:$B,_xlfn.XLOOKUP(B3748,C:C,B:B),'Sales Hx'!$D:$D,$E3748),SUMIFS('Sales Hx'!V:V,'Sales Hx'!$B:$B,$B3748,'Sales Hx'!$D:$D,$E3748)))</f>
        <v>0</v>
      </c>
      <c r="M3748" s="12">
        <v>0</v>
      </c>
      <c r="N3748" s="15">
        <f t="shared" si="321"/>
        <v>0.65296052631578938</v>
      </c>
      <c r="O3748" s="21">
        <f t="shared" si="320"/>
        <v>0</v>
      </c>
      <c r="P3748" s="24">
        <v>131.1</v>
      </c>
      <c r="Q3748" s="18">
        <f t="shared" si="322"/>
        <v>0</v>
      </c>
      <c r="R3748" s="2">
        <v>1</v>
      </c>
      <c r="S3748" s="2">
        <v>90</v>
      </c>
      <c r="T3748" s="2" t="s">
        <v>4647</v>
      </c>
      <c r="U3748" s="28" t="str">
        <f>IF(G3748=0,"",_xlfn.MINIFS('PO Details'!$I:$I,'PO Details'!$D:$D,Planning!$B3748,'PO Details'!$L:$L,Planning!$E3748))</f>
        <v/>
      </c>
      <c r="V3748" s="29" t="s">
        <v>4639</v>
      </c>
      <c r="W3748" t="str">
        <f t="shared" si="319"/>
        <v/>
      </c>
      <c r="X3748" s="2">
        <v>120</v>
      </c>
    </row>
    <row r="3749" spans="1:24" x14ac:dyDescent="0.25">
      <c r="A3749" s="11" t="s">
        <v>4619</v>
      </c>
      <c r="B3749" s="22" t="s">
        <v>418</v>
      </c>
      <c r="C3749" s="22"/>
      <c r="D3749" s="22" t="s">
        <v>1834</v>
      </c>
      <c r="E3749" s="31" t="s">
        <v>109</v>
      </c>
      <c r="F3749" s="12">
        <f>SUMIFS('Inventory Details'!$H:$H,'Inventory Details'!$B:$B,$B3749,'Inventory Details'!$E:$E,$E3749)</f>
        <v>63</v>
      </c>
      <c r="G3749" s="12">
        <f>SUMIFS('PO Details'!$H:$H,'PO Details'!$D:$D,Planning!$B3749,'PO Details'!$L:$L,$E3749)</f>
        <v>0</v>
      </c>
      <c r="H3749" s="12">
        <f>SUMIFS('SO Details'!$G:$G,'SO Details'!$D:$D,Planning!$B3749,'SO Details'!$K:$K,$E3749)</f>
        <v>0</v>
      </c>
      <c r="I3749" s="20">
        <f>IF(COUNTIFS($C:$C,B3749)&gt;1,SUMIFS('Sales Hx'!$Q:$Q,'Sales Hx'!$B:$B,_xlfn.XLOOKUP(B3749,C:C,B:B),'Sales Hx'!$D:$D,Planning!$E3749),SUMIFS('Sales Hx'!$Q:$Q,'Sales Hx'!$B:$B,Planning!$B3749,'Sales Hx'!$D:$D,Planning!$E3749))</f>
        <v>26.599999999999998</v>
      </c>
      <c r="J3749" s="16">
        <f>IF(COUNTIFS($C:$C,B3749)&gt;1,SUMIFS('Sales Hx'!$S:$S,'Sales Hx'!$B:$B,_xlfn.XLOOKUP(B3749,C:C,B:B),'Sales Hx'!$D:$D,E3749),SUMIFS('Sales Hx'!$S:$S,'Sales Hx'!$B:$B,$B3749,'Sales Hx'!$D:$D,$E3749))</f>
        <v>0.18301435406698566</v>
      </c>
      <c r="K3749" s="16">
        <f t="shared" si="318"/>
        <v>2.3684210526315792</v>
      </c>
      <c r="L3749" s="12">
        <f>IF(M3749&lt;&gt;"",M3749,IF(COUNTIFS($C:$C,B3749)&gt;1,SUMIFS('Sales Hx'!V:V,'Sales Hx'!$B:$B,_xlfn.XLOOKUP(B3749,C:C,B:B),'Sales Hx'!$D:$D,$E3749),SUMIFS('Sales Hx'!V:V,'Sales Hx'!$B:$B,$B3749,'Sales Hx'!$D:$D,$E3749)))</f>
        <v>0</v>
      </c>
      <c r="M3749" s="12">
        <v>0</v>
      </c>
      <c r="N3749" s="15">
        <f t="shared" si="321"/>
        <v>0.18301435406698566</v>
      </c>
      <c r="O3749" s="21">
        <f t="shared" si="320"/>
        <v>0</v>
      </c>
      <c r="P3749" s="24">
        <v>131.1</v>
      </c>
      <c r="Q3749" s="18">
        <f t="shared" si="322"/>
        <v>0</v>
      </c>
      <c r="R3749" s="2">
        <v>1</v>
      </c>
      <c r="S3749" s="2">
        <v>90</v>
      </c>
      <c r="T3749" s="2" t="s">
        <v>4647</v>
      </c>
      <c r="U3749" s="28" t="str">
        <f>IF(G3749=0,"",_xlfn.MINIFS('PO Details'!$I:$I,'PO Details'!$D:$D,Planning!$B3749,'PO Details'!$L:$L,Planning!$E3749))</f>
        <v/>
      </c>
      <c r="V3749" s="29" t="s">
        <v>4639</v>
      </c>
      <c r="W3749" t="str">
        <f t="shared" si="319"/>
        <v/>
      </c>
      <c r="X3749" s="2">
        <v>120</v>
      </c>
    </row>
    <row r="3750" spans="1:24" x14ac:dyDescent="0.25">
      <c r="A3750" s="11" t="s">
        <v>4619</v>
      </c>
      <c r="B3750" s="22" t="s">
        <v>418</v>
      </c>
      <c r="C3750" s="22"/>
      <c r="D3750" s="22" t="s">
        <v>1834</v>
      </c>
      <c r="E3750" s="31" t="s">
        <v>186</v>
      </c>
      <c r="F3750" s="12">
        <f>SUMIFS('Inventory Details'!$H:$H,'Inventory Details'!$B:$B,$B3750,'Inventory Details'!$E:$E,$E3750)</f>
        <v>107</v>
      </c>
      <c r="G3750" s="12">
        <f>SUMIFS('PO Details'!$H:$H,'PO Details'!$D:$D,Planning!$B3750,'PO Details'!$L:$L,$E3750)</f>
        <v>0</v>
      </c>
      <c r="H3750" s="12">
        <f>SUMIFS('SO Details'!$G:$G,'SO Details'!$D:$D,Planning!$B3750,'SO Details'!$K:$K,$E3750)</f>
        <v>0</v>
      </c>
      <c r="I3750" s="20">
        <f>IF(COUNTIFS($C:$C,B3750)&gt;1,SUMIFS('Sales Hx'!$Q:$Q,'Sales Hx'!$B:$B,_xlfn.XLOOKUP(B3750,C:C,B:B),'Sales Hx'!$D:$D,Planning!$E3750),SUMIFS('Sales Hx'!$Q:$Q,'Sales Hx'!$B:$B,Planning!$B3750,'Sales Hx'!$D:$D,Planning!$E3750))</f>
        <v>0</v>
      </c>
      <c r="J3750" s="16">
        <f>IF(COUNTIFS($C:$C,B3750)&gt;1,SUMIFS('Sales Hx'!$S:$S,'Sales Hx'!$B:$B,_xlfn.XLOOKUP(B3750,C:C,B:B),'Sales Hx'!$D:$D,E3750),SUMIFS('Sales Hx'!$S:$S,'Sales Hx'!$B:$B,$B3750,'Sales Hx'!$D:$D,$E3750))</f>
        <v>0</v>
      </c>
      <c r="K3750" s="16">
        <f t="shared" si="318"/>
        <v>0</v>
      </c>
      <c r="L3750" s="12">
        <f>IF(M3750&lt;&gt;"",M3750,IF(COUNTIFS($C:$C,B3750)&gt;1,SUMIFS('Sales Hx'!V:V,'Sales Hx'!$B:$B,_xlfn.XLOOKUP(B3750,C:C,B:B),'Sales Hx'!$D:$D,$E3750),SUMIFS('Sales Hx'!V:V,'Sales Hx'!$B:$B,$B3750,'Sales Hx'!$D:$D,$E3750)))</f>
        <v>0</v>
      </c>
      <c r="M3750" s="12">
        <v>0</v>
      </c>
      <c r="N3750" s="15">
        <f t="shared" si="321"/>
        <v>0</v>
      </c>
      <c r="O3750" s="21">
        <f t="shared" si="320"/>
        <v>0</v>
      </c>
      <c r="P3750" s="24">
        <v>131.1</v>
      </c>
      <c r="Q3750" s="18">
        <f t="shared" si="322"/>
        <v>0</v>
      </c>
      <c r="R3750" s="2">
        <v>1</v>
      </c>
      <c r="S3750" s="2">
        <v>90</v>
      </c>
      <c r="T3750" s="2" t="s">
        <v>4647</v>
      </c>
      <c r="U3750" s="28" t="str">
        <f>IF(G3750=0,"",_xlfn.MINIFS('PO Details'!$I:$I,'PO Details'!$D:$D,Planning!$B3750,'PO Details'!$L:$L,Planning!$E3750))</f>
        <v/>
      </c>
      <c r="V3750" s="29" t="s">
        <v>4639</v>
      </c>
      <c r="W3750" t="str">
        <f t="shared" si="319"/>
        <v/>
      </c>
      <c r="X3750" s="2">
        <v>120</v>
      </c>
    </row>
    <row r="3751" spans="1:24" x14ac:dyDescent="0.25">
      <c r="A3751" s="11" t="s">
        <v>4619</v>
      </c>
      <c r="B3751" s="22" t="s">
        <v>418</v>
      </c>
      <c r="C3751" s="22"/>
      <c r="D3751" s="22" t="s">
        <v>1834</v>
      </c>
      <c r="E3751" s="31" t="s">
        <v>1201</v>
      </c>
      <c r="F3751" s="12">
        <f>SUMIFS('Inventory Details'!$H:$H,'Inventory Details'!$B:$B,$B3751,'Inventory Details'!$E:$E,$E3751)</f>
        <v>0</v>
      </c>
      <c r="G3751" s="12">
        <f>SUMIFS('PO Details'!$H:$H,'PO Details'!$D:$D,Planning!$B3751,'PO Details'!$L:$L,$E3751)</f>
        <v>0</v>
      </c>
      <c r="H3751" s="12">
        <f>SUMIFS('SO Details'!$G:$G,'SO Details'!$D:$D,Planning!$B3751,'SO Details'!$K:$K,$E3751)</f>
        <v>1</v>
      </c>
      <c r="I3751" s="20">
        <f>IF(COUNTIFS($C:$C,B3751)&gt;1,SUMIFS('Sales Hx'!$Q:$Q,'Sales Hx'!$B:$B,_xlfn.XLOOKUP(B3751,C:C,B:B),'Sales Hx'!$D:$D,Planning!$E3751),SUMIFS('Sales Hx'!$Q:$Q,'Sales Hx'!$B:$B,Planning!$B3751,'Sales Hx'!$D:$D,Planning!$E3751))</f>
        <v>0</v>
      </c>
      <c r="J3751" s="16">
        <f>IF(COUNTIFS($C:$C,B3751)&gt;1,SUMIFS('Sales Hx'!$S:$S,'Sales Hx'!$B:$B,_xlfn.XLOOKUP(B3751,C:C,B:B),'Sales Hx'!$D:$D,E3751),SUMIFS('Sales Hx'!$S:$S,'Sales Hx'!$B:$B,$B3751,'Sales Hx'!$D:$D,$E3751))</f>
        <v>0</v>
      </c>
      <c r="K3751" s="16">
        <f t="shared" si="318"/>
        <v>0</v>
      </c>
      <c r="L3751" s="12">
        <f>IF(M3751&lt;&gt;"",M3751,IF(COUNTIFS($C:$C,B3751)&gt;1,SUMIFS('Sales Hx'!V:V,'Sales Hx'!$B:$B,_xlfn.XLOOKUP(B3751,C:C,B:B),'Sales Hx'!$D:$D,$E3751),SUMIFS('Sales Hx'!V:V,'Sales Hx'!$B:$B,$B3751,'Sales Hx'!$D:$D,$E3751)))</f>
        <v>0</v>
      </c>
      <c r="M3751" s="12">
        <v>0</v>
      </c>
      <c r="N3751" s="15">
        <f t="shared" si="321"/>
        <v>0</v>
      </c>
      <c r="O3751" s="21">
        <f t="shared" si="320"/>
        <v>1</v>
      </c>
      <c r="P3751" s="24">
        <v>131.1</v>
      </c>
      <c r="Q3751" s="18">
        <f t="shared" si="322"/>
        <v>131.1</v>
      </c>
      <c r="R3751" s="2">
        <v>1</v>
      </c>
      <c r="S3751" s="2">
        <v>90</v>
      </c>
      <c r="T3751" s="2" t="s">
        <v>4647</v>
      </c>
      <c r="U3751" s="28" t="str">
        <f>IF(G3751=0,"",_xlfn.MINIFS('PO Details'!$I:$I,'PO Details'!$D:$D,Planning!$B3751,'PO Details'!$L:$L,Planning!$E3751))</f>
        <v/>
      </c>
      <c r="V3751" s="29" t="s">
        <v>4639</v>
      </c>
      <c r="W3751" t="str">
        <f t="shared" si="319"/>
        <v/>
      </c>
      <c r="X3751" s="2">
        <v>120</v>
      </c>
    </row>
    <row r="3752" spans="1:24" x14ac:dyDescent="0.25">
      <c r="A3752" s="11" t="s">
        <v>4619</v>
      </c>
      <c r="B3752" s="22" t="s">
        <v>418</v>
      </c>
      <c r="C3752" s="22"/>
      <c r="D3752" s="22" t="s">
        <v>1834</v>
      </c>
      <c r="E3752" s="31" t="s">
        <v>861</v>
      </c>
      <c r="F3752" s="12">
        <f>SUMIFS('Inventory Details'!$H:$H,'Inventory Details'!$B:$B,$B3752,'Inventory Details'!$E:$E,$E3752)</f>
        <v>5</v>
      </c>
      <c r="G3752" s="12">
        <f>SUMIFS('PO Details'!$H:$H,'PO Details'!$D:$D,Planning!$B3752,'PO Details'!$L:$L,$E3752)</f>
        <v>0</v>
      </c>
      <c r="H3752" s="12">
        <f>SUMIFS('SO Details'!$G:$G,'SO Details'!$D:$D,Planning!$B3752,'SO Details'!$K:$K,$E3752)</f>
        <v>0</v>
      </c>
      <c r="I3752" s="20">
        <f>IF(COUNTIFS($C:$C,B3752)&gt;1,SUMIFS('Sales Hx'!$Q:$Q,'Sales Hx'!$B:$B,_xlfn.XLOOKUP(B3752,C:C,B:B),'Sales Hx'!$D:$D,Planning!$E3752),SUMIFS('Sales Hx'!$Q:$Q,'Sales Hx'!$B:$B,Planning!$B3752,'Sales Hx'!$D:$D,Planning!$E3752))</f>
        <v>0</v>
      </c>
      <c r="J3752" s="16">
        <f>IF(COUNTIFS($C:$C,B3752)&gt;1,SUMIFS('Sales Hx'!$S:$S,'Sales Hx'!$B:$B,_xlfn.XLOOKUP(B3752,C:C,B:B),'Sales Hx'!$D:$D,E3752),SUMIFS('Sales Hx'!$S:$S,'Sales Hx'!$B:$B,$B3752,'Sales Hx'!$D:$D,$E3752))</f>
        <v>9.8684210526315791E-2</v>
      </c>
      <c r="K3752" s="16">
        <f t="shared" si="318"/>
        <v>0</v>
      </c>
      <c r="L3752" s="12">
        <f>IF(M3752&lt;&gt;"",M3752,IF(COUNTIFS($C:$C,B3752)&gt;1,SUMIFS('Sales Hx'!V:V,'Sales Hx'!$B:$B,_xlfn.XLOOKUP(B3752,C:C,B:B),'Sales Hx'!$D:$D,$E3752),SUMIFS('Sales Hx'!V:V,'Sales Hx'!$B:$B,$B3752,'Sales Hx'!$D:$D,$E3752)))</f>
        <v>0</v>
      </c>
      <c r="M3752" s="12">
        <v>0</v>
      </c>
      <c r="N3752" s="15">
        <f t="shared" si="321"/>
        <v>9.8684210526315791E-2</v>
      </c>
      <c r="O3752" s="21">
        <f t="shared" si="320"/>
        <v>0</v>
      </c>
      <c r="P3752" s="24">
        <v>131.1</v>
      </c>
      <c r="Q3752" s="18">
        <f t="shared" si="322"/>
        <v>0</v>
      </c>
      <c r="R3752" s="2">
        <v>1</v>
      </c>
      <c r="S3752" s="2">
        <v>90</v>
      </c>
      <c r="T3752" s="2" t="s">
        <v>4647</v>
      </c>
      <c r="U3752" s="28" t="str">
        <f>IF(G3752=0,"",_xlfn.MINIFS('PO Details'!$I:$I,'PO Details'!$D:$D,Planning!$B3752,'PO Details'!$L:$L,Planning!$E3752))</f>
        <v/>
      </c>
      <c r="V3752" s="29" t="s">
        <v>4639</v>
      </c>
      <c r="W3752" t="str">
        <f t="shared" si="319"/>
        <v/>
      </c>
      <c r="X3752" s="2">
        <v>120</v>
      </c>
    </row>
    <row r="3753" spans="1:24" x14ac:dyDescent="0.25">
      <c r="A3753" s="11" t="s">
        <v>4619</v>
      </c>
      <c r="B3753" s="22" t="s">
        <v>418</v>
      </c>
      <c r="C3753" s="22"/>
      <c r="D3753" s="22" t="s">
        <v>1834</v>
      </c>
      <c r="E3753" s="31" t="s">
        <v>752</v>
      </c>
      <c r="F3753" s="12">
        <f>SUMIFS('Inventory Details'!$H:$H,'Inventory Details'!$B:$B,$B3753,'Inventory Details'!$E:$E,$E3753)</f>
        <v>2</v>
      </c>
      <c r="G3753" s="12">
        <f>SUMIFS('PO Details'!$H:$H,'PO Details'!$D:$D,Planning!$B3753,'PO Details'!$L:$L,$E3753)</f>
        <v>0</v>
      </c>
      <c r="H3753" s="12">
        <f>SUMIFS('SO Details'!$G:$G,'SO Details'!$D:$D,Planning!$B3753,'SO Details'!$K:$K,$E3753)</f>
        <v>0</v>
      </c>
      <c r="I3753" s="20">
        <f>IF(COUNTIFS($C:$C,B3753)&gt;1,SUMIFS('Sales Hx'!$Q:$Q,'Sales Hx'!$B:$B,_xlfn.XLOOKUP(B3753,C:C,B:B),'Sales Hx'!$D:$D,Planning!$E3753),SUMIFS('Sales Hx'!$Q:$Q,'Sales Hx'!$B:$B,Planning!$B3753,'Sales Hx'!$D:$D,Planning!$E3753))</f>
        <v>0</v>
      </c>
      <c r="J3753" s="16">
        <f>IF(COUNTIFS($C:$C,B3753)&gt;1,SUMIFS('Sales Hx'!$S:$S,'Sales Hx'!$B:$B,_xlfn.XLOOKUP(B3753,C:C,B:B),'Sales Hx'!$D:$D,E3753),SUMIFS('Sales Hx'!$S:$S,'Sales Hx'!$B:$B,$B3753,'Sales Hx'!$D:$D,$E3753))</f>
        <v>0</v>
      </c>
      <c r="K3753" s="16">
        <f t="shared" si="318"/>
        <v>0</v>
      </c>
      <c r="L3753" s="12">
        <f>IF(M3753&lt;&gt;"",M3753,IF(COUNTIFS($C:$C,B3753)&gt;1,SUMIFS('Sales Hx'!V:V,'Sales Hx'!$B:$B,_xlfn.XLOOKUP(B3753,C:C,B:B),'Sales Hx'!$D:$D,$E3753),SUMIFS('Sales Hx'!V:V,'Sales Hx'!$B:$B,$B3753,'Sales Hx'!$D:$D,$E3753)))</f>
        <v>0</v>
      </c>
      <c r="M3753" s="12">
        <v>0</v>
      </c>
      <c r="N3753" s="15">
        <f t="shared" si="321"/>
        <v>0</v>
      </c>
      <c r="O3753" s="21">
        <f t="shared" si="320"/>
        <v>0</v>
      </c>
      <c r="P3753" s="24">
        <v>131.1</v>
      </c>
      <c r="Q3753" s="18">
        <f t="shared" si="322"/>
        <v>0</v>
      </c>
      <c r="R3753" s="2">
        <v>1</v>
      </c>
      <c r="S3753" s="2">
        <v>90</v>
      </c>
      <c r="T3753" s="2" t="s">
        <v>4647</v>
      </c>
      <c r="U3753" s="28" t="str">
        <f>IF(G3753=0,"",_xlfn.MINIFS('PO Details'!$I:$I,'PO Details'!$D:$D,Planning!$B3753,'PO Details'!$L:$L,Planning!$E3753))</f>
        <v/>
      </c>
      <c r="V3753" s="29" t="s">
        <v>4639</v>
      </c>
      <c r="W3753" t="str">
        <f t="shared" si="319"/>
        <v/>
      </c>
      <c r="X3753" s="2">
        <v>120</v>
      </c>
    </row>
    <row r="3754" spans="1:24" x14ac:dyDescent="0.25">
      <c r="A3754" s="11" t="s">
        <v>4619</v>
      </c>
      <c r="B3754" s="22" t="s">
        <v>418</v>
      </c>
      <c r="C3754" s="22"/>
      <c r="D3754" s="22" t="s">
        <v>1834</v>
      </c>
      <c r="E3754" s="31" t="s">
        <v>108</v>
      </c>
      <c r="F3754" s="12">
        <f>SUMIFS('Inventory Details'!$H:$H,'Inventory Details'!$B:$B,$B3754,'Inventory Details'!$E:$E,$E3754)</f>
        <v>0</v>
      </c>
      <c r="G3754" s="12">
        <f>SUMIFS('PO Details'!$H:$H,'PO Details'!$D:$D,Planning!$B3754,'PO Details'!$L:$L,$E3754)</f>
        <v>0</v>
      </c>
      <c r="H3754" s="12">
        <f>SUMIFS('SO Details'!$G:$G,'SO Details'!$D:$D,Planning!$B3754,'SO Details'!$K:$K,$E3754)</f>
        <v>0</v>
      </c>
      <c r="I3754" s="20">
        <f>IF(COUNTIFS($C:$C,B3754)&gt;1,SUMIFS('Sales Hx'!$Q:$Q,'Sales Hx'!$B:$B,_xlfn.XLOOKUP(B3754,C:C,B:B),'Sales Hx'!$D:$D,Planning!$E3754),SUMIFS('Sales Hx'!$Q:$Q,'Sales Hx'!$B:$B,Planning!$B3754,'Sales Hx'!$D:$D,Planning!$E3754))</f>
        <v>2.8</v>
      </c>
      <c r="J3754" s="16">
        <f>IF(COUNTIFS($C:$C,B3754)&gt;1,SUMIFS('Sales Hx'!$S:$S,'Sales Hx'!$B:$B,_xlfn.XLOOKUP(B3754,C:C,B:B),'Sales Hx'!$D:$D,E3754),SUMIFS('Sales Hx'!$S:$S,'Sales Hx'!$B:$B,$B3754,'Sales Hx'!$D:$D,$E3754))</f>
        <v>0.19407894736842107</v>
      </c>
      <c r="K3754" s="16">
        <f t="shared" si="318"/>
        <v>0</v>
      </c>
      <c r="L3754" s="12">
        <f>IF(M3754&lt;&gt;"",M3754,IF(COUNTIFS($C:$C,B3754)&gt;1,SUMIFS('Sales Hx'!V:V,'Sales Hx'!$B:$B,_xlfn.XLOOKUP(B3754,C:C,B:B),'Sales Hx'!$D:$D,$E3754),SUMIFS('Sales Hx'!V:V,'Sales Hx'!$B:$B,$B3754,'Sales Hx'!$D:$D,$E3754)))</f>
        <v>0</v>
      </c>
      <c r="M3754" s="12">
        <v>0</v>
      </c>
      <c r="N3754" s="15">
        <f t="shared" si="321"/>
        <v>0.19407894736842107</v>
      </c>
      <c r="O3754" s="21">
        <f t="shared" si="320"/>
        <v>18</v>
      </c>
      <c r="P3754" s="24">
        <v>131.1</v>
      </c>
      <c r="Q3754" s="18">
        <f t="shared" si="322"/>
        <v>2359.7999999999997</v>
      </c>
      <c r="R3754" s="2">
        <v>1</v>
      </c>
      <c r="S3754" s="2">
        <v>90</v>
      </c>
      <c r="T3754" s="2" t="s">
        <v>4647</v>
      </c>
      <c r="U3754" s="28" t="str">
        <f>IF(G3754=0,"",_xlfn.MINIFS('PO Details'!$I:$I,'PO Details'!$D:$D,Planning!$B3754,'PO Details'!$L:$L,Planning!$E3754))</f>
        <v/>
      </c>
      <c r="V3754" s="29" t="s">
        <v>4639</v>
      </c>
      <c r="W3754" t="str">
        <f t="shared" si="319"/>
        <v/>
      </c>
      <c r="X3754" s="2">
        <v>120</v>
      </c>
    </row>
    <row r="3755" spans="1:24" x14ac:dyDescent="0.25">
      <c r="A3755" s="11" t="s">
        <v>4619</v>
      </c>
      <c r="B3755" s="22" t="s">
        <v>418</v>
      </c>
      <c r="C3755" s="22"/>
      <c r="D3755" s="22" t="s">
        <v>1834</v>
      </c>
      <c r="E3755" s="31" t="s">
        <v>2214</v>
      </c>
      <c r="F3755" s="12">
        <f>SUMIFS('Inventory Details'!$H:$H,'Inventory Details'!$B:$B,$B3755,'Inventory Details'!$E:$E,$E3755)</f>
        <v>0</v>
      </c>
      <c r="G3755" s="12">
        <f>SUMIFS('PO Details'!$H:$H,'PO Details'!$D:$D,Planning!$B3755,'PO Details'!$L:$L,$E3755)</f>
        <v>0</v>
      </c>
      <c r="H3755" s="12">
        <f>SUMIFS('SO Details'!$G:$G,'SO Details'!$D:$D,Planning!$B3755,'SO Details'!$K:$K,$E3755)</f>
        <v>0</v>
      </c>
      <c r="I3755" s="20">
        <f>IF(COUNTIFS($C:$C,B3755)&gt;1,SUMIFS('Sales Hx'!$Q:$Q,'Sales Hx'!$B:$B,_xlfn.XLOOKUP(B3755,C:C,B:B),'Sales Hx'!$D:$D,Planning!$E3755),SUMIFS('Sales Hx'!$Q:$Q,'Sales Hx'!$B:$B,Planning!$B3755,'Sales Hx'!$D:$D,Planning!$E3755))</f>
        <v>0</v>
      </c>
      <c r="J3755" s="16">
        <f>IF(COUNTIFS($C:$C,B3755)&gt;1,SUMIFS('Sales Hx'!$S:$S,'Sales Hx'!$B:$B,_xlfn.XLOOKUP(B3755,C:C,B:B),'Sales Hx'!$D:$D,E3755),SUMIFS('Sales Hx'!$S:$S,'Sales Hx'!$B:$B,$B3755,'Sales Hx'!$D:$D,$E3755))</f>
        <v>0</v>
      </c>
      <c r="K3755" s="16">
        <f t="shared" si="318"/>
        <v>0</v>
      </c>
      <c r="L3755" s="12">
        <f>IF(M3755&lt;&gt;"",M3755,IF(COUNTIFS($C:$C,B3755)&gt;1,SUMIFS('Sales Hx'!V:V,'Sales Hx'!$B:$B,_xlfn.XLOOKUP(B3755,C:C,B:B),'Sales Hx'!$D:$D,$E3755),SUMIFS('Sales Hx'!V:V,'Sales Hx'!$B:$B,$B3755,'Sales Hx'!$D:$D,$E3755)))</f>
        <v>0</v>
      </c>
      <c r="M3755" s="12">
        <v>0</v>
      </c>
      <c r="N3755" s="15">
        <f t="shared" si="321"/>
        <v>0</v>
      </c>
      <c r="O3755" s="21">
        <f t="shared" si="320"/>
        <v>0</v>
      </c>
      <c r="P3755" s="24">
        <v>131.1</v>
      </c>
      <c r="Q3755" s="18">
        <f t="shared" si="322"/>
        <v>0</v>
      </c>
      <c r="R3755" s="2">
        <v>1</v>
      </c>
      <c r="S3755" s="2">
        <v>90</v>
      </c>
      <c r="T3755" s="2" t="s">
        <v>4647</v>
      </c>
      <c r="U3755" s="28" t="str">
        <f>IF(G3755=0,"",_xlfn.MINIFS('PO Details'!$I:$I,'PO Details'!$D:$D,Planning!$B3755,'PO Details'!$L:$L,Planning!$E3755))</f>
        <v/>
      </c>
      <c r="V3755" s="29" t="s">
        <v>4639</v>
      </c>
      <c r="W3755" t="str">
        <f t="shared" si="319"/>
        <v/>
      </c>
      <c r="X3755" s="2">
        <v>120</v>
      </c>
    </row>
    <row r="3756" spans="1:24" x14ac:dyDescent="0.25">
      <c r="A3756" s="11"/>
      <c r="B3756" s="22" t="s">
        <v>5057</v>
      </c>
      <c r="C3756" s="22"/>
      <c r="D3756" s="22" t="s">
        <v>5058</v>
      </c>
      <c r="E3756" s="31" t="s">
        <v>820</v>
      </c>
      <c r="F3756" s="12">
        <f>SUMIFS('Inventory Details'!$H:$H,'Inventory Details'!$B:$B,$B3756,'Inventory Details'!$E:$E,$E3756)</f>
        <v>0</v>
      </c>
      <c r="G3756" s="12">
        <f>SUMIFS('PO Details'!$H:$H,'PO Details'!$D:$D,Planning!$B3756,'PO Details'!$L:$L,$E3756)</f>
        <v>20</v>
      </c>
      <c r="H3756" s="12">
        <f>SUMIFS('SO Details'!$G:$G,'SO Details'!$D:$D,Planning!$B3756,'SO Details'!$K:$K,$E3756)</f>
        <v>0</v>
      </c>
      <c r="I3756" s="20">
        <f>IF(COUNTIFS($C:$C,B3756)&gt;1,SUMIFS('Sales Hx'!$Q:$Q,'Sales Hx'!$B:$B,_xlfn.XLOOKUP(B3756,C:C,B:B),'Sales Hx'!$D:$D,Planning!$E3756),SUMIFS('Sales Hx'!$Q:$Q,'Sales Hx'!$B:$B,Planning!$B3756,'Sales Hx'!$D:$D,Planning!$E3756))</f>
        <v>0</v>
      </c>
      <c r="J3756" s="16">
        <f>IF(COUNTIFS($C:$C,B3756)&gt;1,SUMIFS('Sales Hx'!$S:$S,'Sales Hx'!$B:$B,_xlfn.XLOOKUP(B3756,C:C,B:B),'Sales Hx'!$D:$D,E3756),SUMIFS('Sales Hx'!$S:$S,'Sales Hx'!$B:$B,$B3756,'Sales Hx'!$D:$D,$E3756))</f>
        <v>0</v>
      </c>
      <c r="K3756" s="16">
        <f t="shared" ref="K3756:K3819" si="323">IFERROR((F3756+G3756)/I3756,0)</f>
        <v>0</v>
      </c>
      <c r="L3756" s="12">
        <f>IF(M3756&lt;&gt;"",M3756,IF(COUNTIFS($C:$C,B3756)&gt;1,SUMIFS('Sales Hx'!V:V,'Sales Hx'!$B:$B,_xlfn.XLOOKUP(B3756,C:C,B:B),'Sales Hx'!$D:$D,$E3756),SUMIFS('Sales Hx'!V:V,'Sales Hx'!$B:$B,$B3756,'Sales Hx'!$D:$D,$E3756)))</f>
        <v>0</v>
      </c>
      <c r="M3756" s="12">
        <v>0</v>
      </c>
      <c r="N3756" s="15">
        <f t="shared" si="321"/>
        <v>0</v>
      </c>
      <c r="O3756" s="21">
        <f t="shared" si="320"/>
        <v>0</v>
      </c>
      <c r="P3756" s="24">
        <v>25.714200000000002</v>
      </c>
      <c r="Q3756" s="18">
        <f t="shared" si="322"/>
        <v>0</v>
      </c>
      <c r="R3756" s="2">
        <v>1</v>
      </c>
      <c r="S3756" s="2">
        <v>90</v>
      </c>
      <c r="T3756" s="2" t="s">
        <v>4647</v>
      </c>
      <c r="U3756" s="28">
        <f>IF(G3756=0,"",_xlfn.MINIFS('PO Details'!$I:$I,'PO Details'!$D:$D,Planning!$B3756,'PO Details'!$L:$L,Planning!$E3756))</f>
        <v>45474</v>
      </c>
      <c r="V3756" s="29" t="s">
        <v>4640</v>
      </c>
      <c r="W3756" t="str">
        <f t="shared" si="319"/>
        <v>Max</v>
      </c>
      <c r="X3756" s="2">
        <v>120</v>
      </c>
    </row>
    <row r="3757" spans="1:24" x14ac:dyDescent="0.25">
      <c r="A3757" s="11"/>
      <c r="B3757" s="22" t="s">
        <v>5057</v>
      </c>
      <c r="C3757" s="22"/>
      <c r="D3757" s="22" t="s">
        <v>5058</v>
      </c>
      <c r="E3757" s="31" t="s">
        <v>106</v>
      </c>
      <c r="F3757" s="12">
        <f>SUMIFS('Inventory Details'!$H:$H,'Inventory Details'!$B:$B,$B3757,'Inventory Details'!$E:$E,$E3757)</f>
        <v>0</v>
      </c>
      <c r="G3757" s="12">
        <f>SUMIFS('PO Details'!$H:$H,'PO Details'!$D:$D,Planning!$B3757,'PO Details'!$L:$L,$E3757)</f>
        <v>26</v>
      </c>
      <c r="H3757" s="12">
        <f>SUMIFS('SO Details'!$G:$G,'SO Details'!$D:$D,Planning!$B3757,'SO Details'!$K:$K,$E3757)</f>
        <v>0</v>
      </c>
      <c r="I3757" s="20">
        <f>IF(COUNTIFS($C:$C,B3757)&gt;1,SUMIFS('Sales Hx'!$Q:$Q,'Sales Hx'!$B:$B,_xlfn.XLOOKUP(B3757,C:C,B:B),'Sales Hx'!$D:$D,Planning!$E3757),SUMIFS('Sales Hx'!$Q:$Q,'Sales Hx'!$B:$B,Planning!$B3757,'Sales Hx'!$D:$D,Planning!$E3757))</f>
        <v>0</v>
      </c>
      <c r="J3757" s="16">
        <f>IF(COUNTIFS($C:$C,B3757)&gt;1,SUMIFS('Sales Hx'!$S:$S,'Sales Hx'!$B:$B,_xlfn.XLOOKUP(B3757,C:C,B:B),'Sales Hx'!$D:$D,E3757),SUMIFS('Sales Hx'!$S:$S,'Sales Hx'!$B:$B,$B3757,'Sales Hx'!$D:$D,$E3757))</f>
        <v>0</v>
      </c>
      <c r="K3757" s="16">
        <f t="shared" si="323"/>
        <v>0</v>
      </c>
      <c r="L3757" s="12">
        <f>IF(M3757&lt;&gt;"",M3757,IF(COUNTIFS($C:$C,B3757)&gt;1,SUMIFS('Sales Hx'!V:V,'Sales Hx'!$B:$B,_xlfn.XLOOKUP(B3757,C:C,B:B),'Sales Hx'!$D:$D,$E3757),SUMIFS('Sales Hx'!V:V,'Sales Hx'!$B:$B,$B3757,'Sales Hx'!$D:$D,$E3757)))</f>
        <v>0</v>
      </c>
      <c r="M3757" s="12">
        <v>0</v>
      </c>
      <c r="N3757" s="15">
        <f t="shared" si="321"/>
        <v>0</v>
      </c>
      <c r="O3757" s="21">
        <f t="shared" si="320"/>
        <v>0</v>
      </c>
      <c r="P3757" s="24">
        <v>25.714200000000002</v>
      </c>
      <c r="Q3757" s="18">
        <f t="shared" si="322"/>
        <v>0</v>
      </c>
      <c r="R3757" s="2">
        <v>1</v>
      </c>
      <c r="S3757" s="2">
        <v>90</v>
      </c>
      <c r="T3757" s="2" t="s">
        <v>4647</v>
      </c>
      <c r="U3757" s="28">
        <f>IF(G3757=0,"",_xlfn.MINIFS('PO Details'!$I:$I,'PO Details'!$D:$D,Planning!$B3757,'PO Details'!$L:$L,Planning!$E3757))</f>
        <v>45490</v>
      </c>
      <c r="V3757" s="29" t="s">
        <v>4640</v>
      </c>
      <c r="W3757" t="str">
        <f t="shared" si="319"/>
        <v>Max</v>
      </c>
      <c r="X3757" s="2">
        <v>120</v>
      </c>
    </row>
    <row r="3758" spans="1:24" x14ac:dyDescent="0.25">
      <c r="A3758" s="11"/>
      <c r="B3758" s="22" t="s">
        <v>5057</v>
      </c>
      <c r="C3758" s="22"/>
      <c r="D3758" s="22" t="s">
        <v>5058</v>
      </c>
      <c r="E3758" s="31" t="s">
        <v>109</v>
      </c>
      <c r="F3758" s="12">
        <f>SUMIFS('Inventory Details'!$H:$H,'Inventory Details'!$B:$B,$B3758,'Inventory Details'!$E:$E,$E3758)</f>
        <v>0</v>
      </c>
      <c r="G3758" s="12">
        <f>SUMIFS('PO Details'!$H:$H,'PO Details'!$D:$D,Planning!$B3758,'PO Details'!$L:$L,$E3758)</f>
        <v>17</v>
      </c>
      <c r="H3758" s="12">
        <f>SUMIFS('SO Details'!$G:$G,'SO Details'!$D:$D,Planning!$B3758,'SO Details'!$K:$K,$E3758)</f>
        <v>0</v>
      </c>
      <c r="I3758" s="20">
        <f>IF(COUNTIFS($C:$C,B3758)&gt;1,SUMIFS('Sales Hx'!$Q:$Q,'Sales Hx'!$B:$B,_xlfn.XLOOKUP(B3758,C:C,B:B),'Sales Hx'!$D:$D,Planning!$E3758),SUMIFS('Sales Hx'!$Q:$Q,'Sales Hx'!$B:$B,Planning!$B3758,'Sales Hx'!$D:$D,Planning!$E3758))</f>
        <v>0</v>
      </c>
      <c r="J3758" s="16">
        <f>IF(COUNTIFS($C:$C,B3758)&gt;1,SUMIFS('Sales Hx'!$S:$S,'Sales Hx'!$B:$B,_xlfn.XLOOKUP(B3758,C:C,B:B),'Sales Hx'!$D:$D,E3758),SUMIFS('Sales Hx'!$S:$S,'Sales Hx'!$B:$B,$B3758,'Sales Hx'!$D:$D,$E3758))</f>
        <v>0</v>
      </c>
      <c r="K3758" s="16">
        <f t="shared" si="323"/>
        <v>0</v>
      </c>
      <c r="L3758" s="12">
        <f>IF(M3758&lt;&gt;"",M3758,IF(COUNTIFS($C:$C,B3758)&gt;1,SUMIFS('Sales Hx'!V:V,'Sales Hx'!$B:$B,_xlfn.XLOOKUP(B3758,C:C,B:B),'Sales Hx'!$D:$D,$E3758),SUMIFS('Sales Hx'!V:V,'Sales Hx'!$B:$B,$B3758,'Sales Hx'!$D:$D,$E3758)))</f>
        <v>0</v>
      </c>
      <c r="M3758" s="12">
        <v>0</v>
      </c>
      <c r="N3758" s="15">
        <f t="shared" si="321"/>
        <v>0</v>
      </c>
      <c r="O3758" s="21">
        <f t="shared" si="320"/>
        <v>0</v>
      </c>
      <c r="P3758" s="24">
        <v>25.714200000000002</v>
      </c>
      <c r="Q3758" s="18">
        <f t="shared" si="322"/>
        <v>0</v>
      </c>
      <c r="R3758" s="2">
        <v>1</v>
      </c>
      <c r="S3758" s="2">
        <v>90</v>
      </c>
      <c r="T3758" s="2" t="s">
        <v>4647</v>
      </c>
      <c r="U3758" s="28">
        <f>IF(G3758=0,"",_xlfn.MINIFS('PO Details'!$I:$I,'PO Details'!$D:$D,Planning!$B3758,'PO Details'!$L:$L,Planning!$E3758))</f>
        <v>45490</v>
      </c>
      <c r="V3758" s="29" t="s">
        <v>4640</v>
      </c>
      <c r="W3758" t="str">
        <f t="shared" si="319"/>
        <v>Max</v>
      </c>
      <c r="X3758" s="2">
        <v>120</v>
      </c>
    </row>
    <row r="3759" spans="1:24" x14ac:dyDescent="0.25">
      <c r="A3759" s="11"/>
      <c r="B3759" s="22" t="s">
        <v>5057</v>
      </c>
      <c r="C3759" s="22"/>
      <c r="D3759" s="22" t="s">
        <v>5058</v>
      </c>
      <c r="E3759" s="31" t="s">
        <v>113</v>
      </c>
      <c r="F3759" s="12">
        <f>SUMIFS('Inventory Details'!$H:$H,'Inventory Details'!$B:$B,$B3759,'Inventory Details'!$E:$E,$E3759)</f>
        <v>0</v>
      </c>
      <c r="G3759" s="12">
        <f>SUMIFS('PO Details'!$H:$H,'PO Details'!$D:$D,Planning!$B3759,'PO Details'!$L:$L,$E3759)</f>
        <v>17</v>
      </c>
      <c r="H3759" s="12">
        <f>SUMIFS('SO Details'!$G:$G,'SO Details'!$D:$D,Planning!$B3759,'SO Details'!$K:$K,$E3759)</f>
        <v>0</v>
      </c>
      <c r="I3759" s="20">
        <f>IF(COUNTIFS($C:$C,B3759)&gt;1,SUMIFS('Sales Hx'!$Q:$Q,'Sales Hx'!$B:$B,_xlfn.XLOOKUP(B3759,C:C,B:B),'Sales Hx'!$D:$D,Planning!$E3759),SUMIFS('Sales Hx'!$Q:$Q,'Sales Hx'!$B:$B,Planning!$B3759,'Sales Hx'!$D:$D,Planning!$E3759))</f>
        <v>0</v>
      </c>
      <c r="J3759" s="16">
        <f>IF(COUNTIFS($C:$C,B3759)&gt;1,SUMIFS('Sales Hx'!$S:$S,'Sales Hx'!$B:$B,_xlfn.XLOOKUP(B3759,C:C,B:B),'Sales Hx'!$D:$D,E3759),SUMIFS('Sales Hx'!$S:$S,'Sales Hx'!$B:$B,$B3759,'Sales Hx'!$D:$D,$E3759))</f>
        <v>0</v>
      </c>
      <c r="K3759" s="16">
        <f t="shared" si="323"/>
        <v>0</v>
      </c>
      <c r="L3759" s="12">
        <f>IF(M3759&lt;&gt;"",M3759,IF(COUNTIFS($C:$C,B3759)&gt;1,SUMIFS('Sales Hx'!V:V,'Sales Hx'!$B:$B,_xlfn.XLOOKUP(B3759,C:C,B:B),'Sales Hx'!$D:$D,$E3759),SUMIFS('Sales Hx'!V:V,'Sales Hx'!$B:$B,$B3759,'Sales Hx'!$D:$D,$E3759)))</f>
        <v>0</v>
      </c>
      <c r="M3759" s="12">
        <v>0</v>
      </c>
      <c r="N3759" s="15">
        <f t="shared" si="321"/>
        <v>0</v>
      </c>
      <c r="O3759" s="21">
        <f t="shared" si="320"/>
        <v>0</v>
      </c>
      <c r="P3759" s="24">
        <v>25.714200000000002</v>
      </c>
      <c r="Q3759" s="18">
        <f t="shared" si="322"/>
        <v>0</v>
      </c>
      <c r="R3759" s="2">
        <v>1</v>
      </c>
      <c r="S3759" s="2">
        <v>90</v>
      </c>
      <c r="T3759" s="2" t="s">
        <v>4647</v>
      </c>
      <c r="U3759" s="28">
        <f>IF(G3759=0,"",_xlfn.MINIFS('PO Details'!$I:$I,'PO Details'!$D:$D,Planning!$B3759,'PO Details'!$L:$L,Planning!$E3759))</f>
        <v>45490</v>
      </c>
      <c r="V3759" s="29" t="s">
        <v>4640</v>
      </c>
      <c r="W3759" t="str">
        <f t="shared" si="319"/>
        <v>Max</v>
      </c>
      <c r="X3759" s="2">
        <v>120</v>
      </c>
    </row>
    <row r="3760" spans="1:24" x14ac:dyDescent="0.25">
      <c r="A3760" s="11"/>
      <c r="B3760" s="22" t="s">
        <v>5057</v>
      </c>
      <c r="C3760" s="22"/>
      <c r="D3760" s="22" t="s">
        <v>5058</v>
      </c>
      <c r="E3760" s="31" t="s">
        <v>4746</v>
      </c>
      <c r="F3760" s="12">
        <f>SUMIFS('Inventory Details'!$H:$H,'Inventory Details'!$B:$B,$B3760,'Inventory Details'!$E:$E,$E3760)</f>
        <v>0</v>
      </c>
      <c r="G3760" s="12">
        <f>SUMIFS('PO Details'!$H:$H,'PO Details'!$D:$D,Planning!$B3760,'PO Details'!$L:$L,$E3760)</f>
        <v>30</v>
      </c>
      <c r="H3760" s="12">
        <f>SUMIFS('SO Details'!$G:$G,'SO Details'!$D:$D,Planning!$B3760,'SO Details'!$K:$K,$E3760)</f>
        <v>0</v>
      </c>
      <c r="I3760" s="20">
        <f>IF(COUNTIFS($C:$C,B3760)&gt;1,SUMIFS('Sales Hx'!$Q:$Q,'Sales Hx'!$B:$B,_xlfn.XLOOKUP(B3760,C:C,B:B),'Sales Hx'!$D:$D,Planning!$E3760),SUMIFS('Sales Hx'!$Q:$Q,'Sales Hx'!$B:$B,Planning!$B3760,'Sales Hx'!$D:$D,Planning!$E3760))</f>
        <v>0</v>
      </c>
      <c r="J3760" s="16">
        <f>IF(COUNTIFS($C:$C,B3760)&gt;1,SUMIFS('Sales Hx'!$S:$S,'Sales Hx'!$B:$B,_xlfn.XLOOKUP(B3760,C:C,B:B),'Sales Hx'!$D:$D,E3760),SUMIFS('Sales Hx'!$S:$S,'Sales Hx'!$B:$B,$B3760,'Sales Hx'!$D:$D,$E3760))</f>
        <v>0</v>
      </c>
      <c r="K3760" s="16">
        <f t="shared" si="323"/>
        <v>0</v>
      </c>
      <c r="L3760" s="12">
        <f>IF(M3760&lt;&gt;"",M3760,IF(COUNTIFS($C:$C,B3760)&gt;1,SUMIFS('Sales Hx'!V:V,'Sales Hx'!$B:$B,_xlfn.XLOOKUP(B3760,C:C,B:B),'Sales Hx'!$D:$D,$E3760),SUMIFS('Sales Hx'!V:V,'Sales Hx'!$B:$B,$B3760,'Sales Hx'!$D:$D,$E3760)))</f>
        <v>0</v>
      </c>
      <c r="M3760" s="12">
        <v>0</v>
      </c>
      <c r="N3760" s="15">
        <f t="shared" si="321"/>
        <v>0</v>
      </c>
      <c r="O3760" s="21">
        <f t="shared" si="320"/>
        <v>0</v>
      </c>
      <c r="P3760" s="24">
        <v>25.714200000000002</v>
      </c>
      <c r="Q3760" s="18">
        <f t="shared" si="322"/>
        <v>0</v>
      </c>
      <c r="R3760" s="2">
        <v>1</v>
      </c>
      <c r="S3760" s="2">
        <v>90</v>
      </c>
      <c r="T3760" s="2" t="s">
        <v>4647</v>
      </c>
      <c r="U3760" s="28">
        <f>IF(G3760=0,"",_xlfn.MINIFS('PO Details'!$I:$I,'PO Details'!$D:$D,Planning!$B3760,'PO Details'!$L:$L,Planning!$E3760))</f>
        <v>45490</v>
      </c>
      <c r="V3760" s="29" t="s">
        <v>4640</v>
      </c>
      <c r="W3760" t="str">
        <f t="shared" si="319"/>
        <v>Max</v>
      </c>
      <c r="X3760" s="2">
        <v>120</v>
      </c>
    </row>
    <row r="3761" spans="1:24" x14ac:dyDescent="0.25">
      <c r="A3761" s="11"/>
      <c r="B3761" s="22" t="s">
        <v>1835</v>
      </c>
      <c r="C3761" s="22" t="s">
        <v>5656</v>
      </c>
      <c r="D3761" s="22" t="s">
        <v>420</v>
      </c>
      <c r="E3761" s="31" t="s">
        <v>861</v>
      </c>
      <c r="F3761" s="12">
        <f>SUMIFS('Inventory Details'!$H:$H,'Inventory Details'!$B:$B,$B3761,'Inventory Details'!$E:$E,$E3761)</f>
        <v>8</v>
      </c>
      <c r="G3761" s="12">
        <f>SUMIFS('PO Details'!$H:$H,'PO Details'!$D:$D,Planning!$B3761,'PO Details'!$L:$L,$E3761)</f>
        <v>0</v>
      </c>
      <c r="H3761" s="12">
        <f>SUMIFS('SO Details'!$G:$G,'SO Details'!$D:$D,Planning!$B3761,'SO Details'!$K:$K,$E3761)</f>
        <v>0</v>
      </c>
      <c r="I3761" s="20">
        <f>IF(COUNTIFS($C:$C,B3761)&gt;1,SUMIFS('Sales Hx'!$Q:$Q,'Sales Hx'!$B:$B,_xlfn.XLOOKUP(B3761,C:C,B:B),'Sales Hx'!$D:$D,Planning!$E3761),SUMIFS('Sales Hx'!$Q:$Q,'Sales Hx'!$B:$B,Planning!$B3761,'Sales Hx'!$D:$D,Planning!$E3761))</f>
        <v>0</v>
      </c>
      <c r="J3761" s="16">
        <f>IF(COUNTIFS($C:$C,B3761)&gt;1,SUMIFS('Sales Hx'!$S:$S,'Sales Hx'!$B:$B,_xlfn.XLOOKUP(B3761,C:C,B:B),'Sales Hx'!$D:$D,E3761),SUMIFS('Sales Hx'!$S:$S,'Sales Hx'!$B:$B,$B3761,'Sales Hx'!$D:$D,$E3761))</f>
        <v>0</v>
      </c>
      <c r="K3761" s="16">
        <f t="shared" si="323"/>
        <v>0</v>
      </c>
      <c r="L3761" s="12">
        <f>IF(M3761&lt;&gt;"",M3761,IF(COUNTIFS($C:$C,B3761)&gt;1,SUMIFS('Sales Hx'!V:V,'Sales Hx'!$B:$B,_xlfn.XLOOKUP(B3761,C:C,B:B),'Sales Hx'!$D:$D,$E3761),SUMIFS('Sales Hx'!V:V,'Sales Hx'!$B:$B,$B3761,'Sales Hx'!$D:$D,$E3761)))</f>
        <v>0</v>
      </c>
      <c r="M3761" s="12">
        <v>0</v>
      </c>
      <c r="N3761" s="15">
        <f t="shared" si="321"/>
        <v>0</v>
      </c>
      <c r="O3761" s="21">
        <f t="shared" si="320"/>
        <v>0</v>
      </c>
      <c r="P3761" s="24">
        <v>15</v>
      </c>
      <c r="Q3761" s="18">
        <f t="shared" si="322"/>
        <v>0</v>
      </c>
      <c r="R3761" s="2">
        <v>1</v>
      </c>
      <c r="S3761" s="2">
        <v>120</v>
      </c>
      <c r="T3761" s="2" t="s">
        <v>4646</v>
      </c>
      <c r="U3761" s="28" t="str">
        <f>IF(G3761=0,"",_xlfn.MINIFS('PO Details'!$I:$I,'PO Details'!$D:$D,Planning!$B3761,'PO Details'!$L:$L,Planning!$E3761))</f>
        <v/>
      </c>
      <c r="V3761" s="29" t="s">
        <v>4640</v>
      </c>
      <c r="W3761" t="str">
        <f t="shared" si="319"/>
        <v>Max</v>
      </c>
      <c r="X3761" s="2">
        <v>120</v>
      </c>
    </row>
    <row r="3762" spans="1:24" x14ac:dyDescent="0.25">
      <c r="A3762" s="11"/>
      <c r="B3762" s="22" t="s">
        <v>1835</v>
      </c>
      <c r="C3762" s="22" t="s">
        <v>5656</v>
      </c>
      <c r="D3762" s="22" t="s">
        <v>420</v>
      </c>
      <c r="E3762" s="31" t="s">
        <v>752</v>
      </c>
      <c r="F3762" s="12">
        <f>SUMIFS('Inventory Details'!$H:$H,'Inventory Details'!$B:$B,$B3762,'Inventory Details'!$E:$E,$E3762)</f>
        <v>2</v>
      </c>
      <c r="G3762" s="12">
        <f>SUMIFS('PO Details'!$H:$H,'PO Details'!$D:$D,Planning!$B3762,'PO Details'!$L:$L,$E3762)</f>
        <v>0</v>
      </c>
      <c r="H3762" s="12">
        <f>SUMIFS('SO Details'!$G:$G,'SO Details'!$D:$D,Planning!$B3762,'SO Details'!$K:$K,$E3762)</f>
        <v>0</v>
      </c>
      <c r="I3762" s="20">
        <f>IF(COUNTIFS($C:$C,B3762)&gt;1,SUMIFS('Sales Hx'!$Q:$Q,'Sales Hx'!$B:$B,_xlfn.XLOOKUP(B3762,C:C,B:B),'Sales Hx'!$D:$D,Planning!$E3762),SUMIFS('Sales Hx'!$Q:$Q,'Sales Hx'!$B:$B,Planning!$B3762,'Sales Hx'!$D:$D,Planning!$E3762))</f>
        <v>0</v>
      </c>
      <c r="J3762" s="16">
        <f>IF(COUNTIFS($C:$C,B3762)&gt;1,SUMIFS('Sales Hx'!$S:$S,'Sales Hx'!$B:$B,_xlfn.XLOOKUP(B3762,C:C,B:B),'Sales Hx'!$D:$D,E3762),SUMIFS('Sales Hx'!$S:$S,'Sales Hx'!$B:$B,$B3762,'Sales Hx'!$D:$D,$E3762))</f>
        <v>0</v>
      </c>
      <c r="K3762" s="16">
        <f t="shared" si="323"/>
        <v>0</v>
      </c>
      <c r="L3762" s="12">
        <f>IF(M3762&lt;&gt;"",M3762,IF(COUNTIFS($C:$C,B3762)&gt;1,SUMIFS('Sales Hx'!V:V,'Sales Hx'!$B:$B,_xlfn.XLOOKUP(B3762,C:C,B:B),'Sales Hx'!$D:$D,$E3762),SUMIFS('Sales Hx'!V:V,'Sales Hx'!$B:$B,$B3762,'Sales Hx'!$D:$D,$E3762)))</f>
        <v>0</v>
      </c>
      <c r="M3762" s="12">
        <v>0</v>
      </c>
      <c r="N3762" s="15">
        <f t="shared" si="321"/>
        <v>0</v>
      </c>
      <c r="O3762" s="21">
        <f t="shared" si="320"/>
        <v>0</v>
      </c>
      <c r="P3762" s="24">
        <v>15</v>
      </c>
      <c r="Q3762" s="18">
        <f t="shared" si="322"/>
        <v>0</v>
      </c>
      <c r="R3762" s="2">
        <v>1</v>
      </c>
      <c r="S3762" s="2">
        <v>120</v>
      </c>
      <c r="T3762" s="2" t="s">
        <v>4646</v>
      </c>
      <c r="U3762" s="28" t="str">
        <f>IF(G3762=0,"",_xlfn.MINIFS('PO Details'!$I:$I,'PO Details'!$D:$D,Planning!$B3762,'PO Details'!$L:$L,Planning!$E3762))</f>
        <v/>
      </c>
      <c r="V3762" s="29" t="s">
        <v>4640</v>
      </c>
      <c r="W3762" t="str">
        <f t="shared" si="319"/>
        <v>Max</v>
      </c>
      <c r="X3762" s="2">
        <v>120</v>
      </c>
    </row>
    <row r="3763" spans="1:24" x14ac:dyDescent="0.25">
      <c r="A3763" s="11"/>
      <c r="B3763" s="22" t="s">
        <v>1835</v>
      </c>
      <c r="C3763" s="22" t="s">
        <v>5656</v>
      </c>
      <c r="D3763" s="22" t="s">
        <v>420</v>
      </c>
      <c r="E3763" s="31" t="s">
        <v>108</v>
      </c>
      <c r="F3763" s="12">
        <f>SUMIFS('Inventory Details'!$H:$H,'Inventory Details'!$B:$B,$B3763,'Inventory Details'!$E:$E,$E3763)</f>
        <v>1</v>
      </c>
      <c r="G3763" s="12">
        <f>SUMIFS('PO Details'!$H:$H,'PO Details'!$D:$D,Planning!$B3763,'PO Details'!$L:$L,$E3763)</f>
        <v>0</v>
      </c>
      <c r="H3763" s="12">
        <f>SUMIFS('SO Details'!$G:$G,'SO Details'!$D:$D,Planning!$B3763,'SO Details'!$K:$K,$E3763)</f>
        <v>0</v>
      </c>
      <c r="I3763" s="20">
        <f>IF(COUNTIFS($C:$C,B3763)&gt;1,SUMIFS('Sales Hx'!$Q:$Q,'Sales Hx'!$B:$B,_xlfn.XLOOKUP(B3763,C:C,B:B),'Sales Hx'!$D:$D,Planning!$E3763),SUMIFS('Sales Hx'!$Q:$Q,'Sales Hx'!$B:$B,Planning!$B3763,'Sales Hx'!$D:$D,Planning!$E3763))</f>
        <v>0</v>
      </c>
      <c r="J3763" s="16">
        <f>IF(COUNTIFS($C:$C,B3763)&gt;1,SUMIFS('Sales Hx'!$S:$S,'Sales Hx'!$B:$B,_xlfn.XLOOKUP(B3763,C:C,B:B),'Sales Hx'!$D:$D,E3763),SUMIFS('Sales Hx'!$S:$S,'Sales Hx'!$B:$B,$B3763,'Sales Hx'!$D:$D,$E3763))</f>
        <v>0</v>
      </c>
      <c r="K3763" s="16">
        <f t="shared" si="323"/>
        <v>0</v>
      </c>
      <c r="L3763" s="12">
        <f>IF(M3763&lt;&gt;"",M3763,IF(COUNTIFS($C:$C,B3763)&gt;1,SUMIFS('Sales Hx'!V:V,'Sales Hx'!$B:$B,_xlfn.XLOOKUP(B3763,C:C,B:B),'Sales Hx'!$D:$D,$E3763),SUMIFS('Sales Hx'!V:V,'Sales Hx'!$B:$B,$B3763,'Sales Hx'!$D:$D,$E3763)))</f>
        <v>0</v>
      </c>
      <c r="M3763" s="12">
        <v>0</v>
      </c>
      <c r="N3763" s="15">
        <f t="shared" si="321"/>
        <v>0</v>
      </c>
      <c r="O3763" s="21">
        <f t="shared" si="320"/>
        <v>0</v>
      </c>
      <c r="P3763" s="24">
        <v>15</v>
      </c>
      <c r="Q3763" s="18">
        <f t="shared" si="322"/>
        <v>0</v>
      </c>
      <c r="R3763" s="2">
        <v>1</v>
      </c>
      <c r="S3763" s="2">
        <v>120</v>
      </c>
      <c r="T3763" s="2" t="s">
        <v>4646</v>
      </c>
      <c r="U3763" s="28" t="str">
        <f>IF(G3763=0,"",_xlfn.MINIFS('PO Details'!$I:$I,'PO Details'!$D:$D,Planning!$B3763,'PO Details'!$L:$L,Planning!$E3763))</f>
        <v/>
      </c>
      <c r="V3763" s="29" t="s">
        <v>4640</v>
      </c>
      <c r="W3763" t="str">
        <f t="shared" ref="W3763:W3826" si="324">IF(K3763=_xlfn.MAXIFS(K:K,B:B,B3763),"Max","")</f>
        <v>Max</v>
      </c>
      <c r="X3763" s="2">
        <v>120</v>
      </c>
    </row>
    <row r="3764" spans="1:24" x14ac:dyDescent="0.25">
      <c r="A3764" s="11"/>
      <c r="B3764" s="22" t="s">
        <v>1835</v>
      </c>
      <c r="C3764" s="22" t="s">
        <v>5656</v>
      </c>
      <c r="D3764" s="22" t="s">
        <v>420</v>
      </c>
      <c r="E3764" s="31" t="s">
        <v>113</v>
      </c>
      <c r="F3764" s="12">
        <f>SUMIFS('Inventory Details'!$H:$H,'Inventory Details'!$B:$B,$B3764,'Inventory Details'!$E:$E,$E3764)</f>
        <v>0</v>
      </c>
      <c r="G3764" s="12">
        <f>SUMIFS('PO Details'!$H:$H,'PO Details'!$D:$D,Planning!$B3764,'PO Details'!$L:$L,$E3764)</f>
        <v>0</v>
      </c>
      <c r="H3764" s="12">
        <f>SUMIFS('SO Details'!$G:$G,'SO Details'!$D:$D,Planning!$B3764,'SO Details'!$K:$K,$E3764)</f>
        <v>0</v>
      </c>
      <c r="I3764" s="20">
        <f>IF(COUNTIFS($C:$C,B3764)&gt;1,SUMIFS('Sales Hx'!$Q:$Q,'Sales Hx'!$B:$B,_xlfn.XLOOKUP(B3764,C:C,B:B),'Sales Hx'!$D:$D,Planning!$E3764),SUMIFS('Sales Hx'!$Q:$Q,'Sales Hx'!$B:$B,Planning!$B3764,'Sales Hx'!$D:$D,Planning!$E3764))</f>
        <v>0</v>
      </c>
      <c r="J3764" s="16">
        <f>IF(COUNTIFS($C:$C,B3764)&gt;1,SUMIFS('Sales Hx'!$S:$S,'Sales Hx'!$B:$B,_xlfn.XLOOKUP(B3764,C:C,B:B),'Sales Hx'!$D:$D,E3764),SUMIFS('Sales Hx'!$S:$S,'Sales Hx'!$B:$B,$B3764,'Sales Hx'!$D:$D,$E3764))</f>
        <v>0.1206140350877193</v>
      </c>
      <c r="K3764" s="16">
        <f t="shared" si="323"/>
        <v>0</v>
      </c>
      <c r="L3764" s="12">
        <f>IF(M3764&lt;&gt;"",M3764,IF(COUNTIFS($C:$C,B3764)&gt;1,SUMIFS('Sales Hx'!V:V,'Sales Hx'!$B:$B,_xlfn.XLOOKUP(B3764,C:C,B:B),'Sales Hx'!$D:$D,$E3764),SUMIFS('Sales Hx'!V:V,'Sales Hx'!$B:$B,$B3764,'Sales Hx'!$D:$D,$E3764)))</f>
        <v>0</v>
      </c>
      <c r="M3764" s="12">
        <v>0</v>
      </c>
      <c r="N3764" s="15">
        <f t="shared" si="321"/>
        <v>0.1206140350877193</v>
      </c>
      <c r="O3764" s="21">
        <f t="shared" si="320"/>
        <v>0</v>
      </c>
      <c r="P3764" s="24">
        <v>15</v>
      </c>
      <c r="Q3764" s="18">
        <f t="shared" si="322"/>
        <v>0</v>
      </c>
      <c r="R3764" s="2">
        <v>1</v>
      </c>
      <c r="S3764" s="2">
        <v>120</v>
      </c>
      <c r="T3764" s="2" t="s">
        <v>4646</v>
      </c>
      <c r="U3764" s="28" t="str">
        <f>IF(G3764=0,"",_xlfn.MINIFS('PO Details'!$I:$I,'PO Details'!$D:$D,Planning!$B3764,'PO Details'!$L:$L,Planning!$E3764))</f>
        <v/>
      </c>
      <c r="V3764" s="29" t="s">
        <v>4640</v>
      </c>
      <c r="W3764" t="str">
        <f t="shared" si="324"/>
        <v>Max</v>
      </c>
      <c r="X3764" s="2">
        <v>120</v>
      </c>
    </row>
    <row r="3765" spans="1:24" x14ac:dyDescent="0.25">
      <c r="A3765" s="11"/>
      <c r="B3765" s="22" t="s">
        <v>1835</v>
      </c>
      <c r="C3765" s="22" t="s">
        <v>5656</v>
      </c>
      <c r="D3765" s="22" t="s">
        <v>420</v>
      </c>
      <c r="E3765" s="31" t="s">
        <v>106</v>
      </c>
      <c r="F3765" s="12">
        <f>SUMIFS('Inventory Details'!$H:$H,'Inventory Details'!$B:$B,$B3765,'Inventory Details'!$E:$E,$E3765)</f>
        <v>0</v>
      </c>
      <c r="G3765" s="12">
        <f>SUMIFS('PO Details'!$H:$H,'PO Details'!$D:$D,Planning!$B3765,'PO Details'!$L:$L,$E3765)</f>
        <v>0</v>
      </c>
      <c r="H3765" s="12">
        <f>SUMIFS('SO Details'!$G:$G,'SO Details'!$D:$D,Planning!$B3765,'SO Details'!$K:$K,$E3765)</f>
        <v>0</v>
      </c>
      <c r="I3765" s="20">
        <f>IF(COUNTIFS($C:$C,B3765)&gt;1,SUMIFS('Sales Hx'!$Q:$Q,'Sales Hx'!$B:$B,_xlfn.XLOOKUP(B3765,C:C,B:B),'Sales Hx'!$D:$D,Planning!$E3765),SUMIFS('Sales Hx'!$Q:$Q,'Sales Hx'!$B:$B,Planning!$B3765,'Sales Hx'!$D:$D,Planning!$E3765))</f>
        <v>0</v>
      </c>
      <c r="J3765" s="16">
        <f>IF(COUNTIFS($C:$C,B3765)&gt;1,SUMIFS('Sales Hx'!$S:$S,'Sales Hx'!$B:$B,_xlfn.XLOOKUP(B3765,C:C,B:B),'Sales Hx'!$D:$D,E3765),SUMIFS('Sales Hx'!$S:$S,'Sales Hx'!$B:$B,$B3765,'Sales Hx'!$D:$D,$E3765))</f>
        <v>0.18092105263157895</v>
      </c>
      <c r="K3765" s="16">
        <f t="shared" si="323"/>
        <v>0</v>
      </c>
      <c r="L3765" s="12">
        <f>IF(M3765&lt;&gt;"",M3765,IF(COUNTIFS($C:$C,B3765)&gt;1,SUMIFS('Sales Hx'!V:V,'Sales Hx'!$B:$B,_xlfn.XLOOKUP(B3765,C:C,B:B),'Sales Hx'!$D:$D,$E3765),SUMIFS('Sales Hx'!V:V,'Sales Hx'!$B:$B,$B3765,'Sales Hx'!$D:$D,$E3765)))</f>
        <v>0</v>
      </c>
      <c r="M3765" s="12">
        <v>0</v>
      </c>
      <c r="N3765" s="15">
        <f t="shared" si="321"/>
        <v>0.18092105263157895</v>
      </c>
      <c r="O3765" s="21">
        <f t="shared" si="320"/>
        <v>0</v>
      </c>
      <c r="P3765" s="24">
        <v>15</v>
      </c>
      <c r="Q3765" s="18">
        <f t="shared" si="322"/>
        <v>0</v>
      </c>
      <c r="R3765" s="2">
        <v>1</v>
      </c>
      <c r="S3765" s="2">
        <v>120</v>
      </c>
      <c r="T3765" s="2" t="s">
        <v>4646</v>
      </c>
      <c r="U3765" s="28" t="str">
        <f>IF(G3765=0,"",_xlfn.MINIFS('PO Details'!$I:$I,'PO Details'!$D:$D,Planning!$B3765,'PO Details'!$L:$L,Planning!$E3765))</f>
        <v/>
      </c>
      <c r="V3765" s="29" t="s">
        <v>4640</v>
      </c>
      <c r="W3765" t="str">
        <f t="shared" si="324"/>
        <v>Max</v>
      </c>
      <c r="X3765" s="2">
        <v>120</v>
      </c>
    </row>
    <row r="3766" spans="1:24" x14ac:dyDescent="0.25">
      <c r="A3766" s="11"/>
      <c r="B3766" s="22" t="s">
        <v>1835</v>
      </c>
      <c r="C3766" s="22" t="s">
        <v>5656</v>
      </c>
      <c r="D3766" s="22" t="s">
        <v>420</v>
      </c>
      <c r="E3766" s="31" t="s">
        <v>109</v>
      </c>
      <c r="F3766" s="12">
        <f>SUMIFS('Inventory Details'!$H:$H,'Inventory Details'!$B:$B,$B3766,'Inventory Details'!$E:$E,$E3766)</f>
        <v>0</v>
      </c>
      <c r="G3766" s="12">
        <f>SUMIFS('PO Details'!$H:$H,'PO Details'!$D:$D,Planning!$B3766,'PO Details'!$L:$L,$E3766)</f>
        <v>0</v>
      </c>
      <c r="H3766" s="12">
        <f>SUMIFS('SO Details'!$G:$G,'SO Details'!$D:$D,Planning!$B3766,'SO Details'!$K:$K,$E3766)</f>
        <v>0</v>
      </c>
      <c r="I3766" s="20">
        <f>IF(COUNTIFS($C:$C,B3766)&gt;1,SUMIFS('Sales Hx'!$Q:$Q,'Sales Hx'!$B:$B,_xlfn.XLOOKUP(B3766,C:C,B:B),'Sales Hx'!$D:$D,Planning!$E3766),SUMIFS('Sales Hx'!$Q:$Q,'Sales Hx'!$B:$B,Planning!$B3766,'Sales Hx'!$D:$D,Planning!$E3766))</f>
        <v>0</v>
      </c>
      <c r="J3766" s="16">
        <f>IF(COUNTIFS($C:$C,B3766)&gt;1,SUMIFS('Sales Hx'!$S:$S,'Sales Hx'!$B:$B,_xlfn.XLOOKUP(B3766,C:C,B:B),'Sales Hx'!$D:$D,E3766),SUMIFS('Sales Hx'!$S:$S,'Sales Hx'!$B:$B,$B3766,'Sales Hx'!$D:$D,$E3766))</f>
        <v>9.8684210526315791E-2</v>
      </c>
      <c r="K3766" s="16">
        <f t="shared" si="323"/>
        <v>0</v>
      </c>
      <c r="L3766" s="12">
        <f>IF(M3766&lt;&gt;"",M3766,IF(COUNTIFS($C:$C,B3766)&gt;1,SUMIFS('Sales Hx'!V:V,'Sales Hx'!$B:$B,_xlfn.XLOOKUP(B3766,C:C,B:B),'Sales Hx'!$D:$D,$E3766),SUMIFS('Sales Hx'!V:V,'Sales Hx'!$B:$B,$B3766,'Sales Hx'!$D:$D,$E3766)))</f>
        <v>0</v>
      </c>
      <c r="M3766" s="12">
        <v>0</v>
      </c>
      <c r="N3766" s="15">
        <f t="shared" si="321"/>
        <v>9.8684210526315791E-2</v>
      </c>
      <c r="O3766" s="21">
        <f t="shared" si="320"/>
        <v>0</v>
      </c>
      <c r="P3766" s="24">
        <v>15</v>
      </c>
      <c r="Q3766" s="18">
        <f t="shared" si="322"/>
        <v>0</v>
      </c>
      <c r="R3766" s="2">
        <v>1</v>
      </c>
      <c r="S3766" s="2">
        <v>120</v>
      </c>
      <c r="T3766" s="2" t="s">
        <v>4646</v>
      </c>
      <c r="U3766" s="28" t="str">
        <f>IF(G3766=0,"",_xlfn.MINIFS('PO Details'!$I:$I,'PO Details'!$D:$D,Planning!$B3766,'PO Details'!$L:$L,Planning!$E3766))</f>
        <v/>
      </c>
      <c r="V3766" s="29" t="s">
        <v>4640</v>
      </c>
      <c r="W3766" t="str">
        <f t="shared" si="324"/>
        <v>Max</v>
      </c>
      <c r="X3766" s="2">
        <v>120</v>
      </c>
    </row>
    <row r="3767" spans="1:24" x14ac:dyDescent="0.25">
      <c r="A3767" s="11"/>
      <c r="B3767" s="22" t="s">
        <v>1835</v>
      </c>
      <c r="C3767" s="22" t="s">
        <v>5656</v>
      </c>
      <c r="D3767" s="22" t="s">
        <v>420</v>
      </c>
      <c r="E3767" s="31" t="s">
        <v>4746</v>
      </c>
      <c r="F3767" s="12">
        <f>SUMIFS('Inventory Details'!$H:$H,'Inventory Details'!$B:$B,$B3767,'Inventory Details'!$E:$E,$E3767)</f>
        <v>0</v>
      </c>
      <c r="G3767" s="12">
        <f>SUMIFS('PO Details'!$H:$H,'PO Details'!$D:$D,Planning!$B3767,'PO Details'!$L:$L,$E3767)</f>
        <v>0</v>
      </c>
      <c r="H3767" s="12">
        <f>SUMIFS('SO Details'!$G:$G,'SO Details'!$D:$D,Planning!$B3767,'SO Details'!$K:$K,$E3767)</f>
        <v>0</v>
      </c>
      <c r="I3767" s="20">
        <f>IF(COUNTIFS($C:$C,B3767)&gt;1,SUMIFS('Sales Hx'!$Q:$Q,'Sales Hx'!$B:$B,_xlfn.XLOOKUP(B3767,C:C,B:B),'Sales Hx'!$D:$D,Planning!$E3767),SUMIFS('Sales Hx'!$Q:$Q,'Sales Hx'!$B:$B,Planning!$B3767,'Sales Hx'!$D:$D,Planning!$E3767))</f>
        <v>0</v>
      </c>
      <c r="J3767" s="16">
        <f>IF(COUNTIFS($C:$C,B3767)&gt;1,SUMIFS('Sales Hx'!$S:$S,'Sales Hx'!$B:$B,_xlfn.XLOOKUP(B3767,C:C,B:B),'Sales Hx'!$D:$D,E3767),SUMIFS('Sales Hx'!$S:$S,'Sales Hx'!$B:$B,$B3767,'Sales Hx'!$D:$D,$E3767))</f>
        <v>0.45394736842105265</v>
      </c>
      <c r="K3767" s="16">
        <f t="shared" si="323"/>
        <v>0</v>
      </c>
      <c r="L3767" s="12">
        <f>IF(M3767&lt;&gt;"",M3767,IF(COUNTIFS($C:$C,B3767)&gt;1,SUMIFS('Sales Hx'!V:V,'Sales Hx'!$B:$B,_xlfn.XLOOKUP(B3767,C:C,B:B),'Sales Hx'!$D:$D,$E3767),SUMIFS('Sales Hx'!V:V,'Sales Hx'!$B:$B,$B3767,'Sales Hx'!$D:$D,$E3767)))</f>
        <v>0</v>
      </c>
      <c r="M3767" s="12">
        <v>0</v>
      </c>
      <c r="N3767" s="15">
        <f t="shared" si="321"/>
        <v>0.45394736842105265</v>
      </c>
      <c r="O3767" s="21">
        <f t="shared" si="320"/>
        <v>0</v>
      </c>
      <c r="P3767" s="24">
        <v>15</v>
      </c>
      <c r="Q3767" s="18">
        <f t="shared" si="322"/>
        <v>0</v>
      </c>
      <c r="R3767" s="2">
        <v>1</v>
      </c>
      <c r="S3767" s="2">
        <v>120</v>
      </c>
      <c r="T3767" s="2" t="s">
        <v>4646</v>
      </c>
      <c r="U3767" s="28" t="str">
        <f>IF(G3767=0,"",_xlfn.MINIFS('PO Details'!$I:$I,'PO Details'!$D:$D,Planning!$B3767,'PO Details'!$L:$L,Planning!$E3767))</f>
        <v/>
      </c>
      <c r="V3767" s="29" t="s">
        <v>4640</v>
      </c>
      <c r="W3767" t="str">
        <f t="shared" si="324"/>
        <v>Max</v>
      </c>
      <c r="X3767" s="2">
        <v>120</v>
      </c>
    </row>
    <row r="3768" spans="1:24" x14ac:dyDescent="0.25">
      <c r="A3768" s="11" t="s">
        <v>4619</v>
      </c>
      <c r="B3768" s="22" t="s">
        <v>419</v>
      </c>
      <c r="C3768" s="22"/>
      <c r="D3768" s="22" t="s">
        <v>420</v>
      </c>
      <c r="E3768" s="31" t="s">
        <v>119</v>
      </c>
      <c r="F3768" s="12">
        <f>SUMIFS('Inventory Details'!$H:$H,'Inventory Details'!$B:$B,$B3768,'Inventory Details'!$E:$E,$E3768)</f>
        <v>0</v>
      </c>
      <c r="G3768" s="12">
        <f>SUMIFS('PO Details'!$H:$H,'PO Details'!$D:$D,Planning!$B3768,'PO Details'!$L:$L,$E3768)</f>
        <v>6</v>
      </c>
      <c r="H3768" s="12">
        <f>SUMIFS('SO Details'!$G:$G,'SO Details'!$D:$D,Planning!$B3768,'SO Details'!$K:$K,$E3768)</f>
        <v>0</v>
      </c>
      <c r="I3768" s="20">
        <f>IF(COUNTIFS($C:$C,B3768)&gt;1,SUMIFS('Sales Hx'!$Q:$Q,'Sales Hx'!$B:$B,_xlfn.XLOOKUP(B3768,C:C,B:B),'Sales Hx'!$D:$D,Planning!$E3768),SUMIFS('Sales Hx'!$Q:$Q,'Sales Hx'!$B:$B,Planning!$B3768,'Sales Hx'!$D:$D,Planning!$E3768))</f>
        <v>0</v>
      </c>
      <c r="J3768" s="16">
        <f>IF(COUNTIFS($C:$C,B3768)&gt;1,SUMIFS('Sales Hx'!$S:$S,'Sales Hx'!$B:$B,_xlfn.XLOOKUP(B3768,C:C,B:B),'Sales Hx'!$D:$D,E3768),SUMIFS('Sales Hx'!$S:$S,'Sales Hx'!$B:$B,$B3768,'Sales Hx'!$D:$D,$E3768))</f>
        <v>0</v>
      </c>
      <c r="K3768" s="16">
        <f t="shared" si="323"/>
        <v>0</v>
      </c>
      <c r="L3768" s="12">
        <f>IF(M3768&lt;&gt;"",M3768,IF(COUNTIFS($C:$C,B3768)&gt;1,SUMIFS('Sales Hx'!V:V,'Sales Hx'!$B:$B,_xlfn.XLOOKUP(B3768,C:C,B:B),'Sales Hx'!$D:$D,$E3768),SUMIFS('Sales Hx'!V:V,'Sales Hx'!$B:$B,$B3768,'Sales Hx'!$D:$D,$E3768)))</f>
        <v>0</v>
      </c>
      <c r="M3768" s="12">
        <v>0</v>
      </c>
      <c r="N3768" s="15">
        <f t="shared" si="321"/>
        <v>0</v>
      </c>
      <c r="O3768" s="21">
        <f t="shared" si="320"/>
        <v>0</v>
      </c>
      <c r="P3768" s="24">
        <v>15</v>
      </c>
      <c r="Q3768" s="18">
        <f t="shared" si="322"/>
        <v>0</v>
      </c>
      <c r="R3768" s="2">
        <v>1</v>
      </c>
      <c r="S3768" s="2">
        <v>120</v>
      </c>
      <c r="T3768" s="2" t="s">
        <v>4647</v>
      </c>
      <c r="U3768" s="28">
        <f>IF(G3768=0,"",_xlfn.MINIFS('PO Details'!$I:$I,'PO Details'!$D:$D,Planning!$B3768,'PO Details'!$L:$L,Planning!$E3768))</f>
        <v>45443</v>
      </c>
      <c r="V3768" s="29" t="s">
        <v>4640</v>
      </c>
      <c r="W3768" t="str">
        <f t="shared" si="324"/>
        <v/>
      </c>
      <c r="X3768" s="2">
        <v>120</v>
      </c>
    </row>
    <row r="3769" spans="1:24" x14ac:dyDescent="0.25">
      <c r="A3769" s="11" t="s">
        <v>4619</v>
      </c>
      <c r="B3769" s="22" t="s">
        <v>419</v>
      </c>
      <c r="C3769" s="22"/>
      <c r="D3769" s="22" t="s">
        <v>420</v>
      </c>
      <c r="E3769" s="31" t="s">
        <v>15</v>
      </c>
      <c r="F3769" s="12">
        <f>SUMIFS('Inventory Details'!$H:$H,'Inventory Details'!$B:$B,$B3769,'Inventory Details'!$E:$E,$E3769)</f>
        <v>20</v>
      </c>
      <c r="G3769" s="12">
        <f>SUMIFS('PO Details'!$H:$H,'PO Details'!$D:$D,Planning!$B3769,'PO Details'!$L:$L,$E3769)</f>
        <v>6</v>
      </c>
      <c r="H3769" s="12">
        <f>SUMIFS('SO Details'!$G:$G,'SO Details'!$D:$D,Planning!$B3769,'SO Details'!$K:$K,$E3769)</f>
        <v>0</v>
      </c>
      <c r="I3769" s="20">
        <f>IF(COUNTIFS($C:$C,B3769)&gt;1,SUMIFS('Sales Hx'!$Q:$Q,'Sales Hx'!$B:$B,_xlfn.XLOOKUP(B3769,C:C,B:B),'Sales Hx'!$D:$D,Planning!$E3769),SUMIFS('Sales Hx'!$Q:$Q,'Sales Hx'!$B:$B,Planning!$B3769,'Sales Hx'!$D:$D,Planning!$E3769))</f>
        <v>7</v>
      </c>
      <c r="J3769" s="16">
        <f>IF(COUNTIFS($C:$C,B3769)&gt;1,SUMIFS('Sales Hx'!$S:$S,'Sales Hx'!$B:$B,_xlfn.XLOOKUP(B3769,C:C,B:B),'Sales Hx'!$D:$D,E3769),SUMIFS('Sales Hx'!$S:$S,'Sales Hx'!$B:$B,$B3769,'Sales Hx'!$D:$D,$E3769))</f>
        <v>0.19736842105263158</v>
      </c>
      <c r="K3769" s="16">
        <f t="shared" si="323"/>
        <v>3.7142857142857144</v>
      </c>
      <c r="L3769" s="12">
        <f>IF(M3769&lt;&gt;"",M3769,IF(COUNTIFS($C:$C,B3769)&gt;1,SUMIFS('Sales Hx'!V:V,'Sales Hx'!$B:$B,_xlfn.XLOOKUP(B3769,C:C,B:B),'Sales Hx'!$D:$D,$E3769),SUMIFS('Sales Hx'!V:V,'Sales Hx'!$B:$B,$B3769,'Sales Hx'!$D:$D,$E3769)))</f>
        <v>0</v>
      </c>
      <c r="M3769" s="12">
        <v>0</v>
      </c>
      <c r="N3769" s="15">
        <f t="shared" si="321"/>
        <v>0.19736842105263158</v>
      </c>
      <c r="O3769" s="21">
        <f t="shared" si="320"/>
        <v>0</v>
      </c>
      <c r="P3769" s="24">
        <v>15</v>
      </c>
      <c r="Q3769" s="18">
        <f t="shared" si="322"/>
        <v>0</v>
      </c>
      <c r="R3769" s="2">
        <v>1</v>
      </c>
      <c r="S3769" s="2">
        <v>120</v>
      </c>
      <c r="T3769" s="2" t="s">
        <v>4647</v>
      </c>
      <c r="U3769" s="28">
        <f>IF(G3769=0,"",_xlfn.MINIFS('PO Details'!$I:$I,'PO Details'!$D:$D,Planning!$B3769,'PO Details'!$L:$L,Planning!$E3769))</f>
        <v>45397</v>
      </c>
      <c r="V3769" s="29" t="s">
        <v>4640</v>
      </c>
      <c r="W3769" t="str">
        <f t="shared" si="324"/>
        <v/>
      </c>
      <c r="X3769" s="2">
        <v>120</v>
      </c>
    </row>
    <row r="3770" spans="1:24" x14ac:dyDescent="0.25">
      <c r="A3770" s="11" t="s">
        <v>4619</v>
      </c>
      <c r="B3770" s="22" t="s">
        <v>419</v>
      </c>
      <c r="C3770" s="22"/>
      <c r="D3770" s="22" t="s">
        <v>420</v>
      </c>
      <c r="E3770" s="31" t="s">
        <v>820</v>
      </c>
      <c r="F3770" s="12">
        <f>SUMIFS('Inventory Details'!$H:$H,'Inventory Details'!$B:$B,$B3770,'Inventory Details'!$E:$E,$E3770)</f>
        <v>0</v>
      </c>
      <c r="G3770" s="12">
        <f>SUMIFS('PO Details'!$H:$H,'PO Details'!$D:$D,Planning!$B3770,'PO Details'!$L:$L,$E3770)</f>
        <v>25</v>
      </c>
      <c r="H3770" s="12">
        <f>SUMIFS('SO Details'!$G:$G,'SO Details'!$D:$D,Planning!$B3770,'SO Details'!$K:$K,$E3770)</f>
        <v>5</v>
      </c>
      <c r="I3770" s="20">
        <f>IF(COUNTIFS($C:$C,B3770)&gt;1,SUMIFS('Sales Hx'!$Q:$Q,'Sales Hx'!$B:$B,_xlfn.XLOOKUP(B3770,C:C,B:B),'Sales Hx'!$D:$D,Planning!$E3770),SUMIFS('Sales Hx'!$Q:$Q,'Sales Hx'!$B:$B,Planning!$B3770,'Sales Hx'!$D:$D,Planning!$E3770))</f>
        <v>7</v>
      </c>
      <c r="J3770" s="16">
        <f>IF(COUNTIFS($C:$C,B3770)&gt;1,SUMIFS('Sales Hx'!$S:$S,'Sales Hx'!$B:$B,_xlfn.XLOOKUP(B3770,C:C,B:B),'Sales Hx'!$D:$D,E3770),SUMIFS('Sales Hx'!$S:$S,'Sales Hx'!$B:$B,$B3770,'Sales Hx'!$D:$D,$E3770))</f>
        <v>0.10307017543859649</v>
      </c>
      <c r="K3770" s="16">
        <f t="shared" si="323"/>
        <v>3.5714285714285716</v>
      </c>
      <c r="L3770" s="12">
        <f>IF(M3770&lt;&gt;"",M3770,IF(COUNTIFS($C:$C,B3770)&gt;1,SUMIFS('Sales Hx'!V:V,'Sales Hx'!$B:$B,_xlfn.XLOOKUP(B3770,C:C,B:B),'Sales Hx'!$D:$D,$E3770),SUMIFS('Sales Hx'!V:V,'Sales Hx'!$B:$B,$B3770,'Sales Hx'!$D:$D,$E3770)))</f>
        <v>0</v>
      </c>
      <c r="M3770" s="12">
        <v>0</v>
      </c>
      <c r="N3770" s="15">
        <f t="shared" si="321"/>
        <v>0.10307017543859649</v>
      </c>
      <c r="O3770" s="21">
        <f t="shared" si="320"/>
        <v>0</v>
      </c>
      <c r="P3770" s="24">
        <v>15</v>
      </c>
      <c r="Q3770" s="18">
        <f t="shared" si="322"/>
        <v>0</v>
      </c>
      <c r="R3770" s="2">
        <v>1</v>
      </c>
      <c r="S3770" s="2">
        <v>120</v>
      </c>
      <c r="T3770" s="2" t="s">
        <v>4647</v>
      </c>
      <c r="U3770" s="28">
        <f>IF(G3770=0,"",_xlfn.MINIFS('PO Details'!$I:$I,'PO Details'!$D:$D,Planning!$B3770,'PO Details'!$L:$L,Planning!$E3770))</f>
        <v>45474</v>
      </c>
      <c r="V3770" s="29" t="s">
        <v>4640</v>
      </c>
      <c r="W3770" t="str">
        <f t="shared" si="324"/>
        <v/>
      </c>
      <c r="X3770" s="2">
        <v>120</v>
      </c>
    </row>
    <row r="3771" spans="1:24" x14ac:dyDescent="0.25">
      <c r="A3771" s="11" t="s">
        <v>4619</v>
      </c>
      <c r="B3771" s="22" t="s">
        <v>419</v>
      </c>
      <c r="C3771" s="22"/>
      <c r="D3771" s="22" t="s">
        <v>420</v>
      </c>
      <c r="E3771" s="31" t="s">
        <v>113</v>
      </c>
      <c r="F3771" s="12">
        <f>SUMIFS('Inventory Details'!$H:$H,'Inventory Details'!$B:$B,$B3771,'Inventory Details'!$E:$E,$E3771)</f>
        <v>44</v>
      </c>
      <c r="G3771" s="12">
        <f>SUMIFS('PO Details'!$H:$H,'PO Details'!$D:$D,Planning!$B3771,'PO Details'!$L:$L,$E3771)</f>
        <v>20</v>
      </c>
      <c r="H3771" s="12">
        <f>SUMIFS('SO Details'!$G:$G,'SO Details'!$D:$D,Planning!$B3771,'SO Details'!$K:$K,$E3771)</f>
        <v>1</v>
      </c>
      <c r="I3771" s="20">
        <f>IF(COUNTIFS($C:$C,B3771)&gt;1,SUMIFS('Sales Hx'!$Q:$Q,'Sales Hx'!$B:$B,_xlfn.XLOOKUP(B3771,C:C,B:B),'Sales Hx'!$D:$D,Planning!$E3771),SUMIFS('Sales Hx'!$Q:$Q,'Sales Hx'!$B:$B,Planning!$B3771,'Sales Hx'!$D:$D,Planning!$E3771))</f>
        <v>16.799999999999997</v>
      </c>
      <c r="J3771" s="16">
        <f>IF(COUNTIFS($C:$C,B3771)&gt;1,SUMIFS('Sales Hx'!$S:$S,'Sales Hx'!$B:$B,_xlfn.XLOOKUP(B3771,C:C,B:B),'Sales Hx'!$D:$D,E3771),SUMIFS('Sales Hx'!$S:$S,'Sales Hx'!$B:$B,$B3771,'Sales Hx'!$D:$D,$E3771))</f>
        <v>0.2</v>
      </c>
      <c r="K3771" s="16">
        <f t="shared" si="323"/>
        <v>3.8095238095238102</v>
      </c>
      <c r="L3771" s="12">
        <f>IF(M3771&lt;&gt;"",M3771,IF(COUNTIFS($C:$C,B3771)&gt;1,SUMIFS('Sales Hx'!V:V,'Sales Hx'!$B:$B,_xlfn.XLOOKUP(B3771,C:C,B:B),'Sales Hx'!$D:$D,$E3771),SUMIFS('Sales Hx'!V:V,'Sales Hx'!$B:$B,$B3771,'Sales Hx'!$D:$D,$E3771)))</f>
        <v>0</v>
      </c>
      <c r="M3771" s="12">
        <v>0</v>
      </c>
      <c r="N3771" s="15">
        <f t="shared" si="321"/>
        <v>0.2</v>
      </c>
      <c r="O3771" s="21">
        <f t="shared" si="320"/>
        <v>0</v>
      </c>
      <c r="P3771" s="24">
        <v>15</v>
      </c>
      <c r="Q3771" s="18">
        <f t="shared" si="322"/>
        <v>0</v>
      </c>
      <c r="R3771" s="2">
        <v>1</v>
      </c>
      <c r="S3771" s="2">
        <v>120</v>
      </c>
      <c r="T3771" s="2" t="s">
        <v>4647</v>
      </c>
      <c r="U3771" s="28">
        <f>IF(G3771=0,"",_xlfn.MINIFS('PO Details'!$I:$I,'PO Details'!$D:$D,Planning!$B3771,'PO Details'!$L:$L,Planning!$E3771))</f>
        <v>45474</v>
      </c>
      <c r="V3771" s="29" t="s">
        <v>4640</v>
      </c>
      <c r="W3771" t="str">
        <f t="shared" si="324"/>
        <v/>
      </c>
      <c r="X3771" s="2">
        <v>120</v>
      </c>
    </row>
    <row r="3772" spans="1:24" x14ac:dyDescent="0.25">
      <c r="A3772" s="11" t="s">
        <v>4619</v>
      </c>
      <c r="B3772" s="22" t="s">
        <v>419</v>
      </c>
      <c r="C3772" s="22"/>
      <c r="D3772" s="22" t="s">
        <v>420</v>
      </c>
      <c r="E3772" s="31" t="s">
        <v>4746</v>
      </c>
      <c r="F3772" s="12">
        <f>SUMIFS('Inventory Details'!$H:$H,'Inventory Details'!$B:$B,$B3772,'Inventory Details'!$E:$E,$E3772)</f>
        <v>71</v>
      </c>
      <c r="G3772" s="12">
        <f>SUMIFS('PO Details'!$H:$H,'PO Details'!$D:$D,Planning!$B3772,'PO Details'!$L:$L,$E3772)</f>
        <v>180</v>
      </c>
      <c r="H3772" s="12">
        <f>SUMIFS('SO Details'!$G:$G,'SO Details'!$D:$D,Planning!$B3772,'SO Details'!$K:$K,$E3772)</f>
        <v>2</v>
      </c>
      <c r="I3772" s="20">
        <f>IF(COUNTIFS($C:$C,B3772)&gt;1,SUMIFS('Sales Hx'!$Q:$Q,'Sales Hx'!$B:$B,_xlfn.XLOOKUP(B3772,C:C,B:B),'Sales Hx'!$D:$D,Planning!$E3772),SUMIFS('Sales Hx'!$Q:$Q,'Sales Hx'!$B:$B,Planning!$B3772,'Sales Hx'!$D:$D,Planning!$E3772))</f>
        <v>81.199999999999989</v>
      </c>
      <c r="J3772" s="16">
        <f>IF(COUNTIFS($C:$C,B3772)&gt;1,SUMIFS('Sales Hx'!$S:$S,'Sales Hx'!$B:$B,_xlfn.XLOOKUP(B3772,C:C,B:B),'Sales Hx'!$D:$D,E3772),SUMIFS('Sales Hx'!$S:$S,'Sales Hx'!$B:$B,$B3772,'Sales Hx'!$D:$D,$E3772))</f>
        <v>0.6166267942583733</v>
      </c>
      <c r="K3772" s="16">
        <f t="shared" si="323"/>
        <v>3.091133004926109</v>
      </c>
      <c r="L3772" s="12">
        <f>IF(M3772&lt;&gt;"",M3772,IF(COUNTIFS($C:$C,B3772)&gt;1,SUMIFS('Sales Hx'!V:V,'Sales Hx'!$B:$B,_xlfn.XLOOKUP(B3772,C:C,B:B),'Sales Hx'!$D:$D,$E3772),SUMIFS('Sales Hx'!V:V,'Sales Hx'!$B:$B,$B3772,'Sales Hx'!$D:$D,$E3772)))</f>
        <v>0</v>
      </c>
      <c r="M3772" s="12">
        <v>0</v>
      </c>
      <c r="N3772" s="15">
        <f t="shared" si="321"/>
        <v>0.6166267942583733</v>
      </c>
      <c r="O3772" s="21">
        <f t="shared" si="320"/>
        <v>0</v>
      </c>
      <c r="P3772" s="24">
        <v>15</v>
      </c>
      <c r="Q3772" s="18">
        <f t="shared" si="322"/>
        <v>0</v>
      </c>
      <c r="R3772" s="2">
        <v>1</v>
      </c>
      <c r="S3772" s="2">
        <v>120</v>
      </c>
      <c r="T3772" s="2" t="s">
        <v>4647</v>
      </c>
      <c r="U3772" s="28">
        <f>IF(G3772=0,"",_xlfn.MINIFS('PO Details'!$I:$I,'PO Details'!$D:$D,Planning!$B3772,'PO Details'!$L:$L,Planning!$E3772))</f>
        <v>45453</v>
      </c>
      <c r="V3772" s="29" t="s">
        <v>4640</v>
      </c>
      <c r="W3772" t="str">
        <f t="shared" si="324"/>
        <v/>
      </c>
      <c r="X3772" s="2">
        <v>120</v>
      </c>
    </row>
    <row r="3773" spans="1:24" x14ac:dyDescent="0.25">
      <c r="A3773" s="11" t="s">
        <v>4619</v>
      </c>
      <c r="B3773" s="22" t="s">
        <v>419</v>
      </c>
      <c r="C3773" s="22"/>
      <c r="D3773" s="22" t="s">
        <v>420</v>
      </c>
      <c r="E3773" s="31" t="s">
        <v>109</v>
      </c>
      <c r="F3773" s="12">
        <f>SUMIFS('Inventory Details'!$H:$H,'Inventory Details'!$B:$B,$B3773,'Inventory Details'!$E:$E,$E3773)</f>
        <v>35</v>
      </c>
      <c r="G3773" s="12">
        <f>SUMIFS('PO Details'!$H:$H,'PO Details'!$D:$D,Planning!$B3773,'PO Details'!$L:$L,$E3773)</f>
        <v>0</v>
      </c>
      <c r="H3773" s="12">
        <f>SUMIFS('SO Details'!$G:$G,'SO Details'!$D:$D,Planning!$B3773,'SO Details'!$K:$K,$E3773)</f>
        <v>0</v>
      </c>
      <c r="I3773" s="20">
        <f>IF(COUNTIFS($C:$C,B3773)&gt;1,SUMIFS('Sales Hx'!$Q:$Q,'Sales Hx'!$B:$B,_xlfn.XLOOKUP(B3773,C:C,B:B),'Sales Hx'!$D:$D,Planning!$E3773),SUMIFS('Sales Hx'!$Q:$Q,'Sales Hx'!$B:$B,Planning!$B3773,'Sales Hx'!$D:$D,Planning!$E3773))</f>
        <v>1.4</v>
      </c>
      <c r="J3773" s="16">
        <f>IF(COUNTIFS($C:$C,B3773)&gt;1,SUMIFS('Sales Hx'!$S:$S,'Sales Hx'!$B:$B,_xlfn.XLOOKUP(B3773,C:C,B:B),'Sales Hx'!$D:$D,E3773),SUMIFS('Sales Hx'!$S:$S,'Sales Hx'!$B:$B,$B3773,'Sales Hx'!$D:$D,$E3773))</f>
        <v>0.12088815789473684</v>
      </c>
      <c r="K3773" s="16">
        <f t="shared" si="323"/>
        <v>25</v>
      </c>
      <c r="L3773" s="12">
        <f>IF(M3773&lt;&gt;"",M3773,IF(COUNTIFS($C:$C,B3773)&gt;1,SUMIFS('Sales Hx'!V:V,'Sales Hx'!$B:$B,_xlfn.XLOOKUP(B3773,C:C,B:B),'Sales Hx'!$D:$D,$E3773),SUMIFS('Sales Hx'!V:V,'Sales Hx'!$B:$B,$B3773,'Sales Hx'!$D:$D,$E3773)))</f>
        <v>0</v>
      </c>
      <c r="M3773" s="12">
        <v>0</v>
      </c>
      <c r="N3773" s="15">
        <f t="shared" si="321"/>
        <v>0.12088815789473684</v>
      </c>
      <c r="O3773" s="21">
        <f t="shared" si="320"/>
        <v>0</v>
      </c>
      <c r="P3773" s="24">
        <v>15</v>
      </c>
      <c r="Q3773" s="18">
        <f t="shared" si="322"/>
        <v>0</v>
      </c>
      <c r="R3773" s="2">
        <v>1</v>
      </c>
      <c r="S3773" s="2">
        <v>120</v>
      </c>
      <c r="T3773" s="2" t="s">
        <v>4647</v>
      </c>
      <c r="U3773" s="28" t="str">
        <f>IF(G3773=0,"",_xlfn.MINIFS('PO Details'!$I:$I,'PO Details'!$D:$D,Planning!$B3773,'PO Details'!$L:$L,Planning!$E3773))</f>
        <v/>
      </c>
      <c r="V3773" s="29" t="s">
        <v>4640</v>
      </c>
      <c r="W3773" t="str">
        <f t="shared" si="324"/>
        <v>Max</v>
      </c>
      <c r="X3773" s="2">
        <v>120</v>
      </c>
    </row>
    <row r="3774" spans="1:24" x14ac:dyDescent="0.25">
      <c r="A3774" s="11" t="s">
        <v>4619</v>
      </c>
      <c r="B3774" s="22" t="s">
        <v>419</v>
      </c>
      <c r="C3774" s="22"/>
      <c r="D3774" s="22" t="s">
        <v>420</v>
      </c>
      <c r="E3774" s="31" t="s">
        <v>106</v>
      </c>
      <c r="F3774" s="12">
        <f>SUMIFS('Inventory Details'!$H:$H,'Inventory Details'!$B:$B,$B3774,'Inventory Details'!$E:$E,$E3774)</f>
        <v>146</v>
      </c>
      <c r="G3774" s="12">
        <f>SUMIFS('PO Details'!$H:$H,'PO Details'!$D:$D,Planning!$B3774,'PO Details'!$L:$L,$E3774)</f>
        <v>0</v>
      </c>
      <c r="H3774" s="12">
        <f>SUMIFS('SO Details'!$G:$G,'SO Details'!$D:$D,Planning!$B3774,'SO Details'!$K:$K,$E3774)</f>
        <v>5</v>
      </c>
      <c r="I3774" s="20">
        <f>IF(COUNTIFS($C:$C,B3774)&gt;1,SUMIFS('Sales Hx'!$Q:$Q,'Sales Hx'!$B:$B,_xlfn.XLOOKUP(B3774,C:C,B:B),'Sales Hx'!$D:$D,Planning!$E3774),SUMIFS('Sales Hx'!$Q:$Q,'Sales Hx'!$B:$B,Planning!$B3774,'Sales Hx'!$D:$D,Planning!$E3774))</f>
        <v>42</v>
      </c>
      <c r="J3774" s="16">
        <f>IF(COUNTIFS($C:$C,B3774)&gt;1,SUMIFS('Sales Hx'!$S:$S,'Sales Hx'!$B:$B,_xlfn.XLOOKUP(B3774,C:C,B:B),'Sales Hx'!$D:$D,E3774),SUMIFS('Sales Hx'!$S:$S,'Sales Hx'!$B:$B,$B3774,'Sales Hx'!$D:$D,$E3774))</f>
        <v>0.3965311004784689</v>
      </c>
      <c r="K3774" s="16">
        <f t="shared" si="323"/>
        <v>3.4761904761904763</v>
      </c>
      <c r="L3774" s="12">
        <f>IF(M3774&lt;&gt;"",M3774,IF(COUNTIFS($C:$C,B3774)&gt;1,SUMIFS('Sales Hx'!V:V,'Sales Hx'!$B:$B,_xlfn.XLOOKUP(B3774,C:C,B:B),'Sales Hx'!$D:$D,$E3774),SUMIFS('Sales Hx'!V:V,'Sales Hx'!$B:$B,$B3774,'Sales Hx'!$D:$D,$E3774)))</f>
        <v>0</v>
      </c>
      <c r="M3774" s="12">
        <v>0</v>
      </c>
      <c r="N3774" s="15">
        <f t="shared" si="321"/>
        <v>0.3965311004784689</v>
      </c>
      <c r="O3774" s="21">
        <f t="shared" si="320"/>
        <v>0</v>
      </c>
      <c r="P3774" s="24">
        <v>15</v>
      </c>
      <c r="Q3774" s="18">
        <f t="shared" si="322"/>
        <v>0</v>
      </c>
      <c r="R3774" s="2">
        <v>1</v>
      </c>
      <c r="S3774" s="2">
        <v>120</v>
      </c>
      <c r="T3774" s="2" t="s">
        <v>4647</v>
      </c>
      <c r="U3774" s="28" t="str">
        <f>IF(G3774=0,"",_xlfn.MINIFS('PO Details'!$I:$I,'PO Details'!$D:$D,Planning!$B3774,'PO Details'!$L:$L,Planning!$E3774))</f>
        <v/>
      </c>
      <c r="V3774" s="29" t="s">
        <v>4640</v>
      </c>
      <c r="W3774" t="str">
        <f t="shared" si="324"/>
        <v/>
      </c>
      <c r="X3774" s="2">
        <v>120</v>
      </c>
    </row>
    <row r="3775" spans="1:24" x14ac:dyDescent="0.25">
      <c r="A3775" s="11" t="s">
        <v>4619</v>
      </c>
      <c r="B3775" s="22" t="s">
        <v>419</v>
      </c>
      <c r="C3775" s="22"/>
      <c r="D3775" s="22" t="s">
        <v>420</v>
      </c>
      <c r="E3775" s="31" t="s">
        <v>1201</v>
      </c>
      <c r="F3775" s="12">
        <f>SUMIFS('Inventory Details'!$H:$H,'Inventory Details'!$B:$B,$B3775,'Inventory Details'!$E:$E,$E3775)</f>
        <v>0</v>
      </c>
      <c r="G3775" s="12">
        <f>SUMIFS('PO Details'!$H:$H,'PO Details'!$D:$D,Planning!$B3775,'PO Details'!$L:$L,$E3775)</f>
        <v>0</v>
      </c>
      <c r="H3775" s="12">
        <f>SUMIFS('SO Details'!$G:$G,'SO Details'!$D:$D,Planning!$B3775,'SO Details'!$K:$K,$E3775)</f>
        <v>0</v>
      </c>
      <c r="I3775" s="20">
        <f>IF(COUNTIFS($C:$C,B3775)&gt;1,SUMIFS('Sales Hx'!$Q:$Q,'Sales Hx'!$B:$B,_xlfn.XLOOKUP(B3775,C:C,B:B),'Sales Hx'!$D:$D,Planning!$E3775),SUMIFS('Sales Hx'!$Q:$Q,'Sales Hx'!$B:$B,Planning!$B3775,'Sales Hx'!$D:$D,Planning!$E3775))</f>
        <v>0</v>
      </c>
      <c r="J3775" s="16">
        <f>IF(COUNTIFS($C:$C,B3775)&gt;1,SUMIFS('Sales Hx'!$S:$S,'Sales Hx'!$B:$B,_xlfn.XLOOKUP(B3775,C:C,B:B),'Sales Hx'!$D:$D,E3775),SUMIFS('Sales Hx'!$S:$S,'Sales Hx'!$B:$B,$B3775,'Sales Hx'!$D:$D,$E3775))</f>
        <v>0</v>
      </c>
      <c r="K3775" s="16">
        <f t="shared" si="323"/>
        <v>0</v>
      </c>
      <c r="L3775" s="12">
        <f>IF(M3775&lt;&gt;"",M3775,IF(COUNTIFS($C:$C,B3775)&gt;1,SUMIFS('Sales Hx'!V:V,'Sales Hx'!$B:$B,_xlfn.XLOOKUP(B3775,C:C,B:B),'Sales Hx'!$D:$D,$E3775),SUMIFS('Sales Hx'!V:V,'Sales Hx'!$B:$B,$B3775,'Sales Hx'!$D:$D,$E3775)))</f>
        <v>0</v>
      </c>
      <c r="M3775" s="12">
        <v>0</v>
      </c>
      <c r="N3775" s="15">
        <f t="shared" si="321"/>
        <v>0</v>
      </c>
      <c r="O3775" s="21">
        <f t="shared" si="320"/>
        <v>0</v>
      </c>
      <c r="P3775" s="24">
        <v>15</v>
      </c>
      <c r="Q3775" s="18">
        <f t="shared" si="322"/>
        <v>0</v>
      </c>
      <c r="R3775" s="2">
        <v>1</v>
      </c>
      <c r="S3775" s="2">
        <v>120</v>
      </c>
      <c r="T3775" s="2" t="s">
        <v>4647</v>
      </c>
      <c r="U3775" s="28" t="str">
        <f>IF(G3775=0,"",_xlfn.MINIFS('PO Details'!$I:$I,'PO Details'!$D:$D,Planning!$B3775,'PO Details'!$L:$L,Planning!$E3775))</f>
        <v/>
      </c>
      <c r="V3775" s="29" t="s">
        <v>4640</v>
      </c>
      <c r="W3775" t="str">
        <f t="shared" si="324"/>
        <v/>
      </c>
      <c r="X3775" s="2">
        <v>120</v>
      </c>
    </row>
    <row r="3776" spans="1:24" x14ac:dyDescent="0.25">
      <c r="A3776" s="11" t="s">
        <v>4619</v>
      </c>
      <c r="B3776" s="22" t="s">
        <v>419</v>
      </c>
      <c r="C3776" s="22"/>
      <c r="D3776" s="22" t="s">
        <v>420</v>
      </c>
      <c r="E3776" s="31" t="s">
        <v>861</v>
      </c>
      <c r="F3776" s="12">
        <f>SUMIFS('Inventory Details'!$H:$H,'Inventory Details'!$B:$B,$B3776,'Inventory Details'!$E:$E,$E3776)</f>
        <v>0</v>
      </c>
      <c r="G3776" s="12">
        <f>SUMIFS('PO Details'!$H:$H,'PO Details'!$D:$D,Planning!$B3776,'PO Details'!$L:$L,$E3776)</f>
        <v>0</v>
      </c>
      <c r="H3776" s="12">
        <f>SUMIFS('SO Details'!$G:$G,'SO Details'!$D:$D,Planning!$B3776,'SO Details'!$K:$K,$E3776)</f>
        <v>2</v>
      </c>
      <c r="I3776" s="20">
        <f>IF(COUNTIFS($C:$C,B3776)&gt;1,SUMIFS('Sales Hx'!$Q:$Q,'Sales Hx'!$B:$B,_xlfn.XLOOKUP(B3776,C:C,B:B),'Sales Hx'!$D:$D,Planning!$E3776),SUMIFS('Sales Hx'!$Q:$Q,'Sales Hx'!$B:$B,Planning!$B3776,'Sales Hx'!$D:$D,Planning!$E3776))</f>
        <v>0</v>
      </c>
      <c r="J3776" s="16">
        <f>IF(COUNTIFS($C:$C,B3776)&gt;1,SUMIFS('Sales Hx'!$S:$S,'Sales Hx'!$B:$B,_xlfn.XLOOKUP(B3776,C:C,B:B),'Sales Hx'!$D:$D,E3776),SUMIFS('Sales Hx'!$S:$S,'Sales Hx'!$B:$B,$B3776,'Sales Hx'!$D:$D,$E3776))</f>
        <v>5.4824561403508776E-2</v>
      </c>
      <c r="K3776" s="16">
        <f t="shared" si="323"/>
        <v>0</v>
      </c>
      <c r="L3776" s="12">
        <f>IF(M3776&lt;&gt;"",M3776,IF(COUNTIFS($C:$C,B3776)&gt;1,SUMIFS('Sales Hx'!V:V,'Sales Hx'!$B:$B,_xlfn.XLOOKUP(B3776,C:C,B:B),'Sales Hx'!$D:$D,$E3776),SUMIFS('Sales Hx'!V:V,'Sales Hx'!$B:$B,$B3776,'Sales Hx'!$D:$D,$E3776)))</f>
        <v>0</v>
      </c>
      <c r="M3776" s="12">
        <v>0</v>
      </c>
      <c r="N3776" s="15">
        <f t="shared" si="321"/>
        <v>5.4824561403508776E-2</v>
      </c>
      <c r="O3776" s="21">
        <f t="shared" si="320"/>
        <v>9</v>
      </c>
      <c r="P3776" s="24">
        <v>15</v>
      </c>
      <c r="Q3776" s="18">
        <f t="shared" si="322"/>
        <v>135</v>
      </c>
      <c r="R3776" s="2">
        <v>1</v>
      </c>
      <c r="S3776" s="2">
        <v>120</v>
      </c>
      <c r="T3776" s="2" t="s">
        <v>4647</v>
      </c>
      <c r="U3776" s="28" t="str">
        <f>IF(G3776=0,"",_xlfn.MINIFS('PO Details'!$I:$I,'PO Details'!$D:$D,Planning!$B3776,'PO Details'!$L:$L,Planning!$E3776))</f>
        <v/>
      </c>
      <c r="V3776" s="29" t="s">
        <v>4640</v>
      </c>
      <c r="W3776" t="str">
        <f t="shared" si="324"/>
        <v/>
      </c>
      <c r="X3776" s="2">
        <v>120</v>
      </c>
    </row>
    <row r="3777" spans="1:24" x14ac:dyDescent="0.25">
      <c r="A3777" s="11" t="s">
        <v>4619</v>
      </c>
      <c r="B3777" s="22" t="s">
        <v>419</v>
      </c>
      <c r="C3777" s="22"/>
      <c r="D3777" s="22" t="s">
        <v>420</v>
      </c>
      <c r="E3777" s="31" t="s">
        <v>108</v>
      </c>
      <c r="F3777" s="12">
        <f>SUMIFS('Inventory Details'!$H:$H,'Inventory Details'!$B:$B,$B3777,'Inventory Details'!$E:$E,$E3777)</f>
        <v>0</v>
      </c>
      <c r="G3777" s="12">
        <f>SUMIFS('PO Details'!$H:$H,'PO Details'!$D:$D,Planning!$B3777,'PO Details'!$L:$L,$E3777)</f>
        <v>0</v>
      </c>
      <c r="H3777" s="12">
        <f>SUMIFS('SO Details'!$G:$G,'SO Details'!$D:$D,Planning!$B3777,'SO Details'!$K:$K,$E3777)</f>
        <v>0</v>
      </c>
      <c r="I3777" s="20">
        <f>IF(COUNTIFS($C:$C,B3777)&gt;1,SUMIFS('Sales Hx'!$Q:$Q,'Sales Hx'!$B:$B,_xlfn.XLOOKUP(B3777,C:C,B:B),'Sales Hx'!$D:$D,Planning!$E3777),SUMIFS('Sales Hx'!$Q:$Q,'Sales Hx'!$B:$B,Planning!$B3777,'Sales Hx'!$D:$D,Planning!$E3777))</f>
        <v>0</v>
      </c>
      <c r="J3777" s="16">
        <f>IF(COUNTIFS($C:$C,B3777)&gt;1,SUMIFS('Sales Hx'!$S:$S,'Sales Hx'!$B:$B,_xlfn.XLOOKUP(B3777,C:C,B:B),'Sales Hx'!$D:$D,E3777),SUMIFS('Sales Hx'!$S:$S,'Sales Hx'!$B:$B,$B3777,'Sales Hx'!$D:$D,$E3777))</f>
        <v>6.5789473684210523E-2</v>
      </c>
      <c r="K3777" s="16">
        <f t="shared" si="323"/>
        <v>0</v>
      </c>
      <c r="L3777" s="12">
        <f>IF(M3777&lt;&gt;"",M3777,IF(COUNTIFS($C:$C,B3777)&gt;1,SUMIFS('Sales Hx'!V:V,'Sales Hx'!$B:$B,_xlfn.XLOOKUP(B3777,C:C,B:B),'Sales Hx'!$D:$D,$E3777),SUMIFS('Sales Hx'!V:V,'Sales Hx'!$B:$B,$B3777,'Sales Hx'!$D:$D,$E3777)))</f>
        <v>0</v>
      </c>
      <c r="M3777" s="12">
        <v>0</v>
      </c>
      <c r="N3777" s="15">
        <f t="shared" si="321"/>
        <v>6.5789473684210523E-2</v>
      </c>
      <c r="O3777" s="21">
        <f t="shared" si="320"/>
        <v>8</v>
      </c>
      <c r="P3777" s="24">
        <v>15</v>
      </c>
      <c r="Q3777" s="18">
        <f t="shared" si="322"/>
        <v>120</v>
      </c>
      <c r="R3777" s="2">
        <v>1</v>
      </c>
      <c r="S3777" s="2">
        <v>120</v>
      </c>
      <c r="T3777" s="2" t="s">
        <v>4647</v>
      </c>
      <c r="U3777" s="28" t="str">
        <f>IF(G3777=0,"",_xlfn.MINIFS('PO Details'!$I:$I,'PO Details'!$D:$D,Planning!$B3777,'PO Details'!$L:$L,Planning!$E3777))</f>
        <v/>
      </c>
      <c r="V3777" s="29" t="s">
        <v>4640</v>
      </c>
      <c r="W3777" t="str">
        <f t="shared" si="324"/>
        <v/>
      </c>
      <c r="X3777" s="2">
        <v>120</v>
      </c>
    </row>
    <row r="3778" spans="1:24" x14ac:dyDescent="0.25">
      <c r="A3778" s="11"/>
      <c r="B3778" s="22" t="s">
        <v>1836</v>
      </c>
      <c r="C3778" s="22" t="s">
        <v>421</v>
      </c>
      <c r="D3778" s="22" t="s">
        <v>422</v>
      </c>
      <c r="E3778" s="31" t="s">
        <v>861</v>
      </c>
      <c r="F3778" s="12">
        <f>SUMIFS('Inventory Details'!$H:$H,'Inventory Details'!$B:$B,$B3778,'Inventory Details'!$E:$E,$E3778)</f>
        <v>1</v>
      </c>
      <c r="G3778" s="12">
        <f>SUMIFS('PO Details'!$H:$H,'PO Details'!$D:$D,Planning!$B3778,'PO Details'!$L:$L,$E3778)</f>
        <v>0</v>
      </c>
      <c r="H3778" s="12">
        <f>SUMIFS('SO Details'!$G:$G,'SO Details'!$D:$D,Planning!$B3778,'SO Details'!$K:$K,$E3778)</f>
        <v>0</v>
      </c>
      <c r="I3778" s="20">
        <f>IF(COUNTIFS($C:$C,B3778)&gt;1,SUMIFS('Sales Hx'!$Q:$Q,'Sales Hx'!$B:$B,_xlfn.XLOOKUP(B3778,C:C,B:B),'Sales Hx'!$D:$D,Planning!$E3778),SUMIFS('Sales Hx'!$Q:$Q,'Sales Hx'!$B:$B,Planning!$B3778,'Sales Hx'!$D:$D,Planning!$E3778))</f>
        <v>0</v>
      </c>
      <c r="J3778" s="16">
        <f>IF(COUNTIFS($C:$C,B3778)&gt;1,SUMIFS('Sales Hx'!$S:$S,'Sales Hx'!$B:$B,_xlfn.XLOOKUP(B3778,C:C,B:B),'Sales Hx'!$D:$D,E3778),SUMIFS('Sales Hx'!$S:$S,'Sales Hx'!$B:$B,$B3778,'Sales Hx'!$D:$D,$E3778))</f>
        <v>0</v>
      </c>
      <c r="K3778" s="16">
        <f t="shared" si="323"/>
        <v>0</v>
      </c>
      <c r="L3778" s="12">
        <f>IF(M3778&lt;&gt;"",M3778,IF(COUNTIFS($C:$C,B3778)&gt;1,SUMIFS('Sales Hx'!V:V,'Sales Hx'!$B:$B,_xlfn.XLOOKUP(B3778,C:C,B:B),'Sales Hx'!$D:$D,$E3778),SUMIFS('Sales Hx'!V:V,'Sales Hx'!$B:$B,$B3778,'Sales Hx'!$D:$D,$E3778)))</f>
        <v>0</v>
      </c>
      <c r="M3778" s="12">
        <v>0</v>
      </c>
      <c r="N3778" s="15">
        <f t="shared" si="321"/>
        <v>0</v>
      </c>
      <c r="O3778" s="21">
        <f t="shared" ref="O3778:O3841" si="325">MROUND(ROUND(IFERROR(IF(C3778&lt;&gt;"",0,IF(T3778="DC'd",0,IF(AND(J3778=0,F3778+G3778&lt;H3778),H3778-F3778+G3778,IF(F3778+G3778&lt;N3778,N3778+MAX((IF(J3778*R3778&gt;F3778,F3778,J3778*R3778))+J3778*S3778-F3778-G3778+H3778,0))))),0),0),1)</f>
        <v>0</v>
      </c>
      <c r="P3778" s="24">
        <v>15</v>
      </c>
      <c r="Q3778" s="18">
        <f t="shared" si="322"/>
        <v>0</v>
      </c>
      <c r="R3778" s="2">
        <v>1</v>
      </c>
      <c r="S3778" s="2">
        <v>120</v>
      </c>
      <c r="T3778" s="2" t="s">
        <v>4646</v>
      </c>
      <c r="U3778" s="28" t="str">
        <f>IF(G3778=0,"",_xlfn.MINIFS('PO Details'!$I:$I,'PO Details'!$D:$D,Planning!$B3778,'PO Details'!$L:$L,Planning!$E3778))</f>
        <v/>
      </c>
      <c r="V3778" s="29" t="s">
        <v>4640</v>
      </c>
      <c r="W3778" t="str">
        <f t="shared" si="324"/>
        <v>Max</v>
      </c>
      <c r="X3778" s="2">
        <v>120</v>
      </c>
    </row>
    <row r="3779" spans="1:24" x14ac:dyDescent="0.25">
      <c r="A3779" s="11"/>
      <c r="B3779" s="22" t="s">
        <v>1836</v>
      </c>
      <c r="C3779" s="22" t="s">
        <v>421</v>
      </c>
      <c r="D3779" s="22" t="s">
        <v>422</v>
      </c>
      <c r="E3779" s="31" t="s">
        <v>752</v>
      </c>
      <c r="F3779" s="12">
        <f>SUMIFS('Inventory Details'!$H:$H,'Inventory Details'!$B:$B,$B3779,'Inventory Details'!$E:$E,$E3779)</f>
        <v>2</v>
      </c>
      <c r="G3779" s="12">
        <f>SUMIFS('PO Details'!$H:$H,'PO Details'!$D:$D,Planning!$B3779,'PO Details'!$L:$L,$E3779)</f>
        <v>0</v>
      </c>
      <c r="H3779" s="12">
        <f>SUMIFS('SO Details'!$G:$G,'SO Details'!$D:$D,Planning!$B3779,'SO Details'!$K:$K,$E3779)</f>
        <v>0</v>
      </c>
      <c r="I3779" s="20">
        <f>IF(COUNTIFS($C:$C,B3779)&gt;1,SUMIFS('Sales Hx'!$Q:$Q,'Sales Hx'!$B:$B,_xlfn.XLOOKUP(B3779,C:C,B:B),'Sales Hx'!$D:$D,Planning!$E3779),SUMIFS('Sales Hx'!$Q:$Q,'Sales Hx'!$B:$B,Planning!$B3779,'Sales Hx'!$D:$D,Planning!$E3779))</f>
        <v>0</v>
      </c>
      <c r="J3779" s="16">
        <f>IF(COUNTIFS($C:$C,B3779)&gt;1,SUMIFS('Sales Hx'!$S:$S,'Sales Hx'!$B:$B,_xlfn.XLOOKUP(B3779,C:C,B:B),'Sales Hx'!$D:$D,E3779),SUMIFS('Sales Hx'!$S:$S,'Sales Hx'!$B:$B,$B3779,'Sales Hx'!$D:$D,$E3779))</f>
        <v>0</v>
      </c>
      <c r="K3779" s="16">
        <f t="shared" si="323"/>
        <v>0</v>
      </c>
      <c r="L3779" s="12">
        <f>IF(M3779&lt;&gt;"",M3779,IF(COUNTIFS($C:$C,B3779)&gt;1,SUMIFS('Sales Hx'!V:V,'Sales Hx'!$B:$B,_xlfn.XLOOKUP(B3779,C:C,B:B),'Sales Hx'!$D:$D,$E3779),SUMIFS('Sales Hx'!V:V,'Sales Hx'!$B:$B,$B3779,'Sales Hx'!$D:$D,$E3779)))</f>
        <v>0</v>
      </c>
      <c r="M3779" s="12">
        <v>0</v>
      </c>
      <c r="N3779" s="15">
        <f t="shared" si="321"/>
        <v>0</v>
      </c>
      <c r="O3779" s="21">
        <f t="shared" si="325"/>
        <v>0</v>
      </c>
      <c r="P3779" s="24">
        <v>15</v>
      </c>
      <c r="Q3779" s="18">
        <f t="shared" si="322"/>
        <v>0</v>
      </c>
      <c r="R3779" s="2">
        <v>1</v>
      </c>
      <c r="S3779" s="2">
        <v>120</v>
      </c>
      <c r="T3779" s="2" t="s">
        <v>4646</v>
      </c>
      <c r="U3779" s="28" t="str">
        <f>IF(G3779=0,"",_xlfn.MINIFS('PO Details'!$I:$I,'PO Details'!$D:$D,Planning!$B3779,'PO Details'!$L:$L,Planning!$E3779))</f>
        <v/>
      </c>
      <c r="V3779" s="29" t="s">
        <v>4640</v>
      </c>
      <c r="W3779" t="str">
        <f t="shared" si="324"/>
        <v>Max</v>
      </c>
      <c r="X3779" s="2">
        <v>120</v>
      </c>
    </row>
    <row r="3780" spans="1:24" x14ac:dyDescent="0.25">
      <c r="A3780" s="11"/>
      <c r="B3780" s="22" t="s">
        <v>1836</v>
      </c>
      <c r="C3780" s="22" t="s">
        <v>421</v>
      </c>
      <c r="D3780" s="22" t="s">
        <v>422</v>
      </c>
      <c r="E3780" s="31" t="s">
        <v>113</v>
      </c>
      <c r="F3780" s="12">
        <f>SUMIFS('Inventory Details'!$H:$H,'Inventory Details'!$B:$B,$B3780,'Inventory Details'!$E:$E,$E3780)</f>
        <v>0</v>
      </c>
      <c r="G3780" s="12">
        <f>SUMIFS('PO Details'!$H:$H,'PO Details'!$D:$D,Planning!$B3780,'PO Details'!$L:$L,$E3780)</f>
        <v>0</v>
      </c>
      <c r="H3780" s="12">
        <f>SUMIFS('SO Details'!$G:$G,'SO Details'!$D:$D,Planning!$B3780,'SO Details'!$K:$K,$E3780)</f>
        <v>0</v>
      </c>
      <c r="I3780" s="20">
        <f>IF(COUNTIFS($C:$C,B3780)&gt;1,SUMIFS('Sales Hx'!$Q:$Q,'Sales Hx'!$B:$B,_xlfn.XLOOKUP(B3780,C:C,B:B),'Sales Hx'!$D:$D,Planning!$E3780),SUMIFS('Sales Hx'!$Q:$Q,'Sales Hx'!$B:$B,Planning!$B3780,'Sales Hx'!$D:$D,Planning!$E3780))</f>
        <v>0</v>
      </c>
      <c r="J3780" s="16">
        <f>IF(COUNTIFS($C:$C,B3780)&gt;1,SUMIFS('Sales Hx'!$S:$S,'Sales Hx'!$B:$B,_xlfn.XLOOKUP(B3780,C:C,B:B),'Sales Hx'!$D:$D,E3780),SUMIFS('Sales Hx'!$S:$S,'Sales Hx'!$B:$B,$B3780,'Sales Hx'!$D:$D,$E3780))</f>
        <v>0.10808270676691729</v>
      </c>
      <c r="K3780" s="16">
        <f t="shared" si="323"/>
        <v>0</v>
      </c>
      <c r="L3780" s="12">
        <f>IF(M3780&lt;&gt;"",M3780,IF(COUNTIFS($C:$C,B3780)&gt;1,SUMIFS('Sales Hx'!V:V,'Sales Hx'!$B:$B,_xlfn.XLOOKUP(B3780,C:C,B:B),'Sales Hx'!$D:$D,$E3780),SUMIFS('Sales Hx'!V:V,'Sales Hx'!$B:$B,$B3780,'Sales Hx'!$D:$D,$E3780)))</f>
        <v>0</v>
      </c>
      <c r="M3780" s="12">
        <v>0</v>
      </c>
      <c r="N3780" s="15">
        <f t="shared" si="321"/>
        <v>0.10808270676691729</v>
      </c>
      <c r="O3780" s="21">
        <f t="shared" si="325"/>
        <v>0</v>
      </c>
      <c r="P3780" s="24">
        <v>15</v>
      </c>
      <c r="Q3780" s="18">
        <f t="shared" si="322"/>
        <v>0</v>
      </c>
      <c r="R3780" s="2">
        <v>1</v>
      </c>
      <c r="S3780" s="2">
        <v>120</v>
      </c>
      <c r="T3780" s="2" t="s">
        <v>4646</v>
      </c>
      <c r="U3780" s="28" t="str">
        <f>IF(G3780=0,"",_xlfn.MINIFS('PO Details'!$I:$I,'PO Details'!$D:$D,Planning!$B3780,'PO Details'!$L:$L,Planning!$E3780))</f>
        <v/>
      </c>
      <c r="V3780" s="29" t="s">
        <v>4640</v>
      </c>
      <c r="W3780" t="str">
        <f t="shared" si="324"/>
        <v>Max</v>
      </c>
      <c r="X3780" s="2">
        <v>120</v>
      </c>
    </row>
    <row r="3781" spans="1:24" x14ac:dyDescent="0.25">
      <c r="A3781" s="11"/>
      <c r="B3781" s="22" t="s">
        <v>1836</v>
      </c>
      <c r="C3781" s="22" t="s">
        <v>421</v>
      </c>
      <c r="D3781" s="22" t="s">
        <v>422</v>
      </c>
      <c r="E3781" s="31" t="s">
        <v>106</v>
      </c>
      <c r="F3781" s="12">
        <f>SUMIFS('Inventory Details'!$H:$H,'Inventory Details'!$B:$B,$B3781,'Inventory Details'!$E:$E,$E3781)</f>
        <v>0</v>
      </c>
      <c r="G3781" s="12">
        <f>SUMIFS('PO Details'!$H:$H,'PO Details'!$D:$D,Planning!$B3781,'PO Details'!$L:$L,$E3781)</f>
        <v>0</v>
      </c>
      <c r="H3781" s="12">
        <f>SUMIFS('SO Details'!$G:$G,'SO Details'!$D:$D,Planning!$B3781,'SO Details'!$K:$K,$E3781)</f>
        <v>0</v>
      </c>
      <c r="I3781" s="20">
        <f>IF(COUNTIFS($C:$C,B3781)&gt;1,SUMIFS('Sales Hx'!$Q:$Q,'Sales Hx'!$B:$B,_xlfn.XLOOKUP(B3781,C:C,B:B),'Sales Hx'!$D:$D,Planning!$E3781),SUMIFS('Sales Hx'!$Q:$Q,'Sales Hx'!$B:$B,Planning!$B3781,'Sales Hx'!$D:$D,Planning!$E3781))</f>
        <v>0</v>
      </c>
      <c r="J3781" s="16">
        <f>IF(COUNTIFS($C:$C,B3781)&gt;1,SUMIFS('Sales Hx'!$S:$S,'Sales Hx'!$B:$B,_xlfn.XLOOKUP(B3781,C:C,B:B),'Sales Hx'!$D:$D,E3781),SUMIFS('Sales Hx'!$S:$S,'Sales Hx'!$B:$B,$B3781,'Sales Hx'!$D:$D,$E3781))</f>
        <v>0.15625</v>
      </c>
      <c r="K3781" s="16">
        <f t="shared" si="323"/>
        <v>0</v>
      </c>
      <c r="L3781" s="12">
        <f>IF(M3781&lt;&gt;"",M3781,IF(COUNTIFS($C:$C,B3781)&gt;1,SUMIFS('Sales Hx'!V:V,'Sales Hx'!$B:$B,_xlfn.XLOOKUP(B3781,C:C,B:B),'Sales Hx'!$D:$D,$E3781),SUMIFS('Sales Hx'!V:V,'Sales Hx'!$B:$B,$B3781,'Sales Hx'!$D:$D,$E3781)))</f>
        <v>0</v>
      </c>
      <c r="M3781" s="12">
        <v>0</v>
      </c>
      <c r="N3781" s="15">
        <f t="shared" si="321"/>
        <v>0.15625</v>
      </c>
      <c r="O3781" s="21">
        <f t="shared" si="325"/>
        <v>0</v>
      </c>
      <c r="P3781" s="24">
        <v>15</v>
      </c>
      <c r="Q3781" s="18">
        <f t="shared" si="322"/>
        <v>0</v>
      </c>
      <c r="R3781" s="2">
        <v>1</v>
      </c>
      <c r="S3781" s="2">
        <v>120</v>
      </c>
      <c r="T3781" s="2" t="s">
        <v>4646</v>
      </c>
      <c r="U3781" s="28" t="str">
        <f>IF(G3781=0,"",_xlfn.MINIFS('PO Details'!$I:$I,'PO Details'!$D:$D,Planning!$B3781,'PO Details'!$L:$L,Planning!$E3781))</f>
        <v/>
      </c>
      <c r="V3781" s="29" t="s">
        <v>4640</v>
      </c>
      <c r="W3781" t="str">
        <f t="shared" si="324"/>
        <v>Max</v>
      </c>
      <c r="X3781" s="2">
        <v>120</v>
      </c>
    </row>
    <row r="3782" spans="1:24" x14ac:dyDescent="0.25">
      <c r="A3782" s="11"/>
      <c r="B3782" s="22" t="s">
        <v>1836</v>
      </c>
      <c r="C3782" s="22" t="s">
        <v>421</v>
      </c>
      <c r="D3782" s="22" t="s">
        <v>422</v>
      </c>
      <c r="E3782" s="31" t="s">
        <v>108</v>
      </c>
      <c r="F3782" s="12">
        <f>SUMIFS('Inventory Details'!$H:$H,'Inventory Details'!$B:$B,$B3782,'Inventory Details'!$E:$E,$E3782)</f>
        <v>2</v>
      </c>
      <c r="G3782" s="12">
        <f>SUMIFS('PO Details'!$H:$H,'PO Details'!$D:$D,Planning!$B3782,'PO Details'!$L:$L,$E3782)</f>
        <v>0</v>
      </c>
      <c r="H3782" s="12">
        <f>SUMIFS('SO Details'!$G:$G,'SO Details'!$D:$D,Planning!$B3782,'SO Details'!$K:$K,$E3782)</f>
        <v>0</v>
      </c>
      <c r="I3782" s="20">
        <f>IF(COUNTIFS($C:$C,B3782)&gt;1,SUMIFS('Sales Hx'!$Q:$Q,'Sales Hx'!$B:$B,_xlfn.XLOOKUP(B3782,C:C,B:B),'Sales Hx'!$D:$D,Planning!$E3782),SUMIFS('Sales Hx'!$Q:$Q,'Sales Hx'!$B:$B,Planning!$B3782,'Sales Hx'!$D:$D,Planning!$E3782))</f>
        <v>0</v>
      </c>
      <c r="J3782" s="16">
        <f>IF(COUNTIFS($C:$C,B3782)&gt;1,SUMIFS('Sales Hx'!$S:$S,'Sales Hx'!$B:$B,_xlfn.XLOOKUP(B3782,C:C,B:B),'Sales Hx'!$D:$D,E3782),SUMIFS('Sales Hx'!$S:$S,'Sales Hx'!$B:$B,$B3782,'Sales Hx'!$D:$D,$E3782))</f>
        <v>0</v>
      </c>
      <c r="K3782" s="16">
        <f t="shared" si="323"/>
        <v>0</v>
      </c>
      <c r="L3782" s="12">
        <f>IF(M3782&lt;&gt;"",M3782,IF(COUNTIFS($C:$C,B3782)&gt;1,SUMIFS('Sales Hx'!V:V,'Sales Hx'!$B:$B,_xlfn.XLOOKUP(B3782,C:C,B:B),'Sales Hx'!$D:$D,$E3782),SUMIFS('Sales Hx'!V:V,'Sales Hx'!$B:$B,$B3782,'Sales Hx'!$D:$D,$E3782)))</f>
        <v>0</v>
      </c>
      <c r="M3782" s="12">
        <v>0</v>
      </c>
      <c r="N3782" s="15">
        <f t="shared" si="321"/>
        <v>0</v>
      </c>
      <c r="O3782" s="21">
        <f t="shared" si="325"/>
        <v>0</v>
      </c>
      <c r="P3782" s="24">
        <v>15</v>
      </c>
      <c r="Q3782" s="18">
        <f t="shared" si="322"/>
        <v>0</v>
      </c>
      <c r="R3782" s="2">
        <v>1</v>
      </c>
      <c r="S3782" s="2">
        <v>120</v>
      </c>
      <c r="T3782" s="2" t="s">
        <v>4646</v>
      </c>
      <c r="U3782" s="28" t="str">
        <f>IF(G3782=0,"",_xlfn.MINIFS('PO Details'!$I:$I,'PO Details'!$D:$D,Planning!$B3782,'PO Details'!$L:$L,Planning!$E3782))</f>
        <v/>
      </c>
      <c r="V3782" s="29" t="s">
        <v>4640</v>
      </c>
      <c r="W3782" t="str">
        <f t="shared" si="324"/>
        <v>Max</v>
      </c>
      <c r="X3782" s="2">
        <v>120</v>
      </c>
    </row>
    <row r="3783" spans="1:24" x14ac:dyDescent="0.25">
      <c r="A3783" s="11"/>
      <c r="B3783" s="22" t="s">
        <v>1836</v>
      </c>
      <c r="C3783" s="22" t="s">
        <v>421</v>
      </c>
      <c r="D3783" s="22" t="s">
        <v>422</v>
      </c>
      <c r="E3783" s="31" t="s">
        <v>2214</v>
      </c>
      <c r="F3783" s="12">
        <f>SUMIFS('Inventory Details'!$H:$H,'Inventory Details'!$B:$B,$B3783,'Inventory Details'!$E:$E,$E3783)</f>
        <v>0</v>
      </c>
      <c r="G3783" s="12">
        <f>SUMIFS('PO Details'!$H:$H,'PO Details'!$D:$D,Planning!$B3783,'PO Details'!$L:$L,$E3783)</f>
        <v>0</v>
      </c>
      <c r="H3783" s="12">
        <f>SUMIFS('SO Details'!$G:$G,'SO Details'!$D:$D,Planning!$B3783,'SO Details'!$K:$K,$E3783)</f>
        <v>0</v>
      </c>
      <c r="I3783" s="20">
        <f>IF(COUNTIFS($C:$C,B3783)&gt;1,SUMIFS('Sales Hx'!$Q:$Q,'Sales Hx'!$B:$B,_xlfn.XLOOKUP(B3783,C:C,B:B),'Sales Hx'!$D:$D,Planning!$E3783),SUMIFS('Sales Hx'!$Q:$Q,'Sales Hx'!$B:$B,Planning!$B3783,'Sales Hx'!$D:$D,Planning!$E3783))</f>
        <v>0</v>
      </c>
      <c r="J3783" s="16">
        <f>IF(COUNTIFS($C:$C,B3783)&gt;1,SUMIFS('Sales Hx'!$S:$S,'Sales Hx'!$B:$B,_xlfn.XLOOKUP(B3783,C:C,B:B),'Sales Hx'!$D:$D,E3783),SUMIFS('Sales Hx'!$S:$S,'Sales Hx'!$B:$B,$B3783,'Sales Hx'!$D:$D,$E3783))</f>
        <v>3.2894736842105261E-2</v>
      </c>
      <c r="K3783" s="16">
        <f t="shared" si="323"/>
        <v>0</v>
      </c>
      <c r="L3783" s="12">
        <f>IF(M3783&lt;&gt;"",M3783,IF(COUNTIFS($C:$C,B3783)&gt;1,SUMIFS('Sales Hx'!V:V,'Sales Hx'!$B:$B,_xlfn.XLOOKUP(B3783,C:C,B:B),'Sales Hx'!$D:$D,$E3783),SUMIFS('Sales Hx'!V:V,'Sales Hx'!$B:$B,$B3783,'Sales Hx'!$D:$D,$E3783)))</f>
        <v>0</v>
      </c>
      <c r="M3783" s="12">
        <v>0</v>
      </c>
      <c r="N3783" s="15">
        <f t="shared" si="321"/>
        <v>3.2894736842105261E-2</v>
      </c>
      <c r="O3783" s="21">
        <f t="shared" si="325"/>
        <v>0</v>
      </c>
      <c r="P3783" s="24">
        <v>15</v>
      </c>
      <c r="Q3783" s="18">
        <f t="shared" si="322"/>
        <v>0</v>
      </c>
      <c r="R3783" s="2">
        <v>1</v>
      </c>
      <c r="S3783" s="2">
        <v>120</v>
      </c>
      <c r="T3783" s="2" t="s">
        <v>4646</v>
      </c>
      <c r="U3783" s="28" t="str">
        <f>IF(G3783=0,"",_xlfn.MINIFS('PO Details'!$I:$I,'PO Details'!$D:$D,Planning!$B3783,'PO Details'!$L:$L,Planning!$E3783))</f>
        <v/>
      </c>
      <c r="V3783" s="29" t="s">
        <v>4640</v>
      </c>
      <c r="W3783" t="str">
        <f t="shared" si="324"/>
        <v>Max</v>
      </c>
      <c r="X3783" s="2">
        <v>120</v>
      </c>
    </row>
    <row r="3784" spans="1:24" x14ac:dyDescent="0.25">
      <c r="A3784" s="11"/>
      <c r="B3784" s="22" t="s">
        <v>1836</v>
      </c>
      <c r="C3784" s="22" t="s">
        <v>421</v>
      </c>
      <c r="D3784" s="22" t="s">
        <v>422</v>
      </c>
      <c r="E3784" s="31" t="s">
        <v>4746</v>
      </c>
      <c r="F3784" s="12">
        <f>SUMIFS('Inventory Details'!$H:$H,'Inventory Details'!$B:$B,$B3784,'Inventory Details'!$E:$E,$E3784)</f>
        <v>0</v>
      </c>
      <c r="G3784" s="12">
        <f>SUMIFS('PO Details'!$H:$H,'PO Details'!$D:$D,Planning!$B3784,'PO Details'!$L:$L,$E3784)</f>
        <v>0</v>
      </c>
      <c r="H3784" s="12">
        <f>SUMIFS('SO Details'!$G:$G,'SO Details'!$D:$D,Planning!$B3784,'SO Details'!$K:$K,$E3784)</f>
        <v>0</v>
      </c>
      <c r="I3784" s="20">
        <f>IF(COUNTIFS($C:$C,B3784)&gt;1,SUMIFS('Sales Hx'!$Q:$Q,'Sales Hx'!$B:$B,_xlfn.XLOOKUP(B3784,C:C,B:B),'Sales Hx'!$D:$D,Planning!$E3784),SUMIFS('Sales Hx'!$Q:$Q,'Sales Hx'!$B:$B,Planning!$B3784,'Sales Hx'!$D:$D,Planning!$E3784))</f>
        <v>0</v>
      </c>
      <c r="J3784" s="16">
        <f>IF(COUNTIFS($C:$C,B3784)&gt;1,SUMIFS('Sales Hx'!$S:$S,'Sales Hx'!$B:$B,_xlfn.XLOOKUP(B3784,C:C,B:B),'Sales Hx'!$D:$D,E3784),SUMIFS('Sales Hx'!$S:$S,'Sales Hx'!$B:$B,$B3784,'Sales Hx'!$D:$D,$E3784))</f>
        <v>0.18914473684210528</v>
      </c>
      <c r="K3784" s="16">
        <f t="shared" si="323"/>
        <v>0</v>
      </c>
      <c r="L3784" s="12">
        <f>IF(M3784&lt;&gt;"",M3784,IF(COUNTIFS($C:$C,B3784)&gt;1,SUMIFS('Sales Hx'!V:V,'Sales Hx'!$B:$B,_xlfn.XLOOKUP(B3784,C:C,B:B),'Sales Hx'!$D:$D,$E3784),SUMIFS('Sales Hx'!V:V,'Sales Hx'!$B:$B,$B3784,'Sales Hx'!$D:$D,$E3784)))</f>
        <v>0</v>
      </c>
      <c r="M3784" s="12">
        <v>0</v>
      </c>
      <c r="N3784" s="15">
        <f t="shared" si="321"/>
        <v>0.18914473684210528</v>
      </c>
      <c r="O3784" s="21">
        <f t="shared" si="325"/>
        <v>0</v>
      </c>
      <c r="P3784" s="24">
        <v>15</v>
      </c>
      <c r="Q3784" s="18">
        <f t="shared" si="322"/>
        <v>0</v>
      </c>
      <c r="R3784" s="2">
        <v>1</v>
      </c>
      <c r="S3784" s="2">
        <v>120</v>
      </c>
      <c r="T3784" s="2" t="s">
        <v>4646</v>
      </c>
      <c r="U3784" s="28" t="str">
        <f>IF(G3784=0,"",_xlfn.MINIFS('PO Details'!$I:$I,'PO Details'!$D:$D,Planning!$B3784,'PO Details'!$L:$L,Planning!$E3784))</f>
        <v/>
      </c>
      <c r="V3784" s="29" t="s">
        <v>4640</v>
      </c>
      <c r="W3784" t="str">
        <f t="shared" si="324"/>
        <v>Max</v>
      </c>
      <c r="X3784" s="2">
        <v>120</v>
      </c>
    </row>
    <row r="3785" spans="1:24" x14ac:dyDescent="0.25">
      <c r="A3785" s="11" t="s">
        <v>4619</v>
      </c>
      <c r="B3785" s="22" t="s">
        <v>421</v>
      </c>
      <c r="C3785" s="22"/>
      <c r="D3785" s="22" t="s">
        <v>422</v>
      </c>
      <c r="E3785" s="31" t="s">
        <v>119</v>
      </c>
      <c r="F3785" s="12">
        <f>SUMIFS('Inventory Details'!$H:$H,'Inventory Details'!$B:$B,$B3785,'Inventory Details'!$E:$E,$E3785)</f>
        <v>1</v>
      </c>
      <c r="G3785" s="12">
        <f>SUMIFS('PO Details'!$H:$H,'PO Details'!$D:$D,Planning!$B3785,'PO Details'!$L:$L,$E3785)</f>
        <v>4</v>
      </c>
      <c r="H3785" s="12">
        <f>SUMIFS('SO Details'!$G:$G,'SO Details'!$D:$D,Planning!$B3785,'SO Details'!$K:$K,$E3785)</f>
        <v>0</v>
      </c>
      <c r="I3785" s="20">
        <f>IF(COUNTIFS($C:$C,B3785)&gt;1,SUMIFS('Sales Hx'!$Q:$Q,'Sales Hx'!$B:$B,_xlfn.XLOOKUP(B3785,C:C,B:B),'Sales Hx'!$D:$D,Planning!$E3785),SUMIFS('Sales Hx'!$Q:$Q,'Sales Hx'!$B:$B,Planning!$B3785,'Sales Hx'!$D:$D,Planning!$E3785))</f>
        <v>0</v>
      </c>
      <c r="J3785" s="16">
        <f>IF(COUNTIFS($C:$C,B3785)&gt;1,SUMIFS('Sales Hx'!$S:$S,'Sales Hx'!$B:$B,_xlfn.XLOOKUP(B3785,C:C,B:B),'Sales Hx'!$D:$D,E3785),SUMIFS('Sales Hx'!$S:$S,'Sales Hx'!$B:$B,$B3785,'Sales Hx'!$D:$D,$E3785))</f>
        <v>0</v>
      </c>
      <c r="K3785" s="16">
        <f t="shared" si="323"/>
        <v>0</v>
      </c>
      <c r="L3785" s="12">
        <f>IF(M3785&lt;&gt;"",M3785,IF(COUNTIFS($C:$C,B3785)&gt;1,SUMIFS('Sales Hx'!V:V,'Sales Hx'!$B:$B,_xlfn.XLOOKUP(B3785,C:C,B:B),'Sales Hx'!$D:$D,$E3785),SUMIFS('Sales Hx'!V:V,'Sales Hx'!$B:$B,$B3785,'Sales Hx'!$D:$D,$E3785)))</f>
        <v>0</v>
      </c>
      <c r="M3785" s="12">
        <v>0</v>
      </c>
      <c r="N3785" s="15">
        <f t="shared" si="321"/>
        <v>0</v>
      </c>
      <c r="O3785" s="21">
        <f t="shared" si="325"/>
        <v>0</v>
      </c>
      <c r="P3785" s="24">
        <v>15</v>
      </c>
      <c r="Q3785" s="18">
        <f t="shared" si="322"/>
        <v>0</v>
      </c>
      <c r="R3785" s="2">
        <v>1</v>
      </c>
      <c r="S3785" s="2">
        <v>120</v>
      </c>
      <c r="T3785" s="2" t="s">
        <v>4647</v>
      </c>
      <c r="U3785" s="28">
        <f>IF(G3785=0,"",_xlfn.MINIFS('PO Details'!$I:$I,'PO Details'!$D:$D,Planning!$B3785,'PO Details'!$L:$L,Planning!$E3785))</f>
        <v>45474</v>
      </c>
      <c r="V3785" s="29" t="s">
        <v>4640</v>
      </c>
      <c r="W3785" t="str">
        <f t="shared" si="324"/>
        <v>Max</v>
      </c>
      <c r="X3785" s="2">
        <v>120</v>
      </c>
    </row>
    <row r="3786" spans="1:24" x14ac:dyDescent="0.25">
      <c r="A3786" s="11" t="s">
        <v>4619</v>
      </c>
      <c r="B3786" s="22" t="s">
        <v>421</v>
      </c>
      <c r="C3786" s="22"/>
      <c r="D3786" s="22" t="s">
        <v>422</v>
      </c>
      <c r="E3786" s="31" t="s">
        <v>15</v>
      </c>
      <c r="F3786" s="12">
        <f>SUMIFS('Inventory Details'!$H:$H,'Inventory Details'!$B:$B,$B3786,'Inventory Details'!$E:$E,$E3786)</f>
        <v>5</v>
      </c>
      <c r="G3786" s="12">
        <f>SUMIFS('PO Details'!$H:$H,'PO Details'!$D:$D,Planning!$B3786,'PO Details'!$L:$L,$E3786)</f>
        <v>10</v>
      </c>
      <c r="H3786" s="12">
        <f>SUMIFS('SO Details'!$G:$G,'SO Details'!$D:$D,Planning!$B3786,'SO Details'!$K:$K,$E3786)</f>
        <v>0</v>
      </c>
      <c r="I3786" s="20">
        <f>IF(COUNTIFS($C:$C,B3786)&gt;1,SUMIFS('Sales Hx'!$Q:$Q,'Sales Hx'!$B:$B,_xlfn.XLOOKUP(B3786,C:C,B:B),'Sales Hx'!$D:$D,Planning!$E3786),SUMIFS('Sales Hx'!$Q:$Q,'Sales Hx'!$B:$B,Planning!$B3786,'Sales Hx'!$D:$D,Planning!$E3786))</f>
        <v>0</v>
      </c>
      <c r="J3786" s="16">
        <f>IF(COUNTIFS($C:$C,B3786)&gt;1,SUMIFS('Sales Hx'!$S:$S,'Sales Hx'!$B:$B,_xlfn.XLOOKUP(B3786,C:C,B:B),'Sales Hx'!$D:$D,E3786),SUMIFS('Sales Hx'!$S:$S,'Sales Hx'!$B:$B,$B3786,'Sales Hx'!$D:$D,$E3786))</f>
        <v>0</v>
      </c>
      <c r="K3786" s="16">
        <f t="shared" si="323"/>
        <v>0</v>
      </c>
      <c r="L3786" s="12">
        <f>IF(M3786&lt;&gt;"",M3786,IF(COUNTIFS($C:$C,B3786)&gt;1,SUMIFS('Sales Hx'!V:V,'Sales Hx'!$B:$B,_xlfn.XLOOKUP(B3786,C:C,B:B),'Sales Hx'!$D:$D,$E3786),SUMIFS('Sales Hx'!V:V,'Sales Hx'!$B:$B,$B3786,'Sales Hx'!$D:$D,$E3786)))</f>
        <v>0</v>
      </c>
      <c r="M3786" s="12">
        <v>0</v>
      </c>
      <c r="N3786" s="15">
        <f t="shared" si="321"/>
        <v>0</v>
      </c>
      <c r="O3786" s="21">
        <f t="shared" si="325"/>
        <v>0</v>
      </c>
      <c r="P3786" s="24">
        <v>15</v>
      </c>
      <c r="Q3786" s="18">
        <f t="shared" si="322"/>
        <v>0</v>
      </c>
      <c r="R3786" s="2">
        <v>1</v>
      </c>
      <c r="S3786" s="2">
        <v>120</v>
      </c>
      <c r="T3786" s="2" t="s">
        <v>4647</v>
      </c>
      <c r="U3786" s="28">
        <f>IF(G3786=0,"",_xlfn.MINIFS('PO Details'!$I:$I,'PO Details'!$D:$D,Planning!$B3786,'PO Details'!$L:$L,Planning!$E3786))</f>
        <v>45397</v>
      </c>
      <c r="V3786" s="29" t="s">
        <v>4640</v>
      </c>
      <c r="W3786" t="str">
        <f t="shared" si="324"/>
        <v>Max</v>
      </c>
      <c r="X3786" s="2">
        <v>120</v>
      </c>
    </row>
    <row r="3787" spans="1:24" x14ac:dyDescent="0.25">
      <c r="A3787" s="11" t="s">
        <v>4619</v>
      </c>
      <c r="B3787" s="22" t="s">
        <v>421</v>
      </c>
      <c r="C3787" s="22"/>
      <c r="D3787" s="22" t="s">
        <v>422</v>
      </c>
      <c r="E3787" s="31" t="s">
        <v>820</v>
      </c>
      <c r="F3787" s="12">
        <f>SUMIFS('Inventory Details'!$H:$H,'Inventory Details'!$B:$B,$B3787,'Inventory Details'!$E:$E,$E3787)</f>
        <v>0</v>
      </c>
      <c r="G3787" s="12">
        <f>SUMIFS('PO Details'!$H:$H,'PO Details'!$D:$D,Planning!$B3787,'PO Details'!$L:$L,$E3787)</f>
        <v>25</v>
      </c>
      <c r="H3787" s="12">
        <f>SUMIFS('SO Details'!$G:$G,'SO Details'!$D:$D,Planning!$B3787,'SO Details'!$K:$K,$E3787)</f>
        <v>3</v>
      </c>
      <c r="I3787" s="20">
        <f>IF(COUNTIFS($C:$C,B3787)&gt;1,SUMIFS('Sales Hx'!$Q:$Q,'Sales Hx'!$B:$B,_xlfn.XLOOKUP(B3787,C:C,B:B),'Sales Hx'!$D:$D,Planning!$E3787),SUMIFS('Sales Hx'!$Q:$Q,'Sales Hx'!$B:$B,Planning!$B3787,'Sales Hx'!$D:$D,Planning!$E3787))</f>
        <v>0</v>
      </c>
      <c r="J3787" s="16">
        <f>IF(COUNTIFS($C:$C,B3787)&gt;1,SUMIFS('Sales Hx'!$S:$S,'Sales Hx'!$B:$B,_xlfn.XLOOKUP(B3787,C:C,B:B),'Sales Hx'!$D:$D,E3787),SUMIFS('Sales Hx'!$S:$S,'Sales Hx'!$B:$B,$B3787,'Sales Hx'!$D:$D,$E3787))</f>
        <v>0</v>
      </c>
      <c r="K3787" s="16">
        <f t="shared" si="323"/>
        <v>0</v>
      </c>
      <c r="L3787" s="12">
        <f>IF(M3787&lt;&gt;"",M3787,IF(COUNTIFS($C:$C,B3787)&gt;1,SUMIFS('Sales Hx'!V:V,'Sales Hx'!$B:$B,_xlfn.XLOOKUP(B3787,C:C,B:B),'Sales Hx'!$D:$D,$E3787),SUMIFS('Sales Hx'!V:V,'Sales Hx'!$B:$B,$B3787,'Sales Hx'!$D:$D,$E3787)))</f>
        <v>0</v>
      </c>
      <c r="M3787" s="12">
        <v>0</v>
      </c>
      <c r="N3787" s="15">
        <f t="shared" si="321"/>
        <v>0</v>
      </c>
      <c r="O3787" s="21">
        <f t="shared" si="325"/>
        <v>0</v>
      </c>
      <c r="P3787" s="24">
        <v>15</v>
      </c>
      <c r="Q3787" s="18">
        <f t="shared" si="322"/>
        <v>0</v>
      </c>
      <c r="R3787" s="2">
        <v>1</v>
      </c>
      <c r="S3787" s="2">
        <v>120</v>
      </c>
      <c r="T3787" s="2" t="s">
        <v>4647</v>
      </c>
      <c r="U3787" s="28">
        <f>IF(G3787=0,"",_xlfn.MINIFS('PO Details'!$I:$I,'PO Details'!$D:$D,Planning!$B3787,'PO Details'!$L:$L,Planning!$E3787))</f>
        <v>45474</v>
      </c>
      <c r="V3787" s="29" t="s">
        <v>4640</v>
      </c>
      <c r="W3787" t="str">
        <f t="shared" si="324"/>
        <v>Max</v>
      </c>
      <c r="X3787" s="2">
        <v>120</v>
      </c>
    </row>
    <row r="3788" spans="1:24" x14ac:dyDescent="0.25">
      <c r="A3788" s="11" t="s">
        <v>4619</v>
      </c>
      <c r="B3788" s="22" t="s">
        <v>421</v>
      </c>
      <c r="C3788" s="22"/>
      <c r="D3788" s="22" t="s">
        <v>422</v>
      </c>
      <c r="E3788" s="31" t="s">
        <v>4746</v>
      </c>
      <c r="F3788" s="12">
        <f>SUMIFS('Inventory Details'!$H:$H,'Inventory Details'!$B:$B,$B3788,'Inventory Details'!$E:$E,$E3788)</f>
        <v>211</v>
      </c>
      <c r="G3788" s="12">
        <f>SUMIFS('PO Details'!$H:$H,'PO Details'!$D:$D,Planning!$B3788,'PO Details'!$L:$L,$E3788)</f>
        <v>18</v>
      </c>
      <c r="H3788" s="12">
        <f>SUMIFS('SO Details'!$G:$G,'SO Details'!$D:$D,Planning!$B3788,'SO Details'!$K:$K,$E3788)</f>
        <v>1</v>
      </c>
      <c r="I3788" s="20">
        <f>IF(COUNTIFS($C:$C,B3788)&gt;1,SUMIFS('Sales Hx'!$Q:$Q,'Sales Hx'!$B:$B,_xlfn.XLOOKUP(B3788,C:C,B:B),'Sales Hx'!$D:$D,Planning!$E3788),SUMIFS('Sales Hx'!$Q:$Q,'Sales Hx'!$B:$B,Planning!$B3788,'Sales Hx'!$D:$D,Planning!$E3788))</f>
        <v>0</v>
      </c>
      <c r="J3788" s="16">
        <f>IF(COUNTIFS($C:$C,B3788)&gt;1,SUMIFS('Sales Hx'!$S:$S,'Sales Hx'!$B:$B,_xlfn.XLOOKUP(B3788,C:C,B:B),'Sales Hx'!$D:$D,E3788),SUMIFS('Sales Hx'!$S:$S,'Sales Hx'!$B:$B,$B3788,'Sales Hx'!$D:$D,$E3788))</f>
        <v>0.18914473684210528</v>
      </c>
      <c r="K3788" s="16">
        <f t="shared" si="323"/>
        <v>0</v>
      </c>
      <c r="L3788" s="12">
        <f>IF(M3788&lt;&gt;"",M3788,IF(COUNTIFS($C:$C,B3788)&gt;1,SUMIFS('Sales Hx'!V:V,'Sales Hx'!$B:$B,_xlfn.XLOOKUP(B3788,C:C,B:B),'Sales Hx'!$D:$D,$E3788),SUMIFS('Sales Hx'!V:V,'Sales Hx'!$B:$B,$B3788,'Sales Hx'!$D:$D,$E3788)))</f>
        <v>0</v>
      </c>
      <c r="M3788" s="12">
        <v>0</v>
      </c>
      <c r="N3788" s="15">
        <f t="shared" si="321"/>
        <v>0.18914473684210528</v>
      </c>
      <c r="O3788" s="21">
        <f t="shared" si="325"/>
        <v>0</v>
      </c>
      <c r="P3788" s="24">
        <v>15</v>
      </c>
      <c r="Q3788" s="18">
        <f t="shared" si="322"/>
        <v>0</v>
      </c>
      <c r="R3788" s="2">
        <v>1</v>
      </c>
      <c r="S3788" s="2">
        <v>120</v>
      </c>
      <c r="T3788" s="2" t="s">
        <v>4647</v>
      </c>
      <c r="U3788" s="28">
        <f>IF(G3788=0,"",_xlfn.MINIFS('PO Details'!$I:$I,'PO Details'!$D:$D,Planning!$B3788,'PO Details'!$L:$L,Planning!$E3788))</f>
        <v>45453</v>
      </c>
      <c r="V3788" s="29" t="s">
        <v>4640</v>
      </c>
      <c r="W3788" t="str">
        <f t="shared" si="324"/>
        <v>Max</v>
      </c>
      <c r="X3788" s="2">
        <v>120</v>
      </c>
    </row>
    <row r="3789" spans="1:24" x14ac:dyDescent="0.25">
      <c r="A3789" s="11" t="s">
        <v>4619</v>
      </c>
      <c r="B3789" s="22" t="s">
        <v>421</v>
      </c>
      <c r="C3789" s="22"/>
      <c r="D3789" s="22" t="s">
        <v>422</v>
      </c>
      <c r="E3789" s="31" t="s">
        <v>106</v>
      </c>
      <c r="F3789" s="12">
        <f>SUMIFS('Inventory Details'!$H:$H,'Inventory Details'!$B:$B,$B3789,'Inventory Details'!$E:$E,$E3789)</f>
        <v>37</v>
      </c>
      <c r="G3789" s="12">
        <f>SUMIFS('PO Details'!$H:$H,'PO Details'!$D:$D,Planning!$B3789,'PO Details'!$L:$L,$E3789)</f>
        <v>15</v>
      </c>
      <c r="H3789" s="12">
        <f>SUMIFS('SO Details'!$G:$G,'SO Details'!$D:$D,Planning!$B3789,'SO Details'!$K:$K,$E3789)</f>
        <v>4</v>
      </c>
      <c r="I3789" s="20">
        <f>IF(COUNTIFS($C:$C,B3789)&gt;1,SUMIFS('Sales Hx'!$Q:$Q,'Sales Hx'!$B:$B,_xlfn.XLOOKUP(B3789,C:C,B:B),'Sales Hx'!$D:$D,Planning!$E3789),SUMIFS('Sales Hx'!$Q:$Q,'Sales Hx'!$B:$B,Planning!$B3789,'Sales Hx'!$D:$D,Planning!$E3789))</f>
        <v>0</v>
      </c>
      <c r="J3789" s="16">
        <f>IF(COUNTIFS($C:$C,B3789)&gt;1,SUMIFS('Sales Hx'!$S:$S,'Sales Hx'!$B:$B,_xlfn.XLOOKUP(B3789,C:C,B:B),'Sales Hx'!$D:$D,E3789),SUMIFS('Sales Hx'!$S:$S,'Sales Hx'!$B:$B,$B3789,'Sales Hx'!$D:$D,$E3789))</f>
        <v>0.15625</v>
      </c>
      <c r="K3789" s="16">
        <f t="shared" si="323"/>
        <v>0</v>
      </c>
      <c r="L3789" s="12">
        <f>IF(M3789&lt;&gt;"",M3789,IF(COUNTIFS($C:$C,B3789)&gt;1,SUMIFS('Sales Hx'!V:V,'Sales Hx'!$B:$B,_xlfn.XLOOKUP(B3789,C:C,B:B),'Sales Hx'!$D:$D,$E3789),SUMIFS('Sales Hx'!V:V,'Sales Hx'!$B:$B,$B3789,'Sales Hx'!$D:$D,$E3789)))</f>
        <v>0</v>
      </c>
      <c r="M3789" s="12">
        <v>0</v>
      </c>
      <c r="N3789" s="15">
        <f t="shared" si="321"/>
        <v>0.15625</v>
      </c>
      <c r="O3789" s="21">
        <f t="shared" si="325"/>
        <v>0</v>
      </c>
      <c r="P3789" s="24">
        <v>15</v>
      </c>
      <c r="Q3789" s="18">
        <f t="shared" si="322"/>
        <v>0</v>
      </c>
      <c r="R3789" s="2">
        <v>1</v>
      </c>
      <c r="S3789" s="2">
        <v>120</v>
      </c>
      <c r="T3789" s="2" t="s">
        <v>4647</v>
      </c>
      <c r="U3789" s="28">
        <f>IF(G3789=0,"",_xlfn.MINIFS('PO Details'!$I:$I,'PO Details'!$D:$D,Planning!$B3789,'PO Details'!$L:$L,Planning!$E3789))</f>
        <v>45458</v>
      </c>
      <c r="V3789" s="29" t="s">
        <v>4640</v>
      </c>
      <c r="W3789" t="str">
        <f t="shared" si="324"/>
        <v>Max</v>
      </c>
      <c r="X3789" s="2">
        <v>120</v>
      </c>
    </row>
    <row r="3790" spans="1:24" x14ac:dyDescent="0.25">
      <c r="A3790" s="11" t="s">
        <v>4619</v>
      </c>
      <c r="B3790" s="22" t="s">
        <v>421</v>
      </c>
      <c r="C3790" s="22"/>
      <c r="D3790" s="22" t="s">
        <v>422</v>
      </c>
      <c r="E3790" s="31" t="s">
        <v>113</v>
      </c>
      <c r="F3790" s="12">
        <f>SUMIFS('Inventory Details'!$H:$H,'Inventory Details'!$B:$B,$B3790,'Inventory Details'!$E:$E,$E3790)</f>
        <v>86</v>
      </c>
      <c r="G3790" s="12">
        <f>SUMIFS('PO Details'!$H:$H,'PO Details'!$D:$D,Planning!$B3790,'PO Details'!$L:$L,$E3790)</f>
        <v>0</v>
      </c>
      <c r="H3790" s="12">
        <f>SUMIFS('SO Details'!$G:$G,'SO Details'!$D:$D,Planning!$B3790,'SO Details'!$K:$K,$E3790)</f>
        <v>1</v>
      </c>
      <c r="I3790" s="20">
        <f>IF(COUNTIFS($C:$C,B3790)&gt;1,SUMIFS('Sales Hx'!$Q:$Q,'Sales Hx'!$B:$B,_xlfn.XLOOKUP(B3790,C:C,B:B),'Sales Hx'!$D:$D,Planning!$E3790),SUMIFS('Sales Hx'!$Q:$Q,'Sales Hx'!$B:$B,Planning!$B3790,'Sales Hx'!$D:$D,Planning!$E3790))</f>
        <v>0</v>
      </c>
      <c r="J3790" s="16">
        <f>IF(COUNTIFS($C:$C,B3790)&gt;1,SUMIFS('Sales Hx'!$S:$S,'Sales Hx'!$B:$B,_xlfn.XLOOKUP(B3790,C:C,B:B),'Sales Hx'!$D:$D,E3790),SUMIFS('Sales Hx'!$S:$S,'Sales Hx'!$B:$B,$B3790,'Sales Hx'!$D:$D,$E3790))</f>
        <v>0.10808270676691729</v>
      </c>
      <c r="K3790" s="16">
        <f t="shared" si="323"/>
        <v>0</v>
      </c>
      <c r="L3790" s="12">
        <f>IF(M3790&lt;&gt;"",M3790,IF(COUNTIFS($C:$C,B3790)&gt;1,SUMIFS('Sales Hx'!V:V,'Sales Hx'!$B:$B,_xlfn.XLOOKUP(B3790,C:C,B:B),'Sales Hx'!$D:$D,$E3790),SUMIFS('Sales Hx'!V:V,'Sales Hx'!$B:$B,$B3790,'Sales Hx'!$D:$D,$E3790)))</f>
        <v>0</v>
      </c>
      <c r="M3790" s="12">
        <v>0</v>
      </c>
      <c r="N3790" s="15">
        <f t="shared" ref="N3790:N3853" si="326">IFERROR(_xlfn.IFNA(J3790*R3790+L3790,"No Sales Hx"),"No Sales HX")</f>
        <v>0.10808270676691729</v>
      </c>
      <c r="O3790" s="21">
        <f t="shared" si="325"/>
        <v>0</v>
      </c>
      <c r="P3790" s="24">
        <v>15</v>
      </c>
      <c r="Q3790" s="18">
        <f t="shared" ref="Q3790:Q3853" si="327">IFERROR(P3790*O3790,0)</f>
        <v>0</v>
      </c>
      <c r="R3790" s="2">
        <v>1</v>
      </c>
      <c r="S3790" s="2">
        <v>120</v>
      </c>
      <c r="T3790" s="2" t="s">
        <v>4647</v>
      </c>
      <c r="U3790" s="28" t="str">
        <f>IF(G3790=0,"",_xlfn.MINIFS('PO Details'!$I:$I,'PO Details'!$D:$D,Planning!$B3790,'PO Details'!$L:$L,Planning!$E3790))</f>
        <v/>
      </c>
      <c r="V3790" s="29" t="s">
        <v>4640</v>
      </c>
      <c r="W3790" t="str">
        <f t="shared" si="324"/>
        <v>Max</v>
      </c>
      <c r="X3790" s="2">
        <v>120</v>
      </c>
    </row>
    <row r="3791" spans="1:24" x14ac:dyDescent="0.25">
      <c r="A3791" s="11" t="s">
        <v>4619</v>
      </c>
      <c r="B3791" s="22" t="s">
        <v>421</v>
      </c>
      <c r="C3791" s="22"/>
      <c r="D3791" s="22" t="s">
        <v>422</v>
      </c>
      <c r="E3791" s="31" t="s">
        <v>1201</v>
      </c>
      <c r="F3791" s="12">
        <f>SUMIFS('Inventory Details'!$H:$H,'Inventory Details'!$B:$B,$B3791,'Inventory Details'!$E:$E,$E3791)</f>
        <v>0</v>
      </c>
      <c r="G3791" s="12">
        <f>SUMIFS('PO Details'!$H:$H,'PO Details'!$D:$D,Planning!$B3791,'PO Details'!$L:$L,$E3791)</f>
        <v>0</v>
      </c>
      <c r="H3791" s="12">
        <f>SUMIFS('SO Details'!$G:$G,'SO Details'!$D:$D,Planning!$B3791,'SO Details'!$K:$K,$E3791)</f>
        <v>0</v>
      </c>
      <c r="I3791" s="20">
        <f>IF(COUNTIFS($C:$C,B3791)&gt;1,SUMIFS('Sales Hx'!$Q:$Q,'Sales Hx'!$B:$B,_xlfn.XLOOKUP(B3791,C:C,B:B),'Sales Hx'!$D:$D,Planning!$E3791),SUMIFS('Sales Hx'!$Q:$Q,'Sales Hx'!$B:$B,Planning!$B3791,'Sales Hx'!$D:$D,Planning!$E3791))</f>
        <v>0</v>
      </c>
      <c r="J3791" s="16">
        <f>IF(COUNTIFS($C:$C,B3791)&gt;1,SUMIFS('Sales Hx'!$S:$S,'Sales Hx'!$B:$B,_xlfn.XLOOKUP(B3791,C:C,B:B),'Sales Hx'!$D:$D,E3791),SUMIFS('Sales Hx'!$S:$S,'Sales Hx'!$B:$B,$B3791,'Sales Hx'!$D:$D,$E3791))</f>
        <v>0</v>
      </c>
      <c r="K3791" s="16">
        <f t="shared" si="323"/>
        <v>0</v>
      </c>
      <c r="L3791" s="12">
        <f>IF(M3791&lt;&gt;"",M3791,IF(COUNTIFS($C:$C,B3791)&gt;1,SUMIFS('Sales Hx'!V:V,'Sales Hx'!$B:$B,_xlfn.XLOOKUP(B3791,C:C,B:B),'Sales Hx'!$D:$D,$E3791),SUMIFS('Sales Hx'!V:V,'Sales Hx'!$B:$B,$B3791,'Sales Hx'!$D:$D,$E3791)))</f>
        <v>0</v>
      </c>
      <c r="M3791" s="12">
        <v>0</v>
      </c>
      <c r="N3791" s="15">
        <f t="shared" si="326"/>
        <v>0</v>
      </c>
      <c r="O3791" s="21">
        <f t="shared" si="325"/>
        <v>0</v>
      </c>
      <c r="P3791" s="24">
        <v>15</v>
      </c>
      <c r="Q3791" s="18">
        <f t="shared" si="327"/>
        <v>0</v>
      </c>
      <c r="R3791" s="2">
        <v>1</v>
      </c>
      <c r="S3791" s="2">
        <v>120</v>
      </c>
      <c r="T3791" s="2" t="s">
        <v>4647</v>
      </c>
      <c r="U3791" s="28" t="str">
        <f>IF(G3791=0,"",_xlfn.MINIFS('PO Details'!$I:$I,'PO Details'!$D:$D,Planning!$B3791,'PO Details'!$L:$L,Planning!$E3791))</f>
        <v/>
      </c>
      <c r="V3791" s="29" t="s">
        <v>4640</v>
      </c>
      <c r="W3791" t="str">
        <f t="shared" si="324"/>
        <v>Max</v>
      </c>
      <c r="X3791" s="2">
        <v>120</v>
      </c>
    </row>
    <row r="3792" spans="1:24" x14ac:dyDescent="0.25">
      <c r="A3792" s="11" t="s">
        <v>4619</v>
      </c>
      <c r="B3792" s="22" t="s">
        <v>421</v>
      </c>
      <c r="C3792" s="22"/>
      <c r="D3792" s="22" t="s">
        <v>422</v>
      </c>
      <c r="E3792" s="31" t="s">
        <v>109</v>
      </c>
      <c r="F3792" s="12">
        <f>SUMIFS('Inventory Details'!$H:$H,'Inventory Details'!$B:$B,$B3792,'Inventory Details'!$E:$E,$E3792)</f>
        <v>13</v>
      </c>
      <c r="G3792" s="12">
        <f>SUMIFS('PO Details'!$H:$H,'PO Details'!$D:$D,Planning!$B3792,'PO Details'!$L:$L,$E3792)</f>
        <v>0</v>
      </c>
      <c r="H3792" s="12">
        <f>SUMIFS('SO Details'!$G:$G,'SO Details'!$D:$D,Planning!$B3792,'SO Details'!$K:$K,$E3792)</f>
        <v>0</v>
      </c>
      <c r="I3792" s="20">
        <f>IF(COUNTIFS($C:$C,B3792)&gt;1,SUMIFS('Sales Hx'!$Q:$Q,'Sales Hx'!$B:$B,_xlfn.XLOOKUP(B3792,C:C,B:B),'Sales Hx'!$D:$D,Planning!$E3792),SUMIFS('Sales Hx'!$Q:$Q,'Sales Hx'!$B:$B,Planning!$B3792,'Sales Hx'!$D:$D,Planning!$E3792))</f>
        <v>0</v>
      </c>
      <c r="J3792" s="16">
        <f>IF(COUNTIFS($C:$C,B3792)&gt;1,SUMIFS('Sales Hx'!$S:$S,'Sales Hx'!$B:$B,_xlfn.XLOOKUP(B3792,C:C,B:B),'Sales Hx'!$D:$D,E3792),SUMIFS('Sales Hx'!$S:$S,'Sales Hx'!$B:$B,$B3792,'Sales Hx'!$D:$D,$E3792))</f>
        <v>0</v>
      </c>
      <c r="K3792" s="16">
        <f t="shared" si="323"/>
        <v>0</v>
      </c>
      <c r="L3792" s="12">
        <f>IF(M3792&lt;&gt;"",M3792,IF(COUNTIFS($C:$C,B3792)&gt;1,SUMIFS('Sales Hx'!V:V,'Sales Hx'!$B:$B,_xlfn.XLOOKUP(B3792,C:C,B:B),'Sales Hx'!$D:$D,$E3792),SUMIFS('Sales Hx'!V:V,'Sales Hx'!$B:$B,$B3792,'Sales Hx'!$D:$D,$E3792)))</f>
        <v>0</v>
      </c>
      <c r="M3792" s="12">
        <v>0</v>
      </c>
      <c r="N3792" s="15">
        <f t="shared" si="326"/>
        <v>0</v>
      </c>
      <c r="O3792" s="21">
        <f t="shared" si="325"/>
        <v>0</v>
      </c>
      <c r="P3792" s="24">
        <v>15</v>
      </c>
      <c r="Q3792" s="18">
        <f t="shared" si="327"/>
        <v>0</v>
      </c>
      <c r="R3792" s="2">
        <v>1</v>
      </c>
      <c r="S3792" s="2">
        <v>120</v>
      </c>
      <c r="T3792" s="2" t="s">
        <v>4647</v>
      </c>
      <c r="U3792" s="28" t="str">
        <f>IF(G3792=0,"",_xlfn.MINIFS('PO Details'!$I:$I,'PO Details'!$D:$D,Planning!$B3792,'PO Details'!$L:$L,Planning!$E3792))</f>
        <v/>
      </c>
      <c r="V3792" s="29" t="s">
        <v>4640</v>
      </c>
      <c r="W3792" t="str">
        <f t="shared" si="324"/>
        <v>Max</v>
      </c>
      <c r="X3792" s="2">
        <v>120</v>
      </c>
    </row>
    <row r="3793" spans="1:24" x14ac:dyDescent="0.25">
      <c r="A3793" s="11" t="s">
        <v>4619</v>
      </c>
      <c r="B3793" s="22" t="s">
        <v>421</v>
      </c>
      <c r="C3793" s="22"/>
      <c r="D3793" s="22" t="s">
        <v>422</v>
      </c>
      <c r="E3793" s="31" t="s">
        <v>108</v>
      </c>
      <c r="F3793" s="12">
        <f>SUMIFS('Inventory Details'!$H:$H,'Inventory Details'!$B:$B,$B3793,'Inventory Details'!$E:$E,$E3793)</f>
        <v>0</v>
      </c>
      <c r="G3793" s="12">
        <f>SUMIFS('PO Details'!$H:$H,'PO Details'!$D:$D,Planning!$B3793,'PO Details'!$L:$L,$E3793)</f>
        <v>0</v>
      </c>
      <c r="H3793" s="12">
        <f>SUMIFS('SO Details'!$G:$G,'SO Details'!$D:$D,Planning!$B3793,'SO Details'!$K:$K,$E3793)</f>
        <v>0</v>
      </c>
      <c r="I3793" s="20">
        <f>IF(COUNTIFS($C:$C,B3793)&gt;1,SUMIFS('Sales Hx'!$Q:$Q,'Sales Hx'!$B:$B,_xlfn.XLOOKUP(B3793,C:C,B:B),'Sales Hx'!$D:$D,Planning!$E3793),SUMIFS('Sales Hx'!$Q:$Q,'Sales Hx'!$B:$B,Planning!$B3793,'Sales Hx'!$D:$D,Planning!$E3793))</f>
        <v>0</v>
      </c>
      <c r="J3793" s="16">
        <f>IF(COUNTIFS($C:$C,B3793)&gt;1,SUMIFS('Sales Hx'!$S:$S,'Sales Hx'!$B:$B,_xlfn.XLOOKUP(B3793,C:C,B:B),'Sales Hx'!$D:$D,E3793),SUMIFS('Sales Hx'!$S:$S,'Sales Hx'!$B:$B,$B3793,'Sales Hx'!$D:$D,$E3793))</f>
        <v>0</v>
      </c>
      <c r="K3793" s="16">
        <f t="shared" si="323"/>
        <v>0</v>
      </c>
      <c r="L3793" s="12">
        <f>IF(M3793&lt;&gt;"",M3793,IF(COUNTIFS($C:$C,B3793)&gt;1,SUMIFS('Sales Hx'!V:V,'Sales Hx'!$B:$B,_xlfn.XLOOKUP(B3793,C:C,B:B),'Sales Hx'!$D:$D,$E3793),SUMIFS('Sales Hx'!V:V,'Sales Hx'!$B:$B,$B3793,'Sales Hx'!$D:$D,$E3793)))</f>
        <v>0</v>
      </c>
      <c r="M3793" s="12">
        <v>0</v>
      </c>
      <c r="N3793" s="15">
        <f t="shared" si="326"/>
        <v>0</v>
      </c>
      <c r="O3793" s="21">
        <f t="shared" si="325"/>
        <v>0</v>
      </c>
      <c r="P3793" s="24">
        <v>15</v>
      </c>
      <c r="Q3793" s="18">
        <f t="shared" si="327"/>
        <v>0</v>
      </c>
      <c r="R3793" s="2">
        <v>1</v>
      </c>
      <c r="S3793" s="2">
        <v>120</v>
      </c>
      <c r="T3793" s="2" t="s">
        <v>4647</v>
      </c>
      <c r="U3793" s="28" t="str">
        <f>IF(G3793=0,"",_xlfn.MINIFS('PO Details'!$I:$I,'PO Details'!$D:$D,Planning!$B3793,'PO Details'!$L:$L,Planning!$E3793))</f>
        <v/>
      </c>
      <c r="V3793" s="29" t="s">
        <v>4640</v>
      </c>
      <c r="W3793" t="str">
        <f t="shared" si="324"/>
        <v>Max</v>
      </c>
      <c r="X3793" s="2">
        <v>120</v>
      </c>
    </row>
    <row r="3794" spans="1:24" x14ac:dyDescent="0.25">
      <c r="A3794" s="11"/>
      <c r="B3794" s="22" t="s">
        <v>4789</v>
      </c>
      <c r="C3794" s="22"/>
      <c r="D3794" s="22" t="s">
        <v>4790</v>
      </c>
      <c r="E3794" s="31" t="s">
        <v>820</v>
      </c>
      <c r="F3794" s="12">
        <f>SUMIFS('Inventory Details'!$H:$H,'Inventory Details'!$B:$B,$B3794,'Inventory Details'!$E:$E,$E3794)</f>
        <v>0</v>
      </c>
      <c r="G3794" s="12">
        <f>SUMIFS('PO Details'!$H:$H,'PO Details'!$D:$D,Planning!$B3794,'PO Details'!$L:$L,$E3794)</f>
        <v>5</v>
      </c>
      <c r="H3794" s="12">
        <f>SUMIFS('SO Details'!$G:$G,'SO Details'!$D:$D,Planning!$B3794,'SO Details'!$K:$K,$E3794)</f>
        <v>0</v>
      </c>
      <c r="I3794" s="20">
        <f>IF(COUNTIFS($C:$C,B3794)&gt;1,SUMIFS('Sales Hx'!$Q:$Q,'Sales Hx'!$B:$B,_xlfn.XLOOKUP(B3794,C:C,B:B),'Sales Hx'!$D:$D,Planning!$E3794),SUMIFS('Sales Hx'!$Q:$Q,'Sales Hx'!$B:$B,Planning!$B3794,'Sales Hx'!$D:$D,Planning!$E3794))</f>
        <v>0</v>
      </c>
      <c r="J3794" s="16">
        <f>IF(COUNTIFS($C:$C,B3794)&gt;1,SUMIFS('Sales Hx'!$S:$S,'Sales Hx'!$B:$B,_xlfn.XLOOKUP(B3794,C:C,B:B),'Sales Hx'!$D:$D,E3794),SUMIFS('Sales Hx'!$S:$S,'Sales Hx'!$B:$B,$B3794,'Sales Hx'!$D:$D,$E3794))</f>
        <v>0</v>
      </c>
      <c r="K3794" s="16">
        <f t="shared" si="323"/>
        <v>0</v>
      </c>
      <c r="L3794" s="12">
        <f>IF(M3794&lt;&gt;"",M3794,IF(COUNTIFS($C:$C,B3794)&gt;1,SUMIFS('Sales Hx'!V:V,'Sales Hx'!$B:$B,_xlfn.XLOOKUP(B3794,C:C,B:B),'Sales Hx'!$D:$D,$E3794),SUMIFS('Sales Hx'!V:V,'Sales Hx'!$B:$B,$B3794,'Sales Hx'!$D:$D,$E3794)))</f>
        <v>0</v>
      </c>
      <c r="M3794" s="12">
        <v>0</v>
      </c>
      <c r="N3794" s="15">
        <f t="shared" si="326"/>
        <v>0</v>
      </c>
      <c r="O3794" s="21">
        <f t="shared" si="325"/>
        <v>0</v>
      </c>
      <c r="P3794" s="24">
        <v>210.3888</v>
      </c>
      <c r="Q3794" s="18">
        <f t="shared" si="327"/>
        <v>0</v>
      </c>
      <c r="R3794" s="2">
        <v>1</v>
      </c>
      <c r="S3794" s="2">
        <v>90</v>
      </c>
      <c r="T3794" s="2" t="s">
        <v>4647</v>
      </c>
      <c r="U3794" s="28">
        <f>IF(G3794=0,"",_xlfn.MINIFS('PO Details'!$I:$I,'PO Details'!$D:$D,Planning!$B3794,'PO Details'!$L:$L,Planning!$E3794))</f>
        <v>45474</v>
      </c>
      <c r="V3794" s="29" t="s">
        <v>4640</v>
      </c>
      <c r="W3794" t="str">
        <f t="shared" si="324"/>
        <v>Max</v>
      </c>
      <c r="X3794" s="2">
        <v>120</v>
      </c>
    </row>
    <row r="3795" spans="1:24" x14ac:dyDescent="0.25">
      <c r="A3795" s="11"/>
      <c r="B3795" s="22" t="s">
        <v>4789</v>
      </c>
      <c r="C3795" s="22"/>
      <c r="D3795" s="22" t="s">
        <v>4790</v>
      </c>
      <c r="E3795" s="31" t="s">
        <v>109</v>
      </c>
      <c r="F3795" s="12">
        <f>SUMIFS('Inventory Details'!$H:$H,'Inventory Details'!$B:$B,$B3795,'Inventory Details'!$E:$E,$E3795)</f>
        <v>0</v>
      </c>
      <c r="G3795" s="12">
        <f>SUMIFS('PO Details'!$H:$H,'PO Details'!$D:$D,Planning!$B3795,'PO Details'!$L:$L,$E3795)</f>
        <v>5</v>
      </c>
      <c r="H3795" s="12">
        <f>SUMIFS('SO Details'!$G:$G,'SO Details'!$D:$D,Planning!$B3795,'SO Details'!$K:$K,$E3795)</f>
        <v>0</v>
      </c>
      <c r="I3795" s="20">
        <f>IF(COUNTIFS($C:$C,B3795)&gt;1,SUMIFS('Sales Hx'!$Q:$Q,'Sales Hx'!$B:$B,_xlfn.XLOOKUP(B3795,C:C,B:B),'Sales Hx'!$D:$D,Planning!$E3795),SUMIFS('Sales Hx'!$Q:$Q,'Sales Hx'!$B:$B,Planning!$B3795,'Sales Hx'!$D:$D,Planning!$E3795))</f>
        <v>0</v>
      </c>
      <c r="J3795" s="16">
        <f>IF(COUNTIFS($C:$C,B3795)&gt;1,SUMIFS('Sales Hx'!$S:$S,'Sales Hx'!$B:$B,_xlfn.XLOOKUP(B3795,C:C,B:B),'Sales Hx'!$D:$D,E3795),SUMIFS('Sales Hx'!$S:$S,'Sales Hx'!$B:$B,$B3795,'Sales Hx'!$D:$D,$E3795))</f>
        <v>0</v>
      </c>
      <c r="K3795" s="16">
        <f t="shared" si="323"/>
        <v>0</v>
      </c>
      <c r="L3795" s="12">
        <f>IF(M3795&lt;&gt;"",M3795,IF(COUNTIFS($C:$C,B3795)&gt;1,SUMIFS('Sales Hx'!V:V,'Sales Hx'!$B:$B,_xlfn.XLOOKUP(B3795,C:C,B:B),'Sales Hx'!$D:$D,$E3795),SUMIFS('Sales Hx'!V:V,'Sales Hx'!$B:$B,$B3795,'Sales Hx'!$D:$D,$E3795)))</f>
        <v>0</v>
      </c>
      <c r="M3795" s="12">
        <v>0</v>
      </c>
      <c r="N3795" s="15">
        <f t="shared" si="326"/>
        <v>0</v>
      </c>
      <c r="O3795" s="21">
        <f t="shared" si="325"/>
        <v>0</v>
      </c>
      <c r="P3795" s="24">
        <v>210.3888</v>
      </c>
      <c r="Q3795" s="18">
        <f t="shared" si="327"/>
        <v>0</v>
      </c>
      <c r="R3795" s="2">
        <v>1</v>
      </c>
      <c r="S3795" s="2">
        <v>90</v>
      </c>
      <c r="T3795" s="2" t="s">
        <v>4647</v>
      </c>
      <c r="U3795" s="28">
        <f>IF(G3795=0,"",_xlfn.MINIFS('PO Details'!$I:$I,'PO Details'!$D:$D,Planning!$B3795,'PO Details'!$L:$L,Planning!$E3795))</f>
        <v>45474</v>
      </c>
      <c r="V3795" s="29" t="s">
        <v>4640</v>
      </c>
      <c r="W3795" t="str">
        <f t="shared" si="324"/>
        <v>Max</v>
      </c>
      <c r="X3795" s="2">
        <v>120</v>
      </c>
    </row>
    <row r="3796" spans="1:24" x14ac:dyDescent="0.25">
      <c r="A3796" s="11"/>
      <c r="B3796" s="22" t="s">
        <v>4789</v>
      </c>
      <c r="C3796" s="22"/>
      <c r="D3796" s="22" t="s">
        <v>4790</v>
      </c>
      <c r="E3796" s="31" t="s">
        <v>106</v>
      </c>
      <c r="F3796" s="12">
        <f>SUMIFS('Inventory Details'!$H:$H,'Inventory Details'!$B:$B,$B3796,'Inventory Details'!$E:$E,$E3796)</f>
        <v>0</v>
      </c>
      <c r="G3796" s="12">
        <f>SUMIFS('PO Details'!$H:$H,'PO Details'!$D:$D,Planning!$B3796,'PO Details'!$L:$L,$E3796)</f>
        <v>10</v>
      </c>
      <c r="H3796" s="12">
        <f>SUMIFS('SO Details'!$G:$G,'SO Details'!$D:$D,Planning!$B3796,'SO Details'!$K:$K,$E3796)</f>
        <v>0</v>
      </c>
      <c r="I3796" s="20">
        <f>IF(COUNTIFS($C:$C,B3796)&gt;1,SUMIFS('Sales Hx'!$Q:$Q,'Sales Hx'!$B:$B,_xlfn.XLOOKUP(B3796,C:C,B:B),'Sales Hx'!$D:$D,Planning!$E3796),SUMIFS('Sales Hx'!$Q:$Q,'Sales Hx'!$B:$B,Planning!$B3796,'Sales Hx'!$D:$D,Planning!$E3796))</f>
        <v>0</v>
      </c>
      <c r="J3796" s="16">
        <f>IF(COUNTIFS($C:$C,B3796)&gt;1,SUMIFS('Sales Hx'!$S:$S,'Sales Hx'!$B:$B,_xlfn.XLOOKUP(B3796,C:C,B:B),'Sales Hx'!$D:$D,E3796),SUMIFS('Sales Hx'!$S:$S,'Sales Hx'!$B:$B,$B3796,'Sales Hx'!$D:$D,$E3796))</f>
        <v>0</v>
      </c>
      <c r="K3796" s="16">
        <f t="shared" si="323"/>
        <v>0</v>
      </c>
      <c r="L3796" s="12">
        <f>IF(M3796&lt;&gt;"",M3796,IF(COUNTIFS($C:$C,B3796)&gt;1,SUMIFS('Sales Hx'!V:V,'Sales Hx'!$B:$B,_xlfn.XLOOKUP(B3796,C:C,B:B),'Sales Hx'!$D:$D,$E3796),SUMIFS('Sales Hx'!V:V,'Sales Hx'!$B:$B,$B3796,'Sales Hx'!$D:$D,$E3796)))</f>
        <v>0</v>
      </c>
      <c r="M3796" s="12">
        <v>0</v>
      </c>
      <c r="N3796" s="15">
        <f t="shared" si="326"/>
        <v>0</v>
      </c>
      <c r="O3796" s="21">
        <f t="shared" si="325"/>
        <v>0</v>
      </c>
      <c r="P3796" s="24">
        <v>210.3888</v>
      </c>
      <c r="Q3796" s="18">
        <f t="shared" si="327"/>
        <v>0</v>
      </c>
      <c r="R3796" s="2">
        <v>1</v>
      </c>
      <c r="S3796" s="2">
        <v>90</v>
      </c>
      <c r="T3796" s="2" t="s">
        <v>4647</v>
      </c>
      <c r="U3796" s="28">
        <f>IF(G3796=0,"",_xlfn.MINIFS('PO Details'!$I:$I,'PO Details'!$D:$D,Planning!$B3796,'PO Details'!$L:$L,Planning!$E3796))</f>
        <v>45474</v>
      </c>
      <c r="V3796" s="29" t="s">
        <v>4640</v>
      </c>
      <c r="W3796" t="str">
        <f t="shared" si="324"/>
        <v>Max</v>
      </c>
      <c r="X3796" s="2">
        <v>120</v>
      </c>
    </row>
    <row r="3797" spans="1:24" x14ac:dyDescent="0.25">
      <c r="A3797" s="11"/>
      <c r="B3797" s="22" t="s">
        <v>4789</v>
      </c>
      <c r="C3797" s="22"/>
      <c r="D3797" s="22" t="s">
        <v>4790</v>
      </c>
      <c r="E3797" s="31" t="s">
        <v>113</v>
      </c>
      <c r="F3797" s="12">
        <f>SUMIFS('Inventory Details'!$H:$H,'Inventory Details'!$B:$B,$B3797,'Inventory Details'!$E:$E,$E3797)</f>
        <v>0</v>
      </c>
      <c r="G3797" s="12">
        <f>SUMIFS('PO Details'!$H:$H,'PO Details'!$D:$D,Planning!$B3797,'PO Details'!$L:$L,$E3797)</f>
        <v>50</v>
      </c>
      <c r="H3797" s="12">
        <f>SUMIFS('SO Details'!$G:$G,'SO Details'!$D:$D,Planning!$B3797,'SO Details'!$K:$K,$E3797)</f>
        <v>0</v>
      </c>
      <c r="I3797" s="20">
        <f>IF(COUNTIFS($C:$C,B3797)&gt;1,SUMIFS('Sales Hx'!$Q:$Q,'Sales Hx'!$B:$B,_xlfn.XLOOKUP(B3797,C:C,B:B),'Sales Hx'!$D:$D,Planning!$E3797),SUMIFS('Sales Hx'!$Q:$Q,'Sales Hx'!$B:$B,Planning!$B3797,'Sales Hx'!$D:$D,Planning!$E3797))</f>
        <v>0</v>
      </c>
      <c r="J3797" s="16">
        <f>IF(COUNTIFS($C:$C,B3797)&gt;1,SUMIFS('Sales Hx'!$S:$S,'Sales Hx'!$B:$B,_xlfn.XLOOKUP(B3797,C:C,B:B),'Sales Hx'!$D:$D,E3797),SUMIFS('Sales Hx'!$S:$S,'Sales Hx'!$B:$B,$B3797,'Sales Hx'!$D:$D,$E3797))</f>
        <v>0</v>
      </c>
      <c r="K3797" s="16">
        <f t="shared" si="323"/>
        <v>0</v>
      </c>
      <c r="L3797" s="12">
        <f>IF(M3797&lt;&gt;"",M3797,IF(COUNTIFS($C:$C,B3797)&gt;1,SUMIFS('Sales Hx'!V:V,'Sales Hx'!$B:$B,_xlfn.XLOOKUP(B3797,C:C,B:B),'Sales Hx'!$D:$D,$E3797),SUMIFS('Sales Hx'!V:V,'Sales Hx'!$B:$B,$B3797,'Sales Hx'!$D:$D,$E3797)))</f>
        <v>0</v>
      </c>
      <c r="M3797" s="12">
        <v>0</v>
      </c>
      <c r="N3797" s="15">
        <f t="shared" si="326"/>
        <v>0</v>
      </c>
      <c r="O3797" s="21">
        <f t="shared" si="325"/>
        <v>0</v>
      </c>
      <c r="P3797" s="24">
        <v>210.3888</v>
      </c>
      <c r="Q3797" s="18">
        <f t="shared" si="327"/>
        <v>0</v>
      </c>
      <c r="R3797" s="2">
        <v>1</v>
      </c>
      <c r="S3797" s="2">
        <v>90</v>
      </c>
      <c r="T3797" s="2" t="s">
        <v>4647</v>
      </c>
      <c r="U3797" s="28">
        <f>IF(G3797=0,"",_xlfn.MINIFS('PO Details'!$I:$I,'PO Details'!$D:$D,Planning!$B3797,'PO Details'!$L:$L,Planning!$E3797))</f>
        <v>45466</v>
      </c>
      <c r="V3797" s="29" t="s">
        <v>4640</v>
      </c>
      <c r="W3797" t="str">
        <f t="shared" si="324"/>
        <v>Max</v>
      </c>
      <c r="X3797" s="2">
        <v>120</v>
      </c>
    </row>
    <row r="3798" spans="1:24" x14ac:dyDescent="0.25">
      <c r="A3798" s="11"/>
      <c r="B3798" s="22" t="s">
        <v>4789</v>
      </c>
      <c r="C3798" s="22"/>
      <c r="D3798" s="22" t="s">
        <v>4790</v>
      </c>
      <c r="E3798" s="31" t="s">
        <v>4746</v>
      </c>
      <c r="F3798" s="12">
        <f>SUMIFS('Inventory Details'!$H:$H,'Inventory Details'!$B:$B,$B3798,'Inventory Details'!$E:$E,$E3798)</f>
        <v>0</v>
      </c>
      <c r="G3798" s="12">
        <f>SUMIFS('PO Details'!$H:$H,'PO Details'!$D:$D,Planning!$B3798,'PO Details'!$L:$L,$E3798)</f>
        <v>15</v>
      </c>
      <c r="H3798" s="12">
        <f>SUMIFS('SO Details'!$G:$G,'SO Details'!$D:$D,Planning!$B3798,'SO Details'!$K:$K,$E3798)</f>
        <v>0</v>
      </c>
      <c r="I3798" s="20">
        <f>IF(COUNTIFS($C:$C,B3798)&gt;1,SUMIFS('Sales Hx'!$Q:$Q,'Sales Hx'!$B:$B,_xlfn.XLOOKUP(B3798,C:C,B:B),'Sales Hx'!$D:$D,Planning!$E3798),SUMIFS('Sales Hx'!$Q:$Q,'Sales Hx'!$B:$B,Planning!$B3798,'Sales Hx'!$D:$D,Planning!$E3798))</f>
        <v>0</v>
      </c>
      <c r="J3798" s="16">
        <f>IF(COUNTIFS($C:$C,B3798)&gt;1,SUMIFS('Sales Hx'!$S:$S,'Sales Hx'!$B:$B,_xlfn.XLOOKUP(B3798,C:C,B:B),'Sales Hx'!$D:$D,E3798),SUMIFS('Sales Hx'!$S:$S,'Sales Hx'!$B:$B,$B3798,'Sales Hx'!$D:$D,$E3798))</f>
        <v>0</v>
      </c>
      <c r="K3798" s="16">
        <f t="shared" si="323"/>
        <v>0</v>
      </c>
      <c r="L3798" s="12">
        <f>IF(M3798&lt;&gt;"",M3798,IF(COUNTIFS($C:$C,B3798)&gt;1,SUMIFS('Sales Hx'!V:V,'Sales Hx'!$B:$B,_xlfn.XLOOKUP(B3798,C:C,B:B),'Sales Hx'!$D:$D,$E3798),SUMIFS('Sales Hx'!V:V,'Sales Hx'!$B:$B,$B3798,'Sales Hx'!$D:$D,$E3798)))</f>
        <v>0</v>
      </c>
      <c r="M3798" s="12">
        <v>0</v>
      </c>
      <c r="N3798" s="15">
        <f t="shared" si="326"/>
        <v>0</v>
      </c>
      <c r="O3798" s="21">
        <f t="shared" si="325"/>
        <v>0</v>
      </c>
      <c r="P3798" s="24">
        <v>210.3888</v>
      </c>
      <c r="Q3798" s="18">
        <f t="shared" si="327"/>
        <v>0</v>
      </c>
      <c r="R3798" s="2">
        <v>1</v>
      </c>
      <c r="S3798" s="2">
        <v>90</v>
      </c>
      <c r="T3798" s="2" t="s">
        <v>4647</v>
      </c>
      <c r="U3798" s="28">
        <f>IF(G3798=0,"",_xlfn.MINIFS('PO Details'!$I:$I,'PO Details'!$D:$D,Planning!$B3798,'PO Details'!$L:$L,Planning!$E3798))</f>
        <v>45474</v>
      </c>
      <c r="V3798" s="29" t="s">
        <v>4640</v>
      </c>
      <c r="W3798" t="str">
        <f t="shared" si="324"/>
        <v>Max</v>
      </c>
      <c r="X3798" s="2">
        <v>120</v>
      </c>
    </row>
    <row r="3799" spans="1:24" x14ac:dyDescent="0.25">
      <c r="A3799" s="11"/>
      <c r="B3799" s="22" t="s">
        <v>4792</v>
      </c>
      <c r="C3799" s="22"/>
      <c r="D3799" s="22" t="s">
        <v>4793</v>
      </c>
      <c r="E3799" s="31" t="s">
        <v>820</v>
      </c>
      <c r="F3799" s="12">
        <f>SUMIFS('Inventory Details'!$H:$H,'Inventory Details'!$B:$B,$B3799,'Inventory Details'!$E:$E,$E3799)</f>
        <v>0</v>
      </c>
      <c r="G3799" s="12">
        <f>SUMIFS('PO Details'!$H:$H,'PO Details'!$D:$D,Planning!$B3799,'PO Details'!$L:$L,$E3799)</f>
        <v>5</v>
      </c>
      <c r="H3799" s="12">
        <f>SUMIFS('SO Details'!$G:$G,'SO Details'!$D:$D,Planning!$B3799,'SO Details'!$K:$K,$E3799)</f>
        <v>0</v>
      </c>
      <c r="I3799" s="20">
        <f>IF(COUNTIFS($C:$C,B3799)&gt;1,SUMIFS('Sales Hx'!$Q:$Q,'Sales Hx'!$B:$B,_xlfn.XLOOKUP(B3799,C:C,B:B),'Sales Hx'!$D:$D,Planning!$E3799),SUMIFS('Sales Hx'!$Q:$Q,'Sales Hx'!$B:$B,Planning!$B3799,'Sales Hx'!$D:$D,Planning!$E3799))</f>
        <v>0</v>
      </c>
      <c r="J3799" s="16">
        <f>IF(COUNTIFS($C:$C,B3799)&gt;1,SUMIFS('Sales Hx'!$S:$S,'Sales Hx'!$B:$B,_xlfn.XLOOKUP(B3799,C:C,B:B),'Sales Hx'!$D:$D,E3799),SUMIFS('Sales Hx'!$S:$S,'Sales Hx'!$B:$B,$B3799,'Sales Hx'!$D:$D,$E3799))</f>
        <v>0</v>
      </c>
      <c r="K3799" s="16">
        <f t="shared" si="323"/>
        <v>0</v>
      </c>
      <c r="L3799" s="12">
        <f>IF(M3799&lt;&gt;"",M3799,IF(COUNTIFS($C:$C,B3799)&gt;1,SUMIFS('Sales Hx'!V:V,'Sales Hx'!$B:$B,_xlfn.XLOOKUP(B3799,C:C,B:B),'Sales Hx'!$D:$D,$E3799),SUMIFS('Sales Hx'!V:V,'Sales Hx'!$B:$B,$B3799,'Sales Hx'!$D:$D,$E3799)))</f>
        <v>0</v>
      </c>
      <c r="M3799" s="12">
        <v>0</v>
      </c>
      <c r="N3799" s="15">
        <f t="shared" si="326"/>
        <v>0</v>
      </c>
      <c r="O3799" s="21">
        <f t="shared" si="325"/>
        <v>0</v>
      </c>
      <c r="P3799" s="24">
        <v>140.25919999999999</v>
      </c>
      <c r="Q3799" s="18">
        <f t="shared" si="327"/>
        <v>0</v>
      </c>
      <c r="R3799" s="2">
        <v>1</v>
      </c>
      <c r="S3799" s="2">
        <v>90</v>
      </c>
      <c r="T3799" s="2" t="s">
        <v>4647</v>
      </c>
      <c r="U3799" s="28">
        <f>IF(G3799=0,"",_xlfn.MINIFS('PO Details'!$I:$I,'PO Details'!$D:$D,Planning!$B3799,'PO Details'!$L:$L,Planning!$E3799))</f>
        <v>45474</v>
      </c>
      <c r="V3799" s="29" t="s">
        <v>4640</v>
      </c>
      <c r="W3799" t="str">
        <f t="shared" si="324"/>
        <v>Max</v>
      </c>
      <c r="X3799" s="2">
        <v>120</v>
      </c>
    </row>
    <row r="3800" spans="1:24" x14ac:dyDescent="0.25">
      <c r="A3800" s="11"/>
      <c r="B3800" s="22" t="s">
        <v>4792</v>
      </c>
      <c r="C3800" s="22"/>
      <c r="D3800" s="22" t="s">
        <v>4793</v>
      </c>
      <c r="E3800" s="31" t="s">
        <v>109</v>
      </c>
      <c r="F3800" s="12">
        <f>SUMIFS('Inventory Details'!$H:$H,'Inventory Details'!$B:$B,$B3800,'Inventory Details'!$E:$E,$E3800)</f>
        <v>0</v>
      </c>
      <c r="G3800" s="12">
        <f>SUMIFS('PO Details'!$H:$H,'PO Details'!$D:$D,Planning!$B3800,'PO Details'!$L:$L,$E3800)</f>
        <v>5</v>
      </c>
      <c r="H3800" s="12">
        <f>SUMIFS('SO Details'!$G:$G,'SO Details'!$D:$D,Planning!$B3800,'SO Details'!$K:$K,$E3800)</f>
        <v>0</v>
      </c>
      <c r="I3800" s="20">
        <f>IF(COUNTIFS($C:$C,B3800)&gt;1,SUMIFS('Sales Hx'!$Q:$Q,'Sales Hx'!$B:$B,_xlfn.XLOOKUP(B3800,C:C,B:B),'Sales Hx'!$D:$D,Planning!$E3800),SUMIFS('Sales Hx'!$Q:$Q,'Sales Hx'!$B:$B,Planning!$B3800,'Sales Hx'!$D:$D,Planning!$E3800))</f>
        <v>0</v>
      </c>
      <c r="J3800" s="16">
        <f>IF(COUNTIFS($C:$C,B3800)&gt;1,SUMIFS('Sales Hx'!$S:$S,'Sales Hx'!$B:$B,_xlfn.XLOOKUP(B3800,C:C,B:B),'Sales Hx'!$D:$D,E3800),SUMIFS('Sales Hx'!$S:$S,'Sales Hx'!$B:$B,$B3800,'Sales Hx'!$D:$D,$E3800))</f>
        <v>0</v>
      </c>
      <c r="K3800" s="16">
        <f t="shared" si="323"/>
        <v>0</v>
      </c>
      <c r="L3800" s="12">
        <f>IF(M3800&lt;&gt;"",M3800,IF(COUNTIFS($C:$C,B3800)&gt;1,SUMIFS('Sales Hx'!V:V,'Sales Hx'!$B:$B,_xlfn.XLOOKUP(B3800,C:C,B:B),'Sales Hx'!$D:$D,$E3800),SUMIFS('Sales Hx'!V:V,'Sales Hx'!$B:$B,$B3800,'Sales Hx'!$D:$D,$E3800)))</f>
        <v>0</v>
      </c>
      <c r="M3800" s="12">
        <v>0</v>
      </c>
      <c r="N3800" s="15">
        <f t="shared" si="326"/>
        <v>0</v>
      </c>
      <c r="O3800" s="21">
        <f t="shared" si="325"/>
        <v>0</v>
      </c>
      <c r="P3800" s="24">
        <v>140.25919999999999</v>
      </c>
      <c r="Q3800" s="18">
        <f t="shared" si="327"/>
        <v>0</v>
      </c>
      <c r="R3800" s="2">
        <v>1</v>
      </c>
      <c r="S3800" s="2">
        <v>90</v>
      </c>
      <c r="T3800" s="2" t="s">
        <v>4647</v>
      </c>
      <c r="U3800" s="28">
        <f>IF(G3800=0,"",_xlfn.MINIFS('PO Details'!$I:$I,'PO Details'!$D:$D,Planning!$B3800,'PO Details'!$L:$L,Planning!$E3800))</f>
        <v>45474</v>
      </c>
      <c r="V3800" s="29" t="s">
        <v>4640</v>
      </c>
      <c r="W3800" t="str">
        <f t="shared" si="324"/>
        <v>Max</v>
      </c>
      <c r="X3800" s="2">
        <v>120</v>
      </c>
    </row>
    <row r="3801" spans="1:24" x14ac:dyDescent="0.25">
      <c r="A3801" s="11"/>
      <c r="B3801" s="22" t="s">
        <v>4792</v>
      </c>
      <c r="C3801" s="22"/>
      <c r="D3801" s="22" t="s">
        <v>4793</v>
      </c>
      <c r="E3801" s="31" t="s">
        <v>106</v>
      </c>
      <c r="F3801" s="12">
        <f>SUMIFS('Inventory Details'!$H:$H,'Inventory Details'!$B:$B,$B3801,'Inventory Details'!$E:$E,$E3801)</f>
        <v>0</v>
      </c>
      <c r="G3801" s="12">
        <f>SUMIFS('PO Details'!$H:$H,'PO Details'!$D:$D,Planning!$B3801,'PO Details'!$L:$L,$E3801)</f>
        <v>10</v>
      </c>
      <c r="H3801" s="12">
        <f>SUMIFS('SO Details'!$G:$G,'SO Details'!$D:$D,Planning!$B3801,'SO Details'!$K:$K,$E3801)</f>
        <v>0</v>
      </c>
      <c r="I3801" s="20">
        <f>IF(COUNTIFS($C:$C,B3801)&gt;1,SUMIFS('Sales Hx'!$Q:$Q,'Sales Hx'!$B:$B,_xlfn.XLOOKUP(B3801,C:C,B:B),'Sales Hx'!$D:$D,Planning!$E3801),SUMIFS('Sales Hx'!$Q:$Q,'Sales Hx'!$B:$B,Planning!$B3801,'Sales Hx'!$D:$D,Planning!$E3801))</f>
        <v>0</v>
      </c>
      <c r="J3801" s="16">
        <f>IF(COUNTIFS($C:$C,B3801)&gt;1,SUMIFS('Sales Hx'!$S:$S,'Sales Hx'!$B:$B,_xlfn.XLOOKUP(B3801,C:C,B:B),'Sales Hx'!$D:$D,E3801),SUMIFS('Sales Hx'!$S:$S,'Sales Hx'!$B:$B,$B3801,'Sales Hx'!$D:$D,$E3801))</f>
        <v>0</v>
      </c>
      <c r="K3801" s="16">
        <f t="shared" si="323"/>
        <v>0</v>
      </c>
      <c r="L3801" s="12">
        <f>IF(M3801&lt;&gt;"",M3801,IF(COUNTIFS($C:$C,B3801)&gt;1,SUMIFS('Sales Hx'!V:V,'Sales Hx'!$B:$B,_xlfn.XLOOKUP(B3801,C:C,B:B),'Sales Hx'!$D:$D,$E3801),SUMIFS('Sales Hx'!V:V,'Sales Hx'!$B:$B,$B3801,'Sales Hx'!$D:$D,$E3801)))</f>
        <v>0</v>
      </c>
      <c r="M3801" s="12">
        <v>0</v>
      </c>
      <c r="N3801" s="15">
        <f t="shared" si="326"/>
        <v>0</v>
      </c>
      <c r="O3801" s="21">
        <f t="shared" si="325"/>
        <v>0</v>
      </c>
      <c r="P3801" s="24">
        <v>140.25919999999999</v>
      </c>
      <c r="Q3801" s="18">
        <f t="shared" si="327"/>
        <v>0</v>
      </c>
      <c r="R3801" s="2">
        <v>1</v>
      </c>
      <c r="S3801" s="2">
        <v>90</v>
      </c>
      <c r="T3801" s="2" t="s">
        <v>4647</v>
      </c>
      <c r="U3801" s="28">
        <f>IF(G3801=0,"",_xlfn.MINIFS('PO Details'!$I:$I,'PO Details'!$D:$D,Planning!$B3801,'PO Details'!$L:$L,Planning!$E3801))</f>
        <v>45474</v>
      </c>
      <c r="V3801" s="29" t="s">
        <v>4640</v>
      </c>
      <c r="W3801" t="str">
        <f t="shared" si="324"/>
        <v>Max</v>
      </c>
      <c r="X3801" s="2">
        <v>120</v>
      </c>
    </row>
    <row r="3802" spans="1:24" x14ac:dyDescent="0.25">
      <c r="A3802" s="11"/>
      <c r="B3802" s="22" t="s">
        <v>4792</v>
      </c>
      <c r="C3802" s="22"/>
      <c r="D3802" s="22" t="s">
        <v>4793</v>
      </c>
      <c r="E3802" s="31" t="s">
        <v>113</v>
      </c>
      <c r="F3802" s="12">
        <f>SUMIFS('Inventory Details'!$H:$H,'Inventory Details'!$B:$B,$B3802,'Inventory Details'!$E:$E,$E3802)</f>
        <v>0</v>
      </c>
      <c r="G3802" s="12">
        <f>SUMIFS('PO Details'!$H:$H,'PO Details'!$D:$D,Planning!$B3802,'PO Details'!$L:$L,$E3802)</f>
        <v>50</v>
      </c>
      <c r="H3802" s="12">
        <f>SUMIFS('SO Details'!$G:$G,'SO Details'!$D:$D,Planning!$B3802,'SO Details'!$K:$K,$E3802)</f>
        <v>0</v>
      </c>
      <c r="I3802" s="20">
        <f>IF(COUNTIFS($C:$C,B3802)&gt;1,SUMIFS('Sales Hx'!$Q:$Q,'Sales Hx'!$B:$B,_xlfn.XLOOKUP(B3802,C:C,B:B),'Sales Hx'!$D:$D,Planning!$E3802),SUMIFS('Sales Hx'!$Q:$Q,'Sales Hx'!$B:$B,Planning!$B3802,'Sales Hx'!$D:$D,Planning!$E3802))</f>
        <v>0</v>
      </c>
      <c r="J3802" s="16">
        <f>IF(COUNTIFS($C:$C,B3802)&gt;1,SUMIFS('Sales Hx'!$S:$S,'Sales Hx'!$B:$B,_xlfn.XLOOKUP(B3802,C:C,B:B),'Sales Hx'!$D:$D,E3802),SUMIFS('Sales Hx'!$S:$S,'Sales Hx'!$B:$B,$B3802,'Sales Hx'!$D:$D,$E3802))</f>
        <v>0</v>
      </c>
      <c r="K3802" s="16">
        <f t="shared" si="323"/>
        <v>0</v>
      </c>
      <c r="L3802" s="12">
        <f>IF(M3802&lt;&gt;"",M3802,IF(COUNTIFS($C:$C,B3802)&gt;1,SUMIFS('Sales Hx'!V:V,'Sales Hx'!$B:$B,_xlfn.XLOOKUP(B3802,C:C,B:B),'Sales Hx'!$D:$D,$E3802),SUMIFS('Sales Hx'!V:V,'Sales Hx'!$B:$B,$B3802,'Sales Hx'!$D:$D,$E3802)))</f>
        <v>0</v>
      </c>
      <c r="M3802" s="12">
        <v>0</v>
      </c>
      <c r="N3802" s="15">
        <f t="shared" si="326"/>
        <v>0</v>
      </c>
      <c r="O3802" s="21">
        <f t="shared" si="325"/>
        <v>0</v>
      </c>
      <c r="P3802" s="24">
        <v>140.25919999999999</v>
      </c>
      <c r="Q3802" s="18">
        <f t="shared" si="327"/>
        <v>0</v>
      </c>
      <c r="R3802" s="2">
        <v>1</v>
      </c>
      <c r="S3802" s="2">
        <v>90</v>
      </c>
      <c r="T3802" s="2" t="s">
        <v>4647</v>
      </c>
      <c r="U3802" s="28">
        <f>IF(G3802=0,"",_xlfn.MINIFS('PO Details'!$I:$I,'PO Details'!$D:$D,Planning!$B3802,'PO Details'!$L:$L,Planning!$E3802))</f>
        <v>45466</v>
      </c>
      <c r="V3802" s="29" t="s">
        <v>4640</v>
      </c>
      <c r="W3802" t="str">
        <f t="shared" si="324"/>
        <v>Max</v>
      </c>
      <c r="X3802" s="2">
        <v>120</v>
      </c>
    </row>
    <row r="3803" spans="1:24" x14ac:dyDescent="0.25">
      <c r="A3803" s="11"/>
      <c r="B3803" s="22" t="s">
        <v>4792</v>
      </c>
      <c r="C3803" s="22"/>
      <c r="D3803" s="22" t="s">
        <v>4793</v>
      </c>
      <c r="E3803" s="31" t="s">
        <v>4746</v>
      </c>
      <c r="F3803" s="12">
        <f>SUMIFS('Inventory Details'!$H:$H,'Inventory Details'!$B:$B,$B3803,'Inventory Details'!$E:$E,$E3803)</f>
        <v>0</v>
      </c>
      <c r="G3803" s="12">
        <f>SUMIFS('PO Details'!$H:$H,'PO Details'!$D:$D,Planning!$B3803,'PO Details'!$L:$L,$E3803)</f>
        <v>15</v>
      </c>
      <c r="H3803" s="12">
        <f>SUMIFS('SO Details'!$G:$G,'SO Details'!$D:$D,Planning!$B3803,'SO Details'!$K:$K,$E3803)</f>
        <v>0</v>
      </c>
      <c r="I3803" s="20">
        <f>IF(COUNTIFS($C:$C,B3803)&gt;1,SUMIFS('Sales Hx'!$Q:$Q,'Sales Hx'!$B:$B,_xlfn.XLOOKUP(B3803,C:C,B:B),'Sales Hx'!$D:$D,Planning!$E3803),SUMIFS('Sales Hx'!$Q:$Q,'Sales Hx'!$B:$B,Planning!$B3803,'Sales Hx'!$D:$D,Planning!$E3803))</f>
        <v>0</v>
      </c>
      <c r="J3803" s="16">
        <f>IF(COUNTIFS($C:$C,B3803)&gt;1,SUMIFS('Sales Hx'!$S:$S,'Sales Hx'!$B:$B,_xlfn.XLOOKUP(B3803,C:C,B:B),'Sales Hx'!$D:$D,E3803),SUMIFS('Sales Hx'!$S:$S,'Sales Hx'!$B:$B,$B3803,'Sales Hx'!$D:$D,$E3803))</f>
        <v>0</v>
      </c>
      <c r="K3803" s="16">
        <f t="shared" si="323"/>
        <v>0</v>
      </c>
      <c r="L3803" s="12">
        <f>IF(M3803&lt;&gt;"",M3803,IF(COUNTIFS($C:$C,B3803)&gt;1,SUMIFS('Sales Hx'!V:V,'Sales Hx'!$B:$B,_xlfn.XLOOKUP(B3803,C:C,B:B),'Sales Hx'!$D:$D,$E3803),SUMIFS('Sales Hx'!V:V,'Sales Hx'!$B:$B,$B3803,'Sales Hx'!$D:$D,$E3803)))</f>
        <v>0</v>
      </c>
      <c r="M3803" s="12">
        <v>0</v>
      </c>
      <c r="N3803" s="15">
        <f t="shared" si="326"/>
        <v>0</v>
      </c>
      <c r="O3803" s="21">
        <f t="shared" si="325"/>
        <v>0</v>
      </c>
      <c r="P3803" s="24">
        <v>140.25919999999999</v>
      </c>
      <c r="Q3803" s="18">
        <f t="shared" si="327"/>
        <v>0</v>
      </c>
      <c r="R3803" s="2">
        <v>1</v>
      </c>
      <c r="S3803" s="2">
        <v>90</v>
      </c>
      <c r="T3803" s="2" t="s">
        <v>4647</v>
      </c>
      <c r="U3803" s="28">
        <f>IF(G3803=0,"",_xlfn.MINIFS('PO Details'!$I:$I,'PO Details'!$D:$D,Planning!$B3803,'PO Details'!$L:$L,Planning!$E3803))</f>
        <v>45474</v>
      </c>
      <c r="V3803" s="29" t="s">
        <v>4640</v>
      </c>
      <c r="W3803" t="str">
        <f t="shared" si="324"/>
        <v>Max</v>
      </c>
      <c r="X3803" s="2">
        <v>120</v>
      </c>
    </row>
    <row r="3804" spans="1:24" x14ac:dyDescent="0.25">
      <c r="A3804" s="11"/>
      <c r="B3804" s="22" t="s">
        <v>4795</v>
      </c>
      <c r="C3804" s="22"/>
      <c r="D3804" s="22" t="s">
        <v>4796</v>
      </c>
      <c r="E3804" s="31" t="s">
        <v>820</v>
      </c>
      <c r="F3804" s="12">
        <f>SUMIFS('Inventory Details'!$H:$H,'Inventory Details'!$B:$B,$B3804,'Inventory Details'!$E:$E,$E3804)</f>
        <v>0</v>
      </c>
      <c r="G3804" s="12">
        <f>SUMIFS('PO Details'!$H:$H,'PO Details'!$D:$D,Planning!$B3804,'PO Details'!$L:$L,$E3804)</f>
        <v>5</v>
      </c>
      <c r="H3804" s="12">
        <f>SUMIFS('SO Details'!$G:$G,'SO Details'!$D:$D,Planning!$B3804,'SO Details'!$K:$K,$E3804)</f>
        <v>0</v>
      </c>
      <c r="I3804" s="20">
        <f>IF(COUNTIFS($C:$C,B3804)&gt;1,SUMIFS('Sales Hx'!$Q:$Q,'Sales Hx'!$B:$B,_xlfn.XLOOKUP(B3804,C:C,B:B),'Sales Hx'!$D:$D,Planning!$E3804),SUMIFS('Sales Hx'!$Q:$Q,'Sales Hx'!$B:$B,Planning!$B3804,'Sales Hx'!$D:$D,Planning!$E3804))</f>
        <v>0</v>
      </c>
      <c r="J3804" s="16">
        <f>IF(COUNTIFS($C:$C,B3804)&gt;1,SUMIFS('Sales Hx'!$S:$S,'Sales Hx'!$B:$B,_xlfn.XLOOKUP(B3804,C:C,B:B),'Sales Hx'!$D:$D,E3804),SUMIFS('Sales Hx'!$S:$S,'Sales Hx'!$B:$B,$B3804,'Sales Hx'!$D:$D,$E3804))</f>
        <v>0</v>
      </c>
      <c r="K3804" s="16">
        <f t="shared" si="323"/>
        <v>0</v>
      </c>
      <c r="L3804" s="12">
        <f>IF(M3804&lt;&gt;"",M3804,IF(COUNTIFS($C:$C,B3804)&gt;1,SUMIFS('Sales Hx'!V:V,'Sales Hx'!$B:$B,_xlfn.XLOOKUP(B3804,C:C,B:B),'Sales Hx'!$D:$D,$E3804),SUMIFS('Sales Hx'!V:V,'Sales Hx'!$B:$B,$B3804,'Sales Hx'!$D:$D,$E3804)))</f>
        <v>0</v>
      </c>
      <c r="M3804" s="12">
        <v>0</v>
      </c>
      <c r="N3804" s="15">
        <f t="shared" si="326"/>
        <v>0</v>
      </c>
      <c r="O3804" s="21">
        <f t="shared" si="325"/>
        <v>0</v>
      </c>
      <c r="P3804" s="24">
        <v>137.14240000000001</v>
      </c>
      <c r="Q3804" s="18">
        <f t="shared" si="327"/>
        <v>0</v>
      </c>
      <c r="R3804" s="2">
        <v>1</v>
      </c>
      <c r="S3804" s="2">
        <v>90</v>
      </c>
      <c r="T3804" s="2" t="s">
        <v>4647</v>
      </c>
      <c r="U3804" s="28">
        <f>IF(G3804=0,"",_xlfn.MINIFS('PO Details'!$I:$I,'PO Details'!$D:$D,Planning!$B3804,'PO Details'!$L:$L,Planning!$E3804))</f>
        <v>45474</v>
      </c>
      <c r="V3804" s="29" t="s">
        <v>4640</v>
      </c>
      <c r="W3804" t="str">
        <f t="shared" si="324"/>
        <v>Max</v>
      </c>
      <c r="X3804" s="2">
        <v>120</v>
      </c>
    </row>
    <row r="3805" spans="1:24" x14ac:dyDescent="0.25">
      <c r="A3805" s="11"/>
      <c r="B3805" s="22" t="s">
        <v>4795</v>
      </c>
      <c r="C3805" s="22"/>
      <c r="D3805" s="22" t="s">
        <v>4796</v>
      </c>
      <c r="E3805" s="31" t="s">
        <v>109</v>
      </c>
      <c r="F3805" s="12">
        <f>SUMIFS('Inventory Details'!$H:$H,'Inventory Details'!$B:$B,$B3805,'Inventory Details'!$E:$E,$E3805)</f>
        <v>0</v>
      </c>
      <c r="G3805" s="12">
        <f>SUMIFS('PO Details'!$H:$H,'PO Details'!$D:$D,Planning!$B3805,'PO Details'!$L:$L,$E3805)</f>
        <v>5</v>
      </c>
      <c r="H3805" s="12">
        <f>SUMIFS('SO Details'!$G:$G,'SO Details'!$D:$D,Planning!$B3805,'SO Details'!$K:$K,$E3805)</f>
        <v>0</v>
      </c>
      <c r="I3805" s="20">
        <f>IF(COUNTIFS($C:$C,B3805)&gt;1,SUMIFS('Sales Hx'!$Q:$Q,'Sales Hx'!$B:$B,_xlfn.XLOOKUP(B3805,C:C,B:B),'Sales Hx'!$D:$D,Planning!$E3805),SUMIFS('Sales Hx'!$Q:$Q,'Sales Hx'!$B:$B,Planning!$B3805,'Sales Hx'!$D:$D,Planning!$E3805))</f>
        <v>0</v>
      </c>
      <c r="J3805" s="16">
        <f>IF(COUNTIFS($C:$C,B3805)&gt;1,SUMIFS('Sales Hx'!$S:$S,'Sales Hx'!$B:$B,_xlfn.XLOOKUP(B3805,C:C,B:B),'Sales Hx'!$D:$D,E3805),SUMIFS('Sales Hx'!$S:$S,'Sales Hx'!$B:$B,$B3805,'Sales Hx'!$D:$D,$E3805))</f>
        <v>0</v>
      </c>
      <c r="K3805" s="16">
        <f t="shared" si="323"/>
        <v>0</v>
      </c>
      <c r="L3805" s="12">
        <f>IF(M3805&lt;&gt;"",M3805,IF(COUNTIFS($C:$C,B3805)&gt;1,SUMIFS('Sales Hx'!V:V,'Sales Hx'!$B:$B,_xlfn.XLOOKUP(B3805,C:C,B:B),'Sales Hx'!$D:$D,$E3805),SUMIFS('Sales Hx'!V:V,'Sales Hx'!$B:$B,$B3805,'Sales Hx'!$D:$D,$E3805)))</f>
        <v>0</v>
      </c>
      <c r="M3805" s="12">
        <v>0</v>
      </c>
      <c r="N3805" s="15">
        <f t="shared" si="326"/>
        <v>0</v>
      </c>
      <c r="O3805" s="21">
        <f t="shared" si="325"/>
        <v>0</v>
      </c>
      <c r="P3805" s="24">
        <v>137.14240000000001</v>
      </c>
      <c r="Q3805" s="18">
        <f t="shared" si="327"/>
        <v>0</v>
      </c>
      <c r="R3805" s="2">
        <v>1</v>
      </c>
      <c r="S3805" s="2">
        <v>90</v>
      </c>
      <c r="T3805" s="2" t="s">
        <v>4647</v>
      </c>
      <c r="U3805" s="28">
        <f>IF(G3805=0,"",_xlfn.MINIFS('PO Details'!$I:$I,'PO Details'!$D:$D,Planning!$B3805,'PO Details'!$L:$L,Planning!$E3805))</f>
        <v>45474</v>
      </c>
      <c r="V3805" s="29" t="s">
        <v>4640</v>
      </c>
      <c r="W3805" t="str">
        <f t="shared" si="324"/>
        <v>Max</v>
      </c>
      <c r="X3805" s="2">
        <v>120</v>
      </c>
    </row>
    <row r="3806" spans="1:24" x14ac:dyDescent="0.25">
      <c r="A3806" s="11"/>
      <c r="B3806" s="22" t="s">
        <v>4795</v>
      </c>
      <c r="C3806" s="22"/>
      <c r="D3806" s="22" t="s">
        <v>4796</v>
      </c>
      <c r="E3806" s="31" t="s">
        <v>106</v>
      </c>
      <c r="F3806" s="12">
        <f>SUMIFS('Inventory Details'!$H:$H,'Inventory Details'!$B:$B,$B3806,'Inventory Details'!$E:$E,$E3806)</f>
        <v>0</v>
      </c>
      <c r="G3806" s="12">
        <f>SUMIFS('PO Details'!$H:$H,'PO Details'!$D:$D,Planning!$B3806,'PO Details'!$L:$L,$E3806)</f>
        <v>10</v>
      </c>
      <c r="H3806" s="12">
        <f>SUMIFS('SO Details'!$G:$G,'SO Details'!$D:$D,Planning!$B3806,'SO Details'!$K:$K,$E3806)</f>
        <v>0</v>
      </c>
      <c r="I3806" s="20">
        <f>IF(COUNTIFS($C:$C,B3806)&gt;1,SUMIFS('Sales Hx'!$Q:$Q,'Sales Hx'!$B:$B,_xlfn.XLOOKUP(B3806,C:C,B:B),'Sales Hx'!$D:$D,Planning!$E3806),SUMIFS('Sales Hx'!$Q:$Q,'Sales Hx'!$B:$B,Planning!$B3806,'Sales Hx'!$D:$D,Planning!$E3806))</f>
        <v>0</v>
      </c>
      <c r="J3806" s="16">
        <f>IF(COUNTIFS($C:$C,B3806)&gt;1,SUMIFS('Sales Hx'!$S:$S,'Sales Hx'!$B:$B,_xlfn.XLOOKUP(B3806,C:C,B:B),'Sales Hx'!$D:$D,E3806),SUMIFS('Sales Hx'!$S:$S,'Sales Hx'!$B:$B,$B3806,'Sales Hx'!$D:$D,$E3806))</f>
        <v>0</v>
      </c>
      <c r="K3806" s="16">
        <f t="shared" si="323"/>
        <v>0</v>
      </c>
      <c r="L3806" s="12">
        <f>IF(M3806&lt;&gt;"",M3806,IF(COUNTIFS($C:$C,B3806)&gt;1,SUMIFS('Sales Hx'!V:V,'Sales Hx'!$B:$B,_xlfn.XLOOKUP(B3806,C:C,B:B),'Sales Hx'!$D:$D,$E3806),SUMIFS('Sales Hx'!V:V,'Sales Hx'!$B:$B,$B3806,'Sales Hx'!$D:$D,$E3806)))</f>
        <v>0</v>
      </c>
      <c r="M3806" s="12">
        <v>0</v>
      </c>
      <c r="N3806" s="15">
        <f t="shared" si="326"/>
        <v>0</v>
      </c>
      <c r="O3806" s="21">
        <f t="shared" si="325"/>
        <v>0</v>
      </c>
      <c r="P3806" s="24">
        <v>137.14240000000001</v>
      </c>
      <c r="Q3806" s="18">
        <f t="shared" si="327"/>
        <v>0</v>
      </c>
      <c r="R3806" s="2">
        <v>1</v>
      </c>
      <c r="S3806" s="2">
        <v>90</v>
      </c>
      <c r="T3806" s="2" t="s">
        <v>4647</v>
      </c>
      <c r="U3806" s="28">
        <f>IF(G3806=0,"",_xlfn.MINIFS('PO Details'!$I:$I,'PO Details'!$D:$D,Planning!$B3806,'PO Details'!$L:$L,Planning!$E3806))</f>
        <v>45474</v>
      </c>
      <c r="V3806" s="29" t="s">
        <v>4640</v>
      </c>
      <c r="W3806" t="str">
        <f t="shared" si="324"/>
        <v>Max</v>
      </c>
      <c r="X3806" s="2">
        <v>120</v>
      </c>
    </row>
    <row r="3807" spans="1:24" x14ac:dyDescent="0.25">
      <c r="A3807" s="11"/>
      <c r="B3807" s="22" t="s">
        <v>4795</v>
      </c>
      <c r="C3807" s="22"/>
      <c r="D3807" s="22" t="s">
        <v>4796</v>
      </c>
      <c r="E3807" s="31" t="s">
        <v>113</v>
      </c>
      <c r="F3807" s="12">
        <f>SUMIFS('Inventory Details'!$H:$H,'Inventory Details'!$B:$B,$B3807,'Inventory Details'!$E:$E,$E3807)</f>
        <v>0</v>
      </c>
      <c r="G3807" s="12">
        <f>SUMIFS('PO Details'!$H:$H,'PO Details'!$D:$D,Planning!$B3807,'PO Details'!$L:$L,$E3807)</f>
        <v>50</v>
      </c>
      <c r="H3807" s="12">
        <f>SUMIFS('SO Details'!$G:$G,'SO Details'!$D:$D,Planning!$B3807,'SO Details'!$K:$K,$E3807)</f>
        <v>0</v>
      </c>
      <c r="I3807" s="20">
        <f>IF(COUNTIFS($C:$C,B3807)&gt;1,SUMIFS('Sales Hx'!$Q:$Q,'Sales Hx'!$B:$B,_xlfn.XLOOKUP(B3807,C:C,B:B),'Sales Hx'!$D:$D,Planning!$E3807),SUMIFS('Sales Hx'!$Q:$Q,'Sales Hx'!$B:$B,Planning!$B3807,'Sales Hx'!$D:$D,Planning!$E3807))</f>
        <v>0</v>
      </c>
      <c r="J3807" s="16">
        <f>IF(COUNTIFS($C:$C,B3807)&gt;1,SUMIFS('Sales Hx'!$S:$S,'Sales Hx'!$B:$B,_xlfn.XLOOKUP(B3807,C:C,B:B),'Sales Hx'!$D:$D,E3807),SUMIFS('Sales Hx'!$S:$S,'Sales Hx'!$B:$B,$B3807,'Sales Hx'!$D:$D,$E3807))</f>
        <v>0</v>
      </c>
      <c r="K3807" s="16">
        <f t="shared" si="323"/>
        <v>0</v>
      </c>
      <c r="L3807" s="12">
        <f>IF(M3807&lt;&gt;"",M3807,IF(COUNTIFS($C:$C,B3807)&gt;1,SUMIFS('Sales Hx'!V:V,'Sales Hx'!$B:$B,_xlfn.XLOOKUP(B3807,C:C,B:B),'Sales Hx'!$D:$D,$E3807),SUMIFS('Sales Hx'!V:V,'Sales Hx'!$B:$B,$B3807,'Sales Hx'!$D:$D,$E3807)))</f>
        <v>0</v>
      </c>
      <c r="M3807" s="12">
        <v>0</v>
      </c>
      <c r="N3807" s="15">
        <f t="shared" si="326"/>
        <v>0</v>
      </c>
      <c r="O3807" s="21">
        <f t="shared" si="325"/>
        <v>0</v>
      </c>
      <c r="P3807" s="24">
        <v>137.14240000000001</v>
      </c>
      <c r="Q3807" s="18">
        <f t="shared" si="327"/>
        <v>0</v>
      </c>
      <c r="R3807" s="2">
        <v>1</v>
      </c>
      <c r="S3807" s="2">
        <v>90</v>
      </c>
      <c r="T3807" s="2" t="s">
        <v>4647</v>
      </c>
      <c r="U3807" s="28">
        <f>IF(G3807=0,"",_xlfn.MINIFS('PO Details'!$I:$I,'PO Details'!$D:$D,Planning!$B3807,'PO Details'!$L:$L,Planning!$E3807))</f>
        <v>45466</v>
      </c>
      <c r="V3807" s="29" t="s">
        <v>4640</v>
      </c>
      <c r="W3807" t="str">
        <f t="shared" si="324"/>
        <v>Max</v>
      </c>
      <c r="X3807" s="2">
        <v>120</v>
      </c>
    </row>
    <row r="3808" spans="1:24" x14ac:dyDescent="0.25">
      <c r="A3808" s="11"/>
      <c r="B3808" s="22" t="s">
        <v>4795</v>
      </c>
      <c r="C3808" s="22"/>
      <c r="D3808" s="22" t="s">
        <v>4796</v>
      </c>
      <c r="E3808" s="31" t="s">
        <v>4746</v>
      </c>
      <c r="F3808" s="12">
        <f>SUMIFS('Inventory Details'!$H:$H,'Inventory Details'!$B:$B,$B3808,'Inventory Details'!$E:$E,$E3808)</f>
        <v>0</v>
      </c>
      <c r="G3808" s="12">
        <f>SUMIFS('PO Details'!$H:$H,'PO Details'!$D:$D,Planning!$B3808,'PO Details'!$L:$L,$E3808)</f>
        <v>15</v>
      </c>
      <c r="H3808" s="12">
        <f>SUMIFS('SO Details'!$G:$G,'SO Details'!$D:$D,Planning!$B3808,'SO Details'!$K:$K,$E3808)</f>
        <v>0</v>
      </c>
      <c r="I3808" s="20">
        <f>IF(COUNTIFS($C:$C,B3808)&gt;1,SUMIFS('Sales Hx'!$Q:$Q,'Sales Hx'!$B:$B,_xlfn.XLOOKUP(B3808,C:C,B:B),'Sales Hx'!$D:$D,Planning!$E3808),SUMIFS('Sales Hx'!$Q:$Q,'Sales Hx'!$B:$B,Planning!$B3808,'Sales Hx'!$D:$D,Planning!$E3808))</f>
        <v>0</v>
      </c>
      <c r="J3808" s="16">
        <f>IF(COUNTIFS($C:$C,B3808)&gt;1,SUMIFS('Sales Hx'!$S:$S,'Sales Hx'!$B:$B,_xlfn.XLOOKUP(B3808,C:C,B:B),'Sales Hx'!$D:$D,E3808),SUMIFS('Sales Hx'!$S:$S,'Sales Hx'!$B:$B,$B3808,'Sales Hx'!$D:$D,$E3808))</f>
        <v>0</v>
      </c>
      <c r="K3808" s="16">
        <f t="shared" si="323"/>
        <v>0</v>
      </c>
      <c r="L3808" s="12">
        <f>IF(M3808&lt;&gt;"",M3808,IF(COUNTIFS($C:$C,B3808)&gt;1,SUMIFS('Sales Hx'!V:V,'Sales Hx'!$B:$B,_xlfn.XLOOKUP(B3808,C:C,B:B),'Sales Hx'!$D:$D,$E3808),SUMIFS('Sales Hx'!V:V,'Sales Hx'!$B:$B,$B3808,'Sales Hx'!$D:$D,$E3808)))</f>
        <v>0</v>
      </c>
      <c r="M3808" s="12">
        <v>0</v>
      </c>
      <c r="N3808" s="15">
        <f t="shared" si="326"/>
        <v>0</v>
      </c>
      <c r="O3808" s="21">
        <f t="shared" si="325"/>
        <v>0</v>
      </c>
      <c r="P3808" s="24">
        <v>137.14240000000001</v>
      </c>
      <c r="Q3808" s="18">
        <f t="shared" si="327"/>
        <v>0</v>
      </c>
      <c r="R3808" s="2">
        <v>1</v>
      </c>
      <c r="S3808" s="2">
        <v>90</v>
      </c>
      <c r="T3808" s="2" t="s">
        <v>4647</v>
      </c>
      <c r="U3808" s="28">
        <f>IF(G3808=0,"",_xlfn.MINIFS('PO Details'!$I:$I,'PO Details'!$D:$D,Planning!$B3808,'PO Details'!$L:$L,Planning!$E3808))</f>
        <v>45474</v>
      </c>
      <c r="V3808" s="29" t="s">
        <v>4640</v>
      </c>
      <c r="W3808" t="str">
        <f t="shared" si="324"/>
        <v>Max</v>
      </c>
      <c r="X3808" s="2">
        <v>120</v>
      </c>
    </row>
    <row r="3809" spans="1:24" x14ac:dyDescent="0.25">
      <c r="A3809" s="11"/>
      <c r="B3809" s="22" t="s">
        <v>5007</v>
      </c>
      <c r="C3809" s="22"/>
      <c r="D3809" s="22" t="s">
        <v>5008</v>
      </c>
      <c r="E3809" s="31" t="s">
        <v>861</v>
      </c>
      <c r="F3809" s="12">
        <f>SUMIFS('Inventory Details'!$H:$H,'Inventory Details'!$B:$B,$B3809,'Inventory Details'!$E:$E,$E3809)</f>
        <v>2</v>
      </c>
      <c r="G3809" s="12">
        <f>SUMIFS('PO Details'!$H:$H,'PO Details'!$D:$D,Planning!$B3809,'PO Details'!$L:$L,$E3809)</f>
        <v>0</v>
      </c>
      <c r="H3809" s="12">
        <f>SUMIFS('SO Details'!$G:$G,'SO Details'!$D:$D,Planning!$B3809,'SO Details'!$K:$K,$E3809)</f>
        <v>0</v>
      </c>
      <c r="I3809" s="20">
        <f>IF(COUNTIFS($C:$C,B3809)&gt;1,SUMIFS('Sales Hx'!$Q:$Q,'Sales Hx'!$B:$B,_xlfn.XLOOKUP(B3809,C:C,B:B),'Sales Hx'!$D:$D,Planning!$E3809),SUMIFS('Sales Hx'!$Q:$Q,'Sales Hx'!$B:$B,Planning!$B3809,'Sales Hx'!$D:$D,Planning!$E3809))</f>
        <v>0</v>
      </c>
      <c r="J3809" s="16">
        <f>IF(COUNTIFS($C:$C,B3809)&gt;1,SUMIFS('Sales Hx'!$S:$S,'Sales Hx'!$B:$B,_xlfn.XLOOKUP(B3809,C:C,B:B),'Sales Hx'!$D:$D,E3809),SUMIFS('Sales Hx'!$S:$S,'Sales Hx'!$B:$B,$B3809,'Sales Hx'!$D:$D,$E3809))</f>
        <v>0</v>
      </c>
      <c r="K3809" s="16">
        <f t="shared" si="323"/>
        <v>0</v>
      </c>
      <c r="L3809" s="12">
        <f>IF(M3809&lt;&gt;"",M3809,IF(COUNTIFS($C:$C,B3809)&gt;1,SUMIFS('Sales Hx'!V:V,'Sales Hx'!$B:$B,_xlfn.XLOOKUP(B3809,C:C,B:B),'Sales Hx'!$D:$D,$E3809),SUMIFS('Sales Hx'!V:V,'Sales Hx'!$B:$B,$B3809,'Sales Hx'!$D:$D,$E3809)))</f>
        <v>0</v>
      </c>
      <c r="M3809" s="12">
        <v>0</v>
      </c>
      <c r="N3809" s="15">
        <f t="shared" si="326"/>
        <v>0</v>
      </c>
      <c r="O3809" s="21">
        <f t="shared" si="325"/>
        <v>0</v>
      </c>
      <c r="P3809" s="24">
        <v>46.75</v>
      </c>
      <c r="Q3809" s="18">
        <f t="shared" si="327"/>
        <v>0</v>
      </c>
      <c r="R3809" s="2">
        <v>1</v>
      </c>
      <c r="S3809" s="2">
        <v>90</v>
      </c>
      <c r="T3809" s="2" t="s">
        <v>4647</v>
      </c>
      <c r="U3809" s="28" t="str">
        <f>IF(G3809=0,"",_xlfn.MINIFS('PO Details'!$I:$I,'PO Details'!$D:$D,Planning!$B3809,'PO Details'!$L:$L,Planning!$E3809))</f>
        <v/>
      </c>
      <c r="V3809" s="29" t="s">
        <v>4640</v>
      </c>
      <c r="W3809" t="str">
        <f t="shared" si="324"/>
        <v>Max</v>
      </c>
      <c r="X3809" s="2">
        <v>120</v>
      </c>
    </row>
    <row r="3810" spans="1:24" x14ac:dyDescent="0.25">
      <c r="A3810" s="11"/>
      <c r="B3810" s="22" t="s">
        <v>5010</v>
      </c>
      <c r="C3810" s="22"/>
      <c r="D3810" s="22" t="s">
        <v>5011</v>
      </c>
      <c r="E3810" s="31" t="s">
        <v>861</v>
      </c>
      <c r="F3810" s="12">
        <f>SUMIFS('Inventory Details'!$H:$H,'Inventory Details'!$B:$B,$B3810,'Inventory Details'!$E:$E,$E3810)</f>
        <v>2</v>
      </c>
      <c r="G3810" s="12">
        <f>SUMIFS('PO Details'!$H:$H,'PO Details'!$D:$D,Planning!$B3810,'PO Details'!$L:$L,$E3810)</f>
        <v>0</v>
      </c>
      <c r="H3810" s="12">
        <f>SUMIFS('SO Details'!$G:$G,'SO Details'!$D:$D,Planning!$B3810,'SO Details'!$K:$K,$E3810)</f>
        <v>0</v>
      </c>
      <c r="I3810" s="20">
        <f>IF(COUNTIFS($C:$C,B3810)&gt;1,SUMIFS('Sales Hx'!$Q:$Q,'Sales Hx'!$B:$B,_xlfn.XLOOKUP(B3810,C:C,B:B),'Sales Hx'!$D:$D,Planning!$E3810),SUMIFS('Sales Hx'!$Q:$Q,'Sales Hx'!$B:$B,Planning!$B3810,'Sales Hx'!$D:$D,Planning!$E3810))</f>
        <v>0</v>
      </c>
      <c r="J3810" s="16">
        <f>IF(COUNTIFS($C:$C,B3810)&gt;1,SUMIFS('Sales Hx'!$S:$S,'Sales Hx'!$B:$B,_xlfn.XLOOKUP(B3810,C:C,B:B),'Sales Hx'!$D:$D,E3810),SUMIFS('Sales Hx'!$S:$S,'Sales Hx'!$B:$B,$B3810,'Sales Hx'!$D:$D,$E3810))</f>
        <v>0</v>
      </c>
      <c r="K3810" s="16">
        <f t="shared" si="323"/>
        <v>0</v>
      </c>
      <c r="L3810" s="12">
        <f>IF(M3810&lt;&gt;"",M3810,IF(COUNTIFS($C:$C,B3810)&gt;1,SUMIFS('Sales Hx'!V:V,'Sales Hx'!$B:$B,_xlfn.XLOOKUP(B3810,C:C,B:B),'Sales Hx'!$D:$D,$E3810),SUMIFS('Sales Hx'!V:V,'Sales Hx'!$B:$B,$B3810,'Sales Hx'!$D:$D,$E3810)))</f>
        <v>0</v>
      </c>
      <c r="M3810" s="12">
        <v>0</v>
      </c>
      <c r="N3810" s="15">
        <f t="shared" si="326"/>
        <v>0</v>
      </c>
      <c r="O3810" s="21">
        <f t="shared" si="325"/>
        <v>0</v>
      </c>
      <c r="P3810" s="24">
        <v>46.75</v>
      </c>
      <c r="Q3810" s="18">
        <f t="shared" si="327"/>
        <v>0</v>
      </c>
      <c r="R3810" s="2">
        <v>1</v>
      </c>
      <c r="S3810" s="2">
        <v>90</v>
      </c>
      <c r="T3810" s="2" t="s">
        <v>4647</v>
      </c>
      <c r="U3810" s="28" t="str">
        <f>IF(G3810=0,"",_xlfn.MINIFS('PO Details'!$I:$I,'PO Details'!$D:$D,Planning!$B3810,'PO Details'!$L:$L,Planning!$E3810))</f>
        <v/>
      </c>
      <c r="V3810" s="29" t="s">
        <v>4640</v>
      </c>
      <c r="W3810" t="str">
        <f t="shared" si="324"/>
        <v>Max</v>
      </c>
      <c r="X3810" s="2">
        <v>120</v>
      </c>
    </row>
    <row r="3811" spans="1:24" x14ac:dyDescent="0.25">
      <c r="A3811" s="11"/>
      <c r="B3811" s="22" t="s">
        <v>5013</v>
      </c>
      <c r="C3811" s="22"/>
      <c r="D3811" s="22" t="s">
        <v>5014</v>
      </c>
      <c r="E3811" s="31" t="s">
        <v>861</v>
      </c>
      <c r="F3811" s="12">
        <f>SUMIFS('Inventory Details'!$H:$H,'Inventory Details'!$B:$B,$B3811,'Inventory Details'!$E:$E,$E3811)</f>
        <v>1</v>
      </c>
      <c r="G3811" s="12">
        <f>SUMIFS('PO Details'!$H:$H,'PO Details'!$D:$D,Planning!$B3811,'PO Details'!$L:$L,$E3811)</f>
        <v>0</v>
      </c>
      <c r="H3811" s="12">
        <f>SUMIFS('SO Details'!$G:$G,'SO Details'!$D:$D,Planning!$B3811,'SO Details'!$K:$K,$E3811)</f>
        <v>0</v>
      </c>
      <c r="I3811" s="20">
        <f>IF(COUNTIFS($C:$C,B3811)&gt;1,SUMIFS('Sales Hx'!$Q:$Q,'Sales Hx'!$B:$B,_xlfn.XLOOKUP(B3811,C:C,B:B),'Sales Hx'!$D:$D,Planning!$E3811),SUMIFS('Sales Hx'!$Q:$Q,'Sales Hx'!$B:$B,Planning!$B3811,'Sales Hx'!$D:$D,Planning!$E3811))</f>
        <v>0</v>
      </c>
      <c r="J3811" s="16">
        <f>IF(COUNTIFS($C:$C,B3811)&gt;1,SUMIFS('Sales Hx'!$S:$S,'Sales Hx'!$B:$B,_xlfn.XLOOKUP(B3811,C:C,B:B),'Sales Hx'!$D:$D,E3811),SUMIFS('Sales Hx'!$S:$S,'Sales Hx'!$B:$B,$B3811,'Sales Hx'!$D:$D,$E3811))</f>
        <v>0</v>
      </c>
      <c r="K3811" s="16">
        <f t="shared" si="323"/>
        <v>0</v>
      </c>
      <c r="L3811" s="12">
        <f>IF(M3811&lt;&gt;"",M3811,IF(COUNTIFS($C:$C,B3811)&gt;1,SUMIFS('Sales Hx'!V:V,'Sales Hx'!$B:$B,_xlfn.XLOOKUP(B3811,C:C,B:B),'Sales Hx'!$D:$D,$E3811),SUMIFS('Sales Hx'!V:V,'Sales Hx'!$B:$B,$B3811,'Sales Hx'!$D:$D,$E3811)))</f>
        <v>0</v>
      </c>
      <c r="M3811" s="12">
        <v>0</v>
      </c>
      <c r="N3811" s="15">
        <f t="shared" si="326"/>
        <v>0</v>
      </c>
      <c r="O3811" s="21">
        <f t="shared" si="325"/>
        <v>0</v>
      </c>
      <c r="P3811" s="24">
        <v>46.75</v>
      </c>
      <c r="Q3811" s="18">
        <f t="shared" si="327"/>
        <v>0</v>
      </c>
      <c r="R3811" s="2">
        <v>1</v>
      </c>
      <c r="S3811" s="2">
        <v>90</v>
      </c>
      <c r="T3811" s="2" t="s">
        <v>4647</v>
      </c>
      <c r="U3811" s="28" t="str">
        <f>IF(G3811=0,"",_xlfn.MINIFS('PO Details'!$I:$I,'PO Details'!$D:$D,Planning!$B3811,'PO Details'!$L:$L,Planning!$E3811))</f>
        <v/>
      </c>
      <c r="V3811" s="29" t="s">
        <v>4640</v>
      </c>
      <c r="W3811" t="str">
        <f t="shared" si="324"/>
        <v>Max</v>
      </c>
      <c r="X3811" s="2">
        <v>120</v>
      </c>
    </row>
    <row r="3812" spans="1:24" x14ac:dyDescent="0.25">
      <c r="A3812" s="11"/>
      <c r="B3812" s="22" t="s">
        <v>5016</v>
      </c>
      <c r="C3812" s="22"/>
      <c r="D3812" s="22" t="s">
        <v>5017</v>
      </c>
      <c r="E3812" s="31" t="s">
        <v>861</v>
      </c>
      <c r="F3812" s="12">
        <f>SUMIFS('Inventory Details'!$H:$H,'Inventory Details'!$B:$B,$B3812,'Inventory Details'!$E:$E,$E3812)</f>
        <v>1</v>
      </c>
      <c r="G3812" s="12">
        <f>SUMIFS('PO Details'!$H:$H,'PO Details'!$D:$D,Planning!$B3812,'PO Details'!$L:$L,$E3812)</f>
        <v>0</v>
      </c>
      <c r="H3812" s="12">
        <f>SUMIFS('SO Details'!$G:$G,'SO Details'!$D:$D,Planning!$B3812,'SO Details'!$K:$K,$E3812)</f>
        <v>0</v>
      </c>
      <c r="I3812" s="20">
        <f>IF(COUNTIFS($C:$C,B3812)&gt;1,SUMIFS('Sales Hx'!$Q:$Q,'Sales Hx'!$B:$B,_xlfn.XLOOKUP(B3812,C:C,B:B),'Sales Hx'!$D:$D,Planning!$E3812),SUMIFS('Sales Hx'!$Q:$Q,'Sales Hx'!$B:$B,Planning!$B3812,'Sales Hx'!$D:$D,Planning!$E3812))</f>
        <v>0</v>
      </c>
      <c r="J3812" s="16">
        <f>IF(COUNTIFS($C:$C,B3812)&gt;1,SUMIFS('Sales Hx'!$S:$S,'Sales Hx'!$B:$B,_xlfn.XLOOKUP(B3812,C:C,B:B),'Sales Hx'!$D:$D,E3812),SUMIFS('Sales Hx'!$S:$S,'Sales Hx'!$B:$B,$B3812,'Sales Hx'!$D:$D,$E3812))</f>
        <v>0</v>
      </c>
      <c r="K3812" s="16">
        <f t="shared" si="323"/>
        <v>0</v>
      </c>
      <c r="L3812" s="12">
        <f>IF(M3812&lt;&gt;"",M3812,IF(COUNTIFS($C:$C,B3812)&gt;1,SUMIFS('Sales Hx'!V:V,'Sales Hx'!$B:$B,_xlfn.XLOOKUP(B3812,C:C,B:B),'Sales Hx'!$D:$D,$E3812),SUMIFS('Sales Hx'!V:V,'Sales Hx'!$B:$B,$B3812,'Sales Hx'!$D:$D,$E3812)))</f>
        <v>0</v>
      </c>
      <c r="M3812" s="12">
        <v>0</v>
      </c>
      <c r="N3812" s="15">
        <f t="shared" si="326"/>
        <v>0</v>
      </c>
      <c r="O3812" s="21">
        <f t="shared" si="325"/>
        <v>0</v>
      </c>
      <c r="P3812" s="24">
        <v>46.75</v>
      </c>
      <c r="Q3812" s="18">
        <f t="shared" si="327"/>
        <v>0</v>
      </c>
      <c r="R3812" s="2">
        <v>1</v>
      </c>
      <c r="S3812" s="2">
        <v>90</v>
      </c>
      <c r="T3812" s="2" t="s">
        <v>4647</v>
      </c>
      <c r="U3812" s="28" t="str">
        <f>IF(G3812=0,"",_xlfn.MINIFS('PO Details'!$I:$I,'PO Details'!$D:$D,Planning!$B3812,'PO Details'!$L:$L,Planning!$E3812))</f>
        <v/>
      </c>
      <c r="V3812" s="29" t="s">
        <v>4640</v>
      </c>
      <c r="W3812" t="str">
        <f t="shared" si="324"/>
        <v>Max</v>
      </c>
      <c r="X3812" s="2">
        <v>120</v>
      </c>
    </row>
    <row r="3813" spans="1:24" x14ac:dyDescent="0.25">
      <c r="A3813" s="11"/>
      <c r="B3813" s="22" t="s">
        <v>5019</v>
      </c>
      <c r="C3813" s="22"/>
      <c r="D3813" s="22" t="s">
        <v>5020</v>
      </c>
      <c r="E3813" s="31" t="s">
        <v>861</v>
      </c>
      <c r="F3813" s="12">
        <f>SUMIFS('Inventory Details'!$H:$H,'Inventory Details'!$B:$B,$B3813,'Inventory Details'!$E:$E,$E3813)</f>
        <v>1</v>
      </c>
      <c r="G3813" s="12">
        <f>SUMIFS('PO Details'!$H:$H,'PO Details'!$D:$D,Planning!$B3813,'PO Details'!$L:$L,$E3813)</f>
        <v>0</v>
      </c>
      <c r="H3813" s="12">
        <f>SUMIFS('SO Details'!$G:$G,'SO Details'!$D:$D,Planning!$B3813,'SO Details'!$K:$K,$E3813)</f>
        <v>0</v>
      </c>
      <c r="I3813" s="20">
        <f>IF(COUNTIFS($C:$C,B3813)&gt;1,SUMIFS('Sales Hx'!$Q:$Q,'Sales Hx'!$B:$B,_xlfn.XLOOKUP(B3813,C:C,B:B),'Sales Hx'!$D:$D,Planning!$E3813),SUMIFS('Sales Hx'!$Q:$Q,'Sales Hx'!$B:$B,Planning!$B3813,'Sales Hx'!$D:$D,Planning!$E3813))</f>
        <v>0</v>
      </c>
      <c r="J3813" s="16">
        <f>IF(COUNTIFS($C:$C,B3813)&gt;1,SUMIFS('Sales Hx'!$S:$S,'Sales Hx'!$B:$B,_xlfn.XLOOKUP(B3813,C:C,B:B),'Sales Hx'!$D:$D,E3813),SUMIFS('Sales Hx'!$S:$S,'Sales Hx'!$B:$B,$B3813,'Sales Hx'!$D:$D,$E3813))</f>
        <v>0</v>
      </c>
      <c r="K3813" s="16">
        <f t="shared" si="323"/>
        <v>0</v>
      </c>
      <c r="L3813" s="12">
        <f>IF(M3813&lt;&gt;"",M3813,IF(COUNTIFS($C:$C,B3813)&gt;1,SUMIFS('Sales Hx'!V:V,'Sales Hx'!$B:$B,_xlfn.XLOOKUP(B3813,C:C,B:B),'Sales Hx'!$D:$D,$E3813),SUMIFS('Sales Hx'!V:V,'Sales Hx'!$B:$B,$B3813,'Sales Hx'!$D:$D,$E3813)))</f>
        <v>0</v>
      </c>
      <c r="M3813" s="12">
        <v>0</v>
      </c>
      <c r="N3813" s="15">
        <f t="shared" si="326"/>
        <v>0</v>
      </c>
      <c r="O3813" s="21">
        <f t="shared" si="325"/>
        <v>0</v>
      </c>
      <c r="P3813" s="24">
        <v>46.75</v>
      </c>
      <c r="Q3813" s="18">
        <f t="shared" si="327"/>
        <v>0</v>
      </c>
      <c r="R3813" s="2">
        <v>1</v>
      </c>
      <c r="S3813" s="2">
        <v>90</v>
      </c>
      <c r="T3813" s="2" t="s">
        <v>4647</v>
      </c>
      <c r="U3813" s="28" t="str">
        <f>IF(G3813=0,"",_xlfn.MINIFS('PO Details'!$I:$I,'PO Details'!$D:$D,Planning!$B3813,'PO Details'!$L:$L,Planning!$E3813))</f>
        <v/>
      </c>
      <c r="V3813" s="29" t="s">
        <v>4640</v>
      </c>
      <c r="W3813" t="str">
        <f t="shared" si="324"/>
        <v>Max</v>
      </c>
      <c r="X3813" s="2">
        <v>120</v>
      </c>
    </row>
    <row r="3814" spans="1:24" x14ac:dyDescent="0.25">
      <c r="A3814" s="11"/>
      <c r="B3814" s="22" t="s">
        <v>5022</v>
      </c>
      <c r="C3814" s="22"/>
      <c r="D3814" s="22" t="s">
        <v>5023</v>
      </c>
      <c r="E3814" s="31" t="s">
        <v>861</v>
      </c>
      <c r="F3814" s="12">
        <f>SUMIFS('Inventory Details'!$H:$H,'Inventory Details'!$B:$B,$B3814,'Inventory Details'!$E:$E,$E3814)</f>
        <v>2</v>
      </c>
      <c r="G3814" s="12">
        <f>SUMIFS('PO Details'!$H:$H,'PO Details'!$D:$D,Planning!$B3814,'PO Details'!$L:$L,$E3814)</f>
        <v>0</v>
      </c>
      <c r="H3814" s="12">
        <f>SUMIFS('SO Details'!$G:$G,'SO Details'!$D:$D,Planning!$B3814,'SO Details'!$K:$K,$E3814)</f>
        <v>0</v>
      </c>
      <c r="I3814" s="20">
        <f>IF(COUNTIFS($C:$C,B3814)&gt;1,SUMIFS('Sales Hx'!$Q:$Q,'Sales Hx'!$B:$B,_xlfn.XLOOKUP(B3814,C:C,B:B),'Sales Hx'!$D:$D,Planning!$E3814),SUMIFS('Sales Hx'!$Q:$Q,'Sales Hx'!$B:$B,Planning!$B3814,'Sales Hx'!$D:$D,Planning!$E3814))</f>
        <v>0</v>
      </c>
      <c r="J3814" s="16">
        <f>IF(COUNTIFS($C:$C,B3814)&gt;1,SUMIFS('Sales Hx'!$S:$S,'Sales Hx'!$B:$B,_xlfn.XLOOKUP(B3814,C:C,B:B),'Sales Hx'!$D:$D,E3814),SUMIFS('Sales Hx'!$S:$S,'Sales Hx'!$B:$B,$B3814,'Sales Hx'!$D:$D,$E3814))</f>
        <v>0</v>
      </c>
      <c r="K3814" s="16">
        <f t="shared" si="323"/>
        <v>0</v>
      </c>
      <c r="L3814" s="12">
        <f>IF(M3814&lt;&gt;"",M3814,IF(COUNTIFS($C:$C,B3814)&gt;1,SUMIFS('Sales Hx'!V:V,'Sales Hx'!$B:$B,_xlfn.XLOOKUP(B3814,C:C,B:B),'Sales Hx'!$D:$D,$E3814),SUMIFS('Sales Hx'!V:V,'Sales Hx'!$B:$B,$B3814,'Sales Hx'!$D:$D,$E3814)))</f>
        <v>0</v>
      </c>
      <c r="M3814" s="12">
        <v>0</v>
      </c>
      <c r="N3814" s="15">
        <f t="shared" si="326"/>
        <v>0</v>
      </c>
      <c r="O3814" s="21">
        <f t="shared" si="325"/>
        <v>0</v>
      </c>
      <c r="P3814" s="24">
        <v>46.75</v>
      </c>
      <c r="Q3814" s="18">
        <f t="shared" si="327"/>
        <v>0</v>
      </c>
      <c r="R3814" s="2">
        <v>1</v>
      </c>
      <c r="S3814" s="2">
        <v>90</v>
      </c>
      <c r="T3814" s="2" t="s">
        <v>4647</v>
      </c>
      <c r="U3814" s="28" t="str">
        <f>IF(G3814=0,"",_xlfn.MINIFS('PO Details'!$I:$I,'PO Details'!$D:$D,Planning!$B3814,'PO Details'!$L:$L,Planning!$E3814))</f>
        <v/>
      </c>
      <c r="V3814" s="29" t="s">
        <v>4640</v>
      </c>
      <c r="W3814" t="str">
        <f t="shared" si="324"/>
        <v>Max</v>
      </c>
      <c r="X3814" s="2">
        <v>120</v>
      </c>
    </row>
    <row r="3815" spans="1:24" x14ac:dyDescent="0.25">
      <c r="A3815" s="11"/>
      <c r="B3815" s="22" t="s">
        <v>5025</v>
      </c>
      <c r="C3815" s="22"/>
      <c r="D3815" s="22" t="s">
        <v>5026</v>
      </c>
      <c r="E3815" s="31" t="s">
        <v>861</v>
      </c>
      <c r="F3815" s="12">
        <f>SUMIFS('Inventory Details'!$H:$H,'Inventory Details'!$B:$B,$B3815,'Inventory Details'!$E:$E,$E3815)</f>
        <v>1</v>
      </c>
      <c r="G3815" s="12">
        <f>SUMIFS('PO Details'!$H:$H,'PO Details'!$D:$D,Planning!$B3815,'PO Details'!$L:$L,$E3815)</f>
        <v>0</v>
      </c>
      <c r="H3815" s="12">
        <f>SUMIFS('SO Details'!$G:$G,'SO Details'!$D:$D,Planning!$B3815,'SO Details'!$K:$K,$E3815)</f>
        <v>0</v>
      </c>
      <c r="I3815" s="20">
        <f>IF(COUNTIFS($C:$C,B3815)&gt;1,SUMIFS('Sales Hx'!$Q:$Q,'Sales Hx'!$B:$B,_xlfn.XLOOKUP(B3815,C:C,B:B),'Sales Hx'!$D:$D,Planning!$E3815),SUMIFS('Sales Hx'!$Q:$Q,'Sales Hx'!$B:$B,Planning!$B3815,'Sales Hx'!$D:$D,Planning!$E3815))</f>
        <v>0</v>
      </c>
      <c r="J3815" s="16">
        <f>IF(COUNTIFS($C:$C,B3815)&gt;1,SUMIFS('Sales Hx'!$S:$S,'Sales Hx'!$B:$B,_xlfn.XLOOKUP(B3815,C:C,B:B),'Sales Hx'!$D:$D,E3815),SUMIFS('Sales Hx'!$S:$S,'Sales Hx'!$B:$B,$B3815,'Sales Hx'!$D:$D,$E3815))</f>
        <v>0</v>
      </c>
      <c r="K3815" s="16">
        <f t="shared" si="323"/>
        <v>0</v>
      </c>
      <c r="L3815" s="12">
        <f>IF(M3815&lt;&gt;"",M3815,IF(COUNTIFS($C:$C,B3815)&gt;1,SUMIFS('Sales Hx'!V:V,'Sales Hx'!$B:$B,_xlfn.XLOOKUP(B3815,C:C,B:B),'Sales Hx'!$D:$D,$E3815),SUMIFS('Sales Hx'!V:V,'Sales Hx'!$B:$B,$B3815,'Sales Hx'!$D:$D,$E3815)))</f>
        <v>0</v>
      </c>
      <c r="M3815" s="12">
        <v>0</v>
      </c>
      <c r="N3815" s="15">
        <f t="shared" si="326"/>
        <v>0</v>
      </c>
      <c r="O3815" s="21">
        <f t="shared" si="325"/>
        <v>0</v>
      </c>
      <c r="P3815" s="24">
        <v>46.75</v>
      </c>
      <c r="Q3815" s="18">
        <f t="shared" si="327"/>
        <v>0</v>
      </c>
      <c r="R3815" s="2">
        <v>1</v>
      </c>
      <c r="S3815" s="2">
        <v>90</v>
      </c>
      <c r="T3815" s="2" t="s">
        <v>4647</v>
      </c>
      <c r="U3815" s="28" t="str">
        <f>IF(G3815=0,"",_xlfn.MINIFS('PO Details'!$I:$I,'PO Details'!$D:$D,Planning!$B3815,'PO Details'!$L:$L,Planning!$E3815))</f>
        <v/>
      </c>
      <c r="V3815" s="29" t="s">
        <v>4640</v>
      </c>
      <c r="W3815" t="str">
        <f t="shared" si="324"/>
        <v>Max</v>
      </c>
      <c r="X3815" s="2">
        <v>120</v>
      </c>
    </row>
    <row r="3816" spans="1:24" x14ac:dyDescent="0.25">
      <c r="A3816" s="11"/>
      <c r="B3816" s="22" t="s">
        <v>5028</v>
      </c>
      <c r="C3816" s="22"/>
      <c r="D3816" s="22" t="s">
        <v>5029</v>
      </c>
      <c r="E3816" s="31" t="s">
        <v>861</v>
      </c>
      <c r="F3816" s="12">
        <f>SUMIFS('Inventory Details'!$H:$H,'Inventory Details'!$B:$B,$B3816,'Inventory Details'!$E:$E,$E3816)</f>
        <v>2</v>
      </c>
      <c r="G3816" s="12">
        <f>SUMIFS('PO Details'!$H:$H,'PO Details'!$D:$D,Planning!$B3816,'PO Details'!$L:$L,$E3816)</f>
        <v>0</v>
      </c>
      <c r="H3816" s="12">
        <f>SUMIFS('SO Details'!$G:$G,'SO Details'!$D:$D,Planning!$B3816,'SO Details'!$K:$K,$E3816)</f>
        <v>0</v>
      </c>
      <c r="I3816" s="20">
        <f>IF(COUNTIFS($C:$C,B3816)&gt;1,SUMIFS('Sales Hx'!$Q:$Q,'Sales Hx'!$B:$B,_xlfn.XLOOKUP(B3816,C:C,B:B),'Sales Hx'!$D:$D,Planning!$E3816),SUMIFS('Sales Hx'!$Q:$Q,'Sales Hx'!$B:$B,Planning!$B3816,'Sales Hx'!$D:$D,Planning!$E3816))</f>
        <v>0</v>
      </c>
      <c r="J3816" s="16">
        <f>IF(COUNTIFS($C:$C,B3816)&gt;1,SUMIFS('Sales Hx'!$S:$S,'Sales Hx'!$B:$B,_xlfn.XLOOKUP(B3816,C:C,B:B),'Sales Hx'!$D:$D,E3816),SUMIFS('Sales Hx'!$S:$S,'Sales Hx'!$B:$B,$B3816,'Sales Hx'!$D:$D,$E3816))</f>
        <v>0</v>
      </c>
      <c r="K3816" s="16">
        <f t="shared" si="323"/>
        <v>0</v>
      </c>
      <c r="L3816" s="12">
        <f>IF(M3816&lt;&gt;"",M3816,IF(COUNTIFS($C:$C,B3816)&gt;1,SUMIFS('Sales Hx'!V:V,'Sales Hx'!$B:$B,_xlfn.XLOOKUP(B3816,C:C,B:B),'Sales Hx'!$D:$D,$E3816),SUMIFS('Sales Hx'!V:V,'Sales Hx'!$B:$B,$B3816,'Sales Hx'!$D:$D,$E3816)))</f>
        <v>0</v>
      </c>
      <c r="M3816" s="12">
        <v>0</v>
      </c>
      <c r="N3816" s="15">
        <f t="shared" si="326"/>
        <v>0</v>
      </c>
      <c r="O3816" s="21">
        <f t="shared" si="325"/>
        <v>0</v>
      </c>
      <c r="P3816" s="24">
        <v>46.75</v>
      </c>
      <c r="Q3816" s="18">
        <f t="shared" si="327"/>
        <v>0</v>
      </c>
      <c r="R3816" s="2">
        <v>1</v>
      </c>
      <c r="S3816" s="2">
        <v>90</v>
      </c>
      <c r="T3816" s="2" t="s">
        <v>4647</v>
      </c>
      <c r="U3816" s="28" t="str">
        <f>IF(G3816=0,"",_xlfn.MINIFS('PO Details'!$I:$I,'PO Details'!$D:$D,Planning!$B3816,'PO Details'!$L:$L,Planning!$E3816))</f>
        <v/>
      </c>
      <c r="V3816" s="29" t="s">
        <v>4640</v>
      </c>
      <c r="W3816" t="str">
        <f t="shared" si="324"/>
        <v>Max</v>
      </c>
      <c r="X3816" s="2">
        <v>120</v>
      </c>
    </row>
    <row r="3817" spans="1:24" x14ac:dyDescent="0.25">
      <c r="A3817" s="11"/>
      <c r="B3817" s="22" t="s">
        <v>1837</v>
      </c>
      <c r="C3817" s="22"/>
      <c r="D3817" s="22" t="s">
        <v>1838</v>
      </c>
      <c r="E3817" s="31" t="s">
        <v>4746</v>
      </c>
      <c r="F3817" s="12">
        <f>SUMIFS('Inventory Details'!$H:$H,'Inventory Details'!$B:$B,$B3817,'Inventory Details'!$E:$E,$E3817)</f>
        <v>1</v>
      </c>
      <c r="G3817" s="12">
        <f>SUMIFS('PO Details'!$H:$H,'PO Details'!$D:$D,Planning!$B3817,'PO Details'!$L:$L,$E3817)</f>
        <v>0</v>
      </c>
      <c r="H3817" s="12">
        <f>SUMIFS('SO Details'!$G:$G,'SO Details'!$D:$D,Planning!$B3817,'SO Details'!$K:$K,$E3817)</f>
        <v>1</v>
      </c>
      <c r="I3817" s="20">
        <f>IF(COUNTIFS($C:$C,B3817)&gt;1,SUMIFS('Sales Hx'!$Q:$Q,'Sales Hx'!$B:$B,_xlfn.XLOOKUP(B3817,C:C,B:B),'Sales Hx'!$D:$D,Planning!$E3817),SUMIFS('Sales Hx'!$Q:$Q,'Sales Hx'!$B:$B,Planning!$B3817,'Sales Hx'!$D:$D,Planning!$E3817))</f>
        <v>0</v>
      </c>
      <c r="J3817" s="16">
        <f>IF(COUNTIFS($C:$C,B3817)&gt;1,SUMIFS('Sales Hx'!$S:$S,'Sales Hx'!$B:$B,_xlfn.XLOOKUP(B3817,C:C,B:B),'Sales Hx'!$D:$D,E3817),SUMIFS('Sales Hx'!$S:$S,'Sales Hx'!$B:$B,$B3817,'Sales Hx'!$D:$D,$E3817))</f>
        <v>6.25E-2</v>
      </c>
      <c r="K3817" s="16">
        <f t="shared" si="323"/>
        <v>0</v>
      </c>
      <c r="L3817" s="12">
        <f>IF(M3817&lt;&gt;"",M3817,IF(COUNTIFS($C:$C,B3817)&gt;1,SUMIFS('Sales Hx'!V:V,'Sales Hx'!$B:$B,_xlfn.XLOOKUP(B3817,C:C,B:B),'Sales Hx'!$D:$D,$E3817),SUMIFS('Sales Hx'!V:V,'Sales Hx'!$B:$B,$B3817,'Sales Hx'!$D:$D,$E3817)))</f>
        <v>0</v>
      </c>
      <c r="M3817" s="12">
        <v>0</v>
      </c>
      <c r="N3817" s="15">
        <f t="shared" si="326"/>
        <v>6.25E-2</v>
      </c>
      <c r="O3817" s="21">
        <f t="shared" si="325"/>
        <v>0</v>
      </c>
      <c r="P3817" s="24">
        <v>7.98</v>
      </c>
      <c r="Q3817" s="18">
        <f t="shared" si="327"/>
        <v>0</v>
      </c>
      <c r="R3817" s="2">
        <v>1</v>
      </c>
      <c r="S3817" s="2">
        <v>120</v>
      </c>
      <c r="T3817" s="2" t="s">
        <v>4647</v>
      </c>
      <c r="U3817" s="28" t="str">
        <f>IF(G3817=0,"",_xlfn.MINIFS('PO Details'!$I:$I,'PO Details'!$D:$D,Planning!$B3817,'PO Details'!$L:$L,Planning!$E3817))</f>
        <v/>
      </c>
      <c r="V3817" s="29" t="s">
        <v>4640</v>
      </c>
      <c r="W3817" t="str">
        <f t="shared" si="324"/>
        <v>Max</v>
      </c>
      <c r="X3817" s="2">
        <v>120</v>
      </c>
    </row>
    <row r="3818" spans="1:24" x14ac:dyDescent="0.25">
      <c r="A3818" s="11"/>
      <c r="B3818" s="22" t="s">
        <v>1837</v>
      </c>
      <c r="C3818" s="22"/>
      <c r="D3818" s="22" t="s">
        <v>1838</v>
      </c>
      <c r="E3818" s="31" t="s">
        <v>113</v>
      </c>
      <c r="F3818" s="12">
        <f>SUMIFS('Inventory Details'!$H:$H,'Inventory Details'!$B:$B,$B3818,'Inventory Details'!$E:$E,$E3818)</f>
        <v>4</v>
      </c>
      <c r="G3818" s="12">
        <f>SUMIFS('PO Details'!$H:$H,'PO Details'!$D:$D,Planning!$B3818,'PO Details'!$L:$L,$E3818)</f>
        <v>0</v>
      </c>
      <c r="H3818" s="12">
        <f>SUMIFS('SO Details'!$G:$G,'SO Details'!$D:$D,Planning!$B3818,'SO Details'!$K:$K,$E3818)</f>
        <v>0</v>
      </c>
      <c r="I3818" s="20">
        <f>IF(COUNTIFS($C:$C,B3818)&gt;1,SUMIFS('Sales Hx'!$Q:$Q,'Sales Hx'!$B:$B,_xlfn.XLOOKUP(B3818,C:C,B:B),'Sales Hx'!$D:$D,Planning!$E3818),SUMIFS('Sales Hx'!$Q:$Q,'Sales Hx'!$B:$B,Planning!$B3818,'Sales Hx'!$D:$D,Planning!$E3818))</f>
        <v>0</v>
      </c>
      <c r="J3818" s="16">
        <f>IF(COUNTIFS($C:$C,B3818)&gt;1,SUMIFS('Sales Hx'!$S:$S,'Sales Hx'!$B:$B,_xlfn.XLOOKUP(B3818,C:C,B:B),'Sales Hx'!$D:$D,E3818),SUMIFS('Sales Hx'!$S:$S,'Sales Hx'!$B:$B,$B3818,'Sales Hx'!$D:$D,$E3818))</f>
        <v>3.2894736842105261E-2</v>
      </c>
      <c r="K3818" s="16">
        <f t="shared" si="323"/>
        <v>0</v>
      </c>
      <c r="L3818" s="12">
        <f>IF(M3818&lt;&gt;"",M3818,IF(COUNTIFS($C:$C,B3818)&gt;1,SUMIFS('Sales Hx'!V:V,'Sales Hx'!$B:$B,_xlfn.XLOOKUP(B3818,C:C,B:B),'Sales Hx'!$D:$D,$E3818),SUMIFS('Sales Hx'!V:V,'Sales Hx'!$B:$B,$B3818,'Sales Hx'!$D:$D,$E3818)))</f>
        <v>0</v>
      </c>
      <c r="M3818" s="12">
        <v>0</v>
      </c>
      <c r="N3818" s="15">
        <f t="shared" si="326"/>
        <v>3.2894736842105261E-2</v>
      </c>
      <c r="O3818" s="21">
        <f t="shared" si="325"/>
        <v>0</v>
      </c>
      <c r="P3818" s="24">
        <v>7.98</v>
      </c>
      <c r="Q3818" s="18">
        <f t="shared" si="327"/>
        <v>0</v>
      </c>
      <c r="R3818" s="2">
        <v>1</v>
      </c>
      <c r="S3818" s="2">
        <v>120</v>
      </c>
      <c r="T3818" s="2" t="s">
        <v>4647</v>
      </c>
      <c r="U3818" s="28" t="str">
        <f>IF(G3818=0,"",_xlfn.MINIFS('PO Details'!$I:$I,'PO Details'!$D:$D,Planning!$B3818,'PO Details'!$L:$L,Planning!$E3818))</f>
        <v/>
      </c>
      <c r="V3818" s="29" t="s">
        <v>4640</v>
      </c>
      <c r="W3818" t="str">
        <f t="shared" si="324"/>
        <v>Max</v>
      </c>
      <c r="X3818" s="2">
        <v>120</v>
      </c>
    </row>
    <row r="3819" spans="1:24" x14ac:dyDescent="0.25">
      <c r="A3819" s="11"/>
      <c r="B3819" s="22" t="s">
        <v>1837</v>
      </c>
      <c r="C3819" s="22"/>
      <c r="D3819" s="22" t="s">
        <v>1838</v>
      </c>
      <c r="E3819" s="31" t="s">
        <v>186</v>
      </c>
      <c r="F3819" s="12">
        <f>SUMIFS('Inventory Details'!$H:$H,'Inventory Details'!$B:$B,$B3819,'Inventory Details'!$E:$E,$E3819)</f>
        <v>26</v>
      </c>
      <c r="G3819" s="12">
        <f>SUMIFS('PO Details'!$H:$H,'PO Details'!$D:$D,Planning!$B3819,'PO Details'!$L:$L,$E3819)</f>
        <v>0</v>
      </c>
      <c r="H3819" s="12">
        <f>SUMIFS('SO Details'!$G:$G,'SO Details'!$D:$D,Planning!$B3819,'SO Details'!$K:$K,$E3819)</f>
        <v>0</v>
      </c>
      <c r="I3819" s="20">
        <f>IF(COUNTIFS($C:$C,B3819)&gt;1,SUMIFS('Sales Hx'!$Q:$Q,'Sales Hx'!$B:$B,_xlfn.XLOOKUP(B3819,C:C,B:B),'Sales Hx'!$D:$D,Planning!$E3819),SUMIFS('Sales Hx'!$Q:$Q,'Sales Hx'!$B:$B,Planning!$B3819,'Sales Hx'!$D:$D,Planning!$E3819))</f>
        <v>0</v>
      </c>
      <c r="J3819" s="16">
        <f>IF(COUNTIFS($C:$C,B3819)&gt;1,SUMIFS('Sales Hx'!$S:$S,'Sales Hx'!$B:$B,_xlfn.XLOOKUP(B3819,C:C,B:B),'Sales Hx'!$D:$D,E3819),SUMIFS('Sales Hx'!$S:$S,'Sales Hx'!$B:$B,$B3819,'Sales Hx'!$D:$D,$E3819))</f>
        <v>0</v>
      </c>
      <c r="K3819" s="16">
        <f t="shared" si="323"/>
        <v>0</v>
      </c>
      <c r="L3819" s="12">
        <f>IF(M3819&lt;&gt;"",M3819,IF(COUNTIFS($C:$C,B3819)&gt;1,SUMIFS('Sales Hx'!V:V,'Sales Hx'!$B:$B,_xlfn.XLOOKUP(B3819,C:C,B:B),'Sales Hx'!$D:$D,$E3819),SUMIFS('Sales Hx'!V:V,'Sales Hx'!$B:$B,$B3819,'Sales Hx'!$D:$D,$E3819)))</f>
        <v>0</v>
      </c>
      <c r="M3819" s="12">
        <v>0</v>
      </c>
      <c r="N3819" s="15">
        <f t="shared" si="326"/>
        <v>0</v>
      </c>
      <c r="O3819" s="21">
        <f t="shared" si="325"/>
        <v>0</v>
      </c>
      <c r="P3819" s="24">
        <v>7.98</v>
      </c>
      <c r="Q3819" s="18">
        <f t="shared" si="327"/>
        <v>0</v>
      </c>
      <c r="R3819" s="2">
        <v>1</v>
      </c>
      <c r="S3819" s="2">
        <v>120</v>
      </c>
      <c r="T3819" s="2" t="s">
        <v>4647</v>
      </c>
      <c r="U3819" s="28" t="str">
        <f>IF(G3819=0,"",_xlfn.MINIFS('PO Details'!$I:$I,'PO Details'!$D:$D,Planning!$B3819,'PO Details'!$L:$L,Planning!$E3819))</f>
        <v/>
      </c>
      <c r="V3819" s="29" t="s">
        <v>4640</v>
      </c>
      <c r="W3819" t="str">
        <f t="shared" si="324"/>
        <v>Max</v>
      </c>
      <c r="X3819" s="2">
        <v>120</v>
      </c>
    </row>
    <row r="3820" spans="1:24" x14ac:dyDescent="0.25">
      <c r="A3820" s="11"/>
      <c r="B3820" s="22" t="s">
        <v>1837</v>
      </c>
      <c r="C3820" s="22"/>
      <c r="D3820" s="22" t="s">
        <v>1838</v>
      </c>
      <c r="E3820" s="31" t="s">
        <v>109</v>
      </c>
      <c r="F3820" s="12">
        <f>SUMIFS('Inventory Details'!$H:$H,'Inventory Details'!$B:$B,$B3820,'Inventory Details'!$E:$E,$E3820)</f>
        <v>2</v>
      </c>
      <c r="G3820" s="12">
        <f>SUMIFS('PO Details'!$H:$H,'PO Details'!$D:$D,Planning!$B3820,'PO Details'!$L:$L,$E3820)</f>
        <v>0</v>
      </c>
      <c r="H3820" s="12">
        <f>SUMIFS('SO Details'!$G:$G,'SO Details'!$D:$D,Planning!$B3820,'SO Details'!$K:$K,$E3820)</f>
        <v>0</v>
      </c>
      <c r="I3820" s="20">
        <f>IF(COUNTIFS($C:$C,B3820)&gt;1,SUMIFS('Sales Hx'!$Q:$Q,'Sales Hx'!$B:$B,_xlfn.XLOOKUP(B3820,C:C,B:B),'Sales Hx'!$D:$D,Planning!$E3820),SUMIFS('Sales Hx'!$Q:$Q,'Sales Hx'!$B:$B,Planning!$B3820,'Sales Hx'!$D:$D,Planning!$E3820))</f>
        <v>0</v>
      </c>
      <c r="J3820" s="16">
        <f>IF(COUNTIFS($C:$C,B3820)&gt;1,SUMIFS('Sales Hx'!$S:$S,'Sales Hx'!$B:$B,_xlfn.XLOOKUP(B3820,C:C,B:B),'Sales Hx'!$D:$D,E3820),SUMIFS('Sales Hx'!$S:$S,'Sales Hx'!$B:$B,$B3820,'Sales Hx'!$D:$D,$E3820))</f>
        <v>0</v>
      </c>
      <c r="K3820" s="16">
        <f t="shared" ref="K3820:K3883" si="328">IFERROR((F3820+G3820)/I3820,0)</f>
        <v>0</v>
      </c>
      <c r="L3820" s="12">
        <f>IF(M3820&lt;&gt;"",M3820,IF(COUNTIFS($C:$C,B3820)&gt;1,SUMIFS('Sales Hx'!V:V,'Sales Hx'!$B:$B,_xlfn.XLOOKUP(B3820,C:C,B:B),'Sales Hx'!$D:$D,$E3820),SUMIFS('Sales Hx'!V:V,'Sales Hx'!$B:$B,$B3820,'Sales Hx'!$D:$D,$E3820)))</f>
        <v>0</v>
      </c>
      <c r="M3820" s="12">
        <v>0</v>
      </c>
      <c r="N3820" s="15">
        <f t="shared" si="326"/>
        <v>0</v>
      </c>
      <c r="O3820" s="21">
        <f t="shared" si="325"/>
        <v>0</v>
      </c>
      <c r="P3820" s="24">
        <v>7.98</v>
      </c>
      <c r="Q3820" s="18">
        <f t="shared" si="327"/>
        <v>0</v>
      </c>
      <c r="R3820" s="2">
        <v>1</v>
      </c>
      <c r="S3820" s="2">
        <v>120</v>
      </c>
      <c r="T3820" s="2" t="s">
        <v>4647</v>
      </c>
      <c r="U3820" s="28" t="str">
        <f>IF(G3820=0,"",_xlfn.MINIFS('PO Details'!$I:$I,'PO Details'!$D:$D,Planning!$B3820,'PO Details'!$L:$L,Planning!$E3820))</f>
        <v/>
      </c>
      <c r="V3820" s="29" t="s">
        <v>4640</v>
      </c>
      <c r="W3820" t="str">
        <f t="shared" si="324"/>
        <v>Max</v>
      </c>
      <c r="X3820" s="2">
        <v>120</v>
      </c>
    </row>
    <row r="3821" spans="1:24" x14ac:dyDescent="0.25">
      <c r="A3821" s="11"/>
      <c r="B3821" s="22" t="s">
        <v>1837</v>
      </c>
      <c r="C3821" s="22"/>
      <c r="D3821" s="22" t="s">
        <v>1838</v>
      </c>
      <c r="E3821" s="31" t="s">
        <v>106</v>
      </c>
      <c r="F3821" s="12">
        <f>SUMIFS('Inventory Details'!$H:$H,'Inventory Details'!$B:$B,$B3821,'Inventory Details'!$E:$E,$E3821)</f>
        <v>3</v>
      </c>
      <c r="G3821" s="12">
        <f>SUMIFS('PO Details'!$H:$H,'PO Details'!$D:$D,Planning!$B3821,'PO Details'!$L:$L,$E3821)</f>
        <v>0</v>
      </c>
      <c r="H3821" s="12">
        <f>SUMIFS('SO Details'!$G:$G,'SO Details'!$D:$D,Planning!$B3821,'SO Details'!$K:$K,$E3821)</f>
        <v>0</v>
      </c>
      <c r="I3821" s="20">
        <f>IF(COUNTIFS($C:$C,B3821)&gt;1,SUMIFS('Sales Hx'!$Q:$Q,'Sales Hx'!$B:$B,_xlfn.XLOOKUP(B3821,C:C,B:B),'Sales Hx'!$D:$D,Planning!$E3821),SUMIFS('Sales Hx'!$Q:$Q,'Sales Hx'!$B:$B,Planning!$B3821,'Sales Hx'!$D:$D,Planning!$E3821))</f>
        <v>0</v>
      </c>
      <c r="J3821" s="16">
        <f>IF(COUNTIFS($C:$C,B3821)&gt;1,SUMIFS('Sales Hx'!$S:$S,'Sales Hx'!$B:$B,_xlfn.XLOOKUP(B3821,C:C,B:B),'Sales Hx'!$D:$D,E3821),SUMIFS('Sales Hx'!$S:$S,'Sales Hx'!$B:$B,$B3821,'Sales Hx'!$D:$D,$E3821))</f>
        <v>0</v>
      </c>
      <c r="K3821" s="16">
        <f t="shared" si="328"/>
        <v>0</v>
      </c>
      <c r="L3821" s="12">
        <f>IF(M3821&lt;&gt;"",M3821,IF(COUNTIFS($C:$C,B3821)&gt;1,SUMIFS('Sales Hx'!V:V,'Sales Hx'!$B:$B,_xlfn.XLOOKUP(B3821,C:C,B:B),'Sales Hx'!$D:$D,$E3821),SUMIFS('Sales Hx'!V:V,'Sales Hx'!$B:$B,$B3821,'Sales Hx'!$D:$D,$E3821)))</f>
        <v>0</v>
      </c>
      <c r="M3821" s="12">
        <v>0</v>
      </c>
      <c r="N3821" s="15">
        <f t="shared" si="326"/>
        <v>0</v>
      </c>
      <c r="O3821" s="21">
        <f t="shared" si="325"/>
        <v>0</v>
      </c>
      <c r="P3821" s="24">
        <v>7.98</v>
      </c>
      <c r="Q3821" s="18">
        <f t="shared" si="327"/>
        <v>0</v>
      </c>
      <c r="R3821" s="2">
        <v>1</v>
      </c>
      <c r="S3821" s="2">
        <v>120</v>
      </c>
      <c r="T3821" s="2" t="s">
        <v>4647</v>
      </c>
      <c r="U3821" s="28" t="str">
        <f>IF(G3821=0,"",_xlfn.MINIFS('PO Details'!$I:$I,'PO Details'!$D:$D,Planning!$B3821,'PO Details'!$L:$L,Planning!$E3821))</f>
        <v/>
      </c>
      <c r="V3821" s="29" t="s">
        <v>4640</v>
      </c>
      <c r="W3821" t="str">
        <f t="shared" si="324"/>
        <v>Max</v>
      </c>
      <c r="X3821" s="2">
        <v>120</v>
      </c>
    </row>
    <row r="3822" spans="1:24" x14ac:dyDescent="0.25">
      <c r="A3822" s="11"/>
      <c r="B3822" s="22" t="s">
        <v>1839</v>
      </c>
      <c r="C3822" s="22"/>
      <c r="D3822" s="22" t="s">
        <v>1840</v>
      </c>
      <c r="E3822" s="31" t="s">
        <v>113</v>
      </c>
      <c r="F3822" s="12">
        <f>SUMIFS('Inventory Details'!$H:$H,'Inventory Details'!$B:$B,$B3822,'Inventory Details'!$E:$E,$E3822)</f>
        <v>14</v>
      </c>
      <c r="G3822" s="12">
        <f>SUMIFS('PO Details'!$H:$H,'PO Details'!$D:$D,Planning!$B3822,'PO Details'!$L:$L,$E3822)</f>
        <v>0</v>
      </c>
      <c r="H3822" s="12">
        <f>SUMIFS('SO Details'!$G:$G,'SO Details'!$D:$D,Planning!$B3822,'SO Details'!$K:$K,$E3822)</f>
        <v>0</v>
      </c>
      <c r="I3822" s="20">
        <f>IF(COUNTIFS($C:$C,B3822)&gt;1,SUMIFS('Sales Hx'!$Q:$Q,'Sales Hx'!$B:$B,_xlfn.XLOOKUP(B3822,C:C,B:B),'Sales Hx'!$D:$D,Planning!$E3822),SUMIFS('Sales Hx'!$Q:$Q,'Sales Hx'!$B:$B,Planning!$B3822,'Sales Hx'!$D:$D,Planning!$E3822))</f>
        <v>0</v>
      </c>
      <c r="J3822" s="16">
        <f>IF(COUNTIFS($C:$C,B3822)&gt;1,SUMIFS('Sales Hx'!$S:$S,'Sales Hx'!$B:$B,_xlfn.XLOOKUP(B3822,C:C,B:B),'Sales Hx'!$D:$D,E3822),SUMIFS('Sales Hx'!$S:$S,'Sales Hx'!$B:$B,$B3822,'Sales Hx'!$D:$D,$E3822))</f>
        <v>3.2894736842105261E-2</v>
      </c>
      <c r="K3822" s="16">
        <f t="shared" si="328"/>
        <v>0</v>
      </c>
      <c r="L3822" s="12">
        <f>IF(M3822&lt;&gt;"",M3822,IF(COUNTIFS($C:$C,B3822)&gt;1,SUMIFS('Sales Hx'!V:V,'Sales Hx'!$B:$B,_xlfn.XLOOKUP(B3822,C:C,B:B),'Sales Hx'!$D:$D,$E3822),SUMIFS('Sales Hx'!V:V,'Sales Hx'!$B:$B,$B3822,'Sales Hx'!$D:$D,$E3822)))</f>
        <v>0</v>
      </c>
      <c r="M3822" s="12">
        <v>0</v>
      </c>
      <c r="N3822" s="15">
        <f t="shared" si="326"/>
        <v>3.2894736842105261E-2</v>
      </c>
      <c r="O3822" s="21">
        <f t="shared" si="325"/>
        <v>0</v>
      </c>
      <c r="P3822" s="24">
        <v>7.98</v>
      </c>
      <c r="Q3822" s="18">
        <f t="shared" si="327"/>
        <v>0</v>
      </c>
      <c r="R3822" s="2">
        <v>1</v>
      </c>
      <c r="S3822" s="2">
        <v>120</v>
      </c>
      <c r="T3822" s="2" t="s">
        <v>4647</v>
      </c>
      <c r="U3822" s="28" t="str">
        <f>IF(G3822=0,"",_xlfn.MINIFS('PO Details'!$I:$I,'PO Details'!$D:$D,Planning!$B3822,'PO Details'!$L:$L,Planning!$E3822))</f>
        <v/>
      </c>
      <c r="V3822" s="29" t="s">
        <v>4640</v>
      </c>
      <c r="W3822" t="str">
        <f t="shared" si="324"/>
        <v/>
      </c>
      <c r="X3822" s="2">
        <v>120</v>
      </c>
    </row>
    <row r="3823" spans="1:24" x14ac:dyDescent="0.25">
      <c r="A3823" s="11"/>
      <c r="B3823" s="22" t="s">
        <v>1839</v>
      </c>
      <c r="C3823" s="22"/>
      <c r="D3823" s="22" t="s">
        <v>1840</v>
      </c>
      <c r="E3823" s="31" t="s">
        <v>4746</v>
      </c>
      <c r="F3823" s="12">
        <f>SUMIFS('Inventory Details'!$H:$H,'Inventory Details'!$B:$B,$B3823,'Inventory Details'!$E:$E,$E3823)</f>
        <v>2</v>
      </c>
      <c r="G3823" s="12">
        <f>SUMIFS('PO Details'!$H:$H,'PO Details'!$D:$D,Planning!$B3823,'PO Details'!$L:$L,$E3823)</f>
        <v>0</v>
      </c>
      <c r="H3823" s="12">
        <f>SUMIFS('SO Details'!$G:$G,'SO Details'!$D:$D,Planning!$B3823,'SO Details'!$K:$K,$E3823)</f>
        <v>0</v>
      </c>
      <c r="I3823" s="20">
        <f>IF(COUNTIFS($C:$C,B3823)&gt;1,SUMIFS('Sales Hx'!$Q:$Q,'Sales Hx'!$B:$B,_xlfn.XLOOKUP(B3823,C:C,B:B),'Sales Hx'!$D:$D,Planning!$E3823),SUMIFS('Sales Hx'!$Q:$Q,'Sales Hx'!$B:$B,Planning!$B3823,'Sales Hx'!$D:$D,Planning!$E3823))</f>
        <v>1.4</v>
      </c>
      <c r="J3823" s="16">
        <f>IF(COUNTIFS($C:$C,B3823)&gt;1,SUMIFS('Sales Hx'!$S:$S,'Sales Hx'!$B:$B,_xlfn.XLOOKUP(B3823,C:C,B:B),'Sales Hx'!$D:$D,E3823),SUMIFS('Sales Hx'!$S:$S,'Sales Hx'!$B:$B,$B3823,'Sales Hx'!$D:$D,$E3823))</f>
        <v>3.9473684210526314E-2</v>
      </c>
      <c r="K3823" s="16">
        <f t="shared" si="328"/>
        <v>1.4285714285714286</v>
      </c>
      <c r="L3823" s="12">
        <f>IF(M3823&lt;&gt;"",M3823,IF(COUNTIFS($C:$C,B3823)&gt;1,SUMIFS('Sales Hx'!V:V,'Sales Hx'!$B:$B,_xlfn.XLOOKUP(B3823,C:C,B:B),'Sales Hx'!$D:$D,$E3823),SUMIFS('Sales Hx'!V:V,'Sales Hx'!$B:$B,$B3823,'Sales Hx'!$D:$D,$E3823)))</f>
        <v>0</v>
      </c>
      <c r="M3823" s="12">
        <v>0</v>
      </c>
      <c r="N3823" s="15">
        <f t="shared" si="326"/>
        <v>3.9473684210526314E-2</v>
      </c>
      <c r="O3823" s="21">
        <f t="shared" si="325"/>
        <v>0</v>
      </c>
      <c r="P3823" s="24">
        <v>7.98</v>
      </c>
      <c r="Q3823" s="18">
        <f t="shared" si="327"/>
        <v>0</v>
      </c>
      <c r="R3823" s="2">
        <v>1</v>
      </c>
      <c r="S3823" s="2">
        <v>120</v>
      </c>
      <c r="T3823" s="2" t="s">
        <v>4647</v>
      </c>
      <c r="U3823" s="28" t="str">
        <f>IF(G3823=0,"",_xlfn.MINIFS('PO Details'!$I:$I,'PO Details'!$D:$D,Planning!$B3823,'PO Details'!$L:$L,Planning!$E3823))</f>
        <v/>
      </c>
      <c r="V3823" s="29" t="s">
        <v>4640</v>
      </c>
      <c r="W3823" t="str">
        <f t="shared" si="324"/>
        <v/>
      </c>
      <c r="X3823" s="2">
        <v>120</v>
      </c>
    </row>
    <row r="3824" spans="1:24" x14ac:dyDescent="0.25">
      <c r="A3824" s="11"/>
      <c r="B3824" s="22" t="s">
        <v>1839</v>
      </c>
      <c r="C3824" s="22"/>
      <c r="D3824" s="22" t="s">
        <v>1840</v>
      </c>
      <c r="E3824" s="31" t="s">
        <v>186</v>
      </c>
      <c r="F3824" s="12">
        <f>SUMIFS('Inventory Details'!$H:$H,'Inventory Details'!$B:$B,$B3824,'Inventory Details'!$E:$E,$E3824)</f>
        <v>12</v>
      </c>
      <c r="G3824" s="12">
        <f>SUMIFS('PO Details'!$H:$H,'PO Details'!$D:$D,Planning!$B3824,'PO Details'!$L:$L,$E3824)</f>
        <v>0</v>
      </c>
      <c r="H3824" s="12">
        <f>SUMIFS('SO Details'!$G:$G,'SO Details'!$D:$D,Planning!$B3824,'SO Details'!$K:$K,$E3824)</f>
        <v>0</v>
      </c>
      <c r="I3824" s="20">
        <f>IF(COUNTIFS($C:$C,B3824)&gt;1,SUMIFS('Sales Hx'!$Q:$Q,'Sales Hx'!$B:$B,_xlfn.XLOOKUP(B3824,C:C,B:B),'Sales Hx'!$D:$D,Planning!$E3824),SUMIFS('Sales Hx'!$Q:$Q,'Sales Hx'!$B:$B,Planning!$B3824,'Sales Hx'!$D:$D,Planning!$E3824))</f>
        <v>0</v>
      </c>
      <c r="J3824" s="16">
        <f>IF(COUNTIFS($C:$C,B3824)&gt;1,SUMIFS('Sales Hx'!$S:$S,'Sales Hx'!$B:$B,_xlfn.XLOOKUP(B3824,C:C,B:B),'Sales Hx'!$D:$D,E3824),SUMIFS('Sales Hx'!$S:$S,'Sales Hx'!$B:$B,$B3824,'Sales Hx'!$D:$D,$E3824))</f>
        <v>0</v>
      </c>
      <c r="K3824" s="16">
        <f t="shared" si="328"/>
        <v>0</v>
      </c>
      <c r="L3824" s="12">
        <f>IF(M3824&lt;&gt;"",M3824,IF(COUNTIFS($C:$C,B3824)&gt;1,SUMIFS('Sales Hx'!V:V,'Sales Hx'!$B:$B,_xlfn.XLOOKUP(B3824,C:C,B:B),'Sales Hx'!$D:$D,$E3824),SUMIFS('Sales Hx'!V:V,'Sales Hx'!$B:$B,$B3824,'Sales Hx'!$D:$D,$E3824)))</f>
        <v>0</v>
      </c>
      <c r="M3824" s="12">
        <v>0</v>
      </c>
      <c r="N3824" s="15">
        <f t="shared" si="326"/>
        <v>0</v>
      </c>
      <c r="O3824" s="21">
        <f t="shared" si="325"/>
        <v>0</v>
      </c>
      <c r="P3824" s="24">
        <v>7.98</v>
      </c>
      <c r="Q3824" s="18">
        <f t="shared" si="327"/>
        <v>0</v>
      </c>
      <c r="R3824" s="2">
        <v>1</v>
      </c>
      <c r="S3824" s="2">
        <v>120</v>
      </c>
      <c r="T3824" s="2" t="s">
        <v>4647</v>
      </c>
      <c r="U3824" s="28" t="str">
        <f>IF(G3824=0,"",_xlfn.MINIFS('PO Details'!$I:$I,'PO Details'!$D:$D,Planning!$B3824,'PO Details'!$L:$L,Planning!$E3824))</f>
        <v/>
      </c>
      <c r="V3824" s="29" t="s">
        <v>4640</v>
      </c>
      <c r="W3824" t="str">
        <f t="shared" si="324"/>
        <v/>
      </c>
      <c r="X3824" s="2">
        <v>120</v>
      </c>
    </row>
    <row r="3825" spans="1:24" x14ac:dyDescent="0.25">
      <c r="A3825" s="11"/>
      <c r="B3825" s="22" t="s">
        <v>1839</v>
      </c>
      <c r="C3825" s="22"/>
      <c r="D3825" s="22" t="s">
        <v>1840</v>
      </c>
      <c r="E3825" s="31" t="s">
        <v>106</v>
      </c>
      <c r="F3825" s="12">
        <f>SUMIFS('Inventory Details'!$H:$H,'Inventory Details'!$B:$B,$B3825,'Inventory Details'!$E:$E,$E3825)</f>
        <v>22</v>
      </c>
      <c r="G3825" s="12">
        <f>SUMIFS('PO Details'!$H:$H,'PO Details'!$D:$D,Planning!$B3825,'PO Details'!$L:$L,$E3825)</f>
        <v>0</v>
      </c>
      <c r="H3825" s="12">
        <f>SUMIFS('SO Details'!$G:$G,'SO Details'!$D:$D,Planning!$B3825,'SO Details'!$K:$K,$E3825)</f>
        <v>0</v>
      </c>
      <c r="I3825" s="20">
        <f>IF(COUNTIFS($C:$C,B3825)&gt;1,SUMIFS('Sales Hx'!$Q:$Q,'Sales Hx'!$B:$B,_xlfn.XLOOKUP(B3825,C:C,B:B),'Sales Hx'!$D:$D,Planning!$E3825),SUMIFS('Sales Hx'!$Q:$Q,'Sales Hx'!$B:$B,Planning!$B3825,'Sales Hx'!$D:$D,Planning!$E3825))</f>
        <v>1.4</v>
      </c>
      <c r="J3825" s="16">
        <f>IF(COUNTIFS($C:$C,B3825)&gt;1,SUMIFS('Sales Hx'!$S:$S,'Sales Hx'!$B:$B,_xlfn.XLOOKUP(B3825,C:C,B:B),'Sales Hx'!$D:$D,E3825),SUMIFS('Sales Hx'!$S:$S,'Sales Hx'!$B:$B,$B3825,'Sales Hx'!$D:$D,$E3825))</f>
        <v>4.6052631578947366E-2</v>
      </c>
      <c r="K3825" s="16">
        <f t="shared" si="328"/>
        <v>15.714285714285715</v>
      </c>
      <c r="L3825" s="12">
        <f>IF(M3825&lt;&gt;"",M3825,IF(COUNTIFS($C:$C,B3825)&gt;1,SUMIFS('Sales Hx'!V:V,'Sales Hx'!$B:$B,_xlfn.XLOOKUP(B3825,C:C,B:B),'Sales Hx'!$D:$D,$E3825),SUMIFS('Sales Hx'!V:V,'Sales Hx'!$B:$B,$B3825,'Sales Hx'!$D:$D,$E3825)))</f>
        <v>0</v>
      </c>
      <c r="M3825" s="12">
        <v>0</v>
      </c>
      <c r="N3825" s="15">
        <f t="shared" si="326"/>
        <v>4.6052631578947366E-2</v>
      </c>
      <c r="O3825" s="21">
        <f t="shared" si="325"/>
        <v>0</v>
      </c>
      <c r="P3825" s="24">
        <v>7.98</v>
      </c>
      <c r="Q3825" s="18">
        <f t="shared" si="327"/>
        <v>0</v>
      </c>
      <c r="R3825" s="2">
        <v>1</v>
      </c>
      <c r="S3825" s="2">
        <v>120</v>
      </c>
      <c r="T3825" s="2" t="s">
        <v>4647</v>
      </c>
      <c r="U3825" s="28" t="str">
        <f>IF(G3825=0,"",_xlfn.MINIFS('PO Details'!$I:$I,'PO Details'!$D:$D,Planning!$B3825,'PO Details'!$L:$L,Planning!$E3825))</f>
        <v/>
      </c>
      <c r="V3825" s="29" t="s">
        <v>4640</v>
      </c>
      <c r="W3825" t="str">
        <f t="shared" si="324"/>
        <v>Max</v>
      </c>
      <c r="X3825" s="2">
        <v>120</v>
      </c>
    </row>
    <row r="3826" spans="1:24" x14ac:dyDescent="0.25">
      <c r="A3826" s="11"/>
      <c r="B3826" s="22" t="s">
        <v>1839</v>
      </c>
      <c r="C3826" s="22"/>
      <c r="D3826" s="22" t="s">
        <v>1840</v>
      </c>
      <c r="E3826" s="31" t="s">
        <v>109</v>
      </c>
      <c r="F3826" s="12">
        <f>SUMIFS('Inventory Details'!$H:$H,'Inventory Details'!$B:$B,$B3826,'Inventory Details'!$E:$E,$E3826)</f>
        <v>0</v>
      </c>
      <c r="G3826" s="12">
        <f>SUMIFS('PO Details'!$H:$H,'PO Details'!$D:$D,Planning!$B3826,'PO Details'!$L:$L,$E3826)</f>
        <v>0</v>
      </c>
      <c r="H3826" s="12">
        <f>SUMIFS('SO Details'!$G:$G,'SO Details'!$D:$D,Planning!$B3826,'SO Details'!$K:$K,$E3826)</f>
        <v>0</v>
      </c>
      <c r="I3826" s="20">
        <f>IF(COUNTIFS($C:$C,B3826)&gt;1,SUMIFS('Sales Hx'!$Q:$Q,'Sales Hx'!$B:$B,_xlfn.XLOOKUP(B3826,C:C,B:B),'Sales Hx'!$D:$D,Planning!$E3826),SUMIFS('Sales Hx'!$Q:$Q,'Sales Hx'!$B:$B,Planning!$B3826,'Sales Hx'!$D:$D,Planning!$E3826))</f>
        <v>1.4</v>
      </c>
      <c r="J3826" s="16">
        <f>IF(COUNTIFS($C:$C,B3826)&gt;1,SUMIFS('Sales Hx'!$S:$S,'Sales Hx'!$B:$B,_xlfn.XLOOKUP(B3826,C:C,B:B),'Sales Hx'!$D:$D,E3826),SUMIFS('Sales Hx'!$S:$S,'Sales Hx'!$B:$B,$B3826,'Sales Hx'!$D:$D,$E3826))</f>
        <v>3.9473684210526314E-2</v>
      </c>
      <c r="K3826" s="16">
        <f t="shared" si="328"/>
        <v>0</v>
      </c>
      <c r="L3826" s="12">
        <f>IF(M3826&lt;&gt;"",M3826,IF(COUNTIFS($C:$C,B3826)&gt;1,SUMIFS('Sales Hx'!V:V,'Sales Hx'!$B:$B,_xlfn.XLOOKUP(B3826,C:C,B:B),'Sales Hx'!$D:$D,$E3826),SUMIFS('Sales Hx'!V:V,'Sales Hx'!$B:$B,$B3826,'Sales Hx'!$D:$D,$E3826)))</f>
        <v>0</v>
      </c>
      <c r="M3826" s="12">
        <v>0</v>
      </c>
      <c r="N3826" s="15">
        <f t="shared" si="326"/>
        <v>3.9473684210526314E-2</v>
      </c>
      <c r="O3826" s="21">
        <f t="shared" si="325"/>
        <v>5</v>
      </c>
      <c r="P3826" s="24">
        <v>7.98</v>
      </c>
      <c r="Q3826" s="18">
        <f t="shared" si="327"/>
        <v>39.900000000000006</v>
      </c>
      <c r="R3826" s="2">
        <v>1</v>
      </c>
      <c r="S3826" s="2">
        <v>120</v>
      </c>
      <c r="T3826" s="2" t="s">
        <v>4647</v>
      </c>
      <c r="U3826" s="28" t="str">
        <f>IF(G3826=0,"",_xlfn.MINIFS('PO Details'!$I:$I,'PO Details'!$D:$D,Planning!$B3826,'PO Details'!$L:$L,Planning!$E3826))</f>
        <v/>
      </c>
      <c r="V3826" s="29" t="s">
        <v>4640</v>
      </c>
      <c r="W3826" t="str">
        <f t="shared" si="324"/>
        <v/>
      </c>
      <c r="X3826" s="2">
        <v>120</v>
      </c>
    </row>
    <row r="3827" spans="1:24" x14ac:dyDescent="0.25">
      <c r="A3827" s="11"/>
      <c r="B3827" s="22" t="s">
        <v>1841</v>
      </c>
      <c r="C3827" s="22"/>
      <c r="D3827" s="22" t="s">
        <v>1842</v>
      </c>
      <c r="E3827" s="31" t="s">
        <v>113</v>
      </c>
      <c r="F3827" s="12">
        <f>SUMIFS('Inventory Details'!$H:$H,'Inventory Details'!$B:$B,$B3827,'Inventory Details'!$E:$E,$E3827)</f>
        <v>10</v>
      </c>
      <c r="G3827" s="12">
        <f>SUMIFS('PO Details'!$H:$H,'PO Details'!$D:$D,Planning!$B3827,'PO Details'!$L:$L,$E3827)</f>
        <v>0</v>
      </c>
      <c r="H3827" s="12">
        <f>SUMIFS('SO Details'!$G:$G,'SO Details'!$D:$D,Planning!$B3827,'SO Details'!$K:$K,$E3827)</f>
        <v>0</v>
      </c>
      <c r="I3827" s="20">
        <f>IF(COUNTIFS($C:$C,B3827)&gt;1,SUMIFS('Sales Hx'!$Q:$Q,'Sales Hx'!$B:$B,_xlfn.XLOOKUP(B3827,C:C,B:B),'Sales Hx'!$D:$D,Planning!$E3827),SUMIFS('Sales Hx'!$Q:$Q,'Sales Hx'!$B:$B,Planning!$B3827,'Sales Hx'!$D:$D,Planning!$E3827))</f>
        <v>0</v>
      </c>
      <c r="J3827" s="16">
        <f>IF(COUNTIFS($C:$C,B3827)&gt;1,SUMIFS('Sales Hx'!$S:$S,'Sales Hx'!$B:$B,_xlfn.XLOOKUP(B3827,C:C,B:B),'Sales Hx'!$D:$D,E3827),SUMIFS('Sales Hx'!$S:$S,'Sales Hx'!$B:$B,$B3827,'Sales Hx'!$D:$D,$E3827))</f>
        <v>9.8684210526315791E-2</v>
      </c>
      <c r="K3827" s="16">
        <f t="shared" si="328"/>
        <v>0</v>
      </c>
      <c r="L3827" s="12">
        <f>IF(M3827&lt;&gt;"",M3827,IF(COUNTIFS($C:$C,B3827)&gt;1,SUMIFS('Sales Hx'!V:V,'Sales Hx'!$B:$B,_xlfn.XLOOKUP(B3827,C:C,B:B),'Sales Hx'!$D:$D,$E3827),SUMIFS('Sales Hx'!V:V,'Sales Hx'!$B:$B,$B3827,'Sales Hx'!$D:$D,$E3827)))</f>
        <v>0</v>
      </c>
      <c r="M3827" s="12">
        <v>0</v>
      </c>
      <c r="N3827" s="15">
        <f t="shared" si="326"/>
        <v>9.8684210526315791E-2</v>
      </c>
      <c r="O3827" s="21">
        <f t="shared" si="325"/>
        <v>0</v>
      </c>
      <c r="P3827" s="24">
        <v>7.98</v>
      </c>
      <c r="Q3827" s="18">
        <f t="shared" si="327"/>
        <v>0</v>
      </c>
      <c r="R3827" s="2">
        <v>1</v>
      </c>
      <c r="S3827" s="2">
        <v>120</v>
      </c>
      <c r="T3827" s="2" t="s">
        <v>4647</v>
      </c>
      <c r="U3827" s="28" t="str">
        <f>IF(G3827=0,"",_xlfn.MINIFS('PO Details'!$I:$I,'PO Details'!$D:$D,Planning!$B3827,'PO Details'!$L:$L,Planning!$E3827))</f>
        <v/>
      </c>
      <c r="V3827" s="29" t="s">
        <v>4640</v>
      </c>
      <c r="W3827" t="str">
        <f t="shared" ref="W3827:W3890" si="329">IF(K3827=_xlfn.MAXIFS(K:K,B:B,B3827),"Max","")</f>
        <v/>
      </c>
      <c r="X3827" s="2">
        <v>120</v>
      </c>
    </row>
    <row r="3828" spans="1:24" x14ac:dyDescent="0.25">
      <c r="A3828" s="11"/>
      <c r="B3828" s="22" t="s">
        <v>1841</v>
      </c>
      <c r="C3828" s="22"/>
      <c r="D3828" s="22" t="s">
        <v>1842</v>
      </c>
      <c r="E3828" s="31" t="s">
        <v>186</v>
      </c>
      <c r="F3828" s="12">
        <f>SUMIFS('Inventory Details'!$H:$H,'Inventory Details'!$B:$B,$B3828,'Inventory Details'!$E:$E,$E3828)</f>
        <v>20</v>
      </c>
      <c r="G3828" s="12">
        <f>SUMIFS('PO Details'!$H:$H,'PO Details'!$D:$D,Planning!$B3828,'PO Details'!$L:$L,$E3828)</f>
        <v>0</v>
      </c>
      <c r="H3828" s="12">
        <f>SUMIFS('SO Details'!$G:$G,'SO Details'!$D:$D,Planning!$B3828,'SO Details'!$K:$K,$E3828)</f>
        <v>0</v>
      </c>
      <c r="I3828" s="20">
        <f>IF(COUNTIFS($C:$C,B3828)&gt;1,SUMIFS('Sales Hx'!$Q:$Q,'Sales Hx'!$B:$B,_xlfn.XLOOKUP(B3828,C:C,B:B),'Sales Hx'!$D:$D,Planning!$E3828),SUMIFS('Sales Hx'!$Q:$Q,'Sales Hx'!$B:$B,Planning!$B3828,'Sales Hx'!$D:$D,Planning!$E3828))</f>
        <v>0</v>
      </c>
      <c r="J3828" s="16">
        <f>IF(COUNTIFS($C:$C,B3828)&gt;1,SUMIFS('Sales Hx'!$S:$S,'Sales Hx'!$B:$B,_xlfn.XLOOKUP(B3828,C:C,B:B),'Sales Hx'!$D:$D,E3828),SUMIFS('Sales Hx'!$S:$S,'Sales Hx'!$B:$B,$B3828,'Sales Hx'!$D:$D,$E3828))</f>
        <v>0</v>
      </c>
      <c r="K3828" s="16">
        <f t="shared" si="328"/>
        <v>0</v>
      </c>
      <c r="L3828" s="12">
        <f>IF(M3828&lt;&gt;"",M3828,IF(COUNTIFS($C:$C,B3828)&gt;1,SUMIFS('Sales Hx'!V:V,'Sales Hx'!$B:$B,_xlfn.XLOOKUP(B3828,C:C,B:B),'Sales Hx'!$D:$D,$E3828),SUMIFS('Sales Hx'!V:V,'Sales Hx'!$B:$B,$B3828,'Sales Hx'!$D:$D,$E3828)))</f>
        <v>0</v>
      </c>
      <c r="M3828" s="12">
        <v>0</v>
      </c>
      <c r="N3828" s="15">
        <f t="shared" si="326"/>
        <v>0</v>
      </c>
      <c r="O3828" s="21">
        <f t="shared" si="325"/>
        <v>0</v>
      </c>
      <c r="P3828" s="24">
        <v>7.98</v>
      </c>
      <c r="Q3828" s="18">
        <f t="shared" si="327"/>
        <v>0</v>
      </c>
      <c r="R3828" s="2">
        <v>1</v>
      </c>
      <c r="S3828" s="2">
        <v>120</v>
      </c>
      <c r="T3828" s="2" t="s">
        <v>4647</v>
      </c>
      <c r="U3828" s="28" t="str">
        <f>IF(G3828=0,"",_xlfn.MINIFS('PO Details'!$I:$I,'PO Details'!$D:$D,Planning!$B3828,'PO Details'!$L:$L,Planning!$E3828))</f>
        <v/>
      </c>
      <c r="V3828" s="29" t="s">
        <v>4640</v>
      </c>
      <c r="W3828" t="str">
        <f t="shared" si="329"/>
        <v/>
      </c>
      <c r="X3828" s="2">
        <v>120</v>
      </c>
    </row>
    <row r="3829" spans="1:24" x14ac:dyDescent="0.25">
      <c r="A3829" s="11"/>
      <c r="B3829" s="22" t="s">
        <v>1841</v>
      </c>
      <c r="C3829" s="22"/>
      <c r="D3829" s="22" t="s">
        <v>1842</v>
      </c>
      <c r="E3829" s="31" t="s">
        <v>109</v>
      </c>
      <c r="F3829" s="12">
        <f>SUMIFS('Inventory Details'!$H:$H,'Inventory Details'!$B:$B,$B3829,'Inventory Details'!$E:$E,$E3829)</f>
        <v>1</v>
      </c>
      <c r="G3829" s="12">
        <f>SUMIFS('PO Details'!$H:$H,'PO Details'!$D:$D,Planning!$B3829,'PO Details'!$L:$L,$E3829)</f>
        <v>0</v>
      </c>
      <c r="H3829" s="12">
        <f>SUMIFS('SO Details'!$G:$G,'SO Details'!$D:$D,Planning!$B3829,'SO Details'!$K:$K,$E3829)</f>
        <v>0</v>
      </c>
      <c r="I3829" s="20">
        <f>IF(COUNTIFS($C:$C,B3829)&gt;1,SUMIFS('Sales Hx'!$Q:$Q,'Sales Hx'!$B:$B,_xlfn.XLOOKUP(B3829,C:C,B:B),'Sales Hx'!$D:$D,Planning!$E3829),SUMIFS('Sales Hx'!$Q:$Q,'Sales Hx'!$B:$B,Planning!$B3829,'Sales Hx'!$D:$D,Planning!$E3829))</f>
        <v>1.4</v>
      </c>
      <c r="J3829" s="16">
        <f>IF(COUNTIFS($C:$C,B3829)&gt;1,SUMIFS('Sales Hx'!$S:$S,'Sales Hx'!$B:$B,_xlfn.XLOOKUP(B3829,C:C,B:B),'Sales Hx'!$D:$D,E3829),SUMIFS('Sales Hx'!$S:$S,'Sales Hx'!$B:$B,$B3829,'Sales Hx'!$D:$D,$E3829))</f>
        <v>4.6052631578947366E-2</v>
      </c>
      <c r="K3829" s="16">
        <f t="shared" si="328"/>
        <v>0.7142857142857143</v>
      </c>
      <c r="L3829" s="12">
        <f>IF(M3829&lt;&gt;"",M3829,IF(COUNTIFS($C:$C,B3829)&gt;1,SUMIFS('Sales Hx'!V:V,'Sales Hx'!$B:$B,_xlfn.XLOOKUP(B3829,C:C,B:B),'Sales Hx'!$D:$D,$E3829),SUMIFS('Sales Hx'!V:V,'Sales Hx'!$B:$B,$B3829,'Sales Hx'!$D:$D,$E3829)))</f>
        <v>0</v>
      </c>
      <c r="M3829" s="12">
        <v>0</v>
      </c>
      <c r="N3829" s="15">
        <f t="shared" si="326"/>
        <v>4.6052631578947366E-2</v>
      </c>
      <c r="O3829" s="21">
        <f t="shared" si="325"/>
        <v>0</v>
      </c>
      <c r="P3829" s="24">
        <v>7.98</v>
      </c>
      <c r="Q3829" s="18">
        <f t="shared" si="327"/>
        <v>0</v>
      </c>
      <c r="R3829" s="2">
        <v>1</v>
      </c>
      <c r="S3829" s="2">
        <v>120</v>
      </c>
      <c r="T3829" s="2" t="s">
        <v>4647</v>
      </c>
      <c r="U3829" s="28" t="str">
        <f>IF(G3829=0,"",_xlfn.MINIFS('PO Details'!$I:$I,'PO Details'!$D:$D,Planning!$B3829,'PO Details'!$L:$L,Planning!$E3829))</f>
        <v/>
      </c>
      <c r="V3829" s="29" t="s">
        <v>4640</v>
      </c>
      <c r="W3829" t="str">
        <f t="shared" si="329"/>
        <v/>
      </c>
      <c r="X3829" s="2">
        <v>120</v>
      </c>
    </row>
    <row r="3830" spans="1:24" x14ac:dyDescent="0.25">
      <c r="A3830" s="11"/>
      <c r="B3830" s="22" t="s">
        <v>1841</v>
      </c>
      <c r="C3830" s="22"/>
      <c r="D3830" s="22" t="s">
        <v>1842</v>
      </c>
      <c r="E3830" s="31" t="s">
        <v>106</v>
      </c>
      <c r="F3830" s="12">
        <f>SUMIFS('Inventory Details'!$H:$H,'Inventory Details'!$B:$B,$B3830,'Inventory Details'!$E:$E,$E3830)</f>
        <v>4</v>
      </c>
      <c r="G3830" s="12">
        <f>SUMIFS('PO Details'!$H:$H,'PO Details'!$D:$D,Planning!$B3830,'PO Details'!$L:$L,$E3830)</f>
        <v>0</v>
      </c>
      <c r="H3830" s="12">
        <f>SUMIFS('SO Details'!$G:$G,'SO Details'!$D:$D,Planning!$B3830,'SO Details'!$K:$K,$E3830)</f>
        <v>0</v>
      </c>
      <c r="I3830" s="20">
        <f>IF(COUNTIFS($C:$C,B3830)&gt;1,SUMIFS('Sales Hx'!$Q:$Q,'Sales Hx'!$B:$B,_xlfn.XLOOKUP(B3830,C:C,B:B),'Sales Hx'!$D:$D,Planning!$E3830),SUMIFS('Sales Hx'!$Q:$Q,'Sales Hx'!$B:$B,Planning!$B3830,'Sales Hx'!$D:$D,Planning!$E3830))</f>
        <v>1.4</v>
      </c>
      <c r="J3830" s="16">
        <f>IF(COUNTIFS($C:$C,B3830)&gt;1,SUMIFS('Sales Hx'!$S:$S,'Sales Hx'!$B:$B,_xlfn.XLOOKUP(B3830,C:C,B:B),'Sales Hx'!$D:$D,E3830),SUMIFS('Sales Hx'!$S:$S,'Sales Hx'!$B:$B,$B3830,'Sales Hx'!$D:$D,$E3830))</f>
        <v>3.7280701754385963E-2</v>
      </c>
      <c r="K3830" s="16">
        <f t="shared" si="328"/>
        <v>2.8571428571428572</v>
      </c>
      <c r="L3830" s="12">
        <f>IF(M3830&lt;&gt;"",M3830,IF(COUNTIFS($C:$C,B3830)&gt;1,SUMIFS('Sales Hx'!V:V,'Sales Hx'!$B:$B,_xlfn.XLOOKUP(B3830,C:C,B:B),'Sales Hx'!$D:$D,$E3830),SUMIFS('Sales Hx'!V:V,'Sales Hx'!$B:$B,$B3830,'Sales Hx'!$D:$D,$E3830)))</f>
        <v>0</v>
      </c>
      <c r="M3830" s="12">
        <v>0</v>
      </c>
      <c r="N3830" s="15">
        <f t="shared" si="326"/>
        <v>3.7280701754385963E-2</v>
      </c>
      <c r="O3830" s="21">
        <f t="shared" si="325"/>
        <v>0</v>
      </c>
      <c r="P3830" s="24">
        <v>7.98</v>
      </c>
      <c r="Q3830" s="18">
        <f t="shared" si="327"/>
        <v>0</v>
      </c>
      <c r="R3830" s="2">
        <v>1</v>
      </c>
      <c r="S3830" s="2">
        <v>120</v>
      </c>
      <c r="T3830" s="2" t="s">
        <v>4647</v>
      </c>
      <c r="U3830" s="28" t="str">
        <f>IF(G3830=0,"",_xlfn.MINIFS('PO Details'!$I:$I,'PO Details'!$D:$D,Planning!$B3830,'PO Details'!$L:$L,Planning!$E3830))</f>
        <v/>
      </c>
      <c r="V3830" s="29" t="s">
        <v>4640</v>
      </c>
      <c r="W3830" t="str">
        <f t="shared" si="329"/>
        <v>Max</v>
      </c>
      <c r="X3830" s="2">
        <v>120</v>
      </c>
    </row>
    <row r="3831" spans="1:24" x14ac:dyDescent="0.25">
      <c r="A3831" s="11"/>
      <c r="B3831" s="22" t="s">
        <v>1841</v>
      </c>
      <c r="C3831" s="22"/>
      <c r="D3831" s="22" t="s">
        <v>1842</v>
      </c>
      <c r="E3831" s="31" t="s">
        <v>4746</v>
      </c>
      <c r="F3831" s="12">
        <f>SUMIFS('Inventory Details'!$H:$H,'Inventory Details'!$B:$B,$B3831,'Inventory Details'!$E:$E,$E3831)</f>
        <v>3</v>
      </c>
      <c r="G3831" s="12">
        <f>SUMIFS('PO Details'!$H:$H,'PO Details'!$D:$D,Planning!$B3831,'PO Details'!$L:$L,$E3831)</f>
        <v>0</v>
      </c>
      <c r="H3831" s="12">
        <f>SUMIFS('SO Details'!$G:$G,'SO Details'!$D:$D,Planning!$B3831,'SO Details'!$K:$K,$E3831)</f>
        <v>0</v>
      </c>
      <c r="I3831" s="20">
        <f>IF(COUNTIFS($C:$C,B3831)&gt;1,SUMIFS('Sales Hx'!$Q:$Q,'Sales Hx'!$B:$B,_xlfn.XLOOKUP(B3831,C:C,B:B),'Sales Hx'!$D:$D,Planning!$E3831),SUMIFS('Sales Hx'!$Q:$Q,'Sales Hx'!$B:$B,Planning!$B3831,'Sales Hx'!$D:$D,Planning!$E3831))</f>
        <v>0</v>
      </c>
      <c r="J3831" s="16">
        <f>IF(COUNTIFS($C:$C,B3831)&gt;1,SUMIFS('Sales Hx'!$S:$S,'Sales Hx'!$B:$B,_xlfn.XLOOKUP(B3831,C:C,B:B),'Sales Hx'!$D:$D,E3831),SUMIFS('Sales Hx'!$S:$S,'Sales Hx'!$B:$B,$B3831,'Sales Hx'!$D:$D,$E3831))</f>
        <v>0</v>
      </c>
      <c r="K3831" s="16">
        <f t="shared" si="328"/>
        <v>0</v>
      </c>
      <c r="L3831" s="12">
        <f>IF(M3831&lt;&gt;"",M3831,IF(COUNTIFS($C:$C,B3831)&gt;1,SUMIFS('Sales Hx'!V:V,'Sales Hx'!$B:$B,_xlfn.XLOOKUP(B3831,C:C,B:B),'Sales Hx'!$D:$D,$E3831),SUMIFS('Sales Hx'!V:V,'Sales Hx'!$B:$B,$B3831,'Sales Hx'!$D:$D,$E3831)))</f>
        <v>0</v>
      </c>
      <c r="M3831" s="12">
        <v>0</v>
      </c>
      <c r="N3831" s="15">
        <f t="shared" si="326"/>
        <v>0</v>
      </c>
      <c r="O3831" s="21">
        <f t="shared" si="325"/>
        <v>0</v>
      </c>
      <c r="P3831" s="24">
        <v>7.98</v>
      </c>
      <c r="Q3831" s="18">
        <f t="shared" si="327"/>
        <v>0</v>
      </c>
      <c r="R3831" s="2">
        <v>1</v>
      </c>
      <c r="S3831" s="2">
        <v>120</v>
      </c>
      <c r="T3831" s="2" t="s">
        <v>4647</v>
      </c>
      <c r="U3831" s="28" t="str">
        <f>IF(G3831=0,"",_xlfn.MINIFS('PO Details'!$I:$I,'PO Details'!$D:$D,Planning!$B3831,'PO Details'!$L:$L,Planning!$E3831))</f>
        <v/>
      </c>
      <c r="V3831" s="29" t="s">
        <v>4640</v>
      </c>
      <c r="W3831" t="str">
        <f t="shared" si="329"/>
        <v/>
      </c>
      <c r="X3831" s="2">
        <v>120</v>
      </c>
    </row>
    <row r="3832" spans="1:24" x14ac:dyDescent="0.25">
      <c r="A3832" s="11"/>
      <c r="B3832" s="22" t="s">
        <v>1843</v>
      </c>
      <c r="C3832" s="22"/>
      <c r="D3832" s="22" t="s">
        <v>1844</v>
      </c>
      <c r="E3832" s="31" t="s">
        <v>113</v>
      </c>
      <c r="F3832" s="12">
        <f>SUMIFS('Inventory Details'!$H:$H,'Inventory Details'!$B:$B,$B3832,'Inventory Details'!$E:$E,$E3832)</f>
        <v>6</v>
      </c>
      <c r="G3832" s="12">
        <f>SUMIFS('PO Details'!$H:$H,'PO Details'!$D:$D,Planning!$B3832,'PO Details'!$L:$L,$E3832)</f>
        <v>0</v>
      </c>
      <c r="H3832" s="12">
        <f>SUMIFS('SO Details'!$G:$G,'SO Details'!$D:$D,Planning!$B3832,'SO Details'!$K:$K,$E3832)</f>
        <v>0</v>
      </c>
      <c r="I3832" s="20">
        <f>IF(COUNTIFS($C:$C,B3832)&gt;1,SUMIFS('Sales Hx'!$Q:$Q,'Sales Hx'!$B:$B,_xlfn.XLOOKUP(B3832,C:C,B:B),'Sales Hx'!$D:$D,Planning!$E3832),SUMIFS('Sales Hx'!$Q:$Q,'Sales Hx'!$B:$B,Planning!$B3832,'Sales Hx'!$D:$D,Planning!$E3832))</f>
        <v>1.4</v>
      </c>
      <c r="J3832" s="16">
        <f>IF(COUNTIFS($C:$C,B3832)&gt;1,SUMIFS('Sales Hx'!$S:$S,'Sales Hx'!$B:$B,_xlfn.XLOOKUP(B3832,C:C,B:B),'Sales Hx'!$D:$D,E3832),SUMIFS('Sales Hx'!$S:$S,'Sales Hx'!$B:$B,$B3832,'Sales Hx'!$D:$D,$E3832))</f>
        <v>3.7280701754385963E-2</v>
      </c>
      <c r="K3832" s="16">
        <f t="shared" si="328"/>
        <v>4.2857142857142856</v>
      </c>
      <c r="L3832" s="12">
        <f>IF(M3832&lt;&gt;"",M3832,IF(COUNTIFS($C:$C,B3832)&gt;1,SUMIFS('Sales Hx'!V:V,'Sales Hx'!$B:$B,_xlfn.XLOOKUP(B3832,C:C,B:B),'Sales Hx'!$D:$D,$E3832),SUMIFS('Sales Hx'!V:V,'Sales Hx'!$B:$B,$B3832,'Sales Hx'!$D:$D,$E3832)))</f>
        <v>0</v>
      </c>
      <c r="M3832" s="12">
        <v>0</v>
      </c>
      <c r="N3832" s="15">
        <f t="shared" si="326"/>
        <v>3.7280701754385963E-2</v>
      </c>
      <c r="O3832" s="21">
        <f t="shared" si="325"/>
        <v>0</v>
      </c>
      <c r="P3832" s="24">
        <v>7.98</v>
      </c>
      <c r="Q3832" s="18">
        <f t="shared" si="327"/>
        <v>0</v>
      </c>
      <c r="R3832" s="2">
        <v>1</v>
      </c>
      <c r="S3832" s="2">
        <v>120</v>
      </c>
      <c r="T3832" s="2" t="s">
        <v>4647</v>
      </c>
      <c r="U3832" s="28" t="str">
        <f>IF(G3832=0,"",_xlfn.MINIFS('PO Details'!$I:$I,'PO Details'!$D:$D,Planning!$B3832,'PO Details'!$L:$L,Planning!$E3832))</f>
        <v/>
      </c>
      <c r="V3832" s="29" t="s">
        <v>4640</v>
      </c>
      <c r="W3832" t="str">
        <f t="shared" si="329"/>
        <v>Max</v>
      </c>
      <c r="X3832" s="2">
        <v>120</v>
      </c>
    </row>
    <row r="3833" spans="1:24" x14ac:dyDescent="0.25">
      <c r="A3833" s="11"/>
      <c r="B3833" s="22" t="s">
        <v>1843</v>
      </c>
      <c r="C3833" s="22"/>
      <c r="D3833" s="22" t="s">
        <v>1844</v>
      </c>
      <c r="E3833" s="31" t="s">
        <v>186</v>
      </c>
      <c r="F3833" s="12">
        <f>SUMIFS('Inventory Details'!$H:$H,'Inventory Details'!$B:$B,$B3833,'Inventory Details'!$E:$E,$E3833)</f>
        <v>15</v>
      </c>
      <c r="G3833" s="12">
        <f>SUMIFS('PO Details'!$H:$H,'PO Details'!$D:$D,Planning!$B3833,'PO Details'!$L:$L,$E3833)</f>
        <v>0</v>
      </c>
      <c r="H3833" s="12">
        <f>SUMIFS('SO Details'!$G:$G,'SO Details'!$D:$D,Planning!$B3833,'SO Details'!$K:$K,$E3833)</f>
        <v>0</v>
      </c>
      <c r="I3833" s="20">
        <f>IF(COUNTIFS($C:$C,B3833)&gt;1,SUMIFS('Sales Hx'!$Q:$Q,'Sales Hx'!$B:$B,_xlfn.XLOOKUP(B3833,C:C,B:B),'Sales Hx'!$D:$D,Planning!$E3833),SUMIFS('Sales Hx'!$Q:$Q,'Sales Hx'!$B:$B,Planning!$B3833,'Sales Hx'!$D:$D,Planning!$E3833))</f>
        <v>0</v>
      </c>
      <c r="J3833" s="16">
        <f>IF(COUNTIFS($C:$C,B3833)&gt;1,SUMIFS('Sales Hx'!$S:$S,'Sales Hx'!$B:$B,_xlfn.XLOOKUP(B3833,C:C,B:B),'Sales Hx'!$D:$D,E3833),SUMIFS('Sales Hx'!$S:$S,'Sales Hx'!$B:$B,$B3833,'Sales Hx'!$D:$D,$E3833))</f>
        <v>0</v>
      </c>
      <c r="K3833" s="16">
        <f t="shared" si="328"/>
        <v>0</v>
      </c>
      <c r="L3833" s="12">
        <f>IF(M3833&lt;&gt;"",M3833,IF(COUNTIFS($C:$C,B3833)&gt;1,SUMIFS('Sales Hx'!V:V,'Sales Hx'!$B:$B,_xlfn.XLOOKUP(B3833,C:C,B:B),'Sales Hx'!$D:$D,$E3833),SUMIFS('Sales Hx'!V:V,'Sales Hx'!$B:$B,$B3833,'Sales Hx'!$D:$D,$E3833)))</f>
        <v>0</v>
      </c>
      <c r="M3833" s="12">
        <v>0</v>
      </c>
      <c r="N3833" s="15">
        <f t="shared" si="326"/>
        <v>0</v>
      </c>
      <c r="O3833" s="21">
        <f t="shared" si="325"/>
        <v>0</v>
      </c>
      <c r="P3833" s="24">
        <v>7.98</v>
      </c>
      <c r="Q3833" s="18">
        <f t="shared" si="327"/>
        <v>0</v>
      </c>
      <c r="R3833" s="2">
        <v>1</v>
      </c>
      <c r="S3833" s="2">
        <v>120</v>
      </c>
      <c r="T3833" s="2" t="s">
        <v>4647</v>
      </c>
      <c r="U3833" s="28" t="str">
        <f>IF(G3833=0,"",_xlfn.MINIFS('PO Details'!$I:$I,'PO Details'!$D:$D,Planning!$B3833,'PO Details'!$L:$L,Planning!$E3833))</f>
        <v/>
      </c>
      <c r="V3833" s="29" t="s">
        <v>4640</v>
      </c>
      <c r="W3833" t="str">
        <f t="shared" si="329"/>
        <v/>
      </c>
      <c r="X3833" s="2">
        <v>120</v>
      </c>
    </row>
    <row r="3834" spans="1:24" x14ac:dyDescent="0.25">
      <c r="A3834" s="11"/>
      <c r="B3834" s="22" t="s">
        <v>1843</v>
      </c>
      <c r="C3834" s="22"/>
      <c r="D3834" s="22" t="s">
        <v>1844</v>
      </c>
      <c r="E3834" s="31" t="s">
        <v>109</v>
      </c>
      <c r="F3834" s="12">
        <f>SUMIFS('Inventory Details'!$H:$H,'Inventory Details'!$B:$B,$B3834,'Inventory Details'!$E:$E,$E3834)</f>
        <v>1</v>
      </c>
      <c r="G3834" s="12">
        <f>SUMIFS('PO Details'!$H:$H,'PO Details'!$D:$D,Planning!$B3834,'PO Details'!$L:$L,$E3834)</f>
        <v>0</v>
      </c>
      <c r="H3834" s="12">
        <f>SUMIFS('SO Details'!$G:$G,'SO Details'!$D:$D,Planning!$B3834,'SO Details'!$K:$K,$E3834)</f>
        <v>0</v>
      </c>
      <c r="I3834" s="20">
        <f>IF(COUNTIFS($C:$C,B3834)&gt;1,SUMIFS('Sales Hx'!$Q:$Q,'Sales Hx'!$B:$B,_xlfn.XLOOKUP(B3834,C:C,B:B),'Sales Hx'!$D:$D,Planning!$E3834),SUMIFS('Sales Hx'!$Q:$Q,'Sales Hx'!$B:$B,Planning!$B3834,'Sales Hx'!$D:$D,Planning!$E3834))</f>
        <v>0</v>
      </c>
      <c r="J3834" s="16">
        <f>IF(COUNTIFS($C:$C,B3834)&gt;1,SUMIFS('Sales Hx'!$S:$S,'Sales Hx'!$B:$B,_xlfn.XLOOKUP(B3834,C:C,B:B),'Sales Hx'!$D:$D,E3834),SUMIFS('Sales Hx'!$S:$S,'Sales Hx'!$B:$B,$B3834,'Sales Hx'!$D:$D,$E3834))</f>
        <v>3.2894736842105261E-2</v>
      </c>
      <c r="K3834" s="16">
        <f t="shared" si="328"/>
        <v>0</v>
      </c>
      <c r="L3834" s="12">
        <f>IF(M3834&lt;&gt;"",M3834,IF(COUNTIFS($C:$C,B3834)&gt;1,SUMIFS('Sales Hx'!V:V,'Sales Hx'!$B:$B,_xlfn.XLOOKUP(B3834,C:C,B:B),'Sales Hx'!$D:$D,$E3834),SUMIFS('Sales Hx'!V:V,'Sales Hx'!$B:$B,$B3834,'Sales Hx'!$D:$D,$E3834)))</f>
        <v>0</v>
      </c>
      <c r="M3834" s="12">
        <v>0</v>
      </c>
      <c r="N3834" s="15">
        <f t="shared" si="326"/>
        <v>3.2894736842105261E-2</v>
      </c>
      <c r="O3834" s="21">
        <f t="shared" si="325"/>
        <v>0</v>
      </c>
      <c r="P3834" s="24">
        <v>7.98</v>
      </c>
      <c r="Q3834" s="18">
        <f t="shared" si="327"/>
        <v>0</v>
      </c>
      <c r="R3834" s="2">
        <v>1</v>
      </c>
      <c r="S3834" s="2">
        <v>120</v>
      </c>
      <c r="T3834" s="2" t="s">
        <v>4647</v>
      </c>
      <c r="U3834" s="28" t="str">
        <f>IF(G3834=0,"",_xlfn.MINIFS('PO Details'!$I:$I,'PO Details'!$D:$D,Planning!$B3834,'PO Details'!$L:$L,Planning!$E3834))</f>
        <v/>
      </c>
      <c r="V3834" s="29" t="s">
        <v>4640</v>
      </c>
      <c r="W3834" t="str">
        <f t="shared" si="329"/>
        <v/>
      </c>
      <c r="X3834" s="2">
        <v>120</v>
      </c>
    </row>
    <row r="3835" spans="1:24" x14ac:dyDescent="0.25">
      <c r="A3835" s="11"/>
      <c r="B3835" s="22" t="s">
        <v>1843</v>
      </c>
      <c r="C3835" s="22"/>
      <c r="D3835" s="22" t="s">
        <v>1844</v>
      </c>
      <c r="E3835" s="31" t="s">
        <v>106</v>
      </c>
      <c r="F3835" s="12">
        <f>SUMIFS('Inventory Details'!$H:$H,'Inventory Details'!$B:$B,$B3835,'Inventory Details'!$E:$E,$E3835)</f>
        <v>1</v>
      </c>
      <c r="G3835" s="12">
        <f>SUMIFS('PO Details'!$H:$H,'PO Details'!$D:$D,Planning!$B3835,'PO Details'!$L:$L,$E3835)</f>
        <v>0</v>
      </c>
      <c r="H3835" s="12">
        <f>SUMIFS('SO Details'!$G:$G,'SO Details'!$D:$D,Planning!$B3835,'SO Details'!$K:$K,$E3835)</f>
        <v>0</v>
      </c>
      <c r="I3835" s="20">
        <f>IF(COUNTIFS($C:$C,B3835)&gt;1,SUMIFS('Sales Hx'!$Q:$Q,'Sales Hx'!$B:$B,_xlfn.XLOOKUP(B3835,C:C,B:B),'Sales Hx'!$D:$D,Planning!$E3835),SUMIFS('Sales Hx'!$Q:$Q,'Sales Hx'!$B:$B,Planning!$B3835,'Sales Hx'!$D:$D,Planning!$E3835))</f>
        <v>0</v>
      </c>
      <c r="J3835" s="16">
        <f>IF(COUNTIFS($C:$C,B3835)&gt;1,SUMIFS('Sales Hx'!$S:$S,'Sales Hx'!$B:$B,_xlfn.XLOOKUP(B3835,C:C,B:B),'Sales Hx'!$D:$D,E3835),SUMIFS('Sales Hx'!$S:$S,'Sales Hx'!$B:$B,$B3835,'Sales Hx'!$D:$D,$E3835))</f>
        <v>0</v>
      </c>
      <c r="K3835" s="16">
        <f t="shared" si="328"/>
        <v>0</v>
      </c>
      <c r="L3835" s="12">
        <f>IF(M3835&lt;&gt;"",M3835,IF(COUNTIFS($C:$C,B3835)&gt;1,SUMIFS('Sales Hx'!V:V,'Sales Hx'!$B:$B,_xlfn.XLOOKUP(B3835,C:C,B:B),'Sales Hx'!$D:$D,$E3835),SUMIFS('Sales Hx'!V:V,'Sales Hx'!$B:$B,$B3835,'Sales Hx'!$D:$D,$E3835)))</f>
        <v>0</v>
      </c>
      <c r="M3835" s="12">
        <v>0</v>
      </c>
      <c r="N3835" s="15">
        <f t="shared" si="326"/>
        <v>0</v>
      </c>
      <c r="O3835" s="21">
        <f t="shared" si="325"/>
        <v>0</v>
      </c>
      <c r="P3835" s="24">
        <v>7.98</v>
      </c>
      <c r="Q3835" s="18">
        <f t="shared" si="327"/>
        <v>0</v>
      </c>
      <c r="R3835" s="2">
        <v>1</v>
      </c>
      <c r="S3835" s="2">
        <v>120</v>
      </c>
      <c r="T3835" s="2" t="s">
        <v>4647</v>
      </c>
      <c r="U3835" s="28" t="str">
        <f>IF(G3835=0,"",_xlfn.MINIFS('PO Details'!$I:$I,'PO Details'!$D:$D,Planning!$B3835,'PO Details'!$L:$L,Planning!$E3835))</f>
        <v/>
      </c>
      <c r="V3835" s="29" t="s">
        <v>4640</v>
      </c>
      <c r="W3835" t="str">
        <f t="shared" si="329"/>
        <v/>
      </c>
      <c r="X3835" s="2">
        <v>120</v>
      </c>
    </row>
    <row r="3836" spans="1:24" x14ac:dyDescent="0.25">
      <c r="A3836" s="11"/>
      <c r="B3836" s="22" t="s">
        <v>1843</v>
      </c>
      <c r="C3836" s="22"/>
      <c r="D3836" s="22" t="s">
        <v>1844</v>
      </c>
      <c r="E3836" s="31" t="s">
        <v>4746</v>
      </c>
      <c r="F3836" s="12">
        <f>SUMIFS('Inventory Details'!$H:$H,'Inventory Details'!$B:$B,$B3836,'Inventory Details'!$E:$E,$E3836)</f>
        <v>4</v>
      </c>
      <c r="G3836" s="12">
        <f>SUMIFS('PO Details'!$H:$H,'PO Details'!$D:$D,Planning!$B3836,'PO Details'!$L:$L,$E3836)</f>
        <v>0</v>
      </c>
      <c r="H3836" s="12">
        <f>SUMIFS('SO Details'!$G:$G,'SO Details'!$D:$D,Planning!$B3836,'SO Details'!$K:$K,$E3836)</f>
        <v>0</v>
      </c>
      <c r="I3836" s="20">
        <f>IF(COUNTIFS($C:$C,B3836)&gt;1,SUMIFS('Sales Hx'!$Q:$Q,'Sales Hx'!$B:$B,_xlfn.XLOOKUP(B3836,C:C,B:B),'Sales Hx'!$D:$D,Planning!$E3836),SUMIFS('Sales Hx'!$Q:$Q,'Sales Hx'!$B:$B,Planning!$B3836,'Sales Hx'!$D:$D,Planning!$E3836))</f>
        <v>1.4</v>
      </c>
      <c r="J3836" s="16">
        <f>IF(COUNTIFS($C:$C,B3836)&gt;1,SUMIFS('Sales Hx'!$S:$S,'Sales Hx'!$B:$B,_xlfn.XLOOKUP(B3836,C:C,B:B),'Sales Hx'!$D:$D,E3836),SUMIFS('Sales Hx'!$S:$S,'Sales Hx'!$B:$B,$B3836,'Sales Hx'!$D:$D,$E3836))</f>
        <v>3.8157894736842106E-2</v>
      </c>
      <c r="K3836" s="16">
        <f t="shared" si="328"/>
        <v>2.8571428571428572</v>
      </c>
      <c r="L3836" s="12">
        <f>IF(M3836&lt;&gt;"",M3836,IF(COUNTIFS($C:$C,B3836)&gt;1,SUMIFS('Sales Hx'!V:V,'Sales Hx'!$B:$B,_xlfn.XLOOKUP(B3836,C:C,B:B),'Sales Hx'!$D:$D,$E3836),SUMIFS('Sales Hx'!V:V,'Sales Hx'!$B:$B,$B3836,'Sales Hx'!$D:$D,$E3836)))</f>
        <v>0</v>
      </c>
      <c r="M3836" s="12">
        <v>0</v>
      </c>
      <c r="N3836" s="15">
        <f t="shared" si="326"/>
        <v>3.8157894736842106E-2</v>
      </c>
      <c r="O3836" s="21">
        <f t="shared" si="325"/>
        <v>0</v>
      </c>
      <c r="P3836" s="24">
        <v>7.98</v>
      </c>
      <c r="Q3836" s="18">
        <f t="shared" si="327"/>
        <v>0</v>
      </c>
      <c r="R3836" s="2">
        <v>1</v>
      </c>
      <c r="S3836" s="2">
        <v>120</v>
      </c>
      <c r="T3836" s="2" t="s">
        <v>4647</v>
      </c>
      <c r="U3836" s="28" t="str">
        <f>IF(G3836=0,"",_xlfn.MINIFS('PO Details'!$I:$I,'PO Details'!$D:$D,Planning!$B3836,'PO Details'!$L:$L,Planning!$E3836))</f>
        <v/>
      </c>
      <c r="V3836" s="29" t="s">
        <v>4640</v>
      </c>
      <c r="W3836" t="str">
        <f t="shared" si="329"/>
        <v/>
      </c>
      <c r="X3836" s="2">
        <v>120</v>
      </c>
    </row>
    <row r="3837" spans="1:24" x14ac:dyDescent="0.25">
      <c r="A3837" s="11"/>
      <c r="B3837" s="22" t="s">
        <v>1845</v>
      </c>
      <c r="C3837" s="22"/>
      <c r="D3837" s="22" t="s">
        <v>1846</v>
      </c>
      <c r="E3837" s="31" t="s">
        <v>113</v>
      </c>
      <c r="F3837" s="12">
        <f>SUMIFS('Inventory Details'!$H:$H,'Inventory Details'!$B:$B,$B3837,'Inventory Details'!$E:$E,$E3837)</f>
        <v>2</v>
      </c>
      <c r="G3837" s="12">
        <f>SUMIFS('PO Details'!$H:$H,'PO Details'!$D:$D,Planning!$B3837,'PO Details'!$L:$L,$E3837)</f>
        <v>0</v>
      </c>
      <c r="H3837" s="12">
        <f>SUMIFS('SO Details'!$G:$G,'SO Details'!$D:$D,Planning!$B3837,'SO Details'!$K:$K,$E3837)</f>
        <v>2</v>
      </c>
      <c r="I3837" s="20">
        <f>IF(COUNTIFS($C:$C,B3837)&gt;1,SUMIFS('Sales Hx'!$Q:$Q,'Sales Hx'!$B:$B,_xlfn.XLOOKUP(B3837,C:C,B:B),'Sales Hx'!$D:$D,Planning!$E3837),SUMIFS('Sales Hx'!$Q:$Q,'Sales Hx'!$B:$B,Planning!$B3837,'Sales Hx'!$D:$D,Planning!$E3837))</f>
        <v>0</v>
      </c>
      <c r="J3837" s="16">
        <f>IF(COUNTIFS($C:$C,B3837)&gt;1,SUMIFS('Sales Hx'!$S:$S,'Sales Hx'!$B:$B,_xlfn.XLOOKUP(B3837,C:C,B:B),'Sales Hx'!$D:$D,E3837),SUMIFS('Sales Hx'!$S:$S,'Sales Hx'!$B:$B,$B3837,'Sales Hx'!$D:$D,$E3837))</f>
        <v>3.2894736842105261E-2</v>
      </c>
      <c r="K3837" s="16">
        <f t="shared" si="328"/>
        <v>0</v>
      </c>
      <c r="L3837" s="12">
        <f>IF(M3837&lt;&gt;"",M3837,IF(COUNTIFS($C:$C,B3837)&gt;1,SUMIFS('Sales Hx'!V:V,'Sales Hx'!$B:$B,_xlfn.XLOOKUP(B3837,C:C,B:B),'Sales Hx'!$D:$D,$E3837),SUMIFS('Sales Hx'!V:V,'Sales Hx'!$B:$B,$B3837,'Sales Hx'!$D:$D,$E3837)))</f>
        <v>0</v>
      </c>
      <c r="M3837" s="12">
        <v>0</v>
      </c>
      <c r="N3837" s="15">
        <f t="shared" si="326"/>
        <v>3.2894736842105261E-2</v>
      </c>
      <c r="O3837" s="21">
        <f t="shared" si="325"/>
        <v>0</v>
      </c>
      <c r="P3837" s="24">
        <v>7.98</v>
      </c>
      <c r="Q3837" s="18">
        <f t="shared" si="327"/>
        <v>0</v>
      </c>
      <c r="R3837" s="2">
        <v>1</v>
      </c>
      <c r="S3837" s="2">
        <v>120</v>
      </c>
      <c r="T3837" s="2" t="s">
        <v>4647</v>
      </c>
      <c r="U3837" s="28" t="str">
        <f>IF(G3837=0,"",_xlfn.MINIFS('PO Details'!$I:$I,'PO Details'!$D:$D,Planning!$B3837,'PO Details'!$L:$L,Planning!$E3837))</f>
        <v/>
      </c>
      <c r="V3837" s="29" t="s">
        <v>4640</v>
      </c>
      <c r="W3837" t="str">
        <f t="shared" si="329"/>
        <v>Max</v>
      </c>
      <c r="X3837" s="2">
        <v>120</v>
      </c>
    </row>
    <row r="3838" spans="1:24" x14ac:dyDescent="0.25">
      <c r="A3838" s="11"/>
      <c r="B3838" s="22" t="s">
        <v>1845</v>
      </c>
      <c r="C3838" s="22"/>
      <c r="D3838" s="22" t="s">
        <v>1846</v>
      </c>
      <c r="E3838" s="31" t="s">
        <v>109</v>
      </c>
      <c r="F3838" s="12">
        <f>SUMIFS('Inventory Details'!$H:$H,'Inventory Details'!$B:$B,$B3838,'Inventory Details'!$E:$E,$E3838)</f>
        <v>2</v>
      </c>
      <c r="G3838" s="12">
        <f>SUMIFS('PO Details'!$H:$H,'PO Details'!$D:$D,Planning!$B3838,'PO Details'!$L:$L,$E3838)</f>
        <v>0</v>
      </c>
      <c r="H3838" s="12">
        <f>SUMIFS('SO Details'!$G:$G,'SO Details'!$D:$D,Planning!$B3838,'SO Details'!$K:$K,$E3838)</f>
        <v>0</v>
      </c>
      <c r="I3838" s="20">
        <f>IF(COUNTIFS($C:$C,B3838)&gt;1,SUMIFS('Sales Hx'!$Q:$Q,'Sales Hx'!$B:$B,_xlfn.XLOOKUP(B3838,C:C,B:B),'Sales Hx'!$D:$D,Planning!$E3838),SUMIFS('Sales Hx'!$Q:$Q,'Sales Hx'!$B:$B,Planning!$B3838,'Sales Hx'!$D:$D,Planning!$E3838))</f>
        <v>0</v>
      </c>
      <c r="J3838" s="16">
        <f>IF(COUNTIFS($C:$C,B3838)&gt;1,SUMIFS('Sales Hx'!$S:$S,'Sales Hx'!$B:$B,_xlfn.XLOOKUP(B3838,C:C,B:B),'Sales Hx'!$D:$D,E3838),SUMIFS('Sales Hx'!$S:$S,'Sales Hx'!$B:$B,$B3838,'Sales Hx'!$D:$D,$E3838))</f>
        <v>0</v>
      </c>
      <c r="K3838" s="16">
        <f t="shared" si="328"/>
        <v>0</v>
      </c>
      <c r="L3838" s="12">
        <f>IF(M3838&lt;&gt;"",M3838,IF(COUNTIFS($C:$C,B3838)&gt;1,SUMIFS('Sales Hx'!V:V,'Sales Hx'!$B:$B,_xlfn.XLOOKUP(B3838,C:C,B:B),'Sales Hx'!$D:$D,$E3838),SUMIFS('Sales Hx'!V:V,'Sales Hx'!$B:$B,$B3838,'Sales Hx'!$D:$D,$E3838)))</f>
        <v>0</v>
      </c>
      <c r="M3838" s="12">
        <v>0</v>
      </c>
      <c r="N3838" s="15">
        <f t="shared" si="326"/>
        <v>0</v>
      </c>
      <c r="O3838" s="21">
        <f t="shared" si="325"/>
        <v>0</v>
      </c>
      <c r="P3838" s="24">
        <v>7.98</v>
      </c>
      <c r="Q3838" s="18">
        <f t="shared" si="327"/>
        <v>0</v>
      </c>
      <c r="R3838" s="2">
        <v>1</v>
      </c>
      <c r="S3838" s="2">
        <v>120</v>
      </c>
      <c r="T3838" s="2" t="s">
        <v>4647</v>
      </c>
      <c r="U3838" s="28" t="str">
        <f>IF(G3838=0,"",_xlfn.MINIFS('PO Details'!$I:$I,'PO Details'!$D:$D,Planning!$B3838,'PO Details'!$L:$L,Planning!$E3838))</f>
        <v/>
      </c>
      <c r="V3838" s="29" t="s">
        <v>4640</v>
      </c>
      <c r="W3838" t="str">
        <f t="shared" si="329"/>
        <v>Max</v>
      </c>
      <c r="X3838" s="2">
        <v>120</v>
      </c>
    </row>
    <row r="3839" spans="1:24" x14ac:dyDescent="0.25">
      <c r="A3839" s="11"/>
      <c r="B3839" s="22" t="s">
        <v>1845</v>
      </c>
      <c r="C3839" s="22"/>
      <c r="D3839" s="22" t="s">
        <v>1846</v>
      </c>
      <c r="E3839" s="31" t="s">
        <v>106</v>
      </c>
      <c r="F3839" s="12">
        <f>SUMIFS('Inventory Details'!$H:$H,'Inventory Details'!$B:$B,$B3839,'Inventory Details'!$E:$E,$E3839)</f>
        <v>6</v>
      </c>
      <c r="G3839" s="12">
        <f>SUMIFS('PO Details'!$H:$H,'PO Details'!$D:$D,Planning!$B3839,'PO Details'!$L:$L,$E3839)</f>
        <v>0</v>
      </c>
      <c r="H3839" s="12">
        <f>SUMIFS('SO Details'!$G:$G,'SO Details'!$D:$D,Planning!$B3839,'SO Details'!$K:$K,$E3839)</f>
        <v>0</v>
      </c>
      <c r="I3839" s="20">
        <f>IF(COUNTIFS($C:$C,B3839)&gt;1,SUMIFS('Sales Hx'!$Q:$Q,'Sales Hx'!$B:$B,_xlfn.XLOOKUP(B3839,C:C,B:B),'Sales Hx'!$D:$D,Planning!$E3839),SUMIFS('Sales Hx'!$Q:$Q,'Sales Hx'!$B:$B,Planning!$B3839,'Sales Hx'!$D:$D,Planning!$E3839))</f>
        <v>0</v>
      </c>
      <c r="J3839" s="16">
        <f>IF(COUNTIFS($C:$C,B3839)&gt;1,SUMIFS('Sales Hx'!$S:$S,'Sales Hx'!$B:$B,_xlfn.XLOOKUP(B3839,C:C,B:B),'Sales Hx'!$D:$D,E3839),SUMIFS('Sales Hx'!$S:$S,'Sales Hx'!$B:$B,$B3839,'Sales Hx'!$D:$D,$E3839))</f>
        <v>4.6052631578947366E-2</v>
      </c>
      <c r="K3839" s="16">
        <f t="shared" si="328"/>
        <v>0</v>
      </c>
      <c r="L3839" s="12">
        <f>IF(M3839&lt;&gt;"",M3839,IF(COUNTIFS($C:$C,B3839)&gt;1,SUMIFS('Sales Hx'!V:V,'Sales Hx'!$B:$B,_xlfn.XLOOKUP(B3839,C:C,B:B),'Sales Hx'!$D:$D,$E3839),SUMIFS('Sales Hx'!V:V,'Sales Hx'!$B:$B,$B3839,'Sales Hx'!$D:$D,$E3839)))</f>
        <v>0</v>
      </c>
      <c r="M3839" s="12">
        <v>0</v>
      </c>
      <c r="N3839" s="15">
        <f t="shared" si="326"/>
        <v>4.6052631578947366E-2</v>
      </c>
      <c r="O3839" s="21">
        <f t="shared" si="325"/>
        <v>0</v>
      </c>
      <c r="P3839" s="24">
        <v>7.98</v>
      </c>
      <c r="Q3839" s="18">
        <f t="shared" si="327"/>
        <v>0</v>
      </c>
      <c r="R3839" s="2">
        <v>1</v>
      </c>
      <c r="S3839" s="2">
        <v>120</v>
      </c>
      <c r="T3839" s="2" t="s">
        <v>4647</v>
      </c>
      <c r="U3839" s="28" t="str">
        <f>IF(G3839=0,"",_xlfn.MINIFS('PO Details'!$I:$I,'PO Details'!$D:$D,Planning!$B3839,'PO Details'!$L:$L,Planning!$E3839))</f>
        <v/>
      </c>
      <c r="V3839" s="29" t="s">
        <v>4640</v>
      </c>
      <c r="W3839" t="str">
        <f t="shared" si="329"/>
        <v>Max</v>
      </c>
      <c r="X3839" s="2">
        <v>120</v>
      </c>
    </row>
    <row r="3840" spans="1:24" x14ac:dyDescent="0.25">
      <c r="A3840" s="11"/>
      <c r="B3840" s="22" t="s">
        <v>1845</v>
      </c>
      <c r="C3840" s="22"/>
      <c r="D3840" s="22" t="s">
        <v>1846</v>
      </c>
      <c r="E3840" s="31" t="s">
        <v>4746</v>
      </c>
      <c r="F3840" s="12">
        <f>SUMIFS('Inventory Details'!$H:$H,'Inventory Details'!$B:$B,$B3840,'Inventory Details'!$E:$E,$E3840)</f>
        <v>3</v>
      </c>
      <c r="G3840" s="12">
        <f>SUMIFS('PO Details'!$H:$H,'PO Details'!$D:$D,Planning!$B3840,'PO Details'!$L:$L,$E3840)</f>
        <v>0</v>
      </c>
      <c r="H3840" s="12">
        <f>SUMIFS('SO Details'!$G:$G,'SO Details'!$D:$D,Planning!$B3840,'SO Details'!$K:$K,$E3840)</f>
        <v>0</v>
      </c>
      <c r="I3840" s="20">
        <f>IF(COUNTIFS($C:$C,B3840)&gt;1,SUMIFS('Sales Hx'!$Q:$Q,'Sales Hx'!$B:$B,_xlfn.XLOOKUP(B3840,C:C,B:B),'Sales Hx'!$D:$D,Planning!$E3840),SUMIFS('Sales Hx'!$Q:$Q,'Sales Hx'!$B:$B,Planning!$B3840,'Sales Hx'!$D:$D,Planning!$E3840))</f>
        <v>0</v>
      </c>
      <c r="J3840" s="16">
        <f>IF(COUNTIFS($C:$C,B3840)&gt;1,SUMIFS('Sales Hx'!$S:$S,'Sales Hx'!$B:$B,_xlfn.XLOOKUP(B3840,C:C,B:B),'Sales Hx'!$D:$D,E3840),SUMIFS('Sales Hx'!$S:$S,'Sales Hx'!$B:$B,$B3840,'Sales Hx'!$D:$D,$E3840))</f>
        <v>3.2894736842105261E-2</v>
      </c>
      <c r="K3840" s="16">
        <f t="shared" si="328"/>
        <v>0</v>
      </c>
      <c r="L3840" s="12">
        <f>IF(M3840&lt;&gt;"",M3840,IF(COUNTIFS($C:$C,B3840)&gt;1,SUMIFS('Sales Hx'!V:V,'Sales Hx'!$B:$B,_xlfn.XLOOKUP(B3840,C:C,B:B),'Sales Hx'!$D:$D,$E3840),SUMIFS('Sales Hx'!V:V,'Sales Hx'!$B:$B,$B3840,'Sales Hx'!$D:$D,$E3840)))</f>
        <v>0</v>
      </c>
      <c r="M3840" s="12">
        <v>0</v>
      </c>
      <c r="N3840" s="15">
        <f t="shared" si="326"/>
        <v>3.2894736842105261E-2</v>
      </c>
      <c r="O3840" s="21">
        <f t="shared" si="325"/>
        <v>0</v>
      </c>
      <c r="P3840" s="24">
        <v>7.98</v>
      </c>
      <c r="Q3840" s="18">
        <f t="shared" si="327"/>
        <v>0</v>
      </c>
      <c r="R3840" s="2">
        <v>1</v>
      </c>
      <c r="S3840" s="2">
        <v>120</v>
      </c>
      <c r="T3840" s="2" t="s">
        <v>4647</v>
      </c>
      <c r="U3840" s="28" t="str">
        <f>IF(G3840=0,"",_xlfn.MINIFS('PO Details'!$I:$I,'PO Details'!$D:$D,Planning!$B3840,'PO Details'!$L:$L,Planning!$E3840))</f>
        <v/>
      </c>
      <c r="V3840" s="29" t="s">
        <v>4640</v>
      </c>
      <c r="W3840" t="str">
        <f t="shared" si="329"/>
        <v>Max</v>
      </c>
      <c r="X3840" s="2">
        <v>120</v>
      </c>
    </row>
    <row r="3841" spans="1:24" x14ac:dyDescent="0.25">
      <c r="A3841" s="11"/>
      <c r="B3841" s="22" t="s">
        <v>1847</v>
      </c>
      <c r="C3841" s="22"/>
      <c r="D3841" s="22" t="s">
        <v>1848</v>
      </c>
      <c r="E3841" s="31" t="s">
        <v>752</v>
      </c>
      <c r="F3841" s="12">
        <f>SUMIFS('Inventory Details'!$H:$H,'Inventory Details'!$B:$B,$B3841,'Inventory Details'!$E:$E,$E3841)</f>
        <v>0</v>
      </c>
      <c r="G3841" s="12">
        <f>SUMIFS('PO Details'!$H:$H,'PO Details'!$D:$D,Planning!$B3841,'PO Details'!$L:$L,$E3841)</f>
        <v>0</v>
      </c>
      <c r="H3841" s="12">
        <f>SUMIFS('SO Details'!$G:$G,'SO Details'!$D:$D,Planning!$B3841,'SO Details'!$K:$K,$E3841)</f>
        <v>0</v>
      </c>
      <c r="I3841" s="20">
        <f>IF(COUNTIFS($C:$C,B3841)&gt;1,SUMIFS('Sales Hx'!$Q:$Q,'Sales Hx'!$B:$B,_xlfn.XLOOKUP(B3841,C:C,B:B),'Sales Hx'!$D:$D,Planning!$E3841),SUMIFS('Sales Hx'!$Q:$Q,'Sales Hx'!$B:$B,Planning!$B3841,'Sales Hx'!$D:$D,Planning!$E3841))</f>
        <v>0</v>
      </c>
      <c r="J3841" s="16">
        <f>IF(COUNTIFS($C:$C,B3841)&gt;1,SUMIFS('Sales Hx'!$S:$S,'Sales Hx'!$B:$B,_xlfn.XLOOKUP(B3841,C:C,B:B),'Sales Hx'!$D:$D,E3841),SUMIFS('Sales Hx'!$S:$S,'Sales Hx'!$B:$B,$B3841,'Sales Hx'!$D:$D,$E3841))</f>
        <v>0</v>
      </c>
      <c r="K3841" s="16">
        <f t="shared" si="328"/>
        <v>0</v>
      </c>
      <c r="L3841" s="12">
        <f>IF(M3841&lt;&gt;"",M3841,IF(COUNTIFS($C:$C,B3841)&gt;1,SUMIFS('Sales Hx'!V:V,'Sales Hx'!$B:$B,_xlfn.XLOOKUP(B3841,C:C,B:B),'Sales Hx'!$D:$D,$E3841),SUMIFS('Sales Hx'!V:V,'Sales Hx'!$B:$B,$B3841,'Sales Hx'!$D:$D,$E3841)))</f>
        <v>0</v>
      </c>
      <c r="M3841" s="12">
        <v>0</v>
      </c>
      <c r="N3841" s="15">
        <f t="shared" si="326"/>
        <v>0</v>
      </c>
      <c r="O3841" s="21">
        <f t="shared" si="325"/>
        <v>0</v>
      </c>
      <c r="P3841" s="24">
        <v>0</v>
      </c>
      <c r="Q3841" s="18">
        <f t="shared" si="327"/>
        <v>0</v>
      </c>
      <c r="R3841" s="2">
        <v>1</v>
      </c>
      <c r="S3841" s="2">
        <v>90</v>
      </c>
      <c r="T3841" s="2" t="s">
        <v>4647</v>
      </c>
      <c r="U3841" s="28" t="str">
        <f>IF(G3841=0,"",_xlfn.MINIFS('PO Details'!$I:$I,'PO Details'!$D:$D,Planning!$B3841,'PO Details'!$L:$L,Planning!$E3841))</f>
        <v/>
      </c>
      <c r="V3841" s="29" t="s">
        <v>4640</v>
      </c>
      <c r="W3841" t="str">
        <f t="shared" si="329"/>
        <v>Max</v>
      </c>
      <c r="X3841" s="2">
        <v>120</v>
      </c>
    </row>
    <row r="3842" spans="1:24" x14ac:dyDescent="0.25">
      <c r="A3842" s="11" t="s">
        <v>4621</v>
      </c>
      <c r="B3842" s="22" t="s">
        <v>1849</v>
      </c>
      <c r="C3842" s="22"/>
      <c r="D3842" s="22" t="s">
        <v>830</v>
      </c>
      <c r="E3842" s="31" t="s">
        <v>4746</v>
      </c>
      <c r="F3842" s="12">
        <f>SUMIFS('Inventory Details'!$H:$H,'Inventory Details'!$B:$B,$B3842,'Inventory Details'!$E:$E,$E3842)</f>
        <v>4</v>
      </c>
      <c r="G3842" s="12">
        <f>SUMIFS('PO Details'!$H:$H,'PO Details'!$D:$D,Planning!$B3842,'PO Details'!$L:$L,$E3842)</f>
        <v>4</v>
      </c>
      <c r="H3842" s="12">
        <f>SUMIFS('SO Details'!$G:$G,'SO Details'!$D:$D,Planning!$B3842,'SO Details'!$K:$K,$E3842)</f>
        <v>0</v>
      </c>
      <c r="I3842" s="20">
        <f>IF(COUNTIFS($C:$C,B3842)&gt;1,SUMIFS('Sales Hx'!$Q:$Q,'Sales Hx'!$B:$B,_xlfn.XLOOKUP(B3842,C:C,B:B),'Sales Hx'!$D:$D,Planning!$E3842),SUMIFS('Sales Hx'!$Q:$Q,'Sales Hx'!$B:$B,Planning!$B3842,'Sales Hx'!$D:$D,Planning!$E3842))</f>
        <v>2.8</v>
      </c>
      <c r="J3842" s="16">
        <f>IF(COUNTIFS($C:$C,B3842)&gt;1,SUMIFS('Sales Hx'!$S:$S,'Sales Hx'!$B:$B,_xlfn.XLOOKUP(B3842,C:C,B:B),'Sales Hx'!$D:$D,E3842),SUMIFS('Sales Hx'!$S:$S,'Sales Hx'!$B:$B,$B3842,'Sales Hx'!$D:$D,$E3842))</f>
        <v>5.5921052631578948E-2</v>
      </c>
      <c r="K3842" s="16">
        <f t="shared" si="328"/>
        <v>2.8571428571428572</v>
      </c>
      <c r="L3842" s="12">
        <f>IF(M3842&lt;&gt;"",M3842,IF(COUNTIFS($C:$C,B3842)&gt;1,SUMIFS('Sales Hx'!V:V,'Sales Hx'!$B:$B,_xlfn.XLOOKUP(B3842,C:C,B:B),'Sales Hx'!$D:$D,$E3842),SUMIFS('Sales Hx'!V:V,'Sales Hx'!$B:$B,$B3842,'Sales Hx'!$D:$D,$E3842)))</f>
        <v>0</v>
      </c>
      <c r="M3842" s="12">
        <v>0</v>
      </c>
      <c r="N3842" s="15">
        <f t="shared" si="326"/>
        <v>5.5921052631578948E-2</v>
      </c>
      <c r="O3842" s="21">
        <f t="shared" ref="O3842:O3905" si="330">MROUND(ROUND(IFERROR(IF(C3842&lt;&gt;"",0,IF(T3842="DC'd",0,IF(AND(J3842=0,F3842+G3842&lt;H3842),H3842-F3842+G3842,IF(F3842+G3842&lt;N3842,N3842+MAX((IF(J3842*R3842&gt;F3842,F3842,J3842*R3842))+J3842*S3842-F3842-G3842+H3842,0))))),0),0),1)</f>
        <v>0</v>
      </c>
      <c r="P3842" s="24">
        <v>22.75</v>
      </c>
      <c r="Q3842" s="18">
        <f t="shared" si="327"/>
        <v>0</v>
      </c>
      <c r="R3842" s="2">
        <v>1</v>
      </c>
      <c r="S3842" s="2">
        <v>120</v>
      </c>
      <c r="T3842" s="2" t="s">
        <v>4647</v>
      </c>
      <c r="U3842" s="28">
        <f>IF(G3842=0,"",_xlfn.MINIFS('PO Details'!$I:$I,'PO Details'!$D:$D,Planning!$B3842,'PO Details'!$L:$L,Planning!$E3842))</f>
        <v>45436</v>
      </c>
      <c r="V3842" s="29" t="s">
        <v>4640</v>
      </c>
      <c r="W3842" t="str">
        <f t="shared" si="329"/>
        <v>Max</v>
      </c>
      <c r="X3842" s="2">
        <v>120</v>
      </c>
    </row>
    <row r="3843" spans="1:24" x14ac:dyDescent="0.25">
      <c r="A3843" s="11" t="s">
        <v>4621</v>
      </c>
      <c r="B3843" s="22" t="s">
        <v>1849</v>
      </c>
      <c r="C3843" s="22"/>
      <c r="D3843" s="22" t="s">
        <v>830</v>
      </c>
      <c r="E3843" s="31" t="s">
        <v>106</v>
      </c>
      <c r="F3843" s="12">
        <f>SUMIFS('Inventory Details'!$H:$H,'Inventory Details'!$B:$B,$B3843,'Inventory Details'!$E:$E,$E3843)</f>
        <v>6</v>
      </c>
      <c r="G3843" s="12">
        <f>SUMIFS('PO Details'!$H:$H,'PO Details'!$D:$D,Planning!$B3843,'PO Details'!$L:$L,$E3843)</f>
        <v>0</v>
      </c>
      <c r="H3843" s="12">
        <f>SUMIFS('SO Details'!$G:$G,'SO Details'!$D:$D,Planning!$B3843,'SO Details'!$K:$K,$E3843)</f>
        <v>0</v>
      </c>
      <c r="I3843" s="20">
        <f>IF(COUNTIFS($C:$C,B3843)&gt;1,SUMIFS('Sales Hx'!$Q:$Q,'Sales Hx'!$B:$B,_xlfn.XLOOKUP(B3843,C:C,B:B),'Sales Hx'!$D:$D,Planning!$E3843),SUMIFS('Sales Hx'!$Q:$Q,'Sales Hx'!$B:$B,Planning!$B3843,'Sales Hx'!$D:$D,Planning!$E3843))</f>
        <v>0</v>
      </c>
      <c r="J3843" s="16">
        <f>IF(COUNTIFS($C:$C,B3843)&gt;1,SUMIFS('Sales Hx'!$S:$S,'Sales Hx'!$B:$B,_xlfn.XLOOKUP(B3843,C:C,B:B),'Sales Hx'!$D:$D,E3843),SUMIFS('Sales Hx'!$S:$S,'Sales Hx'!$B:$B,$B3843,'Sales Hx'!$D:$D,$E3843))</f>
        <v>0</v>
      </c>
      <c r="K3843" s="16">
        <f t="shared" si="328"/>
        <v>0</v>
      </c>
      <c r="L3843" s="12">
        <f>IF(M3843&lt;&gt;"",M3843,IF(COUNTIFS($C:$C,B3843)&gt;1,SUMIFS('Sales Hx'!V:V,'Sales Hx'!$B:$B,_xlfn.XLOOKUP(B3843,C:C,B:B),'Sales Hx'!$D:$D,$E3843),SUMIFS('Sales Hx'!V:V,'Sales Hx'!$B:$B,$B3843,'Sales Hx'!$D:$D,$E3843)))</f>
        <v>0</v>
      </c>
      <c r="M3843" s="12">
        <v>0</v>
      </c>
      <c r="N3843" s="15">
        <f t="shared" si="326"/>
        <v>0</v>
      </c>
      <c r="O3843" s="21">
        <f t="shared" si="330"/>
        <v>0</v>
      </c>
      <c r="P3843" s="24">
        <v>22.75</v>
      </c>
      <c r="Q3843" s="18">
        <f t="shared" si="327"/>
        <v>0</v>
      </c>
      <c r="R3843" s="2">
        <v>1</v>
      </c>
      <c r="S3843" s="2">
        <v>120</v>
      </c>
      <c r="T3843" s="2" t="s">
        <v>4647</v>
      </c>
      <c r="U3843" s="28" t="str">
        <f>IF(G3843=0,"",_xlfn.MINIFS('PO Details'!$I:$I,'PO Details'!$D:$D,Planning!$B3843,'PO Details'!$L:$L,Planning!$E3843))</f>
        <v/>
      </c>
      <c r="V3843" s="29" t="s">
        <v>4640</v>
      </c>
      <c r="W3843" t="str">
        <f t="shared" si="329"/>
        <v/>
      </c>
      <c r="X3843" s="2">
        <v>120</v>
      </c>
    </row>
    <row r="3844" spans="1:24" x14ac:dyDescent="0.25">
      <c r="A3844" s="11" t="s">
        <v>4621</v>
      </c>
      <c r="B3844" s="22" t="s">
        <v>1849</v>
      </c>
      <c r="C3844" s="22"/>
      <c r="D3844" s="22" t="s">
        <v>830</v>
      </c>
      <c r="E3844" s="31" t="s">
        <v>113</v>
      </c>
      <c r="F3844" s="12">
        <f>SUMIFS('Inventory Details'!$H:$H,'Inventory Details'!$B:$B,$B3844,'Inventory Details'!$E:$E,$E3844)</f>
        <v>1</v>
      </c>
      <c r="G3844" s="12">
        <f>SUMIFS('PO Details'!$H:$H,'PO Details'!$D:$D,Planning!$B3844,'PO Details'!$L:$L,$E3844)</f>
        <v>0</v>
      </c>
      <c r="H3844" s="12">
        <f>SUMIFS('SO Details'!$G:$G,'SO Details'!$D:$D,Planning!$B3844,'SO Details'!$K:$K,$E3844)</f>
        <v>0</v>
      </c>
      <c r="I3844" s="20">
        <f>IF(COUNTIFS($C:$C,B3844)&gt;1,SUMIFS('Sales Hx'!$Q:$Q,'Sales Hx'!$B:$B,_xlfn.XLOOKUP(B3844,C:C,B:B),'Sales Hx'!$D:$D,Planning!$E3844),SUMIFS('Sales Hx'!$Q:$Q,'Sales Hx'!$B:$B,Planning!$B3844,'Sales Hx'!$D:$D,Planning!$E3844))</f>
        <v>1.4</v>
      </c>
      <c r="J3844" s="16">
        <f>IF(COUNTIFS($C:$C,B3844)&gt;1,SUMIFS('Sales Hx'!$S:$S,'Sales Hx'!$B:$B,_xlfn.XLOOKUP(B3844,C:C,B:B),'Sales Hx'!$D:$D,E3844),SUMIFS('Sales Hx'!$S:$S,'Sales Hx'!$B:$B,$B3844,'Sales Hx'!$D:$D,$E3844))</f>
        <v>4.6052631578947373E-2</v>
      </c>
      <c r="K3844" s="16">
        <f t="shared" si="328"/>
        <v>0.7142857142857143</v>
      </c>
      <c r="L3844" s="12">
        <f>IF(M3844&lt;&gt;"",M3844,IF(COUNTIFS($C:$C,B3844)&gt;1,SUMIFS('Sales Hx'!V:V,'Sales Hx'!$B:$B,_xlfn.XLOOKUP(B3844,C:C,B:B),'Sales Hx'!$D:$D,$E3844),SUMIFS('Sales Hx'!V:V,'Sales Hx'!$B:$B,$B3844,'Sales Hx'!$D:$D,$E3844)))</f>
        <v>0</v>
      </c>
      <c r="M3844" s="12">
        <v>0</v>
      </c>
      <c r="N3844" s="15">
        <f t="shared" si="326"/>
        <v>4.6052631578947373E-2</v>
      </c>
      <c r="O3844" s="21">
        <f t="shared" si="330"/>
        <v>0</v>
      </c>
      <c r="P3844" s="24">
        <v>22.75</v>
      </c>
      <c r="Q3844" s="18">
        <f t="shared" si="327"/>
        <v>0</v>
      </c>
      <c r="R3844" s="2">
        <v>1</v>
      </c>
      <c r="S3844" s="2">
        <v>120</v>
      </c>
      <c r="T3844" s="2" t="s">
        <v>4647</v>
      </c>
      <c r="U3844" s="28" t="str">
        <f>IF(G3844=0,"",_xlfn.MINIFS('PO Details'!$I:$I,'PO Details'!$D:$D,Planning!$B3844,'PO Details'!$L:$L,Planning!$E3844))</f>
        <v/>
      </c>
      <c r="V3844" s="29" t="s">
        <v>4640</v>
      </c>
      <c r="W3844" t="str">
        <f t="shared" si="329"/>
        <v/>
      </c>
      <c r="X3844" s="2">
        <v>120</v>
      </c>
    </row>
    <row r="3845" spans="1:24" x14ac:dyDescent="0.25">
      <c r="A3845" s="11" t="s">
        <v>4621</v>
      </c>
      <c r="B3845" s="22" t="s">
        <v>1849</v>
      </c>
      <c r="C3845" s="22"/>
      <c r="D3845" s="22" t="s">
        <v>830</v>
      </c>
      <c r="E3845" s="31" t="s">
        <v>109</v>
      </c>
      <c r="F3845" s="12">
        <f>SUMIFS('Inventory Details'!$H:$H,'Inventory Details'!$B:$B,$B3845,'Inventory Details'!$E:$E,$E3845)</f>
        <v>0</v>
      </c>
      <c r="G3845" s="12">
        <f>SUMIFS('PO Details'!$H:$H,'PO Details'!$D:$D,Planning!$B3845,'PO Details'!$L:$L,$E3845)</f>
        <v>0</v>
      </c>
      <c r="H3845" s="12">
        <f>SUMIFS('SO Details'!$G:$G,'SO Details'!$D:$D,Planning!$B3845,'SO Details'!$K:$K,$E3845)</f>
        <v>0</v>
      </c>
      <c r="I3845" s="20">
        <f>IF(COUNTIFS($C:$C,B3845)&gt;1,SUMIFS('Sales Hx'!$Q:$Q,'Sales Hx'!$B:$B,_xlfn.XLOOKUP(B3845,C:C,B:B),'Sales Hx'!$D:$D,Planning!$E3845),SUMIFS('Sales Hx'!$Q:$Q,'Sales Hx'!$B:$B,Planning!$B3845,'Sales Hx'!$D:$D,Planning!$E3845))</f>
        <v>0</v>
      </c>
      <c r="J3845" s="16">
        <f>IF(COUNTIFS($C:$C,B3845)&gt;1,SUMIFS('Sales Hx'!$S:$S,'Sales Hx'!$B:$B,_xlfn.XLOOKUP(B3845,C:C,B:B),'Sales Hx'!$D:$D,E3845),SUMIFS('Sales Hx'!$S:$S,'Sales Hx'!$B:$B,$B3845,'Sales Hx'!$D:$D,$E3845))</f>
        <v>0</v>
      </c>
      <c r="K3845" s="16">
        <f t="shared" si="328"/>
        <v>0</v>
      </c>
      <c r="L3845" s="12">
        <f>IF(M3845&lt;&gt;"",M3845,IF(COUNTIFS($C:$C,B3845)&gt;1,SUMIFS('Sales Hx'!V:V,'Sales Hx'!$B:$B,_xlfn.XLOOKUP(B3845,C:C,B:B),'Sales Hx'!$D:$D,$E3845),SUMIFS('Sales Hx'!V:V,'Sales Hx'!$B:$B,$B3845,'Sales Hx'!$D:$D,$E3845)))</f>
        <v>0</v>
      </c>
      <c r="M3845" s="12">
        <v>0</v>
      </c>
      <c r="N3845" s="15">
        <f t="shared" si="326"/>
        <v>0</v>
      </c>
      <c r="O3845" s="21">
        <f t="shared" si="330"/>
        <v>0</v>
      </c>
      <c r="P3845" s="24">
        <v>22.75</v>
      </c>
      <c r="Q3845" s="18">
        <f t="shared" si="327"/>
        <v>0</v>
      </c>
      <c r="R3845" s="2">
        <v>1</v>
      </c>
      <c r="S3845" s="2">
        <v>120</v>
      </c>
      <c r="T3845" s="2" t="s">
        <v>4647</v>
      </c>
      <c r="U3845" s="28" t="str">
        <f>IF(G3845=0,"",_xlfn.MINIFS('PO Details'!$I:$I,'PO Details'!$D:$D,Planning!$B3845,'PO Details'!$L:$L,Planning!$E3845))</f>
        <v/>
      </c>
      <c r="V3845" s="29" t="s">
        <v>4640</v>
      </c>
      <c r="W3845" t="str">
        <f t="shared" si="329"/>
        <v/>
      </c>
      <c r="X3845" s="2">
        <v>120</v>
      </c>
    </row>
    <row r="3846" spans="1:24" x14ac:dyDescent="0.25">
      <c r="A3846" s="11" t="s">
        <v>4621</v>
      </c>
      <c r="B3846" s="22" t="s">
        <v>423</v>
      </c>
      <c r="C3846" s="22"/>
      <c r="D3846" s="22" t="s">
        <v>424</v>
      </c>
      <c r="E3846" s="31" t="s">
        <v>4746</v>
      </c>
      <c r="F3846" s="12">
        <f>SUMIFS('Inventory Details'!$H:$H,'Inventory Details'!$B:$B,$B3846,'Inventory Details'!$E:$E,$E3846)</f>
        <v>0</v>
      </c>
      <c r="G3846" s="12">
        <f>SUMIFS('PO Details'!$H:$H,'PO Details'!$D:$D,Planning!$B3846,'PO Details'!$L:$L,$E3846)</f>
        <v>10</v>
      </c>
      <c r="H3846" s="12">
        <f>SUMIFS('SO Details'!$G:$G,'SO Details'!$D:$D,Planning!$B3846,'SO Details'!$K:$K,$E3846)</f>
        <v>0</v>
      </c>
      <c r="I3846" s="20">
        <f>IF(COUNTIFS($C:$C,B3846)&gt;1,SUMIFS('Sales Hx'!$Q:$Q,'Sales Hx'!$B:$B,_xlfn.XLOOKUP(B3846,C:C,B:B),'Sales Hx'!$D:$D,Planning!$E3846),SUMIFS('Sales Hx'!$Q:$Q,'Sales Hx'!$B:$B,Planning!$B3846,'Sales Hx'!$D:$D,Planning!$E3846))</f>
        <v>5.6</v>
      </c>
      <c r="J3846" s="16">
        <f>IF(COUNTIFS($C:$C,B3846)&gt;1,SUMIFS('Sales Hx'!$S:$S,'Sales Hx'!$B:$B,_xlfn.XLOOKUP(B3846,C:C,B:B),'Sales Hx'!$D:$D,E3846),SUMIFS('Sales Hx'!$S:$S,'Sales Hx'!$B:$B,$B3846,'Sales Hx'!$D:$D,$E3846))</f>
        <v>6.9444444444444448E-2</v>
      </c>
      <c r="K3846" s="16">
        <f t="shared" si="328"/>
        <v>1.7857142857142858</v>
      </c>
      <c r="L3846" s="12">
        <f>IF(M3846&lt;&gt;"",M3846,IF(COUNTIFS($C:$C,B3846)&gt;1,SUMIFS('Sales Hx'!V:V,'Sales Hx'!$B:$B,_xlfn.XLOOKUP(B3846,C:C,B:B),'Sales Hx'!$D:$D,$E3846),SUMIFS('Sales Hx'!V:V,'Sales Hx'!$B:$B,$B3846,'Sales Hx'!$D:$D,$E3846)))</f>
        <v>0</v>
      </c>
      <c r="M3846" s="12">
        <v>0</v>
      </c>
      <c r="N3846" s="15">
        <f t="shared" si="326"/>
        <v>6.9444444444444448E-2</v>
      </c>
      <c r="O3846" s="21">
        <f t="shared" si="330"/>
        <v>0</v>
      </c>
      <c r="P3846" s="24">
        <v>129.35</v>
      </c>
      <c r="Q3846" s="18">
        <f t="shared" si="327"/>
        <v>0</v>
      </c>
      <c r="R3846" s="2">
        <v>1</v>
      </c>
      <c r="S3846" s="2">
        <v>120</v>
      </c>
      <c r="T3846" s="2" t="s">
        <v>4647</v>
      </c>
      <c r="U3846" s="28">
        <f>IF(G3846=0,"",_xlfn.MINIFS('PO Details'!$I:$I,'PO Details'!$D:$D,Planning!$B3846,'PO Details'!$L:$L,Planning!$E3846))</f>
        <v>45436</v>
      </c>
      <c r="V3846" s="29" t="s">
        <v>4640</v>
      </c>
      <c r="W3846" t="str">
        <f t="shared" si="329"/>
        <v/>
      </c>
      <c r="X3846" s="2">
        <v>120</v>
      </c>
    </row>
    <row r="3847" spans="1:24" x14ac:dyDescent="0.25">
      <c r="A3847" s="11" t="s">
        <v>4621</v>
      </c>
      <c r="B3847" s="22" t="s">
        <v>423</v>
      </c>
      <c r="C3847" s="22"/>
      <c r="D3847" s="22" t="s">
        <v>424</v>
      </c>
      <c r="E3847" s="31" t="s">
        <v>119</v>
      </c>
      <c r="F3847" s="12">
        <f>SUMIFS('Inventory Details'!$H:$H,'Inventory Details'!$B:$B,$B3847,'Inventory Details'!$E:$E,$E3847)</f>
        <v>0</v>
      </c>
      <c r="G3847" s="12">
        <f>SUMIFS('PO Details'!$H:$H,'PO Details'!$D:$D,Planning!$B3847,'PO Details'!$L:$L,$E3847)</f>
        <v>3</v>
      </c>
      <c r="H3847" s="12">
        <f>SUMIFS('SO Details'!$G:$G,'SO Details'!$D:$D,Planning!$B3847,'SO Details'!$K:$K,$E3847)</f>
        <v>0</v>
      </c>
      <c r="I3847" s="20">
        <f>IF(COUNTIFS($C:$C,B3847)&gt;1,SUMIFS('Sales Hx'!$Q:$Q,'Sales Hx'!$B:$B,_xlfn.XLOOKUP(B3847,C:C,B:B),'Sales Hx'!$D:$D,Planning!$E3847),SUMIFS('Sales Hx'!$Q:$Q,'Sales Hx'!$B:$B,Planning!$B3847,'Sales Hx'!$D:$D,Planning!$E3847))</f>
        <v>0</v>
      </c>
      <c r="J3847" s="16">
        <f>IF(COUNTIFS($C:$C,B3847)&gt;1,SUMIFS('Sales Hx'!$S:$S,'Sales Hx'!$B:$B,_xlfn.XLOOKUP(B3847,C:C,B:B),'Sales Hx'!$D:$D,E3847),SUMIFS('Sales Hx'!$S:$S,'Sales Hx'!$B:$B,$B3847,'Sales Hx'!$D:$D,$E3847))</f>
        <v>0</v>
      </c>
      <c r="K3847" s="16">
        <f t="shared" si="328"/>
        <v>0</v>
      </c>
      <c r="L3847" s="12">
        <f>IF(M3847&lt;&gt;"",M3847,IF(COUNTIFS($C:$C,B3847)&gt;1,SUMIFS('Sales Hx'!V:V,'Sales Hx'!$B:$B,_xlfn.XLOOKUP(B3847,C:C,B:B),'Sales Hx'!$D:$D,$E3847),SUMIFS('Sales Hx'!V:V,'Sales Hx'!$B:$B,$B3847,'Sales Hx'!$D:$D,$E3847)))</f>
        <v>0</v>
      </c>
      <c r="M3847" s="12">
        <v>0</v>
      </c>
      <c r="N3847" s="15">
        <f t="shared" si="326"/>
        <v>0</v>
      </c>
      <c r="O3847" s="21">
        <f t="shared" si="330"/>
        <v>0</v>
      </c>
      <c r="P3847" s="24">
        <v>129.35</v>
      </c>
      <c r="Q3847" s="18">
        <f t="shared" si="327"/>
        <v>0</v>
      </c>
      <c r="R3847" s="2">
        <v>1</v>
      </c>
      <c r="S3847" s="2">
        <v>120</v>
      </c>
      <c r="T3847" s="2" t="s">
        <v>4647</v>
      </c>
      <c r="U3847" s="28">
        <f>IF(G3847=0,"",_xlfn.MINIFS('PO Details'!$I:$I,'PO Details'!$D:$D,Planning!$B3847,'PO Details'!$L:$L,Planning!$E3847))</f>
        <v>45443</v>
      </c>
      <c r="V3847" s="29" t="s">
        <v>4640</v>
      </c>
      <c r="W3847" t="str">
        <f t="shared" si="329"/>
        <v/>
      </c>
      <c r="X3847" s="2">
        <v>120</v>
      </c>
    </row>
    <row r="3848" spans="1:24" x14ac:dyDescent="0.25">
      <c r="A3848" s="11" t="s">
        <v>4621</v>
      </c>
      <c r="B3848" s="22" t="s">
        <v>423</v>
      </c>
      <c r="C3848" s="22"/>
      <c r="D3848" s="22" t="s">
        <v>424</v>
      </c>
      <c r="E3848" s="31" t="s">
        <v>820</v>
      </c>
      <c r="F3848" s="12">
        <f>SUMIFS('Inventory Details'!$H:$H,'Inventory Details'!$B:$B,$B3848,'Inventory Details'!$E:$E,$E3848)</f>
        <v>0</v>
      </c>
      <c r="G3848" s="12">
        <f>SUMIFS('PO Details'!$H:$H,'PO Details'!$D:$D,Planning!$B3848,'PO Details'!$L:$L,$E3848)</f>
        <v>0</v>
      </c>
      <c r="H3848" s="12">
        <f>SUMIFS('SO Details'!$G:$G,'SO Details'!$D:$D,Planning!$B3848,'SO Details'!$K:$K,$E3848)</f>
        <v>0</v>
      </c>
      <c r="I3848" s="20">
        <f>IF(COUNTIFS($C:$C,B3848)&gt;1,SUMIFS('Sales Hx'!$Q:$Q,'Sales Hx'!$B:$B,_xlfn.XLOOKUP(B3848,C:C,B:B),'Sales Hx'!$D:$D,Planning!$E3848),SUMIFS('Sales Hx'!$Q:$Q,'Sales Hx'!$B:$B,Planning!$B3848,'Sales Hx'!$D:$D,Planning!$E3848))</f>
        <v>0</v>
      </c>
      <c r="J3848" s="16">
        <f>IF(COUNTIFS($C:$C,B3848)&gt;1,SUMIFS('Sales Hx'!$S:$S,'Sales Hx'!$B:$B,_xlfn.XLOOKUP(B3848,C:C,B:B),'Sales Hx'!$D:$D,E3848),SUMIFS('Sales Hx'!$S:$S,'Sales Hx'!$B:$B,$B3848,'Sales Hx'!$D:$D,$E3848))</f>
        <v>0</v>
      </c>
      <c r="K3848" s="16">
        <f t="shared" si="328"/>
        <v>0</v>
      </c>
      <c r="L3848" s="12">
        <f>IF(M3848&lt;&gt;"",M3848,IF(COUNTIFS($C:$C,B3848)&gt;1,SUMIFS('Sales Hx'!V:V,'Sales Hx'!$B:$B,_xlfn.XLOOKUP(B3848,C:C,B:B),'Sales Hx'!$D:$D,$E3848),SUMIFS('Sales Hx'!V:V,'Sales Hx'!$B:$B,$B3848,'Sales Hx'!$D:$D,$E3848)))</f>
        <v>0</v>
      </c>
      <c r="M3848" s="12">
        <v>0</v>
      </c>
      <c r="N3848" s="15">
        <f t="shared" si="326"/>
        <v>0</v>
      </c>
      <c r="O3848" s="21">
        <f t="shared" si="330"/>
        <v>0</v>
      </c>
      <c r="P3848" s="24">
        <v>129.35</v>
      </c>
      <c r="Q3848" s="18">
        <f t="shared" si="327"/>
        <v>0</v>
      </c>
      <c r="R3848" s="2">
        <v>1</v>
      </c>
      <c r="S3848" s="2">
        <v>120</v>
      </c>
      <c r="T3848" s="2" t="s">
        <v>4647</v>
      </c>
      <c r="U3848" s="28" t="str">
        <f>IF(G3848=0,"",_xlfn.MINIFS('PO Details'!$I:$I,'PO Details'!$D:$D,Planning!$B3848,'PO Details'!$L:$L,Planning!$E3848))</f>
        <v/>
      </c>
      <c r="V3848" s="29" t="s">
        <v>4640</v>
      </c>
      <c r="W3848" t="str">
        <f t="shared" si="329"/>
        <v/>
      </c>
      <c r="X3848" s="2">
        <v>120</v>
      </c>
    </row>
    <row r="3849" spans="1:24" x14ac:dyDescent="0.25">
      <c r="A3849" s="11" t="s">
        <v>4621</v>
      </c>
      <c r="B3849" s="22" t="s">
        <v>423</v>
      </c>
      <c r="C3849" s="22"/>
      <c r="D3849" s="22" t="s">
        <v>424</v>
      </c>
      <c r="E3849" s="31" t="s">
        <v>106</v>
      </c>
      <c r="F3849" s="12">
        <f>SUMIFS('Inventory Details'!$H:$H,'Inventory Details'!$B:$B,$B3849,'Inventory Details'!$E:$E,$E3849)</f>
        <v>4</v>
      </c>
      <c r="G3849" s="12">
        <f>SUMIFS('PO Details'!$H:$H,'PO Details'!$D:$D,Planning!$B3849,'PO Details'!$L:$L,$E3849)</f>
        <v>0</v>
      </c>
      <c r="H3849" s="12">
        <f>SUMIFS('SO Details'!$G:$G,'SO Details'!$D:$D,Planning!$B3849,'SO Details'!$K:$K,$E3849)</f>
        <v>0</v>
      </c>
      <c r="I3849" s="20">
        <f>IF(COUNTIFS($C:$C,B3849)&gt;1,SUMIFS('Sales Hx'!$Q:$Q,'Sales Hx'!$B:$B,_xlfn.XLOOKUP(B3849,C:C,B:B),'Sales Hx'!$D:$D,Planning!$E3849),SUMIFS('Sales Hx'!$Q:$Q,'Sales Hx'!$B:$B,Planning!$B3849,'Sales Hx'!$D:$D,Planning!$E3849))</f>
        <v>1.4</v>
      </c>
      <c r="J3849" s="16">
        <f>IF(COUNTIFS($C:$C,B3849)&gt;1,SUMIFS('Sales Hx'!$S:$S,'Sales Hx'!$B:$B,_xlfn.XLOOKUP(B3849,C:C,B:B),'Sales Hx'!$D:$D,E3849),SUMIFS('Sales Hx'!$S:$S,'Sales Hx'!$B:$B,$B3849,'Sales Hx'!$D:$D,$E3849))</f>
        <v>5.921052631578947E-2</v>
      </c>
      <c r="K3849" s="16">
        <f t="shared" si="328"/>
        <v>2.8571428571428572</v>
      </c>
      <c r="L3849" s="12">
        <f>IF(M3849&lt;&gt;"",M3849,IF(COUNTIFS($C:$C,B3849)&gt;1,SUMIFS('Sales Hx'!V:V,'Sales Hx'!$B:$B,_xlfn.XLOOKUP(B3849,C:C,B:B),'Sales Hx'!$D:$D,$E3849),SUMIFS('Sales Hx'!V:V,'Sales Hx'!$B:$B,$B3849,'Sales Hx'!$D:$D,$E3849)))</f>
        <v>0</v>
      </c>
      <c r="M3849" s="12">
        <v>0</v>
      </c>
      <c r="N3849" s="15">
        <f t="shared" si="326"/>
        <v>5.921052631578947E-2</v>
      </c>
      <c r="O3849" s="21">
        <f t="shared" si="330"/>
        <v>0</v>
      </c>
      <c r="P3849" s="24">
        <v>129.35</v>
      </c>
      <c r="Q3849" s="18">
        <f t="shared" si="327"/>
        <v>0</v>
      </c>
      <c r="R3849" s="2">
        <v>1</v>
      </c>
      <c r="S3849" s="2">
        <v>120</v>
      </c>
      <c r="T3849" s="2" t="s">
        <v>4647</v>
      </c>
      <c r="U3849" s="28" t="str">
        <f>IF(G3849=0,"",_xlfn.MINIFS('PO Details'!$I:$I,'PO Details'!$D:$D,Planning!$B3849,'PO Details'!$L:$L,Planning!$E3849))</f>
        <v/>
      </c>
      <c r="V3849" s="29" t="s">
        <v>4640</v>
      </c>
      <c r="W3849" t="str">
        <f t="shared" si="329"/>
        <v>Max</v>
      </c>
      <c r="X3849" s="2">
        <v>120</v>
      </c>
    </row>
    <row r="3850" spans="1:24" x14ac:dyDescent="0.25">
      <c r="A3850" s="11" t="s">
        <v>4621</v>
      </c>
      <c r="B3850" s="22" t="s">
        <v>423</v>
      </c>
      <c r="C3850" s="22"/>
      <c r="D3850" s="22" t="s">
        <v>424</v>
      </c>
      <c r="E3850" s="31" t="s">
        <v>109</v>
      </c>
      <c r="F3850" s="12">
        <f>SUMIFS('Inventory Details'!$H:$H,'Inventory Details'!$B:$B,$B3850,'Inventory Details'!$E:$E,$E3850)</f>
        <v>4</v>
      </c>
      <c r="G3850" s="12">
        <f>SUMIFS('PO Details'!$H:$H,'PO Details'!$D:$D,Planning!$B3850,'PO Details'!$L:$L,$E3850)</f>
        <v>0</v>
      </c>
      <c r="H3850" s="12">
        <f>SUMIFS('SO Details'!$G:$G,'SO Details'!$D:$D,Planning!$B3850,'SO Details'!$K:$K,$E3850)</f>
        <v>0</v>
      </c>
      <c r="I3850" s="20">
        <f>IF(COUNTIFS($C:$C,B3850)&gt;1,SUMIFS('Sales Hx'!$Q:$Q,'Sales Hx'!$B:$B,_xlfn.XLOOKUP(B3850,C:C,B:B),'Sales Hx'!$D:$D,Planning!$E3850),SUMIFS('Sales Hx'!$Q:$Q,'Sales Hx'!$B:$B,Planning!$B3850,'Sales Hx'!$D:$D,Planning!$E3850))</f>
        <v>2.8</v>
      </c>
      <c r="J3850" s="16">
        <f>IF(COUNTIFS($C:$C,B3850)&gt;1,SUMIFS('Sales Hx'!$S:$S,'Sales Hx'!$B:$B,_xlfn.XLOOKUP(B3850,C:C,B:B),'Sales Hx'!$D:$D,E3850),SUMIFS('Sales Hx'!$S:$S,'Sales Hx'!$B:$B,$B3850,'Sales Hx'!$D:$D,$E3850))</f>
        <v>5.5921052631578948E-2</v>
      </c>
      <c r="K3850" s="16">
        <f t="shared" si="328"/>
        <v>1.4285714285714286</v>
      </c>
      <c r="L3850" s="12">
        <f>IF(M3850&lt;&gt;"",M3850,IF(COUNTIFS($C:$C,B3850)&gt;1,SUMIFS('Sales Hx'!V:V,'Sales Hx'!$B:$B,_xlfn.XLOOKUP(B3850,C:C,B:B),'Sales Hx'!$D:$D,$E3850),SUMIFS('Sales Hx'!V:V,'Sales Hx'!$B:$B,$B3850,'Sales Hx'!$D:$D,$E3850)))</f>
        <v>0</v>
      </c>
      <c r="M3850" s="12">
        <v>0</v>
      </c>
      <c r="N3850" s="15">
        <f t="shared" si="326"/>
        <v>5.5921052631578948E-2</v>
      </c>
      <c r="O3850" s="21">
        <f t="shared" si="330"/>
        <v>0</v>
      </c>
      <c r="P3850" s="24">
        <v>129.35</v>
      </c>
      <c r="Q3850" s="18">
        <f t="shared" si="327"/>
        <v>0</v>
      </c>
      <c r="R3850" s="2">
        <v>1</v>
      </c>
      <c r="S3850" s="2">
        <v>120</v>
      </c>
      <c r="T3850" s="2" t="s">
        <v>4647</v>
      </c>
      <c r="U3850" s="28" t="str">
        <f>IF(G3850=0,"",_xlfn.MINIFS('PO Details'!$I:$I,'PO Details'!$D:$D,Planning!$B3850,'PO Details'!$L:$L,Planning!$E3850))</f>
        <v/>
      </c>
      <c r="V3850" s="29" t="s">
        <v>4640</v>
      </c>
      <c r="W3850" t="str">
        <f t="shared" si="329"/>
        <v/>
      </c>
      <c r="X3850" s="2">
        <v>120</v>
      </c>
    </row>
    <row r="3851" spans="1:24" x14ac:dyDescent="0.25">
      <c r="A3851" s="11" t="s">
        <v>4621</v>
      </c>
      <c r="B3851" s="22" t="s">
        <v>423</v>
      </c>
      <c r="C3851" s="22"/>
      <c r="D3851" s="22" t="s">
        <v>424</v>
      </c>
      <c r="E3851" s="31" t="s">
        <v>108</v>
      </c>
      <c r="F3851" s="12">
        <f>SUMIFS('Inventory Details'!$H:$H,'Inventory Details'!$B:$B,$B3851,'Inventory Details'!$E:$E,$E3851)</f>
        <v>0</v>
      </c>
      <c r="G3851" s="12">
        <f>SUMIFS('PO Details'!$H:$H,'PO Details'!$D:$D,Planning!$B3851,'PO Details'!$L:$L,$E3851)</f>
        <v>0</v>
      </c>
      <c r="H3851" s="12">
        <f>SUMIFS('SO Details'!$G:$G,'SO Details'!$D:$D,Planning!$B3851,'SO Details'!$K:$K,$E3851)</f>
        <v>0</v>
      </c>
      <c r="I3851" s="20">
        <f>IF(COUNTIFS($C:$C,B3851)&gt;1,SUMIFS('Sales Hx'!$Q:$Q,'Sales Hx'!$B:$B,_xlfn.XLOOKUP(B3851,C:C,B:B),'Sales Hx'!$D:$D,Planning!$E3851),SUMIFS('Sales Hx'!$Q:$Q,'Sales Hx'!$B:$B,Planning!$B3851,'Sales Hx'!$D:$D,Planning!$E3851))</f>
        <v>0</v>
      </c>
      <c r="J3851" s="16">
        <f>IF(COUNTIFS($C:$C,B3851)&gt;1,SUMIFS('Sales Hx'!$S:$S,'Sales Hx'!$B:$B,_xlfn.XLOOKUP(B3851,C:C,B:B),'Sales Hx'!$D:$D,E3851),SUMIFS('Sales Hx'!$S:$S,'Sales Hx'!$B:$B,$B3851,'Sales Hx'!$D:$D,$E3851))</f>
        <v>0</v>
      </c>
      <c r="K3851" s="16">
        <f t="shared" si="328"/>
        <v>0</v>
      </c>
      <c r="L3851" s="12">
        <f>IF(M3851&lt;&gt;"",M3851,IF(COUNTIFS($C:$C,B3851)&gt;1,SUMIFS('Sales Hx'!V:V,'Sales Hx'!$B:$B,_xlfn.XLOOKUP(B3851,C:C,B:B),'Sales Hx'!$D:$D,$E3851),SUMIFS('Sales Hx'!V:V,'Sales Hx'!$B:$B,$B3851,'Sales Hx'!$D:$D,$E3851)))</f>
        <v>0</v>
      </c>
      <c r="M3851" s="12">
        <v>0</v>
      </c>
      <c r="N3851" s="15">
        <f t="shared" si="326"/>
        <v>0</v>
      </c>
      <c r="O3851" s="21">
        <f t="shared" si="330"/>
        <v>0</v>
      </c>
      <c r="P3851" s="24">
        <v>129.35</v>
      </c>
      <c r="Q3851" s="18">
        <f t="shared" si="327"/>
        <v>0</v>
      </c>
      <c r="R3851" s="2">
        <v>1</v>
      </c>
      <c r="S3851" s="2">
        <v>120</v>
      </c>
      <c r="T3851" s="2" t="s">
        <v>4647</v>
      </c>
      <c r="U3851" s="28" t="str">
        <f>IF(G3851=0,"",_xlfn.MINIFS('PO Details'!$I:$I,'PO Details'!$D:$D,Planning!$B3851,'PO Details'!$L:$L,Planning!$E3851))</f>
        <v/>
      </c>
      <c r="V3851" s="29" t="s">
        <v>4640</v>
      </c>
      <c r="W3851" t="str">
        <f t="shared" si="329"/>
        <v/>
      </c>
      <c r="X3851" s="2">
        <v>120</v>
      </c>
    </row>
    <row r="3852" spans="1:24" x14ac:dyDescent="0.25">
      <c r="A3852" s="11" t="s">
        <v>4621</v>
      </c>
      <c r="B3852" s="22" t="s">
        <v>423</v>
      </c>
      <c r="C3852" s="22"/>
      <c r="D3852" s="22" t="s">
        <v>424</v>
      </c>
      <c r="E3852" s="31" t="s">
        <v>113</v>
      </c>
      <c r="F3852" s="12">
        <f>SUMIFS('Inventory Details'!$H:$H,'Inventory Details'!$B:$B,$B3852,'Inventory Details'!$E:$E,$E3852)</f>
        <v>6</v>
      </c>
      <c r="G3852" s="12">
        <f>SUMIFS('PO Details'!$H:$H,'PO Details'!$D:$D,Planning!$B3852,'PO Details'!$L:$L,$E3852)</f>
        <v>0</v>
      </c>
      <c r="H3852" s="12">
        <f>SUMIFS('SO Details'!$G:$G,'SO Details'!$D:$D,Planning!$B3852,'SO Details'!$K:$K,$E3852)</f>
        <v>2</v>
      </c>
      <c r="I3852" s="20">
        <f>IF(COUNTIFS($C:$C,B3852)&gt;1,SUMIFS('Sales Hx'!$Q:$Q,'Sales Hx'!$B:$B,_xlfn.XLOOKUP(B3852,C:C,B:B),'Sales Hx'!$D:$D,Planning!$E3852),SUMIFS('Sales Hx'!$Q:$Q,'Sales Hx'!$B:$B,Planning!$B3852,'Sales Hx'!$D:$D,Planning!$E3852))</f>
        <v>7</v>
      </c>
      <c r="J3852" s="16">
        <f>IF(COUNTIFS($C:$C,B3852)&gt;1,SUMIFS('Sales Hx'!$S:$S,'Sales Hx'!$B:$B,_xlfn.XLOOKUP(B3852,C:C,B:B),'Sales Hx'!$D:$D,E3852),SUMIFS('Sales Hx'!$S:$S,'Sales Hx'!$B:$B,$B3852,'Sales Hx'!$D:$D,$E3852))</f>
        <v>8.2236842105263164E-2</v>
      </c>
      <c r="K3852" s="16">
        <f t="shared" si="328"/>
        <v>0.8571428571428571</v>
      </c>
      <c r="L3852" s="12">
        <f>IF(M3852&lt;&gt;"",M3852,IF(COUNTIFS($C:$C,B3852)&gt;1,SUMIFS('Sales Hx'!V:V,'Sales Hx'!$B:$B,_xlfn.XLOOKUP(B3852,C:C,B:B),'Sales Hx'!$D:$D,$E3852),SUMIFS('Sales Hx'!V:V,'Sales Hx'!$B:$B,$B3852,'Sales Hx'!$D:$D,$E3852)))</f>
        <v>0</v>
      </c>
      <c r="M3852" s="12">
        <v>0</v>
      </c>
      <c r="N3852" s="15">
        <f t="shared" si="326"/>
        <v>8.2236842105263164E-2</v>
      </c>
      <c r="O3852" s="21">
        <f t="shared" si="330"/>
        <v>0</v>
      </c>
      <c r="P3852" s="24">
        <v>129.35</v>
      </c>
      <c r="Q3852" s="18">
        <f t="shared" si="327"/>
        <v>0</v>
      </c>
      <c r="R3852" s="2">
        <v>1</v>
      </c>
      <c r="S3852" s="2">
        <v>120</v>
      </c>
      <c r="T3852" s="2" t="s">
        <v>4647</v>
      </c>
      <c r="U3852" s="28" t="str">
        <f>IF(G3852=0,"",_xlfn.MINIFS('PO Details'!$I:$I,'PO Details'!$D:$D,Planning!$B3852,'PO Details'!$L:$L,Planning!$E3852))</f>
        <v/>
      </c>
      <c r="V3852" s="29" t="s">
        <v>4640</v>
      </c>
      <c r="W3852" t="str">
        <f t="shared" si="329"/>
        <v/>
      </c>
      <c r="X3852" s="2">
        <v>120</v>
      </c>
    </row>
    <row r="3853" spans="1:24" x14ac:dyDescent="0.25">
      <c r="A3853" s="11" t="s">
        <v>4621</v>
      </c>
      <c r="B3853" s="22" t="s">
        <v>1850</v>
      </c>
      <c r="C3853" s="22"/>
      <c r="D3853" s="22" t="s">
        <v>834</v>
      </c>
      <c r="E3853" s="31" t="s">
        <v>4746</v>
      </c>
      <c r="F3853" s="12">
        <f>SUMIFS('Inventory Details'!$H:$H,'Inventory Details'!$B:$B,$B3853,'Inventory Details'!$E:$E,$E3853)</f>
        <v>24</v>
      </c>
      <c r="G3853" s="12">
        <f>SUMIFS('PO Details'!$H:$H,'PO Details'!$D:$D,Planning!$B3853,'PO Details'!$L:$L,$E3853)</f>
        <v>15</v>
      </c>
      <c r="H3853" s="12">
        <f>SUMIFS('SO Details'!$G:$G,'SO Details'!$D:$D,Planning!$B3853,'SO Details'!$K:$K,$E3853)</f>
        <v>1</v>
      </c>
      <c r="I3853" s="20">
        <f>IF(COUNTIFS($C:$C,B3853)&gt;1,SUMIFS('Sales Hx'!$Q:$Q,'Sales Hx'!$B:$B,_xlfn.XLOOKUP(B3853,C:C,B:B),'Sales Hx'!$D:$D,Planning!$E3853),SUMIFS('Sales Hx'!$Q:$Q,'Sales Hx'!$B:$B,Planning!$B3853,'Sales Hx'!$D:$D,Planning!$E3853))</f>
        <v>26.599999999999998</v>
      </c>
      <c r="J3853" s="16">
        <f>IF(COUNTIFS($C:$C,B3853)&gt;1,SUMIFS('Sales Hx'!$S:$S,'Sales Hx'!$B:$B,_xlfn.XLOOKUP(B3853,C:C,B:B),'Sales Hx'!$D:$D,E3853),SUMIFS('Sales Hx'!$S:$S,'Sales Hx'!$B:$B,$B3853,'Sales Hx'!$D:$D,$E3853))</f>
        <v>0.30482456140350878</v>
      </c>
      <c r="K3853" s="16">
        <f t="shared" si="328"/>
        <v>1.4661654135338347</v>
      </c>
      <c r="L3853" s="12">
        <f>IF(M3853&lt;&gt;"",M3853,IF(COUNTIFS($C:$C,B3853)&gt;1,SUMIFS('Sales Hx'!V:V,'Sales Hx'!$B:$B,_xlfn.XLOOKUP(B3853,C:C,B:B),'Sales Hx'!$D:$D,$E3853),SUMIFS('Sales Hx'!V:V,'Sales Hx'!$B:$B,$B3853,'Sales Hx'!$D:$D,$E3853)))</f>
        <v>0</v>
      </c>
      <c r="M3853" s="12">
        <v>0</v>
      </c>
      <c r="N3853" s="15">
        <f t="shared" si="326"/>
        <v>0.30482456140350878</v>
      </c>
      <c r="O3853" s="21">
        <f t="shared" si="330"/>
        <v>0</v>
      </c>
      <c r="P3853" s="24">
        <v>155.35</v>
      </c>
      <c r="Q3853" s="18">
        <f t="shared" si="327"/>
        <v>0</v>
      </c>
      <c r="R3853" s="2">
        <v>1</v>
      </c>
      <c r="S3853" s="2">
        <v>120</v>
      </c>
      <c r="T3853" s="2" t="s">
        <v>4647</v>
      </c>
      <c r="U3853" s="28">
        <f>IF(G3853=0,"",_xlfn.MINIFS('PO Details'!$I:$I,'PO Details'!$D:$D,Planning!$B3853,'PO Details'!$L:$L,Planning!$E3853))</f>
        <v>45436</v>
      </c>
      <c r="V3853" s="29" t="s">
        <v>4641</v>
      </c>
      <c r="W3853" t="str">
        <f t="shared" si="329"/>
        <v/>
      </c>
      <c r="X3853" s="2">
        <v>120</v>
      </c>
    </row>
    <row r="3854" spans="1:24" x14ac:dyDescent="0.25">
      <c r="A3854" s="11" t="s">
        <v>4621</v>
      </c>
      <c r="B3854" s="22" t="s">
        <v>1850</v>
      </c>
      <c r="C3854" s="22"/>
      <c r="D3854" s="22" t="s">
        <v>834</v>
      </c>
      <c r="E3854" s="31" t="s">
        <v>119</v>
      </c>
      <c r="F3854" s="12">
        <f>SUMIFS('Inventory Details'!$H:$H,'Inventory Details'!$B:$B,$B3854,'Inventory Details'!$E:$E,$E3854)</f>
        <v>0</v>
      </c>
      <c r="G3854" s="12">
        <f>SUMIFS('PO Details'!$H:$H,'PO Details'!$D:$D,Planning!$B3854,'PO Details'!$L:$L,$E3854)</f>
        <v>2</v>
      </c>
      <c r="H3854" s="12">
        <f>SUMIFS('SO Details'!$G:$G,'SO Details'!$D:$D,Planning!$B3854,'SO Details'!$K:$K,$E3854)</f>
        <v>0</v>
      </c>
      <c r="I3854" s="20">
        <f>IF(COUNTIFS($C:$C,B3854)&gt;1,SUMIFS('Sales Hx'!$Q:$Q,'Sales Hx'!$B:$B,_xlfn.XLOOKUP(B3854,C:C,B:B),'Sales Hx'!$D:$D,Planning!$E3854),SUMIFS('Sales Hx'!$Q:$Q,'Sales Hx'!$B:$B,Planning!$B3854,'Sales Hx'!$D:$D,Planning!$E3854))</f>
        <v>0</v>
      </c>
      <c r="J3854" s="16">
        <f>IF(COUNTIFS($C:$C,B3854)&gt;1,SUMIFS('Sales Hx'!$S:$S,'Sales Hx'!$B:$B,_xlfn.XLOOKUP(B3854,C:C,B:B),'Sales Hx'!$D:$D,E3854),SUMIFS('Sales Hx'!$S:$S,'Sales Hx'!$B:$B,$B3854,'Sales Hx'!$D:$D,$E3854))</f>
        <v>0</v>
      </c>
      <c r="K3854" s="16">
        <f t="shared" si="328"/>
        <v>0</v>
      </c>
      <c r="L3854" s="12">
        <f>IF(M3854&lt;&gt;"",M3854,IF(COUNTIFS($C:$C,B3854)&gt;1,SUMIFS('Sales Hx'!V:V,'Sales Hx'!$B:$B,_xlfn.XLOOKUP(B3854,C:C,B:B),'Sales Hx'!$D:$D,$E3854),SUMIFS('Sales Hx'!V:V,'Sales Hx'!$B:$B,$B3854,'Sales Hx'!$D:$D,$E3854)))</f>
        <v>0</v>
      </c>
      <c r="M3854" s="12">
        <v>0</v>
      </c>
      <c r="N3854" s="15">
        <f t="shared" ref="N3854:N3917" si="331">IFERROR(_xlfn.IFNA(J3854*R3854+L3854,"No Sales Hx"),"No Sales HX")</f>
        <v>0</v>
      </c>
      <c r="O3854" s="21">
        <f t="shared" si="330"/>
        <v>0</v>
      </c>
      <c r="P3854" s="24">
        <v>155.35</v>
      </c>
      <c r="Q3854" s="18">
        <f t="shared" ref="Q3854:Q3917" si="332">IFERROR(P3854*O3854,0)</f>
        <v>0</v>
      </c>
      <c r="R3854" s="2">
        <v>1</v>
      </c>
      <c r="S3854" s="2">
        <v>120</v>
      </c>
      <c r="T3854" s="2" t="s">
        <v>4647</v>
      </c>
      <c r="U3854" s="28">
        <f>IF(G3854=0,"",_xlfn.MINIFS('PO Details'!$I:$I,'PO Details'!$D:$D,Planning!$B3854,'PO Details'!$L:$L,Planning!$E3854))</f>
        <v>45443</v>
      </c>
      <c r="V3854" s="29" t="s">
        <v>4641</v>
      </c>
      <c r="W3854" t="str">
        <f t="shared" si="329"/>
        <v/>
      </c>
      <c r="X3854" s="2">
        <v>120</v>
      </c>
    </row>
    <row r="3855" spans="1:24" x14ac:dyDescent="0.25">
      <c r="A3855" s="11" t="s">
        <v>4621</v>
      </c>
      <c r="B3855" s="22" t="s">
        <v>1850</v>
      </c>
      <c r="C3855" s="22"/>
      <c r="D3855" s="22" t="s">
        <v>834</v>
      </c>
      <c r="E3855" s="31" t="s">
        <v>820</v>
      </c>
      <c r="F3855" s="12">
        <f>SUMIFS('Inventory Details'!$H:$H,'Inventory Details'!$B:$B,$B3855,'Inventory Details'!$E:$E,$E3855)</f>
        <v>0</v>
      </c>
      <c r="G3855" s="12">
        <f>SUMIFS('PO Details'!$H:$H,'PO Details'!$D:$D,Planning!$B3855,'PO Details'!$L:$L,$E3855)</f>
        <v>0</v>
      </c>
      <c r="H3855" s="12">
        <f>SUMIFS('SO Details'!$G:$G,'SO Details'!$D:$D,Planning!$B3855,'SO Details'!$K:$K,$E3855)</f>
        <v>0</v>
      </c>
      <c r="I3855" s="20">
        <f>IF(COUNTIFS($C:$C,B3855)&gt;1,SUMIFS('Sales Hx'!$Q:$Q,'Sales Hx'!$B:$B,_xlfn.XLOOKUP(B3855,C:C,B:B),'Sales Hx'!$D:$D,Planning!$E3855),SUMIFS('Sales Hx'!$Q:$Q,'Sales Hx'!$B:$B,Planning!$B3855,'Sales Hx'!$D:$D,Planning!$E3855))</f>
        <v>0</v>
      </c>
      <c r="J3855" s="16">
        <f>IF(COUNTIFS($C:$C,B3855)&gt;1,SUMIFS('Sales Hx'!$S:$S,'Sales Hx'!$B:$B,_xlfn.XLOOKUP(B3855,C:C,B:B),'Sales Hx'!$D:$D,E3855),SUMIFS('Sales Hx'!$S:$S,'Sales Hx'!$B:$B,$B3855,'Sales Hx'!$D:$D,$E3855))</f>
        <v>0</v>
      </c>
      <c r="K3855" s="16">
        <f t="shared" si="328"/>
        <v>0</v>
      </c>
      <c r="L3855" s="12">
        <f>IF(M3855&lt;&gt;"",M3855,IF(COUNTIFS($C:$C,B3855)&gt;1,SUMIFS('Sales Hx'!V:V,'Sales Hx'!$B:$B,_xlfn.XLOOKUP(B3855,C:C,B:B),'Sales Hx'!$D:$D,$E3855),SUMIFS('Sales Hx'!V:V,'Sales Hx'!$B:$B,$B3855,'Sales Hx'!$D:$D,$E3855)))</f>
        <v>0</v>
      </c>
      <c r="M3855" s="12">
        <v>0</v>
      </c>
      <c r="N3855" s="15">
        <f t="shared" si="331"/>
        <v>0</v>
      </c>
      <c r="O3855" s="21">
        <f t="shared" si="330"/>
        <v>0</v>
      </c>
      <c r="P3855" s="24">
        <v>155.35</v>
      </c>
      <c r="Q3855" s="18">
        <f t="shared" si="332"/>
        <v>0</v>
      </c>
      <c r="R3855" s="2">
        <v>1</v>
      </c>
      <c r="S3855" s="2">
        <v>120</v>
      </c>
      <c r="T3855" s="2" t="s">
        <v>4647</v>
      </c>
      <c r="U3855" s="28" t="str">
        <f>IF(G3855=0,"",_xlfn.MINIFS('PO Details'!$I:$I,'PO Details'!$D:$D,Planning!$B3855,'PO Details'!$L:$L,Planning!$E3855))</f>
        <v/>
      </c>
      <c r="V3855" s="29" t="s">
        <v>4641</v>
      </c>
      <c r="W3855" t="str">
        <f t="shared" si="329"/>
        <v/>
      </c>
      <c r="X3855" s="2">
        <v>120</v>
      </c>
    </row>
    <row r="3856" spans="1:24" x14ac:dyDescent="0.25">
      <c r="A3856" s="11" t="s">
        <v>4621</v>
      </c>
      <c r="B3856" s="22" t="s">
        <v>1850</v>
      </c>
      <c r="C3856" s="22"/>
      <c r="D3856" s="22" t="s">
        <v>834</v>
      </c>
      <c r="E3856" s="31" t="s">
        <v>861</v>
      </c>
      <c r="F3856" s="12">
        <f>SUMIFS('Inventory Details'!$H:$H,'Inventory Details'!$B:$B,$B3856,'Inventory Details'!$E:$E,$E3856)</f>
        <v>6</v>
      </c>
      <c r="G3856" s="12">
        <f>SUMIFS('PO Details'!$H:$H,'PO Details'!$D:$D,Planning!$B3856,'PO Details'!$L:$L,$E3856)</f>
        <v>0</v>
      </c>
      <c r="H3856" s="12">
        <f>SUMIFS('SO Details'!$G:$G,'SO Details'!$D:$D,Planning!$B3856,'SO Details'!$K:$K,$E3856)</f>
        <v>0</v>
      </c>
      <c r="I3856" s="20">
        <f>IF(COUNTIFS($C:$C,B3856)&gt;1,SUMIFS('Sales Hx'!$Q:$Q,'Sales Hx'!$B:$B,_xlfn.XLOOKUP(B3856,C:C,B:B),'Sales Hx'!$D:$D,Planning!$E3856),SUMIFS('Sales Hx'!$Q:$Q,'Sales Hx'!$B:$B,Planning!$B3856,'Sales Hx'!$D:$D,Planning!$E3856))</f>
        <v>0</v>
      </c>
      <c r="J3856" s="16">
        <f>IF(COUNTIFS($C:$C,B3856)&gt;1,SUMIFS('Sales Hx'!$S:$S,'Sales Hx'!$B:$B,_xlfn.XLOOKUP(B3856,C:C,B:B),'Sales Hx'!$D:$D,E3856),SUMIFS('Sales Hx'!$S:$S,'Sales Hx'!$B:$B,$B3856,'Sales Hx'!$D:$D,$E3856))</f>
        <v>0</v>
      </c>
      <c r="K3856" s="16">
        <f t="shared" si="328"/>
        <v>0</v>
      </c>
      <c r="L3856" s="12">
        <f>IF(M3856&lt;&gt;"",M3856,IF(COUNTIFS($C:$C,B3856)&gt;1,SUMIFS('Sales Hx'!V:V,'Sales Hx'!$B:$B,_xlfn.XLOOKUP(B3856,C:C,B:B),'Sales Hx'!$D:$D,$E3856),SUMIFS('Sales Hx'!V:V,'Sales Hx'!$B:$B,$B3856,'Sales Hx'!$D:$D,$E3856)))</f>
        <v>0</v>
      </c>
      <c r="M3856" s="12">
        <v>0</v>
      </c>
      <c r="N3856" s="15">
        <f t="shared" si="331"/>
        <v>0</v>
      </c>
      <c r="O3856" s="21">
        <f t="shared" si="330"/>
        <v>0</v>
      </c>
      <c r="P3856" s="24">
        <v>155.35</v>
      </c>
      <c r="Q3856" s="18">
        <f t="shared" si="332"/>
        <v>0</v>
      </c>
      <c r="R3856" s="2">
        <v>1</v>
      </c>
      <c r="S3856" s="2">
        <v>120</v>
      </c>
      <c r="T3856" s="2" t="s">
        <v>4647</v>
      </c>
      <c r="U3856" s="28" t="str">
        <f>IF(G3856=0,"",_xlfn.MINIFS('PO Details'!$I:$I,'PO Details'!$D:$D,Planning!$B3856,'PO Details'!$L:$L,Planning!$E3856))</f>
        <v/>
      </c>
      <c r="V3856" s="29" t="s">
        <v>4641</v>
      </c>
      <c r="W3856" t="str">
        <f t="shared" si="329"/>
        <v/>
      </c>
      <c r="X3856" s="2">
        <v>120</v>
      </c>
    </row>
    <row r="3857" spans="1:24" x14ac:dyDescent="0.25">
      <c r="A3857" s="11" t="s">
        <v>4621</v>
      </c>
      <c r="B3857" s="22" t="s">
        <v>1850</v>
      </c>
      <c r="C3857" s="22"/>
      <c r="D3857" s="22" t="s">
        <v>834</v>
      </c>
      <c r="E3857" s="31" t="s">
        <v>752</v>
      </c>
      <c r="F3857" s="12">
        <f>SUMIFS('Inventory Details'!$H:$H,'Inventory Details'!$B:$B,$B3857,'Inventory Details'!$E:$E,$E3857)</f>
        <v>1</v>
      </c>
      <c r="G3857" s="12">
        <f>SUMIFS('PO Details'!$H:$H,'PO Details'!$D:$D,Planning!$B3857,'PO Details'!$L:$L,$E3857)</f>
        <v>0</v>
      </c>
      <c r="H3857" s="12">
        <f>SUMIFS('SO Details'!$G:$G,'SO Details'!$D:$D,Planning!$B3857,'SO Details'!$K:$K,$E3857)</f>
        <v>0</v>
      </c>
      <c r="I3857" s="20">
        <f>IF(COUNTIFS($C:$C,B3857)&gt;1,SUMIFS('Sales Hx'!$Q:$Q,'Sales Hx'!$B:$B,_xlfn.XLOOKUP(B3857,C:C,B:B),'Sales Hx'!$D:$D,Planning!$E3857),SUMIFS('Sales Hx'!$Q:$Q,'Sales Hx'!$B:$B,Planning!$B3857,'Sales Hx'!$D:$D,Planning!$E3857))</f>
        <v>0</v>
      </c>
      <c r="J3857" s="16">
        <f>IF(COUNTIFS($C:$C,B3857)&gt;1,SUMIFS('Sales Hx'!$S:$S,'Sales Hx'!$B:$B,_xlfn.XLOOKUP(B3857,C:C,B:B),'Sales Hx'!$D:$D,E3857),SUMIFS('Sales Hx'!$S:$S,'Sales Hx'!$B:$B,$B3857,'Sales Hx'!$D:$D,$E3857))</f>
        <v>0</v>
      </c>
      <c r="K3857" s="16">
        <f t="shared" si="328"/>
        <v>0</v>
      </c>
      <c r="L3857" s="12">
        <f>IF(M3857&lt;&gt;"",M3857,IF(COUNTIFS($C:$C,B3857)&gt;1,SUMIFS('Sales Hx'!V:V,'Sales Hx'!$B:$B,_xlfn.XLOOKUP(B3857,C:C,B:B),'Sales Hx'!$D:$D,$E3857),SUMIFS('Sales Hx'!V:V,'Sales Hx'!$B:$B,$B3857,'Sales Hx'!$D:$D,$E3857)))</f>
        <v>0</v>
      </c>
      <c r="M3857" s="12">
        <v>0</v>
      </c>
      <c r="N3857" s="15">
        <f t="shared" si="331"/>
        <v>0</v>
      </c>
      <c r="O3857" s="21">
        <f t="shared" si="330"/>
        <v>0</v>
      </c>
      <c r="P3857" s="24">
        <v>155.35</v>
      </c>
      <c r="Q3857" s="18">
        <f t="shared" si="332"/>
        <v>0</v>
      </c>
      <c r="R3857" s="2">
        <v>1</v>
      </c>
      <c r="S3857" s="2">
        <v>120</v>
      </c>
      <c r="T3857" s="2" t="s">
        <v>4647</v>
      </c>
      <c r="U3857" s="28" t="str">
        <f>IF(G3857=0,"",_xlfn.MINIFS('PO Details'!$I:$I,'PO Details'!$D:$D,Planning!$B3857,'PO Details'!$L:$L,Planning!$E3857))</f>
        <v/>
      </c>
      <c r="V3857" s="29" t="s">
        <v>4641</v>
      </c>
      <c r="W3857" t="str">
        <f t="shared" si="329"/>
        <v/>
      </c>
      <c r="X3857" s="2">
        <v>120</v>
      </c>
    </row>
    <row r="3858" spans="1:24" x14ac:dyDescent="0.25">
      <c r="A3858" s="11" t="s">
        <v>4621</v>
      </c>
      <c r="B3858" s="22" t="s">
        <v>1850</v>
      </c>
      <c r="C3858" s="22"/>
      <c r="D3858" s="22" t="s">
        <v>834</v>
      </c>
      <c r="E3858" s="31" t="s">
        <v>113</v>
      </c>
      <c r="F3858" s="12">
        <f>SUMIFS('Inventory Details'!$H:$H,'Inventory Details'!$B:$B,$B3858,'Inventory Details'!$E:$E,$E3858)</f>
        <v>21</v>
      </c>
      <c r="G3858" s="12">
        <f>SUMIFS('PO Details'!$H:$H,'PO Details'!$D:$D,Planning!$B3858,'PO Details'!$L:$L,$E3858)</f>
        <v>0</v>
      </c>
      <c r="H3858" s="12">
        <f>SUMIFS('SO Details'!$G:$G,'SO Details'!$D:$D,Planning!$B3858,'SO Details'!$K:$K,$E3858)</f>
        <v>1</v>
      </c>
      <c r="I3858" s="20">
        <f>IF(COUNTIFS($C:$C,B3858)&gt;1,SUMIFS('Sales Hx'!$Q:$Q,'Sales Hx'!$B:$B,_xlfn.XLOOKUP(B3858,C:C,B:B),'Sales Hx'!$D:$D,Planning!$E3858),SUMIFS('Sales Hx'!$Q:$Q,'Sales Hx'!$B:$B,Planning!$B3858,'Sales Hx'!$D:$D,Planning!$E3858))</f>
        <v>11.2</v>
      </c>
      <c r="J3858" s="16">
        <f>IF(COUNTIFS($C:$C,B3858)&gt;1,SUMIFS('Sales Hx'!$S:$S,'Sales Hx'!$B:$B,_xlfn.XLOOKUP(B3858,C:C,B:B),'Sales Hx'!$D:$D,E3858),SUMIFS('Sales Hx'!$S:$S,'Sales Hx'!$B:$B,$B3858,'Sales Hx'!$D:$D,$E3858))</f>
        <v>0.13651315789473686</v>
      </c>
      <c r="K3858" s="16">
        <f t="shared" si="328"/>
        <v>1.8750000000000002</v>
      </c>
      <c r="L3858" s="12">
        <f>IF(M3858&lt;&gt;"",M3858,IF(COUNTIFS($C:$C,B3858)&gt;1,SUMIFS('Sales Hx'!V:V,'Sales Hx'!$B:$B,_xlfn.XLOOKUP(B3858,C:C,B:B),'Sales Hx'!$D:$D,$E3858),SUMIFS('Sales Hx'!V:V,'Sales Hx'!$B:$B,$B3858,'Sales Hx'!$D:$D,$E3858)))</f>
        <v>0</v>
      </c>
      <c r="M3858" s="12">
        <v>0</v>
      </c>
      <c r="N3858" s="15">
        <f t="shared" si="331"/>
        <v>0.13651315789473686</v>
      </c>
      <c r="O3858" s="21">
        <f t="shared" si="330"/>
        <v>0</v>
      </c>
      <c r="P3858" s="24">
        <v>155.35</v>
      </c>
      <c r="Q3858" s="18">
        <f t="shared" si="332"/>
        <v>0</v>
      </c>
      <c r="R3858" s="2">
        <v>1</v>
      </c>
      <c r="S3858" s="2">
        <v>120</v>
      </c>
      <c r="T3858" s="2" t="s">
        <v>4647</v>
      </c>
      <c r="U3858" s="28" t="str">
        <f>IF(G3858=0,"",_xlfn.MINIFS('PO Details'!$I:$I,'PO Details'!$D:$D,Planning!$B3858,'PO Details'!$L:$L,Planning!$E3858))</f>
        <v/>
      </c>
      <c r="V3858" s="29" t="s">
        <v>4641</v>
      </c>
      <c r="W3858" t="str">
        <f t="shared" si="329"/>
        <v>Max</v>
      </c>
      <c r="X3858" s="2">
        <v>120</v>
      </c>
    </row>
    <row r="3859" spans="1:24" x14ac:dyDescent="0.25">
      <c r="A3859" s="11" t="s">
        <v>4621</v>
      </c>
      <c r="B3859" s="22" t="s">
        <v>1850</v>
      </c>
      <c r="C3859" s="22"/>
      <c r="D3859" s="22" t="s">
        <v>834</v>
      </c>
      <c r="E3859" s="31" t="s">
        <v>109</v>
      </c>
      <c r="F3859" s="12">
        <f>SUMIFS('Inventory Details'!$H:$H,'Inventory Details'!$B:$B,$B3859,'Inventory Details'!$E:$E,$E3859)</f>
        <v>4</v>
      </c>
      <c r="G3859" s="12">
        <f>SUMIFS('PO Details'!$H:$H,'PO Details'!$D:$D,Planning!$B3859,'PO Details'!$L:$L,$E3859)</f>
        <v>0</v>
      </c>
      <c r="H3859" s="12">
        <f>SUMIFS('SO Details'!$G:$G,'SO Details'!$D:$D,Planning!$B3859,'SO Details'!$K:$K,$E3859)</f>
        <v>0</v>
      </c>
      <c r="I3859" s="20">
        <f>IF(COUNTIFS($C:$C,B3859)&gt;1,SUMIFS('Sales Hx'!$Q:$Q,'Sales Hx'!$B:$B,_xlfn.XLOOKUP(B3859,C:C,B:B),'Sales Hx'!$D:$D,Planning!$E3859),SUMIFS('Sales Hx'!$Q:$Q,'Sales Hx'!$B:$B,Planning!$B3859,'Sales Hx'!$D:$D,Planning!$E3859))</f>
        <v>2.8</v>
      </c>
      <c r="J3859" s="16">
        <f>IF(COUNTIFS($C:$C,B3859)&gt;1,SUMIFS('Sales Hx'!$S:$S,'Sales Hx'!$B:$B,_xlfn.XLOOKUP(B3859,C:C,B:B),'Sales Hx'!$D:$D,E3859),SUMIFS('Sales Hx'!$S:$S,'Sales Hx'!$B:$B,$B3859,'Sales Hx'!$D:$D,$E3859))</f>
        <v>4.5394736842105272E-2</v>
      </c>
      <c r="K3859" s="16">
        <f t="shared" si="328"/>
        <v>1.4285714285714286</v>
      </c>
      <c r="L3859" s="12">
        <f>IF(M3859&lt;&gt;"",M3859,IF(COUNTIFS($C:$C,B3859)&gt;1,SUMIFS('Sales Hx'!V:V,'Sales Hx'!$B:$B,_xlfn.XLOOKUP(B3859,C:C,B:B),'Sales Hx'!$D:$D,$E3859),SUMIFS('Sales Hx'!V:V,'Sales Hx'!$B:$B,$B3859,'Sales Hx'!$D:$D,$E3859)))</f>
        <v>0</v>
      </c>
      <c r="M3859" s="12">
        <v>0</v>
      </c>
      <c r="N3859" s="15">
        <f t="shared" si="331"/>
        <v>4.5394736842105272E-2</v>
      </c>
      <c r="O3859" s="21">
        <f t="shared" si="330"/>
        <v>0</v>
      </c>
      <c r="P3859" s="24">
        <v>155.35</v>
      </c>
      <c r="Q3859" s="18">
        <f t="shared" si="332"/>
        <v>0</v>
      </c>
      <c r="R3859" s="2">
        <v>1</v>
      </c>
      <c r="S3859" s="2">
        <v>120</v>
      </c>
      <c r="T3859" s="2" t="s">
        <v>4647</v>
      </c>
      <c r="U3859" s="28" t="str">
        <f>IF(G3859=0,"",_xlfn.MINIFS('PO Details'!$I:$I,'PO Details'!$D:$D,Planning!$B3859,'PO Details'!$L:$L,Planning!$E3859))</f>
        <v/>
      </c>
      <c r="V3859" s="29" t="s">
        <v>4641</v>
      </c>
      <c r="W3859" t="str">
        <f t="shared" si="329"/>
        <v/>
      </c>
      <c r="X3859" s="2">
        <v>120</v>
      </c>
    </row>
    <row r="3860" spans="1:24" x14ac:dyDescent="0.25">
      <c r="A3860" s="11" t="s">
        <v>4621</v>
      </c>
      <c r="B3860" s="22" t="s">
        <v>1850</v>
      </c>
      <c r="C3860" s="22"/>
      <c r="D3860" s="22" t="s">
        <v>834</v>
      </c>
      <c r="E3860" s="31" t="s">
        <v>108</v>
      </c>
      <c r="F3860" s="12">
        <f>SUMIFS('Inventory Details'!$H:$H,'Inventory Details'!$B:$B,$B3860,'Inventory Details'!$E:$E,$E3860)</f>
        <v>0</v>
      </c>
      <c r="G3860" s="12">
        <f>SUMIFS('PO Details'!$H:$H,'PO Details'!$D:$D,Planning!$B3860,'PO Details'!$L:$L,$E3860)</f>
        <v>0</v>
      </c>
      <c r="H3860" s="12">
        <f>SUMIFS('SO Details'!$G:$G,'SO Details'!$D:$D,Planning!$B3860,'SO Details'!$K:$K,$E3860)</f>
        <v>0</v>
      </c>
      <c r="I3860" s="20">
        <f>IF(COUNTIFS($C:$C,B3860)&gt;1,SUMIFS('Sales Hx'!$Q:$Q,'Sales Hx'!$B:$B,_xlfn.XLOOKUP(B3860,C:C,B:B),'Sales Hx'!$D:$D,Planning!$E3860),SUMIFS('Sales Hx'!$Q:$Q,'Sales Hx'!$B:$B,Planning!$B3860,'Sales Hx'!$D:$D,Planning!$E3860))</f>
        <v>0</v>
      </c>
      <c r="J3860" s="16">
        <f>IF(COUNTIFS($C:$C,B3860)&gt;1,SUMIFS('Sales Hx'!$S:$S,'Sales Hx'!$B:$B,_xlfn.XLOOKUP(B3860,C:C,B:B),'Sales Hx'!$D:$D,E3860),SUMIFS('Sales Hx'!$S:$S,'Sales Hx'!$B:$B,$B3860,'Sales Hx'!$D:$D,$E3860))</f>
        <v>0</v>
      </c>
      <c r="K3860" s="16">
        <f t="shared" si="328"/>
        <v>0</v>
      </c>
      <c r="L3860" s="12">
        <f>IF(M3860&lt;&gt;"",M3860,IF(COUNTIFS($C:$C,B3860)&gt;1,SUMIFS('Sales Hx'!V:V,'Sales Hx'!$B:$B,_xlfn.XLOOKUP(B3860,C:C,B:B),'Sales Hx'!$D:$D,$E3860),SUMIFS('Sales Hx'!V:V,'Sales Hx'!$B:$B,$B3860,'Sales Hx'!$D:$D,$E3860)))</f>
        <v>0</v>
      </c>
      <c r="M3860" s="12">
        <v>0</v>
      </c>
      <c r="N3860" s="15">
        <f t="shared" si="331"/>
        <v>0</v>
      </c>
      <c r="O3860" s="21">
        <f t="shared" si="330"/>
        <v>0</v>
      </c>
      <c r="P3860" s="24">
        <v>155.35</v>
      </c>
      <c r="Q3860" s="18">
        <f t="shared" si="332"/>
        <v>0</v>
      </c>
      <c r="R3860" s="2">
        <v>1</v>
      </c>
      <c r="S3860" s="2">
        <v>120</v>
      </c>
      <c r="T3860" s="2" t="s">
        <v>4647</v>
      </c>
      <c r="U3860" s="28" t="str">
        <f>IF(G3860=0,"",_xlfn.MINIFS('PO Details'!$I:$I,'PO Details'!$D:$D,Planning!$B3860,'PO Details'!$L:$L,Planning!$E3860))</f>
        <v/>
      </c>
      <c r="V3860" s="29" t="s">
        <v>4641</v>
      </c>
      <c r="W3860" t="str">
        <f t="shared" si="329"/>
        <v/>
      </c>
      <c r="X3860" s="2">
        <v>120</v>
      </c>
    </row>
    <row r="3861" spans="1:24" x14ac:dyDescent="0.25">
      <c r="A3861" s="11" t="s">
        <v>4621</v>
      </c>
      <c r="B3861" s="22" t="s">
        <v>1850</v>
      </c>
      <c r="C3861" s="22"/>
      <c r="D3861" s="22" t="s">
        <v>834</v>
      </c>
      <c r="E3861" s="31" t="s">
        <v>106</v>
      </c>
      <c r="F3861" s="12">
        <f>SUMIFS('Inventory Details'!$H:$H,'Inventory Details'!$B:$B,$B3861,'Inventory Details'!$E:$E,$E3861)</f>
        <v>21</v>
      </c>
      <c r="G3861" s="12">
        <f>SUMIFS('PO Details'!$H:$H,'PO Details'!$D:$D,Planning!$B3861,'PO Details'!$L:$L,$E3861)</f>
        <v>0</v>
      </c>
      <c r="H3861" s="12">
        <f>SUMIFS('SO Details'!$G:$G,'SO Details'!$D:$D,Planning!$B3861,'SO Details'!$K:$K,$E3861)</f>
        <v>0</v>
      </c>
      <c r="I3861" s="20">
        <f>IF(COUNTIFS($C:$C,B3861)&gt;1,SUMIFS('Sales Hx'!$Q:$Q,'Sales Hx'!$B:$B,_xlfn.XLOOKUP(B3861,C:C,B:B),'Sales Hx'!$D:$D,Planning!$E3861),SUMIFS('Sales Hx'!$Q:$Q,'Sales Hx'!$B:$B,Planning!$B3861,'Sales Hx'!$D:$D,Planning!$E3861))</f>
        <v>11.2</v>
      </c>
      <c r="J3861" s="16">
        <f>IF(COUNTIFS($C:$C,B3861)&gt;1,SUMIFS('Sales Hx'!$S:$S,'Sales Hx'!$B:$B,_xlfn.XLOOKUP(B3861,C:C,B:B),'Sales Hx'!$D:$D,E3861),SUMIFS('Sales Hx'!$S:$S,'Sales Hx'!$B:$B,$B3861,'Sales Hx'!$D:$D,$E3861))</f>
        <v>0.12434210526315789</v>
      </c>
      <c r="K3861" s="16">
        <f t="shared" si="328"/>
        <v>1.8750000000000002</v>
      </c>
      <c r="L3861" s="12">
        <f>IF(M3861&lt;&gt;"",M3861,IF(COUNTIFS($C:$C,B3861)&gt;1,SUMIFS('Sales Hx'!V:V,'Sales Hx'!$B:$B,_xlfn.XLOOKUP(B3861,C:C,B:B),'Sales Hx'!$D:$D,$E3861),SUMIFS('Sales Hx'!V:V,'Sales Hx'!$B:$B,$B3861,'Sales Hx'!$D:$D,$E3861)))</f>
        <v>0</v>
      </c>
      <c r="M3861" s="12">
        <v>0</v>
      </c>
      <c r="N3861" s="15">
        <f t="shared" si="331"/>
        <v>0.12434210526315789</v>
      </c>
      <c r="O3861" s="21">
        <f t="shared" si="330"/>
        <v>0</v>
      </c>
      <c r="P3861" s="24">
        <v>155.35</v>
      </c>
      <c r="Q3861" s="18">
        <f t="shared" si="332"/>
        <v>0</v>
      </c>
      <c r="R3861" s="2">
        <v>1</v>
      </c>
      <c r="S3861" s="2">
        <v>120</v>
      </c>
      <c r="T3861" s="2" t="s">
        <v>4647</v>
      </c>
      <c r="U3861" s="28" t="str">
        <f>IF(G3861=0,"",_xlfn.MINIFS('PO Details'!$I:$I,'PO Details'!$D:$D,Planning!$B3861,'PO Details'!$L:$L,Planning!$E3861))</f>
        <v/>
      </c>
      <c r="V3861" s="29" t="s">
        <v>4641</v>
      </c>
      <c r="W3861" t="str">
        <f t="shared" si="329"/>
        <v>Max</v>
      </c>
      <c r="X3861" s="2">
        <v>120</v>
      </c>
    </row>
    <row r="3862" spans="1:24" x14ac:dyDescent="0.25">
      <c r="A3862" s="11"/>
      <c r="B3862" s="22" t="s">
        <v>1853</v>
      </c>
      <c r="C3862" s="22"/>
      <c r="D3862" s="22" t="s">
        <v>1854</v>
      </c>
      <c r="E3862" s="31" t="s">
        <v>106</v>
      </c>
      <c r="F3862" s="12">
        <f>SUMIFS('Inventory Details'!$H:$H,'Inventory Details'!$B:$B,$B3862,'Inventory Details'!$E:$E,$E3862)</f>
        <v>3</v>
      </c>
      <c r="G3862" s="12">
        <f>SUMIFS('PO Details'!$H:$H,'PO Details'!$D:$D,Planning!$B3862,'PO Details'!$L:$L,$E3862)</f>
        <v>0</v>
      </c>
      <c r="H3862" s="12">
        <f>SUMIFS('SO Details'!$G:$G,'SO Details'!$D:$D,Planning!$B3862,'SO Details'!$K:$K,$E3862)</f>
        <v>0</v>
      </c>
      <c r="I3862" s="20">
        <f>IF(COUNTIFS($C:$C,B3862)&gt;1,SUMIFS('Sales Hx'!$Q:$Q,'Sales Hx'!$B:$B,_xlfn.XLOOKUP(B3862,C:C,B:B),'Sales Hx'!$D:$D,Planning!$E3862),SUMIFS('Sales Hx'!$Q:$Q,'Sales Hx'!$B:$B,Planning!$B3862,'Sales Hx'!$D:$D,Planning!$E3862))</f>
        <v>0</v>
      </c>
      <c r="J3862" s="16">
        <f>IF(COUNTIFS($C:$C,B3862)&gt;1,SUMIFS('Sales Hx'!$S:$S,'Sales Hx'!$B:$B,_xlfn.XLOOKUP(B3862,C:C,B:B),'Sales Hx'!$D:$D,E3862),SUMIFS('Sales Hx'!$S:$S,'Sales Hx'!$B:$B,$B3862,'Sales Hx'!$D:$D,$E3862))</f>
        <v>0</v>
      </c>
      <c r="K3862" s="16">
        <f t="shared" si="328"/>
        <v>0</v>
      </c>
      <c r="L3862" s="12">
        <f>IF(M3862&lt;&gt;"",M3862,IF(COUNTIFS($C:$C,B3862)&gt;1,SUMIFS('Sales Hx'!V:V,'Sales Hx'!$B:$B,_xlfn.XLOOKUP(B3862,C:C,B:B),'Sales Hx'!$D:$D,$E3862),SUMIFS('Sales Hx'!V:V,'Sales Hx'!$B:$B,$B3862,'Sales Hx'!$D:$D,$E3862)))</f>
        <v>0</v>
      </c>
      <c r="M3862" s="12">
        <v>0</v>
      </c>
      <c r="N3862" s="15">
        <f t="shared" si="331"/>
        <v>0</v>
      </c>
      <c r="O3862" s="21">
        <f t="shared" si="330"/>
        <v>0</v>
      </c>
      <c r="P3862" s="24">
        <v>15</v>
      </c>
      <c r="Q3862" s="18">
        <f t="shared" si="332"/>
        <v>0</v>
      </c>
      <c r="R3862" s="2">
        <v>1</v>
      </c>
      <c r="S3862" s="2">
        <v>120</v>
      </c>
      <c r="T3862" s="2" t="s">
        <v>4647</v>
      </c>
      <c r="U3862" s="28" t="str">
        <f>IF(G3862=0,"",_xlfn.MINIFS('PO Details'!$I:$I,'PO Details'!$D:$D,Planning!$B3862,'PO Details'!$L:$L,Planning!$E3862))</f>
        <v/>
      </c>
      <c r="V3862" s="29" t="s">
        <v>4640</v>
      </c>
      <c r="W3862" t="str">
        <f t="shared" si="329"/>
        <v>Max</v>
      </c>
      <c r="X3862" s="2">
        <v>120</v>
      </c>
    </row>
    <row r="3863" spans="1:24" x14ac:dyDescent="0.25">
      <c r="A3863" s="11"/>
      <c r="B3863" s="22" t="s">
        <v>1853</v>
      </c>
      <c r="C3863" s="22"/>
      <c r="D3863" s="22" t="s">
        <v>1854</v>
      </c>
      <c r="E3863" s="31" t="s">
        <v>4746</v>
      </c>
      <c r="F3863" s="12">
        <f>SUMIFS('Inventory Details'!$H:$H,'Inventory Details'!$B:$B,$B3863,'Inventory Details'!$E:$E,$E3863)</f>
        <v>2</v>
      </c>
      <c r="G3863" s="12">
        <f>SUMIFS('PO Details'!$H:$H,'PO Details'!$D:$D,Planning!$B3863,'PO Details'!$L:$L,$E3863)</f>
        <v>0</v>
      </c>
      <c r="H3863" s="12">
        <f>SUMIFS('SO Details'!$G:$G,'SO Details'!$D:$D,Planning!$B3863,'SO Details'!$K:$K,$E3863)</f>
        <v>0</v>
      </c>
      <c r="I3863" s="20">
        <f>IF(COUNTIFS($C:$C,B3863)&gt;1,SUMIFS('Sales Hx'!$Q:$Q,'Sales Hx'!$B:$B,_xlfn.XLOOKUP(B3863,C:C,B:B),'Sales Hx'!$D:$D,Planning!$E3863),SUMIFS('Sales Hx'!$Q:$Q,'Sales Hx'!$B:$B,Planning!$B3863,'Sales Hx'!$D:$D,Planning!$E3863))</f>
        <v>0</v>
      </c>
      <c r="J3863" s="16">
        <f>IF(COUNTIFS($C:$C,B3863)&gt;1,SUMIFS('Sales Hx'!$S:$S,'Sales Hx'!$B:$B,_xlfn.XLOOKUP(B3863,C:C,B:B),'Sales Hx'!$D:$D,E3863),SUMIFS('Sales Hx'!$S:$S,'Sales Hx'!$B:$B,$B3863,'Sales Hx'!$D:$D,$E3863))</f>
        <v>0</v>
      </c>
      <c r="K3863" s="16">
        <f t="shared" si="328"/>
        <v>0</v>
      </c>
      <c r="L3863" s="12">
        <f>IF(M3863&lt;&gt;"",M3863,IF(COUNTIFS($C:$C,B3863)&gt;1,SUMIFS('Sales Hx'!V:V,'Sales Hx'!$B:$B,_xlfn.XLOOKUP(B3863,C:C,B:B),'Sales Hx'!$D:$D,$E3863),SUMIFS('Sales Hx'!V:V,'Sales Hx'!$B:$B,$B3863,'Sales Hx'!$D:$D,$E3863)))</f>
        <v>0</v>
      </c>
      <c r="M3863" s="12">
        <v>0</v>
      </c>
      <c r="N3863" s="15">
        <f t="shared" si="331"/>
        <v>0</v>
      </c>
      <c r="O3863" s="21">
        <f t="shared" si="330"/>
        <v>0</v>
      </c>
      <c r="P3863" s="24">
        <v>15</v>
      </c>
      <c r="Q3863" s="18">
        <f t="shared" si="332"/>
        <v>0</v>
      </c>
      <c r="R3863" s="2">
        <v>1</v>
      </c>
      <c r="S3863" s="2">
        <v>120</v>
      </c>
      <c r="T3863" s="2" t="s">
        <v>4647</v>
      </c>
      <c r="U3863" s="28" t="str">
        <f>IF(G3863=0,"",_xlfn.MINIFS('PO Details'!$I:$I,'PO Details'!$D:$D,Planning!$B3863,'PO Details'!$L:$L,Planning!$E3863))</f>
        <v/>
      </c>
      <c r="V3863" s="29" t="s">
        <v>4640</v>
      </c>
      <c r="W3863" t="str">
        <f t="shared" si="329"/>
        <v>Max</v>
      </c>
      <c r="X3863" s="2">
        <v>120</v>
      </c>
    </row>
    <row r="3864" spans="1:24" x14ac:dyDescent="0.25">
      <c r="A3864" s="11"/>
      <c r="B3864" s="22" t="s">
        <v>1853</v>
      </c>
      <c r="C3864" s="22"/>
      <c r="D3864" s="22" t="s">
        <v>1854</v>
      </c>
      <c r="E3864" s="31" t="s">
        <v>109</v>
      </c>
      <c r="F3864" s="12">
        <f>SUMIFS('Inventory Details'!$H:$H,'Inventory Details'!$B:$B,$B3864,'Inventory Details'!$E:$E,$E3864)</f>
        <v>1</v>
      </c>
      <c r="G3864" s="12">
        <f>SUMIFS('PO Details'!$H:$H,'PO Details'!$D:$D,Planning!$B3864,'PO Details'!$L:$L,$E3864)</f>
        <v>0</v>
      </c>
      <c r="H3864" s="12">
        <f>SUMIFS('SO Details'!$G:$G,'SO Details'!$D:$D,Planning!$B3864,'SO Details'!$K:$K,$E3864)</f>
        <v>0</v>
      </c>
      <c r="I3864" s="20">
        <f>IF(COUNTIFS($C:$C,B3864)&gt;1,SUMIFS('Sales Hx'!$Q:$Q,'Sales Hx'!$B:$B,_xlfn.XLOOKUP(B3864,C:C,B:B),'Sales Hx'!$D:$D,Planning!$E3864),SUMIFS('Sales Hx'!$Q:$Q,'Sales Hx'!$B:$B,Planning!$B3864,'Sales Hx'!$D:$D,Planning!$E3864))</f>
        <v>0</v>
      </c>
      <c r="J3864" s="16">
        <f>IF(COUNTIFS($C:$C,B3864)&gt;1,SUMIFS('Sales Hx'!$S:$S,'Sales Hx'!$B:$B,_xlfn.XLOOKUP(B3864,C:C,B:B),'Sales Hx'!$D:$D,E3864),SUMIFS('Sales Hx'!$S:$S,'Sales Hx'!$B:$B,$B3864,'Sales Hx'!$D:$D,$E3864))</f>
        <v>0</v>
      </c>
      <c r="K3864" s="16">
        <f t="shared" si="328"/>
        <v>0</v>
      </c>
      <c r="L3864" s="12">
        <f>IF(M3864&lt;&gt;"",M3864,IF(COUNTIFS($C:$C,B3864)&gt;1,SUMIFS('Sales Hx'!V:V,'Sales Hx'!$B:$B,_xlfn.XLOOKUP(B3864,C:C,B:B),'Sales Hx'!$D:$D,$E3864),SUMIFS('Sales Hx'!V:V,'Sales Hx'!$B:$B,$B3864,'Sales Hx'!$D:$D,$E3864)))</f>
        <v>0</v>
      </c>
      <c r="M3864" s="12">
        <v>0</v>
      </c>
      <c r="N3864" s="15">
        <f t="shared" si="331"/>
        <v>0</v>
      </c>
      <c r="O3864" s="21">
        <f t="shared" si="330"/>
        <v>0</v>
      </c>
      <c r="P3864" s="24">
        <v>15</v>
      </c>
      <c r="Q3864" s="18">
        <f t="shared" si="332"/>
        <v>0</v>
      </c>
      <c r="R3864" s="2">
        <v>1</v>
      </c>
      <c r="S3864" s="2">
        <v>120</v>
      </c>
      <c r="T3864" s="2" t="s">
        <v>4647</v>
      </c>
      <c r="U3864" s="28" t="str">
        <f>IF(G3864=0,"",_xlfn.MINIFS('PO Details'!$I:$I,'PO Details'!$D:$D,Planning!$B3864,'PO Details'!$L:$L,Planning!$E3864))</f>
        <v/>
      </c>
      <c r="V3864" s="29" t="s">
        <v>4640</v>
      </c>
      <c r="W3864" t="str">
        <f t="shared" si="329"/>
        <v>Max</v>
      </c>
      <c r="X3864" s="2">
        <v>120</v>
      </c>
    </row>
    <row r="3865" spans="1:24" x14ac:dyDescent="0.25">
      <c r="A3865" s="11"/>
      <c r="B3865" s="22" t="s">
        <v>1853</v>
      </c>
      <c r="C3865" s="22"/>
      <c r="D3865" s="22" t="s">
        <v>1854</v>
      </c>
      <c r="E3865" s="31" t="s">
        <v>113</v>
      </c>
      <c r="F3865" s="12">
        <f>SUMIFS('Inventory Details'!$H:$H,'Inventory Details'!$B:$B,$B3865,'Inventory Details'!$E:$E,$E3865)</f>
        <v>1</v>
      </c>
      <c r="G3865" s="12">
        <f>SUMIFS('PO Details'!$H:$H,'PO Details'!$D:$D,Planning!$B3865,'PO Details'!$L:$L,$E3865)</f>
        <v>0</v>
      </c>
      <c r="H3865" s="12">
        <f>SUMIFS('SO Details'!$G:$G,'SO Details'!$D:$D,Planning!$B3865,'SO Details'!$K:$K,$E3865)</f>
        <v>0</v>
      </c>
      <c r="I3865" s="20">
        <f>IF(COUNTIFS($C:$C,B3865)&gt;1,SUMIFS('Sales Hx'!$Q:$Q,'Sales Hx'!$B:$B,_xlfn.XLOOKUP(B3865,C:C,B:B),'Sales Hx'!$D:$D,Planning!$E3865),SUMIFS('Sales Hx'!$Q:$Q,'Sales Hx'!$B:$B,Planning!$B3865,'Sales Hx'!$D:$D,Planning!$E3865))</f>
        <v>0</v>
      </c>
      <c r="J3865" s="16">
        <f>IF(COUNTIFS($C:$C,B3865)&gt;1,SUMIFS('Sales Hx'!$S:$S,'Sales Hx'!$B:$B,_xlfn.XLOOKUP(B3865,C:C,B:B),'Sales Hx'!$D:$D,E3865),SUMIFS('Sales Hx'!$S:$S,'Sales Hx'!$B:$B,$B3865,'Sales Hx'!$D:$D,$E3865))</f>
        <v>0</v>
      </c>
      <c r="K3865" s="16">
        <f t="shared" si="328"/>
        <v>0</v>
      </c>
      <c r="L3865" s="12">
        <f>IF(M3865&lt;&gt;"",M3865,IF(COUNTIFS($C:$C,B3865)&gt;1,SUMIFS('Sales Hx'!V:V,'Sales Hx'!$B:$B,_xlfn.XLOOKUP(B3865,C:C,B:B),'Sales Hx'!$D:$D,$E3865),SUMIFS('Sales Hx'!V:V,'Sales Hx'!$B:$B,$B3865,'Sales Hx'!$D:$D,$E3865)))</f>
        <v>0</v>
      </c>
      <c r="M3865" s="12">
        <v>0</v>
      </c>
      <c r="N3865" s="15">
        <f t="shared" si="331"/>
        <v>0</v>
      </c>
      <c r="O3865" s="21">
        <f t="shared" si="330"/>
        <v>0</v>
      </c>
      <c r="P3865" s="24">
        <v>15</v>
      </c>
      <c r="Q3865" s="18">
        <f t="shared" si="332"/>
        <v>0</v>
      </c>
      <c r="R3865" s="2">
        <v>1</v>
      </c>
      <c r="S3865" s="2">
        <v>120</v>
      </c>
      <c r="T3865" s="2" t="s">
        <v>4647</v>
      </c>
      <c r="U3865" s="28" t="str">
        <f>IF(G3865=0,"",_xlfn.MINIFS('PO Details'!$I:$I,'PO Details'!$D:$D,Planning!$B3865,'PO Details'!$L:$L,Planning!$E3865))</f>
        <v/>
      </c>
      <c r="V3865" s="29" t="s">
        <v>4640</v>
      </c>
      <c r="W3865" t="str">
        <f t="shared" si="329"/>
        <v>Max</v>
      </c>
      <c r="X3865" s="2">
        <v>120</v>
      </c>
    </row>
    <row r="3866" spans="1:24" x14ac:dyDescent="0.25">
      <c r="A3866" s="11"/>
      <c r="B3866" s="22" t="s">
        <v>1855</v>
      </c>
      <c r="C3866" s="22"/>
      <c r="D3866" s="22" t="s">
        <v>1856</v>
      </c>
      <c r="E3866" s="31" t="s">
        <v>106</v>
      </c>
      <c r="F3866" s="12">
        <f>SUMIFS('Inventory Details'!$H:$H,'Inventory Details'!$B:$B,$B3866,'Inventory Details'!$E:$E,$E3866)</f>
        <v>10</v>
      </c>
      <c r="G3866" s="12">
        <f>SUMIFS('PO Details'!$H:$H,'PO Details'!$D:$D,Planning!$B3866,'PO Details'!$L:$L,$E3866)</f>
        <v>0</v>
      </c>
      <c r="H3866" s="12">
        <f>SUMIFS('SO Details'!$G:$G,'SO Details'!$D:$D,Planning!$B3866,'SO Details'!$K:$K,$E3866)</f>
        <v>0</v>
      </c>
      <c r="I3866" s="20">
        <f>IF(COUNTIFS($C:$C,B3866)&gt;1,SUMIFS('Sales Hx'!$Q:$Q,'Sales Hx'!$B:$B,_xlfn.XLOOKUP(B3866,C:C,B:B),'Sales Hx'!$D:$D,Planning!$E3866),SUMIFS('Sales Hx'!$Q:$Q,'Sales Hx'!$B:$B,Planning!$B3866,'Sales Hx'!$D:$D,Planning!$E3866))</f>
        <v>0</v>
      </c>
      <c r="J3866" s="16">
        <f>IF(COUNTIFS($C:$C,B3866)&gt;1,SUMIFS('Sales Hx'!$S:$S,'Sales Hx'!$B:$B,_xlfn.XLOOKUP(B3866,C:C,B:B),'Sales Hx'!$D:$D,E3866),SUMIFS('Sales Hx'!$S:$S,'Sales Hx'!$B:$B,$B3866,'Sales Hx'!$D:$D,$E3866))</f>
        <v>0</v>
      </c>
      <c r="K3866" s="16">
        <f t="shared" si="328"/>
        <v>0</v>
      </c>
      <c r="L3866" s="12">
        <f>IF(M3866&lt;&gt;"",M3866,IF(COUNTIFS($C:$C,B3866)&gt;1,SUMIFS('Sales Hx'!V:V,'Sales Hx'!$B:$B,_xlfn.XLOOKUP(B3866,C:C,B:B),'Sales Hx'!$D:$D,$E3866),SUMIFS('Sales Hx'!V:V,'Sales Hx'!$B:$B,$B3866,'Sales Hx'!$D:$D,$E3866)))</f>
        <v>0</v>
      </c>
      <c r="M3866" s="12">
        <v>0</v>
      </c>
      <c r="N3866" s="15">
        <f t="shared" si="331"/>
        <v>0</v>
      </c>
      <c r="O3866" s="21">
        <f t="shared" si="330"/>
        <v>0</v>
      </c>
      <c r="P3866" s="24">
        <v>3</v>
      </c>
      <c r="Q3866" s="18">
        <f t="shared" si="332"/>
        <v>0</v>
      </c>
      <c r="R3866" s="2">
        <v>1</v>
      </c>
      <c r="S3866" s="2">
        <v>120</v>
      </c>
      <c r="T3866" s="2" t="s">
        <v>4647</v>
      </c>
      <c r="U3866" s="28" t="str">
        <f>IF(G3866=0,"",_xlfn.MINIFS('PO Details'!$I:$I,'PO Details'!$D:$D,Planning!$B3866,'PO Details'!$L:$L,Planning!$E3866))</f>
        <v/>
      </c>
      <c r="V3866" s="29" t="s">
        <v>4640</v>
      </c>
      <c r="W3866" t="str">
        <f t="shared" si="329"/>
        <v>Max</v>
      </c>
      <c r="X3866" s="2">
        <v>120</v>
      </c>
    </row>
    <row r="3867" spans="1:24" x14ac:dyDescent="0.25">
      <c r="A3867" s="11"/>
      <c r="B3867" s="22" t="s">
        <v>1855</v>
      </c>
      <c r="C3867" s="22"/>
      <c r="D3867" s="22" t="s">
        <v>1856</v>
      </c>
      <c r="E3867" s="31" t="s">
        <v>4746</v>
      </c>
      <c r="F3867" s="12">
        <f>SUMIFS('Inventory Details'!$H:$H,'Inventory Details'!$B:$B,$B3867,'Inventory Details'!$E:$E,$E3867)</f>
        <v>10</v>
      </c>
      <c r="G3867" s="12">
        <f>SUMIFS('PO Details'!$H:$H,'PO Details'!$D:$D,Planning!$B3867,'PO Details'!$L:$L,$E3867)</f>
        <v>0</v>
      </c>
      <c r="H3867" s="12">
        <f>SUMIFS('SO Details'!$G:$G,'SO Details'!$D:$D,Planning!$B3867,'SO Details'!$K:$K,$E3867)</f>
        <v>0</v>
      </c>
      <c r="I3867" s="20">
        <f>IF(COUNTIFS($C:$C,B3867)&gt;1,SUMIFS('Sales Hx'!$Q:$Q,'Sales Hx'!$B:$B,_xlfn.XLOOKUP(B3867,C:C,B:B),'Sales Hx'!$D:$D,Planning!$E3867),SUMIFS('Sales Hx'!$Q:$Q,'Sales Hx'!$B:$B,Planning!$B3867,'Sales Hx'!$D:$D,Planning!$E3867))</f>
        <v>0</v>
      </c>
      <c r="J3867" s="16">
        <f>IF(COUNTIFS($C:$C,B3867)&gt;1,SUMIFS('Sales Hx'!$S:$S,'Sales Hx'!$B:$B,_xlfn.XLOOKUP(B3867,C:C,B:B),'Sales Hx'!$D:$D,E3867),SUMIFS('Sales Hx'!$S:$S,'Sales Hx'!$B:$B,$B3867,'Sales Hx'!$D:$D,$E3867))</f>
        <v>0</v>
      </c>
      <c r="K3867" s="16">
        <f t="shared" si="328"/>
        <v>0</v>
      </c>
      <c r="L3867" s="12">
        <f>IF(M3867&lt;&gt;"",M3867,IF(COUNTIFS($C:$C,B3867)&gt;1,SUMIFS('Sales Hx'!V:V,'Sales Hx'!$B:$B,_xlfn.XLOOKUP(B3867,C:C,B:B),'Sales Hx'!$D:$D,$E3867),SUMIFS('Sales Hx'!V:V,'Sales Hx'!$B:$B,$B3867,'Sales Hx'!$D:$D,$E3867)))</f>
        <v>0</v>
      </c>
      <c r="M3867" s="12">
        <v>0</v>
      </c>
      <c r="N3867" s="15">
        <f t="shared" si="331"/>
        <v>0</v>
      </c>
      <c r="O3867" s="21">
        <f t="shared" si="330"/>
        <v>0</v>
      </c>
      <c r="P3867" s="24">
        <v>3</v>
      </c>
      <c r="Q3867" s="18">
        <f t="shared" si="332"/>
        <v>0</v>
      </c>
      <c r="R3867" s="2">
        <v>1</v>
      </c>
      <c r="S3867" s="2">
        <v>120</v>
      </c>
      <c r="T3867" s="2" t="s">
        <v>4647</v>
      </c>
      <c r="U3867" s="28" t="str">
        <f>IF(G3867=0,"",_xlfn.MINIFS('PO Details'!$I:$I,'PO Details'!$D:$D,Planning!$B3867,'PO Details'!$L:$L,Planning!$E3867))</f>
        <v/>
      </c>
      <c r="V3867" s="29" t="s">
        <v>4640</v>
      </c>
      <c r="W3867" t="str">
        <f t="shared" si="329"/>
        <v>Max</v>
      </c>
      <c r="X3867" s="2">
        <v>120</v>
      </c>
    </row>
    <row r="3868" spans="1:24" x14ac:dyDescent="0.25">
      <c r="A3868" s="11"/>
      <c r="B3868" s="22" t="s">
        <v>1855</v>
      </c>
      <c r="C3868" s="22"/>
      <c r="D3868" s="22" t="s">
        <v>1856</v>
      </c>
      <c r="E3868" s="31" t="s">
        <v>113</v>
      </c>
      <c r="F3868" s="12">
        <f>SUMIFS('Inventory Details'!$H:$H,'Inventory Details'!$B:$B,$B3868,'Inventory Details'!$E:$E,$E3868)</f>
        <v>5</v>
      </c>
      <c r="G3868" s="12">
        <f>SUMIFS('PO Details'!$H:$H,'PO Details'!$D:$D,Planning!$B3868,'PO Details'!$L:$L,$E3868)</f>
        <v>0</v>
      </c>
      <c r="H3868" s="12">
        <f>SUMIFS('SO Details'!$G:$G,'SO Details'!$D:$D,Planning!$B3868,'SO Details'!$K:$K,$E3868)</f>
        <v>0</v>
      </c>
      <c r="I3868" s="20">
        <f>IF(COUNTIFS($C:$C,B3868)&gt;1,SUMIFS('Sales Hx'!$Q:$Q,'Sales Hx'!$B:$B,_xlfn.XLOOKUP(B3868,C:C,B:B),'Sales Hx'!$D:$D,Planning!$E3868),SUMIFS('Sales Hx'!$Q:$Q,'Sales Hx'!$B:$B,Planning!$B3868,'Sales Hx'!$D:$D,Planning!$E3868))</f>
        <v>0</v>
      </c>
      <c r="J3868" s="16">
        <f>IF(COUNTIFS($C:$C,B3868)&gt;1,SUMIFS('Sales Hx'!$S:$S,'Sales Hx'!$B:$B,_xlfn.XLOOKUP(B3868,C:C,B:B),'Sales Hx'!$D:$D,E3868),SUMIFS('Sales Hx'!$S:$S,'Sales Hx'!$B:$B,$B3868,'Sales Hx'!$D:$D,$E3868))</f>
        <v>0</v>
      </c>
      <c r="K3868" s="16">
        <f t="shared" si="328"/>
        <v>0</v>
      </c>
      <c r="L3868" s="12">
        <f>IF(M3868&lt;&gt;"",M3868,IF(COUNTIFS($C:$C,B3868)&gt;1,SUMIFS('Sales Hx'!V:V,'Sales Hx'!$B:$B,_xlfn.XLOOKUP(B3868,C:C,B:B),'Sales Hx'!$D:$D,$E3868),SUMIFS('Sales Hx'!V:V,'Sales Hx'!$B:$B,$B3868,'Sales Hx'!$D:$D,$E3868)))</f>
        <v>0</v>
      </c>
      <c r="M3868" s="12">
        <v>0</v>
      </c>
      <c r="N3868" s="15">
        <f t="shared" si="331"/>
        <v>0</v>
      </c>
      <c r="O3868" s="21">
        <f t="shared" si="330"/>
        <v>0</v>
      </c>
      <c r="P3868" s="24">
        <v>3</v>
      </c>
      <c r="Q3868" s="18">
        <f t="shared" si="332"/>
        <v>0</v>
      </c>
      <c r="R3868" s="2">
        <v>1</v>
      </c>
      <c r="S3868" s="2">
        <v>120</v>
      </c>
      <c r="T3868" s="2" t="s">
        <v>4647</v>
      </c>
      <c r="U3868" s="28" t="str">
        <f>IF(G3868=0,"",_xlfn.MINIFS('PO Details'!$I:$I,'PO Details'!$D:$D,Planning!$B3868,'PO Details'!$L:$L,Planning!$E3868))</f>
        <v/>
      </c>
      <c r="V3868" s="29" t="s">
        <v>4640</v>
      </c>
      <c r="W3868" t="str">
        <f t="shared" si="329"/>
        <v>Max</v>
      </c>
      <c r="X3868" s="2">
        <v>120</v>
      </c>
    </row>
    <row r="3869" spans="1:24" x14ac:dyDescent="0.25">
      <c r="A3869" s="11"/>
      <c r="B3869" s="22" t="s">
        <v>1851</v>
      </c>
      <c r="C3869" s="22"/>
      <c r="D3869" s="22" t="s">
        <v>1852</v>
      </c>
      <c r="E3869" s="31" t="s">
        <v>109</v>
      </c>
      <c r="F3869" s="12">
        <f>SUMIFS('Inventory Details'!$H:$H,'Inventory Details'!$B:$B,$B3869,'Inventory Details'!$E:$E,$E3869)</f>
        <v>2</v>
      </c>
      <c r="G3869" s="12">
        <f>SUMIFS('PO Details'!$H:$H,'PO Details'!$D:$D,Planning!$B3869,'PO Details'!$L:$L,$E3869)</f>
        <v>0</v>
      </c>
      <c r="H3869" s="12">
        <f>SUMIFS('SO Details'!$G:$G,'SO Details'!$D:$D,Planning!$B3869,'SO Details'!$K:$K,$E3869)</f>
        <v>0</v>
      </c>
      <c r="I3869" s="20">
        <f>IF(COUNTIFS($C:$C,B3869)&gt;1,SUMIFS('Sales Hx'!$Q:$Q,'Sales Hx'!$B:$B,_xlfn.XLOOKUP(B3869,C:C,B:B),'Sales Hx'!$D:$D,Planning!$E3869),SUMIFS('Sales Hx'!$Q:$Q,'Sales Hx'!$B:$B,Planning!$B3869,'Sales Hx'!$D:$D,Planning!$E3869))</f>
        <v>0</v>
      </c>
      <c r="J3869" s="16">
        <f>IF(COUNTIFS($C:$C,B3869)&gt;1,SUMIFS('Sales Hx'!$S:$S,'Sales Hx'!$B:$B,_xlfn.XLOOKUP(B3869,C:C,B:B),'Sales Hx'!$D:$D,E3869),SUMIFS('Sales Hx'!$S:$S,'Sales Hx'!$B:$B,$B3869,'Sales Hx'!$D:$D,$E3869))</f>
        <v>0</v>
      </c>
      <c r="K3869" s="16">
        <f t="shared" si="328"/>
        <v>0</v>
      </c>
      <c r="L3869" s="12">
        <f>IF(M3869&lt;&gt;"",M3869,IF(COUNTIFS($C:$C,B3869)&gt;1,SUMIFS('Sales Hx'!V:V,'Sales Hx'!$B:$B,_xlfn.XLOOKUP(B3869,C:C,B:B),'Sales Hx'!$D:$D,$E3869),SUMIFS('Sales Hx'!V:V,'Sales Hx'!$B:$B,$B3869,'Sales Hx'!$D:$D,$E3869)))</f>
        <v>0</v>
      </c>
      <c r="M3869" s="12">
        <v>0</v>
      </c>
      <c r="N3869" s="15">
        <f t="shared" si="331"/>
        <v>0</v>
      </c>
      <c r="O3869" s="21">
        <f t="shared" si="330"/>
        <v>0</v>
      </c>
      <c r="P3869" s="24">
        <v>3</v>
      </c>
      <c r="Q3869" s="18">
        <f t="shared" si="332"/>
        <v>0</v>
      </c>
      <c r="R3869" s="2">
        <v>1</v>
      </c>
      <c r="S3869" s="2">
        <v>120</v>
      </c>
      <c r="T3869" s="2" t="s">
        <v>4647</v>
      </c>
      <c r="U3869" s="28" t="str">
        <f>IF(G3869=0,"",_xlfn.MINIFS('PO Details'!$I:$I,'PO Details'!$D:$D,Planning!$B3869,'PO Details'!$L:$L,Planning!$E3869))</f>
        <v/>
      </c>
      <c r="V3869" s="29" t="s">
        <v>4640</v>
      </c>
      <c r="W3869" t="str">
        <f t="shared" si="329"/>
        <v>Max</v>
      </c>
      <c r="X3869" s="2">
        <v>120</v>
      </c>
    </row>
    <row r="3870" spans="1:24" x14ac:dyDescent="0.25">
      <c r="A3870" s="11"/>
      <c r="B3870" s="22" t="s">
        <v>1857</v>
      </c>
      <c r="C3870" s="22"/>
      <c r="D3870" s="22" t="s">
        <v>1858</v>
      </c>
      <c r="E3870" s="31" t="s">
        <v>4746</v>
      </c>
      <c r="F3870" s="12">
        <f>SUMIFS('Inventory Details'!$H:$H,'Inventory Details'!$B:$B,$B3870,'Inventory Details'!$E:$E,$E3870)</f>
        <v>2</v>
      </c>
      <c r="G3870" s="12">
        <f>SUMIFS('PO Details'!$H:$H,'PO Details'!$D:$D,Planning!$B3870,'PO Details'!$L:$L,$E3870)</f>
        <v>1</v>
      </c>
      <c r="H3870" s="12">
        <f>SUMIFS('SO Details'!$G:$G,'SO Details'!$D:$D,Planning!$B3870,'SO Details'!$K:$K,$E3870)</f>
        <v>0</v>
      </c>
      <c r="I3870" s="20">
        <f>IF(COUNTIFS($C:$C,B3870)&gt;1,SUMIFS('Sales Hx'!$Q:$Q,'Sales Hx'!$B:$B,_xlfn.XLOOKUP(B3870,C:C,B:B),'Sales Hx'!$D:$D,Planning!$E3870),SUMIFS('Sales Hx'!$Q:$Q,'Sales Hx'!$B:$B,Planning!$B3870,'Sales Hx'!$D:$D,Planning!$E3870))</f>
        <v>0</v>
      </c>
      <c r="J3870" s="16">
        <f>IF(COUNTIFS($C:$C,B3870)&gt;1,SUMIFS('Sales Hx'!$S:$S,'Sales Hx'!$B:$B,_xlfn.XLOOKUP(B3870,C:C,B:B),'Sales Hx'!$D:$D,E3870),SUMIFS('Sales Hx'!$S:$S,'Sales Hx'!$B:$B,$B3870,'Sales Hx'!$D:$D,$E3870))</f>
        <v>4.6052631578947366E-2</v>
      </c>
      <c r="K3870" s="16">
        <f t="shared" si="328"/>
        <v>0</v>
      </c>
      <c r="L3870" s="12">
        <f>IF(M3870&lt;&gt;"",M3870,IF(COUNTIFS($C:$C,B3870)&gt;1,SUMIFS('Sales Hx'!V:V,'Sales Hx'!$B:$B,_xlfn.XLOOKUP(B3870,C:C,B:B),'Sales Hx'!$D:$D,$E3870),SUMIFS('Sales Hx'!V:V,'Sales Hx'!$B:$B,$B3870,'Sales Hx'!$D:$D,$E3870)))</f>
        <v>0</v>
      </c>
      <c r="M3870" s="12">
        <v>0</v>
      </c>
      <c r="N3870" s="15">
        <f t="shared" si="331"/>
        <v>4.6052631578947366E-2</v>
      </c>
      <c r="O3870" s="21">
        <f t="shared" si="330"/>
        <v>0</v>
      </c>
      <c r="P3870" s="24">
        <v>20</v>
      </c>
      <c r="Q3870" s="18">
        <f t="shared" si="332"/>
        <v>0</v>
      </c>
      <c r="R3870" s="2">
        <v>1</v>
      </c>
      <c r="S3870" s="2">
        <v>120</v>
      </c>
      <c r="T3870" s="2" t="s">
        <v>4647</v>
      </c>
      <c r="U3870" s="28">
        <f>IF(G3870=0,"",_xlfn.MINIFS('PO Details'!$I:$I,'PO Details'!$D:$D,Planning!$B3870,'PO Details'!$L:$L,Planning!$E3870))</f>
        <v>45436</v>
      </c>
      <c r="V3870" s="29" t="s">
        <v>4640</v>
      </c>
      <c r="W3870" t="str">
        <f t="shared" si="329"/>
        <v>Max</v>
      </c>
      <c r="X3870" s="2">
        <v>120</v>
      </c>
    </row>
    <row r="3871" spans="1:24" x14ac:dyDescent="0.25">
      <c r="A3871" s="11"/>
      <c r="B3871" s="22" t="s">
        <v>1857</v>
      </c>
      <c r="C3871" s="22"/>
      <c r="D3871" s="22" t="s">
        <v>1858</v>
      </c>
      <c r="E3871" s="31" t="s">
        <v>113</v>
      </c>
      <c r="F3871" s="12">
        <f>SUMIFS('Inventory Details'!$H:$H,'Inventory Details'!$B:$B,$B3871,'Inventory Details'!$E:$E,$E3871)</f>
        <v>2</v>
      </c>
      <c r="G3871" s="12">
        <f>SUMIFS('PO Details'!$H:$H,'PO Details'!$D:$D,Planning!$B3871,'PO Details'!$L:$L,$E3871)</f>
        <v>0</v>
      </c>
      <c r="H3871" s="12">
        <f>SUMIFS('SO Details'!$G:$G,'SO Details'!$D:$D,Planning!$B3871,'SO Details'!$K:$K,$E3871)</f>
        <v>0</v>
      </c>
      <c r="I3871" s="20">
        <f>IF(COUNTIFS($C:$C,B3871)&gt;1,SUMIFS('Sales Hx'!$Q:$Q,'Sales Hx'!$B:$B,_xlfn.XLOOKUP(B3871,C:C,B:B),'Sales Hx'!$D:$D,Planning!$E3871),SUMIFS('Sales Hx'!$Q:$Q,'Sales Hx'!$B:$B,Planning!$B3871,'Sales Hx'!$D:$D,Planning!$E3871))</f>
        <v>0</v>
      </c>
      <c r="J3871" s="16">
        <f>IF(COUNTIFS($C:$C,B3871)&gt;1,SUMIFS('Sales Hx'!$S:$S,'Sales Hx'!$B:$B,_xlfn.XLOOKUP(B3871,C:C,B:B),'Sales Hx'!$D:$D,E3871),SUMIFS('Sales Hx'!$S:$S,'Sales Hx'!$B:$B,$B3871,'Sales Hx'!$D:$D,$E3871))</f>
        <v>0</v>
      </c>
      <c r="K3871" s="16">
        <f t="shared" si="328"/>
        <v>0</v>
      </c>
      <c r="L3871" s="12">
        <f>IF(M3871&lt;&gt;"",M3871,IF(COUNTIFS($C:$C,B3871)&gt;1,SUMIFS('Sales Hx'!V:V,'Sales Hx'!$B:$B,_xlfn.XLOOKUP(B3871,C:C,B:B),'Sales Hx'!$D:$D,$E3871),SUMIFS('Sales Hx'!V:V,'Sales Hx'!$B:$B,$B3871,'Sales Hx'!$D:$D,$E3871)))</f>
        <v>0</v>
      </c>
      <c r="M3871" s="12">
        <v>0</v>
      </c>
      <c r="N3871" s="15">
        <f t="shared" si="331"/>
        <v>0</v>
      </c>
      <c r="O3871" s="21">
        <f t="shared" si="330"/>
        <v>0</v>
      </c>
      <c r="P3871" s="24">
        <v>20</v>
      </c>
      <c r="Q3871" s="18">
        <f t="shared" si="332"/>
        <v>0</v>
      </c>
      <c r="R3871" s="2">
        <v>1</v>
      </c>
      <c r="S3871" s="2">
        <v>120</v>
      </c>
      <c r="T3871" s="2" t="s">
        <v>4647</v>
      </c>
      <c r="U3871" s="28" t="str">
        <f>IF(G3871=0,"",_xlfn.MINIFS('PO Details'!$I:$I,'PO Details'!$D:$D,Planning!$B3871,'PO Details'!$L:$L,Planning!$E3871))</f>
        <v/>
      </c>
      <c r="V3871" s="29" t="s">
        <v>4640</v>
      </c>
      <c r="W3871" t="str">
        <f t="shared" si="329"/>
        <v>Max</v>
      </c>
      <c r="X3871" s="2">
        <v>120</v>
      </c>
    </row>
    <row r="3872" spans="1:24" x14ac:dyDescent="0.25">
      <c r="A3872" s="11"/>
      <c r="B3872" s="22" t="s">
        <v>1857</v>
      </c>
      <c r="C3872" s="22"/>
      <c r="D3872" s="22" t="s">
        <v>1858</v>
      </c>
      <c r="E3872" s="31" t="s">
        <v>109</v>
      </c>
      <c r="F3872" s="12">
        <f>SUMIFS('Inventory Details'!$H:$H,'Inventory Details'!$B:$B,$B3872,'Inventory Details'!$E:$E,$E3872)</f>
        <v>1</v>
      </c>
      <c r="G3872" s="12">
        <f>SUMIFS('PO Details'!$H:$H,'PO Details'!$D:$D,Planning!$B3872,'PO Details'!$L:$L,$E3872)</f>
        <v>0</v>
      </c>
      <c r="H3872" s="12">
        <f>SUMIFS('SO Details'!$G:$G,'SO Details'!$D:$D,Planning!$B3872,'SO Details'!$K:$K,$E3872)</f>
        <v>0</v>
      </c>
      <c r="I3872" s="20">
        <f>IF(COUNTIFS($C:$C,B3872)&gt;1,SUMIFS('Sales Hx'!$Q:$Q,'Sales Hx'!$B:$B,_xlfn.XLOOKUP(B3872,C:C,B:B),'Sales Hx'!$D:$D,Planning!$E3872),SUMIFS('Sales Hx'!$Q:$Q,'Sales Hx'!$B:$B,Planning!$B3872,'Sales Hx'!$D:$D,Planning!$E3872))</f>
        <v>0</v>
      </c>
      <c r="J3872" s="16">
        <f>IF(COUNTIFS($C:$C,B3872)&gt;1,SUMIFS('Sales Hx'!$S:$S,'Sales Hx'!$B:$B,_xlfn.XLOOKUP(B3872,C:C,B:B),'Sales Hx'!$D:$D,E3872),SUMIFS('Sales Hx'!$S:$S,'Sales Hx'!$B:$B,$B3872,'Sales Hx'!$D:$D,$E3872))</f>
        <v>0</v>
      </c>
      <c r="K3872" s="16">
        <f t="shared" si="328"/>
        <v>0</v>
      </c>
      <c r="L3872" s="12">
        <f>IF(M3872&lt;&gt;"",M3872,IF(COUNTIFS($C:$C,B3872)&gt;1,SUMIFS('Sales Hx'!V:V,'Sales Hx'!$B:$B,_xlfn.XLOOKUP(B3872,C:C,B:B),'Sales Hx'!$D:$D,$E3872),SUMIFS('Sales Hx'!V:V,'Sales Hx'!$B:$B,$B3872,'Sales Hx'!$D:$D,$E3872)))</f>
        <v>0</v>
      </c>
      <c r="M3872" s="12">
        <v>0</v>
      </c>
      <c r="N3872" s="15">
        <f t="shared" si="331"/>
        <v>0</v>
      </c>
      <c r="O3872" s="21">
        <f t="shared" si="330"/>
        <v>0</v>
      </c>
      <c r="P3872" s="24">
        <v>20</v>
      </c>
      <c r="Q3872" s="18">
        <f t="shared" si="332"/>
        <v>0</v>
      </c>
      <c r="R3872" s="2">
        <v>1</v>
      </c>
      <c r="S3872" s="2">
        <v>120</v>
      </c>
      <c r="T3872" s="2" t="s">
        <v>4647</v>
      </c>
      <c r="U3872" s="28" t="str">
        <f>IF(G3872=0,"",_xlfn.MINIFS('PO Details'!$I:$I,'PO Details'!$D:$D,Planning!$B3872,'PO Details'!$L:$L,Planning!$E3872))</f>
        <v/>
      </c>
      <c r="V3872" s="29" t="s">
        <v>4640</v>
      </c>
      <c r="W3872" t="str">
        <f t="shared" si="329"/>
        <v>Max</v>
      </c>
      <c r="X3872" s="2">
        <v>120</v>
      </c>
    </row>
    <row r="3873" spans="1:24" x14ac:dyDescent="0.25">
      <c r="A3873" s="11"/>
      <c r="B3873" s="22" t="s">
        <v>1857</v>
      </c>
      <c r="C3873" s="22"/>
      <c r="D3873" s="22" t="s">
        <v>1858</v>
      </c>
      <c r="E3873" s="31" t="s">
        <v>106</v>
      </c>
      <c r="F3873" s="12">
        <f>SUMIFS('Inventory Details'!$H:$H,'Inventory Details'!$B:$B,$B3873,'Inventory Details'!$E:$E,$E3873)</f>
        <v>2</v>
      </c>
      <c r="G3873" s="12">
        <f>SUMIFS('PO Details'!$H:$H,'PO Details'!$D:$D,Planning!$B3873,'PO Details'!$L:$L,$E3873)</f>
        <v>0</v>
      </c>
      <c r="H3873" s="12">
        <f>SUMIFS('SO Details'!$G:$G,'SO Details'!$D:$D,Planning!$B3873,'SO Details'!$K:$K,$E3873)</f>
        <v>0</v>
      </c>
      <c r="I3873" s="20">
        <f>IF(COUNTIFS($C:$C,B3873)&gt;1,SUMIFS('Sales Hx'!$Q:$Q,'Sales Hx'!$B:$B,_xlfn.XLOOKUP(B3873,C:C,B:B),'Sales Hx'!$D:$D,Planning!$E3873),SUMIFS('Sales Hx'!$Q:$Q,'Sales Hx'!$B:$B,Planning!$B3873,'Sales Hx'!$D:$D,Planning!$E3873))</f>
        <v>0</v>
      </c>
      <c r="J3873" s="16">
        <f>IF(COUNTIFS($C:$C,B3873)&gt;1,SUMIFS('Sales Hx'!$S:$S,'Sales Hx'!$B:$B,_xlfn.XLOOKUP(B3873,C:C,B:B),'Sales Hx'!$D:$D,E3873),SUMIFS('Sales Hx'!$S:$S,'Sales Hx'!$B:$B,$B3873,'Sales Hx'!$D:$D,$E3873))</f>
        <v>0</v>
      </c>
      <c r="K3873" s="16">
        <f t="shared" si="328"/>
        <v>0</v>
      </c>
      <c r="L3873" s="12">
        <f>IF(M3873&lt;&gt;"",M3873,IF(COUNTIFS($C:$C,B3873)&gt;1,SUMIFS('Sales Hx'!V:V,'Sales Hx'!$B:$B,_xlfn.XLOOKUP(B3873,C:C,B:B),'Sales Hx'!$D:$D,$E3873),SUMIFS('Sales Hx'!V:V,'Sales Hx'!$B:$B,$B3873,'Sales Hx'!$D:$D,$E3873)))</f>
        <v>0</v>
      </c>
      <c r="M3873" s="12">
        <v>0</v>
      </c>
      <c r="N3873" s="15">
        <f t="shared" si="331"/>
        <v>0</v>
      </c>
      <c r="O3873" s="21">
        <f t="shared" si="330"/>
        <v>0</v>
      </c>
      <c r="P3873" s="24">
        <v>20</v>
      </c>
      <c r="Q3873" s="18">
        <f t="shared" si="332"/>
        <v>0</v>
      </c>
      <c r="R3873" s="2">
        <v>1</v>
      </c>
      <c r="S3873" s="2">
        <v>120</v>
      </c>
      <c r="T3873" s="2" t="s">
        <v>4647</v>
      </c>
      <c r="U3873" s="28" t="str">
        <f>IF(G3873=0,"",_xlfn.MINIFS('PO Details'!$I:$I,'PO Details'!$D:$D,Planning!$B3873,'PO Details'!$L:$L,Planning!$E3873))</f>
        <v/>
      </c>
      <c r="V3873" s="29" t="s">
        <v>4640</v>
      </c>
      <c r="W3873" t="str">
        <f t="shared" si="329"/>
        <v>Max</v>
      </c>
      <c r="X3873" s="2">
        <v>120</v>
      </c>
    </row>
    <row r="3874" spans="1:24" x14ac:dyDescent="0.25">
      <c r="A3874" s="11" t="s">
        <v>4621</v>
      </c>
      <c r="B3874" s="22" t="s">
        <v>1859</v>
      </c>
      <c r="C3874" s="22"/>
      <c r="D3874" s="22" t="s">
        <v>1860</v>
      </c>
      <c r="E3874" s="31" t="s">
        <v>4746</v>
      </c>
      <c r="F3874" s="12">
        <f>SUMIFS('Inventory Details'!$H:$H,'Inventory Details'!$B:$B,$B3874,'Inventory Details'!$E:$E,$E3874)</f>
        <v>0</v>
      </c>
      <c r="G3874" s="12">
        <f>SUMIFS('PO Details'!$H:$H,'PO Details'!$D:$D,Planning!$B3874,'PO Details'!$L:$L,$E3874)</f>
        <v>16</v>
      </c>
      <c r="H3874" s="12">
        <f>SUMIFS('SO Details'!$G:$G,'SO Details'!$D:$D,Planning!$B3874,'SO Details'!$K:$K,$E3874)</f>
        <v>3</v>
      </c>
      <c r="I3874" s="20">
        <f>IF(COUNTIFS($C:$C,B3874)&gt;1,SUMIFS('Sales Hx'!$Q:$Q,'Sales Hx'!$B:$B,_xlfn.XLOOKUP(B3874,C:C,B:B),'Sales Hx'!$D:$D,Planning!$E3874),SUMIFS('Sales Hx'!$Q:$Q,'Sales Hx'!$B:$B,Planning!$B3874,'Sales Hx'!$D:$D,Planning!$E3874))</f>
        <v>8.3999999999999986</v>
      </c>
      <c r="J3874" s="16">
        <f>IF(COUNTIFS($C:$C,B3874)&gt;1,SUMIFS('Sales Hx'!$S:$S,'Sales Hx'!$B:$B,_xlfn.XLOOKUP(B3874,C:C,B:B),'Sales Hx'!$D:$D,E3874),SUMIFS('Sales Hx'!$S:$S,'Sales Hx'!$B:$B,$B3874,'Sales Hx'!$D:$D,$E3874))</f>
        <v>0.11403508771929824</v>
      </c>
      <c r="K3874" s="16">
        <f t="shared" si="328"/>
        <v>1.9047619047619051</v>
      </c>
      <c r="L3874" s="12">
        <f>IF(M3874&lt;&gt;"",M3874,IF(COUNTIFS($C:$C,B3874)&gt;1,SUMIFS('Sales Hx'!V:V,'Sales Hx'!$B:$B,_xlfn.XLOOKUP(B3874,C:C,B:B),'Sales Hx'!$D:$D,$E3874),SUMIFS('Sales Hx'!V:V,'Sales Hx'!$B:$B,$B3874,'Sales Hx'!$D:$D,$E3874)))</f>
        <v>0</v>
      </c>
      <c r="M3874" s="12">
        <v>0</v>
      </c>
      <c r="N3874" s="15">
        <f t="shared" si="331"/>
        <v>0.11403508771929824</v>
      </c>
      <c r="O3874" s="21">
        <f t="shared" si="330"/>
        <v>0</v>
      </c>
      <c r="P3874" s="24">
        <v>9.75</v>
      </c>
      <c r="Q3874" s="18">
        <f t="shared" si="332"/>
        <v>0</v>
      </c>
      <c r="R3874" s="2">
        <v>1</v>
      </c>
      <c r="S3874" s="2">
        <v>120</v>
      </c>
      <c r="T3874" s="2" t="s">
        <v>4647</v>
      </c>
      <c r="U3874" s="28">
        <f>IF(G3874=0,"",_xlfn.MINIFS('PO Details'!$I:$I,'PO Details'!$D:$D,Planning!$B3874,'PO Details'!$L:$L,Planning!$E3874))</f>
        <v>45436</v>
      </c>
      <c r="V3874" s="29" t="s">
        <v>4640</v>
      </c>
      <c r="W3874" t="str">
        <f t="shared" si="329"/>
        <v>Max</v>
      </c>
      <c r="X3874" s="2">
        <v>120</v>
      </c>
    </row>
    <row r="3875" spans="1:24" x14ac:dyDescent="0.25">
      <c r="A3875" s="11" t="s">
        <v>4621</v>
      </c>
      <c r="B3875" s="22" t="s">
        <v>1859</v>
      </c>
      <c r="C3875" s="22"/>
      <c r="D3875" s="22" t="s">
        <v>1860</v>
      </c>
      <c r="E3875" s="31" t="s">
        <v>109</v>
      </c>
      <c r="F3875" s="12">
        <f>SUMIFS('Inventory Details'!$H:$H,'Inventory Details'!$B:$B,$B3875,'Inventory Details'!$E:$E,$E3875)</f>
        <v>2</v>
      </c>
      <c r="G3875" s="12">
        <f>SUMIFS('PO Details'!$H:$H,'PO Details'!$D:$D,Planning!$B3875,'PO Details'!$L:$L,$E3875)</f>
        <v>0</v>
      </c>
      <c r="H3875" s="12">
        <f>SUMIFS('SO Details'!$G:$G,'SO Details'!$D:$D,Planning!$B3875,'SO Details'!$K:$K,$E3875)</f>
        <v>0</v>
      </c>
      <c r="I3875" s="20">
        <f>IF(COUNTIFS($C:$C,B3875)&gt;1,SUMIFS('Sales Hx'!$Q:$Q,'Sales Hx'!$B:$B,_xlfn.XLOOKUP(B3875,C:C,B:B),'Sales Hx'!$D:$D,Planning!$E3875),SUMIFS('Sales Hx'!$Q:$Q,'Sales Hx'!$B:$B,Planning!$B3875,'Sales Hx'!$D:$D,Planning!$E3875))</f>
        <v>0</v>
      </c>
      <c r="J3875" s="16">
        <f>IF(COUNTIFS($C:$C,B3875)&gt;1,SUMIFS('Sales Hx'!$S:$S,'Sales Hx'!$B:$B,_xlfn.XLOOKUP(B3875,C:C,B:B),'Sales Hx'!$D:$D,E3875),SUMIFS('Sales Hx'!$S:$S,'Sales Hx'!$B:$B,$B3875,'Sales Hx'!$D:$D,$E3875))</f>
        <v>3.2894736842105261E-2</v>
      </c>
      <c r="K3875" s="16">
        <f t="shared" si="328"/>
        <v>0</v>
      </c>
      <c r="L3875" s="12">
        <f>IF(M3875&lt;&gt;"",M3875,IF(COUNTIFS($C:$C,B3875)&gt;1,SUMIFS('Sales Hx'!V:V,'Sales Hx'!$B:$B,_xlfn.XLOOKUP(B3875,C:C,B:B),'Sales Hx'!$D:$D,$E3875),SUMIFS('Sales Hx'!V:V,'Sales Hx'!$B:$B,$B3875,'Sales Hx'!$D:$D,$E3875)))</f>
        <v>0</v>
      </c>
      <c r="M3875" s="12">
        <v>0</v>
      </c>
      <c r="N3875" s="15">
        <f t="shared" si="331"/>
        <v>3.2894736842105261E-2</v>
      </c>
      <c r="O3875" s="21">
        <f t="shared" si="330"/>
        <v>0</v>
      </c>
      <c r="P3875" s="24">
        <v>9.75</v>
      </c>
      <c r="Q3875" s="18">
        <f t="shared" si="332"/>
        <v>0</v>
      </c>
      <c r="R3875" s="2">
        <v>1</v>
      </c>
      <c r="S3875" s="2">
        <v>120</v>
      </c>
      <c r="T3875" s="2" t="s">
        <v>4647</v>
      </c>
      <c r="U3875" s="28" t="str">
        <f>IF(G3875=0,"",_xlfn.MINIFS('PO Details'!$I:$I,'PO Details'!$D:$D,Planning!$B3875,'PO Details'!$L:$L,Planning!$E3875))</f>
        <v/>
      </c>
      <c r="V3875" s="29" t="s">
        <v>4640</v>
      </c>
      <c r="W3875" t="str">
        <f t="shared" si="329"/>
        <v/>
      </c>
      <c r="X3875" s="2">
        <v>120</v>
      </c>
    </row>
    <row r="3876" spans="1:24" x14ac:dyDescent="0.25">
      <c r="A3876" s="11" t="s">
        <v>4621</v>
      </c>
      <c r="B3876" s="22" t="s">
        <v>1859</v>
      </c>
      <c r="C3876" s="22"/>
      <c r="D3876" s="22" t="s">
        <v>1860</v>
      </c>
      <c r="E3876" s="31" t="s">
        <v>119</v>
      </c>
      <c r="F3876" s="12">
        <f>SUMIFS('Inventory Details'!$H:$H,'Inventory Details'!$B:$B,$B3876,'Inventory Details'!$E:$E,$E3876)</f>
        <v>0</v>
      </c>
      <c r="G3876" s="12">
        <f>SUMIFS('PO Details'!$H:$H,'PO Details'!$D:$D,Planning!$B3876,'PO Details'!$L:$L,$E3876)</f>
        <v>1</v>
      </c>
      <c r="H3876" s="12">
        <f>SUMIFS('SO Details'!$G:$G,'SO Details'!$D:$D,Planning!$B3876,'SO Details'!$K:$K,$E3876)</f>
        <v>0</v>
      </c>
      <c r="I3876" s="20">
        <f>IF(COUNTIFS($C:$C,B3876)&gt;1,SUMIFS('Sales Hx'!$Q:$Q,'Sales Hx'!$B:$B,_xlfn.XLOOKUP(B3876,C:C,B:B),'Sales Hx'!$D:$D,Planning!$E3876),SUMIFS('Sales Hx'!$Q:$Q,'Sales Hx'!$B:$B,Planning!$B3876,'Sales Hx'!$D:$D,Planning!$E3876))</f>
        <v>0</v>
      </c>
      <c r="J3876" s="16">
        <f>IF(COUNTIFS($C:$C,B3876)&gt;1,SUMIFS('Sales Hx'!$S:$S,'Sales Hx'!$B:$B,_xlfn.XLOOKUP(B3876,C:C,B:B),'Sales Hx'!$D:$D,E3876),SUMIFS('Sales Hx'!$S:$S,'Sales Hx'!$B:$B,$B3876,'Sales Hx'!$D:$D,$E3876))</f>
        <v>0</v>
      </c>
      <c r="K3876" s="16">
        <f t="shared" si="328"/>
        <v>0</v>
      </c>
      <c r="L3876" s="12">
        <f>IF(M3876&lt;&gt;"",M3876,IF(COUNTIFS($C:$C,B3876)&gt;1,SUMIFS('Sales Hx'!V:V,'Sales Hx'!$B:$B,_xlfn.XLOOKUP(B3876,C:C,B:B),'Sales Hx'!$D:$D,$E3876),SUMIFS('Sales Hx'!V:V,'Sales Hx'!$B:$B,$B3876,'Sales Hx'!$D:$D,$E3876)))</f>
        <v>0</v>
      </c>
      <c r="M3876" s="12">
        <v>0</v>
      </c>
      <c r="N3876" s="15">
        <f t="shared" si="331"/>
        <v>0</v>
      </c>
      <c r="O3876" s="21">
        <f t="shared" si="330"/>
        <v>0</v>
      </c>
      <c r="P3876" s="24">
        <v>9.75</v>
      </c>
      <c r="Q3876" s="18">
        <f t="shared" si="332"/>
        <v>0</v>
      </c>
      <c r="R3876" s="2">
        <v>1</v>
      </c>
      <c r="S3876" s="2">
        <v>120</v>
      </c>
      <c r="T3876" s="2" t="s">
        <v>4647</v>
      </c>
      <c r="U3876" s="28">
        <f>IF(G3876=0,"",_xlfn.MINIFS('PO Details'!$I:$I,'PO Details'!$D:$D,Planning!$B3876,'PO Details'!$L:$L,Planning!$E3876))</f>
        <v>45443</v>
      </c>
      <c r="V3876" s="29" t="s">
        <v>4640</v>
      </c>
      <c r="W3876" t="str">
        <f t="shared" si="329"/>
        <v/>
      </c>
      <c r="X3876" s="2">
        <v>120</v>
      </c>
    </row>
    <row r="3877" spans="1:24" x14ac:dyDescent="0.25">
      <c r="A3877" s="11" t="s">
        <v>4621</v>
      </c>
      <c r="B3877" s="22" t="s">
        <v>1859</v>
      </c>
      <c r="C3877" s="22"/>
      <c r="D3877" s="22" t="s">
        <v>1860</v>
      </c>
      <c r="E3877" s="31" t="s">
        <v>820</v>
      </c>
      <c r="F3877" s="12">
        <f>SUMIFS('Inventory Details'!$H:$H,'Inventory Details'!$B:$B,$B3877,'Inventory Details'!$E:$E,$E3877)</f>
        <v>0</v>
      </c>
      <c r="G3877" s="12">
        <f>SUMIFS('PO Details'!$H:$H,'PO Details'!$D:$D,Planning!$B3877,'PO Details'!$L:$L,$E3877)</f>
        <v>0</v>
      </c>
      <c r="H3877" s="12">
        <f>SUMIFS('SO Details'!$G:$G,'SO Details'!$D:$D,Planning!$B3877,'SO Details'!$K:$K,$E3877)</f>
        <v>0</v>
      </c>
      <c r="I3877" s="20">
        <f>IF(COUNTIFS($C:$C,B3877)&gt;1,SUMIFS('Sales Hx'!$Q:$Q,'Sales Hx'!$B:$B,_xlfn.XLOOKUP(B3877,C:C,B:B),'Sales Hx'!$D:$D,Planning!$E3877),SUMIFS('Sales Hx'!$Q:$Q,'Sales Hx'!$B:$B,Planning!$B3877,'Sales Hx'!$D:$D,Planning!$E3877))</f>
        <v>0</v>
      </c>
      <c r="J3877" s="16">
        <f>IF(COUNTIFS($C:$C,B3877)&gt;1,SUMIFS('Sales Hx'!$S:$S,'Sales Hx'!$B:$B,_xlfn.XLOOKUP(B3877,C:C,B:B),'Sales Hx'!$D:$D,E3877),SUMIFS('Sales Hx'!$S:$S,'Sales Hx'!$B:$B,$B3877,'Sales Hx'!$D:$D,$E3877))</f>
        <v>0</v>
      </c>
      <c r="K3877" s="16">
        <f t="shared" si="328"/>
        <v>0</v>
      </c>
      <c r="L3877" s="12">
        <f>IF(M3877&lt;&gt;"",M3877,IF(COUNTIFS($C:$C,B3877)&gt;1,SUMIFS('Sales Hx'!V:V,'Sales Hx'!$B:$B,_xlfn.XLOOKUP(B3877,C:C,B:B),'Sales Hx'!$D:$D,$E3877),SUMIFS('Sales Hx'!V:V,'Sales Hx'!$B:$B,$B3877,'Sales Hx'!$D:$D,$E3877)))</f>
        <v>0</v>
      </c>
      <c r="M3877" s="12">
        <v>0</v>
      </c>
      <c r="N3877" s="15">
        <f t="shared" si="331"/>
        <v>0</v>
      </c>
      <c r="O3877" s="21">
        <f t="shared" si="330"/>
        <v>0</v>
      </c>
      <c r="P3877" s="24">
        <v>9.75</v>
      </c>
      <c r="Q3877" s="18">
        <f t="shared" si="332"/>
        <v>0</v>
      </c>
      <c r="R3877" s="2">
        <v>1</v>
      </c>
      <c r="S3877" s="2">
        <v>120</v>
      </c>
      <c r="T3877" s="2" t="s">
        <v>4647</v>
      </c>
      <c r="U3877" s="28" t="str">
        <f>IF(G3877=0,"",_xlfn.MINIFS('PO Details'!$I:$I,'PO Details'!$D:$D,Planning!$B3877,'PO Details'!$L:$L,Planning!$E3877))</f>
        <v/>
      </c>
      <c r="V3877" s="29" t="s">
        <v>4640</v>
      </c>
      <c r="W3877" t="str">
        <f t="shared" si="329"/>
        <v/>
      </c>
      <c r="X3877" s="2">
        <v>120</v>
      </c>
    </row>
    <row r="3878" spans="1:24" x14ac:dyDescent="0.25">
      <c r="A3878" s="11" t="s">
        <v>4621</v>
      </c>
      <c r="B3878" s="22" t="s">
        <v>1859</v>
      </c>
      <c r="C3878" s="22"/>
      <c r="D3878" s="22" t="s">
        <v>1860</v>
      </c>
      <c r="E3878" s="31" t="s">
        <v>108</v>
      </c>
      <c r="F3878" s="12">
        <f>SUMIFS('Inventory Details'!$H:$H,'Inventory Details'!$B:$B,$B3878,'Inventory Details'!$E:$E,$E3878)</f>
        <v>0</v>
      </c>
      <c r="G3878" s="12">
        <f>SUMIFS('PO Details'!$H:$H,'PO Details'!$D:$D,Planning!$B3878,'PO Details'!$L:$L,$E3878)</f>
        <v>0</v>
      </c>
      <c r="H3878" s="12">
        <f>SUMIFS('SO Details'!$G:$G,'SO Details'!$D:$D,Planning!$B3878,'SO Details'!$K:$K,$E3878)</f>
        <v>0</v>
      </c>
      <c r="I3878" s="20">
        <f>IF(COUNTIFS($C:$C,B3878)&gt;1,SUMIFS('Sales Hx'!$Q:$Q,'Sales Hx'!$B:$B,_xlfn.XLOOKUP(B3878,C:C,B:B),'Sales Hx'!$D:$D,Planning!$E3878),SUMIFS('Sales Hx'!$Q:$Q,'Sales Hx'!$B:$B,Planning!$B3878,'Sales Hx'!$D:$D,Planning!$E3878))</f>
        <v>0</v>
      </c>
      <c r="J3878" s="16">
        <f>IF(COUNTIFS($C:$C,B3878)&gt;1,SUMIFS('Sales Hx'!$S:$S,'Sales Hx'!$B:$B,_xlfn.XLOOKUP(B3878,C:C,B:B),'Sales Hx'!$D:$D,E3878),SUMIFS('Sales Hx'!$S:$S,'Sales Hx'!$B:$B,$B3878,'Sales Hx'!$D:$D,$E3878))</f>
        <v>0</v>
      </c>
      <c r="K3878" s="16">
        <f t="shared" si="328"/>
        <v>0</v>
      </c>
      <c r="L3878" s="12">
        <f>IF(M3878&lt;&gt;"",M3878,IF(COUNTIFS($C:$C,B3878)&gt;1,SUMIFS('Sales Hx'!V:V,'Sales Hx'!$B:$B,_xlfn.XLOOKUP(B3878,C:C,B:B),'Sales Hx'!$D:$D,$E3878),SUMIFS('Sales Hx'!V:V,'Sales Hx'!$B:$B,$B3878,'Sales Hx'!$D:$D,$E3878)))</f>
        <v>0</v>
      </c>
      <c r="M3878" s="12">
        <v>0</v>
      </c>
      <c r="N3878" s="15">
        <f t="shared" si="331"/>
        <v>0</v>
      </c>
      <c r="O3878" s="21">
        <f t="shared" si="330"/>
        <v>0</v>
      </c>
      <c r="P3878" s="24">
        <v>9.75</v>
      </c>
      <c r="Q3878" s="18">
        <f t="shared" si="332"/>
        <v>0</v>
      </c>
      <c r="R3878" s="2">
        <v>1</v>
      </c>
      <c r="S3878" s="2">
        <v>120</v>
      </c>
      <c r="T3878" s="2" t="s">
        <v>4647</v>
      </c>
      <c r="U3878" s="28" t="str">
        <f>IF(G3878=0,"",_xlfn.MINIFS('PO Details'!$I:$I,'PO Details'!$D:$D,Planning!$B3878,'PO Details'!$L:$L,Planning!$E3878))</f>
        <v/>
      </c>
      <c r="V3878" s="29" t="s">
        <v>4640</v>
      </c>
      <c r="W3878" t="str">
        <f t="shared" si="329"/>
        <v/>
      </c>
      <c r="X3878" s="2">
        <v>120</v>
      </c>
    </row>
    <row r="3879" spans="1:24" x14ac:dyDescent="0.25">
      <c r="A3879" s="11" t="s">
        <v>4621</v>
      </c>
      <c r="B3879" s="22" t="s">
        <v>1859</v>
      </c>
      <c r="C3879" s="22"/>
      <c r="D3879" s="22" t="s">
        <v>1860</v>
      </c>
      <c r="E3879" s="31" t="s">
        <v>113</v>
      </c>
      <c r="F3879" s="12">
        <f>SUMIFS('Inventory Details'!$H:$H,'Inventory Details'!$B:$B,$B3879,'Inventory Details'!$E:$E,$E3879)</f>
        <v>4</v>
      </c>
      <c r="G3879" s="12">
        <f>SUMIFS('PO Details'!$H:$H,'PO Details'!$D:$D,Planning!$B3879,'PO Details'!$L:$L,$E3879)</f>
        <v>0</v>
      </c>
      <c r="H3879" s="12">
        <f>SUMIFS('SO Details'!$G:$G,'SO Details'!$D:$D,Planning!$B3879,'SO Details'!$K:$K,$E3879)</f>
        <v>1</v>
      </c>
      <c r="I3879" s="20">
        <f>IF(COUNTIFS($C:$C,B3879)&gt;1,SUMIFS('Sales Hx'!$Q:$Q,'Sales Hx'!$B:$B,_xlfn.XLOOKUP(B3879,C:C,B:B),'Sales Hx'!$D:$D,Planning!$E3879),SUMIFS('Sales Hx'!$Q:$Q,'Sales Hx'!$B:$B,Planning!$B3879,'Sales Hx'!$D:$D,Planning!$E3879))</f>
        <v>7</v>
      </c>
      <c r="J3879" s="16">
        <f>IF(COUNTIFS($C:$C,B3879)&gt;1,SUMIFS('Sales Hx'!$S:$S,'Sales Hx'!$B:$B,_xlfn.XLOOKUP(B3879,C:C,B:B),'Sales Hx'!$D:$D,E3879),SUMIFS('Sales Hx'!$S:$S,'Sales Hx'!$B:$B,$B3879,'Sales Hx'!$D:$D,$E3879))</f>
        <v>7.9605263157894735E-2</v>
      </c>
      <c r="K3879" s="16">
        <f t="shared" si="328"/>
        <v>0.5714285714285714</v>
      </c>
      <c r="L3879" s="12">
        <f>IF(M3879&lt;&gt;"",M3879,IF(COUNTIFS($C:$C,B3879)&gt;1,SUMIFS('Sales Hx'!V:V,'Sales Hx'!$B:$B,_xlfn.XLOOKUP(B3879,C:C,B:B),'Sales Hx'!$D:$D,$E3879),SUMIFS('Sales Hx'!V:V,'Sales Hx'!$B:$B,$B3879,'Sales Hx'!$D:$D,$E3879)))</f>
        <v>0</v>
      </c>
      <c r="M3879" s="12">
        <v>0</v>
      </c>
      <c r="N3879" s="15">
        <f t="shared" si="331"/>
        <v>7.9605263157894735E-2</v>
      </c>
      <c r="O3879" s="21">
        <f t="shared" si="330"/>
        <v>0</v>
      </c>
      <c r="P3879" s="24">
        <v>9.75</v>
      </c>
      <c r="Q3879" s="18">
        <f t="shared" si="332"/>
        <v>0</v>
      </c>
      <c r="R3879" s="2">
        <v>1</v>
      </c>
      <c r="S3879" s="2">
        <v>120</v>
      </c>
      <c r="T3879" s="2" t="s">
        <v>4647</v>
      </c>
      <c r="U3879" s="28" t="str">
        <f>IF(G3879=0,"",_xlfn.MINIFS('PO Details'!$I:$I,'PO Details'!$D:$D,Planning!$B3879,'PO Details'!$L:$L,Planning!$E3879))</f>
        <v/>
      </c>
      <c r="V3879" s="29" t="s">
        <v>4640</v>
      </c>
      <c r="W3879" t="str">
        <f t="shared" si="329"/>
        <v/>
      </c>
      <c r="X3879" s="2">
        <v>120</v>
      </c>
    </row>
    <row r="3880" spans="1:24" x14ac:dyDescent="0.25">
      <c r="A3880" s="11" t="s">
        <v>4621</v>
      </c>
      <c r="B3880" s="22" t="s">
        <v>1859</v>
      </c>
      <c r="C3880" s="22"/>
      <c r="D3880" s="22" t="s">
        <v>1860</v>
      </c>
      <c r="E3880" s="31" t="s">
        <v>106</v>
      </c>
      <c r="F3880" s="12">
        <f>SUMIFS('Inventory Details'!$H:$H,'Inventory Details'!$B:$B,$B3880,'Inventory Details'!$E:$E,$E3880)</f>
        <v>4</v>
      </c>
      <c r="G3880" s="12">
        <f>SUMIFS('PO Details'!$H:$H,'PO Details'!$D:$D,Planning!$B3880,'PO Details'!$L:$L,$E3880)</f>
        <v>0</v>
      </c>
      <c r="H3880" s="12">
        <f>SUMIFS('SO Details'!$G:$G,'SO Details'!$D:$D,Planning!$B3880,'SO Details'!$K:$K,$E3880)</f>
        <v>0</v>
      </c>
      <c r="I3880" s="20">
        <f>IF(COUNTIFS($C:$C,B3880)&gt;1,SUMIFS('Sales Hx'!$Q:$Q,'Sales Hx'!$B:$B,_xlfn.XLOOKUP(B3880,C:C,B:B),'Sales Hx'!$D:$D,Planning!$E3880),SUMIFS('Sales Hx'!$Q:$Q,'Sales Hx'!$B:$B,Planning!$B3880,'Sales Hx'!$D:$D,Planning!$E3880))</f>
        <v>4.1999999999999993</v>
      </c>
      <c r="J3880" s="16">
        <f>IF(COUNTIFS($C:$C,B3880)&gt;1,SUMIFS('Sales Hx'!$S:$S,'Sales Hx'!$B:$B,_xlfn.XLOOKUP(B3880,C:C,B:B),'Sales Hx'!$D:$D,E3880),SUMIFS('Sales Hx'!$S:$S,'Sales Hx'!$B:$B,$B3880,'Sales Hx'!$D:$D,$E3880))</f>
        <v>0.10087719298245613</v>
      </c>
      <c r="K3880" s="16">
        <f t="shared" si="328"/>
        <v>0.95238095238095255</v>
      </c>
      <c r="L3880" s="12">
        <f>IF(M3880&lt;&gt;"",M3880,IF(COUNTIFS($C:$C,B3880)&gt;1,SUMIFS('Sales Hx'!V:V,'Sales Hx'!$B:$B,_xlfn.XLOOKUP(B3880,C:C,B:B),'Sales Hx'!$D:$D,$E3880),SUMIFS('Sales Hx'!V:V,'Sales Hx'!$B:$B,$B3880,'Sales Hx'!$D:$D,$E3880)))</f>
        <v>0</v>
      </c>
      <c r="M3880" s="12">
        <v>0</v>
      </c>
      <c r="N3880" s="15">
        <f t="shared" si="331"/>
        <v>0.10087719298245613</v>
      </c>
      <c r="O3880" s="21">
        <f t="shared" si="330"/>
        <v>0</v>
      </c>
      <c r="P3880" s="24">
        <v>9.75</v>
      </c>
      <c r="Q3880" s="18">
        <f t="shared" si="332"/>
        <v>0</v>
      </c>
      <c r="R3880" s="2">
        <v>1</v>
      </c>
      <c r="S3880" s="2">
        <v>120</v>
      </c>
      <c r="T3880" s="2" t="s">
        <v>4647</v>
      </c>
      <c r="U3880" s="28" t="str">
        <f>IF(G3880=0,"",_xlfn.MINIFS('PO Details'!$I:$I,'PO Details'!$D:$D,Planning!$B3880,'PO Details'!$L:$L,Planning!$E3880))</f>
        <v/>
      </c>
      <c r="V3880" s="29" t="s">
        <v>4640</v>
      </c>
      <c r="W3880" t="str">
        <f t="shared" si="329"/>
        <v/>
      </c>
      <c r="X3880" s="2">
        <v>120</v>
      </c>
    </row>
    <row r="3881" spans="1:24" x14ac:dyDescent="0.25">
      <c r="A3881" s="11"/>
      <c r="B3881" s="22" t="s">
        <v>1861</v>
      </c>
      <c r="C3881" s="22"/>
      <c r="D3881" s="22" t="s">
        <v>1862</v>
      </c>
      <c r="E3881" s="31" t="s">
        <v>106</v>
      </c>
      <c r="F3881" s="12">
        <f>SUMIFS('Inventory Details'!$H:$H,'Inventory Details'!$B:$B,$B3881,'Inventory Details'!$E:$E,$E3881)</f>
        <v>6</v>
      </c>
      <c r="G3881" s="12">
        <f>SUMIFS('PO Details'!$H:$H,'PO Details'!$D:$D,Planning!$B3881,'PO Details'!$L:$L,$E3881)</f>
        <v>0</v>
      </c>
      <c r="H3881" s="12">
        <f>SUMIFS('SO Details'!$G:$G,'SO Details'!$D:$D,Planning!$B3881,'SO Details'!$K:$K,$E3881)</f>
        <v>0</v>
      </c>
      <c r="I3881" s="20">
        <f>IF(COUNTIFS($C:$C,B3881)&gt;1,SUMIFS('Sales Hx'!$Q:$Q,'Sales Hx'!$B:$B,_xlfn.XLOOKUP(B3881,C:C,B:B),'Sales Hx'!$D:$D,Planning!$E3881),SUMIFS('Sales Hx'!$Q:$Q,'Sales Hx'!$B:$B,Planning!$B3881,'Sales Hx'!$D:$D,Planning!$E3881))</f>
        <v>0</v>
      </c>
      <c r="J3881" s="16">
        <f>IF(COUNTIFS($C:$C,B3881)&gt;1,SUMIFS('Sales Hx'!$S:$S,'Sales Hx'!$B:$B,_xlfn.XLOOKUP(B3881,C:C,B:B),'Sales Hx'!$D:$D,E3881),SUMIFS('Sales Hx'!$S:$S,'Sales Hx'!$B:$B,$B3881,'Sales Hx'!$D:$D,$E3881))</f>
        <v>0</v>
      </c>
      <c r="K3881" s="16">
        <f t="shared" si="328"/>
        <v>0</v>
      </c>
      <c r="L3881" s="12">
        <f>IF(M3881&lt;&gt;"",M3881,IF(COUNTIFS($C:$C,B3881)&gt;1,SUMIFS('Sales Hx'!V:V,'Sales Hx'!$B:$B,_xlfn.XLOOKUP(B3881,C:C,B:B),'Sales Hx'!$D:$D,$E3881),SUMIFS('Sales Hx'!V:V,'Sales Hx'!$B:$B,$B3881,'Sales Hx'!$D:$D,$E3881)))</f>
        <v>0</v>
      </c>
      <c r="M3881" s="12">
        <v>0</v>
      </c>
      <c r="N3881" s="15">
        <f t="shared" si="331"/>
        <v>0</v>
      </c>
      <c r="O3881" s="21">
        <f t="shared" si="330"/>
        <v>0</v>
      </c>
      <c r="P3881" s="24">
        <v>5</v>
      </c>
      <c r="Q3881" s="18">
        <f t="shared" si="332"/>
        <v>0</v>
      </c>
      <c r="R3881" s="2">
        <v>1</v>
      </c>
      <c r="S3881" s="2">
        <v>120</v>
      </c>
      <c r="T3881" s="2" t="s">
        <v>4647</v>
      </c>
      <c r="U3881" s="28" t="str">
        <f>IF(G3881=0,"",_xlfn.MINIFS('PO Details'!$I:$I,'PO Details'!$D:$D,Planning!$B3881,'PO Details'!$L:$L,Planning!$E3881))</f>
        <v/>
      </c>
      <c r="V3881" s="29" t="s">
        <v>4640</v>
      </c>
      <c r="W3881" t="str">
        <f t="shared" si="329"/>
        <v>Max</v>
      </c>
      <c r="X3881" s="2">
        <v>120</v>
      </c>
    </row>
    <row r="3882" spans="1:24" x14ac:dyDescent="0.25">
      <c r="A3882" s="11"/>
      <c r="B3882" s="22" t="s">
        <v>1861</v>
      </c>
      <c r="C3882" s="22"/>
      <c r="D3882" s="22" t="s">
        <v>1862</v>
      </c>
      <c r="E3882" s="31" t="s">
        <v>4746</v>
      </c>
      <c r="F3882" s="12">
        <f>SUMIFS('Inventory Details'!$H:$H,'Inventory Details'!$B:$B,$B3882,'Inventory Details'!$E:$E,$E3882)</f>
        <v>0</v>
      </c>
      <c r="G3882" s="12">
        <f>SUMIFS('PO Details'!$H:$H,'PO Details'!$D:$D,Planning!$B3882,'PO Details'!$L:$L,$E3882)</f>
        <v>0</v>
      </c>
      <c r="H3882" s="12">
        <f>SUMIFS('SO Details'!$G:$G,'SO Details'!$D:$D,Planning!$B3882,'SO Details'!$K:$K,$E3882)</f>
        <v>0</v>
      </c>
      <c r="I3882" s="20">
        <f>IF(COUNTIFS($C:$C,B3882)&gt;1,SUMIFS('Sales Hx'!$Q:$Q,'Sales Hx'!$B:$B,_xlfn.XLOOKUP(B3882,C:C,B:B),'Sales Hx'!$D:$D,Planning!$E3882),SUMIFS('Sales Hx'!$Q:$Q,'Sales Hx'!$B:$B,Planning!$B3882,'Sales Hx'!$D:$D,Planning!$E3882))</f>
        <v>0</v>
      </c>
      <c r="J3882" s="16">
        <f>IF(COUNTIFS($C:$C,B3882)&gt;1,SUMIFS('Sales Hx'!$S:$S,'Sales Hx'!$B:$B,_xlfn.XLOOKUP(B3882,C:C,B:B),'Sales Hx'!$D:$D,E3882),SUMIFS('Sales Hx'!$S:$S,'Sales Hx'!$B:$B,$B3882,'Sales Hx'!$D:$D,$E3882))</f>
        <v>0</v>
      </c>
      <c r="K3882" s="16">
        <f t="shared" si="328"/>
        <v>0</v>
      </c>
      <c r="L3882" s="12">
        <f>IF(M3882&lt;&gt;"",M3882,IF(COUNTIFS($C:$C,B3882)&gt;1,SUMIFS('Sales Hx'!V:V,'Sales Hx'!$B:$B,_xlfn.XLOOKUP(B3882,C:C,B:B),'Sales Hx'!$D:$D,$E3882),SUMIFS('Sales Hx'!V:V,'Sales Hx'!$B:$B,$B3882,'Sales Hx'!$D:$D,$E3882)))</f>
        <v>0</v>
      </c>
      <c r="M3882" s="12">
        <v>0</v>
      </c>
      <c r="N3882" s="15">
        <f t="shared" si="331"/>
        <v>0</v>
      </c>
      <c r="O3882" s="21">
        <f t="shared" si="330"/>
        <v>0</v>
      </c>
      <c r="P3882" s="24">
        <v>5</v>
      </c>
      <c r="Q3882" s="18">
        <f t="shared" si="332"/>
        <v>0</v>
      </c>
      <c r="R3882" s="2">
        <v>1</v>
      </c>
      <c r="S3882" s="2">
        <v>120</v>
      </c>
      <c r="T3882" s="2" t="s">
        <v>4647</v>
      </c>
      <c r="U3882" s="28" t="str">
        <f>IF(G3882=0,"",_xlfn.MINIFS('PO Details'!$I:$I,'PO Details'!$D:$D,Planning!$B3882,'PO Details'!$L:$L,Planning!$E3882))</f>
        <v/>
      </c>
      <c r="V3882" s="29" t="s">
        <v>4640</v>
      </c>
      <c r="W3882" t="str">
        <f t="shared" si="329"/>
        <v>Max</v>
      </c>
      <c r="X3882" s="2">
        <v>120</v>
      </c>
    </row>
    <row r="3883" spans="1:24" x14ac:dyDescent="0.25">
      <c r="A3883" s="11"/>
      <c r="B3883" s="22" t="s">
        <v>1861</v>
      </c>
      <c r="C3883" s="22"/>
      <c r="D3883" s="22" t="s">
        <v>1862</v>
      </c>
      <c r="E3883" s="31" t="s">
        <v>109</v>
      </c>
      <c r="F3883" s="12">
        <f>SUMIFS('Inventory Details'!$H:$H,'Inventory Details'!$B:$B,$B3883,'Inventory Details'!$E:$E,$E3883)</f>
        <v>2</v>
      </c>
      <c r="G3883" s="12">
        <f>SUMIFS('PO Details'!$H:$H,'PO Details'!$D:$D,Planning!$B3883,'PO Details'!$L:$L,$E3883)</f>
        <v>0</v>
      </c>
      <c r="H3883" s="12">
        <f>SUMIFS('SO Details'!$G:$G,'SO Details'!$D:$D,Planning!$B3883,'SO Details'!$K:$K,$E3883)</f>
        <v>0</v>
      </c>
      <c r="I3883" s="20">
        <f>IF(COUNTIFS($C:$C,B3883)&gt;1,SUMIFS('Sales Hx'!$Q:$Q,'Sales Hx'!$B:$B,_xlfn.XLOOKUP(B3883,C:C,B:B),'Sales Hx'!$D:$D,Planning!$E3883),SUMIFS('Sales Hx'!$Q:$Q,'Sales Hx'!$B:$B,Planning!$B3883,'Sales Hx'!$D:$D,Planning!$E3883))</f>
        <v>0</v>
      </c>
      <c r="J3883" s="16">
        <f>IF(COUNTIFS($C:$C,B3883)&gt;1,SUMIFS('Sales Hx'!$S:$S,'Sales Hx'!$B:$B,_xlfn.XLOOKUP(B3883,C:C,B:B),'Sales Hx'!$D:$D,E3883),SUMIFS('Sales Hx'!$S:$S,'Sales Hx'!$B:$B,$B3883,'Sales Hx'!$D:$D,$E3883))</f>
        <v>0</v>
      </c>
      <c r="K3883" s="16">
        <f t="shared" si="328"/>
        <v>0</v>
      </c>
      <c r="L3883" s="12">
        <f>IF(M3883&lt;&gt;"",M3883,IF(COUNTIFS($C:$C,B3883)&gt;1,SUMIFS('Sales Hx'!V:V,'Sales Hx'!$B:$B,_xlfn.XLOOKUP(B3883,C:C,B:B),'Sales Hx'!$D:$D,$E3883),SUMIFS('Sales Hx'!V:V,'Sales Hx'!$B:$B,$B3883,'Sales Hx'!$D:$D,$E3883)))</f>
        <v>0</v>
      </c>
      <c r="M3883" s="12">
        <v>0</v>
      </c>
      <c r="N3883" s="15">
        <f t="shared" si="331"/>
        <v>0</v>
      </c>
      <c r="O3883" s="21">
        <f t="shared" si="330"/>
        <v>0</v>
      </c>
      <c r="P3883" s="24">
        <v>5</v>
      </c>
      <c r="Q3883" s="18">
        <f t="shared" si="332"/>
        <v>0</v>
      </c>
      <c r="R3883" s="2">
        <v>1</v>
      </c>
      <c r="S3883" s="2">
        <v>120</v>
      </c>
      <c r="T3883" s="2" t="s">
        <v>4647</v>
      </c>
      <c r="U3883" s="28" t="str">
        <f>IF(G3883=0,"",_xlfn.MINIFS('PO Details'!$I:$I,'PO Details'!$D:$D,Planning!$B3883,'PO Details'!$L:$L,Planning!$E3883))</f>
        <v/>
      </c>
      <c r="V3883" s="29" t="s">
        <v>4640</v>
      </c>
      <c r="W3883" t="str">
        <f t="shared" si="329"/>
        <v>Max</v>
      </c>
      <c r="X3883" s="2">
        <v>120</v>
      </c>
    </row>
    <row r="3884" spans="1:24" x14ac:dyDescent="0.25">
      <c r="A3884" s="11"/>
      <c r="B3884" s="22" t="s">
        <v>1861</v>
      </c>
      <c r="C3884" s="22"/>
      <c r="D3884" s="22" t="s">
        <v>1862</v>
      </c>
      <c r="E3884" s="31" t="s">
        <v>113</v>
      </c>
      <c r="F3884" s="12">
        <f>SUMIFS('Inventory Details'!$H:$H,'Inventory Details'!$B:$B,$B3884,'Inventory Details'!$E:$E,$E3884)</f>
        <v>2</v>
      </c>
      <c r="G3884" s="12">
        <f>SUMIFS('PO Details'!$H:$H,'PO Details'!$D:$D,Planning!$B3884,'PO Details'!$L:$L,$E3884)</f>
        <v>0</v>
      </c>
      <c r="H3884" s="12">
        <f>SUMIFS('SO Details'!$G:$G,'SO Details'!$D:$D,Planning!$B3884,'SO Details'!$K:$K,$E3884)</f>
        <v>0</v>
      </c>
      <c r="I3884" s="20">
        <f>IF(COUNTIFS($C:$C,B3884)&gt;1,SUMIFS('Sales Hx'!$Q:$Q,'Sales Hx'!$B:$B,_xlfn.XLOOKUP(B3884,C:C,B:B),'Sales Hx'!$D:$D,Planning!$E3884),SUMIFS('Sales Hx'!$Q:$Q,'Sales Hx'!$B:$B,Planning!$B3884,'Sales Hx'!$D:$D,Planning!$E3884))</f>
        <v>0</v>
      </c>
      <c r="J3884" s="16">
        <f>IF(COUNTIFS($C:$C,B3884)&gt;1,SUMIFS('Sales Hx'!$S:$S,'Sales Hx'!$B:$B,_xlfn.XLOOKUP(B3884,C:C,B:B),'Sales Hx'!$D:$D,E3884),SUMIFS('Sales Hx'!$S:$S,'Sales Hx'!$B:$B,$B3884,'Sales Hx'!$D:$D,$E3884))</f>
        <v>0</v>
      </c>
      <c r="K3884" s="16">
        <f t="shared" ref="K3884:K3947" si="333">IFERROR((F3884+G3884)/I3884,0)</f>
        <v>0</v>
      </c>
      <c r="L3884" s="12">
        <f>IF(M3884&lt;&gt;"",M3884,IF(COUNTIFS($C:$C,B3884)&gt;1,SUMIFS('Sales Hx'!V:V,'Sales Hx'!$B:$B,_xlfn.XLOOKUP(B3884,C:C,B:B),'Sales Hx'!$D:$D,$E3884),SUMIFS('Sales Hx'!V:V,'Sales Hx'!$B:$B,$B3884,'Sales Hx'!$D:$D,$E3884)))</f>
        <v>0</v>
      </c>
      <c r="M3884" s="12">
        <v>0</v>
      </c>
      <c r="N3884" s="15">
        <f t="shared" si="331"/>
        <v>0</v>
      </c>
      <c r="O3884" s="21">
        <f t="shared" si="330"/>
        <v>0</v>
      </c>
      <c r="P3884" s="24">
        <v>5</v>
      </c>
      <c r="Q3884" s="18">
        <f t="shared" si="332"/>
        <v>0</v>
      </c>
      <c r="R3884" s="2">
        <v>1</v>
      </c>
      <c r="S3884" s="2">
        <v>120</v>
      </c>
      <c r="T3884" s="2" t="s">
        <v>4647</v>
      </c>
      <c r="U3884" s="28" t="str">
        <f>IF(G3884=0,"",_xlfn.MINIFS('PO Details'!$I:$I,'PO Details'!$D:$D,Planning!$B3884,'PO Details'!$L:$L,Planning!$E3884))</f>
        <v/>
      </c>
      <c r="V3884" s="29" t="s">
        <v>4640</v>
      </c>
      <c r="W3884" t="str">
        <f t="shared" si="329"/>
        <v>Max</v>
      </c>
      <c r="X3884" s="2">
        <v>120</v>
      </c>
    </row>
    <row r="3885" spans="1:24" x14ac:dyDescent="0.25">
      <c r="A3885" s="11" t="s">
        <v>4621</v>
      </c>
      <c r="B3885" s="22" t="s">
        <v>1863</v>
      </c>
      <c r="C3885" s="22"/>
      <c r="D3885" s="22" t="s">
        <v>4662</v>
      </c>
      <c r="E3885" s="31" t="s">
        <v>4746</v>
      </c>
      <c r="F3885" s="12">
        <f>SUMIFS('Inventory Details'!$H:$H,'Inventory Details'!$B:$B,$B3885,'Inventory Details'!$E:$E,$E3885)</f>
        <v>6</v>
      </c>
      <c r="G3885" s="12">
        <f>SUMIFS('PO Details'!$H:$H,'PO Details'!$D:$D,Planning!$B3885,'PO Details'!$L:$L,$E3885)</f>
        <v>32</v>
      </c>
      <c r="H3885" s="12">
        <f>SUMIFS('SO Details'!$G:$G,'SO Details'!$D:$D,Planning!$B3885,'SO Details'!$K:$K,$E3885)</f>
        <v>0</v>
      </c>
      <c r="I3885" s="20">
        <f>IF(COUNTIFS($C:$C,B3885)&gt;1,SUMIFS('Sales Hx'!$Q:$Q,'Sales Hx'!$B:$B,_xlfn.XLOOKUP(B3885,C:C,B:B),'Sales Hx'!$D:$D,Planning!$E3885),SUMIFS('Sales Hx'!$Q:$Q,'Sales Hx'!$B:$B,Planning!$B3885,'Sales Hx'!$D:$D,Planning!$E3885))</f>
        <v>30.799999999999997</v>
      </c>
      <c r="J3885" s="16">
        <f>IF(COUNTIFS($C:$C,B3885)&gt;1,SUMIFS('Sales Hx'!$S:$S,'Sales Hx'!$B:$B,_xlfn.XLOOKUP(B3885,C:C,B:B),'Sales Hx'!$D:$D,E3885),SUMIFS('Sales Hx'!$S:$S,'Sales Hx'!$B:$B,$B3885,'Sales Hx'!$D:$D,$E3885))</f>
        <v>0.265625</v>
      </c>
      <c r="K3885" s="16">
        <f t="shared" si="333"/>
        <v>1.2337662337662338</v>
      </c>
      <c r="L3885" s="12">
        <f>IF(M3885&lt;&gt;"",M3885,IF(COUNTIFS($C:$C,B3885)&gt;1,SUMIFS('Sales Hx'!V:V,'Sales Hx'!$B:$B,_xlfn.XLOOKUP(B3885,C:C,B:B),'Sales Hx'!$D:$D,$E3885),SUMIFS('Sales Hx'!V:V,'Sales Hx'!$B:$B,$B3885,'Sales Hx'!$D:$D,$E3885)))</f>
        <v>0</v>
      </c>
      <c r="M3885" s="12">
        <v>0</v>
      </c>
      <c r="N3885" s="15">
        <f t="shared" si="331"/>
        <v>0.265625</v>
      </c>
      <c r="O3885" s="21">
        <f t="shared" si="330"/>
        <v>0</v>
      </c>
      <c r="P3885" s="24">
        <v>19.5</v>
      </c>
      <c r="Q3885" s="18">
        <f t="shared" si="332"/>
        <v>0</v>
      </c>
      <c r="R3885" s="2">
        <v>1</v>
      </c>
      <c r="S3885" s="2">
        <v>120</v>
      </c>
      <c r="T3885" s="2" t="s">
        <v>4647</v>
      </c>
      <c r="U3885" s="28">
        <f>IF(G3885=0,"",_xlfn.MINIFS('PO Details'!$I:$I,'PO Details'!$D:$D,Planning!$B3885,'PO Details'!$L:$L,Planning!$E3885))</f>
        <v>45436</v>
      </c>
      <c r="V3885" s="29" t="s">
        <v>4640</v>
      </c>
      <c r="W3885" t="str">
        <f t="shared" si="329"/>
        <v/>
      </c>
      <c r="X3885" s="2">
        <v>120</v>
      </c>
    </row>
    <row r="3886" spans="1:24" x14ac:dyDescent="0.25">
      <c r="A3886" s="11" t="s">
        <v>4621</v>
      </c>
      <c r="B3886" s="22" t="s">
        <v>1863</v>
      </c>
      <c r="C3886" s="22"/>
      <c r="D3886" s="22" t="s">
        <v>4662</v>
      </c>
      <c r="E3886" s="31" t="s">
        <v>106</v>
      </c>
      <c r="F3886" s="12">
        <f>SUMIFS('Inventory Details'!$H:$H,'Inventory Details'!$B:$B,$B3886,'Inventory Details'!$E:$E,$E3886)</f>
        <v>8</v>
      </c>
      <c r="G3886" s="12">
        <f>SUMIFS('PO Details'!$H:$H,'PO Details'!$D:$D,Planning!$B3886,'PO Details'!$L:$L,$E3886)</f>
        <v>0</v>
      </c>
      <c r="H3886" s="12">
        <f>SUMIFS('SO Details'!$G:$G,'SO Details'!$D:$D,Planning!$B3886,'SO Details'!$K:$K,$E3886)</f>
        <v>2</v>
      </c>
      <c r="I3886" s="20">
        <f>IF(COUNTIFS($C:$C,B3886)&gt;1,SUMIFS('Sales Hx'!$Q:$Q,'Sales Hx'!$B:$B,_xlfn.XLOOKUP(B3886,C:C,B:B),'Sales Hx'!$D:$D,Planning!$E3886),SUMIFS('Sales Hx'!$Q:$Q,'Sales Hx'!$B:$B,Planning!$B3886,'Sales Hx'!$D:$D,Planning!$E3886))</f>
        <v>2.8</v>
      </c>
      <c r="J3886" s="16">
        <f>IF(COUNTIFS($C:$C,B3886)&gt;1,SUMIFS('Sales Hx'!$S:$S,'Sales Hx'!$B:$B,_xlfn.XLOOKUP(B3886,C:C,B:B),'Sales Hx'!$D:$D,E3886),SUMIFS('Sales Hx'!$S:$S,'Sales Hx'!$B:$B,$B3886,'Sales Hx'!$D:$D,$E3886))</f>
        <v>8.771929824561403E-2</v>
      </c>
      <c r="K3886" s="16">
        <f t="shared" si="333"/>
        <v>2.8571428571428572</v>
      </c>
      <c r="L3886" s="12">
        <f>IF(M3886&lt;&gt;"",M3886,IF(COUNTIFS($C:$C,B3886)&gt;1,SUMIFS('Sales Hx'!V:V,'Sales Hx'!$B:$B,_xlfn.XLOOKUP(B3886,C:C,B:B),'Sales Hx'!$D:$D,$E3886),SUMIFS('Sales Hx'!V:V,'Sales Hx'!$B:$B,$B3886,'Sales Hx'!$D:$D,$E3886)))</f>
        <v>0</v>
      </c>
      <c r="M3886" s="12">
        <v>0</v>
      </c>
      <c r="N3886" s="15">
        <f t="shared" si="331"/>
        <v>8.771929824561403E-2</v>
      </c>
      <c r="O3886" s="21">
        <f t="shared" si="330"/>
        <v>0</v>
      </c>
      <c r="P3886" s="24">
        <v>19.5</v>
      </c>
      <c r="Q3886" s="18">
        <f t="shared" si="332"/>
        <v>0</v>
      </c>
      <c r="R3886" s="2">
        <v>1</v>
      </c>
      <c r="S3886" s="2">
        <v>120</v>
      </c>
      <c r="T3886" s="2" t="s">
        <v>4647</v>
      </c>
      <c r="U3886" s="28" t="str">
        <f>IF(G3886=0,"",_xlfn.MINIFS('PO Details'!$I:$I,'PO Details'!$D:$D,Planning!$B3886,'PO Details'!$L:$L,Planning!$E3886))</f>
        <v/>
      </c>
      <c r="V3886" s="29" t="s">
        <v>4640</v>
      </c>
      <c r="W3886" t="str">
        <f t="shared" si="329"/>
        <v/>
      </c>
      <c r="X3886" s="2">
        <v>120</v>
      </c>
    </row>
    <row r="3887" spans="1:24" x14ac:dyDescent="0.25">
      <c r="A3887" s="11" t="s">
        <v>4621</v>
      </c>
      <c r="B3887" s="22" t="s">
        <v>1863</v>
      </c>
      <c r="C3887" s="22"/>
      <c r="D3887" s="22" t="s">
        <v>4662</v>
      </c>
      <c r="E3887" s="31" t="s">
        <v>108</v>
      </c>
      <c r="F3887" s="12">
        <f>SUMIFS('Inventory Details'!$H:$H,'Inventory Details'!$B:$B,$B3887,'Inventory Details'!$E:$E,$E3887)</f>
        <v>0</v>
      </c>
      <c r="G3887" s="12">
        <f>SUMIFS('PO Details'!$H:$H,'PO Details'!$D:$D,Planning!$B3887,'PO Details'!$L:$L,$E3887)</f>
        <v>0</v>
      </c>
      <c r="H3887" s="12">
        <f>SUMIFS('SO Details'!$G:$G,'SO Details'!$D:$D,Planning!$B3887,'SO Details'!$K:$K,$E3887)</f>
        <v>0</v>
      </c>
      <c r="I3887" s="20">
        <f>IF(COUNTIFS($C:$C,B3887)&gt;1,SUMIFS('Sales Hx'!$Q:$Q,'Sales Hx'!$B:$B,_xlfn.XLOOKUP(B3887,C:C,B:B),'Sales Hx'!$D:$D,Planning!$E3887),SUMIFS('Sales Hx'!$Q:$Q,'Sales Hx'!$B:$B,Planning!$B3887,'Sales Hx'!$D:$D,Planning!$E3887))</f>
        <v>1.4</v>
      </c>
      <c r="J3887" s="16">
        <f>IF(COUNTIFS($C:$C,B3887)&gt;1,SUMIFS('Sales Hx'!$S:$S,'Sales Hx'!$B:$B,_xlfn.XLOOKUP(B3887,C:C,B:B),'Sales Hx'!$D:$D,E3887),SUMIFS('Sales Hx'!$S:$S,'Sales Hx'!$B:$B,$B3887,'Sales Hx'!$D:$D,$E3887))</f>
        <v>3.9473684210526314E-2</v>
      </c>
      <c r="K3887" s="16">
        <f t="shared" si="333"/>
        <v>0</v>
      </c>
      <c r="L3887" s="12">
        <f>IF(M3887&lt;&gt;"",M3887,IF(COUNTIFS($C:$C,B3887)&gt;1,SUMIFS('Sales Hx'!V:V,'Sales Hx'!$B:$B,_xlfn.XLOOKUP(B3887,C:C,B:B),'Sales Hx'!$D:$D,$E3887),SUMIFS('Sales Hx'!V:V,'Sales Hx'!$B:$B,$B3887,'Sales Hx'!$D:$D,$E3887)))</f>
        <v>0</v>
      </c>
      <c r="M3887" s="12">
        <v>0</v>
      </c>
      <c r="N3887" s="15">
        <f t="shared" si="331"/>
        <v>3.9473684210526314E-2</v>
      </c>
      <c r="O3887" s="21">
        <f t="shared" si="330"/>
        <v>5</v>
      </c>
      <c r="P3887" s="24">
        <v>19.5</v>
      </c>
      <c r="Q3887" s="18">
        <f t="shared" si="332"/>
        <v>97.5</v>
      </c>
      <c r="R3887" s="2">
        <v>1</v>
      </c>
      <c r="S3887" s="2">
        <v>120</v>
      </c>
      <c r="T3887" s="2" t="s">
        <v>4647</v>
      </c>
      <c r="U3887" s="28" t="str">
        <f>IF(G3887=0,"",_xlfn.MINIFS('PO Details'!$I:$I,'PO Details'!$D:$D,Planning!$B3887,'PO Details'!$L:$L,Planning!$E3887))</f>
        <v/>
      </c>
      <c r="V3887" s="29" t="s">
        <v>4640</v>
      </c>
      <c r="W3887" t="str">
        <f t="shared" si="329"/>
        <v/>
      </c>
      <c r="X3887" s="2">
        <v>120</v>
      </c>
    </row>
    <row r="3888" spans="1:24" x14ac:dyDescent="0.25">
      <c r="A3888" s="11" t="s">
        <v>4621</v>
      </c>
      <c r="B3888" s="22" t="s">
        <v>1863</v>
      </c>
      <c r="C3888" s="22"/>
      <c r="D3888" s="22" t="s">
        <v>4662</v>
      </c>
      <c r="E3888" s="31" t="s">
        <v>109</v>
      </c>
      <c r="F3888" s="12">
        <f>SUMIFS('Inventory Details'!$H:$H,'Inventory Details'!$B:$B,$B3888,'Inventory Details'!$E:$E,$E3888)</f>
        <v>5</v>
      </c>
      <c r="G3888" s="12">
        <f>SUMIFS('PO Details'!$H:$H,'PO Details'!$D:$D,Planning!$B3888,'PO Details'!$L:$L,$E3888)</f>
        <v>0</v>
      </c>
      <c r="H3888" s="12">
        <f>SUMIFS('SO Details'!$G:$G,'SO Details'!$D:$D,Planning!$B3888,'SO Details'!$K:$K,$E3888)</f>
        <v>0</v>
      </c>
      <c r="I3888" s="20">
        <f>IF(COUNTIFS($C:$C,B3888)&gt;1,SUMIFS('Sales Hx'!$Q:$Q,'Sales Hx'!$B:$B,_xlfn.XLOOKUP(B3888,C:C,B:B),'Sales Hx'!$D:$D,Planning!$E3888),SUMIFS('Sales Hx'!$Q:$Q,'Sales Hx'!$B:$B,Planning!$B3888,'Sales Hx'!$D:$D,Planning!$E3888))</f>
        <v>1.4</v>
      </c>
      <c r="J3888" s="16">
        <f>IF(COUNTIFS($C:$C,B3888)&gt;1,SUMIFS('Sales Hx'!$S:$S,'Sales Hx'!$B:$B,_xlfn.XLOOKUP(B3888,C:C,B:B),'Sales Hx'!$D:$D,E3888),SUMIFS('Sales Hx'!$S:$S,'Sales Hx'!$B:$B,$B3888,'Sales Hx'!$D:$D,$E3888))</f>
        <v>4.2105263157894743E-2</v>
      </c>
      <c r="K3888" s="16">
        <f t="shared" si="333"/>
        <v>3.5714285714285716</v>
      </c>
      <c r="L3888" s="12">
        <f>IF(M3888&lt;&gt;"",M3888,IF(COUNTIFS($C:$C,B3888)&gt;1,SUMIFS('Sales Hx'!V:V,'Sales Hx'!$B:$B,_xlfn.XLOOKUP(B3888,C:C,B:B),'Sales Hx'!$D:$D,$E3888),SUMIFS('Sales Hx'!V:V,'Sales Hx'!$B:$B,$B3888,'Sales Hx'!$D:$D,$E3888)))</f>
        <v>0</v>
      </c>
      <c r="M3888" s="12">
        <v>0</v>
      </c>
      <c r="N3888" s="15">
        <f t="shared" si="331"/>
        <v>4.2105263157894743E-2</v>
      </c>
      <c r="O3888" s="21">
        <f t="shared" si="330"/>
        <v>0</v>
      </c>
      <c r="P3888" s="24">
        <v>19.5</v>
      </c>
      <c r="Q3888" s="18">
        <f t="shared" si="332"/>
        <v>0</v>
      </c>
      <c r="R3888" s="2">
        <v>1</v>
      </c>
      <c r="S3888" s="2">
        <v>120</v>
      </c>
      <c r="T3888" s="2" t="s">
        <v>4647</v>
      </c>
      <c r="U3888" s="28" t="str">
        <f>IF(G3888=0,"",_xlfn.MINIFS('PO Details'!$I:$I,'PO Details'!$D:$D,Planning!$B3888,'PO Details'!$L:$L,Planning!$E3888))</f>
        <v/>
      </c>
      <c r="V3888" s="29" t="s">
        <v>4640</v>
      </c>
      <c r="W3888" t="str">
        <f t="shared" si="329"/>
        <v>Max</v>
      </c>
      <c r="X3888" s="2">
        <v>120</v>
      </c>
    </row>
    <row r="3889" spans="1:24" x14ac:dyDescent="0.25">
      <c r="A3889" s="11" t="s">
        <v>4621</v>
      </c>
      <c r="B3889" s="22" t="s">
        <v>1863</v>
      </c>
      <c r="C3889" s="22"/>
      <c r="D3889" s="22" t="s">
        <v>4662</v>
      </c>
      <c r="E3889" s="31" t="s">
        <v>113</v>
      </c>
      <c r="F3889" s="12">
        <f>SUMIFS('Inventory Details'!$H:$H,'Inventory Details'!$B:$B,$B3889,'Inventory Details'!$E:$E,$E3889)</f>
        <v>0</v>
      </c>
      <c r="G3889" s="12">
        <f>SUMIFS('PO Details'!$H:$H,'PO Details'!$D:$D,Planning!$B3889,'PO Details'!$L:$L,$E3889)</f>
        <v>15</v>
      </c>
      <c r="H3889" s="12">
        <f>SUMIFS('SO Details'!$G:$G,'SO Details'!$D:$D,Planning!$B3889,'SO Details'!$K:$K,$E3889)</f>
        <v>1</v>
      </c>
      <c r="I3889" s="20">
        <f>IF(COUNTIFS($C:$C,B3889)&gt;1,SUMIFS('Sales Hx'!$Q:$Q,'Sales Hx'!$B:$B,_xlfn.XLOOKUP(B3889,C:C,B:B),'Sales Hx'!$D:$D,Planning!$E3889),SUMIFS('Sales Hx'!$Q:$Q,'Sales Hx'!$B:$B,Planning!$B3889,'Sales Hx'!$D:$D,Planning!$E3889))</f>
        <v>5.6</v>
      </c>
      <c r="J3889" s="16">
        <f>IF(COUNTIFS($C:$C,B3889)&gt;1,SUMIFS('Sales Hx'!$S:$S,'Sales Hx'!$B:$B,_xlfn.XLOOKUP(B3889,C:C,B:B),'Sales Hx'!$D:$D,E3889),SUMIFS('Sales Hx'!$S:$S,'Sales Hx'!$B:$B,$B3889,'Sales Hx'!$D:$D,$E3889))</f>
        <v>0.11184210526315791</v>
      </c>
      <c r="K3889" s="16">
        <f t="shared" si="333"/>
        <v>2.6785714285714288</v>
      </c>
      <c r="L3889" s="12">
        <f>IF(M3889&lt;&gt;"",M3889,IF(COUNTIFS($C:$C,B3889)&gt;1,SUMIFS('Sales Hx'!V:V,'Sales Hx'!$B:$B,_xlfn.XLOOKUP(B3889,C:C,B:B),'Sales Hx'!$D:$D,$E3889),SUMIFS('Sales Hx'!V:V,'Sales Hx'!$B:$B,$B3889,'Sales Hx'!$D:$D,$E3889)))</f>
        <v>0</v>
      </c>
      <c r="M3889" s="12">
        <v>0</v>
      </c>
      <c r="N3889" s="15">
        <f t="shared" si="331"/>
        <v>0.11184210526315791</v>
      </c>
      <c r="O3889" s="21">
        <f t="shared" si="330"/>
        <v>0</v>
      </c>
      <c r="P3889" s="24">
        <v>19.5</v>
      </c>
      <c r="Q3889" s="18">
        <f t="shared" si="332"/>
        <v>0</v>
      </c>
      <c r="R3889" s="2">
        <v>1</v>
      </c>
      <c r="S3889" s="2">
        <v>120</v>
      </c>
      <c r="T3889" s="2" t="s">
        <v>4647</v>
      </c>
      <c r="U3889" s="28">
        <f>IF(G3889=0,"",_xlfn.MINIFS('PO Details'!$I:$I,'PO Details'!$D:$D,Planning!$B3889,'PO Details'!$L:$L,Planning!$E3889))</f>
        <v>45459</v>
      </c>
      <c r="V3889" s="29" t="s">
        <v>4640</v>
      </c>
      <c r="W3889" t="str">
        <f t="shared" si="329"/>
        <v/>
      </c>
      <c r="X3889" s="2">
        <v>120</v>
      </c>
    </row>
    <row r="3890" spans="1:24" x14ac:dyDescent="0.25">
      <c r="A3890" s="11" t="s">
        <v>4621</v>
      </c>
      <c r="B3890" s="22" t="s">
        <v>1864</v>
      </c>
      <c r="C3890" s="22"/>
      <c r="D3890" s="22" t="s">
        <v>1865</v>
      </c>
      <c r="E3890" s="31" t="s">
        <v>4746</v>
      </c>
      <c r="F3890" s="12">
        <f>SUMIFS('Inventory Details'!$H:$H,'Inventory Details'!$B:$B,$B3890,'Inventory Details'!$E:$E,$E3890)</f>
        <v>0</v>
      </c>
      <c r="G3890" s="12">
        <f>SUMIFS('PO Details'!$H:$H,'PO Details'!$D:$D,Planning!$B3890,'PO Details'!$L:$L,$E3890)</f>
        <v>19</v>
      </c>
      <c r="H3890" s="12">
        <f>SUMIFS('SO Details'!$G:$G,'SO Details'!$D:$D,Planning!$B3890,'SO Details'!$K:$K,$E3890)</f>
        <v>0</v>
      </c>
      <c r="I3890" s="20">
        <f>IF(COUNTIFS($C:$C,B3890)&gt;1,SUMIFS('Sales Hx'!$Q:$Q,'Sales Hx'!$B:$B,_xlfn.XLOOKUP(B3890,C:C,B:B),'Sales Hx'!$D:$D,Planning!$E3890),SUMIFS('Sales Hx'!$Q:$Q,'Sales Hx'!$B:$B,Planning!$B3890,'Sales Hx'!$D:$D,Planning!$E3890))</f>
        <v>14</v>
      </c>
      <c r="J3890" s="16">
        <f>IF(COUNTIFS($C:$C,B3890)&gt;1,SUMIFS('Sales Hx'!$S:$S,'Sales Hx'!$B:$B,_xlfn.XLOOKUP(B3890,C:C,B:B),'Sales Hx'!$D:$D,E3890),SUMIFS('Sales Hx'!$S:$S,'Sales Hx'!$B:$B,$B3890,'Sales Hx'!$D:$D,$E3890))</f>
        <v>0.19078947368421054</v>
      </c>
      <c r="K3890" s="16">
        <f t="shared" si="333"/>
        <v>1.3571428571428572</v>
      </c>
      <c r="L3890" s="12">
        <f>IF(M3890&lt;&gt;"",M3890,IF(COUNTIFS($C:$C,B3890)&gt;1,SUMIFS('Sales Hx'!V:V,'Sales Hx'!$B:$B,_xlfn.XLOOKUP(B3890,C:C,B:B),'Sales Hx'!$D:$D,$E3890),SUMIFS('Sales Hx'!V:V,'Sales Hx'!$B:$B,$B3890,'Sales Hx'!$D:$D,$E3890)))</f>
        <v>0</v>
      </c>
      <c r="M3890" s="12">
        <v>0</v>
      </c>
      <c r="N3890" s="15">
        <f t="shared" si="331"/>
        <v>0.19078947368421054</v>
      </c>
      <c r="O3890" s="21">
        <f t="shared" si="330"/>
        <v>0</v>
      </c>
      <c r="P3890" s="24">
        <v>97.5</v>
      </c>
      <c r="Q3890" s="18">
        <f t="shared" si="332"/>
        <v>0</v>
      </c>
      <c r="R3890" s="2">
        <v>1</v>
      </c>
      <c r="S3890" s="2">
        <v>120</v>
      </c>
      <c r="T3890" s="2" t="s">
        <v>4647</v>
      </c>
      <c r="U3890" s="28">
        <f>IF(G3890=0,"",_xlfn.MINIFS('PO Details'!$I:$I,'PO Details'!$D:$D,Planning!$B3890,'PO Details'!$L:$L,Planning!$E3890))</f>
        <v>45436</v>
      </c>
      <c r="V3890" s="29" t="s">
        <v>4640</v>
      </c>
      <c r="W3890" t="str">
        <f t="shared" si="329"/>
        <v/>
      </c>
      <c r="X3890" s="2">
        <v>120</v>
      </c>
    </row>
    <row r="3891" spans="1:24" x14ac:dyDescent="0.25">
      <c r="A3891" s="11" t="s">
        <v>4621</v>
      </c>
      <c r="B3891" s="22" t="s">
        <v>1864</v>
      </c>
      <c r="C3891" s="22"/>
      <c r="D3891" s="22" t="s">
        <v>1865</v>
      </c>
      <c r="E3891" s="31" t="s">
        <v>109</v>
      </c>
      <c r="F3891" s="12">
        <f>SUMIFS('Inventory Details'!$H:$H,'Inventory Details'!$B:$B,$B3891,'Inventory Details'!$E:$E,$E3891)</f>
        <v>1</v>
      </c>
      <c r="G3891" s="12">
        <f>SUMIFS('PO Details'!$H:$H,'PO Details'!$D:$D,Planning!$B3891,'PO Details'!$L:$L,$E3891)</f>
        <v>0</v>
      </c>
      <c r="H3891" s="12">
        <f>SUMIFS('SO Details'!$G:$G,'SO Details'!$D:$D,Planning!$B3891,'SO Details'!$K:$K,$E3891)</f>
        <v>1</v>
      </c>
      <c r="I3891" s="20">
        <f>IF(COUNTIFS($C:$C,B3891)&gt;1,SUMIFS('Sales Hx'!$Q:$Q,'Sales Hx'!$B:$B,_xlfn.XLOOKUP(B3891,C:C,B:B),'Sales Hx'!$D:$D,Planning!$E3891),SUMIFS('Sales Hx'!$Q:$Q,'Sales Hx'!$B:$B,Planning!$B3891,'Sales Hx'!$D:$D,Planning!$E3891))</f>
        <v>0</v>
      </c>
      <c r="J3891" s="16">
        <f>IF(COUNTIFS($C:$C,B3891)&gt;1,SUMIFS('Sales Hx'!$S:$S,'Sales Hx'!$B:$B,_xlfn.XLOOKUP(B3891,C:C,B:B),'Sales Hx'!$D:$D,E3891),SUMIFS('Sales Hx'!$S:$S,'Sales Hx'!$B:$B,$B3891,'Sales Hx'!$D:$D,$E3891))</f>
        <v>4.6052631578947366E-2</v>
      </c>
      <c r="K3891" s="16">
        <f t="shared" si="333"/>
        <v>0</v>
      </c>
      <c r="L3891" s="12">
        <f>IF(M3891&lt;&gt;"",M3891,IF(COUNTIFS($C:$C,B3891)&gt;1,SUMIFS('Sales Hx'!V:V,'Sales Hx'!$B:$B,_xlfn.XLOOKUP(B3891,C:C,B:B),'Sales Hx'!$D:$D,$E3891),SUMIFS('Sales Hx'!V:V,'Sales Hx'!$B:$B,$B3891,'Sales Hx'!$D:$D,$E3891)))</f>
        <v>0</v>
      </c>
      <c r="M3891" s="12">
        <v>0</v>
      </c>
      <c r="N3891" s="15">
        <f t="shared" si="331"/>
        <v>4.6052631578947366E-2</v>
      </c>
      <c r="O3891" s="21">
        <f t="shared" si="330"/>
        <v>0</v>
      </c>
      <c r="P3891" s="24">
        <v>97.5</v>
      </c>
      <c r="Q3891" s="18">
        <f t="shared" si="332"/>
        <v>0</v>
      </c>
      <c r="R3891" s="2">
        <v>1</v>
      </c>
      <c r="S3891" s="2">
        <v>120</v>
      </c>
      <c r="T3891" s="2" t="s">
        <v>4647</v>
      </c>
      <c r="U3891" s="28" t="str">
        <f>IF(G3891=0,"",_xlfn.MINIFS('PO Details'!$I:$I,'PO Details'!$D:$D,Planning!$B3891,'PO Details'!$L:$L,Planning!$E3891))</f>
        <v/>
      </c>
      <c r="V3891" s="29" t="s">
        <v>4640</v>
      </c>
      <c r="W3891" t="str">
        <f t="shared" ref="W3891:W3954" si="334">IF(K3891=_xlfn.MAXIFS(K:K,B:B,B3891),"Max","")</f>
        <v/>
      </c>
      <c r="X3891" s="2">
        <v>120</v>
      </c>
    </row>
    <row r="3892" spans="1:24" x14ac:dyDescent="0.25">
      <c r="A3892" s="11" t="s">
        <v>4621</v>
      </c>
      <c r="B3892" s="22" t="s">
        <v>1864</v>
      </c>
      <c r="C3892" s="22"/>
      <c r="D3892" s="22" t="s">
        <v>1865</v>
      </c>
      <c r="E3892" s="31" t="s">
        <v>106</v>
      </c>
      <c r="F3892" s="12">
        <f>SUMIFS('Inventory Details'!$H:$H,'Inventory Details'!$B:$B,$B3892,'Inventory Details'!$E:$E,$E3892)</f>
        <v>5</v>
      </c>
      <c r="G3892" s="12">
        <f>SUMIFS('PO Details'!$H:$H,'PO Details'!$D:$D,Planning!$B3892,'PO Details'!$L:$L,$E3892)</f>
        <v>0</v>
      </c>
      <c r="H3892" s="12">
        <f>SUMIFS('SO Details'!$G:$G,'SO Details'!$D:$D,Planning!$B3892,'SO Details'!$K:$K,$E3892)</f>
        <v>1</v>
      </c>
      <c r="I3892" s="20">
        <f>IF(COUNTIFS($C:$C,B3892)&gt;1,SUMIFS('Sales Hx'!$Q:$Q,'Sales Hx'!$B:$B,_xlfn.XLOOKUP(B3892,C:C,B:B),'Sales Hx'!$D:$D,Planning!$E3892),SUMIFS('Sales Hx'!$Q:$Q,'Sales Hx'!$B:$B,Planning!$B3892,'Sales Hx'!$D:$D,Planning!$E3892))</f>
        <v>0</v>
      </c>
      <c r="J3892" s="16">
        <f>IF(COUNTIFS($C:$C,B3892)&gt;1,SUMIFS('Sales Hx'!$S:$S,'Sales Hx'!$B:$B,_xlfn.XLOOKUP(B3892,C:C,B:B),'Sales Hx'!$D:$D,E3892),SUMIFS('Sales Hx'!$S:$S,'Sales Hx'!$B:$B,$B3892,'Sales Hx'!$D:$D,$E3892))</f>
        <v>4.8684210526315788E-2</v>
      </c>
      <c r="K3892" s="16">
        <f t="shared" si="333"/>
        <v>0</v>
      </c>
      <c r="L3892" s="12">
        <f>IF(M3892&lt;&gt;"",M3892,IF(COUNTIFS($C:$C,B3892)&gt;1,SUMIFS('Sales Hx'!V:V,'Sales Hx'!$B:$B,_xlfn.XLOOKUP(B3892,C:C,B:B),'Sales Hx'!$D:$D,$E3892),SUMIFS('Sales Hx'!V:V,'Sales Hx'!$B:$B,$B3892,'Sales Hx'!$D:$D,$E3892)))</f>
        <v>0</v>
      </c>
      <c r="M3892" s="12">
        <v>0</v>
      </c>
      <c r="N3892" s="15">
        <f t="shared" si="331"/>
        <v>4.8684210526315788E-2</v>
      </c>
      <c r="O3892" s="21">
        <f t="shared" si="330"/>
        <v>0</v>
      </c>
      <c r="P3892" s="24">
        <v>97.5</v>
      </c>
      <c r="Q3892" s="18">
        <f t="shared" si="332"/>
        <v>0</v>
      </c>
      <c r="R3892" s="2">
        <v>1</v>
      </c>
      <c r="S3892" s="2">
        <v>120</v>
      </c>
      <c r="T3892" s="2" t="s">
        <v>4647</v>
      </c>
      <c r="U3892" s="28" t="str">
        <f>IF(G3892=0,"",_xlfn.MINIFS('PO Details'!$I:$I,'PO Details'!$D:$D,Planning!$B3892,'PO Details'!$L:$L,Planning!$E3892))</f>
        <v/>
      </c>
      <c r="V3892" s="29" t="s">
        <v>4640</v>
      </c>
      <c r="W3892" t="str">
        <f t="shared" si="334"/>
        <v/>
      </c>
      <c r="X3892" s="2">
        <v>120</v>
      </c>
    </row>
    <row r="3893" spans="1:24" x14ac:dyDescent="0.25">
      <c r="A3893" s="11" t="s">
        <v>4621</v>
      </c>
      <c r="B3893" s="22" t="s">
        <v>1864</v>
      </c>
      <c r="C3893" s="22"/>
      <c r="D3893" s="22" t="s">
        <v>1865</v>
      </c>
      <c r="E3893" s="31" t="s">
        <v>108</v>
      </c>
      <c r="F3893" s="12">
        <f>SUMIFS('Inventory Details'!$H:$H,'Inventory Details'!$B:$B,$B3893,'Inventory Details'!$E:$E,$E3893)</f>
        <v>0</v>
      </c>
      <c r="G3893" s="12">
        <f>SUMIFS('PO Details'!$H:$H,'PO Details'!$D:$D,Planning!$B3893,'PO Details'!$L:$L,$E3893)</f>
        <v>0</v>
      </c>
      <c r="H3893" s="12">
        <f>SUMIFS('SO Details'!$G:$G,'SO Details'!$D:$D,Planning!$B3893,'SO Details'!$K:$K,$E3893)</f>
        <v>0</v>
      </c>
      <c r="I3893" s="20">
        <f>IF(COUNTIFS($C:$C,B3893)&gt;1,SUMIFS('Sales Hx'!$Q:$Q,'Sales Hx'!$B:$B,_xlfn.XLOOKUP(B3893,C:C,B:B),'Sales Hx'!$D:$D,Planning!$E3893),SUMIFS('Sales Hx'!$Q:$Q,'Sales Hx'!$B:$B,Planning!$B3893,'Sales Hx'!$D:$D,Planning!$E3893))</f>
        <v>0</v>
      </c>
      <c r="J3893" s="16">
        <f>IF(COUNTIFS($C:$C,B3893)&gt;1,SUMIFS('Sales Hx'!$S:$S,'Sales Hx'!$B:$B,_xlfn.XLOOKUP(B3893,C:C,B:B),'Sales Hx'!$D:$D,E3893),SUMIFS('Sales Hx'!$S:$S,'Sales Hx'!$B:$B,$B3893,'Sales Hx'!$D:$D,$E3893))</f>
        <v>0</v>
      </c>
      <c r="K3893" s="16">
        <f t="shared" si="333"/>
        <v>0</v>
      </c>
      <c r="L3893" s="12">
        <f>IF(M3893&lt;&gt;"",M3893,IF(COUNTIFS($C:$C,B3893)&gt;1,SUMIFS('Sales Hx'!V:V,'Sales Hx'!$B:$B,_xlfn.XLOOKUP(B3893,C:C,B:B),'Sales Hx'!$D:$D,$E3893),SUMIFS('Sales Hx'!V:V,'Sales Hx'!$B:$B,$B3893,'Sales Hx'!$D:$D,$E3893)))</f>
        <v>0</v>
      </c>
      <c r="M3893" s="12">
        <v>0</v>
      </c>
      <c r="N3893" s="15">
        <f t="shared" si="331"/>
        <v>0</v>
      </c>
      <c r="O3893" s="21">
        <f t="shared" si="330"/>
        <v>0</v>
      </c>
      <c r="P3893" s="24">
        <v>97.5</v>
      </c>
      <c r="Q3893" s="18">
        <f t="shared" si="332"/>
        <v>0</v>
      </c>
      <c r="R3893" s="2">
        <v>1</v>
      </c>
      <c r="S3893" s="2">
        <v>120</v>
      </c>
      <c r="T3893" s="2" t="s">
        <v>4647</v>
      </c>
      <c r="U3893" s="28" t="str">
        <f>IF(G3893=0,"",_xlfn.MINIFS('PO Details'!$I:$I,'PO Details'!$D:$D,Planning!$B3893,'PO Details'!$L:$L,Planning!$E3893))</f>
        <v/>
      </c>
      <c r="V3893" s="29" t="s">
        <v>4640</v>
      </c>
      <c r="W3893" t="str">
        <f t="shared" si="334"/>
        <v/>
      </c>
      <c r="X3893" s="2">
        <v>120</v>
      </c>
    </row>
    <row r="3894" spans="1:24" x14ac:dyDescent="0.25">
      <c r="A3894" s="11" t="s">
        <v>4621</v>
      </c>
      <c r="B3894" s="22" t="s">
        <v>1864</v>
      </c>
      <c r="C3894" s="22"/>
      <c r="D3894" s="22" t="s">
        <v>1865</v>
      </c>
      <c r="E3894" s="31" t="s">
        <v>113</v>
      </c>
      <c r="F3894" s="12">
        <f>SUMIFS('Inventory Details'!$H:$H,'Inventory Details'!$B:$B,$B3894,'Inventory Details'!$E:$E,$E3894)</f>
        <v>5</v>
      </c>
      <c r="G3894" s="12">
        <f>SUMIFS('PO Details'!$H:$H,'PO Details'!$D:$D,Planning!$B3894,'PO Details'!$L:$L,$E3894)</f>
        <v>0</v>
      </c>
      <c r="H3894" s="12">
        <f>SUMIFS('SO Details'!$G:$G,'SO Details'!$D:$D,Planning!$B3894,'SO Details'!$K:$K,$E3894)</f>
        <v>0</v>
      </c>
      <c r="I3894" s="20">
        <f>IF(COUNTIFS($C:$C,B3894)&gt;1,SUMIFS('Sales Hx'!$Q:$Q,'Sales Hx'!$B:$B,_xlfn.XLOOKUP(B3894,C:C,B:B),'Sales Hx'!$D:$D,Planning!$E3894),SUMIFS('Sales Hx'!$Q:$Q,'Sales Hx'!$B:$B,Planning!$B3894,'Sales Hx'!$D:$D,Planning!$E3894))</f>
        <v>1.4</v>
      </c>
      <c r="J3894" s="16">
        <f>IF(COUNTIFS($C:$C,B3894)&gt;1,SUMIFS('Sales Hx'!$S:$S,'Sales Hx'!$B:$B,_xlfn.XLOOKUP(B3894,C:C,B:B),'Sales Hx'!$D:$D,E3894),SUMIFS('Sales Hx'!$S:$S,'Sales Hx'!$B:$B,$B3894,'Sales Hx'!$D:$D,$E3894))</f>
        <v>4.6052631578947373E-2</v>
      </c>
      <c r="K3894" s="16">
        <f t="shared" si="333"/>
        <v>3.5714285714285716</v>
      </c>
      <c r="L3894" s="12">
        <f>IF(M3894&lt;&gt;"",M3894,IF(COUNTIFS($C:$C,B3894)&gt;1,SUMIFS('Sales Hx'!V:V,'Sales Hx'!$B:$B,_xlfn.XLOOKUP(B3894,C:C,B:B),'Sales Hx'!$D:$D,$E3894),SUMIFS('Sales Hx'!V:V,'Sales Hx'!$B:$B,$B3894,'Sales Hx'!$D:$D,$E3894)))</f>
        <v>0</v>
      </c>
      <c r="M3894" s="12">
        <v>0</v>
      </c>
      <c r="N3894" s="15">
        <f t="shared" si="331"/>
        <v>4.6052631578947373E-2</v>
      </c>
      <c r="O3894" s="21">
        <f t="shared" si="330"/>
        <v>0</v>
      </c>
      <c r="P3894" s="24">
        <v>97.5</v>
      </c>
      <c r="Q3894" s="18">
        <f t="shared" si="332"/>
        <v>0</v>
      </c>
      <c r="R3894" s="2">
        <v>1</v>
      </c>
      <c r="S3894" s="2">
        <v>120</v>
      </c>
      <c r="T3894" s="2" t="s">
        <v>4647</v>
      </c>
      <c r="U3894" s="28" t="str">
        <f>IF(G3894=0,"",_xlfn.MINIFS('PO Details'!$I:$I,'PO Details'!$D:$D,Planning!$B3894,'PO Details'!$L:$L,Planning!$E3894))</f>
        <v/>
      </c>
      <c r="V3894" s="29" t="s">
        <v>4640</v>
      </c>
      <c r="W3894" t="str">
        <f t="shared" si="334"/>
        <v>Max</v>
      </c>
      <c r="X3894" s="2">
        <v>120</v>
      </c>
    </row>
    <row r="3895" spans="1:24" x14ac:dyDescent="0.25">
      <c r="A3895" s="11" t="s">
        <v>4621</v>
      </c>
      <c r="B3895" s="22" t="s">
        <v>1866</v>
      </c>
      <c r="C3895" s="22"/>
      <c r="D3895" s="22" t="s">
        <v>1867</v>
      </c>
      <c r="E3895" s="31" t="s">
        <v>4746</v>
      </c>
      <c r="F3895" s="12">
        <f>SUMIFS('Inventory Details'!$H:$H,'Inventory Details'!$B:$B,$B3895,'Inventory Details'!$E:$E,$E3895)</f>
        <v>0</v>
      </c>
      <c r="G3895" s="12">
        <f>SUMIFS('PO Details'!$H:$H,'PO Details'!$D:$D,Planning!$B3895,'PO Details'!$L:$L,$E3895)</f>
        <v>23</v>
      </c>
      <c r="H3895" s="12">
        <f>SUMIFS('SO Details'!$G:$G,'SO Details'!$D:$D,Planning!$B3895,'SO Details'!$K:$K,$E3895)</f>
        <v>3</v>
      </c>
      <c r="I3895" s="20">
        <f>IF(COUNTIFS($C:$C,B3895)&gt;1,SUMIFS('Sales Hx'!$Q:$Q,'Sales Hx'!$B:$B,_xlfn.XLOOKUP(B3895,C:C,B:B),'Sales Hx'!$D:$D,Planning!$E3895),SUMIFS('Sales Hx'!$Q:$Q,'Sales Hx'!$B:$B,Planning!$B3895,'Sales Hx'!$D:$D,Planning!$E3895))</f>
        <v>22.4</v>
      </c>
      <c r="J3895" s="16">
        <f>IF(COUNTIFS($C:$C,B3895)&gt;1,SUMIFS('Sales Hx'!$S:$S,'Sales Hx'!$B:$B,_xlfn.XLOOKUP(B3895,C:C,B:B),'Sales Hx'!$D:$D,E3895),SUMIFS('Sales Hx'!$S:$S,'Sales Hx'!$B:$B,$B3895,'Sales Hx'!$D:$D,$E3895))</f>
        <v>0.23684210526315788</v>
      </c>
      <c r="K3895" s="16">
        <f t="shared" si="333"/>
        <v>1.0267857142857144</v>
      </c>
      <c r="L3895" s="12">
        <f>IF(M3895&lt;&gt;"",M3895,IF(COUNTIFS($C:$C,B3895)&gt;1,SUMIFS('Sales Hx'!V:V,'Sales Hx'!$B:$B,_xlfn.XLOOKUP(B3895,C:C,B:B),'Sales Hx'!$D:$D,$E3895),SUMIFS('Sales Hx'!V:V,'Sales Hx'!$B:$B,$B3895,'Sales Hx'!$D:$D,$E3895)))</f>
        <v>0</v>
      </c>
      <c r="M3895" s="12">
        <v>0</v>
      </c>
      <c r="N3895" s="15">
        <f t="shared" si="331"/>
        <v>0.23684210526315788</v>
      </c>
      <c r="O3895" s="21">
        <f t="shared" si="330"/>
        <v>0</v>
      </c>
      <c r="P3895" s="24">
        <v>32.5</v>
      </c>
      <c r="Q3895" s="18">
        <f t="shared" si="332"/>
        <v>0</v>
      </c>
      <c r="R3895" s="2">
        <v>1</v>
      </c>
      <c r="S3895" s="2">
        <v>120</v>
      </c>
      <c r="T3895" s="2" t="s">
        <v>4647</v>
      </c>
      <c r="U3895" s="28">
        <f>IF(G3895=0,"",_xlfn.MINIFS('PO Details'!$I:$I,'PO Details'!$D:$D,Planning!$B3895,'PO Details'!$L:$L,Planning!$E3895))</f>
        <v>45436</v>
      </c>
      <c r="V3895" s="29" t="s">
        <v>4640</v>
      </c>
      <c r="W3895" t="str">
        <f t="shared" si="334"/>
        <v/>
      </c>
      <c r="X3895" s="2">
        <v>120</v>
      </c>
    </row>
    <row r="3896" spans="1:24" x14ac:dyDescent="0.25">
      <c r="A3896" s="11" t="s">
        <v>4621</v>
      </c>
      <c r="B3896" s="22" t="s">
        <v>1866</v>
      </c>
      <c r="C3896" s="22"/>
      <c r="D3896" s="22" t="s">
        <v>1867</v>
      </c>
      <c r="E3896" s="31" t="s">
        <v>106</v>
      </c>
      <c r="F3896" s="12">
        <f>SUMIFS('Inventory Details'!$H:$H,'Inventory Details'!$B:$B,$B3896,'Inventory Details'!$E:$E,$E3896)</f>
        <v>9</v>
      </c>
      <c r="G3896" s="12">
        <f>SUMIFS('PO Details'!$H:$H,'PO Details'!$D:$D,Planning!$B3896,'PO Details'!$L:$L,$E3896)</f>
        <v>0</v>
      </c>
      <c r="H3896" s="12">
        <f>SUMIFS('SO Details'!$G:$G,'SO Details'!$D:$D,Planning!$B3896,'SO Details'!$K:$K,$E3896)</f>
        <v>1</v>
      </c>
      <c r="I3896" s="20">
        <f>IF(COUNTIFS($C:$C,B3896)&gt;1,SUMIFS('Sales Hx'!$Q:$Q,'Sales Hx'!$B:$B,_xlfn.XLOOKUP(B3896,C:C,B:B),'Sales Hx'!$D:$D,Planning!$E3896),SUMIFS('Sales Hx'!$Q:$Q,'Sales Hx'!$B:$B,Planning!$B3896,'Sales Hx'!$D:$D,Planning!$E3896))</f>
        <v>2.8</v>
      </c>
      <c r="J3896" s="16">
        <f>IF(COUNTIFS($C:$C,B3896)&gt;1,SUMIFS('Sales Hx'!$S:$S,'Sales Hx'!$B:$B,_xlfn.XLOOKUP(B3896,C:C,B:B),'Sales Hx'!$D:$D,E3896),SUMIFS('Sales Hx'!$S:$S,'Sales Hx'!$B:$B,$B3896,'Sales Hx'!$D:$D,$E3896))</f>
        <v>0.11004784688995214</v>
      </c>
      <c r="K3896" s="16">
        <f t="shared" si="333"/>
        <v>3.2142857142857144</v>
      </c>
      <c r="L3896" s="12">
        <f>IF(M3896&lt;&gt;"",M3896,IF(COUNTIFS($C:$C,B3896)&gt;1,SUMIFS('Sales Hx'!V:V,'Sales Hx'!$B:$B,_xlfn.XLOOKUP(B3896,C:C,B:B),'Sales Hx'!$D:$D,$E3896),SUMIFS('Sales Hx'!V:V,'Sales Hx'!$B:$B,$B3896,'Sales Hx'!$D:$D,$E3896)))</f>
        <v>0</v>
      </c>
      <c r="M3896" s="12">
        <v>0</v>
      </c>
      <c r="N3896" s="15">
        <f t="shared" si="331"/>
        <v>0.11004784688995214</v>
      </c>
      <c r="O3896" s="21">
        <f t="shared" si="330"/>
        <v>0</v>
      </c>
      <c r="P3896" s="24">
        <v>32.5</v>
      </c>
      <c r="Q3896" s="18">
        <f t="shared" si="332"/>
        <v>0</v>
      </c>
      <c r="R3896" s="2">
        <v>1</v>
      </c>
      <c r="S3896" s="2">
        <v>120</v>
      </c>
      <c r="T3896" s="2" t="s">
        <v>4647</v>
      </c>
      <c r="U3896" s="28" t="str">
        <f>IF(G3896=0,"",_xlfn.MINIFS('PO Details'!$I:$I,'PO Details'!$D:$D,Planning!$B3896,'PO Details'!$L:$L,Planning!$E3896))</f>
        <v/>
      </c>
      <c r="V3896" s="29" t="s">
        <v>4640</v>
      </c>
      <c r="W3896" t="str">
        <f t="shared" si="334"/>
        <v>Max</v>
      </c>
      <c r="X3896" s="2">
        <v>120</v>
      </c>
    </row>
    <row r="3897" spans="1:24" x14ac:dyDescent="0.25">
      <c r="A3897" s="11" t="s">
        <v>4621</v>
      </c>
      <c r="B3897" s="22" t="s">
        <v>1866</v>
      </c>
      <c r="C3897" s="22"/>
      <c r="D3897" s="22" t="s">
        <v>1867</v>
      </c>
      <c r="E3897" s="31" t="s">
        <v>109</v>
      </c>
      <c r="F3897" s="12">
        <f>SUMIFS('Inventory Details'!$H:$H,'Inventory Details'!$B:$B,$B3897,'Inventory Details'!$E:$E,$E3897)</f>
        <v>3</v>
      </c>
      <c r="G3897" s="12">
        <f>SUMIFS('PO Details'!$H:$H,'PO Details'!$D:$D,Planning!$B3897,'PO Details'!$L:$L,$E3897)</f>
        <v>0</v>
      </c>
      <c r="H3897" s="12">
        <f>SUMIFS('SO Details'!$G:$G,'SO Details'!$D:$D,Planning!$B3897,'SO Details'!$K:$K,$E3897)</f>
        <v>0</v>
      </c>
      <c r="I3897" s="20">
        <f>IF(COUNTIFS($C:$C,B3897)&gt;1,SUMIFS('Sales Hx'!$Q:$Q,'Sales Hx'!$B:$B,_xlfn.XLOOKUP(B3897,C:C,B:B),'Sales Hx'!$D:$D,Planning!$E3897),SUMIFS('Sales Hx'!$Q:$Q,'Sales Hx'!$B:$B,Planning!$B3897,'Sales Hx'!$D:$D,Planning!$E3897))</f>
        <v>2.8</v>
      </c>
      <c r="J3897" s="16">
        <f>IF(COUNTIFS($C:$C,B3897)&gt;1,SUMIFS('Sales Hx'!$S:$S,'Sales Hx'!$B:$B,_xlfn.XLOOKUP(B3897,C:C,B:B),'Sales Hx'!$D:$D,E3897),SUMIFS('Sales Hx'!$S:$S,'Sales Hx'!$B:$B,$B3897,'Sales Hx'!$D:$D,$E3897))</f>
        <v>7.529239766081873E-2</v>
      </c>
      <c r="K3897" s="16">
        <f t="shared" si="333"/>
        <v>1.0714285714285714</v>
      </c>
      <c r="L3897" s="12">
        <f>IF(M3897&lt;&gt;"",M3897,IF(COUNTIFS($C:$C,B3897)&gt;1,SUMIFS('Sales Hx'!V:V,'Sales Hx'!$B:$B,_xlfn.XLOOKUP(B3897,C:C,B:B),'Sales Hx'!$D:$D,$E3897),SUMIFS('Sales Hx'!V:V,'Sales Hx'!$B:$B,$B3897,'Sales Hx'!$D:$D,$E3897)))</f>
        <v>0</v>
      </c>
      <c r="M3897" s="12">
        <v>0</v>
      </c>
      <c r="N3897" s="15">
        <f t="shared" si="331"/>
        <v>7.529239766081873E-2</v>
      </c>
      <c r="O3897" s="21">
        <f t="shared" si="330"/>
        <v>0</v>
      </c>
      <c r="P3897" s="24">
        <v>32.5</v>
      </c>
      <c r="Q3897" s="18">
        <f t="shared" si="332"/>
        <v>0</v>
      </c>
      <c r="R3897" s="2">
        <v>1</v>
      </c>
      <c r="S3897" s="2">
        <v>120</v>
      </c>
      <c r="T3897" s="2" t="s">
        <v>4647</v>
      </c>
      <c r="U3897" s="28" t="str">
        <f>IF(G3897=0,"",_xlfn.MINIFS('PO Details'!$I:$I,'PO Details'!$D:$D,Planning!$B3897,'PO Details'!$L:$L,Planning!$E3897))</f>
        <v/>
      </c>
      <c r="V3897" s="29" t="s">
        <v>4640</v>
      </c>
      <c r="W3897" t="str">
        <f t="shared" si="334"/>
        <v/>
      </c>
      <c r="X3897" s="2">
        <v>120</v>
      </c>
    </row>
    <row r="3898" spans="1:24" x14ac:dyDescent="0.25">
      <c r="A3898" s="11" t="s">
        <v>4621</v>
      </c>
      <c r="B3898" s="22" t="s">
        <v>1866</v>
      </c>
      <c r="C3898" s="22"/>
      <c r="D3898" s="22" t="s">
        <v>1867</v>
      </c>
      <c r="E3898" s="31" t="s">
        <v>113</v>
      </c>
      <c r="F3898" s="12">
        <f>SUMIFS('Inventory Details'!$H:$H,'Inventory Details'!$B:$B,$B3898,'Inventory Details'!$E:$E,$E3898)</f>
        <v>0</v>
      </c>
      <c r="G3898" s="12">
        <f>SUMIFS('PO Details'!$H:$H,'PO Details'!$D:$D,Planning!$B3898,'PO Details'!$L:$L,$E3898)</f>
        <v>10</v>
      </c>
      <c r="H3898" s="12">
        <f>SUMIFS('SO Details'!$G:$G,'SO Details'!$D:$D,Planning!$B3898,'SO Details'!$K:$K,$E3898)</f>
        <v>0</v>
      </c>
      <c r="I3898" s="20">
        <f>IF(COUNTIFS($C:$C,B3898)&gt;1,SUMIFS('Sales Hx'!$Q:$Q,'Sales Hx'!$B:$B,_xlfn.XLOOKUP(B3898,C:C,B:B),'Sales Hx'!$D:$D,Planning!$E3898),SUMIFS('Sales Hx'!$Q:$Q,'Sales Hx'!$B:$B,Planning!$B3898,'Sales Hx'!$D:$D,Planning!$E3898))</f>
        <v>4.1999999999999993</v>
      </c>
      <c r="J3898" s="16">
        <f>IF(COUNTIFS($C:$C,B3898)&gt;1,SUMIFS('Sales Hx'!$S:$S,'Sales Hx'!$B:$B,_xlfn.XLOOKUP(B3898,C:C,B:B),'Sales Hx'!$D:$D,E3898),SUMIFS('Sales Hx'!$S:$S,'Sales Hx'!$B:$B,$B3898,'Sales Hx'!$D:$D,$E3898))</f>
        <v>0.11348684210526316</v>
      </c>
      <c r="K3898" s="16">
        <f t="shared" si="333"/>
        <v>2.3809523809523814</v>
      </c>
      <c r="L3898" s="12">
        <f>IF(M3898&lt;&gt;"",M3898,IF(COUNTIFS($C:$C,B3898)&gt;1,SUMIFS('Sales Hx'!V:V,'Sales Hx'!$B:$B,_xlfn.XLOOKUP(B3898,C:C,B:B),'Sales Hx'!$D:$D,$E3898),SUMIFS('Sales Hx'!V:V,'Sales Hx'!$B:$B,$B3898,'Sales Hx'!$D:$D,$E3898)))</f>
        <v>0</v>
      </c>
      <c r="M3898" s="12">
        <v>0</v>
      </c>
      <c r="N3898" s="15">
        <f t="shared" si="331"/>
        <v>0.11348684210526316</v>
      </c>
      <c r="O3898" s="21">
        <f t="shared" si="330"/>
        <v>0</v>
      </c>
      <c r="P3898" s="24">
        <v>32.5</v>
      </c>
      <c r="Q3898" s="18">
        <f t="shared" si="332"/>
        <v>0</v>
      </c>
      <c r="R3898" s="2">
        <v>1</v>
      </c>
      <c r="S3898" s="2">
        <v>120</v>
      </c>
      <c r="T3898" s="2" t="s">
        <v>4647</v>
      </c>
      <c r="U3898" s="28">
        <f>IF(G3898=0,"",_xlfn.MINIFS('PO Details'!$I:$I,'PO Details'!$D:$D,Planning!$B3898,'PO Details'!$L:$L,Planning!$E3898))</f>
        <v>45459</v>
      </c>
      <c r="V3898" s="29" t="s">
        <v>4640</v>
      </c>
      <c r="W3898" t="str">
        <f t="shared" si="334"/>
        <v/>
      </c>
      <c r="X3898" s="2">
        <v>120</v>
      </c>
    </row>
    <row r="3899" spans="1:24" x14ac:dyDescent="0.25">
      <c r="A3899" s="11" t="s">
        <v>4621</v>
      </c>
      <c r="B3899" s="22" t="s">
        <v>1866</v>
      </c>
      <c r="C3899" s="22"/>
      <c r="D3899" s="22" t="s">
        <v>1867</v>
      </c>
      <c r="E3899" s="31" t="s">
        <v>2214</v>
      </c>
      <c r="F3899" s="12">
        <f>SUMIFS('Inventory Details'!$H:$H,'Inventory Details'!$B:$B,$B3899,'Inventory Details'!$E:$E,$E3899)</f>
        <v>0</v>
      </c>
      <c r="G3899" s="12">
        <f>SUMIFS('PO Details'!$H:$H,'PO Details'!$D:$D,Planning!$B3899,'PO Details'!$L:$L,$E3899)</f>
        <v>0</v>
      </c>
      <c r="H3899" s="12">
        <f>SUMIFS('SO Details'!$G:$G,'SO Details'!$D:$D,Planning!$B3899,'SO Details'!$K:$K,$E3899)</f>
        <v>0</v>
      </c>
      <c r="I3899" s="20">
        <f>IF(COUNTIFS($C:$C,B3899)&gt;1,SUMIFS('Sales Hx'!$Q:$Q,'Sales Hx'!$B:$B,_xlfn.XLOOKUP(B3899,C:C,B:B),'Sales Hx'!$D:$D,Planning!$E3899),SUMIFS('Sales Hx'!$Q:$Q,'Sales Hx'!$B:$B,Planning!$B3899,'Sales Hx'!$D:$D,Planning!$E3899))</f>
        <v>0</v>
      </c>
      <c r="J3899" s="16">
        <f>IF(COUNTIFS($C:$C,B3899)&gt;1,SUMIFS('Sales Hx'!$S:$S,'Sales Hx'!$B:$B,_xlfn.XLOOKUP(B3899,C:C,B:B),'Sales Hx'!$D:$D,E3899),SUMIFS('Sales Hx'!$S:$S,'Sales Hx'!$B:$B,$B3899,'Sales Hx'!$D:$D,$E3899))</f>
        <v>3.2894736842105261E-2</v>
      </c>
      <c r="K3899" s="16">
        <f t="shared" si="333"/>
        <v>0</v>
      </c>
      <c r="L3899" s="12">
        <f>IF(M3899&lt;&gt;"",M3899,IF(COUNTIFS($C:$C,B3899)&gt;1,SUMIFS('Sales Hx'!V:V,'Sales Hx'!$B:$B,_xlfn.XLOOKUP(B3899,C:C,B:B),'Sales Hx'!$D:$D,$E3899),SUMIFS('Sales Hx'!V:V,'Sales Hx'!$B:$B,$B3899,'Sales Hx'!$D:$D,$E3899)))</f>
        <v>0</v>
      </c>
      <c r="M3899" s="12">
        <v>0</v>
      </c>
      <c r="N3899" s="15">
        <f t="shared" si="331"/>
        <v>3.2894736842105261E-2</v>
      </c>
      <c r="O3899" s="21">
        <f t="shared" si="330"/>
        <v>4</v>
      </c>
      <c r="P3899" s="24">
        <v>32.5</v>
      </c>
      <c r="Q3899" s="18">
        <f t="shared" si="332"/>
        <v>130</v>
      </c>
      <c r="R3899" s="2">
        <v>1</v>
      </c>
      <c r="S3899" s="2">
        <v>120</v>
      </c>
      <c r="T3899" s="2" t="s">
        <v>4647</v>
      </c>
      <c r="U3899" s="28" t="str">
        <f>IF(G3899=0,"",_xlfn.MINIFS('PO Details'!$I:$I,'PO Details'!$D:$D,Planning!$B3899,'PO Details'!$L:$L,Planning!$E3899))</f>
        <v/>
      </c>
      <c r="V3899" s="29" t="s">
        <v>4640</v>
      </c>
      <c r="W3899" t="str">
        <f t="shared" si="334"/>
        <v/>
      </c>
      <c r="X3899" s="2">
        <v>120</v>
      </c>
    </row>
    <row r="3900" spans="1:24" x14ac:dyDescent="0.25">
      <c r="A3900" s="11"/>
      <c r="B3900" s="22" t="s">
        <v>1868</v>
      </c>
      <c r="C3900" s="22"/>
      <c r="D3900" s="22" t="s">
        <v>1869</v>
      </c>
      <c r="E3900" s="31" t="s">
        <v>106</v>
      </c>
      <c r="F3900" s="12">
        <f>SUMIFS('Inventory Details'!$H:$H,'Inventory Details'!$B:$B,$B3900,'Inventory Details'!$E:$E,$E3900)</f>
        <v>3</v>
      </c>
      <c r="G3900" s="12">
        <f>SUMIFS('PO Details'!$H:$H,'PO Details'!$D:$D,Planning!$B3900,'PO Details'!$L:$L,$E3900)</f>
        <v>0</v>
      </c>
      <c r="H3900" s="12">
        <f>SUMIFS('SO Details'!$G:$G,'SO Details'!$D:$D,Planning!$B3900,'SO Details'!$K:$K,$E3900)</f>
        <v>0</v>
      </c>
      <c r="I3900" s="20">
        <f>IF(COUNTIFS($C:$C,B3900)&gt;1,SUMIFS('Sales Hx'!$Q:$Q,'Sales Hx'!$B:$B,_xlfn.XLOOKUP(B3900,C:C,B:B),'Sales Hx'!$D:$D,Planning!$E3900),SUMIFS('Sales Hx'!$Q:$Q,'Sales Hx'!$B:$B,Planning!$B3900,'Sales Hx'!$D:$D,Planning!$E3900))</f>
        <v>0</v>
      </c>
      <c r="J3900" s="16">
        <f>IF(COUNTIFS($C:$C,B3900)&gt;1,SUMIFS('Sales Hx'!$S:$S,'Sales Hx'!$B:$B,_xlfn.XLOOKUP(B3900,C:C,B:B),'Sales Hx'!$D:$D,E3900),SUMIFS('Sales Hx'!$S:$S,'Sales Hx'!$B:$B,$B3900,'Sales Hx'!$D:$D,$E3900))</f>
        <v>0</v>
      </c>
      <c r="K3900" s="16">
        <f t="shared" si="333"/>
        <v>0</v>
      </c>
      <c r="L3900" s="12">
        <f>IF(M3900&lt;&gt;"",M3900,IF(COUNTIFS($C:$C,B3900)&gt;1,SUMIFS('Sales Hx'!V:V,'Sales Hx'!$B:$B,_xlfn.XLOOKUP(B3900,C:C,B:B),'Sales Hx'!$D:$D,$E3900),SUMIFS('Sales Hx'!V:V,'Sales Hx'!$B:$B,$B3900,'Sales Hx'!$D:$D,$E3900)))</f>
        <v>0</v>
      </c>
      <c r="M3900" s="12">
        <v>0</v>
      </c>
      <c r="N3900" s="15">
        <f t="shared" si="331"/>
        <v>0</v>
      </c>
      <c r="O3900" s="21">
        <f t="shared" si="330"/>
        <v>0</v>
      </c>
      <c r="P3900" s="24">
        <v>15</v>
      </c>
      <c r="Q3900" s="18">
        <f t="shared" si="332"/>
        <v>0</v>
      </c>
      <c r="R3900" s="2">
        <v>1</v>
      </c>
      <c r="S3900" s="2">
        <v>120</v>
      </c>
      <c r="T3900" s="2" t="s">
        <v>4647</v>
      </c>
      <c r="U3900" s="28" t="str">
        <f>IF(G3900=0,"",_xlfn.MINIFS('PO Details'!$I:$I,'PO Details'!$D:$D,Planning!$B3900,'PO Details'!$L:$L,Planning!$E3900))</f>
        <v/>
      </c>
      <c r="V3900" s="29" t="s">
        <v>4640</v>
      </c>
      <c r="W3900" t="str">
        <f t="shared" si="334"/>
        <v>Max</v>
      </c>
      <c r="X3900" s="2">
        <v>120</v>
      </c>
    </row>
    <row r="3901" spans="1:24" x14ac:dyDescent="0.25">
      <c r="A3901" s="11"/>
      <c r="B3901" s="22" t="s">
        <v>1868</v>
      </c>
      <c r="C3901" s="22"/>
      <c r="D3901" s="22" t="s">
        <v>1869</v>
      </c>
      <c r="E3901" s="31" t="s">
        <v>4746</v>
      </c>
      <c r="F3901" s="12">
        <f>SUMIFS('Inventory Details'!$H:$H,'Inventory Details'!$B:$B,$B3901,'Inventory Details'!$E:$E,$E3901)</f>
        <v>2</v>
      </c>
      <c r="G3901" s="12">
        <f>SUMIFS('PO Details'!$H:$H,'PO Details'!$D:$D,Planning!$B3901,'PO Details'!$L:$L,$E3901)</f>
        <v>0</v>
      </c>
      <c r="H3901" s="12">
        <f>SUMIFS('SO Details'!$G:$G,'SO Details'!$D:$D,Planning!$B3901,'SO Details'!$K:$K,$E3901)</f>
        <v>0</v>
      </c>
      <c r="I3901" s="20">
        <f>IF(COUNTIFS($C:$C,B3901)&gt;1,SUMIFS('Sales Hx'!$Q:$Q,'Sales Hx'!$B:$B,_xlfn.XLOOKUP(B3901,C:C,B:B),'Sales Hx'!$D:$D,Planning!$E3901),SUMIFS('Sales Hx'!$Q:$Q,'Sales Hx'!$B:$B,Planning!$B3901,'Sales Hx'!$D:$D,Planning!$E3901))</f>
        <v>0</v>
      </c>
      <c r="J3901" s="16">
        <f>IF(COUNTIFS($C:$C,B3901)&gt;1,SUMIFS('Sales Hx'!$S:$S,'Sales Hx'!$B:$B,_xlfn.XLOOKUP(B3901,C:C,B:B),'Sales Hx'!$D:$D,E3901),SUMIFS('Sales Hx'!$S:$S,'Sales Hx'!$B:$B,$B3901,'Sales Hx'!$D:$D,$E3901))</f>
        <v>0</v>
      </c>
      <c r="K3901" s="16">
        <f t="shared" si="333"/>
        <v>0</v>
      </c>
      <c r="L3901" s="12">
        <f>IF(M3901&lt;&gt;"",M3901,IF(COUNTIFS($C:$C,B3901)&gt;1,SUMIFS('Sales Hx'!V:V,'Sales Hx'!$B:$B,_xlfn.XLOOKUP(B3901,C:C,B:B),'Sales Hx'!$D:$D,$E3901),SUMIFS('Sales Hx'!V:V,'Sales Hx'!$B:$B,$B3901,'Sales Hx'!$D:$D,$E3901)))</f>
        <v>0</v>
      </c>
      <c r="M3901" s="12">
        <v>0</v>
      </c>
      <c r="N3901" s="15">
        <f t="shared" si="331"/>
        <v>0</v>
      </c>
      <c r="O3901" s="21">
        <f t="shared" si="330"/>
        <v>0</v>
      </c>
      <c r="P3901" s="24">
        <v>15</v>
      </c>
      <c r="Q3901" s="18">
        <f t="shared" si="332"/>
        <v>0</v>
      </c>
      <c r="R3901" s="2">
        <v>1</v>
      </c>
      <c r="S3901" s="2">
        <v>120</v>
      </c>
      <c r="T3901" s="2" t="s">
        <v>4647</v>
      </c>
      <c r="U3901" s="28" t="str">
        <f>IF(G3901=0,"",_xlfn.MINIFS('PO Details'!$I:$I,'PO Details'!$D:$D,Planning!$B3901,'PO Details'!$L:$L,Planning!$E3901))</f>
        <v/>
      </c>
      <c r="V3901" s="29" t="s">
        <v>4640</v>
      </c>
      <c r="W3901" t="str">
        <f t="shared" si="334"/>
        <v>Max</v>
      </c>
      <c r="X3901" s="2">
        <v>120</v>
      </c>
    </row>
    <row r="3902" spans="1:24" x14ac:dyDescent="0.25">
      <c r="A3902" s="11"/>
      <c r="B3902" s="22" t="s">
        <v>1868</v>
      </c>
      <c r="C3902" s="22"/>
      <c r="D3902" s="22" t="s">
        <v>1869</v>
      </c>
      <c r="E3902" s="31" t="s">
        <v>109</v>
      </c>
      <c r="F3902" s="12">
        <f>SUMIFS('Inventory Details'!$H:$H,'Inventory Details'!$B:$B,$B3902,'Inventory Details'!$E:$E,$E3902)</f>
        <v>1</v>
      </c>
      <c r="G3902" s="12">
        <f>SUMIFS('PO Details'!$H:$H,'PO Details'!$D:$D,Planning!$B3902,'PO Details'!$L:$L,$E3902)</f>
        <v>0</v>
      </c>
      <c r="H3902" s="12">
        <f>SUMIFS('SO Details'!$G:$G,'SO Details'!$D:$D,Planning!$B3902,'SO Details'!$K:$K,$E3902)</f>
        <v>0</v>
      </c>
      <c r="I3902" s="20">
        <f>IF(COUNTIFS($C:$C,B3902)&gt;1,SUMIFS('Sales Hx'!$Q:$Q,'Sales Hx'!$B:$B,_xlfn.XLOOKUP(B3902,C:C,B:B),'Sales Hx'!$D:$D,Planning!$E3902),SUMIFS('Sales Hx'!$Q:$Q,'Sales Hx'!$B:$B,Planning!$B3902,'Sales Hx'!$D:$D,Planning!$E3902))</f>
        <v>0</v>
      </c>
      <c r="J3902" s="16">
        <f>IF(COUNTIFS($C:$C,B3902)&gt;1,SUMIFS('Sales Hx'!$S:$S,'Sales Hx'!$B:$B,_xlfn.XLOOKUP(B3902,C:C,B:B),'Sales Hx'!$D:$D,E3902),SUMIFS('Sales Hx'!$S:$S,'Sales Hx'!$B:$B,$B3902,'Sales Hx'!$D:$D,$E3902))</f>
        <v>0</v>
      </c>
      <c r="K3902" s="16">
        <f t="shared" si="333"/>
        <v>0</v>
      </c>
      <c r="L3902" s="12">
        <f>IF(M3902&lt;&gt;"",M3902,IF(COUNTIFS($C:$C,B3902)&gt;1,SUMIFS('Sales Hx'!V:V,'Sales Hx'!$B:$B,_xlfn.XLOOKUP(B3902,C:C,B:B),'Sales Hx'!$D:$D,$E3902),SUMIFS('Sales Hx'!V:V,'Sales Hx'!$B:$B,$B3902,'Sales Hx'!$D:$D,$E3902)))</f>
        <v>0</v>
      </c>
      <c r="M3902" s="12">
        <v>0</v>
      </c>
      <c r="N3902" s="15">
        <f t="shared" si="331"/>
        <v>0</v>
      </c>
      <c r="O3902" s="21">
        <f t="shared" si="330"/>
        <v>0</v>
      </c>
      <c r="P3902" s="24">
        <v>15</v>
      </c>
      <c r="Q3902" s="18">
        <f t="shared" si="332"/>
        <v>0</v>
      </c>
      <c r="R3902" s="2">
        <v>1</v>
      </c>
      <c r="S3902" s="2">
        <v>120</v>
      </c>
      <c r="T3902" s="2" t="s">
        <v>4647</v>
      </c>
      <c r="U3902" s="28" t="str">
        <f>IF(G3902=0,"",_xlfn.MINIFS('PO Details'!$I:$I,'PO Details'!$D:$D,Planning!$B3902,'PO Details'!$L:$L,Planning!$E3902))</f>
        <v/>
      </c>
      <c r="V3902" s="29" t="s">
        <v>4640</v>
      </c>
      <c r="W3902" t="str">
        <f t="shared" si="334"/>
        <v>Max</v>
      </c>
      <c r="X3902" s="2">
        <v>120</v>
      </c>
    </row>
    <row r="3903" spans="1:24" x14ac:dyDescent="0.25">
      <c r="A3903" s="11"/>
      <c r="B3903" s="22" t="s">
        <v>1868</v>
      </c>
      <c r="C3903" s="22"/>
      <c r="D3903" s="22" t="s">
        <v>1869</v>
      </c>
      <c r="E3903" s="31" t="s">
        <v>113</v>
      </c>
      <c r="F3903" s="12">
        <f>SUMIFS('Inventory Details'!$H:$H,'Inventory Details'!$B:$B,$B3903,'Inventory Details'!$E:$E,$E3903)</f>
        <v>1</v>
      </c>
      <c r="G3903" s="12">
        <f>SUMIFS('PO Details'!$H:$H,'PO Details'!$D:$D,Planning!$B3903,'PO Details'!$L:$L,$E3903)</f>
        <v>0</v>
      </c>
      <c r="H3903" s="12">
        <f>SUMIFS('SO Details'!$G:$G,'SO Details'!$D:$D,Planning!$B3903,'SO Details'!$K:$K,$E3903)</f>
        <v>0</v>
      </c>
      <c r="I3903" s="20">
        <f>IF(COUNTIFS($C:$C,B3903)&gt;1,SUMIFS('Sales Hx'!$Q:$Q,'Sales Hx'!$B:$B,_xlfn.XLOOKUP(B3903,C:C,B:B),'Sales Hx'!$D:$D,Planning!$E3903),SUMIFS('Sales Hx'!$Q:$Q,'Sales Hx'!$B:$B,Planning!$B3903,'Sales Hx'!$D:$D,Planning!$E3903))</f>
        <v>0</v>
      </c>
      <c r="J3903" s="16">
        <f>IF(COUNTIFS($C:$C,B3903)&gt;1,SUMIFS('Sales Hx'!$S:$S,'Sales Hx'!$B:$B,_xlfn.XLOOKUP(B3903,C:C,B:B),'Sales Hx'!$D:$D,E3903),SUMIFS('Sales Hx'!$S:$S,'Sales Hx'!$B:$B,$B3903,'Sales Hx'!$D:$D,$E3903))</f>
        <v>0</v>
      </c>
      <c r="K3903" s="16">
        <f t="shared" si="333"/>
        <v>0</v>
      </c>
      <c r="L3903" s="12">
        <f>IF(M3903&lt;&gt;"",M3903,IF(COUNTIFS($C:$C,B3903)&gt;1,SUMIFS('Sales Hx'!V:V,'Sales Hx'!$B:$B,_xlfn.XLOOKUP(B3903,C:C,B:B),'Sales Hx'!$D:$D,$E3903),SUMIFS('Sales Hx'!V:V,'Sales Hx'!$B:$B,$B3903,'Sales Hx'!$D:$D,$E3903)))</f>
        <v>0</v>
      </c>
      <c r="M3903" s="12">
        <v>0</v>
      </c>
      <c r="N3903" s="15">
        <f t="shared" si="331"/>
        <v>0</v>
      </c>
      <c r="O3903" s="21">
        <f t="shared" si="330"/>
        <v>0</v>
      </c>
      <c r="P3903" s="24">
        <v>15</v>
      </c>
      <c r="Q3903" s="18">
        <f t="shared" si="332"/>
        <v>0</v>
      </c>
      <c r="R3903" s="2">
        <v>1</v>
      </c>
      <c r="S3903" s="2">
        <v>120</v>
      </c>
      <c r="T3903" s="2" t="s">
        <v>4647</v>
      </c>
      <c r="U3903" s="28" t="str">
        <f>IF(G3903=0,"",_xlfn.MINIFS('PO Details'!$I:$I,'PO Details'!$D:$D,Planning!$B3903,'PO Details'!$L:$L,Planning!$E3903))</f>
        <v/>
      </c>
      <c r="V3903" s="29" t="s">
        <v>4640</v>
      </c>
      <c r="W3903" t="str">
        <f t="shared" si="334"/>
        <v>Max</v>
      </c>
      <c r="X3903" s="2">
        <v>120</v>
      </c>
    </row>
    <row r="3904" spans="1:24" x14ac:dyDescent="0.25">
      <c r="A3904" s="11"/>
      <c r="B3904" s="22" t="s">
        <v>1870</v>
      </c>
      <c r="C3904" s="22"/>
      <c r="D3904" s="22" t="s">
        <v>1871</v>
      </c>
      <c r="E3904" s="31" t="s">
        <v>113</v>
      </c>
      <c r="F3904" s="12">
        <f>SUMIFS('Inventory Details'!$H:$H,'Inventory Details'!$B:$B,$B3904,'Inventory Details'!$E:$E,$E3904)</f>
        <v>2</v>
      </c>
      <c r="G3904" s="12">
        <f>SUMIFS('PO Details'!$H:$H,'PO Details'!$D:$D,Planning!$B3904,'PO Details'!$L:$L,$E3904)</f>
        <v>0</v>
      </c>
      <c r="H3904" s="12">
        <f>SUMIFS('SO Details'!$G:$G,'SO Details'!$D:$D,Planning!$B3904,'SO Details'!$K:$K,$E3904)</f>
        <v>0</v>
      </c>
      <c r="I3904" s="20">
        <f>IF(COUNTIFS($C:$C,B3904)&gt;1,SUMIFS('Sales Hx'!$Q:$Q,'Sales Hx'!$B:$B,_xlfn.XLOOKUP(B3904,C:C,B:B),'Sales Hx'!$D:$D,Planning!$E3904),SUMIFS('Sales Hx'!$Q:$Q,'Sales Hx'!$B:$B,Planning!$B3904,'Sales Hx'!$D:$D,Planning!$E3904))</f>
        <v>0</v>
      </c>
      <c r="J3904" s="16">
        <f>IF(COUNTIFS($C:$C,B3904)&gt;1,SUMIFS('Sales Hx'!$S:$S,'Sales Hx'!$B:$B,_xlfn.XLOOKUP(B3904,C:C,B:B),'Sales Hx'!$D:$D,E3904),SUMIFS('Sales Hx'!$S:$S,'Sales Hx'!$B:$B,$B3904,'Sales Hx'!$D:$D,$E3904))</f>
        <v>0</v>
      </c>
      <c r="K3904" s="16">
        <f t="shared" si="333"/>
        <v>0</v>
      </c>
      <c r="L3904" s="12">
        <f>IF(M3904&lt;&gt;"",M3904,IF(COUNTIFS($C:$C,B3904)&gt;1,SUMIFS('Sales Hx'!V:V,'Sales Hx'!$B:$B,_xlfn.XLOOKUP(B3904,C:C,B:B),'Sales Hx'!$D:$D,$E3904),SUMIFS('Sales Hx'!V:V,'Sales Hx'!$B:$B,$B3904,'Sales Hx'!$D:$D,$E3904)))</f>
        <v>0</v>
      </c>
      <c r="M3904" s="12">
        <v>0</v>
      </c>
      <c r="N3904" s="15">
        <f t="shared" si="331"/>
        <v>0</v>
      </c>
      <c r="O3904" s="21">
        <f t="shared" si="330"/>
        <v>0</v>
      </c>
      <c r="P3904" s="24">
        <v>20</v>
      </c>
      <c r="Q3904" s="18">
        <f t="shared" si="332"/>
        <v>0</v>
      </c>
      <c r="R3904" s="2">
        <v>1</v>
      </c>
      <c r="S3904" s="2">
        <v>120</v>
      </c>
      <c r="T3904" s="2" t="s">
        <v>4647</v>
      </c>
      <c r="U3904" s="28" t="str">
        <f>IF(G3904=0,"",_xlfn.MINIFS('PO Details'!$I:$I,'PO Details'!$D:$D,Planning!$B3904,'PO Details'!$L:$L,Planning!$E3904))</f>
        <v/>
      </c>
      <c r="V3904" s="29" t="s">
        <v>4640</v>
      </c>
      <c r="W3904" t="str">
        <f t="shared" si="334"/>
        <v>Max</v>
      </c>
      <c r="X3904" s="2">
        <v>120</v>
      </c>
    </row>
    <row r="3905" spans="1:24" x14ac:dyDescent="0.25">
      <c r="A3905" s="11"/>
      <c r="B3905" s="22" t="s">
        <v>1870</v>
      </c>
      <c r="C3905" s="22"/>
      <c r="D3905" s="22" t="s">
        <v>1871</v>
      </c>
      <c r="E3905" s="31" t="s">
        <v>106</v>
      </c>
      <c r="F3905" s="12">
        <f>SUMIFS('Inventory Details'!$H:$H,'Inventory Details'!$B:$B,$B3905,'Inventory Details'!$E:$E,$E3905)</f>
        <v>3</v>
      </c>
      <c r="G3905" s="12">
        <f>SUMIFS('PO Details'!$H:$H,'PO Details'!$D:$D,Planning!$B3905,'PO Details'!$L:$L,$E3905)</f>
        <v>0</v>
      </c>
      <c r="H3905" s="12">
        <f>SUMIFS('SO Details'!$G:$G,'SO Details'!$D:$D,Planning!$B3905,'SO Details'!$K:$K,$E3905)</f>
        <v>0</v>
      </c>
      <c r="I3905" s="20">
        <f>IF(COUNTIFS($C:$C,B3905)&gt;1,SUMIFS('Sales Hx'!$Q:$Q,'Sales Hx'!$B:$B,_xlfn.XLOOKUP(B3905,C:C,B:B),'Sales Hx'!$D:$D,Planning!$E3905),SUMIFS('Sales Hx'!$Q:$Q,'Sales Hx'!$B:$B,Planning!$B3905,'Sales Hx'!$D:$D,Planning!$E3905))</f>
        <v>0</v>
      </c>
      <c r="J3905" s="16">
        <f>IF(COUNTIFS($C:$C,B3905)&gt;1,SUMIFS('Sales Hx'!$S:$S,'Sales Hx'!$B:$B,_xlfn.XLOOKUP(B3905,C:C,B:B),'Sales Hx'!$D:$D,E3905),SUMIFS('Sales Hx'!$S:$S,'Sales Hx'!$B:$B,$B3905,'Sales Hx'!$D:$D,$E3905))</f>
        <v>0</v>
      </c>
      <c r="K3905" s="16">
        <f t="shared" si="333"/>
        <v>0</v>
      </c>
      <c r="L3905" s="12">
        <f>IF(M3905&lt;&gt;"",M3905,IF(COUNTIFS($C:$C,B3905)&gt;1,SUMIFS('Sales Hx'!V:V,'Sales Hx'!$B:$B,_xlfn.XLOOKUP(B3905,C:C,B:B),'Sales Hx'!$D:$D,$E3905),SUMIFS('Sales Hx'!V:V,'Sales Hx'!$B:$B,$B3905,'Sales Hx'!$D:$D,$E3905)))</f>
        <v>0</v>
      </c>
      <c r="M3905" s="12">
        <v>0</v>
      </c>
      <c r="N3905" s="15">
        <f t="shared" si="331"/>
        <v>0</v>
      </c>
      <c r="O3905" s="21">
        <f t="shared" si="330"/>
        <v>0</v>
      </c>
      <c r="P3905" s="24">
        <v>20</v>
      </c>
      <c r="Q3905" s="18">
        <f t="shared" si="332"/>
        <v>0</v>
      </c>
      <c r="R3905" s="2">
        <v>1</v>
      </c>
      <c r="S3905" s="2">
        <v>120</v>
      </c>
      <c r="T3905" s="2" t="s">
        <v>4647</v>
      </c>
      <c r="U3905" s="28" t="str">
        <f>IF(G3905=0,"",_xlfn.MINIFS('PO Details'!$I:$I,'PO Details'!$D:$D,Planning!$B3905,'PO Details'!$L:$L,Planning!$E3905))</f>
        <v/>
      </c>
      <c r="V3905" s="29" t="s">
        <v>4640</v>
      </c>
      <c r="W3905" t="str">
        <f t="shared" si="334"/>
        <v>Max</v>
      </c>
      <c r="X3905" s="2">
        <v>120</v>
      </c>
    </row>
    <row r="3906" spans="1:24" x14ac:dyDescent="0.25">
      <c r="A3906" s="11"/>
      <c r="B3906" s="22" t="s">
        <v>1870</v>
      </c>
      <c r="C3906" s="22"/>
      <c r="D3906" s="22" t="s">
        <v>1871</v>
      </c>
      <c r="E3906" s="31" t="s">
        <v>4746</v>
      </c>
      <c r="F3906" s="12">
        <f>SUMIFS('Inventory Details'!$H:$H,'Inventory Details'!$B:$B,$B3906,'Inventory Details'!$E:$E,$E3906)</f>
        <v>3</v>
      </c>
      <c r="G3906" s="12">
        <f>SUMIFS('PO Details'!$H:$H,'PO Details'!$D:$D,Planning!$B3906,'PO Details'!$L:$L,$E3906)</f>
        <v>0</v>
      </c>
      <c r="H3906" s="12">
        <f>SUMIFS('SO Details'!$G:$G,'SO Details'!$D:$D,Planning!$B3906,'SO Details'!$K:$K,$E3906)</f>
        <v>0</v>
      </c>
      <c r="I3906" s="20">
        <f>IF(COUNTIFS($C:$C,B3906)&gt;1,SUMIFS('Sales Hx'!$Q:$Q,'Sales Hx'!$B:$B,_xlfn.XLOOKUP(B3906,C:C,B:B),'Sales Hx'!$D:$D,Planning!$E3906),SUMIFS('Sales Hx'!$Q:$Q,'Sales Hx'!$B:$B,Planning!$B3906,'Sales Hx'!$D:$D,Planning!$E3906))</f>
        <v>0</v>
      </c>
      <c r="J3906" s="16">
        <f>IF(COUNTIFS($C:$C,B3906)&gt;1,SUMIFS('Sales Hx'!$S:$S,'Sales Hx'!$B:$B,_xlfn.XLOOKUP(B3906,C:C,B:B),'Sales Hx'!$D:$D,E3906),SUMIFS('Sales Hx'!$S:$S,'Sales Hx'!$B:$B,$B3906,'Sales Hx'!$D:$D,$E3906))</f>
        <v>0</v>
      </c>
      <c r="K3906" s="16">
        <f t="shared" si="333"/>
        <v>0</v>
      </c>
      <c r="L3906" s="12">
        <f>IF(M3906&lt;&gt;"",M3906,IF(COUNTIFS($C:$C,B3906)&gt;1,SUMIFS('Sales Hx'!V:V,'Sales Hx'!$B:$B,_xlfn.XLOOKUP(B3906,C:C,B:B),'Sales Hx'!$D:$D,$E3906),SUMIFS('Sales Hx'!V:V,'Sales Hx'!$B:$B,$B3906,'Sales Hx'!$D:$D,$E3906)))</f>
        <v>0</v>
      </c>
      <c r="M3906" s="12">
        <v>0</v>
      </c>
      <c r="N3906" s="15">
        <f t="shared" si="331"/>
        <v>0</v>
      </c>
      <c r="O3906" s="21">
        <f t="shared" ref="O3906:O3969" si="335">MROUND(ROUND(IFERROR(IF(C3906&lt;&gt;"",0,IF(T3906="DC'd",0,IF(AND(J3906=0,F3906+G3906&lt;H3906),H3906-F3906+G3906,IF(F3906+G3906&lt;N3906,N3906+MAX((IF(J3906*R3906&gt;F3906,F3906,J3906*R3906))+J3906*S3906-F3906-G3906+H3906,0))))),0),0),1)</f>
        <v>0</v>
      </c>
      <c r="P3906" s="24">
        <v>20</v>
      </c>
      <c r="Q3906" s="18">
        <f t="shared" si="332"/>
        <v>0</v>
      </c>
      <c r="R3906" s="2">
        <v>1</v>
      </c>
      <c r="S3906" s="2">
        <v>120</v>
      </c>
      <c r="T3906" s="2" t="s">
        <v>4647</v>
      </c>
      <c r="U3906" s="28" t="str">
        <f>IF(G3906=0,"",_xlfn.MINIFS('PO Details'!$I:$I,'PO Details'!$D:$D,Planning!$B3906,'PO Details'!$L:$L,Planning!$E3906))</f>
        <v/>
      </c>
      <c r="V3906" s="29" t="s">
        <v>4640</v>
      </c>
      <c r="W3906" t="str">
        <f t="shared" si="334"/>
        <v>Max</v>
      </c>
      <c r="X3906" s="2">
        <v>120</v>
      </c>
    </row>
    <row r="3907" spans="1:24" x14ac:dyDescent="0.25">
      <c r="A3907" s="11"/>
      <c r="B3907" s="22" t="s">
        <v>1870</v>
      </c>
      <c r="C3907" s="22"/>
      <c r="D3907" s="22" t="s">
        <v>1871</v>
      </c>
      <c r="E3907" s="31" t="s">
        <v>109</v>
      </c>
      <c r="F3907" s="12">
        <f>SUMIFS('Inventory Details'!$H:$H,'Inventory Details'!$B:$B,$B3907,'Inventory Details'!$E:$E,$E3907)</f>
        <v>1</v>
      </c>
      <c r="G3907" s="12">
        <f>SUMIFS('PO Details'!$H:$H,'PO Details'!$D:$D,Planning!$B3907,'PO Details'!$L:$L,$E3907)</f>
        <v>0</v>
      </c>
      <c r="H3907" s="12">
        <f>SUMIFS('SO Details'!$G:$G,'SO Details'!$D:$D,Planning!$B3907,'SO Details'!$K:$K,$E3907)</f>
        <v>0</v>
      </c>
      <c r="I3907" s="20">
        <f>IF(COUNTIFS($C:$C,B3907)&gt;1,SUMIFS('Sales Hx'!$Q:$Q,'Sales Hx'!$B:$B,_xlfn.XLOOKUP(B3907,C:C,B:B),'Sales Hx'!$D:$D,Planning!$E3907),SUMIFS('Sales Hx'!$Q:$Q,'Sales Hx'!$B:$B,Planning!$B3907,'Sales Hx'!$D:$D,Planning!$E3907))</f>
        <v>0</v>
      </c>
      <c r="J3907" s="16">
        <f>IF(COUNTIFS($C:$C,B3907)&gt;1,SUMIFS('Sales Hx'!$S:$S,'Sales Hx'!$B:$B,_xlfn.XLOOKUP(B3907,C:C,B:B),'Sales Hx'!$D:$D,E3907),SUMIFS('Sales Hx'!$S:$S,'Sales Hx'!$B:$B,$B3907,'Sales Hx'!$D:$D,$E3907))</f>
        <v>0</v>
      </c>
      <c r="K3907" s="16">
        <f t="shared" si="333"/>
        <v>0</v>
      </c>
      <c r="L3907" s="12">
        <f>IF(M3907&lt;&gt;"",M3907,IF(COUNTIFS($C:$C,B3907)&gt;1,SUMIFS('Sales Hx'!V:V,'Sales Hx'!$B:$B,_xlfn.XLOOKUP(B3907,C:C,B:B),'Sales Hx'!$D:$D,$E3907),SUMIFS('Sales Hx'!V:V,'Sales Hx'!$B:$B,$B3907,'Sales Hx'!$D:$D,$E3907)))</f>
        <v>0</v>
      </c>
      <c r="M3907" s="12">
        <v>0</v>
      </c>
      <c r="N3907" s="15">
        <f t="shared" si="331"/>
        <v>0</v>
      </c>
      <c r="O3907" s="21">
        <f t="shared" si="335"/>
        <v>0</v>
      </c>
      <c r="P3907" s="24">
        <v>20</v>
      </c>
      <c r="Q3907" s="18">
        <f t="shared" si="332"/>
        <v>0</v>
      </c>
      <c r="R3907" s="2">
        <v>1</v>
      </c>
      <c r="S3907" s="2">
        <v>120</v>
      </c>
      <c r="T3907" s="2" t="s">
        <v>4647</v>
      </c>
      <c r="U3907" s="28" t="str">
        <f>IF(G3907=0,"",_xlfn.MINIFS('PO Details'!$I:$I,'PO Details'!$D:$D,Planning!$B3907,'PO Details'!$L:$L,Planning!$E3907))</f>
        <v/>
      </c>
      <c r="V3907" s="29" t="s">
        <v>4640</v>
      </c>
      <c r="W3907" t="str">
        <f t="shared" si="334"/>
        <v>Max</v>
      </c>
      <c r="X3907" s="2">
        <v>120</v>
      </c>
    </row>
    <row r="3908" spans="1:24" x14ac:dyDescent="0.25">
      <c r="A3908" s="11"/>
      <c r="B3908" s="22" t="s">
        <v>1872</v>
      </c>
      <c r="C3908" s="22"/>
      <c r="D3908" s="22" t="s">
        <v>1873</v>
      </c>
      <c r="E3908" s="31" t="s">
        <v>4746</v>
      </c>
      <c r="F3908" s="12">
        <f>SUMIFS('Inventory Details'!$H:$H,'Inventory Details'!$B:$B,$B3908,'Inventory Details'!$E:$E,$E3908)</f>
        <v>12</v>
      </c>
      <c r="G3908" s="12">
        <f>SUMIFS('PO Details'!$H:$H,'PO Details'!$D:$D,Planning!$B3908,'PO Details'!$L:$L,$E3908)</f>
        <v>0</v>
      </c>
      <c r="H3908" s="12">
        <f>SUMIFS('SO Details'!$G:$G,'SO Details'!$D:$D,Planning!$B3908,'SO Details'!$K:$K,$E3908)</f>
        <v>0</v>
      </c>
      <c r="I3908" s="20">
        <f>IF(COUNTIFS($C:$C,B3908)&gt;1,SUMIFS('Sales Hx'!$Q:$Q,'Sales Hx'!$B:$B,_xlfn.XLOOKUP(B3908,C:C,B:B),'Sales Hx'!$D:$D,Planning!$E3908),SUMIFS('Sales Hx'!$Q:$Q,'Sales Hx'!$B:$B,Planning!$B3908,'Sales Hx'!$D:$D,Planning!$E3908))</f>
        <v>0</v>
      </c>
      <c r="J3908" s="16">
        <f>IF(COUNTIFS($C:$C,B3908)&gt;1,SUMIFS('Sales Hx'!$S:$S,'Sales Hx'!$B:$B,_xlfn.XLOOKUP(B3908,C:C,B:B),'Sales Hx'!$D:$D,E3908),SUMIFS('Sales Hx'!$S:$S,'Sales Hx'!$B:$B,$B3908,'Sales Hx'!$D:$D,$E3908))</f>
        <v>0</v>
      </c>
      <c r="K3908" s="16">
        <f t="shared" si="333"/>
        <v>0</v>
      </c>
      <c r="L3908" s="12">
        <f>IF(M3908&lt;&gt;"",M3908,IF(COUNTIFS($C:$C,B3908)&gt;1,SUMIFS('Sales Hx'!V:V,'Sales Hx'!$B:$B,_xlfn.XLOOKUP(B3908,C:C,B:B),'Sales Hx'!$D:$D,$E3908),SUMIFS('Sales Hx'!V:V,'Sales Hx'!$B:$B,$B3908,'Sales Hx'!$D:$D,$E3908)))</f>
        <v>0</v>
      </c>
      <c r="M3908" s="12">
        <v>0</v>
      </c>
      <c r="N3908" s="15">
        <f t="shared" si="331"/>
        <v>0</v>
      </c>
      <c r="O3908" s="21">
        <f t="shared" si="335"/>
        <v>0</v>
      </c>
      <c r="P3908" s="24">
        <v>5</v>
      </c>
      <c r="Q3908" s="18">
        <f t="shared" si="332"/>
        <v>0</v>
      </c>
      <c r="R3908" s="2">
        <v>1</v>
      </c>
      <c r="S3908" s="2">
        <v>120</v>
      </c>
      <c r="T3908" s="2" t="s">
        <v>4647</v>
      </c>
      <c r="U3908" s="28" t="str">
        <f>IF(G3908=0,"",_xlfn.MINIFS('PO Details'!$I:$I,'PO Details'!$D:$D,Planning!$B3908,'PO Details'!$L:$L,Planning!$E3908))</f>
        <v/>
      </c>
      <c r="V3908" s="29" t="s">
        <v>4640</v>
      </c>
      <c r="W3908" t="str">
        <f t="shared" si="334"/>
        <v>Max</v>
      </c>
      <c r="X3908" s="2">
        <v>120</v>
      </c>
    </row>
    <row r="3909" spans="1:24" x14ac:dyDescent="0.25">
      <c r="A3909" s="11"/>
      <c r="B3909" s="22" t="s">
        <v>1872</v>
      </c>
      <c r="C3909" s="22"/>
      <c r="D3909" s="22" t="s">
        <v>1873</v>
      </c>
      <c r="E3909" s="31" t="s">
        <v>106</v>
      </c>
      <c r="F3909" s="12">
        <f>SUMIFS('Inventory Details'!$H:$H,'Inventory Details'!$B:$B,$B3909,'Inventory Details'!$E:$E,$E3909)</f>
        <v>2</v>
      </c>
      <c r="G3909" s="12">
        <f>SUMIFS('PO Details'!$H:$H,'PO Details'!$D:$D,Planning!$B3909,'PO Details'!$L:$L,$E3909)</f>
        <v>0</v>
      </c>
      <c r="H3909" s="12">
        <f>SUMIFS('SO Details'!$G:$G,'SO Details'!$D:$D,Planning!$B3909,'SO Details'!$K:$K,$E3909)</f>
        <v>0</v>
      </c>
      <c r="I3909" s="20">
        <f>IF(COUNTIFS($C:$C,B3909)&gt;1,SUMIFS('Sales Hx'!$Q:$Q,'Sales Hx'!$B:$B,_xlfn.XLOOKUP(B3909,C:C,B:B),'Sales Hx'!$D:$D,Planning!$E3909),SUMIFS('Sales Hx'!$Q:$Q,'Sales Hx'!$B:$B,Planning!$B3909,'Sales Hx'!$D:$D,Planning!$E3909))</f>
        <v>0</v>
      </c>
      <c r="J3909" s="16">
        <f>IF(COUNTIFS($C:$C,B3909)&gt;1,SUMIFS('Sales Hx'!$S:$S,'Sales Hx'!$B:$B,_xlfn.XLOOKUP(B3909,C:C,B:B),'Sales Hx'!$D:$D,E3909),SUMIFS('Sales Hx'!$S:$S,'Sales Hx'!$B:$B,$B3909,'Sales Hx'!$D:$D,$E3909))</f>
        <v>0</v>
      </c>
      <c r="K3909" s="16">
        <f t="shared" si="333"/>
        <v>0</v>
      </c>
      <c r="L3909" s="12">
        <f>IF(M3909&lt;&gt;"",M3909,IF(COUNTIFS($C:$C,B3909)&gt;1,SUMIFS('Sales Hx'!V:V,'Sales Hx'!$B:$B,_xlfn.XLOOKUP(B3909,C:C,B:B),'Sales Hx'!$D:$D,$E3909),SUMIFS('Sales Hx'!V:V,'Sales Hx'!$B:$B,$B3909,'Sales Hx'!$D:$D,$E3909)))</f>
        <v>0</v>
      </c>
      <c r="M3909" s="12">
        <v>0</v>
      </c>
      <c r="N3909" s="15">
        <f t="shared" si="331"/>
        <v>0</v>
      </c>
      <c r="O3909" s="21">
        <f t="shared" si="335"/>
        <v>0</v>
      </c>
      <c r="P3909" s="24">
        <v>5</v>
      </c>
      <c r="Q3909" s="18">
        <f t="shared" si="332"/>
        <v>0</v>
      </c>
      <c r="R3909" s="2">
        <v>1</v>
      </c>
      <c r="S3909" s="2">
        <v>120</v>
      </c>
      <c r="T3909" s="2" t="s">
        <v>4647</v>
      </c>
      <c r="U3909" s="28" t="str">
        <f>IF(G3909=0,"",_xlfn.MINIFS('PO Details'!$I:$I,'PO Details'!$D:$D,Planning!$B3909,'PO Details'!$L:$L,Planning!$E3909))</f>
        <v/>
      </c>
      <c r="V3909" s="29" t="s">
        <v>4640</v>
      </c>
      <c r="W3909" t="str">
        <f t="shared" si="334"/>
        <v>Max</v>
      </c>
      <c r="X3909" s="2">
        <v>120</v>
      </c>
    </row>
    <row r="3910" spans="1:24" x14ac:dyDescent="0.25">
      <c r="A3910" s="11"/>
      <c r="B3910" s="22" t="s">
        <v>1872</v>
      </c>
      <c r="C3910" s="22"/>
      <c r="D3910" s="22" t="s">
        <v>1873</v>
      </c>
      <c r="E3910" s="31" t="s">
        <v>109</v>
      </c>
      <c r="F3910" s="12">
        <f>SUMIFS('Inventory Details'!$H:$H,'Inventory Details'!$B:$B,$B3910,'Inventory Details'!$E:$E,$E3910)</f>
        <v>2</v>
      </c>
      <c r="G3910" s="12">
        <f>SUMIFS('PO Details'!$H:$H,'PO Details'!$D:$D,Planning!$B3910,'PO Details'!$L:$L,$E3910)</f>
        <v>0</v>
      </c>
      <c r="H3910" s="12">
        <f>SUMIFS('SO Details'!$G:$G,'SO Details'!$D:$D,Planning!$B3910,'SO Details'!$K:$K,$E3910)</f>
        <v>0</v>
      </c>
      <c r="I3910" s="20">
        <f>IF(COUNTIFS($C:$C,B3910)&gt;1,SUMIFS('Sales Hx'!$Q:$Q,'Sales Hx'!$B:$B,_xlfn.XLOOKUP(B3910,C:C,B:B),'Sales Hx'!$D:$D,Planning!$E3910),SUMIFS('Sales Hx'!$Q:$Q,'Sales Hx'!$B:$B,Planning!$B3910,'Sales Hx'!$D:$D,Planning!$E3910))</f>
        <v>0</v>
      </c>
      <c r="J3910" s="16">
        <f>IF(COUNTIFS($C:$C,B3910)&gt;1,SUMIFS('Sales Hx'!$S:$S,'Sales Hx'!$B:$B,_xlfn.XLOOKUP(B3910,C:C,B:B),'Sales Hx'!$D:$D,E3910),SUMIFS('Sales Hx'!$S:$S,'Sales Hx'!$B:$B,$B3910,'Sales Hx'!$D:$D,$E3910))</f>
        <v>0</v>
      </c>
      <c r="K3910" s="16">
        <f t="shared" si="333"/>
        <v>0</v>
      </c>
      <c r="L3910" s="12">
        <f>IF(M3910&lt;&gt;"",M3910,IF(COUNTIFS($C:$C,B3910)&gt;1,SUMIFS('Sales Hx'!V:V,'Sales Hx'!$B:$B,_xlfn.XLOOKUP(B3910,C:C,B:B),'Sales Hx'!$D:$D,$E3910),SUMIFS('Sales Hx'!V:V,'Sales Hx'!$B:$B,$B3910,'Sales Hx'!$D:$D,$E3910)))</f>
        <v>0</v>
      </c>
      <c r="M3910" s="12">
        <v>0</v>
      </c>
      <c r="N3910" s="15">
        <f t="shared" si="331"/>
        <v>0</v>
      </c>
      <c r="O3910" s="21">
        <f t="shared" si="335"/>
        <v>0</v>
      </c>
      <c r="P3910" s="24">
        <v>5</v>
      </c>
      <c r="Q3910" s="18">
        <f t="shared" si="332"/>
        <v>0</v>
      </c>
      <c r="R3910" s="2">
        <v>1</v>
      </c>
      <c r="S3910" s="2">
        <v>120</v>
      </c>
      <c r="T3910" s="2" t="s">
        <v>4647</v>
      </c>
      <c r="U3910" s="28" t="str">
        <f>IF(G3910=0,"",_xlfn.MINIFS('PO Details'!$I:$I,'PO Details'!$D:$D,Planning!$B3910,'PO Details'!$L:$L,Planning!$E3910))</f>
        <v/>
      </c>
      <c r="V3910" s="29" t="s">
        <v>4640</v>
      </c>
      <c r="W3910" t="str">
        <f t="shared" si="334"/>
        <v>Max</v>
      </c>
      <c r="X3910" s="2">
        <v>120</v>
      </c>
    </row>
    <row r="3911" spans="1:24" x14ac:dyDescent="0.25">
      <c r="A3911" s="11"/>
      <c r="B3911" s="22" t="s">
        <v>1872</v>
      </c>
      <c r="C3911" s="22"/>
      <c r="D3911" s="22" t="s">
        <v>1873</v>
      </c>
      <c r="E3911" s="31" t="s">
        <v>113</v>
      </c>
      <c r="F3911" s="12">
        <f>SUMIFS('Inventory Details'!$H:$H,'Inventory Details'!$B:$B,$B3911,'Inventory Details'!$E:$E,$E3911)</f>
        <v>2</v>
      </c>
      <c r="G3911" s="12">
        <f>SUMIFS('PO Details'!$H:$H,'PO Details'!$D:$D,Planning!$B3911,'PO Details'!$L:$L,$E3911)</f>
        <v>0</v>
      </c>
      <c r="H3911" s="12">
        <f>SUMIFS('SO Details'!$G:$G,'SO Details'!$D:$D,Planning!$B3911,'SO Details'!$K:$K,$E3911)</f>
        <v>0</v>
      </c>
      <c r="I3911" s="20">
        <f>IF(COUNTIFS($C:$C,B3911)&gt;1,SUMIFS('Sales Hx'!$Q:$Q,'Sales Hx'!$B:$B,_xlfn.XLOOKUP(B3911,C:C,B:B),'Sales Hx'!$D:$D,Planning!$E3911),SUMIFS('Sales Hx'!$Q:$Q,'Sales Hx'!$B:$B,Planning!$B3911,'Sales Hx'!$D:$D,Planning!$E3911))</f>
        <v>0</v>
      </c>
      <c r="J3911" s="16">
        <f>IF(COUNTIFS($C:$C,B3911)&gt;1,SUMIFS('Sales Hx'!$S:$S,'Sales Hx'!$B:$B,_xlfn.XLOOKUP(B3911,C:C,B:B),'Sales Hx'!$D:$D,E3911),SUMIFS('Sales Hx'!$S:$S,'Sales Hx'!$B:$B,$B3911,'Sales Hx'!$D:$D,$E3911))</f>
        <v>0</v>
      </c>
      <c r="K3911" s="16">
        <f t="shared" si="333"/>
        <v>0</v>
      </c>
      <c r="L3911" s="12">
        <f>IF(M3911&lt;&gt;"",M3911,IF(COUNTIFS($C:$C,B3911)&gt;1,SUMIFS('Sales Hx'!V:V,'Sales Hx'!$B:$B,_xlfn.XLOOKUP(B3911,C:C,B:B),'Sales Hx'!$D:$D,$E3911),SUMIFS('Sales Hx'!V:V,'Sales Hx'!$B:$B,$B3911,'Sales Hx'!$D:$D,$E3911)))</f>
        <v>0</v>
      </c>
      <c r="M3911" s="12">
        <v>0</v>
      </c>
      <c r="N3911" s="15">
        <f t="shared" si="331"/>
        <v>0</v>
      </c>
      <c r="O3911" s="21">
        <f t="shared" si="335"/>
        <v>0</v>
      </c>
      <c r="P3911" s="24">
        <v>5</v>
      </c>
      <c r="Q3911" s="18">
        <f t="shared" si="332"/>
        <v>0</v>
      </c>
      <c r="R3911" s="2">
        <v>1</v>
      </c>
      <c r="S3911" s="2">
        <v>120</v>
      </c>
      <c r="T3911" s="2" t="s">
        <v>4647</v>
      </c>
      <c r="U3911" s="28" t="str">
        <f>IF(G3911=0,"",_xlfn.MINIFS('PO Details'!$I:$I,'PO Details'!$D:$D,Planning!$B3911,'PO Details'!$L:$L,Planning!$E3911))</f>
        <v/>
      </c>
      <c r="V3911" s="29" t="s">
        <v>4640</v>
      </c>
      <c r="W3911" t="str">
        <f t="shared" si="334"/>
        <v>Max</v>
      </c>
      <c r="X3911" s="2">
        <v>120</v>
      </c>
    </row>
    <row r="3912" spans="1:24" x14ac:dyDescent="0.25">
      <c r="A3912" s="11" t="s">
        <v>4621</v>
      </c>
      <c r="B3912" s="22" t="s">
        <v>425</v>
      </c>
      <c r="C3912" s="22"/>
      <c r="D3912" s="22" t="s">
        <v>426</v>
      </c>
      <c r="E3912" s="31" t="s">
        <v>4746</v>
      </c>
      <c r="F3912" s="12">
        <f>SUMIFS('Inventory Details'!$H:$H,'Inventory Details'!$B:$B,$B3912,'Inventory Details'!$E:$E,$E3912)</f>
        <v>9</v>
      </c>
      <c r="G3912" s="12">
        <f>SUMIFS('PO Details'!$H:$H,'PO Details'!$D:$D,Planning!$B3912,'PO Details'!$L:$L,$E3912)</f>
        <v>68</v>
      </c>
      <c r="H3912" s="12">
        <f>SUMIFS('SO Details'!$G:$G,'SO Details'!$D:$D,Planning!$B3912,'SO Details'!$K:$K,$E3912)</f>
        <v>2</v>
      </c>
      <c r="I3912" s="20">
        <f>IF(COUNTIFS($C:$C,B3912)&gt;1,SUMIFS('Sales Hx'!$Q:$Q,'Sales Hx'!$B:$B,_xlfn.XLOOKUP(B3912,C:C,B:B),'Sales Hx'!$D:$D,Planning!$E3912),SUMIFS('Sales Hx'!$Q:$Q,'Sales Hx'!$B:$B,Planning!$B3912,'Sales Hx'!$D:$D,Planning!$E3912))</f>
        <v>58.8</v>
      </c>
      <c r="J3912" s="16">
        <f>IF(COUNTIFS($C:$C,B3912)&gt;1,SUMIFS('Sales Hx'!$S:$S,'Sales Hx'!$B:$B,_xlfn.XLOOKUP(B3912,C:C,B:B),'Sales Hx'!$D:$D,E3912),SUMIFS('Sales Hx'!$S:$S,'Sales Hx'!$B:$B,$B3912,'Sales Hx'!$D:$D,$E3912))</f>
        <v>0.43660287081339716</v>
      </c>
      <c r="K3912" s="16">
        <f t="shared" si="333"/>
        <v>1.3095238095238095</v>
      </c>
      <c r="L3912" s="12">
        <f>IF(M3912&lt;&gt;"",M3912,IF(COUNTIFS($C:$C,B3912)&gt;1,SUMIFS('Sales Hx'!V:V,'Sales Hx'!$B:$B,_xlfn.XLOOKUP(B3912,C:C,B:B),'Sales Hx'!$D:$D,$E3912),SUMIFS('Sales Hx'!V:V,'Sales Hx'!$B:$B,$B3912,'Sales Hx'!$D:$D,$E3912)))</f>
        <v>0</v>
      </c>
      <c r="M3912" s="12">
        <v>0</v>
      </c>
      <c r="N3912" s="15">
        <f t="shared" si="331"/>
        <v>0.43660287081339716</v>
      </c>
      <c r="O3912" s="21">
        <f t="shared" si="335"/>
        <v>0</v>
      </c>
      <c r="P3912" s="24">
        <v>357.5</v>
      </c>
      <c r="Q3912" s="18">
        <f t="shared" si="332"/>
        <v>0</v>
      </c>
      <c r="R3912" s="2">
        <v>1</v>
      </c>
      <c r="S3912" s="2">
        <v>90</v>
      </c>
      <c r="T3912" s="2" t="s">
        <v>4647</v>
      </c>
      <c r="U3912" s="28">
        <f>IF(G3912=0,"",_xlfn.MINIFS('PO Details'!$I:$I,'PO Details'!$D:$D,Planning!$B3912,'PO Details'!$L:$L,Planning!$E3912))</f>
        <v>45436</v>
      </c>
      <c r="V3912" s="29" t="s">
        <v>4639</v>
      </c>
      <c r="W3912" t="str">
        <f t="shared" si="334"/>
        <v>Max</v>
      </c>
      <c r="X3912" s="2">
        <v>120</v>
      </c>
    </row>
    <row r="3913" spans="1:24" x14ac:dyDescent="0.25">
      <c r="A3913" s="11" t="s">
        <v>4621</v>
      </c>
      <c r="B3913" s="22" t="s">
        <v>425</v>
      </c>
      <c r="C3913" s="22"/>
      <c r="D3913" s="22" t="s">
        <v>426</v>
      </c>
      <c r="E3913" s="31" t="s">
        <v>106</v>
      </c>
      <c r="F3913" s="12">
        <f>SUMIFS('Inventory Details'!$H:$H,'Inventory Details'!$B:$B,$B3913,'Inventory Details'!$E:$E,$E3913)</f>
        <v>10</v>
      </c>
      <c r="G3913" s="12">
        <f>SUMIFS('PO Details'!$H:$H,'PO Details'!$D:$D,Planning!$B3913,'PO Details'!$L:$L,$E3913)</f>
        <v>0</v>
      </c>
      <c r="H3913" s="12">
        <f>SUMIFS('SO Details'!$G:$G,'SO Details'!$D:$D,Planning!$B3913,'SO Details'!$K:$K,$E3913)</f>
        <v>0</v>
      </c>
      <c r="I3913" s="20">
        <f>IF(COUNTIFS($C:$C,B3913)&gt;1,SUMIFS('Sales Hx'!$Q:$Q,'Sales Hx'!$B:$B,_xlfn.XLOOKUP(B3913,C:C,B:B),'Sales Hx'!$D:$D,Planning!$E3913),SUMIFS('Sales Hx'!$Q:$Q,'Sales Hx'!$B:$B,Planning!$B3913,'Sales Hx'!$D:$D,Planning!$E3913))</f>
        <v>14</v>
      </c>
      <c r="J3913" s="16">
        <f>IF(COUNTIFS($C:$C,B3913)&gt;1,SUMIFS('Sales Hx'!$S:$S,'Sales Hx'!$B:$B,_xlfn.XLOOKUP(B3913,C:C,B:B),'Sales Hx'!$D:$D,E3913),SUMIFS('Sales Hx'!$S:$S,'Sales Hx'!$B:$B,$B3913,'Sales Hx'!$D:$D,$E3913))</f>
        <v>0.17105263157894737</v>
      </c>
      <c r="K3913" s="16">
        <f t="shared" si="333"/>
        <v>0.7142857142857143</v>
      </c>
      <c r="L3913" s="12">
        <f>IF(M3913&lt;&gt;"",M3913,IF(COUNTIFS($C:$C,B3913)&gt;1,SUMIFS('Sales Hx'!V:V,'Sales Hx'!$B:$B,_xlfn.XLOOKUP(B3913,C:C,B:B),'Sales Hx'!$D:$D,$E3913),SUMIFS('Sales Hx'!V:V,'Sales Hx'!$B:$B,$B3913,'Sales Hx'!$D:$D,$E3913)))</f>
        <v>0</v>
      </c>
      <c r="M3913" s="12">
        <v>0</v>
      </c>
      <c r="N3913" s="15">
        <f t="shared" si="331"/>
        <v>0.17105263157894737</v>
      </c>
      <c r="O3913" s="21">
        <f t="shared" si="335"/>
        <v>0</v>
      </c>
      <c r="P3913" s="24">
        <v>357.5</v>
      </c>
      <c r="Q3913" s="18">
        <f t="shared" si="332"/>
        <v>0</v>
      </c>
      <c r="R3913" s="2">
        <v>1</v>
      </c>
      <c r="S3913" s="2">
        <v>90</v>
      </c>
      <c r="T3913" s="2" t="s">
        <v>4647</v>
      </c>
      <c r="U3913" s="28" t="str">
        <f>IF(G3913=0,"",_xlfn.MINIFS('PO Details'!$I:$I,'PO Details'!$D:$D,Planning!$B3913,'PO Details'!$L:$L,Planning!$E3913))</f>
        <v/>
      </c>
      <c r="V3913" s="29" t="s">
        <v>4639</v>
      </c>
      <c r="W3913" t="str">
        <f t="shared" si="334"/>
        <v/>
      </c>
      <c r="X3913" s="2">
        <v>120</v>
      </c>
    </row>
    <row r="3914" spans="1:24" x14ac:dyDescent="0.25">
      <c r="A3914" s="11" t="s">
        <v>4621</v>
      </c>
      <c r="B3914" s="22" t="s">
        <v>425</v>
      </c>
      <c r="C3914" s="22"/>
      <c r="D3914" s="22" t="s">
        <v>426</v>
      </c>
      <c r="E3914" s="31" t="s">
        <v>119</v>
      </c>
      <c r="F3914" s="12">
        <f>SUMIFS('Inventory Details'!$H:$H,'Inventory Details'!$B:$B,$B3914,'Inventory Details'!$E:$E,$E3914)</f>
        <v>0</v>
      </c>
      <c r="G3914" s="12">
        <f>SUMIFS('PO Details'!$H:$H,'PO Details'!$D:$D,Planning!$B3914,'PO Details'!$L:$L,$E3914)</f>
        <v>3</v>
      </c>
      <c r="H3914" s="12">
        <f>SUMIFS('SO Details'!$G:$G,'SO Details'!$D:$D,Planning!$B3914,'SO Details'!$K:$K,$E3914)</f>
        <v>0</v>
      </c>
      <c r="I3914" s="20">
        <f>IF(COUNTIFS($C:$C,B3914)&gt;1,SUMIFS('Sales Hx'!$Q:$Q,'Sales Hx'!$B:$B,_xlfn.XLOOKUP(B3914,C:C,B:B),'Sales Hx'!$D:$D,Planning!$E3914),SUMIFS('Sales Hx'!$Q:$Q,'Sales Hx'!$B:$B,Planning!$B3914,'Sales Hx'!$D:$D,Planning!$E3914))</f>
        <v>0</v>
      </c>
      <c r="J3914" s="16">
        <f>IF(COUNTIFS($C:$C,B3914)&gt;1,SUMIFS('Sales Hx'!$S:$S,'Sales Hx'!$B:$B,_xlfn.XLOOKUP(B3914,C:C,B:B),'Sales Hx'!$D:$D,E3914),SUMIFS('Sales Hx'!$S:$S,'Sales Hx'!$B:$B,$B3914,'Sales Hx'!$D:$D,$E3914))</f>
        <v>0</v>
      </c>
      <c r="K3914" s="16">
        <f t="shared" si="333"/>
        <v>0</v>
      </c>
      <c r="L3914" s="12">
        <f>IF(M3914&lt;&gt;"",M3914,IF(COUNTIFS($C:$C,B3914)&gt;1,SUMIFS('Sales Hx'!V:V,'Sales Hx'!$B:$B,_xlfn.XLOOKUP(B3914,C:C,B:B),'Sales Hx'!$D:$D,$E3914),SUMIFS('Sales Hx'!V:V,'Sales Hx'!$B:$B,$B3914,'Sales Hx'!$D:$D,$E3914)))</f>
        <v>0</v>
      </c>
      <c r="M3914" s="12">
        <v>0</v>
      </c>
      <c r="N3914" s="15">
        <f t="shared" si="331"/>
        <v>0</v>
      </c>
      <c r="O3914" s="21">
        <f t="shared" si="335"/>
        <v>0</v>
      </c>
      <c r="P3914" s="24">
        <v>357.5</v>
      </c>
      <c r="Q3914" s="18">
        <f t="shared" si="332"/>
        <v>0</v>
      </c>
      <c r="R3914" s="2">
        <v>1</v>
      </c>
      <c r="S3914" s="2">
        <v>90</v>
      </c>
      <c r="T3914" s="2" t="s">
        <v>4647</v>
      </c>
      <c r="U3914" s="28">
        <f>IF(G3914=0,"",_xlfn.MINIFS('PO Details'!$I:$I,'PO Details'!$D:$D,Planning!$B3914,'PO Details'!$L:$L,Planning!$E3914))</f>
        <v>45443</v>
      </c>
      <c r="V3914" s="29" t="s">
        <v>4639</v>
      </c>
      <c r="W3914" t="str">
        <f t="shared" si="334"/>
        <v/>
      </c>
      <c r="X3914" s="2">
        <v>120</v>
      </c>
    </row>
    <row r="3915" spans="1:24" x14ac:dyDescent="0.25">
      <c r="A3915" s="11" t="s">
        <v>4621</v>
      </c>
      <c r="B3915" s="22" t="s">
        <v>425</v>
      </c>
      <c r="C3915" s="22"/>
      <c r="D3915" s="22" t="s">
        <v>426</v>
      </c>
      <c r="E3915" s="31" t="s">
        <v>820</v>
      </c>
      <c r="F3915" s="12">
        <f>SUMIFS('Inventory Details'!$H:$H,'Inventory Details'!$B:$B,$B3915,'Inventory Details'!$E:$E,$E3915)</f>
        <v>0</v>
      </c>
      <c r="G3915" s="12">
        <f>SUMIFS('PO Details'!$H:$H,'PO Details'!$D:$D,Planning!$B3915,'PO Details'!$L:$L,$E3915)</f>
        <v>0</v>
      </c>
      <c r="H3915" s="12">
        <f>SUMIFS('SO Details'!$G:$G,'SO Details'!$D:$D,Planning!$B3915,'SO Details'!$K:$K,$E3915)</f>
        <v>0</v>
      </c>
      <c r="I3915" s="20">
        <f>IF(COUNTIFS($C:$C,B3915)&gt;1,SUMIFS('Sales Hx'!$Q:$Q,'Sales Hx'!$B:$B,_xlfn.XLOOKUP(B3915,C:C,B:B),'Sales Hx'!$D:$D,Planning!$E3915),SUMIFS('Sales Hx'!$Q:$Q,'Sales Hx'!$B:$B,Planning!$B3915,'Sales Hx'!$D:$D,Planning!$E3915))</f>
        <v>0</v>
      </c>
      <c r="J3915" s="16">
        <f>IF(COUNTIFS($C:$C,B3915)&gt;1,SUMIFS('Sales Hx'!$S:$S,'Sales Hx'!$B:$B,_xlfn.XLOOKUP(B3915,C:C,B:B),'Sales Hx'!$D:$D,E3915),SUMIFS('Sales Hx'!$S:$S,'Sales Hx'!$B:$B,$B3915,'Sales Hx'!$D:$D,$E3915))</f>
        <v>0</v>
      </c>
      <c r="K3915" s="16">
        <f t="shared" si="333"/>
        <v>0</v>
      </c>
      <c r="L3915" s="12">
        <f>IF(M3915&lt;&gt;"",M3915,IF(COUNTIFS($C:$C,B3915)&gt;1,SUMIFS('Sales Hx'!V:V,'Sales Hx'!$B:$B,_xlfn.XLOOKUP(B3915,C:C,B:B),'Sales Hx'!$D:$D,$E3915),SUMIFS('Sales Hx'!V:V,'Sales Hx'!$B:$B,$B3915,'Sales Hx'!$D:$D,$E3915)))</f>
        <v>0</v>
      </c>
      <c r="M3915" s="12">
        <v>0</v>
      </c>
      <c r="N3915" s="15">
        <f t="shared" si="331"/>
        <v>0</v>
      </c>
      <c r="O3915" s="21">
        <f t="shared" si="335"/>
        <v>0</v>
      </c>
      <c r="P3915" s="24">
        <v>357.5</v>
      </c>
      <c r="Q3915" s="18">
        <f t="shared" si="332"/>
        <v>0</v>
      </c>
      <c r="R3915" s="2">
        <v>1</v>
      </c>
      <c r="S3915" s="2">
        <v>90</v>
      </c>
      <c r="T3915" s="2" t="s">
        <v>4647</v>
      </c>
      <c r="U3915" s="28" t="str">
        <f>IF(G3915=0,"",_xlfn.MINIFS('PO Details'!$I:$I,'PO Details'!$D:$D,Planning!$B3915,'PO Details'!$L:$L,Planning!$E3915))</f>
        <v/>
      </c>
      <c r="V3915" s="29" t="s">
        <v>4639</v>
      </c>
      <c r="W3915" t="str">
        <f t="shared" si="334"/>
        <v/>
      </c>
      <c r="X3915" s="2">
        <v>120</v>
      </c>
    </row>
    <row r="3916" spans="1:24" x14ac:dyDescent="0.25">
      <c r="A3916" s="11" t="s">
        <v>4621</v>
      </c>
      <c r="B3916" s="22" t="s">
        <v>425</v>
      </c>
      <c r="C3916" s="22"/>
      <c r="D3916" s="22" t="s">
        <v>426</v>
      </c>
      <c r="E3916" s="31" t="s">
        <v>861</v>
      </c>
      <c r="F3916" s="12">
        <f>SUMIFS('Inventory Details'!$H:$H,'Inventory Details'!$B:$B,$B3916,'Inventory Details'!$E:$E,$E3916)</f>
        <v>9</v>
      </c>
      <c r="G3916" s="12">
        <f>SUMIFS('PO Details'!$H:$H,'PO Details'!$D:$D,Planning!$B3916,'PO Details'!$L:$L,$E3916)</f>
        <v>0</v>
      </c>
      <c r="H3916" s="12">
        <f>SUMIFS('SO Details'!$G:$G,'SO Details'!$D:$D,Planning!$B3916,'SO Details'!$K:$K,$E3916)</f>
        <v>1</v>
      </c>
      <c r="I3916" s="20">
        <f>IF(COUNTIFS($C:$C,B3916)&gt;1,SUMIFS('Sales Hx'!$Q:$Q,'Sales Hx'!$B:$B,_xlfn.XLOOKUP(B3916,C:C,B:B),'Sales Hx'!$D:$D,Planning!$E3916),SUMIFS('Sales Hx'!$Q:$Q,'Sales Hx'!$B:$B,Planning!$B3916,'Sales Hx'!$D:$D,Planning!$E3916))</f>
        <v>0</v>
      </c>
      <c r="J3916" s="16">
        <f>IF(COUNTIFS($C:$C,B3916)&gt;1,SUMIFS('Sales Hx'!$S:$S,'Sales Hx'!$B:$B,_xlfn.XLOOKUP(B3916,C:C,B:B),'Sales Hx'!$D:$D,E3916),SUMIFS('Sales Hx'!$S:$S,'Sales Hx'!$B:$B,$B3916,'Sales Hx'!$D:$D,$E3916))</f>
        <v>3.2894736842105261E-2</v>
      </c>
      <c r="K3916" s="16">
        <f t="shared" si="333"/>
        <v>0</v>
      </c>
      <c r="L3916" s="12">
        <f>IF(M3916&lt;&gt;"",M3916,IF(COUNTIFS($C:$C,B3916)&gt;1,SUMIFS('Sales Hx'!V:V,'Sales Hx'!$B:$B,_xlfn.XLOOKUP(B3916,C:C,B:B),'Sales Hx'!$D:$D,$E3916),SUMIFS('Sales Hx'!V:V,'Sales Hx'!$B:$B,$B3916,'Sales Hx'!$D:$D,$E3916)))</f>
        <v>0</v>
      </c>
      <c r="M3916" s="12">
        <v>0</v>
      </c>
      <c r="N3916" s="15">
        <f t="shared" si="331"/>
        <v>3.2894736842105261E-2</v>
      </c>
      <c r="O3916" s="21">
        <f t="shared" si="335"/>
        <v>0</v>
      </c>
      <c r="P3916" s="24">
        <v>357.5</v>
      </c>
      <c r="Q3916" s="18">
        <f t="shared" si="332"/>
        <v>0</v>
      </c>
      <c r="R3916" s="2">
        <v>1</v>
      </c>
      <c r="S3916" s="2">
        <v>90</v>
      </c>
      <c r="T3916" s="2" t="s">
        <v>4647</v>
      </c>
      <c r="U3916" s="28" t="str">
        <f>IF(G3916=0,"",_xlfn.MINIFS('PO Details'!$I:$I,'PO Details'!$D:$D,Planning!$B3916,'PO Details'!$L:$L,Planning!$E3916))</f>
        <v/>
      </c>
      <c r="V3916" s="29" t="s">
        <v>4639</v>
      </c>
      <c r="W3916" t="str">
        <f t="shared" si="334"/>
        <v/>
      </c>
      <c r="X3916" s="2">
        <v>120</v>
      </c>
    </row>
    <row r="3917" spans="1:24" x14ac:dyDescent="0.25">
      <c r="A3917" s="11" t="s">
        <v>4621</v>
      </c>
      <c r="B3917" s="22" t="s">
        <v>425</v>
      </c>
      <c r="C3917" s="22"/>
      <c r="D3917" s="22" t="s">
        <v>426</v>
      </c>
      <c r="E3917" s="31" t="s">
        <v>113</v>
      </c>
      <c r="F3917" s="12">
        <f>SUMIFS('Inventory Details'!$H:$H,'Inventory Details'!$B:$B,$B3917,'Inventory Details'!$E:$E,$E3917)</f>
        <v>1</v>
      </c>
      <c r="G3917" s="12">
        <f>SUMIFS('PO Details'!$H:$H,'PO Details'!$D:$D,Planning!$B3917,'PO Details'!$L:$L,$E3917)</f>
        <v>19</v>
      </c>
      <c r="H3917" s="12">
        <f>SUMIFS('SO Details'!$G:$G,'SO Details'!$D:$D,Planning!$B3917,'SO Details'!$K:$K,$E3917)</f>
        <v>1</v>
      </c>
      <c r="I3917" s="20">
        <f>IF(COUNTIFS($C:$C,B3917)&gt;1,SUMIFS('Sales Hx'!$Q:$Q,'Sales Hx'!$B:$B,_xlfn.XLOOKUP(B3917,C:C,B:B),'Sales Hx'!$D:$D,Planning!$E3917),SUMIFS('Sales Hx'!$Q:$Q,'Sales Hx'!$B:$B,Planning!$B3917,'Sales Hx'!$D:$D,Planning!$E3917))</f>
        <v>16.799999999999997</v>
      </c>
      <c r="J3917" s="16">
        <f>IF(COUNTIFS($C:$C,B3917)&gt;1,SUMIFS('Sales Hx'!$S:$S,'Sales Hx'!$B:$B,_xlfn.XLOOKUP(B3917,C:C,B:B),'Sales Hx'!$D:$D,E3917),SUMIFS('Sales Hx'!$S:$S,'Sales Hx'!$B:$B,$B3917,'Sales Hx'!$D:$D,$E3917))</f>
        <v>0.15076754385964913</v>
      </c>
      <c r="K3917" s="16">
        <f t="shared" si="333"/>
        <v>1.1904761904761907</v>
      </c>
      <c r="L3917" s="12">
        <f>IF(M3917&lt;&gt;"",M3917,IF(COUNTIFS($C:$C,B3917)&gt;1,SUMIFS('Sales Hx'!V:V,'Sales Hx'!$B:$B,_xlfn.XLOOKUP(B3917,C:C,B:B),'Sales Hx'!$D:$D,$E3917),SUMIFS('Sales Hx'!V:V,'Sales Hx'!$B:$B,$B3917,'Sales Hx'!$D:$D,$E3917)))</f>
        <v>0</v>
      </c>
      <c r="M3917" s="12">
        <v>0</v>
      </c>
      <c r="N3917" s="15">
        <f t="shared" si="331"/>
        <v>0.15076754385964913</v>
      </c>
      <c r="O3917" s="21">
        <f t="shared" si="335"/>
        <v>0</v>
      </c>
      <c r="P3917" s="24">
        <v>357.5</v>
      </c>
      <c r="Q3917" s="18">
        <f t="shared" si="332"/>
        <v>0</v>
      </c>
      <c r="R3917" s="2">
        <v>1</v>
      </c>
      <c r="S3917" s="2">
        <v>90</v>
      </c>
      <c r="T3917" s="2" t="s">
        <v>4647</v>
      </c>
      <c r="U3917" s="28">
        <f>IF(G3917=0,"",_xlfn.MINIFS('PO Details'!$I:$I,'PO Details'!$D:$D,Planning!$B3917,'PO Details'!$L:$L,Planning!$E3917))</f>
        <v>45459</v>
      </c>
      <c r="V3917" s="29" t="s">
        <v>4639</v>
      </c>
      <c r="W3917" t="str">
        <f t="shared" si="334"/>
        <v/>
      </c>
      <c r="X3917" s="2">
        <v>120</v>
      </c>
    </row>
    <row r="3918" spans="1:24" x14ac:dyDescent="0.25">
      <c r="A3918" s="11" t="s">
        <v>4621</v>
      </c>
      <c r="B3918" s="22" t="s">
        <v>425</v>
      </c>
      <c r="C3918" s="22"/>
      <c r="D3918" s="22" t="s">
        <v>426</v>
      </c>
      <c r="E3918" s="31" t="s">
        <v>752</v>
      </c>
      <c r="F3918" s="12">
        <f>SUMIFS('Inventory Details'!$H:$H,'Inventory Details'!$B:$B,$B3918,'Inventory Details'!$E:$E,$E3918)</f>
        <v>1</v>
      </c>
      <c r="G3918" s="12">
        <f>SUMIFS('PO Details'!$H:$H,'PO Details'!$D:$D,Planning!$B3918,'PO Details'!$L:$L,$E3918)</f>
        <v>0</v>
      </c>
      <c r="H3918" s="12">
        <f>SUMIFS('SO Details'!$G:$G,'SO Details'!$D:$D,Planning!$B3918,'SO Details'!$K:$K,$E3918)</f>
        <v>0</v>
      </c>
      <c r="I3918" s="20">
        <f>IF(COUNTIFS($C:$C,B3918)&gt;1,SUMIFS('Sales Hx'!$Q:$Q,'Sales Hx'!$B:$B,_xlfn.XLOOKUP(B3918,C:C,B:B),'Sales Hx'!$D:$D,Planning!$E3918),SUMIFS('Sales Hx'!$Q:$Q,'Sales Hx'!$B:$B,Planning!$B3918,'Sales Hx'!$D:$D,Planning!$E3918))</f>
        <v>0</v>
      </c>
      <c r="J3918" s="16">
        <f>IF(COUNTIFS($C:$C,B3918)&gt;1,SUMIFS('Sales Hx'!$S:$S,'Sales Hx'!$B:$B,_xlfn.XLOOKUP(B3918,C:C,B:B),'Sales Hx'!$D:$D,E3918),SUMIFS('Sales Hx'!$S:$S,'Sales Hx'!$B:$B,$B3918,'Sales Hx'!$D:$D,$E3918))</f>
        <v>0</v>
      </c>
      <c r="K3918" s="16">
        <f t="shared" si="333"/>
        <v>0</v>
      </c>
      <c r="L3918" s="12">
        <f>IF(M3918&lt;&gt;"",M3918,IF(COUNTIFS($C:$C,B3918)&gt;1,SUMIFS('Sales Hx'!V:V,'Sales Hx'!$B:$B,_xlfn.XLOOKUP(B3918,C:C,B:B),'Sales Hx'!$D:$D,$E3918),SUMIFS('Sales Hx'!V:V,'Sales Hx'!$B:$B,$B3918,'Sales Hx'!$D:$D,$E3918)))</f>
        <v>0</v>
      </c>
      <c r="M3918" s="12">
        <v>0</v>
      </c>
      <c r="N3918" s="15">
        <f t="shared" ref="N3918:N3976" si="336">IFERROR(_xlfn.IFNA(J3918*R3918+L3918,"No Sales Hx"),"No Sales HX")</f>
        <v>0</v>
      </c>
      <c r="O3918" s="21">
        <f t="shared" si="335"/>
        <v>0</v>
      </c>
      <c r="P3918" s="24">
        <v>357.5</v>
      </c>
      <c r="Q3918" s="18">
        <f t="shared" ref="Q3918:Q3980" si="337">IFERROR(P3918*O3918,0)</f>
        <v>0</v>
      </c>
      <c r="R3918" s="2">
        <v>1</v>
      </c>
      <c r="S3918" s="2">
        <v>90</v>
      </c>
      <c r="T3918" s="2" t="s">
        <v>4647</v>
      </c>
      <c r="U3918" s="28" t="str">
        <f>IF(G3918=0,"",_xlfn.MINIFS('PO Details'!$I:$I,'PO Details'!$D:$D,Planning!$B3918,'PO Details'!$L:$L,Planning!$E3918))</f>
        <v/>
      </c>
      <c r="V3918" s="29" t="s">
        <v>4639</v>
      </c>
      <c r="W3918" t="str">
        <f t="shared" si="334"/>
        <v/>
      </c>
      <c r="X3918" s="2">
        <v>120</v>
      </c>
    </row>
    <row r="3919" spans="1:24" x14ac:dyDescent="0.25">
      <c r="A3919" s="11" t="s">
        <v>4621</v>
      </c>
      <c r="B3919" s="22" t="s">
        <v>425</v>
      </c>
      <c r="C3919" s="22"/>
      <c r="D3919" s="22" t="s">
        <v>426</v>
      </c>
      <c r="E3919" s="31" t="s">
        <v>108</v>
      </c>
      <c r="F3919" s="12">
        <f>SUMIFS('Inventory Details'!$H:$H,'Inventory Details'!$B:$B,$B3919,'Inventory Details'!$E:$E,$E3919)</f>
        <v>0</v>
      </c>
      <c r="G3919" s="12">
        <f>SUMIFS('PO Details'!$H:$H,'PO Details'!$D:$D,Planning!$B3919,'PO Details'!$L:$L,$E3919)</f>
        <v>0</v>
      </c>
      <c r="H3919" s="12">
        <f>SUMIFS('SO Details'!$G:$G,'SO Details'!$D:$D,Planning!$B3919,'SO Details'!$K:$K,$E3919)</f>
        <v>0</v>
      </c>
      <c r="I3919" s="20">
        <f>IF(COUNTIFS($C:$C,B3919)&gt;1,SUMIFS('Sales Hx'!$Q:$Q,'Sales Hx'!$B:$B,_xlfn.XLOOKUP(B3919,C:C,B:B),'Sales Hx'!$D:$D,Planning!$E3919),SUMIFS('Sales Hx'!$Q:$Q,'Sales Hx'!$B:$B,Planning!$B3919,'Sales Hx'!$D:$D,Planning!$E3919))</f>
        <v>0</v>
      </c>
      <c r="J3919" s="16">
        <f>IF(COUNTIFS($C:$C,B3919)&gt;1,SUMIFS('Sales Hx'!$S:$S,'Sales Hx'!$B:$B,_xlfn.XLOOKUP(B3919,C:C,B:B),'Sales Hx'!$D:$D,E3919),SUMIFS('Sales Hx'!$S:$S,'Sales Hx'!$B:$B,$B3919,'Sales Hx'!$D:$D,$E3919))</f>
        <v>0</v>
      </c>
      <c r="K3919" s="16">
        <f t="shared" si="333"/>
        <v>0</v>
      </c>
      <c r="L3919" s="12">
        <f>IF(M3919&lt;&gt;"",M3919,IF(COUNTIFS($C:$C,B3919)&gt;1,SUMIFS('Sales Hx'!V:V,'Sales Hx'!$B:$B,_xlfn.XLOOKUP(B3919,C:C,B:B),'Sales Hx'!$D:$D,$E3919),SUMIFS('Sales Hx'!V:V,'Sales Hx'!$B:$B,$B3919,'Sales Hx'!$D:$D,$E3919)))</f>
        <v>0</v>
      </c>
      <c r="M3919" s="12">
        <v>0</v>
      </c>
      <c r="N3919" s="15">
        <f t="shared" si="336"/>
        <v>0</v>
      </c>
      <c r="O3919" s="21">
        <f t="shared" si="335"/>
        <v>0</v>
      </c>
      <c r="P3919" s="24">
        <v>357.5</v>
      </c>
      <c r="Q3919" s="18">
        <f t="shared" si="337"/>
        <v>0</v>
      </c>
      <c r="R3919" s="2">
        <v>1</v>
      </c>
      <c r="S3919" s="2">
        <v>90</v>
      </c>
      <c r="T3919" s="2" t="s">
        <v>4647</v>
      </c>
      <c r="U3919" s="28" t="str">
        <f>IF(G3919=0,"",_xlfn.MINIFS('PO Details'!$I:$I,'PO Details'!$D:$D,Planning!$B3919,'PO Details'!$L:$L,Planning!$E3919))</f>
        <v/>
      </c>
      <c r="V3919" s="29" t="s">
        <v>4639</v>
      </c>
      <c r="W3919" t="str">
        <f t="shared" si="334"/>
        <v/>
      </c>
      <c r="X3919" s="2">
        <v>120</v>
      </c>
    </row>
    <row r="3920" spans="1:24" x14ac:dyDescent="0.25">
      <c r="A3920" s="11" t="s">
        <v>4621</v>
      </c>
      <c r="B3920" s="22" t="s">
        <v>425</v>
      </c>
      <c r="C3920" s="22"/>
      <c r="D3920" s="22" t="s">
        <v>426</v>
      </c>
      <c r="E3920" s="31" t="s">
        <v>109</v>
      </c>
      <c r="F3920" s="12">
        <f>SUMIFS('Inventory Details'!$H:$H,'Inventory Details'!$B:$B,$B3920,'Inventory Details'!$E:$E,$E3920)</f>
        <v>0</v>
      </c>
      <c r="G3920" s="12">
        <f>SUMIFS('PO Details'!$H:$H,'PO Details'!$D:$D,Planning!$B3920,'PO Details'!$L:$L,$E3920)</f>
        <v>0</v>
      </c>
      <c r="H3920" s="12">
        <f>SUMIFS('SO Details'!$G:$G,'SO Details'!$D:$D,Planning!$B3920,'SO Details'!$K:$K,$E3920)</f>
        <v>0</v>
      </c>
      <c r="I3920" s="20">
        <f>IF(COUNTIFS($C:$C,B3920)&gt;1,SUMIFS('Sales Hx'!$Q:$Q,'Sales Hx'!$B:$B,_xlfn.XLOOKUP(B3920,C:C,B:B),'Sales Hx'!$D:$D,Planning!$E3920),SUMIFS('Sales Hx'!$Q:$Q,'Sales Hx'!$B:$B,Planning!$B3920,'Sales Hx'!$D:$D,Planning!$E3920))</f>
        <v>2.8</v>
      </c>
      <c r="J3920" s="16">
        <f>IF(COUNTIFS($C:$C,B3920)&gt;1,SUMIFS('Sales Hx'!$S:$S,'Sales Hx'!$B:$B,_xlfn.XLOOKUP(B3920,C:C,B:B),'Sales Hx'!$D:$D,E3920),SUMIFS('Sales Hx'!$S:$S,'Sales Hx'!$B:$B,$B3920,'Sales Hx'!$D:$D,$E3920))</f>
        <v>6.25E-2</v>
      </c>
      <c r="K3920" s="16">
        <f t="shared" si="333"/>
        <v>0</v>
      </c>
      <c r="L3920" s="12">
        <f>IF(M3920&lt;&gt;"",M3920,IF(COUNTIFS($C:$C,B3920)&gt;1,SUMIFS('Sales Hx'!V:V,'Sales Hx'!$B:$B,_xlfn.XLOOKUP(B3920,C:C,B:B),'Sales Hx'!$D:$D,$E3920),SUMIFS('Sales Hx'!V:V,'Sales Hx'!$B:$B,$B3920,'Sales Hx'!$D:$D,$E3920)))</f>
        <v>0</v>
      </c>
      <c r="M3920" s="12">
        <v>0</v>
      </c>
      <c r="N3920" s="15">
        <f t="shared" si="336"/>
        <v>6.25E-2</v>
      </c>
      <c r="O3920" s="21">
        <f t="shared" si="335"/>
        <v>6</v>
      </c>
      <c r="P3920" s="24">
        <v>357.5</v>
      </c>
      <c r="Q3920" s="18">
        <f t="shared" si="337"/>
        <v>2145</v>
      </c>
      <c r="R3920" s="2">
        <v>1</v>
      </c>
      <c r="S3920" s="2">
        <v>90</v>
      </c>
      <c r="T3920" s="2" t="s">
        <v>4647</v>
      </c>
      <c r="U3920" s="28" t="str">
        <f>IF(G3920=0,"",_xlfn.MINIFS('PO Details'!$I:$I,'PO Details'!$D:$D,Planning!$B3920,'PO Details'!$L:$L,Planning!$E3920))</f>
        <v/>
      </c>
      <c r="V3920" s="29" t="s">
        <v>4639</v>
      </c>
      <c r="W3920" t="str">
        <f t="shared" si="334"/>
        <v/>
      </c>
      <c r="X3920" s="2">
        <v>120</v>
      </c>
    </row>
    <row r="3921" spans="1:24" x14ac:dyDescent="0.25">
      <c r="A3921" s="11"/>
      <c r="B3921" s="22" t="s">
        <v>1874</v>
      </c>
      <c r="C3921" s="22"/>
      <c r="D3921" s="22" t="s">
        <v>1875</v>
      </c>
      <c r="E3921" s="31" t="s">
        <v>4746</v>
      </c>
      <c r="F3921" s="12">
        <f>SUMIFS('Inventory Details'!$H:$H,'Inventory Details'!$B:$B,$B3921,'Inventory Details'!$E:$E,$E3921)</f>
        <v>10</v>
      </c>
      <c r="G3921" s="12">
        <f>SUMIFS('PO Details'!$H:$H,'PO Details'!$D:$D,Planning!$B3921,'PO Details'!$L:$L,$E3921)</f>
        <v>2</v>
      </c>
      <c r="H3921" s="12">
        <f>SUMIFS('SO Details'!$G:$G,'SO Details'!$D:$D,Planning!$B3921,'SO Details'!$K:$K,$E3921)</f>
        <v>0</v>
      </c>
      <c r="I3921" s="20">
        <f>IF(COUNTIFS($C:$C,B3921)&gt;1,SUMIFS('Sales Hx'!$Q:$Q,'Sales Hx'!$B:$B,_xlfn.XLOOKUP(B3921,C:C,B:B),'Sales Hx'!$D:$D,Planning!$E3921),SUMIFS('Sales Hx'!$Q:$Q,'Sales Hx'!$B:$B,Planning!$B3921,'Sales Hx'!$D:$D,Planning!$E3921))</f>
        <v>0</v>
      </c>
      <c r="J3921" s="16">
        <f>IF(COUNTIFS($C:$C,B3921)&gt;1,SUMIFS('Sales Hx'!$S:$S,'Sales Hx'!$B:$B,_xlfn.XLOOKUP(B3921,C:C,B:B),'Sales Hx'!$D:$D,E3921),SUMIFS('Sales Hx'!$S:$S,'Sales Hx'!$B:$B,$B3921,'Sales Hx'!$D:$D,$E3921))</f>
        <v>6.5789473684210523E-2</v>
      </c>
      <c r="K3921" s="16">
        <f t="shared" si="333"/>
        <v>0</v>
      </c>
      <c r="L3921" s="12">
        <f>IF(M3921&lt;&gt;"",M3921,IF(COUNTIFS($C:$C,B3921)&gt;1,SUMIFS('Sales Hx'!V:V,'Sales Hx'!$B:$B,_xlfn.XLOOKUP(B3921,C:C,B:B),'Sales Hx'!$D:$D,$E3921),SUMIFS('Sales Hx'!V:V,'Sales Hx'!$B:$B,$B3921,'Sales Hx'!$D:$D,$E3921)))</f>
        <v>0</v>
      </c>
      <c r="M3921" s="12">
        <v>0</v>
      </c>
      <c r="N3921" s="15">
        <f t="shared" si="336"/>
        <v>6.5789473684210523E-2</v>
      </c>
      <c r="O3921" s="21">
        <f t="shared" si="335"/>
        <v>0</v>
      </c>
      <c r="P3921" s="24">
        <v>5</v>
      </c>
      <c r="Q3921" s="18">
        <f t="shared" si="337"/>
        <v>0</v>
      </c>
      <c r="R3921" s="2">
        <v>1</v>
      </c>
      <c r="S3921" s="2">
        <v>120</v>
      </c>
      <c r="T3921" s="2" t="s">
        <v>4647</v>
      </c>
      <c r="U3921" s="28">
        <f>IF(G3921=0,"",_xlfn.MINIFS('PO Details'!$I:$I,'PO Details'!$D:$D,Planning!$B3921,'PO Details'!$L:$L,Planning!$E3921))</f>
        <v>45436</v>
      </c>
      <c r="V3921" s="29" t="s">
        <v>4640</v>
      </c>
      <c r="W3921" t="str">
        <f t="shared" si="334"/>
        <v>Max</v>
      </c>
      <c r="X3921" s="2">
        <v>120</v>
      </c>
    </row>
    <row r="3922" spans="1:24" x14ac:dyDescent="0.25">
      <c r="A3922" s="11"/>
      <c r="B3922" s="22" t="s">
        <v>1874</v>
      </c>
      <c r="C3922" s="22"/>
      <c r="D3922" s="22" t="s">
        <v>1875</v>
      </c>
      <c r="E3922" s="31" t="s">
        <v>113</v>
      </c>
      <c r="F3922" s="12">
        <f>SUMIFS('Inventory Details'!$H:$H,'Inventory Details'!$B:$B,$B3922,'Inventory Details'!$E:$E,$E3922)</f>
        <v>8</v>
      </c>
      <c r="G3922" s="12">
        <f>SUMIFS('PO Details'!$H:$H,'PO Details'!$D:$D,Planning!$B3922,'PO Details'!$L:$L,$E3922)</f>
        <v>0</v>
      </c>
      <c r="H3922" s="12">
        <f>SUMIFS('SO Details'!$G:$G,'SO Details'!$D:$D,Planning!$B3922,'SO Details'!$K:$K,$E3922)</f>
        <v>0</v>
      </c>
      <c r="I3922" s="20">
        <f>IF(COUNTIFS($C:$C,B3922)&gt;1,SUMIFS('Sales Hx'!$Q:$Q,'Sales Hx'!$B:$B,_xlfn.XLOOKUP(B3922,C:C,B:B),'Sales Hx'!$D:$D,Planning!$E3922),SUMIFS('Sales Hx'!$Q:$Q,'Sales Hx'!$B:$B,Planning!$B3922,'Sales Hx'!$D:$D,Planning!$E3922))</f>
        <v>0</v>
      </c>
      <c r="J3922" s="16">
        <f>IF(COUNTIFS($C:$C,B3922)&gt;1,SUMIFS('Sales Hx'!$S:$S,'Sales Hx'!$B:$B,_xlfn.XLOOKUP(B3922,C:C,B:B),'Sales Hx'!$D:$D,E3922),SUMIFS('Sales Hx'!$S:$S,'Sales Hx'!$B:$B,$B3922,'Sales Hx'!$D:$D,$E3922))</f>
        <v>0</v>
      </c>
      <c r="K3922" s="16">
        <f t="shared" si="333"/>
        <v>0</v>
      </c>
      <c r="L3922" s="12">
        <f>IF(M3922&lt;&gt;"",M3922,IF(COUNTIFS($C:$C,B3922)&gt;1,SUMIFS('Sales Hx'!V:V,'Sales Hx'!$B:$B,_xlfn.XLOOKUP(B3922,C:C,B:B),'Sales Hx'!$D:$D,$E3922),SUMIFS('Sales Hx'!V:V,'Sales Hx'!$B:$B,$B3922,'Sales Hx'!$D:$D,$E3922)))</f>
        <v>0</v>
      </c>
      <c r="M3922" s="12">
        <v>0</v>
      </c>
      <c r="N3922" s="15">
        <f t="shared" si="336"/>
        <v>0</v>
      </c>
      <c r="O3922" s="21">
        <f t="shared" si="335"/>
        <v>0</v>
      </c>
      <c r="P3922" s="24">
        <v>5</v>
      </c>
      <c r="Q3922" s="18">
        <f t="shared" si="337"/>
        <v>0</v>
      </c>
      <c r="R3922" s="2">
        <v>1</v>
      </c>
      <c r="S3922" s="2">
        <v>120</v>
      </c>
      <c r="T3922" s="2" t="s">
        <v>4647</v>
      </c>
      <c r="U3922" s="28" t="str">
        <f>IF(G3922=0,"",_xlfn.MINIFS('PO Details'!$I:$I,'PO Details'!$D:$D,Planning!$B3922,'PO Details'!$L:$L,Planning!$E3922))</f>
        <v/>
      </c>
      <c r="V3922" s="29" t="s">
        <v>4640</v>
      </c>
      <c r="W3922" t="str">
        <f t="shared" si="334"/>
        <v>Max</v>
      </c>
      <c r="X3922" s="2">
        <v>120</v>
      </c>
    </row>
    <row r="3923" spans="1:24" x14ac:dyDescent="0.25">
      <c r="A3923" s="11"/>
      <c r="B3923" s="22" t="s">
        <v>1874</v>
      </c>
      <c r="C3923" s="22"/>
      <c r="D3923" s="22" t="s">
        <v>1875</v>
      </c>
      <c r="E3923" s="31" t="s">
        <v>109</v>
      </c>
      <c r="F3923" s="12">
        <f>SUMIFS('Inventory Details'!$H:$H,'Inventory Details'!$B:$B,$B3923,'Inventory Details'!$E:$E,$E3923)</f>
        <v>2</v>
      </c>
      <c r="G3923" s="12">
        <f>SUMIFS('PO Details'!$H:$H,'PO Details'!$D:$D,Planning!$B3923,'PO Details'!$L:$L,$E3923)</f>
        <v>0</v>
      </c>
      <c r="H3923" s="12">
        <f>SUMIFS('SO Details'!$G:$G,'SO Details'!$D:$D,Planning!$B3923,'SO Details'!$K:$K,$E3923)</f>
        <v>0</v>
      </c>
      <c r="I3923" s="20">
        <f>IF(COUNTIFS($C:$C,B3923)&gt;1,SUMIFS('Sales Hx'!$Q:$Q,'Sales Hx'!$B:$B,_xlfn.XLOOKUP(B3923,C:C,B:B),'Sales Hx'!$D:$D,Planning!$E3923),SUMIFS('Sales Hx'!$Q:$Q,'Sales Hx'!$B:$B,Planning!$B3923,'Sales Hx'!$D:$D,Planning!$E3923))</f>
        <v>0</v>
      </c>
      <c r="J3923" s="16">
        <f>IF(COUNTIFS($C:$C,B3923)&gt;1,SUMIFS('Sales Hx'!$S:$S,'Sales Hx'!$B:$B,_xlfn.XLOOKUP(B3923,C:C,B:B),'Sales Hx'!$D:$D,E3923),SUMIFS('Sales Hx'!$S:$S,'Sales Hx'!$B:$B,$B3923,'Sales Hx'!$D:$D,$E3923))</f>
        <v>0</v>
      </c>
      <c r="K3923" s="16">
        <f t="shared" si="333"/>
        <v>0</v>
      </c>
      <c r="L3923" s="12">
        <f>IF(M3923&lt;&gt;"",M3923,IF(COUNTIFS($C:$C,B3923)&gt;1,SUMIFS('Sales Hx'!V:V,'Sales Hx'!$B:$B,_xlfn.XLOOKUP(B3923,C:C,B:B),'Sales Hx'!$D:$D,$E3923),SUMIFS('Sales Hx'!V:V,'Sales Hx'!$B:$B,$B3923,'Sales Hx'!$D:$D,$E3923)))</f>
        <v>0</v>
      </c>
      <c r="M3923" s="12">
        <v>0</v>
      </c>
      <c r="N3923" s="15">
        <f t="shared" si="336"/>
        <v>0</v>
      </c>
      <c r="O3923" s="21">
        <f t="shared" si="335"/>
        <v>0</v>
      </c>
      <c r="P3923" s="24">
        <v>5</v>
      </c>
      <c r="Q3923" s="18">
        <f t="shared" si="337"/>
        <v>0</v>
      </c>
      <c r="R3923" s="2">
        <v>1</v>
      </c>
      <c r="S3923" s="2">
        <v>120</v>
      </c>
      <c r="T3923" s="2" t="s">
        <v>4647</v>
      </c>
      <c r="U3923" s="28" t="str">
        <f>IF(G3923=0,"",_xlfn.MINIFS('PO Details'!$I:$I,'PO Details'!$D:$D,Planning!$B3923,'PO Details'!$L:$L,Planning!$E3923))</f>
        <v/>
      </c>
      <c r="V3923" s="29" t="s">
        <v>4640</v>
      </c>
      <c r="W3923" t="str">
        <f t="shared" si="334"/>
        <v>Max</v>
      </c>
      <c r="X3923" s="2">
        <v>120</v>
      </c>
    </row>
    <row r="3924" spans="1:24" x14ac:dyDescent="0.25">
      <c r="A3924" s="11"/>
      <c r="B3924" s="22" t="s">
        <v>1874</v>
      </c>
      <c r="C3924" s="22"/>
      <c r="D3924" s="22" t="s">
        <v>1875</v>
      </c>
      <c r="E3924" s="31" t="s">
        <v>106</v>
      </c>
      <c r="F3924" s="12">
        <f>SUMIFS('Inventory Details'!$H:$H,'Inventory Details'!$B:$B,$B3924,'Inventory Details'!$E:$E,$E3924)</f>
        <v>4</v>
      </c>
      <c r="G3924" s="12">
        <f>SUMIFS('PO Details'!$H:$H,'PO Details'!$D:$D,Planning!$B3924,'PO Details'!$L:$L,$E3924)</f>
        <v>0</v>
      </c>
      <c r="H3924" s="12">
        <f>SUMIFS('SO Details'!$G:$G,'SO Details'!$D:$D,Planning!$B3924,'SO Details'!$K:$K,$E3924)</f>
        <v>0</v>
      </c>
      <c r="I3924" s="20">
        <f>IF(COUNTIFS($C:$C,B3924)&gt;1,SUMIFS('Sales Hx'!$Q:$Q,'Sales Hx'!$B:$B,_xlfn.XLOOKUP(B3924,C:C,B:B),'Sales Hx'!$D:$D,Planning!$E3924),SUMIFS('Sales Hx'!$Q:$Q,'Sales Hx'!$B:$B,Planning!$B3924,'Sales Hx'!$D:$D,Planning!$E3924))</f>
        <v>0</v>
      </c>
      <c r="J3924" s="16">
        <f>IF(COUNTIFS($C:$C,B3924)&gt;1,SUMIFS('Sales Hx'!$S:$S,'Sales Hx'!$B:$B,_xlfn.XLOOKUP(B3924,C:C,B:B),'Sales Hx'!$D:$D,E3924),SUMIFS('Sales Hx'!$S:$S,'Sales Hx'!$B:$B,$B3924,'Sales Hx'!$D:$D,$E3924))</f>
        <v>6.5789473684210523E-2</v>
      </c>
      <c r="K3924" s="16">
        <f t="shared" si="333"/>
        <v>0</v>
      </c>
      <c r="L3924" s="12">
        <f>IF(M3924&lt;&gt;"",M3924,IF(COUNTIFS($C:$C,B3924)&gt;1,SUMIFS('Sales Hx'!V:V,'Sales Hx'!$B:$B,_xlfn.XLOOKUP(B3924,C:C,B:B),'Sales Hx'!$D:$D,$E3924),SUMIFS('Sales Hx'!V:V,'Sales Hx'!$B:$B,$B3924,'Sales Hx'!$D:$D,$E3924)))</f>
        <v>0</v>
      </c>
      <c r="M3924" s="12">
        <v>0</v>
      </c>
      <c r="N3924" s="15">
        <f t="shared" si="336"/>
        <v>6.5789473684210523E-2</v>
      </c>
      <c r="O3924" s="21">
        <f t="shared" si="335"/>
        <v>0</v>
      </c>
      <c r="P3924" s="24">
        <v>5</v>
      </c>
      <c r="Q3924" s="18">
        <f t="shared" si="337"/>
        <v>0</v>
      </c>
      <c r="R3924" s="2">
        <v>1</v>
      </c>
      <c r="S3924" s="2">
        <v>120</v>
      </c>
      <c r="T3924" s="2" t="s">
        <v>4647</v>
      </c>
      <c r="U3924" s="28" t="str">
        <f>IF(G3924=0,"",_xlfn.MINIFS('PO Details'!$I:$I,'PO Details'!$D:$D,Planning!$B3924,'PO Details'!$L:$L,Planning!$E3924))</f>
        <v/>
      </c>
      <c r="V3924" s="29" t="s">
        <v>4640</v>
      </c>
      <c r="W3924" t="str">
        <f t="shared" si="334"/>
        <v>Max</v>
      </c>
      <c r="X3924" s="2">
        <v>120</v>
      </c>
    </row>
    <row r="3925" spans="1:24" x14ac:dyDescent="0.25">
      <c r="A3925" s="11" t="s">
        <v>4621</v>
      </c>
      <c r="B3925" s="22" t="s">
        <v>427</v>
      </c>
      <c r="C3925" s="22"/>
      <c r="D3925" s="22" t="s">
        <v>428</v>
      </c>
      <c r="E3925" s="31" t="s">
        <v>4746</v>
      </c>
      <c r="F3925" s="12">
        <f>SUMIFS('Inventory Details'!$H:$H,'Inventory Details'!$B:$B,$B3925,'Inventory Details'!$E:$E,$E3925)</f>
        <v>0</v>
      </c>
      <c r="G3925" s="12">
        <f>SUMIFS('PO Details'!$H:$H,'PO Details'!$D:$D,Planning!$B3925,'PO Details'!$L:$L,$E3925)</f>
        <v>89</v>
      </c>
      <c r="H3925" s="12">
        <f>SUMIFS('SO Details'!$G:$G,'SO Details'!$D:$D,Planning!$B3925,'SO Details'!$K:$K,$E3925)</f>
        <v>13</v>
      </c>
      <c r="I3925" s="20">
        <f>IF(COUNTIFS($C:$C,B3925)&gt;1,SUMIFS('Sales Hx'!$Q:$Q,'Sales Hx'!$B:$B,_xlfn.XLOOKUP(B3925,C:C,B:B),'Sales Hx'!$D:$D,Planning!$E3925),SUMIFS('Sales Hx'!$Q:$Q,'Sales Hx'!$B:$B,Planning!$B3925,'Sales Hx'!$D:$D,Planning!$E3925))</f>
        <v>44.8</v>
      </c>
      <c r="J3925" s="16">
        <f>IF(COUNTIFS($C:$C,B3925)&gt;1,SUMIFS('Sales Hx'!$S:$S,'Sales Hx'!$B:$B,_xlfn.XLOOKUP(B3925,C:C,B:B),'Sales Hx'!$D:$D,E3925),SUMIFS('Sales Hx'!$S:$S,'Sales Hx'!$B:$B,$B3925,'Sales Hx'!$D:$D,$E3925))</f>
        <v>0.63267543859649134</v>
      </c>
      <c r="K3925" s="16">
        <f t="shared" si="333"/>
        <v>1.986607142857143</v>
      </c>
      <c r="L3925" s="12">
        <f>IF(M3925&lt;&gt;"",M3925,IF(COUNTIFS($C:$C,B3925)&gt;1,SUMIFS('Sales Hx'!V:V,'Sales Hx'!$B:$B,_xlfn.XLOOKUP(B3925,C:C,B:B),'Sales Hx'!$D:$D,$E3925),SUMIFS('Sales Hx'!V:V,'Sales Hx'!$B:$B,$B3925,'Sales Hx'!$D:$D,$E3925)))</f>
        <v>0</v>
      </c>
      <c r="M3925" s="12">
        <v>0</v>
      </c>
      <c r="N3925" s="15">
        <f t="shared" si="336"/>
        <v>0.63267543859649134</v>
      </c>
      <c r="O3925" s="21">
        <f t="shared" si="335"/>
        <v>0</v>
      </c>
      <c r="P3925" s="24">
        <v>161.85</v>
      </c>
      <c r="Q3925" s="18">
        <f t="shared" si="337"/>
        <v>0</v>
      </c>
      <c r="R3925" s="2">
        <v>1</v>
      </c>
      <c r="S3925" s="2">
        <v>120</v>
      </c>
      <c r="T3925" s="2" t="s">
        <v>4647</v>
      </c>
      <c r="U3925" s="28">
        <f>IF(G3925=0,"",_xlfn.MINIFS('PO Details'!$I:$I,'PO Details'!$D:$D,Planning!$B3925,'PO Details'!$L:$L,Planning!$E3925))</f>
        <v>45436</v>
      </c>
      <c r="V3925" s="29" t="s">
        <v>4641</v>
      </c>
      <c r="W3925" t="str">
        <f t="shared" si="334"/>
        <v/>
      </c>
      <c r="X3925" s="2">
        <v>120</v>
      </c>
    </row>
    <row r="3926" spans="1:24" x14ac:dyDescent="0.25">
      <c r="A3926" s="11" t="s">
        <v>4621</v>
      </c>
      <c r="B3926" s="22" t="s">
        <v>427</v>
      </c>
      <c r="C3926" s="22"/>
      <c r="D3926" s="22" t="s">
        <v>428</v>
      </c>
      <c r="E3926" s="31" t="s">
        <v>113</v>
      </c>
      <c r="F3926" s="12">
        <f>SUMIFS('Inventory Details'!$H:$H,'Inventory Details'!$B:$B,$B3926,'Inventory Details'!$E:$E,$E3926)</f>
        <v>15</v>
      </c>
      <c r="G3926" s="12">
        <f>SUMIFS('PO Details'!$H:$H,'PO Details'!$D:$D,Planning!$B3926,'PO Details'!$L:$L,$E3926)</f>
        <v>0</v>
      </c>
      <c r="H3926" s="12">
        <f>SUMIFS('SO Details'!$G:$G,'SO Details'!$D:$D,Planning!$B3926,'SO Details'!$K:$K,$E3926)</f>
        <v>1</v>
      </c>
      <c r="I3926" s="20">
        <f>IF(COUNTIFS($C:$C,B3926)&gt;1,SUMIFS('Sales Hx'!$Q:$Q,'Sales Hx'!$B:$B,_xlfn.XLOOKUP(B3926,C:C,B:B),'Sales Hx'!$D:$D,Planning!$E3926),SUMIFS('Sales Hx'!$Q:$Q,'Sales Hx'!$B:$B,Planning!$B3926,'Sales Hx'!$D:$D,Planning!$E3926))</f>
        <v>18.2</v>
      </c>
      <c r="J3926" s="16">
        <f>IF(COUNTIFS($C:$C,B3926)&gt;1,SUMIFS('Sales Hx'!$S:$S,'Sales Hx'!$B:$B,_xlfn.XLOOKUP(B3926,C:C,B:B),'Sales Hx'!$D:$D,E3926),SUMIFS('Sales Hx'!$S:$S,'Sales Hx'!$B:$B,$B3926,'Sales Hx'!$D:$D,$E3926))</f>
        <v>0.15953947368421056</v>
      </c>
      <c r="K3926" s="16">
        <f t="shared" si="333"/>
        <v>0.82417582417582425</v>
      </c>
      <c r="L3926" s="12">
        <f>IF(M3926&lt;&gt;"",M3926,IF(COUNTIFS($C:$C,B3926)&gt;1,SUMIFS('Sales Hx'!V:V,'Sales Hx'!$B:$B,_xlfn.XLOOKUP(B3926,C:C,B:B),'Sales Hx'!$D:$D,$E3926),SUMIFS('Sales Hx'!V:V,'Sales Hx'!$B:$B,$B3926,'Sales Hx'!$D:$D,$E3926)))</f>
        <v>0</v>
      </c>
      <c r="M3926" s="12">
        <v>0</v>
      </c>
      <c r="N3926" s="15">
        <f t="shared" si="336"/>
        <v>0.15953947368421056</v>
      </c>
      <c r="O3926" s="21">
        <f t="shared" si="335"/>
        <v>0</v>
      </c>
      <c r="P3926" s="24">
        <v>161.85</v>
      </c>
      <c r="Q3926" s="18">
        <f t="shared" si="337"/>
        <v>0</v>
      </c>
      <c r="R3926" s="2">
        <v>1</v>
      </c>
      <c r="S3926" s="2">
        <v>120</v>
      </c>
      <c r="T3926" s="2" t="s">
        <v>4647</v>
      </c>
      <c r="U3926" s="28" t="str">
        <f>IF(G3926=0,"",_xlfn.MINIFS('PO Details'!$I:$I,'PO Details'!$D:$D,Planning!$B3926,'PO Details'!$L:$L,Planning!$E3926))</f>
        <v/>
      </c>
      <c r="V3926" s="29" t="s">
        <v>4641</v>
      </c>
      <c r="W3926" t="str">
        <f t="shared" si="334"/>
        <v/>
      </c>
      <c r="X3926" s="2">
        <v>120</v>
      </c>
    </row>
    <row r="3927" spans="1:24" x14ac:dyDescent="0.25">
      <c r="A3927" s="11" t="s">
        <v>4621</v>
      </c>
      <c r="B3927" s="22" t="s">
        <v>427</v>
      </c>
      <c r="C3927" s="22"/>
      <c r="D3927" s="22" t="s">
        <v>428</v>
      </c>
      <c r="E3927" s="31" t="s">
        <v>119</v>
      </c>
      <c r="F3927" s="12">
        <f>SUMIFS('Inventory Details'!$H:$H,'Inventory Details'!$B:$B,$B3927,'Inventory Details'!$E:$E,$E3927)</f>
        <v>0</v>
      </c>
      <c r="G3927" s="12">
        <f>SUMIFS('PO Details'!$H:$H,'PO Details'!$D:$D,Planning!$B3927,'PO Details'!$L:$L,$E3927)</f>
        <v>2</v>
      </c>
      <c r="H3927" s="12">
        <f>SUMIFS('SO Details'!$G:$G,'SO Details'!$D:$D,Planning!$B3927,'SO Details'!$K:$K,$E3927)</f>
        <v>0</v>
      </c>
      <c r="I3927" s="20">
        <f>IF(COUNTIFS($C:$C,B3927)&gt;1,SUMIFS('Sales Hx'!$Q:$Q,'Sales Hx'!$B:$B,_xlfn.XLOOKUP(B3927,C:C,B:B),'Sales Hx'!$D:$D,Planning!$E3927),SUMIFS('Sales Hx'!$Q:$Q,'Sales Hx'!$B:$B,Planning!$B3927,'Sales Hx'!$D:$D,Planning!$E3927))</f>
        <v>0</v>
      </c>
      <c r="J3927" s="16">
        <f>IF(COUNTIFS($C:$C,B3927)&gt;1,SUMIFS('Sales Hx'!$S:$S,'Sales Hx'!$B:$B,_xlfn.XLOOKUP(B3927,C:C,B:B),'Sales Hx'!$D:$D,E3927),SUMIFS('Sales Hx'!$S:$S,'Sales Hx'!$B:$B,$B3927,'Sales Hx'!$D:$D,$E3927))</f>
        <v>0</v>
      </c>
      <c r="K3927" s="16">
        <f t="shared" si="333"/>
        <v>0</v>
      </c>
      <c r="L3927" s="12">
        <f>IF(M3927&lt;&gt;"",M3927,IF(COUNTIFS($C:$C,B3927)&gt;1,SUMIFS('Sales Hx'!V:V,'Sales Hx'!$B:$B,_xlfn.XLOOKUP(B3927,C:C,B:B),'Sales Hx'!$D:$D,$E3927),SUMIFS('Sales Hx'!V:V,'Sales Hx'!$B:$B,$B3927,'Sales Hx'!$D:$D,$E3927)))</f>
        <v>0</v>
      </c>
      <c r="M3927" s="12">
        <v>0</v>
      </c>
      <c r="N3927" s="15">
        <f t="shared" si="336"/>
        <v>0</v>
      </c>
      <c r="O3927" s="21">
        <f t="shared" si="335"/>
        <v>0</v>
      </c>
      <c r="P3927" s="24">
        <v>161.85</v>
      </c>
      <c r="Q3927" s="18">
        <f t="shared" si="337"/>
        <v>0</v>
      </c>
      <c r="R3927" s="2">
        <v>1</v>
      </c>
      <c r="S3927" s="2">
        <v>120</v>
      </c>
      <c r="T3927" s="2" t="s">
        <v>4647</v>
      </c>
      <c r="U3927" s="28">
        <f>IF(G3927=0,"",_xlfn.MINIFS('PO Details'!$I:$I,'PO Details'!$D:$D,Planning!$B3927,'PO Details'!$L:$L,Planning!$E3927))</f>
        <v>45443</v>
      </c>
      <c r="V3927" s="29" t="s">
        <v>4641</v>
      </c>
      <c r="W3927" t="str">
        <f t="shared" si="334"/>
        <v/>
      </c>
      <c r="X3927" s="2">
        <v>120</v>
      </c>
    </row>
    <row r="3928" spans="1:24" x14ac:dyDescent="0.25">
      <c r="A3928" s="11" t="s">
        <v>4621</v>
      </c>
      <c r="B3928" s="22" t="s">
        <v>427</v>
      </c>
      <c r="C3928" s="22"/>
      <c r="D3928" s="22" t="s">
        <v>428</v>
      </c>
      <c r="E3928" s="31" t="s">
        <v>820</v>
      </c>
      <c r="F3928" s="12">
        <f>SUMIFS('Inventory Details'!$H:$H,'Inventory Details'!$B:$B,$B3928,'Inventory Details'!$E:$E,$E3928)</f>
        <v>0</v>
      </c>
      <c r="G3928" s="12">
        <f>SUMIFS('PO Details'!$H:$H,'PO Details'!$D:$D,Planning!$B3928,'PO Details'!$L:$L,$E3928)</f>
        <v>0</v>
      </c>
      <c r="H3928" s="12">
        <f>SUMIFS('SO Details'!$G:$G,'SO Details'!$D:$D,Planning!$B3928,'SO Details'!$K:$K,$E3928)</f>
        <v>0</v>
      </c>
      <c r="I3928" s="20">
        <f>IF(COUNTIFS($C:$C,B3928)&gt;1,SUMIFS('Sales Hx'!$Q:$Q,'Sales Hx'!$B:$B,_xlfn.XLOOKUP(B3928,C:C,B:B),'Sales Hx'!$D:$D,Planning!$E3928),SUMIFS('Sales Hx'!$Q:$Q,'Sales Hx'!$B:$B,Planning!$B3928,'Sales Hx'!$D:$D,Planning!$E3928))</f>
        <v>0</v>
      </c>
      <c r="J3928" s="16">
        <f>IF(COUNTIFS($C:$C,B3928)&gt;1,SUMIFS('Sales Hx'!$S:$S,'Sales Hx'!$B:$B,_xlfn.XLOOKUP(B3928,C:C,B:B),'Sales Hx'!$D:$D,E3928),SUMIFS('Sales Hx'!$S:$S,'Sales Hx'!$B:$B,$B3928,'Sales Hx'!$D:$D,$E3928))</f>
        <v>0</v>
      </c>
      <c r="K3928" s="16">
        <f t="shared" si="333"/>
        <v>0</v>
      </c>
      <c r="L3928" s="12">
        <f>IF(M3928&lt;&gt;"",M3928,IF(COUNTIFS($C:$C,B3928)&gt;1,SUMIFS('Sales Hx'!V:V,'Sales Hx'!$B:$B,_xlfn.XLOOKUP(B3928,C:C,B:B),'Sales Hx'!$D:$D,$E3928),SUMIFS('Sales Hx'!V:V,'Sales Hx'!$B:$B,$B3928,'Sales Hx'!$D:$D,$E3928)))</f>
        <v>0</v>
      </c>
      <c r="M3928" s="12">
        <v>0</v>
      </c>
      <c r="N3928" s="15">
        <f t="shared" si="336"/>
        <v>0</v>
      </c>
      <c r="O3928" s="21">
        <f t="shared" si="335"/>
        <v>0</v>
      </c>
      <c r="P3928" s="24">
        <v>161.85</v>
      </c>
      <c r="Q3928" s="18">
        <f t="shared" si="337"/>
        <v>0</v>
      </c>
      <c r="R3928" s="2">
        <v>1</v>
      </c>
      <c r="S3928" s="2">
        <v>120</v>
      </c>
      <c r="T3928" s="2" t="s">
        <v>4647</v>
      </c>
      <c r="U3928" s="28" t="str">
        <f>IF(G3928=0,"",_xlfn.MINIFS('PO Details'!$I:$I,'PO Details'!$D:$D,Planning!$B3928,'PO Details'!$L:$L,Planning!$E3928))</f>
        <v/>
      </c>
      <c r="V3928" s="29" t="s">
        <v>4641</v>
      </c>
      <c r="W3928" t="str">
        <f t="shared" si="334"/>
        <v/>
      </c>
      <c r="X3928" s="2">
        <v>120</v>
      </c>
    </row>
    <row r="3929" spans="1:24" x14ac:dyDescent="0.25">
      <c r="A3929" s="11" t="s">
        <v>4621</v>
      </c>
      <c r="B3929" s="22" t="s">
        <v>427</v>
      </c>
      <c r="C3929" s="22"/>
      <c r="D3929" s="22" t="s">
        <v>428</v>
      </c>
      <c r="E3929" s="31" t="s">
        <v>861</v>
      </c>
      <c r="F3929" s="12">
        <f>SUMIFS('Inventory Details'!$H:$H,'Inventory Details'!$B:$B,$B3929,'Inventory Details'!$E:$E,$E3929)</f>
        <v>1</v>
      </c>
      <c r="G3929" s="12">
        <f>SUMIFS('PO Details'!$H:$H,'PO Details'!$D:$D,Planning!$B3929,'PO Details'!$L:$L,$E3929)</f>
        <v>0</v>
      </c>
      <c r="H3929" s="12">
        <f>SUMIFS('SO Details'!$G:$G,'SO Details'!$D:$D,Planning!$B3929,'SO Details'!$K:$K,$E3929)</f>
        <v>1</v>
      </c>
      <c r="I3929" s="20">
        <f>IF(COUNTIFS($C:$C,B3929)&gt;1,SUMIFS('Sales Hx'!$Q:$Q,'Sales Hx'!$B:$B,_xlfn.XLOOKUP(B3929,C:C,B:B),'Sales Hx'!$D:$D,Planning!$E3929),SUMIFS('Sales Hx'!$Q:$Q,'Sales Hx'!$B:$B,Planning!$B3929,'Sales Hx'!$D:$D,Planning!$E3929))</f>
        <v>0</v>
      </c>
      <c r="J3929" s="16">
        <f>IF(COUNTIFS($C:$C,B3929)&gt;1,SUMIFS('Sales Hx'!$S:$S,'Sales Hx'!$B:$B,_xlfn.XLOOKUP(B3929,C:C,B:B),'Sales Hx'!$D:$D,E3929),SUMIFS('Sales Hx'!$S:$S,'Sales Hx'!$B:$B,$B3929,'Sales Hx'!$D:$D,$E3929))</f>
        <v>3.2894736842105261E-2</v>
      </c>
      <c r="K3929" s="16">
        <f t="shared" si="333"/>
        <v>0</v>
      </c>
      <c r="L3929" s="12">
        <f>IF(M3929&lt;&gt;"",M3929,IF(COUNTIFS($C:$C,B3929)&gt;1,SUMIFS('Sales Hx'!V:V,'Sales Hx'!$B:$B,_xlfn.XLOOKUP(B3929,C:C,B:B),'Sales Hx'!$D:$D,$E3929),SUMIFS('Sales Hx'!V:V,'Sales Hx'!$B:$B,$B3929,'Sales Hx'!$D:$D,$E3929)))</f>
        <v>0</v>
      </c>
      <c r="M3929" s="12">
        <v>0</v>
      </c>
      <c r="N3929" s="15">
        <f t="shared" si="336"/>
        <v>3.2894736842105261E-2</v>
      </c>
      <c r="O3929" s="21">
        <f t="shared" si="335"/>
        <v>0</v>
      </c>
      <c r="P3929" s="24">
        <v>161.85</v>
      </c>
      <c r="Q3929" s="18">
        <f t="shared" si="337"/>
        <v>0</v>
      </c>
      <c r="R3929" s="2">
        <v>1</v>
      </c>
      <c r="S3929" s="2">
        <v>120</v>
      </c>
      <c r="T3929" s="2" t="s">
        <v>4647</v>
      </c>
      <c r="U3929" s="28" t="str">
        <f>IF(G3929=0,"",_xlfn.MINIFS('PO Details'!$I:$I,'PO Details'!$D:$D,Planning!$B3929,'PO Details'!$L:$L,Planning!$E3929))</f>
        <v/>
      </c>
      <c r="V3929" s="29" t="s">
        <v>4641</v>
      </c>
      <c r="W3929" t="str">
        <f t="shared" si="334"/>
        <v/>
      </c>
      <c r="X3929" s="2">
        <v>120</v>
      </c>
    </row>
    <row r="3930" spans="1:24" x14ac:dyDescent="0.25">
      <c r="A3930" s="11" t="s">
        <v>4621</v>
      </c>
      <c r="B3930" s="22" t="s">
        <v>427</v>
      </c>
      <c r="C3930" s="22"/>
      <c r="D3930" s="22" t="s">
        <v>428</v>
      </c>
      <c r="E3930" s="31" t="s">
        <v>752</v>
      </c>
      <c r="F3930" s="12">
        <f>SUMIFS('Inventory Details'!$H:$H,'Inventory Details'!$B:$B,$B3930,'Inventory Details'!$E:$E,$E3930)</f>
        <v>1</v>
      </c>
      <c r="G3930" s="12">
        <f>SUMIFS('PO Details'!$H:$H,'PO Details'!$D:$D,Planning!$B3930,'PO Details'!$L:$L,$E3930)</f>
        <v>0</v>
      </c>
      <c r="H3930" s="12">
        <f>SUMIFS('SO Details'!$G:$G,'SO Details'!$D:$D,Planning!$B3930,'SO Details'!$K:$K,$E3930)</f>
        <v>0</v>
      </c>
      <c r="I3930" s="20">
        <f>IF(COUNTIFS($C:$C,B3930)&gt;1,SUMIFS('Sales Hx'!$Q:$Q,'Sales Hx'!$B:$B,_xlfn.XLOOKUP(B3930,C:C,B:B),'Sales Hx'!$D:$D,Planning!$E3930),SUMIFS('Sales Hx'!$Q:$Q,'Sales Hx'!$B:$B,Planning!$B3930,'Sales Hx'!$D:$D,Planning!$E3930))</f>
        <v>0</v>
      </c>
      <c r="J3930" s="16">
        <f>IF(COUNTIFS($C:$C,B3930)&gt;1,SUMIFS('Sales Hx'!$S:$S,'Sales Hx'!$B:$B,_xlfn.XLOOKUP(B3930,C:C,B:B),'Sales Hx'!$D:$D,E3930),SUMIFS('Sales Hx'!$S:$S,'Sales Hx'!$B:$B,$B3930,'Sales Hx'!$D:$D,$E3930))</f>
        <v>0</v>
      </c>
      <c r="K3930" s="16">
        <f t="shared" si="333"/>
        <v>0</v>
      </c>
      <c r="L3930" s="12">
        <f>IF(M3930&lt;&gt;"",M3930,IF(COUNTIFS($C:$C,B3930)&gt;1,SUMIFS('Sales Hx'!V:V,'Sales Hx'!$B:$B,_xlfn.XLOOKUP(B3930,C:C,B:B),'Sales Hx'!$D:$D,$E3930),SUMIFS('Sales Hx'!V:V,'Sales Hx'!$B:$B,$B3930,'Sales Hx'!$D:$D,$E3930)))</f>
        <v>0</v>
      </c>
      <c r="M3930" s="12">
        <v>0</v>
      </c>
      <c r="N3930" s="15">
        <f t="shared" si="336"/>
        <v>0</v>
      </c>
      <c r="O3930" s="21">
        <f t="shared" si="335"/>
        <v>0</v>
      </c>
      <c r="P3930" s="24">
        <v>161.85</v>
      </c>
      <c r="Q3930" s="18">
        <f t="shared" si="337"/>
        <v>0</v>
      </c>
      <c r="R3930" s="2">
        <v>1</v>
      </c>
      <c r="S3930" s="2">
        <v>120</v>
      </c>
      <c r="T3930" s="2" t="s">
        <v>4647</v>
      </c>
      <c r="U3930" s="28" t="str">
        <f>IF(G3930=0,"",_xlfn.MINIFS('PO Details'!$I:$I,'PO Details'!$D:$D,Planning!$B3930,'PO Details'!$L:$L,Planning!$E3930))</f>
        <v/>
      </c>
      <c r="V3930" s="29" t="s">
        <v>4641</v>
      </c>
      <c r="W3930" t="str">
        <f t="shared" si="334"/>
        <v/>
      </c>
      <c r="X3930" s="2">
        <v>120</v>
      </c>
    </row>
    <row r="3931" spans="1:24" x14ac:dyDescent="0.25">
      <c r="A3931" s="11" t="s">
        <v>4621</v>
      </c>
      <c r="B3931" s="22" t="s">
        <v>427</v>
      </c>
      <c r="C3931" s="22"/>
      <c r="D3931" s="22" t="s">
        <v>428</v>
      </c>
      <c r="E3931" s="31" t="s">
        <v>106</v>
      </c>
      <c r="F3931" s="12">
        <f>SUMIFS('Inventory Details'!$H:$H,'Inventory Details'!$B:$B,$B3931,'Inventory Details'!$E:$E,$E3931)</f>
        <v>21</v>
      </c>
      <c r="G3931" s="12">
        <f>SUMIFS('PO Details'!$H:$H,'PO Details'!$D:$D,Planning!$B3931,'PO Details'!$L:$L,$E3931)</f>
        <v>0</v>
      </c>
      <c r="H3931" s="12">
        <f>SUMIFS('SO Details'!$G:$G,'SO Details'!$D:$D,Planning!$B3931,'SO Details'!$K:$K,$E3931)</f>
        <v>1</v>
      </c>
      <c r="I3931" s="20">
        <f>IF(COUNTIFS($C:$C,B3931)&gt;1,SUMIFS('Sales Hx'!$Q:$Q,'Sales Hx'!$B:$B,_xlfn.XLOOKUP(B3931,C:C,B:B),'Sales Hx'!$D:$D,Planning!$E3931),SUMIFS('Sales Hx'!$Q:$Q,'Sales Hx'!$B:$B,Planning!$B3931,'Sales Hx'!$D:$D,Planning!$E3931))</f>
        <v>8.3999999999999986</v>
      </c>
      <c r="J3931" s="16">
        <f>IF(COUNTIFS($C:$C,B3931)&gt;1,SUMIFS('Sales Hx'!$S:$S,'Sales Hx'!$B:$B,_xlfn.XLOOKUP(B3931,C:C,B:B),'Sales Hx'!$D:$D,E3931),SUMIFS('Sales Hx'!$S:$S,'Sales Hx'!$B:$B,$B3931,'Sales Hx'!$D:$D,$E3931))</f>
        <v>0.14712918660287083</v>
      </c>
      <c r="K3931" s="16">
        <f t="shared" si="333"/>
        <v>2.5000000000000004</v>
      </c>
      <c r="L3931" s="12">
        <f>IF(M3931&lt;&gt;"",M3931,IF(COUNTIFS($C:$C,B3931)&gt;1,SUMIFS('Sales Hx'!V:V,'Sales Hx'!$B:$B,_xlfn.XLOOKUP(B3931,C:C,B:B),'Sales Hx'!$D:$D,$E3931),SUMIFS('Sales Hx'!V:V,'Sales Hx'!$B:$B,$B3931,'Sales Hx'!$D:$D,$E3931)))</f>
        <v>0</v>
      </c>
      <c r="M3931" s="12">
        <v>0</v>
      </c>
      <c r="N3931" s="15">
        <f t="shared" si="336"/>
        <v>0.14712918660287083</v>
      </c>
      <c r="O3931" s="21">
        <f t="shared" si="335"/>
        <v>0</v>
      </c>
      <c r="P3931" s="24">
        <v>161.85</v>
      </c>
      <c r="Q3931" s="18">
        <f t="shared" si="337"/>
        <v>0</v>
      </c>
      <c r="R3931" s="2">
        <v>1</v>
      </c>
      <c r="S3931" s="2">
        <v>120</v>
      </c>
      <c r="T3931" s="2" t="s">
        <v>4647</v>
      </c>
      <c r="U3931" s="28" t="str">
        <f>IF(G3931=0,"",_xlfn.MINIFS('PO Details'!$I:$I,'PO Details'!$D:$D,Planning!$B3931,'PO Details'!$L:$L,Planning!$E3931))</f>
        <v/>
      </c>
      <c r="V3931" s="29" t="s">
        <v>4641</v>
      </c>
      <c r="W3931" t="str">
        <f t="shared" si="334"/>
        <v>Max</v>
      </c>
      <c r="X3931" s="2">
        <v>120</v>
      </c>
    </row>
    <row r="3932" spans="1:24" x14ac:dyDescent="0.25">
      <c r="A3932" s="11" t="s">
        <v>4621</v>
      </c>
      <c r="B3932" s="22" t="s">
        <v>427</v>
      </c>
      <c r="C3932" s="22"/>
      <c r="D3932" s="22" t="s">
        <v>428</v>
      </c>
      <c r="E3932" s="31" t="s">
        <v>108</v>
      </c>
      <c r="F3932" s="12">
        <f>SUMIFS('Inventory Details'!$H:$H,'Inventory Details'!$B:$B,$B3932,'Inventory Details'!$E:$E,$E3932)</f>
        <v>0</v>
      </c>
      <c r="G3932" s="12">
        <f>SUMIFS('PO Details'!$H:$H,'PO Details'!$D:$D,Planning!$B3932,'PO Details'!$L:$L,$E3932)</f>
        <v>0</v>
      </c>
      <c r="H3932" s="12">
        <f>SUMIFS('SO Details'!$G:$G,'SO Details'!$D:$D,Planning!$B3932,'SO Details'!$K:$K,$E3932)</f>
        <v>0</v>
      </c>
      <c r="I3932" s="20">
        <f>IF(COUNTIFS($C:$C,B3932)&gt;1,SUMIFS('Sales Hx'!$Q:$Q,'Sales Hx'!$B:$B,_xlfn.XLOOKUP(B3932,C:C,B:B),'Sales Hx'!$D:$D,Planning!$E3932),SUMIFS('Sales Hx'!$Q:$Q,'Sales Hx'!$B:$B,Planning!$B3932,'Sales Hx'!$D:$D,Planning!$E3932))</f>
        <v>0</v>
      </c>
      <c r="J3932" s="16">
        <f>IF(COUNTIFS($C:$C,B3932)&gt;1,SUMIFS('Sales Hx'!$S:$S,'Sales Hx'!$B:$B,_xlfn.XLOOKUP(B3932,C:C,B:B),'Sales Hx'!$D:$D,E3932),SUMIFS('Sales Hx'!$S:$S,'Sales Hx'!$B:$B,$B3932,'Sales Hx'!$D:$D,$E3932))</f>
        <v>0</v>
      </c>
      <c r="K3932" s="16">
        <f t="shared" si="333"/>
        <v>0</v>
      </c>
      <c r="L3932" s="12">
        <f>IF(M3932&lt;&gt;"",M3932,IF(COUNTIFS($C:$C,B3932)&gt;1,SUMIFS('Sales Hx'!V:V,'Sales Hx'!$B:$B,_xlfn.XLOOKUP(B3932,C:C,B:B),'Sales Hx'!$D:$D,$E3932),SUMIFS('Sales Hx'!V:V,'Sales Hx'!$B:$B,$B3932,'Sales Hx'!$D:$D,$E3932)))</f>
        <v>0</v>
      </c>
      <c r="M3932" s="12">
        <v>0</v>
      </c>
      <c r="N3932" s="15">
        <f t="shared" si="336"/>
        <v>0</v>
      </c>
      <c r="O3932" s="21">
        <f t="shared" si="335"/>
        <v>0</v>
      </c>
      <c r="P3932" s="24">
        <v>161.85</v>
      </c>
      <c r="Q3932" s="18">
        <f t="shared" si="337"/>
        <v>0</v>
      </c>
      <c r="R3932" s="2">
        <v>1</v>
      </c>
      <c r="S3932" s="2">
        <v>120</v>
      </c>
      <c r="T3932" s="2" t="s">
        <v>4647</v>
      </c>
      <c r="U3932" s="28" t="str">
        <f>IF(G3932=0,"",_xlfn.MINIFS('PO Details'!$I:$I,'PO Details'!$D:$D,Planning!$B3932,'PO Details'!$L:$L,Planning!$E3932))</f>
        <v/>
      </c>
      <c r="V3932" s="29" t="s">
        <v>4641</v>
      </c>
      <c r="W3932" t="str">
        <f t="shared" si="334"/>
        <v/>
      </c>
      <c r="X3932" s="2">
        <v>120</v>
      </c>
    </row>
    <row r="3933" spans="1:24" x14ac:dyDescent="0.25">
      <c r="A3933" s="11" t="s">
        <v>4621</v>
      </c>
      <c r="B3933" s="22" t="s">
        <v>427</v>
      </c>
      <c r="C3933" s="22"/>
      <c r="D3933" s="22" t="s">
        <v>428</v>
      </c>
      <c r="E3933" s="31" t="s">
        <v>109</v>
      </c>
      <c r="F3933" s="12">
        <f>SUMIFS('Inventory Details'!$H:$H,'Inventory Details'!$B:$B,$B3933,'Inventory Details'!$E:$E,$E3933)</f>
        <v>4</v>
      </c>
      <c r="G3933" s="12">
        <f>SUMIFS('PO Details'!$H:$H,'PO Details'!$D:$D,Planning!$B3933,'PO Details'!$L:$L,$E3933)</f>
        <v>0</v>
      </c>
      <c r="H3933" s="12">
        <f>SUMIFS('SO Details'!$G:$G,'SO Details'!$D:$D,Planning!$B3933,'SO Details'!$K:$K,$E3933)</f>
        <v>0</v>
      </c>
      <c r="I3933" s="20">
        <f>IF(COUNTIFS($C:$C,B3933)&gt;1,SUMIFS('Sales Hx'!$Q:$Q,'Sales Hx'!$B:$B,_xlfn.XLOOKUP(B3933,C:C,B:B),'Sales Hx'!$D:$D,Planning!$E3933),SUMIFS('Sales Hx'!$Q:$Q,'Sales Hx'!$B:$B,Planning!$B3933,'Sales Hx'!$D:$D,Planning!$E3933))</f>
        <v>5.6</v>
      </c>
      <c r="J3933" s="16">
        <f>IF(COUNTIFS($C:$C,B3933)&gt;1,SUMIFS('Sales Hx'!$S:$S,'Sales Hx'!$B:$B,_xlfn.XLOOKUP(B3933,C:C,B:B),'Sales Hx'!$D:$D,E3933),SUMIFS('Sales Hx'!$S:$S,'Sales Hx'!$B:$B,$B3933,'Sales Hx'!$D:$D,$E3933))</f>
        <v>0.11710526315789474</v>
      </c>
      <c r="K3933" s="16">
        <f t="shared" si="333"/>
        <v>0.7142857142857143</v>
      </c>
      <c r="L3933" s="12">
        <f>IF(M3933&lt;&gt;"",M3933,IF(COUNTIFS($C:$C,B3933)&gt;1,SUMIFS('Sales Hx'!V:V,'Sales Hx'!$B:$B,_xlfn.XLOOKUP(B3933,C:C,B:B),'Sales Hx'!$D:$D,$E3933),SUMIFS('Sales Hx'!V:V,'Sales Hx'!$B:$B,$B3933,'Sales Hx'!$D:$D,$E3933)))</f>
        <v>0</v>
      </c>
      <c r="M3933" s="12">
        <v>0</v>
      </c>
      <c r="N3933" s="15">
        <f t="shared" si="336"/>
        <v>0.11710526315789474</v>
      </c>
      <c r="O3933" s="21">
        <f t="shared" si="335"/>
        <v>0</v>
      </c>
      <c r="P3933" s="24">
        <v>161.85</v>
      </c>
      <c r="Q3933" s="18">
        <f t="shared" si="337"/>
        <v>0</v>
      </c>
      <c r="R3933" s="2">
        <v>1</v>
      </c>
      <c r="S3933" s="2">
        <v>120</v>
      </c>
      <c r="T3933" s="2" t="s">
        <v>4647</v>
      </c>
      <c r="U3933" s="28" t="str">
        <f>IF(G3933=0,"",_xlfn.MINIFS('PO Details'!$I:$I,'PO Details'!$D:$D,Planning!$B3933,'PO Details'!$L:$L,Planning!$E3933))</f>
        <v/>
      </c>
      <c r="V3933" s="29" t="s">
        <v>4641</v>
      </c>
      <c r="W3933" t="str">
        <f t="shared" si="334"/>
        <v/>
      </c>
      <c r="X3933" s="2">
        <v>120</v>
      </c>
    </row>
    <row r="3934" spans="1:24" x14ac:dyDescent="0.25">
      <c r="A3934" s="11" t="s">
        <v>4621</v>
      </c>
      <c r="B3934" s="22" t="s">
        <v>1876</v>
      </c>
      <c r="C3934" s="22"/>
      <c r="D3934" s="22" t="s">
        <v>4609</v>
      </c>
      <c r="E3934" s="31" t="s">
        <v>109</v>
      </c>
      <c r="F3934" s="12">
        <f>SUMIFS('Inventory Details'!$H:$H,'Inventory Details'!$B:$B,$B3934,'Inventory Details'!$E:$E,$E3934)</f>
        <v>2</v>
      </c>
      <c r="G3934" s="12">
        <f>SUMIFS('PO Details'!$H:$H,'PO Details'!$D:$D,Planning!$B3934,'PO Details'!$L:$L,$E3934)</f>
        <v>0</v>
      </c>
      <c r="H3934" s="12">
        <f>SUMIFS('SO Details'!$G:$G,'SO Details'!$D:$D,Planning!$B3934,'SO Details'!$K:$K,$E3934)</f>
        <v>0</v>
      </c>
      <c r="I3934" s="20">
        <f>IF(COUNTIFS($C:$C,B3934)&gt;1,SUMIFS('Sales Hx'!$Q:$Q,'Sales Hx'!$B:$B,_xlfn.XLOOKUP(B3934,C:C,B:B),'Sales Hx'!$D:$D,Planning!$E3934),SUMIFS('Sales Hx'!$Q:$Q,'Sales Hx'!$B:$B,Planning!$B3934,'Sales Hx'!$D:$D,Planning!$E3934))</f>
        <v>0</v>
      </c>
      <c r="J3934" s="16">
        <f>IF(COUNTIFS($C:$C,B3934)&gt;1,SUMIFS('Sales Hx'!$S:$S,'Sales Hx'!$B:$B,_xlfn.XLOOKUP(B3934,C:C,B:B),'Sales Hx'!$D:$D,E3934),SUMIFS('Sales Hx'!$S:$S,'Sales Hx'!$B:$B,$B3934,'Sales Hx'!$D:$D,$E3934))</f>
        <v>9.2105263157894732E-2</v>
      </c>
      <c r="K3934" s="16">
        <f t="shared" si="333"/>
        <v>0</v>
      </c>
      <c r="L3934" s="12">
        <f>IF(M3934&lt;&gt;"",M3934,IF(COUNTIFS($C:$C,B3934)&gt;1,SUMIFS('Sales Hx'!V:V,'Sales Hx'!$B:$B,_xlfn.XLOOKUP(B3934,C:C,B:B),'Sales Hx'!$D:$D,$E3934),SUMIFS('Sales Hx'!V:V,'Sales Hx'!$B:$B,$B3934,'Sales Hx'!$D:$D,$E3934)))</f>
        <v>0</v>
      </c>
      <c r="M3934" s="12">
        <v>0</v>
      </c>
      <c r="N3934" s="15">
        <f t="shared" si="336"/>
        <v>9.2105263157894732E-2</v>
      </c>
      <c r="O3934" s="21">
        <f t="shared" si="335"/>
        <v>0</v>
      </c>
      <c r="P3934" s="24">
        <v>19.5</v>
      </c>
      <c r="Q3934" s="18">
        <f t="shared" si="337"/>
        <v>0</v>
      </c>
      <c r="R3934" s="2">
        <v>1</v>
      </c>
      <c r="S3934" s="2">
        <v>120</v>
      </c>
      <c r="T3934" s="2" t="s">
        <v>4647</v>
      </c>
      <c r="U3934" s="28" t="str">
        <f>IF(G3934=0,"",_xlfn.MINIFS('PO Details'!$I:$I,'PO Details'!$D:$D,Planning!$B3934,'PO Details'!$L:$L,Planning!$E3934))</f>
        <v/>
      </c>
      <c r="V3934" s="29" t="s">
        <v>4640</v>
      </c>
      <c r="W3934" t="str">
        <f t="shared" si="334"/>
        <v/>
      </c>
      <c r="X3934" s="2">
        <v>120</v>
      </c>
    </row>
    <row r="3935" spans="1:24" x14ac:dyDescent="0.25">
      <c r="A3935" s="11" t="s">
        <v>4621</v>
      </c>
      <c r="B3935" s="22" t="s">
        <v>1876</v>
      </c>
      <c r="C3935" s="22"/>
      <c r="D3935" s="22" t="s">
        <v>4609</v>
      </c>
      <c r="E3935" s="31" t="s">
        <v>119</v>
      </c>
      <c r="F3935" s="12">
        <f>SUMIFS('Inventory Details'!$H:$H,'Inventory Details'!$B:$B,$B3935,'Inventory Details'!$E:$E,$E3935)</f>
        <v>0</v>
      </c>
      <c r="G3935" s="12">
        <f>SUMIFS('PO Details'!$H:$H,'PO Details'!$D:$D,Planning!$B3935,'PO Details'!$L:$L,$E3935)</f>
        <v>1</v>
      </c>
      <c r="H3935" s="12">
        <f>SUMIFS('SO Details'!$G:$G,'SO Details'!$D:$D,Planning!$B3935,'SO Details'!$K:$K,$E3935)</f>
        <v>0</v>
      </c>
      <c r="I3935" s="20">
        <f>IF(COUNTIFS($C:$C,B3935)&gt;1,SUMIFS('Sales Hx'!$Q:$Q,'Sales Hx'!$B:$B,_xlfn.XLOOKUP(B3935,C:C,B:B),'Sales Hx'!$D:$D,Planning!$E3935),SUMIFS('Sales Hx'!$Q:$Q,'Sales Hx'!$B:$B,Planning!$B3935,'Sales Hx'!$D:$D,Planning!$E3935))</f>
        <v>0</v>
      </c>
      <c r="J3935" s="16">
        <f>IF(COUNTIFS($C:$C,B3935)&gt;1,SUMIFS('Sales Hx'!$S:$S,'Sales Hx'!$B:$B,_xlfn.XLOOKUP(B3935,C:C,B:B),'Sales Hx'!$D:$D,E3935),SUMIFS('Sales Hx'!$S:$S,'Sales Hx'!$B:$B,$B3935,'Sales Hx'!$D:$D,$E3935))</f>
        <v>0</v>
      </c>
      <c r="K3935" s="16">
        <f t="shared" si="333"/>
        <v>0</v>
      </c>
      <c r="L3935" s="12">
        <f>IF(M3935&lt;&gt;"",M3935,IF(COUNTIFS($C:$C,B3935)&gt;1,SUMIFS('Sales Hx'!V:V,'Sales Hx'!$B:$B,_xlfn.XLOOKUP(B3935,C:C,B:B),'Sales Hx'!$D:$D,$E3935),SUMIFS('Sales Hx'!V:V,'Sales Hx'!$B:$B,$B3935,'Sales Hx'!$D:$D,$E3935)))</f>
        <v>0</v>
      </c>
      <c r="M3935" s="12">
        <v>0</v>
      </c>
      <c r="N3935" s="15">
        <f t="shared" si="336"/>
        <v>0</v>
      </c>
      <c r="O3935" s="21">
        <f t="shared" si="335"/>
        <v>0</v>
      </c>
      <c r="P3935" s="24">
        <v>19.5</v>
      </c>
      <c r="Q3935" s="18">
        <f t="shared" si="337"/>
        <v>0</v>
      </c>
      <c r="R3935" s="2">
        <v>1</v>
      </c>
      <c r="S3935" s="2">
        <v>120</v>
      </c>
      <c r="T3935" s="2" t="s">
        <v>4647</v>
      </c>
      <c r="U3935" s="28">
        <f>IF(G3935=0,"",_xlfn.MINIFS('PO Details'!$I:$I,'PO Details'!$D:$D,Planning!$B3935,'PO Details'!$L:$L,Planning!$E3935))</f>
        <v>45443</v>
      </c>
      <c r="V3935" s="29" t="s">
        <v>4640</v>
      </c>
      <c r="W3935" t="str">
        <f t="shared" si="334"/>
        <v/>
      </c>
      <c r="X3935" s="2">
        <v>120</v>
      </c>
    </row>
    <row r="3936" spans="1:24" x14ac:dyDescent="0.25">
      <c r="A3936" s="11" t="s">
        <v>4621</v>
      </c>
      <c r="B3936" s="22" t="s">
        <v>1876</v>
      </c>
      <c r="C3936" s="22"/>
      <c r="D3936" s="22" t="s">
        <v>4609</v>
      </c>
      <c r="E3936" s="31" t="s">
        <v>820</v>
      </c>
      <c r="F3936" s="12">
        <f>SUMIFS('Inventory Details'!$H:$H,'Inventory Details'!$B:$B,$B3936,'Inventory Details'!$E:$E,$E3936)</f>
        <v>0</v>
      </c>
      <c r="G3936" s="12">
        <f>SUMIFS('PO Details'!$H:$H,'PO Details'!$D:$D,Planning!$B3936,'PO Details'!$L:$L,$E3936)</f>
        <v>0</v>
      </c>
      <c r="H3936" s="12">
        <f>SUMIFS('SO Details'!$G:$G,'SO Details'!$D:$D,Planning!$B3936,'SO Details'!$K:$K,$E3936)</f>
        <v>0</v>
      </c>
      <c r="I3936" s="20">
        <f>IF(COUNTIFS($C:$C,B3936)&gt;1,SUMIFS('Sales Hx'!$Q:$Q,'Sales Hx'!$B:$B,_xlfn.XLOOKUP(B3936,C:C,B:B),'Sales Hx'!$D:$D,Planning!$E3936),SUMIFS('Sales Hx'!$Q:$Q,'Sales Hx'!$B:$B,Planning!$B3936,'Sales Hx'!$D:$D,Planning!$E3936))</f>
        <v>0</v>
      </c>
      <c r="J3936" s="16">
        <f>IF(COUNTIFS($C:$C,B3936)&gt;1,SUMIFS('Sales Hx'!$S:$S,'Sales Hx'!$B:$B,_xlfn.XLOOKUP(B3936,C:C,B:B),'Sales Hx'!$D:$D,E3936),SUMIFS('Sales Hx'!$S:$S,'Sales Hx'!$B:$B,$B3936,'Sales Hx'!$D:$D,$E3936))</f>
        <v>0</v>
      </c>
      <c r="K3936" s="16">
        <f t="shared" si="333"/>
        <v>0</v>
      </c>
      <c r="L3936" s="12">
        <f>IF(M3936&lt;&gt;"",M3936,IF(COUNTIFS($C:$C,B3936)&gt;1,SUMIFS('Sales Hx'!V:V,'Sales Hx'!$B:$B,_xlfn.XLOOKUP(B3936,C:C,B:B),'Sales Hx'!$D:$D,$E3936),SUMIFS('Sales Hx'!V:V,'Sales Hx'!$B:$B,$B3936,'Sales Hx'!$D:$D,$E3936)))</f>
        <v>0</v>
      </c>
      <c r="M3936" s="12">
        <v>0</v>
      </c>
      <c r="N3936" s="15">
        <f t="shared" si="336"/>
        <v>0</v>
      </c>
      <c r="O3936" s="21">
        <f t="shared" si="335"/>
        <v>0</v>
      </c>
      <c r="P3936" s="24">
        <v>19.5</v>
      </c>
      <c r="Q3936" s="18">
        <f t="shared" si="337"/>
        <v>0</v>
      </c>
      <c r="R3936" s="2">
        <v>1</v>
      </c>
      <c r="S3936" s="2">
        <v>120</v>
      </c>
      <c r="T3936" s="2" t="s">
        <v>4647</v>
      </c>
      <c r="U3936" s="28" t="str">
        <f>IF(G3936=0,"",_xlfn.MINIFS('PO Details'!$I:$I,'PO Details'!$D:$D,Planning!$B3936,'PO Details'!$L:$L,Planning!$E3936))</f>
        <v/>
      </c>
      <c r="V3936" s="29" t="s">
        <v>4640</v>
      </c>
      <c r="W3936" t="str">
        <f t="shared" si="334"/>
        <v/>
      </c>
      <c r="X3936" s="2">
        <v>120</v>
      </c>
    </row>
    <row r="3937" spans="1:24" x14ac:dyDescent="0.25">
      <c r="A3937" s="11" t="s">
        <v>4621</v>
      </c>
      <c r="B3937" s="22" t="s">
        <v>1876</v>
      </c>
      <c r="C3937" s="22"/>
      <c r="D3937" s="22" t="s">
        <v>4609</v>
      </c>
      <c r="E3937" s="31" t="s">
        <v>106</v>
      </c>
      <c r="F3937" s="12">
        <f>SUMIFS('Inventory Details'!$H:$H,'Inventory Details'!$B:$B,$B3937,'Inventory Details'!$E:$E,$E3937)</f>
        <v>2</v>
      </c>
      <c r="G3937" s="12">
        <f>SUMIFS('PO Details'!$H:$H,'PO Details'!$D:$D,Planning!$B3937,'PO Details'!$L:$L,$E3937)</f>
        <v>0</v>
      </c>
      <c r="H3937" s="12">
        <f>SUMIFS('SO Details'!$G:$G,'SO Details'!$D:$D,Planning!$B3937,'SO Details'!$K:$K,$E3937)</f>
        <v>0</v>
      </c>
      <c r="I3937" s="20">
        <f>IF(COUNTIFS($C:$C,B3937)&gt;1,SUMIFS('Sales Hx'!$Q:$Q,'Sales Hx'!$B:$B,_xlfn.XLOOKUP(B3937,C:C,B:B),'Sales Hx'!$D:$D,Planning!$E3937),SUMIFS('Sales Hx'!$Q:$Q,'Sales Hx'!$B:$B,Planning!$B3937,'Sales Hx'!$D:$D,Planning!$E3937))</f>
        <v>0</v>
      </c>
      <c r="J3937" s="16">
        <f>IF(COUNTIFS($C:$C,B3937)&gt;1,SUMIFS('Sales Hx'!$S:$S,'Sales Hx'!$B:$B,_xlfn.XLOOKUP(B3937,C:C,B:B),'Sales Hx'!$D:$D,E3937),SUMIFS('Sales Hx'!$S:$S,'Sales Hx'!$B:$B,$B3937,'Sales Hx'!$D:$D,$E3937))</f>
        <v>3.2894736842105261E-2</v>
      </c>
      <c r="K3937" s="16">
        <f t="shared" si="333"/>
        <v>0</v>
      </c>
      <c r="L3937" s="12">
        <f>IF(M3937&lt;&gt;"",M3937,IF(COUNTIFS($C:$C,B3937)&gt;1,SUMIFS('Sales Hx'!V:V,'Sales Hx'!$B:$B,_xlfn.XLOOKUP(B3937,C:C,B:B),'Sales Hx'!$D:$D,$E3937),SUMIFS('Sales Hx'!V:V,'Sales Hx'!$B:$B,$B3937,'Sales Hx'!$D:$D,$E3937)))</f>
        <v>0</v>
      </c>
      <c r="M3937" s="12">
        <v>0</v>
      </c>
      <c r="N3937" s="15">
        <f t="shared" si="336"/>
        <v>3.2894736842105261E-2</v>
      </c>
      <c r="O3937" s="21">
        <f t="shared" si="335"/>
        <v>0</v>
      </c>
      <c r="P3937" s="24">
        <v>19.5</v>
      </c>
      <c r="Q3937" s="18">
        <f t="shared" si="337"/>
        <v>0</v>
      </c>
      <c r="R3937" s="2">
        <v>1</v>
      </c>
      <c r="S3937" s="2">
        <v>120</v>
      </c>
      <c r="T3937" s="2" t="s">
        <v>4647</v>
      </c>
      <c r="U3937" s="28" t="str">
        <f>IF(G3937=0,"",_xlfn.MINIFS('PO Details'!$I:$I,'PO Details'!$D:$D,Planning!$B3937,'PO Details'!$L:$L,Planning!$E3937))</f>
        <v/>
      </c>
      <c r="V3937" s="29" t="s">
        <v>4640</v>
      </c>
      <c r="W3937" t="str">
        <f t="shared" si="334"/>
        <v/>
      </c>
      <c r="X3937" s="2">
        <v>120</v>
      </c>
    </row>
    <row r="3938" spans="1:24" x14ac:dyDescent="0.25">
      <c r="A3938" s="11" t="s">
        <v>4621</v>
      </c>
      <c r="B3938" s="22" t="s">
        <v>1876</v>
      </c>
      <c r="C3938" s="22"/>
      <c r="D3938" s="22" t="s">
        <v>4609</v>
      </c>
      <c r="E3938" s="31" t="s">
        <v>113</v>
      </c>
      <c r="F3938" s="12">
        <f>SUMIFS('Inventory Details'!$H:$H,'Inventory Details'!$B:$B,$B3938,'Inventory Details'!$E:$E,$E3938)</f>
        <v>2</v>
      </c>
      <c r="G3938" s="12">
        <f>SUMIFS('PO Details'!$H:$H,'PO Details'!$D:$D,Planning!$B3938,'PO Details'!$L:$L,$E3938)</f>
        <v>0</v>
      </c>
      <c r="H3938" s="12">
        <f>SUMIFS('SO Details'!$G:$G,'SO Details'!$D:$D,Planning!$B3938,'SO Details'!$K:$K,$E3938)</f>
        <v>0</v>
      </c>
      <c r="I3938" s="20">
        <f>IF(COUNTIFS($C:$C,B3938)&gt;1,SUMIFS('Sales Hx'!$Q:$Q,'Sales Hx'!$B:$B,_xlfn.XLOOKUP(B3938,C:C,B:B),'Sales Hx'!$D:$D,Planning!$E3938),SUMIFS('Sales Hx'!$Q:$Q,'Sales Hx'!$B:$B,Planning!$B3938,'Sales Hx'!$D:$D,Planning!$E3938))</f>
        <v>0</v>
      </c>
      <c r="J3938" s="16">
        <f>IF(COUNTIFS($C:$C,B3938)&gt;1,SUMIFS('Sales Hx'!$S:$S,'Sales Hx'!$B:$B,_xlfn.XLOOKUP(B3938,C:C,B:B),'Sales Hx'!$D:$D,E3938),SUMIFS('Sales Hx'!$S:$S,'Sales Hx'!$B:$B,$B3938,'Sales Hx'!$D:$D,$E3938))</f>
        <v>3.2894736842105261E-2</v>
      </c>
      <c r="K3938" s="16">
        <f t="shared" si="333"/>
        <v>0</v>
      </c>
      <c r="L3938" s="12">
        <f>IF(M3938&lt;&gt;"",M3938,IF(COUNTIFS($C:$C,B3938)&gt;1,SUMIFS('Sales Hx'!V:V,'Sales Hx'!$B:$B,_xlfn.XLOOKUP(B3938,C:C,B:B),'Sales Hx'!$D:$D,$E3938),SUMIFS('Sales Hx'!V:V,'Sales Hx'!$B:$B,$B3938,'Sales Hx'!$D:$D,$E3938)))</f>
        <v>0</v>
      </c>
      <c r="M3938" s="12">
        <v>0</v>
      </c>
      <c r="N3938" s="15">
        <f t="shared" si="336"/>
        <v>3.2894736842105261E-2</v>
      </c>
      <c r="O3938" s="21">
        <f t="shared" si="335"/>
        <v>0</v>
      </c>
      <c r="P3938" s="24">
        <v>19.5</v>
      </c>
      <c r="Q3938" s="18">
        <f t="shared" si="337"/>
        <v>0</v>
      </c>
      <c r="R3938" s="2">
        <v>1</v>
      </c>
      <c r="S3938" s="2">
        <v>120</v>
      </c>
      <c r="T3938" s="2" t="s">
        <v>4647</v>
      </c>
      <c r="U3938" s="28" t="str">
        <f>IF(G3938=0,"",_xlfn.MINIFS('PO Details'!$I:$I,'PO Details'!$D:$D,Planning!$B3938,'PO Details'!$L:$L,Planning!$E3938))</f>
        <v/>
      </c>
      <c r="V3938" s="29" t="s">
        <v>4640</v>
      </c>
      <c r="W3938" t="str">
        <f t="shared" si="334"/>
        <v/>
      </c>
      <c r="X3938" s="2">
        <v>120</v>
      </c>
    </row>
    <row r="3939" spans="1:24" x14ac:dyDescent="0.25">
      <c r="A3939" s="11" t="s">
        <v>4621</v>
      </c>
      <c r="B3939" s="22" t="s">
        <v>1876</v>
      </c>
      <c r="C3939" s="22"/>
      <c r="D3939" s="22" t="s">
        <v>4609</v>
      </c>
      <c r="E3939" s="31" t="s">
        <v>4746</v>
      </c>
      <c r="F3939" s="12">
        <f>SUMIFS('Inventory Details'!$H:$H,'Inventory Details'!$B:$B,$B3939,'Inventory Details'!$E:$E,$E3939)</f>
        <v>1</v>
      </c>
      <c r="G3939" s="12">
        <f>SUMIFS('PO Details'!$H:$H,'PO Details'!$D:$D,Planning!$B3939,'PO Details'!$L:$L,$E3939)</f>
        <v>4</v>
      </c>
      <c r="H3939" s="12">
        <f>SUMIFS('SO Details'!$G:$G,'SO Details'!$D:$D,Planning!$B3939,'SO Details'!$K:$K,$E3939)</f>
        <v>1</v>
      </c>
      <c r="I3939" s="20">
        <f>IF(COUNTIFS($C:$C,B3939)&gt;1,SUMIFS('Sales Hx'!$Q:$Q,'Sales Hx'!$B:$B,_xlfn.XLOOKUP(B3939,C:C,B:B),'Sales Hx'!$D:$D,Planning!$E3939),SUMIFS('Sales Hx'!$Q:$Q,'Sales Hx'!$B:$B,Planning!$B3939,'Sales Hx'!$D:$D,Planning!$E3939))</f>
        <v>2.8</v>
      </c>
      <c r="J3939" s="16">
        <f>IF(COUNTIFS($C:$C,B3939)&gt;1,SUMIFS('Sales Hx'!$S:$S,'Sales Hx'!$B:$B,_xlfn.XLOOKUP(B3939,C:C,B:B),'Sales Hx'!$D:$D,E3939),SUMIFS('Sales Hx'!$S:$S,'Sales Hx'!$B:$B,$B3939,'Sales Hx'!$D:$D,$E3939))</f>
        <v>5.1315789473684217E-2</v>
      </c>
      <c r="K3939" s="16">
        <f t="shared" si="333"/>
        <v>1.7857142857142858</v>
      </c>
      <c r="L3939" s="12">
        <f>IF(M3939&lt;&gt;"",M3939,IF(COUNTIFS($C:$C,B3939)&gt;1,SUMIFS('Sales Hx'!V:V,'Sales Hx'!$B:$B,_xlfn.XLOOKUP(B3939,C:C,B:B),'Sales Hx'!$D:$D,$E3939),SUMIFS('Sales Hx'!V:V,'Sales Hx'!$B:$B,$B3939,'Sales Hx'!$D:$D,$E3939)))</f>
        <v>0</v>
      </c>
      <c r="M3939" s="12">
        <v>0</v>
      </c>
      <c r="N3939" s="15">
        <f t="shared" si="336"/>
        <v>5.1315789473684217E-2</v>
      </c>
      <c r="O3939" s="21">
        <f t="shared" si="335"/>
        <v>0</v>
      </c>
      <c r="P3939" s="24">
        <v>19.5</v>
      </c>
      <c r="Q3939" s="18">
        <f t="shared" si="337"/>
        <v>0</v>
      </c>
      <c r="R3939" s="2">
        <v>1</v>
      </c>
      <c r="S3939" s="2">
        <v>120</v>
      </c>
      <c r="T3939" s="2" t="s">
        <v>4647</v>
      </c>
      <c r="U3939" s="28">
        <f>IF(G3939=0,"",_xlfn.MINIFS('PO Details'!$I:$I,'PO Details'!$D:$D,Planning!$B3939,'PO Details'!$L:$L,Planning!$E3939))</f>
        <v>45437</v>
      </c>
      <c r="V3939" s="29" t="s">
        <v>4640</v>
      </c>
      <c r="W3939" t="str">
        <f t="shared" si="334"/>
        <v>Max</v>
      </c>
      <c r="X3939" s="2">
        <v>120</v>
      </c>
    </row>
    <row r="3940" spans="1:24" x14ac:dyDescent="0.25">
      <c r="A3940" s="11"/>
      <c r="B3940" s="22" t="s">
        <v>1877</v>
      </c>
      <c r="C3940" s="22"/>
      <c r="D3940" s="22" t="s">
        <v>3754</v>
      </c>
      <c r="E3940" s="31" t="s">
        <v>113</v>
      </c>
      <c r="F3940" s="12">
        <f>SUMIFS('Inventory Details'!$H:$H,'Inventory Details'!$B:$B,$B3940,'Inventory Details'!$E:$E,$E3940)</f>
        <v>5</v>
      </c>
      <c r="G3940" s="12">
        <f>SUMIFS('PO Details'!$H:$H,'PO Details'!$D:$D,Planning!$B3940,'PO Details'!$L:$L,$E3940)</f>
        <v>0</v>
      </c>
      <c r="H3940" s="12">
        <f>SUMIFS('SO Details'!$G:$G,'SO Details'!$D:$D,Planning!$B3940,'SO Details'!$K:$K,$E3940)</f>
        <v>0</v>
      </c>
      <c r="I3940" s="20">
        <f>IF(COUNTIFS($C:$C,B3940)&gt;1,SUMIFS('Sales Hx'!$Q:$Q,'Sales Hx'!$B:$B,_xlfn.XLOOKUP(B3940,C:C,B:B),'Sales Hx'!$D:$D,Planning!$E3940),SUMIFS('Sales Hx'!$Q:$Q,'Sales Hx'!$B:$B,Planning!$B3940,'Sales Hx'!$D:$D,Planning!$E3940))</f>
        <v>0</v>
      </c>
      <c r="J3940" s="16">
        <f>IF(COUNTIFS($C:$C,B3940)&gt;1,SUMIFS('Sales Hx'!$S:$S,'Sales Hx'!$B:$B,_xlfn.XLOOKUP(B3940,C:C,B:B),'Sales Hx'!$D:$D,E3940),SUMIFS('Sales Hx'!$S:$S,'Sales Hx'!$B:$B,$B3940,'Sales Hx'!$D:$D,$E3940))</f>
        <v>0</v>
      </c>
      <c r="K3940" s="16">
        <f t="shared" si="333"/>
        <v>0</v>
      </c>
      <c r="L3940" s="12">
        <f>IF(M3940&lt;&gt;"",M3940,IF(COUNTIFS($C:$C,B3940)&gt;1,SUMIFS('Sales Hx'!V:V,'Sales Hx'!$B:$B,_xlfn.XLOOKUP(B3940,C:C,B:B),'Sales Hx'!$D:$D,$E3940),SUMIFS('Sales Hx'!V:V,'Sales Hx'!$B:$B,$B3940,'Sales Hx'!$D:$D,$E3940)))</f>
        <v>0</v>
      </c>
      <c r="M3940" s="12">
        <v>0</v>
      </c>
      <c r="N3940" s="15">
        <f t="shared" si="336"/>
        <v>0</v>
      </c>
      <c r="O3940" s="21">
        <f t="shared" si="335"/>
        <v>0</v>
      </c>
      <c r="P3940" s="24">
        <v>9.75</v>
      </c>
      <c r="Q3940" s="18">
        <f t="shared" si="337"/>
        <v>0</v>
      </c>
      <c r="R3940" s="2">
        <v>1</v>
      </c>
      <c r="S3940" s="2">
        <v>120</v>
      </c>
      <c r="T3940" s="2" t="s">
        <v>4647</v>
      </c>
      <c r="U3940" s="28" t="str">
        <f>IF(G3940=0,"",_xlfn.MINIFS('PO Details'!$I:$I,'PO Details'!$D:$D,Planning!$B3940,'PO Details'!$L:$L,Planning!$E3940))</f>
        <v/>
      </c>
      <c r="V3940" s="29" t="s">
        <v>4640</v>
      </c>
      <c r="W3940" t="str">
        <f t="shared" si="334"/>
        <v>Max</v>
      </c>
      <c r="X3940" s="2">
        <v>120</v>
      </c>
    </row>
    <row r="3941" spans="1:24" x14ac:dyDescent="0.25">
      <c r="A3941" s="11"/>
      <c r="B3941" s="22" t="s">
        <v>1877</v>
      </c>
      <c r="C3941" s="22"/>
      <c r="D3941" s="22" t="s">
        <v>3754</v>
      </c>
      <c r="E3941" s="31" t="s">
        <v>106</v>
      </c>
      <c r="F3941" s="12">
        <f>SUMIFS('Inventory Details'!$H:$H,'Inventory Details'!$B:$B,$B3941,'Inventory Details'!$E:$E,$E3941)</f>
        <v>6</v>
      </c>
      <c r="G3941" s="12">
        <f>SUMIFS('PO Details'!$H:$H,'PO Details'!$D:$D,Planning!$B3941,'PO Details'!$L:$L,$E3941)</f>
        <v>0</v>
      </c>
      <c r="H3941" s="12">
        <f>SUMIFS('SO Details'!$G:$G,'SO Details'!$D:$D,Planning!$B3941,'SO Details'!$K:$K,$E3941)</f>
        <v>0</v>
      </c>
      <c r="I3941" s="20">
        <f>IF(COUNTIFS($C:$C,B3941)&gt;1,SUMIFS('Sales Hx'!$Q:$Q,'Sales Hx'!$B:$B,_xlfn.XLOOKUP(B3941,C:C,B:B),'Sales Hx'!$D:$D,Planning!$E3941),SUMIFS('Sales Hx'!$Q:$Q,'Sales Hx'!$B:$B,Planning!$B3941,'Sales Hx'!$D:$D,Planning!$E3941))</f>
        <v>0</v>
      </c>
      <c r="J3941" s="16">
        <f>IF(COUNTIFS($C:$C,B3941)&gt;1,SUMIFS('Sales Hx'!$S:$S,'Sales Hx'!$B:$B,_xlfn.XLOOKUP(B3941,C:C,B:B),'Sales Hx'!$D:$D,E3941),SUMIFS('Sales Hx'!$S:$S,'Sales Hx'!$B:$B,$B3941,'Sales Hx'!$D:$D,$E3941))</f>
        <v>0</v>
      </c>
      <c r="K3941" s="16">
        <f t="shared" si="333"/>
        <v>0</v>
      </c>
      <c r="L3941" s="12">
        <f>IF(M3941&lt;&gt;"",M3941,IF(COUNTIFS($C:$C,B3941)&gt;1,SUMIFS('Sales Hx'!V:V,'Sales Hx'!$B:$B,_xlfn.XLOOKUP(B3941,C:C,B:B),'Sales Hx'!$D:$D,$E3941),SUMIFS('Sales Hx'!V:V,'Sales Hx'!$B:$B,$B3941,'Sales Hx'!$D:$D,$E3941)))</f>
        <v>0</v>
      </c>
      <c r="M3941" s="12">
        <v>0</v>
      </c>
      <c r="N3941" s="15">
        <f t="shared" si="336"/>
        <v>0</v>
      </c>
      <c r="O3941" s="21">
        <f t="shared" si="335"/>
        <v>0</v>
      </c>
      <c r="P3941" s="24">
        <v>9.75</v>
      </c>
      <c r="Q3941" s="18">
        <f t="shared" si="337"/>
        <v>0</v>
      </c>
      <c r="R3941" s="2">
        <v>1</v>
      </c>
      <c r="S3941" s="2">
        <v>120</v>
      </c>
      <c r="T3941" s="2" t="s">
        <v>4647</v>
      </c>
      <c r="U3941" s="28" t="str">
        <f>IF(G3941=0,"",_xlfn.MINIFS('PO Details'!$I:$I,'PO Details'!$D:$D,Planning!$B3941,'PO Details'!$L:$L,Planning!$E3941))</f>
        <v/>
      </c>
      <c r="V3941" s="29" t="s">
        <v>4640</v>
      </c>
      <c r="W3941" t="str">
        <f t="shared" si="334"/>
        <v>Max</v>
      </c>
      <c r="X3941" s="2">
        <v>120</v>
      </c>
    </row>
    <row r="3942" spans="1:24" x14ac:dyDescent="0.25">
      <c r="A3942" s="11"/>
      <c r="B3942" s="22" t="s">
        <v>1877</v>
      </c>
      <c r="C3942" s="22"/>
      <c r="D3942" s="22" t="s">
        <v>3754</v>
      </c>
      <c r="E3942" s="31" t="s">
        <v>4746</v>
      </c>
      <c r="F3942" s="12">
        <f>SUMIFS('Inventory Details'!$H:$H,'Inventory Details'!$B:$B,$B3942,'Inventory Details'!$E:$E,$E3942)</f>
        <v>7</v>
      </c>
      <c r="G3942" s="12">
        <f>SUMIFS('PO Details'!$H:$H,'PO Details'!$D:$D,Planning!$B3942,'PO Details'!$L:$L,$E3942)</f>
        <v>0</v>
      </c>
      <c r="H3942" s="12">
        <f>SUMIFS('SO Details'!$G:$G,'SO Details'!$D:$D,Planning!$B3942,'SO Details'!$K:$K,$E3942)</f>
        <v>1</v>
      </c>
      <c r="I3942" s="20">
        <f>IF(COUNTIFS($C:$C,B3942)&gt;1,SUMIFS('Sales Hx'!$Q:$Q,'Sales Hx'!$B:$B,_xlfn.XLOOKUP(B3942,C:C,B:B),'Sales Hx'!$D:$D,Planning!$E3942),SUMIFS('Sales Hx'!$Q:$Q,'Sales Hx'!$B:$B,Planning!$B3942,'Sales Hx'!$D:$D,Planning!$E3942))</f>
        <v>0</v>
      </c>
      <c r="J3942" s="16">
        <f>IF(COUNTIFS($C:$C,B3942)&gt;1,SUMIFS('Sales Hx'!$S:$S,'Sales Hx'!$B:$B,_xlfn.XLOOKUP(B3942,C:C,B:B),'Sales Hx'!$D:$D,E3942),SUMIFS('Sales Hx'!$S:$S,'Sales Hx'!$B:$B,$B3942,'Sales Hx'!$D:$D,$E3942))</f>
        <v>4.9342105263157895E-2</v>
      </c>
      <c r="K3942" s="16">
        <f t="shared" si="333"/>
        <v>0</v>
      </c>
      <c r="L3942" s="12">
        <f>IF(M3942&lt;&gt;"",M3942,IF(COUNTIFS($C:$C,B3942)&gt;1,SUMIFS('Sales Hx'!V:V,'Sales Hx'!$B:$B,_xlfn.XLOOKUP(B3942,C:C,B:B),'Sales Hx'!$D:$D,$E3942),SUMIFS('Sales Hx'!V:V,'Sales Hx'!$B:$B,$B3942,'Sales Hx'!$D:$D,$E3942)))</f>
        <v>0</v>
      </c>
      <c r="M3942" s="12">
        <v>0</v>
      </c>
      <c r="N3942" s="15">
        <f t="shared" si="336"/>
        <v>4.9342105263157895E-2</v>
      </c>
      <c r="O3942" s="21">
        <f t="shared" si="335"/>
        <v>0</v>
      </c>
      <c r="P3942" s="24">
        <v>9.75</v>
      </c>
      <c r="Q3942" s="18">
        <f t="shared" si="337"/>
        <v>0</v>
      </c>
      <c r="R3942" s="2">
        <v>1</v>
      </c>
      <c r="S3942" s="2">
        <v>120</v>
      </c>
      <c r="T3942" s="2" t="s">
        <v>4647</v>
      </c>
      <c r="U3942" s="28" t="str">
        <f>IF(G3942=0,"",_xlfn.MINIFS('PO Details'!$I:$I,'PO Details'!$D:$D,Planning!$B3942,'PO Details'!$L:$L,Planning!$E3942))</f>
        <v/>
      </c>
      <c r="V3942" s="29" t="s">
        <v>4640</v>
      </c>
      <c r="W3942" t="str">
        <f t="shared" si="334"/>
        <v>Max</v>
      </c>
      <c r="X3942" s="2">
        <v>120</v>
      </c>
    </row>
    <row r="3943" spans="1:24" x14ac:dyDescent="0.25">
      <c r="A3943" s="11"/>
      <c r="B3943" s="22" t="s">
        <v>1878</v>
      </c>
      <c r="C3943" s="22"/>
      <c r="D3943" s="22" t="s">
        <v>1223</v>
      </c>
      <c r="E3943" s="31" t="s">
        <v>113</v>
      </c>
      <c r="F3943" s="12">
        <f>SUMIFS('Inventory Details'!$H:$H,'Inventory Details'!$B:$B,$B3943,'Inventory Details'!$E:$E,$E3943)</f>
        <v>4</v>
      </c>
      <c r="G3943" s="12">
        <f>SUMIFS('PO Details'!$H:$H,'PO Details'!$D:$D,Planning!$B3943,'PO Details'!$L:$L,$E3943)</f>
        <v>0</v>
      </c>
      <c r="H3943" s="12">
        <f>SUMIFS('SO Details'!$G:$G,'SO Details'!$D:$D,Planning!$B3943,'SO Details'!$K:$K,$E3943)</f>
        <v>0</v>
      </c>
      <c r="I3943" s="20">
        <f>IF(COUNTIFS($C:$C,B3943)&gt;1,SUMIFS('Sales Hx'!$Q:$Q,'Sales Hx'!$B:$B,_xlfn.XLOOKUP(B3943,C:C,B:B),'Sales Hx'!$D:$D,Planning!$E3943),SUMIFS('Sales Hx'!$Q:$Q,'Sales Hx'!$B:$B,Planning!$B3943,'Sales Hx'!$D:$D,Planning!$E3943))</f>
        <v>0</v>
      </c>
      <c r="J3943" s="16">
        <f>IF(COUNTIFS($C:$C,B3943)&gt;1,SUMIFS('Sales Hx'!$S:$S,'Sales Hx'!$B:$B,_xlfn.XLOOKUP(B3943,C:C,B:B),'Sales Hx'!$D:$D,E3943),SUMIFS('Sales Hx'!$S:$S,'Sales Hx'!$B:$B,$B3943,'Sales Hx'!$D:$D,$E3943))</f>
        <v>0</v>
      </c>
      <c r="K3943" s="16">
        <f t="shared" si="333"/>
        <v>0</v>
      </c>
      <c r="L3943" s="12">
        <f>IF(M3943&lt;&gt;"",M3943,IF(COUNTIFS($C:$C,B3943)&gt;1,SUMIFS('Sales Hx'!V:V,'Sales Hx'!$B:$B,_xlfn.XLOOKUP(B3943,C:C,B:B),'Sales Hx'!$D:$D,$E3943),SUMIFS('Sales Hx'!V:V,'Sales Hx'!$B:$B,$B3943,'Sales Hx'!$D:$D,$E3943)))</f>
        <v>0</v>
      </c>
      <c r="M3943" s="12">
        <v>0</v>
      </c>
      <c r="N3943" s="15">
        <f t="shared" si="336"/>
        <v>0</v>
      </c>
      <c r="O3943" s="21">
        <f t="shared" si="335"/>
        <v>0</v>
      </c>
      <c r="P3943" s="24">
        <v>9.75</v>
      </c>
      <c r="Q3943" s="18">
        <f t="shared" si="337"/>
        <v>0</v>
      </c>
      <c r="R3943" s="2">
        <v>1</v>
      </c>
      <c r="S3943" s="2">
        <v>120</v>
      </c>
      <c r="T3943" s="2" t="s">
        <v>4647</v>
      </c>
      <c r="U3943" s="28" t="str">
        <f>IF(G3943=0,"",_xlfn.MINIFS('PO Details'!$I:$I,'PO Details'!$D:$D,Planning!$B3943,'PO Details'!$L:$L,Planning!$E3943))</f>
        <v/>
      </c>
      <c r="V3943" s="29" t="s">
        <v>4640</v>
      </c>
      <c r="W3943" t="str">
        <f t="shared" si="334"/>
        <v/>
      </c>
      <c r="X3943" s="2">
        <v>120</v>
      </c>
    </row>
    <row r="3944" spans="1:24" x14ac:dyDescent="0.25">
      <c r="A3944" s="11"/>
      <c r="B3944" s="22" t="s">
        <v>1878</v>
      </c>
      <c r="C3944" s="22"/>
      <c r="D3944" s="22" t="s">
        <v>1223</v>
      </c>
      <c r="E3944" s="31" t="s">
        <v>106</v>
      </c>
      <c r="F3944" s="12">
        <f>SUMIFS('Inventory Details'!$H:$H,'Inventory Details'!$B:$B,$B3944,'Inventory Details'!$E:$E,$E3944)</f>
        <v>2</v>
      </c>
      <c r="G3944" s="12">
        <f>SUMIFS('PO Details'!$H:$H,'PO Details'!$D:$D,Planning!$B3944,'PO Details'!$L:$L,$E3944)</f>
        <v>0</v>
      </c>
      <c r="H3944" s="12">
        <f>SUMIFS('SO Details'!$G:$G,'SO Details'!$D:$D,Planning!$B3944,'SO Details'!$K:$K,$E3944)</f>
        <v>0</v>
      </c>
      <c r="I3944" s="20">
        <f>IF(COUNTIFS($C:$C,B3944)&gt;1,SUMIFS('Sales Hx'!$Q:$Q,'Sales Hx'!$B:$B,_xlfn.XLOOKUP(B3944,C:C,B:B),'Sales Hx'!$D:$D,Planning!$E3944),SUMIFS('Sales Hx'!$Q:$Q,'Sales Hx'!$B:$B,Planning!$B3944,'Sales Hx'!$D:$D,Planning!$E3944))</f>
        <v>0</v>
      </c>
      <c r="J3944" s="16">
        <f>IF(COUNTIFS($C:$C,B3944)&gt;1,SUMIFS('Sales Hx'!$S:$S,'Sales Hx'!$B:$B,_xlfn.XLOOKUP(B3944,C:C,B:B),'Sales Hx'!$D:$D,E3944),SUMIFS('Sales Hx'!$S:$S,'Sales Hx'!$B:$B,$B3944,'Sales Hx'!$D:$D,$E3944))</f>
        <v>0</v>
      </c>
      <c r="K3944" s="16">
        <f t="shared" si="333"/>
        <v>0</v>
      </c>
      <c r="L3944" s="12">
        <f>IF(M3944&lt;&gt;"",M3944,IF(COUNTIFS($C:$C,B3944)&gt;1,SUMIFS('Sales Hx'!V:V,'Sales Hx'!$B:$B,_xlfn.XLOOKUP(B3944,C:C,B:B),'Sales Hx'!$D:$D,$E3944),SUMIFS('Sales Hx'!V:V,'Sales Hx'!$B:$B,$B3944,'Sales Hx'!$D:$D,$E3944)))</f>
        <v>0</v>
      </c>
      <c r="M3944" s="12">
        <v>0</v>
      </c>
      <c r="N3944" s="15">
        <f t="shared" si="336"/>
        <v>0</v>
      </c>
      <c r="O3944" s="21">
        <f t="shared" si="335"/>
        <v>0</v>
      </c>
      <c r="P3944" s="24">
        <v>9.75</v>
      </c>
      <c r="Q3944" s="18">
        <f t="shared" si="337"/>
        <v>0</v>
      </c>
      <c r="R3944" s="2">
        <v>1</v>
      </c>
      <c r="S3944" s="2">
        <v>120</v>
      </c>
      <c r="T3944" s="2" t="s">
        <v>4647</v>
      </c>
      <c r="U3944" s="28" t="str">
        <f>IF(G3944=0,"",_xlfn.MINIFS('PO Details'!$I:$I,'PO Details'!$D:$D,Planning!$B3944,'PO Details'!$L:$L,Planning!$E3944))</f>
        <v/>
      </c>
      <c r="V3944" s="29" t="s">
        <v>4640</v>
      </c>
      <c r="W3944" t="str">
        <f t="shared" si="334"/>
        <v/>
      </c>
      <c r="X3944" s="2">
        <v>120</v>
      </c>
    </row>
    <row r="3945" spans="1:24" x14ac:dyDescent="0.25">
      <c r="A3945" s="11"/>
      <c r="B3945" s="22" t="s">
        <v>1878</v>
      </c>
      <c r="C3945" s="22"/>
      <c r="D3945" s="22" t="s">
        <v>1223</v>
      </c>
      <c r="E3945" s="31" t="s">
        <v>109</v>
      </c>
      <c r="F3945" s="12">
        <f>SUMIFS('Inventory Details'!$H:$H,'Inventory Details'!$B:$B,$B3945,'Inventory Details'!$E:$E,$E3945)</f>
        <v>1</v>
      </c>
      <c r="G3945" s="12">
        <f>SUMIFS('PO Details'!$H:$H,'PO Details'!$D:$D,Planning!$B3945,'PO Details'!$L:$L,$E3945)</f>
        <v>0</v>
      </c>
      <c r="H3945" s="12">
        <f>SUMIFS('SO Details'!$G:$G,'SO Details'!$D:$D,Planning!$B3945,'SO Details'!$K:$K,$E3945)</f>
        <v>0</v>
      </c>
      <c r="I3945" s="20">
        <f>IF(COUNTIFS($C:$C,B3945)&gt;1,SUMIFS('Sales Hx'!$Q:$Q,'Sales Hx'!$B:$B,_xlfn.XLOOKUP(B3945,C:C,B:B),'Sales Hx'!$D:$D,Planning!$E3945),SUMIFS('Sales Hx'!$Q:$Q,'Sales Hx'!$B:$B,Planning!$B3945,'Sales Hx'!$D:$D,Planning!$E3945))</f>
        <v>0</v>
      </c>
      <c r="J3945" s="16">
        <f>IF(COUNTIFS($C:$C,B3945)&gt;1,SUMIFS('Sales Hx'!$S:$S,'Sales Hx'!$B:$B,_xlfn.XLOOKUP(B3945,C:C,B:B),'Sales Hx'!$D:$D,E3945),SUMIFS('Sales Hx'!$S:$S,'Sales Hx'!$B:$B,$B3945,'Sales Hx'!$D:$D,$E3945))</f>
        <v>0</v>
      </c>
      <c r="K3945" s="16">
        <f t="shared" si="333"/>
        <v>0</v>
      </c>
      <c r="L3945" s="12">
        <f>IF(M3945&lt;&gt;"",M3945,IF(COUNTIFS($C:$C,B3945)&gt;1,SUMIFS('Sales Hx'!V:V,'Sales Hx'!$B:$B,_xlfn.XLOOKUP(B3945,C:C,B:B),'Sales Hx'!$D:$D,$E3945),SUMIFS('Sales Hx'!V:V,'Sales Hx'!$B:$B,$B3945,'Sales Hx'!$D:$D,$E3945)))</f>
        <v>0</v>
      </c>
      <c r="M3945" s="12">
        <v>0</v>
      </c>
      <c r="N3945" s="15">
        <f t="shared" si="336"/>
        <v>0</v>
      </c>
      <c r="O3945" s="21">
        <f t="shared" si="335"/>
        <v>0</v>
      </c>
      <c r="P3945" s="24">
        <v>9.75</v>
      </c>
      <c r="Q3945" s="18">
        <f t="shared" si="337"/>
        <v>0</v>
      </c>
      <c r="R3945" s="2">
        <v>1</v>
      </c>
      <c r="S3945" s="2">
        <v>120</v>
      </c>
      <c r="T3945" s="2" t="s">
        <v>4647</v>
      </c>
      <c r="U3945" s="28" t="str">
        <f>IF(G3945=0,"",_xlfn.MINIFS('PO Details'!$I:$I,'PO Details'!$D:$D,Planning!$B3945,'PO Details'!$L:$L,Planning!$E3945))</f>
        <v/>
      </c>
      <c r="V3945" s="29" t="s">
        <v>4640</v>
      </c>
      <c r="W3945" t="str">
        <f t="shared" si="334"/>
        <v/>
      </c>
      <c r="X3945" s="2">
        <v>120</v>
      </c>
    </row>
    <row r="3946" spans="1:24" x14ac:dyDescent="0.25">
      <c r="A3946" s="11"/>
      <c r="B3946" s="22" t="s">
        <v>1878</v>
      </c>
      <c r="C3946" s="22"/>
      <c r="D3946" s="22" t="s">
        <v>1223</v>
      </c>
      <c r="E3946" s="31" t="s">
        <v>4746</v>
      </c>
      <c r="F3946" s="12">
        <f>SUMIFS('Inventory Details'!$H:$H,'Inventory Details'!$B:$B,$B3946,'Inventory Details'!$E:$E,$E3946)</f>
        <v>3</v>
      </c>
      <c r="G3946" s="12">
        <f>SUMIFS('PO Details'!$H:$H,'PO Details'!$D:$D,Planning!$B3946,'PO Details'!$L:$L,$E3946)</f>
        <v>0</v>
      </c>
      <c r="H3946" s="12">
        <f>SUMIFS('SO Details'!$G:$G,'SO Details'!$D:$D,Planning!$B3946,'SO Details'!$K:$K,$E3946)</f>
        <v>1</v>
      </c>
      <c r="I3946" s="20">
        <f>IF(COUNTIFS($C:$C,B3946)&gt;1,SUMIFS('Sales Hx'!$Q:$Q,'Sales Hx'!$B:$B,_xlfn.XLOOKUP(B3946,C:C,B:B),'Sales Hx'!$D:$D,Planning!$E3946),SUMIFS('Sales Hx'!$Q:$Q,'Sales Hx'!$B:$B,Planning!$B3946,'Sales Hx'!$D:$D,Planning!$E3946))</f>
        <v>2.8</v>
      </c>
      <c r="J3946" s="16">
        <f>IF(COUNTIFS($C:$C,B3946)&gt;1,SUMIFS('Sales Hx'!$S:$S,'Sales Hx'!$B:$B,_xlfn.XLOOKUP(B3946,C:C,B:B),'Sales Hx'!$D:$D,E3946),SUMIFS('Sales Hx'!$S:$S,'Sales Hx'!$B:$B,$B3946,'Sales Hx'!$D:$D,$E3946))</f>
        <v>4.8245614035087724E-2</v>
      </c>
      <c r="K3946" s="16">
        <f t="shared" si="333"/>
        <v>1.0714285714285714</v>
      </c>
      <c r="L3946" s="12">
        <f>IF(M3946&lt;&gt;"",M3946,IF(COUNTIFS($C:$C,B3946)&gt;1,SUMIFS('Sales Hx'!V:V,'Sales Hx'!$B:$B,_xlfn.XLOOKUP(B3946,C:C,B:B),'Sales Hx'!$D:$D,$E3946),SUMIFS('Sales Hx'!V:V,'Sales Hx'!$B:$B,$B3946,'Sales Hx'!$D:$D,$E3946)))</f>
        <v>0</v>
      </c>
      <c r="M3946" s="12">
        <v>0</v>
      </c>
      <c r="N3946" s="15">
        <f t="shared" si="336"/>
        <v>4.8245614035087724E-2</v>
      </c>
      <c r="O3946" s="21">
        <f t="shared" si="335"/>
        <v>0</v>
      </c>
      <c r="P3946" s="24">
        <v>9.75</v>
      </c>
      <c r="Q3946" s="18">
        <f t="shared" si="337"/>
        <v>0</v>
      </c>
      <c r="R3946" s="2">
        <v>1</v>
      </c>
      <c r="S3946" s="2">
        <v>120</v>
      </c>
      <c r="T3946" s="2" t="s">
        <v>4647</v>
      </c>
      <c r="U3946" s="28" t="str">
        <f>IF(G3946=0,"",_xlfn.MINIFS('PO Details'!$I:$I,'PO Details'!$D:$D,Planning!$B3946,'PO Details'!$L:$L,Planning!$E3946))</f>
        <v/>
      </c>
      <c r="V3946" s="29" t="s">
        <v>4640</v>
      </c>
      <c r="W3946" t="str">
        <f t="shared" si="334"/>
        <v>Max</v>
      </c>
      <c r="X3946" s="2">
        <v>120</v>
      </c>
    </row>
    <row r="3947" spans="1:24" x14ac:dyDescent="0.25">
      <c r="A3947" s="11" t="s">
        <v>4621</v>
      </c>
      <c r="B3947" s="22" t="s">
        <v>1879</v>
      </c>
      <c r="C3947" s="22"/>
      <c r="D3947" s="22" t="s">
        <v>5043</v>
      </c>
      <c r="E3947" s="31" t="s">
        <v>4746</v>
      </c>
      <c r="F3947" s="12">
        <f>SUMIFS('Inventory Details'!$H:$H,'Inventory Details'!$B:$B,$B3947,'Inventory Details'!$E:$E,$E3947)</f>
        <v>0</v>
      </c>
      <c r="G3947" s="12">
        <f>SUMIFS('PO Details'!$H:$H,'PO Details'!$D:$D,Planning!$B3947,'PO Details'!$L:$L,$E3947)</f>
        <v>6</v>
      </c>
      <c r="H3947" s="12">
        <f>SUMIFS('SO Details'!$G:$G,'SO Details'!$D:$D,Planning!$B3947,'SO Details'!$K:$K,$E3947)</f>
        <v>1</v>
      </c>
      <c r="I3947" s="20">
        <f>IF(COUNTIFS($C:$C,B3947)&gt;1,SUMIFS('Sales Hx'!$Q:$Q,'Sales Hx'!$B:$B,_xlfn.XLOOKUP(B3947,C:C,B:B),'Sales Hx'!$D:$D,Planning!$E3947),SUMIFS('Sales Hx'!$Q:$Q,'Sales Hx'!$B:$B,Planning!$B3947,'Sales Hx'!$D:$D,Planning!$E3947))</f>
        <v>1.4</v>
      </c>
      <c r="J3947" s="16">
        <f>IF(COUNTIFS($C:$C,B3947)&gt;1,SUMIFS('Sales Hx'!$S:$S,'Sales Hx'!$B:$B,_xlfn.XLOOKUP(B3947,C:C,B:B),'Sales Hx'!$D:$D,E3947),SUMIFS('Sales Hx'!$S:$S,'Sales Hx'!$B:$B,$B3947,'Sales Hx'!$D:$D,$E3947))</f>
        <v>4.6052631578947373E-2</v>
      </c>
      <c r="K3947" s="16">
        <f t="shared" si="333"/>
        <v>4.2857142857142856</v>
      </c>
      <c r="L3947" s="12">
        <f>IF(M3947&lt;&gt;"",M3947,IF(COUNTIFS($C:$C,B3947)&gt;1,SUMIFS('Sales Hx'!V:V,'Sales Hx'!$B:$B,_xlfn.XLOOKUP(B3947,C:C,B:B),'Sales Hx'!$D:$D,$E3947),SUMIFS('Sales Hx'!V:V,'Sales Hx'!$B:$B,$B3947,'Sales Hx'!$D:$D,$E3947)))</f>
        <v>0</v>
      </c>
      <c r="M3947" s="12">
        <v>0</v>
      </c>
      <c r="N3947" s="15">
        <f t="shared" si="336"/>
        <v>4.6052631578947373E-2</v>
      </c>
      <c r="O3947" s="21">
        <f t="shared" si="335"/>
        <v>0</v>
      </c>
      <c r="P3947" s="24">
        <v>9.75</v>
      </c>
      <c r="Q3947" s="18">
        <f t="shared" si="337"/>
        <v>0</v>
      </c>
      <c r="R3947" s="2">
        <v>1</v>
      </c>
      <c r="S3947" s="2">
        <v>120</v>
      </c>
      <c r="T3947" s="2" t="s">
        <v>4647</v>
      </c>
      <c r="U3947" s="28">
        <f>IF(G3947=0,"",_xlfn.MINIFS('PO Details'!$I:$I,'PO Details'!$D:$D,Planning!$B3947,'PO Details'!$L:$L,Planning!$E3947))</f>
        <v>45436</v>
      </c>
      <c r="V3947" s="29" t="s">
        <v>4640</v>
      </c>
      <c r="W3947" t="str">
        <f t="shared" si="334"/>
        <v>Max</v>
      </c>
      <c r="X3947" s="2">
        <v>120</v>
      </c>
    </row>
    <row r="3948" spans="1:24" x14ac:dyDescent="0.25">
      <c r="A3948" s="11" t="s">
        <v>4621</v>
      </c>
      <c r="B3948" s="22" t="s">
        <v>1879</v>
      </c>
      <c r="C3948" s="22"/>
      <c r="D3948" s="22" t="s">
        <v>5043</v>
      </c>
      <c r="E3948" s="31" t="s">
        <v>109</v>
      </c>
      <c r="F3948" s="12">
        <f>SUMIFS('Inventory Details'!$H:$H,'Inventory Details'!$B:$B,$B3948,'Inventory Details'!$E:$E,$E3948)</f>
        <v>1</v>
      </c>
      <c r="G3948" s="12">
        <f>SUMIFS('PO Details'!$H:$H,'PO Details'!$D:$D,Planning!$B3948,'PO Details'!$L:$L,$E3948)</f>
        <v>0</v>
      </c>
      <c r="H3948" s="12">
        <f>SUMIFS('SO Details'!$G:$G,'SO Details'!$D:$D,Planning!$B3948,'SO Details'!$K:$K,$E3948)</f>
        <v>1</v>
      </c>
      <c r="I3948" s="20">
        <f>IF(COUNTIFS($C:$C,B3948)&gt;1,SUMIFS('Sales Hx'!$Q:$Q,'Sales Hx'!$B:$B,_xlfn.XLOOKUP(B3948,C:C,B:B),'Sales Hx'!$D:$D,Planning!$E3948),SUMIFS('Sales Hx'!$Q:$Q,'Sales Hx'!$B:$B,Planning!$B3948,'Sales Hx'!$D:$D,Planning!$E3948))</f>
        <v>0</v>
      </c>
      <c r="J3948" s="16">
        <f>IF(COUNTIFS($C:$C,B3948)&gt;1,SUMIFS('Sales Hx'!$S:$S,'Sales Hx'!$B:$B,_xlfn.XLOOKUP(B3948,C:C,B:B),'Sales Hx'!$D:$D,E3948),SUMIFS('Sales Hx'!$S:$S,'Sales Hx'!$B:$B,$B3948,'Sales Hx'!$D:$D,$E3948))</f>
        <v>3.2894736842105261E-2</v>
      </c>
      <c r="K3948" s="16">
        <f t="shared" ref="K3948:K3976" si="338">IFERROR((F3948+G3948)/I3948,0)</f>
        <v>0</v>
      </c>
      <c r="L3948" s="12">
        <f>IF(M3948&lt;&gt;"",M3948,IF(COUNTIFS($C:$C,B3948)&gt;1,SUMIFS('Sales Hx'!V:V,'Sales Hx'!$B:$B,_xlfn.XLOOKUP(B3948,C:C,B:B),'Sales Hx'!$D:$D,$E3948),SUMIFS('Sales Hx'!V:V,'Sales Hx'!$B:$B,$B3948,'Sales Hx'!$D:$D,$E3948)))</f>
        <v>0</v>
      </c>
      <c r="M3948" s="12">
        <v>0</v>
      </c>
      <c r="N3948" s="15">
        <f t="shared" si="336"/>
        <v>3.2894736842105261E-2</v>
      </c>
      <c r="O3948" s="21">
        <f t="shared" si="335"/>
        <v>0</v>
      </c>
      <c r="P3948" s="24">
        <v>9.75</v>
      </c>
      <c r="Q3948" s="18">
        <f t="shared" si="337"/>
        <v>0</v>
      </c>
      <c r="R3948" s="2">
        <v>1</v>
      </c>
      <c r="S3948" s="2">
        <v>120</v>
      </c>
      <c r="T3948" s="2" t="s">
        <v>4647</v>
      </c>
      <c r="U3948" s="28" t="str">
        <f>IF(G3948=0,"",_xlfn.MINIFS('PO Details'!$I:$I,'PO Details'!$D:$D,Planning!$B3948,'PO Details'!$L:$L,Planning!$E3948))</f>
        <v/>
      </c>
      <c r="V3948" s="29" t="s">
        <v>4640</v>
      </c>
      <c r="W3948" t="str">
        <f t="shared" si="334"/>
        <v/>
      </c>
      <c r="X3948" s="2">
        <v>120</v>
      </c>
    </row>
    <row r="3949" spans="1:24" x14ac:dyDescent="0.25">
      <c r="A3949" s="11" t="s">
        <v>4621</v>
      </c>
      <c r="B3949" s="22" t="s">
        <v>1879</v>
      </c>
      <c r="C3949" s="22"/>
      <c r="D3949" s="22" t="s">
        <v>5043</v>
      </c>
      <c r="E3949" s="31" t="s">
        <v>106</v>
      </c>
      <c r="F3949" s="12">
        <f>SUMIFS('Inventory Details'!$H:$H,'Inventory Details'!$B:$B,$B3949,'Inventory Details'!$E:$E,$E3949)</f>
        <v>1</v>
      </c>
      <c r="G3949" s="12">
        <f>SUMIFS('PO Details'!$H:$H,'PO Details'!$D:$D,Planning!$B3949,'PO Details'!$L:$L,$E3949)</f>
        <v>0</v>
      </c>
      <c r="H3949" s="12">
        <f>SUMIFS('SO Details'!$G:$G,'SO Details'!$D:$D,Planning!$B3949,'SO Details'!$K:$K,$E3949)</f>
        <v>0</v>
      </c>
      <c r="I3949" s="20">
        <f>IF(COUNTIFS($C:$C,B3949)&gt;1,SUMIFS('Sales Hx'!$Q:$Q,'Sales Hx'!$B:$B,_xlfn.XLOOKUP(B3949,C:C,B:B),'Sales Hx'!$D:$D,Planning!$E3949),SUMIFS('Sales Hx'!$Q:$Q,'Sales Hx'!$B:$B,Planning!$B3949,'Sales Hx'!$D:$D,Planning!$E3949))</f>
        <v>1.4</v>
      </c>
      <c r="J3949" s="16">
        <f>IF(COUNTIFS($C:$C,B3949)&gt;1,SUMIFS('Sales Hx'!$S:$S,'Sales Hx'!$B:$B,_xlfn.XLOOKUP(B3949,C:C,B:B),'Sales Hx'!$D:$D,E3949),SUMIFS('Sales Hx'!$S:$S,'Sales Hx'!$B:$B,$B3949,'Sales Hx'!$D:$D,$E3949))</f>
        <v>3.6184210526315791E-2</v>
      </c>
      <c r="K3949" s="16">
        <f t="shared" si="338"/>
        <v>0.7142857142857143</v>
      </c>
      <c r="L3949" s="12">
        <f>IF(M3949&lt;&gt;"",M3949,IF(COUNTIFS($C:$C,B3949)&gt;1,SUMIFS('Sales Hx'!V:V,'Sales Hx'!$B:$B,_xlfn.XLOOKUP(B3949,C:C,B:B),'Sales Hx'!$D:$D,$E3949),SUMIFS('Sales Hx'!V:V,'Sales Hx'!$B:$B,$B3949,'Sales Hx'!$D:$D,$E3949)))</f>
        <v>0</v>
      </c>
      <c r="M3949" s="12">
        <v>0</v>
      </c>
      <c r="N3949" s="15">
        <f t="shared" si="336"/>
        <v>3.6184210526315791E-2</v>
      </c>
      <c r="O3949" s="21">
        <f t="shared" si="335"/>
        <v>0</v>
      </c>
      <c r="P3949" s="24">
        <v>9.75</v>
      </c>
      <c r="Q3949" s="18">
        <f t="shared" si="337"/>
        <v>0</v>
      </c>
      <c r="R3949" s="2">
        <v>1</v>
      </c>
      <c r="S3949" s="2">
        <v>120</v>
      </c>
      <c r="T3949" s="2" t="s">
        <v>4647</v>
      </c>
      <c r="U3949" s="28" t="str">
        <f>IF(G3949=0,"",_xlfn.MINIFS('PO Details'!$I:$I,'PO Details'!$D:$D,Planning!$B3949,'PO Details'!$L:$L,Planning!$E3949))</f>
        <v/>
      </c>
      <c r="V3949" s="29" t="s">
        <v>4640</v>
      </c>
      <c r="W3949" t="str">
        <f t="shared" si="334"/>
        <v/>
      </c>
      <c r="X3949" s="2">
        <v>120</v>
      </c>
    </row>
    <row r="3950" spans="1:24" x14ac:dyDescent="0.25">
      <c r="A3950" s="11" t="s">
        <v>4621</v>
      </c>
      <c r="B3950" s="22" t="s">
        <v>1879</v>
      </c>
      <c r="C3950" s="22"/>
      <c r="D3950" s="22" t="s">
        <v>5043</v>
      </c>
      <c r="E3950" s="31" t="s">
        <v>113</v>
      </c>
      <c r="F3950" s="12">
        <f>SUMIFS('Inventory Details'!$H:$H,'Inventory Details'!$B:$B,$B3950,'Inventory Details'!$E:$E,$E3950)</f>
        <v>6</v>
      </c>
      <c r="G3950" s="12">
        <f>SUMIFS('PO Details'!$H:$H,'PO Details'!$D:$D,Planning!$B3950,'PO Details'!$L:$L,$E3950)</f>
        <v>0</v>
      </c>
      <c r="H3950" s="12">
        <f>SUMIFS('SO Details'!$G:$G,'SO Details'!$D:$D,Planning!$B3950,'SO Details'!$K:$K,$E3950)</f>
        <v>0</v>
      </c>
      <c r="I3950" s="20">
        <f>IF(COUNTIFS($C:$C,B3950)&gt;1,SUMIFS('Sales Hx'!$Q:$Q,'Sales Hx'!$B:$B,_xlfn.XLOOKUP(B3950,C:C,B:B),'Sales Hx'!$D:$D,Planning!$E3950),SUMIFS('Sales Hx'!$Q:$Q,'Sales Hx'!$B:$B,Planning!$B3950,'Sales Hx'!$D:$D,Planning!$E3950))</f>
        <v>0</v>
      </c>
      <c r="J3950" s="16">
        <f>IF(COUNTIFS($C:$C,B3950)&gt;1,SUMIFS('Sales Hx'!$S:$S,'Sales Hx'!$B:$B,_xlfn.XLOOKUP(B3950,C:C,B:B),'Sales Hx'!$D:$D,E3950),SUMIFS('Sales Hx'!$S:$S,'Sales Hx'!$B:$B,$B3950,'Sales Hx'!$D:$D,$E3950))</f>
        <v>0</v>
      </c>
      <c r="K3950" s="16">
        <f t="shared" si="338"/>
        <v>0</v>
      </c>
      <c r="L3950" s="12">
        <f>IF(M3950&lt;&gt;"",M3950,IF(COUNTIFS($C:$C,B3950)&gt;1,SUMIFS('Sales Hx'!V:V,'Sales Hx'!$B:$B,_xlfn.XLOOKUP(B3950,C:C,B:B),'Sales Hx'!$D:$D,$E3950),SUMIFS('Sales Hx'!V:V,'Sales Hx'!$B:$B,$B3950,'Sales Hx'!$D:$D,$E3950)))</f>
        <v>0</v>
      </c>
      <c r="M3950" s="12">
        <v>0</v>
      </c>
      <c r="N3950" s="15">
        <f t="shared" si="336"/>
        <v>0</v>
      </c>
      <c r="O3950" s="21">
        <f t="shared" si="335"/>
        <v>0</v>
      </c>
      <c r="P3950" s="24">
        <v>9.75</v>
      </c>
      <c r="Q3950" s="18">
        <f t="shared" si="337"/>
        <v>0</v>
      </c>
      <c r="R3950" s="2">
        <v>1</v>
      </c>
      <c r="S3950" s="2">
        <v>120</v>
      </c>
      <c r="T3950" s="2" t="s">
        <v>4647</v>
      </c>
      <c r="U3950" s="28" t="str">
        <f>IF(G3950=0,"",_xlfn.MINIFS('PO Details'!$I:$I,'PO Details'!$D:$D,Planning!$B3950,'PO Details'!$L:$L,Planning!$E3950))</f>
        <v/>
      </c>
      <c r="V3950" s="29" t="s">
        <v>4640</v>
      </c>
      <c r="W3950" t="str">
        <f t="shared" si="334"/>
        <v/>
      </c>
      <c r="X3950" s="2">
        <v>120</v>
      </c>
    </row>
    <row r="3951" spans="1:24" x14ac:dyDescent="0.25">
      <c r="A3951" s="11"/>
      <c r="B3951" s="22" t="s">
        <v>1880</v>
      </c>
      <c r="C3951" s="22"/>
      <c r="D3951" s="22" t="s">
        <v>1881</v>
      </c>
      <c r="E3951" s="31" t="s">
        <v>113</v>
      </c>
      <c r="F3951" s="12">
        <f>SUMIFS('Inventory Details'!$H:$H,'Inventory Details'!$B:$B,$B3951,'Inventory Details'!$E:$E,$E3951)</f>
        <v>1</v>
      </c>
      <c r="G3951" s="12">
        <f>SUMIFS('PO Details'!$H:$H,'PO Details'!$D:$D,Planning!$B3951,'PO Details'!$L:$L,$E3951)</f>
        <v>0</v>
      </c>
      <c r="H3951" s="12">
        <f>SUMIFS('SO Details'!$G:$G,'SO Details'!$D:$D,Planning!$B3951,'SO Details'!$K:$K,$E3951)</f>
        <v>0</v>
      </c>
      <c r="I3951" s="20">
        <f>IF(COUNTIFS($C:$C,B3951)&gt;1,SUMIFS('Sales Hx'!$Q:$Q,'Sales Hx'!$B:$B,_xlfn.XLOOKUP(B3951,C:C,B:B),'Sales Hx'!$D:$D,Planning!$E3951),SUMIFS('Sales Hx'!$Q:$Q,'Sales Hx'!$B:$B,Planning!$B3951,'Sales Hx'!$D:$D,Planning!$E3951))</f>
        <v>0</v>
      </c>
      <c r="J3951" s="16">
        <f>IF(COUNTIFS($C:$C,B3951)&gt;1,SUMIFS('Sales Hx'!$S:$S,'Sales Hx'!$B:$B,_xlfn.XLOOKUP(B3951,C:C,B:B),'Sales Hx'!$D:$D,E3951),SUMIFS('Sales Hx'!$S:$S,'Sales Hx'!$B:$B,$B3951,'Sales Hx'!$D:$D,$E3951))</f>
        <v>3.2894736842105261E-2</v>
      </c>
      <c r="K3951" s="16">
        <f t="shared" si="338"/>
        <v>0</v>
      </c>
      <c r="L3951" s="12">
        <f>IF(M3951&lt;&gt;"",M3951,IF(COUNTIFS($C:$C,B3951)&gt;1,SUMIFS('Sales Hx'!V:V,'Sales Hx'!$B:$B,_xlfn.XLOOKUP(B3951,C:C,B:B),'Sales Hx'!$D:$D,$E3951),SUMIFS('Sales Hx'!V:V,'Sales Hx'!$B:$B,$B3951,'Sales Hx'!$D:$D,$E3951)))</f>
        <v>0</v>
      </c>
      <c r="M3951" s="12">
        <v>0</v>
      </c>
      <c r="N3951" s="15">
        <f t="shared" si="336"/>
        <v>3.2894736842105261E-2</v>
      </c>
      <c r="O3951" s="21">
        <f t="shared" si="335"/>
        <v>0</v>
      </c>
      <c r="P3951" s="24">
        <v>5</v>
      </c>
      <c r="Q3951" s="18">
        <f t="shared" si="337"/>
        <v>0</v>
      </c>
      <c r="R3951" s="2">
        <v>1</v>
      </c>
      <c r="S3951" s="2">
        <v>120</v>
      </c>
      <c r="T3951" s="2" t="s">
        <v>4647</v>
      </c>
      <c r="U3951" s="28" t="str">
        <f>IF(G3951=0,"",_xlfn.MINIFS('PO Details'!$I:$I,'PO Details'!$D:$D,Planning!$B3951,'PO Details'!$L:$L,Planning!$E3951))</f>
        <v/>
      </c>
      <c r="V3951" s="29" t="s">
        <v>4640</v>
      </c>
      <c r="W3951" t="str">
        <f t="shared" si="334"/>
        <v>Max</v>
      </c>
      <c r="X3951" s="2">
        <v>120</v>
      </c>
    </row>
    <row r="3952" spans="1:24" x14ac:dyDescent="0.25">
      <c r="A3952" s="11"/>
      <c r="B3952" s="22" t="s">
        <v>1880</v>
      </c>
      <c r="C3952" s="22"/>
      <c r="D3952" s="22" t="s">
        <v>1881</v>
      </c>
      <c r="E3952" s="31" t="s">
        <v>106</v>
      </c>
      <c r="F3952" s="12">
        <f>SUMIFS('Inventory Details'!$H:$H,'Inventory Details'!$B:$B,$B3952,'Inventory Details'!$E:$E,$E3952)</f>
        <v>3</v>
      </c>
      <c r="G3952" s="12">
        <f>SUMIFS('PO Details'!$H:$H,'PO Details'!$D:$D,Planning!$B3952,'PO Details'!$L:$L,$E3952)</f>
        <v>0</v>
      </c>
      <c r="H3952" s="12">
        <f>SUMIFS('SO Details'!$G:$G,'SO Details'!$D:$D,Planning!$B3952,'SO Details'!$K:$K,$E3952)</f>
        <v>0</v>
      </c>
      <c r="I3952" s="20">
        <f>IF(COUNTIFS($C:$C,B3952)&gt;1,SUMIFS('Sales Hx'!$Q:$Q,'Sales Hx'!$B:$B,_xlfn.XLOOKUP(B3952,C:C,B:B),'Sales Hx'!$D:$D,Planning!$E3952),SUMIFS('Sales Hx'!$Q:$Q,'Sales Hx'!$B:$B,Planning!$B3952,'Sales Hx'!$D:$D,Planning!$E3952))</f>
        <v>0</v>
      </c>
      <c r="J3952" s="16">
        <f>IF(COUNTIFS($C:$C,B3952)&gt;1,SUMIFS('Sales Hx'!$S:$S,'Sales Hx'!$B:$B,_xlfn.XLOOKUP(B3952,C:C,B:B),'Sales Hx'!$D:$D,E3952),SUMIFS('Sales Hx'!$S:$S,'Sales Hx'!$B:$B,$B3952,'Sales Hx'!$D:$D,$E3952))</f>
        <v>0</v>
      </c>
      <c r="K3952" s="16">
        <f t="shared" si="338"/>
        <v>0</v>
      </c>
      <c r="L3952" s="12">
        <f>IF(M3952&lt;&gt;"",M3952,IF(COUNTIFS($C:$C,B3952)&gt;1,SUMIFS('Sales Hx'!V:V,'Sales Hx'!$B:$B,_xlfn.XLOOKUP(B3952,C:C,B:B),'Sales Hx'!$D:$D,$E3952),SUMIFS('Sales Hx'!V:V,'Sales Hx'!$B:$B,$B3952,'Sales Hx'!$D:$D,$E3952)))</f>
        <v>0</v>
      </c>
      <c r="M3952" s="12">
        <v>0</v>
      </c>
      <c r="N3952" s="15">
        <f t="shared" si="336"/>
        <v>0</v>
      </c>
      <c r="O3952" s="21">
        <f t="shared" si="335"/>
        <v>0</v>
      </c>
      <c r="P3952" s="24">
        <v>5</v>
      </c>
      <c r="Q3952" s="18">
        <f t="shared" si="337"/>
        <v>0</v>
      </c>
      <c r="R3952" s="2">
        <v>1</v>
      </c>
      <c r="S3952" s="2">
        <v>120</v>
      </c>
      <c r="T3952" s="2" t="s">
        <v>4647</v>
      </c>
      <c r="U3952" s="28" t="str">
        <f>IF(G3952=0,"",_xlfn.MINIFS('PO Details'!$I:$I,'PO Details'!$D:$D,Planning!$B3952,'PO Details'!$L:$L,Planning!$E3952))</f>
        <v/>
      </c>
      <c r="V3952" s="29" t="s">
        <v>4640</v>
      </c>
      <c r="W3952" t="str">
        <f t="shared" si="334"/>
        <v>Max</v>
      </c>
      <c r="X3952" s="2">
        <v>120</v>
      </c>
    </row>
    <row r="3953" spans="1:24" x14ac:dyDescent="0.25">
      <c r="A3953" s="11"/>
      <c r="B3953" s="22" t="s">
        <v>1880</v>
      </c>
      <c r="C3953" s="22"/>
      <c r="D3953" s="22" t="s">
        <v>1881</v>
      </c>
      <c r="E3953" s="31" t="s">
        <v>4746</v>
      </c>
      <c r="F3953" s="12">
        <f>SUMIFS('Inventory Details'!$H:$H,'Inventory Details'!$B:$B,$B3953,'Inventory Details'!$E:$E,$E3953)</f>
        <v>2</v>
      </c>
      <c r="G3953" s="12">
        <f>SUMIFS('PO Details'!$H:$H,'PO Details'!$D:$D,Planning!$B3953,'PO Details'!$L:$L,$E3953)</f>
        <v>0</v>
      </c>
      <c r="H3953" s="12">
        <f>SUMIFS('SO Details'!$G:$G,'SO Details'!$D:$D,Planning!$B3953,'SO Details'!$K:$K,$E3953)</f>
        <v>0</v>
      </c>
      <c r="I3953" s="20">
        <f>IF(COUNTIFS($C:$C,B3953)&gt;1,SUMIFS('Sales Hx'!$Q:$Q,'Sales Hx'!$B:$B,_xlfn.XLOOKUP(B3953,C:C,B:B),'Sales Hx'!$D:$D,Planning!$E3953),SUMIFS('Sales Hx'!$Q:$Q,'Sales Hx'!$B:$B,Planning!$B3953,'Sales Hx'!$D:$D,Planning!$E3953))</f>
        <v>0</v>
      </c>
      <c r="J3953" s="16">
        <f>IF(COUNTIFS($C:$C,B3953)&gt;1,SUMIFS('Sales Hx'!$S:$S,'Sales Hx'!$B:$B,_xlfn.XLOOKUP(B3953,C:C,B:B),'Sales Hx'!$D:$D,E3953),SUMIFS('Sales Hx'!$S:$S,'Sales Hx'!$B:$B,$B3953,'Sales Hx'!$D:$D,$E3953))</f>
        <v>0</v>
      </c>
      <c r="K3953" s="16">
        <f t="shared" si="338"/>
        <v>0</v>
      </c>
      <c r="L3953" s="12">
        <f>IF(M3953&lt;&gt;"",M3953,IF(COUNTIFS($C:$C,B3953)&gt;1,SUMIFS('Sales Hx'!V:V,'Sales Hx'!$B:$B,_xlfn.XLOOKUP(B3953,C:C,B:B),'Sales Hx'!$D:$D,$E3953),SUMIFS('Sales Hx'!V:V,'Sales Hx'!$B:$B,$B3953,'Sales Hx'!$D:$D,$E3953)))</f>
        <v>0</v>
      </c>
      <c r="M3953" s="12">
        <v>0</v>
      </c>
      <c r="N3953" s="15">
        <f t="shared" si="336"/>
        <v>0</v>
      </c>
      <c r="O3953" s="21">
        <f t="shared" si="335"/>
        <v>0</v>
      </c>
      <c r="P3953" s="24">
        <v>5</v>
      </c>
      <c r="Q3953" s="18">
        <f t="shared" si="337"/>
        <v>0</v>
      </c>
      <c r="R3953" s="2">
        <v>1</v>
      </c>
      <c r="S3953" s="2">
        <v>120</v>
      </c>
      <c r="T3953" s="2" t="s">
        <v>4647</v>
      </c>
      <c r="U3953" s="28" t="str">
        <f>IF(G3953=0,"",_xlfn.MINIFS('PO Details'!$I:$I,'PO Details'!$D:$D,Planning!$B3953,'PO Details'!$L:$L,Planning!$E3953))</f>
        <v/>
      </c>
      <c r="V3953" s="29" t="s">
        <v>4640</v>
      </c>
      <c r="W3953" t="str">
        <f t="shared" si="334"/>
        <v>Max</v>
      </c>
      <c r="X3953" s="2">
        <v>120</v>
      </c>
    </row>
    <row r="3954" spans="1:24" x14ac:dyDescent="0.25">
      <c r="A3954" s="11"/>
      <c r="B3954" s="22" t="s">
        <v>1880</v>
      </c>
      <c r="C3954" s="22"/>
      <c r="D3954" s="22" t="s">
        <v>1881</v>
      </c>
      <c r="E3954" s="31" t="s">
        <v>109</v>
      </c>
      <c r="F3954" s="12">
        <f>SUMIFS('Inventory Details'!$H:$H,'Inventory Details'!$B:$B,$B3954,'Inventory Details'!$E:$E,$E3954)</f>
        <v>3</v>
      </c>
      <c r="G3954" s="12">
        <f>SUMIFS('PO Details'!$H:$H,'PO Details'!$D:$D,Planning!$B3954,'PO Details'!$L:$L,$E3954)</f>
        <v>0</v>
      </c>
      <c r="H3954" s="12">
        <f>SUMIFS('SO Details'!$G:$G,'SO Details'!$D:$D,Planning!$B3954,'SO Details'!$K:$K,$E3954)</f>
        <v>0</v>
      </c>
      <c r="I3954" s="20">
        <f>IF(COUNTIFS($C:$C,B3954)&gt;1,SUMIFS('Sales Hx'!$Q:$Q,'Sales Hx'!$B:$B,_xlfn.XLOOKUP(B3954,C:C,B:B),'Sales Hx'!$D:$D,Planning!$E3954),SUMIFS('Sales Hx'!$Q:$Q,'Sales Hx'!$B:$B,Planning!$B3954,'Sales Hx'!$D:$D,Planning!$E3954))</f>
        <v>0</v>
      </c>
      <c r="J3954" s="16">
        <f>IF(COUNTIFS($C:$C,B3954)&gt;1,SUMIFS('Sales Hx'!$S:$S,'Sales Hx'!$B:$B,_xlfn.XLOOKUP(B3954,C:C,B:B),'Sales Hx'!$D:$D,E3954),SUMIFS('Sales Hx'!$S:$S,'Sales Hx'!$B:$B,$B3954,'Sales Hx'!$D:$D,$E3954))</f>
        <v>0</v>
      </c>
      <c r="K3954" s="16">
        <f t="shared" si="338"/>
        <v>0</v>
      </c>
      <c r="L3954" s="12">
        <f>IF(M3954&lt;&gt;"",M3954,IF(COUNTIFS($C:$C,B3954)&gt;1,SUMIFS('Sales Hx'!V:V,'Sales Hx'!$B:$B,_xlfn.XLOOKUP(B3954,C:C,B:B),'Sales Hx'!$D:$D,$E3954),SUMIFS('Sales Hx'!V:V,'Sales Hx'!$B:$B,$B3954,'Sales Hx'!$D:$D,$E3954)))</f>
        <v>0</v>
      </c>
      <c r="M3954" s="12">
        <v>0</v>
      </c>
      <c r="N3954" s="15">
        <f t="shared" si="336"/>
        <v>0</v>
      </c>
      <c r="O3954" s="21">
        <f t="shared" si="335"/>
        <v>0</v>
      </c>
      <c r="P3954" s="24">
        <v>5</v>
      </c>
      <c r="Q3954" s="18">
        <f t="shared" si="337"/>
        <v>0</v>
      </c>
      <c r="R3954" s="2">
        <v>1</v>
      </c>
      <c r="S3954" s="2">
        <v>120</v>
      </c>
      <c r="T3954" s="2" t="s">
        <v>4647</v>
      </c>
      <c r="U3954" s="28" t="str">
        <f>IF(G3954=0,"",_xlfn.MINIFS('PO Details'!$I:$I,'PO Details'!$D:$D,Planning!$B3954,'PO Details'!$L:$L,Planning!$E3954))</f>
        <v/>
      </c>
      <c r="V3954" s="29" t="s">
        <v>4640</v>
      </c>
      <c r="W3954" t="str">
        <f t="shared" si="334"/>
        <v>Max</v>
      </c>
      <c r="X3954" s="2">
        <v>120</v>
      </c>
    </row>
    <row r="3955" spans="1:24" x14ac:dyDescent="0.25">
      <c r="A3955" s="11"/>
      <c r="B3955" s="22" t="s">
        <v>1882</v>
      </c>
      <c r="C3955" s="22"/>
      <c r="D3955" s="22" t="s">
        <v>1883</v>
      </c>
      <c r="E3955" s="31" t="s">
        <v>4746</v>
      </c>
      <c r="F3955" s="12">
        <f>SUMIFS('Inventory Details'!$H:$H,'Inventory Details'!$B:$B,$B3955,'Inventory Details'!$E:$E,$E3955)</f>
        <v>1</v>
      </c>
      <c r="G3955" s="12">
        <f>SUMIFS('PO Details'!$H:$H,'PO Details'!$D:$D,Planning!$B3955,'PO Details'!$L:$L,$E3955)</f>
        <v>1</v>
      </c>
      <c r="H3955" s="12">
        <f>SUMIFS('SO Details'!$G:$G,'SO Details'!$D:$D,Planning!$B3955,'SO Details'!$K:$K,$E3955)</f>
        <v>0</v>
      </c>
      <c r="I3955" s="20">
        <f>IF(COUNTIFS($C:$C,B3955)&gt;1,SUMIFS('Sales Hx'!$Q:$Q,'Sales Hx'!$B:$B,_xlfn.XLOOKUP(B3955,C:C,B:B),'Sales Hx'!$D:$D,Planning!$E3955),SUMIFS('Sales Hx'!$Q:$Q,'Sales Hx'!$B:$B,Planning!$B3955,'Sales Hx'!$D:$D,Planning!$E3955))</f>
        <v>0</v>
      </c>
      <c r="J3955" s="16">
        <f>IF(COUNTIFS($C:$C,B3955)&gt;1,SUMIFS('Sales Hx'!$S:$S,'Sales Hx'!$B:$B,_xlfn.XLOOKUP(B3955,C:C,B:B),'Sales Hx'!$D:$D,E3955),SUMIFS('Sales Hx'!$S:$S,'Sales Hx'!$B:$B,$B3955,'Sales Hx'!$D:$D,$E3955))</f>
        <v>3.2894736842105261E-2</v>
      </c>
      <c r="K3955" s="16">
        <f t="shared" si="338"/>
        <v>0</v>
      </c>
      <c r="L3955" s="12">
        <f>IF(M3955&lt;&gt;"",M3955,IF(COUNTIFS($C:$C,B3955)&gt;1,SUMIFS('Sales Hx'!V:V,'Sales Hx'!$B:$B,_xlfn.XLOOKUP(B3955,C:C,B:B),'Sales Hx'!$D:$D,$E3955),SUMIFS('Sales Hx'!V:V,'Sales Hx'!$B:$B,$B3955,'Sales Hx'!$D:$D,$E3955)))</f>
        <v>0</v>
      </c>
      <c r="M3955" s="12">
        <v>0</v>
      </c>
      <c r="N3955" s="15">
        <f t="shared" si="336"/>
        <v>3.2894736842105261E-2</v>
      </c>
      <c r="O3955" s="21">
        <f t="shared" si="335"/>
        <v>0</v>
      </c>
      <c r="P3955" s="24">
        <v>20</v>
      </c>
      <c r="Q3955" s="18">
        <f t="shared" si="337"/>
        <v>0</v>
      </c>
      <c r="R3955" s="2">
        <v>1</v>
      </c>
      <c r="S3955" s="2">
        <v>120</v>
      </c>
      <c r="T3955" s="2" t="s">
        <v>4647</v>
      </c>
      <c r="U3955" s="28">
        <f>IF(G3955=0,"",_xlfn.MINIFS('PO Details'!$I:$I,'PO Details'!$D:$D,Planning!$B3955,'PO Details'!$L:$L,Planning!$E3955))</f>
        <v>45436</v>
      </c>
      <c r="V3955" s="29" t="s">
        <v>4640</v>
      </c>
      <c r="W3955" t="str">
        <f t="shared" ref="W3955:W3980" si="339">IF(K3955=_xlfn.MAXIFS(K:K,B:B,B3955),"Max","")</f>
        <v>Max</v>
      </c>
      <c r="X3955" s="2">
        <v>120</v>
      </c>
    </row>
    <row r="3956" spans="1:24" x14ac:dyDescent="0.25">
      <c r="A3956" s="11"/>
      <c r="B3956" s="22" t="s">
        <v>1882</v>
      </c>
      <c r="C3956" s="22"/>
      <c r="D3956" s="22" t="s">
        <v>1883</v>
      </c>
      <c r="E3956" s="31" t="s">
        <v>113</v>
      </c>
      <c r="F3956" s="12">
        <f>SUMIFS('Inventory Details'!$H:$H,'Inventory Details'!$B:$B,$B3956,'Inventory Details'!$E:$E,$E3956)</f>
        <v>3</v>
      </c>
      <c r="G3956" s="12">
        <f>SUMIFS('PO Details'!$H:$H,'PO Details'!$D:$D,Planning!$B3956,'PO Details'!$L:$L,$E3956)</f>
        <v>0</v>
      </c>
      <c r="H3956" s="12">
        <f>SUMIFS('SO Details'!$G:$G,'SO Details'!$D:$D,Planning!$B3956,'SO Details'!$K:$K,$E3956)</f>
        <v>0</v>
      </c>
      <c r="I3956" s="20">
        <f>IF(COUNTIFS($C:$C,B3956)&gt;1,SUMIFS('Sales Hx'!$Q:$Q,'Sales Hx'!$B:$B,_xlfn.XLOOKUP(B3956,C:C,B:B),'Sales Hx'!$D:$D,Planning!$E3956),SUMIFS('Sales Hx'!$Q:$Q,'Sales Hx'!$B:$B,Planning!$B3956,'Sales Hx'!$D:$D,Planning!$E3956))</f>
        <v>0</v>
      </c>
      <c r="J3956" s="16">
        <f>IF(COUNTIFS($C:$C,B3956)&gt;1,SUMIFS('Sales Hx'!$S:$S,'Sales Hx'!$B:$B,_xlfn.XLOOKUP(B3956,C:C,B:B),'Sales Hx'!$D:$D,E3956),SUMIFS('Sales Hx'!$S:$S,'Sales Hx'!$B:$B,$B3956,'Sales Hx'!$D:$D,$E3956))</f>
        <v>0</v>
      </c>
      <c r="K3956" s="16">
        <f t="shared" si="338"/>
        <v>0</v>
      </c>
      <c r="L3956" s="12">
        <f>IF(M3956&lt;&gt;"",M3956,IF(COUNTIFS($C:$C,B3956)&gt;1,SUMIFS('Sales Hx'!V:V,'Sales Hx'!$B:$B,_xlfn.XLOOKUP(B3956,C:C,B:B),'Sales Hx'!$D:$D,$E3956),SUMIFS('Sales Hx'!V:V,'Sales Hx'!$B:$B,$B3956,'Sales Hx'!$D:$D,$E3956)))</f>
        <v>0</v>
      </c>
      <c r="M3956" s="12">
        <v>0</v>
      </c>
      <c r="N3956" s="15">
        <f t="shared" si="336"/>
        <v>0</v>
      </c>
      <c r="O3956" s="21">
        <f t="shared" si="335"/>
        <v>0</v>
      </c>
      <c r="P3956" s="24">
        <v>20</v>
      </c>
      <c r="Q3956" s="18">
        <f t="shared" si="337"/>
        <v>0</v>
      </c>
      <c r="R3956" s="2">
        <v>1</v>
      </c>
      <c r="S3956" s="2">
        <v>120</v>
      </c>
      <c r="T3956" s="2" t="s">
        <v>4647</v>
      </c>
      <c r="U3956" s="28" t="str">
        <f>IF(G3956=0,"",_xlfn.MINIFS('PO Details'!$I:$I,'PO Details'!$D:$D,Planning!$B3956,'PO Details'!$L:$L,Planning!$E3956))</f>
        <v/>
      </c>
      <c r="V3956" s="29" t="s">
        <v>4640</v>
      </c>
      <c r="W3956" t="str">
        <f t="shared" si="339"/>
        <v>Max</v>
      </c>
      <c r="X3956" s="2">
        <v>120</v>
      </c>
    </row>
    <row r="3957" spans="1:24" x14ac:dyDescent="0.25">
      <c r="A3957" s="11"/>
      <c r="B3957" s="22" t="s">
        <v>1882</v>
      </c>
      <c r="C3957" s="22"/>
      <c r="D3957" s="22" t="s">
        <v>1883</v>
      </c>
      <c r="E3957" s="31" t="s">
        <v>106</v>
      </c>
      <c r="F3957" s="12">
        <f>SUMIFS('Inventory Details'!$H:$H,'Inventory Details'!$B:$B,$B3957,'Inventory Details'!$E:$E,$E3957)</f>
        <v>3</v>
      </c>
      <c r="G3957" s="12">
        <f>SUMIFS('PO Details'!$H:$H,'PO Details'!$D:$D,Planning!$B3957,'PO Details'!$L:$L,$E3957)</f>
        <v>0</v>
      </c>
      <c r="H3957" s="12">
        <f>SUMIFS('SO Details'!$G:$G,'SO Details'!$D:$D,Planning!$B3957,'SO Details'!$K:$K,$E3957)</f>
        <v>0</v>
      </c>
      <c r="I3957" s="20">
        <f>IF(COUNTIFS($C:$C,B3957)&gt;1,SUMIFS('Sales Hx'!$Q:$Q,'Sales Hx'!$B:$B,_xlfn.XLOOKUP(B3957,C:C,B:B),'Sales Hx'!$D:$D,Planning!$E3957),SUMIFS('Sales Hx'!$Q:$Q,'Sales Hx'!$B:$B,Planning!$B3957,'Sales Hx'!$D:$D,Planning!$E3957))</f>
        <v>0</v>
      </c>
      <c r="J3957" s="16">
        <f>IF(COUNTIFS($C:$C,B3957)&gt;1,SUMIFS('Sales Hx'!$S:$S,'Sales Hx'!$B:$B,_xlfn.XLOOKUP(B3957,C:C,B:B),'Sales Hx'!$D:$D,E3957),SUMIFS('Sales Hx'!$S:$S,'Sales Hx'!$B:$B,$B3957,'Sales Hx'!$D:$D,$E3957))</f>
        <v>0</v>
      </c>
      <c r="K3957" s="16">
        <f t="shared" si="338"/>
        <v>0</v>
      </c>
      <c r="L3957" s="12">
        <f>IF(M3957&lt;&gt;"",M3957,IF(COUNTIFS($C:$C,B3957)&gt;1,SUMIFS('Sales Hx'!V:V,'Sales Hx'!$B:$B,_xlfn.XLOOKUP(B3957,C:C,B:B),'Sales Hx'!$D:$D,$E3957),SUMIFS('Sales Hx'!V:V,'Sales Hx'!$B:$B,$B3957,'Sales Hx'!$D:$D,$E3957)))</f>
        <v>0</v>
      </c>
      <c r="M3957" s="12">
        <v>0</v>
      </c>
      <c r="N3957" s="15">
        <f t="shared" si="336"/>
        <v>0</v>
      </c>
      <c r="O3957" s="21">
        <f t="shared" si="335"/>
        <v>0</v>
      </c>
      <c r="P3957" s="24">
        <v>20</v>
      </c>
      <c r="Q3957" s="18">
        <f t="shared" si="337"/>
        <v>0</v>
      </c>
      <c r="R3957" s="2">
        <v>1</v>
      </c>
      <c r="S3957" s="2">
        <v>120</v>
      </c>
      <c r="T3957" s="2" t="s">
        <v>4647</v>
      </c>
      <c r="U3957" s="28" t="str">
        <f>IF(G3957=0,"",_xlfn.MINIFS('PO Details'!$I:$I,'PO Details'!$D:$D,Planning!$B3957,'PO Details'!$L:$L,Planning!$E3957))</f>
        <v/>
      </c>
      <c r="V3957" s="29" t="s">
        <v>4640</v>
      </c>
      <c r="W3957" t="str">
        <f t="shared" si="339"/>
        <v>Max</v>
      </c>
      <c r="X3957" s="2">
        <v>120</v>
      </c>
    </row>
    <row r="3958" spans="1:24" x14ac:dyDescent="0.25">
      <c r="A3958" s="11"/>
      <c r="B3958" s="22" t="s">
        <v>1882</v>
      </c>
      <c r="C3958" s="22"/>
      <c r="D3958" s="22" t="s">
        <v>1883</v>
      </c>
      <c r="E3958" s="31" t="s">
        <v>109</v>
      </c>
      <c r="F3958" s="12">
        <f>SUMIFS('Inventory Details'!$H:$H,'Inventory Details'!$B:$B,$B3958,'Inventory Details'!$E:$E,$E3958)</f>
        <v>2</v>
      </c>
      <c r="G3958" s="12">
        <f>SUMIFS('PO Details'!$H:$H,'PO Details'!$D:$D,Planning!$B3958,'PO Details'!$L:$L,$E3958)</f>
        <v>0</v>
      </c>
      <c r="H3958" s="12">
        <f>SUMIFS('SO Details'!$G:$G,'SO Details'!$D:$D,Planning!$B3958,'SO Details'!$K:$K,$E3958)</f>
        <v>0</v>
      </c>
      <c r="I3958" s="20">
        <f>IF(COUNTIFS($C:$C,B3958)&gt;1,SUMIFS('Sales Hx'!$Q:$Q,'Sales Hx'!$B:$B,_xlfn.XLOOKUP(B3958,C:C,B:B),'Sales Hx'!$D:$D,Planning!$E3958),SUMIFS('Sales Hx'!$Q:$Q,'Sales Hx'!$B:$B,Planning!$B3958,'Sales Hx'!$D:$D,Planning!$E3958))</f>
        <v>0</v>
      </c>
      <c r="J3958" s="16">
        <f>IF(COUNTIFS($C:$C,B3958)&gt;1,SUMIFS('Sales Hx'!$S:$S,'Sales Hx'!$B:$B,_xlfn.XLOOKUP(B3958,C:C,B:B),'Sales Hx'!$D:$D,E3958),SUMIFS('Sales Hx'!$S:$S,'Sales Hx'!$B:$B,$B3958,'Sales Hx'!$D:$D,$E3958))</f>
        <v>0</v>
      </c>
      <c r="K3958" s="16">
        <f t="shared" si="338"/>
        <v>0</v>
      </c>
      <c r="L3958" s="12">
        <f>IF(M3958&lt;&gt;"",M3958,IF(COUNTIFS($C:$C,B3958)&gt;1,SUMIFS('Sales Hx'!V:V,'Sales Hx'!$B:$B,_xlfn.XLOOKUP(B3958,C:C,B:B),'Sales Hx'!$D:$D,$E3958),SUMIFS('Sales Hx'!V:V,'Sales Hx'!$B:$B,$B3958,'Sales Hx'!$D:$D,$E3958)))</f>
        <v>0</v>
      </c>
      <c r="M3958" s="12">
        <v>0</v>
      </c>
      <c r="N3958" s="15">
        <f t="shared" si="336"/>
        <v>0</v>
      </c>
      <c r="O3958" s="21">
        <f t="shared" si="335"/>
        <v>0</v>
      </c>
      <c r="P3958" s="24">
        <v>20</v>
      </c>
      <c r="Q3958" s="18">
        <f t="shared" si="337"/>
        <v>0</v>
      </c>
      <c r="R3958" s="2">
        <v>1</v>
      </c>
      <c r="S3958" s="2">
        <v>120</v>
      </c>
      <c r="T3958" s="2" t="s">
        <v>4647</v>
      </c>
      <c r="U3958" s="28" t="str">
        <f>IF(G3958=0,"",_xlfn.MINIFS('PO Details'!$I:$I,'PO Details'!$D:$D,Planning!$B3958,'PO Details'!$L:$L,Planning!$E3958))</f>
        <v/>
      </c>
      <c r="V3958" s="29" t="s">
        <v>4640</v>
      </c>
      <c r="W3958" t="str">
        <f t="shared" si="339"/>
        <v>Max</v>
      </c>
      <c r="X3958" s="2">
        <v>120</v>
      </c>
    </row>
    <row r="3959" spans="1:24" x14ac:dyDescent="0.25">
      <c r="A3959" s="11"/>
      <c r="B3959" s="22" t="s">
        <v>5156</v>
      </c>
      <c r="C3959" s="22"/>
      <c r="D3959" s="22" t="s">
        <v>5157</v>
      </c>
      <c r="E3959" s="31" t="s">
        <v>113</v>
      </c>
      <c r="F3959" s="12">
        <f>SUMIFS('Inventory Details'!$H:$H,'Inventory Details'!$B:$B,$B3959,'Inventory Details'!$E:$E,$E3959)</f>
        <v>2</v>
      </c>
      <c r="G3959" s="12">
        <f>SUMIFS('PO Details'!$H:$H,'PO Details'!$D:$D,Planning!$B3959,'PO Details'!$L:$L,$E3959)</f>
        <v>0</v>
      </c>
      <c r="H3959" s="12">
        <f>SUMIFS('SO Details'!$G:$G,'SO Details'!$D:$D,Planning!$B3959,'SO Details'!$K:$K,$E3959)</f>
        <v>0</v>
      </c>
      <c r="I3959" s="20">
        <f>IF(COUNTIFS($C:$C,B3959)&gt;1,SUMIFS('Sales Hx'!$Q:$Q,'Sales Hx'!$B:$B,_xlfn.XLOOKUP(B3959,C:C,B:B),'Sales Hx'!$D:$D,Planning!$E3959),SUMIFS('Sales Hx'!$Q:$Q,'Sales Hx'!$B:$B,Planning!$B3959,'Sales Hx'!$D:$D,Planning!$E3959))</f>
        <v>0</v>
      </c>
      <c r="J3959" s="16">
        <f>IF(COUNTIFS($C:$C,B3959)&gt;1,SUMIFS('Sales Hx'!$S:$S,'Sales Hx'!$B:$B,_xlfn.XLOOKUP(B3959,C:C,B:B),'Sales Hx'!$D:$D,E3959),SUMIFS('Sales Hx'!$S:$S,'Sales Hx'!$B:$B,$B3959,'Sales Hx'!$D:$D,$E3959))</f>
        <v>0</v>
      </c>
      <c r="K3959" s="16">
        <f t="shared" si="338"/>
        <v>0</v>
      </c>
      <c r="L3959" s="12">
        <f>IF(M3959&lt;&gt;"",M3959,IF(COUNTIFS($C:$C,B3959)&gt;1,SUMIFS('Sales Hx'!V:V,'Sales Hx'!$B:$B,_xlfn.XLOOKUP(B3959,C:C,B:B),'Sales Hx'!$D:$D,$E3959),SUMIFS('Sales Hx'!V:V,'Sales Hx'!$B:$B,$B3959,'Sales Hx'!$D:$D,$E3959)))</f>
        <v>0</v>
      </c>
      <c r="M3959" s="12">
        <v>0</v>
      </c>
      <c r="N3959" s="15">
        <f t="shared" si="336"/>
        <v>0</v>
      </c>
      <c r="O3959" s="21">
        <f t="shared" si="335"/>
        <v>0</v>
      </c>
      <c r="P3959" s="24">
        <v>302.88200000000001</v>
      </c>
      <c r="Q3959" s="18">
        <f t="shared" si="337"/>
        <v>0</v>
      </c>
      <c r="R3959" s="2">
        <v>1</v>
      </c>
      <c r="S3959" s="2">
        <v>90</v>
      </c>
      <c r="T3959" s="2" t="s">
        <v>4647</v>
      </c>
      <c r="U3959" s="28" t="str">
        <f>IF(G3959=0,"",_xlfn.MINIFS('PO Details'!$I:$I,'PO Details'!$D:$D,Planning!$B3959,'PO Details'!$L:$L,Planning!$E3959))</f>
        <v/>
      </c>
      <c r="V3959" s="29" t="s">
        <v>4640</v>
      </c>
      <c r="W3959" t="str">
        <f t="shared" si="339"/>
        <v>Max</v>
      </c>
      <c r="X3959" s="2">
        <v>120</v>
      </c>
    </row>
    <row r="3960" spans="1:24" x14ac:dyDescent="0.25">
      <c r="A3960" s="11"/>
      <c r="B3960" s="22" t="s">
        <v>5156</v>
      </c>
      <c r="C3960" s="22"/>
      <c r="D3960" s="22" t="s">
        <v>5157</v>
      </c>
      <c r="E3960" s="31" t="s">
        <v>109</v>
      </c>
      <c r="F3960" s="12">
        <f>SUMIFS('Inventory Details'!$H:$H,'Inventory Details'!$B:$B,$B3960,'Inventory Details'!$E:$E,$E3960)</f>
        <v>2</v>
      </c>
      <c r="G3960" s="12">
        <f>SUMIFS('PO Details'!$H:$H,'PO Details'!$D:$D,Planning!$B3960,'PO Details'!$L:$L,$E3960)</f>
        <v>2</v>
      </c>
      <c r="H3960" s="12">
        <f>SUMIFS('SO Details'!$G:$G,'SO Details'!$D:$D,Planning!$B3960,'SO Details'!$K:$K,$E3960)</f>
        <v>0</v>
      </c>
      <c r="I3960" s="20">
        <f>IF(COUNTIFS($C:$C,B3960)&gt;1,SUMIFS('Sales Hx'!$Q:$Q,'Sales Hx'!$B:$B,_xlfn.XLOOKUP(B3960,C:C,B:B),'Sales Hx'!$D:$D,Planning!$E3960),SUMIFS('Sales Hx'!$Q:$Q,'Sales Hx'!$B:$B,Planning!$B3960,'Sales Hx'!$D:$D,Planning!$E3960))</f>
        <v>0</v>
      </c>
      <c r="J3960" s="16">
        <f>IF(COUNTIFS($C:$C,B3960)&gt;1,SUMIFS('Sales Hx'!$S:$S,'Sales Hx'!$B:$B,_xlfn.XLOOKUP(B3960,C:C,B:B),'Sales Hx'!$D:$D,E3960),SUMIFS('Sales Hx'!$S:$S,'Sales Hx'!$B:$B,$B3960,'Sales Hx'!$D:$D,$E3960))</f>
        <v>0</v>
      </c>
      <c r="K3960" s="16">
        <f t="shared" si="338"/>
        <v>0</v>
      </c>
      <c r="L3960" s="12">
        <f>IF(M3960&lt;&gt;"",M3960,IF(COUNTIFS($C:$C,B3960)&gt;1,SUMIFS('Sales Hx'!V:V,'Sales Hx'!$B:$B,_xlfn.XLOOKUP(B3960,C:C,B:B),'Sales Hx'!$D:$D,$E3960),SUMIFS('Sales Hx'!V:V,'Sales Hx'!$B:$B,$B3960,'Sales Hx'!$D:$D,$E3960)))</f>
        <v>0</v>
      </c>
      <c r="M3960" s="12">
        <v>0</v>
      </c>
      <c r="N3960" s="15">
        <f t="shared" si="336"/>
        <v>0</v>
      </c>
      <c r="O3960" s="21">
        <f t="shared" si="335"/>
        <v>0</v>
      </c>
      <c r="P3960" s="24">
        <v>302.88200000000001</v>
      </c>
      <c r="Q3960" s="18">
        <f t="shared" si="337"/>
        <v>0</v>
      </c>
      <c r="R3960" s="2">
        <v>1</v>
      </c>
      <c r="S3960" s="2">
        <v>90</v>
      </c>
      <c r="T3960" s="2" t="s">
        <v>4647</v>
      </c>
      <c r="U3960" s="28">
        <f>IF(G3960=0,"",_xlfn.MINIFS('PO Details'!$I:$I,'PO Details'!$D:$D,Planning!$B3960,'PO Details'!$L:$L,Planning!$E3960))</f>
        <v>45393</v>
      </c>
      <c r="V3960" s="29" t="s">
        <v>4640</v>
      </c>
      <c r="W3960" t="str">
        <f t="shared" si="339"/>
        <v>Max</v>
      </c>
      <c r="X3960" s="2">
        <v>120</v>
      </c>
    </row>
    <row r="3961" spans="1:24" x14ac:dyDescent="0.25">
      <c r="A3961" s="11"/>
      <c r="B3961" s="22" t="s">
        <v>5156</v>
      </c>
      <c r="C3961" s="22"/>
      <c r="D3961" s="22" t="s">
        <v>5157</v>
      </c>
      <c r="E3961" s="31" t="s">
        <v>106</v>
      </c>
      <c r="F3961" s="12">
        <f>SUMIFS('Inventory Details'!$H:$H,'Inventory Details'!$B:$B,$B3961,'Inventory Details'!$E:$E,$E3961)</f>
        <v>2</v>
      </c>
      <c r="G3961" s="12">
        <f>SUMIFS('PO Details'!$H:$H,'PO Details'!$D:$D,Planning!$B3961,'PO Details'!$L:$L,$E3961)</f>
        <v>0</v>
      </c>
      <c r="H3961" s="12">
        <f>SUMIFS('SO Details'!$G:$G,'SO Details'!$D:$D,Planning!$B3961,'SO Details'!$K:$K,$E3961)</f>
        <v>0</v>
      </c>
      <c r="I3961" s="20">
        <f>IF(COUNTIFS($C:$C,B3961)&gt;1,SUMIFS('Sales Hx'!$Q:$Q,'Sales Hx'!$B:$B,_xlfn.XLOOKUP(B3961,C:C,B:B),'Sales Hx'!$D:$D,Planning!$E3961),SUMIFS('Sales Hx'!$Q:$Q,'Sales Hx'!$B:$B,Planning!$B3961,'Sales Hx'!$D:$D,Planning!$E3961))</f>
        <v>0</v>
      </c>
      <c r="J3961" s="16">
        <f>IF(COUNTIFS($C:$C,B3961)&gt;1,SUMIFS('Sales Hx'!$S:$S,'Sales Hx'!$B:$B,_xlfn.XLOOKUP(B3961,C:C,B:B),'Sales Hx'!$D:$D,E3961),SUMIFS('Sales Hx'!$S:$S,'Sales Hx'!$B:$B,$B3961,'Sales Hx'!$D:$D,$E3961))</f>
        <v>0</v>
      </c>
      <c r="K3961" s="16">
        <f t="shared" si="338"/>
        <v>0</v>
      </c>
      <c r="L3961" s="12">
        <f>IF(M3961&lt;&gt;"",M3961,IF(COUNTIFS($C:$C,B3961)&gt;1,SUMIFS('Sales Hx'!V:V,'Sales Hx'!$B:$B,_xlfn.XLOOKUP(B3961,C:C,B:B),'Sales Hx'!$D:$D,$E3961),SUMIFS('Sales Hx'!V:V,'Sales Hx'!$B:$B,$B3961,'Sales Hx'!$D:$D,$E3961)))</f>
        <v>0</v>
      </c>
      <c r="M3961" s="12">
        <v>0</v>
      </c>
      <c r="N3961" s="15">
        <f t="shared" si="336"/>
        <v>0</v>
      </c>
      <c r="O3961" s="21">
        <f t="shared" si="335"/>
        <v>0</v>
      </c>
      <c r="P3961" s="24">
        <v>302.88200000000001</v>
      </c>
      <c r="Q3961" s="18">
        <f t="shared" si="337"/>
        <v>0</v>
      </c>
      <c r="R3961" s="2">
        <v>1</v>
      </c>
      <c r="S3961" s="2">
        <v>90</v>
      </c>
      <c r="T3961" s="2" t="s">
        <v>4647</v>
      </c>
      <c r="U3961" s="28" t="str">
        <f>IF(G3961=0,"",_xlfn.MINIFS('PO Details'!$I:$I,'PO Details'!$D:$D,Planning!$B3961,'PO Details'!$L:$L,Planning!$E3961))</f>
        <v/>
      </c>
      <c r="V3961" s="29" t="s">
        <v>4640</v>
      </c>
      <c r="W3961" t="str">
        <f t="shared" si="339"/>
        <v>Max</v>
      </c>
      <c r="X3961" s="2">
        <v>120</v>
      </c>
    </row>
    <row r="3962" spans="1:24" x14ac:dyDescent="0.25">
      <c r="A3962" s="11"/>
      <c r="B3962" s="22" t="s">
        <v>5034</v>
      </c>
      <c r="C3962" s="22"/>
      <c r="D3962" s="22" t="s">
        <v>5035</v>
      </c>
      <c r="E3962" s="31" t="s">
        <v>861</v>
      </c>
      <c r="F3962" s="12">
        <f>SUMIFS('Inventory Details'!$H:$H,'Inventory Details'!$B:$B,$B3962,'Inventory Details'!$E:$E,$E3962)</f>
        <v>1</v>
      </c>
      <c r="G3962" s="12">
        <f>SUMIFS('PO Details'!$H:$H,'PO Details'!$D:$D,Planning!$B3962,'PO Details'!$L:$L,$E3962)</f>
        <v>0</v>
      </c>
      <c r="H3962" s="12">
        <f>SUMIFS('SO Details'!$G:$G,'SO Details'!$D:$D,Planning!$B3962,'SO Details'!$K:$K,$E3962)</f>
        <v>0</v>
      </c>
      <c r="I3962" s="20">
        <f>IF(COUNTIFS($C:$C,B3962)&gt;1,SUMIFS('Sales Hx'!$Q:$Q,'Sales Hx'!$B:$B,_xlfn.XLOOKUP(B3962,C:C,B:B),'Sales Hx'!$D:$D,Planning!$E3962),SUMIFS('Sales Hx'!$Q:$Q,'Sales Hx'!$B:$B,Planning!$B3962,'Sales Hx'!$D:$D,Planning!$E3962))</f>
        <v>0</v>
      </c>
      <c r="J3962" s="16">
        <f>IF(COUNTIFS($C:$C,B3962)&gt;1,SUMIFS('Sales Hx'!$S:$S,'Sales Hx'!$B:$B,_xlfn.XLOOKUP(B3962,C:C,B:B),'Sales Hx'!$D:$D,E3962),SUMIFS('Sales Hx'!$S:$S,'Sales Hx'!$B:$B,$B3962,'Sales Hx'!$D:$D,$E3962))</f>
        <v>0</v>
      </c>
      <c r="K3962" s="16">
        <f t="shared" si="338"/>
        <v>0</v>
      </c>
      <c r="L3962" s="12">
        <f>IF(M3962&lt;&gt;"",M3962,IF(COUNTIFS($C:$C,B3962)&gt;1,SUMIFS('Sales Hx'!V:V,'Sales Hx'!$B:$B,_xlfn.XLOOKUP(B3962,C:C,B:B),'Sales Hx'!$D:$D,$E3962),SUMIFS('Sales Hx'!V:V,'Sales Hx'!$B:$B,$B3962,'Sales Hx'!$D:$D,$E3962)))</f>
        <v>0</v>
      </c>
      <c r="M3962" s="12">
        <v>0</v>
      </c>
      <c r="N3962" s="15">
        <f t="shared" si="336"/>
        <v>0</v>
      </c>
      <c r="O3962" s="21">
        <f t="shared" si="335"/>
        <v>0</v>
      </c>
      <c r="P3962" s="24">
        <v>46.75</v>
      </c>
      <c r="Q3962" s="18">
        <f t="shared" si="337"/>
        <v>0</v>
      </c>
      <c r="R3962" s="2">
        <v>1</v>
      </c>
      <c r="S3962" s="2">
        <v>90</v>
      </c>
      <c r="T3962" s="2" t="s">
        <v>4647</v>
      </c>
      <c r="U3962" s="28" t="str">
        <f>IF(G3962=0,"",_xlfn.MINIFS('PO Details'!$I:$I,'PO Details'!$D:$D,Planning!$B3962,'PO Details'!$L:$L,Planning!$E3962))</f>
        <v/>
      </c>
      <c r="V3962" s="29" t="s">
        <v>4640</v>
      </c>
      <c r="W3962" t="str">
        <f t="shared" si="339"/>
        <v>Max</v>
      </c>
      <c r="X3962" s="2">
        <v>120</v>
      </c>
    </row>
    <row r="3963" spans="1:24" x14ac:dyDescent="0.25">
      <c r="A3963" s="11"/>
      <c r="B3963" s="22" t="s">
        <v>5031</v>
      </c>
      <c r="C3963" s="22"/>
      <c r="D3963" s="22" t="s">
        <v>5032</v>
      </c>
      <c r="E3963" s="31" t="s">
        <v>861</v>
      </c>
      <c r="F3963" s="12">
        <f>SUMIFS('Inventory Details'!$H:$H,'Inventory Details'!$B:$B,$B3963,'Inventory Details'!$E:$E,$E3963)</f>
        <v>2</v>
      </c>
      <c r="G3963" s="12">
        <f>SUMIFS('PO Details'!$H:$H,'PO Details'!$D:$D,Planning!$B3963,'PO Details'!$L:$L,$E3963)</f>
        <v>0</v>
      </c>
      <c r="H3963" s="12">
        <f>SUMIFS('SO Details'!$G:$G,'SO Details'!$D:$D,Planning!$B3963,'SO Details'!$K:$K,$E3963)</f>
        <v>0</v>
      </c>
      <c r="I3963" s="20">
        <f>IF(COUNTIFS($C:$C,B3963)&gt;1,SUMIFS('Sales Hx'!$Q:$Q,'Sales Hx'!$B:$B,_xlfn.XLOOKUP(B3963,C:C,B:B),'Sales Hx'!$D:$D,Planning!$E3963),SUMIFS('Sales Hx'!$Q:$Q,'Sales Hx'!$B:$B,Planning!$B3963,'Sales Hx'!$D:$D,Planning!$E3963))</f>
        <v>0</v>
      </c>
      <c r="J3963" s="16">
        <f>IF(COUNTIFS($C:$C,B3963)&gt;1,SUMIFS('Sales Hx'!$S:$S,'Sales Hx'!$B:$B,_xlfn.XLOOKUP(B3963,C:C,B:B),'Sales Hx'!$D:$D,E3963),SUMIFS('Sales Hx'!$S:$S,'Sales Hx'!$B:$B,$B3963,'Sales Hx'!$D:$D,$E3963))</f>
        <v>0</v>
      </c>
      <c r="K3963" s="16">
        <f t="shared" si="338"/>
        <v>0</v>
      </c>
      <c r="L3963" s="12">
        <f>IF(M3963&lt;&gt;"",M3963,IF(COUNTIFS($C:$C,B3963)&gt;1,SUMIFS('Sales Hx'!V:V,'Sales Hx'!$B:$B,_xlfn.XLOOKUP(B3963,C:C,B:B),'Sales Hx'!$D:$D,$E3963),SUMIFS('Sales Hx'!V:V,'Sales Hx'!$B:$B,$B3963,'Sales Hx'!$D:$D,$E3963)))</f>
        <v>0</v>
      </c>
      <c r="M3963" s="12">
        <v>0</v>
      </c>
      <c r="N3963" s="15">
        <f t="shared" si="336"/>
        <v>0</v>
      </c>
      <c r="O3963" s="21">
        <f t="shared" si="335"/>
        <v>0</v>
      </c>
      <c r="P3963" s="24">
        <v>46.75</v>
      </c>
      <c r="Q3963" s="18">
        <f t="shared" si="337"/>
        <v>0</v>
      </c>
      <c r="R3963" s="2">
        <v>1</v>
      </c>
      <c r="S3963" s="2">
        <v>90</v>
      </c>
      <c r="T3963" s="2" t="s">
        <v>4647</v>
      </c>
      <c r="U3963" s="28" t="str">
        <f>IF(G3963=0,"",_xlfn.MINIFS('PO Details'!$I:$I,'PO Details'!$D:$D,Planning!$B3963,'PO Details'!$L:$L,Planning!$E3963))</f>
        <v/>
      </c>
      <c r="V3963" s="29" t="s">
        <v>4640</v>
      </c>
      <c r="W3963" t="str">
        <f t="shared" si="339"/>
        <v>Max</v>
      </c>
      <c r="X3963" s="2">
        <v>120</v>
      </c>
    </row>
    <row r="3964" spans="1:24" x14ac:dyDescent="0.25">
      <c r="A3964" s="11"/>
      <c r="B3964" s="22" t="s">
        <v>1884</v>
      </c>
      <c r="C3964" s="22"/>
      <c r="D3964" s="22" t="s">
        <v>1884</v>
      </c>
      <c r="E3964" s="31" t="s">
        <v>37</v>
      </c>
      <c r="F3964" s="12">
        <f>SUMIFS('Inventory Details'!$H:$H,'Inventory Details'!$B:$B,$B3964,'Inventory Details'!$E:$E,$E3964)</f>
        <v>500</v>
      </c>
      <c r="G3964" s="12">
        <f>SUMIFS('PO Details'!$H:$H,'PO Details'!$D:$D,Planning!$B3964,'PO Details'!$L:$L,$E3964)</f>
        <v>0</v>
      </c>
      <c r="H3964" s="12">
        <f>SUMIFS('SO Details'!$G:$G,'SO Details'!$D:$D,Planning!$B3964,'SO Details'!$K:$K,$E3964)</f>
        <v>0</v>
      </c>
      <c r="I3964" s="20">
        <f>IF(COUNTIFS($C:$C,B3964)&gt;1,SUMIFS('Sales Hx'!$Q:$Q,'Sales Hx'!$B:$B,_xlfn.XLOOKUP(B3964,C:C,B:B),'Sales Hx'!$D:$D,Planning!$E3964),SUMIFS('Sales Hx'!$Q:$Q,'Sales Hx'!$B:$B,Planning!$B3964,'Sales Hx'!$D:$D,Planning!$E3964))</f>
        <v>0</v>
      </c>
      <c r="J3964" s="16">
        <f>IF(COUNTIFS($C:$C,B3964)&gt;1,SUMIFS('Sales Hx'!$S:$S,'Sales Hx'!$B:$B,_xlfn.XLOOKUP(B3964,C:C,B:B),'Sales Hx'!$D:$D,E3964),SUMIFS('Sales Hx'!$S:$S,'Sales Hx'!$B:$B,$B3964,'Sales Hx'!$D:$D,$E3964))</f>
        <v>0</v>
      </c>
      <c r="K3964" s="16">
        <f t="shared" si="338"/>
        <v>0</v>
      </c>
      <c r="L3964" s="12">
        <f>IF(M3964&lt;&gt;"",M3964,IF(COUNTIFS($C:$C,B3964)&gt;1,SUMIFS('Sales Hx'!V:V,'Sales Hx'!$B:$B,_xlfn.XLOOKUP(B3964,C:C,B:B),'Sales Hx'!$D:$D,$E3964),SUMIFS('Sales Hx'!V:V,'Sales Hx'!$B:$B,$B3964,'Sales Hx'!$D:$D,$E3964)))</f>
        <v>0</v>
      </c>
      <c r="M3964" s="12">
        <v>0</v>
      </c>
      <c r="N3964" s="15">
        <f t="shared" si="336"/>
        <v>0</v>
      </c>
      <c r="O3964" s="21">
        <f t="shared" si="335"/>
        <v>0</v>
      </c>
      <c r="P3964" s="24">
        <v>2.2395</v>
      </c>
      <c r="Q3964" s="18">
        <f t="shared" si="337"/>
        <v>0</v>
      </c>
      <c r="R3964" s="2">
        <v>1</v>
      </c>
      <c r="S3964" s="2">
        <v>120</v>
      </c>
      <c r="T3964" s="2" t="s">
        <v>4647</v>
      </c>
      <c r="U3964" s="28" t="str">
        <f>IF(G3964=0,"",_xlfn.MINIFS('PO Details'!$I:$I,'PO Details'!$D:$D,Planning!$B3964,'PO Details'!$L:$L,Planning!$E3964))</f>
        <v/>
      </c>
      <c r="V3964" s="29" t="s">
        <v>4640</v>
      </c>
      <c r="W3964" t="str">
        <f t="shared" si="339"/>
        <v>Max</v>
      </c>
      <c r="X3964" s="2">
        <v>120</v>
      </c>
    </row>
    <row r="3965" spans="1:24" x14ac:dyDescent="0.25">
      <c r="A3965" s="11"/>
      <c r="B3965" s="22" t="s">
        <v>1885</v>
      </c>
      <c r="C3965" s="22"/>
      <c r="D3965" s="22" t="s">
        <v>1885</v>
      </c>
      <c r="E3965" s="31" t="s">
        <v>37</v>
      </c>
      <c r="F3965" s="12">
        <f>SUMIFS('Inventory Details'!$H:$H,'Inventory Details'!$B:$B,$B3965,'Inventory Details'!$E:$E,$E3965)</f>
        <v>500</v>
      </c>
      <c r="G3965" s="12">
        <f>SUMIFS('PO Details'!$H:$H,'PO Details'!$D:$D,Planning!$B3965,'PO Details'!$L:$L,$E3965)</f>
        <v>0</v>
      </c>
      <c r="H3965" s="12">
        <f>SUMIFS('SO Details'!$G:$G,'SO Details'!$D:$D,Planning!$B3965,'SO Details'!$K:$K,$E3965)</f>
        <v>0</v>
      </c>
      <c r="I3965" s="20">
        <f>IF(COUNTIFS($C:$C,B3965)&gt;1,SUMIFS('Sales Hx'!$Q:$Q,'Sales Hx'!$B:$B,_xlfn.XLOOKUP(B3965,C:C,B:B),'Sales Hx'!$D:$D,Planning!$E3965),SUMIFS('Sales Hx'!$Q:$Q,'Sales Hx'!$B:$B,Planning!$B3965,'Sales Hx'!$D:$D,Planning!$E3965))</f>
        <v>0</v>
      </c>
      <c r="J3965" s="16">
        <f>IF(COUNTIFS($C:$C,B3965)&gt;1,SUMIFS('Sales Hx'!$S:$S,'Sales Hx'!$B:$B,_xlfn.XLOOKUP(B3965,C:C,B:B),'Sales Hx'!$D:$D,E3965),SUMIFS('Sales Hx'!$S:$S,'Sales Hx'!$B:$B,$B3965,'Sales Hx'!$D:$D,$E3965))</f>
        <v>0</v>
      </c>
      <c r="K3965" s="16">
        <f t="shared" si="338"/>
        <v>0</v>
      </c>
      <c r="L3965" s="12">
        <f>IF(M3965&lt;&gt;"",M3965,IF(COUNTIFS($C:$C,B3965)&gt;1,SUMIFS('Sales Hx'!V:V,'Sales Hx'!$B:$B,_xlfn.XLOOKUP(B3965,C:C,B:B),'Sales Hx'!$D:$D,$E3965),SUMIFS('Sales Hx'!V:V,'Sales Hx'!$B:$B,$B3965,'Sales Hx'!$D:$D,$E3965)))</f>
        <v>0</v>
      </c>
      <c r="M3965" s="12">
        <v>0</v>
      </c>
      <c r="N3965" s="15">
        <f t="shared" si="336"/>
        <v>0</v>
      </c>
      <c r="O3965" s="21">
        <f t="shared" si="335"/>
        <v>0</v>
      </c>
      <c r="P3965" s="24">
        <v>2.2395</v>
      </c>
      <c r="Q3965" s="18">
        <f t="shared" si="337"/>
        <v>0</v>
      </c>
      <c r="R3965" s="2">
        <v>1</v>
      </c>
      <c r="S3965" s="2">
        <v>120</v>
      </c>
      <c r="T3965" s="2" t="s">
        <v>4647</v>
      </c>
      <c r="U3965" s="28" t="str">
        <f>IF(G3965=0,"",_xlfn.MINIFS('PO Details'!$I:$I,'PO Details'!$D:$D,Planning!$B3965,'PO Details'!$L:$L,Planning!$E3965))</f>
        <v/>
      </c>
      <c r="V3965" s="29" t="s">
        <v>4640</v>
      </c>
      <c r="W3965" t="str">
        <f t="shared" si="339"/>
        <v>Max</v>
      </c>
      <c r="X3965" s="2">
        <v>120</v>
      </c>
    </row>
    <row r="3966" spans="1:24" x14ac:dyDescent="0.25">
      <c r="A3966" s="11"/>
      <c r="B3966" s="22" t="s">
        <v>1886</v>
      </c>
      <c r="C3966" s="22"/>
      <c r="D3966" s="22" t="s">
        <v>1886</v>
      </c>
      <c r="E3966" s="31" t="s">
        <v>37</v>
      </c>
      <c r="F3966" s="12">
        <f>SUMIFS('Inventory Details'!$H:$H,'Inventory Details'!$B:$B,$B3966,'Inventory Details'!$E:$E,$E3966)</f>
        <v>2000</v>
      </c>
      <c r="G3966" s="12">
        <f>SUMIFS('PO Details'!$H:$H,'PO Details'!$D:$D,Planning!$B3966,'PO Details'!$L:$L,$E3966)</f>
        <v>0</v>
      </c>
      <c r="H3966" s="12">
        <f>SUMIFS('SO Details'!$G:$G,'SO Details'!$D:$D,Planning!$B3966,'SO Details'!$K:$K,$E3966)</f>
        <v>0</v>
      </c>
      <c r="I3966" s="20">
        <f>IF(COUNTIFS($C:$C,B3966)&gt;1,SUMIFS('Sales Hx'!$Q:$Q,'Sales Hx'!$B:$B,_xlfn.XLOOKUP(B3966,C:C,B:B),'Sales Hx'!$D:$D,Planning!$E3966),SUMIFS('Sales Hx'!$Q:$Q,'Sales Hx'!$B:$B,Planning!$B3966,'Sales Hx'!$D:$D,Planning!$E3966))</f>
        <v>0</v>
      </c>
      <c r="J3966" s="16">
        <f>IF(COUNTIFS($C:$C,B3966)&gt;1,SUMIFS('Sales Hx'!$S:$S,'Sales Hx'!$B:$B,_xlfn.XLOOKUP(B3966,C:C,B:B),'Sales Hx'!$D:$D,E3966),SUMIFS('Sales Hx'!$S:$S,'Sales Hx'!$B:$B,$B3966,'Sales Hx'!$D:$D,$E3966))</f>
        <v>0</v>
      </c>
      <c r="K3966" s="16">
        <f t="shared" si="338"/>
        <v>0</v>
      </c>
      <c r="L3966" s="12">
        <f>IF(M3966&lt;&gt;"",M3966,IF(COUNTIFS($C:$C,B3966)&gt;1,SUMIFS('Sales Hx'!V:V,'Sales Hx'!$B:$B,_xlfn.XLOOKUP(B3966,C:C,B:B),'Sales Hx'!$D:$D,$E3966),SUMIFS('Sales Hx'!V:V,'Sales Hx'!$B:$B,$B3966,'Sales Hx'!$D:$D,$E3966)))</f>
        <v>0</v>
      </c>
      <c r="M3966" s="12">
        <v>0</v>
      </c>
      <c r="N3966" s="15">
        <f t="shared" si="336"/>
        <v>0</v>
      </c>
      <c r="O3966" s="21">
        <f t="shared" si="335"/>
        <v>0</v>
      </c>
      <c r="P3966" s="24">
        <v>1.1943999999999999</v>
      </c>
      <c r="Q3966" s="18">
        <f t="shared" si="337"/>
        <v>0</v>
      </c>
      <c r="R3966" s="2">
        <v>1</v>
      </c>
      <c r="S3966" s="2">
        <v>120</v>
      </c>
      <c r="T3966" s="2" t="s">
        <v>4647</v>
      </c>
      <c r="U3966" s="28" t="str">
        <f>IF(G3966=0,"",_xlfn.MINIFS('PO Details'!$I:$I,'PO Details'!$D:$D,Planning!$B3966,'PO Details'!$L:$L,Planning!$E3966))</f>
        <v/>
      </c>
      <c r="V3966" s="29" t="s">
        <v>4640</v>
      </c>
      <c r="W3966" t="str">
        <f t="shared" si="339"/>
        <v>Max</v>
      </c>
      <c r="X3966" s="2">
        <v>120</v>
      </c>
    </row>
    <row r="3967" spans="1:24" x14ac:dyDescent="0.25">
      <c r="A3967" s="11"/>
      <c r="B3967" s="22" t="s">
        <v>1886</v>
      </c>
      <c r="C3967" s="22"/>
      <c r="D3967" s="22" t="s">
        <v>1886</v>
      </c>
      <c r="E3967" s="31" t="s">
        <v>113</v>
      </c>
      <c r="F3967" s="12">
        <f>SUMIFS('Inventory Details'!$H:$H,'Inventory Details'!$B:$B,$B3967,'Inventory Details'!$E:$E,$E3967)</f>
        <v>1000</v>
      </c>
      <c r="G3967" s="12">
        <f>SUMIFS('PO Details'!$H:$H,'PO Details'!$D:$D,Planning!$B3967,'PO Details'!$L:$L,$E3967)</f>
        <v>0</v>
      </c>
      <c r="H3967" s="12">
        <f>SUMIFS('SO Details'!$G:$G,'SO Details'!$D:$D,Planning!$B3967,'SO Details'!$K:$K,$E3967)</f>
        <v>0</v>
      </c>
      <c r="I3967" s="20">
        <f>IF(COUNTIFS($C:$C,B3967)&gt;1,SUMIFS('Sales Hx'!$Q:$Q,'Sales Hx'!$B:$B,_xlfn.XLOOKUP(B3967,C:C,B:B),'Sales Hx'!$D:$D,Planning!$E3967),SUMIFS('Sales Hx'!$Q:$Q,'Sales Hx'!$B:$B,Planning!$B3967,'Sales Hx'!$D:$D,Planning!$E3967))</f>
        <v>0</v>
      </c>
      <c r="J3967" s="16">
        <f>IF(COUNTIFS($C:$C,B3967)&gt;1,SUMIFS('Sales Hx'!$S:$S,'Sales Hx'!$B:$B,_xlfn.XLOOKUP(B3967,C:C,B:B),'Sales Hx'!$D:$D,E3967),SUMIFS('Sales Hx'!$S:$S,'Sales Hx'!$B:$B,$B3967,'Sales Hx'!$D:$D,$E3967))</f>
        <v>0</v>
      </c>
      <c r="K3967" s="16">
        <f t="shared" si="338"/>
        <v>0</v>
      </c>
      <c r="L3967" s="12">
        <f>IF(M3967&lt;&gt;"",M3967,IF(COUNTIFS($C:$C,B3967)&gt;1,SUMIFS('Sales Hx'!V:V,'Sales Hx'!$B:$B,_xlfn.XLOOKUP(B3967,C:C,B:B),'Sales Hx'!$D:$D,$E3967),SUMIFS('Sales Hx'!V:V,'Sales Hx'!$B:$B,$B3967,'Sales Hx'!$D:$D,$E3967)))</f>
        <v>0</v>
      </c>
      <c r="M3967" s="12">
        <v>0</v>
      </c>
      <c r="N3967" s="15">
        <f t="shared" si="336"/>
        <v>0</v>
      </c>
      <c r="O3967" s="21">
        <f t="shared" si="335"/>
        <v>0</v>
      </c>
      <c r="P3967" s="24">
        <v>1.1943999999999999</v>
      </c>
      <c r="Q3967" s="18">
        <f t="shared" si="337"/>
        <v>0</v>
      </c>
      <c r="R3967" s="2">
        <v>1</v>
      </c>
      <c r="S3967" s="2">
        <v>120</v>
      </c>
      <c r="T3967" s="2" t="s">
        <v>4647</v>
      </c>
      <c r="U3967" s="28" t="str">
        <f>IF(G3967=0,"",_xlfn.MINIFS('PO Details'!$I:$I,'PO Details'!$D:$D,Planning!$B3967,'PO Details'!$L:$L,Planning!$E3967))</f>
        <v/>
      </c>
      <c r="V3967" s="29" t="s">
        <v>4640</v>
      </c>
      <c r="W3967" t="str">
        <f t="shared" si="339"/>
        <v>Max</v>
      </c>
      <c r="X3967" s="2">
        <v>120</v>
      </c>
    </row>
    <row r="3968" spans="1:24" x14ac:dyDescent="0.25">
      <c r="A3968" s="11"/>
      <c r="B3968" s="22" t="s">
        <v>1887</v>
      </c>
      <c r="C3968" s="22"/>
      <c r="D3968" s="22" t="s">
        <v>1887</v>
      </c>
      <c r="E3968" s="31" t="s">
        <v>37</v>
      </c>
      <c r="F3968" s="12">
        <f>SUMIFS('Inventory Details'!$H:$H,'Inventory Details'!$B:$B,$B3968,'Inventory Details'!$E:$E,$E3968)</f>
        <v>1000</v>
      </c>
      <c r="G3968" s="12">
        <f>SUMIFS('PO Details'!$H:$H,'PO Details'!$D:$D,Planning!$B3968,'PO Details'!$L:$L,$E3968)</f>
        <v>0</v>
      </c>
      <c r="H3968" s="12">
        <f>SUMIFS('SO Details'!$G:$G,'SO Details'!$D:$D,Planning!$B3968,'SO Details'!$K:$K,$E3968)</f>
        <v>0</v>
      </c>
      <c r="I3968" s="20">
        <f>IF(COUNTIFS($C:$C,B3968)&gt;1,SUMIFS('Sales Hx'!$Q:$Q,'Sales Hx'!$B:$B,_xlfn.XLOOKUP(B3968,C:C,B:B),'Sales Hx'!$D:$D,Planning!$E3968),SUMIFS('Sales Hx'!$Q:$Q,'Sales Hx'!$B:$B,Planning!$B3968,'Sales Hx'!$D:$D,Planning!$E3968))</f>
        <v>0</v>
      </c>
      <c r="J3968" s="16">
        <f>IF(COUNTIFS($C:$C,B3968)&gt;1,SUMIFS('Sales Hx'!$S:$S,'Sales Hx'!$B:$B,_xlfn.XLOOKUP(B3968,C:C,B:B),'Sales Hx'!$D:$D,E3968),SUMIFS('Sales Hx'!$S:$S,'Sales Hx'!$B:$B,$B3968,'Sales Hx'!$D:$D,$E3968))</f>
        <v>0</v>
      </c>
      <c r="K3968" s="16">
        <f t="shared" si="338"/>
        <v>0</v>
      </c>
      <c r="L3968" s="12">
        <f>IF(M3968&lt;&gt;"",M3968,IF(COUNTIFS($C:$C,B3968)&gt;1,SUMIFS('Sales Hx'!V:V,'Sales Hx'!$B:$B,_xlfn.XLOOKUP(B3968,C:C,B:B),'Sales Hx'!$D:$D,$E3968),SUMIFS('Sales Hx'!V:V,'Sales Hx'!$B:$B,$B3968,'Sales Hx'!$D:$D,$E3968)))</f>
        <v>0</v>
      </c>
      <c r="M3968" s="12">
        <v>0</v>
      </c>
      <c r="N3968" s="15">
        <f t="shared" si="336"/>
        <v>0</v>
      </c>
      <c r="O3968" s="21">
        <f t="shared" si="335"/>
        <v>0</v>
      </c>
      <c r="P3968" s="24">
        <v>1.2988999999999999</v>
      </c>
      <c r="Q3968" s="18">
        <f t="shared" si="337"/>
        <v>0</v>
      </c>
      <c r="R3968" s="2">
        <v>1</v>
      </c>
      <c r="S3968" s="2">
        <v>120</v>
      </c>
      <c r="T3968" s="2" t="s">
        <v>4647</v>
      </c>
      <c r="U3968" s="28" t="str">
        <f>IF(G3968=0,"",_xlfn.MINIFS('PO Details'!$I:$I,'PO Details'!$D:$D,Planning!$B3968,'PO Details'!$L:$L,Planning!$E3968))</f>
        <v/>
      </c>
      <c r="V3968" s="29" t="s">
        <v>4640</v>
      </c>
      <c r="W3968" t="str">
        <f t="shared" si="339"/>
        <v>Max</v>
      </c>
      <c r="X3968" s="2">
        <v>120</v>
      </c>
    </row>
    <row r="3969" spans="1:24" x14ac:dyDescent="0.25">
      <c r="A3969" s="11"/>
      <c r="B3969" s="22" t="s">
        <v>1888</v>
      </c>
      <c r="C3969" s="22"/>
      <c r="D3969" s="22" t="s">
        <v>1888</v>
      </c>
      <c r="E3969" s="31" t="s">
        <v>37</v>
      </c>
      <c r="F3969" s="12">
        <f>SUMIFS('Inventory Details'!$H:$H,'Inventory Details'!$B:$B,$B3969,'Inventory Details'!$E:$E,$E3969)</f>
        <v>500</v>
      </c>
      <c r="G3969" s="12">
        <f>SUMIFS('PO Details'!$H:$H,'PO Details'!$D:$D,Planning!$B3969,'PO Details'!$L:$L,$E3969)</f>
        <v>0</v>
      </c>
      <c r="H3969" s="12">
        <f>SUMIFS('SO Details'!$G:$G,'SO Details'!$D:$D,Planning!$B3969,'SO Details'!$K:$K,$E3969)</f>
        <v>0</v>
      </c>
      <c r="I3969" s="20">
        <f>IF(COUNTIFS($C:$C,B3969)&gt;1,SUMIFS('Sales Hx'!$Q:$Q,'Sales Hx'!$B:$B,_xlfn.XLOOKUP(B3969,C:C,B:B),'Sales Hx'!$D:$D,Planning!$E3969),SUMIFS('Sales Hx'!$Q:$Q,'Sales Hx'!$B:$B,Planning!$B3969,'Sales Hx'!$D:$D,Planning!$E3969))</f>
        <v>0</v>
      </c>
      <c r="J3969" s="16">
        <f>IF(COUNTIFS($C:$C,B3969)&gt;1,SUMIFS('Sales Hx'!$S:$S,'Sales Hx'!$B:$B,_xlfn.XLOOKUP(B3969,C:C,B:B),'Sales Hx'!$D:$D,E3969),SUMIFS('Sales Hx'!$S:$S,'Sales Hx'!$B:$B,$B3969,'Sales Hx'!$D:$D,$E3969))</f>
        <v>0</v>
      </c>
      <c r="K3969" s="16">
        <f t="shared" si="338"/>
        <v>0</v>
      </c>
      <c r="L3969" s="12">
        <f>IF(M3969&lt;&gt;"",M3969,IF(COUNTIFS($C:$C,B3969)&gt;1,SUMIFS('Sales Hx'!V:V,'Sales Hx'!$B:$B,_xlfn.XLOOKUP(B3969,C:C,B:B),'Sales Hx'!$D:$D,$E3969),SUMIFS('Sales Hx'!V:V,'Sales Hx'!$B:$B,$B3969,'Sales Hx'!$D:$D,$E3969)))</f>
        <v>0</v>
      </c>
      <c r="M3969" s="12">
        <v>0</v>
      </c>
      <c r="N3969" s="15">
        <f t="shared" si="336"/>
        <v>0</v>
      </c>
      <c r="O3969" s="21">
        <f t="shared" si="335"/>
        <v>0</v>
      </c>
      <c r="P3969" s="24">
        <v>0.74650000000000005</v>
      </c>
      <c r="Q3969" s="18">
        <f t="shared" si="337"/>
        <v>0</v>
      </c>
      <c r="R3969" s="2">
        <v>1</v>
      </c>
      <c r="S3969" s="2">
        <v>120</v>
      </c>
      <c r="T3969" s="2" t="s">
        <v>4647</v>
      </c>
      <c r="U3969" s="28" t="str">
        <f>IF(G3969=0,"",_xlfn.MINIFS('PO Details'!$I:$I,'PO Details'!$D:$D,Planning!$B3969,'PO Details'!$L:$L,Planning!$E3969))</f>
        <v/>
      </c>
      <c r="V3969" s="29" t="s">
        <v>4640</v>
      </c>
      <c r="W3969" t="str">
        <f t="shared" si="339"/>
        <v>Max</v>
      </c>
      <c r="X3969" s="2">
        <v>120</v>
      </c>
    </row>
    <row r="3970" spans="1:24" x14ac:dyDescent="0.25">
      <c r="A3970" s="11"/>
      <c r="B3970" s="22" t="s">
        <v>1889</v>
      </c>
      <c r="C3970" s="22"/>
      <c r="D3970" s="22" t="s">
        <v>1889</v>
      </c>
      <c r="E3970" s="31" t="s">
        <v>37</v>
      </c>
      <c r="F3970" s="12">
        <f>SUMIFS('Inventory Details'!$H:$H,'Inventory Details'!$B:$B,$B3970,'Inventory Details'!$E:$E,$E3970)</f>
        <v>500</v>
      </c>
      <c r="G3970" s="12">
        <f>SUMIFS('PO Details'!$H:$H,'PO Details'!$D:$D,Planning!$B3970,'PO Details'!$L:$L,$E3970)</f>
        <v>0</v>
      </c>
      <c r="H3970" s="12">
        <f>SUMIFS('SO Details'!$G:$G,'SO Details'!$D:$D,Planning!$B3970,'SO Details'!$K:$K,$E3970)</f>
        <v>0</v>
      </c>
      <c r="I3970" s="20">
        <f>IF(COUNTIFS($C:$C,B3970)&gt;1,SUMIFS('Sales Hx'!$Q:$Q,'Sales Hx'!$B:$B,_xlfn.XLOOKUP(B3970,C:C,B:B),'Sales Hx'!$D:$D,Planning!$E3970),SUMIFS('Sales Hx'!$Q:$Q,'Sales Hx'!$B:$B,Planning!$B3970,'Sales Hx'!$D:$D,Planning!$E3970))</f>
        <v>0</v>
      </c>
      <c r="J3970" s="16">
        <f>IF(COUNTIFS($C:$C,B3970)&gt;1,SUMIFS('Sales Hx'!$S:$S,'Sales Hx'!$B:$B,_xlfn.XLOOKUP(B3970,C:C,B:B),'Sales Hx'!$D:$D,E3970),SUMIFS('Sales Hx'!$S:$S,'Sales Hx'!$B:$B,$B3970,'Sales Hx'!$D:$D,$E3970))</f>
        <v>0</v>
      </c>
      <c r="K3970" s="16">
        <f t="shared" si="338"/>
        <v>0</v>
      </c>
      <c r="L3970" s="12">
        <f>IF(M3970&lt;&gt;"",M3970,IF(COUNTIFS($C:$C,B3970)&gt;1,SUMIFS('Sales Hx'!V:V,'Sales Hx'!$B:$B,_xlfn.XLOOKUP(B3970,C:C,B:B),'Sales Hx'!$D:$D,$E3970),SUMIFS('Sales Hx'!V:V,'Sales Hx'!$B:$B,$B3970,'Sales Hx'!$D:$D,$E3970)))</f>
        <v>0</v>
      </c>
      <c r="M3970" s="12">
        <v>0</v>
      </c>
      <c r="N3970" s="15">
        <f t="shared" si="336"/>
        <v>0</v>
      </c>
      <c r="O3970" s="21">
        <f t="shared" ref="O3970:O3980" si="340">MROUND(ROUND(IFERROR(IF(C3970&lt;&gt;"",0,IF(T3970="DC'd",0,IF(AND(J3970=0,F3970+G3970&lt;H3970),H3970-F3970+G3970,IF(F3970+G3970&lt;N3970,N3970+MAX((IF(J3970*R3970&gt;F3970,F3970,J3970*R3970))+J3970*S3970-F3970-G3970+H3970,0))))),0),0),1)</f>
        <v>0</v>
      </c>
      <c r="P3970" s="24">
        <v>0.74650000000000005</v>
      </c>
      <c r="Q3970" s="18">
        <f t="shared" si="337"/>
        <v>0</v>
      </c>
      <c r="R3970" s="2">
        <v>1</v>
      </c>
      <c r="S3970" s="2">
        <v>120</v>
      </c>
      <c r="T3970" s="2" t="s">
        <v>4647</v>
      </c>
      <c r="U3970" s="28" t="str">
        <f>IF(G3970=0,"",_xlfn.MINIFS('PO Details'!$I:$I,'PO Details'!$D:$D,Planning!$B3970,'PO Details'!$L:$L,Planning!$E3970))</f>
        <v/>
      </c>
      <c r="V3970" s="29" t="s">
        <v>4640</v>
      </c>
      <c r="W3970" t="str">
        <f t="shared" si="339"/>
        <v>Max</v>
      </c>
      <c r="X3970" s="2">
        <v>120</v>
      </c>
    </row>
    <row r="3971" spans="1:24" x14ac:dyDescent="0.25">
      <c r="A3971" s="11"/>
      <c r="B3971" s="22" t="s">
        <v>1890</v>
      </c>
      <c r="C3971" s="22"/>
      <c r="D3971" s="22" t="s">
        <v>1890</v>
      </c>
      <c r="E3971" s="31" t="s">
        <v>37</v>
      </c>
      <c r="F3971" s="12">
        <f>SUMIFS('Inventory Details'!$H:$H,'Inventory Details'!$B:$B,$B3971,'Inventory Details'!$E:$E,$E3971)</f>
        <v>1000</v>
      </c>
      <c r="G3971" s="12">
        <f>SUMIFS('PO Details'!$H:$H,'PO Details'!$D:$D,Planning!$B3971,'PO Details'!$L:$L,$E3971)</f>
        <v>0</v>
      </c>
      <c r="H3971" s="12">
        <f>SUMIFS('SO Details'!$G:$G,'SO Details'!$D:$D,Planning!$B3971,'SO Details'!$K:$K,$E3971)</f>
        <v>0</v>
      </c>
      <c r="I3971" s="20">
        <f>IF(COUNTIFS($C:$C,B3971)&gt;1,SUMIFS('Sales Hx'!$Q:$Q,'Sales Hx'!$B:$B,_xlfn.XLOOKUP(B3971,C:C,B:B),'Sales Hx'!$D:$D,Planning!$E3971),SUMIFS('Sales Hx'!$Q:$Q,'Sales Hx'!$B:$B,Planning!$B3971,'Sales Hx'!$D:$D,Planning!$E3971))</f>
        <v>0</v>
      </c>
      <c r="J3971" s="16">
        <f>IF(COUNTIFS($C:$C,B3971)&gt;1,SUMIFS('Sales Hx'!$S:$S,'Sales Hx'!$B:$B,_xlfn.XLOOKUP(B3971,C:C,B:B),'Sales Hx'!$D:$D,E3971),SUMIFS('Sales Hx'!$S:$S,'Sales Hx'!$B:$B,$B3971,'Sales Hx'!$D:$D,$E3971))</f>
        <v>0</v>
      </c>
      <c r="K3971" s="16">
        <f t="shared" si="338"/>
        <v>0</v>
      </c>
      <c r="L3971" s="12">
        <f>IF(M3971&lt;&gt;"",M3971,IF(COUNTIFS($C:$C,B3971)&gt;1,SUMIFS('Sales Hx'!V:V,'Sales Hx'!$B:$B,_xlfn.XLOOKUP(B3971,C:C,B:B),'Sales Hx'!$D:$D,$E3971),SUMIFS('Sales Hx'!V:V,'Sales Hx'!$B:$B,$B3971,'Sales Hx'!$D:$D,$E3971)))</f>
        <v>0</v>
      </c>
      <c r="M3971" s="12">
        <v>0</v>
      </c>
      <c r="N3971" s="15">
        <f t="shared" si="336"/>
        <v>0</v>
      </c>
      <c r="O3971" s="21">
        <f t="shared" si="340"/>
        <v>0</v>
      </c>
      <c r="P3971" s="24">
        <v>3.8818000000000001</v>
      </c>
      <c r="Q3971" s="18">
        <f t="shared" si="337"/>
        <v>0</v>
      </c>
      <c r="R3971" s="2">
        <v>1</v>
      </c>
      <c r="S3971" s="2">
        <v>120</v>
      </c>
      <c r="T3971" s="2" t="s">
        <v>4647</v>
      </c>
      <c r="U3971" s="28" t="str">
        <f>IF(G3971=0,"",_xlfn.MINIFS('PO Details'!$I:$I,'PO Details'!$D:$D,Planning!$B3971,'PO Details'!$L:$L,Planning!$E3971))</f>
        <v/>
      </c>
      <c r="V3971" s="29" t="s">
        <v>4640</v>
      </c>
      <c r="W3971" t="str">
        <f t="shared" si="339"/>
        <v>Max</v>
      </c>
      <c r="X3971" s="2">
        <v>120</v>
      </c>
    </row>
    <row r="3972" spans="1:24" x14ac:dyDescent="0.25">
      <c r="A3972" s="11"/>
      <c r="B3972" s="22" t="s">
        <v>1891</v>
      </c>
      <c r="C3972" s="22"/>
      <c r="D3972" s="22" t="s">
        <v>1891</v>
      </c>
      <c r="E3972" s="31" t="s">
        <v>37</v>
      </c>
      <c r="F3972" s="12">
        <f>SUMIFS('Inventory Details'!$H:$H,'Inventory Details'!$B:$B,$B3972,'Inventory Details'!$E:$E,$E3972)</f>
        <v>2000</v>
      </c>
      <c r="G3972" s="12">
        <f>SUMIFS('PO Details'!$H:$H,'PO Details'!$D:$D,Planning!$B3972,'PO Details'!$L:$L,$E3972)</f>
        <v>0</v>
      </c>
      <c r="H3972" s="12">
        <f>SUMIFS('SO Details'!$G:$G,'SO Details'!$D:$D,Planning!$B3972,'SO Details'!$K:$K,$E3972)</f>
        <v>0</v>
      </c>
      <c r="I3972" s="20">
        <f>IF(COUNTIFS($C:$C,B3972)&gt;1,SUMIFS('Sales Hx'!$Q:$Q,'Sales Hx'!$B:$B,_xlfn.XLOOKUP(B3972,C:C,B:B),'Sales Hx'!$D:$D,Planning!$E3972),SUMIFS('Sales Hx'!$Q:$Q,'Sales Hx'!$B:$B,Planning!$B3972,'Sales Hx'!$D:$D,Planning!$E3972))</f>
        <v>0</v>
      </c>
      <c r="J3972" s="16">
        <f>IF(COUNTIFS($C:$C,B3972)&gt;1,SUMIFS('Sales Hx'!$S:$S,'Sales Hx'!$B:$B,_xlfn.XLOOKUP(B3972,C:C,B:B),'Sales Hx'!$D:$D,E3972),SUMIFS('Sales Hx'!$S:$S,'Sales Hx'!$B:$B,$B3972,'Sales Hx'!$D:$D,$E3972))</f>
        <v>0</v>
      </c>
      <c r="K3972" s="16">
        <f t="shared" si="338"/>
        <v>0</v>
      </c>
      <c r="L3972" s="12">
        <f>IF(M3972&lt;&gt;"",M3972,IF(COUNTIFS($C:$C,B3972)&gt;1,SUMIFS('Sales Hx'!V:V,'Sales Hx'!$B:$B,_xlfn.XLOOKUP(B3972,C:C,B:B),'Sales Hx'!$D:$D,$E3972),SUMIFS('Sales Hx'!V:V,'Sales Hx'!$B:$B,$B3972,'Sales Hx'!$D:$D,$E3972)))</f>
        <v>0</v>
      </c>
      <c r="M3972" s="12">
        <v>0</v>
      </c>
      <c r="N3972" s="15">
        <f t="shared" si="336"/>
        <v>0</v>
      </c>
      <c r="O3972" s="21">
        <f t="shared" si="340"/>
        <v>0</v>
      </c>
      <c r="P3972" s="24">
        <v>1.4930000000000001</v>
      </c>
      <c r="Q3972" s="18">
        <f t="shared" si="337"/>
        <v>0</v>
      </c>
      <c r="R3972" s="2">
        <v>1</v>
      </c>
      <c r="S3972" s="2">
        <v>120</v>
      </c>
      <c r="T3972" s="2" t="s">
        <v>4647</v>
      </c>
      <c r="U3972" s="28" t="str">
        <f>IF(G3972=0,"",_xlfn.MINIFS('PO Details'!$I:$I,'PO Details'!$D:$D,Planning!$B3972,'PO Details'!$L:$L,Planning!$E3972))</f>
        <v/>
      </c>
      <c r="V3972" s="29" t="s">
        <v>4640</v>
      </c>
      <c r="W3972" t="str">
        <f t="shared" si="339"/>
        <v>Max</v>
      </c>
      <c r="X3972" s="2">
        <v>120</v>
      </c>
    </row>
    <row r="3973" spans="1:24" x14ac:dyDescent="0.25">
      <c r="A3973" s="11"/>
      <c r="B3973" s="22" t="s">
        <v>1892</v>
      </c>
      <c r="C3973" s="22"/>
      <c r="D3973" s="22" t="s">
        <v>1892</v>
      </c>
      <c r="E3973" s="31" t="s">
        <v>37</v>
      </c>
      <c r="F3973" s="12">
        <f>SUMIFS('Inventory Details'!$H:$H,'Inventory Details'!$B:$B,$B3973,'Inventory Details'!$E:$E,$E3973)</f>
        <v>1000</v>
      </c>
      <c r="G3973" s="12">
        <f>SUMIFS('PO Details'!$H:$H,'PO Details'!$D:$D,Planning!$B3973,'PO Details'!$L:$L,$E3973)</f>
        <v>0</v>
      </c>
      <c r="H3973" s="12">
        <f>SUMIFS('SO Details'!$G:$G,'SO Details'!$D:$D,Planning!$B3973,'SO Details'!$K:$K,$E3973)</f>
        <v>0</v>
      </c>
      <c r="I3973" s="20">
        <f>IF(COUNTIFS($C:$C,B3973)&gt;1,SUMIFS('Sales Hx'!$Q:$Q,'Sales Hx'!$B:$B,_xlfn.XLOOKUP(B3973,C:C,B:B),'Sales Hx'!$D:$D,Planning!$E3973),SUMIFS('Sales Hx'!$Q:$Q,'Sales Hx'!$B:$B,Planning!$B3973,'Sales Hx'!$D:$D,Planning!$E3973))</f>
        <v>0</v>
      </c>
      <c r="J3973" s="16">
        <f>IF(COUNTIFS($C:$C,B3973)&gt;1,SUMIFS('Sales Hx'!$S:$S,'Sales Hx'!$B:$B,_xlfn.XLOOKUP(B3973,C:C,B:B),'Sales Hx'!$D:$D,E3973),SUMIFS('Sales Hx'!$S:$S,'Sales Hx'!$B:$B,$B3973,'Sales Hx'!$D:$D,$E3973))</f>
        <v>0</v>
      </c>
      <c r="K3973" s="16">
        <f t="shared" si="338"/>
        <v>0</v>
      </c>
      <c r="L3973" s="12">
        <f>IF(M3973&lt;&gt;"",M3973,IF(COUNTIFS($C:$C,B3973)&gt;1,SUMIFS('Sales Hx'!V:V,'Sales Hx'!$B:$B,_xlfn.XLOOKUP(B3973,C:C,B:B),'Sales Hx'!$D:$D,$E3973),SUMIFS('Sales Hx'!V:V,'Sales Hx'!$B:$B,$B3973,'Sales Hx'!$D:$D,$E3973)))</f>
        <v>0</v>
      </c>
      <c r="M3973" s="12">
        <v>0</v>
      </c>
      <c r="N3973" s="15">
        <f t="shared" si="336"/>
        <v>0</v>
      </c>
      <c r="O3973" s="21">
        <f t="shared" si="340"/>
        <v>0</v>
      </c>
      <c r="P3973" s="24">
        <v>3.7324999999999999</v>
      </c>
      <c r="Q3973" s="18">
        <f t="shared" si="337"/>
        <v>0</v>
      </c>
      <c r="R3973" s="2">
        <v>1</v>
      </c>
      <c r="S3973" s="2">
        <v>120</v>
      </c>
      <c r="T3973" s="2" t="s">
        <v>4647</v>
      </c>
      <c r="U3973" s="28" t="str">
        <f>IF(G3973=0,"",_xlfn.MINIFS('PO Details'!$I:$I,'PO Details'!$D:$D,Planning!$B3973,'PO Details'!$L:$L,Planning!$E3973))</f>
        <v/>
      </c>
      <c r="V3973" s="29" t="s">
        <v>4640</v>
      </c>
      <c r="W3973" t="str">
        <f t="shared" si="339"/>
        <v>Max</v>
      </c>
      <c r="X3973" s="2">
        <v>120</v>
      </c>
    </row>
    <row r="3974" spans="1:24" x14ac:dyDescent="0.25">
      <c r="A3974" s="11"/>
      <c r="B3974" s="22" t="s">
        <v>1893</v>
      </c>
      <c r="C3974" s="22"/>
      <c r="D3974" s="22" t="s">
        <v>1893</v>
      </c>
      <c r="E3974" s="31" t="s">
        <v>37</v>
      </c>
      <c r="F3974" s="12">
        <f>SUMIFS('Inventory Details'!$H:$H,'Inventory Details'!$B:$B,$B3974,'Inventory Details'!$E:$E,$E3974)</f>
        <v>1000</v>
      </c>
      <c r="G3974" s="12">
        <f>SUMIFS('PO Details'!$H:$H,'PO Details'!$D:$D,Planning!$B3974,'PO Details'!$L:$L,$E3974)</f>
        <v>0</v>
      </c>
      <c r="H3974" s="12">
        <f>SUMIFS('SO Details'!$G:$G,'SO Details'!$D:$D,Planning!$B3974,'SO Details'!$K:$K,$E3974)</f>
        <v>0</v>
      </c>
      <c r="I3974" s="20">
        <f>IF(COUNTIFS($C:$C,B3974)&gt;1,SUMIFS('Sales Hx'!$Q:$Q,'Sales Hx'!$B:$B,_xlfn.XLOOKUP(B3974,C:C,B:B),'Sales Hx'!$D:$D,Planning!$E3974),SUMIFS('Sales Hx'!$Q:$Q,'Sales Hx'!$B:$B,Planning!$B3974,'Sales Hx'!$D:$D,Planning!$E3974))</f>
        <v>0</v>
      </c>
      <c r="J3974" s="16">
        <f>IF(COUNTIFS($C:$C,B3974)&gt;1,SUMIFS('Sales Hx'!$S:$S,'Sales Hx'!$B:$B,_xlfn.XLOOKUP(B3974,C:C,B:B),'Sales Hx'!$D:$D,E3974),SUMIFS('Sales Hx'!$S:$S,'Sales Hx'!$B:$B,$B3974,'Sales Hx'!$D:$D,$E3974))</f>
        <v>0</v>
      </c>
      <c r="K3974" s="16">
        <f t="shared" si="338"/>
        <v>0</v>
      </c>
      <c r="L3974" s="12">
        <f>IF(M3974&lt;&gt;"",M3974,IF(COUNTIFS($C:$C,B3974)&gt;1,SUMIFS('Sales Hx'!V:V,'Sales Hx'!$B:$B,_xlfn.XLOOKUP(B3974,C:C,B:B),'Sales Hx'!$D:$D,$E3974),SUMIFS('Sales Hx'!V:V,'Sales Hx'!$B:$B,$B3974,'Sales Hx'!$D:$D,$E3974)))</f>
        <v>0</v>
      </c>
      <c r="M3974" s="12">
        <v>0</v>
      </c>
      <c r="N3974" s="15">
        <f t="shared" si="336"/>
        <v>0</v>
      </c>
      <c r="O3974" s="21">
        <f t="shared" si="340"/>
        <v>0</v>
      </c>
      <c r="P3974" s="24">
        <v>1.1943999999999999</v>
      </c>
      <c r="Q3974" s="18">
        <f t="shared" si="337"/>
        <v>0</v>
      </c>
      <c r="R3974" s="2">
        <v>1</v>
      </c>
      <c r="S3974" s="2">
        <v>120</v>
      </c>
      <c r="T3974" s="2" t="s">
        <v>4647</v>
      </c>
      <c r="U3974" s="28" t="str">
        <f>IF(G3974=0,"",_xlfn.MINIFS('PO Details'!$I:$I,'PO Details'!$D:$D,Planning!$B3974,'PO Details'!$L:$L,Planning!$E3974))</f>
        <v/>
      </c>
      <c r="V3974" s="29" t="s">
        <v>4640</v>
      </c>
      <c r="W3974" t="str">
        <f t="shared" si="339"/>
        <v>Max</v>
      </c>
      <c r="X3974" s="2">
        <v>120</v>
      </c>
    </row>
    <row r="3975" spans="1:24" x14ac:dyDescent="0.25">
      <c r="A3975" s="11"/>
      <c r="B3975" s="22" t="s">
        <v>1894</v>
      </c>
      <c r="C3975" s="22"/>
      <c r="D3975" s="22" t="s">
        <v>1894</v>
      </c>
      <c r="E3975" s="31" t="s">
        <v>37</v>
      </c>
      <c r="F3975" s="12">
        <f>SUMIFS('Inventory Details'!$H:$H,'Inventory Details'!$B:$B,$B3975,'Inventory Details'!$E:$E,$E3975)</f>
        <v>2000</v>
      </c>
      <c r="G3975" s="12">
        <f>SUMIFS('PO Details'!$H:$H,'PO Details'!$D:$D,Planning!$B3975,'PO Details'!$L:$L,$E3975)</f>
        <v>0</v>
      </c>
      <c r="H3975" s="12">
        <f>SUMIFS('SO Details'!$G:$G,'SO Details'!$D:$D,Planning!$B3975,'SO Details'!$K:$K,$E3975)</f>
        <v>0</v>
      </c>
      <c r="I3975" s="20">
        <f>IF(COUNTIFS($C:$C,B3975)&gt;1,SUMIFS('Sales Hx'!$Q:$Q,'Sales Hx'!$B:$B,_xlfn.XLOOKUP(B3975,C:C,B:B),'Sales Hx'!$D:$D,Planning!$E3975),SUMIFS('Sales Hx'!$Q:$Q,'Sales Hx'!$B:$B,Planning!$B3975,'Sales Hx'!$D:$D,Planning!$E3975))</f>
        <v>0</v>
      </c>
      <c r="J3975" s="16">
        <f>IF(COUNTIFS($C:$C,B3975)&gt;1,SUMIFS('Sales Hx'!$S:$S,'Sales Hx'!$B:$B,_xlfn.XLOOKUP(B3975,C:C,B:B),'Sales Hx'!$D:$D,E3975),SUMIFS('Sales Hx'!$S:$S,'Sales Hx'!$B:$B,$B3975,'Sales Hx'!$D:$D,$E3975))</f>
        <v>0</v>
      </c>
      <c r="K3975" s="16">
        <f t="shared" si="338"/>
        <v>0</v>
      </c>
      <c r="L3975" s="12">
        <f>IF(M3975&lt;&gt;"",M3975,IF(COUNTIFS($C:$C,B3975)&gt;1,SUMIFS('Sales Hx'!V:V,'Sales Hx'!$B:$B,_xlfn.XLOOKUP(B3975,C:C,B:B),'Sales Hx'!$D:$D,$E3975),SUMIFS('Sales Hx'!V:V,'Sales Hx'!$B:$B,$B3975,'Sales Hx'!$D:$D,$E3975)))</f>
        <v>0</v>
      </c>
      <c r="M3975" s="12">
        <v>0</v>
      </c>
      <c r="N3975" s="15">
        <f t="shared" si="336"/>
        <v>0</v>
      </c>
      <c r="O3975" s="21">
        <f t="shared" si="340"/>
        <v>0</v>
      </c>
      <c r="P3975" s="24">
        <v>1.7916000000000001</v>
      </c>
      <c r="Q3975" s="18">
        <f t="shared" si="337"/>
        <v>0</v>
      </c>
      <c r="R3975" s="2">
        <v>1</v>
      </c>
      <c r="S3975" s="2">
        <v>120</v>
      </c>
      <c r="T3975" s="2" t="s">
        <v>4647</v>
      </c>
      <c r="U3975" s="28" t="str">
        <f>IF(G3975=0,"",_xlfn.MINIFS('PO Details'!$I:$I,'PO Details'!$D:$D,Planning!$B3975,'PO Details'!$L:$L,Planning!$E3975))</f>
        <v/>
      </c>
      <c r="V3975" s="29" t="s">
        <v>4640</v>
      </c>
      <c r="W3975" t="str">
        <f t="shared" si="339"/>
        <v>Max</v>
      </c>
      <c r="X3975" s="2">
        <v>120</v>
      </c>
    </row>
    <row r="3976" spans="1:24" x14ac:dyDescent="0.25">
      <c r="A3976" s="11"/>
      <c r="B3976" s="22" t="s">
        <v>1895</v>
      </c>
      <c r="C3976" s="22"/>
      <c r="D3976" s="22" t="s">
        <v>1895</v>
      </c>
      <c r="E3976" s="31" t="s">
        <v>37</v>
      </c>
      <c r="F3976" s="12">
        <f>SUMIFS('Inventory Details'!$H:$H,'Inventory Details'!$B:$B,$B3976,'Inventory Details'!$E:$E,$E3976)</f>
        <v>1000</v>
      </c>
      <c r="G3976" s="12">
        <f>SUMIFS('PO Details'!$H:$H,'PO Details'!$D:$D,Planning!$B3976,'PO Details'!$L:$L,$E3976)</f>
        <v>0</v>
      </c>
      <c r="H3976" s="12">
        <f>SUMIFS('SO Details'!$G:$G,'SO Details'!$D:$D,Planning!$B3976,'SO Details'!$K:$K,$E3976)</f>
        <v>0</v>
      </c>
      <c r="I3976" s="20">
        <f>IF(COUNTIFS($C:$C,B3976)&gt;1,SUMIFS('Sales Hx'!$Q:$Q,'Sales Hx'!$B:$B,_xlfn.XLOOKUP(B3976,C:C,B:B),'Sales Hx'!$D:$D,Planning!$E3976),SUMIFS('Sales Hx'!$Q:$Q,'Sales Hx'!$B:$B,Planning!$B3976,'Sales Hx'!$D:$D,Planning!$E3976))</f>
        <v>0</v>
      </c>
      <c r="J3976" s="16">
        <f>IF(COUNTIFS($C:$C,B3976)&gt;1,SUMIFS('Sales Hx'!$S:$S,'Sales Hx'!$B:$B,_xlfn.XLOOKUP(B3976,C:C,B:B),'Sales Hx'!$D:$D,E3976),SUMIFS('Sales Hx'!$S:$S,'Sales Hx'!$B:$B,$B3976,'Sales Hx'!$D:$D,$E3976))</f>
        <v>0</v>
      </c>
      <c r="K3976" s="16">
        <f t="shared" si="338"/>
        <v>0</v>
      </c>
      <c r="L3976" s="12">
        <f>IF(M3976&lt;&gt;"",M3976,IF(COUNTIFS($C:$C,B3976)&gt;1,SUMIFS('Sales Hx'!V:V,'Sales Hx'!$B:$B,_xlfn.XLOOKUP(B3976,C:C,B:B),'Sales Hx'!$D:$D,$E3976),SUMIFS('Sales Hx'!V:V,'Sales Hx'!$B:$B,$B3976,'Sales Hx'!$D:$D,$E3976)))</f>
        <v>0</v>
      </c>
      <c r="M3976" s="12">
        <v>0</v>
      </c>
      <c r="N3976" s="15">
        <f t="shared" si="336"/>
        <v>0</v>
      </c>
      <c r="O3976" s="21">
        <f t="shared" si="340"/>
        <v>0</v>
      </c>
      <c r="P3976" s="24">
        <v>0.74650000000000005</v>
      </c>
      <c r="Q3976" s="18">
        <f t="shared" si="337"/>
        <v>0</v>
      </c>
      <c r="R3976" s="2">
        <v>1</v>
      </c>
      <c r="S3976" s="2">
        <v>120</v>
      </c>
      <c r="T3976" s="2" t="s">
        <v>4647</v>
      </c>
      <c r="U3976" s="28" t="str">
        <f>IF(G3976=0,"",_xlfn.MINIFS('PO Details'!$I:$I,'PO Details'!$D:$D,Planning!$B3976,'PO Details'!$L:$L,Planning!$E3976))</f>
        <v/>
      </c>
      <c r="V3976" s="29" t="s">
        <v>4640</v>
      </c>
      <c r="W3976" t="str">
        <f t="shared" si="339"/>
        <v>Max</v>
      </c>
      <c r="X3976" s="2">
        <v>120</v>
      </c>
    </row>
    <row r="3977" spans="1:24" x14ac:dyDescent="0.25">
      <c r="A3977" s="11"/>
      <c r="B3977" s="22" t="s">
        <v>5701</v>
      </c>
      <c r="C3977" s="22"/>
      <c r="D3977" s="22" t="s">
        <v>5702</v>
      </c>
      <c r="E3977" s="31" t="s">
        <v>4746</v>
      </c>
      <c r="F3977" s="12">
        <f>SUMIFS('Inventory Details'!$H:$H,'Inventory Details'!$B:$B,$B3977,'Inventory Details'!$E:$E,$E3977)</f>
        <v>0</v>
      </c>
      <c r="G3977" s="12">
        <f>SUMIFS('PO Details'!$H:$H,'PO Details'!$D:$D,Planning!$B3977,'PO Details'!$L:$L,$E3977)</f>
        <v>59</v>
      </c>
      <c r="H3977" s="12">
        <f>SUMIFS('SO Details'!$G:$G,'SO Details'!$D:$D,Planning!$B3977,'SO Details'!$K:$K,$E3977)</f>
        <v>0</v>
      </c>
      <c r="I3977" s="20">
        <f>IF(COUNTIFS($C:$C,B3977)&gt;1,SUMIFS('Sales Hx'!$Q:$Q,'Sales Hx'!$B:$B,_xlfn.XLOOKUP(B3977,C:C,B:B),'Sales Hx'!$D:$D,Planning!$E3977),SUMIFS('Sales Hx'!$Q:$Q,'Sales Hx'!$B:$B,Planning!$B3977,'Sales Hx'!$D:$D,Planning!$E3977))</f>
        <v>68.599999999999994</v>
      </c>
      <c r="J3977" s="16">
        <f>IF(COUNTIFS($C:$C,B3977)&gt;1,SUMIFS('Sales Hx'!$S:$S,'Sales Hx'!$B:$B,_xlfn.XLOOKUP(B3977,C:C,B:B),'Sales Hx'!$D:$D,E3977),SUMIFS('Sales Hx'!$S:$S,'Sales Hx'!$B:$B,$B3977,'Sales Hx'!$D:$D,$E3977))</f>
        <v>1.1004784688995215</v>
      </c>
      <c r="K3977" s="16">
        <f t="shared" ref="K3977:K3980" si="341">IFERROR((F3977+G3977)/I3977,0)</f>
        <v>0.86005830903790093</v>
      </c>
      <c r="L3977" s="12">
        <f>IF(M3977&lt;&gt;"",M3977,IF(COUNTIFS($C:$C,B3977)&gt;1,SUMIFS('Sales Hx'!V:V,'Sales Hx'!$B:$B,_xlfn.XLOOKUP(B3977,C:C,B:B),'Sales Hx'!$D:$D,$E3977),SUMIFS('Sales Hx'!V:V,'Sales Hx'!$B:$B,$B3977,'Sales Hx'!$D:$D,$E3977)))</f>
        <v>0</v>
      </c>
      <c r="M3977" s="12">
        <v>0</v>
      </c>
      <c r="N3977" s="15">
        <f t="shared" ref="N3977:N3980" si="342">IFERROR(_xlfn.IFNA(J3977*R3977+L3977,"No Sales Hx"),"No Sales HX")</f>
        <v>1.1004784688995215</v>
      </c>
      <c r="O3977" s="21">
        <f t="shared" si="340"/>
        <v>0</v>
      </c>
      <c r="P3977" s="24">
        <v>35.844000000000001</v>
      </c>
      <c r="Q3977" s="18">
        <f t="shared" si="337"/>
        <v>0</v>
      </c>
      <c r="R3977" s="2">
        <v>1</v>
      </c>
      <c r="S3977" s="2">
        <v>120</v>
      </c>
      <c r="T3977" s="2" t="s">
        <v>4647</v>
      </c>
      <c r="U3977" s="28">
        <f>IF(G3977=0,"",_xlfn.MINIFS('PO Details'!$I:$I,'PO Details'!$D:$D,Planning!$B3977,'PO Details'!$L:$L,Planning!$E3977))</f>
        <v>45518</v>
      </c>
      <c r="V3977" s="29" t="s">
        <v>4640</v>
      </c>
      <c r="W3977" t="str">
        <f t="shared" si="339"/>
        <v>Max</v>
      </c>
      <c r="X3977" s="2">
        <v>120</v>
      </c>
    </row>
    <row r="3978" spans="1:24" x14ac:dyDescent="0.25">
      <c r="A3978" s="11"/>
      <c r="B3978" s="22" t="s">
        <v>5701</v>
      </c>
      <c r="C3978" s="22"/>
      <c r="D3978" s="22" t="s">
        <v>5702</v>
      </c>
      <c r="E3978" s="31" t="s">
        <v>109</v>
      </c>
      <c r="F3978" s="12">
        <f>SUMIFS('Inventory Details'!$H:$H,'Inventory Details'!$B:$B,$B3978,'Inventory Details'!$E:$E,$E3978)</f>
        <v>0</v>
      </c>
      <c r="G3978" s="12">
        <f>SUMIFS('PO Details'!$H:$H,'PO Details'!$D:$D,Planning!$B3978,'PO Details'!$L:$L,$E3978)</f>
        <v>12</v>
      </c>
      <c r="H3978" s="12">
        <f>SUMIFS('SO Details'!$G:$G,'SO Details'!$D:$D,Planning!$B3978,'SO Details'!$K:$K,$E3978)</f>
        <v>0</v>
      </c>
      <c r="I3978" s="20">
        <f>IF(COUNTIFS($C:$C,B3978)&gt;1,SUMIFS('Sales Hx'!$Q:$Q,'Sales Hx'!$B:$B,_xlfn.XLOOKUP(B3978,C:C,B:B),'Sales Hx'!$D:$D,Planning!$E3978),SUMIFS('Sales Hx'!$Q:$Q,'Sales Hx'!$B:$B,Planning!$B3978,'Sales Hx'!$D:$D,Planning!$E3978))</f>
        <v>14</v>
      </c>
      <c r="J3978" s="16">
        <f>IF(COUNTIFS($C:$C,B3978)&gt;1,SUMIFS('Sales Hx'!$S:$S,'Sales Hx'!$B:$B,_xlfn.XLOOKUP(B3978,C:C,B:B),'Sales Hx'!$D:$D,E3978),SUMIFS('Sales Hx'!$S:$S,'Sales Hx'!$B:$B,$B3978,'Sales Hx'!$D:$D,$E3978))</f>
        <v>0.20394736842105265</v>
      </c>
      <c r="K3978" s="16">
        <f t="shared" si="341"/>
        <v>0.8571428571428571</v>
      </c>
      <c r="L3978" s="12">
        <f>IF(M3978&lt;&gt;"",M3978,IF(COUNTIFS($C:$C,B3978)&gt;1,SUMIFS('Sales Hx'!V:V,'Sales Hx'!$B:$B,_xlfn.XLOOKUP(B3978,C:C,B:B),'Sales Hx'!$D:$D,$E3978),SUMIFS('Sales Hx'!V:V,'Sales Hx'!$B:$B,$B3978,'Sales Hx'!$D:$D,$E3978)))</f>
        <v>0</v>
      </c>
      <c r="M3978" s="12">
        <v>0</v>
      </c>
      <c r="N3978" s="15">
        <f t="shared" si="342"/>
        <v>0.20394736842105265</v>
      </c>
      <c r="O3978" s="21">
        <f t="shared" si="340"/>
        <v>0</v>
      </c>
      <c r="P3978" s="24">
        <v>35.844000000000001</v>
      </c>
      <c r="Q3978" s="18">
        <f t="shared" si="337"/>
        <v>0</v>
      </c>
      <c r="R3978" s="2">
        <v>1</v>
      </c>
      <c r="S3978" s="2">
        <v>120</v>
      </c>
      <c r="T3978" s="2" t="s">
        <v>4647</v>
      </c>
      <c r="U3978" s="28">
        <f>IF(G3978=0,"",_xlfn.MINIFS('PO Details'!$I:$I,'PO Details'!$D:$D,Planning!$B3978,'PO Details'!$L:$L,Planning!$E3978))</f>
        <v>45517</v>
      </c>
      <c r="V3978" s="29" t="s">
        <v>4640</v>
      </c>
      <c r="W3978" t="str">
        <f t="shared" si="339"/>
        <v/>
      </c>
      <c r="X3978" s="2">
        <v>120</v>
      </c>
    </row>
    <row r="3979" spans="1:24" x14ac:dyDescent="0.25">
      <c r="A3979" s="11"/>
      <c r="B3979" s="22" t="s">
        <v>5701</v>
      </c>
      <c r="C3979" s="22"/>
      <c r="D3979" s="22" t="s">
        <v>5702</v>
      </c>
      <c r="E3979" s="31" t="s">
        <v>106</v>
      </c>
      <c r="F3979" s="12">
        <f>SUMIFS('Inventory Details'!$H:$H,'Inventory Details'!$B:$B,$B3979,'Inventory Details'!$E:$E,$E3979)</f>
        <v>0</v>
      </c>
      <c r="G3979" s="12">
        <f>SUMIFS('PO Details'!$H:$H,'PO Details'!$D:$D,Planning!$B3979,'PO Details'!$L:$L,$E3979)</f>
        <v>37</v>
      </c>
      <c r="H3979" s="12">
        <f>SUMIFS('SO Details'!$G:$G,'SO Details'!$D:$D,Planning!$B3979,'SO Details'!$K:$K,$E3979)</f>
        <v>0</v>
      </c>
      <c r="I3979" s="20">
        <f>IF(COUNTIFS($C:$C,B3979)&gt;1,SUMIFS('Sales Hx'!$Q:$Q,'Sales Hx'!$B:$B,_xlfn.XLOOKUP(B3979,C:C,B:B),'Sales Hx'!$D:$D,Planning!$E3979),SUMIFS('Sales Hx'!$Q:$Q,'Sales Hx'!$B:$B,Planning!$B3979,'Sales Hx'!$D:$D,Planning!$E3979))</f>
        <v>67.199999999999989</v>
      </c>
      <c r="J3979" s="16">
        <f>IF(COUNTIFS($C:$C,B3979)&gt;1,SUMIFS('Sales Hx'!$S:$S,'Sales Hx'!$B:$B,_xlfn.XLOOKUP(B3979,C:C,B:B),'Sales Hx'!$D:$D,E3979),SUMIFS('Sales Hx'!$S:$S,'Sales Hx'!$B:$B,$B3979,'Sales Hx'!$D:$D,$E3979))</f>
        <v>0.66173245614035081</v>
      </c>
      <c r="K3979" s="16">
        <f t="shared" si="341"/>
        <v>0.55059523809523814</v>
      </c>
      <c r="L3979" s="12">
        <f>IF(M3979&lt;&gt;"",M3979,IF(COUNTIFS($C:$C,B3979)&gt;1,SUMIFS('Sales Hx'!V:V,'Sales Hx'!$B:$B,_xlfn.XLOOKUP(B3979,C:C,B:B),'Sales Hx'!$D:$D,$E3979),SUMIFS('Sales Hx'!V:V,'Sales Hx'!$B:$B,$B3979,'Sales Hx'!$D:$D,$E3979)))</f>
        <v>0</v>
      </c>
      <c r="M3979" s="12">
        <v>0</v>
      </c>
      <c r="N3979" s="15">
        <f t="shared" si="342"/>
        <v>0.66173245614035081</v>
      </c>
      <c r="O3979" s="21">
        <f t="shared" si="340"/>
        <v>0</v>
      </c>
      <c r="P3979" s="24">
        <v>35.844000000000001</v>
      </c>
      <c r="Q3979" s="18">
        <f t="shared" si="337"/>
        <v>0</v>
      </c>
      <c r="R3979" s="2">
        <v>1</v>
      </c>
      <c r="S3979" s="2">
        <v>120</v>
      </c>
      <c r="T3979" s="2" t="s">
        <v>4647</v>
      </c>
      <c r="U3979" s="28">
        <f>IF(G3979=0,"",_xlfn.MINIFS('PO Details'!$I:$I,'PO Details'!$D:$D,Planning!$B3979,'PO Details'!$L:$L,Planning!$E3979))</f>
        <v>45517</v>
      </c>
      <c r="V3979" s="29" t="s">
        <v>4640</v>
      </c>
      <c r="W3979" t="str">
        <f t="shared" si="339"/>
        <v/>
      </c>
      <c r="X3979" s="2">
        <v>120</v>
      </c>
    </row>
    <row r="3980" spans="1:24" x14ac:dyDescent="0.25">
      <c r="A3980" s="11"/>
      <c r="B3980" s="22" t="s">
        <v>5701</v>
      </c>
      <c r="C3980" s="22"/>
      <c r="D3980" s="22" t="s">
        <v>5702</v>
      </c>
      <c r="E3980" s="31" t="s">
        <v>113</v>
      </c>
      <c r="F3980" s="12">
        <f>SUMIFS('Inventory Details'!$H:$H,'Inventory Details'!$B:$B,$B3980,'Inventory Details'!$E:$E,$E3980)</f>
        <v>0</v>
      </c>
      <c r="G3980" s="12">
        <f>SUMIFS('PO Details'!$H:$H,'PO Details'!$D:$D,Planning!$B3980,'PO Details'!$L:$L,$E3980)</f>
        <v>29</v>
      </c>
      <c r="H3980" s="12">
        <f>SUMIFS('SO Details'!$G:$G,'SO Details'!$D:$D,Planning!$B3980,'SO Details'!$K:$K,$E3980)</f>
        <v>0</v>
      </c>
      <c r="I3980" s="20">
        <f>IF(COUNTIFS($C:$C,B3980)&gt;1,SUMIFS('Sales Hx'!$Q:$Q,'Sales Hx'!$B:$B,_xlfn.XLOOKUP(B3980,C:C,B:B),'Sales Hx'!$D:$D,Planning!$E3980),SUMIFS('Sales Hx'!$Q:$Q,'Sales Hx'!$B:$B,Planning!$B3980,'Sales Hx'!$D:$D,Planning!$E3980))</f>
        <v>71.399999999999991</v>
      </c>
      <c r="J3980" s="16">
        <f>IF(COUNTIFS($C:$C,B3980)&gt;1,SUMIFS('Sales Hx'!$S:$S,'Sales Hx'!$B:$B,_xlfn.XLOOKUP(B3980,C:C,B:B),'Sales Hx'!$D:$D,E3980),SUMIFS('Sales Hx'!$S:$S,'Sales Hx'!$B:$B,$B3980,'Sales Hx'!$D:$D,$E3980))</f>
        <v>0.5635964912280701</v>
      </c>
      <c r="K3980" s="16">
        <f t="shared" si="341"/>
        <v>0.40616246498599445</v>
      </c>
      <c r="L3980" s="12">
        <f>IF(M3980&lt;&gt;"",M3980,IF(COUNTIFS($C:$C,B3980)&gt;1,SUMIFS('Sales Hx'!V:V,'Sales Hx'!$B:$B,_xlfn.XLOOKUP(B3980,C:C,B:B),'Sales Hx'!$D:$D,$E3980),SUMIFS('Sales Hx'!V:V,'Sales Hx'!$B:$B,$B3980,'Sales Hx'!$D:$D,$E3980)))</f>
        <v>0</v>
      </c>
      <c r="M3980" s="12">
        <v>0</v>
      </c>
      <c r="N3980" s="15">
        <f t="shared" si="342"/>
        <v>0.5635964912280701</v>
      </c>
      <c r="O3980" s="21">
        <f t="shared" si="340"/>
        <v>0</v>
      </c>
      <c r="P3980" s="24">
        <v>35.844000000000001</v>
      </c>
      <c r="Q3980" s="18">
        <f t="shared" si="337"/>
        <v>0</v>
      </c>
      <c r="R3980" s="2">
        <v>1</v>
      </c>
      <c r="S3980" s="2">
        <v>120</v>
      </c>
      <c r="T3980" s="2" t="s">
        <v>4647</v>
      </c>
      <c r="U3980" s="28">
        <f>IF(G3980=0,"",_xlfn.MINIFS('PO Details'!$I:$I,'PO Details'!$D:$D,Planning!$B3980,'PO Details'!$L:$L,Planning!$E3980))</f>
        <v>45517</v>
      </c>
      <c r="V3980" s="29" t="s">
        <v>4640</v>
      </c>
      <c r="W3980" t="str">
        <f t="shared" si="339"/>
        <v/>
      </c>
      <c r="X3980" s="2">
        <v>120</v>
      </c>
    </row>
    <row r="3982" spans="1:24" x14ac:dyDescent="0.25">
      <c r="N3982" s="35"/>
    </row>
    <row r="3983" spans="1:24" x14ac:dyDescent="0.25">
      <c r="N3983" s="36"/>
      <c r="O3983" s="34"/>
    </row>
    <row r="3984" spans="1:24" x14ac:dyDescent="0.25">
      <c r="N3984" s="34"/>
      <c r="O3984" s="34"/>
    </row>
    <row r="3985" spans="5:5" x14ac:dyDescent="0.25">
      <c r="E3985" s="33"/>
    </row>
    <row r="3986" spans="5:5" x14ac:dyDescent="0.25">
      <c r="E3986" s="33"/>
    </row>
  </sheetData>
  <autoFilter ref="A1:V3980" xr:uid="{E27F01ED-78B4-4315-8BE4-96CEADD90DC1}"/>
  <conditionalFormatting sqref="U2:U3980">
    <cfRule type="cellIs" dxfId="1" priority="1" operator="lessThan">
      <formula>TODAY()</formula>
    </cfRule>
  </conditionalFormatting>
  <pageMargins left="0.7" right="0.7" top="0.75" bottom="0.75" header="0.3" footer="0.3"/>
  <pageSetup orientation="portrait" r:id="rId1"/>
  <ignoredErrors>
    <ignoredError sqref="B17:B1979 B2004:B2022 B2001 B2023:B2064 B2462:B2579 B2580 B1980:B1999 B2000 B2002:B2003 B2581:B3976 B2065:B246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AFA51-E918-4EFB-9E4A-5A74E449654F}">
  <sheetPr>
    <tabColor theme="9" tint="0.79998168889431442"/>
  </sheetPr>
  <dimension ref="A1:P4740"/>
  <sheetViews>
    <sheetView workbookViewId="0">
      <pane ySplit="1" topLeftCell="A487" activePane="bottomLeft" state="frozen"/>
      <selection pane="bottomLeft" activeCell="D487" sqref="D487"/>
    </sheetView>
  </sheetViews>
  <sheetFormatPr defaultRowHeight="15" x14ac:dyDescent="0.25"/>
  <cols>
    <col min="1" max="1" width="10.28515625" bestFit="1" customWidth="1"/>
    <col min="2" max="2" width="23" bestFit="1" customWidth="1"/>
    <col min="3" max="3" width="12.7109375" bestFit="1" customWidth="1"/>
    <col min="4" max="4" width="21.42578125" bestFit="1" customWidth="1"/>
    <col min="5" max="5" width="81.140625" bestFit="1" customWidth="1"/>
    <col min="6" max="6" width="10.42578125" bestFit="1" customWidth="1"/>
    <col min="7" max="7" width="10.85546875" bestFit="1" customWidth="1"/>
    <col min="8" max="8" width="11" bestFit="1" customWidth="1"/>
    <col min="9" max="9" width="14.7109375" bestFit="1" customWidth="1"/>
    <col min="10" max="10" width="9" bestFit="1" customWidth="1"/>
    <col min="11" max="11" width="7.28515625" bestFit="1" customWidth="1"/>
    <col min="12" max="12" width="25.28515625" bestFit="1" customWidth="1"/>
    <col min="13" max="13" width="10.85546875" bestFit="1" customWidth="1"/>
    <col min="14" max="14" width="48.5703125" bestFit="1" customWidth="1"/>
    <col min="15" max="15" width="11.7109375" bestFit="1" customWidth="1"/>
    <col min="16" max="16" width="19.140625" customWidth="1"/>
  </cols>
  <sheetData>
    <row r="1" spans="1:16" x14ac:dyDescent="0.25">
      <c r="A1" t="s">
        <v>11</v>
      </c>
      <c r="B1" t="s">
        <v>10</v>
      </c>
      <c r="C1" t="s">
        <v>9</v>
      </c>
      <c r="D1" t="s">
        <v>2</v>
      </c>
      <c r="E1" t="s">
        <v>3</v>
      </c>
      <c r="F1" t="s">
        <v>639</v>
      </c>
      <c r="G1" t="s">
        <v>0</v>
      </c>
      <c r="H1" t="s">
        <v>4</v>
      </c>
      <c r="I1" t="s">
        <v>8</v>
      </c>
      <c r="J1" t="s">
        <v>429</v>
      </c>
      <c r="K1" t="s">
        <v>430</v>
      </c>
      <c r="L1" t="s">
        <v>7</v>
      </c>
      <c r="M1" t="s">
        <v>5</v>
      </c>
      <c r="N1" t="s">
        <v>4614</v>
      </c>
      <c r="O1" t="s">
        <v>6</v>
      </c>
      <c r="P1" t="s">
        <v>1</v>
      </c>
    </row>
    <row r="2" spans="1:16" hidden="1" x14ac:dyDescent="0.25">
      <c r="A2" t="s">
        <v>17</v>
      </c>
      <c r="B2" t="s">
        <v>130</v>
      </c>
      <c r="C2" t="s">
        <v>3233</v>
      </c>
      <c r="D2" t="s">
        <v>799</v>
      </c>
      <c r="E2" t="s">
        <v>800</v>
      </c>
      <c r="F2" t="s">
        <v>202</v>
      </c>
      <c r="G2">
        <v>153792</v>
      </c>
      <c r="H2" s="9">
        <v>5</v>
      </c>
      <c r="I2" s="1">
        <v>45459</v>
      </c>
      <c r="J2">
        <v>6</v>
      </c>
      <c r="K2">
        <v>2024</v>
      </c>
      <c r="L2" t="s">
        <v>109</v>
      </c>
      <c r="M2">
        <v>347.06</v>
      </c>
      <c r="N2" t="s">
        <v>4624</v>
      </c>
      <c r="O2">
        <v>577.57280000000003</v>
      </c>
      <c r="P2" t="s">
        <v>12</v>
      </c>
    </row>
    <row r="3" spans="1:16" hidden="1" x14ac:dyDescent="0.25">
      <c r="A3" t="s">
        <v>17</v>
      </c>
      <c r="B3" t="s">
        <v>16</v>
      </c>
      <c r="C3" t="s">
        <v>597</v>
      </c>
      <c r="D3" t="s">
        <v>368</v>
      </c>
      <c r="E3" t="s">
        <v>369</v>
      </c>
      <c r="F3" t="s">
        <v>202</v>
      </c>
      <c r="G3">
        <v>153782</v>
      </c>
      <c r="H3" s="9">
        <v>200</v>
      </c>
      <c r="I3" s="1">
        <v>45578</v>
      </c>
      <c r="J3">
        <v>10</v>
      </c>
      <c r="K3">
        <v>2024</v>
      </c>
      <c r="L3" t="s">
        <v>4746</v>
      </c>
      <c r="M3">
        <v>7.55</v>
      </c>
      <c r="N3" t="s">
        <v>4618</v>
      </c>
      <c r="O3">
        <v>11.7662</v>
      </c>
      <c r="P3" t="s">
        <v>12</v>
      </c>
    </row>
    <row r="4" spans="1:16" hidden="1" x14ac:dyDescent="0.25">
      <c r="A4" t="s">
        <v>39</v>
      </c>
      <c r="B4" t="s">
        <v>38</v>
      </c>
      <c r="C4" t="s">
        <v>2968</v>
      </c>
      <c r="D4" t="s">
        <v>877</v>
      </c>
      <c r="E4" t="s">
        <v>878</v>
      </c>
      <c r="F4" t="s">
        <v>202</v>
      </c>
      <c r="G4">
        <v>153758</v>
      </c>
      <c r="H4" s="9">
        <v>1</v>
      </c>
      <c r="I4" s="1">
        <v>45447</v>
      </c>
      <c r="J4">
        <v>6</v>
      </c>
      <c r="K4">
        <v>2024</v>
      </c>
      <c r="L4" t="s">
        <v>37</v>
      </c>
      <c r="M4">
        <v>28.25</v>
      </c>
      <c r="N4" t="s">
        <v>4615</v>
      </c>
      <c r="O4">
        <v>44.025799999999997</v>
      </c>
      <c r="P4" t="s">
        <v>12</v>
      </c>
    </row>
    <row r="5" spans="1:16" hidden="1" x14ac:dyDescent="0.25">
      <c r="A5" t="s">
        <v>39</v>
      </c>
      <c r="B5" t="s">
        <v>16</v>
      </c>
      <c r="C5" t="s">
        <v>2935</v>
      </c>
      <c r="D5" t="s">
        <v>1004</v>
      </c>
      <c r="E5" t="s">
        <v>1005</v>
      </c>
      <c r="F5" t="s">
        <v>202</v>
      </c>
      <c r="G5">
        <v>153757</v>
      </c>
      <c r="H5" s="9">
        <v>1</v>
      </c>
      <c r="I5" s="1">
        <v>45447</v>
      </c>
      <c r="J5">
        <v>6</v>
      </c>
      <c r="K5">
        <v>2024</v>
      </c>
      <c r="L5" t="s">
        <v>37</v>
      </c>
      <c r="M5">
        <v>33.5</v>
      </c>
      <c r="N5" t="s">
        <v>4615</v>
      </c>
      <c r="O5">
        <v>52.207599999999999</v>
      </c>
      <c r="P5" t="s">
        <v>12</v>
      </c>
    </row>
    <row r="6" spans="1:16" hidden="1" x14ac:dyDescent="0.25">
      <c r="A6" t="s">
        <v>39</v>
      </c>
      <c r="B6" t="s">
        <v>38</v>
      </c>
      <c r="C6" t="s">
        <v>506</v>
      </c>
      <c r="D6" t="s">
        <v>52</v>
      </c>
      <c r="E6" t="s">
        <v>53</v>
      </c>
      <c r="F6" t="s">
        <v>202</v>
      </c>
      <c r="G6">
        <v>153755</v>
      </c>
      <c r="H6" s="9">
        <v>1</v>
      </c>
      <c r="I6" s="1">
        <v>45447</v>
      </c>
      <c r="J6">
        <v>6</v>
      </c>
      <c r="K6">
        <v>2024</v>
      </c>
      <c r="L6" t="s">
        <v>37</v>
      </c>
      <c r="M6">
        <v>28.25</v>
      </c>
      <c r="N6" t="s">
        <v>4615</v>
      </c>
      <c r="O6">
        <v>44.025799999999997</v>
      </c>
      <c r="P6" t="s">
        <v>12</v>
      </c>
    </row>
    <row r="7" spans="1:16" hidden="1" x14ac:dyDescent="0.25">
      <c r="A7" t="s">
        <v>39</v>
      </c>
      <c r="B7" t="s">
        <v>38</v>
      </c>
      <c r="C7" t="s">
        <v>2968</v>
      </c>
      <c r="D7" t="s">
        <v>877</v>
      </c>
      <c r="E7" t="s">
        <v>878</v>
      </c>
      <c r="F7" t="s">
        <v>202</v>
      </c>
      <c r="G7">
        <v>153751</v>
      </c>
      <c r="H7" s="9">
        <v>1</v>
      </c>
      <c r="I7" s="1">
        <v>45447</v>
      </c>
      <c r="J7">
        <v>6</v>
      </c>
      <c r="K7">
        <v>2024</v>
      </c>
      <c r="L7" t="s">
        <v>37</v>
      </c>
      <c r="M7">
        <v>28.25</v>
      </c>
      <c r="N7" t="s">
        <v>4615</v>
      </c>
      <c r="O7">
        <v>44.025799999999997</v>
      </c>
      <c r="P7" t="s">
        <v>12</v>
      </c>
    </row>
    <row r="8" spans="1:16" hidden="1" x14ac:dyDescent="0.25">
      <c r="A8" t="s">
        <v>39</v>
      </c>
      <c r="B8" t="s">
        <v>38</v>
      </c>
      <c r="C8" t="s">
        <v>2968</v>
      </c>
      <c r="D8" t="s">
        <v>877</v>
      </c>
      <c r="E8" t="s">
        <v>878</v>
      </c>
      <c r="F8" t="s">
        <v>202</v>
      </c>
      <c r="G8">
        <v>153750</v>
      </c>
      <c r="H8" s="9">
        <v>1</v>
      </c>
      <c r="I8" s="1">
        <v>45447</v>
      </c>
      <c r="J8">
        <v>6</v>
      </c>
      <c r="K8">
        <v>2024</v>
      </c>
      <c r="L8" t="s">
        <v>37</v>
      </c>
      <c r="M8">
        <v>28.25</v>
      </c>
      <c r="N8" t="s">
        <v>4615</v>
      </c>
      <c r="O8">
        <v>44.025799999999997</v>
      </c>
      <c r="P8" t="s">
        <v>12</v>
      </c>
    </row>
    <row r="9" spans="1:16" hidden="1" x14ac:dyDescent="0.25">
      <c r="A9" t="s">
        <v>39</v>
      </c>
      <c r="B9" t="s">
        <v>38</v>
      </c>
      <c r="C9" t="s">
        <v>476</v>
      </c>
      <c r="D9" t="s">
        <v>71</v>
      </c>
      <c r="E9" t="s">
        <v>72</v>
      </c>
      <c r="F9" t="s">
        <v>202</v>
      </c>
      <c r="G9">
        <v>153748</v>
      </c>
      <c r="H9" s="9">
        <v>1</v>
      </c>
      <c r="I9" s="1">
        <v>45447</v>
      </c>
      <c r="J9">
        <v>6</v>
      </c>
      <c r="K9">
        <v>2024</v>
      </c>
      <c r="L9" t="s">
        <v>37</v>
      </c>
      <c r="M9">
        <v>28.25</v>
      </c>
      <c r="N9" t="s">
        <v>4615</v>
      </c>
      <c r="O9">
        <v>44.025799999999997</v>
      </c>
      <c r="P9" t="s">
        <v>12</v>
      </c>
    </row>
    <row r="10" spans="1:16" hidden="1" x14ac:dyDescent="0.25">
      <c r="A10" t="s">
        <v>17</v>
      </c>
      <c r="B10" t="s">
        <v>103</v>
      </c>
      <c r="C10" t="s">
        <v>512</v>
      </c>
      <c r="D10" t="s">
        <v>248</v>
      </c>
      <c r="E10" t="s">
        <v>249</v>
      </c>
      <c r="F10" t="s">
        <v>202</v>
      </c>
      <c r="G10">
        <v>153708</v>
      </c>
      <c r="H10" s="9">
        <v>100</v>
      </c>
      <c r="I10" s="1">
        <v>45500</v>
      </c>
      <c r="J10">
        <v>7</v>
      </c>
      <c r="K10">
        <v>2024</v>
      </c>
      <c r="L10" t="s">
        <v>109</v>
      </c>
      <c r="M10">
        <v>19.5</v>
      </c>
      <c r="N10" t="s">
        <v>4619</v>
      </c>
      <c r="O10">
        <v>29.097100000000001</v>
      </c>
      <c r="P10" t="s">
        <v>30</v>
      </c>
    </row>
    <row r="11" spans="1:16" hidden="1" x14ac:dyDescent="0.25">
      <c r="A11" t="s">
        <v>17</v>
      </c>
      <c r="B11" t="s">
        <v>16</v>
      </c>
      <c r="C11" t="s">
        <v>3244</v>
      </c>
      <c r="D11" t="s">
        <v>827</v>
      </c>
      <c r="E11" t="s">
        <v>828</v>
      </c>
      <c r="F11" t="s">
        <v>202</v>
      </c>
      <c r="G11">
        <v>153639</v>
      </c>
      <c r="H11" s="9">
        <v>3</v>
      </c>
      <c r="I11" s="1">
        <v>45459</v>
      </c>
      <c r="J11">
        <v>6</v>
      </c>
      <c r="K11">
        <v>2024</v>
      </c>
      <c r="L11" t="s">
        <v>113</v>
      </c>
      <c r="M11">
        <v>418.1</v>
      </c>
      <c r="N11" t="s">
        <v>4624</v>
      </c>
      <c r="O11">
        <v>695.79660000000001</v>
      </c>
      <c r="P11" t="s">
        <v>12</v>
      </c>
    </row>
    <row r="12" spans="1:16" hidden="1" x14ac:dyDescent="0.25">
      <c r="A12" t="s">
        <v>17</v>
      </c>
      <c r="B12" t="s">
        <v>16</v>
      </c>
      <c r="C12" t="s">
        <v>609</v>
      </c>
      <c r="D12" t="s">
        <v>33</v>
      </c>
      <c r="E12" t="s">
        <v>34</v>
      </c>
      <c r="F12" t="s">
        <v>202</v>
      </c>
      <c r="G12">
        <v>153632</v>
      </c>
      <c r="H12" s="9">
        <v>2</v>
      </c>
      <c r="I12" s="1">
        <v>45459</v>
      </c>
      <c r="J12">
        <v>6</v>
      </c>
      <c r="K12">
        <v>2024</v>
      </c>
      <c r="L12" t="s">
        <v>106</v>
      </c>
      <c r="M12">
        <v>958.02</v>
      </c>
      <c r="N12" t="s">
        <v>4625</v>
      </c>
      <c r="O12">
        <v>1594.3244999999999</v>
      </c>
      <c r="P12" t="s">
        <v>12</v>
      </c>
    </row>
    <row r="13" spans="1:16" hidden="1" x14ac:dyDescent="0.25">
      <c r="A13" t="s">
        <v>39</v>
      </c>
      <c r="B13" t="s">
        <v>16</v>
      </c>
      <c r="C13" t="s">
        <v>5670</v>
      </c>
      <c r="D13" t="s">
        <v>5671</v>
      </c>
      <c r="E13" t="s">
        <v>5672</v>
      </c>
      <c r="F13" t="s">
        <v>202</v>
      </c>
      <c r="G13">
        <v>153632</v>
      </c>
      <c r="H13" s="9">
        <v>2</v>
      </c>
      <c r="I13" s="1">
        <v>45459</v>
      </c>
      <c r="J13">
        <v>6</v>
      </c>
      <c r="K13">
        <v>2024</v>
      </c>
      <c r="L13" t="s">
        <v>106</v>
      </c>
      <c r="M13">
        <v>224.14</v>
      </c>
      <c r="N13" t="s">
        <v>4625</v>
      </c>
      <c r="O13">
        <v>373.01089999999999</v>
      </c>
      <c r="P13" t="s">
        <v>12</v>
      </c>
    </row>
    <row r="14" spans="1:16" hidden="1" x14ac:dyDescent="0.25">
      <c r="A14" t="s">
        <v>17</v>
      </c>
      <c r="B14" t="s">
        <v>16</v>
      </c>
      <c r="C14" t="s">
        <v>2938</v>
      </c>
      <c r="D14" t="s">
        <v>868</v>
      </c>
      <c r="E14" t="s">
        <v>869</v>
      </c>
      <c r="F14" t="s">
        <v>202</v>
      </c>
      <c r="G14">
        <v>153631</v>
      </c>
      <c r="H14" s="9">
        <v>5</v>
      </c>
      <c r="I14" s="1">
        <v>45458</v>
      </c>
      <c r="J14">
        <v>6</v>
      </c>
      <c r="K14">
        <v>2024</v>
      </c>
      <c r="L14" t="s">
        <v>113</v>
      </c>
      <c r="M14">
        <v>85.29</v>
      </c>
      <c r="N14" t="s">
        <v>4625</v>
      </c>
      <c r="O14">
        <v>141.9385</v>
      </c>
      <c r="P14" t="s">
        <v>12</v>
      </c>
    </row>
    <row r="15" spans="1:16" hidden="1" x14ac:dyDescent="0.25">
      <c r="A15" t="s">
        <v>17</v>
      </c>
      <c r="B15" t="s">
        <v>16</v>
      </c>
      <c r="C15" t="s">
        <v>2946</v>
      </c>
      <c r="D15" t="s">
        <v>855</v>
      </c>
      <c r="E15" t="s">
        <v>856</v>
      </c>
      <c r="F15" t="s">
        <v>202</v>
      </c>
      <c r="G15">
        <v>153631</v>
      </c>
      <c r="H15" s="9">
        <v>10</v>
      </c>
      <c r="I15" s="1">
        <v>45458</v>
      </c>
      <c r="J15">
        <v>6</v>
      </c>
      <c r="K15">
        <v>2024</v>
      </c>
      <c r="L15" t="s">
        <v>113</v>
      </c>
      <c r="M15">
        <v>16.53</v>
      </c>
      <c r="N15" t="s">
        <v>4625</v>
      </c>
      <c r="O15">
        <v>27.509</v>
      </c>
      <c r="P15" t="s">
        <v>12</v>
      </c>
    </row>
    <row r="16" spans="1:16" hidden="1" x14ac:dyDescent="0.25">
      <c r="A16" t="s">
        <v>39</v>
      </c>
      <c r="B16" t="s">
        <v>38</v>
      </c>
      <c r="C16" t="s">
        <v>478</v>
      </c>
      <c r="D16" t="s">
        <v>35</v>
      </c>
      <c r="E16" t="s">
        <v>36</v>
      </c>
      <c r="F16" t="s">
        <v>202</v>
      </c>
      <c r="G16">
        <v>153519</v>
      </c>
      <c r="H16" s="9">
        <v>1</v>
      </c>
      <c r="I16" s="1">
        <v>45446</v>
      </c>
      <c r="J16">
        <v>6</v>
      </c>
      <c r="K16">
        <v>2024</v>
      </c>
      <c r="L16" t="s">
        <v>37</v>
      </c>
      <c r="M16">
        <v>28.25</v>
      </c>
      <c r="N16" t="s">
        <v>4615</v>
      </c>
      <c r="O16">
        <v>44.025799999999997</v>
      </c>
      <c r="P16" t="s">
        <v>12</v>
      </c>
    </row>
    <row r="17" spans="1:16" hidden="1" x14ac:dyDescent="0.25">
      <c r="A17" t="s">
        <v>39</v>
      </c>
      <c r="B17" t="s">
        <v>38</v>
      </c>
      <c r="C17" t="s">
        <v>2944</v>
      </c>
      <c r="D17" t="s">
        <v>949</v>
      </c>
      <c r="E17" t="s">
        <v>950</v>
      </c>
      <c r="F17" t="s">
        <v>202</v>
      </c>
      <c r="G17">
        <v>153519</v>
      </c>
      <c r="H17" s="9">
        <v>3</v>
      </c>
      <c r="I17" s="1">
        <v>45446</v>
      </c>
      <c r="J17">
        <v>6</v>
      </c>
      <c r="K17">
        <v>2024</v>
      </c>
      <c r="L17" t="s">
        <v>37</v>
      </c>
      <c r="M17">
        <v>28.25</v>
      </c>
      <c r="N17" t="s">
        <v>4615</v>
      </c>
      <c r="O17">
        <v>44.025799999999997</v>
      </c>
      <c r="P17" t="s">
        <v>12</v>
      </c>
    </row>
    <row r="18" spans="1:16" hidden="1" x14ac:dyDescent="0.25">
      <c r="A18" t="s">
        <v>39</v>
      </c>
      <c r="B18" t="s">
        <v>16</v>
      </c>
      <c r="C18" t="s">
        <v>529</v>
      </c>
      <c r="D18" t="s">
        <v>65</v>
      </c>
      <c r="E18" t="s">
        <v>66</v>
      </c>
      <c r="F18" t="s">
        <v>202</v>
      </c>
      <c r="G18">
        <v>153519</v>
      </c>
      <c r="H18" s="9">
        <v>1</v>
      </c>
      <c r="I18" s="1">
        <v>45446</v>
      </c>
      <c r="J18">
        <v>6</v>
      </c>
      <c r="K18">
        <v>2024</v>
      </c>
      <c r="L18" t="s">
        <v>37</v>
      </c>
      <c r="M18">
        <v>28.25</v>
      </c>
      <c r="N18" t="s">
        <v>4615</v>
      </c>
      <c r="O18">
        <v>44.025799999999997</v>
      </c>
      <c r="P18" t="s">
        <v>12</v>
      </c>
    </row>
    <row r="19" spans="1:16" hidden="1" x14ac:dyDescent="0.25">
      <c r="A19" t="s">
        <v>39</v>
      </c>
      <c r="B19" t="s">
        <v>38</v>
      </c>
      <c r="C19" t="s">
        <v>2968</v>
      </c>
      <c r="D19" t="s">
        <v>877</v>
      </c>
      <c r="E19" t="s">
        <v>878</v>
      </c>
      <c r="F19" t="s">
        <v>202</v>
      </c>
      <c r="G19">
        <v>153519</v>
      </c>
      <c r="H19" s="9">
        <v>3</v>
      </c>
      <c r="I19" s="1">
        <v>45446</v>
      </c>
      <c r="J19">
        <v>6</v>
      </c>
      <c r="K19">
        <v>2024</v>
      </c>
      <c r="L19" t="s">
        <v>37</v>
      </c>
      <c r="M19">
        <v>28.25</v>
      </c>
      <c r="N19" t="s">
        <v>4615</v>
      </c>
      <c r="O19">
        <v>44.025799999999997</v>
      </c>
      <c r="P19" t="s">
        <v>12</v>
      </c>
    </row>
    <row r="20" spans="1:16" hidden="1" x14ac:dyDescent="0.25">
      <c r="A20" t="s">
        <v>39</v>
      </c>
      <c r="B20" t="s">
        <v>38</v>
      </c>
      <c r="C20" t="s">
        <v>476</v>
      </c>
      <c r="D20" t="s">
        <v>71</v>
      </c>
      <c r="E20" t="s">
        <v>72</v>
      </c>
      <c r="F20" t="s">
        <v>202</v>
      </c>
      <c r="G20">
        <v>153519</v>
      </c>
      <c r="H20" s="9">
        <v>2</v>
      </c>
      <c r="I20" s="1">
        <v>45446</v>
      </c>
      <c r="J20">
        <v>6</v>
      </c>
      <c r="K20">
        <v>2024</v>
      </c>
      <c r="L20" t="s">
        <v>37</v>
      </c>
      <c r="M20">
        <v>28.25</v>
      </c>
      <c r="N20" t="s">
        <v>4615</v>
      </c>
      <c r="O20">
        <v>44.025799999999997</v>
      </c>
      <c r="P20" t="s">
        <v>12</v>
      </c>
    </row>
    <row r="21" spans="1:16" hidden="1" x14ac:dyDescent="0.25">
      <c r="A21" t="s">
        <v>39</v>
      </c>
      <c r="B21" t="s">
        <v>38</v>
      </c>
      <c r="C21" t="s">
        <v>2968</v>
      </c>
      <c r="D21" t="s">
        <v>877</v>
      </c>
      <c r="E21" t="s">
        <v>878</v>
      </c>
      <c r="F21" t="s">
        <v>202</v>
      </c>
      <c r="G21">
        <v>153479</v>
      </c>
      <c r="H21" s="9">
        <v>1</v>
      </c>
      <c r="I21" s="1">
        <v>45445</v>
      </c>
      <c r="J21">
        <v>6</v>
      </c>
      <c r="K21">
        <v>2024</v>
      </c>
      <c r="L21" t="s">
        <v>37</v>
      </c>
      <c r="M21">
        <v>28.25</v>
      </c>
      <c r="N21" t="s">
        <v>4615</v>
      </c>
      <c r="O21">
        <v>44.025799999999997</v>
      </c>
      <c r="P21" t="s">
        <v>12</v>
      </c>
    </row>
    <row r="22" spans="1:16" hidden="1" x14ac:dyDescent="0.25">
      <c r="A22" t="s">
        <v>39</v>
      </c>
      <c r="B22" t="s">
        <v>38</v>
      </c>
      <c r="C22" t="s">
        <v>3292</v>
      </c>
      <c r="D22" t="s">
        <v>943</v>
      </c>
      <c r="E22" t="s">
        <v>944</v>
      </c>
      <c r="F22" t="s">
        <v>202</v>
      </c>
      <c r="G22">
        <v>153478</v>
      </c>
      <c r="H22" s="9">
        <v>1</v>
      </c>
      <c r="I22" s="1">
        <v>45445</v>
      </c>
      <c r="J22">
        <v>6</v>
      </c>
      <c r="K22">
        <v>2024</v>
      </c>
      <c r="L22" t="s">
        <v>37</v>
      </c>
      <c r="M22">
        <v>28.25</v>
      </c>
      <c r="N22" t="s">
        <v>4615</v>
      </c>
      <c r="O22">
        <v>44.025799999999997</v>
      </c>
      <c r="P22" t="s">
        <v>12</v>
      </c>
    </row>
    <row r="23" spans="1:16" hidden="1" x14ac:dyDescent="0.25">
      <c r="A23" t="s">
        <v>39</v>
      </c>
      <c r="B23" t="s">
        <v>16</v>
      </c>
      <c r="C23" t="s">
        <v>576</v>
      </c>
      <c r="D23" t="s">
        <v>90</v>
      </c>
      <c r="E23" t="s">
        <v>91</v>
      </c>
      <c r="F23" t="s">
        <v>202</v>
      </c>
      <c r="G23">
        <v>153475</v>
      </c>
      <c r="H23" s="9">
        <v>1</v>
      </c>
      <c r="I23" s="1">
        <v>45445</v>
      </c>
      <c r="J23">
        <v>6</v>
      </c>
      <c r="K23">
        <v>2024</v>
      </c>
      <c r="L23" t="s">
        <v>37</v>
      </c>
      <c r="M23">
        <v>33.5</v>
      </c>
      <c r="N23" t="s">
        <v>4615</v>
      </c>
      <c r="O23">
        <v>52.207599999999999</v>
      </c>
      <c r="P23" t="s">
        <v>12</v>
      </c>
    </row>
    <row r="24" spans="1:16" hidden="1" x14ac:dyDescent="0.25">
      <c r="A24" t="s">
        <v>17</v>
      </c>
      <c r="B24" t="s">
        <v>130</v>
      </c>
      <c r="C24" t="s">
        <v>4822</v>
      </c>
      <c r="D24" t="s">
        <v>4823</v>
      </c>
      <c r="E24" t="s">
        <v>4824</v>
      </c>
      <c r="F24" t="s">
        <v>202</v>
      </c>
      <c r="G24">
        <v>153442</v>
      </c>
      <c r="H24" s="9">
        <v>2</v>
      </c>
      <c r="I24" s="1">
        <v>45455</v>
      </c>
      <c r="J24">
        <v>6</v>
      </c>
      <c r="K24">
        <v>2024</v>
      </c>
      <c r="L24" t="s">
        <v>113</v>
      </c>
      <c r="M24">
        <v>1020</v>
      </c>
      <c r="N24" t="s">
        <v>4623</v>
      </c>
      <c r="O24">
        <v>1697.4708000000001</v>
      </c>
      <c r="P24" t="s">
        <v>12</v>
      </c>
    </row>
    <row r="25" spans="1:16" hidden="1" x14ac:dyDescent="0.25">
      <c r="A25" t="s">
        <v>17</v>
      </c>
      <c r="B25" t="s">
        <v>130</v>
      </c>
      <c r="C25" t="s">
        <v>4822</v>
      </c>
      <c r="D25" t="s">
        <v>4823</v>
      </c>
      <c r="E25" t="s">
        <v>4824</v>
      </c>
      <c r="F25" t="s">
        <v>202</v>
      </c>
      <c r="G25">
        <v>153437</v>
      </c>
      <c r="H25" s="9">
        <v>2</v>
      </c>
      <c r="I25" s="1">
        <v>45455</v>
      </c>
      <c r="J25">
        <v>6</v>
      </c>
      <c r="K25">
        <v>2024</v>
      </c>
      <c r="L25" t="s">
        <v>106</v>
      </c>
      <c r="M25">
        <v>1020</v>
      </c>
      <c r="N25" t="s">
        <v>4623</v>
      </c>
      <c r="O25">
        <v>1697.4708000000001</v>
      </c>
      <c r="P25" t="s">
        <v>12</v>
      </c>
    </row>
    <row r="26" spans="1:16" hidden="1" x14ac:dyDescent="0.25">
      <c r="A26" t="s">
        <v>17</v>
      </c>
      <c r="B26" t="s">
        <v>130</v>
      </c>
      <c r="C26" t="s">
        <v>4822</v>
      </c>
      <c r="D26" t="s">
        <v>4823</v>
      </c>
      <c r="E26" t="s">
        <v>4824</v>
      </c>
      <c r="F26" t="s">
        <v>202</v>
      </c>
      <c r="G26">
        <v>153436</v>
      </c>
      <c r="H26" s="9">
        <v>2</v>
      </c>
      <c r="I26" s="1">
        <v>45455</v>
      </c>
      <c r="J26">
        <v>6</v>
      </c>
      <c r="K26">
        <v>2024</v>
      </c>
      <c r="L26" t="s">
        <v>820</v>
      </c>
      <c r="M26">
        <v>1020</v>
      </c>
      <c r="N26" t="s">
        <v>4623</v>
      </c>
      <c r="O26">
        <v>1697.4708000000001</v>
      </c>
      <c r="P26" t="s">
        <v>12</v>
      </c>
    </row>
    <row r="27" spans="1:16" hidden="1" x14ac:dyDescent="0.25">
      <c r="A27" t="s">
        <v>17</v>
      </c>
      <c r="B27" t="s">
        <v>130</v>
      </c>
      <c r="C27" t="s">
        <v>4822</v>
      </c>
      <c r="D27" t="s">
        <v>4823</v>
      </c>
      <c r="E27" t="s">
        <v>4824</v>
      </c>
      <c r="F27" t="s">
        <v>202</v>
      </c>
      <c r="G27">
        <v>153434</v>
      </c>
      <c r="H27" s="9">
        <v>4</v>
      </c>
      <c r="I27" s="1">
        <v>45455</v>
      </c>
      <c r="J27">
        <v>6</v>
      </c>
      <c r="K27">
        <v>2024</v>
      </c>
      <c r="L27" t="s">
        <v>4746</v>
      </c>
      <c r="M27">
        <v>1020</v>
      </c>
      <c r="N27" t="s">
        <v>4623</v>
      </c>
      <c r="O27">
        <v>1697.4708000000001</v>
      </c>
      <c r="P27" t="s">
        <v>12</v>
      </c>
    </row>
    <row r="28" spans="1:16" hidden="1" x14ac:dyDescent="0.25">
      <c r="A28" t="s">
        <v>39</v>
      </c>
      <c r="B28" t="s">
        <v>38</v>
      </c>
      <c r="C28" t="s">
        <v>3292</v>
      </c>
      <c r="D28" t="s">
        <v>943</v>
      </c>
      <c r="E28" t="s">
        <v>944</v>
      </c>
      <c r="F28" t="s">
        <v>202</v>
      </c>
      <c r="G28">
        <v>153423</v>
      </c>
      <c r="H28" s="9">
        <v>1</v>
      </c>
      <c r="I28" s="1">
        <v>45445</v>
      </c>
      <c r="J28">
        <v>6</v>
      </c>
      <c r="K28">
        <v>2024</v>
      </c>
      <c r="L28" t="s">
        <v>37</v>
      </c>
      <c r="M28">
        <v>28.25</v>
      </c>
      <c r="N28" t="s">
        <v>4615</v>
      </c>
      <c r="O28">
        <v>44.025799999999997</v>
      </c>
      <c r="P28" t="s">
        <v>12</v>
      </c>
    </row>
    <row r="29" spans="1:16" hidden="1" x14ac:dyDescent="0.25">
      <c r="A29" t="s">
        <v>17</v>
      </c>
      <c r="B29" t="s">
        <v>130</v>
      </c>
      <c r="C29" t="s">
        <v>3058</v>
      </c>
      <c r="D29" t="s">
        <v>1260</v>
      </c>
      <c r="E29" t="s">
        <v>1261</v>
      </c>
      <c r="F29" t="s">
        <v>202</v>
      </c>
      <c r="G29">
        <v>153336</v>
      </c>
      <c r="H29" s="9">
        <v>12</v>
      </c>
      <c r="I29" s="1">
        <v>45454</v>
      </c>
      <c r="J29">
        <v>6</v>
      </c>
      <c r="K29">
        <v>2024</v>
      </c>
      <c r="L29" t="s">
        <v>113</v>
      </c>
      <c r="M29">
        <v>750.44</v>
      </c>
      <c r="N29" t="s">
        <v>4620</v>
      </c>
      <c r="O29">
        <v>1248.8724999999999</v>
      </c>
      <c r="P29" t="s">
        <v>12</v>
      </c>
    </row>
    <row r="30" spans="1:16" hidden="1" x14ac:dyDescent="0.25">
      <c r="A30" t="s">
        <v>17</v>
      </c>
      <c r="B30" t="s">
        <v>130</v>
      </c>
      <c r="C30" t="s">
        <v>2921</v>
      </c>
      <c r="D30" t="s">
        <v>1863</v>
      </c>
      <c r="E30" t="s">
        <v>4662</v>
      </c>
      <c r="F30" t="s">
        <v>202</v>
      </c>
      <c r="G30">
        <v>153335</v>
      </c>
      <c r="H30" s="9">
        <v>15</v>
      </c>
      <c r="I30" s="1">
        <v>45459</v>
      </c>
      <c r="J30">
        <v>6</v>
      </c>
      <c r="K30">
        <v>2024</v>
      </c>
      <c r="L30" t="s">
        <v>113</v>
      </c>
      <c r="M30">
        <v>19.5</v>
      </c>
      <c r="N30" t="s">
        <v>4621</v>
      </c>
      <c r="O30">
        <v>30.389500000000002</v>
      </c>
      <c r="P30" t="s">
        <v>12</v>
      </c>
    </row>
    <row r="31" spans="1:16" hidden="1" x14ac:dyDescent="0.25">
      <c r="A31" t="s">
        <v>39</v>
      </c>
      <c r="B31" t="s">
        <v>16</v>
      </c>
      <c r="C31" t="s">
        <v>529</v>
      </c>
      <c r="D31" t="s">
        <v>65</v>
      </c>
      <c r="E31" t="s">
        <v>66</v>
      </c>
      <c r="F31" t="s">
        <v>202</v>
      </c>
      <c r="G31">
        <v>153191</v>
      </c>
      <c r="H31" s="9">
        <v>1</v>
      </c>
      <c r="I31" s="1">
        <v>45442</v>
      </c>
      <c r="J31">
        <v>5</v>
      </c>
      <c r="K31">
        <v>2024</v>
      </c>
      <c r="L31" t="s">
        <v>37</v>
      </c>
      <c r="M31">
        <v>28.25</v>
      </c>
      <c r="N31" t="s">
        <v>4615</v>
      </c>
      <c r="O31">
        <v>44.025799999999997</v>
      </c>
      <c r="P31" t="s">
        <v>12</v>
      </c>
    </row>
    <row r="32" spans="1:16" hidden="1" x14ac:dyDescent="0.25">
      <c r="A32" t="s">
        <v>39</v>
      </c>
      <c r="B32" t="s">
        <v>16</v>
      </c>
      <c r="C32" t="s">
        <v>576</v>
      </c>
      <c r="D32" t="s">
        <v>90</v>
      </c>
      <c r="E32" t="s">
        <v>91</v>
      </c>
      <c r="F32" t="s">
        <v>202</v>
      </c>
      <c r="G32">
        <v>153190</v>
      </c>
      <c r="H32" s="9">
        <v>1</v>
      </c>
      <c r="I32" s="1">
        <v>45442</v>
      </c>
      <c r="J32">
        <v>5</v>
      </c>
      <c r="K32">
        <v>2024</v>
      </c>
      <c r="L32" t="s">
        <v>37</v>
      </c>
      <c r="M32">
        <v>33.5</v>
      </c>
      <c r="N32" t="s">
        <v>4615</v>
      </c>
      <c r="O32">
        <v>52.207599999999999</v>
      </c>
      <c r="P32" t="s">
        <v>12</v>
      </c>
    </row>
    <row r="33" spans="1:16" hidden="1" x14ac:dyDescent="0.25">
      <c r="A33" t="s">
        <v>39</v>
      </c>
      <c r="B33" t="s">
        <v>38</v>
      </c>
      <c r="C33" t="s">
        <v>3292</v>
      </c>
      <c r="D33" t="s">
        <v>943</v>
      </c>
      <c r="E33" t="s">
        <v>944</v>
      </c>
      <c r="F33" t="s">
        <v>202</v>
      </c>
      <c r="G33">
        <v>153188</v>
      </c>
      <c r="H33" s="9">
        <v>1</v>
      </c>
      <c r="I33" s="1">
        <v>45442</v>
      </c>
      <c r="J33">
        <v>5</v>
      </c>
      <c r="K33">
        <v>2024</v>
      </c>
      <c r="L33" t="s">
        <v>37</v>
      </c>
      <c r="M33">
        <v>28.25</v>
      </c>
      <c r="N33" t="s">
        <v>4615</v>
      </c>
      <c r="O33">
        <v>44.025799999999997</v>
      </c>
      <c r="P33" t="s">
        <v>12</v>
      </c>
    </row>
    <row r="34" spans="1:16" hidden="1" x14ac:dyDescent="0.25">
      <c r="A34" t="s">
        <v>39</v>
      </c>
      <c r="B34" t="s">
        <v>38</v>
      </c>
      <c r="C34" t="s">
        <v>506</v>
      </c>
      <c r="D34" t="s">
        <v>52</v>
      </c>
      <c r="E34" t="s">
        <v>53</v>
      </c>
      <c r="F34" t="s">
        <v>202</v>
      </c>
      <c r="G34">
        <v>153186</v>
      </c>
      <c r="H34" s="9">
        <v>1</v>
      </c>
      <c r="I34" s="1">
        <v>45442</v>
      </c>
      <c r="J34">
        <v>5</v>
      </c>
      <c r="K34">
        <v>2024</v>
      </c>
      <c r="L34" t="s">
        <v>37</v>
      </c>
      <c r="M34">
        <v>28.25</v>
      </c>
      <c r="N34" t="s">
        <v>4615</v>
      </c>
      <c r="O34">
        <v>44.025799999999997</v>
      </c>
      <c r="P34" t="s">
        <v>12</v>
      </c>
    </row>
    <row r="35" spans="1:16" hidden="1" x14ac:dyDescent="0.25">
      <c r="A35" t="s">
        <v>39</v>
      </c>
      <c r="B35" t="s">
        <v>16</v>
      </c>
      <c r="C35" t="s">
        <v>2935</v>
      </c>
      <c r="D35" t="s">
        <v>1004</v>
      </c>
      <c r="E35" t="s">
        <v>1005</v>
      </c>
      <c r="F35" t="s">
        <v>202</v>
      </c>
      <c r="G35">
        <v>153185</v>
      </c>
      <c r="H35" s="9">
        <v>1</v>
      </c>
      <c r="I35" s="1">
        <v>45442</v>
      </c>
      <c r="J35">
        <v>5</v>
      </c>
      <c r="K35">
        <v>2024</v>
      </c>
      <c r="L35" t="s">
        <v>37</v>
      </c>
      <c r="M35">
        <v>33.5</v>
      </c>
      <c r="N35" t="s">
        <v>4615</v>
      </c>
      <c r="O35">
        <v>52.207599999999999</v>
      </c>
      <c r="P35" t="s">
        <v>12</v>
      </c>
    </row>
    <row r="36" spans="1:16" hidden="1" x14ac:dyDescent="0.25">
      <c r="A36" t="s">
        <v>39</v>
      </c>
      <c r="B36" t="s">
        <v>38</v>
      </c>
      <c r="C36" t="s">
        <v>433</v>
      </c>
      <c r="D36" t="s">
        <v>79</v>
      </c>
      <c r="E36" t="s">
        <v>80</v>
      </c>
      <c r="F36" t="s">
        <v>202</v>
      </c>
      <c r="G36">
        <v>153184</v>
      </c>
      <c r="H36" s="9">
        <v>1</v>
      </c>
      <c r="I36" s="1">
        <v>45442</v>
      </c>
      <c r="J36">
        <v>5</v>
      </c>
      <c r="K36">
        <v>2024</v>
      </c>
      <c r="L36" t="s">
        <v>37</v>
      </c>
      <c r="M36">
        <v>28.25</v>
      </c>
      <c r="N36" t="s">
        <v>4615</v>
      </c>
      <c r="O36">
        <v>44.025799999999997</v>
      </c>
      <c r="P36" t="s">
        <v>12</v>
      </c>
    </row>
    <row r="37" spans="1:16" hidden="1" x14ac:dyDescent="0.25">
      <c r="A37" t="s">
        <v>39</v>
      </c>
      <c r="B37" t="s">
        <v>16</v>
      </c>
      <c r="C37" t="s">
        <v>3331</v>
      </c>
      <c r="D37" t="s">
        <v>1034</v>
      </c>
      <c r="E37" t="s">
        <v>1022</v>
      </c>
      <c r="F37" t="s">
        <v>202</v>
      </c>
      <c r="G37">
        <v>153182</v>
      </c>
      <c r="H37" s="9">
        <v>1</v>
      </c>
      <c r="I37" s="1">
        <v>45442</v>
      </c>
      <c r="J37">
        <v>5</v>
      </c>
      <c r="K37">
        <v>2024</v>
      </c>
      <c r="L37" t="s">
        <v>37</v>
      </c>
      <c r="M37">
        <v>33.5</v>
      </c>
      <c r="N37" t="s">
        <v>4615</v>
      </c>
      <c r="O37">
        <v>52.207599999999999</v>
      </c>
      <c r="P37" t="s">
        <v>12</v>
      </c>
    </row>
    <row r="38" spans="1:16" hidden="1" x14ac:dyDescent="0.25">
      <c r="A38" t="s">
        <v>39</v>
      </c>
      <c r="B38" t="s">
        <v>38</v>
      </c>
      <c r="C38" t="s">
        <v>3297</v>
      </c>
      <c r="D38" t="s">
        <v>956</v>
      </c>
      <c r="E38" t="s">
        <v>957</v>
      </c>
      <c r="F38" t="s">
        <v>202</v>
      </c>
      <c r="G38">
        <v>153157</v>
      </c>
      <c r="H38" s="9">
        <v>1</v>
      </c>
      <c r="I38" s="1">
        <v>45442</v>
      </c>
      <c r="J38">
        <v>5</v>
      </c>
      <c r="K38">
        <v>2024</v>
      </c>
      <c r="L38" t="s">
        <v>37</v>
      </c>
      <c r="M38">
        <v>28.25</v>
      </c>
      <c r="N38" t="s">
        <v>4615</v>
      </c>
      <c r="O38">
        <v>44.025799999999997</v>
      </c>
      <c r="P38" t="s">
        <v>12</v>
      </c>
    </row>
    <row r="39" spans="1:16" hidden="1" x14ac:dyDescent="0.25">
      <c r="A39" t="s">
        <v>39</v>
      </c>
      <c r="B39" t="s">
        <v>38</v>
      </c>
      <c r="C39" t="s">
        <v>3280</v>
      </c>
      <c r="D39" t="s">
        <v>920</v>
      </c>
      <c r="E39" t="s">
        <v>921</v>
      </c>
      <c r="F39" t="s">
        <v>202</v>
      </c>
      <c r="G39">
        <v>153076</v>
      </c>
      <c r="H39" s="9">
        <v>1</v>
      </c>
      <c r="I39" s="1">
        <v>45441</v>
      </c>
      <c r="J39">
        <v>5</v>
      </c>
      <c r="K39">
        <v>2024</v>
      </c>
      <c r="L39" t="s">
        <v>37</v>
      </c>
      <c r="M39">
        <v>28.25</v>
      </c>
      <c r="N39" t="s">
        <v>4615</v>
      </c>
      <c r="O39">
        <v>44.025799999999997</v>
      </c>
      <c r="P39" t="s">
        <v>12</v>
      </c>
    </row>
    <row r="40" spans="1:16" hidden="1" x14ac:dyDescent="0.25">
      <c r="A40" t="s">
        <v>39</v>
      </c>
      <c r="B40" t="s">
        <v>38</v>
      </c>
      <c r="C40" t="s">
        <v>3262</v>
      </c>
      <c r="D40" t="s">
        <v>884</v>
      </c>
      <c r="E40" t="s">
        <v>885</v>
      </c>
      <c r="F40" t="s">
        <v>202</v>
      </c>
      <c r="G40">
        <v>153074</v>
      </c>
      <c r="H40" s="9">
        <v>1</v>
      </c>
      <c r="I40" s="1">
        <v>45441</v>
      </c>
      <c r="J40">
        <v>5</v>
      </c>
      <c r="K40">
        <v>2024</v>
      </c>
      <c r="L40" t="s">
        <v>37</v>
      </c>
      <c r="M40">
        <v>28.25</v>
      </c>
      <c r="N40" t="s">
        <v>4615</v>
      </c>
      <c r="O40">
        <v>44.025799999999997</v>
      </c>
      <c r="P40" t="s">
        <v>12</v>
      </c>
    </row>
    <row r="41" spans="1:16" hidden="1" x14ac:dyDescent="0.25">
      <c r="A41" t="s">
        <v>39</v>
      </c>
      <c r="B41" t="s">
        <v>38</v>
      </c>
      <c r="C41" t="s">
        <v>3292</v>
      </c>
      <c r="D41" t="s">
        <v>943</v>
      </c>
      <c r="E41" t="s">
        <v>944</v>
      </c>
      <c r="F41" t="s">
        <v>202</v>
      </c>
      <c r="G41">
        <v>153061</v>
      </c>
      <c r="H41" s="9">
        <v>1</v>
      </c>
      <c r="I41" s="1">
        <v>45441</v>
      </c>
      <c r="J41">
        <v>5</v>
      </c>
      <c r="K41">
        <v>2024</v>
      </c>
      <c r="L41" t="s">
        <v>37</v>
      </c>
      <c r="M41">
        <v>28.25</v>
      </c>
      <c r="N41" t="s">
        <v>4615</v>
      </c>
      <c r="O41">
        <v>44.025799999999997</v>
      </c>
      <c r="P41" t="s">
        <v>12</v>
      </c>
    </row>
    <row r="42" spans="1:16" hidden="1" x14ac:dyDescent="0.25">
      <c r="A42" t="s">
        <v>39</v>
      </c>
      <c r="B42" t="s">
        <v>38</v>
      </c>
      <c r="C42" t="s">
        <v>617</v>
      </c>
      <c r="D42" t="s">
        <v>46</v>
      </c>
      <c r="E42" t="s">
        <v>47</v>
      </c>
      <c r="F42" t="s">
        <v>202</v>
      </c>
      <c r="G42">
        <v>153043</v>
      </c>
      <c r="H42" s="9">
        <v>1</v>
      </c>
      <c r="I42" s="1">
        <v>45441</v>
      </c>
      <c r="J42">
        <v>5</v>
      </c>
      <c r="K42">
        <v>2024</v>
      </c>
      <c r="L42" t="s">
        <v>37</v>
      </c>
      <c r="M42">
        <v>28.25</v>
      </c>
      <c r="N42" t="s">
        <v>4615</v>
      </c>
      <c r="O42">
        <v>44.025799999999997</v>
      </c>
      <c r="P42" t="s">
        <v>12</v>
      </c>
    </row>
    <row r="43" spans="1:16" hidden="1" x14ac:dyDescent="0.25">
      <c r="A43" t="s">
        <v>17</v>
      </c>
      <c r="B43" t="s">
        <v>16</v>
      </c>
      <c r="C43" t="s">
        <v>2964</v>
      </c>
      <c r="D43" t="s">
        <v>821</v>
      </c>
      <c r="E43" t="s">
        <v>822</v>
      </c>
      <c r="F43" t="s">
        <v>202</v>
      </c>
      <c r="G43">
        <v>152970</v>
      </c>
      <c r="H43" s="9">
        <v>3</v>
      </c>
      <c r="I43" s="1">
        <v>45446</v>
      </c>
      <c r="J43">
        <v>6</v>
      </c>
      <c r="K43">
        <v>2024</v>
      </c>
      <c r="L43" t="s">
        <v>113</v>
      </c>
      <c r="M43">
        <v>974.25</v>
      </c>
      <c r="N43" t="s">
        <v>5673</v>
      </c>
      <c r="O43">
        <v>1621.3342</v>
      </c>
      <c r="P43" t="s">
        <v>12</v>
      </c>
    </row>
    <row r="44" spans="1:16" hidden="1" x14ac:dyDescent="0.25">
      <c r="A44" t="s">
        <v>192</v>
      </c>
      <c r="B44" t="s">
        <v>16</v>
      </c>
      <c r="C44" t="s">
        <v>608</v>
      </c>
      <c r="D44" t="s">
        <v>191</v>
      </c>
      <c r="E44" t="s">
        <v>191</v>
      </c>
      <c r="F44" t="s">
        <v>202</v>
      </c>
      <c r="G44">
        <v>152970</v>
      </c>
      <c r="H44" s="9">
        <v>1</v>
      </c>
      <c r="I44" s="1">
        <v>45446</v>
      </c>
      <c r="J44">
        <v>6</v>
      </c>
      <c r="K44">
        <v>2024</v>
      </c>
      <c r="L44" t="s">
        <v>113</v>
      </c>
      <c r="M44">
        <v>290</v>
      </c>
      <c r="O44">
        <v>482.61419999999998</v>
      </c>
      <c r="P44" t="s">
        <v>12</v>
      </c>
    </row>
    <row r="45" spans="1:16" hidden="1" x14ac:dyDescent="0.25">
      <c r="A45" t="s">
        <v>39</v>
      </c>
      <c r="B45" t="s">
        <v>16</v>
      </c>
      <c r="C45" t="s">
        <v>3320</v>
      </c>
      <c r="D45" t="s">
        <v>1012</v>
      </c>
      <c r="E45" t="s">
        <v>1013</v>
      </c>
      <c r="F45" t="s">
        <v>202</v>
      </c>
      <c r="G45">
        <v>152969</v>
      </c>
      <c r="H45" s="9">
        <v>1</v>
      </c>
      <c r="I45" s="1">
        <v>45440</v>
      </c>
      <c r="J45">
        <v>5</v>
      </c>
      <c r="K45">
        <v>2024</v>
      </c>
      <c r="L45" t="s">
        <v>37</v>
      </c>
      <c r="M45">
        <v>33.5</v>
      </c>
      <c r="N45" t="s">
        <v>4615</v>
      </c>
      <c r="O45">
        <v>52.207599999999999</v>
      </c>
      <c r="P45" t="s">
        <v>12</v>
      </c>
    </row>
    <row r="46" spans="1:16" hidden="1" x14ac:dyDescent="0.25">
      <c r="A46" t="s">
        <v>39</v>
      </c>
      <c r="B46" t="s">
        <v>16</v>
      </c>
      <c r="C46" t="s">
        <v>576</v>
      </c>
      <c r="D46" t="s">
        <v>90</v>
      </c>
      <c r="E46" t="s">
        <v>91</v>
      </c>
      <c r="F46" t="s">
        <v>202</v>
      </c>
      <c r="G46">
        <v>152968</v>
      </c>
      <c r="H46" s="9">
        <v>1</v>
      </c>
      <c r="I46" s="1">
        <v>45440</v>
      </c>
      <c r="J46">
        <v>5</v>
      </c>
      <c r="K46">
        <v>2024</v>
      </c>
      <c r="L46" t="s">
        <v>37</v>
      </c>
      <c r="M46">
        <v>33.5</v>
      </c>
      <c r="N46" t="s">
        <v>4615</v>
      </c>
      <c r="O46">
        <v>52.207599999999999</v>
      </c>
      <c r="P46" t="s">
        <v>12</v>
      </c>
    </row>
    <row r="47" spans="1:16" hidden="1" x14ac:dyDescent="0.25">
      <c r="A47" t="s">
        <v>39</v>
      </c>
      <c r="B47" t="s">
        <v>38</v>
      </c>
      <c r="C47" t="s">
        <v>3292</v>
      </c>
      <c r="D47" t="s">
        <v>943</v>
      </c>
      <c r="E47" t="s">
        <v>944</v>
      </c>
      <c r="F47" t="s">
        <v>202</v>
      </c>
      <c r="G47">
        <v>152834</v>
      </c>
      <c r="H47" s="9">
        <v>1</v>
      </c>
      <c r="I47" s="1">
        <v>45439</v>
      </c>
      <c r="J47">
        <v>5</v>
      </c>
      <c r="K47">
        <v>2024</v>
      </c>
      <c r="L47" t="s">
        <v>37</v>
      </c>
      <c r="M47">
        <v>28.25</v>
      </c>
      <c r="N47" t="s">
        <v>4615</v>
      </c>
      <c r="O47">
        <v>44.025799999999997</v>
      </c>
      <c r="P47" t="s">
        <v>12</v>
      </c>
    </row>
    <row r="48" spans="1:16" hidden="1" x14ac:dyDescent="0.25">
      <c r="A48" t="s">
        <v>17</v>
      </c>
      <c r="B48" t="s">
        <v>16</v>
      </c>
      <c r="C48" t="s">
        <v>4944</v>
      </c>
      <c r="D48" t="s">
        <v>4945</v>
      </c>
      <c r="E48" t="s">
        <v>4946</v>
      </c>
      <c r="F48" t="s">
        <v>202</v>
      </c>
      <c r="G48">
        <v>152821</v>
      </c>
      <c r="H48" s="9">
        <v>2</v>
      </c>
      <c r="I48" s="1">
        <v>45432</v>
      </c>
      <c r="J48">
        <v>5</v>
      </c>
      <c r="K48">
        <v>2024</v>
      </c>
      <c r="L48" t="s">
        <v>109</v>
      </c>
      <c r="M48">
        <v>958.02</v>
      </c>
      <c r="N48" t="s">
        <v>4625</v>
      </c>
      <c r="O48">
        <v>1594.3244999999999</v>
      </c>
      <c r="P48" t="s">
        <v>2951</v>
      </c>
    </row>
    <row r="49" spans="1:16" hidden="1" x14ac:dyDescent="0.25">
      <c r="A49" t="s">
        <v>17</v>
      </c>
      <c r="B49" t="s">
        <v>16</v>
      </c>
      <c r="C49" t="s">
        <v>2975</v>
      </c>
      <c r="D49" t="s">
        <v>1642</v>
      </c>
      <c r="E49" t="s">
        <v>1643</v>
      </c>
      <c r="F49" t="s">
        <v>202</v>
      </c>
      <c r="G49">
        <v>152803</v>
      </c>
      <c r="H49" s="9">
        <v>200</v>
      </c>
      <c r="I49" s="1">
        <v>45462</v>
      </c>
      <c r="J49">
        <v>6</v>
      </c>
      <c r="K49">
        <v>2024</v>
      </c>
      <c r="L49" t="s">
        <v>106</v>
      </c>
      <c r="M49">
        <v>32.950000000000003</v>
      </c>
      <c r="N49" t="s">
        <v>4619</v>
      </c>
      <c r="O49">
        <v>51.350499999999997</v>
      </c>
      <c r="P49" t="s">
        <v>30</v>
      </c>
    </row>
    <row r="50" spans="1:16" hidden="1" x14ac:dyDescent="0.25">
      <c r="A50" t="s">
        <v>17</v>
      </c>
      <c r="B50" t="s">
        <v>202</v>
      </c>
      <c r="C50" t="s">
        <v>603</v>
      </c>
      <c r="D50" t="s">
        <v>390</v>
      </c>
      <c r="E50" t="s">
        <v>391</v>
      </c>
      <c r="F50" t="s">
        <v>202</v>
      </c>
      <c r="G50">
        <v>152803</v>
      </c>
      <c r="H50" s="9">
        <v>80</v>
      </c>
      <c r="I50" s="1">
        <v>45462</v>
      </c>
      <c r="J50">
        <v>6</v>
      </c>
      <c r="K50">
        <v>2024</v>
      </c>
      <c r="L50" t="s">
        <v>106</v>
      </c>
      <c r="M50">
        <v>29.5</v>
      </c>
      <c r="N50" t="s">
        <v>4619</v>
      </c>
      <c r="O50">
        <v>45.9739</v>
      </c>
      <c r="P50" t="s">
        <v>30</v>
      </c>
    </row>
    <row r="51" spans="1:16" hidden="1" x14ac:dyDescent="0.25">
      <c r="A51" t="s">
        <v>17</v>
      </c>
      <c r="B51" t="s">
        <v>112</v>
      </c>
      <c r="C51" t="s">
        <v>446</v>
      </c>
      <c r="D51" t="s">
        <v>404</v>
      </c>
      <c r="E51" t="s">
        <v>405</v>
      </c>
      <c r="F51" t="s">
        <v>202</v>
      </c>
      <c r="G51">
        <v>152803</v>
      </c>
      <c r="H51" s="9">
        <v>64</v>
      </c>
      <c r="I51" s="1">
        <v>45462</v>
      </c>
      <c r="J51">
        <v>6</v>
      </c>
      <c r="K51">
        <v>2024</v>
      </c>
      <c r="L51" t="s">
        <v>106</v>
      </c>
      <c r="M51">
        <v>135</v>
      </c>
      <c r="N51" t="s">
        <v>4619</v>
      </c>
      <c r="O51">
        <v>210.3888</v>
      </c>
      <c r="P51" t="s">
        <v>30</v>
      </c>
    </row>
    <row r="52" spans="1:16" hidden="1" x14ac:dyDescent="0.25">
      <c r="A52" t="s">
        <v>17</v>
      </c>
      <c r="B52" t="s">
        <v>112</v>
      </c>
      <c r="C52" t="s">
        <v>447</v>
      </c>
      <c r="D52" t="s">
        <v>406</v>
      </c>
      <c r="E52" t="s">
        <v>407</v>
      </c>
      <c r="F52" t="s">
        <v>202</v>
      </c>
      <c r="G52">
        <v>152803</v>
      </c>
      <c r="H52" s="9">
        <v>64</v>
      </c>
      <c r="I52" s="1">
        <v>45462</v>
      </c>
      <c r="J52">
        <v>6</v>
      </c>
      <c r="K52">
        <v>2024</v>
      </c>
      <c r="L52" t="s">
        <v>106</v>
      </c>
      <c r="M52">
        <v>90</v>
      </c>
      <c r="N52" t="s">
        <v>4619</v>
      </c>
      <c r="O52">
        <v>140.25919999999999</v>
      </c>
      <c r="P52" t="s">
        <v>30</v>
      </c>
    </row>
    <row r="53" spans="1:16" hidden="1" x14ac:dyDescent="0.25">
      <c r="A53" t="s">
        <v>17</v>
      </c>
      <c r="B53" t="s">
        <v>112</v>
      </c>
      <c r="C53" t="s">
        <v>445</v>
      </c>
      <c r="D53" t="s">
        <v>408</v>
      </c>
      <c r="E53" t="s">
        <v>409</v>
      </c>
      <c r="F53" t="s">
        <v>202</v>
      </c>
      <c r="G53">
        <v>152803</v>
      </c>
      <c r="H53" s="9">
        <v>64</v>
      </c>
      <c r="I53" s="1">
        <v>45462</v>
      </c>
      <c r="J53">
        <v>6</v>
      </c>
      <c r="K53">
        <v>2024</v>
      </c>
      <c r="L53" t="s">
        <v>106</v>
      </c>
      <c r="M53">
        <v>88</v>
      </c>
      <c r="N53" t="s">
        <v>4619</v>
      </c>
      <c r="O53">
        <v>137.14240000000001</v>
      </c>
      <c r="P53" t="s">
        <v>30</v>
      </c>
    </row>
    <row r="54" spans="1:16" hidden="1" x14ac:dyDescent="0.25">
      <c r="A54" t="s">
        <v>17</v>
      </c>
      <c r="B54" t="s">
        <v>118</v>
      </c>
      <c r="C54" t="s">
        <v>537</v>
      </c>
      <c r="D54" t="s">
        <v>416</v>
      </c>
      <c r="E54" t="s">
        <v>417</v>
      </c>
      <c r="F54" t="s">
        <v>202</v>
      </c>
      <c r="G54">
        <v>152803</v>
      </c>
      <c r="H54" s="9">
        <v>20</v>
      </c>
      <c r="I54" s="1">
        <v>45462</v>
      </c>
      <c r="J54">
        <v>6</v>
      </c>
      <c r="K54">
        <v>2024</v>
      </c>
      <c r="L54" t="s">
        <v>106</v>
      </c>
      <c r="M54">
        <v>128.5</v>
      </c>
      <c r="N54" t="s">
        <v>4619</v>
      </c>
      <c r="O54">
        <v>200.25899999999999</v>
      </c>
      <c r="P54" t="s">
        <v>30</v>
      </c>
    </row>
    <row r="55" spans="1:16" hidden="1" x14ac:dyDescent="0.25">
      <c r="A55" t="s">
        <v>17</v>
      </c>
      <c r="B55" t="s">
        <v>202</v>
      </c>
      <c r="C55" t="s">
        <v>624</v>
      </c>
      <c r="D55" t="s">
        <v>234</v>
      </c>
      <c r="E55" t="s">
        <v>235</v>
      </c>
      <c r="F55" t="s">
        <v>202</v>
      </c>
      <c r="G55">
        <v>152799</v>
      </c>
      <c r="H55" s="9">
        <v>20</v>
      </c>
      <c r="I55" s="1">
        <v>45473</v>
      </c>
      <c r="J55">
        <v>6</v>
      </c>
      <c r="K55">
        <v>2024</v>
      </c>
      <c r="L55" t="s">
        <v>4746</v>
      </c>
      <c r="M55">
        <v>14.8</v>
      </c>
      <c r="N55" t="s">
        <v>4618</v>
      </c>
      <c r="O55">
        <v>23.064900000000002</v>
      </c>
      <c r="P55" t="s">
        <v>30</v>
      </c>
    </row>
    <row r="56" spans="1:16" hidden="1" x14ac:dyDescent="0.25">
      <c r="A56" t="s">
        <v>17</v>
      </c>
      <c r="B56" t="s">
        <v>202</v>
      </c>
      <c r="C56" t="s">
        <v>598</v>
      </c>
      <c r="D56" t="s">
        <v>236</v>
      </c>
      <c r="E56" t="s">
        <v>237</v>
      </c>
      <c r="F56" t="s">
        <v>202</v>
      </c>
      <c r="G56">
        <v>152799</v>
      </c>
      <c r="H56" s="9">
        <v>20</v>
      </c>
      <c r="I56" s="1">
        <v>45473</v>
      </c>
      <c r="J56">
        <v>6</v>
      </c>
      <c r="K56">
        <v>2024</v>
      </c>
      <c r="L56" t="s">
        <v>4746</v>
      </c>
      <c r="M56">
        <v>14.8</v>
      </c>
      <c r="N56" t="s">
        <v>4618</v>
      </c>
      <c r="O56">
        <v>23.064900000000002</v>
      </c>
      <c r="P56" t="s">
        <v>30</v>
      </c>
    </row>
    <row r="57" spans="1:16" hidden="1" x14ac:dyDescent="0.25">
      <c r="A57" t="s">
        <v>17</v>
      </c>
      <c r="B57" t="s">
        <v>118</v>
      </c>
      <c r="C57" t="s">
        <v>568</v>
      </c>
      <c r="D57" t="s">
        <v>116</v>
      </c>
      <c r="E57" t="s">
        <v>117</v>
      </c>
      <c r="F57" t="s">
        <v>202</v>
      </c>
      <c r="G57">
        <v>152798</v>
      </c>
      <c r="H57" s="9">
        <v>90</v>
      </c>
      <c r="I57" s="1">
        <v>45473</v>
      </c>
      <c r="J57">
        <v>6</v>
      </c>
      <c r="K57">
        <v>2024</v>
      </c>
      <c r="L57" t="s">
        <v>4746</v>
      </c>
      <c r="M57">
        <v>80</v>
      </c>
      <c r="N57" t="s">
        <v>4618</v>
      </c>
      <c r="O57">
        <v>124.67489999999999</v>
      </c>
      <c r="P57" t="s">
        <v>30</v>
      </c>
    </row>
    <row r="58" spans="1:16" hidden="1" x14ac:dyDescent="0.25">
      <c r="A58" t="s">
        <v>17</v>
      </c>
      <c r="B58" t="s">
        <v>118</v>
      </c>
      <c r="C58" t="s">
        <v>534</v>
      </c>
      <c r="D58" t="s">
        <v>122</v>
      </c>
      <c r="E58" t="s">
        <v>123</v>
      </c>
      <c r="F58" t="s">
        <v>202</v>
      </c>
      <c r="G58">
        <v>152798</v>
      </c>
      <c r="H58" s="9">
        <v>92</v>
      </c>
      <c r="I58" s="1">
        <v>45473</v>
      </c>
      <c r="J58">
        <v>6</v>
      </c>
      <c r="K58">
        <v>2024</v>
      </c>
      <c r="L58" t="s">
        <v>4746</v>
      </c>
      <c r="M58">
        <v>80</v>
      </c>
      <c r="N58" t="s">
        <v>4618</v>
      </c>
      <c r="O58">
        <v>124.67489999999999</v>
      </c>
      <c r="P58" t="s">
        <v>30</v>
      </c>
    </row>
    <row r="59" spans="1:16" hidden="1" x14ac:dyDescent="0.25">
      <c r="A59" t="s">
        <v>17</v>
      </c>
      <c r="B59" t="s">
        <v>118</v>
      </c>
      <c r="C59" t="s">
        <v>516</v>
      </c>
      <c r="D59" t="s">
        <v>124</v>
      </c>
      <c r="E59" t="s">
        <v>125</v>
      </c>
      <c r="F59" t="s">
        <v>202</v>
      </c>
      <c r="G59">
        <v>152798</v>
      </c>
      <c r="H59" s="9">
        <v>50</v>
      </c>
      <c r="I59" s="1">
        <v>45473</v>
      </c>
      <c r="J59">
        <v>6</v>
      </c>
      <c r="K59">
        <v>2024</v>
      </c>
      <c r="L59" t="s">
        <v>4746</v>
      </c>
      <c r="M59">
        <v>84</v>
      </c>
      <c r="N59" t="s">
        <v>4618</v>
      </c>
      <c r="O59">
        <v>130.90860000000001</v>
      </c>
      <c r="P59" t="s">
        <v>30</v>
      </c>
    </row>
    <row r="60" spans="1:16" hidden="1" x14ac:dyDescent="0.25">
      <c r="A60" t="s">
        <v>17</v>
      </c>
      <c r="B60" t="s">
        <v>118</v>
      </c>
      <c r="C60" t="s">
        <v>517</v>
      </c>
      <c r="D60" t="s">
        <v>126</v>
      </c>
      <c r="E60" t="s">
        <v>127</v>
      </c>
      <c r="F60" t="s">
        <v>202</v>
      </c>
      <c r="G60">
        <v>152798</v>
      </c>
      <c r="H60" s="9">
        <v>100</v>
      </c>
      <c r="I60" s="1">
        <v>45473</v>
      </c>
      <c r="J60">
        <v>6</v>
      </c>
      <c r="K60">
        <v>2024</v>
      </c>
      <c r="L60" t="s">
        <v>4746</v>
      </c>
      <c r="M60">
        <v>89.5</v>
      </c>
      <c r="N60" t="s">
        <v>4618</v>
      </c>
      <c r="O60">
        <v>139.47999999999999</v>
      </c>
      <c r="P60" t="s">
        <v>30</v>
      </c>
    </row>
    <row r="61" spans="1:16" hidden="1" x14ac:dyDescent="0.25">
      <c r="A61" t="s">
        <v>39</v>
      </c>
      <c r="B61" t="s">
        <v>38</v>
      </c>
      <c r="C61" t="s">
        <v>2968</v>
      </c>
      <c r="D61" t="s">
        <v>877</v>
      </c>
      <c r="E61" t="s">
        <v>878</v>
      </c>
      <c r="F61" t="s">
        <v>202</v>
      </c>
      <c r="G61">
        <v>152700</v>
      </c>
      <c r="H61" s="9">
        <v>1</v>
      </c>
      <c r="I61" s="1">
        <v>45439</v>
      </c>
      <c r="J61">
        <v>5</v>
      </c>
      <c r="K61">
        <v>2024</v>
      </c>
      <c r="L61" t="s">
        <v>37</v>
      </c>
      <c r="M61">
        <v>28.25</v>
      </c>
      <c r="N61" t="s">
        <v>4615</v>
      </c>
      <c r="O61">
        <v>44.025799999999997</v>
      </c>
      <c r="P61" t="s">
        <v>12</v>
      </c>
    </row>
    <row r="62" spans="1:16" hidden="1" x14ac:dyDescent="0.25">
      <c r="A62" t="s">
        <v>39</v>
      </c>
      <c r="B62" t="s">
        <v>38</v>
      </c>
      <c r="C62" t="s">
        <v>5674</v>
      </c>
      <c r="D62" t="s">
        <v>5675</v>
      </c>
      <c r="E62" t="s">
        <v>5676</v>
      </c>
      <c r="F62" t="s">
        <v>202</v>
      </c>
      <c r="G62">
        <v>152699</v>
      </c>
      <c r="H62" s="9">
        <v>1</v>
      </c>
      <c r="I62" s="1">
        <v>45439</v>
      </c>
      <c r="J62">
        <v>5</v>
      </c>
      <c r="K62">
        <v>2024</v>
      </c>
      <c r="L62" t="s">
        <v>37</v>
      </c>
      <c r="M62">
        <v>26.62</v>
      </c>
      <c r="N62" t="s">
        <v>4615</v>
      </c>
      <c r="O62">
        <v>41.485599999999998</v>
      </c>
      <c r="P62" t="s">
        <v>12</v>
      </c>
    </row>
    <row r="63" spans="1:16" hidden="1" x14ac:dyDescent="0.25">
      <c r="A63" t="s">
        <v>39</v>
      </c>
      <c r="B63" t="s">
        <v>38</v>
      </c>
      <c r="C63" t="s">
        <v>515</v>
      </c>
      <c r="D63" t="s">
        <v>42</v>
      </c>
      <c r="E63" t="s">
        <v>43</v>
      </c>
      <c r="F63" t="s">
        <v>202</v>
      </c>
      <c r="G63">
        <v>152697</v>
      </c>
      <c r="H63" s="9">
        <v>1</v>
      </c>
      <c r="I63" s="1">
        <v>45439</v>
      </c>
      <c r="J63">
        <v>5</v>
      </c>
      <c r="K63">
        <v>2024</v>
      </c>
      <c r="L63" t="s">
        <v>37</v>
      </c>
      <c r="M63">
        <v>28.25</v>
      </c>
      <c r="N63" t="s">
        <v>4615</v>
      </c>
      <c r="O63">
        <v>44.025799999999997</v>
      </c>
      <c r="P63" t="s">
        <v>12</v>
      </c>
    </row>
    <row r="64" spans="1:16" hidden="1" x14ac:dyDescent="0.25">
      <c r="A64" t="s">
        <v>39</v>
      </c>
      <c r="B64" t="s">
        <v>38</v>
      </c>
      <c r="C64" t="s">
        <v>4570</v>
      </c>
      <c r="D64" t="s">
        <v>4571</v>
      </c>
      <c r="E64" t="s">
        <v>4572</v>
      </c>
      <c r="F64" t="s">
        <v>202</v>
      </c>
      <c r="G64">
        <v>152696</v>
      </c>
      <c r="H64" s="9">
        <v>1</v>
      </c>
      <c r="I64" s="1">
        <v>45438</v>
      </c>
      <c r="J64">
        <v>5</v>
      </c>
      <c r="K64">
        <v>2024</v>
      </c>
      <c r="L64" t="s">
        <v>37</v>
      </c>
      <c r="M64">
        <v>26.62</v>
      </c>
      <c r="N64" t="s">
        <v>4615</v>
      </c>
      <c r="O64">
        <v>41.485599999999998</v>
      </c>
      <c r="P64" t="s">
        <v>12</v>
      </c>
    </row>
    <row r="65" spans="1:16" hidden="1" x14ac:dyDescent="0.25">
      <c r="A65" t="s">
        <v>39</v>
      </c>
      <c r="B65" t="s">
        <v>38</v>
      </c>
      <c r="C65" t="s">
        <v>506</v>
      </c>
      <c r="D65" t="s">
        <v>52</v>
      </c>
      <c r="E65" t="s">
        <v>53</v>
      </c>
      <c r="F65" t="s">
        <v>202</v>
      </c>
      <c r="G65">
        <v>152695</v>
      </c>
      <c r="H65" s="9">
        <v>1</v>
      </c>
      <c r="I65" s="1">
        <v>45438</v>
      </c>
      <c r="J65">
        <v>5</v>
      </c>
      <c r="K65">
        <v>2024</v>
      </c>
      <c r="L65" t="s">
        <v>37</v>
      </c>
      <c r="M65">
        <v>28.25</v>
      </c>
      <c r="N65" t="s">
        <v>4615</v>
      </c>
      <c r="O65">
        <v>44.025799999999997</v>
      </c>
      <c r="P65" t="s">
        <v>12</v>
      </c>
    </row>
    <row r="66" spans="1:16" hidden="1" x14ac:dyDescent="0.25">
      <c r="A66" t="s">
        <v>39</v>
      </c>
      <c r="B66" t="s">
        <v>38</v>
      </c>
      <c r="C66" t="s">
        <v>535</v>
      </c>
      <c r="D66" t="s">
        <v>44</v>
      </c>
      <c r="E66" t="s">
        <v>45</v>
      </c>
      <c r="F66" t="s">
        <v>202</v>
      </c>
      <c r="G66">
        <v>152694</v>
      </c>
      <c r="H66" s="9">
        <v>1</v>
      </c>
      <c r="I66" s="1">
        <v>45438</v>
      </c>
      <c r="J66">
        <v>5</v>
      </c>
      <c r="K66">
        <v>2024</v>
      </c>
      <c r="L66" t="s">
        <v>37</v>
      </c>
      <c r="M66">
        <v>26.62</v>
      </c>
      <c r="N66" t="s">
        <v>4615</v>
      </c>
      <c r="O66">
        <v>41.485599999999998</v>
      </c>
      <c r="P66" t="s">
        <v>12</v>
      </c>
    </row>
    <row r="67" spans="1:16" hidden="1" x14ac:dyDescent="0.25">
      <c r="A67" t="s">
        <v>39</v>
      </c>
      <c r="B67" t="s">
        <v>38</v>
      </c>
      <c r="C67" t="s">
        <v>3280</v>
      </c>
      <c r="D67" t="s">
        <v>920</v>
      </c>
      <c r="E67" t="s">
        <v>921</v>
      </c>
      <c r="F67" t="s">
        <v>202</v>
      </c>
      <c r="G67">
        <v>152693</v>
      </c>
      <c r="H67" s="9">
        <v>1</v>
      </c>
      <c r="I67" s="1">
        <v>45438</v>
      </c>
      <c r="J67">
        <v>5</v>
      </c>
      <c r="K67">
        <v>2024</v>
      </c>
      <c r="L67" t="s">
        <v>37</v>
      </c>
      <c r="M67">
        <v>28.25</v>
      </c>
      <c r="N67" t="s">
        <v>4615</v>
      </c>
      <c r="O67">
        <v>44.025799999999997</v>
      </c>
      <c r="P67" t="s">
        <v>12</v>
      </c>
    </row>
    <row r="68" spans="1:16" hidden="1" x14ac:dyDescent="0.25">
      <c r="A68" t="s">
        <v>17</v>
      </c>
      <c r="B68" t="s">
        <v>16</v>
      </c>
      <c r="C68" t="s">
        <v>611</v>
      </c>
      <c r="D68" t="s">
        <v>366</v>
      </c>
      <c r="E68" t="s">
        <v>367</v>
      </c>
      <c r="F68" t="s">
        <v>202</v>
      </c>
      <c r="G68">
        <v>152692</v>
      </c>
      <c r="H68" s="9">
        <v>3</v>
      </c>
      <c r="I68" s="1">
        <v>45568</v>
      </c>
      <c r="J68">
        <v>10</v>
      </c>
      <c r="K68">
        <v>2024</v>
      </c>
      <c r="L68" t="s">
        <v>25</v>
      </c>
      <c r="M68">
        <v>7.55</v>
      </c>
      <c r="N68" t="s">
        <v>4618</v>
      </c>
      <c r="O68">
        <v>11.7662</v>
      </c>
      <c r="P68" t="s">
        <v>12</v>
      </c>
    </row>
    <row r="69" spans="1:16" hidden="1" x14ac:dyDescent="0.25">
      <c r="A69" t="s">
        <v>39</v>
      </c>
      <c r="B69" t="s">
        <v>16</v>
      </c>
      <c r="C69" t="s">
        <v>576</v>
      </c>
      <c r="D69" t="s">
        <v>90</v>
      </c>
      <c r="E69" t="s">
        <v>91</v>
      </c>
      <c r="F69" t="s">
        <v>202</v>
      </c>
      <c r="G69">
        <v>152691</v>
      </c>
      <c r="H69" s="9">
        <v>1</v>
      </c>
      <c r="I69" s="1">
        <v>45438</v>
      </c>
      <c r="J69">
        <v>5</v>
      </c>
      <c r="K69">
        <v>2024</v>
      </c>
      <c r="L69" t="s">
        <v>37</v>
      </c>
      <c r="M69">
        <v>33.5</v>
      </c>
      <c r="N69" t="s">
        <v>4615</v>
      </c>
      <c r="O69">
        <v>52.207599999999999</v>
      </c>
      <c r="P69" t="s">
        <v>12</v>
      </c>
    </row>
    <row r="70" spans="1:16" hidden="1" x14ac:dyDescent="0.25">
      <c r="A70" t="s">
        <v>39</v>
      </c>
      <c r="B70" t="s">
        <v>16</v>
      </c>
      <c r="C70" t="s">
        <v>532</v>
      </c>
      <c r="D70" t="s">
        <v>88</v>
      </c>
      <c r="E70" t="s">
        <v>89</v>
      </c>
      <c r="F70" t="s">
        <v>202</v>
      </c>
      <c r="G70">
        <v>152690</v>
      </c>
      <c r="H70" s="9">
        <v>1</v>
      </c>
      <c r="I70" s="1">
        <v>45438</v>
      </c>
      <c r="J70">
        <v>5</v>
      </c>
      <c r="K70">
        <v>2024</v>
      </c>
      <c r="L70" t="s">
        <v>37</v>
      </c>
      <c r="M70">
        <v>33.5</v>
      </c>
      <c r="N70" t="s">
        <v>4615</v>
      </c>
      <c r="O70">
        <v>52.207599999999999</v>
      </c>
      <c r="P70" t="s">
        <v>12</v>
      </c>
    </row>
    <row r="71" spans="1:16" hidden="1" x14ac:dyDescent="0.25">
      <c r="A71" t="s">
        <v>39</v>
      </c>
      <c r="B71" t="s">
        <v>38</v>
      </c>
      <c r="C71" t="s">
        <v>472</v>
      </c>
      <c r="D71" t="s">
        <v>67</v>
      </c>
      <c r="E71" t="s">
        <v>68</v>
      </c>
      <c r="F71" t="s">
        <v>202</v>
      </c>
      <c r="G71">
        <v>152689</v>
      </c>
      <c r="H71" s="9">
        <v>1</v>
      </c>
      <c r="I71" s="1">
        <v>45438</v>
      </c>
      <c r="J71">
        <v>5</v>
      </c>
      <c r="K71">
        <v>2024</v>
      </c>
      <c r="L71" t="s">
        <v>37</v>
      </c>
      <c r="M71">
        <v>28.25</v>
      </c>
      <c r="N71" t="s">
        <v>4615</v>
      </c>
      <c r="O71">
        <v>44.025799999999997</v>
      </c>
      <c r="P71" t="s">
        <v>12</v>
      </c>
    </row>
    <row r="72" spans="1:16" hidden="1" x14ac:dyDescent="0.25">
      <c r="A72" t="s">
        <v>39</v>
      </c>
      <c r="B72" t="s">
        <v>38</v>
      </c>
      <c r="C72" t="s">
        <v>3292</v>
      </c>
      <c r="D72" t="s">
        <v>943</v>
      </c>
      <c r="E72" t="s">
        <v>944</v>
      </c>
      <c r="F72" t="s">
        <v>202</v>
      </c>
      <c r="G72">
        <v>152688</v>
      </c>
      <c r="H72" s="9">
        <v>1</v>
      </c>
      <c r="I72" s="1">
        <v>45438</v>
      </c>
      <c r="J72">
        <v>5</v>
      </c>
      <c r="K72">
        <v>2024</v>
      </c>
      <c r="L72" t="s">
        <v>37</v>
      </c>
      <c r="M72">
        <v>28.25</v>
      </c>
      <c r="N72" t="s">
        <v>4615</v>
      </c>
      <c r="O72">
        <v>44.025799999999997</v>
      </c>
      <c r="P72" t="s">
        <v>12</v>
      </c>
    </row>
    <row r="73" spans="1:16" hidden="1" x14ac:dyDescent="0.25">
      <c r="A73" t="s">
        <v>17</v>
      </c>
      <c r="B73" t="s">
        <v>26</v>
      </c>
      <c r="C73" t="s">
        <v>590</v>
      </c>
      <c r="D73" t="s">
        <v>28</v>
      </c>
      <c r="E73" t="s">
        <v>28</v>
      </c>
      <c r="F73" t="s">
        <v>202</v>
      </c>
      <c r="G73">
        <v>152687</v>
      </c>
      <c r="H73" s="9">
        <v>60</v>
      </c>
      <c r="I73" s="1">
        <v>45538</v>
      </c>
      <c r="J73">
        <v>9</v>
      </c>
      <c r="K73">
        <v>2024</v>
      </c>
      <c r="L73" t="s">
        <v>25</v>
      </c>
      <c r="M73">
        <v>0.03</v>
      </c>
      <c r="N73" t="s">
        <v>4619</v>
      </c>
      <c r="O73">
        <v>4.6800000000000001E-2</v>
      </c>
      <c r="P73" t="s">
        <v>12</v>
      </c>
    </row>
    <row r="74" spans="1:16" hidden="1" x14ac:dyDescent="0.25">
      <c r="A74" t="s">
        <v>17</v>
      </c>
      <c r="B74" t="s">
        <v>26</v>
      </c>
      <c r="C74" t="s">
        <v>591</v>
      </c>
      <c r="D74" t="s">
        <v>29</v>
      </c>
      <c r="E74" t="s">
        <v>29</v>
      </c>
      <c r="F74" t="s">
        <v>202</v>
      </c>
      <c r="G74">
        <v>152687</v>
      </c>
      <c r="H74" s="9">
        <v>73</v>
      </c>
      <c r="I74" s="1">
        <v>45538</v>
      </c>
      <c r="J74">
        <v>9</v>
      </c>
      <c r="K74">
        <v>2024</v>
      </c>
      <c r="L74" t="s">
        <v>25</v>
      </c>
      <c r="M74">
        <v>0.1</v>
      </c>
      <c r="N74" t="s">
        <v>4619</v>
      </c>
      <c r="O74">
        <v>0.15579999999999999</v>
      </c>
      <c r="P74" t="s">
        <v>12</v>
      </c>
    </row>
    <row r="75" spans="1:16" hidden="1" x14ac:dyDescent="0.25">
      <c r="A75" t="s">
        <v>17</v>
      </c>
      <c r="B75" t="s">
        <v>26</v>
      </c>
      <c r="C75" t="s">
        <v>592</v>
      </c>
      <c r="D75" t="s">
        <v>131</v>
      </c>
      <c r="E75" t="s">
        <v>132</v>
      </c>
      <c r="F75" t="s">
        <v>202</v>
      </c>
      <c r="G75">
        <v>152687</v>
      </c>
      <c r="H75" s="9">
        <v>120</v>
      </c>
      <c r="I75" s="1">
        <v>45538</v>
      </c>
      <c r="J75">
        <v>9</v>
      </c>
      <c r="K75">
        <v>2024</v>
      </c>
      <c r="L75" t="s">
        <v>25</v>
      </c>
      <c r="M75">
        <v>0.47</v>
      </c>
      <c r="N75" t="s">
        <v>4619</v>
      </c>
      <c r="O75">
        <v>0.73250000000000004</v>
      </c>
      <c r="P75" t="s">
        <v>12</v>
      </c>
    </row>
    <row r="76" spans="1:16" hidden="1" x14ac:dyDescent="0.25">
      <c r="A76" t="s">
        <v>17</v>
      </c>
      <c r="B76" t="s">
        <v>26</v>
      </c>
      <c r="C76" t="s">
        <v>593</v>
      </c>
      <c r="D76" t="s">
        <v>188</v>
      </c>
      <c r="E76" t="s">
        <v>188</v>
      </c>
      <c r="F76" t="s">
        <v>202</v>
      </c>
      <c r="G76">
        <v>152687</v>
      </c>
      <c r="H76" s="9">
        <v>3</v>
      </c>
      <c r="I76" s="1">
        <v>45538</v>
      </c>
      <c r="J76">
        <v>9</v>
      </c>
      <c r="K76">
        <v>2024</v>
      </c>
      <c r="L76" t="s">
        <v>25</v>
      </c>
      <c r="M76">
        <v>2.5</v>
      </c>
      <c r="N76" t="s">
        <v>4619</v>
      </c>
      <c r="O76">
        <v>3.8961000000000001</v>
      </c>
      <c r="P76" t="s">
        <v>12</v>
      </c>
    </row>
    <row r="77" spans="1:16" hidden="1" x14ac:dyDescent="0.25">
      <c r="A77" t="s">
        <v>17</v>
      </c>
      <c r="B77" t="s">
        <v>16</v>
      </c>
      <c r="C77" t="s">
        <v>595</v>
      </c>
      <c r="D77" t="s">
        <v>336</v>
      </c>
      <c r="E77" t="s">
        <v>337</v>
      </c>
      <c r="F77" t="s">
        <v>202</v>
      </c>
      <c r="G77">
        <v>152687</v>
      </c>
      <c r="H77" s="9">
        <v>3</v>
      </c>
      <c r="I77" s="1">
        <v>45538</v>
      </c>
      <c r="J77">
        <v>9</v>
      </c>
      <c r="K77">
        <v>2024</v>
      </c>
      <c r="L77" t="s">
        <v>25</v>
      </c>
      <c r="M77">
        <v>18.5</v>
      </c>
      <c r="N77" t="s">
        <v>4619</v>
      </c>
      <c r="O77">
        <v>28.831099999999999</v>
      </c>
      <c r="P77" t="s">
        <v>12</v>
      </c>
    </row>
    <row r="78" spans="1:16" hidden="1" x14ac:dyDescent="0.25">
      <c r="A78" t="s">
        <v>17</v>
      </c>
      <c r="B78" t="s">
        <v>16</v>
      </c>
      <c r="C78" t="s">
        <v>596</v>
      </c>
      <c r="D78" t="s">
        <v>133</v>
      </c>
      <c r="E78" t="s">
        <v>134</v>
      </c>
      <c r="F78" t="s">
        <v>202</v>
      </c>
      <c r="G78">
        <v>152687</v>
      </c>
      <c r="H78" s="9">
        <v>3</v>
      </c>
      <c r="I78" s="1">
        <v>45538</v>
      </c>
      <c r="J78">
        <v>9</v>
      </c>
      <c r="K78">
        <v>2024</v>
      </c>
      <c r="L78" t="s">
        <v>25</v>
      </c>
      <c r="M78">
        <v>9</v>
      </c>
      <c r="N78" t="s">
        <v>4619</v>
      </c>
      <c r="O78">
        <v>14.0259</v>
      </c>
      <c r="P78" t="s">
        <v>12</v>
      </c>
    </row>
    <row r="79" spans="1:16" hidden="1" x14ac:dyDescent="0.25">
      <c r="A79" t="s">
        <v>17</v>
      </c>
      <c r="B79" t="s">
        <v>103</v>
      </c>
      <c r="C79" t="s">
        <v>3523</v>
      </c>
      <c r="D79" t="s">
        <v>1437</v>
      </c>
      <c r="E79" t="s">
        <v>1438</v>
      </c>
      <c r="F79" t="s">
        <v>202</v>
      </c>
      <c r="G79">
        <v>152687</v>
      </c>
      <c r="H79" s="9">
        <v>1</v>
      </c>
      <c r="I79" s="1">
        <v>45538</v>
      </c>
      <c r="J79">
        <v>9</v>
      </c>
      <c r="K79">
        <v>2024</v>
      </c>
      <c r="L79" t="s">
        <v>25</v>
      </c>
      <c r="M79">
        <v>45</v>
      </c>
      <c r="N79" t="s">
        <v>4619</v>
      </c>
      <c r="O79">
        <v>70.129599999999996</v>
      </c>
      <c r="P79" t="s">
        <v>12</v>
      </c>
    </row>
    <row r="80" spans="1:16" hidden="1" x14ac:dyDescent="0.25">
      <c r="A80" t="s">
        <v>39</v>
      </c>
      <c r="B80" t="s">
        <v>38</v>
      </c>
      <c r="C80" t="s">
        <v>5677</v>
      </c>
      <c r="D80" t="s">
        <v>5678</v>
      </c>
      <c r="E80" t="s">
        <v>5679</v>
      </c>
      <c r="F80" t="s">
        <v>202</v>
      </c>
      <c r="G80">
        <v>152686</v>
      </c>
      <c r="H80" s="9">
        <v>1</v>
      </c>
      <c r="I80" s="1">
        <v>45438</v>
      </c>
      <c r="J80">
        <v>5</v>
      </c>
      <c r="K80">
        <v>2024</v>
      </c>
      <c r="L80" t="s">
        <v>37</v>
      </c>
      <c r="M80">
        <v>26.62</v>
      </c>
      <c r="N80" t="s">
        <v>4615</v>
      </c>
      <c r="O80">
        <v>41.485599999999998</v>
      </c>
      <c r="P80" t="s">
        <v>12</v>
      </c>
    </row>
    <row r="81" spans="1:16" hidden="1" x14ac:dyDescent="0.25">
      <c r="A81" t="s">
        <v>39</v>
      </c>
      <c r="B81" t="s">
        <v>38</v>
      </c>
      <c r="C81" t="s">
        <v>506</v>
      </c>
      <c r="D81" t="s">
        <v>52</v>
      </c>
      <c r="E81" t="s">
        <v>53</v>
      </c>
      <c r="F81" t="s">
        <v>202</v>
      </c>
      <c r="G81">
        <v>152684</v>
      </c>
      <c r="H81" s="9">
        <v>1</v>
      </c>
      <c r="I81" s="1">
        <v>45438</v>
      </c>
      <c r="J81">
        <v>5</v>
      </c>
      <c r="K81">
        <v>2024</v>
      </c>
      <c r="L81" t="s">
        <v>37</v>
      </c>
      <c r="M81">
        <v>28.25</v>
      </c>
      <c r="N81" t="s">
        <v>4615</v>
      </c>
      <c r="O81">
        <v>44.025799999999997</v>
      </c>
      <c r="P81" t="s">
        <v>12</v>
      </c>
    </row>
    <row r="82" spans="1:16" hidden="1" x14ac:dyDescent="0.25">
      <c r="A82" t="s">
        <v>39</v>
      </c>
      <c r="B82" t="s">
        <v>38</v>
      </c>
      <c r="C82" t="s">
        <v>3262</v>
      </c>
      <c r="D82" t="s">
        <v>884</v>
      </c>
      <c r="E82" t="s">
        <v>885</v>
      </c>
      <c r="F82" t="s">
        <v>202</v>
      </c>
      <c r="G82">
        <v>152619</v>
      </c>
      <c r="H82" s="9">
        <v>1</v>
      </c>
      <c r="I82" s="1">
        <v>45438</v>
      </c>
      <c r="J82">
        <v>5</v>
      </c>
      <c r="K82">
        <v>2024</v>
      </c>
      <c r="L82" t="s">
        <v>37</v>
      </c>
      <c r="M82">
        <v>28.25</v>
      </c>
      <c r="N82" t="s">
        <v>4615</v>
      </c>
      <c r="O82">
        <v>44.025799999999997</v>
      </c>
      <c r="P82" t="s">
        <v>12</v>
      </c>
    </row>
    <row r="83" spans="1:16" hidden="1" x14ac:dyDescent="0.25">
      <c r="A83" t="s">
        <v>39</v>
      </c>
      <c r="B83" t="s">
        <v>38</v>
      </c>
      <c r="C83" t="s">
        <v>506</v>
      </c>
      <c r="D83" t="s">
        <v>52</v>
      </c>
      <c r="E83" t="s">
        <v>53</v>
      </c>
      <c r="F83" t="s">
        <v>202</v>
      </c>
      <c r="G83">
        <v>152450</v>
      </c>
      <c r="H83" s="9">
        <v>1</v>
      </c>
      <c r="I83" s="1">
        <v>45437</v>
      </c>
      <c r="J83">
        <v>5</v>
      </c>
      <c r="K83">
        <v>2024</v>
      </c>
      <c r="L83" t="s">
        <v>37</v>
      </c>
      <c r="M83">
        <v>28.25</v>
      </c>
      <c r="N83" t="s">
        <v>4615</v>
      </c>
      <c r="O83">
        <v>44.025799999999997</v>
      </c>
      <c r="P83" t="s">
        <v>12</v>
      </c>
    </row>
    <row r="84" spans="1:16" hidden="1" x14ac:dyDescent="0.25">
      <c r="A84" t="s">
        <v>39</v>
      </c>
      <c r="B84" t="s">
        <v>38</v>
      </c>
      <c r="C84" t="s">
        <v>3298</v>
      </c>
      <c r="D84" t="s">
        <v>958</v>
      </c>
      <c r="E84" t="s">
        <v>959</v>
      </c>
      <c r="F84" t="s">
        <v>202</v>
      </c>
      <c r="G84">
        <v>152449</v>
      </c>
      <c r="H84" s="9">
        <v>1</v>
      </c>
      <c r="I84" s="1">
        <v>45437</v>
      </c>
      <c r="J84">
        <v>5</v>
      </c>
      <c r="K84">
        <v>2024</v>
      </c>
      <c r="L84" t="s">
        <v>37</v>
      </c>
      <c r="M84">
        <v>28.25</v>
      </c>
      <c r="N84" t="s">
        <v>4615</v>
      </c>
      <c r="O84">
        <v>44.025799999999997</v>
      </c>
      <c r="P84" t="s">
        <v>12</v>
      </c>
    </row>
    <row r="85" spans="1:16" hidden="1" x14ac:dyDescent="0.25">
      <c r="A85" t="s">
        <v>39</v>
      </c>
      <c r="B85" t="s">
        <v>38</v>
      </c>
      <c r="C85" t="s">
        <v>5680</v>
      </c>
      <c r="D85" t="s">
        <v>5681</v>
      </c>
      <c r="E85" t="s">
        <v>5682</v>
      </c>
      <c r="F85" t="s">
        <v>202</v>
      </c>
      <c r="G85">
        <v>152355</v>
      </c>
      <c r="H85" s="9">
        <v>1</v>
      </c>
      <c r="I85" s="1">
        <v>45435</v>
      </c>
      <c r="J85">
        <v>5</v>
      </c>
      <c r="K85">
        <v>2024</v>
      </c>
      <c r="L85" t="s">
        <v>37</v>
      </c>
      <c r="M85">
        <v>26.62</v>
      </c>
      <c r="N85" t="s">
        <v>4615</v>
      </c>
      <c r="O85">
        <v>41.485599999999998</v>
      </c>
      <c r="P85" t="s">
        <v>12</v>
      </c>
    </row>
    <row r="86" spans="1:16" hidden="1" x14ac:dyDescent="0.25">
      <c r="A86" t="s">
        <v>39</v>
      </c>
      <c r="B86" t="s">
        <v>38</v>
      </c>
      <c r="C86" t="s">
        <v>2968</v>
      </c>
      <c r="D86" t="s">
        <v>877</v>
      </c>
      <c r="E86" t="s">
        <v>878</v>
      </c>
      <c r="F86" t="s">
        <v>202</v>
      </c>
      <c r="G86">
        <v>152354</v>
      </c>
      <c r="H86" s="9">
        <v>1</v>
      </c>
      <c r="I86" s="1">
        <v>45435</v>
      </c>
      <c r="J86">
        <v>5</v>
      </c>
      <c r="K86">
        <v>2024</v>
      </c>
      <c r="L86" t="s">
        <v>37</v>
      </c>
      <c r="M86">
        <v>28.25</v>
      </c>
      <c r="N86" t="s">
        <v>4615</v>
      </c>
      <c r="O86">
        <v>44.025799999999997</v>
      </c>
      <c r="P86" t="s">
        <v>12</v>
      </c>
    </row>
    <row r="87" spans="1:16" hidden="1" x14ac:dyDescent="0.25">
      <c r="A87" t="s">
        <v>17</v>
      </c>
      <c r="B87" t="s">
        <v>16</v>
      </c>
      <c r="C87" t="s">
        <v>4944</v>
      </c>
      <c r="D87" t="s">
        <v>4945</v>
      </c>
      <c r="E87" t="s">
        <v>4946</v>
      </c>
      <c r="F87" t="s">
        <v>202</v>
      </c>
      <c r="G87">
        <v>152344</v>
      </c>
      <c r="H87" s="9">
        <v>12</v>
      </c>
      <c r="I87" s="1">
        <v>45443</v>
      </c>
      <c r="J87">
        <v>5</v>
      </c>
      <c r="K87">
        <v>2024</v>
      </c>
      <c r="L87" t="s">
        <v>4746</v>
      </c>
      <c r="M87">
        <v>958.02</v>
      </c>
      <c r="N87" t="s">
        <v>4625</v>
      </c>
      <c r="O87">
        <v>1594.3244999999999</v>
      </c>
      <c r="P87" t="s">
        <v>30</v>
      </c>
    </row>
    <row r="88" spans="1:16" hidden="1" x14ac:dyDescent="0.25">
      <c r="A88" t="s">
        <v>17</v>
      </c>
      <c r="B88" t="s">
        <v>16</v>
      </c>
      <c r="C88" t="s">
        <v>4944</v>
      </c>
      <c r="D88" t="s">
        <v>4945</v>
      </c>
      <c r="E88" t="s">
        <v>4946</v>
      </c>
      <c r="F88" t="s">
        <v>202</v>
      </c>
      <c r="G88">
        <v>152335</v>
      </c>
      <c r="H88" s="9">
        <v>2</v>
      </c>
      <c r="I88" s="1">
        <v>45443</v>
      </c>
      <c r="J88">
        <v>5</v>
      </c>
      <c r="K88">
        <v>2024</v>
      </c>
      <c r="L88" t="s">
        <v>820</v>
      </c>
      <c r="M88">
        <v>958.02</v>
      </c>
      <c r="N88" t="s">
        <v>4625</v>
      </c>
      <c r="O88">
        <v>1594.3244999999999</v>
      </c>
      <c r="P88" t="s">
        <v>30</v>
      </c>
    </row>
    <row r="89" spans="1:16" hidden="1" x14ac:dyDescent="0.25">
      <c r="A89" t="s">
        <v>17</v>
      </c>
      <c r="B89" t="s">
        <v>202</v>
      </c>
      <c r="C89" t="s">
        <v>484</v>
      </c>
      <c r="D89" t="s">
        <v>346</v>
      </c>
      <c r="E89" t="s">
        <v>347</v>
      </c>
      <c r="F89" t="s">
        <v>202</v>
      </c>
      <c r="G89">
        <v>152332</v>
      </c>
      <c r="H89" s="9">
        <v>20</v>
      </c>
      <c r="I89" s="1">
        <v>45457</v>
      </c>
      <c r="J89">
        <v>6</v>
      </c>
      <c r="K89">
        <v>2024</v>
      </c>
      <c r="L89" t="s">
        <v>4746</v>
      </c>
      <c r="M89">
        <v>30.83</v>
      </c>
      <c r="N89" t="s">
        <v>4616</v>
      </c>
      <c r="O89">
        <v>48.046599999999998</v>
      </c>
      <c r="P89" t="s">
        <v>30</v>
      </c>
    </row>
    <row r="90" spans="1:16" hidden="1" x14ac:dyDescent="0.25">
      <c r="A90" t="s">
        <v>17</v>
      </c>
      <c r="B90" t="s">
        <v>16</v>
      </c>
      <c r="C90" t="s">
        <v>461</v>
      </c>
      <c r="D90" t="s">
        <v>107</v>
      </c>
      <c r="E90" t="s">
        <v>107</v>
      </c>
      <c r="F90" t="s">
        <v>202</v>
      </c>
      <c r="G90">
        <v>152332</v>
      </c>
      <c r="H90" s="9">
        <v>19</v>
      </c>
      <c r="I90" s="1">
        <v>45457</v>
      </c>
      <c r="J90">
        <v>6</v>
      </c>
      <c r="K90">
        <v>2024</v>
      </c>
      <c r="L90" t="s">
        <v>4746</v>
      </c>
      <c r="M90">
        <v>24</v>
      </c>
      <c r="O90">
        <v>37.402500000000003</v>
      </c>
      <c r="P90" t="s">
        <v>30</v>
      </c>
    </row>
    <row r="91" spans="1:16" hidden="1" x14ac:dyDescent="0.25">
      <c r="A91" t="s">
        <v>39</v>
      </c>
      <c r="B91" t="s">
        <v>16</v>
      </c>
      <c r="C91" t="s">
        <v>576</v>
      </c>
      <c r="D91" t="s">
        <v>90</v>
      </c>
      <c r="E91" t="s">
        <v>91</v>
      </c>
      <c r="F91" t="s">
        <v>202</v>
      </c>
      <c r="G91">
        <v>152252</v>
      </c>
      <c r="H91" s="9">
        <v>1</v>
      </c>
      <c r="I91" s="1">
        <v>45434</v>
      </c>
      <c r="J91">
        <v>5</v>
      </c>
      <c r="K91">
        <v>2024</v>
      </c>
      <c r="L91" t="s">
        <v>37</v>
      </c>
      <c r="M91">
        <v>33.5</v>
      </c>
      <c r="N91" t="s">
        <v>4615</v>
      </c>
      <c r="O91">
        <v>52.207599999999999</v>
      </c>
      <c r="P91" t="s">
        <v>12</v>
      </c>
    </row>
    <row r="92" spans="1:16" hidden="1" x14ac:dyDescent="0.25">
      <c r="A92" t="s">
        <v>39</v>
      </c>
      <c r="B92" t="s">
        <v>38</v>
      </c>
      <c r="C92" t="s">
        <v>478</v>
      </c>
      <c r="D92" t="s">
        <v>35</v>
      </c>
      <c r="E92" t="s">
        <v>36</v>
      </c>
      <c r="F92" t="s">
        <v>202</v>
      </c>
      <c r="G92">
        <v>152246</v>
      </c>
      <c r="H92" s="9">
        <v>1</v>
      </c>
      <c r="I92" s="1">
        <v>45434</v>
      </c>
      <c r="J92">
        <v>5</v>
      </c>
      <c r="K92">
        <v>2024</v>
      </c>
      <c r="L92" t="s">
        <v>37</v>
      </c>
      <c r="M92">
        <v>28.25</v>
      </c>
      <c r="N92" t="s">
        <v>4615</v>
      </c>
      <c r="O92">
        <v>44.025799999999997</v>
      </c>
      <c r="P92" t="s">
        <v>12</v>
      </c>
    </row>
    <row r="93" spans="1:16" hidden="1" x14ac:dyDescent="0.25">
      <c r="A93" t="s">
        <v>39</v>
      </c>
      <c r="B93" t="s">
        <v>16</v>
      </c>
      <c r="C93" t="s">
        <v>3309</v>
      </c>
      <c r="D93" t="s">
        <v>984</v>
      </c>
      <c r="E93" t="s">
        <v>985</v>
      </c>
      <c r="F93" t="s">
        <v>202</v>
      </c>
      <c r="G93">
        <v>152244</v>
      </c>
      <c r="H93" s="9">
        <v>1</v>
      </c>
      <c r="I93" s="1">
        <v>45434</v>
      </c>
      <c r="J93">
        <v>5</v>
      </c>
      <c r="K93">
        <v>2024</v>
      </c>
      <c r="L93" t="s">
        <v>37</v>
      </c>
      <c r="M93">
        <v>33.5</v>
      </c>
      <c r="N93" t="s">
        <v>4615</v>
      </c>
      <c r="O93">
        <v>52.207599999999999</v>
      </c>
      <c r="P93" t="s">
        <v>12</v>
      </c>
    </row>
    <row r="94" spans="1:16" hidden="1" x14ac:dyDescent="0.25">
      <c r="A94" t="s">
        <v>39</v>
      </c>
      <c r="B94" t="s">
        <v>16</v>
      </c>
      <c r="C94" t="s">
        <v>2935</v>
      </c>
      <c r="D94" t="s">
        <v>1004</v>
      </c>
      <c r="E94" t="s">
        <v>1005</v>
      </c>
      <c r="F94" t="s">
        <v>202</v>
      </c>
      <c r="G94">
        <v>152242</v>
      </c>
      <c r="H94" s="9">
        <v>1</v>
      </c>
      <c r="I94" s="1">
        <v>45434</v>
      </c>
      <c r="J94">
        <v>5</v>
      </c>
      <c r="K94">
        <v>2024</v>
      </c>
      <c r="L94" t="s">
        <v>37</v>
      </c>
      <c r="M94">
        <v>33.5</v>
      </c>
      <c r="N94" t="s">
        <v>4615</v>
      </c>
      <c r="O94">
        <v>52.207599999999999</v>
      </c>
      <c r="P94" t="s">
        <v>12</v>
      </c>
    </row>
    <row r="95" spans="1:16" hidden="1" x14ac:dyDescent="0.25">
      <c r="A95" t="s">
        <v>17</v>
      </c>
      <c r="B95" t="s">
        <v>4487</v>
      </c>
      <c r="C95" t="s">
        <v>2792</v>
      </c>
      <c r="D95" t="s">
        <v>2791</v>
      </c>
      <c r="E95" t="s">
        <v>3827</v>
      </c>
      <c r="F95" t="s">
        <v>202</v>
      </c>
      <c r="G95">
        <v>152131</v>
      </c>
      <c r="H95" s="9">
        <v>12</v>
      </c>
      <c r="I95" s="1">
        <v>45534</v>
      </c>
      <c r="J95">
        <v>8</v>
      </c>
      <c r="K95">
        <v>2024</v>
      </c>
      <c r="L95" t="s">
        <v>113</v>
      </c>
      <c r="M95">
        <v>40</v>
      </c>
      <c r="N95" t="s">
        <v>4619</v>
      </c>
      <c r="O95">
        <v>62.337400000000002</v>
      </c>
      <c r="P95" t="s">
        <v>12</v>
      </c>
    </row>
    <row r="96" spans="1:16" hidden="1" x14ac:dyDescent="0.25">
      <c r="A96" t="s">
        <v>39</v>
      </c>
      <c r="B96" t="s">
        <v>16</v>
      </c>
      <c r="C96" t="s">
        <v>3025</v>
      </c>
      <c r="D96" t="s">
        <v>1028</v>
      </c>
      <c r="E96" t="s">
        <v>1029</v>
      </c>
      <c r="F96" t="s">
        <v>202</v>
      </c>
      <c r="G96">
        <v>152104</v>
      </c>
      <c r="H96" s="9">
        <v>1</v>
      </c>
      <c r="I96" s="1">
        <v>45433</v>
      </c>
      <c r="J96">
        <v>5</v>
      </c>
      <c r="K96">
        <v>2024</v>
      </c>
      <c r="L96" t="s">
        <v>37</v>
      </c>
      <c r="M96">
        <v>33.5</v>
      </c>
      <c r="N96" t="s">
        <v>4615</v>
      </c>
      <c r="O96">
        <v>52.207599999999999</v>
      </c>
      <c r="P96" t="s">
        <v>12</v>
      </c>
    </row>
    <row r="97" spans="1:16" hidden="1" x14ac:dyDescent="0.25">
      <c r="A97" t="s">
        <v>39</v>
      </c>
      <c r="B97" t="s">
        <v>38</v>
      </c>
      <c r="C97" t="s">
        <v>506</v>
      </c>
      <c r="D97" t="s">
        <v>52</v>
      </c>
      <c r="E97" t="s">
        <v>53</v>
      </c>
      <c r="F97" t="s">
        <v>202</v>
      </c>
      <c r="G97">
        <v>152103</v>
      </c>
      <c r="H97" s="9">
        <v>1</v>
      </c>
      <c r="I97" s="1">
        <v>45433</v>
      </c>
      <c r="J97">
        <v>5</v>
      </c>
      <c r="K97">
        <v>2024</v>
      </c>
      <c r="L97" t="s">
        <v>37</v>
      </c>
      <c r="M97">
        <v>28.25</v>
      </c>
      <c r="N97" t="s">
        <v>4615</v>
      </c>
      <c r="O97">
        <v>44.025799999999997</v>
      </c>
      <c r="P97" t="s">
        <v>12</v>
      </c>
    </row>
    <row r="98" spans="1:16" hidden="1" x14ac:dyDescent="0.25">
      <c r="A98" t="s">
        <v>39</v>
      </c>
      <c r="B98" t="s">
        <v>38</v>
      </c>
      <c r="C98" t="s">
        <v>3263</v>
      </c>
      <c r="D98" t="s">
        <v>886</v>
      </c>
      <c r="E98" t="s">
        <v>887</v>
      </c>
      <c r="F98" t="s">
        <v>202</v>
      </c>
      <c r="G98">
        <v>152101</v>
      </c>
      <c r="H98" s="9">
        <v>1</v>
      </c>
      <c r="I98" s="1">
        <v>45433</v>
      </c>
      <c r="J98">
        <v>5</v>
      </c>
      <c r="K98">
        <v>2024</v>
      </c>
      <c r="L98" t="s">
        <v>37</v>
      </c>
      <c r="M98">
        <v>26.62</v>
      </c>
      <c r="N98" t="s">
        <v>4615</v>
      </c>
      <c r="O98">
        <v>41.485599999999998</v>
      </c>
      <c r="P98" t="s">
        <v>12</v>
      </c>
    </row>
    <row r="99" spans="1:16" hidden="1" x14ac:dyDescent="0.25">
      <c r="A99" t="s">
        <v>39</v>
      </c>
      <c r="B99" t="s">
        <v>38</v>
      </c>
      <c r="C99" t="s">
        <v>3262</v>
      </c>
      <c r="D99" t="s">
        <v>884</v>
      </c>
      <c r="E99" t="s">
        <v>885</v>
      </c>
      <c r="F99" t="s">
        <v>202</v>
      </c>
      <c r="G99">
        <v>152100</v>
      </c>
      <c r="H99" s="9">
        <v>1</v>
      </c>
      <c r="I99" s="1">
        <v>45433</v>
      </c>
      <c r="J99">
        <v>5</v>
      </c>
      <c r="K99">
        <v>2024</v>
      </c>
      <c r="L99" t="s">
        <v>37</v>
      </c>
      <c r="M99">
        <v>28.25</v>
      </c>
      <c r="N99" t="s">
        <v>4615</v>
      </c>
      <c r="O99">
        <v>44.025799999999997</v>
      </c>
      <c r="P99" t="s">
        <v>12</v>
      </c>
    </row>
    <row r="100" spans="1:16" hidden="1" x14ac:dyDescent="0.25">
      <c r="A100" t="s">
        <v>17</v>
      </c>
      <c r="B100" t="s">
        <v>112</v>
      </c>
      <c r="C100" t="s">
        <v>446</v>
      </c>
      <c r="D100" t="s">
        <v>404</v>
      </c>
      <c r="E100" t="s">
        <v>405</v>
      </c>
      <c r="F100" t="s">
        <v>202</v>
      </c>
      <c r="G100">
        <v>152029</v>
      </c>
      <c r="H100" s="9">
        <v>34</v>
      </c>
      <c r="I100" s="1">
        <v>45462</v>
      </c>
      <c r="J100">
        <v>6</v>
      </c>
      <c r="K100">
        <v>2024</v>
      </c>
      <c r="L100" t="s">
        <v>4746</v>
      </c>
      <c r="M100">
        <v>135</v>
      </c>
      <c r="N100" t="s">
        <v>4619</v>
      </c>
      <c r="O100">
        <v>210.3888</v>
      </c>
      <c r="P100" t="s">
        <v>30</v>
      </c>
    </row>
    <row r="101" spans="1:16" hidden="1" x14ac:dyDescent="0.25">
      <c r="A101" t="s">
        <v>17</v>
      </c>
      <c r="B101" t="s">
        <v>112</v>
      </c>
      <c r="C101" t="s">
        <v>447</v>
      </c>
      <c r="D101" t="s">
        <v>406</v>
      </c>
      <c r="E101" t="s">
        <v>407</v>
      </c>
      <c r="F101" t="s">
        <v>202</v>
      </c>
      <c r="G101">
        <v>152029</v>
      </c>
      <c r="H101" s="9">
        <v>34</v>
      </c>
      <c r="I101" s="1">
        <v>45462</v>
      </c>
      <c r="J101">
        <v>6</v>
      </c>
      <c r="K101">
        <v>2024</v>
      </c>
      <c r="L101" t="s">
        <v>4746</v>
      </c>
      <c r="M101">
        <v>90</v>
      </c>
      <c r="N101" t="s">
        <v>4619</v>
      </c>
      <c r="O101">
        <v>140.25919999999999</v>
      </c>
      <c r="P101" t="s">
        <v>30</v>
      </c>
    </row>
    <row r="102" spans="1:16" hidden="1" x14ac:dyDescent="0.25">
      <c r="A102" t="s">
        <v>17</v>
      </c>
      <c r="B102" t="s">
        <v>112</v>
      </c>
      <c r="C102" t="s">
        <v>445</v>
      </c>
      <c r="D102" t="s">
        <v>408</v>
      </c>
      <c r="E102" t="s">
        <v>409</v>
      </c>
      <c r="F102" t="s">
        <v>202</v>
      </c>
      <c r="G102">
        <v>152029</v>
      </c>
      <c r="H102" s="9">
        <v>34</v>
      </c>
      <c r="I102" s="1">
        <v>45462</v>
      </c>
      <c r="J102">
        <v>6</v>
      </c>
      <c r="K102">
        <v>2024</v>
      </c>
      <c r="L102" t="s">
        <v>4746</v>
      </c>
      <c r="M102">
        <v>88</v>
      </c>
      <c r="N102" t="s">
        <v>4619</v>
      </c>
      <c r="O102">
        <v>137.14240000000001</v>
      </c>
      <c r="P102" t="s">
        <v>30</v>
      </c>
    </row>
    <row r="103" spans="1:16" hidden="1" x14ac:dyDescent="0.25">
      <c r="A103" t="s">
        <v>17</v>
      </c>
      <c r="B103" t="s">
        <v>16</v>
      </c>
      <c r="C103" t="s">
        <v>449</v>
      </c>
      <c r="D103" t="s">
        <v>410</v>
      </c>
      <c r="E103" t="s">
        <v>411</v>
      </c>
      <c r="F103" t="s">
        <v>202</v>
      </c>
      <c r="G103">
        <v>152029</v>
      </c>
      <c r="H103" s="9">
        <v>27</v>
      </c>
      <c r="I103" s="1">
        <v>45462</v>
      </c>
      <c r="J103">
        <v>6</v>
      </c>
      <c r="K103">
        <v>2024</v>
      </c>
      <c r="L103" t="s">
        <v>4746</v>
      </c>
      <c r="M103">
        <v>125</v>
      </c>
      <c r="N103" t="s">
        <v>4619</v>
      </c>
      <c r="O103">
        <v>194.80449999999999</v>
      </c>
      <c r="P103" t="s">
        <v>30</v>
      </c>
    </row>
    <row r="104" spans="1:16" hidden="1" x14ac:dyDescent="0.25">
      <c r="A104" t="s">
        <v>17</v>
      </c>
      <c r="B104" t="s">
        <v>16</v>
      </c>
      <c r="C104" t="s">
        <v>450</v>
      </c>
      <c r="D104" t="s">
        <v>412</v>
      </c>
      <c r="E104" t="s">
        <v>413</v>
      </c>
      <c r="F104" t="s">
        <v>202</v>
      </c>
      <c r="G104">
        <v>152029</v>
      </c>
      <c r="H104" s="9">
        <v>27</v>
      </c>
      <c r="I104" s="1">
        <v>45462</v>
      </c>
      <c r="J104">
        <v>6</v>
      </c>
      <c r="K104">
        <v>2024</v>
      </c>
      <c r="L104" t="s">
        <v>4746</v>
      </c>
      <c r="M104">
        <v>90</v>
      </c>
      <c r="N104" t="s">
        <v>4619</v>
      </c>
      <c r="O104">
        <v>140.25919999999999</v>
      </c>
      <c r="P104" t="s">
        <v>30</v>
      </c>
    </row>
    <row r="105" spans="1:16" hidden="1" x14ac:dyDescent="0.25">
      <c r="A105" t="s">
        <v>17</v>
      </c>
      <c r="B105" t="s">
        <v>16</v>
      </c>
      <c r="C105" t="s">
        <v>451</v>
      </c>
      <c r="D105" t="s">
        <v>414</v>
      </c>
      <c r="E105" t="s">
        <v>415</v>
      </c>
      <c r="F105" t="s">
        <v>202</v>
      </c>
      <c r="G105">
        <v>152029</v>
      </c>
      <c r="H105" s="9">
        <v>27</v>
      </c>
      <c r="I105" s="1">
        <v>45462</v>
      </c>
      <c r="J105">
        <v>6</v>
      </c>
      <c r="K105">
        <v>2024</v>
      </c>
      <c r="L105" t="s">
        <v>4746</v>
      </c>
      <c r="M105">
        <v>88</v>
      </c>
      <c r="N105" t="s">
        <v>4619</v>
      </c>
      <c r="O105">
        <v>137.14240000000001</v>
      </c>
      <c r="P105" t="s">
        <v>30</v>
      </c>
    </row>
    <row r="106" spans="1:16" hidden="1" x14ac:dyDescent="0.25">
      <c r="A106" t="s">
        <v>17</v>
      </c>
      <c r="B106" t="s">
        <v>118</v>
      </c>
      <c r="C106" t="s">
        <v>559</v>
      </c>
      <c r="D106" t="s">
        <v>418</v>
      </c>
      <c r="E106" t="s">
        <v>1834</v>
      </c>
      <c r="F106" t="s">
        <v>202</v>
      </c>
      <c r="G106">
        <v>152025</v>
      </c>
      <c r="H106" s="9">
        <v>96</v>
      </c>
      <c r="I106" s="1">
        <v>45462</v>
      </c>
      <c r="J106">
        <v>6</v>
      </c>
      <c r="K106">
        <v>2024</v>
      </c>
      <c r="L106" t="s">
        <v>4746</v>
      </c>
      <c r="M106">
        <v>114</v>
      </c>
      <c r="N106" t="s">
        <v>4619</v>
      </c>
      <c r="O106">
        <v>177.6617</v>
      </c>
      <c r="P106" t="s">
        <v>30</v>
      </c>
    </row>
    <row r="107" spans="1:16" hidden="1" x14ac:dyDescent="0.25">
      <c r="A107" t="s">
        <v>17</v>
      </c>
      <c r="B107" t="s">
        <v>26</v>
      </c>
      <c r="C107" t="s">
        <v>2787</v>
      </c>
      <c r="D107" t="s">
        <v>1518</v>
      </c>
      <c r="E107" t="s">
        <v>1519</v>
      </c>
      <c r="F107" t="s">
        <v>202</v>
      </c>
      <c r="G107">
        <v>152024</v>
      </c>
      <c r="H107" s="9">
        <v>50</v>
      </c>
      <c r="I107" s="1">
        <v>45462</v>
      </c>
      <c r="J107">
        <v>6</v>
      </c>
      <c r="K107">
        <v>2024</v>
      </c>
      <c r="L107" t="s">
        <v>4746</v>
      </c>
      <c r="M107">
        <v>42</v>
      </c>
      <c r="N107" t="s">
        <v>4619</v>
      </c>
      <c r="O107">
        <v>65.454300000000003</v>
      </c>
      <c r="P107" t="s">
        <v>30</v>
      </c>
    </row>
    <row r="108" spans="1:16" hidden="1" x14ac:dyDescent="0.25">
      <c r="A108" t="s">
        <v>17</v>
      </c>
      <c r="B108" t="s">
        <v>26</v>
      </c>
      <c r="C108" t="s">
        <v>488</v>
      </c>
      <c r="D108" t="s">
        <v>163</v>
      </c>
      <c r="E108" t="s">
        <v>164</v>
      </c>
      <c r="F108" t="s">
        <v>202</v>
      </c>
      <c r="G108">
        <v>151884</v>
      </c>
      <c r="H108" s="9">
        <v>7</v>
      </c>
      <c r="I108" s="1">
        <v>45467</v>
      </c>
      <c r="J108">
        <v>6</v>
      </c>
      <c r="K108">
        <v>2024</v>
      </c>
      <c r="L108" t="s">
        <v>106</v>
      </c>
      <c r="M108">
        <v>0.4</v>
      </c>
      <c r="N108" t="s">
        <v>4616</v>
      </c>
      <c r="O108">
        <v>0.62339999999999995</v>
      </c>
      <c r="P108" t="s">
        <v>30</v>
      </c>
    </row>
    <row r="109" spans="1:16" hidden="1" x14ac:dyDescent="0.25">
      <c r="A109" t="s">
        <v>17</v>
      </c>
      <c r="B109" t="s">
        <v>112</v>
      </c>
      <c r="C109" t="s">
        <v>457</v>
      </c>
      <c r="D109" t="s">
        <v>256</v>
      </c>
      <c r="E109" t="s">
        <v>257</v>
      </c>
      <c r="F109" t="s">
        <v>1638</v>
      </c>
      <c r="G109">
        <v>151884</v>
      </c>
      <c r="H109" s="9">
        <v>175</v>
      </c>
      <c r="I109" s="1">
        <v>45467</v>
      </c>
      <c r="J109">
        <v>6</v>
      </c>
      <c r="K109">
        <v>2024</v>
      </c>
      <c r="L109" t="s">
        <v>106</v>
      </c>
      <c r="M109">
        <v>74.5</v>
      </c>
      <c r="N109" t="s">
        <v>4616</v>
      </c>
      <c r="O109">
        <v>116.1035</v>
      </c>
      <c r="P109" t="s">
        <v>30</v>
      </c>
    </row>
    <row r="110" spans="1:16" hidden="1" x14ac:dyDescent="0.25">
      <c r="A110" t="s">
        <v>17</v>
      </c>
      <c r="B110" t="s">
        <v>112</v>
      </c>
      <c r="C110" t="s">
        <v>458</v>
      </c>
      <c r="D110" t="s">
        <v>258</v>
      </c>
      <c r="E110" t="s">
        <v>259</v>
      </c>
      <c r="F110" t="s">
        <v>1638</v>
      </c>
      <c r="G110">
        <v>151884</v>
      </c>
      <c r="H110" s="9">
        <v>175</v>
      </c>
      <c r="I110" s="1">
        <v>45467</v>
      </c>
      <c r="J110">
        <v>6</v>
      </c>
      <c r="K110">
        <v>2024</v>
      </c>
      <c r="L110" t="s">
        <v>106</v>
      </c>
      <c r="M110">
        <v>85.49</v>
      </c>
      <c r="N110" t="s">
        <v>4616</v>
      </c>
      <c r="O110">
        <v>133.23070000000001</v>
      </c>
      <c r="P110" t="s">
        <v>30</v>
      </c>
    </row>
    <row r="111" spans="1:16" hidden="1" x14ac:dyDescent="0.25">
      <c r="A111" t="s">
        <v>17</v>
      </c>
      <c r="B111" t="s">
        <v>112</v>
      </c>
      <c r="C111" t="s">
        <v>462</v>
      </c>
      <c r="D111" t="s">
        <v>272</v>
      </c>
      <c r="E111" t="s">
        <v>273</v>
      </c>
      <c r="F111" t="s">
        <v>1672</v>
      </c>
      <c r="G111">
        <v>151884</v>
      </c>
      <c r="H111" s="9">
        <v>100</v>
      </c>
      <c r="I111" s="1">
        <v>45467</v>
      </c>
      <c r="J111">
        <v>6</v>
      </c>
      <c r="K111">
        <v>2024</v>
      </c>
      <c r="L111" t="s">
        <v>106</v>
      </c>
      <c r="M111">
        <v>100.14</v>
      </c>
      <c r="N111" t="s">
        <v>4616</v>
      </c>
      <c r="O111">
        <v>156.06180000000001</v>
      </c>
      <c r="P111" t="s">
        <v>30</v>
      </c>
    </row>
    <row r="112" spans="1:16" hidden="1" x14ac:dyDescent="0.25">
      <c r="A112" t="s">
        <v>17</v>
      </c>
      <c r="B112" t="s">
        <v>112</v>
      </c>
      <c r="C112" t="s">
        <v>463</v>
      </c>
      <c r="D112" t="s">
        <v>274</v>
      </c>
      <c r="E112" t="s">
        <v>275</v>
      </c>
      <c r="F112" t="s">
        <v>1672</v>
      </c>
      <c r="G112">
        <v>151884</v>
      </c>
      <c r="H112" s="9">
        <v>100</v>
      </c>
      <c r="I112" s="1">
        <v>45467</v>
      </c>
      <c r="J112">
        <v>6</v>
      </c>
      <c r="K112">
        <v>2024</v>
      </c>
      <c r="L112" t="s">
        <v>106</v>
      </c>
      <c r="M112">
        <v>58.37</v>
      </c>
      <c r="N112" t="s">
        <v>4616</v>
      </c>
      <c r="O112">
        <v>90.965900000000005</v>
      </c>
      <c r="P112" t="s">
        <v>30</v>
      </c>
    </row>
    <row r="113" spans="1:16" hidden="1" x14ac:dyDescent="0.25">
      <c r="A113" t="s">
        <v>17</v>
      </c>
      <c r="B113" t="s">
        <v>112</v>
      </c>
      <c r="C113" t="s">
        <v>464</v>
      </c>
      <c r="D113" t="s">
        <v>276</v>
      </c>
      <c r="E113" t="s">
        <v>277</v>
      </c>
      <c r="F113" t="s">
        <v>1672</v>
      </c>
      <c r="G113">
        <v>151884</v>
      </c>
      <c r="H113" s="9">
        <v>100</v>
      </c>
      <c r="I113" s="1">
        <v>45467</v>
      </c>
      <c r="J113">
        <v>6</v>
      </c>
      <c r="K113">
        <v>2024</v>
      </c>
      <c r="L113" t="s">
        <v>106</v>
      </c>
      <c r="M113">
        <v>81.17</v>
      </c>
      <c r="N113" t="s">
        <v>4616</v>
      </c>
      <c r="O113">
        <v>126.4982</v>
      </c>
      <c r="P113" t="s">
        <v>30</v>
      </c>
    </row>
    <row r="114" spans="1:16" hidden="1" x14ac:dyDescent="0.25">
      <c r="A114" t="s">
        <v>17</v>
      </c>
      <c r="B114" t="s">
        <v>112</v>
      </c>
      <c r="C114" t="s">
        <v>453</v>
      </c>
      <c r="D114" t="s">
        <v>392</v>
      </c>
      <c r="E114" t="s">
        <v>393</v>
      </c>
      <c r="F114" t="s">
        <v>1206</v>
      </c>
      <c r="G114">
        <v>151884</v>
      </c>
      <c r="H114" s="9">
        <v>100</v>
      </c>
      <c r="I114" s="1">
        <v>45467</v>
      </c>
      <c r="J114">
        <v>6</v>
      </c>
      <c r="K114">
        <v>2024</v>
      </c>
      <c r="L114" t="s">
        <v>106</v>
      </c>
      <c r="M114">
        <v>74</v>
      </c>
      <c r="N114" t="s">
        <v>4616</v>
      </c>
      <c r="O114">
        <v>115.32429999999999</v>
      </c>
      <c r="P114" t="s">
        <v>30</v>
      </c>
    </row>
    <row r="115" spans="1:16" hidden="1" x14ac:dyDescent="0.25">
      <c r="A115" t="s">
        <v>17</v>
      </c>
      <c r="B115" t="s">
        <v>112</v>
      </c>
      <c r="C115" t="s">
        <v>454</v>
      </c>
      <c r="D115" t="s">
        <v>394</v>
      </c>
      <c r="E115" t="s">
        <v>395</v>
      </c>
      <c r="F115" t="s">
        <v>1206</v>
      </c>
      <c r="G115">
        <v>151884</v>
      </c>
      <c r="H115" s="9">
        <v>100</v>
      </c>
      <c r="I115" s="1">
        <v>45467</v>
      </c>
      <c r="J115">
        <v>6</v>
      </c>
      <c r="K115">
        <v>2024</v>
      </c>
      <c r="L115" t="s">
        <v>106</v>
      </c>
      <c r="M115">
        <v>40.67</v>
      </c>
      <c r="N115" t="s">
        <v>4616</v>
      </c>
      <c r="O115">
        <v>63.381599999999999</v>
      </c>
      <c r="P115" t="s">
        <v>30</v>
      </c>
    </row>
    <row r="116" spans="1:16" hidden="1" x14ac:dyDescent="0.25">
      <c r="A116" t="s">
        <v>17</v>
      </c>
      <c r="B116" t="s">
        <v>112</v>
      </c>
      <c r="C116" t="s">
        <v>455</v>
      </c>
      <c r="D116" t="s">
        <v>396</v>
      </c>
      <c r="E116" t="s">
        <v>397</v>
      </c>
      <c r="F116" t="s">
        <v>1206</v>
      </c>
      <c r="G116">
        <v>151884</v>
      </c>
      <c r="H116" s="9">
        <v>100</v>
      </c>
      <c r="I116" s="1">
        <v>45467</v>
      </c>
      <c r="J116">
        <v>6</v>
      </c>
      <c r="K116">
        <v>2024</v>
      </c>
      <c r="L116" t="s">
        <v>106</v>
      </c>
      <c r="M116">
        <v>53.77</v>
      </c>
      <c r="N116" t="s">
        <v>4616</v>
      </c>
      <c r="O116">
        <v>83.7971</v>
      </c>
      <c r="P116" t="s">
        <v>30</v>
      </c>
    </row>
    <row r="117" spans="1:16" hidden="1" x14ac:dyDescent="0.25">
      <c r="A117" t="s">
        <v>17</v>
      </c>
      <c r="B117" t="s">
        <v>103</v>
      </c>
      <c r="C117" t="s">
        <v>511</v>
      </c>
      <c r="D117" t="s">
        <v>310</v>
      </c>
      <c r="E117" t="s">
        <v>311</v>
      </c>
      <c r="F117" t="s">
        <v>202</v>
      </c>
      <c r="G117">
        <v>151884</v>
      </c>
      <c r="H117" s="9">
        <v>165</v>
      </c>
      <c r="I117" s="1">
        <v>45467</v>
      </c>
      <c r="J117">
        <v>6</v>
      </c>
      <c r="K117">
        <v>2024</v>
      </c>
      <c r="L117" t="s">
        <v>106</v>
      </c>
      <c r="M117">
        <v>77.900000000000006</v>
      </c>
      <c r="N117" t="s">
        <v>4616</v>
      </c>
      <c r="O117">
        <v>121.40219999999999</v>
      </c>
      <c r="P117" t="s">
        <v>30</v>
      </c>
    </row>
    <row r="118" spans="1:16" hidden="1" x14ac:dyDescent="0.25">
      <c r="A118" t="s">
        <v>17</v>
      </c>
      <c r="B118" t="s">
        <v>202</v>
      </c>
      <c r="C118" t="s">
        <v>465</v>
      </c>
      <c r="D118" t="s">
        <v>324</v>
      </c>
      <c r="E118" t="s">
        <v>325</v>
      </c>
      <c r="F118" t="s">
        <v>202</v>
      </c>
      <c r="G118">
        <v>151884</v>
      </c>
      <c r="H118" s="9">
        <v>100</v>
      </c>
      <c r="I118" s="1">
        <v>45467</v>
      </c>
      <c r="J118">
        <v>6</v>
      </c>
      <c r="K118">
        <v>2024</v>
      </c>
      <c r="L118" t="s">
        <v>106</v>
      </c>
      <c r="M118">
        <v>18.2</v>
      </c>
      <c r="N118" t="s">
        <v>4616</v>
      </c>
      <c r="O118">
        <v>28.363499999999998</v>
      </c>
      <c r="P118" t="s">
        <v>30</v>
      </c>
    </row>
    <row r="119" spans="1:16" hidden="1" x14ac:dyDescent="0.25">
      <c r="A119" t="s">
        <v>17</v>
      </c>
      <c r="B119" t="s">
        <v>202</v>
      </c>
      <c r="C119" t="s">
        <v>504</v>
      </c>
      <c r="D119" t="s">
        <v>354</v>
      </c>
      <c r="E119" t="s">
        <v>355</v>
      </c>
      <c r="F119" t="s">
        <v>202</v>
      </c>
      <c r="G119">
        <v>151884</v>
      </c>
      <c r="H119" s="9">
        <v>76</v>
      </c>
      <c r="I119" s="1">
        <v>45467</v>
      </c>
      <c r="J119">
        <v>6</v>
      </c>
      <c r="K119">
        <v>2024</v>
      </c>
      <c r="L119" t="s">
        <v>106</v>
      </c>
      <c r="M119">
        <v>0.73</v>
      </c>
      <c r="N119" t="s">
        <v>4616</v>
      </c>
      <c r="O119">
        <v>1.1376999999999999</v>
      </c>
      <c r="P119" t="s">
        <v>30</v>
      </c>
    </row>
    <row r="120" spans="1:16" hidden="1" x14ac:dyDescent="0.25">
      <c r="A120" t="s">
        <v>17</v>
      </c>
      <c r="B120" t="s">
        <v>199</v>
      </c>
      <c r="C120" t="s">
        <v>482</v>
      </c>
      <c r="D120" t="s">
        <v>359</v>
      </c>
      <c r="E120" t="s">
        <v>360</v>
      </c>
      <c r="F120" t="s">
        <v>202</v>
      </c>
      <c r="G120">
        <v>151884</v>
      </c>
      <c r="H120" s="9">
        <v>100</v>
      </c>
      <c r="I120" s="1">
        <v>45467</v>
      </c>
      <c r="J120">
        <v>6</v>
      </c>
      <c r="K120">
        <v>2024</v>
      </c>
      <c r="L120" t="s">
        <v>106</v>
      </c>
      <c r="M120">
        <v>39.32</v>
      </c>
      <c r="N120" t="s">
        <v>4616</v>
      </c>
      <c r="O120">
        <v>61.277700000000003</v>
      </c>
      <c r="P120" t="s">
        <v>30</v>
      </c>
    </row>
    <row r="121" spans="1:16" hidden="1" x14ac:dyDescent="0.25">
      <c r="A121" t="s">
        <v>17</v>
      </c>
      <c r="B121" t="s">
        <v>103</v>
      </c>
      <c r="C121" t="s">
        <v>481</v>
      </c>
      <c r="D121" t="s">
        <v>374</v>
      </c>
      <c r="E121" t="s">
        <v>375</v>
      </c>
      <c r="F121" t="s">
        <v>1603</v>
      </c>
      <c r="G121">
        <v>151884</v>
      </c>
      <c r="H121" s="9">
        <v>200</v>
      </c>
      <c r="I121" s="1">
        <v>45467</v>
      </c>
      <c r="J121">
        <v>6</v>
      </c>
      <c r="K121">
        <v>2024</v>
      </c>
      <c r="L121" t="s">
        <v>106</v>
      </c>
      <c r="M121">
        <v>46.55</v>
      </c>
      <c r="N121" t="s">
        <v>4616</v>
      </c>
      <c r="O121">
        <v>72.545199999999994</v>
      </c>
      <c r="P121" t="s">
        <v>30</v>
      </c>
    </row>
    <row r="122" spans="1:16" hidden="1" x14ac:dyDescent="0.25">
      <c r="A122" t="s">
        <v>17</v>
      </c>
      <c r="B122" t="s">
        <v>103</v>
      </c>
      <c r="C122" t="s">
        <v>452</v>
      </c>
      <c r="D122" t="s">
        <v>376</v>
      </c>
      <c r="E122" t="s">
        <v>377</v>
      </c>
      <c r="F122" t="s">
        <v>202</v>
      </c>
      <c r="G122">
        <v>151884</v>
      </c>
      <c r="H122" s="9">
        <v>150</v>
      </c>
      <c r="I122" s="1">
        <v>45467</v>
      </c>
      <c r="J122">
        <v>6</v>
      </c>
      <c r="K122">
        <v>2024</v>
      </c>
      <c r="L122" t="s">
        <v>106</v>
      </c>
      <c r="M122">
        <v>34.36</v>
      </c>
      <c r="N122" t="s">
        <v>4616</v>
      </c>
      <c r="O122">
        <v>53.547899999999998</v>
      </c>
      <c r="P122" t="s">
        <v>30</v>
      </c>
    </row>
    <row r="123" spans="1:16" hidden="1" x14ac:dyDescent="0.25">
      <c r="A123" t="s">
        <v>17</v>
      </c>
      <c r="B123" t="s">
        <v>103</v>
      </c>
      <c r="C123" t="s">
        <v>459</v>
      </c>
      <c r="D123" t="s">
        <v>378</v>
      </c>
      <c r="E123" t="s">
        <v>379</v>
      </c>
      <c r="F123" t="s">
        <v>1603</v>
      </c>
      <c r="G123">
        <v>151884</v>
      </c>
      <c r="H123" s="9">
        <v>115</v>
      </c>
      <c r="I123" s="1">
        <v>45467</v>
      </c>
      <c r="J123">
        <v>6</v>
      </c>
      <c r="K123">
        <v>2024</v>
      </c>
      <c r="L123" t="s">
        <v>106</v>
      </c>
      <c r="M123">
        <v>25.78</v>
      </c>
      <c r="N123" t="s">
        <v>4616</v>
      </c>
      <c r="O123">
        <v>40.176499999999997</v>
      </c>
      <c r="P123" t="s">
        <v>30</v>
      </c>
    </row>
    <row r="124" spans="1:16" hidden="1" x14ac:dyDescent="0.25">
      <c r="A124" t="s">
        <v>17</v>
      </c>
      <c r="B124" t="s">
        <v>199</v>
      </c>
      <c r="C124" t="s">
        <v>467</v>
      </c>
      <c r="D124" t="s">
        <v>380</v>
      </c>
      <c r="E124" t="s">
        <v>381</v>
      </c>
      <c r="F124" t="s">
        <v>202</v>
      </c>
      <c r="G124">
        <v>151884</v>
      </c>
      <c r="H124" s="9">
        <v>100</v>
      </c>
      <c r="I124" s="1">
        <v>45467</v>
      </c>
      <c r="J124">
        <v>6</v>
      </c>
      <c r="K124">
        <v>2024</v>
      </c>
      <c r="L124" t="s">
        <v>106</v>
      </c>
      <c r="M124">
        <v>14.16</v>
      </c>
      <c r="N124" t="s">
        <v>4616</v>
      </c>
      <c r="O124">
        <v>22.067499999999999</v>
      </c>
      <c r="P124" t="s">
        <v>30</v>
      </c>
    </row>
    <row r="125" spans="1:16" hidden="1" x14ac:dyDescent="0.25">
      <c r="A125" t="s">
        <v>17</v>
      </c>
      <c r="B125" t="s">
        <v>16</v>
      </c>
      <c r="C125" t="s">
        <v>461</v>
      </c>
      <c r="D125" t="s">
        <v>107</v>
      </c>
      <c r="E125" t="s">
        <v>107</v>
      </c>
      <c r="F125" t="s">
        <v>202</v>
      </c>
      <c r="G125">
        <v>151884</v>
      </c>
      <c r="H125" s="9">
        <v>20</v>
      </c>
      <c r="I125" s="1">
        <v>45467</v>
      </c>
      <c r="J125">
        <v>6</v>
      </c>
      <c r="K125">
        <v>2024</v>
      </c>
      <c r="L125" t="s">
        <v>106</v>
      </c>
      <c r="M125">
        <v>24</v>
      </c>
      <c r="O125">
        <v>37.402500000000003</v>
      </c>
      <c r="P125" t="s">
        <v>30</v>
      </c>
    </row>
    <row r="126" spans="1:16" hidden="1" x14ac:dyDescent="0.25">
      <c r="A126" t="s">
        <v>39</v>
      </c>
      <c r="B126" t="s">
        <v>16</v>
      </c>
      <c r="C126" t="s">
        <v>576</v>
      </c>
      <c r="D126" t="s">
        <v>90</v>
      </c>
      <c r="E126" t="s">
        <v>91</v>
      </c>
      <c r="F126" t="s">
        <v>202</v>
      </c>
      <c r="G126">
        <v>151786</v>
      </c>
      <c r="H126" s="9">
        <v>1</v>
      </c>
      <c r="I126" s="1">
        <v>45431</v>
      </c>
      <c r="J126">
        <v>5</v>
      </c>
      <c r="K126">
        <v>2024</v>
      </c>
      <c r="L126" t="s">
        <v>37</v>
      </c>
      <c r="M126">
        <v>33.5</v>
      </c>
      <c r="N126" t="s">
        <v>4615</v>
      </c>
      <c r="O126">
        <v>52.207599999999999</v>
      </c>
      <c r="P126" t="s">
        <v>12</v>
      </c>
    </row>
    <row r="127" spans="1:16" hidden="1" x14ac:dyDescent="0.25">
      <c r="A127" t="s">
        <v>39</v>
      </c>
      <c r="B127" t="s">
        <v>38</v>
      </c>
      <c r="C127" t="s">
        <v>3292</v>
      </c>
      <c r="D127" t="s">
        <v>943</v>
      </c>
      <c r="E127" t="s">
        <v>944</v>
      </c>
      <c r="F127" t="s">
        <v>202</v>
      </c>
      <c r="G127">
        <v>151785</v>
      </c>
      <c r="H127" s="9">
        <v>1</v>
      </c>
      <c r="I127" s="1">
        <v>45431</v>
      </c>
      <c r="J127">
        <v>5</v>
      </c>
      <c r="K127">
        <v>2024</v>
      </c>
      <c r="L127" t="s">
        <v>37</v>
      </c>
      <c r="M127">
        <v>28.25</v>
      </c>
      <c r="N127" t="s">
        <v>4615</v>
      </c>
      <c r="O127">
        <v>44.025799999999997</v>
      </c>
      <c r="P127" t="s">
        <v>12</v>
      </c>
    </row>
    <row r="128" spans="1:16" hidden="1" x14ac:dyDescent="0.25">
      <c r="A128" t="s">
        <v>39</v>
      </c>
      <c r="B128" t="s">
        <v>38</v>
      </c>
      <c r="C128" t="s">
        <v>470</v>
      </c>
      <c r="D128" t="s">
        <v>77</v>
      </c>
      <c r="E128" t="s">
        <v>78</v>
      </c>
      <c r="F128" t="s">
        <v>202</v>
      </c>
      <c r="G128">
        <v>151783</v>
      </c>
      <c r="H128" s="9">
        <v>1</v>
      </c>
      <c r="I128" s="1">
        <v>45431</v>
      </c>
      <c r="J128">
        <v>5</v>
      </c>
      <c r="K128">
        <v>2024</v>
      </c>
      <c r="L128" t="s">
        <v>37</v>
      </c>
      <c r="M128">
        <v>28.25</v>
      </c>
      <c r="N128" t="s">
        <v>4615</v>
      </c>
      <c r="O128">
        <v>44.025799999999997</v>
      </c>
      <c r="P128" t="s">
        <v>12</v>
      </c>
    </row>
    <row r="129" spans="1:16" hidden="1" x14ac:dyDescent="0.25">
      <c r="A129" t="s">
        <v>39</v>
      </c>
      <c r="B129" t="s">
        <v>38</v>
      </c>
      <c r="C129" t="s">
        <v>506</v>
      </c>
      <c r="D129" t="s">
        <v>52</v>
      </c>
      <c r="E129" t="s">
        <v>53</v>
      </c>
      <c r="F129" t="s">
        <v>202</v>
      </c>
      <c r="G129">
        <v>151782</v>
      </c>
      <c r="H129" s="9">
        <v>1</v>
      </c>
      <c r="I129" s="1">
        <v>45431</v>
      </c>
      <c r="J129">
        <v>5</v>
      </c>
      <c r="K129">
        <v>2024</v>
      </c>
      <c r="L129" t="s">
        <v>37</v>
      </c>
      <c r="M129">
        <v>28.25</v>
      </c>
      <c r="N129" t="s">
        <v>4615</v>
      </c>
      <c r="O129">
        <v>44.025799999999997</v>
      </c>
      <c r="P129" t="s">
        <v>12</v>
      </c>
    </row>
    <row r="130" spans="1:16" hidden="1" x14ac:dyDescent="0.25">
      <c r="A130" t="s">
        <v>39</v>
      </c>
      <c r="B130" t="s">
        <v>38</v>
      </c>
      <c r="C130" t="s">
        <v>515</v>
      </c>
      <c r="D130" t="s">
        <v>42</v>
      </c>
      <c r="E130" t="s">
        <v>43</v>
      </c>
      <c r="F130" t="s">
        <v>202</v>
      </c>
      <c r="G130">
        <v>151781</v>
      </c>
      <c r="H130" s="9">
        <v>1</v>
      </c>
      <c r="I130" s="1">
        <v>45431</v>
      </c>
      <c r="J130">
        <v>5</v>
      </c>
      <c r="K130">
        <v>2024</v>
      </c>
      <c r="L130" t="s">
        <v>37</v>
      </c>
      <c r="M130">
        <v>28.25</v>
      </c>
      <c r="N130" t="s">
        <v>4615</v>
      </c>
      <c r="O130">
        <v>44.025799999999997</v>
      </c>
      <c r="P130" t="s">
        <v>12</v>
      </c>
    </row>
    <row r="131" spans="1:16" hidden="1" x14ac:dyDescent="0.25">
      <c r="A131" t="s">
        <v>39</v>
      </c>
      <c r="B131" t="s">
        <v>38</v>
      </c>
      <c r="C131" t="s">
        <v>476</v>
      </c>
      <c r="D131" t="s">
        <v>71</v>
      </c>
      <c r="E131" t="s">
        <v>72</v>
      </c>
      <c r="F131" t="s">
        <v>202</v>
      </c>
      <c r="G131">
        <v>151780</v>
      </c>
      <c r="H131" s="9">
        <v>1</v>
      </c>
      <c r="I131" s="1">
        <v>45431</v>
      </c>
      <c r="J131">
        <v>5</v>
      </c>
      <c r="K131">
        <v>2024</v>
      </c>
      <c r="L131" t="s">
        <v>37</v>
      </c>
      <c r="M131">
        <v>28.25</v>
      </c>
      <c r="N131" t="s">
        <v>4615</v>
      </c>
      <c r="O131">
        <v>44.025799999999997</v>
      </c>
      <c r="P131" t="s">
        <v>12</v>
      </c>
    </row>
    <row r="132" spans="1:16" hidden="1" x14ac:dyDescent="0.25">
      <c r="A132" t="s">
        <v>39</v>
      </c>
      <c r="B132" t="s">
        <v>38</v>
      </c>
      <c r="C132" t="s">
        <v>478</v>
      </c>
      <c r="D132" t="s">
        <v>35</v>
      </c>
      <c r="E132" t="s">
        <v>36</v>
      </c>
      <c r="F132" t="s">
        <v>202</v>
      </c>
      <c r="G132">
        <v>151778</v>
      </c>
      <c r="H132" s="9">
        <v>1</v>
      </c>
      <c r="I132" s="1">
        <v>45431</v>
      </c>
      <c r="J132">
        <v>5</v>
      </c>
      <c r="K132">
        <v>2024</v>
      </c>
      <c r="L132" t="s">
        <v>37</v>
      </c>
      <c r="M132">
        <v>28.25</v>
      </c>
      <c r="N132" t="s">
        <v>4615</v>
      </c>
      <c r="O132">
        <v>44.025799999999997</v>
      </c>
      <c r="P132" t="s">
        <v>12</v>
      </c>
    </row>
    <row r="133" spans="1:16" hidden="1" x14ac:dyDescent="0.25">
      <c r="A133" t="s">
        <v>17</v>
      </c>
      <c r="B133" t="s">
        <v>26</v>
      </c>
      <c r="C133" t="s">
        <v>562</v>
      </c>
      <c r="D133" t="s">
        <v>205</v>
      </c>
      <c r="E133" t="s">
        <v>206</v>
      </c>
      <c r="F133" t="s">
        <v>202</v>
      </c>
      <c r="G133">
        <v>151068</v>
      </c>
      <c r="H133" s="9">
        <v>55</v>
      </c>
      <c r="I133" s="1">
        <v>45453</v>
      </c>
      <c r="J133">
        <v>6</v>
      </c>
      <c r="K133">
        <v>2024</v>
      </c>
      <c r="L133" t="s">
        <v>4746</v>
      </c>
      <c r="M133">
        <v>20.5</v>
      </c>
      <c r="N133" t="s">
        <v>4619</v>
      </c>
      <c r="O133">
        <v>31.947900000000001</v>
      </c>
      <c r="P133" t="s">
        <v>30</v>
      </c>
    </row>
    <row r="134" spans="1:16" hidden="1" x14ac:dyDescent="0.25">
      <c r="A134" t="s">
        <v>17</v>
      </c>
      <c r="B134" t="s">
        <v>112</v>
      </c>
      <c r="C134" t="s">
        <v>445</v>
      </c>
      <c r="D134" t="s">
        <v>408</v>
      </c>
      <c r="E134" t="s">
        <v>409</v>
      </c>
      <c r="F134" t="s">
        <v>202</v>
      </c>
      <c r="G134">
        <v>151068</v>
      </c>
      <c r="H134" s="9">
        <v>1</v>
      </c>
      <c r="I134" s="1">
        <v>45453</v>
      </c>
      <c r="J134">
        <v>6</v>
      </c>
      <c r="K134">
        <v>2024</v>
      </c>
      <c r="L134" t="s">
        <v>4746</v>
      </c>
      <c r="M134">
        <v>0</v>
      </c>
      <c r="N134" t="s">
        <v>4619</v>
      </c>
      <c r="O134">
        <v>0</v>
      </c>
      <c r="P134" t="s">
        <v>30</v>
      </c>
    </row>
    <row r="135" spans="1:16" hidden="1" x14ac:dyDescent="0.25">
      <c r="A135" t="s">
        <v>17</v>
      </c>
      <c r="B135" t="s">
        <v>103</v>
      </c>
      <c r="C135" t="s">
        <v>3060</v>
      </c>
      <c r="D135" t="s">
        <v>1522</v>
      </c>
      <c r="E135" t="s">
        <v>1523</v>
      </c>
      <c r="F135" t="s">
        <v>202</v>
      </c>
      <c r="G135">
        <v>151068</v>
      </c>
      <c r="H135" s="9">
        <v>15</v>
      </c>
      <c r="I135" s="1">
        <v>45453</v>
      </c>
      <c r="J135">
        <v>6</v>
      </c>
      <c r="K135">
        <v>2024</v>
      </c>
      <c r="L135" t="s">
        <v>4746</v>
      </c>
      <c r="M135">
        <v>7</v>
      </c>
      <c r="N135" t="s">
        <v>4619</v>
      </c>
      <c r="O135">
        <v>10.9091</v>
      </c>
      <c r="P135" t="s">
        <v>30</v>
      </c>
    </row>
    <row r="136" spans="1:16" hidden="1" x14ac:dyDescent="0.25">
      <c r="A136" t="s">
        <v>17</v>
      </c>
      <c r="B136" t="s">
        <v>16</v>
      </c>
      <c r="C136" t="s">
        <v>577</v>
      </c>
      <c r="D136" t="s">
        <v>278</v>
      </c>
      <c r="E136" t="s">
        <v>279</v>
      </c>
      <c r="F136" t="s">
        <v>202</v>
      </c>
      <c r="G136">
        <v>151067</v>
      </c>
      <c r="H136" s="9">
        <v>19</v>
      </c>
      <c r="I136" s="1">
        <v>45453</v>
      </c>
      <c r="J136">
        <v>6</v>
      </c>
      <c r="K136">
        <v>2024</v>
      </c>
      <c r="L136" t="s">
        <v>4746</v>
      </c>
      <c r="M136">
        <v>125.5</v>
      </c>
      <c r="N136" t="s">
        <v>4619</v>
      </c>
      <c r="O136">
        <v>195.58369999999999</v>
      </c>
      <c r="P136" t="s">
        <v>30</v>
      </c>
    </row>
    <row r="137" spans="1:16" hidden="1" x14ac:dyDescent="0.25">
      <c r="A137" t="s">
        <v>17</v>
      </c>
      <c r="B137" t="s">
        <v>16</v>
      </c>
      <c r="C137" t="s">
        <v>578</v>
      </c>
      <c r="D137" t="s">
        <v>280</v>
      </c>
      <c r="E137" t="s">
        <v>281</v>
      </c>
      <c r="F137" t="s">
        <v>202</v>
      </c>
      <c r="G137">
        <v>151067</v>
      </c>
      <c r="H137" s="9">
        <v>19</v>
      </c>
      <c r="I137" s="1">
        <v>45453</v>
      </c>
      <c r="J137">
        <v>6</v>
      </c>
      <c r="K137">
        <v>2024</v>
      </c>
      <c r="L137" t="s">
        <v>4746</v>
      </c>
      <c r="M137">
        <v>124</v>
      </c>
      <c r="N137" t="s">
        <v>4619</v>
      </c>
      <c r="O137">
        <v>193.24610000000001</v>
      </c>
      <c r="P137" t="s">
        <v>30</v>
      </c>
    </row>
    <row r="138" spans="1:16" hidden="1" x14ac:dyDescent="0.25">
      <c r="A138" t="s">
        <v>17</v>
      </c>
      <c r="B138" t="s">
        <v>16</v>
      </c>
      <c r="C138" t="s">
        <v>579</v>
      </c>
      <c r="D138" t="s">
        <v>282</v>
      </c>
      <c r="E138" t="s">
        <v>283</v>
      </c>
      <c r="F138" t="s">
        <v>202</v>
      </c>
      <c r="G138">
        <v>151067</v>
      </c>
      <c r="H138" s="9">
        <v>5</v>
      </c>
      <c r="I138" s="1">
        <v>45453</v>
      </c>
      <c r="J138">
        <v>6</v>
      </c>
      <c r="K138">
        <v>2024</v>
      </c>
      <c r="L138" t="s">
        <v>4746</v>
      </c>
      <c r="M138">
        <v>132.1</v>
      </c>
      <c r="N138" t="s">
        <v>4619</v>
      </c>
      <c r="O138">
        <v>205.86940000000001</v>
      </c>
      <c r="P138" t="s">
        <v>30</v>
      </c>
    </row>
    <row r="139" spans="1:16" hidden="1" x14ac:dyDescent="0.25">
      <c r="A139" t="s">
        <v>17</v>
      </c>
      <c r="B139" t="s">
        <v>16</v>
      </c>
      <c r="C139" t="s">
        <v>580</v>
      </c>
      <c r="D139" t="s">
        <v>284</v>
      </c>
      <c r="E139" t="s">
        <v>285</v>
      </c>
      <c r="F139" t="s">
        <v>202</v>
      </c>
      <c r="G139">
        <v>151067</v>
      </c>
      <c r="H139" s="9">
        <v>5</v>
      </c>
      <c r="I139" s="1">
        <v>45453</v>
      </c>
      <c r="J139">
        <v>6</v>
      </c>
      <c r="K139">
        <v>2024</v>
      </c>
      <c r="L139" t="s">
        <v>4746</v>
      </c>
      <c r="M139">
        <v>132</v>
      </c>
      <c r="N139" t="s">
        <v>4619</v>
      </c>
      <c r="O139">
        <v>205.71350000000001</v>
      </c>
      <c r="P139" t="s">
        <v>30</v>
      </c>
    </row>
    <row r="140" spans="1:16" hidden="1" x14ac:dyDescent="0.25">
      <c r="A140" t="s">
        <v>17</v>
      </c>
      <c r="B140" t="s">
        <v>16</v>
      </c>
      <c r="C140" t="s">
        <v>2975</v>
      </c>
      <c r="D140" t="s">
        <v>1642</v>
      </c>
      <c r="E140" t="s">
        <v>1643</v>
      </c>
      <c r="F140" t="s">
        <v>202</v>
      </c>
      <c r="G140">
        <v>151066</v>
      </c>
      <c r="H140" s="9">
        <v>260</v>
      </c>
      <c r="I140" s="1">
        <v>45453</v>
      </c>
      <c r="J140">
        <v>6</v>
      </c>
      <c r="K140">
        <v>2024</v>
      </c>
      <c r="L140" t="s">
        <v>4746</v>
      </c>
      <c r="M140">
        <v>32.950000000000003</v>
      </c>
      <c r="N140" t="s">
        <v>4619</v>
      </c>
      <c r="O140">
        <v>51.350499999999997</v>
      </c>
      <c r="P140" t="s">
        <v>30</v>
      </c>
    </row>
    <row r="141" spans="1:16" hidden="1" x14ac:dyDescent="0.25">
      <c r="A141" t="s">
        <v>17</v>
      </c>
      <c r="B141" t="s">
        <v>202</v>
      </c>
      <c r="C141" t="s">
        <v>584</v>
      </c>
      <c r="D141" t="s">
        <v>270</v>
      </c>
      <c r="E141" t="s">
        <v>271</v>
      </c>
      <c r="F141" t="s">
        <v>202</v>
      </c>
      <c r="G141">
        <v>151066</v>
      </c>
      <c r="H141" s="9">
        <v>40</v>
      </c>
      <c r="I141" s="1">
        <v>45453</v>
      </c>
      <c r="J141">
        <v>6</v>
      </c>
      <c r="K141">
        <v>2024</v>
      </c>
      <c r="L141" t="s">
        <v>4746</v>
      </c>
      <c r="M141">
        <v>28</v>
      </c>
      <c r="N141" t="s">
        <v>4619</v>
      </c>
      <c r="O141">
        <v>43.636200000000002</v>
      </c>
      <c r="P141" t="s">
        <v>30</v>
      </c>
    </row>
    <row r="142" spans="1:16" hidden="1" x14ac:dyDescent="0.25">
      <c r="A142" t="s">
        <v>17</v>
      </c>
      <c r="B142" t="s">
        <v>103</v>
      </c>
      <c r="C142" t="s">
        <v>3060</v>
      </c>
      <c r="D142" t="s">
        <v>1522</v>
      </c>
      <c r="E142" t="s">
        <v>1523</v>
      </c>
      <c r="F142" t="s">
        <v>202</v>
      </c>
      <c r="G142">
        <v>151066</v>
      </c>
      <c r="H142" s="9">
        <v>10</v>
      </c>
      <c r="I142" s="1">
        <v>45453</v>
      </c>
      <c r="J142">
        <v>6</v>
      </c>
      <c r="K142">
        <v>2024</v>
      </c>
      <c r="L142" t="s">
        <v>4746</v>
      </c>
      <c r="M142">
        <v>7</v>
      </c>
      <c r="N142" t="s">
        <v>4619</v>
      </c>
      <c r="O142">
        <v>10.9091</v>
      </c>
      <c r="P142" t="s">
        <v>30</v>
      </c>
    </row>
    <row r="143" spans="1:16" hidden="1" x14ac:dyDescent="0.25">
      <c r="A143" t="s">
        <v>17</v>
      </c>
      <c r="B143" t="s">
        <v>202</v>
      </c>
      <c r="C143" t="s">
        <v>2795</v>
      </c>
      <c r="D143" t="s">
        <v>1726</v>
      </c>
      <c r="E143" t="s">
        <v>1727</v>
      </c>
      <c r="F143" t="s">
        <v>202</v>
      </c>
      <c r="G143">
        <v>151066</v>
      </c>
      <c r="H143" s="9">
        <v>200</v>
      </c>
      <c r="I143" s="1">
        <v>45453</v>
      </c>
      <c r="J143">
        <v>6</v>
      </c>
      <c r="K143">
        <v>2024</v>
      </c>
      <c r="L143" t="s">
        <v>4746</v>
      </c>
      <c r="M143">
        <v>20</v>
      </c>
      <c r="N143" t="s">
        <v>4619</v>
      </c>
      <c r="O143">
        <v>31.168700000000001</v>
      </c>
      <c r="P143" t="s">
        <v>30</v>
      </c>
    </row>
    <row r="144" spans="1:16" hidden="1" x14ac:dyDescent="0.25">
      <c r="A144" t="s">
        <v>17</v>
      </c>
      <c r="B144" t="s">
        <v>199</v>
      </c>
      <c r="C144" t="s">
        <v>582</v>
      </c>
      <c r="D144" t="s">
        <v>320</v>
      </c>
      <c r="E144" t="s">
        <v>321</v>
      </c>
      <c r="F144" t="s">
        <v>202</v>
      </c>
      <c r="G144">
        <v>151066</v>
      </c>
      <c r="H144" s="9">
        <v>150</v>
      </c>
      <c r="I144" s="1">
        <v>45453</v>
      </c>
      <c r="J144">
        <v>6</v>
      </c>
      <c r="K144">
        <v>2024</v>
      </c>
      <c r="L144" t="s">
        <v>4746</v>
      </c>
      <c r="M144">
        <v>45</v>
      </c>
      <c r="N144" t="s">
        <v>4619</v>
      </c>
      <c r="O144">
        <v>70.129599999999996</v>
      </c>
      <c r="P144" t="s">
        <v>30</v>
      </c>
    </row>
    <row r="145" spans="1:16" hidden="1" x14ac:dyDescent="0.25">
      <c r="A145" t="s">
        <v>17</v>
      </c>
      <c r="B145" t="s">
        <v>199</v>
      </c>
      <c r="C145" t="s">
        <v>523</v>
      </c>
      <c r="D145" t="s">
        <v>338</v>
      </c>
      <c r="E145" t="s">
        <v>339</v>
      </c>
      <c r="F145" t="s">
        <v>202</v>
      </c>
      <c r="G145">
        <v>151066</v>
      </c>
      <c r="H145" s="9">
        <v>28</v>
      </c>
      <c r="I145" s="1">
        <v>45453</v>
      </c>
      <c r="J145">
        <v>6</v>
      </c>
      <c r="K145">
        <v>2024</v>
      </c>
      <c r="L145" t="s">
        <v>4746</v>
      </c>
      <c r="M145">
        <v>8.5</v>
      </c>
      <c r="N145" t="s">
        <v>4619</v>
      </c>
      <c r="O145">
        <v>13.246700000000001</v>
      </c>
      <c r="P145" t="s">
        <v>30</v>
      </c>
    </row>
    <row r="146" spans="1:16" hidden="1" x14ac:dyDescent="0.25">
      <c r="A146" t="s">
        <v>17</v>
      </c>
      <c r="B146" t="s">
        <v>202</v>
      </c>
      <c r="C146" t="s">
        <v>522</v>
      </c>
      <c r="D146" t="s">
        <v>342</v>
      </c>
      <c r="E146" t="s">
        <v>343</v>
      </c>
      <c r="F146" t="s">
        <v>202</v>
      </c>
      <c r="G146">
        <v>151066</v>
      </c>
      <c r="H146" s="9">
        <v>425</v>
      </c>
      <c r="I146" s="1">
        <v>45453</v>
      </c>
      <c r="J146">
        <v>6</v>
      </c>
      <c r="K146">
        <v>2024</v>
      </c>
      <c r="L146" t="s">
        <v>4746</v>
      </c>
      <c r="M146">
        <v>10.5</v>
      </c>
      <c r="N146" t="s">
        <v>4619</v>
      </c>
      <c r="O146">
        <v>16.363600000000002</v>
      </c>
      <c r="P146" t="s">
        <v>30</v>
      </c>
    </row>
    <row r="147" spans="1:16" hidden="1" x14ac:dyDescent="0.25">
      <c r="A147" t="s">
        <v>17</v>
      </c>
      <c r="B147" t="s">
        <v>26</v>
      </c>
      <c r="C147" t="s">
        <v>562</v>
      </c>
      <c r="D147" t="s">
        <v>205</v>
      </c>
      <c r="E147" t="s">
        <v>206</v>
      </c>
      <c r="F147" t="s">
        <v>202</v>
      </c>
      <c r="G147">
        <v>151066</v>
      </c>
      <c r="H147" s="9">
        <v>50</v>
      </c>
      <c r="I147" s="1">
        <v>45453</v>
      </c>
      <c r="J147">
        <v>6</v>
      </c>
      <c r="K147">
        <v>2024</v>
      </c>
      <c r="L147" t="s">
        <v>4746</v>
      </c>
      <c r="M147">
        <v>20.5</v>
      </c>
      <c r="N147" t="s">
        <v>4619</v>
      </c>
      <c r="O147">
        <v>31.947900000000001</v>
      </c>
      <c r="P147" t="s">
        <v>30</v>
      </c>
    </row>
    <row r="148" spans="1:16" hidden="1" x14ac:dyDescent="0.25">
      <c r="A148" t="s">
        <v>17</v>
      </c>
      <c r="B148" t="s">
        <v>112</v>
      </c>
      <c r="C148" t="s">
        <v>446</v>
      </c>
      <c r="D148" t="s">
        <v>404</v>
      </c>
      <c r="E148" t="s">
        <v>405</v>
      </c>
      <c r="F148" t="s">
        <v>202</v>
      </c>
      <c r="G148">
        <v>151066</v>
      </c>
      <c r="H148" s="9">
        <v>43</v>
      </c>
      <c r="I148" s="1">
        <v>45453</v>
      </c>
      <c r="J148">
        <v>6</v>
      </c>
      <c r="K148">
        <v>2024</v>
      </c>
      <c r="L148" t="s">
        <v>4746</v>
      </c>
      <c r="M148">
        <v>135</v>
      </c>
      <c r="N148" t="s">
        <v>4619</v>
      </c>
      <c r="O148">
        <v>210.3888</v>
      </c>
      <c r="P148" t="s">
        <v>30</v>
      </c>
    </row>
    <row r="149" spans="1:16" hidden="1" x14ac:dyDescent="0.25">
      <c r="A149" t="s">
        <v>17</v>
      </c>
      <c r="B149" t="s">
        <v>112</v>
      </c>
      <c r="C149" t="s">
        <v>447</v>
      </c>
      <c r="D149" t="s">
        <v>406</v>
      </c>
      <c r="E149" t="s">
        <v>407</v>
      </c>
      <c r="F149" t="s">
        <v>202</v>
      </c>
      <c r="G149">
        <v>151066</v>
      </c>
      <c r="H149" s="9">
        <v>43</v>
      </c>
      <c r="I149" s="1">
        <v>45453</v>
      </c>
      <c r="J149">
        <v>6</v>
      </c>
      <c r="K149">
        <v>2024</v>
      </c>
      <c r="L149" t="s">
        <v>4746</v>
      </c>
      <c r="M149">
        <v>90</v>
      </c>
      <c r="N149" t="s">
        <v>4619</v>
      </c>
      <c r="O149">
        <v>140.25919999999999</v>
      </c>
      <c r="P149" t="s">
        <v>30</v>
      </c>
    </row>
    <row r="150" spans="1:16" hidden="1" x14ac:dyDescent="0.25">
      <c r="A150" t="s">
        <v>17</v>
      </c>
      <c r="B150" t="s">
        <v>112</v>
      </c>
      <c r="C150" t="s">
        <v>445</v>
      </c>
      <c r="D150" t="s">
        <v>408</v>
      </c>
      <c r="E150" t="s">
        <v>409</v>
      </c>
      <c r="F150" t="s">
        <v>202</v>
      </c>
      <c r="G150">
        <v>151066</v>
      </c>
      <c r="H150" s="9">
        <v>43</v>
      </c>
      <c r="I150" s="1">
        <v>45453</v>
      </c>
      <c r="J150">
        <v>6</v>
      </c>
      <c r="K150">
        <v>2024</v>
      </c>
      <c r="L150" t="s">
        <v>4746</v>
      </c>
      <c r="M150">
        <v>88</v>
      </c>
      <c r="N150" t="s">
        <v>4619</v>
      </c>
      <c r="O150">
        <v>137.14240000000001</v>
      </c>
      <c r="P150" t="s">
        <v>30</v>
      </c>
    </row>
    <row r="151" spans="1:16" hidden="1" x14ac:dyDescent="0.25">
      <c r="A151" t="s">
        <v>17</v>
      </c>
      <c r="B151" t="s">
        <v>16</v>
      </c>
      <c r="C151" t="s">
        <v>449</v>
      </c>
      <c r="D151" t="s">
        <v>410</v>
      </c>
      <c r="E151" t="s">
        <v>411</v>
      </c>
      <c r="F151" t="s">
        <v>202</v>
      </c>
      <c r="G151">
        <v>151066</v>
      </c>
      <c r="H151" s="9">
        <v>30</v>
      </c>
      <c r="I151" s="1">
        <v>45453</v>
      </c>
      <c r="J151">
        <v>6</v>
      </c>
      <c r="K151">
        <v>2024</v>
      </c>
      <c r="L151" t="s">
        <v>4746</v>
      </c>
      <c r="M151">
        <v>125</v>
      </c>
      <c r="N151" t="s">
        <v>4619</v>
      </c>
      <c r="O151">
        <v>194.80449999999999</v>
      </c>
      <c r="P151" t="s">
        <v>30</v>
      </c>
    </row>
    <row r="152" spans="1:16" hidden="1" x14ac:dyDescent="0.25">
      <c r="A152" t="s">
        <v>17</v>
      </c>
      <c r="B152" t="s">
        <v>16</v>
      </c>
      <c r="C152" t="s">
        <v>450</v>
      </c>
      <c r="D152" t="s">
        <v>412</v>
      </c>
      <c r="E152" t="s">
        <v>413</v>
      </c>
      <c r="F152" t="s">
        <v>202</v>
      </c>
      <c r="G152">
        <v>151066</v>
      </c>
      <c r="H152" s="9">
        <v>30</v>
      </c>
      <c r="I152" s="1">
        <v>45453</v>
      </c>
      <c r="J152">
        <v>6</v>
      </c>
      <c r="K152">
        <v>2024</v>
      </c>
      <c r="L152" t="s">
        <v>4746</v>
      </c>
      <c r="M152">
        <v>90</v>
      </c>
      <c r="N152" t="s">
        <v>4619</v>
      </c>
      <c r="O152">
        <v>140.25919999999999</v>
      </c>
      <c r="P152" t="s">
        <v>30</v>
      </c>
    </row>
    <row r="153" spans="1:16" hidden="1" x14ac:dyDescent="0.25">
      <c r="A153" t="s">
        <v>17</v>
      </c>
      <c r="B153" t="s">
        <v>16</v>
      </c>
      <c r="C153" t="s">
        <v>451</v>
      </c>
      <c r="D153" t="s">
        <v>414</v>
      </c>
      <c r="E153" t="s">
        <v>415</v>
      </c>
      <c r="F153" t="s">
        <v>202</v>
      </c>
      <c r="G153">
        <v>151066</v>
      </c>
      <c r="H153" s="9">
        <v>30</v>
      </c>
      <c r="I153" s="1">
        <v>45453</v>
      </c>
      <c r="J153">
        <v>6</v>
      </c>
      <c r="K153">
        <v>2024</v>
      </c>
      <c r="L153" t="s">
        <v>4746</v>
      </c>
      <c r="M153">
        <v>88</v>
      </c>
      <c r="N153" t="s">
        <v>4619</v>
      </c>
      <c r="O153">
        <v>137.14240000000001</v>
      </c>
      <c r="P153" t="s">
        <v>30</v>
      </c>
    </row>
    <row r="154" spans="1:16" hidden="1" x14ac:dyDescent="0.25">
      <c r="A154" t="s">
        <v>17</v>
      </c>
      <c r="B154" t="s">
        <v>199</v>
      </c>
      <c r="C154" t="s">
        <v>448</v>
      </c>
      <c r="D154" t="s">
        <v>419</v>
      </c>
      <c r="E154" t="s">
        <v>420</v>
      </c>
      <c r="F154" t="s">
        <v>202</v>
      </c>
      <c r="G154">
        <v>151066</v>
      </c>
      <c r="H154" s="9">
        <v>50</v>
      </c>
      <c r="I154" s="1">
        <v>45453</v>
      </c>
      <c r="J154">
        <v>6</v>
      </c>
      <c r="K154">
        <v>2024</v>
      </c>
      <c r="L154" t="s">
        <v>4746</v>
      </c>
      <c r="M154">
        <v>15</v>
      </c>
      <c r="N154" t="s">
        <v>4619</v>
      </c>
      <c r="O154">
        <v>23.3765</v>
      </c>
      <c r="P154" t="s">
        <v>30</v>
      </c>
    </row>
    <row r="155" spans="1:16" hidden="1" x14ac:dyDescent="0.25">
      <c r="A155" t="s">
        <v>17</v>
      </c>
      <c r="B155" t="s">
        <v>16</v>
      </c>
      <c r="C155" t="s">
        <v>569</v>
      </c>
      <c r="D155" t="s">
        <v>421</v>
      </c>
      <c r="E155" t="s">
        <v>422</v>
      </c>
      <c r="F155" t="s">
        <v>202</v>
      </c>
      <c r="G155">
        <v>151066</v>
      </c>
      <c r="H155" s="9">
        <v>18</v>
      </c>
      <c r="I155" s="1">
        <v>45453</v>
      </c>
      <c r="J155">
        <v>6</v>
      </c>
      <c r="K155">
        <v>2024</v>
      </c>
      <c r="L155" t="s">
        <v>4746</v>
      </c>
      <c r="M155">
        <v>15</v>
      </c>
      <c r="N155" t="s">
        <v>4619</v>
      </c>
      <c r="O155">
        <v>23.3765</v>
      </c>
      <c r="P155" t="s">
        <v>30</v>
      </c>
    </row>
    <row r="156" spans="1:16" hidden="1" x14ac:dyDescent="0.25">
      <c r="A156" t="s">
        <v>17</v>
      </c>
      <c r="B156" t="s">
        <v>199</v>
      </c>
      <c r="C156" t="s">
        <v>2807</v>
      </c>
      <c r="D156" t="s">
        <v>1751</v>
      </c>
      <c r="E156" t="s">
        <v>3760</v>
      </c>
      <c r="F156" t="s">
        <v>202</v>
      </c>
      <c r="G156">
        <v>151066</v>
      </c>
      <c r="H156" s="9">
        <v>60</v>
      </c>
      <c r="I156" s="1">
        <v>45453</v>
      </c>
      <c r="J156">
        <v>6</v>
      </c>
      <c r="K156">
        <v>2024</v>
      </c>
      <c r="L156" t="s">
        <v>4746</v>
      </c>
      <c r="M156">
        <v>23.5</v>
      </c>
      <c r="N156" t="s">
        <v>4619</v>
      </c>
      <c r="O156">
        <v>36.623199999999997</v>
      </c>
      <c r="P156" t="s">
        <v>30</v>
      </c>
    </row>
    <row r="157" spans="1:16" hidden="1" x14ac:dyDescent="0.25">
      <c r="A157" t="s">
        <v>17</v>
      </c>
      <c r="B157" t="s">
        <v>199</v>
      </c>
      <c r="C157" t="s">
        <v>2899</v>
      </c>
      <c r="D157" t="s">
        <v>1763</v>
      </c>
      <c r="E157" t="s">
        <v>1762</v>
      </c>
      <c r="F157" t="s">
        <v>202</v>
      </c>
      <c r="G157">
        <v>151064</v>
      </c>
      <c r="H157" s="9">
        <v>5</v>
      </c>
      <c r="I157" s="1">
        <v>45453</v>
      </c>
      <c r="J157">
        <v>6</v>
      </c>
      <c r="K157">
        <v>2024</v>
      </c>
      <c r="L157" t="s">
        <v>4746</v>
      </c>
      <c r="M157">
        <v>26.5</v>
      </c>
      <c r="N157" t="s">
        <v>4619</v>
      </c>
      <c r="O157">
        <v>40.256999999999998</v>
      </c>
      <c r="P157" t="s">
        <v>30</v>
      </c>
    </row>
    <row r="158" spans="1:16" hidden="1" x14ac:dyDescent="0.25">
      <c r="A158" t="s">
        <v>17</v>
      </c>
      <c r="B158" t="s">
        <v>202</v>
      </c>
      <c r="C158" t="s">
        <v>584</v>
      </c>
      <c r="D158" t="s">
        <v>270</v>
      </c>
      <c r="E158" t="s">
        <v>271</v>
      </c>
      <c r="F158" t="s">
        <v>202</v>
      </c>
      <c r="G158">
        <v>151064</v>
      </c>
      <c r="H158" s="9">
        <v>15</v>
      </c>
      <c r="I158" s="1">
        <v>45453</v>
      </c>
      <c r="J158">
        <v>6</v>
      </c>
      <c r="K158">
        <v>2024</v>
      </c>
      <c r="L158" t="s">
        <v>4746</v>
      </c>
      <c r="M158">
        <v>28</v>
      </c>
      <c r="N158" t="s">
        <v>4619</v>
      </c>
      <c r="O158">
        <v>42.535699999999999</v>
      </c>
      <c r="P158" t="s">
        <v>30</v>
      </c>
    </row>
    <row r="159" spans="1:16" hidden="1" x14ac:dyDescent="0.25">
      <c r="A159" t="s">
        <v>17</v>
      </c>
      <c r="B159" t="s">
        <v>118</v>
      </c>
      <c r="C159" t="s">
        <v>537</v>
      </c>
      <c r="D159" t="s">
        <v>416</v>
      </c>
      <c r="E159" t="s">
        <v>417</v>
      </c>
      <c r="F159" t="s">
        <v>202</v>
      </c>
      <c r="G159">
        <v>151061</v>
      </c>
      <c r="H159" s="9">
        <v>11</v>
      </c>
      <c r="I159" s="1">
        <v>45453</v>
      </c>
      <c r="J159">
        <v>6</v>
      </c>
      <c r="K159">
        <v>2024</v>
      </c>
      <c r="L159" t="s">
        <v>4746</v>
      </c>
      <c r="M159">
        <v>128.5</v>
      </c>
      <c r="N159" t="s">
        <v>4619</v>
      </c>
      <c r="O159">
        <v>194.27080000000001</v>
      </c>
      <c r="P159" t="s">
        <v>30</v>
      </c>
    </row>
    <row r="160" spans="1:16" hidden="1" x14ac:dyDescent="0.25">
      <c r="A160" t="s">
        <v>39</v>
      </c>
      <c r="B160" t="s">
        <v>16</v>
      </c>
      <c r="C160" t="s">
        <v>2994</v>
      </c>
      <c r="D160" t="s">
        <v>986</v>
      </c>
      <c r="E160" t="s">
        <v>987</v>
      </c>
      <c r="F160" t="s">
        <v>202</v>
      </c>
      <c r="G160">
        <v>151013</v>
      </c>
      <c r="H160" s="9">
        <v>1</v>
      </c>
      <c r="I160" s="1">
        <v>45431</v>
      </c>
      <c r="J160">
        <v>5</v>
      </c>
      <c r="K160">
        <v>2024</v>
      </c>
      <c r="L160" t="s">
        <v>37</v>
      </c>
      <c r="M160">
        <v>33.5</v>
      </c>
      <c r="N160" t="s">
        <v>4615</v>
      </c>
      <c r="O160">
        <v>52.207599999999999</v>
      </c>
      <c r="P160" t="s">
        <v>12</v>
      </c>
    </row>
    <row r="161" spans="1:16" hidden="1" x14ac:dyDescent="0.25">
      <c r="A161" t="s">
        <v>39</v>
      </c>
      <c r="B161" t="s">
        <v>38</v>
      </c>
      <c r="C161" t="s">
        <v>476</v>
      </c>
      <c r="D161" t="s">
        <v>71</v>
      </c>
      <c r="E161" t="s">
        <v>72</v>
      </c>
      <c r="F161" t="s">
        <v>202</v>
      </c>
      <c r="G161">
        <v>150990</v>
      </c>
      <c r="H161" s="9">
        <v>1</v>
      </c>
      <c r="I161" s="1">
        <v>45431</v>
      </c>
      <c r="J161">
        <v>5</v>
      </c>
      <c r="K161">
        <v>2024</v>
      </c>
      <c r="L161" t="s">
        <v>37</v>
      </c>
      <c r="M161">
        <v>28.25</v>
      </c>
      <c r="N161" t="s">
        <v>4615</v>
      </c>
      <c r="O161">
        <v>44.025799999999997</v>
      </c>
      <c r="P161" t="s">
        <v>12</v>
      </c>
    </row>
    <row r="162" spans="1:16" hidden="1" x14ac:dyDescent="0.25">
      <c r="A162" t="s">
        <v>39</v>
      </c>
      <c r="B162" t="s">
        <v>38</v>
      </c>
      <c r="C162" t="s">
        <v>2968</v>
      </c>
      <c r="D162" t="s">
        <v>877</v>
      </c>
      <c r="E162" t="s">
        <v>878</v>
      </c>
      <c r="F162" t="s">
        <v>202</v>
      </c>
      <c r="G162">
        <v>150988</v>
      </c>
      <c r="H162" s="9">
        <v>1</v>
      </c>
      <c r="I162" s="1">
        <v>45431</v>
      </c>
      <c r="J162">
        <v>5</v>
      </c>
      <c r="K162">
        <v>2024</v>
      </c>
      <c r="L162" t="s">
        <v>37</v>
      </c>
      <c r="M162">
        <v>28.25</v>
      </c>
      <c r="N162" t="s">
        <v>4615</v>
      </c>
      <c r="O162">
        <v>44.025799999999997</v>
      </c>
      <c r="P162" t="s">
        <v>12</v>
      </c>
    </row>
    <row r="163" spans="1:16" hidden="1" x14ac:dyDescent="0.25">
      <c r="A163" t="s">
        <v>39</v>
      </c>
      <c r="B163" t="s">
        <v>38</v>
      </c>
      <c r="C163" t="s">
        <v>478</v>
      </c>
      <c r="D163" t="s">
        <v>35</v>
      </c>
      <c r="E163" t="s">
        <v>36</v>
      </c>
      <c r="F163" t="s">
        <v>202</v>
      </c>
      <c r="G163">
        <v>150748</v>
      </c>
      <c r="H163" s="9">
        <v>1</v>
      </c>
      <c r="I163" s="1">
        <v>45428</v>
      </c>
      <c r="J163">
        <v>5</v>
      </c>
      <c r="K163">
        <v>2024</v>
      </c>
      <c r="L163" t="s">
        <v>37</v>
      </c>
      <c r="M163">
        <v>28.25</v>
      </c>
      <c r="N163" t="s">
        <v>4615</v>
      </c>
      <c r="O163">
        <v>44.025799999999997</v>
      </c>
      <c r="P163" t="s">
        <v>12</v>
      </c>
    </row>
    <row r="164" spans="1:16" hidden="1" x14ac:dyDescent="0.25">
      <c r="A164" t="s">
        <v>39</v>
      </c>
      <c r="B164" t="s">
        <v>38</v>
      </c>
      <c r="C164" t="s">
        <v>478</v>
      </c>
      <c r="D164" t="s">
        <v>35</v>
      </c>
      <c r="E164" t="s">
        <v>36</v>
      </c>
      <c r="F164" t="s">
        <v>202</v>
      </c>
      <c r="G164">
        <v>150746</v>
      </c>
      <c r="H164" s="9">
        <v>1</v>
      </c>
      <c r="I164" s="1">
        <v>45428</v>
      </c>
      <c r="J164">
        <v>5</v>
      </c>
      <c r="K164">
        <v>2024</v>
      </c>
      <c r="L164" t="s">
        <v>37</v>
      </c>
      <c r="M164">
        <v>28.25</v>
      </c>
      <c r="N164" t="s">
        <v>4615</v>
      </c>
      <c r="O164">
        <v>44.025799999999997</v>
      </c>
      <c r="P164" t="s">
        <v>12</v>
      </c>
    </row>
    <row r="165" spans="1:16" hidden="1" x14ac:dyDescent="0.25">
      <c r="A165" t="s">
        <v>39</v>
      </c>
      <c r="B165" t="s">
        <v>38</v>
      </c>
      <c r="C165" t="s">
        <v>3292</v>
      </c>
      <c r="D165" t="s">
        <v>943</v>
      </c>
      <c r="E165" t="s">
        <v>944</v>
      </c>
      <c r="F165" t="s">
        <v>202</v>
      </c>
      <c r="G165">
        <v>150744</v>
      </c>
      <c r="H165" s="9">
        <v>1</v>
      </c>
      <c r="I165" s="1">
        <v>45428</v>
      </c>
      <c r="J165">
        <v>5</v>
      </c>
      <c r="K165">
        <v>2024</v>
      </c>
      <c r="L165" t="s">
        <v>37</v>
      </c>
      <c r="M165">
        <v>28.25</v>
      </c>
      <c r="N165" t="s">
        <v>4615</v>
      </c>
      <c r="O165">
        <v>44.025799999999997</v>
      </c>
      <c r="P165" t="s">
        <v>12</v>
      </c>
    </row>
    <row r="166" spans="1:16" hidden="1" x14ac:dyDescent="0.25">
      <c r="A166" t="s">
        <v>17</v>
      </c>
      <c r="B166" t="s">
        <v>112</v>
      </c>
      <c r="C166" t="s">
        <v>453</v>
      </c>
      <c r="D166" t="s">
        <v>392</v>
      </c>
      <c r="E166" t="s">
        <v>393</v>
      </c>
      <c r="F166" t="s">
        <v>1206</v>
      </c>
      <c r="G166">
        <v>150720</v>
      </c>
      <c r="H166" s="9">
        <v>3</v>
      </c>
      <c r="I166" s="1">
        <v>45446</v>
      </c>
      <c r="J166">
        <v>6</v>
      </c>
      <c r="K166">
        <v>2024</v>
      </c>
      <c r="L166" t="s">
        <v>15</v>
      </c>
      <c r="M166">
        <v>74</v>
      </c>
      <c r="N166" t="s">
        <v>4616</v>
      </c>
      <c r="O166">
        <v>115.32429999999999</v>
      </c>
      <c r="P166" t="s">
        <v>12</v>
      </c>
    </row>
    <row r="167" spans="1:16" hidden="1" x14ac:dyDescent="0.25">
      <c r="A167" t="s">
        <v>17</v>
      </c>
      <c r="B167" t="s">
        <v>112</v>
      </c>
      <c r="C167" t="s">
        <v>454</v>
      </c>
      <c r="D167" t="s">
        <v>394</v>
      </c>
      <c r="E167" t="s">
        <v>395</v>
      </c>
      <c r="F167" t="s">
        <v>1206</v>
      </c>
      <c r="G167">
        <v>150720</v>
      </c>
      <c r="H167" s="9">
        <v>3</v>
      </c>
      <c r="I167" s="1">
        <v>45446</v>
      </c>
      <c r="J167">
        <v>6</v>
      </c>
      <c r="K167">
        <v>2024</v>
      </c>
      <c r="L167" t="s">
        <v>15</v>
      </c>
      <c r="M167">
        <v>40.67</v>
      </c>
      <c r="N167" t="s">
        <v>4616</v>
      </c>
      <c r="O167">
        <v>63.381599999999999</v>
      </c>
      <c r="P167" t="s">
        <v>12</v>
      </c>
    </row>
    <row r="168" spans="1:16" hidden="1" x14ac:dyDescent="0.25">
      <c r="A168" t="s">
        <v>17</v>
      </c>
      <c r="B168" t="s">
        <v>112</v>
      </c>
      <c r="C168" t="s">
        <v>455</v>
      </c>
      <c r="D168" t="s">
        <v>396</v>
      </c>
      <c r="E168" t="s">
        <v>397</v>
      </c>
      <c r="F168" t="s">
        <v>1206</v>
      </c>
      <c r="G168">
        <v>150720</v>
      </c>
      <c r="H168" s="9">
        <v>3</v>
      </c>
      <c r="I168" s="1">
        <v>45446</v>
      </c>
      <c r="J168">
        <v>6</v>
      </c>
      <c r="K168">
        <v>2024</v>
      </c>
      <c r="L168" t="s">
        <v>15</v>
      </c>
      <c r="M168">
        <v>53.77</v>
      </c>
      <c r="N168" t="s">
        <v>4616</v>
      </c>
      <c r="O168">
        <v>83.7971</v>
      </c>
      <c r="P168" t="s">
        <v>12</v>
      </c>
    </row>
    <row r="169" spans="1:16" hidden="1" x14ac:dyDescent="0.25">
      <c r="A169" t="s">
        <v>17</v>
      </c>
      <c r="B169" t="s">
        <v>103</v>
      </c>
      <c r="C169" t="s">
        <v>481</v>
      </c>
      <c r="D169" t="s">
        <v>374</v>
      </c>
      <c r="E169" t="s">
        <v>375</v>
      </c>
      <c r="F169" t="s">
        <v>1603</v>
      </c>
      <c r="G169">
        <v>150720</v>
      </c>
      <c r="H169" s="9">
        <v>5</v>
      </c>
      <c r="I169" s="1">
        <v>45446</v>
      </c>
      <c r="J169">
        <v>6</v>
      </c>
      <c r="K169">
        <v>2024</v>
      </c>
      <c r="L169" t="s">
        <v>15</v>
      </c>
      <c r="M169">
        <v>46.55</v>
      </c>
      <c r="N169" t="s">
        <v>4616</v>
      </c>
      <c r="O169">
        <v>72.545199999999994</v>
      </c>
      <c r="P169" t="s">
        <v>12</v>
      </c>
    </row>
    <row r="170" spans="1:16" hidden="1" x14ac:dyDescent="0.25">
      <c r="A170" t="s">
        <v>17</v>
      </c>
      <c r="B170" t="s">
        <v>103</v>
      </c>
      <c r="C170" t="s">
        <v>459</v>
      </c>
      <c r="D170" t="s">
        <v>378</v>
      </c>
      <c r="E170" t="s">
        <v>379</v>
      </c>
      <c r="F170" t="s">
        <v>1603</v>
      </c>
      <c r="G170">
        <v>150720</v>
      </c>
      <c r="H170" s="9">
        <v>8</v>
      </c>
      <c r="I170" s="1">
        <v>45446</v>
      </c>
      <c r="J170">
        <v>6</v>
      </c>
      <c r="K170">
        <v>2024</v>
      </c>
      <c r="L170" t="s">
        <v>15</v>
      </c>
      <c r="M170">
        <v>25.78</v>
      </c>
      <c r="N170" t="s">
        <v>4616</v>
      </c>
      <c r="O170">
        <v>40.176499999999997</v>
      </c>
      <c r="P170" t="s">
        <v>12</v>
      </c>
    </row>
    <row r="171" spans="1:16" hidden="1" x14ac:dyDescent="0.25">
      <c r="A171" t="s">
        <v>17</v>
      </c>
      <c r="B171" t="s">
        <v>103</v>
      </c>
      <c r="C171" t="s">
        <v>510</v>
      </c>
      <c r="D171" t="s">
        <v>295</v>
      </c>
      <c r="E171" t="s">
        <v>296</v>
      </c>
      <c r="F171" t="s">
        <v>202</v>
      </c>
      <c r="G171">
        <v>150720</v>
      </c>
      <c r="H171" s="9">
        <v>6</v>
      </c>
      <c r="I171" s="1">
        <v>45446</v>
      </c>
      <c r="J171">
        <v>6</v>
      </c>
      <c r="K171">
        <v>2024</v>
      </c>
      <c r="L171" t="s">
        <v>15</v>
      </c>
      <c r="M171">
        <v>41.98</v>
      </c>
      <c r="N171" t="s">
        <v>4616</v>
      </c>
      <c r="O171">
        <v>65.423100000000005</v>
      </c>
      <c r="P171" t="s">
        <v>12</v>
      </c>
    </row>
    <row r="172" spans="1:16" hidden="1" x14ac:dyDescent="0.25">
      <c r="A172" t="s">
        <v>17</v>
      </c>
      <c r="B172" t="s">
        <v>103</v>
      </c>
      <c r="C172" t="s">
        <v>621</v>
      </c>
      <c r="D172" t="s">
        <v>386</v>
      </c>
      <c r="E172" t="s">
        <v>387</v>
      </c>
      <c r="F172" t="s">
        <v>202</v>
      </c>
      <c r="G172">
        <v>150720</v>
      </c>
      <c r="H172" s="9">
        <v>10</v>
      </c>
      <c r="I172" s="1">
        <v>45446</v>
      </c>
      <c r="J172">
        <v>6</v>
      </c>
      <c r="K172">
        <v>2024</v>
      </c>
      <c r="L172" t="s">
        <v>15</v>
      </c>
      <c r="M172">
        <v>8.5299999999999994</v>
      </c>
      <c r="N172" t="s">
        <v>4616</v>
      </c>
      <c r="O172">
        <v>13.2935</v>
      </c>
      <c r="P172" t="s">
        <v>12</v>
      </c>
    </row>
    <row r="173" spans="1:16" hidden="1" x14ac:dyDescent="0.25">
      <c r="A173" t="s">
        <v>17</v>
      </c>
      <c r="B173" t="s">
        <v>199</v>
      </c>
      <c r="C173" t="s">
        <v>482</v>
      </c>
      <c r="D173" t="s">
        <v>359</v>
      </c>
      <c r="E173" t="s">
        <v>360</v>
      </c>
      <c r="F173" t="s">
        <v>202</v>
      </c>
      <c r="G173">
        <v>150720</v>
      </c>
      <c r="H173" s="9">
        <v>2</v>
      </c>
      <c r="I173" s="1">
        <v>45446</v>
      </c>
      <c r="J173">
        <v>6</v>
      </c>
      <c r="K173">
        <v>2024</v>
      </c>
      <c r="L173" t="s">
        <v>15</v>
      </c>
      <c r="M173">
        <v>39.32</v>
      </c>
      <c r="N173" t="s">
        <v>4616</v>
      </c>
      <c r="O173">
        <v>61.277700000000003</v>
      </c>
      <c r="P173" t="s">
        <v>12</v>
      </c>
    </row>
    <row r="174" spans="1:16" hidden="1" x14ac:dyDescent="0.25">
      <c r="A174" t="s">
        <v>17</v>
      </c>
      <c r="B174" t="s">
        <v>202</v>
      </c>
      <c r="C174" t="s">
        <v>465</v>
      </c>
      <c r="D174" t="s">
        <v>324</v>
      </c>
      <c r="E174" t="s">
        <v>325</v>
      </c>
      <c r="F174" t="s">
        <v>202</v>
      </c>
      <c r="G174">
        <v>150720</v>
      </c>
      <c r="H174" s="9">
        <v>4</v>
      </c>
      <c r="I174" s="1">
        <v>45446</v>
      </c>
      <c r="J174">
        <v>6</v>
      </c>
      <c r="K174">
        <v>2024</v>
      </c>
      <c r="L174" t="s">
        <v>15</v>
      </c>
      <c r="M174">
        <v>18.2</v>
      </c>
      <c r="N174" t="s">
        <v>4616</v>
      </c>
      <c r="O174">
        <v>28.363499999999998</v>
      </c>
      <c r="P174" t="s">
        <v>12</v>
      </c>
    </row>
    <row r="175" spans="1:16" hidden="1" x14ac:dyDescent="0.25">
      <c r="A175" t="s">
        <v>17</v>
      </c>
      <c r="B175" t="s">
        <v>202</v>
      </c>
      <c r="C175" t="s">
        <v>496</v>
      </c>
      <c r="D175" t="s">
        <v>304</v>
      </c>
      <c r="E175" t="s">
        <v>305</v>
      </c>
      <c r="F175" t="s">
        <v>202</v>
      </c>
      <c r="G175">
        <v>150720</v>
      </c>
      <c r="H175" s="9">
        <v>2</v>
      </c>
      <c r="I175" s="1">
        <v>45446</v>
      </c>
      <c r="J175">
        <v>6</v>
      </c>
      <c r="K175">
        <v>2024</v>
      </c>
      <c r="L175" t="s">
        <v>15</v>
      </c>
      <c r="M175">
        <v>23.21</v>
      </c>
      <c r="N175" t="s">
        <v>4616</v>
      </c>
      <c r="O175">
        <v>36.171300000000002</v>
      </c>
      <c r="P175" t="s">
        <v>12</v>
      </c>
    </row>
    <row r="176" spans="1:16" hidden="1" x14ac:dyDescent="0.25">
      <c r="A176" t="s">
        <v>17</v>
      </c>
      <c r="B176" t="s">
        <v>202</v>
      </c>
      <c r="C176" t="s">
        <v>487</v>
      </c>
      <c r="D176" t="s">
        <v>382</v>
      </c>
      <c r="E176" t="s">
        <v>383</v>
      </c>
      <c r="F176" t="s">
        <v>202</v>
      </c>
      <c r="G176">
        <v>150720</v>
      </c>
      <c r="H176" s="9">
        <v>2</v>
      </c>
      <c r="I176" s="1">
        <v>45446</v>
      </c>
      <c r="J176">
        <v>6</v>
      </c>
      <c r="K176">
        <v>2024</v>
      </c>
      <c r="L176" t="s">
        <v>15</v>
      </c>
      <c r="M176">
        <v>36.950000000000003</v>
      </c>
      <c r="N176" t="s">
        <v>4616</v>
      </c>
      <c r="O176">
        <v>57.584200000000003</v>
      </c>
      <c r="P176" t="s">
        <v>12</v>
      </c>
    </row>
    <row r="177" spans="1:16" hidden="1" x14ac:dyDescent="0.25">
      <c r="A177" t="s">
        <v>17</v>
      </c>
      <c r="B177" t="s">
        <v>199</v>
      </c>
      <c r="C177" t="s">
        <v>467</v>
      </c>
      <c r="D177" t="s">
        <v>380</v>
      </c>
      <c r="E177" t="s">
        <v>381</v>
      </c>
      <c r="F177" t="s">
        <v>202</v>
      </c>
      <c r="G177">
        <v>150720</v>
      </c>
      <c r="H177" s="9">
        <v>10</v>
      </c>
      <c r="I177" s="1">
        <v>45446</v>
      </c>
      <c r="J177">
        <v>6</v>
      </c>
      <c r="K177">
        <v>2024</v>
      </c>
      <c r="L177" t="s">
        <v>15</v>
      </c>
      <c r="M177">
        <v>14.16</v>
      </c>
      <c r="N177" t="s">
        <v>4616</v>
      </c>
      <c r="O177">
        <v>22.067499999999999</v>
      </c>
      <c r="P177" t="s">
        <v>12</v>
      </c>
    </row>
    <row r="178" spans="1:16" hidden="1" x14ac:dyDescent="0.25">
      <c r="A178" t="s">
        <v>17</v>
      </c>
      <c r="B178" t="s">
        <v>112</v>
      </c>
      <c r="C178" t="s">
        <v>3756</v>
      </c>
      <c r="D178" t="s">
        <v>3757</v>
      </c>
      <c r="E178" t="s">
        <v>287</v>
      </c>
      <c r="F178" t="s">
        <v>202</v>
      </c>
      <c r="G178">
        <v>150719</v>
      </c>
      <c r="H178" s="9">
        <v>2</v>
      </c>
      <c r="I178" s="1">
        <v>45446</v>
      </c>
      <c r="J178">
        <v>6</v>
      </c>
      <c r="K178">
        <v>2024</v>
      </c>
      <c r="L178" t="s">
        <v>15</v>
      </c>
      <c r="M178">
        <v>150</v>
      </c>
      <c r="N178" t="s">
        <v>4619</v>
      </c>
      <c r="O178">
        <v>233.7654</v>
      </c>
      <c r="P178" t="s">
        <v>12</v>
      </c>
    </row>
    <row r="179" spans="1:16" hidden="1" x14ac:dyDescent="0.25">
      <c r="A179" t="s">
        <v>17</v>
      </c>
      <c r="B179" t="s">
        <v>112</v>
      </c>
      <c r="C179" t="s">
        <v>3758</v>
      </c>
      <c r="D179" t="s">
        <v>3759</v>
      </c>
      <c r="E179" t="s">
        <v>289</v>
      </c>
      <c r="F179" t="s">
        <v>202</v>
      </c>
      <c r="G179">
        <v>150719</v>
      </c>
      <c r="H179" s="9">
        <v>2</v>
      </c>
      <c r="I179" s="1">
        <v>45446</v>
      </c>
      <c r="J179">
        <v>6</v>
      </c>
      <c r="K179">
        <v>2024</v>
      </c>
      <c r="L179" t="s">
        <v>15</v>
      </c>
      <c r="M179">
        <v>85.5</v>
      </c>
      <c r="N179" t="s">
        <v>4619</v>
      </c>
      <c r="O179">
        <v>133.24629999999999</v>
      </c>
      <c r="P179" t="s">
        <v>12</v>
      </c>
    </row>
    <row r="180" spans="1:16" hidden="1" x14ac:dyDescent="0.25">
      <c r="A180" t="s">
        <v>17</v>
      </c>
      <c r="B180" t="s">
        <v>112</v>
      </c>
      <c r="C180" t="s">
        <v>446</v>
      </c>
      <c r="D180" t="s">
        <v>404</v>
      </c>
      <c r="E180" t="s">
        <v>405</v>
      </c>
      <c r="F180" t="s">
        <v>202</v>
      </c>
      <c r="G180">
        <v>150719</v>
      </c>
      <c r="H180" s="9">
        <v>3</v>
      </c>
      <c r="I180" s="1">
        <v>45446</v>
      </c>
      <c r="J180">
        <v>6</v>
      </c>
      <c r="K180">
        <v>2024</v>
      </c>
      <c r="L180" t="s">
        <v>15</v>
      </c>
      <c r="M180">
        <v>135</v>
      </c>
      <c r="N180" t="s">
        <v>4619</v>
      </c>
      <c r="O180">
        <v>210.3888</v>
      </c>
      <c r="P180" t="s">
        <v>12</v>
      </c>
    </row>
    <row r="181" spans="1:16" hidden="1" x14ac:dyDescent="0.25">
      <c r="A181" t="s">
        <v>17</v>
      </c>
      <c r="B181" t="s">
        <v>112</v>
      </c>
      <c r="C181" t="s">
        <v>447</v>
      </c>
      <c r="D181" t="s">
        <v>406</v>
      </c>
      <c r="E181" t="s">
        <v>407</v>
      </c>
      <c r="F181" t="s">
        <v>202</v>
      </c>
      <c r="G181">
        <v>150719</v>
      </c>
      <c r="H181" s="9">
        <v>3</v>
      </c>
      <c r="I181" s="1">
        <v>45446</v>
      </c>
      <c r="J181">
        <v>6</v>
      </c>
      <c r="K181">
        <v>2024</v>
      </c>
      <c r="L181" t="s">
        <v>15</v>
      </c>
      <c r="M181">
        <v>90</v>
      </c>
      <c r="N181" t="s">
        <v>4619</v>
      </c>
      <c r="O181">
        <v>140.25919999999999</v>
      </c>
      <c r="P181" t="s">
        <v>12</v>
      </c>
    </row>
    <row r="182" spans="1:16" hidden="1" x14ac:dyDescent="0.25">
      <c r="A182" t="s">
        <v>17</v>
      </c>
      <c r="B182" t="s">
        <v>112</v>
      </c>
      <c r="C182" t="s">
        <v>445</v>
      </c>
      <c r="D182" t="s">
        <v>408</v>
      </c>
      <c r="E182" t="s">
        <v>409</v>
      </c>
      <c r="F182" t="s">
        <v>202</v>
      </c>
      <c r="G182">
        <v>150719</v>
      </c>
      <c r="H182" s="9">
        <v>3</v>
      </c>
      <c r="I182" s="1">
        <v>45446</v>
      </c>
      <c r="J182">
        <v>6</v>
      </c>
      <c r="K182">
        <v>2024</v>
      </c>
      <c r="L182" t="s">
        <v>15</v>
      </c>
      <c r="M182">
        <v>88</v>
      </c>
      <c r="N182" t="s">
        <v>4619</v>
      </c>
      <c r="O182">
        <v>137.14240000000001</v>
      </c>
      <c r="P182" t="s">
        <v>12</v>
      </c>
    </row>
    <row r="183" spans="1:16" hidden="1" x14ac:dyDescent="0.25">
      <c r="A183" t="s">
        <v>17</v>
      </c>
      <c r="B183" t="s">
        <v>16</v>
      </c>
      <c r="C183" t="s">
        <v>449</v>
      </c>
      <c r="D183" t="s">
        <v>410</v>
      </c>
      <c r="E183" t="s">
        <v>411</v>
      </c>
      <c r="F183" t="s">
        <v>202</v>
      </c>
      <c r="G183">
        <v>150719</v>
      </c>
      <c r="H183" s="9">
        <v>2</v>
      </c>
      <c r="I183" s="1">
        <v>45446</v>
      </c>
      <c r="J183">
        <v>6</v>
      </c>
      <c r="K183">
        <v>2024</v>
      </c>
      <c r="L183" t="s">
        <v>15</v>
      </c>
      <c r="M183">
        <v>125</v>
      </c>
      <c r="N183" t="s">
        <v>4619</v>
      </c>
      <c r="O183">
        <v>194.80449999999999</v>
      </c>
      <c r="P183" t="s">
        <v>12</v>
      </c>
    </row>
    <row r="184" spans="1:16" hidden="1" x14ac:dyDescent="0.25">
      <c r="A184" t="s">
        <v>17</v>
      </c>
      <c r="B184" t="s">
        <v>16</v>
      </c>
      <c r="C184" t="s">
        <v>450</v>
      </c>
      <c r="D184" t="s">
        <v>412</v>
      </c>
      <c r="E184" t="s">
        <v>413</v>
      </c>
      <c r="F184" t="s">
        <v>202</v>
      </c>
      <c r="G184">
        <v>150719</v>
      </c>
      <c r="H184" s="9">
        <v>2</v>
      </c>
      <c r="I184" s="1">
        <v>45446</v>
      </c>
      <c r="J184">
        <v>6</v>
      </c>
      <c r="K184">
        <v>2024</v>
      </c>
      <c r="L184" t="s">
        <v>15</v>
      </c>
      <c r="M184">
        <v>90</v>
      </c>
      <c r="N184" t="s">
        <v>4619</v>
      </c>
      <c r="O184">
        <v>140.25919999999999</v>
      </c>
      <c r="P184" t="s">
        <v>12</v>
      </c>
    </row>
    <row r="185" spans="1:16" hidden="1" x14ac:dyDescent="0.25">
      <c r="A185" t="s">
        <v>17</v>
      </c>
      <c r="B185" t="s">
        <v>16</v>
      </c>
      <c r="C185" t="s">
        <v>451</v>
      </c>
      <c r="D185" t="s">
        <v>414</v>
      </c>
      <c r="E185" t="s">
        <v>415</v>
      </c>
      <c r="F185" t="s">
        <v>202</v>
      </c>
      <c r="G185">
        <v>150719</v>
      </c>
      <c r="H185" s="9">
        <v>2</v>
      </c>
      <c r="I185" s="1">
        <v>45446</v>
      </c>
      <c r="J185">
        <v>6</v>
      </c>
      <c r="K185">
        <v>2024</v>
      </c>
      <c r="L185" t="s">
        <v>15</v>
      </c>
      <c r="M185">
        <v>88</v>
      </c>
      <c r="N185" t="s">
        <v>4619</v>
      </c>
      <c r="O185">
        <v>137.14240000000001</v>
      </c>
      <c r="P185" t="s">
        <v>12</v>
      </c>
    </row>
    <row r="186" spans="1:16" hidden="1" x14ac:dyDescent="0.25">
      <c r="A186" t="s">
        <v>17</v>
      </c>
      <c r="B186" t="s">
        <v>199</v>
      </c>
      <c r="C186" t="s">
        <v>448</v>
      </c>
      <c r="D186" t="s">
        <v>419</v>
      </c>
      <c r="E186" t="s">
        <v>420</v>
      </c>
      <c r="F186" t="s">
        <v>202</v>
      </c>
      <c r="G186">
        <v>150719</v>
      </c>
      <c r="H186" s="9">
        <v>3</v>
      </c>
      <c r="I186" s="1">
        <v>45446</v>
      </c>
      <c r="J186">
        <v>6</v>
      </c>
      <c r="K186">
        <v>2024</v>
      </c>
      <c r="L186" t="s">
        <v>15</v>
      </c>
      <c r="M186">
        <v>15</v>
      </c>
      <c r="N186" t="s">
        <v>4619</v>
      </c>
      <c r="O186">
        <v>23.3765</v>
      </c>
      <c r="P186" t="s">
        <v>12</v>
      </c>
    </row>
    <row r="187" spans="1:16" hidden="1" x14ac:dyDescent="0.25">
      <c r="A187" t="s">
        <v>17</v>
      </c>
      <c r="B187" t="s">
        <v>16</v>
      </c>
      <c r="C187" t="s">
        <v>569</v>
      </c>
      <c r="D187" t="s">
        <v>421</v>
      </c>
      <c r="E187" t="s">
        <v>422</v>
      </c>
      <c r="F187" t="s">
        <v>202</v>
      </c>
      <c r="G187">
        <v>150719</v>
      </c>
      <c r="H187" s="9">
        <v>2</v>
      </c>
      <c r="I187" s="1">
        <v>45446</v>
      </c>
      <c r="J187">
        <v>6</v>
      </c>
      <c r="K187">
        <v>2024</v>
      </c>
      <c r="L187" t="s">
        <v>15</v>
      </c>
      <c r="M187">
        <v>15</v>
      </c>
      <c r="N187" t="s">
        <v>4619</v>
      </c>
      <c r="O187">
        <v>23.3765</v>
      </c>
      <c r="P187" t="s">
        <v>12</v>
      </c>
    </row>
    <row r="188" spans="1:16" hidden="1" x14ac:dyDescent="0.25">
      <c r="A188" t="s">
        <v>17</v>
      </c>
      <c r="B188" t="s">
        <v>103</v>
      </c>
      <c r="C188" t="s">
        <v>437</v>
      </c>
      <c r="D188" t="s">
        <v>244</v>
      </c>
      <c r="E188" t="s">
        <v>245</v>
      </c>
      <c r="F188" t="s">
        <v>202</v>
      </c>
      <c r="G188">
        <v>150719</v>
      </c>
      <c r="H188" s="9">
        <v>1</v>
      </c>
      <c r="I188" s="1">
        <v>45446</v>
      </c>
      <c r="J188">
        <v>6</v>
      </c>
      <c r="K188">
        <v>2024</v>
      </c>
      <c r="L188" t="s">
        <v>15</v>
      </c>
      <c r="M188">
        <v>19</v>
      </c>
      <c r="N188" t="s">
        <v>4619</v>
      </c>
      <c r="O188">
        <v>29.610299999999999</v>
      </c>
      <c r="P188" t="s">
        <v>12</v>
      </c>
    </row>
    <row r="189" spans="1:16" hidden="1" x14ac:dyDescent="0.25">
      <c r="A189" t="s">
        <v>17</v>
      </c>
      <c r="B189" t="s">
        <v>103</v>
      </c>
      <c r="C189" t="s">
        <v>512</v>
      </c>
      <c r="D189" t="s">
        <v>248</v>
      </c>
      <c r="E189" t="s">
        <v>250</v>
      </c>
      <c r="F189" t="s">
        <v>202</v>
      </c>
      <c r="G189">
        <v>150719</v>
      </c>
      <c r="H189" s="9">
        <v>5</v>
      </c>
      <c r="I189" s="1">
        <v>45446</v>
      </c>
      <c r="J189">
        <v>6</v>
      </c>
      <c r="K189">
        <v>2024</v>
      </c>
      <c r="L189" t="s">
        <v>15</v>
      </c>
      <c r="M189">
        <v>19.5</v>
      </c>
      <c r="N189" t="s">
        <v>4619</v>
      </c>
      <c r="O189">
        <v>30.389500000000002</v>
      </c>
      <c r="P189" t="s">
        <v>12</v>
      </c>
    </row>
    <row r="190" spans="1:16" hidden="1" x14ac:dyDescent="0.25">
      <c r="A190" t="s">
        <v>17</v>
      </c>
      <c r="B190" t="s">
        <v>202</v>
      </c>
      <c r="C190" t="s">
        <v>436</v>
      </c>
      <c r="D190" t="s">
        <v>303</v>
      </c>
      <c r="E190" t="s">
        <v>201</v>
      </c>
      <c r="F190" t="s">
        <v>202</v>
      </c>
      <c r="G190">
        <v>150719</v>
      </c>
      <c r="H190" s="9">
        <v>12</v>
      </c>
      <c r="I190" s="1">
        <v>45446</v>
      </c>
      <c r="J190">
        <v>6</v>
      </c>
      <c r="K190">
        <v>2024</v>
      </c>
      <c r="L190" t="s">
        <v>15</v>
      </c>
      <c r="M190">
        <v>9</v>
      </c>
      <c r="N190" t="s">
        <v>4619</v>
      </c>
      <c r="O190">
        <v>14.0259</v>
      </c>
      <c r="P190" t="s">
        <v>12</v>
      </c>
    </row>
    <row r="191" spans="1:16" hidden="1" x14ac:dyDescent="0.25">
      <c r="A191" t="s">
        <v>17</v>
      </c>
      <c r="B191" t="s">
        <v>118</v>
      </c>
      <c r="C191" t="s">
        <v>537</v>
      </c>
      <c r="D191" t="s">
        <v>416</v>
      </c>
      <c r="E191" t="s">
        <v>417</v>
      </c>
      <c r="F191" t="s">
        <v>202</v>
      </c>
      <c r="G191">
        <v>150719</v>
      </c>
      <c r="H191" s="9">
        <v>3</v>
      </c>
      <c r="I191" s="1">
        <v>45446</v>
      </c>
      <c r="J191">
        <v>6</v>
      </c>
      <c r="K191">
        <v>2024</v>
      </c>
      <c r="L191" t="s">
        <v>15</v>
      </c>
      <c r="M191">
        <v>128.5</v>
      </c>
      <c r="N191" t="s">
        <v>4619</v>
      </c>
      <c r="O191">
        <v>200.25899999999999</v>
      </c>
      <c r="P191" t="s">
        <v>12</v>
      </c>
    </row>
    <row r="192" spans="1:16" hidden="1" x14ac:dyDescent="0.25">
      <c r="A192" t="s">
        <v>17</v>
      </c>
      <c r="B192" t="s">
        <v>118</v>
      </c>
      <c r="C192" t="s">
        <v>559</v>
      </c>
      <c r="D192" t="s">
        <v>418</v>
      </c>
      <c r="E192" t="s">
        <v>1834</v>
      </c>
      <c r="F192" t="s">
        <v>202</v>
      </c>
      <c r="G192">
        <v>150719</v>
      </c>
      <c r="H192" s="9">
        <v>2</v>
      </c>
      <c r="I192" s="1">
        <v>45446</v>
      </c>
      <c r="J192">
        <v>6</v>
      </c>
      <c r="K192">
        <v>2024</v>
      </c>
      <c r="L192" t="s">
        <v>15</v>
      </c>
      <c r="M192">
        <v>114</v>
      </c>
      <c r="N192" t="s">
        <v>4619</v>
      </c>
      <c r="O192">
        <v>177.6617</v>
      </c>
      <c r="P192" t="s">
        <v>12</v>
      </c>
    </row>
    <row r="193" spans="1:16" hidden="1" x14ac:dyDescent="0.25">
      <c r="A193" t="s">
        <v>17</v>
      </c>
      <c r="B193" t="s">
        <v>16</v>
      </c>
      <c r="C193" t="s">
        <v>577</v>
      </c>
      <c r="D193" t="s">
        <v>278</v>
      </c>
      <c r="E193" t="s">
        <v>279</v>
      </c>
      <c r="F193" t="s">
        <v>202</v>
      </c>
      <c r="G193">
        <v>150719</v>
      </c>
      <c r="H193" s="9">
        <v>3</v>
      </c>
      <c r="I193" s="1">
        <v>45446</v>
      </c>
      <c r="J193">
        <v>6</v>
      </c>
      <c r="K193">
        <v>2024</v>
      </c>
      <c r="L193" t="s">
        <v>15</v>
      </c>
      <c r="M193">
        <v>125.5</v>
      </c>
      <c r="N193" t="s">
        <v>4619</v>
      </c>
      <c r="O193">
        <v>195.58369999999999</v>
      </c>
      <c r="P193" t="s">
        <v>12</v>
      </c>
    </row>
    <row r="194" spans="1:16" hidden="1" x14ac:dyDescent="0.25">
      <c r="A194" t="s">
        <v>17</v>
      </c>
      <c r="B194" t="s">
        <v>16</v>
      </c>
      <c r="C194" t="s">
        <v>578</v>
      </c>
      <c r="D194" t="s">
        <v>280</v>
      </c>
      <c r="E194" t="s">
        <v>281</v>
      </c>
      <c r="F194" t="s">
        <v>202</v>
      </c>
      <c r="G194">
        <v>150719</v>
      </c>
      <c r="H194" s="9">
        <v>3</v>
      </c>
      <c r="I194" s="1">
        <v>45446</v>
      </c>
      <c r="J194">
        <v>6</v>
      </c>
      <c r="K194">
        <v>2024</v>
      </c>
      <c r="L194" t="s">
        <v>15</v>
      </c>
      <c r="M194">
        <v>124</v>
      </c>
      <c r="N194" t="s">
        <v>4619</v>
      </c>
      <c r="O194">
        <v>193.24610000000001</v>
      </c>
      <c r="P194" t="s">
        <v>12</v>
      </c>
    </row>
    <row r="195" spans="1:16" hidden="1" x14ac:dyDescent="0.25">
      <c r="A195" t="s">
        <v>17</v>
      </c>
      <c r="B195" t="s">
        <v>16</v>
      </c>
      <c r="C195" t="s">
        <v>521</v>
      </c>
      <c r="D195" t="s">
        <v>340</v>
      </c>
      <c r="E195" t="s">
        <v>341</v>
      </c>
      <c r="F195" t="s">
        <v>202</v>
      </c>
      <c r="G195">
        <v>150719</v>
      </c>
      <c r="H195" s="9">
        <v>6</v>
      </c>
      <c r="I195" s="1">
        <v>45446</v>
      </c>
      <c r="J195">
        <v>6</v>
      </c>
      <c r="K195">
        <v>2024</v>
      </c>
      <c r="L195" t="s">
        <v>15</v>
      </c>
      <c r="M195">
        <v>25.5</v>
      </c>
      <c r="N195" t="s">
        <v>4619</v>
      </c>
      <c r="O195">
        <v>39.740099999999998</v>
      </c>
      <c r="P195" t="s">
        <v>12</v>
      </c>
    </row>
    <row r="196" spans="1:16" hidden="1" x14ac:dyDescent="0.25">
      <c r="A196" t="s">
        <v>17</v>
      </c>
      <c r="B196" t="s">
        <v>202</v>
      </c>
      <c r="C196" t="s">
        <v>522</v>
      </c>
      <c r="D196" t="s">
        <v>342</v>
      </c>
      <c r="E196" t="s">
        <v>343</v>
      </c>
      <c r="F196" t="s">
        <v>202</v>
      </c>
      <c r="G196">
        <v>150719</v>
      </c>
      <c r="H196" s="9">
        <v>6</v>
      </c>
      <c r="I196" s="1">
        <v>45446</v>
      </c>
      <c r="J196">
        <v>6</v>
      </c>
      <c r="K196">
        <v>2024</v>
      </c>
      <c r="L196" t="s">
        <v>15</v>
      </c>
      <c r="M196">
        <v>10.5</v>
      </c>
      <c r="N196" t="s">
        <v>4619</v>
      </c>
      <c r="O196">
        <v>16.363600000000002</v>
      </c>
      <c r="P196" t="s">
        <v>12</v>
      </c>
    </row>
    <row r="197" spans="1:16" hidden="1" x14ac:dyDescent="0.25">
      <c r="A197" t="s">
        <v>17</v>
      </c>
      <c r="B197" t="s">
        <v>199</v>
      </c>
      <c r="C197" t="s">
        <v>523</v>
      </c>
      <c r="D197" t="s">
        <v>338</v>
      </c>
      <c r="E197" t="s">
        <v>339</v>
      </c>
      <c r="F197" t="s">
        <v>202</v>
      </c>
      <c r="G197">
        <v>150719</v>
      </c>
      <c r="H197" s="9">
        <v>3</v>
      </c>
      <c r="I197" s="1">
        <v>45446</v>
      </c>
      <c r="J197">
        <v>6</v>
      </c>
      <c r="K197">
        <v>2024</v>
      </c>
      <c r="L197" t="s">
        <v>15</v>
      </c>
      <c r="M197">
        <v>8.5</v>
      </c>
      <c r="N197" t="s">
        <v>4619</v>
      </c>
      <c r="O197">
        <v>13.246700000000001</v>
      </c>
      <c r="P197" t="s">
        <v>12</v>
      </c>
    </row>
    <row r="198" spans="1:16" hidden="1" x14ac:dyDescent="0.25">
      <c r="A198" t="s">
        <v>17</v>
      </c>
      <c r="B198" t="s">
        <v>202</v>
      </c>
      <c r="C198" t="s">
        <v>524</v>
      </c>
      <c r="D198" t="s">
        <v>332</v>
      </c>
      <c r="E198" t="s">
        <v>333</v>
      </c>
      <c r="F198" t="s">
        <v>202</v>
      </c>
      <c r="G198">
        <v>150719</v>
      </c>
      <c r="H198" s="9">
        <v>10</v>
      </c>
      <c r="I198" s="1">
        <v>45446</v>
      </c>
      <c r="J198">
        <v>6</v>
      </c>
      <c r="K198">
        <v>2024</v>
      </c>
      <c r="L198" t="s">
        <v>15</v>
      </c>
      <c r="M198">
        <v>20</v>
      </c>
      <c r="N198" t="s">
        <v>4619</v>
      </c>
      <c r="O198">
        <v>31.168700000000001</v>
      </c>
      <c r="P198" t="s">
        <v>12</v>
      </c>
    </row>
    <row r="199" spans="1:16" hidden="1" x14ac:dyDescent="0.25">
      <c r="A199" t="s">
        <v>17</v>
      </c>
      <c r="B199" t="s">
        <v>199</v>
      </c>
      <c r="C199" t="s">
        <v>525</v>
      </c>
      <c r="D199" t="s">
        <v>334</v>
      </c>
      <c r="E199" t="s">
        <v>335</v>
      </c>
      <c r="F199" t="s">
        <v>202</v>
      </c>
      <c r="G199">
        <v>150719</v>
      </c>
      <c r="H199" s="9">
        <v>10</v>
      </c>
      <c r="I199" s="1">
        <v>45446</v>
      </c>
      <c r="J199">
        <v>6</v>
      </c>
      <c r="K199">
        <v>2024</v>
      </c>
      <c r="L199" t="s">
        <v>15</v>
      </c>
      <c r="M199">
        <v>18.5</v>
      </c>
      <c r="N199" t="s">
        <v>4619</v>
      </c>
      <c r="O199">
        <v>28.831099999999999</v>
      </c>
      <c r="P199" t="s">
        <v>12</v>
      </c>
    </row>
    <row r="200" spans="1:16" hidden="1" x14ac:dyDescent="0.25">
      <c r="A200" t="s">
        <v>17</v>
      </c>
      <c r="B200" t="s">
        <v>199</v>
      </c>
      <c r="C200" t="s">
        <v>444</v>
      </c>
      <c r="D200" t="s">
        <v>251</v>
      </c>
      <c r="E200" t="s">
        <v>1631</v>
      </c>
      <c r="F200" t="s">
        <v>202</v>
      </c>
      <c r="G200">
        <v>150719</v>
      </c>
      <c r="H200" s="9">
        <v>3</v>
      </c>
      <c r="I200" s="1">
        <v>45446</v>
      </c>
      <c r="J200">
        <v>6</v>
      </c>
      <c r="K200">
        <v>2024</v>
      </c>
      <c r="L200" t="s">
        <v>15</v>
      </c>
      <c r="M200">
        <v>44.5</v>
      </c>
      <c r="N200" t="s">
        <v>4619</v>
      </c>
      <c r="O200">
        <v>69.350399999999993</v>
      </c>
      <c r="P200" t="s">
        <v>12</v>
      </c>
    </row>
    <row r="201" spans="1:16" hidden="1" x14ac:dyDescent="0.25">
      <c r="A201" t="s">
        <v>17</v>
      </c>
      <c r="B201" t="s">
        <v>26</v>
      </c>
      <c r="C201" t="s">
        <v>514</v>
      </c>
      <c r="D201" t="s">
        <v>290</v>
      </c>
      <c r="E201" t="s">
        <v>291</v>
      </c>
      <c r="F201" t="s">
        <v>202</v>
      </c>
      <c r="G201">
        <v>150719</v>
      </c>
      <c r="H201" s="9">
        <v>4</v>
      </c>
      <c r="I201" s="1">
        <v>45446</v>
      </c>
      <c r="J201">
        <v>6</v>
      </c>
      <c r="K201">
        <v>2024</v>
      </c>
      <c r="L201" t="s">
        <v>15</v>
      </c>
      <c r="M201">
        <v>18.5</v>
      </c>
      <c r="N201" t="s">
        <v>4619</v>
      </c>
      <c r="O201">
        <v>28.831099999999999</v>
      </c>
      <c r="P201" t="s">
        <v>12</v>
      </c>
    </row>
    <row r="202" spans="1:16" hidden="1" x14ac:dyDescent="0.25">
      <c r="A202" t="s">
        <v>39</v>
      </c>
      <c r="B202" t="s">
        <v>38</v>
      </c>
      <c r="C202" t="s">
        <v>2968</v>
      </c>
      <c r="D202" t="s">
        <v>877</v>
      </c>
      <c r="E202" t="s">
        <v>878</v>
      </c>
      <c r="F202" t="s">
        <v>202</v>
      </c>
      <c r="G202">
        <v>150607</v>
      </c>
      <c r="H202" s="9">
        <v>1</v>
      </c>
      <c r="I202" s="1">
        <v>45427</v>
      </c>
      <c r="J202">
        <v>5</v>
      </c>
      <c r="K202">
        <v>2024</v>
      </c>
      <c r="L202" t="s">
        <v>37</v>
      </c>
      <c r="M202">
        <v>28.25</v>
      </c>
      <c r="N202" t="s">
        <v>4615</v>
      </c>
      <c r="O202">
        <v>44.025799999999997</v>
      </c>
      <c r="P202" t="s">
        <v>12</v>
      </c>
    </row>
    <row r="203" spans="1:16" hidden="1" x14ac:dyDescent="0.25">
      <c r="A203" t="s">
        <v>17</v>
      </c>
      <c r="B203" t="s">
        <v>16</v>
      </c>
      <c r="C203" t="s">
        <v>611</v>
      </c>
      <c r="D203" t="s">
        <v>366</v>
      </c>
      <c r="E203" t="s">
        <v>367</v>
      </c>
      <c r="F203" t="s">
        <v>202</v>
      </c>
      <c r="G203">
        <v>150584</v>
      </c>
      <c r="H203" s="9">
        <v>56</v>
      </c>
      <c r="I203" s="1">
        <v>45557</v>
      </c>
      <c r="J203">
        <v>9</v>
      </c>
      <c r="K203">
        <v>2024</v>
      </c>
      <c r="L203" t="s">
        <v>25</v>
      </c>
      <c r="M203">
        <v>7.55</v>
      </c>
      <c r="N203" t="s">
        <v>4618</v>
      </c>
      <c r="O203">
        <v>11.7662</v>
      </c>
      <c r="P203" t="s">
        <v>12</v>
      </c>
    </row>
    <row r="204" spans="1:16" hidden="1" x14ac:dyDescent="0.25">
      <c r="A204" t="s">
        <v>17</v>
      </c>
      <c r="B204" t="s">
        <v>16</v>
      </c>
      <c r="C204" t="s">
        <v>611</v>
      </c>
      <c r="D204" t="s">
        <v>366</v>
      </c>
      <c r="E204" t="s">
        <v>367</v>
      </c>
      <c r="F204" t="s">
        <v>202</v>
      </c>
      <c r="G204">
        <v>150583</v>
      </c>
      <c r="H204" s="9">
        <v>3</v>
      </c>
      <c r="I204" s="1">
        <v>45557</v>
      </c>
      <c r="J204">
        <v>9</v>
      </c>
      <c r="K204">
        <v>2024</v>
      </c>
      <c r="L204" t="s">
        <v>25</v>
      </c>
      <c r="M204">
        <v>7.55</v>
      </c>
      <c r="N204" t="s">
        <v>4618</v>
      </c>
      <c r="O204">
        <v>11.7662</v>
      </c>
      <c r="P204" t="s">
        <v>12</v>
      </c>
    </row>
    <row r="205" spans="1:16" hidden="1" x14ac:dyDescent="0.25">
      <c r="A205" t="s">
        <v>17</v>
      </c>
      <c r="B205" t="s">
        <v>16</v>
      </c>
      <c r="C205" t="s">
        <v>611</v>
      </c>
      <c r="D205" t="s">
        <v>366</v>
      </c>
      <c r="E205" t="s">
        <v>367</v>
      </c>
      <c r="F205" t="s">
        <v>202</v>
      </c>
      <c r="G205">
        <v>150582</v>
      </c>
      <c r="H205" s="9">
        <v>47</v>
      </c>
      <c r="I205" s="1">
        <v>45557</v>
      </c>
      <c r="J205">
        <v>9</v>
      </c>
      <c r="K205">
        <v>2024</v>
      </c>
      <c r="L205" t="s">
        <v>25</v>
      </c>
      <c r="M205">
        <v>7.55</v>
      </c>
      <c r="N205" t="s">
        <v>4618</v>
      </c>
      <c r="O205">
        <v>11.7662</v>
      </c>
      <c r="P205" t="s">
        <v>12</v>
      </c>
    </row>
    <row r="206" spans="1:16" hidden="1" x14ac:dyDescent="0.25">
      <c r="A206" t="s">
        <v>17</v>
      </c>
      <c r="B206" t="s">
        <v>16</v>
      </c>
      <c r="C206" t="s">
        <v>611</v>
      </c>
      <c r="D206" t="s">
        <v>366</v>
      </c>
      <c r="E206" t="s">
        <v>367</v>
      </c>
      <c r="F206" t="s">
        <v>202</v>
      </c>
      <c r="G206">
        <v>150581</v>
      </c>
      <c r="H206" s="9">
        <v>6</v>
      </c>
      <c r="I206" s="1">
        <v>45557</v>
      </c>
      <c r="J206">
        <v>9</v>
      </c>
      <c r="K206">
        <v>2024</v>
      </c>
      <c r="L206" t="s">
        <v>25</v>
      </c>
      <c r="M206">
        <v>7.55</v>
      </c>
      <c r="N206" t="s">
        <v>4618</v>
      </c>
      <c r="O206">
        <v>11.7662</v>
      </c>
      <c r="P206" t="s">
        <v>12</v>
      </c>
    </row>
    <row r="207" spans="1:16" hidden="1" x14ac:dyDescent="0.25">
      <c r="A207" t="s">
        <v>17</v>
      </c>
      <c r="B207" t="s">
        <v>202</v>
      </c>
      <c r="C207" t="s">
        <v>3095</v>
      </c>
      <c r="D207" t="s">
        <v>1574</v>
      </c>
      <c r="E207" t="s">
        <v>1575</v>
      </c>
      <c r="F207" t="s">
        <v>202</v>
      </c>
      <c r="G207">
        <v>150519</v>
      </c>
      <c r="H207" s="9">
        <v>14</v>
      </c>
      <c r="I207" s="1">
        <v>45527</v>
      </c>
      <c r="J207">
        <v>8</v>
      </c>
      <c r="K207">
        <v>2024</v>
      </c>
      <c r="L207" t="s">
        <v>109</v>
      </c>
      <c r="M207">
        <v>9</v>
      </c>
      <c r="N207" t="s">
        <v>4619</v>
      </c>
      <c r="O207">
        <v>14.0259</v>
      </c>
      <c r="P207" t="s">
        <v>12</v>
      </c>
    </row>
    <row r="208" spans="1:16" hidden="1" x14ac:dyDescent="0.25">
      <c r="A208" t="s">
        <v>17</v>
      </c>
      <c r="B208" t="s">
        <v>118</v>
      </c>
      <c r="C208" t="s">
        <v>3159</v>
      </c>
      <c r="D208" t="s">
        <v>648</v>
      </c>
      <c r="E208" t="s">
        <v>5683</v>
      </c>
      <c r="F208" t="s">
        <v>202</v>
      </c>
      <c r="G208">
        <v>150516</v>
      </c>
      <c r="H208" s="9">
        <v>3</v>
      </c>
      <c r="I208" s="1">
        <v>45421</v>
      </c>
      <c r="J208">
        <v>5</v>
      </c>
      <c r="K208">
        <v>2024</v>
      </c>
      <c r="L208" t="s">
        <v>106</v>
      </c>
      <c r="M208">
        <v>552.5</v>
      </c>
      <c r="N208" t="s">
        <v>5684</v>
      </c>
      <c r="O208">
        <v>861.03579999999999</v>
      </c>
      <c r="P208" t="s">
        <v>12</v>
      </c>
    </row>
    <row r="209" spans="1:16" hidden="1" x14ac:dyDescent="0.25">
      <c r="A209" t="s">
        <v>17</v>
      </c>
      <c r="B209" t="s">
        <v>118</v>
      </c>
      <c r="C209" t="s">
        <v>4062</v>
      </c>
      <c r="D209" t="s">
        <v>2166</v>
      </c>
      <c r="E209" t="s">
        <v>5685</v>
      </c>
      <c r="F209" t="s">
        <v>202</v>
      </c>
      <c r="G209">
        <v>150514</v>
      </c>
      <c r="H209" s="9">
        <v>5</v>
      </c>
      <c r="I209" s="1">
        <v>45428</v>
      </c>
      <c r="J209">
        <v>5</v>
      </c>
      <c r="K209">
        <v>2024</v>
      </c>
      <c r="L209" t="s">
        <v>106</v>
      </c>
      <c r="M209">
        <v>237.25</v>
      </c>
      <c r="N209" t="s">
        <v>5686</v>
      </c>
      <c r="O209">
        <v>394.82839999999999</v>
      </c>
      <c r="P209" t="s">
        <v>12</v>
      </c>
    </row>
    <row r="210" spans="1:16" hidden="1" x14ac:dyDescent="0.25">
      <c r="A210" t="s">
        <v>17</v>
      </c>
      <c r="B210" t="s">
        <v>118</v>
      </c>
      <c r="C210" t="s">
        <v>3157</v>
      </c>
      <c r="D210" t="s">
        <v>642</v>
      </c>
      <c r="E210" t="s">
        <v>5687</v>
      </c>
      <c r="F210" t="s">
        <v>202</v>
      </c>
      <c r="G210">
        <v>150514</v>
      </c>
      <c r="H210" s="9">
        <v>6</v>
      </c>
      <c r="I210" s="1">
        <v>45428</v>
      </c>
      <c r="J210">
        <v>5</v>
      </c>
      <c r="K210">
        <v>2024</v>
      </c>
      <c r="L210" t="s">
        <v>106</v>
      </c>
      <c r="M210">
        <v>337.35</v>
      </c>
      <c r="N210" t="s">
        <v>5686</v>
      </c>
      <c r="O210">
        <v>561.4135</v>
      </c>
      <c r="P210" t="s">
        <v>12</v>
      </c>
    </row>
    <row r="211" spans="1:16" hidden="1" x14ac:dyDescent="0.25">
      <c r="A211" t="s">
        <v>17</v>
      </c>
      <c r="B211" t="s">
        <v>118</v>
      </c>
      <c r="C211" t="s">
        <v>3138</v>
      </c>
      <c r="D211" t="s">
        <v>645</v>
      </c>
      <c r="E211" t="s">
        <v>5688</v>
      </c>
      <c r="F211" t="s">
        <v>202</v>
      </c>
      <c r="G211">
        <v>150514</v>
      </c>
      <c r="H211" s="9">
        <v>8</v>
      </c>
      <c r="I211" s="1">
        <v>45428</v>
      </c>
      <c r="J211">
        <v>5</v>
      </c>
      <c r="K211">
        <v>2024</v>
      </c>
      <c r="L211" t="s">
        <v>106</v>
      </c>
      <c r="M211">
        <v>385</v>
      </c>
      <c r="N211" t="s">
        <v>5686</v>
      </c>
      <c r="O211">
        <v>640.71199999999999</v>
      </c>
      <c r="P211" t="s">
        <v>12</v>
      </c>
    </row>
    <row r="212" spans="1:16" hidden="1" x14ac:dyDescent="0.25">
      <c r="A212" t="s">
        <v>17</v>
      </c>
      <c r="B212" t="s">
        <v>118</v>
      </c>
      <c r="C212" t="s">
        <v>4061</v>
      </c>
      <c r="D212" t="s">
        <v>2168</v>
      </c>
      <c r="E212" t="s">
        <v>5689</v>
      </c>
      <c r="F212" t="s">
        <v>202</v>
      </c>
      <c r="G212">
        <v>150514</v>
      </c>
      <c r="H212" s="9">
        <v>4</v>
      </c>
      <c r="I212" s="1">
        <v>45428</v>
      </c>
      <c r="J212">
        <v>5</v>
      </c>
      <c r="K212">
        <v>2024</v>
      </c>
      <c r="L212" t="s">
        <v>106</v>
      </c>
      <c r="M212">
        <v>340</v>
      </c>
      <c r="N212" t="s">
        <v>5684</v>
      </c>
      <c r="O212">
        <v>565.82360000000006</v>
      </c>
      <c r="P212" t="s">
        <v>12</v>
      </c>
    </row>
    <row r="213" spans="1:16" hidden="1" x14ac:dyDescent="0.25">
      <c r="A213" t="s">
        <v>17</v>
      </c>
      <c r="B213" t="s">
        <v>130</v>
      </c>
      <c r="C213" t="s">
        <v>2902</v>
      </c>
      <c r="D213" t="s">
        <v>1866</v>
      </c>
      <c r="E213" t="s">
        <v>1867</v>
      </c>
      <c r="F213" t="s">
        <v>202</v>
      </c>
      <c r="G213">
        <v>150504</v>
      </c>
      <c r="H213" s="9">
        <v>10</v>
      </c>
      <c r="I213" s="1">
        <v>45459</v>
      </c>
      <c r="J213">
        <v>6</v>
      </c>
      <c r="K213">
        <v>2024</v>
      </c>
      <c r="L213" t="s">
        <v>113</v>
      </c>
      <c r="M213">
        <v>32.5</v>
      </c>
      <c r="N213" t="s">
        <v>4621</v>
      </c>
      <c r="O213">
        <v>50.6492</v>
      </c>
      <c r="P213" t="s">
        <v>12</v>
      </c>
    </row>
    <row r="214" spans="1:16" hidden="1" x14ac:dyDescent="0.25">
      <c r="A214" t="s">
        <v>17</v>
      </c>
      <c r="B214" t="s">
        <v>130</v>
      </c>
      <c r="C214" t="s">
        <v>636</v>
      </c>
      <c r="D214" t="s">
        <v>425</v>
      </c>
      <c r="E214" t="s">
        <v>426</v>
      </c>
      <c r="F214" t="s">
        <v>202</v>
      </c>
      <c r="G214">
        <v>150504</v>
      </c>
      <c r="H214" s="9">
        <v>19</v>
      </c>
      <c r="I214" s="1">
        <v>45459</v>
      </c>
      <c r="J214">
        <v>6</v>
      </c>
      <c r="K214">
        <v>2024</v>
      </c>
      <c r="L214" t="s">
        <v>113</v>
      </c>
      <c r="M214">
        <v>357.5</v>
      </c>
      <c r="N214" t="s">
        <v>4621</v>
      </c>
      <c r="O214">
        <v>557.14080000000001</v>
      </c>
      <c r="P214" t="s">
        <v>12</v>
      </c>
    </row>
    <row r="215" spans="1:16" hidden="1" x14ac:dyDescent="0.25">
      <c r="A215" t="s">
        <v>192</v>
      </c>
      <c r="B215" t="s">
        <v>16</v>
      </c>
      <c r="C215" t="s">
        <v>608</v>
      </c>
      <c r="D215" t="s">
        <v>191</v>
      </c>
      <c r="E215" t="s">
        <v>191</v>
      </c>
      <c r="F215" t="s">
        <v>202</v>
      </c>
      <c r="G215">
        <v>150504</v>
      </c>
      <c r="H215" s="9">
        <v>1</v>
      </c>
      <c r="I215" s="1">
        <v>45459</v>
      </c>
      <c r="J215">
        <v>6</v>
      </c>
      <c r="K215">
        <v>2024</v>
      </c>
      <c r="L215" t="s">
        <v>113</v>
      </c>
      <c r="M215">
        <v>951</v>
      </c>
      <c r="O215">
        <v>1482.0725</v>
      </c>
      <c r="P215" t="s">
        <v>12</v>
      </c>
    </row>
    <row r="216" spans="1:16" hidden="1" x14ac:dyDescent="0.25">
      <c r="A216" t="s">
        <v>17</v>
      </c>
      <c r="B216" t="s">
        <v>103</v>
      </c>
      <c r="C216" t="s">
        <v>3524</v>
      </c>
      <c r="D216" t="s">
        <v>1439</v>
      </c>
      <c r="E216" t="s">
        <v>1440</v>
      </c>
      <c r="F216" t="s">
        <v>202</v>
      </c>
      <c r="G216">
        <v>150501</v>
      </c>
      <c r="H216" s="9">
        <v>20</v>
      </c>
      <c r="I216" s="1">
        <v>45527</v>
      </c>
      <c r="J216">
        <v>8</v>
      </c>
      <c r="K216">
        <v>2024</v>
      </c>
      <c r="L216" t="s">
        <v>113</v>
      </c>
      <c r="M216">
        <v>45</v>
      </c>
      <c r="N216" t="s">
        <v>4619</v>
      </c>
      <c r="O216">
        <v>70.129599999999996</v>
      </c>
      <c r="P216" t="s">
        <v>12</v>
      </c>
    </row>
    <row r="217" spans="1:16" hidden="1" x14ac:dyDescent="0.25">
      <c r="A217" t="s">
        <v>17</v>
      </c>
      <c r="B217" t="s">
        <v>16</v>
      </c>
      <c r="C217" t="s">
        <v>2975</v>
      </c>
      <c r="D217" t="s">
        <v>1642</v>
      </c>
      <c r="E217" t="s">
        <v>1643</v>
      </c>
      <c r="F217" t="s">
        <v>202</v>
      </c>
      <c r="G217">
        <v>150501</v>
      </c>
      <c r="H217" s="9">
        <v>150</v>
      </c>
      <c r="I217" s="1">
        <v>45527</v>
      </c>
      <c r="J217">
        <v>8</v>
      </c>
      <c r="K217">
        <v>2024</v>
      </c>
      <c r="L217" t="s">
        <v>113</v>
      </c>
      <c r="M217">
        <v>32.950000000000003</v>
      </c>
      <c r="N217" t="s">
        <v>4619</v>
      </c>
      <c r="O217">
        <v>51.350499999999997</v>
      </c>
      <c r="P217" t="s">
        <v>12</v>
      </c>
    </row>
    <row r="218" spans="1:16" hidden="1" x14ac:dyDescent="0.25">
      <c r="A218" t="s">
        <v>17</v>
      </c>
      <c r="B218" t="s">
        <v>130</v>
      </c>
      <c r="C218" t="s">
        <v>3449</v>
      </c>
      <c r="D218" t="s">
        <v>1279</v>
      </c>
      <c r="E218" t="s">
        <v>5690</v>
      </c>
      <c r="F218" t="s">
        <v>202</v>
      </c>
      <c r="G218">
        <v>150499</v>
      </c>
      <c r="H218" s="9">
        <v>10</v>
      </c>
      <c r="I218" s="1">
        <v>45428</v>
      </c>
      <c r="J218">
        <v>5</v>
      </c>
      <c r="K218">
        <v>2024</v>
      </c>
      <c r="L218" t="s">
        <v>113</v>
      </c>
      <c r="M218">
        <v>79.569999999999993</v>
      </c>
      <c r="N218" t="s">
        <v>4620</v>
      </c>
      <c r="O218">
        <v>132.4194</v>
      </c>
      <c r="P218" t="s">
        <v>12</v>
      </c>
    </row>
    <row r="219" spans="1:16" hidden="1" x14ac:dyDescent="0.25">
      <c r="A219" t="s">
        <v>192</v>
      </c>
      <c r="B219" t="s">
        <v>16</v>
      </c>
      <c r="C219" t="s">
        <v>608</v>
      </c>
      <c r="D219" t="s">
        <v>191</v>
      </c>
      <c r="E219" t="s">
        <v>191</v>
      </c>
      <c r="F219" t="s">
        <v>202</v>
      </c>
      <c r="G219">
        <v>150499</v>
      </c>
      <c r="H219" s="9">
        <v>1</v>
      </c>
      <c r="I219" s="1">
        <v>45428</v>
      </c>
      <c r="J219">
        <v>5</v>
      </c>
      <c r="K219">
        <v>2024</v>
      </c>
      <c r="L219" t="s">
        <v>113</v>
      </c>
      <c r="M219">
        <v>25</v>
      </c>
      <c r="O219">
        <v>41.604700000000001</v>
      </c>
      <c r="P219" t="s">
        <v>12</v>
      </c>
    </row>
    <row r="220" spans="1:16" hidden="1" x14ac:dyDescent="0.25">
      <c r="A220" t="s">
        <v>17</v>
      </c>
      <c r="B220" t="s">
        <v>118</v>
      </c>
      <c r="C220" t="s">
        <v>599</v>
      </c>
      <c r="D220" t="s">
        <v>120</v>
      </c>
      <c r="E220" t="s">
        <v>121</v>
      </c>
      <c r="F220" t="s">
        <v>202</v>
      </c>
      <c r="G220">
        <v>150498</v>
      </c>
      <c r="H220" s="9">
        <v>51</v>
      </c>
      <c r="I220" s="1">
        <v>45557</v>
      </c>
      <c r="J220">
        <v>9</v>
      </c>
      <c r="K220">
        <v>2024</v>
      </c>
      <c r="L220" t="s">
        <v>113</v>
      </c>
      <c r="M220">
        <v>80</v>
      </c>
      <c r="N220" t="s">
        <v>4618</v>
      </c>
      <c r="O220">
        <v>124.67489999999999</v>
      </c>
      <c r="P220" t="s">
        <v>12</v>
      </c>
    </row>
    <row r="221" spans="1:16" hidden="1" x14ac:dyDescent="0.25">
      <c r="A221" t="s">
        <v>17</v>
      </c>
      <c r="B221" t="s">
        <v>16</v>
      </c>
      <c r="C221" t="s">
        <v>3256</v>
      </c>
      <c r="D221" t="s">
        <v>864</v>
      </c>
      <c r="E221" t="s">
        <v>865</v>
      </c>
      <c r="F221" t="s">
        <v>202</v>
      </c>
      <c r="G221">
        <v>150496</v>
      </c>
      <c r="H221" s="9">
        <v>10</v>
      </c>
      <c r="I221" s="1">
        <v>45437</v>
      </c>
      <c r="J221">
        <v>5</v>
      </c>
      <c r="K221">
        <v>2024</v>
      </c>
      <c r="L221" t="s">
        <v>113</v>
      </c>
      <c r="M221">
        <v>508.43</v>
      </c>
      <c r="N221" t="s">
        <v>4625</v>
      </c>
      <c r="O221">
        <v>846.12260000000003</v>
      </c>
      <c r="P221" t="s">
        <v>12</v>
      </c>
    </row>
    <row r="222" spans="1:16" hidden="1" x14ac:dyDescent="0.25">
      <c r="A222" t="s">
        <v>17</v>
      </c>
      <c r="B222" t="s">
        <v>16</v>
      </c>
      <c r="C222" t="s">
        <v>609</v>
      </c>
      <c r="D222" t="s">
        <v>33</v>
      </c>
      <c r="E222" t="s">
        <v>34</v>
      </c>
      <c r="F222" t="s">
        <v>202</v>
      </c>
      <c r="G222">
        <v>150496</v>
      </c>
      <c r="H222" s="9">
        <v>6</v>
      </c>
      <c r="I222" s="1">
        <v>45437</v>
      </c>
      <c r="J222">
        <v>5</v>
      </c>
      <c r="K222">
        <v>2024</v>
      </c>
      <c r="L222" t="s">
        <v>113</v>
      </c>
      <c r="M222">
        <v>958.02</v>
      </c>
      <c r="N222" t="s">
        <v>4625</v>
      </c>
      <c r="O222">
        <v>1594.3244999999999</v>
      </c>
      <c r="P222" t="s">
        <v>12</v>
      </c>
    </row>
    <row r="223" spans="1:16" hidden="1" x14ac:dyDescent="0.25">
      <c r="A223" t="s">
        <v>39</v>
      </c>
      <c r="B223" t="s">
        <v>16</v>
      </c>
      <c r="C223" t="s">
        <v>5670</v>
      </c>
      <c r="D223" t="s">
        <v>5671</v>
      </c>
      <c r="E223" t="s">
        <v>5672</v>
      </c>
      <c r="F223" t="s">
        <v>202</v>
      </c>
      <c r="G223">
        <v>150496</v>
      </c>
      <c r="H223" s="9">
        <v>5</v>
      </c>
      <c r="I223" s="1">
        <v>45437</v>
      </c>
      <c r="J223">
        <v>5</v>
      </c>
      <c r="K223">
        <v>2024</v>
      </c>
      <c r="L223" t="s">
        <v>113</v>
      </c>
      <c r="M223">
        <v>224.14</v>
      </c>
      <c r="N223" t="s">
        <v>4625</v>
      </c>
      <c r="O223">
        <v>373.01089999999999</v>
      </c>
      <c r="P223" t="s">
        <v>12</v>
      </c>
    </row>
    <row r="224" spans="1:16" hidden="1" x14ac:dyDescent="0.25">
      <c r="A224" t="s">
        <v>192</v>
      </c>
      <c r="B224" t="s">
        <v>16</v>
      </c>
      <c r="C224" t="s">
        <v>608</v>
      </c>
      <c r="D224" t="s">
        <v>191</v>
      </c>
      <c r="E224" t="s">
        <v>191</v>
      </c>
      <c r="F224" t="s">
        <v>202</v>
      </c>
      <c r="G224">
        <v>150496</v>
      </c>
      <c r="H224" s="9">
        <v>1</v>
      </c>
      <c r="I224" s="1">
        <v>45437</v>
      </c>
      <c r="J224">
        <v>5</v>
      </c>
      <c r="K224">
        <v>2024</v>
      </c>
      <c r="L224" t="s">
        <v>113</v>
      </c>
      <c r="M224">
        <v>914.41</v>
      </c>
      <c r="O224">
        <v>1521.7492999999999</v>
      </c>
      <c r="P224" t="s">
        <v>12</v>
      </c>
    </row>
    <row r="225" spans="1:16" hidden="1" x14ac:dyDescent="0.25">
      <c r="A225" t="s">
        <v>17</v>
      </c>
      <c r="B225" t="s">
        <v>130</v>
      </c>
      <c r="C225" t="s">
        <v>3694</v>
      </c>
      <c r="D225" t="s">
        <v>1876</v>
      </c>
      <c r="E225" t="s">
        <v>4609</v>
      </c>
      <c r="F225" t="s">
        <v>202</v>
      </c>
      <c r="G225">
        <v>150495</v>
      </c>
      <c r="H225" s="9">
        <v>4</v>
      </c>
      <c r="I225" s="1">
        <v>45437</v>
      </c>
      <c r="J225">
        <v>5</v>
      </c>
      <c r="K225">
        <v>2024</v>
      </c>
      <c r="L225" t="s">
        <v>4746</v>
      </c>
      <c r="M225">
        <v>19.5</v>
      </c>
      <c r="N225" t="s">
        <v>4621</v>
      </c>
      <c r="O225">
        <v>30.389500000000002</v>
      </c>
      <c r="P225" t="s">
        <v>12</v>
      </c>
    </row>
    <row r="226" spans="1:16" hidden="1" x14ac:dyDescent="0.25">
      <c r="A226" t="s">
        <v>17</v>
      </c>
      <c r="B226" t="s">
        <v>118</v>
      </c>
      <c r="C226" t="s">
        <v>4160</v>
      </c>
      <c r="D226" t="s">
        <v>2167</v>
      </c>
      <c r="E226" t="s">
        <v>5691</v>
      </c>
      <c r="F226" t="s">
        <v>202</v>
      </c>
      <c r="G226">
        <v>150493</v>
      </c>
      <c r="H226" s="9">
        <v>4</v>
      </c>
      <c r="I226" s="1">
        <v>45421</v>
      </c>
      <c r="J226">
        <v>5</v>
      </c>
      <c r="K226">
        <v>2024</v>
      </c>
      <c r="L226" t="s">
        <v>4746</v>
      </c>
      <c r="M226">
        <v>519.35</v>
      </c>
      <c r="N226" t="s">
        <v>5684</v>
      </c>
      <c r="O226">
        <v>809.37369999999999</v>
      </c>
      <c r="P226" t="s">
        <v>12</v>
      </c>
    </row>
    <row r="227" spans="1:16" hidden="1" x14ac:dyDescent="0.25">
      <c r="A227" t="s">
        <v>17</v>
      </c>
      <c r="B227" t="s">
        <v>16</v>
      </c>
      <c r="C227" t="s">
        <v>2964</v>
      </c>
      <c r="D227" t="s">
        <v>821</v>
      </c>
      <c r="E227" t="s">
        <v>822</v>
      </c>
      <c r="F227" t="s">
        <v>202</v>
      </c>
      <c r="G227">
        <v>150492</v>
      </c>
      <c r="H227" s="9">
        <v>3</v>
      </c>
      <c r="I227" s="1">
        <v>45446</v>
      </c>
      <c r="J227">
        <v>6</v>
      </c>
      <c r="K227">
        <v>2024</v>
      </c>
      <c r="L227" t="s">
        <v>4746</v>
      </c>
      <c r="M227">
        <v>974.25</v>
      </c>
      <c r="N227" t="s">
        <v>5673</v>
      </c>
      <c r="O227">
        <v>1621.3342</v>
      </c>
      <c r="P227" t="s">
        <v>12</v>
      </c>
    </row>
    <row r="228" spans="1:16" hidden="1" x14ac:dyDescent="0.25">
      <c r="A228" t="s">
        <v>17</v>
      </c>
      <c r="B228" t="s">
        <v>103</v>
      </c>
      <c r="C228" t="s">
        <v>3524</v>
      </c>
      <c r="D228" t="s">
        <v>1439</v>
      </c>
      <c r="E228" t="s">
        <v>1440</v>
      </c>
      <c r="F228" t="s">
        <v>202</v>
      </c>
      <c r="G228">
        <v>150491</v>
      </c>
      <c r="H228" s="9">
        <v>27</v>
      </c>
      <c r="I228" s="1">
        <v>45527</v>
      </c>
      <c r="J228">
        <v>8</v>
      </c>
      <c r="K228">
        <v>2024</v>
      </c>
      <c r="L228" t="s">
        <v>4746</v>
      </c>
      <c r="M228">
        <v>45</v>
      </c>
      <c r="N228" t="s">
        <v>4619</v>
      </c>
      <c r="O228">
        <v>70.129599999999996</v>
      </c>
      <c r="P228" t="s">
        <v>12</v>
      </c>
    </row>
    <row r="229" spans="1:16" hidden="1" x14ac:dyDescent="0.25">
      <c r="A229" t="s">
        <v>17</v>
      </c>
      <c r="B229" t="s">
        <v>103</v>
      </c>
      <c r="C229" t="s">
        <v>4844</v>
      </c>
      <c r="D229" t="s">
        <v>4845</v>
      </c>
      <c r="E229" t="s">
        <v>1461</v>
      </c>
      <c r="F229" t="s">
        <v>202</v>
      </c>
      <c r="G229">
        <v>150491</v>
      </c>
      <c r="H229" s="9">
        <v>10</v>
      </c>
      <c r="I229" s="1">
        <v>45527</v>
      </c>
      <c r="J229">
        <v>8</v>
      </c>
      <c r="K229">
        <v>2024</v>
      </c>
      <c r="L229" t="s">
        <v>4746</v>
      </c>
      <c r="M229">
        <v>12</v>
      </c>
      <c r="N229" t="s">
        <v>4619</v>
      </c>
      <c r="O229">
        <v>18.7012</v>
      </c>
      <c r="P229" t="s">
        <v>12</v>
      </c>
    </row>
    <row r="230" spans="1:16" hidden="1" x14ac:dyDescent="0.25">
      <c r="A230" t="s">
        <v>39</v>
      </c>
      <c r="B230" t="s">
        <v>38</v>
      </c>
      <c r="C230" t="s">
        <v>2968</v>
      </c>
      <c r="D230" t="s">
        <v>877</v>
      </c>
      <c r="E230" t="s">
        <v>878</v>
      </c>
      <c r="F230" t="s">
        <v>202</v>
      </c>
      <c r="G230">
        <v>150474</v>
      </c>
      <c r="H230" s="9">
        <v>21</v>
      </c>
      <c r="I230" s="1">
        <v>45427</v>
      </c>
      <c r="J230">
        <v>5</v>
      </c>
      <c r="K230">
        <v>2024</v>
      </c>
      <c r="L230" t="s">
        <v>4746</v>
      </c>
      <c r="M230">
        <v>28.25</v>
      </c>
      <c r="N230" t="s">
        <v>4615</v>
      </c>
      <c r="O230">
        <v>44.025799999999997</v>
      </c>
      <c r="P230" t="s">
        <v>12</v>
      </c>
    </row>
    <row r="231" spans="1:16" hidden="1" x14ac:dyDescent="0.25">
      <c r="A231" t="s">
        <v>39</v>
      </c>
      <c r="B231" t="s">
        <v>38</v>
      </c>
      <c r="C231" t="s">
        <v>3261</v>
      </c>
      <c r="D231" t="s">
        <v>882</v>
      </c>
      <c r="E231" t="s">
        <v>883</v>
      </c>
      <c r="F231" t="s">
        <v>202</v>
      </c>
      <c r="G231">
        <v>150474</v>
      </c>
      <c r="H231" s="9">
        <v>3</v>
      </c>
      <c r="I231" s="1">
        <v>45427</v>
      </c>
      <c r="J231">
        <v>5</v>
      </c>
      <c r="K231">
        <v>2024</v>
      </c>
      <c r="L231" t="s">
        <v>4746</v>
      </c>
      <c r="M231">
        <v>28.25</v>
      </c>
      <c r="N231" t="s">
        <v>4615</v>
      </c>
      <c r="O231">
        <v>44.025799999999997</v>
      </c>
      <c r="P231" t="s">
        <v>12</v>
      </c>
    </row>
    <row r="232" spans="1:16" hidden="1" x14ac:dyDescent="0.25">
      <c r="A232" t="s">
        <v>39</v>
      </c>
      <c r="B232" t="s">
        <v>38</v>
      </c>
      <c r="C232" t="s">
        <v>3266</v>
      </c>
      <c r="D232" t="s">
        <v>892</v>
      </c>
      <c r="E232" t="s">
        <v>893</v>
      </c>
      <c r="F232" t="s">
        <v>202</v>
      </c>
      <c r="G232">
        <v>150474</v>
      </c>
      <c r="H232" s="9">
        <v>3</v>
      </c>
      <c r="I232" s="1">
        <v>45427</v>
      </c>
      <c r="J232">
        <v>5</v>
      </c>
      <c r="K232">
        <v>2024</v>
      </c>
      <c r="L232" t="s">
        <v>4746</v>
      </c>
      <c r="M232">
        <v>28.25</v>
      </c>
      <c r="N232" t="s">
        <v>4615</v>
      </c>
      <c r="O232">
        <v>44.025799999999997</v>
      </c>
      <c r="P232" t="s">
        <v>12</v>
      </c>
    </row>
    <row r="233" spans="1:16" hidden="1" x14ac:dyDescent="0.25">
      <c r="A233" t="s">
        <v>39</v>
      </c>
      <c r="B233" t="s">
        <v>38</v>
      </c>
      <c r="C233" t="s">
        <v>3271</v>
      </c>
      <c r="D233" t="s">
        <v>902</v>
      </c>
      <c r="E233" t="s">
        <v>903</v>
      </c>
      <c r="F233" t="s">
        <v>202</v>
      </c>
      <c r="G233">
        <v>150474</v>
      </c>
      <c r="H233" s="9">
        <v>6</v>
      </c>
      <c r="I233" s="1">
        <v>45427</v>
      </c>
      <c r="J233">
        <v>5</v>
      </c>
      <c r="K233">
        <v>2024</v>
      </c>
      <c r="L233" t="s">
        <v>4746</v>
      </c>
      <c r="M233">
        <v>28.25</v>
      </c>
      <c r="N233" t="s">
        <v>4615</v>
      </c>
      <c r="O233">
        <v>44.025799999999997</v>
      </c>
      <c r="P233" t="s">
        <v>12</v>
      </c>
    </row>
    <row r="234" spans="1:16" hidden="1" x14ac:dyDescent="0.25">
      <c r="A234" t="s">
        <v>39</v>
      </c>
      <c r="B234" t="s">
        <v>38</v>
      </c>
      <c r="C234" t="s">
        <v>3290</v>
      </c>
      <c r="D234" t="s">
        <v>939</v>
      </c>
      <c r="E234" t="s">
        <v>940</v>
      </c>
      <c r="F234" t="s">
        <v>202</v>
      </c>
      <c r="G234">
        <v>150474</v>
      </c>
      <c r="H234" s="9">
        <v>3</v>
      </c>
      <c r="I234" s="1">
        <v>45427</v>
      </c>
      <c r="J234">
        <v>5</v>
      </c>
      <c r="K234">
        <v>2024</v>
      </c>
      <c r="L234" t="s">
        <v>4746</v>
      </c>
      <c r="M234">
        <v>28.25</v>
      </c>
      <c r="N234" t="s">
        <v>4615</v>
      </c>
      <c r="O234">
        <v>44.025799999999997</v>
      </c>
      <c r="P234" t="s">
        <v>12</v>
      </c>
    </row>
    <row r="235" spans="1:16" hidden="1" x14ac:dyDescent="0.25">
      <c r="A235" t="s">
        <v>39</v>
      </c>
      <c r="B235" t="s">
        <v>38</v>
      </c>
      <c r="C235" t="s">
        <v>470</v>
      </c>
      <c r="D235" t="s">
        <v>77</v>
      </c>
      <c r="E235" t="s">
        <v>78</v>
      </c>
      <c r="F235" t="s">
        <v>202</v>
      </c>
      <c r="G235">
        <v>150474</v>
      </c>
      <c r="H235" s="9">
        <v>3</v>
      </c>
      <c r="I235" s="1">
        <v>45427</v>
      </c>
      <c r="J235">
        <v>5</v>
      </c>
      <c r="K235">
        <v>2024</v>
      </c>
      <c r="L235" t="s">
        <v>4746</v>
      </c>
      <c r="M235">
        <v>28.25</v>
      </c>
      <c r="N235" t="s">
        <v>4615</v>
      </c>
      <c r="O235">
        <v>44.025799999999997</v>
      </c>
      <c r="P235" t="s">
        <v>12</v>
      </c>
    </row>
    <row r="236" spans="1:16" hidden="1" x14ac:dyDescent="0.25">
      <c r="A236" t="s">
        <v>39</v>
      </c>
      <c r="B236" t="s">
        <v>38</v>
      </c>
      <c r="C236" t="s">
        <v>3298</v>
      </c>
      <c r="D236" t="s">
        <v>958</v>
      </c>
      <c r="E236" t="s">
        <v>959</v>
      </c>
      <c r="F236" t="s">
        <v>202</v>
      </c>
      <c r="G236">
        <v>150474</v>
      </c>
      <c r="H236" s="9">
        <v>6</v>
      </c>
      <c r="I236" s="1">
        <v>45427</v>
      </c>
      <c r="J236">
        <v>5</v>
      </c>
      <c r="K236">
        <v>2024</v>
      </c>
      <c r="L236" t="s">
        <v>4746</v>
      </c>
      <c r="M236">
        <v>28.25</v>
      </c>
      <c r="N236" t="s">
        <v>4615</v>
      </c>
      <c r="O236">
        <v>44.025799999999997</v>
      </c>
      <c r="P236" t="s">
        <v>12</v>
      </c>
    </row>
    <row r="237" spans="1:16" hidden="1" x14ac:dyDescent="0.25">
      <c r="A237" t="s">
        <v>39</v>
      </c>
      <c r="B237" t="s">
        <v>38</v>
      </c>
      <c r="C237" t="s">
        <v>3299</v>
      </c>
      <c r="D237" t="s">
        <v>962</v>
      </c>
      <c r="E237" t="s">
        <v>963</v>
      </c>
      <c r="F237" t="s">
        <v>202</v>
      </c>
      <c r="G237">
        <v>150474</v>
      </c>
      <c r="H237" s="9">
        <v>3</v>
      </c>
      <c r="I237" s="1">
        <v>45427</v>
      </c>
      <c r="J237">
        <v>5</v>
      </c>
      <c r="K237">
        <v>2024</v>
      </c>
      <c r="L237" t="s">
        <v>4746</v>
      </c>
      <c r="M237">
        <v>28.25</v>
      </c>
      <c r="N237" t="s">
        <v>4615</v>
      </c>
      <c r="O237">
        <v>44.025799999999997</v>
      </c>
      <c r="P237" t="s">
        <v>12</v>
      </c>
    </row>
    <row r="238" spans="1:16" hidden="1" x14ac:dyDescent="0.25">
      <c r="A238" t="s">
        <v>39</v>
      </c>
      <c r="B238" t="s">
        <v>38</v>
      </c>
      <c r="C238" t="s">
        <v>3300</v>
      </c>
      <c r="D238" t="s">
        <v>964</v>
      </c>
      <c r="E238" t="s">
        <v>965</v>
      </c>
      <c r="F238" t="s">
        <v>202</v>
      </c>
      <c r="G238">
        <v>150474</v>
      </c>
      <c r="H238" s="9">
        <v>3</v>
      </c>
      <c r="I238" s="1">
        <v>45427</v>
      </c>
      <c r="J238">
        <v>5</v>
      </c>
      <c r="K238">
        <v>2024</v>
      </c>
      <c r="L238" t="s">
        <v>4746</v>
      </c>
      <c r="M238">
        <v>28.25</v>
      </c>
      <c r="N238" t="s">
        <v>4615</v>
      </c>
      <c r="O238">
        <v>44.025799999999997</v>
      </c>
      <c r="P238" t="s">
        <v>12</v>
      </c>
    </row>
    <row r="239" spans="1:16" hidden="1" x14ac:dyDescent="0.25">
      <c r="A239" t="s">
        <v>39</v>
      </c>
      <c r="B239" t="s">
        <v>16</v>
      </c>
      <c r="C239" t="s">
        <v>3311</v>
      </c>
      <c r="D239" t="s">
        <v>990</v>
      </c>
      <c r="E239" t="s">
        <v>991</v>
      </c>
      <c r="F239" t="s">
        <v>202</v>
      </c>
      <c r="G239">
        <v>150474</v>
      </c>
      <c r="H239" s="9">
        <v>3</v>
      </c>
      <c r="I239" s="1">
        <v>45427</v>
      </c>
      <c r="J239">
        <v>5</v>
      </c>
      <c r="K239">
        <v>2024</v>
      </c>
      <c r="L239" t="s">
        <v>4746</v>
      </c>
      <c r="M239">
        <v>33.5</v>
      </c>
      <c r="N239" t="s">
        <v>4615</v>
      </c>
      <c r="O239">
        <v>52.207599999999999</v>
      </c>
      <c r="P239" t="s">
        <v>12</v>
      </c>
    </row>
    <row r="240" spans="1:16" hidden="1" x14ac:dyDescent="0.25">
      <c r="A240" t="s">
        <v>17</v>
      </c>
      <c r="B240" t="s">
        <v>16</v>
      </c>
      <c r="C240" t="s">
        <v>3255</v>
      </c>
      <c r="D240" t="s">
        <v>857</v>
      </c>
      <c r="E240" t="s">
        <v>858</v>
      </c>
      <c r="F240" t="s">
        <v>202</v>
      </c>
      <c r="G240">
        <v>150473</v>
      </c>
      <c r="H240" s="9">
        <v>4</v>
      </c>
      <c r="I240" s="1">
        <v>45432</v>
      </c>
      <c r="J240">
        <v>5</v>
      </c>
      <c r="K240">
        <v>2024</v>
      </c>
      <c r="L240" t="s">
        <v>4746</v>
      </c>
      <c r="M240">
        <v>105.12</v>
      </c>
      <c r="N240" t="s">
        <v>4625</v>
      </c>
      <c r="O240">
        <v>174.9393</v>
      </c>
      <c r="P240" t="s">
        <v>12</v>
      </c>
    </row>
    <row r="241" spans="1:16" hidden="1" x14ac:dyDescent="0.25">
      <c r="A241" t="s">
        <v>17</v>
      </c>
      <c r="B241" t="s">
        <v>16</v>
      </c>
      <c r="C241" t="s">
        <v>3256</v>
      </c>
      <c r="D241" t="s">
        <v>864</v>
      </c>
      <c r="E241" t="s">
        <v>865</v>
      </c>
      <c r="F241" t="s">
        <v>202</v>
      </c>
      <c r="G241">
        <v>150473</v>
      </c>
      <c r="H241" s="9">
        <v>17</v>
      </c>
      <c r="I241" s="1">
        <v>45432</v>
      </c>
      <c r="J241">
        <v>5</v>
      </c>
      <c r="K241">
        <v>2024</v>
      </c>
      <c r="L241" t="s">
        <v>4746</v>
      </c>
      <c r="M241">
        <v>508.43</v>
      </c>
      <c r="N241" t="s">
        <v>4625</v>
      </c>
      <c r="O241">
        <v>846.12260000000003</v>
      </c>
      <c r="P241" t="s">
        <v>12</v>
      </c>
    </row>
    <row r="242" spans="1:16" hidden="1" x14ac:dyDescent="0.25">
      <c r="A242" t="s">
        <v>39</v>
      </c>
      <c r="B242" t="s">
        <v>16</v>
      </c>
      <c r="C242" t="s">
        <v>4941</v>
      </c>
      <c r="D242" t="s">
        <v>4942</v>
      </c>
      <c r="E242" t="s">
        <v>4943</v>
      </c>
      <c r="F242" t="s">
        <v>202</v>
      </c>
      <c r="G242">
        <v>150473</v>
      </c>
      <c r="H242" s="9">
        <v>16</v>
      </c>
      <c r="I242" s="1">
        <v>45432</v>
      </c>
      <c r="J242">
        <v>5</v>
      </c>
      <c r="K242">
        <v>2024</v>
      </c>
      <c r="L242" t="s">
        <v>4746</v>
      </c>
      <c r="M242">
        <v>779.5</v>
      </c>
      <c r="N242" t="s">
        <v>4625</v>
      </c>
      <c r="O242">
        <v>1297.2338</v>
      </c>
      <c r="P242" t="s">
        <v>12</v>
      </c>
    </row>
    <row r="243" spans="1:16" hidden="1" x14ac:dyDescent="0.25">
      <c r="A243" t="s">
        <v>17</v>
      </c>
      <c r="B243" t="s">
        <v>16</v>
      </c>
      <c r="C243" t="s">
        <v>609</v>
      </c>
      <c r="D243" t="s">
        <v>33</v>
      </c>
      <c r="E243" t="s">
        <v>34</v>
      </c>
      <c r="F243" t="s">
        <v>202</v>
      </c>
      <c r="G243">
        <v>150473</v>
      </c>
      <c r="H243" s="9">
        <v>19</v>
      </c>
      <c r="I243" s="1">
        <v>45432</v>
      </c>
      <c r="J243">
        <v>5</v>
      </c>
      <c r="K243">
        <v>2024</v>
      </c>
      <c r="L243" t="s">
        <v>4746</v>
      </c>
      <c r="M243">
        <v>958.02</v>
      </c>
      <c r="N243" t="s">
        <v>4625</v>
      </c>
      <c r="O243">
        <v>1594.3244999999999</v>
      </c>
      <c r="P243" t="s">
        <v>12</v>
      </c>
    </row>
    <row r="244" spans="1:16" hidden="1" x14ac:dyDescent="0.25">
      <c r="A244" t="s">
        <v>17</v>
      </c>
      <c r="B244" t="s">
        <v>16</v>
      </c>
      <c r="C244" t="s">
        <v>5692</v>
      </c>
      <c r="D244" t="s">
        <v>5693</v>
      </c>
      <c r="E244" t="s">
        <v>5694</v>
      </c>
      <c r="F244" t="s">
        <v>202</v>
      </c>
      <c r="G244">
        <v>150473</v>
      </c>
      <c r="H244" s="9">
        <v>9</v>
      </c>
      <c r="I244" s="1">
        <v>45432</v>
      </c>
      <c r="J244">
        <v>5</v>
      </c>
      <c r="K244">
        <v>2024</v>
      </c>
      <c r="L244" t="s">
        <v>4746</v>
      </c>
      <c r="M244">
        <v>81.98</v>
      </c>
      <c r="N244" t="s">
        <v>4625</v>
      </c>
      <c r="O244">
        <v>136.43010000000001</v>
      </c>
      <c r="P244" t="s">
        <v>12</v>
      </c>
    </row>
    <row r="245" spans="1:16" hidden="1" x14ac:dyDescent="0.25">
      <c r="A245" t="s">
        <v>192</v>
      </c>
      <c r="B245" t="s">
        <v>16</v>
      </c>
      <c r="C245" t="s">
        <v>608</v>
      </c>
      <c r="D245" t="s">
        <v>191</v>
      </c>
      <c r="E245" t="s">
        <v>191</v>
      </c>
      <c r="F245" t="s">
        <v>202</v>
      </c>
      <c r="G245">
        <v>150473</v>
      </c>
      <c r="H245" s="9">
        <v>1</v>
      </c>
      <c r="I245" s="1">
        <v>45432</v>
      </c>
      <c r="J245">
        <v>5</v>
      </c>
      <c r="K245">
        <v>2024</v>
      </c>
      <c r="L245" t="s">
        <v>4746</v>
      </c>
      <c r="M245">
        <v>1733.71</v>
      </c>
      <c r="O245">
        <v>2885.2177000000001</v>
      </c>
      <c r="P245" t="s">
        <v>12</v>
      </c>
    </row>
    <row r="246" spans="1:16" hidden="1" x14ac:dyDescent="0.25">
      <c r="A246" t="s">
        <v>17</v>
      </c>
      <c r="B246" t="s">
        <v>16</v>
      </c>
      <c r="C246" t="s">
        <v>3209</v>
      </c>
      <c r="D246" t="s">
        <v>753</v>
      </c>
      <c r="E246" t="s">
        <v>5695</v>
      </c>
      <c r="F246" t="s">
        <v>202</v>
      </c>
      <c r="G246">
        <v>150470</v>
      </c>
      <c r="H246" s="9">
        <v>3</v>
      </c>
      <c r="I246" s="1">
        <v>45436</v>
      </c>
      <c r="J246">
        <v>5</v>
      </c>
      <c r="K246">
        <v>2024</v>
      </c>
      <c r="L246" t="s">
        <v>4746</v>
      </c>
      <c r="M246">
        <v>64.08</v>
      </c>
      <c r="N246" t="s">
        <v>4624</v>
      </c>
      <c r="O246">
        <v>106.64109999999999</v>
      </c>
      <c r="P246" t="s">
        <v>12</v>
      </c>
    </row>
    <row r="247" spans="1:16" hidden="1" x14ac:dyDescent="0.25">
      <c r="A247" t="s">
        <v>17</v>
      </c>
      <c r="B247" t="s">
        <v>16</v>
      </c>
      <c r="C247" t="s">
        <v>2949</v>
      </c>
      <c r="D247" t="s">
        <v>756</v>
      </c>
      <c r="E247" t="s">
        <v>757</v>
      </c>
      <c r="F247" t="s">
        <v>202</v>
      </c>
      <c r="G247">
        <v>150470</v>
      </c>
      <c r="H247" s="9">
        <v>17</v>
      </c>
      <c r="I247" s="1">
        <v>45436</v>
      </c>
      <c r="J247">
        <v>5</v>
      </c>
      <c r="K247">
        <v>2024</v>
      </c>
      <c r="L247" t="s">
        <v>4746</v>
      </c>
      <c r="M247">
        <v>38.880000000000003</v>
      </c>
      <c r="N247" t="s">
        <v>4624</v>
      </c>
      <c r="O247">
        <v>64.703599999999994</v>
      </c>
      <c r="P247" t="s">
        <v>12</v>
      </c>
    </row>
    <row r="248" spans="1:16" hidden="1" x14ac:dyDescent="0.25">
      <c r="A248" t="s">
        <v>17</v>
      </c>
      <c r="B248" t="s">
        <v>16</v>
      </c>
      <c r="C248" t="s">
        <v>3240</v>
      </c>
      <c r="D248" t="s">
        <v>813</v>
      </c>
      <c r="E248" t="s">
        <v>814</v>
      </c>
      <c r="F248" t="s">
        <v>202</v>
      </c>
      <c r="G248">
        <v>150470</v>
      </c>
      <c r="H248" s="9">
        <v>8</v>
      </c>
      <c r="I248" s="1">
        <v>45436</v>
      </c>
      <c r="J248">
        <v>5</v>
      </c>
      <c r="K248">
        <v>2024</v>
      </c>
      <c r="L248" t="s">
        <v>4746</v>
      </c>
      <c r="M248">
        <v>602</v>
      </c>
      <c r="N248" t="s">
        <v>4624</v>
      </c>
      <c r="O248">
        <v>1001.8406</v>
      </c>
      <c r="P248" t="s">
        <v>12</v>
      </c>
    </row>
    <row r="249" spans="1:16" hidden="1" x14ac:dyDescent="0.25">
      <c r="A249" t="s">
        <v>17</v>
      </c>
      <c r="B249" t="s">
        <v>16</v>
      </c>
      <c r="C249" t="s">
        <v>3241</v>
      </c>
      <c r="D249" t="s">
        <v>815</v>
      </c>
      <c r="E249" t="s">
        <v>5696</v>
      </c>
      <c r="F249" t="s">
        <v>202</v>
      </c>
      <c r="G249">
        <v>150470</v>
      </c>
      <c r="H249" s="9">
        <v>1</v>
      </c>
      <c r="I249" s="1">
        <v>45436</v>
      </c>
      <c r="J249">
        <v>5</v>
      </c>
      <c r="K249">
        <v>2024</v>
      </c>
      <c r="L249" t="s">
        <v>4746</v>
      </c>
      <c r="M249">
        <v>623</v>
      </c>
      <c r="N249" t="s">
        <v>4624</v>
      </c>
      <c r="O249">
        <v>1036.7885000000001</v>
      </c>
      <c r="P249" t="s">
        <v>12</v>
      </c>
    </row>
    <row r="250" spans="1:16" hidden="1" x14ac:dyDescent="0.25">
      <c r="A250" t="s">
        <v>17</v>
      </c>
      <c r="B250" t="s">
        <v>16</v>
      </c>
      <c r="C250" t="s">
        <v>3379</v>
      </c>
      <c r="D250" t="s">
        <v>1128</v>
      </c>
      <c r="E250" t="s">
        <v>1129</v>
      </c>
      <c r="F250" t="s">
        <v>202</v>
      </c>
      <c r="G250">
        <v>150470</v>
      </c>
      <c r="H250" s="9">
        <v>3</v>
      </c>
      <c r="I250" s="1">
        <v>45436</v>
      </c>
      <c r="J250">
        <v>5</v>
      </c>
      <c r="K250">
        <v>2024</v>
      </c>
      <c r="L250" t="s">
        <v>4746</v>
      </c>
      <c r="M250">
        <v>14.76</v>
      </c>
      <c r="N250" t="s">
        <v>4624</v>
      </c>
      <c r="O250">
        <v>24.563400000000001</v>
      </c>
      <c r="P250" t="s">
        <v>12</v>
      </c>
    </row>
    <row r="251" spans="1:16" hidden="1" x14ac:dyDescent="0.25">
      <c r="A251" t="s">
        <v>17</v>
      </c>
      <c r="B251" t="s">
        <v>5697</v>
      </c>
      <c r="C251" t="s">
        <v>4314</v>
      </c>
      <c r="D251" t="s">
        <v>2079</v>
      </c>
      <c r="E251" t="s">
        <v>5698</v>
      </c>
      <c r="F251" t="s">
        <v>202</v>
      </c>
      <c r="G251">
        <v>150470</v>
      </c>
      <c r="H251" s="9">
        <v>1</v>
      </c>
      <c r="I251" s="1">
        <v>45436</v>
      </c>
      <c r="J251">
        <v>5</v>
      </c>
      <c r="K251">
        <v>2024</v>
      </c>
      <c r="L251" t="s">
        <v>4746</v>
      </c>
      <c r="M251">
        <v>0</v>
      </c>
      <c r="N251" t="s">
        <v>4624</v>
      </c>
      <c r="O251">
        <v>0</v>
      </c>
      <c r="P251" t="s">
        <v>12</v>
      </c>
    </row>
    <row r="252" spans="1:16" hidden="1" x14ac:dyDescent="0.25">
      <c r="A252" t="s">
        <v>17</v>
      </c>
      <c r="B252" t="s">
        <v>130</v>
      </c>
      <c r="C252" t="s">
        <v>3233</v>
      </c>
      <c r="D252" t="s">
        <v>799</v>
      </c>
      <c r="E252" t="s">
        <v>800</v>
      </c>
      <c r="F252" t="s">
        <v>202</v>
      </c>
      <c r="G252">
        <v>150470</v>
      </c>
      <c r="H252" s="9">
        <v>1</v>
      </c>
      <c r="I252" s="1">
        <v>45436</v>
      </c>
      <c r="J252">
        <v>5</v>
      </c>
      <c r="K252">
        <v>2024</v>
      </c>
      <c r="L252" t="s">
        <v>4746</v>
      </c>
      <c r="M252">
        <v>347.06</v>
      </c>
      <c r="N252" t="s">
        <v>4624</v>
      </c>
      <c r="O252">
        <v>577.57280000000003</v>
      </c>
      <c r="P252" t="s">
        <v>12</v>
      </c>
    </row>
    <row r="253" spans="1:16" hidden="1" x14ac:dyDescent="0.25">
      <c r="A253" t="s">
        <v>17</v>
      </c>
      <c r="B253" t="s">
        <v>16</v>
      </c>
      <c r="C253" t="s">
        <v>3210</v>
      </c>
      <c r="D253" t="s">
        <v>754</v>
      </c>
      <c r="E253" t="s">
        <v>755</v>
      </c>
      <c r="F253" t="s">
        <v>202</v>
      </c>
      <c r="G253">
        <v>150470</v>
      </c>
      <c r="H253" s="9">
        <v>1</v>
      </c>
      <c r="I253" s="1">
        <v>45436</v>
      </c>
      <c r="J253">
        <v>5</v>
      </c>
      <c r="K253">
        <v>2024</v>
      </c>
      <c r="L253" t="s">
        <v>4746</v>
      </c>
      <c r="M253">
        <v>38.880000000000003</v>
      </c>
      <c r="N253" t="s">
        <v>4624</v>
      </c>
      <c r="O253">
        <v>64.703599999999994</v>
      </c>
      <c r="P253" t="s">
        <v>12</v>
      </c>
    </row>
    <row r="254" spans="1:16" hidden="1" x14ac:dyDescent="0.25">
      <c r="A254" t="s">
        <v>39</v>
      </c>
      <c r="B254" t="s">
        <v>38</v>
      </c>
      <c r="C254" t="s">
        <v>3298</v>
      </c>
      <c r="D254" t="s">
        <v>958</v>
      </c>
      <c r="E254" t="s">
        <v>959</v>
      </c>
      <c r="F254" t="s">
        <v>202</v>
      </c>
      <c r="G254">
        <v>150463</v>
      </c>
      <c r="H254" s="9">
        <v>1</v>
      </c>
      <c r="I254" s="1">
        <v>45426</v>
      </c>
      <c r="J254">
        <v>5</v>
      </c>
      <c r="K254">
        <v>2024</v>
      </c>
      <c r="L254" t="s">
        <v>37</v>
      </c>
      <c r="M254">
        <v>28.25</v>
      </c>
      <c r="N254" t="s">
        <v>4615</v>
      </c>
      <c r="O254">
        <v>44.025799999999997</v>
      </c>
      <c r="P254" t="s">
        <v>12</v>
      </c>
    </row>
    <row r="255" spans="1:16" hidden="1" x14ac:dyDescent="0.25">
      <c r="A255" t="s">
        <v>39</v>
      </c>
      <c r="B255" t="s">
        <v>16</v>
      </c>
      <c r="C255" t="s">
        <v>576</v>
      </c>
      <c r="D255" t="s">
        <v>90</v>
      </c>
      <c r="E255" t="s">
        <v>91</v>
      </c>
      <c r="F255" t="s">
        <v>202</v>
      </c>
      <c r="G255">
        <v>150460</v>
      </c>
      <c r="H255" s="9">
        <v>1</v>
      </c>
      <c r="I255" s="1">
        <v>45426</v>
      </c>
      <c r="J255">
        <v>5</v>
      </c>
      <c r="K255">
        <v>2024</v>
      </c>
      <c r="L255" t="s">
        <v>37</v>
      </c>
      <c r="M255">
        <v>33.5</v>
      </c>
      <c r="N255" t="s">
        <v>4615</v>
      </c>
      <c r="O255">
        <v>52.207599999999999</v>
      </c>
      <c r="P255" t="s">
        <v>12</v>
      </c>
    </row>
    <row r="256" spans="1:16" hidden="1" x14ac:dyDescent="0.25">
      <c r="A256" t="s">
        <v>39</v>
      </c>
      <c r="B256" t="s">
        <v>38</v>
      </c>
      <c r="C256" t="s">
        <v>506</v>
      </c>
      <c r="D256" t="s">
        <v>52</v>
      </c>
      <c r="E256" t="s">
        <v>53</v>
      </c>
      <c r="F256" t="s">
        <v>202</v>
      </c>
      <c r="G256">
        <v>150459</v>
      </c>
      <c r="H256" s="9">
        <v>1</v>
      </c>
      <c r="I256" s="1">
        <v>45426</v>
      </c>
      <c r="J256">
        <v>5</v>
      </c>
      <c r="K256">
        <v>2024</v>
      </c>
      <c r="L256" t="s">
        <v>37</v>
      </c>
      <c r="M256">
        <v>28.25</v>
      </c>
      <c r="N256" t="s">
        <v>4615</v>
      </c>
      <c r="O256">
        <v>44.025799999999997</v>
      </c>
      <c r="P256" t="s">
        <v>12</v>
      </c>
    </row>
    <row r="257" spans="1:16" hidden="1" x14ac:dyDescent="0.25">
      <c r="A257" t="s">
        <v>39</v>
      </c>
      <c r="B257" t="s">
        <v>16</v>
      </c>
      <c r="C257" t="s">
        <v>2935</v>
      </c>
      <c r="D257" t="s">
        <v>1004</v>
      </c>
      <c r="E257" t="s">
        <v>1005</v>
      </c>
      <c r="F257" t="s">
        <v>202</v>
      </c>
      <c r="G257">
        <v>150456</v>
      </c>
      <c r="H257" s="9">
        <v>1</v>
      </c>
      <c r="I257" s="1">
        <v>45426</v>
      </c>
      <c r="J257">
        <v>5</v>
      </c>
      <c r="K257">
        <v>2024</v>
      </c>
      <c r="L257" t="s">
        <v>37</v>
      </c>
      <c r="M257">
        <v>33.5</v>
      </c>
      <c r="N257" t="s">
        <v>4615</v>
      </c>
      <c r="O257">
        <v>52.207599999999999</v>
      </c>
      <c r="P257" t="s">
        <v>12</v>
      </c>
    </row>
    <row r="258" spans="1:16" hidden="1" x14ac:dyDescent="0.25">
      <c r="A258" t="s">
        <v>39</v>
      </c>
      <c r="B258" t="s">
        <v>38</v>
      </c>
      <c r="C258" t="s">
        <v>478</v>
      </c>
      <c r="D258" t="s">
        <v>35</v>
      </c>
      <c r="E258" t="s">
        <v>36</v>
      </c>
      <c r="F258" t="s">
        <v>202</v>
      </c>
      <c r="G258">
        <v>150455</v>
      </c>
      <c r="H258" s="9">
        <v>1</v>
      </c>
      <c r="I258" s="1">
        <v>45426</v>
      </c>
      <c r="J258">
        <v>5</v>
      </c>
      <c r="K258">
        <v>2024</v>
      </c>
      <c r="L258" t="s">
        <v>37</v>
      </c>
      <c r="M258">
        <v>28.25</v>
      </c>
      <c r="N258" t="s">
        <v>4615</v>
      </c>
      <c r="O258">
        <v>44.025799999999997</v>
      </c>
      <c r="P258" t="s">
        <v>12</v>
      </c>
    </row>
    <row r="259" spans="1:16" hidden="1" x14ac:dyDescent="0.25">
      <c r="A259" t="s">
        <v>39</v>
      </c>
      <c r="B259" t="s">
        <v>38</v>
      </c>
      <c r="C259" t="s">
        <v>478</v>
      </c>
      <c r="D259" t="s">
        <v>35</v>
      </c>
      <c r="E259" t="s">
        <v>36</v>
      </c>
      <c r="F259" t="s">
        <v>202</v>
      </c>
      <c r="G259">
        <v>150430</v>
      </c>
      <c r="H259" s="9">
        <v>16</v>
      </c>
      <c r="I259" s="1">
        <v>45426</v>
      </c>
      <c r="J259">
        <v>5</v>
      </c>
      <c r="K259">
        <v>2024</v>
      </c>
      <c r="L259" t="s">
        <v>686</v>
      </c>
      <c r="M259">
        <v>28.25</v>
      </c>
      <c r="N259" t="s">
        <v>4615</v>
      </c>
      <c r="O259">
        <v>44.025799999999997</v>
      </c>
      <c r="P259" t="s">
        <v>12</v>
      </c>
    </row>
    <row r="260" spans="1:16" hidden="1" x14ac:dyDescent="0.25">
      <c r="A260" t="s">
        <v>39</v>
      </c>
      <c r="B260" t="s">
        <v>38</v>
      </c>
      <c r="C260" t="s">
        <v>473</v>
      </c>
      <c r="D260" t="s">
        <v>40</v>
      </c>
      <c r="E260" t="s">
        <v>41</v>
      </c>
      <c r="F260" t="s">
        <v>202</v>
      </c>
      <c r="G260">
        <v>150430</v>
      </c>
      <c r="H260" s="9">
        <v>1</v>
      </c>
      <c r="I260" s="1">
        <v>45426</v>
      </c>
      <c r="J260">
        <v>5</v>
      </c>
      <c r="K260">
        <v>2024</v>
      </c>
      <c r="L260" t="s">
        <v>686</v>
      </c>
      <c r="M260">
        <v>28.25</v>
      </c>
      <c r="N260" t="s">
        <v>4615</v>
      </c>
      <c r="O260">
        <v>44.025799999999997</v>
      </c>
      <c r="P260" t="s">
        <v>12</v>
      </c>
    </row>
    <row r="261" spans="1:16" hidden="1" x14ac:dyDescent="0.25">
      <c r="A261" t="s">
        <v>39</v>
      </c>
      <c r="B261" t="s">
        <v>38</v>
      </c>
      <c r="C261" t="s">
        <v>2968</v>
      </c>
      <c r="D261" t="s">
        <v>877</v>
      </c>
      <c r="E261" t="s">
        <v>878</v>
      </c>
      <c r="F261" t="s">
        <v>202</v>
      </c>
      <c r="G261">
        <v>150430</v>
      </c>
      <c r="H261" s="9">
        <v>28</v>
      </c>
      <c r="I261" s="1">
        <v>45426</v>
      </c>
      <c r="J261">
        <v>5</v>
      </c>
      <c r="K261">
        <v>2024</v>
      </c>
      <c r="L261" t="s">
        <v>686</v>
      </c>
      <c r="M261">
        <v>28.25</v>
      </c>
      <c r="N261" t="s">
        <v>4615</v>
      </c>
      <c r="O261">
        <v>44.025799999999997</v>
      </c>
      <c r="P261" t="s">
        <v>12</v>
      </c>
    </row>
    <row r="262" spans="1:16" hidden="1" x14ac:dyDescent="0.25">
      <c r="A262" t="s">
        <v>39</v>
      </c>
      <c r="B262" t="s">
        <v>38</v>
      </c>
      <c r="C262" t="s">
        <v>3711</v>
      </c>
      <c r="D262" t="s">
        <v>2223</v>
      </c>
      <c r="E262" t="s">
        <v>3712</v>
      </c>
      <c r="F262" t="s">
        <v>202</v>
      </c>
      <c r="G262">
        <v>150430</v>
      </c>
      <c r="H262" s="9">
        <v>2</v>
      </c>
      <c r="I262" s="1">
        <v>45426</v>
      </c>
      <c r="J262">
        <v>5</v>
      </c>
      <c r="K262">
        <v>2024</v>
      </c>
      <c r="L262" t="s">
        <v>686</v>
      </c>
      <c r="M262">
        <v>28.25</v>
      </c>
      <c r="N262" t="s">
        <v>4615</v>
      </c>
      <c r="O262">
        <v>44.025799999999997</v>
      </c>
      <c r="P262" t="s">
        <v>12</v>
      </c>
    </row>
    <row r="263" spans="1:16" hidden="1" x14ac:dyDescent="0.25">
      <c r="A263" t="s">
        <v>39</v>
      </c>
      <c r="B263" t="s">
        <v>38</v>
      </c>
      <c r="C263" t="s">
        <v>515</v>
      </c>
      <c r="D263" t="s">
        <v>42</v>
      </c>
      <c r="E263" t="s">
        <v>43</v>
      </c>
      <c r="F263" t="s">
        <v>202</v>
      </c>
      <c r="G263">
        <v>150430</v>
      </c>
      <c r="H263" s="9">
        <v>8</v>
      </c>
      <c r="I263" s="1">
        <v>45426</v>
      </c>
      <c r="J263">
        <v>5</v>
      </c>
      <c r="K263">
        <v>2024</v>
      </c>
      <c r="L263" t="s">
        <v>686</v>
      </c>
      <c r="M263">
        <v>28.25</v>
      </c>
      <c r="N263" t="s">
        <v>4615</v>
      </c>
      <c r="O263">
        <v>44.025799999999997</v>
      </c>
      <c r="P263" t="s">
        <v>12</v>
      </c>
    </row>
    <row r="264" spans="1:16" hidden="1" x14ac:dyDescent="0.25">
      <c r="A264" t="s">
        <v>39</v>
      </c>
      <c r="B264" t="s">
        <v>38</v>
      </c>
      <c r="C264" t="s">
        <v>3262</v>
      </c>
      <c r="D264" t="s">
        <v>884</v>
      </c>
      <c r="E264" t="s">
        <v>885</v>
      </c>
      <c r="F264" t="s">
        <v>202</v>
      </c>
      <c r="G264">
        <v>150430</v>
      </c>
      <c r="H264" s="9">
        <v>27</v>
      </c>
      <c r="I264" s="1">
        <v>45426</v>
      </c>
      <c r="J264">
        <v>5</v>
      </c>
      <c r="K264">
        <v>2024</v>
      </c>
      <c r="L264" t="s">
        <v>686</v>
      </c>
      <c r="M264">
        <v>28.25</v>
      </c>
      <c r="N264" t="s">
        <v>4615</v>
      </c>
      <c r="O264">
        <v>44.025799999999997</v>
      </c>
      <c r="P264" t="s">
        <v>12</v>
      </c>
    </row>
    <row r="265" spans="1:16" hidden="1" x14ac:dyDescent="0.25">
      <c r="A265" t="s">
        <v>39</v>
      </c>
      <c r="B265" t="s">
        <v>38</v>
      </c>
      <c r="C265" t="s">
        <v>3266</v>
      </c>
      <c r="D265" t="s">
        <v>892</v>
      </c>
      <c r="E265" t="s">
        <v>893</v>
      </c>
      <c r="F265" t="s">
        <v>202</v>
      </c>
      <c r="G265">
        <v>150430</v>
      </c>
      <c r="H265" s="9">
        <v>4</v>
      </c>
      <c r="I265" s="1">
        <v>45426</v>
      </c>
      <c r="J265">
        <v>5</v>
      </c>
      <c r="K265">
        <v>2024</v>
      </c>
      <c r="L265" t="s">
        <v>686</v>
      </c>
      <c r="M265">
        <v>28.25</v>
      </c>
      <c r="N265" t="s">
        <v>4615</v>
      </c>
      <c r="O265">
        <v>44.025799999999997</v>
      </c>
      <c r="P265" t="s">
        <v>12</v>
      </c>
    </row>
    <row r="266" spans="1:16" hidden="1" x14ac:dyDescent="0.25">
      <c r="A266" t="s">
        <v>39</v>
      </c>
      <c r="B266" t="s">
        <v>38</v>
      </c>
      <c r="C266" t="s">
        <v>506</v>
      </c>
      <c r="D266" t="s">
        <v>52</v>
      </c>
      <c r="E266" t="s">
        <v>53</v>
      </c>
      <c r="F266" t="s">
        <v>202</v>
      </c>
      <c r="G266">
        <v>150430</v>
      </c>
      <c r="H266" s="9">
        <v>10</v>
      </c>
      <c r="I266" s="1">
        <v>45426</v>
      </c>
      <c r="J266">
        <v>5</v>
      </c>
      <c r="K266">
        <v>2024</v>
      </c>
      <c r="L266" t="s">
        <v>686</v>
      </c>
      <c r="M266">
        <v>28.25</v>
      </c>
      <c r="N266" t="s">
        <v>4615</v>
      </c>
      <c r="O266">
        <v>44.025799999999997</v>
      </c>
      <c r="P266" t="s">
        <v>12</v>
      </c>
    </row>
    <row r="267" spans="1:16" hidden="1" x14ac:dyDescent="0.25">
      <c r="A267" t="s">
        <v>39</v>
      </c>
      <c r="B267" t="s">
        <v>38</v>
      </c>
      <c r="C267" t="s">
        <v>533</v>
      </c>
      <c r="D267" t="s">
        <v>54</v>
      </c>
      <c r="E267" t="s">
        <v>55</v>
      </c>
      <c r="F267" t="s">
        <v>202</v>
      </c>
      <c r="G267">
        <v>150430</v>
      </c>
      <c r="H267" s="9">
        <v>2</v>
      </c>
      <c r="I267" s="1">
        <v>45426</v>
      </c>
      <c r="J267">
        <v>5</v>
      </c>
      <c r="K267">
        <v>2024</v>
      </c>
      <c r="L267" t="s">
        <v>686</v>
      </c>
      <c r="M267">
        <v>28.25</v>
      </c>
      <c r="N267" t="s">
        <v>4615</v>
      </c>
      <c r="O267">
        <v>44.025799999999997</v>
      </c>
      <c r="P267" t="s">
        <v>12</v>
      </c>
    </row>
    <row r="268" spans="1:16" hidden="1" x14ac:dyDescent="0.25">
      <c r="A268" t="s">
        <v>39</v>
      </c>
      <c r="B268" t="s">
        <v>38</v>
      </c>
      <c r="C268" t="s">
        <v>3275</v>
      </c>
      <c r="D268" t="s">
        <v>910</v>
      </c>
      <c r="E268" t="s">
        <v>911</v>
      </c>
      <c r="F268" t="s">
        <v>202</v>
      </c>
      <c r="G268">
        <v>150430</v>
      </c>
      <c r="H268" s="9">
        <v>4</v>
      </c>
      <c r="I268" s="1">
        <v>45426</v>
      </c>
      <c r="J268">
        <v>5</v>
      </c>
      <c r="K268">
        <v>2024</v>
      </c>
      <c r="L268" t="s">
        <v>686</v>
      </c>
      <c r="M268">
        <v>28.25</v>
      </c>
      <c r="N268" t="s">
        <v>4615</v>
      </c>
      <c r="O268">
        <v>44.025799999999997</v>
      </c>
      <c r="P268" t="s">
        <v>12</v>
      </c>
    </row>
    <row r="269" spans="1:16" hidden="1" x14ac:dyDescent="0.25">
      <c r="A269" t="s">
        <v>39</v>
      </c>
      <c r="B269" t="s">
        <v>38</v>
      </c>
      <c r="C269" t="s">
        <v>3280</v>
      </c>
      <c r="D269" t="s">
        <v>920</v>
      </c>
      <c r="E269" t="s">
        <v>921</v>
      </c>
      <c r="F269" t="s">
        <v>202</v>
      </c>
      <c r="G269">
        <v>150430</v>
      </c>
      <c r="H269" s="9">
        <v>2</v>
      </c>
      <c r="I269" s="1">
        <v>45426</v>
      </c>
      <c r="J269">
        <v>5</v>
      </c>
      <c r="K269">
        <v>2024</v>
      </c>
      <c r="L269" t="s">
        <v>686</v>
      </c>
      <c r="M269">
        <v>28.25</v>
      </c>
      <c r="N269" t="s">
        <v>4615</v>
      </c>
      <c r="O269">
        <v>44.025799999999997</v>
      </c>
      <c r="P269" t="s">
        <v>12</v>
      </c>
    </row>
    <row r="270" spans="1:16" hidden="1" x14ac:dyDescent="0.25">
      <c r="A270" t="s">
        <v>39</v>
      </c>
      <c r="B270" t="s">
        <v>16</v>
      </c>
      <c r="C270" t="s">
        <v>3285</v>
      </c>
      <c r="D270" t="s">
        <v>930</v>
      </c>
      <c r="E270" t="s">
        <v>930</v>
      </c>
      <c r="F270" t="s">
        <v>202</v>
      </c>
      <c r="G270">
        <v>150430</v>
      </c>
      <c r="H270" s="9">
        <v>4</v>
      </c>
      <c r="I270" s="1">
        <v>45426</v>
      </c>
      <c r="J270">
        <v>5</v>
      </c>
      <c r="K270">
        <v>2024</v>
      </c>
      <c r="L270" t="s">
        <v>686</v>
      </c>
      <c r="M270">
        <v>28.25</v>
      </c>
      <c r="N270" t="s">
        <v>4615</v>
      </c>
      <c r="O270">
        <v>44.025799999999997</v>
      </c>
      <c r="P270" t="s">
        <v>12</v>
      </c>
    </row>
    <row r="271" spans="1:16" hidden="1" x14ac:dyDescent="0.25">
      <c r="A271" t="s">
        <v>39</v>
      </c>
      <c r="B271" t="s">
        <v>16</v>
      </c>
      <c r="C271" t="s">
        <v>529</v>
      </c>
      <c r="D271" t="s">
        <v>65</v>
      </c>
      <c r="E271" t="s">
        <v>66</v>
      </c>
      <c r="F271" t="s">
        <v>202</v>
      </c>
      <c r="G271">
        <v>150430</v>
      </c>
      <c r="H271" s="9">
        <v>5</v>
      </c>
      <c r="I271" s="1">
        <v>45426</v>
      </c>
      <c r="J271">
        <v>5</v>
      </c>
      <c r="K271">
        <v>2024</v>
      </c>
      <c r="L271" t="s">
        <v>686</v>
      </c>
      <c r="M271">
        <v>28.25</v>
      </c>
      <c r="N271" t="s">
        <v>4615</v>
      </c>
      <c r="O271">
        <v>44.025799999999997</v>
      </c>
      <c r="P271" t="s">
        <v>12</v>
      </c>
    </row>
    <row r="272" spans="1:16" hidden="1" x14ac:dyDescent="0.25">
      <c r="A272" t="s">
        <v>39</v>
      </c>
      <c r="B272" t="s">
        <v>38</v>
      </c>
      <c r="C272" t="s">
        <v>3288</v>
      </c>
      <c r="D272" t="s">
        <v>935</v>
      </c>
      <c r="E272" t="s">
        <v>936</v>
      </c>
      <c r="F272" t="s">
        <v>202</v>
      </c>
      <c r="G272">
        <v>150430</v>
      </c>
      <c r="H272" s="9">
        <v>1</v>
      </c>
      <c r="I272" s="1">
        <v>45426</v>
      </c>
      <c r="J272">
        <v>5</v>
      </c>
      <c r="K272">
        <v>2024</v>
      </c>
      <c r="L272" t="s">
        <v>686</v>
      </c>
      <c r="M272">
        <v>28.25</v>
      </c>
      <c r="N272" t="s">
        <v>4615</v>
      </c>
      <c r="O272">
        <v>44.025799999999997</v>
      </c>
      <c r="P272" t="s">
        <v>12</v>
      </c>
    </row>
    <row r="273" spans="1:16" hidden="1" x14ac:dyDescent="0.25">
      <c r="A273" t="s">
        <v>39</v>
      </c>
      <c r="B273" t="s">
        <v>38</v>
      </c>
      <c r="C273" t="s">
        <v>3291</v>
      </c>
      <c r="D273" t="s">
        <v>941</v>
      </c>
      <c r="E273" t="s">
        <v>942</v>
      </c>
      <c r="F273" t="s">
        <v>202</v>
      </c>
      <c r="G273">
        <v>150430</v>
      </c>
      <c r="H273" s="9">
        <v>2</v>
      </c>
      <c r="I273" s="1">
        <v>45426</v>
      </c>
      <c r="J273">
        <v>5</v>
      </c>
      <c r="K273">
        <v>2024</v>
      </c>
      <c r="L273" t="s">
        <v>686</v>
      </c>
      <c r="M273">
        <v>28.25</v>
      </c>
      <c r="N273" t="s">
        <v>4615</v>
      </c>
      <c r="O273">
        <v>44.025799999999997</v>
      </c>
      <c r="P273" t="s">
        <v>12</v>
      </c>
    </row>
    <row r="274" spans="1:16" hidden="1" x14ac:dyDescent="0.25">
      <c r="A274" t="s">
        <v>39</v>
      </c>
      <c r="B274" t="s">
        <v>38</v>
      </c>
      <c r="C274" t="s">
        <v>472</v>
      </c>
      <c r="D274" t="s">
        <v>67</v>
      </c>
      <c r="E274" t="s">
        <v>68</v>
      </c>
      <c r="F274" t="s">
        <v>202</v>
      </c>
      <c r="G274">
        <v>150430</v>
      </c>
      <c r="H274" s="9">
        <v>3</v>
      </c>
      <c r="I274" s="1">
        <v>45426</v>
      </c>
      <c r="J274">
        <v>5</v>
      </c>
      <c r="K274">
        <v>2024</v>
      </c>
      <c r="L274" t="s">
        <v>686</v>
      </c>
      <c r="M274">
        <v>28.25</v>
      </c>
      <c r="N274" t="s">
        <v>4615</v>
      </c>
      <c r="O274">
        <v>44.025799999999997</v>
      </c>
      <c r="P274" t="s">
        <v>12</v>
      </c>
    </row>
    <row r="275" spans="1:16" hidden="1" x14ac:dyDescent="0.25">
      <c r="A275" t="s">
        <v>39</v>
      </c>
      <c r="B275" t="s">
        <v>38</v>
      </c>
      <c r="C275" t="s">
        <v>3292</v>
      </c>
      <c r="D275" t="s">
        <v>943</v>
      </c>
      <c r="E275" t="s">
        <v>944</v>
      </c>
      <c r="F275" t="s">
        <v>202</v>
      </c>
      <c r="G275">
        <v>150430</v>
      </c>
      <c r="H275" s="9">
        <v>12</v>
      </c>
      <c r="I275" s="1">
        <v>45426</v>
      </c>
      <c r="J275">
        <v>5</v>
      </c>
      <c r="K275">
        <v>2024</v>
      </c>
      <c r="L275" t="s">
        <v>686</v>
      </c>
      <c r="M275">
        <v>28.25</v>
      </c>
      <c r="N275" t="s">
        <v>4615</v>
      </c>
      <c r="O275">
        <v>44.025799999999997</v>
      </c>
      <c r="P275" t="s">
        <v>12</v>
      </c>
    </row>
    <row r="276" spans="1:16" hidden="1" x14ac:dyDescent="0.25">
      <c r="A276" t="s">
        <v>39</v>
      </c>
      <c r="B276" t="s">
        <v>38</v>
      </c>
      <c r="C276" t="s">
        <v>620</v>
      </c>
      <c r="D276" t="s">
        <v>69</v>
      </c>
      <c r="E276" t="s">
        <v>70</v>
      </c>
      <c r="F276" t="s">
        <v>202</v>
      </c>
      <c r="G276">
        <v>150430</v>
      </c>
      <c r="H276" s="9">
        <v>3</v>
      </c>
      <c r="I276" s="1">
        <v>45426</v>
      </c>
      <c r="J276">
        <v>5</v>
      </c>
      <c r="K276">
        <v>2024</v>
      </c>
      <c r="L276" t="s">
        <v>686</v>
      </c>
      <c r="M276">
        <v>28.25</v>
      </c>
      <c r="N276" t="s">
        <v>4615</v>
      </c>
      <c r="O276">
        <v>44.025799999999997</v>
      </c>
      <c r="P276" t="s">
        <v>12</v>
      </c>
    </row>
    <row r="277" spans="1:16" hidden="1" x14ac:dyDescent="0.25">
      <c r="A277" t="s">
        <v>39</v>
      </c>
      <c r="B277" t="s">
        <v>38</v>
      </c>
      <c r="C277" t="s">
        <v>476</v>
      </c>
      <c r="D277" t="s">
        <v>71</v>
      </c>
      <c r="E277" t="s">
        <v>72</v>
      </c>
      <c r="F277" t="s">
        <v>202</v>
      </c>
      <c r="G277">
        <v>150430</v>
      </c>
      <c r="H277" s="9">
        <v>3</v>
      </c>
      <c r="I277" s="1">
        <v>45426</v>
      </c>
      <c r="J277">
        <v>5</v>
      </c>
      <c r="K277">
        <v>2024</v>
      </c>
      <c r="L277" t="s">
        <v>686</v>
      </c>
      <c r="M277">
        <v>28.25</v>
      </c>
      <c r="N277" t="s">
        <v>4615</v>
      </c>
      <c r="O277">
        <v>44.025799999999997</v>
      </c>
      <c r="P277" t="s">
        <v>12</v>
      </c>
    </row>
    <row r="278" spans="1:16" hidden="1" x14ac:dyDescent="0.25">
      <c r="A278" t="s">
        <v>39</v>
      </c>
      <c r="B278" t="s">
        <v>38</v>
      </c>
      <c r="C278" t="s">
        <v>432</v>
      </c>
      <c r="D278" t="s">
        <v>73</v>
      </c>
      <c r="E278" t="s">
        <v>74</v>
      </c>
      <c r="F278" t="s">
        <v>202</v>
      </c>
      <c r="G278">
        <v>150430</v>
      </c>
      <c r="H278" s="9">
        <v>4</v>
      </c>
      <c r="I278" s="1">
        <v>45426</v>
      </c>
      <c r="J278">
        <v>5</v>
      </c>
      <c r="K278">
        <v>2024</v>
      </c>
      <c r="L278" t="s">
        <v>686</v>
      </c>
      <c r="M278">
        <v>28.25</v>
      </c>
      <c r="N278" t="s">
        <v>4615</v>
      </c>
      <c r="O278">
        <v>44.025799999999997</v>
      </c>
      <c r="P278" t="s">
        <v>12</v>
      </c>
    </row>
    <row r="279" spans="1:16" hidden="1" x14ac:dyDescent="0.25">
      <c r="A279" t="s">
        <v>39</v>
      </c>
      <c r="B279" t="s">
        <v>38</v>
      </c>
      <c r="C279" t="s">
        <v>507</v>
      </c>
      <c r="D279" t="s">
        <v>75</v>
      </c>
      <c r="E279" t="s">
        <v>75</v>
      </c>
      <c r="F279" t="s">
        <v>202</v>
      </c>
      <c r="G279">
        <v>150430</v>
      </c>
      <c r="H279" s="9">
        <v>5</v>
      </c>
      <c r="I279" s="1">
        <v>45426</v>
      </c>
      <c r="J279">
        <v>5</v>
      </c>
      <c r="K279">
        <v>2024</v>
      </c>
      <c r="L279" t="s">
        <v>686</v>
      </c>
      <c r="M279">
        <v>28.25</v>
      </c>
      <c r="N279" t="s">
        <v>4615</v>
      </c>
      <c r="O279">
        <v>44.025799999999997</v>
      </c>
      <c r="P279" t="s">
        <v>12</v>
      </c>
    </row>
    <row r="280" spans="1:16" hidden="1" x14ac:dyDescent="0.25">
      <c r="A280" t="s">
        <v>39</v>
      </c>
      <c r="B280" t="s">
        <v>38</v>
      </c>
      <c r="C280" t="s">
        <v>2944</v>
      </c>
      <c r="D280" t="s">
        <v>949</v>
      </c>
      <c r="E280" t="s">
        <v>950</v>
      </c>
      <c r="F280" t="s">
        <v>202</v>
      </c>
      <c r="G280">
        <v>150430</v>
      </c>
      <c r="H280" s="9">
        <v>6</v>
      </c>
      <c r="I280" s="1">
        <v>45426</v>
      </c>
      <c r="J280">
        <v>5</v>
      </c>
      <c r="K280">
        <v>2024</v>
      </c>
      <c r="L280" t="s">
        <v>686</v>
      </c>
      <c r="M280">
        <v>28.25</v>
      </c>
      <c r="N280" t="s">
        <v>4615</v>
      </c>
      <c r="O280">
        <v>44.025799999999997</v>
      </c>
      <c r="P280" t="s">
        <v>12</v>
      </c>
    </row>
    <row r="281" spans="1:16" hidden="1" x14ac:dyDescent="0.25">
      <c r="A281" t="s">
        <v>39</v>
      </c>
      <c r="B281" t="s">
        <v>38</v>
      </c>
      <c r="C281" t="s">
        <v>3296</v>
      </c>
      <c r="D281" t="s">
        <v>953</v>
      </c>
      <c r="E281" t="s">
        <v>953</v>
      </c>
      <c r="F281" t="s">
        <v>202</v>
      </c>
      <c r="G281">
        <v>150430</v>
      </c>
      <c r="H281" s="9">
        <v>2</v>
      </c>
      <c r="I281" s="1">
        <v>45426</v>
      </c>
      <c r="J281">
        <v>5</v>
      </c>
      <c r="K281">
        <v>2024</v>
      </c>
      <c r="L281" t="s">
        <v>686</v>
      </c>
      <c r="M281">
        <v>28.25</v>
      </c>
      <c r="N281" t="s">
        <v>4615</v>
      </c>
      <c r="O281">
        <v>44.025799999999997</v>
      </c>
      <c r="P281" t="s">
        <v>12</v>
      </c>
    </row>
    <row r="282" spans="1:16" hidden="1" x14ac:dyDescent="0.25">
      <c r="A282" t="s">
        <v>39</v>
      </c>
      <c r="B282" t="s">
        <v>38</v>
      </c>
      <c r="C282" t="s">
        <v>3020</v>
      </c>
      <c r="D282" t="s">
        <v>954</v>
      </c>
      <c r="E282" t="s">
        <v>955</v>
      </c>
      <c r="F282" t="s">
        <v>202</v>
      </c>
      <c r="G282">
        <v>150430</v>
      </c>
      <c r="H282" s="9">
        <v>7</v>
      </c>
      <c r="I282" s="1">
        <v>45426</v>
      </c>
      <c r="J282">
        <v>5</v>
      </c>
      <c r="K282">
        <v>2024</v>
      </c>
      <c r="L282" t="s">
        <v>686</v>
      </c>
      <c r="M282">
        <v>28.25</v>
      </c>
      <c r="N282" t="s">
        <v>4615</v>
      </c>
      <c r="O282">
        <v>44.025799999999997</v>
      </c>
      <c r="P282" t="s">
        <v>12</v>
      </c>
    </row>
    <row r="283" spans="1:16" hidden="1" x14ac:dyDescent="0.25">
      <c r="A283" t="s">
        <v>39</v>
      </c>
      <c r="B283" t="s">
        <v>16</v>
      </c>
      <c r="C283" t="s">
        <v>509</v>
      </c>
      <c r="D283" t="s">
        <v>76</v>
      </c>
      <c r="E283" t="s">
        <v>76</v>
      </c>
      <c r="F283" t="s">
        <v>202</v>
      </c>
      <c r="G283">
        <v>150430</v>
      </c>
      <c r="H283" s="9">
        <v>1</v>
      </c>
      <c r="I283" s="1">
        <v>45426</v>
      </c>
      <c r="J283">
        <v>5</v>
      </c>
      <c r="K283">
        <v>2024</v>
      </c>
      <c r="L283" t="s">
        <v>686</v>
      </c>
      <c r="M283">
        <v>28.25</v>
      </c>
      <c r="N283" t="s">
        <v>4615</v>
      </c>
      <c r="O283">
        <v>44.025799999999997</v>
      </c>
      <c r="P283" t="s">
        <v>12</v>
      </c>
    </row>
    <row r="284" spans="1:16" hidden="1" x14ac:dyDescent="0.25">
      <c r="A284" t="s">
        <v>39</v>
      </c>
      <c r="B284" t="s">
        <v>38</v>
      </c>
      <c r="C284" t="s">
        <v>433</v>
      </c>
      <c r="D284" t="s">
        <v>79</v>
      </c>
      <c r="E284" t="s">
        <v>80</v>
      </c>
      <c r="F284" t="s">
        <v>202</v>
      </c>
      <c r="G284">
        <v>150430</v>
      </c>
      <c r="H284" s="9">
        <v>22</v>
      </c>
      <c r="I284" s="1">
        <v>45426</v>
      </c>
      <c r="J284">
        <v>5</v>
      </c>
      <c r="K284">
        <v>2024</v>
      </c>
      <c r="L284" t="s">
        <v>686</v>
      </c>
      <c r="M284">
        <v>28.25</v>
      </c>
      <c r="N284" t="s">
        <v>4615</v>
      </c>
      <c r="O284">
        <v>44.025799999999997</v>
      </c>
      <c r="P284" t="s">
        <v>12</v>
      </c>
    </row>
    <row r="285" spans="1:16" hidden="1" x14ac:dyDescent="0.25">
      <c r="A285" t="s">
        <v>39</v>
      </c>
      <c r="B285" t="s">
        <v>16</v>
      </c>
      <c r="C285" t="s">
        <v>531</v>
      </c>
      <c r="D285" t="s">
        <v>83</v>
      </c>
      <c r="E285" t="s">
        <v>66</v>
      </c>
      <c r="F285" t="s">
        <v>202</v>
      </c>
      <c r="G285">
        <v>150430</v>
      </c>
      <c r="H285" s="9">
        <v>3</v>
      </c>
      <c r="I285" s="1">
        <v>45426</v>
      </c>
      <c r="J285">
        <v>5</v>
      </c>
      <c r="K285">
        <v>2024</v>
      </c>
      <c r="L285" t="s">
        <v>686</v>
      </c>
      <c r="M285">
        <v>28.25</v>
      </c>
      <c r="N285" t="s">
        <v>4615</v>
      </c>
      <c r="O285">
        <v>44.025799999999997</v>
      </c>
      <c r="P285" t="s">
        <v>12</v>
      </c>
    </row>
    <row r="286" spans="1:16" hidden="1" x14ac:dyDescent="0.25">
      <c r="A286" t="s">
        <v>39</v>
      </c>
      <c r="B286" t="s">
        <v>38</v>
      </c>
      <c r="C286" t="s">
        <v>3299</v>
      </c>
      <c r="D286" t="s">
        <v>962</v>
      </c>
      <c r="E286" t="s">
        <v>963</v>
      </c>
      <c r="F286" t="s">
        <v>202</v>
      </c>
      <c r="G286">
        <v>150430</v>
      </c>
      <c r="H286" s="9">
        <v>2</v>
      </c>
      <c r="I286" s="1">
        <v>45426</v>
      </c>
      <c r="J286">
        <v>5</v>
      </c>
      <c r="K286">
        <v>2024</v>
      </c>
      <c r="L286" t="s">
        <v>686</v>
      </c>
      <c r="M286">
        <v>28.25</v>
      </c>
      <c r="N286" t="s">
        <v>4615</v>
      </c>
      <c r="O286">
        <v>44.025799999999997</v>
      </c>
      <c r="P286" t="s">
        <v>12</v>
      </c>
    </row>
    <row r="287" spans="1:16" hidden="1" x14ac:dyDescent="0.25">
      <c r="A287" t="s">
        <v>39</v>
      </c>
      <c r="B287" t="s">
        <v>38</v>
      </c>
      <c r="C287" t="s">
        <v>3300</v>
      </c>
      <c r="D287" t="s">
        <v>964</v>
      </c>
      <c r="E287" t="s">
        <v>965</v>
      </c>
      <c r="F287" t="s">
        <v>202</v>
      </c>
      <c r="G287">
        <v>150430</v>
      </c>
      <c r="H287" s="9">
        <v>2</v>
      </c>
      <c r="I287" s="1">
        <v>45426</v>
      </c>
      <c r="J287">
        <v>5</v>
      </c>
      <c r="K287">
        <v>2024</v>
      </c>
      <c r="L287" t="s">
        <v>686</v>
      </c>
      <c r="M287">
        <v>28.25</v>
      </c>
      <c r="N287" t="s">
        <v>4615</v>
      </c>
      <c r="O287">
        <v>44.025799999999997</v>
      </c>
      <c r="P287" t="s">
        <v>12</v>
      </c>
    </row>
    <row r="288" spans="1:16" hidden="1" x14ac:dyDescent="0.25">
      <c r="A288" t="s">
        <v>39</v>
      </c>
      <c r="B288" t="s">
        <v>16</v>
      </c>
      <c r="C288" t="s">
        <v>3309</v>
      </c>
      <c r="D288" t="s">
        <v>984</v>
      </c>
      <c r="E288" t="s">
        <v>985</v>
      </c>
      <c r="F288" t="s">
        <v>202</v>
      </c>
      <c r="G288">
        <v>150430</v>
      </c>
      <c r="H288" s="9">
        <v>3</v>
      </c>
      <c r="I288" s="1">
        <v>45426</v>
      </c>
      <c r="J288">
        <v>5</v>
      </c>
      <c r="K288">
        <v>2024</v>
      </c>
      <c r="L288" t="s">
        <v>686</v>
      </c>
      <c r="M288">
        <v>33.5</v>
      </c>
      <c r="N288" t="s">
        <v>4615</v>
      </c>
      <c r="O288">
        <v>52.207599999999999</v>
      </c>
      <c r="P288" t="s">
        <v>12</v>
      </c>
    </row>
    <row r="289" spans="1:16" hidden="1" x14ac:dyDescent="0.25">
      <c r="A289" t="s">
        <v>39</v>
      </c>
      <c r="B289" t="s">
        <v>16</v>
      </c>
      <c r="C289" t="s">
        <v>3311</v>
      </c>
      <c r="D289" t="s">
        <v>990</v>
      </c>
      <c r="E289" t="s">
        <v>991</v>
      </c>
      <c r="F289" t="s">
        <v>202</v>
      </c>
      <c r="G289">
        <v>150430</v>
      </c>
      <c r="H289" s="9">
        <v>1</v>
      </c>
      <c r="I289" s="1">
        <v>45426</v>
      </c>
      <c r="J289">
        <v>5</v>
      </c>
      <c r="K289">
        <v>2024</v>
      </c>
      <c r="L289" t="s">
        <v>686</v>
      </c>
      <c r="M289">
        <v>33.5</v>
      </c>
      <c r="N289" t="s">
        <v>4615</v>
      </c>
      <c r="O289">
        <v>52.207599999999999</v>
      </c>
      <c r="P289" t="s">
        <v>12</v>
      </c>
    </row>
    <row r="290" spans="1:16" hidden="1" x14ac:dyDescent="0.25">
      <c r="A290" t="s">
        <v>39</v>
      </c>
      <c r="B290" t="s">
        <v>16</v>
      </c>
      <c r="C290" t="s">
        <v>3312</v>
      </c>
      <c r="D290" t="s">
        <v>992</v>
      </c>
      <c r="E290" t="s">
        <v>993</v>
      </c>
      <c r="F290" t="s">
        <v>202</v>
      </c>
      <c r="G290">
        <v>150430</v>
      </c>
      <c r="H290" s="9">
        <v>1</v>
      </c>
      <c r="I290" s="1">
        <v>45426</v>
      </c>
      <c r="J290">
        <v>5</v>
      </c>
      <c r="K290">
        <v>2024</v>
      </c>
      <c r="L290" t="s">
        <v>686</v>
      </c>
      <c r="M290">
        <v>33.5</v>
      </c>
      <c r="N290" t="s">
        <v>4615</v>
      </c>
      <c r="O290">
        <v>52.207599999999999</v>
      </c>
      <c r="P290" t="s">
        <v>12</v>
      </c>
    </row>
    <row r="291" spans="1:16" hidden="1" x14ac:dyDescent="0.25">
      <c r="A291" t="s">
        <v>39</v>
      </c>
      <c r="B291" t="s">
        <v>16</v>
      </c>
      <c r="C291" t="s">
        <v>3313</v>
      </c>
      <c r="D291" t="s">
        <v>996</v>
      </c>
      <c r="E291" t="s">
        <v>997</v>
      </c>
      <c r="F291" t="s">
        <v>202</v>
      </c>
      <c r="G291">
        <v>150430</v>
      </c>
      <c r="H291" s="9">
        <v>3</v>
      </c>
      <c r="I291" s="1">
        <v>45426</v>
      </c>
      <c r="J291">
        <v>5</v>
      </c>
      <c r="K291">
        <v>2024</v>
      </c>
      <c r="L291" t="s">
        <v>686</v>
      </c>
      <c r="M291">
        <v>33.5</v>
      </c>
      <c r="N291" t="s">
        <v>4615</v>
      </c>
      <c r="O291">
        <v>52.207599999999999</v>
      </c>
      <c r="P291" t="s">
        <v>12</v>
      </c>
    </row>
    <row r="292" spans="1:16" hidden="1" x14ac:dyDescent="0.25">
      <c r="A292" t="s">
        <v>39</v>
      </c>
      <c r="B292" t="s">
        <v>16</v>
      </c>
      <c r="C292" t="s">
        <v>3314</v>
      </c>
      <c r="D292" t="s">
        <v>998</v>
      </c>
      <c r="E292" t="s">
        <v>999</v>
      </c>
      <c r="F292" t="s">
        <v>202</v>
      </c>
      <c r="G292">
        <v>150430</v>
      </c>
      <c r="H292" s="9">
        <v>1</v>
      </c>
      <c r="I292" s="1">
        <v>45426</v>
      </c>
      <c r="J292">
        <v>5</v>
      </c>
      <c r="K292">
        <v>2024</v>
      </c>
      <c r="L292" t="s">
        <v>686</v>
      </c>
      <c r="M292">
        <v>33.5</v>
      </c>
      <c r="N292" t="s">
        <v>4615</v>
      </c>
      <c r="O292">
        <v>52.207599999999999</v>
      </c>
      <c r="P292" t="s">
        <v>12</v>
      </c>
    </row>
    <row r="293" spans="1:16" hidden="1" x14ac:dyDescent="0.25">
      <c r="A293" t="s">
        <v>39</v>
      </c>
      <c r="B293" t="s">
        <v>16</v>
      </c>
      <c r="C293" t="s">
        <v>551</v>
      </c>
      <c r="D293" t="s">
        <v>86</v>
      </c>
      <c r="E293" t="s">
        <v>87</v>
      </c>
      <c r="F293" t="s">
        <v>202</v>
      </c>
      <c r="G293">
        <v>150430</v>
      </c>
      <c r="H293" s="9">
        <v>3</v>
      </c>
      <c r="I293" s="1">
        <v>45426</v>
      </c>
      <c r="J293">
        <v>5</v>
      </c>
      <c r="K293">
        <v>2024</v>
      </c>
      <c r="L293" t="s">
        <v>686</v>
      </c>
      <c r="M293">
        <v>33.5</v>
      </c>
      <c r="N293" t="s">
        <v>4615</v>
      </c>
      <c r="O293">
        <v>52.207599999999999</v>
      </c>
      <c r="P293" t="s">
        <v>12</v>
      </c>
    </row>
    <row r="294" spans="1:16" hidden="1" x14ac:dyDescent="0.25">
      <c r="A294" t="s">
        <v>39</v>
      </c>
      <c r="B294" t="s">
        <v>16</v>
      </c>
      <c r="C294" t="s">
        <v>2935</v>
      </c>
      <c r="D294" t="s">
        <v>1004</v>
      </c>
      <c r="E294" t="s">
        <v>1005</v>
      </c>
      <c r="F294" t="s">
        <v>202</v>
      </c>
      <c r="G294">
        <v>150430</v>
      </c>
      <c r="H294" s="9">
        <v>24</v>
      </c>
      <c r="I294" s="1">
        <v>45426</v>
      </c>
      <c r="J294">
        <v>5</v>
      </c>
      <c r="K294">
        <v>2024</v>
      </c>
      <c r="L294" t="s">
        <v>686</v>
      </c>
      <c r="M294">
        <v>33.5</v>
      </c>
      <c r="N294" t="s">
        <v>4615</v>
      </c>
      <c r="O294">
        <v>52.207599999999999</v>
      </c>
      <c r="P294" t="s">
        <v>12</v>
      </c>
    </row>
    <row r="295" spans="1:16" hidden="1" x14ac:dyDescent="0.25">
      <c r="A295" t="s">
        <v>39</v>
      </c>
      <c r="B295" t="s">
        <v>16</v>
      </c>
      <c r="C295" t="s">
        <v>3317</v>
      </c>
      <c r="D295" t="s">
        <v>1006</v>
      </c>
      <c r="E295" t="s">
        <v>1007</v>
      </c>
      <c r="F295" t="s">
        <v>202</v>
      </c>
      <c r="G295">
        <v>150430</v>
      </c>
      <c r="H295" s="9">
        <v>2</v>
      </c>
      <c r="I295" s="1">
        <v>45426</v>
      </c>
      <c r="J295">
        <v>5</v>
      </c>
      <c r="K295">
        <v>2024</v>
      </c>
      <c r="L295" t="s">
        <v>686</v>
      </c>
      <c r="M295">
        <v>33.5</v>
      </c>
      <c r="N295" t="s">
        <v>4615</v>
      </c>
      <c r="O295">
        <v>52.207599999999999</v>
      </c>
      <c r="P295" t="s">
        <v>12</v>
      </c>
    </row>
    <row r="296" spans="1:16" hidden="1" x14ac:dyDescent="0.25">
      <c r="A296" t="s">
        <v>39</v>
      </c>
      <c r="B296" t="s">
        <v>16</v>
      </c>
      <c r="C296" t="s">
        <v>3318</v>
      </c>
      <c r="D296" t="s">
        <v>1008</v>
      </c>
      <c r="E296" t="s">
        <v>1009</v>
      </c>
      <c r="F296" t="s">
        <v>202</v>
      </c>
      <c r="G296">
        <v>150430</v>
      </c>
      <c r="H296" s="9">
        <v>2</v>
      </c>
      <c r="I296" s="1">
        <v>45426</v>
      </c>
      <c r="J296">
        <v>5</v>
      </c>
      <c r="K296">
        <v>2024</v>
      </c>
      <c r="L296" t="s">
        <v>686</v>
      </c>
      <c r="M296">
        <v>33.5</v>
      </c>
      <c r="N296" t="s">
        <v>4615</v>
      </c>
      <c r="O296">
        <v>52.207599999999999</v>
      </c>
      <c r="P296" t="s">
        <v>12</v>
      </c>
    </row>
    <row r="297" spans="1:16" hidden="1" x14ac:dyDescent="0.25">
      <c r="A297" t="s">
        <v>39</v>
      </c>
      <c r="B297" t="s">
        <v>16</v>
      </c>
      <c r="C297" t="s">
        <v>3319</v>
      </c>
      <c r="D297" t="s">
        <v>1010</v>
      </c>
      <c r="E297" t="s">
        <v>1011</v>
      </c>
      <c r="F297" t="s">
        <v>202</v>
      </c>
      <c r="G297">
        <v>150430</v>
      </c>
      <c r="H297" s="9">
        <v>1</v>
      </c>
      <c r="I297" s="1">
        <v>45426</v>
      </c>
      <c r="J297">
        <v>5</v>
      </c>
      <c r="K297">
        <v>2024</v>
      </c>
      <c r="L297" t="s">
        <v>686</v>
      </c>
      <c r="M297">
        <v>33.5</v>
      </c>
      <c r="N297" t="s">
        <v>4615</v>
      </c>
      <c r="O297">
        <v>52.207599999999999</v>
      </c>
      <c r="P297" t="s">
        <v>12</v>
      </c>
    </row>
    <row r="298" spans="1:16" hidden="1" x14ac:dyDescent="0.25">
      <c r="A298" t="s">
        <v>39</v>
      </c>
      <c r="B298" t="s">
        <v>16</v>
      </c>
      <c r="C298" t="s">
        <v>3320</v>
      </c>
      <c r="D298" t="s">
        <v>1012</v>
      </c>
      <c r="E298" t="s">
        <v>1013</v>
      </c>
      <c r="F298" t="s">
        <v>202</v>
      </c>
      <c r="G298">
        <v>150430</v>
      </c>
      <c r="H298" s="9">
        <v>1</v>
      </c>
      <c r="I298" s="1">
        <v>45426</v>
      </c>
      <c r="J298">
        <v>5</v>
      </c>
      <c r="K298">
        <v>2024</v>
      </c>
      <c r="L298" t="s">
        <v>686</v>
      </c>
      <c r="M298">
        <v>33.5</v>
      </c>
      <c r="N298" t="s">
        <v>4615</v>
      </c>
      <c r="O298">
        <v>52.207599999999999</v>
      </c>
      <c r="P298" t="s">
        <v>12</v>
      </c>
    </row>
    <row r="299" spans="1:16" hidden="1" x14ac:dyDescent="0.25">
      <c r="A299" t="s">
        <v>39</v>
      </c>
      <c r="B299" t="s">
        <v>16</v>
      </c>
      <c r="C299" t="s">
        <v>3323</v>
      </c>
      <c r="D299" t="s">
        <v>1018</v>
      </c>
      <c r="E299" t="s">
        <v>1018</v>
      </c>
      <c r="F299" t="s">
        <v>202</v>
      </c>
      <c r="G299">
        <v>150430</v>
      </c>
      <c r="H299" s="9">
        <v>3</v>
      </c>
      <c r="I299" s="1">
        <v>45426</v>
      </c>
      <c r="J299">
        <v>5</v>
      </c>
      <c r="K299">
        <v>2024</v>
      </c>
      <c r="L299" t="s">
        <v>686</v>
      </c>
      <c r="M299">
        <v>33.5</v>
      </c>
      <c r="N299" t="s">
        <v>4615</v>
      </c>
      <c r="O299">
        <v>52.207599999999999</v>
      </c>
      <c r="P299" t="s">
        <v>12</v>
      </c>
    </row>
    <row r="300" spans="1:16" hidden="1" x14ac:dyDescent="0.25">
      <c r="A300" t="s">
        <v>39</v>
      </c>
      <c r="B300" t="s">
        <v>16</v>
      </c>
      <c r="C300" t="s">
        <v>532</v>
      </c>
      <c r="D300" t="s">
        <v>88</v>
      </c>
      <c r="E300" t="s">
        <v>89</v>
      </c>
      <c r="F300" t="s">
        <v>202</v>
      </c>
      <c r="G300">
        <v>150430</v>
      </c>
      <c r="H300" s="9">
        <v>4</v>
      </c>
      <c r="I300" s="1">
        <v>45426</v>
      </c>
      <c r="J300">
        <v>5</v>
      </c>
      <c r="K300">
        <v>2024</v>
      </c>
      <c r="L300" t="s">
        <v>686</v>
      </c>
      <c r="M300">
        <v>33.5</v>
      </c>
      <c r="N300" t="s">
        <v>4615</v>
      </c>
      <c r="O300">
        <v>52.207599999999999</v>
      </c>
      <c r="P300" t="s">
        <v>12</v>
      </c>
    </row>
    <row r="301" spans="1:16" hidden="1" x14ac:dyDescent="0.25">
      <c r="A301" t="s">
        <v>39</v>
      </c>
      <c r="B301" t="s">
        <v>16</v>
      </c>
      <c r="C301" t="s">
        <v>3328</v>
      </c>
      <c r="D301" t="s">
        <v>1026</v>
      </c>
      <c r="E301" t="s">
        <v>1027</v>
      </c>
      <c r="F301" t="s">
        <v>202</v>
      </c>
      <c r="G301">
        <v>150430</v>
      </c>
      <c r="H301" s="9">
        <v>1</v>
      </c>
      <c r="I301" s="1">
        <v>45426</v>
      </c>
      <c r="J301">
        <v>5</v>
      </c>
      <c r="K301">
        <v>2024</v>
      </c>
      <c r="L301" t="s">
        <v>686</v>
      </c>
      <c r="M301">
        <v>33.5</v>
      </c>
      <c r="N301" t="s">
        <v>4615</v>
      </c>
      <c r="O301">
        <v>52.207599999999999</v>
      </c>
      <c r="P301" t="s">
        <v>12</v>
      </c>
    </row>
    <row r="302" spans="1:16" hidden="1" x14ac:dyDescent="0.25">
      <c r="A302" t="s">
        <v>39</v>
      </c>
      <c r="B302" t="s">
        <v>16</v>
      </c>
      <c r="C302" t="s">
        <v>4519</v>
      </c>
      <c r="D302" t="s">
        <v>4520</v>
      </c>
      <c r="E302" t="s">
        <v>4521</v>
      </c>
      <c r="F302" t="s">
        <v>202</v>
      </c>
      <c r="G302">
        <v>150430</v>
      </c>
      <c r="H302" s="9">
        <v>1</v>
      </c>
      <c r="I302" s="1">
        <v>45426</v>
      </c>
      <c r="J302">
        <v>5</v>
      </c>
      <c r="K302">
        <v>2024</v>
      </c>
      <c r="L302" t="s">
        <v>686</v>
      </c>
      <c r="M302">
        <v>33.5</v>
      </c>
      <c r="N302" t="s">
        <v>4615</v>
      </c>
      <c r="O302">
        <v>52.207599999999999</v>
      </c>
      <c r="P302" t="s">
        <v>12</v>
      </c>
    </row>
    <row r="303" spans="1:16" hidden="1" x14ac:dyDescent="0.25">
      <c r="A303" t="s">
        <v>39</v>
      </c>
      <c r="B303" t="s">
        <v>16</v>
      </c>
      <c r="C303" t="s">
        <v>3025</v>
      </c>
      <c r="D303" t="s">
        <v>1028</v>
      </c>
      <c r="E303" t="s">
        <v>1029</v>
      </c>
      <c r="F303" t="s">
        <v>202</v>
      </c>
      <c r="G303">
        <v>150430</v>
      </c>
      <c r="H303" s="9">
        <v>9</v>
      </c>
      <c r="I303" s="1">
        <v>45426</v>
      </c>
      <c r="J303">
        <v>5</v>
      </c>
      <c r="K303">
        <v>2024</v>
      </c>
      <c r="L303" t="s">
        <v>686</v>
      </c>
      <c r="M303">
        <v>33.5</v>
      </c>
      <c r="N303" t="s">
        <v>4615</v>
      </c>
      <c r="O303">
        <v>52.207599999999999</v>
      </c>
      <c r="P303" t="s">
        <v>12</v>
      </c>
    </row>
    <row r="304" spans="1:16" hidden="1" x14ac:dyDescent="0.25">
      <c r="A304" t="s">
        <v>39</v>
      </c>
      <c r="B304" t="s">
        <v>16</v>
      </c>
      <c r="C304" t="s">
        <v>576</v>
      </c>
      <c r="D304" t="s">
        <v>90</v>
      </c>
      <c r="E304" t="s">
        <v>91</v>
      </c>
      <c r="F304" t="s">
        <v>202</v>
      </c>
      <c r="G304">
        <v>150430</v>
      </c>
      <c r="H304" s="9">
        <v>37</v>
      </c>
      <c r="I304" s="1">
        <v>45426</v>
      </c>
      <c r="J304">
        <v>5</v>
      </c>
      <c r="K304">
        <v>2024</v>
      </c>
      <c r="L304" t="s">
        <v>686</v>
      </c>
      <c r="M304">
        <v>33.5</v>
      </c>
      <c r="N304" t="s">
        <v>4615</v>
      </c>
      <c r="O304">
        <v>52.207599999999999</v>
      </c>
      <c r="P304" t="s">
        <v>12</v>
      </c>
    </row>
    <row r="305" spans="1:16" hidden="1" x14ac:dyDescent="0.25">
      <c r="A305" t="s">
        <v>39</v>
      </c>
      <c r="B305" t="s">
        <v>16</v>
      </c>
      <c r="C305" t="s">
        <v>528</v>
      </c>
      <c r="D305" t="s">
        <v>92</v>
      </c>
      <c r="E305" t="s">
        <v>93</v>
      </c>
      <c r="F305" t="s">
        <v>202</v>
      </c>
      <c r="G305">
        <v>150430</v>
      </c>
      <c r="H305" s="9">
        <v>3</v>
      </c>
      <c r="I305" s="1">
        <v>45426</v>
      </c>
      <c r="J305">
        <v>5</v>
      </c>
      <c r="K305">
        <v>2024</v>
      </c>
      <c r="L305" t="s">
        <v>686</v>
      </c>
      <c r="M305">
        <v>33.5</v>
      </c>
      <c r="N305" t="s">
        <v>4615</v>
      </c>
      <c r="O305">
        <v>52.207599999999999</v>
      </c>
      <c r="P305" t="s">
        <v>12</v>
      </c>
    </row>
    <row r="306" spans="1:16" hidden="1" x14ac:dyDescent="0.25">
      <c r="A306" t="s">
        <v>39</v>
      </c>
      <c r="B306" t="s">
        <v>16</v>
      </c>
      <c r="C306" t="s">
        <v>3330</v>
      </c>
      <c r="D306" t="s">
        <v>1032</v>
      </c>
      <c r="E306" t="s">
        <v>1033</v>
      </c>
      <c r="F306" t="s">
        <v>202</v>
      </c>
      <c r="G306">
        <v>150430</v>
      </c>
      <c r="H306" s="9">
        <v>1</v>
      </c>
      <c r="I306" s="1">
        <v>45426</v>
      </c>
      <c r="J306">
        <v>5</v>
      </c>
      <c r="K306">
        <v>2024</v>
      </c>
      <c r="L306" t="s">
        <v>686</v>
      </c>
      <c r="M306">
        <v>33.5</v>
      </c>
      <c r="N306" t="s">
        <v>4615</v>
      </c>
      <c r="O306">
        <v>52.207599999999999</v>
      </c>
      <c r="P306" t="s">
        <v>12</v>
      </c>
    </row>
    <row r="307" spans="1:16" hidden="1" x14ac:dyDescent="0.25">
      <c r="A307" t="s">
        <v>39</v>
      </c>
      <c r="B307" t="s">
        <v>16</v>
      </c>
      <c r="C307" t="s">
        <v>3331</v>
      </c>
      <c r="D307" t="s">
        <v>1034</v>
      </c>
      <c r="E307" t="s">
        <v>1022</v>
      </c>
      <c r="F307" t="s">
        <v>202</v>
      </c>
      <c r="G307">
        <v>150430</v>
      </c>
      <c r="H307" s="9">
        <v>4</v>
      </c>
      <c r="I307" s="1">
        <v>45426</v>
      </c>
      <c r="J307">
        <v>5</v>
      </c>
      <c r="K307">
        <v>2024</v>
      </c>
      <c r="L307" t="s">
        <v>686</v>
      </c>
      <c r="M307">
        <v>33.5</v>
      </c>
      <c r="N307" t="s">
        <v>4615</v>
      </c>
      <c r="O307">
        <v>52.207599999999999</v>
      </c>
      <c r="P307" t="s">
        <v>12</v>
      </c>
    </row>
    <row r="308" spans="1:16" hidden="1" x14ac:dyDescent="0.25">
      <c r="A308" t="s">
        <v>39</v>
      </c>
      <c r="B308" t="s">
        <v>16</v>
      </c>
      <c r="C308" t="s">
        <v>2991</v>
      </c>
      <c r="D308" t="s">
        <v>1042</v>
      </c>
      <c r="E308" t="s">
        <v>989</v>
      </c>
      <c r="F308" t="s">
        <v>202</v>
      </c>
      <c r="G308">
        <v>150430</v>
      </c>
      <c r="H308" s="9">
        <v>3</v>
      </c>
      <c r="I308" s="1">
        <v>45426</v>
      </c>
      <c r="J308">
        <v>5</v>
      </c>
      <c r="K308">
        <v>2024</v>
      </c>
      <c r="L308" t="s">
        <v>686</v>
      </c>
      <c r="M308">
        <v>33.5</v>
      </c>
      <c r="N308" t="s">
        <v>4615</v>
      </c>
      <c r="O308">
        <v>52.207599999999999</v>
      </c>
      <c r="P308" t="s">
        <v>12</v>
      </c>
    </row>
    <row r="309" spans="1:16" hidden="1" x14ac:dyDescent="0.25">
      <c r="A309" t="s">
        <v>39</v>
      </c>
      <c r="B309" t="s">
        <v>16</v>
      </c>
      <c r="C309" t="s">
        <v>508</v>
      </c>
      <c r="D309" t="s">
        <v>94</v>
      </c>
      <c r="E309" t="s">
        <v>94</v>
      </c>
      <c r="F309" t="s">
        <v>202</v>
      </c>
      <c r="G309">
        <v>150430</v>
      </c>
      <c r="H309" s="9">
        <v>2</v>
      </c>
      <c r="I309" s="1">
        <v>45426</v>
      </c>
      <c r="J309">
        <v>5</v>
      </c>
      <c r="K309">
        <v>2024</v>
      </c>
      <c r="L309" t="s">
        <v>686</v>
      </c>
      <c r="M309">
        <v>33.5</v>
      </c>
      <c r="N309" t="s">
        <v>4615</v>
      </c>
      <c r="O309">
        <v>52.207599999999999</v>
      </c>
      <c r="P309" t="s">
        <v>12</v>
      </c>
    </row>
    <row r="310" spans="1:16" hidden="1" x14ac:dyDescent="0.25">
      <c r="A310" t="s">
        <v>39</v>
      </c>
      <c r="B310" t="s">
        <v>16</v>
      </c>
      <c r="C310" t="s">
        <v>3334</v>
      </c>
      <c r="D310" t="s">
        <v>1043</v>
      </c>
      <c r="E310" t="s">
        <v>1044</v>
      </c>
      <c r="F310" t="s">
        <v>202</v>
      </c>
      <c r="G310">
        <v>150430</v>
      </c>
      <c r="H310" s="9">
        <v>1</v>
      </c>
      <c r="I310" s="1">
        <v>45426</v>
      </c>
      <c r="J310">
        <v>5</v>
      </c>
      <c r="K310">
        <v>2024</v>
      </c>
      <c r="L310" t="s">
        <v>686</v>
      </c>
      <c r="M310">
        <v>33.5</v>
      </c>
      <c r="N310" t="s">
        <v>4615</v>
      </c>
      <c r="O310">
        <v>52.207599999999999</v>
      </c>
      <c r="P310" t="s">
        <v>12</v>
      </c>
    </row>
    <row r="311" spans="1:16" hidden="1" x14ac:dyDescent="0.25">
      <c r="A311" t="s">
        <v>39</v>
      </c>
      <c r="B311" t="s">
        <v>16</v>
      </c>
      <c r="C311" t="s">
        <v>623</v>
      </c>
      <c r="D311" t="s">
        <v>95</v>
      </c>
      <c r="E311" t="s">
        <v>96</v>
      </c>
      <c r="F311" t="s">
        <v>202</v>
      </c>
      <c r="G311">
        <v>150430</v>
      </c>
      <c r="H311" s="9">
        <v>4</v>
      </c>
      <c r="I311" s="1">
        <v>45426</v>
      </c>
      <c r="J311">
        <v>5</v>
      </c>
      <c r="K311">
        <v>2024</v>
      </c>
      <c r="L311" t="s">
        <v>686</v>
      </c>
      <c r="M311">
        <v>33.5</v>
      </c>
      <c r="N311" t="s">
        <v>4615</v>
      </c>
      <c r="O311">
        <v>52.207599999999999</v>
      </c>
      <c r="P311" t="s">
        <v>12</v>
      </c>
    </row>
    <row r="312" spans="1:16" hidden="1" x14ac:dyDescent="0.25">
      <c r="A312" t="s">
        <v>39</v>
      </c>
      <c r="B312" t="s">
        <v>16</v>
      </c>
      <c r="C312" t="s">
        <v>3336</v>
      </c>
      <c r="D312" t="s">
        <v>1046</v>
      </c>
      <c r="E312" t="s">
        <v>1047</v>
      </c>
      <c r="F312" t="s">
        <v>202</v>
      </c>
      <c r="G312">
        <v>150430</v>
      </c>
      <c r="H312" s="9">
        <v>2</v>
      </c>
      <c r="I312" s="1">
        <v>45426</v>
      </c>
      <c r="J312">
        <v>5</v>
      </c>
      <c r="K312">
        <v>2024</v>
      </c>
      <c r="L312" t="s">
        <v>686</v>
      </c>
      <c r="M312">
        <v>33.5</v>
      </c>
      <c r="N312" t="s">
        <v>4615</v>
      </c>
      <c r="O312">
        <v>52.207599999999999</v>
      </c>
      <c r="P312" t="s">
        <v>12</v>
      </c>
    </row>
    <row r="313" spans="1:16" hidden="1" x14ac:dyDescent="0.25">
      <c r="A313" t="s">
        <v>39</v>
      </c>
      <c r="B313" t="s">
        <v>16</v>
      </c>
      <c r="C313" t="s">
        <v>618</v>
      </c>
      <c r="D313" t="s">
        <v>97</v>
      </c>
      <c r="E313" t="s">
        <v>98</v>
      </c>
      <c r="F313" t="s">
        <v>202</v>
      </c>
      <c r="G313">
        <v>150430</v>
      </c>
      <c r="H313" s="9">
        <v>1</v>
      </c>
      <c r="I313" s="1">
        <v>45426</v>
      </c>
      <c r="J313">
        <v>5</v>
      </c>
      <c r="K313">
        <v>2024</v>
      </c>
      <c r="L313" t="s">
        <v>686</v>
      </c>
      <c r="M313">
        <v>33.5</v>
      </c>
      <c r="N313" t="s">
        <v>4615</v>
      </c>
      <c r="O313">
        <v>52.207599999999999</v>
      </c>
      <c r="P313" t="s">
        <v>12</v>
      </c>
    </row>
    <row r="314" spans="1:16" hidden="1" x14ac:dyDescent="0.25">
      <c r="A314" t="s">
        <v>39</v>
      </c>
      <c r="B314" t="s">
        <v>16</v>
      </c>
      <c r="C314" t="s">
        <v>3338</v>
      </c>
      <c r="D314" t="s">
        <v>1050</v>
      </c>
      <c r="E314" t="s">
        <v>1051</v>
      </c>
      <c r="F314" t="s">
        <v>202</v>
      </c>
      <c r="G314">
        <v>150430</v>
      </c>
      <c r="H314" s="9">
        <v>1</v>
      </c>
      <c r="I314" s="1">
        <v>45426</v>
      </c>
      <c r="J314">
        <v>5</v>
      </c>
      <c r="K314">
        <v>2024</v>
      </c>
      <c r="L314" t="s">
        <v>686</v>
      </c>
      <c r="M314">
        <v>33.5</v>
      </c>
      <c r="N314" t="s">
        <v>4615</v>
      </c>
      <c r="O314">
        <v>52.207599999999999</v>
      </c>
      <c r="P314" t="s">
        <v>12</v>
      </c>
    </row>
    <row r="315" spans="1:16" hidden="1" x14ac:dyDescent="0.25">
      <c r="A315" t="s">
        <v>39</v>
      </c>
      <c r="B315" t="s">
        <v>16</v>
      </c>
      <c r="C315" t="s">
        <v>625</v>
      </c>
      <c r="D315" t="s">
        <v>99</v>
      </c>
      <c r="E315" t="s">
        <v>100</v>
      </c>
      <c r="F315" t="s">
        <v>202</v>
      </c>
      <c r="G315">
        <v>150430</v>
      </c>
      <c r="H315" s="9">
        <v>1</v>
      </c>
      <c r="I315" s="1">
        <v>45426</v>
      </c>
      <c r="J315">
        <v>5</v>
      </c>
      <c r="K315">
        <v>2024</v>
      </c>
      <c r="L315" t="s">
        <v>686</v>
      </c>
      <c r="M315">
        <v>33.5</v>
      </c>
      <c r="N315" t="s">
        <v>4615</v>
      </c>
      <c r="O315">
        <v>52.207599999999999</v>
      </c>
      <c r="P315" t="s">
        <v>12</v>
      </c>
    </row>
    <row r="316" spans="1:16" hidden="1" x14ac:dyDescent="0.25">
      <c r="A316" t="s">
        <v>39</v>
      </c>
      <c r="B316" t="s">
        <v>4489</v>
      </c>
      <c r="C316" t="s">
        <v>2969</v>
      </c>
      <c r="D316" t="s">
        <v>966</v>
      </c>
      <c r="E316" t="s">
        <v>967</v>
      </c>
      <c r="F316" t="s">
        <v>202</v>
      </c>
      <c r="G316">
        <v>150430</v>
      </c>
      <c r="H316" s="9">
        <v>10</v>
      </c>
      <c r="I316" s="1">
        <v>45426</v>
      </c>
      <c r="J316">
        <v>5</v>
      </c>
      <c r="K316">
        <v>2024</v>
      </c>
      <c r="L316" t="s">
        <v>686</v>
      </c>
      <c r="M316">
        <v>0</v>
      </c>
      <c r="N316" t="s">
        <v>4615</v>
      </c>
      <c r="O316">
        <v>0</v>
      </c>
      <c r="P316" t="s">
        <v>12</v>
      </c>
    </row>
    <row r="317" spans="1:16" hidden="1" x14ac:dyDescent="0.25">
      <c r="A317" t="s">
        <v>39</v>
      </c>
      <c r="B317" t="s">
        <v>4489</v>
      </c>
      <c r="C317" t="s">
        <v>2943</v>
      </c>
      <c r="D317" t="s">
        <v>968</v>
      </c>
      <c r="E317" t="s">
        <v>969</v>
      </c>
      <c r="F317" t="s">
        <v>202</v>
      </c>
      <c r="G317">
        <v>150430</v>
      </c>
      <c r="H317" s="9">
        <v>10</v>
      </c>
      <c r="I317" s="1">
        <v>45426</v>
      </c>
      <c r="J317">
        <v>5</v>
      </c>
      <c r="K317">
        <v>2024</v>
      </c>
      <c r="L317" t="s">
        <v>686</v>
      </c>
      <c r="M317">
        <v>0</v>
      </c>
      <c r="N317" t="s">
        <v>4615</v>
      </c>
      <c r="O317">
        <v>0</v>
      </c>
      <c r="P317" t="s">
        <v>12</v>
      </c>
    </row>
    <row r="318" spans="1:16" hidden="1" x14ac:dyDescent="0.25">
      <c r="A318" t="s">
        <v>39</v>
      </c>
      <c r="B318" t="s">
        <v>4489</v>
      </c>
      <c r="C318" t="s">
        <v>3307</v>
      </c>
      <c r="D318" t="s">
        <v>980</v>
      </c>
      <c r="E318" t="s">
        <v>981</v>
      </c>
      <c r="F318" t="s">
        <v>202</v>
      </c>
      <c r="G318">
        <v>150430</v>
      </c>
      <c r="H318" s="9">
        <v>30</v>
      </c>
      <c r="I318" s="1">
        <v>45426</v>
      </c>
      <c r="J318">
        <v>5</v>
      </c>
      <c r="K318">
        <v>2024</v>
      </c>
      <c r="L318" t="s">
        <v>686</v>
      </c>
      <c r="M318">
        <v>0</v>
      </c>
      <c r="N318" t="s">
        <v>4615</v>
      </c>
      <c r="O318">
        <v>0</v>
      </c>
      <c r="P318" t="s">
        <v>12</v>
      </c>
    </row>
    <row r="319" spans="1:16" hidden="1" x14ac:dyDescent="0.25">
      <c r="A319" t="s">
        <v>39</v>
      </c>
      <c r="B319" t="s">
        <v>38</v>
      </c>
      <c r="C319" t="s">
        <v>433</v>
      </c>
      <c r="D319" t="s">
        <v>79</v>
      </c>
      <c r="E319" t="s">
        <v>80</v>
      </c>
      <c r="F319" t="s">
        <v>202</v>
      </c>
      <c r="G319">
        <v>150387</v>
      </c>
      <c r="H319" s="9">
        <v>1</v>
      </c>
      <c r="I319" s="1">
        <v>45426</v>
      </c>
      <c r="J319">
        <v>5</v>
      </c>
      <c r="K319">
        <v>2024</v>
      </c>
      <c r="L319" t="s">
        <v>37</v>
      </c>
      <c r="M319">
        <v>28.25</v>
      </c>
      <c r="N319" t="s">
        <v>4615</v>
      </c>
      <c r="O319">
        <v>44.025799999999997</v>
      </c>
      <c r="P319" t="s">
        <v>12</v>
      </c>
    </row>
    <row r="320" spans="1:16" hidden="1" x14ac:dyDescent="0.25">
      <c r="A320" t="s">
        <v>17</v>
      </c>
      <c r="B320" t="s">
        <v>16</v>
      </c>
      <c r="C320" t="s">
        <v>611</v>
      </c>
      <c r="D320" t="s">
        <v>366</v>
      </c>
      <c r="E320" t="s">
        <v>367</v>
      </c>
      <c r="F320" t="s">
        <v>202</v>
      </c>
      <c r="G320">
        <v>150336</v>
      </c>
      <c r="H320" s="9">
        <v>51</v>
      </c>
      <c r="I320" s="1">
        <v>45556</v>
      </c>
      <c r="J320">
        <v>9</v>
      </c>
      <c r="K320">
        <v>2024</v>
      </c>
      <c r="L320" t="s">
        <v>25</v>
      </c>
      <c r="M320">
        <v>7.55</v>
      </c>
      <c r="N320" t="s">
        <v>4618</v>
      </c>
      <c r="O320">
        <v>11.7662</v>
      </c>
      <c r="P320" t="s">
        <v>12</v>
      </c>
    </row>
    <row r="321" spans="1:16" hidden="1" x14ac:dyDescent="0.25">
      <c r="A321" t="s">
        <v>17</v>
      </c>
      <c r="B321" t="s">
        <v>26</v>
      </c>
      <c r="C321" t="s">
        <v>590</v>
      </c>
      <c r="D321" t="s">
        <v>28</v>
      </c>
      <c r="E321" t="s">
        <v>28</v>
      </c>
      <c r="F321" t="s">
        <v>202</v>
      </c>
      <c r="G321">
        <v>150335</v>
      </c>
      <c r="H321" s="9">
        <v>294</v>
      </c>
      <c r="I321" s="1">
        <v>45526</v>
      </c>
      <c r="J321">
        <v>8</v>
      </c>
      <c r="K321">
        <v>2024</v>
      </c>
      <c r="L321" t="s">
        <v>25</v>
      </c>
      <c r="M321">
        <v>0.03</v>
      </c>
      <c r="N321" t="s">
        <v>4619</v>
      </c>
      <c r="O321">
        <v>4.6800000000000001E-2</v>
      </c>
      <c r="P321" t="s">
        <v>12</v>
      </c>
    </row>
    <row r="322" spans="1:16" hidden="1" x14ac:dyDescent="0.25">
      <c r="A322" t="s">
        <v>17</v>
      </c>
      <c r="B322" t="s">
        <v>26</v>
      </c>
      <c r="C322" t="s">
        <v>591</v>
      </c>
      <c r="D322" t="s">
        <v>29</v>
      </c>
      <c r="E322" t="s">
        <v>29</v>
      </c>
      <c r="F322" t="s">
        <v>202</v>
      </c>
      <c r="G322">
        <v>150335</v>
      </c>
      <c r="H322" s="9">
        <v>575</v>
      </c>
      <c r="I322" s="1">
        <v>45526</v>
      </c>
      <c r="J322">
        <v>8</v>
      </c>
      <c r="K322">
        <v>2024</v>
      </c>
      <c r="L322" t="s">
        <v>25</v>
      </c>
      <c r="M322">
        <v>0.1</v>
      </c>
      <c r="N322" t="s">
        <v>4619</v>
      </c>
      <c r="O322">
        <v>0.15579999999999999</v>
      </c>
      <c r="P322" t="s">
        <v>12</v>
      </c>
    </row>
    <row r="323" spans="1:16" hidden="1" x14ac:dyDescent="0.25">
      <c r="A323" t="s">
        <v>17</v>
      </c>
      <c r="B323" t="s">
        <v>26</v>
      </c>
      <c r="C323" t="s">
        <v>612</v>
      </c>
      <c r="D323" t="s">
        <v>24</v>
      </c>
      <c r="E323" t="s">
        <v>24</v>
      </c>
      <c r="F323" t="s">
        <v>202</v>
      </c>
      <c r="G323">
        <v>150335</v>
      </c>
      <c r="H323" s="9">
        <v>52</v>
      </c>
      <c r="I323" s="1">
        <v>45526</v>
      </c>
      <c r="J323">
        <v>8</v>
      </c>
      <c r="K323">
        <v>2024</v>
      </c>
      <c r="L323" t="s">
        <v>25</v>
      </c>
      <c r="M323">
        <v>0.1</v>
      </c>
      <c r="N323" t="s">
        <v>4619</v>
      </c>
      <c r="O323">
        <v>0.15579999999999999</v>
      </c>
      <c r="P323" t="s">
        <v>12</v>
      </c>
    </row>
    <row r="324" spans="1:16" hidden="1" x14ac:dyDescent="0.25">
      <c r="A324" t="s">
        <v>17</v>
      </c>
      <c r="B324" t="s">
        <v>26</v>
      </c>
      <c r="C324" t="s">
        <v>613</v>
      </c>
      <c r="D324" t="s">
        <v>27</v>
      </c>
      <c r="E324" t="s">
        <v>27</v>
      </c>
      <c r="F324" t="s">
        <v>202</v>
      </c>
      <c r="G324">
        <v>150335</v>
      </c>
      <c r="H324" s="9">
        <v>52</v>
      </c>
      <c r="I324" s="1">
        <v>45526</v>
      </c>
      <c r="J324">
        <v>8</v>
      </c>
      <c r="K324">
        <v>2024</v>
      </c>
      <c r="L324" t="s">
        <v>25</v>
      </c>
      <c r="M324">
        <v>0.11</v>
      </c>
      <c r="N324" t="s">
        <v>4619</v>
      </c>
      <c r="O324">
        <v>0.1714</v>
      </c>
      <c r="P324" t="s">
        <v>12</v>
      </c>
    </row>
    <row r="325" spans="1:16" hidden="1" x14ac:dyDescent="0.25">
      <c r="A325" t="s">
        <v>17</v>
      </c>
      <c r="B325" t="s">
        <v>26</v>
      </c>
      <c r="C325" t="s">
        <v>592</v>
      </c>
      <c r="D325" t="s">
        <v>131</v>
      </c>
      <c r="E325" t="s">
        <v>132</v>
      </c>
      <c r="F325" t="s">
        <v>202</v>
      </c>
      <c r="G325">
        <v>150335</v>
      </c>
      <c r="H325" s="9">
        <v>1064</v>
      </c>
      <c r="I325" s="1">
        <v>45526</v>
      </c>
      <c r="J325">
        <v>8</v>
      </c>
      <c r="K325">
        <v>2024</v>
      </c>
      <c r="L325" t="s">
        <v>25</v>
      </c>
      <c r="M325">
        <v>0.47</v>
      </c>
      <c r="N325" t="s">
        <v>4619</v>
      </c>
      <c r="O325">
        <v>0.73250000000000004</v>
      </c>
      <c r="P325" t="s">
        <v>12</v>
      </c>
    </row>
    <row r="326" spans="1:16" hidden="1" x14ac:dyDescent="0.25">
      <c r="A326" t="s">
        <v>17</v>
      </c>
      <c r="B326" t="s">
        <v>26</v>
      </c>
      <c r="C326" t="s">
        <v>593</v>
      </c>
      <c r="D326" t="s">
        <v>188</v>
      </c>
      <c r="E326" t="s">
        <v>188</v>
      </c>
      <c r="F326" t="s">
        <v>202</v>
      </c>
      <c r="G326">
        <v>150335</v>
      </c>
      <c r="H326" s="9">
        <v>25</v>
      </c>
      <c r="I326" s="1">
        <v>45526</v>
      </c>
      <c r="J326">
        <v>8</v>
      </c>
      <c r="K326">
        <v>2024</v>
      </c>
      <c r="L326" t="s">
        <v>25</v>
      </c>
      <c r="M326">
        <v>2.5</v>
      </c>
      <c r="N326" t="s">
        <v>4619</v>
      </c>
      <c r="O326">
        <v>3.8961000000000001</v>
      </c>
      <c r="P326" t="s">
        <v>12</v>
      </c>
    </row>
    <row r="327" spans="1:16" hidden="1" x14ac:dyDescent="0.25">
      <c r="A327" t="s">
        <v>17</v>
      </c>
      <c r="B327" t="s">
        <v>26</v>
      </c>
      <c r="C327" t="s">
        <v>614</v>
      </c>
      <c r="D327" t="s">
        <v>187</v>
      </c>
      <c r="E327" t="s">
        <v>187</v>
      </c>
      <c r="F327" t="s">
        <v>202</v>
      </c>
      <c r="G327">
        <v>150335</v>
      </c>
      <c r="H327" s="9">
        <v>20</v>
      </c>
      <c r="I327" s="1">
        <v>45526</v>
      </c>
      <c r="J327">
        <v>8</v>
      </c>
      <c r="K327">
        <v>2024</v>
      </c>
      <c r="L327" t="s">
        <v>25</v>
      </c>
      <c r="M327">
        <v>5</v>
      </c>
      <c r="N327" t="s">
        <v>4619</v>
      </c>
      <c r="O327">
        <v>7.7922000000000002</v>
      </c>
      <c r="P327" t="s">
        <v>12</v>
      </c>
    </row>
    <row r="328" spans="1:16" hidden="1" x14ac:dyDescent="0.25">
      <c r="A328" t="s">
        <v>17</v>
      </c>
      <c r="B328" t="s">
        <v>16</v>
      </c>
      <c r="C328" t="s">
        <v>594</v>
      </c>
      <c r="D328" t="s">
        <v>135</v>
      </c>
      <c r="E328" t="s">
        <v>136</v>
      </c>
      <c r="F328" t="s">
        <v>202</v>
      </c>
      <c r="G328">
        <v>150335</v>
      </c>
      <c r="H328" s="9">
        <v>26</v>
      </c>
      <c r="I328" s="1">
        <v>45526</v>
      </c>
      <c r="J328">
        <v>8</v>
      </c>
      <c r="K328">
        <v>2024</v>
      </c>
      <c r="L328" t="s">
        <v>25</v>
      </c>
      <c r="M328">
        <v>2.8</v>
      </c>
      <c r="N328" t="s">
        <v>4619</v>
      </c>
      <c r="O328">
        <v>4.3635999999999999</v>
      </c>
      <c r="P328" t="s">
        <v>12</v>
      </c>
    </row>
    <row r="329" spans="1:16" hidden="1" x14ac:dyDescent="0.25">
      <c r="A329" t="s">
        <v>17</v>
      </c>
      <c r="B329" t="s">
        <v>16</v>
      </c>
      <c r="C329" t="s">
        <v>595</v>
      </c>
      <c r="D329" t="s">
        <v>336</v>
      </c>
      <c r="E329" t="s">
        <v>337</v>
      </c>
      <c r="F329" t="s">
        <v>202</v>
      </c>
      <c r="G329">
        <v>150335</v>
      </c>
      <c r="H329" s="9">
        <v>25</v>
      </c>
      <c r="I329" s="1">
        <v>45526</v>
      </c>
      <c r="J329">
        <v>8</v>
      </c>
      <c r="K329">
        <v>2024</v>
      </c>
      <c r="L329" t="s">
        <v>25</v>
      </c>
      <c r="M329">
        <v>18.5</v>
      </c>
      <c r="N329" t="s">
        <v>4619</v>
      </c>
      <c r="O329">
        <v>28.831099999999999</v>
      </c>
      <c r="P329" t="s">
        <v>12</v>
      </c>
    </row>
    <row r="330" spans="1:16" hidden="1" x14ac:dyDescent="0.25">
      <c r="A330" t="s">
        <v>17</v>
      </c>
      <c r="B330" t="s">
        <v>16</v>
      </c>
      <c r="C330" t="s">
        <v>596</v>
      </c>
      <c r="D330" t="s">
        <v>133</v>
      </c>
      <c r="E330" t="s">
        <v>134</v>
      </c>
      <c r="F330" t="s">
        <v>202</v>
      </c>
      <c r="G330">
        <v>150335</v>
      </c>
      <c r="H330" s="9">
        <v>51</v>
      </c>
      <c r="I330" s="1">
        <v>45526</v>
      </c>
      <c r="J330">
        <v>8</v>
      </c>
      <c r="K330">
        <v>2024</v>
      </c>
      <c r="L330" t="s">
        <v>25</v>
      </c>
      <c r="M330">
        <v>9</v>
      </c>
      <c r="N330" t="s">
        <v>4619</v>
      </c>
      <c r="O330">
        <v>14.0259</v>
      </c>
      <c r="P330" t="s">
        <v>12</v>
      </c>
    </row>
    <row r="331" spans="1:16" hidden="1" x14ac:dyDescent="0.25">
      <c r="A331" t="s">
        <v>17</v>
      </c>
      <c r="B331" t="s">
        <v>112</v>
      </c>
      <c r="C331" t="s">
        <v>439</v>
      </c>
      <c r="D331" t="s">
        <v>110</v>
      </c>
      <c r="E331" t="s">
        <v>111</v>
      </c>
      <c r="F331" t="s">
        <v>202</v>
      </c>
      <c r="G331">
        <v>150207</v>
      </c>
      <c r="H331" s="9">
        <v>20</v>
      </c>
      <c r="I331" s="1">
        <v>45525</v>
      </c>
      <c r="J331">
        <v>8</v>
      </c>
      <c r="K331">
        <v>2024</v>
      </c>
      <c r="L331" t="s">
        <v>15</v>
      </c>
      <c r="M331">
        <v>129</v>
      </c>
      <c r="N331" t="s">
        <v>4619</v>
      </c>
      <c r="O331">
        <v>201.03819999999999</v>
      </c>
      <c r="P331" t="s">
        <v>12</v>
      </c>
    </row>
    <row r="332" spans="1:16" hidden="1" x14ac:dyDescent="0.25">
      <c r="A332" t="s">
        <v>17</v>
      </c>
      <c r="B332" t="s">
        <v>112</v>
      </c>
      <c r="C332" t="s">
        <v>438</v>
      </c>
      <c r="D332" t="s">
        <v>114</v>
      </c>
      <c r="E332" t="s">
        <v>115</v>
      </c>
      <c r="F332" t="s">
        <v>202</v>
      </c>
      <c r="G332">
        <v>150207</v>
      </c>
      <c r="H332" s="9">
        <v>21</v>
      </c>
      <c r="I332" s="1">
        <v>45525</v>
      </c>
      <c r="J332">
        <v>8</v>
      </c>
      <c r="K332">
        <v>2024</v>
      </c>
      <c r="L332" t="s">
        <v>15</v>
      </c>
      <c r="M332">
        <v>40</v>
      </c>
      <c r="N332" t="s">
        <v>4619</v>
      </c>
      <c r="O332">
        <v>62.337400000000002</v>
      </c>
      <c r="P332" t="s">
        <v>12</v>
      </c>
    </row>
    <row r="333" spans="1:16" hidden="1" x14ac:dyDescent="0.25">
      <c r="A333" t="s">
        <v>17</v>
      </c>
      <c r="B333" t="s">
        <v>112</v>
      </c>
      <c r="C333" t="s">
        <v>3756</v>
      </c>
      <c r="D333" t="s">
        <v>3757</v>
      </c>
      <c r="E333" t="s">
        <v>287</v>
      </c>
      <c r="F333" t="s">
        <v>202</v>
      </c>
      <c r="G333">
        <v>150207</v>
      </c>
      <c r="H333" s="9">
        <v>20</v>
      </c>
      <c r="I333" s="1">
        <v>45525</v>
      </c>
      <c r="J333">
        <v>8</v>
      </c>
      <c r="K333">
        <v>2024</v>
      </c>
      <c r="L333" t="s">
        <v>15</v>
      </c>
      <c r="M333">
        <v>150</v>
      </c>
      <c r="N333" t="s">
        <v>4619</v>
      </c>
      <c r="O333">
        <v>233.7654</v>
      </c>
      <c r="P333" t="s">
        <v>12</v>
      </c>
    </row>
    <row r="334" spans="1:16" hidden="1" x14ac:dyDescent="0.25">
      <c r="A334" t="s">
        <v>17</v>
      </c>
      <c r="B334" t="s">
        <v>112</v>
      </c>
      <c r="C334" t="s">
        <v>3758</v>
      </c>
      <c r="D334" t="s">
        <v>3759</v>
      </c>
      <c r="E334" t="s">
        <v>289</v>
      </c>
      <c r="F334" t="s">
        <v>202</v>
      </c>
      <c r="G334">
        <v>150207</v>
      </c>
      <c r="H334" s="9">
        <v>20</v>
      </c>
      <c r="I334" s="1">
        <v>45525</v>
      </c>
      <c r="J334">
        <v>8</v>
      </c>
      <c r="K334">
        <v>2024</v>
      </c>
      <c r="L334" t="s">
        <v>15</v>
      </c>
      <c r="M334">
        <v>85.5</v>
      </c>
      <c r="N334" t="s">
        <v>4619</v>
      </c>
      <c r="O334">
        <v>133.24629999999999</v>
      </c>
      <c r="P334" t="s">
        <v>12</v>
      </c>
    </row>
    <row r="335" spans="1:16" hidden="1" x14ac:dyDescent="0.25">
      <c r="A335" t="s">
        <v>17</v>
      </c>
      <c r="B335" t="s">
        <v>213</v>
      </c>
      <c r="C335" t="s">
        <v>3061</v>
      </c>
      <c r="D335" t="s">
        <v>816</v>
      </c>
      <c r="E335" t="s">
        <v>817</v>
      </c>
      <c r="F335" t="s">
        <v>202</v>
      </c>
      <c r="G335">
        <v>150207</v>
      </c>
      <c r="H335" s="9">
        <v>50</v>
      </c>
      <c r="I335" s="1">
        <v>45525</v>
      </c>
      <c r="J335">
        <v>8</v>
      </c>
      <c r="K335">
        <v>2024</v>
      </c>
      <c r="L335" t="s">
        <v>15</v>
      </c>
      <c r="M335">
        <v>58.5</v>
      </c>
      <c r="N335" t="s">
        <v>4619</v>
      </c>
      <c r="O335">
        <v>91.168499999999995</v>
      </c>
      <c r="P335" t="s">
        <v>12</v>
      </c>
    </row>
    <row r="336" spans="1:16" hidden="1" x14ac:dyDescent="0.25">
      <c r="A336" t="s">
        <v>17</v>
      </c>
      <c r="B336" t="s">
        <v>199</v>
      </c>
      <c r="C336" t="s">
        <v>434</v>
      </c>
      <c r="D336" t="s">
        <v>226</v>
      </c>
      <c r="E336" t="s">
        <v>227</v>
      </c>
      <c r="F336" t="s">
        <v>202</v>
      </c>
      <c r="G336">
        <v>150207</v>
      </c>
      <c r="H336" s="9">
        <v>12</v>
      </c>
      <c r="I336" s="1">
        <v>45525</v>
      </c>
      <c r="J336">
        <v>8</v>
      </c>
      <c r="K336">
        <v>2024</v>
      </c>
      <c r="L336" t="s">
        <v>15</v>
      </c>
      <c r="M336">
        <v>16.600000000000001</v>
      </c>
      <c r="N336" t="s">
        <v>4622</v>
      </c>
      <c r="O336">
        <v>25.87</v>
      </c>
      <c r="P336" t="s">
        <v>12</v>
      </c>
    </row>
    <row r="337" spans="1:16" hidden="1" x14ac:dyDescent="0.25">
      <c r="A337" t="s">
        <v>17</v>
      </c>
      <c r="B337" t="s">
        <v>202</v>
      </c>
      <c r="C337" t="s">
        <v>440</v>
      </c>
      <c r="D337" t="s">
        <v>228</v>
      </c>
      <c r="E337" t="s">
        <v>229</v>
      </c>
      <c r="F337" t="s">
        <v>202</v>
      </c>
      <c r="G337">
        <v>150207</v>
      </c>
      <c r="H337" s="9">
        <v>3</v>
      </c>
      <c r="I337" s="1">
        <v>45525</v>
      </c>
      <c r="J337">
        <v>8</v>
      </c>
      <c r="K337">
        <v>2024</v>
      </c>
      <c r="L337" t="s">
        <v>15</v>
      </c>
      <c r="M337">
        <v>38</v>
      </c>
      <c r="N337" t="s">
        <v>4619</v>
      </c>
      <c r="O337">
        <v>59.220599999999997</v>
      </c>
      <c r="P337" t="s">
        <v>12</v>
      </c>
    </row>
    <row r="338" spans="1:16" hidden="1" x14ac:dyDescent="0.25">
      <c r="A338" t="s">
        <v>17</v>
      </c>
      <c r="B338" t="s">
        <v>202</v>
      </c>
      <c r="C338" t="s">
        <v>518</v>
      </c>
      <c r="D338" t="s">
        <v>218</v>
      </c>
      <c r="E338" t="s">
        <v>219</v>
      </c>
      <c r="F338" t="s">
        <v>202</v>
      </c>
      <c r="G338">
        <v>150207</v>
      </c>
      <c r="H338" s="9">
        <v>3</v>
      </c>
      <c r="I338" s="1">
        <v>45525</v>
      </c>
      <c r="J338">
        <v>8</v>
      </c>
      <c r="K338">
        <v>2024</v>
      </c>
      <c r="L338" t="s">
        <v>15</v>
      </c>
      <c r="M338">
        <v>31</v>
      </c>
      <c r="N338" t="s">
        <v>4619</v>
      </c>
      <c r="O338">
        <v>48.311500000000002</v>
      </c>
      <c r="P338" t="s">
        <v>12</v>
      </c>
    </row>
    <row r="339" spans="1:16" hidden="1" x14ac:dyDescent="0.25">
      <c r="A339" t="s">
        <v>17</v>
      </c>
      <c r="B339" t="s">
        <v>199</v>
      </c>
      <c r="C339" t="s">
        <v>519</v>
      </c>
      <c r="D339" t="s">
        <v>254</v>
      </c>
      <c r="E339" t="s">
        <v>255</v>
      </c>
      <c r="F339" t="s">
        <v>202</v>
      </c>
      <c r="G339">
        <v>150207</v>
      </c>
      <c r="H339" s="9">
        <v>15</v>
      </c>
      <c r="I339" s="1">
        <v>45525</v>
      </c>
      <c r="J339">
        <v>8</v>
      </c>
      <c r="K339">
        <v>2024</v>
      </c>
      <c r="L339" t="s">
        <v>15</v>
      </c>
      <c r="M339">
        <v>8.5</v>
      </c>
      <c r="N339" t="s">
        <v>4619</v>
      </c>
      <c r="O339">
        <v>13.246700000000001</v>
      </c>
      <c r="P339" t="s">
        <v>12</v>
      </c>
    </row>
    <row r="340" spans="1:16" hidden="1" x14ac:dyDescent="0.25">
      <c r="A340" t="s">
        <v>17</v>
      </c>
      <c r="B340" t="s">
        <v>103</v>
      </c>
      <c r="C340" t="s">
        <v>538</v>
      </c>
      <c r="D340" t="s">
        <v>195</v>
      </c>
      <c r="E340" t="s">
        <v>196</v>
      </c>
      <c r="F340" t="s">
        <v>202</v>
      </c>
      <c r="G340">
        <v>150207</v>
      </c>
      <c r="H340" s="9">
        <v>10</v>
      </c>
      <c r="I340" s="1">
        <v>45525</v>
      </c>
      <c r="J340">
        <v>8</v>
      </c>
      <c r="K340">
        <v>2024</v>
      </c>
      <c r="L340" t="s">
        <v>15</v>
      </c>
      <c r="M340">
        <v>78</v>
      </c>
      <c r="N340" t="s">
        <v>4619</v>
      </c>
      <c r="O340">
        <v>121.55800000000001</v>
      </c>
      <c r="P340" t="s">
        <v>12</v>
      </c>
    </row>
    <row r="341" spans="1:16" hidden="1" x14ac:dyDescent="0.25">
      <c r="A341" t="s">
        <v>17</v>
      </c>
      <c r="B341" t="s">
        <v>103</v>
      </c>
      <c r="C341" t="s">
        <v>437</v>
      </c>
      <c r="D341" t="s">
        <v>244</v>
      </c>
      <c r="E341" t="s">
        <v>245</v>
      </c>
      <c r="F341" t="s">
        <v>202</v>
      </c>
      <c r="G341">
        <v>150207</v>
      </c>
      <c r="H341" s="9">
        <v>20</v>
      </c>
      <c r="I341" s="1">
        <v>45525</v>
      </c>
      <c r="J341">
        <v>8</v>
      </c>
      <c r="K341">
        <v>2024</v>
      </c>
      <c r="L341" t="s">
        <v>15</v>
      </c>
      <c r="M341">
        <v>19</v>
      </c>
      <c r="N341" t="s">
        <v>4619</v>
      </c>
      <c r="O341">
        <v>29.610299999999999</v>
      </c>
      <c r="P341" t="s">
        <v>12</v>
      </c>
    </row>
    <row r="342" spans="1:16" hidden="1" x14ac:dyDescent="0.25">
      <c r="A342" t="s">
        <v>17</v>
      </c>
      <c r="B342" t="s">
        <v>202</v>
      </c>
      <c r="C342" t="s">
        <v>436</v>
      </c>
      <c r="D342" t="s">
        <v>303</v>
      </c>
      <c r="E342" t="s">
        <v>201</v>
      </c>
      <c r="F342" t="s">
        <v>202</v>
      </c>
      <c r="G342">
        <v>150207</v>
      </c>
      <c r="H342" s="9">
        <v>51</v>
      </c>
      <c r="I342" s="1">
        <v>45525</v>
      </c>
      <c r="J342">
        <v>8</v>
      </c>
      <c r="K342">
        <v>2024</v>
      </c>
      <c r="L342" t="s">
        <v>15</v>
      </c>
      <c r="M342">
        <v>9</v>
      </c>
      <c r="N342" t="s">
        <v>4619</v>
      </c>
      <c r="O342">
        <v>14.0259</v>
      </c>
      <c r="P342" t="s">
        <v>12</v>
      </c>
    </row>
    <row r="343" spans="1:16" hidden="1" x14ac:dyDescent="0.25">
      <c r="A343" t="s">
        <v>17</v>
      </c>
      <c r="B343" t="s">
        <v>16</v>
      </c>
      <c r="C343" t="s">
        <v>521</v>
      </c>
      <c r="D343" t="s">
        <v>340</v>
      </c>
      <c r="E343" t="s">
        <v>341</v>
      </c>
      <c r="F343" t="s">
        <v>202</v>
      </c>
      <c r="G343">
        <v>150207</v>
      </c>
      <c r="H343" s="9">
        <v>51</v>
      </c>
      <c r="I343" s="1">
        <v>45525</v>
      </c>
      <c r="J343">
        <v>8</v>
      </c>
      <c r="K343">
        <v>2024</v>
      </c>
      <c r="L343" t="s">
        <v>15</v>
      </c>
      <c r="M343">
        <v>25.5</v>
      </c>
      <c r="N343" t="s">
        <v>4619</v>
      </c>
      <c r="O343">
        <v>39.740099999999998</v>
      </c>
      <c r="P343" t="s">
        <v>12</v>
      </c>
    </row>
    <row r="344" spans="1:16" hidden="1" x14ac:dyDescent="0.25">
      <c r="A344" t="s">
        <v>17</v>
      </c>
      <c r="B344" t="s">
        <v>202</v>
      </c>
      <c r="C344" t="s">
        <v>522</v>
      </c>
      <c r="D344" t="s">
        <v>342</v>
      </c>
      <c r="E344" t="s">
        <v>343</v>
      </c>
      <c r="F344" t="s">
        <v>202</v>
      </c>
      <c r="G344">
        <v>150207</v>
      </c>
      <c r="H344" s="9">
        <v>5</v>
      </c>
      <c r="I344" s="1">
        <v>45525</v>
      </c>
      <c r="J344">
        <v>8</v>
      </c>
      <c r="K344">
        <v>2024</v>
      </c>
      <c r="L344" t="s">
        <v>15</v>
      </c>
      <c r="M344">
        <v>10.5</v>
      </c>
      <c r="N344" t="s">
        <v>4619</v>
      </c>
      <c r="O344">
        <v>16.363600000000002</v>
      </c>
      <c r="P344" t="s">
        <v>12</v>
      </c>
    </row>
    <row r="345" spans="1:16" hidden="1" x14ac:dyDescent="0.25">
      <c r="A345" t="s">
        <v>17</v>
      </c>
      <c r="B345" t="s">
        <v>199</v>
      </c>
      <c r="C345" t="s">
        <v>523</v>
      </c>
      <c r="D345" t="s">
        <v>338</v>
      </c>
      <c r="E345" t="s">
        <v>339</v>
      </c>
      <c r="F345" t="s">
        <v>202</v>
      </c>
      <c r="G345">
        <v>150207</v>
      </c>
      <c r="H345" s="9">
        <v>51</v>
      </c>
      <c r="I345" s="1">
        <v>45525</v>
      </c>
      <c r="J345">
        <v>8</v>
      </c>
      <c r="K345">
        <v>2024</v>
      </c>
      <c r="L345" t="s">
        <v>15</v>
      </c>
      <c r="M345">
        <v>8.5</v>
      </c>
      <c r="N345" t="s">
        <v>4619</v>
      </c>
      <c r="O345">
        <v>13.246700000000001</v>
      </c>
      <c r="P345" t="s">
        <v>12</v>
      </c>
    </row>
    <row r="346" spans="1:16" hidden="1" x14ac:dyDescent="0.25">
      <c r="A346" t="s">
        <v>17</v>
      </c>
      <c r="B346" t="s">
        <v>202</v>
      </c>
      <c r="C346" t="s">
        <v>524</v>
      </c>
      <c r="D346" t="s">
        <v>332</v>
      </c>
      <c r="E346" t="s">
        <v>333</v>
      </c>
      <c r="F346" t="s">
        <v>202</v>
      </c>
      <c r="G346">
        <v>150207</v>
      </c>
      <c r="H346" s="9">
        <v>26</v>
      </c>
      <c r="I346" s="1">
        <v>45525</v>
      </c>
      <c r="J346">
        <v>8</v>
      </c>
      <c r="K346">
        <v>2024</v>
      </c>
      <c r="L346" t="s">
        <v>15</v>
      </c>
      <c r="M346">
        <v>20</v>
      </c>
      <c r="N346" t="s">
        <v>4619</v>
      </c>
      <c r="O346">
        <v>31.168700000000001</v>
      </c>
      <c r="P346" t="s">
        <v>12</v>
      </c>
    </row>
    <row r="347" spans="1:16" hidden="1" x14ac:dyDescent="0.25">
      <c r="A347" t="s">
        <v>17</v>
      </c>
      <c r="B347" t="s">
        <v>199</v>
      </c>
      <c r="C347" t="s">
        <v>525</v>
      </c>
      <c r="D347" t="s">
        <v>334</v>
      </c>
      <c r="E347" t="s">
        <v>335</v>
      </c>
      <c r="F347" t="s">
        <v>202</v>
      </c>
      <c r="G347">
        <v>150207</v>
      </c>
      <c r="H347" s="9">
        <v>26</v>
      </c>
      <c r="I347" s="1">
        <v>45525</v>
      </c>
      <c r="J347">
        <v>8</v>
      </c>
      <c r="K347">
        <v>2024</v>
      </c>
      <c r="L347" t="s">
        <v>15</v>
      </c>
      <c r="M347">
        <v>18.5</v>
      </c>
      <c r="N347" t="s">
        <v>4619</v>
      </c>
      <c r="O347">
        <v>28.831099999999999</v>
      </c>
      <c r="P347" t="s">
        <v>12</v>
      </c>
    </row>
    <row r="348" spans="1:16" hidden="1" x14ac:dyDescent="0.25">
      <c r="A348" t="s">
        <v>17</v>
      </c>
      <c r="B348" t="s">
        <v>199</v>
      </c>
      <c r="C348" t="s">
        <v>606</v>
      </c>
      <c r="D348" t="s">
        <v>316</v>
      </c>
      <c r="E348" t="s">
        <v>317</v>
      </c>
      <c r="F348" t="s">
        <v>202</v>
      </c>
      <c r="G348">
        <v>150207</v>
      </c>
      <c r="H348" s="9">
        <v>20</v>
      </c>
      <c r="I348" s="1">
        <v>45525</v>
      </c>
      <c r="J348">
        <v>8</v>
      </c>
      <c r="K348">
        <v>2024</v>
      </c>
      <c r="L348" t="s">
        <v>15</v>
      </c>
      <c r="M348">
        <v>6.5</v>
      </c>
      <c r="N348" t="s">
        <v>4619</v>
      </c>
      <c r="O348">
        <v>10.129799999999999</v>
      </c>
      <c r="P348" t="s">
        <v>12</v>
      </c>
    </row>
    <row r="349" spans="1:16" hidden="1" x14ac:dyDescent="0.25">
      <c r="A349" t="s">
        <v>17</v>
      </c>
      <c r="B349" t="s">
        <v>199</v>
      </c>
      <c r="C349" t="s">
        <v>566</v>
      </c>
      <c r="D349" t="s">
        <v>388</v>
      </c>
      <c r="E349" t="s">
        <v>389</v>
      </c>
      <c r="F349" t="s">
        <v>202</v>
      </c>
      <c r="G349">
        <v>150207</v>
      </c>
      <c r="H349" s="9">
        <v>30</v>
      </c>
      <c r="I349" s="1">
        <v>45525</v>
      </c>
      <c r="J349">
        <v>8</v>
      </c>
      <c r="K349">
        <v>2024</v>
      </c>
      <c r="L349" t="s">
        <v>15</v>
      </c>
      <c r="M349">
        <v>18</v>
      </c>
      <c r="N349" t="s">
        <v>4619</v>
      </c>
      <c r="O349">
        <v>28.0518</v>
      </c>
      <c r="P349" t="s">
        <v>12</v>
      </c>
    </row>
    <row r="350" spans="1:16" hidden="1" x14ac:dyDescent="0.25">
      <c r="A350" t="s">
        <v>17</v>
      </c>
      <c r="B350" t="s">
        <v>202</v>
      </c>
      <c r="C350" t="s">
        <v>564</v>
      </c>
      <c r="D350" t="s">
        <v>207</v>
      </c>
      <c r="E350" t="s">
        <v>208</v>
      </c>
      <c r="F350" t="s">
        <v>202</v>
      </c>
      <c r="G350">
        <v>150207</v>
      </c>
      <c r="H350" s="9">
        <v>10</v>
      </c>
      <c r="I350" s="1">
        <v>45525</v>
      </c>
      <c r="J350">
        <v>8</v>
      </c>
      <c r="K350">
        <v>2024</v>
      </c>
      <c r="L350" t="s">
        <v>15</v>
      </c>
      <c r="M350">
        <v>12.5</v>
      </c>
      <c r="N350" t="s">
        <v>4619</v>
      </c>
      <c r="O350">
        <v>19.480399999999999</v>
      </c>
      <c r="P350" t="s">
        <v>12</v>
      </c>
    </row>
    <row r="351" spans="1:16" hidden="1" x14ac:dyDescent="0.25">
      <c r="A351" t="s">
        <v>17</v>
      </c>
      <c r="B351" t="s">
        <v>202</v>
      </c>
      <c r="C351" t="s">
        <v>584</v>
      </c>
      <c r="D351" t="s">
        <v>270</v>
      </c>
      <c r="E351" t="s">
        <v>271</v>
      </c>
      <c r="F351" t="s">
        <v>202</v>
      </c>
      <c r="G351">
        <v>150207</v>
      </c>
      <c r="H351" s="9">
        <v>5</v>
      </c>
      <c r="I351" s="1">
        <v>45525</v>
      </c>
      <c r="J351">
        <v>8</v>
      </c>
      <c r="K351">
        <v>2024</v>
      </c>
      <c r="L351" t="s">
        <v>15</v>
      </c>
      <c r="M351">
        <v>28</v>
      </c>
      <c r="N351" t="s">
        <v>4619</v>
      </c>
      <c r="O351">
        <v>43.636200000000002</v>
      </c>
      <c r="P351" t="s">
        <v>12</v>
      </c>
    </row>
    <row r="352" spans="1:16" hidden="1" x14ac:dyDescent="0.25">
      <c r="A352" t="s">
        <v>17</v>
      </c>
      <c r="B352" t="s">
        <v>112</v>
      </c>
      <c r="C352" t="s">
        <v>453</v>
      </c>
      <c r="D352" t="s">
        <v>392</v>
      </c>
      <c r="E352" t="s">
        <v>393</v>
      </c>
      <c r="F352" t="s">
        <v>1206</v>
      </c>
      <c r="G352">
        <v>150200</v>
      </c>
      <c r="H352" s="9">
        <v>25</v>
      </c>
      <c r="I352" s="1">
        <v>45555</v>
      </c>
      <c r="J352">
        <v>9</v>
      </c>
      <c r="K352">
        <v>2024</v>
      </c>
      <c r="L352" t="s">
        <v>15</v>
      </c>
      <c r="M352">
        <v>74</v>
      </c>
      <c r="N352" t="s">
        <v>4616</v>
      </c>
      <c r="O352">
        <v>115.32429999999999</v>
      </c>
      <c r="P352" t="s">
        <v>12</v>
      </c>
    </row>
    <row r="353" spans="1:16" hidden="1" x14ac:dyDescent="0.25">
      <c r="A353" t="s">
        <v>17</v>
      </c>
      <c r="B353" t="s">
        <v>112</v>
      </c>
      <c r="C353" t="s">
        <v>454</v>
      </c>
      <c r="D353" t="s">
        <v>394</v>
      </c>
      <c r="E353" t="s">
        <v>395</v>
      </c>
      <c r="F353" t="s">
        <v>1206</v>
      </c>
      <c r="G353">
        <v>150200</v>
      </c>
      <c r="H353" s="9">
        <v>25</v>
      </c>
      <c r="I353" s="1">
        <v>45555</v>
      </c>
      <c r="J353">
        <v>9</v>
      </c>
      <c r="K353">
        <v>2024</v>
      </c>
      <c r="L353" t="s">
        <v>15</v>
      </c>
      <c r="M353">
        <v>40.67</v>
      </c>
      <c r="N353" t="s">
        <v>4616</v>
      </c>
      <c r="O353">
        <v>63.381599999999999</v>
      </c>
      <c r="P353" t="s">
        <v>12</v>
      </c>
    </row>
    <row r="354" spans="1:16" hidden="1" x14ac:dyDescent="0.25">
      <c r="A354" t="s">
        <v>17</v>
      </c>
      <c r="B354" t="s">
        <v>112</v>
      </c>
      <c r="C354" t="s">
        <v>455</v>
      </c>
      <c r="D354" t="s">
        <v>396</v>
      </c>
      <c r="E354" t="s">
        <v>397</v>
      </c>
      <c r="F354" t="s">
        <v>1206</v>
      </c>
      <c r="G354">
        <v>150200</v>
      </c>
      <c r="H354" s="9">
        <v>25</v>
      </c>
      <c r="I354" s="1">
        <v>45555</v>
      </c>
      <c r="J354">
        <v>9</v>
      </c>
      <c r="K354">
        <v>2024</v>
      </c>
      <c r="L354" t="s">
        <v>15</v>
      </c>
      <c r="M354">
        <v>53.77</v>
      </c>
      <c r="N354" t="s">
        <v>4616</v>
      </c>
      <c r="O354">
        <v>83.7971</v>
      </c>
      <c r="P354" t="s">
        <v>12</v>
      </c>
    </row>
    <row r="355" spans="1:16" hidden="1" x14ac:dyDescent="0.25">
      <c r="A355" t="s">
        <v>17</v>
      </c>
      <c r="B355" t="s">
        <v>112</v>
      </c>
      <c r="C355" t="s">
        <v>462</v>
      </c>
      <c r="D355" t="s">
        <v>272</v>
      </c>
      <c r="E355" t="s">
        <v>273</v>
      </c>
      <c r="F355" t="s">
        <v>1672</v>
      </c>
      <c r="G355">
        <v>150200</v>
      </c>
      <c r="H355" s="9">
        <v>25</v>
      </c>
      <c r="I355" s="1">
        <v>45555</v>
      </c>
      <c r="J355">
        <v>9</v>
      </c>
      <c r="K355">
        <v>2024</v>
      </c>
      <c r="L355" t="s">
        <v>15</v>
      </c>
      <c r="M355">
        <v>100.14</v>
      </c>
      <c r="N355" t="s">
        <v>4616</v>
      </c>
      <c r="O355">
        <v>156.06180000000001</v>
      </c>
      <c r="P355" t="s">
        <v>12</v>
      </c>
    </row>
    <row r="356" spans="1:16" hidden="1" x14ac:dyDescent="0.25">
      <c r="A356" t="s">
        <v>17</v>
      </c>
      <c r="B356" t="s">
        <v>112</v>
      </c>
      <c r="C356" t="s">
        <v>463</v>
      </c>
      <c r="D356" t="s">
        <v>274</v>
      </c>
      <c r="E356" t="s">
        <v>275</v>
      </c>
      <c r="F356" t="s">
        <v>1672</v>
      </c>
      <c r="G356">
        <v>150200</v>
      </c>
      <c r="H356" s="9">
        <v>26</v>
      </c>
      <c r="I356" s="1">
        <v>45555</v>
      </c>
      <c r="J356">
        <v>9</v>
      </c>
      <c r="K356">
        <v>2024</v>
      </c>
      <c r="L356" t="s">
        <v>15</v>
      </c>
      <c r="M356">
        <v>58.37</v>
      </c>
      <c r="N356" t="s">
        <v>4616</v>
      </c>
      <c r="O356">
        <v>90.965900000000005</v>
      </c>
      <c r="P356" t="s">
        <v>12</v>
      </c>
    </row>
    <row r="357" spans="1:16" hidden="1" x14ac:dyDescent="0.25">
      <c r="A357" t="s">
        <v>17</v>
      </c>
      <c r="B357" t="s">
        <v>112</v>
      </c>
      <c r="C357" t="s">
        <v>464</v>
      </c>
      <c r="D357" t="s">
        <v>276</v>
      </c>
      <c r="E357" t="s">
        <v>277</v>
      </c>
      <c r="F357" t="s">
        <v>1672</v>
      </c>
      <c r="G357">
        <v>150200</v>
      </c>
      <c r="H357" s="9">
        <v>26</v>
      </c>
      <c r="I357" s="1">
        <v>45555</v>
      </c>
      <c r="J357">
        <v>9</v>
      </c>
      <c r="K357">
        <v>2024</v>
      </c>
      <c r="L357" t="s">
        <v>15</v>
      </c>
      <c r="M357">
        <v>81.17</v>
      </c>
      <c r="N357" t="s">
        <v>4616</v>
      </c>
      <c r="O357">
        <v>126.4982</v>
      </c>
      <c r="P357" t="s">
        <v>12</v>
      </c>
    </row>
    <row r="358" spans="1:16" hidden="1" x14ac:dyDescent="0.25">
      <c r="A358" t="s">
        <v>17</v>
      </c>
      <c r="B358" t="s">
        <v>103</v>
      </c>
      <c r="C358" t="s">
        <v>481</v>
      </c>
      <c r="D358" t="s">
        <v>374</v>
      </c>
      <c r="E358" t="s">
        <v>375</v>
      </c>
      <c r="F358" t="s">
        <v>1603</v>
      </c>
      <c r="G358">
        <v>150200</v>
      </c>
      <c r="H358" s="9">
        <v>15</v>
      </c>
      <c r="I358" s="1">
        <v>45555</v>
      </c>
      <c r="J358">
        <v>9</v>
      </c>
      <c r="K358">
        <v>2024</v>
      </c>
      <c r="L358" t="s">
        <v>15</v>
      </c>
      <c r="M358">
        <v>46.55</v>
      </c>
      <c r="N358" t="s">
        <v>4616</v>
      </c>
      <c r="O358">
        <v>72.545199999999994</v>
      </c>
      <c r="P358" t="s">
        <v>12</v>
      </c>
    </row>
    <row r="359" spans="1:16" hidden="1" x14ac:dyDescent="0.25">
      <c r="A359" t="s">
        <v>17</v>
      </c>
      <c r="B359" t="s">
        <v>103</v>
      </c>
      <c r="C359" t="s">
        <v>452</v>
      </c>
      <c r="D359" t="s">
        <v>376</v>
      </c>
      <c r="E359" t="s">
        <v>377</v>
      </c>
      <c r="F359" t="s">
        <v>202</v>
      </c>
      <c r="G359">
        <v>150200</v>
      </c>
      <c r="H359" s="9">
        <v>35</v>
      </c>
      <c r="I359" s="1">
        <v>45555</v>
      </c>
      <c r="J359">
        <v>9</v>
      </c>
      <c r="K359">
        <v>2024</v>
      </c>
      <c r="L359" t="s">
        <v>15</v>
      </c>
      <c r="M359">
        <v>34.36</v>
      </c>
      <c r="N359" t="s">
        <v>4616</v>
      </c>
      <c r="O359">
        <v>53.547899999999998</v>
      </c>
      <c r="P359" t="s">
        <v>12</v>
      </c>
    </row>
    <row r="360" spans="1:16" hidden="1" x14ac:dyDescent="0.25">
      <c r="A360" t="s">
        <v>17</v>
      </c>
      <c r="B360" t="s">
        <v>103</v>
      </c>
      <c r="C360" t="s">
        <v>500</v>
      </c>
      <c r="D360" t="s">
        <v>372</v>
      </c>
      <c r="E360" t="s">
        <v>373</v>
      </c>
      <c r="F360" t="s">
        <v>202</v>
      </c>
      <c r="G360">
        <v>150200</v>
      </c>
      <c r="H360" s="9">
        <v>10</v>
      </c>
      <c r="I360" s="1">
        <v>45555</v>
      </c>
      <c r="J360">
        <v>9</v>
      </c>
      <c r="K360">
        <v>2024</v>
      </c>
      <c r="L360" t="s">
        <v>15</v>
      </c>
      <c r="M360">
        <v>51.18</v>
      </c>
      <c r="N360" t="s">
        <v>4616</v>
      </c>
      <c r="O360">
        <v>79.7607</v>
      </c>
      <c r="P360" t="s">
        <v>12</v>
      </c>
    </row>
    <row r="361" spans="1:16" hidden="1" x14ac:dyDescent="0.25">
      <c r="A361" t="s">
        <v>17</v>
      </c>
      <c r="B361" t="s">
        <v>103</v>
      </c>
      <c r="C361" t="s">
        <v>511</v>
      </c>
      <c r="D361" t="s">
        <v>310</v>
      </c>
      <c r="E361" t="s">
        <v>311</v>
      </c>
      <c r="F361" t="s">
        <v>202</v>
      </c>
      <c r="G361">
        <v>150200</v>
      </c>
      <c r="H361" s="9">
        <v>20</v>
      </c>
      <c r="I361" s="1">
        <v>45555</v>
      </c>
      <c r="J361">
        <v>9</v>
      </c>
      <c r="K361">
        <v>2024</v>
      </c>
      <c r="L361" t="s">
        <v>15</v>
      </c>
      <c r="M361">
        <v>77.900000000000006</v>
      </c>
      <c r="N361" t="s">
        <v>4616</v>
      </c>
      <c r="O361">
        <v>121.40219999999999</v>
      </c>
      <c r="P361" t="s">
        <v>12</v>
      </c>
    </row>
    <row r="362" spans="1:16" hidden="1" x14ac:dyDescent="0.25">
      <c r="A362" t="s">
        <v>17</v>
      </c>
      <c r="B362" t="s">
        <v>103</v>
      </c>
      <c r="C362" t="s">
        <v>510</v>
      </c>
      <c r="D362" t="s">
        <v>295</v>
      </c>
      <c r="E362" t="s">
        <v>296</v>
      </c>
      <c r="F362" t="s">
        <v>202</v>
      </c>
      <c r="G362">
        <v>150200</v>
      </c>
      <c r="H362" s="9">
        <v>5</v>
      </c>
      <c r="I362" s="1">
        <v>45555</v>
      </c>
      <c r="J362">
        <v>9</v>
      </c>
      <c r="K362">
        <v>2024</v>
      </c>
      <c r="L362" t="s">
        <v>15</v>
      </c>
      <c r="M362">
        <v>41.98</v>
      </c>
      <c r="N362" t="s">
        <v>4616</v>
      </c>
      <c r="O362">
        <v>65.423100000000005</v>
      </c>
      <c r="P362" t="s">
        <v>12</v>
      </c>
    </row>
    <row r="363" spans="1:16" hidden="1" x14ac:dyDescent="0.25">
      <c r="A363" t="s">
        <v>17</v>
      </c>
      <c r="B363" t="s">
        <v>202</v>
      </c>
      <c r="C363" t="s">
        <v>465</v>
      </c>
      <c r="D363" t="s">
        <v>324</v>
      </c>
      <c r="E363" t="s">
        <v>325</v>
      </c>
      <c r="F363" t="s">
        <v>202</v>
      </c>
      <c r="G363">
        <v>150200</v>
      </c>
      <c r="H363" s="9">
        <v>10</v>
      </c>
      <c r="I363" s="1">
        <v>45555</v>
      </c>
      <c r="J363">
        <v>9</v>
      </c>
      <c r="K363">
        <v>2024</v>
      </c>
      <c r="L363" t="s">
        <v>15</v>
      </c>
      <c r="M363">
        <v>18.2</v>
      </c>
      <c r="N363" t="s">
        <v>4616</v>
      </c>
      <c r="O363">
        <v>28.363499999999998</v>
      </c>
      <c r="P363" t="s">
        <v>12</v>
      </c>
    </row>
    <row r="364" spans="1:16" hidden="1" x14ac:dyDescent="0.25">
      <c r="A364" t="s">
        <v>17</v>
      </c>
      <c r="B364" t="s">
        <v>202</v>
      </c>
      <c r="C364" t="s">
        <v>466</v>
      </c>
      <c r="D364" t="s">
        <v>330</v>
      </c>
      <c r="E364" t="s">
        <v>331</v>
      </c>
      <c r="F364" t="s">
        <v>202</v>
      </c>
      <c r="G364">
        <v>150200</v>
      </c>
      <c r="H364" s="9">
        <v>5</v>
      </c>
      <c r="I364" s="1">
        <v>45555</v>
      </c>
      <c r="J364">
        <v>9</v>
      </c>
      <c r="K364">
        <v>2024</v>
      </c>
      <c r="L364" t="s">
        <v>15</v>
      </c>
      <c r="M364">
        <v>10.78</v>
      </c>
      <c r="N364" t="s">
        <v>4616</v>
      </c>
      <c r="O364">
        <v>16.799900000000001</v>
      </c>
      <c r="P364" t="s">
        <v>12</v>
      </c>
    </row>
    <row r="365" spans="1:16" hidden="1" x14ac:dyDescent="0.25">
      <c r="A365" t="s">
        <v>17</v>
      </c>
      <c r="B365" t="s">
        <v>199</v>
      </c>
      <c r="C365" t="s">
        <v>483</v>
      </c>
      <c r="D365" t="s">
        <v>370</v>
      </c>
      <c r="E365" t="s">
        <v>371</v>
      </c>
      <c r="F365" t="s">
        <v>202</v>
      </c>
      <c r="G365">
        <v>150200</v>
      </c>
      <c r="H365" s="9">
        <v>4</v>
      </c>
      <c r="I365" s="1">
        <v>45555</v>
      </c>
      <c r="J365">
        <v>9</v>
      </c>
      <c r="K365">
        <v>2024</v>
      </c>
      <c r="L365" t="s">
        <v>15</v>
      </c>
      <c r="M365">
        <v>20.98</v>
      </c>
      <c r="N365" t="s">
        <v>4616</v>
      </c>
      <c r="O365">
        <v>32.695999999999998</v>
      </c>
      <c r="P365" t="s">
        <v>12</v>
      </c>
    </row>
    <row r="366" spans="1:16" hidden="1" x14ac:dyDescent="0.25">
      <c r="A366" t="s">
        <v>17</v>
      </c>
      <c r="B366" t="s">
        <v>118</v>
      </c>
      <c r="C366" t="s">
        <v>516</v>
      </c>
      <c r="D366" t="s">
        <v>124</v>
      </c>
      <c r="E366" t="s">
        <v>125</v>
      </c>
      <c r="F366" t="s">
        <v>202</v>
      </c>
      <c r="G366">
        <v>150197</v>
      </c>
      <c r="H366" s="9">
        <v>30</v>
      </c>
      <c r="I366" s="1">
        <v>45555</v>
      </c>
      <c r="J366">
        <v>9</v>
      </c>
      <c r="K366">
        <v>2024</v>
      </c>
      <c r="L366" t="s">
        <v>15</v>
      </c>
      <c r="M366">
        <v>84</v>
      </c>
      <c r="N366" t="s">
        <v>4618</v>
      </c>
      <c r="O366">
        <v>130.90860000000001</v>
      </c>
      <c r="P366" t="s">
        <v>12</v>
      </c>
    </row>
    <row r="367" spans="1:16" hidden="1" x14ac:dyDescent="0.25">
      <c r="A367" t="s">
        <v>17</v>
      </c>
      <c r="B367" t="s">
        <v>118</v>
      </c>
      <c r="C367" t="s">
        <v>517</v>
      </c>
      <c r="D367" t="s">
        <v>126</v>
      </c>
      <c r="E367" t="s">
        <v>127</v>
      </c>
      <c r="F367" t="s">
        <v>202</v>
      </c>
      <c r="G367">
        <v>150197</v>
      </c>
      <c r="H367" s="9">
        <v>64</v>
      </c>
      <c r="I367" s="1">
        <v>45555</v>
      </c>
      <c r="J367">
        <v>9</v>
      </c>
      <c r="K367">
        <v>2024</v>
      </c>
      <c r="L367" t="s">
        <v>15</v>
      </c>
      <c r="M367">
        <v>89.5</v>
      </c>
      <c r="N367" t="s">
        <v>4618</v>
      </c>
      <c r="O367">
        <v>139.47999999999999</v>
      </c>
      <c r="P367" t="s">
        <v>12</v>
      </c>
    </row>
    <row r="368" spans="1:16" hidden="1" x14ac:dyDescent="0.25">
      <c r="A368" t="s">
        <v>39</v>
      </c>
      <c r="B368" t="s">
        <v>38</v>
      </c>
      <c r="C368" t="s">
        <v>3282</v>
      </c>
      <c r="D368" t="s">
        <v>924</v>
      </c>
      <c r="E368" t="s">
        <v>925</v>
      </c>
      <c r="F368" t="s">
        <v>202</v>
      </c>
      <c r="G368">
        <v>150120</v>
      </c>
      <c r="H368" s="9">
        <v>1</v>
      </c>
      <c r="I368" s="1">
        <v>45425</v>
      </c>
      <c r="J368">
        <v>5</v>
      </c>
      <c r="K368">
        <v>2024</v>
      </c>
      <c r="L368" t="s">
        <v>37</v>
      </c>
      <c r="M368">
        <v>28.25</v>
      </c>
      <c r="N368" t="s">
        <v>4615</v>
      </c>
      <c r="O368">
        <v>44.025799999999997</v>
      </c>
      <c r="P368" t="s">
        <v>12</v>
      </c>
    </row>
    <row r="369" spans="1:16" hidden="1" x14ac:dyDescent="0.25">
      <c r="A369" t="s">
        <v>39</v>
      </c>
      <c r="B369" t="s">
        <v>38</v>
      </c>
      <c r="C369" t="s">
        <v>2968</v>
      </c>
      <c r="D369" t="s">
        <v>877</v>
      </c>
      <c r="E369" t="s">
        <v>878</v>
      </c>
      <c r="F369" t="s">
        <v>202</v>
      </c>
      <c r="G369">
        <v>150115</v>
      </c>
      <c r="H369" s="9">
        <v>1</v>
      </c>
      <c r="I369" s="1">
        <v>45425</v>
      </c>
      <c r="J369">
        <v>5</v>
      </c>
      <c r="K369">
        <v>2024</v>
      </c>
      <c r="L369" t="s">
        <v>37</v>
      </c>
      <c r="M369">
        <v>28.25</v>
      </c>
      <c r="N369" t="s">
        <v>4615</v>
      </c>
      <c r="O369">
        <v>44.025799999999997</v>
      </c>
      <c r="P369" t="s">
        <v>12</v>
      </c>
    </row>
    <row r="370" spans="1:16" hidden="1" x14ac:dyDescent="0.25">
      <c r="A370" t="s">
        <v>17</v>
      </c>
      <c r="B370" t="s">
        <v>26</v>
      </c>
      <c r="C370" t="s">
        <v>590</v>
      </c>
      <c r="D370" t="s">
        <v>28</v>
      </c>
      <c r="E370" t="s">
        <v>28</v>
      </c>
      <c r="F370" t="s">
        <v>202</v>
      </c>
      <c r="G370">
        <v>150079</v>
      </c>
      <c r="H370" s="9">
        <v>30</v>
      </c>
      <c r="I370" s="1">
        <v>45525</v>
      </c>
      <c r="J370">
        <v>8</v>
      </c>
      <c r="K370">
        <v>2024</v>
      </c>
      <c r="L370" t="s">
        <v>25</v>
      </c>
      <c r="M370">
        <v>0.03</v>
      </c>
      <c r="N370" t="s">
        <v>4619</v>
      </c>
      <c r="O370">
        <v>4.6800000000000001E-2</v>
      </c>
      <c r="P370" t="s">
        <v>12</v>
      </c>
    </row>
    <row r="371" spans="1:16" hidden="1" x14ac:dyDescent="0.25">
      <c r="A371" t="s">
        <v>17</v>
      </c>
      <c r="B371" t="s">
        <v>26</v>
      </c>
      <c r="C371" t="s">
        <v>591</v>
      </c>
      <c r="D371" t="s">
        <v>29</v>
      </c>
      <c r="E371" t="s">
        <v>29</v>
      </c>
      <c r="F371" t="s">
        <v>202</v>
      </c>
      <c r="G371">
        <v>150079</v>
      </c>
      <c r="H371" s="9">
        <v>30</v>
      </c>
      <c r="I371" s="1">
        <v>45525</v>
      </c>
      <c r="J371">
        <v>8</v>
      </c>
      <c r="K371">
        <v>2024</v>
      </c>
      <c r="L371" t="s">
        <v>25</v>
      </c>
      <c r="M371">
        <v>0.1</v>
      </c>
      <c r="N371" t="s">
        <v>4619</v>
      </c>
      <c r="O371">
        <v>0.15579999999999999</v>
      </c>
      <c r="P371" t="s">
        <v>12</v>
      </c>
    </row>
    <row r="372" spans="1:16" hidden="1" x14ac:dyDescent="0.25">
      <c r="A372" t="s">
        <v>17</v>
      </c>
      <c r="B372" t="s">
        <v>26</v>
      </c>
      <c r="C372" t="s">
        <v>612</v>
      </c>
      <c r="D372" t="s">
        <v>24</v>
      </c>
      <c r="E372" t="s">
        <v>24</v>
      </c>
      <c r="F372" t="s">
        <v>202</v>
      </c>
      <c r="G372">
        <v>150079</v>
      </c>
      <c r="H372" s="9">
        <v>6</v>
      </c>
      <c r="I372" s="1">
        <v>45525</v>
      </c>
      <c r="J372">
        <v>8</v>
      </c>
      <c r="K372">
        <v>2024</v>
      </c>
      <c r="L372" t="s">
        <v>25</v>
      </c>
      <c r="M372">
        <v>0.1</v>
      </c>
      <c r="N372" t="s">
        <v>4619</v>
      </c>
      <c r="O372">
        <v>0.15579999999999999</v>
      </c>
      <c r="P372" t="s">
        <v>12</v>
      </c>
    </row>
    <row r="373" spans="1:16" hidden="1" x14ac:dyDescent="0.25">
      <c r="A373" t="s">
        <v>17</v>
      </c>
      <c r="B373" t="s">
        <v>26</v>
      </c>
      <c r="C373" t="s">
        <v>613</v>
      </c>
      <c r="D373" t="s">
        <v>27</v>
      </c>
      <c r="E373" t="s">
        <v>27</v>
      </c>
      <c r="F373" t="s">
        <v>202</v>
      </c>
      <c r="G373">
        <v>150079</v>
      </c>
      <c r="H373" s="9">
        <v>6</v>
      </c>
      <c r="I373" s="1">
        <v>45525</v>
      </c>
      <c r="J373">
        <v>8</v>
      </c>
      <c r="K373">
        <v>2024</v>
      </c>
      <c r="L373" t="s">
        <v>25</v>
      </c>
      <c r="M373">
        <v>0.11</v>
      </c>
      <c r="N373" t="s">
        <v>4619</v>
      </c>
      <c r="O373">
        <v>0.1714</v>
      </c>
      <c r="P373" t="s">
        <v>12</v>
      </c>
    </row>
    <row r="374" spans="1:16" hidden="1" x14ac:dyDescent="0.25">
      <c r="A374" t="s">
        <v>17</v>
      </c>
      <c r="B374" t="s">
        <v>26</v>
      </c>
      <c r="C374" t="s">
        <v>592</v>
      </c>
      <c r="D374" t="s">
        <v>131</v>
      </c>
      <c r="E374" t="s">
        <v>132</v>
      </c>
      <c r="F374" t="s">
        <v>202</v>
      </c>
      <c r="G374">
        <v>150079</v>
      </c>
      <c r="H374" s="9">
        <v>84</v>
      </c>
      <c r="I374" s="1">
        <v>45525</v>
      </c>
      <c r="J374">
        <v>8</v>
      </c>
      <c r="K374">
        <v>2024</v>
      </c>
      <c r="L374" t="s">
        <v>25</v>
      </c>
      <c r="M374">
        <v>0.47</v>
      </c>
      <c r="N374" t="s">
        <v>4619</v>
      </c>
      <c r="O374">
        <v>0.73250000000000004</v>
      </c>
      <c r="P374" t="s">
        <v>12</v>
      </c>
    </row>
    <row r="375" spans="1:16" hidden="1" x14ac:dyDescent="0.25">
      <c r="A375" t="s">
        <v>17</v>
      </c>
      <c r="B375" t="s">
        <v>26</v>
      </c>
      <c r="C375" t="s">
        <v>593</v>
      </c>
      <c r="D375" t="s">
        <v>188</v>
      </c>
      <c r="E375" t="s">
        <v>188</v>
      </c>
      <c r="F375" t="s">
        <v>202</v>
      </c>
      <c r="G375">
        <v>150079</v>
      </c>
      <c r="H375" s="9">
        <v>3</v>
      </c>
      <c r="I375" s="1">
        <v>45525</v>
      </c>
      <c r="J375">
        <v>8</v>
      </c>
      <c r="K375">
        <v>2024</v>
      </c>
      <c r="L375" t="s">
        <v>25</v>
      </c>
      <c r="M375">
        <v>2.5</v>
      </c>
      <c r="N375" t="s">
        <v>4619</v>
      </c>
      <c r="O375">
        <v>3.8961000000000001</v>
      </c>
      <c r="P375" t="s">
        <v>12</v>
      </c>
    </row>
    <row r="376" spans="1:16" hidden="1" x14ac:dyDescent="0.25">
      <c r="A376" t="s">
        <v>17</v>
      </c>
      <c r="B376" t="s">
        <v>16</v>
      </c>
      <c r="C376" t="s">
        <v>594</v>
      </c>
      <c r="D376" t="s">
        <v>135</v>
      </c>
      <c r="E376" t="s">
        <v>136</v>
      </c>
      <c r="F376" t="s">
        <v>202</v>
      </c>
      <c r="G376">
        <v>150079</v>
      </c>
      <c r="H376" s="9">
        <v>3</v>
      </c>
      <c r="I376" s="1">
        <v>45525</v>
      </c>
      <c r="J376">
        <v>8</v>
      </c>
      <c r="K376">
        <v>2024</v>
      </c>
      <c r="L376" t="s">
        <v>25</v>
      </c>
      <c r="M376">
        <v>2.8</v>
      </c>
      <c r="N376" t="s">
        <v>4619</v>
      </c>
      <c r="O376">
        <v>4.3635999999999999</v>
      </c>
      <c r="P376" t="s">
        <v>12</v>
      </c>
    </row>
    <row r="377" spans="1:16" hidden="1" x14ac:dyDescent="0.25">
      <c r="A377" t="s">
        <v>17</v>
      </c>
      <c r="B377" t="s">
        <v>16</v>
      </c>
      <c r="C377" t="s">
        <v>595</v>
      </c>
      <c r="D377" t="s">
        <v>336</v>
      </c>
      <c r="E377" t="s">
        <v>337</v>
      </c>
      <c r="F377" t="s">
        <v>202</v>
      </c>
      <c r="G377">
        <v>150079</v>
      </c>
      <c r="H377" s="9">
        <v>3</v>
      </c>
      <c r="I377" s="1">
        <v>45525</v>
      </c>
      <c r="J377">
        <v>8</v>
      </c>
      <c r="K377">
        <v>2024</v>
      </c>
      <c r="L377" t="s">
        <v>25</v>
      </c>
      <c r="M377">
        <v>18.5</v>
      </c>
      <c r="N377" t="s">
        <v>4619</v>
      </c>
      <c r="O377">
        <v>28.831099999999999</v>
      </c>
      <c r="P377" t="s">
        <v>12</v>
      </c>
    </row>
    <row r="378" spans="1:16" hidden="1" x14ac:dyDescent="0.25">
      <c r="A378" t="s">
        <v>17</v>
      </c>
      <c r="B378" t="s">
        <v>16</v>
      </c>
      <c r="C378" t="s">
        <v>596</v>
      </c>
      <c r="D378" t="s">
        <v>133</v>
      </c>
      <c r="E378" t="s">
        <v>134</v>
      </c>
      <c r="F378" t="s">
        <v>202</v>
      </c>
      <c r="G378">
        <v>150079</v>
      </c>
      <c r="H378" s="9">
        <v>4</v>
      </c>
      <c r="I378" s="1">
        <v>45525</v>
      </c>
      <c r="J378">
        <v>8</v>
      </c>
      <c r="K378">
        <v>2024</v>
      </c>
      <c r="L378" t="s">
        <v>25</v>
      </c>
      <c r="M378">
        <v>9</v>
      </c>
      <c r="N378" t="s">
        <v>4619</v>
      </c>
      <c r="O378">
        <v>14.0259</v>
      </c>
      <c r="P378" t="s">
        <v>12</v>
      </c>
    </row>
    <row r="379" spans="1:16" hidden="1" x14ac:dyDescent="0.25">
      <c r="A379" t="s">
        <v>17</v>
      </c>
      <c r="B379" t="s">
        <v>26</v>
      </c>
      <c r="C379" t="s">
        <v>590</v>
      </c>
      <c r="D379" t="s">
        <v>28</v>
      </c>
      <c r="E379" t="s">
        <v>28</v>
      </c>
      <c r="F379" t="s">
        <v>202</v>
      </c>
      <c r="G379">
        <v>150076</v>
      </c>
      <c r="H379" s="9">
        <v>18</v>
      </c>
      <c r="I379" s="1">
        <v>45525</v>
      </c>
      <c r="J379">
        <v>8</v>
      </c>
      <c r="K379">
        <v>2024</v>
      </c>
      <c r="L379" t="s">
        <v>25</v>
      </c>
      <c r="M379">
        <v>0.03</v>
      </c>
      <c r="N379" t="s">
        <v>4619</v>
      </c>
      <c r="O379">
        <v>4.6800000000000001E-2</v>
      </c>
      <c r="P379" t="s">
        <v>12</v>
      </c>
    </row>
    <row r="380" spans="1:16" hidden="1" x14ac:dyDescent="0.25">
      <c r="A380" t="s">
        <v>17</v>
      </c>
      <c r="B380" t="s">
        <v>26</v>
      </c>
      <c r="C380" t="s">
        <v>591</v>
      </c>
      <c r="D380" t="s">
        <v>29</v>
      </c>
      <c r="E380" t="s">
        <v>29</v>
      </c>
      <c r="F380" t="s">
        <v>202</v>
      </c>
      <c r="G380">
        <v>150076</v>
      </c>
      <c r="H380" s="9">
        <v>27</v>
      </c>
      <c r="I380" s="1">
        <v>45525</v>
      </c>
      <c r="J380">
        <v>8</v>
      </c>
      <c r="K380">
        <v>2024</v>
      </c>
      <c r="L380" t="s">
        <v>25</v>
      </c>
      <c r="M380">
        <v>0.1</v>
      </c>
      <c r="N380" t="s">
        <v>4619</v>
      </c>
      <c r="O380">
        <v>0.15579999999999999</v>
      </c>
      <c r="P380" t="s">
        <v>12</v>
      </c>
    </row>
    <row r="381" spans="1:16" hidden="1" x14ac:dyDescent="0.25">
      <c r="A381" t="s">
        <v>17</v>
      </c>
      <c r="B381" t="s">
        <v>26</v>
      </c>
      <c r="C381" t="s">
        <v>593</v>
      </c>
      <c r="D381" t="s">
        <v>188</v>
      </c>
      <c r="E381" t="s">
        <v>188</v>
      </c>
      <c r="F381" t="s">
        <v>202</v>
      </c>
      <c r="G381">
        <v>150076</v>
      </c>
      <c r="H381" s="9">
        <v>3</v>
      </c>
      <c r="I381" s="1">
        <v>45525</v>
      </c>
      <c r="J381">
        <v>8</v>
      </c>
      <c r="K381">
        <v>2024</v>
      </c>
      <c r="L381" t="s">
        <v>25</v>
      </c>
      <c r="M381">
        <v>2.5</v>
      </c>
      <c r="N381" t="s">
        <v>4619</v>
      </c>
      <c r="O381">
        <v>3.8961000000000001</v>
      </c>
      <c r="P381" t="s">
        <v>12</v>
      </c>
    </row>
    <row r="382" spans="1:16" hidden="1" x14ac:dyDescent="0.25">
      <c r="A382" t="s">
        <v>17</v>
      </c>
      <c r="B382" t="s">
        <v>16</v>
      </c>
      <c r="C382" t="s">
        <v>595</v>
      </c>
      <c r="D382" t="s">
        <v>336</v>
      </c>
      <c r="E382" t="s">
        <v>337</v>
      </c>
      <c r="F382" t="s">
        <v>202</v>
      </c>
      <c r="G382">
        <v>150076</v>
      </c>
      <c r="H382" s="9">
        <v>3</v>
      </c>
      <c r="I382" s="1">
        <v>45525</v>
      </c>
      <c r="J382">
        <v>8</v>
      </c>
      <c r="K382">
        <v>2024</v>
      </c>
      <c r="L382" t="s">
        <v>25</v>
      </c>
      <c r="M382">
        <v>18.5</v>
      </c>
      <c r="N382" t="s">
        <v>4619</v>
      </c>
      <c r="O382">
        <v>28.831099999999999</v>
      </c>
      <c r="P382" t="s">
        <v>12</v>
      </c>
    </row>
    <row r="383" spans="1:16" hidden="1" x14ac:dyDescent="0.25">
      <c r="A383" t="s">
        <v>17</v>
      </c>
      <c r="B383" t="s">
        <v>16</v>
      </c>
      <c r="C383" t="s">
        <v>596</v>
      </c>
      <c r="D383" t="s">
        <v>133</v>
      </c>
      <c r="E383" t="s">
        <v>134</v>
      </c>
      <c r="F383" t="s">
        <v>202</v>
      </c>
      <c r="G383">
        <v>150076</v>
      </c>
      <c r="H383" s="9">
        <v>24</v>
      </c>
      <c r="I383" s="1">
        <v>45525</v>
      </c>
      <c r="J383">
        <v>8</v>
      </c>
      <c r="K383">
        <v>2024</v>
      </c>
      <c r="L383" t="s">
        <v>25</v>
      </c>
      <c r="M383">
        <v>9</v>
      </c>
      <c r="N383" t="s">
        <v>4619</v>
      </c>
      <c r="O383">
        <v>14.0259</v>
      </c>
      <c r="P383" t="s">
        <v>12</v>
      </c>
    </row>
    <row r="384" spans="1:16" hidden="1" x14ac:dyDescent="0.25">
      <c r="A384" t="s">
        <v>17</v>
      </c>
      <c r="B384" t="s">
        <v>26</v>
      </c>
      <c r="C384" t="s">
        <v>590</v>
      </c>
      <c r="D384" t="s">
        <v>28</v>
      </c>
      <c r="E384" t="s">
        <v>28</v>
      </c>
      <c r="F384" t="s">
        <v>202</v>
      </c>
      <c r="G384">
        <v>150074</v>
      </c>
      <c r="H384" s="9">
        <v>192</v>
      </c>
      <c r="I384" s="1">
        <v>45525</v>
      </c>
      <c r="J384">
        <v>8</v>
      </c>
      <c r="K384">
        <v>2024</v>
      </c>
      <c r="L384" t="s">
        <v>25</v>
      </c>
      <c r="M384">
        <v>0.03</v>
      </c>
      <c r="N384" t="s">
        <v>4619</v>
      </c>
      <c r="O384">
        <v>4.6800000000000001E-2</v>
      </c>
      <c r="P384" t="s">
        <v>12</v>
      </c>
    </row>
    <row r="385" spans="1:16" hidden="1" x14ac:dyDescent="0.25">
      <c r="A385" t="s">
        <v>17</v>
      </c>
      <c r="B385" t="s">
        <v>26</v>
      </c>
      <c r="C385" t="s">
        <v>591</v>
      </c>
      <c r="D385" t="s">
        <v>29</v>
      </c>
      <c r="E385" t="s">
        <v>29</v>
      </c>
      <c r="F385" t="s">
        <v>202</v>
      </c>
      <c r="G385">
        <v>150074</v>
      </c>
      <c r="H385" s="9">
        <v>57</v>
      </c>
      <c r="I385" s="1">
        <v>45525</v>
      </c>
      <c r="J385">
        <v>8</v>
      </c>
      <c r="K385">
        <v>2024</v>
      </c>
      <c r="L385" t="s">
        <v>25</v>
      </c>
      <c r="M385">
        <v>0.1</v>
      </c>
      <c r="N385" t="s">
        <v>4619</v>
      </c>
      <c r="O385">
        <v>0.15579999999999999</v>
      </c>
      <c r="P385" t="s">
        <v>12</v>
      </c>
    </row>
    <row r="386" spans="1:16" hidden="1" x14ac:dyDescent="0.25">
      <c r="A386" t="s">
        <v>17</v>
      </c>
      <c r="B386" t="s">
        <v>26</v>
      </c>
      <c r="C386" t="s">
        <v>612</v>
      </c>
      <c r="D386" t="s">
        <v>24</v>
      </c>
      <c r="E386" t="s">
        <v>24</v>
      </c>
      <c r="F386" t="s">
        <v>202</v>
      </c>
      <c r="G386">
        <v>150074</v>
      </c>
      <c r="H386" s="9">
        <v>102</v>
      </c>
      <c r="I386" s="1">
        <v>45525</v>
      </c>
      <c r="J386">
        <v>8</v>
      </c>
      <c r="K386">
        <v>2024</v>
      </c>
      <c r="L386" t="s">
        <v>25</v>
      </c>
      <c r="M386">
        <v>0.1</v>
      </c>
      <c r="N386" t="s">
        <v>4619</v>
      </c>
      <c r="O386">
        <v>0.15579999999999999</v>
      </c>
      <c r="P386" t="s">
        <v>12</v>
      </c>
    </row>
    <row r="387" spans="1:16" hidden="1" x14ac:dyDescent="0.25">
      <c r="A387" t="s">
        <v>17</v>
      </c>
      <c r="B387" t="s">
        <v>26</v>
      </c>
      <c r="C387" t="s">
        <v>613</v>
      </c>
      <c r="D387" t="s">
        <v>27</v>
      </c>
      <c r="E387" t="s">
        <v>27</v>
      </c>
      <c r="F387" t="s">
        <v>202</v>
      </c>
      <c r="G387">
        <v>150074</v>
      </c>
      <c r="H387" s="9">
        <v>78</v>
      </c>
      <c r="I387" s="1">
        <v>45525</v>
      </c>
      <c r="J387">
        <v>8</v>
      </c>
      <c r="K387">
        <v>2024</v>
      </c>
      <c r="L387" t="s">
        <v>25</v>
      </c>
      <c r="M387">
        <v>0.11</v>
      </c>
      <c r="N387" t="s">
        <v>4619</v>
      </c>
      <c r="O387">
        <v>0.1714</v>
      </c>
      <c r="P387" t="s">
        <v>12</v>
      </c>
    </row>
    <row r="388" spans="1:16" hidden="1" x14ac:dyDescent="0.25">
      <c r="A388" t="s">
        <v>17</v>
      </c>
      <c r="B388" t="s">
        <v>26</v>
      </c>
      <c r="C388" t="s">
        <v>592</v>
      </c>
      <c r="D388" t="s">
        <v>131</v>
      </c>
      <c r="E388" t="s">
        <v>132</v>
      </c>
      <c r="F388" t="s">
        <v>202</v>
      </c>
      <c r="G388">
        <v>150074</v>
      </c>
      <c r="H388" s="9">
        <v>636</v>
      </c>
      <c r="I388" s="1">
        <v>45525</v>
      </c>
      <c r="J388">
        <v>8</v>
      </c>
      <c r="K388">
        <v>2024</v>
      </c>
      <c r="L388" t="s">
        <v>25</v>
      </c>
      <c r="M388">
        <v>0.47</v>
      </c>
      <c r="N388" t="s">
        <v>4619</v>
      </c>
      <c r="O388">
        <v>0.73250000000000004</v>
      </c>
      <c r="P388" t="s">
        <v>12</v>
      </c>
    </row>
    <row r="389" spans="1:16" hidden="1" x14ac:dyDescent="0.25">
      <c r="A389" t="s">
        <v>17</v>
      </c>
      <c r="B389" t="s">
        <v>26</v>
      </c>
      <c r="C389" t="s">
        <v>593</v>
      </c>
      <c r="D389" t="s">
        <v>188</v>
      </c>
      <c r="E389" t="s">
        <v>188</v>
      </c>
      <c r="F389" t="s">
        <v>202</v>
      </c>
      <c r="G389">
        <v>150074</v>
      </c>
      <c r="H389" s="9">
        <v>2</v>
      </c>
      <c r="I389" s="1">
        <v>45525</v>
      </c>
      <c r="J389">
        <v>8</v>
      </c>
      <c r="K389">
        <v>2024</v>
      </c>
      <c r="L389" t="s">
        <v>25</v>
      </c>
      <c r="M389">
        <v>2.5</v>
      </c>
      <c r="N389" t="s">
        <v>4619</v>
      </c>
      <c r="O389">
        <v>3.8961000000000001</v>
      </c>
      <c r="P389" t="s">
        <v>12</v>
      </c>
    </row>
    <row r="390" spans="1:16" hidden="1" x14ac:dyDescent="0.25">
      <c r="A390" t="s">
        <v>17</v>
      </c>
      <c r="B390" t="s">
        <v>26</v>
      </c>
      <c r="C390" t="s">
        <v>614</v>
      </c>
      <c r="D390" t="s">
        <v>187</v>
      </c>
      <c r="E390" t="s">
        <v>187</v>
      </c>
      <c r="F390" t="s">
        <v>202</v>
      </c>
      <c r="G390">
        <v>150074</v>
      </c>
      <c r="H390" s="9">
        <v>39</v>
      </c>
      <c r="I390" s="1">
        <v>45525</v>
      </c>
      <c r="J390">
        <v>8</v>
      </c>
      <c r="K390">
        <v>2024</v>
      </c>
      <c r="L390" t="s">
        <v>25</v>
      </c>
      <c r="M390">
        <v>5</v>
      </c>
      <c r="N390" t="s">
        <v>4619</v>
      </c>
      <c r="O390">
        <v>7.7922000000000002</v>
      </c>
      <c r="P390" t="s">
        <v>12</v>
      </c>
    </row>
    <row r="391" spans="1:16" hidden="1" x14ac:dyDescent="0.25">
      <c r="A391" t="s">
        <v>17</v>
      </c>
      <c r="B391" t="s">
        <v>199</v>
      </c>
      <c r="C391" t="s">
        <v>615</v>
      </c>
      <c r="D391" t="s">
        <v>260</v>
      </c>
      <c r="E391" t="s">
        <v>261</v>
      </c>
      <c r="F391" t="s">
        <v>202</v>
      </c>
      <c r="G391">
        <v>150074</v>
      </c>
      <c r="H391" s="9">
        <v>6</v>
      </c>
      <c r="I391" s="1">
        <v>45525</v>
      </c>
      <c r="J391">
        <v>8</v>
      </c>
      <c r="K391">
        <v>2024</v>
      </c>
      <c r="L391" t="s">
        <v>25</v>
      </c>
      <c r="M391">
        <v>18</v>
      </c>
      <c r="N391" t="s">
        <v>4616</v>
      </c>
      <c r="O391">
        <v>28.0518</v>
      </c>
      <c r="P391" t="s">
        <v>12</v>
      </c>
    </row>
    <row r="392" spans="1:16" hidden="1" x14ac:dyDescent="0.25">
      <c r="A392" t="s">
        <v>17</v>
      </c>
      <c r="B392" t="s">
        <v>16</v>
      </c>
      <c r="C392" t="s">
        <v>595</v>
      </c>
      <c r="D392" t="s">
        <v>336</v>
      </c>
      <c r="E392" t="s">
        <v>337</v>
      </c>
      <c r="F392" t="s">
        <v>202</v>
      </c>
      <c r="G392">
        <v>150074</v>
      </c>
      <c r="H392" s="9">
        <v>2</v>
      </c>
      <c r="I392" s="1">
        <v>45525</v>
      </c>
      <c r="J392">
        <v>8</v>
      </c>
      <c r="K392">
        <v>2024</v>
      </c>
      <c r="L392" t="s">
        <v>25</v>
      </c>
      <c r="M392">
        <v>18.5</v>
      </c>
      <c r="N392" t="s">
        <v>4619</v>
      </c>
      <c r="O392">
        <v>28.831099999999999</v>
      </c>
      <c r="P392" t="s">
        <v>12</v>
      </c>
    </row>
    <row r="393" spans="1:16" hidden="1" x14ac:dyDescent="0.25">
      <c r="A393" t="s">
        <v>17</v>
      </c>
      <c r="B393" t="s">
        <v>16</v>
      </c>
      <c r="C393" t="s">
        <v>596</v>
      </c>
      <c r="D393" t="s">
        <v>133</v>
      </c>
      <c r="E393" t="s">
        <v>134</v>
      </c>
      <c r="F393" t="s">
        <v>202</v>
      </c>
      <c r="G393">
        <v>150074</v>
      </c>
      <c r="H393" s="9">
        <v>4</v>
      </c>
      <c r="I393" s="1">
        <v>45525</v>
      </c>
      <c r="J393">
        <v>8</v>
      </c>
      <c r="K393">
        <v>2024</v>
      </c>
      <c r="L393" t="s">
        <v>25</v>
      </c>
      <c r="M393">
        <v>9</v>
      </c>
      <c r="N393" t="s">
        <v>4619</v>
      </c>
      <c r="O393">
        <v>14.0259</v>
      </c>
      <c r="P393" t="s">
        <v>12</v>
      </c>
    </row>
    <row r="394" spans="1:16" hidden="1" x14ac:dyDescent="0.25">
      <c r="A394" t="s">
        <v>39</v>
      </c>
      <c r="B394" t="s">
        <v>16</v>
      </c>
      <c r="C394" t="s">
        <v>2935</v>
      </c>
      <c r="D394" t="s">
        <v>1004</v>
      </c>
      <c r="E394" t="s">
        <v>1005</v>
      </c>
      <c r="F394" t="s">
        <v>202</v>
      </c>
      <c r="G394">
        <v>150061</v>
      </c>
      <c r="H394" s="9">
        <v>1</v>
      </c>
      <c r="I394" s="1">
        <v>45424</v>
      </c>
      <c r="J394">
        <v>5</v>
      </c>
      <c r="K394">
        <v>2024</v>
      </c>
      <c r="L394" t="s">
        <v>37</v>
      </c>
      <c r="M394">
        <v>33.5</v>
      </c>
      <c r="N394" t="s">
        <v>4615</v>
      </c>
      <c r="O394">
        <v>52.207599999999999</v>
      </c>
      <c r="P394" t="s">
        <v>12</v>
      </c>
    </row>
    <row r="395" spans="1:16" hidden="1" x14ac:dyDescent="0.25">
      <c r="A395" t="s">
        <v>39</v>
      </c>
      <c r="B395" t="s">
        <v>38</v>
      </c>
      <c r="C395" t="s">
        <v>506</v>
      </c>
      <c r="D395" t="s">
        <v>52</v>
      </c>
      <c r="E395" t="s">
        <v>53</v>
      </c>
      <c r="F395" t="s">
        <v>202</v>
      </c>
      <c r="G395">
        <v>150060</v>
      </c>
      <c r="H395" s="9">
        <v>1</v>
      </c>
      <c r="I395" s="1">
        <v>45424</v>
      </c>
      <c r="J395">
        <v>5</v>
      </c>
      <c r="K395">
        <v>2024</v>
      </c>
      <c r="L395" t="s">
        <v>37</v>
      </c>
      <c r="M395">
        <v>28.25</v>
      </c>
      <c r="N395" t="s">
        <v>4615</v>
      </c>
      <c r="O395">
        <v>44.025799999999997</v>
      </c>
      <c r="P395" t="s">
        <v>12</v>
      </c>
    </row>
    <row r="396" spans="1:16" hidden="1" x14ac:dyDescent="0.25">
      <c r="A396" t="s">
        <v>39</v>
      </c>
      <c r="B396" t="s">
        <v>38</v>
      </c>
      <c r="C396" t="s">
        <v>3292</v>
      </c>
      <c r="D396" t="s">
        <v>943</v>
      </c>
      <c r="E396" t="s">
        <v>944</v>
      </c>
      <c r="F396" t="s">
        <v>202</v>
      </c>
      <c r="G396">
        <v>150059</v>
      </c>
      <c r="H396" s="9">
        <v>1</v>
      </c>
      <c r="I396" s="1">
        <v>45424</v>
      </c>
      <c r="J396">
        <v>5</v>
      </c>
      <c r="K396">
        <v>2024</v>
      </c>
      <c r="L396" t="s">
        <v>37</v>
      </c>
      <c r="M396">
        <v>28.25</v>
      </c>
      <c r="N396" t="s">
        <v>4615</v>
      </c>
      <c r="O396">
        <v>44.025799999999997</v>
      </c>
      <c r="P396" t="s">
        <v>12</v>
      </c>
    </row>
    <row r="397" spans="1:16" hidden="1" x14ac:dyDescent="0.25">
      <c r="A397" t="s">
        <v>39</v>
      </c>
      <c r="B397" t="s">
        <v>38</v>
      </c>
      <c r="C397" t="s">
        <v>474</v>
      </c>
      <c r="D397" t="s">
        <v>60</v>
      </c>
      <c r="E397" t="s">
        <v>60</v>
      </c>
      <c r="F397" t="s">
        <v>202</v>
      </c>
      <c r="G397">
        <v>150058</v>
      </c>
      <c r="H397" s="9">
        <v>1</v>
      </c>
      <c r="I397" s="1">
        <v>45424</v>
      </c>
      <c r="J397">
        <v>5</v>
      </c>
      <c r="K397">
        <v>2024</v>
      </c>
      <c r="L397" t="s">
        <v>37</v>
      </c>
      <c r="M397">
        <v>28.25</v>
      </c>
      <c r="N397" t="s">
        <v>4615</v>
      </c>
      <c r="O397">
        <v>44.025799999999997</v>
      </c>
      <c r="P397" t="s">
        <v>12</v>
      </c>
    </row>
    <row r="398" spans="1:16" hidden="1" x14ac:dyDescent="0.25">
      <c r="A398" t="s">
        <v>39</v>
      </c>
      <c r="B398" t="s">
        <v>38</v>
      </c>
      <c r="C398" t="s">
        <v>3292</v>
      </c>
      <c r="D398" t="s">
        <v>943</v>
      </c>
      <c r="E398" t="s">
        <v>944</v>
      </c>
      <c r="F398" t="s">
        <v>202</v>
      </c>
      <c r="G398">
        <v>150057</v>
      </c>
      <c r="H398" s="9">
        <v>1</v>
      </c>
      <c r="I398" s="1">
        <v>45424</v>
      </c>
      <c r="J398">
        <v>5</v>
      </c>
      <c r="K398">
        <v>2024</v>
      </c>
      <c r="L398" t="s">
        <v>37</v>
      </c>
      <c r="M398">
        <v>28.25</v>
      </c>
      <c r="N398" t="s">
        <v>4615</v>
      </c>
      <c r="O398">
        <v>44.025799999999997</v>
      </c>
      <c r="P398" t="s">
        <v>12</v>
      </c>
    </row>
    <row r="399" spans="1:16" hidden="1" x14ac:dyDescent="0.25">
      <c r="A399" t="s">
        <v>39</v>
      </c>
      <c r="B399" t="s">
        <v>38</v>
      </c>
      <c r="C399" t="s">
        <v>2944</v>
      </c>
      <c r="D399" t="s">
        <v>949</v>
      </c>
      <c r="E399" t="s">
        <v>950</v>
      </c>
      <c r="F399" t="s">
        <v>202</v>
      </c>
      <c r="G399">
        <v>150056</v>
      </c>
      <c r="H399" s="9">
        <v>1</v>
      </c>
      <c r="I399" s="1">
        <v>45424</v>
      </c>
      <c r="J399">
        <v>5</v>
      </c>
      <c r="K399">
        <v>2024</v>
      </c>
      <c r="L399" t="s">
        <v>37</v>
      </c>
      <c r="M399">
        <v>28.25</v>
      </c>
      <c r="N399" t="s">
        <v>4615</v>
      </c>
      <c r="O399">
        <v>44.025799999999997</v>
      </c>
      <c r="P399" t="s">
        <v>12</v>
      </c>
    </row>
    <row r="400" spans="1:16" hidden="1" x14ac:dyDescent="0.25">
      <c r="A400" t="s">
        <v>39</v>
      </c>
      <c r="B400" t="s">
        <v>38</v>
      </c>
      <c r="C400" t="s">
        <v>3292</v>
      </c>
      <c r="D400" t="s">
        <v>943</v>
      </c>
      <c r="E400" t="s">
        <v>944</v>
      </c>
      <c r="F400" t="s">
        <v>202</v>
      </c>
      <c r="G400">
        <v>150055</v>
      </c>
      <c r="H400" s="9">
        <v>1</v>
      </c>
      <c r="I400" s="1">
        <v>45424</v>
      </c>
      <c r="J400">
        <v>5</v>
      </c>
      <c r="K400">
        <v>2024</v>
      </c>
      <c r="L400" t="s">
        <v>37</v>
      </c>
      <c r="M400">
        <v>28.25</v>
      </c>
      <c r="N400" t="s">
        <v>4615</v>
      </c>
      <c r="O400">
        <v>44.025799999999997</v>
      </c>
      <c r="P400" t="s">
        <v>12</v>
      </c>
    </row>
    <row r="401" spans="1:16" hidden="1" x14ac:dyDescent="0.25">
      <c r="A401" t="s">
        <v>39</v>
      </c>
      <c r="B401" t="s">
        <v>16</v>
      </c>
      <c r="C401" t="s">
        <v>529</v>
      </c>
      <c r="D401" t="s">
        <v>65</v>
      </c>
      <c r="E401" t="s">
        <v>66</v>
      </c>
      <c r="F401" t="s">
        <v>202</v>
      </c>
      <c r="G401">
        <v>150053</v>
      </c>
      <c r="H401" s="9">
        <v>1</v>
      </c>
      <c r="I401" s="1">
        <v>45424</v>
      </c>
      <c r="J401">
        <v>5</v>
      </c>
      <c r="K401">
        <v>2024</v>
      </c>
      <c r="L401" t="s">
        <v>37</v>
      </c>
      <c r="M401">
        <v>28.25</v>
      </c>
      <c r="N401" t="s">
        <v>4615</v>
      </c>
      <c r="O401">
        <v>44.025799999999997</v>
      </c>
      <c r="P401" t="s">
        <v>12</v>
      </c>
    </row>
    <row r="402" spans="1:16" hidden="1" x14ac:dyDescent="0.25">
      <c r="A402" t="s">
        <v>39</v>
      </c>
      <c r="B402" t="s">
        <v>38</v>
      </c>
      <c r="C402" t="s">
        <v>2944</v>
      </c>
      <c r="D402" t="s">
        <v>949</v>
      </c>
      <c r="E402" t="s">
        <v>950</v>
      </c>
      <c r="F402" t="s">
        <v>202</v>
      </c>
      <c r="G402">
        <v>150051</v>
      </c>
      <c r="H402" s="9">
        <v>1</v>
      </c>
      <c r="I402" s="1">
        <v>45424</v>
      </c>
      <c r="J402">
        <v>5</v>
      </c>
      <c r="K402">
        <v>2024</v>
      </c>
      <c r="L402" t="s">
        <v>37</v>
      </c>
      <c r="M402">
        <v>28.25</v>
      </c>
      <c r="N402" t="s">
        <v>4615</v>
      </c>
      <c r="O402">
        <v>44.025799999999997</v>
      </c>
      <c r="P402" t="s">
        <v>12</v>
      </c>
    </row>
    <row r="403" spans="1:16" hidden="1" x14ac:dyDescent="0.25">
      <c r="A403" t="s">
        <v>39</v>
      </c>
      <c r="B403" t="s">
        <v>38</v>
      </c>
      <c r="C403" t="s">
        <v>3292</v>
      </c>
      <c r="D403" t="s">
        <v>943</v>
      </c>
      <c r="E403" t="s">
        <v>944</v>
      </c>
      <c r="F403" t="s">
        <v>202</v>
      </c>
      <c r="G403">
        <v>150050</v>
      </c>
      <c r="H403" s="9">
        <v>1</v>
      </c>
      <c r="I403" s="1">
        <v>45424</v>
      </c>
      <c r="J403">
        <v>5</v>
      </c>
      <c r="K403">
        <v>2024</v>
      </c>
      <c r="L403" t="s">
        <v>37</v>
      </c>
      <c r="M403">
        <v>28.25</v>
      </c>
      <c r="N403" t="s">
        <v>4615</v>
      </c>
      <c r="O403">
        <v>44.025799999999997</v>
      </c>
      <c r="P403" t="s">
        <v>12</v>
      </c>
    </row>
    <row r="404" spans="1:16" hidden="1" x14ac:dyDescent="0.25">
      <c r="A404" t="s">
        <v>39</v>
      </c>
      <c r="B404" t="s">
        <v>38</v>
      </c>
      <c r="C404" t="s">
        <v>506</v>
      </c>
      <c r="D404" t="s">
        <v>52</v>
      </c>
      <c r="E404" t="s">
        <v>53</v>
      </c>
      <c r="F404" t="s">
        <v>202</v>
      </c>
      <c r="G404">
        <v>150049</v>
      </c>
      <c r="H404" s="9">
        <v>1</v>
      </c>
      <c r="I404" s="1">
        <v>45424</v>
      </c>
      <c r="J404">
        <v>5</v>
      </c>
      <c r="K404">
        <v>2024</v>
      </c>
      <c r="L404" t="s">
        <v>37</v>
      </c>
      <c r="M404">
        <v>28.25</v>
      </c>
      <c r="N404" t="s">
        <v>4615</v>
      </c>
      <c r="O404">
        <v>44.025799999999997</v>
      </c>
      <c r="P404" t="s">
        <v>12</v>
      </c>
    </row>
    <row r="405" spans="1:16" hidden="1" x14ac:dyDescent="0.25">
      <c r="A405" t="s">
        <v>39</v>
      </c>
      <c r="B405" t="s">
        <v>16</v>
      </c>
      <c r="C405" t="s">
        <v>576</v>
      </c>
      <c r="D405" t="s">
        <v>90</v>
      </c>
      <c r="E405" t="s">
        <v>91</v>
      </c>
      <c r="F405" t="s">
        <v>202</v>
      </c>
      <c r="G405">
        <v>150048</v>
      </c>
      <c r="H405" s="9">
        <v>1</v>
      </c>
      <c r="I405" s="1">
        <v>45424</v>
      </c>
      <c r="J405">
        <v>5</v>
      </c>
      <c r="K405">
        <v>2024</v>
      </c>
      <c r="L405" t="s">
        <v>37</v>
      </c>
      <c r="M405">
        <v>33.5</v>
      </c>
      <c r="N405" t="s">
        <v>4615</v>
      </c>
      <c r="O405">
        <v>52.207599999999999</v>
      </c>
      <c r="P405" t="s">
        <v>12</v>
      </c>
    </row>
    <row r="406" spans="1:16" hidden="1" x14ac:dyDescent="0.25">
      <c r="A406" t="s">
        <v>39</v>
      </c>
      <c r="B406" t="s">
        <v>38</v>
      </c>
      <c r="C406" t="s">
        <v>3292</v>
      </c>
      <c r="D406" t="s">
        <v>943</v>
      </c>
      <c r="E406" t="s">
        <v>944</v>
      </c>
      <c r="F406" t="s">
        <v>202</v>
      </c>
      <c r="G406">
        <v>150047</v>
      </c>
      <c r="H406" s="9">
        <v>1</v>
      </c>
      <c r="I406" s="1">
        <v>45424</v>
      </c>
      <c r="J406">
        <v>5</v>
      </c>
      <c r="K406">
        <v>2024</v>
      </c>
      <c r="L406" t="s">
        <v>37</v>
      </c>
      <c r="M406">
        <v>28.25</v>
      </c>
      <c r="N406" t="s">
        <v>4615</v>
      </c>
      <c r="O406">
        <v>44.025799999999997</v>
      </c>
      <c r="P406" t="s">
        <v>12</v>
      </c>
    </row>
    <row r="407" spans="1:16" hidden="1" x14ac:dyDescent="0.25">
      <c r="A407" t="s">
        <v>39</v>
      </c>
      <c r="B407" t="s">
        <v>38</v>
      </c>
      <c r="C407" t="s">
        <v>515</v>
      </c>
      <c r="D407" t="s">
        <v>42</v>
      </c>
      <c r="E407" t="s">
        <v>43</v>
      </c>
      <c r="F407" t="s">
        <v>202</v>
      </c>
      <c r="G407">
        <v>150046</v>
      </c>
      <c r="H407" s="9">
        <v>1</v>
      </c>
      <c r="I407" s="1">
        <v>45424</v>
      </c>
      <c r="J407">
        <v>5</v>
      </c>
      <c r="K407">
        <v>2024</v>
      </c>
      <c r="L407" t="s">
        <v>37</v>
      </c>
      <c r="M407">
        <v>28.25</v>
      </c>
      <c r="N407" t="s">
        <v>4615</v>
      </c>
      <c r="O407">
        <v>44.025799999999997</v>
      </c>
      <c r="P407" t="s">
        <v>12</v>
      </c>
    </row>
    <row r="408" spans="1:16" hidden="1" x14ac:dyDescent="0.25">
      <c r="A408" t="s">
        <v>39</v>
      </c>
      <c r="B408" t="s">
        <v>16</v>
      </c>
      <c r="C408" t="s">
        <v>3323</v>
      </c>
      <c r="D408" t="s">
        <v>1018</v>
      </c>
      <c r="E408" t="s">
        <v>1018</v>
      </c>
      <c r="F408" t="s">
        <v>202</v>
      </c>
      <c r="G408">
        <v>150044</v>
      </c>
      <c r="H408" s="9">
        <v>1</v>
      </c>
      <c r="I408" s="1">
        <v>45424</v>
      </c>
      <c r="J408">
        <v>5</v>
      </c>
      <c r="K408">
        <v>2024</v>
      </c>
      <c r="L408" t="s">
        <v>37</v>
      </c>
      <c r="M408">
        <v>33.5</v>
      </c>
      <c r="N408" t="s">
        <v>4615</v>
      </c>
      <c r="O408">
        <v>52.207599999999999</v>
      </c>
      <c r="P408" t="s">
        <v>12</v>
      </c>
    </row>
    <row r="409" spans="1:16" hidden="1" x14ac:dyDescent="0.25">
      <c r="A409" t="s">
        <v>39</v>
      </c>
      <c r="B409" t="s">
        <v>38</v>
      </c>
      <c r="C409" t="s">
        <v>3300</v>
      </c>
      <c r="D409" t="s">
        <v>964</v>
      </c>
      <c r="E409" t="s">
        <v>965</v>
      </c>
      <c r="F409" t="s">
        <v>202</v>
      </c>
      <c r="G409">
        <v>150043</v>
      </c>
      <c r="H409" s="9">
        <v>1</v>
      </c>
      <c r="I409" s="1">
        <v>45424</v>
      </c>
      <c r="J409">
        <v>5</v>
      </c>
      <c r="K409">
        <v>2024</v>
      </c>
      <c r="L409" t="s">
        <v>37</v>
      </c>
      <c r="M409">
        <v>28.25</v>
      </c>
      <c r="N409" t="s">
        <v>4615</v>
      </c>
      <c r="O409">
        <v>44.025799999999997</v>
      </c>
      <c r="P409" t="s">
        <v>12</v>
      </c>
    </row>
    <row r="410" spans="1:16" hidden="1" x14ac:dyDescent="0.25">
      <c r="A410" t="s">
        <v>39</v>
      </c>
      <c r="B410" t="s">
        <v>38</v>
      </c>
      <c r="C410" t="s">
        <v>3711</v>
      </c>
      <c r="D410" t="s">
        <v>2223</v>
      </c>
      <c r="E410" t="s">
        <v>3712</v>
      </c>
      <c r="F410" t="s">
        <v>202</v>
      </c>
      <c r="G410">
        <v>150041</v>
      </c>
      <c r="H410" s="9">
        <v>1</v>
      </c>
      <c r="I410" s="1">
        <v>45424</v>
      </c>
      <c r="J410">
        <v>5</v>
      </c>
      <c r="K410">
        <v>2024</v>
      </c>
      <c r="L410" t="s">
        <v>37</v>
      </c>
      <c r="M410">
        <v>28.25</v>
      </c>
      <c r="N410" t="s">
        <v>4615</v>
      </c>
      <c r="O410">
        <v>44.025799999999997</v>
      </c>
      <c r="P410" t="s">
        <v>12</v>
      </c>
    </row>
    <row r="411" spans="1:16" hidden="1" x14ac:dyDescent="0.25">
      <c r="A411" t="s">
        <v>39</v>
      </c>
      <c r="B411" t="s">
        <v>38</v>
      </c>
      <c r="C411" t="s">
        <v>506</v>
      </c>
      <c r="D411" t="s">
        <v>52</v>
      </c>
      <c r="E411" t="s">
        <v>53</v>
      </c>
      <c r="F411" t="s">
        <v>202</v>
      </c>
      <c r="G411">
        <v>150040</v>
      </c>
      <c r="H411" s="9">
        <v>1</v>
      </c>
      <c r="I411" s="1">
        <v>45424</v>
      </c>
      <c r="J411">
        <v>5</v>
      </c>
      <c r="K411">
        <v>2024</v>
      </c>
      <c r="L411" t="s">
        <v>37</v>
      </c>
      <c r="M411">
        <v>28.25</v>
      </c>
      <c r="N411" t="s">
        <v>4615</v>
      </c>
      <c r="O411">
        <v>44.025799999999997</v>
      </c>
      <c r="P411" t="s">
        <v>12</v>
      </c>
    </row>
    <row r="412" spans="1:16" hidden="1" x14ac:dyDescent="0.25">
      <c r="A412" t="s">
        <v>39</v>
      </c>
      <c r="B412" t="s">
        <v>38</v>
      </c>
      <c r="C412" t="s">
        <v>478</v>
      </c>
      <c r="D412" t="s">
        <v>35</v>
      </c>
      <c r="E412" t="s">
        <v>36</v>
      </c>
      <c r="F412" t="s">
        <v>202</v>
      </c>
      <c r="G412">
        <v>150039</v>
      </c>
      <c r="H412" s="9">
        <v>1</v>
      </c>
      <c r="I412" s="1">
        <v>45424</v>
      </c>
      <c r="J412">
        <v>5</v>
      </c>
      <c r="K412">
        <v>2024</v>
      </c>
      <c r="L412" t="s">
        <v>37</v>
      </c>
      <c r="M412">
        <v>28.25</v>
      </c>
      <c r="N412" t="s">
        <v>4615</v>
      </c>
      <c r="O412">
        <v>44.025799999999997</v>
      </c>
      <c r="P412" t="s">
        <v>12</v>
      </c>
    </row>
    <row r="413" spans="1:16" hidden="1" x14ac:dyDescent="0.25">
      <c r="A413" t="s">
        <v>39</v>
      </c>
      <c r="B413" t="s">
        <v>16</v>
      </c>
      <c r="C413" t="s">
        <v>509</v>
      </c>
      <c r="D413" t="s">
        <v>76</v>
      </c>
      <c r="E413" t="s">
        <v>76</v>
      </c>
      <c r="F413" t="s">
        <v>202</v>
      </c>
      <c r="G413">
        <v>150038</v>
      </c>
      <c r="H413" s="9">
        <v>1</v>
      </c>
      <c r="I413" s="1">
        <v>45424</v>
      </c>
      <c r="J413">
        <v>5</v>
      </c>
      <c r="K413">
        <v>2024</v>
      </c>
      <c r="L413" t="s">
        <v>37</v>
      </c>
      <c r="M413">
        <v>28.5</v>
      </c>
      <c r="N413" t="s">
        <v>4615</v>
      </c>
      <c r="O413">
        <v>44.415399999999998</v>
      </c>
      <c r="P413" t="s">
        <v>12</v>
      </c>
    </row>
    <row r="414" spans="1:16" hidden="1" x14ac:dyDescent="0.25">
      <c r="A414" t="s">
        <v>39</v>
      </c>
      <c r="B414" t="s">
        <v>38</v>
      </c>
      <c r="C414" t="s">
        <v>533</v>
      </c>
      <c r="D414" t="s">
        <v>54</v>
      </c>
      <c r="E414" t="s">
        <v>55</v>
      </c>
      <c r="F414" t="s">
        <v>202</v>
      </c>
      <c r="G414">
        <v>150033</v>
      </c>
      <c r="H414" s="9">
        <v>1</v>
      </c>
      <c r="I414" s="1">
        <v>45424</v>
      </c>
      <c r="J414">
        <v>5</v>
      </c>
      <c r="K414">
        <v>2024</v>
      </c>
      <c r="L414" t="s">
        <v>37</v>
      </c>
      <c r="M414">
        <v>28.25</v>
      </c>
      <c r="N414" t="s">
        <v>4615</v>
      </c>
      <c r="O414">
        <v>44.025799999999997</v>
      </c>
      <c r="P414" t="s">
        <v>12</v>
      </c>
    </row>
    <row r="415" spans="1:16" hidden="1" x14ac:dyDescent="0.25">
      <c r="A415" t="s">
        <v>17</v>
      </c>
      <c r="B415" t="s">
        <v>118</v>
      </c>
      <c r="C415" t="s">
        <v>568</v>
      </c>
      <c r="D415" t="s">
        <v>116</v>
      </c>
      <c r="E415" t="s">
        <v>117</v>
      </c>
      <c r="F415" t="s">
        <v>202</v>
      </c>
      <c r="G415">
        <v>150017</v>
      </c>
      <c r="H415" s="9">
        <v>80</v>
      </c>
      <c r="I415" s="1">
        <v>45465</v>
      </c>
      <c r="J415">
        <v>6</v>
      </c>
      <c r="K415">
        <v>2024</v>
      </c>
      <c r="L415" t="s">
        <v>4746</v>
      </c>
      <c r="M415">
        <v>80</v>
      </c>
      <c r="N415" t="s">
        <v>4618</v>
      </c>
      <c r="O415">
        <v>124.67489999999999</v>
      </c>
      <c r="P415" t="s">
        <v>30</v>
      </c>
    </row>
    <row r="416" spans="1:16" hidden="1" x14ac:dyDescent="0.25">
      <c r="A416" t="s">
        <v>17</v>
      </c>
      <c r="B416" t="s">
        <v>118</v>
      </c>
      <c r="C416" t="s">
        <v>599</v>
      </c>
      <c r="D416" t="s">
        <v>120</v>
      </c>
      <c r="E416" t="s">
        <v>121</v>
      </c>
      <c r="F416" t="s">
        <v>202</v>
      </c>
      <c r="G416">
        <v>150017</v>
      </c>
      <c r="H416" s="9">
        <v>46</v>
      </c>
      <c r="I416" s="1">
        <v>45465</v>
      </c>
      <c r="J416">
        <v>6</v>
      </c>
      <c r="K416">
        <v>2024</v>
      </c>
      <c r="L416" t="s">
        <v>4746</v>
      </c>
      <c r="M416">
        <v>80</v>
      </c>
      <c r="N416" t="s">
        <v>4618</v>
      </c>
      <c r="O416">
        <v>124.67489999999999</v>
      </c>
      <c r="P416" t="s">
        <v>30</v>
      </c>
    </row>
    <row r="417" spans="1:16" hidden="1" x14ac:dyDescent="0.25">
      <c r="A417" t="s">
        <v>17</v>
      </c>
      <c r="B417" t="s">
        <v>118</v>
      </c>
      <c r="C417" t="s">
        <v>534</v>
      </c>
      <c r="D417" t="s">
        <v>122</v>
      </c>
      <c r="E417" t="s">
        <v>123</v>
      </c>
      <c r="F417" t="s">
        <v>202</v>
      </c>
      <c r="G417">
        <v>150017</v>
      </c>
      <c r="H417" s="9">
        <v>62</v>
      </c>
      <c r="I417" s="1">
        <v>45465</v>
      </c>
      <c r="J417">
        <v>6</v>
      </c>
      <c r="K417">
        <v>2024</v>
      </c>
      <c r="L417" t="s">
        <v>4746</v>
      </c>
      <c r="M417">
        <v>80</v>
      </c>
      <c r="N417" t="s">
        <v>4618</v>
      </c>
      <c r="O417">
        <v>124.67489999999999</v>
      </c>
      <c r="P417" t="s">
        <v>30</v>
      </c>
    </row>
    <row r="418" spans="1:16" hidden="1" x14ac:dyDescent="0.25">
      <c r="A418" t="s">
        <v>17</v>
      </c>
      <c r="B418" t="s">
        <v>118</v>
      </c>
      <c r="C418" t="s">
        <v>516</v>
      </c>
      <c r="D418" t="s">
        <v>124</v>
      </c>
      <c r="E418" t="s">
        <v>125</v>
      </c>
      <c r="F418" t="s">
        <v>202</v>
      </c>
      <c r="G418">
        <v>150017</v>
      </c>
      <c r="H418" s="9">
        <v>50</v>
      </c>
      <c r="I418" s="1">
        <v>45465</v>
      </c>
      <c r="J418">
        <v>6</v>
      </c>
      <c r="K418">
        <v>2024</v>
      </c>
      <c r="L418" t="s">
        <v>4746</v>
      </c>
      <c r="M418">
        <v>84</v>
      </c>
      <c r="N418" t="s">
        <v>4618</v>
      </c>
      <c r="O418">
        <v>130.90860000000001</v>
      </c>
      <c r="P418" t="s">
        <v>30</v>
      </c>
    </row>
    <row r="419" spans="1:16" hidden="1" x14ac:dyDescent="0.25">
      <c r="A419" t="s">
        <v>17</v>
      </c>
      <c r="B419" t="s">
        <v>118</v>
      </c>
      <c r="C419" t="s">
        <v>517</v>
      </c>
      <c r="D419" t="s">
        <v>126</v>
      </c>
      <c r="E419" t="s">
        <v>127</v>
      </c>
      <c r="F419" t="s">
        <v>202</v>
      </c>
      <c r="G419">
        <v>150017</v>
      </c>
      <c r="H419" s="9">
        <v>25</v>
      </c>
      <c r="I419" s="1">
        <v>45465</v>
      </c>
      <c r="J419">
        <v>6</v>
      </c>
      <c r="K419">
        <v>2024</v>
      </c>
      <c r="L419" t="s">
        <v>4746</v>
      </c>
      <c r="M419">
        <v>89.5</v>
      </c>
      <c r="N419" t="s">
        <v>4618</v>
      </c>
      <c r="O419">
        <v>139.47999999999999</v>
      </c>
      <c r="P419" t="s">
        <v>30</v>
      </c>
    </row>
    <row r="420" spans="1:16" hidden="1" x14ac:dyDescent="0.25">
      <c r="A420" t="s">
        <v>17</v>
      </c>
      <c r="B420" t="s">
        <v>118</v>
      </c>
      <c r="C420" t="s">
        <v>534</v>
      </c>
      <c r="D420" t="s">
        <v>122</v>
      </c>
      <c r="E420" t="s">
        <v>123</v>
      </c>
      <c r="F420" t="s">
        <v>202</v>
      </c>
      <c r="G420">
        <v>150017</v>
      </c>
      <c r="H420" s="9">
        <v>1</v>
      </c>
      <c r="I420" s="1">
        <v>45465</v>
      </c>
      <c r="J420">
        <v>6</v>
      </c>
      <c r="K420">
        <v>2024</v>
      </c>
      <c r="L420" t="s">
        <v>4746</v>
      </c>
      <c r="M420">
        <v>0</v>
      </c>
      <c r="N420" t="s">
        <v>4618</v>
      </c>
      <c r="O420">
        <v>0</v>
      </c>
      <c r="P420" t="s">
        <v>30</v>
      </c>
    </row>
    <row r="421" spans="1:16" hidden="1" x14ac:dyDescent="0.25">
      <c r="A421" t="s">
        <v>39</v>
      </c>
      <c r="B421" t="s">
        <v>38</v>
      </c>
      <c r="C421" t="s">
        <v>2968</v>
      </c>
      <c r="D421" t="s">
        <v>877</v>
      </c>
      <c r="E421" t="s">
        <v>878</v>
      </c>
      <c r="F421" t="s">
        <v>202</v>
      </c>
      <c r="G421">
        <v>149921</v>
      </c>
      <c r="H421" s="9">
        <v>1</v>
      </c>
      <c r="I421" s="1">
        <v>45424</v>
      </c>
      <c r="J421">
        <v>5</v>
      </c>
      <c r="K421">
        <v>2024</v>
      </c>
      <c r="L421" t="s">
        <v>37</v>
      </c>
      <c r="M421">
        <v>28.25</v>
      </c>
      <c r="N421" t="s">
        <v>4615</v>
      </c>
      <c r="O421">
        <v>44.025799999999997</v>
      </c>
      <c r="P421" t="s">
        <v>12</v>
      </c>
    </row>
    <row r="422" spans="1:16" hidden="1" x14ac:dyDescent="0.25">
      <c r="A422" t="s">
        <v>39</v>
      </c>
      <c r="B422" t="s">
        <v>38</v>
      </c>
      <c r="C422" t="s">
        <v>476</v>
      </c>
      <c r="D422" t="s">
        <v>71</v>
      </c>
      <c r="E422" t="s">
        <v>72</v>
      </c>
      <c r="F422" t="s">
        <v>202</v>
      </c>
      <c r="G422">
        <v>149541</v>
      </c>
      <c r="H422" s="9">
        <v>1</v>
      </c>
      <c r="I422" s="1">
        <v>45421</v>
      </c>
      <c r="J422">
        <v>5</v>
      </c>
      <c r="K422">
        <v>2024</v>
      </c>
      <c r="L422" t="s">
        <v>37</v>
      </c>
      <c r="M422">
        <v>28.25</v>
      </c>
      <c r="N422" t="s">
        <v>4615</v>
      </c>
      <c r="O422">
        <v>44.025799999999997</v>
      </c>
      <c r="P422" t="s">
        <v>12</v>
      </c>
    </row>
    <row r="423" spans="1:16" hidden="1" x14ac:dyDescent="0.25">
      <c r="A423" t="s">
        <v>39</v>
      </c>
      <c r="B423" t="s">
        <v>38</v>
      </c>
      <c r="C423" t="s">
        <v>473</v>
      </c>
      <c r="D423" t="s">
        <v>40</v>
      </c>
      <c r="E423" t="s">
        <v>41</v>
      </c>
      <c r="F423" t="s">
        <v>202</v>
      </c>
      <c r="G423">
        <v>149537</v>
      </c>
      <c r="H423" s="9">
        <v>1</v>
      </c>
      <c r="I423" s="1">
        <v>45421</v>
      </c>
      <c r="J423">
        <v>5</v>
      </c>
      <c r="K423">
        <v>2024</v>
      </c>
      <c r="L423" t="s">
        <v>37</v>
      </c>
      <c r="M423">
        <v>28.25</v>
      </c>
      <c r="N423" t="s">
        <v>4615</v>
      </c>
      <c r="O423">
        <v>44.025799999999997</v>
      </c>
      <c r="P423" t="s">
        <v>12</v>
      </c>
    </row>
    <row r="424" spans="1:16" hidden="1" x14ac:dyDescent="0.25">
      <c r="A424" t="s">
        <v>39</v>
      </c>
      <c r="B424" t="s">
        <v>38</v>
      </c>
      <c r="C424" t="s">
        <v>2968</v>
      </c>
      <c r="D424" t="s">
        <v>877</v>
      </c>
      <c r="E424" t="s">
        <v>878</v>
      </c>
      <c r="F424" t="s">
        <v>202</v>
      </c>
      <c r="G424">
        <v>149525</v>
      </c>
      <c r="H424" s="9">
        <v>1</v>
      </c>
      <c r="I424" s="1">
        <v>45421</v>
      </c>
      <c r="J424">
        <v>5</v>
      </c>
      <c r="K424">
        <v>2024</v>
      </c>
      <c r="L424" t="s">
        <v>37</v>
      </c>
      <c r="M424">
        <v>28.25</v>
      </c>
      <c r="N424" t="s">
        <v>4615</v>
      </c>
      <c r="O424">
        <v>44.025799999999997</v>
      </c>
      <c r="P424" t="s">
        <v>12</v>
      </c>
    </row>
    <row r="425" spans="1:16" hidden="1" x14ac:dyDescent="0.25">
      <c r="A425" t="s">
        <v>39</v>
      </c>
      <c r="B425" t="s">
        <v>38</v>
      </c>
      <c r="C425" t="s">
        <v>3292</v>
      </c>
      <c r="D425" t="s">
        <v>943</v>
      </c>
      <c r="E425" t="s">
        <v>944</v>
      </c>
      <c r="F425" t="s">
        <v>202</v>
      </c>
      <c r="G425">
        <v>149483</v>
      </c>
      <c r="H425" s="9">
        <v>1</v>
      </c>
      <c r="I425" s="1">
        <v>45421</v>
      </c>
      <c r="J425">
        <v>5</v>
      </c>
      <c r="K425">
        <v>2024</v>
      </c>
      <c r="L425" t="s">
        <v>37</v>
      </c>
      <c r="M425">
        <v>28.25</v>
      </c>
      <c r="N425" t="s">
        <v>4615</v>
      </c>
      <c r="O425">
        <v>44.025799999999997</v>
      </c>
      <c r="P425" t="s">
        <v>12</v>
      </c>
    </row>
    <row r="426" spans="1:16" hidden="1" x14ac:dyDescent="0.25">
      <c r="A426" t="s">
        <v>39</v>
      </c>
      <c r="B426" t="s">
        <v>38</v>
      </c>
      <c r="C426" t="s">
        <v>506</v>
      </c>
      <c r="D426" t="s">
        <v>52</v>
      </c>
      <c r="E426" t="s">
        <v>53</v>
      </c>
      <c r="F426" t="s">
        <v>202</v>
      </c>
      <c r="G426">
        <v>149481</v>
      </c>
      <c r="H426" s="9">
        <v>1</v>
      </c>
      <c r="I426" s="1">
        <v>45421</v>
      </c>
      <c r="J426">
        <v>5</v>
      </c>
      <c r="K426">
        <v>2024</v>
      </c>
      <c r="L426" t="s">
        <v>37</v>
      </c>
      <c r="M426">
        <v>28.25</v>
      </c>
      <c r="N426" t="s">
        <v>4615</v>
      </c>
      <c r="O426">
        <v>44.025799999999997</v>
      </c>
      <c r="P426" t="s">
        <v>12</v>
      </c>
    </row>
    <row r="427" spans="1:16" hidden="1" x14ac:dyDescent="0.25">
      <c r="A427" t="s">
        <v>39</v>
      </c>
      <c r="B427" t="s">
        <v>16</v>
      </c>
      <c r="C427" t="s">
        <v>3313</v>
      </c>
      <c r="D427" t="s">
        <v>996</v>
      </c>
      <c r="E427" t="s">
        <v>997</v>
      </c>
      <c r="F427" t="s">
        <v>202</v>
      </c>
      <c r="G427">
        <v>149480</v>
      </c>
      <c r="H427" s="9">
        <v>1</v>
      </c>
      <c r="I427" s="1">
        <v>45421</v>
      </c>
      <c r="J427">
        <v>5</v>
      </c>
      <c r="K427">
        <v>2024</v>
      </c>
      <c r="L427" t="s">
        <v>37</v>
      </c>
      <c r="M427">
        <v>33.5</v>
      </c>
      <c r="N427" t="s">
        <v>4615</v>
      </c>
      <c r="O427">
        <v>52.207599999999999</v>
      </c>
      <c r="P427" t="s">
        <v>12</v>
      </c>
    </row>
    <row r="428" spans="1:16" hidden="1" x14ac:dyDescent="0.25">
      <c r="A428" t="s">
        <v>39</v>
      </c>
      <c r="B428" t="s">
        <v>38</v>
      </c>
      <c r="C428" t="s">
        <v>3292</v>
      </c>
      <c r="D428" t="s">
        <v>943</v>
      </c>
      <c r="E428" t="s">
        <v>944</v>
      </c>
      <c r="F428" t="s">
        <v>202</v>
      </c>
      <c r="G428">
        <v>149478</v>
      </c>
      <c r="H428" s="9">
        <v>1</v>
      </c>
      <c r="I428" s="1">
        <v>45421</v>
      </c>
      <c r="J428">
        <v>5</v>
      </c>
      <c r="K428">
        <v>2024</v>
      </c>
      <c r="L428" t="s">
        <v>37</v>
      </c>
      <c r="M428">
        <v>28.25</v>
      </c>
      <c r="N428" t="s">
        <v>4615</v>
      </c>
      <c r="O428">
        <v>44.025799999999997</v>
      </c>
      <c r="P428" t="s">
        <v>12</v>
      </c>
    </row>
    <row r="429" spans="1:16" hidden="1" x14ac:dyDescent="0.25">
      <c r="A429" t="s">
        <v>39</v>
      </c>
      <c r="B429" t="s">
        <v>38</v>
      </c>
      <c r="C429" t="s">
        <v>2968</v>
      </c>
      <c r="D429" t="s">
        <v>877</v>
      </c>
      <c r="E429" t="s">
        <v>878</v>
      </c>
      <c r="F429" t="s">
        <v>202</v>
      </c>
      <c r="G429">
        <v>149477</v>
      </c>
      <c r="H429" s="9">
        <v>1</v>
      </c>
      <c r="I429" s="1">
        <v>45421</v>
      </c>
      <c r="J429">
        <v>5</v>
      </c>
      <c r="K429">
        <v>2024</v>
      </c>
      <c r="L429" t="s">
        <v>37</v>
      </c>
      <c r="M429">
        <v>28.25</v>
      </c>
      <c r="N429" t="s">
        <v>4615</v>
      </c>
      <c r="O429">
        <v>44.025799999999997</v>
      </c>
      <c r="P429" t="s">
        <v>12</v>
      </c>
    </row>
    <row r="430" spans="1:16" hidden="1" x14ac:dyDescent="0.25">
      <c r="A430" t="s">
        <v>39</v>
      </c>
      <c r="B430" t="s">
        <v>38</v>
      </c>
      <c r="C430" t="s">
        <v>2968</v>
      </c>
      <c r="D430" t="s">
        <v>877</v>
      </c>
      <c r="E430" t="s">
        <v>878</v>
      </c>
      <c r="F430" t="s">
        <v>202</v>
      </c>
      <c r="G430">
        <v>149476</v>
      </c>
      <c r="H430" s="9">
        <v>1</v>
      </c>
      <c r="I430" s="1">
        <v>45421</v>
      </c>
      <c r="J430">
        <v>5</v>
      </c>
      <c r="K430">
        <v>2024</v>
      </c>
      <c r="L430" t="s">
        <v>37</v>
      </c>
      <c r="M430">
        <v>28.25</v>
      </c>
      <c r="N430" t="s">
        <v>4615</v>
      </c>
      <c r="O430">
        <v>44.025799999999997</v>
      </c>
      <c r="P430" t="s">
        <v>12</v>
      </c>
    </row>
    <row r="431" spans="1:16" hidden="1" x14ac:dyDescent="0.25">
      <c r="A431" t="s">
        <v>39</v>
      </c>
      <c r="B431" t="s">
        <v>38</v>
      </c>
      <c r="C431" t="s">
        <v>433</v>
      </c>
      <c r="D431" t="s">
        <v>79</v>
      </c>
      <c r="E431" t="s">
        <v>80</v>
      </c>
      <c r="F431" t="s">
        <v>202</v>
      </c>
      <c r="G431">
        <v>149475</v>
      </c>
      <c r="H431" s="9">
        <v>1</v>
      </c>
      <c r="I431" s="1">
        <v>45421</v>
      </c>
      <c r="J431">
        <v>5</v>
      </c>
      <c r="K431">
        <v>2024</v>
      </c>
      <c r="L431" t="s">
        <v>37</v>
      </c>
      <c r="M431">
        <v>28.25</v>
      </c>
      <c r="N431" t="s">
        <v>4615</v>
      </c>
      <c r="O431">
        <v>44.025799999999997</v>
      </c>
      <c r="P431" t="s">
        <v>12</v>
      </c>
    </row>
    <row r="432" spans="1:16" hidden="1" x14ac:dyDescent="0.25">
      <c r="A432" t="s">
        <v>39</v>
      </c>
      <c r="B432" t="s">
        <v>38</v>
      </c>
      <c r="C432" t="s">
        <v>515</v>
      </c>
      <c r="D432" t="s">
        <v>42</v>
      </c>
      <c r="E432" t="s">
        <v>43</v>
      </c>
      <c r="F432" t="s">
        <v>202</v>
      </c>
      <c r="G432">
        <v>149474</v>
      </c>
      <c r="H432" s="9">
        <v>1</v>
      </c>
      <c r="I432" s="1">
        <v>45420</v>
      </c>
      <c r="J432">
        <v>5</v>
      </c>
      <c r="K432">
        <v>2024</v>
      </c>
      <c r="L432" t="s">
        <v>37</v>
      </c>
      <c r="M432">
        <v>28.25</v>
      </c>
      <c r="N432" t="s">
        <v>4615</v>
      </c>
      <c r="O432">
        <v>44.025799999999997</v>
      </c>
      <c r="P432" t="s">
        <v>12</v>
      </c>
    </row>
    <row r="433" spans="1:16" hidden="1" x14ac:dyDescent="0.25">
      <c r="A433" t="s">
        <v>39</v>
      </c>
      <c r="B433" t="s">
        <v>38</v>
      </c>
      <c r="C433" t="s">
        <v>433</v>
      </c>
      <c r="D433" t="s">
        <v>79</v>
      </c>
      <c r="E433" t="s">
        <v>80</v>
      </c>
      <c r="F433" t="s">
        <v>202</v>
      </c>
      <c r="G433">
        <v>149473</v>
      </c>
      <c r="H433" s="9">
        <v>1</v>
      </c>
      <c r="I433" s="1">
        <v>45420</v>
      </c>
      <c r="J433">
        <v>5</v>
      </c>
      <c r="K433">
        <v>2024</v>
      </c>
      <c r="L433" t="s">
        <v>37</v>
      </c>
      <c r="M433">
        <v>28.25</v>
      </c>
      <c r="N433" t="s">
        <v>4615</v>
      </c>
      <c r="O433">
        <v>44.025799999999997</v>
      </c>
      <c r="P433" t="s">
        <v>12</v>
      </c>
    </row>
    <row r="434" spans="1:16" hidden="1" x14ac:dyDescent="0.25">
      <c r="A434" t="s">
        <v>39</v>
      </c>
      <c r="B434" t="s">
        <v>38</v>
      </c>
      <c r="C434" t="s">
        <v>2944</v>
      </c>
      <c r="D434" t="s">
        <v>949</v>
      </c>
      <c r="E434" t="s">
        <v>950</v>
      </c>
      <c r="F434" t="s">
        <v>202</v>
      </c>
      <c r="G434">
        <v>149472</v>
      </c>
      <c r="H434" s="9">
        <v>1</v>
      </c>
      <c r="I434" s="1">
        <v>45420</v>
      </c>
      <c r="J434">
        <v>5</v>
      </c>
      <c r="K434">
        <v>2024</v>
      </c>
      <c r="L434" t="s">
        <v>37</v>
      </c>
      <c r="M434">
        <v>28.25</v>
      </c>
      <c r="N434" t="s">
        <v>4615</v>
      </c>
      <c r="O434">
        <v>44.025799999999997</v>
      </c>
      <c r="P434" t="s">
        <v>12</v>
      </c>
    </row>
    <row r="435" spans="1:16" hidden="1" x14ac:dyDescent="0.25">
      <c r="A435" t="s">
        <v>39</v>
      </c>
      <c r="B435" t="s">
        <v>16</v>
      </c>
      <c r="C435" t="s">
        <v>3319</v>
      </c>
      <c r="D435" t="s">
        <v>1010</v>
      </c>
      <c r="E435" t="s">
        <v>1011</v>
      </c>
      <c r="F435" t="s">
        <v>202</v>
      </c>
      <c r="G435">
        <v>149471</v>
      </c>
      <c r="H435" s="9">
        <v>1</v>
      </c>
      <c r="I435" s="1">
        <v>45420</v>
      </c>
      <c r="J435">
        <v>5</v>
      </c>
      <c r="K435">
        <v>2024</v>
      </c>
      <c r="L435" t="s">
        <v>37</v>
      </c>
      <c r="M435">
        <v>33.5</v>
      </c>
      <c r="N435" t="s">
        <v>4615</v>
      </c>
      <c r="O435">
        <v>52.207599999999999</v>
      </c>
      <c r="P435" t="s">
        <v>12</v>
      </c>
    </row>
    <row r="436" spans="1:16" hidden="1" x14ac:dyDescent="0.25">
      <c r="A436" t="s">
        <v>39</v>
      </c>
      <c r="B436" t="s">
        <v>38</v>
      </c>
      <c r="C436" t="s">
        <v>433</v>
      </c>
      <c r="D436" t="s">
        <v>79</v>
      </c>
      <c r="E436" t="s">
        <v>80</v>
      </c>
      <c r="F436" t="s">
        <v>202</v>
      </c>
      <c r="G436">
        <v>149470</v>
      </c>
      <c r="H436" s="9">
        <v>1</v>
      </c>
      <c r="I436" s="1">
        <v>45420</v>
      </c>
      <c r="J436">
        <v>5</v>
      </c>
      <c r="K436">
        <v>2024</v>
      </c>
      <c r="L436" t="s">
        <v>37</v>
      </c>
      <c r="M436">
        <v>28.25</v>
      </c>
      <c r="N436" t="s">
        <v>4615</v>
      </c>
      <c r="O436">
        <v>44.025799999999997</v>
      </c>
      <c r="P436" t="s">
        <v>12</v>
      </c>
    </row>
    <row r="437" spans="1:16" hidden="1" x14ac:dyDescent="0.25">
      <c r="A437" t="s">
        <v>39</v>
      </c>
      <c r="B437" t="s">
        <v>16</v>
      </c>
      <c r="C437" t="s">
        <v>529</v>
      </c>
      <c r="D437" t="s">
        <v>65</v>
      </c>
      <c r="E437" t="s">
        <v>66</v>
      </c>
      <c r="F437" t="s">
        <v>202</v>
      </c>
      <c r="G437">
        <v>149469</v>
      </c>
      <c r="H437" s="9">
        <v>1</v>
      </c>
      <c r="I437" s="1">
        <v>45420</v>
      </c>
      <c r="J437">
        <v>5</v>
      </c>
      <c r="K437">
        <v>2024</v>
      </c>
      <c r="L437" t="s">
        <v>37</v>
      </c>
      <c r="M437">
        <v>28.25</v>
      </c>
      <c r="N437" t="s">
        <v>4615</v>
      </c>
      <c r="O437">
        <v>44.025799999999997</v>
      </c>
      <c r="P437" t="s">
        <v>12</v>
      </c>
    </row>
    <row r="438" spans="1:16" hidden="1" x14ac:dyDescent="0.25">
      <c r="A438" t="s">
        <v>39</v>
      </c>
      <c r="B438" t="s">
        <v>38</v>
      </c>
      <c r="C438" t="s">
        <v>3262</v>
      </c>
      <c r="D438" t="s">
        <v>884</v>
      </c>
      <c r="E438" t="s">
        <v>885</v>
      </c>
      <c r="F438" t="s">
        <v>202</v>
      </c>
      <c r="G438">
        <v>149468</v>
      </c>
      <c r="H438" s="9">
        <v>1</v>
      </c>
      <c r="I438" s="1">
        <v>45420</v>
      </c>
      <c r="J438">
        <v>5</v>
      </c>
      <c r="K438">
        <v>2024</v>
      </c>
      <c r="L438" t="s">
        <v>37</v>
      </c>
      <c r="M438">
        <v>28.25</v>
      </c>
      <c r="N438" t="s">
        <v>4615</v>
      </c>
      <c r="O438">
        <v>44.025799999999997</v>
      </c>
      <c r="P438" t="s">
        <v>12</v>
      </c>
    </row>
    <row r="439" spans="1:16" hidden="1" x14ac:dyDescent="0.25">
      <c r="A439" t="s">
        <v>39</v>
      </c>
      <c r="B439" t="s">
        <v>16</v>
      </c>
      <c r="C439" t="s">
        <v>2935</v>
      </c>
      <c r="D439" t="s">
        <v>1004</v>
      </c>
      <c r="E439" t="s">
        <v>1005</v>
      </c>
      <c r="F439" t="s">
        <v>202</v>
      </c>
      <c r="G439">
        <v>149462</v>
      </c>
      <c r="H439" s="9">
        <v>1</v>
      </c>
      <c r="I439" s="1">
        <v>45420</v>
      </c>
      <c r="J439">
        <v>5</v>
      </c>
      <c r="K439">
        <v>2024</v>
      </c>
      <c r="L439" t="s">
        <v>37</v>
      </c>
      <c r="M439">
        <v>33.5</v>
      </c>
      <c r="N439" t="s">
        <v>4615</v>
      </c>
      <c r="O439">
        <v>52.207599999999999</v>
      </c>
      <c r="P439" t="s">
        <v>12</v>
      </c>
    </row>
    <row r="440" spans="1:16" hidden="1" x14ac:dyDescent="0.25">
      <c r="A440" t="s">
        <v>39</v>
      </c>
      <c r="B440" t="s">
        <v>38</v>
      </c>
      <c r="C440" t="s">
        <v>3292</v>
      </c>
      <c r="D440" t="s">
        <v>943</v>
      </c>
      <c r="E440" t="s">
        <v>944</v>
      </c>
      <c r="F440" t="s">
        <v>202</v>
      </c>
      <c r="G440">
        <v>149461</v>
      </c>
      <c r="H440" s="9">
        <v>1</v>
      </c>
      <c r="I440" s="1">
        <v>45420</v>
      </c>
      <c r="J440">
        <v>5</v>
      </c>
      <c r="K440">
        <v>2024</v>
      </c>
      <c r="L440" t="s">
        <v>37</v>
      </c>
      <c r="M440">
        <v>28.25</v>
      </c>
      <c r="N440" t="s">
        <v>4615</v>
      </c>
      <c r="O440">
        <v>44.025799999999997</v>
      </c>
      <c r="P440" t="s">
        <v>12</v>
      </c>
    </row>
    <row r="441" spans="1:16" hidden="1" x14ac:dyDescent="0.25">
      <c r="A441" t="s">
        <v>39</v>
      </c>
      <c r="B441" t="s">
        <v>38</v>
      </c>
      <c r="C441" t="s">
        <v>472</v>
      </c>
      <c r="D441" t="s">
        <v>67</v>
      </c>
      <c r="E441" t="s">
        <v>68</v>
      </c>
      <c r="F441" t="s">
        <v>202</v>
      </c>
      <c r="G441">
        <v>149460</v>
      </c>
      <c r="H441" s="9">
        <v>1</v>
      </c>
      <c r="I441" s="1">
        <v>45420</v>
      </c>
      <c r="J441">
        <v>5</v>
      </c>
      <c r="K441">
        <v>2024</v>
      </c>
      <c r="L441" t="s">
        <v>37</v>
      </c>
      <c r="M441">
        <v>28.25</v>
      </c>
      <c r="N441" t="s">
        <v>4615</v>
      </c>
      <c r="O441">
        <v>44.025799999999997</v>
      </c>
      <c r="P441" t="s">
        <v>12</v>
      </c>
    </row>
    <row r="442" spans="1:16" hidden="1" x14ac:dyDescent="0.25">
      <c r="A442" t="s">
        <v>39</v>
      </c>
      <c r="B442" t="s">
        <v>38</v>
      </c>
      <c r="C442" t="s">
        <v>2968</v>
      </c>
      <c r="D442" t="s">
        <v>877</v>
      </c>
      <c r="E442" t="s">
        <v>878</v>
      </c>
      <c r="F442" t="s">
        <v>202</v>
      </c>
      <c r="G442">
        <v>149308</v>
      </c>
      <c r="H442" s="9">
        <v>1</v>
      </c>
      <c r="I442" s="1">
        <v>45420</v>
      </c>
      <c r="J442">
        <v>5</v>
      </c>
      <c r="K442">
        <v>2024</v>
      </c>
      <c r="L442" t="s">
        <v>37</v>
      </c>
      <c r="M442">
        <v>28.25</v>
      </c>
      <c r="N442" t="s">
        <v>4615</v>
      </c>
      <c r="O442">
        <v>44.025799999999997</v>
      </c>
      <c r="P442" t="s">
        <v>12</v>
      </c>
    </row>
    <row r="443" spans="1:16" hidden="1" x14ac:dyDescent="0.25">
      <c r="A443" t="s">
        <v>39</v>
      </c>
      <c r="B443" t="s">
        <v>38</v>
      </c>
      <c r="C443" t="s">
        <v>2968</v>
      </c>
      <c r="D443" t="s">
        <v>877</v>
      </c>
      <c r="E443" t="s">
        <v>878</v>
      </c>
      <c r="F443" t="s">
        <v>202</v>
      </c>
      <c r="G443">
        <v>149283</v>
      </c>
      <c r="H443" s="9">
        <v>1</v>
      </c>
      <c r="I443" s="1">
        <v>45420</v>
      </c>
      <c r="J443">
        <v>5</v>
      </c>
      <c r="K443">
        <v>2024</v>
      </c>
      <c r="L443" t="s">
        <v>37</v>
      </c>
      <c r="M443">
        <v>28.25</v>
      </c>
      <c r="N443" t="s">
        <v>4615</v>
      </c>
      <c r="O443">
        <v>44.025799999999997</v>
      </c>
      <c r="P443" t="s">
        <v>12</v>
      </c>
    </row>
    <row r="444" spans="1:16" hidden="1" x14ac:dyDescent="0.25">
      <c r="A444" t="s">
        <v>39</v>
      </c>
      <c r="B444" t="s">
        <v>16</v>
      </c>
      <c r="C444" t="s">
        <v>528</v>
      </c>
      <c r="D444" t="s">
        <v>92</v>
      </c>
      <c r="E444" t="s">
        <v>93</v>
      </c>
      <c r="F444" t="s">
        <v>202</v>
      </c>
      <c r="G444">
        <v>149268</v>
      </c>
      <c r="H444" s="9">
        <v>1</v>
      </c>
      <c r="I444" s="1">
        <v>45420</v>
      </c>
      <c r="J444">
        <v>5</v>
      </c>
      <c r="K444">
        <v>2024</v>
      </c>
      <c r="L444" t="s">
        <v>37</v>
      </c>
      <c r="M444">
        <v>33.5</v>
      </c>
      <c r="N444" t="s">
        <v>4615</v>
      </c>
      <c r="O444">
        <v>52.207599999999999</v>
      </c>
      <c r="P444" t="s">
        <v>12</v>
      </c>
    </row>
    <row r="445" spans="1:16" hidden="1" x14ac:dyDescent="0.25">
      <c r="A445" t="s">
        <v>39</v>
      </c>
      <c r="B445" t="s">
        <v>38</v>
      </c>
      <c r="C445" t="s">
        <v>2968</v>
      </c>
      <c r="D445" t="s">
        <v>877</v>
      </c>
      <c r="E445" t="s">
        <v>878</v>
      </c>
      <c r="F445" t="s">
        <v>202</v>
      </c>
      <c r="G445">
        <v>149244</v>
      </c>
      <c r="H445" s="9">
        <v>1</v>
      </c>
      <c r="I445" s="1">
        <v>45420</v>
      </c>
      <c r="J445">
        <v>5</v>
      </c>
      <c r="K445">
        <v>2024</v>
      </c>
      <c r="L445" t="s">
        <v>37</v>
      </c>
      <c r="M445">
        <v>28.25</v>
      </c>
      <c r="N445" t="s">
        <v>4615</v>
      </c>
      <c r="O445">
        <v>44.025799999999997</v>
      </c>
      <c r="P445" t="s">
        <v>12</v>
      </c>
    </row>
    <row r="446" spans="1:16" hidden="1" x14ac:dyDescent="0.25">
      <c r="A446" t="s">
        <v>17</v>
      </c>
      <c r="B446" t="s">
        <v>202</v>
      </c>
      <c r="C446" t="s">
        <v>3590</v>
      </c>
      <c r="D446" t="s">
        <v>1644</v>
      </c>
      <c r="E446" t="s">
        <v>1645</v>
      </c>
      <c r="F446" t="s">
        <v>202</v>
      </c>
      <c r="G446">
        <v>149226</v>
      </c>
      <c r="H446" s="9">
        <v>2</v>
      </c>
      <c r="I446" s="1">
        <v>45550</v>
      </c>
      <c r="J446">
        <v>9</v>
      </c>
      <c r="K446">
        <v>2024</v>
      </c>
      <c r="L446" t="s">
        <v>106</v>
      </c>
      <c r="M446">
        <v>3.5</v>
      </c>
      <c r="N446" t="s">
        <v>4616</v>
      </c>
      <c r="O446">
        <v>5.4545000000000003</v>
      </c>
      <c r="P446" t="s">
        <v>12</v>
      </c>
    </row>
    <row r="447" spans="1:16" hidden="1" x14ac:dyDescent="0.25">
      <c r="A447" t="s">
        <v>17</v>
      </c>
      <c r="B447" t="s">
        <v>16</v>
      </c>
      <c r="C447" t="s">
        <v>609</v>
      </c>
      <c r="D447" t="s">
        <v>33</v>
      </c>
      <c r="E447" t="s">
        <v>34</v>
      </c>
      <c r="F447" t="s">
        <v>202</v>
      </c>
      <c r="G447">
        <v>149219</v>
      </c>
      <c r="H447" s="9">
        <v>2</v>
      </c>
      <c r="I447" s="1">
        <v>45432</v>
      </c>
      <c r="J447">
        <v>5</v>
      </c>
      <c r="K447">
        <v>2024</v>
      </c>
      <c r="L447" t="s">
        <v>4746</v>
      </c>
      <c r="M447">
        <v>958.02</v>
      </c>
      <c r="N447" t="s">
        <v>4625</v>
      </c>
      <c r="O447">
        <v>1594.3244999999999</v>
      </c>
      <c r="P447" t="s">
        <v>12</v>
      </c>
    </row>
    <row r="448" spans="1:16" hidden="1" x14ac:dyDescent="0.25">
      <c r="A448" t="s">
        <v>17</v>
      </c>
      <c r="B448" t="s">
        <v>16</v>
      </c>
      <c r="C448" t="s">
        <v>2949</v>
      </c>
      <c r="D448" t="s">
        <v>756</v>
      </c>
      <c r="E448" t="s">
        <v>757</v>
      </c>
      <c r="F448" t="s">
        <v>202</v>
      </c>
      <c r="G448">
        <v>149217</v>
      </c>
      <c r="H448" s="9">
        <v>2</v>
      </c>
      <c r="I448" s="1">
        <v>45414</v>
      </c>
      <c r="J448">
        <v>5</v>
      </c>
      <c r="K448">
        <v>2024</v>
      </c>
      <c r="L448" t="s">
        <v>4746</v>
      </c>
      <c r="M448">
        <v>38.880000000000003</v>
      </c>
      <c r="N448" t="s">
        <v>4624</v>
      </c>
      <c r="O448">
        <v>64.703599999999994</v>
      </c>
      <c r="P448" t="s">
        <v>12</v>
      </c>
    </row>
    <row r="449" spans="1:16" hidden="1" x14ac:dyDescent="0.25">
      <c r="A449" t="s">
        <v>17</v>
      </c>
      <c r="B449" t="s">
        <v>16</v>
      </c>
      <c r="C449" t="s">
        <v>3240</v>
      </c>
      <c r="D449" t="s">
        <v>813</v>
      </c>
      <c r="E449" t="s">
        <v>814</v>
      </c>
      <c r="F449" t="s">
        <v>202</v>
      </c>
      <c r="G449">
        <v>149217</v>
      </c>
      <c r="H449" s="9">
        <v>3</v>
      </c>
      <c r="I449" s="1">
        <v>45414</v>
      </c>
      <c r="J449">
        <v>5</v>
      </c>
      <c r="K449">
        <v>2024</v>
      </c>
      <c r="L449" t="s">
        <v>4746</v>
      </c>
      <c r="M449">
        <v>602</v>
      </c>
      <c r="N449" t="s">
        <v>4624</v>
      </c>
      <c r="O449">
        <v>1001.8406</v>
      </c>
      <c r="P449" t="s">
        <v>12</v>
      </c>
    </row>
    <row r="450" spans="1:16" hidden="1" x14ac:dyDescent="0.25">
      <c r="A450" t="s">
        <v>39</v>
      </c>
      <c r="B450" t="s">
        <v>16</v>
      </c>
      <c r="C450" t="s">
        <v>623</v>
      </c>
      <c r="D450" t="s">
        <v>95</v>
      </c>
      <c r="E450" t="s">
        <v>96</v>
      </c>
      <c r="F450" t="s">
        <v>202</v>
      </c>
      <c r="G450">
        <v>149184</v>
      </c>
      <c r="H450" s="9">
        <v>1</v>
      </c>
      <c r="I450" s="1">
        <v>45419</v>
      </c>
      <c r="J450">
        <v>5</v>
      </c>
      <c r="K450">
        <v>2024</v>
      </c>
      <c r="L450" t="s">
        <v>37</v>
      </c>
      <c r="M450">
        <v>33.5</v>
      </c>
      <c r="N450" t="s">
        <v>4615</v>
      </c>
      <c r="O450">
        <v>52.207599999999999</v>
      </c>
      <c r="P450" t="s">
        <v>12</v>
      </c>
    </row>
    <row r="451" spans="1:16" hidden="1" x14ac:dyDescent="0.25">
      <c r="A451" t="s">
        <v>39</v>
      </c>
      <c r="B451" t="s">
        <v>38</v>
      </c>
      <c r="C451" t="s">
        <v>470</v>
      </c>
      <c r="D451" t="s">
        <v>77</v>
      </c>
      <c r="E451" t="s">
        <v>78</v>
      </c>
      <c r="F451" t="s">
        <v>202</v>
      </c>
      <c r="G451">
        <v>149184</v>
      </c>
      <c r="H451" s="9">
        <v>1</v>
      </c>
      <c r="I451" s="1">
        <v>45419</v>
      </c>
      <c r="J451">
        <v>5</v>
      </c>
      <c r="K451">
        <v>2024</v>
      </c>
      <c r="L451" t="s">
        <v>37</v>
      </c>
      <c r="M451">
        <v>28.25</v>
      </c>
      <c r="N451" t="s">
        <v>4615</v>
      </c>
      <c r="O451">
        <v>44.025799999999997</v>
      </c>
      <c r="P451" t="s">
        <v>12</v>
      </c>
    </row>
    <row r="452" spans="1:16" hidden="1" x14ac:dyDescent="0.25">
      <c r="A452" t="s">
        <v>39</v>
      </c>
      <c r="B452" t="s">
        <v>16</v>
      </c>
      <c r="C452" t="s">
        <v>529</v>
      </c>
      <c r="D452" t="s">
        <v>65</v>
      </c>
      <c r="E452" t="s">
        <v>66</v>
      </c>
      <c r="F452" t="s">
        <v>202</v>
      </c>
      <c r="G452">
        <v>149183</v>
      </c>
      <c r="H452" s="9">
        <v>1</v>
      </c>
      <c r="I452" s="1">
        <v>45419</v>
      </c>
      <c r="J452">
        <v>5</v>
      </c>
      <c r="K452">
        <v>2024</v>
      </c>
      <c r="L452" t="s">
        <v>37</v>
      </c>
      <c r="M452">
        <v>28.25</v>
      </c>
      <c r="N452" t="s">
        <v>4615</v>
      </c>
      <c r="O452">
        <v>44.025799999999997</v>
      </c>
      <c r="P452" t="s">
        <v>12</v>
      </c>
    </row>
    <row r="453" spans="1:16" hidden="1" x14ac:dyDescent="0.25">
      <c r="A453" t="s">
        <v>39</v>
      </c>
      <c r="B453" t="s">
        <v>16</v>
      </c>
      <c r="C453" t="s">
        <v>576</v>
      </c>
      <c r="D453" t="s">
        <v>90</v>
      </c>
      <c r="E453" t="s">
        <v>91</v>
      </c>
      <c r="F453" t="s">
        <v>202</v>
      </c>
      <c r="G453">
        <v>149182</v>
      </c>
      <c r="H453" s="9">
        <v>1</v>
      </c>
      <c r="I453" s="1">
        <v>45419</v>
      </c>
      <c r="J453">
        <v>5</v>
      </c>
      <c r="K453">
        <v>2024</v>
      </c>
      <c r="L453" t="s">
        <v>37</v>
      </c>
      <c r="M453">
        <v>33.5</v>
      </c>
      <c r="N453" t="s">
        <v>4615</v>
      </c>
      <c r="O453">
        <v>52.207599999999999</v>
      </c>
      <c r="P453" t="s">
        <v>12</v>
      </c>
    </row>
    <row r="454" spans="1:16" hidden="1" x14ac:dyDescent="0.25">
      <c r="A454" t="s">
        <v>39</v>
      </c>
      <c r="B454" t="s">
        <v>38</v>
      </c>
      <c r="C454" t="s">
        <v>433</v>
      </c>
      <c r="D454" t="s">
        <v>79</v>
      </c>
      <c r="E454" t="s">
        <v>80</v>
      </c>
      <c r="F454" t="s">
        <v>202</v>
      </c>
      <c r="G454">
        <v>149181</v>
      </c>
      <c r="H454" s="9">
        <v>1</v>
      </c>
      <c r="I454" s="1">
        <v>45419</v>
      </c>
      <c r="J454">
        <v>5</v>
      </c>
      <c r="K454">
        <v>2024</v>
      </c>
      <c r="L454" t="s">
        <v>37</v>
      </c>
      <c r="M454">
        <v>28.25</v>
      </c>
      <c r="N454" t="s">
        <v>4615</v>
      </c>
      <c r="O454">
        <v>44.025799999999997</v>
      </c>
      <c r="P454" t="s">
        <v>12</v>
      </c>
    </row>
    <row r="455" spans="1:16" hidden="1" x14ac:dyDescent="0.25">
      <c r="A455" t="s">
        <v>39</v>
      </c>
      <c r="B455" t="s">
        <v>38</v>
      </c>
      <c r="C455" t="s">
        <v>506</v>
      </c>
      <c r="D455" t="s">
        <v>52</v>
      </c>
      <c r="E455" t="s">
        <v>53</v>
      </c>
      <c r="F455" t="s">
        <v>202</v>
      </c>
      <c r="G455">
        <v>149180</v>
      </c>
      <c r="H455" s="9">
        <v>1</v>
      </c>
      <c r="I455" s="1">
        <v>45419</v>
      </c>
      <c r="J455">
        <v>5</v>
      </c>
      <c r="K455">
        <v>2024</v>
      </c>
      <c r="L455" t="s">
        <v>37</v>
      </c>
      <c r="M455">
        <v>28.25</v>
      </c>
      <c r="N455" t="s">
        <v>4615</v>
      </c>
      <c r="O455">
        <v>44.025799999999997</v>
      </c>
      <c r="P455" t="s">
        <v>12</v>
      </c>
    </row>
    <row r="456" spans="1:16" hidden="1" x14ac:dyDescent="0.25">
      <c r="A456" t="s">
        <v>17</v>
      </c>
      <c r="B456" t="s">
        <v>130</v>
      </c>
      <c r="C456" t="s">
        <v>2798</v>
      </c>
      <c r="D456" t="s">
        <v>1429</v>
      </c>
      <c r="E456" t="s">
        <v>1430</v>
      </c>
      <c r="F456" t="s">
        <v>202</v>
      </c>
      <c r="G456">
        <v>149124</v>
      </c>
      <c r="H456" s="9">
        <v>12</v>
      </c>
      <c r="I456" s="1">
        <v>45443</v>
      </c>
      <c r="J456">
        <v>5</v>
      </c>
      <c r="K456">
        <v>2024</v>
      </c>
      <c r="L456" t="s">
        <v>113</v>
      </c>
      <c r="M456">
        <v>40.15</v>
      </c>
      <c r="N456" t="s">
        <v>4620</v>
      </c>
      <c r="O456">
        <v>66.817099999999996</v>
      </c>
      <c r="P456" t="s">
        <v>12</v>
      </c>
    </row>
    <row r="457" spans="1:16" hidden="1" x14ac:dyDescent="0.25">
      <c r="A457" t="s">
        <v>17</v>
      </c>
      <c r="B457" t="s">
        <v>130</v>
      </c>
      <c r="C457" t="s">
        <v>3441</v>
      </c>
      <c r="D457" t="s">
        <v>1262</v>
      </c>
      <c r="E457" t="s">
        <v>1263</v>
      </c>
      <c r="F457" t="s">
        <v>202</v>
      </c>
      <c r="G457">
        <v>149124</v>
      </c>
      <c r="H457" s="9">
        <v>4</v>
      </c>
      <c r="I457" s="1">
        <v>45443</v>
      </c>
      <c r="J457">
        <v>5</v>
      </c>
      <c r="K457">
        <v>2024</v>
      </c>
      <c r="L457" t="s">
        <v>113</v>
      </c>
      <c r="M457">
        <v>1904.57</v>
      </c>
      <c r="N457" t="s">
        <v>4620</v>
      </c>
      <c r="O457">
        <v>3169.5607</v>
      </c>
      <c r="P457" t="s">
        <v>12</v>
      </c>
    </row>
    <row r="458" spans="1:16" hidden="1" x14ac:dyDescent="0.25">
      <c r="A458" t="s">
        <v>192</v>
      </c>
      <c r="B458" t="s">
        <v>16</v>
      </c>
      <c r="C458" t="s">
        <v>2736</v>
      </c>
      <c r="D458" t="s">
        <v>202</v>
      </c>
      <c r="E458" t="s">
        <v>5699</v>
      </c>
      <c r="F458" t="s">
        <v>202</v>
      </c>
      <c r="G458">
        <v>149124</v>
      </c>
      <c r="H458" s="9">
        <v>1</v>
      </c>
      <c r="I458" s="1">
        <v>45443</v>
      </c>
      <c r="J458">
        <v>5</v>
      </c>
      <c r="K458">
        <v>2024</v>
      </c>
      <c r="L458" t="s">
        <v>113</v>
      </c>
      <c r="M458">
        <v>51.5</v>
      </c>
      <c r="O458">
        <v>85.705600000000004</v>
      </c>
      <c r="P458" t="s">
        <v>12</v>
      </c>
    </row>
    <row r="459" spans="1:16" hidden="1" x14ac:dyDescent="0.25">
      <c r="A459" t="s">
        <v>192</v>
      </c>
      <c r="B459" t="s">
        <v>16</v>
      </c>
      <c r="C459" t="s">
        <v>2736</v>
      </c>
      <c r="D459" t="s">
        <v>202</v>
      </c>
      <c r="E459" t="s">
        <v>4663</v>
      </c>
      <c r="F459" t="s">
        <v>202</v>
      </c>
      <c r="G459">
        <v>149124</v>
      </c>
      <c r="H459" s="9">
        <v>1</v>
      </c>
      <c r="I459" s="1">
        <v>45443</v>
      </c>
      <c r="J459">
        <v>5</v>
      </c>
      <c r="K459">
        <v>2024</v>
      </c>
      <c r="L459" t="s">
        <v>113</v>
      </c>
      <c r="M459">
        <v>25</v>
      </c>
      <c r="O459">
        <v>41.604700000000001</v>
      </c>
      <c r="P459" t="s">
        <v>12</v>
      </c>
    </row>
    <row r="460" spans="1:16" hidden="1" x14ac:dyDescent="0.25">
      <c r="A460" t="s">
        <v>17</v>
      </c>
      <c r="B460" t="s">
        <v>130</v>
      </c>
      <c r="C460" t="s">
        <v>626</v>
      </c>
      <c r="D460" t="s">
        <v>128</v>
      </c>
      <c r="E460" t="s">
        <v>129</v>
      </c>
      <c r="F460" t="s">
        <v>202</v>
      </c>
      <c r="G460">
        <v>149040</v>
      </c>
      <c r="H460" s="9">
        <v>50</v>
      </c>
      <c r="I460" s="1">
        <v>45420</v>
      </c>
      <c r="J460">
        <v>5</v>
      </c>
      <c r="K460">
        <v>2024</v>
      </c>
      <c r="L460" t="s">
        <v>106</v>
      </c>
      <c r="M460">
        <v>875.27</v>
      </c>
      <c r="N460" t="s">
        <v>4620</v>
      </c>
      <c r="O460">
        <v>1456.6130000000001</v>
      </c>
      <c r="P460" t="s">
        <v>12</v>
      </c>
    </row>
    <row r="461" spans="1:16" hidden="1" x14ac:dyDescent="0.25">
      <c r="A461" t="s">
        <v>39</v>
      </c>
      <c r="B461" t="s">
        <v>38</v>
      </c>
      <c r="C461" t="s">
        <v>515</v>
      </c>
      <c r="D461" t="s">
        <v>42</v>
      </c>
      <c r="E461" t="s">
        <v>43</v>
      </c>
      <c r="F461" t="s">
        <v>202</v>
      </c>
      <c r="G461">
        <v>149011</v>
      </c>
      <c r="H461" s="9">
        <v>1</v>
      </c>
      <c r="I461" s="1">
        <v>45418</v>
      </c>
      <c r="J461">
        <v>5</v>
      </c>
      <c r="K461">
        <v>2024</v>
      </c>
      <c r="L461" t="s">
        <v>37</v>
      </c>
      <c r="M461">
        <v>28.25</v>
      </c>
      <c r="N461" t="s">
        <v>4615</v>
      </c>
      <c r="O461">
        <v>44.025799999999997</v>
      </c>
      <c r="P461" t="s">
        <v>12</v>
      </c>
    </row>
    <row r="462" spans="1:16" hidden="1" x14ac:dyDescent="0.25">
      <c r="A462" t="s">
        <v>39</v>
      </c>
      <c r="B462" t="s">
        <v>38</v>
      </c>
      <c r="C462" t="s">
        <v>477</v>
      </c>
      <c r="D462" t="s">
        <v>50</v>
      </c>
      <c r="E462" t="s">
        <v>51</v>
      </c>
      <c r="F462" t="s">
        <v>202</v>
      </c>
      <c r="G462">
        <v>149009</v>
      </c>
      <c r="H462" s="9">
        <v>1</v>
      </c>
      <c r="I462" s="1">
        <v>45418</v>
      </c>
      <c r="J462">
        <v>5</v>
      </c>
      <c r="K462">
        <v>2024</v>
      </c>
      <c r="L462" t="s">
        <v>37</v>
      </c>
      <c r="M462">
        <v>28.25</v>
      </c>
      <c r="N462" t="s">
        <v>4615</v>
      </c>
      <c r="O462">
        <v>44.025799999999997</v>
      </c>
      <c r="P462" t="s">
        <v>12</v>
      </c>
    </row>
    <row r="463" spans="1:16" hidden="1" x14ac:dyDescent="0.25">
      <c r="A463" t="s">
        <v>39</v>
      </c>
      <c r="B463" t="s">
        <v>38</v>
      </c>
      <c r="C463" t="s">
        <v>3292</v>
      </c>
      <c r="D463" t="s">
        <v>943</v>
      </c>
      <c r="E463" t="s">
        <v>944</v>
      </c>
      <c r="F463" t="s">
        <v>202</v>
      </c>
      <c r="G463">
        <v>149008</v>
      </c>
      <c r="H463" s="9">
        <v>1</v>
      </c>
      <c r="I463" s="1">
        <v>45418</v>
      </c>
      <c r="J463">
        <v>5</v>
      </c>
      <c r="K463">
        <v>2024</v>
      </c>
      <c r="L463" t="s">
        <v>37</v>
      </c>
      <c r="M463">
        <v>28.25</v>
      </c>
      <c r="N463" t="s">
        <v>4615</v>
      </c>
      <c r="O463">
        <v>44.025799999999997</v>
      </c>
      <c r="P463" t="s">
        <v>12</v>
      </c>
    </row>
    <row r="464" spans="1:16" hidden="1" x14ac:dyDescent="0.25">
      <c r="A464" t="s">
        <v>39</v>
      </c>
      <c r="B464" t="s">
        <v>16</v>
      </c>
      <c r="C464" t="s">
        <v>2935</v>
      </c>
      <c r="D464" t="s">
        <v>1004</v>
      </c>
      <c r="E464" t="s">
        <v>1005</v>
      </c>
      <c r="F464" t="s">
        <v>202</v>
      </c>
      <c r="G464">
        <v>149007</v>
      </c>
      <c r="H464" s="9">
        <v>1</v>
      </c>
      <c r="I464" s="1">
        <v>45418</v>
      </c>
      <c r="J464">
        <v>5</v>
      </c>
      <c r="K464">
        <v>2024</v>
      </c>
      <c r="L464" t="s">
        <v>37</v>
      </c>
      <c r="M464">
        <v>33.5</v>
      </c>
      <c r="N464" t="s">
        <v>4615</v>
      </c>
      <c r="O464">
        <v>52.207599999999999</v>
      </c>
      <c r="P464" t="s">
        <v>12</v>
      </c>
    </row>
    <row r="465" spans="1:16" hidden="1" x14ac:dyDescent="0.25">
      <c r="A465" t="s">
        <v>39</v>
      </c>
      <c r="B465" t="s">
        <v>16</v>
      </c>
      <c r="C465" t="s">
        <v>576</v>
      </c>
      <c r="D465" t="s">
        <v>90</v>
      </c>
      <c r="E465" t="s">
        <v>91</v>
      </c>
      <c r="F465" t="s">
        <v>202</v>
      </c>
      <c r="G465">
        <v>149005</v>
      </c>
      <c r="H465" s="9">
        <v>1</v>
      </c>
      <c r="I465" s="1">
        <v>45418</v>
      </c>
      <c r="J465">
        <v>5</v>
      </c>
      <c r="K465">
        <v>2024</v>
      </c>
      <c r="L465" t="s">
        <v>37</v>
      </c>
      <c r="M465">
        <v>33.5</v>
      </c>
      <c r="N465" t="s">
        <v>4615</v>
      </c>
      <c r="O465">
        <v>52.207599999999999</v>
      </c>
      <c r="P465" t="s">
        <v>12</v>
      </c>
    </row>
    <row r="466" spans="1:16" hidden="1" x14ac:dyDescent="0.25">
      <c r="A466" t="s">
        <v>39</v>
      </c>
      <c r="B466" t="s">
        <v>38</v>
      </c>
      <c r="C466" t="s">
        <v>476</v>
      </c>
      <c r="D466" t="s">
        <v>71</v>
      </c>
      <c r="E466" t="s">
        <v>72</v>
      </c>
      <c r="F466" t="s">
        <v>202</v>
      </c>
      <c r="G466">
        <v>149004</v>
      </c>
      <c r="H466" s="9">
        <v>1</v>
      </c>
      <c r="I466" s="1">
        <v>45418</v>
      </c>
      <c r="J466">
        <v>5</v>
      </c>
      <c r="K466">
        <v>2024</v>
      </c>
      <c r="L466" t="s">
        <v>37</v>
      </c>
      <c r="M466">
        <v>28.25</v>
      </c>
      <c r="N466" t="s">
        <v>4615</v>
      </c>
      <c r="O466">
        <v>44.025799999999997</v>
      </c>
      <c r="P466" t="s">
        <v>12</v>
      </c>
    </row>
    <row r="467" spans="1:16" hidden="1" x14ac:dyDescent="0.25">
      <c r="A467" t="s">
        <v>39</v>
      </c>
      <c r="B467" t="s">
        <v>16</v>
      </c>
      <c r="C467" t="s">
        <v>576</v>
      </c>
      <c r="D467" t="s">
        <v>90</v>
      </c>
      <c r="E467" t="s">
        <v>91</v>
      </c>
      <c r="F467" t="s">
        <v>202</v>
      </c>
      <c r="G467">
        <v>149003</v>
      </c>
      <c r="H467" s="9">
        <v>1</v>
      </c>
      <c r="I467" s="1">
        <v>45418</v>
      </c>
      <c r="J467">
        <v>5</v>
      </c>
      <c r="K467">
        <v>2024</v>
      </c>
      <c r="L467" t="s">
        <v>37</v>
      </c>
      <c r="M467">
        <v>33.5</v>
      </c>
      <c r="N467" t="s">
        <v>4615</v>
      </c>
      <c r="O467">
        <v>52.207599999999999</v>
      </c>
      <c r="P467" t="s">
        <v>12</v>
      </c>
    </row>
    <row r="468" spans="1:16" hidden="1" x14ac:dyDescent="0.25">
      <c r="A468" t="s">
        <v>39</v>
      </c>
      <c r="B468" t="s">
        <v>16</v>
      </c>
      <c r="C468" t="s">
        <v>2935</v>
      </c>
      <c r="D468" t="s">
        <v>1004</v>
      </c>
      <c r="E468" t="s">
        <v>1005</v>
      </c>
      <c r="F468" t="s">
        <v>202</v>
      </c>
      <c r="G468">
        <v>149002</v>
      </c>
      <c r="H468" s="9">
        <v>1</v>
      </c>
      <c r="I468" s="1">
        <v>45418</v>
      </c>
      <c r="J468">
        <v>5</v>
      </c>
      <c r="K468">
        <v>2024</v>
      </c>
      <c r="L468" t="s">
        <v>37</v>
      </c>
      <c r="M468">
        <v>33.5</v>
      </c>
      <c r="N468" t="s">
        <v>4615</v>
      </c>
      <c r="O468">
        <v>52.207599999999999</v>
      </c>
      <c r="P468" t="s">
        <v>12</v>
      </c>
    </row>
    <row r="469" spans="1:16" hidden="1" x14ac:dyDescent="0.25">
      <c r="A469" t="s">
        <v>39</v>
      </c>
      <c r="B469" t="s">
        <v>38</v>
      </c>
      <c r="C469" t="s">
        <v>2968</v>
      </c>
      <c r="D469" t="s">
        <v>877</v>
      </c>
      <c r="E469" t="s">
        <v>878</v>
      </c>
      <c r="F469" t="s">
        <v>202</v>
      </c>
      <c r="G469">
        <v>148928</v>
      </c>
      <c r="H469" s="9">
        <v>1</v>
      </c>
      <c r="I469" s="1">
        <v>45418</v>
      </c>
      <c r="J469">
        <v>5</v>
      </c>
      <c r="K469">
        <v>2024</v>
      </c>
      <c r="L469" t="s">
        <v>37</v>
      </c>
      <c r="M469">
        <v>28.25</v>
      </c>
      <c r="N469" t="s">
        <v>4615</v>
      </c>
      <c r="O469">
        <v>44.025799999999997</v>
      </c>
      <c r="P469" t="s">
        <v>12</v>
      </c>
    </row>
    <row r="470" spans="1:16" hidden="1" x14ac:dyDescent="0.25">
      <c r="A470" t="s">
        <v>39</v>
      </c>
      <c r="B470" t="s">
        <v>16</v>
      </c>
      <c r="C470" t="s">
        <v>4510</v>
      </c>
      <c r="D470" t="s">
        <v>4511</v>
      </c>
      <c r="E470" t="s">
        <v>4511</v>
      </c>
      <c r="F470" t="s">
        <v>202</v>
      </c>
      <c r="G470">
        <v>148922</v>
      </c>
      <c r="H470" s="9">
        <v>1</v>
      </c>
      <c r="I470" s="1">
        <v>45418</v>
      </c>
      <c r="J470">
        <v>5</v>
      </c>
      <c r="K470">
        <v>2024</v>
      </c>
      <c r="L470" t="s">
        <v>37</v>
      </c>
      <c r="M470">
        <v>28.25</v>
      </c>
      <c r="N470" t="s">
        <v>4615</v>
      </c>
      <c r="O470">
        <v>44.025799999999997</v>
      </c>
      <c r="P470" t="s">
        <v>12</v>
      </c>
    </row>
    <row r="471" spans="1:16" hidden="1" x14ac:dyDescent="0.25">
      <c r="A471" t="s">
        <v>17</v>
      </c>
      <c r="B471" t="s">
        <v>199</v>
      </c>
      <c r="C471" t="s">
        <v>4653</v>
      </c>
      <c r="D471" t="s">
        <v>4654</v>
      </c>
      <c r="E471" t="s">
        <v>4655</v>
      </c>
      <c r="F471" t="s">
        <v>202</v>
      </c>
      <c r="G471">
        <v>148873</v>
      </c>
      <c r="H471" s="9">
        <v>12</v>
      </c>
      <c r="I471" s="1">
        <v>45518</v>
      </c>
      <c r="J471">
        <v>8</v>
      </c>
      <c r="K471">
        <v>2024</v>
      </c>
      <c r="L471" t="s">
        <v>820</v>
      </c>
      <c r="M471">
        <v>10.5</v>
      </c>
      <c r="N471" t="s">
        <v>4619</v>
      </c>
      <c r="O471">
        <v>16.363600000000002</v>
      </c>
      <c r="P471" t="s">
        <v>12</v>
      </c>
    </row>
    <row r="472" spans="1:16" hidden="1" x14ac:dyDescent="0.25">
      <c r="A472" t="s">
        <v>17</v>
      </c>
      <c r="B472" t="s">
        <v>199</v>
      </c>
      <c r="C472" t="s">
        <v>519</v>
      </c>
      <c r="D472" t="s">
        <v>254</v>
      </c>
      <c r="E472" t="s">
        <v>255</v>
      </c>
      <c r="F472" t="s">
        <v>202</v>
      </c>
      <c r="G472">
        <v>148873</v>
      </c>
      <c r="H472" s="9">
        <v>7</v>
      </c>
      <c r="I472" s="1">
        <v>45518</v>
      </c>
      <c r="J472">
        <v>8</v>
      </c>
      <c r="K472">
        <v>2024</v>
      </c>
      <c r="L472" t="s">
        <v>820</v>
      </c>
      <c r="M472">
        <v>8.5</v>
      </c>
      <c r="N472" t="s">
        <v>4619</v>
      </c>
      <c r="O472">
        <v>13.246700000000001</v>
      </c>
      <c r="P472" t="s">
        <v>12</v>
      </c>
    </row>
    <row r="473" spans="1:16" hidden="1" x14ac:dyDescent="0.25">
      <c r="A473" t="s">
        <v>17</v>
      </c>
      <c r="B473" t="s">
        <v>199</v>
      </c>
      <c r="C473" t="s">
        <v>566</v>
      </c>
      <c r="D473" t="s">
        <v>388</v>
      </c>
      <c r="E473" t="s">
        <v>389</v>
      </c>
      <c r="F473" t="s">
        <v>202</v>
      </c>
      <c r="G473">
        <v>148873</v>
      </c>
      <c r="H473" s="9">
        <v>6</v>
      </c>
      <c r="I473" s="1">
        <v>45518</v>
      </c>
      <c r="J473">
        <v>8</v>
      </c>
      <c r="K473">
        <v>2024</v>
      </c>
      <c r="L473" t="s">
        <v>820</v>
      </c>
      <c r="M473">
        <v>18</v>
      </c>
      <c r="N473" t="s">
        <v>4619</v>
      </c>
      <c r="O473">
        <v>28.0518</v>
      </c>
      <c r="P473" t="s">
        <v>12</v>
      </c>
    </row>
    <row r="474" spans="1:16" hidden="1" x14ac:dyDescent="0.25">
      <c r="A474" t="s">
        <v>17</v>
      </c>
      <c r="B474" t="s">
        <v>202</v>
      </c>
      <c r="C474" t="s">
        <v>2795</v>
      </c>
      <c r="D474" t="s">
        <v>1726</v>
      </c>
      <c r="E474" t="s">
        <v>1727</v>
      </c>
      <c r="F474" t="s">
        <v>202</v>
      </c>
      <c r="G474">
        <v>148873</v>
      </c>
      <c r="H474" s="9">
        <v>4</v>
      </c>
      <c r="I474" s="1">
        <v>45518</v>
      </c>
      <c r="J474">
        <v>8</v>
      </c>
      <c r="K474">
        <v>2024</v>
      </c>
      <c r="L474" t="s">
        <v>820</v>
      </c>
      <c r="M474">
        <v>20</v>
      </c>
      <c r="N474" t="s">
        <v>4619</v>
      </c>
      <c r="O474">
        <v>31.168700000000001</v>
      </c>
      <c r="P474" t="s">
        <v>12</v>
      </c>
    </row>
    <row r="475" spans="1:16" hidden="1" x14ac:dyDescent="0.25">
      <c r="A475" t="s">
        <v>17</v>
      </c>
      <c r="B475" t="s">
        <v>199</v>
      </c>
      <c r="C475" t="s">
        <v>2872</v>
      </c>
      <c r="D475" t="s">
        <v>1728</v>
      </c>
      <c r="E475" t="s">
        <v>1729</v>
      </c>
      <c r="F475" t="s">
        <v>202</v>
      </c>
      <c r="G475">
        <v>148873</v>
      </c>
      <c r="H475" s="9">
        <v>9</v>
      </c>
      <c r="I475" s="1">
        <v>45518</v>
      </c>
      <c r="J475">
        <v>8</v>
      </c>
      <c r="K475">
        <v>2024</v>
      </c>
      <c r="L475" t="s">
        <v>820</v>
      </c>
      <c r="M475">
        <v>6.5</v>
      </c>
      <c r="N475" t="s">
        <v>4619</v>
      </c>
      <c r="O475">
        <v>10.129799999999999</v>
      </c>
      <c r="P475" t="s">
        <v>12</v>
      </c>
    </row>
    <row r="476" spans="1:16" hidden="1" x14ac:dyDescent="0.25">
      <c r="A476" t="s">
        <v>17</v>
      </c>
      <c r="B476" t="s">
        <v>26</v>
      </c>
      <c r="C476" t="s">
        <v>2787</v>
      </c>
      <c r="D476" t="s">
        <v>1518</v>
      </c>
      <c r="E476" t="s">
        <v>1519</v>
      </c>
      <c r="F476" t="s">
        <v>202</v>
      </c>
      <c r="G476">
        <v>148873</v>
      </c>
      <c r="H476" s="9">
        <v>50</v>
      </c>
      <c r="I476" s="1">
        <v>45518</v>
      </c>
      <c r="J476">
        <v>8</v>
      </c>
      <c r="K476">
        <v>2024</v>
      </c>
      <c r="L476" t="s">
        <v>820</v>
      </c>
      <c r="M476">
        <v>42</v>
      </c>
      <c r="N476" t="s">
        <v>4619</v>
      </c>
      <c r="O476">
        <v>65.454300000000003</v>
      </c>
      <c r="P476" t="s">
        <v>12</v>
      </c>
    </row>
    <row r="477" spans="1:16" hidden="1" x14ac:dyDescent="0.25">
      <c r="A477" t="s">
        <v>17</v>
      </c>
      <c r="B477" t="s">
        <v>26</v>
      </c>
      <c r="C477" t="s">
        <v>562</v>
      </c>
      <c r="D477" t="s">
        <v>205</v>
      </c>
      <c r="E477" t="s">
        <v>206</v>
      </c>
      <c r="F477" t="s">
        <v>202</v>
      </c>
      <c r="G477">
        <v>148873</v>
      </c>
      <c r="H477" s="9">
        <v>8</v>
      </c>
      <c r="I477" s="1">
        <v>45518</v>
      </c>
      <c r="J477">
        <v>8</v>
      </c>
      <c r="K477">
        <v>2024</v>
      </c>
      <c r="L477" t="s">
        <v>820</v>
      </c>
      <c r="M477">
        <v>20.5</v>
      </c>
      <c r="N477" t="s">
        <v>4619</v>
      </c>
      <c r="O477">
        <v>31.947900000000001</v>
      </c>
      <c r="P477" t="s">
        <v>12</v>
      </c>
    </row>
    <row r="478" spans="1:16" hidden="1" x14ac:dyDescent="0.25">
      <c r="A478" t="s">
        <v>17</v>
      </c>
      <c r="B478" t="s">
        <v>26</v>
      </c>
      <c r="C478" t="s">
        <v>514</v>
      </c>
      <c r="D478" t="s">
        <v>290</v>
      </c>
      <c r="E478" t="s">
        <v>291</v>
      </c>
      <c r="F478" t="s">
        <v>202</v>
      </c>
      <c r="G478">
        <v>148873</v>
      </c>
      <c r="H478" s="9">
        <v>14</v>
      </c>
      <c r="I478" s="1">
        <v>45518</v>
      </c>
      <c r="J478">
        <v>8</v>
      </c>
      <c r="K478">
        <v>2024</v>
      </c>
      <c r="L478" t="s">
        <v>820</v>
      </c>
      <c r="M478">
        <v>18.5</v>
      </c>
      <c r="N478" t="s">
        <v>4619</v>
      </c>
      <c r="O478">
        <v>28.831099999999999</v>
      </c>
      <c r="P478" t="s">
        <v>12</v>
      </c>
    </row>
    <row r="479" spans="1:16" hidden="1" x14ac:dyDescent="0.25">
      <c r="A479" t="s">
        <v>17</v>
      </c>
      <c r="B479" t="s">
        <v>199</v>
      </c>
      <c r="C479" t="s">
        <v>435</v>
      </c>
      <c r="D479" t="s">
        <v>224</v>
      </c>
      <c r="E479" t="s">
        <v>1590</v>
      </c>
      <c r="F479" t="s">
        <v>202</v>
      </c>
      <c r="G479">
        <v>148872</v>
      </c>
      <c r="H479" s="9">
        <v>20</v>
      </c>
      <c r="I479" s="1">
        <v>45578</v>
      </c>
      <c r="J479">
        <v>10</v>
      </c>
      <c r="K479">
        <v>2024</v>
      </c>
      <c r="L479" t="s">
        <v>820</v>
      </c>
      <c r="M479">
        <v>20.94</v>
      </c>
      <c r="N479" t="s">
        <v>4622</v>
      </c>
      <c r="O479">
        <v>32.633600000000001</v>
      </c>
      <c r="P479" t="s">
        <v>12</v>
      </c>
    </row>
    <row r="480" spans="1:16" hidden="1" x14ac:dyDescent="0.25">
      <c r="A480" t="s">
        <v>17</v>
      </c>
      <c r="B480" t="s">
        <v>202</v>
      </c>
      <c r="C480" t="s">
        <v>484</v>
      </c>
      <c r="D480" t="s">
        <v>346</v>
      </c>
      <c r="E480" t="s">
        <v>347</v>
      </c>
      <c r="F480" t="s">
        <v>202</v>
      </c>
      <c r="G480">
        <v>148871</v>
      </c>
      <c r="H480" s="9">
        <v>8</v>
      </c>
      <c r="I480" s="1">
        <v>45548</v>
      </c>
      <c r="J480">
        <v>9</v>
      </c>
      <c r="K480">
        <v>2024</v>
      </c>
      <c r="L480" t="s">
        <v>820</v>
      </c>
      <c r="M480">
        <v>30.83</v>
      </c>
      <c r="N480" t="s">
        <v>4616</v>
      </c>
      <c r="O480">
        <v>48.046599999999998</v>
      </c>
      <c r="P480" t="s">
        <v>12</v>
      </c>
    </row>
    <row r="481" spans="1:16" hidden="1" x14ac:dyDescent="0.25">
      <c r="A481" t="s">
        <v>17</v>
      </c>
      <c r="B481" t="s">
        <v>16</v>
      </c>
      <c r="C481" t="s">
        <v>5700</v>
      </c>
      <c r="D481" t="s">
        <v>5701</v>
      </c>
      <c r="E481" t="s">
        <v>5702</v>
      </c>
      <c r="F481" t="s">
        <v>202</v>
      </c>
      <c r="G481">
        <v>148870</v>
      </c>
      <c r="H481" s="9">
        <v>59</v>
      </c>
      <c r="I481" s="1">
        <v>45518</v>
      </c>
      <c r="J481">
        <v>8</v>
      </c>
      <c r="K481">
        <v>2024</v>
      </c>
      <c r="L481" t="s">
        <v>4746</v>
      </c>
      <c r="M481">
        <v>23</v>
      </c>
      <c r="N481" t="s">
        <v>4619</v>
      </c>
      <c r="O481">
        <v>35.844000000000001</v>
      </c>
      <c r="P481" t="s">
        <v>12</v>
      </c>
    </row>
    <row r="482" spans="1:16" hidden="1" x14ac:dyDescent="0.25">
      <c r="A482" t="s">
        <v>17</v>
      </c>
      <c r="B482" t="s">
        <v>199</v>
      </c>
      <c r="C482" t="s">
        <v>4653</v>
      </c>
      <c r="D482" t="s">
        <v>4654</v>
      </c>
      <c r="E482" t="s">
        <v>4655</v>
      </c>
      <c r="F482" t="s">
        <v>202</v>
      </c>
      <c r="G482">
        <v>148870</v>
      </c>
      <c r="H482" s="9">
        <v>52</v>
      </c>
      <c r="I482" s="1">
        <v>45518</v>
      </c>
      <c r="J482">
        <v>8</v>
      </c>
      <c r="K482">
        <v>2024</v>
      </c>
      <c r="L482" t="s">
        <v>4746</v>
      </c>
      <c r="M482">
        <v>10.5</v>
      </c>
      <c r="N482" t="s">
        <v>4619</v>
      </c>
      <c r="O482">
        <v>16.363600000000002</v>
      </c>
      <c r="P482" t="s">
        <v>12</v>
      </c>
    </row>
    <row r="483" spans="1:16" hidden="1" x14ac:dyDescent="0.25">
      <c r="A483" t="s">
        <v>17</v>
      </c>
      <c r="B483" t="s">
        <v>199</v>
      </c>
      <c r="C483" t="s">
        <v>519</v>
      </c>
      <c r="D483" t="s">
        <v>254</v>
      </c>
      <c r="E483" t="s">
        <v>255</v>
      </c>
      <c r="F483" t="s">
        <v>202</v>
      </c>
      <c r="G483">
        <v>148870</v>
      </c>
      <c r="H483" s="9">
        <v>100</v>
      </c>
      <c r="I483" s="1">
        <v>45518</v>
      </c>
      <c r="J483">
        <v>8</v>
      </c>
      <c r="K483">
        <v>2024</v>
      </c>
      <c r="L483" t="s">
        <v>4746</v>
      </c>
      <c r="M483">
        <v>8.5</v>
      </c>
      <c r="N483" t="s">
        <v>4619</v>
      </c>
      <c r="O483">
        <v>13.246700000000001</v>
      </c>
      <c r="P483" t="s">
        <v>12</v>
      </c>
    </row>
    <row r="484" spans="1:16" hidden="1" x14ac:dyDescent="0.25">
      <c r="A484" t="s">
        <v>17</v>
      </c>
      <c r="B484" t="s">
        <v>199</v>
      </c>
      <c r="C484" t="s">
        <v>566</v>
      </c>
      <c r="D484" t="s">
        <v>388</v>
      </c>
      <c r="E484" t="s">
        <v>389</v>
      </c>
      <c r="F484" t="s">
        <v>202</v>
      </c>
      <c r="G484">
        <v>148870</v>
      </c>
      <c r="H484" s="9">
        <v>156</v>
      </c>
      <c r="I484" s="1">
        <v>45518</v>
      </c>
      <c r="J484">
        <v>8</v>
      </c>
      <c r="K484">
        <v>2024</v>
      </c>
      <c r="L484" t="s">
        <v>4746</v>
      </c>
      <c r="M484">
        <v>18</v>
      </c>
      <c r="N484" t="s">
        <v>4619</v>
      </c>
      <c r="O484">
        <v>28.0518</v>
      </c>
      <c r="P484" t="s">
        <v>12</v>
      </c>
    </row>
    <row r="485" spans="1:16" hidden="1" x14ac:dyDescent="0.25">
      <c r="A485" t="s">
        <v>17</v>
      </c>
      <c r="B485" t="s">
        <v>202</v>
      </c>
      <c r="C485" t="s">
        <v>2795</v>
      </c>
      <c r="D485" t="s">
        <v>1726</v>
      </c>
      <c r="E485" t="s">
        <v>1727</v>
      </c>
      <c r="F485" t="s">
        <v>202</v>
      </c>
      <c r="G485">
        <v>148870</v>
      </c>
      <c r="H485" s="9">
        <v>77</v>
      </c>
      <c r="I485" s="1">
        <v>45518</v>
      </c>
      <c r="J485">
        <v>8</v>
      </c>
      <c r="K485">
        <v>2024</v>
      </c>
      <c r="L485" t="s">
        <v>4746</v>
      </c>
      <c r="M485">
        <v>20</v>
      </c>
      <c r="N485" t="s">
        <v>4619</v>
      </c>
      <c r="O485">
        <v>31.168700000000001</v>
      </c>
      <c r="P485" t="s">
        <v>12</v>
      </c>
    </row>
    <row r="486" spans="1:16" hidden="1" x14ac:dyDescent="0.25">
      <c r="A486" t="s">
        <v>17</v>
      </c>
      <c r="B486" t="s">
        <v>199</v>
      </c>
      <c r="C486" t="s">
        <v>2872</v>
      </c>
      <c r="D486" t="s">
        <v>1728</v>
      </c>
      <c r="E486" t="s">
        <v>1729</v>
      </c>
      <c r="F486" t="s">
        <v>202</v>
      </c>
      <c r="G486">
        <v>148870</v>
      </c>
      <c r="H486" s="9">
        <v>90</v>
      </c>
      <c r="I486" s="1">
        <v>45518</v>
      </c>
      <c r="J486">
        <v>8</v>
      </c>
      <c r="K486">
        <v>2024</v>
      </c>
      <c r="L486" t="s">
        <v>4746</v>
      </c>
      <c r="M486">
        <v>6.5</v>
      </c>
      <c r="N486" t="s">
        <v>4619</v>
      </c>
      <c r="O486">
        <v>10.129799999999999</v>
      </c>
      <c r="P486" t="s">
        <v>12</v>
      </c>
    </row>
    <row r="487" spans="1:16" x14ac:dyDescent="0.25">
      <c r="A487" t="s">
        <v>17</v>
      </c>
      <c r="B487" t="s">
        <v>26</v>
      </c>
      <c r="C487" t="s">
        <v>540</v>
      </c>
      <c r="D487" t="s">
        <v>252</v>
      </c>
      <c r="E487" t="s">
        <v>253</v>
      </c>
      <c r="F487" t="s">
        <v>202</v>
      </c>
      <c r="G487">
        <v>148870</v>
      </c>
      <c r="H487" s="9">
        <v>61</v>
      </c>
      <c r="I487" s="1">
        <v>45518</v>
      </c>
      <c r="J487">
        <v>8</v>
      </c>
      <c r="K487">
        <v>2024</v>
      </c>
      <c r="L487" t="s">
        <v>4746</v>
      </c>
      <c r="M487">
        <v>14</v>
      </c>
      <c r="N487" t="s">
        <v>4619</v>
      </c>
      <c r="O487">
        <v>21.818100000000001</v>
      </c>
      <c r="P487" t="s">
        <v>12</v>
      </c>
    </row>
    <row r="488" spans="1:16" hidden="1" x14ac:dyDescent="0.25">
      <c r="A488" t="s">
        <v>17</v>
      </c>
      <c r="B488" t="s">
        <v>26</v>
      </c>
      <c r="C488" t="s">
        <v>2787</v>
      </c>
      <c r="D488" t="s">
        <v>1518</v>
      </c>
      <c r="E488" t="s">
        <v>1519</v>
      </c>
      <c r="F488" t="s">
        <v>202</v>
      </c>
      <c r="G488">
        <v>148870</v>
      </c>
      <c r="H488" s="9">
        <v>172</v>
      </c>
      <c r="I488" s="1">
        <v>45518</v>
      </c>
      <c r="J488">
        <v>8</v>
      </c>
      <c r="K488">
        <v>2024</v>
      </c>
      <c r="L488" t="s">
        <v>4746</v>
      </c>
      <c r="M488">
        <v>42</v>
      </c>
      <c r="N488" t="s">
        <v>4619</v>
      </c>
      <c r="O488">
        <v>65.454300000000003</v>
      </c>
      <c r="P488" t="s">
        <v>12</v>
      </c>
    </row>
    <row r="489" spans="1:16" hidden="1" x14ac:dyDescent="0.25">
      <c r="A489" t="s">
        <v>17</v>
      </c>
      <c r="B489" t="s">
        <v>26</v>
      </c>
      <c r="C489" t="s">
        <v>562</v>
      </c>
      <c r="D489" t="s">
        <v>205</v>
      </c>
      <c r="E489" t="s">
        <v>206</v>
      </c>
      <c r="F489" t="s">
        <v>202</v>
      </c>
      <c r="G489">
        <v>148870</v>
      </c>
      <c r="H489" s="9">
        <v>100</v>
      </c>
      <c r="I489" s="1">
        <v>45518</v>
      </c>
      <c r="J489">
        <v>8</v>
      </c>
      <c r="K489">
        <v>2024</v>
      </c>
      <c r="L489" t="s">
        <v>4746</v>
      </c>
      <c r="M489">
        <v>20.5</v>
      </c>
      <c r="N489" t="s">
        <v>4619</v>
      </c>
      <c r="O489">
        <v>31.947900000000001</v>
      </c>
      <c r="P489" t="s">
        <v>12</v>
      </c>
    </row>
    <row r="490" spans="1:16" hidden="1" x14ac:dyDescent="0.25">
      <c r="A490" t="s">
        <v>17</v>
      </c>
      <c r="B490" t="s">
        <v>26</v>
      </c>
      <c r="C490" t="s">
        <v>514</v>
      </c>
      <c r="D490" t="s">
        <v>290</v>
      </c>
      <c r="E490" t="s">
        <v>291</v>
      </c>
      <c r="F490" t="s">
        <v>202</v>
      </c>
      <c r="G490">
        <v>148870</v>
      </c>
      <c r="H490" s="9">
        <v>112</v>
      </c>
      <c r="I490" s="1">
        <v>45518</v>
      </c>
      <c r="J490">
        <v>8</v>
      </c>
      <c r="K490">
        <v>2024</v>
      </c>
      <c r="L490" t="s">
        <v>4746</v>
      </c>
      <c r="M490">
        <v>18.5</v>
      </c>
      <c r="N490" t="s">
        <v>4619</v>
      </c>
      <c r="O490">
        <v>28.831099999999999</v>
      </c>
      <c r="P490" t="s">
        <v>12</v>
      </c>
    </row>
    <row r="491" spans="1:16" hidden="1" x14ac:dyDescent="0.25">
      <c r="A491" t="s">
        <v>17</v>
      </c>
      <c r="B491" t="s">
        <v>202</v>
      </c>
      <c r="C491" t="s">
        <v>584</v>
      </c>
      <c r="D491" t="s">
        <v>270</v>
      </c>
      <c r="E491" t="s">
        <v>271</v>
      </c>
      <c r="F491" t="s">
        <v>202</v>
      </c>
      <c r="G491">
        <v>148870</v>
      </c>
      <c r="H491" s="9">
        <v>21</v>
      </c>
      <c r="I491" s="1">
        <v>45518</v>
      </c>
      <c r="J491">
        <v>8</v>
      </c>
      <c r="K491">
        <v>2024</v>
      </c>
      <c r="L491" t="s">
        <v>4746</v>
      </c>
      <c r="M491">
        <v>28</v>
      </c>
      <c r="N491" t="s">
        <v>4619</v>
      </c>
      <c r="O491">
        <v>43.636200000000002</v>
      </c>
      <c r="P491" t="s">
        <v>12</v>
      </c>
    </row>
    <row r="492" spans="1:16" hidden="1" x14ac:dyDescent="0.25">
      <c r="A492" t="s">
        <v>17</v>
      </c>
      <c r="B492" t="s">
        <v>199</v>
      </c>
      <c r="C492" t="s">
        <v>435</v>
      </c>
      <c r="D492" t="s">
        <v>224</v>
      </c>
      <c r="E492" t="s">
        <v>1590</v>
      </c>
      <c r="F492" t="s">
        <v>202</v>
      </c>
      <c r="G492">
        <v>148869</v>
      </c>
      <c r="H492" s="9">
        <v>232</v>
      </c>
      <c r="I492" s="1">
        <v>45578</v>
      </c>
      <c r="J492">
        <v>10</v>
      </c>
      <c r="K492">
        <v>2024</v>
      </c>
      <c r="L492" t="s">
        <v>4746</v>
      </c>
      <c r="M492">
        <v>20.94</v>
      </c>
      <c r="N492" t="s">
        <v>4622</v>
      </c>
      <c r="O492">
        <v>32.633600000000001</v>
      </c>
      <c r="P492" t="s">
        <v>12</v>
      </c>
    </row>
    <row r="493" spans="1:16" hidden="1" x14ac:dyDescent="0.25">
      <c r="A493" t="s">
        <v>17</v>
      </c>
      <c r="B493" t="s">
        <v>199</v>
      </c>
      <c r="C493" t="s">
        <v>434</v>
      </c>
      <c r="D493" t="s">
        <v>226</v>
      </c>
      <c r="E493" t="s">
        <v>227</v>
      </c>
      <c r="F493" t="s">
        <v>202</v>
      </c>
      <c r="G493">
        <v>148869</v>
      </c>
      <c r="H493" s="9">
        <v>194</v>
      </c>
      <c r="I493" s="1">
        <v>45578</v>
      </c>
      <c r="J493">
        <v>10</v>
      </c>
      <c r="K493">
        <v>2024</v>
      </c>
      <c r="L493" t="s">
        <v>4746</v>
      </c>
      <c r="M493">
        <v>16.600000000000001</v>
      </c>
      <c r="N493" t="s">
        <v>4622</v>
      </c>
      <c r="O493">
        <v>25.87</v>
      </c>
      <c r="P493" t="s">
        <v>12</v>
      </c>
    </row>
    <row r="494" spans="1:16" hidden="1" x14ac:dyDescent="0.25">
      <c r="A494" t="s">
        <v>17</v>
      </c>
      <c r="B494" t="s">
        <v>202</v>
      </c>
      <c r="C494" t="s">
        <v>484</v>
      </c>
      <c r="D494" t="s">
        <v>346</v>
      </c>
      <c r="E494" t="s">
        <v>347</v>
      </c>
      <c r="F494" t="s">
        <v>202</v>
      </c>
      <c r="G494">
        <v>148868</v>
      </c>
      <c r="H494" s="9">
        <v>142</v>
      </c>
      <c r="I494" s="1">
        <v>45548</v>
      </c>
      <c r="J494">
        <v>9</v>
      </c>
      <c r="K494">
        <v>2024</v>
      </c>
      <c r="L494" t="s">
        <v>4746</v>
      </c>
      <c r="M494">
        <v>30.83</v>
      </c>
      <c r="N494" t="s">
        <v>4616</v>
      </c>
      <c r="O494">
        <v>48.046599999999998</v>
      </c>
      <c r="P494" t="s">
        <v>12</v>
      </c>
    </row>
    <row r="495" spans="1:16" hidden="1" x14ac:dyDescent="0.25">
      <c r="A495" t="s">
        <v>39</v>
      </c>
      <c r="B495" t="s">
        <v>38</v>
      </c>
      <c r="C495" t="s">
        <v>3298</v>
      </c>
      <c r="D495" t="s">
        <v>958</v>
      </c>
      <c r="E495" t="s">
        <v>959</v>
      </c>
      <c r="F495" t="s">
        <v>202</v>
      </c>
      <c r="G495">
        <v>148855</v>
      </c>
      <c r="H495" s="9">
        <v>1</v>
      </c>
      <c r="I495" s="1">
        <v>45418</v>
      </c>
      <c r="J495">
        <v>5</v>
      </c>
      <c r="K495">
        <v>2024</v>
      </c>
      <c r="L495" t="s">
        <v>37</v>
      </c>
      <c r="M495">
        <v>28.25</v>
      </c>
      <c r="N495" t="s">
        <v>4615</v>
      </c>
      <c r="O495">
        <v>44.025799999999997</v>
      </c>
      <c r="P495" t="s">
        <v>12</v>
      </c>
    </row>
    <row r="496" spans="1:16" hidden="1" x14ac:dyDescent="0.25">
      <c r="A496" t="s">
        <v>39</v>
      </c>
      <c r="B496" t="s">
        <v>38</v>
      </c>
      <c r="C496" t="s">
        <v>515</v>
      </c>
      <c r="D496" t="s">
        <v>42</v>
      </c>
      <c r="E496" t="s">
        <v>43</v>
      </c>
      <c r="F496" t="s">
        <v>202</v>
      </c>
      <c r="G496">
        <v>148851</v>
      </c>
      <c r="H496" s="9">
        <v>1</v>
      </c>
      <c r="I496" s="1">
        <v>45418</v>
      </c>
      <c r="J496">
        <v>5</v>
      </c>
      <c r="K496">
        <v>2024</v>
      </c>
      <c r="L496" t="s">
        <v>37</v>
      </c>
      <c r="M496">
        <v>28.25</v>
      </c>
      <c r="N496" t="s">
        <v>4615</v>
      </c>
      <c r="O496">
        <v>44.025799999999997</v>
      </c>
      <c r="P496" t="s">
        <v>12</v>
      </c>
    </row>
    <row r="497" spans="1:16" hidden="1" x14ac:dyDescent="0.25">
      <c r="A497" t="s">
        <v>39</v>
      </c>
      <c r="B497" t="s">
        <v>38</v>
      </c>
      <c r="C497" t="s">
        <v>478</v>
      </c>
      <c r="D497" t="s">
        <v>35</v>
      </c>
      <c r="E497" t="s">
        <v>36</v>
      </c>
      <c r="F497" t="s">
        <v>202</v>
      </c>
      <c r="G497">
        <v>148850</v>
      </c>
      <c r="H497" s="9">
        <v>1</v>
      </c>
      <c r="I497" s="1">
        <v>45418</v>
      </c>
      <c r="J497">
        <v>5</v>
      </c>
      <c r="K497">
        <v>2024</v>
      </c>
      <c r="L497" t="s">
        <v>37</v>
      </c>
      <c r="M497">
        <v>28.25</v>
      </c>
      <c r="N497" t="s">
        <v>4615</v>
      </c>
      <c r="O497">
        <v>44.025799999999997</v>
      </c>
      <c r="P497" t="s">
        <v>12</v>
      </c>
    </row>
    <row r="498" spans="1:16" hidden="1" x14ac:dyDescent="0.25">
      <c r="A498" t="s">
        <v>39</v>
      </c>
      <c r="B498" t="s">
        <v>38</v>
      </c>
      <c r="C498" t="s">
        <v>2944</v>
      </c>
      <c r="D498" t="s">
        <v>949</v>
      </c>
      <c r="E498" t="s">
        <v>950</v>
      </c>
      <c r="F498" t="s">
        <v>202</v>
      </c>
      <c r="G498">
        <v>148849</v>
      </c>
      <c r="H498" s="9">
        <v>1</v>
      </c>
      <c r="I498" s="1">
        <v>45418</v>
      </c>
      <c r="J498">
        <v>5</v>
      </c>
      <c r="K498">
        <v>2024</v>
      </c>
      <c r="L498" t="s">
        <v>37</v>
      </c>
      <c r="M498">
        <v>28.25</v>
      </c>
      <c r="N498" t="s">
        <v>4615</v>
      </c>
      <c r="O498">
        <v>44.025799999999997</v>
      </c>
      <c r="P498" t="s">
        <v>12</v>
      </c>
    </row>
    <row r="499" spans="1:16" hidden="1" x14ac:dyDescent="0.25">
      <c r="A499" t="s">
        <v>39</v>
      </c>
      <c r="B499" t="s">
        <v>38</v>
      </c>
      <c r="C499" t="s">
        <v>506</v>
      </c>
      <c r="D499" t="s">
        <v>52</v>
      </c>
      <c r="E499" t="s">
        <v>53</v>
      </c>
      <c r="F499" t="s">
        <v>202</v>
      </c>
      <c r="G499">
        <v>148848</v>
      </c>
      <c r="H499" s="9">
        <v>1</v>
      </c>
      <c r="I499" s="1">
        <v>45418</v>
      </c>
      <c r="J499">
        <v>5</v>
      </c>
      <c r="K499">
        <v>2024</v>
      </c>
      <c r="L499" t="s">
        <v>37</v>
      </c>
      <c r="M499">
        <v>28.25</v>
      </c>
      <c r="N499" t="s">
        <v>4615</v>
      </c>
      <c r="O499">
        <v>44.025799999999997</v>
      </c>
      <c r="P499" t="s">
        <v>12</v>
      </c>
    </row>
    <row r="500" spans="1:16" hidden="1" x14ac:dyDescent="0.25">
      <c r="A500" t="s">
        <v>39</v>
      </c>
      <c r="B500" t="s">
        <v>16</v>
      </c>
      <c r="C500" t="s">
        <v>509</v>
      </c>
      <c r="D500" t="s">
        <v>76</v>
      </c>
      <c r="E500" t="s">
        <v>76</v>
      </c>
      <c r="F500" t="s">
        <v>202</v>
      </c>
      <c r="G500">
        <v>148847</v>
      </c>
      <c r="H500" s="9">
        <v>1</v>
      </c>
      <c r="I500" s="1">
        <v>45418</v>
      </c>
      <c r="J500">
        <v>5</v>
      </c>
      <c r="K500">
        <v>2024</v>
      </c>
      <c r="L500" t="s">
        <v>37</v>
      </c>
      <c r="M500">
        <v>28.5</v>
      </c>
      <c r="N500" t="s">
        <v>4615</v>
      </c>
      <c r="O500">
        <v>44.415399999999998</v>
      </c>
      <c r="P500" t="s">
        <v>12</v>
      </c>
    </row>
    <row r="501" spans="1:16" hidden="1" x14ac:dyDescent="0.25">
      <c r="A501" t="s">
        <v>39</v>
      </c>
      <c r="B501" t="s">
        <v>16</v>
      </c>
      <c r="C501" t="s">
        <v>576</v>
      </c>
      <c r="D501" t="s">
        <v>90</v>
      </c>
      <c r="E501" t="s">
        <v>91</v>
      </c>
      <c r="F501" t="s">
        <v>202</v>
      </c>
      <c r="G501">
        <v>148845</v>
      </c>
      <c r="H501" s="9">
        <v>1</v>
      </c>
      <c r="I501" s="1">
        <v>45418</v>
      </c>
      <c r="J501">
        <v>5</v>
      </c>
      <c r="K501">
        <v>2024</v>
      </c>
      <c r="L501" t="s">
        <v>37</v>
      </c>
      <c r="M501">
        <v>33.5</v>
      </c>
      <c r="N501" t="s">
        <v>4615</v>
      </c>
      <c r="O501">
        <v>52.207599999999999</v>
      </c>
      <c r="P501" t="s">
        <v>12</v>
      </c>
    </row>
    <row r="502" spans="1:16" hidden="1" x14ac:dyDescent="0.25">
      <c r="A502" t="s">
        <v>39</v>
      </c>
      <c r="B502" t="s">
        <v>16</v>
      </c>
      <c r="C502" t="s">
        <v>576</v>
      </c>
      <c r="D502" t="s">
        <v>90</v>
      </c>
      <c r="E502" t="s">
        <v>91</v>
      </c>
      <c r="F502" t="s">
        <v>202</v>
      </c>
      <c r="G502">
        <v>148844</v>
      </c>
      <c r="H502" s="9">
        <v>1</v>
      </c>
      <c r="I502" s="1">
        <v>45418</v>
      </c>
      <c r="J502">
        <v>5</v>
      </c>
      <c r="K502">
        <v>2024</v>
      </c>
      <c r="L502" t="s">
        <v>37</v>
      </c>
      <c r="M502">
        <v>33.5</v>
      </c>
      <c r="N502" t="s">
        <v>4615</v>
      </c>
      <c r="O502">
        <v>52.207599999999999</v>
      </c>
      <c r="P502" t="s">
        <v>12</v>
      </c>
    </row>
    <row r="503" spans="1:16" hidden="1" x14ac:dyDescent="0.25">
      <c r="A503" t="s">
        <v>39</v>
      </c>
      <c r="B503" t="s">
        <v>38</v>
      </c>
      <c r="C503" t="s">
        <v>470</v>
      </c>
      <c r="D503" t="s">
        <v>77</v>
      </c>
      <c r="E503" t="s">
        <v>78</v>
      </c>
      <c r="F503" t="s">
        <v>202</v>
      </c>
      <c r="G503">
        <v>148843</v>
      </c>
      <c r="H503" s="9">
        <v>1</v>
      </c>
      <c r="I503" s="1">
        <v>45418</v>
      </c>
      <c r="J503">
        <v>5</v>
      </c>
      <c r="K503">
        <v>2024</v>
      </c>
      <c r="L503" t="s">
        <v>37</v>
      </c>
      <c r="M503">
        <v>28.25</v>
      </c>
      <c r="N503" t="s">
        <v>4615</v>
      </c>
      <c r="O503">
        <v>44.025799999999997</v>
      </c>
      <c r="P503" t="s">
        <v>12</v>
      </c>
    </row>
    <row r="504" spans="1:16" hidden="1" x14ac:dyDescent="0.25">
      <c r="A504" t="s">
        <v>39</v>
      </c>
      <c r="B504" t="s">
        <v>38</v>
      </c>
      <c r="C504" t="s">
        <v>3259</v>
      </c>
      <c r="D504" t="s">
        <v>879</v>
      </c>
      <c r="E504" t="s">
        <v>4540</v>
      </c>
      <c r="F504" t="s">
        <v>202</v>
      </c>
      <c r="G504">
        <v>148842</v>
      </c>
      <c r="H504" s="9">
        <v>1</v>
      </c>
      <c r="I504" s="1">
        <v>45418</v>
      </c>
      <c r="J504">
        <v>5</v>
      </c>
      <c r="K504">
        <v>2024</v>
      </c>
      <c r="L504" t="s">
        <v>37</v>
      </c>
      <c r="M504">
        <v>26.62</v>
      </c>
      <c r="N504" t="s">
        <v>4615</v>
      </c>
      <c r="O504">
        <v>41.485599999999998</v>
      </c>
      <c r="P504" t="s">
        <v>12</v>
      </c>
    </row>
    <row r="505" spans="1:16" hidden="1" x14ac:dyDescent="0.25">
      <c r="A505" t="s">
        <v>39</v>
      </c>
      <c r="B505" t="s">
        <v>38</v>
      </c>
      <c r="C505" t="s">
        <v>473</v>
      </c>
      <c r="D505" t="s">
        <v>40</v>
      </c>
      <c r="E505" t="s">
        <v>41</v>
      </c>
      <c r="F505" t="s">
        <v>202</v>
      </c>
      <c r="G505">
        <v>148841</v>
      </c>
      <c r="H505" s="9">
        <v>1</v>
      </c>
      <c r="I505" s="1">
        <v>45418</v>
      </c>
      <c r="J505">
        <v>5</v>
      </c>
      <c r="K505">
        <v>2024</v>
      </c>
      <c r="L505" t="s">
        <v>37</v>
      </c>
      <c r="M505">
        <v>28.25</v>
      </c>
      <c r="N505" t="s">
        <v>4615</v>
      </c>
      <c r="O505">
        <v>44.025799999999997</v>
      </c>
      <c r="P505" t="s">
        <v>12</v>
      </c>
    </row>
    <row r="506" spans="1:16" hidden="1" x14ac:dyDescent="0.25">
      <c r="A506" t="s">
        <v>39</v>
      </c>
      <c r="B506" t="s">
        <v>38</v>
      </c>
      <c r="C506" t="s">
        <v>433</v>
      </c>
      <c r="D506" t="s">
        <v>79</v>
      </c>
      <c r="E506" t="s">
        <v>80</v>
      </c>
      <c r="F506" t="s">
        <v>202</v>
      </c>
      <c r="G506">
        <v>148840</v>
      </c>
      <c r="H506" s="9">
        <v>1</v>
      </c>
      <c r="I506" s="1">
        <v>45418</v>
      </c>
      <c r="J506">
        <v>5</v>
      </c>
      <c r="K506">
        <v>2024</v>
      </c>
      <c r="L506" t="s">
        <v>37</v>
      </c>
      <c r="M506">
        <v>28.25</v>
      </c>
      <c r="N506" t="s">
        <v>4615</v>
      </c>
      <c r="O506">
        <v>44.025799999999997</v>
      </c>
      <c r="P506" t="s">
        <v>12</v>
      </c>
    </row>
    <row r="507" spans="1:16" hidden="1" x14ac:dyDescent="0.25">
      <c r="A507" t="s">
        <v>39</v>
      </c>
      <c r="B507" t="s">
        <v>38</v>
      </c>
      <c r="C507" t="s">
        <v>471</v>
      </c>
      <c r="D507" t="s">
        <v>48</v>
      </c>
      <c r="E507" t="s">
        <v>49</v>
      </c>
      <c r="F507" t="s">
        <v>202</v>
      </c>
      <c r="G507">
        <v>148839</v>
      </c>
      <c r="H507" s="9">
        <v>1</v>
      </c>
      <c r="I507" s="1">
        <v>45418</v>
      </c>
      <c r="J507">
        <v>5</v>
      </c>
      <c r="K507">
        <v>2024</v>
      </c>
      <c r="L507" t="s">
        <v>37</v>
      </c>
      <c r="M507">
        <v>28.25</v>
      </c>
      <c r="N507" t="s">
        <v>4615</v>
      </c>
      <c r="O507">
        <v>44.025799999999997</v>
      </c>
      <c r="P507" t="s">
        <v>12</v>
      </c>
    </row>
    <row r="508" spans="1:16" hidden="1" x14ac:dyDescent="0.25">
      <c r="A508" t="s">
        <v>39</v>
      </c>
      <c r="B508" t="s">
        <v>38</v>
      </c>
      <c r="C508" t="s">
        <v>472</v>
      </c>
      <c r="D508" t="s">
        <v>67</v>
      </c>
      <c r="E508" t="s">
        <v>68</v>
      </c>
      <c r="F508" t="s">
        <v>202</v>
      </c>
      <c r="G508">
        <v>148838</v>
      </c>
      <c r="H508" s="9">
        <v>2</v>
      </c>
      <c r="I508" s="1">
        <v>45418</v>
      </c>
      <c r="J508">
        <v>5</v>
      </c>
      <c r="K508">
        <v>2024</v>
      </c>
      <c r="L508" t="s">
        <v>37</v>
      </c>
      <c r="M508">
        <v>28.25</v>
      </c>
      <c r="N508" t="s">
        <v>4615</v>
      </c>
      <c r="O508">
        <v>44.025799999999997</v>
      </c>
      <c r="P508" t="s">
        <v>12</v>
      </c>
    </row>
    <row r="509" spans="1:16" hidden="1" x14ac:dyDescent="0.25">
      <c r="A509" t="s">
        <v>39</v>
      </c>
      <c r="B509" t="s">
        <v>16</v>
      </c>
      <c r="C509" t="s">
        <v>5153</v>
      </c>
      <c r="D509" t="s">
        <v>5154</v>
      </c>
      <c r="E509" t="s">
        <v>1017</v>
      </c>
      <c r="F509" t="s">
        <v>202</v>
      </c>
      <c r="G509">
        <v>148837</v>
      </c>
      <c r="H509" s="9">
        <v>1</v>
      </c>
      <c r="I509" s="1">
        <v>45418</v>
      </c>
      <c r="J509">
        <v>5</v>
      </c>
      <c r="K509">
        <v>2024</v>
      </c>
      <c r="L509" t="s">
        <v>37</v>
      </c>
      <c r="M509">
        <v>33.5</v>
      </c>
      <c r="N509" t="s">
        <v>4615</v>
      </c>
      <c r="O509">
        <v>52.207599999999999</v>
      </c>
      <c r="P509" t="s">
        <v>12</v>
      </c>
    </row>
    <row r="510" spans="1:16" hidden="1" x14ac:dyDescent="0.25">
      <c r="A510" t="s">
        <v>39</v>
      </c>
      <c r="B510" t="s">
        <v>38</v>
      </c>
      <c r="C510" t="s">
        <v>472</v>
      </c>
      <c r="D510" t="s">
        <v>67</v>
      </c>
      <c r="E510" t="s">
        <v>68</v>
      </c>
      <c r="F510" t="s">
        <v>202</v>
      </c>
      <c r="G510">
        <v>148836</v>
      </c>
      <c r="H510" s="9">
        <v>1</v>
      </c>
      <c r="I510" s="1">
        <v>45418</v>
      </c>
      <c r="J510">
        <v>5</v>
      </c>
      <c r="K510">
        <v>2024</v>
      </c>
      <c r="L510" t="s">
        <v>37</v>
      </c>
      <c r="M510">
        <v>28.25</v>
      </c>
      <c r="N510" t="s">
        <v>4615</v>
      </c>
      <c r="O510">
        <v>44.025799999999997</v>
      </c>
      <c r="P510" t="s">
        <v>12</v>
      </c>
    </row>
    <row r="511" spans="1:16" hidden="1" x14ac:dyDescent="0.25">
      <c r="A511" t="s">
        <v>39</v>
      </c>
      <c r="B511" t="s">
        <v>38</v>
      </c>
      <c r="C511" t="s">
        <v>3292</v>
      </c>
      <c r="D511" t="s">
        <v>943</v>
      </c>
      <c r="E511" t="s">
        <v>944</v>
      </c>
      <c r="F511" t="s">
        <v>202</v>
      </c>
      <c r="G511">
        <v>148835</v>
      </c>
      <c r="H511" s="9">
        <v>1</v>
      </c>
      <c r="I511" s="1">
        <v>45418</v>
      </c>
      <c r="J511">
        <v>5</v>
      </c>
      <c r="K511">
        <v>2024</v>
      </c>
      <c r="L511" t="s">
        <v>37</v>
      </c>
      <c r="M511">
        <v>28.25</v>
      </c>
      <c r="N511" t="s">
        <v>4615</v>
      </c>
      <c r="O511">
        <v>44.025799999999997</v>
      </c>
      <c r="P511" t="s">
        <v>12</v>
      </c>
    </row>
    <row r="512" spans="1:16" hidden="1" x14ac:dyDescent="0.25">
      <c r="A512" t="s">
        <v>39</v>
      </c>
      <c r="B512" t="s">
        <v>38</v>
      </c>
      <c r="C512" t="s">
        <v>473</v>
      </c>
      <c r="D512" t="s">
        <v>40</v>
      </c>
      <c r="E512" t="s">
        <v>41</v>
      </c>
      <c r="F512" t="s">
        <v>202</v>
      </c>
      <c r="G512">
        <v>148834</v>
      </c>
      <c r="H512" s="9">
        <v>1</v>
      </c>
      <c r="I512" s="1">
        <v>45418</v>
      </c>
      <c r="J512">
        <v>5</v>
      </c>
      <c r="K512">
        <v>2024</v>
      </c>
      <c r="L512" t="s">
        <v>37</v>
      </c>
      <c r="M512">
        <v>28.25</v>
      </c>
      <c r="N512" t="s">
        <v>4615</v>
      </c>
      <c r="O512">
        <v>44.025799999999997</v>
      </c>
      <c r="P512" t="s">
        <v>12</v>
      </c>
    </row>
    <row r="513" spans="1:16" hidden="1" x14ac:dyDescent="0.25">
      <c r="A513" t="s">
        <v>39</v>
      </c>
      <c r="B513" t="s">
        <v>38</v>
      </c>
      <c r="C513" t="s">
        <v>3296</v>
      </c>
      <c r="D513" t="s">
        <v>953</v>
      </c>
      <c r="E513" t="s">
        <v>953</v>
      </c>
      <c r="F513" t="s">
        <v>202</v>
      </c>
      <c r="G513">
        <v>148833</v>
      </c>
      <c r="H513" s="9">
        <v>1</v>
      </c>
      <c r="I513" s="1">
        <v>45418</v>
      </c>
      <c r="J513">
        <v>5</v>
      </c>
      <c r="K513">
        <v>2024</v>
      </c>
      <c r="L513" t="s">
        <v>37</v>
      </c>
      <c r="M513">
        <v>28.25</v>
      </c>
      <c r="N513" t="s">
        <v>4615</v>
      </c>
      <c r="O513">
        <v>44.025799999999997</v>
      </c>
      <c r="P513" t="s">
        <v>12</v>
      </c>
    </row>
    <row r="514" spans="1:16" hidden="1" x14ac:dyDescent="0.25">
      <c r="A514" t="s">
        <v>39</v>
      </c>
      <c r="B514" t="s">
        <v>16</v>
      </c>
      <c r="C514" t="s">
        <v>529</v>
      </c>
      <c r="D514" t="s">
        <v>65</v>
      </c>
      <c r="E514" t="s">
        <v>66</v>
      </c>
      <c r="F514" t="s">
        <v>202</v>
      </c>
      <c r="G514">
        <v>148832</v>
      </c>
      <c r="H514" s="9">
        <v>1</v>
      </c>
      <c r="I514" s="1">
        <v>45418</v>
      </c>
      <c r="J514">
        <v>5</v>
      </c>
      <c r="K514">
        <v>2024</v>
      </c>
      <c r="L514" t="s">
        <v>37</v>
      </c>
      <c r="M514">
        <v>28.25</v>
      </c>
      <c r="N514" t="s">
        <v>4615</v>
      </c>
      <c r="O514">
        <v>44.025799999999997</v>
      </c>
      <c r="P514" t="s">
        <v>12</v>
      </c>
    </row>
    <row r="515" spans="1:16" hidden="1" x14ac:dyDescent="0.25">
      <c r="A515" t="s">
        <v>39</v>
      </c>
      <c r="B515" t="s">
        <v>38</v>
      </c>
      <c r="C515" t="s">
        <v>3262</v>
      </c>
      <c r="D515" t="s">
        <v>884</v>
      </c>
      <c r="E515" t="s">
        <v>885</v>
      </c>
      <c r="F515" t="s">
        <v>202</v>
      </c>
      <c r="G515">
        <v>148830</v>
      </c>
      <c r="H515" s="9">
        <v>1</v>
      </c>
      <c r="I515" s="1">
        <v>45418</v>
      </c>
      <c r="J515">
        <v>5</v>
      </c>
      <c r="K515">
        <v>2024</v>
      </c>
      <c r="L515" t="s">
        <v>37</v>
      </c>
      <c r="M515">
        <v>28.25</v>
      </c>
      <c r="N515" t="s">
        <v>4615</v>
      </c>
      <c r="O515">
        <v>44.025799999999997</v>
      </c>
      <c r="P515" t="s">
        <v>12</v>
      </c>
    </row>
    <row r="516" spans="1:16" hidden="1" x14ac:dyDescent="0.25">
      <c r="A516" t="s">
        <v>39</v>
      </c>
      <c r="B516" t="s">
        <v>38</v>
      </c>
      <c r="C516" t="s">
        <v>478</v>
      </c>
      <c r="D516" t="s">
        <v>35</v>
      </c>
      <c r="E516" t="s">
        <v>36</v>
      </c>
      <c r="F516" t="s">
        <v>202</v>
      </c>
      <c r="G516">
        <v>148829</v>
      </c>
      <c r="H516" s="9">
        <v>1</v>
      </c>
      <c r="I516" s="1">
        <v>45418</v>
      </c>
      <c r="J516">
        <v>5</v>
      </c>
      <c r="K516">
        <v>2024</v>
      </c>
      <c r="L516" t="s">
        <v>37</v>
      </c>
      <c r="M516">
        <v>28.25</v>
      </c>
      <c r="N516" t="s">
        <v>4615</v>
      </c>
      <c r="O516">
        <v>44.025799999999997</v>
      </c>
      <c r="P516" t="s">
        <v>12</v>
      </c>
    </row>
    <row r="517" spans="1:16" hidden="1" x14ac:dyDescent="0.25">
      <c r="A517" t="s">
        <v>39</v>
      </c>
      <c r="B517" t="s">
        <v>16</v>
      </c>
      <c r="C517" t="s">
        <v>509</v>
      </c>
      <c r="D517" t="s">
        <v>76</v>
      </c>
      <c r="E517" t="s">
        <v>76</v>
      </c>
      <c r="F517" t="s">
        <v>202</v>
      </c>
      <c r="G517">
        <v>148828</v>
      </c>
      <c r="H517" s="9">
        <v>1</v>
      </c>
      <c r="I517" s="1">
        <v>45417</v>
      </c>
      <c r="J517">
        <v>5</v>
      </c>
      <c r="K517">
        <v>2024</v>
      </c>
      <c r="L517" t="s">
        <v>37</v>
      </c>
      <c r="M517">
        <v>28.5</v>
      </c>
      <c r="N517" t="s">
        <v>4615</v>
      </c>
      <c r="O517">
        <v>44.415399999999998</v>
      </c>
      <c r="P517" t="s">
        <v>12</v>
      </c>
    </row>
    <row r="518" spans="1:16" hidden="1" x14ac:dyDescent="0.25">
      <c r="A518" t="s">
        <v>39</v>
      </c>
      <c r="B518" t="s">
        <v>16</v>
      </c>
      <c r="C518" t="s">
        <v>576</v>
      </c>
      <c r="D518" t="s">
        <v>90</v>
      </c>
      <c r="E518" t="s">
        <v>91</v>
      </c>
      <c r="F518" t="s">
        <v>202</v>
      </c>
      <c r="G518">
        <v>148827</v>
      </c>
      <c r="H518" s="9">
        <v>1</v>
      </c>
      <c r="I518" s="1">
        <v>45417</v>
      </c>
      <c r="J518">
        <v>5</v>
      </c>
      <c r="K518">
        <v>2024</v>
      </c>
      <c r="L518" t="s">
        <v>37</v>
      </c>
      <c r="M518">
        <v>33.5</v>
      </c>
      <c r="N518" t="s">
        <v>4615</v>
      </c>
      <c r="O518">
        <v>52.207599999999999</v>
      </c>
      <c r="P518" t="s">
        <v>12</v>
      </c>
    </row>
    <row r="519" spans="1:16" hidden="1" x14ac:dyDescent="0.25">
      <c r="A519" t="s">
        <v>39</v>
      </c>
      <c r="B519" t="s">
        <v>38</v>
      </c>
      <c r="C519" t="s">
        <v>507</v>
      </c>
      <c r="D519" t="s">
        <v>75</v>
      </c>
      <c r="E519" t="s">
        <v>75</v>
      </c>
      <c r="F519" t="s">
        <v>202</v>
      </c>
      <c r="G519">
        <v>148826</v>
      </c>
      <c r="H519" s="9">
        <v>1</v>
      </c>
      <c r="I519" s="1">
        <v>45417</v>
      </c>
      <c r="J519">
        <v>5</v>
      </c>
      <c r="K519">
        <v>2024</v>
      </c>
      <c r="L519" t="s">
        <v>37</v>
      </c>
      <c r="M519">
        <v>28.25</v>
      </c>
      <c r="N519" t="s">
        <v>4615</v>
      </c>
      <c r="O519">
        <v>44.025799999999997</v>
      </c>
      <c r="P519" t="s">
        <v>12</v>
      </c>
    </row>
    <row r="520" spans="1:16" hidden="1" x14ac:dyDescent="0.25">
      <c r="A520" t="s">
        <v>39</v>
      </c>
      <c r="B520" t="s">
        <v>38</v>
      </c>
      <c r="C520" t="s">
        <v>478</v>
      </c>
      <c r="D520" t="s">
        <v>35</v>
      </c>
      <c r="E520" t="s">
        <v>36</v>
      </c>
      <c r="F520" t="s">
        <v>202</v>
      </c>
      <c r="G520">
        <v>148825</v>
      </c>
      <c r="H520" s="9">
        <v>1</v>
      </c>
      <c r="I520" s="1">
        <v>45417</v>
      </c>
      <c r="J520">
        <v>5</v>
      </c>
      <c r="K520">
        <v>2024</v>
      </c>
      <c r="L520" t="s">
        <v>37</v>
      </c>
      <c r="M520">
        <v>28.25</v>
      </c>
      <c r="N520" t="s">
        <v>4615</v>
      </c>
      <c r="O520">
        <v>44.025799999999997</v>
      </c>
      <c r="P520" t="s">
        <v>12</v>
      </c>
    </row>
    <row r="521" spans="1:16" hidden="1" x14ac:dyDescent="0.25">
      <c r="A521" t="s">
        <v>39</v>
      </c>
      <c r="B521" t="s">
        <v>38</v>
      </c>
      <c r="C521" t="s">
        <v>3292</v>
      </c>
      <c r="D521" t="s">
        <v>943</v>
      </c>
      <c r="E521" t="s">
        <v>944</v>
      </c>
      <c r="F521" t="s">
        <v>202</v>
      </c>
      <c r="G521">
        <v>148824</v>
      </c>
      <c r="H521" s="9">
        <v>1</v>
      </c>
      <c r="I521" s="1">
        <v>45417</v>
      </c>
      <c r="J521">
        <v>5</v>
      </c>
      <c r="K521">
        <v>2024</v>
      </c>
      <c r="L521" t="s">
        <v>37</v>
      </c>
      <c r="M521">
        <v>28.25</v>
      </c>
      <c r="N521" t="s">
        <v>4615</v>
      </c>
      <c r="O521">
        <v>44.025799999999997</v>
      </c>
      <c r="P521" t="s">
        <v>12</v>
      </c>
    </row>
    <row r="522" spans="1:16" hidden="1" x14ac:dyDescent="0.25">
      <c r="A522" t="s">
        <v>39</v>
      </c>
      <c r="B522" t="s">
        <v>38</v>
      </c>
      <c r="C522" t="s">
        <v>506</v>
      </c>
      <c r="D522" t="s">
        <v>52</v>
      </c>
      <c r="E522" t="s">
        <v>53</v>
      </c>
      <c r="F522" t="s">
        <v>202</v>
      </c>
      <c r="G522">
        <v>148823</v>
      </c>
      <c r="H522" s="9">
        <v>1</v>
      </c>
      <c r="I522" s="1">
        <v>45417</v>
      </c>
      <c r="J522">
        <v>5</v>
      </c>
      <c r="K522">
        <v>2024</v>
      </c>
      <c r="L522" t="s">
        <v>37</v>
      </c>
      <c r="M522">
        <v>28.25</v>
      </c>
      <c r="N522" t="s">
        <v>4615</v>
      </c>
      <c r="O522">
        <v>44.025799999999997</v>
      </c>
      <c r="P522" t="s">
        <v>12</v>
      </c>
    </row>
    <row r="523" spans="1:16" hidden="1" x14ac:dyDescent="0.25">
      <c r="A523" t="s">
        <v>39</v>
      </c>
      <c r="B523" t="s">
        <v>38</v>
      </c>
      <c r="C523" t="s">
        <v>433</v>
      </c>
      <c r="D523" t="s">
        <v>79</v>
      </c>
      <c r="E523" t="s">
        <v>80</v>
      </c>
      <c r="F523" t="s">
        <v>202</v>
      </c>
      <c r="G523">
        <v>148821</v>
      </c>
      <c r="H523" s="9">
        <v>1</v>
      </c>
      <c r="I523" s="1">
        <v>45417</v>
      </c>
      <c r="J523">
        <v>5</v>
      </c>
      <c r="K523">
        <v>2024</v>
      </c>
      <c r="L523" t="s">
        <v>37</v>
      </c>
      <c r="M523">
        <v>28.25</v>
      </c>
      <c r="N523" t="s">
        <v>4615</v>
      </c>
      <c r="O523">
        <v>44.025799999999997</v>
      </c>
      <c r="P523" t="s">
        <v>12</v>
      </c>
    </row>
    <row r="524" spans="1:16" hidden="1" x14ac:dyDescent="0.25">
      <c r="A524" t="s">
        <v>39</v>
      </c>
      <c r="B524" t="s">
        <v>16</v>
      </c>
      <c r="C524" t="s">
        <v>508</v>
      </c>
      <c r="D524" t="s">
        <v>94</v>
      </c>
      <c r="E524" t="s">
        <v>94</v>
      </c>
      <c r="F524" t="s">
        <v>202</v>
      </c>
      <c r="G524">
        <v>148820</v>
      </c>
      <c r="H524" s="9">
        <v>1</v>
      </c>
      <c r="I524" s="1">
        <v>45417</v>
      </c>
      <c r="J524">
        <v>5</v>
      </c>
      <c r="K524">
        <v>2024</v>
      </c>
      <c r="L524" t="s">
        <v>37</v>
      </c>
      <c r="M524">
        <v>33.5</v>
      </c>
      <c r="N524" t="s">
        <v>4615</v>
      </c>
      <c r="O524">
        <v>52.207599999999999</v>
      </c>
      <c r="P524" t="s">
        <v>12</v>
      </c>
    </row>
    <row r="525" spans="1:16" hidden="1" x14ac:dyDescent="0.25">
      <c r="A525" t="s">
        <v>39</v>
      </c>
      <c r="B525" t="s">
        <v>38</v>
      </c>
      <c r="C525" t="s">
        <v>478</v>
      </c>
      <c r="D525" t="s">
        <v>35</v>
      </c>
      <c r="E525" t="s">
        <v>36</v>
      </c>
      <c r="F525" t="s">
        <v>202</v>
      </c>
      <c r="G525">
        <v>148818</v>
      </c>
      <c r="H525" s="9">
        <v>1</v>
      </c>
      <c r="I525" s="1">
        <v>45417</v>
      </c>
      <c r="J525">
        <v>5</v>
      </c>
      <c r="K525">
        <v>2024</v>
      </c>
      <c r="L525" t="s">
        <v>37</v>
      </c>
      <c r="M525">
        <v>28.25</v>
      </c>
      <c r="N525" t="s">
        <v>4615</v>
      </c>
      <c r="O525">
        <v>44.025799999999997</v>
      </c>
      <c r="P525" t="s">
        <v>12</v>
      </c>
    </row>
    <row r="526" spans="1:16" hidden="1" x14ac:dyDescent="0.25">
      <c r="A526" t="s">
        <v>39</v>
      </c>
      <c r="B526" t="s">
        <v>38</v>
      </c>
      <c r="C526" t="s">
        <v>533</v>
      </c>
      <c r="D526" t="s">
        <v>54</v>
      </c>
      <c r="E526" t="s">
        <v>55</v>
      </c>
      <c r="F526" t="s">
        <v>202</v>
      </c>
      <c r="G526">
        <v>148817</v>
      </c>
      <c r="H526" s="9">
        <v>1</v>
      </c>
      <c r="I526" s="1">
        <v>45417</v>
      </c>
      <c r="J526">
        <v>5</v>
      </c>
      <c r="K526">
        <v>2024</v>
      </c>
      <c r="L526" t="s">
        <v>37</v>
      </c>
      <c r="M526">
        <v>28.25</v>
      </c>
      <c r="N526" t="s">
        <v>4615</v>
      </c>
      <c r="O526">
        <v>44.025799999999997</v>
      </c>
      <c r="P526" t="s">
        <v>12</v>
      </c>
    </row>
    <row r="527" spans="1:16" hidden="1" x14ac:dyDescent="0.25">
      <c r="A527" t="s">
        <v>39</v>
      </c>
      <c r="B527" t="s">
        <v>38</v>
      </c>
      <c r="C527" t="s">
        <v>473</v>
      </c>
      <c r="D527" t="s">
        <v>40</v>
      </c>
      <c r="E527" t="s">
        <v>41</v>
      </c>
      <c r="F527" t="s">
        <v>202</v>
      </c>
      <c r="G527">
        <v>148816</v>
      </c>
      <c r="H527" s="9">
        <v>1</v>
      </c>
      <c r="I527" s="1">
        <v>45417</v>
      </c>
      <c r="J527">
        <v>5</v>
      </c>
      <c r="K527">
        <v>2024</v>
      </c>
      <c r="L527" t="s">
        <v>37</v>
      </c>
      <c r="M527">
        <v>28.25</v>
      </c>
      <c r="N527" t="s">
        <v>4615</v>
      </c>
      <c r="O527">
        <v>44.025799999999997</v>
      </c>
      <c r="P527" t="s">
        <v>12</v>
      </c>
    </row>
    <row r="528" spans="1:16" hidden="1" x14ac:dyDescent="0.25">
      <c r="A528" t="s">
        <v>39</v>
      </c>
      <c r="B528" t="s">
        <v>38</v>
      </c>
      <c r="C528" t="s">
        <v>507</v>
      </c>
      <c r="D528" t="s">
        <v>75</v>
      </c>
      <c r="E528" t="s">
        <v>75</v>
      </c>
      <c r="F528" t="s">
        <v>202</v>
      </c>
      <c r="G528">
        <v>148815</v>
      </c>
      <c r="H528" s="9">
        <v>1</v>
      </c>
      <c r="I528" s="1">
        <v>45417</v>
      </c>
      <c r="J528">
        <v>5</v>
      </c>
      <c r="K528">
        <v>2024</v>
      </c>
      <c r="L528" t="s">
        <v>37</v>
      </c>
      <c r="M528">
        <v>28.25</v>
      </c>
      <c r="N528" t="s">
        <v>4615</v>
      </c>
      <c r="O528">
        <v>44.025799999999997</v>
      </c>
      <c r="P528" t="s">
        <v>12</v>
      </c>
    </row>
    <row r="529" spans="1:16" hidden="1" x14ac:dyDescent="0.25">
      <c r="A529" t="s">
        <v>39</v>
      </c>
      <c r="B529" t="s">
        <v>38</v>
      </c>
      <c r="C529" t="s">
        <v>478</v>
      </c>
      <c r="D529" t="s">
        <v>35</v>
      </c>
      <c r="E529" t="s">
        <v>36</v>
      </c>
      <c r="F529" t="s">
        <v>202</v>
      </c>
      <c r="G529">
        <v>148813</v>
      </c>
      <c r="H529" s="9">
        <v>1</v>
      </c>
      <c r="I529" s="1">
        <v>45417</v>
      </c>
      <c r="J529">
        <v>5</v>
      </c>
      <c r="K529">
        <v>2024</v>
      </c>
      <c r="L529" t="s">
        <v>37</v>
      </c>
      <c r="M529">
        <v>28.25</v>
      </c>
      <c r="N529" t="s">
        <v>4615</v>
      </c>
      <c r="O529">
        <v>44.025799999999997</v>
      </c>
      <c r="P529" t="s">
        <v>12</v>
      </c>
    </row>
    <row r="530" spans="1:16" hidden="1" x14ac:dyDescent="0.25">
      <c r="A530" t="s">
        <v>39</v>
      </c>
      <c r="B530" t="s">
        <v>38</v>
      </c>
      <c r="C530" t="s">
        <v>432</v>
      </c>
      <c r="D530" t="s">
        <v>73</v>
      </c>
      <c r="E530" t="s">
        <v>74</v>
      </c>
      <c r="F530" t="s">
        <v>202</v>
      </c>
      <c r="G530">
        <v>148812</v>
      </c>
      <c r="H530" s="9">
        <v>1</v>
      </c>
      <c r="I530" s="1">
        <v>45417</v>
      </c>
      <c r="J530">
        <v>5</v>
      </c>
      <c r="K530">
        <v>2024</v>
      </c>
      <c r="L530" t="s">
        <v>37</v>
      </c>
      <c r="M530">
        <v>28.25</v>
      </c>
      <c r="N530" t="s">
        <v>4615</v>
      </c>
      <c r="O530">
        <v>44.025799999999997</v>
      </c>
      <c r="P530" t="s">
        <v>12</v>
      </c>
    </row>
    <row r="531" spans="1:16" hidden="1" x14ac:dyDescent="0.25">
      <c r="A531" t="s">
        <v>39</v>
      </c>
      <c r="B531" t="s">
        <v>38</v>
      </c>
      <c r="C531" t="s">
        <v>515</v>
      </c>
      <c r="D531" t="s">
        <v>42</v>
      </c>
      <c r="E531" t="s">
        <v>43</v>
      </c>
      <c r="F531" t="s">
        <v>202</v>
      </c>
      <c r="G531">
        <v>148810</v>
      </c>
      <c r="H531" s="9">
        <v>1</v>
      </c>
      <c r="I531" s="1">
        <v>45417</v>
      </c>
      <c r="J531">
        <v>5</v>
      </c>
      <c r="K531">
        <v>2024</v>
      </c>
      <c r="L531" t="s">
        <v>37</v>
      </c>
      <c r="M531">
        <v>28.25</v>
      </c>
      <c r="N531" t="s">
        <v>4615</v>
      </c>
      <c r="O531">
        <v>44.025799999999997</v>
      </c>
      <c r="P531" t="s">
        <v>12</v>
      </c>
    </row>
    <row r="532" spans="1:16" hidden="1" x14ac:dyDescent="0.25">
      <c r="A532" t="s">
        <v>39</v>
      </c>
      <c r="B532" t="s">
        <v>16</v>
      </c>
      <c r="C532" t="s">
        <v>2935</v>
      </c>
      <c r="D532" t="s">
        <v>1004</v>
      </c>
      <c r="E532" t="s">
        <v>1005</v>
      </c>
      <c r="F532" t="s">
        <v>202</v>
      </c>
      <c r="G532">
        <v>148809</v>
      </c>
      <c r="H532" s="9">
        <v>1</v>
      </c>
      <c r="I532" s="1">
        <v>45417</v>
      </c>
      <c r="J532">
        <v>5</v>
      </c>
      <c r="K532">
        <v>2024</v>
      </c>
      <c r="L532" t="s">
        <v>37</v>
      </c>
      <c r="M532">
        <v>33.5</v>
      </c>
      <c r="N532" t="s">
        <v>4615</v>
      </c>
      <c r="O532">
        <v>52.207599999999999</v>
      </c>
      <c r="P532" t="s">
        <v>12</v>
      </c>
    </row>
    <row r="533" spans="1:16" hidden="1" x14ac:dyDescent="0.25">
      <c r="A533" t="s">
        <v>39</v>
      </c>
      <c r="B533" t="s">
        <v>38</v>
      </c>
      <c r="C533" t="s">
        <v>515</v>
      </c>
      <c r="D533" t="s">
        <v>42</v>
      </c>
      <c r="E533" t="s">
        <v>43</v>
      </c>
      <c r="F533" t="s">
        <v>202</v>
      </c>
      <c r="G533">
        <v>148803</v>
      </c>
      <c r="H533" s="9">
        <v>1</v>
      </c>
      <c r="I533" s="1">
        <v>45417</v>
      </c>
      <c r="J533">
        <v>5</v>
      </c>
      <c r="K533">
        <v>2024</v>
      </c>
      <c r="L533" t="s">
        <v>37</v>
      </c>
      <c r="M533">
        <v>28.25</v>
      </c>
      <c r="N533" t="s">
        <v>4615</v>
      </c>
      <c r="O533">
        <v>44.025799999999997</v>
      </c>
      <c r="P533" t="s">
        <v>12</v>
      </c>
    </row>
    <row r="534" spans="1:16" hidden="1" x14ac:dyDescent="0.25">
      <c r="A534" t="s">
        <v>39</v>
      </c>
      <c r="B534" t="s">
        <v>16</v>
      </c>
      <c r="C534" t="s">
        <v>2935</v>
      </c>
      <c r="D534" t="s">
        <v>1004</v>
      </c>
      <c r="E534" t="s">
        <v>1005</v>
      </c>
      <c r="F534" t="s">
        <v>202</v>
      </c>
      <c r="G534">
        <v>148801</v>
      </c>
      <c r="H534" s="9">
        <v>1</v>
      </c>
      <c r="I534" s="1">
        <v>45417</v>
      </c>
      <c r="J534">
        <v>5</v>
      </c>
      <c r="K534">
        <v>2024</v>
      </c>
      <c r="L534" t="s">
        <v>37</v>
      </c>
      <c r="M534">
        <v>33.5</v>
      </c>
      <c r="N534" t="s">
        <v>4615</v>
      </c>
      <c r="O534">
        <v>52.207599999999999</v>
      </c>
      <c r="P534" t="s">
        <v>12</v>
      </c>
    </row>
    <row r="535" spans="1:16" hidden="1" x14ac:dyDescent="0.25">
      <c r="A535" t="s">
        <v>39</v>
      </c>
      <c r="B535" t="s">
        <v>38</v>
      </c>
      <c r="C535" t="s">
        <v>3275</v>
      </c>
      <c r="D535" t="s">
        <v>910</v>
      </c>
      <c r="E535" t="s">
        <v>911</v>
      </c>
      <c r="F535" t="s">
        <v>202</v>
      </c>
      <c r="G535">
        <v>148798</v>
      </c>
      <c r="H535" s="9">
        <v>1</v>
      </c>
      <c r="I535" s="1">
        <v>45417</v>
      </c>
      <c r="J535">
        <v>5</v>
      </c>
      <c r="K535">
        <v>2024</v>
      </c>
      <c r="L535" t="s">
        <v>37</v>
      </c>
      <c r="M535">
        <v>28.25</v>
      </c>
      <c r="N535" t="s">
        <v>4615</v>
      </c>
      <c r="O535">
        <v>44.025799999999997</v>
      </c>
      <c r="P535" t="s">
        <v>12</v>
      </c>
    </row>
    <row r="536" spans="1:16" hidden="1" x14ac:dyDescent="0.25">
      <c r="A536" t="s">
        <v>17</v>
      </c>
      <c r="B536" t="s">
        <v>199</v>
      </c>
      <c r="C536" t="s">
        <v>4653</v>
      </c>
      <c r="D536" t="s">
        <v>4654</v>
      </c>
      <c r="E536" t="s">
        <v>4655</v>
      </c>
      <c r="F536" t="s">
        <v>202</v>
      </c>
      <c r="G536">
        <v>148776</v>
      </c>
      <c r="H536" s="9">
        <v>15</v>
      </c>
      <c r="I536" s="1">
        <v>45517</v>
      </c>
      <c r="J536">
        <v>8</v>
      </c>
      <c r="K536">
        <v>2024</v>
      </c>
      <c r="L536" t="s">
        <v>109</v>
      </c>
      <c r="M536">
        <v>10.5</v>
      </c>
      <c r="N536" t="s">
        <v>4619</v>
      </c>
      <c r="O536">
        <v>16.363600000000002</v>
      </c>
      <c r="P536" t="s">
        <v>12</v>
      </c>
    </row>
    <row r="537" spans="1:16" hidden="1" x14ac:dyDescent="0.25">
      <c r="A537" t="s">
        <v>17</v>
      </c>
      <c r="B537" t="s">
        <v>199</v>
      </c>
      <c r="C537" t="s">
        <v>519</v>
      </c>
      <c r="D537" t="s">
        <v>254</v>
      </c>
      <c r="E537" t="s">
        <v>255</v>
      </c>
      <c r="F537" t="s">
        <v>202</v>
      </c>
      <c r="G537">
        <v>148776</v>
      </c>
      <c r="H537" s="9">
        <v>14</v>
      </c>
      <c r="I537" s="1">
        <v>45517</v>
      </c>
      <c r="J537">
        <v>8</v>
      </c>
      <c r="K537">
        <v>2024</v>
      </c>
      <c r="L537" t="s">
        <v>109</v>
      </c>
      <c r="M537">
        <v>8.5</v>
      </c>
      <c r="N537" t="s">
        <v>4619</v>
      </c>
      <c r="O537">
        <v>13.246700000000001</v>
      </c>
      <c r="P537" t="s">
        <v>12</v>
      </c>
    </row>
    <row r="538" spans="1:16" hidden="1" x14ac:dyDescent="0.25">
      <c r="A538" t="s">
        <v>17</v>
      </c>
      <c r="B538" t="s">
        <v>199</v>
      </c>
      <c r="C538" t="s">
        <v>566</v>
      </c>
      <c r="D538" t="s">
        <v>388</v>
      </c>
      <c r="E538" t="s">
        <v>389</v>
      </c>
      <c r="F538" t="s">
        <v>202</v>
      </c>
      <c r="G538">
        <v>148776</v>
      </c>
      <c r="H538" s="9">
        <v>42</v>
      </c>
      <c r="I538" s="1">
        <v>45517</v>
      </c>
      <c r="J538">
        <v>8</v>
      </c>
      <c r="K538">
        <v>2024</v>
      </c>
      <c r="L538" t="s">
        <v>109</v>
      </c>
      <c r="M538">
        <v>18</v>
      </c>
      <c r="N538" t="s">
        <v>4619</v>
      </c>
      <c r="O538">
        <v>28.0518</v>
      </c>
      <c r="P538" t="s">
        <v>12</v>
      </c>
    </row>
    <row r="539" spans="1:16" hidden="1" x14ac:dyDescent="0.25">
      <c r="A539" t="s">
        <v>17</v>
      </c>
      <c r="B539" t="s">
        <v>202</v>
      </c>
      <c r="C539" t="s">
        <v>2795</v>
      </c>
      <c r="D539" t="s">
        <v>1726</v>
      </c>
      <c r="E539" t="s">
        <v>1727</v>
      </c>
      <c r="F539" t="s">
        <v>202</v>
      </c>
      <c r="G539">
        <v>148776</v>
      </c>
      <c r="H539" s="9">
        <v>26</v>
      </c>
      <c r="I539" s="1">
        <v>45517</v>
      </c>
      <c r="J539">
        <v>8</v>
      </c>
      <c r="K539">
        <v>2024</v>
      </c>
      <c r="L539" t="s">
        <v>109</v>
      </c>
      <c r="M539">
        <v>20</v>
      </c>
      <c r="N539" t="s">
        <v>4619</v>
      </c>
      <c r="O539">
        <v>31.168700000000001</v>
      </c>
      <c r="P539" t="s">
        <v>12</v>
      </c>
    </row>
    <row r="540" spans="1:16" hidden="1" x14ac:dyDescent="0.25">
      <c r="A540" t="s">
        <v>17</v>
      </c>
      <c r="B540" t="s">
        <v>199</v>
      </c>
      <c r="C540" t="s">
        <v>2872</v>
      </c>
      <c r="D540" t="s">
        <v>1728</v>
      </c>
      <c r="E540" t="s">
        <v>1729</v>
      </c>
      <c r="F540" t="s">
        <v>202</v>
      </c>
      <c r="G540">
        <v>148776</v>
      </c>
      <c r="H540" s="9">
        <v>18</v>
      </c>
      <c r="I540" s="1">
        <v>45517</v>
      </c>
      <c r="J540">
        <v>8</v>
      </c>
      <c r="K540">
        <v>2024</v>
      </c>
      <c r="L540" t="s">
        <v>109</v>
      </c>
      <c r="M540">
        <v>6.5</v>
      </c>
      <c r="N540" t="s">
        <v>4619</v>
      </c>
      <c r="O540">
        <v>10.129799999999999</v>
      </c>
      <c r="P540" t="s">
        <v>12</v>
      </c>
    </row>
    <row r="541" spans="1:16" x14ac:dyDescent="0.25">
      <c r="A541" t="s">
        <v>17</v>
      </c>
      <c r="B541" t="s">
        <v>26</v>
      </c>
      <c r="C541" t="s">
        <v>540</v>
      </c>
      <c r="D541" t="s">
        <v>252</v>
      </c>
      <c r="E541" t="s">
        <v>253</v>
      </c>
      <c r="F541" t="s">
        <v>202</v>
      </c>
      <c r="G541">
        <v>148776</v>
      </c>
      <c r="H541" s="9">
        <v>23</v>
      </c>
      <c r="I541" s="1">
        <v>45517</v>
      </c>
      <c r="J541">
        <v>8</v>
      </c>
      <c r="K541">
        <v>2024</v>
      </c>
      <c r="L541" t="s">
        <v>109</v>
      </c>
      <c r="M541">
        <v>14</v>
      </c>
      <c r="N541" t="s">
        <v>4619</v>
      </c>
      <c r="O541">
        <v>21.818100000000001</v>
      </c>
      <c r="P541" t="s">
        <v>12</v>
      </c>
    </row>
    <row r="542" spans="1:16" hidden="1" x14ac:dyDescent="0.25">
      <c r="A542" t="s">
        <v>17</v>
      </c>
      <c r="B542" t="s">
        <v>26</v>
      </c>
      <c r="C542" t="s">
        <v>2787</v>
      </c>
      <c r="D542" t="s">
        <v>1518</v>
      </c>
      <c r="E542" t="s">
        <v>1519</v>
      </c>
      <c r="F542" t="s">
        <v>202</v>
      </c>
      <c r="G542">
        <v>148776</v>
      </c>
      <c r="H542" s="9">
        <v>37</v>
      </c>
      <c r="I542" s="1">
        <v>45517</v>
      </c>
      <c r="J542">
        <v>8</v>
      </c>
      <c r="K542">
        <v>2024</v>
      </c>
      <c r="L542" t="s">
        <v>109</v>
      </c>
      <c r="M542">
        <v>42</v>
      </c>
      <c r="N542" t="s">
        <v>4619</v>
      </c>
      <c r="O542">
        <v>65.454300000000003</v>
      </c>
      <c r="P542" t="s">
        <v>12</v>
      </c>
    </row>
    <row r="543" spans="1:16" hidden="1" x14ac:dyDescent="0.25">
      <c r="A543" t="s">
        <v>17</v>
      </c>
      <c r="B543" t="s">
        <v>26</v>
      </c>
      <c r="C543" t="s">
        <v>562</v>
      </c>
      <c r="D543" t="s">
        <v>205</v>
      </c>
      <c r="E543" t="s">
        <v>206</v>
      </c>
      <c r="F543" t="s">
        <v>202</v>
      </c>
      <c r="G543">
        <v>148776</v>
      </c>
      <c r="H543" s="9">
        <v>19</v>
      </c>
      <c r="I543" s="1">
        <v>45517</v>
      </c>
      <c r="J543">
        <v>8</v>
      </c>
      <c r="K543">
        <v>2024</v>
      </c>
      <c r="L543" t="s">
        <v>109</v>
      </c>
      <c r="M543">
        <v>20.5</v>
      </c>
      <c r="N543" t="s">
        <v>4619</v>
      </c>
      <c r="O543">
        <v>31.947900000000001</v>
      </c>
      <c r="P543" t="s">
        <v>12</v>
      </c>
    </row>
    <row r="544" spans="1:16" hidden="1" x14ac:dyDescent="0.25">
      <c r="A544" t="s">
        <v>17</v>
      </c>
      <c r="B544" t="s">
        <v>26</v>
      </c>
      <c r="C544" t="s">
        <v>514</v>
      </c>
      <c r="D544" t="s">
        <v>290</v>
      </c>
      <c r="E544" t="s">
        <v>291</v>
      </c>
      <c r="F544" t="s">
        <v>202</v>
      </c>
      <c r="G544">
        <v>148776</v>
      </c>
      <c r="H544" s="9">
        <v>13</v>
      </c>
      <c r="I544" s="1">
        <v>45517</v>
      </c>
      <c r="J544">
        <v>8</v>
      </c>
      <c r="K544">
        <v>2024</v>
      </c>
      <c r="L544" t="s">
        <v>109</v>
      </c>
      <c r="M544">
        <v>18.5</v>
      </c>
      <c r="N544" t="s">
        <v>4619</v>
      </c>
      <c r="O544">
        <v>28.831099999999999</v>
      </c>
      <c r="P544" t="s">
        <v>12</v>
      </c>
    </row>
    <row r="545" spans="1:16" hidden="1" x14ac:dyDescent="0.25">
      <c r="A545" t="s">
        <v>17</v>
      </c>
      <c r="B545" t="s">
        <v>202</v>
      </c>
      <c r="C545" t="s">
        <v>584</v>
      </c>
      <c r="D545" t="s">
        <v>270</v>
      </c>
      <c r="E545" t="s">
        <v>271</v>
      </c>
      <c r="F545" t="s">
        <v>202</v>
      </c>
      <c r="G545">
        <v>148776</v>
      </c>
      <c r="H545" s="9">
        <v>6</v>
      </c>
      <c r="I545" s="1">
        <v>45517</v>
      </c>
      <c r="J545">
        <v>8</v>
      </c>
      <c r="K545">
        <v>2024</v>
      </c>
      <c r="L545" t="s">
        <v>109</v>
      </c>
      <c r="M545">
        <v>28</v>
      </c>
      <c r="N545" t="s">
        <v>4619</v>
      </c>
      <c r="O545">
        <v>43.636200000000002</v>
      </c>
      <c r="P545" t="s">
        <v>12</v>
      </c>
    </row>
    <row r="546" spans="1:16" hidden="1" x14ac:dyDescent="0.25">
      <c r="A546" t="s">
        <v>17</v>
      </c>
      <c r="B546" t="s">
        <v>16</v>
      </c>
      <c r="C546" t="s">
        <v>5700</v>
      </c>
      <c r="D546" t="s">
        <v>5701</v>
      </c>
      <c r="E546" t="s">
        <v>5702</v>
      </c>
      <c r="F546" t="s">
        <v>202</v>
      </c>
      <c r="G546">
        <v>148776</v>
      </c>
      <c r="H546" s="9">
        <v>12</v>
      </c>
      <c r="I546" s="1">
        <v>45517</v>
      </c>
      <c r="J546">
        <v>8</v>
      </c>
      <c r="K546">
        <v>2024</v>
      </c>
      <c r="L546" t="s">
        <v>109</v>
      </c>
      <c r="M546">
        <v>23</v>
      </c>
      <c r="N546" t="s">
        <v>4619</v>
      </c>
      <c r="O546">
        <v>35.844000000000001</v>
      </c>
      <c r="P546" t="s">
        <v>12</v>
      </c>
    </row>
    <row r="547" spans="1:16" hidden="1" x14ac:dyDescent="0.25">
      <c r="A547" t="s">
        <v>17</v>
      </c>
      <c r="B547" t="s">
        <v>199</v>
      </c>
      <c r="C547" t="s">
        <v>435</v>
      </c>
      <c r="D547" t="s">
        <v>224</v>
      </c>
      <c r="E547" t="s">
        <v>1590</v>
      </c>
      <c r="F547" t="s">
        <v>202</v>
      </c>
      <c r="G547">
        <v>148774</v>
      </c>
      <c r="H547" s="9">
        <v>56</v>
      </c>
      <c r="I547" s="1">
        <v>45577</v>
      </c>
      <c r="J547">
        <v>10</v>
      </c>
      <c r="K547">
        <v>2024</v>
      </c>
      <c r="L547" t="s">
        <v>109</v>
      </c>
      <c r="M547">
        <v>20.94</v>
      </c>
      <c r="N547" t="s">
        <v>4622</v>
      </c>
      <c r="O547">
        <v>32.633600000000001</v>
      </c>
      <c r="P547" t="s">
        <v>12</v>
      </c>
    </row>
    <row r="548" spans="1:16" hidden="1" x14ac:dyDescent="0.25">
      <c r="A548" t="s">
        <v>17</v>
      </c>
      <c r="B548" t="s">
        <v>199</v>
      </c>
      <c r="C548" t="s">
        <v>434</v>
      </c>
      <c r="D548" t="s">
        <v>226</v>
      </c>
      <c r="E548" t="s">
        <v>227</v>
      </c>
      <c r="F548" t="s">
        <v>202</v>
      </c>
      <c r="G548">
        <v>148774</v>
      </c>
      <c r="H548" s="9">
        <v>35</v>
      </c>
      <c r="I548" s="1">
        <v>45577</v>
      </c>
      <c r="J548">
        <v>10</v>
      </c>
      <c r="K548">
        <v>2024</v>
      </c>
      <c r="L548" t="s">
        <v>109</v>
      </c>
      <c r="M548">
        <v>16.600000000000001</v>
      </c>
      <c r="N548" t="s">
        <v>4622</v>
      </c>
      <c r="O548">
        <v>25.87</v>
      </c>
      <c r="P548" t="s">
        <v>12</v>
      </c>
    </row>
    <row r="549" spans="1:16" hidden="1" x14ac:dyDescent="0.25">
      <c r="A549" t="s">
        <v>17</v>
      </c>
      <c r="B549" t="s">
        <v>202</v>
      </c>
      <c r="C549" t="s">
        <v>484</v>
      </c>
      <c r="D549" t="s">
        <v>346</v>
      </c>
      <c r="E549" t="s">
        <v>347</v>
      </c>
      <c r="F549" t="s">
        <v>202</v>
      </c>
      <c r="G549">
        <v>148771</v>
      </c>
      <c r="H549" s="9">
        <v>25</v>
      </c>
      <c r="I549" s="1">
        <v>45547</v>
      </c>
      <c r="J549">
        <v>9</v>
      </c>
      <c r="K549">
        <v>2024</v>
      </c>
      <c r="L549" t="s">
        <v>109</v>
      </c>
      <c r="M549">
        <v>30.83</v>
      </c>
      <c r="N549" t="s">
        <v>4616</v>
      </c>
      <c r="O549">
        <v>48.046599999999998</v>
      </c>
      <c r="P549" t="s">
        <v>12</v>
      </c>
    </row>
    <row r="550" spans="1:16" hidden="1" x14ac:dyDescent="0.25">
      <c r="A550" t="s">
        <v>17</v>
      </c>
      <c r="B550" t="s">
        <v>199</v>
      </c>
      <c r="C550" t="s">
        <v>4653</v>
      </c>
      <c r="D550" t="s">
        <v>4654</v>
      </c>
      <c r="E550" t="s">
        <v>4655</v>
      </c>
      <c r="F550" t="s">
        <v>202</v>
      </c>
      <c r="G550">
        <v>148770</v>
      </c>
      <c r="H550" s="9">
        <v>23</v>
      </c>
      <c r="I550" s="1">
        <v>45517</v>
      </c>
      <c r="J550">
        <v>8</v>
      </c>
      <c r="K550">
        <v>2024</v>
      </c>
      <c r="L550" t="s">
        <v>106</v>
      </c>
      <c r="M550">
        <v>10.5</v>
      </c>
      <c r="N550" t="s">
        <v>4619</v>
      </c>
      <c r="O550">
        <v>16.363600000000002</v>
      </c>
      <c r="P550" t="s">
        <v>12</v>
      </c>
    </row>
    <row r="551" spans="1:16" hidden="1" x14ac:dyDescent="0.25">
      <c r="A551" t="s">
        <v>17</v>
      </c>
      <c r="B551" t="s">
        <v>199</v>
      </c>
      <c r="C551" t="s">
        <v>519</v>
      </c>
      <c r="D551" t="s">
        <v>254</v>
      </c>
      <c r="E551" t="s">
        <v>255</v>
      </c>
      <c r="F551" t="s">
        <v>202</v>
      </c>
      <c r="G551">
        <v>148770</v>
      </c>
      <c r="H551" s="9">
        <v>63</v>
      </c>
      <c r="I551" s="1">
        <v>45517</v>
      </c>
      <c r="J551">
        <v>8</v>
      </c>
      <c r="K551">
        <v>2024</v>
      </c>
      <c r="L551" t="s">
        <v>106</v>
      </c>
      <c r="M551">
        <v>8.5</v>
      </c>
      <c r="N551" t="s">
        <v>4619</v>
      </c>
      <c r="O551">
        <v>13.246700000000001</v>
      </c>
      <c r="P551" t="s">
        <v>12</v>
      </c>
    </row>
    <row r="552" spans="1:16" hidden="1" x14ac:dyDescent="0.25">
      <c r="A552" t="s">
        <v>17</v>
      </c>
      <c r="B552" t="s">
        <v>199</v>
      </c>
      <c r="C552" t="s">
        <v>566</v>
      </c>
      <c r="D552" t="s">
        <v>388</v>
      </c>
      <c r="E552" t="s">
        <v>389</v>
      </c>
      <c r="F552" t="s">
        <v>202</v>
      </c>
      <c r="G552">
        <v>148770</v>
      </c>
      <c r="H552" s="9">
        <v>136</v>
      </c>
      <c r="I552" s="1">
        <v>45517</v>
      </c>
      <c r="J552">
        <v>8</v>
      </c>
      <c r="K552">
        <v>2024</v>
      </c>
      <c r="L552" t="s">
        <v>106</v>
      </c>
      <c r="M552">
        <v>18</v>
      </c>
      <c r="N552" t="s">
        <v>4619</v>
      </c>
      <c r="O552">
        <v>28.0518</v>
      </c>
      <c r="P552" t="s">
        <v>12</v>
      </c>
    </row>
    <row r="553" spans="1:16" hidden="1" x14ac:dyDescent="0.25">
      <c r="A553" t="s">
        <v>17</v>
      </c>
      <c r="B553" t="s">
        <v>202</v>
      </c>
      <c r="C553" t="s">
        <v>2795</v>
      </c>
      <c r="D553" t="s">
        <v>1726</v>
      </c>
      <c r="E553" t="s">
        <v>1727</v>
      </c>
      <c r="F553" t="s">
        <v>202</v>
      </c>
      <c r="G553">
        <v>148770</v>
      </c>
      <c r="H553" s="9">
        <v>39</v>
      </c>
      <c r="I553" s="1">
        <v>45517</v>
      </c>
      <c r="J553">
        <v>8</v>
      </c>
      <c r="K553">
        <v>2024</v>
      </c>
      <c r="L553" t="s">
        <v>106</v>
      </c>
      <c r="M553">
        <v>20</v>
      </c>
      <c r="N553" t="s">
        <v>4619</v>
      </c>
      <c r="O553">
        <v>31.168700000000001</v>
      </c>
      <c r="P553" t="s">
        <v>12</v>
      </c>
    </row>
    <row r="554" spans="1:16" hidden="1" x14ac:dyDescent="0.25">
      <c r="A554" t="s">
        <v>17</v>
      </c>
      <c r="B554" t="s">
        <v>199</v>
      </c>
      <c r="C554" t="s">
        <v>2872</v>
      </c>
      <c r="D554" t="s">
        <v>1728</v>
      </c>
      <c r="E554" t="s">
        <v>1729</v>
      </c>
      <c r="F554" t="s">
        <v>202</v>
      </c>
      <c r="G554">
        <v>148770</v>
      </c>
      <c r="H554" s="9">
        <v>75</v>
      </c>
      <c r="I554" s="1">
        <v>45517</v>
      </c>
      <c r="J554">
        <v>8</v>
      </c>
      <c r="K554">
        <v>2024</v>
      </c>
      <c r="L554" t="s">
        <v>106</v>
      </c>
      <c r="M554">
        <v>6.5</v>
      </c>
      <c r="N554" t="s">
        <v>4619</v>
      </c>
      <c r="O554">
        <v>10.129799999999999</v>
      </c>
      <c r="P554" t="s">
        <v>12</v>
      </c>
    </row>
    <row r="555" spans="1:16" x14ac:dyDescent="0.25">
      <c r="A555" t="s">
        <v>17</v>
      </c>
      <c r="B555" t="s">
        <v>26</v>
      </c>
      <c r="C555" t="s">
        <v>540</v>
      </c>
      <c r="D555" t="s">
        <v>252</v>
      </c>
      <c r="E555" t="s">
        <v>253</v>
      </c>
      <c r="F555" t="s">
        <v>202</v>
      </c>
      <c r="G555">
        <v>148770</v>
      </c>
      <c r="H555" s="9">
        <v>58</v>
      </c>
      <c r="I555" s="1">
        <v>45517</v>
      </c>
      <c r="J555">
        <v>8</v>
      </c>
      <c r="K555">
        <v>2024</v>
      </c>
      <c r="L555" t="s">
        <v>106</v>
      </c>
      <c r="M555">
        <v>14</v>
      </c>
      <c r="N555" t="s">
        <v>4619</v>
      </c>
      <c r="O555">
        <v>21.818100000000001</v>
      </c>
      <c r="P555" t="s">
        <v>12</v>
      </c>
    </row>
    <row r="556" spans="1:16" hidden="1" x14ac:dyDescent="0.25">
      <c r="A556" t="s">
        <v>17</v>
      </c>
      <c r="B556" t="s">
        <v>26</v>
      </c>
      <c r="C556" t="s">
        <v>2787</v>
      </c>
      <c r="D556" t="s">
        <v>1518</v>
      </c>
      <c r="E556" t="s">
        <v>1519</v>
      </c>
      <c r="F556" t="s">
        <v>202</v>
      </c>
      <c r="G556">
        <v>148770</v>
      </c>
      <c r="H556" s="9">
        <v>93</v>
      </c>
      <c r="I556" s="1">
        <v>45517</v>
      </c>
      <c r="J556">
        <v>8</v>
      </c>
      <c r="K556">
        <v>2024</v>
      </c>
      <c r="L556" t="s">
        <v>106</v>
      </c>
      <c r="M556">
        <v>42</v>
      </c>
      <c r="N556" t="s">
        <v>4619</v>
      </c>
      <c r="O556">
        <v>65.454300000000003</v>
      </c>
      <c r="P556" t="s">
        <v>12</v>
      </c>
    </row>
    <row r="557" spans="1:16" hidden="1" x14ac:dyDescent="0.25">
      <c r="A557" t="s">
        <v>17</v>
      </c>
      <c r="B557" t="s">
        <v>26</v>
      </c>
      <c r="C557" t="s">
        <v>562</v>
      </c>
      <c r="D557" t="s">
        <v>205</v>
      </c>
      <c r="E557" t="s">
        <v>206</v>
      </c>
      <c r="F557" t="s">
        <v>202</v>
      </c>
      <c r="G557">
        <v>148770</v>
      </c>
      <c r="H557" s="9">
        <v>53</v>
      </c>
      <c r="I557" s="1">
        <v>45517</v>
      </c>
      <c r="J557">
        <v>8</v>
      </c>
      <c r="K557">
        <v>2024</v>
      </c>
      <c r="L557" t="s">
        <v>106</v>
      </c>
      <c r="M557">
        <v>20.5</v>
      </c>
      <c r="N557" t="s">
        <v>4619</v>
      </c>
      <c r="O557">
        <v>31.947900000000001</v>
      </c>
      <c r="P557" t="s">
        <v>12</v>
      </c>
    </row>
    <row r="558" spans="1:16" hidden="1" x14ac:dyDescent="0.25">
      <c r="A558" t="s">
        <v>17</v>
      </c>
      <c r="B558" t="s">
        <v>26</v>
      </c>
      <c r="C558" t="s">
        <v>514</v>
      </c>
      <c r="D558" t="s">
        <v>290</v>
      </c>
      <c r="E558" t="s">
        <v>291</v>
      </c>
      <c r="F558" t="s">
        <v>202</v>
      </c>
      <c r="G558">
        <v>148770</v>
      </c>
      <c r="H558" s="9">
        <v>31</v>
      </c>
      <c r="I558" s="1">
        <v>45517</v>
      </c>
      <c r="J558">
        <v>8</v>
      </c>
      <c r="K558">
        <v>2024</v>
      </c>
      <c r="L558" t="s">
        <v>106</v>
      </c>
      <c r="M558">
        <v>18.5</v>
      </c>
      <c r="N558" t="s">
        <v>4619</v>
      </c>
      <c r="O558">
        <v>28.831099999999999</v>
      </c>
      <c r="P558" t="s">
        <v>12</v>
      </c>
    </row>
    <row r="559" spans="1:16" hidden="1" x14ac:dyDescent="0.25">
      <c r="A559" t="s">
        <v>17</v>
      </c>
      <c r="B559" t="s">
        <v>202</v>
      </c>
      <c r="C559" t="s">
        <v>584</v>
      </c>
      <c r="D559" t="s">
        <v>270</v>
      </c>
      <c r="E559" t="s">
        <v>271</v>
      </c>
      <c r="F559" t="s">
        <v>202</v>
      </c>
      <c r="G559">
        <v>148770</v>
      </c>
      <c r="H559" s="9">
        <v>15</v>
      </c>
      <c r="I559" s="1">
        <v>45517</v>
      </c>
      <c r="J559">
        <v>8</v>
      </c>
      <c r="K559">
        <v>2024</v>
      </c>
      <c r="L559" t="s">
        <v>106</v>
      </c>
      <c r="M559">
        <v>28</v>
      </c>
      <c r="N559" t="s">
        <v>4619</v>
      </c>
      <c r="O559">
        <v>43.636200000000002</v>
      </c>
      <c r="P559" t="s">
        <v>12</v>
      </c>
    </row>
    <row r="560" spans="1:16" hidden="1" x14ac:dyDescent="0.25">
      <c r="A560" t="s">
        <v>17</v>
      </c>
      <c r="B560" t="s">
        <v>16</v>
      </c>
      <c r="C560" t="s">
        <v>5700</v>
      </c>
      <c r="D560" t="s">
        <v>5701</v>
      </c>
      <c r="E560" t="s">
        <v>5702</v>
      </c>
      <c r="F560" t="s">
        <v>202</v>
      </c>
      <c r="G560">
        <v>148770</v>
      </c>
      <c r="H560" s="9">
        <v>37</v>
      </c>
      <c r="I560" s="1">
        <v>45517</v>
      </c>
      <c r="J560">
        <v>8</v>
      </c>
      <c r="K560">
        <v>2024</v>
      </c>
      <c r="L560" t="s">
        <v>106</v>
      </c>
      <c r="M560">
        <v>23</v>
      </c>
      <c r="N560" t="s">
        <v>4619</v>
      </c>
      <c r="O560">
        <v>35.844000000000001</v>
      </c>
      <c r="P560" t="s">
        <v>12</v>
      </c>
    </row>
    <row r="561" spans="1:16" hidden="1" x14ac:dyDescent="0.25">
      <c r="A561" t="s">
        <v>17</v>
      </c>
      <c r="B561" t="s">
        <v>199</v>
      </c>
      <c r="C561" t="s">
        <v>435</v>
      </c>
      <c r="D561" t="s">
        <v>224</v>
      </c>
      <c r="E561" t="s">
        <v>1590</v>
      </c>
      <c r="F561" t="s">
        <v>202</v>
      </c>
      <c r="G561">
        <v>148767</v>
      </c>
      <c r="H561" s="9">
        <v>241</v>
      </c>
      <c r="I561" s="1">
        <v>45577</v>
      </c>
      <c r="J561">
        <v>10</v>
      </c>
      <c r="K561">
        <v>2024</v>
      </c>
      <c r="L561" t="s">
        <v>106</v>
      </c>
      <c r="M561">
        <v>20.94</v>
      </c>
      <c r="N561" t="s">
        <v>4622</v>
      </c>
      <c r="O561">
        <v>32.633600000000001</v>
      </c>
      <c r="P561" t="s">
        <v>12</v>
      </c>
    </row>
    <row r="562" spans="1:16" hidden="1" x14ac:dyDescent="0.25">
      <c r="A562" t="s">
        <v>17</v>
      </c>
      <c r="B562" t="s">
        <v>199</v>
      </c>
      <c r="C562" t="s">
        <v>434</v>
      </c>
      <c r="D562" t="s">
        <v>226</v>
      </c>
      <c r="E562" t="s">
        <v>227</v>
      </c>
      <c r="F562" t="s">
        <v>202</v>
      </c>
      <c r="G562">
        <v>148767</v>
      </c>
      <c r="H562" s="9">
        <v>141</v>
      </c>
      <c r="I562" s="1">
        <v>45577</v>
      </c>
      <c r="J562">
        <v>10</v>
      </c>
      <c r="K562">
        <v>2024</v>
      </c>
      <c r="L562" t="s">
        <v>106</v>
      </c>
      <c r="M562">
        <v>16.600000000000001</v>
      </c>
      <c r="N562" t="s">
        <v>4622</v>
      </c>
      <c r="O562">
        <v>25.87</v>
      </c>
      <c r="P562" t="s">
        <v>12</v>
      </c>
    </row>
    <row r="563" spans="1:16" hidden="1" x14ac:dyDescent="0.25">
      <c r="A563" t="s">
        <v>17</v>
      </c>
      <c r="B563" t="s">
        <v>202</v>
      </c>
      <c r="C563" t="s">
        <v>484</v>
      </c>
      <c r="D563" t="s">
        <v>346</v>
      </c>
      <c r="E563" t="s">
        <v>347</v>
      </c>
      <c r="F563" t="s">
        <v>202</v>
      </c>
      <c r="G563">
        <v>148766</v>
      </c>
      <c r="H563" s="9">
        <v>51</v>
      </c>
      <c r="I563" s="1">
        <v>45547</v>
      </c>
      <c r="J563">
        <v>9</v>
      </c>
      <c r="K563">
        <v>2024</v>
      </c>
      <c r="L563" t="s">
        <v>106</v>
      </c>
      <c r="M563">
        <v>30.83</v>
      </c>
      <c r="N563" t="s">
        <v>4616</v>
      </c>
      <c r="O563">
        <v>48.046599999999998</v>
      </c>
      <c r="P563" t="s">
        <v>12</v>
      </c>
    </row>
    <row r="564" spans="1:16" hidden="1" x14ac:dyDescent="0.25">
      <c r="A564" t="s">
        <v>17</v>
      </c>
      <c r="B564" t="s">
        <v>199</v>
      </c>
      <c r="C564" t="s">
        <v>4653</v>
      </c>
      <c r="D564" t="s">
        <v>4654</v>
      </c>
      <c r="E564" t="s">
        <v>4655</v>
      </c>
      <c r="F564" t="s">
        <v>202</v>
      </c>
      <c r="G564">
        <v>148763</v>
      </c>
      <c r="H564" s="9">
        <v>16</v>
      </c>
      <c r="I564" s="1">
        <v>45517</v>
      </c>
      <c r="J564">
        <v>8</v>
      </c>
      <c r="K564">
        <v>2024</v>
      </c>
      <c r="L564" t="s">
        <v>113</v>
      </c>
      <c r="M564">
        <v>10.5</v>
      </c>
      <c r="N564" t="s">
        <v>4619</v>
      </c>
      <c r="O564">
        <v>16.363600000000002</v>
      </c>
      <c r="P564" t="s">
        <v>12</v>
      </c>
    </row>
    <row r="565" spans="1:16" hidden="1" x14ac:dyDescent="0.25">
      <c r="A565" t="s">
        <v>17</v>
      </c>
      <c r="B565" t="s">
        <v>199</v>
      </c>
      <c r="C565" t="s">
        <v>519</v>
      </c>
      <c r="D565" t="s">
        <v>254</v>
      </c>
      <c r="E565" t="s">
        <v>255</v>
      </c>
      <c r="F565" t="s">
        <v>202</v>
      </c>
      <c r="G565">
        <v>148763</v>
      </c>
      <c r="H565" s="9">
        <v>32</v>
      </c>
      <c r="I565" s="1">
        <v>45517</v>
      </c>
      <c r="J565">
        <v>8</v>
      </c>
      <c r="K565">
        <v>2024</v>
      </c>
      <c r="L565" t="s">
        <v>113</v>
      </c>
      <c r="M565">
        <v>8.5</v>
      </c>
      <c r="N565" t="s">
        <v>4619</v>
      </c>
      <c r="O565">
        <v>13.246700000000001</v>
      </c>
      <c r="P565" t="s">
        <v>12</v>
      </c>
    </row>
    <row r="566" spans="1:16" hidden="1" x14ac:dyDescent="0.25">
      <c r="A566" t="s">
        <v>17</v>
      </c>
      <c r="B566" t="s">
        <v>199</v>
      </c>
      <c r="C566" t="s">
        <v>566</v>
      </c>
      <c r="D566" t="s">
        <v>388</v>
      </c>
      <c r="E566" t="s">
        <v>389</v>
      </c>
      <c r="F566" t="s">
        <v>202</v>
      </c>
      <c r="G566">
        <v>148763</v>
      </c>
      <c r="H566" s="9">
        <v>65</v>
      </c>
      <c r="I566" s="1">
        <v>45517</v>
      </c>
      <c r="J566">
        <v>8</v>
      </c>
      <c r="K566">
        <v>2024</v>
      </c>
      <c r="L566" t="s">
        <v>113</v>
      </c>
      <c r="M566">
        <v>18</v>
      </c>
      <c r="N566" t="s">
        <v>4619</v>
      </c>
      <c r="O566">
        <v>28.0518</v>
      </c>
      <c r="P566" t="s">
        <v>12</v>
      </c>
    </row>
    <row r="567" spans="1:16" hidden="1" x14ac:dyDescent="0.25">
      <c r="A567" t="s">
        <v>17</v>
      </c>
      <c r="B567" t="s">
        <v>202</v>
      </c>
      <c r="C567" t="s">
        <v>2795</v>
      </c>
      <c r="D567" t="s">
        <v>1726</v>
      </c>
      <c r="E567" t="s">
        <v>1727</v>
      </c>
      <c r="F567" t="s">
        <v>202</v>
      </c>
      <c r="G567">
        <v>148763</v>
      </c>
      <c r="H567" s="9">
        <v>21</v>
      </c>
      <c r="I567" s="1">
        <v>45517</v>
      </c>
      <c r="J567">
        <v>8</v>
      </c>
      <c r="K567">
        <v>2024</v>
      </c>
      <c r="L567" t="s">
        <v>113</v>
      </c>
      <c r="M567">
        <v>20</v>
      </c>
      <c r="N567" t="s">
        <v>4619</v>
      </c>
      <c r="O567">
        <v>31.168700000000001</v>
      </c>
      <c r="P567" t="s">
        <v>12</v>
      </c>
    </row>
    <row r="568" spans="1:16" hidden="1" x14ac:dyDescent="0.25">
      <c r="A568" t="s">
        <v>17</v>
      </c>
      <c r="B568" t="s">
        <v>199</v>
      </c>
      <c r="C568" t="s">
        <v>2872</v>
      </c>
      <c r="D568" t="s">
        <v>1728</v>
      </c>
      <c r="E568" t="s">
        <v>1729</v>
      </c>
      <c r="F568" t="s">
        <v>202</v>
      </c>
      <c r="G568">
        <v>148763</v>
      </c>
      <c r="H568" s="9">
        <v>35</v>
      </c>
      <c r="I568" s="1">
        <v>45517</v>
      </c>
      <c r="J568">
        <v>8</v>
      </c>
      <c r="K568">
        <v>2024</v>
      </c>
      <c r="L568" t="s">
        <v>113</v>
      </c>
      <c r="M568">
        <v>6.5</v>
      </c>
      <c r="N568" t="s">
        <v>4619</v>
      </c>
      <c r="O568">
        <v>10.129799999999999</v>
      </c>
      <c r="P568" t="s">
        <v>12</v>
      </c>
    </row>
    <row r="569" spans="1:16" x14ac:dyDescent="0.25">
      <c r="A569" t="s">
        <v>17</v>
      </c>
      <c r="B569" t="s">
        <v>26</v>
      </c>
      <c r="C569" t="s">
        <v>540</v>
      </c>
      <c r="D569" t="s">
        <v>252</v>
      </c>
      <c r="E569" t="s">
        <v>253</v>
      </c>
      <c r="F569" t="s">
        <v>202</v>
      </c>
      <c r="G569">
        <v>148763</v>
      </c>
      <c r="H569" s="9">
        <v>49</v>
      </c>
      <c r="I569" s="1">
        <v>45517</v>
      </c>
      <c r="J569">
        <v>8</v>
      </c>
      <c r="K569">
        <v>2024</v>
      </c>
      <c r="L569" t="s">
        <v>113</v>
      </c>
      <c r="M569">
        <v>14</v>
      </c>
      <c r="N569" t="s">
        <v>4619</v>
      </c>
      <c r="O569">
        <v>21.818100000000001</v>
      </c>
      <c r="P569" t="s">
        <v>12</v>
      </c>
    </row>
    <row r="570" spans="1:16" hidden="1" x14ac:dyDescent="0.25">
      <c r="A570" t="s">
        <v>17</v>
      </c>
      <c r="B570" t="s">
        <v>26</v>
      </c>
      <c r="C570" t="s">
        <v>2787</v>
      </c>
      <c r="D570" t="s">
        <v>1518</v>
      </c>
      <c r="E570" t="s">
        <v>1519</v>
      </c>
      <c r="F570" t="s">
        <v>202</v>
      </c>
      <c r="G570">
        <v>148763</v>
      </c>
      <c r="H570" s="9">
        <v>53</v>
      </c>
      <c r="I570" s="1">
        <v>45517</v>
      </c>
      <c r="J570">
        <v>8</v>
      </c>
      <c r="K570">
        <v>2024</v>
      </c>
      <c r="L570" t="s">
        <v>113</v>
      </c>
      <c r="M570">
        <v>42</v>
      </c>
      <c r="N570" t="s">
        <v>4619</v>
      </c>
      <c r="O570">
        <v>65.454300000000003</v>
      </c>
      <c r="P570" t="s">
        <v>12</v>
      </c>
    </row>
    <row r="571" spans="1:16" hidden="1" x14ac:dyDescent="0.25">
      <c r="A571" t="s">
        <v>17</v>
      </c>
      <c r="B571" t="s">
        <v>26</v>
      </c>
      <c r="C571" t="s">
        <v>562</v>
      </c>
      <c r="D571" t="s">
        <v>205</v>
      </c>
      <c r="E571" t="s">
        <v>206</v>
      </c>
      <c r="F571" t="s">
        <v>202</v>
      </c>
      <c r="G571">
        <v>148763</v>
      </c>
      <c r="H571" s="9">
        <v>28</v>
      </c>
      <c r="I571" s="1">
        <v>45517</v>
      </c>
      <c r="J571">
        <v>8</v>
      </c>
      <c r="K571">
        <v>2024</v>
      </c>
      <c r="L571" t="s">
        <v>113</v>
      </c>
      <c r="M571">
        <v>20.5</v>
      </c>
      <c r="N571" t="s">
        <v>4619</v>
      </c>
      <c r="O571">
        <v>31.947900000000001</v>
      </c>
      <c r="P571" t="s">
        <v>12</v>
      </c>
    </row>
    <row r="572" spans="1:16" hidden="1" x14ac:dyDescent="0.25">
      <c r="A572" t="s">
        <v>17</v>
      </c>
      <c r="B572" t="s">
        <v>26</v>
      </c>
      <c r="C572" t="s">
        <v>514</v>
      </c>
      <c r="D572" t="s">
        <v>290</v>
      </c>
      <c r="E572" t="s">
        <v>291</v>
      </c>
      <c r="F572" t="s">
        <v>202</v>
      </c>
      <c r="G572">
        <v>148763</v>
      </c>
      <c r="H572" s="9">
        <v>30</v>
      </c>
      <c r="I572" s="1">
        <v>45517</v>
      </c>
      <c r="J572">
        <v>8</v>
      </c>
      <c r="K572">
        <v>2024</v>
      </c>
      <c r="L572" t="s">
        <v>113</v>
      </c>
      <c r="M572">
        <v>18.5</v>
      </c>
      <c r="N572" t="s">
        <v>4619</v>
      </c>
      <c r="O572">
        <v>28.831099999999999</v>
      </c>
      <c r="P572" t="s">
        <v>12</v>
      </c>
    </row>
    <row r="573" spans="1:16" hidden="1" x14ac:dyDescent="0.25">
      <c r="A573" t="s">
        <v>17</v>
      </c>
      <c r="B573" t="s">
        <v>202</v>
      </c>
      <c r="C573" t="s">
        <v>584</v>
      </c>
      <c r="D573" t="s">
        <v>270</v>
      </c>
      <c r="E573" t="s">
        <v>271</v>
      </c>
      <c r="F573" t="s">
        <v>202</v>
      </c>
      <c r="G573">
        <v>148763</v>
      </c>
      <c r="H573" s="9">
        <v>6</v>
      </c>
      <c r="I573" s="1">
        <v>45517</v>
      </c>
      <c r="J573">
        <v>8</v>
      </c>
      <c r="K573">
        <v>2024</v>
      </c>
      <c r="L573" t="s">
        <v>113</v>
      </c>
      <c r="M573">
        <v>28</v>
      </c>
      <c r="N573" t="s">
        <v>4619</v>
      </c>
      <c r="O573">
        <v>43.636200000000002</v>
      </c>
      <c r="P573" t="s">
        <v>12</v>
      </c>
    </row>
    <row r="574" spans="1:16" hidden="1" x14ac:dyDescent="0.25">
      <c r="A574" t="s">
        <v>17</v>
      </c>
      <c r="B574" t="s">
        <v>16</v>
      </c>
      <c r="C574" t="s">
        <v>5700</v>
      </c>
      <c r="D574" t="s">
        <v>5701</v>
      </c>
      <c r="E574" t="s">
        <v>5702</v>
      </c>
      <c r="F574" t="s">
        <v>202</v>
      </c>
      <c r="G574">
        <v>148763</v>
      </c>
      <c r="H574" s="9">
        <v>29</v>
      </c>
      <c r="I574" s="1">
        <v>45517</v>
      </c>
      <c r="J574">
        <v>8</v>
      </c>
      <c r="K574">
        <v>2024</v>
      </c>
      <c r="L574" t="s">
        <v>113</v>
      </c>
      <c r="M574">
        <v>23</v>
      </c>
      <c r="N574" t="s">
        <v>4619</v>
      </c>
      <c r="O574">
        <v>35.844000000000001</v>
      </c>
      <c r="P574" t="s">
        <v>12</v>
      </c>
    </row>
    <row r="575" spans="1:16" hidden="1" x14ac:dyDescent="0.25">
      <c r="A575" t="s">
        <v>17</v>
      </c>
      <c r="B575" t="s">
        <v>199</v>
      </c>
      <c r="C575" t="s">
        <v>435</v>
      </c>
      <c r="D575" t="s">
        <v>224</v>
      </c>
      <c r="E575" t="s">
        <v>1590</v>
      </c>
      <c r="F575" t="s">
        <v>202</v>
      </c>
      <c r="G575">
        <v>148761</v>
      </c>
      <c r="H575" s="9">
        <v>90</v>
      </c>
      <c r="I575" s="1">
        <v>45577</v>
      </c>
      <c r="J575">
        <v>10</v>
      </c>
      <c r="K575">
        <v>2024</v>
      </c>
      <c r="L575" t="s">
        <v>113</v>
      </c>
      <c r="M575">
        <v>20.94</v>
      </c>
      <c r="N575" t="s">
        <v>4622</v>
      </c>
      <c r="O575">
        <v>32.633600000000001</v>
      </c>
      <c r="P575" t="s">
        <v>12</v>
      </c>
    </row>
    <row r="576" spans="1:16" hidden="1" x14ac:dyDescent="0.25">
      <c r="A576" t="s">
        <v>17</v>
      </c>
      <c r="B576" t="s">
        <v>199</v>
      </c>
      <c r="C576" t="s">
        <v>434</v>
      </c>
      <c r="D576" t="s">
        <v>226</v>
      </c>
      <c r="E576" t="s">
        <v>227</v>
      </c>
      <c r="F576" t="s">
        <v>202</v>
      </c>
      <c r="G576">
        <v>148761</v>
      </c>
      <c r="H576" s="9">
        <v>94</v>
      </c>
      <c r="I576" s="1">
        <v>45577</v>
      </c>
      <c r="J576">
        <v>10</v>
      </c>
      <c r="K576">
        <v>2024</v>
      </c>
      <c r="L576" t="s">
        <v>113</v>
      </c>
      <c r="M576">
        <v>16.600000000000001</v>
      </c>
      <c r="N576" t="s">
        <v>4622</v>
      </c>
      <c r="O576">
        <v>25.87</v>
      </c>
      <c r="P576" t="s">
        <v>12</v>
      </c>
    </row>
    <row r="577" spans="1:16" hidden="1" x14ac:dyDescent="0.25">
      <c r="A577" t="s">
        <v>17</v>
      </c>
      <c r="B577" t="s">
        <v>202</v>
      </c>
      <c r="C577" t="s">
        <v>484</v>
      </c>
      <c r="D577" t="s">
        <v>346</v>
      </c>
      <c r="E577" t="s">
        <v>347</v>
      </c>
      <c r="F577" t="s">
        <v>202</v>
      </c>
      <c r="G577">
        <v>148759</v>
      </c>
      <c r="H577" s="9">
        <v>39</v>
      </c>
      <c r="I577" s="1">
        <v>45547</v>
      </c>
      <c r="J577">
        <v>9</v>
      </c>
      <c r="K577">
        <v>2024</v>
      </c>
      <c r="L577" t="s">
        <v>113</v>
      </c>
      <c r="M577">
        <v>30.83</v>
      </c>
      <c r="N577" t="s">
        <v>4616</v>
      </c>
      <c r="O577">
        <v>48.046599999999998</v>
      </c>
      <c r="P577" t="s">
        <v>12</v>
      </c>
    </row>
    <row r="578" spans="1:16" hidden="1" x14ac:dyDescent="0.25">
      <c r="A578" t="s">
        <v>39</v>
      </c>
      <c r="B578" t="s">
        <v>38</v>
      </c>
      <c r="C578" t="s">
        <v>3271</v>
      </c>
      <c r="D578" t="s">
        <v>902</v>
      </c>
      <c r="E578" t="s">
        <v>903</v>
      </c>
      <c r="F578" t="s">
        <v>202</v>
      </c>
      <c r="G578">
        <v>148699</v>
      </c>
      <c r="H578" s="9">
        <v>1</v>
      </c>
      <c r="I578" s="1">
        <v>45417</v>
      </c>
      <c r="J578">
        <v>5</v>
      </c>
      <c r="K578">
        <v>2024</v>
      </c>
      <c r="L578" t="s">
        <v>37</v>
      </c>
      <c r="M578">
        <v>28.25</v>
      </c>
      <c r="N578" t="s">
        <v>4615</v>
      </c>
      <c r="O578">
        <v>44.025799999999997</v>
      </c>
      <c r="P578" t="s">
        <v>12</v>
      </c>
    </row>
    <row r="579" spans="1:16" hidden="1" x14ac:dyDescent="0.25">
      <c r="A579" t="s">
        <v>39</v>
      </c>
      <c r="B579" t="s">
        <v>38</v>
      </c>
      <c r="C579" t="s">
        <v>2968</v>
      </c>
      <c r="D579" t="s">
        <v>877</v>
      </c>
      <c r="E579" t="s">
        <v>878</v>
      </c>
      <c r="F579" t="s">
        <v>202</v>
      </c>
      <c r="G579">
        <v>148678</v>
      </c>
      <c r="H579" s="9">
        <v>1</v>
      </c>
      <c r="I579" s="1">
        <v>45417</v>
      </c>
      <c r="J579">
        <v>5</v>
      </c>
      <c r="K579">
        <v>2024</v>
      </c>
      <c r="L579" t="s">
        <v>37</v>
      </c>
      <c r="M579">
        <v>28.25</v>
      </c>
      <c r="N579" t="s">
        <v>4615</v>
      </c>
      <c r="O579">
        <v>44.025799999999997</v>
      </c>
      <c r="P579" t="s">
        <v>12</v>
      </c>
    </row>
    <row r="580" spans="1:16" hidden="1" x14ac:dyDescent="0.25">
      <c r="A580" t="s">
        <v>17</v>
      </c>
      <c r="B580" t="s">
        <v>16</v>
      </c>
      <c r="C580" t="s">
        <v>3043</v>
      </c>
      <c r="D580" t="s">
        <v>1542</v>
      </c>
      <c r="E580" t="s">
        <v>1543</v>
      </c>
      <c r="F580" t="s">
        <v>202</v>
      </c>
      <c r="G580">
        <v>148392</v>
      </c>
      <c r="H580" s="9">
        <v>15</v>
      </c>
      <c r="I580" s="1">
        <v>45450</v>
      </c>
      <c r="J580">
        <v>6</v>
      </c>
      <c r="K580">
        <v>2024</v>
      </c>
      <c r="L580" t="s">
        <v>820</v>
      </c>
      <c r="M580">
        <v>8.6999999999999993</v>
      </c>
      <c r="O580">
        <v>13.558400000000001</v>
      </c>
      <c r="P580" t="s">
        <v>12</v>
      </c>
    </row>
    <row r="581" spans="1:16" hidden="1" x14ac:dyDescent="0.25">
      <c r="A581" t="s">
        <v>17</v>
      </c>
      <c r="B581" t="s">
        <v>16</v>
      </c>
      <c r="C581" t="s">
        <v>2784</v>
      </c>
      <c r="D581" t="s">
        <v>1544</v>
      </c>
      <c r="E581" t="s">
        <v>1545</v>
      </c>
      <c r="F581" t="s">
        <v>202</v>
      </c>
      <c r="G581">
        <v>148392</v>
      </c>
      <c r="H581" s="9">
        <v>10</v>
      </c>
      <c r="I581" s="1">
        <v>45450</v>
      </c>
      <c r="J581">
        <v>6</v>
      </c>
      <c r="K581">
        <v>2024</v>
      </c>
      <c r="L581" t="s">
        <v>820</v>
      </c>
      <c r="M581">
        <v>8.6999999999999993</v>
      </c>
      <c r="O581">
        <v>13.558400000000001</v>
      </c>
      <c r="P581" t="s">
        <v>12</v>
      </c>
    </row>
    <row r="582" spans="1:16" hidden="1" x14ac:dyDescent="0.25">
      <c r="A582" t="s">
        <v>17</v>
      </c>
      <c r="B582" t="s">
        <v>4488</v>
      </c>
      <c r="C582" t="s">
        <v>2928</v>
      </c>
      <c r="D582" t="s">
        <v>1546</v>
      </c>
      <c r="E582" t="s">
        <v>1547</v>
      </c>
      <c r="F582" t="s">
        <v>202</v>
      </c>
      <c r="G582">
        <v>148392</v>
      </c>
      <c r="H582" s="9">
        <v>10</v>
      </c>
      <c r="I582" s="1">
        <v>45450</v>
      </c>
      <c r="J582">
        <v>6</v>
      </c>
      <c r="K582">
        <v>2024</v>
      </c>
      <c r="L582" t="s">
        <v>820</v>
      </c>
      <c r="M582">
        <v>8.6999999999999993</v>
      </c>
      <c r="N582" t="s">
        <v>4626</v>
      </c>
      <c r="O582">
        <v>13.558400000000001</v>
      </c>
      <c r="P582" t="s">
        <v>12</v>
      </c>
    </row>
    <row r="583" spans="1:16" hidden="1" x14ac:dyDescent="0.25">
      <c r="A583" t="s">
        <v>17</v>
      </c>
      <c r="B583" t="s">
        <v>16</v>
      </c>
      <c r="C583" t="s">
        <v>3568</v>
      </c>
      <c r="D583" t="s">
        <v>1548</v>
      </c>
      <c r="E583" t="s">
        <v>1549</v>
      </c>
      <c r="F583" t="s">
        <v>202</v>
      </c>
      <c r="G583">
        <v>148392</v>
      </c>
      <c r="H583" s="9">
        <v>15</v>
      </c>
      <c r="I583" s="1">
        <v>45450</v>
      </c>
      <c r="J583">
        <v>6</v>
      </c>
      <c r="K583">
        <v>2024</v>
      </c>
      <c r="L583" t="s">
        <v>820</v>
      </c>
      <c r="M583">
        <v>8.6999999999999993</v>
      </c>
      <c r="O583">
        <v>13.558400000000001</v>
      </c>
      <c r="P583" t="s">
        <v>12</v>
      </c>
    </row>
    <row r="584" spans="1:16" hidden="1" x14ac:dyDescent="0.25">
      <c r="A584" t="s">
        <v>17</v>
      </c>
      <c r="B584" t="s">
        <v>16</v>
      </c>
      <c r="C584" t="s">
        <v>2865</v>
      </c>
      <c r="D584" t="s">
        <v>1550</v>
      </c>
      <c r="E584" t="s">
        <v>1551</v>
      </c>
      <c r="F584" t="s">
        <v>202</v>
      </c>
      <c r="G584">
        <v>148392</v>
      </c>
      <c r="H584" s="9">
        <v>15</v>
      </c>
      <c r="I584" s="1">
        <v>45450</v>
      </c>
      <c r="J584">
        <v>6</v>
      </c>
      <c r="K584">
        <v>2024</v>
      </c>
      <c r="L584" t="s">
        <v>820</v>
      </c>
      <c r="M584">
        <v>8.6999999999999993</v>
      </c>
      <c r="O584">
        <v>13.558400000000001</v>
      </c>
      <c r="P584" t="s">
        <v>12</v>
      </c>
    </row>
    <row r="585" spans="1:16" hidden="1" x14ac:dyDescent="0.25">
      <c r="A585" t="s">
        <v>17</v>
      </c>
      <c r="B585" t="s">
        <v>16</v>
      </c>
      <c r="C585" t="s">
        <v>2987</v>
      </c>
      <c r="D585" t="s">
        <v>1552</v>
      </c>
      <c r="E585" t="s">
        <v>1553</v>
      </c>
      <c r="F585" t="s">
        <v>202</v>
      </c>
      <c r="G585">
        <v>148392</v>
      </c>
      <c r="H585" s="9">
        <v>10</v>
      </c>
      <c r="I585" s="1">
        <v>45450</v>
      </c>
      <c r="J585">
        <v>6</v>
      </c>
      <c r="K585">
        <v>2024</v>
      </c>
      <c r="L585" t="s">
        <v>820</v>
      </c>
      <c r="M585">
        <v>8.6999999999999993</v>
      </c>
      <c r="O585">
        <v>13.558400000000001</v>
      </c>
      <c r="P585" t="s">
        <v>12</v>
      </c>
    </row>
    <row r="586" spans="1:16" hidden="1" x14ac:dyDescent="0.25">
      <c r="A586" t="s">
        <v>17</v>
      </c>
      <c r="B586" t="s">
        <v>16</v>
      </c>
      <c r="C586" t="s">
        <v>3130</v>
      </c>
      <c r="D586" t="s">
        <v>1554</v>
      </c>
      <c r="E586" t="s">
        <v>1555</v>
      </c>
      <c r="F586" t="s">
        <v>202</v>
      </c>
      <c r="G586">
        <v>148392</v>
      </c>
      <c r="H586" s="9">
        <v>10</v>
      </c>
      <c r="I586" s="1">
        <v>45450</v>
      </c>
      <c r="J586">
        <v>6</v>
      </c>
      <c r="K586">
        <v>2024</v>
      </c>
      <c r="L586" t="s">
        <v>820</v>
      </c>
      <c r="M586">
        <v>8.6999999999999993</v>
      </c>
      <c r="O586">
        <v>13.558400000000001</v>
      </c>
      <c r="P586" t="s">
        <v>12</v>
      </c>
    </row>
    <row r="587" spans="1:16" hidden="1" x14ac:dyDescent="0.25">
      <c r="A587" t="s">
        <v>17</v>
      </c>
      <c r="B587" t="s">
        <v>16</v>
      </c>
      <c r="C587" t="s">
        <v>3569</v>
      </c>
      <c r="D587" t="s">
        <v>1556</v>
      </c>
      <c r="E587" t="s">
        <v>1557</v>
      </c>
      <c r="F587" t="s">
        <v>202</v>
      </c>
      <c r="G587">
        <v>148392</v>
      </c>
      <c r="H587" s="9">
        <v>15</v>
      </c>
      <c r="I587" s="1">
        <v>45450</v>
      </c>
      <c r="J587">
        <v>6</v>
      </c>
      <c r="K587">
        <v>2024</v>
      </c>
      <c r="L587" t="s">
        <v>820</v>
      </c>
      <c r="M587">
        <v>8.6999999999999993</v>
      </c>
      <c r="O587">
        <v>13.558400000000001</v>
      </c>
      <c r="P587" t="s">
        <v>12</v>
      </c>
    </row>
    <row r="588" spans="1:16" hidden="1" x14ac:dyDescent="0.25">
      <c r="A588" t="s">
        <v>17</v>
      </c>
      <c r="B588" t="s">
        <v>16</v>
      </c>
      <c r="C588" t="s">
        <v>2825</v>
      </c>
      <c r="D588" t="s">
        <v>1558</v>
      </c>
      <c r="E588" t="s">
        <v>1559</v>
      </c>
      <c r="F588" t="s">
        <v>202</v>
      </c>
      <c r="G588">
        <v>148392</v>
      </c>
      <c r="H588" s="9">
        <v>15</v>
      </c>
      <c r="I588" s="1">
        <v>45450</v>
      </c>
      <c r="J588">
        <v>6</v>
      </c>
      <c r="K588">
        <v>2024</v>
      </c>
      <c r="L588" t="s">
        <v>820</v>
      </c>
      <c r="M588">
        <v>8.6999999999999993</v>
      </c>
      <c r="O588">
        <v>13.558400000000001</v>
      </c>
      <c r="P588" t="s">
        <v>12</v>
      </c>
    </row>
    <row r="589" spans="1:16" hidden="1" x14ac:dyDescent="0.25">
      <c r="A589" t="s">
        <v>17</v>
      </c>
      <c r="B589" t="s">
        <v>16</v>
      </c>
      <c r="C589" t="s">
        <v>2866</v>
      </c>
      <c r="D589" t="s">
        <v>1560</v>
      </c>
      <c r="E589" t="s">
        <v>1561</v>
      </c>
      <c r="F589" t="s">
        <v>202</v>
      </c>
      <c r="G589">
        <v>148392</v>
      </c>
      <c r="H589" s="9">
        <v>10</v>
      </c>
      <c r="I589" s="1">
        <v>45450</v>
      </c>
      <c r="J589">
        <v>6</v>
      </c>
      <c r="K589">
        <v>2024</v>
      </c>
      <c r="L589" t="s">
        <v>820</v>
      </c>
      <c r="M589">
        <v>8.6999999999999993</v>
      </c>
      <c r="O589">
        <v>13.558400000000001</v>
      </c>
      <c r="P589" t="s">
        <v>12</v>
      </c>
    </row>
    <row r="590" spans="1:16" hidden="1" x14ac:dyDescent="0.25">
      <c r="A590" t="s">
        <v>17</v>
      </c>
      <c r="B590" t="s">
        <v>16</v>
      </c>
      <c r="C590" t="s">
        <v>3113</v>
      </c>
      <c r="D590" t="s">
        <v>1562</v>
      </c>
      <c r="E590" t="s">
        <v>1563</v>
      </c>
      <c r="F590" t="s">
        <v>202</v>
      </c>
      <c r="G590">
        <v>148392</v>
      </c>
      <c r="H590" s="9">
        <v>10</v>
      </c>
      <c r="I590" s="1">
        <v>45450</v>
      </c>
      <c r="J590">
        <v>6</v>
      </c>
      <c r="K590">
        <v>2024</v>
      </c>
      <c r="L590" t="s">
        <v>820</v>
      </c>
      <c r="M590">
        <v>8.6999999999999993</v>
      </c>
      <c r="O590">
        <v>13.558400000000001</v>
      </c>
      <c r="P590" t="s">
        <v>12</v>
      </c>
    </row>
    <row r="591" spans="1:16" hidden="1" x14ac:dyDescent="0.25">
      <c r="A591" t="s">
        <v>17</v>
      </c>
      <c r="B591" t="s">
        <v>16</v>
      </c>
      <c r="C591" t="s">
        <v>2818</v>
      </c>
      <c r="D591" t="s">
        <v>1564</v>
      </c>
      <c r="E591" t="s">
        <v>1565</v>
      </c>
      <c r="F591" t="s">
        <v>202</v>
      </c>
      <c r="G591">
        <v>148392</v>
      </c>
      <c r="H591" s="9">
        <v>15</v>
      </c>
      <c r="I591" s="1">
        <v>45450</v>
      </c>
      <c r="J591">
        <v>6</v>
      </c>
      <c r="K591">
        <v>2024</v>
      </c>
      <c r="L591" t="s">
        <v>820</v>
      </c>
      <c r="M591">
        <v>8.6999999999999993</v>
      </c>
      <c r="O591">
        <v>13.558400000000001</v>
      </c>
      <c r="P591" t="s">
        <v>12</v>
      </c>
    </row>
    <row r="592" spans="1:16" hidden="1" x14ac:dyDescent="0.25">
      <c r="A592" t="s">
        <v>17</v>
      </c>
      <c r="B592" t="s">
        <v>4488</v>
      </c>
      <c r="C592" t="s">
        <v>2783</v>
      </c>
      <c r="D592" t="s">
        <v>1566</v>
      </c>
      <c r="E592" t="s">
        <v>1567</v>
      </c>
      <c r="F592" t="s">
        <v>202</v>
      </c>
      <c r="G592">
        <v>148392</v>
      </c>
      <c r="H592" s="9">
        <v>15</v>
      </c>
      <c r="I592" s="1">
        <v>45450</v>
      </c>
      <c r="J592">
        <v>6</v>
      </c>
      <c r="K592">
        <v>2024</v>
      </c>
      <c r="L592" t="s">
        <v>820</v>
      </c>
      <c r="M592">
        <v>8.6999999999999993</v>
      </c>
      <c r="N592" t="s">
        <v>4626</v>
      </c>
      <c r="O592">
        <v>13.558400000000001</v>
      </c>
      <c r="P592" t="s">
        <v>12</v>
      </c>
    </row>
    <row r="593" spans="1:16" hidden="1" x14ac:dyDescent="0.25">
      <c r="A593" t="s">
        <v>17</v>
      </c>
      <c r="B593" t="s">
        <v>4488</v>
      </c>
      <c r="C593" t="s">
        <v>3038</v>
      </c>
      <c r="D593" t="s">
        <v>1568</v>
      </c>
      <c r="E593" t="s">
        <v>1569</v>
      </c>
      <c r="F593" t="s">
        <v>202</v>
      </c>
      <c r="G593">
        <v>148392</v>
      </c>
      <c r="H593" s="9">
        <v>10</v>
      </c>
      <c r="I593" s="1">
        <v>45450</v>
      </c>
      <c r="J593">
        <v>6</v>
      </c>
      <c r="K593">
        <v>2024</v>
      </c>
      <c r="L593" t="s">
        <v>820</v>
      </c>
      <c r="M593">
        <v>8.6999999999999993</v>
      </c>
      <c r="N593" t="s">
        <v>4626</v>
      </c>
      <c r="O593">
        <v>13.558400000000001</v>
      </c>
      <c r="P593" t="s">
        <v>12</v>
      </c>
    </row>
    <row r="594" spans="1:16" hidden="1" x14ac:dyDescent="0.25">
      <c r="A594" t="s">
        <v>17</v>
      </c>
      <c r="B594" t="s">
        <v>4488</v>
      </c>
      <c r="C594" t="s">
        <v>2874</v>
      </c>
      <c r="D594" t="s">
        <v>1570</v>
      </c>
      <c r="E594" t="s">
        <v>1571</v>
      </c>
      <c r="F594" t="s">
        <v>202</v>
      </c>
      <c r="G594">
        <v>148392</v>
      </c>
      <c r="H594" s="9">
        <v>10</v>
      </c>
      <c r="I594" s="1">
        <v>45450</v>
      </c>
      <c r="J594">
        <v>6</v>
      </c>
      <c r="K594">
        <v>2024</v>
      </c>
      <c r="L594" t="s">
        <v>820</v>
      </c>
      <c r="M594">
        <v>8.6999999999999993</v>
      </c>
      <c r="N594" t="s">
        <v>4626</v>
      </c>
      <c r="O594">
        <v>13.558400000000001</v>
      </c>
      <c r="P594" t="s">
        <v>12</v>
      </c>
    </row>
    <row r="595" spans="1:16" hidden="1" x14ac:dyDescent="0.25">
      <c r="A595" t="s">
        <v>17</v>
      </c>
      <c r="B595" t="s">
        <v>4488</v>
      </c>
      <c r="C595" t="s">
        <v>3103</v>
      </c>
      <c r="D595" t="s">
        <v>1572</v>
      </c>
      <c r="E595" t="s">
        <v>1573</v>
      </c>
      <c r="F595" t="s">
        <v>202</v>
      </c>
      <c r="G595">
        <v>148392</v>
      </c>
      <c r="H595" s="9">
        <v>15</v>
      </c>
      <c r="I595" s="1">
        <v>45450</v>
      </c>
      <c r="J595">
        <v>6</v>
      </c>
      <c r="K595">
        <v>2024</v>
      </c>
      <c r="L595" t="s">
        <v>820</v>
      </c>
      <c r="M595">
        <v>8.6999999999999993</v>
      </c>
      <c r="N595" t="s">
        <v>4626</v>
      </c>
      <c r="O595">
        <v>13.558400000000001</v>
      </c>
      <c r="P595" t="s">
        <v>12</v>
      </c>
    </row>
    <row r="596" spans="1:16" hidden="1" x14ac:dyDescent="0.25">
      <c r="A596" t="s">
        <v>17</v>
      </c>
      <c r="B596" t="s">
        <v>16</v>
      </c>
      <c r="C596" t="s">
        <v>3446</v>
      </c>
      <c r="D596" t="s">
        <v>1272</v>
      </c>
      <c r="E596" t="s">
        <v>1273</v>
      </c>
      <c r="F596" t="s">
        <v>202</v>
      </c>
      <c r="G596">
        <v>148384</v>
      </c>
      <c r="H596" s="9">
        <v>6</v>
      </c>
      <c r="I596" s="1">
        <v>45443</v>
      </c>
      <c r="J596">
        <v>5</v>
      </c>
      <c r="K596">
        <v>2024</v>
      </c>
      <c r="L596" t="s">
        <v>113</v>
      </c>
      <c r="M596">
        <v>1439.2</v>
      </c>
      <c r="N596" t="s">
        <v>4620</v>
      </c>
      <c r="O596">
        <v>2395.098</v>
      </c>
      <c r="P596" t="s">
        <v>12</v>
      </c>
    </row>
    <row r="597" spans="1:16" hidden="1" x14ac:dyDescent="0.25">
      <c r="A597" t="s">
        <v>192</v>
      </c>
      <c r="B597" t="s">
        <v>16</v>
      </c>
      <c r="C597" t="s">
        <v>2736</v>
      </c>
      <c r="D597" t="s">
        <v>202</v>
      </c>
      <c r="E597" t="s">
        <v>5703</v>
      </c>
      <c r="F597" t="s">
        <v>202</v>
      </c>
      <c r="G597">
        <v>148384</v>
      </c>
      <c r="H597" s="9">
        <v>1</v>
      </c>
      <c r="I597" s="1">
        <v>45443</v>
      </c>
      <c r="J597">
        <v>5</v>
      </c>
      <c r="K597">
        <v>2024</v>
      </c>
      <c r="L597" t="s">
        <v>113</v>
      </c>
      <c r="M597">
        <v>64.5</v>
      </c>
      <c r="O597">
        <v>107.34010000000001</v>
      </c>
      <c r="P597" t="s">
        <v>12</v>
      </c>
    </row>
    <row r="598" spans="1:16" hidden="1" x14ac:dyDescent="0.25">
      <c r="A598" t="s">
        <v>192</v>
      </c>
      <c r="B598" t="s">
        <v>16</v>
      </c>
      <c r="C598" t="s">
        <v>608</v>
      </c>
      <c r="D598" t="s">
        <v>191</v>
      </c>
      <c r="E598" t="s">
        <v>191</v>
      </c>
      <c r="F598" t="s">
        <v>202</v>
      </c>
      <c r="G598">
        <v>148384</v>
      </c>
      <c r="H598" s="9">
        <v>1</v>
      </c>
      <c r="I598" s="1">
        <v>45443</v>
      </c>
      <c r="J598">
        <v>5</v>
      </c>
      <c r="K598">
        <v>2024</v>
      </c>
      <c r="L598" t="s">
        <v>113</v>
      </c>
      <c r="M598">
        <v>25</v>
      </c>
      <c r="O598">
        <v>41.604700000000001</v>
      </c>
      <c r="P598" t="s">
        <v>12</v>
      </c>
    </row>
    <row r="599" spans="1:16" hidden="1" x14ac:dyDescent="0.25">
      <c r="A599" t="s">
        <v>39</v>
      </c>
      <c r="B599" t="s">
        <v>38</v>
      </c>
      <c r="C599" t="s">
        <v>472</v>
      </c>
      <c r="D599" t="s">
        <v>67</v>
      </c>
      <c r="E599" t="s">
        <v>68</v>
      </c>
      <c r="F599" t="s">
        <v>202</v>
      </c>
      <c r="G599">
        <v>148355</v>
      </c>
      <c r="H599" s="9">
        <v>1</v>
      </c>
      <c r="I599" s="1">
        <v>45414</v>
      </c>
      <c r="J599">
        <v>5</v>
      </c>
      <c r="K599">
        <v>2024</v>
      </c>
      <c r="L599" t="s">
        <v>37</v>
      </c>
      <c r="M599">
        <v>28.25</v>
      </c>
      <c r="N599" t="s">
        <v>4615</v>
      </c>
      <c r="O599">
        <v>44.025799999999997</v>
      </c>
      <c r="P599" t="s">
        <v>12</v>
      </c>
    </row>
    <row r="600" spans="1:16" hidden="1" x14ac:dyDescent="0.25">
      <c r="A600" t="s">
        <v>39</v>
      </c>
      <c r="B600" t="s">
        <v>38</v>
      </c>
      <c r="C600" t="s">
        <v>3262</v>
      </c>
      <c r="D600" t="s">
        <v>884</v>
      </c>
      <c r="E600" t="s">
        <v>885</v>
      </c>
      <c r="F600" t="s">
        <v>202</v>
      </c>
      <c r="G600">
        <v>148354</v>
      </c>
      <c r="H600" s="9">
        <v>1</v>
      </c>
      <c r="I600" s="1">
        <v>45414</v>
      </c>
      <c r="J600">
        <v>5</v>
      </c>
      <c r="K600">
        <v>2024</v>
      </c>
      <c r="L600" t="s">
        <v>37</v>
      </c>
      <c r="M600">
        <v>28.25</v>
      </c>
      <c r="N600" t="s">
        <v>4615</v>
      </c>
      <c r="O600">
        <v>44.025799999999997</v>
      </c>
      <c r="P600" t="s">
        <v>12</v>
      </c>
    </row>
    <row r="601" spans="1:16" hidden="1" x14ac:dyDescent="0.25">
      <c r="A601" t="s">
        <v>39</v>
      </c>
      <c r="B601" t="s">
        <v>16</v>
      </c>
      <c r="C601" t="s">
        <v>529</v>
      </c>
      <c r="D601" t="s">
        <v>65</v>
      </c>
      <c r="E601" t="s">
        <v>66</v>
      </c>
      <c r="F601" t="s">
        <v>202</v>
      </c>
      <c r="G601">
        <v>148352</v>
      </c>
      <c r="H601" s="9">
        <v>1</v>
      </c>
      <c r="I601" s="1">
        <v>45414</v>
      </c>
      <c r="J601">
        <v>5</v>
      </c>
      <c r="K601">
        <v>2024</v>
      </c>
      <c r="L601" t="s">
        <v>37</v>
      </c>
      <c r="M601">
        <v>28.25</v>
      </c>
      <c r="N601" t="s">
        <v>4615</v>
      </c>
      <c r="O601">
        <v>44.025799999999997</v>
      </c>
      <c r="P601" t="s">
        <v>12</v>
      </c>
    </row>
    <row r="602" spans="1:16" hidden="1" x14ac:dyDescent="0.25">
      <c r="A602" t="s">
        <v>39</v>
      </c>
      <c r="B602" t="s">
        <v>38</v>
      </c>
      <c r="C602" t="s">
        <v>476</v>
      </c>
      <c r="D602" t="s">
        <v>71</v>
      </c>
      <c r="E602" t="s">
        <v>72</v>
      </c>
      <c r="F602" t="s">
        <v>202</v>
      </c>
      <c r="G602">
        <v>148351</v>
      </c>
      <c r="H602" s="9">
        <v>1</v>
      </c>
      <c r="I602" s="1">
        <v>45414</v>
      </c>
      <c r="J602">
        <v>5</v>
      </c>
      <c r="K602">
        <v>2024</v>
      </c>
      <c r="L602" t="s">
        <v>37</v>
      </c>
      <c r="M602">
        <v>28.25</v>
      </c>
      <c r="N602" t="s">
        <v>4615</v>
      </c>
      <c r="O602">
        <v>44.025799999999997</v>
      </c>
      <c r="P602" t="s">
        <v>12</v>
      </c>
    </row>
    <row r="603" spans="1:16" hidden="1" x14ac:dyDescent="0.25">
      <c r="A603" t="s">
        <v>39</v>
      </c>
      <c r="B603" t="s">
        <v>38</v>
      </c>
      <c r="C603" t="s">
        <v>3259</v>
      </c>
      <c r="D603" t="s">
        <v>879</v>
      </c>
      <c r="E603" t="s">
        <v>4540</v>
      </c>
      <c r="F603" t="s">
        <v>202</v>
      </c>
      <c r="G603">
        <v>148350</v>
      </c>
      <c r="H603" s="9">
        <v>1</v>
      </c>
      <c r="I603" s="1">
        <v>45414</v>
      </c>
      <c r="J603">
        <v>5</v>
      </c>
      <c r="K603">
        <v>2024</v>
      </c>
      <c r="L603" t="s">
        <v>37</v>
      </c>
      <c r="M603">
        <v>26.62</v>
      </c>
      <c r="N603" t="s">
        <v>4615</v>
      </c>
      <c r="O603">
        <v>41.485599999999998</v>
      </c>
      <c r="P603" t="s">
        <v>12</v>
      </c>
    </row>
    <row r="604" spans="1:16" hidden="1" x14ac:dyDescent="0.25">
      <c r="A604" t="s">
        <v>39</v>
      </c>
      <c r="B604" t="s">
        <v>16</v>
      </c>
      <c r="C604" t="s">
        <v>576</v>
      </c>
      <c r="D604" t="s">
        <v>90</v>
      </c>
      <c r="E604" t="s">
        <v>91</v>
      </c>
      <c r="F604" t="s">
        <v>202</v>
      </c>
      <c r="G604">
        <v>148349</v>
      </c>
      <c r="H604" s="9">
        <v>1</v>
      </c>
      <c r="I604" s="1">
        <v>45414</v>
      </c>
      <c r="J604">
        <v>5</v>
      </c>
      <c r="K604">
        <v>2024</v>
      </c>
      <c r="L604" t="s">
        <v>37</v>
      </c>
      <c r="M604">
        <v>33.5</v>
      </c>
      <c r="N604" t="s">
        <v>4615</v>
      </c>
      <c r="O604">
        <v>52.207599999999999</v>
      </c>
      <c r="P604" t="s">
        <v>12</v>
      </c>
    </row>
    <row r="605" spans="1:16" hidden="1" x14ac:dyDescent="0.25">
      <c r="A605" t="s">
        <v>39</v>
      </c>
      <c r="B605" t="s">
        <v>38</v>
      </c>
      <c r="C605" t="s">
        <v>506</v>
      </c>
      <c r="D605" t="s">
        <v>52</v>
      </c>
      <c r="E605" t="s">
        <v>53</v>
      </c>
      <c r="F605" t="s">
        <v>202</v>
      </c>
      <c r="G605">
        <v>148348</v>
      </c>
      <c r="H605" s="9">
        <v>1</v>
      </c>
      <c r="I605" s="1">
        <v>45414</v>
      </c>
      <c r="J605">
        <v>5</v>
      </c>
      <c r="K605">
        <v>2024</v>
      </c>
      <c r="L605" t="s">
        <v>37</v>
      </c>
      <c r="M605">
        <v>28.25</v>
      </c>
      <c r="N605" t="s">
        <v>4615</v>
      </c>
      <c r="O605">
        <v>44.025799999999997</v>
      </c>
      <c r="P605" t="s">
        <v>12</v>
      </c>
    </row>
    <row r="606" spans="1:16" hidden="1" x14ac:dyDescent="0.25">
      <c r="A606" t="s">
        <v>39</v>
      </c>
      <c r="B606" t="s">
        <v>38</v>
      </c>
      <c r="C606" t="s">
        <v>478</v>
      </c>
      <c r="D606" t="s">
        <v>35</v>
      </c>
      <c r="E606" t="s">
        <v>36</v>
      </c>
      <c r="F606" t="s">
        <v>202</v>
      </c>
      <c r="G606">
        <v>148347</v>
      </c>
      <c r="H606" s="9">
        <v>1</v>
      </c>
      <c r="I606" s="1">
        <v>45414</v>
      </c>
      <c r="J606">
        <v>5</v>
      </c>
      <c r="K606">
        <v>2024</v>
      </c>
      <c r="L606" t="s">
        <v>37</v>
      </c>
      <c r="M606">
        <v>28.25</v>
      </c>
      <c r="N606" t="s">
        <v>4615</v>
      </c>
      <c r="O606">
        <v>44.025799999999997</v>
      </c>
      <c r="P606" t="s">
        <v>12</v>
      </c>
    </row>
    <row r="607" spans="1:16" hidden="1" x14ac:dyDescent="0.25">
      <c r="A607" t="s">
        <v>39</v>
      </c>
      <c r="B607" t="s">
        <v>38</v>
      </c>
      <c r="C607" t="s">
        <v>478</v>
      </c>
      <c r="D607" t="s">
        <v>35</v>
      </c>
      <c r="E607" t="s">
        <v>36</v>
      </c>
      <c r="F607" t="s">
        <v>202</v>
      </c>
      <c r="G607">
        <v>148346</v>
      </c>
      <c r="H607" s="9">
        <v>1</v>
      </c>
      <c r="I607" s="1">
        <v>45414</v>
      </c>
      <c r="J607">
        <v>5</v>
      </c>
      <c r="K607">
        <v>2024</v>
      </c>
      <c r="L607" t="s">
        <v>37</v>
      </c>
      <c r="M607">
        <v>28.25</v>
      </c>
      <c r="N607" t="s">
        <v>4615</v>
      </c>
      <c r="O607">
        <v>44.025799999999997</v>
      </c>
      <c r="P607" t="s">
        <v>12</v>
      </c>
    </row>
    <row r="608" spans="1:16" hidden="1" x14ac:dyDescent="0.25">
      <c r="A608" t="s">
        <v>39</v>
      </c>
      <c r="B608" t="s">
        <v>38</v>
      </c>
      <c r="C608" t="s">
        <v>472</v>
      </c>
      <c r="D608" t="s">
        <v>67</v>
      </c>
      <c r="E608" t="s">
        <v>68</v>
      </c>
      <c r="F608" t="s">
        <v>202</v>
      </c>
      <c r="G608">
        <v>148344</v>
      </c>
      <c r="H608" s="9">
        <v>1</v>
      </c>
      <c r="I608" s="1">
        <v>45414</v>
      </c>
      <c r="J608">
        <v>5</v>
      </c>
      <c r="K608">
        <v>2024</v>
      </c>
      <c r="L608" t="s">
        <v>37</v>
      </c>
      <c r="M608">
        <v>28.25</v>
      </c>
      <c r="N608" t="s">
        <v>4615</v>
      </c>
      <c r="O608">
        <v>44.025799999999997</v>
      </c>
      <c r="P608" t="s">
        <v>12</v>
      </c>
    </row>
    <row r="609" spans="1:16" hidden="1" x14ac:dyDescent="0.25">
      <c r="A609" t="s">
        <v>39</v>
      </c>
      <c r="B609" t="s">
        <v>38</v>
      </c>
      <c r="C609" t="s">
        <v>3292</v>
      </c>
      <c r="D609" t="s">
        <v>943</v>
      </c>
      <c r="E609" t="s">
        <v>944</v>
      </c>
      <c r="F609" t="s">
        <v>202</v>
      </c>
      <c r="G609">
        <v>148343</v>
      </c>
      <c r="H609" s="9">
        <v>1</v>
      </c>
      <c r="I609" s="1">
        <v>45414</v>
      </c>
      <c r="J609">
        <v>5</v>
      </c>
      <c r="K609">
        <v>2024</v>
      </c>
      <c r="L609" t="s">
        <v>37</v>
      </c>
      <c r="M609">
        <v>28.25</v>
      </c>
      <c r="N609" t="s">
        <v>4615</v>
      </c>
      <c r="O609">
        <v>44.025799999999997</v>
      </c>
      <c r="P609" t="s">
        <v>12</v>
      </c>
    </row>
    <row r="610" spans="1:16" hidden="1" x14ac:dyDescent="0.25">
      <c r="A610" t="s">
        <v>39</v>
      </c>
      <c r="B610" t="s">
        <v>38</v>
      </c>
      <c r="C610" t="s">
        <v>506</v>
      </c>
      <c r="D610" t="s">
        <v>52</v>
      </c>
      <c r="E610" t="s">
        <v>53</v>
      </c>
      <c r="F610" t="s">
        <v>202</v>
      </c>
      <c r="G610">
        <v>148342</v>
      </c>
      <c r="H610" s="9">
        <v>1</v>
      </c>
      <c r="I610" s="1">
        <v>45414</v>
      </c>
      <c r="J610">
        <v>5</v>
      </c>
      <c r="K610">
        <v>2024</v>
      </c>
      <c r="L610" t="s">
        <v>37</v>
      </c>
      <c r="M610">
        <v>28.25</v>
      </c>
      <c r="N610" t="s">
        <v>4615</v>
      </c>
      <c r="O610">
        <v>44.025799999999997</v>
      </c>
      <c r="P610" t="s">
        <v>12</v>
      </c>
    </row>
    <row r="611" spans="1:16" hidden="1" x14ac:dyDescent="0.25">
      <c r="A611" t="s">
        <v>39</v>
      </c>
      <c r="B611" t="s">
        <v>38</v>
      </c>
      <c r="C611" t="s">
        <v>533</v>
      </c>
      <c r="D611" t="s">
        <v>54</v>
      </c>
      <c r="E611" t="s">
        <v>55</v>
      </c>
      <c r="F611" t="s">
        <v>202</v>
      </c>
      <c r="G611">
        <v>148340</v>
      </c>
      <c r="H611" s="9">
        <v>1</v>
      </c>
      <c r="I611" s="1">
        <v>45414</v>
      </c>
      <c r="J611">
        <v>5</v>
      </c>
      <c r="K611">
        <v>2024</v>
      </c>
      <c r="L611" t="s">
        <v>37</v>
      </c>
      <c r="M611">
        <v>28.25</v>
      </c>
      <c r="N611" t="s">
        <v>4615</v>
      </c>
      <c r="O611">
        <v>44.025799999999997</v>
      </c>
      <c r="P611" t="s">
        <v>12</v>
      </c>
    </row>
    <row r="612" spans="1:16" hidden="1" x14ac:dyDescent="0.25">
      <c r="A612" t="s">
        <v>39</v>
      </c>
      <c r="B612" t="s">
        <v>16</v>
      </c>
      <c r="C612" t="s">
        <v>2935</v>
      </c>
      <c r="D612" t="s">
        <v>1004</v>
      </c>
      <c r="E612" t="s">
        <v>1005</v>
      </c>
      <c r="F612" t="s">
        <v>202</v>
      </c>
      <c r="G612">
        <v>148339</v>
      </c>
      <c r="H612" s="9">
        <v>1</v>
      </c>
      <c r="I612" s="1">
        <v>45414</v>
      </c>
      <c r="J612">
        <v>5</v>
      </c>
      <c r="K612">
        <v>2024</v>
      </c>
      <c r="L612" t="s">
        <v>37</v>
      </c>
      <c r="M612">
        <v>33.5</v>
      </c>
      <c r="N612" t="s">
        <v>4615</v>
      </c>
      <c r="O612">
        <v>52.207599999999999</v>
      </c>
      <c r="P612" t="s">
        <v>12</v>
      </c>
    </row>
    <row r="613" spans="1:16" hidden="1" x14ac:dyDescent="0.25">
      <c r="A613" t="s">
        <v>17</v>
      </c>
      <c r="B613" t="s">
        <v>199</v>
      </c>
      <c r="C613" t="s">
        <v>4653</v>
      </c>
      <c r="D613" t="s">
        <v>4654</v>
      </c>
      <c r="E613" t="s">
        <v>4655</v>
      </c>
      <c r="F613" t="s">
        <v>202</v>
      </c>
      <c r="G613">
        <v>148295</v>
      </c>
      <c r="H613" s="9">
        <v>32</v>
      </c>
      <c r="I613" s="1">
        <v>45441</v>
      </c>
      <c r="J613">
        <v>5</v>
      </c>
      <c r="K613">
        <v>2024</v>
      </c>
      <c r="L613" t="s">
        <v>4746</v>
      </c>
      <c r="M613">
        <v>10.5</v>
      </c>
      <c r="N613" t="s">
        <v>4619</v>
      </c>
      <c r="O613">
        <v>16.363600000000002</v>
      </c>
      <c r="P613" t="s">
        <v>30</v>
      </c>
    </row>
    <row r="614" spans="1:16" hidden="1" x14ac:dyDescent="0.25">
      <c r="A614" t="s">
        <v>17</v>
      </c>
      <c r="B614" t="s">
        <v>16</v>
      </c>
      <c r="C614" t="s">
        <v>3587</v>
      </c>
      <c r="D614" t="s">
        <v>1634</v>
      </c>
      <c r="E614" t="s">
        <v>1635</v>
      </c>
      <c r="F614" t="s">
        <v>202</v>
      </c>
      <c r="G614">
        <v>148295</v>
      </c>
      <c r="H614" s="9">
        <v>20</v>
      </c>
      <c r="I614" s="1">
        <v>45441</v>
      </c>
      <c r="J614">
        <v>5</v>
      </c>
      <c r="K614">
        <v>2024</v>
      </c>
      <c r="L614" t="s">
        <v>4746</v>
      </c>
      <c r="M614">
        <v>0</v>
      </c>
      <c r="N614" t="s">
        <v>4619</v>
      </c>
      <c r="O614">
        <v>0</v>
      </c>
      <c r="P614" t="s">
        <v>30</v>
      </c>
    </row>
    <row r="615" spans="1:16" hidden="1" x14ac:dyDescent="0.25">
      <c r="A615" t="s">
        <v>17</v>
      </c>
      <c r="B615" t="s">
        <v>26</v>
      </c>
      <c r="C615" t="s">
        <v>2787</v>
      </c>
      <c r="D615" t="s">
        <v>1518</v>
      </c>
      <c r="E615" t="s">
        <v>1519</v>
      </c>
      <c r="F615" t="s">
        <v>202</v>
      </c>
      <c r="G615">
        <v>148294</v>
      </c>
      <c r="H615" s="9">
        <v>100</v>
      </c>
      <c r="I615" s="1">
        <v>45441</v>
      </c>
      <c r="J615">
        <v>5</v>
      </c>
      <c r="K615">
        <v>2024</v>
      </c>
      <c r="L615" t="s">
        <v>4746</v>
      </c>
      <c r="M615">
        <v>42</v>
      </c>
      <c r="N615" t="s">
        <v>4619</v>
      </c>
      <c r="O615">
        <v>65.454300000000003</v>
      </c>
      <c r="P615" t="s">
        <v>30</v>
      </c>
    </row>
    <row r="616" spans="1:16" hidden="1" x14ac:dyDescent="0.25">
      <c r="A616" t="s">
        <v>17</v>
      </c>
      <c r="B616" t="s">
        <v>199</v>
      </c>
      <c r="C616" t="s">
        <v>525</v>
      </c>
      <c r="D616" t="s">
        <v>334</v>
      </c>
      <c r="E616" t="s">
        <v>335</v>
      </c>
      <c r="F616" t="s">
        <v>202</v>
      </c>
      <c r="G616">
        <v>148294</v>
      </c>
      <c r="H616" s="9">
        <v>100</v>
      </c>
      <c r="I616" s="1">
        <v>45441</v>
      </c>
      <c r="J616">
        <v>5</v>
      </c>
      <c r="K616">
        <v>2024</v>
      </c>
      <c r="L616" t="s">
        <v>4746</v>
      </c>
      <c r="M616">
        <v>18.5</v>
      </c>
      <c r="N616" t="s">
        <v>4619</v>
      </c>
      <c r="O616">
        <v>28.831099999999999</v>
      </c>
      <c r="P616" t="s">
        <v>30</v>
      </c>
    </row>
    <row r="617" spans="1:16" hidden="1" x14ac:dyDescent="0.25">
      <c r="A617" t="s">
        <v>17</v>
      </c>
      <c r="B617" t="s">
        <v>112</v>
      </c>
      <c r="C617" t="s">
        <v>446</v>
      </c>
      <c r="D617" t="s">
        <v>404</v>
      </c>
      <c r="E617" t="s">
        <v>405</v>
      </c>
      <c r="F617" t="s">
        <v>202</v>
      </c>
      <c r="G617">
        <v>148294</v>
      </c>
      <c r="H617" s="9">
        <v>28</v>
      </c>
      <c r="I617" s="1">
        <v>45441</v>
      </c>
      <c r="J617">
        <v>5</v>
      </c>
      <c r="K617">
        <v>2024</v>
      </c>
      <c r="L617" t="s">
        <v>4746</v>
      </c>
      <c r="M617">
        <v>135</v>
      </c>
      <c r="N617" t="s">
        <v>4619</v>
      </c>
      <c r="O617">
        <v>210.3888</v>
      </c>
      <c r="P617" t="s">
        <v>30</v>
      </c>
    </row>
    <row r="618" spans="1:16" hidden="1" x14ac:dyDescent="0.25">
      <c r="A618" t="s">
        <v>17</v>
      </c>
      <c r="B618" t="s">
        <v>112</v>
      </c>
      <c r="C618" t="s">
        <v>447</v>
      </c>
      <c r="D618" t="s">
        <v>406</v>
      </c>
      <c r="E618" t="s">
        <v>407</v>
      </c>
      <c r="F618" t="s">
        <v>202</v>
      </c>
      <c r="G618">
        <v>148294</v>
      </c>
      <c r="H618" s="9">
        <v>28</v>
      </c>
      <c r="I618" s="1">
        <v>45441</v>
      </c>
      <c r="J618">
        <v>5</v>
      </c>
      <c r="K618">
        <v>2024</v>
      </c>
      <c r="L618" t="s">
        <v>4746</v>
      </c>
      <c r="M618">
        <v>90</v>
      </c>
      <c r="N618" t="s">
        <v>4619</v>
      </c>
      <c r="O618">
        <v>140.25919999999999</v>
      </c>
      <c r="P618" t="s">
        <v>30</v>
      </c>
    </row>
    <row r="619" spans="1:16" hidden="1" x14ac:dyDescent="0.25">
      <c r="A619" t="s">
        <v>17</v>
      </c>
      <c r="B619" t="s">
        <v>112</v>
      </c>
      <c r="C619" t="s">
        <v>445</v>
      </c>
      <c r="D619" t="s">
        <v>408</v>
      </c>
      <c r="E619" t="s">
        <v>409</v>
      </c>
      <c r="F619" t="s">
        <v>202</v>
      </c>
      <c r="G619">
        <v>148294</v>
      </c>
      <c r="H619" s="9">
        <v>28</v>
      </c>
      <c r="I619" s="1">
        <v>45441</v>
      </c>
      <c r="J619">
        <v>5</v>
      </c>
      <c r="K619">
        <v>2024</v>
      </c>
      <c r="L619" t="s">
        <v>4746</v>
      </c>
      <c r="M619">
        <v>88</v>
      </c>
      <c r="N619" t="s">
        <v>4619</v>
      </c>
      <c r="O619">
        <v>137.14240000000001</v>
      </c>
      <c r="P619" t="s">
        <v>30</v>
      </c>
    </row>
    <row r="620" spans="1:16" hidden="1" x14ac:dyDescent="0.25">
      <c r="A620" t="s">
        <v>17</v>
      </c>
      <c r="B620" t="s">
        <v>16</v>
      </c>
      <c r="C620" t="s">
        <v>449</v>
      </c>
      <c r="D620" t="s">
        <v>410</v>
      </c>
      <c r="E620" t="s">
        <v>411</v>
      </c>
      <c r="F620" t="s">
        <v>202</v>
      </c>
      <c r="G620">
        <v>148294</v>
      </c>
      <c r="H620" s="9">
        <v>30</v>
      </c>
      <c r="I620" s="1">
        <v>45441</v>
      </c>
      <c r="J620">
        <v>5</v>
      </c>
      <c r="K620">
        <v>2024</v>
      </c>
      <c r="L620" t="s">
        <v>4746</v>
      </c>
      <c r="M620">
        <v>125</v>
      </c>
      <c r="N620" t="s">
        <v>4619</v>
      </c>
      <c r="O620">
        <v>194.80449999999999</v>
      </c>
      <c r="P620" t="s">
        <v>30</v>
      </c>
    </row>
    <row r="621" spans="1:16" hidden="1" x14ac:dyDescent="0.25">
      <c r="A621" t="s">
        <v>17</v>
      </c>
      <c r="B621" t="s">
        <v>16</v>
      </c>
      <c r="C621" t="s">
        <v>450</v>
      </c>
      <c r="D621" t="s">
        <v>412</v>
      </c>
      <c r="E621" t="s">
        <v>413</v>
      </c>
      <c r="F621" t="s">
        <v>202</v>
      </c>
      <c r="G621">
        <v>148294</v>
      </c>
      <c r="H621" s="9">
        <v>30</v>
      </c>
      <c r="I621" s="1">
        <v>45441</v>
      </c>
      <c r="J621">
        <v>5</v>
      </c>
      <c r="K621">
        <v>2024</v>
      </c>
      <c r="L621" t="s">
        <v>4746</v>
      </c>
      <c r="M621">
        <v>90</v>
      </c>
      <c r="N621" t="s">
        <v>4619</v>
      </c>
      <c r="O621">
        <v>140.25919999999999</v>
      </c>
      <c r="P621" t="s">
        <v>30</v>
      </c>
    </row>
    <row r="622" spans="1:16" hidden="1" x14ac:dyDescent="0.25">
      <c r="A622" t="s">
        <v>17</v>
      </c>
      <c r="B622" t="s">
        <v>16</v>
      </c>
      <c r="C622" t="s">
        <v>451</v>
      </c>
      <c r="D622" t="s">
        <v>414</v>
      </c>
      <c r="E622" t="s">
        <v>415</v>
      </c>
      <c r="F622" t="s">
        <v>202</v>
      </c>
      <c r="G622">
        <v>148294</v>
      </c>
      <c r="H622" s="9">
        <v>30</v>
      </c>
      <c r="I622" s="1">
        <v>45441</v>
      </c>
      <c r="J622">
        <v>5</v>
      </c>
      <c r="K622">
        <v>2024</v>
      </c>
      <c r="L622" t="s">
        <v>4746</v>
      </c>
      <c r="M622">
        <v>88</v>
      </c>
      <c r="N622" t="s">
        <v>4619</v>
      </c>
      <c r="O622">
        <v>137.14240000000001</v>
      </c>
      <c r="P622" t="s">
        <v>30</v>
      </c>
    </row>
    <row r="623" spans="1:16" hidden="1" x14ac:dyDescent="0.25">
      <c r="A623" t="s">
        <v>17</v>
      </c>
      <c r="B623" t="s">
        <v>26</v>
      </c>
      <c r="C623" t="s">
        <v>514</v>
      </c>
      <c r="D623" t="s">
        <v>290</v>
      </c>
      <c r="E623" t="s">
        <v>291</v>
      </c>
      <c r="F623" t="s">
        <v>202</v>
      </c>
      <c r="G623">
        <v>148292</v>
      </c>
      <c r="H623" s="9">
        <v>32</v>
      </c>
      <c r="I623" s="1">
        <v>45441</v>
      </c>
      <c r="J623">
        <v>5</v>
      </c>
      <c r="K623">
        <v>2024</v>
      </c>
      <c r="L623" t="s">
        <v>4746</v>
      </c>
      <c r="M623">
        <v>18.5</v>
      </c>
      <c r="N623" t="s">
        <v>4619</v>
      </c>
      <c r="O623">
        <v>28.831099999999999</v>
      </c>
      <c r="P623" t="s">
        <v>30</v>
      </c>
    </row>
    <row r="624" spans="1:16" x14ac:dyDescent="0.25">
      <c r="A624" t="s">
        <v>17</v>
      </c>
      <c r="B624" t="s">
        <v>26</v>
      </c>
      <c r="C624" t="s">
        <v>540</v>
      </c>
      <c r="D624" t="s">
        <v>252</v>
      </c>
      <c r="E624" t="s">
        <v>253</v>
      </c>
      <c r="F624" t="s">
        <v>202</v>
      </c>
      <c r="G624">
        <v>148292</v>
      </c>
      <c r="H624" s="9">
        <v>118</v>
      </c>
      <c r="I624" s="1">
        <v>45441</v>
      </c>
      <c r="J624">
        <v>5</v>
      </c>
      <c r="K624">
        <v>2024</v>
      </c>
      <c r="L624" t="s">
        <v>4746</v>
      </c>
      <c r="M624">
        <v>14</v>
      </c>
      <c r="N624" t="s">
        <v>4619</v>
      </c>
      <c r="O624">
        <v>21.818100000000001</v>
      </c>
      <c r="P624" t="s">
        <v>30</v>
      </c>
    </row>
    <row r="625" spans="1:16" hidden="1" x14ac:dyDescent="0.25">
      <c r="A625" t="s">
        <v>17</v>
      </c>
      <c r="B625" t="s">
        <v>112</v>
      </c>
      <c r="C625" t="s">
        <v>446</v>
      </c>
      <c r="D625" t="s">
        <v>404</v>
      </c>
      <c r="E625" t="s">
        <v>405</v>
      </c>
      <c r="F625" t="s">
        <v>202</v>
      </c>
      <c r="G625">
        <v>148292</v>
      </c>
      <c r="H625" s="9">
        <v>13</v>
      </c>
      <c r="I625" s="1">
        <v>45441</v>
      </c>
      <c r="J625">
        <v>5</v>
      </c>
      <c r="K625">
        <v>2024</v>
      </c>
      <c r="L625" t="s">
        <v>4746</v>
      </c>
      <c r="M625">
        <v>135</v>
      </c>
      <c r="N625" t="s">
        <v>4619</v>
      </c>
      <c r="O625">
        <v>210.3888</v>
      </c>
      <c r="P625" t="s">
        <v>30</v>
      </c>
    </row>
    <row r="626" spans="1:16" hidden="1" x14ac:dyDescent="0.25">
      <c r="A626" t="s">
        <v>17</v>
      </c>
      <c r="B626" t="s">
        <v>112</v>
      </c>
      <c r="C626" t="s">
        <v>447</v>
      </c>
      <c r="D626" t="s">
        <v>406</v>
      </c>
      <c r="E626" t="s">
        <v>407</v>
      </c>
      <c r="F626" t="s">
        <v>202</v>
      </c>
      <c r="G626">
        <v>148292</v>
      </c>
      <c r="H626" s="9">
        <v>13</v>
      </c>
      <c r="I626" s="1">
        <v>45441</v>
      </c>
      <c r="J626">
        <v>5</v>
      </c>
      <c r="K626">
        <v>2024</v>
      </c>
      <c r="L626" t="s">
        <v>4746</v>
      </c>
      <c r="M626">
        <v>90</v>
      </c>
      <c r="N626" t="s">
        <v>4619</v>
      </c>
      <c r="O626">
        <v>140.25919999999999</v>
      </c>
      <c r="P626" t="s">
        <v>30</v>
      </c>
    </row>
    <row r="627" spans="1:16" hidden="1" x14ac:dyDescent="0.25">
      <c r="A627" t="s">
        <v>17</v>
      </c>
      <c r="B627" t="s">
        <v>112</v>
      </c>
      <c r="C627" t="s">
        <v>445</v>
      </c>
      <c r="D627" t="s">
        <v>408</v>
      </c>
      <c r="E627" t="s">
        <v>409</v>
      </c>
      <c r="F627" t="s">
        <v>202</v>
      </c>
      <c r="G627">
        <v>148292</v>
      </c>
      <c r="H627" s="9">
        <v>13</v>
      </c>
      <c r="I627" s="1">
        <v>45441</v>
      </c>
      <c r="J627">
        <v>5</v>
      </c>
      <c r="K627">
        <v>2024</v>
      </c>
      <c r="L627" t="s">
        <v>4746</v>
      </c>
      <c r="M627">
        <v>88</v>
      </c>
      <c r="N627" t="s">
        <v>4619</v>
      </c>
      <c r="O627">
        <v>137.14240000000001</v>
      </c>
      <c r="P627" t="s">
        <v>30</v>
      </c>
    </row>
    <row r="628" spans="1:16" hidden="1" x14ac:dyDescent="0.25">
      <c r="A628" t="s">
        <v>17</v>
      </c>
      <c r="B628" t="s">
        <v>202</v>
      </c>
      <c r="C628" t="s">
        <v>563</v>
      </c>
      <c r="D628" t="s">
        <v>242</v>
      </c>
      <c r="E628" t="s">
        <v>243</v>
      </c>
      <c r="F628" t="s">
        <v>202</v>
      </c>
      <c r="G628">
        <v>148292</v>
      </c>
      <c r="H628" s="9">
        <v>34</v>
      </c>
      <c r="I628" s="1">
        <v>45441</v>
      </c>
      <c r="J628">
        <v>5</v>
      </c>
      <c r="K628">
        <v>2024</v>
      </c>
      <c r="L628" t="s">
        <v>4746</v>
      </c>
      <c r="M628">
        <v>10</v>
      </c>
      <c r="N628" t="s">
        <v>4619</v>
      </c>
      <c r="O628">
        <v>15.5844</v>
      </c>
      <c r="P628" t="s">
        <v>30</v>
      </c>
    </row>
    <row r="629" spans="1:16" hidden="1" x14ac:dyDescent="0.25">
      <c r="A629" t="s">
        <v>17</v>
      </c>
      <c r="B629" t="s">
        <v>202</v>
      </c>
      <c r="C629" t="s">
        <v>564</v>
      </c>
      <c r="D629" t="s">
        <v>207</v>
      </c>
      <c r="E629" t="s">
        <v>208</v>
      </c>
      <c r="F629" t="s">
        <v>202</v>
      </c>
      <c r="G629">
        <v>148290</v>
      </c>
      <c r="H629" s="9">
        <v>50</v>
      </c>
      <c r="I629" s="1">
        <v>45441</v>
      </c>
      <c r="J629">
        <v>5</v>
      </c>
      <c r="K629">
        <v>2024</v>
      </c>
      <c r="L629" t="s">
        <v>4746</v>
      </c>
      <c r="M629">
        <v>12.5</v>
      </c>
      <c r="N629" t="s">
        <v>4619</v>
      </c>
      <c r="O629">
        <v>18.9892</v>
      </c>
      <c r="P629" t="s">
        <v>30</v>
      </c>
    </row>
    <row r="630" spans="1:16" hidden="1" x14ac:dyDescent="0.25">
      <c r="A630" t="s">
        <v>17</v>
      </c>
      <c r="B630" t="s">
        <v>16</v>
      </c>
      <c r="C630" t="s">
        <v>521</v>
      </c>
      <c r="D630" t="s">
        <v>340</v>
      </c>
      <c r="E630" t="s">
        <v>341</v>
      </c>
      <c r="F630" t="s">
        <v>202</v>
      </c>
      <c r="G630">
        <v>148287</v>
      </c>
      <c r="H630" s="9">
        <v>500</v>
      </c>
      <c r="I630" s="1">
        <v>45441</v>
      </c>
      <c r="J630">
        <v>5</v>
      </c>
      <c r="K630">
        <v>2024</v>
      </c>
      <c r="L630" t="s">
        <v>4746</v>
      </c>
      <c r="M630">
        <v>25.5</v>
      </c>
      <c r="N630" t="s">
        <v>4619</v>
      </c>
      <c r="O630">
        <v>37.4818</v>
      </c>
      <c r="P630" t="s">
        <v>30</v>
      </c>
    </row>
    <row r="631" spans="1:16" hidden="1" x14ac:dyDescent="0.25">
      <c r="A631" t="s">
        <v>17</v>
      </c>
      <c r="B631" t="s">
        <v>103</v>
      </c>
      <c r="C631" t="s">
        <v>538</v>
      </c>
      <c r="D631" t="s">
        <v>195</v>
      </c>
      <c r="E631" t="s">
        <v>196</v>
      </c>
      <c r="F631" t="s">
        <v>202</v>
      </c>
      <c r="G631">
        <v>148287</v>
      </c>
      <c r="H631" s="9">
        <v>76</v>
      </c>
      <c r="I631" s="1">
        <v>45441</v>
      </c>
      <c r="J631">
        <v>5</v>
      </c>
      <c r="K631">
        <v>2024</v>
      </c>
      <c r="L631" t="s">
        <v>4746</v>
      </c>
      <c r="M631">
        <v>78</v>
      </c>
      <c r="N631" t="s">
        <v>4619</v>
      </c>
      <c r="O631">
        <v>114.6502</v>
      </c>
      <c r="P631" t="s">
        <v>30</v>
      </c>
    </row>
    <row r="632" spans="1:16" hidden="1" x14ac:dyDescent="0.25">
      <c r="A632" t="s">
        <v>17</v>
      </c>
      <c r="B632" t="s">
        <v>26</v>
      </c>
      <c r="C632" t="s">
        <v>442</v>
      </c>
      <c r="D632" t="s">
        <v>357</v>
      </c>
      <c r="E632" t="s">
        <v>358</v>
      </c>
      <c r="F632" t="s">
        <v>202</v>
      </c>
      <c r="G632">
        <v>148287</v>
      </c>
      <c r="H632" s="9">
        <v>7</v>
      </c>
      <c r="I632" s="1">
        <v>45441</v>
      </c>
      <c r="J632">
        <v>5</v>
      </c>
      <c r="K632">
        <v>2024</v>
      </c>
      <c r="L632" t="s">
        <v>4746</v>
      </c>
      <c r="M632">
        <v>3.38</v>
      </c>
      <c r="N632" t="s">
        <v>4619</v>
      </c>
      <c r="O632">
        <v>4.9682000000000004</v>
      </c>
      <c r="P632" t="s">
        <v>30</v>
      </c>
    </row>
    <row r="633" spans="1:16" hidden="1" x14ac:dyDescent="0.25">
      <c r="A633" t="s">
        <v>39</v>
      </c>
      <c r="B633" t="s">
        <v>38</v>
      </c>
      <c r="C633" t="s">
        <v>2968</v>
      </c>
      <c r="D633" t="s">
        <v>877</v>
      </c>
      <c r="E633" t="s">
        <v>878</v>
      </c>
      <c r="F633" t="s">
        <v>202</v>
      </c>
      <c r="G633">
        <v>148211</v>
      </c>
      <c r="H633" s="9">
        <v>1</v>
      </c>
      <c r="I633" s="1">
        <v>45414</v>
      </c>
      <c r="J633">
        <v>5</v>
      </c>
      <c r="K633">
        <v>2024</v>
      </c>
      <c r="L633" t="s">
        <v>37</v>
      </c>
      <c r="M633">
        <v>28.25</v>
      </c>
      <c r="N633" t="s">
        <v>4615</v>
      </c>
      <c r="O633">
        <v>44.025799999999997</v>
      </c>
      <c r="P633" t="s">
        <v>12</v>
      </c>
    </row>
    <row r="634" spans="1:16" hidden="1" x14ac:dyDescent="0.25">
      <c r="A634" t="s">
        <v>17</v>
      </c>
      <c r="B634" t="s">
        <v>16</v>
      </c>
      <c r="C634" t="s">
        <v>3043</v>
      </c>
      <c r="D634" t="s">
        <v>1542</v>
      </c>
      <c r="E634" t="s">
        <v>1543</v>
      </c>
      <c r="F634" t="s">
        <v>202</v>
      </c>
      <c r="G634">
        <v>148173</v>
      </c>
      <c r="H634" s="9">
        <v>20</v>
      </c>
      <c r="I634" s="1">
        <v>45449</v>
      </c>
      <c r="J634">
        <v>6</v>
      </c>
      <c r="K634">
        <v>2024</v>
      </c>
      <c r="L634" t="s">
        <v>109</v>
      </c>
      <c r="M634">
        <v>8.6999999999999993</v>
      </c>
      <c r="O634">
        <v>13.558400000000001</v>
      </c>
      <c r="P634" t="s">
        <v>12</v>
      </c>
    </row>
    <row r="635" spans="1:16" hidden="1" x14ac:dyDescent="0.25">
      <c r="A635" t="s">
        <v>17</v>
      </c>
      <c r="B635" t="s">
        <v>16</v>
      </c>
      <c r="C635" t="s">
        <v>2784</v>
      </c>
      <c r="D635" t="s">
        <v>1544</v>
      </c>
      <c r="E635" t="s">
        <v>1545</v>
      </c>
      <c r="F635" t="s">
        <v>202</v>
      </c>
      <c r="G635">
        <v>148173</v>
      </c>
      <c r="H635" s="9">
        <v>15</v>
      </c>
      <c r="I635" s="1">
        <v>45449</v>
      </c>
      <c r="J635">
        <v>6</v>
      </c>
      <c r="K635">
        <v>2024</v>
      </c>
      <c r="L635" t="s">
        <v>109</v>
      </c>
      <c r="M635">
        <v>8.6999999999999993</v>
      </c>
      <c r="O635">
        <v>13.558400000000001</v>
      </c>
      <c r="P635" t="s">
        <v>12</v>
      </c>
    </row>
    <row r="636" spans="1:16" hidden="1" x14ac:dyDescent="0.25">
      <c r="A636" t="s">
        <v>17</v>
      </c>
      <c r="B636" t="s">
        <v>4488</v>
      </c>
      <c r="C636" t="s">
        <v>2928</v>
      </c>
      <c r="D636" t="s">
        <v>1546</v>
      </c>
      <c r="E636" t="s">
        <v>1547</v>
      </c>
      <c r="F636" t="s">
        <v>202</v>
      </c>
      <c r="G636">
        <v>148173</v>
      </c>
      <c r="H636" s="9">
        <v>10</v>
      </c>
      <c r="I636" s="1">
        <v>45449</v>
      </c>
      <c r="J636">
        <v>6</v>
      </c>
      <c r="K636">
        <v>2024</v>
      </c>
      <c r="L636" t="s">
        <v>109</v>
      </c>
      <c r="M636">
        <v>8.6999999999999993</v>
      </c>
      <c r="N636" t="s">
        <v>4626</v>
      </c>
      <c r="O636">
        <v>13.558400000000001</v>
      </c>
      <c r="P636" t="s">
        <v>12</v>
      </c>
    </row>
    <row r="637" spans="1:16" hidden="1" x14ac:dyDescent="0.25">
      <c r="A637" t="s">
        <v>17</v>
      </c>
      <c r="B637" t="s">
        <v>16</v>
      </c>
      <c r="C637" t="s">
        <v>3568</v>
      </c>
      <c r="D637" t="s">
        <v>1548</v>
      </c>
      <c r="E637" t="s">
        <v>1549</v>
      </c>
      <c r="F637" t="s">
        <v>202</v>
      </c>
      <c r="G637">
        <v>148173</v>
      </c>
      <c r="H637" s="9">
        <v>20</v>
      </c>
      <c r="I637" s="1">
        <v>45449</v>
      </c>
      <c r="J637">
        <v>6</v>
      </c>
      <c r="K637">
        <v>2024</v>
      </c>
      <c r="L637" t="s">
        <v>109</v>
      </c>
      <c r="M637">
        <v>8.6999999999999993</v>
      </c>
      <c r="O637">
        <v>13.558400000000001</v>
      </c>
      <c r="P637" t="s">
        <v>12</v>
      </c>
    </row>
    <row r="638" spans="1:16" hidden="1" x14ac:dyDescent="0.25">
      <c r="A638" t="s">
        <v>17</v>
      </c>
      <c r="B638" t="s">
        <v>16</v>
      </c>
      <c r="C638" t="s">
        <v>2865</v>
      </c>
      <c r="D638" t="s">
        <v>1550</v>
      </c>
      <c r="E638" t="s">
        <v>1551</v>
      </c>
      <c r="F638" t="s">
        <v>202</v>
      </c>
      <c r="G638">
        <v>148173</v>
      </c>
      <c r="H638" s="9">
        <v>15</v>
      </c>
      <c r="I638" s="1">
        <v>45449</v>
      </c>
      <c r="J638">
        <v>6</v>
      </c>
      <c r="K638">
        <v>2024</v>
      </c>
      <c r="L638" t="s">
        <v>109</v>
      </c>
      <c r="M638">
        <v>8.6999999999999993</v>
      </c>
      <c r="O638">
        <v>13.558400000000001</v>
      </c>
      <c r="P638" t="s">
        <v>12</v>
      </c>
    </row>
    <row r="639" spans="1:16" hidden="1" x14ac:dyDescent="0.25">
      <c r="A639" t="s">
        <v>17</v>
      </c>
      <c r="B639" t="s">
        <v>16</v>
      </c>
      <c r="C639" t="s">
        <v>2987</v>
      </c>
      <c r="D639" t="s">
        <v>1552</v>
      </c>
      <c r="E639" t="s">
        <v>1553</v>
      </c>
      <c r="F639" t="s">
        <v>202</v>
      </c>
      <c r="G639">
        <v>148173</v>
      </c>
      <c r="H639" s="9">
        <v>10</v>
      </c>
      <c r="I639" s="1">
        <v>45449</v>
      </c>
      <c r="J639">
        <v>6</v>
      </c>
      <c r="K639">
        <v>2024</v>
      </c>
      <c r="L639" t="s">
        <v>109</v>
      </c>
      <c r="M639">
        <v>8.6999999999999993</v>
      </c>
      <c r="O639">
        <v>13.558400000000001</v>
      </c>
      <c r="P639" t="s">
        <v>12</v>
      </c>
    </row>
    <row r="640" spans="1:16" hidden="1" x14ac:dyDescent="0.25">
      <c r="A640" t="s">
        <v>17</v>
      </c>
      <c r="B640" t="s">
        <v>16</v>
      </c>
      <c r="C640" t="s">
        <v>3130</v>
      </c>
      <c r="D640" t="s">
        <v>1554</v>
      </c>
      <c r="E640" t="s">
        <v>1555</v>
      </c>
      <c r="F640" t="s">
        <v>202</v>
      </c>
      <c r="G640">
        <v>148173</v>
      </c>
      <c r="H640" s="9">
        <v>10</v>
      </c>
      <c r="I640" s="1">
        <v>45449</v>
      </c>
      <c r="J640">
        <v>6</v>
      </c>
      <c r="K640">
        <v>2024</v>
      </c>
      <c r="L640" t="s">
        <v>109</v>
      </c>
      <c r="M640">
        <v>8.6999999999999993</v>
      </c>
      <c r="O640">
        <v>13.558400000000001</v>
      </c>
      <c r="P640" t="s">
        <v>12</v>
      </c>
    </row>
    <row r="641" spans="1:16" hidden="1" x14ac:dyDescent="0.25">
      <c r="A641" t="s">
        <v>17</v>
      </c>
      <c r="B641" t="s">
        <v>16</v>
      </c>
      <c r="C641" t="s">
        <v>3569</v>
      </c>
      <c r="D641" t="s">
        <v>1556</v>
      </c>
      <c r="E641" t="s">
        <v>1557</v>
      </c>
      <c r="F641" t="s">
        <v>202</v>
      </c>
      <c r="G641">
        <v>148173</v>
      </c>
      <c r="H641" s="9">
        <v>15</v>
      </c>
      <c r="I641" s="1">
        <v>45449</v>
      </c>
      <c r="J641">
        <v>6</v>
      </c>
      <c r="K641">
        <v>2024</v>
      </c>
      <c r="L641" t="s">
        <v>109</v>
      </c>
      <c r="M641">
        <v>8.6999999999999993</v>
      </c>
      <c r="O641">
        <v>13.558400000000001</v>
      </c>
      <c r="P641" t="s">
        <v>12</v>
      </c>
    </row>
    <row r="642" spans="1:16" hidden="1" x14ac:dyDescent="0.25">
      <c r="A642" t="s">
        <v>17</v>
      </c>
      <c r="B642" t="s">
        <v>16</v>
      </c>
      <c r="C642" t="s">
        <v>2825</v>
      </c>
      <c r="D642" t="s">
        <v>1558</v>
      </c>
      <c r="E642" t="s">
        <v>1559</v>
      </c>
      <c r="F642" t="s">
        <v>202</v>
      </c>
      <c r="G642">
        <v>148173</v>
      </c>
      <c r="H642" s="9">
        <v>20</v>
      </c>
      <c r="I642" s="1">
        <v>45449</v>
      </c>
      <c r="J642">
        <v>6</v>
      </c>
      <c r="K642">
        <v>2024</v>
      </c>
      <c r="L642" t="s">
        <v>109</v>
      </c>
      <c r="M642">
        <v>8.6999999999999993</v>
      </c>
      <c r="O642">
        <v>13.558400000000001</v>
      </c>
      <c r="P642" t="s">
        <v>12</v>
      </c>
    </row>
    <row r="643" spans="1:16" hidden="1" x14ac:dyDescent="0.25">
      <c r="A643" t="s">
        <v>17</v>
      </c>
      <c r="B643" t="s">
        <v>16</v>
      </c>
      <c r="C643" t="s">
        <v>2866</v>
      </c>
      <c r="D643" t="s">
        <v>1560</v>
      </c>
      <c r="E643" t="s">
        <v>1561</v>
      </c>
      <c r="F643" t="s">
        <v>202</v>
      </c>
      <c r="G643">
        <v>148173</v>
      </c>
      <c r="H643" s="9">
        <v>15</v>
      </c>
      <c r="I643" s="1">
        <v>45449</v>
      </c>
      <c r="J643">
        <v>6</v>
      </c>
      <c r="K643">
        <v>2024</v>
      </c>
      <c r="L643" t="s">
        <v>109</v>
      </c>
      <c r="M643">
        <v>8.6999999999999993</v>
      </c>
      <c r="O643">
        <v>13.558400000000001</v>
      </c>
      <c r="P643" t="s">
        <v>12</v>
      </c>
    </row>
    <row r="644" spans="1:16" hidden="1" x14ac:dyDescent="0.25">
      <c r="A644" t="s">
        <v>17</v>
      </c>
      <c r="B644" t="s">
        <v>16</v>
      </c>
      <c r="C644" t="s">
        <v>3113</v>
      </c>
      <c r="D644" t="s">
        <v>1562</v>
      </c>
      <c r="E644" t="s">
        <v>1563</v>
      </c>
      <c r="F644" t="s">
        <v>202</v>
      </c>
      <c r="G644">
        <v>148173</v>
      </c>
      <c r="H644" s="9">
        <v>15</v>
      </c>
      <c r="I644" s="1">
        <v>45449</v>
      </c>
      <c r="J644">
        <v>6</v>
      </c>
      <c r="K644">
        <v>2024</v>
      </c>
      <c r="L644" t="s">
        <v>109</v>
      </c>
      <c r="M644">
        <v>8.6999999999999993</v>
      </c>
      <c r="O644">
        <v>13.558400000000001</v>
      </c>
      <c r="P644" t="s">
        <v>12</v>
      </c>
    </row>
    <row r="645" spans="1:16" hidden="1" x14ac:dyDescent="0.25">
      <c r="A645" t="s">
        <v>17</v>
      </c>
      <c r="B645" t="s">
        <v>16</v>
      </c>
      <c r="C645" t="s">
        <v>2818</v>
      </c>
      <c r="D645" t="s">
        <v>1564</v>
      </c>
      <c r="E645" t="s">
        <v>1565</v>
      </c>
      <c r="F645" t="s">
        <v>202</v>
      </c>
      <c r="G645">
        <v>148173</v>
      </c>
      <c r="H645" s="9">
        <v>20</v>
      </c>
      <c r="I645" s="1">
        <v>45449</v>
      </c>
      <c r="J645">
        <v>6</v>
      </c>
      <c r="K645">
        <v>2024</v>
      </c>
      <c r="L645" t="s">
        <v>109</v>
      </c>
      <c r="M645">
        <v>8.6999999999999993</v>
      </c>
      <c r="O645">
        <v>13.558400000000001</v>
      </c>
      <c r="P645" t="s">
        <v>12</v>
      </c>
    </row>
    <row r="646" spans="1:16" hidden="1" x14ac:dyDescent="0.25">
      <c r="A646" t="s">
        <v>17</v>
      </c>
      <c r="B646" t="s">
        <v>4488</v>
      </c>
      <c r="C646" t="s">
        <v>2783</v>
      </c>
      <c r="D646" t="s">
        <v>1566</v>
      </c>
      <c r="E646" t="s">
        <v>1567</v>
      </c>
      <c r="F646" t="s">
        <v>202</v>
      </c>
      <c r="G646">
        <v>148173</v>
      </c>
      <c r="H646" s="9">
        <v>20</v>
      </c>
      <c r="I646" s="1">
        <v>45449</v>
      </c>
      <c r="J646">
        <v>6</v>
      </c>
      <c r="K646">
        <v>2024</v>
      </c>
      <c r="L646" t="s">
        <v>109</v>
      </c>
      <c r="M646">
        <v>8.6999999999999993</v>
      </c>
      <c r="N646" t="s">
        <v>4626</v>
      </c>
      <c r="O646">
        <v>13.558400000000001</v>
      </c>
      <c r="P646" t="s">
        <v>12</v>
      </c>
    </row>
    <row r="647" spans="1:16" hidden="1" x14ac:dyDescent="0.25">
      <c r="A647" t="s">
        <v>17</v>
      </c>
      <c r="B647" t="s">
        <v>4488</v>
      </c>
      <c r="C647" t="s">
        <v>3038</v>
      </c>
      <c r="D647" t="s">
        <v>1568</v>
      </c>
      <c r="E647" t="s">
        <v>1569</v>
      </c>
      <c r="F647" t="s">
        <v>202</v>
      </c>
      <c r="G647">
        <v>148173</v>
      </c>
      <c r="H647" s="9">
        <v>15</v>
      </c>
      <c r="I647" s="1">
        <v>45449</v>
      </c>
      <c r="J647">
        <v>6</v>
      </c>
      <c r="K647">
        <v>2024</v>
      </c>
      <c r="L647" t="s">
        <v>109</v>
      </c>
      <c r="M647">
        <v>8.6999999999999993</v>
      </c>
      <c r="N647" t="s">
        <v>4626</v>
      </c>
      <c r="O647">
        <v>13.558400000000001</v>
      </c>
      <c r="P647" t="s">
        <v>12</v>
      </c>
    </row>
    <row r="648" spans="1:16" hidden="1" x14ac:dyDescent="0.25">
      <c r="A648" t="s">
        <v>17</v>
      </c>
      <c r="B648" t="s">
        <v>4488</v>
      </c>
      <c r="C648" t="s">
        <v>2874</v>
      </c>
      <c r="D648" t="s">
        <v>1570</v>
      </c>
      <c r="E648" t="s">
        <v>1571</v>
      </c>
      <c r="F648" t="s">
        <v>202</v>
      </c>
      <c r="G648">
        <v>148173</v>
      </c>
      <c r="H648" s="9">
        <v>15</v>
      </c>
      <c r="I648" s="1">
        <v>45449</v>
      </c>
      <c r="J648">
        <v>6</v>
      </c>
      <c r="K648">
        <v>2024</v>
      </c>
      <c r="L648" t="s">
        <v>109</v>
      </c>
      <c r="M648">
        <v>8.6999999999999993</v>
      </c>
      <c r="N648" t="s">
        <v>4626</v>
      </c>
      <c r="O648">
        <v>13.558400000000001</v>
      </c>
      <c r="P648" t="s">
        <v>12</v>
      </c>
    </row>
    <row r="649" spans="1:16" hidden="1" x14ac:dyDescent="0.25">
      <c r="A649" t="s">
        <v>17</v>
      </c>
      <c r="B649" t="s">
        <v>4488</v>
      </c>
      <c r="C649" t="s">
        <v>3103</v>
      </c>
      <c r="D649" t="s">
        <v>1572</v>
      </c>
      <c r="E649" t="s">
        <v>1573</v>
      </c>
      <c r="F649" t="s">
        <v>202</v>
      </c>
      <c r="G649">
        <v>148173</v>
      </c>
      <c r="H649" s="9">
        <v>20</v>
      </c>
      <c r="I649" s="1">
        <v>45449</v>
      </c>
      <c r="J649">
        <v>6</v>
      </c>
      <c r="K649">
        <v>2024</v>
      </c>
      <c r="L649" t="s">
        <v>109</v>
      </c>
      <c r="M649">
        <v>8.6999999999999993</v>
      </c>
      <c r="N649" t="s">
        <v>4626</v>
      </c>
      <c r="O649">
        <v>13.558400000000001</v>
      </c>
      <c r="P649" t="s">
        <v>12</v>
      </c>
    </row>
    <row r="650" spans="1:16" hidden="1" x14ac:dyDescent="0.25">
      <c r="A650" t="s">
        <v>17</v>
      </c>
      <c r="B650" t="s">
        <v>4488</v>
      </c>
      <c r="C650" t="s">
        <v>2928</v>
      </c>
      <c r="D650" t="s">
        <v>1546</v>
      </c>
      <c r="E650" t="s">
        <v>1547</v>
      </c>
      <c r="F650" t="s">
        <v>202</v>
      </c>
      <c r="G650">
        <v>148172</v>
      </c>
      <c r="H650" s="9">
        <v>15</v>
      </c>
      <c r="I650" s="1">
        <v>45449</v>
      </c>
      <c r="J650">
        <v>6</v>
      </c>
      <c r="K650">
        <v>2024</v>
      </c>
      <c r="L650" t="s">
        <v>106</v>
      </c>
      <c r="M650">
        <v>8.6999999999999993</v>
      </c>
      <c r="N650" t="s">
        <v>4626</v>
      </c>
      <c r="O650">
        <v>13.558400000000001</v>
      </c>
      <c r="P650" t="s">
        <v>12</v>
      </c>
    </row>
    <row r="651" spans="1:16" hidden="1" x14ac:dyDescent="0.25">
      <c r="A651" t="s">
        <v>17</v>
      </c>
      <c r="B651" t="s">
        <v>16</v>
      </c>
      <c r="C651" t="s">
        <v>2987</v>
      </c>
      <c r="D651" t="s">
        <v>1552</v>
      </c>
      <c r="E651" t="s">
        <v>1553</v>
      </c>
      <c r="F651" t="s">
        <v>202</v>
      </c>
      <c r="G651">
        <v>148172</v>
      </c>
      <c r="H651" s="9">
        <v>15</v>
      </c>
      <c r="I651" s="1">
        <v>45449</v>
      </c>
      <c r="J651">
        <v>6</v>
      </c>
      <c r="K651">
        <v>2024</v>
      </c>
      <c r="L651" t="s">
        <v>106</v>
      </c>
      <c r="M651">
        <v>8.6999999999999993</v>
      </c>
      <c r="O651">
        <v>13.558400000000001</v>
      </c>
      <c r="P651" t="s">
        <v>12</v>
      </c>
    </row>
    <row r="652" spans="1:16" hidden="1" x14ac:dyDescent="0.25">
      <c r="A652" t="s">
        <v>17</v>
      </c>
      <c r="B652" t="s">
        <v>16</v>
      </c>
      <c r="C652" t="s">
        <v>3130</v>
      </c>
      <c r="D652" t="s">
        <v>1554</v>
      </c>
      <c r="E652" t="s">
        <v>1555</v>
      </c>
      <c r="F652" t="s">
        <v>202</v>
      </c>
      <c r="G652">
        <v>148172</v>
      </c>
      <c r="H652" s="9">
        <v>10</v>
      </c>
      <c r="I652" s="1">
        <v>45449</v>
      </c>
      <c r="J652">
        <v>6</v>
      </c>
      <c r="K652">
        <v>2024</v>
      </c>
      <c r="L652" t="s">
        <v>106</v>
      </c>
      <c r="M652">
        <v>8.6999999999999993</v>
      </c>
      <c r="O652">
        <v>13.558400000000001</v>
      </c>
      <c r="P652" t="s">
        <v>12</v>
      </c>
    </row>
    <row r="653" spans="1:16" hidden="1" x14ac:dyDescent="0.25">
      <c r="A653" t="s">
        <v>17</v>
      </c>
      <c r="B653" t="s">
        <v>16</v>
      </c>
      <c r="C653" t="s">
        <v>3569</v>
      </c>
      <c r="D653" t="s">
        <v>1556</v>
      </c>
      <c r="E653" t="s">
        <v>1557</v>
      </c>
      <c r="F653" t="s">
        <v>202</v>
      </c>
      <c r="G653">
        <v>148172</v>
      </c>
      <c r="H653" s="9">
        <v>20</v>
      </c>
      <c r="I653" s="1">
        <v>45449</v>
      </c>
      <c r="J653">
        <v>6</v>
      </c>
      <c r="K653">
        <v>2024</v>
      </c>
      <c r="L653" t="s">
        <v>106</v>
      </c>
      <c r="M653">
        <v>8.6999999999999993</v>
      </c>
      <c r="O653">
        <v>13.558400000000001</v>
      </c>
      <c r="P653" t="s">
        <v>12</v>
      </c>
    </row>
    <row r="654" spans="1:16" hidden="1" x14ac:dyDescent="0.25">
      <c r="A654" t="s">
        <v>17</v>
      </c>
      <c r="B654" t="s">
        <v>16</v>
      </c>
      <c r="C654" t="s">
        <v>2825</v>
      </c>
      <c r="D654" t="s">
        <v>1558</v>
      </c>
      <c r="E654" t="s">
        <v>1559</v>
      </c>
      <c r="F654" t="s">
        <v>202</v>
      </c>
      <c r="G654">
        <v>148172</v>
      </c>
      <c r="H654" s="9">
        <v>15</v>
      </c>
      <c r="I654" s="1">
        <v>45449</v>
      </c>
      <c r="J654">
        <v>6</v>
      </c>
      <c r="K654">
        <v>2024</v>
      </c>
      <c r="L654" t="s">
        <v>106</v>
      </c>
      <c r="M654">
        <v>8.6999999999999993</v>
      </c>
      <c r="O654">
        <v>13.558400000000001</v>
      </c>
      <c r="P654" t="s">
        <v>12</v>
      </c>
    </row>
    <row r="655" spans="1:16" hidden="1" x14ac:dyDescent="0.25">
      <c r="A655" t="s">
        <v>17</v>
      </c>
      <c r="B655" t="s">
        <v>16</v>
      </c>
      <c r="C655" t="s">
        <v>2866</v>
      </c>
      <c r="D655" t="s">
        <v>1560</v>
      </c>
      <c r="E655" t="s">
        <v>1561</v>
      </c>
      <c r="F655" t="s">
        <v>202</v>
      </c>
      <c r="G655">
        <v>148172</v>
      </c>
      <c r="H655" s="9">
        <v>15</v>
      </c>
      <c r="I655" s="1">
        <v>45449</v>
      </c>
      <c r="J655">
        <v>6</v>
      </c>
      <c r="K655">
        <v>2024</v>
      </c>
      <c r="L655" t="s">
        <v>106</v>
      </c>
      <c r="M655">
        <v>8.6999999999999993</v>
      </c>
      <c r="O655">
        <v>13.558400000000001</v>
      </c>
      <c r="P655" t="s">
        <v>12</v>
      </c>
    </row>
    <row r="656" spans="1:16" hidden="1" x14ac:dyDescent="0.25">
      <c r="A656" t="s">
        <v>17</v>
      </c>
      <c r="B656" t="s">
        <v>16</v>
      </c>
      <c r="C656" t="s">
        <v>3113</v>
      </c>
      <c r="D656" t="s">
        <v>1562</v>
      </c>
      <c r="E656" t="s">
        <v>1563</v>
      </c>
      <c r="F656" t="s">
        <v>202</v>
      </c>
      <c r="G656">
        <v>148172</v>
      </c>
      <c r="H656" s="9">
        <v>15</v>
      </c>
      <c r="I656" s="1">
        <v>45449</v>
      </c>
      <c r="J656">
        <v>6</v>
      </c>
      <c r="K656">
        <v>2024</v>
      </c>
      <c r="L656" t="s">
        <v>106</v>
      </c>
      <c r="M656">
        <v>8.6999999999999993</v>
      </c>
      <c r="O656">
        <v>13.558400000000001</v>
      </c>
      <c r="P656" t="s">
        <v>12</v>
      </c>
    </row>
    <row r="657" spans="1:16" hidden="1" x14ac:dyDescent="0.25">
      <c r="A657" t="s">
        <v>17</v>
      </c>
      <c r="B657" t="s">
        <v>16</v>
      </c>
      <c r="C657" t="s">
        <v>2818</v>
      </c>
      <c r="D657" t="s">
        <v>1564</v>
      </c>
      <c r="E657" t="s">
        <v>1565</v>
      </c>
      <c r="F657" t="s">
        <v>202</v>
      </c>
      <c r="G657">
        <v>148172</v>
      </c>
      <c r="H657" s="9">
        <v>15</v>
      </c>
      <c r="I657" s="1">
        <v>45449</v>
      </c>
      <c r="J657">
        <v>6</v>
      </c>
      <c r="K657">
        <v>2024</v>
      </c>
      <c r="L657" t="s">
        <v>106</v>
      </c>
      <c r="M657">
        <v>8.6999999999999993</v>
      </c>
      <c r="O657">
        <v>13.558400000000001</v>
      </c>
      <c r="P657" t="s">
        <v>12</v>
      </c>
    </row>
    <row r="658" spans="1:16" hidden="1" x14ac:dyDescent="0.25">
      <c r="A658" t="s">
        <v>17</v>
      </c>
      <c r="B658" t="s">
        <v>4488</v>
      </c>
      <c r="C658" t="s">
        <v>2783</v>
      </c>
      <c r="D658" t="s">
        <v>1566</v>
      </c>
      <c r="E658" t="s">
        <v>1567</v>
      </c>
      <c r="F658" t="s">
        <v>202</v>
      </c>
      <c r="G658">
        <v>148172</v>
      </c>
      <c r="H658" s="9">
        <v>100</v>
      </c>
      <c r="I658" s="1">
        <v>45449</v>
      </c>
      <c r="J658">
        <v>6</v>
      </c>
      <c r="K658">
        <v>2024</v>
      </c>
      <c r="L658" t="s">
        <v>106</v>
      </c>
      <c r="M658">
        <v>8.6999999999999993</v>
      </c>
      <c r="N658" t="s">
        <v>4626</v>
      </c>
      <c r="O658">
        <v>13.558400000000001</v>
      </c>
      <c r="P658" t="s">
        <v>12</v>
      </c>
    </row>
    <row r="659" spans="1:16" hidden="1" x14ac:dyDescent="0.25">
      <c r="A659" t="s">
        <v>17</v>
      </c>
      <c r="B659" t="s">
        <v>4488</v>
      </c>
      <c r="C659" t="s">
        <v>3038</v>
      </c>
      <c r="D659" t="s">
        <v>1568</v>
      </c>
      <c r="E659" t="s">
        <v>1569</v>
      </c>
      <c r="F659" t="s">
        <v>202</v>
      </c>
      <c r="G659">
        <v>148172</v>
      </c>
      <c r="H659" s="9">
        <v>50</v>
      </c>
      <c r="I659" s="1">
        <v>45449</v>
      </c>
      <c r="J659">
        <v>6</v>
      </c>
      <c r="K659">
        <v>2024</v>
      </c>
      <c r="L659" t="s">
        <v>106</v>
      </c>
      <c r="M659">
        <v>8.6999999999999993</v>
      </c>
      <c r="N659" t="s">
        <v>4626</v>
      </c>
      <c r="O659">
        <v>13.558400000000001</v>
      </c>
      <c r="P659" t="s">
        <v>12</v>
      </c>
    </row>
    <row r="660" spans="1:16" hidden="1" x14ac:dyDescent="0.25">
      <c r="A660" t="s">
        <v>17</v>
      </c>
      <c r="B660" t="s">
        <v>4488</v>
      </c>
      <c r="C660" t="s">
        <v>2874</v>
      </c>
      <c r="D660" t="s">
        <v>1570</v>
      </c>
      <c r="E660" t="s">
        <v>1571</v>
      </c>
      <c r="F660" t="s">
        <v>202</v>
      </c>
      <c r="G660">
        <v>148172</v>
      </c>
      <c r="H660" s="9">
        <v>25</v>
      </c>
      <c r="I660" s="1">
        <v>45449</v>
      </c>
      <c r="J660">
        <v>6</v>
      </c>
      <c r="K660">
        <v>2024</v>
      </c>
      <c r="L660" t="s">
        <v>106</v>
      </c>
      <c r="M660">
        <v>8.6999999999999993</v>
      </c>
      <c r="N660" t="s">
        <v>4626</v>
      </c>
      <c r="O660">
        <v>13.558400000000001</v>
      </c>
      <c r="P660" t="s">
        <v>12</v>
      </c>
    </row>
    <row r="661" spans="1:16" hidden="1" x14ac:dyDescent="0.25">
      <c r="A661" t="s">
        <v>17</v>
      </c>
      <c r="B661" t="s">
        <v>4488</v>
      </c>
      <c r="C661" t="s">
        <v>3103</v>
      </c>
      <c r="D661" t="s">
        <v>1572</v>
      </c>
      <c r="E661" t="s">
        <v>1573</v>
      </c>
      <c r="F661" t="s">
        <v>202</v>
      </c>
      <c r="G661">
        <v>148172</v>
      </c>
      <c r="H661" s="9">
        <v>80</v>
      </c>
      <c r="I661" s="1">
        <v>45449</v>
      </c>
      <c r="J661">
        <v>6</v>
      </c>
      <c r="K661">
        <v>2024</v>
      </c>
      <c r="L661" t="s">
        <v>106</v>
      </c>
      <c r="M661">
        <v>8.6999999999999993</v>
      </c>
      <c r="N661" t="s">
        <v>4626</v>
      </c>
      <c r="O661">
        <v>13.558400000000001</v>
      </c>
      <c r="P661" t="s">
        <v>12</v>
      </c>
    </row>
    <row r="662" spans="1:16" hidden="1" x14ac:dyDescent="0.25">
      <c r="A662" t="s">
        <v>17</v>
      </c>
      <c r="B662" t="s">
        <v>16</v>
      </c>
      <c r="C662" t="s">
        <v>3043</v>
      </c>
      <c r="D662" t="s">
        <v>1542</v>
      </c>
      <c r="E662" t="s">
        <v>1543</v>
      </c>
      <c r="F662" t="s">
        <v>202</v>
      </c>
      <c r="G662">
        <v>148169</v>
      </c>
      <c r="H662" s="9">
        <v>25</v>
      </c>
      <c r="I662" s="1">
        <v>45449</v>
      </c>
      <c r="J662">
        <v>6</v>
      </c>
      <c r="K662">
        <v>2024</v>
      </c>
      <c r="L662" t="s">
        <v>113</v>
      </c>
      <c r="M662">
        <v>8.6999999999999993</v>
      </c>
      <c r="O662">
        <v>13.558400000000001</v>
      </c>
      <c r="P662" t="s">
        <v>12</v>
      </c>
    </row>
    <row r="663" spans="1:16" hidden="1" x14ac:dyDescent="0.25">
      <c r="A663" t="s">
        <v>17</v>
      </c>
      <c r="B663" t="s">
        <v>16</v>
      </c>
      <c r="C663" t="s">
        <v>2784</v>
      </c>
      <c r="D663" t="s">
        <v>1544</v>
      </c>
      <c r="E663" t="s">
        <v>1545</v>
      </c>
      <c r="F663" t="s">
        <v>202</v>
      </c>
      <c r="G663">
        <v>148169</v>
      </c>
      <c r="H663" s="9">
        <v>20</v>
      </c>
      <c r="I663" s="1">
        <v>45449</v>
      </c>
      <c r="J663">
        <v>6</v>
      </c>
      <c r="K663">
        <v>2024</v>
      </c>
      <c r="L663" t="s">
        <v>113</v>
      </c>
      <c r="M663">
        <v>8.6999999999999993</v>
      </c>
      <c r="O663">
        <v>13.558400000000001</v>
      </c>
      <c r="P663" t="s">
        <v>12</v>
      </c>
    </row>
    <row r="664" spans="1:16" hidden="1" x14ac:dyDescent="0.25">
      <c r="A664" t="s">
        <v>17</v>
      </c>
      <c r="B664" t="s">
        <v>4488</v>
      </c>
      <c r="C664" t="s">
        <v>2928</v>
      </c>
      <c r="D664" t="s">
        <v>1546</v>
      </c>
      <c r="E664" t="s">
        <v>1547</v>
      </c>
      <c r="F664" t="s">
        <v>202</v>
      </c>
      <c r="G664">
        <v>148169</v>
      </c>
      <c r="H664" s="9">
        <v>15</v>
      </c>
      <c r="I664" s="1">
        <v>45449</v>
      </c>
      <c r="J664">
        <v>6</v>
      </c>
      <c r="K664">
        <v>2024</v>
      </c>
      <c r="L664" t="s">
        <v>113</v>
      </c>
      <c r="M664">
        <v>8.6999999999999993</v>
      </c>
      <c r="N664" t="s">
        <v>4626</v>
      </c>
      <c r="O664">
        <v>13.558400000000001</v>
      </c>
      <c r="P664" t="s">
        <v>12</v>
      </c>
    </row>
    <row r="665" spans="1:16" hidden="1" x14ac:dyDescent="0.25">
      <c r="A665" t="s">
        <v>17</v>
      </c>
      <c r="B665" t="s">
        <v>16</v>
      </c>
      <c r="C665" t="s">
        <v>3568</v>
      </c>
      <c r="D665" t="s">
        <v>1548</v>
      </c>
      <c r="E665" t="s">
        <v>1549</v>
      </c>
      <c r="F665" t="s">
        <v>202</v>
      </c>
      <c r="G665">
        <v>148169</v>
      </c>
      <c r="H665" s="9">
        <v>15</v>
      </c>
      <c r="I665" s="1">
        <v>45449</v>
      </c>
      <c r="J665">
        <v>6</v>
      </c>
      <c r="K665">
        <v>2024</v>
      </c>
      <c r="L665" t="s">
        <v>113</v>
      </c>
      <c r="M665">
        <v>8.6999999999999993</v>
      </c>
      <c r="O665">
        <v>13.558400000000001</v>
      </c>
      <c r="P665" t="s">
        <v>12</v>
      </c>
    </row>
    <row r="666" spans="1:16" hidden="1" x14ac:dyDescent="0.25">
      <c r="A666" t="s">
        <v>17</v>
      </c>
      <c r="B666" t="s">
        <v>16</v>
      </c>
      <c r="C666" t="s">
        <v>2865</v>
      </c>
      <c r="D666" t="s">
        <v>1550</v>
      </c>
      <c r="E666" t="s">
        <v>1551</v>
      </c>
      <c r="F666" t="s">
        <v>202</v>
      </c>
      <c r="G666">
        <v>148169</v>
      </c>
      <c r="H666" s="9">
        <v>40</v>
      </c>
      <c r="I666" s="1">
        <v>45449</v>
      </c>
      <c r="J666">
        <v>6</v>
      </c>
      <c r="K666">
        <v>2024</v>
      </c>
      <c r="L666" t="s">
        <v>113</v>
      </c>
      <c r="M666">
        <v>8.6999999999999993</v>
      </c>
      <c r="O666">
        <v>13.558400000000001</v>
      </c>
      <c r="P666" t="s">
        <v>12</v>
      </c>
    </row>
    <row r="667" spans="1:16" hidden="1" x14ac:dyDescent="0.25">
      <c r="A667" t="s">
        <v>17</v>
      </c>
      <c r="B667" t="s">
        <v>16</v>
      </c>
      <c r="C667" t="s">
        <v>2987</v>
      </c>
      <c r="D667" t="s">
        <v>1552</v>
      </c>
      <c r="E667" t="s">
        <v>1553</v>
      </c>
      <c r="F667" t="s">
        <v>202</v>
      </c>
      <c r="G667">
        <v>148169</v>
      </c>
      <c r="H667" s="9">
        <v>25</v>
      </c>
      <c r="I667" s="1">
        <v>45449</v>
      </c>
      <c r="J667">
        <v>6</v>
      </c>
      <c r="K667">
        <v>2024</v>
      </c>
      <c r="L667" t="s">
        <v>113</v>
      </c>
      <c r="M667">
        <v>8.6999999999999993</v>
      </c>
      <c r="O667">
        <v>13.558400000000001</v>
      </c>
      <c r="P667" t="s">
        <v>12</v>
      </c>
    </row>
    <row r="668" spans="1:16" hidden="1" x14ac:dyDescent="0.25">
      <c r="A668" t="s">
        <v>17</v>
      </c>
      <c r="B668" t="s">
        <v>16</v>
      </c>
      <c r="C668" t="s">
        <v>3130</v>
      </c>
      <c r="D668" t="s">
        <v>1554</v>
      </c>
      <c r="E668" t="s">
        <v>1555</v>
      </c>
      <c r="F668" t="s">
        <v>202</v>
      </c>
      <c r="G668">
        <v>148169</v>
      </c>
      <c r="H668" s="9">
        <v>20</v>
      </c>
      <c r="I668" s="1">
        <v>45449</v>
      </c>
      <c r="J668">
        <v>6</v>
      </c>
      <c r="K668">
        <v>2024</v>
      </c>
      <c r="L668" t="s">
        <v>113</v>
      </c>
      <c r="M668">
        <v>8.6999999999999993</v>
      </c>
      <c r="O668">
        <v>13.558400000000001</v>
      </c>
      <c r="P668" t="s">
        <v>12</v>
      </c>
    </row>
    <row r="669" spans="1:16" hidden="1" x14ac:dyDescent="0.25">
      <c r="A669" t="s">
        <v>17</v>
      </c>
      <c r="B669" t="s">
        <v>16</v>
      </c>
      <c r="C669" t="s">
        <v>3569</v>
      </c>
      <c r="D669" t="s">
        <v>1556</v>
      </c>
      <c r="E669" t="s">
        <v>1557</v>
      </c>
      <c r="F669" t="s">
        <v>202</v>
      </c>
      <c r="G669">
        <v>148169</v>
      </c>
      <c r="H669" s="9">
        <v>30</v>
      </c>
      <c r="I669" s="1">
        <v>45449</v>
      </c>
      <c r="J669">
        <v>6</v>
      </c>
      <c r="K669">
        <v>2024</v>
      </c>
      <c r="L669" t="s">
        <v>113</v>
      </c>
      <c r="M669">
        <v>8.6999999999999993</v>
      </c>
      <c r="O669">
        <v>13.558400000000001</v>
      </c>
      <c r="P669" t="s">
        <v>12</v>
      </c>
    </row>
    <row r="670" spans="1:16" hidden="1" x14ac:dyDescent="0.25">
      <c r="A670" t="s">
        <v>17</v>
      </c>
      <c r="B670" t="s">
        <v>16</v>
      </c>
      <c r="C670" t="s">
        <v>2825</v>
      </c>
      <c r="D670" t="s">
        <v>1558</v>
      </c>
      <c r="E670" t="s">
        <v>1559</v>
      </c>
      <c r="F670" t="s">
        <v>202</v>
      </c>
      <c r="G670">
        <v>148169</v>
      </c>
      <c r="H670" s="9">
        <v>20</v>
      </c>
      <c r="I670" s="1">
        <v>45449</v>
      </c>
      <c r="J670">
        <v>6</v>
      </c>
      <c r="K670">
        <v>2024</v>
      </c>
      <c r="L670" t="s">
        <v>113</v>
      </c>
      <c r="M670">
        <v>8.6999999999999993</v>
      </c>
      <c r="O670">
        <v>13.558400000000001</v>
      </c>
      <c r="P670" t="s">
        <v>12</v>
      </c>
    </row>
    <row r="671" spans="1:16" hidden="1" x14ac:dyDescent="0.25">
      <c r="A671" t="s">
        <v>17</v>
      </c>
      <c r="B671" t="s">
        <v>16</v>
      </c>
      <c r="C671" t="s">
        <v>2866</v>
      </c>
      <c r="D671" t="s">
        <v>1560</v>
      </c>
      <c r="E671" t="s">
        <v>1561</v>
      </c>
      <c r="F671" t="s">
        <v>202</v>
      </c>
      <c r="G671">
        <v>148169</v>
      </c>
      <c r="H671" s="9">
        <v>15</v>
      </c>
      <c r="I671" s="1">
        <v>45449</v>
      </c>
      <c r="J671">
        <v>6</v>
      </c>
      <c r="K671">
        <v>2024</v>
      </c>
      <c r="L671" t="s">
        <v>113</v>
      </c>
      <c r="M671">
        <v>8.6999999999999993</v>
      </c>
      <c r="O671">
        <v>13.558400000000001</v>
      </c>
      <c r="P671" t="s">
        <v>12</v>
      </c>
    </row>
    <row r="672" spans="1:16" hidden="1" x14ac:dyDescent="0.25">
      <c r="A672" t="s">
        <v>17</v>
      </c>
      <c r="B672" t="s">
        <v>16</v>
      </c>
      <c r="C672" t="s">
        <v>3113</v>
      </c>
      <c r="D672" t="s">
        <v>1562</v>
      </c>
      <c r="E672" t="s">
        <v>1563</v>
      </c>
      <c r="F672" t="s">
        <v>202</v>
      </c>
      <c r="G672">
        <v>148169</v>
      </c>
      <c r="H672" s="9">
        <v>15</v>
      </c>
      <c r="I672" s="1">
        <v>45449</v>
      </c>
      <c r="J672">
        <v>6</v>
      </c>
      <c r="K672">
        <v>2024</v>
      </c>
      <c r="L672" t="s">
        <v>113</v>
      </c>
      <c r="M672">
        <v>8.6999999999999993</v>
      </c>
      <c r="O672">
        <v>13.558400000000001</v>
      </c>
      <c r="P672" t="s">
        <v>12</v>
      </c>
    </row>
    <row r="673" spans="1:16" hidden="1" x14ac:dyDescent="0.25">
      <c r="A673" t="s">
        <v>17</v>
      </c>
      <c r="B673" t="s">
        <v>16</v>
      </c>
      <c r="C673" t="s">
        <v>2818</v>
      </c>
      <c r="D673" t="s">
        <v>1564</v>
      </c>
      <c r="E673" t="s">
        <v>1565</v>
      </c>
      <c r="F673" t="s">
        <v>202</v>
      </c>
      <c r="G673">
        <v>148169</v>
      </c>
      <c r="H673" s="9">
        <v>20</v>
      </c>
      <c r="I673" s="1">
        <v>45449</v>
      </c>
      <c r="J673">
        <v>6</v>
      </c>
      <c r="K673">
        <v>2024</v>
      </c>
      <c r="L673" t="s">
        <v>113</v>
      </c>
      <c r="M673">
        <v>8.6999999999999993</v>
      </c>
      <c r="O673">
        <v>13.558400000000001</v>
      </c>
      <c r="P673" t="s">
        <v>12</v>
      </c>
    </row>
    <row r="674" spans="1:16" hidden="1" x14ac:dyDescent="0.25">
      <c r="A674" t="s">
        <v>17</v>
      </c>
      <c r="B674" t="s">
        <v>4488</v>
      </c>
      <c r="C674" t="s">
        <v>2783</v>
      </c>
      <c r="D674" t="s">
        <v>1566</v>
      </c>
      <c r="E674" t="s">
        <v>1567</v>
      </c>
      <c r="F674" t="s">
        <v>202</v>
      </c>
      <c r="G674">
        <v>148169</v>
      </c>
      <c r="H674" s="9">
        <v>50</v>
      </c>
      <c r="I674" s="1">
        <v>45449</v>
      </c>
      <c r="J674">
        <v>6</v>
      </c>
      <c r="K674">
        <v>2024</v>
      </c>
      <c r="L674" t="s">
        <v>113</v>
      </c>
      <c r="M674">
        <v>8.6999999999999993</v>
      </c>
      <c r="N674" t="s">
        <v>4626</v>
      </c>
      <c r="O674">
        <v>13.558400000000001</v>
      </c>
      <c r="P674" t="s">
        <v>12</v>
      </c>
    </row>
    <row r="675" spans="1:16" hidden="1" x14ac:dyDescent="0.25">
      <c r="A675" t="s">
        <v>17</v>
      </c>
      <c r="B675" t="s">
        <v>4488</v>
      </c>
      <c r="C675" t="s">
        <v>3038</v>
      </c>
      <c r="D675" t="s">
        <v>1568</v>
      </c>
      <c r="E675" t="s">
        <v>1569</v>
      </c>
      <c r="F675" t="s">
        <v>202</v>
      </c>
      <c r="G675">
        <v>148169</v>
      </c>
      <c r="H675" s="9">
        <v>35</v>
      </c>
      <c r="I675" s="1">
        <v>45449</v>
      </c>
      <c r="J675">
        <v>6</v>
      </c>
      <c r="K675">
        <v>2024</v>
      </c>
      <c r="L675" t="s">
        <v>113</v>
      </c>
      <c r="M675">
        <v>8.6999999999999993</v>
      </c>
      <c r="N675" t="s">
        <v>4626</v>
      </c>
      <c r="O675">
        <v>13.558400000000001</v>
      </c>
      <c r="P675" t="s">
        <v>12</v>
      </c>
    </row>
    <row r="676" spans="1:16" hidden="1" x14ac:dyDescent="0.25">
      <c r="A676" t="s">
        <v>17</v>
      </c>
      <c r="B676" t="s">
        <v>4488</v>
      </c>
      <c r="C676" t="s">
        <v>2874</v>
      </c>
      <c r="D676" t="s">
        <v>1570</v>
      </c>
      <c r="E676" t="s">
        <v>1571</v>
      </c>
      <c r="F676" t="s">
        <v>202</v>
      </c>
      <c r="G676">
        <v>148169</v>
      </c>
      <c r="H676" s="9">
        <v>25</v>
      </c>
      <c r="I676" s="1">
        <v>45449</v>
      </c>
      <c r="J676">
        <v>6</v>
      </c>
      <c r="K676">
        <v>2024</v>
      </c>
      <c r="L676" t="s">
        <v>113</v>
      </c>
      <c r="M676">
        <v>8.6999999999999993</v>
      </c>
      <c r="N676" t="s">
        <v>4626</v>
      </c>
      <c r="O676">
        <v>13.558400000000001</v>
      </c>
      <c r="P676" t="s">
        <v>12</v>
      </c>
    </row>
    <row r="677" spans="1:16" hidden="1" x14ac:dyDescent="0.25">
      <c r="A677" t="s">
        <v>17</v>
      </c>
      <c r="B677" t="s">
        <v>4488</v>
      </c>
      <c r="C677" t="s">
        <v>3103</v>
      </c>
      <c r="D677" t="s">
        <v>1572</v>
      </c>
      <c r="E677" t="s">
        <v>1573</v>
      </c>
      <c r="F677" t="s">
        <v>202</v>
      </c>
      <c r="G677">
        <v>148169</v>
      </c>
      <c r="H677" s="9">
        <v>80</v>
      </c>
      <c r="I677" s="1">
        <v>45449</v>
      </c>
      <c r="J677">
        <v>6</v>
      </c>
      <c r="K677">
        <v>2024</v>
      </c>
      <c r="L677" t="s">
        <v>113</v>
      </c>
      <c r="M677">
        <v>8.6999999999999993</v>
      </c>
      <c r="N677" t="s">
        <v>4626</v>
      </c>
      <c r="O677">
        <v>13.558400000000001</v>
      </c>
      <c r="P677" t="s">
        <v>12</v>
      </c>
    </row>
    <row r="678" spans="1:16" hidden="1" x14ac:dyDescent="0.25">
      <c r="A678" t="s">
        <v>17</v>
      </c>
      <c r="B678" t="s">
        <v>16</v>
      </c>
      <c r="C678" t="s">
        <v>3043</v>
      </c>
      <c r="D678" t="s">
        <v>1542</v>
      </c>
      <c r="E678" t="s">
        <v>1543</v>
      </c>
      <c r="F678" t="s">
        <v>202</v>
      </c>
      <c r="G678">
        <v>148160</v>
      </c>
      <c r="H678" s="9">
        <v>40</v>
      </c>
      <c r="I678" s="1">
        <v>45449</v>
      </c>
      <c r="J678">
        <v>6</v>
      </c>
      <c r="K678">
        <v>2024</v>
      </c>
      <c r="L678" t="s">
        <v>4746</v>
      </c>
      <c r="M678">
        <v>8.6999999999999993</v>
      </c>
      <c r="O678">
        <v>13.558400000000001</v>
      </c>
      <c r="P678" t="s">
        <v>12</v>
      </c>
    </row>
    <row r="679" spans="1:16" hidden="1" x14ac:dyDescent="0.25">
      <c r="A679" t="s">
        <v>17</v>
      </c>
      <c r="B679" t="s">
        <v>16</v>
      </c>
      <c r="C679" t="s">
        <v>2784</v>
      </c>
      <c r="D679" t="s">
        <v>1544</v>
      </c>
      <c r="E679" t="s">
        <v>1545</v>
      </c>
      <c r="F679" t="s">
        <v>202</v>
      </c>
      <c r="G679">
        <v>148160</v>
      </c>
      <c r="H679" s="9">
        <v>30</v>
      </c>
      <c r="I679" s="1">
        <v>45449</v>
      </c>
      <c r="J679">
        <v>6</v>
      </c>
      <c r="K679">
        <v>2024</v>
      </c>
      <c r="L679" t="s">
        <v>4746</v>
      </c>
      <c r="M679">
        <v>8.6999999999999993</v>
      </c>
      <c r="O679">
        <v>13.558400000000001</v>
      </c>
      <c r="P679" t="s">
        <v>12</v>
      </c>
    </row>
    <row r="680" spans="1:16" hidden="1" x14ac:dyDescent="0.25">
      <c r="A680" t="s">
        <v>17</v>
      </c>
      <c r="B680" t="s">
        <v>4488</v>
      </c>
      <c r="C680" t="s">
        <v>2928</v>
      </c>
      <c r="D680" t="s">
        <v>1546</v>
      </c>
      <c r="E680" t="s">
        <v>1547</v>
      </c>
      <c r="F680" t="s">
        <v>202</v>
      </c>
      <c r="G680">
        <v>148160</v>
      </c>
      <c r="H680" s="9">
        <v>20</v>
      </c>
      <c r="I680" s="1">
        <v>45449</v>
      </c>
      <c r="J680">
        <v>6</v>
      </c>
      <c r="K680">
        <v>2024</v>
      </c>
      <c r="L680" t="s">
        <v>4746</v>
      </c>
      <c r="M680">
        <v>8.6999999999999993</v>
      </c>
      <c r="N680" t="s">
        <v>4626</v>
      </c>
      <c r="O680">
        <v>13.558400000000001</v>
      </c>
      <c r="P680" t="s">
        <v>12</v>
      </c>
    </row>
    <row r="681" spans="1:16" hidden="1" x14ac:dyDescent="0.25">
      <c r="A681" t="s">
        <v>17</v>
      </c>
      <c r="B681" t="s">
        <v>16</v>
      </c>
      <c r="C681" t="s">
        <v>3568</v>
      </c>
      <c r="D681" t="s">
        <v>1548</v>
      </c>
      <c r="E681" t="s">
        <v>1549</v>
      </c>
      <c r="F681" t="s">
        <v>202</v>
      </c>
      <c r="G681">
        <v>148160</v>
      </c>
      <c r="H681" s="9">
        <v>30</v>
      </c>
      <c r="I681" s="1">
        <v>45449</v>
      </c>
      <c r="J681">
        <v>6</v>
      </c>
      <c r="K681">
        <v>2024</v>
      </c>
      <c r="L681" t="s">
        <v>4746</v>
      </c>
      <c r="M681">
        <v>8.6999999999999993</v>
      </c>
      <c r="O681">
        <v>13.558400000000001</v>
      </c>
      <c r="P681" t="s">
        <v>12</v>
      </c>
    </row>
    <row r="682" spans="1:16" hidden="1" x14ac:dyDescent="0.25">
      <c r="A682" t="s">
        <v>17</v>
      </c>
      <c r="B682" t="s">
        <v>16</v>
      </c>
      <c r="C682" t="s">
        <v>2865</v>
      </c>
      <c r="D682" t="s">
        <v>1550</v>
      </c>
      <c r="E682" t="s">
        <v>1551</v>
      </c>
      <c r="F682" t="s">
        <v>202</v>
      </c>
      <c r="G682">
        <v>148160</v>
      </c>
      <c r="H682" s="9">
        <v>50</v>
      </c>
      <c r="I682" s="1">
        <v>45449</v>
      </c>
      <c r="J682">
        <v>6</v>
      </c>
      <c r="K682">
        <v>2024</v>
      </c>
      <c r="L682" t="s">
        <v>4746</v>
      </c>
      <c r="M682">
        <v>8.6999999999999993</v>
      </c>
      <c r="O682">
        <v>13.558400000000001</v>
      </c>
      <c r="P682" t="s">
        <v>12</v>
      </c>
    </row>
    <row r="683" spans="1:16" hidden="1" x14ac:dyDescent="0.25">
      <c r="A683" t="s">
        <v>17</v>
      </c>
      <c r="B683" t="s">
        <v>16</v>
      </c>
      <c r="C683" t="s">
        <v>2987</v>
      </c>
      <c r="D683" t="s">
        <v>1552</v>
      </c>
      <c r="E683" t="s">
        <v>1553</v>
      </c>
      <c r="F683" t="s">
        <v>202</v>
      </c>
      <c r="G683">
        <v>148160</v>
      </c>
      <c r="H683" s="9">
        <v>40</v>
      </c>
      <c r="I683" s="1">
        <v>45449</v>
      </c>
      <c r="J683">
        <v>6</v>
      </c>
      <c r="K683">
        <v>2024</v>
      </c>
      <c r="L683" t="s">
        <v>4746</v>
      </c>
      <c r="M683">
        <v>8.6999999999999993</v>
      </c>
      <c r="O683">
        <v>13.558400000000001</v>
      </c>
      <c r="P683" t="s">
        <v>12</v>
      </c>
    </row>
    <row r="684" spans="1:16" hidden="1" x14ac:dyDescent="0.25">
      <c r="A684" t="s">
        <v>17</v>
      </c>
      <c r="B684" t="s">
        <v>16</v>
      </c>
      <c r="C684" t="s">
        <v>3130</v>
      </c>
      <c r="D684" t="s">
        <v>1554</v>
      </c>
      <c r="E684" t="s">
        <v>1555</v>
      </c>
      <c r="F684" t="s">
        <v>202</v>
      </c>
      <c r="G684">
        <v>148160</v>
      </c>
      <c r="H684" s="9">
        <v>20</v>
      </c>
      <c r="I684" s="1">
        <v>45449</v>
      </c>
      <c r="J684">
        <v>6</v>
      </c>
      <c r="K684">
        <v>2024</v>
      </c>
      <c r="L684" t="s">
        <v>4746</v>
      </c>
      <c r="M684">
        <v>8.6999999999999993</v>
      </c>
      <c r="O684">
        <v>13.558400000000001</v>
      </c>
      <c r="P684" t="s">
        <v>12</v>
      </c>
    </row>
    <row r="685" spans="1:16" hidden="1" x14ac:dyDescent="0.25">
      <c r="A685" t="s">
        <v>17</v>
      </c>
      <c r="B685" t="s">
        <v>16</v>
      </c>
      <c r="C685" t="s">
        <v>3569</v>
      </c>
      <c r="D685" t="s">
        <v>1556</v>
      </c>
      <c r="E685" t="s">
        <v>1557</v>
      </c>
      <c r="F685" t="s">
        <v>202</v>
      </c>
      <c r="G685">
        <v>148160</v>
      </c>
      <c r="H685" s="9">
        <v>40</v>
      </c>
      <c r="I685" s="1">
        <v>45449</v>
      </c>
      <c r="J685">
        <v>6</v>
      </c>
      <c r="K685">
        <v>2024</v>
      </c>
      <c r="L685" t="s">
        <v>4746</v>
      </c>
      <c r="M685">
        <v>8.6999999999999993</v>
      </c>
      <c r="O685">
        <v>13.558400000000001</v>
      </c>
      <c r="P685" t="s">
        <v>12</v>
      </c>
    </row>
    <row r="686" spans="1:16" hidden="1" x14ac:dyDescent="0.25">
      <c r="A686" t="s">
        <v>17</v>
      </c>
      <c r="B686" t="s">
        <v>16</v>
      </c>
      <c r="C686" t="s">
        <v>2825</v>
      </c>
      <c r="D686" t="s">
        <v>1558</v>
      </c>
      <c r="E686" t="s">
        <v>1559</v>
      </c>
      <c r="F686" t="s">
        <v>202</v>
      </c>
      <c r="G686">
        <v>148160</v>
      </c>
      <c r="H686" s="9">
        <v>50</v>
      </c>
      <c r="I686" s="1">
        <v>45449</v>
      </c>
      <c r="J686">
        <v>6</v>
      </c>
      <c r="K686">
        <v>2024</v>
      </c>
      <c r="L686" t="s">
        <v>4746</v>
      </c>
      <c r="M686">
        <v>8.6999999999999993</v>
      </c>
      <c r="O686">
        <v>13.558400000000001</v>
      </c>
      <c r="P686" t="s">
        <v>12</v>
      </c>
    </row>
    <row r="687" spans="1:16" hidden="1" x14ac:dyDescent="0.25">
      <c r="A687" t="s">
        <v>17</v>
      </c>
      <c r="B687" t="s">
        <v>16</v>
      </c>
      <c r="C687" t="s">
        <v>2866</v>
      </c>
      <c r="D687" t="s">
        <v>1560</v>
      </c>
      <c r="E687" t="s">
        <v>1561</v>
      </c>
      <c r="F687" t="s">
        <v>202</v>
      </c>
      <c r="G687">
        <v>148160</v>
      </c>
      <c r="H687" s="9">
        <v>50</v>
      </c>
      <c r="I687" s="1">
        <v>45449</v>
      </c>
      <c r="J687">
        <v>6</v>
      </c>
      <c r="K687">
        <v>2024</v>
      </c>
      <c r="L687" t="s">
        <v>4746</v>
      </c>
      <c r="M687">
        <v>8.6999999999999993</v>
      </c>
      <c r="O687">
        <v>13.558400000000001</v>
      </c>
      <c r="P687" t="s">
        <v>12</v>
      </c>
    </row>
    <row r="688" spans="1:16" hidden="1" x14ac:dyDescent="0.25">
      <c r="A688" t="s">
        <v>17</v>
      </c>
      <c r="B688" t="s">
        <v>16</v>
      </c>
      <c r="C688" t="s">
        <v>3113</v>
      </c>
      <c r="D688" t="s">
        <v>1562</v>
      </c>
      <c r="E688" t="s">
        <v>1563</v>
      </c>
      <c r="F688" t="s">
        <v>202</v>
      </c>
      <c r="G688">
        <v>148160</v>
      </c>
      <c r="H688" s="9">
        <v>20</v>
      </c>
      <c r="I688" s="1">
        <v>45449</v>
      </c>
      <c r="J688">
        <v>6</v>
      </c>
      <c r="K688">
        <v>2024</v>
      </c>
      <c r="L688" t="s">
        <v>4746</v>
      </c>
      <c r="M688">
        <v>8.6999999999999993</v>
      </c>
      <c r="O688">
        <v>13.558400000000001</v>
      </c>
      <c r="P688" t="s">
        <v>12</v>
      </c>
    </row>
    <row r="689" spans="1:16" hidden="1" x14ac:dyDescent="0.25">
      <c r="A689" t="s">
        <v>17</v>
      </c>
      <c r="B689" t="s">
        <v>16</v>
      </c>
      <c r="C689" t="s">
        <v>2818</v>
      </c>
      <c r="D689" t="s">
        <v>1564</v>
      </c>
      <c r="E689" t="s">
        <v>1565</v>
      </c>
      <c r="F689" t="s">
        <v>202</v>
      </c>
      <c r="G689">
        <v>148160</v>
      </c>
      <c r="H689" s="9">
        <v>30</v>
      </c>
      <c r="I689" s="1">
        <v>45449</v>
      </c>
      <c r="J689">
        <v>6</v>
      </c>
      <c r="K689">
        <v>2024</v>
      </c>
      <c r="L689" t="s">
        <v>4746</v>
      </c>
      <c r="M689">
        <v>8.6999999999999993</v>
      </c>
      <c r="O689">
        <v>13.558400000000001</v>
      </c>
      <c r="P689" t="s">
        <v>12</v>
      </c>
    </row>
    <row r="690" spans="1:16" hidden="1" x14ac:dyDescent="0.25">
      <c r="A690" t="s">
        <v>17</v>
      </c>
      <c r="B690" t="s">
        <v>4488</v>
      </c>
      <c r="C690" t="s">
        <v>2783</v>
      </c>
      <c r="D690" t="s">
        <v>1566</v>
      </c>
      <c r="E690" t="s">
        <v>1567</v>
      </c>
      <c r="F690" t="s">
        <v>202</v>
      </c>
      <c r="G690">
        <v>148160</v>
      </c>
      <c r="H690" s="9">
        <v>120</v>
      </c>
      <c r="I690" s="1">
        <v>45449</v>
      </c>
      <c r="J690">
        <v>6</v>
      </c>
      <c r="K690">
        <v>2024</v>
      </c>
      <c r="L690" t="s">
        <v>4746</v>
      </c>
      <c r="M690">
        <v>8.6999999999999993</v>
      </c>
      <c r="N690" t="s">
        <v>4626</v>
      </c>
      <c r="O690">
        <v>13.558400000000001</v>
      </c>
      <c r="P690" t="s">
        <v>12</v>
      </c>
    </row>
    <row r="691" spans="1:16" hidden="1" x14ac:dyDescent="0.25">
      <c r="A691" t="s">
        <v>17</v>
      </c>
      <c r="B691" t="s">
        <v>4488</v>
      </c>
      <c r="C691" t="s">
        <v>3038</v>
      </c>
      <c r="D691" t="s">
        <v>1568</v>
      </c>
      <c r="E691" t="s">
        <v>1569</v>
      </c>
      <c r="F691" t="s">
        <v>202</v>
      </c>
      <c r="G691">
        <v>148160</v>
      </c>
      <c r="H691" s="9">
        <v>70</v>
      </c>
      <c r="I691" s="1">
        <v>45449</v>
      </c>
      <c r="J691">
        <v>6</v>
      </c>
      <c r="K691">
        <v>2024</v>
      </c>
      <c r="L691" t="s">
        <v>4746</v>
      </c>
      <c r="M691">
        <v>8.6999999999999993</v>
      </c>
      <c r="N691" t="s">
        <v>4626</v>
      </c>
      <c r="O691">
        <v>13.558400000000001</v>
      </c>
      <c r="P691" t="s">
        <v>12</v>
      </c>
    </row>
    <row r="692" spans="1:16" hidden="1" x14ac:dyDescent="0.25">
      <c r="A692" t="s">
        <v>17</v>
      </c>
      <c r="B692" t="s">
        <v>4488</v>
      </c>
      <c r="C692" t="s">
        <v>2874</v>
      </c>
      <c r="D692" t="s">
        <v>1570</v>
      </c>
      <c r="E692" t="s">
        <v>1571</v>
      </c>
      <c r="F692" t="s">
        <v>202</v>
      </c>
      <c r="G692">
        <v>148160</v>
      </c>
      <c r="H692" s="9">
        <v>20</v>
      </c>
      <c r="I692" s="1">
        <v>45449</v>
      </c>
      <c r="J692">
        <v>6</v>
      </c>
      <c r="K692">
        <v>2024</v>
      </c>
      <c r="L692" t="s">
        <v>4746</v>
      </c>
      <c r="M692">
        <v>8.6999999999999993</v>
      </c>
      <c r="N692" t="s">
        <v>4626</v>
      </c>
      <c r="O692">
        <v>13.558400000000001</v>
      </c>
      <c r="P692" t="s">
        <v>12</v>
      </c>
    </row>
    <row r="693" spans="1:16" hidden="1" x14ac:dyDescent="0.25">
      <c r="A693" t="s">
        <v>17</v>
      </c>
      <c r="B693" t="s">
        <v>4488</v>
      </c>
      <c r="C693" t="s">
        <v>3103</v>
      </c>
      <c r="D693" t="s">
        <v>1572</v>
      </c>
      <c r="E693" t="s">
        <v>1573</v>
      </c>
      <c r="F693" t="s">
        <v>202</v>
      </c>
      <c r="G693">
        <v>148160</v>
      </c>
      <c r="H693" s="9">
        <v>50</v>
      </c>
      <c r="I693" s="1">
        <v>45449</v>
      </c>
      <c r="J693">
        <v>6</v>
      </c>
      <c r="K693">
        <v>2024</v>
      </c>
      <c r="L693" t="s">
        <v>4746</v>
      </c>
      <c r="M693">
        <v>8.6999999999999993</v>
      </c>
      <c r="N693" t="s">
        <v>4626</v>
      </c>
      <c r="O693">
        <v>13.558400000000001</v>
      </c>
      <c r="P693" t="s">
        <v>12</v>
      </c>
    </row>
    <row r="694" spans="1:16" hidden="1" x14ac:dyDescent="0.25">
      <c r="A694" t="s">
        <v>17</v>
      </c>
      <c r="B694" t="s">
        <v>112</v>
      </c>
      <c r="C694" t="s">
        <v>463</v>
      </c>
      <c r="D694" t="s">
        <v>274</v>
      </c>
      <c r="E694" t="s">
        <v>275</v>
      </c>
      <c r="F694" t="s">
        <v>1672</v>
      </c>
      <c r="G694">
        <v>147937</v>
      </c>
      <c r="H694" s="9">
        <v>2</v>
      </c>
      <c r="I694" s="1">
        <v>45543</v>
      </c>
      <c r="J694">
        <v>9</v>
      </c>
      <c r="K694">
        <v>2024</v>
      </c>
      <c r="L694" t="s">
        <v>109</v>
      </c>
      <c r="M694">
        <v>58.37</v>
      </c>
      <c r="N694" t="s">
        <v>4616</v>
      </c>
      <c r="O694">
        <v>90.965900000000005</v>
      </c>
      <c r="P694" t="s">
        <v>12</v>
      </c>
    </row>
    <row r="695" spans="1:16" hidden="1" x14ac:dyDescent="0.25">
      <c r="A695" t="s">
        <v>17</v>
      </c>
      <c r="B695" t="s">
        <v>112</v>
      </c>
      <c r="C695" t="s">
        <v>464</v>
      </c>
      <c r="D695" t="s">
        <v>276</v>
      </c>
      <c r="E695" t="s">
        <v>277</v>
      </c>
      <c r="F695" t="s">
        <v>1672</v>
      </c>
      <c r="G695">
        <v>147937</v>
      </c>
      <c r="H695" s="9">
        <v>3</v>
      </c>
      <c r="I695" s="1">
        <v>45543</v>
      </c>
      <c r="J695">
        <v>9</v>
      </c>
      <c r="K695">
        <v>2024</v>
      </c>
      <c r="L695" t="s">
        <v>109</v>
      </c>
      <c r="M695">
        <v>81.17</v>
      </c>
      <c r="N695" t="s">
        <v>4616</v>
      </c>
      <c r="O695">
        <v>126.4982</v>
      </c>
      <c r="P695" t="s">
        <v>12</v>
      </c>
    </row>
    <row r="696" spans="1:16" hidden="1" x14ac:dyDescent="0.25">
      <c r="A696" t="s">
        <v>17</v>
      </c>
      <c r="B696" t="s">
        <v>112</v>
      </c>
      <c r="C696" t="s">
        <v>455</v>
      </c>
      <c r="D696" t="s">
        <v>396</v>
      </c>
      <c r="E696" t="s">
        <v>397</v>
      </c>
      <c r="F696" t="s">
        <v>1206</v>
      </c>
      <c r="G696">
        <v>147937</v>
      </c>
      <c r="H696" s="9">
        <v>2</v>
      </c>
      <c r="I696" s="1">
        <v>45543</v>
      </c>
      <c r="J696">
        <v>9</v>
      </c>
      <c r="K696">
        <v>2024</v>
      </c>
      <c r="L696" t="s">
        <v>109</v>
      </c>
      <c r="M696">
        <v>53.77</v>
      </c>
      <c r="N696" t="s">
        <v>4616</v>
      </c>
      <c r="O696">
        <v>83.7971</v>
      </c>
      <c r="P696" t="s">
        <v>12</v>
      </c>
    </row>
    <row r="697" spans="1:16" hidden="1" x14ac:dyDescent="0.25">
      <c r="A697" t="s">
        <v>17</v>
      </c>
      <c r="B697" t="s">
        <v>112</v>
      </c>
      <c r="C697" t="s">
        <v>454</v>
      </c>
      <c r="D697" t="s">
        <v>394</v>
      </c>
      <c r="E697" t="s">
        <v>395</v>
      </c>
      <c r="F697" t="s">
        <v>1206</v>
      </c>
      <c r="G697">
        <v>147937</v>
      </c>
      <c r="H697" s="9">
        <v>3</v>
      </c>
      <c r="I697" s="1">
        <v>45543</v>
      </c>
      <c r="J697">
        <v>9</v>
      </c>
      <c r="K697">
        <v>2024</v>
      </c>
      <c r="L697" t="s">
        <v>109</v>
      </c>
      <c r="M697">
        <v>40.67</v>
      </c>
      <c r="N697" t="s">
        <v>4616</v>
      </c>
      <c r="O697">
        <v>63.381599999999999</v>
      </c>
      <c r="P697" t="s">
        <v>12</v>
      </c>
    </row>
    <row r="698" spans="1:16" hidden="1" x14ac:dyDescent="0.25">
      <c r="A698" t="s">
        <v>17</v>
      </c>
      <c r="B698" t="s">
        <v>112</v>
      </c>
      <c r="C698" t="s">
        <v>3418</v>
      </c>
      <c r="D698" t="s">
        <v>1207</v>
      </c>
      <c r="E698" t="s">
        <v>1208</v>
      </c>
      <c r="F698" t="s">
        <v>1206</v>
      </c>
      <c r="G698">
        <v>147935</v>
      </c>
      <c r="H698" s="9">
        <v>15</v>
      </c>
      <c r="I698" s="1">
        <v>45513</v>
      </c>
      <c r="J698">
        <v>8</v>
      </c>
      <c r="K698">
        <v>2024</v>
      </c>
      <c r="L698" t="s">
        <v>109</v>
      </c>
      <c r="M698">
        <v>84.5</v>
      </c>
      <c r="N698" t="s">
        <v>4619</v>
      </c>
      <c r="O698">
        <v>131.68780000000001</v>
      </c>
      <c r="P698" t="s">
        <v>12</v>
      </c>
    </row>
    <row r="699" spans="1:16" hidden="1" x14ac:dyDescent="0.25">
      <c r="A699" t="s">
        <v>17</v>
      </c>
      <c r="B699" t="s">
        <v>112</v>
      </c>
      <c r="C699" t="s">
        <v>438</v>
      </c>
      <c r="D699" t="s">
        <v>114</v>
      </c>
      <c r="E699" t="s">
        <v>115</v>
      </c>
      <c r="F699" t="s">
        <v>202</v>
      </c>
      <c r="G699">
        <v>147935</v>
      </c>
      <c r="H699" s="9">
        <v>2</v>
      </c>
      <c r="I699" s="1">
        <v>45513</v>
      </c>
      <c r="J699">
        <v>8</v>
      </c>
      <c r="K699">
        <v>2024</v>
      </c>
      <c r="L699" t="s">
        <v>109</v>
      </c>
      <c r="M699">
        <v>40</v>
      </c>
      <c r="N699" t="s">
        <v>4619</v>
      </c>
      <c r="O699">
        <v>62.337400000000002</v>
      </c>
      <c r="P699" t="s">
        <v>12</v>
      </c>
    </row>
    <row r="700" spans="1:16" hidden="1" x14ac:dyDescent="0.25">
      <c r="A700" t="s">
        <v>17</v>
      </c>
      <c r="B700" t="s">
        <v>112</v>
      </c>
      <c r="C700" t="s">
        <v>3611</v>
      </c>
      <c r="D700" t="s">
        <v>1685</v>
      </c>
      <c r="E700" t="s">
        <v>1686</v>
      </c>
      <c r="F700" t="s">
        <v>202</v>
      </c>
      <c r="G700">
        <v>147935</v>
      </c>
      <c r="H700" s="9">
        <v>3</v>
      </c>
      <c r="I700" s="1">
        <v>45513</v>
      </c>
      <c r="J700">
        <v>8</v>
      </c>
      <c r="K700">
        <v>2024</v>
      </c>
      <c r="L700" t="s">
        <v>109</v>
      </c>
      <c r="M700">
        <v>117.75</v>
      </c>
      <c r="N700" t="s">
        <v>4619</v>
      </c>
      <c r="O700">
        <v>183.50579999999999</v>
      </c>
      <c r="P700" t="s">
        <v>12</v>
      </c>
    </row>
    <row r="701" spans="1:16" hidden="1" x14ac:dyDescent="0.25">
      <c r="A701" t="s">
        <v>17</v>
      </c>
      <c r="B701" t="s">
        <v>112</v>
      </c>
      <c r="C701" t="s">
        <v>526</v>
      </c>
      <c r="D701" t="s">
        <v>286</v>
      </c>
      <c r="E701" t="s">
        <v>287</v>
      </c>
      <c r="F701" t="s">
        <v>202</v>
      </c>
      <c r="G701">
        <v>147935</v>
      </c>
      <c r="H701" s="9">
        <v>3</v>
      </c>
      <c r="I701" s="1">
        <v>45513</v>
      </c>
      <c r="J701">
        <v>8</v>
      </c>
      <c r="K701">
        <v>2024</v>
      </c>
      <c r="L701" t="s">
        <v>109</v>
      </c>
      <c r="M701">
        <v>150</v>
      </c>
      <c r="N701" t="s">
        <v>4619</v>
      </c>
      <c r="O701">
        <v>233.7654</v>
      </c>
      <c r="P701" t="s">
        <v>12</v>
      </c>
    </row>
    <row r="702" spans="1:16" hidden="1" x14ac:dyDescent="0.25">
      <c r="A702" t="s">
        <v>17</v>
      </c>
      <c r="B702" t="s">
        <v>112</v>
      </c>
      <c r="C702" t="s">
        <v>445</v>
      </c>
      <c r="D702" t="s">
        <v>408</v>
      </c>
      <c r="E702" t="s">
        <v>409</v>
      </c>
      <c r="F702" t="s">
        <v>202</v>
      </c>
      <c r="G702">
        <v>147935</v>
      </c>
      <c r="H702" s="9">
        <v>1</v>
      </c>
      <c r="I702" s="1">
        <v>45513</v>
      </c>
      <c r="J702">
        <v>8</v>
      </c>
      <c r="K702">
        <v>2024</v>
      </c>
      <c r="L702" t="s">
        <v>109</v>
      </c>
      <c r="M702">
        <v>88</v>
      </c>
      <c r="N702" t="s">
        <v>4619</v>
      </c>
      <c r="O702">
        <v>137.14240000000001</v>
      </c>
      <c r="P702" t="s">
        <v>12</v>
      </c>
    </row>
    <row r="703" spans="1:16" hidden="1" x14ac:dyDescent="0.25">
      <c r="A703" t="s">
        <v>17</v>
      </c>
      <c r="B703" t="s">
        <v>112</v>
      </c>
      <c r="C703" t="s">
        <v>457</v>
      </c>
      <c r="D703" t="s">
        <v>256</v>
      </c>
      <c r="E703" t="s">
        <v>257</v>
      </c>
      <c r="F703" t="s">
        <v>1638</v>
      </c>
      <c r="G703">
        <v>147933</v>
      </c>
      <c r="H703" s="9">
        <v>1</v>
      </c>
      <c r="I703" s="1">
        <v>45543</v>
      </c>
      <c r="J703">
        <v>9</v>
      </c>
      <c r="K703">
        <v>2024</v>
      </c>
      <c r="L703" t="s">
        <v>106</v>
      </c>
      <c r="M703">
        <v>74.5</v>
      </c>
      <c r="N703" t="s">
        <v>4616</v>
      </c>
      <c r="O703">
        <v>116.1035</v>
      </c>
      <c r="P703" t="s">
        <v>12</v>
      </c>
    </row>
    <row r="704" spans="1:16" hidden="1" x14ac:dyDescent="0.25">
      <c r="A704" t="s">
        <v>17</v>
      </c>
      <c r="B704" t="s">
        <v>112</v>
      </c>
      <c r="C704" t="s">
        <v>462</v>
      </c>
      <c r="D704" t="s">
        <v>272</v>
      </c>
      <c r="E704" t="s">
        <v>273</v>
      </c>
      <c r="F704" t="s">
        <v>1672</v>
      </c>
      <c r="G704">
        <v>147933</v>
      </c>
      <c r="H704" s="9">
        <v>23</v>
      </c>
      <c r="I704" s="1">
        <v>45543</v>
      </c>
      <c r="J704">
        <v>9</v>
      </c>
      <c r="K704">
        <v>2024</v>
      </c>
      <c r="L704" t="s">
        <v>106</v>
      </c>
      <c r="M704">
        <v>100.14</v>
      </c>
      <c r="N704" t="s">
        <v>4616</v>
      </c>
      <c r="O704">
        <v>156.06180000000001</v>
      </c>
      <c r="P704" t="s">
        <v>12</v>
      </c>
    </row>
    <row r="705" spans="1:16" hidden="1" x14ac:dyDescent="0.25">
      <c r="A705" t="s">
        <v>17</v>
      </c>
      <c r="B705" t="s">
        <v>112</v>
      </c>
      <c r="C705" t="s">
        <v>463</v>
      </c>
      <c r="D705" t="s">
        <v>274</v>
      </c>
      <c r="E705" t="s">
        <v>275</v>
      </c>
      <c r="F705" t="s">
        <v>1672</v>
      </c>
      <c r="G705">
        <v>147933</v>
      </c>
      <c r="H705" s="9">
        <v>24</v>
      </c>
      <c r="I705" s="1">
        <v>45543</v>
      </c>
      <c r="J705">
        <v>9</v>
      </c>
      <c r="K705">
        <v>2024</v>
      </c>
      <c r="L705" t="s">
        <v>106</v>
      </c>
      <c r="M705">
        <v>58.37</v>
      </c>
      <c r="N705" t="s">
        <v>4616</v>
      </c>
      <c r="O705">
        <v>90.965900000000005</v>
      </c>
      <c r="P705" t="s">
        <v>12</v>
      </c>
    </row>
    <row r="706" spans="1:16" hidden="1" x14ac:dyDescent="0.25">
      <c r="A706" t="s">
        <v>17</v>
      </c>
      <c r="B706" t="s">
        <v>112</v>
      </c>
      <c r="C706" t="s">
        <v>453</v>
      </c>
      <c r="D706" t="s">
        <v>392</v>
      </c>
      <c r="E706" t="s">
        <v>393</v>
      </c>
      <c r="F706" t="s">
        <v>1206</v>
      </c>
      <c r="G706">
        <v>147933</v>
      </c>
      <c r="H706" s="9">
        <v>37</v>
      </c>
      <c r="I706" s="1">
        <v>45543</v>
      </c>
      <c r="J706">
        <v>9</v>
      </c>
      <c r="K706">
        <v>2024</v>
      </c>
      <c r="L706" t="s">
        <v>106</v>
      </c>
      <c r="M706">
        <v>74</v>
      </c>
      <c r="N706" t="s">
        <v>4616</v>
      </c>
      <c r="O706">
        <v>115.32429999999999</v>
      </c>
      <c r="P706" t="s">
        <v>12</v>
      </c>
    </row>
    <row r="707" spans="1:16" hidden="1" x14ac:dyDescent="0.25">
      <c r="A707" t="s">
        <v>17</v>
      </c>
      <c r="B707" t="s">
        <v>112</v>
      </c>
      <c r="C707" t="s">
        <v>454</v>
      </c>
      <c r="D707" t="s">
        <v>394</v>
      </c>
      <c r="E707" t="s">
        <v>395</v>
      </c>
      <c r="F707" t="s">
        <v>1206</v>
      </c>
      <c r="G707">
        <v>147933</v>
      </c>
      <c r="H707" s="9">
        <v>3</v>
      </c>
      <c r="I707" s="1">
        <v>45543</v>
      </c>
      <c r="J707">
        <v>9</v>
      </c>
      <c r="K707">
        <v>2024</v>
      </c>
      <c r="L707" t="s">
        <v>106</v>
      </c>
      <c r="M707">
        <v>40.67</v>
      </c>
      <c r="N707" t="s">
        <v>4616</v>
      </c>
      <c r="O707">
        <v>63.381599999999999</v>
      </c>
      <c r="P707" t="s">
        <v>12</v>
      </c>
    </row>
    <row r="708" spans="1:16" hidden="1" x14ac:dyDescent="0.25">
      <c r="A708" t="s">
        <v>17</v>
      </c>
      <c r="B708" t="s">
        <v>112</v>
      </c>
      <c r="C708" t="s">
        <v>3418</v>
      </c>
      <c r="D708" t="s">
        <v>1207</v>
      </c>
      <c r="E708" t="s">
        <v>1208</v>
      </c>
      <c r="F708" t="s">
        <v>1206</v>
      </c>
      <c r="G708">
        <v>147929</v>
      </c>
      <c r="H708" s="9">
        <v>6</v>
      </c>
      <c r="I708" s="1">
        <v>45513</v>
      </c>
      <c r="J708">
        <v>8</v>
      </c>
      <c r="K708">
        <v>2024</v>
      </c>
      <c r="L708" t="s">
        <v>106</v>
      </c>
      <c r="M708">
        <v>84.5</v>
      </c>
      <c r="N708" t="s">
        <v>4619</v>
      </c>
      <c r="O708">
        <v>131.68780000000001</v>
      </c>
      <c r="P708" t="s">
        <v>12</v>
      </c>
    </row>
    <row r="709" spans="1:16" hidden="1" x14ac:dyDescent="0.25">
      <c r="A709" t="s">
        <v>17</v>
      </c>
      <c r="B709" t="s">
        <v>112</v>
      </c>
      <c r="C709" t="s">
        <v>3608</v>
      </c>
      <c r="D709" t="s">
        <v>1679</v>
      </c>
      <c r="E709" t="s">
        <v>1680</v>
      </c>
      <c r="F709" t="s">
        <v>202</v>
      </c>
      <c r="G709">
        <v>147929</v>
      </c>
      <c r="H709" s="9">
        <v>7</v>
      </c>
      <c r="I709" s="1">
        <v>45513</v>
      </c>
      <c r="J709">
        <v>8</v>
      </c>
      <c r="K709">
        <v>2024</v>
      </c>
      <c r="L709" t="s">
        <v>106</v>
      </c>
      <c r="M709">
        <v>117.75</v>
      </c>
      <c r="N709" t="s">
        <v>4619</v>
      </c>
      <c r="O709">
        <v>183.50579999999999</v>
      </c>
      <c r="P709" t="s">
        <v>12</v>
      </c>
    </row>
    <row r="710" spans="1:16" hidden="1" x14ac:dyDescent="0.25">
      <c r="A710" t="s">
        <v>17</v>
      </c>
      <c r="B710" t="s">
        <v>112</v>
      </c>
      <c r="C710" t="s">
        <v>3611</v>
      </c>
      <c r="D710" t="s">
        <v>1685</v>
      </c>
      <c r="E710" t="s">
        <v>1686</v>
      </c>
      <c r="F710" t="s">
        <v>202</v>
      </c>
      <c r="G710">
        <v>147929</v>
      </c>
      <c r="H710" s="9">
        <v>4</v>
      </c>
      <c r="I710" s="1">
        <v>45513</v>
      </c>
      <c r="J710">
        <v>8</v>
      </c>
      <c r="K710">
        <v>2024</v>
      </c>
      <c r="L710" t="s">
        <v>106</v>
      </c>
      <c r="M710">
        <v>117.75</v>
      </c>
      <c r="N710" t="s">
        <v>4619</v>
      </c>
      <c r="O710">
        <v>183.50579999999999</v>
      </c>
      <c r="P710" t="s">
        <v>12</v>
      </c>
    </row>
    <row r="711" spans="1:16" hidden="1" x14ac:dyDescent="0.25">
      <c r="A711" t="s">
        <v>17</v>
      </c>
      <c r="B711" t="s">
        <v>112</v>
      </c>
      <c r="C711" t="s">
        <v>527</v>
      </c>
      <c r="D711" t="s">
        <v>288</v>
      </c>
      <c r="E711" t="s">
        <v>289</v>
      </c>
      <c r="F711" t="s">
        <v>202</v>
      </c>
      <c r="G711">
        <v>147929</v>
      </c>
      <c r="H711" s="9">
        <v>2</v>
      </c>
      <c r="I711" s="1">
        <v>45513</v>
      </c>
      <c r="J711">
        <v>8</v>
      </c>
      <c r="K711">
        <v>2024</v>
      </c>
      <c r="L711" t="s">
        <v>106</v>
      </c>
      <c r="M711">
        <v>85.5</v>
      </c>
      <c r="N711" t="s">
        <v>4619</v>
      </c>
      <c r="O711">
        <v>133.24629999999999</v>
      </c>
      <c r="P711" t="s">
        <v>12</v>
      </c>
    </row>
    <row r="712" spans="1:16" hidden="1" x14ac:dyDescent="0.25">
      <c r="A712" t="s">
        <v>17</v>
      </c>
      <c r="B712" t="s">
        <v>112</v>
      </c>
      <c r="C712" t="s">
        <v>3758</v>
      </c>
      <c r="D712" t="s">
        <v>3759</v>
      </c>
      <c r="E712" t="s">
        <v>289</v>
      </c>
      <c r="F712" t="s">
        <v>202</v>
      </c>
      <c r="G712">
        <v>147929</v>
      </c>
      <c r="H712" s="9">
        <v>1</v>
      </c>
      <c r="I712" s="1">
        <v>45513</v>
      </c>
      <c r="J712">
        <v>8</v>
      </c>
      <c r="K712">
        <v>2024</v>
      </c>
      <c r="L712" t="s">
        <v>106</v>
      </c>
      <c r="M712">
        <v>85.5</v>
      </c>
      <c r="N712" t="s">
        <v>4619</v>
      </c>
      <c r="O712">
        <v>133.24629999999999</v>
      </c>
      <c r="P712" t="s">
        <v>12</v>
      </c>
    </row>
    <row r="713" spans="1:16" hidden="1" x14ac:dyDescent="0.25">
      <c r="A713" t="s">
        <v>17</v>
      </c>
      <c r="B713" t="s">
        <v>112</v>
      </c>
      <c r="C713" t="s">
        <v>445</v>
      </c>
      <c r="D713" t="s">
        <v>408</v>
      </c>
      <c r="E713" t="s">
        <v>409</v>
      </c>
      <c r="F713" t="s">
        <v>202</v>
      </c>
      <c r="G713">
        <v>147929</v>
      </c>
      <c r="H713" s="9">
        <v>1</v>
      </c>
      <c r="I713" s="1">
        <v>45513</v>
      </c>
      <c r="J713">
        <v>8</v>
      </c>
      <c r="K713">
        <v>2024</v>
      </c>
      <c r="L713" t="s">
        <v>106</v>
      </c>
      <c r="M713">
        <v>88</v>
      </c>
      <c r="N713" t="s">
        <v>4619</v>
      </c>
      <c r="O713">
        <v>137.14240000000001</v>
      </c>
      <c r="P713" t="s">
        <v>12</v>
      </c>
    </row>
    <row r="714" spans="1:16" hidden="1" x14ac:dyDescent="0.25">
      <c r="A714" t="s">
        <v>17</v>
      </c>
      <c r="B714" t="s">
        <v>16</v>
      </c>
      <c r="C714" t="s">
        <v>450</v>
      </c>
      <c r="D714" t="s">
        <v>412</v>
      </c>
      <c r="E714" t="s">
        <v>413</v>
      </c>
      <c r="F714" t="s">
        <v>202</v>
      </c>
      <c r="G714">
        <v>147929</v>
      </c>
      <c r="H714" s="9">
        <v>1</v>
      </c>
      <c r="I714" s="1">
        <v>45513</v>
      </c>
      <c r="J714">
        <v>8</v>
      </c>
      <c r="K714">
        <v>2024</v>
      </c>
      <c r="L714" t="s">
        <v>106</v>
      </c>
      <c r="M714">
        <v>90</v>
      </c>
      <c r="N714" t="s">
        <v>4619</v>
      </c>
      <c r="O714">
        <v>140.25919999999999</v>
      </c>
      <c r="P714" t="s">
        <v>12</v>
      </c>
    </row>
    <row r="715" spans="1:16" hidden="1" x14ac:dyDescent="0.25">
      <c r="A715" t="s">
        <v>17</v>
      </c>
      <c r="B715" t="s">
        <v>16</v>
      </c>
      <c r="C715" t="s">
        <v>451</v>
      </c>
      <c r="D715" t="s">
        <v>414</v>
      </c>
      <c r="E715" t="s">
        <v>415</v>
      </c>
      <c r="F715" t="s">
        <v>202</v>
      </c>
      <c r="G715">
        <v>147929</v>
      </c>
      <c r="H715" s="9">
        <v>2</v>
      </c>
      <c r="I715" s="1">
        <v>45513</v>
      </c>
      <c r="J715">
        <v>8</v>
      </c>
      <c r="K715">
        <v>2024</v>
      </c>
      <c r="L715" t="s">
        <v>106</v>
      </c>
      <c r="M715">
        <v>88</v>
      </c>
      <c r="N715" t="s">
        <v>4619</v>
      </c>
      <c r="O715">
        <v>137.14240000000001</v>
      </c>
      <c r="P715" t="s">
        <v>12</v>
      </c>
    </row>
    <row r="716" spans="1:16" hidden="1" x14ac:dyDescent="0.25">
      <c r="A716" t="s">
        <v>17</v>
      </c>
      <c r="B716" t="s">
        <v>16</v>
      </c>
      <c r="C716" t="s">
        <v>579</v>
      </c>
      <c r="D716" t="s">
        <v>282</v>
      </c>
      <c r="E716" t="s">
        <v>283</v>
      </c>
      <c r="F716" t="s">
        <v>202</v>
      </c>
      <c r="G716">
        <v>147924</v>
      </c>
      <c r="H716" s="9">
        <v>1</v>
      </c>
      <c r="I716" s="1">
        <v>45513</v>
      </c>
      <c r="J716">
        <v>8</v>
      </c>
      <c r="K716">
        <v>2024</v>
      </c>
      <c r="L716" t="s">
        <v>4746</v>
      </c>
      <c r="M716">
        <v>132.1</v>
      </c>
      <c r="N716" t="s">
        <v>4619</v>
      </c>
      <c r="O716">
        <v>205.86940000000001</v>
      </c>
      <c r="P716" t="s">
        <v>12</v>
      </c>
    </row>
    <row r="717" spans="1:16" hidden="1" x14ac:dyDescent="0.25">
      <c r="A717" t="s">
        <v>17</v>
      </c>
      <c r="B717" t="s">
        <v>112</v>
      </c>
      <c r="C717" t="s">
        <v>3758</v>
      </c>
      <c r="D717" t="s">
        <v>3759</v>
      </c>
      <c r="E717" t="s">
        <v>289</v>
      </c>
      <c r="F717" t="s">
        <v>202</v>
      </c>
      <c r="G717">
        <v>147924</v>
      </c>
      <c r="H717" s="9">
        <v>7</v>
      </c>
      <c r="I717" s="1">
        <v>45513</v>
      </c>
      <c r="J717">
        <v>8</v>
      </c>
      <c r="K717">
        <v>2024</v>
      </c>
      <c r="L717" t="s">
        <v>4746</v>
      </c>
      <c r="M717">
        <v>85.5</v>
      </c>
      <c r="N717" t="s">
        <v>4619</v>
      </c>
      <c r="O717">
        <v>133.24629999999999</v>
      </c>
      <c r="P717" t="s">
        <v>12</v>
      </c>
    </row>
    <row r="718" spans="1:16" hidden="1" x14ac:dyDescent="0.25">
      <c r="A718" t="s">
        <v>17</v>
      </c>
      <c r="B718" t="s">
        <v>112</v>
      </c>
      <c r="C718" t="s">
        <v>445</v>
      </c>
      <c r="D718" t="s">
        <v>408</v>
      </c>
      <c r="E718" t="s">
        <v>409</v>
      </c>
      <c r="F718" t="s">
        <v>202</v>
      </c>
      <c r="G718">
        <v>147924</v>
      </c>
      <c r="H718" s="9">
        <v>3</v>
      </c>
      <c r="I718" s="1">
        <v>45513</v>
      </c>
      <c r="J718">
        <v>8</v>
      </c>
      <c r="K718">
        <v>2024</v>
      </c>
      <c r="L718" t="s">
        <v>4746</v>
      </c>
      <c r="M718">
        <v>88</v>
      </c>
      <c r="N718" t="s">
        <v>4619</v>
      </c>
      <c r="O718">
        <v>137.14240000000001</v>
      </c>
      <c r="P718" t="s">
        <v>12</v>
      </c>
    </row>
    <row r="719" spans="1:16" hidden="1" x14ac:dyDescent="0.25">
      <c r="A719" t="s">
        <v>17</v>
      </c>
      <c r="B719" t="s">
        <v>112</v>
      </c>
      <c r="C719" t="s">
        <v>458</v>
      </c>
      <c r="D719" t="s">
        <v>258</v>
      </c>
      <c r="E719" t="s">
        <v>259</v>
      </c>
      <c r="F719" t="s">
        <v>1638</v>
      </c>
      <c r="G719">
        <v>147923</v>
      </c>
      <c r="H719" s="9">
        <v>6</v>
      </c>
      <c r="I719" s="1">
        <v>45543</v>
      </c>
      <c r="J719">
        <v>9</v>
      </c>
      <c r="K719">
        <v>2024</v>
      </c>
      <c r="L719" t="s">
        <v>4746</v>
      </c>
      <c r="M719">
        <v>85.49</v>
      </c>
      <c r="N719" t="s">
        <v>4616</v>
      </c>
      <c r="O719">
        <v>133.23070000000001</v>
      </c>
      <c r="P719" t="s">
        <v>12</v>
      </c>
    </row>
    <row r="720" spans="1:16" hidden="1" x14ac:dyDescent="0.25">
      <c r="A720" t="s">
        <v>17</v>
      </c>
      <c r="B720" t="s">
        <v>112</v>
      </c>
      <c r="C720" t="s">
        <v>462</v>
      </c>
      <c r="D720" t="s">
        <v>272</v>
      </c>
      <c r="E720" t="s">
        <v>273</v>
      </c>
      <c r="F720" t="s">
        <v>1672</v>
      </c>
      <c r="G720">
        <v>147923</v>
      </c>
      <c r="H720" s="9">
        <v>13</v>
      </c>
      <c r="I720" s="1">
        <v>45543</v>
      </c>
      <c r="J720">
        <v>9</v>
      </c>
      <c r="K720">
        <v>2024</v>
      </c>
      <c r="L720" t="s">
        <v>4746</v>
      </c>
      <c r="M720">
        <v>100.14</v>
      </c>
      <c r="N720" t="s">
        <v>4616</v>
      </c>
      <c r="O720">
        <v>156.06180000000001</v>
      </c>
      <c r="P720" t="s">
        <v>12</v>
      </c>
    </row>
    <row r="721" spans="1:16" hidden="1" x14ac:dyDescent="0.25">
      <c r="A721" t="s">
        <v>17</v>
      </c>
      <c r="B721" t="s">
        <v>112</v>
      </c>
      <c r="C721" t="s">
        <v>464</v>
      </c>
      <c r="D721" t="s">
        <v>276</v>
      </c>
      <c r="E721" t="s">
        <v>277</v>
      </c>
      <c r="F721" t="s">
        <v>1672</v>
      </c>
      <c r="G721">
        <v>147923</v>
      </c>
      <c r="H721" s="9">
        <v>39</v>
      </c>
      <c r="I721" s="1">
        <v>45543</v>
      </c>
      <c r="J721">
        <v>9</v>
      </c>
      <c r="K721">
        <v>2024</v>
      </c>
      <c r="L721" t="s">
        <v>4746</v>
      </c>
      <c r="M721">
        <v>81.17</v>
      </c>
      <c r="N721" t="s">
        <v>4616</v>
      </c>
      <c r="O721">
        <v>126.4982</v>
      </c>
      <c r="P721" t="s">
        <v>12</v>
      </c>
    </row>
    <row r="722" spans="1:16" hidden="1" x14ac:dyDescent="0.25">
      <c r="A722" t="s">
        <v>17</v>
      </c>
      <c r="B722" t="s">
        <v>112</v>
      </c>
      <c r="C722" t="s">
        <v>455</v>
      </c>
      <c r="D722" t="s">
        <v>396</v>
      </c>
      <c r="E722" t="s">
        <v>397</v>
      </c>
      <c r="F722" t="s">
        <v>1206</v>
      </c>
      <c r="G722">
        <v>147923</v>
      </c>
      <c r="H722" s="9">
        <v>4</v>
      </c>
      <c r="I722" s="1">
        <v>45543</v>
      </c>
      <c r="J722">
        <v>9</v>
      </c>
      <c r="K722">
        <v>2024</v>
      </c>
      <c r="L722" t="s">
        <v>4746</v>
      </c>
      <c r="M722">
        <v>53.77</v>
      </c>
      <c r="N722" t="s">
        <v>4616</v>
      </c>
      <c r="O722">
        <v>83.7971</v>
      </c>
      <c r="P722" t="s">
        <v>12</v>
      </c>
    </row>
    <row r="723" spans="1:16" hidden="1" x14ac:dyDescent="0.25">
      <c r="A723" t="s">
        <v>17</v>
      </c>
      <c r="B723" t="s">
        <v>112</v>
      </c>
      <c r="C723" t="s">
        <v>454</v>
      </c>
      <c r="D723" t="s">
        <v>394</v>
      </c>
      <c r="E723" t="s">
        <v>395</v>
      </c>
      <c r="F723" t="s">
        <v>1206</v>
      </c>
      <c r="G723">
        <v>147923</v>
      </c>
      <c r="H723" s="9">
        <v>2</v>
      </c>
      <c r="I723" s="1">
        <v>45543</v>
      </c>
      <c r="J723">
        <v>9</v>
      </c>
      <c r="K723">
        <v>2024</v>
      </c>
      <c r="L723" t="s">
        <v>4746</v>
      </c>
      <c r="M723">
        <v>40.67</v>
      </c>
      <c r="N723" t="s">
        <v>4616</v>
      </c>
      <c r="O723">
        <v>63.381599999999999</v>
      </c>
      <c r="P723" t="s">
        <v>12</v>
      </c>
    </row>
    <row r="724" spans="1:16" hidden="1" x14ac:dyDescent="0.25">
      <c r="A724" t="s">
        <v>17</v>
      </c>
      <c r="B724" t="s">
        <v>199</v>
      </c>
      <c r="C724" t="s">
        <v>5036</v>
      </c>
      <c r="D724" t="s">
        <v>5037</v>
      </c>
      <c r="E724" t="s">
        <v>5038</v>
      </c>
      <c r="F724" t="s">
        <v>202</v>
      </c>
      <c r="G724">
        <v>147915</v>
      </c>
      <c r="H724" s="9">
        <v>65</v>
      </c>
      <c r="I724" s="1">
        <v>45543</v>
      </c>
      <c r="J724">
        <v>9</v>
      </c>
      <c r="K724">
        <v>2024</v>
      </c>
      <c r="L724" t="s">
        <v>106</v>
      </c>
      <c r="M724">
        <v>12.35</v>
      </c>
      <c r="N724" t="s">
        <v>4616</v>
      </c>
      <c r="O724">
        <v>19.246700000000001</v>
      </c>
      <c r="P724" t="s">
        <v>12</v>
      </c>
    </row>
    <row r="725" spans="1:16" hidden="1" x14ac:dyDescent="0.25">
      <c r="A725" t="s">
        <v>17</v>
      </c>
      <c r="B725" t="s">
        <v>112</v>
      </c>
      <c r="C725" t="s">
        <v>3664</v>
      </c>
      <c r="D725" t="s">
        <v>1804</v>
      </c>
      <c r="E725" t="s">
        <v>1805</v>
      </c>
      <c r="F725" t="s">
        <v>1672</v>
      </c>
      <c r="G725">
        <v>147913</v>
      </c>
      <c r="H725" s="9">
        <v>56</v>
      </c>
      <c r="I725" s="1">
        <v>45543</v>
      </c>
      <c r="J725">
        <v>9</v>
      </c>
      <c r="K725">
        <v>2024</v>
      </c>
      <c r="L725" t="s">
        <v>4746</v>
      </c>
      <c r="M725">
        <v>69.599999999999994</v>
      </c>
      <c r="N725" t="s">
        <v>4616</v>
      </c>
      <c r="O725">
        <v>108.4671</v>
      </c>
      <c r="P725" t="s">
        <v>12</v>
      </c>
    </row>
    <row r="726" spans="1:16" hidden="1" x14ac:dyDescent="0.25">
      <c r="A726" t="s">
        <v>17</v>
      </c>
      <c r="B726" t="s">
        <v>112</v>
      </c>
      <c r="C726" t="s">
        <v>3665</v>
      </c>
      <c r="D726" t="s">
        <v>1806</v>
      </c>
      <c r="E726" t="s">
        <v>1807</v>
      </c>
      <c r="F726" t="s">
        <v>1672</v>
      </c>
      <c r="G726">
        <v>147913</v>
      </c>
      <c r="H726" s="9">
        <v>58</v>
      </c>
      <c r="I726" s="1">
        <v>45543</v>
      </c>
      <c r="J726">
        <v>9</v>
      </c>
      <c r="K726">
        <v>2024</v>
      </c>
      <c r="L726" t="s">
        <v>4746</v>
      </c>
      <c r="M726">
        <v>72.05</v>
      </c>
      <c r="N726" t="s">
        <v>4616</v>
      </c>
      <c r="O726">
        <v>112.28530000000001</v>
      </c>
      <c r="P726" t="s">
        <v>12</v>
      </c>
    </row>
    <row r="727" spans="1:16" hidden="1" x14ac:dyDescent="0.25">
      <c r="A727" t="s">
        <v>17</v>
      </c>
      <c r="B727" t="s">
        <v>112</v>
      </c>
      <c r="C727" t="s">
        <v>457</v>
      </c>
      <c r="D727" t="s">
        <v>256</v>
      </c>
      <c r="E727" t="s">
        <v>257</v>
      </c>
      <c r="F727" t="s">
        <v>1638</v>
      </c>
      <c r="G727">
        <v>147864</v>
      </c>
      <c r="H727" s="9">
        <v>115</v>
      </c>
      <c r="I727" s="1">
        <v>45450</v>
      </c>
      <c r="J727">
        <v>6</v>
      </c>
      <c r="K727">
        <v>2024</v>
      </c>
      <c r="L727" t="s">
        <v>4746</v>
      </c>
      <c r="M727">
        <v>74.5</v>
      </c>
      <c r="N727" t="s">
        <v>4616</v>
      </c>
      <c r="O727">
        <v>116.1035</v>
      </c>
      <c r="P727" t="s">
        <v>30</v>
      </c>
    </row>
    <row r="728" spans="1:16" hidden="1" x14ac:dyDescent="0.25">
      <c r="A728" t="s">
        <v>17</v>
      </c>
      <c r="B728" t="s">
        <v>112</v>
      </c>
      <c r="C728" t="s">
        <v>458</v>
      </c>
      <c r="D728" t="s">
        <v>258</v>
      </c>
      <c r="E728" t="s">
        <v>259</v>
      </c>
      <c r="F728" t="s">
        <v>1638</v>
      </c>
      <c r="G728">
        <v>147864</v>
      </c>
      <c r="H728" s="9">
        <v>115</v>
      </c>
      <c r="I728" s="1">
        <v>45450</v>
      </c>
      <c r="J728">
        <v>6</v>
      </c>
      <c r="K728">
        <v>2024</v>
      </c>
      <c r="L728" t="s">
        <v>4746</v>
      </c>
      <c r="M728">
        <v>85.49</v>
      </c>
      <c r="N728" t="s">
        <v>4616</v>
      </c>
      <c r="O728">
        <v>133.23070000000001</v>
      </c>
      <c r="P728" t="s">
        <v>30</v>
      </c>
    </row>
    <row r="729" spans="1:16" hidden="1" x14ac:dyDescent="0.25">
      <c r="A729" t="s">
        <v>17</v>
      </c>
      <c r="B729" t="s">
        <v>112</v>
      </c>
      <c r="C729" t="s">
        <v>462</v>
      </c>
      <c r="D729" t="s">
        <v>272</v>
      </c>
      <c r="E729" t="s">
        <v>273</v>
      </c>
      <c r="F729" t="s">
        <v>1672</v>
      </c>
      <c r="G729">
        <v>147864</v>
      </c>
      <c r="H729" s="9">
        <v>85</v>
      </c>
      <c r="I729" s="1">
        <v>45450</v>
      </c>
      <c r="J729">
        <v>6</v>
      </c>
      <c r="K729">
        <v>2024</v>
      </c>
      <c r="L729" t="s">
        <v>4746</v>
      </c>
      <c r="M729">
        <v>100.14</v>
      </c>
      <c r="N729" t="s">
        <v>4616</v>
      </c>
      <c r="O729">
        <v>156.06180000000001</v>
      </c>
      <c r="P729" t="s">
        <v>30</v>
      </c>
    </row>
    <row r="730" spans="1:16" hidden="1" x14ac:dyDescent="0.25">
      <c r="A730" t="s">
        <v>17</v>
      </c>
      <c r="B730" t="s">
        <v>112</v>
      </c>
      <c r="C730" t="s">
        <v>463</v>
      </c>
      <c r="D730" t="s">
        <v>274</v>
      </c>
      <c r="E730" t="s">
        <v>275</v>
      </c>
      <c r="F730" t="s">
        <v>1672</v>
      </c>
      <c r="G730">
        <v>147864</v>
      </c>
      <c r="H730" s="9">
        <v>85</v>
      </c>
      <c r="I730" s="1">
        <v>45450</v>
      </c>
      <c r="J730">
        <v>6</v>
      </c>
      <c r="K730">
        <v>2024</v>
      </c>
      <c r="L730" t="s">
        <v>4746</v>
      </c>
      <c r="M730">
        <v>58.37</v>
      </c>
      <c r="N730" t="s">
        <v>4616</v>
      </c>
      <c r="O730">
        <v>90.965900000000005</v>
      </c>
      <c r="P730" t="s">
        <v>30</v>
      </c>
    </row>
    <row r="731" spans="1:16" hidden="1" x14ac:dyDescent="0.25">
      <c r="A731" t="s">
        <v>17</v>
      </c>
      <c r="B731" t="s">
        <v>112</v>
      </c>
      <c r="C731" t="s">
        <v>464</v>
      </c>
      <c r="D731" t="s">
        <v>276</v>
      </c>
      <c r="E731" t="s">
        <v>277</v>
      </c>
      <c r="F731" t="s">
        <v>1672</v>
      </c>
      <c r="G731">
        <v>147864</v>
      </c>
      <c r="H731" s="9">
        <v>85</v>
      </c>
      <c r="I731" s="1">
        <v>45450</v>
      </c>
      <c r="J731">
        <v>6</v>
      </c>
      <c r="K731">
        <v>2024</v>
      </c>
      <c r="L731" t="s">
        <v>4746</v>
      </c>
      <c r="M731">
        <v>81.17</v>
      </c>
      <c r="N731" t="s">
        <v>4616</v>
      </c>
      <c r="O731">
        <v>126.4982</v>
      </c>
      <c r="P731" t="s">
        <v>30</v>
      </c>
    </row>
    <row r="732" spans="1:16" hidden="1" x14ac:dyDescent="0.25">
      <c r="A732" t="s">
        <v>17</v>
      </c>
      <c r="B732" t="s">
        <v>103</v>
      </c>
      <c r="C732" t="s">
        <v>510</v>
      </c>
      <c r="D732" t="s">
        <v>295</v>
      </c>
      <c r="E732" t="s">
        <v>296</v>
      </c>
      <c r="F732" t="s">
        <v>202</v>
      </c>
      <c r="G732">
        <v>147864</v>
      </c>
      <c r="H732" s="9">
        <v>100</v>
      </c>
      <c r="I732" s="1">
        <v>45450</v>
      </c>
      <c r="J732">
        <v>6</v>
      </c>
      <c r="K732">
        <v>2024</v>
      </c>
      <c r="L732" t="s">
        <v>4746</v>
      </c>
      <c r="M732">
        <v>41.98</v>
      </c>
      <c r="N732" t="s">
        <v>4616</v>
      </c>
      <c r="O732">
        <v>65.423100000000005</v>
      </c>
      <c r="P732" t="s">
        <v>30</v>
      </c>
    </row>
    <row r="733" spans="1:16" hidden="1" x14ac:dyDescent="0.25">
      <c r="A733" t="s">
        <v>17</v>
      </c>
      <c r="B733" t="s">
        <v>103</v>
      </c>
      <c r="C733" t="s">
        <v>511</v>
      </c>
      <c r="D733" t="s">
        <v>310</v>
      </c>
      <c r="E733" t="s">
        <v>311</v>
      </c>
      <c r="F733" t="s">
        <v>202</v>
      </c>
      <c r="G733">
        <v>147864</v>
      </c>
      <c r="H733" s="9">
        <v>150</v>
      </c>
      <c r="I733" s="1">
        <v>45450</v>
      </c>
      <c r="J733">
        <v>6</v>
      </c>
      <c r="K733">
        <v>2024</v>
      </c>
      <c r="L733" t="s">
        <v>4746</v>
      </c>
      <c r="M733">
        <v>77.900000000000006</v>
      </c>
      <c r="N733" t="s">
        <v>4616</v>
      </c>
      <c r="O733">
        <v>121.40219999999999</v>
      </c>
      <c r="P733" t="s">
        <v>30</v>
      </c>
    </row>
    <row r="734" spans="1:16" hidden="1" x14ac:dyDescent="0.25">
      <c r="A734" t="s">
        <v>17</v>
      </c>
      <c r="B734" t="s">
        <v>202</v>
      </c>
      <c r="C734" t="s">
        <v>465</v>
      </c>
      <c r="D734" t="s">
        <v>324</v>
      </c>
      <c r="E734" t="s">
        <v>325</v>
      </c>
      <c r="F734" t="s">
        <v>202</v>
      </c>
      <c r="G734">
        <v>147864</v>
      </c>
      <c r="H734" s="9">
        <v>220</v>
      </c>
      <c r="I734" s="1">
        <v>45450</v>
      </c>
      <c r="J734">
        <v>6</v>
      </c>
      <c r="K734">
        <v>2024</v>
      </c>
      <c r="L734" t="s">
        <v>4746</v>
      </c>
      <c r="M734">
        <v>18.2</v>
      </c>
      <c r="N734" t="s">
        <v>4616</v>
      </c>
      <c r="O734">
        <v>28.363499999999998</v>
      </c>
      <c r="P734" t="s">
        <v>30</v>
      </c>
    </row>
    <row r="735" spans="1:16" hidden="1" x14ac:dyDescent="0.25">
      <c r="A735" t="s">
        <v>17</v>
      </c>
      <c r="B735" t="s">
        <v>202</v>
      </c>
      <c r="C735" t="s">
        <v>484</v>
      </c>
      <c r="D735" t="s">
        <v>346</v>
      </c>
      <c r="E735" t="s">
        <v>347</v>
      </c>
      <c r="F735" t="s">
        <v>202</v>
      </c>
      <c r="G735">
        <v>147864</v>
      </c>
      <c r="H735" s="9">
        <v>100</v>
      </c>
      <c r="I735" s="1">
        <v>45450</v>
      </c>
      <c r="J735">
        <v>6</v>
      </c>
      <c r="K735">
        <v>2024</v>
      </c>
      <c r="L735" t="s">
        <v>4746</v>
      </c>
      <c r="M735">
        <v>30.83</v>
      </c>
      <c r="N735" t="s">
        <v>4616</v>
      </c>
      <c r="O735">
        <v>48.046599999999998</v>
      </c>
      <c r="P735" t="s">
        <v>30</v>
      </c>
    </row>
    <row r="736" spans="1:16" hidden="1" x14ac:dyDescent="0.25">
      <c r="A736" t="s">
        <v>17</v>
      </c>
      <c r="B736" t="s">
        <v>199</v>
      </c>
      <c r="C736" t="s">
        <v>482</v>
      </c>
      <c r="D736" t="s">
        <v>359</v>
      </c>
      <c r="E736" t="s">
        <v>360</v>
      </c>
      <c r="F736" t="s">
        <v>202</v>
      </c>
      <c r="G736">
        <v>147864</v>
      </c>
      <c r="H736" s="9">
        <v>200</v>
      </c>
      <c r="I736" s="1">
        <v>45450</v>
      </c>
      <c r="J736">
        <v>6</v>
      </c>
      <c r="K736">
        <v>2024</v>
      </c>
      <c r="L736" t="s">
        <v>4746</v>
      </c>
      <c r="M736">
        <v>39.32</v>
      </c>
      <c r="N736" t="s">
        <v>4616</v>
      </c>
      <c r="O736">
        <v>61.277700000000003</v>
      </c>
      <c r="P736" t="s">
        <v>30</v>
      </c>
    </row>
    <row r="737" spans="1:16" hidden="1" x14ac:dyDescent="0.25">
      <c r="A737" t="s">
        <v>17</v>
      </c>
      <c r="B737" t="s">
        <v>103</v>
      </c>
      <c r="C737" t="s">
        <v>500</v>
      </c>
      <c r="D737" t="s">
        <v>372</v>
      </c>
      <c r="E737" t="s">
        <v>373</v>
      </c>
      <c r="F737" t="s">
        <v>202</v>
      </c>
      <c r="G737">
        <v>147864</v>
      </c>
      <c r="H737" s="9">
        <v>200</v>
      </c>
      <c r="I737" s="1">
        <v>45450</v>
      </c>
      <c r="J737">
        <v>6</v>
      </c>
      <c r="K737">
        <v>2024</v>
      </c>
      <c r="L737" t="s">
        <v>4746</v>
      </c>
      <c r="M737">
        <v>51.18</v>
      </c>
      <c r="N737" t="s">
        <v>4616</v>
      </c>
      <c r="O737">
        <v>79.7607</v>
      </c>
      <c r="P737" t="s">
        <v>30</v>
      </c>
    </row>
    <row r="738" spans="1:16" hidden="1" x14ac:dyDescent="0.25">
      <c r="A738" t="s">
        <v>17</v>
      </c>
      <c r="B738" t="s">
        <v>103</v>
      </c>
      <c r="C738" t="s">
        <v>481</v>
      </c>
      <c r="D738" t="s">
        <v>374</v>
      </c>
      <c r="E738" t="s">
        <v>375</v>
      </c>
      <c r="F738" t="s">
        <v>1603</v>
      </c>
      <c r="G738">
        <v>147864</v>
      </c>
      <c r="H738" s="9">
        <v>200</v>
      </c>
      <c r="I738" s="1">
        <v>45450</v>
      </c>
      <c r="J738">
        <v>6</v>
      </c>
      <c r="K738">
        <v>2024</v>
      </c>
      <c r="L738" t="s">
        <v>4746</v>
      </c>
      <c r="M738">
        <v>46.55</v>
      </c>
      <c r="N738" t="s">
        <v>4616</v>
      </c>
      <c r="O738">
        <v>72.545199999999994</v>
      </c>
      <c r="P738" t="s">
        <v>30</v>
      </c>
    </row>
    <row r="739" spans="1:16" hidden="1" x14ac:dyDescent="0.25">
      <c r="A739" t="s">
        <v>17</v>
      </c>
      <c r="B739" t="s">
        <v>103</v>
      </c>
      <c r="C739" t="s">
        <v>452</v>
      </c>
      <c r="D739" t="s">
        <v>376</v>
      </c>
      <c r="E739" t="s">
        <v>377</v>
      </c>
      <c r="F739" t="s">
        <v>202</v>
      </c>
      <c r="G739">
        <v>147864</v>
      </c>
      <c r="H739" s="9">
        <v>220</v>
      </c>
      <c r="I739" s="1">
        <v>45450</v>
      </c>
      <c r="J739">
        <v>6</v>
      </c>
      <c r="K739">
        <v>2024</v>
      </c>
      <c r="L739" t="s">
        <v>4746</v>
      </c>
      <c r="M739">
        <v>34.36</v>
      </c>
      <c r="N739" t="s">
        <v>4616</v>
      </c>
      <c r="O739">
        <v>53.547899999999998</v>
      </c>
      <c r="P739" t="s">
        <v>30</v>
      </c>
    </row>
    <row r="740" spans="1:16" hidden="1" x14ac:dyDescent="0.25">
      <c r="A740" t="s">
        <v>17</v>
      </c>
      <c r="B740" t="s">
        <v>199</v>
      </c>
      <c r="C740" t="s">
        <v>467</v>
      </c>
      <c r="D740" t="s">
        <v>380</v>
      </c>
      <c r="E740" t="s">
        <v>381</v>
      </c>
      <c r="F740" t="s">
        <v>202</v>
      </c>
      <c r="G740">
        <v>147864</v>
      </c>
      <c r="H740" s="9">
        <v>100</v>
      </c>
      <c r="I740" s="1">
        <v>45450</v>
      </c>
      <c r="J740">
        <v>6</v>
      </c>
      <c r="K740">
        <v>2024</v>
      </c>
      <c r="L740" t="s">
        <v>4746</v>
      </c>
      <c r="M740">
        <v>14.16</v>
      </c>
      <c r="N740" t="s">
        <v>4616</v>
      </c>
      <c r="O740">
        <v>22.067499999999999</v>
      </c>
      <c r="P740" t="s">
        <v>30</v>
      </c>
    </row>
    <row r="741" spans="1:16" hidden="1" x14ac:dyDescent="0.25">
      <c r="A741" t="s">
        <v>17</v>
      </c>
      <c r="B741" t="s">
        <v>16</v>
      </c>
      <c r="C741" t="s">
        <v>461</v>
      </c>
      <c r="D741" t="s">
        <v>107</v>
      </c>
      <c r="E741" t="s">
        <v>107</v>
      </c>
      <c r="F741" t="s">
        <v>202</v>
      </c>
      <c r="G741">
        <v>147864</v>
      </c>
      <c r="H741" s="9">
        <v>20</v>
      </c>
      <c r="I741" s="1">
        <v>45450</v>
      </c>
      <c r="J741">
        <v>6</v>
      </c>
      <c r="K741">
        <v>2024</v>
      </c>
      <c r="L741" t="s">
        <v>4746</v>
      </c>
      <c r="M741">
        <v>24</v>
      </c>
      <c r="O741">
        <v>37.402500000000003</v>
      </c>
      <c r="P741" t="s">
        <v>30</v>
      </c>
    </row>
    <row r="742" spans="1:16" hidden="1" x14ac:dyDescent="0.25">
      <c r="A742" t="s">
        <v>39</v>
      </c>
      <c r="B742" t="s">
        <v>38</v>
      </c>
      <c r="C742" t="s">
        <v>536</v>
      </c>
      <c r="D742" t="s">
        <v>84</v>
      </c>
      <c r="E742" t="s">
        <v>85</v>
      </c>
      <c r="F742" t="s">
        <v>202</v>
      </c>
      <c r="G742">
        <v>147798</v>
      </c>
      <c r="H742" s="9">
        <v>1</v>
      </c>
      <c r="I742" s="1">
        <v>45412</v>
      </c>
      <c r="J742">
        <v>4</v>
      </c>
      <c r="K742">
        <v>2024</v>
      </c>
      <c r="L742" t="s">
        <v>37</v>
      </c>
      <c r="M742">
        <v>33.5</v>
      </c>
      <c r="N742" t="s">
        <v>4615</v>
      </c>
      <c r="O742">
        <v>52.207599999999999</v>
      </c>
      <c r="P742" t="s">
        <v>12</v>
      </c>
    </row>
    <row r="743" spans="1:16" hidden="1" x14ac:dyDescent="0.25">
      <c r="A743" t="s">
        <v>39</v>
      </c>
      <c r="B743" t="s">
        <v>38</v>
      </c>
      <c r="C743" t="s">
        <v>2968</v>
      </c>
      <c r="D743" t="s">
        <v>877</v>
      </c>
      <c r="E743" t="s">
        <v>878</v>
      </c>
      <c r="F743" t="s">
        <v>202</v>
      </c>
      <c r="G743">
        <v>147772</v>
      </c>
      <c r="H743" s="9">
        <v>1</v>
      </c>
      <c r="I743" s="1">
        <v>45412</v>
      </c>
      <c r="J743">
        <v>4</v>
      </c>
      <c r="K743">
        <v>2024</v>
      </c>
      <c r="L743" t="s">
        <v>37</v>
      </c>
      <c r="M743">
        <v>28.25</v>
      </c>
      <c r="N743" t="s">
        <v>4615</v>
      </c>
      <c r="O743">
        <v>44.025799999999997</v>
      </c>
      <c r="P743" t="s">
        <v>12</v>
      </c>
    </row>
    <row r="744" spans="1:16" hidden="1" x14ac:dyDescent="0.25">
      <c r="A744" t="s">
        <v>17</v>
      </c>
      <c r="B744" t="s">
        <v>16</v>
      </c>
      <c r="C744" t="s">
        <v>4788</v>
      </c>
      <c r="D744" t="s">
        <v>4789</v>
      </c>
      <c r="E744" t="s">
        <v>4790</v>
      </c>
      <c r="F744" t="s">
        <v>202</v>
      </c>
      <c r="G744">
        <v>147718</v>
      </c>
      <c r="H744" s="9">
        <v>5</v>
      </c>
      <c r="I744" s="1">
        <v>45474</v>
      </c>
      <c r="J744">
        <v>7</v>
      </c>
      <c r="K744">
        <v>2024</v>
      </c>
      <c r="L744" t="s">
        <v>820</v>
      </c>
      <c r="M744">
        <v>135</v>
      </c>
      <c r="N744" t="s">
        <v>4619</v>
      </c>
      <c r="O744">
        <v>210.3888</v>
      </c>
      <c r="P744" t="s">
        <v>12</v>
      </c>
    </row>
    <row r="745" spans="1:16" hidden="1" x14ac:dyDescent="0.25">
      <c r="A745" t="s">
        <v>17</v>
      </c>
      <c r="B745" t="s">
        <v>16</v>
      </c>
      <c r="C745" t="s">
        <v>4791</v>
      </c>
      <c r="D745" t="s">
        <v>4792</v>
      </c>
      <c r="E745" t="s">
        <v>4793</v>
      </c>
      <c r="F745" t="s">
        <v>202</v>
      </c>
      <c r="G745">
        <v>147718</v>
      </c>
      <c r="H745" s="9">
        <v>5</v>
      </c>
      <c r="I745" s="1">
        <v>45474</v>
      </c>
      <c r="J745">
        <v>7</v>
      </c>
      <c r="K745">
        <v>2024</v>
      </c>
      <c r="L745" t="s">
        <v>820</v>
      </c>
      <c r="M745">
        <v>90</v>
      </c>
      <c r="N745" t="s">
        <v>4619</v>
      </c>
      <c r="O745">
        <v>140.25919999999999</v>
      </c>
      <c r="P745" t="s">
        <v>12</v>
      </c>
    </row>
    <row r="746" spans="1:16" hidden="1" x14ac:dyDescent="0.25">
      <c r="A746" t="s">
        <v>17</v>
      </c>
      <c r="B746" t="s">
        <v>16</v>
      </c>
      <c r="C746" t="s">
        <v>4794</v>
      </c>
      <c r="D746" t="s">
        <v>4795</v>
      </c>
      <c r="E746" t="s">
        <v>4796</v>
      </c>
      <c r="F746" t="s">
        <v>202</v>
      </c>
      <c r="G746">
        <v>147718</v>
      </c>
      <c r="H746" s="9">
        <v>5</v>
      </c>
      <c r="I746" s="1">
        <v>45474</v>
      </c>
      <c r="J746">
        <v>7</v>
      </c>
      <c r="K746">
        <v>2024</v>
      </c>
      <c r="L746" t="s">
        <v>820</v>
      </c>
      <c r="M746">
        <v>88</v>
      </c>
      <c r="N746" t="s">
        <v>4619</v>
      </c>
      <c r="O746">
        <v>137.14240000000001</v>
      </c>
      <c r="P746" t="s">
        <v>12</v>
      </c>
    </row>
    <row r="747" spans="1:16" hidden="1" x14ac:dyDescent="0.25">
      <c r="A747" t="s">
        <v>17</v>
      </c>
      <c r="B747" t="s">
        <v>16</v>
      </c>
      <c r="C747" t="s">
        <v>4806</v>
      </c>
      <c r="D747" t="s">
        <v>4807</v>
      </c>
      <c r="E747" t="s">
        <v>4808</v>
      </c>
      <c r="F747" t="s">
        <v>202</v>
      </c>
      <c r="G747">
        <v>147718</v>
      </c>
      <c r="H747" s="9">
        <v>5</v>
      </c>
      <c r="I747" s="1">
        <v>45474</v>
      </c>
      <c r="J747">
        <v>7</v>
      </c>
      <c r="K747">
        <v>2024</v>
      </c>
      <c r="L747" t="s">
        <v>820</v>
      </c>
      <c r="M747">
        <v>135</v>
      </c>
      <c r="N747" t="s">
        <v>4619</v>
      </c>
      <c r="O747">
        <v>210.3888</v>
      </c>
      <c r="P747" t="s">
        <v>12</v>
      </c>
    </row>
    <row r="748" spans="1:16" hidden="1" x14ac:dyDescent="0.25">
      <c r="A748" t="s">
        <v>17</v>
      </c>
      <c r="B748" t="s">
        <v>16</v>
      </c>
      <c r="C748" t="s">
        <v>4809</v>
      </c>
      <c r="D748" t="s">
        <v>4810</v>
      </c>
      <c r="E748" t="s">
        <v>4811</v>
      </c>
      <c r="F748" t="s">
        <v>202</v>
      </c>
      <c r="G748">
        <v>147718</v>
      </c>
      <c r="H748" s="9">
        <v>5</v>
      </c>
      <c r="I748" s="1">
        <v>45474</v>
      </c>
      <c r="J748">
        <v>7</v>
      </c>
      <c r="K748">
        <v>2024</v>
      </c>
      <c r="L748" t="s">
        <v>820</v>
      </c>
      <c r="M748">
        <v>90</v>
      </c>
      <c r="N748" t="s">
        <v>4619</v>
      </c>
      <c r="O748">
        <v>140.25919999999999</v>
      </c>
      <c r="P748" t="s">
        <v>12</v>
      </c>
    </row>
    <row r="749" spans="1:16" hidden="1" x14ac:dyDescent="0.25">
      <c r="A749" t="s">
        <v>17</v>
      </c>
      <c r="B749" t="s">
        <v>16</v>
      </c>
      <c r="C749" t="s">
        <v>4812</v>
      </c>
      <c r="D749" t="s">
        <v>4813</v>
      </c>
      <c r="E749" t="s">
        <v>4814</v>
      </c>
      <c r="F749" t="s">
        <v>202</v>
      </c>
      <c r="G749">
        <v>147718</v>
      </c>
      <c r="H749" s="9">
        <v>5</v>
      </c>
      <c r="I749" s="1">
        <v>45474</v>
      </c>
      <c r="J749">
        <v>7</v>
      </c>
      <c r="K749">
        <v>2024</v>
      </c>
      <c r="L749" t="s">
        <v>820</v>
      </c>
      <c r="M749">
        <v>88</v>
      </c>
      <c r="N749" t="s">
        <v>4619</v>
      </c>
      <c r="O749">
        <v>137.14240000000001</v>
      </c>
      <c r="P749" t="s">
        <v>12</v>
      </c>
    </row>
    <row r="750" spans="1:16" hidden="1" x14ac:dyDescent="0.25">
      <c r="A750" t="s">
        <v>17</v>
      </c>
      <c r="B750" t="s">
        <v>16</v>
      </c>
      <c r="C750" t="s">
        <v>4797</v>
      </c>
      <c r="D750" t="s">
        <v>4798</v>
      </c>
      <c r="E750" t="s">
        <v>4799</v>
      </c>
      <c r="F750" t="s">
        <v>202</v>
      </c>
      <c r="G750">
        <v>147718</v>
      </c>
      <c r="H750" s="9">
        <v>5</v>
      </c>
      <c r="I750" s="1">
        <v>45474</v>
      </c>
      <c r="J750">
        <v>7</v>
      </c>
      <c r="K750">
        <v>2024</v>
      </c>
      <c r="L750" t="s">
        <v>820</v>
      </c>
      <c r="M750">
        <v>135</v>
      </c>
      <c r="N750" t="s">
        <v>4619</v>
      </c>
      <c r="O750">
        <v>210.3888</v>
      </c>
      <c r="P750" t="s">
        <v>12</v>
      </c>
    </row>
    <row r="751" spans="1:16" hidden="1" x14ac:dyDescent="0.25">
      <c r="A751" t="s">
        <v>17</v>
      </c>
      <c r="B751" t="s">
        <v>16</v>
      </c>
      <c r="C751" t="s">
        <v>4800</v>
      </c>
      <c r="D751" t="s">
        <v>5041</v>
      </c>
      <c r="E751" t="s">
        <v>4802</v>
      </c>
      <c r="F751" t="s">
        <v>202</v>
      </c>
      <c r="G751">
        <v>147718</v>
      </c>
      <c r="H751" s="9">
        <v>5</v>
      </c>
      <c r="I751" s="1">
        <v>45474</v>
      </c>
      <c r="J751">
        <v>7</v>
      </c>
      <c r="K751">
        <v>2024</v>
      </c>
      <c r="L751" t="s">
        <v>820</v>
      </c>
      <c r="M751">
        <v>90</v>
      </c>
      <c r="N751" t="s">
        <v>4619</v>
      </c>
      <c r="O751">
        <v>140.25919999999999</v>
      </c>
      <c r="P751" t="s">
        <v>12</v>
      </c>
    </row>
    <row r="752" spans="1:16" hidden="1" x14ac:dyDescent="0.25">
      <c r="A752" t="s">
        <v>17</v>
      </c>
      <c r="B752" t="s">
        <v>16</v>
      </c>
      <c r="C752" t="s">
        <v>4803</v>
      </c>
      <c r="D752" t="s">
        <v>5042</v>
      </c>
      <c r="E752" t="s">
        <v>4805</v>
      </c>
      <c r="F752" t="s">
        <v>202</v>
      </c>
      <c r="G752">
        <v>147718</v>
      </c>
      <c r="H752" s="9">
        <v>5</v>
      </c>
      <c r="I752" s="1">
        <v>45474</v>
      </c>
      <c r="J752">
        <v>7</v>
      </c>
      <c r="K752">
        <v>2024</v>
      </c>
      <c r="L752" t="s">
        <v>820</v>
      </c>
      <c r="M752">
        <v>88</v>
      </c>
      <c r="N752" t="s">
        <v>4619</v>
      </c>
      <c r="O752">
        <v>137.14240000000001</v>
      </c>
      <c r="P752" t="s">
        <v>12</v>
      </c>
    </row>
    <row r="753" spans="1:16" hidden="1" x14ac:dyDescent="0.25">
      <c r="A753" t="s">
        <v>17</v>
      </c>
      <c r="B753" t="s">
        <v>16</v>
      </c>
      <c r="C753" t="s">
        <v>4779</v>
      </c>
      <c r="D753" t="s">
        <v>4780</v>
      </c>
      <c r="E753" t="s">
        <v>4781</v>
      </c>
      <c r="F753" t="s">
        <v>202</v>
      </c>
      <c r="G753">
        <v>147714</v>
      </c>
      <c r="H753" s="9">
        <v>3</v>
      </c>
      <c r="I753" s="1">
        <v>45474</v>
      </c>
      <c r="J753">
        <v>7</v>
      </c>
      <c r="K753">
        <v>2024</v>
      </c>
      <c r="L753" t="s">
        <v>109</v>
      </c>
      <c r="M753">
        <v>135</v>
      </c>
      <c r="N753" t="s">
        <v>4619</v>
      </c>
      <c r="O753">
        <v>210.3888</v>
      </c>
      <c r="P753" t="s">
        <v>12</v>
      </c>
    </row>
    <row r="754" spans="1:16" hidden="1" x14ac:dyDescent="0.25">
      <c r="A754" t="s">
        <v>17</v>
      </c>
      <c r="B754" t="s">
        <v>16</v>
      </c>
      <c r="C754" t="s">
        <v>4782</v>
      </c>
      <c r="D754" t="s">
        <v>5039</v>
      </c>
      <c r="E754" t="s">
        <v>4784</v>
      </c>
      <c r="F754" t="s">
        <v>202</v>
      </c>
      <c r="G754">
        <v>147714</v>
      </c>
      <c r="H754" s="9">
        <v>3</v>
      </c>
      <c r="I754" s="1">
        <v>45474</v>
      </c>
      <c r="J754">
        <v>7</v>
      </c>
      <c r="K754">
        <v>2024</v>
      </c>
      <c r="L754" t="s">
        <v>109</v>
      </c>
      <c r="M754">
        <v>90</v>
      </c>
      <c r="N754" t="s">
        <v>4619</v>
      </c>
      <c r="O754">
        <v>140.25919999999999</v>
      </c>
      <c r="P754" t="s">
        <v>12</v>
      </c>
    </row>
    <row r="755" spans="1:16" hidden="1" x14ac:dyDescent="0.25">
      <c r="A755" t="s">
        <v>17</v>
      </c>
      <c r="B755" t="s">
        <v>16</v>
      </c>
      <c r="C755" t="s">
        <v>4785</v>
      </c>
      <c r="D755" t="s">
        <v>5040</v>
      </c>
      <c r="E755" t="s">
        <v>4787</v>
      </c>
      <c r="F755" t="s">
        <v>202</v>
      </c>
      <c r="G755">
        <v>147714</v>
      </c>
      <c r="H755" s="9">
        <v>3</v>
      </c>
      <c r="I755" s="1">
        <v>45474</v>
      </c>
      <c r="J755">
        <v>7</v>
      </c>
      <c r="K755">
        <v>2024</v>
      </c>
      <c r="L755" t="s">
        <v>109</v>
      </c>
      <c r="M755">
        <v>88</v>
      </c>
      <c r="N755" t="s">
        <v>4619</v>
      </c>
      <c r="O755">
        <v>137.14240000000001</v>
      </c>
      <c r="P755" t="s">
        <v>12</v>
      </c>
    </row>
    <row r="756" spans="1:16" hidden="1" x14ac:dyDescent="0.25">
      <c r="A756" t="s">
        <v>17</v>
      </c>
      <c r="B756" t="s">
        <v>16</v>
      </c>
      <c r="C756" t="s">
        <v>4788</v>
      </c>
      <c r="D756" t="s">
        <v>4789</v>
      </c>
      <c r="E756" t="s">
        <v>4790</v>
      </c>
      <c r="F756" t="s">
        <v>202</v>
      </c>
      <c r="G756">
        <v>147714</v>
      </c>
      <c r="H756" s="9">
        <v>5</v>
      </c>
      <c r="I756" s="1">
        <v>45474</v>
      </c>
      <c r="J756">
        <v>7</v>
      </c>
      <c r="K756">
        <v>2024</v>
      </c>
      <c r="L756" t="s">
        <v>109</v>
      </c>
      <c r="M756">
        <v>135</v>
      </c>
      <c r="N756" t="s">
        <v>4619</v>
      </c>
      <c r="O756">
        <v>210.3888</v>
      </c>
      <c r="P756" t="s">
        <v>12</v>
      </c>
    </row>
    <row r="757" spans="1:16" hidden="1" x14ac:dyDescent="0.25">
      <c r="A757" t="s">
        <v>17</v>
      </c>
      <c r="B757" t="s">
        <v>16</v>
      </c>
      <c r="C757" t="s">
        <v>4791</v>
      </c>
      <c r="D757" t="s">
        <v>4792</v>
      </c>
      <c r="E757" t="s">
        <v>4793</v>
      </c>
      <c r="F757" t="s">
        <v>202</v>
      </c>
      <c r="G757">
        <v>147714</v>
      </c>
      <c r="H757" s="9">
        <v>5</v>
      </c>
      <c r="I757" s="1">
        <v>45474</v>
      </c>
      <c r="J757">
        <v>7</v>
      </c>
      <c r="K757">
        <v>2024</v>
      </c>
      <c r="L757" t="s">
        <v>109</v>
      </c>
      <c r="M757">
        <v>90</v>
      </c>
      <c r="N757" t="s">
        <v>4619</v>
      </c>
      <c r="O757">
        <v>140.25919999999999</v>
      </c>
      <c r="P757" t="s">
        <v>12</v>
      </c>
    </row>
    <row r="758" spans="1:16" hidden="1" x14ac:dyDescent="0.25">
      <c r="A758" t="s">
        <v>17</v>
      </c>
      <c r="B758" t="s">
        <v>16</v>
      </c>
      <c r="C758" t="s">
        <v>4794</v>
      </c>
      <c r="D758" t="s">
        <v>4795</v>
      </c>
      <c r="E758" t="s">
        <v>4796</v>
      </c>
      <c r="F758" t="s">
        <v>202</v>
      </c>
      <c r="G758">
        <v>147714</v>
      </c>
      <c r="H758" s="9">
        <v>5</v>
      </c>
      <c r="I758" s="1">
        <v>45474</v>
      </c>
      <c r="J758">
        <v>7</v>
      </c>
      <c r="K758">
        <v>2024</v>
      </c>
      <c r="L758" t="s">
        <v>109</v>
      </c>
      <c r="M758">
        <v>88</v>
      </c>
      <c r="N758" t="s">
        <v>4619</v>
      </c>
      <c r="O758">
        <v>137.14240000000001</v>
      </c>
      <c r="P758" t="s">
        <v>12</v>
      </c>
    </row>
    <row r="759" spans="1:16" hidden="1" x14ac:dyDescent="0.25">
      <c r="A759" t="s">
        <v>17</v>
      </c>
      <c r="B759" t="s">
        <v>16</v>
      </c>
      <c r="C759" t="s">
        <v>4797</v>
      </c>
      <c r="D759" t="s">
        <v>4798</v>
      </c>
      <c r="E759" t="s">
        <v>4799</v>
      </c>
      <c r="F759" t="s">
        <v>202</v>
      </c>
      <c r="G759">
        <v>147714</v>
      </c>
      <c r="H759" s="9">
        <v>10</v>
      </c>
      <c r="I759" s="1">
        <v>45474</v>
      </c>
      <c r="J759">
        <v>7</v>
      </c>
      <c r="K759">
        <v>2024</v>
      </c>
      <c r="L759" t="s">
        <v>109</v>
      </c>
      <c r="M759">
        <v>135</v>
      </c>
      <c r="N759" t="s">
        <v>4619</v>
      </c>
      <c r="O759">
        <v>210.3888</v>
      </c>
      <c r="P759" t="s">
        <v>12</v>
      </c>
    </row>
    <row r="760" spans="1:16" hidden="1" x14ac:dyDescent="0.25">
      <c r="A760" t="s">
        <v>17</v>
      </c>
      <c r="B760" t="s">
        <v>16</v>
      </c>
      <c r="C760" t="s">
        <v>4800</v>
      </c>
      <c r="D760" t="s">
        <v>5041</v>
      </c>
      <c r="E760" t="s">
        <v>4802</v>
      </c>
      <c r="F760" t="s">
        <v>202</v>
      </c>
      <c r="G760">
        <v>147714</v>
      </c>
      <c r="H760" s="9">
        <v>10</v>
      </c>
      <c r="I760" s="1">
        <v>45474</v>
      </c>
      <c r="J760">
        <v>7</v>
      </c>
      <c r="K760">
        <v>2024</v>
      </c>
      <c r="L760" t="s">
        <v>109</v>
      </c>
      <c r="M760">
        <v>90</v>
      </c>
      <c r="N760" t="s">
        <v>4619</v>
      </c>
      <c r="O760">
        <v>140.25919999999999</v>
      </c>
      <c r="P760" t="s">
        <v>12</v>
      </c>
    </row>
    <row r="761" spans="1:16" hidden="1" x14ac:dyDescent="0.25">
      <c r="A761" t="s">
        <v>17</v>
      </c>
      <c r="B761" t="s">
        <v>16</v>
      </c>
      <c r="C761" t="s">
        <v>4803</v>
      </c>
      <c r="D761" t="s">
        <v>5042</v>
      </c>
      <c r="E761" t="s">
        <v>4805</v>
      </c>
      <c r="F761" t="s">
        <v>202</v>
      </c>
      <c r="G761">
        <v>147714</v>
      </c>
      <c r="H761" s="9">
        <v>10</v>
      </c>
      <c r="I761" s="1">
        <v>45474</v>
      </c>
      <c r="J761">
        <v>7</v>
      </c>
      <c r="K761">
        <v>2024</v>
      </c>
      <c r="L761" t="s">
        <v>109</v>
      </c>
      <c r="M761">
        <v>88</v>
      </c>
      <c r="N761" t="s">
        <v>4619</v>
      </c>
      <c r="O761">
        <v>137.14240000000001</v>
      </c>
      <c r="P761" t="s">
        <v>12</v>
      </c>
    </row>
    <row r="762" spans="1:16" hidden="1" x14ac:dyDescent="0.25">
      <c r="A762" t="s">
        <v>17</v>
      </c>
      <c r="B762" t="s">
        <v>16</v>
      </c>
      <c r="C762" t="s">
        <v>4806</v>
      </c>
      <c r="D762" t="s">
        <v>4807</v>
      </c>
      <c r="E762" t="s">
        <v>4808</v>
      </c>
      <c r="F762" t="s">
        <v>202</v>
      </c>
      <c r="G762">
        <v>147714</v>
      </c>
      <c r="H762" s="9">
        <v>3</v>
      </c>
      <c r="I762" s="1">
        <v>45474</v>
      </c>
      <c r="J762">
        <v>7</v>
      </c>
      <c r="K762">
        <v>2024</v>
      </c>
      <c r="L762" t="s">
        <v>109</v>
      </c>
      <c r="M762">
        <v>135</v>
      </c>
      <c r="N762" t="s">
        <v>4619</v>
      </c>
      <c r="O762">
        <v>210.3888</v>
      </c>
      <c r="P762" t="s">
        <v>12</v>
      </c>
    </row>
    <row r="763" spans="1:16" hidden="1" x14ac:dyDescent="0.25">
      <c r="A763" t="s">
        <v>17</v>
      </c>
      <c r="B763" t="s">
        <v>16</v>
      </c>
      <c r="C763" t="s">
        <v>4809</v>
      </c>
      <c r="D763" t="s">
        <v>4810</v>
      </c>
      <c r="E763" t="s">
        <v>4811</v>
      </c>
      <c r="F763" t="s">
        <v>202</v>
      </c>
      <c r="G763">
        <v>147714</v>
      </c>
      <c r="H763" s="9">
        <v>3</v>
      </c>
      <c r="I763" s="1">
        <v>45474</v>
      </c>
      <c r="J763">
        <v>7</v>
      </c>
      <c r="K763">
        <v>2024</v>
      </c>
      <c r="L763" t="s">
        <v>109</v>
      </c>
      <c r="M763">
        <v>90</v>
      </c>
      <c r="N763" t="s">
        <v>4619</v>
      </c>
      <c r="O763">
        <v>140.25919999999999</v>
      </c>
      <c r="P763" t="s">
        <v>12</v>
      </c>
    </row>
    <row r="764" spans="1:16" hidden="1" x14ac:dyDescent="0.25">
      <c r="A764" t="s">
        <v>17</v>
      </c>
      <c r="B764" t="s">
        <v>16</v>
      </c>
      <c r="C764" t="s">
        <v>4812</v>
      </c>
      <c r="D764" t="s">
        <v>4813</v>
      </c>
      <c r="E764" t="s">
        <v>4814</v>
      </c>
      <c r="F764" t="s">
        <v>202</v>
      </c>
      <c r="G764">
        <v>147714</v>
      </c>
      <c r="H764" s="9">
        <v>3</v>
      </c>
      <c r="I764" s="1">
        <v>45474</v>
      </c>
      <c r="J764">
        <v>7</v>
      </c>
      <c r="K764">
        <v>2024</v>
      </c>
      <c r="L764" t="s">
        <v>109</v>
      </c>
      <c r="M764">
        <v>88</v>
      </c>
      <c r="N764" t="s">
        <v>4619</v>
      </c>
      <c r="O764">
        <v>137.14240000000001</v>
      </c>
      <c r="P764" t="s">
        <v>12</v>
      </c>
    </row>
    <row r="765" spans="1:16" hidden="1" x14ac:dyDescent="0.25">
      <c r="A765" t="s">
        <v>17</v>
      </c>
      <c r="B765" t="s">
        <v>16</v>
      </c>
      <c r="C765" t="s">
        <v>4779</v>
      </c>
      <c r="D765" t="s">
        <v>4780</v>
      </c>
      <c r="E765" t="s">
        <v>4781</v>
      </c>
      <c r="F765" t="s">
        <v>202</v>
      </c>
      <c r="G765">
        <v>147707</v>
      </c>
      <c r="H765" s="9">
        <v>10</v>
      </c>
      <c r="I765" s="1">
        <v>45474</v>
      </c>
      <c r="J765">
        <v>7</v>
      </c>
      <c r="K765">
        <v>2024</v>
      </c>
      <c r="L765" t="s">
        <v>106</v>
      </c>
      <c r="M765">
        <v>135</v>
      </c>
      <c r="N765" t="s">
        <v>4619</v>
      </c>
      <c r="O765">
        <v>210.3888</v>
      </c>
      <c r="P765" t="s">
        <v>12</v>
      </c>
    </row>
    <row r="766" spans="1:16" hidden="1" x14ac:dyDescent="0.25">
      <c r="A766" t="s">
        <v>17</v>
      </c>
      <c r="B766" t="s">
        <v>16</v>
      </c>
      <c r="C766" t="s">
        <v>4782</v>
      </c>
      <c r="D766" t="s">
        <v>5039</v>
      </c>
      <c r="E766" t="s">
        <v>4784</v>
      </c>
      <c r="F766" t="s">
        <v>202</v>
      </c>
      <c r="G766">
        <v>147707</v>
      </c>
      <c r="H766" s="9">
        <v>10</v>
      </c>
      <c r="I766" s="1">
        <v>45474</v>
      </c>
      <c r="J766">
        <v>7</v>
      </c>
      <c r="K766">
        <v>2024</v>
      </c>
      <c r="L766" t="s">
        <v>106</v>
      </c>
      <c r="M766">
        <v>90</v>
      </c>
      <c r="N766" t="s">
        <v>4619</v>
      </c>
      <c r="O766">
        <v>140.25919999999999</v>
      </c>
      <c r="P766" t="s">
        <v>12</v>
      </c>
    </row>
    <row r="767" spans="1:16" hidden="1" x14ac:dyDescent="0.25">
      <c r="A767" t="s">
        <v>17</v>
      </c>
      <c r="B767" t="s">
        <v>16</v>
      </c>
      <c r="C767" t="s">
        <v>4785</v>
      </c>
      <c r="D767" t="s">
        <v>5040</v>
      </c>
      <c r="E767" t="s">
        <v>4787</v>
      </c>
      <c r="F767" t="s">
        <v>202</v>
      </c>
      <c r="G767">
        <v>147707</v>
      </c>
      <c r="H767" s="9">
        <v>10</v>
      </c>
      <c r="I767" s="1">
        <v>45474</v>
      </c>
      <c r="J767">
        <v>7</v>
      </c>
      <c r="K767">
        <v>2024</v>
      </c>
      <c r="L767" t="s">
        <v>106</v>
      </c>
      <c r="M767">
        <v>88</v>
      </c>
      <c r="N767" t="s">
        <v>4619</v>
      </c>
      <c r="O767">
        <v>137.14240000000001</v>
      </c>
      <c r="P767" t="s">
        <v>12</v>
      </c>
    </row>
    <row r="768" spans="1:16" hidden="1" x14ac:dyDescent="0.25">
      <c r="A768" t="s">
        <v>17</v>
      </c>
      <c r="B768" t="s">
        <v>16</v>
      </c>
      <c r="C768" t="s">
        <v>4788</v>
      </c>
      <c r="D768" t="s">
        <v>4789</v>
      </c>
      <c r="E768" t="s">
        <v>4790</v>
      </c>
      <c r="F768" t="s">
        <v>202</v>
      </c>
      <c r="G768">
        <v>147707</v>
      </c>
      <c r="H768" s="9">
        <v>10</v>
      </c>
      <c r="I768" s="1">
        <v>45474</v>
      </c>
      <c r="J768">
        <v>7</v>
      </c>
      <c r="K768">
        <v>2024</v>
      </c>
      <c r="L768" t="s">
        <v>106</v>
      </c>
      <c r="M768">
        <v>135</v>
      </c>
      <c r="N768" t="s">
        <v>4619</v>
      </c>
      <c r="O768">
        <v>210.3888</v>
      </c>
      <c r="P768" t="s">
        <v>12</v>
      </c>
    </row>
    <row r="769" spans="1:16" hidden="1" x14ac:dyDescent="0.25">
      <c r="A769" t="s">
        <v>17</v>
      </c>
      <c r="B769" t="s">
        <v>16</v>
      </c>
      <c r="C769" t="s">
        <v>4791</v>
      </c>
      <c r="D769" t="s">
        <v>4792</v>
      </c>
      <c r="E769" t="s">
        <v>4793</v>
      </c>
      <c r="F769" t="s">
        <v>202</v>
      </c>
      <c r="G769">
        <v>147707</v>
      </c>
      <c r="H769" s="9">
        <v>10</v>
      </c>
      <c r="I769" s="1">
        <v>45474</v>
      </c>
      <c r="J769">
        <v>7</v>
      </c>
      <c r="K769">
        <v>2024</v>
      </c>
      <c r="L769" t="s">
        <v>106</v>
      </c>
      <c r="M769">
        <v>90</v>
      </c>
      <c r="N769" t="s">
        <v>4619</v>
      </c>
      <c r="O769">
        <v>140.25919999999999</v>
      </c>
      <c r="P769" t="s">
        <v>12</v>
      </c>
    </row>
    <row r="770" spans="1:16" hidden="1" x14ac:dyDescent="0.25">
      <c r="A770" t="s">
        <v>17</v>
      </c>
      <c r="B770" t="s">
        <v>16</v>
      </c>
      <c r="C770" t="s">
        <v>4794</v>
      </c>
      <c r="D770" t="s">
        <v>4795</v>
      </c>
      <c r="E770" t="s">
        <v>4796</v>
      </c>
      <c r="F770" t="s">
        <v>202</v>
      </c>
      <c r="G770">
        <v>147707</v>
      </c>
      <c r="H770" s="9">
        <v>10</v>
      </c>
      <c r="I770" s="1">
        <v>45474</v>
      </c>
      <c r="J770">
        <v>7</v>
      </c>
      <c r="K770">
        <v>2024</v>
      </c>
      <c r="L770" t="s">
        <v>106</v>
      </c>
      <c r="M770">
        <v>88</v>
      </c>
      <c r="N770" t="s">
        <v>4619</v>
      </c>
      <c r="O770">
        <v>137.14240000000001</v>
      </c>
      <c r="P770" t="s">
        <v>12</v>
      </c>
    </row>
    <row r="771" spans="1:16" hidden="1" x14ac:dyDescent="0.25">
      <c r="A771" t="s">
        <v>17</v>
      </c>
      <c r="B771" t="s">
        <v>16</v>
      </c>
      <c r="C771" t="s">
        <v>4797</v>
      </c>
      <c r="D771" t="s">
        <v>4798</v>
      </c>
      <c r="E771" t="s">
        <v>4799</v>
      </c>
      <c r="F771" t="s">
        <v>202</v>
      </c>
      <c r="G771">
        <v>147707</v>
      </c>
      <c r="H771" s="9">
        <v>15</v>
      </c>
      <c r="I771" s="1">
        <v>45474</v>
      </c>
      <c r="J771">
        <v>7</v>
      </c>
      <c r="K771">
        <v>2024</v>
      </c>
      <c r="L771" t="s">
        <v>106</v>
      </c>
      <c r="M771">
        <v>135</v>
      </c>
      <c r="N771" t="s">
        <v>4619</v>
      </c>
      <c r="O771">
        <v>210.3888</v>
      </c>
      <c r="P771" t="s">
        <v>12</v>
      </c>
    </row>
    <row r="772" spans="1:16" hidden="1" x14ac:dyDescent="0.25">
      <c r="A772" t="s">
        <v>17</v>
      </c>
      <c r="B772" t="s">
        <v>16</v>
      </c>
      <c r="C772" t="s">
        <v>4800</v>
      </c>
      <c r="D772" t="s">
        <v>5041</v>
      </c>
      <c r="E772" t="s">
        <v>4802</v>
      </c>
      <c r="F772" t="s">
        <v>202</v>
      </c>
      <c r="G772">
        <v>147707</v>
      </c>
      <c r="H772" s="9">
        <v>15</v>
      </c>
      <c r="I772" s="1">
        <v>45474</v>
      </c>
      <c r="J772">
        <v>7</v>
      </c>
      <c r="K772">
        <v>2024</v>
      </c>
      <c r="L772" t="s">
        <v>106</v>
      </c>
      <c r="M772">
        <v>90</v>
      </c>
      <c r="N772" t="s">
        <v>4619</v>
      </c>
      <c r="O772">
        <v>140.25919999999999</v>
      </c>
      <c r="P772" t="s">
        <v>12</v>
      </c>
    </row>
    <row r="773" spans="1:16" hidden="1" x14ac:dyDescent="0.25">
      <c r="A773" t="s">
        <v>17</v>
      </c>
      <c r="B773" t="s">
        <v>16</v>
      </c>
      <c r="C773" t="s">
        <v>4803</v>
      </c>
      <c r="D773" t="s">
        <v>5042</v>
      </c>
      <c r="E773" t="s">
        <v>4805</v>
      </c>
      <c r="F773" t="s">
        <v>202</v>
      </c>
      <c r="G773">
        <v>147707</v>
      </c>
      <c r="H773" s="9">
        <v>15</v>
      </c>
      <c r="I773" s="1">
        <v>45474</v>
      </c>
      <c r="J773">
        <v>7</v>
      </c>
      <c r="K773">
        <v>2024</v>
      </c>
      <c r="L773" t="s">
        <v>106</v>
      </c>
      <c r="M773">
        <v>88</v>
      </c>
      <c r="N773" t="s">
        <v>4619</v>
      </c>
      <c r="O773">
        <v>137.14240000000001</v>
      </c>
      <c r="P773" t="s">
        <v>12</v>
      </c>
    </row>
    <row r="774" spans="1:16" hidden="1" x14ac:dyDescent="0.25">
      <c r="A774" t="s">
        <v>17</v>
      </c>
      <c r="B774" t="s">
        <v>16</v>
      </c>
      <c r="C774" t="s">
        <v>4806</v>
      </c>
      <c r="D774" t="s">
        <v>4807</v>
      </c>
      <c r="E774" t="s">
        <v>4808</v>
      </c>
      <c r="F774" t="s">
        <v>202</v>
      </c>
      <c r="G774">
        <v>147707</v>
      </c>
      <c r="H774" s="9">
        <v>10</v>
      </c>
      <c r="I774" s="1">
        <v>45474</v>
      </c>
      <c r="J774">
        <v>7</v>
      </c>
      <c r="K774">
        <v>2024</v>
      </c>
      <c r="L774" t="s">
        <v>106</v>
      </c>
      <c r="M774">
        <v>135</v>
      </c>
      <c r="N774" t="s">
        <v>4619</v>
      </c>
      <c r="O774">
        <v>210.3888</v>
      </c>
      <c r="P774" t="s">
        <v>12</v>
      </c>
    </row>
    <row r="775" spans="1:16" hidden="1" x14ac:dyDescent="0.25">
      <c r="A775" t="s">
        <v>17</v>
      </c>
      <c r="B775" t="s">
        <v>16</v>
      </c>
      <c r="C775" t="s">
        <v>4809</v>
      </c>
      <c r="D775" t="s">
        <v>4810</v>
      </c>
      <c r="E775" t="s">
        <v>4811</v>
      </c>
      <c r="F775" t="s">
        <v>202</v>
      </c>
      <c r="G775">
        <v>147707</v>
      </c>
      <c r="H775" s="9">
        <v>10</v>
      </c>
      <c r="I775" s="1">
        <v>45474</v>
      </c>
      <c r="J775">
        <v>7</v>
      </c>
      <c r="K775">
        <v>2024</v>
      </c>
      <c r="L775" t="s">
        <v>106</v>
      </c>
      <c r="M775">
        <v>90</v>
      </c>
      <c r="N775" t="s">
        <v>4619</v>
      </c>
      <c r="O775">
        <v>140.25919999999999</v>
      </c>
      <c r="P775" t="s">
        <v>12</v>
      </c>
    </row>
    <row r="776" spans="1:16" hidden="1" x14ac:dyDescent="0.25">
      <c r="A776" t="s">
        <v>17</v>
      </c>
      <c r="B776" t="s">
        <v>16</v>
      </c>
      <c r="C776" t="s">
        <v>4812</v>
      </c>
      <c r="D776" t="s">
        <v>4813</v>
      </c>
      <c r="E776" t="s">
        <v>4814</v>
      </c>
      <c r="F776" t="s">
        <v>202</v>
      </c>
      <c r="G776">
        <v>147707</v>
      </c>
      <c r="H776" s="9">
        <v>10</v>
      </c>
      <c r="I776" s="1">
        <v>45474</v>
      </c>
      <c r="J776">
        <v>7</v>
      </c>
      <c r="K776">
        <v>2024</v>
      </c>
      <c r="L776" t="s">
        <v>106</v>
      </c>
      <c r="M776">
        <v>88</v>
      </c>
      <c r="N776" t="s">
        <v>4619</v>
      </c>
      <c r="O776">
        <v>137.14240000000001</v>
      </c>
      <c r="P776" t="s">
        <v>12</v>
      </c>
    </row>
    <row r="777" spans="1:16" hidden="1" x14ac:dyDescent="0.25">
      <c r="A777" t="s">
        <v>17</v>
      </c>
      <c r="B777" t="s">
        <v>112</v>
      </c>
      <c r="C777" t="s">
        <v>3756</v>
      </c>
      <c r="D777" t="s">
        <v>3757</v>
      </c>
      <c r="E777" t="s">
        <v>287</v>
      </c>
      <c r="F777" t="s">
        <v>202</v>
      </c>
      <c r="G777">
        <v>147706</v>
      </c>
      <c r="H777" s="9">
        <v>47</v>
      </c>
      <c r="I777" s="1">
        <v>45443</v>
      </c>
      <c r="J777">
        <v>5</v>
      </c>
      <c r="K777">
        <v>2024</v>
      </c>
      <c r="L777" t="s">
        <v>106</v>
      </c>
      <c r="M777">
        <v>150</v>
      </c>
      <c r="N777" t="s">
        <v>4619</v>
      </c>
      <c r="O777">
        <v>220.4812</v>
      </c>
      <c r="P777" t="s">
        <v>30</v>
      </c>
    </row>
    <row r="778" spans="1:16" hidden="1" x14ac:dyDescent="0.25">
      <c r="A778" t="s">
        <v>17</v>
      </c>
      <c r="B778" t="s">
        <v>112</v>
      </c>
      <c r="C778" t="s">
        <v>3758</v>
      </c>
      <c r="D778" t="s">
        <v>3759</v>
      </c>
      <c r="E778" t="s">
        <v>289</v>
      </c>
      <c r="F778" t="s">
        <v>202</v>
      </c>
      <c r="G778">
        <v>147706</v>
      </c>
      <c r="H778" s="9">
        <v>47</v>
      </c>
      <c r="I778" s="1">
        <v>45443</v>
      </c>
      <c r="J778">
        <v>5</v>
      </c>
      <c r="K778">
        <v>2024</v>
      </c>
      <c r="L778" t="s">
        <v>106</v>
      </c>
      <c r="M778">
        <v>85.5</v>
      </c>
      <c r="N778" t="s">
        <v>4619</v>
      </c>
      <c r="O778">
        <v>125.6743</v>
      </c>
      <c r="P778" t="s">
        <v>30</v>
      </c>
    </row>
    <row r="779" spans="1:16" hidden="1" x14ac:dyDescent="0.25">
      <c r="A779" t="s">
        <v>17</v>
      </c>
      <c r="B779" t="s">
        <v>16</v>
      </c>
      <c r="C779" t="s">
        <v>4779</v>
      </c>
      <c r="D779" t="s">
        <v>4780</v>
      </c>
      <c r="E779" t="s">
        <v>4781</v>
      </c>
      <c r="F779" t="s">
        <v>202</v>
      </c>
      <c r="G779">
        <v>147704</v>
      </c>
      <c r="H779" s="9">
        <v>5</v>
      </c>
      <c r="I779" s="1">
        <v>45474</v>
      </c>
      <c r="J779">
        <v>7</v>
      </c>
      <c r="K779">
        <v>2024</v>
      </c>
      <c r="L779" t="s">
        <v>113</v>
      </c>
      <c r="M779">
        <v>135</v>
      </c>
      <c r="N779" t="s">
        <v>4619</v>
      </c>
      <c r="O779">
        <v>210.3888</v>
      </c>
      <c r="P779" t="s">
        <v>12</v>
      </c>
    </row>
    <row r="780" spans="1:16" hidden="1" x14ac:dyDescent="0.25">
      <c r="A780" t="s">
        <v>17</v>
      </c>
      <c r="B780" t="s">
        <v>16</v>
      </c>
      <c r="C780" t="s">
        <v>4782</v>
      </c>
      <c r="D780" t="s">
        <v>5039</v>
      </c>
      <c r="E780" t="s">
        <v>4784</v>
      </c>
      <c r="F780" t="s">
        <v>202</v>
      </c>
      <c r="G780">
        <v>147704</v>
      </c>
      <c r="H780" s="9">
        <v>5</v>
      </c>
      <c r="I780" s="1">
        <v>45474</v>
      </c>
      <c r="J780">
        <v>7</v>
      </c>
      <c r="K780">
        <v>2024</v>
      </c>
      <c r="L780" t="s">
        <v>113</v>
      </c>
      <c r="M780">
        <v>90</v>
      </c>
      <c r="N780" t="s">
        <v>4619</v>
      </c>
      <c r="O780">
        <v>140.25919999999999</v>
      </c>
      <c r="P780" t="s">
        <v>12</v>
      </c>
    </row>
    <row r="781" spans="1:16" hidden="1" x14ac:dyDescent="0.25">
      <c r="A781" t="s">
        <v>17</v>
      </c>
      <c r="B781" t="s">
        <v>16</v>
      </c>
      <c r="C781" t="s">
        <v>4785</v>
      </c>
      <c r="D781" t="s">
        <v>5040</v>
      </c>
      <c r="E781" t="s">
        <v>4787</v>
      </c>
      <c r="F781" t="s">
        <v>202</v>
      </c>
      <c r="G781">
        <v>147704</v>
      </c>
      <c r="H781" s="9">
        <v>5</v>
      </c>
      <c r="I781" s="1">
        <v>45474</v>
      </c>
      <c r="J781">
        <v>7</v>
      </c>
      <c r="K781">
        <v>2024</v>
      </c>
      <c r="L781" t="s">
        <v>113</v>
      </c>
      <c r="M781">
        <v>88</v>
      </c>
      <c r="N781" t="s">
        <v>4619</v>
      </c>
      <c r="O781">
        <v>137.14240000000001</v>
      </c>
      <c r="P781" t="s">
        <v>12</v>
      </c>
    </row>
    <row r="782" spans="1:16" hidden="1" x14ac:dyDescent="0.25">
      <c r="A782" t="s">
        <v>17</v>
      </c>
      <c r="B782" t="s">
        <v>16</v>
      </c>
      <c r="C782" t="s">
        <v>4788</v>
      </c>
      <c r="D782" t="s">
        <v>4789</v>
      </c>
      <c r="E782" t="s">
        <v>4790</v>
      </c>
      <c r="F782" t="s">
        <v>202</v>
      </c>
      <c r="G782">
        <v>147704</v>
      </c>
      <c r="H782" s="9">
        <v>10</v>
      </c>
      <c r="I782" s="1">
        <v>45474</v>
      </c>
      <c r="J782">
        <v>7</v>
      </c>
      <c r="K782">
        <v>2024</v>
      </c>
      <c r="L782" t="s">
        <v>113</v>
      </c>
      <c r="M782">
        <v>135</v>
      </c>
      <c r="N782" t="s">
        <v>4619</v>
      </c>
      <c r="O782">
        <v>210.3888</v>
      </c>
      <c r="P782" t="s">
        <v>12</v>
      </c>
    </row>
    <row r="783" spans="1:16" hidden="1" x14ac:dyDescent="0.25">
      <c r="A783" t="s">
        <v>17</v>
      </c>
      <c r="B783" t="s">
        <v>16</v>
      </c>
      <c r="C783" t="s">
        <v>4791</v>
      </c>
      <c r="D783" t="s">
        <v>4792</v>
      </c>
      <c r="E783" t="s">
        <v>4793</v>
      </c>
      <c r="F783" t="s">
        <v>202</v>
      </c>
      <c r="G783">
        <v>147704</v>
      </c>
      <c r="H783" s="9">
        <v>10</v>
      </c>
      <c r="I783" s="1">
        <v>45474</v>
      </c>
      <c r="J783">
        <v>7</v>
      </c>
      <c r="K783">
        <v>2024</v>
      </c>
      <c r="L783" t="s">
        <v>113</v>
      </c>
      <c r="M783">
        <v>90</v>
      </c>
      <c r="N783" t="s">
        <v>4619</v>
      </c>
      <c r="O783">
        <v>140.25919999999999</v>
      </c>
      <c r="P783" t="s">
        <v>12</v>
      </c>
    </row>
    <row r="784" spans="1:16" hidden="1" x14ac:dyDescent="0.25">
      <c r="A784" t="s">
        <v>17</v>
      </c>
      <c r="B784" t="s">
        <v>16</v>
      </c>
      <c r="C784" t="s">
        <v>4794</v>
      </c>
      <c r="D784" t="s">
        <v>4795</v>
      </c>
      <c r="E784" t="s">
        <v>4796</v>
      </c>
      <c r="F784" t="s">
        <v>202</v>
      </c>
      <c r="G784">
        <v>147704</v>
      </c>
      <c r="H784" s="9">
        <v>10</v>
      </c>
      <c r="I784" s="1">
        <v>45474</v>
      </c>
      <c r="J784">
        <v>7</v>
      </c>
      <c r="K784">
        <v>2024</v>
      </c>
      <c r="L784" t="s">
        <v>113</v>
      </c>
      <c r="M784">
        <v>88</v>
      </c>
      <c r="N784" t="s">
        <v>4619</v>
      </c>
      <c r="O784">
        <v>137.14240000000001</v>
      </c>
      <c r="P784" t="s">
        <v>12</v>
      </c>
    </row>
    <row r="785" spans="1:16" hidden="1" x14ac:dyDescent="0.25">
      <c r="A785" t="s">
        <v>17</v>
      </c>
      <c r="B785" t="s">
        <v>16</v>
      </c>
      <c r="C785" t="s">
        <v>4797</v>
      </c>
      <c r="D785" t="s">
        <v>4798</v>
      </c>
      <c r="E785" t="s">
        <v>4799</v>
      </c>
      <c r="F785" t="s">
        <v>202</v>
      </c>
      <c r="G785">
        <v>147704</v>
      </c>
      <c r="H785" s="9">
        <v>10</v>
      </c>
      <c r="I785" s="1">
        <v>45474</v>
      </c>
      <c r="J785">
        <v>7</v>
      </c>
      <c r="K785">
        <v>2024</v>
      </c>
      <c r="L785" t="s">
        <v>113</v>
      </c>
      <c r="M785">
        <v>135</v>
      </c>
      <c r="N785" t="s">
        <v>4619</v>
      </c>
      <c r="O785">
        <v>210.3888</v>
      </c>
      <c r="P785" t="s">
        <v>12</v>
      </c>
    </row>
    <row r="786" spans="1:16" hidden="1" x14ac:dyDescent="0.25">
      <c r="A786" t="s">
        <v>17</v>
      </c>
      <c r="B786" t="s">
        <v>16</v>
      </c>
      <c r="C786" t="s">
        <v>4800</v>
      </c>
      <c r="D786" t="s">
        <v>5041</v>
      </c>
      <c r="E786" t="s">
        <v>4802</v>
      </c>
      <c r="F786" t="s">
        <v>202</v>
      </c>
      <c r="G786">
        <v>147704</v>
      </c>
      <c r="H786" s="9">
        <v>10</v>
      </c>
      <c r="I786" s="1">
        <v>45474</v>
      </c>
      <c r="J786">
        <v>7</v>
      </c>
      <c r="K786">
        <v>2024</v>
      </c>
      <c r="L786" t="s">
        <v>113</v>
      </c>
      <c r="M786">
        <v>90</v>
      </c>
      <c r="N786" t="s">
        <v>4619</v>
      </c>
      <c r="O786">
        <v>140.25919999999999</v>
      </c>
      <c r="P786" t="s">
        <v>12</v>
      </c>
    </row>
    <row r="787" spans="1:16" hidden="1" x14ac:dyDescent="0.25">
      <c r="A787" t="s">
        <v>17</v>
      </c>
      <c r="B787" t="s">
        <v>16</v>
      </c>
      <c r="C787" t="s">
        <v>4803</v>
      </c>
      <c r="D787" t="s">
        <v>5042</v>
      </c>
      <c r="E787" t="s">
        <v>4805</v>
      </c>
      <c r="F787" t="s">
        <v>202</v>
      </c>
      <c r="G787">
        <v>147704</v>
      </c>
      <c r="H787" s="9">
        <v>10</v>
      </c>
      <c r="I787" s="1">
        <v>45474</v>
      </c>
      <c r="J787">
        <v>7</v>
      </c>
      <c r="K787">
        <v>2024</v>
      </c>
      <c r="L787" t="s">
        <v>113</v>
      </c>
      <c r="M787">
        <v>88</v>
      </c>
      <c r="N787" t="s">
        <v>4619</v>
      </c>
      <c r="O787">
        <v>137.14240000000001</v>
      </c>
      <c r="P787" t="s">
        <v>12</v>
      </c>
    </row>
    <row r="788" spans="1:16" hidden="1" x14ac:dyDescent="0.25">
      <c r="A788" t="s">
        <v>17</v>
      </c>
      <c r="B788" t="s">
        <v>16</v>
      </c>
      <c r="C788" t="s">
        <v>4779</v>
      </c>
      <c r="D788" t="s">
        <v>4780</v>
      </c>
      <c r="E788" t="s">
        <v>4781</v>
      </c>
      <c r="F788" t="s">
        <v>202</v>
      </c>
      <c r="G788">
        <v>147701</v>
      </c>
      <c r="H788" s="9">
        <v>10</v>
      </c>
      <c r="I788" s="1">
        <v>45474</v>
      </c>
      <c r="J788">
        <v>7</v>
      </c>
      <c r="K788">
        <v>2024</v>
      </c>
      <c r="L788" t="s">
        <v>4746</v>
      </c>
      <c r="M788">
        <v>135</v>
      </c>
      <c r="N788" t="s">
        <v>4619</v>
      </c>
      <c r="O788">
        <v>210.3888</v>
      </c>
      <c r="P788" t="s">
        <v>12</v>
      </c>
    </row>
    <row r="789" spans="1:16" hidden="1" x14ac:dyDescent="0.25">
      <c r="A789" t="s">
        <v>17</v>
      </c>
      <c r="B789" t="s">
        <v>16</v>
      </c>
      <c r="C789" t="s">
        <v>4782</v>
      </c>
      <c r="D789" t="s">
        <v>5039</v>
      </c>
      <c r="E789" t="s">
        <v>4784</v>
      </c>
      <c r="F789" t="s">
        <v>202</v>
      </c>
      <c r="G789">
        <v>147701</v>
      </c>
      <c r="H789" s="9">
        <v>10</v>
      </c>
      <c r="I789" s="1">
        <v>45474</v>
      </c>
      <c r="J789">
        <v>7</v>
      </c>
      <c r="K789">
        <v>2024</v>
      </c>
      <c r="L789" t="s">
        <v>4746</v>
      </c>
      <c r="M789">
        <v>90</v>
      </c>
      <c r="N789" t="s">
        <v>4619</v>
      </c>
      <c r="O789">
        <v>140.25919999999999</v>
      </c>
      <c r="P789" t="s">
        <v>12</v>
      </c>
    </row>
    <row r="790" spans="1:16" hidden="1" x14ac:dyDescent="0.25">
      <c r="A790" t="s">
        <v>17</v>
      </c>
      <c r="B790" t="s">
        <v>16</v>
      </c>
      <c r="C790" t="s">
        <v>4785</v>
      </c>
      <c r="D790" t="s">
        <v>5040</v>
      </c>
      <c r="E790" t="s">
        <v>4787</v>
      </c>
      <c r="F790" t="s">
        <v>202</v>
      </c>
      <c r="G790">
        <v>147701</v>
      </c>
      <c r="H790" s="9">
        <v>10</v>
      </c>
      <c r="I790" s="1">
        <v>45474</v>
      </c>
      <c r="J790">
        <v>7</v>
      </c>
      <c r="K790">
        <v>2024</v>
      </c>
      <c r="L790" t="s">
        <v>4746</v>
      </c>
      <c r="M790">
        <v>88</v>
      </c>
      <c r="N790" t="s">
        <v>4619</v>
      </c>
      <c r="O790">
        <v>137.14240000000001</v>
      </c>
      <c r="P790" t="s">
        <v>12</v>
      </c>
    </row>
    <row r="791" spans="1:16" hidden="1" x14ac:dyDescent="0.25">
      <c r="A791" t="s">
        <v>17</v>
      </c>
      <c r="B791" t="s">
        <v>16</v>
      </c>
      <c r="C791" t="s">
        <v>4788</v>
      </c>
      <c r="D791" t="s">
        <v>4789</v>
      </c>
      <c r="E791" t="s">
        <v>4790</v>
      </c>
      <c r="F791" t="s">
        <v>202</v>
      </c>
      <c r="G791">
        <v>147701</v>
      </c>
      <c r="H791" s="9">
        <v>15</v>
      </c>
      <c r="I791" s="1">
        <v>45474</v>
      </c>
      <c r="J791">
        <v>7</v>
      </c>
      <c r="K791">
        <v>2024</v>
      </c>
      <c r="L791" t="s">
        <v>4746</v>
      </c>
      <c r="M791">
        <v>135</v>
      </c>
      <c r="N791" t="s">
        <v>4619</v>
      </c>
      <c r="O791">
        <v>210.3888</v>
      </c>
      <c r="P791" t="s">
        <v>12</v>
      </c>
    </row>
    <row r="792" spans="1:16" hidden="1" x14ac:dyDescent="0.25">
      <c r="A792" t="s">
        <v>17</v>
      </c>
      <c r="B792" t="s">
        <v>16</v>
      </c>
      <c r="C792" t="s">
        <v>4791</v>
      </c>
      <c r="D792" t="s">
        <v>4792</v>
      </c>
      <c r="E792" t="s">
        <v>4793</v>
      </c>
      <c r="F792" t="s">
        <v>202</v>
      </c>
      <c r="G792">
        <v>147701</v>
      </c>
      <c r="H792" s="9">
        <v>15</v>
      </c>
      <c r="I792" s="1">
        <v>45474</v>
      </c>
      <c r="J792">
        <v>7</v>
      </c>
      <c r="K792">
        <v>2024</v>
      </c>
      <c r="L792" t="s">
        <v>4746</v>
      </c>
      <c r="M792">
        <v>90</v>
      </c>
      <c r="N792" t="s">
        <v>4619</v>
      </c>
      <c r="O792">
        <v>140.25919999999999</v>
      </c>
      <c r="P792" t="s">
        <v>12</v>
      </c>
    </row>
    <row r="793" spans="1:16" hidden="1" x14ac:dyDescent="0.25">
      <c r="A793" t="s">
        <v>17</v>
      </c>
      <c r="B793" t="s">
        <v>16</v>
      </c>
      <c r="C793" t="s">
        <v>4794</v>
      </c>
      <c r="D793" t="s">
        <v>4795</v>
      </c>
      <c r="E793" t="s">
        <v>4796</v>
      </c>
      <c r="F793" t="s">
        <v>202</v>
      </c>
      <c r="G793">
        <v>147701</v>
      </c>
      <c r="H793" s="9">
        <v>15</v>
      </c>
      <c r="I793" s="1">
        <v>45474</v>
      </c>
      <c r="J793">
        <v>7</v>
      </c>
      <c r="K793">
        <v>2024</v>
      </c>
      <c r="L793" t="s">
        <v>4746</v>
      </c>
      <c r="M793">
        <v>88</v>
      </c>
      <c r="N793" t="s">
        <v>4619</v>
      </c>
      <c r="O793">
        <v>137.14240000000001</v>
      </c>
      <c r="P793" t="s">
        <v>12</v>
      </c>
    </row>
    <row r="794" spans="1:16" hidden="1" x14ac:dyDescent="0.25">
      <c r="A794" t="s">
        <v>17</v>
      </c>
      <c r="B794" t="s">
        <v>16</v>
      </c>
      <c r="C794" t="s">
        <v>4797</v>
      </c>
      <c r="D794" t="s">
        <v>4798</v>
      </c>
      <c r="E794" t="s">
        <v>4799</v>
      </c>
      <c r="F794" t="s">
        <v>202</v>
      </c>
      <c r="G794">
        <v>147701</v>
      </c>
      <c r="H794" s="9">
        <v>10</v>
      </c>
      <c r="I794" s="1">
        <v>45474</v>
      </c>
      <c r="J794">
        <v>7</v>
      </c>
      <c r="K794">
        <v>2024</v>
      </c>
      <c r="L794" t="s">
        <v>4746</v>
      </c>
      <c r="M794">
        <v>135</v>
      </c>
      <c r="N794" t="s">
        <v>4619</v>
      </c>
      <c r="O794">
        <v>210.3888</v>
      </c>
      <c r="P794" t="s">
        <v>12</v>
      </c>
    </row>
    <row r="795" spans="1:16" hidden="1" x14ac:dyDescent="0.25">
      <c r="A795" t="s">
        <v>17</v>
      </c>
      <c r="B795" t="s">
        <v>16</v>
      </c>
      <c r="C795" t="s">
        <v>4800</v>
      </c>
      <c r="D795" t="s">
        <v>5041</v>
      </c>
      <c r="E795" t="s">
        <v>4802</v>
      </c>
      <c r="F795" t="s">
        <v>202</v>
      </c>
      <c r="G795">
        <v>147701</v>
      </c>
      <c r="H795" s="9">
        <v>10</v>
      </c>
      <c r="I795" s="1">
        <v>45474</v>
      </c>
      <c r="J795">
        <v>7</v>
      </c>
      <c r="K795">
        <v>2024</v>
      </c>
      <c r="L795" t="s">
        <v>4746</v>
      </c>
      <c r="M795">
        <v>90</v>
      </c>
      <c r="N795" t="s">
        <v>4619</v>
      </c>
      <c r="O795">
        <v>140.25919999999999</v>
      </c>
      <c r="P795" t="s">
        <v>12</v>
      </c>
    </row>
    <row r="796" spans="1:16" hidden="1" x14ac:dyDescent="0.25">
      <c r="A796" t="s">
        <v>17</v>
      </c>
      <c r="B796" t="s">
        <v>16</v>
      </c>
      <c r="C796" t="s">
        <v>4803</v>
      </c>
      <c r="D796" t="s">
        <v>5042</v>
      </c>
      <c r="E796" t="s">
        <v>4805</v>
      </c>
      <c r="F796" t="s">
        <v>202</v>
      </c>
      <c r="G796">
        <v>147701</v>
      </c>
      <c r="H796" s="9">
        <v>10</v>
      </c>
      <c r="I796" s="1">
        <v>45474</v>
      </c>
      <c r="J796">
        <v>7</v>
      </c>
      <c r="K796">
        <v>2024</v>
      </c>
      <c r="L796" t="s">
        <v>4746</v>
      </c>
      <c r="M796">
        <v>88</v>
      </c>
      <c r="N796" t="s">
        <v>4619</v>
      </c>
      <c r="O796">
        <v>137.14240000000001</v>
      </c>
      <c r="P796" t="s">
        <v>12</v>
      </c>
    </row>
    <row r="797" spans="1:16" hidden="1" x14ac:dyDescent="0.25">
      <c r="A797" t="s">
        <v>39</v>
      </c>
      <c r="B797" t="s">
        <v>38</v>
      </c>
      <c r="C797" t="s">
        <v>2968</v>
      </c>
      <c r="D797" t="s">
        <v>877</v>
      </c>
      <c r="E797" t="s">
        <v>878</v>
      </c>
      <c r="F797" t="s">
        <v>202</v>
      </c>
      <c r="G797">
        <v>147673</v>
      </c>
      <c r="H797" s="9">
        <v>1</v>
      </c>
      <c r="I797" s="1">
        <v>45411</v>
      </c>
      <c r="J797">
        <v>4</v>
      </c>
      <c r="K797">
        <v>2024</v>
      </c>
      <c r="L797" t="s">
        <v>37</v>
      </c>
      <c r="M797">
        <v>28.25</v>
      </c>
      <c r="N797" t="s">
        <v>4615</v>
      </c>
      <c r="O797">
        <v>44.025799999999997</v>
      </c>
      <c r="P797" t="s">
        <v>12</v>
      </c>
    </row>
    <row r="798" spans="1:16" hidden="1" x14ac:dyDescent="0.25">
      <c r="A798" t="s">
        <v>39</v>
      </c>
      <c r="B798" t="s">
        <v>38</v>
      </c>
      <c r="C798" t="s">
        <v>478</v>
      </c>
      <c r="D798" t="s">
        <v>35</v>
      </c>
      <c r="E798" t="s">
        <v>36</v>
      </c>
      <c r="F798" t="s">
        <v>202</v>
      </c>
      <c r="G798">
        <v>147672</v>
      </c>
      <c r="H798" s="9">
        <v>1</v>
      </c>
      <c r="I798" s="1">
        <v>45411</v>
      </c>
      <c r="J798">
        <v>4</v>
      </c>
      <c r="K798">
        <v>2024</v>
      </c>
      <c r="L798" t="s">
        <v>37</v>
      </c>
      <c r="M798">
        <v>28.25</v>
      </c>
      <c r="N798" t="s">
        <v>4615</v>
      </c>
      <c r="O798">
        <v>44.025799999999997</v>
      </c>
      <c r="P798" t="s">
        <v>12</v>
      </c>
    </row>
    <row r="799" spans="1:16" hidden="1" x14ac:dyDescent="0.25">
      <c r="A799" t="s">
        <v>39</v>
      </c>
      <c r="B799" t="s">
        <v>38</v>
      </c>
      <c r="C799" t="s">
        <v>2968</v>
      </c>
      <c r="D799" t="s">
        <v>877</v>
      </c>
      <c r="E799" t="s">
        <v>878</v>
      </c>
      <c r="F799" t="s">
        <v>202</v>
      </c>
      <c r="G799">
        <v>147670</v>
      </c>
      <c r="H799" s="9">
        <v>1</v>
      </c>
      <c r="I799" s="1">
        <v>45411</v>
      </c>
      <c r="J799">
        <v>4</v>
      </c>
      <c r="K799">
        <v>2024</v>
      </c>
      <c r="L799" t="s">
        <v>37</v>
      </c>
      <c r="M799">
        <v>28.25</v>
      </c>
      <c r="N799" t="s">
        <v>4615</v>
      </c>
      <c r="O799">
        <v>44.025799999999997</v>
      </c>
      <c r="P799" t="s">
        <v>12</v>
      </c>
    </row>
    <row r="800" spans="1:16" hidden="1" x14ac:dyDescent="0.25">
      <c r="A800" t="s">
        <v>39</v>
      </c>
      <c r="B800" t="s">
        <v>38</v>
      </c>
      <c r="C800" t="s">
        <v>3262</v>
      </c>
      <c r="D800" t="s">
        <v>884</v>
      </c>
      <c r="E800" t="s">
        <v>885</v>
      </c>
      <c r="F800" t="s">
        <v>202</v>
      </c>
      <c r="G800">
        <v>147669</v>
      </c>
      <c r="H800" s="9">
        <v>1</v>
      </c>
      <c r="I800" s="1">
        <v>45411</v>
      </c>
      <c r="J800">
        <v>4</v>
      </c>
      <c r="K800">
        <v>2024</v>
      </c>
      <c r="L800" t="s">
        <v>37</v>
      </c>
      <c r="M800">
        <v>28.25</v>
      </c>
      <c r="N800" t="s">
        <v>4615</v>
      </c>
      <c r="O800">
        <v>44.025799999999997</v>
      </c>
      <c r="P800" t="s">
        <v>12</v>
      </c>
    </row>
    <row r="801" spans="1:16" hidden="1" x14ac:dyDescent="0.25">
      <c r="A801" t="s">
        <v>39</v>
      </c>
      <c r="B801" t="s">
        <v>38</v>
      </c>
      <c r="C801" t="s">
        <v>478</v>
      </c>
      <c r="D801" t="s">
        <v>35</v>
      </c>
      <c r="E801" t="s">
        <v>36</v>
      </c>
      <c r="F801" t="s">
        <v>202</v>
      </c>
      <c r="G801">
        <v>147668</v>
      </c>
      <c r="H801" s="9">
        <v>1</v>
      </c>
      <c r="I801" s="1">
        <v>45411</v>
      </c>
      <c r="J801">
        <v>4</v>
      </c>
      <c r="K801">
        <v>2024</v>
      </c>
      <c r="L801" t="s">
        <v>37</v>
      </c>
      <c r="M801">
        <v>28.25</v>
      </c>
      <c r="N801" t="s">
        <v>4615</v>
      </c>
      <c r="O801">
        <v>44.025799999999997</v>
      </c>
      <c r="P801" t="s">
        <v>12</v>
      </c>
    </row>
    <row r="802" spans="1:16" hidden="1" x14ac:dyDescent="0.25">
      <c r="A802" t="s">
        <v>39</v>
      </c>
      <c r="B802" t="s">
        <v>38</v>
      </c>
      <c r="C802" t="s">
        <v>433</v>
      </c>
      <c r="D802" t="s">
        <v>79</v>
      </c>
      <c r="E802" t="s">
        <v>80</v>
      </c>
      <c r="F802" t="s">
        <v>202</v>
      </c>
      <c r="G802">
        <v>147667</v>
      </c>
      <c r="H802" s="9">
        <v>1</v>
      </c>
      <c r="I802" s="1">
        <v>45411</v>
      </c>
      <c r="J802">
        <v>4</v>
      </c>
      <c r="K802">
        <v>2024</v>
      </c>
      <c r="L802" t="s">
        <v>37</v>
      </c>
      <c r="M802">
        <v>28.25</v>
      </c>
      <c r="N802" t="s">
        <v>4615</v>
      </c>
      <c r="O802">
        <v>44.025799999999997</v>
      </c>
      <c r="P802" t="s">
        <v>12</v>
      </c>
    </row>
    <row r="803" spans="1:16" hidden="1" x14ac:dyDescent="0.25">
      <c r="A803" t="s">
        <v>39</v>
      </c>
      <c r="B803" t="s">
        <v>38</v>
      </c>
      <c r="C803" t="s">
        <v>3292</v>
      </c>
      <c r="D803" t="s">
        <v>943</v>
      </c>
      <c r="E803" t="s">
        <v>944</v>
      </c>
      <c r="F803" t="s">
        <v>202</v>
      </c>
      <c r="G803">
        <v>147665</v>
      </c>
      <c r="H803" s="9">
        <v>1</v>
      </c>
      <c r="I803" s="1">
        <v>45411</v>
      </c>
      <c r="J803">
        <v>4</v>
      </c>
      <c r="K803">
        <v>2024</v>
      </c>
      <c r="L803" t="s">
        <v>37</v>
      </c>
      <c r="M803">
        <v>28.25</v>
      </c>
      <c r="N803" t="s">
        <v>4615</v>
      </c>
      <c r="O803">
        <v>44.025799999999997</v>
      </c>
      <c r="P803" t="s">
        <v>12</v>
      </c>
    </row>
    <row r="804" spans="1:16" hidden="1" x14ac:dyDescent="0.25">
      <c r="A804" t="s">
        <v>39</v>
      </c>
      <c r="B804" t="s">
        <v>38</v>
      </c>
      <c r="C804" t="s">
        <v>478</v>
      </c>
      <c r="D804" t="s">
        <v>35</v>
      </c>
      <c r="E804" t="s">
        <v>36</v>
      </c>
      <c r="F804" t="s">
        <v>202</v>
      </c>
      <c r="G804">
        <v>147664</v>
      </c>
      <c r="H804" s="9">
        <v>1</v>
      </c>
      <c r="I804" s="1">
        <v>45411</v>
      </c>
      <c r="J804">
        <v>4</v>
      </c>
      <c r="K804">
        <v>2024</v>
      </c>
      <c r="L804" t="s">
        <v>37</v>
      </c>
      <c r="M804">
        <v>28.25</v>
      </c>
      <c r="N804" t="s">
        <v>4615</v>
      </c>
      <c r="O804">
        <v>44.025799999999997</v>
      </c>
      <c r="P804" t="s">
        <v>12</v>
      </c>
    </row>
    <row r="805" spans="1:16" hidden="1" x14ac:dyDescent="0.25">
      <c r="A805" t="s">
        <v>39</v>
      </c>
      <c r="B805" t="s">
        <v>38</v>
      </c>
      <c r="C805" t="s">
        <v>478</v>
      </c>
      <c r="D805" t="s">
        <v>35</v>
      </c>
      <c r="E805" t="s">
        <v>36</v>
      </c>
      <c r="F805" t="s">
        <v>202</v>
      </c>
      <c r="G805">
        <v>147663</v>
      </c>
      <c r="H805" s="9">
        <v>1</v>
      </c>
      <c r="I805" s="1">
        <v>45411</v>
      </c>
      <c r="J805">
        <v>4</v>
      </c>
      <c r="K805">
        <v>2024</v>
      </c>
      <c r="L805" t="s">
        <v>37</v>
      </c>
      <c r="M805">
        <v>28.25</v>
      </c>
      <c r="N805" t="s">
        <v>4615</v>
      </c>
      <c r="O805">
        <v>44.025799999999997</v>
      </c>
      <c r="P805" t="s">
        <v>12</v>
      </c>
    </row>
    <row r="806" spans="1:16" hidden="1" x14ac:dyDescent="0.25">
      <c r="A806" t="s">
        <v>39</v>
      </c>
      <c r="B806" t="s">
        <v>38</v>
      </c>
      <c r="C806" t="s">
        <v>476</v>
      </c>
      <c r="D806" t="s">
        <v>71</v>
      </c>
      <c r="E806" t="s">
        <v>72</v>
      </c>
      <c r="F806" t="s">
        <v>202</v>
      </c>
      <c r="G806">
        <v>147585</v>
      </c>
      <c r="H806" s="9">
        <v>1</v>
      </c>
      <c r="I806" s="1">
        <v>45411</v>
      </c>
      <c r="J806">
        <v>4</v>
      </c>
      <c r="K806">
        <v>2024</v>
      </c>
      <c r="L806" t="s">
        <v>37</v>
      </c>
      <c r="M806">
        <v>28.25</v>
      </c>
      <c r="N806" t="s">
        <v>4615</v>
      </c>
      <c r="O806">
        <v>44.025799999999997</v>
      </c>
      <c r="P806" t="s">
        <v>12</v>
      </c>
    </row>
    <row r="807" spans="1:16" hidden="1" x14ac:dyDescent="0.25">
      <c r="A807" t="s">
        <v>39</v>
      </c>
      <c r="B807" t="s">
        <v>38</v>
      </c>
      <c r="C807" t="s">
        <v>2968</v>
      </c>
      <c r="D807" t="s">
        <v>877</v>
      </c>
      <c r="E807" t="s">
        <v>878</v>
      </c>
      <c r="F807" t="s">
        <v>202</v>
      </c>
      <c r="G807">
        <v>147542</v>
      </c>
      <c r="H807" s="9">
        <v>1</v>
      </c>
      <c r="I807" s="1">
        <v>45411</v>
      </c>
      <c r="J807">
        <v>4</v>
      </c>
      <c r="K807">
        <v>2024</v>
      </c>
      <c r="L807" t="s">
        <v>37</v>
      </c>
      <c r="M807">
        <v>28.25</v>
      </c>
      <c r="N807" t="s">
        <v>4615</v>
      </c>
      <c r="O807">
        <v>44.025799999999997</v>
      </c>
      <c r="P807" t="s">
        <v>12</v>
      </c>
    </row>
    <row r="808" spans="1:16" hidden="1" x14ac:dyDescent="0.25">
      <c r="A808" t="s">
        <v>17</v>
      </c>
      <c r="B808" t="s">
        <v>130</v>
      </c>
      <c r="C808" t="s">
        <v>626</v>
      </c>
      <c r="D808" t="s">
        <v>128</v>
      </c>
      <c r="E808" t="s">
        <v>129</v>
      </c>
      <c r="F808" t="s">
        <v>202</v>
      </c>
      <c r="G808">
        <v>147492</v>
      </c>
      <c r="H808" s="9">
        <v>92</v>
      </c>
      <c r="I808" s="1">
        <v>45432</v>
      </c>
      <c r="J808">
        <v>5</v>
      </c>
      <c r="K808">
        <v>2024</v>
      </c>
      <c r="L808" t="s">
        <v>4746</v>
      </c>
      <c r="M808">
        <v>875.27</v>
      </c>
      <c r="N808" t="s">
        <v>4620</v>
      </c>
      <c r="O808">
        <v>1456.6130000000001</v>
      </c>
      <c r="P808" t="s">
        <v>12</v>
      </c>
    </row>
    <row r="809" spans="1:16" hidden="1" x14ac:dyDescent="0.25">
      <c r="A809" t="s">
        <v>17</v>
      </c>
      <c r="B809" t="s">
        <v>130</v>
      </c>
      <c r="C809" t="s">
        <v>3058</v>
      </c>
      <c r="D809" t="s">
        <v>1260</v>
      </c>
      <c r="E809" t="s">
        <v>1261</v>
      </c>
      <c r="F809" t="s">
        <v>202</v>
      </c>
      <c r="G809">
        <v>147492</v>
      </c>
      <c r="H809" s="9">
        <v>17</v>
      </c>
      <c r="I809" s="1">
        <v>45432</v>
      </c>
      <c r="J809">
        <v>5</v>
      </c>
      <c r="K809">
        <v>2024</v>
      </c>
      <c r="L809" t="s">
        <v>4746</v>
      </c>
      <c r="M809">
        <v>750.44</v>
      </c>
      <c r="N809" t="s">
        <v>4620</v>
      </c>
      <c r="O809">
        <v>1248.8724999999999</v>
      </c>
      <c r="P809" t="s">
        <v>12</v>
      </c>
    </row>
    <row r="810" spans="1:16" hidden="1" x14ac:dyDescent="0.25">
      <c r="A810" t="s">
        <v>17</v>
      </c>
      <c r="B810" t="s">
        <v>130</v>
      </c>
      <c r="C810" t="s">
        <v>3521</v>
      </c>
      <c r="D810" t="s">
        <v>1428</v>
      </c>
      <c r="E810" t="s">
        <v>4553</v>
      </c>
      <c r="F810" t="s">
        <v>202</v>
      </c>
      <c r="G810">
        <v>147492</v>
      </c>
      <c r="H810" s="9">
        <v>5</v>
      </c>
      <c r="I810" s="1">
        <v>45432</v>
      </c>
      <c r="J810">
        <v>5</v>
      </c>
      <c r="K810">
        <v>2024</v>
      </c>
      <c r="L810" t="s">
        <v>4746</v>
      </c>
      <c r="M810">
        <v>8.76</v>
      </c>
      <c r="N810" t="s">
        <v>4620</v>
      </c>
      <c r="O810">
        <v>14.5783</v>
      </c>
      <c r="P810" t="s">
        <v>12</v>
      </c>
    </row>
    <row r="811" spans="1:16" hidden="1" x14ac:dyDescent="0.25">
      <c r="A811" t="s">
        <v>17</v>
      </c>
      <c r="B811" t="s">
        <v>130</v>
      </c>
      <c r="C811" t="s">
        <v>619</v>
      </c>
      <c r="D811" t="s">
        <v>189</v>
      </c>
      <c r="E811" t="s">
        <v>190</v>
      </c>
      <c r="F811" t="s">
        <v>202</v>
      </c>
      <c r="G811">
        <v>147492</v>
      </c>
      <c r="H811" s="9">
        <v>22</v>
      </c>
      <c r="I811" s="1">
        <v>45432</v>
      </c>
      <c r="J811">
        <v>5</v>
      </c>
      <c r="K811">
        <v>2024</v>
      </c>
      <c r="L811" t="s">
        <v>4746</v>
      </c>
      <c r="M811">
        <v>500.63</v>
      </c>
      <c r="N811" t="s">
        <v>4620</v>
      </c>
      <c r="O811">
        <v>833.14200000000005</v>
      </c>
      <c r="P811" t="s">
        <v>12</v>
      </c>
    </row>
    <row r="812" spans="1:16" hidden="1" x14ac:dyDescent="0.25">
      <c r="A812" t="s">
        <v>192</v>
      </c>
      <c r="B812" t="s">
        <v>16</v>
      </c>
      <c r="C812" t="s">
        <v>608</v>
      </c>
      <c r="D812" t="s">
        <v>191</v>
      </c>
      <c r="E812" t="s">
        <v>191</v>
      </c>
      <c r="F812" t="s">
        <v>202</v>
      </c>
      <c r="G812">
        <v>147492</v>
      </c>
      <c r="H812" s="9">
        <v>1</v>
      </c>
      <c r="I812" s="1">
        <v>45432</v>
      </c>
      <c r="J812">
        <v>5</v>
      </c>
      <c r="K812">
        <v>2024</v>
      </c>
      <c r="L812" t="s">
        <v>4746</v>
      </c>
      <c r="M812">
        <v>25</v>
      </c>
      <c r="O812">
        <v>41.604700000000001</v>
      </c>
      <c r="P812" t="s">
        <v>12</v>
      </c>
    </row>
    <row r="813" spans="1:16" hidden="1" x14ac:dyDescent="0.25">
      <c r="A813" t="s">
        <v>192</v>
      </c>
      <c r="B813" t="s">
        <v>16</v>
      </c>
      <c r="C813" t="s">
        <v>2736</v>
      </c>
      <c r="D813" t="s">
        <v>202</v>
      </c>
      <c r="E813" t="s">
        <v>5164</v>
      </c>
      <c r="F813" t="s">
        <v>202</v>
      </c>
      <c r="G813">
        <v>147492</v>
      </c>
      <c r="H813" s="9">
        <v>5</v>
      </c>
      <c r="I813" s="1">
        <v>45432</v>
      </c>
      <c r="J813">
        <v>5</v>
      </c>
      <c r="K813">
        <v>2024</v>
      </c>
      <c r="L813" t="s">
        <v>4746</v>
      </c>
      <c r="M813">
        <v>129.5</v>
      </c>
      <c r="O813">
        <v>215.51220000000001</v>
      </c>
      <c r="P813" t="s">
        <v>12</v>
      </c>
    </row>
    <row r="814" spans="1:16" hidden="1" x14ac:dyDescent="0.25">
      <c r="A814" t="s">
        <v>17</v>
      </c>
      <c r="B814" t="s">
        <v>130</v>
      </c>
      <c r="C814" t="s">
        <v>3011</v>
      </c>
      <c r="D814" t="s">
        <v>1433</v>
      </c>
      <c r="E814" t="s">
        <v>1434</v>
      </c>
      <c r="F814" t="s">
        <v>202</v>
      </c>
      <c r="G814">
        <v>147491</v>
      </c>
      <c r="H814" s="9">
        <v>3</v>
      </c>
      <c r="I814" s="1">
        <v>45432</v>
      </c>
      <c r="J814">
        <v>5</v>
      </c>
      <c r="K814">
        <v>2024</v>
      </c>
      <c r="L814" t="s">
        <v>109</v>
      </c>
      <c r="M814">
        <v>500.63</v>
      </c>
      <c r="N814" t="s">
        <v>4620</v>
      </c>
      <c r="O814">
        <v>833.14200000000005</v>
      </c>
      <c r="P814" t="s">
        <v>12</v>
      </c>
    </row>
    <row r="815" spans="1:16" hidden="1" x14ac:dyDescent="0.25">
      <c r="A815" t="s">
        <v>17</v>
      </c>
      <c r="B815" t="s">
        <v>130</v>
      </c>
      <c r="C815" t="s">
        <v>626</v>
      </c>
      <c r="D815" t="s">
        <v>128</v>
      </c>
      <c r="E815" t="s">
        <v>129</v>
      </c>
      <c r="F815" t="s">
        <v>202</v>
      </c>
      <c r="G815">
        <v>147491</v>
      </c>
      <c r="H815" s="9">
        <v>9</v>
      </c>
      <c r="I815" s="1">
        <v>45432</v>
      </c>
      <c r="J815">
        <v>5</v>
      </c>
      <c r="K815">
        <v>2024</v>
      </c>
      <c r="L815" t="s">
        <v>109</v>
      </c>
      <c r="M815">
        <v>875.27</v>
      </c>
      <c r="N815" t="s">
        <v>4620</v>
      </c>
      <c r="O815">
        <v>1456.6130000000001</v>
      </c>
      <c r="P815" t="s">
        <v>12</v>
      </c>
    </row>
    <row r="816" spans="1:16" hidden="1" x14ac:dyDescent="0.25">
      <c r="A816" t="s">
        <v>17</v>
      </c>
      <c r="B816" t="s">
        <v>130</v>
      </c>
      <c r="C816" t="s">
        <v>3441</v>
      </c>
      <c r="D816" t="s">
        <v>1262</v>
      </c>
      <c r="E816" t="s">
        <v>1263</v>
      </c>
      <c r="F816" t="s">
        <v>202</v>
      </c>
      <c r="G816">
        <v>147491</v>
      </c>
      <c r="H816" s="9">
        <v>3</v>
      </c>
      <c r="I816" s="1">
        <v>45432</v>
      </c>
      <c r="J816">
        <v>5</v>
      </c>
      <c r="K816">
        <v>2024</v>
      </c>
      <c r="L816" t="s">
        <v>109</v>
      </c>
      <c r="M816">
        <v>1904.57</v>
      </c>
      <c r="N816" t="s">
        <v>4620</v>
      </c>
      <c r="O816">
        <v>3169.5607</v>
      </c>
      <c r="P816" t="s">
        <v>12</v>
      </c>
    </row>
    <row r="817" spans="1:16" hidden="1" x14ac:dyDescent="0.25">
      <c r="A817" t="s">
        <v>17</v>
      </c>
      <c r="B817" t="s">
        <v>130</v>
      </c>
      <c r="C817" t="s">
        <v>3058</v>
      </c>
      <c r="D817" t="s">
        <v>1260</v>
      </c>
      <c r="E817" t="s">
        <v>1261</v>
      </c>
      <c r="F817" t="s">
        <v>202</v>
      </c>
      <c r="G817">
        <v>147491</v>
      </c>
      <c r="H817" s="9">
        <v>4</v>
      </c>
      <c r="I817" s="1">
        <v>45432</v>
      </c>
      <c r="J817">
        <v>5</v>
      </c>
      <c r="K817">
        <v>2024</v>
      </c>
      <c r="L817" t="s">
        <v>109</v>
      </c>
      <c r="M817">
        <v>750.44</v>
      </c>
      <c r="N817" t="s">
        <v>4620</v>
      </c>
      <c r="O817">
        <v>1248.8724999999999</v>
      </c>
      <c r="P817" t="s">
        <v>12</v>
      </c>
    </row>
    <row r="818" spans="1:16" hidden="1" x14ac:dyDescent="0.25">
      <c r="A818" t="s">
        <v>17</v>
      </c>
      <c r="B818" t="s">
        <v>130</v>
      </c>
      <c r="C818" t="s">
        <v>3011</v>
      </c>
      <c r="D818" t="s">
        <v>1433</v>
      </c>
      <c r="E818" t="s">
        <v>1434</v>
      </c>
      <c r="F818" t="s">
        <v>202</v>
      </c>
      <c r="G818">
        <v>147488</v>
      </c>
      <c r="H818" s="9">
        <v>7</v>
      </c>
      <c r="I818" s="1">
        <v>45432</v>
      </c>
      <c r="J818">
        <v>5</v>
      </c>
      <c r="K818">
        <v>2024</v>
      </c>
      <c r="L818" t="s">
        <v>106</v>
      </c>
      <c r="M818">
        <v>500.63</v>
      </c>
      <c r="N818" t="s">
        <v>4620</v>
      </c>
      <c r="O818">
        <v>833.14200000000005</v>
      </c>
      <c r="P818" t="s">
        <v>12</v>
      </c>
    </row>
    <row r="819" spans="1:16" hidden="1" x14ac:dyDescent="0.25">
      <c r="A819" t="s">
        <v>17</v>
      </c>
      <c r="B819" t="s">
        <v>130</v>
      </c>
      <c r="C819" t="s">
        <v>2798</v>
      </c>
      <c r="D819" t="s">
        <v>1429</v>
      </c>
      <c r="E819" t="s">
        <v>1430</v>
      </c>
      <c r="F819" t="s">
        <v>202</v>
      </c>
      <c r="G819">
        <v>147488</v>
      </c>
      <c r="H819" s="9">
        <v>111</v>
      </c>
      <c r="I819" s="1">
        <v>45432</v>
      </c>
      <c r="J819">
        <v>5</v>
      </c>
      <c r="K819">
        <v>2024</v>
      </c>
      <c r="L819" t="s">
        <v>106</v>
      </c>
      <c r="M819">
        <v>40.15</v>
      </c>
      <c r="N819" t="s">
        <v>4620</v>
      </c>
      <c r="O819">
        <v>66.817099999999996</v>
      </c>
      <c r="P819" t="s">
        <v>12</v>
      </c>
    </row>
    <row r="820" spans="1:16" hidden="1" x14ac:dyDescent="0.25">
      <c r="A820" t="s">
        <v>17</v>
      </c>
      <c r="B820" t="s">
        <v>130</v>
      </c>
      <c r="C820" t="s">
        <v>3441</v>
      </c>
      <c r="D820" t="s">
        <v>1262</v>
      </c>
      <c r="E820" t="s">
        <v>1263</v>
      </c>
      <c r="F820" t="s">
        <v>202</v>
      </c>
      <c r="G820">
        <v>147488</v>
      </c>
      <c r="H820" s="9">
        <v>3</v>
      </c>
      <c r="I820" s="1">
        <v>45432</v>
      </c>
      <c r="J820">
        <v>5</v>
      </c>
      <c r="K820">
        <v>2024</v>
      </c>
      <c r="L820" t="s">
        <v>106</v>
      </c>
      <c r="M820">
        <v>1904.57</v>
      </c>
      <c r="N820" t="s">
        <v>4620</v>
      </c>
      <c r="O820">
        <v>3169.5607</v>
      </c>
      <c r="P820" t="s">
        <v>12</v>
      </c>
    </row>
    <row r="821" spans="1:16" hidden="1" x14ac:dyDescent="0.25">
      <c r="A821" t="s">
        <v>192</v>
      </c>
      <c r="B821" t="s">
        <v>16</v>
      </c>
      <c r="C821" t="s">
        <v>2736</v>
      </c>
      <c r="D821" t="s">
        <v>202</v>
      </c>
      <c r="E821" t="s">
        <v>5704</v>
      </c>
      <c r="F821" t="s">
        <v>202</v>
      </c>
      <c r="G821">
        <v>147488</v>
      </c>
      <c r="H821" s="9">
        <v>1</v>
      </c>
      <c r="I821" s="1">
        <v>45432</v>
      </c>
      <c r="J821">
        <v>5</v>
      </c>
      <c r="K821">
        <v>2024</v>
      </c>
      <c r="L821" t="s">
        <v>106</v>
      </c>
      <c r="M821">
        <v>157.94999999999999</v>
      </c>
      <c r="O821">
        <v>262.85829999999999</v>
      </c>
      <c r="P821" t="s">
        <v>12</v>
      </c>
    </row>
    <row r="822" spans="1:16" hidden="1" x14ac:dyDescent="0.25">
      <c r="A822" t="s">
        <v>192</v>
      </c>
      <c r="B822" t="s">
        <v>16</v>
      </c>
      <c r="C822" t="s">
        <v>2736</v>
      </c>
      <c r="D822" t="s">
        <v>202</v>
      </c>
      <c r="E822" t="s">
        <v>4820</v>
      </c>
      <c r="F822" t="s">
        <v>202</v>
      </c>
      <c r="G822">
        <v>147488</v>
      </c>
      <c r="H822" s="9">
        <v>1</v>
      </c>
      <c r="I822" s="1">
        <v>45432</v>
      </c>
      <c r="J822">
        <v>5</v>
      </c>
      <c r="K822">
        <v>2024</v>
      </c>
      <c r="L822" t="s">
        <v>106</v>
      </c>
      <c r="M822">
        <v>101.5</v>
      </c>
      <c r="O822">
        <v>168.91499999999999</v>
      </c>
      <c r="P822" t="s">
        <v>12</v>
      </c>
    </row>
    <row r="823" spans="1:16" hidden="1" x14ac:dyDescent="0.25">
      <c r="A823" t="s">
        <v>17</v>
      </c>
      <c r="B823" t="s">
        <v>130</v>
      </c>
      <c r="C823" t="s">
        <v>3011</v>
      </c>
      <c r="D823" t="s">
        <v>1433</v>
      </c>
      <c r="E823" t="s">
        <v>1434</v>
      </c>
      <c r="F823" t="s">
        <v>202</v>
      </c>
      <c r="G823">
        <v>147486</v>
      </c>
      <c r="H823" s="9">
        <v>8</v>
      </c>
      <c r="I823" s="1">
        <v>45432</v>
      </c>
      <c r="J823">
        <v>5</v>
      </c>
      <c r="K823">
        <v>2024</v>
      </c>
      <c r="L823" t="s">
        <v>113</v>
      </c>
      <c r="M823">
        <v>500.63</v>
      </c>
      <c r="N823" t="s">
        <v>4620</v>
      </c>
      <c r="O823">
        <v>833.14200000000005</v>
      </c>
      <c r="P823" t="s">
        <v>12</v>
      </c>
    </row>
    <row r="824" spans="1:16" hidden="1" x14ac:dyDescent="0.25">
      <c r="A824" t="s">
        <v>17</v>
      </c>
      <c r="B824" t="s">
        <v>130</v>
      </c>
      <c r="C824" t="s">
        <v>2798</v>
      </c>
      <c r="D824" t="s">
        <v>1429</v>
      </c>
      <c r="E824" t="s">
        <v>1430</v>
      </c>
      <c r="F824" t="s">
        <v>202</v>
      </c>
      <c r="G824">
        <v>147486</v>
      </c>
      <c r="H824" s="9">
        <v>36</v>
      </c>
      <c r="I824" s="1">
        <v>45432</v>
      </c>
      <c r="J824">
        <v>5</v>
      </c>
      <c r="K824">
        <v>2024</v>
      </c>
      <c r="L824" t="s">
        <v>113</v>
      </c>
      <c r="M824">
        <v>40.15</v>
      </c>
      <c r="N824" t="s">
        <v>4620</v>
      </c>
      <c r="O824">
        <v>66.817099999999996</v>
      </c>
      <c r="P824" t="s">
        <v>12</v>
      </c>
    </row>
    <row r="825" spans="1:16" hidden="1" x14ac:dyDescent="0.25">
      <c r="A825" t="s">
        <v>17</v>
      </c>
      <c r="B825" t="s">
        <v>130</v>
      </c>
      <c r="C825" t="s">
        <v>626</v>
      </c>
      <c r="D825" t="s">
        <v>128</v>
      </c>
      <c r="E825" t="s">
        <v>129</v>
      </c>
      <c r="F825" t="s">
        <v>202</v>
      </c>
      <c r="G825">
        <v>147486</v>
      </c>
      <c r="H825" s="9">
        <v>51</v>
      </c>
      <c r="I825" s="1">
        <v>45432</v>
      </c>
      <c r="J825">
        <v>5</v>
      </c>
      <c r="K825">
        <v>2024</v>
      </c>
      <c r="L825" t="s">
        <v>113</v>
      </c>
      <c r="M825">
        <v>875.27</v>
      </c>
      <c r="N825" t="s">
        <v>4620</v>
      </c>
      <c r="O825">
        <v>1456.6130000000001</v>
      </c>
      <c r="P825" t="s">
        <v>12</v>
      </c>
    </row>
    <row r="826" spans="1:16" hidden="1" x14ac:dyDescent="0.25">
      <c r="A826" t="s">
        <v>39</v>
      </c>
      <c r="B826" t="s">
        <v>16</v>
      </c>
      <c r="C826" t="s">
        <v>576</v>
      </c>
      <c r="D826" t="s">
        <v>90</v>
      </c>
      <c r="E826" t="s">
        <v>91</v>
      </c>
      <c r="F826" t="s">
        <v>202</v>
      </c>
      <c r="G826">
        <v>147482</v>
      </c>
      <c r="H826" s="9">
        <v>1</v>
      </c>
      <c r="I826" s="1">
        <v>45411</v>
      </c>
      <c r="J826">
        <v>4</v>
      </c>
      <c r="K826">
        <v>2024</v>
      </c>
      <c r="L826" t="s">
        <v>37</v>
      </c>
      <c r="M826">
        <v>33.5</v>
      </c>
      <c r="N826" t="s">
        <v>4615</v>
      </c>
      <c r="O826">
        <v>52.207599999999999</v>
      </c>
      <c r="P826" t="s">
        <v>12</v>
      </c>
    </row>
    <row r="827" spans="1:16" hidden="1" x14ac:dyDescent="0.25">
      <c r="A827" t="s">
        <v>39</v>
      </c>
      <c r="B827" t="s">
        <v>38</v>
      </c>
      <c r="C827" t="s">
        <v>476</v>
      </c>
      <c r="D827" t="s">
        <v>71</v>
      </c>
      <c r="E827" t="s">
        <v>72</v>
      </c>
      <c r="F827" t="s">
        <v>202</v>
      </c>
      <c r="G827">
        <v>147481</v>
      </c>
      <c r="H827" s="9">
        <v>1</v>
      </c>
      <c r="I827" s="1">
        <v>45411</v>
      </c>
      <c r="J827">
        <v>4</v>
      </c>
      <c r="K827">
        <v>2024</v>
      </c>
      <c r="L827" t="s">
        <v>37</v>
      </c>
      <c r="M827">
        <v>28.25</v>
      </c>
      <c r="N827" t="s">
        <v>4615</v>
      </c>
      <c r="O827">
        <v>44.025799999999997</v>
      </c>
      <c r="P827" t="s">
        <v>12</v>
      </c>
    </row>
    <row r="828" spans="1:16" hidden="1" x14ac:dyDescent="0.25">
      <c r="A828" t="s">
        <v>39</v>
      </c>
      <c r="B828" t="s">
        <v>16</v>
      </c>
      <c r="C828" t="s">
        <v>576</v>
      </c>
      <c r="D828" t="s">
        <v>90</v>
      </c>
      <c r="E828" t="s">
        <v>91</v>
      </c>
      <c r="F828" t="s">
        <v>202</v>
      </c>
      <c r="G828">
        <v>147464</v>
      </c>
      <c r="H828" s="9">
        <v>1</v>
      </c>
      <c r="I828" s="1">
        <v>45410</v>
      </c>
      <c r="J828">
        <v>4</v>
      </c>
      <c r="K828">
        <v>2024</v>
      </c>
      <c r="L828" t="s">
        <v>37</v>
      </c>
      <c r="M828">
        <v>33.5</v>
      </c>
      <c r="N828" t="s">
        <v>4615</v>
      </c>
      <c r="O828">
        <v>52.207599999999999</v>
      </c>
      <c r="P828" t="s">
        <v>12</v>
      </c>
    </row>
    <row r="829" spans="1:16" hidden="1" x14ac:dyDescent="0.25">
      <c r="A829" t="s">
        <v>39</v>
      </c>
      <c r="B829" t="s">
        <v>38</v>
      </c>
      <c r="C829" t="s">
        <v>3292</v>
      </c>
      <c r="D829" t="s">
        <v>943</v>
      </c>
      <c r="E829" t="s">
        <v>944</v>
      </c>
      <c r="F829" t="s">
        <v>202</v>
      </c>
      <c r="G829">
        <v>147463</v>
      </c>
      <c r="H829" s="9">
        <v>1</v>
      </c>
      <c r="I829" s="1">
        <v>45410</v>
      </c>
      <c r="J829">
        <v>4</v>
      </c>
      <c r="K829">
        <v>2024</v>
      </c>
      <c r="L829" t="s">
        <v>37</v>
      </c>
      <c r="M829">
        <v>28.25</v>
      </c>
      <c r="N829" t="s">
        <v>4615</v>
      </c>
      <c r="O829">
        <v>44.025799999999997</v>
      </c>
      <c r="P829" t="s">
        <v>12</v>
      </c>
    </row>
    <row r="830" spans="1:16" hidden="1" x14ac:dyDescent="0.25">
      <c r="A830" t="s">
        <v>39</v>
      </c>
      <c r="B830" t="s">
        <v>38</v>
      </c>
      <c r="C830" t="s">
        <v>3292</v>
      </c>
      <c r="D830" t="s">
        <v>943</v>
      </c>
      <c r="E830" t="s">
        <v>944</v>
      </c>
      <c r="F830" t="s">
        <v>202</v>
      </c>
      <c r="G830">
        <v>147462</v>
      </c>
      <c r="H830" s="9">
        <v>1</v>
      </c>
      <c r="I830" s="1">
        <v>45410</v>
      </c>
      <c r="J830">
        <v>4</v>
      </c>
      <c r="K830">
        <v>2024</v>
      </c>
      <c r="L830" t="s">
        <v>37</v>
      </c>
      <c r="M830">
        <v>28.25</v>
      </c>
      <c r="N830" t="s">
        <v>4615</v>
      </c>
      <c r="O830">
        <v>44.025799999999997</v>
      </c>
      <c r="P830" t="s">
        <v>12</v>
      </c>
    </row>
    <row r="831" spans="1:16" hidden="1" x14ac:dyDescent="0.25">
      <c r="A831" t="s">
        <v>39</v>
      </c>
      <c r="B831" t="s">
        <v>38</v>
      </c>
      <c r="C831" t="s">
        <v>433</v>
      </c>
      <c r="D831" t="s">
        <v>79</v>
      </c>
      <c r="E831" t="s">
        <v>80</v>
      </c>
      <c r="F831" t="s">
        <v>202</v>
      </c>
      <c r="G831">
        <v>147461</v>
      </c>
      <c r="H831" s="9">
        <v>1</v>
      </c>
      <c r="I831" s="1">
        <v>45410</v>
      </c>
      <c r="J831">
        <v>4</v>
      </c>
      <c r="K831">
        <v>2024</v>
      </c>
      <c r="L831" t="s">
        <v>37</v>
      </c>
      <c r="M831">
        <v>28.25</v>
      </c>
      <c r="N831" t="s">
        <v>4615</v>
      </c>
      <c r="O831">
        <v>44.025799999999997</v>
      </c>
      <c r="P831" t="s">
        <v>12</v>
      </c>
    </row>
    <row r="832" spans="1:16" hidden="1" x14ac:dyDescent="0.25">
      <c r="A832" t="s">
        <v>39</v>
      </c>
      <c r="B832" t="s">
        <v>38</v>
      </c>
      <c r="C832" t="s">
        <v>433</v>
      </c>
      <c r="D832" t="s">
        <v>79</v>
      </c>
      <c r="E832" t="s">
        <v>80</v>
      </c>
      <c r="F832" t="s">
        <v>202</v>
      </c>
      <c r="G832">
        <v>147458</v>
      </c>
      <c r="H832" s="9">
        <v>1</v>
      </c>
      <c r="I832" s="1">
        <v>45410</v>
      </c>
      <c r="J832">
        <v>4</v>
      </c>
      <c r="K832">
        <v>2024</v>
      </c>
      <c r="L832" t="s">
        <v>37</v>
      </c>
      <c r="M832">
        <v>28.25</v>
      </c>
      <c r="N832" t="s">
        <v>4615</v>
      </c>
      <c r="O832">
        <v>44.025799999999997</v>
      </c>
      <c r="P832" t="s">
        <v>12</v>
      </c>
    </row>
    <row r="833" spans="1:16" hidden="1" x14ac:dyDescent="0.25">
      <c r="A833" t="s">
        <v>39</v>
      </c>
      <c r="B833" t="s">
        <v>38</v>
      </c>
      <c r="C833" t="s">
        <v>3292</v>
      </c>
      <c r="D833" t="s">
        <v>943</v>
      </c>
      <c r="E833" t="s">
        <v>944</v>
      </c>
      <c r="F833" t="s">
        <v>202</v>
      </c>
      <c r="G833">
        <v>147457</v>
      </c>
      <c r="H833" s="9">
        <v>1</v>
      </c>
      <c r="I833" s="1">
        <v>45410</v>
      </c>
      <c r="J833">
        <v>4</v>
      </c>
      <c r="K833">
        <v>2024</v>
      </c>
      <c r="L833" t="s">
        <v>37</v>
      </c>
      <c r="M833">
        <v>28.25</v>
      </c>
      <c r="N833" t="s">
        <v>4615</v>
      </c>
      <c r="O833">
        <v>44.025799999999997</v>
      </c>
      <c r="P833" t="s">
        <v>12</v>
      </c>
    </row>
    <row r="834" spans="1:16" hidden="1" x14ac:dyDescent="0.25">
      <c r="A834" t="s">
        <v>39</v>
      </c>
      <c r="B834" t="s">
        <v>16</v>
      </c>
      <c r="C834" t="s">
        <v>3325</v>
      </c>
      <c r="D834" t="s">
        <v>1021</v>
      </c>
      <c r="E834" t="s">
        <v>1022</v>
      </c>
      <c r="F834" t="s">
        <v>202</v>
      </c>
      <c r="G834">
        <v>147456</v>
      </c>
      <c r="H834" s="9">
        <v>1</v>
      </c>
      <c r="I834" s="1">
        <v>45410</v>
      </c>
      <c r="J834">
        <v>4</v>
      </c>
      <c r="K834">
        <v>2024</v>
      </c>
      <c r="L834" t="s">
        <v>37</v>
      </c>
      <c r="M834">
        <v>33.5</v>
      </c>
      <c r="N834" t="s">
        <v>4615</v>
      </c>
      <c r="O834">
        <v>52.207599999999999</v>
      </c>
      <c r="P834" t="s">
        <v>12</v>
      </c>
    </row>
    <row r="835" spans="1:16" hidden="1" x14ac:dyDescent="0.25">
      <c r="A835" t="s">
        <v>39</v>
      </c>
      <c r="B835" t="s">
        <v>38</v>
      </c>
      <c r="C835" t="s">
        <v>533</v>
      </c>
      <c r="D835" t="s">
        <v>54</v>
      </c>
      <c r="E835" t="s">
        <v>55</v>
      </c>
      <c r="F835" t="s">
        <v>202</v>
      </c>
      <c r="G835">
        <v>147455</v>
      </c>
      <c r="H835" s="9">
        <v>1</v>
      </c>
      <c r="I835" s="1">
        <v>45410</v>
      </c>
      <c r="J835">
        <v>4</v>
      </c>
      <c r="K835">
        <v>2024</v>
      </c>
      <c r="L835" t="s">
        <v>37</v>
      </c>
      <c r="M835">
        <v>28.25</v>
      </c>
      <c r="N835" t="s">
        <v>4615</v>
      </c>
      <c r="O835">
        <v>44.025799999999997</v>
      </c>
      <c r="P835" t="s">
        <v>12</v>
      </c>
    </row>
    <row r="836" spans="1:16" hidden="1" x14ac:dyDescent="0.25">
      <c r="A836" t="s">
        <v>39</v>
      </c>
      <c r="B836" t="s">
        <v>16</v>
      </c>
      <c r="C836" t="s">
        <v>576</v>
      </c>
      <c r="D836" t="s">
        <v>90</v>
      </c>
      <c r="E836" t="s">
        <v>91</v>
      </c>
      <c r="F836" t="s">
        <v>202</v>
      </c>
      <c r="G836">
        <v>147454</v>
      </c>
      <c r="H836" s="9">
        <v>1</v>
      </c>
      <c r="I836" s="1">
        <v>45410</v>
      </c>
      <c r="J836">
        <v>4</v>
      </c>
      <c r="K836">
        <v>2024</v>
      </c>
      <c r="L836" t="s">
        <v>37</v>
      </c>
      <c r="M836">
        <v>33.5</v>
      </c>
      <c r="N836" t="s">
        <v>4615</v>
      </c>
      <c r="O836">
        <v>52.207599999999999</v>
      </c>
      <c r="P836" t="s">
        <v>12</v>
      </c>
    </row>
    <row r="837" spans="1:16" hidden="1" x14ac:dyDescent="0.25">
      <c r="A837" t="s">
        <v>39</v>
      </c>
      <c r="B837" t="s">
        <v>38</v>
      </c>
      <c r="C837" t="s">
        <v>3292</v>
      </c>
      <c r="D837" t="s">
        <v>943</v>
      </c>
      <c r="E837" t="s">
        <v>944</v>
      </c>
      <c r="F837" t="s">
        <v>202</v>
      </c>
      <c r="G837">
        <v>147453</v>
      </c>
      <c r="H837" s="9">
        <v>1</v>
      </c>
      <c r="I837" s="1">
        <v>45410</v>
      </c>
      <c r="J837">
        <v>4</v>
      </c>
      <c r="K837">
        <v>2024</v>
      </c>
      <c r="L837" t="s">
        <v>37</v>
      </c>
      <c r="M837">
        <v>28.25</v>
      </c>
      <c r="N837" t="s">
        <v>4615</v>
      </c>
      <c r="O837">
        <v>44.025799999999997</v>
      </c>
      <c r="P837" t="s">
        <v>12</v>
      </c>
    </row>
    <row r="838" spans="1:16" hidden="1" x14ac:dyDescent="0.25">
      <c r="A838" t="s">
        <v>39</v>
      </c>
      <c r="B838" t="s">
        <v>38</v>
      </c>
      <c r="C838" t="s">
        <v>3296</v>
      </c>
      <c r="D838" t="s">
        <v>953</v>
      </c>
      <c r="E838" t="s">
        <v>953</v>
      </c>
      <c r="F838" t="s">
        <v>202</v>
      </c>
      <c r="G838">
        <v>147451</v>
      </c>
      <c r="H838" s="9">
        <v>1</v>
      </c>
      <c r="I838" s="1">
        <v>45410</v>
      </c>
      <c r="J838">
        <v>4</v>
      </c>
      <c r="K838">
        <v>2024</v>
      </c>
      <c r="L838" t="s">
        <v>37</v>
      </c>
      <c r="M838">
        <v>28.25</v>
      </c>
      <c r="N838" t="s">
        <v>4615</v>
      </c>
      <c r="O838">
        <v>44.025799999999997</v>
      </c>
      <c r="P838" t="s">
        <v>12</v>
      </c>
    </row>
    <row r="839" spans="1:16" hidden="1" x14ac:dyDescent="0.25">
      <c r="A839" t="s">
        <v>39</v>
      </c>
      <c r="B839" t="s">
        <v>38</v>
      </c>
      <c r="C839" t="s">
        <v>476</v>
      </c>
      <c r="D839" t="s">
        <v>71</v>
      </c>
      <c r="E839" t="s">
        <v>72</v>
      </c>
      <c r="F839" t="s">
        <v>202</v>
      </c>
      <c r="G839">
        <v>147450</v>
      </c>
      <c r="H839" s="9">
        <v>1</v>
      </c>
      <c r="I839" s="1">
        <v>45410</v>
      </c>
      <c r="J839">
        <v>4</v>
      </c>
      <c r="K839">
        <v>2024</v>
      </c>
      <c r="L839" t="s">
        <v>37</v>
      </c>
      <c r="M839">
        <v>28.25</v>
      </c>
      <c r="N839" t="s">
        <v>4615</v>
      </c>
      <c r="O839">
        <v>44.025799999999997</v>
      </c>
      <c r="P839" t="s">
        <v>12</v>
      </c>
    </row>
    <row r="840" spans="1:16" hidden="1" x14ac:dyDescent="0.25">
      <c r="A840" t="s">
        <v>39</v>
      </c>
      <c r="B840" t="s">
        <v>16</v>
      </c>
      <c r="C840" t="s">
        <v>576</v>
      </c>
      <c r="D840" t="s">
        <v>90</v>
      </c>
      <c r="E840" t="s">
        <v>91</v>
      </c>
      <c r="F840" t="s">
        <v>202</v>
      </c>
      <c r="G840">
        <v>147449</v>
      </c>
      <c r="H840" s="9">
        <v>1</v>
      </c>
      <c r="I840" s="1">
        <v>45410</v>
      </c>
      <c r="J840">
        <v>4</v>
      </c>
      <c r="K840">
        <v>2024</v>
      </c>
      <c r="L840" t="s">
        <v>37</v>
      </c>
      <c r="M840">
        <v>33.5</v>
      </c>
      <c r="N840" t="s">
        <v>4615</v>
      </c>
      <c r="O840">
        <v>52.207599999999999</v>
      </c>
      <c r="P840" t="s">
        <v>12</v>
      </c>
    </row>
    <row r="841" spans="1:16" hidden="1" x14ac:dyDescent="0.25">
      <c r="A841" t="s">
        <v>39</v>
      </c>
      <c r="B841" t="s">
        <v>38</v>
      </c>
      <c r="C841" t="s">
        <v>3275</v>
      </c>
      <c r="D841" t="s">
        <v>910</v>
      </c>
      <c r="E841" t="s">
        <v>911</v>
      </c>
      <c r="F841" t="s">
        <v>202</v>
      </c>
      <c r="G841">
        <v>147448</v>
      </c>
      <c r="H841" s="9">
        <v>1</v>
      </c>
      <c r="I841" s="1">
        <v>45410</v>
      </c>
      <c r="J841">
        <v>4</v>
      </c>
      <c r="K841">
        <v>2024</v>
      </c>
      <c r="L841" t="s">
        <v>37</v>
      </c>
      <c r="M841">
        <v>28.25</v>
      </c>
      <c r="N841" t="s">
        <v>4615</v>
      </c>
      <c r="O841">
        <v>44.025799999999997</v>
      </c>
      <c r="P841" t="s">
        <v>12</v>
      </c>
    </row>
    <row r="842" spans="1:16" hidden="1" x14ac:dyDescent="0.25">
      <c r="A842" t="s">
        <v>39</v>
      </c>
      <c r="B842" t="s">
        <v>38</v>
      </c>
      <c r="C842" t="s">
        <v>3292</v>
      </c>
      <c r="D842" t="s">
        <v>943</v>
      </c>
      <c r="E842" t="s">
        <v>944</v>
      </c>
      <c r="F842" t="s">
        <v>202</v>
      </c>
      <c r="G842">
        <v>147447</v>
      </c>
      <c r="H842" s="9">
        <v>1</v>
      </c>
      <c r="I842" s="1">
        <v>45410</v>
      </c>
      <c r="J842">
        <v>4</v>
      </c>
      <c r="K842">
        <v>2024</v>
      </c>
      <c r="L842" t="s">
        <v>37</v>
      </c>
      <c r="M842">
        <v>28.25</v>
      </c>
      <c r="N842" t="s">
        <v>4615</v>
      </c>
      <c r="O842">
        <v>44.025799999999997</v>
      </c>
      <c r="P842" t="s">
        <v>12</v>
      </c>
    </row>
    <row r="843" spans="1:16" hidden="1" x14ac:dyDescent="0.25">
      <c r="A843" t="s">
        <v>39</v>
      </c>
      <c r="B843" t="s">
        <v>38</v>
      </c>
      <c r="C843" t="s">
        <v>506</v>
      </c>
      <c r="D843" t="s">
        <v>52</v>
      </c>
      <c r="E843" t="s">
        <v>53</v>
      </c>
      <c r="F843" t="s">
        <v>202</v>
      </c>
      <c r="G843">
        <v>147446</v>
      </c>
      <c r="H843" s="9">
        <v>1</v>
      </c>
      <c r="I843" s="1">
        <v>45410</v>
      </c>
      <c r="J843">
        <v>4</v>
      </c>
      <c r="K843">
        <v>2024</v>
      </c>
      <c r="L843" t="s">
        <v>37</v>
      </c>
      <c r="M843">
        <v>28.25</v>
      </c>
      <c r="N843" t="s">
        <v>4615</v>
      </c>
      <c r="O843">
        <v>44.025799999999997</v>
      </c>
      <c r="P843" t="s">
        <v>12</v>
      </c>
    </row>
    <row r="844" spans="1:16" hidden="1" x14ac:dyDescent="0.25">
      <c r="A844" t="s">
        <v>39</v>
      </c>
      <c r="B844" t="s">
        <v>38</v>
      </c>
      <c r="C844" t="s">
        <v>3292</v>
      </c>
      <c r="D844" t="s">
        <v>943</v>
      </c>
      <c r="E844" t="s">
        <v>944</v>
      </c>
      <c r="F844" t="s">
        <v>202</v>
      </c>
      <c r="G844">
        <v>147445</v>
      </c>
      <c r="H844" s="9">
        <v>1</v>
      </c>
      <c r="I844" s="1">
        <v>45410</v>
      </c>
      <c r="J844">
        <v>4</v>
      </c>
      <c r="K844">
        <v>2024</v>
      </c>
      <c r="L844" t="s">
        <v>37</v>
      </c>
      <c r="M844">
        <v>28.25</v>
      </c>
      <c r="N844" t="s">
        <v>4615</v>
      </c>
      <c r="O844">
        <v>44.025799999999997</v>
      </c>
      <c r="P844" t="s">
        <v>12</v>
      </c>
    </row>
    <row r="845" spans="1:16" hidden="1" x14ac:dyDescent="0.25">
      <c r="A845" t="s">
        <v>39</v>
      </c>
      <c r="B845" t="s">
        <v>38</v>
      </c>
      <c r="C845" t="s">
        <v>2968</v>
      </c>
      <c r="D845" t="s">
        <v>877</v>
      </c>
      <c r="E845" t="s">
        <v>878</v>
      </c>
      <c r="F845" t="s">
        <v>202</v>
      </c>
      <c r="G845">
        <v>147346</v>
      </c>
      <c r="H845" s="9">
        <v>1</v>
      </c>
      <c r="I845" s="1">
        <v>45410</v>
      </c>
      <c r="J845">
        <v>4</v>
      </c>
      <c r="K845">
        <v>2024</v>
      </c>
      <c r="L845" t="s">
        <v>37</v>
      </c>
      <c r="M845">
        <v>28.25</v>
      </c>
      <c r="N845" t="s">
        <v>4615</v>
      </c>
      <c r="O845">
        <v>44.025799999999997</v>
      </c>
      <c r="P845" t="s">
        <v>12</v>
      </c>
    </row>
    <row r="846" spans="1:16" hidden="1" x14ac:dyDescent="0.25">
      <c r="A846" t="s">
        <v>39</v>
      </c>
      <c r="B846" t="s">
        <v>16</v>
      </c>
      <c r="C846" t="s">
        <v>3025</v>
      </c>
      <c r="D846" t="s">
        <v>1028</v>
      </c>
      <c r="E846" t="s">
        <v>1029</v>
      </c>
      <c r="F846" t="s">
        <v>202</v>
      </c>
      <c r="G846">
        <v>147342</v>
      </c>
      <c r="H846" s="9">
        <v>1</v>
      </c>
      <c r="I846" s="1">
        <v>45410</v>
      </c>
      <c r="J846">
        <v>4</v>
      </c>
      <c r="K846">
        <v>2024</v>
      </c>
      <c r="L846" t="s">
        <v>37</v>
      </c>
      <c r="M846">
        <v>33.5</v>
      </c>
      <c r="N846" t="s">
        <v>4615</v>
      </c>
      <c r="O846">
        <v>52.207599999999999</v>
      </c>
      <c r="P846" t="s">
        <v>12</v>
      </c>
    </row>
    <row r="847" spans="1:16" hidden="1" x14ac:dyDescent="0.25">
      <c r="A847" t="s">
        <v>39</v>
      </c>
      <c r="B847" t="s">
        <v>16</v>
      </c>
      <c r="C847" t="s">
        <v>3316</v>
      </c>
      <c r="D847" t="s">
        <v>1002</v>
      </c>
      <c r="E847" t="s">
        <v>1003</v>
      </c>
      <c r="F847" t="s">
        <v>202</v>
      </c>
      <c r="G847">
        <v>147131</v>
      </c>
      <c r="H847" s="9">
        <v>1</v>
      </c>
      <c r="I847" s="1">
        <v>45408</v>
      </c>
      <c r="J847">
        <v>4</v>
      </c>
      <c r="K847">
        <v>2024</v>
      </c>
      <c r="L847" t="s">
        <v>37</v>
      </c>
      <c r="M847">
        <v>33.5</v>
      </c>
      <c r="N847" t="s">
        <v>4615</v>
      </c>
      <c r="O847">
        <v>52.207599999999999</v>
      </c>
      <c r="P847" t="s">
        <v>12</v>
      </c>
    </row>
    <row r="848" spans="1:16" hidden="1" x14ac:dyDescent="0.25">
      <c r="A848" t="s">
        <v>39</v>
      </c>
      <c r="B848" t="s">
        <v>16</v>
      </c>
      <c r="C848" t="s">
        <v>576</v>
      </c>
      <c r="D848" t="s">
        <v>90</v>
      </c>
      <c r="E848" t="s">
        <v>91</v>
      </c>
      <c r="F848" t="s">
        <v>202</v>
      </c>
      <c r="G848">
        <v>147130</v>
      </c>
      <c r="H848" s="9">
        <v>1</v>
      </c>
      <c r="I848" s="1">
        <v>45408</v>
      </c>
      <c r="J848">
        <v>4</v>
      </c>
      <c r="K848">
        <v>2024</v>
      </c>
      <c r="L848" t="s">
        <v>37</v>
      </c>
      <c r="M848">
        <v>33.5</v>
      </c>
      <c r="N848" t="s">
        <v>4615</v>
      </c>
      <c r="O848">
        <v>52.207599999999999</v>
      </c>
      <c r="P848" t="s">
        <v>12</v>
      </c>
    </row>
    <row r="849" spans="1:16" hidden="1" x14ac:dyDescent="0.25">
      <c r="A849" t="s">
        <v>39</v>
      </c>
      <c r="B849" t="s">
        <v>38</v>
      </c>
      <c r="C849" t="s">
        <v>507</v>
      </c>
      <c r="D849" t="s">
        <v>75</v>
      </c>
      <c r="E849" t="s">
        <v>75</v>
      </c>
      <c r="F849" t="s">
        <v>202</v>
      </c>
      <c r="G849">
        <v>147128</v>
      </c>
      <c r="H849" s="9">
        <v>1</v>
      </c>
      <c r="I849" s="1">
        <v>45408</v>
      </c>
      <c r="J849">
        <v>4</v>
      </c>
      <c r="K849">
        <v>2024</v>
      </c>
      <c r="L849" t="s">
        <v>37</v>
      </c>
      <c r="M849">
        <v>28.25</v>
      </c>
      <c r="N849" t="s">
        <v>4615</v>
      </c>
      <c r="O849">
        <v>44.025799999999997</v>
      </c>
      <c r="P849" t="s">
        <v>12</v>
      </c>
    </row>
    <row r="850" spans="1:16" hidden="1" x14ac:dyDescent="0.25">
      <c r="A850" t="s">
        <v>39</v>
      </c>
      <c r="B850" t="s">
        <v>38</v>
      </c>
      <c r="C850" t="s">
        <v>2968</v>
      </c>
      <c r="D850" t="s">
        <v>877</v>
      </c>
      <c r="E850" t="s">
        <v>878</v>
      </c>
      <c r="F850" t="s">
        <v>202</v>
      </c>
      <c r="G850">
        <v>147127</v>
      </c>
      <c r="H850" s="9">
        <v>2</v>
      </c>
      <c r="I850" s="1">
        <v>45408</v>
      </c>
      <c r="J850">
        <v>4</v>
      </c>
      <c r="K850">
        <v>2024</v>
      </c>
      <c r="L850" t="s">
        <v>37</v>
      </c>
      <c r="M850">
        <v>28.25</v>
      </c>
      <c r="N850" t="s">
        <v>4615</v>
      </c>
      <c r="O850">
        <v>44.025799999999997</v>
      </c>
      <c r="P850" t="s">
        <v>12</v>
      </c>
    </row>
    <row r="851" spans="1:16" hidden="1" x14ac:dyDescent="0.25">
      <c r="A851" t="s">
        <v>39</v>
      </c>
      <c r="B851" t="s">
        <v>16</v>
      </c>
      <c r="C851" t="s">
        <v>576</v>
      </c>
      <c r="D851" t="s">
        <v>90</v>
      </c>
      <c r="E851" t="s">
        <v>91</v>
      </c>
      <c r="F851" t="s">
        <v>202</v>
      </c>
      <c r="G851">
        <v>147125</v>
      </c>
      <c r="H851" s="9">
        <v>1</v>
      </c>
      <c r="I851" s="1">
        <v>45408</v>
      </c>
      <c r="J851">
        <v>4</v>
      </c>
      <c r="K851">
        <v>2024</v>
      </c>
      <c r="L851" t="s">
        <v>37</v>
      </c>
      <c r="M851">
        <v>33.5</v>
      </c>
      <c r="N851" t="s">
        <v>4615</v>
      </c>
      <c r="O851">
        <v>52.207599999999999</v>
      </c>
      <c r="P851" t="s">
        <v>12</v>
      </c>
    </row>
    <row r="852" spans="1:16" hidden="1" x14ac:dyDescent="0.25">
      <c r="A852" t="s">
        <v>39</v>
      </c>
      <c r="B852" t="s">
        <v>16</v>
      </c>
      <c r="C852" t="s">
        <v>3317</v>
      </c>
      <c r="D852" t="s">
        <v>1006</v>
      </c>
      <c r="E852" t="s">
        <v>1007</v>
      </c>
      <c r="F852" t="s">
        <v>202</v>
      </c>
      <c r="G852">
        <v>147124</v>
      </c>
      <c r="H852" s="9">
        <v>1</v>
      </c>
      <c r="I852" s="1">
        <v>45408</v>
      </c>
      <c r="J852">
        <v>4</v>
      </c>
      <c r="K852">
        <v>2024</v>
      </c>
      <c r="L852" t="s">
        <v>37</v>
      </c>
      <c r="M852">
        <v>33.5</v>
      </c>
      <c r="N852" t="s">
        <v>4615</v>
      </c>
      <c r="O852">
        <v>52.207599999999999</v>
      </c>
      <c r="P852" t="s">
        <v>12</v>
      </c>
    </row>
    <row r="853" spans="1:16" hidden="1" x14ac:dyDescent="0.25">
      <c r="A853" t="s">
        <v>39</v>
      </c>
      <c r="B853" t="s">
        <v>38</v>
      </c>
      <c r="C853" t="s">
        <v>506</v>
      </c>
      <c r="D853" t="s">
        <v>52</v>
      </c>
      <c r="E853" t="s">
        <v>53</v>
      </c>
      <c r="F853" t="s">
        <v>202</v>
      </c>
      <c r="G853">
        <v>147123</v>
      </c>
      <c r="H853" s="9">
        <v>1</v>
      </c>
      <c r="I853" s="1">
        <v>45408</v>
      </c>
      <c r="J853">
        <v>4</v>
      </c>
      <c r="K853">
        <v>2024</v>
      </c>
      <c r="L853" t="s">
        <v>37</v>
      </c>
      <c r="M853">
        <v>28.25</v>
      </c>
      <c r="N853" t="s">
        <v>4615</v>
      </c>
      <c r="O853">
        <v>44.025799999999997</v>
      </c>
      <c r="P853" t="s">
        <v>12</v>
      </c>
    </row>
    <row r="854" spans="1:16" hidden="1" x14ac:dyDescent="0.25">
      <c r="A854" t="s">
        <v>39</v>
      </c>
      <c r="B854" t="s">
        <v>38</v>
      </c>
      <c r="C854" t="s">
        <v>3300</v>
      </c>
      <c r="D854" t="s">
        <v>964</v>
      </c>
      <c r="E854" t="s">
        <v>965</v>
      </c>
      <c r="F854" t="s">
        <v>202</v>
      </c>
      <c r="G854">
        <v>147122</v>
      </c>
      <c r="H854" s="9">
        <v>1</v>
      </c>
      <c r="I854" s="1">
        <v>45408</v>
      </c>
      <c r="J854">
        <v>4</v>
      </c>
      <c r="K854">
        <v>2024</v>
      </c>
      <c r="L854" t="s">
        <v>37</v>
      </c>
      <c r="M854">
        <v>28.25</v>
      </c>
      <c r="N854" t="s">
        <v>4615</v>
      </c>
      <c r="O854">
        <v>44.025799999999997</v>
      </c>
      <c r="P854" t="s">
        <v>12</v>
      </c>
    </row>
    <row r="855" spans="1:16" hidden="1" x14ac:dyDescent="0.25">
      <c r="A855" t="s">
        <v>39</v>
      </c>
      <c r="B855" t="s">
        <v>38</v>
      </c>
      <c r="C855" t="s">
        <v>3296</v>
      </c>
      <c r="D855" t="s">
        <v>953</v>
      </c>
      <c r="E855" t="s">
        <v>953</v>
      </c>
      <c r="F855" t="s">
        <v>202</v>
      </c>
      <c r="G855">
        <v>147121</v>
      </c>
      <c r="H855" s="9">
        <v>1</v>
      </c>
      <c r="I855" s="1">
        <v>45408</v>
      </c>
      <c r="J855">
        <v>4</v>
      </c>
      <c r="K855">
        <v>2024</v>
      </c>
      <c r="L855" t="s">
        <v>37</v>
      </c>
      <c r="M855">
        <v>28.25</v>
      </c>
      <c r="N855" t="s">
        <v>4615</v>
      </c>
      <c r="O855">
        <v>44.025799999999997</v>
      </c>
      <c r="P855" t="s">
        <v>12</v>
      </c>
    </row>
    <row r="856" spans="1:16" hidden="1" x14ac:dyDescent="0.25">
      <c r="A856" t="s">
        <v>39</v>
      </c>
      <c r="B856" t="s">
        <v>38</v>
      </c>
      <c r="C856" t="s">
        <v>3275</v>
      </c>
      <c r="D856" t="s">
        <v>910</v>
      </c>
      <c r="E856" t="s">
        <v>911</v>
      </c>
      <c r="F856" t="s">
        <v>202</v>
      </c>
      <c r="G856">
        <v>147119</v>
      </c>
      <c r="H856" s="9">
        <v>1</v>
      </c>
      <c r="I856" s="1">
        <v>45408</v>
      </c>
      <c r="J856">
        <v>4</v>
      </c>
      <c r="K856">
        <v>2024</v>
      </c>
      <c r="L856" t="s">
        <v>37</v>
      </c>
      <c r="M856">
        <v>28.25</v>
      </c>
      <c r="N856" t="s">
        <v>4615</v>
      </c>
      <c r="O856">
        <v>44.025799999999997</v>
      </c>
      <c r="P856" t="s">
        <v>12</v>
      </c>
    </row>
    <row r="857" spans="1:16" hidden="1" x14ac:dyDescent="0.25">
      <c r="A857" t="s">
        <v>39</v>
      </c>
      <c r="B857" t="s">
        <v>38</v>
      </c>
      <c r="C857" t="s">
        <v>515</v>
      </c>
      <c r="D857" t="s">
        <v>42</v>
      </c>
      <c r="E857" t="s">
        <v>43</v>
      </c>
      <c r="F857" t="s">
        <v>202</v>
      </c>
      <c r="G857">
        <v>147118</v>
      </c>
      <c r="H857" s="9">
        <v>1</v>
      </c>
      <c r="I857" s="1">
        <v>45408</v>
      </c>
      <c r="J857">
        <v>4</v>
      </c>
      <c r="K857">
        <v>2024</v>
      </c>
      <c r="L857" t="s">
        <v>37</v>
      </c>
      <c r="M857">
        <v>28.25</v>
      </c>
      <c r="N857" t="s">
        <v>4615</v>
      </c>
      <c r="O857">
        <v>44.025799999999997</v>
      </c>
      <c r="P857" t="s">
        <v>12</v>
      </c>
    </row>
    <row r="858" spans="1:16" hidden="1" x14ac:dyDescent="0.25">
      <c r="A858" t="s">
        <v>39</v>
      </c>
      <c r="B858" t="s">
        <v>16</v>
      </c>
      <c r="C858" t="s">
        <v>2935</v>
      </c>
      <c r="D858" t="s">
        <v>1004</v>
      </c>
      <c r="E858" t="s">
        <v>1005</v>
      </c>
      <c r="F858" t="s">
        <v>202</v>
      </c>
      <c r="G858">
        <v>146926</v>
      </c>
      <c r="H858" s="9">
        <v>1</v>
      </c>
      <c r="I858" s="1">
        <v>45407</v>
      </c>
      <c r="J858">
        <v>4</v>
      </c>
      <c r="K858">
        <v>2024</v>
      </c>
      <c r="L858" t="s">
        <v>37</v>
      </c>
      <c r="M858">
        <v>33.5</v>
      </c>
      <c r="N858" t="s">
        <v>4615</v>
      </c>
      <c r="O858">
        <v>52.207599999999999</v>
      </c>
      <c r="P858" t="s">
        <v>12</v>
      </c>
    </row>
    <row r="859" spans="1:16" hidden="1" x14ac:dyDescent="0.25">
      <c r="A859" t="s">
        <v>39</v>
      </c>
      <c r="B859" t="s">
        <v>38</v>
      </c>
      <c r="C859" t="s">
        <v>478</v>
      </c>
      <c r="D859" t="s">
        <v>35</v>
      </c>
      <c r="E859" t="s">
        <v>36</v>
      </c>
      <c r="F859" t="s">
        <v>202</v>
      </c>
      <c r="G859">
        <v>146925</v>
      </c>
      <c r="H859" s="9">
        <v>1</v>
      </c>
      <c r="I859" s="1">
        <v>45407</v>
      </c>
      <c r="J859">
        <v>4</v>
      </c>
      <c r="K859">
        <v>2024</v>
      </c>
      <c r="L859" t="s">
        <v>37</v>
      </c>
      <c r="M859">
        <v>28.25</v>
      </c>
      <c r="N859" t="s">
        <v>4615</v>
      </c>
      <c r="O859">
        <v>44.025799999999997</v>
      </c>
      <c r="P859" t="s">
        <v>12</v>
      </c>
    </row>
    <row r="860" spans="1:16" hidden="1" x14ac:dyDescent="0.25">
      <c r="A860" t="s">
        <v>39</v>
      </c>
      <c r="B860" t="s">
        <v>38</v>
      </c>
      <c r="C860" t="s">
        <v>3292</v>
      </c>
      <c r="D860" t="s">
        <v>943</v>
      </c>
      <c r="E860" t="s">
        <v>944</v>
      </c>
      <c r="F860" t="s">
        <v>202</v>
      </c>
      <c r="G860">
        <v>146924</v>
      </c>
      <c r="H860" s="9">
        <v>1</v>
      </c>
      <c r="I860" s="1">
        <v>45407</v>
      </c>
      <c r="J860">
        <v>4</v>
      </c>
      <c r="K860">
        <v>2024</v>
      </c>
      <c r="L860" t="s">
        <v>37</v>
      </c>
      <c r="M860">
        <v>28.25</v>
      </c>
      <c r="N860" t="s">
        <v>4615</v>
      </c>
      <c r="O860">
        <v>44.025799999999997</v>
      </c>
      <c r="P860" t="s">
        <v>12</v>
      </c>
    </row>
    <row r="861" spans="1:16" hidden="1" x14ac:dyDescent="0.25">
      <c r="A861" t="s">
        <v>39</v>
      </c>
      <c r="B861" t="s">
        <v>38</v>
      </c>
      <c r="C861" t="s">
        <v>506</v>
      </c>
      <c r="D861" t="s">
        <v>52</v>
      </c>
      <c r="E861" t="s">
        <v>53</v>
      </c>
      <c r="F861" t="s">
        <v>202</v>
      </c>
      <c r="G861">
        <v>146923</v>
      </c>
      <c r="H861" s="9">
        <v>1</v>
      </c>
      <c r="I861" s="1">
        <v>45407</v>
      </c>
      <c r="J861">
        <v>4</v>
      </c>
      <c r="K861">
        <v>2024</v>
      </c>
      <c r="L861" t="s">
        <v>37</v>
      </c>
      <c r="M861">
        <v>28.25</v>
      </c>
      <c r="N861" t="s">
        <v>4615</v>
      </c>
      <c r="O861">
        <v>44.025799999999997</v>
      </c>
      <c r="P861" t="s">
        <v>12</v>
      </c>
    </row>
    <row r="862" spans="1:16" hidden="1" x14ac:dyDescent="0.25">
      <c r="A862" t="s">
        <v>39</v>
      </c>
      <c r="B862" t="s">
        <v>16</v>
      </c>
      <c r="C862" t="s">
        <v>2935</v>
      </c>
      <c r="D862" t="s">
        <v>1004</v>
      </c>
      <c r="E862" t="s">
        <v>1005</v>
      </c>
      <c r="F862" t="s">
        <v>202</v>
      </c>
      <c r="G862">
        <v>146922</v>
      </c>
      <c r="H862" s="9">
        <v>1</v>
      </c>
      <c r="I862" s="1">
        <v>45407</v>
      </c>
      <c r="J862">
        <v>4</v>
      </c>
      <c r="K862">
        <v>2024</v>
      </c>
      <c r="L862" t="s">
        <v>37</v>
      </c>
      <c r="M862">
        <v>33.5</v>
      </c>
      <c r="N862" t="s">
        <v>4615</v>
      </c>
      <c r="O862">
        <v>52.207599999999999</v>
      </c>
      <c r="P862" t="s">
        <v>12</v>
      </c>
    </row>
    <row r="863" spans="1:16" hidden="1" x14ac:dyDescent="0.25">
      <c r="A863" t="s">
        <v>17</v>
      </c>
      <c r="B863" t="s">
        <v>16</v>
      </c>
      <c r="C863" t="s">
        <v>2946</v>
      </c>
      <c r="D863" t="s">
        <v>855</v>
      </c>
      <c r="E863" t="s">
        <v>856</v>
      </c>
      <c r="F863" t="s">
        <v>202</v>
      </c>
      <c r="G863">
        <v>146893</v>
      </c>
      <c r="H863" s="9">
        <v>10</v>
      </c>
      <c r="I863" s="1">
        <v>45432</v>
      </c>
      <c r="J863">
        <v>5</v>
      </c>
      <c r="K863">
        <v>2024</v>
      </c>
      <c r="L863" t="s">
        <v>4746</v>
      </c>
      <c r="M863">
        <v>16.53</v>
      </c>
      <c r="N863" t="s">
        <v>4625</v>
      </c>
      <c r="O863">
        <v>27.509</v>
      </c>
      <c r="P863" t="s">
        <v>30</v>
      </c>
    </row>
    <row r="864" spans="1:16" hidden="1" x14ac:dyDescent="0.25">
      <c r="A864" t="s">
        <v>17</v>
      </c>
      <c r="B864" t="s">
        <v>16</v>
      </c>
      <c r="C864" t="s">
        <v>3257</v>
      </c>
      <c r="D864" t="s">
        <v>870</v>
      </c>
      <c r="E864" t="s">
        <v>871</v>
      </c>
      <c r="F864" t="s">
        <v>202</v>
      </c>
      <c r="G864">
        <v>146893</v>
      </c>
      <c r="H864" s="9">
        <v>4</v>
      </c>
      <c r="I864" s="1">
        <v>45432</v>
      </c>
      <c r="J864">
        <v>5</v>
      </c>
      <c r="K864">
        <v>2024</v>
      </c>
      <c r="L864" t="s">
        <v>4746</v>
      </c>
      <c r="M864">
        <v>230.74</v>
      </c>
      <c r="N864" t="s">
        <v>4625</v>
      </c>
      <c r="O864">
        <v>383.99450000000002</v>
      </c>
      <c r="P864" t="s">
        <v>30</v>
      </c>
    </row>
    <row r="865" spans="1:16" hidden="1" x14ac:dyDescent="0.25">
      <c r="A865" t="s">
        <v>17</v>
      </c>
      <c r="B865" t="s">
        <v>16</v>
      </c>
      <c r="C865" t="s">
        <v>3255</v>
      </c>
      <c r="D865" t="s">
        <v>857</v>
      </c>
      <c r="E865" t="s">
        <v>858</v>
      </c>
      <c r="F865" t="s">
        <v>202</v>
      </c>
      <c r="G865">
        <v>146893</v>
      </c>
      <c r="H865" s="9">
        <v>10</v>
      </c>
      <c r="I865" s="1">
        <v>45432</v>
      </c>
      <c r="J865">
        <v>5</v>
      </c>
      <c r="K865">
        <v>2024</v>
      </c>
      <c r="L865" t="s">
        <v>4746</v>
      </c>
      <c r="M865">
        <v>105.12</v>
      </c>
      <c r="N865" t="s">
        <v>4625</v>
      </c>
      <c r="O865">
        <v>174.9393</v>
      </c>
      <c r="P865" t="s">
        <v>30</v>
      </c>
    </row>
    <row r="866" spans="1:16" hidden="1" x14ac:dyDescent="0.25">
      <c r="A866" t="s">
        <v>39</v>
      </c>
      <c r="B866" t="s">
        <v>16</v>
      </c>
      <c r="C866" t="s">
        <v>4941</v>
      </c>
      <c r="D866" t="s">
        <v>4942</v>
      </c>
      <c r="E866" t="s">
        <v>4943</v>
      </c>
      <c r="F866" t="s">
        <v>202</v>
      </c>
      <c r="G866">
        <v>146893</v>
      </c>
      <c r="H866" s="9">
        <v>12</v>
      </c>
      <c r="I866" s="1">
        <v>45432</v>
      </c>
      <c r="J866">
        <v>5</v>
      </c>
      <c r="K866">
        <v>2024</v>
      </c>
      <c r="L866" t="s">
        <v>4746</v>
      </c>
      <c r="M866">
        <v>779.5</v>
      </c>
      <c r="N866" t="s">
        <v>4625</v>
      </c>
      <c r="O866">
        <v>1297.2338</v>
      </c>
      <c r="P866" t="s">
        <v>30</v>
      </c>
    </row>
    <row r="867" spans="1:16" hidden="1" x14ac:dyDescent="0.25">
      <c r="A867" t="s">
        <v>17</v>
      </c>
      <c r="B867" t="s">
        <v>16</v>
      </c>
      <c r="C867" t="s">
        <v>2938</v>
      </c>
      <c r="D867" t="s">
        <v>868</v>
      </c>
      <c r="E867" t="s">
        <v>869</v>
      </c>
      <c r="F867" t="s">
        <v>202</v>
      </c>
      <c r="G867">
        <v>146893</v>
      </c>
      <c r="H867" s="9">
        <v>6</v>
      </c>
      <c r="I867" s="1">
        <v>45432</v>
      </c>
      <c r="J867">
        <v>5</v>
      </c>
      <c r="K867">
        <v>2024</v>
      </c>
      <c r="L867" t="s">
        <v>4746</v>
      </c>
      <c r="M867">
        <v>85.29</v>
      </c>
      <c r="N867" t="s">
        <v>4625</v>
      </c>
      <c r="O867">
        <v>141.9385</v>
      </c>
      <c r="P867" t="s">
        <v>30</v>
      </c>
    </row>
    <row r="868" spans="1:16" hidden="1" x14ac:dyDescent="0.25">
      <c r="A868" t="s">
        <v>192</v>
      </c>
      <c r="B868" t="s">
        <v>16</v>
      </c>
      <c r="C868" t="s">
        <v>608</v>
      </c>
      <c r="D868" t="s">
        <v>191</v>
      </c>
      <c r="E868" t="s">
        <v>191</v>
      </c>
      <c r="F868" t="s">
        <v>202</v>
      </c>
      <c r="G868">
        <v>146893</v>
      </c>
      <c r="H868" s="9">
        <v>1</v>
      </c>
      <c r="I868" s="1">
        <v>45432</v>
      </c>
      <c r="J868">
        <v>5</v>
      </c>
      <c r="K868">
        <v>2024</v>
      </c>
      <c r="L868" t="s">
        <v>4746</v>
      </c>
      <c r="M868">
        <v>1029.68</v>
      </c>
      <c r="O868">
        <v>1713.5800999999999</v>
      </c>
      <c r="P868" t="s">
        <v>30</v>
      </c>
    </row>
    <row r="869" spans="1:16" hidden="1" x14ac:dyDescent="0.25">
      <c r="A869" t="s">
        <v>39</v>
      </c>
      <c r="B869" t="s">
        <v>16</v>
      </c>
      <c r="C869" t="s">
        <v>5670</v>
      </c>
      <c r="D869" t="s">
        <v>5671</v>
      </c>
      <c r="E869" t="s">
        <v>5672</v>
      </c>
      <c r="F869" t="s">
        <v>202</v>
      </c>
      <c r="G869">
        <v>146893</v>
      </c>
      <c r="H869" s="9">
        <v>8</v>
      </c>
      <c r="I869" s="1">
        <v>45432</v>
      </c>
      <c r="J869">
        <v>5</v>
      </c>
      <c r="K869">
        <v>2024</v>
      </c>
      <c r="L869" t="s">
        <v>4746</v>
      </c>
      <c r="M869">
        <v>224.14</v>
      </c>
      <c r="N869" t="s">
        <v>4625</v>
      </c>
      <c r="O869">
        <v>373.01089999999999</v>
      </c>
      <c r="P869" t="s">
        <v>30</v>
      </c>
    </row>
    <row r="870" spans="1:16" hidden="1" x14ac:dyDescent="0.25">
      <c r="A870" t="s">
        <v>17</v>
      </c>
      <c r="B870" t="s">
        <v>130</v>
      </c>
      <c r="C870" t="s">
        <v>3684</v>
      </c>
      <c r="D870" t="s">
        <v>1849</v>
      </c>
      <c r="E870" t="s">
        <v>830</v>
      </c>
      <c r="F870" t="s">
        <v>202</v>
      </c>
      <c r="G870">
        <v>146846</v>
      </c>
      <c r="H870" s="9">
        <v>4</v>
      </c>
      <c r="I870" s="1">
        <v>45436</v>
      </c>
      <c r="J870">
        <v>5</v>
      </c>
      <c r="K870">
        <v>2024</v>
      </c>
      <c r="L870" t="s">
        <v>4746</v>
      </c>
      <c r="M870">
        <v>22.75</v>
      </c>
      <c r="N870" t="s">
        <v>4621</v>
      </c>
      <c r="O870">
        <v>35.4544</v>
      </c>
      <c r="P870" t="s">
        <v>30</v>
      </c>
    </row>
    <row r="871" spans="1:16" hidden="1" x14ac:dyDescent="0.25">
      <c r="A871" t="s">
        <v>17</v>
      </c>
      <c r="B871" t="s">
        <v>130</v>
      </c>
      <c r="C871" t="s">
        <v>607</v>
      </c>
      <c r="D871" t="s">
        <v>423</v>
      </c>
      <c r="E871" t="s">
        <v>424</v>
      </c>
      <c r="F871" t="s">
        <v>202</v>
      </c>
      <c r="G871">
        <v>146846</v>
      </c>
      <c r="H871" s="9">
        <v>10</v>
      </c>
      <c r="I871" s="1">
        <v>45436</v>
      </c>
      <c r="J871">
        <v>5</v>
      </c>
      <c r="K871">
        <v>2024</v>
      </c>
      <c r="L871" t="s">
        <v>4746</v>
      </c>
      <c r="M871">
        <v>129.35</v>
      </c>
      <c r="N871" t="s">
        <v>4621</v>
      </c>
      <c r="O871">
        <v>201.58369999999999</v>
      </c>
      <c r="P871" t="s">
        <v>30</v>
      </c>
    </row>
    <row r="872" spans="1:16" hidden="1" x14ac:dyDescent="0.25">
      <c r="A872" t="s">
        <v>17</v>
      </c>
      <c r="B872" t="s">
        <v>130</v>
      </c>
      <c r="C872" t="s">
        <v>2786</v>
      </c>
      <c r="D872" t="s">
        <v>1850</v>
      </c>
      <c r="E872" t="s">
        <v>834</v>
      </c>
      <c r="F872" t="s">
        <v>202</v>
      </c>
      <c r="G872">
        <v>146846</v>
      </c>
      <c r="H872" s="9">
        <v>15</v>
      </c>
      <c r="I872" s="1">
        <v>45436</v>
      </c>
      <c r="J872">
        <v>5</v>
      </c>
      <c r="K872">
        <v>2024</v>
      </c>
      <c r="L872" t="s">
        <v>4746</v>
      </c>
      <c r="M872">
        <v>155.35</v>
      </c>
      <c r="N872" t="s">
        <v>4621</v>
      </c>
      <c r="O872">
        <v>242.10300000000001</v>
      </c>
      <c r="P872" t="s">
        <v>30</v>
      </c>
    </row>
    <row r="873" spans="1:16" hidden="1" x14ac:dyDescent="0.25">
      <c r="A873" t="s">
        <v>17</v>
      </c>
      <c r="B873" t="s">
        <v>130</v>
      </c>
      <c r="C873" t="s">
        <v>3688</v>
      </c>
      <c r="D873" t="s">
        <v>1857</v>
      </c>
      <c r="E873" t="s">
        <v>1858</v>
      </c>
      <c r="F873" t="s">
        <v>202</v>
      </c>
      <c r="G873">
        <v>146846</v>
      </c>
      <c r="H873" s="9">
        <v>1</v>
      </c>
      <c r="I873" s="1">
        <v>45436</v>
      </c>
      <c r="J873">
        <v>5</v>
      </c>
      <c r="K873">
        <v>2024</v>
      </c>
      <c r="L873" t="s">
        <v>4746</v>
      </c>
      <c r="M873">
        <v>0</v>
      </c>
      <c r="N873" t="s">
        <v>4621</v>
      </c>
      <c r="O873">
        <v>0</v>
      </c>
      <c r="P873" t="s">
        <v>30</v>
      </c>
    </row>
    <row r="874" spans="1:16" hidden="1" x14ac:dyDescent="0.25">
      <c r="A874" t="s">
        <v>17</v>
      </c>
      <c r="B874" t="s">
        <v>130</v>
      </c>
      <c r="C874" t="s">
        <v>2919</v>
      </c>
      <c r="D874" t="s">
        <v>1859</v>
      </c>
      <c r="E874" t="s">
        <v>1860</v>
      </c>
      <c r="F874" t="s">
        <v>202</v>
      </c>
      <c r="G874">
        <v>146846</v>
      </c>
      <c r="H874" s="9">
        <v>16</v>
      </c>
      <c r="I874" s="1">
        <v>45436</v>
      </c>
      <c r="J874">
        <v>5</v>
      </c>
      <c r="K874">
        <v>2024</v>
      </c>
      <c r="L874" t="s">
        <v>4746</v>
      </c>
      <c r="M874">
        <v>9.75</v>
      </c>
      <c r="N874" t="s">
        <v>4621</v>
      </c>
      <c r="O874">
        <v>15.194800000000001</v>
      </c>
      <c r="P874" t="s">
        <v>30</v>
      </c>
    </row>
    <row r="875" spans="1:16" hidden="1" x14ac:dyDescent="0.25">
      <c r="A875" t="s">
        <v>17</v>
      </c>
      <c r="B875" t="s">
        <v>130</v>
      </c>
      <c r="C875" t="s">
        <v>2921</v>
      </c>
      <c r="D875" t="s">
        <v>1863</v>
      </c>
      <c r="E875" t="s">
        <v>4662</v>
      </c>
      <c r="F875" t="s">
        <v>202</v>
      </c>
      <c r="G875">
        <v>146846</v>
      </c>
      <c r="H875" s="9">
        <v>32</v>
      </c>
      <c r="I875" s="1">
        <v>45436</v>
      </c>
      <c r="J875">
        <v>5</v>
      </c>
      <c r="K875">
        <v>2024</v>
      </c>
      <c r="L875" t="s">
        <v>4746</v>
      </c>
      <c r="M875">
        <v>19.5</v>
      </c>
      <c r="N875" t="s">
        <v>4621</v>
      </c>
      <c r="O875">
        <v>30.389500000000002</v>
      </c>
      <c r="P875" t="s">
        <v>30</v>
      </c>
    </row>
    <row r="876" spans="1:16" hidden="1" x14ac:dyDescent="0.25">
      <c r="A876" t="s">
        <v>17</v>
      </c>
      <c r="B876" t="s">
        <v>130</v>
      </c>
      <c r="C876" t="s">
        <v>2920</v>
      </c>
      <c r="D876" t="s">
        <v>1864</v>
      </c>
      <c r="E876" t="s">
        <v>1865</v>
      </c>
      <c r="F876" t="s">
        <v>202</v>
      </c>
      <c r="G876">
        <v>146846</v>
      </c>
      <c r="H876" s="9">
        <v>19</v>
      </c>
      <c r="I876" s="1">
        <v>45436</v>
      </c>
      <c r="J876">
        <v>5</v>
      </c>
      <c r="K876">
        <v>2024</v>
      </c>
      <c r="L876" t="s">
        <v>4746</v>
      </c>
      <c r="M876">
        <v>97.5</v>
      </c>
      <c r="N876" t="s">
        <v>4621</v>
      </c>
      <c r="O876">
        <v>151.94749999999999</v>
      </c>
      <c r="P876" t="s">
        <v>30</v>
      </c>
    </row>
    <row r="877" spans="1:16" hidden="1" x14ac:dyDescent="0.25">
      <c r="A877" t="s">
        <v>17</v>
      </c>
      <c r="B877" t="s">
        <v>130</v>
      </c>
      <c r="C877" t="s">
        <v>2902</v>
      </c>
      <c r="D877" t="s">
        <v>1866</v>
      </c>
      <c r="E877" t="s">
        <v>1867</v>
      </c>
      <c r="F877" t="s">
        <v>202</v>
      </c>
      <c r="G877">
        <v>146846</v>
      </c>
      <c r="H877" s="9">
        <v>23</v>
      </c>
      <c r="I877" s="1">
        <v>45436</v>
      </c>
      <c r="J877">
        <v>5</v>
      </c>
      <c r="K877">
        <v>2024</v>
      </c>
      <c r="L877" t="s">
        <v>4746</v>
      </c>
      <c r="M877">
        <v>32.5</v>
      </c>
      <c r="N877" t="s">
        <v>4621</v>
      </c>
      <c r="O877">
        <v>50.6492</v>
      </c>
      <c r="P877" t="s">
        <v>30</v>
      </c>
    </row>
    <row r="878" spans="1:16" hidden="1" x14ac:dyDescent="0.25">
      <c r="A878" t="s">
        <v>17</v>
      </c>
      <c r="B878" t="s">
        <v>130</v>
      </c>
      <c r="C878" t="s">
        <v>636</v>
      </c>
      <c r="D878" t="s">
        <v>425</v>
      </c>
      <c r="E878" t="s">
        <v>426</v>
      </c>
      <c r="F878" t="s">
        <v>202</v>
      </c>
      <c r="G878">
        <v>146846</v>
      </c>
      <c r="H878" s="9">
        <v>68</v>
      </c>
      <c r="I878" s="1">
        <v>45436</v>
      </c>
      <c r="J878">
        <v>5</v>
      </c>
      <c r="K878">
        <v>2024</v>
      </c>
      <c r="L878" t="s">
        <v>4746</v>
      </c>
      <c r="M878">
        <v>357.5</v>
      </c>
      <c r="N878" t="s">
        <v>4621</v>
      </c>
      <c r="O878">
        <v>557.14080000000001</v>
      </c>
      <c r="P878" t="s">
        <v>30</v>
      </c>
    </row>
    <row r="879" spans="1:16" hidden="1" x14ac:dyDescent="0.25">
      <c r="A879" t="s">
        <v>17</v>
      </c>
      <c r="B879" t="s">
        <v>130</v>
      </c>
      <c r="C879" t="s">
        <v>3693</v>
      </c>
      <c r="D879" t="s">
        <v>1874</v>
      </c>
      <c r="E879" t="s">
        <v>1875</v>
      </c>
      <c r="F879" t="s">
        <v>202</v>
      </c>
      <c r="G879">
        <v>146846</v>
      </c>
      <c r="H879" s="9">
        <v>2</v>
      </c>
      <c r="I879" s="1">
        <v>45436</v>
      </c>
      <c r="J879">
        <v>5</v>
      </c>
      <c r="K879">
        <v>2024</v>
      </c>
      <c r="L879" t="s">
        <v>4746</v>
      </c>
      <c r="M879">
        <v>0</v>
      </c>
      <c r="N879" t="s">
        <v>4621</v>
      </c>
      <c r="O879">
        <v>0</v>
      </c>
      <c r="P879" t="s">
        <v>30</v>
      </c>
    </row>
    <row r="880" spans="1:16" hidden="1" x14ac:dyDescent="0.25">
      <c r="A880" t="s">
        <v>17</v>
      </c>
      <c r="B880" t="s">
        <v>130</v>
      </c>
      <c r="C880" t="s">
        <v>637</v>
      </c>
      <c r="D880" t="s">
        <v>427</v>
      </c>
      <c r="E880" t="s">
        <v>428</v>
      </c>
      <c r="F880" t="s">
        <v>202</v>
      </c>
      <c r="G880">
        <v>146846</v>
      </c>
      <c r="H880" s="9">
        <v>89</v>
      </c>
      <c r="I880" s="1">
        <v>45436</v>
      </c>
      <c r="J880">
        <v>5</v>
      </c>
      <c r="K880">
        <v>2024</v>
      </c>
      <c r="L880" t="s">
        <v>4746</v>
      </c>
      <c r="M880">
        <v>161.85</v>
      </c>
      <c r="N880" t="s">
        <v>4621</v>
      </c>
      <c r="O880">
        <v>252.2328</v>
      </c>
      <c r="P880" t="s">
        <v>30</v>
      </c>
    </row>
    <row r="881" spans="1:16" hidden="1" x14ac:dyDescent="0.25">
      <c r="A881" t="s">
        <v>17</v>
      </c>
      <c r="B881" t="s">
        <v>130</v>
      </c>
      <c r="C881" t="s">
        <v>3150</v>
      </c>
      <c r="D881" t="s">
        <v>1879</v>
      </c>
      <c r="E881" t="s">
        <v>5043</v>
      </c>
      <c r="F881" t="s">
        <v>202</v>
      </c>
      <c r="G881">
        <v>146846</v>
      </c>
      <c r="H881" s="9">
        <v>6</v>
      </c>
      <c r="I881" s="1">
        <v>45436</v>
      </c>
      <c r="J881">
        <v>5</v>
      </c>
      <c r="K881">
        <v>2024</v>
      </c>
      <c r="L881" t="s">
        <v>4746</v>
      </c>
      <c r="M881">
        <v>9.75</v>
      </c>
      <c r="N881" t="s">
        <v>4621</v>
      </c>
      <c r="O881">
        <v>15.194800000000001</v>
      </c>
      <c r="P881" t="s">
        <v>30</v>
      </c>
    </row>
    <row r="882" spans="1:16" hidden="1" x14ac:dyDescent="0.25">
      <c r="A882" t="s">
        <v>17</v>
      </c>
      <c r="B882" t="s">
        <v>130</v>
      </c>
      <c r="C882" t="s">
        <v>3698</v>
      </c>
      <c r="D882" t="s">
        <v>1882</v>
      </c>
      <c r="E882" t="s">
        <v>1883</v>
      </c>
      <c r="F882" t="s">
        <v>202</v>
      </c>
      <c r="G882">
        <v>146846</v>
      </c>
      <c r="H882" s="9">
        <v>1</v>
      </c>
      <c r="I882" s="1">
        <v>45436</v>
      </c>
      <c r="J882">
        <v>5</v>
      </c>
      <c r="K882">
        <v>2024</v>
      </c>
      <c r="L882" t="s">
        <v>4746</v>
      </c>
      <c r="M882">
        <v>0</v>
      </c>
      <c r="N882" t="s">
        <v>4621</v>
      </c>
      <c r="O882">
        <v>0</v>
      </c>
      <c r="P882" t="s">
        <v>30</v>
      </c>
    </row>
    <row r="883" spans="1:16" hidden="1" x14ac:dyDescent="0.25">
      <c r="A883" t="s">
        <v>192</v>
      </c>
      <c r="B883" t="s">
        <v>16</v>
      </c>
      <c r="C883" t="s">
        <v>608</v>
      </c>
      <c r="D883" t="s">
        <v>191</v>
      </c>
      <c r="E883" t="s">
        <v>191</v>
      </c>
      <c r="F883" t="s">
        <v>202</v>
      </c>
      <c r="G883">
        <v>146846</v>
      </c>
      <c r="H883" s="9">
        <v>1</v>
      </c>
      <c r="I883" s="1">
        <v>45436</v>
      </c>
      <c r="J883">
        <v>5</v>
      </c>
      <c r="K883">
        <v>2024</v>
      </c>
      <c r="L883" t="s">
        <v>4746</v>
      </c>
      <c r="M883">
        <v>6522</v>
      </c>
      <c r="O883">
        <v>10164.118899999999</v>
      </c>
      <c r="P883" t="s">
        <v>30</v>
      </c>
    </row>
    <row r="884" spans="1:16" hidden="1" x14ac:dyDescent="0.25">
      <c r="A884" t="s">
        <v>17</v>
      </c>
      <c r="B884" t="s">
        <v>199</v>
      </c>
      <c r="C884" t="s">
        <v>434</v>
      </c>
      <c r="D884" t="s">
        <v>226</v>
      </c>
      <c r="E884" t="s">
        <v>227</v>
      </c>
      <c r="F884" t="s">
        <v>202</v>
      </c>
      <c r="G884">
        <v>146844</v>
      </c>
      <c r="H884" s="9">
        <v>72</v>
      </c>
      <c r="I884" s="1">
        <v>45443</v>
      </c>
      <c r="J884">
        <v>5</v>
      </c>
      <c r="K884">
        <v>2024</v>
      </c>
      <c r="L884" t="s">
        <v>106</v>
      </c>
      <c r="M884">
        <v>18.39</v>
      </c>
      <c r="N884" t="s">
        <v>4622</v>
      </c>
      <c r="O884">
        <v>28.1373</v>
      </c>
      <c r="P884" t="s">
        <v>30</v>
      </c>
    </row>
    <row r="885" spans="1:16" hidden="1" x14ac:dyDescent="0.25">
      <c r="A885" t="s">
        <v>17</v>
      </c>
      <c r="B885" t="s">
        <v>199</v>
      </c>
      <c r="C885" t="s">
        <v>435</v>
      </c>
      <c r="D885" t="s">
        <v>224</v>
      </c>
      <c r="E885" t="s">
        <v>225</v>
      </c>
      <c r="F885" t="s">
        <v>202</v>
      </c>
      <c r="G885">
        <v>146844</v>
      </c>
      <c r="H885" s="9">
        <v>48</v>
      </c>
      <c r="I885" s="1">
        <v>45443</v>
      </c>
      <c r="J885">
        <v>5</v>
      </c>
      <c r="K885">
        <v>2024</v>
      </c>
      <c r="L885" t="s">
        <v>106</v>
      </c>
      <c r="M885">
        <v>22.73</v>
      </c>
      <c r="N885" t="s">
        <v>4622</v>
      </c>
      <c r="O885">
        <v>34.777700000000003</v>
      </c>
      <c r="P885" t="s">
        <v>30</v>
      </c>
    </row>
    <row r="886" spans="1:16" hidden="1" x14ac:dyDescent="0.25">
      <c r="A886" t="s">
        <v>17</v>
      </c>
      <c r="B886" t="s">
        <v>199</v>
      </c>
      <c r="C886" t="s">
        <v>519</v>
      </c>
      <c r="D886" t="s">
        <v>254</v>
      </c>
      <c r="E886" t="s">
        <v>255</v>
      </c>
      <c r="F886" t="s">
        <v>202</v>
      </c>
      <c r="G886">
        <v>146839</v>
      </c>
      <c r="H886" s="9">
        <v>40</v>
      </c>
      <c r="I886" s="1">
        <v>45443</v>
      </c>
      <c r="J886">
        <v>5</v>
      </c>
      <c r="K886">
        <v>2024</v>
      </c>
      <c r="L886" t="s">
        <v>106</v>
      </c>
      <c r="M886">
        <v>8.5</v>
      </c>
      <c r="N886" t="s">
        <v>4619</v>
      </c>
      <c r="O886">
        <v>13.112</v>
      </c>
      <c r="P886" t="s">
        <v>30</v>
      </c>
    </row>
    <row r="887" spans="1:16" hidden="1" x14ac:dyDescent="0.25">
      <c r="A887" t="s">
        <v>17</v>
      </c>
      <c r="B887" t="s">
        <v>202</v>
      </c>
      <c r="C887" t="s">
        <v>561</v>
      </c>
      <c r="D887" t="s">
        <v>246</v>
      </c>
      <c r="E887" t="s">
        <v>247</v>
      </c>
      <c r="F887" t="s">
        <v>202</v>
      </c>
      <c r="G887">
        <v>146839</v>
      </c>
      <c r="H887" s="9">
        <v>10</v>
      </c>
      <c r="I887" s="1">
        <v>45443</v>
      </c>
      <c r="J887">
        <v>5</v>
      </c>
      <c r="K887">
        <v>2024</v>
      </c>
      <c r="L887" t="s">
        <v>106</v>
      </c>
      <c r="M887">
        <v>13.2</v>
      </c>
      <c r="N887" t="s">
        <v>4619</v>
      </c>
      <c r="O887">
        <v>20.362200000000001</v>
      </c>
      <c r="P887" t="s">
        <v>30</v>
      </c>
    </row>
    <row r="888" spans="1:16" hidden="1" x14ac:dyDescent="0.25">
      <c r="A888" t="s">
        <v>17</v>
      </c>
      <c r="B888" t="s">
        <v>103</v>
      </c>
      <c r="C888" t="s">
        <v>538</v>
      </c>
      <c r="D888" t="s">
        <v>195</v>
      </c>
      <c r="E888" t="s">
        <v>196</v>
      </c>
      <c r="F888" t="s">
        <v>202</v>
      </c>
      <c r="G888">
        <v>146839</v>
      </c>
      <c r="H888" s="9">
        <v>40</v>
      </c>
      <c r="I888" s="1">
        <v>45443</v>
      </c>
      <c r="J888">
        <v>5</v>
      </c>
      <c r="K888">
        <v>2024</v>
      </c>
      <c r="L888" t="s">
        <v>106</v>
      </c>
      <c r="M888">
        <v>78</v>
      </c>
      <c r="N888" t="s">
        <v>4619</v>
      </c>
      <c r="O888">
        <v>120.32210000000001</v>
      </c>
      <c r="P888" t="s">
        <v>30</v>
      </c>
    </row>
    <row r="889" spans="1:16" hidden="1" x14ac:dyDescent="0.25">
      <c r="A889" t="s">
        <v>17</v>
      </c>
      <c r="B889" t="s">
        <v>199</v>
      </c>
      <c r="C889" t="s">
        <v>566</v>
      </c>
      <c r="D889" t="s">
        <v>388</v>
      </c>
      <c r="E889" t="s">
        <v>389</v>
      </c>
      <c r="F889" t="s">
        <v>202</v>
      </c>
      <c r="G889">
        <v>146839</v>
      </c>
      <c r="H889" s="9">
        <v>80</v>
      </c>
      <c r="I889" s="1">
        <v>45443</v>
      </c>
      <c r="J889">
        <v>5</v>
      </c>
      <c r="K889">
        <v>2024</v>
      </c>
      <c r="L889" t="s">
        <v>106</v>
      </c>
      <c r="M889">
        <v>18</v>
      </c>
      <c r="N889" t="s">
        <v>4619</v>
      </c>
      <c r="O889">
        <v>27.7666</v>
      </c>
      <c r="P889" t="s">
        <v>30</v>
      </c>
    </row>
    <row r="890" spans="1:16" hidden="1" x14ac:dyDescent="0.25">
      <c r="A890" t="s">
        <v>17</v>
      </c>
      <c r="B890" t="s">
        <v>202</v>
      </c>
      <c r="C890" t="s">
        <v>563</v>
      </c>
      <c r="D890" t="s">
        <v>242</v>
      </c>
      <c r="E890" t="s">
        <v>243</v>
      </c>
      <c r="F890" t="s">
        <v>202</v>
      </c>
      <c r="G890">
        <v>146839</v>
      </c>
      <c r="H890" s="9">
        <v>20</v>
      </c>
      <c r="I890" s="1">
        <v>45443</v>
      </c>
      <c r="J890">
        <v>5</v>
      </c>
      <c r="K890">
        <v>2024</v>
      </c>
      <c r="L890" t="s">
        <v>106</v>
      </c>
      <c r="M890">
        <v>10</v>
      </c>
      <c r="N890" t="s">
        <v>4619</v>
      </c>
      <c r="O890">
        <v>15.4259</v>
      </c>
      <c r="P890" t="s">
        <v>30</v>
      </c>
    </row>
    <row r="891" spans="1:16" hidden="1" x14ac:dyDescent="0.25">
      <c r="A891" t="s">
        <v>17</v>
      </c>
      <c r="B891" t="s">
        <v>202</v>
      </c>
      <c r="C891" t="s">
        <v>564</v>
      </c>
      <c r="D891" t="s">
        <v>207</v>
      </c>
      <c r="E891" t="s">
        <v>208</v>
      </c>
      <c r="F891" t="s">
        <v>202</v>
      </c>
      <c r="G891">
        <v>146839</v>
      </c>
      <c r="H891" s="9">
        <v>50</v>
      </c>
      <c r="I891" s="1">
        <v>45443</v>
      </c>
      <c r="J891">
        <v>5</v>
      </c>
      <c r="K891">
        <v>2024</v>
      </c>
      <c r="L891" t="s">
        <v>106</v>
      </c>
      <c r="M891">
        <v>12.5</v>
      </c>
      <c r="N891" t="s">
        <v>4619</v>
      </c>
      <c r="O891">
        <v>19.282399999999999</v>
      </c>
      <c r="P891" t="s">
        <v>30</v>
      </c>
    </row>
    <row r="892" spans="1:16" x14ac:dyDescent="0.25">
      <c r="A892" t="s">
        <v>17</v>
      </c>
      <c r="B892" t="s">
        <v>26</v>
      </c>
      <c r="C892" t="s">
        <v>540</v>
      </c>
      <c r="D892" t="s">
        <v>252</v>
      </c>
      <c r="E892" t="s">
        <v>253</v>
      </c>
      <c r="F892" t="s">
        <v>202</v>
      </c>
      <c r="G892">
        <v>146839</v>
      </c>
      <c r="H892" s="9">
        <v>10</v>
      </c>
      <c r="I892" s="1">
        <v>45443</v>
      </c>
      <c r="J892">
        <v>5</v>
      </c>
      <c r="K892">
        <v>2024</v>
      </c>
      <c r="L892" t="s">
        <v>106</v>
      </c>
      <c r="M892">
        <v>14</v>
      </c>
      <c r="N892" t="s">
        <v>4619</v>
      </c>
      <c r="O892">
        <v>21.596299999999999</v>
      </c>
      <c r="P892" t="s">
        <v>30</v>
      </c>
    </row>
    <row r="893" spans="1:16" hidden="1" x14ac:dyDescent="0.25">
      <c r="A893" t="s">
        <v>17</v>
      </c>
      <c r="B893" t="s">
        <v>202</v>
      </c>
      <c r="C893" t="s">
        <v>588</v>
      </c>
      <c r="D893" t="s">
        <v>216</v>
      </c>
      <c r="E893" t="s">
        <v>217</v>
      </c>
      <c r="F893" t="s">
        <v>202</v>
      </c>
      <c r="G893">
        <v>146839</v>
      </c>
      <c r="H893" s="9">
        <v>10</v>
      </c>
      <c r="I893" s="1">
        <v>45443</v>
      </c>
      <c r="J893">
        <v>5</v>
      </c>
      <c r="K893">
        <v>2024</v>
      </c>
      <c r="L893" t="s">
        <v>106</v>
      </c>
      <c r="M893">
        <v>9</v>
      </c>
      <c r="N893" t="s">
        <v>4619</v>
      </c>
      <c r="O893">
        <v>13.8833</v>
      </c>
      <c r="P893" t="s">
        <v>30</v>
      </c>
    </row>
    <row r="894" spans="1:16" hidden="1" x14ac:dyDescent="0.25">
      <c r="A894" t="s">
        <v>17</v>
      </c>
      <c r="B894" t="s">
        <v>199</v>
      </c>
      <c r="C894" t="s">
        <v>583</v>
      </c>
      <c r="D894" t="s">
        <v>238</v>
      </c>
      <c r="E894" t="s">
        <v>239</v>
      </c>
      <c r="F894" t="s">
        <v>202</v>
      </c>
      <c r="G894">
        <v>146839</v>
      </c>
      <c r="H894" s="9">
        <v>10</v>
      </c>
      <c r="I894" s="1">
        <v>45443</v>
      </c>
      <c r="J894">
        <v>5</v>
      </c>
      <c r="K894">
        <v>2024</v>
      </c>
      <c r="L894" t="s">
        <v>106</v>
      </c>
      <c r="M894">
        <v>19.600000000000001</v>
      </c>
      <c r="N894" t="s">
        <v>4619</v>
      </c>
      <c r="O894">
        <v>30.2348</v>
      </c>
      <c r="P894" t="s">
        <v>30</v>
      </c>
    </row>
    <row r="895" spans="1:16" hidden="1" x14ac:dyDescent="0.25">
      <c r="A895" t="s">
        <v>17</v>
      </c>
      <c r="B895" t="s">
        <v>26</v>
      </c>
      <c r="C895" t="s">
        <v>2787</v>
      </c>
      <c r="D895" t="s">
        <v>1518</v>
      </c>
      <c r="E895" t="s">
        <v>1519</v>
      </c>
      <c r="F895" t="s">
        <v>202</v>
      </c>
      <c r="G895">
        <v>146839</v>
      </c>
      <c r="H895" s="9">
        <v>20</v>
      </c>
      <c r="I895" s="1">
        <v>45443</v>
      </c>
      <c r="J895">
        <v>5</v>
      </c>
      <c r="K895">
        <v>2024</v>
      </c>
      <c r="L895" t="s">
        <v>106</v>
      </c>
      <c r="M895">
        <v>42</v>
      </c>
      <c r="N895" t="s">
        <v>4619</v>
      </c>
      <c r="O895">
        <v>64.788799999999995</v>
      </c>
      <c r="P895" t="s">
        <v>30</v>
      </c>
    </row>
    <row r="896" spans="1:16" hidden="1" x14ac:dyDescent="0.25">
      <c r="A896" t="s">
        <v>17</v>
      </c>
      <c r="B896" t="s">
        <v>199</v>
      </c>
      <c r="C896" t="s">
        <v>441</v>
      </c>
      <c r="D896" t="s">
        <v>220</v>
      </c>
      <c r="E896" t="s">
        <v>221</v>
      </c>
      <c r="F896" t="s">
        <v>202</v>
      </c>
      <c r="G896">
        <v>146839</v>
      </c>
      <c r="H896" s="9">
        <v>5</v>
      </c>
      <c r="I896" s="1">
        <v>45443</v>
      </c>
      <c r="J896">
        <v>5</v>
      </c>
      <c r="K896">
        <v>2024</v>
      </c>
      <c r="L896" t="s">
        <v>106</v>
      </c>
      <c r="M896">
        <v>24</v>
      </c>
      <c r="N896" t="s">
        <v>4619</v>
      </c>
      <c r="O896">
        <v>37.022199999999998</v>
      </c>
      <c r="P896" t="s">
        <v>30</v>
      </c>
    </row>
    <row r="897" spans="1:16" hidden="1" x14ac:dyDescent="0.25">
      <c r="A897" t="s">
        <v>17</v>
      </c>
      <c r="B897" t="s">
        <v>103</v>
      </c>
      <c r="C897" t="s">
        <v>3060</v>
      </c>
      <c r="D897" t="s">
        <v>1522</v>
      </c>
      <c r="E897" t="s">
        <v>1523</v>
      </c>
      <c r="F897" t="s">
        <v>202</v>
      </c>
      <c r="G897">
        <v>146839</v>
      </c>
      <c r="H897" s="9">
        <v>5</v>
      </c>
      <c r="I897" s="1">
        <v>45443</v>
      </c>
      <c r="J897">
        <v>5</v>
      </c>
      <c r="K897">
        <v>2024</v>
      </c>
      <c r="L897" t="s">
        <v>106</v>
      </c>
      <c r="M897">
        <v>7</v>
      </c>
      <c r="N897" t="s">
        <v>4619</v>
      </c>
      <c r="O897">
        <v>10.7981</v>
      </c>
      <c r="P897" t="s">
        <v>30</v>
      </c>
    </row>
    <row r="898" spans="1:16" hidden="1" x14ac:dyDescent="0.25">
      <c r="A898" t="s">
        <v>17</v>
      </c>
      <c r="B898" t="s">
        <v>199</v>
      </c>
      <c r="C898" t="s">
        <v>2997</v>
      </c>
      <c r="D898" t="s">
        <v>1593</v>
      </c>
      <c r="E898" t="s">
        <v>1594</v>
      </c>
      <c r="F898" t="s">
        <v>202</v>
      </c>
      <c r="G898">
        <v>146839</v>
      </c>
      <c r="H898" s="9">
        <v>10</v>
      </c>
      <c r="I898" s="1">
        <v>45443</v>
      </c>
      <c r="J898">
        <v>5</v>
      </c>
      <c r="K898">
        <v>2024</v>
      </c>
      <c r="L898" t="s">
        <v>106</v>
      </c>
      <c r="M898">
        <v>15.8</v>
      </c>
      <c r="N898" t="s">
        <v>4619</v>
      </c>
      <c r="O898">
        <v>24.372900000000001</v>
      </c>
      <c r="P898" t="s">
        <v>30</v>
      </c>
    </row>
    <row r="899" spans="1:16" hidden="1" x14ac:dyDescent="0.25">
      <c r="A899" t="s">
        <v>17</v>
      </c>
      <c r="B899" t="s">
        <v>199</v>
      </c>
      <c r="C899" t="s">
        <v>572</v>
      </c>
      <c r="D899" t="s">
        <v>344</v>
      </c>
      <c r="E899" t="s">
        <v>345</v>
      </c>
      <c r="F899" t="s">
        <v>202</v>
      </c>
      <c r="G899">
        <v>146839</v>
      </c>
      <c r="H899" s="9">
        <v>20</v>
      </c>
      <c r="I899" s="1">
        <v>45443</v>
      </c>
      <c r="J899">
        <v>5</v>
      </c>
      <c r="K899">
        <v>2024</v>
      </c>
      <c r="L899" t="s">
        <v>106</v>
      </c>
      <c r="M899">
        <v>10.5</v>
      </c>
      <c r="N899" t="s">
        <v>4619</v>
      </c>
      <c r="O899">
        <v>16.197199999999999</v>
      </c>
      <c r="P899" t="s">
        <v>30</v>
      </c>
    </row>
    <row r="900" spans="1:16" hidden="1" x14ac:dyDescent="0.25">
      <c r="A900" t="s">
        <v>17</v>
      </c>
      <c r="B900" t="s">
        <v>16</v>
      </c>
      <c r="C900" t="s">
        <v>521</v>
      </c>
      <c r="D900" t="s">
        <v>340</v>
      </c>
      <c r="E900" t="s">
        <v>341</v>
      </c>
      <c r="F900" t="s">
        <v>202</v>
      </c>
      <c r="G900">
        <v>146839</v>
      </c>
      <c r="H900" s="9">
        <v>100</v>
      </c>
      <c r="I900" s="1">
        <v>45443</v>
      </c>
      <c r="J900">
        <v>5</v>
      </c>
      <c r="K900">
        <v>2024</v>
      </c>
      <c r="L900" t="s">
        <v>106</v>
      </c>
      <c r="M900">
        <v>25.5</v>
      </c>
      <c r="N900" t="s">
        <v>4619</v>
      </c>
      <c r="O900">
        <v>39.336100000000002</v>
      </c>
      <c r="P900" t="s">
        <v>30</v>
      </c>
    </row>
    <row r="901" spans="1:16" hidden="1" x14ac:dyDescent="0.25">
      <c r="A901" t="s">
        <v>17</v>
      </c>
      <c r="B901" t="s">
        <v>202</v>
      </c>
      <c r="C901" t="s">
        <v>541</v>
      </c>
      <c r="D901" t="s">
        <v>200</v>
      </c>
      <c r="E901" t="s">
        <v>201</v>
      </c>
      <c r="F901" t="s">
        <v>202</v>
      </c>
      <c r="G901">
        <v>146839</v>
      </c>
      <c r="H901" s="9">
        <v>20</v>
      </c>
      <c r="I901" s="1">
        <v>45443</v>
      </c>
      <c r="J901">
        <v>5</v>
      </c>
      <c r="K901">
        <v>2024</v>
      </c>
      <c r="L901" t="s">
        <v>106</v>
      </c>
      <c r="M901">
        <v>9</v>
      </c>
      <c r="N901" t="s">
        <v>4619</v>
      </c>
      <c r="O901">
        <v>13.8833</v>
      </c>
      <c r="P901" t="s">
        <v>30</v>
      </c>
    </row>
    <row r="902" spans="1:16" hidden="1" x14ac:dyDescent="0.25">
      <c r="A902" t="s">
        <v>17</v>
      </c>
      <c r="B902" t="s">
        <v>199</v>
      </c>
      <c r="C902" t="s">
        <v>574</v>
      </c>
      <c r="D902" t="s">
        <v>240</v>
      </c>
      <c r="E902" t="s">
        <v>241</v>
      </c>
      <c r="F902" t="s">
        <v>202</v>
      </c>
      <c r="G902">
        <v>146839</v>
      </c>
      <c r="H902" s="9">
        <v>5</v>
      </c>
      <c r="I902" s="1">
        <v>45443</v>
      </c>
      <c r="J902">
        <v>5</v>
      </c>
      <c r="K902">
        <v>2024</v>
      </c>
      <c r="L902" t="s">
        <v>106</v>
      </c>
      <c r="M902">
        <v>8.5</v>
      </c>
      <c r="N902" t="s">
        <v>4619</v>
      </c>
      <c r="O902">
        <v>13.112</v>
      </c>
      <c r="P902" t="s">
        <v>30</v>
      </c>
    </row>
    <row r="903" spans="1:16" hidden="1" x14ac:dyDescent="0.25">
      <c r="A903" t="s">
        <v>17</v>
      </c>
      <c r="B903" t="s">
        <v>26</v>
      </c>
      <c r="C903" t="s">
        <v>442</v>
      </c>
      <c r="D903" t="s">
        <v>357</v>
      </c>
      <c r="E903" t="s">
        <v>358</v>
      </c>
      <c r="F903" t="s">
        <v>202</v>
      </c>
      <c r="G903">
        <v>146839</v>
      </c>
      <c r="H903" s="9">
        <v>25</v>
      </c>
      <c r="I903" s="1">
        <v>45443</v>
      </c>
      <c r="J903">
        <v>5</v>
      </c>
      <c r="K903">
        <v>2024</v>
      </c>
      <c r="L903" t="s">
        <v>106</v>
      </c>
      <c r="M903">
        <v>3.38</v>
      </c>
      <c r="N903" t="s">
        <v>4619</v>
      </c>
      <c r="O903">
        <v>5.2140000000000004</v>
      </c>
      <c r="P903" t="s">
        <v>30</v>
      </c>
    </row>
    <row r="904" spans="1:16" hidden="1" x14ac:dyDescent="0.25">
      <c r="A904" t="s">
        <v>17</v>
      </c>
      <c r="B904" t="s">
        <v>202</v>
      </c>
      <c r="C904" t="s">
        <v>584</v>
      </c>
      <c r="D904" t="s">
        <v>270</v>
      </c>
      <c r="E904" t="s">
        <v>271</v>
      </c>
      <c r="F904" t="s">
        <v>202</v>
      </c>
      <c r="G904">
        <v>146839</v>
      </c>
      <c r="H904" s="9">
        <v>20</v>
      </c>
      <c r="I904" s="1">
        <v>45443</v>
      </c>
      <c r="J904">
        <v>5</v>
      </c>
      <c r="K904">
        <v>2024</v>
      </c>
      <c r="L904" t="s">
        <v>106</v>
      </c>
      <c r="M904">
        <v>28</v>
      </c>
      <c r="N904" t="s">
        <v>4619</v>
      </c>
      <c r="O904">
        <v>43.192500000000003</v>
      </c>
      <c r="P904" t="s">
        <v>30</v>
      </c>
    </row>
    <row r="905" spans="1:16" hidden="1" x14ac:dyDescent="0.25">
      <c r="A905" t="s">
        <v>17</v>
      </c>
      <c r="B905" t="s">
        <v>202</v>
      </c>
      <c r="C905" t="s">
        <v>565</v>
      </c>
      <c r="D905" t="s">
        <v>264</v>
      </c>
      <c r="E905" t="s">
        <v>265</v>
      </c>
      <c r="F905" t="s">
        <v>202</v>
      </c>
      <c r="G905">
        <v>146839</v>
      </c>
      <c r="H905" s="9">
        <v>10</v>
      </c>
      <c r="I905" s="1">
        <v>45443</v>
      </c>
      <c r="J905">
        <v>5</v>
      </c>
      <c r="K905">
        <v>2024</v>
      </c>
      <c r="L905" t="s">
        <v>106</v>
      </c>
      <c r="M905">
        <v>3.5</v>
      </c>
      <c r="N905" t="s">
        <v>4619</v>
      </c>
      <c r="O905">
        <v>5.3990999999999998</v>
      </c>
      <c r="P905" t="s">
        <v>30</v>
      </c>
    </row>
    <row r="906" spans="1:16" hidden="1" x14ac:dyDescent="0.25">
      <c r="A906" t="s">
        <v>17</v>
      </c>
      <c r="B906" t="s">
        <v>112</v>
      </c>
      <c r="C906" t="s">
        <v>3756</v>
      </c>
      <c r="D906" t="s">
        <v>3757</v>
      </c>
      <c r="E906" t="s">
        <v>287</v>
      </c>
      <c r="F906" t="s">
        <v>202</v>
      </c>
      <c r="G906">
        <v>146839</v>
      </c>
      <c r="H906" s="9">
        <v>83</v>
      </c>
      <c r="I906" s="1">
        <v>45443</v>
      </c>
      <c r="J906">
        <v>5</v>
      </c>
      <c r="K906">
        <v>2024</v>
      </c>
      <c r="L906" t="s">
        <v>106</v>
      </c>
      <c r="M906">
        <v>150</v>
      </c>
      <c r="N906" t="s">
        <v>4619</v>
      </c>
      <c r="O906">
        <v>231.3886</v>
      </c>
      <c r="P906" t="s">
        <v>30</v>
      </c>
    </row>
    <row r="907" spans="1:16" hidden="1" x14ac:dyDescent="0.25">
      <c r="A907" t="s">
        <v>17</v>
      </c>
      <c r="B907" t="s">
        <v>112</v>
      </c>
      <c r="C907" t="s">
        <v>3758</v>
      </c>
      <c r="D907" t="s">
        <v>3759</v>
      </c>
      <c r="E907" t="s">
        <v>289</v>
      </c>
      <c r="F907" t="s">
        <v>202</v>
      </c>
      <c r="G907">
        <v>146839</v>
      </c>
      <c r="H907" s="9">
        <v>83</v>
      </c>
      <c r="I907" s="1">
        <v>45443</v>
      </c>
      <c r="J907">
        <v>5</v>
      </c>
      <c r="K907">
        <v>2024</v>
      </c>
      <c r="L907" t="s">
        <v>106</v>
      </c>
      <c r="M907">
        <v>85.5</v>
      </c>
      <c r="N907" t="s">
        <v>4619</v>
      </c>
      <c r="O907">
        <v>131.89150000000001</v>
      </c>
      <c r="P907" t="s">
        <v>30</v>
      </c>
    </row>
    <row r="908" spans="1:16" hidden="1" x14ac:dyDescent="0.25">
      <c r="A908" t="s">
        <v>39</v>
      </c>
      <c r="B908" t="s">
        <v>38</v>
      </c>
      <c r="C908" t="s">
        <v>433</v>
      </c>
      <c r="D908" t="s">
        <v>79</v>
      </c>
      <c r="E908" t="s">
        <v>80</v>
      </c>
      <c r="F908" t="s">
        <v>202</v>
      </c>
      <c r="G908">
        <v>146833</v>
      </c>
      <c r="H908" s="9">
        <v>1</v>
      </c>
      <c r="I908" s="1">
        <v>45407</v>
      </c>
      <c r="J908">
        <v>4</v>
      </c>
      <c r="K908">
        <v>2024</v>
      </c>
      <c r="L908" t="s">
        <v>37</v>
      </c>
      <c r="M908">
        <v>28.25</v>
      </c>
      <c r="N908" t="s">
        <v>4615</v>
      </c>
      <c r="O908">
        <v>44.025799999999997</v>
      </c>
      <c r="P908" t="s">
        <v>12</v>
      </c>
    </row>
    <row r="909" spans="1:16" hidden="1" x14ac:dyDescent="0.25">
      <c r="A909" t="s">
        <v>39</v>
      </c>
      <c r="B909" t="s">
        <v>38</v>
      </c>
      <c r="C909" t="s">
        <v>2968</v>
      </c>
      <c r="D909" t="s">
        <v>877</v>
      </c>
      <c r="E909" t="s">
        <v>878</v>
      </c>
      <c r="F909" t="s">
        <v>202</v>
      </c>
      <c r="G909">
        <v>146832</v>
      </c>
      <c r="H909" s="9">
        <v>1</v>
      </c>
      <c r="I909" s="1">
        <v>45407</v>
      </c>
      <c r="J909">
        <v>4</v>
      </c>
      <c r="K909">
        <v>2024</v>
      </c>
      <c r="L909" t="s">
        <v>37</v>
      </c>
      <c r="M909">
        <v>28.25</v>
      </c>
      <c r="N909" t="s">
        <v>4615</v>
      </c>
      <c r="O909">
        <v>44.025799999999997</v>
      </c>
      <c r="P909" t="s">
        <v>12</v>
      </c>
    </row>
    <row r="910" spans="1:16" hidden="1" x14ac:dyDescent="0.25">
      <c r="A910" t="s">
        <v>17</v>
      </c>
      <c r="B910" t="s">
        <v>26</v>
      </c>
      <c r="C910" t="s">
        <v>3499</v>
      </c>
      <c r="D910" t="s">
        <v>1382</v>
      </c>
      <c r="E910" t="s">
        <v>1383</v>
      </c>
      <c r="F910" t="s">
        <v>202</v>
      </c>
      <c r="G910">
        <v>146822</v>
      </c>
      <c r="H910" s="9">
        <v>25</v>
      </c>
      <c r="I910" s="1">
        <v>45443</v>
      </c>
      <c r="J910">
        <v>5</v>
      </c>
      <c r="K910">
        <v>2024</v>
      </c>
      <c r="L910" t="s">
        <v>106</v>
      </c>
      <c r="M910">
        <v>2.8</v>
      </c>
      <c r="N910" t="s">
        <v>4619</v>
      </c>
      <c r="O910">
        <v>4.3635999999999999</v>
      </c>
      <c r="P910" t="s">
        <v>30</v>
      </c>
    </row>
    <row r="911" spans="1:16" hidden="1" x14ac:dyDescent="0.25">
      <c r="A911" t="s">
        <v>17</v>
      </c>
      <c r="B911" t="s">
        <v>103</v>
      </c>
      <c r="C911" t="s">
        <v>538</v>
      </c>
      <c r="D911" t="s">
        <v>195</v>
      </c>
      <c r="E911" t="s">
        <v>196</v>
      </c>
      <c r="F911" t="s">
        <v>202</v>
      </c>
      <c r="G911">
        <v>146822</v>
      </c>
      <c r="H911" s="9">
        <v>50</v>
      </c>
      <c r="I911" s="1">
        <v>45443</v>
      </c>
      <c r="J911">
        <v>5</v>
      </c>
      <c r="K911">
        <v>2024</v>
      </c>
      <c r="L911" t="s">
        <v>106</v>
      </c>
      <c r="M911">
        <v>78</v>
      </c>
      <c r="N911" t="s">
        <v>4619</v>
      </c>
      <c r="O911">
        <v>121.55800000000001</v>
      </c>
      <c r="P911" t="s">
        <v>30</v>
      </c>
    </row>
    <row r="912" spans="1:16" hidden="1" x14ac:dyDescent="0.25">
      <c r="A912" t="s">
        <v>17</v>
      </c>
      <c r="B912" t="s">
        <v>202</v>
      </c>
      <c r="C912" t="s">
        <v>584</v>
      </c>
      <c r="D912" t="s">
        <v>270</v>
      </c>
      <c r="E912" t="s">
        <v>271</v>
      </c>
      <c r="F912" t="s">
        <v>202</v>
      </c>
      <c r="G912">
        <v>146822</v>
      </c>
      <c r="H912" s="9">
        <v>30</v>
      </c>
      <c r="I912" s="1">
        <v>45443</v>
      </c>
      <c r="J912">
        <v>5</v>
      </c>
      <c r="K912">
        <v>2024</v>
      </c>
      <c r="L912" t="s">
        <v>106</v>
      </c>
      <c r="M912">
        <v>28</v>
      </c>
      <c r="N912" t="s">
        <v>4619</v>
      </c>
      <c r="O912">
        <v>43.636200000000002</v>
      </c>
      <c r="P912" t="s">
        <v>30</v>
      </c>
    </row>
    <row r="913" spans="1:16" hidden="1" x14ac:dyDescent="0.25">
      <c r="A913" t="s">
        <v>17</v>
      </c>
      <c r="B913" t="s">
        <v>199</v>
      </c>
      <c r="C913" t="s">
        <v>582</v>
      </c>
      <c r="D913" t="s">
        <v>320</v>
      </c>
      <c r="E913" t="s">
        <v>321</v>
      </c>
      <c r="F913" t="s">
        <v>202</v>
      </c>
      <c r="G913">
        <v>146822</v>
      </c>
      <c r="H913" s="9">
        <v>120</v>
      </c>
      <c r="I913" s="1">
        <v>45443</v>
      </c>
      <c r="J913">
        <v>5</v>
      </c>
      <c r="K913">
        <v>2024</v>
      </c>
      <c r="L913" t="s">
        <v>106</v>
      </c>
      <c r="M913">
        <v>45</v>
      </c>
      <c r="N913" t="s">
        <v>4619</v>
      </c>
      <c r="O913">
        <v>70.129599999999996</v>
      </c>
      <c r="P913" t="s">
        <v>30</v>
      </c>
    </row>
    <row r="914" spans="1:16" hidden="1" x14ac:dyDescent="0.25">
      <c r="A914" t="s">
        <v>17</v>
      </c>
      <c r="B914" t="s">
        <v>202</v>
      </c>
      <c r="C914" t="s">
        <v>524</v>
      </c>
      <c r="D914" t="s">
        <v>332</v>
      </c>
      <c r="E914" t="s">
        <v>333</v>
      </c>
      <c r="F914" t="s">
        <v>202</v>
      </c>
      <c r="G914">
        <v>146822</v>
      </c>
      <c r="H914" s="9">
        <v>100</v>
      </c>
      <c r="I914" s="1">
        <v>45443</v>
      </c>
      <c r="J914">
        <v>5</v>
      </c>
      <c r="K914">
        <v>2024</v>
      </c>
      <c r="L914" t="s">
        <v>106</v>
      </c>
      <c r="M914">
        <v>20</v>
      </c>
      <c r="N914" t="s">
        <v>4619</v>
      </c>
      <c r="O914">
        <v>31.168700000000001</v>
      </c>
      <c r="P914" t="s">
        <v>30</v>
      </c>
    </row>
    <row r="915" spans="1:16" hidden="1" x14ac:dyDescent="0.25">
      <c r="A915" t="s">
        <v>17</v>
      </c>
      <c r="B915" t="s">
        <v>199</v>
      </c>
      <c r="C915" t="s">
        <v>525</v>
      </c>
      <c r="D915" t="s">
        <v>334</v>
      </c>
      <c r="E915" t="s">
        <v>335</v>
      </c>
      <c r="F915" t="s">
        <v>202</v>
      </c>
      <c r="G915">
        <v>146822</v>
      </c>
      <c r="H915" s="9">
        <v>275</v>
      </c>
      <c r="I915" s="1">
        <v>45443</v>
      </c>
      <c r="J915">
        <v>5</v>
      </c>
      <c r="K915">
        <v>2024</v>
      </c>
      <c r="L915" t="s">
        <v>106</v>
      </c>
      <c r="M915">
        <v>18.5</v>
      </c>
      <c r="N915" t="s">
        <v>4619</v>
      </c>
      <c r="O915">
        <v>28.831099999999999</v>
      </c>
      <c r="P915" t="s">
        <v>30</v>
      </c>
    </row>
    <row r="916" spans="1:16" hidden="1" x14ac:dyDescent="0.25">
      <c r="A916" t="s">
        <v>17</v>
      </c>
      <c r="B916" t="s">
        <v>199</v>
      </c>
      <c r="C916" t="s">
        <v>572</v>
      </c>
      <c r="D916" t="s">
        <v>344</v>
      </c>
      <c r="E916" t="s">
        <v>345</v>
      </c>
      <c r="F916" t="s">
        <v>202</v>
      </c>
      <c r="G916">
        <v>146822</v>
      </c>
      <c r="H916" s="9">
        <v>25</v>
      </c>
      <c r="I916" s="1">
        <v>45443</v>
      </c>
      <c r="J916">
        <v>5</v>
      </c>
      <c r="K916">
        <v>2024</v>
      </c>
      <c r="L916" t="s">
        <v>106</v>
      </c>
      <c r="M916">
        <v>10.5</v>
      </c>
      <c r="N916" t="s">
        <v>4619</v>
      </c>
      <c r="O916">
        <v>16.363600000000002</v>
      </c>
      <c r="P916" t="s">
        <v>30</v>
      </c>
    </row>
    <row r="917" spans="1:16" hidden="1" x14ac:dyDescent="0.25">
      <c r="A917" t="s">
        <v>17</v>
      </c>
      <c r="B917" t="s">
        <v>199</v>
      </c>
      <c r="C917" t="s">
        <v>566</v>
      </c>
      <c r="D917" t="s">
        <v>388</v>
      </c>
      <c r="E917" t="s">
        <v>389</v>
      </c>
      <c r="F917" t="s">
        <v>202</v>
      </c>
      <c r="G917">
        <v>146822</v>
      </c>
      <c r="H917" s="9">
        <v>200</v>
      </c>
      <c r="I917" s="1">
        <v>45443</v>
      </c>
      <c r="J917">
        <v>5</v>
      </c>
      <c r="K917">
        <v>2024</v>
      </c>
      <c r="L917" t="s">
        <v>106</v>
      </c>
      <c r="M917">
        <v>18</v>
      </c>
      <c r="N917" t="s">
        <v>4619</v>
      </c>
      <c r="O917">
        <v>28.0518</v>
      </c>
      <c r="P917" t="s">
        <v>30</v>
      </c>
    </row>
    <row r="918" spans="1:16" hidden="1" x14ac:dyDescent="0.25">
      <c r="A918" t="s">
        <v>17</v>
      </c>
      <c r="B918" t="s">
        <v>202</v>
      </c>
      <c r="C918" t="s">
        <v>603</v>
      </c>
      <c r="D918" t="s">
        <v>390</v>
      </c>
      <c r="E918" t="s">
        <v>391</v>
      </c>
      <c r="F918" t="s">
        <v>202</v>
      </c>
      <c r="G918">
        <v>146822</v>
      </c>
      <c r="H918" s="9">
        <v>500</v>
      </c>
      <c r="I918" s="1">
        <v>45443</v>
      </c>
      <c r="J918">
        <v>5</v>
      </c>
      <c r="K918">
        <v>2024</v>
      </c>
      <c r="L918" t="s">
        <v>106</v>
      </c>
      <c r="M918">
        <v>29.5</v>
      </c>
      <c r="N918" t="s">
        <v>4619</v>
      </c>
      <c r="O918">
        <v>45.9739</v>
      </c>
      <c r="P918" t="s">
        <v>30</v>
      </c>
    </row>
    <row r="919" spans="1:16" hidden="1" x14ac:dyDescent="0.25">
      <c r="A919" t="s">
        <v>17</v>
      </c>
      <c r="B919" t="s">
        <v>26</v>
      </c>
      <c r="C919" t="s">
        <v>514</v>
      </c>
      <c r="D919" t="s">
        <v>290</v>
      </c>
      <c r="E919" t="s">
        <v>291</v>
      </c>
      <c r="F919" t="s">
        <v>202</v>
      </c>
      <c r="G919">
        <v>146822</v>
      </c>
      <c r="H919" s="9">
        <v>45</v>
      </c>
      <c r="I919" s="1">
        <v>45443</v>
      </c>
      <c r="J919">
        <v>5</v>
      </c>
      <c r="K919">
        <v>2024</v>
      </c>
      <c r="L919" t="s">
        <v>106</v>
      </c>
      <c r="M919">
        <v>18.5</v>
      </c>
      <c r="N919" t="s">
        <v>4619</v>
      </c>
      <c r="O919">
        <v>28.831099999999999</v>
      </c>
      <c r="P919" t="s">
        <v>30</v>
      </c>
    </row>
    <row r="920" spans="1:16" hidden="1" x14ac:dyDescent="0.25">
      <c r="A920" t="s">
        <v>17</v>
      </c>
      <c r="B920" t="s">
        <v>202</v>
      </c>
      <c r="C920" t="s">
        <v>541</v>
      </c>
      <c r="D920" t="s">
        <v>200</v>
      </c>
      <c r="E920" t="s">
        <v>201</v>
      </c>
      <c r="F920" t="s">
        <v>202</v>
      </c>
      <c r="G920">
        <v>146822</v>
      </c>
      <c r="H920" s="9">
        <v>50</v>
      </c>
      <c r="I920" s="1">
        <v>45443</v>
      </c>
      <c r="J920">
        <v>5</v>
      </c>
      <c r="K920">
        <v>2024</v>
      </c>
      <c r="L920" t="s">
        <v>106</v>
      </c>
      <c r="M920">
        <v>9</v>
      </c>
      <c r="N920" t="s">
        <v>4619</v>
      </c>
      <c r="O920">
        <v>14.0259</v>
      </c>
      <c r="P920" t="s">
        <v>30</v>
      </c>
    </row>
    <row r="921" spans="1:16" hidden="1" x14ac:dyDescent="0.25">
      <c r="A921" t="s">
        <v>17</v>
      </c>
      <c r="B921" t="s">
        <v>26</v>
      </c>
      <c r="C921" t="s">
        <v>562</v>
      </c>
      <c r="D921" t="s">
        <v>205</v>
      </c>
      <c r="E921" t="s">
        <v>206</v>
      </c>
      <c r="F921" t="s">
        <v>202</v>
      </c>
      <c r="G921">
        <v>146822</v>
      </c>
      <c r="H921" s="9">
        <v>100</v>
      </c>
      <c r="I921" s="1">
        <v>45443</v>
      </c>
      <c r="J921">
        <v>5</v>
      </c>
      <c r="K921">
        <v>2024</v>
      </c>
      <c r="L921" t="s">
        <v>106</v>
      </c>
      <c r="M921">
        <v>20.5</v>
      </c>
      <c r="N921" t="s">
        <v>4619</v>
      </c>
      <c r="O921">
        <v>31.947900000000001</v>
      </c>
      <c r="P921" t="s">
        <v>30</v>
      </c>
    </row>
    <row r="922" spans="1:16" hidden="1" x14ac:dyDescent="0.25">
      <c r="A922" t="s">
        <v>17</v>
      </c>
      <c r="B922" t="s">
        <v>202</v>
      </c>
      <c r="C922" t="s">
        <v>520</v>
      </c>
      <c r="D922" t="s">
        <v>209</v>
      </c>
      <c r="E922" t="s">
        <v>210</v>
      </c>
      <c r="F922" t="s">
        <v>202</v>
      </c>
      <c r="G922">
        <v>146822</v>
      </c>
      <c r="H922" s="9">
        <v>35</v>
      </c>
      <c r="I922" s="1">
        <v>45443</v>
      </c>
      <c r="J922">
        <v>5</v>
      </c>
      <c r="K922">
        <v>2024</v>
      </c>
      <c r="L922" t="s">
        <v>106</v>
      </c>
      <c r="M922">
        <v>36</v>
      </c>
      <c r="N922" t="s">
        <v>4619</v>
      </c>
      <c r="O922">
        <v>56.103700000000003</v>
      </c>
      <c r="P922" t="s">
        <v>30</v>
      </c>
    </row>
    <row r="923" spans="1:16" hidden="1" x14ac:dyDescent="0.25">
      <c r="A923" t="s">
        <v>17</v>
      </c>
      <c r="B923" t="s">
        <v>213</v>
      </c>
      <c r="C923" t="s">
        <v>573</v>
      </c>
      <c r="D923" t="s">
        <v>211</v>
      </c>
      <c r="E923" t="s">
        <v>212</v>
      </c>
      <c r="F923" t="s">
        <v>202</v>
      </c>
      <c r="G923">
        <v>146822</v>
      </c>
      <c r="H923" s="9">
        <v>20</v>
      </c>
      <c r="I923" s="1">
        <v>45443</v>
      </c>
      <c r="J923">
        <v>5</v>
      </c>
      <c r="K923">
        <v>2024</v>
      </c>
      <c r="L923" t="s">
        <v>106</v>
      </c>
      <c r="M923">
        <v>20</v>
      </c>
      <c r="N923" t="s">
        <v>4619</v>
      </c>
      <c r="O923">
        <v>31.168700000000001</v>
      </c>
      <c r="P923" t="s">
        <v>30</v>
      </c>
    </row>
    <row r="924" spans="1:16" hidden="1" x14ac:dyDescent="0.25">
      <c r="A924" t="s">
        <v>17</v>
      </c>
      <c r="B924" t="s">
        <v>202</v>
      </c>
      <c r="C924" t="s">
        <v>588</v>
      </c>
      <c r="D924" t="s">
        <v>216</v>
      </c>
      <c r="E924" t="s">
        <v>217</v>
      </c>
      <c r="F924" t="s">
        <v>202</v>
      </c>
      <c r="G924">
        <v>146822</v>
      </c>
      <c r="H924" s="9">
        <v>30</v>
      </c>
      <c r="I924" s="1">
        <v>45443</v>
      </c>
      <c r="J924">
        <v>5</v>
      </c>
      <c r="K924">
        <v>2024</v>
      </c>
      <c r="L924" t="s">
        <v>106</v>
      </c>
      <c r="M924">
        <v>9</v>
      </c>
      <c r="N924" t="s">
        <v>4619</v>
      </c>
      <c r="O924">
        <v>14.0259</v>
      </c>
      <c r="P924" t="s">
        <v>30</v>
      </c>
    </row>
    <row r="925" spans="1:16" hidden="1" x14ac:dyDescent="0.25">
      <c r="A925" t="s">
        <v>17</v>
      </c>
      <c r="B925" t="s">
        <v>202</v>
      </c>
      <c r="C925" t="s">
        <v>563</v>
      </c>
      <c r="D925" t="s">
        <v>242</v>
      </c>
      <c r="E925" t="s">
        <v>243</v>
      </c>
      <c r="F925" t="s">
        <v>202</v>
      </c>
      <c r="G925">
        <v>146822</v>
      </c>
      <c r="H925" s="9">
        <v>75</v>
      </c>
      <c r="I925" s="1">
        <v>45443</v>
      </c>
      <c r="J925">
        <v>5</v>
      </c>
      <c r="K925">
        <v>2024</v>
      </c>
      <c r="L925" t="s">
        <v>106</v>
      </c>
      <c r="M925">
        <v>10</v>
      </c>
      <c r="N925" t="s">
        <v>4619</v>
      </c>
      <c r="O925">
        <v>15.5844</v>
      </c>
      <c r="P925" t="s">
        <v>30</v>
      </c>
    </row>
    <row r="926" spans="1:16" hidden="1" x14ac:dyDescent="0.25">
      <c r="A926" t="s">
        <v>17</v>
      </c>
      <c r="B926" t="s">
        <v>16</v>
      </c>
      <c r="C926" t="s">
        <v>3581</v>
      </c>
      <c r="D926" t="s">
        <v>1614</v>
      </c>
      <c r="E926" t="s">
        <v>1615</v>
      </c>
      <c r="F926" t="s">
        <v>202</v>
      </c>
      <c r="G926">
        <v>146822</v>
      </c>
      <c r="H926" s="9">
        <v>12</v>
      </c>
      <c r="I926" s="1">
        <v>45443</v>
      </c>
      <c r="J926">
        <v>5</v>
      </c>
      <c r="K926">
        <v>2024</v>
      </c>
      <c r="L926" t="s">
        <v>106</v>
      </c>
      <c r="M926">
        <v>30.5</v>
      </c>
      <c r="N926" t="s">
        <v>4619</v>
      </c>
      <c r="O926">
        <v>47.532299999999999</v>
      </c>
      <c r="P926" t="s">
        <v>30</v>
      </c>
    </row>
    <row r="927" spans="1:16" hidden="1" x14ac:dyDescent="0.25">
      <c r="A927" t="s">
        <v>17</v>
      </c>
      <c r="B927" t="s">
        <v>202</v>
      </c>
      <c r="C927" t="s">
        <v>561</v>
      </c>
      <c r="D927" t="s">
        <v>246</v>
      </c>
      <c r="E927" t="s">
        <v>247</v>
      </c>
      <c r="F927" t="s">
        <v>202</v>
      </c>
      <c r="G927">
        <v>146822</v>
      </c>
      <c r="H927" s="9">
        <v>100</v>
      </c>
      <c r="I927" s="1">
        <v>45443</v>
      </c>
      <c r="J927">
        <v>5</v>
      </c>
      <c r="K927">
        <v>2024</v>
      </c>
      <c r="L927" t="s">
        <v>106</v>
      </c>
      <c r="M927">
        <v>13.2</v>
      </c>
      <c r="N927" t="s">
        <v>4619</v>
      </c>
      <c r="O927">
        <v>20.571400000000001</v>
      </c>
      <c r="P927" t="s">
        <v>30</v>
      </c>
    </row>
    <row r="928" spans="1:16" x14ac:dyDescent="0.25">
      <c r="A928" t="s">
        <v>17</v>
      </c>
      <c r="B928" t="s">
        <v>26</v>
      </c>
      <c r="C928" t="s">
        <v>540</v>
      </c>
      <c r="D928" t="s">
        <v>252</v>
      </c>
      <c r="E928" t="s">
        <v>253</v>
      </c>
      <c r="F928" t="s">
        <v>202</v>
      </c>
      <c r="G928">
        <v>146822</v>
      </c>
      <c r="H928" s="9">
        <v>30</v>
      </c>
      <c r="I928" s="1">
        <v>45443</v>
      </c>
      <c r="J928">
        <v>5</v>
      </c>
      <c r="K928">
        <v>2024</v>
      </c>
      <c r="L928" t="s">
        <v>106</v>
      </c>
      <c r="M928">
        <v>14</v>
      </c>
      <c r="N928" t="s">
        <v>4619</v>
      </c>
      <c r="O928">
        <v>21.818100000000001</v>
      </c>
      <c r="P928" t="s">
        <v>30</v>
      </c>
    </row>
    <row r="929" spans="1:16" hidden="1" x14ac:dyDescent="0.25">
      <c r="A929" t="s">
        <v>17</v>
      </c>
      <c r="B929" t="s">
        <v>199</v>
      </c>
      <c r="C929" t="s">
        <v>519</v>
      </c>
      <c r="D929" t="s">
        <v>254</v>
      </c>
      <c r="E929" t="s">
        <v>255</v>
      </c>
      <c r="F929" t="s">
        <v>202</v>
      </c>
      <c r="G929">
        <v>146822</v>
      </c>
      <c r="H929" s="9">
        <v>110</v>
      </c>
      <c r="I929" s="1">
        <v>45443</v>
      </c>
      <c r="J929">
        <v>5</v>
      </c>
      <c r="K929">
        <v>2024</v>
      </c>
      <c r="L929" t="s">
        <v>106</v>
      </c>
      <c r="M929">
        <v>8.5</v>
      </c>
      <c r="N929" t="s">
        <v>4619</v>
      </c>
      <c r="O929">
        <v>13.246700000000001</v>
      </c>
      <c r="P929" t="s">
        <v>30</v>
      </c>
    </row>
    <row r="930" spans="1:16" hidden="1" x14ac:dyDescent="0.25">
      <c r="A930" t="s">
        <v>17</v>
      </c>
      <c r="B930" t="s">
        <v>118</v>
      </c>
      <c r="C930" t="s">
        <v>537</v>
      </c>
      <c r="D930" t="s">
        <v>416</v>
      </c>
      <c r="E930" t="s">
        <v>417</v>
      </c>
      <c r="F930" t="s">
        <v>202</v>
      </c>
      <c r="G930">
        <v>146822</v>
      </c>
      <c r="H930" s="9">
        <v>7</v>
      </c>
      <c r="I930" s="1">
        <v>45443</v>
      </c>
      <c r="J930">
        <v>5</v>
      </c>
      <c r="K930">
        <v>2024</v>
      </c>
      <c r="L930" t="s">
        <v>106</v>
      </c>
      <c r="M930">
        <v>128.5</v>
      </c>
      <c r="N930" t="s">
        <v>4619</v>
      </c>
      <c r="O930">
        <v>200.25899999999999</v>
      </c>
      <c r="P930" t="s">
        <v>30</v>
      </c>
    </row>
    <row r="931" spans="1:16" hidden="1" x14ac:dyDescent="0.25">
      <c r="A931" t="s">
        <v>17</v>
      </c>
      <c r="B931" t="s">
        <v>199</v>
      </c>
      <c r="C931" t="s">
        <v>2807</v>
      </c>
      <c r="D931" t="s">
        <v>1751</v>
      </c>
      <c r="E931" t="s">
        <v>3760</v>
      </c>
      <c r="F931" t="s">
        <v>202</v>
      </c>
      <c r="G931">
        <v>146822</v>
      </c>
      <c r="H931" s="9">
        <v>75</v>
      </c>
      <c r="I931" s="1">
        <v>45443</v>
      </c>
      <c r="J931">
        <v>5</v>
      </c>
      <c r="K931">
        <v>2024</v>
      </c>
      <c r="L931" t="s">
        <v>106</v>
      </c>
      <c r="M931">
        <v>23.5</v>
      </c>
      <c r="N931" t="s">
        <v>4619</v>
      </c>
      <c r="O931">
        <v>36.623199999999997</v>
      </c>
      <c r="P931" t="s">
        <v>30</v>
      </c>
    </row>
    <row r="932" spans="1:16" hidden="1" x14ac:dyDescent="0.25">
      <c r="A932" t="s">
        <v>39</v>
      </c>
      <c r="B932" t="s">
        <v>38</v>
      </c>
      <c r="C932" t="s">
        <v>2968</v>
      </c>
      <c r="D932" t="s">
        <v>877</v>
      </c>
      <c r="E932" t="s">
        <v>878</v>
      </c>
      <c r="F932" t="s">
        <v>202</v>
      </c>
      <c r="G932">
        <v>146788</v>
      </c>
      <c r="H932" s="9">
        <v>1</v>
      </c>
      <c r="I932" s="1">
        <v>45407</v>
      </c>
      <c r="J932">
        <v>4</v>
      </c>
      <c r="K932">
        <v>2024</v>
      </c>
      <c r="L932" t="s">
        <v>37</v>
      </c>
      <c r="M932">
        <v>28.25</v>
      </c>
      <c r="N932" t="s">
        <v>4615</v>
      </c>
      <c r="O932">
        <v>44.025799999999997</v>
      </c>
      <c r="P932" t="s">
        <v>12</v>
      </c>
    </row>
    <row r="933" spans="1:16" hidden="1" x14ac:dyDescent="0.25">
      <c r="A933" t="s">
        <v>17</v>
      </c>
      <c r="B933" t="s">
        <v>16</v>
      </c>
      <c r="C933" t="s">
        <v>3128</v>
      </c>
      <c r="D933" t="s">
        <v>748</v>
      </c>
      <c r="E933" t="s">
        <v>749</v>
      </c>
      <c r="F933" t="s">
        <v>202</v>
      </c>
      <c r="G933">
        <v>146719</v>
      </c>
      <c r="H933" s="9">
        <v>3</v>
      </c>
      <c r="I933" s="1">
        <v>45427</v>
      </c>
      <c r="J933">
        <v>5</v>
      </c>
      <c r="K933">
        <v>2024</v>
      </c>
      <c r="L933" t="s">
        <v>4746</v>
      </c>
      <c r="M933">
        <v>889</v>
      </c>
      <c r="N933" t="s">
        <v>4624</v>
      </c>
      <c r="O933">
        <v>1479.4622999999999</v>
      </c>
      <c r="P933" t="s">
        <v>12</v>
      </c>
    </row>
    <row r="934" spans="1:16" hidden="1" x14ac:dyDescent="0.25">
      <c r="A934" t="s">
        <v>17</v>
      </c>
      <c r="B934" t="s">
        <v>16</v>
      </c>
      <c r="C934" t="s">
        <v>3127</v>
      </c>
      <c r="D934" t="s">
        <v>2061</v>
      </c>
      <c r="E934" t="s">
        <v>4664</v>
      </c>
      <c r="F934" t="s">
        <v>202</v>
      </c>
      <c r="G934">
        <v>146719</v>
      </c>
      <c r="H934" s="9">
        <v>1</v>
      </c>
      <c r="I934" s="1">
        <v>45427</v>
      </c>
      <c r="J934">
        <v>5</v>
      </c>
      <c r="K934">
        <v>2024</v>
      </c>
      <c r="L934" t="s">
        <v>4746</v>
      </c>
      <c r="M934">
        <v>972.3</v>
      </c>
      <c r="N934" t="s">
        <v>4624</v>
      </c>
      <c r="O934">
        <v>1618.0889999999999</v>
      </c>
      <c r="P934" t="s">
        <v>12</v>
      </c>
    </row>
    <row r="935" spans="1:16" hidden="1" x14ac:dyDescent="0.25">
      <c r="A935" t="s">
        <v>17</v>
      </c>
      <c r="B935" t="s">
        <v>16</v>
      </c>
      <c r="C935" t="s">
        <v>3210</v>
      </c>
      <c r="D935" t="s">
        <v>754</v>
      </c>
      <c r="E935" t="s">
        <v>755</v>
      </c>
      <c r="F935" t="s">
        <v>202</v>
      </c>
      <c r="G935">
        <v>146719</v>
      </c>
      <c r="H935" s="9">
        <v>11</v>
      </c>
      <c r="I935" s="1">
        <v>45427</v>
      </c>
      <c r="J935">
        <v>5</v>
      </c>
      <c r="K935">
        <v>2024</v>
      </c>
      <c r="L935" t="s">
        <v>4746</v>
      </c>
      <c r="M935">
        <v>38.880000000000003</v>
      </c>
      <c r="N935" t="s">
        <v>4624</v>
      </c>
      <c r="O935">
        <v>64.703599999999994</v>
      </c>
      <c r="P935" t="s">
        <v>12</v>
      </c>
    </row>
    <row r="936" spans="1:16" hidden="1" x14ac:dyDescent="0.25">
      <c r="A936" t="s">
        <v>17</v>
      </c>
      <c r="B936" t="s">
        <v>130</v>
      </c>
      <c r="C936" t="s">
        <v>3234</v>
      </c>
      <c r="D936" t="s">
        <v>801</v>
      </c>
      <c r="E936" t="s">
        <v>802</v>
      </c>
      <c r="F936" t="s">
        <v>202</v>
      </c>
      <c r="G936">
        <v>146719</v>
      </c>
      <c r="H936" s="9">
        <v>9</v>
      </c>
      <c r="I936" s="1">
        <v>45427</v>
      </c>
      <c r="J936">
        <v>5</v>
      </c>
      <c r="K936">
        <v>2024</v>
      </c>
      <c r="L936" t="s">
        <v>4746</v>
      </c>
      <c r="M936">
        <v>435.86</v>
      </c>
      <c r="N936" t="s">
        <v>4624</v>
      </c>
      <c r="O936">
        <v>725.35260000000005</v>
      </c>
      <c r="P936" t="s">
        <v>12</v>
      </c>
    </row>
    <row r="937" spans="1:16" hidden="1" x14ac:dyDescent="0.25">
      <c r="A937" t="s">
        <v>17</v>
      </c>
      <c r="B937" t="s">
        <v>16</v>
      </c>
      <c r="C937" t="s">
        <v>3244</v>
      </c>
      <c r="D937" t="s">
        <v>827</v>
      </c>
      <c r="E937" t="s">
        <v>828</v>
      </c>
      <c r="F937" t="s">
        <v>202</v>
      </c>
      <c r="G937">
        <v>146719</v>
      </c>
      <c r="H937" s="9">
        <v>5</v>
      </c>
      <c r="I937" s="1">
        <v>45427</v>
      </c>
      <c r="J937">
        <v>5</v>
      </c>
      <c r="K937">
        <v>2024</v>
      </c>
      <c r="L937" t="s">
        <v>4746</v>
      </c>
      <c r="M937">
        <v>418.1</v>
      </c>
      <c r="N937" t="s">
        <v>4624</v>
      </c>
      <c r="O937">
        <v>695.79660000000001</v>
      </c>
      <c r="P937" t="s">
        <v>12</v>
      </c>
    </row>
    <row r="938" spans="1:16" hidden="1" x14ac:dyDescent="0.25">
      <c r="A938" t="s">
        <v>17</v>
      </c>
      <c r="B938" t="s">
        <v>16</v>
      </c>
      <c r="C938" t="s">
        <v>3211</v>
      </c>
      <c r="D938" t="s">
        <v>758</v>
      </c>
      <c r="E938" t="s">
        <v>759</v>
      </c>
      <c r="F938" t="s">
        <v>202</v>
      </c>
      <c r="G938">
        <v>146719</v>
      </c>
      <c r="H938" s="9">
        <v>5</v>
      </c>
      <c r="I938" s="1">
        <v>45427</v>
      </c>
      <c r="J938">
        <v>5</v>
      </c>
      <c r="K938">
        <v>2024</v>
      </c>
      <c r="L938" t="s">
        <v>4746</v>
      </c>
      <c r="M938">
        <v>38.880000000000003</v>
      </c>
      <c r="N938" t="s">
        <v>4624</v>
      </c>
      <c r="O938">
        <v>64.703599999999994</v>
      </c>
      <c r="P938" t="s">
        <v>12</v>
      </c>
    </row>
    <row r="939" spans="1:16" hidden="1" x14ac:dyDescent="0.25">
      <c r="A939" t="s">
        <v>17</v>
      </c>
      <c r="B939" t="s">
        <v>16</v>
      </c>
      <c r="C939" t="s">
        <v>3211</v>
      </c>
      <c r="D939" t="s">
        <v>758</v>
      </c>
      <c r="E939" t="s">
        <v>759</v>
      </c>
      <c r="F939" t="s">
        <v>202</v>
      </c>
      <c r="G939">
        <v>146715</v>
      </c>
      <c r="H939" s="9">
        <v>2</v>
      </c>
      <c r="I939" s="1">
        <v>45442</v>
      </c>
      <c r="J939">
        <v>5</v>
      </c>
      <c r="K939">
        <v>2024</v>
      </c>
      <c r="L939" t="s">
        <v>109</v>
      </c>
      <c r="M939">
        <v>38.880000000000003</v>
      </c>
      <c r="N939" t="s">
        <v>4624</v>
      </c>
      <c r="O939">
        <v>64.703599999999994</v>
      </c>
      <c r="P939" t="s">
        <v>12</v>
      </c>
    </row>
    <row r="940" spans="1:16" hidden="1" x14ac:dyDescent="0.25">
      <c r="A940" t="s">
        <v>17</v>
      </c>
      <c r="B940" t="s">
        <v>16</v>
      </c>
      <c r="C940" t="s">
        <v>3244</v>
      </c>
      <c r="D940" t="s">
        <v>827</v>
      </c>
      <c r="E940" t="s">
        <v>828</v>
      </c>
      <c r="F940" t="s">
        <v>202</v>
      </c>
      <c r="G940">
        <v>146712</v>
      </c>
      <c r="H940" s="9">
        <v>3</v>
      </c>
      <c r="I940" s="1">
        <v>45443</v>
      </c>
      <c r="J940">
        <v>5</v>
      </c>
      <c r="K940">
        <v>2024</v>
      </c>
      <c r="L940" t="s">
        <v>106</v>
      </c>
      <c r="M940">
        <v>418.1</v>
      </c>
      <c r="N940" t="s">
        <v>4624</v>
      </c>
      <c r="O940">
        <v>695.79660000000001</v>
      </c>
      <c r="P940" t="s">
        <v>12</v>
      </c>
    </row>
    <row r="941" spans="1:16" hidden="1" x14ac:dyDescent="0.25">
      <c r="A941" t="s">
        <v>17</v>
      </c>
      <c r="B941" t="s">
        <v>16</v>
      </c>
      <c r="C941" t="s">
        <v>3210</v>
      </c>
      <c r="D941" t="s">
        <v>754</v>
      </c>
      <c r="E941" t="s">
        <v>755</v>
      </c>
      <c r="F941" t="s">
        <v>202</v>
      </c>
      <c r="G941">
        <v>146712</v>
      </c>
      <c r="H941" s="9">
        <v>9</v>
      </c>
      <c r="I941" s="1">
        <v>45443</v>
      </c>
      <c r="J941">
        <v>5</v>
      </c>
      <c r="K941">
        <v>2024</v>
      </c>
      <c r="L941" t="s">
        <v>106</v>
      </c>
      <c r="M941">
        <v>38.880000000000003</v>
      </c>
      <c r="N941" t="s">
        <v>4624</v>
      </c>
      <c r="O941">
        <v>64.703599999999994</v>
      </c>
      <c r="P941" t="s">
        <v>12</v>
      </c>
    </row>
    <row r="942" spans="1:16" hidden="1" x14ac:dyDescent="0.25">
      <c r="A942" t="s">
        <v>17</v>
      </c>
      <c r="B942" t="s">
        <v>16</v>
      </c>
      <c r="C942" t="s">
        <v>3128</v>
      </c>
      <c r="D942" t="s">
        <v>748</v>
      </c>
      <c r="E942" t="s">
        <v>749</v>
      </c>
      <c r="F942" t="s">
        <v>202</v>
      </c>
      <c r="G942">
        <v>146710</v>
      </c>
      <c r="H942" s="9">
        <v>3</v>
      </c>
      <c r="I942" s="1">
        <v>45443</v>
      </c>
      <c r="J942">
        <v>5</v>
      </c>
      <c r="K942">
        <v>2024</v>
      </c>
      <c r="L942" t="s">
        <v>113</v>
      </c>
      <c r="M942">
        <v>889</v>
      </c>
      <c r="N942" t="s">
        <v>4624</v>
      </c>
      <c r="O942">
        <v>1479.4622999999999</v>
      </c>
      <c r="P942" t="s">
        <v>12</v>
      </c>
    </row>
    <row r="943" spans="1:16" hidden="1" x14ac:dyDescent="0.25">
      <c r="A943" t="s">
        <v>17</v>
      </c>
      <c r="B943" t="s">
        <v>16</v>
      </c>
      <c r="C943" t="s">
        <v>3211</v>
      </c>
      <c r="D943" t="s">
        <v>758</v>
      </c>
      <c r="E943" t="s">
        <v>759</v>
      </c>
      <c r="F943" t="s">
        <v>202</v>
      </c>
      <c r="G943">
        <v>146710</v>
      </c>
      <c r="H943" s="9">
        <v>3</v>
      </c>
      <c r="I943" s="1">
        <v>45443</v>
      </c>
      <c r="J943">
        <v>5</v>
      </c>
      <c r="K943">
        <v>2024</v>
      </c>
      <c r="L943" t="s">
        <v>113</v>
      </c>
      <c r="M943">
        <v>38.880000000000003</v>
      </c>
      <c r="N943" t="s">
        <v>4624</v>
      </c>
      <c r="O943">
        <v>64.703599999999994</v>
      </c>
      <c r="P943" t="s">
        <v>12</v>
      </c>
    </row>
    <row r="944" spans="1:16" hidden="1" x14ac:dyDescent="0.25">
      <c r="A944" t="s">
        <v>17</v>
      </c>
      <c r="B944" t="s">
        <v>16</v>
      </c>
      <c r="C944" t="s">
        <v>3210</v>
      </c>
      <c r="D944" t="s">
        <v>754</v>
      </c>
      <c r="E944" t="s">
        <v>755</v>
      </c>
      <c r="F944" t="s">
        <v>202</v>
      </c>
      <c r="G944">
        <v>146710</v>
      </c>
      <c r="H944" s="9">
        <v>6</v>
      </c>
      <c r="I944" s="1">
        <v>45443</v>
      </c>
      <c r="J944">
        <v>5</v>
      </c>
      <c r="K944">
        <v>2024</v>
      </c>
      <c r="L944" t="s">
        <v>113</v>
      </c>
      <c r="M944">
        <v>38.880000000000003</v>
      </c>
      <c r="N944" t="s">
        <v>4624</v>
      </c>
      <c r="O944">
        <v>64.703599999999994</v>
      </c>
      <c r="P944" t="s">
        <v>12</v>
      </c>
    </row>
    <row r="945" spans="1:16" hidden="1" x14ac:dyDescent="0.25">
      <c r="A945" t="s">
        <v>17</v>
      </c>
      <c r="B945" t="s">
        <v>16</v>
      </c>
      <c r="C945" t="s">
        <v>3240</v>
      </c>
      <c r="D945" t="s">
        <v>813</v>
      </c>
      <c r="E945" t="s">
        <v>814</v>
      </c>
      <c r="F945" t="s">
        <v>202</v>
      </c>
      <c r="G945">
        <v>146710</v>
      </c>
      <c r="H945" s="9">
        <v>4</v>
      </c>
      <c r="I945" s="1">
        <v>45443</v>
      </c>
      <c r="J945">
        <v>5</v>
      </c>
      <c r="K945">
        <v>2024</v>
      </c>
      <c r="L945" t="s">
        <v>113</v>
      </c>
      <c r="M945">
        <v>602</v>
      </c>
      <c r="N945" t="s">
        <v>4624</v>
      </c>
      <c r="O945">
        <v>1001.8406</v>
      </c>
      <c r="P945" t="s">
        <v>12</v>
      </c>
    </row>
    <row r="946" spans="1:16" hidden="1" x14ac:dyDescent="0.25">
      <c r="A946" t="s">
        <v>39</v>
      </c>
      <c r="B946" t="s">
        <v>38</v>
      </c>
      <c r="C946" t="s">
        <v>472</v>
      </c>
      <c r="D946" t="s">
        <v>67</v>
      </c>
      <c r="E946" t="s">
        <v>68</v>
      </c>
      <c r="F946" t="s">
        <v>202</v>
      </c>
      <c r="G946">
        <v>146679</v>
      </c>
      <c r="H946" s="9">
        <v>1</v>
      </c>
      <c r="I946" s="1">
        <v>45406</v>
      </c>
      <c r="J946">
        <v>4</v>
      </c>
      <c r="K946">
        <v>2024</v>
      </c>
      <c r="L946" t="s">
        <v>37</v>
      </c>
      <c r="M946">
        <v>28.25</v>
      </c>
      <c r="N946" t="s">
        <v>4615</v>
      </c>
      <c r="O946">
        <v>44.025799999999997</v>
      </c>
      <c r="P946" t="s">
        <v>12</v>
      </c>
    </row>
    <row r="947" spans="1:16" hidden="1" x14ac:dyDescent="0.25">
      <c r="A947" t="s">
        <v>39</v>
      </c>
      <c r="B947" t="s">
        <v>16</v>
      </c>
      <c r="C947" t="s">
        <v>576</v>
      </c>
      <c r="D947" t="s">
        <v>90</v>
      </c>
      <c r="E947" t="s">
        <v>91</v>
      </c>
      <c r="F947" t="s">
        <v>202</v>
      </c>
      <c r="G947">
        <v>146678</v>
      </c>
      <c r="H947" s="9">
        <v>1</v>
      </c>
      <c r="I947" s="1">
        <v>45406</v>
      </c>
      <c r="J947">
        <v>4</v>
      </c>
      <c r="K947">
        <v>2024</v>
      </c>
      <c r="L947" t="s">
        <v>37</v>
      </c>
      <c r="M947">
        <v>33.5</v>
      </c>
      <c r="N947" t="s">
        <v>4615</v>
      </c>
      <c r="O947">
        <v>52.207599999999999</v>
      </c>
      <c r="P947" t="s">
        <v>12</v>
      </c>
    </row>
    <row r="948" spans="1:16" hidden="1" x14ac:dyDescent="0.25">
      <c r="A948" t="s">
        <v>39</v>
      </c>
      <c r="B948" t="s">
        <v>38</v>
      </c>
      <c r="C948" t="s">
        <v>478</v>
      </c>
      <c r="D948" t="s">
        <v>35</v>
      </c>
      <c r="E948" t="s">
        <v>36</v>
      </c>
      <c r="F948" t="s">
        <v>202</v>
      </c>
      <c r="G948">
        <v>146677</v>
      </c>
      <c r="H948" s="9">
        <v>1</v>
      </c>
      <c r="I948" s="1">
        <v>45406</v>
      </c>
      <c r="J948">
        <v>4</v>
      </c>
      <c r="K948">
        <v>2024</v>
      </c>
      <c r="L948" t="s">
        <v>37</v>
      </c>
      <c r="M948">
        <v>28.25</v>
      </c>
      <c r="N948" t="s">
        <v>4615</v>
      </c>
      <c r="O948">
        <v>44.025799999999997</v>
      </c>
      <c r="P948" t="s">
        <v>12</v>
      </c>
    </row>
    <row r="949" spans="1:16" hidden="1" x14ac:dyDescent="0.25">
      <c r="A949" t="s">
        <v>39</v>
      </c>
      <c r="B949" t="s">
        <v>38</v>
      </c>
      <c r="C949" t="s">
        <v>3262</v>
      </c>
      <c r="D949" t="s">
        <v>884</v>
      </c>
      <c r="E949" t="s">
        <v>885</v>
      </c>
      <c r="F949" t="s">
        <v>202</v>
      </c>
      <c r="G949">
        <v>146676</v>
      </c>
      <c r="H949" s="9">
        <v>1</v>
      </c>
      <c r="I949" s="1">
        <v>45406</v>
      </c>
      <c r="J949">
        <v>4</v>
      </c>
      <c r="K949">
        <v>2024</v>
      </c>
      <c r="L949" t="s">
        <v>37</v>
      </c>
      <c r="M949">
        <v>28.25</v>
      </c>
      <c r="N949" t="s">
        <v>4615</v>
      </c>
      <c r="O949">
        <v>44.025799999999997</v>
      </c>
      <c r="P949" t="s">
        <v>12</v>
      </c>
    </row>
    <row r="950" spans="1:16" hidden="1" x14ac:dyDescent="0.25">
      <c r="A950" t="s">
        <v>39</v>
      </c>
      <c r="B950" t="s">
        <v>16</v>
      </c>
      <c r="C950" t="s">
        <v>576</v>
      </c>
      <c r="D950" t="s">
        <v>90</v>
      </c>
      <c r="E950" t="s">
        <v>91</v>
      </c>
      <c r="F950" t="s">
        <v>202</v>
      </c>
      <c r="G950">
        <v>146675</v>
      </c>
      <c r="H950" s="9">
        <v>1</v>
      </c>
      <c r="I950" s="1">
        <v>45406</v>
      </c>
      <c r="J950">
        <v>4</v>
      </c>
      <c r="K950">
        <v>2024</v>
      </c>
      <c r="L950" t="s">
        <v>37</v>
      </c>
      <c r="M950">
        <v>33.5</v>
      </c>
      <c r="N950" t="s">
        <v>4615</v>
      </c>
      <c r="O950">
        <v>52.207599999999999</v>
      </c>
      <c r="P950" t="s">
        <v>12</v>
      </c>
    </row>
    <row r="951" spans="1:16" hidden="1" x14ac:dyDescent="0.25">
      <c r="A951" t="s">
        <v>39</v>
      </c>
      <c r="B951" t="s">
        <v>38</v>
      </c>
      <c r="C951" t="s">
        <v>506</v>
      </c>
      <c r="D951" t="s">
        <v>52</v>
      </c>
      <c r="E951" t="s">
        <v>53</v>
      </c>
      <c r="F951" t="s">
        <v>202</v>
      </c>
      <c r="G951">
        <v>146674</v>
      </c>
      <c r="H951" s="9">
        <v>1</v>
      </c>
      <c r="I951" s="1">
        <v>45406</v>
      </c>
      <c r="J951">
        <v>4</v>
      </c>
      <c r="K951">
        <v>2024</v>
      </c>
      <c r="L951" t="s">
        <v>37</v>
      </c>
      <c r="M951">
        <v>28.25</v>
      </c>
      <c r="N951" t="s">
        <v>4615</v>
      </c>
      <c r="O951">
        <v>44.025799999999997</v>
      </c>
      <c r="P951" t="s">
        <v>12</v>
      </c>
    </row>
    <row r="952" spans="1:16" hidden="1" x14ac:dyDescent="0.25">
      <c r="A952" t="s">
        <v>39</v>
      </c>
      <c r="B952" t="s">
        <v>38</v>
      </c>
      <c r="C952" t="s">
        <v>478</v>
      </c>
      <c r="D952" t="s">
        <v>35</v>
      </c>
      <c r="E952" t="s">
        <v>36</v>
      </c>
      <c r="F952" t="s">
        <v>202</v>
      </c>
      <c r="G952">
        <v>146671</v>
      </c>
      <c r="H952" s="9">
        <v>1</v>
      </c>
      <c r="I952" s="1">
        <v>45406</v>
      </c>
      <c r="J952">
        <v>4</v>
      </c>
      <c r="K952">
        <v>2024</v>
      </c>
      <c r="L952" t="s">
        <v>37</v>
      </c>
      <c r="M952">
        <v>28.25</v>
      </c>
      <c r="N952" t="s">
        <v>4615</v>
      </c>
      <c r="O952">
        <v>44.025799999999997</v>
      </c>
      <c r="P952" t="s">
        <v>12</v>
      </c>
    </row>
    <row r="953" spans="1:16" hidden="1" x14ac:dyDescent="0.25">
      <c r="A953" t="s">
        <v>39</v>
      </c>
      <c r="B953" t="s">
        <v>16</v>
      </c>
      <c r="C953" t="s">
        <v>509</v>
      </c>
      <c r="D953" t="s">
        <v>76</v>
      </c>
      <c r="E953" t="s">
        <v>76</v>
      </c>
      <c r="F953" t="s">
        <v>202</v>
      </c>
      <c r="G953">
        <v>146667</v>
      </c>
      <c r="H953" s="9">
        <v>1</v>
      </c>
      <c r="I953" s="1">
        <v>45406</v>
      </c>
      <c r="J953">
        <v>4</v>
      </c>
      <c r="K953">
        <v>2024</v>
      </c>
      <c r="L953" t="s">
        <v>37</v>
      </c>
      <c r="M953">
        <v>28.5</v>
      </c>
      <c r="N953" t="s">
        <v>4615</v>
      </c>
      <c r="O953">
        <v>44.415399999999998</v>
      </c>
      <c r="P953" t="s">
        <v>12</v>
      </c>
    </row>
    <row r="954" spans="1:16" hidden="1" x14ac:dyDescent="0.25">
      <c r="A954" t="s">
        <v>39</v>
      </c>
      <c r="B954" t="s">
        <v>38</v>
      </c>
      <c r="C954" t="s">
        <v>515</v>
      </c>
      <c r="D954" t="s">
        <v>42</v>
      </c>
      <c r="E954" t="s">
        <v>43</v>
      </c>
      <c r="F954" t="s">
        <v>202</v>
      </c>
      <c r="G954">
        <v>146665</v>
      </c>
      <c r="H954" s="9">
        <v>1</v>
      </c>
      <c r="I954" s="1">
        <v>45406</v>
      </c>
      <c r="J954">
        <v>4</v>
      </c>
      <c r="K954">
        <v>2024</v>
      </c>
      <c r="L954" t="s">
        <v>37</v>
      </c>
      <c r="M954">
        <v>28.25</v>
      </c>
      <c r="N954" t="s">
        <v>4615</v>
      </c>
      <c r="O954">
        <v>44.025799999999997</v>
      </c>
      <c r="P954" t="s">
        <v>12</v>
      </c>
    </row>
    <row r="955" spans="1:16" hidden="1" x14ac:dyDescent="0.25">
      <c r="A955" t="s">
        <v>17</v>
      </c>
      <c r="B955" t="s">
        <v>118</v>
      </c>
      <c r="C955" t="s">
        <v>568</v>
      </c>
      <c r="D955" t="s">
        <v>116</v>
      </c>
      <c r="E955" t="s">
        <v>117</v>
      </c>
      <c r="F955" t="s">
        <v>202</v>
      </c>
      <c r="G955">
        <v>146640</v>
      </c>
      <c r="H955" s="9">
        <v>83</v>
      </c>
      <c r="I955" s="1">
        <v>45448</v>
      </c>
      <c r="J955">
        <v>6</v>
      </c>
      <c r="K955">
        <v>2024</v>
      </c>
      <c r="L955" t="s">
        <v>106</v>
      </c>
      <c r="M955">
        <v>80</v>
      </c>
      <c r="N955" t="s">
        <v>4618</v>
      </c>
      <c r="O955">
        <v>124.67489999999999</v>
      </c>
      <c r="P955" t="s">
        <v>30</v>
      </c>
    </row>
    <row r="956" spans="1:16" hidden="1" x14ac:dyDescent="0.25">
      <c r="A956" t="s">
        <v>17</v>
      </c>
      <c r="B956" t="s">
        <v>118</v>
      </c>
      <c r="C956" t="s">
        <v>534</v>
      </c>
      <c r="D956" t="s">
        <v>122</v>
      </c>
      <c r="E956" t="s">
        <v>123</v>
      </c>
      <c r="F956" t="s">
        <v>202</v>
      </c>
      <c r="G956">
        <v>146640</v>
      </c>
      <c r="H956" s="9">
        <v>85</v>
      </c>
      <c r="I956" s="1">
        <v>45448</v>
      </c>
      <c r="J956">
        <v>6</v>
      </c>
      <c r="K956">
        <v>2024</v>
      </c>
      <c r="L956" t="s">
        <v>106</v>
      </c>
      <c r="M956">
        <v>80</v>
      </c>
      <c r="N956" t="s">
        <v>4618</v>
      </c>
      <c r="O956">
        <v>124.67489999999999</v>
      </c>
      <c r="P956" t="s">
        <v>30</v>
      </c>
    </row>
    <row r="957" spans="1:16" hidden="1" x14ac:dyDescent="0.25">
      <c r="A957" t="s">
        <v>17</v>
      </c>
      <c r="B957" t="s">
        <v>118</v>
      </c>
      <c r="C957" t="s">
        <v>516</v>
      </c>
      <c r="D957" t="s">
        <v>124</v>
      </c>
      <c r="E957" t="s">
        <v>125</v>
      </c>
      <c r="F957" t="s">
        <v>202</v>
      </c>
      <c r="G957">
        <v>146640</v>
      </c>
      <c r="H957" s="9">
        <v>50</v>
      </c>
      <c r="I957" s="1">
        <v>45448</v>
      </c>
      <c r="J957">
        <v>6</v>
      </c>
      <c r="K957">
        <v>2024</v>
      </c>
      <c r="L957" t="s">
        <v>106</v>
      </c>
      <c r="M957">
        <v>84</v>
      </c>
      <c r="N957" t="s">
        <v>4618</v>
      </c>
      <c r="O957">
        <v>130.90860000000001</v>
      </c>
      <c r="P957" t="s">
        <v>30</v>
      </c>
    </row>
    <row r="958" spans="1:16" hidden="1" x14ac:dyDescent="0.25">
      <c r="A958" t="s">
        <v>17</v>
      </c>
      <c r="B958" t="s">
        <v>118</v>
      </c>
      <c r="C958" t="s">
        <v>517</v>
      </c>
      <c r="D958" t="s">
        <v>126</v>
      </c>
      <c r="E958" t="s">
        <v>127</v>
      </c>
      <c r="F958" t="s">
        <v>202</v>
      </c>
      <c r="G958">
        <v>146640</v>
      </c>
      <c r="H958" s="9">
        <v>111</v>
      </c>
      <c r="I958" s="1">
        <v>45448</v>
      </c>
      <c r="J958">
        <v>6</v>
      </c>
      <c r="K958">
        <v>2024</v>
      </c>
      <c r="L958" t="s">
        <v>106</v>
      </c>
      <c r="M958">
        <v>89.5</v>
      </c>
      <c r="N958" t="s">
        <v>4618</v>
      </c>
      <c r="O958">
        <v>139.47999999999999</v>
      </c>
      <c r="P958" t="s">
        <v>30</v>
      </c>
    </row>
    <row r="959" spans="1:16" hidden="1" x14ac:dyDescent="0.25">
      <c r="A959" t="s">
        <v>17</v>
      </c>
      <c r="B959" t="s">
        <v>199</v>
      </c>
      <c r="C959" t="s">
        <v>4500</v>
      </c>
      <c r="D959" t="s">
        <v>4501</v>
      </c>
      <c r="E959" t="s">
        <v>4502</v>
      </c>
      <c r="F959" t="s">
        <v>202</v>
      </c>
      <c r="G959">
        <v>146613</v>
      </c>
      <c r="H959" s="9">
        <v>50</v>
      </c>
      <c r="I959" s="1">
        <v>45443</v>
      </c>
      <c r="J959">
        <v>5</v>
      </c>
      <c r="K959">
        <v>2024</v>
      </c>
      <c r="L959" t="s">
        <v>106</v>
      </c>
      <c r="M959">
        <v>12.6</v>
      </c>
      <c r="N959" t="s">
        <v>4616</v>
      </c>
      <c r="O959">
        <v>19.636299999999999</v>
      </c>
      <c r="P959" t="s">
        <v>30</v>
      </c>
    </row>
    <row r="960" spans="1:16" hidden="1" x14ac:dyDescent="0.25">
      <c r="A960" t="s">
        <v>17</v>
      </c>
      <c r="B960" t="s">
        <v>26</v>
      </c>
      <c r="C960" t="s">
        <v>490</v>
      </c>
      <c r="D960" t="s">
        <v>141</v>
      </c>
      <c r="E960" t="s">
        <v>142</v>
      </c>
      <c r="F960" t="s">
        <v>202</v>
      </c>
      <c r="G960">
        <v>146606</v>
      </c>
      <c r="H960" s="9">
        <v>70</v>
      </c>
      <c r="I960" s="1">
        <v>45443</v>
      </c>
      <c r="J960">
        <v>5</v>
      </c>
      <c r="K960">
        <v>2024</v>
      </c>
      <c r="L960" t="s">
        <v>106</v>
      </c>
      <c r="M960">
        <v>1.96</v>
      </c>
      <c r="N960" t="s">
        <v>4616</v>
      </c>
      <c r="O960">
        <v>3.0545</v>
      </c>
      <c r="P960" t="s">
        <v>30</v>
      </c>
    </row>
    <row r="961" spans="1:16" hidden="1" x14ac:dyDescent="0.25">
      <c r="A961" t="s">
        <v>17</v>
      </c>
      <c r="B961" t="s">
        <v>26</v>
      </c>
      <c r="C961" t="s">
        <v>628</v>
      </c>
      <c r="D961" t="s">
        <v>145</v>
      </c>
      <c r="E961" t="s">
        <v>146</v>
      </c>
      <c r="F961" t="s">
        <v>202</v>
      </c>
      <c r="G961">
        <v>146606</v>
      </c>
      <c r="H961" s="9">
        <v>35</v>
      </c>
      <c r="I961" s="1">
        <v>45443</v>
      </c>
      <c r="J961">
        <v>5</v>
      </c>
      <c r="K961">
        <v>2024</v>
      </c>
      <c r="L961" t="s">
        <v>106</v>
      </c>
      <c r="M961">
        <v>3.7</v>
      </c>
      <c r="N961" t="s">
        <v>4616</v>
      </c>
      <c r="O961">
        <v>5.7662000000000004</v>
      </c>
      <c r="P961" t="s">
        <v>30</v>
      </c>
    </row>
    <row r="962" spans="1:16" hidden="1" x14ac:dyDescent="0.25">
      <c r="A962" t="s">
        <v>17</v>
      </c>
      <c r="B962" t="s">
        <v>26</v>
      </c>
      <c r="C962" t="s">
        <v>553</v>
      </c>
      <c r="D962" t="s">
        <v>149</v>
      </c>
      <c r="E962" t="s">
        <v>150</v>
      </c>
      <c r="F962" t="s">
        <v>202</v>
      </c>
      <c r="G962">
        <v>146606</v>
      </c>
      <c r="H962" s="9">
        <v>10</v>
      </c>
      <c r="I962" s="1">
        <v>45443</v>
      </c>
      <c r="J962">
        <v>5</v>
      </c>
      <c r="K962">
        <v>2024</v>
      </c>
      <c r="L962" t="s">
        <v>106</v>
      </c>
      <c r="M962">
        <v>0.48</v>
      </c>
      <c r="N962" t="s">
        <v>4616</v>
      </c>
      <c r="O962">
        <v>0.748</v>
      </c>
      <c r="P962" t="s">
        <v>30</v>
      </c>
    </row>
    <row r="963" spans="1:16" hidden="1" x14ac:dyDescent="0.25">
      <c r="A963" t="s">
        <v>17</v>
      </c>
      <c r="B963" t="s">
        <v>26</v>
      </c>
      <c r="C963" t="s">
        <v>494</v>
      </c>
      <c r="D963" t="s">
        <v>151</v>
      </c>
      <c r="E963" t="s">
        <v>152</v>
      </c>
      <c r="F963" t="s">
        <v>202</v>
      </c>
      <c r="G963">
        <v>146606</v>
      </c>
      <c r="H963" s="9">
        <v>10</v>
      </c>
      <c r="I963" s="1">
        <v>45443</v>
      </c>
      <c r="J963">
        <v>5</v>
      </c>
      <c r="K963">
        <v>2024</v>
      </c>
      <c r="L963" t="s">
        <v>106</v>
      </c>
      <c r="M963">
        <v>1.6</v>
      </c>
      <c r="N963" t="s">
        <v>4616</v>
      </c>
      <c r="O963">
        <v>2.4935</v>
      </c>
      <c r="P963" t="s">
        <v>30</v>
      </c>
    </row>
    <row r="964" spans="1:16" hidden="1" x14ac:dyDescent="0.25">
      <c r="A964" t="s">
        <v>17</v>
      </c>
      <c r="B964" t="s">
        <v>26</v>
      </c>
      <c r="C964" t="s">
        <v>495</v>
      </c>
      <c r="D964" t="s">
        <v>153</v>
      </c>
      <c r="E964" t="s">
        <v>154</v>
      </c>
      <c r="F964" t="s">
        <v>202</v>
      </c>
      <c r="G964">
        <v>146606</v>
      </c>
      <c r="H964" s="9">
        <v>15</v>
      </c>
      <c r="I964" s="1">
        <v>45443</v>
      </c>
      <c r="J964">
        <v>5</v>
      </c>
      <c r="K964">
        <v>2024</v>
      </c>
      <c r="L964" t="s">
        <v>106</v>
      </c>
      <c r="M964">
        <v>0.48</v>
      </c>
      <c r="N964" t="s">
        <v>4616</v>
      </c>
      <c r="O964">
        <v>0.748</v>
      </c>
      <c r="P964" t="s">
        <v>30</v>
      </c>
    </row>
    <row r="965" spans="1:16" hidden="1" x14ac:dyDescent="0.25">
      <c r="A965" t="s">
        <v>17</v>
      </c>
      <c r="B965" t="s">
        <v>26</v>
      </c>
      <c r="C965" t="s">
        <v>633</v>
      </c>
      <c r="D965" t="s">
        <v>155</v>
      </c>
      <c r="E965" t="s">
        <v>156</v>
      </c>
      <c r="F965" t="s">
        <v>202</v>
      </c>
      <c r="G965">
        <v>146606</v>
      </c>
      <c r="H965" s="9">
        <v>20</v>
      </c>
      <c r="I965" s="1">
        <v>45443</v>
      </c>
      <c r="J965">
        <v>5</v>
      </c>
      <c r="K965">
        <v>2024</v>
      </c>
      <c r="L965" t="s">
        <v>106</v>
      </c>
      <c r="M965">
        <v>0.48</v>
      </c>
      <c r="N965" t="s">
        <v>4616</v>
      </c>
      <c r="O965">
        <v>0.748</v>
      </c>
      <c r="P965" t="s">
        <v>30</v>
      </c>
    </row>
    <row r="966" spans="1:16" hidden="1" x14ac:dyDescent="0.25">
      <c r="A966" t="s">
        <v>17</v>
      </c>
      <c r="B966" t="s">
        <v>26</v>
      </c>
      <c r="C966" t="s">
        <v>489</v>
      </c>
      <c r="D966" t="s">
        <v>157</v>
      </c>
      <c r="E966" t="s">
        <v>158</v>
      </c>
      <c r="F966" t="s">
        <v>202</v>
      </c>
      <c r="G966">
        <v>146606</v>
      </c>
      <c r="H966" s="9">
        <v>20</v>
      </c>
      <c r="I966" s="1">
        <v>45443</v>
      </c>
      <c r="J966">
        <v>5</v>
      </c>
      <c r="K966">
        <v>2024</v>
      </c>
      <c r="L966" t="s">
        <v>106</v>
      </c>
      <c r="M966">
        <v>1.6</v>
      </c>
      <c r="N966" t="s">
        <v>4616</v>
      </c>
      <c r="O966">
        <v>2.4935</v>
      </c>
      <c r="P966" t="s">
        <v>30</v>
      </c>
    </row>
    <row r="967" spans="1:16" hidden="1" x14ac:dyDescent="0.25">
      <c r="A967" t="s">
        <v>17</v>
      </c>
      <c r="B967" t="s">
        <v>26</v>
      </c>
      <c r="C967" t="s">
        <v>558</v>
      </c>
      <c r="D967" t="s">
        <v>159</v>
      </c>
      <c r="E967" t="s">
        <v>160</v>
      </c>
      <c r="F967" t="s">
        <v>202</v>
      </c>
      <c r="G967">
        <v>146606</v>
      </c>
      <c r="H967" s="9">
        <v>25</v>
      </c>
      <c r="I967" s="1">
        <v>45443</v>
      </c>
      <c r="J967">
        <v>5</v>
      </c>
      <c r="K967">
        <v>2024</v>
      </c>
      <c r="L967" t="s">
        <v>106</v>
      </c>
      <c r="M967">
        <v>0.48</v>
      </c>
      <c r="N967" t="s">
        <v>4616</v>
      </c>
      <c r="O967">
        <v>0.748</v>
      </c>
      <c r="P967" t="s">
        <v>30</v>
      </c>
    </row>
    <row r="968" spans="1:16" hidden="1" x14ac:dyDescent="0.25">
      <c r="A968" t="s">
        <v>17</v>
      </c>
      <c r="B968" t="s">
        <v>26</v>
      </c>
      <c r="C968" t="s">
        <v>631</v>
      </c>
      <c r="D968" t="s">
        <v>161</v>
      </c>
      <c r="E968" t="s">
        <v>162</v>
      </c>
      <c r="F968" t="s">
        <v>202</v>
      </c>
      <c r="G968">
        <v>146606</v>
      </c>
      <c r="H968" s="9">
        <v>25</v>
      </c>
      <c r="I968" s="1">
        <v>45443</v>
      </c>
      <c r="J968">
        <v>5</v>
      </c>
      <c r="K968">
        <v>2024</v>
      </c>
      <c r="L968" t="s">
        <v>106</v>
      </c>
      <c r="M968">
        <v>0.48</v>
      </c>
      <c r="N968" t="s">
        <v>4616</v>
      </c>
      <c r="O968">
        <v>0.748</v>
      </c>
      <c r="P968" t="s">
        <v>30</v>
      </c>
    </row>
    <row r="969" spans="1:16" hidden="1" x14ac:dyDescent="0.25">
      <c r="A969" t="s">
        <v>17</v>
      </c>
      <c r="B969" t="s">
        <v>26</v>
      </c>
      <c r="C969" t="s">
        <v>488</v>
      </c>
      <c r="D969" t="s">
        <v>163</v>
      </c>
      <c r="E969" t="s">
        <v>164</v>
      </c>
      <c r="F969" t="s">
        <v>202</v>
      </c>
      <c r="G969">
        <v>146606</v>
      </c>
      <c r="H969" s="9">
        <v>28</v>
      </c>
      <c r="I969" s="1">
        <v>45443</v>
      </c>
      <c r="J969">
        <v>5</v>
      </c>
      <c r="K969">
        <v>2024</v>
      </c>
      <c r="L969" t="s">
        <v>106</v>
      </c>
      <c r="M969">
        <v>0.4</v>
      </c>
      <c r="N969" t="s">
        <v>4616</v>
      </c>
      <c r="O969">
        <v>0.62339999999999995</v>
      </c>
      <c r="P969" t="s">
        <v>30</v>
      </c>
    </row>
    <row r="970" spans="1:16" hidden="1" x14ac:dyDescent="0.25">
      <c r="A970" t="s">
        <v>17</v>
      </c>
      <c r="B970" t="s">
        <v>26</v>
      </c>
      <c r="C970" t="s">
        <v>557</v>
      </c>
      <c r="D970" t="s">
        <v>165</v>
      </c>
      <c r="E970" t="s">
        <v>166</v>
      </c>
      <c r="F970" t="s">
        <v>202</v>
      </c>
      <c r="G970">
        <v>146606</v>
      </c>
      <c r="H970" s="9">
        <v>15</v>
      </c>
      <c r="I970" s="1">
        <v>45443</v>
      </c>
      <c r="J970">
        <v>5</v>
      </c>
      <c r="K970">
        <v>2024</v>
      </c>
      <c r="L970" t="s">
        <v>106</v>
      </c>
      <c r="M970">
        <v>3.51</v>
      </c>
      <c r="N970" t="s">
        <v>4616</v>
      </c>
      <c r="O970">
        <v>5.4701000000000004</v>
      </c>
      <c r="P970" t="s">
        <v>30</v>
      </c>
    </row>
    <row r="971" spans="1:16" hidden="1" x14ac:dyDescent="0.25">
      <c r="A971" t="s">
        <v>17</v>
      </c>
      <c r="B971" t="s">
        <v>26</v>
      </c>
      <c r="C971" t="s">
        <v>503</v>
      </c>
      <c r="D971" t="s">
        <v>167</v>
      </c>
      <c r="E971" t="s">
        <v>168</v>
      </c>
      <c r="F971" t="s">
        <v>202</v>
      </c>
      <c r="G971">
        <v>146606</v>
      </c>
      <c r="H971" s="9">
        <v>45</v>
      </c>
      <c r="I971" s="1">
        <v>45443</v>
      </c>
      <c r="J971">
        <v>5</v>
      </c>
      <c r="K971">
        <v>2024</v>
      </c>
      <c r="L971" t="s">
        <v>106</v>
      </c>
      <c r="M971">
        <v>5.76</v>
      </c>
      <c r="N971" t="s">
        <v>4616</v>
      </c>
      <c r="O971">
        <v>8.9765999999999995</v>
      </c>
      <c r="P971" t="s">
        <v>30</v>
      </c>
    </row>
    <row r="972" spans="1:16" hidden="1" x14ac:dyDescent="0.25">
      <c r="A972" t="s">
        <v>17</v>
      </c>
      <c r="B972" t="s">
        <v>26</v>
      </c>
      <c r="C972" t="s">
        <v>497</v>
      </c>
      <c r="D972" t="s">
        <v>169</v>
      </c>
      <c r="E972" t="s">
        <v>170</v>
      </c>
      <c r="F972" t="s">
        <v>202</v>
      </c>
      <c r="G972">
        <v>146606</v>
      </c>
      <c r="H972" s="9">
        <v>35</v>
      </c>
      <c r="I972" s="1">
        <v>45443</v>
      </c>
      <c r="J972">
        <v>5</v>
      </c>
      <c r="K972">
        <v>2024</v>
      </c>
      <c r="L972" t="s">
        <v>106</v>
      </c>
      <c r="M972">
        <v>6.7</v>
      </c>
      <c r="N972" t="s">
        <v>4616</v>
      </c>
      <c r="O972">
        <v>10.4415</v>
      </c>
      <c r="P972" t="s">
        <v>30</v>
      </c>
    </row>
    <row r="973" spans="1:16" hidden="1" x14ac:dyDescent="0.25">
      <c r="A973" t="s">
        <v>17</v>
      </c>
      <c r="B973" t="s">
        <v>26</v>
      </c>
      <c r="C973" t="s">
        <v>556</v>
      </c>
      <c r="D973" t="s">
        <v>171</v>
      </c>
      <c r="E973" t="s">
        <v>172</v>
      </c>
      <c r="F973" t="s">
        <v>202</v>
      </c>
      <c r="G973">
        <v>146606</v>
      </c>
      <c r="H973" s="9">
        <v>15</v>
      </c>
      <c r="I973" s="1">
        <v>45443</v>
      </c>
      <c r="J973">
        <v>5</v>
      </c>
      <c r="K973">
        <v>2024</v>
      </c>
      <c r="L973" t="s">
        <v>106</v>
      </c>
      <c r="M973">
        <v>6.28</v>
      </c>
      <c r="N973" t="s">
        <v>4616</v>
      </c>
      <c r="O973">
        <v>9.7870000000000008</v>
      </c>
      <c r="P973" t="s">
        <v>30</v>
      </c>
    </row>
    <row r="974" spans="1:16" hidden="1" x14ac:dyDescent="0.25">
      <c r="A974" t="s">
        <v>17</v>
      </c>
      <c r="B974" t="s">
        <v>26</v>
      </c>
      <c r="C974" t="s">
        <v>634</v>
      </c>
      <c r="D974" t="s">
        <v>175</v>
      </c>
      <c r="E974" t="s">
        <v>176</v>
      </c>
      <c r="F974" t="s">
        <v>202</v>
      </c>
      <c r="G974">
        <v>146606</v>
      </c>
      <c r="H974" s="9">
        <v>5</v>
      </c>
      <c r="I974" s="1">
        <v>45443</v>
      </c>
      <c r="J974">
        <v>5</v>
      </c>
      <c r="K974">
        <v>2024</v>
      </c>
      <c r="L974" t="s">
        <v>106</v>
      </c>
      <c r="M974">
        <v>7.4</v>
      </c>
      <c r="N974" t="s">
        <v>4616</v>
      </c>
      <c r="O974">
        <v>11.532400000000001</v>
      </c>
      <c r="P974" t="s">
        <v>30</v>
      </c>
    </row>
    <row r="975" spans="1:16" hidden="1" x14ac:dyDescent="0.25">
      <c r="A975" t="s">
        <v>17</v>
      </c>
      <c r="B975" t="s">
        <v>112</v>
      </c>
      <c r="C975" t="s">
        <v>457</v>
      </c>
      <c r="D975" t="s">
        <v>256</v>
      </c>
      <c r="E975" t="s">
        <v>257</v>
      </c>
      <c r="F975" t="s">
        <v>1638</v>
      </c>
      <c r="G975">
        <v>146606</v>
      </c>
      <c r="H975" s="9">
        <v>100</v>
      </c>
      <c r="I975" s="1">
        <v>45443</v>
      </c>
      <c r="J975">
        <v>5</v>
      </c>
      <c r="K975">
        <v>2024</v>
      </c>
      <c r="L975" t="s">
        <v>106</v>
      </c>
      <c r="M975">
        <v>74.5</v>
      </c>
      <c r="N975" t="s">
        <v>4616</v>
      </c>
      <c r="O975">
        <v>116.1035</v>
      </c>
      <c r="P975" t="s">
        <v>30</v>
      </c>
    </row>
    <row r="976" spans="1:16" hidden="1" x14ac:dyDescent="0.25">
      <c r="A976" t="s">
        <v>17</v>
      </c>
      <c r="B976" t="s">
        <v>112</v>
      </c>
      <c r="C976" t="s">
        <v>458</v>
      </c>
      <c r="D976" t="s">
        <v>258</v>
      </c>
      <c r="E976" t="s">
        <v>259</v>
      </c>
      <c r="F976" t="s">
        <v>1638</v>
      </c>
      <c r="G976">
        <v>146606</v>
      </c>
      <c r="H976" s="9">
        <v>100</v>
      </c>
      <c r="I976" s="1">
        <v>45443</v>
      </c>
      <c r="J976">
        <v>5</v>
      </c>
      <c r="K976">
        <v>2024</v>
      </c>
      <c r="L976" t="s">
        <v>106</v>
      </c>
      <c r="M976">
        <v>85.49</v>
      </c>
      <c r="N976" t="s">
        <v>4616</v>
      </c>
      <c r="O976">
        <v>133.23070000000001</v>
      </c>
      <c r="P976" t="s">
        <v>30</v>
      </c>
    </row>
    <row r="977" spans="1:16" hidden="1" x14ac:dyDescent="0.25">
      <c r="A977" t="s">
        <v>17</v>
      </c>
      <c r="B977" t="s">
        <v>202</v>
      </c>
      <c r="C977" t="s">
        <v>493</v>
      </c>
      <c r="D977" t="s">
        <v>262</v>
      </c>
      <c r="E977" t="s">
        <v>263</v>
      </c>
      <c r="F977" t="s">
        <v>202</v>
      </c>
      <c r="G977">
        <v>146606</v>
      </c>
      <c r="H977" s="9">
        <v>12</v>
      </c>
      <c r="I977" s="1">
        <v>45443</v>
      </c>
      <c r="J977">
        <v>5</v>
      </c>
      <c r="K977">
        <v>2024</v>
      </c>
      <c r="L977" t="s">
        <v>106</v>
      </c>
      <c r="M977">
        <v>17.64</v>
      </c>
      <c r="N977" t="s">
        <v>4616</v>
      </c>
      <c r="O977">
        <v>27.4908</v>
      </c>
      <c r="P977" t="s">
        <v>30</v>
      </c>
    </row>
    <row r="978" spans="1:16" hidden="1" x14ac:dyDescent="0.25">
      <c r="A978" t="s">
        <v>17</v>
      </c>
      <c r="B978" t="s">
        <v>112</v>
      </c>
      <c r="C978" t="s">
        <v>462</v>
      </c>
      <c r="D978" t="s">
        <v>272</v>
      </c>
      <c r="E978" t="s">
        <v>273</v>
      </c>
      <c r="F978" t="s">
        <v>1672</v>
      </c>
      <c r="G978">
        <v>146606</v>
      </c>
      <c r="H978" s="9">
        <v>100</v>
      </c>
      <c r="I978" s="1">
        <v>45443</v>
      </c>
      <c r="J978">
        <v>5</v>
      </c>
      <c r="K978">
        <v>2024</v>
      </c>
      <c r="L978" t="s">
        <v>106</v>
      </c>
      <c r="M978">
        <v>100.14</v>
      </c>
      <c r="N978" t="s">
        <v>4616</v>
      </c>
      <c r="O978">
        <v>156.06180000000001</v>
      </c>
      <c r="P978" t="s">
        <v>30</v>
      </c>
    </row>
    <row r="979" spans="1:16" hidden="1" x14ac:dyDescent="0.25">
      <c r="A979" t="s">
        <v>17</v>
      </c>
      <c r="B979" t="s">
        <v>112</v>
      </c>
      <c r="C979" t="s">
        <v>463</v>
      </c>
      <c r="D979" t="s">
        <v>274</v>
      </c>
      <c r="E979" t="s">
        <v>275</v>
      </c>
      <c r="F979" t="s">
        <v>1672</v>
      </c>
      <c r="G979">
        <v>146606</v>
      </c>
      <c r="H979" s="9">
        <v>100</v>
      </c>
      <c r="I979" s="1">
        <v>45443</v>
      </c>
      <c r="J979">
        <v>5</v>
      </c>
      <c r="K979">
        <v>2024</v>
      </c>
      <c r="L979" t="s">
        <v>106</v>
      </c>
      <c r="M979">
        <v>58.37</v>
      </c>
      <c r="N979" t="s">
        <v>4616</v>
      </c>
      <c r="O979">
        <v>90.965900000000005</v>
      </c>
      <c r="P979" t="s">
        <v>30</v>
      </c>
    </row>
    <row r="980" spans="1:16" hidden="1" x14ac:dyDescent="0.25">
      <c r="A980" t="s">
        <v>17</v>
      </c>
      <c r="B980" t="s">
        <v>112</v>
      </c>
      <c r="C980" t="s">
        <v>464</v>
      </c>
      <c r="D980" t="s">
        <v>276</v>
      </c>
      <c r="E980" t="s">
        <v>277</v>
      </c>
      <c r="F980" t="s">
        <v>1672</v>
      </c>
      <c r="G980">
        <v>146606</v>
      </c>
      <c r="H980" s="9">
        <v>100</v>
      </c>
      <c r="I980" s="1">
        <v>45443</v>
      </c>
      <c r="J980">
        <v>5</v>
      </c>
      <c r="K980">
        <v>2024</v>
      </c>
      <c r="L980" t="s">
        <v>106</v>
      </c>
      <c r="M980">
        <v>81.17</v>
      </c>
      <c r="N980" t="s">
        <v>4616</v>
      </c>
      <c r="O980">
        <v>126.4982</v>
      </c>
      <c r="P980" t="s">
        <v>30</v>
      </c>
    </row>
    <row r="981" spans="1:16" hidden="1" x14ac:dyDescent="0.25">
      <c r="A981" t="s">
        <v>17</v>
      </c>
      <c r="B981" t="s">
        <v>202</v>
      </c>
      <c r="C981" t="s">
        <v>505</v>
      </c>
      <c r="D981" t="s">
        <v>268</v>
      </c>
      <c r="E981" t="s">
        <v>269</v>
      </c>
      <c r="F981" t="s">
        <v>202</v>
      </c>
      <c r="G981">
        <v>146606</v>
      </c>
      <c r="H981" s="9">
        <v>30</v>
      </c>
      <c r="I981" s="1">
        <v>45443</v>
      </c>
      <c r="J981">
        <v>5</v>
      </c>
      <c r="K981">
        <v>2024</v>
      </c>
      <c r="L981" t="s">
        <v>106</v>
      </c>
      <c r="M981">
        <v>27.69</v>
      </c>
      <c r="N981" t="s">
        <v>4616</v>
      </c>
      <c r="O981">
        <v>43.153100000000002</v>
      </c>
      <c r="P981" t="s">
        <v>30</v>
      </c>
    </row>
    <row r="982" spans="1:16" hidden="1" x14ac:dyDescent="0.25">
      <c r="A982" t="s">
        <v>17</v>
      </c>
      <c r="B982" t="s">
        <v>103</v>
      </c>
      <c r="C982" t="s">
        <v>510</v>
      </c>
      <c r="D982" t="s">
        <v>295</v>
      </c>
      <c r="E982" t="s">
        <v>296</v>
      </c>
      <c r="F982" t="s">
        <v>202</v>
      </c>
      <c r="G982">
        <v>146606</v>
      </c>
      <c r="H982" s="9">
        <v>145</v>
      </c>
      <c r="I982" s="1">
        <v>45443</v>
      </c>
      <c r="J982">
        <v>5</v>
      </c>
      <c r="K982">
        <v>2024</v>
      </c>
      <c r="L982" t="s">
        <v>106</v>
      </c>
      <c r="M982">
        <v>41.98</v>
      </c>
      <c r="N982" t="s">
        <v>4616</v>
      </c>
      <c r="O982">
        <v>65.423100000000005</v>
      </c>
      <c r="P982" t="s">
        <v>30</v>
      </c>
    </row>
    <row r="983" spans="1:16" hidden="1" x14ac:dyDescent="0.25">
      <c r="A983" t="s">
        <v>17</v>
      </c>
      <c r="B983" t="s">
        <v>112</v>
      </c>
      <c r="C983" t="s">
        <v>453</v>
      </c>
      <c r="D983" t="s">
        <v>392</v>
      </c>
      <c r="E983" t="s">
        <v>393</v>
      </c>
      <c r="F983" t="s">
        <v>1206</v>
      </c>
      <c r="G983">
        <v>146606</v>
      </c>
      <c r="H983" s="9">
        <v>100</v>
      </c>
      <c r="I983" s="1">
        <v>45443</v>
      </c>
      <c r="J983">
        <v>5</v>
      </c>
      <c r="K983">
        <v>2024</v>
      </c>
      <c r="L983" t="s">
        <v>106</v>
      </c>
      <c r="M983">
        <v>74</v>
      </c>
      <c r="N983" t="s">
        <v>4616</v>
      </c>
      <c r="O983">
        <v>115.32429999999999</v>
      </c>
      <c r="P983" t="s">
        <v>30</v>
      </c>
    </row>
    <row r="984" spans="1:16" hidden="1" x14ac:dyDescent="0.25">
      <c r="A984" t="s">
        <v>17</v>
      </c>
      <c r="B984" t="s">
        <v>112</v>
      </c>
      <c r="C984" t="s">
        <v>454</v>
      </c>
      <c r="D984" t="s">
        <v>394</v>
      </c>
      <c r="E984" t="s">
        <v>395</v>
      </c>
      <c r="F984" t="s">
        <v>1206</v>
      </c>
      <c r="G984">
        <v>146606</v>
      </c>
      <c r="H984" s="9">
        <v>100</v>
      </c>
      <c r="I984" s="1">
        <v>45443</v>
      </c>
      <c r="J984">
        <v>5</v>
      </c>
      <c r="K984">
        <v>2024</v>
      </c>
      <c r="L984" t="s">
        <v>106</v>
      </c>
      <c r="M984">
        <v>40.67</v>
      </c>
      <c r="N984" t="s">
        <v>4616</v>
      </c>
      <c r="O984">
        <v>63.381599999999999</v>
      </c>
      <c r="P984" t="s">
        <v>30</v>
      </c>
    </row>
    <row r="985" spans="1:16" hidden="1" x14ac:dyDescent="0.25">
      <c r="A985" t="s">
        <v>17</v>
      </c>
      <c r="B985" t="s">
        <v>112</v>
      </c>
      <c r="C985" t="s">
        <v>455</v>
      </c>
      <c r="D985" t="s">
        <v>396</v>
      </c>
      <c r="E985" t="s">
        <v>397</v>
      </c>
      <c r="F985" t="s">
        <v>1206</v>
      </c>
      <c r="G985">
        <v>146606</v>
      </c>
      <c r="H985" s="9">
        <v>100</v>
      </c>
      <c r="I985" s="1">
        <v>45443</v>
      </c>
      <c r="J985">
        <v>5</v>
      </c>
      <c r="K985">
        <v>2024</v>
      </c>
      <c r="L985" t="s">
        <v>106</v>
      </c>
      <c r="M985">
        <v>53.77</v>
      </c>
      <c r="N985" t="s">
        <v>4616</v>
      </c>
      <c r="O985">
        <v>83.7971</v>
      </c>
      <c r="P985" t="s">
        <v>30</v>
      </c>
    </row>
    <row r="986" spans="1:16" hidden="1" x14ac:dyDescent="0.25">
      <c r="A986" t="s">
        <v>17</v>
      </c>
      <c r="B986" t="s">
        <v>202</v>
      </c>
      <c r="C986" t="s">
        <v>496</v>
      </c>
      <c r="D986" t="s">
        <v>304</v>
      </c>
      <c r="E986" t="s">
        <v>305</v>
      </c>
      <c r="F986" t="s">
        <v>202</v>
      </c>
      <c r="G986">
        <v>146606</v>
      </c>
      <c r="H986" s="9">
        <v>120</v>
      </c>
      <c r="I986" s="1">
        <v>45443</v>
      </c>
      <c r="J986">
        <v>5</v>
      </c>
      <c r="K986">
        <v>2024</v>
      </c>
      <c r="L986" t="s">
        <v>106</v>
      </c>
      <c r="M986">
        <v>23.21</v>
      </c>
      <c r="N986" t="s">
        <v>4616</v>
      </c>
      <c r="O986">
        <v>36.171300000000002</v>
      </c>
      <c r="P986" t="s">
        <v>30</v>
      </c>
    </row>
    <row r="987" spans="1:16" hidden="1" x14ac:dyDescent="0.25">
      <c r="A987" t="s">
        <v>17</v>
      </c>
      <c r="B987" t="s">
        <v>202</v>
      </c>
      <c r="C987" t="s">
        <v>468</v>
      </c>
      <c r="D987" t="s">
        <v>306</v>
      </c>
      <c r="E987" t="s">
        <v>307</v>
      </c>
      <c r="F987" t="s">
        <v>202</v>
      </c>
      <c r="G987">
        <v>146606</v>
      </c>
      <c r="H987" s="9">
        <v>440</v>
      </c>
      <c r="I987" s="1">
        <v>45443</v>
      </c>
      <c r="J987">
        <v>5</v>
      </c>
      <c r="K987">
        <v>2024</v>
      </c>
      <c r="L987" t="s">
        <v>106</v>
      </c>
      <c r="M987">
        <v>0.64</v>
      </c>
      <c r="N987" t="s">
        <v>4616</v>
      </c>
      <c r="O987">
        <v>0.99739999999999995</v>
      </c>
      <c r="P987" t="s">
        <v>30</v>
      </c>
    </row>
    <row r="988" spans="1:16" hidden="1" x14ac:dyDescent="0.25">
      <c r="A988" t="s">
        <v>17</v>
      </c>
      <c r="B988" t="s">
        <v>202</v>
      </c>
      <c r="C988" t="s">
        <v>485</v>
      </c>
      <c r="D988" t="s">
        <v>308</v>
      </c>
      <c r="E988" t="s">
        <v>309</v>
      </c>
      <c r="F988" t="s">
        <v>202</v>
      </c>
      <c r="G988">
        <v>146606</v>
      </c>
      <c r="H988" s="9">
        <v>135</v>
      </c>
      <c r="I988" s="1">
        <v>45443</v>
      </c>
      <c r="J988">
        <v>5</v>
      </c>
      <c r="K988">
        <v>2024</v>
      </c>
      <c r="L988" t="s">
        <v>106</v>
      </c>
      <c r="M988">
        <v>4.3499999999999996</v>
      </c>
      <c r="N988" t="s">
        <v>4616</v>
      </c>
      <c r="O988">
        <v>6.7792000000000003</v>
      </c>
      <c r="P988" t="s">
        <v>30</v>
      </c>
    </row>
    <row r="989" spans="1:16" hidden="1" x14ac:dyDescent="0.25">
      <c r="A989" t="s">
        <v>17</v>
      </c>
      <c r="B989" t="s">
        <v>103</v>
      </c>
      <c r="C989" t="s">
        <v>511</v>
      </c>
      <c r="D989" t="s">
        <v>310</v>
      </c>
      <c r="E989" t="s">
        <v>311</v>
      </c>
      <c r="F989" t="s">
        <v>202</v>
      </c>
      <c r="G989">
        <v>146606</v>
      </c>
      <c r="H989" s="9">
        <v>100</v>
      </c>
      <c r="I989" s="1">
        <v>45443</v>
      </c>
      <c r="J989">
        <v>5</v>
      </c>
      <c r="K989">
        <v>2024</v>
      </c>
      <c r="L989" t="s">
        <v>106</v>
      </c>
      <c r="M989">
        <v>77.900000000000006</v>
      </c>
      <c r="N989" t="s">
        <v>4616</v>
      </c>
      <c r="O989">
        <v>121.40219999999999</v>
      </c>
      <c r="P989" t="s">
        <v>30</v>
      </c>
    </row>
    <row r="990" spans="1:16" hidden="1" x14ac:dyDescent="0.25">
      <c r="A990" t="s">
        <v>17</v>
      </c>
      <c r="B990" t="s">
        <v>26</v>
      </c>
      <c r="C990" t="s">
        <v>502</v>
      </c>
      <c r="D990" t="s">
        <v>314</v>
      </c>
      <c r="E990" t="s">
        <v>315</v>
      </c>
      <c r="F990" t="s">
        <v>202</v>
      </c>
      <c r="G990">
        <v>146606</v>
      </c>
      <c r="H990" s="9">
        <v>150</v>
      </c>
      <c r="I990" s="1">
        <v>45443</v>
      </c>
      <c r="J990">
        <v>5</v>
      </c>
      <c r="K990">
        <v>2024</v>
      </c>
      <c r="L990" t="s">
        <v>106</v>
      </c>
      <c r="M990">
        <v>1.56</v>
      </c>
      <c r="N990" t="s">
        <v>4616</v>
      </c>
      <c r="O990">
        <v>2.4312</v>
      </c>
      <c r="P990" t="s">
        <v>30</v>
      </c>
    </row>
    <row r="991" spans="1:16" hidden="1" x14ac:dyDescent="0.25">
      <c r="A991" t="s">
        <v>17</v>
      </c>
      <c r="B991" t="s">
        <v>202</v>
      </c>
      <c r="C991" t="s">
        <v>486</v>
      </c>
      <c r="D991" t="s">
        <v>318</v>
      </c>
      <c r="E991" t="s">
        <v>319</v>
      </c>
      <c r="F991" t="s">
        <v>1659</v>
      </c>
      <c r="G991">
        <v>146606</v>
      </c>
      <c r="H991" s="9">
        <v>200</v>
      </c>
      <c r="I991" s="1">
        <v>45443</v>
      </c>
      <c r="J991">
        <v>5</v>
      </c>
      <c r="K991">
        <v>2024</v>
      </c>
      <c r="L991" t="s">
        <v>106</v>
      </c>
      <c r="M991">
        <v>1.55</v>
      </c>
      <c r="N991" t="s">
        <v>4616</v>
      </c>
      <c r="O991">
        <v>2.4156</v>
      </c>
      <c r="P991" t="s">
        <v>30</v>
      </c>
    </row>
    <row r="992" spans="1:16" hidden="1" x14ac:dyDescent="0.25">
      <c r="A992" t="s">
        <v>17</v>
      </c>
      <c r="B992" t="s">
        <v>26</v>
      </c>
      <c r="C992" t="s">
        <v>499</v>
      </c>
      <c r="D992" t="s">
        <v>322</v>
      </c>
      <c r="E992" t="s">
        <v>323</v>
      </c>
      <c r="F992" t="s">
        <v>202</v>
      </c>
      <c r="G992">
        <v>146606</v>
      </c>
      <c r="H992" s="9">
        <v>70</v>
      </c>
      <c r="I992" s="1">
        <v>45443</v>
      </c>
      <c r="J992">
        <v>5</v>
      </c>
      <c r="K992">
        <v>2024</v>
      </c>
      <c r="L992" t="s">
        <v>106</v>
      </c>
      <c r="M992">
        <v>4.66</v>
      </c>
      <c r="N992" t="s">
        <v>4616</v>
      </c>
      <c r="O992">
        <v>7.2622999999999998</v>
      </c>
      <c r="P992" t="s">
        <v>30</v>
      </c>
    </row>
    <row r="993" spans="1:16" hidden="1" x14ac:dyDescent="0.25">
      <c r="A993" t="s">
        <v>17</v>
      </c>
      <c r="B993" t="s">
        <v>202</v>
      </c>
      <c r="C993" t="s">
        <v>466</v>
      </c>
      <c r="D993" t="s">
        <v>330</v>
      </c>
      <c r="E993" t="s">
        <v>331</v>
      </c>
      <c r="F993" t="s">
        <v>202</v>
      </c>
      <c r="G993">
        <v>146606</v>
      </c>
      <c r="H993" s="9">
        <v>170</v>
      </c>
      <c r="I993" s="1">
        <v>45443</v>
      </c>
      <c r="J993">
        <v>5</v>
      </c>
      <c r="K993">
        <v>2024</v>
      </c>
      <c r="L993" t="s">
        <v>106</v>
      </c>
      <c r="M993">
        <v>10.78</v>
      </c>
      <c r="N993" t="s">
        <v>4616</v>
      </c>
      <c r="O993">
        <v>16.799900000000001</v>
      </c>
      <c r="P993" t="s">
        <v>30</v>
      </c>
    </row>
    <row r="994" spans="1:16" hidden="1" x14ac:dyDescent="0.25">
      <c r="A994" t="s">
        <v>17</v>
      </c>
      <c r="B994" t="s">
        <v>202</v>
      </c>
      <c r="C994" t="s">
        <v>484</v>
      </c>
      <c r="D994" t="s">
        <v>346</v>
      </c>
      <c r="E994" t="s">
        <v>347</v>
      </c>
      <c r="F994" t="s">
        <v>202</v>
      </c>
      <c r="G994">
        <v>146606</v>
      </c>
      <c r="H994" s="9">
        <v>115</v>
      </c>
      <c r="I994" s="1">
        <v>45443</v>
      </c>
      <c r="J994">
        <v>5</v>
      </c>
      <c r="K994">
        <v>2024</v>
      </c>
      <c r="L994" t="s">
        <v>106</v>
      </c>
      <c r="M994">
        <v>30.83</v>
      </c>
      <c r="N994" t="s">
        <v>4616</v>
      </c>
      <c r="O994">
        <v>48.046599999999998</v>
      </c>
      <c r="P994" t="s">
        <v>30</v>
      </c>
    </row>
    <row r="995" spans="1:16" hidden="1" x14ac:dyDescent="0.25">
      <c r="A995" t="s">
        <v>17</v>
      </c>
      <c r="B995" t="s">
        <v>202</v>
      </c>
      <c r="C995" t="s">
        <v>632</v>
      </c>
      <c r="D995" t="s">
        <v>348</v>
      </c>
      <c r="E995" t="s">
        <v>349</v>
      </c>
      <c r="F995" t="s">
        <v>202</v>
      </c>
      <c r="G995">
        <v>146606</v>
      </c>
      <c r="H995" s="9">
        <v>10</v>
      </c>
      <c r="I995" s="1">
        <v>45443</v>
      </c>
      <c r="J995">
        <v>5</v>
      </c>
      <c r="K995">
        <v>2024</v>
      </c>
      <c r="L995" t="s">
        <v>106</v>
      </c>
      <c r="M995">
        <v>2.08</v>
      </c>
      <c r="N995" t="s">
        <v>4616</v>
      </c>
      <c r="O995">
        <v>3.2414999999999998</v>
      </c>
      <c r="P995" t="s">
        <v>30</v>
      </c>
    </row>
    <row r="996" spans="1:16" hidden="1" x14ac:dyDescent="0.25">
      <c r="A996" t="s">
        <v>17</v>
      </c>
      <c r="B996" t="s">
        <v>202</v>
      </c>
      <c r="C996" t="s">
        <v>492</v>
      </c>
      <c r="D996" t="s">
        <v>350</v>
      </c>
      <c r="E996" t="s">
        <v>351</v>
      </c>
      <c r="F996" t="s">
        <v>202</v>
      </c>
      <c r="G996">
        <v>146606</v>
      </c>
      <c r="H996" s="9">
        <v>80</v>
      </c>
      <c r="I996" s="1">
        <v>45443</v>
      </c>
      <c r="J996">
        <v>5</v>
      </c>
      <c r="K996">
        <v>2024</v>
      </c>
      <c r="L996" t="s">
        <v>106</v>
      </c>
      <c r="M996">
        <v>0.73</v>
      </c>
      <c r="N996" t="s">
        <v>4616</v>
      </c>
      <c r="O996">
        <v>1.1376999999999999</v>
      </c>
      <c r="P996" t="s">
        <v>30</v>
      </c>
    </row>
    <row r="997" spans="1:16" hidden="1" x14ac:dyDescent="0.25">
      <c r="A997" t="s">
        <v>17</v>
      </c>
      <c r="B997" t="s">
        <v>202</v>
      </c>
      <c r="C997" t="s">
        <v>504</v>
      </c>
      <c r="D997" t="s">
        <v>354</v>
      </c>
      <c r="E997" t="s">
        <v>355</v>
      </c>
      <c r="F997" t="s">
        <v>202</v>
      </c>
      <c r="G997">
        <v>146606</v>
      </c>
      <c r="H997" s="9">
        <v>89</v>
      </c>
      <c r="I997" s="1">
        <v>45443</v>
      </c>
      <c r="J997">
        <v>5</v>
      </c>
      <c r="K997">
        <v>2024</v>
      </c>
      <c r="L997" t="s">
        <v>106</v>
      </c>
      <c r="M997">
        <v>0.73</v>
      </c>
      <c r="N997" t="s">
        <v>4616</v>
      </c>
      <c r="O997">
        <v>1.1376999999999999</v>
      </c>
      <c r="P997" t="s">
        <v>30</v>
      </c>
    </row>
    <row r="998" spans="1:16" hidden="1" x14ac:dyDescent="0.25">
      <c r="A998" t="s">
        <v>17</v>
      </c>
      <c r="B998" t="s">
        <v>26</v>
      </c>
      <c r="C998" t="s">
        <v>552</v>
      </c>
      <c r="D998" t="s">
        <v>356</v>
      </c>
      <c r="E998" t="s">
        <v>356</v>
      </c>
      <c r="F998" t="s">
        <v>202</v>
      </c>
      <c r="G998">
        <v>146606</v>
      </c>
      <c r="H998" s="9">
        <v>140</v>
      </c>
      <c r="I998" s="1">
        <v>45443</v>
      </c>
      <c r="J998">
        <v>5</v>
      </c>
      <c r="K998">
        <v>2024</v>
      </c>
      <c r="L998" t="s">
        <v>106</v>
      </c>
      <c r="M998">
        <v>2.4</v>
      </c>
      <c r="N998" t="s">
        <v>4616</v>
      </c>
      <c r="O998">
        <v>3.7402000000000002</v>
      </c>
      <c r="P998" t="s">
        <v>30</v>
      </c>
    </row>
    <row r="999" spans="1:16" hidden="1" x14ac:dyDescent="0.25">
      <c r="A999" t="s">
        <v>17</v>
      </c>
      <c r="B999" t="s">
        <v>199</v>
      </c>
      <c r="C999" t="s">
        <v>483</v>
      </c>
      <c r="D999" t="s">
        <v>370</v>
      </c>
      <c r="E999" t="s">
        <v>371</v>
      </c>
      <c r="F999" t="s">
        <v>202</v>
      </c>
      <c r="G999">
        <v>146606</v>
      </c>
      <c r="H999" s="9">
        <v>110</v>
      </c>
      <c r="I999" s="1">
        <v>45443</v>
      </c>
      <c r="J999">
        <v>5</v>
      </c>
      <c r="K999">
        <v>2024</v>
      </c>
      <c r="L999" t="s">
        <v>106</v>
      </c>
      <c r="M999">
        <v>20.98</v>
      </c>
      <c r="N999" t="s">
        <v>4616</v>
      </c>
      <c r="O999">
        <v>32.695999999999998</v>
      </c>
      <c r="P999" t="s">
        <v>30</v>
      </c>
    </row>
    <row r="1000" spans="1:16" hidden="1" x14ac:dyDescent="0.25">
      <c r="A1000" t="s">
        <v>17</v>
      </c>
      <c r="B1000" t="s">
        <v>103</v>
      </c>
      <c r="C1000" t="s">
        <v>500</v>
      </c>
      <c r="D1000" t="s">
        <v>372</v>
      </c>
      <c r="E1000" t="s">
        <v>373</v>
      </c>
      <c r="F1000" t="s">
        <v>202</v>
      </c>
      <c r="G1000">
        <v>146606</v>
      </c>
      <c r="H1000" s="9">
        <v>205</v>
      </c>
      <c r="I1000" s="1">
        <v>45443</v>
      </c>
      <c r="J1000">
        <v>5</v>
      </c>
      <c r="K1000">
        <v>2024</v>
      </c>
      <c r="L1000" t="s">
        <v>106</v>
      </c>
      <c r="M1000">
        <v>51.18</v>
      </c>
      <c r="N1000" t="s">
        <v>4616</v>
      </c>
      <c r="O1000">
        <v>79.7607</v>
      </c>
      <c r="P1000" t="s">
        <v>30</v>
      </c>
    </row>
    <row r="1001" spans="1:16" hidden="1" x14ac:dyDescent="0.25">
      <c r="A1001" t="s">
        <v>17</v>
      </c>
      <c r="B1001" t="s">
        <v>103</v>
      </c>
      <c r="C1001" t="s">
        <v>481</v>
      </c>
      <c r="D1001" t="s">
        <v>374</v>
      </c>
      <c r="E1001" t="s">
        <v>375</v>
      </c>
      <c r="F1001" t="s">
        <v>1603</v>
      </c>
      <c r="G1001">
        <v>146606</v>
      </c>
      <c r="H1001" s="9">
        <v>100</v>
      </c>
      <c r="I1001" s="1">
        <v>45443</v>
      </c>
      <c r="J1001">
        <v>5</v>
      </c>
      <c r="K1001">
        <v>2024</v>
      </c>
      <c r="L1001" t="s">
        <v>106</v>
      </c>
      <c r="M1001">
        <v>46.55</v>
      </c>
      <c r="N1001" t="s">
        <v>4616</v>
      </c>
      <c r="O1001">
        <v>72.545199999999994</v>
      </c>
      <c r="P1001" t="s">
        <v>30</v>
      </c>
    </row>
    <row r="1002" spans="1:16" hidden="1" x14ac:dyDescent="0.25">
      <c r="A1002" t="s">
        <v>17</v>
      </c>
      <c r="B1002" t="s">
        <v>103</v>
      </c>
      <c r="C1002" t="s">
        <v>452</v>
      </c>
      <c r="D1002" t="s">
        <v>376</v>
      </c>
      <c r="E1002" t="s">
        <v>377</v>
      </c>
      <c r="F1002" t="s">
        <v>202</v>
      </c>
      <c r="G1002">
        <v>146606</v>
      </c>
      <c r="H1002" s="9">
        <v>100</v>
      </c>
      <c r="I1002" s="1">
        <v>45443</v>
      </c>
      <c r="J1002">
        <v>5</v>
      </c>
      <c r="K1002">
        <v>2024</v>
      </c>
      <c r="L1002" t="s">
        <v>106</v>
      </c>
      <c r="M1002">
        <v>34.36</v>
      </c>
      <c r="N1002" t="s">
        <v>4616</v>
      </c>
      <c r="O1002">
        <v>53.547899999999998</v>
      </c>
      <c r="P1002" t="s">
        <v>30</v>
      </c>
    </row>
    <row r="1003" spans="1:16" hidden="1" x14ac:dyDescent="0.25">
      <c r="A1003" t="s">
        <v>17</v>
      </c>
      <c r="B1003" t="s">
        <v>103</v>
      </c>
      <c r="C1003" t="s">
        <v>459</v>
      </c>
      <c r="D1003" t="s">
        <v>378</v>
      </c>
      <c r="E1003" t="s">
        <v>379</v>
      </c>
      <c r="F1003" t="s">
        <v>1603</v>
      </c>
      <c r="G1003">
        <v>146606</v>
      </c>
      <c r="H1003" s="9">
        <v>100</v>
      </c>
      <c r="I1003" s="1">
        <v>45443</v>
      </c>
      <c r="J1003">
        <v>5</v>
      </c>
      <c r="K1003">
        <v>2024</v>
      </c>
      <c r="L1003" t="s">
        <v>106</v>
      </c>
      <c r="M1003">
        <v>25.78</v>
      </c>
      <c r="N1003" t="s">
        <v>4616</v>
      </c>
      <c r="O1003">
        <v>40.176499999999997</v>
      </c>
      <c r="P1003" t="s">
        <v>30</v>
      </c>
    </row>
    <row r="1004" spans="1:16" hidden="1" x14ac:dyDescent="0.25">
      <c r="A1004" t="s">
        <v>17</v>
      </c>
      <c r="B1004" t="s">
        <v>199</v>
      </c>
      <c r="C1004" t="s">
        <v>467</v>
      </c>
      <c r="D1004" t="s">
        <v>380</v>
      </c>
      <c r="E1004" t="s">
        <v>381</v>
      </c>
      <c r="F1004" t="s">
        <v>202</v>
      </c>
      <c r="G1004">
        <v>146606</v>
      </c>
      <c r="H1004" s="9">
        <v>100</v>
      </c>
      <c r="I1004" s="1">
        <v>45443</v>
      </c>
      <c r="J1004">
        <v>5</v>
      </c>
      <c r="K1004">
        <v>2024</v>
      </c>
      <c r="L1004" t="s">
        <v>106</v>
      </c>
      <c r="M1004">
        <v>14.16</v>
      </c>
      <c r="N1004" t="s">
        <v>4616</v>
      </c>
      <c r="O1004">
        <v>22.067499999999999</v>
      </c>
      <c r="P1004" t="s">
        <v>30</v>
      </c>
    </row>
    <row r="1005" spans="1:16" hidden="1" x14ac:dyDescent="0.25">
      <c r="A1005" t="s">
        <v>17</v>
      </c>
      <c r="B1005" t="s">
        <v>202</v>
      </c>
      <c r="C1005" t="s">
        <v>487</v>
      </c>
      <c r="D1005" t="s">
        <v>382</v>
      </c>
      <c r="E1005" t="s">
        <v>383</v>
      </c>
      <c r="F1005" t="s">
        <v>202</v>
      </c>
      <c r="G1005">
        <v>146606</v>
      </c>
      <c r="H1005" s="9">
        <v>30</v>
      </c>
      <c r="I1005" s="1">
        <v>45443</v>
      </c>
      <c r="J1005">
        <v>5</v>
      </c>
      <c r="K1005">
        <v>2024</v>
      </c>
      <c r="L1005" t="s">
        <v>106</v>
      </c>
      <c r="M1005">
        <v>36.950000000000003</v>
      </c>
      <c r="N1005" t="s">
        <v>4616</v>
      </c>
      <c r="O1005">
        <v>57.584200000000003</v>
      </c>
      <c r="P1005" t="s">
        <v>30</v>
      </c>
    </row>
    <row r="1006" spans="1:16" hidden="1" x14ac:dyDescent="0.25">
      <c r="A1006" t="s">
        <v>17</v>
      </c>
      <c r="B1006" t="s">
        <v>202</v>
      </c>
      <c r="C1006" t="s">
        <v>501</v>
      </c>
      <c r="D1006" t="s">
        <v>384</v>
      </c>
      <c r="E1006" t="s">
        <v>385</v>
      </c>
      <c r="F1006" t="s">
        <v>202</v>
      </c>
      <c r="G1006">
        <v>146606</v>
      </c>
      <c r="H1006" s="9">
        <v>75</v>
      </c>
      <c r="I1006" s="1">
        <v>45443</v>
      </c>
      <c r="J1006">
        <v>5</v>
      </c>
      <c r="K1006">
        <v>2024</v>
      </c>
      <c r="L1006" t="s">
        <v>106</v>
      </c>
      <c r="M1006">
        <v>6.45</v>
      </c>
      <c r="N1006" t="s">
        <v>4616</v>
      </c>
      <c r="O1006">
        <v>10.0519</v>
      </c>
      <c r="P1006" t="s">
        <v>30</v>
      </c>
    </row>
    <row r="1007" spans="1:16" hidden="1" x14ac:dyDescent="0.25">
      <c r="A1007" t="s">
        <v>17</v>
      </c>
      <c r="B1007" t="s">
        <v>26</v>
      </c>
      <c r="C1007" t="s">
        <v>555</v>
      </c>
      <c r="D1007" t="s">
        <v>143</v>
      </c>
      <c r="E1007" t="s">
        <v>144</v>
      </c>
      <c r="F1007" t="s">
        <v>202</v>
      </c>
      <c r="G1007">
        <v>146606</v>
      </c>
      <c r="H1007" s="9">
        <v>25</v>
      </c>
      <c r="I1007" s="1">
        <v>45443</v>
      </c>
      <c r="J1007">
        <v>5</v>
      </c>
      <c r="K1007">
        <v>2024</v>
      </c>
      <c r="L1007" t="s">
        <v>106</v>
      </c>
      <c r="M1007">
        <v>2.9</v>
      </c>
      <c r="N1007" t="s">
        <v>4616</v>
      </c>
      <c r="O1007">
        <v>4.5194999999999999</v>
      </c>
      <c r="P1007" t="s">
        <v>30</v>
      </c>
    </row>
    <row r="1008" spans="1:16" hidden="1" x14ac:dyDescent="0.25">
      <c r="A1008" t="s">
        <v>17</v>
      </c>
      <c r="B1008" t="s">
        <v>16</v>
      </c>
      <c r="C1008" t="s">
        <v>543</v>
      </c>
      <c r="D1008" t="s">
        <v>20</v>
      </c>
      <c r="E1008" t="s">
        <v>21</v>
      </c>
      <c r="F1008" t="s">
        <v>202</v>
      </c>
      <c r="G1008">
        <v>146538</v>
      </c>
      <c r="H1008" s="9">
        <v>30</v>
      </c>
      <c r="I1008" s="1">
        <v>45443</v>
      </c>
      <c r="J1008">
        <v>5</v>
      </c>
      <c r="K1008">
        <v>2024</v>
      </c>
      <c r="L1008" t="s">
        <v>109</v>
      </c>
      <c r="M1008">
        <v>990</v>
      </c>
      <c r="N1008" t="s">
        <v>4617</v>
      </c>
      <c r="O1008">
        <v>1542.8515</v>
      </c>
      <c r="P1008" t="s">
        <v>12</v>
      </c>
    </row>
    <row r="1009" spans="1:16" hidden="1" x14ac:dyDescent="0.25">
      <c r="A1009" t="s">
        <v>17</v>
      </c>
      <c r="B1009" t="s">
        <v>16</v>
      </c>
      <c r="C1009" t="s">
        <v>3164</v>
      </c>
      <c r="D1009" t="s">
        <v>657</v>
      </c>
      <c r="E1009" t="s">
        <v>658</v>
      </c>
      <c r="F1009" t="s">
        <v>202</v>
      </c>
      <c r="G1009">
        <v>146538</v>
      </c>
      <c r="H1009" s="9">
        <v>20</v>
      </c>
      <c r="I1009" s="1">
        <v>45443</v>
      </c>
      <c r="J1009">
        <v>5</v>
      </c>
      <c r="K1009">
        <v>2024</v>
      </c>
      <c r="L1009" t="s">
        <v>109</v>
      </c>
      <c r="M1009">
        <v>42</v>
      </c>
      <c r="N1009" t="s">
        <v>4617</v>
      </c>
      <c r="O1009">
        <v>65.454300000000003</v>
      </c>
      <c r="P1009" t="s">
        <v>12</v>
      </c>
    </row>
    <row r="1010" spans="1:16" hidden="1" x14ac:dyDescent="0.25">
      <c r="A1010" t="s">
        <v>17</v>
      </c>
      <c r="B1010" t="s">
        <v>16</v>
      </c>
      <c r="C1010" t="s">
        <v>544</v>
      </c>
      <c r="D1010" t="s">
        <v>22</v>
      </c>
      <c r="E1010" t="s">
        <v>23</v>
      </c>
      <c r="F1010" t="s">
        <v>202</v>
      </c>
      <c r="G1010">
        <v>146538</v>
      </c>
      <c r="H1010" s="9">
        <v>5</v>
      </c>
      <c r="I1010" s="1">
        <v>45443</v>
      </c>
      <c r="J1010">
        <v>5</v>
      </c>
      <c r="K1010">
        <v>2024</v>
      </c>
      <c r="L1010" t="s">
        <v>109</v>
      </c>
      <c r="M1010">
        <v>270</v>
      </c>
      <c r="N1010" t="s">
        <v>4617</v>
      </c>
      <c r="O1010">
        <v>420.77769999999998</v>
      </c>
      <c r="P1010" t="s">
        <v>12</v>
      </c>
    </row>
    <row r="1011" spans="1:16" hidden="1" x14ac:dyDescent="0.25">
      <c r="A1011" t="s">
        <v>192</v>
      </c>
      <c r="B1011" t="s">
        <v>16</v>
      </c>
      <c r="C1011" t="s">
        <v>608</v>
      </c>
      <c r="D1011" t="s">
        <v>191</v>
      </c>
      <c r="E1011" t="s">
        <v>191</v>
      </c>
      <c r="F1011" t="s">
        <v>202</v>
      </c>
      <c r="G1011">
        <v>146538</v>
      </c>
      <c r="H1011" s="9">
        <v>1</v>
      </c>
      <c r="I1011" s="1">
        <v>45443</v>
      </c>
      <c r="J1011">
        <v>5</v>
      </c>
      <c r="K1011">
        <v>2024</v>
      </c>
      <c r="L1011" t="s">
        <v>109</v>
      </c>
      <c r="M1011">
        <v>1150</v>
      </c>
      <c r="O1011">
        <v>1792.2012999999999</v>
      </c>
      <c r="P1011" t="s">
        <v>12</v>
      </c>
    </row>
    <row r="1012" spans="1:16" hidden="1" x14ac:dyDescent="0.25">
      <c r="A1012" t="s">
        <v>17</v>
      </c>
      <c r="B1012" t="s">
        <v>16</v>
      </c>
      <c r="C1012" t="s">
        <v>543</v>
      </c>
      <c r="D1012" t="s">
        <v>20</v>
      </c>
      <c r="E1012" t="s">
        <v>21</v>
      </c>
      <c r="F1012" t="s">
        <v>202</v>
      </c>
      <c r="G1012">
        <v>146536</v>
      </c>
      <c r="H1012" s="9">
        <v>35</v>
      </c>
      <c r="I1012" s="1">
        <v>45443</v>
      </c>
      <c r="J1012">
        <v>5</v>
      </c>
      <c r="K1012">
        <v>2024</v>
      </c>
      <c r="L1012" t="s">
        <v>106</v>
      </c>
      <c r="M1012">
        <v>990</v>
      </c>
      <c r="N1012" t="s">
        <v>4617</v>
      </c>
      <c r="O1012">
        <v>1542.8515</v>
      </c>
      <c r="P1012" t="s">
        <v>12</v>
      </c>
    </row>
    <row r="1013" spans="1:16" hidden="1" x14ac:dyDescent="0.25">
      <c r="A1013" t="s">
        <v>17</v>
      </c>
      <c r="B1013" t="s">
        <v>16</v>
      </c>
      <c r="C1013" t="s">
        <v>3166</v>
      </c>
      <c r="D1013" t="s">
        <v>661</v>
      </c>
      <c r="E1013" t="s">
        <v>662</v>
      </c>
      <c r="F1013" t="s">
        <v>202</v>
      </c>
      <c r="G1013">
        <v>146536</v>
      </c>
      <c r="H1013" s="9">
        <v>25</v>
      </c>
      <c r="I1013" s="1">
        <v>45443</v>
      </c>
      <c r="J1013">
        <v>5</v>
      </c>
      <c r="K1013">
        <v>2024</v>
      </c>
      <c r="L1013" t="s">
        <v>106</v>
      </c>
      <c r="M1013">
        <v>42</v>
      </c>
      <c r="N1013" t="s">
        <v>4617</v>
      </c>
      <c r="O1013">
        <v>65.454300000000003</v>
      </c>
      <c r="P1013" t="s">
        <v>12</v>
      </c>
    </row>
    <row r="1014" spans="1:16" hidden="1" x14ac:dyDescent="0.25">
      <c r="A1014" t="s">
        <v>17</v>
      </c>
      <c r="B1014" t="s">
        <v>16</v>
      </c>
      <c r="C1014" t="s">
        <v>544</v>
      </c>
      <c r="D1014" t="s">
        <v>22</v>
      </c>
      <c r="E1014" t="s">
        <v>23</v>
      </c>
      <c r="F1014" t="s">
        <v>202</v>
      </c>
      <c r="G1014">
        <v>146536</v>
      </c>
      <c r="H1014" s="9">
        <v>37</v>
      </c>
      <c r="I1014" s="1">
        <v>45443</v>
      </c>
      <c r="J1014">
        <v>5</v>
      </c>
      <c r="K1014">
        <v>2024</v>
      </c>
      <c r="L1014" t="s">
        <v>106</v>
      </c>
      <c r="M1014">
        <v>270</v>
      </c>
      <c r="N1014" t="s">
        <v>4617</v>
      </c>
      <c r="O1014">
        <v>420.77769999999998</v>
      </c>
      <c r="P1014" t="s">
        <v>12</v>
      </c>
    </row>
    <row r="1015" spans="1:16" hidden="1" x14ac:dyDescent="0.25">
      <c r="A1015" t="s">
        <v>192</v>
      </c>
      <c r="B1015" t="s">
        <v>16</v>
      </c>
      <c r="C1015" t="s">
        <v>608</v>
      </c>
      <c r="D1015" t="s">
        <v>191</v>
      </c>
      <c r="E1015" t="s">
        <v>191</v>
      </c>
      <c r="F1015" t="s">
        <v>202</v>
      </c>
      <c r="G1015">
        <v>146536</v>
      </c>
      <c r="H1015" s="9">
        <v>1</v>
      </c>
      <c r="I1015" s="1">
        <v>45443</v>
      </c>
      <c r="J1015">
        <v>5</v>
      </c>
      <c r="K1015">
        <v>2024</v>
      </c>
      <c r="L1015" t="s">
        <v>106</v>
      </c>
      <c r="M1015">
        <v>1200</v>
      </c>
      <c r="O1015">
        <v>1870.1231</v>
      </c>
      <c r="P1015" t="s">
        <v>12</v>
      </c>
    </row>
    <row r="1016" spans="1:16" hidden="1" x14ac:dyDescent="0.25">
      <c r="A1016" t="s">
        <v>17</v>
      </c>
      <c r="B1016" t="s">
        <v>16</v>
      </c>
      <c r="C1016" t="s">
        <v>543</v>
      </c>
      <c r="D1016" t="s">
        <v>20</v>
      </c>
      <c r="E1016" t="s">
        <v>21</v>
      </c>
      <c r="F1016" t="s">
        <v>202</v>
      </c>
      <c r="G1016">
        <v>146526</v>
      </c>
      <c r="H1016" s="9">
        <v>20</v>
      </c>
      <c r="I1016" s="1">
        <v>45443</v>
      </c>
      <c r="J1016">
        <v>5</v>
      </c>
      <c r="K1016">
        <v>2024</v>
      </c>
      <c r="L1016" t="s">
        <v>113</v>
      </c>
      <c r="M1016">
        <v>990</v>
      </c>
      <c r="N1016" t="s">
        <v>4617</v>
      </c>
      <c r="O1016">
        <v>1542.8515</v>
      </c>
      <c r="P1016" t="s">
        <v>12</v>
      </c>
    </row>
    <row r="1017" spans="1:16" hidden="1" x14ac:dyDescent="0.25">
      <c r="A1017" t="s">
        <v>17</v>
      </c>
      <c r="B1017" t="s">
        <v>16</v>
      </c>
      <c r="C1017" t="s">
        <v>3168</v>
      </c>
      <c r="D1017" t="s">
        <v>665</v>
      </c>
      <c r="E1017" t="s">
        <v>666</v>
      </c>
      <c r="F1017" t="s">
        <v>202</v>
      </c>
      <c r="G1017">
        <v>146526</v>
      </c>
      <c r="H1017" s="9">
        <v>8</v>
      </c>
      <c r="I1017" s="1">
        <v>45443</v>
      </c>
      <c r="J1017">
        <v>5</v>
      </c>
      <c r="K1017">
        <v>2024</v>
      </c>
      <c r="L1017" t="s">
        <v>113</v>
      </c>
      <c r="M1017">
        <v>52</v>
      </c>
      <c r="N1017" t="s">
        <v>4617</v>
      </c>
      <c r="O1017">
        <v>81.038700000000006</v>
      </c>
      <c r="P1017" t="s">
        <v>12</v>
      </c>
    </row>
    <row r="1018" spans="1:16" hidden="1" x14ac:dyDescent="0.25">
      <c r="A1018" t="s">
        <v>17</v>
      </c>
      <c r="B1018" t="s">
        <v>16</v>
      </c>
      <c r="C1018" t="s">
        <v>3165</v>
      </c>
      <c r="D1018" t="s">
        <v>659</v>
      </c>
      <c r="E1018" t="s">
        <v>660</v>
      </c>
      <c r="F1018" t="s">
        <v>202</v>
      </c>
      <c r="G1018">
        <v>146526</v>
      </c>
      <c r="H1018" s="9">
        <v>8</v>
      </c>
      <c r="I1018" s="1">
        <v>45443</v>
      </c>
      <c r="J1018">
        <v>5</v>
      </c>
      <c r="K1018">
        <v>2024</v>
      </c>
      <c r="L1018" t="s">
        <v>113</v>
      </c>
      <c r="M1018">
        <v>42</v>
      </c>
      <c r="N1018" t="s">
        <v>4617</v>
      </c>
      <c r="O1018">
        <v>65.454300000000003</v>
      </c>
      <c r="P1018" t="s">
        <v>12</v>
      </c>
    </row>
    <row r="1019" spans="1:16" hidden="1" x14ac:dyDescent="0.25">
      <c r="A1019" t="s">
        <v>17</v>
      </c>
      <c r="B1019" t="s">
        <v>16</v>
      </c>
      <c r="C1019" t="s">
        <v>544</v>
      </c>
      <c r="D1019" t="s">
        <v>22</v>
      </c>
      <c r="E1019" t="s">
        <v>23</v>
      </c>
      <c r="F1019" t="s">
        <v>202</v>
      </c>
      <c r="G1019">
        <v>146526</v>
      </c>
      <c r="H1019" s="9">
        <v>15</v>
      </c>
      <c r="I1019" s="1">
        <v>45443</v>
      </c>
      <c r="J1019">
        <v>5</v>
      </c>
      <c r="K1019">
        <v>2024</v>
      </c>
      <c r="L1019" t="s">
        <v>113</v>
      </c>
      <c r="M1019">
        <v>270</v>
      </c>
      <c r="N1019" t="s">
        <v>4617</v>
      </c>
      <c r="O1019">
        <v>420.77769999999998</v>
      </c>
      <c r="P1019" t="s">
        <v>12</v>
      </c>
    </row>
    <row r="1020" spans="1:16" hidden="1" x14ac:dyDescent="0.25">
      <c r="A1020" t="s">
        <v>17</v>
      </c>
      <c r="B1020" t="s">
        <v>16</v>
      </c>
      <c r="C1020" t="s">
        <v>543</v>
      </c>
      <c r="D1020" t="s">
        <v>20</v>
      </c>
      <c r="E1020" t="s">
        <v>21</v>
      </c>
      <c r="F1020" t="s">
        <v>202</v>
      </c>
      <c r="G1020">
        <v>146523</v>
      </c>
      <c r="H1020" s="9">
        <v>15</v>
      </c>
      <c r="I1020" s="1">
        <v>45443</v>
      </c>
      <c r="J1020">
        <v>5</v>
      </c>
      <c r="K1020">
        <v>2024</v>
      </c>
      <c r="L1020" t="s">
        <v>4746</v>
      </c>
      <c r="M1020">
        <v>990</v>
      </c>
      <c r="N1020" t="s">
        <v>4617</v>
      </c>
      <c r="O1020">
        <v>1542.8515</v>
      </c>
      <c r="P1020" t="s">
        <v>30</v>
      </c>
    </row>
    <row r="1021" spans="1:16" hidden="1" x14ac:dyDescent="0.25">
      <c r="A1021" t="s">
        <v>17</v>
      </c>
      <c r="B1021" t="s">
        <v>16</v>
      </c>
      <c r="C1021" t="s">
        <v>545</v>
      </c>
      <c r="D1021" t="s">
        <v>13</v>
      </c>
      <c r="E1021" t="s">
        <v>14</v>
      </c>
      <c r="F1021" t="s">
        <v>202</v>
      </c>
      <c r="G1021">
        <v>146523</v>
      </c>
      <c r="H1021" s="9">
        <v>29</v>
      </c>
      <c r="I1021" s="1">
        <v>45443</v>
      </c>
      <c r="J1021">
        <v>5</v>
      </c>
      <c r="K1021">
        <v>2024</v>
      </c>
      <c r="L1021" t="s">
        <v>4746</v>
      </c>
      <c r="M1021">
        <v>42</v>
      </c>
      <c r="N1021" t="s">
        <v>4617</v>
      </c>
      <c r="O1021">
        <v>65.454300000000003</v>
      </c>
      <c r="P1021" t="s">
        <v>30</v>
      </c>
    </row>
    <row r="1022" spans="1:16" hidden="1" x14ac:dyDescent="0.25">
      <c r="A1022" t="s">
        <v>17</v>
      </c>
      <c r="B1022" t="s">
        <v>16</v>
      </c>
      <c r="C1022" t="s">
        <v>544</v>
      </c>
      <c r="D1022" t="s">
        <v>22</v>
      </c>
      <c r="E1022" t="s">
        <v>23</v>
      </c>
      <c r="F1022" t="s">
        <v>202</v>
      </c>
      <c r="G1022">
        <v>146523</v>
      </c>
      <c r="H1022" s="9">
        <v>25</v>
      </c>
      <c r="I1022" s="1">
        <v>45443</v>
      </c>
      <c r="J1022">
        <v>5</v>
      </c>
      <c r="K1022">
        <v>2024</v>
      </c>
      <c r="L1022" t="s">
        <v>4746</v>
      </c>
      <c r="M1022">
        <v>270</v>
      </c>
      <c r="N1022" t="s">
        <v>4617</v>
      </c>
      <c r="O1022">
        <v>420.77769999999998</v>
      </c>
      <c r="P1022" t="s">
        <v>30</v>
      </c>
    </row>
    <row r="1023" spans="1:16" hidden="1" x14ac:dyDescent="0.25">
      <c r="A1023" t="s">
        <v>192</v>
      </c>
      <c r="B1023" t="s">
        <v>16</v>
      </c>
      <c r="C1023" t="s">
        <v>608</v>
      </c>
      <c r="D1023" t="s">
        <v>191</v>
      </c>
      <c r="E1023" t="s">
        <v>191</v>
      </c>
      <c r="F1023" t="s">
        <v>202</v>
      </c>
      <c r="G1023">
        <v>146523</v>
      </c>
      <c r="H1023" s="9">
        <v>1</v>
      </c>
      <c r="I1023" s="1">
        <v>45443</v>
      </c>
      <c r="J1023">
        <v>5</v>
      </c>
      <c r="K1023">
        <v>2024</v>
      </c>
      <c r="L1023" t="s">
        <v>4746</v>
      </c>
      <c r="M1023">
        <v>660</v>
      </c>
      <c r="O1023">
        <v>1028.5677000000001</v>
      </c>
      <c r="P1023" t="s">
        <v>30</v>
      </c>
    </row>
    <row r="1024" spans="1:16" hidden="1" x14ac:dyDescent="0.25">
      <c r="A1024" t="s">
        <v>39</v>
      </c>
      <c r="B1024" t="s">
        <v>38</v>
      </c>
      <c r="C1024" t="s">
        <v>3292</v>
      </c>
      <c r="D1024" t="s">
        <v>943</v>
      </c>
      <c r="E1024" t="s">
        <v>944</v>
      </c>
      <c r="F1024" t="s">
        <v>202</v>
      </c>
      <c r="G1024">
        <v>146498</v>
      </c>
      <c r="H1024" s="9">
        <v>1</v>
      </c>
      <c r="I1024" s="1">
        <v>45405</v>
      </c>
      <c r="J1024">
        <v>4</v>
      </c>
      <c r="K1024">
        <v>2024</v>
      </c>
      <c r="L1024" t="s">
        <v>37</v>
      </c>
      <c r="M1024">
        <v>28.25</v>
      </c>
      <c r="N1024" t="s">
        <v>4615</v>
      </c>
      <c r="O1024">
        <v>44.025799999999997</v>
      </c>
      <c r="P1024" t="s">
        <v>12</v>
      </c>
    </row>
    <row r="1025" spans="1:16" hidden="1" x14ac:dyDescent="0.25">
      <c r="A1025" t="s">
        <v>39</v>
      </c>
      <c r="B1025" t="s">
        <v>38</v>
      </c>
      <c r="C1025" t="s">
        <v>478</v>
      </c>
      <c r="D1025" t="s">
        <v>35</v>
      </c>
      <c r="E1025" t="s">
        <v>36</v>
      </c>
      <c r="F1025" t="s">
        <v>202</v>
      </c>
      <c r="G1025">
        <v>146497</v>
      </c>
      <c r="H1025" s="9">
        <v>1</v>
      </c>
      <c r="I1025" s="1">
        <v>45405</v>
      </c>
      <c r="J1025">
        <v>4</v>
      </c>
      <c r="K1025">
        <v>2024</v>
      </c>
      <c r="L1025" t="s">
        <v>37</v>
      </c>
      <c r="M1025">
        <v>28.25</v>
      </c>
      <c r="N1025" t="s">
        <v>4615</v>
      </c>
      <c r="O1025">
        <v>44.025799999999997</v>
      </c>
      <c r="P1025" t="s">
        <v>12</v>
      </c>
    </row>
    <row r="1026" spans="1:16" hidden="1" x14ac:dyDescent="0.25">
      <c r="A1026" t="s">
        <v>39</v>
      </c>
      <c r="B1026" t="s">
        <v>16</v>
      </c>
      <c r="C1026" t="s">
        <v>3025</v>
      </c>
      <c r="D1026" t="s">
        <v>1028</v>
      </c>
      <c r="E1026" t="s">
        <v>1029</v>
      </c>
      <c r="F1026" t="s">
        <v>202</v>
      </c>
      <c r="G1026">
        <v>146494</v>
      </c>
      <c r="H1026" s="9">
        <v>1</v>
      </c>
      <c r="I1026" s="1">
        <v>45405</v>
      </c>
      <c r="J1026">
        <v>4</v>
      </c>
      <c r="K1026">
        <v>2024</v>
      </c>
      <c r="L1026" t="s">
        <v>37</v>
      </c>
      <c r="M1026">
        <v>33.5</v>
      </c>
      <c r="N1026" t="s">
        <v>4615</v>
      </c>
      <c r="O1026">
        <v>52.207599999999999</v>
      </c>
      <c r="P1026" t="s">
        <v>12</v>
      </c>
    </row>
    <row r="1027" spans="1:16" hidden="1" x14ac:dyDescent="0.25">
      <c r="A1027" t="s">
        <v>39</v>
      </c>
      <c r="B1027" t="s">
        <v>38</v>
      </c>
      <c r="C1027" t="s">
        <v>474</v>
      </c>
      <c r="D1027" t="s">
        <v>60</v>
      </c>
      <c r="E1027" t="s">
        <v>60</v>
      </c>
      <c r="F1027" t="s">
        <v>202</v>
      </c>
      <c r="G1027">
        <v>146492</v>
      </c>
      <c r="H1027" s="9">
        <v>1</v>
      </c>
      <c r="I1027" s="1">
        <v>45405</v>
      </c>
      <c r="J1027">
        <v>4</v>
      </c>
      <c r="K1027">
        <v>2024</v>
      </c>
      <c r="L1027" t="s">
        <v>37</v>
      </c>
      <c r="M1027">
        <v>28.25</v>
      </c>
      <c r="N1027" t="s">
        <v>4615</v>
      </c>
      <c r="O1027">
        <v>44.025799999999997</v>
      </c>
      <c r="P1027" t="s">
        <v>12</v>
      </c>
    </row>
    <row r="1028" spans="1:16" hidden="1" x14ac:dyDescent="0.25">
      <c r="A1028" t="s">
        <v>39</v>
      </c>
      <c r="B1028" t="s">
        <v>38</v>
      </c>
      <c r="C1028" t="s">
        <v>3292</v>
      </c>
      <c r="D1028" t="s">
        <v>943</v>
      </c>
      <c r="E1028" t="s">
        <v>944</v>
      </c>
      <c r="F1028" t="s">
        <v>202</v>
      </c>
      <c r="G1028">
        <v>146491</v>
      </c>
      <c r="H1028" s="9">
        <v>1</v>
      </c>
      <c r="I1028" s="1">
        <v>45405</v>
      </c>
      <c r="J1028">
        <v>4</v>
      </c>
      <c r="K1028">
        <v>2024</v>
      </c>
      <c r="L1028" t="s">
        <v>37</v>
      </c>
      <c r="M1028">
        <v>28.25</v>
      </c>
      <c r="N1028" t="s">
        <v>4615</v>
      </c>
      <c r="O1028">
        <v>44.025799999999997</v>
      </c>
      <c r="P1028" t="s">
        <v>12</v>
      </c>
    </row>
    <row r="1029" spans="1:16" hidden="1" x14ac:dyDescent="0.25">
      <c r="A1029" t="s">
        <v>39</v>
      </c>
      <c r="B1029" t="s">
        <v>38</v>
      </c>
      <c r="C1029" t="s">
        <v>506</v>
      </c>
      <c r="D1029" t="s">
        <v>52</v>
      </c>
      <c r="E1029" t="s">
        <v>53</v>
      </c>
      <c r="F1029" t="s">
        <v>202</v>
      </c>
      <c r="G1029">
        <v>146433</v>
      </c>
      <c r="H1029" s="9">
        <v>1</v>
      </c>
      <c r="I1029" s="1">
        <v>45405</v>
      </c>
      <c r="J1029">
        <v>4</v>
      </c>
      <c r="K1029">
        <v>2024</v>
      </c>
      <c r="L1029" t="s">
        <v>37</v>
      </c>
      <c r="M1029">
        <v>28.25</v>
      </c>
      <c r="N1029" t="s">
        <v>4615</v>
      </c>
      <c r="O1029">
        <v>44.025799999999997</v>
      </c>
      <c r="P1029" t="s">
        <v>12</v>
      </c>
    </row>
    <row r="1030" spans="1:16" hidden="1" x14ac:dyDescent="0.25">
      <c r="A1030" t="s">
        <v>39</v>
      </c>
      <c r="B1030" t="s">
        <v>38</v>
      </c>
      <c r="C1030" t="s">
        <v>515</v>
      </c>
      <c r="D1030" t="s">
        <v>42</v>
      </c>
      <c r="E1030" t="s">
        <v>43</v>
      </c>
      <c r="F1030" t="s">
        <v>202</v>
      </c>
      <c r="G1030">
        <v>146431</v>
      </c>
      <c r="H1030" s="9">
        <v>1</v>
      </c>
      <c r="I1030" s="1">
        <v>45405</v>
      </c>
      <c r="J1030">
        <v>4</v>
      </c>
      <c r="K1030">
        <v>2024</v>
      </c>
      <c r="L1030" t="s">
        <v>37</v>
      </c>
      <c r="M1030">
        <v>28.25</v>
      </c>
      <c r="N1030" t="s">
        <v>4615</v>
      </c>
      <c r="O1030">
        <v>44.025799999999997</v>
      </c>
      <c r="P1030" t="s">
        <v>12</v>
      </c>
    </row>
    <row r="1031" spans="1:16" hidden="1" x14ac:dyDescent="0.25">
      <c r="A1031" t="s">
        <v>39</v>
      </c>
      <c r="B1031" t="s">
        <v>38</v>
      </c>
      <c r="C1031" t="s">
        <v>3292</v>
      </c>
      <c r="D1031" t="s">
        <v>943</v>
      </c>
      <c r="E1031" t="s">
        <v>944</v>
      </c>
      <c r="F1031" t="s">
        <v>202</v>
      </c>
      <c r="G1031">
        <v>146428</v>
      </c>
      <c r="H1031" s="9">
        <v>1</v>
      </c>
      <c r="I1031" s="1">
        <v>45405</v>
      </c>
      <c r="J1031">
        <v>4</v>
      </c>
      <c r="K1031">
        <v>2024</v>
      </c>
      <c r="L1031" t="s">
        <v>37</v>
      </c>
      <c r="M1031">
        <v>28.25</v>
      </c>
      <c r="N1031" t="s">
        <v>4615</v>
      </c>
      <c r="O1031">
        <v>44.025799999999997</v>
      </c>
      <c r="P1031" t="s">
        <v>12</v>
      </c>
    </row>
    <row r="1032" spans="1:16" hidden="1" x14ac:dyDescent="0.25">
      <c r="A1032" t="s">
        <v>39</v>
      </c>
      <c r="B1032" t="s">
        <v>38</v>
      </c>
      <c r="C1032" t="s">
        <v>515</v>
      </c>
      <c r="D1032" t="s">
        <v>42</v>
      </c>
      <c r="E1032" t="s">
        <v>43</v>
      </c>
      <c r="F1032" t="s">
        <v>202</v>
      </c>
      <c r="G1032">
        <v>146424</v>
      </c>
      <c r="H1032" s="9">
        <v>1</v>
      </c>
      <c r="I1032" s="1">
        <v>45405</v>
      </c>
      <c r="J1032">
        <v>4</v>
      </c>
      <c r="K1032">
        <v>2024</v>
      </c>
      <c r="L1032" t="s">
        <v>37</v>
      </c>
      <c r="M1032">
        <v>28.25</v>
      </c>
      <c r="N1032" t="s">
        <v>4615</v>
      </c>
      <c r="O1032">
        <v>44.025799999999997</v>
      </c>
      <c r="P1032" t="s">
        <v>12</v>
      </c>
    </row>
    <row r="1033" spans="1:16" hidden="1" x14ac:dyDescent="0.25">
      <c r="A1033" t="s">
        <v>39</v>
      </c>
      <c r="B1033" t="s">
        <v>38</v>
      </c>
      <c r="C1033" t="s">
        <v>2968</v>
      </c>
      <c r="D1033" t="s">
        <v>877</v>
      </c>
      <c r="E1033" t="s">
        <v>878</v>
      </c>
      <c r="F1033" t="s">
        <v>202</v>
      </c>
      <c r="G1033">
        <v>146421</v>
      </c>
      <c r="H1033" s="9">
        <v>1</v>
      </c>
      <c r="I1033" s="1">
        <v>45405</v>
      </c>
      <c r="J1033">
        <v>4</v>
      </c>
      <c r="K1033">
        <v>2024</v>
      </c>
      <c r="L1033" t="s">
        <v>37</v>
      </c>
      <c r="M1033">
        <v>28.25</v>
      </c>
      <c r="N1033" t="s">
        <v>4615</v>
      </c>
      <c r="O1033">
        <v>44.025799999999997</v>
      </c>
      <c r="P1033" t="s">
        <v>12</v>
      </c>
    </row>
    <row r="1034" spans="1:16" hidden="1" x14ac:dyDescent="0.25">
      <c r="A1034" t="s">
        <v>17</v>
      </c>
      <c r="B1034" t="s">
        <v>202</v>
      </c>
      <c r="C1034" t="s">
        <v>522</v>
      </c>
      <c r="D1034" t="s">
        <v>342</v>
      </c>
      <c r="E1034" t="s">
        <v>343</v>
      </c>
      <c r="F1034" t="s">
        <v>202</v>
      </c>
      <c r="G1034">
        <v>146335</v>
      </c>
      <c r="H1034" s="9">
        <v>190</v>
      </c>
      <c r="I1034" s="1">
        <v>45505</v>
      </c>
      <c r="J1034">
        <v>8</v>
      </c>
      <c r="K1034">
        <v>2024</v>
      </c>
      <c r="L1034" t="s">
        <v>106</v>
      </c>
      <c r="M1034">
        <v>10.5</v>
      </c>
      <c r="N1034" t="s">
        <v>4619</v>
      </c>
      <c r="O1034">
        <v>16.363600000000002</v>
      </c>
      <c r="P1034" t="s">
        <v>12</v>
      </c>
    </row>
    <row r="1035" spans="1:16" hidden="1" x14ac:dyDescent="0.25">
      <c r="A1035" t="s">
        <v>17</v>
      </c>
      <c r="B1035" t="s">
        <v>199</v>
      </c>
      <c r="C1035" t="s">
        <v>523</v>
      </c>
      <c r="D1035" t="s">
        <v>338</v>
      </c>
      <c r="E1035" t="s">
        <v>339</v>
      </c>
      <c r="F1035" t="s">
        <v>202</v>
      </c>
      <c r="G1035">
        <v>146335</v>
      </c>
      <c r="H1035" s="9">
        <v>90</v>
      </c>
      <c r="I1035" s="1">
        <v>45505</v>
      </c>
      <c r="J1035">
        <v>8</v>
      </c>
      <c r="K1035">
        <v>2024</v>
      </c>
      <c r="L1035" t="s">
        <v>106</v>
      </c>
      <c r="M1035">
        <v>8.5</v>
      </c>
      <c r="N1035" t="s">
        <v>4619</v>
      </c>
      <c r="O1035">
        <v>13.246700000000001</v>
      </c>
      <c r="P1035" t="s">
        <v>12</v>
      </c>
    </row>
    <row r="1036" spans="1:16" hidden="1" x14ac:dyDescent="0.25">
      <c r="A1036" t="s">
        <v>17</v>
      </c>
      <c r="B1036" t="s">
        <v>112</v>
      </c>
      <c r="C1036" t="s">
        <v>4594</v>
      </c>
      <c r="D1036" t="s">
        <v>4595</v>
      </c>
      <c r="E1036" t="s">
        <v>4596</v>
      </c>
      <c r="F1036" t="s">
        <v>202</v>
      </c>
      <c r="G1036">
        <v>146335</v>
      </c>
      <c r="H1036" s="9">
        <v>60</v>
      </c>
      <c r="I1036" s="1">
        <v>45505</v>
      </c>
      <c r="J1036">
        <v>8</v>
      </c>
      <c r="K1036">
        <v>2024</v>
      </c>
      <c r="L1036" t="s">
        <v>106</v>
      </c>
      <c r="M1036">
        <v>63.5</v>
      </c>
      <c r="N1036" t="s">
        <v>4619</v>
      </c>
      <c r="O1036">
        <v>98.960700000000003</v>
      </c>
      <c r="P1036" t="s">
        <v>12</v>
      </c>
    </row>
    <row r="1037" spans="1:16" hidden="1" x14ac:dyDescent="0.25">
      <c r="A1037" t="s">
        <v>17</v>
      </c>
      <c r="B1037" t="s">
        <v>112</v>
      </c>
      <c r="C1037" t="s">
        <v>4591</v>
      </c>
      <c r="D1037" t="s">
        <v>4592</v>
      </c>
      <c r="E1037" t="s">
        <v>4593</v>
      </c>
      <c r="F1037" t="s">
        <v>202</v>
      </c>
      <c r="G1037">
        <v>146335</v>
      </c>
      <c r="H1037" s="9">
        <v>105</v>
      </c>
      <c r="I1037" s="1">
        <v>45505</v>
      </c>
      <c r="J1037">
        <v>8</v>
      </c>
      <c r="K1037">
        <v>2024</v>
      </c>
      <c r="L1037" t="s">
        <v>106</v>
      </c>
      <c r="M1037">
        <v>40</v>
      </c>
      <c r="N1037" t="s">
        <v>4619</v>
      </c>
      <c r="O1037">
        <v>62.337400000000002</v>
      </c>
      <c r="P1037" t="s">
        <v>12</v>
      </c>
    </row>
    <row r="1038" spans="1:16" hidden="1" x14ac:dyDescent="0.25">
      <c r="A1038" t="s">
        <v>17</v>
      </c>
      <c r="B1038" t="s">
        <v>112</v>
      </c>
      <c r="C1038" t="s">
        <v>4588</v>
      </c>
      <c r="D1038" t="s">
        <v>4589</v>
      </c>
      <c r="E1038" t="s">
        <v>4590</v>
      </c>
      <c r="F1038" t="s">
        <v>202</v>
      </c>
      <c r="G1038">
        <v>146335</v>
      </c>
      <c r="H1038" s="9">
        <v>265</v>
      </c>
      <c r="I1038" s="1">
        <v>45505</v>
      </c>
      <c r="J1038">
        <v>8</v>
      </c>
      <c r="K1038">
        <v>2024</v>
      </c>
      <c r="L1038" t="s">
        <v>106</v>
      </c>
      <c r="M1038">
        <v>38.5</v>
      </c>
      <c r="N1038" t="s">
        <v>4619</v>
      </c>
      <c r="O1038">
        <v>59.9998</v>
      </c>
      <c r="P1038" t="s">
        <v>12</v>
      </c>
    </row>
    <row r="1039" spans="1:16" hidden="1" x14ac:dyDescent="0.25">
      <c r="A1039" t="s">
        <v>17</v>
      </c>
      <c r="B1039" t="s">
        <v>202</v>
      </c>
      <c r="C1039" t="s">
        <v>522</v>
      </c>
      <c r="D1039" t="s">
        <v>342</v>
      </c>
      <c r="E1039" t="s">
        <v>343</v>
      </c>
      <c r="F1039" t="s">
        <v>202</v>
      </c>
      <c r="G1039">
        <v>146332</v>
      </c>
      <c r="H1039" s="9">
        <v>120</v>
      </c>
      <c r="I1039" s="1">
        <v>45505</v>
      </c>
      <c r="J1039">
        <v>8</v>
      </c>
      <c r="K1039">
        <v>2024</v>
      </c>
      <c r="L1039" t="s">
        <v>109</v>
      </c>
      <c r="M1039">
        <v>10.5</v>
      </c>
      <c r="N1039" t="s">
        <v>4619</v>
      </c>
      <c r="O1039">
        <v>16.363600000000002</v>
      </c>
      <c r="P1039" t="s">
        <v>12</v>
      </c>
    </row>
    <row r="1040" spans="1:16" hidden="1" x14ac:dyDescent="0.25">
      <c r="A1040" t="s">
        <v>17</v>
      </c>
      <c r="B1040" t="s">
        <v>199</v>
      </c>
      <c r="C1040" t="s">
        <v>523</v>
      </c>
      <c r="D1040" t="s">
        <v>338</v>
      </c>
      <c r="E1040" t="s">
        <v>339</v>
      </c>
      <c r="F1040" t="s">
        <v>202</v>
      </c>
      <c r="G1040">
        <v>146332</v>
      </c>
      <c r="H1040" s="9">
        <v>60</v>
      </c>
      <c r="I1040" s="1">
        <v>45505</v>
      </c>
      <c r="J1040">
        <v>8</v>
      </c>
      <c r="K1040">
        <v>2024</v>
      </c>
      <c r="L1040" t="s">
        <v>109</v>
      </c>
      <c r="M1040">
        <v>8.5</v>
      </c>
      <c r="N1040" t="s">
        <v>4619</v>
      </c>
      <c r="O1040">
        <v>13.246700000000001</v>
      </c>
      <c r="P1040" t="s">
        <v>12</v>
      </c>
    </row>
    <row r="1041" spans="1:16" hidden="1" x14ac:dyDescent="0.25">
      <c r="A1041" t="s">
        <v>17</v>
      </c>
      <c r="B1041" t="s">
        <v>112</v>
      </c>
      <c r="C1041" t="s">
        <v>4594</v>
      </c>
      <c r="D1041" t="s">
        <v>4595</v>
      </c>
      <c r="E1041" t="s">
        <v>4596</v>
      </c>
      <c r="F1041" t="s">
        <v>202</v>
      </c>
      <c r="G1041">
        <v>146332</v>
      </c>
      <c r="H1041" s="9">
        <v>35</v>
      </c>
      <c r="I1041" s="1">
        <v>45505</v>
      </c>
      <c r="J1041">
        <v>8</v>
      </c>
      <c r="K1041">
        <v>2024</v>
      </c>
      <c r="L1041" t="s">
        <v>109</v>
      </c>
      <c r="M1041">
        <v>63.5</v>
      </c>
      <c r="N1041" t="s">
        <v>4619</v>
      </c>
      <c r="O1041">
        <v>98.960700000000003</v>
      </c>
      <c r="P1041" t="s">
        <v>12</v>
      </c>
    </row>
    <row r="1042" spans="1:16" hidden="1" x14ac:dyDescent="0.25">
      <c r="A1042" t="s">
        <v>17</v>
      </c>
      <c r="B1042" t="s">
        <v>112</v>
      </c>
      <c r="C1042" t="s">
        <v>4591</v>
      </c>
      <c r="D1042" t="s">
        <v>4592</v>
      </c>
      <c r="E1042" t="s">
        <v>4593</v>
      </c>
      <c r="F1042" t="s">
        <v>202</v>
      </c>
      <c r="G1042">
        <v>146332</v>
      </c>
      <c r="H1042" s="9">
        <v>65</v>
      </c>
      <c r="I1042" s="1">
        <v>45505</v>
      </c>
      <c r="J1042">
        <v>8</v>
      </c>
      <c r="K1042">
        <v>2024</v>
      </c>
      <c r="L1042" t="s">
        <v>109</v>
      </c>
      <c r="M1042">
        <v>40</v>
      </c>
      <c r="N1042" t="s">
        <v>4619</v>
      </c>
      <c r="O1042">
        <v>62.337400000000002</v>
      </c>
      <c r="P1042" t="s">
        <v>12</v>
      </c>
    </row>
    <row r="1043" spans="1:16" hidden="1" x14ac:dyDescent="0.25">
      <c r="A1043" t="s">
        <v>17</v>
      </c>
      <c r="B1043" t="s">
        <v>112</v>
      </c>
      <c r="C1043" t="s">
        <v>4588</v>
      </c>
      <c r="D1043" t="s">
        <v>4589</v>
      </c>
      <c r="E1043" t="s">
        <v>4590</v>
      </c>
      <c r="F1043" t="s">
        <v>202</v>
      </c>
      <c r="G1043">
        <v>146332</v>
      </c>
      <c r="H1043" s="9">
        <v>150</v>
      </c>
      <c r="I1043" s="1">
        <v>45505</v>
      </c>
      <c r="J1043">
        <v>8</v>
      </c>
      <c r="K1043">
        <v>2024</v>
      </c>
      <c r="L1043" t="s">
        <v>109</v>
      </c>
      <c r="M1043">
        <v>38.5</v>
      </c>
      <c r="N1043" t="s">
        <v>4619</v>
      </c>
      <c r="O1043">
        <v>59.9998</v>
      </c>
      <c r="P1043" t="s">
        <v>12</v>
      </c>
    </row>
    <row r="1044" spans="1:16" hidden="1" x14ac:dyDescent="0.25">
      <c r="A1044" t="s">
        <v>17</v>
      </c>
      <c r="B1044" t="s">
        <v>202</v>
      </c>
      <c r="C1044" t="s">
        <v>522</v>
      </c>
      <c r="D1044" t="s">
        <v>342</v>
      </c>
      <c r="E1044" t="s">
        <v>343</v>
      </c>
      <c r="F1044" t="s">
        <v>202</v>
      </c>
      <c r="G1044">
        <v>146331</v>
      </c>
      <c r="H1044" s="9">
        <v>120</v>
      </c>
      <c r="I1044" s="1">
        <v>45505</v>
      </c>
      <c r="J1044">
        <v>8</v>
      </c>
      <c r="K1044">
        <v>2024</v>
      </c>
      <c r="L1044" t="s">
        <v>113</v>
      </c>
      <c r="M1044">
        <v>10.5</v>
      </c>
      <c r="N1044" t="s">
        <v>4619</v>
      </c>
      <c r="O1044">
        <v>16.363600000000002</v>
      </c>
      <c r="P1044" t="s">
        <v>12</v>
      </c>
    </row>
    <row r="1045" spans="1:16" hidden="1" x14ac:dyDescent="0.25">
      <c r="A1045" t="s">
        <v>17</v>
      </c>
      <c r="B1045" t="s">
        <v>199</v>
      </c>
      <c r="C1045" t="s">
        <v>523</v>
      </c>
      <c r="D1045" t="s">
        <v>338</v>
      </c>
      <c r="E1045" t="s">
        <v>339</v>
      </c>
      <c r="F1045" t="s">
        <v>202</v>
      </c>
      <c r="G1045">
        <v>146331</v>
      </c>
      <c r="H1045" s="9">
        <v>60</v>
      </c>
      <c r="I1045" s="1">
        <v>45505</v>
      </c>
      <c r="J1045">
        <v>8</v>
      </c>
      <c r="K1045">
        <v>2024</v>
      </c>
      <c r="L1045" t="s">
        <v>113</v>
      </c>
      <c r="M1045">
        <v>8.5</v>
      </c>
      <c r="N1045" t="s">
        <v>4619</v>
      </c>
      <c r="O1045">
        <v>13.246700000000001</v>
      </c>
      <c r="P1045" t="s">
        <v>12</v>
      </c>
    </row>
    <row r="1046" spans="1:16" hidden="1" x14ac:dyDescent="0.25">
      <c r="A1046" t="s">
        <v>17</v>
      </c>
      <c r="B1046" t="s">
        <v>112</v>
      </c>
      <c r="C1046" t="s">
        <v>4594</v>
      </c>
      <c r="D1046" t="s">
        <v>4595</v>
      </c>
      <c r="E1046" t="s">
        <v>4596</v>
      </c>
      <c r="F1046" t="s">
        <v>202</v>
      </c>
      <c r="G1046">
        <v>146331</v>
      </c>
      <c r="H1046" s="9">
        <v>35</v>
      </c>
      <c r="I1046" s="1">
        <v>45505</v>
      </c>
      <c r="J1046">
        <v>8</v>
      </c>
      <c r="K1046">
        <v>2024</v>
      </c>
      <c r="L1046" t="s">
        <v>113</v>
      </c>
      <c r="M1046">
        <v>63.5</v>
      </c>
      <c r="N1046" t="s">
        <v>4619</v>
      </c>
      <c r="O1046">
        <v>98.960700000000003</v>
      </c>
      <c r="P1046" t="s">
        <v>12</v>
      </c>
    </row>
    <row r="1047" spans="1:16" hidden="1" x14ac:dyDescent="0.25">
      <c r="A1047" t="s">
        <v>17</v>
      </c>
      <c r="B1047" t="s">
        <v>112</v>
      </c>
      <c r="C1047" t="s">
        <v>4591</v>
      </c>
      <c r="D1047" t="s">
        <v>4592</v>
      </c>
      <c r="E1047" t="s">
        <v>4593</v>
      </c>
      <c r="F1047" t="s">
        <v>202</v>
      </c>
      <c r="G1047">
        <v>146331</v>
      </c>
      <c r="H1047" s="9">
        <v>65</v>
      </c>
      <c r="I1047" s="1">
        <v>45505</v>
      </c>
      <c r="J1047">
        <v>8</v>
      </c>
      <c r="K1047">
        <v>2024</v>
      </c>
      <c r="L1047" t="s">
        <v>113</v>
      </c>
      <c r="M1047">
        <v>40</v>
      </c>
      <c r="N1047" t="s">
        <v>4619</v>
      </c>
      <c r="O1047">
        <v>62.337400000000002</v>
      </c>
      <c r="P1047" t="s">
        <v>12</v>
      </c>
    </row>
    <row r="1048" spans="1:16" hidden="1" x14ac:dyDescent="0.25">
      <c r="A1048" t="s">
        <v>17</v>
      </c>
      <c r="B1048" t="s">
        <v>112</v>
      </c>
      <c r="C1048" t="s">
        <v>4588</v>
      </c>
      <c r="D1048" t="s">
        <v>4589</v>
      </c>
      <c r="E1048" t="s">
        <v>4590</v>
      </c>
      <c r="F1048" t="s">
        <v>202</v>
      </c>
      <c r="G1048">
        <v>146331</v>
      </c>
      <c r="H1048" s="9">
        <v>150</v>
      </c>
      <c r="I1048" s="1">
        <v>45505</v>
      </c>
      <c r="J1048">
        <v>8</v>
      </c>
      <c r="K1048">
        <v>2024</v>
      </c>
      <c r="L1048" t="s">
        <v>113</v>
      </c>
      <c r="M1048">
        <v>38.5</v>
      </c>
      <c r="N1048" t="s">
        <v>4619</v>
      </c>
      <c r="O1048">
        <v>59.9998</v>
      </c>
      <c r="P1048" t="s">
        <v>12</v>
      </c>
    </row>
    <row r="1049" spans="1:16" hidden="1" x14ac:dyDescent="0.25">
      <c r="A1049" t="s">
        <v>17</v>
      </c>
      <c r="B1049" t="s">
        <v>202</v>
      </c>
      <c r="C1049" t="s">
        <v>522</v>
      </c>
      <c r="D1049" t="s">
        <v>342</v>
      </c>
      <c r="E1049" t="s">
        <v>343</v>
      </c>
      <c r="F1049" t="s">
        <v>202</v>
      </c>
      <c r="G1049">
        <v>146325</v>
      </c>
      <c r="H1049" s="9">
        <v>70</v>
      </c>
      <c r="I1049" s="1">
        <v>45505</v>
      </c>
      <c r="J1049">
        <v>8</v>
      </c>
      <c r="K1049">
        <v>2024</v>
      </c>
      <c r="L1049" t="s">
        <v>820</v>
      </c>
      <c r="M1049">
        <v>10.5</v>
      </c>
      <c r="N1049" t="s">
        <v>4619</v>
      </c>
      <c r="O1049">
        <v>16.363600000000002</v>
      </c>
      <c r="P1049" t="s">
        <v>12</v>
      </c>
    </row>
    <row r="1050" spans="1:16" hidden="1" x14ac:dyDescent="0.25">
      <c r="A1050" t="s">
        <v>17</v>
      </c>
      <c r="B1050" t="s">
        <v>199</v>
      </c>
      <c r="C1050" t="s">
        <v>523</v>
      </c>
      <c r="D1050" t="s">
        <v>338</v>
      </c>
      <c r="E1050" t="s">
        <v>339</v>
      </c>
      <c r="F1050" t="s">
        <v>202</v>
      </c>
      <c r="G1050">
        <v>146325</v>
      </c>
      <c r="H1050" s="9">
        <v>35</v>
      </c>
      <c r="I1050" s="1">
        <v>45505</v>
      </c>
      <c r="J1050">
        <v>8</v>
      </c>
      <c r="K1050">
        <v>2024</v>
      </c>
      <c r="L1050" t="s">
        <v>820</v>
      </c>
      <c r="M1050">
        <v>8.5</v>
      </c>
      <c r="N1050" t="s">
        <v>4619</v>
      </c>
      <c r="O1050">
        <v>13.246700000000001</v>
      </c>
      <c r="P1050" t="s">
        <v>12</v>
      </c>
    </row>
    <row r="1051" spans="1:16" hidden="1" x14ac:dyDescent="0.25">
      <c r="A1051" t="s">
        <v>17</v>
      </c>
      <c r="B1051" t="s">
        <v>112</v>
      </c>
      <c r="C1051" t="s">
        <v>4594</v>
      </c>
      <c r="D1051" t="s">
        <v>4595</v>
      </c>
      <c r="E1051" t="s">
        <v>4596</v>
      </c>
      <c r="F1051" t="s">
        <v>202</v>
      </c>
      <c r="G1051">
        <v>146325</v>
      </c>
      <c r="H1051" s="9">
        <v>25</v>
      </c>
      <c r="I1051" s="1">
        <v>45505</v>
      </c>
      <c r="J1051">
        <v>8</v>
      </c>
      <c r="K1051">
        <v>2024</v>
      </c>
      <c r="L1051" t="s">
        <v>820</v>
      </c>
      <c r="M1051">
        <v>63.5</v>
      </c>
      <c r="N1051" t="s">
        <v>4619</v>
      </c>
      <c r="O1051">
        <v>98.960700000000003</v>
      </c>
      <c r="P1051" t="s">
        <v>12</v>
      </c>
    </row>
    <row r="1052" spans="1:16" hidden="1" x14ac:dyDescent="0.25">
      <c r="A1052" t="s">
        <v>17</v>
      </c>
      <c r="B1052" t="s">
        <v>112</v>
      </c>
      <c r="C1052" t="s">
        <v>4591</v>
      </c>
      <c r="D1052" t="s">
        <v>4592</v>
      </c>
      <c r="E1052" t="s">
        <v>4593</v>
      </c>
      <c r="F1052" t="s">
        <v>202</v>
      </c>
      <c r="G1052">
        <v>146325</v>
      </c>
      <c r="H1052" s="9">
        <v>45</v>
      </c>
      <c r="I1052" s="1">
        <v>45505</v>
      </c>
      <c r="J1052">
        <v>8</v>
      </c>
      <c r="K1052">
        <v>2024</v>
      </c>
      <c r="L1052" t="s">
        <v>820</v>
      </c>
      <c r="M1052">
        <v>40</v>
      </c>
      <c r="N1052" t="s">
        <v>4619</v>
      </c>
      <c r="O1052">
        <v>62.337400000000002</v>
      </c>
      <c r="P1052" t="s">
        <v>12</v>
      </c>
    </row>
    <row r="1053" spans="1:16" hidden="1" x14ac:dyDescent="0.25">
      <c r="A1053" t="s">
        <v>17</v>
      </c>
      <c r="B1053" t="s">
        <v>112</v>
      </c>
      <c r="C1053" t="s">
        <v>4588</v>
      </c>
      <c r="D1053" t="s">
        <v>4589</v>
      </c>
      <c r="E1053" t="s">
        <v>4590</v>
      </c>
      <c r="F1053" t="s">
        <v>202</v>
      </c>
      <c r="G1053">
        <v>146325</v>
      </c>
      <c r="H1053" s="9">
        <v>100</v>
      </c>
      <c r="I1053" s="1">
        <v>45505</v>
      </c>
      <c r="J1053">
        <v>8</v>
      </c>
      <c r="K1053">
        <v>2024</v>
      </c>
      <c r="L1053" t="s">
        <v>820</v>
      </c>
      <c r="M1053">
        <v>38.5</v>
      </c>
      <c r="N1053" t="s">
        <v>4619</v>
      </c>
      <c r="O1053">
        <v>59.9998</v>
      </c>
      <c r="P1053" t="s">
        <v>12</v>
      </c>
    </row>
    <row r="1054" spans="1:16" hidden="1" x14ac:dyDescent="0.25">
      <c r="A1054" t="s">
        <v>17</v>
      </c>
      <c r="B1054" t="s">
        <v>202</v>
      </c>
      <c r="C1054" t="s">
        <v>522</v>
      </c>
      <c r="D1054" t="s">
        <v>342</v>
      </c>
      <c r="E1054" t="s">
        <v>343</v>
      </c>
      <c r="F1054" t="s">
        <v>202</v>
      </c>
      <c r="G1054">
        <v>146322</v>
      </c>
      <c r="H1054" s="9">
        <v>215</v>
      </c>
      <c r="I1054" s="1">
        <v>45505</v>
      </c>
      <c r="J1054">
        <v>8</v>
      </c>
      <c r="K1054">
        <v>2024</v>
      </c>
      <c r="L1054" t="s">
        <v>4746</v>
      </c>
      <c r="M1054">
        <v>10.5</v>
      </c>
      <c r="N1054" t="s">
        <v>4619</v>
      </c>
      <c r="O1054">
        <v>16.363600000000002</v>
      </c>
      <c r="P1054" t="s">
        <v>12</v>
      </c>
    </row>
    <row r="1055" spans="1:16" hidden="1" x14ac:dyDescent="0.25">
      <c r="A1055" t="s">
        <v>17</v>
      </c>
      <c r="B1055" t="s">
        <v>199</v>
      </c>
      <c r="C1055" t="s">
        <v>523</v>
      </c>
      <c r="D1055" t="s">
        <v>338</v>
      </c>
      <c r="E1055" t="s">
        <v>339</v>
      </c>
      <c r="F1055" t="s">
        <v>202</v>
      </c>
      <c r="G1055">
        <v>146322</v>
      </c>
      <c r="H1055" s="9">
        <v>105</v>
      </c>
      <c r="I1055" s="1">
        <v>45505</v>
      </c>
      <c r="J1055">
        <v>8</v>
      </c>
      <c r="K1055">
        <v>2024</v>
      </c>
      <c r="L1055" t="s">
        <v>4746</v>
      </c>
      <c r="M1055">
        <v>8.5</v>
      </c>
      <c r="N1055" t="s">
        <v>4619</v>
      </c>
      <c r="O1055">
        <v>13.246700000000001</v>
      </c>
      <c r="P1055" t="s">
        <v>12</v>
      </c>
    </row>
    <row r="1056" spans="1:16" hidden="1" x14ac:dyDescent="0.25">
      <c r="A1056" t="s">
        <v>17</v>
      </c>
      <c r="B1056" t="s">
        <v>112</v>
      </c>
      <c r="C1056" t="s">
        <v>4594</v>
      </c>
      <c r="D1056" t="s">
        <v>4595</v>
      </c>
      <c r="E1056" t="s">
        <v>4596</v>
      </c>
      <c r="F1056" t="s">
        <v>202</v>
      </c>
      <c r="G1056">
        <v>146322</v>
      </c>
      <c r="H1056" s="9">
        <v>70</v>
      </c>
      <c r="I1056" s="1">
        <v>45505</v>
      </c>
      <c r="J1056">
        <v>8</v>
      </c>
      <c r="K1056">
        <v>2024</v>
      </c>
      <c r="L1056" t="s">
        <v>4746</v>
      </c>
      <c r="M1056">
        <v>63.5</v>
      </c>
      <c r="N1056" t="s">
        <v>4619</v>
      </c>
      <c r="O1056">
        <v>98.960700000000003</v>
      </c>
      <c r="P1056" t="s">
        <v>12</v>
      </c>
    </row>
    <row r="1057" spans="1:16" hidden="1" x14ac:dyDescent="0.25">
      <c r="A1057" t="s">
        <v>17</v>
      </c>
      <c r="B1057" t="s">
        <v>112</v>
      </c>
      <c r="C1057" t="s">
        <v>4591</v>
      </c>
      <c r="D1057" t="s">
        <v>4592</v>
      </c>
      <c r="E1057" t="s">
        <v>4593</v>
      </c>
      <c r="F1057" t="s">
        <v>202</v>
      </c>
      <c r="G1057">
        <v>146322</v>
      </c>
      <c r="H1057" s="9">
        <v>120</v>
      </c>
      <c r="I1057" s="1">
        <v>45505</v>
      </c>
      <c r="J1057">
        <v>8</v>
      </c>
      <c r="K1057">
        <v>2024</v>
      </c>
      <c r="L1057" t="s">
        <v>4746</v>
      </c>
      <c r="M1057">
        <v>40</v>
      </c>
      <c r="N1057" t="s">
        <v>4619</v>
      </c>
      <c r="O1057">
        <v>62.337400000000002</v>
      </c>
      <c r="P1057" t="s">
        <v>12</v>
      </c>
    </row>
    <row r="1058" spans="1:16" hidden="1" x14ac:dyDescent="0.25">
      <c r="A1058" t="s">
        <v>17</v>
      </c>
      <c r="B1058" t="s">
        <v>112</v>
      </c>
      <c r="C1058" t="s">
        <v>4588</v>
      </c>
      <c r="D1058" t="s">
        <v>4589</v>
      </c>
      <c r="E1058" t="s">
        <v>4590</v>
      </c>
      <c r="F1058" t="s">
        <v>202</v>
      </c>
      <c r="G1058">
        <v>146322</v>
      </c>
      <c r="H1058" s="9">
        <v>285</v>
      </c>
      <c r="I1058" s="1">
        <v>45505</v>
      </c>
      <c r="J1058">
        <v>8</v>
      </c>
      <c r="K1058">
        <v>2024</v>
      </c>
      <c r="L1058" t="s">
        <v>4746</v>
      </c>
      <c r="M1058">
        <v>38.5</v>
      </c>
      <c r="N1058" t="s">
        <v>4619</v>
      </c>
      <c r="O1058">
        <v>59.9998</v>
      </c>
      <c r="P1058" t="s">
        <v>12</v>
      </c>
    </row>
    <row r="1059" spans="1:16" hidden="1" x14ac:dyDescent="0.25">
      <c r="A1059" t="s">
        <v>39</v>
      </c>
      <c r="B1059" t="s">
        <v>16</v>
      </c>
      <c r="C1059" t="s">
        <v>576</v>
      </c>
      <c r="D1059" t="s">
        <v>90</v>
      </c>
      <c r="E1059" t="s">
        <v>91</v>
      </c>
      <c r="F1059" t="s">
        <v>202</v>
      </c>
      <c r="G1059">
        <v>146314</v>
      </c>
      <c r="H1059" s="9">
        <v>1</v>
      </c>
      <c r="I1059" s="1">
        <v>45405</v>
      </c>
      <c r="J1059">
        <v>4</v>
      </c>
      <c r="K1059">
        <v>2024</v>
      </c>
      <c r="L1059" t="s">
        <v>37</v>
      </c>
      <c r="M1059">
        <v>33.5</v>
      </c>
      <c r="N1059" t="s">
        <v>4615</v>
      </c>
      <c r="O1059">
        <v>52.207599999999999</v>
      </c>
      <c r="P1059" t="s">
        <v>12</v>
      </c>
    </row>
    <row r="1060" spans="1:16" hidden="1" x14ac:dyDescent="0.25">
      <c r="A1060" t="s">
        <v>39</v>
      </c>
      <c r="B1060" t="s">
        <v>38</v>
      </c>
      <c r="C1060" t="s">
        <v>2944</v>
      </c>
      <c r="D1060" t="s">
        <v>949</v>
      </c>
      <c r="E1060" t="s">
        <v>950</v>
      </c>
      <c r="F1060" t="s">
        <v>202</v>
      </c>
      <c r="G1060">
        <v>146292</v>
      </c>
      <c r="H1060" s="9">
        <v>1</v>
      </c>
      <c r="I1060" s="1">
        <v>45404</v>
      </c>
      <c r="J1060">
        <v>4</v>
      </c>
      <c r="K1060">
        <v>2024</v>
      </c>
      <c r="L1060" t="s">
        <v>37</v>
      </c>
      <c r="M1060">
        <v>28.25</v>
      </c>
      <c r="N1060" t="s">
        <v>4615</v>
      </c>
      <c r="O1060">
        <v>44.025799999999997</v>
      </c>
      <c r="P1060" t="s">
        <v>12</v>
      </c>
    </row>
    <row r="1061" spans="1:16" hidden="1" x14ac:dyDescent="0.25">
      <c r="A1061" t="s">
        <v>39</v>
      </c>
      <c r="B1061" t="s">
        <v>38</v>
      </c>
      <c r="C1061" t="s">
        <v>2968</v>
      </c>
      <c r="D1061" t="s">
        <v>877</v>
      </c>
      <c r="E1061" t="s">
        <v>878</v>
      </c>
      <c r="F1061" t="s">
        <v>202</v>
      </c>
      <c r="G1061">
        <v>146291</v>
      </c>
      <c r="H1061" s="9">
        <v>1</v>
      </c>
      <c r="I1061" s="1">
        <v>45404</v>
      </c>
      <c r="J1061">
        <v>4</v>
      </c>
      <c r="K1061">
        <v>2024</v>
      </c>
      <c r="L1061" t="s">
        <v>37</v>
      </c>
      <c r="M1061">
        <v>28.25</v>
      </c>
      <c r="N1061" t="s">
        <v>4615</v>
      </c>
      <c r="O1061">
        <v>44.025799999999997</v>
      </c>
      <c r="P1061" t="s">
        <v>12</v>
      </c>
    </row>
    <row r="1062" spans="1:16" hidden="1" x14ac:dyDescent="0.25">
      <c r="A1062" t="s">
        <v>39</v>
      </c>
      <c r="B1062" t="s">
        <v>16</v>
      </c>
      <c r="C1062" t="s">
        <v>529</v>
      </c>
      <c r="D1062" t="s">
        <v>65</v>
      </c>
      <c r="E1062" t="s">
        <v>66</v>
      </c>
      <c r="F1062" t="s">
        <v>202</v>
      </c>
      <c r="G1062">
        <v>146290</v>
      </c>
      <c r="H1062" s="9">
        <v>1</v>
      </c>
      <c r="I1062" s="1">
        <v>45404</v>
      </c>
      <c r="J1062">
        <v>4</v>
      </c>
      <c r="K1062">
        <v>2024</v>
      </c>
      <c r="L1062" t="s">
        <v>37</v>
      </c>
      <c r="M1062">
        <v>28.25</v>
      </c>
      <c r="N1062" t="s">
        <v>4615</v>
      </c>
      <c r="O1062">
        <v>44.025799999999997</v>
      </c>
      <c r="P1062" t="s">
        <v>12</v>
      </c>
    </row>
    <row r="1063" spans="1:16" hidden="1" x14ac:dyDescent="0.25">
      <c r="A1063" t="s">
        <v>39</v>
      </c>
      <c r="B1063" t="s">
        <v>16</v>
      </c>
      <c r="C1063" t="s">
        <v>576</v>
      </c>
      <c r="D1063" t="s">
        <v>90</v>
      </c>
      <c r="E1063" t="s">
        <v>91</v>
      </c>
      <c r="F1063" t="s">
        <v>202</v>
      </c>
      <c r="G1063">
        <v>146289</v>
      </c>
      <c r="H1063" s="9">
        <v>1</v>
      </c>
      <c r="I1063" s="1">
        <v>45404</v>
      </c>
      <c r="J1063">
        <v>4</v>
      </c>
      <c r="K1063">
        <v>2024</v>
      </c>
      <c r="L1063" t="s">
        <v>37</v>
      </c>
      <c r="M1063">
        <v>33.5</v>
      </c>
      <c r="N1063" t="s">
        <v>4615</v>
      </c>
      <c r="O1063">
        <v>52.207599999999999</v>
      </c>
      <c r="P1063" t="s">
        <v>12</v>
      </c>
    </row>
    <row r="1064" spans="1:16" hidden="1" x14ac:dyDescent="0.25">
      <c r="A1064" t="s">
        <v>39</v>
      </c>
      <c r="B1064" t="s">
        <v>38</v>
      </c>
      <c r="C1064" t="s">
        <v>472</v>
      </c>
      <c r="D1064" t="s">
        <v>67</v>
      </c>
      <c r="E1064" t="s">
        <v>68</v>
      </c>
      <c r="F1064" t="s">
        <v>202</v>
      </c>
      <c r="G1064">
        <v>146288</v>
      </c>
      <c r="H1064" s="9">
        <v>1</v>
      </c>
      <c r="I1064" s="1">
        <v>45404</v>
      </c>
      <c r="J1064">
        <v>4</v>
      </c>
      <c r="K1064">
        <v>2024</v>
      </c>
      <c r="L1064" t="s">
        <v>37</v>
      </c>
      <c r="M1064">
        <v>28.25</v>
      </c>
      <c r="N1064" t="s">
        <v>4615</v>
      </c>
      <c r="O1064">
        <v>44.025799999999997</v>
      </c>
      <c r="P1064" t="s">
        <v>12</v>
      </c>
    </row>
    <row r="1065" spans="1:16" hidden="1" x14ac:dyDescent="0.25">
      <c r="A1065" t="s">
        <v>39</v>
      </c>
      <c r="B1065" t="s">
        <v>38</v>
      </c>
      <c r="C1065" t="s">
        <v>515</v>
      </c>
      <c r="D1065" t="s">
        <v>42</v>
      </c>
      <c r="E1065" t="s">
        <v>43</v>
      </c>
      <c r="F1065" t="s">
        <v>202</v>
      </c>
      <c r="G1065">
        <v>146286</v>
      </c>
      <c r="H1065" s="9">
        <v>1</v>
      </c>
      <c r="I1065" s="1">
        <v>45404</v>
      </c>
      <c r="J1065">
        <v>4</v>
      </c>
      <c r="K1065">
        <v>2024</v>
      </c>
      <c r="L1065" t="s">
        <v>37</v>
      </c>
      <c r="M1065">
        <v>28.25</v>
      </c>
      <c r="N1065" t="s">
        <v>4615</v>
      </c>
      <c r="O1065">
        <v>44.025799999999997</v>
      </c>
      <c r="P1065" t="s">
        <v>12</v>
      </c>
    </row>
    <row r="1066" spans="1:16" hidden="1" x14ac:dyDescent="0.25">
      <c r="A1066" t="s">
        <v>39</v>
      </c>
      <c r="B1066" t="s">
        <v>38</v>
      </c>
      <c r="C1066" t="s">
        <v>2968</v>
      </c>
      <c r="D1066" t="s">
        <v>877</v>
      </c>
      <c r="E1066" t="s">
        <v>878</v>
      </c>
      <c r="F1066" t="s">
        <v>202</v>
      </c>
      <c r="G1066">
        <v>146285</v>
      </c>
      <c r="H1066" s="9">
        <v>1</v>
      </c>
      <c r="I1066" s="1">
        <v>45404</v>
      </c>
      <c r="J1066">
        <v>4</v>
      </c>
      <c r="K1066">
        <v>2024</v>
      </c>
      <c r="L1066" t="s">
        <v>37</v>
      </c>
      <c r="M1066">
        <v>28.25</v>
      </c>
      <c r="N1066" t="s">
        <v>4615</v>
      </c>
      <c r="O1066">
        <v>44.025799999999997</v>
      </c>
      <c r="P1066" t="s">
        <v>12</v>
      </c>
    </row>
    <row r="1067" spans="1:16" hidden="1" x14ac:dyDescent="0.25">
      <c r="A1067" t="s">
        <v>39</v>
      </c>
      <c r="B1067" t="s">
        <v>38</v>
      </c>
      <c r="C1067" t="s">
        <v>2968</v>
      </c>
      <c r="D1067" t="s">
        <v>877</v>
      </c>
      <c r="E1067" t="s">
        <v>878</v>
      </c>
      <c r="F1067" t="s">
        <v>202</v>
      </c>
      <c r="G1067">
        <v>146283</v>
      </c>
      <c r="H1067" s="9">
        <v>1</v>
      </c>
      <c r="I1067" s="1">
        <v>45404</v>
      </c>
      <c r="J1067">
        <v>4</v>
      </c>
      <c r="K1067">
        <v>2024</v>
      </c>
      <c r="L1067" t="s">
        <v>37</v>
      </c>
      <c r="M1067">
        <v>28.25</v>
      </c>
      <c r="N1067" t="s">
        <v>4615</v>
      </c>
      <c r="O1067">
        <v>44.025799999999997</v>
      </c>
      <c r="P1067" t="s">
        <v>12</v>
      </c>
    </row>
    <row r="1068" spans="1:16" hidden="1" x14ac:dyDescent="0.25">
      <c r="A1068" t="s">
        <v>39</v>
      </c>
      <c r="B1068" t="s">
        <v>38</v>
      </c>
      <c r="C1068" t="s">
        <v>515</v>
      </c>
      <c r="D1068" t="s">
        <v>42</v>
      </c>
      <c r="E1068" t="s">
        <v>43</v>
      </c>
      <c r="F1068" t="s">
        <v>202</v>
      </c>
      <c r="G1068">
        <v>146280</v>
      </c>
      <c r="H1068" s="9">
        <v>1</v>
      </c>
      <c r="I1068" s="1">
        <v>45404</v>
      </c>
      <c r="J1068">
        <v>4</v>
      </c>
      <c r="K1068">
        <v>2024</v>
      </c>
      <c r="L1068" t="s">
        <v>37</v>
      </c>
      <c r="M1068">
        <v>28.25</v>
      </c>
      <c r="N1068" t="s">
        <v>4615</v>
      </c>
      <c r="O1068">
        <v>44.025799999999997</v>
      </c>
      <c r="P1068" t="s">
        <v>12</v>
      </c>
    </row>
    <row r="1069" spans="1:16" hidden="1" x14ac:dyDescent="0.25">
      <c r="A1069" t="s">
        <v>39</v>
      </c>
      <c r="B1069" t="s">
        <v>38</v>
      </c>
      <c r="C1069" t="s">
        <v>3262</v>
      </c>
      <c r="D1069" t="s">
        <v>884</v>
      </c>
      <c r="E1069" t="s">
        <v>885</v>
      </c>
      <c r="F1069" t="s">
        <v>202</v>
      </c>
      <c r="G1069">
        <v>146279</v>
      </c>
      <c r="H1069" s="9">
        <v>1</v>
      </c>
      <c r="I1069" s="1">
        <v>45404</v>
      </c>
      <c r="J1069">
        <v>4</v>
      </c>
      <c r="K1069">
        <v>2024</v>
      </c>
      <c r="L1069" t="s">
        <v>37</v>
      </c>
      <c r="M1069">
        <v>28.25</v>
      </c>
      <c r="N1069" t="s">
        <v>4615</v>
      </c>
      <c r="O1069">
        <v>44.025799999999997</v>
      </c>
      <c r="P1069" t="s">
        <v>12</v>
      </c>
    </row>
    <row r="1070" spans="1:16" hidden="1" x14ac:dyDescent="0.25">
      <c r="A1070" t="s">
        <v>39</v>
      </c>
      <c r="B1070" t="s">
        <v>38</v>
      </c>
      <c r="C1070" t="s">
        <v>3262</v>
      </c>
      <c r="D1070" t="s">
        <v>884</v>
      </c>
      <c r="E1070" t="s">
        <v>885</v>
      </c>
      <c r="F1070" t="s">
        <v>202</v>
      </c>
      <c r="G1070">
        <v>146278</v>
      </c>
      <c r="H1070" s="9">
        <v>1</v>
      </c>
      <c r="I1070" s="1">
        <v>45404</v>
      </c>
      <c r="J1070">
        <v>4</v>
      </c>
      <c r="K1070">
        <v>2024</v>
      </c>
      <c r="L1070" t="s">
        <v>37</v>
      </c>
      <c r="M1070">
        <v>28.25</v>
      </c>
      <c r="N1070" t="s">
        <v>4615</v>
      </c>
      <c r="O1070">
        <v>44.025799999999997</v>
      </c>
      <c r="P1070" t="s">
        <v>12</v>
      </c>
    </row>
    <row r="1071" spans="1:16" hidden="1" x14ac:dyDescent="0.25">
      <c r="A1071" t="s">
        <v>39</v>
      </c>
      <c r="B1071" t="s">
        <v>38</v>
      </c>
      <c r="C1071" t="s">
        <v>3266</v>
      </c>
      <c r="D1071" t="s">
        <v>892</v>
      </c>
      <c r="E1071" t="s">
        <v>893</v>
      </c>
      <c r="F1071" t="s">
        <v>202</v>
      </c>
      <c r="G1071">
        <v>146277</v>
      </c>
      <c r="H1071" s="9">
        <v>1</v>
      </c>
      <c r="I1071" s="1">
        <v>45404</v>
      </c>
      <c r="J1071">
        <v>4</v>
      </c>
      <c r="K1071">
        <v>2024</v>
      </c>
      <c r="L1071" t="s">
        <v>37</v>
      </c>
      <c r="M1071">
        <v>28.25</v>
      </c>
      <c r="N1071" t="s">
        <v>4615</v>
      </c>
      <c r="O1071">
        <v>44.025799999999997</v>
      </c>
      <c r="P1071" t="s">
        <v>12</v>
      </c>
    </row>
    <row r="1072" spans="1:16" hidden="1" x14ac:dyDescent="0.25">
      <c r="A1072" t="s">
        <v>39</v>
      </c>
      <c r="B1072" t="s">
        <v>16</v>
      </c>
      <c r="C1072" t="s">
        <v>529</v>
      </c>
      <c r="D1072" t="s">
        <v>65</v>
      </c>
      <c r="E1072" t="s">
        <v>66</v>
      </c>
      <c r="F1072" t="s">
        <v>202</v>
      </c>
      <c r="G1072">
        <v>146276</v>
      </c>
      <c r="H1072" s="9">
        <v>1</v>
      </c>
      <c r="I1072" s="1">
        <v>45404</v>
      </c>
      <c r="J1072">
        <v>4</v>
      </c>
      <c r="K1072">
        <v>2024</v>
      </c>
      <c r="L1072" t="s">
        <v>37</v>
      </c>
      <c r="M1072">
        <v>28.25</v>
      </c>
      <c r="N1072" t="s">
        <v>4615</v>
      </c>
      <c r="O1072">
        <v>44.025799999999997</v>
      </c>
      <c r="P1072" t="s">
        <v>12</v>
      </c>
    </row>
    <row r="1073" spans="1:16" hidden="1" x14ac:dyDescent="0.25">
      <c r="A1073" t="s">
        <v>39</v>
      </c>
      <c r="B1073" t="s">
        <v>38</v>
      </c>
      <c r="C1073" t="s">
        <v>3262</v>
      </c>
      <c r="D1073" t="s">
        <v>884</v>
      </c>
      <c r="E1073" t="s">
        <v>885</v>
      </c>
      <c r="F1073" t="s">
        <v>202</v>
      </c>
      <c r="G1073">
        <v>146275</v>
      </c>
      <c r="H1073" s="9">
        <v>1</v>
      </c>
      <c r="I1073" s="1">
        <v>45404</v>
      </c>
      <c r="J1073">
        <v>4</v>
      </c>
      <c r="K1073">
        <v>2024</v>
      </c>
      <c r="L1073" t="s">
        <v>37</v>
      </c>
      <c r="M1073">
        <v>28.25</v>
      </c>
      <c r="N1073" t="s">
        <v>4615</v>
      </c>
      <c r="O1073">
        <v>44.025799999999997</v>
      </c>
      <c r="P1073" t="s">
        <v>12</v>
      </c>
    </row>
    <row r="1074" spans="1:16" hidden="1" x14ac:dyDescent="0.25">
      <c r="A1074" t="s">
        <v>39</v>
      </c>
      <c r="B1074" t="s">
        <v>38</v>
      </c>
      <c r="C1074" t="s">
        <v>506</v>
      </c>
      <c r="D1074" t="s">
        <v>52</v>
      </c>
      <c r="E1074" t="s">
        <v>53</v>
      </c>
      <c r="F1074" t="s">
        <v>202</v>
      </c>
      <c r="G1074">
        <v>146272</v>
      </c>
      <c r="H1074" s="9">
        <v>1</v>
      </c>
      <c r="I1074" s="1">
        <v>45404</v>
      </c>
      <c r="J1074">
        <v>4</v>
      </c>
      <c r="K1074">
        <v>2024</v>
      </c>
      <c r="L1074" t="s">
        <v>37</v>
      </c>
      <c r="M1074">
        <v>28.25</v>
      </c>
      <c r="N1074" t="s">
        <v>4615</v>
      </c>
      <c r="O1074">
        <v>44.025799999999997</v>
      </c>
      <c r="P1074" t="s">
        <v>12</v>
      </c>
    </row>
    <row r="1075" spans="1:16" hidden="1" x14ac:dyDescent="0.25">
      <c r="A1075" t="s">
        <v>39</v>
      </c>
      <c r="B1075" t="s">
        <v>16</v>
      </c>
      <c r="C1075" t="s">
        <v>2994</v>
      </c>
      <c r="D1075" t="s">
        <v>986</v>
      </c>
      <c r="E1075" t="s">
        <v>987</v>
      </c>
      <c r="F1075" t="s">
        <v>202</v>
      </c>
      <c r="G1075">
        <v>146201</v>
      </c>
      <c r="H1075" s="9">
        <v>1</v>
      </c>
      <c r="I1075" s="1">
        <v>45404</v>
      </c>
      <c r="J1075">
        <v>4</v>
      </c>
      <c r="K1075">
        <v>2024</v>
      </c>
      <c r="L1075" t="s">
        <v>37</v>
      </c>
      <c r="M1075">
        <v>33.5</v>
      </c>
      <c r="N1075" t="s">
        <v>4615</v>
      </c>
      <c r="O1075">
        <v>52.207599999999999</v>
      </c>
      <c r="P1075" t="s">
        <v>12</v>
      </c>
    </row>
    <row r="1076" spans="1:16" hidden="1" x14ac:dyDescent="0.25">
      <c r="A1076" t="s">
        <v>17</v>
      </c>
      <c r="B1076" t="s">
        <v>26</v>
      </c>
      <c r="C1076" t="s">
        <v>590</v>
      </c>
      <c r="D1076" t="s">
        <v>28</v>
      </c>
      <c r="E1076" t="s">
        <v>28</v>
      </c>
      <c r="F1076" t="s">
        <v>202</v>
      </c>
      <c r="G1076">
        <v>146118</v>
      </c>
      <c r="H1076" s="9">
        <v>1125</v>
      </c>
      <c r="I1076" s="1">
        <v>45504</v>
      </c>
      <c r="J1076">
        <v>7</v>
      </c>
      <c r="K1076">
        <v>2024</v>
      </c>
      <c r="L1076" t="s">
        <v>25</v>
      </c>
      <c r="M1076">
        <v>0.03</v>
      </c>
      <c r="N1076" t="s">
        <v>4619</v>
      </c>
      <c r="O1076">
        <v>4.6800000000000001E-2</v>
      </c>
      <c r="P1076" t="s">
        <v>12</v>
      </c>
    </row>
    <row r="1077" spans="1:16" hidden="1" x14ac:dyDescent="0.25">
      <c r="A1077" t="s">
        <v>17</v>
      </c>
      <c r="B1077" t="s">
        <v>26</v>
      </c>
      <c r="C1077" t="s">
        <v>591</v>
      </c>
      <c r="D1077" t="s">
        <v>29</v>
      </c>
      <c r="E1077" t="s">
        <v>29</v>
      </c>
      <c r="F1077" t="s">
        <v>202</v>
      </c>
      <c r="G1077">
        <v>146118</v>
      </c>
      <c r="H1077" s="9">
        <v>1150</v>
      </c>
      <c r="I1077" s="1">
        <v>45504</v>
      </c>
      <c r="J1077">
        <v>7</v>
      </c>
      <c r="K1077">
        <v>2024</v>
      </c>
      <c r="L1077" t="s">
        <v>25</v>
      </c>
      <c r="M1077">
        <v>0.1</v>
      </c>
      <c r="N1077" t="s">
        <v>4619</v>
      </c>
      <c r="O1077">
        <v>0.15579999999999999</v>
      </c>
      <c r="P1077" t="s">
        <v>12</v>
      </c>
    </row>
    <row r="1078" spans="1:16" hidden="1" x14ac:dyDescent="0.25">
      <c r="A1078" t="s">
        <v>17</v>
      </c>
      <c r="B1078" t="s">
        <v>26</v>
      </c>
      <c r="C1078" t="s">
        <v>612</v>
      </c>
      <c r="D1078" t="s">
        <v>24</v>
      </c>
      <c r="E1078" t="s">
        <v>24</v>
      </c>
      <c r="F1078" t="s">
        <v>202</v>
      </c>
      <c r="G1078">
        <v>146118</v>
      </c>
      <c r="H1078" s="9">
        <v>270</v>
      </c>
      <c r="I1078" s="1">
        <v>45504</v>
      </c>
      <c r="J1078">
        <v>7</v>
      </c>
      <c r="K1078">
        <v>2024</v>
      </c>
      <c r="L1078" t="s">
        <v>25</v>
      </c>
      <c r="M1078">
        <v>0.1</v>
      </c>
      <c r="N1078" t="s">
        <v>4619</v>
      </c>
      <c r="O1078">
        <v>0.15579999999999999</v>
      </c>
      <c r="P1078" t="s">
        <v>12</v>
      </c>
    </row>
    <row r="1079" spans="1:16" hidden="1" x14ac:dyDescent="0.25">
      <c r="A1079" t="s">
        <v>17</v>
      </c>
      <c r="B1079" t="s">
        <v>26</v>
      </c>
      <c r="C1079" t="s">
        <v>613</v>
      </c>
      <c r="D1079" t="s">
        <v>27</v>
      </c>
      <c r="E1079" t="s">
        <v>27</v>
      </c>
      <c r="F1079" t="s">
        <v>202</v>
      </c>
      <c r="G1079">
        <v>146118</v>
      </c>
      <c r="H1079" s="9">
        <v>110</v>
      </c>
      <c r="I1079" s="1">
        <v>45504</v>
      </c>
      <c r="J1079">
        <v>7</v>
      </c>
      <c r="K1079">
        <v>2024</v>
      </c>
      <c r="L1079" t="s">
        <v>25</v>
      </c>
      <c r="M1079">
        <v>0.11</v>
      </c>
      <c r="N1079" t="s">
        <v>4619</v>
      </c>
      <c r="O1079">
        <v>0.1714</v>
      </c>
      <c r="P1079" t="s">
        <v>12</v>
      </c>
    </row>
    <row r="1080" spans="1:16" hidden="1" x14ac:dyDescent="0.25">
      <c r="A1080" t="s">
        <v>17</v>
      </c>
      <c r="B1080" t="s">
        <v>26</v>
      </c>
      <c r="C1080" t="s">
        <v>592</v>
      </c>
      <c r="D1080" t="s">
        <v>131</v>
      </c>
      <c r="E1080" t="s">
        <v>132</v>
      </c>
      <c r="F1080" t="s">
        <v>202</v>
      </c>
      <c r="G1080">
        <v>146118</v>
      </c>
      <c r="H1080" s="9">
        <v>2775</v>
      </c>
      <c r="I1080" s="1">
        <v>45504</v>
      </c>
      <c r="J1080">
        <v>7</v>
      </c>
      <c r="K1080">
        <v>2024</v>
      </c>
      <c r="L1080" t="s">
        <v>25</v>
      </c>
      <c r="M1080">
        <v>0.47</v>
      </c>
      <c r="N1080" t="s">
        <v>4619</v>
      </c>
      <c r="O1080">
        <v>0.73250000000000004</v>
      </c>
      <c r="P1080" t="s">
        <v>12</v>
      </c>
    </row>
    <row r="1081" spans="1:16" hidden="1" x14ac:dyDescent="0.25">
      <c r="A1081" t="s">
        <v>17</v>
      </c>
      <c r="B1081" t="s">
        <v>26</v>
      </c>
      <c r="C1081" t="s">
        <v>593</v>
      </c>
      <c r="D1081" t="s">
        <v>188</v>
      </c>
      <c r="E1081" t="s">
        <v>188</v>
      </c>
      <c r="F1081" t="s">
        <v>202</v>
      </c>
      <c r="G1081">
        <v>146118</v>
      </c>
      <c r="H1081" s="9">
        <v>30</v>
      </c>
      <c r="I1081" s="1">
        <v>45504</v>
      </c>
      <c r="J1081">
        <v>7</v>
      </c>
      <c r="K1081">
        <v>2024</v>
      </c>
      <c r="L1081" t="s">
        <v>25</v>
      </c>
      <c r="M1081">
        <v>2.5</v>
      </c>
      <c r="N1081" t="s">
        <v>4619</v>
      </c>
      <c r="O1081">
        <v>3.8961000000000001</v>
      </c>
      <c r="P1081" t="s">
        <v>12</v>
      </c>
    </row>
    <row r="1082" spans="1:16" hidden="1" x14ac:dyDescent="0.25">
      <c r="A1082" t="s">
        <v>17</v>
      </c>
      <c r="B1082" t="s">
        <v>26</v>
      </c>
      <c r="C1082" t="s">
        <v>614</v>
      </c>
      <c r="D1082" t="s">
        <v>187</v>
      </c>
      <c r="E1082" t="s">
        <v>187</v>
      </c>
      <c r="F1082" t="s">
        <v>202</v>
      </c>
      <c r="G1082">
        <v>146118</v>
      </c>
      <c r="H1082" s="9">
        <v>25</v>
      </c>
      <c r="I1082" s="1">
        <v>45504</v>
      </c>
      <c r="J1082">
        <v>7</v>
      </c>
      <c r="K1082">
        <v>2024</v>
      </c>
      <c r="L1082" t="s">
        <v>25</v>
      </c>
      <c r="M1082">
        <v>5</v>
      </c>
      <c r="N1082" t="s">
        <v>4619</v>
      </c>
      <c r="O1082">
        <v>7.7922000000000002</v>
      </c>
      <c r="P1082" t="s">
        <v>12</v>
      </c>
    </row>
    <row r="1083" spans="1:16" hidden="1" x14ac:dyDescent="0.25">
      <c r="A1083" t="s">
        <v>17</v>
      </c>
      <c r="B1083" t="s">
        <v>16</v>
      </c>
      <c r="C1083" t="s">
        <v>594</v>
      </c>
      <c r="D1083" t="s">
        <v>135</v>
      </c>
      <c r="E1083" t="s">
        <v>136</v>
      </c>
      <c r="F1083" t="s">
        <v>202</v>
      </c>
      <c r="G1083">
        <v>146118</v>
      </c>
      <c r="H1083" s="9">
        <v>55</v>
      </c>
      <c r="I1083" s="1">
        <v>45504</v>
      </c>
      <c r="J1083">
        <v>7</v>
      </c>
      <c r="K1083">
        <v>2024</v>
      </c>
      <c r="L1083" t="s">
        <v>25</v>
      </c>
      <c r="M1083">
        <v>2.8</v>
      </c>
      <c r="N1083" t="s">
        <v>4619</v>
      </c>
      <c r="O1083">
        <v>4.3635999999999999</v>
      </c>
      <c r="P1083" t="s">
        <v>12</v>
      </c>
    </row>
    <row r="1084" spans="1:16" hidden="1" x14ac:dyDescent="0.25">
      <c r="A1084" t="s">
        <v>17</v>
      </c>
      <c r="B1084" t="s">
        <v>199</v>
      </c>
      <c r="C1084" t="s">
        <v>615</v>
      </c>
      <c r="D1084" t="s">
        <v>260</v>
      </c>
      <c r="E1084" t="s">
        <v>261</v>
      </c>
      <c r="F1084" t="s">
        <v>202</v>
      </c>
      <c r="G1084">
        <v>146118</v>
      </c>
      <c r="H1084" s="9">
        <v>40</v>
      </c>
      <c r="I1084" s="1">
        <v>45504</v>
      </c>
      <c r="J1084">
        <v>7</v>
      </c>
      <c r="K1084">
        <v>2024</v>
      </c>
      <c r="L1084" t="s">
        <v>25</v>
      </c>
      <c r="M1084">
        <v>18</v>
      </c>
      <c r="N1084" t="s">
        <v>4616</v>
      </c>
      <c r="O1084">
        <v>28.0518</v>
      </c>
      <c r="P1084" t="s">
        <v>12</v>
      </c>
    </row>
    <row r="1085" spans="1:16" hidden="1" x14ac:dyDescent="0.25">
      <c r="A1085" t="s">
        <v>17</v>
      </c>
      <c r="B1085" t="s">
        <v>16</v>
      </c>
      <c r="C1085" t="s">
        <v>595</v>
      </c>
      <c r="D1085" t="s">
        <v>336</v>
      </c>
      <c r="E1085" t="s">
        <v>337</v>
      </c>
      <c r="F1085" t="s">
        <v>202</v>
      </c>
      <c r="G1085">
        <v>146118</v>
      </c>
      <c r="H1085" s="9">
        <v>30</v>
      </c>
      <c r="I1085" s="1">
        <v>45504</v>
      </c>
      <c r="J1085">
        <v>7</v>
      </c>
      <c r="K1085">
        <v>2024</v>
      </c>
      <c r="L1085" t="s">
        <v>25</v>
      </c>
      <c r="M1085">
        <v>18.5</v>
      </c>
      <c r="N1085" t="s">
        <v>4619</v>
      </c>
      <c r="O1085">
        <v>28.831099999999999</v>
      </c>
      <c r="P1085" t="s">
        <v>12</v>
      </c>
    </row>
    <row r="1086" spans="1:16" hidden="1" x14ac:dyDescent="0.25">
      <c r="A1086" t="s">
        <v>17</v>
      </c>
      <c r="B1086" t="s">
        <v>16</v>
      </c>
      <c r="C1086" t="s">
        <v>596</v>
      </c>
      <c r="D1086" t="s">
        <v>133</v>
      </c>
      <c r="E1086" t="s">
        <v>134</v>
      </c>
      <c r="F1086" t="s">
        <v>202</v>
      </c>
      <c r="G1086">
        <v>146118</v>
      </c>
      <c r="H1086" s="9">
        <v>85</v>
      </c>
      <c r="I1086" s="1">
        <v>45504</v>
      </c>
      <c r="J1086">
        <v>7</v>
      </c>
      <c r="K1086">
        <v>2024</v>
      </c>
      <c r="L1086" t="s">
        <v>25</v>
      </c>
      <c r="M1086">
        <v>9</v>
      </c>
      <c r="N1086" t="s">
        <v>4619</v>
      </c>
      <c r="O1086">
        <v>14.0259</v>
      </c>
      <c r="P1086" t="s">
        <v>12</v>
      </c>
    </row>
    <row r="1087" spans="1:16" hidden="1" x14ac:dyDescent="0.25">
      <c r="A1087" t="s">
        <v>17</v>
      </c>
      <c r="B1087" t="s">
        <v>112</v>
      </c>
      <c r="C1087" t="s">
        <v>457</v>
      </c>
      <c r="D1087" t="s">
        <v>256</v>
      </c>
      <c r="E1087" t="s">
        <v>257</v>
      </c>
      <c r="F1087" t="s">
        <v>1638</v>
      </c>
      <c r="G1087">
        <v>146110</v>
      </c>
      <c r="H1087" s="9">
        <v>40</v>
      </c>
      <c r="I1087" s="1">
        <v>45534</v>
      </c>
      <c r="J1087">
        <v>8</v>
      </c>
      <c r="K1087">
        <v>2024</v>
      </c>
      <c r="L1087" t="s">
        <v>119</v>
      </c>
      <c r="M1087">
        <v>74.5</v>
      </c>
      <c r="N1087" t="s">
        <v>4616</v>
      </c>
      <c r="O1087">
        <v>116.1035</v>
      </c>
      <c r="P1087" t="s">
        <v>12</v>
      </c>
    </row>
    <row r="1088" spans="1:16" hidden="1" x14ac:dyDescent="0.25">
      <c r="A1088" t="s">
        <v>17</v>
      </c>
      <c r="B1088" t="s">
        <v>112</v>
      </c>
      <c r="C1088" t="s">
        <v>458</v>
      </c>
      <c r="D1088" t="s">
        <v>258</v>
      </c>
      <c r="E1088" t="s">
        <v>259</v>
      </c>
      <c r="F1088" t="s">
        <v>1638</v>
      </c>
      <c r="G1088">
        <v>146110</v>
      </c>
      <c r="H1088" s="9">
        <v>40</v>
      </c>
      <c r="I1088" s="1">
        <v>45534</v>
      </c>
      <c r="J1088">
        <v>8</v>
      </c>
      <c r="K1088">
        <v>2024</v>
      </c>
      <c r="L1088" t="s">
        <v>119</v>
      </c>
      <c r="M1088">
        <v>85.49</v>
      </c>
      <c r="N1088" t="s">
        <v>4616</v>
      </c>
      <c r="O1088">
        <v>133.23070000000001</v>
      </c>
      <c r="P1088" t="s">
        <v>12</v>
      </c>
    </row>
    <row r="1089" spans="1:16" hidden="1" x14ac:dyDescent="0.25">
      <c r="A1089" t="s">
        <v>17</v>
      </c>
      <c r="B1089" t="s">
        <v>202</v>
      </c>
      <c r="C1089" t="s">
        <v>493</v>
      </c>
      <c r="D1089" t="s">
        <v>262</v>
      </c>
      <c r="E1089" t="s">
        <v>263</v>
      </c>
      <c r="F1089" t="s">
        <v>202</v>
      </c>
      <c r="G1089">
        <v>146110</v>
      </c>
      <c r="H1089" s="9">
        <v>5</v>
      </c>
      <c r="I1089" s="1">
        <v>45534</v>
      </c>
      <c r="J1089">
        <v>8</v>
      </c>
      <c r="K1089">
        <v>2024</v>
      </c>
      <c r="L1089" t="s">
        <v>119</v>
      </c>
      <c r="M1089">
        <v>17.64</v>
      </c>
      <c r="N1089" t="s">
        <v>4616</v>
      </c>
      <c r="O1089">
        <v>27.4908</v>
      </c>
      <c r="P1089" t="s">
        <v>12</v>
      </c>
    </row>
    <row r="1090" spans="1:16" hidden="1" x14ac:dyDescent="0.25">
      <c r="A1090" t="s">
        <v>17</v>
      </c>
      <c r="B1090" t="s">
        <v>112</v>
      </c>
      <c r="C1090" t="s">
        <v>462</v>
      </c>
      <c r="D1090" t="s">
        <v>272</v>
      </c>
      <c r="E1090" t="s">
        <v>273</v>
      </c>
      <c r="F1090" t="s">
        <v>1672</v>
      </c>
      <c r="G1090">
        <v>146110</v>
      </c>
      <c r="H1090" s="9">
        <v>55</v>
      </c>
      <c r="I1090" s="1">
        <v>45534</v>
      </c>
      <c r="J1090">
        <v>8</v>
      </c>
      <c r="K1090">
        <v>2024</v>
      </c>
      <c r="L1090" t="s">
        <v>119</v>
      </c>
      <c r="M1090">
        <v>100.14</v>
      </c>
      <c r="N1090" t="s">
        <v>4616</v>
      </c>
      <c r="O1090">
        <v>156.06180000000001</v>
      </c>
      <c r="P1090" t="s">
        <v>12</v>
      </c>
    </row>
    <row r="1091" spans="1:16" hidden="1" x14ac:dyDescent="0.25">
      <c r="A1091" t="s">
        <v>17</v>
      </c>
      <c r="B1091" t="s">
        <v>112</v>
      </c>
      <c r="C1091" t="s">
        <v>463</v>
      </c>
      <c r="D1091" t="s">
        <v>274</v>
      </c>
      <c r="E1091" t="s">
        <v>275</v>
      </c>
      <c r="F1091" t="s">
        <v>1672</v>
      </c>
      <c r="G1091">
        <v>146110</v>
      </c>
      <c r="H1091" s="9">
        <v>55</v>
      </c>
      <c r="I1091" s="1">
        <v>45534</v>
      </c>
      <c r="J1091">
        <v>8</v>
      </c>
      <c r="K1091">
        <v>2024</v>
      </c>
      <c r="L1091" t="s">
        <v>119</v>
      </c>
      <c r="M1091">
        <v>58.37</v>
      </c>
      <c r="N1091" t="s">
        <v>4616</v>
      </c>
      <c r="O1091">
        <v>90.965900000000005</v>
      </c>
      <c r="P1091" t="s">
        <v>12</v>
      </c>
    </row>
    <row r="1092" spans="1:16" hidden="1" x14ac:dyDescent="0.25">
      <c r="A1092" t="s">
        <v>17</v>
      </c>
      <c r="B1092" t="s">
        <v>112</v>
      </c>
      <c r="C1092" t="s">
        <v>464</v>
      </c>
      <c r="D1092" t="s">
        <v>276</v>
      </c>
      <c r="E1092" t="s">
        <v>277</v>
      </c>
      <c r="F1092" t="s">
        <v>1672</v>
      </c>
      <c r="G1092">
        <v>146110</v>
      </c>
      <c r="H1092" s="9">
        <v>55</v>
      </c>
      <c r="I1092" s="1">
        <v>45534</v>
      </c>
      <c r="J1092">
        <v>8</v>
      </c>
      <c r="K1092">
        <v>2024</v>
      </c>
      <c r="L1092" t="s">
        <v>119</v>
      </c>
      <c r="M1092">
        <v>81.17</v>
      </c>
      <c r="N1092" t="s">
        <v>4616</v>
      </c>
      <c r="O1092">
        <v>126.4982</v>
      </c>
      <c r="P1092" t="s">
        <v>12</v>
      </c>
    </row>
    <row r="1093" spans="1:16" hidden="1" x14ac:dyDescent="0.25">
      <c r="A1093" t="s">
        <v>17</v>
      </c>
      <c r="B1093" t="s">
        <v>202</v>
      </c>
      <c r="C1093" t="s">
        <v>505</v>
      </c>
      <c r="D1093" t="s">
        <v>268</v>
      </c>
      <c r="E1093" t="s">
        <v>269</v>
      </c>
      <c r="F1093" t="s">
        <v>202</v>
      </c>
      <c r="G1093">
        <v>146110</v>
      </c>
      <c r="H1093" s="9">
        <v>10</v>
      </c>
      <c r="I1093" s="1">
        <v>45534</v>
      </c>
      <c r="J1093">
        <v>8</v>
      </c>
      <c r="K1093">
        <v>2024</v>
      </c>
      <c r="L1093" t="s">
        <v>119</v>
      </c>
      <c r="M1093">
        <v>27.69</v>
      </c>
      <c r="N1093" t="s">
        <v>4616</v>
      </c>
      <c r="O1093">
        <v>43.153100000000002</v>
      </c>
      <c r="P1093" t="s">
        <v>12</v>
      </c>
    </row>
    <row r="1094" spans="1:16" hidden="1" x14ac:dyDescent="0.25">
      <c r="A1094" t="s">
        <v>17</v>
      </c>
      <c r="B1094" t="s">
        <v>103</v>
      </c>
      <c r="C1094" t="s">
        <v>510</v>
      </c>
      <c r="D1094" t="s">
        <v>295</v>
      </c>
      <c r="E1094" t="s">
        <v>296</v>
      </c>
      <c r="F1094" t="s">
        <v>202</v>
      </c>
      <c r="G1094">
        <v>146110</v>
      </c>
      <c r="H1094" s="9">
        <v>90</v>
      </c>
      <c r="I1094" s="1">
        <v>45534</v>
      </c>
      <c r="J1094">
        <v>8</v>
      </c>
      <c r="K1094">
        <v>2024</v>
      </c>
      <c r="L1094" t="s">
        <v>119</v>
      </c>
      <c r="M1094">
        <v>41.98</v>
      </c>
      <c r="N1094" t="s">
        <v>4616</v>
      </c>
      <c r="O1094">
        <v>65.423100000000005</v>
      </c>
      <c r="P1094" t="s">
        <v>12</v>
      </c>
    </row>
    <row r="1095" spans="1:16" hidden="1" x14ac:dyDescent="0.25">
      <c r="A1095" t="s">
        <v>17</v>
      </c>
      <c r="B1095" t="s">
        <v>112</v>
      </c>
      <c r="C1095" t="s">
        <v>453</v>
      </c>
      <c r="D1095" t="s">
        <v>392</v>
      </c>
      <c r="E1095" t="s">
        <v>393</v>
      </c>
      <c r="F1095" t="s">
        <v>1206</v>
      </c>
      <c r="G1095">
        <v>146110</v>
      </c>
      <c r="H1095" s="9">
        <v>30</v>
      </c>
      <c r="I1095" s="1">
        <v>45534</v>
      </c>
      <c r="J1095">
        <v>8</v>
      </c>
      <c r="K1095">
        <v>2024</v>
      </c>
      <c r="L1095" t="s">
        <v>119</v>
      </c>
      <c r="M1095">
        <v>74</v>
      </c>
      <c r="N1095" t="s">
        <v>4616</v>
      </c>
      <c r="O1095">
        <v>115.32429999999999</v>
      </c>
      <c r="P1095" t="s">
        <v>12</v>
      </c>
    </row>
    <row r="1096" spans="1:16" hidden="1" x14ac:dyDescent="0.25">
      <c r="A1096" t="s">
        <v>17</v>
      </c>
      <c r="B1096" t="s">
        <v>112</v>
      </c>
      <c r="C1096" t="s">
        <v>454</v>
      </c>
      <c r="D1096" t="s">
        <v>394</v>
      </c>
      <c r="E1096" t="s">
        <v>395</v>
      </c>
      <c r="F1096" t="s">
        <v>1206</v>
      </c>
      <c r="G1096">
        <v>146110</v>
      </c>
      <c r="H1096" s="9">
        <v>30</v>
      </c>
      <c r="I1096" s="1">
        <v>45534</v>
      </c>
      <c r="J1096">
        <v>8</v>
      </c>
      <c r="K1096">
        <v>2024</v>
      </c>
      <c r="L1096" t="s">
        <v>119</v>
      </c>
      <c r="M1096">
        <v>40.67</v>
      </c>
      <c r="N1096" t="s">
        <v>4616</v>
      </c>
      <c r="O1096">
        <v>63.381599999999999</v>
      </c>
      <c r="P1096" t="s">
        <v>12</v>
      </c>
    </row>
    <row r="1097" spans="1:16" hidden="1" x14ac:dyDescent="0.25">
      <c r="A1097" t="s">
        <v>17</v>
      </c>
      <c r="B1097" t="s">
        <v>112</v>
      </c>
      <c r="C1097" t="s">
        <v>455</v>
      </c>
      <c r="D1097" t="s">
        <v>396</v>
      </c>
      <c r="E1097" t="s">
        <v>397</v>
      </c>
      <c r="F1097" t="s">
        <v>1206</v>
      </c>
      <c r="G1097">
        <v>146110</v>
      </c>
      <c r="H1097" s="9">
        <v>30</v>
      </c>
      <c r="I1097" s="1">
        <v>45534</v>
      </c>
      <c r="J1097">
        <v>8</v>
      </c>
      <c r="K1097">
        <v>2024</v>
      </c>
      <c r="L1097" t="s">
        <v>119</v>
      </c>
      <c r="M1097">
        <v>53.77</v>
      </c>
      <c r="N1097" t="s">
        <v>4616</v>
      </c>
      <c r="O1097">
        <v>83.7971</v>
      </c>
      <c r="P1097" t="s">
        <v>12</v>
      </c>
    </row>
    <row r="1098" spans="1:16" hidden="1" x14ac:dyDescent="0.25">
      <c r="A1098" t="s">
        <v>17</v>
      </c>
      <c r="B1098" t="s">
        <v>202</v>
      </c>
      <c r="C1098" t="s">
        <v>496</v>
      </c>
      <c r="D1098" t="s">
        <v>304</v>
      </c>
      <c r="E1098" t="s">
        <v>305</v>
      </c>
      <c r="F1098" t="s">
        <v>202</v>
      </c>
      <c r="G1098">
        <v>146110</v>
      </c>
      <c r="H1098" s="9">
        <v>12</v>
      </c>
      <c r="I1098" s="1">
        <v>45534</v>
      </c>
      <c r="J1098">
        <v>8</v>
      </c>
      <c r="K1098">
        <v>2024</v>
      </c>
      <c r="L1098" t="s">
        <v>119</v>
      </c>
      <c r="M1098">
        <v>23.21</v>
      </c>
      <c r="N1098" t="s">
        <v>4616</v>
      </c>
      <c r="O1098">
        <v>36.171300000000002</v>
      </c>
      <c r="P1098" t="s">
        <v>12</v>
      </c>
    </row>
    <row r="1099" spans="1:16" hidden="1" x14ac:dyDescent="0.25">
      <c r="A1099" t="s">
        <v>17</v>
      </c>
      <c r="B1099" t="s">
        <v>202</v>
      </c>
      <c r="C1099" t="s">
        <v>468</v>
      </c>
      <c r="D1099" t="s">
        <v>306</v>
      </c>
      <c r="E1099" t="s">
        <v>307</v>
      </c>
      <c r="F1099" t="s">
        <v>202</v>
      </c>
      <c r="G1099">
        <v>146110</v>
      </c>
      <c r="H1099" s="9">
        <v>60</v>
      </c>
      <c r="I1099" s="1">
        <v>45534</v>
      </c>
      <c r="J1099">
        <v>8</v>
      </c>
      <c r="K1099">
        <v>2024</v>
      </c>
      <c r="L1099" t="s">
        <v>119</v>
      </c>
      <c r="M1099">
        <v>0.64</v>
      </c>
      <c r="N1099" t="s">
        <v>4616</v>
      </c>
      <c r="O1099">
        <v>0.99739999999999995</v>
      </c>
      <c r="P1099" t="s">
        <v>12</v>
      </c>
    </row>
    <row r="1100" spans="1:16" hidden="1" x14ac:dyDescent="0.25">
      <c r="A1100" t="s">
        <v>17</v>
      </c>
      <c r="B1100" t="s">
        <v>202</v>
      </c>
      <c r="C1100" t="s">
        <v>485</v>
      </c>
      <c r="D1100" t="s">
        <v>308</v>
      </c>
      <c r="E1100" t="s">
        <v>309</v>
      </c>
      <c r="F1100" t="s">
        <v>202</v>
      </c>
      <c r="G1100">
        <v>146110</v>
      </c>
      <c r="H1100" s="9">
        <v>12</v>
      </c>
      <c r="I1100" s="1">
        <v>45534</v>
      </c>
      <c r="J1100">
        <v>8</v>
      </c>
      <c r="K1100">
        <v>2024</v>
      </c>
      <c r="L1100" t="s">
        <v>119</v>
      </c>
      <c r="M1100">
        <v>4.3499999999999996</v>
      </c>
      <c r="N1100" t="s">
        <v>4616</v>
      </c>
      <c r="O1100">
        <v>6.7792000000000003</v>
      </c>
      <c r="P1100" t="s">
        <v>12</v>
      </c>
    </row>
    <row r="1101" spans="1:16" hidden="1" x14ac:dyDescent="0.25">
      <c r="A1101" t="s">
        <v>17</v>
      </c>
      <c r="B1101" t="s">
        <v>103</v>
      </c>
      <c r="C1101" t="s">
        <v>511</v>
      </c>
      <c r="D1101" t="s">
        <v>310</v>
      </c>
      <c r="E1101" t="s">
        <v>311</v>
      </c>
      <c r="F1101" t="s">
        <v>202</v>
      </c>
      <c r="G1101">
        <v>146110</v>
      </c>
      <c r="H1101" s="9">
        <v>25</v>
      </c>
      <c r="I1101" s="1">
        <v>45534</v>
      </c>
      <c r="J1101">
        <v>8</v>
      </c>
      <c r="K1101">
        <v>2024</v>
      </c>
      <c r="L1101" t="s">
        <v>119</v>
      </c>
      <c r="M1101">
        <v>77.900000000000006</v>
      </c>
      <c r="N1101" t="s">
        <v>4616</v>
      </c>
      <c r="O1101">
        <v>121.40219999999999</v>
      </c>
      <c r="P1101" t="s">
        <v>12</v>
      </c>
    </row>
    <row r="1102" spans="1:16" hidden="1" x14ac:dyDescent="0.25">
      <c r="A1102" t="s">
        <v>17</v>
      </c>
      <c r="B1102" t="s">
        <v>202</v>
      </c>
      <c r="C1102" t="s">
        <v>486</v>
      </c>
      <c r="D1102" t="s">
        <v>318</v>
      </c>
      <c r="E1102" t="s">
        <v>319</v>
      </c>
      <c r="F1102" t="s">
        <v>1659</v>
      </c>
      <c r="G1102">
        <v>146110</v>
      </c>
      <c r="H1102" s="9">
        <v>16</v>
      </c>
      <c r="I1102" s="1">
        <v>45534</v>
      </c>
      <c r="J1102">
        <v>8</v>
      </c>
      <c r="K1102">
        <v>2024</v>
      </c>
      <c r="L1102" t="s">
        <v>119</v>
      </c>
      <c r="M1102">
        <v>1.55</v>
      </c>
      <c r="N1102" t="s">
        <v>4616</v>
      </c>
      <c r="O1102">
        <v>2.4156</v>
      </c>
      <c r="P1102" t="s">
        <v>12</v>
      </c>
    </row>
    <row r="1103" spans="1:16" hidden="1" x14ac:dyDescent="0.25">
      <c r="A1103" t="s">
        <v>17</v>
      </c>
      <c r="B1103" t="s">
        <v>202</v>
      </c>
      <c r="C1103" t="s">
        <v>465</v>
      </c>
      <c r="D1103" t="s">
        <v>324</v>
      </c>
      <c r="E1103" t="s">
        <v>325</v>
      </c>
      <c r="F1103" t="s">
        <v>202</v>
      </c>
      <c r="G1103">
        <v>146110</v>
      </c>
      <c r="H1103" s="9">
        <v>20</v>
      </c>
      <c r="I1103" s="1">
        <v>45534</v>
      </c>
      <c r="J1103">
        <v>8</v>
      </c>
      <c r="K1103">
        <v>2024</v>
      </c>
      <c r="L1103" t="s">
        <v>119</v>
      </c>
      <c r="M1103">
        <v>18.2</v>
      </c>
      <c r="N1103" t="s">
        <v>4616</v>
      </c>
      <c r="O1103">
        <v>28.363499999999998</v>
      </c>
      <c r="P1103" t="s">
        <v>12</v>
      </c>
    </row>
    <row r="1104" spans="1:16" hidden="1" x14ac:dyDescent="0.25">
      <c r="A1104" t="s">
        <v>17</v>
      </c>
      <c r="B1104" t="s">
        <v>202</v>
      </c>
      <c r="C1104" t="s">
        <v>484</v>
      </c>
      <c r="D1104" t="s">
        <v>346</v>
      </c>
      <c r="E1104" t="s">
        <v>347</v>
      </c>
      <c r="F1104" t="s">
        <v>202</v>
      </c>
      <c r="G1104">
        <v>146110</v>
      </c>
      <c r="H1104" s="9">
        <v>36</v>
      </c>
      <c r="I1104" s="1">
        <v>45534</v>
      </c>
      <c r="J1104">
        <v>8</v>
      </c>
      <c r="K1104">
        <v>2024</v>
      </c>
      <c r="L1104" t="s">
        <v>119</v>
      </c>
      <c r="M1104">
        <v>30.83</v>
      </c>
      <c r="N1104" t="s">
        <v>4616</v>
      </c>
      <c r="O1104">
        <v>48.046599999999998</v>
      </c>
      <c r="P1104" t="s">
        <v>12</v>
      </c>
    </row>
    <row r="1105" spans="1:16" hidden="1" x14ac:dyDescent="0.25">
      <c r="A1105" t="s">
        <v>17</v>
      </c>
      <c r="B1105" t="s">
        <v>26</v>
      </c>
      <c r="C1105" t="s">
        <v>552</v>
      </c>
      <c r="D1105" t="s">
        <v>356</v>
      </c>
      <c r="E1105" t="s">
        <v>356</v>
      </c>
      <c r="F1105" t="s">
        <v>202</v>
      </c>
      <c r="G1105">
        <v>146110</v>
      </c>
      <c r="H1105" s="9">
        <v>10</v>
      </c>
      <c r="I1105" s="1">
        <v>45534</v>
      </c>
      <c r="J1105">
        <v>8</v>
      </c>
      <c r="K1105">
        <v>2024</v>
      </c>
      <c r="L1105" t="s">
        <v>119</v>
      </c>
      <c r="M1105">
        <v>2.4</v>
      </c>
      <c r="N1105" t="s">
        <v>4616</v>
      </c>
      <c r="O1105">
        <v>3.7402000000000002</v>
      </c>
      <c r="P1105" t="s">
        <v>12</v>
      </c>
    </row>
    <row r="1106" spans="1:16" hidden="1" x14ac:dyDescent="0.25">
      <c r="A1106" t="s">
        <v>17</v>
      </c>
      <c r="B1106" t="s">
        <v>199</v>
      </c>
      <c r="C1106" t="s">
        <v>482</v>
      </c>
      <c r="D1106" t="s">
        <v>359</v>
      </c>
      <c r="E1106" t="s">
        <v>360</v>
      </c>
      <c r="F1106" t="s">
        <v>202</v>
      </c>
      <c r="G1106">
        <v>146110</v>
      </c>
      <c r="H1106" s="9">
        <v>40</v>
      </c>
      <c r="I1106" s="1">
        <v>45534</v>
      </c>
      <c r="J1106">
        <v>8</v>
      </c>
      <c r="K1106">
        <v>2024</v>
      </c>
      <c r="L1106" t="s">
        <v>119</v>
      </c>
      <c r="M1106">
        <v>39.32</v>
      </c>
      <c r="N1106" t="s">
        <v>4616</v>
      </c>
      <c r="O1106">
        <v>61.277700000000003</v>
      </c>
      <c r="P1106" t="s">
        <v>12</v>
      </c>
    </row>
    <row r="1107" spans="1:16" hidden="1" x14ac:dyDescent="0.25">
      <c r="A1107" t="s">
        <v>17</v>
      </c>
      <c r="B1107" t="s">
        <v>199</v>
      </c>
      <c r="C1107" t="s">
        <v>483</v>
      </c>
      <c r="D1107" t="s">
        <v>370</v>
      </c>
      <c r="E1107" t="s">
        <v>371</v>
      </c>
      <c r="F1107" t="s">
        <v>202</v>
      </c>
      <c r="G1107">
        <v>146110</v>
      </c>
      <c r="H1107" s="9">
        <v>25</v>
      </c>
      <c r="I1107" s="1">
        <v>45534</v>
      </c>
      <c r="J1107">
        <v>8</v>
      </c>
      <c r="K1107">
        <v>2024</v>
      </c>
      <c r="L1107" t="s">
        <v>119</v>
      </c>
      <c r="M1107">
        <v>20.98</v>
      </c>
      <c r="N1107" t="s">
        <v>4616</v>
      </c>
      <c r="O1107">
        <v>32.695999999999998</v>
      </c>
      <c r="P1107" t="s">
        <v>12</v>
      </c>
    </row>
    <row r="1108" spans="1:16" hidden="1" x14ac:dyDescent="0.25">
      <c r="A1108" t="s">
        <v>17</v>
      </c>
      <c r="B1108" t="s">
        <v>103</v>
      </c>
      <c r="C1108" t="s">
        <v>500</v>
      </c>
      <c r="D1108" t="s">
        <v>372</v>
      </c>
      <c r="E1108" t="s">
        <v>373</v>
      </c>
      <c r="F1108" t="s">
        <v>202</v>
      </c>
      <c r="G1108">
        <v>146110</v>
      </c>
      <c r="H1108" s="9">
        <v>50</v>
      </c>
      <c r="I1108" s="1">
        <v>45534</v>
      </c>
      <c r="J1108">
        <v>8</v>
      </c>
      <c r="K1108">
        <v>2024</v>
      </c>
      <c r="L1108" t="s">
        <v>119</v>
      </c>
      <c r="M1108">
        <v>51.18</v>
      </c>
      <c r="N1108" t="s">
        <v>4616</v>
      </c>
      <c r="O1108">
        <v>79.7607</v>
      </c>
      <c r="P1108" t="s">
        <v>12</v>
      </c>
    </row>
    <row r="1109" spans="1:16" hidden="1" x14ac:dyDescent="0.25">
      <c r="A1109" t="s">
        <v>17</v>
      </c>
      <c r="B1109" t="s">
        <v>103</v>
      </c>
      <c r="C1109" t="s">
        <v>481</v>
      </c>
      <c r="D1109" t="s">
        <v>374</v>
      </c>
      <c r="E1109" t="s">
        <v>375</v>
      </c>
      <c r="F1109" t="s">
        <v>1603</v>
      </c>
      <c r="G1109">
        <v>146110</v>
      </c>
      <c r="H1109" s="9">
        <v>45</v>
      </c>
      <c r="I1109" s="1">
        <v>45534</v>
      </c>
      <c r="J1109">
        <v>8</v>
      </c>
      <c r="K1109">
        <v>2024</v>
      </c>
      <c r="L1109" t="s">
        <v>119</v>
      </c>
      <c r="M1109">
        <v>46.55</v>
      </c>
      <c r="N1109" t="s">
        <v>4616</v>
      </c>
      <c r="O1109">
        <v>72.545199999999994</v>
      </c>
      <c r="P1109" t="s">
        <v>12</v>
      </c>
    </row>
    <row r="1110" spans="1:16" hidden="1" x14ac:dyDescent="0.25">
      <c r="A1110" t="s">
        <v>17</v>
      </c>
      <c r="B1110" t="s">
        <v>103</v>
      </c>
      <c r="C1110" t="s">
        <v>452</v>
      </c>
      <c r="D1110" t="s">
        <v>376</v>
      </c>
      <c r="E1110" t="s">
        <v>377</v>
      </c>
      <c r="F1110" t="s">
        <v>202</v>
      </c>
      <c r="G1110">
        <v>146110</v>
      </c>
      <c r="H1110" s="9">
        <v>45</v>
      </c>
      <c r="I1110" s="1">
        <v>45534</v>
      </c>
      <c r="J1110">
        <v>8</v>
      </c>
      <c r="K1110">
        <v>2024</v>
      </c>
      <c r="L1110" t="s">
        <v>119</v>
      </c>
      <c r="M1110">
        <v>34.36</v>
      </c>
      <c r="N1110" t="s">
        <v>4616</v>
      </c>
      <c r="O1110">
        <v>53.547899999999998</v>
      </c>
      <c r="P1110" t="s">
        <v>12</v>
      </c>
    </row>
    <row r="1111" spans="1:16" hidden="1" x14ac:dyDescent="0.25">
      <c r="A1111" t="s">
        <v>17</v>
      </c>
      <c r="B1111" t="s">
        <v>103</v>
      </c>
      <c r="C1111" t="s">
        <v>459</v>
      </c>
      <c r="D1111" t="s">
        <v>378</v>
      </c>
      <c r="E1111" t="s">
        <v>379</v>
      </c>
      <c r="F1111" t="s">
        <v>1603</v>
      </c>
      <c r="G1111">
        <v>146110</v>
      </c>
      <c r="H1111" s="9">
        <v>45</v>
      </c>
      <c r="I1111" s="1">
        <v>45534</v>
      </c>
      <c r="J1111">
        <v>8</v>
      </c>
      <c r="K1111">
        <v>2024</v>
      </c>
      <c r="L1111" t="s">
        <v>119</v>
      </c>
      <c r="M1111">
        <v>25.78</v>
      </c>
      <c r="N1111" t="s">
        <v>4616</v>
      </c>
      <c r="O1111">
        <v>40.176499999999997</v>
      </c>
      <c r="P1111" t="s">
        <v>12</v>
      </c>
    </row>
    <row r="1112" spans="1:16" hidden="1" x14ac:dyDescent="0.25">
      <c r="A1112" t="s">
        <v>17</v>
      </c>
      <c r="B1112" t="s">
        <v>199</v>
      </c>
      <c r="C1112" t="s">
        <v>467</v>
      </c>
      <c r="D1112" t="s">
        <v>380</v>
      </c>
      <c r="E1112" t="s">
        <v>381</v>
      </c>
      <c r="F1112" t="s">
        <v>202</v>
      </c>
      <c r="G1112">
        <v>146110</v>
      </c>
      <c r="H1112" s="9">
        <v>25</v>
      </c>
      <c r="I1112" s="1">
        <v>45534</v>
      </c>
      <c r="J1112">
        <v>8</v>
      </c>
      <c r="K1112">
        <v>2024</v>
      </c>
      <c r="L1112" t="s">
        <v>119</v>
      </c>
      <c r="M1112">
        <v>14.16</v>
      </c>
      <c r="N1112" t="s">
        <v>4616</v>
      </c>
      <c r="O1112">
        <v>22.067499999999999</v>
      </c>
      <c r="P1112" t="s">
        <v>12</v>
      </c>
    </row>
    <row r="1113" spans="1:16" hidden="1" x14ac:dyDescent="0.25">
      <c r="A1113" t="s">
        <v>17</v>
      </c>
      <c r="B1113" t="s">
        <v>202</v>
      </c>
      <c r="C1113" t="s">
        <v>487</v>
      </c>
      <c r="D1113" t="s">
        <v>382</v>
      </c>
      <c r="E1113" t="s">
        <v>383</v>
      </c>
      <c r="F1113" t="s">
        <v>202</v>
      </c>
      <c r="G1113">
        <v>146110</v>
      </c>
      <c r="H1113" s="9">
        <v>5</v>
      </c>
      <c r="I1113" s="1">
        <v>45534</v>
      </c>
      <c r="J1113">
        <v>8</v>
      </c>
      <c r="K1113">
        <v>2024</v>
      </c>
      <c r="L1113" t="s">
        <v>119</v>
      </c>
      <c r="M1113">
        <v>36.950000000000003</v>
      </c>
      <c r="N1113" t="s">
        <v>4616</v>
      </c>
      <c r="O1113">
        <v>57.584200000000003</v>
      </c>
      <c r="P1113" t="s">
        <v>12</v>
      </c>
    </row>
    <row r="1114" spans="1:16" hidden="1" x14ac:dyDescent="0.25">
      <c r="A1114" t="s">
        <v>17</v>
      </c>
      <c r="B1114" t="s">
        <v>202</v>
      </c>
      <c r="C1114" t="s">
        <v>501</v>
      </c>
      <c r="D1114" t="s">
        <v>384</v>
      </c>
      <c r="E1114" t="s">
        <v>385</v>
      </c>
      <c r="F1114" t="s">
        <v>202</v>
      </c>
      <c r="G1114">
        <v>146110</v>
      </c>
      <c r="H1114" s="9">
        <v>10</v>
      </c>
      <c r="I1114" s="1">
        <v>45534</v>
      </c>
      <c r="J1114">
        <v>8</v>
      </c>
      <c r="K1114">
        <v>2024</v>
      </c>
      <c r="L1114" t="s">
        <v>119</v>
      </c>
      <c r="M1114">
        <v>6.45</v>
      </c>
      <c r="N1114" t="s">
        <v>4616</v>
      </c>
      <c r="O1114">
        <v>10.0519</v>
      </c>
      <c r="P1114" t="s">
        <v>12</v>
      </c>
    </row>
    <row r="1115" spans="1:16" hidden="1" x14ac:dyDescent="0.25">
      <c r="A1115" t="s">
        <v>17</v>
      </c>
      <c r="B1115" t="s">
        <v>118</v>
      </c>
      <c r="C1115" t="s">
        <v>568</v>
      </c>
      <c r="D1115" t="s">
        <v>116</v>
      </c>
      <c r="E1115" t="s">
        <v>117</v>
      </c>
      <c r="F1115" t="s">
        <v>202</v>
      </c>
      <c r="G1115">
        <v>146108</v>
      </c>
      <c r="H1115" s="9">
        <v>24</v>
      </c>
      <c r="I1115" s="1">
        <v>45474</v>
      </c>
      <c r="J1115">
        <v>7</v>
      </c>
      <c r="K1115">
        <v>2024</v>
      </c>
      <c r="L1115" t="s">
        <v>119</v>
      </c>
      <c r="M1115">
        <v>80</v>
      </c>
      <c r="N1115" t="s">
        <v>4618</v>
      </c>
      <c r="O1115">
        <v>124.67489999999999</v>
      </c>
      <c r="P1115" t="s">
        <v>12</v>
      </c>
    </row>
    <row r="1116" spans="1:16" hidden="1" x14ac:dyDescent="0.25">
      <c r="A1116" t="s">
        <v>17</v>
      </c>
      <c r="B1116" t="s">
        <v>118</v>
      </c>
      <c r="C1116" t="s">
        <v>534</v>
      </c>
      <c r="D1116" t="s">
        <v>122</v>
      </c>
      <c r="E1116" t="s">
        <v>123</v>
      </c>
      <c r="F1116" t="s">
        <v>202</v>
      </c>
      <c r="G1116">
        <v>146108</v>
      </c>
      <c r="H1116" s="9">
        <v>12</v>
      </c>
      <c r="I1116" s="1">
        <v>45474</v>
      </c>
      <c r="J1116">
        <v>7</v>
      </c>
      <c r="K1116">
        <v>2024</v>
      </c>
      <c r="L1116" t="s">
        <v>119</v>
      </c>
      <c r="M1116">
        <v>80</v>
      </c>
      <c r="N1116" t="s">
        <v>4618</v>
      </c>
      <c r="O1116">
        <v>124.67489999999999</v>
      </c>
      <c r="P1116" t="s">
        <v>12</v>
      </c>
    </row>
    <row r="1117" spans="1:16" hidden="1" x14ac:dyDescent="0.25">
      <c r="A1117" t="s">
        <v>17</v>
      </c>
      <c r="B1117" t="s">
        <v>118</v>
      </c>
      <c r="C1117" t="s">
        <v>516</v>
      </c>
      <c r="D1117" t="s">
        <v>124</v>
      </c>
      <c r="E1117" t="s">
        <v>125</v>
      </c>
      <c r="F1117" t="s">
        <v>202</v>
      </c>
      <c r="G1117">
        <v>146108</v>
      </c>
      <c r="H1117" s="9">
        <v>16</v>
      </c>
      <c r="I1117" s="1">
        <v>45474</v>
      </c>
      <c r="J1117">
        <v>7</v>
      </c>
      <c r="K1117">
        <v>2024</v>
      </c>
      <c r="L1117" t="s">
        <v>119</v>
      </c>
      <c r="M1117">
        <v>84</v>
      </c>
      <c r="N1117" t="s">
        <v>4618</v>
      </c>
      <c r="O1117">
        <v>130.90860000000001</v>
      </c>
      <c r="P1117" t="s">
        <v>12</v>
      </c>
    </row>
    <row r="1118" spans="1:16" hidden="1" x14ac:dyDescent="0.25">
      <c r="A1118" t="s">
        <v>17</v>
      </c>
      <c r="B1118" t="s">
        <v>118</v>
      </c>
      <c r="C1118" t="s">
        <v>517</v>
      </c>
      <c r="D1118" t="s">
        <v>126</v>
      </c>
      <c r="E1118" t="s">
        <v>127</v>
      </c>
      <c r="F1118" t="s">
        <v>202</v>
      </c>
      <c r="G1118">
        <v>146108</v>
      </c>
      <c r="H1118" s="9">
        <v>24</v>
      </c>
      <c r="I1118" s="1">
        <v>45474</v>
      </c>
      <c r="J1118">
        <v>7</v>
      </c>
      <c r="K1118">
        <v>2024</v>
      </c>
      <c r="L1118" t="s">
        <v>119</v>
      </c>
      <c r="M1118">
        <v>89.5</v>
      </c>
      <c r="N1118" t="s">
        <v>4618</v>
      </c>
      <c r="O1118">
        <v>139.47999999999999</v>
      </c>
      <c r="P1118" t="s">
        <v>12</v>
      </c>
    </row>
    <row r="1119" spans="1:16" hidden="1" x14ac:dyDescent="0.25">
      <c r="A1119" t="s">
        <v>17</v>
      </c>
      <c r="B1119" t="s">
        <v>16</v>
      </c>
      <c r="C1119" t="s">
        <v>597</v>
      </c>
      <c r="D1119" t="s">
        <v>368</v>
      </c>
      <c r="E1119" t="s">
        <v>369</v>
      </c>
      <c r="F1119" t="s">
        <v>202</v>
      </c>
      <c r="G1119">
        <v>146108</v>
      </c>
      <c r="H1119" s="9">
        <v>10</v>
      </c>
      <c r="I1119" s="1">
        <v>45474</v>
      </c>
      <c r="J1119">
        <v>7</v>
      </c>
      <c r="K1119">
        <v>2024</v>
      </c>
      <c r="L1119" t="s">
        <v>119</v>
      </c>
      <c r="M1119">
        <v>7.55</v>
      </c>
      <c r="N1119" t="s">
        <v>4618</v>
      </c>
      <c r="O1119">
        <v>11.7662</v>
      </c>
      <c r="P1119" t="s">
        <v>12</v>
      </c>
    </row>
    <row r="1120" spans="1:16" hidden="1" x14ac:dyDescent="0.25">
      <c r="A1120" t="s">
        <v>17</v>
      </c>
      <c r="B1120" t="s">
        <v>202</v>
      </c>
      <c r="C1120" t="s">
        <v>624</v>
      </c>
      <c r="D1120" t="s">
        <v>234</v>
      </c>
      <c r="E1120" t="s">
        <v>235</v>
      </c>
      <c r="F1120" t="s">
        <v>202</v>
      </c>
      <c r="G1120">
        <v>146108</v>
      </c>
      <c r="H1120" s="9">
        <v>30</v>
      </c>
      <c r="I1120" s="1">
        <v>45474</v>
      </c>
      <c r="J1120">
        <v>7</v>
      </c>
      <c r="K1120">
        <v>2024</v>
      </c>
      <c r="L1120" t="s">
        <v>119</v>
      </c>
      <c r="M1120">
        <v>14.8</v>
      </c>
      <c r="N1120" t="s">
        <v>4618</v>
      </c>
      <c r="O1120">
        <v>23.064900000000002</v>
      </c>
      <c r="P1120" t="s">
        <v>12</v>
      </c>
    </row>
    <row r="1121" spans="1:16" hidden="1" x14ac:dyDescent="0.25">
      <c r="A1121" t="s">
        <v>17</v>
      </c>
      <c r="B1121" t="s">
        <v>202</v>
      </c>
      <c r="C1121" t="s">
        <v>598</v>
      </c>
      <c r="D1121" t="s">
        <v>236</v>
      </c>
      <c r="E1121" t="s">
        <v>237</v>
      </c>
      <c r="F1121" t="s">
        <v>202</v>
      </c>
      <c r="G1121">
        <v>146108</v>
      </c>
      <c r="H1121" s="9">
        <v>6</v>
      </c>
      <c r="I1121" s="1">
        <v>45474</v>
      </c>
      <c r="J1121">
        <v>7</v>
      </c>
      <c r="K1121">
        <v>2024</v>
      </c>
      <c r="L1121" t="s">
        <v>119</v>
      </c>
      <c r="M1121">
        <v>14.8</v>
      </c>
      <c r="N1121" t="s">
        <v>4618</v>
      </c>
      <c r="O1121">
        <v>23.064900000000002</v>
      </c>
      <c r="P1121" t="s">
        <v>12</v>
      </c>
    </row>
    <row r="1122" spans="1:16" hidden="1" x14ac:dyDescent="0.25">
      <c r="A1122" t="s">
        <v>192</v>
      </c>
      <c r="B1122" t="s">
        <v>16</v>
      </c>
      <c r="C1122" t="s">
        <v>4531</v>
      </c>
      <c r="D1122" t="s">
        <v>4532</v>
      </c>
      <c r="E1122" t="s">
        <v>4532</v>
      </c>
      <c r="F1122" t="s">
        <v>202</v>
      </c>
      <c r="G1122">
        <v>146108</v>
      </c>
      <c r="H1122" s="9">
        <v>1</v>
      </c>
      <c r="I1122" s="1">
        <v>45474</v>
      </c>
      <c r="J1122">
        <v>7</v>
      </c>
      <c r="K1122">
        <v>2024</v>
      </c>
      <c r="L1122" t="s">
        <v>119</v>
      </c>
      <c r="M1122">
        <v>632</v>
      </c>
      <c r="N1122" t="s">
        <v>4615</v>
      </c>
      <c r="O1122">
        <v>984.93150000000003</v>
      </c>
      <c r="P1122" t="s">
        <v>12</v>
      </c>
    </row>
    <row r="1123" spans="1:16" hidden="1" x14ac:dyDescent="0.25">
      <c r="A1123" t="s">
        <v>17</v>
      </c>
      <c r="B1123" t="s">
        <v>112</v>
      </c>
      <c r="C1123" t="s">
        <v>2875</v>
      </c>
      <c r="D1123" t="s">
        <v>818</v>
      </c>
      <c r="E1123" t="s">
        <v>819</v>
      </c>
      <c r="F1123" t="s">
        <v>202</v>
      </c>
      <c r="G1123">
        <v>146097</v>
      </c>
      <c r="H1123" s="9">
        <v>24</v>
      </c>
      <c r="I1123" s="1">
        <v>45474</v>
      </c>
      <c r="J1123">
        <v>7</v>
      </c>
      <c r="K1123">
        <v>2024</v>
      </c>
      <c r="L1123" t="s">
        <v>119</v>
      </c>
      <c r="M1123">
        <v>67.099999999999994</v>
      </c>
      <c r="N1123" t="s">
        <v>4619</v>
      </c>
      <c r="O1123">
        <v>104.571</v>
      </c>
      <c r="P1123" t="s">
        <v>12</v>
      </c>
    </row>
    <row r="1124" spans="1:16" hidden="1" x14ac:dyDescent="0.25">
      <c r="A1124" t="s">
        <v>17</v>
      </c>
      <c r="B1124" t="s">
        <v>112</v>
      </c>
      <c r="C1124" t="s">
        <v>3756</v>
      </c>
      <c r="D1124" t="s">
        <v>3757</v>
      </c>
      <c r="E1124" t="s">
        <v>287</v>
      </c>
      <c r="F1124" t="s">
        <v>202</v>
      </c>
      <c r="G1124">
        <v>146097</v>
      </c>
      <c r="H1124" s="9">
        <v>3</v>
      </c>
      <c r="I1124" s="1">
        <v>45474</v>
      </c>
      <c r="J1124">
        <v>7</v>
      </c>
      <c r="K1124">
        <v>2024</v>
      </c>
      <c r="L1124" t="s">
        <v>119</v>
      </c>
      <c r="M1124">
        <v>150</v>
      </c>
      <c r="N1124" t="s">
        <v>4619</v>
      </c>
      <c r="O1124">
        <v>233.7654</v>
      </c>
      <c r="P1124" t="s">
        <v>12</v>
      </c>
    </row>
    <row r="1125" spans="1:16" hidden="1" x14ac:dyDescent="0.25">
      <c r="A1125" t="s">
        <v>17</v>
      </c>
      <c r="B1125" t="s">
        <v>112</v>
      </c>
      <c r="C1125" t="s">
        <v>3758</v>
      </c>
      <c r="D1125" t="s">
        <v>3759</v>
      </c>
      <c r="E1125" t="s">
        <v>289</v>
      </c>
      <c r="F1125" t="s">
        <v>202</v>
      </c>
      <c r="G1125">
        <v>146097</v>
      </c>
      <c r="H1125" s="9">
        <v>3</v>
      </c>
      <c r="I1125" s="1">
        <v>45474</v>
      </c>
      <c r="J1125">
        <v>7</v>
      </c>
      <c r="K1125">
        <v>2024</v>
      </c>
      <c r="L1125" t="s">
        <v>119</v>
      </c>
      <c r="M1125">
        <v>85.5</v>
      </c>
      <c r="N1125" t="s">
        <v>4619</v>
      </c>
      <c r="O1125">
        <v>133.24629999999999</v>
      </c>
      <c r="P1125" t="s">
        <v>12</v>
      </c>
    </row>
    <row r="1126" spans="1:16" hidden="1" x14ac:dyDescent="0.25">
      <c r="A1126" t="s">
        <v>17</v>
      </c>
      <c r="B1126" t="s">
        <v>199</v>
      </c>
      <c r="C1126" t="s">
        <v>571</v>
      </c>
      <c r="D1126" t="s">
        <v>301</v>
      </c>
      <c r="E1126" t="s">
        <v>302</v>
      </c>
      <c r="F1126" t="s">
        <v>202</v>
      </c>
      <c r="G1126">
        <v>146097</v>
      </c>
      <c r="H1126" s="9">
        <v>8</v>
      </c>
      <c r="I1126" s="1">
        <v>45474</v>
      </c>
      <c r="J1126">
        <v>7</v>
      </c>
      <c r="K1126">
        <v>2024</v>
      </c>
      <c r="L1126" t="s">
        <v>119</v>
      </c>
      <c r="M1126">
        <v>11</v>
      </c>
      <c r="N1126" t="s">
        <v>4619</v>
      </c>
      <c r="O1126">
        <v>17.142800000000001</v>
      </c>
      <c r="P1126" t="s">
        <v>12</v>
      </c>
    </row>
    <row r="1127" spans="1:16" hidden="1" x14ac:dyDescent="0.25">
      <c r="A1127" t="s">
        <v>17</v>
      </c>
      <c r="B1127" t="s">
        <v>202</v>
      </c>
      <c r="C1127" t="s">
        <v>436</v>
      </c>
      <c r="D1127" t="s">
        <v>303</v>
      </c>
      <c r="E1127" t="s">
        <v>201</v>
      </c>
      <c r="F1127" t="s">
        <v>202</v>
      </c>
      <c r="G1127">
        <v>146097</v>
      </c>
      <c r="H1127" s="9">
        <v>55</v>
      </c>
      <c r="I1127" s="1">
        <v>45474</v>
      </c>
      <c r="J1127">
        <v>7</v>
      </c>
      <c r="K1127">
        <v>2024</v>
      </c>
      <c r="L1127" t="s">
        <v>119</v>
      </c>
      <c r="M1127">
        <v>9</v>
      </c>
      <c r="N1127" t="s">
        <v>4619</v>
      </c>
      <c r="O1127">
        <v>14.0259</v>
      </c>
      <c r="P1127" t="s">
        <v>12</v>
      </c>
    </row>
    <row r="1128" spans="1:16" hidden="1" x14ac:dyDescent="0.25">
      <c r="A1128" t="s">
        <v>17</v>
      </c>
      <c r="B1128" t="s">
        <v>202</v>
      </c>
      <c r="C1128" t="s">
        <v>2795</v>
      </c>
      <c r="D1128" t="s">
        <v>1726</v>
      </c>
      <c r="E1128" t="s">
        <v>1727</v>
      </c>
      <c r="F1128" t="s">
        <v>202</v>
      </c>
      <c r="G1128">
        <v>146097</v>
      </c>
      <c r="H1128" s="9">
        <v>20</v>
      </c>
      <c r="I1128" s="1">
        <v>45474</v>
      </c>
      <c r="J1128">
        <v>7</v>
      </c>
      <c r="K1128">
        <v>2024</v>
      </c>
      <c r="L1128" t="s">
        <v>119</v>
      </c>
      <c r="M1128">
        <v>20</v>
      </c>
      <c r="N1128" t="s">
        <v>4619</v>
      </c>
      <c r="O1128">
        <v>31.168700000000001</v>
      </c>
      <c r="P1128" t="s">
        <v>12</v>
      </c>
    </row>
    <row r="1129" spans="1:16" hidden="1" x14ac:dyDescent="0.25">
      <c r="A1129" t="s">
        <v>17</v>
      </c>
      <c r="B1129" t="s">
        <v>199</v>
      </c>
      <c r="C1129" t="s">
        <v>2872</v>
      </c>
      <c r="D1129" t="s">
        <v>1728</v>
      </c>
      <c r="E1129" t="s">
        <v>1729</v>
      </c>
      <c r="F1129" t="s">
        <v>202</v>
      </c>
      <c r="G1129">
        <v>146097</v>
      </c>
      <c r="H1129" s="9">
        <v>12</v>
      </c>
      <c r="I1129" s="1">
        <v>45474</v>
      </c>
      <c r="J1129">
        <v>7</v>
      </c>
      <c r="K1129">
        <v>2024</v>
      </c>
      <c r="L1129" t="s">
        <v>119</v>
      </c>
      <c r="M1129">
        <v>6.5</v>
      </c>
      <c r="N1129" t="s">
        <v>4619</v>
      </c>
      <c r="O1129">
        <v>10.129799999999999</v>
      </c>
      <c r="P1129" t="s">
        <v>12</v>
      </c>
    </row>
    <row r="1130" spans="1:16" hidden="1" x14ac:dyDescent="0.25">
      <c r="A1130" t="s">
        <v>17</v>
      </c>
      <c r="B1130" t="s">
        <v>199</v>
      </c>
      <c r="C1130" t="s">
        <v>582</v>
      </c>
      <c r="D1130" t="s">
        <v>320</v>
      </c>
      <c r="E1130" t="s">
        <v>321</v>
      </c>
      <c r="F1130" t="s">
        <v>202</v>
      </c>
      <c r="G1130">
        <v>146097</v>
      </c>
      <c r="H1130" s="9">
        <v>30</v>
      </c>
      <c r="I1130" s="1">
        <v>45474</v>
      </c>
      <c r="J1130">
        <v>7</v>
      </c>
      <c r="K1130">
        <v>2024</v>
      </c>
      <c r="L1130" t="s">
        <v>119</v>
      </c>
      <c r="M1130">
        <v>45</v>
      </c>
      <c r="N1130" t="s">
        <v>4619</v>
      </c>
      <c r="O1130">
        <v>70.129599999999996</v>
      </c>
      <c r="P1130" t="s">
        <v>12</v>
      </c>
    </row>
    <row r="1131" spans="1:16" hidden="1" x14ac:dyDescent="0.25">
      <c r="A1131" t="s">
        <v>17</v>
      </c>
      <c r="B1131" t="s">
        <v>202</v>
      </c>
      <c r="C1131" t="s">
        <v>2735</v>
      </c>
      <c r="D1131" t="s">
        <v>1738</v>
      </c>
      <c r="E1131" t="s">
        <v>1739</v>
      </c>
      <c r="F1131" t="s">
        <v>202</v>
      </c>
      <c r="G1131">
        <v>146097</v>
      </c>
      <c r="H1131" s="9">
        <v>45</v>
      </c>
      <c r="I1131" s="1">
        <v>45474</v>
      </c>
      <c r="J1131">
        <v>7</v>
      </c>
      <c r="K1131">
        <v>2024</v>
      </c>
      <c r="L1131" t="s">
        <v>119</v>
      </c>
      <c r="M1131">
        <v>20</v>
      </c>
      <c r="N1131" t="s">
        <v>4619</v>
      </c>
      <c r="O1131">
        <v>31.168700000000001</v>
      </c>
      <c r="P1131" t="s">
        <v>12</v>
      </c>
    </row>
    <row r="1132" spans="1:16" hidden="1" x14ac:dyDescent="0.25">
      <c r="A1132" t="s">
        <v>17</v>
      </c>
      <c r="B1132" t="s">
        <v>202</v>
      </c>
      <c r="C1132" t="s">
        <v>524</v>
      </c>
      <c r="D1132" t="s">
        <v>332</v>
      </c>
      <c r="E1132" t="s">
        <v>333</v>
      </c>
      <c r="F1132" t="s">
        <v>202</v>
      </c>
      <c r="G1132">
        <v>146097</v>
      </c>
      <c r="H1132" s="9">
        <v>55</v>
      </c>
      <c r="I1132" s="1">
        <v>45474</v>
      </c>
      <c r="J1132">
        <v>7</v>
      </c>
      <c r="K1132">
        <v>2024</v>
      </c>
      <c r="L1132" t="s">
        <v>119</v>
      </c>
      <c r="M1132">
        <v>20</v>
      </c>
      <c r="N1132" t="s">
        <v>4619</v>
      </c>
      <c r="O1132">
        <v>31.168700000000001</v>
      </c>
      <c r="P1132" t="s">
        <v>12</v>
      </c>
    </row>
    <row r="1133" spans="1:16" hidden="1" x14ac:dyDescent="0.25">
      <c r="A1133" t="s">
        <v>17</v>
      </c>
      <c r="B1133" t="s">
        <v>199</v>
      </c>
      <c r="C1133" t="s">
        <v>525</v>
      </c>
      <c r="D1133" t="s">
        <v>334</v>
      </c>
      <c r="E1133" t="s">
        <v>335</v>
      </c>
      <c r="F1133" t="s">
        <v>202</v>
      </c>
      <c r="G1133">
        <v>146097</v>
      </c>
      <c r="H1133" s="9">
        <v>36</v>
      </c>
      <c r="I1133" s="1">
        <v>45474</v>
      </c>
      <c r="J1133">
        <v>7</v>
      </c>
      <c r="K1133">
        <v>2024</v>
      </c>
      <c r="L1133" t="s">
        <v>119</v>
      </c>
      <c r="M1133">
        <v>18.5</v>
      </c>
      <c r="N1133" t="s">
        <v>4619</v>
      </c>
      <c r="O1133">
        <v>28.831099999999999</v>
      </c>
      <c r="P1133" t="s">
        <v>12</v>
      </c>
    </row>
    <row r="1134" spans="1:16" hidden="1" x14ac:dyDescent="0.25">
      <c r="A1134" t="s">
        <v>17</v>
      </c>
      <c r="B1134" t="s">
        <v>199</v>
      </c>
      <c r="C1134" t="s">
        <v>523</v>
      </c>
      <c r="D1134" t="s">
        <v>338</v>
      </c>
      <c r="E1134" t="s">
        <v>339</v>
      </c>
      <c r="F1134" t="s">
        <v>202</v>
      </c>
      <c r="G1134">
        <v>146097</v>
      </c>
      <c r="H1134" s="9">
        <v>65</v>
      </c>
      <c r="I1134" s="1">
        <v>45474</v>
      </c>
      <c r="J1134">
        <v>7</v>
      </c>
      <c r="K1134">
        <v>2024</v>
      </c>
      <c r="L1134" t="s">
        <v>119</v>
      </c>
      <c r="M1134">
        <v>8.5</v>
      </c>
      <c r="N1134" t="s">
        <v>4619</v>
      </c>
      <c r="O1134">
        <v>13.246700000000001</v>
      </c>
      <c r="P1134" t="s">
        <v>12</v>
      </c>
    </row>
    <row r="1135" spans="1:16" hidden="1" x14ac:dyDescent="0.25">
      <c r="A1135" t="s">
        <v>17</v>
      </c>
      <c r="B1135" t="s">
        <v>16</v>
      </c>
      <c r="C1135" t="s">
        <v>521</v>
      </c>
      <c r="D1135" t="s">
        <v>340</v>
      </c>
      <c r="E1135" t="s">
        <v>341</v>
      </c>
      <c r="F1135" t="s">
        <v>202</v>
      </c>
      <c r="G1135">
        <v>146097</v>
      </c>
      <c r="H1135" s="9">
        <v>75</v>
      </c>
      <c r="I1135" s="1">
        <v>45474</v>
      </c>
      <c r="J1135">
        <v>7</v>
      </c>
      <c r="K1135">
        <v>2024</v>
      </c>
      <c r="L1135" t="s">
        <v>119</v>
      </c>
      <c r="M1135">
        <v>25.5</v>
      </c>
      <c r="N1135" t="s">
        <v>4619</v>
      </c>
      <c r="O1135">
        <v>39.740099999999998</v>
      </c>
      <c r="P1135" t="s">
        <v>12</v>
      </c>
    </row>
    <row r="1136" spans="1:16" hidden="1" x14ac:dyDescent="0.25">
      <c r="A1136" t="s">
        <v>17</v>
      </c>
      <c r="B1136" t="s">
        <v>202</v>
      </c>
      <c r="C1136" t="s">
        <v>522</v>
      </c>
      <c r="D1136" t="s">
        <v>342</v>
      </c>
      <c r="E1136" t="s">
        <v>343</v>
      </c>
      <c r="F1136" t="s">
        <v>202</v>
      </c>
      <c r="G1136">
        <v>146097</v>
      </c>
      <c r="H1136" s="9">
        <v>45</v>
      </c>
      <c r="I1136" s="1">
        <v>45474</v>
      </c>
      <c r="J1136">
        <v>7</v>
      </c>
      <c r="K1136">
        <v>2024</v>
      </c>
      <c r="L1136" t="s">
        <v>119</v>
      </c>
      <c r="M1136">
        <v>10.5</v>
      </c>
      <c r="N1136" t="s">
        <v>4619</v>
      </c>
      <c r="O1136">
        <v>16.363600000000002</v>
      </c>
      <c r="P1136" t="s">
        <v>12</v>
      </c>
    </row>
    <row r="1137" spans="1:16" hidden="1" x14ac:dyDescent="0.25">
      <c r="A1137" t="s">
        <v>17</v>
      </c>
      <c r="B1137" t="s">
        <v>202</v>
      </c>
      <c r="C1137" t="s">
        <v>443</v>
      </c>
      <c r="D1137" t="s">
        <v>363</v>
      </c>
      <c r="E1137" t="s">
        <v>362</v>
      </c>
      <c r="F1137" t="s">
        <v>202</v>
      </c>
      <c r="G1137">
        <v>146097</v>
      </c>
      <c r="H1137" s="9">
        <v>15</v>
      </c>
      <c r="I1137" s="1">
        <v>45474</v>
      </c>
      <c r="J1137">
        <v>7</v>
      </c>
      <c r="K1137">
        <v>2024</v>
      </c>
      <c r="L1137" t="s">
        <v>119</v>
      </c>
      <c r="M1137">
        <v>9</v>
      </c>
      <c r="N1137" t="s">
        <v>4619</v>
      </c>
      <c r="O1137">
        <v>14.0259</v>
      </c>
      <c r="P1137" t="s">
        <v>12</v>
      </c>
    </row>
    <row r="1138" spans="1:16" hidden="1" x14ac:dyDescent="0.25">
      <c r="A1138" t="s">
        <v>17</v>
      </c>
      <c r="B1138" t="s">
        <v>199</v>
      </c>
      <c r="C1138" t="s">
        <v>566</v>
      </c>
      <c r="D1138" t="s">
        <v>388</v>
      </c>
      <c r="E1138" t="s">
        <v>389</v>
      </c>
      <c r="F1138" t="s">
        <v>202</v>
      </c>
      <c r="G1138">
        <v>146097</v>
      </c>
      <c r="H1138" s="9">
        <v>45</v>
      </c>
      <c r="I1138" s="1">
        <v>45474</v>
      </c>
      <c r="J1138">
        <v>7</v>
      </c>
      <c r="K1138">
        <v>2024</v>
      </c>
      <c r="L1138" t="s">
        <v>119</v>
      </c>
      <c r="M1138">
        <v>18</v>
      </c>
      <c r="N1138" t="s">
        <v>4619</v>
      </c>
      <c r="O1138">
        <v>28.0518</v>
      </c>
      <c r="P1138" t="s">
        <v>12</v>
      </c>
    </row>
    <row r="1139" spans="1:16" hidden="1" x14ac:dyDescent="0.25">
      <c r="A1139" t="s">
        <v>17</v>
      </c>
      <c r="B1139" t="s">
        <v>202</v>
      </c>
      <c r="C1139" t="s">
        <v>603</v>
      </c>
      <c r="D1139" t="s">
        <v>390</v>
      </c>
      <c r="E1139" t="s">
        <v>391</v>
      </c>
      <c r="F1139" t="s">
        <v>202</v>
      </c>
      <c r="G1139">
        <v>146097</v>
      </c>
      <c r="H1139" s="9">
        <v>25</v>
      </c>
      <c r="I1139" s="1">
        <v>45474</v>
      </c>
      <c r="J1139">
        <v>7</v>
      </c>
      <c r="K1139">
        <v>2024</v>
      </c>
      <c r="L1139" t="s">
        <v>119</v>
      </c>
      <c r="M1139">
        <v>29.5</v>
      </c>
      <c r="N1139" t="s">
        <v>4619</v>
      </c>
      <c r="O1139">
        <v>45.9739</v>
      </c>
      <c r="P1139" t="s">
        <v>12</v>
      </c>
    </row>
    <row r="1140" spans="1:16" hidden="1" x14ac:dyDescent="0.25">
      <c r="A1140" t="s">
        <v>17</v>
      </c>
      <c r="B1140" t="s">
        <v>26</v>
      </c>
      <c r="C1140" t="s">
        <v>514</v>
      </c>
      <c r="D1140" t="s">
        <v>290</v>
      </c>
      <c r="E1140" t="s">
        <v>291</v>
      </c>
      <c r="F1140" t="s">
        <v>202</v>
      </c>
      <c r="G1140">
        <v>146097</v>
      </c>
      <c r="H1140" s="9">
        <v>35</v>
      </c>
      <c r="I1140" s="1">
        <v>45474</v>
      </c>
      <c r="J1140">
        <v>7</v>
      </c>
      <c r="K1140">
        <v>2024</v>
      </c>
      <c r="L1140" t="s">
        <v>119</v>
      </c>
      <c r="M1140">
        <v>18.5</v>
      </c>
      <c r="N1140" t="s">
        <v>4619</v>
      </c>
      <c r="O1140">
        <v>28.831099999999999</v>
      </c>
      <c r="P1140" t="s">
        <v>12</v>
      </c>
    </row>
    <row r="1141" spans="1:16" hidden="1" x14ac:dyDescent="0.25">
      <c r="A1141" t="s">
        <v>17</v>
      </c>
      <c r="B1141" t="s">
        <v>26</v>
      </c>
      <c r="C1141" t="s">
        <v>562</v>
      </c>
      <c r="D1141" t="s">
        <v>205</v>
      </c>
      <c r="E1141" t="s">
        <v>206</v>
      </c>
      <c r="F1141" t="s">
        <v>202</v>
      </c>
      <c r="G1141">
        <v>146097</v>
      </c>
      <c r="H1141" s="9">
        <v>35</v>
      </c>
      <c r="I1141" s="1">
        <v>45474</v>
      </c>
      <c r="J1141">
        <v>7</v>
      </c>
      <c r="K1141">
        <v>2024</v>
      </c>
      <c r="L1141" t="s">
        <v>119</v>
      </c>
      <c r="M1141">
        <v>20.5</v>
      </c>
      <c r="N1141" t="s">
        <v>4619</v>
      </c>
      <c r="O1141">
        <v>31.947900000000001</v>
      </c>
      <c r="P1141" t="s">
        <v>12</v>
      </c>
    </row>
    <row r="1142" spans="1:16" hidden="1" x14ac:dyDescent="0.25">
      <c r="A1142" t="s">
        <v>17</v>
      </c>
      <c r="B1142" t="s">
        <v>202</v>
      </c>
      <c r="C1142" t="s">
        <v>520</v>
      </c>
      <c r="D1142" t="s">
        <v>209</v>
      </c>
      <c r="E1142" t="s">
        <v>210</v>
      </c>
      <c r="F1142" t="s">
        <v>202</v>
      </c>
      <c r="G1142">
        <v>146097</v>
      </c>
      <c r="H1142" s="9">
        <v>6</v>
      </c>
      <c r="I1142" s="1">
        <v>45474</v>
      </c>
      <c r="J1142">
        <v>7</v>
      </c>
      <c r="K1142">
        <v>2024</v>
      </c>
      <c r="L1142" t="s">
        <v>119</v>
      </c>
      <c r="M1142">
        <v>36</v>
      </c>
      <c r="N1142" t="s">
        <v>4619</v>
      </c>
      <c r="O1142">
        <v>56.103700000000003</v>
      </c>
      <c r="P1142" t="s">
        <v>12</v>
      </c>
    </row>
    <row r="1143" spans="1:16" hidden="1" x14ac:dyDescent="0.25">
      <c r="A1143" t="s">
        <v>17</v>
      </c>
      <c r="B1143" t="s">
        <v>199</v>
      </c>
      <c r="C1143" t="s">
        <v>5044</v>
      </c>
      <c r="D1143" t="s">
        <v>5045</v>
      </c>
      <c r="E1143" t="s">
        <v>5046</v>
      </c>
      <c r="F1143" t="s">
        <v>202</v>
      </c>
      <c r="G1143">
        <v>146097</v>
      </c>
      <c r="H1143" s="9">
        <v>10</v>
      </c>
      <c r="I1143" s="1">
        <v>45474</v>
      </c>
      <c r="J1143">
        <v>7</v>
      </c>
      <c r="K1143">
        <v>2024</v>
      </c>
      <c r="L1143" t="s">
        <v>119</v>
      </c>
      <c r="M1143">
        <v>24.5</v>
      </c>
      <c r="N1143" t="s">
        <v>4619</v>
      </c>
      <c r="O1143">
        <v>38.181699999999999</v>
      </c>
      <c r="P1143" t="s">
        <v>12</v>
      </c>
    </row>
    <row r="1144" spans="1:16" hidden="1" x14ac:dyDescent="0.25">
      <c r="A1144" t="s">
        <v>17</v>
      </c>
      <c r="B1144" t="s">
        <v>202</v>
      </c>
      <c r="C1144" t="s">
        <v>602</v>
      </c>
      <c r="D1144" t="s">
        <v>232</v>
      </c>
      <c r="E1144" t="s">
        <v>233</v>
      </c>
      <c r="F1144" t="s">
        <v>202</v>
      </c>
      <c r="G1144">
        <v>146097</v>
      </c>
      <c r="H1144" s="9">
        <v>60</v>
      </c>
      <c r="I1144" s="1">
        <v>45474</v>
      </c>
      <c r="J1144">
        <v>7</v>
      </c>
      <c r="K1144">
        <v>2024</v>
      </c>
      <c r="L1144" t="s">
        <v>119</v>
      </c>
      <c r="M1144">
        <v>18</v>
      </c>
      <c r="N1144" t="s">
        <v>4619</v>
      </c>
      <c r="O1144">
        <v>28.0518</v>
      </c>
      <c r="P1144" t="s">
        <v>12</v>
      </c>
    </row>
    <row r="1145" spans="1:16" hidden="1" x14ac:dyDescent="0.25">
      <c r="A1145" t="s">
        <v>17</v>
      </c>
      <c r="B1145" t="s">
        <v>202</v>
      </c>
      <c r="C1145" t="s">
        <v>563</v>
      </c>
      <c r="D1145" t="s">
        <v>242</v>
      </c>
      <c r="E1145" t="s">
        <v>243</v>
      </c>
      <c r="F1145" t="s">
        <v>202</v>
      </c>
      <c r="G1145">
        <v>146097</v>
      </c>
      <c r="H1145" s="9">
        <v>20</v>
      </c>
      <c r="I1145" s="1">
        <v>45474</v>
      </c>
      <c r="J1145">
        <v>7</v>
      </c>
      <c r="K1145">
        <v>2024</v>
      </c>
      <c r="L1145" t="s">
        <v>119</v>
      </c>
      <c r="M1145">
        <v>10</v>
      </c>
      <c r="N1145" t="s">
        <v>4619</v>
      </c>
      <c r="O1145">
        <v>15.5844</v>
      </c>
      <c r="P1145" t="s">
        <v>12</v>
      </c>
    </row>
    <row r="1146" spans="1:16" hidden="1" x14ac:dyDescent="0.25">
      <c r="A1146" t="s">
        <v>17</v>
      </c>
      <c r="B1146" t="s">
        <v>16</v>
      </c>
      <c r="C1146" t="s">
        <v>3581</v>
      </c>
      <c r="D1146" t="s">
        <v>1614</v>
      </c>
      <c r="E1146" t="s">
        <v>1615</v>
      </c>
      <c r="F1146" t="s">
        <v>202</v>
      </c>
      <c r="G1146">
        <v>146097</v>
      </c>
      <c r="H1146" s="9">
        <v>3</v>
      </c>
      <c r="I1146" s="1">
        <v>45474</v>
      </c>
      <c r="J1146">
        <v>7</v>
      </c>
      <c r="K1146">
        <v>2024</v>
      </c>
      <c r="L1146" t="s">
        <v>119</v>
      </c>
      <c r="M1146">
        <v>30.5</v>
      </c>
      <c r="N1146" t="s">
        <v>4619</v>
      </c>
      <c r="O1146">
        <v>47.532299999999999</v>
      </c>
      <c r="P1146" t="s">
        <v>12</v>
      </c>
    </row>
    <row r="1147" spans="1:16" hidden="1" x14ac:dyDescent="0.25">
      <c r="A1147" t="s">
        <v>17</v>
      </c>
      <c r="B1147" t="s">
        <v>199</v>
      </c>
      <c r="C1147" t="s">
        <v>2909</v>
      </c>
      <c r="D1147" t="s">
        <v>1616</v>
      </c>
      <c r="E1147" t="s">
        <v>1617</v>
      </c>
      <c r="F1147" t="s">
        <v>202</v>
      </c>
      <c r="G1147">
        <v>146097</v>
      </c>
      <c r="H1147" s="9">
        <v>3</v>
      </c>
      <c r="I1147" s="1">
        <v>45474</v>
      </c>
      <c r="J1147">
        <v>7</v>
      </c>
      <c r="K1147">
        <v>2024</v>
      </c>
      <c r="L1147" t="s">
        <v>119</v>
      </c>
      <c r="M1147">
        <v>21</v>
      </c>
      <c r="N1147" t="s">
        <v>4619</v>
      </c>
      <c r="O1147">
        <v>32.727200000000003</v>
      </c>
      <c r="P1147" t="s">
        <v>12</v>
      </c>
    </row>
    <row r="1148" spans="1:16" hidden="1" x14ac:dyDescent="0.25">
      <c r="A1148" t="s">
        <v>17</v>
      </c>
      <c r="B1148" t="s">
        <v>103</v>
      </c>
      <c r="C1148" t="s">
        <v>437</v>
      </c>
      <c r="D1148" t="s">
        <v>244</v>
      </c>
      <c r="E1148" t="s">
        <v>245</v>
      </c>
      <c r="F1148" t="s">
        <v>202</v>
      </c>
      <c r="G1148">
        <v>146097</v>
      </c>
      <c r="H1148" s="9">
        <v>24</v>
      </c>
      <c r="I1148" s="1">
        <v>45474</v>
      </c>
      <c r="J1148">
        <v>7</v>
      </c>
      <c r="K1148">
        <v>2024</v>
      </c>
      <c r="L1148" t="s">
        <v>119</v>
      </c>
      <c r="M1148">
        <v>19</v>
      </c>
      <c r="N1148" t="s">
        <v>4619</v>
      </c>
      <c r="O1148">
        <v>29.610299999999999</v>
      </c>
      <c r="P1148" t="s">
        <v>12</v>
      </c>
    </row>
    <row r="1149" spans="1:16" hidden="1" x14ac:dyDescent="0.25">
      <c r="A1149" t="s">
        <v>17</v>
      </c>
      <c r="B1149" t="s">
        <v>103</v>
      </c>
      <c r="C1149" t="s">
        <v>512</v>
      </c>
      <c r="D1149" t="s">
        <v>248</v>
      </c>
      <c r="E1149" t="s">
        <v>250</v>
      </c>
      <c r="F1149" t="s">
        <v>202</v>
      </c>
      <c r="G1149">
        <v>146097</v>
      </c>
      <c r="H1149" s="9">
        <v>15</v>
      </c>
      <c r="I1149" s="1">
        <v>45474</v>
      </c>
      <c r="J1149">
        <v>7</v>
      </c>
      <c r="K1149">
        <v>2024</v>
      </c>
      <c r="L1149" t="s">
        <v>119</v>
      </c>
      <c r="M1149">
        <v>19.5</v>
      </c>
      <c r="N1149" t="s">
        <v>4619</v>
      </c>
      <c r="O1149">
        <v>30.389500000000002</v>
      </c>
      <c r="P1149" t="s">
        <v>12</v>
      </c>
    </row>
    <row r="1150" spans="1:16" hidden="1" x14ac:dyDescent="0.25">
      <c r="A1150" t="s">
        <v>17</v>
      </c>
      <c r="B1150" t="s">
        <v>199</v>
      </c>
      <c r="C1150" t="s">
        <v>444</v>
      </c>
      <c r="D1150" t="s">
        <v>251</v>
      </c>
      <c r="E1150" t="s">
        <v>1631</v>
      </c>
      <c r="F1150" t="s">
        <v>202</v>
      </c>
      <c r="G1150">
        <v>146097</v>
      </c>
      <c r="H1150" s="9">
        <v>8</v>
      </c>
      <c r="I1150" s="1">
        <v>45474</v>
      </c>
      <c r="J1150">
        <v>7</v>
      </c>
      <c r="K1150">
        <v>2024</v>
      </c>
      <c r="L1150" t="s">
        <v>119</v>
      </c>
      <c r="M1150">
        <v>44.5</v>
      </c>
      <c r="N1150" t="s">
        <v>4619</v>
      </c>
      <c r="O1150">
        <v>69.350399999999993</v>
      </c>
      <c r="P1150" t="s">
        <v>12</v>
      </c>
    </row>
    <row r="1151" spans="1:16" hidden="1" x14ac:dyDescent="0.25">
      <c r="A1151" t="s">
        <v>17</v>
      </c>
      <c r="B1151" t="s">
        <v>199</v>
      </c>
      <c r="C1151" t="s">
        <v>519</v>
      </c>
      <c r="D1151" t="s">
        <v>254</v>
      </c>
      <c r="E1151" t="s">
        <v>255</v>
      </c>
      <c r="F1151" t="s">
        <v>202</v>
      </c>
      <c r="G1151">
        <v>146097</v>
      </c>
      <c r="H1151" s="9">
        <v>15</v>
      </c>
      <c r="I1151" s="1">
        <v>45474</v>
      </c>
      <c r="J1151">
        <v>7</v>
      </c>
      <c r="K1151">
        <v>2024</v>
      </c>
      <c r="L1151" t="s">
        <v>119</v>
      </c>
      <c r="M1151">
        <v>8.5</v>
      </c>
      <c r="N1151" t="s">
        <v>4619</v>
      </c>
      <c r="O1151">
        <v>13.246700000000001</v>
      </c>
      <c r="P1151" t="s">
        <v>12</v>
      </c>
    </row>
    <row r="1152" spans="1:16" hidden="1" x14ac:dyDescent="0.25">
      <c r="A1152" t="s">
        <v>17</v>
      </c>
      <c r="B1152" t="s">
        <v>112</v>
      </c>
      <c r="C1152" t="s">
        <v>446</v>
      </c>
      <c r="D1152" t="s">
        <v>404</v>
      </c>
      <c r="E1152" t="s">
        <v>405</v>
      </c>
      <c r="F1152" t="s">
        <v>202</v>
      </c>
      <c r="G1152">
        <v>146097</v>
      </c>
      <c r="H1152" s="9">
        <v>5</v>
      </c>
      <c r="I1152" s="1">
        <v>45474</v>
      </c>
      <c r="J1152">
        <v>7</v>
      </c>
      <c r="K1152">
        <v>2024</v>
      </c>
      <c r="L1152" t="s">
        <v>119</v>
      </c>
      <c r="M1152">
        <v>135</v>
      </c>
      <c r="N1152" t="s">
        <v>4619</v>
      </c>
      <c r="O1152">
        <v>210.3888</v>
      </c>
      <c r="P1152" t="s">
        <v>12</v>
      </c>
    </row>
    <row r="1153" spans="1:16" hidden="1" x14ac:dyDescent="0.25">
      <c r="A1153" t="s">
        <v>17</v>
      </c>
      <c r="B1153" t="s">
        <v>112</v>
      </c>
      <c r="C1153" t="s">
        <v>447</v>
      </c>
      <c r="D1153" t="s">
        <v>406</v>
      </c>
      <c r="E1153" t="s">
        <v>407</v>
      </c>
      <c r="F1153" t="s">
        <v>202</v>
      </c>
      <c r="G1153">
        <v>146097</v>
      </c>
      <c r="H1153" s="9">
        <v>5</v>
      </c>
      <c r="I1153" s="1">
        <v>45474</v>
      </c>
      <c r="J1153">
        <v>7</v>
      </c>
      <c r="K1153">
        <v>2024</v>
      </c>
      <c r="L1153" t="s">
        <v>119</v>
      </c>
      <c r="M1153">
        <v>90</v>
      </c>
      <c r="N1153" t="s">
        <v>4619</v>
      </c>
      <c r="O1153">
        <v>140.25919999999999</v>
      </c>
      <c r="P1153" t="s">
        <v>12</v>
      </c>
    </row>
    <row r="1154" spans="1:16" hidden="1" x14ac:dyDescent="0.25">
      <c r="A1154" t="s">
        <v>17</v>
      </c>
      <c r="B1154" t="s">
        <v>112</v>
      </c>
      <c r="C1154" t="s">
        <v>445</v>
      </c>
      <c r="D1154" t="s">
        <v>408</v>
      </c>
      <c r="E1154" t="s">
        <v>409</v>
      </c>
      <c r="F1154" t="s">
        <v>202</v>
      </c>
      <c r="G1154">
        <v>146097</v>
      </c>
      <c r="H1154" s="9">
        <v>5</v>
      </c>
      <c r="I1154" s="1">
        <v>45474</v>
      </c>
      <c r="J1154">
        <v>7</v>
      </c>
      <c r="K1154">
        <v>2024</v>
      </c>
      <c r="L1154" t="s">
        <v>119</v>
      </c>
      <c r="M1154">
        <v>88</v>
      </c>
      <c r="N1154" t="s">
        <v>4619</v>
      </c>
      <c r="O1154">
        <v>137.14240000000001</v>
      </c>
      <c r="P1154" t="s">
        <v>12</v>
      </c>
    </row>
    <row r="1155" spans="1:16" hidden="1" x14ac:dyDescent="0.25">
      <c r="A1155" t="s">
        <v>17</v>
      </c>
      <c r="B1155" t="s">
        <v>16</v>
      </c>
      <c r="C1155" t="s">
        <v>449</v>
      </c>
      <c r="D1155" t="s">
        <v>410</v>
      </c>
      <c r="E1155" t="s">
        <v>411</v>
      </c>
      <c r="F1155" t="s">
        <v>202</v>
      </c>
      <c r="G1155">
        <v>146097</v>
      </c>
      <c r="H1155" s="9">
        <v>2</v>
      </c>
      <c r="I1155" s="1">
        <v>45474</v>
      </c>
      <c r="J1155">
        <v>7</v>
      </c>
      <c r="K1155">
        <v>2024</v>
      </c>
      <c r="L1155" t="s">
        <v>119</v>
      </c>
      <c r="M1155">
        <v>125</v>
      </c>
      <c r="N1155" t="s">
        <v>4619</v>
      </c>
      <c r="O1155">
        <v>194.80449999999999</v>
      </c>
      <c r="P1155" t="s">
        <v>12</v>
      </c>
    </row>
    <row r="1156" spans="1:16" hidden="1" x14ac:dyDescent="0.25">
      <c r="A1156" t="s">
        <v>17</v>
      </c>
      <c r="B1156" t="s">
        <v>16</v>
      </c>
      <c r="C1156" t="s">
        <v>450</v>
      </c>
      <c r="D1156" t="s">
        <v>412</v>
      </c>
      <c r="E1156" t="s">
        <v>413</v>
      </c>
      <c r="F1156" t="s">
        <v>202</v>
      </c>
      <c r="G1156">
        <v>146097</v>
      </c>
      <c r="H1156" s="9">
        <v>2</v>
      </c>
      <c r="I1156" s="1">
        <v>45474</v>
      </c>
      <c r="J1156">
        <v>7</v>
      </c>
      <c r="K1156">
        <v>2024</v>
      </c>
      <c r="L1156" t="s">
        <v>119</v>
      </c>
      <c r="M1156">
        <v>90</v>
      </c>
      <c r="N1156" t="s">
        <v>4619</v>
      </c>
      <c r="O1156">
        <v>140.25919999999999</v>
      </c>
      <c r="P1156" t="s">
        <v>12</v>
      </c>
    </row>
    <row r="1157" spans="1:16" hidden="1" x14ac:dyDescent="0.25">
      <c r="A1157" t="s">
        <v>17</v>
      </c>
      <c r="B1157" t="s">
        <v>16</v>
      </c>
      <c r="C1157" t="s">
        <v>451</v>
      </c>
      <c r="D1157" t="s">
        <v>414</v>
      </c>
      <c r="E1157" t="s">
        <v>415</v>
      </c>
      <c r="F1157" t="s">
        <v>202</v>
      </c>
      <c r="G1157">
        <v>146097</v>
      </c>
      <c r="H1157" s="9">
        <v>2</v>
      </c>
      <c r="I1157" s="1">
        <v>45474</v>
      </c>
      <c r="J1157">
        <v>7</v>
      </c>
      <c r="K1157">
        <v>2024</v>
      </c>
      <c r="L1157" t="s">
        <v>119</v>
      </c>
      <c r="M1157">
        <v>88</v>
      </c>
      <c r="N1157" t="s">
        <v>4619</v>
      </c>
      <c r="O1157">
        <v>137.14240000000001</v>
      </c>
      <c r="P1157" t="s">
        <v>12</v>
      </c>
    </row>
    <row r="1158" spans="1:16" hidden="1" x14ac:dyDescent="0.25">
      <c r="A1158" t="s">
        <v>17</v>
      </c>
      <c r="B1158" t="s">
        <v>199</v>
      </c>
      <c r="C1158" t="s">
        <v>2908</v>
      </c>
      <c r="D1158" t="s">
        <v>1828</v>
      </c>
      <c r="E1158" t="s">
        <v>1829</v>
      </c>
      <c r="F1158" t="s">
        <v>202</v>
      </c>
      <c r="G1158">
        <v>146097</v>
      </c>
      <c r="H1158" s="9">
        <v>6</v>
      </c>
      <c r="I1158" s="1">
        <v>45474</v>
      </c>
      <c r="J1158">
        <v>7</v>
      </c>
      <c r="K1158">
        <v>2024</v>
      </c>
      <c r="L1158" t="s">
        <v>119</v>
      </c>
      <c r="M1158">
        <v>36.5</v>
      </c>
      <c r="N1158" t="s">
        <v>4619</v>
      </c>
      <c r="O1158">
        <v>56.882899999999999</v>
      </c>
      <c r="P1158" t="s">
        <v>12</v>
      </c>
    </row>
    <row r="1159" spans="1:16" hidden="1" x14ac:dyDescent="0.25">
      <c r="A1159" t="s">
        <v>17</v>
      </c>
      <c r="B1159" t="s">
        <v>16</v>
      </c>
      <c r="C1159" t="s">
        <v>2854</v>
      </c>
      <c r="D1159" t="s">
        <v>1830</v>
      </c>
      <c r="E1159" t="s">
        <v>1831</v>
      </c>
      <c r="F1159" t="s">
        <v>202</v>
      </c>
      <c r="G1159">
        <v>146097</v>
      </c>
      <c r="H1159" s="9">
        <v>20</v>
      </c>
      <c r="I1159" s="1">
        <v>45474</v>
      </c>
      <c r="J1159">
        <v>7</v>
      </c>
      <c r="K1159">
        <v>2024</v>
      </c>
      <c r="L1159" t="s">
        <v>119</v>
      </c>
      <c r="M1159">
        <v>14</v>
      </c>
      <c r="N1159" t="s">
        <v>4619</v>
      </c>
      <c r="O1159">
        <v>21.818100000000001</v>
      </c>
      <c r="P1159" t="s">
        <v>12</v>
      </c>
    </row>
    <row r="1160" spans="1:16" hidden="1" x14ac:dyDescent="0.25">
      <c r="A1160" t="s">
        <v>17</v>
      </c>
      <c r="B1160" t="s">
        <v>118</v>
      </c>
      <c r="C1160" t="s">
        <v>537</v>
      </c>
      <c r="D1160" t="s">
        <v>416</v>
      </c>
      <c r="E1160" t="s">
        <v>417</v>
      </c>
      <c r="F1160" t="s">
        <v>202</v>
      </c>
      <c r="G1160">
        <v>146097</v>
      </c>
      <c r="H1160" s="9">
        <v>6</v>
      </c>
      <c r="I1160" s="1">
        <v>45474</v>
      </c>
      <c r="J1160">
        <v>7</v>
      </c>
      <c r="K1160">
        <v>2024</v>
      </c>
      <c r="L1160" t="s">
        <v>119</v>
      </c>
      <c r="M1160">
        <v>128.5</v>
      </c>
      <c r="N1160" t="s">
        <v>4619</v>
      </c>
      <c r="O1160">
        <v>200.25899999999999</v>
      </c>
      <c r="P1160" t="s">
        <v>12</v>
      </c>
    </row>
    <row r="1161" spans="1:16" hidden="1" x14ac:dyDescent="0.25">
      <c r="A1161" t="s">
        <v>17</v>
      </c>
      <c r="B1161" t="s">
        <v>118</v>
      </c>
      <c r="C1161" t="s">
        <v>559</v>
      </c>
      <c r="D1161" t="s">
        <v>418</v>
      </c>
      <c r="E1161" t="s">
        <v>1834</v>
      </c>
      <c r="F1161" t="s">
        <v>202</v>
      </c>
      <c r="G1161">
        <v>146097</v>
      </c>
      <c r="H1161" s="9">
        <v>6</v>
      </c>
      <c r="I1161" s="1">
        <v>45474</v>
      </c>
      <c r="J1161">
        <v>7</v>
      </c>
      <c r="K1161">
        <v>2024</v>
      </c>
      <c r="L1161" t="s">
        <v>119</v>
      </c>
      <c r="M1161">
        <v>114</v>
      </c>
      <c r="N1161" t="s">
        <v>4619</v>
      </c>
      <c r="O1161">
        <v>177.6617</v>
      </c>
      <c r="P1161" t="s">
        <v>12</v>
      </c>
    </row>
    <row r="1162" spans="1:16" hidden="1" x14ac:dyDescent="0.25">
      <c r="A1162" t="s">
        <v>17</v>
      </c>
      <c r="B1162" t="s">
        <v>199</v>
      </c>
      <c r="C1162" t="s">
        <v>448</v>
      </c>
      <c r="D1162" t="s">
        <v>419</v>
      </c>
      <c r="E1162" t="s">
        <v>420</v>
      </c>
      <c r="F1162" t="s">
        <v>202</v>
      </c>
      <c r="G1162">
        <v>146097</v>
      </c>
      <c r="H1162" s="9">
        <v>4</v>
      </c>
      <c r="I1162" s="1">
        <v>45474</v>
      </c>
      <c r="J1162">
        <v>7</v>
      </c>
      <c r="K1162">
        <v>2024</v>
      </c>
      <c r="L1162" t="s">
        <v>119</v>
      </c>
      <c r="M1162">
        <v>15</v>
      </c>
      <c r="N1162" t="s">
        <v>4619</v>
      </c>
      <c r="O1162">
        <v>23.3765</v>
      </c>
      <c r="P1162" t="s">
        <v>12</v>
      </c>
    </row>
    <row r="1163" spans="1:16" hidden="1" x14ac:dyDescent="0.25">
      <c r="A1163" t="s">
        <v>17</v>
      </c>
      <c r="B1163" t="s">
        <v>16</v>
      </c>
      <c r="C1163" t="s">
        <v>569</v>
      </c>
      <c r="D1163" t="s">
        <v>421</v>
      </c>
      <c r="E1163" t="s">
        <v>422</v>
      </c>
      <c r="F1163" t="s">
        <v>202</v>
      </c>
      <c r="G1163">
        <v>146097</v>
      </c>
      <c r="H1163" s="9">
        <v>4</v>
      </c>
      <c r="I1163" s="1">
        <v>45474</v>
      </c>
      <c r="J1163">
        <v>7</v>
      </c>
      <c r="K1163">
        <v>2024</v>
      </c>
      <c r="L1163" t="s">
        <v>119</v>
      </c>
      <c r="M1163">
        <v>15</v>
      </c>
      <c r="N1163" t="s">
        <v>4619</v>
      </c>
      <c r="O1163">
        <v>23.3765</v>
      </c>
      <c r="P1163" t="s">
        <v>12</v>
      </c>
    </row>
    <row r="1164" spans="1:16" hidden="1" x14ac:dyDescent="0.25">
      <c r="A1164" t="s">
        <v>39</v>
      </c>
      <c r="B1164" t="s">
        <v>38</v>
      </c>
      <c r="C1164" t="s">
        <v>506</v>
      </c>
      <c r="D1164" t="s">
        <v>52</v>
      </c>
      <c r="E1164" t="s">
        <v>53</v>
      </c>
      <c r="F1164" t="s">
        <v>202</v>
      </c>
      <c r="G1164">
        <v>146065</v>
      </c>
      <c r="H1164" s="9">
        <v>1</v>
      </c>
      <c r="I1164" s="1">
        <v>45403</v>
      </c>
      <c r="J1164">
        <v>4</v>
      </c>
      <c r="K1164">
        <v>2024</v>
      </c>
      <c r="L1164" t="s">
        <v>37</v>
      </c>
      <c r="M1164">
        <v>28.25</v>
      </c>
      <c r="N1164" t="s">
        <v>4615</v>
      </c>
      <c r="O1164">
        <v>44.025799999999997</v>
      </c>
      <c r="P1164" t="s">
        <v>12</v>
      </c>
    </row>
    <row r="1165" spans="1:16" hidden="1" x14ac:dyDescent="0.25">
      <c r="A1165" t="s">
        <v>39</v>
      </c>
      <c r="B1165" t="s">
        <v>16</v>
      </c>
      <c r="C1165" t="s">
        <v>3336</v>
      </c>
      <c r="D1165" t="s">
        <v>1046</v>
      </c>
      <c r="E1165" t="s">
        <v>1047</v>
      </c>
      <c r="F1165" t="s">
        <v>202</v>
      </c>
      <c r="G1165">
        <v>146064</v>
      </c>
      <c r="H1165" s="9">
        <v>1</v>
      </c>
      <c r="I1165" s="1">
        <v>45403</v>
      </c>
      <c r="J1165">
        <v>4</v>
      </c>
      <c r="K1165">
        <v>2024</v>
      </c>
      <c r="L1165" t="s">
        <v>37</v>
      </c>
      <c r="M1165">
        <v>33.5</v>
      </c>
      <c r="N1165" t="s">
        <v>4615</v>
      </c>
      <c r="O1165">
        <v>52.207599999999999</v>
      </c>
      <c r="P1165" t="s">
        <v>12</v>
      </c>
    </row>
    <row r="1166" spans="1:16" hidden="1" x14ac:dyDescent="0.25">
      <c r="A1166" t="s">
        <v>39</v>
      </c>
      <c r="B1166" t="s">
        <v>38</v>
      </c>
      <c r="C1166" t="s">
        <v>476</v>
      </c>
      <c r="D1166" t="s">
        <v>71</v>
      </c>
      <c r="E1166" t="s">
        <v>72</v>
      </c>
      <c r="F1166" t="s">
        <v>202</v>
      </c>
      <c r="G1166">
        <v>146063</v>
      </c>
      <c r="H1166" s="9">
        <v>1</v>
      </c>
      <c r="I1166" s="1">
        <v>45403</v>
      </c>
      <c r="J1166">
        <v>4</v>
      </c>
      <c r="K1166">
        <v>2024</v>
      </c>
      <c r="L1166" t="s">
        <v>37</v>
      </c>
      <c r="M1166">
        <v>28.25</v>
      </c>
      <c r="N1166" t="s">
        <v>4615</v>
      </c>
      <c r="O1166">
        <v>44.025799999999997</v>
      </c>
      <c r="P1166" t="s">
        <v>12</v>
      </c>
    </row>
    <row r="1167" spans="1:16" hidden="1" x14ac:dyDescent="0.25">
      <c r="A1167" t="s">
        <v>39</v>
      </c>
      <c r="B1167" t="s">
        <v>38</v>
      </c>
      <c r="C1167" t="s">
        <v>2968</v>
      </c>
      <c r="D1167" t="s">
        <v>877</v>
      </c>
      <c r="E1167" t="s">
        <v>878</v>
      </c>
      <c r="F1167" t="s">
        <v>202</v>
      </c>
      <c r="G1167">
        <v>146062</v>
      </c>
      <c r="H1167" s="9">
        <v>1</v>
      </c>
      <c r="I1167" s="1">
        <v>45403</v>
      </c>
      <c r="J1167">
        <v>4</v>
      </c>
      <c r="K1167">
        <v>2024</v>
      </c>
      <c r="L1167" t="s">
        <v>37</v>
      </c>
      <c r="M1167">
        <v>28.25</v>
      </c>
      <c r="N1167" t="s">
        <v>4615</v>
      </c>
      <c r="O1167">
        <v>44.025799999999997</v>
      </c>
      <c r="P1167" t="s">
        <v>12</v>
      </c>
    </row>
    <row r="1168" spans="1:16" hidden="1" x14ac:dyDescent="0.25">
      <c r="A1168" t="s">
        <v>39</v>
      </c>
      <c r="B1168" t="s">
        <v>38</v>
      </c>
      <c r="C1168" t="s">
        <v>507</v>
      </c>
      <c r="D1168" t="s">
        <v>75</v>
      </c>
      <c r="E1168" t="s">
        <v>75</v>
      </c>
      <c r="F1168" t="s">
        <v>202</v>
      </c>
      <c r="G1168">
        <v>146061</v>
      </c>
      <c r="H1168" s="9">
        <v>1</v>
      </c>
      <c r="I1168" s="1">
        <v>45403</v>
      </c>
      <c r="J1168">
        <v>4</v>
      </c>
      <c r="K1168">
        <v>2024</v>
      </c>
      <c r="L1168" t="s">
        <v>37</v>
      </c>
      <c r="M1168">
        <v>28.25</v>
      </c>
      <c r="N1168" t="s">
        <v>4615</v>
      </c>
      <c r="O1168">
        <v>44.025799999999997</v>
      </c>
      <c r="P1168" t="s">
        <v>12</v>
      </c>
    </row>
    <row r="1169" spans="1:16" hidden="1" x14ac:dyDescent="0.25">
      <c r="A1169" t="s">
        <v>39</v>
      </c>
      <c r="B1169" t="s">
        <v>38</v>
      </c>
      <c r="C1169" t="s">
        <v>2968</v>
      </c>
      <c r="D1169" t="s">
        <v>877</v>
      </c>
      <c r="E1169" t="s">
        <v>878</v>
      </c>
      <c r="F1169" t="s">
        <v>202</v>
      </c>
      <c r="G1169">
        <v>146061</v>
      </c>
      <c r="H1169" s="9">
        <v>1</v>
      </c>
      <c r="I1169" s="1">
        <v>45403</v>
      </c>
      <c r="J1169">
        <v>4</v>
      </c>
      <c r="K1169">
        <v>2024</v>
      </c>
      <c r="L1169" t="s">
        <v>37</v>
      </c>
      <c r="M1169">
        <v>28.25</v>
      </c>
      <c r="N1169" t="s">
        <v>4615</v>
      </c>
      <c r="O1169">
        <v>44.025799999999997</v>
      </c>
      <c r="P1169" t="s">
        <v>12</v>
      </c>
    </row>
    <row r="1170" spans="1:16" hidden="1" x14ac:dyDescent="0.25">
      <c r="A1170" t="s">
        <v>39</v>
      </c>
      <c r="B1170" t="s">
        <v>38</v>
      </c>
      <c r="C1170" t="s">
        <v>477</v>
      </c>
      <c r="D1170" t="s">
        <v>50</v>
      </c>
      <c r="E1170" t="s">
        <v>51</v>
      </c>
      <c r="F1170" t="s">
        <v>202</v>
      </c>
      <c r="G1170">
        <v>146059</v>
      </c>
      <c r="H1170" s="9">
        <v>1</v>
      </c>
      <c r="I1170" s="1">
        <v>45403</v>
      </c>
      <c r="J1170">
        <v>4</v>
      </c>
      <c r="K1170">
        <v>2024</v>
      </c>
      <c r="L1170" t="s">
        <v>37</v>
      </c>
      <c r="M1170">
        <v>28.25</v>
      </c>
      <c r="N1170" t="s">
        <v>4615</v>
      </c>
      <c r="O1170">
        <v>44.025799999999997</v>
      </c>
      <c r="P1170" t="s">
        <v>12</v>
      </c>
    </row>
    <row r="1171" spans="1:16" hidden="1" x14ac:dyDescent="0.25">
      <c r="A1171" t="s">
        <v>39</v>
      </c>
      <c r="B1171" t="s">
        <v>38</v>
      </c>
      <c r="C1171" t="s">
        <v>478</v>
      </c>
      <c r="D1171" t="s">
        <v>35</v>
      </c>
      <c r="E1171" t="s">
        <v>36</v>
      </c>
      <c r="F1171" t="s">
        <v>202</v>
      </c>
      <c r="G1171">
        <v>146057</v>
      </c>
      <c r="H1171" s="9">
        <v>1</v>
      </c>
      <c r="I1171" s="1">
        <v>45403</v>
      </c>
      <c r="J1171">
        <v>4</v>
      </c>
      <c r="K1171">
        <v>2024</v>
      </c>
      <c r="L1171" t="s">
        <v>37</v>
      </c>
      <c r="M1171">
        <v>28.25</v>
      </c>
      <c r="N1171" t="s">
        <v>4615</v>
      </c>
      <c r="O1171">
        <v>44.025799999999997</v>
      </c>
      <c r="P1171" t="s">
        <v>12</v>
      </c>
    </row>
    <row r="1172" spans="1:16" hidden="1" x14ac:dyDescent="0.25">
      <c r="A1172" t="s">
        <v>39</v>
      </c>
      <c r="B1172" t="s">
        <v>38</v>
      </c>
      <c r="C1172" t="s">
        <v>506</v>
      </c>
      <c r="D1172" t="s">
        <v>52</v>
      </c>
      <c r="E1172" t="s">
        <v>53</v>
      </c>
      <c r="F1172" t="s">
        <v>202</v>
      </c>
      <c r="G1172">
        <v>146055</v>
      </c>
      <c r="H1172" s="9">
        <v>1</v>
      </c>
      <c r="I1172" s="1">
        <v>45403</v>
      </c>
      <c r="J1172">
        <v>4</v>
      </c>
      <c r="K1172">
        <v>2024</v>
      </c>
      <c r="L1172" t="s">
        <v>37</v>
      </c>
      <c r="M1172">
        <v>28.25</v>
      </c>
      <c r="N1172" t="s">
        <v>4615</v>
      </c>
      <c r="O1172">
        <v>44.025799999999997</v>
      </c>
      <c r="P1172" t="s">
        <v>12</v>
      </c>
    </row>
    <row r="1173" spans="1:16" hidden="1" x14ac:dyDescent="0.25">
      <c r="A1173" t="s">
        <v>39</v>
      </c>
      <c r="B1173" t="s">
        <v>38</v>
      </c>
      <c r="C1173" t="s">
        <v>3292</v>
      </c>
      <c r="D1173" t="s">
        <v>943</v>
      </c>
      <c r="E1173" t="s">
        <v>944</v>
      </c>
      <c r="F1173" t="s">
        <v>202</v>
      </c>
      <c r="G1173">
        <v>146054</v>
      </c>
      <c r="H1173" s="9">
        <v>1</v>
      </c>
      <c r="I1173" s="1">
        <v>45403</v>
      </c>
      <c r="J1173">
        <v>4</v>
      </c>
      <c r="K1173">
        <v>2024</v>
      </c>
      <c r="L1173" t="s">
        <v>37</v>
      </c>
      <c r="M1173">
        <v>28.25</v>
      </c>
      <c r="N1173" t="s">
        <v>4615</v>
      </c>
      <c r="O1173">
        <v>44.025799999999997</v>
      </c>
      <c r="P1173" t="s">
        <v>12</v>
      </c>
    </row>
    <row r="1174" spans="1:16" hidden="1" x14ac:dyDescent="0.25">
      <c r="A1174" t="s">
        <v>39</v>
      </c>
      <c r="B1174" t="s">
        <v>38</v>
      </c>
      <c r="C1174" t="s">
        <v>2968</v>
      </c>
      <c r="D1174" t="s">
        <v>877</v>
      </c>
      <c r="E1174" t="s">
        <v>878</v>
      </c>
      <c r="F1174" t="s">
        <v>202</v>
      </c>
      <c r="G1174">
        <v>146053</v>
      </c>
      <c r="H1174" s="9">
        <v>1</v>
      </c>
      <c r="I1174" s="1">
        <v>45403</v>
      </c>
      <c r="J1174">
        <v>4</v>
      </c>
      <c r="K1174">
        <v>2024</v>
      </c>
      <c r="L1174" t="s">
        <v>37</v>
      </c>
      <c r="M1174">
        <v>28.25</v>
      </c>
      <c r="N1174" t="s">
        <v>4615</v>
      </c>
      <c r="O1174">
        <v>44.025799999999997</v>
      </c>
      <c r="P1174" t="s">
        <v>12</v>
      </c>
    </row>
    <row r="1175" spans="1:16" hidden="1" x14ac:dyDescent="0.25">
      <c r="A1175" t="s">
        <v>39</v>
      </c>
      <c r="B1175" t="s">
        <v>38</v>
      </c>
      <c r="C1175" t="s">
        <v>478</v>
      </c>
      <c r="D1175" t="s">
        <v>35</v>
      </c>
      <c r="E1175" t="s">
        <v>36</v>
      </c>
      <c r="F1175" t="s">
        <v>202</v>
      </c>
      <c r="G1175">
        <v>146053</v>
      </c>
      <c r="H1175" s="9">
        <v>1</v>
      </c>
      <c r="I1175" s="1">
        <v>45403</v>
      </c>
      <c r="J1175">
        <v>4</v>
      </c>
      <c r="K1175">
        <v>2024</v>
      </c>
      <c r="L1175" t="s">
        <v>37</v>
      </c>
      <c r="M1175">
        <v>28.25</v>
      </c>
      <c r="N1175" t="s">
        <v>4615</v>
      </c>
      <c r="O1175">
        <v>44.025799999999997</v>
      </c>
      <c r="P1175" t="s">
        <v>12</v>
      </c>
    </row>
    <row r="1176" spans="1:16" hidden="1" x14ac:dyDescent="0.25">
      <c r="A1176" t="s">
        <v>39</v>
      </c>
      <c r="B1176" t="s">
        <v>16</v>
      </c>
      <c r="C1176" t="s">
        <v>529</v>
      </c>
      <c r="D1176" t="s">
        <v>65</v>
      </c>
      <c r="E1176" t="s">
        <v>66</v>
      </c>
      <c r="F1176" t="s">
        <v>202</v>
      </c>
      <c r="G1176">
        <v>146052</v>
      </c>
      <c r="H1176" s="9">
        <v>1</v>
      </c>
      <c r="I1176" s="1">
        <v>45403</v>
      </c>
      <c r="J1176">
        <v>4</v>
      </c>
      <c r="K1176">
        <v>2024</v>
      </c>
      <c r="L1176" t="s">
        <v>37</v>
      </c>
      <c r="M1176">
        <v>28.25</v>
      </c>
      <c r="N1176" t="s">
        <v>4615</v>
      </c>
      <c r="O1176">
        <v>44.025799999999997</v>
      </c>
      <c r="P1176" t="s">
        <v>12</v>
      </c>
    </row>
    <row r="1177" spans="1:16" hidden="1" x14ac:dyDescent="0.25">
      <c r="A1177" t="s">
        <v>39</v>
      </c>
      <c r="B1177" t="s">
        <v>38</v>
      </c>
      <c r="C1177" t="s">
        <v>2968</v>
      </c>
      <c r="D1177" t="s">
        <v>877</v>
      </c>
      <c r="E1177" t="s">
        <v>878</v>
      </c>
      <c r="F1177" t="s">
        <v>202</v>
      </c>
      <c r="G1177">
        <v>146051</v>
      </c>
      <c r="H1177" s="9">
        <v>1</v>
      </c>
      <c r="I1177" s="1">
        <v>45403</v>
      </c>
      <c r="J1177">
        <v>4</v>
      </c>
      <c r="K1177">
        <v>2024</v>
      </c>
      <c r="L1177" t="s">
        <v>37</v>
      </c>
      <c r="M1177">
        <v>28.25</v>
      </c>
      <c r="N1177" t="s">
        <v>4615</v>
      </c>
      <c r="O1177">
        <v>44.025799999999997</v>
      </c>
      <c r="P1177" t="s">
        <v>12</v>
      </c>
    </row>
    <row r="1178" spans="1:16" hidden="1" x14ac:dyDescent="0.25">
      <c r="A1178" t="s">
        <v>39</v>
      </c>
      <c r="B1178" t="s">
        <v>38</v>
      </c>
      <c r="C1178" t="s">
        <v>2968</v>
      </c>
      <c r="D1178" t="s">
        <v>877</v>
      </c>
      <c r="E1178" t="s">
        <v>878</v>
      </c>
      <c r="F1178" t="s">
        <v>202</v>
      </c>
      <c r="G1178">
        <v>146050</v>
      </c>
      <c r="H1178" s="9">
        <v>1</v>
      </c>
      <c r="I1178" s="1">
        <v>45403</v>
      </c>
      <c r="J1178">
        <v>4</v>
      </c>
      <c r="K1178">
        <v>2024</v>
      </c>
      <c r="L1178" t="s">
        <v>37</v>
      </c>
      <c r="M1178">
        <v>28.25</v>
      </c>
      <c r="N1178" t="s">
        <v>4615</v>
      </c>
      <c r="O1178">
        <v>44.025799999999997</v>
      </c>
      <c r="P1178" t="s">
        <v>12</v>
      </c>
    </row>
    <row r="1179" spans="1:16" hidden="1" x14ac:dyDescent="0.25">
      <c r="A1179" t="s">
        <v>39</v>
      </c>
      <c r="B1179" t="s">
        <v>38</v>
      </c>
      <c r="C1179" t="s">
        <v>3262</v>
      </c>
      <c r="D1179" t="s">
        <v>884</v>
      </c>
      <c r="E1179" t="s">
        <v>885</v>
      </c>
      <c r="F1179" t="s">
        <v>202</v>
      </c>
      <c r="G1179">
        <v>146049</v>
      </c>
      <c r="H1179" s="9">
        <v>1</v>
      </c>
      <c r="I1179" s="1">
        <v>45403</v>
      </c>
      <c r="J1179">
        <v>4</v>
      </c>
      <c r="K1179">
        <v>2024</v>
      </c>
      <c r="L1179" t="s">
        <v>37</v>
      </c>
      <c r="M1179">
        <v>28.25</v>
      </c>
      <c r="N1179" t="s">
        <v>4615</v>
      </c>
      <c r="O1179">
        <v>44.025799999999997</v>
      </c>
      <c r="P1179" t="s">
        <v>12</v>
      </c>
    </row>
    <row r="1180" spans="1:16" hidden="1" x14ac:dyDescent="0.25">
      <c r="A1180" t="s">
        <v>39</v>
      </c>
      <c r="B1180" t="s">
        <v>38</v>
      </c>
      <c r="C1180" t="s">
        <v>2968</v>
      </c>
      <c r="D1180" t="s">
        <v>877</v>
      </c>
      <c r="E1180" t="s">
        <v>878</v>
      </c>
      <c r="F1180" t="s">
        <v>202</v>
      </c>
      <c r="G1180">
        <v>145807</v>
      </c>
      <c r="H1180" s="9">
        <v>1</v>
      </c>
      <c r="I1180" s="1">
        <v>45401</v>
      </c>
      <c r="J1180">
        <v>4</v>
      </c>
      <c r="K1180">
        <v>2024</v>
      </c>
      <c r="L1180" t="s">
        <v>37</v>
      </c>
      <c r="M1180">
        <v>28.25</v>
      </c>
      <c r="N1180" t="s">
        <v>4615</v>
      </c>
      <c r="O1180">
        <v>44.025799999999997</v>
      </c>
      <c r="P1180" t="s">
        <v>12</v>
      </c>
    </row>
    <row r="1181" spans="1:16" hidden="1" x14ac:dyDescent="0.25">
      <c r="A1181" t="s">
        <v>39</v>
      </c>
      <c r="B1181" t="s">
        <v>16</v>
      </c>
      <c r="C1181" t="s">
        <v>3309</v>
      </c>
      <c r="D1181" t="s">
        <v>984</v>
      </c>
      <c r="E1181" t="s">
        <v>985</v>
      </c>
      <c r="F1181" t="s">
        <v>202</v>
      </c>
      <c r="G1181">
        <v>145806</v>
      </c>
      <c r="H1181" s="9">
        <v>1</v>
      </c>
      <c r="I1181" s="1">
        <v>45401</v>
      </c>
      <c r="J1181">
        <v>4</v>
      </c>
      <c r="K1181">
        <v>2024</v>
      </c>
      <c r="L1181" t="s">
        <v>37</v>
      </c>
      <c r="M1181">
        <v>33.5</v>
      </c>
      <c r="N1181" t="s">
        <v>4615</v>
      </c>
      <c r="O1181">
        <v>52.207599999999999</v>
      </c>
      <c r="P1181" t="s">
        <v>12</v>
      </c>
    </row>
    <row r="1182" spans="1:16" hidden="1" x14ac:dyDescent="0.25">
      <c r="A1182" t="s">
        <v>39</v>
      </c>
      <c r="B1182" t="s">
        <v>16</v>
      </c>
      <c r="C1182" t="s">
        <v>529</v>
      </c>
      <c r="D1182" t="s">
        <v>65</v>
      </c>
      <c r="E1182" t="s">
        <v>66</v>
      </c>
      <c r="F1182" t="s">
        <v>202</v>
      </c>
      <c r="G1182">
        <v>145805</v>
      </c>
      <c r="H1182" s="9">
        <v>1</v>
      </c>
      <c r="I1182" s="1">
        <v>45401</v>
      </c>
      <c r="J1182">
        <v>4</v>
      </c>
      <c r="K1182">
        <v>2024</v>
      </c>
      <c r="L1182" t="s">
        <v>37</v>
      </c>
      <c r="M1182">
        <v>28.25</v>
      </c>
      <c r="N1182" t="s">
        <v>4615</v>
      </c>
      <c r="O1182">
        <v>44.025799999999997</v>
      </c>
      <c r="P1182" t="s">
        <v>12</v>
      </c>
    </row>
    <row r="1183" spans="1:16" hidden="1" x14ac:dyDescent="0.25">
      <c r="A1183" t="s">
        <v>39</v>
      </c>
      <c r="B1183" t="s">
        <v>38</v>
      </c>
      <c r="C1183" t="s">
        <v>478</v>
      </c>
      <c r="D1183" t="s">
        <v>35</v>
      </c>
      <c r="E1183" t="s">
        <v>36</v>
      </c>
      <c r="F1183" t="s">
        <v>202</v>
      </c>
      <c r="G1183">
        <v>145804</v>
      </c>
      <c r="H1183" s="9">
        <v>1</v>
      </c>
      <c r="I1183" s="1">
        <v>45401</v>
      </c>
      <c r="J1183">
        <v>4</v>
      </c>
      <c r="K1183">
        <v>2024</v>
      </c>
      <c r="L1183" t="s">
        <v>37</v>
      </c>
      <c r="M1183">
        <v>28.25</v>
      </c>
      <c r="N1183" t="s">
        <v>4615</v>
      </c>
      <c r="O1183">
        <v>44.025799999999997</v>
      </c>
      <c r="P1183" t="s">
        <v>12</v>
      </c>
    </row>
    <row r="1184" spans="1:16" hidden="1" x14ac:dyDescent="0.25">
      <c r="A1184" t="s">
        <v>17</v>
      </c>
      <c r="B1184" t="s">
        <v>16</v>
      </c>
      <c r="C1184" t="s">
        <v>4634</v>
      </c>
      <c r="D1184" t="s">
        <v>4635</v>
      </c>
      <c r="E1184" t="s">
        <v>4636</v>
      </c>
      <c r="F1184" t="s">
        <v>202</v>
      </c>
      <c r="G1184">
        <v>145734</v>
      </c>
      <c r="H1184" s="9">
        <v>40</v>
      </c>
      <c r="I1184" s="1">
        <v>45473</v>
      </c>
      <c r="J1184">
        <v>6</v>
      </c>
      <c r="K1184">
        <v>2024</v>
      </c>
      <c r="L1184" t="s">
        <v>820</v>
      </c>
      <c r="M1184">
        <v>77.45</v>
      </c>
      <c r="O1184">
        <v>120.7009</v>
      </c>
      <c r="P1184" t="s">
        <v>12</v>
      </c>
    </row>
    <row r="1185" spans="1:16" hidden="1" x14ac:dyDescent="0.25">
      <c r="A1185" t="s">
        <v>17</v>
      </c>
      <c r="B1185" t="s">
        <v>16</v>
      </c>
      <c r="C1185" t="s">
        <v>4634</v>
      </c>
      <c r="D1185" t="s">
        <v>4635</v>
      </c>
      <c r="E1185" t="s">
        <v>4636</v>
      </c>
      <c r="F1185" t="s">
        <v>202</v>
      </c>
      <c r="G1185">
        <v>145733</v>
      </c>
      <c r="H1185" s="9">
        <v>52</v>
      </c>
      <c r="I1185" s="1">
        <v>45473</v>
      </c>
      <c r="J1185">
        <v>6</v>
      </c>
      <c r="K1185">
        <v>2024</v>
      </c>
      <c r="L1185" t="s">
        <v>113</v>
      </c>
      <c r="M1185">
        <v>77.45</v>
      </c>
      <c r="O1185">
        <v>120.7009</v>
      </c>
      <c r="P1185" t="s">
        <v>12</v>
      </c>
    </row>
    <row r="1186" spans="1:16" hidden="1" x14ac:dyDescent="0.25">
      <c r="A1186" t="s">
        <v>17</v>
      </c>
      <c r="B1186" t="s">
        <v>16</v>
      </c>
      <c r="C1186" t="s">
        <v>4634</v>
      </c>
      <c r="D1186" t="s">
        <v>4635</v>
      </c>
      <c r="E1186" t="s">
        <v>4636</v>
      </c>
      <c r="F1186" t="s">
        <v>202</v>
      </c>
      <c r="G1186">
        <v>145732</v>
      </c>
      <c r="H1186" s="9">
        <v>28</v>
      </c>
      <c r="I1186" s="1">
        <v>45473</v>
      </c>
      <c r="J1186">
        <v>6</v>
      </c>
      <c r="K1186">
        <v>2024</v>
      </c>
      <c r="L1186" t="s">
        <v>109</v>
      </c>
      <c r="M1186">
        <v>77.45</v>
      </c>
      <c r="O1186">
        <v>120.7009</v>
      </c>
      <c r="P1186" t="s">
        <v>12</v>
      </c>
    </row>
    <row r="1187" spans="1:16" hidden="1" x14ac:dyDescent="0.25">
      <c r="A1187" t="s">
        <v>17</v>
      </c>
      <c r="B1187" t="s">
        <v>16</v>
      </c>
      <c r="C1187" t="s">
        <v>4634</v>
      </c>
      <c r="D1187" t="s">
        <v>4635</v>
      </c>
      <c r="E1187" t="s">
        <v>4636</v>
      </c>
      <c r="F1187" t="s">
        <v>202</v>
      </c>
      <c r="G1187">
        <v>145731</v>
      </c>
      <c r="H1187" s="9">
        <v>120</v>
      </c>
      <c r="I1187" s="1">
        <v>45473</v>
      </c>
      <c r="J1187">
        <v>6</v>
      </c>
      <c r="K1187">
        <v>2024</v>
      </c>
      <c r="L1187" t="s">
        <v>106</v>
      </c>
      <c r="M1187">
        <v>77.45</v>
      </c>
      <c r="O1187">
        <v>120.7009</v>
      </c>
      <c r="P1187" t="s">
        <v>12</v>
      </c>
    </row>
    <row r="1188" spans="1:16" hidden="1" x14ac:dyDescent="0.25">
      <c r="A1188" t="s">
        <v>17</v>
      </c>
      <c r="B1188" t="s">
        <v>16</v>
      </c>
      <c r="C1188" t="s">
        <v>4634</v>
      </c>
      <c r="D1188" t="s">
        <v>4635</v>
      </c>
      <c r="E1188" t="s">
        <v>4636</v>
      </c>
      <c r="F1188" t="s">
        <v>202</v>
      </c>
      <c r="G1188">
        <v>145730</v>
      </c>
      <c r="H1188" s="9">
        <v>160</v>
      </c>
      <c r="I1188" s="1">
        <v>45473</v>
      </c>
      <c r="J1188">
        <v>6</v>
      </c>
      <c r="K1188">
        <v>2024</v>
      </c>
      <c r="L1188" t="s">
        <v>4746</v>
      </c>
      <c r="M1188">
        <v>77.45</v>
      </c>
      <c r="O1188">
        <v>120.7009</v>
      </c>
      <c r="P1188" t="s">
        <v>12</v>
      </c>
    </row>
    <row r="1189" spans="1:16" hidden="1" x14ac:dyDescent="0.25">
      <c r="A1189" t="s">
        <v>17</v>
      </c>
      <c r="B1189" t="s">
        <v>16</v>
      </c>
      <c r="C1189" t="s">
        <v>475</v>
      </c>
      <c r="D1189" t="s">
        <v>203</v>
      </c>
      <c r="E1189" t="s">
        <v>4637</v>
      </c>
      <c r="F1189" t="s">
        <v>202</v>
      </c>
      <c r="G1189">
        <v>145727</v>
      </c>
      <c r="H1189" s="9">
        <v>60</v>
      </c>
      <c r="I1189" s="1">
        <v>45473</v>
      </c>
      <c r="J1189">
        <v>6</v>
      </c>
      <c r="K1189">
        <v>2024</v>
      </c>
      <c r="L1189" t="s">
        <v>106</v>
      </c>
      <c r="M1189">
        <v>18.86</v>
      </c>
      <c r="N1189" t="s">
        <v>4638</v>
      </c>
      <c r="O1189">
        <v>29.392099999999999</v>
      </c>
      <c r="P1189" t="s">
        <v>12</v>
      </c>
    </row>
    <row r="1190" spans="1:16" hidden="1" x14ac:dyDescent="0.25">
      <c r="A1190" t="s">
        <v>17</v>
      </c>
      <c r="B1190" t="s">
        <v>16</v>
      </c>
      <c r="C1190" t="s">
        <v>475</v>
      </c>
      <c r="D1190" t="s">
        <v>203</v>
      </c>
      <c r="E1190" t="s">
        <v>4637</v>
      </c>
      <c r="F1190" t="s">
        <v>202</v>
      </c>
      <c r="G1190">
        <v>145726</v>
      </c>
      <c r="H1190" s="9">
        <v>14</v>
      </c>
      <c r="I1190" s="1">
        <v>45473</v>
      </c>
      <c r="J1190">
        <v>6</v>
      </c>
      <c r="K1190">
        <v>2024</v>
      </c>
      <c r="L1190" t="s">
        <v>109</v>
      </c>
      <c r="M1190">
        <v>18.86</v>
      </c>
      <c r="N1190" t="s">
        <v>4638</v>
      </c>
      <c r="O1190">
        <v>29.392099999999999</v>
      </c>
      <c r="P1190" t="s">
        <v>12</v>
      </c>
    </row>
    <row r="1191" spans="1:16" hidden="1" x14ac:dyDescent="0.25">
      <c r="A1191" t="s">
        <v>17</v>
      </c>
      <c r="B1191" t="s">
        <v>16</v>
      </c>
      <c r="C1191" t="s">
        <v>475</v>
      </c>
      <c r="D1191" t="s">
        <v>203</v>
      </c>
      <c r="E1191" t="s">
        <v>4637</v>
      </c>
      <c r="F1191" t="s">
        <v>202</v>
      </c>
      <c r="G1191">
        <v>145725</v>
      </c>
      <c r="H1191" s="9">
        <v>26</v>
      </c>
      <c r="I1191" s="1">
        <v>45473</v>
      </c>
      <c r="J1191">
        <v>6</v>
      </c>
      <c r="K1191">
        <v>2024</v>
      </c>
      <c r="L1191" t="s">
        <v>113</v>
      </c>
      <c r="M1191">
        <v>18.86</v>
      </c>
      <c r="N1191" t="s">
        <v>4638</v>
      </c>
      <c r="O1191">
        <v>29.392099999999999</v>
      </c>
      <c r="P1191" t="s">
        <v>12</v>
      </c>
    </row>
    <row r="1192" spans="1:16" hidden="1" x14ac:dyDescent="0.25">
      <c r="A1192" t="s">
        <v>17</v>
      </c>
      <c r="B1192" t="s">
        <v>16</v>
      </c>
      <c r="C1192" t="s">
        <v>475</v>
      </c>
      <c r="D1192" t="s">
        <v>203</v>
      </c>
      <c r="E1192" t="s">
        <v>4637</v>
      </c>
      <c r="F1192" t="s">
        <v>202</v>
      </c>
      <c r="G1192">
        <v>145724</v>
      </c>
      <c r="H1192" s="9">
        <v>20</v>
      </c>
      <c r="I1192" s="1">
        <v>45473</v>
      </c>
      <c r="J1192">
        <v>6</v>
      </c>
      <c r="K1192">
        <v>2024</v>
      </c>
      <c r="L1192" t="s">
        <v>820</v>
      </c>
      <c r="M1192">
        <v>18.86</v>
      </c>
      <c r="N1192" t="s">
        <v>4638</v>
      </c>
      <c r="O1192">
        <v>29.392099999999999</v>
      </c>
      <c r="P1192" t="s">
        <v>12</v>
      </c>
    </row>
    <row r="1193" spans="1:16" hidden="1" x14ac:dyDescent="0.25">
      <c r="A1193" t="s">
        <v>39</v>
      </c>
      <c r="B1193" t="s">
        <v>38</v>
      </c>
      <c r="C1193" t="s">
        <v>3300</v>
      </c>
      <c r="D1193" t="s">
        <v>964</v>
      </c>
      <c r="E1193" t="s">
        <v>965</v>
      </c>
      <c r="F1193" t="s">
        <v>202</v>
      </c>
      <c r="G1193">
        <v>145691</v>
      </c>
      <c r="H1193" s="9">
        <v>1</v>
      </c>
      <c r="I1193" s="1">
        <v>45401</v>
      </c>
      <c r="J1193">
        <v>4</v>
      </c>
      <c r="K1193">
        <v>2024</v>
      </c>
      <c r="L1193" t="s">
        <v>37</v>
      </c>
      <c r="M1193">
        <v>28.25</v>
      </c>
      <c r="N1193" t="s">
        <v>4615</v>
      </c>
      <c r="O1193">
        <v>44.025799999999997</v>
      </c>
      <c r="P1193" t="s">
        <v>12</v>
      </c>
    </row>
    <row r="1194" spans="1:16" hidden="1" x14ac:dyDescent="0.25">
      <c r="A1194" t="s">
        <v>39</v>
      </c>
      <c r="B1194" t="s">
        <v>38</v>
      </c>
      <c r="C1194" t="s">
        <v>3262</v>
      </c>
      <c r="D1194" t="s">
        <v>884</v>
      </c>
      <c r="E1194" t="s">
        <v>885</v>
      </c>
      <c r="F1194" t="s">
        <v>202</v>
      </c>
      <c r="G1194">
        <v>145634</v>
      </c>
      <c r="H1194" s="9">
        <v>1</v>
      </c>
      <c r="I1194" s="1">
        <v>45400</v>
      </c>
      <c r="J1194">
        <v>4</v>
      </c>
      <c r="K1194">
        <v>2024</v>
      </c>
      <c r="L1194" t="s">
        <v>37</v>
      </c>
      <c r="M1194">
        <v>28.25</v>
      </c>
      <c r="N1194" t="s">
        <v>4615</v>
      </c>
      <c r="O1194">
        <v>44.025799999999997</v>
      </c>
      <c r="P1194" t="s">
        <v>12</v>
      </c>
    </row>
    <row r="1195" spans="1:16" hidden="1" x14ac:dyDescent="0.25">
      <c r="A1195" t="s">
        <v>39</v>
      </c>
      <c r="B1195" t="s">
        <v>38</v>
      </c>
      <c r="C1195" t="s">
        <v>506</v>
      </c>
      <c r="D1195" t="s">
        <v>52</v>
      </c>
      <c r="E1195" t="s">
        <v>53</v>
      </c>
      <c r="F1195" t="s">
        <v>202</v>
      </c>
      <c r="G1195">
        <v>145633</v>
      </c>
      <c r="H1195" s="9">
        <v>1</v>
      </c>
      <c r="I1195" s="1">
        <v>45400</v>
      </c>
      <c r="J1195">
        <v>4</v>
      </c>
      <c r="K1195">
        <v>2024</v>
      </c>
      <c r="L1195" t="s">
        <v>37</v>
      </c>
      <c r="M1195">
        <v>28.25</v>
      </c>
      <c r="N1195" t="s">
        <v>4615</v>
      </c>
      <c r="O1195">
        <v>44.025799999999997</v>
      </c>
      <c r="P1195" t="s">
        <v>12</v>
      </c>
    </row>
    <row r="1196" spans="1:16" hidden="1" x14ac:dyDescent="0.25">
      <c r="A1196" t="s">
        <v>39</v>
      </c>
      <c r="B1196" t="s">
        <v>38</v>
      </c>
      <c r="C1196" t="s">
        <v>506</v>
      </c>
      <c r="D1196" t="s">
        <v>52</v>
      </c>
      <c r="E1196" t="s">
        <v>53</v>
      </c>
      <c r="F1196" t="s">
        <v>202</v>
      </c>
      <c r="G1196">
        <v>145632</v>
      </c>
      <c r="H1196" s="9">
        <v>1</v>
      </c>
      <c r="I1196" s="1">
        <v>45400</v>
      </c>
      <c r="J1196">
        <v>4</v>
      </c>
      <c r="K1196">
        <v>2024</v>
      </c>
      <c r="L1196" t="s">
        <v>37</v>
      </c>
      <c r="M1196">
        <v>28.25</v>
      </c>
      <c r="N1196" t="s">
        <v>4615</v>
      </c>
      <c r="O1196">
        <v>44.025799999999997</v>
      </c>
      <c r="P1196" t="s">
        <v>12</v>
      </c>
    </row>
    <row r="1197" spans="1:16" hidden="1" x14ac:dyDescent="0.25">
      <c r="A1197" t="s">
        <v>39</v>
      </c>
      <c r="B1197" t="s">
        <v>38</v>
      </c>
      <c r="C1197" t="s">
        <v>478</v>
      </c>
      <c r="D1197" t="s">
        <v>35</v>
      </c>
      <c r="E1197" t="s">
        <v>36</v>
      </c>
      <c r="F1197" t="s">
        <v>202</v>
      </c>
      <c r="G1197">
        <v>145631</v>
      </c>
      <c r="H1197" s="9">
        <v>1</v>
      </c>
      <c r="I1197" s="1">
        <v>45400</v>
      </c>
      <c r="J1197">
        <v>4</v>
      </c>
      <c r="K1197">
        <v>2024</v>
      </c>
      <c r="L1197" t="s">
        <v>37</v>
      </c>
      <c r="M1197">
        <v>28.25</v>
      </c>
      <c r="N1197" t="s">
        <v>4615</v>
      </c>
      <c r="O1197">
        <v>44.025799999999997</v>
      </c>
      <c r="P1197" t="s">
        <v>12</v>
      </c>
    </row>
    <row r="1198" spans="1:16" hidden="1" x14ac:dyDescent="0.25">
      <c r="A1198" t="s">
        <v>17</v>
      </c>
      <c r="B1198" t="s">
        <v>26</v>
      </c>
      <c r="C1198" t="s">
        <v>590</v>
      </c>
      <c r="D1198" t="s">
        <v>28</v>
      </c>
      <c r="E1198" t="s">
        <v>28</v>
      </c>
      <c r="F1198" t="s">
        <v>202</v>
      </c>
      <c r="G1198">
        <v>145571</v>
      </c>
      <c r="H1198" s="9">
        <v>128</v>
      </c>
      <c r="I1198" s="1">
        <v>45384</v>
      </c>
      <c r="J1198">
        <v>4</v>
      </c>
      <c r="K1198">
        <v>2024</v>
      </c>
      <c r="L1198" t="s">
        <v>25</v>
      </c>
      <c r="M1198">
        <v>0.03</v>
      </c>
      <c r="N1198" t="s">
        <v>4619</v>
      </c>
      <c r="O1198">
        <v>4.6800000000000001E-2</v>
      </c>
      <c r="P1198" t="s">
        <v>12</v>
      </c>
    </row>
    <row r="1199" spans="1:16" hidden="1" x14ac:dyDescent="0.25">
      <c r="A1199" t="s">
        <v>17</v>
      </c>
      <c r="B1199" t="s">
        <v>26</v>
      </c>
      <c r="C1199" t="s">
        <v>591</v>
      </c>
      <c r="D1199" t="s">
        <v>29</v>
      </c>
      <c r="E1199" t="s">
        <v>29</v>
      </c>
      <c r="F1199" t="s">
        <v>202</v>
      </c>
      <c r="G1199">
        <v>145571</v>
      </c>
      <c r="H1199" s="9">
        <v>160</v>
      </c>
      <c r="I1199" s="1">
        <v>45384</v>
      </c>
      <c r="J1199">
        <v>4</v>
      </c>
      <c r="K1199">
        <v>2024</v>
      </c>
      <c r="L1199" t="s">
        <v>25</v>
      </c>
      <c r="M1199">
        <v>0.1</v>
      </c>
      <c r="N1199" t="s">
        <v>4619</v>
      </c>
      <c r="O1199">
        <v>0.15579999999999999</v>
      </c>
      <c r="P1199" t="s">
        <v>12</v>
      </c>
    </row>
    <row r="1200" spans="1:16" hidden="1" x14ac:dyDescent="0.25">
      <c r="A1200" t="s">
        <v>17</v>
      </c>
      <c r="B1200" t="s">
        <v>26</v>
      </c>
      <c r="C1200" t="s">
        <v>612</v>
      </c>
      <c r="D1200" t="s">
        <v>24</v>
      </c>
      <c r="E1200" t="s">
        <v>24</v>
      </c>
      <c r="F1200" t="s">
        <v>202</v>
      </c>
      <c r="G1200">
        <v>145571</v>
      </c>
      <c r="H1200" s="9">
        <v>80</v>
      </c>
      <c r="I1200" s="1">
        <v>45384</v>
      </c>
      <c r="J1200">
        <v>4</v>
      </c>
      <c r="K1200">
        <v>2024</v>
      </c>
      <c r="L1200" t="s">
        <v>25</v>
      </c>
      <c r="M1200">
        <v>0.1</v>
      </c>
      <c r="N1200" t="s">
        <v>4619</v>
      </c>
      <c r="O1200">
        <v>0.15579999999999999</v>
      </c>
      <c r="P1200" t="s">
        <v>12</v>
      </c>
    </row>
    <row r="1201" spans="1:16" hidden="1" x14ac:dyDescent="0.25">
      <c r="A1201" t="s">
        <v>17</v>
      </c>
      <c r="B1201" t="s">
        <v>26</v>
      </c>
      <c r="C1201" t="s">
        <v>613</v>
      </c>
      <c r="D1201" t="s">
        <v>27</v>
      </c>
      <c r="E1201" t="s">
        <v>27</v>
      </c>
      <c r="F1201" t="s">
        <v>202</v>
      </c>
      <c r="G1201">
        <v>145571</v>
      </c>
      <c r="H1201" s="9">
        <v>20</v>
      </c>
      <c r="I1201" s="1">
        <v>45384</v>
      </c>
      <c r="J1201">
        <v>4</v>
      </c>
      <c r="K1201">
        <v>2024</v>
      </c>
      <c r="L1201" t="s">
        <v>25</v>
      </c>
      <c r="M1201">
        <v>0.11</v>
      </c>
      <c r="N1201" t="s">
        <v>4619</v>
      </c>
      <c r="O1201">
        <v>0.1714</v>
      </c>
      <c r="P1201" t="s">
        <v>12</v>
      </c>
    </row>
    <row r="1202" spans="1:16" hidden="1" x14ac:dyDescent="0.25">
      <c r="A1202" t="s">
        <v>17</v>
      </c>
      <c r="B1202" t="s">
        <v>26</v>
      </c>
      <c r="C1202" t="s">
        <v>592</v>
      </c>
      <c r="D1202" t="s">
        <v>131</v>
      </c>
      <c r="E1202" t="s">
        <v>132</v>
      </c>
      <c r="F1202" t="s">
        <v>202</v>
      </c>
      <c r="G1202">
        <v>145571</v>
      </c>
      <c r="H1202" s="9">
        <v>324</v>
      </c>
      <c r="I1202" s="1">
        <v>45384</v>
      </c>
      <c r="J1202">
        <v>4</v>
      </c>
      <c r="K1202">
        <v>2024</v>
      </c>
      <c r="L1202" t="s">
        <v>25</v>
      </c>
      <c r="M1202">
        <v>0.47</v>
      </c>
      <c r="N1202" t="s">
        <v>4619</v>
      </c>
      <c r="O1202">
        <v>0.73250000000000004</v>
      </c>
      <c r="P1202" t="s">
        <v>12</v>
      </c>
    </row>
    <row r="1203" spans="1:16" hidden="1" x14ac:dyDescent="0.25">
      <c r="A1203" t="s">
        <v>17</v>
      </c>
      <c r="B1203" t="s">
        <v>16</v>
      </c>
      <c r="C1203" t="s">
        <v>594</v>
      </c>
      <c r="D1203" t="s">
        <v>135</v>
      </c>
      <c r="E1203" t="s">
        <v>136</v>
      </c>
      <c r="F1203" t="s">
        <v>202</v>
      </c>
      <c r="G1203">
        <v>145571</v>
      </c>
      <c r="H1203" s="9">
        <v>10</v>
      </c>
      <c r="I1203" s="1">
        <v>45384</v>
      </c>
      <c r="J1203">
        <v>4</v>
      </c>
      <c r="K1203">
        <v>2024</v>
      </c>
      <c r="L1203" t="s">
        <v>25</v>
      </c>
      <c r="M1203">
        <v>2.8</v>
      </c>
      <c r="N1203" t="s">
        <v>4619</v>
      </c>
      <c r="O1203">
        <v>4.3635999999999999</v>
      </c>
      <c r="P1203" t="s">
        <v>12</v>
      </c>
    </row>
    <row r="1204" spans="1:16" hidden="1" x14ac:dyDescent="0.25">
      <c r="A1204" t="s">
        <v>17</v>
      </c>
      <c r="B1204" t="s">
        <v>199</v>
      </c>
      <c r="C1204" t="s">
        <v>615</v>
      </c>
      <c r="D1204" t="s">
        <v>260</v>
      </c>
      <c r="E1204" t="s">
        <v>261</v>
      </c>
      <c r="F1204" t="s">
        <v>202</v>
      </c>
      <c r="G1204">
        <v>145571</v>
      </c>
      <c r="H1204" s="9">
        <v>15</v>
      </c>
      <c r="I1204" s="1">
        <v>45384</v>
      </c>
      <c r="J1204">
        <v>4</v>
      </c>
      <c r="K1204">
        <v>2024</v>
      </c>
      <c r="L1204" t="s">
        <v>25</v>
      </c>
      <c r="M1204">
        <v>18</v>
      </c>
      <c r="N1204" t="s">
        <v>4616</v>
      </c>
      <c r="O1204">
        <v>28.0518</v>
      </c>
      <c r="P1204" t="s">
        <v>12</v>
      </c>
    </row>
    <row r="1205" spans="1:16" hidden="1" x14ac:dyDescent="0.25">
      <c r="A1205" t="s">
        <v>17</v>
      </c>
      <c r="B1205" t="s">
        <v>16</v>
      </c>
      <c r="C1205" t="s">
        <v>596</v>
      </c>
      <c r="D1205" t="s">
        <v>133</v>
      </c>
      <c r="E1205" t="s">
        <v>134</v>
      </c>
      <c r="F1205" t="s">
        <v>202</v>
      </c>
      <c r="G1205">
        <v>145571</v>
      </c>
      <c r="H1205" s="9">
        <v>10</v>
      </c>
      <c r="I1205" s="1">
        <v>45384</v>
      </c>
      <c r="J1205">
        <v>4</v>
      </c>
      <c r="K1205">
        <v>2024</v>
      </c>
      <c r="L1205" t="s">
        <v>25</v>
      </c>
      <c r="M1205">
        <v>9</v>
      </c>
      <c r="N1205" t="s">
        <v>4619</v>
      </c>
      <c r="O1205">
        <v>14.0259</v>
      </c>
      <c r="P1205" t="s">
        <v>12</v>
      </c>
    </row>
    <row r="1206" spans="1:16" hidden="1" x14ac:dyDescent="0.25">
      <c r="A1206" t="s">
        <v>39</v>
      </c>
      <c r="B1206" t="s">
        <v>38</v>
      </c>
      <c r="C1206" t="s">
        <v>472</v>
      </c>
      <c r="D1206" t="s">
        <v>67</v>
      </c>
      <c r="E1206" t="s">
        <v>68</v>
      </c>
      <c r="F1206" t="s">
        <v>202</v>
      </c>
      <c r="G1206">
        <v>145498</v>
      </c>
      <c r="H1206" s="9">
        <v>1</v>
      </c>
      <c r="I1206" s="1">
        <v>45399</v>
      </c>
      <c r="J1206">
        <v>4</v>
      </c>
      <c r="K1206">
        <v>2024</v>
      </c>
      <c r="L1206" t="s">
        <v>37</v>
      </c>
      <c r="M1206">
        <v>28.25</v>
      </c>
      <c r="N1206" t="s">
        <v>4615</v>
      </c>
      <c r="O1206">
        <v>44.025799999999997</v>
      </c>
      <c r="P1206" t="s">
        <v>12</v>
      </c>
    </row>
    <row r="1207" spans="1:16" hidden="1" x14ac:dyDescent="0.25">
      <c r="A1207" t="s">
        <v>39</v>
      </c>
      <c r="B1207" t="s">
        <v>38</v>
      </c>
      <c r="C1207" t="s">
        <v>477</v>
      </c>
      <c r="D1207" t="s">
        <v>50</v>
      </c>
      <c r="E1207" t="s">
        <v>51</v>
      </c>
      <c r="F1207" t="s">
        <v>202</v>
      </c>
      <c r="G1207">
        <v>145497</v>
      </c>
      <c r="H1207" s="9">
        <v>1</v>
      </c>
      <c r="I1207" s="1">
        <v>45399</v>
      </c>
      <c r="J1207">
        <v>4</v>
      </c>
      <c r="K1207">
        <v>2024</v>
      </c>
      <c r="L1207" t="s">
        <v>37</v>
      </c>
      <c r="M1207">
        <v>28.25</v>
      </c>
      <c r="N1207" t="s">
        <v>4615</v>
      </c>
      <c r="O1207">
        <v>44.025799999999997</v>
      </c>
      <c r="P1207" t="s">
        <v>12</v>
      </c>
    </row>
    <row r="1208" spans="1:16" hidden="1" x14ac:dyDescent="0.25">
      <c r="A1208" t="s">
        <v>39</v>
      </c>
      <c r="B1208" t="s">
        <v>38</v>
      </c>
      <c r="C1208" t="s">
        <v>472</v>
      </c>
      <c r="D1208" t="s">
        <v>67</v>
      </c>
      <c r="E1208" t="s">
        <v>68</v>
      </c>
      <c r="F1208" t="s">
        <v>202</v>
      </c>
      <c r="G1208">
        <v>145496</v>
      </c>
      <c r="H1208" s="9">
        <v>1</v>
      </c>
      <c r="I1208" s="1">
        <v>45399</v>
      </c>
      <c r="J1208">
        <v>4</v>
      </c>
      <c r="K1208">
        <v>2024</v>
      </c>
      <c r="L1208" t="s">
        <v>37</v>
      </c>
      <c r="M1208">
        <v>28.25</v>
      </c>
      <c r="N1208" t="s">
        <v>4615</v>
      </c>
      <c r="O1208">
        <v>44.025799999999997</v>
      </c>
      <c r="P1208" t="s">
        <v>12</v>
      </c>
    </row>
    <row r="1209" spans="1:16" hidden="1" x14ac:dyDescent="0.25">
      <c r="A1209" t="s">
        <v>39</v>
      </c>
      <c r="B1209" t="s">
        <v>4489</v>
      </c>
      <c r="C1209" t="s">
        <v>3307</v>
      </c>
      <c r="D1209" t="s">
        <v>980</v>
      </c>
      <c r="E1209" t="s">
        <v>981</v>
      </c>
      <c r="F1209" t="s">
        <v>202</v>
      </c>
      <c r="G1209">
        <v>145452</v>
      </c>
      <c r="H1209" s="9">
        <v>1</v>
      </c>
      <c r="I1209" s="1">
        <v>45399</v>
      </c>
      <c r="J1209">
        <v>4</v>
      </c>
      <c r="K1209">
        <v>2024</v>
      </c>
      <c r="L1209" t="s">
        <v>37</v>
      </c>
      <c r="M1209">
        <v>0.3</v>
      </c>
      <c r="N1209" t="s">
        <v>4615</v>
      </c>
      <c r="O1209">
        <v>0.46750000000000003</v>
      </c>
      <c r="P1209" t="s">
        <v>12</v>
      </c>
    </row>
    <row r="1210" spans="1:16" hidden="1" x14ac:dyDescent="0.25">
      <c r="A1210" t="s">
        <v>39</v>
      </c>
      <c r="B1210" t="s">
        <v>38</v>
      </c>
      <c r="C1210" t="s">
        <v>515</v>
      </c>
      <c r="D1210" t="s">
        <v>42</v>
      </c>
      <c r="E1210" t="s">
        <v>43</v>
      </c>
      <c r="F1210" t="s">
        <v>202</v>
      </c>
      <c r="G1210">
        <v>145452</v>
      </c>
      <c r="H1210" s="9">
        <v>1</v>
      </c>
      <c r="I1210" s="1">
        <v>45399</v>
      </c>
      <c r="J1210">
        <v>4</v>
      </c>
      <c r="K1210">
        <v>2024</v>
      </c>
      <c r="L1210" t="s">
        <v>37</v>
      </c>
      <c r="M1210">
        <v>28.25</v>
      </c>
      <c r="N1210" t="s">
        <v>4615</v>
      </c>
      <c r="O1210">
        <v>44.025799999999997</v>
      </c>
      <c r="P1210" t="s">
        <v>12</v>
      </c>
    </row>
    <row r="1211" spans="1:16" hidden="1" x14ac:dyDescent="0.25">
      <c r="A1211" t="s">
        <v>39</v>
      </c>
      <c r="B1211" t="s">
        <v>38</v>
      </c>
      <c r="C1211" t="s">
        <v>2968</v>
      </c>
      <c r="D1211" t="s">
        <v>877</v>
      </c>
      <c r="E1211" t="s">
        <v>878</v>
      </c>
      <c r="F1211" t="s">
        <v>202</v>
      </c>
      <c r="G1211">
        <v>145436</v>
      </c>
      <c r="H1211" s="9">
        <v>2</v>
      </c>
      <c r="I1211" s="1">
        <v>45399</v>
      </c>
      <c r="J1211">
        <v>4</v>
      </c>
      <c r="K1211">
        <v>2024</v>
      </c>
      <c r="L1211" t="s">
        <v>37</v>
      </c>
      <c r="M1211">
        <v>28.25</v>
      </c>
      <c r="N1211" t="s">
        <v>4615</v>
      </c>
      <c r="O1211">
        <v>44.025799999999997</v>
      </c>
      <c r="P1211" t="s">
        <v>12</v>
      </c>
    </row>
    <row r="1212" spans="1:16" hidden="1" x14ac:dyDescent="0.25">
      <c r="A1212" t="s">
        <v>17</v>
      </c>
      <c r="B1212" t="s">
        <v>112</v>
      </c>
      <c r="C1212" t="s">
        <v>439</v>
      </c>
      <c r="D1212" t="s">
        <v>110</v>
      </c>
      <c r="E1212" t="s">
        <v>111</v>
      </c>
      <c r="F1212" t="s">
        <v>202</v>
      </c>
      <c r="G1212">
        <v>145393</v>
      </c>
      <c r="H1212" s="9">
        <v>10</v>
      </c>
      <c r="I1212" s="1">
        <v>45397</v>
      </c>
      <c r="J1212">
        <v>4</v>
      </c>
      <c r="K1212">
        <v>2024</v>
      </c>
      <c r="L1212" t="s">
        <v>15</v>
      </c>
      <c r="M1212">
        <v>129</v>
      </c>
      <c r="N1212" t="s">
        <v>4619</v>
      </c>
      <c r="O1212">
        <v>201.03819999999999</v>
      </c>
      <c r="P1212" t="s">
        <v>12</v>
      </c>
    </row>
    <row r="1213" spans="1:16" hidden="1" x14ac:dyDescent="0.25">
      <c r="A1213" t="s">
        <v>17</v>
      </c>
      <c r="B1213" t="s">
        <v>112</v>
      </c>
      <c r="C1213" t="s">
        <v>438</v>
      </c>
      <c r="D1213" t="s">
        <v>114</v>
      </c>
      <c r="E1213" t="s">
        <v>115</v>
      </c>
      <c r="F1213" t="s">
        <v>202</v>
      </c>
      <c r="G1213">
        <v>145393</v>
      </c>
      <c r="H1213" s="9">
        <v>10</v>
      </c>
      <c r="I1213" s="1">
        <v>45397</v>
      </c>
      <c r="J1213">
        <v>4</v>
      </c>
      <c r="K1213">
        <v>2024</v>
      </c>
      <c r="L1213" t="s">
        <v>15</v>
      </c>
      <c r="M1213">
        <v>40</v>
      </c>
      <c r="N1213" t="s">
        <v>4619</v>
      </c>
      <c r="O1213">
        <v>62.337400000000002</v>
      </c>
      <c r="P1213" t="s">
        <v>12</v>
      </c>
    </row>
    <row r="1214" spans="1:16" hidden="1" x14ac:dyDescent="0.25">
      <c r="A1214" t="s">
        <v>17</v>
      </c>
      <c r="B1214" t="s">
        <v>112</v>
      </c>
      <c r="C1214" t="s">
        <v>3756</v>
      </c>
      <c r="D1214" t="s">
        <v>3757</v>
      </c>
      <c r="E1214" t="s">
        <v>287</v>
      </c>
      <c r="F1214" t="s">
        <v>202</v>
      </c>
      <c r="G1214">
        <v>145393</v>
      </c>
      <c r="H1214" s="9">
        <v>5</v>
      </c>
      <c r="I1214" s="1">
        <v>45397</v>
      </c>
      <c r="J1214">
        <v>4</v>
      </c>
      <c r="K1214">
        <v>2024</v>
      </c>
      <c r="L1214" t="s">
        <v>15</v>
      </c>
      <c r="M1214">
        <v>150</v>
      </c>
      <c r="N1214" t="s">
        <v>4619</v>
      </c>
      <c r="O1214">
        <v>233.7654</v>
      </c>
      <c r="P1214" t="s">
        <v>12</v>
      </c>
    </row>
    <row r="1215" spans="1:16" hidden="1" x14ac:dyDescent="0.25">
      <c r="A1215" t="s">
        <v>17</v>
      </c>
      <c r="B1215" t="s">
        <v>112</v>
      </c>
      <c r="C1215" t="s">
        <v>3758</v>
      </c>
      <c r="D1215" t="s">
        <v>3759</v>
      </c>
      <c r="E1215" t="s">
        <v>289</v>
      </c>
      <c r="F1215" t="s">
        <v>202</v>
      </c>
      <c r="G1215">
        <v>145393</v>
      </c>
      <c r="H1215" s="9">
        <v>5</v>
      </c>
      <c r="I1215" s="1">
        <v>45397</v>
      </c>
      <c r="J1215">
        <v>4</v>
      </c>
      <c r="K1215">
        <v>2024</v>
      </c>
      <c r="L1215" t="s">
        <v>15</v>
      </c>
      <c r="M1215">
        <v>85.5</v>
      </c>
      <c r="N1215" t="s">
        <v>4619</v>
      </c>
      <c r="O1215">
        <v>133.24629999999999</v>
      </c>
      <c r="P1215" t="s">
        <v>12</v>
      </c>
    </row>
    <row r="1216" spans="1:16" hidden="1" x14ac:dyDescent="0.25">
      <c r="A1216" t="s">
        <v>17</v>
      </c>
      <c r="B1216" t="s">
        <v>112</v>
      </c>
      <c r="C1216" t="s">
        <v>446</v>
      </c>
      <c r="D1216" t="s">
        <v>404</v>
      </c>
      <c r="E1216" t="s">
        <v>405</v>
      </c>
      <c r="F1216" t="s">
        <v>202</v>
      </c>
      <c r="G1216">
        <v>145393</v>
      </c>
      <c r="H1216" s="9">
        <v>5</v>
      </c>
      <c r="I1216" s="1">
        <v>45397</v>
      </c>
      <c r="J1216">
        <v>4</v>
      </c>
      <c r="K1216">
        <v>2024</v>
      </c>
      <c r="L1216" t="s">
        <v>15</v>
      </c>
      <c r="M1216">
        <v>135</v>
      </c>
      <c r="N1216" t="s">
        <v>4619</v>
      </c>
      <c r="O1216">
        <v>210.3888</v>
      </c>
      <c r="P1216" t="s">
        <v>12</v>
      </c>
    </row>
    <row r="1217" spans="1:16" hidden="1" x14ac:dyDescent="0.25">
      <c r="A1217" t="s">
        <v>17</v>
      </c>
      <c r="B1217" t="s">
        <v>112</v>
      </c>
      <c r="C1217" t="s">
        <v>447</v>
      </c>
      <c r="D1217" t="s">
        <v>406</v>
      </c>
      <c r="E1217" t="s">
        <v>407</v>
      </c>
      <c r="F1217" t="s">
        <v>202</v>
      </c>
      <c r="G1217">
        <v>145393</v>
      </c>
      <c r="H1217" s="9">
        <v>5</v>
      </c>
      <c r="I1217" s="1">
        <v>45397</v>
      </c>
      <c r="J1217">
        <v>4</v>
      </c>
      <c r="K1217">
        <v>2024</v>
      </c>
      <c r="L1217" t="s">
        <v>15</v>
      </c>
      <c r="M1217">
        <v>90</v>
      </c>
      <c r="N1217" t="s">
        <v>4619</v>
      </c>
      <c r="O1217">
        <v>140.25919999999999</v>
      </c>
      <c r="P1217" t="s">
        <v>12</v>
      </c>
    </row>
    <row r="1218" spans="1:16" hidden="1" x14ac:dyDescent="0.25">
      <c r="A1218" t="s">
        <v>17</v>
      </c>
      <c r="B1218" t="s">
        <v>112</v>
      </c>
      <c r="C1218" t="s">
        <v>445</v>
      </c>
      <c r="D1218" t="s">
        <v>408</v>
      </c>
      <c r="E1218" t="s">
        <v>409</v>
      </c>
      <c r="F1218" t="s">
        <v>202</v>
      </c>
      <c r="G1218">
        <v>145393</v>
      </c>
      <c r="H1218" s="9">
        <v>5</v>
      </c>
      <c r="I1218" s="1">
        <v>45397</v>
      </c>
      <c r="J1218">
        <v>4</v>
      </c>
      <c r="K1218">
        <v>2024</v>
      </c>
      <c r="L1218" t="s">
        <v>15</v>
      </c>
      <c r="M1218">
        <v>88</v>
      </c>
      <c r="N1218" t="s">
        <v>4619</v>
      </c>
      <c r="O1218">
        <v>137.14240000000001</v>
      </c>
      <c r="P1218" t="s">
        <v>12</v>
      </c>
    </row>
    <row r="1219" spans="1:16" hidden="1" x14ac:dyDescent="0.25">
      <c r="A1219" t="s">
        <v>17</v>
      </c>
      <c r="B1219" t="s">
        <v>16</v>
      </c>
      <c r="C1219" t="s">
        <v>449</v>
      </c>
      <c r="D1219" t="s">
        <v>410</v>
      </c>
      <c r="E1219" t="s">
        <v>411</v>
      </c>
      <c r="F1219" t="s">
        <v>202</v>
      </c>
      <c r="G1219">
        <v>145393</v>
      </c>
      <c r="H1219" s="9">
        <v>10</v>
      </c>
      <c r="I1219" s="1">
        <v>45397</v>
      </c>
      <c r="J1219">
        <v>4</v>
      </c>
      <c r="K1219">
        <v>2024</v>
      </c>
      <c r="L1219" t="s">
        <v>15</v>
      </c>
      <c r="M1219">
        <v>125</v>
      </c>
      <c r="N1219" t="s">
        <v>4619</v>
      </c>
      <c r="O1219">
        <v>194.80449999999999</v>
      </c>
      <c r="P1219" t="s">
        <v>12</v>
      </c>
    </row>
    <row r="1220" spans="1:16" hidden="1" x14ac:dyDescent="0.25">
      <c r="A1220" t="s">
        <v>17</v>
      </c>
      <c r="B1220" t="s">
        <v>16</v>
      </c>
      <c r="C1220" t="s">
        <v>450</v>
      </c>
      <c r="D1220" t="s">
        <v>412</v>
      </c>
      <c r="E1220" t="s">
        <v>413</v>
      </c>
      <c r="F1220" t="s">
        <v>202</v>
      </c>
      <c r="G1220">
        <v>145393</v>
      </c>
      <c r="H1220" s="9">
        <v>10</v>
      </c>
      <c r="I1220" s="1">
        <v>45397</v>
      </c>
      <c r="J1220">
        <v>4</v>
      </c>
      <c r="K1220">
        <v>2024</v>
      </c>
      <c r="L1220" t="s">
        <v>15</v>
      </c>
      <c r="M1220">
        <v>90</v>
      </c>
      <c r="N1220" t="s">
        <v>4619</v>
      </c>
      <c r="O1220">
        <v>140.25919999999999</v>
      </c>
      <c r="P1220" t="s">
        <v>12</v>
      </c>
    </row>
    <row r="1221" spans="1:16" hidden="1" x14ac:dyDescent="0.25">
      <c r="A1221" t="s">
        <v>17</v>
      </c>
      <c r="B1221" t="s">
        <v>16</v>
      </c>
      <c r="C1221" t="s">
        <v>451</v>
      </c>
      <c r="D1221" t="s">
        <v>414</v>
      </c>
      <c r="E1221" t="s">
        <v>415</v>
      </c>
      <c r="F1221" t="s">
        <v>202</v>
      </c>
      <c r="G1221">
        <v>145393</v>
      </c>
      <c r="H1221" s="9">
        <v>10</v>
      </c>
      <c r="I1221" s="1">
        <v>45397</v>
      </c>
      <c r="J1221">
        <v>4</v>
      </c>
      <c r="K1221">
        <v>2024</v>
      </c>
      <c r="L1221" t="s">
        <v>15</v>
      </c>
      <c r="M1221">
        <v>88</v>
      </c>
      <c r="N1221" t="s">
        <v>4619</v>
      </c>
      <c r="O1221">
        <v>137.14240000000001</v>
      </c>
      <c r="P1221" t="s">
        <v>12</v>
      </c>
    </row>
    <row r="1222" spans="1:16" hidden="1" x14ac:dyDescent="0.25">
      <c r="A1222" t="s">
        <v>17</v>
      </c>
      <c r="B1222" t="s">
        <v>199</v>
      </c>
      <c r="C1222" t="s">
        <v>441</v>
      </c>
      <c r="D1222" t="s">
        <v>220</v>
      </c>
      <c r="E1222" t="s">
        <v>221</v>
      </c>
      <c r="F1222" t="s">
        <v>202</v>
      </c>
      <c r="G1222">
        <v>145393</v>
      </c>
      <c r="H1222" s="9">
        <v>5</v>
      </c>
      <c r="I1222" s="1">
        <v>45397</v>
      </c>
      <c r="J1222">
        <v>4</v>
      </c>
      <c r="K1222">
        <v>2024</v>
      </c>
      <c r="L1222" t="s">
        <v>15</v>
      </c>
      <c r="M1222">
        <v>24</v>
      </c>
      <c r="N1222" t="s">
        <v>4619</v>
      </c>
      <c r="O1222">
        <v>37.402500000000003</v>
      </c>
      <c r="P1222" t="s">
        <v>12</v>
      </c>
    </row>
    <row r="1223" spans="1:16" hidden="1" x14ac:dyDescent="0.25">
      <c r="A1223" t="s">
        <v>17</v>
      </c>
      <c r="B1223" t="s">
        <v>199</v>
      </c>
      <c r="C1223" t="s">
        <v>560</v>
      </c>
      <c r="D1223" t="s">
        <v>222</v>
      </c>
      <c r="E1223" t="s">
        <v>223</v>
      </c>
      <c r="F1223" t="s">
        <v>202</v>
      </c>
      <c r="G1223">
        <v>145393</v>
      </c>
      <c r="H1223" s="9">
        <v>5</v>
      </c>
      <c r="I1223" s="1">
        <v>45397</v>
      </c>
      <c r="J1223">
        <v>4</v>
      </c>
      <c r="K1223">
        <v>2024</v>
      </c>
      <c r="L1223" t="s">
        <v>15</v>
      </c>
      <c r="M1223">
        <v>23</v>
      </c>
      <c r="N1223" t="s">
        <v>4619</v>
      </c>
      <c r="O1223">
        <v>35.844000000000001</v>
      </c>
      <c r="P1223" t="s">
        <v>12</v>
      </c>
    </row>
    <row r="1224" spans="1:16" hidden="1" x14ac:dyDescent="0.25">
      <c r="A1224" t="s">
        <v>17</v>
      </c>
      <c r="B1224" t="s">
        <v>199</v>
      </c>
      <c r="C1224" t="s">
        <v>435</v>
      </c>
      <c r="D1224" t="s">
        <v>224</v>
      </c>
      <c r="E1224" t="s">
        <v>1590</v>
      </c>
      <c r="F1224" t="s">
        <v>202</v>
      </c>
      <c r="G1224">
        <v>145393</v>
      </c>
      <c r="H1224" s="9">
        <v>6</v>
      </c>
      <c r="I1224" s="1">
        <v>45397</v>
      </c>
      <c r="J1224">
        <v>4</v>
      </c>
      <c r="K1224">
        <v>2024</v>
      </c>
      <c r="L1224" t="s">
        <v>15</v>
      </c>
      <c r="M1224">
        <v>20.94</v>
      </c>
      <c r="N1224" t="s">
        <v>4622</v>
      </c>
      <c r="O1224">
        <v>32.633600000000001</v>
      </c>
      <c r="P1224" t="s">
        <v>12</v>
      </c>
    </row>
    <row r="1225" spans="1:16" hidden="1" x14ac:dyDescent="0.25">
      <c r="A1225" t="s">
        <v>17</v>
      </c>
      <c r="B1225" t="s">
        <v>202</v>
      </c>
      <c r="C1225" t="s">
        <v>564</v>
      </c>
      <c r="D1225" t="s">
        <v>207</v>
      </c>
      <c r="E1225" t="s">
        <v>208</v>
      </c>
      <c r="F1225" t="s">
        <v>202</v>
      </c>
      <c r="G1225">
        <v>145393</v>
      </c>
      <c r="H1225" s="9">
        <v>5</v>
      </c>
      <c r="I1225" s="1">
        <v>45397</v>
      </c>
      <c r="J1225">
        <v>4</v>
      </c>
      <c r="K1225">
        <v>2024</v>
      </c>
      <c r="L1225" t="s">
        <v>15</v>
      </c>
      <c r="M1225">
        <v>12.5</v>
      </c>
      <c r="N1225" t="s">
        <v>4619</v>
      </c>
      <c r="O1225">
        <v>19.480399999999999</v>
      </c>
      <c r="P1225" t="s">
        <v>12</v>
      </c>
    </row>
    <row r="1226" spans="1:16" hidden="1" x14ac:dyDescent="0.25">
      <c r="A1226" t="s">
        <v>17</v>
      </c>
      <c r="B1226" t="s">
        <v>16</v>
      </c>
      <c r="C1226" t="s">
        <v>2854</v>
      </c>
      <c r="D1226" t="s">
        <v>1830</v>
      </c>
      <c r="E1226" t="s">
        <v>1831</v>
      </c>
      <c r="F1226" t="s">
        <v>202</v>
      </c>
      <c r="G1226">
        <v>145393</v>
      </c>
      <c r="H1226" s="9">
        <v>15</v>
      </c>
      <c r="I1226" s="1">
        <v>45397</v>
      </c>
      <c r="J1226">
        <v>4</v>
      </c>
      <c r="K1226">
        <v>2024</v>
      </c>
      <c r="L1226" t="s">
        <v>15</v>
      </c>
      <c r="M1226">
        <v>14</v>
      </c>
      <c r="N1226" t="s">
        <v>4619</v>
      </c>
      <c r="O1226">
        <v>21.818100000000001</v>
      </c>
      <c r="P1226" t="s">
        <v>12</v>
      </c>
    </row>
    <row r="1227" spans="1:16" hidden="1" x14ac:dyDescent="0.25">
      <c r="A1227" t="s">
        <v>17</v>
      </c>
      <c r="B1227" t="s">
        <v>202</v>
      </c>
      <c r="C1227" t="s">
        <v>518</v>
      </c>
      <c r="D1227" t="s">
        <v>218</v>
      </c>
      <c r="E1227" t="s">
        <v>219</v>
      </c>
      <c r="F1227" t="s">
        <v>202</v>
      </c>
      <c r="G1227">
        <v>145393</v>
      </c>
      <c r="H1227" s="9">
        <v>5</v>
      </c>
      <c r="I1227" s="1">
        <v>45397</v>
      </c>
      <c r="J1227">
        <v>4</v>
      </c>
      <c r="K1227">
        <v>2024</v>
      </c>
      <c r="L1227" t="s">
        <v>15</v>
      </c>
      <c r="M1227">
        <v>31</v>
      </c>
      <c r="N1227" t="s">
        <v>4619</v>
      </c>
      <c r="O1227">
        <v>48.311500000000002</v>
      </c>
      <c r="P1227" t="s">
        <v>12</v>
      </c>
    </row>
    <row r="1228" spans="1:16" hidden="1" x14ac:dyDescent="0.25">
      <c r="A1228" t="s">
        <v>17</v>
      </c>
      <c r="B1228" t="s">
        <v>202</v>
      </c>
      <c r="C1228" t="s">
        <v>588</v>
      </c>
      <c r="D1228" t="s">
        <v>216</v>
      </c>
      <c r="E1228" t="s">
        <v>217</v>
      </c>
      <c r="F1228" t="s">
        <v>202</v>
      </c>
      <c r="G1228">
        <v>145393</v>
      </c>
      <c r="H1228" s="9">
        <v>5</v>
      </c>
      <c r="I1228" s="1">
        <v>45397</v>
      </c>
      <c r="J1228">
        <v>4</v>
      </c>
      <c r="K1228">
        <v>2024</v>
      </c>
      <c r="L1228" t="s">
        <v>15</v>
      </c>
      <c r="M1228">
        <v>9</v>
      </c>
      <c r="N1228" t="s">
        <v>4619</v>
      </c>
      <c r="O1228">
        <v>14.0259</v>
      </c>
      <c r="P1228" t="s">
        <v>12</v>
      </c>
    </row>
    <row r="1229" spans="1:16" hidden="1" x14ac:dyDescent="0.25">
      <c r="A1229" t="s">
        <v>17</v>
      </c>
      <c r="B1229" t="s">
        <v>199</v>
      </c>
      <c r="C1229" t="s">
        <v>448</v>
      </c>
      <c r="D1229" t="s">
        <v>419</v>
      </c>
      <c r="E1229" t="s">
        <v>420</v>
      </c>
      <c r="F1229" t="s">
        <v>202</v>
      </c>
      <c r="G1229">
        <v>145393</v>
      </c>
      <c r="H1229" s="9">
        <v>3</v>
      </c>
      <c r="I1229" s="1">
        <v>45397</v>
      </c>
      <c r="J1229">
        <v>4</v>
      </c>
      <c r="K1229">
        <v>2024</v>
      </c>
      <c r="L1229" t="s">
        <v>15</v>
      </c>
      <c r="M1229">
        <v>15</v>
      </c>
      <c r="N1229" t="s">
        <v>4619</v>
      </c>
      <c r="O1229">
        <v>23.3765</v>
      </c>
      <c r="P1229" t="s">
        <v>12</v>
      </c>
    </row>
    <row r="1230" spans="1:16" hidden="1" x14ac:dyDescent="0.25">
      <c r="A1230" t="s">
        <v>17</v>
      </c>
      <c r="B1230" t="s">
        <v>16</v>
      </c>
      <c r="C1230" t="s">
        <v>569</v>
      </c>
      <c r="D1230" t="s">
        <v>421</v>
      </c>
      <c r="E1230" t="s">
        <v>422</v>
      </c>
      <c r="F1230" t="s">
        <v>202</v>
      </c>
      <c r="G1230">
        <v>145393</v>
      </c>
      <c r="H1230" s="9">
        <v>7</v>
      </c>
      <c r="I1230" s="1">
        <v>45397</v>
      </c>
      <c r="J1230">
        <v>4</v>
      </c>
      <c r="K1230">
        <v>2024</v>
      </c>
      <c r="L1230" t="s">
        <v>15</v>
      </c>
      <c r="M1230">
        <v>15</v>
      </c>
      <c r="N1230" t="s">
        <v>4619</v>
      </c>
      <c r="O1230">
        <v>23.3765</v>
      </c>
      <c r="P1230" t="s">
        <v>12</v>
      </c>
    </row>
    <row r="1231" spans="1:16" hidden="1" x14ac:dyDescent="0.25">
      <c r="A1231" t="s">
        <v>17</v>
      </c>
      <c r="B1231" t="s">
        <v>202</v>
      </c>
      <c r="C1231" t="s">
        <v>3580</v>
      </c>
      <c r="D1231" t="s">
        <v>1608</v>
      </c>
      <c r="E1231" t="s">
        <v>1609</v>
      </c>
      <c r="F1231" t="s">
        <v>202</v>
      </c>
      <c r="G1231">
        <v>145393</v>
      </c>
      <c r="H1231" s="9">
        <v>2</v>
      </c>
      <c r="I1231" s="1">
        <v>45397</v>
      </c>
      <c r="J1231">
        <v>4</v>
      </c>
      <c r="K1231">
        <v>2024</v>
      </c>
      <c r="L1231" t="s">
        <v>15</v>
      </c>
      <c r="M1231">
        <v>23</v>
      </c>
      <c r="N1231" t="s">
        <v>4619</v>
      </c>
      <c r="O1231">
        <v>35.844000000000001</v>
      </c>
      <c r="P1231" t="s">
        <v>12</v>
      </c>
    </row>
    <row r="1232" spans="1:16" hidden="1" x14ac:dyDescent="0.25">
      <c r="A1232" t="s">
        <v>17</v>
      </c>
      <c r="B1232" t="s">
        <v>202</v>
      </c>
      <c r="C1232" t="s">
        <v>2840</v>
      </c>
      <c r="D1232" t="s">
        <v>1612</v>
      </c>
      <c r="E1232" t="s">
        <v>1613</v>
      </c>
      <c r="F1232" t="s">
        <v>202</v>
      </c>
      <c r="G1232">
        <v>145393</v>
      </c>
      <c r="H1232" s="9">
        <v>2</v>
      </c>
      <c r="I1232" s="1">
        <v>45397</v>
      </c>
      <c r="J1232">
        <v>4</v>
      </c>
      <c r="K1232">
        <v>2024</v>
      </c>
      <c r="L1232" t="s">
        <v>15</v>
      </c>
      <c r="M1232">
        <v>30.5</v>
      </c>
      <c r="N1232" t="s">
        <v>4619</v>
      </c>
      <c r="O1232">
        <v>47.532299999999999</v>
      </c>
      <c r="P1232" t="s">
        <v>12</v>
      </c>
    </row>
    <row r="1233" spans="1:16" hidden="1" x14ac:dyDescent="0.25">
      <c r="A1233" t="s">
        <v>17</v>
      </c>
      <c r="B1233" t="s">
        <v>26</v>
      </c>
      <c r="C1233" t="s">
        <v>514</v>
      </c>
      <c r="D1233" t="s">
        <v>290</v>
      </c>
      <c r="E1233" t="s">
        <v>291</v>
      </c>
      <c r="F1233" t="s">
        <v>202</v>
      </c>
      <c r="G1233">
        <v>145393</v>
      </c>
      <c r="H1233" s="9">
        <v>10</v>
      </c>
      <c r="I1233" s="1">
        <v>45397</v>
      </c>
      <c r="J1233">
        <v>4</v>
      </c>
      <c r="K1233">
        <v>2024</v>
      </c>
      <c r="L1233" t="s">
        <v>15</v>
      </c>
      <c r="M1233">
        <v>18.5</v>
      </c>
      <c r="N1233" t="s">
        <v>4619</v>
      </c>
      <c r="O1233">
        <v>28.831099999999999</v>
      </c>
      <c r="P1233" t="s">
        <v>12</v>
      </c>
    </row>
    <row r="1234" spans="1:16" hidden="1" x14ac:dyDescent="0.25">
      <c r="A1234" t="s">
        <v>17</v>
      </c>
      <c r="B1234" t="s">
        <v>199</v>
      </c>
      <c r="C1234" t="s">
        <v>2997</v>
      </c>
      <c r="D1234" t="s">
        <v>1593</v>
      </c>
      <c r="E1234" t="s">
        <v>1594</v>
      </c>
      <c r="F1234" t="s">
        <v>202</v>
      </c>
      <c r="G1234">
        <v>145393</v>
      </c>
      <c r="H1234" s="9">
        <v>5</v>
      </c>
      <c r="I1234" s="1">
        <v>45397</v>
      </c>
      <c r="J1234">
        <v>4</v>
      </c>
      <c r="K1234">
        <v>2024</v>
      </c>
      <c r="L1234" t="s">
        <v>15</v>
      </c>
      <c r="M1234">
        <v>15.8</v>
      </c>
      <c r="N1234" t="s">
        <v>4619</v>
      </c>
      <c r="O1234">
        <v>24.6233</v>
      </c>
      <c r="P1234" t="s">
        <v>12</v>
      </c>
    </row>
    <row r="1235" spans="1:16" hidden="1" x14ac:dyDescent="0.25">
      <c r="A1235" t="s">
        <v>17</v>
      </c>
      <c r="B1235" t="s">
        <v>202</v>
      </c>
      <c r="C1235" t="s">
        <v>520</v>
      </c>
      <c r="D1235" t="s">
        <v>209</v>
      </c>
      <c r="E1235" t="s">
        <v>210</v>
      </c>
      <c r="F1235" t="s">
        <v>202</v>
      </c>
      <c r="G1235">
        <v>145393</v>
      </c>
      <c r="H1235" s="9">
        <v>3</v>
      </c>
      <c r="I1235" s="1">
        <v>45397</v>
      </c>
      <c r="J1235">
        <v>4</v>
      </c>
      <c r="K1235">
        <v>2024</v>
      </c>
      <c r="L1235" t="s">
        <v>15</v>
      </c>
      <c r="M1235">
        <v>36</v>
      </c>
      <c r="N1235" t="s">
        <v>4619</v>
      </c>
      <c r="O1235">
        <v>56.103700000000003</v>
      </c>
      <c r="P1235" t="s">
        <v>12</v>
      </c>
    </row>
    <row r="1236" spans="1:16" hidden="1" x14ac:dyDescent="0.25">
      <c r="A1236" t="s">
        <v>17</v>
      </c>
      <c r="B1236" t="s">
        <v>199</v>
      </c>
      <c r="C1236" t="s">
        <v>2908</v>
      </c>
      <c r="D1236" t="s">
        <v>1828</v>
      </c>
      <c r="E1236" t="s">
        <v>1829</v>
      </c>
      <c r="F1236" t="s">
        <v>202</v>
      </c>
      <c r="G1236">
        <v>145393</v>
      </c>
      <c r="H1236" s="9">
        <v>3</v>
      </c>
      <c r="I1236" s="1">
        <v>45397</v>
      </c>
      <c r="J1236">
        <v>4</v>
      </c>
      <c r="K1236">
        <v>2024</v>
      </c>
      <c r="L1236" t="s">
        <v>15</v>
      </c>
      <c r="M1236">
        <v>36.5</v>
      </c>
      <c r="N1236" t="s">
        <v>4619</v>
      </c>
      <c r="O1236">
        <v>56.882899999999999</v>
      </c>
      <c r="P1236" t="s">
        <v>12</v>
      </c>
    </row>
    <row r="1237" spans="1:16" hidden="1" x14ac:dyDescent="0.25">
      <c r="A1237" t="s">
        <v>17</v>
      </c>
      <c r="B1237" t="s">
        <v>213</v>
      </c>
      <c r="C1237" t="s">
        <v>573</v>
      </c>
      <c r="D1237" t="s">
        <v>211</v>
      </c>
      <c r="E1237" t="s">
        <v>212</v>
      </c>
      <c r="F1237" t="s">
        <v>202</v>
      </c>
      <c r="G1237">
        <v>145393</v>
      </c>
      <c r="H1237" s="9">
        <v>3</v>
      </c>
      <c r="I1237" s="1">
        <v>45397</v>
      </c>
      <c r="J1237">
        <v>4</v>
      </c>
      <c r="K1237">
        <v>2024</v>
      </c>
      <c r="L1237" t="s">
        <v>15</v>
      </c>
      <c r="M1237">
        <v>20</v>
      </c>
      <c r="N1237" t="s">
        <v>4619</v>
      </c>
      <c r="O1237">
        <v>31.168700000000001</v>
      </c>
      <c r="P1237" t="s">
        <v>12</v>
      </c>
    </row>
    <row r="1238" spans="1:16" hidden="1" x14ac:dyDescent="0.25">
      <c r="A1238" t="s">
        <v>17</v>
      </c>
      <c r="B1238" t="s">
        <v>16</v>
      </c>
      <c r="C1238" t="s">
        <v>548</v>
      </c>
      <c r="D1238" t="s">
        <v>398</v>
      </c>
      <c r="E1238" t="s">
        <v>399</v>
      </c>
      <c r="F1238" t="s">
        <v>202</v>
      </c>
      <c r="G1238">
        <v>145393</v>
      </c>
      <c r="H1238" s="9">
        <v>8</v>
      </c>
      <c r="I1238" s="1">
        <v>45397</v>
      </c>
      <c r="J1238">
        <v>4</v>
      </c>
      <c r="K1238">
        <v>2024</v>
      </c>
      <c r="L1238" t="s">
        <v>15</v>
      </c>
      <c r="M1238">
        <v>9</v>
      </c>
      <c r="N1238" t="s">
        <v>4619</v>
      </c>
      <c r="O1238">
        <v>14.0259</v>
      </c>
      <c r="P1238" t="s">
        <v>12</v>
      </c>
    </row>
    <row r="1239" spans="1:16" hidden="1" x14ac:dyDescent="0.25">
      <c r="A1239" t="s">
        <v>17</v>
      </c>
      <c r="B1239" t="s">
        <v>16</v>
      </c>
      <c r="C1239" t="s">
        <v>547</v>
      </c>
      <c r="D1239" t="s">
        <v>402</v>
      </c>
      <c r="E1239" t="s">
        <v>403</v>
      </c>
      <c r="F1239" t="s">
        <v>202</v>
      </c>
      <c r="G1239">
        <v>145393</v>
      </c>
      <c r="H1239" s="9">
        <v>4</v>
      </c>
      <c r="I1239" s="1">
        <v>45397</v>
      </c>
      <c r="J1239">
        <v>4</v>
      </c>
      <c r="K1239">
        <v>2024</v>
      </c>
      <c r="L1239" t="s">
        <v>15</v>
      </c>
      <c r="M1239">
        <v>117</v>
      </c>
      <c r="N1239" t="s">
        <v>4619</v>
      </c>
      <c r="O1239">
        <v>182.33699999999999</v>
      </c>
      <c r="P1239" t="s">
        <v>12</v>
      </c>
    </row>
    <row r="1240" spans="1:16" hidden="1" x14ac:dyDescent="0.25">
      <c r="A1240" t="s">
        <v>17</v>
      </c>
      <c r="B1240" t="s">
        <v>16</v>
      </c>
      <c r="C1240" t="s">
        <v>548</v>
      </c>
      <c r="D1240" t="s">
        <v>398</v>
      </c>
      <c r="E1240" t="s">
        <v>399</v>
      </c>
      <c r="F1240" t="s">
        <v>202</v>
      </c>
      <c r="G1240">
        <v>145393</v>
      </c>
      <c r="H1240" s="9">
        <v>10</v>
      </c>
      <c r="I1240" s="1">
        <v>45397</v>
      </c>
      <c r="J1240">
        <v>4</v>
      </c>
      <c r="K1240">
        <v>2024</v>
      </c>
      <c r="L1240" t="s">
        <v>15</v>
      </c>
      <c r="M1240">
        <v>9</v>
      </c>
      <c r="N1240" t="s">
        <v>4619</v>
      </c>
      <c r="O1240">
        <v>14.0259</v>
      </c>
      <c r="P1240" t="s">
        <v>12</v>
      </c>
    </row>
    <row r="1241" spans="1:16" hidden="1" x14ac:dyDescent="0.25">
      <c r="A1241" t="s">
        <v>17</v>
      </c>
      <c r="B1241" t="s">
        <v>103</v>
      </c>
      <c r="C1241" t="s">
        <v>538</v>
      </c>
      <c r="D1241" t="s">
        <v>195</v>
      </c>
      <c r="E1241" t="s">
        <v>196</v>
      </c>
      <c r="F1241" t="s">
        <v>202</v>
      </c>
      <c r="G1241">
        <v>145393</v>
      </c>
      <c r="H1241" s="9">
        <v>5</v>
      </c>
      <c r="I1241" s="1">
        <v>45397</v>
      </c>
      <c r="J1241">
        <v>4</v>
      </c>
      <c r="K1241">
        <v>2024</v>
      </c>
      <c r="L1241" t="s">
        <v>15</v>
      </c>
      <c r="M1241">
        <v>78</v>
      </c>
      <c r="N1241" t="s">
        <v>4619</v>
      </c>
      <c r="O1241">
        <v>121.55800000000001</v>
      </c>
      <c r="P1241" t="s">
        <v>12</v>
      </c>
    </row>
    <row r="1242" spans="1:16" hidden="1" x14ac:dyDescent="0.25">
      <c r="A1242" t="s">
        <v>17</v>
      </c>
      <c r="B1242" t="s">
        <v>103</v>
      </c>
      <c r="C1242" t="s">
        <v>3530</v>
      </c>
      <c r="D1242" t="s">
        <v>1462</v>
      </c>
      <c r="E1242" t="s">
        <v>1463</v>
      </c>
      <c r="F1242" t="s">
        <v>202</v>
      </c>
      <c r="G1242">
        <v>145393</v>
      </c>
      <c r="H1242" s="9">
        <v>5</v>
      </c>
      <c r="I1242" s="1">
        <v>45397</v>
      </c>
      <c r="J1242">
        <v>4</v>
      </c>
      <c r="K1242">
        <v>2024</v>
      </c>
      <c r="L1242" t="s">
        <v>15</v>
      </c>
      <c r="M1242">
        <v>78</v>
      </c>
      <c r="N1242" t="s">
        <v>4619</v>
      </c>
      <c r="O1242">
        <v>121.55800000000001</v>
      </c>
      <c r="P1242" t="s">
        <v>12</v>
      </c>
    </row>
    <row r="1243" spans="1:16" hidden="1" x14ac:dyDescent="0.25">
      <c r="A1243" t="s">
        <v>17</v>
      </c>
      <c r="B1243" t="s">
        <v>103</v>
      </c>
      <c r="C1243" t="s">
        <v>539</v>
      </c>
      <c r="D1243" t="s">
        <v>193</v>
      </c>
      <c r="E1243" t="s">
        <v>194</v>
      </c>
      <c r="F1243" t="s">
        <v>202</v>
      </c>
      <c r="G1243">
        <v>145393</v>
      </c>
      <c r="H1243" s="9">
        <v>3</v>
      </c>
      <c r="I1243" s="1">
        <v>45397</v>
      </c>
      <c r="J1243">
        <v>4</v>
      </c>
      <c r="K1243">
        <v>2024</v>
      </c>
      <c r="L1243" t="s">
        <v>15</v>
      </c>
      <c r="M1243">
        <v>12</v>
      </c>
      <c r="N1243" t="s">
        <v>4619</v>
      </c>
      <c r="O1243">
        <v>18.7012</v>
      </c>
      <c r="P1243" t="s">
        <v>12</v>
      </c>
    </row>
    <row r="1244" spans="1:16" hidden="1" x14ac:dyDescent="0.25">
      <c r="A1244" t="s">
        <v>17</v>
      </c>
      <c r="B1244" t="s">
        <v>103</v>
      </c>
      <c r="C1244" t="s">
        <v>2959</v>
      </c>
      <c r="D1244" t="s">
        <v>1460</v>
      </c>
      <c r="E1244" t="s">
        <v>1461</v>
      </c>
      <c r="F1244" t="s">
        <v>202</v>
      </c>
      <c r="G1244">
        <v>145393</v>
      </c>
      <c r="H1244" s="9">
        <v>3</v>
      </c>
      <c r="I1244" s="1">
        <v>45397</v>
      </c>
      <c r="J1244">
        <v>4</v>
      </c>
      <c r="K1244">
        <v>2024</v>
      </c>
      <c r="L1244" t="s">
        <v>15</v>
      </c>
      <c r="M1244">
        <v>12</v>
      </c>
      <c r="N1244" t="s">
        <v>4619</v>
      </c>
      <c r="O1244">
        <v>18.7012</v>
      </c>
      <c r="P1244" t="s">
        <v>12</v>
      </c>
    </row>
    <row r="1245" spans="1:16" hidden="1" x14ac:dyDescent="0.25">
      <c r="A1245" t="s">
        <v>17</v>
      </c>
      <c r="B1245" t="s">
        <v>103</v>
      </c>
      <c r="C1245" t="s">
        <v>512</v>
      </c>
      <c r="D1245" t="s">
        <v>248</v>
      </c>
      <c r="E1245" t="s">
        <v>250</v>
      </c>
      <c r="F1245" t="s">
        <v>202</v>
      </c>
      <c r="G1245">
        <v>145393</v>
      </c>
      <c r="H1245" s="9">
        <v>15</v>
      </c>
      <c r="I1245" s="1">
        <v>45397</v>
      </c>
      <c r="J1245">
        <v>4</v>
      </c>
      <c r="K1245">
        <v>2024</v>
      </c>
      <c r="L1245" t="s">
        <v>15</v>
      </c>
      <c r="M1245">
        <v>19.5</v>
      </c>
      <c r="N1245" t="s">
        <v>4619</v>
      </c>
      <c r="O1245">
        <v>30.389500000000002</v>
      </c>
      <c r="P1245" t="s">
        <v>12</v>
      </c>
    </row>
    <row r="1246" spans="1:16" x14ac:dyDescent="0.25">
      <c r="A1246" t="s">
        <v>17</v>
      </c>
      <c r="B1246" t="s">
        <v>26</v>
      </c>
      <c r="C1246" t="s">
        <v>540</v>
      </c>
      <c r="D1246" t="s">
        <v>252</v>
      </c>
      <c r="E1246" t="s">
        <v>253</v>
      </c>
      <c r="F1246" t="s">
        <v>202</v>
      </c>
      <c r="G1246">
        <v>145393</v>
      </c>
      <c r="H1246" s="9">
        <v>5</v>
      </c>
      <c r="I1246" s="1">
        <v>45397</v>
      </c>
      <c r="J1246">
        <v>4</v>
      </c>
      <c r="K1246">
        <v>2024</v>
      </c>
      <c r="L1246" t="s">
        <v>15</v>
      </c>
      <c r="M1246">
        <v>14</v>
      </c>
      <c r="N1246" t="s">
        <v>4619</v>
      </c>
      <c r="O1246">
        <v>21.818100000000001</v>
      </c>
      <c r="P1246" t="s">
        <v>12</v>
      </c>
    </row>
    <row r="1247" spans="1:16" hidden="1" x14ac:dyDescent="0.25">
      <c r="A1247" t="s">
        <v>17</v>
      </c>
      <c r="B1247" t="s">
        <v>26</v>
      </c>
      <c r="C1247" t="s">
        <v>2787</v>
      </c>
      <c r="D1247" t="s">
        <v>1518</v>
      </c>
      <c r="E1247" t="s">
        <v>1519</v>
      </c>
      <c r="F1247" t="s">
        <v>202</v>
      </c>
      <c r="G1247">
        <v>145393</v>
      </c>
      <c r="H1247" s="9">
        <v>2</v>
      </c>
      <c r="I1247" s="1">
        <v>45397</v>
      </c>
      <c r="J1247">
        <v>4</v>
      </c>
      <c r="K1247">
        <v>2024</v>
      </c>
      <c r="L1247" t="s">
        <v>15</v>
      </c>
      <c r="M1247">
        <v>42</v>
      </c>
      <c r="N1247" t="s">
        <v>4619</v>
      </c>
      <c r="O1247">
        <v>65.454300000000003</v>
      </c>
      <c r="P1247" t="s">
        <v>12</v>
      </c>
    </row>
    <row r="1248" spans="1:16" hidden="1" x14ac:dyDescent="0.25">
      <c r="A1248" t="s">
        <v>17</v>
      </c>
      <c r="B1248" t="s">
        <v>103</v>
      </c>
      <c r="C1248" t="s">
        <v>2728</v>
      </c>
      <c r="D1248" t="s">
        <v>1441</v>
      </c>
      <c r="E1248" t="s">
        <v>1442</v>
      </c>
      <c r="F1248" t="s">
        <v>202</v>
      </c>
      <c r="G1248">
        <v>145393</v>
      </c>
      <c r="H1248" s="9">
        <v>2</v>
      </c>
      <c r="I1248" s="1">
        <v>45397</v>
      </c>
      <c r="J1248">
        <v>4</v>
      </c>
      <c r="K1248">
        <v>2024</v>
      </c>
      <c r="L1248" t="s">
        <v>15</v>
      </c>
      <c r="M1248">
        <v>45</v>
      </c>
      <c r="N1248" t="s">
        <v>4619</v>
      </c>
      <c r="O1248">
        <v>70.129599999999996</v>
      </c>
      <c r="P1248" t="s">
        <v>12</v>
      </c>
    </row>
    <row r="1249" spans="1:16" hidden="1" x14ac:dyDescent="0.25">
      <c r="A1249" t="s">
        <v>17</v>
      </c>
      <c r="B1249" t="s">
        <v>202</v>
      </c>
      <c r="C1249" t="s">
        <v>602</v>
      </c>
      <c r="D1249" t="s">
        <v>232</v>
      </c>
      <c r="E1249" t="s">
        <v>233</v>
      </c>
      <c r="F1249" t="s">
        <v>202</v>
      </c>
      <c r="G1249">
        <v>145393</v>
      </c>
      <c r="H1249" s="9">
        <v>5</v>
      </c>
      <c r="I1249" s="1">
        <v>45397</v>
      </c>
      <c r="J1249">
        <v>4</v>
      </c>
      <c r="K1249">
        <v>2024</v>
      </c>
      <c r="L1249" t="s">
        <v>15</v>
      </c>
      <c r="M1249">
        <v>18</v>
      </c>
      <c r="N1249" t="s">
        <v>4619</v>
      </c>
      <c r="O1249">
        <v>28.0518</v>
      </c>
      <c r="P1249" t="s">
        <v>12</v>
      </c>
    </row>
    <row r="1250" spans="1:16" hidden="1" x14ac:dyDescent="0.25">
      <c r="A1250" t="s">
        <v>17</v>
      </c>
      <c r="B1250" t="s">
        <v>118</v>
      </c>
      <c r="C1250" t="s">
        <v>537</v>
      </c>
      <c r="D1250" t="s">
        <v>416</v>
      </c>
      <c r="E1250" t="s">
        <v>417</v>
      </c>
      <c r="F1250" t="s">
        <v>202</v>
      </c>
      <c r="G1250">
        <v>145393</v>
      </c>
      <c r="H1250" s="9">
        <v>2</v>
      </c>
      <c r="I1250" s="1">
        <v>45397</v>
      </c>
      <c r="J1250">
        <v>4</v>
      </c>
      <c r="K1250">
        <v>2024</v>
      </c>
      <c r="L1250" t="s">
        <v>15</v>
      </c>
      <c r="M1250">
        <v>128.5</v>
      </c>
      <c r="N1250" t="s">
        <v>4619</v>
      </c>
      <c r="O1250">
        <v>200.25899999999999</v>
      </c>
      <c r="P1250" t="s">
        <v>12</v>
      </c>
    </row>
    <row r="1251" spans="1:16" hidden="1" x14ac:dyDescent="0.25">
      <c r="A1251" t="s">
        <v>17</v>
      </c>
      <c r="B1251" t="s">
        <v>118</v>
      </c>
      <c r="C1251" t="s">
        <v>559</v>
      </c>
      <c r="D1251" t="s">
        <v>418</v>
      </c>
      <c r="E1251" t="s">
        <v>1834</v>
      </c>
      <c r="F1251" t="s">
        <v>202</v>
      </c>
      <c r="G1251">
        <v>145393</v>
      </c>
      <c r="H1251" s="9">
        <v>3</v>
      </c>
      <c r="I1251" s="1">
        <v>45397</v>
      </c>
      <c r="J1251">
        <v>4</v>
      </c>
      <c r="K1251">
        <v>2024</v>
      </c>
      <c r="L1251" t="s">
        <v>15</v>
      </c>
      <c r="M1251">
        <v>114</v>
      </c>
      <c r="N1251" t="s">
        <v>4619</v>
      </c>
      <c r="O1251">
        <v>177.6617</v>
      </c>
      <c r="P1251" t="s">
        <v>12</v>
      </c>
    </row>
    <row r="1252" spans="1:16" hidden="1" x14ac:dyDescent="0.25">
      <c r="A1252" t="s">
        <v>17</v>
      </c>
      <c r="B1252" t="s">
        <v>16</v>
      </c>
      <c r="C1252" t="s">
        <v>577</v>
      </c>
      <c r="D1252" t="s">
        <v>278</v>
      </c>
      <c r="E1252" t="s">
        <v>279</v>
      </c>
      <c r="F1252" t="s">
        <v>202</v>
      </c>
      <c r="G1252">
        <v>145393</v>
      </c>
      <c r="H1252" s="9">
        <v>10</v>
      </c>
      <c r="I1252" s="1">
        <v>45397</v>
      </c>
      <c r="J1252">
        <v>4</v>
      </c>
      <c r="K1252">
        <v>2024</v>
      </c>
      <c r="L1252" t="s">
        <v>15</v>
      </c>
      <c r="M1252">
        <v>125.5</v>
      </c>
      <c r="N1252" t="s">
        <v>4619</v>
      </c>
      <c r="O1252">
        <v>195.58369999999999</v>
      </c>
      <c r="P1252" t="s">
        <v>12</v>
      </c>
    </row>
    <row r="1253" spans="1:16" hidden="1" x14ac:dyDescent="0.25">
      <c r="A1253" t="s">
        <v>17</v>
      </c>
      <c r="B1253" t="s">
        <v>16</v>
      </c>
      <c r="C1253" t="s">
        <v>578</v>
      </c>
      <c r="D1253" t="s">
        <v>280</v>
      </c>
      <c r="E1253" t="s">
        <v>281</v>
      </c>
      <c r="F1253" t="s">
        <v>202</v>
      </c>
      <c r="G1253">
        <v>145393</v>
      </c>
      <c r="H1253" s="9">
        <v>10</v>
      </c>
      <c r="I1253" s="1">
        <v>45397</v>
      </c>
      <c r="J1253">
        <v>4</v>
      </c>
      <c r="K1253">
        <v>2024</v>
      </c>
      <c r="L1253" t="s">
        <v>15</v>
      </c>
      <c r="M1253">
        <v>124</v>
      </c>
      <c r="N1253" t="s">
        <v>4619</v>
      </c>
      <c r="O1253">
        <v>193.24610000000001</v>
      </c>
      <c r="P1253" t="s">
        <v>12</v>
      </c>
    </row>
    <row r="1254" spans="1:16" hidden="1" x14ac:dyDescent="0.25">
      <c r="A1254" t="s">
        <v>17</v>
      </c>
      <c r="B1254" t="s">
        <v>16</v>
      </c>
      <c r="C1254" t="s">
        <v>579</v>
      </c>
      <c r="D1254" t="s">
        <v>282</v>
      </c>
      <c r="E1254" t="s">
        <v>283</v>
      </c>
      <c r="F1254" t="s">
        <v>202</v>
      </c>
      <c r="G1254">
        <v>145393</v>
      </c>
      <c r="H1254" s="9">
        <v>3</v>
      </c>
      <c r="I1254" s="1">
        <v>45397</v>
      </c>
      <c r="J1254">
        <v>4</v>
      </c>
      <c r="K1254">
        <v>2024</v>
      </c>
      <c r="L1254" t="s">
        <v>15</v>
      </c>
      <c r="M1254">
        <v>132.1</v>
      </c>
      <c r="N1254" t="s">
        <v>4619</v>
      </c>
      <c r="O1254">
        <v>205.86940000000001</v>
      </c>
      <c r="P1254" t="s">
        <v>12</v>
      </c>
    </row>
    <row r="1255" spans="1:16" hidden="1" x14ac:dyDescent="0.25">
      <c r="A1255" t="s">
        <v>17</v>
      </c>
      <c r="B1255" t="s">
        <v>16</v>
      </c>
      <c r="C1255" t="s">
        <v>580</v>
      </c>
      <c r="D1255" t="s">
        <v>284</v>
      </c>
      <c r="E1255" t="s">
        <v>285</v>
      </c>
      <c r="F1255" t="s">
        <v>202</v>
      </c>
      <c r="G1255">
        <v>145393</v>
      </c>
      <c r="H1255" s="9">
        <v>3</v>
      </c>
      <c r="I1255" s="1">
        <v>45397</v>
      </c>
      <c r="J1255">
        <v>4</v>
      </c>
      <c r="K1255">
        <v>2024</v>
      </c>
      <c r="L1255" t="s">
        <v>15</v>
      </c>
      <c r="M1255">
        <v>132</v>
      </c>
      <c r="N1255" t="s">
        <v>4619</v>
      </c>
      <c r="O1255">
        <v>205.71350000000001</v>
      </c>
      <c r="P1255" t="s">
        <v>12</v>
      </c>
    </row>
    <row r="1256" spans="1:16" hidden="1" x14ac:dyDescent="0.25">
      <c r="A1256" t="s">
        <v>17</v>
      </c>
      <c r="B1256" t="s">
        <v>202</v>
      </c>
      <c r="C1256" t="s">
        <v>603</v>
      </c>
      <c r="D1256" t="s">
        <v>390</v>
      </c>
      <c r="E1256" t="s">
        <v>391</v>
      </c>
      <c r="F1256" t="s">
        <v>202</v>
      </c>
      <c r="G1256">
        <v>145393</v>
      </c>
      <c r="H1256" s="9">
        <v>40</v>
      </c>
      <c r="I1256" s="1">
        <v>45397</v>
      </c>
      <c r="J1256">
        <v>4</v>
      </c>
      <c r="K1256">
        <v>2024</v>
      </c>
      <c r="L1256" t="s">
        <v>15</v>
      </c>
      <c r="M1256">
        <v>29.5</v>
      </c>
      <c r="N1256" t="s">
        <v>4619</v>
      </c>
      <c r="O1256">
        <v>45.9739</v>
      </c>
      <c r="P1256" t="s">
        <v>12</v>
      </c>
    </row>
    <row r="1257" spans="1:16" hidden="1" x14ac:dyDescent="0.25">
      <c r="A1257" t="s">
        <v>17</v>
      </c>
      <c r="B1257" t="s">
        <v>16</v>
      </c>
      <c r="C1257" t="s">
        <v>521</v>
      </c>
      <c r="D1257" t="s">
        <v>340</v>
      </c>
      <c r="E1257" t="s">
        <v>341</v>
      </c>
      <c r="F1257" t="s">
        <v>202</v>
      </c>
      <c r="G1257">
        <v>145393</v>
      </c>
      <c r="H1257" s="9">
        <v>20</v>
      </c>
      <c r="I1257" s="1">
        <v>45397</v>
      </c>
      <c r="J1257">
        <v>4</v>
      </c>
      <c r="K1257">
        <v>2024</v>
      </c>
      <c r="L1257" t="s">
        <v>15</v>
      </c>
      <c r="M1257">
        <v>25.5</v>
      </c>
      <c r="N1257" t="s">
        <v>4619</v>
      </c>
      <c r="O1257">
        <v>39.740099999999998</v>
      </c>
      <c r="P1257" t="s">
        <v>12</v>
      </c>
    </row>
    <row r="1258" spans="1:16" hidden="1" x14ac:dyDescent="0.25">
      <c r="A1258" t="s">
        <v>17</v>
      </c>
      <c r="B1258" t="s">
        <v>199</v>
      </c>
      <c r="C1258" t="s">
        <v>523</v>
      </c>
      <c r="D1258" t="s">
        <v>338</v>
      </c>
      <c r="E1258" t="s">
        <v>339</v>
      </c>
      <c r="F1258" t="s">
        <v>202</v>
      </c>
      <c r="G1258">
        <v>145393</v>
      </c>
      <c r="H1258" s="9">
        <v>20</v>
      </c>
      <c r="I1258" s="1">
        <v>45397</v>
      </c>
      <c r="J1258">
        <v>4</v>
      </c>
      <c r="K1258">
        <v>2024</v>
      </c>
      <c r="L1258" t="s">
        <v>15</v>
      </c>
      <c r="M1258">
        <v>8.5</v>
      </c>
      <c r="N1258" t="s">
        <v>4619</v>
      </c>
      <c r="O1258">
        <v>13.246700000000001</v>
      </c>
      <c r="P1258" t="s">
        <v>12</v>
      </c>
    </row>
    <row r="1259" spans="1:16" hidden="1" x14ac:dyDescent="0.25">
      <c r="A1259" t="s">
        <v>17</v>
      </c>
      <c r="B1259" t="s">
        <v>202</v>
      </c>
      <c r="C1259" t="s">
        <v>3645</v>
      </c>
      <c r="D1259" t="s">
        <v>1754</v>
      </c>
      <c r="E1259" t="s">
        <v>1755</v>
      </c>
      <c r="F1259" t="s">
        <v>202</v>
      </c>
      <c r="G1259">
        <v>145393</v>
      </c>
      <c r="H1259" s="9">
        <v>5</v>
      </c>
      <c r="I1259" s="1">
        <v>45397</v>
      </c>
      <c r="J1259">
        <v>4</v>
      </c>
      <c r="K1259">
        <v>2024</v>
      </c>
      <c r="L1259" t="s">
        <v>15</v>
      </c>
      <c r="M1259">
        <v>8.5</v>
      </c>
      <c r="N1259" t="s">
        <v>4619</v>
      </c>
      <c r="O1259">
        <v>13.246700000000001</v>
      </c>
      <c r="P1259" t="s">
        <v>12</v>
      </c>
    </row>
    <row r="1260" spans="1:16" hidden="1" x14ac:dyDescent="0.25">
      <c r="A1260" t="s">
        <v>17</v>
      </c>
      <c r="B1260" t="s">
        <v>202</v>
      </c>
      <c r="C1260" t="s">
        <v>524</v>
      </c>
      <c r="D1260" t="s">
        <v>332</v>
      </c>
      <c r="E1260" t="s">
        <v>333</v>
      </c>
      <c r="F1260" t="s">
        <v>202</v>
      </c>
      <c r="G1260">
        <v>145393</v>
      </c>
      <c r="H1260" s="9">
        <v>40</v>
      </c>
      <c r="I1260" s="1">
        <v>45397</v>
      </c>
      <c r="J1260">
        <v>4</v>
      </c>
      <c r="K1260">
        <v>2024</v>
      </c>
      <c r="L1260" t="s">
        <v>15</v>
      </c>
      <c r="M1260">
        <v>20</v>
      </c>
      <c r="N1260" t="s">
        <v>4619</v>
      </c>
      <c r="O1260">
        <v>31.168700000000001</v>
      </c>
      <c r="P1260" t="s">
        <v>12</v>
      </c>
    </row>
    <row r="1261" spans="1:16" hidden="1" x14ac:dyDescent="0.25">
      <c r="A1261" t="s">
        <v>17</v>
      </c>
      <c r="B1261" t="s">
        <v>199</v>
      </c>
      <c r="C1261" t="s">
        <v>525</v>
      </c>
      <c r="D1261" t="s">
        <v>334</v>
      </c>
      <c r="E1261" t="s">
        <v>335</v>
      </c>
      <c r="F1261" t="s">
        <v>202</v>
      </c>
      <c r="G1261">
        <v>145393</v>
      </c>
      <c r="H1261" s="9">
        <v>40</v>
      </c>
      <c r="I1261" s="1">
        <v>45397</v>
      </c>
      <c r="J1261">
        <v>4</v>
      </c>
      <c r="K1261">
        <v>2024</v>
      </c>
      <c r="L1261" t="s">
        <v>15</v>
      </c>
      <c r="M1261">
        <v>18.5</v>
      </c>
      <c r="N1261" t="s">
        <v>4619</v>
      </c>
      <c r="O1261">
        <v>28.831099999999999</v>
      </c>
      <c r="P1261" t="s">
        <v>12</v>
      </c>
    </row>
    <row r="1262" spans="1:16" hidden="1" x14ac:dyDescent="0.25">
      <c r="A1262" t="s">
        <v>17</v>
      </c>
      <c r="B1262" t="s">
        <v>199</v>
      </c>
      <c r="C1262" t="s">
        <v>567</v>
      </c>
      <c r="D1262" t="s">
        <v>364</v>
      </c>
      <c r="E1262" t="s">
        <v>365</v>
      </c>
      <c r="F1262" t="s">
        <v>202</v>
      </c>
      <c r="G1262">
        <v>145393</v>
      </c>
      <c r="H1262" s="9">
        <v>20</v>
      </c>
      <c r="I1262" s="1">
        <v>45397</v>
      </c>
      <c r="J1262">
        <v>4</v>
      </c>
      <c r="K1262">
        <v>2024</v>
      </c>
      <c r="L1262" t="s">
        <v>15</v>
      </c>
      <c r="M1262">
        <v>9</v>
      </c>
      <c r="N1262" t="s">
        <v>4619</v>
      </c>
      <c r="O1262">
        <v>14.0259</v>
      </c>
      <c r="P1262" t="s">
        <v>12</v>
      </c>
    </row>
    <row r="1263" spans="1:16" hidden="1" x14ac:dyDescent="0.25">
      <c r="A1263" t="s">
        <v>17</v>
      </c>
      <c r="B1263" t="s">
        <v>202</v>
      </c>
      <c r="C1263" t="s">
        <v>2795</v>
      </c>
      <c r="D1263" t="s">
        <v>1726</v>
      </c>
      <c r="E1263" t="s">
        <v>1727</v>
      </c>
      <c r="F1263" t="s">
        <v>202</v>
      </c>
      <c r="G1263">
        <v>145393</v>
      </c>
      <c r="H1263" s="9">
        <v>3</v>
      </c>
      <c r="I1263" s="1">
        <v>45397</v>
      </c>
      <c r="J1263">
        <v>4</v>
      </c>
      <c r="K1263">
        <v>2024</v>
      </c>
      <c r="L1263" t="s">
        <v>15</v>
      </c>
      <c r="M1263">
        <v>20</v>
      </c>
      <c r="N1263" t="s">
        <v>4619</v>
      </c>
      <c r="O1263">
        <v>31.168700000000001</v>
      </c>
      <c r="P1263" t="s">
        <v>12</v>
      </c>
    </row>
    <row r="1264" spans="1:16" hidden="1" x14ac:dyDescent="0.25">
      <c r="A1264" t="s">
        <v>17</v>
      </c>
      <c r="B1264" t="s">
        <v>16</v>
      </c>
      <c r="C1264" t="s">
        <v>2975</v>
      </c>
      <c r="D1264" t="s">
        <v>1642</v>
      </c>
      <c r="E1264" t="s">
        <v>1643</v>
      </c>
      <c r="F1264" t="s">
        <v>202</v>
      </c>
      <c r="G1264">
        <v>145393</v>
      </c>
      <c r="H1264" s="9">
        <v>10</v>
      </c>
      <c r="I1264" s="1">
        <v>45397</v>
      </c>
      <c r="J1264">
        <v>4</v>
      </c>
      <c r="K1264">
        <v>2024</v>
      </c>
      <c r="L1264" t="s">
        <v>15</v>
      </c>
      <c r="M1264">
        <v>32.950000000000003</v>
      </c>
      <c r="N1264" t="s">
        <v>4619</v>
      </c>
      <c r="O1264">
        <v>51.350499999999997</v>
      </c>
      <c r="P1264" t="s">
        <v>12</v>
      </c>
    </row>
    <row r="1265" spans="1:16" hidden="1" x14ac:dyDescent="0.25">
      <c r="A1265" t="s">
        <v>17</v>
      </c>
      <c r="B1265" t="s">
        <v>16</v>
      </c>
      <c r="C1265" t="s">
        <v>3056</v>
      </c>
      <c r="D1265" t="s">
        <v>1639</v>
      </c>
      <c r="E1265" t="s">
        <v>1640</v>
      </c>
      <c r="F1265" t="s">
        <v>202</v>
      </c>
      <c r="G1265">
        <v>145393</v>
      </c>
      <c r="H1265" s="9">
        <v>3</v>
      </c>
      <c r="I1265" s="1">
        <v>45397</v>
      </c>
      <c r="J1265">
        <v>4</v>
      </c>
      <c r="K1265">
        <v>2024</v>
      </c>
      <c r="L1265" t="s">
        <v>15</v>
      </c>
      <c r="M1265">
        <v>34.799999999999997</v>
      </c>
      <c r="N1265" t="s">
        <v>4619</v>
      </c>
      <c r="O1265">
        <v>54.233600000000003</v>
      </c>
      <c r="P1265" t="s">
        <v>12</v>
      </c>
    </row>
    <row r="1266" spans="1:16" hidden="1" x14ac:dyDescent="0.25">
      <c r="A1266" t="s">
        <v>17</v>
      </c>
      <c r="B1266" t="s">
        <v>199</v>
      </c>
      <c r="C1266" t="s">
        <v>566</v>
      </c>
      <c r="D1266" t="s">
        <v>388</v>
      </c>
      <c r="E1266" t="s">
        <v>389</v>
      </c>
      <c r="F1266" t="s">
        <v>202</v>
      </c>
      <c r="G1266">
        <v>145393</v>
      </c>
      <c r="H1266" s="9">
        <v>10</v>
      </c>
      <c r="I1266" s="1">
        <v>45397</v>
      </c>
      <c r="J1266">
        <v>4</v>
      </c>
      <c r="K1266">
        <v>2024</v>
      </c>
      <c r="L1266" t="s">
        <v>15</v>
      </c>
      <c r="M1266">
        <v>18</v>
      </c>
      <c r="N1266" t="s">
        <v>4619</v>
      </c>
      <c r="O1266">
        <v>28.0518</v>
      </c>
      <c r="P1266" t="s">
        <v>12</v>
      </c>
    </row>
    <row r="1267" spans="1:16" hidden="1" x14ac:dyDescent="0.25">
      <c r="A1267" t="s">
        <v>17</v>
      </c>
      <c r="B1267" t="s">
        <v>202</v>
      </c>
      <c r="C1267" t="s">
        <v>565</v>
      </c>
      <c r="D1267" t="s">
        <v>264</v>
      </c>
      <c r="E1267" t="s">
        <v>265</v>
      </c>
      <c r="F1267" t="s">
        <v>202</v>
      </c>
      <c r="G1267">
        <v>145393</v>
      </c>
      <c r="H1267" s="9">
        <v>10</v>
      </c>
      <c r="I1267" s="1">
        <v>45397</v>
      </c>
      <c r="J1267">
        <v>4</v>
      </c>
      <c r="K1267">
        <v>2024</v>
      </c>
      <c r="L1267" t="s">
        <v>15</v>
      </c>
      <c r="M1267">
        <v>3.5</v>
      </c>
      <c r="N1267" t="s">
        <v>4619</v>
      </c>
      <c r="O1267">
        <v>5.4545000000000003</v>
      </c>
      <c r="P1267" t="s">
        <v>12</v>
      </c>
    </row>
    <row r="1268" spans="1:16" hidden="1" x14ac:dyDescent="0.25">
      <c r="A1268" t="s">
        <v>17</v>
      </c>
      <c r="B1268" t="s">
        <v>112</v>
      </c>
      <c r="C1268" t="s">
        <v>457</v>
      </c>
      <c r="D1268" t="s">
        <v>256</v>
      </c>
      <c r="E1268" t="s">
        <v>257</v>
      </c>
      <c r="F1268" t="s">
        <v>1638</v>
      </c>
      <c r="G1268">
        <v>145377</v>
      </c>
      <c r="H1268" s="9">
        <v>15</v>
      </c>
      <c r="I1268" s="1">
        <v>45392</v>
      </c>
      <c r="J1268">
        <v>4</v>
      </c>
      <c r="K1268">
        <v>2024</v>
      </c>
      <c r="L1268" t="s">
        <v>15</v>
      </c>
      <c r="M1268">
        <v>74.5</v>
      </c>
      <c r="N1268" t="s">
        <v>4616</v>
      </c>
      <c r="O1268">
        <v>116.1035</v>
      </c>
      <c r="P1268" t="s">
        <v>30</v>
      </c>
    </row>
    <row r="1269" spans="1:16" hidden="1" x14ac:dyDescent="0.25">
      <c r="A1269" t="s">
        <v>17</v>
      </c>
      <c r="B1269" t="s">
        <v>112</v>
      </c>
      <c r="C1269" t="s">
        <v>458</v>
      </c>
      <c r="D1269" t="s">
        <v>258</v>
      </c>
      <c r="E1269" t="s">
        <v>259</v>
      </c>
      <c r="F1269" t="s">
        <v>1638</v>
      </c>
      <c r="G1269">
        <v>145377</v>
      </c>
      <c r="H1269" s="9">
        <v>15</v>
      </c>
      <c r="I1269" s="1">
        <v>45392</v>
      </c>
      <c r="J1269">
        <v>4</v>
      </c>
      <c r="K1269">
        <v>2024</v>
      </c>
      <c r="L1269" t="s">
        <v>15</v>
      </c>
      <c r="M1269">
        <v>85.49</v>
      </c>
      <c r="N1269" t="s">
        <v>4616</v>
      </c>
      <c r="O1269">
        <v>133.23070000000001</v>
      </c>
      <c r="P1269" t="s">
        <v>30</v>
      </c>
    </row>
    <row r="1270" spans="1:16" hidden="1" x14ac:dyDescent="0.25">
      <c r="A1270" t="s">
        <v>17</v>
      </c>
      <c r="B1270" t="s">
        <v>103</v>
      </c>
      <c r="C1270" t="s">
        <v>481</v>
      </c>
      <c r="D1270" t="s">
        <v>374</v>
      </c>
      <c r="E1270" t="s">
        <v>375</v>
      </c>
      <c r="F1270" t="s">
        <v>1603</v>
      </c>
      <c r="G1270">
        <v>145377</v>
      </c>
      <c r="H1270" s="9">
        <v>10</v>
      </c>
      <c r="I1270" s="1">
        <v>45392</v>
      </c>
      <c r="J1270">
        <v>4</v>
      </c>
      <c r="K1270">
        <v>2024</v>
      </c>
      <c r="L1270" t="s">
        <v>15</v>
      </c>
      <c r="M1270">
        <v>46.55</v>
      </c>
      <c r="N1270" t="s">
        <v>4616</v>
      </c>
      <c r="O1270">
        <v>72.545199999999994</v>
      </c>
      <c r="P1270" t="s">
        <v>30</v>
      </c>
    </row>
    <row r="1271" spans="1:16" hidden="1" x14ac:dyDescent="0.25">
      <c r="A1271" t="s">
        <v>17</v>
      </c>
      <c r="B1271" t="s">
        <v>103</v>
      </c>
      <c r="C1271" t="s">
        <v>459</v>
      </c>
      <c r="D1271" t="s">
        <v>378</v>
      </c>
      <c r="E1271" t="s">
        <v>379</v>
      </c>
      <c r="F1271" t="s">
        <v>1603</v>
      </c>
      <c r="G1271">
        <v>145377</v>
      </c>
      <c r="H1271" s="9">
        <v>35</v>
      </c>
      <c r="I1271" s="1">
        <v>45392</v>
      </c>
      <c r="J1271">
        <v>4</v>
      </c>
      <c r="K1271">
        <v>2024</v>
      </c>
      <c r="L1271" t="s">
        <v>15</v>
      </c>
      <c r="M1271">
        <v>25.78</v>
      </c>
      <c r="N1271" t="s">
        <v>4616</v>
      </c>
      <c r="O1271">
        <v>40.176499999999997</v>
      </c>
      <c r="P1271" t="s">
        <v>30</v>
      </c>
    </row>
    <row r="1272" spans="1:16" hidden="1" x14ac:dyDescent="0.25">
      <c r="A1272" t="s">
        <v>17</v>
      </c>
      <c r="B1272" t="s">
        <v>103</v>
      </c>
      <c r="C1272" t="s">
        <v>452</v>
      </c>
      <c r="D1272" t="s">
        <v>376</v>
      </c>
      <c r="E1272" t="s">
        <v>377</v>
      </c>
      <c r="F1272" t="s">
        <v>202</v>
      </c>
      <c r="G1272">
        <v>145377</v>
      </c>
      <c r="H1272" s="9">
        <v>10</v>
      </c>
      <c r="I1272" s="1">
        <v>45392</v>
      </c>
      <c r="J1272">
        <v>4</v>
      </c>
      <c r="K1272">
        <v>2024</v>
      </c>
      <c r="L1272" t="s">
        <v>15</v>
      </c>
      <c r="M1272">
        <v>34.36</v>
      </c>
      <c r="N1272" t="s">
        <v>4616</v>
      </c>
      <c r="O1272">
        <v>53.547899999999998</v>
      </c>
      <c r="P1272" t="s">
        <v>30</v>
      </c>
    </row>
    <row r="1273" spans="1:16" hidden="1" x14ac:dyDescent="0.25">
      <c r="A1273" t="s">
        <v>17</v>
      </c>
      <c r="B1273" t="s">
        <v>103</v>
      </c>
      <c r="C1273" t="s">
        <v>510</v>
      </c>
      <c r="D1273" t="s">
        <v>295</v>
      </c>
      <c r="E1273" t="s">
        <v>296</v>
      </c>
      <c r="F1273" t="s">
        <v>202</v>
      </c>
      <c r="G1273">
        <v>145377</v>
      </c>
      <c r="H1273" s="9">
        <v>3</v>
      </c>
      <c r="I1273" s="1">
        <v>45392</v>
      </c>
      <c r="J1273">
        <v>4</v>
      </c>
      <c r="K1273">
        <v>2024</v>
      </c>
      <c r="L1273" t="s">
        <v>15</v>
      </c>
      <c r="M1273">
        <v>41.98</v>
      </c>
      <c r="N1273" t="s">
        <v>4616</v>
      </c>
      <c r="O1273">
        <v>65.423100000000005</v>
      </c>
      <c r="P1273" t="s">
        <v>30</v>
      </c>
    </row>
    <row r="1274" spans="1:16" hidden="1" x14ac:dyDescent="0.25">
      <c r="A1274" t="s">
        <v>17</v>
      </c>
      <c r="B1274" t="s">
        <v>199</v>
      </c>
      <c r="C1274" t="s">
        <v>482</v>
      </c>
      <c r="D1274" t="s">
        <v>359</v>
      </c>
      <c r="E1274" t="s">
        <v>360</v>
      </c>
      <c r="F1274" t="s">
        <v>202</v>
      </c>
      <c r="G1274">
        <v>145377</v>
      </c>
      <c r="H1274" s="9">
        <v>5</v>
      </c>
      <c r="I1274" s="1">
        <v>45392</v>
      </c>
      <c r="J1274">
        <v>4</v>
      </c>
      <c r="K1274">
        <v>2024</v>
      </c>
      <c r="L1274" t="s">
        <v>15</v>
      </c>
      <c r="M1274">
        <v>39.32</v>
      </c>
      <c r="N1274" t="s">
        <v>4616</v>
      </c>
      <c r="O1274">
        <v>61.277700000000003</v>
      </c>
      <c r="P1274" t="s">
        <v>30</v>
      </c>
    </row>
    <row r="1275" spans="1:16" hidden="1" x14ac:dyDescent="0.25">
      <c r="A1275" t="s">
        <v>17</v>
      </c>
      <c r="B1275" t="s">
        <v>202</v>
      </c>
      <c r="C1275" t="s">
        <v>465</v>
      </c>
      <c r="D1275" t="s">
        <v>324</v>
      </c>
      <c r="E1275" t="s">
        <v>325</v>
      </c>
      <c r="F1275" t="s">
        <v>202</v>
      </c>
      <c r="G1275">
        <v>145377</v>
      </c>
      <c r="H1275" s="9">
        <v>10</v>
      </c>
      <c r="I1275" s="1">
        <v>45392</v>
      </c>
      <c r="J1275">
        <v>4</v>
      </c>
      <c r="K1275">
        <v>2024</v>
      </c>
      <c r="L1275" t="s">
        <v>15</v>
      </c>
      <c r="M1275">
        <v>18.2</v>
      </c>
      <c r="N1275" t="s">
        <v>4616</v>
      </c>
      <c r="O1275">
        <v>28.363499999999998</v>
      </c>
      <c r="P1275" t="s">
        <v>30</v>
      </c>
    </row>
    <row r="1276" spans="1:16" hidden="1" x14ac:dyDescent="0.25">
      <c r="A1276" t="s">
        <v>17</v>
      </c>
      <c r="B1276" t="s">
        <v>202</v>
      </c>
      <c r="C1276" t="s">
        <v>484</v>
      </c>
      <c r="D1276" t="s">
        <v>346</v>
      </c>
      <c r="E1276" t="s">
        <v>347</v>
      </c>
      <c r="F1276" t="s">
        <v>202</v>
      </c>
      <c r="G1276">
        <v>145377</v>
      </c>
      <c r="H1276" s="9">
        <v>10</v>
      </c>
      <c r="I1276" s="1">
        <v>45392</v>
      </c>
      <c r="J1276">
        <v>4</v>
      </c>
      <c r="K1276">
        <v>2024</v>
      </c>
      <c r="L1276" t="s">
        <v>15</v>
      </c>
      <c r="M1276">
        <v>30.83</v>
      </c>
      <c r="N1276" t="s">
        <v>4616</v>
      </c>
      <c r="O1276">
        <v>48.046599999999998</v>
      </c>
      <c r="P1276" t="s">
        <v>30</v>
      </c>
    </row>
    <row r="1277" spans="1:16" hidden="1" x14ac:dyDescent="0.25">
      <c r="A1277" t="s">
        <v>17</v>
      </c>
      <c r="B1277" t="s">
        <v>112</v>
      </c>
      <c r="C1277" t="s">
        <v>462</v>
      </c>
      <c r="D1277" t="s">
        <v>272</v>
      </c>
      <c r="E1277" t="s">
        <v>273</v>
      </c>
      <c r="F1277" t="s">
        <v>1672</v>
      </c>
      <c r="G1277">
        <v>145377</v>
      </c>
      <c r="H1277" s="9">
        <v>10</v>
      </c>
      <c r="I1277" s="1">
        <v>45392</v>
      </c>
      <c r="J1277">
        <v>4</v>
      </c>
      <c r="K1277">
        <v>2024</v>
      </c>
      <c r="L1277" t="s">
        <v>15</v>
      </c>
      <c r="M1277">
        <v>100.14</v>
      </c>
      <c r="N1277" t="s">
        <v>4616</v>
      </c>
      <c r="O1277">
        <v>156.06180000000001</v>
      </c>
      <c r="P1277" t="s">
        <v>30</v>
      </c>
    </row>
    <row r="1278" spans="1:16" hidden="1" x14ac:dyDescent="0.25">
      <c r="A1278" t="s">
        <v>17</v>
      </c>
      <c r="B1278" t="s">
        <v>112</v>
      </c>
      <c r="C1278" t="s">
        <v>463</v>
      </c>
      <c r="D1278" t="s">
        <v>274</v>
      </c>
      <c r="E1278" t="s">
        <v>275</v>
      </c>
      <c r="F1278" t="s">
        <v>1672</v>
      </c>
      <c r="G1278">
        <v>145377</v>
      </c>
      <c r="H1278" s="9">
        <v>10</v>
      </c>
      <c r="I1278" s="1">
        <v>45392</v>
      </c>
      <c r="J1278">
        <v>4</v>
      </c>
      <c r="K1278">
        <v>2024</v>
      </c>
      <c r="L1278" t="s">
        <v>15</v>
      </c>
      <c r="M1278">
        <v>58.37</v>
      </c>
      <c r="N1278" t="s">
        <v>4616</v>
      </c>
      <c r="O1278">
        <v>90.965900000000005</v>
      </c>
      <c r="P1278" t="s">
        <v>30</v>
      </c>
    </row>
    <row r="1279" spans="1:16" hidden="1" x14ac:dyDescent="0.25">
      <c r="A1279" t="s">
        <v>17</v>
      </c>
      <c r="B1279" t="s">
        <v>112</v>
      </c>
      <c r="C1279" t="s">
        <v>464</v>
      </c>
      <c r="D1279" t="s">
        <v>276</v>
      </c>
      <c r="E1279" t="s">
        <v>277</v>
      </c>
      <c r="F1279" t="s">
        <v>1672</v>
      </c>
      <c r="G1279">
        <v>145377</v>
      </c>
      <c r="H1279" s="9">
        <v>10</v>
      </c>
      <c r="I1279" s="1">
        <v>45392</v>
      </c>
      <c r="J1279">
        <v>4</v>
      </c>
      <c r="K1279">
        <v>2024</v>
      </c>
      <c r="L1279" t="s">
        <v>15</v>
      </c>
      <c r="M1279">
        <v>81.17</v>
      </c>
      <c r="N1279" t="s">
        <v>4616</v>
      </c>
      <c r="O1279">
        <v>126.4982</v>
      </c>
      <c r="P1279" t="s">
        <v>30</v>
      </c>
    </row>
    <row r="1280" spans="1:16" hidden="1" x14ac:dyDescent="0.25">
      <c r="A1280" t="s">
        <v>17</v>
      </c>
      <c r="B1280" t="s">
        <v>26</v>
      </c>
      <c r="C1280" t="s">
        <v>590</v>
      </c>
      <c r="D1280" t="s">
        <v>28</v>
      </c>
      <c r="E1280" t="s">
        <v>28</v>
      </c>
      <c r="F1280" t="s">
        <v>202</v>
      </c>
      <c r="G1280">
        <v>145372</v>
      </c>
      <c r="H1280" s="9">
        <v>600</v>
      </c>
      <c r="I1280" s="1">
        <v>45499</v>
      </c>
      <c r="J1280">
        <v>7</v>
      </c>
      <c r="K1280">
        <v>2024</v>
      </c>
      <c r="L1280" t="s">
        <v>25</v>
      </c>
      <c r="M1280">
        <v>0.03</v>
      </c>
      <c r="N1280" t="s">
        <v>4619</v>
      </c>
      <c r="O1280">
        <v>4.6800000000000001E-2</v>
      </c>
      <c r="P1280" t="s">
        <v>12</v>
      </c>
    </row>
    <row r="1281" spans="1:16" hidden="1" x14ac:dyDescent="0.25">
      <c r="A1281" t="s">
        <v>17</v>
      </c>
      <c r="B1281" t="s">
        <v>26</v>
      </c>
      <c r="C1281" t="s">
        <v>591</v>
      </c>
      <c r="D1281" t="s">
        <v>29</v>
      </c>
      <c r="E1281" t="s">
        <v>29</v>
      </c>
      <c r="F1281" t="s">
        <v>202</v>
      </c>
      <c r="G1281">
        <v>145372</v>
      </c>
      <c r="H1281" s="9">
        <v>1085</v>
      </c>
      <c r="I1281" s="1">
        <v>45499</v>
      </c>
      <c r="J1281">
        <v>7</v>
      </c>
      <c r="K1281">
        <v>2024</v>
      </c>
      <c r="L1281" t="s">
        <v>25</v>
      </c>
      <c r="M1281">
        <v>0.1</v>
      </c>
      <c r="N1281" t="s">
        <v>4619</v>
      </c>
      <c r="O1281">
        <v>0.15579999999999999</v>
      </c>
      <c r="P1281" t="s">
        <v>12</v>
      </c>
    </row>
    <row r="1282" spans="1:16" hidden="1" x14ac:dyDescent="0.25">
      <c r="A1282" t="s">
        <v>17</v>
      </c>
      <c r="B1282" t="s">
        <v>26</v>
      </c>
      <c r="C1282" t="s">
        <v>612</v>
      </c>
      <c r="D1282" t="s">
        <v>24</v>
      </c>
      <c r="E1282" t="s">
        <v>24</v>
      </c>
      <c r="F1282" t="s">
        <v>202</v>
      </c>
      <c r="G1282">
        <v>145372</v>
      </c>
      <c r="H1282" s="9">
        <v>100</v>
      </c>
      <c r="I1282" s="1">
        <v>45499</v>
      </c>
      <c r="J1282">
        <v>7</v>
      </c>
      <c r="K1282">
        <v>2024</v>
      </c>
      <c r="L1282" t="s">
        <v>25</v>
      </c>
      <c r="M1282">
        <v>0.1</v>
      </c>
      <c r="N1282" t="s">
        <v>4619</v>
      </c>
      <c r="O1282">
        <v>0.15579999999999999</v>
      </c>
      <c r="P1282" t="s">
        <v>12</v>
      </c>
    </row>
    <row r="1283" spans="1:16" hidden="1" x14ac:dyDescent="0.25">
      <c r="A1283" t="s">
        <v>17</v>
      </c>
      <c r="B1283" t="s">
        <v>26</v>
      </c>
      <c r="C1283" t="s">
        <v>613</v>
      </c>
      <c r="D1283" t="s">
        <v>27</v>
      </c>
      <c r="E1283" t="s">
        <v>27</v>
      </c>
      <c r="F1283" t="s">
        <v>202</v>
      </c>
      <c r="G1283">
        <v>145372</v>
      </c>
      <c r="H1283" s="9">
        <v>100</v>
      </c>
      <c r="I1283" s="1">
        <v>45499</v>
      </c>
      <c r="J1283">
        <v>7</v>
      </c>
      <c r="K1283">
        <v>2024</v>
      </c>
      <c r="L1283" t="s">
        <v>25</v>
      </c>
      <c r="M1283">
        <v>0.11</v>
      </c>
      <c r="N1283" t="s">
        <v>4619</v>
      </c>
      <c r="O1283">
        <v>0.1714</v>
      </c>
      <c r="P1283" t="s">
        <v>12</v>
      </c>
    </row>
    <row r="1284" spans="1:16" hidden="1" x14ac:dyDescent="0.25">
      <c r="A1284" t="s">
        <v>17</v>
      </c>
      <c r="B1284" t="s">
        <v>26</v>
      </c>
      <c r="C1284" t="s">
        <v>592</v>
      </c>
      <c r="D1284" t="s">
        <v>131</v>
      </c>
      <c r="E1284" t="s">
        <v>132</v>
      </c>
      <c r="F1284" t="s">
        <v>202</v>
      </c>
      <c r="G1284">
        <v>145372</v>
      </c>
      <c r="H1284" s="9">
        <v>2030</v>
      </c>
      <c r="I1284" s="1">
        <v>45499</v>
      </c>
      <c r="J1284">
        <v>7</v>
      </c>
      <c r="K1284">
        <v>2024</v>
      </c>
      <c r="L1284" t="s">
        <v>25</v>
      </c>
      <c r="M1284">
        <v>0.47</v>
      </c>
      <c r="N1284" t="s">
        <v>4619</v>
      </c>
      <c r="O1284">
        <v>0.73250000000000004</v>
      </c>
      <c r="P1284" t="s">
        <v>12</v>
      </c>
    </row>
    <row r="1285" spans="1:16" hidden="1" x14ac:dyDescent="0.25">
      <c r="A1285" t="s">
        <v>17</v>
      </c>
      <c r="B1285" t="s">
        <v>26</v>
      </c>
      <c r="C1285" t="s">
        <v>593</v>
      </c>
      <c r="D1285" t="s">
        <v>188</v>
      </c>
      <c r="E1285" t="s">
        <v>188</v>
      </c>
      <c r="F1285" t="s">
        <v>202</v>
      </c>
      <c r="G1285">
        <v>145372</v>
      </c>
      <c r="H1285" s="9">
        <v>50</v>
      </c>
      <c r="I1285" s="1">
        <v>45499</v>
      </c>
      <c r="J1285">
        <v>7</v>
      </c>
      <c r="K1285">
        <v>2024</v>
      </c>
      <c r="L1285" t="s">
        <v>25</v>
      </c>
      <c r="M1285">
        <v>2.5</v>
      </c>
      <c r="N1285" t="s">
        <v>4619</v>
      </c>
      <c r="O1285">
        <v>3.8961000000000001</v>
      </c>
      <c r="P1285" t="s">
        <v>12</v>
      </c>
    </row>
    <row r="1286" spans="1:16" hidden="1" x14ac:dyDescent="0.25">
      <c r="A1286" t="s">
        <v>17</v>
      </c>
      <c r="B1286" t="s">
        <v>26</v>
      </c>
      <c r="C1286" t="s">
        <v>614</v>
      </c>
      <c r="D1286" t="s">
        <v>187</v>
      </c>
      <c r="E1286" t="s">
        <v>187</v>
      </c>
      <c r="F1286" t="s">
        <v>202</v>
      </c>
      <c r="G1286">
        <v>145372</v>
      </c>
      <c r="H1286" s="9">
        <v>25</v>
      </c>
      <c r="I1286" s="1">
        <v>45499</v>
      </c>
      <c r="J1286">
        <v>7</v>
      </c>
      <c r="K1286">
        <v>2024</v>
      </c>
      <c r="L1286" t="s">
        <v>25</v>
      </c>
      <c r="M1286">
        <v>5</v>
      </c>
      <c r="N1286" t="s">
        <v>4619</v>
      </c>
      <c r="O1286">
        <v>7.7922000000000002</v>
      </c>
      <c r="P1286" t="s">
        <v>12</v>
      </c>
    </row>
    <row r="1287" spans="1:16" hidden="1" x14ac:dyDescent="0.25">
      <c r="A1287" t="s">
        <v>17</v>
      </c>
      <c r="B1287" t="s">
        <v>16</v>
      </c>
      <c r="C1287" t="s">
        <v>594</v>
      </c>
      <c r="D1287" t="s">
        <v>135</v>
      </c>
      <c r="E1287" t="s">
        <v>136</v>
      </c>
      <c r="F1287" t="s">
        <v>202</v>
      </c>
      <c r="G1287">
        <v>145372</v>
      </c>
      <c r="H1287" s="9">
        <v>45</v>
      </c>
      <c r="I1287" s="1">
        <v>45499</v>
      </c>
      <c r="J1287">
        <v>7</v>
      </c>
      <c r="K1287">
        <v>2024</v>
      </c>
      <c r="L1287" t="s">
        <v>25</v>
      </c>
      <c r="M1287">
        <v>2.8</v>
      </c>
      <c r="N1287" t="s">
        <v>4619</v>
      </c>
      <c r="O1287">
        <v>4.3635999999999999</v>
      </c>
      <c r="P1287" t="s">
        <v>12</v>
      </c>
    </row>
    <row r="1288" spans="1:16" hidden="1" x14ac:dyDescent="0.25">
      <c r="A1288" t="s">
        <v>17</v>
      </c>
      <c r="B1288" t="s">
        <v>16</v>
      </c>
      <c r="C1288" t="s">
        <v>595</v>
      </c>
      <c r="D1288" t="s">
        <v>336</v>
      </c>
      <c r="E1288" t="s">
        <v>337</v>
      </c>
      <c r="F1288" t="s">
        <v>202</v>
      </c>
      <c r="G1288">
        <v>145372</v>
      </c>
      <c r="H1288" s="9">
        <v>50</v>
      </c>
      <c r="I1288" s="1">
        <v>45499</v>
      </c>
      <c r="J1288">
        <v>7</v>
      </c>
      <c r="K1288">
        <v>2024</v>
      </c>
      <c r="L1288" t="s">
        <v>25</v>
      </c>
      <c r="M1288">
        <v>18.5</v>
      </c>
      <c r="N1288" t="s">
        <v>4619</v>
      </c>
      <c r="O1288">
        <v>28.831099999999999</v>
      </c>
      <c r="P1288" t="s">
        <v>12</v>
      </c>
    </row>
    <row r="1289" spans="1:16" hidden="1" x14ac:dyDescent="0.25">
      <c r="A1289" t="s">
        <v>17</v>
      </c>
      <c r="B1289" t="s">
        <v>16</v>
      </c>
      <c r="C1289" t="s">
        <v>596</v>
      </c>
      <c r="D1289" t="s">
        <v>133</v>
      </c>
      <c r="E1289" t="s">
        <v>134</v>
      </c>
      <c r="F1289" t="s">
        <v>202</v>
      </c>
      <c r="G1289">
        <v>145372</v>
      </c>
      <c r="H1289" s="9">
        <v>75</v>
      </c>
      <c r="I1289" s="1">
        <v>45499</v>
      </c>
      <c r="J1289">
        <v>7</v>
      </c>
      <c r="K1289">
        <v>2024</v>
      </c>
      <c r="L1289" t="s">
        <v>25</v>
      </c>
      <c r="M1289">
        <v>9</v>
      </c>
      <c r="N1289" t="s">
        <v>4619</v>
      </c>
      <c r="O1289">
        <v>14.0259</v>
      </c>
      <c r="P1289" t="s">
        <v>12</v>
      </c>
    </row>
    <row r="1290" spans="1:16" hidden="1" x14ac:dyDescent="0.25">
      <c r="A1290" t="s">
        <v>17</v>
      </c>
      <c r="B1290" t="s">
        <v>118</v>
      </c>
      <c r="C1290" t="s">
        <v>568</v>
      </c>
      <c r="D1290" t="s">
        <v>116</v>
      </c>
      <c r="E1290" t="s">
        <v>117</v>
      </c>
      <c r="F1290" t="s">
        <v>202</v>
      </c>
      <c r="G1290">
        <v>145363</v>
      </c>
      <c r="H1290" s="9">
        <v>20</v>
      </c>
      <c r="I1290" s="1">
        <v>45529</v>
      </c>
      <c r="J1290">
        <v>8</v>
      </c>
      <c r="K1290">
        <v>2024</v>
      </c>
      <c r="L1290" t="s">
        <v>820</v>
      </c>
      <c r="M1290">
        <v>80</v>
      </c>
      <c r="N1290" t="s">
        <v>4618</v>
      </c>
      <c r="O1290">
        <v>124.67489999999999</v>
      </c>
      <c r="P1290" t="s">
        <v>12</v>
      </c>
    </row>
    <row r="1291" spans="1:16" hidden="1" x14ac:dyDescent="0.25">
      <c r="A1291" t="s">
        <v>17</v>
      </c>
      <c r="B1291" t="s">
        <v>118</v>
      </c>
      <c r="C1291" t="s">
        <v>516</v>
      </c>
      <c r="D1291" t="s">
        <v>124</v>
      </c>
      <c r="E1291" t="s">
        <v>125</v>
      </c>
      <c r="F1291" t="s">
        <v>202</v>
      </c>
      <c r="G1291">
        <v>145363</v>
      </c>
      <c r="H1291" s="9">
        <v>25</v>
      </c>
      <c r="I1291" s="1">
        <v>45529</v>
      </c>
      <c r="J1291">
        <v>8</v>
      </c>
      <c r="K1291">
        <v>2024</v>
      </c>
      <c r="L1291" t="s">
        <v>820</v>
      </c>
      <c r="M1291">
        <v>84</v>
      </c>
      <c r="N1291" t="s">
        <v>4618</v>
      </c>
      <c r="O1291">
        <v>130.90860000000001</v>
      </c>
      <c r="P1291" t="s">
        <v>12</v>
      </c>
    </row>
    <row r="1292" spans="1:16" hidden="1" x14ac:dyDescent="0.25">
      <c r="A1292" t="s">
        <v>17</v>
      </c>
      <c r="B1292" t="s">
        <v>202</v>
      </c>
      <c r="C1292" t="s">
        <v>598</v>
      </c>
      <c r="D1292" t="s">
        <v>236</v>
      </c>
      <c r="E1292" t="s">
        <v>237</v>
      </c>
      <c r="F1292" t="s">
        <v>202</v>
      </c>
      <c r="G1292">
        <v>145363</v>
      </c>
      <c r="H1292" s="9">
        <v>15</v>
      </c>
      <c r="I1292" s="1">
        <v>45529</v>
      </c>
      <c r="J1292">
        <v>8</v>
      </c>
      <c r="K1292">
        <v>2024</v>
      </c>
      <c r="L1292" t="s">
        <v>820</v>
      </c>
      <c r="M1292">
        <v>14.8</v>
      </c>
      <c r="N1292" t="s">
        <v>4618</v>
      </c>
      <c r="O1292">
        <v>23.064900000000002</v>
      </c>
      <c r="P1292" t="s">
        <v>12</v>
      </c>
    </row>
    <row r="1293" spans="1:16" hidden="1" x14ac:dyDescent="0.25">
      <c r="A1293" t="s">
        <v>17</v>
      </c>
      <c r="B1293" t="s">
        <v>202</v>
      </c>
      <c r="C1293" t="s">
        <v>624</v>
      </c>
      <c r="D1293" t="s">
        <v>234</v>
      </c>
      <c r="E1293" t="s">
        <v>235</v>
      </c>
      <c r="F1293" t="s">
        <v>202</v>
      </c>
      <c r="G1293">
        <v>145363</v>
      </c>
      <c r="H1293" s="9">
        <v>15</v>
      </c>
      <c r="I1293" s="1">
        <v>45529</v>
      </c>
      <c r="J1293">
        <v>8</v>
      </c>
      <c r="K1293">
        <v>2024</v>
      </c>
      <c r="L1293" t="s">
        <v>820</v>
      </c>
      <c r="M1293">
        <v>14.8</v>
      </c>
      <c r="N1293" t="s">
        <v>4618</v>
      </c>
      <c r="O1293">
        <v>23.064900000000002</v>
      </c>
      <c r="P1293" t="s">
        <v>12</v>
      </c>
    </row>
    <row r="1294" spans="1:16" hidden="1" x14ac:dyDescent="0.25">
      <c r="A1294" t="s">
        <v>192</v>
      </c>
      <c r="B1294" t="s">
        <v>16</v>
      </c>
      <c r="C1294" t="s">
        <v>4531</v>
      </c>
      <c r="D1294" t="s">
        <v>4532</v>
      </c>
      <c r="E1294" t="s">
        <v>4532</v>
      </c>
      <c r="F1294" t="s">
        <v>202</v>
      </c>
      <c r="G1294">
        <v>145363</v>
      </c>
      <c r="H1294" s="9">
        <v>1</v>
      </c>
      <c r="I1294" s="1">
        <v>45529</v>
      </c>
      <c r="J1294">
        <v>8</v>
      </c>
      <c r="K1294">
        <v>2024</v>
      </c>
      <c r="L1294" t="s">
        <v>820</v>
      </c>
      <c r="M1294">
        <v>276.5</v>
      </c>
      <c r="N1294" t="s">
        <v>4615</v>
      </c>
      <c r="O1294">
        <v>430.90750000000003</v>
      </c>
      <c r="P1294" t="s">
        <v>12</v>
      </c>
    </row>
    <row r="1295" spans="1:16" hidden="1" x14ac:dyDescent="0.25">
      <c r="A1295" t="s">
        <v>17</v>
      </c>
      <c r="B1295" t="s">
        <v>26</v>
      </c>
      <c r="C1295" t="s">
        <v>556</v>
      </c>
      <c r="D1295" t="s">
        <v>171</v>
      </c>
      <c r="E1295" t="s">
        <v>172</v>
      </c>
      <c r="F1295" t="s">
        <v>202</v>
      </c>
      <c r="G1295">
        <v>145342</v>
      </c>
      <c r="H1295" s="9">
        <v>25</v>
      </c>
      <c r="I1295" s="1">
        <v>45474</v>
      </c>
      <c r="J1295">
        <v>7</v>
      </c>
      <c r="K1295">
        <v>2024</v>
      </c>
      <c r="L1295" t="s">
        <v>820</v>
      </c>
      <c r="M1295">
        <v>6.28</v>
      </c>
      <c r="N1295" t="s">
        <v>4616</v>
      </c>
      <c r="O1295">
        <v>9.7870000000000008</v>
      </c>
      <c r="P1295" t="s">
        <v>12</v>
      </c>
    </row>
    <row r="1296" spans="1:16" hidden="1" x14ac:dyDescent="0.25">
      <c r="A1296" t="s">
        <v>17</v>
      </c>
      <c r="B1296" t="s">
        <v>202</v>
      </c>
      <c r="C1296" t="s">
        <v>493</v>
      </c>
      <c r="D1296" t="s">
        <v>262</v>
      </c>
      <c r="E1296" t="s">
        <v>263</v>
      </c>
      <c r="F1296" t="s">
        <v>202</v>
      </c>
      <c r="G1296">
        <v>145342</v>
      </c>
      <c r="H1296" s="9">
        <v>25</v>
      </c>
      <c r="I1296" s="1">
        <v>45474</v>
      </c>
      <c r="J1296">
        <v>7</v>
      </c>
      <c r="K1296">
        <v>2024</v>
      </c>
      <c r="L1296" t="s">
        <v>820</v>
      </c>
      <c r="M1296">
        <v>17.64</v>
      </c>
      <c r="N1296" t="s">
        <v>4616</v>
      </c>
      <c r="O1296">
        <v>27.4908</v>
      </c>
      <c r="P1296" t="s">
        <v>12</v>
      </c>
    </row>
    <row r="1297" spans="1:16" hidden="1" x14ac:dyDescent="0.25">
      <c r="A1297" t="s">
        <v>17</v>
      </c>
      <c r="B1297" t="s">
        <v>26</v>
      </c>
      <c r="C1297" t="s">
        <v>488</v>
      </c>
      <c r="D1297" t="s">
        <v>163</v>
      </c>
      <c r="E1297" t="s">
        <v>164</v>
      </c>
      <c r="F1297" t="s">
        <v>202</v>
      </c>
      <c r="G1297">
        <v>145342</v>
      </c>
      <c r="H1297" s="9">
        <v>25</v>
      </c>
      <c r="I1297" s="1">
        <v>45474</v>
      </c>
      <c r="J1297">
        <v>7</v>
      </c>
      <c r="K1297">
        <v>2024</v>
      </c>
      <c r="L1297" t="s">
        <v>820</v>
      </c>
      <c r="M1297">
        <v>0.4</v>
      </c>
      <c r="N1297" t="s">
        <v>4616</v>
      </c>
      <c r="O1297">
        <v>0.62339999999999995</v>
      </c>
      <c r="P1297" t="s">
        <v>12</v>
      </c>
    </row>
    <row r="1298" spans="1:16" hidden="1" x14ac:dyDescent="0.25">
      <c r="A1298" t="s">
        <v>17</v>
      </c>
      <c r="B1298" t="s">
        <v>26</v>
      </c>
      <c r="C1298" t="s">
        <v>497</v>
      </c>
      <c r="D1298" t="s">
        <v>169</v>
      </c>
      <c r="E1298" t="s">
        <v>170</v>
      </c>
      <c r="F1298" t="s">
        <v>202</v>
      </c>
      <c r="G1298">
        <v>145342</v>
      </c>
      <c r="H1298" s="9">
        <v>25</v>
      </c>
      <c r="I1298" s="1">
        <v>45474</v>
      </c>
      <c r="J1298">
        <v>7</v>
      </c>
      <c r="K1298">
        <v>2024</v>
      </c>
      <c r="L1298" t="s">
        <v>820</v>
      </c>
      <c r="M1298">
        <v>6.7</v>
      </c>
      <c r="N1298" t="s">
        <v>4616</v>
      </c>
      <c r="O1298">
        <v>10.4415</v>
      </c>
      <c r="P1298" t="s">
        <v>12</v>
      </c>
    </row>
    <row r="1299" spans="1:16" hidden="1" x14ac:dyDescent="0.25">
      <c r="A1299" t="s">
        <v>17</v>
      </c>
      <c r="B1299" t="s">
        <v>26</v>
      </c>
      <c r="C1299" t="s">
        <v>503</v>
      </c>
      <c r="D1299" t="s">
        <v>167</v>
      </c>
      <c r="E1299" t="s">
        <v>168</v>
      </c>
      <c r="F1299" t="s">
        <v>202</v>
      </c>
      <c r="G1299">
        <v>145342</v>
      </c>
      <c r="H1299" s="9">
        <v>45</v>
      </c>
      <c r="I1299" s="1">
        <v>45474</v>
      </c>
      <c r="J1299">
        <v>7</v>
      </c>
      <c r="K1299">
        <v>2024</v>
      </c>
      <c r="L1299" t="s">
        <v>820</v>
      </c>
      <c r="M1299">
        <v>5.76</v>
      </c>
      <c r="N1299" t="s">
        <v>4616</v>
      </c>
      <c r="O1299">
        <v>8.9765999999999995</v>
      </c>
      <c r="P1299" t="s">
        <v>12</v>
      </c>
    </row>
    <row r="1300" spans="1:16" hidden="1" x14ac:dyDescent="0.25">
      <c r="A1300" t="s">
        <v>17</v>
      </c>
      <c r="B1300" t="s">
        <v>26</v>
      </c>
      <c r="C1300" t="s">
        <v>633</v>
      </c>
      <c r="D1300" t="s">
        <v>155</v>
      </c>
      <c r="E1300" t="s">
        <v>156</v>
      </c>
      <c r="F1300" t="s">
        <v>202</v>
      </c>
      <c r="G1300">
        <v>145342</v>
      </c>
      <c r="H1300" s="9">
        <v>25</v>
      </c>
      <c r="I1300" s="1">
        <v>45474</v>
      </c>
      <c r="J1300">
        <v>7</v>
      </c>
      <c r="K1300">
        <v>2024</v>
      </c>
      <c r="L1300" t="s">
        <v>820</v>
      </c>
      <c r="M1300">
        <v>0.48</v>
      </c>
      <c r="N1300" t="s">
        <v>4616</v>
      </c>
      <c r="O1300">
        <v>0.748</v>
      </c>
      <c r="P1300" t="s">
        <v>12</v>
      </c>
    </row>
    <row r="1301" spans="1:16" hidden="1" x14ac:dyDescent="0.25">
      <c r="A1301" t="s">
        <v>17</v>
      </c>
      <c r="B1301" t="s">
        <v>26</v>
      </c>
      <c r="C1301" t="s">
        <v>456</v>
      </c>
      <c r="D1301" t="s">
        <v>173</v>
      </c>
      <c r="E1301" t="s">
        <v>174</v>
      </c>
      <c r="F1301" t="s">
        <v>202</v>
      </c>
      <c r="G1301">
        <v>145342</v>
      </c>
      <c r="H1301" s="9">
        <v>25</v>
      </c>
      <c r="I1301" s="1">
        <v>45474</v>
      </c>
      <c r="J1301">
        <v>7</v>
      </c>
      <c r="K1301">
        <v>2024</v>
      </c>
      <c r="L1301" t="s">
        <v>820</v>
      </c>
      <c r="M1301">
        <v>0.48</v>
      </c>
      <c r="N1301" t="s">
        <v>4616</v>
      </c>
      <c r="O1301">
        <v>0.748</v>
      </c>
      <c r="P1301" t="s">
        <v>12</v>
      </c>
    </row>
    <row r="1302" spans="1:16" hidden="1" x14ac:dyDescent="0.25">
      <c r="A1302" t="s">
        <v>17</v>
      </c>
      <c r="B1302" t="s">
        <v>26</v>
      </c>
      <c r="C1302" t="s">
        <v>631</v>
      </c>
      <c r="D1302" t="s">
        <v>161</v>
      </c>
      <c r="E1302" t="s">
        <v>162</v>
      </c>
      <c r="F1302" t="s">
        <v>202</v>
      </c>
      <c r="G1302">
        <v>145342</v>
      </c>
      <c r="H1302" s="9">
        <v>25</v>
      </c>
      <c r="I1302" s="1">
        <v>45474</v>
      </c>
      <c r="J1302">
        <v>7</v>
      </c>
      <c r="K1302">
        <v>2024</v>
      </c>
      <c r="L1302" t="s">
        <v>820</v>
      </c>
      <c r="M1302">
        <v>0.48</v>
      </c>
      <c r="N1302" t="s">
        <v>4616</v>
      </c>
      <c r="O1302">
        <v>0.748</v>
      </c>
      <c r="P1302" t="s">
        <v>12</v>
      </c>
    </row>
    <row r="1303" spans="1:16" hidden="1" x14ac:dyDescent="0.25">
      <c r="A1303" t="s">
        <v>17</v>
      </c>
      <c r="B1303" t="s">
        <v>26</v>
      </c>
      <c r="C1303" t="s">
        <v>495</v>
      </c>
      <c r="D1303" t="s">
        <v>153</v>
      </c>
      <c r="E1303" t="s">
        <v>154</v>
      </c>
      <c r="F1303" t="s">
        <v>202</v>
      </c>
      <c r="G1303">
        <v>145342</v>
      </c>
      <c r="H1303" s="9">
        <v>25</v>
      </c>
      <c r="I1303" s="1">
        <v>45474</v>
      </c>
      <c r="J1303">
        <v>7</v>
      </c>
      <c r="K1303">
        <v>2024</v>
      </c>
      <c r="L1303" t="s">
        <v>820</v>
      </c>
      <c r="M1303">
        <v>0.48</v>
      </c>
      <c r="N1303" t="s">
        <v>4616</v>
      </c>
      <c r="O1303">
        <v>0.748</v>
      </c>
      <c r="P1303" t="s">
        <v>12</v>
      </c>
    </row>
    <row r="1304" spans="1:16" hidden="1" x14ac:dyDescent="0.25">
      <c r="A1304" t="s">
        <v>17</v>
      </c>
      <c r="B1304" t="s">
        <v>26</v>
      </c>
      <c r="C1304" t="s">
        <v>553</v>
      </c>
      <c r="D1304" t="s">
        <v>149</v>
      </c>
      <c r="E1304" t="s">
        <v>150</v>
      </c>
      <c r="F1304" t="s">
        <v>202</v>
      </c>
      <c r="G1304">
        <v>145342</v>
      </c>
      <c r="H1304" s="9">
        <v>25</v>
      </c>
      <c r="I1304" s="1">
        <v>45474</v>
      </c>
      <c r="J1304">
        <v>7</v>
      </c>
      <c r="K1304">
        <v>2024</v>
      </c>
      <c r="L1304" t="s">
        <v>820</v>
      </c>
      <c r="M1304">
        <v>0.48</v>
      </c>
      <c r="N1304" t="s">
        <v>4616</v>
      </c>
      <c r="O1304">
        <v>0.748</v>
      </c>
      <c r="P1304" t="s">
        <v>12</v>
      </c>
    </row>
    <row r="1305" spans="1:16" hidden="1" x14ac:dyDescent="0.25">
      <c r="A1305" t="s">
        <v>17</v>
      </c>
      <c r="B1305" t="s">
        <v>26</v>
      </c>
      <c r="C1305" t="s">
        <v>3502</v>
      </c>
      <c r="D1305" t="s">
        <v>1388</v>
      </c>
      <c r="E1305" t="s">
        <v>1389</v>
      </c>
      <c r="F1305" t="s">
        <v>202</v>
      </c>
      <c r="G1305">
        <v>145342</v>
      </c>
      <c r="H1305" s="9">
        <v>25</v>
      </c>
      <c r="I1305" s="1">
        <v>45474</v>
      </c>
      <c r="J1305">
        <v>7</v>
      </c>
      <c r="K1305">
        <v>2024</v>
      </c>
      <c r="L1305" t="s">
        <v>820</v>
      </c>
      <c r="M1305">
        <v>0.2</v>
      </c>
      <c r="N1305" t="s">
        <v>4616</v>
      </c>
      <c r="O1305">
        <v>0.31169999999999998</v>
      </c>
      <c r="P1305" t="s">
        <v>12</v>
      </c>
    </row>
    <row r="1306" spans="1:16" hidden="1" x14ac:dyDescent="0.25">
      <c r="A1306" t="s">
        <v>17</v>
      </c>
      <c r="B1306" t="s">
        <v>26</v>
      </c>
      <c r="C1306" t="s">
        <v>3503</v>
      </c>
      <c r="D1306" t="s">
        <v>1390</v>
      </c>
      <c r="E1306" t="s">
        <v>1391</v>
      </c>
      <c r="F1306" t="s">
        <v>202</v>
      </c>
      <c r="G1306">
        <v>145342</v>
      </c>
      <c r="H1306" s="9">
        <v>30</v>
      </c>
      <c r="I1306" s="1">
        <v>45474</v>
      </c>
      <c r="J1306">
        <v>7</v>
      </c>
      <c r="K1306">
        <v>2024</v>
      </c>
      <c r="L1306" t="s">
        <v>820</v>
      </c>
      <c r="M1306">
        <v>0.48</v>
      </c>
      <c r="N1306" t="s">
        <v>4616</v>
      </c>
      <c r="O1306">
        <v>0.748</v>
      </c>
      <c r="P1306" t="s">
        <v>12</v>
      </c>
    </row>
    <row r="1307" spans="1:16" hidden="1" x14ac:dyDescent="0.25">
      <c r="A1307" t="s">
        <v>17</v>
      </c>
      <c r="B1307" t="s">
        <v>26</v>
      </c>
      <c r="C1307" t="s">
        <v>634</v>
      </c>
      <c r="D1307" t="s">
        <v>175</v>
      </c>
      <c r="E1307" t="s">
        <v>176</v>
      </c>
      <c r="F1307" t="s">
        <v>202</v>
      </c>
      <c r="G1307">
        <v>145342</v>
      </c>
      <c r="H1307" s="9">
        <v>30</v>
      </c>
      <c r="I1307" s="1">
        <v>45474</v>
      </c>
      <c r="J1307">
        <v>7</v>
      </c>
      <c r="K1307">
        <v>2024</v>
      </c>
      <c r="L1307" t="s">
        <v>820</v>
      </c>
      <c r="M1307">
        <v>7.04</v>
      </c>
      <c r="N1307" t="s">
        <v>4616</v>
      </c>
      <c r="O1307">
        <v>10.971399999999999</v>
      </c>
      <c r="P1307" t="s">
        <v>12</v>
      </c>
    </row>
    <row r="1308" spans="1:16" hidden="1" x14ac:dyDescent="0.25">
      <c r="A1308" t="s">
        <v>17</v>
      </c>
      <c r="B1308" t="s">
        <v>26</v>
      </c>
      <c r="C1308" t="s">
        <v>629</v>
      </c>
      <c r="D1308" t="s">
        <v>177</v>
      </c>
      <c r="E1308" t="s">
        <v>170</v>
      </c>
      <c r="F1308" t="s">
        <v>202</v>
      </c>
      <c r="G1308">
        <v>145342</v>
      </c>
      <c r="H1308" s="9">
        <v>25</v>
      </c>
      <c r="I1308" s="1">
        <v>45474</v>
      </c>
      <c r="J1308">
        <v>7</v>
      </c>
      <c r="K1308">
        <v>2024</v>
      </c>
      <c r="L1308" t="s">
        <v>820</v>
      </c>
      <c r="M1308">
        <v>6.03</v>
      </c>
      <c r="N1308" t="s">
        <v>4616</v>
      </c>
      <c r="O1308">
        <v>9.3973999999999993</v>
      </c>
      <c r="P1308" t="s">
        <v>12</v>
      </c>
    </row>
    <row r="1309" spans="1:16" hidden="1" x14ac:dyDescent="0.25">
      <c r="A1309" t="s">
        <v>17</v>
      </c>
      <c r="B1309" t="s">
        <v>26</v>
      </c>
      <c r="C1309" t="s">
        <v>498</v>
      </c>
      <c r="D1309" t="s">
        <v>139</v>
      </c>
      <c r="E1309" t="s">
        <v>140</v>
      </c>
      <c r="F1309" t="s">
        <v>202</v>
      </c>
      <c r="G1309">
        <v>145342</v>
      </c>
      <c r="H1309" s="9">
        <v>25</v>
      </c>
      <c r="I1309" s="1">
        <v>45474</v>
      </c>
      <c r="J1309">
        <v>7</v>
      </c>
      <c r="K1309">
        <v>2024</v>
      </c>
      <c r="L1309" t="s">
        <v>820</v>
      </c>
      <c r="M1309">
        <v>0.96</v>
      </c>
      <c r="N1309" t="s">
        <v>4616</v>
      </c>
      <c r="O1309">
        <v>1.4961</v>
      </c>
      <c r="P1309" t="s">
        <v>12</v>
      </c>
    </row>
    <row r="1310" spans="1:16" hidden="1" x14ac:dyDescent="0.25">
      <c r="A1310" t="s">
        <v>17</v>
      </c>
      <c r="B1310" t="s">
        <v>26</v>
      </c>
      <c r="C1310" t="s">
        <v>628</v>
      </c>
      <c r="D1310" t="s">
        <v>145</v>
      </c>
      <c r="E1310" t="s">
        <v>146</v>
      </c>
      <c r="F1310" t="s">
        <v>202</v>
      </c>
      <c r="G1310">
        <v>145342</v>
      </c>
      <c r="H1310" s="9">
        <v>25</v>
      </c>
      <c r="I1310" s="1">
        <v>45474</v>
      </c>
      <c r="J1310">
        <v>7</v>
      </c>
      <c r="K1310">
        <v>2024</v>
      </c>
      <c r="L1310" t="s">
        <v>820</v>
      </c>
      <c r="M1310">
        <v>3.7</v>
      </c>
      <c r="N1310" t="s">
        <v>4616</v>
      </c>
      <c r="O1310">
        <v>5.7662000000000004</v>
      </c>
      <c r="P1310" t="s">
        <v>12</v>
      </c>
    </row>
    <row r="1311" spans="1:16" hidden="1" x14ac:dyDescent="0.25">
      <c r="A1311" t="s">
        <v>17</v>
      </c>
      <c r="B1311" t="s">
        <v>202</v>
      </c>
      <c r="C1311" t="s">
        <v>484</v>
      </c>
      <c r="D1311" t="s">
        <v>346</v>
      </c>
      <c r="E1311" t="s">
        <v>347</v>
      </c>
      <c r="F1311" t="s">
        <v>202</v>
      </c>
      <c r="G1311">
        <v>145342</v>
      </c>
      <c r="H1311" s="9">
        <v>35</v>
      </c>
      <c r="I1311" s="1">
        <v>45474</v>
      </c>
      <c r="J1311">
        <v>7</v>
      </c>
      <c r="K1311">
        <v>2024</v>
      </c>
      <c r="L1311" t="s">
        <v>820</v>
      </c>
      <c r="M1311">
        <v>30.83</v>
      </c>
      <c r="N1311" t="s">
        <v>4616</v>
      </c>
      <c r="O1311">
        <v>48.046599999999998</v>
      </c>
      <c r="P1311" t="s">
        <v>12</v>
      </c>
    </row>
    <row r="1312" spans="1:16" hidden="1" x14ac:dyDescent="0.25">
      <c r="A1312" t="s">
        <v>17</v>
      </c>
      <c r="B1312" t="s">
        <v>26</v>
      </c>
      <c r="C1312" t="s">
        <v>555</v>
      </c>
      <c r="D1312" t="s">
        <v>143</v>
      </c>
      <c r="E1312" t="s">
        <v>144</v>
      </c>
      <c r="F1312" t="s">
        <v>202</v>
      </c>
      <c r="G1312">
        <v>145342</v>
      </c>
      <c r="H1312" s="9">
        <v>25</v>
      </c>
      <c r="I1312" s="1">
        <v>45474</v>
      </c>
      <c r="J1312">
        <v>7</v>
      </c>
      <c r="K1312">
        <v>2024</v>
      </c>
      <c r="L1312" t="s">
        <v>820</v>
      </c>
      <c r="M1312">
        <v>2.9</v>
      </c>
      <c r="N1312" t="s">
        <v>4616</v>
      </c>
      <c r="O1312">
        <v>4.5194999999999999</v>
      </c>
      <c r="P1312" t="s">
        <v>12</v>
      </c>
    </row>
    <row r="1313" spans="1:16" hidden="1" x14ac:dyDescent="0.25">
      <c r="A1313" t="s">
        <v>17</v>
      </c>
      <c r="B1313" t="s">
        <v>26</v>
      </c>
      <c r="C1313" t="s">
        <v>557</v>
      </c>
      <c r="D1313" t="s">
        <v>165</v>
      </c>
      <c r="E1313" t="s">
        <v>166</v>
      </c>
      <c r="F1313" t="s">
        <v>202</v>
      </c>
      <c r="G1313">
        <v>145342</v>
      </c>
      <c r="H1313" s="9">
        <v>50</v>
      </c>
      <c r="I1313" s="1">
        <v>45474</v>
      </c>
      <c r="J1313">
        <v>7</v>
      </c>
      <c r="K1313">
        <v>2024</v>
      </c>
      <c r="L1313" t="s">
        <v>820</v>
      </c>
      <c r="M1313">
        <v>3.51</v>
      </c>
      <c r="N1313" t="s">
        <v>4616</v>
      </c>
      <c r="O1313">
        <v>5.4701000000000004</v>
      </c>
      <c r="P1313" t="s">
        <v>12</v>
      </c>
    </row>
    <row r="1314" spans="1:16" hidden="1" x14ac:dyDescent="0.25">
      <c r="A1314" t="s">
        <v>17</v>
      </c>
      <c r="B1314" t="s">
        <v>26</v>
      </c>
      <c r="C1314" t="s">
        <v>490</v>
      </c>
      <c r="D1314" t="s">
        <v>141</v>
      </c>
      <c r="E1314" t="s">
        <v>142</v>
      </c>
      <c r="F1314" t="s">
        <v>202</v>
      </c>
      <c r="G1314">
        <v>145342</v>
      </c>
      <c r="H1314" s="9">
        <v>25</v>
      </c>
      <c r="I1314" s="1">
        <v>45474</v>
      </c>
      <c r="J1314">
        <v>7</v>
      </c>
      <c r="K1314">
        <v>2024</v>
      </c>
      <c r="L1314" t="s">
        <v>820</v>
      </c>
      <c r="M1314">
        <v>1.96</v>
      </c>
      <c r="N1314" t="s">
        <v>4616</v>
      </c>
      <c r="O1314">
        <v>3.0545</v>
      </c>
      <c r="P1314" t="s">
        <v>12</v>
      </c>
    </row>
    <row r="1315" spans="1:16" hidden="1" x14ac:dyDescent="0.25">
      <c r="A1315" t="s">
        <v>17</v>
      </c>
      <c r="B1315" t="s">
        <v>26</v>
      </c>
      <c r="C1315" t="s">
        <v>627</v>
      </c>
      <c r="D1315" t="s">
        <v>137</v>
      </c>
      <c r="E1315" t="s">
        <v>138</v>
      </c>
      <c r="F1315" t="s">
        <v>202</v>
      </c>
      <c r="G1315">
        <v>145342</v>
      </c>
      <c r="H1315" s="9">
        <v>25</v>
      </c>
      <c r="I1315" s="1">
        <v>45474</v>
      </c>
      <c r="J1315">
        <v>7</v>
      </c>
      <c r="K1315">
        <v>2024</v>
      </c>
      <c r="L1315" t="s">
        <v>820</v>
      </c>
      <c r="M1315">
        <v>0.23</v>
      </c>
      <c r="N1315" t="s">
        <v>4616</v>
      </c>
      <c r="O1315">
        <v>0.3584</v>
      </c>
      <c r="P1315" t="s">
        <v>12</v>
      </c>
    </row>
    <row r="1316" spans="1:16" hidden="1" x14ac:dyDescent="0.25">
      <c r="A1316" t="s">
        <v>17</v>
      </c>
      <c r="B1316" t="s">
        <v>26</v>
      </c>
      <c r="C1316" t="s">
        <v>491</v>
      </c>
      <c r="D1316" t="s">
        <v>178</v>
      </c>
      <c r="E1316" t="s">
        <v>179</v>
      </c>
      <c r="F1316" t="s">
        <v>202</v>
      </c>
      <c r="G1316">
        <v>145342</v>
      </c>
      <c r="H1316" s="9">
        <v>25</v>
      </c>
      <c r="I1316" s="1">
        <v>45474</v>
      </c>
      <c r="J1316">
        <v>7</v>
      </c>
      <c r="K1316">
        <v>2024</v>
      </c>
      <c r="L1316" t="s">
        <v>820</v>
      </c>
      <c r="M1316">
        <v>0.06</v>
      </c>
      <c r="N1316" t="s">
        <v>4616</v>
      </c>
      <c r="O1316">
        <v>9.35E-2</v>
      </c>
      <c r="P1316" t="s">
        <v>12</v>
      </c>
    </row>
    <row r="1317" spans="1:16" hidden="1" x14ac:dyDescent="0.25">
      <c r="A1317" t="s">
        <v>17</v>
      </c>
      <c r="B1317" t="s">
        <v>26</v>
      </c>
      <c r="C1317" t="s">
        <v>630</v>
      </c>
      <c r="D1317" t="s">
        <v>182</v>
      </c>
      <c r="E1317" t="s">
        <v>183</v>
      </c>
      <c r="F1317" t="s">
        <v>202</v>
      </c>
      <c r="G1317">
        <v>145342</v>
      </c>
      <c r="H1317" s="9">
        <v>25</v>
      </c>
      <c r="I1317" s="1">
        <v>45474</v>
      </c>
      <c r="J1317">
        <v>7</v>
      </c>
      <c r="K1317">
        <v>2024</v>
      </c>
      <c r="L1317" t="s">
        <v>820</v>
      </c>
      <c r="M1317">
        <v>0.2</v>
      </c>
      <c r="N1317" t="s">
        <v>4616</v>
      </c>
      <c r="O1317">
        <v>0.31169999999999998</v>
      </c>
      <c r="P1317" t="s">
        <v>12</v>
      </c>
    </row>
    <row r="1318" spans="1:16" hidden="1" x14ac:dyDescent="0.25">
      <c r="A1318" t="s">
        <v>17</v>
      </c>
      <c r="B1318" t="s">
        <v>199</v>
      </c>
      <c r="C1318" t="s">
        <v>483</v>
      </c>
      <c r="D1318" t="s">
        <v>370</v>
      </c>
      <c r="E1318" t="s">
        <v>371</v>
      </c>
      <c r="F1318" t="s">
        <v>202</v>
      </c>
      <c r="G1318">
        <v>145342</v>
      </c>
      <c r="H1318" s="9">
        <v>50</v>
      </c>
      <c r="I1318" s="1">
        <v>45474</v>
      </c>
      <c r="J1318">
        <v>7</v>
      </c>
      <c r="K1318">
        <v>2024</v>
      </c>
      <c r="L1318" t="s">
        <v>820</v>
      </c>
      <c r="M1318">
        <v>20.98</v>
      </c>
      <c r="N1318" t="s">
        <v>4616</v>
      </c>
      <c r="O1318">
        <v>32.695999999999998</v>
      </c>
      <c r="P1318" t="s">
        <v>12</v>
      </c>
    </row>
    <row r="1319" spans="1:16" hidden="1" x14ac:dyDescent="0.25">
      <c r="A1319" t="s">
        <v>17</v>
      </c>
      <c r="B1319" t="s">
        <v>26</v>
      </c>
      <c r="C1319" t="s">
        <v>558</v>
      </c>
      <c r="D1319" t="s">
        <v>159</v>
      </c>
      <c r="E1319" t="s">
        <v>160</v>
      </c>
      <c r="F1319" t="s">
        <v>202</v>
      </c>
      <c r="G1319">
        <v>145342</v>
      </c>
      <c r="H1319" s="9">
        <v>25</v>
      </c>
      <c r="I1319" s="1">
        <v>45474</v>
      </c>
      <c r="J1319">
        <v>7</v>
      </c>
      <c r="K1319">
        <v>2024</v>
      </c>
      <c r="L1319" t="s">
        <v>820</v>
      </c>
      <c r="M1319">
        <v>0.48</v>
      </c>
      <c r="N1319" t="s">
        <v>4616</v>
      </c>
      <c r="O1319">
        <v>0.748</v>
      </c>
      <c r="P1319" t="s">
        <v>12</v>
      </c>
    </row>
    <row r="1320" spans="1:16" hidden="1" x14ac:dyDescent="0.25">
      <c r="A1320" t="s">
        <v>17</v>
      </c>
      <c r="B1320" t="s">
        <v>26</v>
      </c>
      <c r="C1320" t="s">
        <v>554</v>
      </c>
      <c r="D1320" t="s">
        <v>180</v>
      </c>
      <c r="E1320" t="s">
        <v>181</v>
      </c>
      <c r="F1320" t="s">
        <v>202</v>
      </c>
      <c r="G1320">
        <v>145342</v>
      </c>
      <c r="H1320" s="9">
        <v>15</v>
      </c>
      <c r="I1320" s="1">
        <v>45474</v>
      </c>
      <c r="J1320">
        <v>7</v>
      </c>
      <c r="K1320">
        <v>2024</v>
      </c>
      <c r="L1320" t="s">
        <v>820</v>
      </c>
      <c r="M1320">
        <v>0.2</v>
      </c>
      <c r="N1320" t="s">
        <v>4616</v>
      </c>
      <c r="O1320">
        <v>0.31169999999999998</v>
      </c>
      <c r="P1320" t="s">
        <v>12</v>
      </c>
    </row>
    <row r="1321" spans="1:16" hidden="1" x14ac:dyDescent="0.25">
      <c r="A1321" t="s">
        <v>17</v>
      </c>
      <c r="B1321" t="s">
        <v>26</v>
      </c>
      <c r="C1321" t="s">
        <v>489</v>
      </c>
      <c r="D1321" t="s">
        <v>157</v>
      </c>
      <c r="E1321" t="s">
        <v>158</v>
      </c>
      <c r="F1321" t="s">
        <v>202</v>
      </c>
      <c r="G1321">
        <v>145342</v>
      </c>
      <c r="H1321" s="9">
        <v>20</v>
      </c>
      <c r="I1321" s="1">
        <v>45474</v>
      </c>
      <c r="J1321">
        <v>7</v>
      </c>
      <c r="K1321">
        <v>2024</v>
      </c>
      <c r="L1321" t="s">
        <v>820</v>
      </c>
      <c r="M1321">
        <v>1.6</v>
      </c>
      <c r="N1321" t="s">
        <v>4616</v>
      </c>
      <c r="O1321">
        <v>2.4935</v>
      </c>
      <c r="P1321" t="s">
        <v>12</v>
      </c>
    </row>
    <row r="1322" spans="1:16" hidden="1" x14ac:dyDescent="0.25">
      <c r="A1322" t="s">
        <v>17</v>
      </c>
      <c r="B1322" t="s">
        <v>26</v>
      </c>
      <c r="C1322" t="s">
        <v>499</v>
      </c>
      <c r="D1322" t="s">
        <v>322</v>
      </c>
      <c r="E1322" t="s">
        <v>323</v>
      </c>
      <c r="F1322" t="s">
        <v>202</v>
      </c>
      <c r="G1322">
        <v>145342</v>
      </c>
      <c r="H1322" s="9">
        <v>35</v>
      </c>
      <c r="I1322" s="1">
        <v>45474</v>
      </c>
      <c r="J1322">
        <v>7</v>
      </c>
      <c r="K1322">
        <v>2024</v>
      </c>
      <c r="L1322" t="s">
        <v>820</v>
      </c>
      <c r="M1322">
        <v>4.66</v>
      </c>
      <c r="N1322" t="s">
        <v>4616</v>
      </c>
      <c r="O1322">
        <v>7.2622999999999998</v>
      </c>
      <c r="P1322" t="s">
        <v>12</v>
      </c>
    </row>
    <row r="1323" spans="1:16" hidden="1" x14ac:dyDescent="0.25">
      <c r="A1323" t="s">
        <v>17</v>
      </c>
      <c r="B1323" t="s">
        <v>26</v>
      </c>
      <c r="C1323" t="s">
        <v>502</v>
      </c>
      <c r="D1323" t="s">
        <v>314</v>
      </c>
      <c r="E1323" t="s">
        <v>315</v>
      </c>
      <c r="F1323" t="s">
        <v>202</v>
      </c>
      <c r="G1323">
        <v>145342</v>
      </c>
      <c r="H1323" s="9">
        <v>35</v>
      </c>
      <c r="I1323" s="1">
        <v>45474</v>
      </c>
      <c r="J1323">
        <v>7</v>
      </c>
      <c r="K1323">
        <v>2024</v>
      </c>
      <c r="L1323" t="s">
        <v>820</v>
      </c>
      <c r="M1323">
        <v>1.56</v>
      </c>
      <c r="N1323" t="s">
        <v>4616</v>
      </c>
      <c r="O1323">
        <v>2.4312</v>
      </c>
      <c r="P1323" t="s">
        <v>12</v>
      </c>
    </row>
    <row r="1324" spans="1:16" hidden="1" x14ac:dyDescent="0.25">
      <c r="A1324" t="s">
        <v>17</v>
      </c>
      <c r="B1324" t="s">
        <v>202</v>
      </c>
      <c r="C1324" t="s">
        <v>632</v>
      </c>
      <c r="D1324" t="s">
        <v>348</v>
      </c>
      <c r="E1324" t="s">
        <v>349</v>
      </c>
      <c r="F1324" t="s">
        <v>202</v>
      </c>
      <c r="G1324">
        <v>145342</v>
      </c>
      <c r="H1324" s="9">
        <v>25</v>
      </c>
      <c r="I1324" s="1">
        <v>45474</v>
      </c>
      <c r="J1324">
        <v>7</v>
      </c>
      <c r="K1324">
        <v>2024</v>
      </c>
      <c r="L1324" t="s">
        <v>820</v>
      </c>
      <c r="M1324">
        <v>2.08</v>
      </c>
      <c r="N1324" t="s">
        <v>4616</v>
      </c>
      <c r="O1324">
        <v>3.2414999999999998</v>
      </c>
      <c r="P1324" t="s">
        <v>12</v>
      </c>
    </row>
    <row r="1325" spans="1:16" hidden="1" x14ac:dyDescent="0.25">
      <c r="A1325" t="s">
        <v>17</v>
      </c>
      <c r="B1325" t="s">
        <v>199</v>
      </c>
      <c r="C1325" t="s">
        <v>482</v>
      </c>
      <c r="D1325" t="s">
        <v>359</v>
      </c>
      <c r="E1325" t="s">
        <v>360</v>
      </c>
      <c r="F1325" t="s">
        <v>202</v>
      </c>
      <c r="G1325">
        <v>145342</v>
      </c>
      <c r="H1325" s="9">
        <v>45</v>
      </c>
      <c r="I1325" s="1">
        <v>45474</v>
      </c>
      <c r="J1325">
        <v>7</v>
      </c>
      <c r="K1325">
        <v>2024</v>
      </c>
      <c r="L1325" t="s">
        <v>820</v>
      </c>
      <c r="M1325">
        <v>39.32</v>
      </c>
      <c r="N1325" t="s">
        <v>4616</v>
      </c>
      <c r="O1325">
        <v>61.277700000000003</v>
      </c>
      <c r="P1325" t="s">
        <v>12</v>
      </c>
    </row>
    <row r="1326" spans="1:16" hidden="1" x14ac:dyDescent="0.25">
      <c r="A1326" t="s">
        <v>17</v>
      </c>
      <c r="B1326" t="s">
        <v>202</v>
      </c>
      <c r="C1326" t="s">
        <v>468</v>
      </c>
      <c r="D1326" t="s">
        <v>306</v>
      </c>
      <c r="E1326" t="s">
        <v>307</v>
      </c>
      <c r="F1326" t="s">
        <v>202</v>
      </c>
      <c r="G1326">
        <v>145342</v>
      </c>
      <c r="H1326" s="9">
        <v>15</v>
      </c>
      <c r="I1326" s="1">
        <v>45474</v>
      </c>
      <c r="J1326">
        <v>7</v>
      </c>
      <c r="K1326">
        <v>2024</v>
      </c>
      <c r="L1326" t="s">
        <v>820</v>
      </c>
      <c r="M1326">
        <v>0.64</v>
      </c>
      <c r="N1326" t="s">
        <v>4616</v>
      </c>
      <c r="O1326">
        <v>0.99739999999999995</v>
      </c>
      <c r="P1326" t="s">
        <v>12</v>
      </c>
    </row>
    <row r="1327" spans="1:16" hidden="1" x14ac:dyDescent="0.25">
      <c r="A1327" t="s">
        <v>17</v>
      </c>
      <c r="B1327" t="s">
        <v>202</v>
      </c>
      <c r="C1327" t="s">
        <v>505</v>
      </c>
      <c r="D1327" t="s">
        <v>268</v>
      </c>
      <c r="E1327" t="s">
        <v>269</v>
      </c>
      <c r="F1327" t="s">
        <v>202</v>
      </c>
      <c r="G1327">
        <v>145342</v>
      </c>
      <c r="H1327" s="9">
        <v>10</v>
      </c>
      <c r="I1327" s="1">
        <v>45474</v>
      </c>
      <c r="J1327">
        <v>7</v>
      </c>
      <c r="K1327">
        <v>2024</v>
      </c>
      <c r="L1327" t="s">
        <v>820</v>
      </c>
      <c r="M1327">
        <v>27.69</v>
      </c>
      <c r="N1327" t="s">
        <v>4616</v>
      </c>
      <c r="O1327">
        <v>43.153100000000002</v>
      </c>
      <c r="P1327" t="s">
        <v>12</v>
      </c>
    </row>
    <row r="1328" spans="1:16" hidden="1" x14ac:dyDescent="0.25">
      <c r="A1328" t="s">
        <v>17</v>
      </c>
      <c r="B1328" t="s">
        <v>112</v>
      </c>
      <c r="C1328" t="s">
        <v>462</v>
      </c>
      <c r="D1328" t="s">
        <v>272</v>
      </c>
      <c r="E1328" t="s">
        <v>273</v>
      </c>
      <c r="F1328" t="s">
        <v>1672</v>
      </c>
      <c r="G1328">
        <v>145342</v>
      </c>
      <c r="H1328" s="9">
        <v>25</v>
      </c>
      <c r="I1328" s="1">
        <v>45474</v>
      </c>
      <c r="J1328">
        <v>7</v>
      </c>
      <c r="K1328">
        <v>2024</v>
      </c>
      <c r="L1328" t="s">
        <v>820</v>
      </c>
      <c r="M1328">
        <v>100.14</v>
      </c>
      <c r="N1328" t="s">
        <v>4616</v>
      </c>
      <c r="O1328">
        <v>156.06180000000001</v>
      </c>
      <c r="P1328" t="s">
        <v>12</v>
      </c>
    </row>
    <row r="1329" spans="1:16" hidden="1" x14ac:dyDescent="0.25">
      <c r="A1329" t="s">
        <v>17</v>
      </c>
      <c r="B1329" t="s">
        <v>112</v>
      </c>
      <c r="C1329" t="s">
        <v>463</v>
      </c>
      <c r="D1329" t="s">
        <v>274</v>
      </c>
      <c r="E1329" t="s">
        <v>275</v>
      </c>
      <c r="F1329" t="s">
        <v>1672</v>
      </c>
      <c r="G1329">
        <v>145342</v>
      </c>
      <c r="H1329" s="9">
        <v>25</v>
      </c>
      <c r="I1329" s="1">
        <v>45474</v>
      </c>
      <c r="J1329">
        <v>7</v>
      </c>
      <c r="K1329">
        <v>2024</v>
      </c>
      <c r="L1329" t="s">
        <v>820</v>
      </c>
      <c r="M1329">
        <v>58.37</v>
      </c>
      <c r="N1329" t="s">
        <v>4616</v>
      </c>
      <c r="O1329">
        <v>90.965900000000005</v>
      </c>
      <c r="P1329" t="s">
        <v>12</v>
      </c>
    </row>
    <row r="1330" spans="1:16" hidden="1" x14ac:dyDescent="0.25">
      <c r="A1330" t="s">
        <v>17</v>
      </c>
      <c r="B1330" t="s">
        <v>112</v>
      </c>
      <c r="C1330" t="s">
        <v>464</v>
      </c>
      <c r="D1330" t="s">
        <v>276</v>
      </c>
      <c r="E1330" t="s">
        <v>277</v>
      </c>
      <c r="F1330" t="s">
        <v>1672</v>
      </c>
      <c r="G1330">
        <v>145342</v>
      </c>
      <c r="H1330" s="9">
        <v>25</v>
      </c>
      <c r="I1330" s="1">
        <v>45474</v>
      </c>
      <c r="J1330">
        <v>7</v>
      </c>
      <c r="K1330">
        <v>2024</v>
      </c>
      <c r="L1330" t="s">
        <v>820</v>
      </c>
      <c r="M1330">
        <v>81.17</v>
      </c>
      <c r="N1330" t="s">
        <v>4616</v>
      </c>
      <c r="O1330">
        <v>126.4982</v>
      </c>
      <c r="P1330" t="s">
        <v>12</v>
      </c>
    </row>
    <row r="1331" spans="1:16" hidden="1" x14ac:dyDescent="0.25">
      <c r="A1331" t="s">
        <v>17</v>
      </c>
      <c r="B1331" t="s">
        <v>112</v>
      </c>
      <c r="C1331" t="s">
        <v>453</v>
      </c>
      <c r="D1331" t="s">
        <v>392</v>
      </c>
      <c r="E1331" t="s">
        <v>393</v>
      </c>
      <c r="F1331" t="s">
        <v>1206</v>
      </c>
      <c r="G1331">
        <v>145342</v>
      </c>
      <c r="H1331" s="9">
        <v>30</v>
      </c>
      <c r="I1331" s="1">
        <v>45474</v>
      </c>
      <c r="J1331">
        <v>7</v>
      </c>
      <c r="K1331">
        <v>2024</v>
      </c>
      <c r="L1331" t="s">
        <v>820</v>
      </c>
      <c r="M1331">
        <v>74</v>
      </c>
      <c r="N1331" t="s">
        <v>4616</v>
      </c>
      <c r="O1331">
        <v>115.32429999999999</v>
      </c>
      <c r="P1331" t="s">
        <v>12</v>
      </c>
    </row>
    <row r="1332" spans="1:16" hidden="1" x14ac:dyDescent="0.25">
      <c r="A1332" t="s">
        <v>17</v>
      </c>
      <c r="B1332" t="s">
        <v>112</v>
      </c>
      <c r="C1332" t="s">
        <v>454</v>
      </c>
      <c r="D1332" t="s">
        <v>394</v>
      </c>
      <c r="E1332" t="s">
        <v>395</v>
      </c>
      <c r="F1332" t="s">
        <v>1206</v>
      </c>
      <c r="G1332">
        <v>145342</v>
      </c>
      <c r="H1332" s="9">
        <v>30</v>
      </c>
      <c r="I1332" s="1">
        <v>45474</v>
      </c>
      <c r="J1332">
        <v>7</v>
      </c>
      <c r="K1332">
        <v>2024</v>
      </c>
      <c r="L1332" t="s">
        <v>820</v>
      </c>
      <c r="M1332">
        <v>40.67</v>
      </c>
      <c r="N1332" t="s">
        <v>4616</v>
      </c>
      <c r="O1332">
        <v>63.381599999999999</v>
      </c>
      <c r="P1332" t="s">
        <v>12</v>
      </c>
    </row>
    <row r="1333" spans="1:16" hidden="1" x14ac:dyDescent="0.25">
      <c r="A1333" t="s">
        <v>17</v>
      </c>
      <c r="B1333" t="s">
        <v>112</v>
      </c>
      <c r="C1333" t="s">
        <v>455</v>
      </c>
      <c r="D1333" t="s">
        <v>396</v>
      </c>
      <c r="E1333" t="s">
        <v>397</v>
      </c>
      <c r="F1333" t="s">
        <v>1206</v>
      </c>
      <c r="G1333">
        <v>145342</v>
      </c>
      <c r="H1333" s="9">
        <v>30</v>
      </c>
      <c r="I1333" s="1">
        <v>45474</v>
      </c>
      <c r="J1333">
        <v>7</v>
      </c>
      <c r="K1333">
        <v>2024</v>
      </c>
      <c r="L1333" t="s">
        <v>820</v>
      </c>
      <c r="M1333">
        <v>53.77</v>
      </c>
      <c r="N1333" t="s">
        <v>4616</v>
      </c>
      <c r="O1333">
        <v>83.7971</v>
      </c>
      <c r="P1333" t="s">
        <v>12</v>
      </c>
    </row>
    <row r="1334" spans="1:16" hidden="1" x14ac:dyDescent="0.25">
      <c r="A1334" t="s">
        <v>17</v>
      </c>
      <c r="B1334" t="s">
        <v>112</v>
      </c>
      <c r="C1334" t="s">
        <v>479</v>
      </c>
      <c r="D1334" t="s">
        <v>326</v>
      </c>
      <c r="E1334" t="s">
        <v>327</v>
      </c>
      <c r="F1334" t="s">
        <v>1638</v>
      </c>
      <c r="G1334">
        <v>145342</v>
      </c>
      <c r="H1334" s="9">
        <v>20</v>
      </c>
      <c r="I1334" s="1">
        <v>45474</v>
      </c>
      <c r="J1334">
        <v>7</v>
      </c>
      <c r="K1334">
        <v>2024</v>
      </c>
      <c r="L1334" t="s">
        <v>820</v>
      </c>
      <c r="M1334">
        <v>74.73</v>
      </c>
      <c r="N1334" t="s">
        <v>4616</v>
      </c>
      <c r="O1334">
        <v>116.4619</v>
      </c>
      <c r="P1334" t="s">
        <v>12</v>
      </c>
    </row>
    <row r="1335" spans="1:16" hidden="1" x14ac:dyDescent="0.25">
      <c r="A1335" t="s">
        <v>17</v>
      </c>
      <c r="B1335" t="s">
        <v>112</v>
      </c>
      <c r="C1335" t="s">
        <v>480</v>
      </c>
      <c r="D1335" t="s">
        <v>328</v>
      </c>
      <c r="E1335" t="s">
        <v>329</v>
      </c>
      <c r="F1335" t="s">
        <v>1638</v>
      </c>
      <c r="G1335">
        <v>145342</v>
      </c>
      <c r="H1335" s="9">
        <v>20</v>
      </c>
      <c r="I1335" s="1">
        <v>45474</v>
      </c>
      <c r="J1335">
        <v>7</v>
      </c>
      <c r="K1335">
        <v>2024</v>
      </c>
      <c r="L1335" t="s">
        <v>820</v>
      </c>
      <c r="M1335">
        <v>53.89</v>
      </c>
      <c r="N1335" t="s">
        <v>4616</v>
      </c>
      <c r="O1335">
        <v>83.984099999999998</v>
      </c>
      <c r="P1335" t="s">
        <v>12</v>
      </c>
    </row>
    <row r="1336" spans="1:16" hidden="1" x14ac:dyDescent="0.25">
      <c r="A1336" t="s">
        <v>17</v>
      </c>
      <c r="B1336" t="s">
        <v>199</v>
      </c>
      <c r="C1336" t="s">
        <v>460</v>
      </c>
      <c r="D1336" t="s">
        <v>266</v>
      </c>
      <c r="E1336" t="s">
        <v>267</v>
      </c>
      <c r="F1336" t="s">
        <v>1638</v>
      </c>
      <c r="G1336">
        <v>145342</v>
      </c>
      <c r="H1336" s="9">
        <v>20</v>
      </c>
      <c r="I1336" s="1">
        <v>45474</v>
      </c>
      <c r="J1336">
        <v>7</v>
      </c>
      <c r="K1336">
        <v>2024</v>
      </c>
      <c r="L1336" t="s">
        <v>820</v>
      </c>
      <c r="M1336">
        <v>16.89</v>
      </c>
      <c r="N1336" t="s">
        <v>4616</v>
      </c>
      <c r="O1336">
        <v>26.321999999999999</v>
      </c>
      <c r="P1336" t="s">
        <v>12</v>
      </c>
    </row>
    <row r="1337" spans="1:16" hidden="1" x14ac:dyDescent="0.25">
      <c r="A1337" t="s">
        <v>17</v>
      </c>
      <c r="B1337" t="s">
        <v>202</v>
      </c>
      <c r="C1337" t="s">
        <v>504</v>
      </c>
      <c r="D1337" t="s">
        <v>354</v>
      </c>
      <c r="E1337" t="s">
        <v>355</v>
      </c>
      <c r="F1337" t="s">
        <v>202</v>
      </c>
      <c r="G1337">
        <v>145342</v>
      </c>
      <c r="H1337" s="9">
        <v>15</v>
      </c>
      <c r="I1337" s="1">
        <v>45474</v>
      </c>
      <c r="J1337">
        <v>7</v>
      </c>
      <c r="K1337">
        <v>2024</v>
      </c>
      <c r="L1337" t="s">
        <v>820</v>
      </c>
      <c r="M1337">
        <v>0.73</v>
      </c>
      <c r="N1337" t="s">
        <v>4616</v>
      </c>
      <c r="O1337">
        <v>1.1376999999999999</v>
      </c>
      <c r="P1337" t="s">
        <v>12</v>
      </c>
    </row>
    <row r="1338" spans="1:16" hidden="1" x14ac:dyDescent="0.25">
      <c r="A1338" t="s">
        <v>17</v>
      </c>
      <c r="B1338" t="s">
        <v>202</v>
      </c>
      <c r="C1338" t="s">
        <v>622</v>
      </c>
      <c r="D1338" t="s">
        <v>352</v>
      </c>
      <c r="E1338" t="s">
        <v>353</v>
      </c>
      <c r="F1338" t="s">
        <v>202</v>
      </c>
      <c r="G1338">
        <v>145342</v>
      </c>
      <c r="H1338" s="9">
        <v>15</v>
      </c>
      <c r="I1338" s="1">
        <v>45474</v>
      </c>
      <c r="J1338">
        <v>7</v>
      </c>
      <c r="K1338">
        <v>2024</v>
      </c>
      <c r="L1338" t="s">
        <v>820</v>
      </c>
      <c r="M1338">
        <v>0.73</v>
      </c>
      <c r="N1338" t="s">
        <v>4616</v>
      </c>
      <c r="O1338">
        <v>1.1376999999999999</v>
      </c>
      <c r="P1338" t="s">
        <v>12</v>
      </c>
    </row>
    <row r="1339" spans="1:16" hidden="1" x14ac:dyDescent="0.25">
      <c r="A1339" t="s">
        <v>17</v>
      </c>
      <c r="B1339" t="s">
        <v>202</v>
      </c>
      <c r="C1339" t="s">
        <v>492</v>
      </c>
      <c r="D1339" t="s">
        <v>350</v>
      </c>
      <c r="E1339" t="s">
        <v>351</v>
      </c>
      <c r="F1339" t="s">
        <v>202</v>
      </c>
      <c r="G1339">
        <v>145342</v>
      </c>
      <c r="H1339" s="9">
        <v>15</v>
      </c>
      <c r="I1339" s="1">
        <v>45474</v>
      </c>
      <c r="J1339">
        <v>7</v>
      </c>
      <c r="K1339">
        <v>2024</v>
      </c>
      <c r="L1339" t="s">
        <v>820</v>
      </c>
      <c r="M1339">
        <v>0.73</v>
      </c>
      <c r="N1339" t="s">
        <v>4616</v>
      </c>
      <c r="O1339">
        <v>1.1376999999999999</v>
      </c>
      <c r="P1339" t="s">
        <v>12</v>
      </c>
    </row>
    <row r="1340" spans="1:16" hidden="1" x14ac:dyDescent="0.25">
      <c r="A1340" t="s">
        <v>17</v>
      </c>
      <c r="B1340" t="s">
        <v>103</v>
      </c>
      <c r="C1340" t="s">
        <v>481</v>
      </c>
      <c r="D1340" t="s">
        <v>374</v>
      </c>
      <c r="E1340" t="s">
        <v>375</v>
      </c>
      <c r="F1340" t="s">
        <v>1603</v>
      </c>
      <c r="G1340">
        <v>145342</v>
      </c>
      <c r="H1340" s="9">
        <v>30</v>
      </c>
      <c r="I1340" s="1">
        <v>45474</v>
      </c>
      <c r="J1340">
        <v>7</v>
      </c>
      <c r="K1340">
        <v>2024</v>
      </c>
      <c r="L1340" t="s">
        <v>820</v>
      </c>
      <c r="M1340">
        <v>46.55</v>
      </c>
      <c r="N1340" t="s">
        <v>4616</v>
      </c>
      <c r="O1340">
        <v>72.545199999999994</v>
      </c>
      <c r="P1340" t="s">
        <v>12</v>
      </c>
    </row>
    <row r="1341" spans="1:16" hidden="1" x14ac:dyDescent="0.25">
      <c r="A1341" t="s">
        <v>17</v>
      </c>
      <c r="B1341" t="s">
        <v>103</v>
      </c>
      <c r="C1341" t="s">
        <v>452</v>
      </c>
      <c r="D1341" t="s">
        <v>376</v>
      </c>
      <c r="E1341" t="s">
        <v>377</v>
      </c>
      <c r="F1341" t="s">
        <v>202</v>
      </c>
      <c r="G1341">
        <v>145342</v>
      </c>
      <c r="H1341" s="9">
        <v>60</v>
      </c>
      <c r="I1341" s="1">
        <v>45474</v>
      </c>
      <c r="J1341">
        <v>7</v>
      </c>
      <c r="K1341">
        <v>2024</v>
      </c>
      <c r="L1341" t="s">
        <v>820</v>
      </c>
      <c r="M1341">
        <v>34.36</v>
      </c>
      <c r="N1341" t="s">
        <v>4616</v>
      </c>
      <c r="O1341">
        <v>53.547899999999998</v>
      </c>
      <c r="P1341" t="s">
        <v>12</v>
      </c>
    </row>
    <row r="1342" spans="1:16" hidden="1" x14ac:dyDescent="0.25">
      <c r="A1342" t="s">
        <v>17</v>
      </c>
      <c r="B1342" t="s">
        <v>103</v>
      </c>
      <c r="C1342" t="s">
        <v>459</v>
      </c>
      <c r="D1342" t="s">
        <v>378</v>
      </c>
      <c r="E1342" t="s">
        <v>379</v>
      </c>
      <c r="F1342" t="s">
        <v>1603</v>
      </c>
      <c r="G1342">
        <v>145342</v>
      </c>
      <c r="H1342" s="9">
        <v>30</v>
      </c>
      <c r="I1342" s="1">
        <v>45474</v>
      </c>
      <c r="J1342">
        <v>7</v>
      </c>
      <c r="K1342">
        <v>2024</v>
      </c>
      <c r="L1342" t="s">
        <v>820</v>
      </c>
      <c r="M1342">
        <v>25.78</v>
      </c>
      <c r="N1342" t="s">
        <v>4616</v>
      </c>
      <c r="O1342">
        <v>40.176499999999997</v>
      </c>
      <c r="P1342" t="s">
        <v>12</v>
      </c>
    </row>
    <row r="1343" spans="1:16" hidden="1" x14ac:dyDescent="0.25">
      <c r="A1343" t="s">
        <v>17</v>
      </c>
      <c r="B1343" t="s">
        <v>103</v>
      </c>
      <c r="C1343" t="s">
        <v>511</v>
      </c>
      <c r="D1343" t="s">
        <v>310</v>
      </c>
      <c r="E1343" t="s">
        <v>311</v>
      </c>
      <c r="F1343" t="s">
        <v>202</v>
      </c>
      <c r="G1343">
        <v>145342</v>
      </c>
      <c r="H1343" s="9">
        <v>25</v>
      </c>
      <c r="I1343" s="1">
        <v>45474</v>
      </c>
      <c r="J1343">
        <v>7</v>
      </c>
      <c r="K1343">
        <v>2024</v>
      </c>
      <c r="L1343" t="s">
        <v>820</v>
      </c>
      <c r="M1343">
        <v>77.900000000000006</v>
      </c>
      <c r="N1343" t="s">
        <v>4616</v>
      </c>
      <c r="O1343">
        <v>121.40219999999999</v>
      </c>
      <c r="P1343" t="s">
        <v>12</v>
      </c>
    </row>
    <row r="1344" spans="1:16" hidden="1" x14ac:dyDescent="0.25">
      <c r="A1344" t="s">
        <v>17</v>
      </c>
      <c r="B1344" t="s">
        <v>103</v>
      </c>
      <c r="C1344" t="s">
        <v>510</v>
      </c>
      <c r="D1344" t="s">
        <v>295</v>
      </c>
      <c r="E1344" t="s">
        <v>296</v>
      </c>
      <c r="F1344" t="s">
        <v>202</v>
      </c>
      <c r="G1344">
        <v>145342</v>
      </c>
      <c r="H1344" s="9">
        <v>25</v>
      </c>
      <c r="I1344" s="1">
        <v>45474</v>
      </c>
      <c r="J1344">
        <v>7</v>
      </c>
      <c r="K1344">
        <v>2024</v>
      </c>
      <c r="L1344" t="s">
        <v>820</v>
      </c>
      <c r="M1344">
        <v>41.98</v>
      </c>
      <c r="N1344" t="s">
        <v>4616</v>
      </c>
      <c r="O1344">
        <v>65.423100000000005</v>
      </c>
      <c r="P1344" t="s">
        <v>12</v>
      </c>
    </row>
    <row r="1345" spans="1:16" hidden="1" x14ac:dyDescent="0.25">
      <c r="A1345" t="s">
        <v>17</v>
      </c>
      <c r="B1345" t="s">
        <v>202</v>
      </c>
      <c r="C1345" t="s">
        <v>501</v>
      </c>
      <c r="D1345" t="s">
        <v>384</v>
      </c>
      <c r="E1345" t="s">
        <v>385</v>
      </c>
      <c r="F1345" t="s">
        <v>202</v>
      </c>
      <c r="G1345">
        <v>145342</v>
      </c>
      <c r="H1345" s="9">
        <v>30</v>
      </c>
      <c r="I1345" s="1">
        <v>45474</v>
      </c>
      <c r="J1345">
        <v>7</v>
      </c>
      <c r="K1345">
        <v>2024</v>
      </c>
      <c r="L1345" t="s">
        <v>820</v>
      </c>
      <c r="M1345">
        <v>6.45</v>
      </c>
      <c r="N1345" t="s">
        <v>4616</v>
      </c>
      <c r="O1345">
        <v>10.0519</v>
      </c>
      <c r="P1345" t="s">
        <v>12</v>
      </c>
    </row>
    <row r="1346" spans="1:16" hidden="1" x14ac:dyDescent="0.25">
      <c r="A1346" t="s">
        <v>17</v>
      </c>
      <c r="B1346" t="s">
        <v>202</v>
      </c>
      <c r="C1346" t="s">
        <v>487</v>
      </c>
      <c r="D1346" t="s">
        <v>382</v>
      </c>
      <c r="E1346" t="s">
        <v>383</v>
      </c>
      <c r="F1346" t="s">
        <v>202</v>
      </c>
      <c r="G1346">
        <v>145342</v>
      </c>
      <c r="H1346" s="9">
        <v>15</v>
      </c>
      <c r="I1346" s="1">
        <v>45474</v>
      </c>
      <c r="J1346">
        <v>7</v>
      </c>
      <c r="K1346">
        <v>2024</v>
      </c>
      <c r="L1346" t="s">
        <v>820</v>
      </c>
      <c r="M1346">
        <v>36.950000000000003</v>
      </c>
      <c r="N1346" t="s">
        <v>4616</v>
      </c>
      <c r="O1346">
        <v>57.584200000000003</v>
      </c>
      <c r="P1346" t="s">
        <v>12</v>
      </c>
    </row>
    <row r="1347" spans="1:16" hidden="1" x14ac:dyDescent="0.25">
      <c r="A1347" t="s">
        <v>17</v>
      </c>
      <c r="B1347" t="s">
        <v>202</v>
      </c>
      <c r="C1347" t="s">
        <v>465</v>
      </c>
      <c r="D1347" t="s">
        <v>324</v>
      </c>
      <c r="E1347" t="s">
        <v>325</v>
      </c>
      <c r="F1347" t="s">
        <v>202</v>
      </c>
      <c r="G1347">
        <v>145342</v>
      </c>
      <c r="H1347" s="9">
        <v>25</v>
      </c>
      <c r="I1347" s="1">
        <v>45474</v>
      </c>
      <c r="J1347">
        <v>7</v>
      </c>
      <c r="K1347">
        <v>2024</v>
      </c>
      <c r="L1347" t="s">
        <v>820</v>
      </c>
      <c r="M1347">
        <v>18.2</v>
      </c>
      <c r="N1347" t="s">
        <v>4616</v>
      </c>
      <c r="O1347">
        <v>28.363499999999998</v>
      </c>
      <c r="P1347" t="s">
        <v>12</v>
      </c>
    </row>
    <row r="1348" spans="1:16" hidden="1" x14ac:dyDescent="0.25">
      <c r="A1348" t="s">
        <v>17</v>
      </c>
      <c r="B1348" t="s">
        <v>103</v>
      </c>
      <c r="C1348" t="s">
        <v>621</v>
      </c>
      <c r="D1348" t="s">
        <v>386</v>
      </c>
      <c r="E1348" t="s">
        <v>387</v>
      </c>
      <c r="F1348" t="s">
        <v>202</v>
      </c>
      <c r="G1348">
        <v>145342</v>
      </c>
      <c r="H1348" s="9">
        <v>15</v>
      </c>
      <c r="I1348" s="1">
        <v>45474</v>
      </c>
      <c r="J1348">
        <v>7</v>
      </c>
      <c r="K1348">
        <v>2024</v>
      </c>
      <c r="L1348" t="s">
        <v>820</v>
      </c>
      <c r="M1348">
        <v>8.5299999999999994</v>
      </c>
      <c r="N1348" t="s">
        <v>4616</v>
      </c>
      <c r="O1348">
        <v>13.2935</v>
      </c>
      <c r="P1348" t="s">
        <v>12</v>
      </c>
    </row>
    <row r="1349" spans="1:16" hidden="1" x14ac:dyDescent="0.25">
      <c r="A1349" t="s">
        <v>17</v>
      </c>
      <c r="B1349" t="s">
        <v>202</v>
      </c>
      <c r="C1349" t="s">
        <v>496</v>
      </c>
      <c r="D1349" t="s">
        <v>304</v>
      </c>
      <c r="E1349" t="s">
        <v>305</v>
      </c>
      <c r="F1349" t="s">
        <v>202</v>
      </c>
      <c r="G1349">
        <v>145342</v>
      </c>
      <c r="H1349" s="9">
        <v>15</v>
      </c>
      <c r="I1349" s="1">
        <v>45474</v>
      </c>
      <c r="J1349">
        <v>7</v>
      </c>
      <c r="K1349">
        <v>2024</v>
      </c>
      <c r="L1349" t="s">
        <v>820</v>
      </c>
      <c r="M1349">
        <v>23.21</v>
      </c>
      <c r="N1349" t="s">
        <v>4616</v>
      </c>
      <c r="O1349">
        <v>36.171300000000002</v>
      </c>
      <c r="P1349" t="s">
        <v>12</v>
      </c>
    </row>
    <row r="1350" spans="1:16" hidden="1" x14ac:dyDescent="0.25">
      <c r="A1350" t="s">
        <v>17</v>
      </c>
      <c r="B1350" t="s">
        <v>26</v>
      </c>
      <c r="C1350" t="s">
        <v>494</v>
      </c>
      <c r="D1350" t="s">
        <v>151</v>
      </c>
      <c r="E1350" t="s">
        <v>152</v>
      </c>
      <c r="F1350" t="s">
        <v>202</v>
      </c>
      <c r="G1350">
        <v>145342</v>
      </c>
      <c r="H1350" s="9">
        <v>25</v>
      </c>
      <c r="I1350" s="1">
        <v>45474</v>
      </c>
      <c r="J1350">
        <v>7</v>
      </c>
      <c r="K1350">
        <v>2024</v>
      </c>
      <c r="L1350" t="s">
        <v>820</v>
      </c>
      <c r="M1350">
        <v>1.6</v>
      </c>
      <c r="N1350" t="s">
        <v>4616</v>
      </c>
      <c r="O1350">
        <v>2.4935</v>
      </c>
      <c r="P1350" t="s">
        <v>12</v>
      </c>
    </row>
    <row r="1351" spans="1:16" hidden="1" x14ac:dyDescent="0.25">
      <c r="A1351" t="s">
        <v>17</v>
      </c>
      <c r="B1351" t="s">
        <v>26</v>
      </c>
      <c r="C1351" t="s">
        <v>590</v>
      </c>
      <c r="D1351" t="s">
        <v>28</v>
      </c>
      <c r="E1351" t="s">
        <v>28</v>
      </c>
      <c r="F1351" t="s">
        <v>202</v>
      </c>
      <c r="G1351">
        <v>145338</v>
      </c>
      <c r="H1351" s="9">
        <v>3110</v>
      </c>
      <c r="I1351" s="1">
        <v>45499</v>
      </c>
      <c r="J1351">
        <v>7</v>
      </c>
      <c r="K1351">
        <v>2024</v>
      </c>
      <c r="L1351" t="s">
        <v>25</v>
      </c>
      <c r="M1351">
        <v>0.03</v>
      </c>
      <c r="N1351" t="s">
        <v>4619</v>
      </c>
      <c r="O1351">
        <v>4.6800000000000001E-2</v>
      </c>
      <c r="P1351" t="s">
        <v>12</v>
      </c>
    </row>
    <row r="1352" spans="1:16" hidden="1" x14ac:dyDescent="0.25">
      <c r="A1352" t="s">
        <v>17</v>
      </c>
      <c r="B1352" t="s">
        <v>26</v>
      </c>
      <c r="C1352" t="s">
        <v>591</v>
      </c>
      <c r="D1352" t="s">
        <v>29</v>
      </c>
      <c r="E1352" t="s">
        <v>29</v>
      </c>
      <c r="F1352" t="s">
        <v>202</v>
      </c>
      <c r="G1352">
        <v>145338</v>
      </c>
      <c r="H1352" s="9">
        <v>5780</v>
      </c>
      <c r="I1352" s="1">
        <v>45499</v>
      </c>
      <c r="J1352">
        <v>7</v>
      </c>
      <c r="K1352">
        <v>2024</v>
      </c>
      <c r="L1352" t="s">
        <v>25</v>
      </c>
      <c r="M1352">
        <v>0.1</v>
      </c>
      <c r="N1352" t="s">
        <v>4619</v>
      </c>
      <c r="O1352">
        <v>0.15579999999999999</v>
      </c>
      <c r="P1352" t="s">
        <v>12</v>
      </c>
    </row>
    <row r="1353" spans="1:16" hidden="1" x14ac:dyDescent="0.25">
      <c r="A1353" t="s">
        <v>17</v>
      </c>
      <c r="B1353" t="s">
        <v>26</v>
      </c>
      <c r="C1353" t="s">
        <v>612</v>
      </c>
      <c r="D1353" t="s">
        <v>24</v>
      </c>
      <c r="E1353" t="s">
        <v>24</v>
      </c>
      <c r="F1353" t="s">
        <v>202</v>
      </c>
      <c r="G1353">
        <v>145338</v>
      </c>
      <c r="H1353" s="9">
        <v>880</v>
      </c>
      <c r="I1353" s="1">
        <v>45499</v>
      </c>
      <c r="J1353">
        <v>7</v>
      </c>
      <c r="K1353">
        <v>2024</v>
      </c>
      <c r="L1353" t="s">
        <v>25</v>
      </c>
      <c r="M1353">
        <v>0.1</v>
      </c>
      <c r="N1353" t="s">
        <v>4619</v>
      </c>
      <c r="O1353">
        <v>0.15579999999999999</v>
      </c>
      <c r="P1353" t="s">
        <v>12</v>
      </c>
    </row>
    <row r="1354" spans="1:16" hidden="1" x14ac:dyDescent="0.25">
      <c r="A1354" t="s">
        <v>17</v>
      </c>
      <c r="B1354" t="s">
        <v>26</v>
      </c>
      <c r="C1354" t="s">
        <v>613</v>
      </c>
      <c r="D1354" t="s">
        <v>27</v>
      </c>
      <c r="E1354" t="s">
        <v>27</v>
      </c>
      <c r="F1354" t="s">
        <v>202</v>
      </c>
      <c r="G1354">
        <v>145338</v>
      </c>
      <c r="H1354" s="9">
        <v>300</v>
      </c>
      <c r="I1354" s="1">
        <v>45499</v>
      </c>
      <c r="J1354">
        <v>7</v>
      </c>
      <c r="K1354">
        <v>2024</v>
      </c>
      <c r="L1354" t="s">
        <v>25</v>
      </c>
      <c r="M1354">
        <v>0.11</v>
      </c>
      <c r="N1354" t="s">
        <v>4619</v>
      </c>
      <c r="O1354">
        <v>0.1714</v>
      </c>
      <c r="P1354" t="s">
        <v>12</v>
      </c>
    </row>
    <row r="1355" spans="1:16" hidden="1" x14ac:dyDescent="0.25">
      <c r="A1355" t="s">
        <v>17</v>
      </c>
      <c r="B1355" t="s">
        <v>26</v>
      </c>
      <c r="C1355" t="s">
        <v>592</v>
      </c>
      <c r="D1355" t="s">
        <v>131</v>
      </c>
      <c r="E1355" t="s">
        <v>132</v>
      </c>
      <c r="F1355" t="s">
        <v>202</v>
      </c>
      <c r="G1355">
        <v>145338</v>
      </c>
      <c r="H1355" s="9">
        <v>10640</v>
      </c>
      <c r="I1355" s="1">
        <v>45499</v>
      </c>
      <c r="J1355">
        <v>7</v>
      </c>
      <c r="K1355">
        <v>2024</v>
      </c>
      <c r="L1355" t="s">
        <v>25</v>
      </c>
      <c r="M1355">
        <v>0.47</v>
      </c>
      <c r="N1355" t="s">
        <v>4619</v>
      </c>
      <c r="O1355">
        <v>0.73250000000000004</v>
      </c>
      <c r="P1355" t="s">
        <v>12</v>
      </c>
    </row>
    <row r="1356" spans="1:16" hidden="1" x14ac:dyDescent="0.25">
      <c r="A1356" t="s">
        <v>17</v>
      </c>
      <c r="B1356" t="s">
        <v>26</v>
      </c>
      <c r="C1356" t="s">
        <v>593</v>
      </c>
      <c r="D1356" t="s">
        <v>188</v>
      </c>
      <c r="E1356" t="s">
        <v>188</v>
      </c>
      <c r="F1356" t="s">
        <v>202</v>
      </c>
      <c r="G1356">
        <v>145338</v>
      </c>
      <c r="H1356" s="9">
        <v>250</v>
      </c>
      <c r="I1356" s="1">
        <v>45499</v>
      </c>
      <c r="J1356">
        <v>7</v>
      </c>
      <c r="K1356">
        <v>2024</v>
      </c>
      <c r="L1356" t="s">
        <v>25</v>
      </c>
      <c r="M1356">
        <v>2.5</v>
      </c>
      <c r="N1356" t="s">
        <v>4619</v>
      </c>
      <c r="O1356">
        <v>3.8961000000000001</v>
      </c>
      <c r="P1356" t="s">
        <v>12</v>
      </c>
    </row>
    <row r="1357" spans="1:16" hidden="1" x14ac:dyDescent="0.25">
      <c r="A1357" t="s">
        <v>17</v>
      </c>
      <c r="B1357" t="s">
        <v>26</v>
      </c>
      <c r="C1357" t="s">
        <v>614</v>
      </c>
      <c r="D1357" t="s">
        <v>187</v>
      </c>
      <c r="E1357" t="s">
        <v>187</v>
      </c>
      <c r="F1357" t="s">
        <v>202</v>
      </c>
      <c r="G1357">
        <v>145338</v>
      </c>
      <c r="H1357" s="9">
        <v>60</v>
      </c>
      <c r="I1357" s="1">
        <v>45499</v>
      </c>
      <c r="J1357">
        <v>7</v>
      </c>
      <c r="K1357">
        <v>2024</v>
      </c>
      <c r="L1357" t="s">
        <v>25</v>
      </c>
      <c r="M1357">
        <v>5</v>
      </c>
      <c r="N1357" t="s">
        <v>4619</v>
      </c>
      <c r="O1357">
        <v>7.7922000000000002</v>
      </c>
      <c r="P1357" t="s">
        <v>12</v>
      </c>
    </row>
    <row r="1358" spans="1:16" hidden="1" x14ac:dyDescent="0.25">
      <c r="A1358" t="s">
        <v>17</v>
      </c>
      <c r="B1358" t="s">
        <v>16</v>
      </c>
      <c r="C1358" t="s">
        <v>594</v>
      </c>
      <c r="D1358" t="s">
        <v>135</v>
      </c>
      <c r="E1358" t="s">
        <v>136</v>
      </c>
      <c r="F1358" t="s">
        <v>202</v>
      </c>
      <c r="G1358">
        <v>145338</v>
      </c>
      <c r="H1358" s="9">
        <v>150</v>
      </c>
      <c r="I1358" s="1">
        <v>45499</v>
      </c>
      <c r="J1358">
        <v>7</v>
      </c>
      <c r="K1358">
        <v>2024</v>
      </c>
      <c r="L1358" t="s">
        <v>25</v>
      </c>
      <c r="M1358">
        <v>2.8</v>
      </c>
      <c r="N1358" t="s">
        <v>4619</v>
      </c>
      <c r="O1358">
        <v>4.3635999999999999</v>
      </c>
      <c r="P1358" t="s">
        <v>12</v>
      </c>
    </row>
    <row r="1359" spans="1:16" hidden="1" x14ac:dyDescent="0.25">
      <c r="A1359" t="s">
        <v>17</v>
      </c>
      <c r="B1359" t="s">
        <v>199</v>
      </c>
      <c r="C1359" t="s">
        <v>615</v>
      </c>
      <c r="D1359" t="s">
        <v>260</v>
      </c>
      <c r="E1359" t="s">
        <v>261</v>
      </c>
      <c r="F1359" t="s">
        <v>202</v>
      </c>
      <c r="G1359">
        <v>145338</v>
      </c>
      <c r="H1359" s="9">
        <v>130</v>
      </c>
      <c r="I1359" s="1">
        <v>45499</v>
      </c>
      <c r="J1359">
        <v>7</v>
      </c>
      <c r="K1359">
        <v>2024</v>
      </c>
      <c r="L1359" t="s">
        <v>25</v>
      </c>
      <c r="M1359">
        <v>18</v>
      </c>
      <c r="N1359" t="s">
        <v>4616</v>
      </c>
      <c r="O1359">
        <v>28.0518</v>
      </c>
      <c r="P1359" t="s">
        <v>12</v>
      </c>
    </row>
    <row r="1360" spans="1:16" hidden="1" x14ac:dyDescent="0.25">
      <c r="A1360" t="s">
        <v>17</v>
      </c>
      <c r="B1360" t="s">
        <v>16</v>
      </c>
      <c r="C1360" t="s">
        <v>595</v>
      </c>
      <c r="D1360" t="s">
        <v>336</v>
      </c>
      <c r="E1360" t="s">
        <v>337</v>
      </c>
      <c r="F1360" t="s">
        <v>202</v>
      </c>
      <c r="G1360">
        <v>145338</v>
      </c>
      <c r="H1360" s="9">
        <v>250</v>
      </c>
      <c r="I1360" s="1">
        <v>45499</v>
      </c>
      <c r="J1360">
        <v>7</v>
      </c>
      <c r="K1360">
        <v>2024</v>
      </c>
      <c r="L1360" t="s">
        <v>25</v>
      </c>
      <c r="M1360">
        <v>18.5</v>
      </c>
      <c r="N1360" t="s">
        <v>4619</v>
      </c>
      <c r="O1360">
        <v>28.831099999999999</v>
      </c>
      <c r="P1360" t="s">
        <v>12</v>
      </c>
    </row>
    <row r="1361" spans="1:16" hidden="1" x14ac:dyDescent="0.25">
      <c r="A1361" t="s">
        <v>17</v>
      </c>
      <c r="B1361" t="s">
        <v>16</v>
      </c>
      <c r="C1361" t="s">
        <v>596</v>
      </c>
      <c r="D1361" t="s">
        <v>133</v>
      </c>
      <c r="E1361" t="s">
        <v>134</v>
      </c>
      <c r="F1361" t="s">
        <v>202</v>
      </c>
      <c r="G1361">
        <v>145338</v>
      </c>
      <c r="H1361" s="9">
        <v>250</v>
      </c>
      <c r="I1361" s="1">
        <v>45499</v>
      </c>
      <c r="J1361">
        <v>7</v>
      </c>
      <c r="K1361">
        <v>2024</v>
      </c>
      <c r="L1361" t="s">
        <v>25</v>
      </c>
      <c r="M1361">
        <v>9</v>
      </c>
      <c r="N1361" t="s">
        <v>4619</v>
      </c>
      <c r="O1361">
        <v>14.0259</v>
      </c>
      <c r="P1361" t="s">
        <v>12</v>
      </c>
    </row>
    <row r="1362" spans="1:16" hidden="1" x14ac:dyDescent="0.25">
      <c r="A1362" t="s">
        <v>39</v>
      </c>
      <c r="B1362" t="s">
        <v>38</v>
      </c>
      <c r="C1362" t="s">
        <v>472</v>
      </c>
      <c r="D1362" t="s">
        <v>67</v>
      </c>
      <c r="E1362" t="s">
        <v>68</v>
      </c>
      <c r="F1362" t="s">
        <v>202</v>
      </c>
      <c r="G1362">
        <v>145273</v>
      </c>
      <c r="H1362" s="9">
        <v>1</v>
      </c>
      <c r="I1362" s="1">
        <v>45398</v>
      </c>
      <c r="J1362">
        <v>4</v>
      </c>
      <c r="K1362">
        <v>2024</v>
      </c>
      <c r="L1362" t="s">
        <v>37</v>
      </c>
      <c r="M1362">
        <v>28.25</v>
      </c>
      <c r="N1362" t="s">
        <v>4615</v>
      </c>
      <c r="O1362">
        <v>44.025799999999997</v>
      </c>
      <c r="P1362" t="s">
        <v>12</v>
      </c>
    </row>
    <row r="1363" spans="1:16" hidden="1" x14ac:dyDescent="0.25">
      <c r="A1363" t="s">
        <v>39</v>
      </c>
      <c r="B1363" t="s">
        <v>38</v>
      </c>
      <c r="C1363" t="s">
        <v>4547</v>
      </c>
      <c r="D1363" t="s">
        <v>4548</v>
      </c>
      <c r="E1363" t="s">
        <v>4549</v>
      </c>
      <c r="F1363" t="s">
        <v>202</v>
      </c>
      <c r="G1363">
        <v>145272</v>
      </c>
      <c r="H1363" s="9">
        <v>1</v>
      </c>
      <c r="I1363" s="1">
        <v>45398</v>
      </c>
      <c r="J1363">
        <v>4</v>
      </c>
      <c r="K1363">
        <v>2024</v>
      </c>
      <c r="L1363" t="s">
        <v>37</v>
      </c>
      <c r="M1363">
        <v>26.62</v>
      </c>
      <c r="N1363" t="s">
        <v>4615</v>
      </c>
      <c r="O1363">
        <v>41.485599999999998</v>
      </c>
      <c r="P1363" t="s">
        <v>12</v>
      </c>
    </row>
    <row r="1364" spans="1:16" hidden="1" x14ac:dyDescent="0.25">
      <c r="A1364" t="s">
        <v>39</v>
      </c>
      <c r="B1364" t="s">
        <v>38</v>
      </c>
      <c r="C1364" t="s">
        <v>2968</v>
      </c>
      <c r="D1364" t="s">
        <v>877</v>
      </c>
      <c r="E1364" t="s">
        <v>878</v>
      </c>
      <c r="F1364" t="s">
        <v>202</v>
      </c>
      <c r="G1364">
        <v>145271</v>
      </c>
      <c r="H1364" s="9">
        <v>1</v>
      </c>
      <c r="I1364" s="1">
        <v>45398</v>
      </c>
      <c r="J1364">
        <v>4</v>
      </c>
      <c r="K1364">
        <v>2024</v>
      </c>
      <c r="L1364" t="s">
        <v>37</v>
      </c>
      <c r="M1364">
        <v>28.25</v>
      </c>
      <c r="N1364" t="s">
        <v>4615</v>
      </c>
      <c r="O1364">
        <v>44.025799999999997</v>
      </c>
      <c r="P1364" t="s">
        <v>12</v>
      </c>
    </row>
    <row r="1365" spans="1:16" hidden="1" x14ac:dyDescent="0.25">
      <c r="A1365" t="s">
        <v>39</v>
      </c>
      <c r="B1365" t="s">
        <v>38</v>
      </c>
      <c r="C1365" t="s">
        <v>2968</v>
      </c>
      <c r="D1365" t="s">
        <v>877</v>
      </c>
      <c r="E1365" t="s">
        <v>878</v>
      </c>
      <c r="F1365" t="s">
        <v>202</v>
      </c>
      <c r="G1365">
        <v>145270</v>
      </c>
      <c r="H1365" s="9">
        <v>1</v>
      </c>
      <c r="I1365" s="1">
        <v>45398</v>
      </c>
      <c r="J1365">
        <v>4</v>
      </c>
      <c r="K1365">
        <v>2024</v>
      </c>
      <c r="L1365" t="s">
        <v>37</v>
      </c>
      <c r="M1365">
        <v>28.25</v>
      </c>
      <c r="N1365" t="s">
        <v>4615</v>
      </c>
      <c r="O1365">
        <v>44.025799999999997</v>
      </c>
      <c r="P1365" t="s">
        <v>12</v>
      </c>
    </row>
    <row r="1366" spans="1:16" hidden="1" x14ac:dyDescent="0.25">
      <c r="A1366" t="s">
        <v>39</v>
      </c>
      <c r="B1366" t="s">
        <v>38</v>
      </c>
      <c r="C1366" t="s">
        <v>3296</v>
      </c>
      <c r="D1366" t="s">
        <v>953</v>
      </c>
      <c r="E1366" t="s">
        <v>953</v>
      </c>
      <c r="F1366" t="s">
        <v>202</v>
      </c>
      <c r="G1366">
        <v>145269</v>
      </c>
      <c r="H1366" s="9">
        <v>1</v>
      </c>
      <c r="I1366" s="1">
        <v>45398</v>
      </c>
      <c r="J1366">
        <v>4</v>
      </c>
      <c r="K1366">
        <v>2024</v>
      </c>
      <c r="L1366" t="s">
        <v>37</v>
      </c>
      <c r="M1366">
        <v>28.25</v>
      </c>
      <c r="N1366" t="s">
        <v>4615</v>
      </c>
      <c r="O1366">
        <v>44.025799999999997</v>
      </c>
      <c r="P1366" t="s">
        <v>12</v>
      </c>
    </row>
    <row r="1367" spans="1:16" hidden="1" x14ac:dyDescent="0.25">
      <c r="A1367" t="s">
        <v>39</v>
      </c>
      <c r="B1367" t="s">
        <v>38</v>
      </c>
      <c r="C1367" t="s">
        <v>2968</v>
      </c>
      <c r="D1367" t="s">
        <v>877</v>
      </c>
      <c r="E1367" t="s">
        <v>878</v>
      </c>
      <c r="F1367" t="s">
        <v>202</v>
      </c>
      <c r="G1367">
        <v>145267</v>
      </c>
      <c r="H1367" s="9">
        <v>1</v>
      </c>
      <c r="I1367" s="1">
        <v>45398</v>
      </c>
      <c r="J1367">
        <v>4</v>
      </c>
      <c r="K1367">
        <v>2024</v>
      </c>
      <c r="L1367" t="s">
        <v>37</v>
      </c>
      <c r="M1367">
        <v>28.25</v>
      </c>
      <c r="N1367" t="s">
        <v>4615</v>
      </c>
      <c r="O1367">
        <v>44.025799999999997</v>
      </c>
      <c r="P1367" t="s">
        <v>12</v>
      </c>
    </row>
    <row r="1368" spans="1:16" hidden="1" x14ac:dyDescent="0.25">
      <c r="A1368" t="s">
        <v>39</v>
      </c>
      <c r="B1368" t="s">
        <v>38</v>
      </c>
      <c r="C1368" t="s">
        <v>3300</v>
      </c>
      <c r="D1368" t="s">
        <v>964</v>
      </c>
      <c r="E1368" t="s">
        <v>965</v>
      </c>
      <c r="F1368" t="s">
        <v>202</v>
      </c>
      <c r="G1368">
        <v>145266</v>
      </c>
      <c r="H1368" s="9">
        <v>1</v>
      </c>
      <c r="I1368" s="1">
        <v>45398</v>
      </c>
      <c r="J1368">
        <v>4</v>
      </c>
      <c r="K1368">
        <v>2024</v>
      </c>
      <c r="L1368" t="s">
        <v>37</v>
      </c>
      <c r="M1368">
        <v>28.25</v>
      </c>
      <c r="N1368" t="s">
        <v>4615</v>
      </c>
      <c r="O1368">
        <v>44.025799999999997</v>
      </c>
      <c r="P1368" t="s">
        <v>12</v>
      </c>
    </row>
    <row r="1369" spans="1:16" hidden="1" x14ac:dyDescent="0.25">
      <c r="A1369" t="s">
        <v>39</v>
      </c>
      <c r="B1369" t="s">
        <v>38</v>
      </c>
      <c r="C1369" t="s">
        <v>478</v>
      </c>
      <c r="D1369" t="s">
        <v>35</v>
      </c>
      <c r="E1369" t="s">
        <v>36</v>
      </c>
      <c r="F1369" t="s">
        <v>202</v>
      </c>
      <c r="G1369">
        <v>145236</v>
      </c>
      <c r="H1369" s="9">
        <v>1</v>
      </c>
      <c r="I1369" s="1">
        <v>45398</v>
      </c>
      <c r="J1369">
        <v>4</v>
      </c>
      <c r="K1369">
        <v>2024</v>
      </c>
      <c r="L1369" t="s">
        <v>37</v>
      </c>
      <c r="M1369">
        <v>28.25</v>
      </c>
      <c r="N1369" t="s">
        <v>4615</v>
      </c>
      <c r="O1369">
        <v>44.025799999999997</v>
      </c>
      <c r="P1369" t="s">
        <v>12</v>
      </c>
    </row>
    <row r="1370" spans="1:16" hidden="1" x14ac:dyDescent="0.25">
      <c r="A1370" t="s">
        <v>39</v>
      </c>
      <c r="B1370" t="s">
        <v>38</v>
      </c>
      <c r="C1370" t="s">
        <v>515</v>
      </c>
      <c r="D1370" t="s">
        <v>42</v>
      </c>
      <c r="E1370" t="s">
        <v>43</v>
      </c>
      <c r="F1370" t="s">
        <v>202</v>
      </c>
      <c r="G1370">
        <v>145233</v>
      </c>
      <c r="H1370" s="9">
        <v>1</v>
      </c>
      <c r="I1370" s="1">
        <v>45398</v>
      </c>
      <c r="J1370">
        <v>4</v>
      </c>
      <c r="K1370">
        <v>2024</v>
      </c>
      <c r="L1370" t="s">
        <v>37</v>
      </c>
      <c r="M1370">
        <v>28.25</v>
      </c>
      <c r="N1370" t="s">
        <v>4615</v>
      </c>
      <c r="O1370">
        <v>44.025799999999997</v>
      </c>
      <c r="P1370" t="s">
        <v>12</v>
      </c>
    </row>
    <row r="1371" spans="1:16" hidden="1" x14ac:dyDescent="0.25">
      <c r="A1371" t="s">
        <v>17</v>
      </c>
      <c r="B1371" t="s">
        <v>16</v>
      </c>
      <c r="C1371" t="s">
        <v>543</v>
      </c>
      <c r="D1371" t="s">
        <v>20</v>
      </c>
      <c r="E1371" t="s">
        <v>21</v>
      </c>
      <c r="F1371" t="s">
        <v>202</v>
      </c>
      <c r="G1371">
        <v>145188</v>
      </c>
      <c r="H1371" s="9">
        <v>16</v>
      </c>
      <c r="I1371" s="1">
        <v>45443</v>
      </c>
      <c r="J1371">
        <v>5</v>
      </c>
      <c r="K1371">
        <v>2024</v>
      </c>
      <c r="L1371" t="s">
        <v>15</v>
      </c>
      <c r="M1371">
        <v>990</v>
      </c>
      <c r="N1371" t="s">
        <v>4617</v>
      </c>
      <c r="O1371">
        <v>1542.8515</v>
      </c>
      <c r="P1371" t="s">
        <v>12</v>
      </c>
    </row>
    <row r="1372" spans="1:16" hidden="1" x14ac:dyDescent="0.25">
      <c r="A1372" t="s">
        <v>17</v>
      </c>
      <c r="B1372" t="s">
        <v>16</v>
      </c>
      <c r="C1372" t="s">
        <v>544</v>
      </c>
      <c r="D1372" t="s">
        <v>22</v>
      </c>
      <c r="E1372" t="s">
        <v>23</v>
      </c>
      <c r="F1372" t="s">
        <v>202</v>
      </c>
      <c r="G1372">
        <v>145188</v>
      </c>
      <c r="H1372" s="9">
        <v>4</v>
      </c>
      <c r="I1372" s="1">
        <v>45443</v>
      </c>
      <c r="J1372">
        <v>5</v>
      </c>
      <c r="K1372">
        <v>2024</v>
      </c>
      <c r="L1372" t="s">
        <v>15</v>
      </c>
      <c r="M1372">
        <v>270</v>
      </c>
      <c r="N1372" t="s">
        <v>4617</v>
      </c>
      <c r="O1372">
        <v>420.77769999999998</v>
      </c>
      <c r="P1372" t="s">
        <v>12</v>
      </c>
    </row>
    <row r="1373" spans="1:16" hidden="1" x14ac:dyDescent="0.25">
      <c r="A1373" t="s">
        <v>17</v>
      </c>
      <c r="B1373" t="s">
        <v>16</v>
      </c>
      <c r="C1373" t="s">
        <v>545</v>
      </c>
      <c r="D1373" t="s">
        <v>13</v>
      </c>
      <c r="E1373" t="s">
        <v>14</v>
      </c>
      <c r="F1373" t="s">
        <v>202</v>
      </c>
      <c r="G1373">
        <v>145188</v>
      </c>
      <c r="H1373" s="9">
        <v>4</v>
      </c>
      <c r="I1373" s="1">
        <v>45443</v>
      </c>
      <c r="J1373">
        <v>5</v>
      </c>
      <c r="K1373">
        <v>2024</v>
      </c>
      <c r="L1373" t="s">
        <v>15</v>
      </c>
      <c r="M1373">
        <v>42</v>
      </c>
      <c r="N1373" t="s">
        <v>4617</v>
      </c>
      <c r="O1373">
        <v>65.454300000000003</v>
      </c>
      <c r="P1373" t="s">
        <v>12</v>
      </c>
    </row>
    <row r="1374" spans="1:16" hidden="1" x14ac:dyDescent="0.25">
      <c r="A1374" t="s">
        <v>192</v>
      </c>
      <c r="B1374" t="s">
        <v>16</v>
      </c>
      <c r="C1374" t="s">
        <v>608</v>
      </c>
      <c r="D1374" t="s">
        <v>191</v>
      </c>
      <c r="E1374" t="s">
        <v>191</v>
      </c>
      <c r="F1374" t="s">
        <v>202</v>
      </c>
      <c r="G1374">
        <v>145188</v>
      </c>
      <c r="H1374" s="9">
        <v>1</v>
      </c>
      <c r="I1374" s="1">
        <v>45443</v>
      </c>
      <c r="J1374">
        <v>5</v>
      </c>
      <c r="K1374">
        <v>2024</v>
      </c>
      <c r="L1374" t="s">
        <v>15</v>
      </c>
      <c r="M1374">
        <v>1075</v>
      </c>
      <c r="O1374">
        <v>1675.3186000000001</v>
      </c>
      <c r="P1374" t="s">
        <v>12</v>
      </c>
    </row>
    <row r="1375" spans="1:16" hidden="1" x14ac:dyDescent="0.25">
      <c r="A1375" t="s">
        <v>17</v>
      </c>
      <c r="B1375" t="s">
        <v>118</v>
      </c>
      <c r="C1375" t="s">
        <v>568</v>
      </c>
      <c r="D1375" t="s">
        <v>116</v>
      </c>
      <c r="E1375" t="s">
        <v>117</v>
      </c>
      <c r="F1375" t="s">
        <v>202</v>
      </c>
      <c r="G1375">
        <v>145176</v>
      </c>
      <c r="H1375" s="9">
        <v>1</v>
      </c>
      <c r="I1375" s="1">
        <v>45443</v>
      </c>
      <c r="J1375">
        <v>5</v>
      </c>
      <c r="K1375">
        <v>2024</v>
      </c>
      <c r="L1375" t="s">
        <v>106</v>
      </c>
      <c r="M1375">
        <v>80</v>
      </c>
      <c r="N1375" t="s">
        <v>4618</v>
      </c>
      <c r="O1375">
        <v>124.67489999999999</v>
      </c>
      <c r="P1375" t="s">
        <v>12</v>
      </c>
    </row>
    <row r="1376" spans="1:16" hidden="1" x14ac:dyDescent="0.25">
      <c r="A1376" t="s">
        <v>39</v>
      </c>
      <c r="B1376" t="s">
        <v>16</v>
      </c>
      <c r="C1376" t="s">
        <v>3313</v>
      </c>
      <c r="D1376" t="s">
        <v>996</v>
      </c>
      <c r="E1376" t="s">
        <v>997</v>
      </c>
      <c r="F1376" t="s">
        <v>202</v>
      </c>
      <c r="G1376">
        <v>145174</v>
      </c>
      <c r="H1376" s="9">
        <v>1</v>
      </c>
      <c r="I1376" s="1">
        <v>45398</v>
      </c>
      <c r="J1376">
        <v>4</v>
      </c>
      <c r="K1376">
        <v>2024</v>
      </c>
      <c r="L1376" t="s">
        <v>37</v>
      </c>
      <c r="M1376">
        <v>33.5</v>
      </c>
      <c r="N1376" t="s">
        <v>4615</v>
      </c>
      <c r="O1376">
        <v>52.207599999999999</v>
      </c>
      <c r="P1376" t="s">
        <v>12</v>
      </c>
    </row>
    <row r="1377" spans="1:16" hidden="1" x14ac:dyDescent="0.25">
      <c r="A1377" t="s">
        <v>39</v>
      </c>
      <c r="B1377" t="s">
        <v>38</v>
      </c>
      <c r="C1377" t="s">
        <v>550</v>
      </c>
      <c r="D1377" t="s">
        <v>61</v>
      </c>
      <c r="E1377" t="s">
        <v>62</v>
      </c>
      <c r="F1377" t="s">
        <v>202</v>
      </c>
      <c r="G1377">
        <v>145170</v>
      </c>
      <c r="H1377" s="9">
        <v>1</v>
      </c>
      <c r="I1377" s="1">
        <v>45398</v>
      </c>
      <c r="J1377">
        <v>4</v>
      </c>
      <c r="K1377">
        <v>2024</v>
      </c>
      <c r="L1377" t="s">
        <v>37</v>
      </c>
      <c r="M1377">
        <v>28.25</v>
      </c>
      <c r="N1377" t="s">
        <v>4615</v>
      </c>
      <c r="O1377">
        <v>44.025799999999997</v>
      </c>
      <c r="P1377" t="s">
        <v>12</v>
      </c>
    </row>
    <row r="1378" spans="1:16" hidden="1" x14ac:dyDescent="0.25">
      <c r="A1378" t="s">
        <v>39</v>
      </c>
      <c r="B1378" t="s">
        <v>38</v>
      </c>
      <c r="C1378" t="s">
        <v>478</v>
      </c>
      <c r="D1378" t="s">
        <v>35</v>
      </c>
      <c r="E1378" t="s">
        <v>36</v>
      </c>
      <c r="F1378" t="s">
        <v>202</v>
      </c>
      <c r="G1378">
        <v>145169</v>
      </c>
      <c r="H1378" s="9">
        <v>1</v>
      </c>
      <c r="I1378" s="1">
        <v>45398</v>
      </c>
      <c r="J1378">
        <v>4</v>
      </c>
      <c r="K1378">
        <v>2024</v>
      </c>
      <c r="L1378" t="s">
        <v>37</v>
      </c>
      <c r="M1378">
        <v>28.25</v>
      </c>
      <c r="N1378" t="s">
        <v>4615</v>
      </c>
      <c r="O1378">
        <v>44.025799999999997</v>
      </c>
      <c r="P1378" t="s">
        <v>12</v>
      </c>
    </row>
    <row r="1379" spans="1:16" hidden="1" x14ac:dyDescent="0.25">
      <c r="A1379" t="s">
        <v>39</v>
      </c>
      <c r="B1379" t="s">
        <v>38</v>
      </c>
      <c r="C1379" t="s">
        <v>432</v>
      </c>
      <c r="D1379" t="s">
        <v>73</v>
      </c>
      <c r="E1379" t="s">
        <v>74</v>
      </c>
      <c r="F1379" t="s">
        <v>202</v>
      </c>
      <c r="G1379">
        <v>145168</v>
      </c>
      <c r="H1379" s="9">
        <v>1</v>
      </c>
      <c r="I1379" s="1">
        <v>45398</v>
      </c>
      <c r="J1379">
        <v>4</v>
      </c>
      <c r="K1379">
        <v>2024</v>
      </c>
      <c r="L1379" t="s">
        <v>37</v>
      </c>
      <c r="M1379">
        <v>28.25</v>
      </c>
      <c r="N1379" t="s">
        <v>4615</v>
      </c>
      <c r="O1379">
        <v>44.025799999999997</v>
      </c>
      <c r="P1379" t="s">
        <v>12</v>
      </c>
    </row>
    <row r="1380" spans="1:16" hidden="1" x14ac:dyDescent="0.25">
      <c r="A1380" t="s">
        <v>39</v>
      </c>
      <c r="B1380" t="s">
        <v>38</v>
      </c>
      <c r="C1380" t="s">
        <v>2944</v>
      </c>
      <c r="D1380" t="s">
        <v>949</v>
      </c>
      <c r="E1380" t="s">
        <v>950</v>
      </c>
      <c r="F1380" t="s">
        <v>202</v>
      </c>
      <c r="G1380">
        <v>145167</v>
      </c>
      <c r="H1380" s="9">
        <v>1</v>
      </c>
      <c r="I1380" s="1">
        <v>45398</v>
      </c>
      <c r="J1380">
        <v>4</v>
      </c>
      <c r="K1380">
        <v>2024</v>
      </c>
      <c r="L1380" t="s">
        <v>37</v>
      </c>
      <c r="M1380">
        <v>28.25</v>
      </c>
      <c r="N1380" t="s">
        <v>4615</v>
      </c>
      <c r="O1380">
        <v>44.025799999999997</v>
      </c>
      <c r="P1380" t="s">
        <v>12</v>
      </c>
    </row>
    <row r="1381" spans="1:16" hidden="1" x14ac:dyDescent="0.25">
      <c r="A1381" t="s">
        <v>17</v>
      </c>
      <c r="B1381" t="s">
        <v>112</v>
      </c>
      <c r="C1381" t="s">
        <v>2875</v>
      </c>
      <c r="D1381" t="s">
        <v>818</v>
      </c>
      <c r="E1381" t="s">
        <v>819</v>
      </c>
      <c r="F1381" t="s">
        <v>202</v>
      </c>
      <c r="G1381">
        <v>145149</v>
      </c>
      <c r="H1381" s="9">
        <v>20</v>
      </c>
      <c r="I1381" s="1">
        <v>45474</v>
      </c>
      <c r="J1381">
        <v>7</v>
      </c>
      <c r="K1381">
        <v>2024</v>
      </c>
      <c r="L1381" t="s">
        <v>820</v>
      </c>
      <c r="M1381">
        <v>67.099999999999994</v>
      </c>
      <c r="N1381" t="s">
        <v>4619</v>
      </c>
      <c r="O1381">
        <v>104.571</v>
      </c>
      <c r="P1381" t="s">
        <v>12</v>
      </c>
    </row>
    <row r="1382" spans="1:16" hidden="1" x14ac:dyDescent="0.25">
      <c r="A1382" t="s">
        <v>17</v>
      </c>
      <c r="B1382" t="s">
        <v>103</v>
      </c>
      <c r="C1382" t="s">
        <v>2728</v>
      </c>
      <c r="D1382" t="s">
        <v>1441</v>
      </c>
      <c r="E1382" t="s">
        <v>1442</v>
      </c>
      <c r="F1382" t="s">
        <v>202</v>
      </c>
      <c r="G1382">
        <v>145149</v>
      </c>
      <c r="H1382" s="9">
        <v>8</v>
      </c>
      <c r="I1382" s="1">
        <v>45474</v>
      </c>
      <c r="J1382">
        <v>7</v>
      </c>
      <c r="K1382">
        <v>2024</v>
      </c>
      <c r="L1382" t="s">
        <v>820</v>
      </c>
      <c r="M1382">
        <v>45</v>
      </c>
      <c r="N1382" t="s">
        <v>4619</v>
      </c>
      <c r="O1382">
        <v>70.129599999999996</v>
      </c>
      <c r="P1382" t="s">
        <v>12</v>
      </c>
    </row>
    <row r="1383" spans="1:16" hidden="1" x14ac:dyDescent="0.25">
      <c r="A1383" t="s">
        <v>17</v>
      </c>
      <c r="B1383" t="s">
        <v>103</v>
      </c>
      <c r="C1383" t="s">
        <v>2959</v>
      </c>
      <c r="D1383" t="s">
        <v>1460</v>
      </c>
      <c r="E1383" t="s">
        <v>1461</v>
      </c>
      <c r="F1383" t="s">
        <v>202</v>
      </c>
      <c r="G1383">
        <v>145149</v>
      </c>
      <c r="H1383" s="9">
        <v>20</v>
      </c>
      <c r="I1383" s="1">
        <v>45474</v>
      </c>
      <c r="J1383">
        <v>7</v>
      </c>
      <c r="K1383">
        <v>2024</v>
      </c>
      <c r="L1383" t="s">
        <v>820</v>
      </c>
      <c r="M1383">
        <v>12</v>
      </c>
      <c r="N1383" t="s">
        <v>4619</v>
      </c>
      <c r="O1383">
        <v>18.7012</v>
      </c>
      <c r="P1383" t="s">
        <v>12</v>
      </c>
    </row>
    <row r="1384" spans="1:16" hidden="1" x14ac:dyDescent="0.25">
      <c r="A1384" t="s">
        <v>17</v>
      </c>
      <c r="B1384" t="s">
        <v>103</v>
      </c>
      <c r="C1384" t="s">
        <v>4716</v>
      </c>
      <c r="D1384" t="s">
        <v>4717</v>
      </c>
      <c r="E1384" t="s">
        <v>194</v>
      </c>
      <c r="F1384" t="s">
        <v>202</v>
      </c>
      <c r="G1384">
        <v>145149</v>
      </c>
      <c r="H1384" s="9">
        <v>30</v>
      </c>
      <c r="I1384" s="1">
        <v>45474</v>
      </c>
      <c r="J1384">
        <v>7</v>
      </c>
      <c r="K1384">
        <v>2024</v>
      </c>
      <c r="L1384" t="s">
        <v>820</v>
      </c>
      <c r="M1384">
        <v>12</v>
      </c>
      <c r="N1384" t="s">
        <v>4619</v>
      </c>
      <c r="O1384">
        <v>18.7012</v>
      </c>
      <c r="P1384" t="s">
        <v>12</v>
      </c>
    </row>
    <row r="1385" spans="1:16" hidden="1" x14ac:dyDescent="0.25">
      <c r="A1385" t="s">
        <v>17</v>
      </c>
      <c r="B1385" t="s">
        <v>16</v>
      </c>
      <c r="C1385" t="s">
        <v>2975</v>
      </c>
      <c r="D1385" t="s">
        <v>1642</v>
      </c>
      <c r="E1385" t="s">
        <v>1643</v>
      </c>
      <c r="F1385" t="s">
        <v>202</v>
      </c>
      <c r="G1385">
        <v>145149</v>
      </c>
      <c r="H1385" s="9">
        <v>6</v>
      </c>
      <c r="I1385" s="1">
        <v>45474</v>
      </c>
      <c r="J1385">
        <v>7</v>
      </c>
      <c r="K1385">
        <v>2024</v>
      </c>
      <c r="L1385" t="s">
        <v>820</v>
      </c>
      <c r="M1385">
        <v>32.950000000000003</v>
      </c>
      <c r="N1385" t="s">
        <v>4619</v>
      </c>
      <c r="O1385">
        <v>51.350499999999997</v>
      </c>
      <c r="P1385" t="s">
        <v>12</v>
      </c>
    </row>
    <row r="1386" spans="1:16" hidden="1" x14ac:dyDescent="0.25">
      <c r="A1386" t="s">
        <v>17</v>
      </c>
      <c r="B1386" t="s">
        <v>112</v>
      </c>
      <c r="C1386" t="s">
        <v>3756</v>
      </c>
      <c r="D1386" t="s">
        <v>3757</v>
      </c>
      <c r="E1386" t="s">
        <v>287</v>
      </c>
      <c r="F1386" t="s">
        <v>202</v>
      </c>
      <c r="G1386">
        <v>145149</v>
      </c>
      <c r="H1386" s="9">
        <v>25</v>
      </c>
      <c r="I1386" s="1">
        <v>45474</v>
      </c>
      <c r="J1386">
        <v>7</v>
      </c>
      <c r="K1386">
        <v>2024</v>
      </c>
      <c r="L1386" t="s">
        <v>820</v>
      </c>
      <c r="M1386">
        <v>150</v>
      </c>
      <c r="N1386" t="s">
        <v>4619</v>
      </c>
      <c r="O1386">
        <v>233.7654</v>
      </c>
      <c r="P1386" t="s">
        <v>12</v>
      </c>
    </row>
    <row r="1387" spans="1:16" hidden="1" x14ac:dyDescent="0.25">
      <c r="A1387" t="s">
        <v>17</v>
      </c>
      <c r="B1387" t="s">
        <v>112</v>
      </c>
      <c r="C1387" t="s">
        <v>3758</v>
      </c>
      <c r="D1387" t="s">
        <v>3759</v>
      </c>
      <c r="E1387" t="s">
        <v>289</v>
      </c>
      <c r="F1387" t="s">
        <v>202</v>
      </c>
      <c r="G1387">
        <v>145149</v>
      </c>
      <c r="H1387" s="9">
        <v>25</v>
      </c>
      <c r="I1387" s="1">
        <v>45474</v>
      </c>
      <c r="J1387">
        <v>7</v>
      </c>
      <c r="K1387">
        <v>2024</v>
      </c>
      <c r="L1387" t="s">
        <v>820</v>
      </c>
      <c r="M1387">
        <v>85.5</v>
      </c>
      <c r="N1387" t="s">
        <v>4619</v>
      </c>
      <c r="O1387">
        <v>133.24629999999999</v>
      </c>
      <c r="P1387" t="s">
        <v>12</v>
      </c>
    </row>
    <row r="1388" spans="1:16" hidden="1" x14ac:dyDescent="0.25">
      <c r="A1388" t="s">
        <v>17</v>
      </c>
      <c r="B1388" t="s">
        <v>26</v>
      </c>
      <c r="C1388" t="s">
        <v>513</v>
      </c>
      <c r="D1388" t="s">
        <v>299</v>
      </c>
      <c r="E1388" t="s">
        <v>300</v>
      </c>
      <c r="F1388" t="s">
        <v>202</v>
      </c>
      <c r="G1388">
        <v>145149</v>
      </c>
      <c r="H1388" s="9">
        <v>30</v>
      </c>
      <c r="I1388" s="1">
        <v>45474</v>
      </c>
      <c r="J1388">
        <v>7</v>
      </c>
      <c r="K1388">
        <v>2024</v>
      </c>
      <c r="L1388" t="s">
        <v>820</v>
      </c>
      <c r="M1388">
        <v>3.71</v>
      </c>
      <c r="N1388" t="s">
        <v>4619</v>
      </c>
      <c r="O1388">
        <v>5.7817999999999996</v>
      </c>
      <c r="P1388" t="s">
        <v>12</v>
      </c>
    </row>
    <row r="1389" spans="1:16" hidden="1" x14ac:dyDescent="0.25">
      <c r="A1389" t="s">
        <v>17</v>
      </c>
      <c r="B1389" t="s">
        <v>199</v>
      </c>
      <c r="C1389" t="s">
        <v>571</v>
      </c>
      <c r="D1389" t="s">
        <v>301</v>
      </c>
      <c r="E1389" t="s">
        <v>302</v>
      </c>
      <c r="F1389" t="s">
        <v>202</v>
      </c>
      <c r="G1389">
        <v>145149</v>
      </c>
      <c r="H1389" s="9">
        <v>10</v>
      </c>
      <c r="I1389" s="1">
        <v>45474</v>
      </c>
      <c r="J1389">
        <v>7</v>
      </c>
      <c r="K1389">
        <v>2024</v>
      </c>
      <c r="L1389" t="s">
        <v>820</v>
      </c>
      <c r="M1389">
        <v>11</v>
      </c>
      <c r="N1389" t="s">
        <v>4619</v>
      </c>
      <c r="O1389">
        <v>17.142800000000001</v>
      </c>
      <c r="P1389" t="s">
        <v>12</v>
      </c>
    </row>
    <row r="1390" spans="1:16" hidden="1" x14ac:dyDescent="0.25">
      <c r="A1390" t="s">
        <v>17</v>
      </c>
      <c r="B1390" t="s">
        <v>202</v>
      </c>
      <c r="C1390" t="s">
        <v>436</v>
      </c>
      <c r="D1390" t="s">
        <v>303</v>
      </c>
      <c r="E1390" t="s">
        <v>201</v>
      </c>
      <c r="F1390" t="s">
        <v>202</v>
      </c>
      <c r="G1390">
        <v>145149</v>
      </c>
      <c r="H1390" s="9">
        <v>50</v>
      </c>
      <c r="I1390" s="1">
        <v>45474</v>
      </c>
      <c r="J1390">
        <v>7</v>
      </c>
      <c r="K1390">
        <v>2024</v>
      </c>
      <c r="L1390" t="s">
        <v>820</v>
      </c>
      <c r="M1390">
        <v>9</v>
      </c>
      <c r="N1390" t="s">
        <v>4619</v>
      </c>
      <c r="O1390">
        <v>14.0259</v>
      </c>
      <c r="P1390" t="s">
        <v>12</v>
      </c>
    </row>
    <row r="1391" spans="1:16" hidden="1" x14ac:dyDescent="0.25">
      <c r="A1391" t="s">
        <v>17</v>
      </c>
      <c r="B1391" t="s">
        <v>4487</v>
      </c>
      <c r="C1391" t="s">
        <v>5047</v>
      </c>
      <c r="D1391" t="s">
        <v>5048</v>
      </c>
      <c r="E1391" t="s">
        <v>5049</v>
      </c>
      <c r="F1391" t="s">
        <v>202</v>
      </c>
      <c r="G1391">
        <v>145149</v>
      </c>
      <c r="H1391" s="9">
        <v>10</v>
      </c>
      <c r="I1391" s="1">
        <v>45474</v>
      </c>
      <c r="J1391">
        <v>7</v>
      </c>
      <c r="K1391">
        <v>2024</v>
      </c>
      <c r="L1391" t="s">
        <v>820</v>
      </c>
      <c r="M1391">
        <v>50</v>
      </c>
      <c r="N1391" t="s">
        <v>4619</v>
      </c>
      <c r="O1391">
        <v>77.921800000000005</v>
      </c>
      <c r="P1391" t="s">
        <v>12</v>
      </c>
    </row>
    <row r="1392" spans="1:16" hidden="1" x14ac:dyDescent="0.25">
      <c r="A1392" t="s">
        <v>17</v>
      </c>
      <c r="B1392" t="s">
        <v>199</v>
      </c>
      <c r="C1392" t="s">
        <v>3631</v>
      </c>
      <c r="D1392" t="s">
        <v>1721</v>
      </c>
      <c r="E1392" t="s">
        <v>1722</v>
      </c>
      <c r="F1392" t="s">
        <v>202</v>
      </c>
      <c r="G1392">
        <v>145149</v>
      </c>
      <c r="H1392" s="9">
        <v>15</v>
      </c>
      <c r="I1392" s="1">
        <v>45474</v>
      </c>
      <c r="J1392">
        <v>7</v>
      </c>
      <c r="K1392">
        <v>2024</v>
      </c>
      <c r="L1392" t="s">
        <v>820</v>
      </c>
      <c r="M1392">
        <v>13</v>
      </c>
      <c r="N1392" t="s">
        <v>4619</v>
      </c>
      <c r="O1392">
        <v>20.259699999999999</v>
      </c>
      <c r="P1392" t="s">
        <v>12</v>
      </c>
    </row>
    <row r="1393" spans="1:16" hidden="1" x14ac:dyDescent="0.25">
      <c r="A1393" t="s">
        <v>17</v>
      </c>
      <c r="B1393" t="s">
        <v>202</v>
      </c>
      <c r="C1393" t="s">
        <v>2795</v>
      </c>
      <c r="D1393" t="s">
        <v>1726</v>
      </c>
      <c r="E1393" t="s">
        <v>1727</v>
      </c>
      <c r="F1393" t="s">
        <v>202</v>
      </c>
      <c r="G1393">
        <v>145149</v>
      </c>
      <c r="H1393" s="9">
        <v>15</v>
      </c>
      <c r="I1393" s="1">
        <v>45474</v>
      </c>
      <c r="J1393">
        <v>7</v>
      </c>
      <c r="K1393">
        <v>2024</v>
      </c>
      <c r="L1393" t="s">
        <v>820</v>
      </c>
      <c r="M1393">
        <v>20</v>
      </c>
      <c r="N1393" t="s">
        <v>4619</v>
      </c>
      <c r="O1393">
        <v>31.168700000000001</v>
      </c>
      <c r="P1393" t="s">
        <v>12</v>
      </c>
    </row>
    <row r="1394" spans="1:16" hidden="1" x14ac:dyDescent="0.25">
      <c r="A1394" t="s">
        <v>17</v>
      </c>
      <c r="B1394" t="s">
        <v>199</v>
      </c>
      <c r="C1394" t="s">
        <v>2872</v>
      </c>
      <c r="D1394" t="s">
        <v>1728</v>
      </c>
      <c r="E1394" t="s">
        <v>1729</v>
      </c>
      <c r="F1394" t="s">
        <v>202</v>
      </c>
      <c r="G1394">
        <v>145149</v>
      </c>
      <c r="H1394" s="9">
        <v>60</v>
      </c>
      <c r="I1394" s="1">
        <v>45474</v>
      </c>
      <c r="J1394">
        <v>7</v>
      </c>
      <c r="K1394">
        <v>2024</v>
      </c>
      <c r="L1394" t="s">
        <v>820</v>
      </c>
      <c r="M1394">
        <v>6.5</v>
      </c>
      <c r="N1394" t="s">
        <v>4619</v>
      </c>
      <c r="O1394">
        <v>10.129799999999999</v>
      </c>
      <c r="P1394" t="s">
        <v>12</v>
      </c>
    </row>
    <row r="1395" spans="1:16" hidden="1" x14ac:dyDescent="0.25">
      <c r="A1395" t="s">
        <v>17</v>
      </c>
      <c r="B1395" t="s">
        <v>16</v>
      </c>
      <c r="C1395" t="s">
        <v>3644</v>
      </c>
      <c r="D1395" t="s">
        <v>1752</v>
      </c>
      <c r="E1395" t="s">
        <v>1753</v>
      </c>
      <c r="F1395" t="s">
        <v>202</v>
      </c>
      <c r="G1395">
        <v>145149</v>
      </c>
      <c r="H1395" s="9">
        <v>30</v>
      </c>
      <c r="I1395" s="1">
        <v>45474</v>
      </c>
      <c r="J1395">
        <v>7</v>
      </c>
      <c r="K1395">
        <v>2024</v>
      </c>
      <c r="L1395" t="s">
        <v>820</v>
      </c>
      <c r="M1395">
        <v>25.5</v>
      </c>
      <c r="N1395" t="s">
        <v>4619</v>
      </c>
      <c r="O1395">
        <v>39.740099999999998</v>
      </c>
      <c r="P1395" t="s">
        <v>12</v>
      </c>
    </row>
    <row r="1396" spans="1:16" hidden="1" x14ac:dyDescent="0.25">
      <c r="A1396" t="s">
        <v>17</v>
      </c>
      <c r="B1396" t="s">
        <v>202</v>
      </c>
      <c r="C1396" t="s">
        <v>603</v>
      </c>
      <c r="D1396" t="s">
        <v>390</v>
      </c>
      <c r="E1396" t="s">
        <v>391</v>
      </c>
      <c r="F1396" t="s">
        <v>202</v>
      </c>
      <c r="G1396">
        <v>145149</v>
      </c>
      <c r="H1396" s="9">
        <v>40</v>
      </c>
      <c r="I1396" s="1">
        <v>45474</v>
      </c>
      <c r="J1396">
        <v>7</v>
      </c>
      <c r="K1396">
        <v>2024</v>
      </c>
      <c r="L1396" t="s">
        <v>820</v>
      </c>
      <c r="M1396">
        <v>29.5</v>
      </c>
      <c r="N1396" t="s">
        <v>4619</v>
      </c>
      <c r="O1396">
        <v>45.9739</v>
      </c>
      <c r="P1396" t="s">
        <v>12</v>
      </c>
    </row>
    <row r="1397" spans="1:16" hidden="1" x14ac:dyDescent="0.25">
      <c r="A1397" t="s">
        <v>17</v>
      </c>
      <c r="B1397" t="s">
        <v>202</v>
      </c>
      <c r="C1397" t="s">
        <v>541</v>
      </c>
      <c r="D1397" t="s">
        <v>200</v>
      </c>
      <c r="E1397" t="s">
        <v>201</v>
      </c>
      <c r="F1397" t="s">
        <v>202</v>
      </c>
      <c r="G1397">
        <v>145149</v>
      </c>
      <c r="H1397" s="9">
        <v>10</v>
      </c>
      <c r="I1397" s="1">
        <v>45474</v>
      </c>
      <c r="J1397">
        <v>7</v>
      </c>
      <c r="K1397">
        <v>2024</v>
      </c>
      <c r="L1397" t="s">
        <v>820</v>
      </c>
      <c r="M1397">
        <v>9</v>
      </c>
      <c r="N1397" t="s">
        <v>4619</v>
      </c>
      <c r="O1397">
        <v>14.0259</v>
      </c>
      <c r="P1397" t="s">
        <v>12</v>
      </c>
    </row>
    <row r="1398" spans="1:16" hidden="1" x14ac:dyDescent="0.25">
      <c r="A1398" t="s">
        <v>17</v>
      </c>
      <c r="B1398" t="s">
        <v>26</v>
      </c>
      <c r="C1398" t="s">
        <v>562</v>
      </c>
      <c r="D1398" t="s">
        <v>205</v>
      </c>
      <c r="E1398" t="s">
        <v>206</v>
      </c>
      <c r="F1398" t="s">
        <v>202</v>
      </c>
      <c r="G1398">
        <v>145149</v>
      </c>
      <c r="H1398" s="9">
        <v>30</v>
      </c>
      <c r="I1398" s="1">
        <v>45474</v>
      </c>
      <c r="J1398">
        <v>7</v>
      </c>
      <c r="K1398">
        <v>2024</v>
      </c>
      <c r="L1398" t="s">
        <v>820</v>
      </c>
      <c r="M1398">
        <v>20.5</v>
      </c>
      <c r="N1398" t="s">
        <v>4619</v>
      </c>
      <c r="O1398">
        <v>31.947900000000001</v>
      </c>
      <c r="P1398" t="s">
        <v>12</v>
      </c>
    </row>
    <row r="1399" spans="1:16" hidden="1" x14ac:dyDescent="0.25">
      <c r="A1399" t="s">
        <v>17</v>
      </c>
      <c r="B1399" t="s">
        <v>202</v>
      </c>
      <c r="C1399" t="s">
        <v>564</v>
      </c>
      <c r="D1399" t="s">
        <v>207</v>
      </c>
      <c r="E1399" t="s">
        <v>208</v>
      </c>
      <c r="F1399" t="s">
        <v>202</v>
      </c>
      <c r="G1399">
        <v>145149</v>
      </c>
      <c r="H1399" s="9">
        <v>10</v>
      </c>
      <c r="I1399" s="1">
        <v>45474</v>
      </c>
      <c r="J1399">
        <v>7</v>
      </c>
      <c r="K1399">
        <v>2024</v>
      </c>
      <c r="L1399" t="s">
        <v>820</v>
      </c>
      <c r="M1399">
        <v>12.5</v>
      </c>
      <c r="N1399" t="s">
        <v>4619</v>
      </c>
      <c r="O1399">
        <v>19.480399999999999</v>
      </c>
      <c r="P1399" t="s">
        <v>12</v>
      </c>
    </row>
    <row r="1400" spans="1:16" hidden="1" x14ac:dyDescent="0.25">
      <c r="A1400" t="s">
        <v>17</v>
      </c>
      <c r="B1400" t="s">
        <v>213</v>
      </c>
      <c r="C1400" t="s">
        <v>573</v>
      </c>
      <c r="D1400" t="s">
        <v>211</v>
      </c>
      <c r="E1400" t="s">
        <v>212</v>
      </c>
      <c r="F1400" t="s">
        <v>202</v>
      </c>
      <c r="G1400">
        <v>145149</v>
      </c>
      <c r="H1400" s="9">
        <v>15</v>
      </c>
      <c r="I1400" s="1">
        <v>45474</v>
      </c>
      <c r="J1400">
        <v>7</v>
      </c>
      <c r="K1400">
        <v>2024</v>
      </c>
      <c r="L1400" t="s">
        <v>820</v>
      </c>
      <c r="M1400">
        <v>20</v>
      </c>
      <c r="N1400" t="s">
        <v>4619</v>
      </c>
      <c r="O1400">
        <v>31.168700000000001</v>
      </c>
      <c r="P1400" t="s">
        <v>12</v>
      </c>
    </row>
    <row r="1401" spans="1:16" hidden="1" x14ac:dyDescent="0.25">
      <c r="A1401" t="s">
        <v>17</v>
      </c>
      <c r="B1401" t="s">
        <v>199</v>
      </c>
      <c r="C1401" t="s">
        <v>5044</v>
      </c>
      <c r="D1401" t="s">
        <v>5045</v>
      </c>
      <c r="E1401" t="s">
        <v>5046</v>
      </c>
      <c r="F1401" t="s">
        <v>202</v>
      </c>
      <c r="G1401">
        <v>145149</v>
      </c>
      <c r="H1401" s="9">
        <v>10</v>
      </c>
      <c r="I1401" s="1">
        <v>45474</v>
      </c>
      <c r="J1401">
        <v>7</v>
      </c>
      <c r="K1401">
        <v>2024</v>
      </c>
      <c r="L1401" t="s">
        <v>820</v>
      </c>
      <c r="M1401">
        <v>24.5</v>
      </c>
      <c r="N1401" t="s">
        <v>4619</v>
      </c>
      <c r="O1401">
        <v>38.181699999999999</v>
      </c>
      <c r="P1401" t="s">
        <v>12</v>
      </c>
    </row>
    <row r="1402" spans="1:16" hidden="1" x14ac:dyDescent="0.25">
      <c r="A1402" t="s">
        <v>17</v>
      </c>
      <c r="B1402" t="s">
        <v>16</v>
      </c>
      <c r="C1402" t="s">
        <v>3668</v>
      </c>
      <c r="D1402" t="s">
        <v>1812</v>
      </c>
      <c r="E1402" t="s">
        <v>1813</v>
      </c>
      <c r="F1402" t="s">
        <v>202</v>
      </c>
      <c r="G1402">
        <v>145149</v>
      </c>
      <c r="H1402" s="9">
        <v>10</v>
      </c>
      <c r="I1402" s="1">
        <v>45474</v>
      </c>
      <c r="J1402">
        <v>7</v>
      </c>
      <c r="K1402">
        <v>2024</v>
      </c>
      <c r="L1402" t="s">
        <v>820</v>
      </c>
      <c r="M1402">
        <v>10</v>
      </c>
      <c r="N1402" t="s">
        <v>4619</v>
      </c>
      <c r="O1402">
        <v>15.5844</v>
      </c>
      <c r="P1402" t="s">
        <v>12</v>
      </c>
    </row>
    <row r="1403" spans="1:16" hidden="1" x14ac:dyDescent="0.25">
      <c r="A1403" t="s">
        <v>17</v>
      </c>
      <c r="B1403" t="s">
        <v>199</v>
      </c>
      <c r="C1403" t="s">
        <v>583</v>
      </c>
      <c r="D1403" t="s">
        <v>238</v>
      </c>
      <c r="E1403" t="s">
        <v>239</v>
      </c>
      <c r="F1403" t="s">
        <v>202</v>
      </c>
      <c r="G1403">
        <v>145149</v>
      </c>
      <c r="H1403" s="9">
        <v>20</v>
      </c>
      <c r="I1403" s="1">
        <v>45474</v>
      </c>
      <c r="J1403">
        <v>7</v>
      </c>
      <c r="K1403">
        <v>2024</v>
      </c>
      <c r="L1403" t="s">
        <v>820</v>
      </c>
      <c r="M1403">
        <v>19.600000000000001</v>
      </c>
      <c r="N1403" t="s">
        <v>4619</v>
      </c>
      <c r="O1403">
        <v>30.545300000000001</v>
      </c>
      <c r="P1403" t="s">
        <v>12</v>
      </c>
    </row>
    <row r="1404" spans="1:16" hidden="1" x14ac:dyDescent="0.25">
      <c r="A1404" t="s">
        <v>17</v>
      </c>
      <c r="B1404" t="s">
        <v>202</v>
      </c>
      <c r="C1404" t="s">
        <v>563</v>
      </c>
      <c r="D1404" t="s">
        <v>242</v>
      </c>
      <c r="E1404" t="s">
        <v>243</v>
      </c>
      <c r="F1404" t="s">
        <v>202</v>
      </c>
      <c r="G1404">
        <v>145149</v>
      </c>
      <c r="H1404" s="9">
        <v>20</v>
      </c>
      <c r="I1404" s="1">
        <v>45474</v>
      </c>
      <c r="J1404">
        <v>7</v>
      </c>
      <c r="K1404">
        <v>2024</v>
      </c>
      <c r="L1404" t="s">
        <v>820</v>
      </c>
      <c r="M1404">
        <v>10</v>
      </c>
      <c r="N1404" t="s">
        <v>4619</v>
      </c>
      <c r="O1404">
        <v>15.5844</v>
      </c>
      <c r="P1404" t="s">
        <v>12</v>
      </c>
    </row>
    <row r="1405" spans="1:16" hidden="1" x14ac:dyDescent="0.25">
      <c r="A1405" t="s">
        <v>17</v>
      </c>
      <c r="B1405" t="s">
        <v>202</v>
      </c>
      <c r="C1405" t="s">
        <v>561</v>
      </c>
      <c r="D1405" t="s">
        <v>246</v>
      </c>
      <c r="E1405" t="s">
        <v>247</v>
      </c>
      <c r="F1405" t="s">
        <v>202</v>
      </c>
      <c r="G1405">
        <v>145149</v>
      </c>
      <c r="H1405" s="9">
        <v>30</v>
      </c>
      <c r="I1405" s="1">
        <v>45474</v>
      </c>
      <c r="J1405">
        <v>7</v>
      </c>
      <c r="K1405">
        <v>2024</v>
      </c>
      <c r="L1405" t="s">
        <v>820</v>
      </c>
      <c r="M1405">
        <v>13.2</v>
      </c>
      <c r="N1405" t="s">
        <v>4619</v>
      </c>
      <c r="O1405">
        <v>20.571400000000001</v>
      </c>
      <c r="P1405" t="s">
        <v>12</v>
      </c>
    </row>
    <row r="1406" spans="1:16" hidden="1" x14ac:dyDescent="0.25">
      <c r="A1406" t="s">
        <v>17</v>
      </c>
      <c r="B1406" t="s">
        <v>103</v>
      </c>
      <c r="C1406" t="s">
        <v>512</v>
      </c>
      <c r="D1406" t="s">
        <v>248</v>
      </c>
      <c r="E1406" t="s">
        <v>250</v>
      </c>
      <c r="F1406" t="s">
        <v>202</v>
      </c>
      <c r="G1406">
        <v>145149</v>
      </c>
      <c r="H1406" s="9">
        <v>35</v>
      </c>
      <c r="I1406" s="1">
        <v>45474</v>
      </c>
      <c r="J1406">
        <v>7</v>
      </c>
      <c r="K1406">
        <v>2024</v>
      </c>
      <c r="L1406" t="s">
        <v>820</v>
      </c>
      <c r="M1406">
        <v>19.5</v>
      </c>
      <c r="N1406" t="s">
        <v>4619</v>
      </c>
      <c r="O1406">
        <v>30.389500000000002</v>
      </c>
      <c r="P1406" t="s">
        <v>12</v>
      </c>
    </row>
    <row r="1407" spans="1:16" hidden="1" x14ac:dyDescent="0.25">
      <c r="A1407" t="s">
        <v>17</v>
      </c>
      <c r="B1407" t="s">
        <v>199</v>
      </c>
      <c r="C1407" t="s">
        <v>444</v>
      </c>
      <c r="D1407" t="s">
        <v>251</v>
      </c>
      <c r="E1407" t="s">
        <v>1631</v>
      </c>
      <c r="F1407" t="s">
        <v>202</v>
      </c>
      <c r="G1407">
        <v>145149</v>
      </c>
      <c r="H1407" s="9">
        <v>10</v>
      </c>
      <c r="I1407" s="1">
        <v>45474</v>
      </c>
      <c r="J1407">
        <v>7</v>
      </c>
      <c r="K1407">
        <v>2024</v>
      </c>
      <c r="L1407" t="s">
        <v>820</v>
      </c>
      <c r="M1407">
        <v>44.5</v>
      </c>
      <c r="N1407" t="s">
        <v>4619</v>
      </c>
      <c r="O1407">
        <v>69.350399999999993</v>
      </c>
      <c r="P1407" t="s">
        <v>12</v>
      </c>
    </row>
    <row r="1408" spans="1:16" hidden="1" x14ac:dyDescent="0.25">
      <c r="A1408" t="s">
        <v>17</v>
      </c>
      <c r="B1408" t="s">
        <v>199</v>
      </c>
      <c r="C1408" t="s">
        <v>5050</v>
      </c>
      <c r="D1408" t="s">
        <v>5051</v>
      </c>
      <c r="E1408" t="s">
        <v>5052</v>
      </c>
      <c r="F1408" t="s">
        <v>202</v>
      </c>
      <c r="G1408">
        <v>145149</v>
      </c>
      <c r="H1408" s="9">
        <v>10</v>
      </c>
      <c r="I1408" s="1">
        <v>45474</v>
      </c>
      <c r="J1408">
        <v>7</v>
      </c>
      <c r="K1408">
        <v>2024</v>
      </c>
      <c r="L1408" t="s">
        <v>820</v>
      </c>
      <c r="M1408">
        <v>33.6</v>
      </c>
      <c r="N1408" t="s">
        <v>4619</v>
      </c>
      <c r="O1408">
        <v>52.363399999999999</v>
      </c>
      <c r="P1408" t="s">
        <v>12</v>
      </c>
    </row>
    <row r="1409" spans="1:16" x14ac:dyDescent="0.25">
      <c r="A1409" t="s">
        <v>17</v>
      </c>
      <c r="B1409" t="s">
        <v>26</v>
      </c>
      <c r="C1409" t="s">
        <v>540</v>
      </c>
      <c r="D1409" t="s">
        <v>252</v>
      </c>
      <c r="E1409" t="s">
        <v>253</v>
      </c>
      <c r="F1409" t="s">
        <v>202</v>
      </c>
      <c r="G1409">
        <v>145149</v>
      </c>
      <c r="H1409" s="9">
        <v>25</v>
      </c>
      <c r="I1409" s="1">
        <v>45474</v>
      </c>
      <c r="J1409">
        <v>7</v>
      </c>
      <c r="K1409">
        <v>2024</v>
      </c>
      <c r="L1409" t="s">
        <v>820</v>
      </c>
      <c r="M1409">
        <v>14</v>
      </c>
      <c r="N1409" t="s">
        <v>4619</v>
      </c>
      <c r="O1409">
        <v>21.818100000000001</v>
      </c>
      <c r="P1409" t="s">
        <v>12</v>
      </c>
    </row>
    <row r="1410" spans="1:16" hidden="1" x14ac:dyDescent="0.25">
      <c r="A1410" t="s">
        <v>17</v>
      </c>
      <c r="B1410" t="s">
        <v>199</v>
      </c>
      <c r="C1410" t="s">
        <v>519</v>
      </c>
      <c r="D1410" t="s">
        <v>254</v>
      </c>
      <c r="E1410" t="s">
        <v>255</v>
      </c>
      <c r="F1410" t="s">
        <v>202</v>
      </c>
      <c r="G1410">
        <v>145149</v>
      </c>
      <c r="H1410" s="9">
        <v>30</v>
      </c>
      <c r="I1410" s="1">
        <v>45474</v>
      </c>
      <c r="J1410">
        <v>7</v>
      </c>
      <c r="K1410">
        <v>2024</v>
      </c>
      <c r="L1410" t="s">
        <v>820</v>
      </c>
      <c r="M1410">
        <v>8.5</v>
      </c>
      <c r="N1410" t="s">
        <v>4619</v>
      </c>
      <c r="O1410">
        <v>13.246700000000001</v>
      </c>
      <c r="P1410" t="s">
        <v>12</v>
      </c>
    </row>
    <row r="1411" spans="1:16" hidden="1" x14ac:dyDescent="0.25">
      <c r="A1411" t="s">
        <v>17</v>
      </c>
      <c r="B1411" t="s">
        <v>112</v>
      </c>
      <c r="C1411" t="s">
        <v>446</v>
      </c>
      <c r="D1411" t="s">
        <v>404</v>
      </c>
      <c r="E1411" t="s">
        <v>405</v>
      </c>
      <c r="F1411" t="s">
        <v>202</v>
      </c>
      <c r="G1411">
        <v>145149</v>
      </c>
      <c r="H1411" s="9">
        <v>25</v>
      </c>
      <c r="I1411" s="1">
        <v>45474</v>
      </c>
      <c r="J1411">
        <v>7</v>
      </c>
      <c r="K1411">
        <v>2024</v>
      </c>
      <c r="L1411" t="s">
        <v>820</v>
      </c>
      <c r="M1411">
        <v>135</v>
      </c>
      <c r="N1411" t="s">
        <v>4619</v>
      </c>
      <c r="O1411">
        <v>210.3888</v>
      </c>
      <c r="P1411" t="s">
        <v>12</v>
      </c>
    </row>
    <row r="1412" spans="1:16" hidden="1" x14ac:dyDescent="0.25">
      <c r="A1412" t="s">
        <v>17</v>
      </c>
      <c r="B1412" t="s">
        <v>112</v>
      </c>
      <c r="C1412" t="s">
        <v>447</v>
      </c>
      <c r="D1412" t="s">
        <v>406</v>
      </c>
      <c r="E1412" t="s">
        <v>407</v>
      </c>
      <c r="F1412" t="s">
        <v>202</v>
      </c>
      <c r="G1412">
        <v>145149</v>
      </c>
      <c r="H1412" s="9">
        <v>25</v>
      </c>
      <c r="I1412" s="1">
        <v>45474</v>
      </c>
      <c r="J1412">
        <v>7</v>
      </c>
      <c r="K1412">
        <v>2024</v>
      </c>
      <c r="L1412" t="s">
        <v>820</v>
      </c>
      <c r="M1412">
        <v>90</v>
      </c>
      <c r="N1412" t="s">
        <v>4619</v>
      </c>
      <c r="O1412">
        <v>140.25919999999999</v>
      </c>
      <c r="P1412" t="s">
        <v>12</v>
      </c>
    </row>
    <row r="1413" spans="1:16" hidden="1" x14ac:dyDescent="0.25">
      <c r="A1413" t="s">
        <v>17</v>
      </c>
      <c r="B1413" t="s">
        <v>112</v>
      </c>
      <c r="C1413" t="s">
        <v>445</v>
      </c>
      <c r="D1413" t="s">
        <v>408</v>
      </c>
      <c r="E1413" t="s">
        <v>409</v>
      </c>
      <c r="F1413" t="s">
        <v>202</v>
      </c>
      <c r="G1413">
        <v>145149</v>
      </c>
      <c r="H1413" s="9">
        <v>25</v>
      </c>
      <c r="I1413" s="1">
        <v>45474</v>
      </c>
      <c r="J1413">
        <v>7</v>
      </c>
      <c r="K1413">
        <v>2024</v>
      </c>
      <c r="L1413" t="s">
        <v>820</v>
      </c>
      <c r="M1413">
        <v>88</v>
      </c>
      <c r="N1413" t="s">
        <v>4619</v>
      </c>
      <c r="O1413">
        <v>137.14240000000001</v>
      </c>
      <c r="P1413" t="s">
        <v>12</v>
      </c>
    </row>
    <row r="1414" spans="1:16" hidden="1" x14ac:dyDescent="0.25">
      <c r="A1414" t="s">
        <v>17</v>
      </c>
      <c r="B1414" t="s">
        <v>16</v>
      </c>
      <c r="C1414" t="s">
        <v>449</v>
      </c>
      <c r="D1414" t="s">
        <v>410</v>
      </c>
      <c r="E1414" t="s">
        <v>411</v>
      </c>
      <c r="F1414" t="s">
        <v>202</v>
      </c>
      <c r="G1414">
        <v>145149</v>
      </c>
      <c r="H1414" s="9">
        <v>25</v>
      </c>
      <c r="I1414" s="1">
        <v>45474</v>
      </c>
      <c r="J1414">
        <v>7</v>
      </c>
      <c r="K1414">
        <v>2024</v>
      </c>
      <c r="L1414" t="s">
        <v>820</v>
      </c>
      <c r="M1414">
        <v>125</v>
      </c>
      <c r="N1414" t="s">
        <v>4619</v>
      </c>
      <c r="O1414">
        <v>194.80449999999999</v>
      </c>
      <c r="P1414" t="s">
        <v>12</v>
      </c>
    </row>
    <row r="1415" spans="1:16" hidden="1" x14ac:dyDescent="0.25">
      <c r="A1415" t="s">
        <v>17</v>
      </c>
      <c r="B1415" t="s">
        <v>16</v>
      </c>
      <c r="C1415" t="s">
        <v>450</v>
      </c>
      <c r="D1415" t="s">
        <v>412</v>
      </c>
      <c r="E1415" t="s">
        <v>413</v>
      </c>
      <c r="F1415" t="s">
        <v>202</v>
      </c>
      <c r="G1415">
        <v>145149</v>
      </c>
      <c r="H1415" s="9">
        <v>25</v>
      </c>
      <c r="I1415" s="1">
        <v>45474</v>
      </c>
      <c r="J1415">
        <v>7</v>
      </c>
      <c r="K1415">
        <v>2024</v>
      </c>
      <c r="L1415" t="s">
        <v>820</v>
      </c>
      <c r="M1415">
        <v>90</v>
      </c>
      <c r="N1415" t="s">
        <v>4619</v>
      </c>
      <c r="O1415">
        <v>140.25919999999999</v>
      </c>
      <c r="P1415" t="s">
        <v>12</v>
      </c>
    </row>
    <row r="1416" spans="1:16" hidden="1" x14ac:dyDescent="0.25">
      <c r="A1416" t="s">
        <v>17</v>
      </c>
      <c r="B1416" t="s">
        <v>16</v>
      </c>
      <c r="C1416" t="s">
        <v>451</v>
      </c>
      <c r="D1416" t="s">
        <v>414</v>
      </c>
      <c r="E1416" t="s">
        <v>415</v>
      </c>
      <c r="F1416" t="s">
        <v>202</v>
      </c>
      <c r="G1416">
        <v>145149</v>
      </c>
      <c r="H1416" s="9">
        <v>25</v>
      </c>
      <c r="I1416" s="1">
        <v>45474</v>
      </c>
      <c r="J1416">
        <v>7</v>
      </c>
      <c r="K1416">
        <v>2024</v>
      </c>
      <c r="L1416" t="s">
        <v>820</v>
      </c>
      <c r="M1416">
        <v>88</v>
      </c>
      <c r="N1416" t="s">
        <v>4619</v>
      </c>
      <c r="O1416">
        <v>137.14240000000001</v>
      </c>
      <c r="P1416" t="s">
        <v>12</v>
      </c>
    </row>
    <row r="1417" spans="1:16" hidden="1" x14ac:dyDescent="0.25">
      <c r="A1417" t="s">
        <v>17</v>
      </c>
      <c r="B1417" t="s">
        <v>199</v>
      </c>
      <c r="C1417" t="s">
        <v>5053</v>
      </c>
      <c r="D1417" t="s">
        <v>5054</v>
      </c>
      <c r="E1417" t="s">
        <v>5055</v>
      </c>
      <c r="F1417" t="s">
        <v>202</v>
      </c>
      <c r="G1417">
        <v>145149</v>
      </c>
      <c r="H1417" s="9">
        <v>10</v>
      </c>
      <c r="I1417" s="1">
        <v>45474</v>
      </c>
      <c r="J1417">
        <v>7</v>
      </c>
      <c r="K1417">
        <v>2024</v>
      </c>
      <c r="L1417" t="s">
        <v>820</v>
      </c>
      <c r="M1417">
        <v>12</v>
      </c>
      <c r="N1417" t="s">
        <v>4619</v>
      </c>
      <c r="O1417">
        <v>18.7012</v>
      </c>
      <c r="P1417" t="s">
        <v>12</v>
      </c>
    </row>
    <row r="1418" spans="1:16" hidden="1" x14ac:dyDescent="0.25">
      <c r="A1418" t="s">
        <v>17</v>
      </c>
      <c r="B1418" t="s">
        <v>16</v>
      </c>
      <c r="C1418" t="s">
        <v>2854</v>
      </c>
      <c r="D1418" t="s">
        <v>1830</v>
      </c>
      <c r="E1418" t="s">
        <v>1831</v>
      </c>
      <c r="F1418" t="s">
        <v>202</v>
      </c>
      <c r="G1418">
        <v>145149</v>
      </c>
      <c r="H1418" s="9">
        <v>25</v>
      </c>
      <c r="I1418" s="1">
        <v>45474</v>
      </c>
      <c r="J1418">
        <v>7</v>
      </c>
      <c r="K1418">
        <v>2024</v>
      </c>
      <c r="L1418" t="s">
        <v>820</v>
      </c>
      <c r="M1418">
        <v>14</v>
      </c>
      <c r="N1418" t="s">
        <v>4619</v>
      </c>
      <c r="O1418">
        <v>21.818100000000001</v>
      </c>
      <c r="P1418" t="s">
        <v>12</v>
      </c>
    </row>
    <row r="1419" spans="1:16" hidden="1" x14ac:dyDescent="0.25">
      <c r="A1419" t="s">
        <v>17</v>
      </c>
      <c r="B1419" t="s">
        <v>118</v>
      </c>
      <c r="C1419" t="s">
        <v>537</v>
      </c>
      <c r="D1419" t="s">
        <v>416</v>
      </c>
      <c r="E1419" t="s">
        <v>417</v>
      </c>
      <c r="F1419" t="s">
        <v>202</v>
      </c>
      <c r="G1419">
        <v>145149</v>
      </c>
      <c r="H1419" s="9">
        <v>20</v>
      </c>
      <c r="I1419" s="1">
        <v>45474</v>
      </c>
      <c r="J1419">
        <v>7</v>
      </c>
      <c r="K1419">
        <v>2024</v>
      </c>
      <c r="L1419" t="s">
        <v>820</v>
      </c>
      <c r="M1419">
        <v>128.5</v>
      </c>
      <c r="N1419" t="s">
        <v>4619</v>
      </c>
      <c r="O1419">
        <v>200.25899999999999</v>
      </c>
      <c r="P1419" t="s">
        <v>12</v>
      </c>
    </row>
    <row r="1420" spans="1:16" hidden="1" x14ac:dyDescent="0.25">
      <c r="A1420" t="s">
        <v>17</v>
      </c>
      <c r="B1420" t="s">
        <v>118</v>
      </c>
      <c r="C1420" t="s">
        <v>559</v>
      </c>
      <c r="D1420" t="s">
        <v>418</v>
      </c>
      <c r="E1420" t="s">
        <v>1834</v>
      </c>
      <c r="F1420" t="s">
        <v>202</v>
      </c>
      <c r="G1420">
        <v>145149</v>
      </c>
      <c r="H1420" s="9">
        <v>40</v>
      </c>
      <c r="I1420" s="1">
        <v>45474</v>
      </c>
      <c r="J1420">
        <v>7</v>
      </c>
      <c r="K1420">
        <v>2024</v>
      </c>
      <c r="L1420" t="s">
        <v>820</v>
      </c>
      <c r="M1420">
        <v>114</v>
      </c>
      <c r="N1420" t="s">
        <v>4619</v>
      </c>
      <c r="O1420">
        <v>177.6617</v>
      </c>
      <c r="P1420" t="s">
        <v>12</v>
      </c>
    </row>
    <row r="1421" spans="1:16" hidden="1" x14ac:dyDescent="0.25">
      <c r="A1421" t="s">
        <v>17</v>
      </c>
      <c r="B1421" t="s">
        <v>118</v>
      </c>
      <c r="C1421" t="s">
        <v>5056</v>
      </c>
      <c r="D1421" t="s">
        <v>5057</v>
      </c>
      <c r="E1421" t="s">
        <v>5058</v>
      </c>
      <c r="F1421" t="s">
        <v>202</v>
      </c>
      <c r="G1421">
        <v>145149</v>
      </c>
      <c r="H1421" s="9">
        <v>10</v>
      </c>
      <c r="I1421" s="1">
        <v>45474</v>
      </c>
      <c r="J1421">
        <v>7</v>
      </c>
      <c r="K1421">
        <v>2024</v>
      </c>
      <c r="L1421" t="s">
        <v>820</v>
      </c>
      <c r="M1421">
        <v>16.5</v>
      </c>
      <c r="N1421" t="s">
        <v>4619</v>
      </c>
      <c r="O1421">
        <v>25.714200000000002</v>
      </c>
      <c r="P1421" t="s">
        <v>12</v>
      </c>
    </row>
    <row r="1422" spans="1:16" hidden="1" x14ac:dyDescent="0.25">
      <c r="A1422" t="s">
        <v>17</v>
      </c>
      <c r="B1422" t="s">
        <v>199</v>
      </c>
      <c r="C1422" t="s">
        <v>448</v>
      </c>
      <c r="D1422" t="s">
        <v>419</v>
      </c>
      <c r="E1422" t="s">
        <v>420</v>
      </c>
      <c r="F1422" t="s">
        <v>202</v>
      </c>
      <c r="G1422">
        <v>145149</v>
      </c>
      <c r="H1422" s="9">
        <v>25</v>
      </c>
      <c r="I1422" s="1">
        <v>45474</v>
      </c>
      <c r="J1422">
        <v>7</v>
      </c>
      <c r="K1422">
        <v>2024</v>
      </c>
      <c r="L1422" t="s">
        <v>820</v>
      </c>
      <c r="M1422">
        <v>15</v>
      </c>
      <c r="N1422" t="s">
        <v>4619</v>
      </c>
      <c r="O1422">
        <v>23.3765</v>
      </c>
      <c r="P1422" t="s">
        <v>12</v>
      </c>
    </row>
    <row r="1423" spans="1:16" hidden="1" x14ac:dyDescent="0.25">
      <c r="A1423" t="s">
        <v>17</v>
      </c>
      <c r="B1423" t="s">
        <v>16</v>
      </c>
      <c r="C1423" t="s">
        <v>569</v>
      </c>
      <c r="D1423" t="s">
        <v>421</v>
      </c>
      <c r="E1423" t="s">
        <v>422</v>
      </c>
      <c r="F1423" t="s">
        <v>202</v>
      </c>
      <c r="G1423">
        <v>145149</v>
      </c>
      <c r="H1423" s="9">
        <v>25</v>
      </c>
      <c r="I1423" s="1">
        <v>45474</v>
      </c>
      <c r="J1423">
        <v>7</v>
      </c>
      <c r="K1423">
        <v>2024</v>
      </c>
      <c r="L1423" t="s">
        <v>820</v>
      </c>
      <c r="M1423">
        <v>15</v>
      </c>
      <c r="N1423" t="s">
        <v>4619</v>
      </c>
      <c r="O1423">
        <v>23.3765</v>
      </c>
      <c r="P1423" t="s">
        <v>12</v>
      </c>
    </row>
    <row r="1424" spans="1:16" hidden="1" x14ac:dyDescent="0.25">
      <c r="A1424" t="s">
        <v>17</v>
      </c>
      <c r="B1424" t="s">
        <v>112</v>
      </c>
      <c r="C1424" t="s">
        <v>439</v>
      </c>
      <c r="D1424" t="s">
        <v>110</v>
      </c>
      <c r="E1424" t="s">
        <v>111</v>
      </c>
      <c r="F1424" t="s">
        <v>202</v>
      </c>
      <c r="G1424">
        <v>145149</v>
      </c>
      <c r="H1424" s="9">
        <v>40</v>
      </c>
      <c r="I1424" s="1">
        <v>45474</v>
      </c>
      <c r="J1424">
        <v>7</v>
      </c>
      <c r="K1424">
        <v>2024</v>
      </c>
      <c r="L1424" t="s">
        <v>820</v>
      </c>
      <c r="M1424">
        <v>129</v>
      </c>
      <c r="N1424" t="s">
        <v>4619</v>
      </c>
      <c r="O1424">
        <v>201.03819999999999</v>
      </c>
      <c r="P1424" t="s">
        <v>12</v>
      </c>
    </row>
    <row r="1425" spans="1:16" hidden="1" x14ac:dyDescent="0.25">
      <c r="A1425" t="s">
        <v>17</v>
      </c>
      <c r="B1425" t="s">
        <v>112</v>
      </c>
      <c r="C1425" t="s">
        <v>438</v>
      </c>
      <c r="D1425" t="s">
        <v>114</v>
      </c>
      <c r="E1425" t="s">
        <v>115</v>
      </c>
      <c r="F1425" t="s">
        <v>202</v>
      </c>
      <c r="G1425">
        <v>145149</v>
      </c>
      <c r="H1425" s="9">
        <v>40</v>
      </c>
      <c r="I1425" s="1">
        <v>45474</v>
      </c>
      <c r="J1425">
        <v>7</v>
      </c>
      <c r="K1425">
        <v>2024</v>
      </c>
      <c r="L1425" t="s">
        <v>820</v>
      </c>
      <c r="M1425">
        <v>40</v>
      </c>
      <c r="N1425" t="s">
        <v>4619</v>
      </c>
      <c r="O1425">
        <v>62.337400000000002</v>
      </c>
      <c r="P1425" t="s">
        <v>12</v>
      </c>
    </row>
    <row r="1426" spans="1:16" hidden="1" x14ac:dyDescent="0.25">
      <c r="A1426" t="s">
        <v>17</v>
      </c>
      <c r="B1426" t="s">
        <v>26</v>
      </c>
      <c r="C1426" t="s">
        <v>3499</v>
      </c>
      <c r="D1426" t="s">
        <v>1382</v>
      </c>
      <c r="E1426" t="s">
        <v>1383</v>
      </c>
      <c r="F1426" t="s">
        <v>202</v>
      </c>
      <c r="G1426">
        <v>145149</v>
      </c>
      <c r="H1426" s="9">
        <v>30</v>
      </c>
      <c r="I1426" s="1">
        <v>45474</v>
      </c>
      <c r="J1426">
        <v>7</v>
      </c>
      <c r="K1426">
        <v>2024</v>
      </c>
      <c r="L1426" t="s">
        <v>820</v>
      </c>
      <c r="M1426">
        <v>2.8</v>
      </c>
      <c r="N1426" t="s">
        <v>4619</v>
      </c>
      <c r="O1426">
        <v>4.3635999999999999</v>
      </c>
      <c r="P1426" t="s">
        <v>12</v>
      </c>
    </row>
    <row r="1427" spans="1:16" hidden="1" x14ac:dyDescent="0.25">
      <c r="A1427" t="s">
        <v>17</v>
      </c>
      <c r="B1427" t="s">
        <v>103</v>
      </c>
      <c r="C1427" t="s">
        <v>3530</v>
      </c>
      <c r="D1427" t="s">
        <v>1462</v>
      </c>
      <c r="E1427" t="s">
        <v>1463</v>
      </c>
      <c r="F1427" t="s">
        <v>202</v>
      </c>
      <c r="G1427">
        <v>145149</v>
      </c>
      <c r="H1427" s="9">
        <v>50</v>
      </c>
      <c r="I1427" s="1">
        <v>45474</v>
      </c>
      <c r="J1427">
        <v>7</v>
      </c>
      <c r="K1427">
        <v>2024</v>
      </c>
      <c r="L1427" t="s">
        <v>820</v>
      </c>
      <c r="M1427">
        <v>78</v>
      </c>
      <c r="N1427" t="s">
        <v>4619</v>
      </c>
      <c r="O1427">
        <v>121.55800000000001</v>
      </c>
      <c r="P1427" t="s">
        <v>12</v>
      </c>
    </row>
    <row r="1428" spans="1:16" hidden="1" x14ac:dyDescent="0.25">
      <c r="A1428" t="s">
        <v>17</v>
      </c>
      <c r="B1428" t="s">
        <v>202</v>
      </c>
      <c r="C1428" t="s">
        <v>565</v>
      </c>
      <c r="D1428" t="s">
        <v>264</v>
      </c>
      <c r="E1428" t="s">
        <v>265</v>
      </c>
      <c r="F1428" t="s">
        <v>202</v>
      </c>
      <c r="G1428">
        <v>145149</v>
      </c>
      <c r="H1428" s="9">
        <v>25</v>
      </c>
      <c r="I1428" s="1">
        <v>45474</v>
      </c>
      <c r="J1428">
        <v>7</v>
      </c>
      <c r="K1428">
        <v>2024</v>
      </c>
      <c r="L1428" t="s">
        <v>820</v>
      </c>
      <c r="M1428">
        <v>3.5</v>
      </c>
      <c r="N1428" t="s">
        <v>4619</v>
      </c>
      <c r="O1428">
        <v>5.4545000000000003</v>
      </c>
      <c r="P1428" t="s">
        <v>12</v>
      </c>
    </row>
    <row r="1429" spans="1:16" hidden="1" x14ac:dyDescent="0.25">
      <c r="A1429" t="s">
        <v>17</v>
      </c>
      <c r="B1429" t="s">
        <v>103</v>
      </c>
      <c r="C1429" t="s">
        <v>3060</v>
      </c>
      <c r="D1429" t="s">
        <v>1522</v>
      </c>
      <c r="E1429" t="s">
        <v>1523</v>
      </c>
      <c r="F1429" t="s">
        <v>202</v>
      </c>
      <c r="G1429">
        <v>145149</v>
      </c>
      <c r="H1429" s="9">
        <v>30</v>
      </c>
      <c r="I1429" s="1">
        <v>45474</v>
      </c>
      <c r="J1429">
        <v>7</v>
      </c>
      <c r="K1429">
        <v>2024</v>
      </c>
      <c r="L1429" t="s">
        <v>820</v>
      </c>
      <c r="M1429">
        <v>7</v>
      </c>
      <c r="N1429" t="s">
        <v>4619</v>
      </c>
      <c r="O1429">
        <v>10.9091</v>
      </c>
      <c r="P1429" t="s">
        <v>12</v>
      </c>
    </row>
    <row r="1430" spans="1:16" hidden="1" x14ac:dyDescent="0.25">
      <c r="A1430" t="s">
        <v>17</v>
      </c>
      <c r="B1430" t="s">
        <v>26</v>
      </c>
      <c r="C1430" t="s">
        <v>442</v>
      </c>
      <c r="D1430" t="s">
        <v>357</v>
      </c>
      <c r="E1430" t="s">
        <v>358</v>
      </c>
      <c r="F1430" t="s">
        <v>202</v>
      </c>
      <c r="G1430">
        <v>145149</v>
      </c>
      <c r="H1430" s="9">
        <v>40</v>
      </c>
      <c r="I1430" s="1">
        <v>45474</v>
      </c>
      <c r="J1430">
        <v>7</v>
      </c>
      <c r="K1430">
        <v>2024</v>
      </c>
      <c r="L1430" t="s">
        <v>820</v>
      </c>
      <c r="M1430">
        <v>3.38</v>
      </c>
      <c r="N1430" t="s">
        <v>4619</v>
      </c>
      <c r="O1430">
        <v>5.2675000000000001</v>
      </c>
      <c r="P1430" t="s">
        <v>12</v>
      </c>
    </row>
    <row r="1431" spans="1:16" hidden="1" x14ac:dyDescent="0.25">
      <c r="A1431" t="s">
        <v>17</v>
      </c>
      <c r="B1431" t="s">
        <v>199</v>
      </c>
      <c r="C1431" t="s">
        <v>567</v>
      </c>
      <c r="D1431" t="s">
        <v>364</v>
      </c>
      <c r="E1431" t="s">
        <v>365</v>
      </c>
      <c r="F1431" t="s">
        <v>202</v>
      </c>
      <c r="G1431">
        <v>145149</v>
      </c>
      <c r="H1431" s="9">
        <v>40</v>
      </c>
      <c r="I1431" s="1">
        <v>45474</v>
      </c>
      <c r="J1431">
        <v>7</v>
      </c>
      <c r="K1431">
        <v>2024</v>
      </c>
      <c r="L1431" t="s">
        <v>820</v>
      </c>
      <c r="M1431">
        <v>9</v>
      </c>
      <c r="N1431" t="s">
        <v>4619</v>
      </c>
      <c r="O1431">
        <v>14.0259</v>
      </c>
      <c r="P1431" t="s">
        <v>12</v>
      </c>
    </row>
    <row r="1432" spans="1:16" hidden="1" x14ac:dyDescent="0.25">
      <c r="A1432" t="s">
        <v>17</v>
      </c>
      <c r="B1432" t="s">
        <v>202</v>
      </c>
      <c r="C1432" t="s">
        <v>588</v>
      </c>
      <c r="D1432" t="s">
        <v>216</v>
      </c>
      <c r="E1432" t="s">
        <v>217</v>
      </c>
      <c r="F1432" t="s">
        <v>202</v>
      </c>
      <c r="G1432">
        <v>145149</v>
      </c>
      <c r="H1432" s="9">
        <v>40</v>
      </c>
      <c r="I1432" s="1">
        <v>45474</v>
      </c>
      <c r="J1432">
        <v>7</v>
      </c>
      <c r="K1432">
        <v>2024</v>
      </c>
      <c r="L1432" t="s">
        <v>820</v>
      </c>
      <c r="M1432">
        <v>9</v>
      </c>
      <c r="N1432" t="s">
        <v>4619</v>
      </c>
      <c r="O1432">
        <v>14.0259</v>
      </c>
      <c r="P1432" t="s">
        <v>12</v>
      </c>
    </row>
    <row r="1433" spans="1:16" hidden="1" x14ac:dyDescent="0.25">
      <c r="A1433" t="s">
        <v>17</v>
      </c>
      <c r="B1433" t="s">
        <v>202</v>
      </c>
      <c r="C1433" t="s">
        <v>518</v>
      </c>
      <c r="D1433" t="s">
        <v>218</v>
      </c>
      <c r="E1433" t="s">
        <v>219</v>
      </c>
      <c r="F1433" t="s">
        <v>202</v>
      </c>
      <c r="G1433">
        <v>145149</v>
      </c>
      <c r="H1433" s="9">
        <v>40</v>
      </c>
      <c r="I1433" s="1">
        <v>45474</v>
      </c>
      <c r="J1433">
        <v>7</v>
      </c>
      <c r="K1433">
        <v>2024</v>
      </c>
      <c r="L1433" t="s">
        <v>820</v>
      </c>
      <c r="M1433">
        <v>31</v>
      </c>
      <c r="N1433" t="s">
        <v>4619</v>
      </c>
      <c r="O1433">
        <v>48.311500000000002</v>
      </c>
      <c r="P1433" t="s">
        <v>12</v>
      </c>
    </row>
    <row r="1434" spans="1:16" hidden="1" x14ac:dyDescent="0.25">
      <c r="A1434" t="s">
        <v>17</v>
      </c>
      <c r="B1434" t="s">
        <v>16</v>
      </c>
      <c r="C1434" t="s">
        <v>548</v>
      </c>
      <c r="D1434" t="s">
        <v>398</v>
      </c>
      <c r="E1434" t="s">
        <v>399</v>
      </c>
      <c r="F1434" t="s">
        <v>202</v>
      </c>
      <c r="G1434">
        <v>145149</v>
      </c>
      <c r="H1434" s="9">
        <v>30</v>
      </c>
      <c r="I1434" s="1">
        <v>45474</v>
      </c>
      <c r="J1434">
        <v>7</v>
      </c>
      <c r="K1434">
        <v>2024</v>
      </c>
      <c r="L1434" t="s">
        <v>820</v>
      </c>
      <c r="M1434">
        <v>9</v>
      </c>
      <c r="N1434" t="s">
        <v>4619</v>
      </c>
      <c r="O1434">
        <v>14.0259</v>
      </c>
      <c r="P1434" t="s">
        <v>12</v>
      </c>
    </row>
    <row r="1435" spans="1:16" hidden="1" x14ac:dyDescent="0.25">
      <c r="A1435" t="s">
        <v>17</v>
      </c>
      <c r="B1435" t="s">
        <v>16</v>
      </c>
      <c r="C1435" t="s">
        <v>549</v>
      </c>
      <c r="D1435" t="s">
        <v>400</v>
      </c>
      <c r="E1435" t="s">
        <v>401</v>
      </c>
      <c r="F1435" t="s">
        <v>202</v>
      </c>
      <c r="G1435">
        <v>145149</v>
      </c>
      <c r="H1435" s="9">
        <v>25</v>
      </c>
      <c r="I1435" s="1">
        <v>45474</v>
      </c>
      <c r="J1435">
        <v>7</v>
      </c>
      <c r="K1435">
        <v>2024</v>
      </c>
      <c r="L1435" t="s">
        <v>820</v>
      </c>
      <c r="M1435">
        <v>6.5</v>
      </c>
      <c r="N1435" t="s">
        <v>4619</v>
      </c>
      <c r="O1435">
        <v>10.129799999999999</v>
      </c>
      <c r="P1435" t="s">
        <v>12</v>
      </c>
    </row>
    <row r="1436" spans="1:16" hidden="1" x14ac:dyDescent="0.25">
      <c r="A1436" t="s">
        <v>17</v>
      </c>
      <c r="B1436" t="s">
        <v>16</v>
      </c>
      <c r="C1436" t="s">
        <v>547</v>
      </c>
      <c r="D1436" t="s">
        <v>402</v>
      </c>
      <c r="E1436" t="s">
        <v>403</v>
      </c>
      <c r="F1436" t="s">
        <v>202</v>
      </c>
      <c r="G1436">
        <v>145149</v>
      </c>
      <c r="H1436" s="9">
        <v>20</v>
      </c>
      <c r="I1436" s="1">
        <v>45474</v>
      </c>
      <c r="J1436">
        <v>7</v>
      </c>
      <c r="K1436">
        <v>2024</v>
      </c>
      <c r="L1436" t="s">
        <v>820</v>
      </c>
      <c r="M1436">
        <v>117</v>
      </c>
      <c r="N1436" t="s">
        <v>4619</v>
      </c>
      <c r="O1436">
        <v>182.33699999999999</v>
      </c>
      <c r="P1436" t="s">
        <v>12</v>
      </c>
    </row>
    <row r="1437" spans="1:16" hidden="1" x14ac:dyDescent="0.25">
      <c r="A1437" t="s">
        <v>17</v>
      </c>
      <c r="B1437" t="s">
        <v>202</v>
      </c>
      <c r="C1437" t="s">
        <v>440</v>
      </c>
      <c r="D1437" t="s">
        <v>228</v>
      </c>
      <c r="E1437" t="s">
        <v>229</v>
      </c>
      <c r="F1437" t="s">
        <v>202</v>
      </c>
      <c r="G1437">
        <v>145149</v>
      </c>
      <c r="H1437" s="9">
        <v>25</v>
      </c>
      <c r="I1437" s="1">
        <v>45474</v>
      </c>
      <c r="J1437">
        <v>7</v>
      </c>
      <c r="K1437">
        <v>2024</v>
      </c>
      <c r="L1437" t="s">
        <v>820</v>
      </c>
      <c r="M1437">
        <v>38</v>
      </c>
      <c r="N1437" t="s">
        <v>4619</v>
      </c>
      <c r="O1437">
        <v>59.220599999999997</v>
      </c>
      <c r="P1437" t="s">
        <v>12</v>
      </c>
    </row>
    <row r="1438" spans="1:16" hidden="1" x14ac:dyDescent="0.25">
      <c r="A1438" t="s">
        <v>17</v>
      </c>
      <c r="B1438" t="s">
        <v>16</v>
      </c>
      <c r="C1438" t="s">
        <v>3581</v>
      </c>
      <c r="D1438" t="s">
        <v>1614</v>
      </c>
      <c r="E1438" t="s">
        <v>1615</v>
      </c>
      <c r="F1438" t="s">
        <v>202</v>
      </c>
      <c r="G1438">
        <v>145149</v>
      </c>
      <c r="H1438" s="9">
        <v>20</v>
      </c>
      <c r="I1438" s="1">
        <v>45474</v>
      </c>
      <c r="J1438">
        <v>7</v>
      </c>
      <c r="K1438">
        <v>2024</v>
      </c>
      <c r="L1438" t="s">
        <v>820</v>
      </c>
      <c r="M1438">
        <v>30.5</v>
      </c>
      <c r="N1438" t="s">
        <v>4619</v>
      </c>
      <c r="O1438">
        <v>47.532299999999999</v>
      </c>
      <c r="P1438" t="s">
        <v>12</v>
      </c>
    </row>
    <row r="1439" spans="1:16" hidden="1" x14ac:dyDescent="0.25">
      <c r="A1439" t="s">
        <v>17</v>
      </c>
      <c r="B1439" t="s">
        <v>199</v>
      </c>
      <c r="C1439" t="s">
        <v>2909</v>
      </c>
      <c r="D1439" t="s">
        <v>1616</v>
      </c>
      <c r="E1439" t="s">
        <v>1617</v>
      </c>
      <c r="F1439" t="s">
        <v>202</v>
      </c>
      <c r="G1439">
        <v>145149</v>
      </c>
      <c r="H1439" s="9">
        <v>20</v>
      </c>
      <c r="I1439" s="1">
        <v>45474</v>
      </c>
      <c r="J1439">
        <v>7</v>
      </c>
      <c r="K1439">
        <v>2024</v>
      </c>
      <c r="L1439" t="s">
        <v>820</v>
      </c>
      <c r="M1439">
        <v>21</v>
      </c>
      <c r="N1439" t="s">
        <v>4619</v>
      </c>
      <c r="O1439">
        <v>32.727200000000003</v>
      </c>
      <c r="P1439" t="s">
        <v>12</v>
      </c>
    </row>
    <row r="1440" spans="1:16" hidden="1" x14ac:dyDescent="0.25">
      <c r="A1440" t="s">
        <v>17</v>
      </c>
      <c r="B1440" t="s">
        <v>103</v>
      </c>
      <c r="C1440" t="s">
        <v>3017</v>
      </c>
      <c r="D1440" t="s">
        <v>1622</v>
      </c>
      <c r="E1440" t="s">
        <v>1623</v>
      </c>
      <c r="F1440" t="s">
        <v>202</v>
      </c>
      <c r="G1440">
        <v>145149</v>
      </c>
      <c r="H1440" s="9">
        <v>20</v>
      </c>
      <c r="I1440" s="1">
        <v>45474</v>
      </c>
      <c r="J1440">
        <v>7</v>
      </c>
      <c r="K1440">
        <v>2024</v>
      </c>
      <c r="L1440" t="s">
        <v>820</v>
      </c>
      <c r="M1440">
        <v>87</v>
      </c>
      <c r="N1440" t="s">
        <v>4619</v>
      </c>
      <c r="O1440">
        <v>135.5839</v>
      </c>
      <c r="P1440" t="s">
        <v>12</v>
      </c>
    </row>
    <row r="1441" spans="1:16" hidden="1" x14ac:dyDescent="0.25">
      <c r="A1441" t="s">
        <v>17</v>
      </c>
      <c r="B1441" t="s">
        <v>16</v>
      </c>
      <c r="C1441" t="s">
        <v>3587</v>
      </c>
      <c r="D1441" t="s">
        <v>1634</v>
      </c>
      <c r="E1441" t="s">
        <v>1635</v>
      </c>
      <c r="F1441" t="s">
        <v>202</v>
      </c>
      <c r="G1441">
        <v>145149</v>
      </c>
      <c r="H1441" s="9">
        <v>20</v>
      </c>
      <c r="I1441" s="1">
        <v>45474</v>
      </c>
      <c r="J1441">
        <v>7</v>
      </c>
      <c r="K1441">
        <v>2024</v>
      </c>
      <c r="L1441" t="s">
        <v>820</v>
      </c>
      <c r="M1441">
        <v>0</v>
      </c>
      <c r="N1441" t="s">
        <v>4619</v>
      </c>
      <c r="O1441">
        <v>0</v>
      </c>
      <c r="P1441" t="s">
        <v>12</v>
      </c>
    </row>
    <row r="1442" spans="1:16" hidden="1" x14ac:dyDescent="0.25">
      <c r="A1442" t="s">
        <v>17</v>
      </c>
      <c r="B1442" t="s">
        <v>199</v>
      </c>
      <c r="C1442" t="s">
        <v>2908</v>
      </c>
      <c r="D1442" t="s">
        <v>1828</v>
      </c>
      <c r="E1442" t="s">
        <v>1829</v>
      </c>
      <c r="F1442" t="s">
        <v>202</v>
      </c>
      <c r="G1442">
        <v>145149</v>
      </c>
      <c r="H1442" s="9">
        <v>25</v>
      </c>
      <c r="I1442" s="1">
        <v>45474</v>
      </c>
      <c r="J1442">
        <v>7</v>
      </c>
      <c r="K1442">
        <v>2024</v>
      </c>
      <c r="L1442" t="s">
        <v>820</v>
      </c>
      <c r="M1442">
        <v>36.5</v>
      </c>
      <c r="N1442" t="s">
        <v>4619</v>
      </c>
      <c r="O1442">
        <v>56.882899999999999</v>
      </c>
      <c r="P1442" t="s">
        <v>12</v>
      </c>
    </row>
    <row r="1443" spans="1:16" hidden="1" x14ac:dyDescent="0.25">
      <c r="A1443" t="s">
        <v>39</v>
      </c>
      <c r="B1443" t="s">
        <v>38</v>
      </c>
      <c r="C1443" t="s">
        <v>3296</v>
      </c>
      <c r="D1443" t="s">
        <v>953</v>
      </c>
      <c r="E1443" t="s">
        <v>953</v>
      </c>
      <c r="F1443" t="s">
        <v>202</v>
      </c>
      <c r="G1443">
        <v>145128</v>
      </c>
      <c r="H1443" s="9">
        <v>1</v>
      </c>
      <c r="I1443" s="1">
        <v>45398</v>
      </c>
      <c r="J1443">
        <v>4</v>
      </c>
      <c r="K1443">
        <v>2024</v>
      </c>
      <c r="L1443" t="s">
        <v>37</v>
      </c>
      <c r="M1443">
        <v>28.25</v>
      </c>
      <c r="N1443" t="s">
        <v>4615</v>
      </c>
      <c r="O1443">
        <v>44.025799999999997</v>
      </c>
      <c r="P1443" t="s">
        <v>12</v>
      </c>
    </row>
    <row r="1444" spans="1:16" hidden="1" x14ac:dyDescent="0.25">
      <c r="A1444" t="s">
        <v>39</v>
      </c>
      <c r="B1444" t="s">
        <v>38</v>
      </c>
      <c r="C1444" t="s">
        <v>2968</v>
      </c>
      <c r="D1444" t="s">
        <v>877</v>
      </c>
      <c r="E1444" t="s">
        <v>878</v>
      </c>
      <c r="F1444" t="s">
        <v>202</v>
      </c>
      <c r="G1444">
        <v>145127</v>
      </c>
      <c r="H1444" s="9">
        <v>1</v>
      </c>
      <c r="I1444" s="1">
        <v>45398</v>
      </c>
      <c r="J1444">
        <v>4</v>
      </c>
      <c r="K1444">
        <v>2024</v>
      </c>
      <c r="L1444" t="s">
        <v>37</v>
      </c>
      <c r="M1444">
        <v>28.25</v>
      </c>
      <c r="N1444" t="s">
        <v>4615</v>
      </c>
      <c r="O1444">
        <v>44.025799999999997</v>
      </c>
      <c r="P1444" t="s">
        <v>12</v>
      </c>
    </row>
    <row r="1445" spans="1:16" hidden="1" x14ac:dyDescent="0.25">
      <c r="A1445" t="s">
        <v>39</v>
      </c>
      <c r="B1445" t="s">
        <v>38</v>
      </c>
      <c r="C1445" t="s">
        <v>616</v>
      </c>
      <c r="D1445" t="s">
        <v>81</v>
      </c>
      <c r="E1445" t="s">
        <v>82</v>
      </c>
      <c r="F1445" t="s">
        <v>202</v>
      </c>
      <c r="G1445">
        <v>145126</v>
      </c>
      <c r="H1445" s="9">
        <v>1</v>
      </c>
      <c r="I1445" s="1">
        <v>45398</v>
      </c>
      <c r="J1445">
        <v>4</v>
      </c>
      <c r="K1445">
        <v>2024</v>
      </c>
      <c r="L1445" t="s">
        <v>37</v>
      </c>
      <c r="M1445">
        <v>28.25</v>
      </c>
      <c r="N1445" t="s">
        <v>4615</v>
      </c>
      <c r="O1445">
        <v>44.025799999999997</v>
      </c>
      <c r="P1445" t="s">
        <v>12</v>
      </c>
    </row>
    <row r="1446" spans="1:16" hidden="1" x14ac:dyDescent="0.25">
      <c r="A1446" t="s">
        <v>39</v>
      </c>
      <c r="B1446" t="s">
        <v>38</v>
      </c>
      <c r="C1446" t="s">
        <v>433</v>
      </c>
      <c r="D1446" t="s">
        <v>79</v>
      </c>
      <c r="E1446" t="s">
        <v>80</v>
      </c>
      <c r="F1446" t="s">
        <v>202</v>
      </c>
      <c r="G1446">
        <v>145125</v>
      </c>
      <c r="H1446" s="9">
        <v>1</v>
      </c>
      <c r="I1446" s="1">
        <v>45398</v>
      </c>
      <c r="J1446">
        <v>4</v>
      </c>
      <c r="K1446">
        <v>2024</v>
      </c>
      <c r="L1446" t="s">
        <v>37</v>
      </c>
      <c r="M1446">
        <v>28.25</v>
      </c>
      <c r="N1446" t="s">
        <v>4615</v>
      </c>
      <c r="O1446">
        <v>44.025799999999997</v>
      </c>
      <c r="P1446" t="s">
        <v>12</v>
      </c>
    </row>
    <row r="1447" spans="1:16" hidden="1" x14ac:dyDescent="0.25">
      <c r="A1447" t="s">
        <v>39</v>
      </c>
      <c r="B1447" t="s">
        <v>38</v>
      </c>
      <c r="C1447" t="s">
        <v>2968</v>
      </c>
      <c r="D1447" t="s">
        <v>877</v>
      </c>
      <c r="E1447" t="s">
        <v>878</v>
      </c>
      <c r="F1447" t="s">
        <v>202</v>
      </c>
      <c r="G1447">
        <v>145124</v>
      </c>
      <c r="H1447" s="9">
        <v>1</v>
      </c>
      <c r="I1447" s="1">
        <v>45398</v>
      </c>
      <c r="J1447">
        <v>4</v>
      </c>
      <c r="K1447">
        <v>2024</v>
      </c>
      <c r="L1447" t="s">
        <v>37</v>
      </c>
      <c r="M1447">
        <v>28.25</v>
      </c>
      <c r="N1447" t="s">
        <v>4615</v>
      </c>
      <c r="O1447">
        <v>44.025799999999997</v>
      </c>
      <c r="P1447" t="s">
        <v>12</v>
      </c>
    </row>
    <row r="1448" spans="1:16" hidden="1" x14ac:dyDescent="0.25">
      <c r="A1448" t="s">
        <v>39</v>
      </c>
      <c r="B1448" t="s">
        <v>38</v>
      </c>
      <c r="C1448" t="s">
        <v>2968</v>
      </c>
      <c r="D1448" t="s">
        <v>877</v>
      </c>
      <c r="E1448" t="s">
        <v>878</v>
      </c>
      <c r="F1448" t="s">
        <v>202</v>
      </c>
      <c r="G1448">
        <v>145123</v>
      </c>
      <c r="H1448" s="9">
        <v>1</v>
      </c>
      <c r="I1448" s="1">
        <v>45398</v>
      </c>
      <c r="J1448">
        <v>4</v>
      </c>
      <c r="K1448">
        <v>2024</v>
      </c>
      <c r="L1448" t="s">
        <v>37</v>
      </c>
      <c r="M1448">
        <v>28.25</v>
      </c>
      <c r="N1448" t="s">
        <v>4615</v>
      </c>
      <c r="O1448">
        <v>44.025799999999997</v>
      </c>
      <c r="P1448" t="s">
        <v>12</v>
      </c>
    </row>
    <row r="1449" spans="1:16" hidden="1" x14ac:dyDescent="0.25">
      <c r="A1449" t="s">
        <v>39</v>
      </c>
      <c r="B1449" t="s">
        <v>38</v>
      </c>
      <c r="C1449" t="s">
        <v>474</v>
      </c>
      <c r="D1449" t="s">
        <v>60</v>
      </c>
      <c r="E1449" t="s">
        <v>60</v>
      </c>
      <c r="F1449" t="s">
        <v>202</v>
      </c>
      <c r="G1449">
        <v>145122</v>
      </c>
      <c r="H1449" s="9">
        <v>1</v>
      </c>
      <c r="I1449" s="1">
        <v>45398</v>
      </c>
      <c r="J1449">
        <v>4</v>
      </c>
      <c r="K1449">
        <v>2024</v>
      </c>
      <c r="L1449" t="s">
        <v>37</v>
      </c>
      <c r="M1449">
        <v>28.25</v>
      </c>
      <c r="N1449" t="s">
        <v>4615</v>
      </c>
      <c r="O1449">
        <v>44.025799999999997</v>
      </c>
      <c r="P1449" t="s">
        <v>12</v>
      </c>
    </row>
    <row r="1450" spans="1:16" hidden="1" x14ac:dyDescent="0.25">
      <c r="A1450" t="s">
        <v>39</v>
      </c>
      <c r="B1450" t="s">
        <v>38</v>
      </c>
      <c r="C1450" t="s">
        <v>2968</v>
      </c>
      <c r="D1450" t="s">
        <v>877</v>
      </c>
      <c r="E1450" t="s">
        <v>878</v>
      </c>
      <c r="F1450" t="s">
        <v>202</v>
      </c>
      <c r="G1450">
        <v>145121</v>
      </c>
      <c r="H1450" s="9">
        <v>1</v>
      </c>
      <c r="I1450" s="1">
        <v>45398</v>
      </c>
      <c r="J1450">
        <v>4</v>
      </c>
      <c r="K1450">
        <v>2024</v>
      </c>
      <c r="L1450" t="s">
        <v>37</v>
      </c>
      <c r="M1450">
        <v>28.25</v>
      </c>
      <c r="N1450" t="s">
        <v>4615</v>
      </c>
      <c r="O1450">
        <v>44.025799999999997</v>
      </c>
      <c r="P1450" t="s">
        <v>12</v>
      </c>
    </row>
    <row r="1451" spans="1:16" hidden="1" x14ac:dyDescent="0.25">
      <c r="A1451" t="s">
        <v>39</v>
      </c>
      <c r="B1451" t="s">
        <v>38</v>
      </c>
      <c r="C1451" t="s">
        <v>478</v>
      </c>
      <c r="D1451" t="s">
        <v>35</v>
      </c>
      <c r="E1451" t="s">
        <v>36</v>
      </c>
      <c r="F1451" t="s">
        <v>202</v>
      </c>
      <c r="G1451">
        <v>145119</v>
      </c>
      <c r="H1451" s="9">
        <v>1</v>
      </c>
      <c r="I1451" s="1">
        <v>45398</v>
      </c>
      <c r="J1451">
        <v>4</v>
      </c>
      <c r="K1451">
        <v>2024</v>
      </c>
      <c r="L1451" t="s">
        <v>37</v>
      </c>
      <c r="M1451">
        <v>28.25</v>
      </c>
      <c r="N1451" t="s">
        <v>4615</v>
      </c>
      <c r="O1451">
        <v>44.025799999999997</v>
      </c>
      <c r="P1451" t="s">
        <v>12</v>
      </c>
    </row>
    <row r="1452" spans="1:16" hidden="1" x14ac:dyDescent="0.25">
      <c r="A1452" t="s">
        <v>39</v>
      </c>
      <c r="B1452" t="s">
        <v>38</v>
      </c>
      <c r="C1452" t="s">
        <v>478</v>
      </c>
      <c r="D1452" t="s">
        <v>35</v>
      </c>
      <c r="E1452" t="s">
        <v>36</v>
      </c>
      <c r="F1452" t="s">
        <v>202</v>
      </c>
      <c r="G1452">
        <v>145118</v>
      </c>
      <c r="H1452" s="9">
        <v>1</v>
      </c>
      <c r="I1452" s="1">
        <v>45397</v>
      </c>
      <c r="J1452">
        <v>4</v>
      </c>
      <c r="K1452">
        <v>2024</v>
      </c>
      <c r="L1452" t="s">
        <v>37</v>
      </c>
      <c r="M1452">
        <v>28.25</v>
      </c>
      <c r="N1452" t="s">
        <v>4615</v>
      </c>
      <c r="O1452">
        <v>44.025799999999997</v>
      </c>
      <c r="P1452" t="s">
        <v>12</v>
      </c>
    </row>
    <row r="1453" spans="1:16" hidden="1" x14ac:dyDescent="0.25">
      <c r="A1453" t="s">
        <v>39</v>
      </c>
      <c r="B1453" t="s">
        <v>38</v>
      </c>
      <c r="C1453" t="s">
        <v>2968</v>
      </c>
      <c r="D1453" t="s">
        <v>877</v>
      </c>
      <c r="E1453" t="s">
        <v>878</v>
      </c>
      <c r="F1453" t="s">
        <v>202</v>
      </c>
      <c r="G1453">
        <v>145117</v>
      </c>
      <c r="H1453" s="9">
        <v>1</v>
      </c>
      <c r="I1453" s="1">
        <v>45397</v>
      </c>
      <c r="J1453">
        <v>4</v>
      </c>
      <c r="K1453">
        <v>2024</v>
      </c>
      <c r="L1453" t="s">
        <v>37</v>
      </c>
      <c r="M1453">
        <v>28.25</v>
      </c>
      <c r="N1453" t="s">
        <v>4615</v>
      </c>
      <c r="O1453">
        <v>44.025799999999997</v>
      </c>
      <c r="P1453" t="s">
        <v>12</v>
      </c>
    </row>
    <row r="1454" spans="1:16" hidden="1" x14ac:dyDescent="0.25">
      <c r="A1454" t="s">
        <v>39</v>
      </c>
      <c r="B1454" t="s">
        <v>38</v>
      </c>
      <c r="C1454" t="s">
        <v>3262</v>
      </c>
      <c r="D1454" t="s">
        <v>884</v>
      </c>
      <c r="E1454" t="s">
        <v>885</v>
      </c>
      <c r="F1454" t="s">
        <v>202</v>
      </c>
      <c r="G1454">
        <v>145116</v>
      </c>
      <c r="H1454" s="9">
        <v>1</v>
      </c>
      <c r="I1454" s="1">
        <v>45397</v>
      </c>
      <c r="J1454">
        <v>4</v>
      </c>
      <c r="K1454">
        <v>2024</v>
      </c>
      <c r="L1454" t="s">
        <v>37</v>
      </c>
      <c r="M1454">
        <v>28.25</v>
      </c>
      <c r="N1454" t="s">
        <v>4615</v>
      </c>
      <c r="O1454">
        <v>44.025799999999997</v>
      </c>
      <c r="P1454" t="s">
        <v>12</v>
      </c>
    </row>
    <row r="1455" spans="1:16" hidden="1" x14ac:dyDescent="0.25">
      <c r="A1455" t="s">
        <v>39</v>
      </c>
      <c r="B1455" t="s">
        <v>38</v>
      </c>
      <c r="C1455" t="s">
        <v>474</v>
      </c>
      <c r="D1455" t="s">
        <v>60</v>
      </c>
      <c r="E1455" t="s">
        <v>60</v>
      </c>
      <c r="F1455" t="s">
        <v>202</v>
      </c>
      <c r="G1455">
        <v>145115</v>
      </c>
      <c r="H1455" s="9">
        <v>1</v>
      </c>
      <c r="I1455" s="1">
        <v>45397</v>
      </c>
      <c r="J1455">
        <v>4</v>
      </c>
      <c r="K1455">
        <v>2024</v>
      </c>
      <c r="L1455" t="s">
        <v>37</v>
      </c>
      <c r="M1455">
        <v>28.25</v>
      </c>
      <c r="N1455" t="s">
        <v>4615</v>
      </c>
      <c r="O1455">
        <v>44.025799999999997</v>
      </c>
      <c r="P1455" t="s">
        <v>12</v>
      </c>
    </row>
    <row r="1456" spans="1:16" hidden="1" x14ac:dyDescent="0.25">
      <c r="A1456" t="s">
        <v>39</v>
      </c>
      <c r="B1456" t="s">
        <v>38</v>
      </c>
      <c r="C1456" t="s">
        <v>2968</v>
      </c>
      <c r="D1456" t="s">
        <v>877</v>
      </c>
      <c r="E1456" t="s">
        <v>878</v>
      </c>
      <c r="F1456" t="s">
        <v>202</v>
      </c>
      <c r="G1456">
        <v>145114</v>
      </c>
      <c r="H1456" s="9">
        <v>1</v>
      </c>
      <c r="I1456" s="1">
        <v>45397</v>
      </c>
      <c r="J1456">
        <v>4</v>
      </c>
      <c r="K1456">
        <v>2024</v>
      </c>
      <c r="L1456" t="s">
        <v>37</v>
      </c>
      <c r="M1456">
        <v>28.25</v>
      </c>
      <c r="N1456" t="s">
        <v>4615</v>
      </c>
      <c r="O1456">
        <v>44.025799999999997</v>
      </c>
      <c r="P1456" t="s">
        <v>12</v>
      </c>
    </row>
    <row r="1457" spans="1:16" hidden="1" x14ac:dyDescent="0.25">
      <c r="A1457" t="s">
        <v>39</v>
      </c>
      <c r="B1457" t="s">
        <v>16</v>
      </c>
      <c r="C1457" t="s">
        <v>509</v>
      </c>
      <c r="D1457" t="s">
        <v>76</v>
      </c>
      <c r="E1457" t="s">
        <v>76</v>
      </c>
      <c r="F1457" t="s">
        <v>202</v>
      </c>
      <c r="G1457">
        <v>145111</v>
      </c>
      <c r="H1457" s="9">
        <v>1</v>
      </c>
      <c r="I1457" s="1">
        <v>45397</v>
      </c>
      <c r="J1457">
        <v>4</v>
      </c>
      <c r="K1457">
        <v>2024</v>
      </c>
      <c r="L1457" t="s">
        <v>37</v>
      </c>
      <c r="M1457">
        <v>28.5</v>
      </c>
      <c r="N1457" t="s">
        <v>4615</v>
      </c>
      <c r="O1457">
        <v>44.415399999999998</v>
      </c>
      <c r="P1457" t="s">
        <v>12</v>
      </c>
    </row>
    <row r="1458" spans="1:16" hidden="1" x14ac:dyDescent="0.25">
      <c r="A1458" t="s">
        <v>39</v>
      </c>
      <c r="B1458" t="s">
        <v>38</v>
      </c>
      <c r="C1458" t="s">
        <v>478</v>
      </c>
      <c r="D1458" t="s">
        <v>35</v>
      </c>
      <c r="E1458" t="s">
        <v>36</v>
      </c>
      <c r="F1458" t="s">
        <v>202</v>
      </c>
      <c r="G1458">
        <v>145109</v>
      </c>
      <c r="H1458" s="9">
        <v>1</v>
      </c>
      <c r="I1458" s="1">
        <v>45397</v>
      </c>
      <c r="J1458">
        <v>4</v>
      </c>
      <c r="K1458">
        <v>2024</v>
      </c>
      <c r="L1458" t="s">
        <v>37</v>
      </c>
      <c r="M1458">
        <v>28.25</v>
      </c>
      <c r="N1458" t="s">
        <v>4615</v>
      </c>
      <c r="O1458">
        <v>44.025799999999997</v>
      </c>
      <c r="P1458" t="s">
        <v>12</v>
      </c>
    </row>
    <row r="1459" spans="1:16" hidden="1" x14ac:dyDescent="0.25">
      <c r="A1459" t="s">
        <v>39</v>
      </c>
      <c r="B1459" t="s">
        <v>38</v>
      </c>
      <c r="C1459" t="s">
        <v>433</v>
      </c>
      <c r="D1459" t="s">
        <v>79</v>
      </c>
      <c r="E1459" t="s">
        <v>80</v>
      </c>
      <c r="F1459" t="s">
        <v>202</v>
      </c>
      <c r="G1459">
        <v>145108</v>
      </c>
      <c r="H1459" s="9">
        <v>1</v>
      </c>
      <c r="I1459" s="1">
        <v>45397</v>
      </c>
      <c r="J1459">
        <v>4</v>
      </c>
      <c r="K1459">
        <v>2024</v>
      </c>
      <c r="L1459" t="s">
        <v>37</v>
      </c>
      <c r="M1459">
        <v>28.25</v>
      </c>
      <c r="N1459" t="s">
        <v>4615</v>
      </c>
      <c r="O1459">
        <v>44.025799999999997</v>
      </c>
      <c r="P1459" t="s">
        <v>12</v>
      </c>
    </row>
    <row r="1460" spans="1:16" hidden="1" x14ac:dyDescent="0.25">
      <c r="A1460" t="s">
        <v>39</v>
      </c>
      <c r="B1460" t="s">
        <v>16</v>
      </c>
      <c r="C1460" t="s">
        <v>3313</v>
      </c>
      <c r="D1460" t="s">
        <v>996</v>
      </c>
      <c r="E1460" t="s">
        <v>997</v>
      </c>
      <c r="F1460" t="s">
        <v>202</v>
      </c>
      <c r="G1460">
        <v>145107</v>
      </c>
      <c r="H1460" s="9">
        <v>1</v>
      </c>
      <c r="I1460" s="1">
        <v>45397</v>
      </c>
      <c r="J1460">
        <v>4</v>
      </c>
      <c r="K1460">
        <v>2024</v>
      </c>
      <c r="L1460" t="s">
        <v>37</v>
      </c>
      <c r="M1460">
        <v>33.5</v>
      </c>
      <c r="N1460" t="s">
        <v>4615</v>
      </c>
      <c r="O1460">
        <v>52.207599999999999</v>
      </c>
      <c r="P1460" t="s">
        <v>12</v>
      </c>
    </row>
    <row r="1461" spans="1:16" hidden="1" x14ac:dyDescent="0.25">
      <c r="A1461" t="s">
        <v>39</v>
      </c>
      <c r="B1461" t="s">
        <v>38</v>
      </c>
      <c r="C1461" t="s">
        <v>478</v>
      </c>
      <c r="D1461" t="s">
        <v>35</v>
      </c>
      <c r="E1461" t="s">
        <v>36</v>
      </c>
      <c r="F1461" t="s">
        <v>202</v>
      </c>
      <c r="G1461">
        <v>145106</v>
      </c>
      <c r="H1461" s="9">
        <v>1</v>
      </c>
      <c r="I1461" s="1">
        <v>45397</v>
      </c>
      <c r="J1461">
        <v>4</v>
      </c>
      <c r="K1461">
        <v>2024</v>
      </c>
      <c r="L1461" t="s">
        <v>37</v>
      </c>
      <c r="M1461">
        <v>28.25</v>
      </c>
      <c r="N1461" t="s">
        <v>4615</v>
      </c>
      <c r="O1461">
        <v>44.025799999999997</v>
      </c>
      <c r="P1461" t="s">
        <v>12</v>
      </c>
    </row>
    <row r="1462" spans="1:16" hidden="1" x14ac:dyDescent="0.25">
      <c r="A1462" t="s">
        <v>39</v>
      </c>
      <c r="B1462" t="s">
        <v>16</v>
      </c>
      <c r="C1462" t="s">
        <v>3025</v>
      </c>
      <c r="D1462" t="s">
        <v>1028</v>
      </c>
      <c r="E1462" t="s">
        <v>1029</v>
      </c>
      <c r="F1462" t="s">
        <v>202</v>
      </c>
      <c r="G1462">
        <v>145048</v>
      </c>
      <c r="H1462" s="9">
        <v>1</v>
      </c>
      <c r="I1462" s="1">
        <v>45397</v>
      </c>
      <c r="J1462">
        <v>4</v>
      </c>
      <c r="K1462">
        <v>2024</v>
      </c>
      <c r="L1462" t="s">
        <v>37</v>
      </c>
      <c r="M1462">
        <v>33.5</v>
      </c>
      <c r="N1462" t="s">
        <v>4615</v>
      </c>
      <c r="O1462">
        <v>52.207599999999999</v>
      </c>
      <c r="P1462" t="s">
        <v>12</v>
      </c>
    </row>
    <row r="1463" spans="1:16" hidden="1" x14ac:dyDescent="0.25">
      <c r="A1463" t="s">
        <v>17</v>
      </c>
      <c r="B1463" t="s">
        <v>118</v>
      </c>
      <c r="C1463" t="s">
        <v>517</v>
      </c>
      <c r="D1463" t="s">
        <v>126</v>
      </c>
      <c r="E1463" t="s">
        <v>127</v>
      </c>
      <c r="F1463" t="s">
        <v>202</v>
      </c>
      <c r="G1463">
        <v>145018</v>
      </c>
      <c r="H1463" s="9">
        <v>2</v>
      </c>
      <c r="I1463" s="1">
        <v>45440</v>
      </c>
      <c r="J1463">
        <v>5</v>
      </c>
      <c r="K1463">
        <v>2024</v>
      </c>
      <c r="L1463" t="s">
        <v>109</v>
      </c>
      <c r="M1463">
        <v>89.5</v>
      </c>
      <c r="N1463" t="s">
        <v>4618</v>
      </c>
      <c r="O1463">
        <v>139.47999999999999</v>
      </c>
      <c r="P1463" t="s">
        <v>30</v>
      </c>
    </row>
    <row r="1464" spans="1:16" hidden="1" x14ac:dyDescent="0.25">
      <c r="A1464" t="s">
        <v>17</v>
      </c>
      <c r="B1464" t="s">
        <v>118</v>
      </c>
      <c r="C1464" t="s">
        <v>568</v>
      </c>
      <c r="D1464" t="s">
        <v>116</v>
      </c>
      <c r="E1464" t="s">
        <v>117</v>
      </c>
      <c r="F1464" t="s">
        <v>202</v>
      </c>
      <c r="G1464">
        <v>145017</v>
      </c>
      <c r="H1464" s="9">
        <v>30</v>
      </c>
      <c r="I1464" s="1">
        <v>45440</v>
      </c>
      <c r="J1464">
        <v>5</v>
      </c>
      <c r="K1464">
        <v>2024</v>
      </c>
      <c r="L1464" t="s">
        <v>109</v>
      </c>
      <c r="M1464">
        <v>80</v>
      </c>
      <c r="N1464" t="s">
        <v>4618</v>
      </c>
      <c r="O1464">
        <v>124.67489999999999</v>
      </c>
      <c r="P1464" t="s">
        <v>30</v>
      </c>
    </row>
    <row r="1465" spans="1:16" hidden="1" x14ac:dyDescent="0.25">
      <c r="A1465" t="s">
        <v>17</v>
      </c>
      <c r="B1465" t="s">
        <v>118</v>
      </c>
      <c r="C1465" t="s">
        <v>599</v>
      </c>
      <c r="D1465" t="s">
        <v>120</v>
      </c>
      <c r="E1465" t="s">
        <v>121</v>
      </c>
      <c r="F1465" t="s">
        <v>202</v>
      </c>
      <c r="G1465">
        <v>145017</v>
      </c>
      <c r="H1465" s="9">
        <v>10</v>
      </c>
      <c r="I1465" s="1">
        <v>45440</v>
      </c>
      <c r="J1465">
        <v>5</v>
      </c>
      <c r="K1465">
        <v>2024</v>
      </c>
      <c r="L1465" t="s">
        <v>109</v>
      </c>
      <c r="M1465">
        <v>80</v>
      </c>
      <c r="N1465" t="s">
        <v>4618</v>
      </c>
      <c r="O1465">
        <v>124.67489999999999</v>
      </c>
      <c r="P1465" t="s">
        <v>30</v>
      </c>
    </row>
    <row r="1466" spans="1:16" hidden="1" x14ac:dyDescent="0.25">
      <c r="A1466" t="s">
        <v>17</v>
      </c>
      <c r="B1466" t="s">
        <v>118</v>
      </c>
      <c r="C1466" t="s">
        <v>534</v>
      </c>
      <c r="D1466" t="s">
        <v>122</v>
      </c>
      <c r="E1466" t="s">
        <v>123</v>
      </c>
      <c r="F1466" t="s">
        <v>202</v>
      </c>
      <c r="G1466">
        <v>145017</v>
      </c>
      <c r="H1466" s="9">
        <v>30</v>
      </c>
      <c r="I1466" s="1">
        <v>45440</v>
      </c>
      <c r="J1466">
        <v>5</v>
      </c>
      <c r="K1466">
        <v>2024</v>
      </c>
      <c r="L1466" t="s">
        <v>109</v>
      </c>
      <c r="M1466">
        <v>80</v>
      </c>
      <c r="N1466" t="s">
        <v>4618</v>
      </c>
      <c r="O1466">
        <v>124.67489999999999</v>
      </c>
      <c r="P1466" t="s">
        <v>30</v>
      </c>
    </row>
    <row r="1467" spans="1:16" hidden="1" x14ac:dyDescent="0.25">
      <c r="A1467" t="s">
        <v>17</v>
      </c>
      <c r="B1467" t="s">
        <v>118</v>
      </c>
      <c r="C1467" t="s">
        <v>517</v>
      </c>
      <c r="D1467" t="s">
        <v>126</v>
      </c>
      <c r="E1467" t="s">
        <v>127</v>
      </c>
      <c r="F1467" t="s">
        <v>202</v>
      </c>
      <c r="G1467">
        <v>145017</v>
      </c>
      <c r="H1467" s="9">
        <v>60</v>
      </c>
      <c r="I1467" s="1">
        <v>45440</v>
      </c>
      <c r="J1467">
        <v>5</v>
      </c>
      <c r="K1467">
        <v>2024</v>
      </c>
      <c r="L1467" t="s">
        <v>109</v>
      </c>
      <c r="M1467">
        <v>89.5</v>
      </c>
      <c r="N1467" t="s">
        <v>4618</v>
      </c>
      <c r="O1467">
        <v>139.47999999999999</v>
      </c>
      <c r="P1467" t="s">
        <v>30</v>
      </c>
    </row>
    <row r="1468" spans="1:16" hidden="1" x14ac:dyDescent="0.25">
      <c r="A1468" t="s">
        <v>39</v>
      </c>
      <c r="B1468" t="s">
        <v>38</v>
      </c>
      <c r="C1468" t="s">
        <v>478</v>
      </c>
      <c r="D1468" t="s">
        <v>35</v>
      </c>
      <c r="E1468" t="s">
        <v>36</v>
      </c>
      <c r="F1468" t="s">
        <v>202</v>
      </c>
      <c r="G1468">
        <v>145009</v>
      </c>
      <c r="H1468" s="9">
        <v>1</v>
      </c>
      <c r="I1468" s="1">
        <v>45397</v>
      </c>
      <c r="J1468">
        <v>4</v>
      </c>
      <c r="K1468">
        <v>2024</v>
      </c>
      <c r="L1468" t="s">
        <v>37</v>
      </c>
      <c r="M1468">
        <v>28.25</v>
      </c>
      <c r="N1468" t="s">
        <v>4615</v>
      </c>
      <c r="O1468">
        <v>44.025799999999997</v>
      </c>
      <c r="P1468" t="s">
        <v>12</v>
      </c>
    </row>
    <row r="1469" spans="1:16" hidden="1" x14ac:dyDescent="0.25">
      <c r="A1469" t="s">
        <v>39</v>
      </c>
      <c r="B1469" t="s">
        <v>38</v>
      </c>
      <c r="C1469" t="s">
        <v>3292</v>
      </c>
      <c r="D1469" t="s">
        <v>943</v>
      </c>
      <c r="E1469" t="s">
        <v>944</v>
      </c>
      <c r="F1469" t="s">
        <v>202</v>
      </c>
      <c r="G1469">
        <v>144833</v>
      </c>
      <c r="H1469" s="9">
        <v>1</v>
      </c>
      <c r="I1469" s="1">
        <v>45396</v>
      </c>
      <c r="J1469">
        <v>4</v>
      </c>
      <c r="K1469">
        <v>2024</v>
      </c>
      <c r="L1469" t="s">
        <v>37</v>
      </c>
      <c r="M1469">
        <v>28.25</v>
      </c>
      <c r="N1469" t="s">
        <v>4615</v>
      </c>
      <c r="O1469">
        <v>44.025799999999997</v>
      </c>
      <c r="P1469" t="s">
        <v>12</v>
      </c>
    </row>
    <row r="1470" spans="1:16" hidden="1" x14ac:dyDescent="0.25">
      <c r="A1470" t="s">
        <v>39</v>
      </c>
      <c r="B1470" t="s">
        <v>38</v>
      </c>
      <c r="C1470" t="s">
        <v>515</v>
      </c>
      <c r="D1470" t="s">
        <v>42</v>
      </c>
      <c r="E1470" t="s">
        <v>43</v>
      </c>
      <c r="F1470" t="s">
        <v>202</v>
      </c>
      <c r="G1470">
        <v>144807</v>
      </c>
      <c r="H1470" s="9">
        <v>1</v>
      </c>
      <c r="I1470" s="1">
        <v>45396</v>
      </c>
      <c r="J1470">
        <v>4</v>
      </c>
      <c r="K1470">
        <v>2024</v>
      </c>
      <c r="L1470" t="s">
        <v>37</v>
      </c>
      <c r="M1470">
        <v>28.25</v>
      </c>
      <c r="N1470" t="s">
        <v>4615</v>
      </c>
      <c r="O1470">
        <v>44.025799999999997</v>
      </c>
      <c r="P1470" t="s">
        <v>12</v>
      </c>
    </row>
    <row r="1471" spans="1:16" hidden="1" x14ac:dyDescent="0.25">
      <c r="A1471" t="s">
        <v>39</v>
      </c>
      <c r="B1471" t="s">
        <v>38</v>
      </c>
      <c r="C1471" t="s">
        <v>3292</v>
      </c>
      <c r="D1471" t="s">
        <v>943</v>
      </c>
      <c r="E1471" t="s">
        <v>944</v>
      </c>
      <c r="F1471" t="s">
        <v>202</v>
      </c>
      <c r="G1471">
        <v>144806</v>
      </c>
      <c r="H1471" s="9">
        <v>1</v>
      </c>
      <c r="I1471" s="1">
        <v>45396</v>
      </c>
      <c r="J1471">
        <v>4</v>
      </c>
      <c r="K1471">
        <v>2024</v>
      </c>
      <c r="L1471" t="s">
        <v>37</v>
      </c>
      <c r="M1471">
        <v>28.25</v>
      </c>
      <c r="N1471" t="s">
        <v>4615</v>
      </c>
      <c r="O1471">
        <v>44.025799999999997</v>
      </c>
      <c r="P1471" t="s">
        <v>12</v>
      </c>
    </row>
    <row r="1472" spans="1:16" hidden="1" x14ac:dyDescent="0.25">
      <c r="A1472" t="s">
        <v>39</v>
      </c>
      <c r="B1472" t="s">
        <v>38</v>
      </c>
      <c r="C1472" t="s">
        <v>506</v>
      </c>
      <c r="D1472" t="s">
        <v>52</v>
      </c>
      <c r="E1472" t="s">
        <v>53</v>
      </c>
      <c r="F1472" t="s">
        <v>202</v>
      </c>
      <c r="G1472">
        <v>144805</v>
      </c>
      <c r="H1472" s="9">
        <v>1</v>
      </c>
      <c r="I1472" s="1">
        <v>45396</v>
      </c>
      <c r="J1472">
        <v>4</v>
      </c>
      <c r="K1472">
        <v>2024</v>
      </c>
      <c r="L1472" t="s">
        <v>37</v>
      </c>
      <c r="M1472">
        <v>28.25</v>
      </c>
      <c r="N1472" t="s">
        <v>4615</v>
      </c>
      <c r="O1472">
        <v>44.025799999999997</v>
      </c>
      <c r="P1472" t="s">
        <v>12</v>
      </c>
    </row>
    <row r="1473" spans="1:16" hidden="1" x14ac:dyDescent="0.25">
      <c r="A1473" t="s">
        <v>39</v>
      </c>
      <c r="B1473" t="s">
        <v>38</v>
      </c>
      <c r="C1473" t="s">
        <v>3282</v>
      </c>
      <c r="D1473" t="s">
        <v>924</v>
      </c>
      <c r="E1473" t="s">
        <v>925</v>
      </c>
      <c r="F1473" t="s">
        <v>202</v>
      </c>
      <c r="G1473">
        <v>144800</v>
      </c>
      <c r="H1473" s="9">
        <v>1</v>
      </c>
      <c r="I1473" s="1">
        <v>45396</v>
      </c>
      <c r="J1473">
        <v>4</v>
      </c>
      <c r="K1473">
        <v>2024</v>
      </c>
      <c r="L1473" t="s">
        <v>37</v>
      </c>
      <c r="M1473">
        <v>28.25</v>
      </c>
      <c r="N1473" t="s">
        <v>4615</v>
      </c>
      <c r="O1473">
        <v>44.025799999999997</v>
      </c>
      <c r="P1473" t="s">
        <v>12</v>
      </c>
    </row>
    <row r="1474" spans="1:16" hidden="1" x14ac:dyDescent="0.25">
      <c r="A1474" t="s">
        <v>39</v>
      </c>
      <c r="B1474" t="s">
        <v>16</v>
      </c>
      <c r="C1474" t="s">
        <v>3332</v>
      </c>
      <c r="D1474" t="s">
        <v>1038</v>
      </c>
      <c r="E1474" t="s">
        <v>1039</v>
      </c>
      <c r="F1474" t="s">
        <v>202</v>
      </c>
      <c r="G1474">
        <v>144799</v>
      </c>
      <c r="H1474" s="9">
        <v>1</v>
      </c>
      <c r="I1474" s="1">
        <v>45396</v>
      </c>
      <c r="J1474">
        <v>4</v>
      </c>
      <c r="K1474">
        <v>2024</v>
      </c>
      <c r="L1474" t="s">
        <v>37</v>
      </c>
      <c r="M1474">
        <v>33.5</v>
      </c>
      <c r="N1474" t="s">
        <v>4615</v>
      </c>
      <c r="O1474">
        <v>52.207599999999999</v>
      </c>
      <c r="P1474" t="s">
        <v>12</v>
      </c>
    </row>
    <row r="1475" spans="1:16" hidden="1" x14ac:dyDescent="0.25">
      <c r="A1475" t="s">
        <v>39</v>
      </c>
      <c r="B1475" t="s">
        <v>38</v>
      </c>
      <c r="C1475" t="s">
        <v>3292</v>
      </c>
      <c r="D1475" t="s">
        <v>943</v>
      </c>
      <c r="E1475" t="s">
        <v>944</v>
      </c>
      <c r="F1475" t="s">
        <v>202</v>
      </c>
      <c r="G1475">
        <v>144593</v>
      </c>
      <c r="H1475" s="9">
        <v>1</v>
      </c>
      <c r="I1475" s="1">
        <v>45394</v>
      </c>
      <c r="J1475">
        <v>4</v>
      </c>
      <c r="K1475">
        <v>2024</v>
      </c>
      <c r="L1475" t="s">
        <v>37</v>
      </c>
      <c r="M1475">
        <v>28.25</v>
      </c>
      <c r="N1475" t="s">
        <v>4615</v>
      </c>
      <c r="O1475">
        <v>44.025799999999997</v>
      </c>
      <c r="P1475" t="s">
        <v>12</v>
      </c>
    </row>
    <row r="1476" spans="1:16" hidden="1" x14ac:dyDescent="0.25">
      <c r="A1476" t="s">
        <v>39</v>
      </c>
      <c r="B1476" t="s">
        <v>16</v>
      </c>
      <c r="C1476" t="s">
        <v>508</v>
      </c>
      <c r="D1476" t="s">
        <v>94</v>
      </c>
      <c r="E1476" t="s">
        <v>94</v>
      </c>
      <c r="F1476" t="s">
        <v>202</v>
      </c>
      <c r="G1476">
        <v>144592</v>
      </c>
      <c r="H1476" s="9">
        <v>1</v>
      </c>
      <c r="I1476" s="1">
        <v>45394</v>
      </c>
      <c r="J1476">
        <v>4</v>
      </c>
      <c r="K1476">
        <v>2024</v>
      </c>
      <c r="L1476" t="s">
        <v>37</v>
      </c>
      <c r="M1476">
        <v>33.5</v>
      </c>
      <c r="N1476" t="s">
        <v>4615</v>
      </c>
      <c r="O1476">
        <v>52.207599999999999</v>
      </c>
      <c r="P1476" t="s">
        <v>12</v>
      </c>
    </row>
    <row r="1477" spans="1:16" hidden="1" x14ac:dyDescent="0.25">
      <c r="A1477" t="s">
        <v>39</v>
      </c>
      <c r="B1477" t="s">
        <v>38</v>
      </c>
      <c r="C1477" t="s">
        <v>3262</v>
      </c>
      <c r="D1477" t="s">
        <v>884</v>
      </c>
      <c r="E1477" t="s">
        <v>885</v>
      </c>
      <c r="F1477" t="s">
        <v>202</v>
      </c>
      <c r="G1477">
        <v>144591</v>
      </c>
      <c r="H1477" s="9">
        <v>1</v>
      </c>
      <c r="I1477" s="1">
        <v>45394</v>
      </c>
      <c r="J1477">
        <v>4</v>
      </c>
      <c r="K1477">
        <v>2024</v>
      </c>
      <c r="L1477" t="s">
        <v>37</v>
      </c>
      <c r="M1477">
        <v>28.25</v>
      </c>
      <c r="N1477" t="s">
        <v>4615</v>
      </c>
      <c r="O1477">
        <v>44.025799999999997</v>
      </c>
      <c r="P1477" t="s">
        <v>12</v>
      </c>
    </row>
    <row r="1478" spans="1:16" hidden="1" x14ac:dyDescent="0.25">
      <c r="A1478" t="s">
        <v>17</v>
      </c>
      <c r="B1478" t="s">
        <v>199</v>
      </c>
      <c r="C1478" t="s">
        <v>434</v>
      </c>
      <c r="D1478" t="s">
        <v>226</v>
      </c>
      <c r="E1478" t="s">
        <v>227</v>
      </c>
      <c r="F1478" t="s">
        <v>202</v>
      </c>
      <c r="G1478">
        <v>144523</v>
      </c>
      <c r="H1478" s="9">
        <v>204</v>
      </c>
      <c r="I1478" s="1">
        <v>45554</v>
      </c>
      <c r="J1478">
        <v>9</v>
      </c>
      <c r="K1478">
        <v>2024</v>
      </c>
      <c r="L1478" t="s">
        <v>113</v>
      </c>
      <c r="M1478">
        <v>16.600000000000001</v>
      </c>
      <c r="N1478" t="s">
        <v>4622</v>
      </c>
      <c r="O1478">
        <v>25.87</v>
      </c>
      <c r="P1478" t="s">
        <v>12</v>
      </c>
    </row>
    <row r="1479" spans="1:16" hidden="1" x14ac:dyDescent="0.25">
      <c r="A1479" t="s">
        <v>17</v>
      </c>
      <c r="B1479" t="s">
        <v>118</v>
      </c>
      <c r="C1479" t="s">
        <v>517</v>
      </c>
      <c r="D1479" t="s">
        <v>126</v>
      </c>
      <c r="E1479" t="s">
        <v>127</v>
      </c>
      <c r="F1479" t="s">
        <v>202</v>
      </c>
      <c r="G1479">
        <v>144521</v>
      </c>
      <c r="H1479" s="9">
        <v>200</v>
      </c>
      <c r="I1479" s="1">
        <v>45474</v>
      </c>
      <c r="J1479">
        <v>7</v>
      </c>
      <c r="K1479">
        <v>2024</v>
      </c>
      <c r="L1479" t="s">
        <v>113</v>
      </c>
      <c r="M1479">
        <v>89.5</v>
      </c>
      <c r="N1479" t="s">
        <v>4618</v>
      </c>
      <c r="O1479">
        <v>139.47999999999999</v>
      </c>
      <c r="P1479" t="s">
        <v>12</v>
      </c>
    </row>
    <row r="1480" spans="1:16" hidden="1" x14ac:dyDescent="0.25">
      <c r="A1480" t="s">
        <v>17</v>
      </c>
      <c r="B1480" t="s">
        <v>118</v>
      </c>
      <c r="C1480" t="s">
        <v>568</v>
      </c>
      <c r="D1480" t="s">
        <v>116</v>
      </c>
      <c r="E1480" t="s">
        <v>117</v>
      </c>
      <c r="F1480" t="s">
        <v>202</v>
      </c>
      <c r="G1480">
        <v>144521</v>
      </c>
      <c r="H1480" s="9">
        <v>100</v>
      </c>
      <c r="I1480" s="1">
        <v>45474</v>
      </c>
      <c r="J1480">
        <v>7</v>
      </c>
      <c r="K1480">
        <v>2024</v>
      </c>
      <c r="L1480" t="s">
        <v>113</v>
      </c>
      <c r="M1480">
        <v>80</v>
      </c>
      <c r="N1480" t="s">
        <v>4618</v>
      </c>
      <c r="O1480">
        <v>124.67489999999999</v>
      </c>
      <c r="P1480" t="s">
        <v>12</v>
      </c>
    </row>
    <row r="1481" spans="1:16" hidden="1" x14ac:dyDescent="0.25">
      <c r="A1481" t="s">
        <v>17</v>
      </c>
      <c r="B1481" t="s">
        <v>16</v>
      </c>
      <c r="C1481" t="s">
        <v>597</v>
      </c>
      <c r="D1481" t="s">
        <v>368</v>
      </c>
      <c r="E1481" t="s">
        <v>369</v>
      </c>
      <c r="F1481" t="s">
        <v>202</v>
      </c>
      <c r="G1481">
        <v>144521</v>
      </c>
      <c r="H1481" s="9">
        <v>150</v>
      </c>
      <c r="I1481" s="1">
        <v>45474</v>
      </c>
      <c r="J1481">
        <v>7</v>
      </c>
      <c r="K1481">
        <v>2024</v>
      </c>
      <c r="L1481" t="s">
        <v>113</v>
      </c>
      <c r="M1481">
        <v>7.55</v>
      </c>
      <c r="N1481" t="s">
        <v>4618</v>
      </c>
      <c r="O1481">
        <v>11.7662</v>
      </c>
      <c r="P1481" t="s">
        <v>12</v>
      </c>
    </row>
    <row r="1482" spans="1:16" hidden="1" x14ac:dyDescent="0.25">
      <c r="A1482" t="s">
        <v>17</v>
      </c>
      <c r="B1482" t="s">
        <v>118</v>
      </c>
      <c r="C1482" t="s">
        <v>516</v>
      </c>
      <c r="D1482" t="s">
        <v>124</v>
      </c>
      <c r="E1482" t="s">
        <v>125</v>
      </c>
      <c r="F1482" t="s">
        <v>202</v>
      </c>
      <c r="G1482">
        <v>144521</v>
      </c>
      <c r="H1482" s="9">
        <v>140</v>
      </c>
      <c r="I1482" s="1">
        <v>45474</v>
      </c>
      <c r="J1482">
        <v>7</v>
      </c>
      <c r="K1482">
        <v>2024</v>
      </c>
      <c r="L1482" t="s">
        <v>113</v>
      </c>
      <c r="M1482">
        <v>84</v>
      </c>
      <c r="N1482" t="s">
        <v>4618</v>
      </c>
      <c r="O1482">
        <v>130.90860000000001</v>
      </c>
      <c r="P1482" t="s">
        <v>12</v>
      </c>
    </row>
    <row r="1483" spans="1:16" hidden="1" x14ac:dyDescent="0.25">
      <c r="A1483" t="s">
        <v>17</v>
      </c>
      <c r="B1483" t="s">
        <v>118</v>
      </c>
      <c r="C1483" t="s">
        <v>534</v>
      </c>
      <c r="D1483" t="s">
        <v>122</v>
      </c>
      <c r="E1483" t="s">
        <v>123</v>
      </c>
      <c r="F1483" t="s">
        <v>202</v>
      </c>
      <c r="G1483">
        <v>144521</v>
      </c>
      <c r="H1483" s="9">
        <v>105</v>
      </c>
      <c r="I1483" s="1">
        <v>45474</v>
      </c>
      <c r="J1483">
        <v>7</v>
      </c>
      <c r="K1483">
        <v>2024</v>
      </c>
      <c r="L1483" t="s">
        <v>113</v>
      </c>
      <c r="M1483">
        <v>80</v>
      </c>
      <c r="N1483" t="s">
        <v>4618</v>
      </c>
      <c r="O1483">
        <v>124.67489999999999</v>
      </c>
      <c r="P1483" t="s">
        <v>12</v>
      </c>
    </row>
    <row r="1484" spans="1:16" hidden="1" x14ac:dyDescent="0.25">
      <c r="A1484" t="s">
        <v>17</v>
      </c>
      <c r="B1484" t="s">
        <v>202</v>
      </c>
      <c r="C1484" t="s">
        <v>624</v>
      </c>
      <c r="D1484" t="s">
        <v>234</v>
      </c>
      <c r="E1484" t="s">
        <v>235</v>
      </c>
      <c r="F1484" t="s">
        <v>202</v>
      </c>
      <c r="G1484">
        <v>144521</v>
      </c>
      <c r="H1484" s="9">
        <v>25</v>
      </c>
      <c r="I1484" s="1">
        <v>45474</v>
      </c>
      <c r="J1484">
        <v>7</v>
      </c>
      <c r="K1484">
        <v>2024</v>
      </c>
      <c r="L1484" t="s">
        <v>113</v>
      </c>
      <c r="M1484">
        <v>14.8</v>
      </c>
      <c r="N1484" t="s">
        <v>4618</v>
      </c>
      <c r="O1484">
        <v>23.064900000000002</v>
      </c>
      <c r="P1484" t="s">
        <v>12</v>
      </c>
    </row>
    <row r="1485" spans="1:16" hidden="1" x14ac:dyDescent="0.25">
      <c r="A1485" t="s">
        <v>17</v>
      </c>
      <c r="B1485" t="s">
        <v>26</v>
      </c>
      <c r="C1485" t="s">
        <v>556</v>
      </c>
      <c r="D1485" t="s">
        <v>171</v>
      </c>
      <c r="E1485" t="s">
        <v>172</v>
      </c>
      <c r="F1485" t="s">
        <v>202</v>
      </c>
      <c r="G1485">
        <v>144516</v>
      </c>
      <c r="H1485" s="9">
        <v>15</v>
      </c>
      <c r="I1485" s="1">
        <v>45474</v>
      </c>
      <c r="J1485">
        <v>7</v>
      </c>
      <c r="K1485">
        <v>2024</v>
      </c>
      <c r="L1485" t="s">
        <v>113</v>
      </c>
      <c r="M1485">
        <v>6.28</v>
      </c>
      <c r="N1485" t="s">
        <v>4616</v>
      </c>
      <c r="O1485">
        <v>9.7870000000000008</v>
      </c>
      <c r="P1485" t="s">
        <v>12</v>
      </c>
    </row>
    <row r="1486" spans="1:16" hidden="1" x14ac:dyDescent="0.25">
      <c r="A1486" t="s">
        <v>17</v>
      </c>
      <c r="B1486" t="s">
        <v>202</v>
      </c>
      <c r="C1486" t="s">
        <v>493</v>
      </c>
      <c r="D1486" t="s">
        <v>262</v>
      </c>
      <c r="E1486" t="s">
        <v>263</v>
      </c>
      <c r="F1486" t="s">
        <v>202</v>
      </c>
      <c r="G1486">
        <v>144516</v>
      </c>
      <c r="H1486" s="9">
        <v>20</v>
      </c>
      <c r="I1486" s="1">
        <v>45474</v>
      </c>
      <c r="J1486">
        <v>7</v>
      </c>
      <c r="K1486">
        <v>2024</v>
      </c>
      <c r="L1486" t="s">
        <v>113</v>
      </c>
      <c r="M1486">
        <v>17.64</v>
      </c>
      <c r="N1486" t="s">
        <v>4616</v>
      </c>
      <c r="O1486">
        <v>27.4908</v>
      </c>
      <c r="P1486" t="s">
        <v>12</v>
      </c>
    </row>
    <row r="1487" spans="1:16" hidden="1" x14ac:dyDescent="0.25">
      <c r="A1487" t="s">
        <v>17</v>
      </c>
      <c r="B1487" t="s">
        <v>26</v>
      </c>
      <c r="C1487" t="s">
        <v>488</v>
      </c>
      <c r="D1487" t="s">
        <v>163</v>
      </c>
      <c r="E1487" t="s">
        <v>164</v>
      </c>
      <c r="F1487" t="s">
        <v>202</v>
      </c>
      <c r="G1487">
        <v>144516</v>
      </c>
      <c r="H1487" s="9">
        <v>10</v>
      </c>
      <c r="I1487" s="1">
        <v>45474</v>
      </c>
      <c r="J1487">
        <v>7</v>
      </c>
      <c r="K1487">
        <v>2024</v>
      </c>
      <c r="L1487" t="s">
        <v>113</v>
      </c>
      <c r="M1487">
        <v>0.4</v>
      </c>
      <c r="N1487" t="s">
        <v>4616</v>
      </c>
      <c r="O1487">
        <v>0.62339999999999995</v>
      </c>
      <c r="P1487" t="s">
        <v>12</v>
      </c>
    </row>
    <row r="1488" spans="1:16" hidden="1" x14ac:dyDescent="0.25">
      <c r="A1488" t="s">
        <v>17</v>
      </c>
      <c r="B1488" t="s">
        <v>26</v>
      </c>
      <c r="C1488" t="s">
        <v>497</v>
      </c>
      <c r="D1488" t="s">
        <v>169</v>
      </c>
      <c r="E1488" t="s">
        <v>170</v>
      </c>
      <c r="F1488" t="s">
        <v>202</v>
      </c>
      <c r="G1488">
        <v>144516</v>
      </c>
      <c r="H1488" s="9">
        <v>25</v>
      </c>
      <c r="I1488" s="1">
        <v>45474</v>
      </c>
      <c r="J1488">
        <v>7</v>
      </c>
      <c r="K1488">
        <v>2024</v>
      </c>
      <c r="L1488" t="s">
        <v>113</v>
      </c>
      <c r="M1488">
        <v>6.7</v>
      </c>
      <c r="N1488" t="s">
        <v>4616</v>
      </c>
      <c r="O1488">
        <v>10.4415</v>
      </c>
      <c r="P1488" t="s">
        <v>12</v>
      </c>
    </row>
    <row r="1489" spans="1:16" hidden="1" x14ac:dyDescent="0.25">
      <c r="A1489" t="s">
        <v>17</v>
      </c>
      <c r="B1489" t="s">
        <v>26</v>
      </c>
      <c r="C1489" t="s">
        <v>503</v>
      </c>
      <c r="D1489" t="s">
        <v>167</v>
      </c>
      <c r="E1489" t="s">
        <v>168</v>
      </c>
      <c r="F1489" t="s">
        <v>202</v>
      </c>
      <c r="G1489">
        <v>144516</v>
      </c>
      <c r="H1489" s="9">
        <v>35</v>
      </c>
      <c r="I1489" s="1">
        <v>45474</v>
      </c>
      <c r="J1489">
        <v>7</v>
      </c>
      <c r="K1489">
        <v>2024</v>
      </c>
      <c r="L1489" t="s">
        <v>113</v>
      </c>
      <c r="M1489">
        <v>5.76</v>
      </c>
      <c r="N1489" t="s">
        <v>4616</v>
      </c>
      <c r="O1489">
        <v>8.9765999999999995</v>
      </c>
      <c r="P1489" t="s">
        <v>12</v>
      </c>
    </row>
    <row r="1490" spans="1:16" hidden="1" x14ac:dyDescent="0.25">
      <c r="A1490" t="s">
        <v>17</v>
      </c>
      <c r="B1490" t="s">
        <v>26</v>
      </c>
      <c r="C1490" t="s">
        <v>456</v>
      </c>
      <c r="D1490" t="s">
        <v>173</v>
      </c>
      <c r="E1490" t="s">
        <v>174</v>
      </c>
      <c r="F1490" t="s">
        <v>202</v>
      </c>
      <c r="G1490">
        <v>144516</v>
      </c>
      <c r="H1490" s="9">
        <v>15</v>
      </c>
      <c r="I1490" s="1">
        <v>45474</v>
      </c>
      <c r="J1490">
        <v>7</v>
      </c>
      <c r="K1490">
        <v>2024</v>
      </c>
      <c r="L1490" t="s">
        <v>113</v>
      </c>
      <c r="M1490">
        <v>0.48</v>
      </c>
      <c r="N1490" t="s">
        <v>4616</v>
      </c>
      <c r="O1490">
        <v>0.748</v>
      </c>
      <c r="P1490" t="s">
        <v>12</v>
      </c>
    </row>
    <row r="1491" spans="1:16" hidden="1" x14ac:dyDescent="0.25">
      <c r="A1491" t="s">
        <v>17</v>
      </c>
      <c r="B1491" t="s">
        <v>26</v>
      </c>
      <c r="C1491" t="s">
        <v>495</v>
      </c>
      <c r="D1491" t="s">
        <v>153</v>
      </c>
      <c r="E1491" t="s">
        <v>154</v>
      </c>
      <c r="F1491" t="s">
        <v>202</v>
      </c>
      <c r="G1491">
        <v>144516</v>
      </c>
      <c r="H1491" s="9">
        <v>10</v>
      </c>
      <c r="I1491" s="1">
        <v>45474</v>
      </c>
      <c r="J1491">
        <v>7</v>
      </c>
      <c r="K1491">
        <v>2024</v>
      </c>
      <c r="L1491" t="s">
        <v>113</v>
      </c>
      <c r="M1491">
        <v>0.48</v>
      </c>
      <c r="N1491" t="s">
        <v>4616</v>
      </c>
      <c r="O1491">
        <v>0.748</v>
      </c>
      <c r="P1491" t="s">
        <v>12</v>
      </c>
    </row>
    <row r="1492" spans="1:16" hidden="1" x14ac:dyDescent="0.25">
      <c r="A1492" t="s">
        <v>17</v>
      </c>
      <c r="B1492" t="s">
        <v>26</v>
      </c>
      <c r="C1492" t="s">
        <v>553</v>
      </c>
      <c r="D1492" t="s">
        <v>149</v>
      </c>
      <c r="E1492" t="s">
        <v>150</v>
      </c>
      <c r="F1492" t="s">
        <v>202</v>
      </c>
      <c r="G1492">
        <v>144516</v>
      </c>
      <c r="H1492" s="9">
        <v>10</v>
      </c>
      <c r="I1492" s="1">
        <v>45474</v>
      </c>
      <c r="J1492">
        <v>7</v>
      </c>
      <c r="K1492">
        <v>2024</v>
      </c>
      <c r="L1492" t="s">
        <v>113</v>
      </c>
      <c r="M1492">
        <v>0.48</v>
      </c>
      <c r="N1492" t="s">
        <v>4616</v>
      </c>
      <c r="O1492">
        <v>0.748</v>
      </c>
      <c r="P1492" t="s">
        <v>12</v>
      </c>
    </row>
    <row r="1493" spans="1:16" hidden="1" x14ac:dyDescent="0.25">
      <c r="A1493" t="s">
        <v>17</v>
      </c>
      <c r="B1493" t="s">
        <v>26</v>
      </c>
      <c r="C1493" t="s">
        <v>498</v>
      </c>
      <c r="D1493" t="s">
        <v>139</v>
      </c>
      <c r="E1493" t="s">
        <v>140</v>
      </c>
      <c r="F1493" t="s">
        <v>202</v>
      </c>
      <c r="G1493">
        <v>144516</v>
      </c>
      <c r="H1493" s="9">
        <v>30</v>
      </c>
      <c r="I1493" s="1">
        <v>45474</v>
      </c>
      <c r="J1493">
        <v>7</v>
      </c>
      <c r="K1493">
        <v>2024</v>
      </c>
      <c r="L1493" t="s">
        <v>113</v>
      </c>
      <c r="M1493">
        <v>0.96</v>
      </c>
      <c r="N1493" t="s">
        <v>4616</v>
      </c>
      <c r="O1493">
        <v>1.4961</v>
      </c>
      <c r="P1493" t="s">
        <v>12</v>
      </c>
    </row>
    <row r="1494" spans="1:16" hidden="1" x14ac:dyDescent="0.25">
      <c r="A1494" t="s">
        <v>17</v>
      </c>
      <c r="B1494" t="s">
        <v>26</v>
      </c>
      <c r="C1494" t="s">
        <v>628</v>
      </c>
      <c r="D1494" t="s">
        <v>145</v>
      </c>
      <c r="E1494" t="s">
        <v>146</v>
      </c>
      <c r="F1494" t="s">
        <v>202</v>
      </c>
      <c r="G1494">
        <v>144516</v>
      </c>
      <c r="H1494" s="9">
        <v>25</v>
      </c>
      <c r="I1494" s="1">
        <v>45474</v>
      </c>
      <c r="J1494">
        <v>7</v>
      </c>
      <c r="K1494">
        <v>2024</v>
      </c>
      <c r="L1494" t="s">
        <v>113</v>
      </c>
      <c r="M1494">
        <v>3.7</v>
      </c>
      <c r="N1494" t="s">
        <v>4616</v>
      </c>
      <c r="O1494">
        <v>5.7662000000000004</v>
      </c>
      <c r="P1494" t="s">
        <v>12</v>
      </c>
    </row>
    <row r="1495" spans="1:16" hidden="1" x14ac:dyDescent="0.25">
      <c r="A1495" t="s">
        <v>17</v>
      </c>
      <c r="B1495" t="s">
        <v>202</v>
      </c>
      <c r="C1495" t="s">
        <v>484</v>
      </c>
      <c r="D1495" t="s">
        <v>346</v>
      </c>
      <c r="E1495" t="s">
        <v>347</v>
      </c>
      <c r="F1495" t="s">
        <v>202</v>
      </c>
      <c r="G1495">
        <v>144516</v>
      </c>
      <c r="H1495" s="9">
        <v>115</v>
      </c>
      <c r="I1495" s="1">
        <v>45474</v>
      </c>
      <c r="J1495">
        <v>7</v>
      </c>
      <c r="K1495">
        <v>2024</v>
      </c>
      <c r="L1495" t="s">
        <v>113</v>
      </c>
      <c r="M1495">
        <v>30.83</v>
      </c>
      <c r="N1495" t="s">
        <v>4616</v>
      </c>
      <c r="O1495">
        <v>48.046599999999998</v>
      </c>
      <c r="P1495" t="s">
        <v>12</v>
      </c>
    </row>
    <row r="1496" spans="1:16" hidden="1" x14ac:dyDescent="0.25">
      <c r="A1496" t="s">
        <v>17</v>
      </c>
      <c r="B1496" t="s">
        <v>26</v>
      </c>
      <c r="C1496" t="s">
        <v>555</v>
      </c>
      <c r="D1496" t="s">
        <v>143</v>
      </c>
      <c r="E1496" t="s">
        <v>144</v>
      </c>
      <c r="F1496" t="s">
        <v>202</v>
      </c>
      <c r="G1496">
        <v>144516</v>
      </c>
      <c r="H1496" s="9">
        <v>25</v>
      </c>
      <c r="I1496" s="1">
        <v>45474</v>
      </c>
      <c r="J1496">
        <v>7</v>
      </c>
      <c r="K1496">
        <v>2024</v>
      </c>
      <c r="L1496" t="s">
        <v>113</v>
      </c>
      <c r="M1496">
        <v>2.9</v>
      </c>
      <c r="N1496" t="s">
        <v>4616</v>
      </c>
      <c r="O1496">
        <v>4.5194999999999999</v>
      </c>
      <c r="P1496" t="s">
        <v>12</v>
      </c>
    </row>
    <row r="1497" spans="1:16" hidden="1" x14ac:dyDescent="0.25">
      <c r="A1497" t="s">
        <v>17</v>
      </c>
      <c r="B1497" t="s">
        <v>26</v>
      </c>
      <c r="C1497" t="s">
        <v>557</v>
      </c>
      <c r="D1497" t="s">
        <v>165</v>
      </c>
      <c r="E1497" t="s">
        <v>166</v>
      </c>
      <c r="F1497" t="s">
        <v>202</v>
      </c>
      <c r="G1497">
        <v>144516</v>
      </c>
      <c r="H1497" s="9">
        <v>75</v>
      </c>
      <c r="I1497" s="1">
        <v>45474</v>
      </c>
      <c r="J1497">
        <v>7</v>
      </c>
      <c r="K1497">
        <v>2024</v>
      </c>
      <c r="L1497" t="s">
        <v>113</v>
      </c>
      <c r="M1497">
        <v>3.51</v>
      </c>
      <c r="N1497" t="s">
        <v>4616</v>
      </c>
      <c r="O1497">
        <v>5.4701000000000004</v>
      </c>
      <c r="P1497" t="s">
        <v>12</v>
      </c>
    </row>
    <row r="1498" spans="1:16" hidden="1" x14ac:dyDescent="0.25">
      <c r="A1498" t="s">
        <v>17</v>
      </c>
      <c r="B1498" t="s">
        <v>26</v>
      </c>
      <c r="C1498" t="s">
        <v>490</v>
      </c>
      <c r="D1498" t="s">
        <v>141</v>
      </c>
      <c r="E1498" t="s">
        <v>142</v>
      </c>
      <c r="F1498" t="s">
        <v>202</v>
      </c>
      <c r="G1498">
        <v>144516</v>
      </c>
      <c r="H1498" s="9">
        <v>45</v>
      </c>
      <c r="I1498" s="1">
        <v>45474</v>
      </c>
      <c r="J1498">
        <v>7</v>
      </c>
      <c r="K1498">
        <v>2024</v>
      </c>
      <c r="L1498" t="s">
        <v>113</v>
      </c>
      <c r="M1498">
        <v>1.96</v>
      </c>
      <c r="N1498" t="s">
        <v>4616</v>
      </c>
      <c r="O1498">
        <v>3.0545</v>
      </c>
      <c r="P1498" t="s">
        <v>12</v>
      </c>
    </row>
    <row r="1499" spans="1:16" hidden="1" x14ac:dyDescent="0.25">
      <c r="A1499" t="s">
        <v>17</v>
      </c>
      <c r="B1499" t="s">
        <v>26</v>
      </c>
      <c r="C1499" t="s">
        <v>491</v>
      </c>
      <c r="D1499" t="s">
        <v>178</v>
      </c>
      <c r="E1499" t="s">
        <v>179</v>
      </c>
      <c r="F1499" t="s">
        <v>202</v>
      </c>
      <c r="G1499">
        <v>144516</v>
      </c>
      <c r="H1499" s="9">
        <v>40</v>
      </c>
      <c r="I1499" s="1">
        <v>45474</v>
      </c>
      <c r="J1499">
        <v>7</v>
      </c>
      <c r="K1499">
        <v>2024</v>
      </c>
      <c r="L1499" t="s">
        <v>113</v>
      </c>
      <c r="M1499">
        <v>0.06</v>
      </c>
      <c r="N1499" t="s">
        <v>4616</v>
      </c>
      <c r="O1499">
        <v>9.35E-2</v>
      </c>
      <c r="P1499" t="s">
        <v>12</v>
      </c>
    </row>
    <row r="1500" spans="1:16" hidden="1" x14ac:dyDescent="0.25">
      <c r="A1500" t="s">
        <v>17</v>
      </c>
      <c r="B1500" t="s">
        <v>26</v>
      </c>
      <c r="C1500" t="s">
        <v>630</v>
      </c>
      <c r="D1500" t="s">
        <v>182</v>
      </c>
      <c r="E1500" t="s">
        <v>183</v>
      </c>
      <c r="F1500" t="s">
        <v>202</v>
      </c>
      <c r="G1500">
        <v>144516</v>
      </c>
      <c r="H1500" s="9">
        <v>30</v>
      </c>
      <c r="I1500" s="1">
        <v>45474</v>
      </c>
      <c r="J1500">
        <v>7</v>
      </c>
      <c r="K1500">
        <v>2024</v>
      </c>
      <c r="L1500" t="s">
        <v>113</v>
      </c>
      <c r="M1500">
        <v>0.2</v>
      </c>
      <c r="N1500" t="s">
        <v>4616</v>
      </c>
      <c r="O1500">
        <v>0.31169999999999998</v>
      </c>
      <c r="P1500" t="s">
        <v>12</v>
      </c>
    </row>
    <row r="1501" spans="1:16" hidden="1" x14ac:dyDescent="0.25">
      <c r="A1501" t="s">
        <v>17</v>
      </c>
      <c r="B1501" t="s">
        <v>199</v>
      </c>
      <c r="C1501" t="s">
        <v>483</v>
      </c>
      <c r="D1501" t="s">
        <v>370</v>
      </c>
      <c r="E1501" t="s">
        <v>371</v>
      </c>
      <c r="F1501" t="s">
        <v>202</v>
      </c>
      <c r="G1501">
        <v>144516</v>
      </c>
      <c r="H1501" s="9">
        <v>90</v>
      </c>
      <c r="I1501" s="1">
        <v>45474</v>
      </c>
      <c r="J1501">
        <v>7</v>
      </c>
      <c r="K1501">
        <v>2024</v>
      </c>
      <c r="L1501" t="s">
        <v>113</v>
      </c>
      <c r="M1501">
        <v>20.98</v>
      </c>
      <c r="N1501" t="s">
        <v>4616</v>
      </c>
      <c r="O1501">
        <v>32.695999999999998</v>
      </c>
      <c r="P1501" t="s">
        <v>12</v>
      </c>
    </row>
    <row r="1502" spans="1:16" hidden="1" x14ac:dyDescent="0.25">
      <c r="A1502" t="s">
        <v>17</v>
      </c>
      <c r="B1502" t="s">
        <v>26</v>
      </c>
      <c r="C1502" t="s">
        <v>558</v>
      </c>
      <c r="D1502" t="s">
        <v>159</v>
      </c>
      <c r="E1502" t="s">
        <v>160</v>
      </c>
      <c r="F1502" t="s">
        <v>202</v>
      </c>
      <c r="G1502">
        <v>144516</v>
      </c>
      <c r="H1502" s="9">
        <v>15</v>
      </c>
      <c r="I1502" s="1">
        <v>45474</v>
      </c>
      <c r="J1502">
        <v>7</v>
      </c>
      <c r="K1502">
        <v>2024</v>
      </c>
      <c r="L1502" t="s">
        <v>113</v>
      </c>
      <c r="M1502">
        <v>0.48</v>
      </c>
      <c r="N1502" t="s">
        <v>4616</v>
      </c>
      <c r="O1502">
        <v>0.748</v>
      </c>
      <c r="P1502" t="s">
        <v>12</v>
      </c>
    </row>
    <row r="1503" spans="1:16" hidden="1" x14ac:dyDescent="0.25">
      <c r="A1503" t="s">
        <v>17</v>
      </c>
      <c r="B1503" t="s">
        <v>26</v>
      </c>
      <c r="C1503" t="s">
        <v>554</v>
      </c>
      <c r="D1503" t="s">
        <v>180</v>
      </c>
      <c r="E1503" t="s">
        <v>181</v>
      </c>
      <c r="F1503" t="s">
        <v>202</v>
      </c>
      <c r="G1503">
        <v>144516</v>
      </c>
      <c r="H1503" s="9">
        <v>45</v>
      </c>
      <c r="I1503" s="1">
        <v>45474</v>
      </c>
      <c r="J1503">
        <v>7</v>
      </c>
      <c r="K1503">
        <v>2024</v>
      </c>
      <c r="L1503" t="s">
        <v>113</v>
      </c>
      <c r="M1503">
        <v>0.2</v>
      </c>
      <c r="N1503" t="s">
        <v>4616</v>
      </c>
      <c r="O1503">
        <v>0.31169999999999998</v>
      </c>
      <c r="P1503" t="s">
        <v>12</v>
      </c>
    </row>
    <row r="1504" spans="1:16" hidden="1" x14ac:dyDescent="0.25">
      <c r="A1504" t="s">
        <v>17</v>
      </c>
      <c r="B1504" t="s">
        <v>26</v>
      </c>
      <c r="C1504" t="s">
        <v>489</v>
      </c>
      <c r="D1504" t="s">
        <v>157</v>
      </c>
      <c r="E1504" t="s">
        <v>158</v>
      </c>
      <c r="F1504" t="s">
        <v>202</v>
      </c>
      <c r="G1504">
        <v>144516</v>
      </c>
      <c r="H1504" s="9">
        <v>45</v>
      </c>
      <c r="I1504" s="1">
        <v>45474</v>
      </c>
      <c r="J1504">
        <v>7</v>
      </c>
      <c r="K1504">
        <v>2024</v>
      </c>
      <c r="L1504" t="s">
        <v>113</v>
      </c>
      <c r="M1504">
        <v>1.6</v>
      </c>
      <c r="N1504" t="s">
        <v>4616</v>
      </c>
      <c r="O1504">
        <v>2.4935</v>
      </c>
      <c r="P1504" t="s">
        <v>12</v>
      </c>
    </row>
    <row r="1505" spans="1:16" hidden="1" x14ac:dyDescent="0.25">
      <c r="A1505" t="s">
        <v>17</v>
      </c>
      <c r="B1505" t="s">
        <v>26</v>
      </c>
      <c r="C1505" t="s">
        <v>499</v>
      </c>
      <c r="D1505" t="s">
        <v>322</v>
      </c>
      <c r="E1505" t="s">
        <v>323</v>
      </c>
      <c r="F1505" t="s">
        <v>202</v>
      </c>
      <c r="G1505">
        <v>144516</v>
      </c>
      <c r="H1505" s="9">
        <v>65</v>
      </c>
      <c r="I1505" s="1">
        <v>45474</v>
      </c>
      <c r="J1505">
        <v>7</v>
      </c>
      <c r="K1505">
        <v>2024</v>
      </c>
      <c r="L1505" t="s">
        <v>113</v>
      </c>
      <c r="M1505">
        <v>4.66</v>
      </c>
      <c r="N1505" t="s">
        <v>4616</v>
      </c>
      <c r="O1505">
        <v>7.2622999999999998</v>
      </c>
      <c r="P1505" t="s">
        <v>12</v>
      </c>
    </row>
    <row r="1506" spans="1:16" hidden="1" x14ac:dyDescent="0.25">
      <c r="A1506" t="s">
        <v>17</v>
      </c>
      <c r="B1506" t="s">
        <v>26</v>
      </c>
      <c r="C1506" t="s">
        <v>502</v>
      </c>
      <c r="D1506" t="s">
        <v>314</v>
      </c>
      <c r="E1506" t="s">
        <v>315</v>
      </c>
      <c r="F1506" t="s">
        <v>202</v>
      </c>
      <c r="G1506">
        <v>144516</v>
      </c>
      <c r="H1506" s="9">
        <v>65</v>
      </c>
      <c r="I1506" s="1">
        <v>45474</v>
      </c>
      <c r="J1506">
        <v>7</v>
      </c>
      <c r="K1506">
        <v>2024</v>
      </c>
      <c r="L1506" t="s">
        <v>113</v>
      </c>
      <c r="M1506">
        <v>1.56</v>
      </c>
      <c r="N1506" t="s">
        <v>4616</v>
      </c>
      <c r="O1506">
        <v>2.4312</v>
      </c>
      <c r="P1506" t="s">
        <v>12</v>
      </c>
    </row>
    <row r="1507" spans="1:16" hidden="1" x14ac:dyDescent="0.25">
      <c r="A1507" t="s">
        <v>17</v>
      </c>
      <c r="B1507" t="s">
        <v>199</v>
      </c>
      <c r="C1507" t="s">
        <v>482</v>
      </c>
      <c r="D1507" t="s">
        <v>359</v>
      </c>
      <c r="E1507" t="s">
        <v>360</v>
      </c>
      <c r="F1507" t="s">
        <v>202</v>
      </c>
      <c r="G1507">
        <v>144516</v>
      </c>
      <c r="H1507" s="9">
        <v>235</v>
      </c>
      <c r="I1507" s="1">
        <v>45474</v>
      </c>
      <c r="J1507">
        <v>7</v>
      </c>
      <c r="K1507">
        <v>2024</v>
      </c>
      <c r="L1507" t="s">
        <v>113</v>
      </c>
      <c r="M1507">
        <v>39.32</v>
      </c>
      <c r="N1507" t="s">
        <v>4616</v>
      </c>
      <c r="O1507">
        <v>61.277700000000003</v>
      </c>
      <c r="P1507" t="s">
        <v>12</v>
      </c>
    </row>
    <row r="1508" spans="1:16" hidden="1" x14ac:dyDescent="0.25">
      <c r="A1508" t="s">
        <v>17</v>
      </c>
      <c r="B1508" t="s">
        <v>199</v>
      </c>
      <c r="C1508" t="s">
        <v>467</v>
      </c>
      <c r="D1508" t="s">
        <v>380</v>
      </c>
      <c r="E1508" t="s">
        <v>381</v>
      </c>
      <c r="F1508" t="s">
        <v>202</v>
      </c>
      <c r="G1508">
        <v>144516</v>
      </c>
      <c r="H1508" s="9">
        <v>55</v>
      </c>
      <c r="I1508" s="1">
        <v>45474</v>
      </c>
      <c r="J1508">
        <v>7</v>
      </c>
      <c r="K1508">
        <v>2024</v>
      </c>
      <c r="L1508" t="s">
        <v>113</v>
      </c>
      <c r="M1508">
        <v>14.16</v>
      </c>
      <c r="N1508" t="s">
        <v>4616</v>
      </c>
      <c r="O1508">
        <v>22.067499999999999</v>
      </c>
      <c r="P1508" t="s">
        <v>12</v>
      </c>
    </row>
    <row r="1509" spans="1:16" hidden="1" x14ac:dyDescent="0.25">
      <c r="A1509" t="s">
        <v>17</v>
      </c>
      <c r="B1509" t="s">
        <v>202</v>
      </c>
      <c r="C1509" t="s">
        <v>485</v>
      </c>
      <c r="D1509" t="s">
        <v>308</v>
      </c>
      <c r="E1509" t="s">
        <v>309</v>
      </c>
      <c r="F1509" t="s">
        <v>202</v>
      </c>
      <c r="G1509">
        <v>144516</v>
      </c>
      <c r="H1509" s="9">
        <v>110</v>
      </c>
      <c r="I1509" s="1">
        <v>45474</v>
      </c>
      <c r="J1509">
        <v>7</v>
      </c>
      <c r="K1509">
        <v>2024</v>
      </c>
      <c r="L1509" t="s">
        <v>113</v>
      </c>
      <c r="M1509">
        <v>4.3499999999999996</v>
      </c>
      <c r="N1509" t="s">
        <v>4616</v>
      </c>
      <c r="O1509">
        <v>6.7792000000000003</v>
      </c>
      <c r="P1509" t="s">
        <v>12</v>
      </c>
    </row>
    <row r="1510" spans="1:16" hidden="1" x14ac:dyDescent="0.25">
      <c r="A1510" t="s">
        <v>17</v>
      </c>
      <c r="B1510" t="s">
        <v>202</v>
      </c>
      <c r="C1510" t="s">
        <v>468</v>
      </c>
      <c r="D1510" t="s">
        <v>306</v>
      </c>
      <c r="E1510" t="s">
        <v>307</v>
      </c>
      <c r="F1510" t="s">
        <v>202</v>
      </c>
      <c r="G1510">
        <v>144516</v>
      </c>
      <c r="H1510" s="9">
        <v>200</v>
      </c>
      <c r="I1510" s="1">
        <v>45474</v>
      </c>
      <c r="J1510">
        <v>7</v>
      </c>
      <c r="K1510">
        <v>2024</v>
      </c>
      <c r="L1510" t="s">
        <v>113</v>
      </c>
      <c r="M1510">
        <v>0.64</v>
      </c>
      <c r="N1510" t="s">
        <v>4616</v>
      </c>
      <c r="O1510">
        <v>0.99739999999999995</v>
      </c>
      <c r="P1510" t="s">
        <v>12</v>
      </c>
    </row>
    <row r="1511" spans="1:16" hidden="1" x14ac:dyDescent="0.25">
      <c r="A1511" t="s">
        <v>17</v>
      </c>
      <c r="B1511" t="s">
        <v>202</v>
      </c>
      <c r="C1511" t="s">
        <v>505</v>
      </c>
      <c r="D1511" t="s">
        <v>268</v>
      </c>
      <c r="E1511" t="s">
        <v>269</v>
      </c>
      <c r="F1511" t="s">
        <v>202</v>
      </c>
      <c r="G1511">
        <v>144516</v>
      </c>
      <c r="H1511" s="9">
        <v>25</v>
      </c>
      <c r="I1511" s="1">
        <v>45474</v>
      </c>
      <c r="J1511">
        <v>7</v>
      </c>
      <c r="K1511">
        <v>2024</v>
      </c>
      <c r="L1511" t="s">
        <v>113</v>
      </c>
      <c r="M1511">
        <v>27.69</v>
      </c>
      <c r="N1511" t="s">
        <v>4616</v>
      </c>
      <c r="O1511">
        <v>43.153100000000002</v>
      </c>
      <c r="P1511" t="s">
        <v>12</v>
      </c>
    </row>
    <row r="1512" spans="1:16" hidden="1" x14ac:dyDescent="0.25">
      <c r="A1512" t="s">
        <v>17</v>
      </c>
      <c r="B1512" t="s">
        <v>112</v>
      </c>
      <c r="C1512" t="s">
        <v>462</v>
      </c>
      <c r="D1512" t="s">
        <v>272</v>
      </c>
      <c r="E1512" t="s">
        <v>273</v>
      </c>
      <c r="F1512" t="s">
        <v>1672</v>
      </c>
      <c r="G1512">
        <v>144516</v>
      </c>
      <c r="H1512" s="9">
        <v>150</v>
      </c>
      <c r="I1512" s="1">
        <v>45474</v>
      </c>
      <c r="J1512">
        <v>7</v>
      </c>
      <c r="K1512">
        <v>2024</v>
      </c>
      <c r="L1512" t="s">
        <v>113</v>
      </c>
      <c r="M1512">
        <v>100.14</v>
      </c>
      <c r="N1512" t="s">
        <v>4616</v>
      </c>
      <c r="O1512">
        <v>156.06180000000001</v>
      </c>
      <c r="P1512" t="s">
        <v>12</v>
      </c>
    </row>
    <row r="1513" spans="1:16" hidden="1" x14ac:dyDescent="0.25">
      <c r="A1513" t="s">
        <v>17</v>
      </c>
      <c r="B1513" t="s">
        <v>112</v>
      </c>
      <c r="C1513" t="s">
        <v>463</v>
      </c>
      <c r="D1513" t="s">
        <v>274</v>
      </c>
      <c r="E1513" t="s">
        <v>275</v>
      </c>
      <c r="F1513" t="s">
        <v>1672</v>
      </c>
      <c r="G1513">
        <v>144516</v>
      </c>
      <c r="H1513" s="9">
        <v>150</v>
      </c>
      <c r="I1513" s="1">
        <v>45474</v>
      </c>
      <c r="J1513">
        <v>7</v>
      </c>
      <c r="K1513">
        <v>2024</v>
      </c>
      <c r="L1513" t="s">
        <v>113</v>
      </c>
      <c r="M1513">
        <v>58.37</v>
      </c>
      <c r="N1513" t="s">
        <v>4616</v>
      </c>
      <c r="O1513">
        <v>90.965900000000005</v>
      </c>
      <c r="P1513" t="s">
        <v>12</v>
      </c>
    </row>
    <row r="1514" spans="1:16" hidden="1" x14ac:dyDescent="0.25">
      <c r="A1514" t="s">
        <v>17</v>
      </c>
      <c r="B1514" t="s">
        <v>112</v>
      </c>
      <c r="C1514" t="s">
        <v>464</v>
      </c>
      <c r="D1514" t="s">
        <v>276</v>
      </c>
      <c r="E1514" t="s">
        <v>277</v>
      </c>
      <c r="F1514" t="s">
        <v>1672</v>
      </c>
      <c r="G1514">
        <v>144516</v>
      </c>
      <c r="H1514" s="9">
        <v>150</v>
      </c>
      <c r="I1514" s="1">
        <v>45474</v>
      </c>
      <c r="J1514">
        <v>7</v>
      </c>
      <c r="K1514">
        <v>2024</v>
      </c>
      <c r="L1514" t="s">
        <v>113</v>
      </c>
      <c r="M1514">
        <v>81.17</v>
      </c>
      <c r="N1514" t="s">
        <v>4616</v>
      </c>
      <c r="O1514">
        <v>126.4982</v>
      </c>
      <c r="P1514" t="s">
        <v>12</v>
      </c>
    </row>
    <row r="1515" spans="1:16" hidden="1" x14ac:dyDescent="0.25">
      <c r="A1515" t="s">
        <v>17</v>
      </c>
      <c r="B1515" t="s">
        <v>112</v>
      </c>
      <c r="C1515" t="s">
        <v>453</v>
      </c>
      <c r="D1515" t="s">
        <v>392</v>
      </c>
      <c r="E1515" t="s">
        <v>393</v>
      </c>
      <c r="F1515" t="s">
        <v>1206</v>
      </c>
      <c r="G1515">
        <v>144516</v>
      </c>
      <c r="H1515" s="9">
        <v>100</v>
      </c>
      <c r="I1515" s="1">
        <v>45474</v>
      </c>
      <c r="J1515">
        <v>7</v>
      </c>
      <c r="K1515">
        <v>2024</v>
      </c>
      <c r="L1515" t="s">
        <v>113</v>
      </c>
      <c r="M1515">
        <v>74</v>
      </c>
      <c r="N1515" t="s">
        <v>4616</v>
      </c>
      <c r="O1515">
        <v>115.32429999999999</v>
      </c>
      <c r="P1515" t="s">
        <v>12</v>
      </c>
    </row>
    <row r="1516" spans="1:16" hidden="1" x14ac:dyDescent="0.25">
      <c r="A1516" t="s">
        <v>17</v>
      </c>
      <c r="B1516" t="s">
        <v>112</v>
      </c>
      <c r="C1516" t="s">
        <v>454</v>
      </c>
      <c r="D1516" t="s">
        <v>394</v>
      </c>
      <c r="E1516" t="s">
        <v>395</v>
      </c>
      <c r="F1516" t="s">
        <v>1206</v>
      </c>
      <c r="G1516">
        <v>144516</v>
      </c>
      <c r="H1516" s="9">
        <v>100</v>
      </c>
      <c r="I1516" s="1">
        <v>45474</v>
      </c>
      <c r="J1516">
        <v>7</v>
      </c>
      <c r="K1516">
        <v>2024</v>
      </c>
      <c r="L1516" t="s">
        <v>113</v>
      </c>
      <c r="M1516">
        <v>40.67</v>
      </c>
      <c r="N1516" t="s">
        <v>4616</v>
      </c>
      <c r="O1516">
        <v>63.381599999999999</v>
      </c>
      <c r="P1516" t="s">
        <v>12</v>
      </c>
    </row>
    <row r="1517" spans="1:16" hidden="1" x14ac:dyDescent="0.25">
      <c r="A1517" t="s">
        <v>17</v>
      </c>
      <c r="B1517" t="s">
        <v>112</v>
      </c>
      <c r="C1517" t="s">
        <v>455</v>
      </c>
      <c r="D1517" t="s">
        <v>396</v>
      </c>
      <c r="E1517" t="s">
        <v>397</v>
      </c>
      <c r="F1517" t="s">
        <v>1206</v>
      </c>
      <c r="G1517">
        <v>144516</v>
      </c>
      <c r="H1517" s="9">
        <v>100</v>
      </c>
      <c r="I1517" s="1">
        <v>45474</v>
      </c>
      <c r="J1517">
        <v>7</v>
      </c>
      <c r="K1517">
        <v>2024</v>
      </c>
      <c r="L1517" t="s">
        <v>113</v>
      </c>
      <c r="M1517">
        <v>53.77</v>
      </c>
      <c r="N1517" t="s">
        <v>4616</v>
      </c>
      <c r="O1517">
        <v>83.7971</v>
      </c>
      <c r="P1517" t="s">
        <v>12</v>
      </c>
    </row>
    <row r="1518" spans="1:16" hidden="1" x14ac:dyDescent="0.25">
      <c r="A1518" t="s">
        <v>17</v>
      </c>
      <c r="B1518" t="s">
        <v>112</v>
      </c>
      <c r="C1518" t="s">
        <v>457</v>
      </c>
      <c r="D1518" t="s">
        <v>256</v>
      </c>
      <c r="E1518" t="s">
        <v>257</v>
      </c>
      <c r="F1518" t="s">
        <v>1638</v>
      </c>
      <c r="G1518">
        <v>144516</v>
      </c>
      <c r="H1518" s="9">
        <v>130</v>
      </c>
      <c r="I1518" s="1">
        <v>45474</v>
      </c>
      <c r="J1518">
        <v>7</v>
      </c>
      <c r="K1518">
        <v>2024</v>
      </c>
      <c r="L1518" t="s">
        <v>113</v>
      </c>
      <c r="M1518">
        <v>74.5</v>
      </c>
      <c r="N1518" t="s">
        <v>4616</v>
      </c>
      <c r="O1518">
        <v>116.1035</v>
      </c>
      <c r="P1518" t="s">
        <v>12</v>
      </c>
    </row>
    <row r="1519" spans="1:16" hidden="1" x14ac:dyDescent="0.25">
      <c r="A1519" t="s">
        <v>17</v>
      </c>
      <c r="B1519" t="s">
        <v>112</v>
      </c>
      <c r="C1519" t="s">
        <v>458</v>
      </c>
      <c r="D1519" t="s">
        <v>258</v>
      </c>
      <c r="E1519" t="s">
        <v>259</v>
      </c>
      <c r="F1519" t="s">
        <v>1638</v>
      </c>
      <c r="G1519">
        <v>144516</v>
      </c>
      <c r="H1519" s="9">
        <v>130</v>
      </c>
      <c r="I1519" s="1">
        <v>45474</v>
      </c>
      <c r="J1519">
        <v>7</v>
      </c>
      <c r="K1519">
        <v>2024</v>
      </c>
      <c r="L1519" t="s">
        <v>113</v>
      </c>
      <c r="M1519">
        <v>85.49</v>
      </c>
      <c r="N1519" t="s">
        <v>4616</v>
      </c>
      <c r="O1519">
        <v>133.23070000000001</v>
      </c>
      <c r="P1519" t="s">
        <v>12</v>
      </c>
    </row>
    <row r="1520" spans="1:16" hidden="1" x14ac:dyDescent="0.25">
      <c r="A1520" t="s">
        <v>17</v>
      </c>
      <c r="B1520" t="s">
        <v>112</v>
      </c>
      <c r="C1520" t="s">
        <v>479</v>
      </c>
      <c r="D1520" t="s">
        <v>326</v>
      </c>
      <c r="E1520" t="s">
        <v>327</v>
      </c>
      <c r="F1520" t="s">
        <v>1638</v>
      </c>
      <c r="G1520">
        <v>144516</v>
      </c>
      <c r="H1520" s="9">
        <v>150</v>
      </c>
      <c r="I1520" s="1">
        <v>45474</v>
      </c>
      <c r="J1520">
        <v>7</v>
      </c>
      <c r="K1520">
        <v>2024</v>
      </c>
      <c r="L1520" t="s">
        <v>113</v>
      </c>
      <c r="M1520">
        <v>74.73</v>
      </c>
      <c r="N1520" t="s">
        <v>4616</v>
      </c>
      <c r="O1520">
        <v>116.4619</v>
      </c>
      <c r="P1520" t="s">
        <v>12</v>
      </c>
    </row>
    <row r="1521" spans="1:16" hidden="1" x14ac:dyDescent="0.25">
      <c r="A1521" t="s">
        <v>17</v>
      </c>
      <c r="B1521" t="s">
        <v>112</v>
      </c>
      <c r="C1521" t="s">
        <v>480</v>
      </c>
      <c r="D1521" t="s">
        <v>328</v>
      </c>
      <c r="E1521" t="s">
        <v>329</v>
      </c>
      <c r="F1521" t="s">
        <v>1638</v>
      </c>
      <c r="G1521">
        <v>144516</v>
      </c>
      <c r="H1521" s="9">
        <v>150</v>
      </c>
      <c r="I1521" s="1">
        <v>45474</v>
      </c>
      <c r="J1521">
        <v>7</v>
      </c>
      <c r="K1521">
        <v>2024</v>
      </c>
      <c r="L1521" t="s">
        <v>113</v>
      </c>
      <c r="M1521">
        <v>53.89</v>
      </c>
      <c r="N1521" t="s">
        <v>4616</v>
      </c>
      <c r="O1521">
        <v>83.984099999999998</v>
      </c>
      <c r="P1521" t="s">
        <v>12</v>
      </c>
    </row>
    <row r="1522" spans="1:16" hidden="1" x14ac:dyDescent="0.25">
      <c r="A1522" t="s">
        <v>17</v>
      </c>
      <c r="B1522" t="s">
        <v>202</v>
      </c>
      <c r="C1522" t="s">
        <v>504</v>
      </c>
      <c r="D1522" t="s">
        <v>354</v>
      </c>
      <c r="E1522" t="s">
        <v>355</v>
      </c>
      <c r="F1522" t="s">
        <v>202</v>
      </c>
      <c r="G1522">
        <v>144516</v>
      </c>
      <c r="H1522" s="9">
        <v>60</v>
      </c>
      <c r="I1522" s="1">
        <v>45474</v>
      </c>
      <c r="J1522">
        <v>7</v>
      </c>
      <c r="K1522">
        <v>2024</v>
      </c>
      <c r="L1522" t="s">
        <v>113</v>
      </c>
      <c r="M1522">
        <v>0.73</v>
      </c>
      <c r="N1522" t="s">
        <v>4616</v>
      </c>
      <c r="O1522">
        <v>1.1376999999999999</v>
      </c>
      <c r="P1522" t="s">
        <v>12</v>
      </c>
    </row>
    <row r="1523" spans="1:16" hidden="1" x14ac:dyDescent="0.25">
      <c r="A1523" t="s">
        <v>17</v>
      </c>
      <c r="B1523" t="s">
        <v>202</v>
      </c>
      <c r="C1523" t="s">
        <v>466</v>
      </c>
      <c r="D1523" t="s">
        <v>330</v>
      </c>
      <c r="E1523" t="s">
        <v>331</v>
      </c>
      <c r="F1523" t="s">
        <v>202</v>
      </c>
      <c r="G1523">
        <v>144516</v>
      </c>
      <c r="H1523" s="9">
        <v>125</v>
      </c>
      <c r="I1523" s="1">
        <v>45474</v>
      </c>
      <c r="J1523">
        <v>7</v>
      </c>
      <c r="K1523">
        <v>2024</v>
      </c>
      <c r="L1523" t="s">
        <v>113</v>
      </c>
      <c r="M1523">
        <v>10.78</v>
      </c>
      <c r="N1523" t="s">
        <v>4616</v>
      </c>
      <c r="O1523">
        <v>16.799900000000001</v>
      </c>
      <c r="P1523" t="s">
        <v>12</v>
      </c>
    </row>
    <row r="1524" spans="1:16" hidden="1" x14ac:dyDescent="0.25">
      <c r="A1524" t="s">
        <v>17</v>
      </c>
      <c r="B1524" t="s">
        <v>103</v>
      </c>
      <c r="C1524" t="s">
        <v>481</v>
      </c>
      <c r="D1524" t="s">
        <v>374</v>
      </c>
      <c r="E1524" t="s">
        <v>375</v>
      </c>
      <c r="F1524" t="s">
        <v>1603</v>
      </c>
      <c r="G1524">
        <v>144516</v>
      </c>
      <c r="H1524" s="9">
        <v>235</v>
      </c>
      <c r="I1524" s="1">
        <v>45474</v>
      </c>
      <c r="J1524">
        <v>7</v>
      </c>
      <c r="K1524">
        <v>2024</v>
      </c>
      <c r="L1524" t="s">
        <v>113</v>
      </c>
      <c r="M1524">
        <v>46.55</v>
      </c>
      <c r="N1524" t="s">
        <v>4616</v>
      </c>
      <c r="O1524">
        <v>72.545199999999994</v>
      </c>
      <c r="P1524" t="s">
        <v>12</v>
      </c>
    </row>
    <row r="1525" spans="1:16" hidden="1" x14ac:dyDescent="0.25">
      <c r="A1525" t="s">
        <v>17</v>
      </c>
      <c r="B1525" t="s">
        <v>103</v>
      </c>
      <c r="C1525" t="s">
        <v>459</v>
      </c>
      <c r="D1525" t="s">
        <v>378</v>
      </c>
      <c r="E1525" t="s">
        <v>379</v>
      </c>
      <c r="F1525" t="s">
        <v>1603</v>
      </c>
      <c r="G1525">
        <v>144516</v>
      </c>
      <c r="H1525" s="9">
        <v>265</v>
      </c>
      <c r="I1525" s="1">
        <v>45474</v>
      </c>
      <c r="J1525">
        <v>7</v>
      </c>
      <c r="K1525">
        <v>2024</v>
      </c>
      <c r="L1525" t="s">
        <v>113</v>
      </c>
      <c r="M1525">
        <v>25.78</v>
      </c>
      <c r="N1525" t="s">
        <v>4616</v>
      </c>
      <c r="O1525">
        <v>40.176499999999997</v>
      </c>
      <c r="P1525" t="s">
        <v>12</v>
      </c>
    </row>
    <row r="1526" spans="1:16" hidden="1" x14ac:dyDescent="0.25">
      <c r="A1526" t="s">
        <v>17</v>
      </c>
      <c r="B1526" t="s">
        <v>103</v>
      </c>
      <c r="C1526" t="s">
        <v>500</v>
      </c>
      <c r="D1526" t="s">
        <v>372</v>
      </c>
      <c r="E1526" t="s">
        <v>373</v>
      </c>
      <c r="F1526" t="s">
        <v>202</v>
      </c>
      <c r="G1526">
        <v>144516</v>
      </c>
      <c r="H1526" s="9">
        <v>225</v>
      </c>
      <c r="I1526" s="1">
        <v>45474</v>
      </c>
      <c r="J1526">
        <v>7</v>
      </c>
      <c r="K1526">
        <v>2024</v>
      </c>
      <c r="L1526" t="s">
        <v>113</v>
      </c>
      <c r="M1526">
        <v>51.18</v>
      </c>
      <c r="N1526" t="s">
        <v>4616</v>
      </c>
      <c r="O1526">
        <v>79.7607</v>
      </c>
      <c r="P1526" t="s">
        <v>12</v>
      </c>
    </row>
    <row r="1527" spans="1:16" hidden="1" x14ac:dyDescent="0.25">
      <c r="A1527" t="s">
        <v>17</v>
      </c>
      <c r="B1527" t="s">
        <v>103</v>
      </c>
      <c r="C1527" t="s">
        <v>511</v>
      </c>
      <c r="D1527" t="s">
        <v>310</v>
      </c>
      <c r="E1527" t="s">
        <v>311</v>
      </c>
      <c r="F1527" t="s">
        <v>202</v>
      </c>
      <c r="G1527">
        <v>144516</v>
      </c>
      <c r="H1527" s="9">
        <v>60</v>
      </c>
      <c r="I1527" s="1">
        <v>45474</v>
      </c>
      <c r="J1527">
        <v>7</v>
      </c>
      <c r="K1527">
        <v>2024</v>
      </c>
      <c r="L1527" t="s">
        <v>113</v>
      </c>
      <c r="M1527">
        <v>77.900000000000006</v>
      </c>
      <c r="N1527" t="s">
        <v>4616</v>
      </c>
      <c r="O1527">
        <v>121.40219999999999</v>
      </c>
      <c r="P1527" t="s">
        <v>12</v>
      </c>
    </row>
    <row r="1528" spans="1:16" hidden="1" x14ac:dyDescent="0.25">
      <c r="A1528" t="s">
        <v>17</v>
      </c>
      <c r="B1528" t="s">
        <v>103</v>
      </c>
      <c r="C1528" t="s">
        <v>510</v>
      </c>
      <c r="D1528" t="s">
        <v>295</v>
      </c>
      <c r="E1528" t="s">
        <v>296</v>
      </c>
      <c r="F1528" t="s">
        <v>202</v>
      </c>
      <c r="G1528">
        <v>144516</v>
      </c>
      <c r="H1528" s="9">
        <v>100</v>
      </c>
      <c r="I1528" s="1">
        <v>45474</v>
      </c>
      <c r="J1528">
        <v>7</v>
      </c>
      <c r="K1528">
        <v>2024</v>
      </c>
      <c r="L1528" t="s">
        <v>113</v>
      </c>
      <c r="M1528">
        <v>41.98</v>
      </c>
      <c r="N1528" t="s">
        <v>4616</v>
      </c>
      <c r="O1528">
        <v>65.423100000000005</v>
      </c>
      <c r="P1528" t="s">
        <v>12</v>
      </c>
    </row>
    <row r="1529" spans="1:16" hidden="1" x14ac:dyDescent="0.25">
      <c r="A1529" t="s">
        <v>17</v>
      </c>
      <c r="B1529" t="s">
        <v>202</v>
      </c>
      <c r="C1529" t="s">
        <v>486</v>
      </c>
      <c r="D1529" t="s">
        <v>318</v>
      </c>
      <c r="E1529" t="s">
        <v>319</v>
      </c>
      <c r="F1529" t="s">
        <v>1659</v>
      </c>
      <c r="G1529">
        <v>144516</v>
      </c>
      <c r="H1529" s="9">
        <v>100</v>
      </c>
      <c r="I1529" s="1">
        <v>45474</v>
      </c>
      <c r="J1529">
        <v>7</v>
      </c>
      <c r="K1529">
        <v>2024</v>
      </c>
      <c r="L1529" t="s">
        <v>113</v>
      </c>
      <c r="M1529">
        <v>1.55</v>
      </c>
      <c r="N1529" t="s">
        <v>4616</v>
      </c>
      <c r="O1529">
        <v>2.4156</v>
      </c>
      <c r="P1529" t="s">
        <v>12</v>
      </c>
    </row>
    <row r="1530" spans="1:16" hidden="1" x14ac:dyDescent="0.25">
      <c r="A1530" t="s">
        <v>17</v>
      </c>
      <c r="B1530" t="s">
        <v>202</v>
      </c>
      <c r="C1530" t="s">
        <v>501</v>
      </c>
      <c r="D1530" t="s">
        <v>384</v>
      </c>
      <c r="E1530" t="s">
        <v>385</v>
      </c>
      <c r="F1530" t="s">
        <v>202</v>
      </c>
      <c r="G1530">
        <v>144516</v>
      </c>
      <c r="H1530" s="9">
        <v>35</v>
      </c>
      <c r="I1530" s="1">
        <v>45474</v>
      </c>
      <c r="J1530">
        <v>7</v>
      </c>
      <c r="K1530">
        <v>2024</v>
      </c>
      <c r="L1530" t="s">
        <v>113</v>
      </c>
      <c r="M1530">
        <v>6.45</v>
      </c>
      <c r="N1530" t="s">
        <v>4616</v>
      </c>
      <c r="O1530">
        <v>10.0519</v>
      </c>
      <c r="P1530" t="s">
        <v>12</v>
      </c>
    </row>
    <row r="1531" spans="1:16" hidden="1" x14ac:dyDescent="0.25">
      <c r="A1531" t="s">
        <v>17</v>
      </c>
      <c r="B1531" t="s">
        <v>202</v>
      </c>
      <c r="C1531" t="s">
        <v>465</v>
      </c>
      <c r="D1531" t="s">
        <v>324</v>
      </c>
      <c r="E1531" t="s">
        <v>325</v>
      </c>
      <c r="F1531" t="s">
        <v>202</v>
      </c>
      <c r="G1531">
        <v>144516</v>
      </c>
      <c r="H1531" s="9">
        <v>110</v>
      </c>
      <c r="I1531" s="1">
        <v>45474</v>
      </c>
      <c r="J1531">
        <v>7</v>
      </c>
      <c r="K1531">
        <v>2024</v>
      </c>
      <c r="L1531" t="s">
        <v>113</v>
      </c>
      <c r="M1531">
        <v>18.2</v>
      </c>
      <c r="N1531" t="s">
        <v>4616</v>
      </c>
      <c r="O1531">
        <v>28.363499999999998</v>
      </c>
      <c r="P1531" t="s">
        <v>12</v>
      </c>
    </row>
    <row r="1532" spans="1:16" hidden="1" x14ac:dyDescent="0.25">
      <c r="A1532" t="s">
        <v>17</v>
      </c>
      <c r="B1532" t="s">
        <v>103</v>
      </c>
      <c r="C1532" t="s">
        <v>621</v>
      </c>
      <c r="D1532" t="s">
        <v>386</v>
      </c>
      <c r="E1532" t="s">
        <v>387</v>
      </c>
      <c r="F1532" t="s">
        <v>202</v>
      </c>
      <c r="G1532">
        <v>144516</v>
      </c>
      <c r="H1532" s="9">
        <v>30</v>
      </c>
      <c r="I1532" s="1">
        <v>45474</v>
      </c>
      <c r="J1532">
        <v>7</v>
      </c>
      <c r="K1532">
        <v>2024</v>
      </c>
      <c r="L1532" t="s">
        <v>113</v>
      </c>
      <c r="M1532">
        <v>8.5299999999999994</v>
      </c>
      <c r="N1532" t="s">
        <v>4616</v>
      </c>
      <c r="O1532">
        <v>13.2935</v>
      </c>
      <c r="P1532" t="s">
        <v>12</v>
      </c>
    </row>
    <row r="1533" spans="1:16" hidden="1" x14ac:dyDescent="0.25">
      <c r="A1533" t="s">
        <v>17</v>
      </c>
      <c r="B1533" t="s">
        <v>202</v>
      </c>
      <c r="C1533" t="s">
        <v>496</v>
      </c>
      <c r="D1533" t="s">
        <v>304</v>
      </c>
      <c r="E1533" t="s">
        <v>305</v>
      </c>
      <c r="F1533" t="s">
        <v>202</v>
      </c>
      <c r="G1533">
        <v>144516</v>
      </c>
      <c r="H1533" s="9">
        <v>75</v>
      </c>
      <c r="I1533" s="1">
        <v>45474</v>
      </c>
      <c r="J1533">
        <v>7</v>
      </c>
      <c r="K1533">
        <v>2024</v>
      </c>
      <c r="L1533" t="s">
        <v>113</v>
      </c>
      <c r="M1533">
        <v>23.21</v>
      </c>
      <c r="N1533" t="s">
        <v>4616</v>
      </c>
      <c r="O1533">
        <v>36.171300000000002</v>
      </c>
      <c r="P1533" t="s">
        <v>12</v>
      </c>
    </row>
    <row r="1534" spans="1:16" hidden="1" x14ac:dyDescent="0.25">
      <c r="A1534" t="s">
        <v>17</v>
      </c>
      <c r="B1534" t="s">
        <v>112</v>
      </c>
      <c r="C1534" t="s">
        <v>2875</v>
      </c>
      <c r="D1534" t="s">
        <v>818</v>
      </c>
      <c r="E1534" t="s">
        <v>819</v>
      </c>
      <c r="F1534" t="s">
        <v>202</v>
      </c>
      <c r="G1534">
        <v>144482</v>
      </c>
      <c r="H1534" s="9">
        <v>70</v>
      </c>
      <c r="I1534" s="1">
        <v>45474</v>
      </c>
      <c r="J1534">
        <v>7</v>
      </c>
      <c r="K1534">
        <v>2024</v>
      </c>
      <c r="L1534" t="s">
        <v>113</v>
      </c>
      <c r="M1534">
        <v>67.099999999999994</v>
      </c>
      <c r="N1534" t="s">
        <v>4619</v>
      </c>
      <c r="O1534">
        <v>104.571</v>
      </c>
      <c r="P1534" t="s">
        <v>12</v>
      </c>
    </row>
    <row r="1535" spans="1:16" hidden="1" x14ac:dyDescent="0.25">
      <c r="A1535" t="s">
        <v>17</v>
      </c>
      <c r="B1535" t="s">
        <v>103</v>
      </c>
      <c r="C1535" t="s">
        <v>4844</v>
      </c>
      <c r="D1535" t="s">
        <v>4845</v>
      </c>
      <c r="E1535" t="s">
        <v>1461</v>
      </c>
      <c r="F1535" t="s">
        <v>202</v>
      </c>
      <c r="G1535">
        <v>144482</v>
      </c>
      <c r="H1535" s="9">
        <v>20</v>
      </c>
      <c r="I1535" s="1">
        <v>45474</v>
      </c>
      <c r="J1535">
        <v>7</v>
      </c>
      <c r="K1535">
        <v>2024</v>
      </c>
      <c r="L1535" t="s">
        <v>113</v>
      </c>
      <c r="M1535">
        <v>12</v>
      </c>
      <c r="N1535" t="s">
        <v>4619</v>
      </c>
      <c r="O1535">
        <v>18.7012</v>
      </c>
      <c r="P1535" t="s">
        <v>12</v>
      </c>
    </row>
    <row r="1536" spans="1:16" hidden="1" x14ac:dyDescent="0.25">
      <c r="A1536" t="s">
        <v>17</v>
      </c>
      <c r="B1536" t="s">
        <v>103</v>
      </c>
      <c r="C1536" t="s">
        <v>4716</v>
      </c>
      <c r="D1536" t="s">
        <v>4717</v>
      </c>
      <c r="E1536" t="s">
        <v>194</v>
      </c>
      <c r="F1536" t="s">
        <v>202</v>
      </c>
      <c r="G1536">
        <v>144482</v>
      </c>
      <c r="H1536" s="9">
        <v>55</v>
      </c>
      <c r="I1536" s="1">
        <v>45474</v>
      </c>
      <c r="J1536">
        <v>7</v>
      </c>
      <c r="K1536">
        <v>2024</v>
      </c>
      <c r="L1536" t="s">
        <v>113</v>
      </c>
      <c r="M1536">
        <v>12</v>
      </c>
      <c r="N1536" t="s">
        <v>4619</v>
      </c>
      <c r="O1536">
        <v>18.7012</v>
      </c>
      <c r="P1536" t="s">
        <v>12</v>
      </c>
    </row>
    <row r="1537" spans="1:16" hidden="1" x14ac:dyDescent="0.25">
      <c r="A1537" t="s">
        <v>17</v>
      </c>
      <c r="B1537" t="s">
        <v>16</v>
      </c>
      <c r="C1537" t="s">
        <v>2975</v>
      </c>
      <c r="D1537" t="s">
        <v>1642</v>
      </c>
      <c r="E1537" t="s">
        <v>1643</v>
      </c>
      <c r="F1537" t="s">
        <v>202</v>
      </c>
      <c r="G1537">
        <v>144482</v>
      </c>
      <c r="H1537" s="9">
        <v>12</v>
      </c>
      <c r="I1537" s="1">
        <v>45474</v>
      </c>
      <c r="J1537">
        <v>7</v>
      </c>
      <c r="K1537">
        <v>2024</v>
      </c>
      <c r="L1537" t="s">
        <v>113</v>
      </c>
      <c r="M1537">
        <v>32.950000000000003</v>
      </c>
      <c r="N1537" t="s">
        <v>4619</v>
      </c>
      <c r="O1537">
        <v>51.350499999999997</v>
      </c>
      <c r="P1537" t="s">
        <v>12</v>
      </c>
    </row>
    <row r="1538" spans="1:16" hidden="1" x14ac:dyDescent="0.25">
      <c r="A1538" t="s">
        <v>17</v>
      </c>
      <c r="B1538" t="s">
        <v>202</v>
      </c>
      <c r="C1538" t="s">
        <v>584</v>
      </c>
      <c r="D1538" t="s">
        <v>270</v>
      </c>
      <c r="E1538" t="s">
        <v>271</v>
      </c>
      <c r="F1538" t="s">
        <v>202</v>
      </c>
      <c r="G1538">
        <v>144482</v>
      </c>
      <c r="H1538" s="9">
        <v>20</v>
      </c>
      <c r="I1538" s="1">
        <v>45474</v>
      </c>
      <c r="J1538">
        <v>7</v>
      </c>
      <c r="K1538">
        <v>2024</v>
      </c>
      <c r="L1538" t="s">
        <v>113</v>
      </c>
      <c r="M1538">
        <v>28</v>
      </c>
      <c r="N1538" t="s">
        <v>4619</v>
      </c>
      <c r="O1538">
        <v>43.636200000000002</v>
      </c>
      <c r="P1538" t="s">
        <v>12</v>
      </c>
    </row>
    <row r="1539" spans="1:16" hidden="1" x14ac:dyDescent="0.25">
      <c r="A1539" t="s">
        <v>17</v>
      </c>
      <c r="B1539" t="s">
        <v>16</v>
      </c>
      <c r="C1539" t="s">
        <v>579</v>
      </c>
      <c r="D1539" t="s">
        <v>282</v>
      </c>
      <c r="E1539" t="s">
        <v>283</v>
      </c>
      <c r="F1539" t="s">
        <v>202</v>
      </c>
      <c r="G1539">
        <v>144482</v>
      </c>
      <c r="H1539" s="9">
        <v>15</v>
      </c>
      <c r="I1539" s="1">
        <v>45474</v>
      </c>
      <c r="J1539">
        <v>7</v>
      </c>
      <c r="K1539">
        <v>2024</v>
      </c>
      <c r="L1539" t="s">
        <v>113</v>
      </c>
      <c r="M1539">
        <v>132.1</v>
      </c>
      <c r="N1539" t="s">
        <v>4619</v>
      </c>
      <c r="O1539">
        <v>205.86940000000001</v>
      </c>
      <c r="P1539" t="s">
        <v>12</v>
      </c>
    </row>
    <row r="1540" spans="1:16" hidden="1" x14ac:dyDescent="0.25">
      <c r="A1540" t="s">
        <v>17</v>
      </c>
      <c r="B1540" t="s">
        <v>16</v>
      </c>
      <c r="C1540" t="s">
        <v>580</v>
      </c>
      <c r="D1540" t="s">
        <v>284</v>
      </c>
      <c r="E1540" t="s">
        <v>285</v>
      </c>
      <c r="F1540" t="s">
        <v>202</v>
      </c>
      <c r="G1540">
        <v>144482</v>
      </c>
      <c r="H1540" s="9">
        <v>8</v>
      </c>
      <c r="I1540" s="1">
        <v>45474</v>
      </c>
      <c r="J1540">
        <v>7</v>
      </c>
      <c r="K1540">
        <v>2024</v>
      </c>
      <c r="L1540" t="s">
        <v>113</v>
      </c>
      <c r="M1540">
        <v>132</v>
      </c>
      <c r="N1540" t="s">
        <v>4619</v>
      </c>
      <c r="O1540">
        <v>205.71350000000001</v>
      </c>
      <c r="P1540" t="s">
        <v>12</v>
      </c>
    </row>
    <row r="1541" spans="1:16" hidden="1" x14ac:dyDescent="0.25">
      <c r="A1541" t="s">
        <v>17</v>
      </c>
      <c r="B1541" t="s">
        <v>26</v>
      </c>
      <c r="C1541" t="s">
        <v>2787</v>
      </c>
      <c r="D1541" t="s">
        <v>1518</v>
      </c>
      <c r="E1541" t="s">
        <v>1519</v>
      </c>
      <c r="F1541" t="s">
        <v>202</v>
      </c>
      <c r="G1541">
        <v>144482</v>
      </c>
      <c r="H1541" s="9">
        <v>75</v>
      </c>
      <c r="I1541" s="1">
        <v>45474</v>
      </c>
      <c r="J1541">
        <v>7</v>
      </c>
      <c r="K1541">
        <v>2024</v>
      </c>
      <c r="L1541" t="s">
        <v>113</v>
      </c>
      <c r="M1541">
        <v>42</v>
      </c>
      <c r="N1541" t="s">
        <v>4619</v>
      </c>
      <c r="O1541">
        <v>65.454300000000003</v>
      </c>
      <c r="P1541" t="s">
        <v>12</v>
      </c>
    </row>
    <row r="1542" spans="1:16" hidden="1" x14ac:dyDescent="0.25">
      <c r="A1542" t="s">
        <v>17</v>
      </c>
      <c r="B1542" t="s">
        <v>103</v>
      </c>
      <c r="C1542" t="s">
        <v>3060</v>
      </c>
      <c r="D1542" t="s">
        <v>1522</v>
      </c>
      <c r="E1542" t="s">
        <v>1523</v>
      </c>
      <c r="F1542" t="s">
        <v>202</v>
      </c>
      <c r="G1542">
        <v>144482</v>
      </c>
      <c r="H1542" s="9">
        <v>16</v>
      </c>
      <c r="I1542" s="1">
        <v>45474</v>
      </c>
      <c r="J1542">
        <v>7</v>
      </c>
      <c r="K1542">
        <v>2024</v>
      </c>
      <c r="L1542" t="s">
        <v>113</v>
      </c>
      <c r="M1542">
        <v>7</v>
      </c>
      <c r="N1542" t="s">
        <v>4619</v>
      </c>
      <c r="O1542">
        <v>10.9091</v>
      </c>
      <c r="P1542" t="s">
        <v>12</v>
      </c>
    </row>
    <row r="1543" spans="1:16" hidden="1" x14ac:dyDescent="0.25">
      <c r="A1543" t="s">
        <v>17</v>
      </c>
      <c r="B1543" t="s">
        <v>26</v>
      </c>
      <c r="C1543" t="s">
        <v>513</v>
      </c>
      <c r="D1543" t="s">
        <v>299</v>
      </c>
      <c r="E1543" t="s">
        <v>300</v>
      </c>
      <c r="F1543" t="s">
        <v>202</v>
      </c>
      <c r="G1543">
        <v>144482</v>
      </c>
      <c r="H1543" s="9">
        <v>110</v>
      </c>
      <c r="I1543" s="1">
        <v>45474</v>
      </c>
      <c r="J1543">
        <v>7</v>
      </c>
      <c r="K1543">
        <v>2024</v>
      </c>
      <c r="L1543" t="s">
        <v>113</v>
      </c>
      <c r="M1543">
        <v>3.71</v>
      </c>
      <c r="N1543" t="s">
        <v>4619</v>
      </c>
      <c r="O1543">
        <v>5.7817999999999996</v>
      </c>
      <c r="P1543" t="s">
        <v>12</v>
      </c>
    </row>
    <row r="1544" spans="1:16" hidden="1" x14ac:dyDescent="0.25">
      <c r="A1544" t="s">
        <v>17</v>
      </c>
      <c r="B1544" t="s">
        <v>199</v>
      </c>
      <c r="C1544" t="s">
        <v>571</v>
      </c>
      <c r="D1544" t="s">
        <v>301</v>
      </c>
      <c r="E1544" t="s">
        <v>302</v>
      </c>
      <c r="F1544" t="s">
        <v>202</v>
      </c>
      <c r="G1544">
        <v>144482</v>
      </c>
      <c r="H1544" s="9">
        <v>20</v>
      </c>
      <c r="I1544" s="1">
        <v>45474</v>
      </c>
      <c r="J1544">
        <v>7</v>
      </c>
      <c r="K1544">
        <v>2024</v>
      </c>
      <c r="L1544" t="s">
        <v>113</v>
      </c>
      <c r="M1544">
        <v>11</v>
      </c>
      <c r="N1544" t="s">
        <v>4619</v>
      </c>
      <c r="O1544">
        <v>17.142800000000001</v>
      </c>
      <c r="P1544" t="s">
        <v>12</v>
      </c>
    </row>
    <row r="1545" spans="1:16" hidden="1" x14ac:dyDescent="0.25">
      <c r="A1545" t="s">
        <v>17</v>
      </c>
      <c r="B1545" t="s">
        <v>202</v>
      </c>
      <c r="C1545" t="s">
        <v>2795</v>
      </c>
      <c r="D1545" t="s">
        <v>1726</v>
      </c>
      <c r="E1545" t="s">
        <v>1727</v>
      </c>
      <c r="F1545" t="s">
        <v>202</v>
      </c>
      <c r="G1545">
        <v>144482</v>
      </c>
      <c r="H1545" s="9">
        <v>65</v>
      </c>
      <c r="I1545" s="1">
        <v>45474</v>
      </c>
      <c r="J1545">
        <v>7</v>
      </c>
      <c r="K1545">
        <v>2024</v>
      </c>
      <c r="L1545" t="s">
        <v>113</v>
      </c>
      <c r="M1545">
        <v>20</v>
      </c>
      <c r="N1545" t="s">
        <v>4619</v>
      </c>
      <c r="O1545">
        <v>31.168700000000001</v>
      </c>
      <c r="P1545" t="s">
        <v>12</v>
      </c>
    </row>
    <row r="1546" spans="1:16" hidden="1" x14ac:dyDescent="0.25">
      <c r="A1546" t="s">
        <v>17</v>
      </c>
      <c r="B1546" t="s">
        <v>202</v>
      </c>
      <c r="C1546" t="s">
        <v>522</v>
      </c>
      <c r="D1546" t="s">
        <v>342</v>
      </c>
      <c r="E1546" t="s">
        <v>343</v>
      </c>
      <c r="F1546" t="s">
        <v>202</v>
      </c>
      <c r="G1546">
        <v>144482</v>
      </c>
      <c r="H1546" s="9">
        <v>55</v>
      </c>
      <c r="I1546" s="1">
        <v>45474</v>
      </c>
      <c r="J1546">
        <v>7</v>
      </c>
      <c r="K1546">
        <v>2024</v>
      </c>
      <c r="L1546" t="s">
        <v>113</v>
      </c>
      <c r="M1546">
        <v>10.5</v>
      </c>
      <c r="N1546" t="s">
        <v>4619</v>
      </c>
      <c r="O1546">
        <v>16.363600000000002</v>
      </c>
      <c r="P1546" t="s">
        <v>12</v>
      </c>
    </row>
    <row r="1547" spans="1:16" hidden="1" x14ac:dyDescent="0.25">
      <c r="A1547" t="s">
        <v>17</v>
      </c>
      <c r="B1547" t="s">
        <v>26</v>
      </c>
      <c r="C1547" t="s">
        <v>442</v>
      </c>
      <c r="D1547" t="s">
        <v>357</v>
      </c>
      <c r="E1547" t="s">
        <v>358</v>
      </c>
      <c r="F1547" t="s">
        <v>202</v>
      </c>
      <c r="G1547">
        <v>144482</v>
      </c>
      <c r="H1547" s="9">
        <v>50</v>
      </c>
      <c r="I1547" s="1">
        <v>45474</v>
      </c>
      <c r="J1547">
        <v>7</v>
      </c>
      <c r="K1547">
        <v>2024</v>
      </c>
      <c r="L1547" t="s">
        <v>113</v>
      </c>
      <c r="M1547">
        <v>3.38</v>
      </c>
      <c r="N1547" t="s">
        <v>4619</v>
      </c>
      <c r="O1547">
        <v>5.2675000000000001</v>
      </c>
      <c r="P1547" t="s">
        <v>12</v>
      </c>
    </row>
    <row r="1548" spans="1:16" hidden="1" x14ac:dyDescent="0.25">
      <c r="A1548" t="s">
        <v>17</v>
      </c>
      <c r="B1548" t="s">
        <v>199</v>
      </c>
      <c r="C1548" t="s">
        <v>566</v>
      </c>
      <c r="D1548" t="s">
        <v>388</v>
      </c>
      <c r="E1548" t="s">
        <v>389</v>
      </c>
      <c r="F1548" t="s">
        <v>202</v>
      </c>
      <c r="G1548">
        <v>144482</v>
      </c>
      <c r="H1548" s="9">
        <v>190</v>
      </c>
      <c r="I1548" s="1">
        <v>45474</v>
      </c>
      <c r="J1548">
        <v>7</v>
      </c>
      <c r="K1548">
        <v>2024</v>
      </c>
      <c r="L1548" t="s">
        <v>113</v>
      </c>
      <c r="M1548">
        <v>18</v>
      </c>
      <c r="N1548" t="s">
        <v>4619</v>
      </c>
      <c r="O1548">
        <v>28.0518</v>
      </c>
      <c r="P1548" t="s">
        <v>12</v>
      </c>
    </row>
    <row r="1549" spans="1:16" hidden="1" x14ac:dyDescent="0.25">
      <c r="A1549" t="s">
        <v>17</v>
      </c>
      <c r="B1549" t="s">
        <v>202</v>
      </c>
      <c r="C1549" t="s">
        <v>603</v>
      </c>
      <c r="D1549" t="s">
        <v>390</v>
      </c>
      <c r="E1549" t="s">
        <v>391</v>
      </c>
      <c r="F1549" t="s">
        <v>202</v>
      </c>
      <c r="G1549">
        <v>144482</v>
      </c>
      <c r="H1549" s="9">
        <v>235</v>
      </c>
      <c r="I1549" s="1">
        <v>45474</v>
      </c>
      <c r="J1549">
        <v>7</v>
      </c>
      <c r="K1549">
        <v>2024</v>
      </c>
      <c r="L1549" t="s">
        <v>113</v>
      </c>
      <c r="M1549">
        <v>29.5</v>
      </c>
      <c r="N1549" t="s">
        <v>4619</v>
      </c>
      <c r="O1549">
        <v>45.9739</v>
      </c>
      <c r="P1549" t="s">
        <v>12</v>
      </c>
    </row>
    <row r="1550" spans="1:16" hidden="1" x14ac:dyDescent="0.25">
      <c r="A1550" t="s">
        <v>17</v>
      </c>
      <c r="B1550" t="s">
        <v>26</v>
      </c>
      <c r="C1550" t="s">
        <v>562</v>
      </c>
      <c r="D1550" t="s">
        <v>205</v>
      </c>
      <c r="E1550" t="s">
        <v>206</v>
      </c>
      <c r="F1550" t="s">
        <v>202</v>
      </c>
      <c r="G1550">
        <v>144482</v>
      </c>
      <c r="H1550" s="9">
        <v>85</v>
      </c>
      <c r="I1550" s="1">
        <v>45474</v>
      </c>
      <c r="J1550">
        <v>7</v>
      </c>
      <c r="K1550">
        <v>2024</v>
      </c>
      <c r="L1550" t="s">
        <v>113</v>
      </c>
      <c r="M1550">
        <v>20.5</v>
      </c>
      <c r="N1550" t="s">
        <v>4619</v>
      </c>
      <c r="O1550">
        <v>31.947900000000001</v>
      </c>
      <c r="P1550" t="s">
        <v>12</v>
      </c>
    </row>
    <row r="1551" spans="1:16" hidden="1" x14ac:dyDescent="0.25">
      <c r="A1551" t="s">
        <v>17</v>
      </c>
      <c r="B1551" t="s">
        <v>202</v>
      </c>
      <c r="C1551" t="s">
        <v>518</v>
      </c>
      <c r="D1551" t="s">
        <v>218</v>
      </c>
      <c r="E1551" t="s">
        <v>219</v>
      </c>
      <c r="F1551" t="s">
        <v>202</v>
      </c>
      <c r="G1551">
        <v>144482</v>
      </c>
      <c r="H1551" s="9">
        <v>20</v>
      </c>
      <c r="I1551" s="1">
        <v>45474</v>
      </c>
      <c r="J1551">
        <v>7</v>
      </c>
      <c r="K1551">
        <v>2024</v>
      </c>
      <c r="L1551" t="s">
        <v>113</v>
      </c>
      <c r="M1551">
        <v>31</v>
      </c>
      <c r="N1551" t="s">
        <v>4619</v>
      </c>
      <c r="O1551">
        <v>48.311500000000002</v>
      </c>
      <c r="P1551" t="s">
        <v>12</v>
      </c>
    </row>
    <row r="1552" spans="1:16" hidden="1" x14ac:dyDescent="0.25">
      <c r="A1552" t="s">
        <v>17</v>
      </c>
      <c r="B1552" t="s">
        <v>199</v>
      </c>
      <c r="C1552" t="s">
        <v>5044</v>
      </c>
      <c r="D1552" t="s">
        <v>5045</v>
      </c>
      <c r="E1552" t="s">
        <v>5046</v>
      </c>
      <c r="F1552" t="s">
        <v>202</v>
      </c>
      <c r="G1552">
        <v>144482</v>
      </c>
      <c r="H1552" s="9">
        <v>80</v>
      </c>
      <c r="I1552" s="1">
        <v>45474</v>
      </c>
      <c r="J1552">
        <v>7</v>
      </c>
      <c r="K1552">
        <v>2024</v>
      </c>
      <c r="L1552" t="s">
        <v>113</v>
      </c>
      <c r="M1552">
        <v>24.5</v>
      </c>
      <c r="N1552" t="s">
        <v>4619</v>
      </c>
      <c r="O1552">
        <v>38.181699999999999</v>
      </c>
      <c r="P1552" t="s">
        <v>12</v>
      </c>
    </row>
    <row r="1553" spans="1:16" hidden="1" x14ac:dyDescent="0.25">
      <c r="A1553" t="s">
        <v>17</v>
      </c>
      <c r="B1553" t="s">
        <v>202</v>
      </c>
      <c r="C1553" t="s">
        <v>602</v>
      </c>
      <c r="D1553" t="s">
        <v>232</v>
      </c>
      <c r="E1553" t="s">
        <v>233</v>
      </c>
      <c r="F1553" t="s">
        <v>202</v>
      </c>
      <c r="G1553">
        <v>144482</v>
      </c>
      <c r="H1553" s="9">
        <v>300</v>
      </c>
      <c r="I1553" s="1">
        <v>45474</v>
      </c>
      <c r="J1553">
        <v>7</v>
      </c>
      <c r="K1553">
        <v>2024</v>
      </c>
      <c r="L1553" t="s">
        <v>113</v>
      </c>
      <c r="M1553">
        <v>18</v>
      </c>
      <c r="N1553" t="s">
        <v>4619</v>
      </c>
      <c r="O1553">
        <v>28.0518</v>
      </c>
      <c r="P1553" t="s">
        <v>12</v>
      </c>
    </row>
    <row r="1554" spans="1:16" hidden="1" x14ac:dyDescent="0.25">
      <c r="A1554" t="s">
        <v>17</v>
      </c>
      <c r="B1554" t="s">
        <v>202</v>
      </c>
      <c r="C1554" t="s">
        <v>563</v>
      </c>
      <c r="D1554" t="s">
        <v>242</v>
      </c>
      <c r="E1554" t="s">
        <v>243</v>
      </c>
      <c r="F1554" t="s">
        <v>202</v>
      </c>
      <c r="G1554">
        <v>144482</v>
      </c>
      <c r="H1554" s="9">
        <v>50</v>
      </c>
      <c r="I1554" s="1">
        <v>45474</v>
      </c>
      <c r="J1554">
        <v>7</v>
      </c>
      <c r="K1554">
        <v>2024</v>
      </c>
      <c r="L1554" t="s">
        <v>113</v>
      </c>
      <c r="M1554">
        <v>10</v>
      </c>
      <c r="N1554" t="s">
        <v>4619</v>
      </c>
      <c r="O1554">
        <v>15.5844</v>
      </c>
      <c r="P1554" t="s">
        <v>12</v>
      </c>
    </row>
    <row r="1555" spans="1:16" hidden="1" x14ac:dyDescent="0.25">
      <c r="A1555" t="s">
        <v>17</v>
      </c>
      <c r="B1555" t="s">
        <v>202</v>
      </c>
      <c r="C1555" t="s">
        <v>561</v>
      </c>
      <c r="D1555" t="s">
        <v>246</v>
      </c>
      <c r="E1555" t="s">
        <v>247</v>
      </c>
      <c r="F1555" t="s">
        <v>202</v>
      </c>
      <c r="G1555">
        <v>144482</v>
      </c>
      <c r="H1555" s="9">
        <v>60</v>
      </c>
      <c r="I1555" s="1">
        <v>45474</v>
      </c>
      <c r="J1555">
        <v>7</v>
      </c>
      <c r="K1555">
        <v>2024</v>
      </c>
      <c r="L1555" t="s">
        <v>113</v>
      </c>
      <c r="M1555">
        <v>13.2</v>
      </c>
      <c r="N1555" t="s">
        <v>4619</v>
      </c>
      <c r="O1555">
        <v>20.571400000000001</v>
      </c>
      <c r="P1555" t="s">
        <v>12</v>
      </c>
    </row>
    <row r="1556" spans="1:16" hidden="1" x14ac:dyDescent="0.25">
      <c r="A1556" t="s">
        <v>17</v>
      </c>
      <c r="B1556" t="s">
        <v>103</v>
      </c>
      <c r="C1556" t="s">
        <v>437</v>
      </c>
      <c r="D1556" t="s">
        <v>244</v>
      </c>
      <c r="E1556" t="s">
        <v>245</v>
      </c>
      <c r="F1556" t="s">
        <v>202</v>
      </c>
      <c r="G1556">
        <v>144482</v>
      </c>
      <c r="H1556" s="9">
        <v>135</v>
      </c>
      <c r="I1556" s="1">
        <v>45474</v>
      </c>
      <c r="J1556">
        <v>7</v>
      </c>
      <c r="K1556">
        <v>2024</v>
      </c>
      <c r="L1556" t="s">
        <v>113</v>
      </c>
      <c r="M1556">
        <v>19</v>
      </c>
      <c r="N1556" t="s">
        <v>4619</v>
      </c>
      <c r="O1556">
        <v>29.610299999999999</v>
      </c>
      <c r="P1556" t="s">
        <v>12</v>
      </c>
    </row>
    <row r="1557" spans="1:16" hidden="1" x14ac:dyDescent="0.25">
      <c r="A1557" t="s">
        <v>17</v>
      </c>
      <c r="B1557" t="s">
        <v>103</v>
      </c>
      <c r="C1557" t="s">
        <v>512</v>
      </c>
      <c r="D1557" t="s">
        <v>248</v>
      </c>
      <c r="E1557" t="s">
        <v>250</v>
      </c>
      <c r="F1557" t="s">
        <v>202</v>
      </c>
      <c r="G1557">
        <v>144482</v>
      </c>
      <c r="H1557" s="9">
        <v>40</v>
      </c>
      <c r="I1557" s="1">
        <v>45474</v>
      </c>
      <c r="J1557">
        <v>7</v>
      </c>
      <c r="K1557">
        <v>2024</v>
      </c>
      <c r="L1557" t="s">
        <v>113</v>
      </c>
      <c r="M1557">
        <v>19.5</v>
      </c>
      <c r="N1557" t="s">
        <v>4619</v>
      </c>
      <c r="O1557">
        <v>30.389500000000002</v>
      </c>
      <c r="P1557" t="s">
        <v>12</v>
      </c>
    </row>
    <row r="1558" spans="1:16" x14ac:dyDescent="0.25">
      <c r="A1558" t="s">
        <v>17</v>
      </c>
      <c r="B1558" t="s">
        <v>26</v>
      </c>
      <c r="C1558" t="s">
        <v>540</v>
      </c>
      <c r="D1558" t="s">
        <v>252</v>
      </c>
      <c r="E1558" t="s">
        <v>253</v>
      </c>
      <c r="F1558" t="s">
        <v>202</v>
      </c>
      <c r="G1558">
        <v>144482</v>
      </c>
      <c r="H1558" s="9">
        <v>75</v>
      </c>
      <c r="I1558" s="1">
        <v>45474</v>
      </c>
      <c r="J1558">
        <v>7</v>
      </c>
      <c r="K1558">
        <v>2024</v>
      </c>
      <c r="L1558" t="s">
        <v>113</v>
      </c>
      <c r="M1558">
        <v>14</v>
      </c>
      <c r="N1558" t="s">
        <v>4619</v>
      </c>
      <c r="O1558">
        <v>21.818100000000001</v>
      </c>
      <c r="P1558" t="s">
        <v>12</v>
      </c>
    </row>
    <row r="1559" spans="1:16" hidden="1" x14ac:dyDescent="0.25">
      <c r="A1559" t="s">
        <v>17</v>
      </c>
      <c r="B1559" t="s">
        <v>16</v>
      </c>
      <c r="C1559" t="s">
        <v>3587</v>
      </c>
      <c r="D1559" t="s">
        <v>1634</v>
      </c>
      <c r="E1559" t="s">
        <v>1635</v>
      </c>
      <c r="F1559" t="s">
        <v>202</v>
      </c>
      <c r="G1559">
        <v>144482</v>
      </c>
      <c r="H1559" s="9">
        <v>20</v>
      </c>
      <c r="I1559" s="1">
        <v>45474</v>
      </c>
      <c r="J1559">
        <v>7</v>
      </c>
      <c r="K1559">
        <v>2024</v>
      </c>
      <c r="L1559" t="s">
        <v>113</v>
      </c>
      <c r="M1559">
        <v>0</v>
      </c>
      <c r="N1559" t="s">
        <v>4619</v>
      </c>
      <c r="O1559">
        <v>0</v>
      </c>
      <c r="P1559" t="s">
        <v>12</v>
      </c>
    </row>
    <row r="1560" spans="1:16" hidden="1" x14ac:dyDescent="0.25">
      <c r="A1560" t="s">
        <v>17</v>
      </c>
      <c r="B1560" t="s">
        <v>199</v>
      </c>
      <c r="C1560" t="s">
        <v>519</v>
      </c>
      <c r="D1560" t="s">
        <v>254</v>
      </c>
      <c r="E1560" t="s">
        <v>255</v>
      </c>
      <c r="F1560" t="s">
        <v>202</v>
      </c>
      <c r="G1560">
        <v>144482</v>
      </c>
      <c r="H1560" s="9">
        <v>80</v>
      </c>
      <c r="I1560" s="1">
        <v>45474</v>
      </c>
      <c r="J1560">
        <v>7</v>
      </c>
      <c r="K1560">
        <v>2024</v>
      </c>
      <c r="L1560" t="s">
        <v>113</v>
      </c>
      <c r="M1560">
        <v>8.5</v>
      </c>
      <c r="N1560" t="s">
        <v>4619</v>
      </c>
      <c r="O1560">
        <v>13.246700000000001</v>
      </c>
      <c r="P1560" t="s">
        <v>12</v>
      </c>
    </row>
    <row r="1561" spans="1:16" hidden="1" x14ac:dyDescent="0.25">
      <c r="A1561" t="s">
        <v>17</v>
      </c>
      <c r="B1561" t="s">
        <v>16</v>
      </c>
      <c r="C1561" t="s">
        <v>449</v>
      </c>
      <c r="D1561" t="s">
        <v>410</v>
      </c>
      <c r="E1561" t="s">
        <v>411</v>
      </c>
      <c r="F1561" t="s">
        <v>202</v>
      </c>
      <c r="G1561">
        <v>144482</v>
      </c>
      <c r="H1561" s="9">
        <v>30</v>
      </c>
      <c r="I1561" s="1">
        <v>45474</v>
      </c>
      <c r="J1561">
        <v>7</v>
      </c>
      <c r="K1561">
        <v>2024</v>
      </c>
      <c r="L1561" t="s">
        <v>113</v>
      </c>
      <c r="M1561">
        <v>125</v>
      </c>
      <c r="N1561" t="s">
        <v>4619</v>
      </c>
      <c r="O1561">
        <v>194.80449999999999</v>
      </c>
      <c r="P1561" t="s">
        <v>12</v>
      </c>
    </row>
    <row r="1562" spans="1:16" hidden="1" x14ac:dyDescent="0.25">
      <c r="A1562" t="s">
        <v>17</v>
      </c>
      <c r="B1562" t="s">
        <v>16</v>
      </c>
      <c r="C1562" t="s">
        <v>450</v>
      </c>
      <c r="D1562" t="s">
        <v>412</v>
      </c>
      <c r="E1562" t="s">
        <v>413</v>
      </c>
      <c r="F1562" t="s">
        <v>202</v>
      </c>
      <c r="G1562">
        <v>144482</v>
      </c>
      <c r="H1562" s="9">
        <v>30</v>
      </c>
      <c r="I1562" s="1">
        <v>45474</v>
      </c>
      <c r="J1562">
        <v>7</v>
      </c>
      <c r="K1562">
        <v>2024</v>
      </c>
      <c r="L1562" t="s">
        <v>113</v>
      </c>
      <c r="M1562">
        <v>90</v>
      </c>
      <c r="N1562" t="s">
        <v>4619</v>
      </c>
      <c r="O1562">
        <v>140.25919999999999</v>
      </c>
      <c r="P1562" t="s">
        <v>12</v>
      </c>
    </row>
    <row r="1563" spans="1:16" hidden="1" x14ac:dyDescent="0.25">
      <c r="A1563" t="s">
        <v>17</v>
      </c>
      <c r="B1563" t="s">
        <v>16</v>
      </c>
      <c r="C1563" t="s">
        <v>451</v>
      </c>
      <c r="D1563" t="s">
        <v>414</v>
      </c>
      <c r="E1563" t="s">
        <v>415</v>
      </c>
      <c r="F1563" t="s">
        <v>202</v>
      </c>
      <c r="G1563">
        <v>144482</v>
      </c>
      <c r="H1563" s="9">
        <v>30</v>
      </c>
      <c r="I1563" s="1">
        <v>45474</v>
      </c>
      <c r="J1563">
        <v>7</v>
      </c>
      <c r="K1563">
        <v>2024</v>
      </c>
      <c r="L1563" t="s">
        <v>113</v>
      </c>
      <c r="M1563">
        <v>88</v>
      </c>
      <c r="N1563" t="s">
        <v>4619</v>
      </c>
      <c r="O1563">
        <v>137.14240000000001</v>
      </c>
      <c r="P1563" t="s">
        <v>12</v>
      </c>
    </row>
    <row r="1564" spans="1:16" hidden="1" x14ac:dyDescent="0.25">
      <c r="A1564" t="s">
        <v>17</v>
      </c>
      <c r="B1564" t="s">
        <v>112</v>
      </c>
      <c r="C1564" t="s">
        <v>3673</v>
      </c>
      <c r="D1564" t="s">
        <v>1822</v>
      </c>
      <c r="E1564" t="s">
        <v>1823</v>
      </c>
      <c r="F1564" t="s">
        <v>202</v>
      </c>
      <c r="G1564">
        <v>144482</v>
      </c>
      <c r="H1564" s="9">
        <v>1</v>
      </c>
      <c r="I1564" s="1">
        <v>45474</v>
      </c>
      <c r="J1564">
        <v>7</v>
      </c>
      <c r="K1564">
        <v>2024</v>
      </c>
      <c r="L1564" t="s">
        <v>113</v>
      </c>
      <c r="M1564">
        <v>125</v>
      </c>
      <c r="N1564" t="s">
        <v>4619</v>
      </c>
      <c r="O1564">
        <v>194.80449999999999</v>
      </c>
      <c r="P1564" t="s">
        <v>12</v>
      </c>
    </row>
    <row r="1565" spans="1:16" hidden="1" x14ac:dyDescent="0.25">
      <c r="A1565" t="s">
        <v>17</v>
      </c>
      <c r="B1565" t="s">
        <v>112</v>
      </c>
      <c r="C1565" t="s">
        <v>3675</v>
      </c>
      <c r="D1565" t="s">
        <v>1826</v>
      </c>
      <c r="E1565" t="s">
        <v>1827</v>
      </c>
      <c r="F1565" t="s">
        <v>202</v>
      </c>
      <c r="G1565">
        <v>144482</v>
      </c>
      <c r="H1565" s="9">
        <v>2</v>
      </c>
      <c r="I1565" s="1">
        <v>45474</v>
      </c>
      <c r="J1565">
        <v>7</v>
      </c>
      <c r="K1565">
        <v>2024</v>
      </c>
      <c r="L1565" t="s">
        <v>113</v>
      </c>
      <c r="M1565">
        <v>88</v>
      </c>
      <c r="N1565" t="s">
        <v>4619</v>
      </c>
      <c r="O1565">
        <v>137.14240000000001</v>
      </c>
      <c r="P1565" t="s">
        <v>12</v>
      </c>
    </row>
    <row r="1566" spans="1:16" hidden="1" x14ac:dyDescent="0.25">
      <c r="A1566" t="s">
        <v>17</v>
      </c>
      <c r="B1566" t="s">
        <v>199</v>
      </c>
      <c r="C1566" t="s">
        <v>448</v>
      </c>
      <c r="D1566" t="s">
        <v>419</v>
      </c>
      <c r="E1566" t="s">
        <v>420</v>
      </c>
      <c r="F1566" t="s">
        <v>202</v>
      </c>
      <c r="G1566">
        <v>144482</v>
      </c>
      <c r="H1566" s="9">
        <v>20</v>
      </c>
      <c r="I1566" s="1">
        <v>45474</v>
      </c>
      <c r="J1566">
        <v>7</v>
      </c>
      <c r="K1566">
        <v>2024</v>
      </c>
      <c r="L1566" t="s">
        <v>113</v>
      </c>
      <c r="M1566">
        <v>15</v>
      </c>
      <c r="N1566" t="s">
        <v>4619</v>
      </c>
      <c r="O1566">
        <v>23.3765</v>
      </c>
      <c r="P1566" t="s">
        <v>12</v>
      </c>
    </row>
    <row r="1567" spans="1:16" hidden="1" x14ac:dyDescent="0.25">
      <c r="A1567" t="s">
        <v>39</v>
      </c>
      <c r="B1567" t="s">
        <v>16</v>
      </c>
      <c r="C1567" t="s">
        <v>4528</v>
      </c>
      <c r="D1567" t="s">
        <v>4529</v>
      </c>
      <c r="E1567" t="s">
        <v>4530</v>
      </c>
      <c r="F1567" t="s">
        <v>202</v>
      </c>
      <c r="G1567">
        <v>144466</v>
      </c>
      <c r="H1567" s="9">
        <v>1</v>
      </c>
      <c r="I1567" s="1">
        <v>45393</v>
      </c>
      <c r="J1567">
        <v>4</v>
      </c>
      <c r="K1567">
        <v>2024</v>
      </c>
      <c r="L1567" t="s">
        <v>37</v>
      </c>
      <c r="M1567">
        <v>33.5</v>
      </c>
      <c r="N1567" t="s">
        <v>4615</v>
      </c>
      <c r="O1567">
        <v>52.207599999999999</v>
      </c>
      <c r="P1567" t="s">
        <v>12</v>
      </c>
    </row>
    <row r="1568" spans="1:16" hidden="1" x14ac:dyDescent="0.25">
      <c r="A1568" t="s">
        <v>39</v>
      </c>
      <c r="B1568" t="s">
        <v>38</v>
      </c>
      <c r="C1568" t="s">
        <v>478</v>
      </c>
      <c r="D1568" t="s">
        <v>35</v>
      </c>
      <c r="E1568" t="s">
        <v>36</v>
      </c>
      <c r="F1568" t="s">
        <v>202</v>
      </c>
      <c r="G1568">
        <v>144465</v>
      </c>
      <c r="H1568" s="9">
        <v>1</v>
      </c>
      <c r="I1568" s="1">
        <v>45393</v>
      </c>
      <c r="J1568">
        <v>4</v>
      </c>
      <c r="K1568">
        <v>2024</v>
      </c>
      <c r="L1568" t="s">
        <v>37</v>
      </c>
      <c r="M1568">
        <v>28.25</v>
      </c>
      <c r="N1568" t="s">
        <v>4615</v>
      </c>
      <c r="O1568">
        <v>44.025799999999997</v>
      </c>
      <c r="P1568" t="s">
        <v>12</v>
      </c>
    </row>
    <row r="1569" spans="1:16" hidden="1" x14ac:dyDescent="0.25">
      <c r="A1569" t="s">
        <v>39</v>
      </c>
      <c r="B1569" t="s">
        <v>38</v>
      </c>
      <c r="C1569" t="s">
        <v>433</v>
      </c>
      <c r="D1569" t="s">
        <v>79</v>
      </c>
      <c r="E1569" t="s">
        <v>80</v>
      </c>
      <c r="F1569" t="s">
        <v>202</v>
      </c>
      <c r="G1569">
        <v>144464</v>
      </c>
      <c r="H1569" s="9">
        <v>1</v>
      </c>
      <c r="I1569" s="1">
        <v>45393</v>
      </c>
      <c r="J1569">
        <v>4</v>
      </c>
      <c r="K1569">
        <v>2024</v>
      </c>
      <c r="L1569" t="s">
        <v>37</v>
      </c>
      <c r="M1569">
        <v>28.25</v>
      </c>
      <c r="N1569" t="s">
        <v>4615</v>
      </c>
      <c r="O1569">
        <v>44.025799999999997</v>
      </c>
      <c r="P1569" t="s">
        <v>12</v>
      </c>
    </row>
    <row r="1570" spans="1:16" hidden="1" x14ac:dyDescent="0.25">
      <c r="A1570" t="s">
        <v>39</v>
      </c>
      <c r="B1570" t="s">
        <v>38</v>
      </c>
      <c r="C1570" t="s">
        <v>477</v>
      </c>
      <c r="D1570" t="s">
        <v>50</v>
      </c>
      <c r="E1570" t="s">
        <v>51</v>
      </c>
      <c r="F1570" t="s">
        <v>202</v>
      </c>
      <c r="G1570">
        <v>144462</v>
      </c>
      <c r="H1570" s="9">
        <v>1</v>
      </c>
      <c r="I1570" s="1">
        <v>45393</v>
      </c>
      <c r="J1570">
        <v>4</v>
      </c>
      <c r="K1570">
        <v>2024</v>
      </c>
      <c r="L1570" t="s">
        <v>37</v>
      </c>
      <c r="M1570">
        <v>28.25</v>
      </c>
      <c r="N1570" t="s">
        <v>4615</v>
      </c>
      <c r="O1570">
        <v>44.025799999999997</v>
      </c>
      <c r="P1570" t="s">
        <v>12</v>
      </c>
    </row>
    <row r="1571" spans="1:16" hidden="1" x14ac:dyDescent="0.25">
      <c r="A1571" t="s">
        <v>39</v>
      </c>
      <c r="B1571" t="s">
        <v>38</v>
      </c>
      <c r="C1571" t="s">
        <v>478</v>
      </c>
      <c r="D1571" t="s">
        <v>35</v>
      </c>
      <c r="E1571" t="s">
        <v>36</v>
      </c>
      <c r="F1571" t="s">
        <v>202</v>
      </c>
      <c r="G1571">
        <v>144459</v>
      </c>
      <c r="H1571" s="9">
        <v>1</v>
      </c>
      <c r="I1571" s="1">
        <v>45393</v>
      </c>
      <c r="J1571">
        <v>4</v>
      </c>
      <c r="K1571">
        <v>2024</v>
      </c>
      <c r="L1571" t="s">
        <v>37</v>
      </c>
      <c r="M1571">
        <v>28.25</v>
      </c>
      <c r="N1571" t="s">
        <v>4615</v>
      </c>
      <c r="O1571">
        <v>44.025799999999997</v>
      </c>
      <c r="P1571" t="s">
        <v>12</v>
      </c>
    </row>
    <row r="1572" spans="1:16" hidden="1" x14ac:dyDescent="0.25">
      <c r="A1572" t="s">
        <v>39</v>
      </c>
      <c r="B1572" t="s">
        <v>38</v>
      </c>
      <c r="C1572" t="s">
        <v>474</v>
      </c>
      <c r="D1572" t="s">
        <v>60</v>
      </c>
      <c r="E1572" t="s">
        <v>60</v>
      </c>
      <c r="F1572" t="s">
        <v>202</v>
      </c>
      <c r="G1572">
        <v>144457</v>
      </c>
      <c r="H1572" s="9">
        <v>1</v>
      </c>
      <c r="I1572" s="1">
        <v>45393</v>
      </c>
      <c r="J1572">
        <v>4</v>
      </c>
      <c r="K1572">
        <v>2024</v>
      </c>
      <c r="L1572" t="s">
        <v>37</v>
      </c>
      <c r="M1572">
        <v>28.25</v>
      </c>
      <c r="N1572" t="s">
        <v>4615</v>
      </c>
      <c r="O1572">
        <v>44.025799999999997</v>
      </c>
      <c r="P1572" t="s">
        <v>12</v>
      </c>
    </row>
    <row r="1573" spans="1:16" hidden="1" x14ac:dyDescent="0.25">
      <c r="A1573" t="s">
        <v>39</v>
      </c>
      <c r="B1573" t="s">
        <v>38</v>
      </c>
      <c r="C1573" t="s">
        <v>2968</v>
      </c>
      <c r="D1573" t="s">
        <v>877</v>
      </c>
      <c r="E1573" t="s">
        <v>878</v>
      </c>
      <c r="F1573" t="s">
        <v>202</v>
      </c>
      <c r="G1573">
        <v>144197</v>
      </c>
      <c r="H1573" s="9">
        <v>1</v>
      </c>
      <c r="I1573" s="1">
        <v>45392</v>
      </c>
      <c r="J1573">
        <v>4</v>
      </c>
      <c r="K1573">
        <v>2024</v>
      </c>
      <c r="L1573" t="s">
        <v>37</v>
      </c>
      <c r="M1573">
        <v>28.25</v>
      </c>
      <c r="N1573" t="s">
        <v>4615</v>
      </c>
      <c r="O1573">
        <v>44.025799999999997</v>
      </c>
      <c r="P1573" t="s">
        <v>12</v>
      </c>
    </row>
    <row r="1574" spans="1:16" hidden="1" x14ac:dyDescent="0.25">
      <c r="A1574" t="s">
        <v>39</v>
      </c>
      <c r="B1574" t="s">
        <v>38</v>
      </c>
      <c r="C1574" t="s">
        <v>472</v>
      </c>
      <c r="D1574" t="s">
        <v>67</v>
      </c>
      <c r="E1574" t="s">
        <v>68</v>
      </c>
      <c r="F1574" t="s">
        <v>202</v>
      </c>
      <c r="G1574">
        <v>144195</v>
      </c>
      <c r="H1574" s="9">
        <v>1</v>
      </c>
      <c r="I1574" s="1">
        <v>45392</v>
      </c>
      <c r="J1574">
        <v>4</v>
      </c>
      <c r="K1574">
        <v>2024</v>
      </c>
      <c r="L1574" t="s">
        <v>37</v>
      </c>
      <c r="M1574">
        <v>28.25</v>
      </c>
      <c r="N1574" t="s">
        <v>4615</v>
      </c>
      <c r="O1574">
        <v>44.025799999999997</v>
      </c>
      <c r="P1574" t="s">
        <v>12</v>
      </c>
    </row>
    <row r="1575" spans="1:16" hidden="1" x14ac:dyDescent="0.25">
      <c r="A1575" t="s">
        <v>39</v>
      </c>
      <c r="B1575" t="s">
        <v>38</v>
      </c>
      <c r="C1575" t="s">
        <v>432</v>
      </c>
      <c r="D1575" t="s">
        <v>73</v>
      </c>
      <c r="E1575" t="s">
        <v>74</v>
      </c>
      <c r="F1575" t="s">
        <v>202</v>
      </c>
      <c r="G1575">
        <v>144194</v>
      </c>
      <c r="H1575" s="9">
        <v>1</v>
      </c>
      <c r="I1575" s="1">
        <v>45392</v>
      </c>
      <c r="J1575">
        <v>4</v>
      </c>
      <c r="K1575">
        <v>2024</v>
      </c>
      <c r="L1575" t="s">
        <v>37</v>
      </c>
      <c r="M1575">
        <v>28.25</v>
      </c>
      <c r="N1575" t="s">
        <v>4615</v>
      </c>
      <c r="O1575">
        <v>44.025799999999997</v>
      </c>
      <c r="P1575" t="s">
        <v>12</v>
      </c>
    </row>
    <row r="1576" spans="1:16" hidden="1" x14ac:dyDescent="0.25">
      <c r="A1576" t="s">
        <v>39</v>
      </c>
      <c r="B1576" t="s">
        <v>16</v>
      </c>
      <c r="C1576" t="s">
        <v>529</v>
      </c>
      <c r="D1576" t="s">
        <v>65</v>
      </c>
      <c r="E1576" t="s">
        <v>66</v>
      </c>
      <c r="F1576" t="s">
        <v>202</v>
      </c>
      <c r="G1576">
        <v>144193</v>
      </c>
      <c r="H1576" s="9">
        <v>1</v>
      </c>
      <c r="I1576" s="1">
        <v>45392</v>
      </c>
      <c r="J1576">
        <v>4</v>
      </c>
      <c r="K1576">
        <v>2024</v>
      </c>
      <c r="L1576" t="s">
        <v>37</v>
      </c>
      <c r="M1576">
        <v>28.25</v>
      </c>
      <c r="N1576" t="s">
        <v>4615</v>
      </c>
      <c r="O1576">
        <v>44.025799999999997</v>
      </c>
      <c r="P1576" t="s">
        <v>12</v>
      </c>
    </row>
    <row r="1577" spans="1:16" hidden="1" x14ac:dyDescent="0.25">
      <c r="A1577" t="s">
        <v>39</v>
      </c>
      <c r="B1577" t="s">
        <v>38</v>
      </c>
      <c r="C1577" t="s">
        <v>2968</v>
      </c>
      <c r="D1577" t="s">
        <v>877</v>
      </c>
      <c r="E1577" t="s">
        <v>878</v>
      </c>
      <c r="F1577" t="s">
        <v>202</v>
      </c>
      <c r="G1577">
        <v>144192</v>
      </c>
      <c r="H1577" s="9">
        <v>1</v>
      </c>
      <c r="I1577" s="1">
        <v>45392</v>
      </c>
      <c r="J1577">
        <v>4</v>
      </c>
      <c r="K1577">
        <v>2024</v>
      </c>
      <c r="L1577" t="s">
        <v>37</v>
      </c>
      <c r="M1577">
        <v>28.25</v>
      </c>
      <c r="N1577" t="s">
        <v>4615</v>
      </c>
      <c r="O1577">
        <v>44.025799999999997</v>
      </c>
      <c r="P1577" t="s">
        <v>12</v>
      </c>
    </row>
    <row r="1578" spans="1:16" hidden="1" x14ac:dyDescent="0.25">
      <c r="A1578" t="s">
        <v>39</v>
      </c>
      <c r="B1578" t="s">
        <v>38</v>
      </c>
      <c r="C1578" t="s">
        <v>2968</v>
      </c>
      <c r="D1578" t="s">
        <v>877</v>
      </c>
      <c r="E1578" t="s">
        <v>878</v>
      </c>
      <c r="F1578" t="s">
        <v>202</v>
      </c>
      <c r="G1578">
        <v>144191</v>
      </c>
      <c r="H1578" s="9">
        <v>1</v>
      </c>
      <c r="I1578" s="1">
        <v>45392</v>
      </c>
      <c r="J1578">
        <v>4</v>
      </c>
      <c r="K1578">
        <v>2024</v>
      </c>
      <c r="L1578" t="s">
        <v>37</v>
      </c>
      <c r="M1578">
        <v>28.25</v>
      </c>
      <c r="N1578" t="s">
        <v>4615</v>
      </c>
      <c r="O1578">
        <v>44.025799999999997</v>
      </c>
      <c r="P1578" t="s">
        <v>12</v>
      </c>
    </row>
    <row r="1579" spans="1:16" hidden="1" x14ac:dyDescent="0.25">
      <c r="A1579" t="s">
        <v>39</v>
      </c>
      <c r="B1579" t="s">
        <v>38</v>
      </c>
      <c r="C1579" t="s">
        <v>2968</v>
      </c>
      <c r="D1579" t="s">
        <v>877</v>
      </c>
      <c r="E1579" t="s">
        <v>878</v>
      </c>
      <c r="F1579" t="s">
        <v>202</v>
      </c>
      <c r="G1579">
        <v>144190</v>
      </c>
      <c r="H1579" s="9">
        <v>1</v>
      </c>
      <c r="I1579" s="1">
        <v>45392</v>
      </c>
      <c r="J1579">
        <v>4</v>
      </c>
      <c r="K1579">
        <v>2024</v>
      </c>
      <c r="L1579" t="s">
        <v>37</v>
      </c>
      <c r="M1579">
        <v>28.25</v>
      </c>
      <c r="N1579" t="s">
        <v>4615</v>
      </c>
      <c r="O1579">
        <v>44.025799999999997</v>
      </c>
      <c r="P1579" t="s">
        <v>12</v>
      </c>
    </row>
    <row r="1580" spans="1:16" hidden="1" x14ac:dyDescent="0.25">
      <c r="A1580" t="s">
        <v>39</v>
      </c>
      <c r="B1580" t="s">
        <v>38</v>
      </c>
      <c r="C1580" t="s">
        <v>3292</v>
      </c>
      <c r="D1580" t="s">
        <v>943</v>
      </c>
      <c r="E1580" t="s">
        <v>944</v>
      </c>
      <c r="F1580" t="s">
        <v>202</v>
      </c>
      <c r="G1580">
        <v>144103</v>
      </c>
      <c r="H1580" s="9">
        <v>1</v>
      </c>
      <c r="I1580" s="1">
        <v>45392</v>
      </c>
      <c r="J1580">
        <v>4</v>
      </c>
      <c r="K1580">
        <v>2024</v>
      </c>
      <c r="L1580" t="s">
        <v>37</v>
      </c>
      <c r="M1580">
        <v>28.25</v>
      </c>
      <c r="N1580" t="s">
        <v>4615</v>
      </c>
      <c r="O1580">
        <v>44.025799999999997</v>
      </c>
      <c r="P1580" t="s">
        <v>12</v>
      </c>
    </row>
    <row r="1581" spans="1:16" hidden="1" x14ac:dyDescent="0.25">
      <c r="A1581" t="s">
        <v>39</v>
      </c>
      <c r="B1581" t="s">
        <v>38</v>
      </c>
      <c r="C1581" t="s">
        <v>506</v>
      </c>
      <c r="D1581" t="s">
        <v>52</v>
      </c>
      <c r="E1581" t="s">
        <v>53</v>
      </c>
      <c r="F1581" t="s">
        <v>202</v>
      </c>
      <c r="G1581">
        <v>144102</v>
      </c>
      <c r="H1581" s="9">
        <v>1</v>
      </c>
      <c r="I1581" s="1">
        <v>45392</v>
      </c>
      <c r="J1581">
        <v>4</v>
      </c>
      <c r="K1581">
        <v>2024</v>
      </c>
      <c r="L1581" t="s">
        <v>37</v>
      </c>
      <c r="M1581">
        <v>28.25</v>
      </c>
      <c r="N1581" t="s">
        <v>4615</v>
      </c>
      <c r="O1581">
        <v>44.025799999999997</v>
      </c>
      <c r="P1581" t="s">
        <v>12</v>
      </c>
    </row>
    <row r="1582" spans="1:16" hidden="1" x14ac:dyDescent="0.25">
      <c r="A1582" t="s">
        <v>39</v>
      </c>
      <c r="B1582" t="s">
        <v>16</v>
      </c>
      <c r="C1582" t="s">
        <v>3331</v>
      </c>
      <c r="D1582" t="s">
        <v>1034</v>
      </c>
      <c r="E1582" t="s">
        <v>1022</v>
      </c>
      <c r="F1582" t="s">
        <v>202</v>
      </c>
      <c r="G1582">
        <v>144101</v>
      </c>
      <c r="H1582" s="9">
        <v>1</v>
      </c>
      <c r="I1582" s="1">
        <v>45392</v>
      </c>
      <c r="J1582">
        <v>4</v>
      </c>
      <c r="K1582">
        <v>2024</v>
      </c>
      <c r="L1582" t="s">
        <v>37</v>
      </c>
      <c r="M1582">
        <v>33.5</v>
      </c>
      <c r="N1582" t="s">
        <v>4615</v>
      </c>
      <c r="O1582">
        <v>52.207599999999999</v>
      </c>
      <c r="P1582" t="s">
        <v>12</v>
      </c>
    </row>
    <row r="1583" spans="1:16" hidden="1" x14ac:dyDescent="0.25">
      <c r="A1583" t="s">
        <v>39</v>
      </c>
      <c r="B1583" t="s">
        <v>38</v>
      </c>
      <c r="C1583" t="s">
        <v>433</v>
      </c>
      <c r="D1583" t="s">
        <v>79</v>
      </c>
      <c r="E1583" t="s">
        <v>80</v>
      </c>
      <c r="F1583" t="s">
        <v>202</v>
      </c>
      <c r="G1583">
        <v>144100</v>
      </c>
      <c r="H1583" s="9">
        <v>1</v>
      </c>
      <c r="I1583" s="1">
        <v>45392</v>
      </c>
      <c r="J1583">
        <v>4</v>
      </c>
      <c r="K1583">
        <v>2024</v>
      </c>
      <c r="L1583" t="s">
        <v>37</v>
      </c>
      <c r="M1583">
        <v>28.25</v>
      </c>
      <c r="N1583" t="s">
        <v>4615</v>
      </c>
      <c r="O1583">
        <v>44.025799999999997</v>
      </c>
      <c r="P1583" t="s">
        <v>12</v>
      </c>
    </row>
    <row r="1584" spans="1:16" hidden="1" x14ac:dyDescent="0.25">
      <c r="A1584" t="s">
        <v>39</v>
      </c>
      <c r="B1584" t="s">
        <v>38</v>
      </c>
      <c r="C1584" t="s">
        <v>506</v>
      </c>
      <c r="D1584" t="s">
        <v>52</v>
      </c>
      <c r="E1584" t="s">
        <v>53</v>
      </c>
      <c r="F1584" t="s">
        <v>202</v>
      </c>
      <c r="G1584">
        <v>143909</v>
      </c>
      <c r="H1584" s="9">
        <v>1</v>
      </c>
      <c r="I1584" s="1">
        <v>45391</v>
      </c>
      <c r="J1584">
        <v>4</v>
      </c>
      <c r="K1584">
        <v>2024</v>
      </c>
      <c r="L1584" t="s">
        <v>37</v>
      </c>
      <c r="M1584">
        <v>28.25</v>
      </c>
      <c r="N1584" t="s">
        <v>4615</v>
      </c>
      <c r="O1584">
        <v>44.025799999999997</v>
      </c>
      <c r="P1584" t="s">
        <v>12</v>
      </c>
    </row>
    <row r="1585" spans="1:16" hidden="1" x14ac:dyDescent="0.25">
      <c r="A1585" t="s">
        <v>39</v>
      </c>
      <c r="B1585" t="s">
        <v>38</v>
      </c>
      <c r="C1585" t="s">
        <v>3259</v>
      </c>
      <c r="D1585" t="s">
        <v>879</v>
      </c>
      <c r="E1585" t="s">
        <v>4540</v>
      </c>
      <c r="F1585" t="s">
        <v>202</v>
      </c>
      <c r="G1585">
        <v>143908</v>
      </c>
      <c r="H1585" s="9">
        <v>1</v>
      </c>
      <c r="I1585" s="1">
        <v>45391</v>
      </c>
      <c r="J1585">
        <v>4</v>
      </c>
      <c r="K1585">
        <v>2024</v>
      </c>
      <c r="L1585" t="s">
        <v>37</v>
      </c>
      <c r="M1585">
        <v>26.62</v>
      </c>
      <c r="N1585" t="s">
        <v>4615</v>
      </c>
      <c r="O1585">
        <v>41.485599999999998</v>
      </c>
      <c r="P1585" t="s">
        <v>12</v>
      </c>
    </row>
    <row r="1586" spans="1:16" hidden="1" x14ac:dyDescent="0.25">
      <c r="A1586" t="s">
        <v>39</v>
      </c>
      <c r="B1586" t="s">
        <v>38</v>
      </c>
      <c r="C1586" t="s">
        <v>2944</v>
      </c>
      <c r="D1586" t="s">
        <v>949</v>
      </c>
      <c r="E1586" t="s">
        <v>950</v>
      </c>
      <c r="F1586" t="s">
        <v>202</v>
      </c>
      <c r="G1586">
        <v>143907</v>
      </c>
      <c r="H1586" s="9">
        <v>1</v>
      </c>
      <c r="I1586" s="1">
        <v>45391</v>
      </c>
      <c r="J1586">
        <v>4</v>
      </c>
      <c r="K1586">
        <v>2024</v>
      </c>
      <c r="L1586" t="s">
        <v>37</v>
      </c>
      <c r="M1586">
        <v>28.25</v>
      </c>
      <c r="N1586" t="s">
        <v>4615</v>
      </c>
      <c r="O1586">
        <v>44.025799999999997</v>
      </c>
      <c r="P1586" t="s">
        <v>12</v>
      </c>
    </row>
    <row r="1587" spans="1:16" hidden="1" x14ac:dyDescent="0.25">
      <c r="A1587" t="s">
        <v>39</v>
      </c>
      <c r="B1587" t="s">
        <v>38</v>
      </c>
      <c r="C1587" t="s">
        <v>2944</v>
      </c>
      <c r="D1587" t="s">
        <v>949</v>
      </c>
      <c r="E1587" t="s">
        <v>950</v>
      </c>
      <c r="F1587" t="s">
        <v>202</v>
      </c>
      <c r="G1587">
        <v>143906</v>
      </c>
      <c r="H1587" s="9">
        <v>1</v>
      </c>
      <c r="I1587" s="1">
        <v>45391</v>
      </c>
      <c r="J1587">
        <v>4</v>
      </c>
      <c r="K1587">
        <v>2024</v>
      </c>
      <c r="L1587" t="s">
        <v>37</v>
      </c>
      <c r="M1587">
        <v>28.25</v>
      </c>
      <c r="N1587" t="s">
        <v>4615</v>
      </c>
      <c r="O1587">
        <v>44.025799999999997</v>
      </c>
      <c r="P1587" t="s">
        <v>12</v>
      </c>
    </row>
    <row r="1588" spans="1:16" hidden="1" x14ac:dyDescent="0.25">
      <c r="A1588" t="s">
        <v>39</v>
      </c>
      <c r="B1588" t="s">
        <v>38</v>
      </c>
      <c r="C1588" t="s">
        <v>2968</v>
      </c>
      <c r="D1588" t="s">
        <v>877</v>
      </c>
      <c r="E1588" t="s">
        <v>878</v>
      </c>
      <c r="F1588" t="s">
        <v>202</v>
      </c>
      <c r="G1588">
        <v>143905</v>
      </c>
      <c r="H1588" s="9">
        <v>1</v>
      </c>
      <c r="I1588" s="1">
        <v>45391</v>
      </c>
      <c r="J1588">
        <v>4</v>
      </c>
      <c r="K1588">
        <v>2024</v>
      </c>
      <c r="L1588" t="s">
        <v>37</v>
      </c>
      <c r="M1588">
        <v>28.25</v>
      </c>
      <c r="N1588" t="s">
        <v>4615</v>
      </c>
      <c r="O1588">
        <v>44.025799999999997</v>
      </c>
      <c r="P1588" t="s">
        <v>12</v>
      </c>
    </row>
    <row r="1589" spans="1:16" hidden="1" x14ac:dyDescent="0.25">
      <c r="A1589" t="s">
        <v>39</v>
      </c>
      <c r="B1589" t="s">
        <v>38</v>
      </c>
      <c r="C1589" t="s">
        <v>2968</v>
      </c>
      <c r="D1589" t="s">
        <v>877</v>
      </c>
      <c r="E1589" t="s">
        <v>878</v>
      </c>
      <c r="F1589" t="s">
        <v>202</v>
      </c>
      <c r="G1589">
        <v>143904</v>
      </c>
      <c r="H1589" s="9">
        <v>1</v>
      </c>
      <c r="I1589" s="1">
        <v>45391</v>
      </c>
      <c r="J1589">
        <v>4</v>
      </c>
      <c r="K1589">
        <v>2024</v>
      </c>
      <c r="L1589" t="s">
        <v>37</v>
      </c>
      <c r="M1589">
        <v>28.25</v>
      </c>
      <c r="N1589" t="s">
        <v>4615</v>
      </c>
      <c r="O1589">
        <v>44.025799999999997</v>
      </c>
      <c r="P1589" t="s">
        <v>12</v>
      </c>
    </row>
    <row r="1590" spans="1:16" hidden="1" x14ac:dyDescent="0.25">
      <c r="A1590" t="s">
        <v>39</v>
      </c>
      <c r="B1590" t="s">
        <v>38</v>
      </c>
      <c r="C1590" t="s">
        <v>472</v>
      </c>
      <c r="D1590" t="s">
        <v>67</v>
      </c>
      <c r="E1590" t="s">
        <v>68</v>
      </c>
      <c r="F1590" t="s">
        <v>202</v>
      </c>
      <c r="G1590">
        <v>143901</v>
      </c>
      <c r="H1590" s="9">
        <v>1</v>
      </c>
      <c r="I1590" s="1">
        <v>45391</v>
      </c>
      <c r="J1590">
        <v>4</v>
      </c>
      <c r="K1590">
        <v>2024</v>
      </c>
      <c r="L1590" t="s">
        <v>37</v>
      </c>
      <c r="M1590">
        <v>28.25</v>
      </c>
      <c r="N1590" t="s">
        <v>4615</v>
      </c>
      <c r="O1590">
        <v>44.025799999999997</v>
      </c>
      <c r="P1590" t="s">
        <v>12</v>
      </c>
    </row>
    <row r="1591" spans="1:16" hidden="1" x14ac:dyDescent="0.25">
      <c r="A1591" t="s">
        <v>39</v>
      </c>
      <c r="B1591" t="s">
        <v>38</v>
      </c>
      <c r="C1591" t="s">
        <v>478</v>
      </c>
      <c r="D1591" t="s">
        <v>35</v>
      </c>
      <c r="E1591" t="s">
        <v>36</v>
      </c>
      <c r="F1591" t="s">
        <v>202</v>
      </c>
      <c r="G1591">
        <v>143900</v>
      </c>
      <c r="H1591" s="9">
        <v>1</v>
      </c>
      <c r="I1591" s="1">
        <v>45391</v>
      </c>
      <c r="J1591">
        <v>4</v>
      </c>
      <c r="K1591">
        <v>2024</v>
      </c>
      <c r="L1591" t="s">
        <v>37</v>
      </c>
      <c r="M1591">
        <v>28.25</v>
      </c>
      <c r="N1591" t="s">
        <v>4615</v>
      </c>
      <c r="O1591">
        <v>44.025799999999997</v>
      </c>
      <c r="P1591" t="s">
        <v>12</v>
      </c>
    </row>
    <row r="1592" spans="1:16" hidden="1" x14ac:dyDescent="0.25">
      <c r="A1592" t="s">
        <v>39</v>
      </c>
      <c r="B1592" t="s">
        <v>38</v>
      </c>
      <c r="C1592" t="s">
        <v>471</v>
      </c>
      <c r="D1592" t="s">
        <v>48</v>
      </c>
      <c r="E1592" t="s">
        <v>49</v>
      </c>
      <c r="F1592" t="s">
        <v>202</v>
      </c>
      <c r="G1592">
        <v>143898</v>
      </c>
      <c r="H1592" s="9">
        <v>1</v>
      </c>
      <c r="I1592" s="1">
        <v>45391</v>
      </c>
      <c r="J1592">
        <v>4</v>
      </c>
      <c r="K1592">
        <v>2024</v>
      </c>
      <c r="L1592" t="s">
        <v>37</v>
      </c>
      <c r="M1592">
        <v>28.25</v>
      </c>
      <c r="N1592" t="s">
        <v>4615</v>
      </c>
      <c r="O1592">
        <v>44.025799999999997</v>
      </c>
      <c r="P1592" t="s">
        <v>12</v>
      </c>
    </row>
    <row r="1593" spans="1:16" hidden="1" x14ac:dyDescent="0.25">
      <c r="A1593" t="s">
        <v>17</v>
      </c>
      <c r="B1593" t="s">
        <v>202</v>
      </c>
      <c r="C1593" t="s">
        <v>564</v>
      </c>
      <c r="D1593" t="s">
        <v>207</v>
      </c>
      <c r="E1593" t="s">
        <v>208</v>
      </c>
      <c r="F1593" t="s">
        <v>202</v>
      </c>
      <c r="G1593">
        <v>143879</v>
      </c>
      <c r="H1593" s="9">
        <v>30</v>
      </c>
      <c r="I1593" s="1">
        <v>45412</v>
      </c>
      <c r="J1593">
        <v>4</v>
      </c>
      <c r="K1593">
        <v>2024</v>
      </c>
      <c r="L1593" t="s">
        <v>15</v>
      </c>
      <c r="M1593">
        <v>12.5</v>
      </c>
      <c r="N1593" t="s">
        <v>4619</v>
      </c>
      <c r="O1593">
        <v>19.480399999999999</v>
      </c>
      <c r="P1593" t="s">
        <v>12</v>
      </c>
    </row>
    <row r="1594" spans="1:16" hidden="1" x14ac:dyDescent="0.25">
      <c r="A1594" t="s">
        <v>17</v>
      </c>
      <c r="B1594" t="s">
        <v>199</v>
      </c>
      <c r="C1594" t="s">
        <v>542</v>
      </c>
      <c r="D1594" t="s">
        <v>197</v>
      </c>
      <c r="E1594" t="s">
        <v>198</v>
      </c>
      <c r="F1594" t="s">
        <v>202</v>
      </c>
      <c r="G1594">
        <v>143879</v>
      </c>
      <c r="H1594" s="9">
        <v>20</v>
      </c>
      <c r="I1594" s="1">
        <v>45412</v>
      </c>
      <c r="J1594">
        <v>4</v>
      </c>
      <c r="K1594">
        <v>2024</v>
      </c>
      <c r="L1594" t="s">
        <v>15</v>
      </c>
      <c r="M1594">
        <v>7.5</v>
      </c>
      <c r="O1594">
        <v>11.6883</v>
      </c>
      <c r="P1594" t="s">
        <v>12</v>
      </c>
    </row>
    <row r="1595" spans="1:16" hidden="1" x14ac:dyDescent="0.25">
      <c r="A1595" t="s">
        <v>17</v>
      </c>
      <c r="B1595" t="s">
        <v>202</v>
      </c>
      <c r="C1595" t="s">
        <v>440</v>
      </c>
      <c r="D1595" t="s">
        <v>228</v>
      </c>
      <c r="E1595" t="s">
        <v>229</v>
      </c>
      <c r="F1595" t="s">
        <v>202</v>
      </c>
      <c r="G1595">
        <v>143879</v>
      </c>
      <c r="H1595" s="9">
        <v>30</v>
      </c>
      <c r="I1595" s="1">
        <v>45412</v>
      </c>
      <c r="J1595">
        <v>4</v>
      </c>
      <c r="K1595">
        <v>2024</v>
      </c>
      <c r="L1595" t="s">
        <v>15</v>
      </c>
      <c r="M1595">
        <v>38</v>
      </c>
      <c r="N1595" t="s">
        <v>4619</v>
      </c>
      <c r="O1595">
        <v>59.220599999999997</v>
      </c>
      <c r="P1595" t="s">
        <v>12</v>
      </c>
    </row>
    <row r="1596" spans="1:16" hidden="1" x14ac:dyDescent="0.25">
      <c r="A1596" t="s">
        <v>17</v>
      </c>
      <c r="B1596" t="s">
        <v>202</v>
      </c>
      <c r="C1596" t="s">
        <v>518</v>
      </c>
      <c r="D1596" t="s">
        <v>218</v>
      </c>
      <c r="E1596" t="s">
        <v>219</v>
      </c>
      <c r="F1596" t="s">
        <v>202</v>
      </c>
      <c r="G1596">
        <v>143879</v>
      </c>
      <c r="H1596" s="9">
        <v>20</v>
      </c>
      <c r="I1596" s="1">
        <v>45412</v>
      </c>
      <c r="J1596">
        <v>4</v>
      </c>
      <c r="K1596">
        <v>2024</v>
      </c>
      <c r="L1596" t="s">
        <v>15</v>
      </c>
      <c r="M1596">
        <v>31</v>
      </c>
      <c r="N1596" t="s">
        <v>4619</v>
      </c>
      <c r="O1596">
        <v>48.311500000000002</v>
      </c>
      <c r="P1596" t="s">
        <v>12</v>
      </c>
    </row>
    <row r="1597" spans="1:16" hidden="1" x14ac:dyDescent="0.25">
      <c r="A1597" t="s">
        <v>17</v>
      </c>
      <c r="B1597" t="s">
        <v>16</v>
      </c>
      <c r="C1597" t="s">
        <v>569</v>
      </c>
      <c r="D1597" t="s">
        <v>421</v>
      </c>
      <c r="E1597" t="s">
        <v>422</v>
      </c>
      <c r="F1597" t="s">
        <v>202</v>
      </c>
      <c r="G1597">
        <v>143879</v>
      </c>
      <c r="H1597" s="9">
        <v>1</v>
      </c>
      <c r="I1597" s="1">
        <v>45412</v>
      </c>
      <c r="J1597">
        <v>4</v>
      </c>
      <c r="K1597">
        <v>2024</v>
      </c>
      <c r="L1597" t="s">
        <v>15</v>
      </c>
      <c r="M1597">
        <v>15</v>
      </c>
      <c r="N1597" t="s">
        <v>4619</v>
      </c>
      <c r="O1597">
        <v>23.3765</v>
      </c>
      <c r="P1597" t="s">
        <v>12</v>
      </c>
    </row>
    <row r="1598" spans="1:16" hidden="1" x14ac:dyDescent="0.25">
      <c r="A1598" t="s">
        <v>17</v>
      </c>
      <c r="B1598" t="s">
        <v>26</v>
      </c>
      <c r="C1598" t="s">
        <v>514</v>
      </c>
      <c r="D1598" t="s">
        <v>290</v>
      </c>
      <c r="E1598" t="s">
        <v>291</v>
      </c>
      <c r="F1598" t="s">
        <v>202</v>
      </c>
      <c r="G1598">
        <v>143879</v>
      </c>
      <c r="H1598" s="9">
        <v>10</v>
      </c>
      <c r="I1598" s="1">
        <v>45412</v>
      </c>
      <c r="J1598">
        <v>4</v>
      </c>
      <c r="K1598">
        <v>2024</v>
      </c>
      <c r="L1598" t="s">
        <v>15</v>
      </c>
      <c r="M1598">
        <v>18.5</v>
      </c>
      <c r="N1598" t="s">
        <v>4619</v>
      </c>
      <c r="O1598">
        <v>28.831099999999999</v>
      </c>
      <c r="P1598" t="s">
        <v>12</v>
      </c>
    </row>
    <row r="1599" spans="1:16" hidden="1" x14ac:dyDescent="0.25">
      <c r="A1599" t="s">
        <v>17</v>
      </c>
      <c r="B1599" t="s">
        <v>103</v>
      </c>
      <c r="C1599" t="s">
        <v>539</v>
      </c>
      <c r="D1599" t="s">
        <v>193</v>
      </c>
      <c r="E1599" t="s">
        <v>194</v>
      </c>
      <c r="F1599" t="s">
        <v>202</v>
      </c>
      <c r="G1599">
        <v>143879</v>
      </c>
      <c r="H1599" s="9">
        <v>10</v>
      </c>
      <c r="I1599" s="1">
        <v>45412</v>
      </c>
      <c r="J1599">
        <v>4</v>
      </c>
      <c r="K1599">
        <v>2024</v>
      </c>
      <c r="L1599" t="s">
        <v>15</v>
      </c>
      <c r="M1599">
        <v>12</v>
      </c>
      <c r="N1599" t="s">
        <v>4619</v>
      </c>
      <c r="O1599">
        <v>18.7012</v>
      </c>
      <c r="P1599" t="s">
        <v>12</v>
      </c>
    </row>
    <row r="1600" spans="1:16" hidden="1" x14ac:dyDescent="0.25">
      <c r="A1600" t="s">
        <v>17</v>
      </c>
      <c r="B1600" t="s">
        <v>103</v>
      </c>
      <c r="C1600" t="s">
        <v>437</v>
      </c>
      <c r="D1600" t="s">
        <v>244</v>
      </c>
      <c r="E1600" t="s">
        <v>245</v>
      </c>
      <c r="F1600" t="s">
        <v>202</v>
      </c>
      <c r="G1600">
        <v>143879</v>
      </c>
      <c r="H1600" s="9">
        <v>30</v>
      </c>
      <c r="I1600" s="1">
        <v>45412</v>
      </c>
      <c r="J1600">
        <v>4</v>
      </c>
      <c r="K1600">
        <v>2024</v>
      </c>
      <c r="L1600" t="s">
        <v>15</v>
      </c>
      <c r="M1600">
        <v>19</v>
      </c>
      <c r="N1600" t="s">
        <v>4619</v>
      </c>
      <c r="O1600">
        <v>29.610299999999999</v>
      </c>
      <c r="P1600" t="s">
        <v>12</v>
      </c>
    </row>
    <row r="1601" spans="1:16" hidden="1" x14ac:dyDescent="0.25">
      <c r="A1601" t="s">
        <v>17</v>
      </c>
      <c r="B1601" t="s">
        <v>26</v>
      </c>
      <c r="C1601" t="s">
        <v>2787</v>
      </c>
      <c r="D1601" t="s">
        <v>1518</v>
      </c>
      <c r="E1601" t="s">
        <v>1519</v>
      </c>
      <c r="F1601" t="s">
        <v>202</v>
      </c>
      <c r="G1601">
        <v>143879</v>
      </c>
      <c r="H1601" s="9">
        <v>20</v>
      </c>
      <c r="I1601" s="1">
        <v>45412</v>
      </c>
      <c r="J1601">
        <v>4</v>
      </c>
      <c r="K1601">
        <v>2024</v>
      </c>
      <c r="L1601" t="s">
        <v>15</v>
      </c>
      <c r="M1601">
        <v>42</v>
      </c>
      <c r="N1601" t="s">
        <v>4619</v>
      </c>
      <c r="O1601">
        <v>65.454300000000003</v>
      </c>
      <c r="P1601" t="s">
        <v>12</v>
      </c>
    </row>
    <row r="1602" spans="1:16" hidden="1" x14ac:dyDescent="0.25">
      <c r="A1602" t="s">
        <v>17</v>
      </c>
      <c r="B1602" t="s">
        <v>103</v>
      </c>
      <c r="C1602" t="s">
        <v>2728</v>
      </c>
      <c r="D1602" t="s">
        <v>1441</v>
      </c>
      <c r="E1602" t="s">
        <v>1442</v>
      </c>
      <c r="F1602" t="s">
        <v>202</v>
      </c>
      <c r="G1602">
        <v>143879</v>
      </c>
      <c r="H1602" s="9">
        <v>5</v>
      </c>
      <c r="I1602" s="1">
        <v>45412</v>
      </c>
      <c r="J1602">
        <v>4</v>
      </c>
      <c r="K1602">
        <v>2024</v>
      </c>
      <c r="L1602" t="s">
        <v>15</v>
      </c>
      <c r="M1602">
        <v>45</v>
      </c>
      <c r="N1602" t="s">
        <v>4619</v>
      </c>
      <c r="O1602">
        <v>70.129599999999996</v>
      </c>
      <c r="P1602" t="s">
        <v>12</v>
      </c>
    </row>
    <row r="1603" spans="1:16" hidden="1" x14ac:dyDescent="0.25">
      <c r="A1603" t="s">
        <v>17</v>
      </c>
      <c r="B1603" t="s">
        <v>202</v>
      </c>
      <c r="C1603" t="s">
        <v>602</v>
      </c>
      <c r="D1603" t="s">
        <v>232</v>
      </c>
      <c r="E1603" t="s">
        <v>233</v>
      </c>
      <c r="F1603" t="s">
        <v>202</v>
      </c>
      <c r="G1603">
        <v>143879</v>
      </c>
      <c r="H1603" s="9">
        <v>50</v>
      </c>
      <c r="I1603" s="1">
        <v>45412</v>
      </c>
      <c r="J1603">
        <v>4</v>
      </c>
      <c r="K1603">
        <v>2024</v>
      </c>
      <c r="L1603" t="s">
        <v>15</v>
      </c>
      <c r="M1603">
        <v>18</v>
      </c>
      <c r="N1603" t="s">
        <v>4619</v>
      </c>
      <c r="O1603">
        <v>28.0518</v>
      </c>
      <c r="P1603" t="s">
        <v>12</v>
      </c>
    </row>
    <row r="1604" spans="1:16" hidden="1" x14ac:dyDescent="0.25">
      <c r="A1604" t="s">
        <v>17</v>
      </c>
      <c r="B1604" t="s">
        <v>202</v>
      </c>
      <c r="C1604" t="s">
        <v>436</v>
      </c>
      <c r="D1604" t="s">
        <v>303</v>
      </c>
      <c r="E1604" t="s">
        <v>201</v>
      </c>
      <c r="F1604" t="s">
        <v>202</v>
      </c>
      <c r="G1604">
        <v>143879</v>
      </c>
      <c r="H1604" s="9">
        <v>50</v>
      </c>
      <c r="I1604" s="1">
        <v>45412</v>
      </c>
      <c r="J1604">
        <v>4</v>
      </c>
      <c r="K1604">
        <v>2024</v>
      </c>
      <c r="L1604" t="s">
        <v>15</v>
      </c>
      <c r="M1604">
        <v>9</v>
      </c>
      <c r="N1604" t="s">
        <v>4619</v>
      </c>
      <c r="O1604">
        <v>14.0259</v>
      </c>
      <c r="P1604" t="s">
        <v>12</v>
      </c>
    </row>
    <row r="1605" spans="1:16" hidden="1" x14ac:dyDescent="0.25">
      <c r="A1605" t="s">
        <v>17</v>
      </c>
      <c r="B1605" t="s">
        <v>16</v>
      </c>
      <c r="C1605" t="s">
        <v>577</v>
      </c>
      <c r="D1605" t="s">
        <v>278</v>
      </c>
      <c r="E1605" t="s">
        <v>279</v>
      </c>
      <c r="F1605" t="s">
        <v>202</v>
      </c>
      <c r="G1605">
        <v>143879</v>
      </c>
      <c r="H1605" s="9">
        <v>20</v>
      </c>
      <c r="I1605" s="1">
        <v>45412</v>
      </c>
      <c r="J1605">
        <v>4</v>
      </c>
      <c r="K1605">
        <v>2024</v>
      </c>
      <c r="L1605" t="s">
        <v>15</v>
      </c>
      <c r="M1605">
        <v>125.5</v>
      </c>
      <c r="N1605" t="s">
        <v>4619</v>
      </c>
      <c r="O1605">
        <v>195.58369999999999</v>
      </c>
      <c r="P1605" t="s">
        <v>12</v>
      </c>
    </row>
    <row r="1606" spans="1:16" hidden="1" x14ac:dyDescent="0.25">
      <c r="A1606" t="s">
        <v>17</v>
      </c>
      <c r="B1606" t="s">
        <v>16</v>
      </c>
      <c r="C1606" t="s">
        <v>578</v>
      </c>
      <c r="D1606" t="s">
        <v>280</v>
      </c>
      <c r="E1606" t="s">
        <v>281</v>
      </c>
      <c r="F1606" t="s">
        <v>202</v>
      </c>
      <c r="G1606">
        <v>143879</v>
      </c>
      <c r="H1606" s="9">
        <v>20</v>
      </c>
      <c r="I1606" s="1">
        <v>45412</v>
      </c>
      <c r="J1606">
        <v>4</v>
      </c>
      <c r="K1606">
        <v>2024</v>
      </c>
      <c r="L1606" t="s">
        <v>15</v>
      </c>
      <c r="M1606">
        <v>124</v>
      </c>
      <c r="N1606" t="s">
        <v>4619</v>
      </c>
      <c r="O1606">
        <v>193.24610000000001</v>
      </c>
      <c r="P1606" t="s">
        <v>12</v>
      </c>
    </row>
    <row r="1607" spans="1:16" hidden="1" x14ac:dyDescent="0.25">
      <c r="A1607" t="s">
        <v>17</v>
      </c>
      <c r="B1607" t="s">
        <v>16</v>
      </c>
      <c r="C1607" t="s">
        <v>579</v>
      </c>
      <c r="D1607" t="s">
        <v>282</v>
      </c>
      <c r="E1607" t="s">
        <v>283</v>
      </c>
      <c r="F1607" t="s">
        <v>202</v>
      </c>
      <c r="G1607">
        <v>143879</v>
      </c>
      <c r="H1607" s="9">
        <v>5</v>
      </c>
      <c r="I1607" s="1">
        <v>45412</v>
      </c>
      <c r="J1607">
        <v>4</v>
      </c>
      <c r="K1607">
        <v>2024</v>
      </c>
      <c r="L1607" t="s">
        <v>15</v>
      </c>
      <c r="M1607">
        <v>132.1</v>
      </c>
      <c r="N1607" t="s">
        <v>4619</v>
      </c>
      <c r="O1607">
        <v>205.86940000000001</v>
      </c>
      <c r="P1607" t="s">
        <v>12</v>
      </c>
    </row>
    <row r="1608" spans="1:16" hidden="1" x14ac:dyDescent="0.25">
      <c r="A1608" t="s">
        <v>17</v>
      </c>
      <c r="B1608" t="s">
        <v>16</v>
      </c>
      <c r="C1608" t="s">
        <v>580</v>
      </c>
      <c r="D1608" t="s">
        <v>284</v>
      </c>
      <c r="E1608" t="s">
        <v>285</v>
      </c>
      <c r="F1608" t="s">
        <v>202</v>
      </c>
      <c r="G1608">
        <v>143879</v>
      </c>
      <c r="H1608" s="9">
        <v>5</v>
      </c>
      <c r="I1608" s="1">
        <v>45412</v>
      </c>
      <c r="J1608">
        <v>4</v>
      </c>
      <c r="K1608">
        <v>2024</v>
      </c>
      <c r="L1608" t="s">
        <v>15</v>
      </c>
      <c r="M1608">
        <v>132</v>
      </c>
      <c r="N1608" t="s">
        <v>4619</v>
      </c>
      <c r="O1608">
        <v>205.71350000000001</v>
      </c>
      <c r="P1608" t="s">
        <v>12</v>
      </c>
    </row>
    <row r="1609" spans="1:16" hidden="1" x14ac:dyDescent="0.25">
      <c r="A1609" t="s">
        <v>17</v>
      </c>
      <c r="B1609" t="s">
        <v>26</v>
      </c>
      <c r="C1609" t="s">
        <v>2820</v>
      </c>
      <c r="D1609" t="s">
        <v>1632</v>
      </c>
      <c r="E1609" t="s">
        <v>1633</v>
      </c>
      <c r="F1609" t="s">
        <v>202</v>
      </c>
      <c r="G1609">
        <v>143879</v>
      </c>
      <c r="H1609" s="9">
        <v>30</v>
      </c>
      <c r="I1609" s="1">
        <v>45412</v>
      </c>
      <c r="J1609">
        <v>4</v>
      </c>
      <c r="K1609">
        <v>2024</v>
      </c>
      <c r="L1609" t="s">
        <v>15</v>
      </c>
      <c r="M1609">
        <v>1</v>
      </c>
      <c r="N1609" t="s">
        <v>4619</v>
      </c>
      <c r="O1609">
        <v>1.5584</v>
      </c>
      <c r="P1609" t="s">
        <v>12</v>
      </c>
    </row>
    <row r="1610" spans="1:16" hidden="1" x14ac:dyDescent="0.25">
      <c r="A1610" t="s">
        <v>17</v>
      </c>
      <c r="B1610" t="s">
        <v>202</v>
      </c>
      <c r="C1610" t="s">
        <v>603</v>
      </c>
      <c r="D1610" t="s">
        <v>390</v>
      </c>
      <c r="E1610" t="s">
        <v>391</v>
      </c>
      <c r="F1610" t="s">
        <v>202</v>
      </c>
      <c r="G1610">
        <v>143879</v>
      </c>
      <c r="H1610" s="9">
        <v>20</v>
      </c>
      <c r="I1610" s="1">
        <v>45412</v>
      </c>
      <c r="J1610">
        <v>4</v>
      </c>
      <c r="K1610">
        <v>2024</v>
      </c>
      <c r="L1610" t="s">
        <v>15</v>
      </c>
      <c r="M1610">
        <v>29.5</v>
      </c>
      <c r="N1610" t="s">
        <v>4619</v>
      </c>
      <c r="O1610">
        <v>45.9739</v>
      </c>
      <c r="P1610" t="s">
        <v>12</v>
      </c>
    </row>
    <row r="1611" spans="1:16" hidden="1" x14ac:dyDescent="0.25">
      <c r="A1611" t="s">
        <v>17</v>
      </c>
      <c r="B1611" t="s">
        <v>16</v>
      </c>
      <c r="C1611" t="s">
        <v>521</v>
      </c>
      <c r="D1611" t="s">
        <v>340</v>
      </c>
      <c r="E1611" t="s">
        <v>341</v>
      </c>
      <c r="F1611" t="s">
        <v>202</v>
      </c>
      <c r="G1611">
        <v>143879</v>
      </c>
      <c r="H1611" s="9">
        <v>300</v>
      </c>
      <c r="I1611" s="1">
        <v>45412</v>
      </c>
      <c r="J1611">
        <v>4</v>
      </c>
      <c r="K1611">
        <v>2024</v>
      </c>
      <c r="L1611" t="s">
        <v>15</v>
      </c>
      <c r="M1611">
        <v>25.5</v>
      </c>
      <c r="N1611" t="s">
        <v>4619</v>
      </c>
      <c r="O1611">
        <v>39.740099999999998</v>
      </c>
      <c r="P1611" t="s">
        <v>12</v>
      </c>
    </row>
    <row r="1612" spans="1:16" hidden="1" x14ac:dyDescent="0.25">
      <c r="A1612" t="s">
        <v>17</v>
      </c>
      <c r="B1612" t="s">
        <v>16</v>
      </c>
      <c r="C1612" t="s">
        <v>3644</v>
      </c>
      <c r="D1612" t="s">
        <v>1752</v>
      </c>
      <c r="E1612" t="s">
        <v>1753</v>
      </c>
      <c r="F1612" t="s">
        <v>202</v>
      </c>
      <c r="G1612">
        <v>143879</v>
      </c>
      <c r="H1612" s="9">
        <v>30</v>
      </c>
      <c r="I1612" s="1">
        <v>45412</v>
      </c>
      <c r="J1612">
        <v>4</v>
      </c>
      <c r="K1612">
        <v>2024</v>
      </c>
      <c r="L1612" t="s">
        <v>15</v>
      </c>
      <c r="M1612">
        <v>25.5</v>
      </c>
      <c r="N1612" t="s">
        <v>4619</v>
      </c>
      <c r="O1612">
        <v>39.740099999999998</v>
      </c>
      <c r="P1612" t="s">
        <v>12</v>
      </c>
    </row>
    <row r="1613" spans="1:16" hidden="1" x14ac:dyDescent="0.25">
      <c r="A1613" t="s">
        <v>17</v>
      </c>
      <c r="B1613" t="s">
        <v>202</v>
      </c>
      <c r="C1613" t="s">
        <v>522</v>
      </c>
      <c r="D1613" t="s">
        <v>342</v>
      </c>
      <c r="E1613" t="s">
        <v>343</v>
      </c>
      <c r="F1613" t="s">
        <v>202</v>
      </c>
      <c r="G1613">
        <v>143879</v>
      </c>
      <c r="H1613" s="9">
        <v>200</v>
      </c>
      <c r="I1613" s="1">
        <v>45412</v>
      </c>
      <c r="J1613">
        <v>4</v>
      </c>
      <c r="K1613">
        <v>2024</v>
      </c>
      <c r="L1613" t="s">
        <v>15</v>
      </c>
      <c r="M1613">
        <v>10.5</v>
      </c>
      <c r="N1613" t="s">
        <v>4619</v>
      </c>
      <c r="O1613">
        <v>16.363600000000002</v>
      </c>
      <c r="P1613" t="s">
        <v>12</v>
      </c>
    </row>
    <row r="1614" spans="1:16" hidden="1" x14ac:dyDescent="0.25">
      <c r="A1614" t="s">
        <v>17</v>
      </c>
      <c r="B1614" t="s">
        <v>199</v>
      </c>
      <c r="C1614" t="s">
        <v>523</v>
      </c>
      <c r="D1614" t="s">
        <v>338</v>
      </c>
      <c r="E1614" t="s">
        <v>339</v>
      </c>
      <c r="F1614" t="s">
        <v>202</v>
      </c>
      <c r="G1614">
        <v>143879</v>
      </c>
      <c r="H1614" s="9">
        <v>30</v>
      </c>
      <c r="I1614" s="1">
        <v>45412</v>
      </c>
      <c r="J1614">
        <v>4</v>
      </c>
      <c r="K1614">
        <v>2024</v>
      </c>
      <c r="L1614" t="s">
        <v>15</v>
      </c>
      <c r="M1614">
        <v>8.5</v>
      </c>
      <c r="N1614" t="s">
        <v>4619</v>
      </c>
      <c r="O1614">
        <v>13.246700000000001</v>
      </c>
      <c r="P1614" t="s">
        <v>12</v>
      </c>
    </row>
    <row r="1615" spans="1:16" hidden="1" x14ac:dyDescent="0.25">
      <c r="A1615" t="s">
        <v>17</v>
      </c>
      <c r="B1615" t="s">
        <v>202</v>
      </c>
      <c r="C1615" t="s">
        <v>524</v>
      </c>
      <c r="D1615" t="s">
        <v>332</v>
      </c>
      <c r="E1615" t="s">
        <v>333</v>
      </c>
      <c r="F1615" t="s">
        <v>202</v>
      </c>
      <c r="G1615">
        <v>143879</v>
      </c>
      <c r="H1615" s="9">
        <v>80</v>
      </c>
      <c r="I1615" s="1">
        <v>45412</v>
      </c>
      <c r="J1615">
        <v>4</v>
      </c>
      <c r="K1615">
        <v>2024</v>
      </c>
      <c r="L1615" t="s">
        <v>15</v>
      </c>
      <c r="M1615">
        <v>20</v>
      </c>
      <c r="N1615" t="s">
        <v>4619</v>
      </c>
      <c r="O1615">
        <v>31.168700000000001</v>
      </c>
      <c r="P1615" t="s">
        <v>12</v>
      </c>
    </row>
    <row r="1616" spans="1:16" hidden="1" x14ac:dyDescent="0.25">
      <c r="A1616" t="s">
        <v>17</v>
      </c>
      <c r="B1616" t="s">
        <v>199</v>
      </c>
      <c r="C1616" t="s">
        <v>525</v>
      </c>
      <c r="D1616" t="s">
        <v>334</v>
      </c>
      <c r="E1616" t="s">
        <v>335</v>
      </c>
      <c r="F1616" t="s">
        <v>202</v>
      </c>
      <c r="G1616">
        <v>143879</v>
      </c>
      <c r="H1616" s="9">
        <v>150</v>
      </c>
      <c r="I1616" s="1">
        <v>45412</v>
      </c>
      <c r="J1616">
        <v>4</v>
      </c>
      <c r="K1616">
        <v>2024</v>
      </c>
      <c r="L1616" t="s">
        <v>15</v>
      </c>
      <c r="M1616">
        <v>18.5</v>
      </c>
      <c r="N1616" t="s">
        <v>4619</v>
      </c>
      <c r="O1616">
        <v>28.831099999999999</v>
      </c>
      <c r="P1616" t="s">
        <v>12</v>
      </c>
    </row>
    <row r="1617" spans="1:16" hidden="1" x14ac:dyDescent="0.25">
      <c r="A1617" t="s">
        <v>17</v>
      </c>
      <c r="B1617" t="s">
        <v>199</v>
      </c>
      <c r="C1617" t="s">
        <v>567</v>
      </c>
      <c r="D1617" t="s">
        <v>364</v>
      </c>
      <c r="E1617" t="s">
        <v>365</v>
      </c>
      <c r="F1617" t="s">
        <v>202</v>
      </c>
      <c r="G1617">
        <v>143879</v>
      </c>
      <c r="H1617" s="9">
        <v>30</v>
      </c>
      <c r="I1617" s="1">
        <v>45412</v>
      </c>
      <c r="J1617">
        <v>4</v>
      </c>
      <c r="K1617">
        <v>2024</v>
      </c>
      <c r="L1617" t="s">
        <v>15</v>
      </c>
      <c r="M1617">
        <v>9</v>
      </c>
      <c r="N1617" t="s">
        <v>4619</v>
      </c>
      <c r="O1617">
        <v>14.0259</v>
      </c>
      <c r="P1617" t="s">
        <v>12</v>
      </c>
    </row>
    <row r="1618" spans="1:16" hidden="1" x14ac:dyDescent="0.25">
      <c r="A1618" t="s">
        <v>17</v>
      </c>
      <c r="B1618" t="s">
        <v>199</v>
      </c>
      <c r="C1618" t="s">
        <v>2872</v>
      </c>
      <c r="D1618" t="s">
        <v>1728</v>
      </c>
      <c r="E1618" t="s">
        <v>1729</v>
      </c>
      <c r="F1618" t="s">
        <v>202</v>
      </c>
      <c r="G1618">
        <v>143879</v>
      </c>
      <c r="H1618" s="9">
        <v>150</v>
      </c>
      <c r="I1618" s="1">
        <v>45412</v>
      </c>
      <c r="J1618">
        <v>4</v>
      </c>
      <c r="K1618">
        <v>2024</v>
      </c>
      <c r="L1618" t="s">
        <v>15</v>
      </c>
      <c r="M1618">
        <v>6.5</v>
      </c>
      <c r="N1618" t="s">
        <v>4619</v>
      </c>
      <c r="O1618">
        <v>10.129799999999999</v>
      </c>
      <c r="P1618" t="s">
        <v>12</v>
      </c>
    </row>
    <row r="1619" spans="1:16" hidden="1" x14ac:dyDescent="0.25">
      <c r="A1619" t="s">
        <v>17</v>
      </c>
      <c r="B1619" t="s">
        <v>202</v>
      </c>
      <c r="C1619" t="s">
        <v>584</v>
      </c>
      <c r="D1619" t="s">
        <v>270</v>
      </c>
      <c r="E1619" t="s">
        <v>271</v>
      </c>
      <c r="F1619" t="s">
        <v>202</v>
      </c>
      <c r="G1619">
        <v>143879</v>
      </c>
      <c r="H1619" s="9">
        <v>20</v>
      </c>
      <c r="I1619" s="1">
        <v>45412</v>
      </c>
      <c r="J1619">
        <v>4</v>
      </c>
      <c r="K1619">
        <v>2024</v>
      </c>
      <c r="L1619" t="s">
        <v>15</v>
      </c>
      <c r="M1619">
        <v>28</v>
      </c>
      <c r="N1619" t="s">
        <v>4619</v>
      </c>
      <c r="O1619">
        <v>43.636200000000002</v>
      </c>
      <c r="P1619" t="s">
        <v>12</v>
      </c>
    </row>
    <row r="1620" spans="1:16" hidden="1" x14ac:dyDescent="0.25">
      <c r="A1620" t="s">
        <v>17</v>
      </c>
      <c r="B1620" t="s">
        <v>16</v>
      </c>
      <c r="C1620" t="s">
        <v>2975</v>
      </c>
      <c r="D1620" t="s">
        <v>1642</v>
      </c>
      <c r="E1620" t="s">
        <v>1643</v>
      </c>
      <c r="F1620" t="s">
        <v>202</v>
      </c>
      <c r="G1620">
        <v>143879</v>
      </c>
      <c r="H1620" s="9">
        <v>130</v>
      </c>
      <c r="I1620" s="1">
        <v>45412</v>
      </c>
      <c r="J1620">
        <v>4</v>
      </c>
      <c r="K1620">
        <v>2024</v>
      </c>
      <c r="L1620" t="s">
        <v>15</v>
      </c>
      <c r="M1620">
        <v>32.950000000000003</v>
      </c>
      <c r="N1620" t="s">
        <v>4619</v>
      </c>
      <c r="O1620">
        <v>51.350499999999997</v>
      </c>
      <c r="P1620" t="s">
        <v>12</v>
      </c>
    </row>
    <row r="1621" spans="1:16" hidden="1" x14ac:dyDescent="0.25">
      <c r="A1621" t="s">
        <v>17</v>
      </c>
      <c r="B1621" t="s">
        <v>16</v>
      </c>
      <c r="C1621" t="s">
        <v>3056</v>
      </c>
      <c r="D1621" t="s">
        <v>1639</v>
      </c>
      <c r="E1621" t="s">
        <v>1640</v>
      </c>
      <c r="F1621" t="s">
        <v>202</v>
      </c>
      <c r="G1621">
        <v>143879</v>
      </c>
      <c r="H1621" s="9">
        <v>5</v>
      </c>
      <c r="I1621" s="1">
        <v>45412</v>
      </c>
      <c r="J1621">
        <v>4</v>
      </c>
      <c r="K1621">
        <v>2024</v>
      </c>
      <c r="L1621" t="s">
        <v>15</v>
      </c>
      <c r="M1621">
        <v>34.799999999999997</v>
      </c>
      <c r="N1621" t="s">
        <v>4619</v>
      </c>
      <c r="O1621">
        <v>54.233600000000003</v>
      </c>
      <c r="P1621" t="s">
        <v>12</v>
      </c>
    </row>
    <row r="1622" spans="1:16" hidden="1" x14ac:dyDescent="0.25">
      <c r="A1622" t="s">
        <v>17</v>
      </c>
      <c r="B1622" t="s">
        <v>112</v>
      </c>
      <c r="C1622" t="s">
        <v>4582</v>
      </c>
      <c r="D1622" t="s">
        <v>4583</v>
      </c>
      <c r="E1622" t="s">
        <v>4584</v>
      </c>
      <c r="F1622" t="s">
        <v>202</v>
      </c>
      <c r="G1622">
        <v>143879</v>
      </c>
      <c r="H1622" s="9">
        <v>20</v>
      </c>
      <c r="I1622" s="1">
        <v>45412</v>
      </c>
      <c r="J1622">
        <v>4</v>
      </c>
      <c r="K1622">
        <v>2024</v>
      </c>
      <c r="L1622" t="s">
        <v>15</v>
      </c>
      <c r="M1622">
        <v>19.36</v>
      </c>
      <c r="N1622" t="s">
        <v>4619</v>
      </c>
      <c r="O1622">
        <v>30.171299999999999</v>
      </c>
      <c r="P1622" t="s">
        <v>12</v>
      </c>
    </row>
    <row r="1623" spans="1:16" hidden="1" x14ac:dyDescent="0.25">
      <c r="A1623" t="s">
        <v>17</v>
      </c>
      <c r="B1623" t="s">
        <v>199</v>
      </c>
      <c r="C1623" t="s">
        <v>566</v>
      </c>
      <c r="D1623" t="s">
        <v>388</v>
      </c>
      <c r="E1623" t="s">
        <v>389</v>
      </c>
      <c r="F1623" t="s">
        <v>202</v>
      </c>
      <c r="G1623">
        <v>143879</v>
      </c>
      <c r="H1623" s="9">
        <v>200</v>
      </c>
      <c r="I1623" s="1">
        <v>45412</v>
      </c>
      <c r="J1623">
        <v>4</v>
      </c>
      <c r="K1623">
        <v>2024</v>
      </c>
      <c r="L1623" t="s">
        <v>15</v>
      </c>
      <c r="M1623">
        <v>18</v>
      </c>
      <c r="N1623" t="s">
        <v>4619</v>
      </c>
      <c r="O1623">
        <v>28.0518</v>
      </c>
      <c r="P1623" t="s">
        <v>12</v>
      </c>
    </row>
    <row r="1624" spans="1:16" hidden="1" x14ac:dyDescent="0.25">
      <c r="A1624" t="s">
        <v>17</v>
      </c>
      <c r="B1624" t="s">
        <v>199</v>
      </c>
      <c r="C1624" t="s">
        <v>519</v>
      </c>
      <c r="D1624" t="s">
        <v>254</v>
      </c>
      <c r="E1624" t="s">
        <v>255</v>
      </c>
      <c r="F1624" t="s">
        <v>202</v>
      </c>
      <c r="G1624">
        <v>143879</v>
      </c>
      <c r="H1624" s="9">
        <v>100</v>
      </c>
      <c r="I1624" s="1">
        <v>45412</v>
      </c>
      <c r="J1624">
        <v>4</v>
      </c>
      <c r="K1624">
        <v>2024</v>
      </c>
      <c r="L1624" t="s">
        <v>15</v>
      </c>
      <c r="M1624">
        <v>8.5</v>
      </c>
      <c r="N1624" t="s">
        <v>4619</v>
      </c>
      <c r="O1624">
        <v>13.246700000000001</v>
      </c>
      <c r="P1624" t="s">
        <v>12</v>
      </c>
    </row>
    <row r="1625" spans="1:16" hidden="1" x14ac:dyDescent="0.25">
      <c r="A1625" t="s">
        <v>17</v>
      </c>
      <c r="B1625" t="s">
        <v>199</v>
      </c>
      <c r="C1625" t="s">
        <v>582</v>
      </c>
      <c r="D1625" t="s">
        <v>320</v>
      </c>
      <c r="E1625" t="s">
        <v>321</v>
      </c>
      <c r="F1625" t="s">
        <v>202</v>
      </c>
      <c r="G1625">
        <v>143879</v>
      </c>
      <c r="H1625" s="9">
        <v>30</v>
      </c>
      <c r="I1625" s="1">
        <v>45412</v>
      </c>
      <c r="J1625">
        <v>4</v>
      </c>
      <c r="K1625">
        <v>2024</v>
      </c>
      <c r="L1625" t="s">
        <v>15</v>
      </c>
      <c r="M1625">
        <v>45</v>
      </c>
      <c r="N1625" t="s">
        <v>4619</v>
      </c>
      <c r="O1625">
        <v>70.129599999999996</v>
      </c>
      <c r="P1625" t="s">
        <v>12</v>
      </c>
    </row>
    <row r="1626" spans="1:16" hidden="1" x14ac:dyDescent="0.25">
      <c r="A1626" t="s">
        <v>192</v>
      </c>
      <c r="B1626" t="s">
        <v>16</v>
      </c>
      <c r="C1626" t="s">
        <v>4531</v>
      </c>
      <c r="D1626" t="s">
        <v>4532</v>
      </c>
      <c r="E1626" t="s">
        <v>5059</v>
      </c>
      <c r="F1626" t="s">
        <v>202</v>
      </c>
      <c r="G1626">
        <v>143879</v>
      </c>
      <c r="H1626" s="9">
        <v>45</v>
      </c>
      <c r="I1626" s="1">
        <v>45412</v>
      </c>
      <c r="J1626">
        <v>4</v>
      </c>
      <c r="K1626">
        <v>2024</v>
      </c>
      <c r="L1626" t="s">
        <v>15</v>
      </c>
      <c r="M1626">
        <v>20</v>
      </c>
      <c r="N1626" t="s">
        <v>4615</v>
      </c>
      <c r="O1626">
        <v>31.168700000000001</v>
      </c>
      <c r="P1626" t="s">
        <v>12</v>
      </c>
    </row>
    <row r="1627" spans="1:16" hidden="1" x14ac:dyDescent="0.25">
      <c r="A1627" t="s">
        <v>17</v>
      </c>
      <c r="B1627" t="s">
        <v>112</v>
      </c>
      <c r="C1627" t="s">
        <v>479</v>
      </c>
      <c r="D1627" t="s">
        <v>326</v>
      </c>
      <c r="E1627" t="s">
        <v>327</v>
      </c>
      <c r="F1627" t="s">
        <v>1638</v>
      </c>
      <c r="G1627">
        <v>143874</v>
      </c>
      <c r="H1627" s="9">
        <v>30</v>
      </c>
      <c r="I1627" s="1">
        <v>45412</v>
      </c>
      <c r="J1627">
        <v>4</v>
      </c>
      <c r="K1627">
        <v>2024</v>
      </c>
      <c r="L1627" t="s">
        <v>15</v>
      </c>
      <c r="M1627">
        <v>74.73</v>
      </c>
      <c r="N1627" t="s">
        <v>4616</v>
      </c>
      <c r="O1627">
        <v>116.4619</v>
      </c>
      <c r="P1627" t="s">
        <v>12</v>
      </c>
    </row>
    <row r="1628" spans="1:16" hidden="1" x14ac:dyDescent="0.25">
      <c r="A1628" t="s">
        <v>17</v>
      </c>
      <c r="B1628" t="s">
        <v>112</v>
      </c>
      <c r="C1628" t="s">
        <v>480</v>
      </c>
      <c r="D1628" t="s">
        <v>328</v>
      </c>
      <c r="E1628" t="s">
        <v>329</v>
      </c>
      <c r="F1628" t="s">
        <v>1638</v>
      </c>
      <c r="G1628">
        <v>143874</v>
      </c>
      <c r="H1628" s="9">
        <v>30</v>
      </c>
      <c r="I1628" s="1">
        <v>45412</v>
      </c>
      <c r="J1628">
        <v>4</v>
      </c>
      <c r="K1628">
        <v>2024</v>
      </c>
      <c r="L1628" t="s">
        <v>15</v>
      </c>
      <c r="M1628">
        <v>53.89</v>
      </c>
      <c r="N1628" t="s">
        <v>4616</v>
      </c>
      <c r="O1628">
        <v>83.984099999999998</v>
      </c>
      <c r="P1628" t="s">
        <v>12</v>
      </c>
    </row>
    <row r="1629" spans="1:16" hidden="1" x14ac:dyDescent="0.25">
      <c r="A1629" t="s">
        <v>17</v>
      </c>
      <c r="B1629" t="s">
        <v>112</v>
      </c>
      <c r="C1629" t="s">
        <v>457</v>
      </c>
      <c r="D1629" t="s">
        <v>256</v>
      </c>
      <c r="E1629" t="s">
        <v>257</v>
      </c>
      <c r="F1629" t="s">
        <v>1638</v>
      </c>
      <c r="G1629">
        <v>143874</v>
      </c>
      <c r="H1629" s="9">
        <v>100</v>
      </c>
      <c r="I1629" s="1">
        <v>45412</v>
      </c>
      <c r="J1629">
        <v>4</v>
      </c>
      <c r="K1629">
        <v>2024</v>
      </c>
      <c r="L1629" t="s">
        <v>15</v>
      </c>
      <c r="M1629">
        <v>74.5</v>
      </c>
      <c r="N1629" t="s">
        <v>4616</v>
      </c>
      <c r="O1629">
        <v>116.1035</v>
      </c>
      <c r="P1629" t="s">
        <v>12</v>
      </c>
    </row>
    <row r="1630" spans="1:16" hidden="1" x14ac:dyDescent="0.25">
      <c r="A1630" t="s">
        <v>17</v>
      </c>
      <c r="B1630" t="s">
        <v>112</v>
      </c>
      <c r="C1630" t="s">
        <v>458</v>
      </c>
      <c r="D1630" t="s">
        <v>258</v>
      </c>
      <c r="E1630" t="s">
        <v>259</v>
      </c>
      <c r="F1630" t="s">
        <v>1638</v>
      </c>
      <c r="G1630">
        <v>143874</v>
      </c>
      <c r="H1630" s="9">
        <v>100</v>
      </c>
      <c r="I1630" s="1">
        <v>45412</v>
      </c>
      <c r="J1630">
        <v>4</v>
      </c>
      <c r="K1630">
        <v>2024</v>
      </c>
      <c r="L1630" t="s">
        <v>15</v>
      </c>
      <c r="M1630">
        <v>85.49</v>
      </c>
      <c r="N1630" t="s">
        <v>4616</v>
      </c>
      <c r="O1630">
        <v>133.23070000000001</v>
      </c>
      <c r="P1630" t="s">
        <v>12</v>
      </c>
    </row>
    <row r="1631" spans="1:16" hidden="1" x14ac:dyDescent="0.25">
      <c r="A1631" t="s">
        <v>17</v>
      </c>
      <c r="B1631" t="s">
        <v>112</v>
      </c>
      <c r="C1631" t="s">
        <v>462</v>
      </c>
      <c r="D1631" t="s">
        <v>272</v>
      </c>
      <c r="E1631" t="s">
        <v>273</v>
      </c>
      <c r="F1631" t="s">
        <v>1672</v>
      </c>
      <c r="G1631">
        <v>143874</v>
      </c>
      <c r="H1631" s="9">
        <v>50</v>
      </c>
      <c r="I1631" s="1">
        <v>45412</v>
      </c>
      <c r="J1631">
        <v>4</v>
      </c>
      <c r="K1631">
        <v>2024</v>
      </c>
      <c r="L1631" t="s">
        <v>15</v>
      </c>
      <c r="M1631">
        <v>100.14</v>
      </c>
      <c r="N1631" t="s">
        <v>4616</v>
      </c>
      <c r="O1631">
        <v>156.06180000000001</v>
      </c>
      <c r="P1631" t="s">
        <v>12</v>
      </c>
    </row>
    <row r="1632" spans="1:16" hidden="1" x14ac:dyDescent="0.25">
      <c r="A1632" t="s">
        <v>17</v>
      </c>
      <c r="B1632" t="s">
        <v>112</v>
      </c>
      <c r="C1632" t="s">
        <v>463</v>
      </c>
      <c r="D1632" t="s">
        <v>274</v>
      </c>
      <c r="E1632" t="s">
        <v>275</v>
      </c>
      <c r="F1632" t="s">
        <v>1672</v>
      </c>
      <c r="G1632">
        <v>143874</v>
      </c>
      <c r="H1632" s="9">
        <v>50</v>
      </c>
      <c r="I1632" s="1">
        <v>45412</v>
      </c>
      <c r="J1632">
        <v>4</v>
      </c>
      <c r="K1632">
        <v>2024</v>
      </c>
      <c r="L1632" t="s">
        <v>15</v>
      </c>
      <c r="M1632">
        <v>58.37</v>
      </c>
      <c r="N1632" t="s">
        <v>4616</v>
      </c>
      <c r="O1632">
        <v>90.965900000000005</v>
      </c>
      <c r="P1632" t="s">
        <v>12</v>
      </c>
    </row>
    <row r="1633" spans="1:16" hidden="1" x14ac:dyDescent="0.25">
      <c r="A1633" t="s">
        <v>17</v>
      </c>
      <c r="B1633" t="s">
        <v>112</v>
      </c>
      <c r="C1633" t="s">
        <v>464</v>
      </c>
      <c r="D1633" t="s">
        <v>276</v>
      </c>
      <c r="E1633" t="s">
        <v>277</v>
      </c>
      <c r="F1633" t="s">
        <v>1672</v>
      </c>
      <c r="G1633">
        <v>143874</v>
      </c>
      <c r="H1633" s="9">
        <v>50</v>
      </c>
      <c r="I1633" s="1">
        <v>45412</v>
      </c>
      <c r="J1633">
        <v>4</v>
      </c>
      <c r="K1633">
        <v>2024</v>
      </c>
      <c r="L1633" t="s">
        <v>15</v>
      </c>
      <c r="M1633">
        <v>81.17</v>
      </c>
      <c r="N1633" t="s">
        <v>4616</v>
      </c>
      <c r="O1633">
        <v>126.4982</v>
      </c>
      <c r="P1633" t="s">
        <v>12</v>
      </c>
    </row>
    <row r="1634" spans="1:16" hidden="1" x14ac:dyDescent="0.25">
      <c r="A1634" t="s">
        <v>17</v>
      </c>
      <c r="B1634" t="s">
        <v>103</v>
      </c>
      <c r="C1634" t="s">
        <v>481</v>
      </c>
      <c r="D1634" t="s">
        <v>374</v>
      </c>
      <c r="E1634" t="s">
        <v>375</v>
      </c>
      <c r="F1634" t="s">
        <v>1603</v>
      </c>
      <c r="G1634">
        <v>143874</v>
      </c>
      <c r="H1634" s="9">
        <v>120</v>
      </c>
      <c r="I1634" s="1">
        <v>45412</v>
      </c>
      <c r="J1634">
        <v>4</v>
      </c>
      <c r="K1634">
        <v>2024</v>
      </c>
      <c r="L1634" t="s">
        <v>15</v>
      </c>
      <c r="M1634">
        <v>46.55</v>
      </c>
      <c r="N1634" t="s">
        <v>4616</v>
      </c>
      <c r="O1634">
        <v>72.545199999999994</v>
      </c>
      <c r="P1634" t="s">
        <v>12</v>
      </c>
    </row>
    <row r="1635" spans="1:16" hidden="1" x14ac:dyDescent="0.25">
      <c r="A1635" t="s">
        <v>17</v>
      </c>
      <c r="B1635" t="s">
        <v>103</v>
      </c>
      <c r="C1635" t="s">
        <v>459</v>
      </c>
      <c r="D1635" t="s">
        <v>378</v>
      </c>
      <c r="E1635" t="s">
        <v>379</v>
      </c>
      <c r="F1635" t="s">
        <v>1603</v>
      </c>
      <c r="G1635">
        <v>143874</v>
      </c>
      <c r="H1635" s="9">
        <v>20</v>
      </c>
      <c r="I1635" s="1">
        <v>45412</v>
      </c>
      <c r="J1635">
        <v>4</v>
      </c>
      <c r="K1635">
        <v>2024</v>
      </c>
      <c r="L1635" t="s">
        <v>15</v>
      </c>
      <c r="M1635">
        <v>25.78</v>
      </c>
      <c r="N1635" t="s">
        <v>4616</v>
      </c>
      <c r="O1635">
        <v>40.176499999999997</v>
      </c>
      <c r="P1635" t="s">
        <v>12</v>
      </c>
    </row>
    <row r="1636" spans="1:16" hidden="1" x14ac:dyDescent="0.25">
      <c r="A1636" t="s">
        <v>17</v>
      </c>
      <c r="B1636" t="s">
        <v>103</v>
      </c>
      <c r="C1636" t="s">
        <v>452</v>
      </c>
      <c r="D1636" t="s">
        <v>376</v>
      </c>
      <c r="E1636" t="s">
        <v>377</v>
      </c>
      <c r="F1636" t="s">
        <v>202</v>
      </c>
      <c r="G1636">
        <v>143874</v>
      </c>
      <c r="H1636" s="9">
        <v>80</v>
      </c>
      <c r="I1636" s="1">
        <v>45412</v>
      </c>
      <c r="J1636">
        <v>4</v>
      </c>
      <c r="K1636">
        <v>2024</v>
      </c>
      <c r="L1636" t="s">
        <v>15</v>
      </c>
      <c r="M1636">
        <v>34.36</v>
      </c>
      <c r="N1636" t="s">
        <v>4616</v>
      </c>
      <c r="O1636">
        <v>53.547899999999998</v>
      </c>
      <c r="P1636" t="s">
        <v>12</v>
      </c>
    </row>
    <row r="1637" spans="1:16" hidden="1" x14ac:dyDescent="0.25">
      <c r="A1637" t="s">
        <v>17</v>
      </c>
      <c r="B1637" t="s">
        <v>103</v>
      </c>
      <c r="C1637" t="s">
        <v>500</v>
      </c>
      <c r="D1637" t="s">
        <v>372</v>
      </c>
      <c r="E1637" t="s">
        <v>373</v>
      </c>
      <c r="F1637" t="s">
        <v>202</v>
      </c>
      <c r="G1637">
        <v>143874</v>
      </c>
      <c r="H1637" s="9">
        <v>80</v>
      </c>
      <c r="I1637" s="1">
        <v>45412</v>
      </c>
      <c r="J1637">
        <v>4</v>
      </c>
      <c r="K1637">
        <v>2024</v>
      </c>
      <c r="L1637" t="s">
        <v>15</v>
      </c>
      <c r="M1637">
        <v>51.18</v>
      </c>
      <c r="N1637" t="s">
        <v>4616</v>
      </c>
      <c r="O1637">
        <v>79.7607</v>
      </c>
      <c r="P1637" t="s">
        <v>12</v>
      </c>
    </row>
    <row r="1638" spans="1:16" hidden="1" x14ac:dyDescent="0.25">
      <c r="A1638" t="s">
        <v>17</v>
      </c>
      <c r="B1638" t="s">
        <v>103</v>
      </c>
      <c r="C1638" t="s">
        <v>511</v>
      </c>
      <c r="D1638" t="s">
        <v>310</v>
      </c>
      <c r="E1638" t="s">
        <v>311</v>
      </c>
      <c r="F1638" t="s">
        <v>202</v>
      </c>
      <c r="G1638">
        <v>143874</v>
      </c>
      <c r="H1638" s="9">
        <v>30</v>
      </c>
      <c r="I1638" s="1">
        <v>45412</v>
      </c>
      <c r="J1638">
        <v>4</v>
      </c>
      <c r="K1638">
        <v>2024</v>
      </c>
      <c r="L1638" t="s">
        <v>15</v>
      </c>
      <c r="M1638">
        <v>77.900000000000006</v>
      </c>
      <c r="N1638" t="s">
        <v>4616</v>
      </c>
      <c r="O1638">
        <v>121.40219999999999</v>
      </c>
      <c r="P1638" t="s">
        <v>12</v>
      </c>
    </row>
    <row r="1639" spans="1:16" hidden="1" x14ac:dyDescent="0.25">
      <c r="A1639" t="s">
        <v>17</v>
      </c>
      <c r="B1639" t="s">
        <v>199</v>
      </c>
      <c r="C1639" t="s">
        <v>482</v>
      </c>
      <c r="D1639" t="s">
        <v>359</v>
      </c>
      <c r="E1639" t="s">
        <v>360</v>
      </c>
      <c r="F1639" t="s">
        <v>202</v>
      </c>
      <c r="G1639">
        <v>143874</v>
      </c>
      <c r="H1639" s="9">
        <v>100</v>
      </c>
      <c r="I1639" s="1">
        <v>45412</v>
      </c>
      <c r="J1639">
        <v>4</v>
      </c>
      <c r="K1639">
        <v>2024</v>
      </c>
      <c r="L1639" t="s">
        <v>15</v>
      </c>
      <c r="M1639">
        <v>39.32</v>
      </c>
      <c r="N1639" t="s">
        <v>4616</v>
      </c>
      <c r="O1639">
        <v>61.277700000000003</v>
      </c>
      <c r="P1639" t="s">
        <v>12</v>
      </c>
    </row>
    <row r="1640" spans="1:16" hidden="1" x14ac:dyDescent="0.25">
      <c r="A1640" t="s">
        <v>17</v>
      </c>
      <c r="B1640" t="s">
        <v>202</v>
      </c>
      <c r="C1640" t="s">
        <v>465</v>
      </c>
      <c r="D1640" t="s">
        <v>324</v>
      </c>
      <c r="E1640" t="s">
        <v>325</v>
      </c>
      <c r="F1640" t="s">
        <v>202</v>
      </c>
      <c r="G1640">
        <v>143874</v>
      </c>
      <c r="H1640" s="9">
        <v>20</v>
      </c>
      <c r="I1640" s="1">
        <v>45412</v>
      </c>
      <c r="J1640">
        <v>4</v>
      </c>
      <c r="K1640">
        <v>2024</v>
      </c>
      <c r="L1640" t="s">
        <v>15</v>
      </c>
      <c r="M1640">
        <v>18.2</v>
      </c>
      <c r="N1640" t="s">
        <v>4616</v>
      </c>
      <c r="O1640">
        <v>28.363499999999998</v>
      </c>
      <c r="P1640" t="s">
        <v>12</v>
      </c>
    </row>
    <row r="1641" spans="1:16" hidden="1" x14ac:dyDescent="0.25">
      <c r="A1641" t="s">
        <v>17</v>
      </c>
      <c r="B1641" t="s">
        <v>202</v>
      </c>
      <c r="C1641" t="s">
        <v>486</v>
      </c>
      <c r="D1641" t="s">
        <v>318</v>
      </c>
      <c r="E1641" t="s">
        <v>319</v>
      </c>
      <c r="F1641" t="s">
        <v>1659</v>
      </c>
      <c r="G1641">
        <v>143874</v>
      </c>
      <c r="H1641" s="9">
        <v>100</v>
      </c>
      <c r="I1641" s="1">
        <v>45412</v>
      </c>
      <c r="J1641">
        <v>4</v>
      </c>
      <c r="K1641">
        <v>2024</v>
      </c>
      <c r="L1641" t="s">
        <v>15</v>
      </c>
      <c r="M1641">
        <v>1.55</v>
      </c>
      <c r="N1641" t="s">
        <v>4616</v>
      </c>
      <c r="O1641">
        <v>2.4156</v>
      </c>
      <c r="P1641" t="s">
        <v>12</v>
      </c>
    </row>
    <row r="1642" spans="1:16" hidden="1" x14ac:dyDescent="0.25">
      <c r="A1642" t="s">
        <v>17</v>
      </c>
      <c r="B1642" t="s">
        <v>202</v>
      </c>
      <c r="C1642" t="s">
        <v>487</v>
      </c>
      <c r="D1642" t="s">
        <v>382</v>
      </c>
      <c r="E1642" t="s">
        <v>383</v>
      </c>
      <c r="F1642" t="s">
        <v>202</v>
      </c>
      <c r="G1642">
        <v>143874</v>
      </c>
      <c r="H1642" s="9">
        <v>10</v>
      </c>
      <c r="I1642" s="1">
        <v>45412</v>
      </c>
      <c r="J1642">
        <v>4</v>
      </c>
      <c r="K1642">
        <v>2024</v>
      </c>
      <c r="L1642" t="s">
        <v>15</v>
      </c>
      <c r="M1642">
        <v>36.950000000000003</v>
      </c>
      <c r="N1642" t="s">
        <v>4616</v>
      </c>
      <c r="O1642">
        <v>57.584200000000003</v>
      </c>
      <c r="P1642" t="s">
        <v>12</v>
      </c>
    </row>
    <row r="1643" spans="1:16" hidden="1" x14ac:dyDescent="0.25">
      <c r="A1643" t="s">
        <v>17</v>
      </c>
      <c r="B1643" t="s">
        <v>26</v>
      </c>
      <c r="C1643" t="s">
        <v>502</v>
      </c>
      <c r="D1643" t="s">
        <v>314</v>
      </c>
      <c r="E1643" t="s">
        <v>315</v>
      </c>
      <c r="F1643" t="s">
        <v>202</v>
      </c>
      <c r="G1643">
        <v>143874</v>
      </c>
      <c r="H1643" s="9">
        <v>20</v>
      </c>
      <c r="I1643" s="1">
        <v>45412</v>
      </c>
      <c r="J1643">
        <v>4</v>
      </c>
      <c r="K1643">
        <v>2024</v>
      </c>
      <c r="L1643" t="s">
        <v>15</v>
      </c>
      <c r="M1643">
        <v>1.56</v>
      </c>
      <c r="N1643" t="s">
        <v>4616</v>
      </c>
      <c r="O1643">
        <v>2.4312</v>
      </c>
      <c r="P1643" t="s">
        <v>12</v>
      </c>
    </row>
    <row r="1644" spans="1:16" hidden="1" x14ac:dyDescent="0.25">
      <c r="A1644" t="s">
        <v>17</v>
      </c>
      <c r="B1644" t="s">
        <v>202</v>
      </c>
      <c r="C1644" t="s">
        <v>632</v>
      </c>
      <c r="D1644" t="s">
        <v>348</v>
      </c>
      <c r="E1644" t="s">
        <v>349</v>
      </c>
      <c r="F1644" t="s">
        <v>202</v>
      </c>
      <c r="G1644">
        <v>143874</v>
      </c>
      <c r="H1644" s="9">
        <v>20</v>
      </c>
      <c r="I1644" s="1">
        <v>45412</v>
      </c>
      <c r="J1644">
        <v>4</v>
      </c>
      <c r="K1644">
        <v>2024</v>
      </c>
      <c r="L1644" t="s">
        <v>15</v>
      </c>
      <c r="M1644">
        <v>2.08</v>
      </c>
      <c r="N1644" t="s">
        <v>4616</v>
      </c>
      <c r="O1644">
        <v>3.2414999999999998</v>
      </c>
      <c r="P1644" t="s">
        <v>12</v>
      </c>
    </row>
    <row r="1645" spans="1:16" hidden="1" x14ac:dyDescent="0.25">
      <c r="A1645" t="s">
        <v>17</v>
      </c>
      <c r="B1645" t="s">
        <v>26</v>
      </c>
      <c r="C1645" t="s">
        <v>499</v>
      </c>
      <c r="D1645" t="s">
        <v>322</v>
      </c>
      <c r="E1645" t="s">
        <v>323</v>
      </c>
      <c r="F1645" t="s">
        <v>202</v>
      </c>
      <c r="G1645">
        <v>143874</v>
      </c>
      <c r="H1645" s="9">
        <v>20</v>
      </c>
      <c r="I1645" s="1">
        <v>45412</v>
      </c>
      <c r="J1645">
        <v>4</v>
      </c>
      <c r="K1645">
        <v>2024</v>
      </c>
      <c r="L1645" t="s">
        <v>15</v>
      </c>
      <c r="M1645">
        <v>4.66</v>
      </c>
      <c r="N1645" t="s">
        <v>4616</v>
      </c>
      <c r="O1645">
        <v>7.2622999999999998</v>
      </c>
      <c r="P1645" t="s">
        <v>12</v>
      </c>
    </row>
    <row r="1646" spans="1:16" hidden="1" x14ac:dyDescent="0.25">
      <c r="A1646" t="s">
        <v>39</v>
      </c>
      <c r="B1646" t="s">
        <v>38</v>
      </c>
      <c r="C1646" t="s">
        <v>3849</v>
      </c>
      <c r="D1646" t="s">
        <v>2225</v>
      </c>
      <c r="E1646" t="s">
        <v>4509</v>
      </c>
      <c r="F1646" t="s">
        <v>202</v>
      </c>
      <c r="G1646">
        <v>143739</v>
      </c>
      <c r="H1646" s="9">
        <v>1</v>
      </c>
      <c r="I1646" s="1">
        <v>45390</v>
      </c>
      <c r="J1646">
        <v>4</v>
      </c>
      <c r="K1646">
        <v>2024</v>
      </c>
      <c r="L1646" t="s">
        <v>37</v>
      </c>
      <c r="M1646">
        <v>28.25</v>
      </c>
      <c r="N1646" t="s">
        <v>4615</v>
      </c>
      <c r="O1646">
        <v>44.025799999999997</v>
      </c>
      <c r="P1646" t="s">
        <v>12</v>
      </c>
    </row>
    <row r="1647" spans="1:16" hidden="1" x14ac:dyDescent="0.25">
      <c r="A1647" t="s">
        <v>39</v>
      </c>
      <c r="B1647" t="s">
        <v>38</v>
      </c>
      <c r="C1647" t="s">
        <v>3262</v>
      </c>
      <c r="D1647" t="s">
        <v>884</v>
      </c>
      <c r="E1647" t="s">
        <v>885</v>
      </c>
      <c r="F1647" t="s">
        <v>202</v>
      </c>
      <c r="G1647">
        <v>143738</v>
      </c>
      <c r="H1647" s="9">
        <v>1</v>
      </c>
      <c r="I1647" s="1">
        <v>45390</v>
      </c>
      <c r="J1647">
        <v>4</v>
      </c>
      <c r="K1647">
        <v>2024</v>
      </c>
      <c r="L1647" t="s">
        <v>37</v>
      </c>
      <c r="M1647">
        <v>28.25</v>
      </c>
      <c r="N1647" t="s">
        <v>4615</v>
      </c>
      <c r="O1647">
        <v>44.025799999999997</v>
      </c>
      <c r="P1647" t="s">
        <v>12</v>
      </c>
    </row>
    <row r="1648" spans="1:16" hidden="1" x14ac:dyDescent="0.25">
      <c r="A1648" t="s">
        <v>39</v>
      </c>
      <c r="B1648" t="s">
        <v>38</v>
      </c>
      <c r="C1648" t="s">
        <v>433</v>
      </c>
      <c r="D1648" t="s">
        <v>79</v>
      </c>
      <c r="E1648" t="s">
        <v>80</v>
      </c>
      <c r="F1648" t="s">
        <v>202</v>
      </c>
      <c r="G1648">
        <v>143737</v>
      </c>
      <c r="H1648" s="9">
        <v>1</v>
      </c>
      <c r="I1648" s="1">
        <v>45390</v>
      </c>
      <c r="J1648">
        <v>4</v>
      </c>
      <c r="K1648">
        <v>2024</v>
      </c>
      <c r="L1648" t="s">
        <v>37</v>
      </c>
      <c r="M1648">
        <v>28.25</v>
      </c>
      <c r="N1648" t="s">
        <v>4615</v>
      </c>
      <c r="O1648">
        <v>44.025799999999997</v>
      </c>
      <c r="P1648" t="s">
        <v>12</v>
      </c>
    </row>
    <row r="1649" spans="1:16" hidden="1" x14ac:dyDescent="0.25">
      <c r="A1649" t="s">
        <v>39</v>
      </c>
      <c r="B1649" t="s">
        <v>38</v>
      </c>
      <c r="C1649" t="s">
        <v>507</v>
      </c>
      <c r="D1649" t="s">
        <v>75</v>
      </c>
      <c r="E1649" t="s">
        <v>75</v>
      </c>
      <c r="F1649" t="s">
        <v>202</v>
      </c>
      <c r="G1649">
        <v>143736</v>
      </c>
      <c r="H1649" s="9">
        <v>1</v>
      </c>
      <c r="I1649" s="1">
        <v>45390</v>
      </c>
      <c r="J1649">
        <v>4</v>
      </c>
      <c r="K1649">
        <v>2024</v>
      </c>
      <c r="L1649" t="s">
        <v>37</v>
      </c>
      <c r="M1649">
        <v>28.25</v>
      </c>
      <c r="N1649" t="s">
        <v>4615</v>
      </c>
      <c r="O1649">
        <v>44.025799999999997</v>
      </c>
      <c r="P1649" t="s">
        <v>12</v>
      </c>
    </row>
    <row r="1650" spans="1:16" hidden="1" x14ac:dyDescent="0.25">
      <c r="A1650" t="s">
        <v>39</v>
      </c>
      <c r="B1650" t="s">
        <v>38</v>
      </c>
      <c r="C1650" t="s">
        <v>2944</v>
      </c>
      <c r="D1650" t="s">
        <v>949</v>
      </c>
      <c r="E1650" t="s">
        <v>950</v>
      </c>
      <c r="F1650" t="s">
        <v>202</v>
      </c>
      <c r="G1650">
        <v>143735</v>
      </c>
      <c r="H1650" s="9">
        <v>1</v>
      </c>
      <c r="I1650" s="1">
        <v>45390</v>
      </c>
      <c r="J1650">
        <v>4</v>
      </c>
      <c r="K1650">
        <v>2024</v>
      </c>
      <c r="L1650" t="s">
        <v>37</v>
      </c>
      <c r="M1650">
        <v>28.25</v>
      </c>
      <c r="N1650" t="s">
        <v>4615</v>
      </c>
      <c r="O1650">
        <v>44.025799999999997</v>
      </c>
      <c r="P1650" t="s">
        <v>12</v>
      </c>
    </row>
    <row r="1651" spans="1:16" hidden="1" x14ac:dyDescent="0.25">
      <c r="A1651" t="s">
        <v>39</v>
      </c>
      <c r="B1651" t="s">
        <v>38</v>
      </c>
      <c r="C1651" t="s">
        <v>507</v>
      </c>
      <c r="D1651" t="s">
        <v>75</v>
      </c>
      <c r="E1651" t="s">
        <v>75</v>
      </c>
      <c r="F1651" t="s">
        <v>202</v>
      </c>
      <c r="G1651">
        <v>143733</v>
      </c>
      <c r="H1651" s="9">
        <v>1</v>
      </c>
      <c r="I1651" s="1">
        <v>45390</v>
      </c>
      <c r="J1651">
        <v>4</v>
      </c>
      <c r="K1651">
        <v>2024</v>
      </c>
      <c r="L1651" t="s">
        <v>37</v>
      </c>
      <c r="M1651">
        <v>28.25</v>
      </c>
      <c r="N1651" t="s">
        <v>4615</v>
      </c>
      <c r="O1651">
        <v>44.025799999999997</v>
      </c>
      <c r="P1651" t="s">
        <v>12</v>
      </c>
    </row>
    <row r="1652" spans="1:16" hidden="1" x14ac:dyDescent="0.25">
      <c r="A1652" t="s">
        <v>39</v>
      </c>
      <c r="B1652" t="s">
        <v>38</v>
      </c>
      <c r="C1652" t="s">
        <v>2944</v>
      </c>
      <c r="D1652" t="s">
        <v>949</v>
      </c>
      <c r="E1652" t="s">
        <v>950</v>
      </c>
      <c r="F1652" t="s">
        <v>202</v>
      </c>
      <c r="G1652">
        <v>143731</v>
      </c>
      <c r="H1652" s="9">
        <v>1</v>
      </c>
      <c r="I1652" s="1">
        <v>45390</v>
      </c>
      <c r="J1652">
        <v>4</v>
      </c>
      <c r="K1652">
        <v>2024</v>
      </c>
      <c r="L1652" t="s">
        <v>37</v>
      </c>
      <c r="M1652">
        <v>28.25</v>
      </c>
      <c r="N1652" t="s">
        <v>4615</v>
      </c>
      <c r="O1652">
        <v>44.025799999999997</v>
      </c>
      <c r="P1652" t="s">
        <v>12</v>
      </c>
    </row>
    <row r="1653" spans="1:16" hidden="1" x14ac:dyDescent="0.25">
      <c r="A1653" t="s">
        <v>39</v>
      </c>
      <c r="B1653" t="s">
        <v>38</v>
      </c>
      <c r="C1653" t="s">
        <v>478</v>
      </c>
      <c r="D1653" t="s">
        <v>35</v>
      </c>
      <c r="E1653" t="s">
        <v>36</v>
      </c>
      <c r="F1653" t="s">
        <v>202</v>
      </c>
      <c r="G1653">
        <v>143730</v>
      </c>
      <c r="H1653" s="9">
        <v>1</v>
      </c>
      <c r="I1653" s="1">
        <v>45390</v>
      </c>
      <c r="J1653">
        <v>4</v>
      </c>
      <c r="K1653">
        <v>2024</v>
      </c>
      <c r="L1653" t="s">
        <v>37</v>
      </c>
      <c r="M1653">
        <v>28.25</v>
      </c>
      <c r="N1653" t="s">
        <v>4615</v>
      </c>
      <c r="O1653">
        <v>44.025799999999997</v>
      </c>
      <c r="P1653" t="s">
        <v>12</v>
      </c>
    </row>
    <row r="1654" spans="1:16" hidden="1" x14ac:dyDescent="0.25">
      <c r="A1654" t="s">
        <v>39</v>
      </c>
      <c r="B1654" t="s">
        <v>38</v>
      </c>
      <c r="C1654" t="s">
        <v>515</v>
      </c>
      <c r="D1654" t="s">
        <v>42</v>
      </c>
      <c r="E1654" t="s">
        <v>43</v>
      </c>
      <c r="F1654" t="s">
        <v>202</v>
      </c>
      <c r="G1654">
        <v>143638</v>
      </c>
      <c r="H1654" s="9">
        <v>1</v>
      </c>
      <c r="I1654" s="1">
        <v>45390</v>
      </c>
      <c r="J1654">
        <v>4</v>
      </c>
      <c r="K1654">
        <v>2024</v>
      </c>
      <c r="L1654" t="s">
        <v>37</v>
      </c>
      <c r="M1654">
        <v>28.25</v>
      </c>
      <c r="N1654" t="s">
        <v>4615</v>
      </c>
      <c r="O1654">
        <v>44.025799999999997</v>
      </c>
      <c r="P1654" t="s">
        <v>12</v>
      </c>
    </row>
    <row r="1655" spans="1:16" hidden="1" x14ac:dyDescent="0.25">
      <c r="A1655" t="s">
        <v>39</v>
      </c>
      <c r="B1655" t="s">
        <v>38</v>
      </c>
      <c r="C1655" t="s">
        <v>3296</v>
      </c>
      <c r="D1655" t="s">
        <v>953</v>
      </c>
      <c r="E1655" t="s">
        <v>953</v>
      </c>
      <c r="F1655" t="s">
        <v>202</v>
      </c>
      <c r="G1655">
        <v>143632</v>
      </c>
      <c r="H1655" s="9">
        <v>1</v>
      </c>
      <c r="I1655" s="1">
        <v>45390</v>
      </c>
      <c r="J1655">
        <v>4</v>
      </c>
      <c r="K1655">
        <v>2024</v>
      </c>
      <c r="L1655" t="s">
        <v>37</v>
      </c>
      <c r="M1655">
        <v>28.25</v>
      </c>
      <c r="N1655" t="s">
        <v>4615</v>
      </c>
      <c r="O1655">
        <v>44.025799999999997</v>
      </c>
      <c r="P1655" t="s">
        <v>12</v>
      </c>
    </row>
    <row r="1656" spans="1:16" hidden="1" x14ac:dyDescent="0.25">
      <c r="A1656" t="s">
        <v>17</v>
      </c>
      <c r="B1656" t="s">
        <v>202</v>
      </c>
      <c r="C1656" t="s">
        <v>522</v>
      </c>
      <c r="D1656" t="s">
        <v>342</v>
      </c>
      <c r="E1656" t="s">
        <v>343</v>
      </c>
      <c r="F1656" t="s">
        <v>202</v>
      </c>
      <c r="G1656">
        <v>143609</v>
      </c>
      <c r="H1656" s="9">
        <v>190</v>
      </c>
      <c r="I1656" s="1">
        <v>45490</v>
      </c>
      <c r="J1656">
        <v>7</v>
      </c>
      <c r="K1656">
        <v>2024</v>
      </c>
      <c r="L1656" t="s">
        <v>106</v>
      </c>
      <c r="M1656">
        <v>10.5</v>
      </c>
      <c r="N1656" t="s">
        <v>4619</v>
      </c>
      <c r="O1656">
        <v>16.363600000000002</v>
      </c>
      <c r="P1656" t="s">
        <v>12</v>
      </c>
    </row>
    <row r="1657" spans="1:16" hidden="1" x14ac:dyDescent="0.25">
      <c r="A1657" t="s">
        <v>17</v>
      </c>
      <c r="B1657" t="s">
        <v>199</v>
      </c>
      <c r="C1657" t="s">
        <v>523</v>
      </c>
      <c r="D1657" t="s">
        <v>338</v>
      </c>
      <c r="E1657" t="s">
        <v>339</v>
      </c>
      <c r="F1657" t="s">
        <v>202</v>
      </c>
      <c r="G1657">
        <v>143609</v>
      </c>
      <c r="H1657" s="9">
        <v>90</v>
      </c>
      <c r="I1657" s="1">
        <v>45490</v>
      </c>
      <c r="J1657">
        <v>7</v>
      </c>
      <c r="K1657">
        <v>2024</v>
      </c>
      <c r="L1657" t="s">
        <v>106</v>
      </c>
      <c r="M1657">
        <v>8.5</v>
      </c>
      <c r="N1657" t="s">
        <v>4619</v>
      </c>
      <c r="O1657">
        <v>13.246700000000001</v>
      </c>
      <c r="P1657" t="s">
        <v>12</v>
      </c>
    </row>
    <row r="1658" spans="1:16" hidden="1" x14ac:dyDescent="0.25">
      <c r="A1658" t="s">
        <v>17</v>
      </c>
      <c r="B1658" t="s">
        <v>112</v>
      </c>
      <c r="C1658" t="s">
        <v>4594</v>
      </c>
      <c r="D1658" t="s">
        <v>4595</v>
      </c>
      <c r="E1658" t="s">
        <v>4596</v>
      </c>
      <c r="F1658" t="s">
        <v>202</v>
      </c>
      <c r="G1658">
        <v>143609</v>
      </c>
      <c r="H1658" s="9">
        <v>60</v>
      </c>
      <c r="I1658" s="1">
        <v>45490</v>
      </c>
      <c r="J1658">
        <v>7</v>
      </c>
      <c r="K1658">
        <v>2024</v>
      </c>
      <c r="L1658" t="s">
        <v>106</v>
      </c>
      <c r="M1658">
        <v>38.5</v>
      </c>
      <c r="N1658" t="s">
        <v>4619</v>
      </c>
      <c r="O1658">
        <v>59.9998</v>
      </c>
      <c r="P1658" t="s">
        <v>12</v>
      </c>
    </row>
    <row r="1659" spans="1:16" hidden="1" x14ac:dyDescent="0.25">
      <c r="A1659" t="s">
        <v>17</v>
      </c>
      <c r="B1659" t="s">
        <v>112</v>
      </c>
      <c r="C1659" t="s">
        <v>4591</v>
      </c>
      <c r="D1659" t="s">
        <v>4592</v>
      </c>
      <c r="E1659" t="s">
        <v>4593</v>
      </c>
      <c r="F1659" t="s">
        <v>202</v>
      </c>
      <c r="G1659">
        <v>143609</v>
      </c>
      <c r="H1659" s="9">
        <v>105</v>
      </c>
      <c r="I1659" s="1">
        <v>45490</v>
      </c>
      <c r="J1659">
        <v>7</v>
      </c>
      <c r="K1659">
        <v>2024</v>
      </c>
      <c r="L1659" t="s">
        <v>106</v>
      </c>
      <c r="M1659">
        <v>40</v>
      </c>
      <c r="N1659" t="s">
        <v>4619</v>
      </c>
      <c r="O1659">
        <v>62.337400000000002</v>
      </c>
      <c r="P1659" t="s">
        <v>12</v>
      </c>
    </row>
    <row r="1660" spans="1:16" hidden="1" x14ac:dyDescent="0.25">
      <c r="A1660" t="s">
        <v>17</v>
      </c>
      <c r="B1660" t="s">
        <v>112</v>
      </c>
      <c r="C1660" t="s">
        <v>4588</v>
      </c>
      <c r="D1660" t="s">
        <v>4589</v>
      </c>
      <c r="E1660" t="s">
        <v>4590</v>
      </c>
      <c r="F1660" t="s">
        <v>202</v>
      </c>
      <c r="G1660">
        <v>143609</v>
      </c>
      <c r="H1660" s="9">
        <v>265</v>
      </c>
      <c r="I1660" s="1">
        <v>45490</v>
      </c>
      <c r="J1660">
        <v>7</v>
      </c>
      <c r="K1660">
        <v>2024</v>
      </c>
      <c r="L1660" t="s">
        <v>106</v>
      </c>
      <c r="M1660">
        <v>63.5</v>
      </c>
      <c r="N1660" t="s">
        <v>4619</v>
      </c>
      <c r="O1660">
        <v>98.960700000000003</v>
      </c>
      <c r="P1660" t="s">
        <v>12</v>
      </c>
    </row>
    <row r="1661" spans="1:16" hidden="1" x14ac:dyDescent="0.25">
      <c r="A1661" t="s">
        <v>17</v>
      </c>
      <c r="B1661" t="s">
        <v>202</v>
      </c>
      <c r="C1661" t="s">
        <v>522</v>
      </c>
      <c r="D1661" t="s">
        <v>342</v>
      </c>
      <c r="E1661" t="s">
        <v>343</v>
      </c>
      <c r="F1661" t="s">
        <v>202</v>
      </c>
      <c r="G1661">
        <v>143607</v>
      </c>
      <c r="H1661" s="9">
        <v>120</v>
      </c>
      <c r="I1661" s="1">
        <v>45490</v>
      </c>
      <c r="J1661">
        <v>7</v>
      </c>
      <c r="K1661">
        <v>2024</v>
      </c>
      <c r="L1661" t="s">
        <v>109</v>
      </c>
      <c r="M1661">
        <v>10.5</v>
      </c>
      <c r="N1661" t="s">
        <v>4619</v>
      </c>
      <c r="O1661">
        <v>16.363600000000002</v>
      </c>
      <c r="P1661" t="s">
        <v>12</v>
      </c>
    </row>
    <row r="1662" spans="1:16" hidden="1" x14ac:dyDescent="0.25">
      <c r="A1662" t="s">
        <v>17</v>
      </c>
      <c r="B1662" t="s">
        <v>199</v>
      </c>
      <c r="C1662" t="s">
        <v>523</v>
      </c>
      <c r="D1662" t="s">
        <v>338</v>
      </c>
      <c r="E1662" t="s">
        <v>339</v>
      </c>
      <c r="F1662" t="s">
        <v>202</v>
      </c>
      <c r="G1662">
        <v>143607</v>
      </c>
      <c r="H1662" s="9">
        <v>60</v>
      </c>
      <c r="I1662" s="1">
        <v>45490</v>
      </c>
      <c r="J1662">
        <v>7</v>
      </c>
      <c r="K1662">
        <v>2024</v>
      </c>
      <c r="L1662" t="s">
        <v>109</v>
      </c>
      <c r="M1662">
        <v>8.5</v>
      </c>
      <c r="N1662" t="s">
        <v>4619</v>
      </c>
      <c r="O1662">
        <v>13.246700000000001</v>
      </c>
      <c r="P1662" t="s">
        <v>12</v>
      </c>
    </row>
    <row r="1663" spans="1:16" hidden="1" x14ac:dyDescent="0.25">
      <c r="A1663" t="s">
        <v>17</v>
      </c>
      <c r="B1663" t="s">
        <v>112</v>
      </c>
      <c r="C1663" t="s">
        <v>4594</v>
      </c>
      <c r="D1663" t="s">
        <v>4595</v>
      </c>
      <c r="E1663" t="s">
        <v>4596</v>
      </c>
      <c r="F1663" t="s">
        <v>202</v>
      </c>
      <c r="G1663">
        <v>143607</v>
      </c>
      <c r="H1663" s="9">
        <v>35</v>
      </c>
      <c r="I1663" s="1">
        <v>45490</v>
      </c>
      <c r="J1663">
        <v>7</v>
      </c>
      <c r="K1663">
        <v>2024</v>
      </c>
      <c r="L1663" t="s">
        <v>109</v>
      </c>
      <c r="M1663">
        <v>38.5</v>
      </c>
      <c r="N1663" t="s">
        <v>4619</v>
      </c>
      <c r="O1663">
        <v>59.9998</v>
      </c>
      <c r="P1663" t="s">
        <v>12</v>
      </c>
    </row>
    <row r="1664" spans="1:16" hidden="1" x14ac:dyDescent="0.25">
      <c r="A1664" t="s">
        <v>17</v>
      </c>
      <c r="B1664" t="s">
        <v>112</v>
      </c>
      <c r="C1664" t="s">
        <v>4591</v>
      </c>
      <c r="D1664" t="s">
        <v>4592</v>
      </c>
      <c r="E1664" t="s">
        <v>4593</v>
      </c>
      <c r="F1664" t="s">
        <v>202</v>
      </c>
      <c r="G1664">
        <v>143607</v>
      </c>
      <c r="H1664" s="9">
        <v>65</v>
      </c>
      <c r="I1664" s="1">
        <v>45490</v>
      </c>
      <c r="J1664">
        <v>7</v>
      </c>
      <c r="K1664">
        <v>2024</v>
      </c>
      <c r="L1664" t="s">
        <v>109</v>
      </c>
      <c r="M1664">
        <v>40</v>
      </c>
      <c r="N1664" t="s">
        <v>4619</v>
      </c>
      <c r="O1664">
        <v>62.337400000000002</v>
      </c>
      <c r="P1664" t="s">
        <v>12</v>
      </c>
    </row>
    <row r="1665" spans="1:16" hidden="1" x14ac:dyDescent="0.25">
      <c r="A1665" t="s">
        <v>17</v>
      </c>
      <c r="B1665" t="s">
        <v>112</v>
      </c>
      <c r="C1665" t="s">
        <v>4588</v>
      </c>
      <c r="D1665" t="s">
        <v>4589</v>
      </c>
      <c r="E1665" t="s">
        <v>4590</v>
      </c>
      <c r="F1665" t="s">
        <v>202</v>
      </c>
      <c r="G1665">
        <v>143607</v>
      </c>
      <c r="H1665" s="9">
        <v>150</v>
      </c>
      <c r="I1665" s="1">
        <v>45490</v>
      </c>
      <c r="J1665">
        <v>7</v>
      </c>
      <c r="K1665">
        <v>2024</v>
      </c>
      <c r="L1665" t="s">
        <v>109</v>
      </c>
      <c r="M1665">
        <v>63.5</v>
      </c>
      <c r="N1665" t="s">
        <v>4619</v>
      </c>
      <c r="O1665">
        <v>98.960700000000003</v>
      </c>
      <c r="P1665" t="s">
        <v>12</v>
      </c>
    </row>
    <row r="1666" spans="1:16" hidden="1" x14ac:dyDescent="0.25">
      <c r="A1666" t="s">
        <v>17</v>
      </c>
      <c r="B1666" t="s">
        <v>202</v>
      </c>
      <c r="C1666" t="s">
        <v>522</v>
      </c>
      <c r="D1666" t="s">
        <v>342</v>
      </c>
      <c r="E1666" t="s">
        <v>343</v>
      </c>
      <c r="F1666" t="s">
        <v>202</v>
      </c>
      <c r="G1666">
        <v>143606</v>
      </c>
      <c r="H1666" s="9">
        <v>120</v>
      </c>
      <c r="I1666" s="1">
        <v>45490</v>
      </c>
      <c r="J1666">
        <v>7</v>
      </c>
      <c r="K1666">
        <v>2024</v>
      </c>
      <c r="L1666" t="s">
        <v>113</v>
      </c>
      <c r="M1666">
        <v>10.5</v>
      </c>
      <c r="N1666" t="s">
        <v>4619</v>
      </c>
      <c r="O1666">
        <v>16.363600000000002</v>
      </c>
      <c r="P1666" t="s">
        <v>12</v>
      </c>
    </row>
    <row r="1667" spans="1:16" hidden="1" x14ac:dyDescent="0.25">
      <c r="A1667" t="s">
        <v>17</v>
      </c>
      <c r="B1667" t="s">
        <v>199</v>
      </c>
      <c r="C1667" t="s">
        <v>523</v>
      </c>
      <c r="D1667" t="s">
        <v>338</v>
      </c>
      <c r="E1667" t="s">
        <v>339</v>
      </c>
      <c r="F1667" t="s">
        <v>202</v>
      </c>
      <c r="G1667">
        <v>143606</v>
      </c>
      <c r="H1667" s="9">
        <v>60</v>
      </c>
      <c r="I1667" s="1">
        <v>45490</v>
      </c>
      <c r="J1667">
        <v>7</v>
      </c>
      <c r="K1667">
        <v>2024</v>
      </c>
      <c r="L1667" t="s">
        <v>113</v>
      </c>
      <c r="M1667">
        <v>8.5</v>
      </c>
      <c r="N1667" t="s">
        <v>4619</v>
      </c>
      <c r="O1667">
        <v>13.246700000000001</v>
      </c>
      <c r="P1667" t="s">
        <v>12</v>
      </c>
    </row>
    <row r="1668" spans="1:16" hidden="1" x14ac:dyDescent="0.25">
      <c r="A1668" t="s">
        <v>17</v>
      </c>
      <c r="B1668" t="s">
        <v>112</v>
      </c>
      <c r="C1668" t="s">
        <v>4594</v>
      </c>
      <c r="D1668" t="s">
        <v>4595</v>
      </c>
      <c r="E1668" t="s">
        <v>4596</v>
      </c>
      <c r="F1668" t="s">
        <v>202</v>
      </c>
      <c r="G1668">
        <v>143606</v>
      </c>
      <c r="H1668" s="9">
        <v>35</v>
      </c>
      <c r="I1668" s="1">
        <v>45490</v>
      </c>
      <c r="J1668">
        <v>7</v>
      </c>
      <c r="K1668">
        <v>2024</v>
      </c>
      <c r="L1668" t="s">
        <v>113</v>
      </c>
      <c r="M1668">
        <v>63.5</v>
      </c>
      <c r="N1668" t="s">
        <v>4619</v>
      </c>
      <c r="O1668">
        <v>98.960700000000003</v>
      </c>
      <c r="P1668" t="s">
        <v>12</v>
      </c>
    </row>
    <row r="1669" spans="1:16" hidden="1" x14ac:dyDescent="0.25">
      <c r="A1669" t="s">
        <v>17</v>
      </c>
      <c r="B1669" t="s">
        <v>112</v>
      </c>
      <c r="C1669" t="s">
        <v>4591</v>
      </c>
      <c r="D1669" t="s">
        <v>4592</v>
      </c>
      <c r="E1669" t="s">
        <v>4593</v>
      </c>
      <c r="F1669" t="s">
        <v>202</v>
      </c>
      <c r="G1669">
        <v>143606</v>
      </c>
      <c r="H1669" s="9">
        <v>65</v>
      </c>
      <c r="I1669" s="1">
        <v>45490</v>
      </c>
      <c r="J1669">
        <v>7</v>
      </c>
      <c r="K1669">
        <v>2024</v>
      </c>
      <c r="L1669" t="s">
        <v>113</v>
      </c>
      <c r="M1669">
        <v>40</v>
      </c>
      <c r="N1669" t="s">
        <v>4619</v>
      </c>
      <c r="O1669">
        <v>62.337400000000002</v>
      </c>
      <c r="P1669" t="s">
        <v>12</v>
      </c>
    </row>
    <row r="1670" spans="1:16" hidden="1" x14ac:dyDescent="0.25">
      <c r="A1670" t="s">
        <v>17</v>
      </c>
      <c r="B1670" t="s">
        <v>112</v>
      </c>
      <c r="C1670" t="s">
        <v>4588</v>
      </c>
      <c r="D1670" t="s">
        <v>4589</v>
      </c>
      <c r="E1670" t="s">
        <v>4590</v>
      </c>
      <c r="F1670" t="s">
        <v>202</v>
      </c>
      <c r="G1670">
        <v>143606</v>
      </c>
      <c r="H1670" s="9">
        <v>150</v>
      </c>
      <c r="I1670" s="1">
        <v>45490</v>
      </c>
      <c r="J1670">
        <v>7</v>
      </c>
      <c r="K1670">
        <v>2024</v>
      </c>
      <c r="L1670" t="s">
        <v>113</v>
      </c>
      <c r="M1670">
        <v>38.5</v>
      </c>
      <c r="N1670" t="s">
        <v>4619</v>
      </c>
      <c r="O1670">
        <v>59.9998</v>
      </c>
      <c r="P1670" t="s">
        <v>12</v>
      </c>
    </row>
    <row r="1671" spans="1:16" hidden="1" x14ac:dyDescent="0.25">
      <c r="A1671" t="s">
        <v>17</v>
      </c>
      <c r="B1671" t="s">
        <v>202</v>
      </c>
      <c r="C1671" t="s">
        <v>522</v>
      </c>
      <c r="D1671" t="s">
        <v>342</v>
      </c>
      <c r="E1671" t="s">
        <v>343</v>
      </c>
      <c r="F1671" t="s">
        <v>202</v>
      </c>
      <c r="G1671">
        <v>143604</v>
      </c>
      <c r="H1671" s="9">
        <v>70</v>
      </c>
      <c r="I1671" s="1">
        <v>45490</v>
      </c>
      <c r="J1671">
        <v>7</v>
      </c>
      <c r="K1671">
        <v>2024</v>
      </c>
      <c r="L1671" t="s">
        <v>820</v>
      </c>
      <c r="M1671">
        <v>10.5</v>
      </c>
      <c r="N1671" t="s">
        <v>4619</v>
      </c>
      <c r="O1671">
        <v>16.363600000000002</v>
      </c>
      <c r="P1671" t="s">
        <v>12</v>
      </c>
    </row>
    <row r="1672" spans="1:16" hidden="1" x14ac:dyDescent="0.25">
      <c r="A1672" t="s">
        <v>17</v>
      </c>
      <c r="B1672" t="s">
        <v>199</v>
      </c>
      <c r="C1672" t="s">
        <v>523</v>
      </c>
      <c r="D1672" t="s">
        <v>338</v>
      </c>
      <c r="E1672" t="s">
        <v>339</v>
      </c>
      <c r="F1672" t="s">
        <v>202</v>
      </c>
      <c r="G1672">
        <v>143604</v>
      </c>
      <c r="H1672" s="9">
        <v>35</v>
      </c>
      <c r="I1672" s="1">
        <v>45490</v>
      </c>
      <c r="J1672">
        <v>7</v>
      </c>
      <c r="K1672">
        <v>2024</v>
      </c>
      <c r="L1672" t="s">
        <v>820</v>
      </c>
      <c r="M1672">
        <v>8.5</v>
      </c>
      <c r="N1672" t="s">
        <v>4619</v>
      </c>
      <c r="O1672">
        <v>13.246700000000001</v>
      </c>
      <c r="P1672" t="s">
        <v>12</v>
      </c>
    </row>
    <row r="1673" spans="1:16" hidden="1" x14ac:dyDescent="0.25">
      <c r="A1673" t="s">
        <v>17</v>
      </c>
      <c r="B1673" t="s">
        <v>112</v>
      </c>
      <c r="C1673" t="s">
        <v>4594</v>
      </c>
      <c r="D1673" t="s">
        <v>4595</v>
      </c>
      <c r="E1673" t="s">
        <v>4596</v>
      </c>
      <c r="F1673" t="s">
        <v>202</v>
      </c>
      <c r="G1673">
        <v>143604</v>
      </c>
      <c r="H1673" s="9">
        <v>25</v>
      </c>
      <c r="I1673" s="1">
        <v>45490</v>
      </c>
      <c r="J1673">
        <v>7</v>
      </c>
      <c r="K1673">
        <v>2024</v>
      </c>
      <c r="L1673" t="s">
        <v>820</v>
      </c>
      <c r="M1673">
        <v>63.5</v>
      </c>
      <c r="N1673" t="s">
        <v>4619</v>
      </c>
      <c r="O1673">
        <v>98.960700000000003</v>
      </c>
      <c r="P1673" t="s">
        <v>12</v>
      </c>
    </row>
    <row r="1674" spans="1:16" hidden="1" x14ac:dyDescent="0.25">
      <c r="A1674" t="s">
        <v>17</v>
      </c>
      <c r="B1674" t="s">
        <v>112</v>
      </c>
      <c r="C1674" t="s">
        <v>4591</v>
      </c>
      <c r="D1674" t="s">
        <v>4592</v>
      </c>
      <c r="E1674" t="s">
        <v>4593</v>
      </c>
      <c r="F1674" t="s">
        <v>202</v>
      </c>
      <c r="G1674">
        <v>143604</v>
      </c>
      <c r="H1674" s="9">
        <v>45</v>
      </c>
      <c r="I1674" s="1">
        <v>45490</v>
      </c>
      <c r="J1674">
        <v>7</v>
      </c>
      <c r="K1674">
        <v>2024</v>
      </c>
      <c r="L1674" t="s">
        <v>820</v>
      </c>
      <c r="M1674">
        <v>40</v>
      </c>
      <c r="N1674" t="s">
        <v>4619</v>
      </c>
      <c r="O1674">
        <v>62.337400000000002</v>
      </c>
      <c r="P1674" t="s">
        <v>12</v>
      </c>
    </row>
    <row r="1675" spans="1:16" hidden="1" x14ac:dyDescent="0.25">
      <c r="A1675" t="s">
        <v>17</v>
      </c>
      <c r="B1675" t="s">
        <v>112</v>
      </c>
      <c r="C1675" t="s">
        <v>4588</v>
      </c>
      <c r="D1675" t="s">
        <v>4589</v>
      </c>
      <c r="E1675" t="s">
        <v>4590</v>
      </c>
      <c r="F1675" t="s">
        <v>202</v>
      </c>
      <c r="G1675">
        <v>143604</v>
      </c>
      <c r="H1675" s="9">
        <v>100</v>
      </c>
      <c r="I1675" s="1">
        <v>45490</v>
      </c>
      <c r="J1675">
        <v>7</v>
      </c>
      <c r="K1675">
        <v>2024</v>
      </c>
      <c r="L1675" t="s">
        <v>820</v>
      </c>
      <c r="M1675">
        <v>38.5</v>
      </c>
      <c r="N1675" t="s">
        <v>4619</v>
      </c>
      <c r="O1675">
        <v>59.9998</v>
      </c>
      <c r="P1675" t="s">
        <v>12</v>
      </c>
    </row>
    <row r="1676" spans="1:16" hidden="1" x14ac:dyDescent="0.25">
      <c r="A1676" t="s">
        <v>17</v>
      </c>
      <c r="B1676" t="s">
        <v>202</v>
      </c>
      <c r="C1676" t="s">
        <v>522</v>
      </c>
      <c r="D1676" t="s">
        <v>342</v>
      </c>
      <c r="E1676" t="s">
        <v>343</v>
      </c>
      <c r="F1676" t="s">
        <v>202</v>
      </c>
      <c r="G1676">
        <v>143601</v>
      </c>
      <c r="H1676" s="9">
        <v>215</v>
      </c>
      <c r="I1676" s="1">
        <v>45490</v>
      </c>
      <c r="J1676">
        <v>7</v>
      </c>
      <c r="K1676">
        <v>2024</v>
      </c>
      <c r="L1676" t="s">
        <v>4746</v>
      </c>
      <c r="M1676">
        <v>10.5</v>
      </c>
      <c r="N1676" t="s">
        <v>4619</v>
      </c>
      <c r="O1676">
        <v>16.363600000000002</v>
      </c>
      <c r="P1676" t="s">
        <v>12</v>
      </c>
    </row>
    <row r="1677" spans="1:16" hidden="1" x14ac:dyDescent="0.25">
      <c r="A1677" t="s">
        <v>17</v>
      </c>
      <c r="B1677" t="s">
        <v>199</v>
      </c>
      <c r="C1677" t="s">
        <v>523</v>
      </c>
      <c r="D1677" t="s">
        <v>338</v>
      </c>
      <c r="E1677" t="s">
        <v>339</v>
      </c>
      <c r="F1677" t="s">
        <v>202</v>
      </c>
      <c r="G1677">
        <v>143601</v>
      </c>
      <c r="H1677" s="9">
        <v>105</v>
      </c>
      <c r="I1677" s="1">
        <v>45490</v>
      </c>
      <c r="J1677">
        <v>7</v>
      </c>
      <c r="K1677">
        <v>2024</v>
      </c>
      <c r="L1677" t="s">
        <v>4746</v>
      </c>
      <c r="M1677">
        <v>8.5</v>
      </c>
      <c r="N1677" t="s">
        <v>4619</v>
      </c>
      <c r="O1677">
        <v>13.246700000000001</v>
      </c>
      <c r="P1677" t="s">
        <v>12</v>
      </c>
    </row>
    <row r="1678" spans="1:16" hidden="1" x14ac:dyDescent="0.25">
      <c r="A1678" t="s">
        <v>17</v>
      </c>
      <c r="B1678" t="s">
        <v>112</v>
      </c>
      <c r="C1678" t="s">
        <v>4591</v>
      </c>
      <c r="D1678" t="s">
        <v>4592</v>
      </c>
      <c r="E1678" t="s">
        <v>4593</v>
      </c>
      <c r="F1678" t="s">
        <v>202</v>
      </c>
      <c r="G1678">
        <v>143601</v>
      </c>
      <c r="H1678" s="9">
        <v>120</v>
      </c>
      <c r="I1678" s="1">
        <v>45490</v>
      </c>
      <c r="J1678">
        <v>7</v>
      </c>
      <c r="K1678">
        <v>2024</v>
      </c>
      <c r="L1678" t="s">
        <v>4746</v>
      </c>
      <c r="M1678">
        <v>40</v>
      </c>
      <c r="N1678" t="s">
        <v>4619</v>
      </c>
      <c r="O1678">
        <v>62.337400000000002</v>
      </c>
      <c r="P1678" t="s">
        <v>12</v>
      </c>
    </row>
    <row r="1679" spans="1:16" hidden="1" x14ac:dyDescent="0.25">
      <c r="A1679" t="s">
        <v>17</v>
      </c>
      <c r="B1679" t="s">
        <v>112</v>
      </c>
      <c r="C1679" t="s">
        <v>4588</v>
      </c>
      <c r="D1679" t="s">
        <v>4589</v>
      </c>
      <c r="E1679" t="s">
        <v>4590</v>
      </c>
      <c r="F1679" t="s">
        <v>202</v>
      </c>
      <c r="G1679">
        <v>143601</v>
      </c>
      <c r="H1679" s="9">
        <v>285</v>
      </c>
      <c r="I1679" s="1">
        <v>45490</v>
      </c>
      <c r="J1679">
        <v>7</v>
      </c>
      <c r="K1679">
        <v>2024</v>
      </c>
      <c r="L1679" t="s">
        <v>4746</v>
      </c>
      <c r="M1679">
        <v>38.5</v>
      </c>
      <c r="N1679" t="s">
        <v>4619</v>
      </c>
      <c r="O1679">
        <v>59.9998</v>
      </c>
      <c r="P1679" t="s">
        <v>12</v>
      </c>
    </row>
    <row r="1680" spans="1:16" hidden="1" x14ac:dyDescent="0.25">
      <c r="A1680" t="s">
        <v>17</v>
      </c>
      <c r="B1680" t="s">
        <v>112</v>
      </c>
      <c r="C1680" t="s">
        <v>4594</v>
      </c>
      <c r="D1680" t="s">
        <v>4595</v>
      </c>
      <c r="E1680" t="s">
        <v>4596</v>
      </c>
      <c r="F1680" t="s">
        <v>202</v>
      </c>
      <c r="G1680">
        <v>143601</v>
      </c>
      <c r="H1680" s="9">
        <v>70</v>
      </c>
      <c r="I1680" s="1">
        <v>45490</v>
      </c>
      <c r="J1680">
        <v>7</v>
      </c>
      <c r="K1680">
        <v>2024</v>
      </c>
      <c r="L1680" t="s">
        <v>4746</v>
      </c>
      <c r="M1680">
        <v>63.5</v>
      </c>
      <c r="N1680" t="s">
        <v>4619</v>
      </c>
      <c r="O1680">
        <v>98.960700000000003</v>
      </c>
      <c r="P1680" t="s">
        <v>12</v>
      </c>
    </row>
    <row r="1681" spans="1:16" hidden="1" x14ac:dyDescent="0.25">
      <c r="A1681" t="s">
        <v>17</v>
      </c>
      <c r="B1681" t="s">
        <v>112</v>
      </c>
      <c r="C1681" t="s">
        <v>5060</v>
      </c>
      <c r="D1681" t="s">
        <v>5061</v>
      </c>
      <c r="E1681" t="s">
        <v>5062</v>
      </c>
      <c r="F1681" t="s">
        <v>202</v>
      </c>
      <c r="G1681">
        <v>143589</v>
      </c>
      <c r="H1681" s="9">
        <v>35</v>
      </c>
      <c r="I1681" s="1">
        <v>45490</v>
      </c>
      <c r="J1681">
        <v>7</v>
      </c>
      <c r="K1681">
        <v>2024</v>
      </c>
      <c r="L1681" t="s">
        <v>106</v>
      </c>
      <c r="M1681">
        <v>114.14</v>
      </c>
      <c r="N1681" t="s">
        <v>4619</v>
      </c>
      <c r="O1681">
        <v>177.87989999999999</v>
      </c>
      <c r="P1681" t="s">
        <v>12</v>
      </c>
    </row>
    <row r="1682" spans="1:16" hidden="1" x14ac:dyDescent="0.25">
      <c r="A1682" t="s">
        <v>17</v>
      </c>
      <c r="B1682" t="s">
        <v>112</v>
      </c>
      <c r="C1682" t="s">
        <v>5063</v>
      </c>
      <c r="D1682" t="s">
        <v>5064</v>
      </c>
      <c r="E1682" t="s">
        <v>5065</v>
      </c>
      <c r="F1682" t="s">
        <v>202</v>
      </c>
      <c r="G1682">
        <v>143589</v>
      </c>
      <c r="H1682" s="9">
        <v>35</v>
      </c>
      <c r="I1682" s="1">
        <v>45490</v>
      </c>
      <c r="J1682">
        <v>7</v>
      </c>
      <c r="K1682">
        <v>2024</v>
      </c>
      <c r="L1682" t="s">
        <v>106</v>
      </c>
      <c r="M1682">
        <v>114.14</v>
      </c>
      <c r="N1682" t="s">
        <v>4619</v>
      </c>
      <c r="O1682">
        <v>177.87989999999999</v>
      </c>
      <c r="P1682" t="s">
        <v>12</v>
      </c>
    </row>
    <row r="1683" spans="1:16" hidden="1" x14ac:dyDescent="0.25">
      <c r="A1683" t="s">
        <v>17</v>
      </c>
      <c r="B1683" t="s">
        <v>112</v>
      </c>
      <c r="C1683" t="s">
        <v>5066</v>
      </c>
      <c r="D1683" t="s">
        <v>5067</v>
      </c>
      <c r="E1683" t="s">
        <v>5068</v>
      </c>
      <c r="F1683" t="s">
        <v>202</v>
      </c>
      <c r="G1683">
        <v>143589</v>
      </c>
      <c r="H1683" s="9">
        <v>8</v>
      </c>
      <c r="I1683" s="1">
        <v>45490</v>
      </c>
      <c r="J1683">
        <v>7</v>
      </c>
      <c r="K1683">
        <v>2024</v>
      </c>
      <c r="L1683" t="s">
        <v>106</v>
      </c>
      <c r="M1683">
        <v>121.44</v>
      </c>
      <c r="N1683" t="s">
        <v>4619</v>
      </c>
      <c r="O1683">
        <v>189.25649999999999</v>
      </c>
      <c r="P1683" t="s">
        <v>12</v>
      </c>
    </row>
    <row r="1684" spans="1:16" hidden="1" x14ac:dyDescent="0.25">
      <c r="A1684" t="s">
        <v>17</v>
      </c>
      <c r="B1684" t="s">
        <v>112</v>
      </c>
      <c r="C1684" t="s">
        <v>5069</v>
      </c>
      <c r="D1684" t="s">
        <v>5070</v>
      </c>
      <c r="E1684" t="s">
        <v>5071</v>
      </c>
      <c r="F1684" t="s">
        <v>202</v>
      </c>
      <c r="G1684">
        <v>143589</v>
      </c>
      <c r="H1684" s="9">
        <v>8</v>
      </c>
      <c r="I1684" s="1">
        <v>45490</v>
      </c>
      <c r="J1684">
        <v>7</v>
      </c>
      <c r="K1684">
        <v>2024</v>
      </c>
      <c r="L1684" t="s">
        <v>106</v>
      </c>
      <c r="M1684">
        <v>121.44</v>
      </c>
      <c r="N1684" t="s">
        <v>4619</v>
      </c>
      <c r="O1684">
        <v>189.25649999999999</v>
      </c>
      <c r="P1684" t="s">
        <v>12</v>
      </c>
    </row>
    <row r="1685" spans="1:16" hidden="1" x14ac:dyDescent="0.25">
      <c r="A1685" t="s">
        <v>17</v>
      </c>
      <c r="B1685" t="s">
        <v>112</v>
      </c>
      <c r="C1685" t="s">
        <v>5072</v>
      </c>
      <c r="D1685" t="s">
        <v>5073</v>
      </c>
      <c r="E1685" t="s">
        <v>5074</v>
      </c>
      <c r="F1685" t="s">
        <v>202</v>
      </c>
      <c r="G1685">
        <v>143589</v>
      </c>
      <c r="H1685" s="9">
        <v>35</v>
      </c>
      <c r="I1685" s="1">
        <v>45490</v>
      </c>
      <c r="J1685">
        <v>7</v>
      </c>
      <c r="K1685">
        <v>2024</v>
      </c>
      <c r="L1685" t="s">
        <v>106</v>
      </c>
      <c r="M1685">
        <v>121.98</v>
      </c>
      <c r="N1685" t="s">
        <v>4619</v>
      </c>
      <c r="O1685">
        <v>190.09800000000001</v>
      </c>
      <c r="P1685" t="s">
        <v>12</v>
      </c>
    </row>
    <row r="1686" spans="1:16" hidden="1" x14ac:dyDescent="0.25">
      <c r="A1686" t="s">
        <v>17</v>
      </c>
      <c r="B1686" t="s">
        <v>112</v>
      </c>
      <c r="C1686" t="s">
        <v>5075</v>
      </c>
      <c r="D1686" t="s">
        <v>5076</v>
      </c>
      <c r="E1686" t="s">
        <v>5077</v>
      </c>
      <c r="F1686" t="s">
        <v>202</v>
      </c>
      <c r="G1686">
        <v>143589</v>
      </c>
      <c r="H1686" s="9">
        <v>35</v>
      </c>
      <c r="I1686" s="1">
        <v>45490</v>
      </c>
      <c r="J1686">
        <v>7</v>
      </c>
      <c r="K1686">
        <v>2024</v>
      </c>
      <c r="L1686" t="s">
        <v>106</v>
      </c>
      <c r="M1686">
        <v>121.98</v>
      </c>
      <c r="N1686" t="s">
        <v>4619</v>
      </c>
      <c r="O1686">
        <v>190.09800000000001</v>
      </c>
      <c r="P1686" t="s">
        <v>12</v>
      </c>
    </row>
    <row r="1687" spans="1:16" hidden="1" x14ac:dyDescent="0.25">
      <c r="A1687" t="s">
        <v>17</v>
      </c>
      <c r="B1687" t="s">
        <v>112</v>
      </c>
      <c r="C1687" t="s">
        <v>5078</v>
      </c>
      <c r="D1687" t="s">
        <v>5079</v>
      </c>
      <c r="E1687" t="s">
        <v>5080</v>
      </c>
      <c r="F1687" t="s">
        <v>202</v>
      </c>
      <c r="G1687">
        <v>143589</v>
      </c>
      <c r="H1687" s="9">
        <v>16</v>
      </c>
      <c r="I1687" s="1">
        <v>45490</v>
      </c>
      <c r="J1687">
        <v>7</v>
      </c>
      <c r="K1687">
        <v>2024</v>
      </c>
      <c r="L1687" t="s">
        <v>106</v>
      </c>
      <c r="M1687">
        <v>129.28</v>
      </c>
      <c r="N1687" t="s">
        <v>4619</v>
      </c>
      <c r="O1687">
        <v>201.47460000000001</v>
      </c>
      <c r="P1687" t="s">
        <v>12</v>
      </c>
    </row>
    <row r="1688" spans="1:16" hidden="1" x14ac:dyDescent="0.25">
      <c r="A1688" t="s">
        <v>17</v>
      </c>
      <c r="B1688" t="s">
        <v>112</v>
      </c>
      <c r="C1688" t="s">
        <v>5081</v>
      </c>
      <c r="D1688" t="s">
        <v>5082</v>
      </c>
      <c r="E1688" t="s">
        <v>5083</v>
      </c>
      <c r="F1688" t="s">
        <v>202</v>
      </c>
      <c r="G1688">
        <v>143589</v>
      </c>
      <c r="H1688" s="9">
        <v>16</v>
      </c>
      <c r="I1688" s="1">
        <v>45490</v>
      </c>
      <c r="J1688">
        <v>7</v>
      </c>
      <c r="K1688">
        <v>2024</v>
      </c>
      <c r="L1688" t="s">
        <v>106</v>
      </c>
      <c r="M1688">
        <v>129.28</v>
      </c>
      <c r="N1688" t="s">
        <v>4619</v>
      </c>
      <c r="O1688">
        <v>201.47460000000001</v>
      </c>
      <c r="P1688" t="s">
        <v>12</v>
      </c>
    </row>
    <row r="1689" spans="1:16" hidden="1" x14ac:dyDescent="0.25">
      <c r="A1689" t="s">
        <v>17</v>
      </c>
      <c r="B1689" t="s">
        <v>112</v>
      </c>
      <c r="C1689" t="s">
        <v>5084</v>
      </c>
      <c r="D1689" t="s">
        <v>5085</v>
      </c>
      <c r="E1689" t="s">
        <v>5086</v>
      </c>
      <c r="F1689" t="s">
        <v>202</v>
      </c>
      <c r="G1689">
        <v>143589</v>
      </c>
      <c r="H1689" s="9">
        <v>35</v>
      </c>
      <c r="I1689" s="1">
        <v>45490</v>
      </c>
      <c r="J1689">
        <v>7</v>
      </c>
      <c r="K1689">
        <v>2024</v>
      </c>
      <c r="L1689" t="s">
        <v>106</v>
      </c>
      <c r="M1689">
        <v>98.55</v>
      </c>
      <c r="N1689" t="s">
        <v>4619</v>
      </c>
      <c r="O1689">
        <v>153.5839</v>
      </c>
      <c r="P1689" t="s">
        <v>12</v>
      </c>
    </row>
    <row r="1690" spans="1:16" hidden="1" x14ac:dyDescent="0.25">
      <c r="A1690" t="s">
        <v>17</v>
      </c>
      <c r="B1690" t="s">
        <v>112</v>
      </c>
      <c r="C1690" t="s">
        <v>5087</v>
      </c>
      <c r="D1690" t="s">
        <v>5088</v>
      </c>
      <c r="E1690" t="s">
        <v>5089</v>
      </c>
      <c r="F1690" t="s">
        <v>202</v>
      </c>
      <c r="G1690">
        <v>143589</v>
      </c>
      <c r="H1690" s="9">
        <v>35</v>
      </c>
      <c r="I1690" s="1">
        <v>45490</v>
      </c>
      <c r="J1690">
        <v>7</v>
      </c>
      <c r="K1690">
        <v>2024</v>
      </c>
      <c r="L1690" t="s">
        <v>106</v>
      </c>
      <c r="M1690">
        <v>98.55</v>
      </c>
      <c r="N1690" t="s">
        <v>4619</v>
      </c>
      <c r="O1690">
        <v>153.5839</v>
      </c>
      <c r="P1690" t="s">
        <v>12</v>
      </c>
    </row>
    <row r="1691" spans="1:16" hidden="1" x14ac:dyDescent="0.25">
      <c r="A1691" t="s">
        <v>17</v>
      </c>
      <c r="B1691" t="s">
        <v>112</v>
      </c>
      <c r="C1691" t="s">
        <v>5090</v>
      </c>
      <c r="D1691" t="s">
        <v>5091</v>
      </c>
      <c r="E1691" t="s">
        <v>5092</v>
      </c>
      <c r="F1691" t="s">
        <v>202</v>
      </c>
      <c r="G1691">
        <v>143589</v>
      </c>
      <c r="H1691" s="9">
        <v>16</v>
      </c>
      <c r="I1691" s="1">
        <v>45490</v>
      </c>
      <c r="J1691">
        <v>7</v>
      </c>
      <c r="K1691">
        <v>2024</v>
      </c>
      <c r="L1691" t="s">
        <v>106</v>
      </c>
      <c r="M1691">
        <v>105.85</v>
      </c>
      <c r="N1691" t="s">
        <v>4619</v>
      </c>
      <c r="O1691">
        <v>164.96039999999999</v>
      </c>
      <c r="P1691" t="s">
        <v>12</v>
      </c>
    </row>
    <row r="1692" spans="1:16" hidden="1" x14ac:dyDescent="0.25">
      <c r="A1692" t="s">
        <v>17</v>
      </c>
      <c r="B1692" t="s">
        <v>112</v>
      </c>
      <c r="C1692" t="s">
        <v>5093</v>
      </c>
      <c r="D1692" t="s">
        <v>5094</v>
      </c>
      <c r="E1692" t="s">
        <v>5095</v>
      </c>
      <c r="F1692" t="s">
        <v>202</v>
      </c>
      <c r="G1692">
        <v>143589</v>
      </c>
      <c r="H1692" s="9">
        <v>16</v>
      </c>
      <c r="I1692" s="1">
        <v>45490</v>
      </c>
      <c r="J1692">
        <v>7</v>
      </c>
      <c r="K1692">
        <v>2024</v>
      </c>
      <c r="L1692" t="s">
        <v>106</v>
      </c>
      <c r="M1692">
        <v>105.85</v>
      </c>
      <c r="N1692" t="s">
        <v>4619</v>
      </c>
      <c r="O1692">
        <v>164.96039999999999</v>
      </c>
      <c r="P1692" t="s">
        <v>12</v>
      </c>
    </row>
    <row r="1693" spans="1:16" hidden="1" x14ac:dyDescent="0.25">
      <c r="A1693" t="s">
        <v>17</v>
      </c>
      <c r="B1693" t="s">
        <v>112</v>
      </c>
      <c r="C1693" t="s">
        <v>5096</v>
      </c>
      <c r="D1693" t="s">
        <v>5097</v>
      </c>
      <c r="E1693" t="s">
        <v>5098</v>
      </c>
      <c r="F1693" t="s">
        <v>202</v>
      </c>
      <c r="G1693">
        <v>143589</v>
      </c>
      <c r="H1693" s="9">
        <v>105</v>
      </c>
      <c r="I1693" s="1">
        <v>45490</v>
      </c>
      <c r="J1693">
        <v>7</v>
      </c>
      <c r="K1693">
        <v>2024</v>
      </c>
      <c r="L1693" t="s">
        <v>106</v>
      </c>
      <c r="M1693">
        <v>184.24</v>
      </c>
      <c r="N1693" t="s">
        <v>4619</v>
      </c>
      <c r="O1693">
        <v>287.12619999999998</v>
      </c>
      <c r="P1693" t="s">
        <v>12</v>
      </c>
    </row>
    <row r="1694" spans="1:16" hidden="1" x14ac:dyDescent="0.25">
      <c r="A1694" t="s">
        <v>17</v>
      </c>
      <c r="B1694" t="s">
        <v>112</v>
      </c>
      <c r="C1694" t="s">
        <v>5099</v>
      </c>
      <c r="D1694" t="s">
        <v>5100</v>
      </c>
      <c r="E1694" t="s">
        <v>5101</v>
      </c>
      <c r="F1694" t="s">
        <v>202</v>
      </c>
      <c r="G1694">
        <v>143589</v>
      </c>
      <c r="H1694" s="9">
        <v>65</v>
      </c>
      <c r="I1694" s="1">
        <v>45490</v>
      </c>
      <c r="J1694">
        <v>7</v>
      </c>
      <c r="K1694">
        <v>2024</v>
      </c>
      <c r="L1694" t="s">
        <v>106</v>
      </c>
      <c r="M1694">
        <v>119.77</v>
      </c>
      <c r="N1694" t="s">
        <v>4619</v>
      </c>
      <c r="O1694">
        <v>186.65389999999999</v>
      </c>
      <c r="P1694" t="s">
        <v>12</v>
      </c>
    </row>
    <row r="1695" spans="1:16" hidden="1" x14ac:dyDescent="0.25">
      <c r="A1695" t="s">
        <v>17</v>
      </c>
      <c r="B1695" t="s">
        <v>199</v>
      </c>
      <c r="C1695" t="s">
        <v>5102</v>
      </c>
      <c r="D1695" t="s">
        <v>5103</v>
      </c>
      <c r="E1695" t="s">
        <v>5104</v>
      </c>
      <c r="F1695" t="s">
        <v>202</v>
      </c>
      <c r="G1695">
        <v>143589</v>
      </c>
      <c r="H1695" s="9">
        <v>54</v>
      </c>
      <c r="I1695" s="1">
        <v>45490</v>
      </c>
      <c r="J1695">
        <v>7</v>
      </c>
      <c r="K1695">
        <v>2024</v>
      </c>
      <c r="L1695" t="s">
        <v>106</v>
      </c>
      <c r="M1695">
        <v>37.65</v>
      </c>
      <c r="N1695" t="s">
        <v>4619</v>
      </c>
      <c r="O1695">
        <v>58.6751</v>
      </c>
      <c r="P1695" t="s">
        <v>12</v>
      </c>
    </row>
    <row r="1696" spans="1:16" hidden="1" x14ac:dyDescent="0.25">
      <c r="A1696" t="s">
        <v>17</v>
      </c>
      <c r="B1696" t="s">
        <v>199</v>
      </c>
      <c r="C1696" t="s">
        <v>5105</v>
      </c>
      <c r="D1696" t="s">
        <v>5106</v>
      </c>
      <c r="E1696" t="s">
        <v>5107</v>
      </c>
      <c r="F1696" t="s">
        <v>202</v>
      </c>
      <c r="G1696">
        <v>143589</v>
      </c>
      <c r="H1696" s="9">
        <v>40</v>
      </c>
      <c r="I1696" s="1">
        <v>45490</v>
      </c>
      <c r="J1696">
        <v>7</v>
      </c>
      <c r="K1696">
        <v>2024</v>
      </c>
      <c r="L1696" t="s">
        <v>106</v>
      </c>
      <c r="M1696">
        <v>19.5</v>
      </c>
      <c r="N1696" t="s">
        <v>4619</v>
      </c>
      <c r="O1696">
        <v>30.389500000000002</v>
      </c>
      <c r="P1696" t="s">
        <v>12</v>
      </c>
    </row>
    <row r="1697" spans="1:16" hidden="1" x14ac:dyDescent="0.25">
      <c r="A1697" t="s">
        <v>17</v>
      </c>
      <c r="B1697" t="s">
        <v>199</v>
      </c>
      <c r="C1697" t="s">
        <v>5044</v>
      </c>
      <c r="D1697" t="s">
        <v>5045</v>
      </c>
      <c r="E1697" t="s">
        <v>5046</v>
      </c>
      <c r="F1697" t="s">
        <v>202</v>
      </c>
      <c r="G1697">
        <v>143589</v>
      </c>
      <c r="H1697" s="9">
        <v>26</v>
      </c>
      <c r="I1697" s="1">
        <v>45490</v>
      </c>
      <c r="J1697">
        <v>7</v>
      </c>
      <c r="K1697">
        <v>2024</v>
      </c>
      <c r="L1697" t="s">
        <v>106</v>
      </c>
      <c r="M1697">
        <v>24.5</v>
      </c>
      <c r="N1697" t="s">
        <v>4619</v>
      </c>
      <c r="O1697">
        <v>38.181699999999999</v>
      </c>
      <c r="P1697" t="s">
        <v>12</v>
      </c>
    </row>
    <row r="1698" spans="1:16" hidden="1" x14ac:dyDescent="0.25">
      <c r="A1698" t="s">
        <v>17</v>
      </c>
      <c r="B1698" t="s">
        <v>199</v>
      </c>
      <c r="C1698" t="s">
        <v>5050</v>
      </c>
      <c r="D1698" t="s">
        <v>5051</v>
      </c>
      <c r="E1698" t="s">
        <v>5052</v>
      </c>
      <c r="F1698" t="s">
        <v>202</v>
      </c>
      <c r="G1698">
        <v>143589</v>
      </c>
      <c r="H1698" s="9">
        <v>21</v>
      </c>
      <c r="I1698" s="1">
        <v>45490</v>
      </c>
      <c r="J1698">
        <v>7</v>
      </c>
      <c r="K1698">
        <v>2024</v>
      </c>
      <c r="L1698" t="s">
        <v>106</v>
      </c>
      <c r="M1698">
        <v>33.6</v>
      </c>
      <c r="N1698" t="s">
        <v>4619</v>
      </c>
      <c r="O1698">
        <v>52.363399999999999</v>
      </c>
      <c r="P1698" t="s">
        <v>12</v>
      </c>
    </row>
    <row r="1699" spans="1:16" hidden="1" x14ac:dyDescent="0.25">
      <c r="A1699" t="s">
        <v>17</v>
      </c>
      <c r="B1699" t="s">
        <v>199</v>
      </c>
      <c r="C1699" t="s">
        <v>5108</v>
      </c>
      <c r="D1699" t="s">
        <v>5109</v>
      </c>
      <c r="E1699" t="s">
        <v>5110</v>
      </c>
      <c r="F1699" t="s">
        <v>202</v>
      </c>
      <c r="G1699">
        <v>143589</v>
      </c>
      <c r="H1699" s="9">
        <v>21</v>
      </c>
      <c r="I1699" s="1">
        <v>45490</v>
      </c>
      <c r="J1699">
        <v>7</v>
      </c>
      <c r="K1699">
        <v>2024</v>
      </c>
      <c r="L1699" t="s">
        <v>106</v>
      </c>
      <c r="M1699">
        <v>33.6</v>
      </c>
      <c r="N1699" t="s">
        <v>4619</v>
      </c>
      <c r="O1699">
        <v>52.363399999999999</v>
      </c>
      <c r="P1699" t="s">
        <v>12</v>
      </c>
    </row>
    <row r="1700" spans="1:16" hidden="1" x14ac:dyDescent="0.25">
      <c r="A1700" t="s">
        <v>17</v>
      </c>
      <c r="B1700" t="s">
        <v>112</v>
      </c>
      <c r="C1700" t="s">
        <v>5111</v>
      </c>
      <c r="D1700" t="s">
        <v>5112</v>
      </c>
      <c r="E1700" t="s">
        <v>5113</v>
      </c>
      <c r="F1700" t="s">
        <v>202</v>
      </c>
      <c r="G1700">
        <v>143589</v>
      </c>
      <c r="H1700" s="9">
        <v>26</v>
      </c>
      <c r="I1700" s="1">
        <v>45490</v>
      </c>
      <c r="J1700">
        <v>7</v>
      </c>
      <c r="K1700">
        <v>2024</v>
      </c>
      <c r="L1700" t="s">
        <v>106</v>
      </c>
      <c r="M1700">
        <v>105</v>
      </c>
      <c r="N1700" t="s">
        <v>4619</v>
      </c>
      <c r="O1700">
        <v>163.63579999999999</v>
      </c>
      <c r="P1700" t="s">
        <v>12</v>
      </c>
    </row>
    <row r="1701" spans="1:16" hidden="1" x14ac:dyDescent="0.25">
      <c r="A1701" t="s">
        <v>17</v>
      </c>
      <c r="B1701" t="s">
        <v>199</v>
      </c>
      <c r="C1701" t="s">
        <v>5114</v>
      </c>
      <c r="D1701" t="s">
        <v>5115</v>
      </c>
      <c r="E1701" t="s">
        <v>5116</v>
      </c>
      <c r="F1701" t="s">
        <v>202</v>
      </c>
      <c r="G1701">
        <v>143589</v>
      </c>
      <c r="H1701" s="9">
        <v>54</v>
      </c>
      <c r="I1701" s="1">
        <v>45490</v>
      </c>
      <c r="J1701">
        <v>7</v>
      </c>
      <c r="K1701">
        <v>2024</v>
      </c>
      <c r="L1701" t="s">
        <v>106</v>
      </c>
      <c r="M1701">
        <v>8.5</v>
      </c>
      <c r="N1701" t="s">
        <v>4619</v>
      </c>
      <c r="O1701">
        <v>13.246700000000001</v>
      </c>
      <c r="P1701" t="s">
        <v>12</v>
      </c>
    </row>
    <row r="1702" spans="1:16" hidden="1" x14ac:dyDescent="0.25">
      <c r="A1702" t="s">
        <v>17</v>
      </c>
      <c r="B1702" t="s">
        <v>199</v>
      </c>
      <c r="C1702" t="s">
        <v>5117</v>
      </c>
      <c r="D1702" t="s">
        <v>5118</v>
      </c>
      <c r="E1702" t="s">
        <v>5119</v>
      </c>
      <c r="F1702" t="s">
        <v>202</v>
      </c>
      <c r="G1702">
        <v>143589</v>
      </c>
      <c r="H1702" s="9">
        <v>26</v>
      </c>
      <c r="I1702" s="1">
        <v>45490</v>
      </c>
      <c r="J1702">
        <v>7</v>
      </c>
      <c r="K1702">
        <v>2024</v>
      </c>
      <c r="L1702" t="s">
        <v>106</v>
      </c>
      <c r="M1702">
        <v>13.5</v>
      </c>
      <c r="N1702" t="s">
        <v>4619</v>
      </c>
      <c r="O1702">
        <v>21.038900000000002</v>
      </c>
      <c r="P1702" t="s">
        <v>12</v>
      </c>
    </row>
    <row r="1703" spans="1:16" hidden="1" x14ac:dyDescent="0.25">
      <c r="A1703" t="s">
        <v>17</v>
      </c>
      <c r="B1703" t="s">
        <v>118</v>
      </c>
      <c r="C1703" t="s">
        <v>5120</v>
      </c>
      <c r="D1703" t="s">
        <v>5121</v>
      </c>
      <c r="E1703" t="s">
        <v>5122</v>
      </c>
      <c r="F1703" t="s">
        <v>202</v>
      </c>
      <c r="G1703">
        <v>143589</v>
      </c>
      <c r="H1703" s="9">
        <v>54</v>
      </c>
      <c r="I1703" s="1">
        <v>45490</v>
      </c>
      <c r="J1703">
        <v>7</v>
      </c>
      <c r="K1703">
        <v>2024</v>
      </c>
      <c r="L1703" t="s">
        <v>106</v>
      </c>
      <c r="M1703">
        <v>59.5</v>
      </c>
      <c r="N1703" t="s">
        <v>4619</v>
      </c>
      <c r="O1703">
        <v>92.726900000000001</v>
      </c>
      <c r="P1703" t="s">
        <v>12</v>
      </c>
    </row>
    <row r="1704" spans="1:16" hidden="1" x14ac:dyDescent="0.25">
      <c r="A1704" t="s">
        <v>17</v>
      </c>
      <c r="B1704" t="s">
        <v>118</v>
      </c>
      <c r="C1704" t="s">
        <v>5123</v>
      </c>
      <c r="D1704" t="s">
        <v>5124</v>
      </c>
      <c r="E1704" t="s">
        <v>5125</v>
      </c>
      <c r="F1704" t="s">
        <v>202</v>
      </c>
      <c r="G1704">
        <v>143589</v>
      </c>
      <c r="H1704" s="9">
        <v>14</v>
      </c>
      <c r="I1704" s="1">
        <v>45490</v>
      </c>
      <c r="J1704">
        <v>7</v>
      </c>
      <c r="K1704">
        <v>2024</v>
      </c>
      <c r="L1704" t="s">
        <v>106</v>
      </c>
      <c r="M1704">
        <v>68.599999999999994</v>
      </c>
      <c r="N1704" t="s">
        <v>4619</v>
      </c>
      <c r="O1704">
        <v>106.9087</v>
      </c>
      <c r="P1704" t="s">
        <v>12</v>
      </c>
    </row>
    <row r="1705" spans="1:16" hidden="1" x14ac:dyDescent="0.25">
      <c r="A1705" t="s">
        <v>17</v>
      </c>
      <c r="B1705" t="s">
        <v>118</v>
      </c>
      <c r="C1705" t="s">
        <v>5126</v>
      </c>
      <c r="D1705" t="s">
        <v>5127</v>
      </c>
      <c r="E1705" t="s">
        <v>5128</v>
      </c>
      <c r="F1705" t="s">
        <v>202</v>
      </c>
      <c r="G1705">
        <v>143589</v>
      </c>
      <c r="H1705" s="9">
        <v>14</v>
      </c>
      <c r="I1705" s="1">
        <v>45490</v>
      </c>
      <c r="J1705">
        <v>7</v>
      </c>
      <c r="K1705">
        <v>2024</v>
      </c>
      <c r="L1705" t="s">
        <v>106</v>
      </c>
      <c r="M1705">
        <v>68.599999999999994</v>
      </c>
      <c r="N1705" t="s">
        <v>4619</v>
      </c>
      <c r="O1705">
        <v>106.9087</v>
      </c>
      <c r="P1705" t="s">
        <v>12</v>
      </c>
    </row>
    <row r="1706" spans="1:16" hidden="1" x14ac:dyDescent="0.25">
      <c r="A1706" t="s">
        <v>17</v>
      </c>
      <c r="B1706" t="s">
        <v>118</v>
      </c>
      <c r="C1706" t="s">
        <v>5129</v>
      </c>
      <c r="D1706" t="s">
        <v>5130</v>
      </c>
      <c r="E1706" t="s">
        <v>5131</v>
      </c>
      <c r="F1706" t="s">
        <v>202</v>
      </c>
      <c r="G1706">
        <v>143589</v>
      </c>
      <c r="H1706" s="9">
        <v>46</v>
      </c>
      <c r="I1706" s="1">
        <v>45490</v>
      </c>
      <c r="J1706">
        <v>7</v>
      </c>
      <c r="K1706">
        <v>2024</v>
      </c>
      <c r="L1706" t="s">
        <v>106</v>
      </c>
      <c r="M1706">
        <v>94.5</v>
      </c>
      <c r="N1706" t="s">
        <v>4619</v>
      </c>
      <c r="O1706">
        <v>147.2722</v>
      </c>
      <c r="P1706" t="s">
        <v>12</v>
      </c>
    </row>
    <row r="1707" spans="1:16" hidden="1" x14ac:dyDescent="0.25">
      <c r="A1707" t="s">
        <v>17</v>
      </c>
      <c r="B1707" t="s">
        <v>199</v>
      </c>
      <c r="C1707" t="s">
        <v>5132</v>
      </c>
      <c r="D1707" t="s">
        <v>5133</v>
      </c>
      <c r="E1707" t="s">
        <v>5134</v>
      </c>
      <c r="F1707" t="s">
        <v>202</v>
      </c>
      <c r="G1707">
        <v>143589</v>
      </c>
      <c r="H1707" s="9">
        <v>16</v>
      </c>
      <c r="I1707" s="1">
        <v>45490</v>
      </c>
      <c r="J1707">
        <v>7</v>
      </c>
      <c r="K1707">
        <v>2024</v>
      </c>
      <c r="L1707" t="s">
        <v>106</v>
      </c>
      <c r="M1707">
        <v>94.5</v>
      </c>
      <c r="N1707" t="s">
        <v>4619</v>
      </c>
      <c r="O1707">
        <v>147.2722</v>
      </c>
      <c r="P1707" t="s">
        <v>12</v>
      </c>
    </row>
    <row r="1708" spans="1:16" hidden="1" x14ac:dyDescent="0.25">
      <c r="A1708" t="s">
        <v>17</v>
      </c>
      <c r="B1708" t="s">
        <v>199</v>
      </c>
      <c r="C1708" t="s">
        <v>5135</v>
      </c>
      <c r="D1708" t="s">
        <v>5136</v>
      </c>
      <c r="E1708" t="s">
        <v>5137</v>
      </c>
      <c r="F1708" t="s">
        <v>202</v>
      </c>
      <c r="G1708">
        <v>143589</v>
      </c>
      <c r="H1708" s="9">
        <v>38</v>
      </c>
      <c r="I1708" s="1">
        <v>45490</v>
      </c>
      <c r="J1708">
        <v>7</v>
      </c>
      <c r="K1708">
        <v>2024</v>
      </c>
      <c r="L1708" t="s">
        <v>106</v>
      </c>
      <c r="M1708">
        <v>10.5</v>
      </c>
      <c r="N1708" t="s">
        <v>4619</v>
      </c>
      <c r="O1708">
        <v>16.363600000000002</v>
      </c>
      <c r="P1708" t="s">
        <v>12</v>
      </c>
    </row>
    <row r="1709" spans="1:16" hidden="1" x14ac:dyDescent="0.25">
      <c r="A1709" t="s">
        <v>17</v>
      </c>
      <c r="B1709" t="s">
        <v>112</v>
      </c>
      <c r="C1709" t="s">
        <v>5138</v>
      </c>
      <c r="D1709" t="s">
        <v>5139</v>
      </c>
      <c r="E1709" t="s">
        <v>5140</v>
      </c>
      <c r="F1709" t="s">
        <v>202</v>
      </c>
      <c r="G1709">
        <v>143589</v>
      </c>
      <c r="H1709" s="9">
        <v>26</v>
      </c>
      <c r="I1709" s="1">
        <v>45490</v>
      </c>
      <c r="J1709">
        <v>7</v>
      </c>
      <c r="K1709">
        <v>2024</v>
      </c>
      <c r="L1709" t="s">
        <v>106</v>
      </c>
      <c r="M1709">
        <v>80</v>
      </c>
      <c r="N1709" t="s">
        <v>4619</v>
      </c>
      <c r="O1709">
        <v>124.67489999999999</v>
      </c>
      <c r="P1709" t="s">
        <v>12</v>
      </c>
    </row>
    <row r="1710" spans="1:16" hidden="1" x14ac:dyDescent="0.25">
      <c r="A1710" t="s">
        <v>17</v>
      </c>
      <c r="B1710" t="s">
        <v>4487</v>
      </c>
      <c r="C1710" t="s">
        <v>5141</v>
      </c>
      <c r="D1710" t="s">
        <v>5142</v>
      </c>
      <c r="E1710" t="s">
        <v>5143</v>
      </c>
      <c r="F1710" t="s">
        <v>202</v>
      </c>
      <c r="G1710">
        <v>143589</v>
      </c>
      <c r="H1710" s="9">
        <v>65</v>
      </c>
      <c r="I1710" s="1">
        <v>45490</v>
      </c>
      <c r="J1710">
        <v>7</v>
      </c>
      <c r="K1710">
        <v>2024</v>
      </c>
      <c r="L1710" t="s">
        <v>106</v>
      </c>
      <c r="M1710">
        <v>95.5</v>
      </c>
      <c r="N1710" t="s">
        <v>4619</v>
      </c>
      <c r="O1710">
        <v>148.8306</v>
      </c>
      <c r="P1710" t="s">
        <v>12</v>
      </c>
    </row>
    <row r="1711" spans="1:16" hidden="1" x14ac:dyDescent="0.25">
      <c r="A1711" t="s">
        <v>17</v>
      </c>
      <c r="B1711" t="s">
        <v>4487</v>
      </c>
      <c r="C1711" t="s">
        <v>5047</v>
      </c>
      <c r="D1711" t="s">
        <v>5048</v>
      </c>
      <c r="E1711" t="s">
        <v>5049</v>
      </c>
      <c r="F1711" t="s">
        <v>202</v>
      </c>
      <c r="G1711">
        <v>143589</v>
      </c>
      <c r="H1711" s="9">
        <v>14</v>
      </c>
      <c r="I1711" s="1">
        <v>45490</v>
      </c>
      <c r="J1711">
        <v>7</v>
      </c>
      <c r="K1711">
        <v>2024</v>
      </c>
      <c r="L1711" t="s">
        <v>106</v>
      </c>
      <c r="M1711">
        <v>50</v>
      </c>
      <c r="N1711" t="s">
        <v>4619</v>
      </c>
      <c r="O1711">
        <v>77.921800000000005</v>
      </c>
      <c r="P1711" t="s">
        <v>12</v>
      </c>
    </row>
    <row r="1712" spans="1:16" hidden="1" x14ac:dyDescent="0.25">
      <c r="A1712" t="s">
        <v>17</v>
      </c>
      <c r="B1712" t="s">
        <v>4487</v>
      </c>
      <c r="C1712" t="s">
        <v>5144</v>
      </c>
      <c r="D1712" t="s">
        <v>5145</v>
      </c>
      <c r="E1712" t="s">
        <v>5146</v>
      </c>
      <c r="F1712" t="s">
        <v>202</v>
      </c>
      <c r="G1712">
        <v>143589</v>
      </c>
      <c r="H1712" s="9">
        <v>65</v>
      </c>
      <c r="I1712" s="1">
        <v>45490</v>
      </c>
      <c r="J1712">
        <v>7</v>
      </c>
      <c r="K1712">
        <v>2024</v>
      </c>
      <c r="L1712" t="s">
        <v>106</v>
      </c>
      <c r="M1712">
        <v>44.5</v>
      </c>
      <c r="N1712" t="s">
        <v>4619</v>
      </c>
      <c r="O1712">
        <v>69.350399999999993</v>
      </c>
      <c r="P1712" t="s">
        <v>12</v>
      </c>
    </row>
    <row r="1713" spans="1:16" hidden="1" x14ac:dyDescent="0.25">
      <c r="A1713" t="s">
        <v>17</v>
      </c>
      <c r="B1713" t="s">
        <v>199</v>
      </c>
      <c r="C1713" t="s">
        <v>5147</v>
      </c>
      <c r="D1713" t="s">
        <v>5148</v>
      </c>
      <c r="E1713" t="s">
        <v>5149</v>
      </c>
      <c r="F1713" t="s">
        <v>202</v>
      </c>
      <c r="G1713">
        <v>143589</v>
      </c>
      <c r="H1713" s="9">
        <v>14</v>
      </c>
      <c r="I1713" s="1">
        <v>45490</v>
      </c>
      <c r="J1713">
        <v>7</v>
      </c>
      <c r="K1713">
        <v>2024</v>
      </c>
      <c r="L1713" t="s">
        <v>106</v>
      </c>
      <c r="M1713">
        <v>48.5</v>
      </c>
      <c r="N1713" t="s">
        <v>4619</v>
      </c>
      <c r="O1713">
        <v>75.584100000000007</v>
      </c>
      <c r="P1713" t="s">
        <v>12</v>
      </c>
    </row>
    <row r="1714" spans="1:16" hidden="1" x14ac:dyDescent="0.25">
      <c r="A1714" t="s">
        <v>17</v>
      </c>
      <c r="B1714" t="s">
        <v>4487</v>
      </c>
      <c r="C1714" t="s">
        <v>5150</v>
      </c>
      <c r="D1714" t="s">
        <v>5151</v>
      </c>
      <c r="E1714" t="s">
        <v>5152</v>
      </c>
      <c r="F1714" t="s">
        <v>202</v>
      </c>
      <c r="G1714">
        <v>143589</v>
      </c>
      <c r="H1714" s="9">
        <v>40</v>
      </c>
      <c r="I1714" s="1">
        <v>45490</v>
      </c>
      <c r="J1714">
        <v>7</v>
      </c>
      <c r="K1714">
        <v>2024</v>
      </c>
      <c r="L1714" t="s">
        <v>106</v>
      </c>
      <c r="M1714">
        <v>94</v>
      </c>
      <c r="N1714" t="s">
        <v>4619</v>
      </c>
      <c r="O1714">
        <v>146.49299999999999</v>
      </c>
      <c r="P1714" t="s">
        <v>12</v>
      </c>
    </row>
    <row r="1715" spans="1:16" hidden="1" x14ac:dyDescent="0.25">
      <c r="A1715" t="s">
        <v>17</v>
      </c>
      <c r="B1715" t="s">
        <v>199</v>
      </c>
      <c r="C1715" t="s">
        <v>5053</v>
      </c>
      <c r="D1715" t="s">
        <v>5054</v>
      </c>
      <c r="E1715" t="s">
        <v>5055</v>
      </c>
      <c r="F1715" t="s">
        <v>202</v>
      </c>
      <c r="G1715">
        <v>143589</v>
      </c>
      <c r="H1715" s="9">
        <v>26</v>
      </c>
      <c r="I1715" s="1">
        <v>45490</v>
      </c>
      <c r="J1715">
        <v>7</v>
      </c>
      <c r="K1715">
        <v>2024</v>
      </c>
      <c r="L1715" t="s">
        <v>106</v>
      </c>
      <c r="M1715">
        <v>12</v>
      </c>
      <c r="N1715" t="s">
        <v>4619</v>
      </c>
      <c r="O1715">
        <v>18.7012</v>
      </c>
      <c r="P1715" t="s">
        <v>12</v>
      </c>
    </row>
    <row r="1716" spans="1:16" hidden="1" x14ac:dyDescent="0.25">
      <c r="A1716" t="s">
        <v>17</v>
      </c>
      <c r="B1716" t="s">
        <v>118</v>
      </c>
      <c r="C1716" t="s">
        <v>5056</v>
      </c>
      <c r="D1716" t="s">
        <v>5057</v>
      </c>
      <c r="E1716" t="s">
        <v>5058</v>
      </c>
      <c r="F1716" t="s">
        <v>202</v>
      </c>
      <c r="G1716">
        <v>143589</v>
      </c>
      <c r="H1716" s="9">
        <v>26</v>
      </c>
      <c r="I1716" s="1">
        <v>45490</v>
      </c>
      <c r="J1716">
        <v>7</v>
      </c>
      <c r="K1716">
        <v>2024</v>
      </c>
      <c r="L1716" t="s">
        <v>106</v>
      </c>
      <c r="M1716">
        <v>16.5</v>
      </c>
      <c r="N1716" t="s">
        <v>4619</v>
      </c>
      <c r="O1716">
        <v>25.714200000000002</v>
      </c>
      <c r="P1716" t="s">
        <v>12</v>
      </c>
    </row>
    <row r="1717" spans="1:16" hidden="1" x14ac:dyDescent="0.25">
      <c r="A1717" t="s">
        <v>17</v>
      </c>
      <c r="B1717" t="s">
        <v>112</v>
      </c>
      <c r="C1717" t="s">
        <v>5060</v>
      </c>
      <c r="D1717" t="s">
        <v>5061</v>
      </c>
      <c r="E1717" t="s">
        <v>5062</v>
      </c>
      <c r="F1717" t="s">
        <v>202</v>
      </c>
      <c r="G1717">
        <v>143584</v>
      </c>
      <c r="H1717" s="9">
        <v>25</v>
      </c>
      <c r="I1717" s="1">
        <v>45490</v>
      </c>
      <c r="J1717">
        <v>7</v>
      </c>
      <c r="K1717">
        <v>2024</v>
      </c>
      <c r="L1717" t="s">
        <v>109</v>
      </c>
      <c r="M1717">
        <v>114.14</v>
      </c>
      <c r="N1717" t="s">
        <v>4619</v>
      </c>
      <c r="O1717">
        <v>177.87989999999999</v>
      </c>
      <c r="P1717" t="s">
        <v>12</v>
      </c>
    </row>
    <row r="1718" spans="1:16" hidden="1" x14ac:dyDescent="0.25">
      <c r="A1718" t="s">
        <v>17</v>
      </c>
      <c r="B1718" t="s">
        <v>112</v>
      </c>
      <c r="C1718" t="s">
        <v>5063</v>
      </c>
      <c r="D1718" t="s">
        <v>5064</v>
      </c>
      <c r="E1718" t="s">
        <v>5065</v>
      </c>
      <c r="F1718" t="s">
        <v>202</v>
      </c>
      <c r="G1718">
        <v>143584</v>
      </c>
      <c r="H1718" s="9">
        <v>25</v>
      </c>
      <c r="I1718" s="1">
        <v>45490</v>
      </c>
      <c r="J1718">
        <v>7</v>
      </c>
      <c r="K1718">
        <v>2024</v>
      </c>
      <c r="L1718" t="s">
        <v>109</v>
      </c>
      <c r="M1718">
        <v>114.14</v>
      </c>
      <c r="N1718" t="s">
        <v>4619</v>
      </c>
      <c r="O1718">
        <v>177.87989999999999</v>
      </c>
      <c r="P1718" t="s">
        <v>12</v>
      </c>
    </row>
    <row r="1719" spans="1:16" hidden="1" x14ac:dyDescent="0.25">
      <c r="A1719" t="s">
        <v>17</v>
      </c>
      <c r="B1719" t="s">
        <v>112</v>
      </c>
      <c r="C1719" t="s">
        <v>5066</v>
      </c>
      <c r="D1719" t="s">
        <v>5067</v>
      </c>
      <c r="E1719" t="s">
        <v>5068</v>
      </c>
      <c r="F1719" t="s">
        <v>202</v>
      </c>
      <c r="G1719">
        <v>143584</v>
      </c>
      <c r="H1719" s="9">
        <v>5</v>
      </c>
      <c r="I1719" s="1">
        <v>45490</v>
      </c>
      <c r="J1719">
        <v>7</v>
      </c>
      <c r="K1719">
        <v>2024</v>
      </c>
      <c r="L1719" t="s">
        <v>109</v>
      </c>
      <c r="M1719">
        <v>121.44</v>
      </c>
      <c r="N1719" t="s">
        <v>4619</v>
      </c>
      <c r="O1719">
        <v>189.25649999999999</v>
      </c>
      <c r="P1719" t="s">
        <v>12</v>
      </c>
    </row>
    <row r="1720" spans="1:16" hidden="1" x14ac:dyDescent="0.25">
      <c r="A1720" t="s">
        <v>17</v>
      </c>
      <c r="B1720" t="s">
        <v>112</v>
      </c>
      <c r="C1720" t="s">
        <v>5069</v>
      </c>
      <c r="D1720" t="s">
        <v>5070</v>
      </c>
      <c r="E1720" t="s">
        <v>5071</v>
      </c>
      <c r="F1720" t="s">
        <v>202</v>
      </c>
      <c r="G1720">
        <v>143584</v>
      </c>
      <c r="H1720" s="9">
        <v>5</v>
      </c>
      <c r="I1720" s="1">
        <v>45490</v>
      </c>
      <c r="J1720">
        <v>7</v>
      </c>
      <c r="K1720">
        <v>2024</v>
      </c>
      <c r="L1720" t="s">
        <v>109</v>
      </c>
      <c r="M1720">
        <v>121.44</v>
      </c>
      <c r="N1720" t="s">
        <v>4619</v>
      </c>
      <c r="O1720">
        <v>189.25649999999999</v>
      </c>
      <c r="P1720" t="s">
        <v>12</v>
      </c>
    </row>
    <row r="1721" spans="1:16" hidden="1" x14ac:dyDescent="0.25">
      <c r="A1721" t="s">
        <v>17</v>
      </c>
      <c r="B1721" t="s">
        <v>112</v>
      </c>
      <c r="C1721" t="s">
        <v>5072</v>
      </c>
      <c r="D1721" t="s">
        <v>5073</v>
      </c>
      <c r="E1721" t="s">
        <v>5074</v>
      </c>
      <c r="F1721" t="s">
        <v>202</v>
      </c>
      <c r="G1721">
        <v>143584</v>
      </c>
      <c r="H1721" s="9">
        <v>25</v>
      </c>
      <c r="I1721" s="1">
        <v>45490</v>
      </c>
      <c r="J1721">
        <v>7</v>
      </c>
      <c r="K1721">
        <v>2024</v>
      </c>
      <c r="L1721" t="s">
        <v>109</v>
      </c>
      <c r="M1721">
        <v>121.98</v>
      </c>
      <c r="N1721" t="s">
        <v>4619</v>
      </c>
      <c r="O1721">
        <v>190.09800000000001</v>
      </c>
      <c r="P1721" t="s">
        <v>12</v>
      </c>
    </row>
    <row r="1722" spans="1:16" hidden="1" x14ac:dyDescent="0.25">
      <c r="A1722" t="s">
        <v>17</v>
      </c>
      <c r="B1722" t="s">
        <v>112</v>
      </c>
      <c r="C1722" t="s">
        <v>5075</v>
      </c>
      <c r="D1722" t="s">
        <v>5076</v>
      </c>
      <c r="E1722" t="s">
        <v>5077</v>
      </c>
      <c r="F1722" t="s">
        <v>202</v>
      </c>
      <c r="G1722">
        <v>143584</v>
      </c>
      <c r="H1722" s="9">
        <v>25</v>
      </c>
      <c r="I1722" s="1">
        <v>45490</v>
      </c>
      <c r="J1722">
        <v>7</v>
      </c>
      <c r="K1722">
        <v>2024</v>
      </c>
      <c r="L1722" t="s">
        <v>109</v>
      </c>
      <c r="M1722">
        <v>121.98</v>
      </c>
      <c r="N1722" t="s">
        <v>4619</v>
      </c>
      <c r="O1722">
        <v>190.09800000000001</v>
      </c>
      <c r="P1722" t="s">
        <v>12</v>
      </c>
    </row>
    <row r="1723" spans="1:16" hidden="1" x14ac:dyDescent="0.25">
      <c r="A1723" t="s">
        <v>17</v>
      </c>
      <c r="B1723" t="s">
        <v>112</v>
      </c>
      <c r="C1723" t="s">
        <v>5078</v>
      </c>
      <c r="D1723" t="s">
        <v>5079</v>
      </c>
      <c r="E1723" t="s">
        <v>5080</v>
      </c>
      <c r="F1723" t="s">
        <v>202</v>
      </c>
      <c r="G1723">
        <v>143584</v>
      </c>
      <c r="H1723" s="9">
        <v>10</v>
      </c>
      <c r="I1723" s="1">
        <v>45490</v>
      </c>
      <c r="J1723">
        <v>7</v>
      </c>
      <c r="K1723">
        <v>2024</v>
      </c>
      <c r="L1723" t="s">
        <v>109</v>
      </c>
      <c r="M1723">
        <v>129.28</v>
      </c>
      <c r="N1723" t="s">
        <v>4619</v>
      </c>
      <c r="O1723">
        <v>201.47460000000001</v>
      </c>
      <c r="P1723" t="s">
        <v>12</v>
      </c>
    </row>
    <row r="1724" spans="1:16" hidden="1" x14ac:dyDescent="0.25">
      <c r="A1724" t="s">
        <v>17</v>
      </c>
      <c r="B1724" t="s">
        <v>112</v>
      </c>
      <c r="C1724" t="s">
        <v>5081</v>
      </c>
      <c r="D1724" t="s">
        <v>5082</v>
      </c>
      <c r="E1724" t="s">
        <v>5083</v>
      </c>
      <c r="F1724" t="s">
        <v>202</v>
      </c>
      <c r="G1724">
        <v>143584</v>
      </c>
      <c r="H1724" s="9">
        <v>10</v>
      </c>
      <c r="I1724" s="1">
        <v>45490</v>
      </c>
      <c r="J1724">
        <v>7</v>
      </c>
      <c r="K1724">
        <v>2024</v>
      </c>
      <c r="L1724" t="s">
        <v>109</v>
      </c>
      <c r="M1724">
        <v>129.28</v>
      </c>
      <c r="N1724" t="s">
        <v>4619</v>
      </c>
      <c r="O1724">
        <v>201.47460000000001</v>
      </c>
      <c r="P1724" t="s">
        <v>12</v>
      </c>
    </row>
    <row r="1725" spans="1:16" hidden="1" x14ac:dyDescent="0.25">
      <c r="A1725" t="s">
        <v>17</v>
      </c>
      <c r="B1725" t="s">
        <v>112</v>
      </c>
      <c r="C1725" t="s">
        <v>5084</v>
      </c>
      <c r="D1725" t="s">
        <v>5085</v>
      </c>
      <c r="E1725" t="s">
        <v>5086</v>
      </c>
      <c r="F1725" t="s">
        <v>202</v>
      </c>
      <c r="G1725">
        <v>143584</v>
      </c>
      <c r="H1725" s="9">
        <v>25</v>
      </c>
      <c r="I1725" s="1">
        <v>45490</v>
      </c>
      <c r="J1725">
        <v>7</v>
      </c>
      <c r="K1725">
        <v>2024</v>
      </c>
      <c r="L1725" t="s">
        <v>109</v>
      </c>
      <c r="M1725">
        <v>98.55</v>
      </c>
      <c r="N1725" t="s">
        <v>4619</v>
      </c>
      <c r="O1725">
        <v>153.5839</v>
      </c>
      <c r="P1725" t="s">
        <v>12</v>
      </c>
    </row>
    <row r="1726" spans="1:16" hidden="1" x14ac:dyDescent="0.25">
      <c r="A1726" t="s">
        <v>17</v>
      </c>
      <c r="B1726" t="s">
        <v>112</v>
      </c>
      <c r="C1726" t="s">
        <v>5087</v>
      </c>
      <c r="D1726" t="s">
        <v>5088</v>
      </c>
      <c r="E1726" t="s">
        <v>5089</v>
      </c>
      <c r="F1726" t="s">
        <v>202</v>
      </c>
      <c r="G1726">
        <v>143584</v>
      </c>
      <c r="H1726" s="9">
        <v>25</v>
      </c>
      <c r="I1726" s="1">
        <v>45490</v>
      </c>
      <c r="J1726">
        <v>7</v>
      </c>
      <c r="K1726">
        <v>2024</v>
      </c>
      <c r="L1726" t="s">
        <v>109</v>
      </c>
      <c r="M1726">
        <v>98.55</v>
      </c>
      <c r="N1726" t="s">
        <v>4619</v>
      </c>
      <c r="O1726">
        <v>153.5839</v>
      </c>
      <c r="P1726" t="s">
        <v>12</v>
      </c>
    </row>
    <row r="1727" spans="1:16" hidden="1" x14ac:dyDescent="0.25">
      <c r="A1727" t="s">
        <v>17</v>
      </c>
      <c r="B1727" t="s">
        <v>112</v>
      </c>
      <c r="C1727" t="s">
        <v>5090</v>
      </c>
      <c r="D1727" t="s">
        <v>5091</v>
      </c>
      <c r="E1727" t="s">
        <v>5092</v>
      </c>
      <c r="F1727" t="s">
        <v>202</v>
      </c>
      <c r="G1727">
        <v>143584</v>
      </c>
      <c r="H1727" s="9">
        <v>10</v>
      </c>
      <c r="I1727" s="1">
        <v>45490</v>
      </c>
      <c r="J1727">
        <v>7</v>
      </c>
      <c r="K1727">
        <v>2024</v>
      </c>
      <c r="L1727" t="s">
        <v>109</v>
      </c>
      <c r="M1727">
        <v>105.85</v>
      </c>
      <c r="N1727" t="s">
        <v>4619</v>
      </c>
      <c r="O1727">
        <v>164.96039999999999</v>
      </c>
      <c r="P1727" t="s">
        <v>12</v>
      </c>
    </row>
    <row r="1728" spans="1:16" hidden="1" x14ac:dyDescent="0.25">
      <c r="A1728" t="s">
        <v>17</v>
      </c>
      <c r="B1728" t="s">
        <v>112</v>
      </c>
      <c r="C1728" t="s">
        <v>5093</v>
      </c>
      <c r="D1728" t="s">
        <v>5094</v>
      </c>
      <c r="E1728" t="s">
        <v>5095</v>
      </c>
      <c r="F1728" t="s">
        <v>202</v>
      </c>
      <c r="G1728">
        <v>143584</v>
      </c>
      <c r="H1728" s="9">
        <v>10</v>
      </c>
      <c r="I1728" s="1">
        <v>45490</v>
      </c>
      <c r="J1728">
        <v>7</v>
      </c>
      <c r="K1728">
        <v>2024</v>
      </c>
      <c r="L1728" t="s">
        <v>109</v>
      </c>
      <c r="M1728">
        <v>105.85</v>
      </c>
      <c r="N1728" t="s">
        <v>4619</v>
      </c>
      <c r="O1728">
        <v>164.96039999999999</v>
      </c>
      <c r="P1728" t="s">
        <v>12</v>
      </c>
    </row>
    <row r="1729" spans="1:16" hidden="1" x14ac:dyDescent="0.25">
      <c r="A1729" t="s">
        <v>17</v>
      </c>
      <c r="B1729" t="s">
        <v>112</v>
      </c>
      <c r="C1729" t="s">
        <v>5096</v>
      </c>
      <c r="D1729" t="s">
        <v>5097</v>
      </c>
      <c r="E1729" t="s">
        <v>5098</v>
      </c>
      <c r="F1729" t="s">
        <v>202</v>
      </c>
      <c r="G1729">
        <v>143584</v>
      </c>
      <c r="H1729" s="9">
        <v>65</v>
      </c>
      <c r="I1729" s="1">
        <v>45490</v>
      </c>
      <c r="J1729">
        <v>7</v>
      </c>
      <c r="K1729">
        <v>2024</v>
      </c>
      <c r="L1729" t="s">
        <v>109</v>
      </c>
      <c r="M1729">
        <v>184.24</v>
      </c>
      <c r="N1729" t="s">
        <v>4619</v>
      </c>
      <c r="O1729">
        <v>287.12619999999998</v>
      </c>
      <c r="P1729" t="s">
        <v>12</v>
      </c>
    </row>
    <row r="1730" spans="1:16" hidden="1" x14ac:dyDescent="0.25">
      <c r="A1730" t="s">
        <v>17</v>
      </c>
      <c r="B1730" t="s">
        <v>112</v>
      </c>
      <c r="C1730" t="s">
        <v>5099</v>
      </c>
      <c r="D1730" t="s">
        <v>5100</v>
      </c>
      <c r="E1730" t="s">
        <v>5101</v>
      </c>
      <c r="F1730" t="s">
        <v>202</v>
      </c>
      <c r="G1730">
        <v>143584</v>
      </c>
      <c r="H1730" s="9">
        <v>43</v>
      </c>
      <c r="I1730" s="1">
        <v>45490</v>
      </c>
      <c r="J1730">
        <v>7</v>
      </c>
      <c r="K1730">
        <v>2024</v>
      </c>
      <c r="L1730" t="s">
        <v>109</v>
      </c>
      <c r="M1730">
        <v>119.77</v>
      </c>
      <c r="N1730" t="s">
        <v>4619</v>
      </c>
      <c r="O1730">
        <v>186.65389999999999</v>
      </c>
      <c r="P1730" t="s">
        <v>12</v>
      </c>
    </row>
    <row r="1731" spans="1:16" hidden="1" x14ac:dyDescent="0.25">
      <c r="A1731" t="s">
        <v>17</v>
      </c>
      <c r="B1731" t="s">
        <v>199</v>
      </c>
      <c r="C1731" t="s">
        <v>5102</v>
      </c>
      <c r="D1731" t="s">
        <v>5103</v>
      </c>
      <c r="E1731" t="s">
        <v>5104</v>
      </c>
      <c r="F1731" t="s">
        <v>202</v>
      </c>
      <c r="G1731">
        <v>143584</v>
      </c>
      <c r="H1731" s="9">
        <v>33</v>
      </c>
      <c r="I1731" s="1">
        <v>45490</v>
      </c>
      <c r="J1731">
        <v>7</v>
      </c>
      <c r="K1731">
        <v>2024</v>
      </c>
      <c r="L1731" t="s">
        <v>109</v>
      </c>
      <c r="M1731">
        <v>37.65</v>
      </c>
      <c r="N1731" t="s">
        <v>4619</v>
      </c>
      <c r="O1731">
        <v>58.6751</v>
      </c>
      <c r="P1731" t="s">
        <v>12</v>
      </c>
    </row>
    <row r="1732" spans="1:16" hidden="1" x14ac:dyDescent="0.25">
      <c r="A1732" t="s">
        <v>17</v>
      </c>
      <c r="B1732" t="s">
        <v>199</v>
      </c>
      <c r="C1732" t="s">
        <v>5105</v>
      </c>
      <c r="D1732" t="s">
        <v>5106</v>
      </c>
      <c r="E1732" t="s">
        <v>5107</v>
      </c>
      <c r="F1732" t="s">
        <v>202</v>
      </c>
      <c r="G1732">
        <v>143584</v>
      </c>
      <c r="H1732" s="9">
        <v>25</v>
      </c>
      <c r="I1732" s="1">
        <v>45490</v>
      </c>
      <c r="J1732">
        <v>7</v>
      </c>
      <c r="K1732">
        <v>2024</v>
      </c>
      <c r="L1732" t="s">
        <v>109</v>
      </c>
      <c r="M1732">
        <v>19.5</v>
      </c>
      <c r="N1732" t="s">
        <v>4619</v>
      </c>
      <c r="O1732">
        <v>30.389500000000002</v>
      </c>
      <c r="P1732" t="s">
        <v>12</v>
      </c>
    </row>
    <row r="1733" spans="1:16" hidden="1" x14ac:dyDescent="0.25">
      <c r="A1733" t="s">
        <v>17</v>
      </c>
      <c r="B1733" t="s">
        <v>199</v>
      </c>
      <c r="C1733" t="s">
        <v>5044</v>
      </c>
      <c r="D1733" t="s">
        <v>5045</v>
      </c>
      <c r="E1733" t="s">
        <v>5046</v>
      </c>
      <c r="F1733" t="s">
        <v>202</v>
      </c>
      <c r="G1733">
        <v>143584</v>
      </c>
      <c r="H1733" s="9">
        <v>17</v>
      </c>
      <c r="I1733" s="1">
        <v>45490</v>
      </c>
      <c r="J1733">
        <v>7</v>
      </c>
      <c r="K1733">
        <v>2024</v>
      </c>
      <c r="L1733" t="s">
        <v>109</v>
      </c>
      <c r="M1733">
        <v>24.5</v>
      </c>
      <c r="N1733" t="s">
        <v>4619</v>
      </c>
      <c r="O1733">
        <v>38.181699999999999</v>
      </c>
      <c r="P1733" t="s">
        <v>12</v>
      </c>
    </row>
    <row r="1734" spans="1:16" hidden="1" x14ac:dyDescent="0.25">
      <c r="A1734" t="s">
        <v>17</v>
      </c>
      <c r="B1734" t="s">
        <v>199</v>
      </c>
      <c r="C1734" t="s">
        <v>5050</v>
      </c>
      <c r="D1734" t="s">
        <v>5051</v>
      </c>
      <c r="E1734" t="s">
        <v>5052</v>
      </c>
      <c r="F1734" t="s">
        <v>202</v>
      </c>
      <c r="G1734">
        <v>143584</v>
      </c>
      <c r="H1734" s="9">
        <v>14</v>
      </c>
      <c r="I1734" s="1">
        <v>45490</v>
      </c>
      <c r="J1734">
        <v>7</v>
      </c>
      <c r="K1734">
        <v>2024</v>
      </c>
      <c r="L1734" t="s">
        <v>109</v>
      </c>
      <c r="M1734">
        <v>33.6</v>
      </c>
      <c r="N1734" t="s">
        <v>4619</v>
      </c>
      <c r="O1734">
        <v>52.363399999999999</v>
      </c>
      <c r="P1734" t="s">
        <v>12</v>
      </c>
    </row>
    <row r="1735" spans="1:16" hidden="1" x14ac:dyDescent="0.25">
      <c r="A1735" t="s">
        <v>17</v>
      </c>
      <c r="B1735" t="s">
        <v>199</v>
      </c>
      <c r="C1735" t="s">
        <v>5108</v>
      </c>
      <c r="D1735" t="s">
        <v>5109</v>
      </c>
      <c r="E1735" t="s">
        <v>5110</v>
      </c>
      <c r="F1735" t="s">
        <v>202</v>
      </c>
      <c r="G1735">
        <v>143584</v>
      </c>
      <c r="H1735" s="9">
        <v>14</v>
      </c>
      <c r="I1735" s="1">
        <v>45490</v>
      </c>
      <c r="J1735">
        <v>7</v>
      </c>
      <c r="K1735">
        <v>2024</v>
      </c>
      <c r="L1735" t="s">
        <v>109</v>
      </c>
      <c r="M1735">
        <v>33.6</v>
      </c>
      <c r="N1735" t="s">
        <v>4619</v>
      </c>
      <c r="O1735">
        <v>52.363399999999999</v>
      </c>
      <c r="P1735" t="s">
        <v>12</v>
      </c>
    </row>
    <row r="1736" spans="1:16" hidden="1" x14ac:dyDescent="0.25">
      <c r="A1736" t="s">
        <v>17</v>
      </c>
      <c r="B1736" t="s">
        <v>112</v>
      </c>
      <c r="C1736" t="s">
        <v>5111</v>
      </c>
      <c r="D1736" t="s">
        <v>5112</v>
      </c>
      <c r="E1736" t="s">
        <v>5113</v>
      </c>
      <c r="F1736" t="s">
        <v>202</v>
      </c>
      <c r="G1736">
        <v>143584</v>
      </c>
      <c r="H1736" s="9">
        <v>17</v>
      </c>
      <c r="I1736" s="1">
        <v>45490</v>
      </c>
      <c r="J1736">
        <v>7</v>
      </c>
      <c r="K1736">
        <v>2024</v>
      </c>
      <c r="L1736" t="s">
        <v>109</v>
      </c>
      <c r="M1736">
        <v>105</v>
      </c>
      <c r="N1736" t="s">
        <v>4619</v>
      </c>
      <c r="O1736">
        <v>163.63579999999999</v>
      </c>
      <c r="P1736" t="s">
        <v>12</v>
      </c>
    </row>
    <row r="1737" spans="1:16" hidden="1" x14ac:dyDescent="0.25">
      <c r="A1737" t="s">
        <v>17</v>
      </c>
      <c r="B1737" t="s">
        <v>199</v>
      </c>
      <c r="C1737" t="s">
        <v>5114</v>
      </c>
      <c r="D1737" t="s">
        <v>5115</v>
      </c>
      <c r="E1737" t="s">
        <v>5116</v>
      </c>
      <c r="F1737" t="s">
        <v>202</v>
      </c>
      <c r="G1737">
        <v>143584</v>
      </c>
      <c r="H1737" s="9">
        <v>33</v>
      </c>
      <c r="I1737" s="1">
        <v>45490</v>
      </c>
      <c r="J1737">
        <v>7</v>
      </c>
      <c r="K1737">
        <v>2024</v>
      </c>
      <c r="L1737" t="s">
        <v>109</v>
      </c>
      <c r="M1737">
        <v>8.5</v>
      </c>
      <c r="N1737" t="s">
        <v>4619</v>
      </c>
      <c r="O1737">
        <v>13.246700000000001</v>
      </c>
      <c r="P1737" t="s">
        <v>12</v>
      </c>
    </row>
    <row r="1738" spans="1:16" hidden="1" x14ac:dyDescent="0.25">
      <c r="A1738" t="s">
        <v>17</v>
      </c>
      <c r="B1738" t="s">
        <v>199</v>
      </c>
      <c r="C1738" t="s">
        <v>5117</v>
      </c>
      <c r="D1738" t="s">
        <v>5118</v>
      </c>
      <c r="E1738" t="s">
        <v>5119</v>
      </c>
      <c r="F1738" t="s">
        <v>202</v>
      </c>
      <c r="G1738">
        <v>143584</v>
      </c>
      <c r="H1738" s="9">
        <v>17</v>
      </c>
      <c r="I1738" s="1">
        <v>45490</v>
      </c>
      <c r="J1738">
        <v>7</v>
      </c>
      <c r="K1738">
        <v>2024</v>
      </c>
      <c r="L1738" t="s">
        <v>109</v>
      </c>
      <c r="M1738">
        <v>13.5</v>
      </c>
      <c r="N1738" t="s">
        <v>4619</v>
      </c>
      <c r="O1738">
        <v>21.038900000000002</v>
      </c>
      <c r="P1738" t="s">
        <v>12</v>
      </c>
    </row>
    <row r="1739" spans="1:16" hidden="1" x14ac:dyDescent="0.25">
      <c r="A1739" t="s">
        <v>17</v>
      </c>
      <c r="B1739" t="s">
        <v>118</v>
      </c>
      <c r="C1739" t="s">
        <v>5120</v>
      </c>
      <c r="D1739" t="s">
        <v>5121</v>
      </c>
      <c r="E1739" t="s">
        <v>5122</v>
      </c>
      <c r="F1739" t="s">
        <v>202</v>
      </c>
      <c r="G1739">
        <v>143584</v>
      </c>
      <c r="H1739" s="9">
        <v>33</v>
      </c>
      <c r="I1739" s="1">
        <v>45490</v>
      </c>
      <c r="J1739">
        <v>7</v>
      </c>
      <c r="K1739">
        <v>2024</v>
      </c>
      <c r="L1739" t="s">
        <v>109</v>
      </c>
      <c r="M1739">
        <v>59.5</v>
      </c>
      <c r="N1739" t="s">
        <v>4619</v>
      </c>
      <c r="O1739">
        <v>92.726900000000001</v>
      </c>
      <c r="P1739" t="s">
        <v>12</v>
      </c>
    </row>
    <row r="1740" spans="1:16" hidden="1" x14ac:dyDescent="0.25">
      <c r="A1740" t="s">
        <v>17</v>
      </c>
      <c r="B1740" t="s">
        <v>118</v>
      </c>
      <c r="C1740" t="s">
        <v>5123</v>
      </c>
      <c r="D1740" t="s">
        <v>5124</v>
      </c>
      <c r="E1740" t="s">
        <v>5125</v>
      </c>
      <c r="F1740" t="s">
        <v>202</v>
      </c>
      <c r="G1740">
        <v>143584</v>
      </c>
      <c r="H1740" s="9">
        <v>8</v>
      </c>
      <c r="I1740" s="1">
        <v>45490</v>
      </c>
      <c r="J1740">
        <v>7</v>
      </c>
      <c r="K1740">
        <v>2024</v>
      </c>
      <c r="L1740" t="s">
        <v>109</v>
      </c>
      <c r="M1740">
        <v>68.599999999999994</v>
      </c>
      <c r="N1740" t="s">
        <v>4619</v>
      </c>
      <c r="O1740">
        <v>106.9087</v>
      </c>
      <c r="P1740" t="s">
        <v>12</v>
      </c>
    </row>
    <row r="1741" spans="1:16" hidden="1" x14ac:dyDescent="0.25">
      <c r="A1741" t="s">
        <v>17</v>
      </c>
      <c r="B1741" t="s">
        <v>118</v>
      </c>
      <c r="C1741" t="s">
        <v>5126</v>
      </c>
      <c r="D1741" t="s">
        <v>5127</v>
      </c>
      <c r="E1741" t="s">
        <v>5128</v>
      </c>
      <c r="F1741" t="s">
        <v>202</v>
      </c>
      <c r="G1741">
        <v>143584</v>
      </c>
      <c r="H1741" s="9">
        <v>8</v>
      </c>
      <c r="I1741" s="1">
        <v>45490</v>
      </c>
      <c r="J1741">
        <v>7</v>
      </c>
      <c r="K1741">
        <v>2024</v>
      </c>
      <c r="L1741" t="s">
        <v>109</v>
      </c>
      <c r="M1741">
        <v>68.599999999999994</v>
      </c>
      <c r="N1741" t="s">
        <v>4619</v>
      </c>
      <c r="O1741">
        <v>106.9087</v>
      </c>
      <c r="P1741" t="s">
        <v>12</v>
      </c>
    </row>
    <row r="1742" spans="1:16" hidden="1" x14ac:dyDescent="0.25">
      <c r="A1742" t="s">
        <v>17</v>
      </c>
      <c r="B1742" t="s">
        <v>118</v>
      </c>
      <c r="C1742" t="s">
        <v>5129</v>
      </c>
      <c r="D1742" t="s">
        <v>5130</v>
      </c>
      <c r="E1742" t="s">
        <v>5131</v>
      </c>
      <c r="F1742" t="s">
        <v>202</v>
      </c>
      <c r="G1742">
        <v>143584</v>
      </c>
      <c r="H1742" s="9">
        <v>27</v>
      </c>
      <c r="I1742" s="1">
        <v>45490</v>
      </c>
      <c r="J1742">
        <v>7</v>
      </c>
      <c r="K1742">
        <v>2024</v>
      </c>
      <c r="L1742" t="s">
        <v>109</v>
      </c>
      <c r="M1742">
        <v>94.5</v>
      </c>
      <c r="N1742" t="s">
        <v>4619</v>
      </c>
      <c r="O1742">
        <v>147.2722</v>
      </c>
      <c r="P1742" t="s">
        <v>12</v>
      </c>
    </row>
    <row r="1743" spans="1:16" hidden="1" x14ac:dyDescent="0.25">
      <c r="A1743" t="s">
        <v>17</v>
      </c>
      <c r="B1743" t="s">
        <v>199</v>
      </c>
      <c r="C1743" t="s">
        <v>5132</v>
      </c>
      <c r="D1743" t="s">
        <v>5133</v>
      </c>
      <c r="E1743" t="s">
        <v>5134</v>
      </c>
      <c r="F1743" t="s">
        <v>202</v>
      </c>
      <c r="G1743">
        <v>143584</v>
      </c>
      <c r="H1743" s="9">
        <v>10</v>
      </c>
      <c r="I1743" s="1">
        <v>45490</v>
      </c>
      <c r="J1743">
        <v>7</v>
      </c>
      <c r="K1743">
        <v>2024</v>
      </c>
      <c r="L1743" t="s">
        <v>109</v>
      </c>
      <c r="M1743">
        <v>94.5</v>
      </c>
      <c r="N1743" t="s">
        <v>4619</v>
      </c>
      <c r="O1743">
        <v>147.2722</v>
      </c>
      <c r="P1743" t="s">
        <v>12</v>
      </c>
    </row>
    <row r="1744" spans="1:16" hidden="1" x14ac:dyDescent="0.25">
      <c r="A1744" t="s">
        <v>17</v>
      </c>
      <c r="B1744" t="s">
        <v>199</v>
      </c>
      <c r="C1744" t="s">
        <v>5135</v>
      </c>
      <c r="D1744" t="s">
        <v>5136</v>
      </c>
      <c r="E1744" t="s">
        <v>5137</v>
      </c>
      <c r="F1744" t="s">
        <v>202</v>
      </c>
      <c r="G1744">
        <v>143584</v>
      </c>
      <c r="H1744" s="9">
        <v>50</v>
      </c>
      <c r="I1744" s="1">
        <v>45490</v>
      </c>
      <c r="J1744">
        <v>7</v>
      </c>
      <c r="K1744">
        <v>2024</v>
      </c>
      <c r="L1744" t="s">
        <v>109</v>
      </c>
      <c r="M1744">
        <v>10.5</v>
      </c>
      <c r="N1744" t="s">
        <v>4619</v>
      </c>
      <c r="O1744">
        <v>16.363600000000002</v>
      </c>
      <c r="P1744" t="s">
        <v>12</v>
      </c>
    </row>
    <row r="1745" spans="1:16" hidden="1" x14ac:dyDescent="0.25">
      <c r="A1745" t="s">
        <v>17</v>
      </c>
      <c r="B1745" t="s">
        <v>112</v>
      </c>
      <c r="C1745" t="s">
        <v>5138</v>
      </c>
      <c r="D1745" t="s">
        <v>5139</v>
      </c>
      <c r="E1745" t="s">
        <v>5140</v>
      </c>
      <c r="F1745" t="s">
        <v>202</v>
      </c>
      <c r="G1745">
        <v>143584</v>
      </c>
      <c r="H1745" s="9">
        <v>17</v>
      </c>
      <c r="I1745" s="1">
        <v>45490</v>
      </c>
      <c r="J1745">
        <v>7</v>
      </c>
      <c r="K1745">
        <v>2024</v>
      </c>
      <c r="L1745" t="s">
        <v>109</v>
      </c>
      <c r="M1745">
        <v>80</v>
      </c>
      <c r="N1745" t="s">
        <v>4619</v>
      </c>
      <c r="O1745">
        <v>124.67489999999999</v>
      </c>
      <c r="P1745" t="s">
        <v>12</v>
      </c>
    </row>
    <row r="1746" spans="1:16" hidden="1" x14ac:dyDescent="0.25">
      <c r="A1746" t="s">
        <v>17</v>
      </c>
      <c r="B1746" t="s">
        <v>4487</v>
      </c>
      <c r="C1746" t="s">
        <v>5141</v>
      </c>
      <c r="D1746" t="s">
        <v>5142</v>
      </c>
      <c r="E1746" t="s">
        <v>5143</v>
      </c>
      <c r="F1746" t="s">
        <v>202</v>
      </c>
      <c r="G1746">
        <v>143584</v>
      </c>
      <c r="H1746" s="9">
        <v>43</v>
      </c>
      <c r="I1746" s="1">
        <v>45490</v>
      </c>
      <c r="J1746">
        <v>7</v>
      </c>
      <c r="K1746">
        <v>2024</v>
      </c>
      <c r="L1746" t="s">
        <v>109</v>
      </c>
      <c r="M1746">
        <v>95.5</v>
      </c>
      <c r="N1746" t="s">
        <v>4619</v>
      </c>
      <c r="O1746">
        <v>148.8306</v>
      </c>
      <c r="P1746" t="s">
        <v>12</v>
      </c>
    </row>
    <row r="1747" spans="1:16" hidden="1" x14ac:dyDescent="0.25">
      <c r="A1747" t="s">
        <v>17</v>
      </c>
      <c r="B1747" t="s">
        <v>4487</v>
      </c>
      <c r="C1747" t="s">
        <v>5047</v>
      </c>
      <c r="D1747" t="s">
        <v>5048</v>
      </c>
      <c r="E1747" t="s">
        <v>5049</v>
      </c>
      <c r="F1747" t="s">
        <v>202</v>
      </c>
      <c r="G1747">
        <v>143584</v>
      </c>
      <c r="H1747" s="9">
        <v>8</v>
      </c>
      <c r="I1747" s="1">
        <v>45490</v>
      </c>
      <c r="J1747">
        <v>7</v>
      </c>
      <c r="K1747">
        <v>2024</v>
      </c>
      <c r="L1747" t="s">
        <v>109</v>
      </c>
      <c r="M1747">
        <v>50</v>
      </c>
      <c r="N1747" t="s">
        <v>4619</v>
      </c>
      <c r="O1747">
        <v>77.921800000000005</v>
      </c>
      <c r="P1747" t="s">
        <v>12</v>
      </c>
    </row>
    <row r="1748" spans="1:16" hidden="1" x14ac:dyDescent="0.25">
      <c r="A1748" t="s">
        <v>17</v>
      </c>
      <c r="B1748" t="s">
        <v>4487</v>
      </c>
      <c r="C1748" t="s">
        <v>5144</v>
      </c>
      <c r="D1748" t="s">
        <v>5145</v>
      </c>
      <c r="E1748" t="s">
        <v>5146</v>
      </c>
      <c r="F1748" t="s">
        <v>202</v>
      </c>
      <c r="G1748">
        <v>143584</v>
      </c>
      <c r="H1748" s="9">
        <v>43</v>
      </c>
      <c r="I1748" s="1">
        <v>45490</v>
      </c>
      <c r="J1748">
        <v>7</v>
      </c>
      <c r="K1748">
        <v>2024</v>
      </c>
      <c r="L1748" t="s">
        <v>109</v>
      </c>
      <c r="M1748">
        <v>44.5</v>
      </c>
      <c r="N1748" t="s">
        <v>4619</v>
      </c>
      <c r="O1748">
        <v>69.350399999999993</v>
      </c>
      <c r="P1748" t="s">
        <v>12</v>
      </c>
    </row>
    <row r="1749" spans="1:16" hidden="1" x14ac:dyDescent="0.25">
      <c r="A1749" t="s">
        <v>17</v>
      </c>
      <c r="B1749" t="s">
        <v>199</v>
      </c>
      <c r="C1749" t="s">
        <v>5147</v>
      </c>
      <c r="D1749" t="s">
        <v>5148</v>
      </c>
      <c r="E1749" t="s">
        <v>5149</v>
      </c>
      <c r="F1749" t="s">
        <v>202</v>
      </c>
      <c r="G1749">
        <v>143584</v>
      </c>
      <c r="H1749" s="9">
        <v>8</v>
      </c>
      <c r="I1749" s="1">
        <v>45490</v>
      </c>
      <c r="J1749">
        <v>7</v>
      </c>
      <c r="K1749">
        <v>2024</v>
      </c>
      <c r="L1749" t="s">
        <v>109</v>
      </c>
      <c r="M1749">
        <v>48.5</v>
      </c>
      <c r="N1749" t="s">
        <v>4619</v>
      </c>
      <c r="O1749">
        <v>75.584100000000007</v>
      </c>
      <c r="P1749" t="s">
        <v>12</v>
      </c>
    </row>
    <row r="1750" spans="1:16" hidden="1" x14ac:dyDescent="0.25">
      <c r="A1750" t="s">
        <v>17</v>
      </c>
      <c r="B1750" t="s">
        <v>4487</v>
      </c>
      <c r="C1750" t="s">
        <v>5150</v>
      </c>
      <c r="D1750" t="s">
        <v>5151</v>
      </c>
      <c r="E1750" t="s">
        <v>5152</v>
      </c>
      <c r="F1750" t="s">
        <v>202</v>
      </c>
      <c r="G1750">
        <v>143584</v>
      </c>
      <c r="H1750" s="9">
        <v>25</v>
      </c>
      <c r="I1750" s="1">
        <v>45490</v>
      </c>
      <c r="J1750">
        <v>7</v>
      </c>
      <c r="K1750">
        <v>2024</v>
      </c>
      <c r="L1750" t="s">
        <v>109</v>
      </c>
      <c r="M1750">
        <v>94</v>
      </c>
      <c r="N1750" t="s">
        <v>4619</v>
      </c>
      <c r="O1750">
        <v>146.49299999999999</v>
      </c>
      <c r="P1750" t="s">
        <v>12</v>
      </c>
    </row>
    <row r="1751" spans="1:16" hidden="1" x14ac:dyDescent="0.25">
      <c r="A1751" t="s">
        <v>17</v>
      </c>
      <c r="B1751" t="s">
        <v>199</v>
      </c>
      <c r="C1751" t="s">
        <v>5053</v>
      </c>
      <c r="D1751" t="s">
        <v>5054</v>
      </c>
      <c r="E1751" t="s">
        <v>5055</v>
      </c>
      <c r="F1751" t="s">
        <v>202</v>
      </c>
      <c r="G1751">
        <v>143584</v>
      </c>
      <c r="H1751" s="9">
        <v>17</v>
      </c>
      <c r="I1751" s="1">
        <v>45490</v>
      </c>
      <c r="J1751">
        <v>7</v>
      </c>
      <c r="K1751">
        <v>2024</v>
      </c>
      <c r="L1751" t="s">
        <v>109</v>
      </c>
      <c r="M1751">
        <v>12</v>
      </c>
      <c r="N1751" t="s">
        <v>4619</v>
      </c>
      <c r="O1751">
        <v>18.7012</v>
      </c>
      <c r="P1751" t="s">
        <v>12</v>
      </c>
    </row>
    <row r="1752" spans="1:16" hidden="1" x14ac:dyDescent="0.25">
      <c r="A1752" t="s">
        <v>17</v>
      </c>
      <c r="B1752" t="s">
        <v>118</v>
      </c>
      <c r="C1752" t="s">
        <v>5056</v>
      </c>
      <c r="D1752" t="s">
        <v>5057</v>
      </c>
      <c r="E1752" t="s">
        <v>5058</v>
      </c>
      <c r="F1752" t="s">
        <v>202</v>
      </c>
      <c r="G1752">
        <v>143584</v>
      </c>
      <c r="H1752" s="9">
        <v>17</v>
      </c>
      <c r="I1752" s="1">
        <v>45490</v>
      </c>
      <c r="J1752">
        <v>7</v>
      </c>
      <c r="K1752">
        <v>2024</v>
      </c>
      <c r="L1752" t="s">
        <v>109</v>
      </c>
      <c r="M1752">
        <v>16.5</v>
      </c>
      <c r="N1752" t="s">
        <v>4619</v>
      </c>
      <c r="O1752">
        <v>25.714200000000002</v>
      </c>
      <c r="P1752" t="s">
        <v>12</v>
      </c>
    </row>
    <row r="1753" spans="1:16" hidden="1" x14ac:dyDescent="0.25">
      <c r="A1753" t="s">
        <v>17</v>
      </c>
      <c r="B1753" t="s">
        <v>112</v>
      </c>
      <c r="C1753" t="s">
        <v>5060</v>
      </c>
      <c r="D1753" t="s">
        <v>5061</v>
      </c>
      <c r="E1753" t="s">
        <v>5062</v>
      </c>
      <c r="F1753" t="s">
        <v>202</v>
      </c>
      <c r="G1753">
        <v>143579</v>
      </c>
      <c r="H1753" s="9">
        <v>25</v>
      </c>
      <c r="I1753" s="1">
        <v>45490</v>
      </c>
      <c r="J1753">
        <v>7</v>
      </c>
      <c r="K1753">
        <v>2024</v>
      </c>
      <c r="L1753" t="s">
        <v>113</v>
      </c>
      <c r="M1753">
        <v>114.14</v>
      </c>
      <c r="N1753" t="s">
        <v>4619</v>
      </c>
      <c r="O1753">
        <v>177.87989999999999</v>
      </c>
      <c r="P1753" t="s">
        <v>12</v>
      </c>
    </row>
    <row r="1754" spans="1:16" hidden="1" x14ac:dyDescent="0.25">
      <c r="A1754" t="s">
        <v>17</v>
      </c>
      <c r="B1754" t="s">
        <v>112</v>
      </c>
      <c r="C1754" t="s">
        <v>5063</v>
      </c>
      <c r="D1754" t="s">
        <v>5064</v>
      </c>
      <c r="E1754" t="s">
        <v>5065</v>
      </c>
      <c r="F1754" t="s">
        <v>202</v>
      </c>
      <c r="G1754">
        <v>143579</v>
      </c>
      <c r="H1754" s="9">
        <v>25</v>
      </c>
      <c r="I1754" s="1">
        <v>45490</v>
      </c>
      <c r="J1754">
        <v>7</v>
      </c>
      <c r="K1754">
        <v>2024</v>
      </c>
      <c r="L1754" t="s">
        <v>113</v>
      </c>
      <c r="M1754">
        <v>114.14</v>
      </c>
      <c r="N1754" t="s">
        <v>4619</v>
      </c>
      <c r="O1754">
        <v>177.87989999999999</v>
      </c>
      <c r="P1754" t="s">
        <v>12</v>
      </c>
    </row>
    <row r="1755" spans="1:16" hidden="1" x14ac:dyDescent="0.25">
      <c r="A1755" t="s">
        <v>17</v>
      </c>
      <c r="B1755" t="s">
        <v>112</v>
      </c>
      <c r="C1755" t="s">
        <v>5066</v>
      </c>
      <c r="D1755" t="s">
        <v>5067</v>
      </c>
      <c r="E1755" t="s">
        <v>5068</v>
      </c>
      <c r="F1755" t="s">
        <v>202</v>
      </c>
      <c r="G1755">
        <v>143579</v>
      </c>
      <c r="H1755" s="9">
        <v>5</v>
      </c>
      <c r="I1755" s="1">
        <v>45490</v>
      </c>
      <c r="J1755">
        <v>7</v>
      </c>
      <c r="K1755">
        <v>2024</v>
      </c>
      <c r="L1755" t="s">
        <v>113</v>
      </c>
      <c r="M1755">
        <v>121.44</v>
      </c>
      <c r="N1755" t="s">
        <v>4619</v>
      </c>
      <c r="O1755">
        <v>189.25649999999999</v>
      </c>
      <c r="P1755" t="s">
        <v>12</v>
      </c>
    </row>
    <row r="1756" spans="1:16" hidden="1" x14ac:dyDescent="0.25">
      <c r="A1756" t="s">
        <v>17</v>
      </c>
      <c r="B1756" t="s">
        <v>112</v>
      </c>
      <c r="C1756" t="s">
        <v>5066</v>
      </c>
      <c r="D1756" t="s">
        <v>5067</v>
      </c>
      <c r="E1756" t="s">
        <v>5068</v>
      </c>
      <c r="F1756" t="s">
        <v>202</v>
      </c>
      <c r="G1756">
        <v>143579</v>
      </c>
      <c r="H1756" s="9">
        <v>5</v>
      </c>
      <c r="I1756" s="1">
        <v>45490</v>
      </c>
      <c r="J1756">
        <v>7</v>
      </c>
      <c r="K1756">
        <v>2024</v>
      </c>
      <c r="L1756" t="s">
        <v>113</v>
      </c>
      <c r="M1756">
        <v>121.44</v>
      </c>
      <c r="N1756" t="s">
        <v>4619</v>
      </c>
      <c r="O1756">
        <v>189.25649999999999</v>
      </c>
      <c r="P1756" t="s">
        <v>12</v>
      </c>
    </row>
    <row r="1757" spans="1:16" hidden="1" x14ac:dyDescent="0.25">
      <c r="A1757" t="s">
        <v>17</v>
      </c>
      <c r="B1757" t="s">
        <v>112</v>
      </c>
      <c r="C1757" t="s">
        <v>5072</v>
      </c>
      <c r="D1757" t="s">
        <v>5073</v>
      </c>
      <c r="E1757" t="s">
        <v>5074</v>
      </c>
      <c r="F1757" t="s">
        <v>202</v>
      </c>
      <c r="G1757">
        <v>143579</v>
      </c>
      <c r="H1757" s="9">
        <v>25</v>
      </c>
      <c r="I1757" s="1">
        <v>45490</v>
      </c>
      <c r="J1757">
        <v>7</v>
      </c>
      <c r="K1757">
        <v>2024</v>
      </c>
      <c r="L1757" t="s">
        <v>113</v>
      </c>
      <c r="M1757">
        <v>121.98</v>
      </c>
      <c r="N1757" t="s">
        <v>4619</v>
      </c>
      <c r="O1757">
        <v>190.09800000000001</v>
      </c>
      <c r="P1757" t="s">
        <v>12</v>
      </c>
    </row>
    <row r="1758" spans="1:16" hidden="1" x14ac:dyDescent="0.25">
      <c r="A1758" t="s">
        <v>17</v>
      </c>
      <c r="B1758" t="s">
        <v>112</v>
      </c>
      <c r="C1758" t="s">
        <v>5075</v>
      </c>
      <c r="D1758" t="s">
        <v>5076</v>
      </c>
      <c r="E1758" t="s">
        <v>5077</v>
      </c>
      <c r="F1758" t="s">
        <v>202</v>
      </c>
      <c r="G1758">
        <v>143579</v>
      </c>
      <c r="H1758" s="9">
        <v>25</v>
      </c>
      <c r="I1758" s="1">
        <v>45490</v>
      </c>
      <c r="J1758">
        <v>7</v>
      </c>
      <c r="K1758">
        <v>2024</v>
      </c>
      <c r="L1758" t="s">
        <v>113</v>
      </c>
      <c r="M1758">
        <v>121.98</v>
      </c>
      <c r="N1758" t="s">
        <v>4619</v>
      </c>
      <c r="O1758">
        <v>190.09800000000001</v>
      </c>
      <c r="P1758" t="s">
        <v>12</v>
      </c>
    </row>
    <row r="1759" spans="1:16" hidden="1" x14ac:dyDescent="0.25">
      <c r="A1759" t="s">
        <v>17</v>
      </c>
      <c r="B1759" t="s">
        <v>112</v>
      </c>
      <c r="C1759" t="s">
        <v>5078</v>
      </c>
      <c r="D1759" t="s">
        <v>5079</v>
      </c>
      <c r="E1759" t="s">
        <v>5080</v>
      </c>
      <c r="F1759" t="s">
        <v>202</v>
      </c>
      <c r="G1759">
        <v>143579</v>
      </c>
      <c r="H1759" s="9">
        <v>10</v>
      </c>
      <c r="I1759" s="1">
        <v>45490</v>
      </c>
      <c r="J1759">
        <v>7</v>
      </c>
      <c r="K1759">
        <v>2024</v>
      </c>
      <c r="L1759" t="s">
        <v>113</v>
      </c>
      <c r="M1759">
        <v>129.28</v>
      </c>
      <c r="N1759" t="s">
        <v>4619</v>
      </c>
      <c r="O1759">
        <v>201.47460000000001</v>
      </c>
      <c r="P1759" t="s">
        <v>12</v>
      </c>
    </row>
    <row r="1760" spans="1:16" hidden="1" x14ac:dyDescent="0.25">
      <c r="A1760" t="s">
        <v>17</v>
      </c>
      <c r="B1760" t="s">
        <v>112</v>
      </c>
      <c r="C1760" t="s">
        <v>5081</v>
      </c>
      <c r="D1760" t="s">
        <v>5082</v>
      </c>
      <c r="E1760" t="s">
        <v>5083</v>
      </c>
      <c r="F1760" t="s">
        <v>202</v>
      </c>
      <c r="G1760">
        <v>143579</v>
      </c>
      <c r="H1760" s="9">
        <v>10</v>
      </c>
      <c r="I1760" s="1">
        <v>45490</v>
      </c>
      <c r="J1760">
        <v>7</v>
      </c>
      <c r="K1760">
        <v>2024</v>
      </c>
      <c r="L1760" t="s">
        <v>113</v>
      </c>
      <c r="M1760">
        <v>129.28</v>
      </c>
      <c r="N1760" t="s">
        <v>4619</v>
      </c>
      <c r="O1760">
        <v>201.47460000000001</v>
      </c>
      <c r="P1760" t="s">
        <v>12</v>
      </c>
    </row>
    <row r="1761" spans="1:16" hidden="1" x14ac:dyDescent="0.25">
      <c r="A1761" t="s">
        <v>17</v>
      </c>
      <c r="B1761" t="s">
        <v>112</v>
      </c>
      <c r="C1761" t="s">
        <v>5084</v>
      </c>
      <c r="D1761" t="s">
        <v>5085</v>
      </c>
      <c r="E1761" t="s">
        <v>5086</v>
      </c>
      <c r="F1761" t="s">
        <v>202</v>
      </c>
      <c r="G1761">
        <v>143579</v>
      </c>
      <c r="H1761" s="9">
        <v>25</v>
      </c>
      <c r="I1761" s="1">
        <v>45490</v>
      </c>
      <c r="J1761">
        <v>7</v>
      </c>
      <c r="K1761">
        <v>2024</v>
      </c>
      <c r="L1761" t="s">
        <v>113</v>
      </c>
      <c r="M1761">
        <v>98.55</v>
      </c>
      <c r="N1761" t="s">
        <v>4619</v>
      </c>
      <c r="O1761">
        <v>153.5839</v>
      </c>
      <c r="P1761" t="s">
        <v>12</v>
      </c>
    </row>
    <row r="1762" spans="1:16" hidden="1" x14ac:dyDescent="0.25">
      <c r="A1762" t="s">
        <v>17</v>
      </c>
      <c r="B1762" t="s">
        <v>112</v>
      </c>
      <c r="C1762" t="s">
        <v>5087</v>
      </c>
      <c r="D1762" t="s">
        <v>5088</v>
      </c>
      <c r="E1762" t="s">
        <v>5089</v>
      </c>
      <c r="F1762" t="s">
        <v>202</v>
      </c>
      <c r="G1762">
        <v>143579</v>
      </c>
      <c r="H1762" s="9">
        <v>25</v>
      </c>
      <c r="I1762" s="1">
        <v>45490</v>
      </c>
      <c r="J1762">
        <v>7</v>
      </c>
      <c r="K1762">
        <v>2024</v>
      </c>
      <c r="L1762" t="s">
        <v>113</v>
      </c>
      <c r="M1762">
        <v>98.55</v>
      </c>
      <c r="N1762" t="s">
        <v>4619</v>
      </c>
      <c r="O1762">
        <v>153.5839</v>
      </c>
      <c r="P1762" t="s">
        <v>12</v>
      </c>
    </row>
    <row r="1763" spans="1:16" hidden="1" x14ac:dyDescent="0.25">
      <c r="A1763" t="s">
        <v>17</v>
      </c>
      <c r="B1763" t="s">
        <v>112</v>
      </c>
      <c r="C1763" t="s">
        <v>5090</v>
      </c>
      <c r="D1763" t="s">
        <v>5091</v>
      </c>
      <c r="E1763" t="s">
        <v>5092</v>
      </c>
      <c r="F1763" t="s">
        <v>202</v>
      </c>
      <c r="G1763">
        <v>143579</v>
      </c>
      <c r="H1763" s="9">
        <v>10</v>
      </c>
      <c r="I1763" s="1">
        <v>45490</v>
      </c>
      <c r="J1763">
        <v>7</v>
      </c>
      <c r="K1763">
        <v>2024</v>
      </c>
      <c r="L1763" t="s">
        <v>113</v>
      </c>
      <c r="M1763">
        <v>105.85</v>
      </c>
      <c r="N1763" t="s">
        <v>4619</v>
      </c>
      <c r="O1763">
        <v>164.96039999999999</v>
      </c>
      <c r="P1763" t="s">
        <v>12</v>
      </c>
    </row>
    <row r="1764" spans="1:16" hidden="1" x14ac:dyDescent="0.25">
      <c r="A1764" t="s">
        <v>17</v>
      </c>
      <c r="B1764" t="s">
        <v>112</v>
      </c>
      <c r="C1764" t="s">
        <v>5093</v>
      </c>
      <c r="D1764" t="s">
        <v>5094</v>
      </c>
      <c r="E1764" t="s">
        <v>5095</v>
      </c>
      <c r="F1764" t="s">
        <v>202</v>
      </c>
      <c r="G1764">
        <v>143579</v>
      </c>
      <c r="H1764" s="9">
        <v>10</v>
      </c>
      <c r="I1764" s="1">
        <v>45490</v>
      </c>
      <c r="J1764">
        <v>7</v>
      </c>
      <c r="K1764">
        <v>2024</v>
      </c>
      <c r="L1764" t="s">
        <v>113</v>
      </c>
      <c r="M1764">
        <v>105.85</v>
      </c>
      <c r="N1764" t="s">
        <v>4619</v>
      </c>
      <c r="O1764">
        <v>164.96039999999999</v>
      </c>
      <c r="P1764" t="s">
        <v>12</v>
      </c>
    </row>
    <row r="1765" spans="1:16" hidden="1" x14ac:dyDescent="0.25">
      <c r="A1765" t="s">
        <v>17</v>
      </c>
      <c r="B1765" t="s">
        <v>112</v>
      </c>
      <c r="C1765" t="s">
        <v>5096</v>
      </c>
      <c r="D1765" t="s">
        <v>5097</v>
      </c>
      <c r="E1765" t="s">
        <v>5098</v>
      </c>
      <c r="F1765" t="s">
        <v>202</v>
      </c>
      <c r="G1765">
        <v>143579</v>
      </c>
      <c r="H1765" s="9">
        <v>65</v>
      </c>
      <c r="I1765" s="1">
        <v>45490</v>
      </c>
      <c r="J1765">
        <v>7</v>
      </c>
      <c r="K1765">
        <v>2024</v>
      </c>
      <c r="L1765" t="s">
        <v>113</v>
      </c>
      <c r="M1765">
        <v>184.24</v>
      </c>
      <c r="N1765" t="s">
        <v>4619</v>
      </c>
      <c r="O1765">
        <v>287.12619999999998</v>
      </c>
      <c r="P1765" t="s">
        <v>12</v>
      </c>
    </row>
    <row r="1766" spans="1:16" hidden="1" x14ac:dyDescent="0.25">
      <c r="A1766" t="s">
        <v>17</v>
      </c>
      <c r="B1766" t="s">
        <v>112</v>
      </c>
      <c r="C1766" t="s">
        <v>5099</v>
      </c>
      <c r="D1766" t="s">
        <v>5100</v>
      </c>
      <c r="E1766" t="s">
        <v>5101</v>
      </c>
      <c r="F1766" t="s">
        <v>202</v>
      </c>
      <c r="G1766">
        <v>143579</v>
      </c>
      <c r="H1766" s="9">
        <v>43</v>
      </c>
      <c r="I1766" s="1">
        <v>45490</v>
      </c>
      <c r="J1766">
        <v>7</v>
      </c>
      <c r="K1766">
        <v>2024</v>
      </c>
      <c r="L1766" t="s">
        <v>113</v>
      </c>
      <c r="M1766">
        <v>119.77</v>
      </c>
      <c r="N1766" t="s">
        <v>4619</v>
      </c>
      <c r="O1766">
        <v>186.65389999999999</v>
      </c>
      <c r="P1766" t="s">
        <v>12</v>
      </c>
    </row>
    <row r="1767" spans="1:16" hidden="1" x14ac:dyDescent="0.25">
      <c r="A1767" t="s">
        <v>17</v>
      </c>
      <c r="B1767" t="s">
        <v>199</v>
      </c>
      <c r="C1767" t="s">
        <v>5102</v>
      </c>
      <c r="D1767" t="s">
        <v>5103</v>
      </c>
      <c r="E1767" t="s">
        <v>5104</v>
      </c>
      <c r="F1767" t="s">
        <v>202</v>
      </c>
      <c r="G1767">
        <v>143579</v>
      </c>
      <c r="H1767" s="9">
        <v>33</v>
      </c>
      <c r="I1767" s="1">
        <v>45490</v>
      </c>
      <c r="J1767">
        <v>7</v>
      </c>
      <c r="K1767">
        <v>2024</v>
      </c>
      <c r="L1767" t="s">
        <v>113</v>
      </c>
      <c r="M1767">
        <v>37.65</v>
      </c>
      <c r="N1767" t="s">
        <v>4619</v>
      </c>
      <c r="O1767">
        <v>58.6751</v>
      </c>
      <c r="P1767" t="s">
        <v>12</v>
      </c>
    </row>
    <row r="1768" spans="1:16" hidden="1" x14ac:dyDescent="0.25">
      <c r="A1768" t="s">
        <v>17</v>
      </c>
      <c r="B1768" t="s">
        <v>199</v>
      </c>
      <c r="C1768" t="s">
        <v>5105</v>
      </c>
      <c r="D1768" t="s">
        <v>5106</v>
      </c>
      <c r="E1768" t="s">
        <v>5107</v>
      </c>
      <c r="F1768" t="s">
        <v>202</v>
      </c>
      <c r="G1768">
        <v>143579</v>
      </c>
      <c r="H1768" s="9">
        <v>25</v>
      </c>
      <c r="I1768" s="1">
        <v>45490</v>
      </c>
      <c r="J1768">
        <v>7</v>
      </c>
      <c r="K1768">
        <v>2024</v>
      </c>
      <c r="L1768" t="s">
        <v>113</v>
      </c>
      <c r="M1768">
        <v>19.5</v>
      </c>
      <c r="N1768" t="s">
        <v>4619</v>
      </c>
      <c r="O1768">
        <v>30.389500000000002</v>
      </c>
      <c r="P1768" t="s">
        <v>12</v>
      </c>
    </row>
    <row r="1769" spans="1:16" hidden="1" x14ac:dyDescent="0.25">
      <c r="A1769" t="s">
        <v>17</v>
      </c>
      <c r="B1769" t="s">
        <v>199</v>
      </c>
      <c r="C1769" t="s">
        <v>5044</v>
      </c>
      <c r="D1769" t="s">
        <v>5045</v>
      </c>
      <c r="E1769" t="s">
        <v>5046</v>
      </c>
      <c r="F1769" t="s">
        <v>202</v>
      </c>
      <c r="G1769">
        <v>143579</v>
      </c>
      <c r="H1769" s="9">
        <v>17</v>
      </c>
      <c r="I1769" s="1">
        <v>45490</v>
      </c>
      <c r="J1769">
        <v>7</v>
      </c>
      <c r="K1769">
        <v>2024</v>
      </c>
      <c r="L1769" t="s">
        <v>113</v>
      </c>
      <c r="M1769">
        <v>24.5</v>
      </c>
      <c r="N1769" t="s">
        <v>4619</v>
      </c>
      <c r="O1769">
        <v>38.181699999999999</v>
      </c>
      <c r="P1769" t="s">
        <v>12</v>
      </c>
    </row>
    <row r="1770" spans="1:16" hidden="1" x14ac:dyDescent="0.25">
      <c r="A1770" t="s">
        <v>17</v>
      </c>
      <c r="B1770" t="s">
        <v>199</v>
      </c>
      <c r="C1770" t="s">
        <v>5050</v>
      </c>
      <c r="D1770" t="s">
        <v>5051</v>
      </c>
      <c r="E1770" t="s">
        <v>5052</v>
      </c>
      <c r="F1770" t="s">
        <v>202</v>
      </c>
      <c r="G1770">
        <v>143579</v>
      </c>
      <c r="H1770" s="9">
        <v>14</v>
      </c>
      <c r="I1770" s="1">
        <v>45490</v>
      </c>
      <c r="J1770">
        <v>7</v>
      </c>
      <c r="K1770">
        <v>2024</v>
      </c>
      <c r="L1770" t="s">
        <v>113</v>
      </c>
      <c r="M1770">
        <v>33.6</v>
      </c>
      <c r="N1770" t="s">
        <v>4619</v>
      </c>
      <c r="O1770">
        <v>52.363399999999999</v>
      </c>
      <c r="P1770" t="s">
        <v>12</v>
      </c>
    </row>
    <row r="1771" spans="1:16" hidden="1" x14ac:dyDescent="0.25">
      <c r="A1771" t="s">
        <v>17</v>
      </c>
      <c r="B1771" t="s">
        <v>199</v>
      </c>
      <c r="C1771" t="s">
        <v>5108</v>
      </c>
      <c r="D1771" t="s">
        <v>5109</v>
      </c>
      <c r="E1771" t="s">
        <v>5110</v>
      </c>
      <c r="F1771" t="s">
        <v>202</v>
      </c>
      <c r="G1771">
        <v>143579</v>
      </c>
      <c r="H1771" s="9">
        <v>14</v>
      </c>
      <c r="I1771" s="1">
        <v>45490</v>
      </c>
      <c r="J1771">
        <v>7</v>
      </c>
      <c r="K1771">
        <v>2024</v>
      </c>
      <c r="L1771" t="s">
        <v>113</v>
      </c>
      <c r="M1771">
        <v>33.6</v>
      </c>
      <c r="N1771" t="s">
        <v>4619</v>
      </c>
      <c r="O1771">
        <v>52.363399999999999</v>
      </c>
      <c r="P1771" t="s">
        <v>12</v>
      </c>
    </row>
    <row r="1772" spans="1:16" hidden="1" x14ac:dyDescent="0.25">
      <c r="A1772" t="s">
        <v>17</v>
      </c>
      <c r="B1772" t="s">
        <v>112</v>
      </c>
      <c r="C1772" t="s">
        <v>5111</v>
      </c>
      <c r="D1772" t="s">
        <v>5112</v>
      </c>
      <c r="E1772" t="s">
        <v>5113</v>
      </c>
      <c r="F1772" t="s">
        <v>202</v>
      </c>
      <c r="G1772">
        <v>143579</v>
      </c>
      <c r="H1772" s="9">
        <v>17</v>
      </c>
      <c r="I1772" s="1">
        <v>45490</v>
      </c>
      <c r="J1772">
        <v>7</v>
      </c>
      <c r="K1772">
        <v>2024</v>
      </c>
      <c r="L1772" t="s">
        <v>113</v>
      </c>
      <c r="M1772">
        <v>105</v>
      </c>
      <c r="N1772" t="s">
        <v>4619</v>
      </c>
      <c r="O1772">
        <v>163.63579999999999</v>
      </c>
      <c r="P1772" t="s">
        <v>12</v>
      </c>
    </row>
    <row r="1773" spans="1:16" hidden="1" x14ac:dyDescent="0.25">
      <c r="A1773" t="s">
        <v>17</v>
      </c>
      <c r="B1773" t="s">
        <v>199</v>
      </c>
      <c r="C1773" t="s">
        <v>5114</v>
      </c>
      <c r="D1773" t="s">
        <v>5115</v>
      </c>
      <c r="E1773" t="s">
        <v>5116</v>
      </c>
      <c r="F1773" t="s">
        <v>202</v>
      </c>
      <c r="G1773">
        <v>143579</v>
      </c>
      <c r="H1773" s="9">
        <v>33</v>
      </c>
      <c r="I1773" s="1">
        <v>45490</v>
      </c>
      <c r="J1773">
        <v>7</v>
      </c>
      <c r="K1773">
        <v>2024</v>
      </c>
      <c r="L1773" t="s">
        <v>113</v>
      </c>
      <c r="M1773">
        <v>8.5</v>
      </c>
      <c r="N1773" t="s">
        <v>4619</v>
      </c>
      <c r="O1773">
        <v>13.246700000000001</v>
      </c>
      <c r="P1773" t="s">
        <v>12</v>
      </c>
    </row>
    <row r="1774" spans="1:16" hidden="1" x14ac:dyDescent="0.25">
      <c r="A1774" t="s">
        <v>17</v>
      </c>
      <c r="B1774" t="s">
        <v>199</v>
      </c>
      <c r="C1774" t="s">
        <v>5117</v>
      </c>
      <c r="D1774" t="s">
        <v>5118</v>
      </c>
      <c r="E1774" t="s">
        <v>5119</v>
      </c>
      <c r="F1774" t="s">
        <v>202</v>
      </c>
      <c r="G1774">
        <v>143579</v>
      </c>
      <c r="H1774" s="9">
        <v>17</v>
      </c>
      <c r="I1774" s="1">
        <v>45490</v>
      </c>
      <c r="J1774">
        <v>7</v>
      </c>
      <c r="K1774">
        <v>2024</v>
      </c>
      <c r="L1774" t="s">
        <v>113</v>
      </c>
      <c r="M1774">
        <v>13.5</v>
      </c>
      <c r="N1774" t="s">
        <v>4619</v>
      </c>
      <c r="O1774">
        <v>21.038900000000002</v>
      </c>
      <c r="P1774" t="s">
        <v>12</v>
      </c>
    </row>
    <row r="1775" spans="1:16" hidden="1" x14ac:dyDescent="0.25">
      <c r="A1775" t="s">
        <v>17</v>
      </c>
      <c r="B1775" t="s">
        <v>118</v>
      </c>
      <c r="C1775" t="s">
        <v>5120</v>
      </c>
      <c r="D1775" t="s">
        <v>5121</v>
      </c>
      <c r="E1775" t="s">
        <v>5122</v>
      </c>
      <c r="F1775" t="s">
        <v>202</v>
      </c>
      <c r="G1775">
        <v>143579</v>
      </c>
      <c r="H1775" s="9">
        <v>33</v>
      </c>
      <c r="I1775" s="1">
        <v>45490</v>
      </c>
      <c r="J1775">
        <v>7</v>
      </c>
      <c r="K1775">
        <v>2024</v>
      </c>
      <c r="L1775" t="s">
        <v>113</v>
      </c>
      <c r="M1775">
        <v>59.5</v>
      </c>
      <c r="N1775" t="s">
        <v>4619</v>
      </c>
      <c r="O1775">
        <v>92.726900000000001</v>
      </c>
      <c r="P1775" t="s">
        <v>12</v>
      </c>
    </row>
    <row r="1776" spans="1:16" hidden="1" x14ac:dyDescent="0.25">
      <c r="A1776" t="s">
        <v>17</v>
      </c>
      <c r="B1776" t="s">
        <v>118</v>
      </c>
      <c r="C1776" t="s">
        <v>5123</v>
      </c>
      <c r="D1776" t="s">
        <v>5124</v>
      </c>
      <c r="E1776" t="s">
        <v>5125</v>
      </c>
      <c r="F1776" t="s">
        <v>202</v>
      </c>
      <c r="G1776">
        <v>143579</v>
      </c>
      <c r="H1776" s="9">
        <v>8</v>
      </c>
      <c r="I1776" s="1">
        <v>45490</v>
      </c>
      <c r="J1776">
        <v>7</v>
      </c>
      <c r="K1776">
        <v>2024</v>
      </c>
      <c r="L1776" t="s">
        <v>113</v>
      </c>
      <c r="M1776">
        <v>68.599999999999994</v>
      </c>
      <c r="N1776" t="s">
        <v>4619</v>
      </c>
      <c r="O1776">
        <v>106.9087</v>
      </c>
      <c r="P1776" t="s">
        <v>12</v>
      </c>
    </row>
    <row r="1777" spans="1:16" hidden="1" x14ac:dyDescent="0.25">
      <c r="A1777" t="s">
        <v>17</v>
      </c>
      <c r="B1777" t="s">
        <v>118</v>
      </c>
      <c r="C1777" t="s">
        <v>5126</v>
      </c>
      <c r="D1777" t="s">
        <v>5127</v>
      </c>
      <c r="E1777" t="s">
        <v>5128</v>
      </c>
      <c r="F1777" t="s">
        <v>202</v>
      </c>
      <c r="G1777">
        <v>143579</v>
      </c>
      <c r="H1777" s="9">
        <v>8</v>
      </c>
      <c r="I1777" s="1">
        <v>45490</v>
      </c>
      <c r="J1777">
        <v>7</v>
      </c>
      <c r="K1777">
        <v>2024</v>
      </c>
      <c r="L1777" t="s">
        <v>113</v>
      </c>
      <c r="M1777">
        <v>68.599999999999994</v>
      </c>
      <c r="N1777" t="s">
        <v>4619</v>
      </c>
      <c r="O1777">
        <v>106.9087</v>
      </c>
      <c r="P1777" t="s">
        <v>12</v>
      </c>
    </row>
    <row r="1778" spans="1:16" hidden="1" x14ac:dyDescent="0.25">
      <c r="A1778" t="s">
        <v>17</v>
      </c>
      <c r="B1778" t="s">
        <v>118</v>
      </c>
      <c r="C1778" t="s">
        <v>5129</v>
      </c>
      <c r="D1778" t="s">
        <v>5130</v>
      </c>
      <c r="E1778" t="s">
        <v>5131</v>
      </c>
      <c r="F1778" t="s">
        <v>202</v>
      </c>
      <c r="G1778">
        <v>143579</v>
      </c>
      <c r="H1778" s="9">
        <v>27</v>
      </c>
      <c r="I1778" s="1">
        <v>45490</v>
      </c>
      <c r="J1778">
        <v>7</v>
      </c>
      <c r="K1778">
        <v>2024</v>
      </c>
      <c r="L1778" t="s">
        <v>113</v>
      </c>
      <c r="M1778">
        <v>94.5</v>
      </c>
      <c r="N1778" t="s">
        <v>4619</v>
      </c>
      <c r="O1778">
        <v>147.2722</v>
      </c>
      <c r="P1778" t="s">
        <v>12</v>
      </c>
    </row>
    <row r="1779" spans="1:16" hidden="1" x14ac:dyDescent="0.25">
      <c r="A1779" t="s">
        <v>17</v>
      </c>
      <c r="B1779" t="s">
        <v>199</v>
      </c>
      <c r="C1779" t="s">
        <v>5132</v>
      </c>
      <c r="D1779" t="s">
        <v>5133</v>
      </c>
      <c r="E1779" t="s">
        <v>5134</v>
      </c>
      <c r="F1779" t="s">
        <v>202</v>
      </c>
      <c r="G1779">
        <v>143579</v>
      </c>
      <c r="H1779" s="9">
        <v>10</v>
      </c>
      <c r="I1779" s="1">
        <v>45490</v>
      </c>
      <c r="J1779">
        <v>7</v>
      </c>
      <c r="K1779">
        <v>2024</v>
      </c>
      <c r="L1779" t="s">
        <v>113</v>
      </c>
      <c r="M1779">
        <v>94.5</v>
      </c>
      <c r="N1779" t="s">
        <v>4619</v>
      </c>
      <c r="O1779">
        <v>147.2722</v>
      </c>
      <c r="P1779" t="s">
        <v>12</v>
      </c>
    </row>
    <row r="1780" spans="1:16" hidden="1" x14ac:dyDescent="0.25">
      <c r="A1780" t="s">
        <v>17</v>
      </c>
      <c r="B1780" t="s">
        <v>199</v>
      </c>
      <c r="C1780" t="s">
        <v>5135</v>
      </c>
      <c r="D1780" t="s">
        <v>5136</v>
      </c>
      <c r="E1780" t="s">
        <v>5137</v>
      </c>
      <c r="F1780" t="s">
        <v>202</v>
      </c>
      <c r="G1780">
        <v>143579</v>
      </c>
      <c r="H1780" s="9">
        <v>50</v>
      </c>
      <c r="I1780" s="1">
        <v>45490</v>
      </c>
      <c r="J1780">
        <v>7</v>
      </c>
      <c r="K1780">
        <v>2024</v>
      </c>
      <c r="L1780" t="s">
        <v>113</v>
      </c>
      <c r="M1780">
        <v>10.5</v>
      </c>
      <c r="N1780" t="s">
        <v>4619</v>
      </c>
      <c r="O1780">
        <v>16.363600000000002</v>
      </c>
      <c r="P1780" t="s">
        <v>12</v>
      </c>
    </row>
    <row r="1781" spans="1:16" hidden="1" x14ac:dyDescent="0.25">
      <c r="A1781" t="s">
        <v>17</v>
      </c>
      <c r="B1781" t="s">
        <v>112</v>
      </c>
      <c r="C1781" t="s">
        <v>5138</v>
      </c>
      <c r="D1781" t="s">
        <v>5139</v>
      </c>
      <c r="E1781" t="s">
        <v>5140</v>
      </c>
      <c r="F1781" t="s">
        <v>202</v>
      </c>
      <c r="G1781">
        <v>143579</v>
      </c>
      <c r="H1781" s="9">
        <v>17</v>
      </c>
      <c r="I1781" s="1">
        <v>45490</v>
      </c>
      <c r="J1781">
        <v>7</v>
      </c>
      <c r="K1781">
        <v>2024</v>
      </c>
      <c r="L1781" t="s">
        <v>113</v>
      </c>
      <c r="M1781">
        <v>80</v>
      </c>
      <c r="N1781" t="s">
        <v>4619</v>
      </c>
      <c r="O1781">
        <v>124.67489999999999</v>
      </c>
      <c r="P1781" t="s">
        <v>12</v>
      </c>
    </row>
    <row r="1782" spans="1:16" hidden="1" x14ac:dyDescent="0.25">
      <c r="A1782" t="s">
        <v>17</v>
      </c>
      <c r="B1782" t="s">
        <v>4487</v>
      </c>
      <c r="C1782" t="s">
        <v>5141</v>
      </c>
      <c r="D1782" t="s">
        <v>5142</v>
      </c>
      <c r="E1782" t="s">
        <v>5143</v>
      </c>
      <c r="F1782" t="s">
        <v>202</v>
      </c>
      <c r="G1782">
        <v>143579</v>
      </c>
      <c r="H1782" s="9">
        <v>43</v>
      </c>
      <c r="I1782" s="1">
        <v>45490</v>
      </c>
      <c r="J1782">
        <v>7</v>
      </c>
      <c r="K1782">
        <v>2024</v>
      </c>
      <c r="L1782" t="s">
        <v>113</v>
      </c>
      <c r="M1782">
        <v>95.5</v>
      </c>
      <c r="N1782" t="s">
        <v>4619</v>
      </c>
      <c r="O1782">
        <v>148.8306</v>
      </c>
      <c r="P1782" t="s">
        <v>12</v>
      </c>
    </row>
    <row r="1783" spans="1:16" hidden="1" x14ac:dyDescent="0.25">
      <c r="A1783" t="s">
        <v>17</v>
      </c>
      <c r="B1783" t="s">
        <v>4487</v>
      </c>
      <c r="C1783" t="s">
        <v>5047</v>
      </c>
      <c r="D1783" t="s">
        <v>5048</v>
      </c>
      <c r="E1783" t="s">
        <v>5049</v>
      </c>
      <c r="F1783" t="s">
        <v>202</v>
      </c>
      <c r="G1783">
        <v>143579</v>
      </c>
      <c r="H1783" s="9">
        <v>8</v>
      </c>
      <c r="I1783" s="1">
        <v>45490</v>
      </c>
      <c r="J1783">
        <v>7</v>
      </c>
      <c r="K1783">
        <v>2024</v>
      </c>
      <c r="L1783" t="s">
        <v>113</v>
      </c>
      <c r="M1783">
        <v>50</v>
      </c>
      <c r="N1783" t="s">
        <v>4619</v>
      </c>
      <c r="O1783">
        <v>77.921800000000005</v>
      </c>
      <c r="P1783" t="s">
        <v>12</v>
      </c>
    </row>
    <row r="1784" spans="1:16" hidden="1" x14ac:dyDescent="0.25">
      <c r="A1784" t="s">
        <v>17</v>
      </c>
      <c r="B1784" t="s">
        <v>4487</v>
      </c>
      <c r="C1784" t="s">
        <v>5144</v>
      </c>
      <c r="D1784" t="s">
        <v>5145</v>
      </c>
      <c r="E1784" t="s">
        <v>5146</v>
      </c>
      <c r="F1784" t="s">
        <v>202</v>
      </c>
      <c r="G1784">
        <v>143579</v>
      </c>
      <c r="H1784" s="9">
        <v>43</v>
      </c>
      <c r="I1784" s="1">
        <v>45490</v>
      </c>
      <c r="J1784">
        <v>7</v>
      </c>
      <c r="K1784">
        <v>2024</v>
      </c>
      <c r="L1784" t="s">
        <v>113</v>
      </c>
      <c r="M1784">
        <v>44.5</v>
      </c>
      <c r="N1784" t="s">
        <v>4619</v>
      </c>
      <c r="O1784">
        <v>69.350399999999993</v>
      </c>
      <c r="P1784" t="s">
        <v>12</v>
      </c>
    </row>
    <row r="1785" spans="1:16" hidden="1" x14ac:dyDescent="0.25">
      <c r="A1785" t="s">
        <v>17</v>
      </c>
      <c r="B1785" t="s">
        <v>199</v>
      </c>
      <c r="C1785" t="s">
        <v>5147</v>
      </c>
      <c r="D1785" t="s">
        <v>5148</v>
      </c>
      <c r="E1785" t="s">
        <v>5149</v>
      </c>
      <c r="F1785" t="s">
        <v>202</v>
      </c>
      <c r="G1785">
        <v>143579</v>
      </c>
      <c r="H1785" s="9">
        <v>8</v>
      </c>
      <c r="I1785" s="1">
        <v>45490</v>
      </c>
      <c r="J1785">
        <v>7</v>
      </c>
      <c r="K1785">
        <v>2024</v>
      </c>
      <c r="L1785" t="s">
        <v>113</v>
      </c>
      <c r="M1785">
        <v>48.5</v>
      </c>
      <c r="N1785" t="s">
        <v>4619</v>
      </c>
      <c r="O1785">
        <v>75.584100000000007</v>
      </c>
      <c r="P1785" t="s">
        <v>12</v>
      </c>
    </row>
    <row r="1786" spans="1:16" hidden="1" x14ac:dyDescent="0.25">
      <c r="A1786" t="s">
        <v>17</v>
      </c>
      <c r="B1786" t="s">
        <v>4487</v>
      </c>
      <c r="C1786" t="s">
        <v>5150</v>
      </c>
      <c r="D1786" t="s">
        <v>5151</v>
      </c>
      <c r="E1786" t="s">
        <v>5152</v>
      </c>
      <c r="F1786" t="s">
        <v>202</v>
      </c>
      <c r="G1786">
        <v>143579</v>
      </c>
      <c r="H1786" s="9">
        <v>25</v>
      </c>
      <c r="I1786" s="1">
        <v>45490</v>
      </c>
      <c r="J1786">
        <v>7</v>
      </c>
      <c r="K1786">
        <v>2024</v>
      </c>
      <c r="L1786" t="s">
        <v>113</v>
      </c>
      <c r="M1786">
        <v>94</v>
      </c>
      <c r="N1786" t="s">
        <v>4619</v>
      </c>
      <c r="O1786">
        <v>146.49299999999999</v>
      </c>
      <c r="P1786" t="s">
        <v>12</v>
      </c>
    </row>
    <row r="1787" spans="1:16" hidden="1" x14ac:dyDescent="0.25">
      <c r="A1787" t="s">
        <v>17</v>
      </c>
      <c r="B1787" t="s">
        <v>199</v>
      </c>
      <c r="C1787" t="s">
        <v>5053</v>
      </c>
      <c r="D1787" t="s">
        <v>5054</v>
      </c>
      <c r="E1787" t="s">
        <v>5055</v>
      </c>
      <c r="F1787" t="s">
        <v>202</v>
      </c>
      <c r="G1787">
        <v>143579</v>
      </c>
      <c r="H1787" s="9">
        <v>17</v>
      </c>
      <c r="I1787" s="1">
        <v>45490</v>
      </c>
      <c r="J1787">
        <v>7</v>
      </c>
      <c r="K1787">
        <v>2024</v>
      </c>
      <c r="L1787" t="s">
        <v>113</v>
      </c>
      <c r="M1787">
        <v>12</v>
      </c>
      <c r="N1787" t="s">
        <v>4619</v>
      </c>
      <c r="O1787">
        <v>18.7012</v>
      </c>
      <c r="P1787" t="s">
        <v>12</v>
      </c>
    </row>
    <row r="1788" spans="1:16" hidden="1" x14ac:dyDescent="0.25">
      <c r="A1788" t="s">
        <v>17</v>
      </c>
      <c r="B1788" t="s">
        <v>118</v>
      </c>
      <c r="C1788" t="s">
        <v>5056</v>
      </c>
      <c r="D1788" t="s">
        <v>5057</v>
      </c>
      <c r="E1788" t="s">
        <v>5058</v>
      </c>
      <c r="F1788" t="s">
        <v>202</v>
      </c>
      <c r="G1788">
        <v>143579</v>
      </c>
      <c r="H1788" s="9">
        <v>17</v>
      </c>
      <c r="I1788" s="1">
        <v>45490</v>
      </c>
      <c r="J1788">
        <v>7</v>
      </c>
      <c r="K1788">
        <v>2024</v>
      </c>
      <c r="L1788" t="s">
        <v>113</v>
      </c>
      <c r="M1788">
        <v>16.5</v>
      </c>
      <c r="N1788" t="s">
        <v>4619</v>
      </c>
      <c r="O1788">
        <v>25.714200000000002</v>
      </c>
      <c r="P1788" t="s">
        <v>12</v>
      </c>
    </row>
    <row r="1789" spans="1:16" hidden="1" x14ac:dyDescent="0.25">
      <c r="A1789" t="s">
        <v>17</v>
      </c>
      <c r="B1789" t="s">
        <v>112</v>
      </c>
      <c r="C1789" t="s">
        <v>5060</v>
      </c>
      <c r="D1789" t="s">
        <v>5061</v>
      </c>
      <c r="E1789" t="s">
        <v>5062</v>
      </c>
      <c r="F1789" t="s">
        <v>202</v>
      </c>
      <c r="G1789">
        <v>143572</v>
      </c>
      <c r="H1789" s="9">
        <v>15</v>
      </c>
      <c r="I1789" s="1">
        <v>45490</v>
      </c>
      <c r="J1789">
        <v>7</v>
      </c>
      <c r="K1789">
        <v>2024</v>
      </c>
      <c r="L1789" t="s">
        <v>820</v>
      </c>
      <c r="M1789">
        <v>114.14</v>
      </c>
      <c r="N1789" t="s">
        <v>4619</v>
      </c>
      <c r="O1789">
        <v>177.87989999999999</v>
      </c>
      <c r="P1789" t="s">
        <v>12</v>
      </c>
    </row>
    <row r="1790" spans="1:16" hidden="1" x14ac:dyDescent="0.25">
      <c r="A1790" t="s">
        <v>17</v>
      </c>
      <c r="B1790" t="s">
        <v>112</v>
      </c>
      <c r="C1790" t="s">
        <v>5063</v>
      </c>
      <c r="D1790" t="s">
        <v>5064</v>
      </c>
      <c r="E1790" t="s">
        <v>5065</v>
      </c>
      <c r="F1790" t="s">
        <v>202</v>
      </c>
      <c r="G1790">
        <v>143572</v>
      </c>
      <c r="H1790" s="9">
        <v>15</v>
      </c>
      <c r="I1790" s="1">
        <v>45490</v>
      </c>
      <c r="J1790">
        <v>7</v>
      </c>
      <c r="K1790">
        <v>2024</v>
      </c>
      <c r="L1790" t="s">
        <v>820</v>
      </c>
      <c r="M1790">
        <v>114.14</v>
      </c>
      <c r="N1790" t="s">
        <v>4619</v>
      </c>
      <c r="O1790">
        <v>177.87989999999999</v>
      </c>
      <c r="P1790" t="s">
        <v>12</v>
      </c>
    </row>
    <row r="1791" spans="1:16" hidden="1" x14ac:dyDescent="0.25">
      <c r="A1791" t="s">
        <v>17</v>
      </c>
      <c r="B1791" t="s">
        <v>112</v>
      </c>
      <c r="C1791" t="s">
        <v>5066</v>
      </c>
      <c r="D1791" t="s">
        <v>5067</v>
      </c>
      <c r="E1791" t="s">
        <v>5068</v>
      </c>
      <c r="F1791" t="s">
        <v>202</v>
      </c>
      <c r="G1791">
        <v>143572</v>
      </c>
      <c r="H1791" s="9">
        <v>3</v>
      </c>
      <c r="I1791" s="1">
        <v>45490</v>
      </c>
      <c r="J1791">
        <v>7</v>
      </c>
      <c r="K1791">
        <v>2024</v>
      </c>
      <c r="L1791" t="s">
        <v>820</v>
      </c>
      <c r="M1791">
        <v>121.44</v>
      </c>
      <c r="N1791" t="s">
        <v>4619</v>
      </c>
      <c r="O1791">
        <v>189.25649999999999</v>
      </c>
      <c r="P1791" t="s">
        <v>12</v>
      </c>
    </row>
    <row r="1792" spans="1:16" hidden="1" x14ac:dyDescent="0.25">
      <c r="A1792" t="s">
        <v>17</v>
      </c>
      <c r="B1792" t="s">
        <v>112</v>
      </c>
      <c r="C1792" t="s">
        <v>5069</v>
      </c>
      <c r="D1792" t="s">
        <v>5070</v>
      </c>
      <c r="E1792" t="s">
        <v>5071</v>
      </c>
      <c r="F1792" t="s">
        <v>202</v>
      </c>
      <c r="G1792">
        <v>143572</v>
      </c>
      <c r="H1792" s="9">
        <v>3</v>
      </c>
      <c r="I1792" s="1">
        <v>45490</v>
      </c>
      <c r="J1792">
        <v>7</v>
      </c>
      <c r="K1792">
        <v>2024</v>
      </c>
      <c r="L1792" t="s">
        <v>820</v>
      </c>
      <c r="M1792">
        <v>121.44</v>
      </c>
      <c r="N1792" t="s">
        <v>4619</v>
      </c>
      <c r="O1792">
        <v>189.25649999999999</v>
      </c>
      <c r="P1792" t="s">
        <v>12</v>
      </c>
    </row>
    <row r="1793" spans="1:16" hidden="1" x14ac:dyDescent="0.25">
      <c r="A1793" t="s">
        <v>17</v>
      </c>
      <c r="B1793" t="s">
        <v>112</v>
      </c>
      <c r="C1793" t="s">
        <v>5072</v>
      </c>
      <c r="D1793" t="s">
        <v>5073</v>
      </c>
      <c r="E1793" t="s">
        <v>5074</v>
      </c>
      <c r="F1793" t="s">
        <v>202</v>
      </c>
      <c r="G1793">
        <v>143572</v>
      </c>
      <c r="H1793" s="9">
        <v>15</v>
      </c>
      <c r="I1793" s="1">
        <v>45490</v>
      </c>
      <c r="J1793">
        <v>7</v>
      </c>
      <c r="K1793">
        <v>2024</v>
      </c>
      <c r="L1793" t="s">
        <v>820</v>
      </c>
      <c r="M1793">
        <v>121.98</v>
      </c>
      <c r="N1793" t="s">
        <v>4619</v>
      </c>
      <c r="O1793">
        <v>190.09800000000001</v>
      </c>
      <c r="P1793" t="s">
        <v>12</v>
      </c>
    </row>
    <row r="1794" spans="1:16" hidden="1" x14ac:dyDescent="0.25">
      <c r="A1794" t="s">
        <v>17</v>
      </c>
      <c r="B1794" t="s">
        <v>112</v>
      </c>
      <c r="C1794" t="s">
        <v>5075</v>
      </c>
      <c r="D1794" t="s">
        <v>5076</v>
      </c>
      <c r="E1794" t="s">
        <v>5077</v>
      </c>
      <c r="F1794" t="s">
        <v>202</v>
      </c>
      <c r="G1794">
        <v>143572</v>
      </c>
      <c r="H1794" s="9">
        <v>15</v>
      </c>
      <c r="I1794" s="1">
        <v>45490</v>
      </c>
      <c r="J1794">
        <v>7</v>
      </c>
      <c r="K1794">
        <v>2024</v>
      </c>
      <c r="L1794" t="s">
        <v>820</v>
      </c>
      <c r="M1794">
        <v>121.98</v>
      </c>
      <c r="N1794" t="s">
        <v>4619</v>
      </c>
      <c r="O1794">
        <v>190.09800000000001</v>
      </c>
      <c r="P1794" t="s">
        <v>12</v>
      </c>
    </row>
    <row r="1795" spans="1:16" hidden="1" x14ac:dyDescent="0.25">
      <c r="A1795" t="s">
        <v>17</v>
      </c>
      <c r="B1795" t="s">
        <v>112</v>
      </c>
      <c r="C1795" t="s">
        <v>5078</v>
      </c>
      <c r="D1795" t="s">
        <v>5079</v>
      </c>
      <c r="E1795" t="s">
        <v>5080</v>
      </c>
      <c r="F1795" t="s">
        <v>202</v>
      </c>
      <c r="G1795">
        <v>143572</v>
      </c>
      <c r="H1795" s="9">
        <v>6</v>
      </c>
      <c r="I1795" s="1">
        <v>45490</v>
      </c>
      <c r="J1795">
        <v>7</v>
      </c>
      <c r="K1795">
        <v>2024</v>
      </c>
      <c r="L1795" t="s">
        <v>820</v>
      </c>
      <c r="M1795">
        <v>129.28</v>
      </c>
      <c r="N1795" t="s">
        <v>4619</v>
      </c>
      <c r="O1795">
        <v>201.47460000000001</v>
      </c>
      <c r="P1795" t="s">
        <v>12</v>
      </c>
    </row>
    <row r="1796" spans="1:16" hidden="1" x14ac:dyDescent="0.25">
      <c r="A1796" t="s">
        <v>17</v>
      </c>
      <c r="B1796" t="s">
        <v>112</v>
      </c>
      <c r="C1796" t="s">
        <v>5081</v>
      </c>
      <c r="D1796" t="s">
        <v>5082</v>
      </c>
      <c r="E1796" t="s">
        <v>5083</v>
      </c>
      <c r="F1796" t="s">
        <v>202</v>
      </c>
      <c r="G1796">
        <v>143572</v>
      </c>
      <c r="H1796" s="9">
        <v>6</v>
      </c>
      <c r="I1796" s="1">
        <v>45490</v>
      </c>
      <c r="J1796">
        <v>7</v>
      </c>
      <c r="K1796">
        <v>2024</v>
      </c>
      <c r="L1796" t="s">
        <v>820</v>
      </c>
      <c r="M1796">
        <v>129.28</v>
      </c>
      <c r="N1796" t="s">
        <v>4619</v>
      </c>
      <c r="O1796">
        <v>201.47460000000001</v>
      </c>
      <c r="P1796" t="s">
        <v>12</v>
      </c>
    </row>
    <row r="1797" spans="1:16" hidden="1" x14ac:dyDescent="0.25">
      <c r="A1797" t="s">
        <v>17</v>
      </c>
      <c r="B1797" t="s">
        <v>112</v>
      </c>
      <c r="C1797" t="s">
        <v>5084</v>
      </c>
      <c r="D1797" t="s">
        <v>5085</v>
      </c>
      <c r="E1797" t="s">
        <v>5086</v>
      </c>
      <c r="F1797" t="s">
        <v>202</v>
      </c>
      <c r="G1797">
        <v>143572</v>
      </c>
      <c r="H1797" s="9">
        <v>15</v>
      </c>
      <c r="I1797" s="1">
        <v>45490</v>
      </c>
      <c r="J1797">
        <v>7</v>
      </c>
      <c r="K1797">
        <v>2024</v>
      </c>
      <c r="L1797" t="s">
        <v>820</v>
      </c>
      <c r="M1797">
        <v>98.55</v>
      </c>
      <c r="N1797" t="s">
        <v>4619</v>
      </c>
      <c r="O1797">
        <v>153.5839</v>
      </c>
      <c r="P1797" t="s">
        <v>12</v>
      </c>
    </row>
    <row r="1798" spans="1:16" hidden="1" x14ac:dyDescent="0.25">
      <c r="A1798" t="s">
        <v>17</v>
      </c>
      <c r="B1798" t="s">
        <v>112</v>
      </c>
      <c r="C1798" t="s">
        <v>5087</v>
      </c>
      <c r="D1798" t="s">
        <v>5088</v>
      </c>
      <c r="E1798" t="s">
        <v>5089</v>
      </c>
      <c r="F1798" t="s">
        <v>202</v>
      </c>
      <c r="G1798">
        <v>143572</v>
      </c>
      <c r="H1798" s="9">
        <v>15</v>
      </c>
      <c r="I1798" s="1">
        <v>45490</v>
      </c>
      <c r="J1798">
        <v>7</v>
      </c>
      <c r="K1798">
        <v>2024</v>
      </c>
      <c r="L1798" t="s">
        <v>820</v>
      </c>
      <c r="M1798">
        <v>98.55</v>
      </c>
      <c r="N1798" t="s">
        <v>4619</v>
      </c>
      <c r="O1798">
        <v>153.5839</v>
      </c>
      <c r="P1798" t="s">
        <v>12</v>
      </c>
    </row>
    <row r="1799" spans="1:16" hidden="1" x14ac:dyDescent="0.25">
      <c r="A1799" t="s">
        <v>17</v>
      </c>
      <c r="B1799" t="s">
        <v>112</v>
      </c>
      <c r="C1799" t="s">
        <v>5090</v>
      </c>
      <c r="D1799" t="s">
        <v>5091</v>
      </c>
      <c r="E1799" t="s">
        <v>5092</v>
      </c>
      <c r="F1799" t="s">
        <v>202</v>
      </c>
      <c r="G1799">
        <v>143572</v>
      </c>
      <c r="H1799" s="9">
        <v>6</v>
      </c>
      <c r="I1799" s="1">
        <v>45490</v>
      </c>
      <c r="J1799">
        <v>7</v>
      </c>
      <c r="K1799">
        <v>2024</v>
      </c>
      <c r="L1799" t="s">
        <v>820</v>
      </c>
      <c r="M1799">
        <v>105.85</v>
      </c>
      <c r="N1799" t="s">
        <v>4619</v>
      </c>
      <c r="O1799">
        <v>164.96039999999999</v>
      </c>
      <c r="P1799" t="s">
        <v>12</v>
      </c>
    </row>
    <row r="1800" spans="1:16" hidden="1" x14ac:dyDescent="0.25">
      <c r="A1800" t="s">
        <v>17</v>
      </c>
      <c r="B1800" t="s">
        <v>112</v>
      </c>
      <c r="C1800" t="s">
        <v>5093</v>
      </c>
      <c r="D1800" t="s">
        <v>5094</v>
      </c>
      <c r="E1800" t="s">
        <v>5095</v>
      </c>
      <c r="F1800" t="s">
        <v>202</v>
      </c>
      <c r="G1800">
        <v>143572</v>
      </c>
      <c r="H1800" s="9">
        <v>6</v>
      </c>
      <c r="I1800" s="1">
        <v>45490</v>
      </c>
      <c r="J1800">
        <v>7</v>
      </c>
      <c r="K1800">
        <v>2024</v>
      </c>
      <c r="L1800" t="s">
        <v>820</v>
      </c>
      <c r="M1800">
        <v>105.85</v>
      </c>
      <c r="N1800" t="s">
        <v>4619</v>
      </c>
      <c r="O1800">
        <v>164.96039999999999</v>
      </c>
      <c r="P1800" t="s">
        <v>12</v>
      </c>
    </row>
    <row r="1801" spans="1:16" hidden="1" x14ac:dyDescent="0.25">
      <c r="A1801" t="s">
        <v>17</v>
      </c>
      <c r="B1801" t="s">
        <v>112</v>
      </c>
      <c r="C1801" t="s">
        <v>5096</v>
      </c>
      <c r="D1801" t="s">
        <v>5097</v>
      </c>
      <c r="E1801" t="s">
        <v>5098</v>
      </c>
      <c r="F1801" t="s">
        <v>202</v>
      </c>
      <c r="G1801">
        <v>143572</v>
      </c>
      <c r="H1801" s="9">
        <v>45</v>
      </c>
      <c r="I1801" s="1">
        <v>45490</v>
      </c>
      <c r="J1801">
        <v>7</v>
      </c>
      <c r="K1801">
        <v>2024</v>
      </c>
      <c r="L1801" t="s">
        <v>820</v>
      </c>
      <c r="M1801">
        <v>184.24</v>
      </c>
      <c r="N1801" t="s">
        <v>4619</v>
      </c>
      <c r="O1801">
        <v>287.12619999999998</v>
      </c>
      <c r="P1801" t="s">
        <v>12</v>
      </c>
    </row>
    <row r="1802" spans="1:16" hidden="1" x14ac:dyDescent="0.25">
      <c r="A1802" t="s">
        <v>17</v>
      </c>
      <c r="B1802" t="s">
        <v>112</v>
      </c>
      <c r="C1802" t="s">
        <v>5099</v>
      </c>
      <c r="D1802" t="s">
        <v>5100</v>
      </c>
      <c r="E1802" t="s">
        <v>5101</v>
      </c>
      <c r="F1802" t="s">
        <v>202</v>
      </c>
      <c r="G1802">
        <v>143572</v>
      </c>
      <c r="H1802" s="9">
        <v>24</v>
      </c>
      <c r="I1802" s="1">
        <v>45490</v>
      </c>
      <c r="J1802">
        <v>7</v>
      </c>
      <c r="K1802">
        <v>2024</v>
      </c>
      <c r="L1802" t="s">
        <v>820</v>
      </c>
      <c r="M1802">
        <v>119.77</v>
      </c>
      <c r="N1802" t="s">
        <v>4619</v>
      </c>
      <c r="O1802">
        <v>186.65389999999999</v>
      </c>
      <c r="P1802" t="s">
        <v>12</v>
      </c>
    </row>
    <row r="1803" spans="1:16" hidden="1" x14ac:dyDescent="0.25">
      <c r="A1803" t="s">
        <v>17</v>
      </c>
      <c r="B1803" t="s">
        <v>199</v>
      </c>
      <c r="C1803" t="s">
        <v>5102</v>
      </c>
      <c r="D1803" t="s">
        <v>5103</v>
      </c>
      <c r="E1803" t="s">
        <v>5104</v>
      </c>
      <c r="F1803" t="s">
        <v>202</v>
      </c>
      <c r="G1803">
        <v>143572</v>
      </c>
      <c r="H1803" s="9">
        <v>20</v>
      </c>
      <c r="I1803" s="1">
        <v>45490</v>
      </c>
      <c r="J1803">
        <v>7</v>
      </c>
      <c r="K1803">
        <v>2024</v>
      </c>
      <c r="L1803" t="s">
        <v>820</v>
      </c>
      <c r="M1803">
        <v>37.65</v>
      </c>
      <c r="N1803" t="s">
        <v>4619</v>
      </c>
      <c r="O1803">
        <v>58.6751</v>
      </c>
      <c r="P1803" t="s">
        <v>12</v>
      </c>
    </row>
    <row r="1804" spans="1:16" hidden="1" x14ac:dyDescent="0.25">
      <c r="A1804" t="s">
        <v>17</v>
      </c>
      <c r="B1804" t="s">
        <v>199</v>
      </c>
      <c r="C1804" t="s">
        <v>5105</v>
      </c>
      <c r="D1804" t="s">
        <v>5106</v>
      </c>
      <c r="E1804" t="s">
        <v>5107</v>
      </c>
      <c r="F1804" t="s">
        <v>202</v>
      </c>
      <c r="G1804">
        <v>143572</v>
      </c>
      <c r="H1804" s="9">
        <v>15</v>
      </c>
      <c r="I1804" s="1">
        <v>45490</v>
      </c>
      <c r="J1804">
        <v>7</v>
      </c>
      <c r="K1804">
        <v>2024</v>
      </c>
      <c r="L1804" t="s">
        <v>820</v>
      </c>
      <c r="M1804">
        <v>19.5</v>
      </c>
      <c r="N1804" t="s">
        <v>4619</v>
      </c>
      <c r="O1804">
        <v>30.389500000000002</v>
      </c>
      <c r="P1804" t="s">
        <v>12</v>
      </c>
    </row>
    <row r="1805" spans="1:16" hidden="1" x14ac:dyDescent="0.25">
      <c r="A1805" t="s">
        <v>17</v>
      </c>
      <c r="B1805" t="s">
        <v>199</v>
      </c>
      <c r="C1805" t="s">
        <v>5044</v>
      </c>
      <c r="D1805" t="s">
        <v>5045</v>
      </c>
      <c r="E1805" t="s">
        <v>5046</v>
      </c>
      <c r="F1805" t="s">
        <v>202</v>
      </c>
      <c r="G1805">
        <v>143572</v>
      </c>
      <c r="H1805" s="9">
        <v>10</v>
      </c>
      <c r="I1805" s="1">
        <v>45490</v>
      </c>
      <c r="J1805">
        <v>7</v>
      </c>
      <c r="K1805">
        <v>2024</v>
      </c>
      <c r="L1805" t="s">
        <v>820</v>
      </c>
      <c r="M1805">
        <v>24.5</v>
      </c>
      <c r="N1805" t="s">
        <v>4619</v>
      </c>
      <c r="O1805">
        <v>38.181699999999999</v>
      </c>
      <c r="P1805" t="s">
        <v>12</v>
      </c>
    </row>
    <row r="1806" spans="1:16" hidden="1" x14ac:dyDescent="0.25">
      <c r="A1806" t="s">
        <v>17</v>
      </c>
      <c r="B1806" t="s">
        <v>199</v>
      </c>
      <c r="C1806" t="s">
        <v>5050</v>
      </c>
      <c r="D1806" t="s">
        <v>5051</v>
      </c>
      <c r="E1806" t="s">
        <v>5052</v>
      </c>
      <c r="F1806" t="s">
        <v>202</v>
      </c>
      <c r="G1806">
        <v>143572</v>
      </c>
      <c r="H1806" s="9">
        <v>8</v>
      </c>
      <c r="I1806" s="1">
        <v>45490</v>
      </c>
      <c r="J1806">
        <v>7</v>
      </c>
      <c r="K1806">
        <v>2024</v>
      </c>
      <c r="L1806" t="s">
        <v>820</v>
      </c>
      <c r="M1806">
        <v>33.6</v>
      </c>
      <c r="N1806" t="s">
        <v>4619</v>
      </c>
      <c r="O1806">
        <v>52.363399999999999</v>
      </c>
      <c r="P1806" t="s">
        <v>12</v>
      </c>
    </row>
    <row r="1807" spans="1:16" hidden="1" x14ac:dyDescent="0.25">
      <c r="A1807" t="s">
        <v>17</v>
      </c>
      <c r="B1807" t="s">
        <v>199</v>
      </c>
      <c r="C1807" t="s">
        <v>5108</v>
      </c>
      <c r="D1807" t="s">
        <v>5109</v>
      </c>
      <c r="E1807" t="s">
        <v>5110</v>
      </c>
      <c r="F1807" t="s">
        <v>202</v>
      </c>
      <c r="G1807">
        <v>143572</v>
      </c>
      <c r="H1807" s="9">
        <v>8</v>
      </c>
      <c r="I1807" s="1">
        <v>45490</v>
      </c>
      <c r="J1807">
        <v>7</v>
      </c>
      <c r="K1807">
        <v>2024</v>
      </c>
      <c r="L1807" t="s">
        <v>820</v>
      </c>
      <c r="M1807">
        <v>33.6</v>
      </c>
      <c r="N1807" t="s">
        <v>4619</v>
      </c>
      <c r="O1807">
        <v>52.363399999999999</v>
      </c>
      <c r="P1807" t="s">
        <v>12</v>
      </c>
    </row>
    <row r="1808" spans="1:16" hidden="1" x14ac:dyDescent="0.25">
      <c r="A1808" t="s">
        <v>17</v>
      </c>
      <c r="B1808" t="s">
        <v>112</v>
      </c>
      <c r="C1808" t="s">
        <v>5111</v>
      </c>
      <c r="D1808" t="s">
        <v>5112</v>
      </c>
      <c r="E1808" t="s">
        <v>5113</v>
      </c>
      <c r="F1808" t="s">
        <v>202</v>
      </c>
      <c r="G1808">
        <v>143572</v>
      </c>
      <c r="H1808" s="9">
        <v>10</v>
      </c>
      <c r="I1808" s="1">
        <v>45490</v>
      </c>
      <c r="J1808">
        <v>7</v>
      </c>
      <c r="K1808">
        <v>2024</v>
      </c>
      <c r="L1808" t="s">
        <v>820</v>
      </c>
      <c r="M1808">
        <v>105</v>
      </c>
      <c r="N1808" t="s">
        <v>4619</v>
      </c>
      <c r="O1808">
        <v>163.63579999999999</v>
      </c>
      <c r="P1808" t="s">
        <v>12</v>
      </c>
    </row>
    <row r="1809" spans="1:16" hidden="1" x14ac:dyDescent="0.25">
      <c r="A1809" t="s">
        <v>17</v>
      </c>
      <c r="B1809" t="s">
        <v>199</v>
      </c>
      <c r="C1809" t="s">
        <v>5114</v>
      </c>
      <c r="D1809" t="s">
        <v>5115</v>
      </c>
      <c r="E1809" t="s">
        <v>5116</v>
      </c>
      <c r="F1809" t="s">
        <v>202</v>
      </c>
      <c r="G1809">
        <v>143572</v>
      </c>
      <c r="H1809" s="9">
        <v>20</v>
      </c>
      <c r="I1809" s="1">
        <v>45490</v>
      </c>
      <c r="J1809">
        <v>7</v>
      </c>
      <c r="K1809">
        <v>2024</v>
      </c>
      <c r="L1809" t="s">
        <v>820</v>
      </c>
      <c r="M1809">
        <v>8.5</v>
      </c>
      <c r="N1809" t="s">
        <v>4619</v>
      </c>
      <c r="O1809">
        <v>13.246700000000001</v>
      </c>
      <c r="P1809" t="s">
        <v>12</v>
      </c>
    </row>
    <row r="1810" spans="1:16" hidden="1" x14ac:dyDescent="0.25">
      <c r="A1810" t="s">
        <v>17</v>
      </c>
      <c r="B1810" t="s">
        <v>199</v>
      </c>
      <c r="C1810" t="s">
        <v>5117</v>
      </c>
      <c r="D1810" t="s">
        <v>5118</v>
      </c>
      <c r="E1810" t="s">
        <v>5119</v>
      </c>
      <c r="F1810" t="s">
        <v>202</v>
      </c>
      <c r="G1810">
        <v>143572</v>
      </c>
      <c r="H1810" s="9">
        <v>10</v>
      </c>
      <c r="I1810" s="1">
        <v>45490</v>
      </c>
      <c r="J1810">
        <v>7</v>
      </c>
      <c r="K1810">
        <v>2024</v>
      </c>
      <c r="L1810" t="s">
        <v>820</v>
      </c>
      <c r="M1810">
        <v>13.5</v>
      </c>
      <c r="N1810" t="s">
        <v>4619</v>
      </c>
      <c r="O1810">
        <v>21.038900000000002</v>
      </c>
      <c r="P1810" t="s">
        <v>12</v>
      </c>
    </row>
    <row r="1811" spans="1:16" hidden="1" x14ac:dyDescent="0.25">
      <c r="A1811" t="s">
        <v>17</v>
      </c>
      <c r="B1811" t="s">
        <v>118</v>
      </c>
      <c r="C1811" t="s">
        <v>5120</v>
      </c>
      <c r="D1811" t="s">
        <v>5121</v>
      </c>
      <c r="E1811" t="s">
        <v>5122</v>
      </c>
      <c r="F1811" t="s">
        <v>202</v>
      </c>
      <c r="G1811">
        <v>143572</v>
      </c>
      <c r="H1811" s="9">
        <v>20</v>
      </c>
      <c r="I1811" s="1">
        <v>45490</v>
      </c>
      <c r="J1811">
        <v>7</v>
      </c>
      <c r="K1811">
        <v>2024</v>
      </c>
      <c r="L1811" t="s">
        <v>820</v>
      </c>
      <c r="M1811">
        <v>59.5</v>
      </c>
      <c r="N1811" t="s">
        <v>4619</v>
      </c>
      <c r="O1811">
        <v>92.726900000000001</v>
      </c>
      <c r="P1811" t="s">
        <v>12</v>
      </c>
    </row>
    <row r="1812" spans="1:16" hidden="1" x14ac:dyDescent="0.25">
      <c r="A1812" t="s">
        <v>17</v>
      </c>
      <c r="B1812" t="s">
        <v>118</v>
      </c>
      <c r="C1812" t="s">
        <v>5123</v>
      </c>
      <c r="D1812" t="s">
        <v>5124</v>
      </c>
      <c r="E1812" t="s">
        <v>5125</v>
      </c>
      <c r="F1812" t="s">
        <v>202</v>
      </c>
      <c r="G1812">
        <v>143572</v>
      </c>
      <c r="H1812" s="9">
        <v>5</v>
      </c>
      <c r="I1812" s="1">
        <v>45490</v>
      </c>
      <c r="J1812">
        <v>7</v>
      </c>
      <c r="K1812">
        <v>2024</v>
      </c>
      <c r="L1812" t="s">
        <v>820</v>
      </c>
      <c r="M1812">
        <v>68.599999999999994</v>
      </c>
      <c r="N1812" t="s">
        <v>4619</v>
      </c>
      <c r="O1812">
        <v>106.9087</v>
      </c>
      <c r="P1812" t="s">
        <v>12</v>
      </c>
    </row>
    <row r="1813" spans="1:16" hidden="1" x14ac:dyDescent="0.25">
      <c r="A1813" t="s">
        <v>17</v>
      </c>
      <c r="B1813" t="s">
        <v>118</v>
      </c>
      <c r="C1813" t="s">
        <v>5126</v>
      </c>
      <c r="D1813" t="s">
        <v>5127</v>
      </c>
      <c r="E1813" t="s">
        <v>5128</v>
      </c>
      <c r="F1813" t="s">
        <v>202</v>
      </c>
      <c r="G1813">
        <v>143572</v>
      </c>
      <c r="H1813" s="9">
        <v>5</v>
      </c>
      <c r="I1813" s="1">
        <v>45490</v>
      </c>
      <c r="J1813">
        <v>7</v>
      </c>
      <c r="K1813">
        <v>2024</v>
      </c>
      <c r="L1813" t="s">
        <v>820</v>
      </c>
      <c r="M1813">
        <v>68.599999999999994</v>
      </c>
      <c r="N1813" t="s">
        <v>4619</v>
      </c>
      <c r="O1813">
        <v>106.9087</v>
      </c>
      <c r="P1813" t="s">
        <v>12</v>
      </c>
    </row>
    <row r="1814" spans="1:16" hidden="1" x14ac:dyDescent="0.25">
      <c r="A1814" t="s">
        <v>17</v>
      </c>
      <c r="B1814" t="s">
        <v>118</v>
      </c>
      <c r="C1814" t="s">
        <v>5129</v>
      </c>
      <c r="D1814" t="s">
        <v>5130</v>
      </c>
      <c r="E1814" t="s">
        <v>5131</v>
      </c>
      <c r="F1814" t="s">
        <v>202</v>
      </c>
      <c r="G1814">
        <v>143572</v>
      </c>
      <c r="H1814" s="9">
        <v>18</v>
      </c>
      <c r="I1814" s="1">
        <v>45490</v>
      </c>
      <c r="J1814">
        <v>7</v>
      </c>
      <c r="K1814">
        <v>2024</v>
      </c>
      <c r="L1814" t="s">
        <v>820</v>
      </c>
      <c r="M1814">
        <v>94.5</v>
      </c>
      <c r="N1814" t="s">
        <v>4619</v>
      </c>
      <c r="O1814">
        <v>147.2722</v>
      </c>
      <c r="P1814" t="s">
        <v>12</v>
      </c>
    </row>
    <row r="1815" spans="1:16" hidden="1" x14ac:dyDescent="0.25">
      <c r="A1815" t="s">
        <v>17</v>
      </c>
      <c r="B1815" t="s">
        <v>199</v>
      </c>
      <c r="C1815" t="s">
        <v>5132</v>
      </c>
      <c r="D1815" t="s">
        <v>5133</v>
      </c>
      <c r="E1815" t="s">
        <v>5134</v>
      </c>
      <c r="F1815" t="s">
        <v>202</v>
      </c>
      <c r="G1815">
        <v>143572</v>
      </c>
      <c r="H1815" s="9">
        <v>6</v>
      </c>
      <c r="I1815" s="1">
        <v>45490</v>
      </c>
      <c r="J1815">
        <v>7</v>
      </c>
      <c r="K1815">
        <v>2024</v>
      </c>
      <c r="L1815" t="s">
        <v>820</v>
      </c>
      <c r="M1815">
        <v>94.5</v>
      </c>
      <c r="N1815" t="s">
        <v>4619</v>
      </c>
      <c r="O1815">
        <v>147.2722</v>
      </c>
      <c r="P1815" t="s">
        <v>12</v>
      </c>
    </row>
    <row r="1816" spans="1:16" hidden="1" x14ac:dyDescent="0.25">
      <c r="A1816" t="s">
        <v>17</v>
      </c>
      <c r="B1816" t="s">
        <v>199</v>
      </c>
      <c r="C1816" t="s">
        <v>5135</v>
      </c>
      <c r="D1816" t="s">
        <v>5136</v>
      </c>
      <c r="E1816" t="s">
        <v>5137</v>
      </c>
      <c r="F1816" t="s">
        <v>202</v>
      </c>
      <c r="G1816">
        <v>143572</v>
      </c>
      <c r="H1816" s="9">
        <v>30</v>
      </c>
      <c r="I1816" s="1">
        <v>45490</v>
      </c>
      <c r="J1816">
        <v>7</v>
      </c>
      <c r="K1816">
        <v>2024</v>
      </c>
      <c r="L1816" t="s">
        <v>820</v>
      </c>
      <c r="M1816">
        <v>10.5</v>
      </c>
      <c r="N1816" t="s">
        <v>4619</v>
      </c>
      <c r="O1816">
        <v>16.363600000000002</v>
      </c>
      <c r="P1816" t="s">
        <v>12</v>
      </c>
    </row>
    <row r="1817" spans="1:16" hidden="1" x14ac:dyDescent="0.25">
      <c r="A1817" t="s">
        <v>17</v>
      </c>
      <c r="B1817" t="s">
        <v>112</v>
      </c>
      <c r="C1817" t="s">
        <v>5138</v>
      </c>
      <c r="D1817" t="s">
        <v>5139</v>
      </c>
      <c r="E1817" t="s">
        <v>5140</v>
      </c>
      <c r="F1817" t="s">
        <v>202</v>
      </c>
      <c r="G1817">
        <v>143572</v>
      </c>
      <c r="H1817" s="9">
        <v>10</v>
      </c>
      <c r="I1817" s="1">
        <v>45490</v>
      </c>
      <c r="J1817">
        <v>7</v>
      </c>
      <c r="K1817">
        <v>2024</v>
      </c>
      <c r="L1817" t="s">
        <v>820</v>
      </c>
      <c r="M1817">
        <v>80</v>
      </c>
      <c r="N1817" t="s">
        <v>4619</v>
      </c>
      <c r="O1817">
        <v>124.67489999999999</v>
      </c>
      <c r="P1817" t="s">
        <v>12</v>
      </c>
    </row>
    <row r="1818" spans="1:16" hidden="1" x14ac:dyDescent="0.25">
      <c r="A1818" t="s">
        <v>17</v>
      </c>
      <c r="B1818" t="s">
        <v>4487</v>
      </c>
      <c r="C1818" t="s">
        <v>5141</v>
      </c>
      <c r="D1818" t="s">
        <v>5142</v>
      </c>
      <c r="E1818" t="s">
        <v>5143</v>
      </c>
      <c r="F1818" t="s">
        <v>202</v>
      </c>
      <c r="G1818">
        <v>143572</v>
      </c>
      <c r="H1818" s="9">
        <v>24</v>
      </c>
      <c r="I1818" s="1">
        <v>45490</v>
      </c>
      <c r="J1818">
        <v>7</v>
      </c>
      <c r="K1818">
        <v>2024</v>
      </c>
      <c r="L1818" t="s">
        <v>820</v>
      </c>
      <c r="M1818">
        <v>95.5</v>
      </c>
      <c r="N1818" t="s">
        <v>4619</v>
      </c>
      <c r="O1818">
        <v>148.8306</v>
      </c>
      <c r="P1818" t="s">
        <v>12</v>
      </c>
    </row>
    <row r="1819" spans="1:16" hidden="1" x14ac:dyDescent="0.25">
      <c r="A1819" t="s">
        <v>17</v>
      </c>
      <c r="B1819" t="s">
        <v>4487</v>
      </c>
      <c r="C1819" t="s">
        <v>5047</v>
      </c>
      <c r="D1819" t="s">
        <v>5048</v>
      </c>
      <c r="E1819" t="s">
        <v>5049</v>
      </c>
      <c r="F1819" t="s">
        <v>202</v>
      </c>
      <c r="G1819">
        <v>143572</v>
      </c>
      <c r="H1819" s="9">
        <v>5</v>
      </c>
      <c r="I1819" s="1">
        <v>45490</v>
      </c>
      <c r="J1819">
        <v>7</v>
      </c>
      <c r="K1819">
        <v>2024</v>
      </c>
      <c r="L1819" t="s">
        <v>820</v>
      </c>
      <c r="M1819">
        <v>50</v>
      </c>
      <c r="N1819" t="s">
        <v>4619</v>
      </c>
      <c r="O1819">
        <v>77.921800000000005</v>
      </c>
      <c r="P1819" t="s">
        <v>12</v>
      </c>
    </row>
    <row r="1820" spans="1:16" hidden="1" x14ac:dyDescent="0.25">
      <c r="A1820" t="s">
        <v>17</v>
      </c>
      <c r="B1820" t="s">
        <v>4487</v>
      </c>
      <c r="C1820" t="s">
        <v>5144</v>
      </c>
      <c r="D1820" t="s">
        <v>5145</v>
      </c>
      <c r="E1820" t="s">
        <v>5146</v>
      </c>
      <c r="F1820" t="s">
        <v>202</v>
      </c>
      <c r="G1820">
        <v>143572</v>
      </c>
      <c r="H1820" s="9">
        <v>24</v>
      </c>
      <c r="I1820" s="1">
        <v>45490</v>
      </c>
      <c r="J1820">
        <v>7</v>
      </c>
      <c r="K1820">
        <v>2024</v>
      </c>
      <c r="L1820" t="s">
        <v>820</v>
      </c>
      <c r="M1820">
        <v>44.5</v>
      </c>
      <c r="N1820" t="s">
        <v>4619</v>
      </c>
      <c r="O1820">
        <v>69.350399999999993</v>
      </c>
      <c r="P1820" t="s">
        <v>12</v>
      </c>
    </row>
    <row r="1821" spans="1:16" hidden="1" x14ac:dyDescent="0.25">
      <c r="A1821" t="s">
        <v>17</v>
      </c>
      <c r="B1821" t="s">
        <v>199</v>
      </c>
      <c r="C1821" t="s">
        <v>5147</v>
      </c>
      <c r="D1821" t="s">
        <v>5148</v>
      </c>
      <c r="E1821" t="s">
        <v>5149</v>
      </c>
      <c r="F1821" t="s">
        <v>202</v>
      </c>
      <c r="G1821">
        <v>143572</v>
      </c>
      <c r="H1821" s="9">
        <v>5</v>
      </c>
      <c r="I1821" s="1">
        <v>45490</v>
      </c>
      <c r="J1821">
        <v>7</v>
      </c>
      <c r="K1821">
        <v>2024</v>
      </c>
      <c r="L1821" t="s">
        <v>820</v>
      </c>
      <c r="M1821">
        <v>48.5</v>
      </c>
      <c r="N1821" t="s">
        <v>4619</v>
      </c>
      <c r="O1821">
        <v>75.584100000000007</v>
      </c>
      <c r="P1821" t="s">
        <v>12</v>
      </c>
    </row>
    <row r="1822" spans="1:16" hidden="1" x14ac:dyDescent="0.25">
      <c r="A1822" t="s">
        <v>17</v>
      </c>
      <c r="B1822" t="s">
        <v>4487</v>
      </c>
      <c r="C1822" t="s">
        <v>5150</v>
      </c>
      <c r="D1822" t="s">
        <v>5151</v>
      </c>
      <c r="E1822" t="s">
        <v>5152</v>
      </c>
      <c r="F1822" t="s">
        <v>202</v>
      </c>
      <c r="G1822">
        <v>143572</v>
      </c>
      <c r="H1822" s="9">
        <v>15</v>
      </c>
      <c r="I1822" s="1">
        <v>45490</v>
      </c>
      <c r="J1822">
        <v>7</v>
      </c>
      <c r="K1822">
        <v>2024</v>
      </c>
      <c r="L1822" t="s">
        <v>820</v>
      </c>
      <c r="M1822">
        <v>94</v>
      </c>
      <c r="N1822" t="s">
        <v>4619</v>
      </c>
      <c r="O1822">
        <v>146.49299999999999</v>
      </c>
      <c r="P1822" t="s">
        <v>12</v>
      </c>
    </row>
    <row r="1823" spans="1:16" hidden="1" x14ac:dyDescent="0.25">
      <c r="A1823" t="s">
        <v>17</v>
      </c>
      <c r="B1823" t="s">
        <v>199</v>
      </c>
      <c r="C1823" t="s">
        <v>5053</v>
      </c>
      <c r="D1823" t="s">
        <v>5054</v>
      </c>
      <c r="E1823" t="s">
        <v>5055</v>
      </c>
      <c r="F1823" t="s">
        <v>202</v>
      </c>
      <c r="G1823">
        <v>143572</v>
      </c>
      <c r="H1823" s="9">
        <v>10</v>
      </c>
      <c r="I1823" s="1">
        <v>45490</v>
      </c>
      <c r="J1823">
        <v>7</v>
      </c>
      <c r="K1823">
        <v>2024</v>
      </c>
      <c r="L1823" t="s">
        <v>820</v>
      </c>
      <c r="M1823">
        <v>12</v>
      </c>
      <c r="N1823" t="s">
        <v>4619</v>
      </c>
      <c r="O1823">
        <v>18.7012</v>
      </c>
      <c r="P1823" t="s">
        <v>12</v>
      </c>
    </row>
    <row r="1824" spans="1:16" hidden="1" x14ac:dyDescent="0.25">
      <c r="A1824" t="s">
        <v>17</v>
      </c>
      <c r="B1824" t="s">
        <v>118</v>
      </c>
      <c r="C1824" t="s">
        <v>5056</v>
      </c>
      <c r="D1824" t="s">
        <v>5057</v>
      </c>
      <c r="E1824" t="s">
        <v>5058</v>
      </c>
      <c r="F1824" t="s">
        <v>202</v>
      </c>
      <c r="G1824">
        <v>143572</v>
      </c>
      <c r="H1824" s="9">
        <v>10</v>
      </c>
      <c r="I1824" s="1">
        <v>45490</v>
      </c>
      <c r="J1824">
        <v>7</v>
      </c>
      <c r="K1824">
        <v>2024</v>
      </c>
      <c r="L1824" t="s">
        <v>820</v>
      </c>
      <c r="M1824">
        <v>16.5</v>
      </c>
      <c r="N1824" t="s">
        <v>4619</v>
      </c>
      <c r="O1824">
        <v>25.714200000000002</v>
      </c>
      <c r="P1824" t="s">
        <v>12</v>
      </c>
    </row>
    <row r="1825" spans="1:16" hidden="1" x14ac:dyDescent="0.25">
      <c r="A1825" t="s">
        <v>39</v>
      </c>
      <c r="B1825" t="s">
        <v>38</v>
      </c>
      <c r="C1825" t="s">
        <v>478</v>
      </c>
      <c r="D1825" t="s">
        <v>35</v>
      </c>
      <c r="E1825" t="s">
        <v>36</v>
      </c>
      <c r="F1825" t="s">
        <v>202</v>
      </c>
      <c r="G1825">
        <v>143566</v>
      </c>
      <c r="H1825" s="9">
        <v>1</v>
      </c>
      <c r="I1825" s="1">
        <v>45390</v>
      </c>
      <c r="J1825">
        <v>4</v>
      </c>
      <c r="K1825">
        <v>2024</v>
      </c>
      <c r="L1825" t="s">
        <v>37</v>
      </c>
      <c r="M1825">
        <v>28.25</v>
      </c>
      <c r="N1825" t="s">
        <v>4615</v>
      </c>
      <c r="O1825">
        <v>44.025799999999997</v>
      </c>
      <c r="P1825" t="s">
        <v>12</v>
      </c>
    </row>
    <row r="1826" spans="1:16" hidden="1" x14ac:dyDescent="0.25">
      <c r="A1826" t="s">
        <v>17</v>
      </c>
      <c r="B1826" t="s">
        <v>112</v>
      </c>
      <c r="C1826" t="s">
        <v>5060</v>
      </c>
      <c r="D1826" t="s">
        <v>5061</v>
      </c>
      <c r="E1826" t="s">
        <v>5062</v>
      </c>
      <c r="F1826" t="s">
        <v>202</v>
      </c>
      <c r="G1826">
        <v>143561</v>
      </c>
      <c r="H1826" s="9">
        <v>40</v>
      </c>
      <c r="I1826" s="1">
        <v>45490</v>
      </c>
      <c r="J1826">
        <v>7</v>
      </c>
      <c r="K1826">
        <v>2024</v>
      </c>
      <c r="L1826" t="s">
        <v>4746</v>
      </c>
      <c r="M1826">
        <v>114.14</v>
      </c>
      <c r="N1826" t="s">
        <v>4619</v>
      </c>
      <c r="O1826">
        <v>177.87989999999999</v>
      </c>
      <c r="P1826" t="s">
        <v>12</v>
      </c>
    </row>
    <row r="1827" spans="1:16" hidden="1" x14ac:dyDescent="0.25">
      <c r="A1827" t="s">
        <v>17</v>
      </c>
      <c r="B1827" t="s">
        <v>112</v>
      </c>
      <c r="C1827" t="s">
        <v>5063</v>
      </c>
      <c r="D1827" t="s">
        <v>5064</v>
      </c>
      <c r="E1827" t="s">
        <v>5065</v>
      </c>
      <c r="F1827" t="s">
        <v>202</v>
      </c>
      <c r="G1827">
        <v>143561</v>
      </c>
      <c r="H1827" s="9">
        <v>40</v>
      </c>
      <c r="I1827" s="1">
        <v>45490</v>
      </c>
      <c r="J1827">
        <v>7</v>
      </c>
      <c r="K1827">
        <v>2024</v>
      </c>
      <c r="L1827" t="s">
        <v>4746</v>
      </c>
      <c r="M1827">
        <v>114.14</v>
      </c>
      <c r="N1827" t="s">
        <v>4619</v>
      </c>
      <c r="O1827">
        <v>177.87989999999999</v>
      </c>
      <c r="P1827" t="s">
        <v>12</v>
      </c>
    </row>
    <row r="1828" spans="1:16" hidden="1" x14ac:dyDescent="0.25">
      <c r="A1828" t="s">
        <v>17</v>
      </c>
      <c r="B1828" t="s">
        <v>112</v>
      </c>
      <c r="C1828" t="s">
        <v>5066</v>
      </c>
      <c r="D1828" t="s">
        <v>5067</v>
      </c>
      <c r="E1828" t="s">
        <v>5068</v>
      </c>
      <c r="F1828" t="s">
        <v>202</v>
      </c>
      <c r="G1828">
        <v>143561</v>
      </c>
      <c r="H1828" s="9">
        <v>9</v>
      </c>
      <c r="I1828" s="1">
        <v>45490</v>
      </c>
      <c r="J1828">
        <v>7</v>
      </c>
      <c r="K1828">
        <v>2024</v>
      </c>
      <c r="L1828" t="s">
        <v>4746</v>
      </c>
      <c r="M1828">
        <v>121.44</v>
      </c>
      <c r="N1828" t="s">
        <v>4619</v>
      </c>
      <c r="O1828">
        <v>189.25649999999999</v>
      </c>
      <c r="P1828" t="s">
        <v>12</v>
      </c>
    </row>
    <row r="1829" spans="1:16" hidden="1" x14ac:dyDescent="0.25">
      <c r="A1829" t="s">
        <v>17</v>
      </c>
      <c r="B1829" t="s">
        <v>112</v>
      </c>
      <c r="C1829" t="s">
        <v>5069</v>
      </c>
      <c r="D1829" t="s">
        <v>5070</v>
      </c>
      <c r="E1829" t="s">
        <v>5071</v>
      </c>
      <c r="F1829" t="s">
        <v>202</v>
      </c>
      <c r="G1829">
        <v>143561</v>
      </c>
      <c r="H1829" s="9">
        <v>9</v>
      </c>
      <c r="I1829" s="1">
        <v>45490</v>
      </c>
      <c r="J1829">
        <v>7</v>
      </c>
      <c r="K1829">
        <v>2024</v>
      </c>
      <c r="L1829" t="s">
        <v>4746</v>
      </c>
      <c r="M1829">
        <v>121.44</v>
      </c>
      <c r="N1829" t="s">
        <v>4619</v>
      </c>
      <c r="O1829">
        <v>189.25649999999999</v>
      </c>
      <c r="P1829" t="s">
        <v>12</v>
      </c>
    </row>
    <row r="1830" spans="1:16" hidden="1" x14ac:dyDescent="0.25">
      <c r="A1830" t="s">
        <v>17</v>
      </c>
      <c r="B1830" t="s">
        <v>112</v>
      </c>
      <c r="C1830" t="s">
        <v>5072</v>
      </c>
      <c r="D1830" t="s">
        <v>5073</v>
      </c>
      <c r="E1830" t="s">
        <v>5074</v>
      </c>
      <c r="F1830" t="s">
        <v>202</v>
      </c>
      <c r="G1830">
        <v>143561</v>
      </c>
      <c r="H1830" s="9">
        <v>40</v>
      </c>
      <c r="I1830" s="1">
        <v>45490</v>
      </c>
      <c r="J1830">
        <v>7</v>
      </c>
      <c r="K1830">
        <v>2024</v>
      </c>
      <c r="L1830" t="s">
        <v>4746</v>
      </c>
      <c r="M1830">
        <v>121.98</v>
      </c>
      <c r="N1830" t="s">
        <v>4619</v>
      </c>
      <c r="O1830">
        <v>190.09800000000001</v>
      </c>
      <c r="P1830" t="s">
        <v>12</v>
      </c>
    </row>
    <row r="1831" spans="1:16" hidden="1" x14ac:dyDescent="0.25">
      <c r="A1831" t="s">
        <v>17</v>
      </c>
      <c r="B1831" t="s">
        <v>112</v>
      </c>
      <c r="C1831" t="s">
        <v>5075</v>
      </c>
      <c r="D1831" t="s">
        <v>5076</v>
      </c>
      <c r="E1831" t="s">
        <v>5077</v>
      </c>
      <c r="F1831" t="s">
        <v>202</v>
      </c>
      <c r="G1831">
        <v>143561</v>
      </c>
      <c r="H1831" s="9">
        <v>40</v>
      </c>
      <c r="I1831" s="1">
        <v>45490</v>
      </c>
      <c r="J1831">
        <v>7</v>
      </c>
      <c r="K1831">
        <v>2024</v>
      </c>
      <c r="L1831" t="s">
        <v>4746</v>
      </c>
      <c r="M1831">
        <v>121.98</v>
      </c>
      <c r="N1831" t="s">
        <v>4619</v>
      </c>
      <c r="O1831">
        <v>190.09800000000001</v>
      </c>
      <c r="P1831" t="s">
        <v>12</v>
      </c>
    </row>
    <row r="1832" spans="1:16" hidden="1" x14ac:dyDescent="0.25">
      <c r="A1832" t="s">
        <v>17</v>
      </c>
      <c r="B1832" t="s">
        <v>112</v>
      </c>
      <c r="C1832" t="s">
        <v>5078</v>
      </c>
      <c r="D1832" t="s">
        <v>5079</v>
      </c>
      <c r="E1832" t="s">
        <v>5080</v>
      </c>
      <c r="F1832" t="s">
        <v>202</v>
      </c>
      <c r="G1832">
        <v>143561</v>
      </c>
      <c r="H1832" s="9">
        <v>18</v>
      </c>
      <c r="I1832" s="1">
        <v>45490</v>
      </c>
      <c r="J1832">
        <v>7</v>
      </c>
      <c r="K1832">
        <v>2024</v>
      </c>
      <c r="L1832" t="s">
        <v>4746</v>
      </c>
      <c r="M1832">
        <v>129.28</v>
      </c>
      <c r="N1832" t="s">
        <v>4619</v>
      </c>
      <c r="O1832">
        <v>201.47460000000001</v>
      </c>
      <c r="P1832" t="s">
        <v>12</v>
      </c>
    </row>
    <row r="1833" spans="1:16" hidden="1" x14ac:dyDescent="0.25">
      <c r="A1833" t="s">
        <v>17</v>
      </c>
      <c r="B1833" t="s">
        <v>112</v>
      </c>
      <c r="C1833" t="s">
        <v>5081</v>
      </c>
      <c r="D1833" t="s">
        <v>5082</v>
      </c>
      <c r="E1833" t="s">
        <v>5083</v>
      </c>
      <c r="F1833" t="s">
        <v>202</v>
      </c>
      <c r="G1833">
        <v>143561</v>
      </c>
      <c r="H1833" s="9">
        <v>18</v>
      </c>
      <c r="I1833" s="1">
        <v>45490</v>
      </c>
      <c r="J1833">
        <v>7</v>
      </c>
      <c r="K1833">
        <v>2024</v>
      </c>
      <c r="L1833" t="s">
        <v>4746</v>
      </c>
      <c r="M1833">
        <v>129.28</v>
      </c>
      <c r="N1833" t="s">
        <v>4619</v>
      </c>
      <c r="O1833">
        <v>201.47460000000001</v>
      </c>
      <c r="P1833" t="s">
        <v>12</v>
      </c>
    </row>
    <row r="1834" spans="1:16" hidden="1" x14ac:dyDescent="0.25">
      <c r="A1834" t="s">
        <v>17</v>
      </c>
      <c r="B1834" t="s">
        <v>112</v>
      </c>
      <c r="C1834" t="s">
        <v>5084</v>
      </c>
      <c r="D1834" t="s">
        <v>5085</v>
      </c>
      <c r="E1834" t="s">
        <v>5086</v>
      </c>
      <c r="F1834" t="s">
        <v>202</v>
      </c>
      <c r="G1834">
        <v>143561</v>
      </c>
      <c r="H1834" s="9">
        <v>40</v>
      </c>
      <c r="I1834" s="1">
        <v>45490</v>
      </c>
      <c r="J1834">
        <v>7</v>
      </c>
      <c r="K1834">
        <v>2024</v>
      </c>
      <c r="L1834" t="s">
        <v>4746</v>
      </c>
      <c r="M1834">
        <v>98.55</v>
      </c>
      <c r="N1834" t="s">
        <v>4619</v>
      </c>
      <c r="O1834">
        <v>153.5839</v>
      </c>
      <c r="P1834" t="s">
        <v>12</v>
      </c>
    </row>
    <row r="1835" spans="1:16" hidden="1" x14ac:dyDescent="0.25">
      <c r="A1835" t="s">
        <v>17</v>
      </c>
      <c r="B1835" t="s">
        <v>112</v>
      </c>
      <c r="C1835" t="s">
        <v>5087</v>
      </c>
      <c r="D1835" t="s">
        <v>5088</v>
      </c>
      <c r="E1835" t="s">
        <v>5089</v>
      </c>
      <c r="F1835" t="s">
        <v>202</v>
      </c>
      <c r="G1835">
        <v>143561</v>
      </c>
      <c r="H1835" s="9">
        <v>40</v>
      </c>
      <c r="I1835" s="1">
        <v>45490</v>
      </c>
      <c r="J1835">
        <v>7</v>
      </c>
      <c r="K1835">
        <v>2024</v>
      </c>
      <c r="L1835" t="s">
        <v>4746</v>
      </c>
      <c r="M1835">
        <v>98.55</v>
      </c>
      <c r="N1835" t="s">
        <v>4619</v>
      </c>
      <c r="O1835">
        <v>153.5839</v>
      </c>
      <c r="P1835" t="s">
        <v>12</v>
      </c>
    </row>
    <row r="1836" spans="1:16" hidden="1" x14ac:dyDescent="0.25">
      <c r="A1836" t="s">
        <v>17</v>
      </c>
      <c r="B1836" t="s">
        <v>112</v>
      </c>
      <c r="C1836" t="s">
        <v>5090</v>
      </c>
      <c r="D1836" t="s">
        <v>5091</v>
      </c>
      <c r="E1836" t="s">
        <v>5092</v>
      </c>
      <c r="F1836" t="s">
        <v>202</v>
      </c>
      <c r="G1836">
        <v>143561</v>
      </c>
      <c r="H1836" s="9">
        <v>18</v>
      </c>
      <c r="I1836" s="1">
        <v>45490</v>
      </c>
      <c r="J1836">
        <v>7</v>
      </c>
      <c r="K1836">
        <v>2024</v>
      </c>
      <c r="L1836" t="s">
        <v>4746</v>
      </c>
      <c r="M1836">
        <v>105.85</v>
      </c>
      <c r="N1836" t="s">
        <v>4619</v>
      </c>
      <c r="O1836">
        <v>164.96039999999999</v>
      </c>
      <c r="P1836" t="s">
        <v>12</v>
      </c>
    </row>
    <row r="1837" spans="1:16" hidden="1" x14ac:dyDescent="0.25">
      <c r="A1837" t="s">
        <v>17</v>
      </c>
      <c r="B1837" t="s">
        <v>112</v>
      </c>
      <c r="C1837" t="s">
        <v>5093</v>
      </c>
      <c r="D1837" t="s">
        <v>5094</v>
      </c>
      <c r="E1837" t="s">
        <v>5095</v>
      </c>
      <c r="F1837" t="s">
        <v>202</v>
      </c>
      <c r="G1837">
        <v>143561</v>
      </c>
      <c r="H1837" s="9">
        <v>18</v>
      </c>
      <c r="I1837" s="1">
        <v>45490</v>
      </c>
      <c r="J1837">
        <v>7</v>
      </c>
      <c r="K1837">
        <v>2024</v>
      </c>
      <c r="L1837" t="s">
        <v>4746</v>
      </c>
      <c r="M1837">
        <v>105.85</v>
      </c>
      <c r="N1837" t="s">
        <v>4619</v>
      </c>
      <c r="O1837">
        <v>164.96039999999999</v>
      </c>
      <c r="P1837" t="s">
        <v>12</v>
      </c>
    </row>
    <row r="1838" spans="1:16" hidden="1" x14ac:dyDescent="0.25">
      <c r="A1838" t="s">
        <v>17</v>
      </c>
      <c r="B1838" t="s">
        <v>112</v>
      </c>
      <c r="C1838" t="s">
        <v>5096</v>
      </c>
      <c r="D1838" t="s">
        <v>5097</v>
      </c>
      <c r="E1838" t="s">
        <v>5098</v>
      </c>
      <c r="F1838" t="s">
        <v>202</v>
      </c>
      <c r="G1838">
        <v>143561</v>
      </c>
      <c r="H1838" s="9">
        <v>120</v>
      </c>
      <c r="I1838" s="1">
        <v>45490</v>
      </c>
      <c r="J1838">
        <v>7</v>
      </c>
      <c r="K1838">
        <v>2024</v>
      </c>
      <c r="L1838" t="s">
        <v>4746</v>
      </c>
      <c r="M1838">
        <v>184.24</v>
      </c>
      <c r="N1838" t="s">
        <v>4619</v>
      </c>
      <c r="O1838">
        <v>287.12619999999998</v>
      </c>
      <c r="P1838" t="s">
        <v>12</v>
      </c>
    </row>
    <row r="1839" spans="1:16" hidden="1" x14ac:dyDescent="0.25">
      <c r="A1839" t="s">
        <v>17</v>
      </c>
      <c r="B1839" t="s">
        <v>112</v>
      </c>
      <c r="C1839" t="s">
        <v>5099</v>
      </c>
      <c r="D1839" t="s">
        <v>5100</v>
      </c>
      <c r="E1839" t="s">
        <v>5101</v>
      </c>
      <c r="F1839" t="s">
        <v>202</v>
      </c>
      <c r="G1839">
        <v>143561</v>
      </c>
      <c r="H1839" s="9">
        <v>75</v>
      </c>
      <c r="I1839" s="1">
        <v>45490</v>
      </c>
      <c r="J1839">
        <v>7</v>
      </c>
      <c r="K1839">
        <v>2024</v>
      </c>
      <c r="L1839" t="s">
        <v>4746</v>
      </c>
      <c r="M1839">
        <v>119.77</v>
      </c>
      <c r="N1839" t="s">
        <v>4619</v>
      </c>
      <c r="O1839">
        <v>186.65389999999999</v>
      </c>
      <c r="P1839" t="s">
        <v>12</v>
      </c>
    </row>
    <row r="1840" spans="1:16" hidden="1" x14ac:dyDescent="0.25">
      <c r="A1840" t="s">
        <v>17</v>
      </c>
      <c r="B1840" t="s">
        <v>199</v>
      </c>
      <c r="C1840" t="s">
        <v>5102</v>
      </c>
      <c r="D1840" t="s">
        <v>5103</v>
      </c>
      <c r="E1840" t="s">
        <v>5104</v>
      </c>
      <c r="F1840" t="s">
        <v>202</v>
      </c>
      <c r="G1840">
        <v>143561</v>
      </c>
      <c r="H1840" s="9">
        <v>60</v>
      </c>
      <c r="I1840" s="1">
        <v>45490</v>
      </c>
      <c r="J1840">
        <v>7</v>
      </c>
      <c r="K1840">
        <v>2024</v>
      </c>
      <c r="L1840" t="s">
        <v>4746</v>
      </c>
      <c r="M1840">
        <v>37.65</v>
      </c>
      <c r="N1840" t="s">
        <v>4619</v>
      </c>
      <c r="O1840">
        <v>58.6751</v>
      </c>
      <c r="P1840" t="s">
        <v>12</v>
      </c>
    </row>
    <row r="1841" spans="1:16" hidden="1" x14ac:dyDescent="0.25">
      <c r="A1841" t="s">
        <v>17</v>
      </c>
      <c r="B1841" t="s">
        <v>199</v>
      </c>
      <c r="C1841" t="s">
        <v>5105</v>
      </c>
      <c r="D1841" t="s">
        <v>5106</v>
      </c>
      <c r="E1841" t="s">
        <v>5107</v>
      </c>
      <c r="F1841" t="s">
        <v>202</v>
      </c>
      <c r="G1841">
        <v>143561</v>
      </c>
      <c r="H1841" s="9">
        <v>45</v>
      </c>
      <c r="I1841" s="1">
        <v>45490</v>
      </c>
      <c r="J1841">
        <v>7</v>
      </c>
      <c r="K1841">
        <v>2024</v>
      </c>
      <c r="L1841" t="s">
        <v>4746</v>
      </c>
      <c r="M1841">
        <v>19.5</v>
      </c>
      <c r="N1841" t="s">
        <v>4619</v>
      </c>
      <c r="O1841">
        <v>30.389500000000002</v>
      </c>
      <c r="P1841" t="s">
        <v>12</v>
      </c>
    </row>
    <row r="1842" spans="1:16" hidden="1" x14ac:dyDescent="0.25">
      <c r="A1842" t="s">
        <v>17</v>
      </c>
      <c r="B1842" t="s">
        <v>199</v>
      </c>
      <c r="C1842" t="s">
        <v>5044</v>
      </c>
      <c r="D1842" t="s">
        <v>5045</v>
      </c>
      <c r="E1842" t="s">
        <v>5046</v>
      </c>
      <c r="F1842" t="s">
        <v>202</v>
      </c>
      <c r="G1842">
        <v>143561</v>
      </c>
      <c r="H1842" s="9">
        <v>30</v>
      </c>
      <c r="I1842" s="1">
        <v>45490</v>
      </c>
      <c r="J1842">
        <v>7</v>
      </c>
      <c r="K1842">
        <v>2024</v>
      </c>
      <c r="L1842" t="s">
        <v>4746</v>
      </c>
      <c r="M1842">
        <v>24.5</v>
      </c>
      <c r="N1842" t="s">
        <v>4619</v>
      </c>
      <c r="O1842">
        <v>38.181699999999999</v>
      </c>
      <c r="P1842" t="s">
        <v>12</v>
      </c>
    </row>
    <row r="1843" spans="1:16" hidden="1" x14ac:dyDescent="0.25">
      <c r="A1843" t="s">
        <v>17</v>
      </c>
      <c r="B1843" t="s">
        <v>199</v>
      </c>
      <c r="C1843" t="s">
        <v>5050</v>
      </c>
      <c r="D1843" t="s">
        <v>5051</v>
      </c>
      <c r="E1843" t="s">
        <v>5052</v>
      </c>
      <c r="F1843" t="s">
        <v>202</v>
      </c>
      <c r="G1843">
        <v>143561</v>
      </c>
      <c r="H1843" s="9">
        <v>23</v>
      </c>
      <c r="I1843" s="1">
        <v>45490</v>
      </c>
      <c r="J1843">
        <v>7</v>
      </c>
      <c r="K1843">
        <v>2024</v>
      </c>
      <c r="L1843" t="s">
        <v>4746</v>
      </c>
      <c r="M1843">
        <v>33.6</v>
      </c>
      <c r="N1843" t="s">
        <v>4619</v>
      </c>
      <c r="O1843">
        <v>52.363399999999999</v>
      </c>
      <c r="P1843" t="s">
        <v>12</v>
      </c>
    </row>
    <row r="1844" spans="1:16" hidden="1" x14ac:dyDescent="0.25">
      <c r="A1844" t="s">
        <v>17</v>
      </c>
      <c r="B1844" t="s">
        <v>199</v>
      </c>
      <c r="C1844" t="s">
        <v>5108</v>
      </c>
      <c r="D1844" t="s">
        <v>5109</v>
      </c>
      <c r="E1844" t="s">
        <v>5110</v>
      </c>
      <c r="F1844" t="s">
        <v>202</v>
      </c>
      <c r="G1844">
        <v>143561</v>
      </c>
      <c r="H1844" s="9">
        <v>23</v>
      </c>
      <c r="I1844" s="1">
        <v>45490</v>
      </c>
      <c r="J1844">
        <v>7</v>
      </c>
      <c r="K1844">
        <v>2024</v>
      </c>
      <c r="L1844" t="s">
        <v>4746</v>
      </c>
      <c r="M1844">
        <v>33.6</v>
      </c>
      <c r="N1844" t="s">
        <v>4619</v>
      </c>
      <c r="O1844">
        <v>52.363399999999999</v>
      </c>
      <c r="P1844" t="s">
        <v>12</v>
      </c>
    </row>
    <row r="1845" spans="1:16" hidden="1" x14ac:dyDescent="0.25">
      <c r="A1845" t="s">
        <v>17</v>
      </c>
      <c r="B1845" t="s">
        <v>112</v>
      </c>
      <c r="C1845" t="s">
        <v>5111</v>
      </c>
      <c r="D1845" t="s">
        <v>5112</v>
      </c>
      <c r="E1845" t="s">
        <v>5113</v>
      </c>
      <c r="F1845" t="s">
        <v>202</v>
      </c>
      <c r="G1845">
        <v>143561</v>
      </c>
      <c r="H1845" s="9">
        <v>30</v>
      </c>
      <c r="I1845" s="1">
        <v>45490</v>
      </c>
      <c r="J1845">
        <v>7</v>
      </c>
      <c r="K1845">
        <v>2024</v>
      </c>
      <c r="L1845" t="s">
        <v>4746</v>
      </c>
      <c r="M1845">
        <v>105</v>
      </c>
      <c r="N1845" t="s">
        <v>4619</v>
      </c>
      <c r="O1845">
        <v>163.63579999999999</v>
      </c>
      <c r="P1845" t="s">
        <v>12</v>
      </c>
    </row>
    <row r="1846" spans="1:16" hidden="1" x14ac:dyDescent="0.25">
      <c r="A1846" t="s">
        <v>17</v>
      </c>
      <c r="B1846" t="s">
        <v>199</v>
      </c>
      <c r="C1846" t="s">
        <v>5114</v>
      </c>
      <c r="D1846" t="s">
        <v>5115</v>
      </c>
      <c r="E1846" t="s">
        <v>5116</v>
      </c>
      <c r="F1846" t="s">
        <v>202</v>
      </c>
      <c r="G1846">
        <v>143561</v>
      </c>
      <c r="H1846" s="9">
        <v>60</v>
      </c>
      <c r="I1846" s="1">
        <v>45490</v>
      </c>
      <c r="J1846">
        <v>7</v>
      </c>
      <c r="K1846">
        <v>2024</v>
      </c>
      <c r="L1846" t="s">
        <v>4746</v>
      </c>
      <c r="M1846">
        <v>8.5</v>
      </c>
      <c r="N1846" t="s">
        <v>4619</v>
      </c>
      <c r="O1846">
        <v>13.246700000000001</v>
      </c>
      <c r="P1846" t="s">
        <v>12</v>
      </c>
    </row>
    <row r="1847" spans="1:16" hidden="1" x14ac:dyDescent="0.25">
      <c r="A1847" t="s">
        <v>17</v>
      </c>
      <c r="B1847" t="s">
        <v>199</v>
      </c>
      <c r="C1847" t="s">
        <v>5117</v>
      </c>
      <c r="D1847" t="s">
        <v>5118</v>
      </c>
      <c r="E1847" t="s">
        <v>5119</v>
      </c>
      <c r="F1847" t="s">
        <v>202</v>
      </c>
      <c r="G1847">
        <v>143561</v>
      </c>
      <c r="H1847" s="9">
        <v>30</v>
      </c>
      <c r="I1847" s="1">
        <v>45490</v>
      </c>
      <c r="J1847">
        <v>7</v>
      </c>
      <c r="K1847">
        <v>2024</v>
      </c>
      <c r="L1847" t="s">
        <v>4746</v>
      </c>
      <c r="M1847">
        <v>13.5</v>
      </c>
      <c r="N1847" t="s">
        <v>4619</v>
      </c>
      <c r="O1847">
        <v>21.038900000000002</v>
      </c>
      <c r="P1847" t="s">
        <v>12</v>
      </c>
    </row>
    <row r="1848" spans="1:16" hidden="1" x14ac:dyDescent="0.25">
      <c r="A1848" t="s">
        <v>17</v>
      </c>
      <c r="B1848" t="s">
        <v>118</v>
      </c>
      <c r="C1848" t="s">
        <v>5120</v>
      </c>
      <c r="D1848" t="s">
        <v>5121</v>
      </c>
      <c r="E1848" t="s">
        <v>5122</v>
      </c>
      <c r="F1848" t="s">
        <v>202</v>
      </c>
      <c r="G1848">
        <v>143561</v>
      </c>
      <c r="H1848" s="9">
        <v>60</v>
      </c>
      <c r="I1848" s="1">
        <v>45490</v>
      </c>
      <c r="J1848">
        <v>7</v>
      </c>
      <c r="K1848">
        <v>2024</v>
      </c>
      <c r="L1848" t="s">
        <v>4746</v>
      </c>
      <c r="M1848">
        <v>59.5</v>
      </c>
      <c r="N1848" t="s">
        <v>4619</v>
      </c>
      <c r="O1848">
        <v>92.726900000000001</v>
      </c>
      <c r="P1848" t="s">
        <v>12</v>
      </c>
    </row>
    <row r="1849" spans="1:16" hidden="1" x14ac:dyDescent="0.25">
      <c r="A1849" t="s">
        <v>17</v>
      </c>
      <c r="B1849" t="s">
        <v>118</v>
      </c>
      <c r="C1849" t="s">
        <v>5123</v>
      </c>
      <c r="D1849" t="s">
        <v>5124</v>
      </c>
      <c r="E1849" t="s">
        <v>5125</v>
      </c>
      <c r="F1849" t="s">
        <v>202</v>
      </c>
      <c r="G1849">
        <v>143561</v>
      </c>
      <c r="H1849" s="9">
        <v>15</v>
      </c>
      <c r="I1849" s="1">
        <v>45490</v>
      </c>
      <c r="J1849">
        <v>7</v>
      </c>
      <c r="K1849">
        <v>2024</v>
      </c>
      <c r="L1849" t="s">
        <v>4746</v>
      </c>
      <c r="M1849">
        <v>68.599999999999994</v>
      </c>
      <c r="N1849" t="s">
        <v>4619</v>
      </c>
      <c r="O1849">
        <v>106.9087</v>
      </c>
      <c r="P1849" t="s">
        <v>12</v>
      </c>
    </row>
    <row r="1850" spans="1:16" hidden="1" x14ac:dyDescent="0.25">
      <c r="A1850" t="s">
        <v>17</v>
      </c>
      <c r="B1850" t="s">
        <v>118</v>
      </c>
      <c r="C1850" t="s">
        <v>5126</v>
      </c>
      <c r="D1850" t="s">
        <v>5127</v>
      </c>
      <c r="E1850" t="s">
        <v>5128</v>
      </c>
      <c r="F1850" t="s">
        <v>202</v>
      </c>
      <c r="G1850">
        <v>143561</v>
      </c>
      <c r="H1850" s="9">
        <v>15</v>
      </c>
      <c r="I1850" s="1">
        <v>45490</v>
      </c>
      <c r="J1850">
        <v>7</v>
      </c>
      <c r="K1850">
        <v>2024</v>
      </c>
      <c r="L1850" t="s">
        <v>4746</v>
      </c>
      <c r="M1850">
        <v>68.599999999999994</v>
      </c>
      <c r="N1850" t="s">
        <v>4619</v>
      </c>
      <c r="O1850">
        <v>106.9087</v>
      </c>
      <c r="P1850" t="s">
        <v>12</v>
      </c>
    </row>
    <row r="1851" spans="1:16" hidden="1" x14ac:dyDescent="0.25">
      <c r="A1851" t="s">
        <v>17</v>
      </c>
      <c r="B1851" t="s">
        <v>118</v>
      </c>
      <c r="C1851" t="s">
        <v>5129</v>
      </c>
      <c r="D1851" t="s">
        <v>5130</v>
      </c>
      <c r="E1851" t="s">
        <v>5131</v>
      </c>
      <c r="F1851" t="s">
        <v>202</v>
      </c>
      <c r="G1851">
        <v>143561</v>
      </c>
      <c r="H1851" s="9">
        <v>52</v>
      </c>
      <c r="I1851" s="1">
        <v>45490</v>
      </c>
      <c r="J1851">
        <v>7</v>
      </c>
      <c r="K1851">
        <v>2024</v>
      </c>
      <c r="L1851" t="s">
        <v>4746</v>
      </c>
      <c r="M1851">
        <v>94.5</v>
      </c>
      <c r="N1851" t="s">
        <v>4619</v>
      </c>
      <c r="O1851">
        <v>147.2722</v>
      </c>
      <c r="P1851" t="s">
        <v>12</v>
      </c>
    </row>
    <row r="1852" spans="1:16" hidden="1" x14ac:dyDescent="0.25">
      <c r="A1852" t="s">
        <v>17</v>
      </c>
      <c r="B1852" t="s">
        <v>199</v>
      </c>
      <c r="C1852" t="s">
        <v>5132</v>
      </c>
      <c r="D1852" t="s">
        <v>5133</v>
      </c>
      <c r="E1852" t="s">
        <v>5134</v>
      </c>
      <c r="F1852" t="s">
        <v>202</v>
      </c>
      <c r="G1852">
        <v>143561</v>
      </c>
      <c r="H1852" s="9">
        <v>18</v>
      </c>
      <c r="I1852" s="1">
        <v>45490</v>
      </c>
      <c r="J1852">
        <v>7</v>
      </c>
      <c r="K1852">
        <v>2024</v>
      </c>
      <c r="L1852" t="s">
        <v>4746</v>
      </c>
      <c r="M1852">
        <v>94.5</v>
      </c>
      <c r="N1852" t="s">
        <v>4619</v>
      </c>
      <c r="O1852">
        <v>147.2722</v>
      </c>
      <c r="P1852" t="s">
        <v>12</v>
      </c>
    </row>
    <row r="1853" spans="1:16" hidden="1" x14ac:dyDescent="0.25">
      <c r="A1853" t="s">
        <v>17</v>
      </c>
      <c r="B1853" t="s">
        <v>199</v>
      </c>
      <c r="C1853" t="s">
        <v>5135</v>
      </c>
      <c r="D1853" t="s">
        <v>5136</v>
      </c>
      <c r="E1853" t="s">
        <v>5137</v>
      </c>
      <c r="F1853" t="s">
        <v>202</v>
      </c>
      <c r="G1853">
        <v>143561</v>
      </c>
      <c r="H1853" s="9">
        <v>90</v>
      </c>
      <c r="I1853" s="1">
        <v>45490</v>
      </c>
      <c r="J1853">
        <v>7</v>
      </c>
      <c r="K1853">
        <v>2024</v>
      </c>
      <c r="L1853" t="s">
        <v>4746</v>
      </c>
      <c r="M1853">
        <v>10.5</v>
      </c>
      <c r="N1853" t="s">
        <v>4619</v>
      </c>
      <c r="O1853">
        <v>16.363600000000002</v>
      </c>
      <c r="P1853" t="s">
        <v>12</v>
      </c>
    </row>
    <row r="1854" spans="1:16" hidden="1" x14ac:dyDescent="0.25">
      <c r="A1854" t="s">
        <v>17</v>
      </c>
      <c r="B1854" t="s">
        <v>112</v>
      </c>
      <c r="C1854" t="s">
        <v>5138</v>
      </c>
      <c r="D1854" t="s">
        <v>5139</v>
      </c>
      <c r="E1854" t="s">
        <v>5140</v>
      </c>
      <c r="F1854" t="s">
        <v>202</v>
      </c>
      <c r="G1854">
        <v>143561</v>
      </c>
      <c r="H1854" s="9">
        <v>30</v>
      </c>
      <c r="I1854" s="1">
        <v>45490</v>
      </c>
      <c r="J1854">
        <v>7</v>
      </c>
      <c r="K1854">
        <v>2024</v>
      </c>
      <c r="L1854" t="s">
        <v>4746</v>
      </c>
      <c r="M1854">
        <v>80</v>
      </c>
      <c r="N1854" t="s">
        <v>4619</v>
      </c>
      <c r="O1854">
        <v>124.67489999999999</v>
      </c>
      <c r="P1854" t="s">
        <v>12</v>
      </c>
    </row>
    <row r="1855" spans="1:16" hidden="1" x14ac:dyDescent="0.25">
      <c r="A1855" t="s">
        <v>17</v>
      </c>
      <c r="B1855" t="s">
        <v>4487</v>
      </c>
      <c r="C1855" t="s">
        <v>5141</v>
      </c>
      <c r="D1855" t="s">
        <v>5142</v>
      </c>
      <c r="E1855" t="s">
        <v>5143</v>
      </c>
      <c r="F1855" t="s">
        <v>202</v>
      </c>
      <c r="G1855">
        <v>143561</v>
      </c>
      <c r="H1855" s="9">
        <v>75</v>
      </c>
      <c r="I1855" s="1">
        <v>45490</v>
      </c>
      <c r="J1855">
        <v>7</v>
      </c>
      <c r="K1855">
        <v>2024</v>
      </c>
      <c r="L1855" t="s">
        <v>4746</v>
      </c>
      <c r="M1855">
        <v>95.5</v>
      </c>
      <c r="N1855" t="s">
        <v>4619</v>
      </c>
      <c r="O1855">
        <v>148.8306</v>
      </c>
      <c r="P1855" t="s">
        <v>12</v>
      </c>
    </row>
    <row r="1856" spans="1:16" hidden="1" x14ac:dyDescent="0.25">
      <c r="A1856" t="s">
        <v>17</v>
      </c>
      <c r="B1856" t="s">
        <v>4487</v>
      </c>
      <c r="C1856" t="s">
        <v>5047</v>
      </c>
      <c r="D1856" t="s">
        <v>5048</v>
      </c>
      <c r="E1856" t="s">
        <v>5049</v>
      </c>
      <c r="F1856" t="s">
        <v>202</v>
      </c>
      <c r="G1856">
        <v>143561</v>
      </c>
      <c r="H1856" s="9">
        <v>15</v>
      </c>
      <c r="I1856" s="1">
        <v>45490</v>
      </c>
      <c r="J1856">
        <v>7</v>
      </c>
      <c r="K1856">
        <v>2024</v>
      </c>
      <c r="L1856" t="s">
        <v>4746</v>
      </c>
      <c r="M1856">
        <v>50</v>
      </c>
      <c r="N1856" t="s">
        <v>4619</v>
      </c>
      <c r="O1856">
        <v>77.921800000000005</v>
      </c>
      <c r="P1856" t="s">
        <v>12</v>
      </c>
    </row>
    <row r="1857" spans="1:16" hidden="1" x14ac:dyDescent="0.25">
      <c r="A1857" t="s">
        <v>17</v>
      </c>
      <c r="B1857" t="s">
        <v>4487</v>
      </c>
      <c r="C1857" t="s">
        <v>5144</v>
      </c>
      <c r="D1857" t="s">
        <v>5145</v>
      </c>
      <c r="E1857" t="s">
        <v>5146</v>
      </c>
      <c r="F1857" t="s">
        <v>202</v>
      </c>
      <c r="G1857">
        <v>143561</v>
      </c>
      <c r="H1857" s="9">
        <v>75</v>
      </c>
      <c r="I1857" s="1">
        <v>45490</v>
      </c>
      <c r="J1857">
        <v>7</v>
      </c>
      <c r="K1857">
        <v>2024</v>
      </c>
      <c r="L1857" t="s">
        <v>4746</v>
      </c>
      <c r="M1857">
        <v>44.5</v>
      </c>
      <c r="N1857" t="s">
        <v>4619</v>
      </c>
      <c r="O1857">
        <v>69.350399999999993</v>
      </c>
      <c r="P1857" t="s">
        <v>12</v>
      </c>
    </row>
    <row r="1858" spans="1:16" hidden="1" x14ac:dyDescent="0.25">
      <c r="A1858" t="s">
        <v>17</v>
      </c>
      <c r="B1858" t="s">
        <v>199</v>
      </c>
      <c r="C1858" t="s">
        <v>5147</v>
      </c>
      <c r="D1858" t="s">
        <v>5148</v>
      </c>
      <c r="E1858" t="s">
        <v>5149</v>
      </c>
      <c r="F1858" t="s">
        <v>202</v>
      </c>
      <c r="G1858">
        <v>143561</v>
      </c>
      <c r="H1858" s="9">
        <v>15</v>
      </c>
      <c r="I1858" s="1">
        <v>45490</v>
      </c>
      <c r="J1858">
        <v>7</v>
      </c>
      <c r="K1858">
        <v>2024</v>
      </c>
      <c r="L1858" t="s">
        <v>4746</v>
      </c>
      <c r="M1858">
        <v>48.5</v>
      </c>
      <c r="N1858" t="s">
        <v>4619</v>
      </c>
      <c r="O1858">
        <v>75.584100000000007</v>
      </c>
      <c r="P1858" t="s">
        <v>12</v>
      </c>
    </row>
    <row r="1859" spans="1:16" hidden="1" x14ac:dyDescent="0.25">
      <c r="A1859" t="s">
        <v>17</v>
      </c>
      <c r="B1859" t="s">
        <v>4487</v>
      </c>
      <c r="C1859" t="s">
        <v>5150</v>
      </c>
      <c r="D1859" t="s">
        <v>5151</v>
      </c>
      <c r="E1859" t="s">
        <v>5152</v>
      </c>
      <c r="F1859" t="s">
        <v>202</v>
      </c>
      <c r="G1859">
        <v>143561</v>
      </c>
      <c r="H1859" s="9">
        <v>45</v>
      </c>
      <c r="I1859" s="1">
        <v>45490</v>
      </c>
      <c r="J1859">
        <v>7</v>
      </c>
      <c r="K1859">
        <v>2024</v>
      </c>
      <c r="L1859" t="s">
        <v>4746</v>
      </c>
      <c r="M1859">
        <v>94</v>
      </c>
      <c r="N1859" t="s">
        <v>4619</v>
      </c>
      <c r="O1859">
        <v>146.49299999999999</v>
      </c>
      <c r="P1859" t="s">
        <v>12</v>
      </c>
    </row>
    <row r="1860" spans="1:16" hidden="1" x14ac:dyDescent="0.25">
      <c r="A1860" t="s">
        <v>17</v>
      </c>
      <c r="B1860" t="s">
        <v>199</v>
      </c>
      <c r="C1860" t="s">
        <v>5053</v>
      </c>
      <c r="D1860" t="s">
        <v>5054</v>
      </c>
      <c r="E1860" t="s">
        <v>5055</v>
      </c>
      <c r="F1860" t="s">
        <v>202</v>
      </c>
      <c r="G1860">
        <v>143561</v>
      </c>
      <c r="H1860" s="9">
        <v>30</v>
      </c>
      <c r="I1860" s="1">
        <v>45490</v>
      </c>
      <c r="J1860">
        <v>7</v>
      </c>
      <c r="K1860">
        <v>2024</v>
      </c>
      <c r="L1860" t="s">
        <v>4746</v>
      </c>
      <c r="M1860">
        <v>12</v>
      </c>
      <c r="N1860" t="s">
        <v>4619</v>
      </c>
      <c r="O1860">
        <v>18.7012</v>
      </c>
      <c r="P1860" t="s">
        <v>12</v>
      </c>
    </row>
    <row r="1861" spans="1:16" hidden="1" x14ac:dyDescent="0.25">
      <c r="A1861" t="s">
        <v>17</v>
      </c>
      <c r="B1861" t="s">
        <v>118</v>
      </c>
      <c r="C1861" t="s">
        <v>5056</v>
      </c>
      <c r="D1861" t="s">
        <v>5057</v>
      </c>
      <c r="E1861" t="s">
        <v>5058</v>
      </c>
      <c r="F1861" t="s">
        <v>202</v>
      </c>
      <c r="G1861">
        <v>143561</v>
      </c>
      <c r="H1861" s="9">
        <v>30</v>
      </c>
      <c r="I1861" s="1">
        <v>45490</v>
      </c>
      <c r="J1861">
        <v>7</v>
      </c>
      <c r="K1861">
        <v>2024</v>
      </c>
      <c r="L1861" t="s">
        <v>4746</v>
      </c>
      <c r="M1861">
        <v>16.5</v>
      </c>
      <c r="N1861" t="s">
        <v>4619</v>
      </c>
      <c r="O1861">
        <v>25.714200000000002</v>
      </c>
      <c r="P1861" t="s">
        <v>12</v>
      </c>
    </row>
    <row r="1862" spans="1:16" hidden="1" x14ac:dyDescent="0.25">
      <c r="A1862" t="s">
        <v>39</v>
      </c>
      <c r="B1862" t="s">
        <v>16</v>
      </c>
      <c r="C1862" t="s">
        <v>5153</v>
      </c>
      <c r="D1862" t="s">
        <v>5154</v>
      </c>
      <c r="E1862" t="s">
        <v>1017</v>
      </c>
      <c r="F1862" t="s">
        <v>202</v>
      </c>
      <c r="G1862">
        <v>143526</v>
      </c>
      <c r="H1862" s="9">
        <v>1</v>
      </c>
      <c r="I1862" s="1">
        <v>45389</v>
      </c>
      <c r="J1862">
        <v>4</v>
      </c>
      <c r="K1862">
        <v>2024</v>
      </c>
      <c r="L1862" t="s">
        <v>37</v>
      </c>
      <c r="M1862">
        <v>33.5</v>
      </c>
      <c r="N1862" t="s">
        <v>4615</v>
      </c>
      <c r="O1862">
        <v>52.207599999999999</v>
      </c>
      <c r="P1862" t="s">
        <v>12</v>
      </c>
    </row>
    <row r="1863" spans="1:16" hidden="1" x14ac:dyDescent="0.25">
      <c r="A1863" t="s">
        <v>39</v>
      </c>
      <c r="B1863" t="s">
        <v>38</v>
      </c>
      <c r="C1863" t="s">
        <v>616</v>
      </c>
      <c r="D1863" t="s">
        <v>81</v>
      </c>
      <c r="E1863" t="s">
        <v>82</v>
      </c>
      <c r="F1863" t="s">
        <v>202</v>
      </c>
      <c r="G1863">
        <v>143525</v>
      </c>
      <c r="H1863" s="9">
        <v>1</v>
      </c>
      <c r="I1863" s="1">
        <v>45389</v>
      </c>
      <c r="J1863">
        <v>4</v>
      </c>
      <c r="K1863">
        <v>2024</v>
      </c>
      <c r="L1863" t="s">
        <v>37</v>
      </c>
      <c r="M1863">
        <v>28.25</v>
      </c>
      <c r="N1863" t="s">
        <v>4615</v>
      </c>
      <c r="O1863">
        <v>44.025799999999997</v>
      </c>
      <c r="P1863" t="s">
        <v>12</v>
      </c>
    </row>
    <row r="1864" spans="1:16" hidden="1" x14ac:dyDescent="0.25">
      <c r="A1864" t="s">
        <v>39</v>
      </c>
      <c r="B1864" t="s">
        <v>16</v>
      </c>
      <c r="C1864" t="s">
        <v>508</v>
      </c>
      <c r="D1864" t="s">
        <v>94</v>
      </c>
      <c r="E1864" t="s">
        <v>94</v>
      </c>
      <c r="F1864" t="s">
        <v>202</v>
      </c>
      <c r="G1864">
        <v>143524</v>
      </c>
      <c r="H1864" s="9">
        <v>1</v>
      </c>
      <c r="I1864" s="1">
        <v>45389</v>
      </c>
      <c r="J1864">
        <v>4</v>
      </c>
      <c r="K1864">
        <v>2024</v>
      </c>
      <c r="L1864" t="s">
        <v>37</v>
      </c>
      <c r="M1864">
        <v>33.5</v>
      </c>
      <c r="N1864" t="s">
        <v>4615</v>
      </c>
      <c r="O1864">
        <v>52.207599999999999</v>
      </c>
      <c r="P1864" t="s">
        <v>12</v>
      </c>
    </row>
    <row r="1865" spans="1:16" hidden="1" x14ac:dyDescent="0.25">
      <c r="A1865" t="s">
        <v>39</v>
      </c>
      <c r="B1865" t="s">
        <v>16</v>
      </c>
      <c r="C1865" t="s">
        <v>623</v>
      </c>
      <c r="D1865" t="s">
        <v>95</v>
      </c>
      <c r="E1865" t="s">
        <v>96</v>
      </c>
      <c r="F1865" t="s">
        <v>202</v>
      </c>
      <c r="G1865">
        <v>143523</v>
      </c>
      <c r="H1865" s="9">
        <v>4</v>
      </c>
      <c r="I1865" s="1">
        <v>45389</v>
      </c>
      <c r="J1865">
        <v>4</v>
      </c>
      <c r="K1865">
        <v>2024</v>
      </c>
      <c r="L1865" t="s">
        <v>37</v>
      </c>
      <c r="M1865">
        <v>33.5</v>
      </c>
      <c r="N1865" t="s">
        <v>4615</v>
      </c>
      <c r="O1865">
        <v>52.207599999999999</v>
      </c>
      <c r="P1865" t="s">
        <v>12</v>
      </c>
    </row>
    <row r="1866" spans="1:16" hidden="1" x14ac:dyDescent="0.25">
      <c r="A1866" t="s">
        <v>39</v>
      </c>
      <c r="B1866" t="s">
        <v>38</v>
      </c>
      <c r="C1866" t="s">
        <v>478</v>
      </c>
      <c r="D1866" t="s">
        <v>35</v>
      </c>
      <c r="E1866" t="s">
        <v>36</v>
      </c>
      <c r="F1866" t="s">
        <v>202</v>
      </c>
      <c r="G1866">
        <v>143521</v>
      </c>
      <c r="H1866" s="9">
        <v>1</v>
      </c>
      <c r="I1866" s="1">
        <v>45389</v>
      </c>
      <c r="J1866">
        <v>4</v>
      </c>
      <c r="K1866">
        <v>2024</v>
      </c>
      <c r="L1866" t="s">
        <v>37</v>
      </c>
      <c r="M1866">
        <v>28.25</v>
      </c>
      <c r="N1866" t="s">
        <v>4615</v>
      </c>
      <c r="O1866">
        <v>44.025799999999997</v>
      </c>
      <c r="P1866" t="s">
        <v>12</v>
      </c>
    </row>
    <row r="1867" spans="1:16" hidden="1" x14ac:dyDescent="0.25">
      <c r="A1867" t="s">
        <v>39</v>
      </c>
      <c r="B1867" t="s">
        <v>38</v>
      </c>
      <c r="C1867" t="s">
        <v>2968</v>
      </c>
      <c r="D1867" t="s">
        <v>877</v>
      </c>
      <c r="E1867" t="s">
        <v>878</v>
      </c>
      <c r="F1867" t="s">
        <v>202</v>
      </c>
      <c r="G1867">
        <v>143520</v>
      </c>
      <c r="H1867" s="9">
        <v>1</v>
      </c>
      <c r="I1867" s="1">
        <v>45389</v>
      </c>
      <c r="J1867">
        <v>4</v>
      </c>
      <c r="K1867">
        <v>2024</v>
      </c>
      <c r="L1867" t="s">
        <v>37</v>
      </c>
      <c r="M1867">
        <v>28.25</v>
      </c>
      <c r="N1867" t="s">
        <v>4615</v>
      </c>
      <c r="O1867">
        <v>44.025799999999997</v>
      </c>
      <c r="P1867" t="s">
        <v>12</v>
      </c>
    </row>
    <row r="1868" spans="1:16" hidden="1" x14ac:dyDescent="0.25">
      <c r="A1868" t="s">
        <v>39</v>
      </c>
      <c r="B1868" t="s">
        <v>38</v>
      </c>
      <c r="C1868" t="s">
        <v>2968</v>
      </c>
      <c r="D1868" t="s">
        <v>877</v>
      </c>
      <c r="E1868" t="s">
        <v>878</v>
      </c>
      <c r="F1868" t="s">
        <v>202</v>
      </c>
      <c r="G1868">
        <v>143519</v>
      </c>
      <c r="H1868" s="9">
        <v>1</v>
      </c>
      <c r="I1868" s="1">
        <v>45389</v>
      </c>
      <c r="J1868">
        <v>4</v>
      </c>
      <c r="K1868">
        <v>2024</v>
      </c>
      <c r="L1868" t="s">
        <v>37</v>
      </c>
      <c r="M1868">
        <v>28.25</v>
      </c>
      <c r="N1868" t="s">
        <v>4615</v>
      </c>
      <c r="O1868">
        <v>44.025799999999997</v>
      </c>
      <c r="P1868" t="s">
        <v>12</v>
      </c>
    </row>
    <row r="1869" spans="1:16" hidden="1" x14ac:dyDescent="0.25">
      <c r="A1869" t="s">
        <v>39</v>
      </c>
      <c r="B1869" t="s">
        <v>38</v>
      </c>
      <c r="C1869" t="s">
        <v>2968</v>
      </c>
      <c r="D1869" t="s">
        <v>877</v>
      </c>
      <c r="E1869" t="s">
        <v>878</v>
      </c>
      <c r="F1869" t="s">
        <v>202</v>
      </c>
      <c r="G1869">
        <v>143517</v>
      </c>
      <c r="H1869" s="9">
        <v>1</v>
      </c>
      <c r="I1869" s="1">
        <v>45389</v>
      </c>
      <c r="J1869">
        <v>4</v>
      </c>
      <c r="K1869">
        <v>2024</v>
      </c>
      <c r="L1869" t="s">
        <v>37</v>
      </c>
      <c r="M1869">
        <v>28.25</v>
      </c>
      <c r="N1869" t="s">
        <v>4615</v>
      </c>
      <c r="O1869">
        <v>44.025799999999997</v>
      </c>
      <c r="P1869" t="s">
        <v>12</v>
      </c>
    </row>
    <row r="1870" spans="1:16" hidden="1" x14ac:dyDescent="0.25">
      <c r="A1870" t="s">
        <v>39</v>
      </c>
      <c r="B1870" t="s">
        <v>38</v>
      </c>
      <c r="C1870" t="s">
        <v>507</v>
      </c>
      <c r="D1870" t="s">
        <v>75</v>
      </c>
      <c r="E1870" t="s">
        <v>75</v>
      </c>
      <c r="F1870" t="s">
        <v>202</v>
      </c>
      <c r="G1870">
        <v>143516</v>
      </c>
      <c r="H1870" s="9">
        <v>1</v>
      </c>
      <c r="I1870" s="1">
        <v>45389</v>
      </c>
      <c r="J1870">
        <v>4</v>
      </c>
      <c r="K1870">
        <v>2024</v>
      </c>
      <c r="L1870" t="s">
        <v>37</v>
      </c>
      <c r="M1870">
        <v>28.25</v>
      </c>
      <c r="N1870" t="s">
        <v>4615</v>
      </c>
      <c r="O1870">
        <v>44.025799999999997</v>
      </c>
      <c r="P1870" t="s">
        <v>12</v>
      </c>
    </row>
    <row r="1871" spans="1:16" hidden="1" x14ac:dyDescent="0.25">
      <c r="A1871" t="s">
        <v>39</v>
      </c>
      <c r="B1871" t="s">
        <v>38</v>
      </c>
      <c r="C1871" t="s">
        <v>616</v>
      </c>
      <c r="D1871" t="s">
        <v>81</v>
      </c>
      <c r="E1871" t="s">
        <v>82</v>
      </c>
      <c r="F1871" t="s">
        <v>202</v>
      </c>
      <c r="G1871">
        <v>143515</v>
      </c>
      <c r="H1871" s="9">
        <v>1</v>
      </c>
      <c r="I1871" s="1">
        <v>45389</v>
      </c>
      <c r="J1871">
        <v>4</v>
      </c>
      <c r="K1871">
        <v>2024</v>
      </c>
      <c r="L1871" t="s">
        <v>37</v>
      </c>
      <c r="M1871">
        <v>28.25</v>
      </c>
      <c r="N1871" t="s">
        <v>4615</v>
      </c>
      <c r="O1871">
        <v>44.025799999999997</v>
      </c>
      <c r="P1871" t="s">
        <v>12</v>
      </c>
    </row>
    <row r="1872" spans="1:16" hidden="1" x14ac:dyDescent="0.25">
      <c r="A1872" t="s">
        <v>39</v>
      </c>
      <c r="B1872" t="s">
        <v>38</v>
      </c>
      <c r="C1872" t="s">
        <v>472</v>
      </c>
      <c r="D1872" t="s">
        <v>67</v>
      </c>
      <c r="E1872" t="s">
        <v>68</v>
      </c>
      <c r="F1872" t="s">
        <v>202</v>
      </c>
      <c r="G1872">
        <v>143513</v>
      </c>
      <c r="H1872" s="9">
        <v>1</v>
      </c>
      <c r="I1872" s="1">
        <v>45389</v>
      </c>
      <c r="J1872">
        <v>4</v>
      </c>
      <c r="K1872">
        <v>2024</v>
      </c>
      <c r="L1872" t="s">
        <v>37</v>
      </c>
      <c r="M1872">
        <v>28.25</v>
      </c>
      <c r="N1872" t="s">
        <v>4615</v>
      </c>
      <c r="O1872">
        <v>44.025799999999997</v>
      </c>
      <c r="P1872" t="s">
        <v>12</v>
      </c>
    </row>
    <row r="1873" spans="1:16" hidden="1" x14ac:dyDescent="0.25">
      <c r="A1873" t="s">
        <v>39</v>
      </c>
      <c r="B1873" t="s">
        <v>38</v>
      </c>
      <c r="C1873" t="s">
        <v>3262</v>
      </c>
      <c r="D1873" t="s">
        <v>884</v>
      </c>
      <c r="E1873" t="s">
        <v>885</v>
      </c>
      <c r="F1873" t="s">
        <v>202</v>
      </c>
      <c r="G1873">
        <v>143511</v>
      </c>
      <c r="H1873" s="9">
        <v>1</v>
      </c>
      <c r="I1873" s="1">
        <v>45389</v>
      </c>
      <c r="J1873">
        <v>4</v>
      </c>
      <c r="K1873">
        <v>2024</v>
      </c>
      <c r="L1873" t="s">
        <v>37</v>
      </c>
      <c r="M1873">
        <v>28.25</v>
      </c>
      <c r="N1873" t="s">
        <v>4615</v>
      </c>
      <c r="O1873">
        <v>44.025799999999997</v>
      </c>
      <c r="P1873" t="s">
        <v>12</v>
      </c>
    </row>
    <row r="1874" spans="1:16" hidden="1" x14ac:dyDescent="0.25">
      <c r="A1874" t="s">
        <v>39</v>
      </c>
      <c r="B1874" t="s">
        <v>38</v>
      </c>
      <c r="C1874" t="s">
        <v>478</v>
      </c>
      <c r="D1874" t="s">
        <v>35</v>
      </c>
      <c r="E1874" t="s">
        <v>36</v>
      </c>
      <c r="F1874" t="s">
        <v>202</v>
      </c>
      <c r="G1874">
        <v>143510</v>
      </c>
      <c r="H1874" s="9">
        <v>1</v>
      </c>
      <c r="I1874" s="1">
        <v>45389</v>
      </c>
      <c r="J1874">
        <v>4</v>
      </c>
      <c r="K1874">
        <v>2024</v>
      </c>
      <c r="L1874" t="s">
        <v>37</v>
      </c>
      <c r="M1874">
        <v>28.25</v>
      </c>
      <c r="N1874" t="s">
        <v>4615</v>
      </c>
      <c r="O1874">
        <v>44.025799999999997</v>
      </c>
      <c r="P1874" t="s">
        <v>12</v>
      </c>
    </row>
    <row r="1875" spans="1:16" hidden="1" x14ac:dyDescent="0.25">
      <c r="A1875" t="s">
        <v>39</v>
      </c>
      <c r="B1875" t="s">
        <v>38</v>
      </c>
      <c r="C1875" t="s">
        <v>472</v>
      </c>
      <c r="D1875" t="s">
        <v>67</v>
      </c>
      <c r="E1875" t="s">
        <v>68</v>
      </c>
      <c r="F1875" t="s">
        <v>202</v>
      </c>
      <c r="G1875">
        <v>143509</v>
      </c>
      <c r="H1875" s="9">
        <v>1</v>
      </c>
      <c r="I1875" s="1">
        <v>45389</v>
      </c>
      <c r="J1875">
        <v>4</v>
      </c>
      <c r="K1875">
        <v>2024</v>
      </c>
      <c r="L1875" t="s">
        <v>37</v>
      </c>
      <c r="M1875">
        <v>28.25</v>
      </c>
      <c r="N1875" t="s">
        <v>4615</v>
      </c>
      <c r="O1875">
        <v>44.025799999999997</v>
      </c>
      <c r="P1875" t="s">
        <v>12</v>
      </c>
    </row>
    <row r="1876" spans="1:16" hidden="1" x14ac:dyDescent="0.25">
      <c r="A1876" t="s">
        <v>39</v>
      </c>
      <c r="B1876" t="s">
        <v>38</v>
      </c>
      <c r="C1876" t="s">
        <v>2968</v>
      </c>
      <c r="D1876" t="s">
        <v>877</v>
      </c>
      <c r="E1876" t="s">
        <v>878</v>
      </c>
      <c r="F1876" t="s">
        <v>202</v>
      </c>
      <c r="G1876">
        <v>143508</v>
      </c>
      <c r="H1876" s="9">
        <v>1</v>
      </c>
      <c r="I1876" s="1">
        <v>45389</v>
      </c>
      <c r="J1876">
        <v>4</v>
      </c>
      <c r="K1876">
        <v>2024</v>
      </c>
      <c r="L1876" t="s">
        <v>37</v>
      </c>
      <c r="M1876">
        <v>28.25</v>
      </c>
      <c r="N1876" t="s">
        <v>4615</v>
      </c>
      <c r="O1876">
        <v>44.025799999999997</v>
      </c>
      <c r="P1876" t="s">
        <v>12</v>
      </c>
    </row>
    <row r="1877" spans="1:16" hidden="1" x14ac:dyDescent="0.25">
      <c r="A1877" t="s">
        <v>39</v>
      </c>
      <c r="B1877" t="s">
        <v>38</v>
      </c>
      <c r="C1877" t="s">
        <v>2968</v>
      </c>
      <c r="D1877" t="s">
        <v>877</v>
      </c>
      <c r="E1877" t="s">
        <v>878</v>
      </c>
      <c r="F1877" t="s">
        <v>202</v>
      </c>
      <c r="G1877">
        <v>143507</v>
      </c>
      <c r="H1877" s="9">
        <v>1</v>
      </c>
      <c r="I1877" s="1">
        <v>45389</v>
      </c>
      <c r="J1877">
        <v>4</v>
      </c>
      <c r="K1877">
        <v>2024</v>
      </c>
      <c r="L1877" t="s">
        <v>37</v>
      </c>
      <c r="M1877">
        <v>28.25</v>
      </c>
      <c r="N1877" t="s">
        <v>4615</v>
      </c>
      <c r="O1877">
        <v>44.025799999999997</v>
      </c>
      <c r="P1877" t="s">
        <v>12</v>
      </c>
    </row>
    <row r="1878" spans="1:16" hidden="1" x14ac:dyDescent="0.25">
      <c r="A1878" t="s">
        <v>39</v>
      </c>
      <c r="B1878" t="s">
        <v>38</v>
      </c>
      <c r="C1878" t="s">
        <v>515</v>
      </c>
      <c r="D1878" t="s">
        <v>42</v>
      </c>
      <c r="E1878" t="s">
        <v>43</v>
      </c>
      <c r="F1878" t="s">
        <v>202</v>
      </c>
      <c r="G1878">
        <v>143390</v>
      </c>
      <c r="H1878" s="9">
        <v>1</v>
      </c>
      <c r="I1878" s="1">
        <v>45389</v>
      </c>
      <c r="J1878">
        <v>4</v>
      </c>
      <c r="K1878">
        <v>2024</v>
      </c>
      <c r="L1878" t="s">
        <v>37</v>
      </c>
      <c r="M1878">
        <v>28.25</v>
      </c>
      <c r="N1878" t="s">
        <v>4615</v>
      </c>
      <c r="O1878">
        <v>44.025799999999997</v>
      </c>
      <c r="P1878" t="s">
        <v>12</v>
      </c>
    </row>
    <row r="1879" spans="1:16" hidden="1" x14ac:dyDescent="0.25">
      <c r="A1879" t="s">
        <v>39</v>
      </c>
      <c r="B1879" t="s">
        <v>38</v>
      </c>
      <c r="C1879" t="s">
        <v>515</v>
      </c>
      <c r="D1879" t="s">
        <v>42</v>
      </c>
      <c r="E1879" t="s">
        <v>43</v>
      </c>
      <c r="F1879" t="s">
        <v>202</v>
      </c>
      <c r="G1879">
        <v>143388</v>
      </c>
      <c r="H1879" s="9">
        <v>1</v>
      </c>
      <c r="I1879" s="1">
        <v>45389</v>
      </c>
      <c r="J1879">
        <v>4</v>
      </c>
      <c r="K1879">
        <v>2024</v>
      </c>
      <c r="L1879" t="s">
        <v>37</v>
      </c>
      <c r="M1879">
        <v>28.25</v>
      </c>
      <c r="N1879" t="s">
        <v>4615</v>
      </c>
      <c r="O1879">
        <v>44.025799999999997</v>
      </c>
      <c r="P1879" t="s">
        <v>12</v>
      </c>
    </row>
    <row r="1880" spans="1:16" hidden="1" x14ac:dyDescent="0.25">
      <c r="A1880" t="s">
        <v>39</v>
      </c>
      <c r="B1880" t="s">
        <v>38</v>
      </c>
      <c r="C1880" t="s">
        <v>506</v>
      </c>
      <c r="D1880" t="s">
        <v>52</v>
      </c>
      <c r="E1880" t="s">
        <v>53</v>
      </c>
      <c r="F1880" t="s">
        <v>202</v>
      </c>
      <c r="G1880">
        <v>143380</v>
      </c>
      <c r="H1880" s="9">
        <v>1</v>
      </c>
      <c r="I1880" s="1">
        <v>45389</v>
      </c>
      <c r="J1880">
        <v>4</v>
      </c>
      <c r="K1880">
        <v>2024</v>
      </c>
      <c r="L1880" t="s">
        <v>37</v>
      </c>
      <c r="M1880">
        <v>28.25</v>
      </c>
      <c r="N1880" t="s">
        <v>4615</v>
      </c>
      <c r="O1880">
        <v>44.025799999999997</v>
      </c>
      <c r="P1880" t="s">
        <v>12</v>
      </c>
    </row>
    <row r="1881" spans="1:16" hidden="1" x14ac:dyDescent="0.25">
      <c r="A1881" t="s">
        <v>39</v>
      </c>
      <c r="B1881" t="s">
        <v>38</v>
      </c>
      <c r="C1881" t="s">
        <v>472</v>
      </c>
      <c r="D1881" t="s">
        <v>67</v>
      </c>
      <c r="E1881" t="s">
        <v>68</v>
      </c>
      <c r="F1881" t="s">
        <v>202</v>
      </c>
      <c r="G1881">
        <v>143194</v>
      </c>
      <c r="H1881" s="9">
        <v>1</v>
      </c>
      <c r="I1881" s="1">
        <v>45388</v>
      </c>
      <c r="J1881">
        <v>4</v>
      </c>
      <c r="K1881">
        <v>2024</v>
      </c>
      <c r="L1881" t="s">
        <v>37</v>
      </c>
      <c r="M1881">
        <v>28.25</v>
      </c>
      <c r="N1881" t="s">
        <v>4615</v>
      </c>
      <c r="O1881">
        <v>44.025799999999997</v>
      </c>
      <c r="P1881" t="s">
        <v>12</v>
      </c>
    </row>
    <row r="1882" spans="1:16" hidden="1" x14ac:dyDescent="0.25">
      <c r="A1882" t="s">
        <v>39</v>
      </c>
      <c r="B1882" t="s">
        <v>38</v>
      </c>
      <c r="C1882" t="s">
        <v>2968</v>
      </c>
      <c r="D1882" t="s">
        <v>877</v>
      </c>
      <c r="E1882" t="s">
        <v>878</v>
      </c>
      <c r="F1882" t="s">
        <v>202</v>
      </c>
      <c r="G1882">
        <v>143192</v>
      </c>
      <c r="H1882" s="9">
        <v>1</v>
      </c>
      <c r="I1882" s="1">
        <v>45388</v>
      </c>
      <c r="J1882">
        <v>4</v>
      </c>
      <c r="K1882">
        <v>2024</v>
      </c>
      <c r="L1882" t="s">
        <v>37</v>
      </c>
      <c r="M1882">
        <v>28.25</v>
      </c>
      <c r="N1882" t="s">
        <v>4615</v>
      </c>
      <c r="O1882">
        <v>44.025799999999997</v>
      </c>
      <c r="P1882" t="s">
        <v>12</v>
      </c>
    </row>
    <row r="1883" spans="1:16" hidden="1" x14ac:dyDescent="0.25">
      <c r="A1883" t="s">
        <v>39</v>
      </c>
      <c r="B1883" t="s">
        <v>38</v>
      </c>
      <c r="C1883" t="s">
        <v>3300</v>
      </c>
      <c r="D1883" t="s">
        <v>964</v>
      </c>
      <c r="E1883" t="s">
        <v>965</v>
      </c>
      <c r="F1883" t="s">
        <v>202</v>
      </c>
      <c r="G1883">
        <v>143191</v>
      </c>
      <c r="H1883" s="9">
        <v>1</v>
      </c>
      <c r="I1883" s="1">
        <v>45388</v>
      </c>
      <c r="J1883">
        <v>4</v>
      </c>
      <c r="K1883">
        <v>2024</v>
      </c>
      <c r="L1883" t="s">
        <v>37</v>
      </c>
      <c r="M1883">
        <v>28.25</v>
      </c>
      <c r="N1883" t="s">
        <v>4615</v>
      </c>
      <c r="O1883">
        <v>44.025799999999997</v>
      </c>
      <c r="P1883" t="s">
        <v>12</v>
      </c>
    </row>
    <row r="1884" spans="1:16" hidden="1" x14ac:dyDescent="0.25">
      <c r="A1884" t="s">
        <v>39</v>
      </c>
      <c r="B1884" t="s">
        <v>38</v>
      </c>
      <c r="C1884" t="s">
        <v>2968</v>
      </c>
      <c r="D1884" t="s">
        <v>877</v>
      </c>
      <c r="E1884" t="s">
        <v>878</v>
      </c>
      <c r="F1884" t="s">
        <v>202</v>
      </c>
      <c r="G1884">
        <v>143190</v>
      </c>
      <c r="H1884" s="9">
        <v>1</v>
      </c>
      <c r="I1884" s="1">
        <v>45388</v>
      </c>
      <c r="J1884">
        <v>4</v>
      </c>
      <c r="K1884">
        <v>2024</v>
      </c>
      <c r="L1884" t="s">
        <v>37</v>
      </c>
      <c r="M1884">
        <v>28.25</v>
      </c>
      <c r="N1884" t="s">
        <v>4615</v>
      </c>
      <c r="O1884">
        <v>44.025799999999997</v>
      </c>
      <c r="P1884" t="s">
        <v>12</v>
      </c>
    </row>
    <row r="1885" spans="1:16" hidden="1" x14ac:dyDescent="0.25">
      <c r="A1885" t="s">
        <v>39</v>
      </c>
      <c r="B1885" t="s">
        <v>38</v>
      </c>
      <c r="C1885" t="s">
        <v>478</v>
      </c>
      <c r="D1885" t="s">
        <v>35</v>
      </c>
      <c r="E1885" t="s">
        <v>36</v>
      </c>
      <c r="F1885" t="s">
        <v>202</v>
      </c>
      <c r="G1885">
        <v>143188</v>
      </c>
      <c r="H1885" s="9">
        <v>1</v>
      </c>
      <c r="I1885" s="1">
        <v>45388</v>
      </c>
      <c r="J1885">
        <v>4</v>
      </c>
      <c r="K1885">
        <v>2024</v>
      </c>
      <c r="L1885" t="s">
        <v>37</v>
      </c>
      <c r="M1885">
        <v>28.25</v>
      </c>
      <c r="N1885" t="s">
        <v>4615</v>
      </c>
      <c r="O1885">
        <v>44.025799999999997</v>
      </c>
      <c r="P1885" t="s">
        <v>12</v>
      </c>
    </row>
    <row r="1886" spans="1:16" hidden="1" x14ac:dyDescent="0.25">
      <c r="A1886" t="s">
        <v>17</v>
      </c>
      <c r="B1886" t="s">
        <v>26</v>
      </c>
      <c r="C1886" t="s">
        <v>590</v>
      </c>
      <c r="D1886" t="s">
        <v>28</v>
      </c>
      <c r="E1886" t="s">
        <v>28</v>
      </c>
      <c r="F1886" t="s">
        <v>202</v>
      </c>
      <c r="G1886">
        <v>143097</v>
      </c>
      <c r="H1886" s="9">
        <v>940</v>
      </c>
      <c r="I1886" s="1">
        <v>45487</v>
      </c>
      <c r="J1886">
        <v>7</v>
      </c>
      <c r="K1886">
        <v>2024</v>
      </c>
      <c r="L1886" t="s">
        <v>25</v>
      </c>
      <c r="M1886">
        <v>0.03</v>
      </c>
      <c r="N1886" t="s">
        <v>4619</v>
      </c>
      <c r="O1886">
        <v>4.6800000000000001E-2</v>
      </c>
      <c r="P1886" t="s">
        <v>12</v>
      </c>
    </row>
    <row r="1887" spans="1:16" hidden="1" x14ac:dyDescent="0.25">
      <c r="A1887" t="s">
        <v>17</v>
      </c>
      <c r="B1887" t="s">
        <v>26</v>
      </c>
      <c r="C1887" t="s">
        <v>591</v>
      </c>
      <c r="D1887" t="s">
        <v>29</v>
      </c>
      <c r="E1887" t="s">
        <v>29</v>
      </c>
      <c r="F1887" t="s">
        <v>202</v>
      </c>
      <c r="G1887">
        <v>143097</v>
      </c>
      <c r="H1887" s="9">
        <v>2226</v>
      </c>
      <c r="I1887" s="1">
        <v>45487</v>
      </c>
      <c r="J1887">
        <v>7</v>
      </c>
      <c r="K1887">
        <v>2024</v>
      </c>
      <c r="L1887" t="s">
        <v>25</v>
      </c>
      <c r="M1887">
        <v>0.1</v>
      </c>
      <c r="N1887" t="s">
        <v>4619</v>
      </c>
      <c r="O1887">
        <v>0.15579999999999999</v>
      </c>
      <c r="P1887" t="s">
        <v>12</v>
      </c>
    </row>
    <row r="1888" spans="1:16" hidden="1" x14ac:dyDescent="0.25">
      <c r="A1888" t="s">
        <v>17</v>
      </c>
      <c r="B1888" t="s">
        <v>26</v>
      </c>
      <c r="C1888" t="s">
        <v>612</v>
      </c>
      <c r="D1888" t="s">
        <v>24</v>
      </c>
      <c r="E1888" t="s">
        <v>24</v>
      </c>
      <c r="F1888" t="s">
        <v>202</v>
      </c>
      <c r="G1888">
        <v>143097</v>
      </c>
      <c r="H1888" s="9">
        <v>540</v>
      </c>
      <c r="I1888" s="1">
        <v>45487</v>
      </c>
      <c r="J1888">
        <v>7</v>
      </c>
      <c r="K1888">
        <v>2024</v>
      </c>
      <c r="L1888" t="s">
        <v>25</v>
      </c>
      <c r="M1888">
        <v>0.1</v>
      </c>
      <c r="N1888" t="s">
        <v>4619</v>
      </c>
      <c r="O1888">
        <v>0.15579999999999999</v>
      </c>
      <c r="P1888" t="s">
        <v>12</v>
      </c>
    </row>
    <row r="1889" spans="1:16" hidden="1" x14ac:dyDescent="0.25">
      <c r="A1889" t="s">
        <v>17</v>
      </c>
      <c r="B1889" t="s">
        <v>26</v>
      </c>
      <c r="C1889" t="s">
        <v>613</v>
      </c>
      <c r="D1889" t="s">
        <v>27</v>
      </c>
      <c r="E1889" t="s">
        <v>27</v>
      </c>
      <c r="F1889" t="s">
        <v>202</v>
      </c>
      <c r="G1889">
        <v>143097</v>
      </c>
      <c r="H1889" s="9">
        <v>120</v>
      </c>
      <c r="I1889" s="1">
        <v>45487</v>
      </c>
      <c r="J1889">
        <v>7</v>
      </c>
      <c r="K1889">
        <v>2024</v>
      </c>
      <c r="L1889" t="s">
        <v>25</v>
      </c>
      <c r="M1889">
        <v>0.11</v>
      </c>
      <c r="N1889" t="s">
        <v>4619</v>
      </c>
      <c r="O1889">
        <v>0.1714</v>
      </c>
      <c r="P1889" t="s">
        <v>12</v>
      </c>
    </row>
    <row r="1890" spans="1:16" hidden="1" x14ac:dyDescent="0.25">
      <c r="A1890" t="s">
        <v>17</v>
      </c>
      <c r="B1890" t="s">
        <v>26</v>
      </c>
      <c r="C1890" t="s">
        <v>592</v>
      </c>
      <c r="D1890" t="s">
        <v>131</v>
      </c>
      <c r="E1890" t="s">
        <v>132</v>
      </c>
      <c r="F1890" t="s">
        <v>202</v>
      </c>
      <c r="G1890">
        <v>143097</v>
      </c>
      <c r="H1890" s="9">
        <v>3198</v>
      </c>
      <c r="I1890" s="1">
        <v>45487</v>
      </c>
      <c r="J1890">
        <v>7</v>
      </c>
      <c r="K1890">
        <v>2024</v>
      </c>
      <c r="L1890" t="s">
        <v>25</v>
      </c>
      <c r="M1890">
        <v>0.47</v>
      </c>
      <c r="N1890" t="s">
        <v>4619</v>
      </c>
      <c r="O1890">
        <v>0.73250000000000004</v>
      </c>
      <c r="P1890" t="s">
        <v>12</v>
      </c>
    </row>
    <row r="1891" spans="1:16" hidden="1" x14ac:dyDescent="0.25">
      <c r="A1891" t="s">
        <v>17</v>
      </c>
      <c r="B1891" t="s">
        <v>26</v>
      </c>
      <c r="C1891" t="s">
        <v>593</v>
      </c>
      <c r="D1891" t="s">
        <v>188</v>
      </c>
      <c r="E1891" t="s">
        <v>188</v>
      </c>
      <c r="F1891" t="s">
        <v>202</v>
      </c>
      <c r="G1891">
        <v>143097</v>
      </c>
      <c r="H1891" s="9">
        <v>50</v>
      </c>
      <c r="I1891" s="1">
        <v>45487</v>
      </c>
      <c r="J1891">
        <v>7</v>
      </c>
      <c r="K1891">
        <v>2024</v>
      </c>
      <c r="L1891" t="s">
        <v>25</v>
      </c>
      <c r="M1891">
        <v>2.5</v>
      </c>
      <c r="N1891" t="s">
        <v>4619</v>
      </c>
      <c r="O1891">
        <v>3.8961000000000001</v>
      </c>
      <c r="P1891" t="s">
        <v>12</v>
      </c>
    </row>
    <row r="1892" spans="1:16" hidden="1" x14ac:dyDescent="0.25">
      <c r="A1892" t="s">
        <v>17</v>
      </c>
      <c r="B1892" t="s">
        <v>16</v>
      </c>
      <c r="C1892" t="s">
        <v>594</v>
      </c>
      <c r="D1892" t="s">
        <v>135</v>
      </c>
      <c r="E1892" t="s">
        <v>136</v>
      </c>
      <c r="F1892" t="s">
        <v>202</v>
      </c>
      <c r="G1892">
        <v>143097</v>
      </c>
      <c r="H1892" s="9">
        <v>60</v>
      </c>
      <c r="I1892" s="1">
        <v>45487</v>
      </c>
      <c r="J1892">
        <v>7</v>
      </c>
      <c r="K1892">
        <v>2024</v>
      </c>
      <c r="L1892" t="s">
        <v>25</v>
      </c>
      <c r="M1892">
        <v>2.8</v>
      </c>
      <c r="N1892" t="s">
        <v>4619</v>
      </c>
      <c r="O1892">
        <v>4.3635999999999999</v>
      </c>
      <c r="P1892" t="s">
        <v>12</v>
      </c>
    </row>
    <row r="1893" spans="1:16" hidden="1" x14ac:dyDescent="0.25">
      <c r="A1893" t="s">
        <v>17</v>
      </c>
      <c r="B1893" t="s">
        <v>199</v>
      </c>
      <c r="C1893" t="s">
        <v>615</v>
      </c>
      <c r="D1893" t="s">
        <v>260</v>
      </c>
      <c r="E1893" t="s">
        <v>261</v>
      </c>
      <c r="F1893" t="s">
        <v>202</v>
      </c>
      <c r="G1893">
        <v>143097</v>
      </c>
      <c r="H1893" s="9">
        <v>95</v>
      </c>
      <c r="I1893" s="1">
        <v>45487</v>
      </c>
      <c r="J1893">
        <v>7</v>
      </c>
      <c r="K1893">
        <v>2024</v>
      </c>
      <c r="L1893" t="s">
        <v>25</v>
      </c>
      <c r="M1893">
        <v>18</v>
      </c>
      <c r="N1893" t="s">
        <v>4616</v>
      </c>
      <c r="O1893">
        <v>28.0518</v>
      </c>
      <c r="P1893" t="s">
        <v>12</v>
      </c>
    </row>
    <row r="1894" spans="1:16" hidden="1" x14ac:dyDescent="0.25">
      <c r="A1894" t="s">
        <v>17</v>
      </c>
      <c r="B1894" t="s">
        <v>16</v>
      </c>
      <c r="C1894" t="s">
        <v>595</v>
      </c>
      <c r="D1894" t="s">
        <v>336</v>
      </c>
      <c r="E1894" t="s">
        <v>337</v>
      </c>
      <c r="F1894" t="s">
        <v>202</v>
      </c>
      <c r="G1894">
        <v>143097</v>
      </c>
      <c r="H1894" s="9">
        <v>50</v>
      </c>
      <c r="I1894" s="1">
        <v>45487</v>
      </c>
      <c r="J1894">
        <v>7</v>
      </c>
      <c r="K1894">
        <v>2024</v>
      </c>
      <c r="L1894" t="s">
        <v>25</v>
      </c>
      <c r="M1894">
        <v>18.5</v>
      </c>
      <c r="N1894" t="s">
        <v>4619</v>
      </c>
      <c r="O1894">
        <v>28.831099999999999</v>
      </c>
      <c r="P1894" t="s">
        <v>12</v>
      </c>
    </row>
    <row r="1895" spans="1:16" hidden="1" x14ac:dyDescent="0.25">
      <c r="A1895" t="s">
        <v>17</v>
      </c>
      <c r="B1895" t="s">
        <v>16</v>
      </c>
      <c r="C1895" t="s">
        <v>596</v>
      </c>
      <c r="D1895" t="s">
        <v>133</v>
      </c>
      <c r="E1895" t="s">
        <v>134</v>
      </c>
      <c r="F1895" t="s">
        <v>202</v>
      </c>
      <c r="G1895">
        <v>143097</v>
      </c>
      <c r="H1895" s="9">
        <v>60</v>
      </c>
      <c r="I1895" s="1">
        <v>45487</v>
      </c>
      <c r="J1895">
        <v>7</v>
      </c>
      <c r="K1895">
        <v>2024</v>
      </c>
      <c r="L1895" t="s">
        <v>25</v>
      </c>
      <c r="M1895">
        <v>9</v>
      </c>
      <c r="N1895" t="s">
        <v>4619</v>
      </c>
      <c r="O1895">
        <v>14.0259</v>
      </c>
      <c r="P1895" t="s">
        <v>12</v>
      </c>
    </row>
    <row r="1896" spans="1:16" hidden="1" x14ac:dyDescent="0.25">
      <c r="A1896" t="s">
        <v>17</v>
      </c>
      <c r="B1896" t="s">
        <v>26</v>
      </c>
      <c r="C1896" t="s">
        <v>590</v>
      </c>
      <c r="D1896" t="s">
        <v>28</v>
      </c>
      <c r="E1896" t="s">
        <v>28</v>
      </c>
      <c r="F1896" t="s">
        <v>202</v>
      </c>
      <c r="G1896">
        <v>143095</v>
      </c>
      <c r="H1896" s="9">
        <v>110</v>
      </c>
      <c r="I1896" s="1">
        <v>45487</v>
      </c>
      <c r="J1896">
        <v>7</v>
      </c>
      <c r="K1896">
        <v>2024</v>
      </c>
      <c r="L1896" t="s">
        <v>25</v>
      </c>
      <c r="M1896">
        <v>0.03</v>
      </c>
      <c r="N1896" t="s">
        <v>4619</v>
      </c>
      <c r="O1896">
        <v>4.6800000000000001E-2</v>
      </c>
      <c r="P1896" t="s">
        <v>12</v>
      </c>
    </row>
    <row r="1897" spans="1:16" hidden="1" x14ac:dyDescent="0.25">
      <c r="A1897" t="s">
        <v>17</v>
      </c>
      <c r="B1897" t="s">
        <v>26</v>
      </c>
      <c r="C1897" t="s">
        <v>591</v>
      </c>
      <c r="D1897" t="s">
        <v>29</v>
      </c>
      <c r="E1897" t="s">
        <v>29</v>
      </c>
      <c r="F1897" t="s">
        <v>202</v>
      </c>
      <c r="G1897">
        <v>143095</v>
      </c>
      <c r="H1897" s="9">
        <v>12470</v>
      </c>
      <c r="I1897" s="1">
        <v>45487</v>
      </c>
      <c r="J1897">
        <v>7</v>
      </c>
      <c r="K1897">
        <v>2024</v>
      </c>
      <c r="L1897" t="s">
        <v>25</v>
      </c>
      <c r="M1897">
        <v>0.1</v>
      </c>
      <c r="N1897" t="s">
        <v>4619</v>
      </c>
      <c r="O1897">
        <v>0.15579999999999999</v>
      </c>
      <c r="P1897" t="s">
        <v>12</v>
      </c>
    </row>
    <row r="1898" spans="1:16" hidden="1" x14ac:dyDescent="0.25">
      <c r="A1898" t="s">
        <v>17</v>
      </c>
      <c r="B1898" t="s">
        <v>26</v>
      </c>
      <c r="C1898" t="s">
        <v>612</v>
      </c>
      <c r="D1898" t="s">
        <v>24</v>
      </c>
      <c r="E1898" t="s">
        <v>24</v>
      </c>
      <c r="F1898" t="s">
        <v>202</v>
      </c>
      <c r="G1898">
        <v>143095</v>
      </c>
      <c r="H1898" s="9">
        <v>80</v>
      </c>
      <c r="I1898" s="1">
        <v>45487</v>
      </c>
      <c r="J1898">
        <v>7</v>
      </c>
      <c r="K1898">
        <v>2024</v>
      </c>
      <c r="L1898" t="s">
        <v>25</v>
      </c>
      <c r="M1898">
        <v>0.1</v>
      </c>
      <c r="N1898" t="s">
        <v>4619</v>
      </c>
      <c r="O1898">
        <v>0.15579999999999999</v>
      </c>
      <c r="P1898" t="s">
        <v>12</v>
      </c>
    </row>
    <row r="1899" spans="1:16" hidden="1" x14ac:dyDescent="0.25">
      <c r="A1899" t="s">
        <v>17</v>
      </c>
      <c r="B1899" t="s">
        <v>26</v>
      </c>
      <c r="C1899" t="s">
        <v>613</v>
      </c>
      <c r="D1899" t="s">
        <v>27</v>
      </c>
      <c r="E1899" t="s">
        <v>27</v>
      </c>
      <c r="F1899" t="s">
        <v>202</v>
      </c>
      <c r="G1899">
        <v>143095</v>
      </c>
      <c r="H1899" s="9">
        <v>40</v>
      </c>
      <c r="I1899" s="1">
        <v>45487</v>
      </c>
      <c r="J1899">
        <v>7</v>
      </c>
      <c r="K1899">
        <v>2024</v>
      </c>
      <c r="L1899" t="s">
        <v>25</v>
      </c>
      <c r="M1899">
        <v>0.11</v>
      </c>
      <c r="N1899" t="s">
        <v>4619</v>
      </c>
      <c r="O1899">
        <v>0.1714</v>
      </c>
      <c r="P1899" t="s">
        <v>12</v>
      </c>
    </row>
    <row r="1900" spans="1:16" hidden="1" x14ac:dyDescent="0.25">
      <c r="A1900" t="s">
        <v>17</v>
      </c>
      <c r="B1900" t="s">
        <v>26</v>
      </c>
      <c r="C1900" t="s">
        <v>592</v>
      </c>
      <c r="D1900" t="s">
        <v>131</v>
      </c>
      <c r="E1900" t="s">
        <v>132</v>
      </c>
      <c r="F1900" t="s">
        <v>202</v>
      </c>
      <c r="G1900">
        <v>143095</v>
      </c>
      <c r="H1900" s="9">
        <v>3100</v>
      </c>
      <c r="I1900" s="1">
        <v>45487</v>
      </c>
      <c r="J1900">
        <v>7</v>
      </c>
      <c r="K1900">
        <v>2024</v>
      </c>
      <c r="L1900" t="s">
        <v>25</v>
      </c>
      <c r="M1900">
        <v>0.47</v>
      </c>
      <c r="N1900" t="s">
        <v>4619</v>
      </c>
      <c r="O1900">
        <v>0.73250000000000004</v>
      </c>
      <c r="P1900" t="s">
        <v>12</v>
      </c>
    </row>
    <row r="1901" spans="1:16" hidden="1" x14ac:dyDescent="0.25">
      <c r="A1901" t="s">
        <v>17</v>
      </c>
      <c r="B1901" t="s">
        <v>26</v>
      </c>
      <c r="C1901" t="s">
        <v>614</v>
      </c>
      <c r="D1901" t="s">
        <v>187</v>
      </c>
      <c r="E1901" t="s">
        <v>187</v>
      </c>
      <c r="F1901" t="s">
        <v>202</v>
      </c>
      <c r="G1901">
        <v>143095</v>
      </c>
      <c r="H1901" s="9">
        <v>700</v>
      </c>
      <c r="I1901" s="1">
        <v>45487</v>
      </c>
      <c r="J1901">
        <v>7</v>
      </c>
      <c r="K1901">
        <v>2024</v>
      </c>
      <c r="L1901" t="s">
        <v>25</v>
      </c>
      <c r="M1901">
        <v>5</v>
      </c>
      <c r="N1901" t="s">
        <v>4619</v>
      </c>
      <c r="O1901">
        <v>7.7922000000000002</v>
      </c>
      <c r="P1901" t="s">
        <v>12</v>
      </c>
    </row>
    <row r="1902" spans="1:16" hidden="1" x14ac:dyDescent="0.25">
      <c r="A1902" t="s">
        <v>17</v>
      </c>
      <c r="B1902" t="s">
        <v>118</v>
      </c>
      <c r="C1902" t="s">
        <v>568</v>
      </c>
      <c r="D1902" t="s">
        <v>116</v>
      </c>
      <c r="E1902" t="s">
        <v>117</v>
      </c>
      <c r="F1902" t="s">
        <v>202</v>
      </c>
      <c r="G1902">
        <v>143084</v>
      </c>
      <c r="H1902" s="9">
        <v>45</v>
      </c>
      <c r="I1902" s="1">
        <v>45517</v>
      </c>
      <c r="J1902">
        <v>8</v>
      </c>
      <c r="K1902">
        <v>2024</v>
      </c>
      <c r="L1902" t="s">
        <v>109</v>
      </c>
      <c r="M1902">
        <v>80</v>
      </c>
      <c r="N1902" t="s">
        <v>4618</v>
      </c>
      <c r="O1902">
        <v>124.67489999999999</v>
      </c>
      <c r="P1902" t="s">
        <v>12</v>
      </c>
    </row>
    <row r="1903" spans="1:16" hidden="1" x14ac:dyDescent="0.25">
      <c r="A1903" t="s">
        <v>17</v>
      </c>
      <c r="B1903" t="s">
        <v>118</v>
      </c>
      <c r="C1903" t="s">
        <v>534</v>
      </c>
      <c r="D1903" t="s">
        <v>122</v>
      </c>
      <c r="E1903" t="s">
        <v>123</v>
      </c>
      <c r="F1903" t="s">
        <v>202</v>
      </c>
      <c r="G1903">
        <v>143084</v>
      </c>
      <c r="H1903" s="9">
        <v>40</v>
      </c>
      <c r="I1903" s="1">
        <v>45517</v>
      </c>
      <c r="J1903">
        <v>8</v>
      </c>
      <c r="K1903">
        <v>2024</v>
      </c>
      <c r="L1903" t="s">
        <v>109</v>
      </c>
      <c r="M1903">
        <v>80</v>
      </c>
      <c r="N1903" t="s">
        <v>4618</v>
      </c>
      <c r="O1903">
        <v>124.67489999999999</v>
      </c>
      <c r="P1903" t="s">
        <v>12</v>
      </c>
    </row>
    <row r="1904" spans="1:16" hidden="1" x14ac:dyDescent="0.25">
      <c r="A1904" t="s">
        <v>17</v>
      </c>
      <c r="B1904" t="s">
        <v>118</v>
      </c>
      <c r="C1904" t="s">
        <v>516</v>
      </c>
      <c r="D1904" t="s">
        <v>124</v>
      </c>
      <c r="E1904" t="s">
        <v>125</v>
      </c>
      <c r="F1904" t="s">
        <v>202</v>
      </c>
      <c r="G1904">
        <v>143084</v>
      </c>
      <c r="H1904" s="9">
        <v>45</v>
      </c>
      <c r="I1904" s="1">
        <v>45517</v>
      </c>
      <c r="J1904">
        <v>8</v>
      </c>
      <c r="K1904">
        <v>2024</v>
      </c>
      <c r="L1904" t="s">
        <v>109</v>
      </c>
      <c r="M1904">
        <v>84</v>
      </c>
      <c r="N1904" t="s">
        <v>4618</v>
      </c>
      <c r="O1904">
        <v>130.90860000000001</v>
      </c>
      <c r="P1904" t="s">
        <v>12</v>
      </c>
    </row>
    <row r="1905" spans="1:16" hidden="1" x14ac:dyDescent="0.25">
      <c r="A1905" t="s">
        <v>17</v>
      </c>
      <c r="B1905" t="s">
        <v>118</v>
      </c>
      <c r="C1905" t="s">
        <v>517</v>
      </c>
      <c r="D1905" t="s">
        <v>126</v>
      </c>
      <c r="E1905" t="s">
        <v>127</v>
      </c>
      <c r="F1905" t="s">
        <v>202</v>
      </c>
      <c r="G1905">
        <v>143084</v>
      </c>
      <c r="H1905" s="9">
        <v>98</v>
      </c>
      <c r="I1905" s="1">
        <v>45517</v>
      </c>
      <c r="J1905">
        <v>8</v>
      </c>
      <c r="K1905">
        <v>2024</v>
      </c>
      <c r="L1905" t="s">
        <v>109</v>
      </c>
      <c r="M1905">
        <v>89.5</v>
      </c>
      <c r="N1905" t="s">
        <v>4618</v>
      </c>
      <c r="O1905">
        <v>139.47999999999999</v>
      </c>
      <c r="P1905" t="s">
        <v>12</v>
      </c>
    </row>
    <row r="1906" spans="1:16" hidden="1" x14ac:dyDescent="0.25">
      <c r="A1906" t="s">
        <v>17</v>
      </c>
      <c r="B1906" t="s">
        <v>202</v>
      </c>
      <c r="C1906" t="s">
        <v>624</v>
      </c>
      <c r="D1906" t="s">
        <v>234</v>
      </c>
      <c r="E1906" t="s">
        <v>235</v>
      </c>
      <c r="F1906" t="s">
        <v>202</v>
      </c>
      <c r="G1906">
        <v>143084</v>
      </c>
      <c r="H1906" s="9">
        <v>22</v>
      </c>
      <c r="I1906" s="1">
        <v>45517</v>
      </c>
      <c r="J1906">
        <v>8</v>
      </c>
      <c r="K1906">
        <v>2024</v>
      </c>
      <c r="L1906" t="s">
        <v>109</v>
      </c>
      <c r="M1906">
        <v>14.8</v>
      </c>
      <c r="N1906" t="s">
        <v>4618</v>
      </c>
      <c r="O1906">
        <v>23.064900000000002</v>
      </c>
      <c r="P1906" t="s">
        <v>12</v>
      </c>
    </row>
    <row r="1907" spans="1:16" hidden="1" x14ac:dyDescent="0.25">
      <c r="A1907" t="s">
        <v>17</v>
      </c>
      <c r="B1907" t="s">
        <v>26</v>
      </c>
      <c r="C1907" t="s">
        <v>498</v>
      </c>
      <c r="D1907" t="s">
        <v>139</v>
      </c>
      <c r="E1907" t="s">
        <v>140</v>
      </c>
      <c r="F1907" t="s">
        <v>202</v>
      </c>
      <c r="G1907">
        <v>143078</v>
      </c>
      <c r="H1907" s="9">
        <v>15</v>
      </c>
      <c r="I1907" s="1">
        <v>45458</v>
      </c>
      <c r="J1907">
        <v>6</v>
      </c>
      <c r="K1907">
        <v>2024</v>
      </c>
      <c r="L1907" t="s">
        <v>109</v>
      </c>
      <c r="M1907">
        <v>0.96</v>
      </c>
      <c r="N1907" t="s">
        <v>4616</v>
      </c>
      <c r="O1907">
        <v>1.4961</v>
      </c>
      <c r="P1907" t="s">
        <v>12</v>
      </c>
    </row>
    <row r="1908" spans="1:16" hidden="1" x14ac:dyDescent="0.25">
      <c r="A1908" t="s">
        <v>17</v>
      </c>
      <c r="B1908" t="s">
        <v>26</v>
      </c>
      <c r="C1908" t="s">
        <v>490</v>
      </c>
      <c r="D1908" t="s">
        <v>141</v>
      </c>
      <c r="E1908" t="s">
        <v>142</v>
      </c>
      <c r="F1908" t="s">
        <v>202</v>
      </c>
      <c r="G1908">
        <v>143078</v>
      </c>
      <c r="H1908" s="9">
        <v>18</v>
      </c>
      <c r="I1908" s="1">
        <v>45458</v>
      </c>
      <c r="J1908">
        <v>6</v>
      </c>
      <c r="K1908">
        <v>2024</v>
      </c>
      <c r="L1908" t="s">
        <v>109</v>
      </c>
      <c r="M1908">
        <v>1.96</v>
      </c>
      <c r="N1908" t="s">
        <v>4616</v>
      </c>
      <c r="O1908">
        <v>3.0545</v>
      </c>
      <c r="P1908" t="s">
        <v>12</v>
      </c>
    </row>
    <row r="1909" spans="1:16" hidden="1" x14ac:dyDescent="0.25">
      <c r="A1909" t="s">
        <v>17</v>
      </c>
      <c r="B1909" t="s">
        <v>26</v>
      </c>
      <c r="C1909" t="s">
        <v>555</v>
      </c>
      <c r="D1909" t="s">
        <v>143</v>
      </c>
      <c r="E1909" t="s">
        <v>144</v>
      </c>
      <c r="F1909" t="s">
        <v>202</v>
      </c>
      <c r="G1909">
        <v>143078</v>
      </c>
      <c r="H1909" s="9">
        <v>20</v>
      </c>
      <c r="I1909" s="1">
        <v>45458</v>
      </c>
      <c r="J1909">
        <v>6</v>
      </c>
      <c r="K1909">
        <v>2024</v>
      </c>
      <c r="L1909" t="s">
        <v>109</v>
      </c>
      <c r="M1909">
        <v>2.9</v>
      </c>
      <c r="N1909" t="s">
        <v>4616</v>
      </c>
      <c r="O1909">
        <v>4.5194999999999999</v>
      </c>
      <c r="P1909" t="s">
        <v>12</v>
      </c>
    </row>
    <row r="1910" spans="1:16" hidden="1" x14ac:dyDescent="0.25">
      <c r="A1910" t="s">
        <v>17</v>
      </c>
      <c r="B1910" t="s">
        <v>26</v>
      </c>
      <c r="C1910" t="s">
        <v>494</v>
      </c>
      <c r="D1910" t="s">
        <v>151</v>
      </c>
      <c r="E1910" t="s">
        <v>152</v>
      </c>
      <c r="F1910" t="s">
        <v>202</v>
      </c>
      <c r="G1910">
        <v>143078</v>
      </c>
      <c r="H1910" s="9">
        <v>30</v>
      </c>
      <c r="I1910" s="1">
        <v>45458</v>
      </c>
      <c r="J1910">
        <v>6</v>
      </c>
      <c r="K1910">
        <v>2024</v>
      </c>
      <c r="L1910" t="s">
        <v>109</v>
      </c>
      <c r="M1910">
        <v>1.6</v>
      </c>
      <c r="N1910" t="s">
        <v>4616</v>
      </c>
      <c r="O1910">
        <v>2.4935</v>
      </c>
      <c r="P1910" t="s">
        <v>12</v>
      </c>
    </row>
    <row r="1911" spans="1:16" hidden="1" x14ac:dyDescent="0.25">
      <c r="A1911" t="s">
        <v>17</v>
      </c>
      <c r="B1911" t="s">
        <v>26</v>
      </c>
      <c r="C1911" t="s">
        <v>495</v>
      </c>
      <c r="D1911" t="s">
        <v>153</v>
      </c>
      <c r="E1911" t="s">
        <v>154</v>
      </c>
      <c r="F1911" t="s">
        <v>202</v>
      </c>
      <c r="G1911">
        <v>143078</v>
      </c>
      <c r="H1911" s="9">
        <v>30</v>
      </c>
      <c r="I1911" s="1">
        <v>45458</v>
      </c>
      <c r="J1911">
        <v>6</v>
      </c>
      <c r="K1911">
        <v>2024</v>
      </c>
      <c r="L1911" t="s">
        <v>109</v>
      </c>
      <c r="M1911">
        <v>0.48</v>
      </c>
      <c r="N1911" t="s">
        <v>4616</v>
      </c>
      <c r="O1911">
        <v>0.748</v>
      </c>
      <c r="P1911" t="s">
        <v>12</v>
      </c>
    </row>
    <row r="1912" spans="1:16" hidden="1" x14ac:dyDescent="0.25">
      <c r="A1912" t="s">
        <v>17</v>
      </c>
      <c r="B1912" t="s">
        <v>26</v>
      </c>
      <c r="C1912" t="s">
        <v>489</v>
      </c>
      <c r="D1912" t="s">
        <v>157</v>
      </c>
      <c r="E1912" t="s">
        <v>158</v>
      </c>
      <c r="F1912" t="s">
        <v>202</v>
      </c>
      <c r="G1912">
        <v>143078</v>
      </c>
      <c r="H1912" s="9">
        <v>20</v>
      </c>
      <c r="I1912" s="1">
        <v>45458</v>
      </c>
      <c r="J1912">
        <v>6</v>
      </c>
      <c r="K1912">
        <v>2024</v>
      </c>
      <c r="L1912" t="s">
        <v>109</v>
      </c>
      <c r="M1912">
        <v>1.6</v>
      </c>
      <c r="N1912" t="s">
        <v>4616</v>
      </c>
      <c r="O1912">
        <v>2.4935</v>
      </c>
      <c r="P1912" t="s">
        <v>12</v>
      </c>
    </row>
    <row r="1913" spans="1:16" hidden="1" x14ac:dyDescent="0.25">
      <c r="A1913" t="s">
        <v>17</v>
      </c>
      <c r="B1913" t="s">
        <v>26</v>
      </c>
      <c r="C1913" t="s">
        <v>558</v>
      </c>
      <c r="D1913" t="s">
        <v>159</v>
      </c>
      <c r="E1913" t="s">
        <v>160</v>
      </c>
      <c r="F1913" t="s">
        <v>202</v>
      </c>
      <c r="G1913">
        <v>143078</v>
      </c>
      <c r="H1913" s="9">
        <v>12</v>
      </c>
      <c r="I1913" s="1">
        <v>45458</v>
      </c>
      <c r="J1913">
        <v>6</v>
      </c>
      <c r="K1913">
        <v>2024</v>
      </c>
      <c r="L1913" t="s">
        <v>109</v>
      </c>
      <c r="M1913">
        <v>0.48</v>
      </c>
      <c r="N1913" t="s">
        <v>4616</v>
      </c>
      <c r="O1913">
        <v>0.748</v>
      </c>
      <c r="P1913" t="s">
        <v>12</v>
      </c>
    </row>
    <row r="1914" spans="1:16" hidden="1" x14ac:dyDescent="0.25">
      <c r="A1914" t="s">
        <v>17</v>
      </c>
      <c r="B1914" t="s">
        <v>26</v>
      </c>
      <c r="C1914" t="s">
        <v>631</v>
      </c>
      <c r="D1914" t="s">
        <v>161</v>
      </c>
      <c r="E1914" t="s">
        <v>162</v>
      </c>
      <c r="F1914" t="s">
        <v>202</v>
      </c>
      <c r="G1914">
        <v>143078</v>
      </c>
      <c r="H1914" s="9">
        <v>20</v>
      </c>
      <c r="I1914" s="1">
        <v>45458</v>
      </c>
      <c r="J1914">
        <v>6</v>
      </c>
      <c r="K1914">
        <v>2024</v>
      </c>
      <c r="L1914" t="s">
        <v>109</v>
      </c>
      <c r="M1914">
        <v>0.48</v>
      </c>
      <c r="N1914" t="s">
        <v>4616</v>
      </c>
      <c r="O1914">
        <v>0.748</v>
      </c>
      <c r="P1914" t="s">
        <v>12</v>
      </c>
    </row>
    <row r="1915" spans="1:16" hidden="1" x14ac:dyDescent="0.25">
      <c r="A1915" t="s">
        <v>17</v>
      </c>
      <c r="B1915" t="s">
        <v>26</v>
      </c>
      <c r="C1915" t="s">
        <v>488</v>
      </c>
      <c r="D1915" t="s">
        <v>163</v>
      </c>
      <c r="E1915" t="s">
        <v>164</v>
      </c>
      <c r="F1915" t="s">
        <v>202</v>
      </c>
      <c r="G1915">
        <v>143078</v>
      </c>
      <c r="H1915" s="9">
        <v>30</v>
      </c>
      <c r="I1915" s="1">
        <v>45458</v>
      </c>
      <c r="J1915">
        <v>6</v>
      </c>
      <c r="K1915">
        <v>2024</v>
      </c>
      <c r="L1915" t="s">
        <v>109</v>
      </c>
      <c r="M1915">
        <v>0.4</v>
      </c>
      <c r="N1915" t="s">
        <v>4616</v>
      </c>
      <c r="O1915">
        <v>0.62339999999999995</v>
      </c>
      <c r="P1915" t="s">
        <v>12</v>
      </c>
    </row>
    <row r="1916" spans="1:16" hidden="1" x14ac:dyDescent="0.25">
      <c r="A1916" t="s">
        <v>17</v>
      </c>
      <c r="B1916" t="s">
        <v>26</v>
      </c>
      <c r="C1916" t="s">
        <v>557</v>
      </c>
      <c r="D1916" t="s">
        <v>165</v>
      </c>
      <c r="E1916" t="s">
        <v>166</v>
      </c>
      <c r="F1916" t="s">
        <v>202</v>
      </c>
      <c r="G1916">
        <v>143078</v>
      </c>
      <c r="H1916" s="9">
        <v>20</v>
      </c>
      <c r="I1916" s="1">
        <v>45458</v>
      </c>
      <c r="J1916">
        <v>6</v>
      </c>
      <c r="K1916">
        <v>2024</v>
      </c>
      <c r="L1916" t="s">
        <v>109</v>
      </c>
      <c r="M1916">
        <v>3.51</v>
      </c>
      <c r="N1916" t="s">
        <v>4616</v>
      </c>
      <c r="O1916">
        <v>5.4701000000000004</v>
      </c>
      <c r="P1916" t="s">
        <v>12</v>
      </c>
    </row>
    <row r="1917" spans="1:16" hidden="1" x14ac:dyDescent="0.25">
      <c r="A1917" t="s">
        <v>17</v>
      </c>
      <c r="B1917" t="s">
        <v>26</v>
      </c>
      <c r="C1917" t="s">
        <v>503</v>
      </c>
      <c r="D1917" t="s">
        <v>167</v>
      </c>
      <c r="E1917" t="s">
        <v>168</v>
      </c>
      <c r="F1917" t="s">
        <v>202</v>
      </c>
      <c r="G1917">
        <v>143078</v>
      </c>
      <c r="H1917" s="9">
        <v>20</v>
      </c>
      <c r="I1917" s="1">
        <v>45458</v>
      </c>
      <c r="J1917">
        <v>6</v>
      </c>
      <c r="K1917">
        <v>2024</v>
      </c>
      <c r="L1917" t="s">
        <v>109</v>
      </c>
      <c r="M1917">
        <v>5.76</v>
      </c>
      <c r="N1917" t="s">
        <v>4616</v>
      </c>
      <c r="O1917">
        <v>8.9765999999999995</v>
      </c>
      <c r="P1917" t="s">
        <v>12</v>
      </c>
    </row>
    <row r="1918" spans="1:16" hidden="1" x14ac:dyDescent="0.25">
      <c r="A1918" t="s">
        <v>17</v>
      </c>
      <c r="B1918" t="s">
        <v>26</v>
      </c>
      <c r="C1918" t="s">
        <v>497</v>
      </c>
      <c r="D1918" t="s">
        <v>169</v>
      </c>
      <c r="E1918" t="s">
        <v>170</v>
      </c>
      <c r="F1918" t="s">
        <v>202</v>
      </c>
      <c r="G1918">
        <v>143078</v>
      </c>
      <c r="H1918" s="9">
        <v>30</v>
      </c>
      <c r="I1918" s="1">
        <v>45458</v>
      </c>
      <c r="J1918">
        <v>6</v>
      </c>
      <c r="K1918">
        <v>2024</v>
      </c>
      <c r="L1918" t="s">
        <v>109</v>
      </c>
      <c r="M1918">
        <v>6.7</v>
      </c>
      <c r="N1918" t="s">
        <v>4616</v>
      </c>
      <c r="O1918">
        <v>10.4415</v>
      </c>
      <c r="P1918" t="s">
        <v>12</v>
      </c>
    </row>
    <row r="1919" spans="1:16" hidden="1" x14ac:dyDescent="0.25">
      <c r="A1919" t="s">
        <v>17</v>
      </c>
      <c r="B1919" t="s">
        <v>26</v>
      </c>
      <c r="C1919" t="s">
        <v>456</v>
      </c>
      <c r="D1919" t="s">
        <v>173</v>
      </c>
      <c r="E1919" t="s">
        <v>174</v>
      </c>
      <c r="F1919" t="s">
        <v>202</v>
      </c>
      <c r="G1919">
        <v>143078</v>
      </c>
      <c r="H1919" s="9">
        <v>10</v>
      </c>
      <c r="I1919" s="1">
        <v>45458</v>
      </c>
      <c r="J1919">
        <v>6</v>
      </c>
      <c r="K1919">
        <v>2024</v>
      </c>
      <c r="L1919" t="s">
        <v>109</v>
      </c>
      <c r="M1919">
        <v>0.48</v>
      </c>
      <c r="N1919" t="s">
        <v>4616</v>
      </c>
      <c r="O1919">
        <v>0.748</v>
      </c>
      <c r="P1919" t="s">
        <v>12</v>
      </c>
    </row>
    <row r="1920" spans="1:16" hidden="1" x14ac:dyDescent="0.25">
      <c r="A1920" t="s">
        <v>17</v>
      </c>
      <c r="B1920" t="s">
        <v>26</v>
      </c>
      <c r="C1920" t="s">
        <v>554</v>
      </c>
      <c r="D1920" t="s">
        <v>180</v>
      </c>
      <c r="E1920" t="s">
        <v>181</v>
      </c>
      <c r="F1920" t="s">
        <v>202</v>
      </c>
      <c r="G1920">
        <v>143078</v>
      </c>
      <c r="H1920" s="9">
        <v>35</v>
      </c>
      <c r="I1920" s="1">
        <v>45458</v>
      </c>
      <c r="J1920">
        <v>6</v>
      </c>
      <c r="K1920">
        <v>2024</v>
      </c>
      <c r="L1920" t="s">
        <v>109</v>
      </c>
      <c r="M1920">
        <v>0.2</v>
      </c>
      <c r="N1920" t="s">
        <v>4616</v>
      </c>
      <c r="O1920">
        <v>0.31169999999999998</v>
      </c>
      <c r="P1920" t="s">
        <v>12</v>
      </c>
    </row>
    <row r="1921" spans="1:16" hidden="1" x14ac:dyDescent="0.25">
      <c r="A1921" t="s">
        <v>17</v>
      </c>
      <c r="B1921" t="s">
        <v>26</v>
      </c>
      <c r="C1921" t="s">
        <v>630</v>
      </c>
      <c r="D1921" t="s">
        <v>182</v>
      </c>
      <c r="E1921" t="s">
        <v>183</v>
      </c>
      <c r="F1921" t="s">
        <v>202</v>
      </c>
      <c r="G1921">
        <v>143078</v>
      </c>
      <c r="H1921" s="9">
        <v>20</v>
      </c>
      <c r="I1921" s="1">
        <v>45458</v>
      </c>
      <c r="J1921">
        <v>6</v>
      </c>
      <c r="K1921">
        <v>2024</v>
      </c>
      <c r="L1921" t="s">
        <v>109</v>
      </c>
      <c r="M1921">
        <v>0.2</v>
      </c>
      <c r="N1921" t="s">
        <v>4616</v>
      </c>
      <c r="O1921">
        <v>0.31169999999999998</v>
      </c>
      <c r="P1921" t="s">
        <v>12</v>
      </c>
    </row>
    <row r="1922" spans="1:16" hidden="1" x14ac:dyDescent="0.25">
      <c r="A1922" t="s">
        <v>17</v>
      </c>
      <c r="B1922" t="s">
        <v>112</v>
      </c>
      <c r="C1922" t="s">
        <v>457</v>
      </c>
      <c r="D1922" t="s">
        <v>256</v>
      </c>
      <c r="E1922" t="s">
        <v>257</v>
      </c>
      <c r="F1922" t="s">
        <v>1638</v>
      </c>
      <c r="G1922">
        <v>143078</v>
      </c>
      <c r="H1922" s="9">
        <v>95</v>
      </c>
      <c r="I1922" s="1">
        <v>45458</v>
      </c>
      <c r="J1922">
        <v>6</v>
      </c>
      <c r="K1922">
        <v>2024</v>
      </c>
      <c r="L1922" t="s">
        <v>109</v>
      </c>
      <c r="M1922">
        <v>74.5</v>
      </c>
      <c r="N1922" t="s">
        <v>4616</v>
      </c>
      <c r="O1922">
        <v>116.1035</v>
      </c>
      <c r="P1922" t="s">
        <v>12</v>
      </c>
    </row>
    <row r="1923" spans="1:16" hidden="1" x14ac:dyDescent="0.25">
      <c r="A1923" t="s">
        <v>17</v>
      </c>
      <c r="B1923" t="s">
        <v>112</v>
      </c>
      <c r="C1923" t="s">
        <v>458</v>
      </c>
      <c r="D1923" t="s">
        <v>258</v>
      </c>
      <c r="E1923" t="s">
        <v>259</v>
      </c>
      <c r="F1923" t="s">
        <v>1638</v>
      </c>
      <c r="G1923">
        <v>143078</v>
      </c>
      <c r="H1923" s="9">
        <v>95</v>
      </c>
      <c r="I1923" s="1">
        <v>45458</v>
      </c>
      <c r="J1923">
        <v>6</v>
      </c>
      <c r="K1923">
        <v>2024</v>
      </c>
      <c r="L1923" t="s">
        <v>109</v>
      </c>
      <c r="M1923">
        <v>85.49</v>
      </c>
      <c r="N1923" t="s">
        <v>4616</v>
      </c>
      <c r="O1923">
        <v>133.23070000000001</v>
      </c>
      <c r="P1923" t="s">
        <v>12</v>
      </c>
    </row>
    <row r="1924" spans="1:16" hidden="1" x14ac:dyDescent="0.25">
      <c r="A1924" t="s">
        <v>17</v>
      </c>
      <c r="B1924" t="s">
        <v>112</v>
      </c>
      <c r="C1924" t="s">
        <v>462</v>
      </c>
      <c r="D1924" t="s">
        <v>272</v>
      </c>
      <c r="E1924" t="s">
        <v>273</v>
      </c>
      <c r="F1924" t="s">
        <v>1672</v>
      </c>
      <c r="G1924">
        <v>143078</v>
      </c>
      <c r="H1924" s="9">
        <v>60</v>
      </c>
      <c r="I1924" s="1">
        <v>45458</v>
      </c>
      <c r="J1924">
        <v>6</v>
      </c>
      <c r="K1924">
        <v>2024</v>
      </c>
      <c r="L1924" t="s">
        <v>109</v>
      </c>
      <c r="M1924">
        <v>100.14</v>
      </c>
      <c r="N1924" t="s">
        <v>4616</v>
      </c>
      <c r="O1924">
        <v>156.06180000000001</v>
      </c>
      <c r="P1924" t="s">
        <v>12</v>
      </c>
    </row>
    <row r="1925" spans="1:16" hidden="1" x14ac:dyDescent="0.25">
      <c r="A1925" t="s">
        <v>17</v>
      </c>
      <c r="B1925" t="s">
        <v>112</v>
      </c>
      <c r="C1925" t="s">
        <v>463</v>
      </c>
      <c r="D1925" t="s">
        <v>274</v>
      </c>
      <c r="E1925" t="s">
        <v>275</v>
      </c>
      <c r="F1925" t="s">
        <v>1672</v>
      </c>
      <c r="G1925">
        <v>143078</v>
      </c>
      <c r="H1925" s="9">
        <v>60</v>
      </c>
      <c r="I1925" s="1">
        <v>45458</v>
      </c>
      <c r="J1925">
        <v>6</v>
      </c>
      <c r="K1925">
        <v>2024</v>
      </c>
      <c r="L1925" t="s">
        <v>109</v>
      </c>
      <c r="M1925">
        <v>58.37</v>
      </c>
      <c r="N1925" t="s">
        <v>4616</v>
      </c>
      <c r="O1925">
        <v>90.965900000000005</v>
      </c>
      <c r="P1925" t="s">
        <v>12</v>
      </c>
    </row>
    <row r="1926" spans="1:16" hidden="1" x14ac:dyDescent="0.25">
      <c r="A1926" t="s">
        <v>17</v>
      </c>
      <c r="B1926" t="s">
        <v>112</v>
      </c>
      <c r="C1926" t="s">
        <v>464</v>
      </c>
      <c r="D1926" t="s">
        <v>276</v>
      </c>
      <c r="E1926" t="s">
        <v>277</v>
      </c>
      <c r="F1926" t="s">
        <v>1672</v>
      </c>
      <c r="G1926">
        <v>143078</v>
      </c>
      <c r="H1926" s="9">
        <v>60</v>
      </c>
      <c r="I1926" s="1">
        <v>45458</v>
      </c>
      <c r="J1926">
        <v>6</v>
      </c>
      <c r="K1926">
        <v>2024</v>
      </c>
      <c r="L1926" t="s">
        <v>109</v>
      </c>
      <c r="M1926">
        <v>81.17</v>
      </c>
      <c r="N1926" t="s">
        <v>4616</v>
      </c>
      <c r="O1926">
        <v>126.4982</v>
      </c>
      <c r="P1926" t="s">
        <v>12</v>
      </c>
    </row>
    <row r="1927" spans="1:16" hidden="1" x14ac:dyDescent="0.25">
      <c r="A1927" t="s">
        <v>17</v>
      </c>
      <c r="B1927" t="s">
        <v>202</v>
      </c>
      <c r="C1927" t="s">
        <v>505</v>
      </c>
      <c r="D1927" t="s">
        <v>268</v>
      </c>
      <c r="E1927" t="s">
        <v>269</v>
      </c>
      <c r="F1927" t="s">
        <v>202</v>
      </c>
      <c r="G1927">
        <v>143078</v>
      </c>
      <c r="H1927" s="9">
        <v>20</v>
      </c>
      <c r="I1927" s="1">
        <v>45458</v>
      </c>
      <c r="J1927">
        <v>6</v>
      </c>
      <c r="K1927">
        <v>2024</v>
      </c>
      <c r="L1927" t="s">
        <v>109</v>
      </c>
      <c r="M1927">
        <v>27.69</v>
      </c>
      <c r="N1927" t="s">
        <v>4616</v>
      </c>
      <c r="O1927">
        <v>43.153100000000002</v>
      </c>
      <c r="P1927" t="s">
        <v>12</v>
      </c>
    </row>
    <row r="1928" spans="1:16" hidden="1" x14ac:dyDescent="0.25">
      <c r="A1928" t="s">
        <v>17</v>
      </c>
      <c r="B1928" t="s">
        <v>202</v>
      </c>
      <c r="C1928" t="s">
        <v>496</v>
      </c>
      <c r="D1928" t="s">
        <v>304</v>
      </c>
      <c r="E1928" t="s">
        <v>305</v>
      </c>
      <c r="F1928" t="s">
        <v>202</v>
      </c>
      <c r="G1928">
        <v>143078</v>
      </c>
      <c r="H1928" s="9">
        <v>70</v>
      </c>
      <c r="I1928" s="1">
        <v>45458</v>
      </c>
      <c r="J1928">
        <v>6</v>
      </c>
      <c r="K1928">
        <v>2024</v>
      </c>
      <c r="L1928" t="s">
        <v>109</v>
      </c>
      <c r="M1928">
        <v>23.21</v>
      </c>
      <c r="N1928" t="s">
        <v>4616</v>
      </c>
      <c r="O1928">
        <v>36.171300000000002</v>
      </c>
      <c r="P1928" t="s">
        <v>12</v>
      </c>
    </row>
    <row r="1929" spans="1:16" hidden="1" x14ac:dyDescent="0.25">
      <c r="A1929" t="s">
        <v>17</v>
      </c>
      <c r="B1929" t="s">
        <v>26</v>
      </c>
      <c r="C1929" t="s">
        <v>502</v>
      </c>
      <c r="D1929" t="s">
        <v>314</v>
      </c>
      <c r="E1929" t="s">
        <v>315</v>
      </c>
      <c r="F1929" t="s">
        <v>202</v>
      </c>
      <c r="G1929">
        <v>143078</v>
      </c>
      <c r="H1929" s="9">
        <v>25</v>
      </c>
      <c r="I1929" s="1">
        <v>45458</v>
      </c>
      <c r="J1929">
        <v>6</v>
      </c>
      <c r="K1929">
        <v>2024</v>
      </c>
      <c r="L1929" t="s">
        <v>109</v>
      </c>
      <c r="M1929">
        <v>1.56</v>
      </c>
      <c r="N1929" t="s">
        <v>4616</v>
      </c>
      <c r="O1929">
        <v>2.4312</v>
      </c>
      <c r="P1929" t="s">
        <v>12</v>
      </c>
    </row>
    <row r="1930" spans="1:16" hidden="1" x14ac:dyDescent="0.25">
      <c r="A1930" t="s">
        <v>17</v>
      </c>
      <c r="B1930" t="s">
        <v>26</v>
      </c>
      <c r="C1930" t="s">
        <v>499</v>
      </c>
      <c r="D1930" t="s">
        <v>322</v>
      </c>
      <c r="E1930" t="s">
        <v>323</v>
      </c>
      <c r="F1930" t="s">
        <v>202</v>
      </c>
      <c r="G1930">
        <v>143078</v>
      </c>
      <c r="H1930" s="9">
        <v>40</v>
      </c>
      <c r="I1930" s="1">
        <v>45458</v>
      </c>
      <c r="J1930">
        <v>6</v>
      </c>
      <c r="K1930">
        <v>2024</v>
      </c>
      <c r="L1930" t="s">
        <v>109</v>
      </c>
      <c r="M1930">
        <v>4.66</v>
      </c>
      <c r="N1930" t="s">
        <v>4616</v>
      </c>
      <c r="O1930">
        <v>7.2622999999999998</v>
      </c>
      <c r="P1930" t="s">
        <v>12</v>
      </c>
    </row>
    <row r="1931" spans="1:16" hidden="1" x14ac:dyDescent="0.25">
      <c r="A1931" t="s">
        <v>17</v>
      </c>
      <c r="B1931" t="s">
        <v>202</v>
      </c>
      <c r="C1931" t="s">
        <v>465</v>
      </c>
      <c r="D1931" t="s">
        <v>324</v>
      </c>
      <c r="E1931" t="s">
        <v>325</v>
      </c>
      <c r="F1931" t="s">
        <v>202</v>
      </c>
      <c r="G1931">
        <v>143078</v>
      </c>
      <c r="H1931" s="9">
        <v>100</v>
      </c>
      <c r="I1931" s="1">
        <v>45458</v>
      </c>
      <c r="J1931">
        <v>6</v>
      </c>
      <c r="K1931">
        <v>2024</v>
      </c>
      <c r="L1931" t="s">
        <v>109</v>
      </c>
      <c r="M1931">
        <v>18.2</v>
      </c>
      <c r="N1931" t="s">
        <v>4616</v>
      </c>
      <c r="O1931">
        <v>28.363499999999998</v>
      </c>
      <c r="P1931" t="s">
        <v>12</v>
      </c>
    </row>
    <row r="1932" spans="1:16" hidden="1" x14ac:dyDescent="0.25">
      <c r="A1932" t="s">
        <v>17</v>
      </c>
      <c r="B1932" t="s">
        <v>112</v>
      </c>
      <c r="C1932" t="s">
        <v>479</v>
      </c>
      <c r="D1932" t="s">
        <v>326</v>
      </c>
      <c r="E1932" t="s">
        <v>327</v>
      </c>
      <c r="F1932" t="s">
        <v>1638</v>
      </c>
      <c r="G1932">
        <v>143078</v>
      </c>
      <c r="H1932" s="9">
        <v>50</v>
      </c>
      <c r="I1932" s="1">
        <v>45458</v>
      </c>
      <c r="J1932">
        <v>6</v>
      </c>
      <c r="K1932">
        <v>2024</v>
      </c>
      <c r="L1932" t="s">
        <v>109</v>
      </c>
      <c r="M1932">
        <v>74.73</v>
      </c>
      <c r="N1932" t="s">
        <v>4616</v>
      </c>
      <c r="O1932">
        <v>116.4619</v>
      </c>
      <c r="P1932" t="s">
        <v>12</v>
      </c>
    </row>
    <row r="1933" spans="1:16" hidden="1" x14ac:dyDescent="0.25">
      <c r="A1933" t="s">
        <v>17</v>
      </c>
      <c r="B1933" t="s">
        <v>112</v>
      </c>
      <c r="C1933" t="s">
        <v>480</v>
      </c>
      <c r="D1933" t="s">
        <v>328</v>
      </c>
      <c r="E1933" t="s">
        <v>329</v>
      </c>
      <c r="F1933" t="s">
        <v>1638</v>
      </c>
      <c r="G1933">
        <v>143078</v>
      </c>
      <c r="H1933" s="9">
        <v>50</v>
      </c>
      <c r="I1933" s="1">
        <v>45458</v>
      </c>
      <c r="J1933">
        <v>6</v>
      </c>
      <c r="K1933">
        <v>2024</v>
      </c>
      <c r="L1933" t="s">
        <v>109</v>
      </c>
      <c r="M1933">
        <v>53.89</v>
      </c>
      <c r="N1933" t="s">
        <v>4616</v>
      </c>
      <c r="O1933">
        <v>83.984099999999998</v>
      </c>
      <c r="P1933" t="s">
        <v>12</v>
      </c>
    </row>
    <row r="1934" spans="1:16" hidden="1" x14ac:dyDescent="0.25">
      <c r="A1934" t="s">
        <v>17</v>
      </c>
      <c r="B1934" t="s">
        <v>202</v>
      </c>
      <c r="C1934" t="s">
        <v>466</v>
      </c>
      <c r="D1934" t="s">
        <v>330</v>
      </c>
      <c r="E1934" t="s">
        <v>331</v>
      </c>
      <c r="F1934" t="s">
        <v>202</v>
      </c>
      <c r="G1934">
        <v>143078</v>
      </c>
      <c r="H1934" s="9">
        <v>50</v>
      </c>
      <c r="I1934" s="1">
        <v>45458</v>
      </c>
      <c r="J1934">
        <v>6</v>
      </c>
      <c r="K1934">
        <v>2024</v>
      </c>
      <c r="L1934" t="s">
        <v>109</v>
      </c>
      <c r="M1934">
        <v>10.78</v>
      </c>
      <c r="N1934" t="s">
        <v>4616</v>
      </c>
      <c r="O1934">
        <v>16.799900000000001</v>
      </c>
      <c r="P1934" t="s">
        <v>12</v>
      </c>
    </row>
    <row r="1935" spans="1:16" hidden="1" x14ac:dyDescent="0.25">
      <c r="A1935" t="s">
        <v>17</v>
      </c>
      <c r="B1935" t="s">
        <v>202</v>
      </c>
      <c r="C1935" t="s">
        <v>484</v>
      </c>
      <c r="D1935" t="s">
        <v>346</v>
      </c>
      <c r="E1935" t="s">
        <v>347</v>
      </c>
      <c r="F1935" t="s">
        <v>202</v>
      </c>
      <c r="G1935">
        <v>143078</v>
      </c>
      <c r="H1935" s="9">
        <v>130</v>
      </c>
      <c r="I1935" s="1">
        <v>45458</v>
      </c>
      <c r="J1935">
        <v>6</v>
      </c>
      <c r="K1935">
        <v>2024</v>
      </c>
      <c r="L1935" t="s">
        <v>109</v>
      </c>
      <c r="M1935">
        <v>30.83</v>
      </c>
      <c r="N1935" t="s">
        <v>4616</v>
      </c>
      <c r="O1935">
        <v>48.046599999999998</v>
      </c>
      <c r="P1935" t="s">
        <v>12</v>
      </c>
    </row>
    <row r="1936" spans="1:16" hidden="1" x14ac:dyDescent="0.25">
      <c r="A1936" t="s">
        <v>17</v>
      </c>
      <c r="B1936" t="s">
        <v>202</v>
      </c>
      <c r="C1936" t="s">
        <v>632</v>
      </c>
      <c r="D1936" t="s">
        <v>348</v>
      </c>
      <c r="E1936" t="s">
        <v>349</v>
      </c>
      <c r="F1936" t="s">
        <v>202</v>
      </c>
      <c r="G1936">
        <v>143078</v>
      </c>
      <c r="H1936" s="9">
        <v>20</v>
      </c>
      <c r="I1936" s="1">
        <v>45458</v>
      </c>
      <c r="J1936">
        <v>6</v>
      </c>
      <c r="K1936">
        <v>2024</v>
      </c>
      <c r="L1936" t="s">
        <v>109</v>
      </c>
      <c r="M1936">
        <v>2.08</v>
      </c>
      <c r="N1936" t="s">
        <v>4616</v>
      </c>
      <c r="O1936">
        <v>3.2414999999999998</v>
      </c>
      <c r="P1936" t="s">
        <v>12</v>
      </c>
    </row>
    <row r="1937" spans="1:16" hidden="1" x14ac:dyDescent="0.25">
      <c r="A1937" t="s">
        <v>17</v>
      </c>
      <c r="B1937" t="s">
        <v>202</v>
      </c>
      <c r="C1937" t="s">
        <v>492</v>
      </c>
      <c r="D1937" t="s">
        <v>350</v>
      </c>
      <c r="E1937" t="s">
        <v>351</v>
      </c>
      <c r="F1937" t="s">
        <v>202</v>
      </c>
      <c r="G1937">
        <v>143078</v>
      </c>
      <c r="H1937" s="9">
        <v>100</v>
      </c>
      <c r="I1937" s="1">
        <v>45458</v>
      </c>
      <c r="J1937">
        <v>6</v>
      </c>
      <c r="K1937">
        <v>2024</v>
      </c>
      <c r="L1937" t="s">
        <v>109</v>
      </c>
      <c r="M1937">
        <v>0.73</v>
      </c>
      <c r="N1937" t="s">
        <v>4616</v>
      </c>
      <c r="O1937">
        <v>1.1376999999999999</v>
      </c>
      <c r="P1937" t="s">
        <v>12</v>
      </c>
    </row>
    <row r="1938" spans="1:16" hidden="1" x14ac:dyDescent="0.25">
      <c r="A1938" t="s">
        <v>17</v>
      </c>
      <c r="B1938" t="s">
        <v>202</v>
      </c>
      <c r="C1938" t="s">
        <v>622</v>
      </c>
      <c r="D1938" t="s">
        <v>352</v>
      </c>
      <c r="E1938" t="s">
        <v>353</v>
      </c>
      <c r="F1938" t="s">
        <v>202</v>
      </c>
      <c r="G1938">
        <v>143078</v>
      </c>
      <c r="H1938" s="9">
        <v>50</v>
      </c>
      <c r="I1938" s="1">
        <v>45458</v>
      </c>
      <c r="J1938">
        <v>6</v>
      </c>
      <c r="K1938">
        <v>2024</v>
      </c>
      <c r="L1938" t="s">
        <v>109</v>
      </c>
      <c r="M1938">
        <v>0.73</v>
      </c>
      <c r="N1938" t="s">
        <v>4616</v>
      </c>
      <c r="O1938">
        <v>1.1376999999999999</v>
      </c>
      <c r="P1938" t="s">
        <v>12</v>
      </c>
    </row>
    <row r="1939" spans="1:16" hidden="1" x14ac:dyDescent="0.25">
      <c r="A1939" t="s">
        <v>17</v>
      </c>
      <c r="B1939" t="s">
        <v>202</v>
      </c>
      <c r="C1939" t="s">
        <v>504</v>
      </c>
      <c r="D1939" t="s">
        <v>354</v>
      </c>
      <c r="E1939" t="s">
        <v>355</v>
      </c>
      <c r="F1939" t="s">
        <v>202</v>
      </c>
      <c r="G1939">
        <v>143078</v>
      </c>
      <c r="H1939" s="9">
        <v>50</v>
      </c>
      <c r="I1939" s="1">
        <v>45458</v>
      </c>
      <c r="J1939">
        <v>6</v>
      </c>
      <c r="K1939">
        <v>2024</v>
      </c>
      <c r="L1939" t="s">
        <v>109</v>
      </c>
      <c r="M1939">
        <v>0.73</v>
      </c>
      <c r="N1939" t="s">
        <v>4616</v>
      </c>
      <c r="O1939">
        <v>1.1376999999999999</v>
      </c>
      <c r="P1939" t="s">
        <v>12</v>
      </c>
    </row>
    <row r="1940" spans="1:16" hidden="1" x14ac:dyDescent="0.25">
      <c r="A1940" t="s">
        <v>17</v>
      </c>
      <c r="B1940" t="s">
        <v>199</v>
      </c>
      <c r="C1940" t="s">
        <v>482</v>
      </c>
      <c r="D1940" t="s">
        <v>359</v>
      </c>
      <c r="E1940" t="s">
        <v>360</v>
      </c>
      <c r="F1940" t="s">
        <v>202</v>
      </c>
      <c r="G1940">
        <v>143078</v>
      </c>
      <c r="H1940" s="9">
        <v>75</v>
      </c>
      <c r="I1940" s="1">
        <v>45458</v>
      </c>
      <c r="J1940">
        <v>6</v>
      </c>
      <c r="K1940">
        <v>2024</v>
      </c>
      <c r="L1940" t="s">
        <v>109</v>
      </c>
      <c r="M1940">
        <v>39.32</v>
      </c>
      <c r="N1940" t="s">
        <v>4616</v>
      </c>
      <c r="O1940">
        <v>61.277700000000003</v>
      </c>
      <c r="P1940" t="s">
        <v>12</v>
      </c>
    </row>
    <row r="1941" spans="1:16" hidden="1" x14ac:dyDescent="0.25">
      <c r="A1941" t="s">
        <v>17</v>
      </c>
      <c r="B1941" t="s">
        <v>199</v>
      </c>
      <c r="C1941" t="s">
        <v>483</v>
      </c>
      <c r="D1941" t="s">
        <v>370</v>
      </c>
      <c r="E1941" t="s">
        <v>371</v>
      </c>
      <c r="F1941" t="s">
        <v>202</v>
      </c>
      <c r="G1941">
        <v>143078</v>
      </c>
      <c r="H1941" s="9">
        <v>36</v>
      </c>
      <c r="I1941" s="1">
        <v>45458</v>
      </c>
      <c r="J1941">
        <v>6</v>
      </c>
      <c r="K1941">
        <v>2024</v>
      </c>
      <c r="L1941" t="s">
        <v>109</v>
      </c>
      <c r="M1941">
        <v>20.98</v>
      </c>
      <c r="N1941" t="s">
        <v>4616</v>
      </c>
      <c r="O1941">
        <v>32.695999999999998</v>
      </c>
      <c r="P1941" t="s">
        <v>12</v>
      </c>
    </row>
    <row r="1942" spans="1:16" hidden="1" x14ac:dyDescent="0.25">
      <c r="A1942" t="s">
        <v>17</v>
      </c>
      <c r="B1942" t="s">
        <v>103</v>
      </c>
      <c r="C1942" t="s">
        <v>500</v>
      </c>
      <c r="D1942" t="s">
        <v>372</v>
      </c>
      <c r="E1942" t="s">
        <v>373</v>
      </c>
      <c r="F1942" t="s">
        <v>202</v>
      </c>
      <c r="G1942">
        <v>143078</v>
      </c>
      <c r="H1942" s="9">
        <v>100</v>
      </c>
      <c r="I1942" s="1">
        <v>45458</v>
      </c>
      <c r="J1942">
        <v>6</v>
      </c>
      <c r="K1942">
        <v>2024</v>
      </c>
      <c r="L1942" t="s">
        <v>109</v>
      </c>
      <c r="M1942">
        <v>51.18</v>
      </c>
      <c r="N1942" t="s">
        <v>4616</v>
      </c>
      <c r="O1942">
        <v>79.7607</v>
      </c>
      <c r="P1942" t="s">
        <v>12</v>
      </c>
    </row>
    <row r="1943" spans="1:16" hidden="1" x14ac:dyDescent="0.25">
      <c r="A1943" t="s">
        <v>17</v>
      </c>
      <c r="B1943" t="s">
        <v>103</v>
      </c>
      <c r="C1943" t="s">
        <v>481</v>
      </c>
      <c r="D1943" t="s">
        <v>374</v>
      </c>
      <c r="E1943" t="s">
        <v>375</v>
      </c>
      <c r="F1943" t="s">
        <v>1603</v>
      </c>
      <c r="G1943">
        <v>143078</v>
      </c>
      <c r="H1943" s="9">
        <v>160</v>
      </c>
      <c r="I1943" s="1">
        <v>45458</v>
      </c>
      <c r="J1943">
        <v>6</v>
      </c>
      <c r="K1943">
        <v>2024</v>
      </c>
      <c r="L1943" t="s">
        <v>109</v>
      </c>
      <c r="M1943">
        <v>46.55</v>
      </c>
      <c r="N1943" t="s">
        <v>4616</v>
      </c>
      <c r="O1943">
        <v>72.545199999999994</v>
      </c>
      <c r="P1943" t="s">
        <v>12</v>
      </c>
    </row>
    <row r="1944" spans="1:16" hidden="1" x14ac:dyDescent="0.25">
      <c r="A1944" t="s">
        <v>17</v>
      </c>
      <c r="B1944" t="s">
        <v>103</v>
      </c>
      <c r="C1944" t="s">
        <v>452</v>
      </c>
      <c r="D1944" t="s">
        <v>376</v>
      </c>
      <c r="E1944" t="s">
        <v>377</v>
      </c>
      <c r="F1944" t="s">
        <v>202</v>
      </c>
      <c r="G1944">
        <v>143078</v>
      </c>
      <c r="H1944" s="9">
        <v>25</v>
      </c>
      <c r="I1944" s="1">
        <v>45458</v>
      </c>
      <c r="J1944">
        <v>6</v>
      </c>
      <c r="K1944">
        <v>2024</v>
      </c>
      <c r="L1944" t="s">
        <v>109</v>
      </c>
      <c r="M1944">
        <v>34.36</v>
      </c>
      <c r="N1944" t="s">
        <v>4616</v>
      </c>
      <c r="O1944">
        <v>53.547899999999998</v>
      </c>
      <c r="P1944" t="s">
        <v>12</v>
      </c>
    </row>
    <row r="1945" spans="1:16" hidden="1" x14ac:dyDescent="0.25">
      <c r="A1945" t="s">
        <v>17</v>
      </c>
      <c r="B1945" t="s">
        <v>103</v>
      </c>
      <c r="C1945" t="s">
        <v>459</v>
      </c>
      <c r="D1945" t="s">
        <v>378</v>
      </c>
      <c r="E1945" t="s">
        <v>379</v>
      </c>
      <c r="F1945" t="s">
        <v>1603</v>
      </c>
      <c r="G1945">
        <v>143078</v>
      </c>
      <c r="H1945" s="9">
        <v>100</v>
      </c>
      <c r="I1945" s="1">
        <v>45458</v>
      </c>
      <c r="J1945">
        <v>6</v>
      </c>
      <c r="K1945">
        <v>2024</v>
      </c>
      <c r="L1945" t="s">
        <v>109</v>
      </c>
      <c r="M1945">
        <v>25.78</v>
      </c>
      <c r="N1945" t="s">
        <v>4616</v>
      </c>
      <c r="O1945">
        <v>40.176499999999997</v>
      </c>
      <c r="P1945" t="s">
        <v>12</v>
      </c>
    </row>
    <row r="1946" spans="1:16" hidden="1" x14ac:dyDescent="0.25">
      <c r="A1946" t="s">
        <v>17</v>
      </c>
      <c r="B1946" t="s">
        <v>199</v>
      </c>
      <c r="C1946" t="s">
        <v>467</v>
      </c>
      <c r="D1946" t="s">
        <v>380</v>
      </c>
      <c r="E1946" t="s">
        <v>381</v>
      </c>
      <c r="F1946" t="s">
        <v>202</v>
      </c>
      <c r="G1946">
        <v>143078</v>
      </c>
      <c r="H1946" s="9">
        <v>52</v>
      </c>
      <c r="I1946" s="1">
        <v>45458</v>
      </c>
      <c r="J1946">
        <v>6</v>
      </c>
      <c r="K1946">
        <v>2024</v>
      </c>
      <c r="L1946" t="s">
        <v>109</v>
      </c>
      <c r="M1946">
        <v>14.16</v>
      </c>
      <c r="N1946" t="s">
        <v>4616</v>
      </c>
      <c r="O1946">
        <v>22.067499999999999</v>
      </c>
      <c r="P1946" t="s">
        <v>12</v>
      </c>
    </row>
    <row r="1947" spans="1:16" hidden="1" x14ac:dyDescent="0.25">
      <c r="A1947" t="s">
        <v>17</v>
      </c>
      <c r="B1947" t="s">
        <v>202</v>
      </c>
      <c r="C1947" t="s">
        <v>487</v>
      </c>
      <c r="D1947" t="s">
        <v>382</v>
      </c>
      <c r="E1947" t="s">
        <v>383</v>
      </c>
      <c r="F1947" t="s">
        <v>202</v>
      </c>
      <c r="G1947">
        <v>143078</v>
      </c>
      <c r="H1947" s="9">
        <v>20</v>
      </c>
      <c r="I1947" s="1">
        <v>45458</v>
      </c>
      <c r="J1947">
        <v>6</v>
      </c>
      <c r="K1947">
        <v>2024</v>
      </c>
      <c r="L1947" t="s">
        <v>109</v>
      </c>
      <c r="M1947">
        <v>36.950000000000003</v>
      </c>
      <c r="N1947" t="s">
        <v>4616</v>
      </c>
      <c r="O1947">
        <v>57.584200000000003</v>
      </c>
      <c r="P1947" t="s">
        <v>12</v>
      </c>
    </row>
    <row r="1948" spans="1:16" hidden="1" x14ac:dyDescent="0.25">
      <c r="A1948" t="s">
        <v>17</v>
      </c>
      <c r="B1948" t="s">
        <v>202</v>
      </c>
      <c r="C1948" t="s">
        <v>501</v>
      </c>
      <c r="D1948" t="s">
        <v>384</v>
      </c>
      <c r="E1948" t="s">
        <v>385</v>
      </c>
      <c r="F1948" t="s">
        <v>202</v>
      </c>
      <c r="G1948">
        <v>143078</v>
      </c>
      <c r="H1948" s="9">
        <v>15</v>
      </c>
      <c r="I1948" s="1">
        <v>45458</v>
      </c>
      <c r="J1948">
        <v>6</v>
      </c>
      <c r="K1948">
        <v>2024</v>
      </c>
      <c r="L1948" t="s">
        <v>109</v>
      </c>
      <c r="M1948">
        <v>6.45</v>
      </c>
      <c r="N1948" t="s">
        <v>4616</v>
      </c>
      <c r="O1948">
        <v>10.0519</v>
      </c>
      <c r="P1948" t="s">
        <v>12</v>
      </c>
    </row>
    <row r="1949" spans="1:16" hidden="1" x14ac:dyDescent="0.25">
      <c r="A1949" t="s">
        <v>39</v>
      </c>
      <c r="B1949" t="s">
        <v>38</v>
      </c>
      <c r="C1949" t="s">
        <v>478</v>
      </c>
      <c r="D1949" t="s">
        <v>35</v>
      </c>
      <c r="E1949" t="s">
        <v>36</v>
      </c>
      <c r="F1949" t="s">
        <v>202</v>
      </c>
      <c r="G1949">
        <v>143069</v>
      </c>
      <c r="H1949" s="9">
        <v>1</v>
      </c>
      <c r="I1949" s="1">
        <v>45387</v>
      </c>
      <c r="J1949">
        <v>4</v>
      </c>
      <c r="K1949">
        <v>2024</v>
      </c>
      <c r="L1949" t="s">
        <v>37</v>
      </c>
      <c r="M1949">
        <v>28.25</v>
      </c>
      <c r="N1949" t="s">
        <v>4615</v>
      </c>
      <c r="O1949">
        <v>44.025799999999997</v>
      </c>
      <c r="P1949" t="s">
        <v>12</v>
      </c>
    </row>
    <row r="1950" spans="1:16" hidden="1" x14ac:dyDescent="0.25">
      <c r="A1950" t="s">
        <v>39</v>
      </c>
      <c r="B1950" t="s">
        <v>16</v>
      </c>
      <c r="C1950" t="s">
        <v>3311</v>
      </c>
      <c r="D1950" t="s">
        <v>990</v>
      </c>
      <c r="E1950" t="s">
        <v>991</v>
      </c>
      <c r="F1950" t="s">
        <v>202</v>
      </c>
      <c r="G1950">
        <v>143051</v>
      </c>
      <c r="H1950" s="9">
        <v>1</v>
      </c>
      <c r="I1950" s="1">
        <v>45386</v>
      </c>
      <c r="J1950">
        <v>4</v>
      </c>
      <c r="K1950">
        <v>2024</v>
      </c>
      <c r="L1950" t="s">
        <v>37</v>
      </c>
      <c r="M1950">
        <v>33.5</v>
      </c>
      <c r="N1950" t="s">
        <v>4615</v>
      </c>
      <c r="O1950">
        <v>52.207599999999999</v>
      </c>
      <c r="P1950" t="s">
        <v>12</v>
      </c>
    </row>
    <row r="1951" spans="1:16" hidden="1" x14ac:dyDescent="0.25">
      <c r="A1951" t="s">
        <v>39</v>
      </c>
      <c r="B1951" t="s">
        <v>38</v>
      </c>
      <c r="C1951" t="s">
        <v>2944</v>
      </c>
      <c r="D1951" t="s">
        <v>949</v>
      </c>
      <c r="E1951" t="s">
        <v>950</v>
      </c>
      <c r="F1951" t="s">
        <v>202</v>
      </c>
      <c r="G1951">
        <v>143050</v>
      </c>
      <c r="H1951" s="9">
        <v>1</v>
      </c>
      <c r="I1951" s="1">
        <v>45386</v>
      </c>
      <c r="J1951">
        <v>4</v>
      </c>
      <c r="K1951">
        <v>2024</v>
      </c>
      <c r="L1951" t="s">
        <v>37</v>
      </c>
      <c r="M1951">
        <v>28.25</v>
      </c>
      <c r="N1951" t="s">
        <v>4615</v>
      </c>
      <c r="O1951">
        <v>44.025799999999997</v>
      </c>
      <c r="P1951" t="s">
        <v>12</v>
      </c>
    </row>
    <row r="1952" spans="1:16" hidden="1" x14ac:dyDescent="0.25">
      <c r="A1952" t="s">
        <v>39</v>
      </c>
      <c r="B1952" t="s">
        <v>38</v>
      </c>
      <c r="C1952" t="s">
        <v>478</v>
      </c>
      <c r="D1952" t="s">
        <v>35</v>
      </c>
      <c r="E1952" t="s">
        <v>36</v>
      </c>
      <c r="F1952" t="s">
        <v>202</v>
      </c>
      <c r="G1952">
        <v>143047</v>
      </c>
      <c r="H1952" s="9">
        <v>1</v>
      </c>
      <c r="I1952" s="1">
        <v>45386</v>
      </c>
      <c r="J1952">
        <v>4</v>
      </c>
      <c r="K1952">
        <v>2024</v>
      </c>
      <c r="L1952" t="s">
        <v>37</v>
      </c>
      <c r="M1952">
        <v>28.25</v>
      </c>
      <c r="N1952" t="s">
        <v>4615</v>
      </c>
      <c r="O1952">
        <v>44.025799999999997</v>
      </c>
      <c r="P1952" t="s">
        <v>12</v>
      </c>
    </row>
    <row r="1953" spans="1:16" hidden="1" x14ac:dyDescent="0.25">
      <c r="A1953" t="s">
        <v>39</v>
      </c>
      <c r="B1953" t="s">
        <v>16</v>
      </c>
      <c r="C1953" t="s">
        <v>623</v>
      </c>
      <c r="D1953" t="s">
        <v>95</v>
      </c>
      <c r="E1953" t="s">
        <v>96</v>
      </c>
      <c r="F1953" t="s">
        <v>202</v>
      </c>
      <c r="G1953">
        <v>143044</v>
      </c>
      <c r="H1953" s="9">
        <v>1</v>
      </c>
      <c r="I1953" s="1">
        <v>45386</v>
      </c>
      <c r="J1953">
        <v>4</v>
      </c>
      <c r="K1953">
        <v>2024</v>
      </c>
      <c r="L1953" t="s">
        <v>37</v>
      </c>
      <c r="M1953">
        <v>33.5</v>
      </c>
      <c r="N1953" t="s">
        <v>4615</v>
      </c>
      <c r="O1953">
        <v>52.207599999999999</v>
      </c>
      <c r="P1953" t="s">
        <v>12</v>
      </c>
    </row>
    <row r="1954" spans="1:16" hidden="1" x14ac:dyDescent="0.25">
      <c r="A1954" t="s">
        <v>39</v>
      </c>
      <c r="B1954" t="s">
        <v>38</v>
      </c>
      <c r="C1954" t="s">
        <v>506</v>
      </c>
      <c r="D1954" t="s">
        <v>52</v>
      </c>
      <c r="E1954" t="s">
        <v>53</v>
      </c>
      <c r="F1954" t="s">
        <v>202</v>
      </c>
      <c r="G1954">
        <v>143043</v>
      </c>
      <c r="H1954" s="9">
        <v>1</v>
      </c>
      <c r="I1954" s="1">
        <v>45386</v>
      </c>
      <c r="J1954">
        <v>4</v>
      </c>
      <c r="K1954">
        <v>2024</v>
      </c>
      <c r="L1954" t="s">
        <v>37</v>
      </c>
      <c r="M1954">
        <v>28.25</v>
      </c>
      <c r="N1954" t="s">
        <v>4615</v>
      </c>
      <c r="O1954">
        <v>44.025799999999997</v>
      </c>
      <c r="P1954" t="s">
        <v>12</v>
      </c>
    </row>
    <row r="1955" spans="1:16" hidden="1" x14ac:dyDescent="0.25">
      <c r="A1955" t="s">
        <v>39</v>
      </c>
      <c r="B1955" t="s">
        <v>38</v>
      </c>
      <c r="C1955" t="s">
        <v>2968</v>
      </c>
      <c r="D1955" t="s">
        <v>877</v>
      </c>
      <c r="E1955" t="s">
        <v>878</v>
      </c>
      <c r="F1955" t="s">
        <v>202</v>
      </c>
      <c r="G1955">
        <v>143042</v>
      </c>
      <c r="H1955" s="9">
        <v>1</v>
      </c>
      <c r="I1955" s="1">
        <v>45386</v>
      </c>
      <c r="J1955">
        <v>4</v>
      </c>
      <c r="K1955">
        <v>2024</v>
      </c>
      <c r="L1955" t="s">
        <v>37</v>
      </c>
      <c r="M1955">
        <v>28.25</v>
      </c>
      <c r="N1955" t="s">
        <v>4615</v>
      </c>
      <c r="O1955">
        <v>44.025799999999997</v>
      </c>
      <c r="P1955" t="s">
        <v>12</v>
      </c>
    </row>
    <row r="1956" spans="1:16" hidden="1" x14ac:dyDescent="0.25">
      <c r="A1956" t="s">
        <v>39</v>
      </c>
      <c r="B1956" t="s">
        <v>38</v>
      </c>
      <c r="C1956" t="s">
        <v>433</v>
      </c>
      <c r="D1956" t="s">
        <v>79</v>
      </c>
      <c r="E1956" t="s">
        <v>80</v>
      </c>
      <c r="F1956" t="s">
        <v>202</v>
      </c>
      <c r="G1956">
        <v>143041</v>
      </c>
      <c r="H1956" s="9">
        <v>1</v>
      </c>
      <c r="I1956" s="1">
        <v>45386</v>
      </c>
      <c r="J1956">
        <v>4</v>
      </c>
      <c r="K1956">
        <v>2024</v>
      </c>
      <c r="L1956" t="s">
        <v>37</v>
      </c>
      <c r="M1956">
        <v>28.25</v>
      </c>
      <c r="N1956" t="s">
        <v>4615</v>
      </c>
      <c r="O1956">
        <v>44.025799999999997</v>
      </c>
      <c r="P1956" t="s">
        <v>12</v>
      </c>
    </row>
    <row r="1957" spans="1:16" hidden="1" x14ac:dyDescent="0.25">
      <c r="A1957" t="s">
        <v>17</v>
      </c>
      <c r="B1957" t="s">
        <v>112</v>
      </c>
      <c r="C1957" t="s">
        <v>2875</v>
      </c>
      <c r="D1957" t="s">
        <v>818</v>
      </c>
      <c r="E1957" t="s">
        <v>819</v>
      </c>
      <c r="F1957" t="s">
        <v>202</v>
      </c>
      <c r="G1957">
        <v>142920</v>
      </c>
      <c r="H1957" s="9">
        <v>60</v>
      </c>
      <c r="I1957" s="1">
        <v>45458</v>
      </c>
      <c r="J1957">
        <v>6</v>
      </c>
      <c r="K1957">
        <v>2024</v>
      </c>
      <c r="L1957" t="s">
        <v>109</v>
      </c>
      <c r="M1957">
        <v>67.099999999999994</v>
      </c>
      <c r="N1957" t="s">
        <v>4619</v>
      </c>
      <c r="O1957">
        <v>104.571</v>
      </c>
      <c r="P1957" t="s">
        <v>12</v>
      </c>
    </row>
    <row r="1958" spans="1:16" hidden="1" x14ac:dyDescent="0.25">
      <c r="A1958" t="s">
        <v>17</v>
      </c>
      <c r="B1958" t="s">
        <v>103</v>
      </c>
      <c r="C1958" t="s">
        <v>2728</v>
      </c>
      <c r="D1958" t="s">
        <v>1441</v>
      </c>
      <c r="E1958" t="s">
        <v>1442</v>
      </c>
      <c r="F1958" t="s">
        <v>202</v>
      </c>
      <c r="G1958">
        <v>142920</v>
      </c>
      <c r="H1958" s="9">
        <v>10</v>
      </c>
      <c r="I1958" s="1">
        <v>45458</v>
      </c>
      <c r="J1958">
        <v>6</v>
      </c>
      <c r="K1958">
        <v>2024</v>
      </c>
      <c r="L1958" t="s">
        <v>109</v>
      </c>
      <c r="M1958">
        <v>45</v>
      </c>
      <c r="N1958" t="s">
        <v>4619</v>
      </c>
      <c r="O1958">
        <v>70.129599999999996</v>
      </c>
      <c r="P1958" t="s">
        <v>12</v>
      </c>
    </row>
    <row r="1959" spans="1:16" hidden="1" x14ac:dyDescent="0.25">
      <c r="A1959" t="s">
        <v>17</v>
      </c>
      <c r="B1959" t="s">
        <v>202</v>
      </c>
      <c r="C1959" t="s">
        <v>584</v>
      </c>
      <c r="D1959" t="s">
        <v>270</v>
      </c>
      <c r="E1959" t="s">
        <v>271</v>
      </c>
      <c r="F1959" t="s">
        <v>202</v>
      </c>
      <c r="G1959">
        <v>142920</v>
      </c>
      <c r="H1959" s="9">
        <v>25</v>
      </c>
      <c r="I1959" s="1">
        <v>45458</v>
      </c>
      <c r="J1959">
        <v>6</v>
      </c>
      <c r="K1959">
        <v>2024</v>
      </c>
      <c r="L1959" t="s">
        <v>109</v>
      </c>
      <c r="M1959">
        <v>28</v>
      </c>
      <c r="N1959" t="s">
        <v>4619</v>
      </c>
      <c r="O1959">
        <v>43.636200000000002</v>
      </c>
      <c r="P1959" t="s">
        <v>12</v>
      </c>
    </row>
    <row r="1960" spans="1:16" hidden="1" x14ac:dyDescent="0.25">
      <c r="A1960" t="s">
        <v>17</v>
      </c>
      <c r="B1960" t="s">
        <v>26</v>
      </c>
      <c r="C1960" t="s">
        <v>2787</v>
      </c>
      <c r="D1960" t="s">
        <v>1518</v>
      </c>
      <c r="E1960" t="s">
        <v>1519</v>
      </c>
      <c r="F1960" t="s">
        <v>202</v>
      </c>
      <c r="G1960">
        <v>142920</v>
      </c>
      <c r="H1960" s="9">
        <v>70</v>
      </c>
      <c r="I1960" s="1">
        <v>45458</v>
      </c>
      <c r="J1960">
        <v>6</v>
      </c>
      <c r="K1960">
        <v>2024</v>
      </c>
      <c r="L1960" t="s">
        <v>109</v>
      </c>
      <c r="M1960">
        <v>42</v>
      </c>
      <c r="N1960" t="s">
        <v>4619</v>
      </c>
      <c r="O1960">
        <v>65.454300000000003</v>
      </c>
      <c r="P1960" t="s">
        <v>12</v>
      </c>
    </row>
    <row r="1961" spans="1:16" hidden="1" x14ac:dyDescent="0.25">
      <c r="A1961" t="s">
        <v>17</v>
      </c>
      <c r="B1961" t="s">
        <v>103</v>
      </c>
      <c r="C1961" t="s">
        <v>3060</v>
      </c>
      <c r="D1961" t="s">
        <v>1522</v>
      </c>
      <c r="E1961" t="s">
        <v>1523</v>
      </c>
      <c r="F1961" t="s">
        <v>202</v>
      </c>
      <c r="G1961">
        <v>142920</v>
      </c>
      <c r="H1961" s="9">
        <v>20</v>
      </c>
      <c r="I1961" s="1">
        <v>45458</v>
      </c>
      <c r="J1961">
        <v>6</v>
      </c>
      <c r="K1961">
        <v>2024</v>
      </c>
      <c r="L1961" t="s">
        <v>109</v>
      </c>
      <c r="M1961">
        <v>7</v>
      </c>
      <c r="N1961" t="s">
        <v>4619</v>
      </c>
      <c r="O1961">
        <v>10.9091</v>
      </c>
      <c r="P1961" t="s">
        <v>12</v>
      </c>
    </row>
    <row r="1962" spans="1:16" hidden="1" x14ac:dyDescent="0.25">
      <c r="A1962" t="s">
        <v>17</v>
      </c>
      <c r="B1962" t="s">
        <v>199</v>
      </c>
      <c r="C1962" t="s">
        <v>571</v>
      </c>
      <c r="D1962" t="s">
        <v>301</v>
      </c>
      <c r="E1962" t="s">
        <v>302</v>
      </c>
      <c r="F1962" t="s">
        <v>202</v>
      </c>
      <c r="G1962">
        <v>142920</v>
      </c>
      <c r="H1962" s="9">
        <v>20</v>
      </c>
      <c r="I1962" s="1">
        <v>45458</v>
      </c>
      <c r="J1962">
        <v>6</v>
      </c>
      <c r="K1962">
        <v>2024</v>
      </c>
      <c r="L1962" t="s">
        <v>109</v>
      </c>
      <c r="M1962">
        <v>11</v>
      </c>
      <c r="N1962" t="s">
        <v>4619</v>
      </c>
      <c r="O1962">
        <v>17.142800000000001</v>
      </c>
      <c r="P1962" t="s">
        <v>12</v>
      </c>
    </row>
    <row r="1963" spans="1:16" hidden="1" x14ac:dyDescent="0.25">
      <c r="A1963" t="s">
        <v>17</v>
      </c>
      <c r="B1963" t="s">
        <v>199</v>
      </c>
      <c r="C1963" t="s">
        <v>3631</v>
      </c>
      <c r="D1963" t="s">
        <v>1721</v>
      </c>
      <c r="E1963" t="s">
        <v>1722</v>
      </c>
      <c r="F1963" t="s">
        <v>202</v>
      </c>
      <c r="G1963">
        <v>142920</v>
      </c>
      <c r="H1963" s="9">
        <v>12</v>
      </c>
      <c r="I1963" s="1">
        <v>45458</v>
      </c>
      <c r="J1963">
        <v>6</v>
      </c>
      <c r="K1963">
        <v>2024</v>
      </c>
      <c r="L1963" t="s">
        <v>109</v>
      </c>
      <c r="M1963">
        <v>13</v>
      </c>
      <c r="N1963" t="s">
        <v>4619</v>
      </c>
      <c r="O1963">
        <v>20.259699999999999</v>
      </c>
      <c r="P1963" t="s">
        <v>12</v>
      </c>
    </row>
    <row r="1964" spans="1:16" hidden="1" x14ac:dyDescent="0.25">
      <c r="A1964" t="s">
        <v>17</v>
      </c>
      <c r="B1964" t="s">
        <v>202</v>
      </c>
      <c r="C1964" t="s">
        <v>2795</v>
      </c>
      <c r="D1964" t="s">
        <v>1726</v>
      </c>
      <c r="E1964" t="s">
        <v>1727</v>
      </c>
      <c r="F1964" t="s">
        <v>202</v>
      </c>
      <c r="G1964">
        <v>142920</v>
      </c>
      <c r="H1964" s="9">
        <v>90</v>
      </c>
      <c r="I1964" s="1">
        <v>45458</v>
      </c>
      <c r="J1964">
        <v>6</v>
      </c>
      <c r="K1964">
        <v>2024</v>
      </c>
      <c r="L1964" t="s">
        <v>109</v>
      </c>
      <c r="M1964">
        <v>20</v>
      </c>
      <c r="N1964" t="s">
        <v>4619</v>
      </c>
      <c r="O1964">
        <v>31.168700000000001</v>
      </c>
      <c r="P1964" t="s">
        <v>12</v>
      </c>
    </row>
    <row r="1965" spans="1:16" hidden="1" x14ac:dyDescent="0.25">
      <c r="A1965" t="s">
        <v>17</v>
      </c>
      <c r="B1965" t="s">
        <v>112</v>
      </c>
      <c r="C1965" t="s">
        <v>4594</v>
      </c>
      <c r="D1965" t="s">
        <v>4595</v>
      </c>
      <c r="E1965" t="s">
        <v>4596</v>
      </c>
      <c r="F1965" t="s">
        <v>202</v>
      </c>
      <c r="G1965">
        <v>142920</v>
      </c>
      <c r="H1965" s="9">
        <v>10</v>
      </c>
      <c r="I1965" s="1">
        <v>45458</v>
      </c>
      <c r="J1965">
        <v>6</v>
      </c>
      <c r="K1965">
        <v>2024</v>
      </c>
      <c r="L1965" t="s">
        <v>109</v>
      </c>
      <c r="M1965">
        <v>63.5</v>
      </c>
      <c r="N1965" t="s">
        <v>4619</v>
      </c>
      <c r="O1965">
        <v>98.960700000000003</v>
      </c>
      <c r="P1965" t="s">
        <v>12</v>
      </c>
    </row>
    <row r="1966" spans="1:16" hidden="1" x14ac:dyDescent="0.25">
      <c r="A1966" t="s">
        <v>17</v>
      </c>
      <c r="B1966" t="s">
        <v>112</v>
      </c>
      <c r="C1966" t="s">
        <v>4591</v>
      </c>
      <c r="D1966" t="s">
        <v>4592</v>
      </c>
      <c r="E1966" t="s">
        <v>4593</v>
      </c>
      <c r="F1966" t="s">
        <v>202</v>
      </c>
      <c r="G1966">
        <v>142920</v>
      </c>
      <c r="H1966" s="9">
        <v>80</v>
      </c>
      <c r="I1966" s="1">
        <v>45458</v>
      </c>
      <c r="J1966">
        <v>6</v>
      </c>
      <c r="K1966">
        <v>2024</v>
      </c>
      <c r="L1966" t="s">
        <v>109</v>
      </c>
      <c r="M1966">
        <v>40</v>
      </c>
      <c r="N1966" t="s">
        <v>4619</v>
      </c>
      <c r="O1966">
        <v>62.337400000000002</v>
      </c>
      <c r="P1966" t="s">
        <v>12</v>
      </c>
    </row>
    <row r="1967" spans="1:16" hidden="1" x14ac:dyDescent="0.25">
      <c r="A1967" t="s">
        <v>17</v>
      </c>
      <c r="B1967" t="s">
        <v>16</v>
      </c>
      <c r="C1967" t="s">
        <v>3644</v>
      </c>
      <c r="D1967" t="s">
        <v>1752</v>
      </c>
      <c r="E1967" t="s">
        <v>1753</v>
      </c>
      <c r="F1967" t="s">
        <v>202</v>
      </c>
      <c r="G1967">
        <v>142920</v>
      </c>
      <c r="H1967" s="9">
        <v>30</v>
      </c>
      <c r="I1967" s="1">
        <v>45458</v>
      </c>
      <c r="J1967">
        <v>6</v>
      </c>
      <c r="K1967">
        <v>2024</v>
      </c>
      <c r="L1967" t="s">
        <v>109</v>
      </c>
      <c r="M1967">
        <v>25.5</v>
      </c>
      <c r="N1967" t="s">
        <v>4619</v>
      </c>
      <c r="O1967">
        <v>39.740099999999998</v>
      </c>
      <c r="P1967" t="s">
        <v>12</v>
      </c>
    </row>
    <row r="1968" spans="1:16" hidden="1" x14ac:dyDescent="0.25">
      <c r="A1968" t="s">
        <v>17</v>
      </c>
      <c r="B1968" t="s">
        <v>202</v>
      </c>
      <c r="C1968" t="s">
        <v>564</v>
      </c>
      <c r="D1968" t="s">
        <v>207</v>
      </c>
      <c r="E1968" t="s">
        <v>208</v>
      </c>
      <c r="F1968" t="s">
        <v>202</v>
      </c>
      <c r="G1968">
        <v>142920</v>
      </c>
      <c r="H1968" s="9">
        <v>10</v>
      </c>
      <c r="I1968" s="1">
        <v>45458</v>
      </c>
      <c r="J1968">
        <v>6</v>
      </c>
      <c r="K1968">
        <v>2024</v>
      </c>
      <c r="L1968" t="s">
        <v>109</v>
      </c>
      <c r="M1968">
        <v>12.5</v>
      </c>
      <c r="N1968" t="s">
        <v>4619</v>
      </c>
      <c r="O1968">
        <v>19.480399999999999</v>
      </c>
      <c r="P1968" t="s">
        <v>12</v>
      </c>
    </row>
    <row r="1969" spans="1:16" hidden="1" x14ac:dyDescent="0.25">
      <c r="A1969" t="s">
        <v>17</v>
      </c>
      <c r="B1969" t="s">
        <v>213</v>
      </c>
      <c r="C1969" t="s">
        <v>573</v>
      </c>
      <c r="D1969" t="s">
        <v>211</v>
      </c>
      <c r="E1969" t="s">
        <v>212</v>
      </c>
      <c r="F1969" t="s">
        <v>202</v>
      </c>
      <c r="G1969">
        <v>142920</v>
      </c>
      <c r="H1969" s="9">
        <v>30</v>
      </c>
      <c r="I1969" s="1">
        <v>45458</v>
      </c>
      <c r="J1969">
        <v>6</v>
      </c>
      <c r="K1969">
        <v>2024</v>
      </c>
      <c r="L1969" t="s">
        <v>109</v>
      </c>
      <c r="M1969">
        <v>20</v>
      </c>
      <c r="N1969" t="s">
        <v>4619</v>
      </c>
      <c r="O1969">
        <v>31.168700000000001</v>
      </c>
      <c r="P1969" t="s">
        <v>12</v>
      </c>
    </row>
    <row r="1970" spans="1:16" hidden="1" x14ac:dyDescent="0.25">
      <c r="A1970" t="s">
        <v>17</v>
      </c>
      <c r="B1970" t="s">
        <v>16</v>
      </c>
      <c r="C1970" t="s">
        <v>548</v>
      </c>
      <c r="D1970" t="s">
        <v>398</v>
      </c>
      <c r="E1970" t="s">
        <v>399</v>
      </c>
      <c r="F1970" t="s">
        <v>202</v>
      </c>
      <c r="G1970">
        <v>142920</v>
      </c>
      <c r="H1970" s="9">
        <v>18</v>
      </c>
      <c r="I1970" s="1">
        <v>45458</v>
      </c>
      <c r="J1970">
        <v>6</v>
      </c>
      <c r="K1970">
        <v>2024</v>
      </c>
      <c r="L1970" t="s">
        <v>109</v>
      </c>
      <c r="M1970">
        <v>9</v>
      </c>
      <c r="N1970" t="s">
        <v>4619</v>
      </c>
      <c r="O1970">
        <v>14.0259</v>
      </c>
      <c r="P1970" t="s">
        <v>12</v>
      </c>
    </row>
    <row r="1971" spans="1:16" hidden="1" x14ac:dyDescent="0.25">
      <c r="A1971" t="s">
        <v>17</v>
      </c>
      <c r="B1971" t="s">
        <v>199</v>
      </c>
      <c r="C1971" t="s">
        <v>583</v>
      </c>
      <c r="D1971" t="s">
        <v>238</v>
      </c>
      <c r="E1971" t="s">
        <v>239</v>
      </c>
      <c r="F1971" t="s">
        <v>202</v>
      </c>
      <c r="G1971">
        <v>142920</v>
      </c>
      <c r="H1971" s="9">
        <v>20</v>
      </c>
      <c r="I1971" s="1">
        <v>45458</v>
      </c>
      <c r="J1971">
        <v>6</v>
      </c>
      <c r="K1971">
        <v>2024</v>
      </c>
      <c r="L1971" t="s">
        <v>109</v>
      </c>
      <c r="M1971">
        <v>19.600000000000001</v>
      </c>
      <c r="N1971" t="s">
        <v>4619</v>
      </c>
      <c r="O1971">
        <v>30.545300000000001</v>
      </c>
      <c r="P1971" t="s">
        <v>12</v>
      </c>
    </row>
    <row r="1972" spans="1:16" hidden="1" x14ac:dyDescent="0.25">
      <c r="A1972" t="s">
        <v>17</v>
      </c>
      <c r="B1972" t="s">
        <v>202</v>
      </c>
      <c r="C1972" t="s">
        <v>563</v>
      </c>
      <c r="D1972" t="s">
        <v>242</v>
      </c>
      <c r="E1972" t="s">
        <v>243</v>
      </c>
      <c r="F1972" t="s">
        <v>202</v>
      </c>
      <c r="G1972">
        <v>142920</v>
      </c>
      <c r="H1972" s="9">
        <v>50</v>
      </c>
      <c r="I1972" s="1">
        <v>45458</v>
      </c>
      <c r="J1972">
        <v>6</v>
      </c>
      <c r="K1972">
        <v>2024</v>
      </c>
      <c r="L1972" t="s">
        <v>109</v>
      </c>
      <c r="M1972">
        <v>10</v>
      </c>
      <c r="N1972" t="s">
        <v>4619</v>
      </c>
      <c r="O1972">
        <v>15.5844</v>
      </c>
      <c r="P1972" t="s">
        <v>12</v>
      </c>
    </row>
    <row r="1973" spans="1:16" hidden="1" x14ac:dyDescent="0.25">
      <c r="A1973" t="s">
        <v>17</v>
      </c>
      <c r="B1973" t="s">
        <v>16</v>
      </c>
      <c r="C1973" t="s">
        <v>3581</v>
      </c>
      <c r="D1973" t="s">
        <v>1614</v>
      </c>
      <c r="E1973" t="s">
        <v>1615</v>
      </c>
      <c r="F1973" t="s">
        <v>202</v>
      </c>
      <c r="G1973">
        <v>142920</v>
      </c>
      <c r="H1973" s="9">
        <v>10</v>
      </c>
      <c r="I1973" s="1">
        <v>45458</v>
      </c>
      <c r="J1973">
        <v>6</v>
      </c>
      <c r="K1973">
        <v>2024</v>
      </c>
      <c r="L1973" t="s">
        <v>109</v>
      </c>
      <c r="M1973">
        <v>30.5</v>
      </c>
      <c r="N1973" t="s">
        <v>4619</v>
      </c>
      <c r="O1973">
        <v>47.532299999999999</v>
      </c>
      <c r="P1973" t="s">
        <v>12</v>
      </c>
    </row>
    <row r="1974" spans="1:16" hidden="1" x14ac:dyDescent="0.25">
      <c r="A1974" t="s">
        <v>17</v>
      </c>
      <c r="B1974" t="s">
        <v>199</v>
      </c>
      <c r="C1974" t="s">
        <v>2909</v>
      </c>
      <c r="D1974" t="s">
        <v>1616</v>
      </c>
      <c r="E1974" t="s">
        <v>1617</v>
      </c>
      <c r="F1974" t="s">
        <v>202</v>
      </c>
      <c r="G1974">
        <v>142920</v>
      </c>
      <c r="H1974" s="9">
        <v>20</v>
      </c>
      <c r="I1974" s="1">
        <v>45458</v>
      </c>
      <c r="J1974">
        <v>6</v>
      </c>
      <c r="K1974">
        <v>2024</v>
      </c>
      <c r="L1974" t="s">
        <v>109</v>
      </c>
      <c r="M1974">
        <v>21</v>
      </c>
      <c r="N1974" t="s">
        <v>4619</v>
      </c>
      <c r="O1974">
        <v>32.727200000000003</v>
      </c>
      <c r="P1974" t="s">
        <v>12</v>
      </c>
    </row>
    <row r="1975" spans="1:16" hidden="1" x14ac:dyDescent="0.25">
      <c r="A1975" t="s">
        <v>17</v>
      </c>
      <c r="B1975" t="s">
        <v>202</v>
      </c>
      <c r="C1975" t="s">
        <v>561</v>
      </c>
      <c r="D1975" t="s">
        <v>246</v>
      </c>
      <c r="E1975" t="s">
        <v>247</v>
      </c>
      <c r="F1975" t="s">
        <v>202</v>
      </c>
      <c r="G1975">
        <v>142920</v>
      </c>
      <c r="H1975" s="9">
        <v>25</v>
      </c>
      <c r="I1975" s="1">
        <v>45458</v>
      </c>
      <c r="J1975">
        <v>6</v>
      </c>
      <c r="K1975">
        <v>2024</v>
      </c>
      <c r="L1975" t="s">
        <v>109</v>
      </c>
      <c r="M1975">
        <v>13.2</v>
      </c>
      <c r="N1975" t="s">
        <v>4619</v>
      </c>
      <c r="O1975">
        <v>20.571400000000001</v>
      </c>
      <c r="P1975" t="s">
        <v>12</v>
      </c>
    </row>
    <row r="1976" spans="1:16" hidden="1" x14ac:dyDescent="0.25">
      <c r="A1976" t="s">
        <v>17</v>
      </c>
      <c r="B1976" t="s">
        <v>103</v>
      </c>
      <c r="C1976" t="s">
        <v>512</v>
      </c>
      <c r="D1976" t="s">
        <v>248</v>
      </c>
      <c r="E1976" t="s">
        <v>250</v>
      </c>
      <c r="F1976" t="s">
        <v>202</v>
      </c>
      <c r="G1976">
        <v>142920</v>
      </c>
      <c r="H1976" s="9">
        <v>30</v>
      </c>
      <c r="I1976" s="1">
        <v>45458</v>
      </c>
      <c r="J1976">
        <v>6</v>
      </c>
      <c r="K1976">
        <v>2024</v>
      </c>
      <c r="L1976" t="s">
        <v>109</v>
      </c>
      <c r="M1976">
        <v>19.5</v>
      </c>
      <c r="N1976" t="s">
        <v>4619</v>
      </c>
      <c r="O1976">
        <v>30.389500000000002</v>
      </c>
      <c r="P1976" t="s">
        <v>12</v>
      </c>
    </row>
    <row r="1977" spans="1:16" hidden="1" x14ac:dyDescent="0.25">
      <c r="A1977" t="s">
        <v>17</v>
      </c>
      <c r="B1977" t="s">
        <v>199</v>
      </c>
      <c r="C1977" t="s">
        <v>444</v>
      </c>
      <c r="D1977" t="s">
        <v>251</v>
      </c>
      <c r="E1977" t="s">
        <v>1631</v>
      </c>
      <c r="F1977" t="s">
        <v>202</v>
      </c>
      <c r="G1977">
        <v>142920</v>
      </c>
      <c r="H1977" s="9">
        <v>12</v>
      </c>
      <c r="I1977" s="1">
        <v>45458</v>
      </c>
      <c r="J1977">
        <v>6</v>
      </c>
      <c r="K1977">
        <v>2024</v>
      </c>
      <c r="L1977" t="s">
        <v>109</v>
      </c>
      <c r="M1977">
        <v>44.5</v>
      </c>
      <c r="N1977" t="s">
        <v>4619</v>
      </c>
      <c r="O1977">
        <v>69.350399999999993</v>
      </c>
      <c r="P1977" t="s">
        <v>12</v>
      </c>
    </row>
    <row r="1978" spans="1:16" x14ac:dyDescent="0.25">
      <c r="A1978" t="s">
        <v>17</v>
      </c>
      <c r="B1978" t="s">
        <v>26</v>
      </c>
      <c r="C1978" t="s">
        <v>540</v>
      </c>
      <c r="D1978" t="s">
        <v>252</v>
      </c>
      <c r="E1978" t="s">
        <v>253</v>
      </c>
      <c r="F1978" t="s">
        <v>202</v>
      </c>
      <c r="G1978">
        <v>142920</v>
      </c>
      <c r="H1978" s="9">
        <v>30</v>
      </c>
      <c r="I1978" s="1">
        <v>45458</v>
      </c>
      <c r="J1978">
        <v>6</v>
      </c>
      <c r="K1978">
        <v>2024</v>
      </c>
      <c r="L1978" t="s">
        <v>109</v>
      </c>
      <c r="M1978">
        <v>14</v>
      </c>
      <c r="N1978" t="s">
        <v>4619</v>
      </c>
      <c r="O1978">
        <v>21.818100000000001</v>
      </c>
      <c r="P1978" t="s">
        <v>12</v>
      </c>
    </row>
    <row r="1979" spans="1:16" hidden="1" x14ac:dyDescent="0.25">
      <c r="A1979" t="s">
        <v>17</v>
      </c>
      <c r="B1979" t="s">
        <v>199</v>
      </c>
      <c r="C1979" t="s">
        <v>435</v>
      </c>
      <c r="D1979" t="s">
        <v>224</v>
      </c>
      <c r="E1979" t="s">
        <v>1590</v>
      </c>
      <c r="F1979" t="s">
        <v>202</v>
      </c>
      <c r="G1979">
        <v>142898</v>
      </c>
      <c r="H1979" s="9">
        <v>200</v>
      </c>
      <c r="I1979" s="1">
        <v>45458</v>
      </c>
      <c r="J1979">
        <v>6</v>
      </c>
      <c r="K1979">
        <v>2024</v>
      </c>
      <c r="L1979" t="s">
        <v>4746</v>
      </c>
      <c r="M1979">
        <v>20.94</v>
      </c>
      <c r="N1979" t="s">
        <v>4622</v>
      </c>
      <c r="O1979">
        <v>32.633600000000001</v>
      </c>
      <c r="P1979" t="s">
        <v>12</v>
      </c>
    </row>
    <row r="1980" spans="1:16" hidden="1" x14ac:dyDescent="0.25">
      <c r="A1980" t="s">
        <v>17</v>
      </c>
      <c r="B1980" t="s">
        <v>199</v>
      </c>
      <c r="C1980" t="s">
        <v>434</v>
      </c>
      <c r="D1980" t="s">
        <v>226</v>
      </c>
      <c r="E1980" t="s">
        <v>227</v>
      </c>
      <c r="F1980" t="s">
        <v>202</v>
      </c>
      <c r="G1980">
        <v>142898</v>
      </c>
      <c r="H1980" s="9">
        <v>310</v>
      </c>
      <c r="I1980" s="1">
        <v>45458</v>
      </c>
      <c r="J1980">
        <v>6</v>
      </c>
      <c r="K1980">
        <v>2024</v>
      </c>
      <c r="L1980" t="s">
        <v>4746</v>
      </c>
      <c r="M1980">
        <v>16.600000000000001</v>
      </c>
      <c r="N1980" t="s">
        <v>4622</v>
      </c>
      <c r="O1980">
        <v>25.87</v>
      </c>
      <c r="P1980" t="s">
        <v>12</v>
      </c>
    </row>
    <row r="1981" spans="1:16" hidden="1" x14ac:dyDescent="0.25">
      <c r="A1981" t="s">
        <v>17</v>
      </c>
      <c r="B1981" t="s">
        <v>118</v>
      </c>
      <c r="C1981" t="s">
        <v>568</v>
      </c>
      <c r="D1981" t="s">
        <v>116</v>
      </c>
      <c r="E1981" t="s">
        <v>117</v>
      </c>
      <c r="F1981" t="s">
        <v>202</v>
      </c>
      <c r="G1981">
        <v>142897</v>
      </c>
      <c r="H1981" s="9">
        <v>200</v>
      </c>
      <c r="I1981" s="1">
        <v>45458</v>
      </c>
      <c r="J1981">
        <v>6</v>
      </c>
      <c r="K1981">
        <v>2024</v>
      </c>
      <c r="L1981" t="s">
        <v>4746</v>
      </c>
      <c r="M1981">
        <v>80</v>
      </c>
      <c r="N1981" t="s">
        <v>4618</v>
      </c>
      <c r="O1981">
        <v>124.67489999999999</v>
      </c>
      <c r="P1981" t="s">
        <v>12</v>
      </c>
    </row>
    <row r="1982" spans="1:16" hidden="1" x14ac:dyDescent="0.25">
      <c r="A1982" t="s">
        <v>17</v>
      </c>
      <c r="B1982" t="s">
        <v>118</v>
      </c>
      <c r="C1982" t="s">
        <v>534</v>
      </c>
      <c r="D1982" t="s">
        <v>122</v>
      </c>
      <c r="E1982" t="s">
        <v>123</v>
      </c>
      <c r="F1982" t="s">
        <v>202</v>
      </c>
      <c r="G1982">
        <v>142897</v>
      </c>
      <c r="H1982" s="9">
        <v>150</v>
      </c>
      <c r="I1982" s="1">
        <v>45458</v>
      </c>
      <c r="J1982">
        <v>6</v>
      </c>
      <c r="K1982">
        <v>2024</v>
      </c>
      <c r="L1982" t="s">
        <v>4746</v>
      </c>
      <c r="M1982">
        <v>80</v>
      </c>
      <c r="N1982" t="s">
        <v>4618</v>
      </c>
      <c r="O1982">
        <v>124.67489999999999</v>
      </c>
      <c r="P1982" t="s">
        <v>12</v>
      </c>
    </row>
    <row r="1983" spans="1:16" hidden="1" x14ac:dyDescent="0.25">
      <c r="A1983" t="s">
        <v>17</v>
      </c>
      <c r="B1983" t="s">
        <v>118</v>
      </c>
      <c r="C1983" t="s">
        <v>516</v>
      </c>
      <c r="D1983" t="s">
        <v>124</v>
      </c>
      <c r="E1983" t="s">
        <v>125</v>
      </c>
      <c r="F1983" t="s">
        <v>202</v>
      </c>
      <c r="G1983">
        <v>142897</v>
      </c>
      <c r="H1983" s="9">
        <v>100</v>
      </c>
      <c r="I1983" s="1">
        <v>45458</v>
      </c>
      <c r="J1983">
        <v>6</v>
      </c>
      <c r="K1983">
        <v>2024</v>
      </c>
      <c r="L1983" t="s">
        <v>4746</v>
      </c>
      <c r="M1983">
        <v>84</v>
      </c>
      <c r="N1983" t="s">
        <v>4618</v>
      </c>
      <c r="O1983">
        <v>130.90860000000001</v>
      </c>
      <c r="P1983" t="s">
        <v>12</v>
      </c>
    </row>
    <row r="1984" spans="1:16" hidden="1" x14ac:dyDescent="0.25">
      <c r="A1984" t="s">
        <v>17</v>
      </c>
      <c r="B1984" t="s">
        <v>202</v>
      </c>
      <c r="C1984" t="s">
        <v>624</v>
      </c>
      <c r="D1984" t="s">
        <v>234</v>
      </c>
      <c r="E1984" t="s">
        <v>235</v>
      </c>
      <c r="F1984" t="s">
        <v>202</v>
      </c>
      <c r="G1984">
        <v>142897</v>
      </c>
      <c r="H1984" s="9">
        <v>20</v>
      </c>
      <c r="I1984" s="1">
        <v>45458</v>
      </c>
      <c r="J1984">
        <v>6</v>
      </c>
      <c r="K1984">
        <v>2024</v>
      </c>
      <c r="L1984" t="s">
        <v>4746</v>
      </c>
      <c r="M1984">
        <v>14.8</v>
      </c>
      <c r="N1984" t="s">
        <v>4618</v>
      </c>
      <c r="O1984">
        <v>23.064900000000002</v>
      </c>
      <c r="P1984" t="s">
        <v>12</v>
      </c>
    </row>
    <row r="1985" spans="1:16" hidden="1" x14ac:dyDescent="0.25">
      <c r="A1985" t="s">
        <v>17</v>
      </c>
      <c r="B1985" t="s">
        <v>202</v>
      </c>
      <c r="C1985" t="s">
        <v>598</v>
      </c>
      <c r="D1985" t="s">
        <v>236</v>
      </c>
      <c r="E1985" t="s">
        <v>237</v>
      </c>
      <c r="F1985" t="s">
        <v>202</v>
      </c>
      <c r="G1985">
        <v>142897</v>
      </c>
      <c r="H1985" s="9">
        <v>20</v>
      </c>
      <c r="I1985" s="1">
        <v>45458</v>
      </c>
      <c r="J1985">
        <v>6</v>
      </c>
      <c r="K1985">
        <v>2024</v>
      </c>
      <c r="L1985" t="s">
        <v>4746</v>
      </c>
      <c r="M1985">
        <v>14.8</v>
      </c>
      <c r="N1985" t="s">
        <v>4618</v>
      </c>
      <c r="O1985">
        <v>23.064900000000002</v>
      </c>
      <c r="P1985" t="s">
        <v>12</v>
      </c>
    </row>
    <row r="1986" spans="1:16" hidden="1" x14ac:dyDescent="0.25">
      <c r="A1986" t="s">
        <v>17</v>
      </c>
      <c r="B1986" t="s">
        <v>26</v>
      </c>
      <c r="C1986" t="s">
        <v>627</v>
      </c>
      <c r="D1986" t="s">
        <v>137</v>
      </c>
      <c r="E1986" t="s">
        <v>138</v>
      </c>
      <c r="F1986" t="s">
        <v>202</v>
      </c>
      <c r="G1986">
        <v>142894</v>
      </c>
      <c r="H1986" s="9">
        <v>20</v>
      </c>
      <c r="I1986" s="1">
        <v>45516</v>
      </c>
      <c r="J1986">
        <v>8</v>
      </c>
      <c r="K1986">
        <v>2024</v>
      </c>
      <c r="L1986" t="s">
        <v>4746</v>
      </c>
      <c r="M1986">
        <v>0.23</v>
      </c>
      <c r="N1986" t="s">
        <v>4616</v>
      </c>
      <c r="O1986">
        <v>0.3584</v>
      </c>
      <c r="P1986" t="s">
        <v>12</v>
      </c>
    </row>
    <row r="1987" spans="1:16" hidden="1" x14ac:dyDescent="0.25">
      <c r="A1987" t="s">
        <v>17</v>
      </c>
      <c r="B1987" t="s">
        <v>26</v>
      </c>
      <c r="C1987" t="s">
        <v>498</v>
      </c>
      <c r="D1987" t="s">
        <v>139</v>
      </c>
      <c r="E1987" t="s">
        <v>140</v>
      </c>
      <c r="F1987" t="s">
        <v>202</v>
      </c>
      <c r="G1987">
        <v>142894</v>
      </c>
      <c r="H1987" s="9">
        <v>40</v>
      </c>
      <c r="I1987" s="1">
        <v>45516</v>
      </c>
      <c r="J1987">
        <v>8</v>
      </c>
      <c r="K1987">
        <v>2024</v>
      </c>
      <c r="L1987" t="s">
        <v>4746</v>
      </c>
      <c r="M1987">
        <v>0.96</v>
      </c>
      <c r="N1987" t="s">
        <v>4616</v>
      </c>
      <c r="O1987">
        <v>1.4961</v>
      </c>
      <c r="P1987" t="s">
        <v>12</v>
      </c>
    </row>
    <row r="1988" spans="1:16" hidden="1" x14ac:dyDescent="0.25">
      <c r="A1988" t="s">
        <v>17</v>
      </c>
      <c r="B1988" t="s">
        <v>26</v>
      </c>
      <c r="C1988" t="s">
        <v>490</v>
      </c>
      <c r="D1988" t="s">
        <v>141</v>
      </c>
      <c r="E1988" t="s">
        <v>142</v>
      </c>
      <c r="F1988" t="s">
        <v>202</v>
      </c>
      <c r="G1988">
        <v>142894</v>
      </c>
      <c r="H1988" s="9">
        <v>25</v>
      </c>
      <c r="I1988" s="1">
        <v>45516</v>
      </c>
      <c r="J1988">
        <v>8</v>
      </c>
      <c r="K1988">
        <v>2024</v>
      </c>
      <c r="L1988" t="s">
        <v>4746</v>
      </c>
      <c r="M1988">
        <v>1.96</v>
      </c>
      <c r="N1988" t="s">
        <v>4616</v>
      </c>
      <c r="O1988">
        <v>3.0545</v>
      </c>
      <c r="P1988" t="s">
        <v>12</v>
      </c>
    </row>
    <row r="1989" spans="1:16" hidden="1" x14ac:dyDescent="0.25">
      <c r="A1989" t="s">
        <v>17</v>
      </c>
      <c r="B1989" t="s">
        <v>26</v>
      </c>
      <c r="C1989" t="s">
        <v>628</v>
      </c>
      <c r="D1989" t="s">
        <v>145</v>
      </c>
      <c r="E1989" t="s">
        <v>146</v>
      </c>
      <c r="F1989" t="s">
        <v>202</v>
      </c>
      <c r="G1989">
        <v>142894</v>
      </c>
      <c r="H1989" s="9">
        <v>30</v>
      </c>
      <c r="I1989" s="1">
        <v>45516</v>
      </c>
      <c r="J1989">
        <v>8</v>
      </c>
      <c r="K1989">
        <v>2024</v>
      </c>
      <c r="L1989" t="s">
        <v>4746</v>
      </c>
      <c r="M1989">
        <v>3.7</v>
      </c>
      <c r="N1989" t="s">
        <v>4616</v>
      </c>
      <c r="O1989">
        <v>5.7662000000000004</v>
      </c>
      <c r="P1989" t="s">
        <v>12</v>
      </c>
    </row>
    <row r="1990" spans="1:16" hidden="1" x14ac:dyDescent="0.25">
      <c r="A1990" t="s">
        <v>17</v>
      </c>
      <c r="B1990" t="s">
        <v>26</v>
      </c>
      <c r="C1990" t="s">
        <v>495</v>
      </c>
      <c r="D1990" t="s">
        <v>153</v>
      </c>
      <c r="E1990" t="s">
        <v>154</v>
      </c>
      <c r="F1990" t="s">
        <v>202</v>
      </c>
      <c r="G1990">
        <v>142894</v>
      </c>
      <c r="H1990" s="9">
        <v>8</v>
      </c>
      <c r="I1990" s="1">
        <v>45516</v>
      </c>
      <c r="J1990">
        <v>8</v>
      </c>
      <c r="K1990">
        <v>2024</v>
      </c>
      <c r="L1990" t="s">
        <v>4746</v>
      </c>
      <c r="M1990">
        <v>0.48</v>
      </c>
      <c r="N1990" t="s">
        <v>4616</v>
      </c>
      <c r="O1990">
        <v>0.748</v>
      </c>
      <c r="P1990" t="s">
        <v>12</v>
      </c>
    </row>
    <row r="1991" spans="1:16" hidden="1" x14ac:dyDescent="0.25">
      <c r="A1991" t="s">
        <v>17</v>
      </c>
      <c r="B1991" t="s">
        <v>26</v>
      </c>
      <c r="C1991" t="s">
        <v>631</v>
      </c>
      <c r="D1991" t="s">
        <v>161</v>
      </c>
      <c r="E1991" t="s">
        <v>162</v>
      </c>
      <c r="F1991" t="s">
        <v>202</v>
      </c>
      <c r="G1991">
        <v>142894</v>
      </c>
      <c r="H1991" s="9">
        <v>25</v>
      </c>
      <c r="I1991" s="1">
        <v>45516</v>
      </c>
      <c r="J1991">
        <v>8</v>
      </c>
      <c r="K1991">
        <v>2024</v>
      </c>
      <c r="L1991" t="s">
        <v>4746</v>
      </c>
      <c r="M1991">
        <v>0.48</v>
      </c>
      <c r="N1991" t="s">
        <v>4616</v>
      </c>
      <c r="O1991">
        <v>0.748</v>
      </c>
      <c r="P1991" t="s">
        <v>12</v>
      </c>
    </row>
    <row r="1992" spans="1:16" hidden="1" x14ac:dyDescent="0.25">
      <c r="A1992" t="s">
        <v>17</v>
      </c>
      <c r="B1992" t="s">
        <v>26</v>
      </c>
      <c r="C1992" t="s">
        <v>557</v>
      </c>
      <c r="D1992" t="s">
        <v>165</v>
      </c>
      <c r="E1992" t="s">
        <v>166</v>
      </c>
      <c r="F1992" t="s">
        <v>202</v>
      </c>
      <c r="G1992">
        <v>142894</v>
      </c>
      <c r="H1992" s="9">
        <v>30</v>
      </c>
      <c r="I1992" s="1">
        <v>45516</v>
      </c>
      <c r="J1992">
        <v>8</v>
      </c>
      <c r="K1992">
        <v>2024</v>
      </c>
      <c r="L1992" t="s">
        <v>4746</v>
      </c>
      <c r="M1992">
        <v>3.51</v>
      </c>
      <c r="N1992" t="s">
        <v>4616</v>
      </c>
      <c r="O1992">
        <v>5.4701000000000004</v>
      </c>
      <c r="P1992" t="s">
        <v>12</v>
      </c>
    </row>
    <row r="1993" spans="1:16" hidden="1" x14ac:dyDescent="0.25">
      <c r="A1993" t="s">
        <v>17</v>
      </c>
      <c r="B1993" t="s">
        <v>26</v>
      </c>
      <c r="C1993" t="s">
        <v>556</v>
      </c>
      <c r="D1993" t="s">
        <v>171</v>
      </c>
      <c r="E1993" t="s">
        <v>172</v>
      </c>
      <c r="F1993" t="s">
        <v>202</v>
      </c>
      <c r="G1993">
        <v>142894</v>
      </c>
      <c r="H1993" s="9">
        <v>25</v>
      </c>
      <c r="I1993" s="1">
        <v>45516</v>
      </c>
      <c r="J1993">
        <v>8</v>
      </c>
      <c r="K1993">
        <v>2024</v>
      </c>
      <c r="L1993" t="s">
        <v>4746</v>
      </c>
      <c r="M1993">
        <v>6.28</v>
      </c>
      <c r="N1993" t="s">
        <v>4616</v>
      </c>
      <c r="O1993">
        <v>9.7870000000000008</v>
      </c>
      <c r="P1993" t="s">
        <v>12</v>
      </c>
    </row>
    <row r="1994" spans="1:16" hidden="1" x14ac:dyDescent="0.25">
      <c r="A1994" t="s">
        <v>17</v>
      </c>
      <c r="B1994" t="s">
        <v>26</v>
      </c>
      <c r="C1994" t="s">
        <v>491</v>
      </c>
      <c r="D1994" t="s">
        <v>178</v>
      </c>
      <c r="E1994" t="s">
        <v>179</v>
      </c>
      <c r="F1994" t="s">
        <v>202</v>
      </c>
      <c r="G1994">
        <v>142894</v>
      </c>
      <c r="H1994" s="9">
        <v>40</v>
      </c>
      <c r="I1994" s="1">
        <v>45516</v>
      </c>
      <c r="J1994">
        <v>8</v>
      </c>
      <c r="K1994">
        <v>2024</v>
      </c>
      <c r="L1994" t="s">
        <v>4746</v>
      </c>
      <c r="M1994">
        <v>0.06</v>
      </c>
      <c r="N1994" t="s">
        <v>4616</v>
      </c>
      <c r="O1994">
        <v>9.35E-2</v>
      </c>
      <c r="P1994" t="s">
        <v>12</v>
      </c>
    </row>
    <row r="1995" spans="1:16" hidden="1" x14ac:dyDescent="0.25">
      <c r="A1995" t="s">
        <v>17</v>
      </c>
      <c r="B1995" t="s">
        <v>26</v>
      </c>
      <c r="C1995" t="s">
        <v>630</v>
      </c>
      <c r="D1995" t="s">
        <v>182</v>
      </c>
      <c r="E1995" t="s">
        <v>183</v>
      </c>
      <c r="F1995" t="s">
        <v>202</v>
      </c>
      <c r="G1995">
        <v>142894</v>
      </c>
      <c r="H1995" s="9">
        <v>40</v>
      </c>
      <c r="I1995" s="1">
        <v>45516</v>
      </c>
      <c r="J1995">
        <v>8</v>
      </c>
      <c r="K1995">
        <v>2024</v>
      </c>
      <c r="L1995" t="s">
        <v>4746</v>
      </c>
      <c r="M1995">
        <v>0.2</v>
      </c>
      <c r="N1995" t="s">
        <v>4616</v>
      </c>
      <c r="O1995">
        <v>0.31169999999999998</v>
      </c>
      <c r="P1995" t="s">
        <v>12</v>
      </c>
    </row>
    <row r="1996" spans="1:16" hidden="1" x14ac:dyDescent="0.25">
      <c r="A1996" t="s">
        <v>17</v>
      </c>
      <c r="B1996" t="s">
        <v>202</v>
      </c>
      <c r="C1996" t="s">
        <v>496</v>
      </c>
      <c r="D1996" t="s">
        <v>304</v>
      </c>
      <c r="E1996" t="s">
        <v>305</v>
      </c>
      <c r="F1996" t="s">
        <v>202</v>
      </c>
      <c r="G1996">
        <v>142894</v>
      </c>
      <c r="H1996" s="9">
        <v>90</v>
      </c>
      <c r="I1996" s="1">
        <v>45516</v>
      </c>
      <c r="J1996">
        <v>8</v>
      </c>
      <c r="K1996">
        <v>2024</v>
      </c>
      <c r="L1996" t="s">
        <v>4746</v>
      </c>
      <c r="M1996">
        <v>23.21</v>
      </c>
      <c r="N1996" t="s">
        <v>4616</v>
      </c>
      <c r="O1996">
        <v>36.171300000000002</v>
      </c>
      <c r="P1996" t="s">
        <v>12</v>
      </c>
    </row>
    <row r="1997" spans="1:16" hidden="1" x14ac:dyDescent="0.25">
      <c r="A1997" t="s">
        <v>17</v>
      </c>
      <c r="B1997" t="s">
        <v>202</v>
      </c>
      <c r="C1997" t="s">
        <v>485</v>
      </c>
      <c r="D1997" t="s">
        <v>308</v>
      </c>
      <c r="E1997" t="s">
        <v>309</v>
      </c>
      <c r="F1997" t="s">
        <v>202</v>
      </c>
      <c r="G1997">
        <v>142894</v>
      </c>
      <c r="H1997" s="9">
        <v>280</v>
      </c>
      <c r="I1997" s="1">
        <v>45516</v>
      </c>
      <c r="J1997">
        <v>8</v>
      </c>
      <c r="K1997">
        <v>2024</v>
      </c>
      <c r="L1997" t="s">
        <v>4746</v>
      </c>
      <c r="M1997">
        <v>4.3499999999999996</v>
      </c>
      <c r="N1997" t="s">
        <v>4616</v>
      </c>
      <c r="O1997">
        <v>6.7792000000000003</v>
      </c>
      <c r="P1997" t="s">
        <v>12</v>
      </c>
    </row>
    <row r="1998" spans="1:16" hidden="1" x14ac:dyDescent="0.25">
      <c r="A1998" t="s">
        <v>17</v>
      </c>
      <c r="B1998" t="s">
        <v>103</v>
      </c>
      <c r="C1998" t="s">
        <v>511</v>
      </c>
      <c r="D1998" t="s">
        <v>310</v>
      </c>
      <c r="E1998" t="s">
        <v>311</v>
      </c>
      <c r="F1998" t="s">
        <v>202</v>
      </c>
      <c r="G1998">
        <v>142894</v>
      </c>
      <c r="H1998" s="9">
        <v>700</v>
      </c>
      <c r="I1998" s="1">
        <v>45516</v>
      </c>
      <c r="J1998">
        <v>8</v>
      </c>
      <c r="K1998">
        <v>2024</v>
      </c>
      <c r="L1998" t="s">
        <v>4746</v>
      </c>
      <c r="M1998">
        <v>77.900000000000006</v>
      </c>
      <c r="N1998" t="s">
        <v>4616</v>
      </c>
      <c r="O1998">
        <v>121.40219999999999</v>
      </c>
      <c r="P1998" t="s">
        <v>12</v>
      </c>
    </row>
    <row r="1999" spans="1:16" hidden="1" x14ac:dyDescent="0.25">
      <c r="A1999" t="s">
        <v>17</v>
      </c>
      <c r="B1999" t="s">
        <v>26</v>
      </c>
      <c r="C1999" t="s">
        <v>502</v>
      </c>
      <c r="D1999" t="s">
        <v>314</v>
      </c>
      <c r="E1999" t="s">
        <v>315</v>
      </c>
      <c r="F1999" t="s">
        <v>202</v>
      </c>
      <c r="G1999">
        <v>142894</v>
      </c>
      <c r="H1999" s="9">
        <v>125</v>
      </c>
      <c r="I1999" s="1">
        <v>45516</v>
      </c>
      <c r="J1999">
        <v>8</v>
      </c>
      <c r="K1999">
        <v>2024</v>
      </c>
      <c r="L1999" t="s">
        <v>4746</v>
      </c>
      <c r="M1999">
        <v>1.56</v>
      </c>
      <c r="N1999" t="s">
        <v>4616</v>
      </c>
      <c r="O1999">
        <v>2.4312</v>
      </c>
      <c r="P1999" t="s">
        <v>12</v>
      </c>
    </row>
    <row r="2000" spans="1:16" hidden="1" x14ac:dyDescent="0.25">
      <c r="A2000" t="s">
        <v>17</v>
      </c>
      <c r="B2000" t="s">
        <v>202</v>
      </c>
      <c r="C2000" t="s">
        <v>486</v>
      </c>
      <c r="D2000" t="s">
        <v>318</v>
      </c>
      <c r="E2000" t="s">
        <v>319</v>
      </c>
      <c r="F2000" t="s">
        <v>1659</v>
      </c>
      <c r="G2000">
        <v>142894</v>
      </c>
      <c r="H2000" s="9">
        <v>150</v>
      </c>
      <c r="I2000" s="1">
        <v>45516</v>
      </c>
      <c r="J2000">
        <v>8</v>
      </c>
      <c r="K2000">
        <v>2024</v>
      </c>
      <c r="L2000" t="s">
        <v>4746</v>
      </c>
      <c r="M2000">
        <v>1.55</v>
      </c>
      <c r="N2000" t="s">
        <v>4616</v>
      </c>
      <c r="O2000">
        <v>2.4156</v>
      </c>
      <c r="P2000" t="s">
        <v>12</v>
      </c>
    </row>
    <row r="2001" spans="1:16" hidden="1" x14ac:dyDescent="0.25">
      <c r="A2001" t="s">
        <v>17</v>
      </c>
      <c r="B2001" t="s">
        <v>26</v>
      </c>
      <c r="C2001" t="s">
        <v>499</v>
      </c>
      <c r="D2001" t="s">
        <v>322</v>
      </c>
      <c r="E2001" t="s">
        <v>323</v>
      </c>
      <c r="F2001" t="s">
        <v>202</v>
      </c>
      <c r="G2001">
        <v>142894</v>
      </c>
      <c r="H2001" s="9">
        <v>55</v>
      </c>
      <c r="I2001" s="1">
        <v>45516</v>
      </c>
      <c r="J2001">
        <v>8</v>
      </c>
      <c r="K2001">
        <v>2024</v>
      </c>
      <c r="L2001" t="s">
        <v>4746</v>
      </c>
      <c r="M2001">
        <v>4.66</v>
      </c>
      <c r="N2001" t="s">
        <v>4616</v>
      </c>
      <c r="O2001">
        <v>7.2622999999999998</v>
      </c>
      <c r="P2001" t="s">
        <v>12</v>
      </c>
    </row>
    <row r="2002" spans="1:16" hidden="1" x14ac:dyDescent="0.25">
      <c r="A2002" t="s">
        <v>17</v>
      </c>
      <c r="B2002" t="s">
        <v>202</v>
      </c>
      <c r="C2002" t="s">
        <v>484</v>
      </c>
      <c r="D2002" t="s">
        <v>346</v>
      </c>
      <c r="E2002" t="s">
        <v>347</v>
      </c>
      <c r="F2002" t="s">
        <v>202</v>
      </c>
      <c r="G2002">
        <v>142894</v>
      </c>
      <c r="H2002" s="9">
        <v>130</v>
      </c>
      <c r="I2002" s="1">
        <v>45516</v>
      </c>
      <c r="J2002">
        <v>8</v>
      </c>
      <c r="K2002">
        <v>2024</v>
      </c>
      <c r="L2002" t="s">
        <v>4746</v>
      </c>
      <c r="M2002">
        <v>30.83</v>
      </c>
      <c r="N2002" t="s">
        <v>4616</v>
      </c>
      <c r="O2002">
        <v>48.046599999999998</v>
      </c>
      <c r="P2002" t="s">
        <v>12</v>
      </c>
    </row>
    <row r="2003" spans="1:16" hidden="1" x14ac:dyDescent="0.25">
      <c r="A2003" t="s">
        <v>17</v>
      </c>
      <c r="B2003" t="s">
        <v>199</v>
      </c>
      <c r="C2003" t="s">
        <v>483</v>
      </c>
      <c r="D2003" t="s">
        <v>370</v>
      </c>
      <c r="E2003" t="s">
        <v>371</v>
      </c>
      <c r="F2003" t="s">
        <v>202</v>
      </c>
      <c r="G2003">
        <v>142894</v>
      </c>
      <c r="H2003" s="9">
        <v>100</v>
      </c>
      <c r="I2003" s="1">
        <v>45516</v>
      </c>
      <c r="J2003">
        <v>8</v>
      </c>
      <c r="K2003">
        <v>2024</v>
      </c>
      <c r="L2003" t="s">
        <v>4746</v>
      </c>
      <c r="M2003">
        <v>20.98</v>
      </c>
      <c r="N2003" t="s">
        <v>4616</v>
      </c>
      <c r="O2003">
        <v>32.695999999999998</v>
      </c>
      <c r="P2003" t="s">
        <v>12</v>
      </c>
    </row>
    <row r="2004" spans="1:16" hidden="1" x14ac:dyDescent="0.25">
      <c r="A2004" t="s">
        <v>17</v>
      </c>
      <c r="B2004" t="s">
        <v>103</v>
      </c>
      <c r="C2004" t="s">
        <v>500</v>
      </c>
      <c r="D2004" t="s">
        <v>372</v>
      </c>
      <c r="E2004" t="s">
        <v>373</v>
      </c>
      <c r="F2004" t="s">
        <v>202</v>
      </c>
      <c r="G2004">
        <v>142894</v>
      </c>
      <c r="H2004" s="9">
        <v>550</v>
      </c>
      <c r="I2004" s="1">
        <v>45516</v>
      </c>
      <c r="J2004">
        <v>8</v>
      </c>
      <c r="K2004">
        <v>2024</v>
      </c>
      <c r="L2004" t="s">
        <v>4746</v>
      </c>
      <c r="M2004">
        <v>51.18</v>
      </c>
      <c r="N2004" t="s">
        <v>4616</v>
      </c>
      <c r="O2004">
        <v>79.7607</v>
      </c>
      <c r="P2004" t="s">
        <v>12</v>
      </c>
    </row>
    <row r="2005" spans="1:16" hidden="1" x14ac:dyDescent="0.25">
      <c r="A2005" t="s">
        <v>17</v>
      </c>
      <c r="B2005" t="s">
        <v>103</v>
      </c>
      <c r="C2005" t="s">
        <v>481</v>
      </c>
      <c r="D2005" t="s">
        <v>374</v>
      </c>
      <c r="E2005" t="s">
        <v>375</v>
      </c>
      <c r="F2005" t="s">
        <v>1603</v>
      </c>
      <c r="G2005">
        <v>142894</v>
      </c>
      <c r="H2005" s="9">
        <v>540</v>
      </c>
      <c r="I2005" s="1">
        <v>45516</v>
      </c>
      <c r="J2005">
        <v>8</v>
      </c>
      <c r="K2005">
        <v>2024</v>
      </c>
      <c r="L2005" t="s">
        <v>4746</v>
      </c>
      <c r="M2005">
        <v>46.55</v>
      </c>
      <c r="N2005" t="s">
        <v>4616</v>
      </c>
      <c r="O2005">
        <v>72.545199999999994</v>
      </c>
      <c r="P2005" t="s">
        <v>12</v>
      </c>
    </row>
    <row r="2006" spans="1:16" hidden="1" x14ac:dyDescent="0.25">
      <c r="A2006" t="s">
        <v>17</v>
      </c>
      <c r="B2006" t="s">
        <v>103</v>
      </c>
      <c r="C2006" t="s">
        <v>452</v>
      </c>
      <c r="D2006" t="s">
        <v>376</v>
      </c>
      <c r="E2006" t="s">
        <v>377</v>
      </c>
      <c r="F2006" t="s">
        <v>202</v>
      </c>
      <c r="G2006">
        <v>142894</v>
      </c>
      <c r="H2006" s="9">
        <v>1060</v>
      </c>
      <c r="I2006" s="1">
        <v>45516</v>
      </c>
      <c r="J2006">
        <v>8</v>
      </c>
      <c r="K2006">
        <v>2024</v>
      </c>
      <c r="L2006" t="s">
        <v>4746</v>
      </c>
      <c r="M2006">
        <v>34.36</v>
      </c>
      <c r="N2006" t="s">
        <v>4616</v>
      </c>
      <c r="O2006">
        <v>53.547899999999998</v>
      </c>
      <c r="P2006" t="s">
        <v>12</v>
      </c>
    </row>
    <row r="2007" spans="1:16" hidden="1" x14ac:dyDescent="0.25">
      <c r="A2007" t="s">
        <v>17</v>
      </c>
      <c r="B2007" t="s">
        <v>103</v>
      </c>
      <c r="C2007" t="s">
        <v>459</v>
      </c>
      <c r="D2007" t="s">
        <v>378</v>
      </c>
      <c r="E2007" t="s">
        <v>379</v>
      </c>
      <c r="F2007" t="s">
        <v>1603</v>
      </c>
      <c r="G2007">
        <v>142894</v>
      </c>
      <c r="H2007" s="9">
        <v>305</v>
      </c>
      <c r="I2007" s="1">
        <v>45516</v>
      </c>
      <c r="J2007">
        <v>8</v>
      </c>
      <c r="K2007">
        <v>2024</v>
      </c>
      <c r="L2007" t="s">
        <v>4746</v>
      </c>
      <c r="M2007">
        <v>25.78</v>
      </c>
      <c r="N2007" t="s">
        <v>4616</v>
      </c>
      <c r="O2007">
        <v>40.176499999999997</v>
      </c>
      <c r="P2007" t="s">
        <v>12</v>
      </c>
    </row>
    <row r="2008" spans="1:16" hidden="1" x14ac:dyDescent="0.25">
      <c r="A2008" t="s">
        <v>17</v>
      </c>
      <c r="B2008" t="s">
        <v>202</v>
      </c>
      <c r="C2008" t="s">
        <v>487</v>
      </c>
      <c r="D2008" t="s">
        <v>382</v>
      </c>
      <c r="E2008" t="s">
        <v>383</v>
      </c>
      <c r="F2008" t="s">
        <v>202</v>
      </c>
      <c r="G2008">
        <v>142894</v>
      </c>
      <c r="H2008" s="9">
        <v>30</v>
      </c>
      <c r="I2008" s="1">
        <v>45516</v>
      </c>
      <c r="J2008">
        <v>8</v>
      </c>
      <c r="K2008">
        <v>2024</v>
      </c>
      <c r="L2008" t="s">
        <v>4746</v>
      </c>
      <c r="M2008">
        <v>36.950000000000003</v>
      </c>
      <c r="N2008" t="s">
        <v>4616</v>
      </c>
      <c r="O2008">
        <v>57.584200000000003</v>
      </c>
      <c r="P2008" t="s">
        <v>12</v>
      </c>
    </row>
    <row r="2009" spans="1:16" hidden="1" x14ac:dyDescent="0.25">
      <c r="A2009" t="s">
        <v>17</v>
      </c>
      <c r="B2009" t="s">
        <v>103</v>
      </c>
      <c r="C2009" t="s">
        <v>621</v>
      </c>
      <c r="D2009" t="s">
        <v>386</v>
      </c>
      <c r="E2009" t="s">
        <v>387</v>
      </c>
      <c r="F2009" t="s">
        <v>202</v>
      </c>
      <c r="G2009">
        <v>142894</v>
      </c>
      <c r="H2009" s="9">
        <v>20</v>
      </c>
      <c r="I2009" s="1">
        <v>45516</v>
      </c>
      <c r="J2009">
        <v>8</v>
      </c>
      <c r="K2009">
        <v>2024</v>
      </c>
      <c r="L2009" t="s">
        <v>4746</v>
      </c>
      <c r="M2009">
        <v>8.5299999999999994</v>
      </c>
      <c r="N2009" t="s">
        <v>4616</v>
      </c>
      <c r="O2009">
        <v>13.2935</v>
      </c>
      <c r="P2009" t="s">
        <v>12</v>
      </c>
    </row>
    <row r="2010" spans="1:16" hidden="1" x14ac:dyDescent="0.25">
      <c r="A2010" t="s">
        <v>17</v>
      </c>
      <c r="B2010" t="s">
        <v>16</v>
      </c>
      <c r="C2010" t="s">
        <v>475</v>
      </c>
      <c r="D2010" t="s">
        <v>203</v>
      </c>
      <c r="E2010" t="s">
        <v>4637</v>
      </c>
      <c r="F2010" t="s">
        <v>202</v>
      </c>
      <c r="G2010">
        <v>142884</v>
      </c>
      <c r="H2010" s="9">
        <v>80</v>
      </c>
      <c r="I2010" s="1">
        <v>45473</v>
      </c>
      <c r="J2010">
        <v>6</v>
      </c>
      <c r="K2010">
        <v>2024</v>
      </c>
      <c r="L2010" t="s">
        <v>4746</v>
      </c>
      <c r="M2010">
        <v>18.86</v>
      </c>
      <c r="N2010" t="s">
        <v>4638</v>
      </c>
      <c r="O2010">
        <v>29.392099999999999</v>
      </c>
      <c r="P2010" t="s">
        <v>12</v>
      </c>
    </row>
    <row r="2011" spans="1:16" hidden="1" x14ac:dyDescent="0.25">
      <c r="A2011" t="s">
        <v>39</v>
      </c>
      <c r="B2011" t="s">
        <v>38</v>
      </c>
      <c r="C2011" t="s">
        <v>2968</v>
      </c>
      <c r="D2011" t="s">
        <v>877</v>
      </c>
      <c r="E2011" t="s">
        <v>878</v>
      </c>
      <c r="F2011" t="s">
        <v>202</v>
      </c>
      <c r="G2011">
        <v>142872</v>
      </c>
      <c r="H2011" s="9">
        <v>1</v>
      </c>
      <c r="I2011" s="1">
        <v>45386</v>
      </c>
      <c r="J2011">
        <v>4</v>
      </c>
      <c r="K2011">
        <v>2024</v>
      </c>
      <c r="L2011" t="s">
        <v>37</v>
      </c>
      <c r="M2011">
        <v>28.25</v>
      </c>
      <c r="N2011" t="s">
        <v>4615</v>
      </c>
      <c r="O2011">
        <v>44.025799999999997</v>
      </c>
      <c r="P2011" t="s">
        <v>12</v>
      </c>
    </row>
    <row r="2012" spans="1:16" hidden="1" x14ac:dyDescent="0.25">
      <c r="A2012" t="s">
        <v>39</v>
      </c>
      <c r="B2012" t="s">
        <v>38</v>
      </c>
      <c r="C2012" t="s">
        <v>2968</v>
      </c>
      <c r="D2012" t="s">
        <v>877</v>
      </c>
      <c r="E2012" t="s">
        <v>878</v>
      </c>
      <c r="F2012" t="s">
        <v>202</v>
      </c>
      <c r="G2012">
        <v>142871</v>
      </c>
      <c r="H2012" s="9">
        <v>1</v>
      </c>
      <c r="I2012" s="1">
        <v>45386</v>
      </c>
      <c r="J2012">
        <v>4</v>
      </c>
      <c r="K2012">
        <v>2024</v>
      </c>
      <c r="L2012" t="s">
        <v>37</v>
      </c>
      <c r="M2012">
        <v>28.25</v>
      </c>
      <c r="N2012" t="s">
        <v>4615</v>
      </c>
      <c r="O2012">
        <v>44.025799999999997</v>
      </c>
      <c r="P2012" t="s">
        <v>12</v>
      </c>
    </row>
    <row r="2013" spans="1:16" hidden="1" x14ac:dyDescent="0.25">
      <c r="A2013" t="s">
        <v>39</v>
      </c>
      <c r="B2013" t="s">
        <v>38</v>
      </c>
      <c r="C2013" t="s">
        <v>478</v>
      </c>
      <c r="D2013" t="s">
        <v>35</v>
      </c>
      <c r="E2013" t="s">
        <v>36</v>
      </c>
      <c r="F2013" t="s">
        <v>202</v>
      </c>
      <c r="G2013">
        <v>142870</v>
      </c>
      <c r="H2013" s="9">
        <v>1</v>
      </c>
      <c r="I2013" s="1">
        <v>45386</v>
      </c>
      <c r="J2013">
        <v>4</v>
      </c>
      <c r="K2013">
        <v>2024</v>
      </c>
      <c r="L2013" t="s">
        <v>37</v>
      </c>
      <c r="M2013">
        <v>28.25</v>
      </c>
      <c r="N2013" t="s">
        <v>4615</v>
      </c>
      <c r="O2013">
        <v>44.025799999999997</v>
      </c>
      <c r="P2013" t="s">
        <v>12</v>
      </c>
    </row>
    <row r="2014" spans="1:16" hidden="1" x14ac:dyDescent="0.25">
      <c r="A2014" t="s">
        <v>39</v>
      </c>
      <c r="B2014" t="s">
        <v>38</v>
      </c>
      <c r="C2014" t="s">
        <v>477</v>
      </c>
      <c r="D2014" t="s">
        <v>50</v>
      </c>
      <c r="E2014" t="s">
        <v>51</v>
      </c>
      <c r="F2014" t="s">
        <v>202</v>
      </c>
      <c r="G2014">
        <v>142869</v>
      </c>
      <c r="H2014" s="9">
        <v>1</v>
      </c>
      <c r="I2014" s="1">
        <v>45385</v>
      </c>
      <c r="J2014">
        <v>4</v>
      </c>
      <c r="K2014">
        <v>2024</v>
      </c>
      <c r="L2014" t="s">
        <v>37</v>
      </c>
      <c r="M2014">
        <v>28.25</v>
      </c>
      <c r="N2014" t="s">
        <v>4615</v>
      </c>
      <c r="O2014">
        <v>44.025799999999997</v>
      </c>
      <c r="P2014" t="s">
        <v>12</v>
      </c>
    </row>
    <row r="2015" spans="1:16" hidden="1" x14ac:dyDescent="0.25">
      <c r="A2015" t="s">
        <v>39</v>
      </c>
      <c r="B2015" t="s">
        <v>38</v>
      </c>
      <c r="C2015" t="s">
        <v>470</v>
      </c>
      <c r="D2015" t="s">
        <v>77</v>
      </c>
      <c r="E2015" t="s">
        <v>78</v>
      </c>
      <c r="F2015" t="s">
        <v>202</v>
      </c>
      <c r="G2015">
        <v>142868</v>
      </c>
      <c r="H2015" s="9">
        <v>1</v>
      </c>
      <c r="I2015" s="1">
        <v>45385</v>
      </c>
      <c r="J2015">
        <v>4</v>
      </c>
      <c r="K2015">
        <v>2024</v>
      </c>
      <c r="L2015" t="s">
        <v>37</v>
      </c>
      <c r="M2015">
        <v>28.25</v>
      </c>
      <c r="N2015" t="s">
        <v>4615</v>
      </c>
      <c r="O2015">
        <v>44.025799999999997</v>
      </c>
      <c r="P2015" t="s">
        <v>12</v>
      </c>
    </row>
    <row r="2016" spans="1:16" hidden="1" x14ac:dyDescent="0.25">
      <c r="A2016" t="s">
        <v>39</v>
      </c>
      <c r="B2016" t="s">
        <v>16</v>
      </c>
      <c r="C2016" t="s">
        <v>3312</v>
      </c>
      <c r="D2016" t="s">
        <v>992</v>
      </c>
      <c r="E2016" t="s">
        <v>993</v>
      </c>
      <c r="F2016" t="s">
        <v>202</v>
      </c>
      <c r="G2016">
        <v>142867</v>
      </c>
      <c r="H2016" s="9">
        <v>1</v>
      </c>
      <c r="I2016" s="1">
        <v>45385</v>
      </c>
      <c r="J2016">
        <v>4</v>
      </c>
      <c r="K2016">
        <v>2024</v>
      </c>
      <c r="L2016" t="s">
        <v>37</v>
      </c>
      <c r="M2016">
        <v>33.5</v>
      </c>
      <c r="N2016" t="s">
        <v>4615</v>
      </c>
      <c r="O2016">
        <v>52.207599999999999</v>
      </c>
      <c r="P2016" t="s">
        <v>12</v>
      </c>
    </row>
    <row r="2017" spans="1:16" hidden="1" x14ac:dyDescent="0.25">
      <c r="A2017" t="s">
        <v>39</v>
      </c>
      <c r="B2017" t="s">
        <v>38</v>
      </c>
      <c r="C2017" t="s">
        <v>476</v>
      </c>
      <c r="D2017" t="s">
        <v>71</v>
      </c>
      <c r="E2017" t="s">
        <v>72</v>
      </c>
      <c r="F2017" t="s">
        <v>202</v>
      </c>
      <c r="G2017">
        <v>142808</v>
      </c>
      <c r="H2017" s="9">
        <v>1</v>
      </c>
      <c r="I2017" s="1">
        <v>45385</v>
      </c>
      <c r="J2017">
        <v>4</v>
      </c>
      <c r="K2017">
        <v>2024</v>
      </c>
      <c r="L2017" t="s">
        <v>37</v>
      </c>
      <c r="M2017">
        <v>28.25</v>
      </c>
      <c r="N2017" t="s">
        <v>4615</v>
      </c>
      <c r="O2017">
        <v>44.025799999999997</v>
      </c>
      <c r="P2017" t="s">
        <v>12</v>
      </c>
    </row>
    <row r="2018" spans="1:16" hidden="1" x14ac:dyDescent="0.25">
      <c r="A2018" t="s">
        <v>39</v>
      </c>
      <c r="B2018" t="s">
        <v>38</v>
      </c>
      <c r="C2018" t="s">
        <v>515</v>
      </c>
      <c r="D2018" t="s">
        <v>42</v>
      </c>
      <c r="E2018" t="s">
        <v>43</v>
      </c>
      <c r="F2018" t="s">
        <v>202</v>
      </c>
      <c r="G2018">
        <v>142770</v>
      </c>
      <c r="H2018" s="9">
        <v>1</v>
      </c>
      <c r="I2018" s="1">
        <v>45385</v>
      </c>
      <c r="J2018">
        <v>4</v>
      </c>
      <c r="K2018">
        <v>2024</v>
      </c>
      <c r="L2018" t="s">
        <v>37</v>
      </c>
      <c r="M2018">
        <v>28.25</v>
      </c>
      <c r="N2018" t="s">
        <v>4615</v>
      </c>
      <c r="O2018">
        <v>44.025799999999997</v>
      </c>
      <c r="P2018" t="s">
        <v>12</v>
      </c>
    </row>
    <row r="2019" spans="1:16" hidden="1" x14ac:dyDescent="0.25">
      <c r="A2019" t="s">
        <v>39</v>
      </c>
      <c r="B2019" t="s">
        <v>38</v>
      </c>
      <c r="C2019" t="s">
        <v>506</v>
      </c>
      <c r="D2019" t="s">
        <v>52</v>
      </c>
      <c r="E2019" t="s">
        <v>53</v>
      </c>
      <c r="F2019" t="s">
        <v>202</v>
      </c>
      <c r="G2019">
        <v>142769</v>
      </c>
      <c r="H2019" s="9">
        <v>1</v>
      </c>
      <c r="I2019" s="1">
        <v>45385</v>
      </c>
      <c r="J2019">
        <v>4</v>
      </c>
      <c r="K2019">
        <v>2024</v>
      </c>
      <c r="L2019" t="s">
        <v>37</v>
      </c>
      <c r="M2019">
        <v>28.25</v>
      </c>
      <c r="N2019" t="s">
        <v>4615</v>
      </c>
      <c r="O2019">
        <v>44.025799999999997</v>
      </c>
      <c r="P2019" t="s">
        <v>12</v>
      </c>
    </row>
    <row r="2020" spans="1:16" hidden="1" x14ac:dyDescent="0.25">
      <c r="A2020" t="s">
        <v>17</v>
      </c>
      <c r="B2020" t="s">
        <v>112</v>
      </c>
      <c r="C2020" t="s">
        <v>2875</v>
      </c>
      <c r="D2020" t="s">
        <v>818</v>
      </c>
      <c r="E2020" t="s">
        <v>819</v>
      </c>
      <c r="F2020" t="s">
        <v>202</v>
      </c>
      <c r="G2020">
        <v>142618</v>
      </c>
      <c r="H2020" s="9">
        <v>185</v>
      </c>
      <c r="I2020" s="1">
        <v>45458</v>
      </c>
      <c r="J2020">
        <v>6</v>
      </c>
      <c r="K2020">
        <v>2024</v>
      </c>
      <c r="L2020" t="s">
        <v>4746</v>
      </c>
      <c r="M2020">
        <v>67.099999999999994</v>
      </c>
      <c r="N2020" t="s">
        <v>4619</v>
      </c>
      <c r="O2020">
        <v>104.571</v>
      </c>
      <c r="P2020" t="s">
        <v>12</v>
      </c>
    </row>
    <row r="2021" spans="1:16" hidden="1" x14ac:dyDescent="0.25">
      <c r="A2021" t="s">
        <v>17</v>
      </c>
      <c r="B2021" t="s">
        <v>112</v>
      </c>
      <c r="C2021" t="s">
        <v>439</v>
      </c>
      <c r="D2021" t="s">
        <v>110</v>
      </c>
      <c r="E2021" t="s">
        <v>111</v>
      </c>
      <c r="F2021" t="s">
        <v>202</v>
      </c>
      <c r="G2021">
        <v>142618</v>
      </c>
      <c r="H2021" s="9">
        <v>100</v>
      </c>
      <c r="I2021" s="1">
        <v>45458</v>
      </c>
      <c r="J2021">
        <v>6</v>
      </c>
      <c r="K2021">
        <v>2024</v>
      </c>
      <c r="L2021" t="s">
        <v>4746</v>
      </c>
      <c r="M2021">
        <v>129</v>
      </c>
      <c r="N2021" t="s">
        <v>4619</v>
      </c>
      <c r="O2021">
        <v>201.03819999999999</v>
      </c>
      <c r="P2021" t="s">
        <v>12</v>
      </c>
    </row>
    <row r="2022" spans="1:16" hidden="1" x14ac:dyDescent="0.25">
      <c r="A2022" t="s">
        <v>17</v>
      </c>
      <c r="B2022" t="s">
        <v>112</v>
      </c>
      <c r="C2022" t="s">
        <v>438</v>
      </c>
      <c r="D2022" t="s">
        <v>114</v>
      </c>
      <c r="E2022" t="s">
        <v>115</v>
      </c>
      <c r="F2022" t="s">
        <v>202</v>
      </c>
      <c r="G2022">
        <v>142618</v>
      </c>
      <c r="H2022" s="9">
        <v>100</v>
      </c>
      <c r="I2022" s="1">
        <v>45458</v>
      </c>
      <c r="J2022">
        <v>6</v>
      </c>
      <c r="K2022">
        <v>2024</v>
      </c>
      <c r="L2022" t="s">
        <v>4746</v>
      </c>
      <c r="M2022">
        <v>40</v>
      </c>
      <c r="N2022" t="s">
        <v>4619</v>
      </c>
      <c r="O2022">
        <v>62.337400000000002</v>
      </c>
      <c r="P2022" t="s">
        <v>12</v>
      </c>
    </row>
    <row r="2023" spans="1:16" hidden="1" x14ac:dyDescent="0.25">
      <c r="A2023" t="s">
        <v>17</v>
      </c>
      <c r="B2023" t="s">
        <v>103</v>
      </c>
      <c r="C2023" t="s">
        <v>2728</v>
      </c>
      <c r="D2023" t="s">
        <v>1441</v>
      </c>
      <c r="E2023" t="s">
        <v>1442</v>
      </c>
      <c r="F2023" t="s">
        <v>202</v>
      </c>
      <c r="G2023">
        <v>142618</v>
      </c>
      <c r="H2023" s="9">
        <v>80</v>
      </c>
      <c r="I2023" s="1">
        <v>45458</v>
      </c>
      <c r="J2023">
        <v>6</v>
      </c>
      <c r="K2023">
        <v>2024</v>
      </c>
      <c r="L2023" t="s">
        <v>4746</v>
      </c>
      <c r="M2023">
        <v>45</v>
      </c>
      <c r="N2023" t="s">
        <v>4619</v>
      </c>
      <c r="O2023">
        <v>70.129599999999996</v>
      </c>
      <c r="P2023" t="s">
        <v>12</v>
      </c>
    </row>
    <row r="2024" spans="1:16" hidden="1" x14ac:dyDescent="0.25">
      <c r="A2024" t="s">
        <v>17</v>
      </c>
      <c r="B2024" t="s">
        <v>103</v>
      </c>
      <c r="C2024" t="s">
        <v>3530</v>
      </c>
      <c r="D2024" t="s">
        <v>1462</v>
      </c>
      <c r="E2024" t="s">
        <v>1463</v>
      </c>
      <c r="F2024" t="s">
        <v>202</v>
      </c>
      <c r="G2024">
        <v>142618</v>
      </c>
      <c r="H2024" s="9">
        <v>125</v>
      </c>
      <c r="I2024" s="1">
        <v>45458</v>
      </c>
      <c r="J2024">
        <v>6</v>
      </c>
      <c r="K2024">
        <v>2024</v>
      </c>
      <c r="L2024" t="s">
        <v>4746</v>
      </c>
      <c r="M2024">
        <v>78</v>
      </c>
      <c r="N2024" t="s">
        <v>4619</v>
      </c>
      <c r="O2024">
        <v>121.55800000000001</v>
      </c>
      <c r="P2024" t="s">
        <v>12</v>
      </c>
    </row>
    <row r="2025" spans="1:16" hidden="1" x14ac:dyDescent="0.25">
      <c r="A2025" t="s">
        <v>17</v>
      </c>
      <c r="B2025" t="s">
        <v>16</v>
      </c>
      <c r="C2025" t="s">
        <v>577</v>
      </c>
      <c r="D2025" t="s">
        <v>278</v>
      </c>
      <c r="E2025" t="s">
        <v>279</v>
      </c>
      <c r="F2025" t="s">
        <v>202</v>
      </c>
      <c r="G2025">
        <v>142618</v>
      </c>
      <c r="H2025" s="9">
        <v>30</v>
      </c>
      <c r="I2025" s="1">
        <v>45458</v>
      </c>
      <c r="J2025">
        <v>6</v>
      </c>
      <c r="K2025">
        <v>2024</v>
      </c>
      <c r="L2025" t="s">
        <v>4746</v>
      </c>
      <c r="M2025">
        <v>125.5</v>
      </c>
      <c r="N2025" t="s">
        <v>4619</v>
      </c>
      <c r="O2025">
        <v>195.58369999999999</v>
      </c>
      <c r="P2025" t="s">
        <v>12</v>
      </c>
    </row>
    <row r="2026" spans="1:16" hidden="1" x14ac:dyDescent="0.25">
      <c r="A2026" t="s">
        <v>17</v>
      </c>
      <c r="B2026" t="s">
        <v>16</v>
      </c>
      <c r="C2026" t="s">
        <v>578</v>
      </c>
      <c r="D2026" t="s">
        <v>280</v>
      </c>
      <c r="E2026" t="s">
        <v>281</v>
      </c>
      <c r="F2026" t="s">
        <v>202</v>
      </c>
      <c r="G2026">
        <v>142618</v>
      </c>
      <c r="H2026" s="9">
        <v>30</v>
      </c>
      <c r="I2026" s="1">
        <v>45458</v>
      </c>
      <c r="J2026">
        <v>6</v>
      </c>
      <c r="K2026">
        <v>2024</v>
      </c>
      <c r="L2026" t="s">
        <v>4746</v>
      </c>
      <c r="M2026">
        <v>124</v>
      </c>
      <c r="N2026" t="s">
        <v>4619</v>
      </c>
      <c r="O2026">
        <v>193.24610000000001</v>
      </c>
      <c r="P2026" t="s">
        <v>12</v>
      </c>
    </row>
    <row r="2027" spans="1:16" hidden="1" x14ac:dyDescent="0.25">
      <c r="A2027" t="s">
        <v>17</v>
      </c>
      <c r="B2027" t="s">
        <v>26</v>
      </c>
      <c r="C2027" t="s">
        <v>2787</v>
      </c>
      <c r="D2027" t="s">
        <v>1518</v>
      </c>
      <c r="E2027" t="s">
        <v>1519</v>
      </c>
      <c r="F2027" t="s">
        <v>202</v>
      </c>
      <c r="G2027">
        <v>142618</v>
      </c>
      <c r="H2027" s="9">
        <v>200</v>
      </c>
      <c r="I2027" s="1">
        <v>45458</v>
      </c>
      <c r="J2027">
        <v>6</v>
      </c>
      <c r="K2027">
        <v>2024</v>
      </c>
      <c r="L2027" t="s">
        <v>4746</v>
      </c>
      <c r="M2027">
        <v>42</v>
      </c>
      <c r="N2027" t="s">
        <v>4619</v>
      </c>
      <c r="O2027">
        <v>65.454300000000003</v>
      </c>
      <c r="P2027" t="s">
        <v>12</v>
      </c>
    </row>
    <row r="2028" spans="1:16" hidden="1" x14ac:dyDescent="0.25">
      <c r="A2028" t="s">
        <v>17</v>
      </c>
      <c r="B2028" t="s">
        <v>103</v>
      </c>
      <c r="C2028" t="s">
        <v>3060</v>
      </c>
      <c r="D2028" t="s">
        <v>1522</v>
      </c>
      <c r="E2028" t="s">
        <v>1523</v>
      </c>
      <c r="F2028" t="s">
        <v>202</v>
      </c>
      <c r="G2028">
        <v>142618</v>
      </c>
      <c r="H2028" s="9">
        <v>50</v>
      </c>
      <c r="I2028" s="1">
        <v>45458</v>
      </c>
      <c r="J2028">
        <v>6</v>
      </c>
      <c r="K2028">
        <v>2024</v>
      </c>
      <c r="L2028" t="s">
        <v>4746</v>
      </c>
      <c r="M2028">
        <v>7</v>
      </c>
      <c r="N2028" t="s">
        <v>4619</v>
      </c>
      <c r="O2028">
        <v>10.9091</v>
      </c>
      <c r="P2028" t="s">
        <v>12</v>
      </c>
    </row>
    <row r="2029" spans="1:16" hidden="1" x14ac:dyDescent="0.25">
      <c r="A2029" t="s">
        <v>17</v>
      </c>
      <c r="B2029" t="s">
        <v>199</v>
      </c>
      <c r="C2029" t="s">
        <v>3631</v>
      </c>
      <c r="D2029" t="s">
        <v>1721</v>
      </c>
      <c r="E2029" t="s">
        <v>1722</v>
      </c>
      <c r="F2029" t="s">
        <v>202</v>
      </c>
      <c r="G2029">
        <v>142618</v>
      </c>
      <c r="H2029" s="9">
        <v>45</v>
      </c>
      <c r="I2029" s="1">
        <v>45458</v>
      </c>
      <c r="J2029">
        <v>6</v>
      </c>
      <c r="K2029">
        <v>2024</v>
      </c>
      <c r="L2029" t="s">
        <v>4746</v>
      </c>
      <c r="M2029">
        <v>13</v>
      </c>
      <c r="N2029" t="s">
        <v>4619</v>
      </c>
      <c r="O2029">
        <v>20.259699999999999</v>
      </c>
      <c r="P2029" t="s">
        <v>12</v>
      </c>
    </row>
    <row r="2030" spans="1:16" hidden="1" x14ac:dyDescent="0.25">
      <c r="A2030" t="s">
        <v>17</v>
      </c>
      <c r="B2030" t="s">
        <v>112</v>
      </c>
      <c r="C2030" t="s">
        <v>4594</v>
      </c>
      <c r="D2030" t="s">
        <v>4595</v>
      </c>
      <c r="E2030" t="s">
        <v>4596</v>
      </c>
      <c r="F2030" t="s">
        <v>202</v>
      </c>
      <c r="G2030">
        <v>142618</v>
      </c>
      <c r="H2030" s="9">
        <v>20</v>
      </c>
      <c r="I2030" s="1">
        <v>45458</v>
      </c>
      <c r="J2030">
        <v>6</v>
      </c>
      <c r="K2030">
        <v>2024</v>
      </c>
      <c r="L2030" t="s">
        <v>4746</v>
      </c>
      <c r="M2030">
        <v>63.5</v>
      </c>
      <c r="N2030" t="s">
        <v>4619</v>
      </c>
      <c r="O2030">
        <v>98.960700000000003</v>
      </c>
      <c r="P2030" t="s">
        <v>12</v>
      </c>
    </row>
    <row r="2031" spans="1:16" hidden="1" x14ac:dyDescent="0.25">
      <c r="A2031" t="s">
        <v>17</v>
      </c>
      <c r="B2031" t="s">
        <v>112</v>
      </c>
      <c r="C2031" t="s">
        <v>4591</v>
      </c>
      <c r="D2031" t="s">
        <v>4592</v>
      </c>
      <c r="E2031" t="s">
        <v>4593</v>
      </c>
      <c r="F2031" t="s">
        <v>202</v>
      </c>
      <c r="G2031">
        <v>142618</v>
      </c>
      <c r="H2031" s="9">
        <v>300</v>
      </c>
      <c r="I2031" s="1">
        <v>45458</v>
      </c>
      <c r="J2031">
        <v>6</v>
      </c>
      <c r="K2031">
        <v>2024</v>
      </c>
      <c r="L2031" t="s">
        <v>4746</v>
      </c>
      <c r="M2031">
        <v>40</v>
      </c>
      <c r="N2031" t="s">
        <v>4619</v>
      </c>
      <c r="O2031">
        <v>62.337400000000002</v>
      </c>
      <c r="P2031" t="s">
        <v>12</v>
      </c>
    </row>
    <row r="2032" spans="1:16" hidden="1" x14ac:dyDescent="0.25">
      <c r="A2032" t="s">
        <v>17</v>
      </c>
      <c r="B2032" t="s">
        <v>112</v>
      </c>
      <c r="C2032" t="s">
        <v>4588</v>
      </c>
      <c r="D2032" t="s">
        <v>4589</v>
      </c>
      <c r="E2032" t="s">
        <v>4590</v>
      </c>
      <c r="F2032" t="s">
        <v>202</v>
      </c>
      <c r="G2032">
        <v>142618</v>
      </c>
      <c r="H2032" s="9">
        <v>900</v>
      </c>
      <c r="I2032" s="1">
        <v>45458</v>
      </c>
      <c r="J2032">
        <v>6</v>
      </c>
      <c r="K2032">
        <v>2024</v>
      </c>
      <c r="L2032" t="s">
        <v>4746</v>
      </c>
      <c r="M2032">
        <v>38.5</v>
      </c>
      <c r="N2032" t="s">
        <v>4619</v>
      </c>
      <c r="O2032">
        <v>59.9998</v>
      </c>
      <c r="P2032" t="s">
        <v>12</v>
      </c>
    </row>
    <row r="2033" spans="1:16" hidden="1" x14ac:dyDescent="0.25">
      <c r="A2033" t="s">
        <v>17</v>
      </c>
      <c r="B2033" t="s">
        <v>16</v>
      </c>
      <c r="C2033" t="s">
        <v>521</v>
      </c>
      <c r="D2033" t="s">
        <v>340</v>
      </c>
      <c r="E2033" t="s">
        <v>341</v>
      </c>
      <c r="F2033" t="s">
        <v>202</v>
      </c>
      <c r="G2033">
        <v>142618</v>
      </c>
      <c r="H2033" s="9">
        <v>950</v>
      </c>
      <c r="I2033" s="1">
        <v>45458</v>
      </c>
      <c r="J2033">
        <v>6</v>
      </c>
      <c r="K2033">
        <v>2024</v>
      </c>
      <c r="L2033" t="s">
        <v>4746</v>
      </c>
      <c r="M2033">
        <v>25.5</v>
      </c>
      <c r="N2033" t="s">
        <v>4619</v>
      </c>
      <c r="O2033">
        <v>39.740099999999998</v>
      </c>
      <c r="P2033" t="s">
        <v>12</v>
      </c>
    </row>
    <row r="2034" spans="1:16" hidden="1" x14ac:dyDescent="0.25">
      <c r="A2034" t="s">
        <v>17</v>
      </c>
      <c r="B2034" t="s">
        <v>16</v>
      </c>
      <c r="C2034" t="s">
        <v>3644</v>
      </c>
      <c r="D2034" t="s">
        <v>1752</v>
      </c>
      <c r="E2034" t="s">
        <v>1753</v>
      </c>
      <c r="F2034" t="s">
        <v>202</v>
      </c>
      <c r="G2034">
        <v>142618</v>
      </c>
      <c r="H2034" s="9">
        <v>45</v>
      </c>
      <c r="I2034" s="1">
        <v>45458</v>
      </c>
      <c r="J2034">
        <v>6</v>
      </c>
      <c r="K2034">
        <v>2024</v>
      </c>
      <c r="L2034" t="s">
        <v>4746</v>
      </c>
      <c r="M2034">
        <v>25.5</v>
      </c>
      <c r="N2034" t="s">
        <v>4619</v>
      </c>
      <c r="O2034">
        <v>39.740099999999998</v>
      </c>
      <c r="P2034" t="s">
        <v>12</v>
      </c>
    </row>
    <row r="2035" spans="1:16" hidden="1" x14ac:dyDescent="0.25">
      <c r="A2035" t="s">
        <v>17</v>
      </c>
      <c r="B2035" t="s">
        <v>202</v>
      </c>
      <c r="C2035" t="s">
        <v>522</v>
      </c>
      <c r="D2035" t="s">
        <v>342</v>
      </c>
      <c r="E2035" t="s">
        <v>343</v>
      </c>
      <c r="F2035" t="s">
        <v>202</v>
      </c>
      <c r="G2035">
        <v>142618</v>
      </c>
      <c r="H2035" s="9">
        <v>600</v>
      </c>
      <c r="I2035" s="1">
        <v>45458</v>
      </c>
      <c r="J2035">
        <v>6</v>
      </c>
      <c r="K2035">
        <v>2024</v>
      </c>
      <c r="L2035" t="s">
        <v>4746</v>
      </c>
      <c r="M2035">
        <v>10.5</v>
      </c>
      <c r="N2035" t="s">
        <v>4619</v>
      </c>
      <c r="O2035">
        <v>16.363600000000002</v>
      </c>
      <c r="P2035" t="s">
        <v>12</v>
      </c>
    </row>
    <row r="2036" spans="1:16" hidden="1" x14ac:dyDescent="0.25">
      <c r="A2036" t="s">
        <v>17</v>
      </c>
      <c r="B2036" t="s">
        <v>199</v>
      </c>
      <c r="C2036" t="s">
        <v>2899</v>
      </c>
      <c r="D2036" t="s">
        <v>1763</v>
      </c>
      <c r="E2036" t="s">
        <v>1762</v>
      </c>
      <c r="F2036" t="s">
        <v>202</v>
      </c>
      <c r="G2036">
        <v>142618</v>
      </c>
      <c r="H2036" s="9">
        <v>40</v>
      </c>
      <c r="I2036" s="1">
        <v>45458</v>
      </c>
      <c r="J2036">
        <v>6</v>
      </c>
      <c r="K2036">
        <v>2024</v>
      </c>
      <c r="L2036" t="s">
        <v>4746</v>
      </c>
      <c r="M2036">
        <v>26.5</v>
      </c>
      <c r="N2036" t="s">
        <v>4619</v>
      </c>
      <c r="O2036">
        <v>41.2986</v>
      </c>
      <c r="P2036" t="s">
        <v>12</v>
      </c>
    </row>
    <row r="2037" spans="1:16" hidden="1" x14ac:dyDescent="0.25">
      <c r="A2037" t="s">
        <v>17</v>
      </c>
      <c r="B2037" t="s">
        <v>26</v>
      </c>
      <c r="C2037" t="s">
        <v>442</v>
      </c>
      <c r="D2037" t="s">
        <v>357</v>
      </c>
      <c r="E2037" t="s">
        <v>358</v>
      </c>
      <c r="F2037" t="s">
        <v>202</v>
      </c>
      <c r="G2037">
        <v>142618</v>
      </c>
      <c r="H2037" s="9">
        <v>170</v>
      </c>
      <c r="I2037" s="1">
        <v>45458</v>
      </c>
      <c r="J2037">
        <v>6</v>
      </c>
      <c r="K2037">
        <v>2024</v>
      </c>
      <c r="L2037" t="s">
        <v>4746</v>
      </c>
      <c r="M2037">
        <v>3.38</v>
      </c>
      <c r="N2037" t="s">
        <v>4619</v>
      </c>
      <c r="O2037">
        <v>5.2675000000000001</v>
      </c>
      <c r="P2037" t="s">
        <v>12</v>
      </c>
    </row>
    <row r="2038" spans="1:16" hidden="1" x14ac:dyDescent="0.25">
      <c r="A2038" t="s">
        <v>17</v>
      </c>
      <c r="B2038" t="s">
        <v>199</v>
      </c>
      <c r="C2038" t="s">
        <v>567</v>
      </c>
      <c r="D2038" t="s">
        <v>364</v>
      </c>
      <c r="E2038" t="s">
        <v>365</v>
      </c>
      <c r="F2038" t="s">
        <v>202</v>
      </c>
      <c r="G2038">
        <v>142618</v>
      </c>
      <c r="H2038" s="9">
        <v>150</v>
      </c>
      <c r="I2038" s="1">
        <v>45458</v>
      </c>
      <c r="J2038">
        <v>6</v>
      </c>
      <c r="K2038">
        <v>2024</v>
      </c>
      <c r="L2038" t="s">
        <v>4746</v>
      </c>
      <c r="M2038">
        <v>9</v>
      </c>
      <c r="N2038" t="s">
        <v>4619</v>
      </c>
      <c r="O2038">
        <v>14.0259</v>
      </c>
      <c r="P2038" t="s">
        <v>12</v>
      </c>
    </row>
    <row r="2039" spans="1:16" hidden="1" x14ac:dyDescent="0.25">
      <c r="A2039" t="s">
        <v>17</v>
      </c>
      <c r="B2039" t="s">
        <v>199</v>
      </c>
      <c r="C2039" t="s">
        <v>566</v>
      </c>
      <c r="D2039" t="s">
        <v>388</v>
      </c>
      <c r="E2039" t="s">
        <v>389</v>
      </c>
      <c r="F2039" t="s">
        <v>202</v>
      </c>
      <c r="G2039">
        <v>142618</v>
      </c>
      <c r="H2039" s="9">
        <v>300</v>
      </c>
      <c r="I2039" s="1">
        <v>45458</v>
      </c>
      <c r="J2039">
        <v>6</v>
      </c>
      <c r="K2039">
        <v>2024</v>
      </c>
      <c r="L2039" t="s">
        <v>4746</v>
      </c>
      <c r="M2039">
        <v>18</v>
      </c>
      <c r="N2039" t="s">
        <v>4619</v>
      </c>
      <c r="O2039">
        <v>28.0518</v>
      </c>
      <c r="P2039" t="s">
        <v>12</v>
      </c>
    </row>
    <row r="2040" spans="1:16" hidden="1" x14ac:dyDescent="0.25">
      <c r="A2040" t="s">
        <v>17</v>
      </c>
      <c r="B2040" t="s">
        <v>202</v>
      </c>
      <c r="C2040" t="s">
        <v>603</v>
      </c>
      <c r="D2040" t="s">
        <v>390</v>
      </c>
      <c r="E2040" t="s">
        <v>391</v>
      </c>
      <c r="F2040" t="s">
        <v>202</v>
      </c>
      <c r="G2040">
        <v>142618</v>
      </c>
      <c r="H2040" s="9">
        <v>800</v>
      </c>
      <c r="I2040" s="1">
        <v>45458</v>
      </c>
      <c r="J2040">
        <v>6</v>
      </c>
      <c r="K2040">
        <v>2024</v>
      </c>
      <c r="L2040" t="s">
        <v>4746</v>
      </c>
      <c r="M2040">
        <v>29.5</v>
      </c>
      <c r="N2040" t="s">
        <v>4619</v>
      </c>
      <c r="O2040">
        <v>45.9739</v>
      </c>
      <c r="P2040" t="s">
        <v>12</v>
      </c>
    </row>
    <row r="2041" spans="1:16" hidden="1" x14ac:dyDescent="0.25">
      <c r="A2041" t="s">
        <v>17</v>
      </c>
      <c r="B2041" t="s">
        <v>202</v>
      </c>
      <c r="C2041" t="s">
        <v>541</v>
      </c>
      <c r="D2041" t="s">
        <v>200</v>
      </c>
      <c r="E2041" t="s">
        <v>201</v>
      </c>
      <c r="F2041" t="s">
        <v>202</v>
      </c>
      <c r="G2041">
        <v>142618</v>
      </c>
      <c r="H2041" s="9">
        <v>50</v>
      </c>
      <c r="I2041" s="1">
        <v>45458</v>
      </c>
      <c r="J2041">
        <v>6</v>
      </c>
      <c r="K2041">
        <v>2024</v>
      </c>
      <c r="L2041" t="s">
        <v>4746</v>
      </c>
      <c r="M2041">
        <v>9</v>
      </c>
      <c r="N2041" t="s">
        <v>4619</v>
      </c>
      <c r="O2041">
        <v>14.0259</v>
      </c>
      <c r="P2041" t="s">
        <v>12</v>
      </c>
    </row>
    <row r="2042" spans="1:16" hidden="1" x14ac:dyDescent="0.25">
      <c r="A2042" t="s">
        <v>17</v>
      </c>
      <c r="B2042" t="s">
        <v>199</v>
      </c>
      <c r="C2042" t="s">
        <v>3559</v>
      </c>
      <c r="D2042" t="s">
        <v>1526</v>
      </c>
      <c r="E2042" t="s">
        <v>1527</v>
      </c>
      <c r="F2042" t="s">
        <v>202</v>
      </c>
      <c r="G2042">
        <v>142618</v>
      </c>
      <c r="H2042" s="9">
        <v>20</v>
      </c>
      <c r="I2042" s="1">
        <v>45458</v>
      </c>
      <c r="J2042">
        <v>6</v>
      </c>
      <c r="K2042">
        <v>2024</v>
      </c>
      <c r="L2042" t="s">
        <v>4746</v>
      </c>
      <c r="M2042">
        <v>16</v>
      </c>
      <c r="N2042" t="s">
        <v>4619</v>
      </c>
      <c r="O2042">
        <v>24.934999999999999</v>
      </c>
      <c r="P2042" t="s">
        <v>12</v>
      </c>
    </row>
    <row r="2043" spans="1:16" hidden="1" x14ac:dyDescent="0.25">
      <c r="A2043" t="s">
        <v>17</v>
      </c>
      <c r="B2043" t="s">
        <v>26</v>
      </c>
      <c r="C2043" t="s">
        <v>562</v>
      </c>
      <c r="D2043" t="s">
        <v>205</v>
      </c>
      <c r="E2043" t="s">
        <v>206</v>
      </c>
      <c r="F2043" t="s">
        <v>202</v>
      </c>
      <c r="G2043">
        <v>142618</v>
      </c>
      <c r="H2043" s="9">
        <v>145</v>
      </c>
      <c r="I2043" s="1">
        <v>45458</v>
      </c>
      <c r="J2043">
        <v>6</v>
      </c>
      <c r="K2043">
        <v>2024</v>
      </c>
      <c r="L2043" t="s">
        <v>4746</v>
      </c>
      <c r="M2043">
        <v>20.5</v>
      </c>
      <c r="N2043" t="s">
        <v>4619</v>
      </c>
      <c r="O2043">
        <v>31.947900000000001</v>
      </c>
      <c r="P2043" t="s">
        <v>12</v>
      </c>
    </row>
    <row r="2044" spans="1:16" hidden="1" x14ac:dyDescent="0.25">
      <c r="A2044" t="s">
        <v>17</v>
      </c>
      <c r="B2044" t="s">
        <v>202</v>
      </c>
      <c r="C2044" t="s">
        <v>564</v>
      </c>
      <c r="D2044" t="s">
        <v>207</v>
      </c>
      <c r="E2044" t="s">
        <v>208</v>
      </c>
      <c r="F2044" t="s">
        <v>202</v>
      </c>
      <c r="G2044">
        <v>142618</v>
      </c>
      <c r="H2044" s="9">
        <v>50</v>
      </c>
      <c r="I2044" s="1">
        <v>45458</v>
      </c>
      <c r="J2044">
        <v>6</v>
      </c>
      <c r="K2044">
        <v>2024</v>
      </c>
      <c r="L2044" t="s">
        <v>4746</v>
      </c>
      <c r="M2044">
        <v>12.5</v>
      </c>
      <c r="N2044" t="s">
        <v>4619</v>
      </c>
      <c r="O2044">
        <v>19.480399999999999</v>
      </c>
      <c r="P2044" t="s">
        <v>12</v>
      </c>
    </row>
    <row r="2045" spans="1:16" hidden="1" x14ac:dyDescent="0.25">
      <c r="A2045" t="s">
        <v>17</v>
      </c>
      <c r="B2045" t="s">
        <v>202</v>
      </c>
      <c r="C2045" t="s">
        <v>520</v>
      </c>
      <c r="D2045" t="s">
        <v>209</v>
      </c>
      <c r="E2045" t="s">
        <v>210</v>
      </c>
      <c r="F2045" t="s">
        <v>202</v>
      </c>
      <c r="G2045">
        <v>142618</v>
      </c>
      <c r="H2045" s="9">
        <v>75</v>
      </c>
      <c r="I2045" s="1">
        <v>45458</v>
      </c>
      <c r="J2045">
        <v>6</v>
      </c>
      <c r="K2045">
        <v>2024</v>
      </c>
      <c r="L2045" t="s">
        <v>4746</v>
      </c>
      <c r="M2045">
        <v>36</v>
      </c>
      <c r="N2045" t="s">
        <v>4619</v>
      </c>
      <c r="O2045">
        <v>56.103700000000003</v>
      </c>
      <c r="P2045" t="s">
        <v>12</v>
      </c>
    </row>
    <row r="2046" spans="1:16" hidden="1" x14ac:dyDescent="0.25">
      <c r="A2046" t="s">
        <v>17</v>
      </c>
      <c r="B2046" t="s">
        <v>202</v>
      </c>
      <c r="C2046" t="s">
        <v>518</v>
      </c>
      <c r="D2046" t="s">
        <v>218</v>
      </c>
      <c r="E2046" t="s">
        <v>219</v>
      </c>
      <c r="F2046" t="s">
        <v>202</v>
      </c>
      <c r="G2046">
        <v>142618</v>
      </c>
      <c r="H2046" s="9">
        <v>100</v>
      </c>
      <c r="I2046" s="1">
        <v>45458</v>
      </c>
      <c r="J2046">
        <v>6</v>
      </c>
      <c r="K2046">
        <v>2024</v>
      </c>
      <c r="L2046" t="s">
        <v>4746</v>
      </c>
      <c r="M2046">
        <v>31</v>
      </c>
      <c r="N2046" t="s">
        <v>4619</v>
      </c>
      <c r="O2046">
        <v>48.311500000000002</v>
      </c>
      <c r="P2046" t="s">
        <v>12</v>
      </c>
    </row>
    <row r="2047" spans="1:16" hidden="1" x14ac:dyDescent="0.25">
      <c r="A2047" t="s">
        <v>17</v>
      </c>
      <c r="B2047" t="s">
        <v>199</v>
      </c>
      <c r="C2047" t="s">
        <v>560</v>
      </c>
      <c r="D2047" t="s">
        <v>222</v>
      </c>
      <c r="E2047" t="s">
        <v>223</v>
      </c>
      <c r="F2047" t="s">
        <v>202</v>
      </c>
      <c r="G2047">
        <v>142618</v>
      </c>
      <c r="H2047" s="9">
        <v>340</v>
      </c>
      <c r="I2047" s="1">
        <v>45458</v>
      </c>
      <c r="J2047">
        <v>6</v>
      </c>
      <c r="K2047">
        <v>2024</v>
      </c>
      <c r="L2047" t="s">
        <v>4746</v>
      </c>
      <c r="M2047">
        <v>23</v>
      </c>
      <c r="N2047" t="s">
        <v>4619</v>
      </c>
      <c r="O2047">
        <v>35.844000000000001</v>
      </c>
      <c r="P2047" t="s">
        <v>12</v>
      </c>
    </row>
    <row r="2048" spans="1:16" hidden="1" x14ac:dyDescent="0.25">
      <c r="A2048" t="s">
        <v>17</v>
      </c>
      <c r="B2048" t="s">
        <v>16</v>
      </c>
      <c r="C2048" t="s">
        <v>548</v>
      </c>
      <c r="D2048" t="s">
        <v>398</v>
      </c>
      <c r="E2048" t="s">
        <v>399</v>
      </c>
      <c r="F2048" t="s">
        <v>202</v>
      </c>
      <c r="G2048">
        <v>142618</v>
      </c>
      <c r="H2048" s="9">
        <v>100</v>
      </c>
      <c r="I2048" s="1">
        <v>45458</v>
      </c>
      <c r="J2048">
        <v>6</v>
      </c>
      <c r="K2048">
        <v>2024</v>
      </c>
      <c r="L2048" t="s">
        <v>4746</v>
      </c>
      <c r="M2048">
        <v>9</v>
      </c>
      <c r="N2048" t="s">
        <v>4619</v>
      </c>
      <c r="O2048">
        <v>14.0259</v>
      </c>
      <c r="P2048" t="s">
        <v>12</v>
      </c>
    </row>
    <row r="2049" spans="1:16" hidden="1" x14ac:dyDescent="0.25">
      <c r="A2049" t="s">
        <v>17</v>
      </c>
      <c r="B2049" t="s">
        <v>16</v>
      </c>
      <c r="C2049" t="s">
        <v>547</v>
      </c>
      <c r="D2049" t="s">
        <v>402</v>
      </c>
      <c r="E2049" t="s">
        <v>403</v>
      </c>
      <c r="F2049" t="s">
        <v>202</v>
      </c>
      <c r="G2049">
        <v>142618</v>
      </c>
      <c r="H2049" s="9">
        <v>110</v>
      </c>
      <c r="I2049" s="1">
        <v>45458</v>
      </c>
      <c r="J2049">
        <v>6</v>
      </c>
      <c r="K2049">
        <v>2024</v>
      </c>
      <c r="L2049" t="s">
        <v>4746</v>
      </c>
      <c r="M2049">
        <v>117</v>
      </c>
      <c r="N2049" t="s">
        <v>4619</v>
      </c>
      <c r="O2049">
        <v>182.33699999999999</v>
      </c>
      <c r="P2049" t="s">
        <v>12</v>
      </c>
    </row>
    <row r="2050" spans="1:16" hidden="1" x14ac:dyDescent="0.25">
      <c r="A2050" t="s">
        <v>17</v>
      </c>
      <c r="B2050" t="s">
        <v>202</v>
      </c>
      <c r="C2050" t="s">
        <v>440</v>
      </c>
      <c r="D2050" t="s">
        <v>228</v>
      </c>
      <c r="E2050" t="s">
        <v>229</v>
      </c>
      <c r="F2050" t="s">
        <v>202</v>
      </c>
      <c r="G2050">
        <v>142618</v>
      </c>
      <c r="H2050" s="9">
        <v>20</v>
      </c>
      <c r="I2050" s="1">
        <v>45458</v>
      </c>
      <c r="J2050">
        <v>6</v>
      </c>
      <c r="K2050">
        <v>2024</v>
      </c>
      <c r="L2050" t="s">
        <v>4746</v>
      </c>
      <c r="M2050">
        <v>38</v>
      </c>
      <c r="N2050" t="s">
        <v>4619</v>
      </c>
      <c r="O2050">
        <v>59.220599999999997</v>
      </c>
      <c r="P2050" t="s">
        <v>12</v>
      </c>
    </row>
    <row r="2051" spans="1:16" hidden="1" x14ac:dyDescent="0.25">
      <c r="A2051" t="s">
        <v>17</v>
      </c>
      <c r="B2051" t="s">
        <v>202</v>
      </c>
      <c r="C2051" t="s">
        <v>602</v>
      </c>
      <c r="D2051" t="s">
        <v>232</v>
      </c>
      <c r="E2051" t="s">
        <v>233</v>
      </c>
      <c r="F2051" t="s">
        <v>202</v>
      </c>
      <c r="G2051">
        <v>142618</v>
      </c>
      <c r="H2051" s="9">
        <v>1200</v>
      </c>
      <c r="I2051" s="1">
        <v>45458</v>
      </c>
      <c r="J2051">
        <v>6</v>
      </c>
      <c r="K2051">
        <v>2024</v>
      </c>
      <c r="L2051" t="s">
        <v>4746</v>
      </c>
      <c r="M2051">
        <v>18</v>
      </c>
      <c r="N2051" t="s">
        <v>4619</v>
      </c>
      <c r="O2051">
        <v>28.0518</v>
      </c>
      <c r="P2051" t="s">
        <v>12</v>
      </c>
    </row>
    <row r="2052" spans="1:16" hidden="1" x14ac:dyDescent="0.25">
      <c r="A2052" t="s">
        <v>17</v>
      </c>
      <c r="B2052" t="s">
        <v>199</v>
      </c>
      <c r="C2052" t="s">
        <v>583</v>
      </c>
      <c r="D2052" t="s">
        <v>238</v>
      </c>
      <c r="E2052" t="s">
        <v>239</v>
      </c>
      <c r="F2052" t="s">
        <v>202</v>
      </c>
      <c r="G2052">
        <v>142618</v>
      </c>
      <c r="H2052" s="9">
        <v>160</v>
      </c>
      <c r="I2052" s="1">
        <v>45458</v>
      </c>
      <c r="J2052">
        <v>6</v>
      </c>
      <c r="K2052">
        <v>2024</v>
      </c>
      <c r="L2052" t="s">
        <v>4746</v>
      </c>
      <c r="M2052">
        <v>19.600000000000001</v>
      </c>
      <c r="N2052" t="s">
        <v>4619</v>
      </c>
      <c r="O2052">
        <v>30.545300000000001</v>
      </c>
      <c r="P2052" t="s">
        <v>12</v>
      </c>
    </row>
    <row r="2053" spans="1:16" hidden="1" x14ac:dyDescent="0.25">
      <c r="A2053" t="s">
        <v>17</v>
      </c>
      <c r="B2053" t="s">
        <v>202</v>
      </c>
      <c r="C2053" t="s">
        <v>563</v>
      </c>
      <c r="D2053" t="s">
        <v>242</v>
      </c>
      <c r="E2053" t="s">
        <v>243</v>
      </c>
      <c r="F2053" t="s">
        <v>202</v>
      </c>
      <c r="G2053">
        <v>142618</v>
      </c>
      <c r="H2053" s="9">
        <v>220</v>
      </c>
      <c r="I2053" s="1">
        <v>45458</v>
      </c>
      <c r="J2053">
        <v>6</v>
      </c>
      <c r="K2053">
        <v>2024</v>
      </c>
      <c r="L2053" t="s">
        <v>4746</v>
      </c>
      <c r="M2053">
        <v>10</v>
      </c>
      <c r="N2053" t="s">
        <v>4619</v>
      </c>
      <c r="O2053">
        <v>15.5844</v>
      </c>
      <c r="P2053" t="s">
        <v>12</v>
      </c>
    </row>
    <row r="2054" spans="1:16" hidden="1" x14ac:dyDescent="0.25">
      <c r="A2054" t="s">
        <v>17</v>
      </c>
      <c r="B2054" t="s">
        <v>199</v>
      </c>
      <c r="C2054" t="s">
        <v>444</v>
      </c>
      <c r="D2054" t="s">
        <v>251</v>
      </c>
      <c r="E2054" t="s">
        <v>1631</v>
      </c>
      <c r="F2054" t="s">
        <v>202</v>
      </c>
      <c r="G2054">
        <v>142618</v>
      </c>
      <c r="H2054" s="9">
        <v>30</v>
      </c>
      <c r="I2054" s="1">
        <v>45458</v>
      </c>
      <c r="J2054">
        <v>6</v>
      </c>
      <c r="K2054">
        <v>2024</v>
      </c>
      <c r="L2054" t="s">
        <v>4746</v>
      </c>
      <c r="M2054">
        <v>44.5</v>
      </c>
      <c r="N2054" t="s">
        <v>4619</v>
      </c>
      <c r="O2054">
        <v>69.350399999999993</v>
      </c>
      <c r="P2054" t="s">
        <v>12</v>
      </c>
    </row>
    <row r="2055" spans="1:16" x14ac:dyDescent="0.25">
      <c r="A2055" t="s">
        <v>17</v>
      </c>
      <c r="B2055" t="s">
        <v>26</v>
      </c>
      <c r="C2055" t="s">
        <v>540</v>
      </c>
      <c r="D2055" t="s">
        <v>252</v>
      </c>
      <c r="E2055" t="s">
        <v>253</v>
      </c>
      <c r="F2055" t="s">
        <v>202</v>
      </c>
      <c r="G2055">
        <v>142618</v>
      </c>
      <c r="H2055" s="9">
        <v>40</v>
      </c>
      <c r="I2055" s="1">
        <v>45458</v>
      </c>
      <c r="J2055">
        <v>6</v>
      </c>
      <c r="K2055">
        <v>2024</v>
      </c>
      <c r="L2055" t="s">
        <v>4746</v>
      </c>
      <c r="M2055">
        <v>14</v>
      </c>
      <c r="N2055" t="s">
        <v>4619</v>
      </c>
      <c r="O2055">
        <v>21.818100000000001</v>
      </c>
      <c r="P2055" t="s">
        <v>12</v>
      </c>
    </row>
    <row r="2056" spans="1:16" hidden="1" x14ac:dyDescent="0.25">
      <c r="A2056" t="s">
        <v>17</v>
      </c>
      <c r="B2056" t="s">
        <v>199</v>
      </c>
      <c r="C2056" t="s">
        <v>519</v>
      </c>
      <c r="D2056" t="s">
        <v>254</v>
      </c>
      <c r="E2056" t="s">
        <v>255</v>
      </c>
      <c r="F2056" t="s">
        <v>202</v>
      </c>
      <c r="G2056">
        <v>142618</v>
      </c>
      <c r="H2056" s="9">
        <v>100</v>
      </c>
      <c r="I2056" s="1">
        <v>45458</v>
      </c>
      <c r="J2056">
        <v>6</v>
      </c>
      <c r="K2056">
        <v>2024</v>
      </c>
      <c r="L2056" t="s">
        <v>4746</v>
      </c>
      <c r="M2056">
        <v>8.5</v>
      </c>
      <c r="N2056" t="s">
        <v>4619</v>
      </c>
      <c r="O2056">
        <v>13.246700000000001</v>
      </c>
      <c r="P2056" t="s">
        <v>12</v>
      </c>
    </row>
    <row r="2057" spans="1:16" hidden="1" x14ac:dyDescent="0.25">
      <c r="A2057" t="s">
        <v>17</v>
      </c>
      <c r="B2057" t="s">
        <v>112</v>
      </c>
      <c r="C2057" t="s">
        <v>3673</v>
      </c>
      <c r="D2057" t="s">
        <v>1822</v>
      </c>
      <c r="E2057" t="s">
        <v>1823</v>
      </c>
      <c r="F2057" t="s">
        <v>202</v>
      </c>
      <c r="G2057">
        <v>142618</v>
      </c>
      <c r="H2057" s="9">
        <v>3</v>
      </c>
      <c r="I2057" s="1">
        <v>45458</v>
      </c>
      <c r="J2057">
        <v>6</v>
      </c>
      <c r="K2057">
        <v>2024</v>
      </c>
      <c r="L2057" t="s">
        <v>4746</v>
      </c>
      <c r="M2057">
        <v>125</v>
      </c>
      <c r="N2057" t="s">
        <v>4619</v>
      </c>
      <c r="O2057">
        <v>194.80449999999999</v>
      </c>
      <c r="P2057" t="s">
        <v>12</v>
      </c>
    </row>
    <row r="2058" spans="1:16" hidden="1" x14ac:dyDescent="0.25">
      <c r="A2058" t="s">
        <v>17</v>
      </c>
      <c r="B2058" t="s">
        <v>112</v>
      </c>
      <c r="C2058" t="s">
        <v>3674</v>
      </c>
      <c r="D2058" t="s">
        <v>1824</v>
      </c>
      <c r="E2058" t="s">
        <v>1825</v>
      </c>
      <c r="F2058" t="s">
        <v>202</v>
      </c>
      <c r="G2058">
        <v>142618</v>
      </c>
      <c r="H2058" s="9">
        <v>3</v>
      </c>
      <c r="I2058" s="1">
        <v>45458</v>
      </c>
      <c r="J2058">
        <v>6</v>
      </c>
      <c r="K2058">
        <v>2024</v>
      </c>
      <c r="L2058" t="s">
        <v>4746</v>
      </c>
      <c r="M2058">
        <v>90</v>
      </c>
      <c r="N2058" t="s">
        <v>4619</v>
      </c>
      <c r="O2058">
        <v>140.25919999999999</v>
      </c>
      <c r="P2058" t="s">
        <v>12</v>
      </c>
    </row>
    <row r="2059" spans="1:16" hidden="1" x14ac:dyDescent="0.25">
      <c r="A2059" t="s">
        <v>17</v>
      </c>
      <c r="B2059" t="s">
        <v>199</v>
      </c>
      <c r="C2059" t="s">
        <v>448</v>
      </c>
      <c r="D2059" t="s">
        <v>419</v>
      </c>
      <c r="E2059" t="s">
        <v>420</v>
      </c>
      <c r="F2059" t="s">
        <v>202</v>
      </c>
      <c r="G2059">
        <v>142618</v>
      </c>
      <c r="H2059" s="9">
        <v>100</v>
      </c>
      <c r="I2059" s="1">
        <v>45458</v>
      </c>
      <c r="J2059">
        <v>6</v>
      </c>
      <c r="K2059">
        <v>2024</v>
      </c>
      <c r="L2059" t="s">
        <v>4746</v>
      </c>
      <c r="M2059">
        <v>15</v>
      </c>
      <c r="N2059" t="s">
        <v>4619</v>
      </c>
      <c r="O2059">
        <v>23.3765</v>
      </c>
      <c r="P2059" t="s">
        <v>12</v>
      </c>
    </row>
    <row r="2060" spans="1:16" hidden="1" x14ac:dyDescent="0.25">
      <c r="A2060" t="s">
        <v>17</v>
      </c>
      <c r="B2060" t="s">
        <v>103</v>
      </c>
      <c r="C2060" t="s">
        <v>4844</v>
      </c>
      <c r="D2060" t="s">
        <v>4845</v>
      </c>
      <c r="E2060" t="s">
        <v>1461</v>
      </c>
      <c r="F2060" t="s">
        <v>202</v>
      </c>
      <c r="G2060">
        <v>142618</v>
      </c>
      <c r="H2060" s="9">
        <v>60</v>
      </c>
      <c r="I2060" s="1">
        <v>45458</v>
      </c>
      <c r="J2060">
        <v>6</v>
      </c>
      <c r="K2060">
        <v>2024</v>
      </c>
      <c r="L2060" t="s">
        <v>4746</v>
      </c>
      <c r="M2060">
        <v>12</v>
      </c>
      <c r="N2060" t="s">
        <v>4619</v>
      </c>
      <c r="O2060">
        <v>18.7012</v>
      </c>
      <c r="P2060" t="s">
        <v>12</v>
      </c>
    </row>
    <row r="2061" spans="1:16" hidden="1" x14ac:dyDescent="0.25">
      <c r="A2061" t="s">
        <v>17</v>
      </c>
      <c r="B2061" t="s">
        <v>103</v>
      </c>
      <c r="C2061" t="s">
        <v>5705</v>
      </c>
      <c r="D2061" t="s">
        <v>5706</v>
      </c>
      <c r="E2061" t="s">
        <v>196</v>
      </c>
      <c r="F2061" t="s">
        <v>202</v>
      </c>
      <c r="G2061">
        <v>142618</v>
      </c>
      <c r="H2061" s="9">
        <v>185</v>
      </c>
      <c r="I2061" s="1">
        <v>45458</v>
      </c>
      <c r="J2061">
        <v>6</v>
      </c>
      <c r="K2061">
        <v>2024</v>
      </c>
      <c r="L2061" t="s">
        <v>4746</v>
      </c>
      <c r="M2061">
        <v>78</v>
      </c>
      <c r="N2061" t="s">
        <v>4619</v>
      </c>
      <c r="O2061">
        <v>121.55800000000001</v>
      </c>
      <c r="P2061" t="s">
        <v>12</v>
      </c>
    </row>
    <row r="2062" spans="1:16" hidden="1" x14ac:dyDescent="0.25">
      <c r="A2062" t="s">
        <v>39</v>
      </c>
      <c r="B2062" t="s">
        <v>38</v>
      </c>
      <c r="C2062" t="s">
        <v>3262</v>
      </c>
      <c r="D2062" t="s">
        <v>884</v>
      </c>
      <c r="E2062" t="s">
        <v>885</v>
      </c>
      <c r="F2062" t="s">
        <v>202</v>
      </c>
      <c r="G2062">
        <v>142571</v>
      </c>
      <c r="H2062" s="9">
        <v>1</v>
      </c>
      <c r="I2062" s="1">
        <v>45384</v>
      </c>
      <c r="J2062">
        <v>4</v>
      </c>
      <c r="K2062">
        <v>2024</v>
      </c>
      <c r="L2062" t="s">
        <v>37</v>
      </c>
      <c r="M2062">
        <v>28.25</v>
      </c>
      <c r="N2062" t="s">
        <v>4615</v>
      </c>
      <c r="O2062">
        <v>44.025799999999997</v>
      </c>
      <c r="P2062" t="s">
        <v>12</v>
      </c>
    </row>
    <row r="2063" spans="1:16" hidden="1" x14ac:dyDescent="0.25">
      <c r="A2063" t="s">
        <v>39</v>
      </c>
      <c r="B2063" t="s">
        <v>38</v>
      </c>
      <c r="C2063" t="s">
        <v>3262</v>
      </c>
      <c r="D2063" t="s">
        <v>884</v>
      </c>
      <c r="E2063" t="s">
        <v>885</v>
      </c>
      <c r="F2063" t="s">
        <v>202</v>
      </c>
      <c r="G2063">
        <v>142571</v>
      </c>
      <c r="H2063" s="9">
        <v>1</v>
      </c>
      <c r="I2063" s="1">
        <v>45384</v>
      </c>
      <c r="J2063">
        <v>4</v>
      </c>
      <c r="K2063">
        <v>2024</v>
      </c>
      <c r="L2063" t="s">
        <v>37</v>
      </c>
      <c r="M2063">
        <v>28.25</v>
      </c>
      <c r="N2063" t="s">
        <v>4615</v>
      </c>
      <c r="O2063">
        <v>44.025799999999997</v>
      </c>
      <c r="P2063" t="s">
        <v>12</v>
      </c>
    </row>
    <row r="2064" spans="1:16" hidden="1" x14ac:dyDescent="0.25">
      <c r="A2064" t="s">
        <v>39</v>
      </c>
      <c r="B2064" t="s">
        <v>16</v>
      </c>
      <c r="C2064" t="s">
        <v>508</v>
      </c>
      <c r="D2064" t="s">
        <v>94</v>
      </c>
      <c r="E2064" t="s">
        <v>94</v>
      </c>
      <c r="F2064" t="s">
        <v>202</v>
      </c>
      <c r="G2064">
        <v>142570</v>
      </c>
      <c r="H2064" s="9">
        <v>1</v>
      </c>
      <c r="I2064" s="1">
        <v>45384</v>
      </c>
      <c r="J2064">
        <v>4</v>
      </c>
      <c r="K2064">
        <v>2024</v>
      </c>
      <c r="L2064" t="s">
        <v>37</v>
      </c>
      <c r="M2064">
        <v>33.5</v>
      </c>
      <c r="N2064" t="s">
        <v>4615</v>
      </c>
      <c r="O2064">
        <v>52.207599999999999</v>
      </c>
      <c r="P2064" t="s">
        <v>12</v>
      </c>
    </row>
    <row r="2065" spans="1:16" hidden="1" x14ac:dyDescent="0.25">
      <c r="A2065" t="s">
        <v>39</v>
      </c>
      <c r="B2065" t="s">
        <v>38</v>
      </c>
      <c r="C2065" t="s">
        <v>3262</v>
      </c>
      <c r="D2065" t="s">
        <v>884</v>
      </c>
      <c r="E2065" t="s">
        <v>885</v>
      </c>
      <c r="F2065" t="s">
        <v>202</v>
      </c>
      <c r="G2065">
        <v>142566</v>
      </c>
      <c r="H2065" s="9">
        <v>1</v>
      </c>
      <c r="I2065" s="1">
        <v>45384</v>
      </c>
      <c r="J2065">
        <v>4</v>
      </c>
      <c r="K2065">
        <v>2024</v>
      </c>
      <c r="L2065" t="s">
        <v>37</v>
      </c>
      <c r="M2065">
        <v>28.25</v>
      </c>
      <c r="N2065" t="s">
        <v>4615</v>
      </c>
      <c r="O2065">
        <v>44.025799999999997</v>
      </c>
      <c r="P2065" t="s">
        <v>12</v>
      </c>
    </row>
    <row r="2066" spans="1:16" hidden="1" x14ac:dyDescent="0.25">
      <c r="A2066" t="s">
        <v>39</v>
      </c>
      <c r="B2066" t="s">
        <v>38</v>
      </c>
      <c r="C2066" t="s">
        <v>478</v>
      </c>
      <c r="D2066" t="s">
        <v>35</v>
      </c>
      <c r="E2066" t="s">
        <v>36</v>
      </c>
      <c r="F2066" t="s">
        <v>202</v>
      </c>
      <c r="G2066">
        <v>142564</v>
      </c>
      <c r="H2066" s="9">
        <v>1</v>
      </c>
      <c r="I2066" s="1">
        <v>45384</v>
      </c>
      <c r="J2066">
        <v>4</v>
      </c>
      <c r="K2066">
        <v>2024</v>
      </c>
      <c r="L2066" t="s">
        <v>37</v>
      </c>
      <c r="M2066">
        <v>28.25</v>
      </c>
      <c r="N2066" t="s">
        <v>4615</v>
      </c>
      <c r="O2066">
        <v>44.025799999999997</v>
      </c>
      <c r="P2066" t="s">
        <v>12</v>
      </c>
    </row>
    <row r="2067" spans="1:16" hidden="1" x14ac:dyDescent="0.25">
      <c r="A2067" t="s">
        <v>17</v>
      </c>
      <c r="B2067" t="s">
        <v>118</v>
      </c>
      <c r="C2067" t="s">
        <v>537</v>
      </c>
      <c r="D2067" t="s">
        <v>416</v>
      </c>
      <c r="E2067" t="s">
        <v>417</v>
      </c>
      <c r="F2067" t="s">
        <v>202</v>
      </c>
      <c r="G2067">
        <v>142529</v>
      </c>
      <c r="H2067" s="9">
        <v>4</v>
      </c>
      <c r="I2067" s="1">
        <v>44936</v>
      </c>
      <c r="J2067">
        <v>1</v>
      </c>
      <c r="K2067">
        <v>2023</v>
      </c>
      <c r="L2067" t="s">
        <v>186</v>
      </c>
      <c r="M2067">
        <v>128.5</v>
      </c>
      <c r="N2067" t="s">
        <v>4619</v>
      </c>
      <c r="O2067">
        <v>191.63229999999999</v>
      </c>
      <c r="P2067" t="s">
        <v>2951</v>
      </c>
    </row>
    <row r="2068" spans="1:16" hidden="1" x14ac:dyDescent="0.25">
      <c r="A2068" t="s">
        <v>17</v>
      </c>
      <c r="B2068" t="s">
        <v>118</v>
      </c>
      <c r="C2068" t="s">
        <v>3052</v>
      </c>
      <c r="D2068" t="s">
        <v>1832</v>
      </c>
      <c r="E2068" t="s">
        <v>1833</v>
      </c>
      <c r="F2068" t="s">
        <v>202</v>
      </c>
      <c r="G2068">
        <v>142526</v>
      </c>
      <c r="H2068" s="9">
        <v>32</v>
      </c>
      <c r="I2068" s="1">
        <v>44875</v>
      </c>
      <c r="J2068">
        <v>11</v>
      </c>
      <c r="K2068">
        <v>2022</v>
      </c>
      <c r="L2068" t="s">
        <v>186</v>
      </c>
      <c r="M2068">
        <v>114</v>
      </c>
      <c r="N2068" t="s">
        <v>4619</v>
      </c>
      <c r="O2068">
        <v>174.63239999999999</v>
      </c>
      <c r="P2068" t="s">
        <v>2951</v>
      </c>
    </row>
    <row r="2069" spans="1:16" hidden="1" x14ac:dyDescent="0.25">
      <c r="A2069" t="s">
        <v>17</v>
      </c>
      <c r="B2069" t="s">
        <v>16</v>
      </c>
      <c r="C2069" t="s">
        <v>450</v>
      </c>
      <c r="D2069" t="s">
        <v>412</v>
      </c>
      <c r="E2069" t="s">
        <v>413</v>
      </c>
      <c r="F2069" t="s">
        <v>202</v>
      </c>
      <c r="G2069">
        <v>142513</v>
      </c>
      <c r="H2069" s="9">
        <v>2</v>
      </c>
      <c r="I2069" s="1">
        <v>45443</v>
      </c>
      <c r="J2069">
        <v>5</v>
      </c>
      <c r="K2069">
        <v>2024</v>
      </c>
      <c r="L2069" t="s">
        <v>4746</v>
      </c>
      <c r="M2069">
        <v>0</v>
      </c>
      <c r="N2069" t="s">
        <v>4619</v>
      </c>
      <c r="O2069">
        <v>0</v>
      </c>
      <c r="P2069" t="s">
        <v>2951</v>
      </c>
    </row>
    <row r="2070" spans="1:16" hidden="1" x14ac:dyDescent="0.25">
      <c r="A2070" t="s">
        <v>17</v>
      </c>
      <c r="B2070" t="s">
        <v>16</v>
      </c>
      <c r="C2070" t="s">
        <v>451</v>
      </c>
      <c r="D2070" t="s">
        <v>414</v>
      </c>
      <c r="E2070" t="s">
        <v>415</v>
      </c>
      <c r="F2070" t="s">
        <v>202</v>
      </c>
      <c r="G2070">
        <v>142513</v>
      </c>
      <c r="H2070" s="9">
        <v>2</v>
      </c>
      <c r="I2070" s="1">
        <v>45443</v>
      </c>
      <c r="J2070">
        <v>5</v>
      </c>
      <c r="K2070">
        <v>2024</v>
      </c>
      <c r="L2070" t="s">
        <v>4746</v>
      </c>
      <c r="M2070">
        <v>0</v>
      </c>
      <c r="N2070" t="s">
        <v>4619</v>
      </c>
      <c r="O2070">
        <v>0</v>
      </c>
      <c r="P2070" t="s">
        <v>2951</v>
      </c>
    </row>
    <row r="2071" spans="1:16" hidden="1" x14ac:dyDescent="0.25">
      <c r="A2071" t="s">
        <v>17</v>
      </c>
      <c r="B2071" t="s">
        <v>112</v>
      </c>
      <c r="C2071" t="s">
        <v>4582</v>
      </c>
      <c r="D2071" t="s">
        <v>4583</v>
      </c>
      <c r="E2071" t="s">
        <v>4584</v>
      </c>
      <c r="F2071" t="s">
        <v>202</v>
      </c>
      <c r="G2071">
        <v>142512</v>
      </c>
      <c r="H2071" s="9">
        <v>3</v>
      </c>
      <c r="I2071" s="1">
        <v>45443</v>
      </c>
      <c r="J2071">
        <v>5</v>
      </c>
      <c r="K2071">
        <v>2024</v>
      </c>
      <c r="L2071" t="s">
        <v>4746</v>
      </c>
      <c r="M2071">
        <v>0</v>
      </c>
      <c r="N2071" t="s">
        <v>4619</v>
      </c>
      <c r="O2071">
        <v>0</v>
      </c>
      <c r="P2071" t="s">
        <v>2951</v>
      </c>
    </row>
    <row r="2072" spans="1:16" hidden="1" x14ac:dyDescent="0.25">
      <c r="A2072" t="s">
        <v>17</v>
      </c>
      <c r="B2072" t="s">
        <v>112</v>
      </c>
      <c r="C2072" t="s">
        <v>4585</v>
      </c>
      <c r="D2072" t="s">
        <v>4586</v>
      </c>
      <c r="E2072" t="s">
        <v>4587</v>
      </c>
      <c r="F2072" t="s">
        <v>202</v>
      </c>
      <c r="G2072">
        <v>142512</v>
      </c>
      <c r="H2072" s="9">
        <v>4</v>
      </c>
      <c r="I2072" s="1">
        <v>45443</v>
      </c>
      <c r="J2072">
        <v>5</v>
      </c>
      <c r="K2072">
        <v>2024</v>
      </c>
      <c r="L2072" t="s">
        <v>4746</v>
      </c>
      <c r="M2072">
        <v>0</v>
      </c>
      <c r="O2072">
        <v>0</v>
      </c>
      <c r="P2072" t="s">
        <v>2951</v>
      </c>
    </row>
    <row r="2073" spans="1:16" hidden="1" x14ac:dyDescent="0.25">
      <c r="A2073" t="s">
        <v>17</v>
      </c>
      <c r="B2073" t="s">
        <v>202</v>
      </c>
      <c r="C2073" t="s">
        <v>2735</v>
      </c>
      <c r="D2073" t="s">
        <v>1738</v>
      </c>
      <c r="E2073" t="s">
        <v>1739</v>
      </c>
      <c r="F2073" t="s">
        <v>202</v>
      </c>
      <c r="G2073">
        <v>142511</v>
      </c>
      <c r="H2073" s="9">
        <v>1</v>
      </c>
      <c r="I2073" s="1">
        <v>45504</v>
      </c>
      <c r="J2073">
        <v>7</v>
      </c>
      <c r="K2073">
        <v>2024</v>
      </c>
      <c r="L2073" t="s">
        <v>109</v>
      </c>
      <c r="M2073">
        <v>0</v>
      </c>
      <c r="N2073" t="s">
        <v>4619</v>
      </c>
      <c r="O2073">
        <v>0</v>
      </c>
      <c r="P2073" t="s">
        <v>2951</v>
      </c>
    </row>
    <row r="2074" spans="1:16" hidden="1" x14ac:dyDescent="0.25">
      <c r="A2074" t="s">
        <v>17</v>
      </c>
      <c r="B2074" t="s">
        <v>202</v>
      </c>
      <c r="C2074" t="s">
        <v>520</v>
      </c>
      <c r="D2074" t="s">
        <v>209</v>
      </c>
      <c r="E2074" t="s">
        <v>4037</v>
      </c>
      <c r="F2074" t="s">
        <v>202</v>
      </c>
      <c r="G2074">
        <v>142510</v>
      </c>
      <c r="H2074" s="9">
        <v>15</v>
      </c>
      <c r="I2074" s="1">
        <v>45443</v>
      </c>
      <c r="J2074">
        <v>5</v>
      </c>
      <c r="K2074">
        <v>2024</v>
      </c>
      <c r="L2074" t="s">
        <v>820</v>
      </c>
      <c r="M2074">
        <v>0</v>
      </c>
      <c r="N2074" t="s">
        <v>4619</v>
      </c>
      <c r="O2074">
        <v>0</v>
      </c>
      <c r="P2074" t="s">
        <v>2951</v>
      </c>
    </row>
    <row r="2075" spans="1:16" hidden="1" x14ac:dyDescent="0.25">
      <c r="A2075" t="s">
        <v>17</v>
      </c>
      <c r="B2075" t="s">
        <v>199</v>
      </c>
      <c r="C2075" t="s">
        <v>2807</v>
      </c>
      <c r="D2075" t="s">
        <v>1751</v>
      </c>
      <c r="E2075" t="s">
        <v>3760</v>
      </c>
      <c r="F2075" t="s">
        <v>202</v>
      </c>
      <c r="G2075">
        <v>142509</v>
      </c>
      <c r="H2075" s="9">
        <v>4</v>
      </c>
      <c r="I2075" s="1">
        <v>45443</v>
      </c>
      <c r="J2075">
        <v>5</v>
      </c>
      <c r="K2075">
        <v>2024</v>
      </c>
      <c r="L2075" t="s">
        <v>820</v>
      </c>
      <c r="M2075">
        <v>0</v>
      </c>
      <c r="N2075" t="s">
        <v>4619</v>
      </c>
      <c r="O2075">
        <v>0</v>
      </c>
      <c r="P2075" t="s">
        <v>2951</v>
      </c>
    </row>
    <row r="2076" spans="1:16" hidden="1" x14ac:dyDescent="0.25">
      <c r="A2076" t="s">
        <v>17</v>
      </c>
      <c r="B2076" t="s">
        <v>16</v>
      </c>
      <c r="C2076" t="s">
        <v>2854</v>
      </c>
      <c r="D2076" t="s">
        <v>1830</v>
      </c>
      <c r="E2076" t="s">
        <v>1831</v>
      </c>
      <c r="F2076" t="s">
        <v>202</v>
      </c>
      <c r="G2076">
        <v>142505</v>
      </c>
      <c r="H2076" s="9">
        <v>4</v>
      </c>
      <c r="I2076" s="1">
        <v>45412</v>
      </c>
      <c r="J2076">
        <v>4</v>
      </c>
      <c r="K2076">
        <v>2024</v>
      </c>
      <c r="L2076" t="s">
        <v>106</v>
      </c>
      <c r="M2076">
        <v>0</v>
      </c>
      <c r="N2076" t="s">
        <v>4619</v>
      </c>
      <c r="O2076">
        <v>0</v>
      </c>
      <c r="P2076" t="s">
        <v>2951</v>
      </c>
    </row>
    <row r="2077" spans="1:16" hidden="1" x14ac:dyDescent="0.25">
      <c r="A2077" t="s">
        <v>17</v>
      </c>
      <c r="B2077" t="s">
        <v>16</v>
      </c>
      <c r="C2077" t="s">
        <v>521</v>
      </c>
      <c r="D2077" t="s">
        <v>340</v>
      </c>
      <c r="E2077" t="s">
        <v>341</v>
      </c>
      <c r="F2077" t="s">
        <v>202</v>
      </c>
      <c r="G2077">
        <v>142505</v>
      </c>
      <c r="H2077" s="9">
        <v>4</v>
      </c>
      <c r="I2077" s="1">
        <v>45412</v>
      </c>
      <c r="J2077">
        <v>4</v>
      </c>
      <c r="K2077">
        <v>2024</v>
      </c>
      <c r="L2077" t="s">
        <v>106</v>
      </c>
      <c r="M2077">
        <v>0</v>
      </c>
      <c r="N2077" t="s">
        <v>4619</v>
      </c>
      <c r="O2077">
        <v>0</v>
      </c>
      <c r="P2077" t="s">
        <v>2951</v>
      </c>
    </row>
    <row r="2078" spans="1:16" hidden="1" x14ac:dyDescent="0.25">
      <c r="A2078" t="s">
        <v>17</v>
      </c>
      <c r="B2078" t="s">
        <v>112</v>
      </c>
      <c r="C2078" t="s">
        <v>463</v>
      </c>
      <c r="D2078" t="s">
        <v>274</v>
      </c>
      <c r="E2078" t="s">
        <v>275</v>
      </c>
      <c r="F2078" t="s">
        <v>1672</v>
      </c>
      <c r="G2078">
        <v>142471</v>
      </c>
      <c r="H2078" s="9">
        <v>2</v>
      </c>
      <c r="I2078" s="1">
        <v>45342</v>
      </c>
      <c r="J2078">
        <v>2</v>
      </c>
      <c r="K2078">
        <v>2024</v>
      </c>
      <c r="L2078" t="s">
        <v>15</v>
      </c>
      <c r="M2078">
        <v>0</v>
      </c>
      <c r="N2078" t="s">
        <v>4616</v>
      </c>
      <c r="O2078">
        <v>0</v>
      </c>
      <c r="P2078" t="s">
        <v>12</v>
      </c>
    </row>
    <row r="2079" spans="1:16" hidden="1" x14ac:dyDescent="0.25">
      <c r="A2079" t="s">
        <v>39</v>
      </c>
      <c r="B2079" t="s">
        <v>38</v>
      </c>
      <c r="C2079" t="s">
        <v>515</v>
      </c>
      <c r="D2079" t="s">
        <v>42</v>
      </c>
      <c r="E2079" t="s">
        <v>43</v>
      </c>
      <c r="F2079" t="s">
        <v>202</v>
      </c>
      <c r="G2079">
        <v>142468</v>
      </c>
      <c r="H2079" s="9">
        <v>1</v>
      </c>
      <c r="I2079" s="1">
        <v>45384</v>
      </c>
      <c r="J2079">
        <v>4</v>
      </c>
      <c r="K2079">
        <v>2024</v>
      </c>
      <c r="L2079" t="s">
        <v>37</v>
      </c>
      <c r="M2079">
        <v>28.25</v>
      </c>
      <c r="N2079" t="s">
        <v>4615</v>
      </c>
      <c r="O2079">
        <v>44.025799999999997</v>
      </c>
      <c r="P2079" t="s">
        <v>12</v>
      </c>
    </row>
    <row r="2080" spans="1:16" hidden="1" x14ac:dyDescent="0.25">
      <c r="A2080" t="s">
        <v>39</v>
      </c>
      <c r="B2080" t="s">
        <v>4489</v>
      </c>
      <c r="C2080" t="s">
        <v>3307</v>
      </c>
      <c r="D2080" t="s">
        <v>980</v>
      </c>
      <c r="E2080" t="s">
        <v>981</v>
      </c>
      <c r="F2080" t="s">
        <v>202</v>
      </c>
      <c r="G2080">
        <v>142468</v>
      </c>
      <c r="H2080" s="9">
        <v>1</v>
      </c>
      <c r="I2080" s="1">
        <v>45384</v>
      </c>
      <c r="J2080">
        <v>4</v>
      </c>
      <c r="K2080">
        <v>2024</v>
      </c>
      <c r="L2080" t="s">
        <v>37</v>
      </c>
      <c r="M2080">
        <v>0.3</v>
      </c>
      <c r="N2080" t="s">
        <v>4615</v>
      </c>
      <c r="O2080">
        <v>0.46750000000000003</v>
      </c>
      <c r="P2080" t="s">
        <v>12</v>
      </c>
    </row>
    <row r="2081" spans="1:16" hidden="1" x14ac:dyDescent="0.25">
      <c r="A2081" t="s">
        <v>17</v>
      </c>
      <c r="B2081" t="s">
        <v>26</v>
      </c>
      <c r="C2081" t="s">
        <v>590</v>
      </c>
      <c r="D2081" t="s">
        <v>28</v>
      </c>
      <c r="E2081" t="s">
        <v>28</v>
      </c>
      <c r="F2081" t="s">
        <v>202</v>
      </c>
      <c r="G2081">
        <v>142363</v>
      </c>
      <c r="H2081" s="9">
        <v>1300</v>
      </c>
      <c r="I2081" s="1">
        <v>45484</v>
      </c>
      <c r="J2081">
        <v>7</v>
      </c>
      <c r="K2081">
        <v>2024</v>
      </c>
      <c r="L2081" t="s">
        <v>25</v>
      </c>
      <c r="M2081">
        <v>0.03</v>
      </c>
      <c r="N2081" t="s">
        <v>4619</v>
      </c>
      <c r="O2081">
        <v>4.6800000000000001E-2</v>
      </c>
      <c r="P2081" t="s">
        <v>12</v>
      </c>
    </row>
    <row r="2082" spans="1:16" hidden="1" x14ac:dyDescent="0.25">
      <c r="A2082" t="s">
        <v>17</v>
      </c>
      <c r="B2082" t="s">
        <v>26</v>
      </c>
      <c r="C2082" t="s">
        <v>591</v>
      </c>
      <c r="D2082" t="s">
        <v>29</v>
      </c>
      <c r="E2082" t="s">
        <v>29</v>
      </c>
      <c r="F2082" t="s">
        <v>202</v>
      </c>
      <c r="G2082">
        <v>142363</v>
      </c>
      <c r="H2082" s="9">
        <v>2800</v>
      </c>
      <c r="I2082" s="1">
        <v>45484</v>
      </c>
      <c r="J2082">
        <v>7</v>
      </c>
      <c r="K2082">
        <v>2024</v>
      </c>
      <c r="L2082" t="s">
        <v>25</v>
      </c>
      <c r="M2082">
        <v>0.1</v>
      </c>
      <c r="N2082" t="s">
        <v>4619</v>
      </c>
      <c r="O2082">
        <v>0.15579999999999999</v>
      </c>
      <c r="P2082" t="s">
        <v>12</v>
      </c>
    </row>
    <row r="2083" spans="1:16" hidden="1" x14ac:dyDescent="0.25">
      <c r="A2083" t="s">
        <v>17</v>
      </c>
      <c r="B2083" t="s">
        <v>26</v>
      </c>
      <c r="C2083" t="s">
        <v>612</v>
      </c>
      <c r="D2083" t="s">
        <v>24</v>
      </c>
      <c r="E2083" t="s">
        <v>24</v>
      </c>
      <c r="F2083" t="s">
        <v>202</v>
      </c>
      <c r="G2083">
        <v>142363</v>
      </c>
      <c r="H2083" s="9">
        <v>50</v>
      </c>
      <c r="I2083" s="1">
        <v>45484</v>
      </c>
      <c r="J2083">
        <v>7</v>
      </c>
      <c r="K2083">
        <v>2024</v>
      </c>
      <c r="L2083" t="s">
        <v>25</v>
      </c>
      <c r="M2083">
        <v>0.1</v>
      </c>
      <c r="N2083" t="s">
        <v>4619</v>
      </c>
      <c r="O2083">
        <v>0.15579999999999999</v>
      </c>
      <c r="P2083" t="s">
        <v>12</v>
      </c>
    </row>
    <row r="2084" spans="1:16" hidden="1" x14ac:dyDescent="0.25">
      <c r="A2084" t="s">
        <v>17</v>
      </c>
      <c r="B2084" t="s">
        <v>26</v>
      </c>
      <c r="C2084" t="s">
        <v>592</v>
      </c>
      <c r="D2084" t="s">
        <v>131</v>
      </c>
      <c r="E2084" t="s">
        <v>132</v>
      </c>
      <c r="F2084" t="s">
        <v>202</v>
      </c>
      <c r="G2084">
        <v>142363</v>
      </c>
      <c r="H2084" s="9">
        <v>6000</v>
      </c>
      <c r="I2084" s="1">
        <v>45484</v>
      </c>
      <c r="J2084">
        <v>7</v>
      </c>
      <c r="K2084">
        <v>2024</v>
      </c>
      <c r="L2084" t="s">
        <v>25</v>
      </c>
      <c r="M2084">
        <v>0.47</v>
      </c>
      <c r="N2084" t="s">
        <v>4619</v>
      </c>
      <c r="O2084">
        <v>0.73250000000000004</v>
      </c>
      <c r="P2084" t="s">
        <v>12</v>
      </c>
    </row>
    <row r="2085" spans="1:16" hidden="1" x14ac:dyDescent="0.25">
      <c r="A2085" t="s">
        <v>17</v>
      </c>
      <c r="B2085" t="s">
        <v>26</v>
      </c>
      <c r="C2085" t="s">
        <v>593</v>
      </c>
      <c r="D2085" t="s">
        <v>188</v>
      </c>
      <c r="E2085" t="s">
        <v>188</v>
      </c>
      <c r="F2085" t="s">
        <v>202</v>
      </c>
      <c r="G2085">
        <v>142363</v>
      </c>
      <c r="H2085" s="9">
        <v>300</v>
      </c>
      <c r="I2085" s="1">
        <v>45484</v>
      </c>
      <c r="J2085">
        <v>7</v>
      </c>
      <c r="K2085">
        <v>2024</v>
      </c>
      <c r="L2085" t="s">
        <v>25</v>
      </c>
      <c r="M2085">
        <v>2.5</v>
      </c>
      <c r="N2085" t="s">
        <v>4619</v>
      </c>
      <c r="O2085">
        <v>3.8961000000000001</v>
      </c>
      <c r="P2085" t="s">
        <v>12</v>
      </c>
    </row>
    <row r="2086" spans="1:16" hidden="1" x14ac:dyDescent="0.25">
      <c r="A2086" t="s">
        <v>17</v>
      </c>
      <c r="B2086" t="s">
        <v>16</v>
      </c>
      <c r="C2086" t="s">
        <v>595</v>
      </c>
      <c r="D2086" t="s">
        <v>336</v>
      </c>
      <c r="E2086" t="s">
        <v>337</v>
      </c>
      <c r="F2086" t="s">
        <v>202</v>
      </c>
      <c r="G2086">
        <v>142363</v>
      </c>
      <c r="H2086" s="9">
        <v>300</v>
      </c>
      <c r="I2086" s="1">
        <v>45484</v>
      </c>
      <c r="J2086">
        <v>7</v>
      </c>
      <c r="K2086">
        <v>2024</v>
      </c>
      <c r="L2086" t="s">
        <v>25</v>
      </c>
      <c r="M2086">
        <v>18.5</v>
      </c>
      <c r="N2086" t="s">
        <v>4619</v>
      </c>
      <c r="O2086">
        <v>28.831099999999999</v>
      </c>
      <c r="P2086" t="s">
        <v>12</v>
      </c>
    </row>
    <row r="2087" spans="1:16" hidden="1" x14ac:dyDescent="0.25">
      <c r="A2087" t="s">
        <v>17</v>
      </c>
      <c r="B2087" t="s">
        <v>16</v>
      </c>
      <c r="C2087" t="s">
        <v>597</v>
      </c>
      <c r="D2087" t="s">
        <v>368</v>
      </c>
      <c r="E2087" t="s">
        <v>369</v>
      </c>
      <c r="F2087" t="s">
        <v>202</v>
      </c>
      <c r="G2087">
        <v>142222</v>
      </c>
      <c r="H2087" s="9">
        <v>280</v>
      </c>
      <c r="I2087" s="1">
        <v>45458</v>
      </c>
      <c r="J2087">
        <v>6</v>
      </c>
      <c r="K2087">
        <v>2024</v>
      </c>
      <c r="L2087" t="s">
        <v>106</v>
      </c>
      <c r="M2087">
        <v>7.55</v>
      </c>
      <c r="N2087" t="s">
        <v>4618</v>
      </c>
      <c r="O2087">
        <v>11.7662</v>
      </c>
      <c r="P2087" t="s">
        <v>12</v>
      </c>
    </row>
    <row r="2088" spans="1:16" hidden="1" x14ac:dyDescent="0.25">
      <c r="A2088" t="s">
        <v>17</v>
      </c>
      <c r="B2088" t="s">
        <v>202</v>
      </c>
      <c r="C2088" t="s">
        <v>598</v>
      </c>
      <c r="D2088" t="s">
        <v>236</v>
      </c>
      <c r="E2088" t="s">
        <v>237</v>
      </c>
      <c r="F2088" t="s">
        <v>202</v>
      </c>
      <c r="G2088">
        <v>142222</v>
      </c>
      <c r="H2088" s="9">
        <v>60</v>
      </c>
      <c r="I2088" s="1">
        <v>45458</v>
      </c>
      <c r="J2088">
        <v>6</v>
      </c>
      <c r="K2088">
        <v>2024</v>
      </c>
      <c r="L2088" t="s">
        <v>106</v>
      </c>
      <c r="M2088">
        <v>14.8</v>
      </c>
      <c r="N2088" t="s">
        <v>4618</v>
      </c>
      <c r="O2088">
        <v>23.064900000000002</v>
      </c>
      <c r="P2088" t="s">
        <v>12</v>
      </c>
    </row>
    <row r="2089" spans="1:16" hidden="1" x14ac:dyDescent="0.25">
      <c r="A2089" t="s">
        <v>17</v>
      </c>
      <c r="B2089" t="s">
        <v>26</v>
      </c>
      <c r="C2089" t="s">
        <v>498</v>
      </c>
      <c r="D2089" t="s">
        <v>139</v>
      </c>
      <c r="E2089" t="s">
        <v>140</v>
      </c>
      <c r="F2089" t="s">
        <v>202</v>
      </c>
      <c r="G2089">
        <v>142215</v>
      </c>
      <c r="H2089" s="9">
        <v>20</v>
      </c>
      <c r="I2089" s="1">
        <v>45458</v>
      </c>
      <c r="J2089">
        <v>6</v>
      </c>
      <c r="K2089">
        <v>2024</v>
      </c>
      <c r="L2089" t="s">
        <v>106</v>
      </c>
      <c r="M2089">
        <v>0.96</v>
      </c>
      <c r="N2089" t="s">
        <v>4616</v>
      </c>
      <c r="O2089">
        <v>1.4961</v>
      </c>
      <c r="P2089" t="s">
        <v>12</v>
      </c>
    </row>
    <row r="2090" spans="1:16" hidden="1" x14ac:dyDescent="0.25">
      <c r="A2090" t="s">
        <v>17</v>
      </c>
      <c r="B2090" t="s">
        <v>26</v>
      </c>
      <c r="C2090" t="s">
        <v>490</v>
      </c>
      <c r="D2090" t="s">
        <v>141</v>
      </c>
      <c r="E2090" t="s">
        <v>142</v>
      </c>
      <c r="F2090" t="s">
        <v>202</v>
      </c>
      <c r="G2090">
        <v>142215</v>
      </c>
      <c r="H2090" s="9">
        <v>20</v>
      </c>
      <c r="I2090" s="1">
        <v>45458</v>
      </c>
      <c r="J2090">
        <v>6</v>
      </c>
      <c r="K2090">
        <v>2024</v>
      </c>
      <c r="L2090" t="s">
        <v>106</v>
      </c>
      <c r="M2090">
        <v>1.96</v>
      </c>
      <c r="N2090" t="s">
        <v>4616</v>
      </c>
      <c r="O2090">
        <v>3.0545</v>
      </c>
      <c r="P2090" t="s">
        <v>12</v>
      </c>
    </row>
    <row r="2091" spans="1:16" hidden="1" x14ac:dyDescent="0.25">
      <c r="A2091" t="s">
        <v>17</v>
      </c>
      <c r="B2091" t="s">
        <v>26</v>
      </c>
      <c r="C2091" t="s">
        <v>555</v>
      </c>
      <c r="D2091" t="s">
        <v>143</v>
      </c>
      <c r="E2091" t="s">
        <v>144</v>
      </c>
      <c r="F2091" t="s">
        <v>202</v>
      </c>
      <c r="G2091">
        <v>142215</v>
      </c>
      <c r="H2091" s="9">
        <v>50</v>
      </c>
      <c r="I2091" s="1">
        <v>45458</v>
      </c>
      <c r="J2091">
        <v>6</v>
      </c>
      <c r="K2091">
        <v>2024</v>
      </c>
      <c r="L2091" t="s">
        <v>106</v>
      </c>
      <c r="M2091">
        <v>2.9</v>
      </c>
      <c r="N2091" t="s">
        <v>4616</v>
      </c>
      <c r="O2091">
        <v>4.5194999999999999</v>
      </c>
      <c r="P2091" t="s">
        <v>12</v>
      </c>
    </row>
    <row r="2092" spans="1:16" hidden="1" x14ac:dyDescent="0.25">
      <c r="A2092" t="s">
        <v>17</v>
      </c>
      <c r="B2092" t="s">
        <v>26</v>
      </c>
      <c r="C2092" t="s">
        <v>628</v>
      </c>
      <c r="D2092" t="s">
        <v>145</v>
      </c>
      <c r="E2092" t="s">
        <v>146</v>
      </c>
      <c r="F2092" t="s">
        <v>202</v>
      </c>
      <c r="G2092">
        <v>142215</v>
      </c>
      <c r="H2092" s="9">
        <v>15</v>
      </c>
      <c r="I2092" s="1">
        <v>45458</v>
      </c>
      <c r="J2092">
        <v>6</v>
      </c>
      <c r="K2092">
        <v>2024</v>
      </c>
      <c r="L2092" t="s">
        <v>106</v>
      </c>
      <c r="M2092">
        <v>3.7</v>
      </c>
      <c r="N2092" t="s">
        <v>4616</v>
      </c>
      <c r="O2092">
        <v>5.7662000000000004</v>
      </c>
      <c r="P2092" t="s">
        <v>12</v>
      </c>
    </row>
    <row r="2093" spans="1:16" hidden="1" x14ac:dyDescent="0.25">
      <c r="A2093" t="s">
        <v>17</v>
      </c>
      <c r="B2093" t="s">
        <v>26</v>
      </c>
      <c r="C2093" t="s">
        <v>553</v>
      </c>
      <c r="D2093" t="s">
        <v>149</v>
      </c>
      <c r="E2093" t="s">
        <v>150</v>
      </c>
      <c r="F2093" t="s">
        <v>202</v>
      </c>
      <c r="G2093">
        <v>142215</v>
      </c>
      <c r="H2093" s="9">
        <v>45</v>
      </c>
      <c r="I2093" s="1">
        <v>45458</v>
      </c>
      <c r="J2093">
        <v>6</v>
      </c>
      <c r="K2093">
        <v>2024</v>
      </c>
      <c r="L2093" t="s">
        <v>106</v>
      </c>
      <c r="M2093">
        <v>0.48</v>
      </c>
      <c r="N2093" t="s">
        <v>4616</v>
      </c>
      <c r="O2093">
        <v>0.748</v>
      </c>
      <c r="P2093" t="s">
        <v>12</v>
      </c>
    </row>
    <row r="2094" spans="1:16" hidden="1" x14ac:dyDescent="0.25">
      <c r="A2094" t="s">
        <v>17</v>
      </c>
      <c r="B2094" t="s">
        <v>26</v>
      </c>
      <c r="C2094" t="s">
        <v>494</v>
      </c>
      <c r="D2094" t="s">
        <v>151</v>
      </c>
      <c r="E2094" t="s">
        <v>152</v>
      </c>
      <c r="F2094" t="s">
        <v>202</v>
      </c>
      <c r="G2094">
        <v>142215</v>
      </c>
      <c r="H2094" s="9">
        <v>10</v>
      </c>
      <c r="I2094" s="1">
        <v>45458</v>
      </c>
      <c r="J2094">
        <v>6</v>
      </c>
      <c r="K2094">
        <v>2024</v>
      </c>
      <c r="L2094" t="s">
        <v>106</v>
      </c>
      <c r="M2094">
        <v>1.6</v>
      </c>
      <c r="N2094" t="s">
        <v>4616</v>
      </c>
      <c r="O2094">
        <v>2.4935</v>
      </c>
      <c r="P2094" t="s">
        <v>12</v>
      </c>
    </row>
    <row r="2095" spans="1:16" hidden="1" x14ac:dyDescent="0.25">
      <c r="A2095" t="s">
        <v>17</v>
      </c>
      <c r="B2095" t="s">
        <v>26</v>
      </c>
      <c r="C2095" t="s">
        <v>633</v>
      </c>
      <c r="D2095" t="s">
        <v>155</v>
      </c>
      <c r="E2095" t="s">
        <v>156</v>
      </c>
      <c r="F2095" t="s">
        <v>202</v>
      </c>
      <c r="G2095">
        <v>142215</v>
      </c>
      <c r="H2095" s="9">
        <v>10</v>
      </c>
      <c r="I2095" s="1">
        <v>45458</v>
      </c>
      <c r="J2095">
        <v>6</v>
      </c>
      <c r="K2095">
        <v>2024</v>
      </c>
      <c r="L2095" t="s">
        <v>106</v>
      </c>
      <c r="M2095">
        <v>0.48</v>
      </c>
      <c r="N2095" t="s">
        <v>4616</v>
      </c>
      <c r="O2095">
        <v>0.748</v>
      </c>
      <c r="P2095" t="s">
        <v>12</v>
      </c>
    </row>
    <row r="2096" spans="1:16" hidden="1" x14ac:dyDescent="0.25">
      <c r="A2096" t="s">
        <v>17</v>
      </c>
      <c r="B2096" t="s">
        <v>26</v>
      </c>
      <c r="C2096" t="s">
        <v>558</v>
      </c>
      <c r="D2096" t="s">
        <v>159</v>
      </c>
      <c r="E2096" t="s">
        <v>160</v>
      </c>
      <c r="F2096" t="s">
        <v>202</v>
      </c>
      <c r="G2096">
        <v>142215</v>
      </c>
      <c r="H2096" s="9">
        <v>12</v>
      </c>
      <c r="I2096" s="1">
        <v>45458</v>
      </c>
      <c r="J2096">
        <v>6</v>
      </c>
      <c r="K2096">
        <v>2024</v>
      </c>
      <c r="L2096" t="s">
        <v>106</v>
      </c>
      <c r="M2096">
        <v>0.48</v>
      </c>
      <c r="N2096" t="s">
        <v>4616</v>
      </c>
      <c r="O2096">
        <v>0.748</v>
      </c>
      <c r="P2096" t="s">
        <v>12</v>
      </c>
    </row>
    <row r="2097" spans="1:16" hidden="1" x14ac:dyDescent="0.25">
      <c r="A2097" t="s">
        <v>17</v>
      </c>
      <c r="B2097" t="s">
        <v>26</v>
      </c>
      <c r="C2097" t="s">
        <v>631</v>
      </c>
      <c r="D2097" t="s">
        <v>161</v>
      </c>
      <c r="E2097" t="s">
        <v>162</v>
      </c>
      <c r="F2097" t="s">
        <v>202</v>
      </c>
      <c r="G2097">
        <v>142215</v>
      </c>
      <c r="H2097" s="9">
        <v>15</v>
      </c>
      <c r="I2097" s="1">
        <v>45458</v>
      </c>
      <c r="J2097">
        <v>6</v>
      </c>
      <c r="K2097">
        <v>2024</v>
      </c>
      <c r="L2097" t="s">
        <v>106</v>
      </c>
      <c r="M2097">
        <v>0.48</v>
      </c>
      <c r="N2097" t="s">
        <v>4616</v>
      </c>
      <c r="O2097">
        <v>0.748</v>
      </c>
      <c r="P2097" t="s">
        <v>12</v>
      </c>
    </row>
    <row r="2098" spans="1:16" hidden="1" x14ac:dyDescent="0.25">
      <c r="A2098" t="s">
        <v>17</v>
      </c>
      <c r="B2098" t="s">
        <v>26</v>
      </c>
      <c r="C2098" t="s">
        <v>557</v>
      </c>
      <c r="D2098" t="s">
        <v>165</v>
      </c>
      <c r="E2098" t="s">
        <v>166</v>
      </c>
      <c r="F2098" t="s">
        <v>202</v>
      </c>
      <c r="G2098">
        <v>142215</v>
      </c>
      <c r="H2098" s="9">
        <v>25</v>
      </c>
      <c r="I2098" s="1">
        <v>45458</v>
      </c>
      <c r="J2098">
        <v>6</v>
      </c>
      <c r="K2098">
        <v>2024</v>
      </c>
      <c r="L2098" t="s">
        <v>106</v>
      </c>
      <c r="M2098">
        <v>3.51</v>
      </c>
      <c r="N2098" t="s">
        <v>4616</v>
      </c>
      <c r="O2098">
        <v>5.4701000000000004</v>
      </c>
      <c r="P2098" t="s">
        <v>12</v>
      </c>
    </row>
    <row r="2099" spans="1:16" hidden="1" x14ac:dyDescent="0.25">
      <c r="A2099" t="s">
        <v>17</v>
      </c>
      <c r="B2099" t="s">
        <v>26</v>
      </c>
      <c r="C2099" t="s">
        <v>503</v>
      </c>
      <c r="D2099" t="s">
        <v>167</v>
      </c>
      <c r="E2099" t="s">
        <v>168</v>
      </c>
      <c r="F2099" t="s">
        <v>202</v>
      </c>
      <c r="G2099">
        <v>142215</v>
      </c>
      <c r="H2099" s="9">
        <v>25</v>
      </c>
      <c r="I2099" s="1">
        <v>45458</v>
      </c>
      <c r="J2099">
        <v>6</v>
      </c>
      <c r="K2099">
        <v>2024</v>
      </c>
      <c r="L2099" t="s">
        <v>106</v>
      </c>
      <c r="M2099">
        <v>5.76</v>
      </c>
      <c r="N2099" t="s">
        <v>4616</v>
      </c>
      <c r="O2099">
        <v>8.9765999999999995</v>
      </c>
      <c r="P2099" t="s">
        <v>12</v>
      </c>
    </row>
    <row r="2100" spans="1:16" hidden="1" x14ac:dyDescent="0.25">
      <c r="A2100" t="s">
        <v>17</v>
      </c>
      <c r="B2100" t="s">
        <v>26</v>
      </c>
      <c r="C2100" t="s">
        <v>556</v>
      </c>
      <c r="D2100" t="s">
        <v>171</v>
      </c>
      <c r="E2100" t="s">
        <v>172</v>
      </c>
      <c r="F2100" t="s">
        <v>202</v>
      </c>
      <c r="G2100">
        <v>142215</v>
      </c>
      <c r="H2100" s="9">
        <v>15</v>
      </c>
      <c r="I2100" s="1">
        <v>45458</v>
      </c>
      <c r="J2100">
        <v>6</v>
      </c>
      <c r="K2100">
        <v>2024</v>
      </c>
      <c r="L2100" t="s">
        <v>106</v>
      </c>
      <c r="M2100">
        <v>6.28</v>
      </c>
      <c r="N2100" t="s">
        <v>4616</v>
      </c>
      <c r="O2100">
        <v>9.7870000000000008</v>
      </c>
      <c r="P2100" t="s">
        <v>12</v>
      </c>
    </row>
    <row r="2101" spans="1:16" hidden="1" x14ac:dyDescent="0.25">
      <c r="A2101" t="s">
        <v>17</v>
      </c>
      <c r="B2101" t="s">
        <v>26</v>
      </c>
      <c r="C2101" t="s">
        <v>491</v>
      </c>
      <c r="D2101" t="s">
        <v>178</v>
      </c>
      <c r="E2101" t="s">
        <v>179</v>
      </c>
      <c r="F2101" t="s">
        <v>202</v>
      </c>
      <c r="G2101">
        <v>142215</v>
      </c>
      <c r="H2101" s="9">
        <v>50</v>
      </c>
      <c r="I2101" s="1">
        <v>45458</v>
      </c>
      <c r="J2101">
        <v>6</v>
      </c>
      <c r="K2101">
        <v>2024</v>
      </c>
      <c r="L2101" t="s">
        <v>106</v>
      </c>
      <c r="M2101">
        <v>0.06</v>
      </c>
      <c r="N2101" t="s">
        <v>4616</v>
      </c>
      <c r="O2101">
        <v>9.35E-2</v>
      </c>
      <c r="P2101" t="s">
        <v>12</v>
      </c>
    </row>
    <row r="2102" spans="1:16" hidden="1" x14ac:dyDescent="0.25">
      <c r="A2102" t="s">
        <v>17</v>
      </c>
      <c r="B2102" t="s">
        <v>26</v>
      </c>
      <c r="C2102" t="s">
        <v>554</v>
      </c>
      <c r="D2102" t="s">
        <v>180</v>
      </c>
      <c r="E2102" t="s">
        <v>181</v>
      </c>
      <c r="F2102" t="s">
        <v>202</v>
      </c>
      <c r="G2102">
        <v>142215</v>
      </c>
      <c r="H2102" s="9">
        <v>50</v>
      </c>
      <c r="I2102" s="1">
        <v>45458</v>
      </c>
      <c r="J2102">
        <v>6</v>
      </c>
      <c r="K2102">
        <v>2024</v>
      </c>
      <c r="L2102" t="s">
        <v>106</v>
      </c>
      <c r="M2102">
        <v>0.2</v>
      </c>
      <c r="N2102" t="s">
        <v>4616</v>
      </c>
      <c r="O2102">
        <v>0.31169999999999998</v>
      </c>
      <c r="P2102" t="s">
        <v>12</v>
      </c>
    </row>
    <row r="2103" spans="1:16" hidden="1" x14ac:dyDescent="0.25">
      <c r="A2103" t="s">
        <v>17</v>
      </c>
      <c r="B2103" t="s">
        <v>26</v>
      </c>
      <c r="C2103" t="s">
        <v>630</v>
      </c>
      <c r="D2103" t="s">
        <v>182</v>
      </c>
      <c r="E2103" t="s">
        <v>183</v>
      </c>
      <c r="F2103" t="s">
        <v>202</v>
      </c>
      <c r="G2103">
        <v>142215</v>
      </c>
      <c r="H2103" s="9">
        <v>25</v>
      </c>
      <c r="I2103" s="1">
        <v>45458</v>
      </c>
      <c r="J2103">
        <v>6</v>
      </c>
      <c r="K2103">
        <v>2024</v>
      </c>
      <c r="L2103" t="s">
        <v>106</v>
      </c>
      <c r="M2103">
        <v>0.2</v>
      </c>
      <c r="N2103" t="s">
        <v>4616</v>
      </c>
      <c r="O2103">
        <v>0.31169999999999998</v>
      </c>
      <c r="P2103" t="s">
        <v>12</v>
      </c>
    </row>
    <row r="2104" spans="1:16" hidden="1" x14ac:dyDescent="0.25">
      <c r="A2104" t="s">
        <v>17</v>
      </c>
      <c r="B2104" t="s">
        <v>202</v>
      </c>
      <c r="C2104" t="s">
        <v>493</v>
      </c>
      <c r="D2104" t="s">
        <v>262</v>
      </c>
      <c r="E2104" t="s">
        <v>263</v>
      </c>
      <c r="F2104" t="s">
        <v>202</v>
      </c>
      <c r="G2104">
        <v>142215</v>
      </c>
      <c r="H2104" s="9">
        <v>25</v>
      </c>
      <c r="I2104" s="1">
        <v>45458</v>
      </c>
      <c r="J2104">
        <v>6</v>
      </c>
      <c r="K2104">
        <v>2024</v>
      </c>
      <c r="L2104" t="s">
        <v>106</v>
      </c>
      <c r="M2104">
        <v>17.64</v>
      </c>
      <c r="N2104" t="s">
        <v>4616</v>
      </c>
      <c r="O2104">
        <v>27.4908</v>
      </c>
      <c r="P2104" t="s">
        <v>12</v>
      </c>
    </row>
    <row r="2105" spans="1:16" hidden="1" x14ac:dyDescent="0.25">
      <c r="A2105" t="s">
        <v>17</v>
      </c>
      <c r="B2105" t="s">
        <v>112</v>
      </c>
      <c r="C2105" t="s">
        <v>479</v>
      </c>
      <c r="D2105" t="s">
        <v>326</v>
      </c>
      <c r="E2105" t="s">
        <v>327</v>
      </c>
      <c r="F2105" t="s">
        <v>1638</v>
      </c>
      <c r="G2105">
        <v>142215</v>
      </c>
      <c r="H2105" s="9">
        <v>300</v>
      </c>
      <c r="I2105" s="1">
        <v>45458</v>
      </c>
      <c r="J2105">
        <v>6</v>
      </c>
      <c r="K2105">
        <v>2024</v>
      </c>
      <c r="L2105" t="s">
        <v>106</v>
      </c>
      <c r="M2105">
        <v>74.73</v>
      </c>
      <c r="N2105" t="s">
        <v>4616</v>
      </c>
      <c r="O2105">
        <v>116.4619</v>
      </c>
      <c r="P2105" t="s">
        <v>12</v>
      </c>
    </row>
    <row r="2106" spans="1:16" hidden="1" x14ac:dyDescent="0.25">
      <c r="A2106" t="s">
        <v>17</v>
      </c>
      <c r="B2106" t="s">
        <v>112</v>
      </c>
      <c r="C2106" t="s">
        <v>480</v>
      </c>
      <c r="D2106" t="s">
        <v>328</v>
      </c>
      <c r="E2106" t="s">
        <v>329</v>
      </c>
      <c r="F2106" t="s">
        <v>1638</v>
      </c>
      <c r="G2106">
        <v>142215</v>
      </c>
      <c r="H2106" s="9">
        <v>300</v>
      </c>
      <c r="I2106" s="1">
        <v>45458</v>
      </c>
      <c r="J2106">
        <v>6</v>
      </c>
      <c r="K2106">
        <v>2024</v>
      </c>
      <c r="L2106" t="s">
        <v>106</v>
      </c>
      <c r="M2106">
        <v>53.89</v>
      </c>
      <c r="N2106" t="s">
        <v>4616</v>
      </c>
      <c r="O2106">
        <v>83.984099999999998</v>
      </c>
      <c r="P2106" t="s">
        <v>12</v>
      </c>
    </row>
    <row r="2107" spans="1:16" hidden="1" x14ac:dyDescent="0.25">
      <c r="A2107" t="s">
        <v>17</v>
      </c>
      <c r="B2107" t="s">
        <v>26</v>
      </c>
      <c r="C2107" t="s">
        <v>552</v>
      </c>
      <c r="D2107" t="s">
        <v>356</v>
      </c>
      <c r="E2107" t="s">
        <v>356</v>
      </c>
      <c r="F2107" t="s">
        <v>202</v>
      </c>
      <c r="G2107">
        <v>142215</v>
      </c>
      <c r="H2107" s="9">
        <v>30</v>
      </c>
      <c r="I2107" s="1">
        <v>45458</v>
      </c>
      <c r="J2107">
        <v>6</v>
      </c>
      <c r="K2107">
        <v>2024</v>
      </c>
      <c r="L2107" t="s">
        <v>106</v>
      </c>
      <c r="M2107">
        <v>2.4</v>
      </c>
      <c r="N2107" t="s">
        <v>4616</v>
      </c>
      <c r="O2107">
        <v>3.7402000000000002</v>
      </c>
      <c r="P2107" t="s">
        <v>12</v>
      </c>
    </row>
    <row r="2108" spans="1:16" hidden="1" x14ac:dyDescent="0.25">
      <c r="A2108" t="s">
        <v>17</v>
      </c>
      <c r="B2108" t="s">
        <v>103</v>
      </c>
      <c r="C2108" t="s">
        <v>621</v>
      </c>
      <c r="D2108" t="s">
        <v>386</v>
      </c>
      <c r="E2108" t="s">
        <v>387</v>
      </c>
      <c r="F2108" t="s">
        <v>202</v>
      </c>
      <c r="G2108">
        <v>142215</v>
      </c>
      <c r="H2108" s="9">
        <v>25</v>
      </c>
      <c r="I2108" s="1">
        <v>45458</v>
      </c>
      <c r="J2108">
        <v>6</v>
      </c>
      <c r="K2108">
        <v>2024</v>
      </c>
      <c r="L2108" t="s">
        <v>106</v>
      </c>
      <c r="M2108">
        <v>8.5299999999999994</v>
      </c>
      <c r="N2108" t="s">
        <v>4616</v>
      </c>
      <c r="O2108">
        <v>13.2935</v>
      </c>
      <c r="P2108" t="s">
        <v>12</v>
      </c>
    </row>
    <row r="2109" spans="1:16" hidden="1" x14ac:dyDescent="0.25">
      <c r="A2109" t="s">
        <v>17</v>
      </c>
      <c r="B2109" t="s">
        <v>26</v>
      </c>
      <c r="C2109" t="s">
        <v>502</v>
      </c>
      <c r="D2109" t="s">
        <v>314</v>
      </c>
      <c r="E2109" t="s">
        <v>315</v>
      </c>
      <c r="F2109" t="s">
        <v>202</v>
      </c>
      <c r="G2109">
        <v>142215</v>
      </c>
      <c r="H2109" s="9">
        <v>60</v>
      </c>
      <c r="I2109" s="1">
        <v>45458</v>
      </c>
      <c r="J2109">
        <v>6</v>
      </c>
      <c r="K2109">
        <v>2024</v>
      </c>
      <c r="L2109" t="s">
        <v>106</v>
      </c>
      <c r="M2109">
        <v>1.56</v>
      </c>
      <c r="N2109" t="s">
        <v>4616</v>
      </c>
      <c r="O2109">
        <v>2.4312</v>
      </c>
      <c r="P2109" t="s">
        <v>12</v>
      </c>
    </row>
    <row r="2110" spans="1:16" hidden="1" x14ac:dyDescent="0.25">
      <c r="A2110" t="s">
        <v>17</v>
      </c>
      <c r="B2110" t="s">
        <v>112</v>
      </c>
      <c r="C2110" t="s">
        <v>439</v>
      </c>
      <c r="D2110" t="s">
        <v>110</v>
      </c>
      <c r="E2110" t="s">
        <v>111</v>
      </c>
      <c r="F2110" t="s">
        <v>202</v>
      </c>
      <c r="G2110">
        <v>142168</v>
      </c>
      <c r="H2110" s="9">
        <v>53</v>
      </c>
      <c r="I2110" s="1">
        <v>45458</v>
      </c>
      <c r="J2110">
        <v>6</v>
      </c>
      <c r="K2110">
        <v>2024</v>
      </c>
      <c r="L2110" t="s">
        <v>106</v>
      </c>
      <c r="M2110">
        <v>129</v>
      </c>
      <c r="N2110" t="s">
        <v>4619</v>
      </c>
      <c r="O2110">
        <v>201.03819999999999</v>
      </c>
      <c r="P2110" t="s">
        <v>12</v>
      </c>
    </row>
    <row r="2111" spans="1:16" hidden="1" x14ac:dyDescent="0.25">
      <c r="A2111" t="s">
        <v>17</v>
      </c>
      <c r="B2111" t="s">
        <v>112</v>
      </c>
      <c r="C2111" t="s">
        <v>438</v>
      </c>
      <c r="D2111" t="s">
        <v>114</v>
      </c>
      <c r="E2111" t="s">
        <v>115</v>
      </c>
      <c r="F2111" t="s">
        <v>202</v>
      </c>
      <c r="G2111">
        <v>142168</v>
      </c>
      <c r="H2111" s="9">
        <v>48</v>
      </c>
      <c r="I2111" s="1">
        <v>45458</v>
      </c>
      <c r="J2111">
        <v>6</v>
      </c>
      <c r="K2111">
        <v>2024</v>
      </c>
      <c r="L2111" t="s">
        <v>106</v>
      </c>
      <c r="M2111">
        <v>40</v>
      </c>
      <c r="N2111" t="s">
        <v>4619</v>
      </c>
      <c r="O2111">
        <v>62.337400000000002</v>
      </c>
      <c r="P2111" t="s">
        <v>12</v>
      </c>
    </row>
    <row r="2112" spans="1:16" hidden="1" x14ac:dyDescent="0.25">
      <c r="A2112" t="s">
        <v>17</v>
      </c>
      <c r="B2112" t="s">
        <v>103</v>
      </c>
      <c r="C2112" t="s">
        <v>4716</v>
      </c>
      <c r="D2112" t="s">
        <v>4717</v>
      </c>
      <c r="E2112" t="s">
        <v>194</v>
      </c>
      <c r="F2112" t="s">
        <v>202</v>
      </c>
      <c r="G2112">
        <v>142168</v>
      </c>
      <c r="H2112" s="9">
        <v>55</v>
      </c>
      <c r="I2112" s="1">
        <v>45458</v>
      </c>
      <c r="J2112">
        <v>6</v>
      </c>
      <c r="K2112">
        <v>2024</v>
      </c>
      <c r="L2112" t="s">
        <v>106</v>
      </c>
      <c r="M2112">
        <v>12</v>
      </c>
      <c r="N2112" t="s">
        <v>4619</v>
      </c>
      <c r="O2112">
        <v>18.7012</v>
      </c>
      <c r="P2112" t="s">
        <v>12</v>
      </c>
    </row>
    <row r="2113" spans="1:16" hidden="1" x14ac:dyDescent="0.25">
      <c r="A2113" t="s">
        <v>17</v>
      </c>
      <c r="B2113" t="s">
        <v>202</v>
      </c>
      <c r="C2113" t="s">
        <v>565</v>
      </c>
      <c r="D2113" t="s">
        <v>264</v>
      </c>
      <c r="E2113" t="s">
        <v>265</v>
      </c>
      <c r="F2113" t="s">
        <v>202</v>
      </c>
      <c r="G2113">
        <v>142168</v>
      </c>
      <c r="H2113" s="9">
        <v>30</v>
      </c>
      <c r="I2113" s="1">
        <v>45458</v>
      </c>
      <c r="J2113">
        <v>6</v>
      </c>
      <c r="K2113">
        <v>2024</v>
      </c>
      <c r="L2113" t="s">
        <v>106</v>
      </c>
      <c r="M2113">
        <v>3.5</v>
      </c>
      <c r="N2113" t="s">
        <v>4619</v>
      </c>
      <c r="O2113">
        <v>5.4545000000000003</v>
      </c>
      <c r="P2113" t="s">
        <v>12</v>
      </c>
    </row>
    <row r="2114" spans="1:16" hidden="1" x14ac:dyDescent="0.25">
      <c r="A2114" t="s">
        <v>17</v>
      </c>
      <c r="B2114" t="s">
        <v>26</v>
      </c>
      <c r="C2114" t="s">
        <v>513</v>
      </c>
      <c r="D2114" t="s">
        <v>299</v>
      </c>
      <c r="E2114" t="s">
        <v>300</v>
      </c>
      <c r="F2114" t="s">
        <v>202</v>
      </c>
      <c r="G2114">
        <v>142168</v>
      </c>
      <c r="H2114" s="9">
        <v>200</v>
      </c>
      <c r="I2114" s="1">
        <v>45458</v>
      </c>
      <c r="J2114">
        <v>6</v>
      </c>
      <c r="K2114">
        <v>2024</v>
      </c>
      <c r="L2114" t="s">
        <v>106</v>
      </c>
      <c r="M2114">
        <v>3.71</v>
      </c>
      <c r="N2114" t="s">
        <v>4619</v>
      </c>
      <c r="O2114">
        <v>5.7817999999999996</v>
      </c>
      <c r="P2114" t="s">
        <v>12</v>
      </c>
    </row>
    <row r="2115" spans="1:16" hidden="1" x14ac:dyDescent="0.25">
      <c r="A2115" t="s">
        <v>17</v>
      </c>
      <c r="B2115" t="s">
        <v>199</v>
      </c>
      <c r="C2115" t="s">
        <v>571</v>
      </c>
      <c r="D2115" t="s">
        <v>301</v>
      </c>
      <c r="E2115" t="s">
        <v>302</v>
      </c>
      <c r="F2115" t="s">
        <v>202</v>
      </c>
      <c r="G2115">
        <v>142168</v>
      </c>
      <c r="H2115" s="9">
        <v>12</v>
      </c>
      <c r="I2115" s="1">
        <v>45458</v>
      </c>
      <c r="J2115">
        <v>6</v>
      </c>
      <c r="K2115">
        <v>2024</v>
      </c>
      <c r="L2115" t="s">
        <v>106</v>
      </c>
      <c r="M2115">
        <v>11</v>
      </c>
      <c r="N2115" t="s">
        <v>4619</v>
      </c>
      <c r="O2115">
        <v>17.142800000000001</v>
      </c>
      <c r="P2115" t="s">
        <v>12</v>
      </c>
    </row>
    <row r="2116" spans="1:16" hidden="1" x14ac:dyDescent="0.25">
      <c r="A2116" t="s">
        <v>17</v>
      </c>
      <c r="B2116" t="s">
        <v>202</v>
      </c>
      <c r="C2116" t="s">
        <v>436</v>
      </c>
      <c r="D2116" t="s">
        <v>303</v>
      </c>
      <c r="E2116" t="s">
        <v>201</v>
      </c>
      <c r="F2116" t="s">
        <v>202</v>
      </c>
      <c r="G2116">
        <v>142168</v>
      </c>
      <c r="H2116" s="9">
        <v>850</v>
      </c>
      <c r="I2116" s="1">
        <v>45458</v>
      </c>
      <c r="J2116">
        <v>6</v>
      </c>
      <c r="K2116">
        <v>2024</v>
      </c>
      <c r="L2116" t="s">
        <v>106</v>
      </c>
      <c r="M2116">
        <v>9</v>
      </c>
      <c r="N2116" t="s">
        <v>4619</v>
      </c>
      <c r="O2116">
        <v>14.0259</v>
      </c>
      <c r="P2116" t="s">
        <v>12</v>
      </c>
    </row>
    <row r="2117" spans="1:16" hidden="1" x14ac:dyDescent="0.25">
      <c r="A2117" t="s">
        <v>17</v>
      </c>
      <c r="B2117" t="s">
        <v>199</v>
      </c>
      <c r="C2117" t="s">
        <v>2872</v>
      </c>
      <c r="D2117" t="s">
        <v>1728</v>
      </c>
      <c r="E2117" t="s">
        <v>1729</v>
      </c>
      <c r="F2117" t="s">
        <v>202</v>
      </c>
      <c r="G2117">
        <v>142168</v>
      </c>
      <c r="H2117" s="9">
        <v>240</v>
      </c>
      <c r="I2117" s="1">
        <v>45458</v>
      </c>
      <c r="J2117">
        <v>6</v>
      </c>
      <c r="K2117">
        <v>2024</v>
      </c>
      <c r="L2117" t="s">
        <v>106</v>
      </c>
      <c r="M2117">
        <v>6.5</v>
      </c>
      <c r="N2117" t="s">
        <v>4619</v>
      </c>
      <c r="O2117">
        <v>10.129799999999999</v>
      </c>
      <c r="P2117" t="s">
        <v>12</v>
      </c>
    </row>
    <row r="2118" spans="1:16" hidden="1" x14ac:dyDescent="0.25">
      <c r="A2118" t="s">
        <v>17</v>
      </c>
      <c r="B2118" t="s">
        <v>112</v>
      </c>
      <c r="C2118" t="s">
        <v>4591</v>
      </c>
      <c r="D2118" t="s">
        <v>4592</v>
      </c>
      <c r="E2118" t="s">
        <v>4593</v>
      </c>
      <c r="F2118" t="s">
        <v>202</v>
      </c>
      <c r="G2118">
        <v>142168</v>
      </c>
      <c r="H2118" s="9">
        <v>250</v>
      </c>
      <c r="I2118" s="1">
        <v>45458</v>
      </c>
      <c r="J2118">
        <v>6</v>
      </c>
      <c r="K2118">
        <v>2024</v>
      </c>
      <c r="L2118" t="s">
        <v>106</v>
      </c>
      <c r="M2118">
        <v>40</v>
      </c>
      <c r="N2118" t="s">
        <v>4619</v>
      </c>
      <c r="O2118">
        <v>62.337400000000002</v>
      </c>
      <c r="P2118" t="s">
        <v>12</v>
      </c>
    </row>
    <row r="2119" spans="1:16" hidden="1" x14ac:dyDescent="0.25">
      <c r="A2119" t="s">
        <v>17</v>
      </c>
      <c r="B2119" t="s">
        <v>16</v>
      </c>
      <c r="C2119" t="s">
        <v>521</v>
      </c>
      <c r="D2119" t="s">
        <v>340</v>
      </c>
      <c r="E2119" t="s">
        <v>341</v>
      </c>
      <c r="F2119" t="s">
        <v>202</v>
      </c>
      <c r="G2119">
        <v>142168</v>
      </c>
      <c r="H2119" s="9">
        <v>1000</v>
      </c>
      <c r="I2119" s="1">
        <v>45458</v>
      </c>
      <c r="J2119">
        <v>6</v>
      </c>
      <c r="K2119">
        <v>2024</v>
      </c>
      <c r="L2119" t="s">
        <v>106</v>
      </c>
      <c r="M2119">
        <v>25.5</v>
      </c>
      <c r="N2119" t="s">
        <v>4619</v>
      </c>
      <c r="O2119">
        <v>39.740099999999998</v>
      </c>
      <c r="P2119" t="s">
        <v>12</v>
      </c>
    </row>
    <row r="2120" spans="1:16" hidden="1" x14ac:dyDescent="0.25">
      <c r="A2120" t="s">
        <v>17</v>
      </c>
      <c r="B2120" t="s">
        <v>16</v>
      </c>
      <c r="C2120" t="s">
        <v>3644</v>
      </c>
      <c r="D2120" t="s">
        <v>1752</v>
      </c>
      <c r="E2120" t="s">
        <v>1753</v>
      </c>
      <c r="F2120" t="s">
        <v>202</v>
      </c>
      <c r="G2120">
        <v>142168</v>
      </c>
      <c r="H2120" s="9">
        <v>100</v>
      </c>
      <c r="I2120" s="1">
        <v>45458</v>
      </c>
      <c r="J2120">
        <v>6</v>
      </c>
      <c r="K2120">
        <v>2024</v>
      </c>
      <c r="L2120" t="s">
        <v>106</v>
      </c>
      <c r="M2120">
        <v>25.5</v>
      </c>
      <c r="N2120" t="s">
        <v>4619</v>
      </c>
      <c r="O2120">
        <v>39.740099999999998</v>
      </c>
      <c r="P2120" t="s">
        <v>12</v>
      </c>
    </row>
    <row r="2121" spans="1:16" hidden="1" x14ac:dyDescent="0.25">
      <c r="A2121" t="s">
        <v>17</v>
      </c>
      <c r="B2121" t="s">
        <v>202</v>
      </c>
      <c r="C2121" t="s">
        <v>522</v>
      </c>
      <c r="D2121" t="s">
        <v>342</v>
      </c>
      <c r="E2121" t="s">
        <v>343</v>
      </c>
      <c r="F2121" t="s">
        <v>202</v>
      </c>
      <c r="G2121">
        <v>142168</v>
      </c>
      <c r="H2121" s="9">
        <v>400</v>
      </c>
      <c r="I2121" s="1">
        <v>45458</v>
      </c>
      <c r="J2121">
        <v>6</v>
      </c>
      <c r="K2121">
        <v>2024</v>
      </c>
      <c r="L2121" t="s">
        <v>106</v>
      </c>
      <c r="M2121">
        <v>10.5</v>
      </c>
      <c r="N2121" t="s">
        <v>4619</v>
      </c>
      <c r="O2121">
        <v>16.363600000000002</v>
      </c>
      <c r="P2121" t="s">
        <v>12</v>
      </c>
    </row>
    <row r="2122" spans="1:16" hidden="1" x14ac:dyDescent="0.25">
      <c r="A2122" t="s">
        <v>17</v>
      </c>
      <c r="B2122" t="s">
        <v>199</v>
      </c>
      <c r="C2122" t="s">
        <v>2899</v>
      </c>
      <c r="D2122" t="s">
        <v>1763</v>
      </c>
      <c r="E2122" t="s">
        <v>1762</v>
      </c>
      <c r="F2122" t="s">
        <v>202</v>
      </c>
      <c r="G2122">
        <v>142168</v>
      </c>
      <c r="H2122" s="9">
        <v>30</v>
      </c>
      <c r="I2122" s="1">
        <v>45458</v>
      </c>
      <c r="J2122">
        <v>6</v>
      </c>
      <c r="K2122">
        <v>2024</v>
      </c>
      <c r="L2122" t="s">
        <v>106</v>
      </c>
      <c r="M2122">
        <v>26.5</v>
      </c>
      <c r="N2122" t="s">
        <v>4619</v>
      </c>
      <c r="O2122">
        <v>41.2986</v>
      </c>
      <c r="P2122" t="s">
        <v>12</v>
      </c>
    </row>
    <row r="2123" spans="1:16" hidden="1" x14ac:dyDescent="0.25">
      <c r="A2123" t="s">
        <v>17</v>
      </c>
      <c r="B2123" t="s">
        <v>26</v>
      </c>
      <c r="C2123" t="s">
        <v>442</v>
      </c>
      <c r="D2123" t="s">
        <v>357</v>
      </c>
      <c r="E2123" t="s">
        <v>358</v>
      </c>
      <c r="F2123" t="s">
        <v>202</v>
      </c>
      <c r="G2123">
        <v>142168</v>
      </c>
      <c r="H2123" s="9">
        <v>20</v>
      </c>
      <c r="I2123" s="1">
        <v>45458</v>
      </c>
      <c r="J2123">
        <v>6</v>
      </c>
      <c r="K2123">
        <v>2024</v>
      </c>
      <c r="L2123" t="s">
        <v>106</v>
      </c>
      <c r="M2123">
        <v>3.38</v>
      </c>
      <c r="N2123" t="s">
        <v>4619</v>
      </c>
      <c r="O2123">
        <v>5.2675000000000001</v>
      </c>
      <c r="P2123" t="s">
        <v>12</v>
      </c>
    </row>
    <row r="2124" spans="1:16" hidden="1" x14ac:dyDescent="0.25">
      <c r="A2124" t="s">
        <v>17</v>
      </c>
      <c r="B2124" t="s">
        <v>202</v>
      </c>
      <c r="C2124" t="s">
        <v>541</v>
      </c>
      <c r="D2124" t="s">
        <v>200</v>
      </c>
      <c r="E2124" t="s">
        <v>201</v>
      </c>
      <c r="F2124" t="s">
        <v>202</v>
      </c>
      <c r="G2124">
        <v>142168</v>
      </c>
      <c r="H2124" s="9">
        <v>60</v>
      </c>
      <c r="I2124" s="1">
        <v>45458</v>
      </c>
      <c r="J2124">
        <v>6</v>
      </c>
      <c r="K2124">
        <v>2024</v>
      </c>
      <c r="L2124" t="s">
        <v>106</v>
      </c>
      <c r="M2124">
        <v>9</v>
      </c>
      <c r="N2124" t="s">
        <v>4619</v>
      </c>
      <c r="O2124">
        <v>14.0259</v>
      </c>
      <c r="P2124" t="s">
        <v>12</v>
      </c>
    </row>
    <row r="2125" spans="1:16" hidden="1" x14ac:dyDescent="0.25">
      <c r="A2125" t="s">
        <v>17</v>
      </c>
      <c r="B2125" t="s">
        <v>26</v>
      </c>
      <c r="C2125" t="s">
        <v>562</v>
      </c>
      <c r="D2125" t="s">
        <v>205</v>
      </c>
      <c r="E2125" t="s">
        <v>206</v>
      </c>
      <c r="F2125" t="s">
        <v>202</v>
      </c>
      <c r="G2125">
        <v>142168</v>
      </c>
      <c r="H2125" s="9">
        <v>75</v>
      </c>
      <c r="I2125" s="1">
        <v>45458</v>
      </c>
      <c r="J2125">
        <v>6</v>
      </c>
      <c r="K2125">
        <v>2024</v>
      </c>
      <c r="L2125" t="s">
        <v>106</v>
      </c>
      <c r="M2125">
        <v>20.5</v>
      </c>
      <c r="N2125" t="s">
        <v>4619</v>
      </c>
      <c r="O2125">
        <v>31.947900000000001</v>
      </c>
      <c r="P2125" t="s">
        <v>12</v>
      </c>
    </row>
    <row r="2126" spans="1:16" hidden="1" x14ac:dyDescent="0.25">
      <c r="A2126" t="s">
        <v>17</v>
      </c>
      <c r="B2126" t="s">
        <v>202</v>
      </c>
      <c r="C2126" t="s">
        <v>564</v>
      </c>
      <c r="D2126" t="s">
        <v>207</v>
      </c>
      <c r="E2126" t="s">
        <v>208</v>
      </c>
      <c r="F2126" t="s">
        <v>202</v>
      </c>
      <c r="G2126">
        <v>142168</v>
      </c>
      <c r="H2126" s="9">
        <v>45</v>
      </c>
      <c r="I2126" s="1">
        <v>45458</v>
      </c>
      <c r="J2126">
        <v>6</v>
      </c>
      <c r="K2126">
        <v>2024</v>
      </c>
      <c r="L2126" t="s">
        <v>106</v>
      </c>
      <c r="M2126">
        <v>12.5</v>
      </c>
      <c r="N2126" t="s">
        <v>4619</v>
      </c>
      <c r="O2126">
        <v>19.480399999999999</v>
      </c>
      <c r="P2126" t="s">
        <v>12</v>
      </c>
    </row>
    <row r="2127" spans="1:16" hidden="1" x14ac:dyDescent="0.25">
      <c r="A2127" t="s">
        <v>17</v>
      </c>
      <c r="B2127" t="s">
        <v>202</v>
      </c>
      <c r="C2127" t="s">
        <v>588</v>
      </c>
      <c r="D2127" t="s">
        <v>216</v>
      </c>
      <c r="E2127" t="s">
        <v>217</v>
      </c>
      <c r="F2127" t="s">
        <v>202</v>
      </c>
      <c r="G2127">
        <v>142168</v>
      </c>
      <c r="H2127" s="9">
        <v>10</v>
      </c>
      <c r="I2127" s="1">
        <v>45458</v>
      </c>
      <c r="J2127">
        <v>6</v>
      </c>
      <c r="K2127">
        <v>2024</v>
      </c>
      <c r="L2127" t="s">
        <v>106</v>
      </c>
      <c r="M2127">
        <v>9</v>
      </c>
      <c r="N2127" t="s">
        <v>4619</v>
      </c>
      <c r="O2127">
        <v>14.0259</v>
      </c>
      <c r="P2127" t="s">
        <v>12</v>
      </c>
    </row>
    <row r="2128" spans="1:16" hidden="1" x14ac:dyDescent="0.25">
      <c r="A2128" t="s">
        <v>17</v>
      </c>
      <c r="B2128" t="s">
        <v>202</v>
      </c>
      <c r="C2128" t="s">
        <v>518</v>
      </c>
      <c r="D2128" t="s">
        <v>218</v>
      </c>
      <c r="E2128" t="s">
        <v>219</v>
      </c>
      <c r="F2128" t="s">
        <v>202</v>
      </c>
      <c r="G2128">
        <v>142168</v>
      </c>
      <c r="H2128" s="9">
        <v>12</v>
      </c>
      <c r="I2128" s="1">
        <v>45458</v>
      </c>
      <c r="J2128">
        <v>6</v>
      </c>
      <c r="K2128">
        <v>2024</v>
      </c>
      <c r="L2128" t="s">
        <v>106</v>
      </c>
      <c r="M2128">
        <v>31</v>
      </c>
      <c r="N2128" t="s">
        <v>4619</v>
      </c>
      <c r="O2128">
        <v>48.311500000000002</v>
      </c>
      <c r="P2128" t="s">
        <v>12</v>
      </c>
    </row>
    <row r="2129" spans="1:16" hidden="1" x14ac:dyDescent="0.25">
      <c r="A2129" t="s">
        <v>17</v>
      </c>
      <c r="B2129" t="s">
        <v>199</v>
      </c>
      <c r="C2129" t="s">
        <v>560</v>
      </c>
      <c r="D2129" t="s">
        <v>222</v>
      </c>
      <c r="E2129" t="s">
        <v>223</v>
      </c>
      <c r="F2129" t="s">
        <v>202</v>
      </c>
      <c r="G2129">
        <v>142168</v>
      </c>
      <c r="H2129" s="9">
        <v>50</v>
      </c>
      <c r="I2129" s="1">
        <v>45458</v>
      </c>
      <c r="J2129">
        <v>6</v>
      </c>
      <c r="K2129">
        <v>2024</v>
      </c>
      <c r="L2129" t="s">
        <v>106</v>
      </c>
      <c r="M2129">
        <v>23</v>
      </c>
      <c r="N2129" t="s">
        <v>4619</v>
      </c>
      <c r="O2129">
        <v>35.844000000000001</v>
      </c>
      <c r="P2129" t="s">
        <v>12</v>
      </c>
    </row>
    <row r="2130" spans="1:16" hidden="1" x14ac:dyDescent="0.25">
      <c r="A2130" t="s">
        <v>17</v>
      </c>
      <c r="B2130" t="s">
        <v>202</v>
      </c>
      <c r="C2130" t="s">
        <v>602</v>
      </c>
      <c r="D2130" t="s">
        <v>232</v>
      </c>
      <c r="E2130" t="s">
        <v>233</v>
      </c>
      <c r="F2130" t="s">
        <v>202</v>
      </c>
      <c r="G2130">
        <v>142168</v>
      </c>
      <c r="H2130" s="9">
        <v>600</v>
      </c>
      <c r="I2130" s="1">
        <v>45458</v>
      </c>
      <c r="J2130">
        <v>6</v>
      </c>
      <c r="K2130">
        <v>2024</v>
      </c>
      <c r="L2130" t="s">
        <v>106</v>
      </c>
      <c r="M2130">
        <v>18</v>
      </c>
      <c r="N2130" t="s">
        <v>4619</v>
      </c>
      <c r="O2130">
        <v>28.0518</v>
      </c>
      <c r="P2130" t="s">
        <v>12</v>
      </c>
    </row>
    <row r="2131" spans="1:16" hidden="1" x14ac:dyDescent="0.25">
      <c r="A2131" t="s">
        <v>17</v>
      </c>
      <c r="B2131" t="s">
        <v>199</v>
      </c>
      <c r="C2131" t="s">
        <v>583</v>
      </c>
      <c r="D2131" t="s">
        <v>238</v>
      </c>
      <c r="E2131" t="s">
        <v>239</v>
      </c>
      <c r="F2131" t="s">
        <v>202</v>
      </c>
      <c r="G2131">
        <v>142168</v>
      </c>
      <c r="H2131" s="9">
        <v>40</v>
      </c>
      <c r="I2131" s="1">
        <v>45458</v>
      </c>
      <c r="J2131">
        <v>6</v>
      </c>
      <c r="K2131">
        <v>2024</v>
      </c>
      <c r="L2131" t="s">
        <v>106</v>
      </c>
      <c r="M2131">
        <v>19.600000000000001</v>
      </c>
      <c r="N2131" t="s">
        <v>4619</v>
      </c>
      <c r="O2131">
        <v>30.545300000000001</v>
      </c>
      <c r="P2131" t="s">
        <v>12</v>
      </c>
    </row>
    <row r="2132" spans="1:16" hidden="1" x14ac:dyDescent="0.25">
      <c r="A2132" t="s">
        <v>17</v>
      </c>
      <c r="B2132" t="s">
        <v>202</v>
      </c>
      <c r="C2132" t="s">
        <v>563</v>
      </c>
      <c r="D2132" t="s">
        <v>242</v>
      </c>
      <c r="E2132" t="s">
        <v>243</v>
      </c>
      <c r="F2132" t="s">
        <v>202</v>
      </c>
      <c r="G2132">
        <v>142168</v>
      </c>
      <c r="H2132" s="9">
        <v>100</v>
      </c>
      <c r="I2132" s="1">
        <v>45458</v>
      </c>
      <c r="J2132">
        <v>6</v>
      </c>
      <c r="K2132">
        <v>2024</v>
      </c>
      <c r="L2132" t="s">
        <v>106</v>
      </c>
      <c r="M2132">
        <v>10</v>
      </c>
      <c r="N2132" t="s">
        <v>4619</v>
      </c>
      <c r="O2132">
        <v>15.5844</v>
      </c>
      <c r="P2132" t="s">
        <v>12</v>
      </c>
    </row>
    <row r="2133" spans="1:16" hidden="1" x14ac:dyDescent="0.25">
      <c r="A2133" t="s">
        <v>17</v>
      </c>
      <c r="B2133" t="s">
        <v>16</v>
      </c>
      <c r="C2133" t="s">
        <v>3581</v>
      </c>
      <c r="D2133" t="s">
        <v>1614</v>
      </c>
      <c r="E2133" t="s">
        <v>1615</v>
      </c>
      <c r="F2133" t="s">
        <v>202</v>
      </c>
      <c r="G2133">
        <v>142168</v>
      </c>
      <c r="H2133" s="9">
        <v>40</v>
      </c>
      <c r="I2133" s="1">
        <v>45458</v>
      </c>
      <c r="J2133">
        <v>6</v>
      </c>
      <c r="K2133">
        <v>2024</v>
      </c>
      <c r="L2133" t="s">
        <v>106</v>
      </c>
      <c r="M2133">
        <v>30.5</v>
      </c>
      <c r="N2133" t="s">
        <v>4619</v>
      </c>
      <c r="O2133">
        <v>47.532299999999999</v>
      </c>
      <c r="P2133" t="s">
        <v>12</v>
      </c>
    </row>
    <row r="2134" spans="1:16" hidden="1" x14ac:dyDescent="0.25">
      <c r="A2134" t="s">
        <v>17</v>
      </c>
      <c r="B2134" t="s">
        <v>103</v>
      </c>
      <c r="C2134" t="s">
        <v>437</v>
      </c>
      <c r="D2134" t="s">
        <v>244</v>
      </c>
      <c r="E2134" t="s">
        <v>245</v>
      </c>
      <c r="F2134" t="s">
        <v>202</v>
      </c>
      <c r="G2134">
        <v>142168</v>
      </c>
      <c r="H2134" s="9">
        <v>250</v>
      </c>
      <c r="I2134" s="1">
        <v>45458</v>
      </c>
      <c r="J2134">
        <v>6</v>
      </c>
      <c r="K2134">
        <v>2024</v>
      </c>
      <c r="L2134" t="s">
        <v>106</v>
      </c>
      <c r="M2134">
        <v>19</v>
      </c>
      <c r="N2134" t="s">
        <v>4619</v>
      </c>
      <c r="O2134">
        <v>29.610299999999999</v>
      </c>
      <c r="P2134" t="s">
        <v>12</v>
      </c>
    </row>
    <row r="2135" spans="1:16" hidden="1" x14ac:dyDescent="0.25">
      <c r="A2135" t="s">
        <v>17</v>
      </c>
      <c r="B2135" t="s">
        <v>103</v>
      </c>
      <c r="C2135" t="s">
        <v>512</v>
      </c>
      <c r="D2135" t="s">
        <v>248</v>
      </c>
      <c r="E2135" t="s">
        <v>250</v>
      </c>
      <c r="F2135" t="s">
        <v>202</v>
      </c>
      <c r="G2135">
        <v>142168</v>
      </c>
      <c r="H2135" s="9">
        <v>100</v>
      </c>
      <c r="I2135" s="1">
        <v>45458</v>
      </c>
      <c r="J2135">
        <v>6</v>
      </c>
      <c r="K2135">
        <v>2024</v>
      </c>
      <c r="L2135" t="s">
        <v>106</v>
      </c>
      <c r="M2135">
        <v>19.5</v>
      </c>
      <c r="N2135" t="s">
        <v>4619</v>
      </c>
      <c r="O2135">
        <v>30.389500000000002</v>
      </c>
      <c r="P2135" t="s">
        <v>12</v>
      </c>
    </row>
    <row r="2136" spans="1:16" x14ac:dyDescent="0.25">
      <c r="A2136" t="s">
        <v>17</v>
      </c>
      <c r="B2136" t="s">
        <v>26</v>
      </c>
      <c r="C2136" t="s">
        <v>540</v>
      </c>
      <c r="D2136" t="s">
        <v>252</v>
      </c>
      <c r="E2136" t="s">
        <v>253</v>
      </c>
      <c r="F2136" t="s">
        <v>202</v>
      </c>
      <c r="G2136">
        <v>142168</v>
      </c>
      <c r="H2136" s="9">
        <v>50</v>
      </c>
      <c r="I2136" s="1">
        <v>45458</v>
      </c>
      <c r="J2136">
        <v>6</v>
      </c>
      <c r="K2136">
        <v>2024</v>
      </c>
      <c r="L2136" t="s">
        <v>106</v>
      </c>
      <c r="M2136">
        <v>14</v>
      </c>
      <c r="N2136" t="s">
        <v>4619</v>
      </c>
      <c r="O2136">
        <v>21.818100000000001</v>
      </c>
      <c r="P2136" t="s">
        <v>12</v>
      </c>
    </row>
    <row r="2137" spans="1:16" hidden="1" x14ac:dyDescent="0.25">
      <c r="A2137" t="s">
        <v>17</v>
      </c>
      <c r="B2137" t="s">
        <v>112</v>
      </c>
      <c r="C2137" t="s">
        <v>3673</v>
      </c>
      <c r="D2137" t="s">
        <v>1822</v>
      </c>
      <c r="E2137" t="s">
        <v>1823</v>
      </c>
      <c r="F2137" t="s">
        <v>202</v>
      </c>
      <c r="G2137">
        <v>142168</v>
      </c>
      <c r="H2137" s="9">
        <v>1</v>
      </c>
      <c r="I2137" s="1">
        <v>45458</v>
      </c>
      <c r="J2137">
        <v>6</v>
      </c>
      <c r="K2137">
        <v>2024</v>
      </c>
      <c r="L2137" t="s">
        <v>106</v>
      </c>
      <c r="M2137">
        <v>125</v>
      </c>
      <c r="N2137" t="s">
        <v>4619</v>
      </c>
      <c r="O2137">
        <v>194.80449999999999</v>
      </c>
      <c r="P2137" t="s">
        <v>12</v>
      </c>
    </row>
    <row r="2138" spans="1:16" hidden="1" x14ac:dyDescent="0.25">
      <c r="A2138" t="s">
        <v>17</v>
      </c>
      <c r="B2138" t="s">
        <v>112</v>
      </c>
      <c r="C2138" t="s">
        <v>3675</v>
      </c>
      <c r="D2138" t="s">
        <v>1826</v>
      </c>
      <c r="E2138" t="s">
        <v>1827</v>
      </c>
      <c r="F2138" t="s">
        <v>202</v>
      </c>
      <c r="G2138">
        <v>142168</v>
      </c>
      <c r="H2138" s="9">
        <v>2</v>
      </c>
      <c r="I2138" s="1">
        <v>45458</v>
      </c>
      <c r="J2138">
        <v>6</v>
      </c>
      <c r="K2138">
        <v>2024</v>
      </c>
      <c r="L2138" t="s">
        <v>106</v>
      </c>
      <c r="M2138">
        <v>88</v>
      </c>
      <c r="N2138" t="s">
        <v>4619</v>
      </c>
      <c r="O2138">
        <v>137.14240000000001</v>
      </c>
      <c r="P2138" t="s">
        <v>12</v>
      </c>
    </row>
    <row r="2139" spans="1:16" hidden="1" x14ac:dyDescent="0.25">
      <c r="A2139" t="s">
        <v>17</v>
      </c>
      <c r="B2139" t="s">
        <v>16</v>
      </c>
      <c r="C2139" t="s">
        <v>569</v>
      </c>
      <c r="D2139" t="s">
        <v>421</v>
      </c>
      <c r="E2139" t="s">
        <v>422</v>
      </c>
      <c r="F2139" t="s">
        <v>202</v>
      </c>
      <c r="G2139">
        <v>142168</v>
      </c>
      <c r="H2139" s="9">
        <v>15</v>
      </c>
      <c r="I2139" s="1">
        <v>45458</v>
      </c>
      <c r="J2139">
        <v>6</v>
      </c>
      <c r="K2139">
        <v>2024</v>
      </c>
      <c r="L2139" t="s">
        <v>106</v>
      </c>
      <c r="M2139">
        <v>15</v>
      </c>
      <c r="N2139" t="s">
        <v>4619</v>
      </c>
      <c r="O2139">
        <v>23.3765</v>
      </c>
      <c r="P2139" t="s">
        <v>12</v>
      </c>
    </row>
    <row r="2140" spans="1:16" hidden="1" x14ac:dyDescent="0.25">
      <c r="A2140" t="s">
        <v>17</v>
      </c>
      <c r="B2140" t="s">
        <v>202</v>
      </c>
      <c r="C2140" t="s">
        <v>2795</v>
      </c>
      <c r="D2140" t="s">
        <v>1726</v>
      </c>
      <c r="E2140" t="s">
        <v>1727</v>
      </c>
      <c r="F2140" t="s">
        <v>202</v>
      </c>
      <c r="G2140">
        <v>142168</v>
      </c>
      <c r="H2140" s="9">
        <v>115</v>
      </c>
      <c r="I2140" s="1">
        <v>45458</v>
      </c>
      <c r="J2140">
        <v>6</v>
      </c>
      <c r="K2140">
        <v>2024</v>
      </c>
      <c r="L2140" t="s">
        <v>106</v>
      </c>
      <c r="M2140">
        <v>20</v>
      </c>
      <c r="N2140" t="s">
        <v>4619</v>
      </c>
      <c r="O2140">
        <v>31.168700000000001</v>
      </c>
      <c r="P2140" t="s">
        <v>12</v>
      </c>
    </row>
    <row r="2141" spans="1:16" hidden="1" x14ac:dyDescent="0.25">
      <c r="A2141" t="s">
        <v>39</v>
      </c>
      <c r="B2141" t="s">
        <v>38</v>
      </c>
      <c r="C2141" t="s">
        <v>478</v>
      </c>
      <c r="D2141" t="s">
        <v>35</v>
      </c>
      <c r="E2141" t="s">
        <v>36</v>
      </c>
      <c r="F2141" t="s">
        <v>202</v>
      </c>
      <c r="G2141">
        <v>142161</v>
      </c>
      <c r="H2141" s="9">
        <v>1</v>
      </c>
      <c r="I2141" s="1">
        <v>45384</v>
      </c>
      <c r="J2141">
        <v>4</v>
      </c>
      <c r="K2141">
        <v>2024</v>
      </c>
      <c r="L2141" t="s">
        <v>37</v>
      </c>
      <c r="M2141">
        <v>28.25</v>
      </c>
      <c r="N2141" t="s">
        <v>4615</v>
      </c>
      <c r="O2141">
        <v>44.025799999999997</v>
      </c>
      <c r="P2141" t="s">
        <v>12</v>
      </c>
    </row>
    <row r="2142" spans="1:16" hidden="1" x14ac:dyDescent="0.25">
      <c r="A2142" t="s">
        <v>39</v>
      </c>
      <c r="B2142" t="s">
        <v>38</v>
      </c>
      <c r="C2142" t="s">
        <v>3262</v>
      </c>
      <c r="D2142" t="s">
        <v>884</v>
      </c>
      <c r="E2142" t="s">
        <v>885</v>
      </c>
      <c r="F2142" t="s">
        <v>202</v>
      </c>
      <c r="G2142">
        <v>142159</v>
      </c>
      <c r="H2142" s="9">
        <v>1</v>
      </c>
      <c r="I2142" s="1">
        <v>45384</v>
      </c>
      <c r="J2142">
        <v>4</v>
      </c>
      <c r="K2142">
        <v>2024</v>
      </c>
      <c r="L2142" t="s">
        <v>37</v>
      </c>
      <c r="M2142">
        <v>28.25</v>
      </c>
      <c r="N2142" t="s">
        <v>4615</v>
      </c>
      <c r="O2142">
        <v>44.025799999999997</v>
      </c>
      <c r="P2142" t="s">
        <v>12</v>
      </c>
    </row>
    <row r="2143" spans="1:16" hidden="1" x14ac:dyDescent="0.25">
      <c r="A2143" t="s">
        <v>39</v>
      </c>
      <c r="B2143" t="s">
        <v>38</v>
      </c>
      <c r="C2143" t="s">
        <v>478</v>
      </c>
      <c r="D2143" t="s">
        <v>35</v>
      </c>
      <c r="E2143" t="s">
        <v>36</v>
      </c>
      <c r="F2143" t="s">
        <v>202</v>
      </c>
      <c r="G2143">
        <v>142158</v>
      </c>
      <c r="H2143" s="9">
        <v>1</v>
      </c>
      <c r="I2143" s="1">
        <v>45384</v>
      </c>
      <c r="J2143">
        <v>4</v>
      </c>
      <c r="K2143">
        <v>2024</v>
      </c>
      <c r="L2143" t="s">
        <v>37</v>
      </c>
      <c r="M2143">
        <v>28.25</v>
      </c>
      <c r="N2143" t="s">
        <v>4615</v>
      </c>
      <c r="O2143">
        <v>44.025799999999997</v>
      </c>
      <c r="P2143" t="s">
        <v>12</v>
      </c>
    </row>
    <row r="2144" spans="1:16" hidden="1" x14ac:dyDescent="0.25">
      <c r="A2144" t="s">
        <v>39</v>
      </c>
      <c r="B2144" t="s">
        <v>38</v>
      </c>
      <c r="C2144" t="s">
        <v>506</v>
      </c>
      <c r="D2144" t="s">
        <v>52</v>
      </c>
      <c r="E2144" t="s">
        <v>53</v>
      </c>
      <c r="F2144" t="s">
        <v>202</v>
      </c>
      <c r="G2144">
        <v>142013</v>
      </c>
      <c r="H2144" s="9">
        <v>1</v>
      </c>
      <c r="I2144" s="1">
        <v>45383</v>
      </c>
      <c r="J2144">
        <v>4</v>
      </c>
      <c r="K2144">
        <v>2024</v>
      </c>
      <c r="L2144" t="s">
        <v>37</v>
      </c>
      <c r="M2144">
        <v>28.25</v>
      </c>
      <c r="N2144" t="s">
        <v>4615</v>
      </c>
      <c r="O2144">
        <v>44.025799999999997</v>
      </c>
      <c r="P2144" t="s">
        <v>12</v>
      </c>
    </row>
    <row r="2145" spans="1:16" hidden="1" x14ac:dyDescent="0.25">
      <c r="A2145" t="s">
        <v>17</v>
      </c>
      <c r="B2145" t="s">
        <v>16</v>
      </c>
      <c r="C2145" t="s">
        <v>5155</v>
      </c>
      <c r="D2145" t="s">
        <v>5156</v>
      </c>
      <c r="E2145" t="s">
        <v>5157</v>
      </c>
      <c r="F2145" t="s">
        <v>202</v>
      </c>
      <c r="G2145">
        <v>142000</v>
      </c>
      <c r="H2145" s="9">
        <v>2</v>
      </c>
      <c r="I2145" s="1">
        <v>45393</v>
      </c>
      <c r="J2145">
        <v>4</v>
      </c>
      <c r="K2145">
        <v>2024</v>
      </c>
      <c r="L2145" t="s">
        <v>109</v>
      </c>
      <c r="M2145">
        <v>194.35</v>
      </c>
      <c r="N2145" t="s">
        <v>4621</v>
      </c>
      <c r="O2145">
        <v>302.88200000000001</v>
      </c>
      <c r="P2145" t="s">
        <v>30</v>
      </c>
    </row>
    <row r="2146" spans="1:16" hidden="1" x14ac:dyDescent="0.25">
      <c r="A2146" t="s">
        <v>192</v>
      </c>
      <c r="B2146" t="s">
        <v>16</v>
      </c>
      <c r="C2146" t="s">
        <v>608</v>
      </c>
      <c r="D2146" t="s">
        <v>191</v>
      </c>
      <c r="E2146" t="s">
        <v>191</v>
      </c>
      <c r="F2146" t="s">
        <v>202</v>
      </c>
      <c r="G2146">
        <v>142000</v>
      </c>
      <c r="H2146" s="9">
        <v>1</v>
      </c>
      <c r="I2146" s="1">
        <v>45393</v>
      </c>
      <c r="J2146">
        <v>4</v>
      </c>
      <c r="K2146">
        <v>2024</v>
      </c>
      <c r="L2146" t="s">
        <v>109</v>
      </c>
      <c r="M2146">
        <v>87</v>
      </c>
      <c r="O2146">
        <v>135.5839</v>
      </c>
      <c r="P2146" t="s">
        <v>30</v>
      </c>
    </row>
    <row r="2147" spans="1:16" hidden="1" x14ac:dyDescent="0.25">
      <c r="A2147" t="s">
        <v>39</v>
      </c>
      <c r="B2147" t="s">
        <v>38</v>
      </c>
      <c r="C2147" t="s">
        <v>2968</v>
      </c>
      <c r="D2147" t="s">
        <v>877</v>
      </c>
      <c r="E2147" t="s">
        <v>878</v>
      </c>
      <c r="F2147" t="s">
        <v>202</v>
      </c>
      <c r="G2147">
        <v>141928</v>
      </c>
      <c r="H2147" s="9">
        <v>1</v>
      </c>
      <c r="I2147" s="1">
        <v>45383</v>
      </c>
      <c r="J2147">
        <v>4</v>
      </c>
      <c r="K2147">
        <v>2024</v>
      </c>
      <c r="L2147" t="s">
        <v>37</v>
      </c>
      <c r="M2147">
        <v>28.25</v>
      </c>
      <c r="N2147" t="s">
        <v>4615</v>
      </c>
      <c r="O2147">
        <v>44.025799999999997</v>
      </c>
      <c r="P2147" t="s">
        <v>12</v>
      </c>
    </row>
    <row r="2148" spans="1:16" hidden="1" x14ac:dyDescent="0.25">
      <c r="A2148" t="s">
        <v>39</v>
      </c>
      <c r="B2148" t="s">
        <v>38</v>
      </c>
      <c r="C2148" t="s">
        <v>478</v>
      </c>
      <c r="D2148" t="s">
        <v>35</v>
      </c>
      <c r="E2148" t="s">
        <v>36</v>
      </c>
      <c r="F2148" t="s">
        <v>202</v>
      </c>
      <c r="G2148">
        <v>141926</v>
      </c>
      <c r="H2148" s="9">
        <v>1</v>
      </c>
      <c r="I2148" s="1">
        <v>45383</v>
      </c>
      <c r="J2148">
        <v>4</v>
      </c>
      <c r="K2148">
        <v>2024</v>
      </c>
      <c r="L2148" t="s">
        <v>37</v>
      </c>
      <c r="M2148">
        <v>28.25</v>
      </c>
      <c r="N2148" t="s">
        <v>4615</v>
      </c>
      <c r="O2148">
        <v>44.025799999999997</v>
      </c>
      <c r="P2148" t="s">
        <v>12</v>
      </c>
    </row>
    <row r="2149" spans="1:16" hidden="1" x14ac:dyDescent="0.25">
      <c r="A2149" t="s">
        <v>39</v>
      </c>
      <c r="B2149" t="s">
        <v>38</v>
      </c>
      <c r="C2149" t="s">
        <v>616</v>
      </c>
      <c r="D2149" t="s">
        <v>81</v>
      </c>
      <c r="E2149" t="s">
        <v>82</v>
      </c>
      <c r="F2149" t="s">
        <v>202</v>
      </c>
      <c r="G2149">
        <v>141925</v>
      </c>
      <c r="H2149" s="9">
        <v>1</v>
      </c>
      <c r="I2149" s="1">
        <v>45383</v>
      </c>
      <c r="J2149">
        <v>4</v>
      </c>
      <c r="K2149">
        <v>2024</v>
      </c>
      <c r="L2149" t="s">
        <v>37</v>
      </c>
      <c r="M2149">
        <v>28.25</v>
      </c>
      <c r="N2149" t="s">
        <v>4615</v>
      </c>
      <c r="O2149">
        <v>44.025799999999997</v>
      </c>
      <c r="P2149" t="s">
        <v>12</v>
      </c>
    </row>
    <row r="2150" spans="1:16" hidden="1" x14ac:dyDescent="0.25">
      <c r="A2150" t="s">
        <v>39</v>
      </c>
      <c r="B2150" t="s">
        <v>38</v>
      </c>
      <c r="C2150" t="s">
        <v>470</v>
      </c>
      <c r="D2150" t="s">
        <v>77</v>
      </c>
      <c r="E2150" t="s">
        <v>78</v>
      </c>
      <c r="F2150" t="s">
        <v>202</v>
      </c>
      <c r="G2150">
        <v>141924</v>
      </c>
      <c r="H2150" s="9">
        <v>1</v>
      </c>
      <c r="I2150" s="1">
        <v>45383</v>
      </c>
      <c r="J2150">
        <v>4</v>
      </c>
      <c r="K2150">
        <v>2024</v>
      </c>
      <c r="L2150" t="s">
        <v>37</v>
      </c>
      <c r="M2150">
        <v>28.25</v>
      </c>
      <c r="N2150" t="s">
        <v>4615</v>
      </c>
      <c r="O2150">
        <v>44.025799999999997</v>
      </c>
      <c r="P2150" t="s">
        <v>12</v>
      </c>
    </row>
    <row r="2151" spans="1:16" hidden="1" x14ac:dyDescent="0.25">
      <c r="A2151" t="s">
        <v>39</v>
      </c>
      <c r="B2151" t="s">
        <v>38</v>
      </c>
      <c r="C2151" t="s">
        <v>3262</v>
      </c>
      <c r="D2151" t="s">
        <v>884</v>
      </c>
      <c r="E2151" t="s">
        <v>885</v>
      </c>
      <c r="F2151" t="s">
        <v>202</v>
      </c>
      <c r="G2151">
        <v>141922</v>
      </c>
      <c r="H2151" s="9">
        <v>1</v>
      </c>
      <c r="I2151" s="1">
        <v>45383</v>
      </c>
      <c r="J2151">
        <v>4</v>
      </c>
      <c r="K2151">
        <v>2024</v>
      </c>
      <c r="L2151" t="s">
        <v>37</v>
      </c>
      <c r="M2151">
        <v>28.25</v>
      </c>
      <c r="N2151" t="s">
        <v>4615</v>
      </c>
      <c r="O2151">
        <v>44.025799999999997</v>
      </c>
      <c r="P2151" t="s">
        <v>12</v>
      </c>
    </row>
    <row r="2152" spans="1:16" hidden="1" x14ac:dyDescent="0.25">
      <c r="A2152" t="s">
        <v>39</v>
      </c>
      <c r="B2152" t="s">
        <v>38</v>
      </c>
      <c r="C2152" t="s">
        <v>506</v>
      </c>
      <c r="D2152" t="s">
        <v>52</v>
      </c>
      <c r="E2152" t="s">
        <v>53</v>
      </c>
      <c r="F2152" t="s">
        <v>202</v>
      </c>
      <c r="G2152">
        <v>141921</v>
      </c>
      <c r="H2152" s="9">
        <v>1</v>
      </c>
      <c r="I2152" s="1">
        <v>45383</v>
      </c>
      <c r="J2152">
        <v>4</v>
      </c>
      <c r="K2152">
        <v>2024</v>
      </c>
      <c r="L2152" t="s">
        <v>37</v>
      </c>
      <c r="M2152">
        <v>28.25</v>
      </c>
      <c r="N2152" t="s">
        <v>4615</v>
      </c>
      <c r="O2152">
        <v>44.025799999999997</v>
      </c>
      <c r="P2152" t="s">
        <v>12</v>
      </c>
    </row>
    <row r="2153" spans="1:16" hidden="1" x14ac:dyDescent="0.25">
      <c r="A2153" t="s">
        <v>39</v>
      </c>
      <c r="B2153" t="s">
        <v>38</v>
      </c>
      <c r="C2153" t="s">
        <v>3296</v>
      </c>
      <c r="D2153" t="s">
        <v>953</v>
      </c>
      <c r="E2153" t="s">
        <v>953</v>
      </c>
      <c r="F2153" t="s">
        <v>202</v>
      </c>
      <c r="G2153">
        <v>141919</v>
      </c>
      <c r="H2153" s="9">
        <v>1</v>
      </c>
      <c r="I2153" s="1">
        <v>45383</v>
      </c>
      <c r="J2153">
        <v>4</v>
      </c>
      <c r="K2153">
        <v>2024</v>
      </c>
      <c r="L2153" t="s">
        <v>37</v>
      </c>
      <c r="M2153">
        <v>28.25</v>
      </c>
      <c r="N2153" t="s">
        <v>4615</v>
      </c>
      <c r="O2153">
        <v>44.025799999999997</v>
      </c>
      <c r="P2153" t="s">
        <v>12</v>
      </c>
    </row>
    <row r="2154" spans="1:16" hidden="1" x14ac:dyDescent="0.25">
      <c r="A2154" t="s">
        <v>39</v>
      </c>
      <c r="B2154" t="s">
        <v>38</v>
      </c>
      <c r="C2154" t="s">
        <v>3262</v>
      </c>
      <c r="D2154" t="s">
        <v>884</v>
      </c>
      <c r="E2154" t="s">
        <v>885</v>
      </c>
      <c r="F2154" t="s">
        <v>202</v>
      </c>
      <c r="G2154">
        <v>141918</v>
      </c>
      <c r="H2154" s="9">
        <v>1</v>
      </c>
      <c r="I2154" s="1">
        <v>45383</v>
      </c>
      <c r="J2154">
        <v>4</v>
      </c>
      <c r="K2154">
        <v>2024</v>
      </c>
      <c r="L2154" t="s">
        <v>37</v>
      </c>
      <c r="M2154">
        <v>28.25</v>
      </c>
      <c r="N2154" t="s">
        <v>4615</v>
      </c>
      <c r="O2154">
        <v>44.025799999999997</v>
      </c>
      <c r="P2154" t="s">
        <v>12</v>
      </c>
    </row>
    <row r="2155" spans="1:16" hidden="1" x14ac:dyDescent="0.25">
      <c r="A2155" t="s">
        <v>39</v>
      </c>
      <c r="B2155" t="s">
        <v>38</v>
      </c>
      <c r="C2155" t="s">
        <v>478</v>
      </c>
      <c r="D2155" t="s">
        <v>35</v>
      </c>
      <c r="E2155" t="s">
        <v>36</v>
      </c>
      <c r="F2155" t="s">
        <v>202</v>
      </c>
      <c r="G2155">
        <v>141917</v>
      </c>
      <c r="H2155" s="9">
        <v>1</v>
      </c>
      <c r="I2155" s="1">
        <v>45383</v>
      </c>
      <c r="J2155">
        <v>4</v>
      </c>
      <c r="K2155">
        <v>2024</v>
      </c>
      <c r="L2155" t="s">
        <v>37</v>
      </c>
      <c r="M2155">
        <v>28.25</v>
      </c>
      <c r="N2155" t="s">
        <v>4615</v>
      </c>
      <c r="O2155">
        <v>44.025799999999997</v>
      </c>
      <c r="P2155" t="s">
        <v>12</v>
      </c>
    </row>
    <row r="2156" spans="1:16" hidden="1" x14ac:dyDescent="0.25">
      <c r="A2156" t="s">
        <v>39</v>
      </c>
      <c r="B2156" t="s">
        <v>38</v>
      </c>
      <c r="C2156" t="s">
        <v>506</v>
      </c>
      <c r="D2156" t="s">
        <v>52</v>
      </c>
      <c r="E2156" t="s">
        <v>53</v>
      </c>
      <c r="F2156" t="s">
        <v>202</v>
      </c>
      <c r="G2156">
        <v>141916</v>
      </c>
      <c r="H2156" s="9">
        <v>1</v>
      </c>
      <c r="I2156" s="1">
        <v>45383</v>
      </c>
      <c r="J2156">
        <v>4</v>
      </c>
      <c r="K2156">
        <v>2024</v>
      </c>
      <c r="L2156" t="s">
        <v>37</v>
      </c>
      <c r="M2156">
        <v>28.25</v>
      </c>
      <c r="N2156" t="s">
        <v>4615</v>
      </c>
      <c r="O2156">
        <v>44.025799999999997</v>
      </c>
      <c r="P2156" t="s">
        <v>12</v>
      </c>
    </row>
    <row r="2157" spans="1:16" hidden="1" x14ac:dyDescent="0.25">
      <c r="A2157" t="s">
        <v>39</v>
      </c>
      <c r="B2157" t="s">
        <v>38</v>
      </c>
      <c r="C2157" t="s">
        <v>2968</v>
      </c>
      <c r="D2157" t="s">
        <v>877</v>
      </c>
      <c r="E2157" t="s">
        <v>878</v>
      </c>
      <c r="F2157" t="s">
        <v>202</v>
      </c>
      <c r="G2157">
        <v>141915</v>
      </c>
      <c r="H2157" s="9">
        <v>1</v>
      </c>
      <c r="I2157" s="1">
        <v>45383</v>
      </c>
      <c r="J2157">
        <v>4</v>
      </c>
      <c r="K2157">
        <v>2024</v>
      </c>
      <c r="L2157" t="s">
        <v>37</v>
      </c>
      <c r="M2157">
        <v>28.25</v>
      </c>
      <c r="N2157" t="s">
        <v>4615</v>
      </c>
      <c r="O2157">
        <v>44.025799999999997</v>
      </c>
      <c r="P2157" t="s">
        <v>12</v>
      </c>
    </row>
    <row r="2158" spans="1:16" hidden="1" x14ac:dyDescent="0.25">
      <c r="A2158" t="s">
        <v>39</v>
      </c>
      <c r="B2158" t="s">
        <v>38</v>
      </c>
      <c r="C2158" t="s">
        <v>535</v>
      </c>
      <c r="D2158" t="s">
        <v>44</v>
      </c>
      <c r="E2158" t="s">
        <v>45</v>
      </c>
      <c r="F2158" t="s">
        <v>202</v>
      </c>
      <c r="G2158">
        <v>141913</v>
      </c>
      <c r="H2158" s="9">
        <v>1</v>
      </c>
      <c r="I2158" s="1">
        <v>45383</v>
      </c>
      <c r="J2158">
        <v>4</v>
      </c>
      <c r="K2158">
        <v>2024</v>
      </c>
      <c r="L2158" t="s">
        <v>37</v>
      </c>
      <c r="M2158">
        <v>26.62</v>
      </c>
      <c r="N2158" t="s">
        <v>4615</v>
      </c>
      <c r="O2158">
        <v>41.485599999999998</v>
      </c>
      <c r="P2158" t="s">
        <v>12</v>
      </c>
    </row>
    <row r="2159" spans="1:16" hidden="1" x14ac:dyDescent="0.25">
      <c r="A2159" t="s">
        <v>39</v>
      </c>
      <c r="B2159" t="s">
        <v>38</v>
      </c>
      <c r="C2159" t="s">
        <v>3296</v>
      </c>
      <c r="D2159" t="s">
        <v>953</v>
      </c>
      <c r="E2159" t="s">
        <v>953</v>
      </c>
      <c r="F2159" t="s">
        <v>202</v>
      </c>
      <c r="G2159">
        <v>141912</v>
      </c>
      <c r="H2159" s="9">
        <v>1</v>
      </c>
      <c r="I2159" s="1">
        <v>45382</v>
      </c>
      <c r="J2159">
        <v>3</v>
      </c>
      <c r="K2159">
        <v>2024</v>
      </c>
      <c r="L2159" t="s">
        <v>37</v>
      </c>
      <c r="M2159">
        <v>28.25</v>
      </c>
      <c r="N2159" t="s">
        <v>4615</v>
      </c>
      <c r="O2159">
        <v>44.025799999999997</v>
      </c>
      <c r="P2159" t="s">
        <v>12</v>
      </c>
    </row>
    <row r="2160" spans="1:16" hidden="1" x14ac:dyDescent="0.25">
      <c r="A2160" t="s">
        <v>39</v>
      </c>
      <c r="B2160" t="s">
        <v>38</v>
      </c>
      <c r="C2160" t="s">
        <v>2968</v>
      </c>
      <c r="D2160" t="s">
        <v>877</v>
      </c>
      <c r="E2160" t="s">
        <v>878</v>
      </c>
      <c r="F2160" t="s">
        <v>202</v>
      </c>
      <c r="G2160">
        <v>141911</v>
      </c>
      <c r="H2160" s="9">
        <v>1</v>
      </c>
      <c r="I2160" s="1">
        <v>45382</v>
      </c>
      <c r="J2160">
        <v>3</v>
      </c>
      <c r="K2160">
        <v>2024</v>
      </c>
      <c r="L2160" t="s">
        <v>37</v>
      </c>
      <c r="M2160">
        <v>28.25</v>
      </c>
      <c r="N2160" t="s">
        <v>4615</v>
      </c>
      <c r="O2160">
        <v>44.025799999999997</v>
      </c>
      <c r="P2160" t="s">
        <v>12</v>
      </c>
    </row>
    <row r="2161" spans="1:16" hidden="1" x14ac:dyDescent="0.25">
      <c r="A2161" t="s">
        <v>39</v>
      </c>
      <c r="B2161" t="s">
        <v>38</v>
      </c>
      <c r="C2161" t="s">
        <v>478</v>
      </c>
      <c r="D2161" t="s">
        <v>35</v>
      </c>
      <c r="E2161" t="s">
        <v>36</v>
      </c>
      <c r="F2161" t="s">
        <v>202</v>
      </c>
      <c r="G2161">
        <v>141910</v>
      </c>
      <c r="H2161" s="9">
        <v>1</v>
      </c>
      <c r="I2161" s="1">
        <v>45382</v>
      </c>
      <c r="J2161">
        <v>3</v>
      </c>
      <c r="K2161">
        <v>2024</v>
      </c>
      <c r="L2161" t="s">
        <v>37</v>
      </c>
      <c r="M2161">
        <v>28.25</v>
      </c>
      <c r="N2161" t="s">
        <v>4615</v>
      </c>
      <c r="O2161">
        <v>44.025799999999997</v>
      </c>
      <c r="P2161" t="s">
        <v>12</v>
      </c>
    </row>
    <row r="2162" spans="1:16" hidden="1" x14ac:dyDescent="0.25">
      <c r="A2162" t="s">
        <v>39</v>
      </c>
      <c r="B2162" t="s">
        <v>38</v>
      </c>
      <c r="C2162" t="s">
        <v>478</v>
      </c>
      <c r="D2162" t="s">
        <v>35</v>
      </c>
      <c r="E2162" t="s">
        <v>36</v>
      </c>
      <c r="F2162" t="s">
        <v>202</v>
      </c>
      <c r="G2162">
        <v>141909</v>
      </c>
      <c r="H2162" s="9">
        <v>1</v>
      </c>
      <c r="I2162" s="1">
        <v>45382</v>
      </c>
      <c r="J2162">
        <v>3</v>
      </c>
      <c r="K2162">
        <v>2024</v>
      </c>
      <c r="L2162" t="s">
        <v>37</v>
      </c>
      <c r="M2162">
        <v>28.25</v>
      </c>
      <c r="N2162" t="s">
        <v>4615</v>
      </c>
      <c r="O2162">
        <v>44.025799999999997</v>
      </c>
      <c r="P2162" t="s">
        <v>12</v>
      </c>
    </row>
    <row r="2163" spans="1:16" hidden="1" x14ac:dyDescent="0.25">
      <c r="A2163" t="s">
        <v>39</v>
      </c>
      <c r="B2163" t="s">
        <v>38</v>
      </c>
      <c r="C2163" t="s">
        <v>472</v>
      </c>
      <c r="D2163" t="s">
        <v>67</v>
      </c>
      <c r="E2163" t="s">
        <v>68</v>
      </c>
      <c r="F2163" t="s">
        <v>202</v>
      </c>
      <c r="G2163">
        <v>141697</v>
      </c>
      <c r="H2163" s="9">
        <v>1</v>
      </c>
      <c r="I2163" s="1">
        <v>45381</v>
      </c>
      <c r="J2163">
        <v>3</v>
      </c>
      <c r="K2163">
        <v>2024</v>
      </c>
      <c r="L2163" t="s">
        <v>37</v>
      </c>
      <c r="M2163">
        <v>28.25</v>
      </c>
      <c r="N2163" t="s">
        <v>4615</v>
      </c>
      <c r="O2163">
        <v>44.025799999999997</v>
      </c>
      <c r="P2163" t="s">
        <v>12</v>
      </c>
    </row>
    <row r="2164" spans="1:16" hidden="1" x14ac:dyDescent="0.25">
      <c r="A2164" t="s">
        <v>39</v>
      </c>
      <c r="B2164" t="s">
        <v>16</v>
      </c>
      <c r="C2164" t="s">
        <v>529</v>
      </c>
      <c r="D2164" t="s">
        <v>65</v>
      </c>
      <c r="E2164" t="s">
        <v>66</v>
      </c>
      <c r="F2164" t="s">
        <v>202</v>
      </c>
      <c r="G2164">
        <v>141696</v>
      </c>
      <c r="H2164" s="9">
        <v>1</v>
      </c>
      <c r="I2164" s="1">
        <v>45381</v>
      </c>
      <c r="J2164">
        <v>3</v>
      </c>
      <c r="K2164">
        <v>2024</v>
      </c>
      <c r="L2164" t="s">
        <v>37</v>
      </c>
      <c r="M2164">
        <v>28.25</v>
      </c>
      <c r="N2164" t="s">
        <v>4615</v>
      </c>
      <c r="O2164">
        <v>44.025799999999997</v>
      </c>
      <c r="P2164" t="s">
        <v>12</v>
      </c>
    </row>
    <row r="2165" spans="1:16" hidden="1" x14ac:dyDescent="0.25">
      <c r="A2165" t="s">
        <v>39</v>
      </c>
      <c r="B2165" t="s">
        <v>38</v>
      </c>
      <c r="C2165" t="s">
        <v>2968</v>
      </c>
      <c r="D2165" t="s">
        <v>877</v>
      </c>
      <c r="E2165" t="s">
        <v>878</v>
      </c>
      <c r="F2165" t="s">
        <v>202</v>
      </c>
      <c r="G2165">
        <v>141695</v>
      </c>
      <c r="H2165" s="9">
        <v>1</v>
      </c>
      <c r="I2165" s="1">
        <v>45381</v>
      </c>
      <c r="J2165">
        <v>3</v>
      </c>
      <c r="K2165">
        <v>2024</v>
      </c>
      <c r="L2165" t="s">
        <v>37</v>
      </c>
      <c r="M2165">
        <v>28.25</v>
      </c>
      <c r="N2165" t="s">
        <v>4615</v>
      </c>
      <c r="O2165">
        <v>44.025799999999997</v>
      </c>
      <c r="P2165" t="s">
        <v>12</v>
      </c>
    </row>
    <row r="2166" spans="1:16" hidden="1" x14ac:dyDescent="0.25">
      <c r="A2166" t="s">
        <v>39</v>
      </c>
      <c r="B2166" t="s">
        <v>16</v>
      </c>
      <c r="C2166" t="s">
        <v>529</v>
      </c>
      <c r="D2166" t="s">
        <v>65</v>
      </c>
      <c r="E2166" t="s">
        <v>66</v>
      </c>
      <c r="F2166" t="s">
        <v>202</v>
      </c>
      <c r="G2166">
        <v>141694</v>
      </c>
      <c r="H2166" s="9">
        <v>1</v>
      </c>
      <c r="I2166" s="1">
        <v>45381</v>
      </c>
      <c r="J2166">
        <v>3</v>
      </c>
      <c r="K2166">
        <v>2024</v>
      </c>
      <c r="L2166" t="s">
        <v>37</v>
      </c>
      <c r="M2166">
        <v>28.25</v>
      </c>
      <c r="N2166" t="s">
        <v>4615</v>
      </c>
      <c r="O2166">
        <v>44.025799999999997</v>
      </c>
      <c r="P2166" t="s">
        <v>12</v>
      </c>
    </row>
    <row r="2167" spans="1:16" hidden="1" x14ac:dyDescent="0.25">
      <c r="A2167" t="s">
        <v>39</v>
      </c>
      <c r="B2167" t="s">
        <v>38</v>
      </c>
      <c r="C2167" t="s">
        <v>478</v>
      </c>
      <c r="D2167" t="s">
        <v>35</v>
      </c>
      <c r="E2167" t="s">
        <v>36</v>
      </c>
      <c r="F2167" t="s">
        <v>202</v>
      </c>
      <c r="G2167">
        <v>141693</v>
      </c>
      <c r="H2167" s="9">
        <v>1</v>
      </c>
      <c r="I2167" s="1">
        <v>45381</v>
      </c>
      <c r="J2167">
        <v>3</v>
      </c>
      <c r="K2167">
        <v>2024</v>
      </c>
      <c r="L2167" t="s">
        <v>37</v>
      </c>
      <c r="M2167">
        <v>28.25</v>
      </c>
      <c r="N2167" t="s">
        <v>4615</v>
      </c>
      <c r="O2167">
        <v>44.025799999999997</v>
      </c>
      <c r="P2167" t="s">
        <v>12</v>
      </c>
    </row>
    <row r="2168" spans="1:16" hidden="1" x14ac:dyDescent="0.25">
      <c r="A2168" t="s">
        <v>39</v>
      </c>
      <c r="B2168" t="s">
        <v>16</v>
      </c>
      <c r="C2168" t="s">
        <v>3338</v>
      </c>
      <c r="D2168" t="s">
        <v>1050</v>
      </c>
      <c r="E2168" t="s">
        <v>1051</v>
      </c>
      <c r="F2168" t="s">
        <v>202</v>
      </c>
      <c r="G2168">
        <v>141586</v>
      </c>
      <c r="H2168" s="9">
        <v>1</v>
      </c>
      <c r="I2168" s="1">
        <v>45380</v>
      </c>
      <c r="J2168">
        <v>3</v>
      </c>
      <c r="K2168">
        <v>2024</v>
      </c>
      <c r="L2168" t="s">
        <v>37</v>
      </c>
      <c r="M2168">
        <v>33.5</v>
      </c>
      <c r="N2168" t="s">
        <v>4615</v>
      </c>
      <c r="O2168">
        <v>52.207599999999999</v>
      </c>
      <c r="P2168" t="s">
        <v>12</v>
      </c>
    </row>
    <row r="2169" spans="1:16" hidden="1" x14ac:dyDescent="0.25">
      <c r="A2169" t="s">
        <v>39</v>
      </c>
      <c r="B2169" t="s">
        <v>38</v>
      </c>
      <c r="C2169" t="s">
        <v>478</v>
      </c>
      <c r="D2169" t="s">
        <v>35</v>
      </c>
      <c r="E2169" t="s">
        <v>36</v>
      </c>
      <c r="F2169" t="s">
        <v>202</v>
      </c>
      <c r="G2169">
        <v>141546</v>
      </c>
      <c r="H2169" s="9">
        <v>1</v>
      </c>
      <c r="I2169" s="1">
        <v>45380</v>
      </c>
      <c r="J2169">
        <v>3</v>
      </c>
      <c r="K2169">
        <v>2024</v>
      </c>
      <c r="L2169" t="s">
        <v>37</v>
      </c>
      <c r="M2169">
        <v>28.25</v>
      </c>
      <c r="N2169" t="s">
        <v>4615</v>
      </c>
      <c r="O2169">
        <v>44.025799999999997</v>
      </c>
      <c r="P2169" t="s">
        <v>12</v>
      </c>
    </row>
    <row r="2170" spans="1:16" hidden="1" x14ac:dyDescent="0.25">
      <c r="A2170" t="s">
        <v>39</v>
      </c>
      <c r="B2170" t="s">
        <v>38</v>
      </c>
      <c r="C2170" t="s">
        <v>478</v>
      </c>
      <c r="D2170" t="s">
        <v>35</v>
      </c>
      <c r="E2170" t="s">
        <v>36</v>
      </c>
      <c r="F2170" t="s">
        <v>202</v>
      </c>
      <c r="G2170">
        <v>141545</v>
      </c>
      <c r="H2170" s="9">
        <v>1</v>
      </c>
      <c r="I2170" s="1">
        <v>45380</v>
      </c>
      <c r="J2170">
        <v>3</v>
      </c>
      <c r="K2170">
        <v>2024</v>
      </c>
      <c r="L2170" t="s">
        <v>37</v>
      </c>
      <c r="M2170">
        <v>28.25</v>
      </c>
      <c r="N2170" t="s">
        <v>4615</v>
      </c>
      <c r="O2170">
        <v>44.025799999999997</v>
      </c>
      <c r="P2170" t="s">
        <v>12</v>
      </c>
    </row>
    <row r="2171" spans="1:16" hidden="1" x14ac:dyDescent="0.25">
      <c r="A2171" t="s">
        <v>39</v>
      </c>
      <c r="B2171" t="s">
        <v>38</v>
      </c>
      <c r="C2171" t="s">
        <v>472</v>
      </c>
      <c r="D2171" t="s">
        <v>67</v>
      </c>
      <c r="E2171" t="s">
        <v>68</v>
      </c>
      <c r="F2171" t="s">
        <v>202</v>
      </c>
      <c r="G2171">
        <v>141544</v>
      </c>
      <c r="H2171" s="9">
        <v>1</v>
      </c>
      <c r="I2171" s="1">
        <v>45380</v>
      </c>
      <c r="J2171">
        <v>3</v>
      </c>
      <c r="K2171">
        <v>2024</v>
      </c>
      <c r="L2171" t="s">
        <v>37</v>
      </c>
      <c r="M2171">
        <v>28.25</v>
      </c>
      <c r="N2171" t="s">
        <v>4615</v>
      </c>
      <c r="O2171">
        <v>44.025799999999997</v>
      </c>
      <c r="P2171" t="s">
        <v>12</v>
      </c>
    </row>
    <row r="2172" spans="1:16" hidden="1" x14ac:dyDescent="0.25">
      <c r="A2172" t="s">
        <v>39</v>
      </c>
      <c r="B2172" t="s">
        <v>38</v>
      </c>
      <c r="C2172" t="s">
        <v>2968</v>
      </c>
      <c r="D2172" t="s">
        <v>877</v>
      </c>
      <c r="E2172" t="s">
        <v>878</v>
      </c>
      <c r="F2172" t="s">
        <v>202</v>
      </c>
      <c r="G2172">
        <v>141543</v>
      </c>
      <c r="H2172" s="9">
        <v>1</v>
      </c>
      <c r="I2172" s="1">
        <v>45380</v>
      </c>
      <c r="J2172">
        <v>3</v>
      </c>
      <c r="K2172">
        <v>2024</v>
      </c>
      <c r="L2172" t="s">
        <v>37</v>
      </c>
      <c r="M2172">
        <v>28.25</v>
      </c>
      <c r="N2172" t="s">
        <v>4615</v>
      </c>
      <c r="O2172">
        <v>44.025799999999997</v>
      </c>
      <c r="P2172" t="s">
        <v>12</v>
      </c>
    </row>
    <row r="2173" spans="1:16" hidden="1" x14ac:dyDescent="0.25">
      <c r="A2173" t="s">
        <v>39</v>
      </c>
      <c r="B2173" t="s">
        <v>38</v>
      </c>
      <c r="C2173" t="s">
        <v>3296</v>
      </c>
      <c r="D2173" t="s">
        <v>953</v>
      </c>
      <c r="E2173" t="s">
        <v>953</v>
      </c>
      <c r="F2173" t="s">
        <v>202</v>
      </c>
      <c r="G2173">
        <v>141542</v>
      </c>
      <c r="H2173" s="9">
        <v>1</v>
      </c>
      <c r="I2173" s="1">
        <v>45380</v>
      </c>
      <c r="J2173">
        <v>3</v>
      </c>
      <c r="K2173">
        <v>2024</v>
      </c>
      <c r="L2173" t="s">
        <v>37</v>
      </c>
      <c r="M2173">
        <v>28.25</v>
      </c>
      <c r="N2173" t="s">
        <v>4615</v>
      </c>
      <c r="O2173">
        <v>44.025799999999997</v>
      </c>
      <c r="P2173" t="s">
        <v>12</v>
      </c>
    </row>
    <row r="2174" spans="1:16" hidden="1" x14ac:dyDescent="0.25">
      <c r="A2174" t="s">
        <v>39</v>
      </c>
      <c r="B2174" t="s">
        <v>38</v>
      </c>
      <c r="C2174" t="s">
        <v>478</v>
      </c>
      <c r="D2174" t="s">
        <v>35</v>
      </c>
      <c r="E2174" t="s">
        <v>36</v>
      </c>
      <c r="F2174" t="s">
        <v>202</v>
      </c>
      <c r="G2174">
        <v>141540</v>
      </c>
      <c r="H2174" s="9">
        <v>1</v>
      </c>
      <c r="I2174" s="1">
        <v>45380</v>
      </c>
      <c r="J2174">
        <v>3</v>
      </c>
      <c r="K2174">
        <v>2024</v>
      </c>
      <c r="L2174" t="s">
        <v>37</v>
      </c>
      <c r="M2174">
        <v>28.25</v>
      </c>
      <c r="N2174" t="s">
        <v>4615</v>
      </c>
      <c r="O2174">
        <v>44.025799999999997</v>
      </c>
      <c r="P2174" t="s">
        <v>12</v>
      </c>
    </row>
    <row r="2175" spans="1:16" hidden="1" x14ac:dyDescent="0.25">
      <c r="A2175" t="s">
        <v>39</v>
      </c>
      <c r="B2175" t="s">
        <v>38</v>
      </c>
      <c r="C2175" t="s">
        <v>478</v>
      </c>
      <c r="D2175" t="s">
        <v>35</v>
      </c>
      <c r="E2175" t="s">
        <v>36</v>
      </c>
      <c r="F2175" t="s">
        <v>202</v>
      </c>
      <c r="G2175">
        <v>141539</v>
      </c>
      <c r="H2175" s="9">
        <v>1</v>
      </c>
      <c r="I2175" s="1">
        <v>45380</v>
      </c>
      <c r="J2175">
        <v>3</v>
      </c>
      <c r="K2175">
        <v>2024</v>
      </c>
      <c r="L2175" t="s">
        <v>37</v>
      </c>
      <c r="M2175">
        <v>28.25</v>
      </c>
      <c r="N2175" t="s">
        <v>4615</v>
      </c>
      <c r="O2175">
        <v>44.025799999999997</v>
      </c>
      <c r="P2175" t="s">
        <v>12</v>
      </c>
    </row>
    <row r="2176" spans="1:16" hidden="1" x14ac:dyDescent="0.25">
      <c r="A2176" t="s">
        <v>17</v>
      </c>
      <c r="B2176" t="s">
        <v>16</v>
      </c>
      <c r="C2176" t="s">
        <v>597</v>
      </c>
      <c r="D2176" t="s">
        <v>368</v>
      </c>
      <c r="E2176" t="s">
        <v>369</v>
      </c>
      <c r="F2176" t="s">
        <v>202</v>
      </c>
      <c r="G2176">
        <v>141488</v>
      </c>
      <c r="H2176" s="9">
        <v>30</v>
      </c>
      <c r="I2176" s="1">
        <v>45469</v>
      </c>
      <c r="J2176">
        <v>6</v>
      </c>
      <c r="K2176">
        <v>2024</v>
      </c>
      <c r="L2176" t="s">
        <v>15</v>
      </c>
      <c r="M2176">
        <v>7.55</v>
      </c>
      <c r="N2176" t="s">
        <v>4618</v>
      </c>
      <c r="O2176">
        <v>11.7662</v>
      </c>
      <c r="P2176" t="s">
        <v>30</v>
      </c>
    </row>
    <row r="2177" spans="1:16" hidden="1" x14ac:dyDescent="0.25">
      <c r="A2177" t="s">
        <v>17</v>
      </c>
      <c r="B2177" t="s">
        <v>118</v>
      </c>
      <c r="C2177" t="s">
        <v>516</v>
      </c>
      <c r="D2177" t="s">
        <v>124</v>
      </c>
      <c r="E2177" t="s">
        <v>125</v>
      </c>
      <c r="F2177" t="s">
        <v>202</v>
      </c>
      <c r="G2177">
        <v>141488</v>
      </c>
      <c r="H2177" s="9">
        <v>6</v>
      </c>
      <c r="I2177" s="1">
        <v>45469</v>
      </c>
      <c r="J2177">
        <v>6</v>
      </c>
      <c r="K2177">
        <v>2024</v>
      </c>
      <c r="L2177" t="s">
        <v>15</v>
      </c>
      <c r="M2177">
        <v>84</v>
      </c>
      <c r="N2177" t="s">
        <v>4618</v>
      </c>
      <c r="O2177">
        <v>130.90860000000001</v>
      </c>
      <c r="P2177" t="s">
        <v>30</v>
      </c>
    </row>
    <row r="2178" spans="1:16" hidden="1" x14ac:dyDescent="0.25">
      <c r="A2178" t="s">
        <v>17</v>
      </c>
      <c r="B2178" t="s">
        <v>118</v>
      </c>
      <c r="C2178" t="s">
        <v>517</v>
      </c>
      <c r="D2178" t="s">
        <v>126</v>
      </c>
      <c r="E2178" t="s">
        <v>127</v>
      </c>
      <c r="F2178" t="s">
        <v>202</v>
      </c>
      <c r="G2178">
        <v>141488</v>
      </c>
      <c r="H2178" s="9">
        <v>10</v>
      </c>
      <c r="I2178" s="1">
        <v>45469</v>
      </c>
      <c r="J2178">
        <v>6</v>
      </c>
      <c r="K2178">
        <v>2024</v>
      </c>
      <c r="L2178" t="s">
        <v>15</v>
      </c>
      <c r="M2178">
        <v>89.5</v>
      </c>
      <c r="N2178" t="s">
        <v>4618</v>
      </c>
      <c r="O2178">
        <v>139.47999999999999</v>
      </c>
      <c r="P2178" t="s">
        <v>30</v>
      </c>
    </row>
    <row r="2179" spans="1:16" hidden="1" x14ac:dyDescent="0.25">
      <c r="A2179" t="s">
        <v>17</v>
      </c>
      <c r="B2179" t="s">
        <v>118</v>
      </c>
      <c r="C2179" t="s">
        <v>568</v>
      </c>
      <c r="D2179" t="s">
        <v>116</v>
      </c>
      <c r="E2179" t="s">
        <v>117</v>
      </c>
      <c r="F2179" t="s">
        <v>202</v>
      </c>
      <c r="G2179">
        <v>141488</v>
      </c>
      <c r="H2179" s="9">
        <v>3</v>
      </c>
      <c r="I2179" s="1">
        <v>45469</v>
      </c>
      <c r="J2179">
        <v>6</v>
      </c>
      <c r="K2179">
        <v>2024</v>
      </c>
      <c r="L2179" t="s">
        <v>15</v>
      </c>
      <c r="M2179">
        <v>80</v>
      </c>
      <c r="N2179" t="s">
        <v>4618</v>
      </c>
      <c r="O2179">
        <v>124.67489999999999</v>
      </c>
      <c r="P2179" t="s">
        <v>30</v>
      </c>
    </row>
    <row r="2180" spans="1:16" hidden="1" x14ac:dyDescent="0.25">
      <c r="A2180" t="s">
        <v>17</v>
      </c>
      <c r="B2180" t="s">
        <v>118</v>
      </c>
      <c r="C2180" t="s">
        <v>599</v>
      </c>
      <c r="D2180" t="s">
        <v>120</v>
      </c>
      <c r="E2180" t="s">
        <v>121</v>
      </c>
      <c r="F2180" t="s">
        <v>202</v>
      </c>
      <c r="G2180">
        <v>141488</v>
      </c>
      <c r="H2180" s="9">
        <v>3</v>
      </c>
      <c r="I2180" s="1">
        <v>45469</v>
      </c>
      <c r="J2180">
        <v>6</v>
      </c>
      <c r="K2180">
        <v>2024</v>
      </c>
      <c r="L2180" t="s">
        <v>15</v>
      </c>
      <c r="M2180">
        <v>80</v>
      </c>
      <c r="N2180" t="s">
        <v>4618</v>
      </c>
      <c r="O2180">
        <v>124.67489999999999</v>
      </c>
      <c r="P2180" t="s">
        <v>30</v>
      </c>
    </row>
    <row r="2181" spans="1:16" hidden="1" x14ac:dyDescent="0.25">
      <c r="A2181" t="s">
        <v>17</v>
      </c>
      <c r="B2181" t="s">
        <v>118</v>
      </c>
      <c r="C2181" t="s">
        <v>534</v>
      </c>
      <c r="D2181" t="s">
        <v>122</v>
      </c>
      <c r="E2181" t="s">
        <v>123</v>
      </c>
      <c r="F2181" t="s">
        <v>202</v>
      </c>
      <c r="G2181">
        <v>141488</v>
      </c>
      <c r="H2181" s="9">
        <v>3</v>
      </c>
      <c r="I2181" s="1">
        <v>45469</v>
      </c>
      <c r="J2181">
        <v>6</v>
      </c>
      <c r="K2181">
        <v>2024</v>
      </c>
      <c r="L2181" t="s">
        <v>15</v>
      </c>
      <c r="M2181">
        <v>80</v>
      </c>
      <c r="N2181" t="s">
        <v>4618</v>
      </c>
      <c r="O2181">
        <v>124.67489999999999</v>
      </c>
      <c r="P2181" t="s">
        <v>30</v>
      </c>
    </row>
    <row r="2182" spans="1:16" hidden="1" x14ac:dyDescent="0.25">
      <c r="A2182" t="s">
        <v>192</v>
      </c>
      <c r="B2182" t="s">
        <v>16</v>
      </c>
      <c r="C2182" t="s">
        <v>4531</v>
      </c>
      <c r="D2182" t="s">
        <v>4532</v>
      </c>
      <c r="E2182" t="s">
        <v>5158</v>
      </c>
      <c r="F2182" t="s">
        <v>202</v>
      </c>
      <c r="G2182">
        <v>141488</v>
      </c>
      <c r="H2182" s="9">
        <v>1</v>
      </c>
      <c r="I2182" s="1">
        <v>45469</v>
      </c>
      <c r="J2182">
        <v>6</v>
      </c>
      <c r="K2182">
        <v>2024</v>
      </c>
      <c r="L2182" t="s">
        <v>15</v>
      </c>
      <c r="M2182">
        <v>246.9</v>
      </c>
      <c r="N2182" t="s">
        <v>4615</v>
      </c>
      <c r="O2182">
        <v>384.77780000000001</v>
      </c>
      <c r="P2182" t="s">
        <v>30</v>
      </c>
    </row>
    <row r="2183" spans="1:16" hidden="1" x14ac:dyDescent="0.25">
      <c r="A2183" t="s">
        <v>17</v>
      </c>
      <c r="B2183" t="s">
        <v>112</v>
      </c>
      <c r="C2183" t="s">
        <v>446</v>
      </c>
      <c r="D2183" t="s">
        <v>404</v>
      </c>
      <c r="E2183" t="s">
        <v>405</v>
      </c>
      <c r="F2183" t="s">
        <v>202</v>
      </c>
      <c r="G2183">
        <v>141487</v>
      </c>
      <c r="H2183" s="9">
        <v>4</v>
      </c>
      <c r="I2183" s="1">
        <v>45469</v>
      </c>
      <c r="J2183">
        <v>6</v>
      </c>
      <c r="K2183">
        <v>2024</v>
      </c>
      <c r="L2183" t="s">
        <v>15</v>
      </c>
      <c r="M2183">
        <v>135</v>
      </c>
      <c r="N2183" t="s">
        <v>4619</v>
      </c>
      <c r="O2183">
        <v>210.3888</v>
      </c>
      <c r="P2183" t="s">
        <v>30</v>
      </c>
    </row>
    <row r="2184" spans="1:16" hidden="1" x14ac:dyDescent="0.25">
      <c r="A2184" t="s">
        <v>17</v>
      </c>
      <c r="B2184" t="s">
        <v>112</v>
      </c>
      <c r="C2184" t="s">
        <v>447</v>
      </c>
      <c r="D2184" t="s">
        <v>406</v>
      </c>
      <c r="E2184" t="s">
        <v>407</v>
      </c>
      <c r="F2184" t="s">
        <v>202</v>
      </c>
      <c r="G2184">
        <v>141487</v>
      </c>
      <c r="H2184" s="9">
        <v>4</v>
      </c>
      <c r="I2184" s="1">
        <v>45469</v>
      </c>
      <c r="J2184">
        <v>6</v>
      </c>
      <c r="K2184">
        <v>2024</v>
      </c>
      <c r="L2184" t="s">
        <v>15</v>
      </c>
      <c r="M2184">
        <v>90</v>
      </c>
      <c r="N2184" t="s">
        <v>4619</v>
      </c>
      <c r="O2184">
        <v>140.25919999999999</v>
      </c>
      <c r="P2184" t="s">
        <v>30</v>
      </c>
    </row>
    <row r="2185" spans="1:16" hidden="1" x14ac:dyDescent="0.25">
      <c r="A2185" t="s">
        <v>17</v>
      </c>
      <c r="B2185" t="s">
        <v>112</v>
      </c>
      <c r="C2185" t="s">
        <v>445</v>
      </c>
      <c r="D2185" t="s">
        <v>408</v>
      </c>
      <c r="E2185" t="s">
        <v>409</v>
      </c>
      <c r="F2185" t="s">
        <v>202</v>
      </c>
      <c r="G2185">
        <v>141487</v>
      </c>
      <c r="H2185" s="9">
        <v>4</v>
      </c>
      <c r="I2185" s="1">
        <v>45469</v>
      </c>
      <c r="J2185">
        <v>6</v>
      </c>
      <c r="K2185">
        <v>2024</v>
      </c>
      <c r="L2185" t="s">
        <v>15</v>
      </c>
      <c r="M2185">
        <v>88</v>
      </c>
      <c r="N2185" t="s">
        <v>4619</v>
      </c>
      <c r="O2185">
        <v>137.14240000000001</v>
      </c>
      <c r="P2185" t="s">
        <v>30</v>
      </c>
    </row>
    <row r="2186" spans="1:16" hidden="1" x14ac:dyDescent="0.25">
      <c r="A2186" t="s">
        <v>17</v>
      </c>
      <c r="B2186" t="s">
        <v>26</v>
      </c>
      <c r="C2186" t="s">
        <v>2787</v>
      </c>
      <c r="D2186" t="s">
        <v>1518</v>
      </c>
      <c r="E2186" t="s">
        <v>1519</v>
      </c>
      <c r="F2186" t="s">
        <v>202</v>
      </c>
      <c r="G2186">
        <v>141487</v>
      </c>
      <c r="H2186" s="9">
        <v>15</v>
      </c>
      <c r="I2186" s="1">
        <v>45469</v>
      </c>
      <c r="J2186">
        <v>6</v>
      </c>
      <c r="K2186">
        <v>2024</v>
      </c>
      <c r="L2186" t="s">
        <v>15</v>
      </c>
      <c r="M2186">
        <v>42</v>
      </c>
      <c r="N2186" t="s">
        <v>4619</v>
      </c>
      <c r="O2186">
        <v>65.454300000000003</v>
      </c>
      <c r="P2186" t="s">
        <v>30</v>
      </c>
    </row>
    <row r="2187" spans="1:16" hidden="1" x14ac:dyDescent="0.25">
      <c r="A2187" t="s">
        <v>17</v>
      </c>
      <c r="B2187" t="s">
        <v>202</v>
      </c>
      <c r="C2187" t="s">
        <v>602</v>
      </c>
      <c r="D2187" t="s">
        <v>232</v>
      </c>
      <c r="E2187" t="s">
        <v>233</v>
      </c>
      <c r="F2187" t="s">
        <v>202</v>
      </c>
      <c r="G2187">
        <v>141487</v>
      </c>
      <c r="H2187" s="9">
        <v>15</v>
      </c>
      <c r="I2187" s="1">
        <v>45469</v>
      </c>
      <c r="J2187">
        <v>6</v>
      </c>
      <c r="K2187">
        <v>2024</v>
      </c>
      <c r="L2187" t="s">
        <v>15</v>
      </c>
      <c r="M2187">
        <v>18</v>
      </c>
      <c r="N2187" t="s">
        <v>4619</v>
      </c>
      <c r="O2187">
        <v>28.0518</v>
      </c>
      <c r="P2187" t="s">
        <v>30</v>
      </c>
    </row>
    <row r="2188" spans="1:16" hidden="1" x14ac:dyDescent="0.25">
      <c r="A2188" t="s">
        <v>17</v>
      </c>
      <c r="B2188" t="s">
        <v>202</v>
      </c>
      <c r="C2188" t="s">
        <v>436</v>
      </c>
      <c r="D2188" t="s">
        <v>303</v>
      </c>
      <c r="E2188" t="s">
        <v>201</v>
      </c>
      <c r="F2188" t="s">
        <v>202</v>
      </c>
      <c r="G2188">
        <v>141487</v>
      </c>
      <c r="H2188" s="9">
        <v>30</v>
      </c>
      <c r="I2188" s="1">
        <v>45469</v>
      </c>
      <c r="J2188">
        <v>6</v>
      </c>
      <c r="K2188">
        <v>2024</v>
      </c>
      <c r="L2188" t="s">
        <v>15</v>
      </c>
      <c r="M2188">
        <v>9</v>
      </c>
      <c r="N2188" t="s">
        <v>4619</v>
      </c>
      <c r="O2188">
        <v>14.0259</v>
      </c>
      <c r="P2188" t="s">
        <v>30</v>
      </c>
    </row>
    <row r="2189" spans="1:16" hidden="1" x14ac:dyDescent="0.25">
      <c r="A2189" t="s">
        <v>17</v>
      </c>
      <c r="B2189" t="s">
        <v>16</v>
      </c>
      <c r="C2189" t="s">
        <v>577</v>
      </c>
      <c r="D2189" t="s">
        <v>278</v>
      </c>
      <c r="E2189" t="s">
        <v>279</v>
      </c>
      <c r="F2189" t="s">
        <v>202</v>
      </c>
      <c r="G2189">
        <v>141487</v>
      </c>
      <c r="H2189" s="9">
        <v>15</v>
      </c>
      <c r="I2189" s="1">
        <v>45469</v>
      </c>
      <c r="J2189">
        <v>6</v>
      </c>
      <c r="K2189">
        <v>2024</v>
      </c>
      <c r="L2189" t="s">
        <v>15</v>
      </c>
      <c r="M2189">
        <v>125.5</v>
      </c>
      <c r="N2189" t="s">
        <v>4619</v>
      </c>
      <c r="O2189">
        <v>195.58369999999999</v>
      </c>
      <c r="P2189" t="s">
        <v>30</v>
      </c>
    </row>
    <row r="2190" spans="1:16" hidden="1" x14ac:dyDescent="0.25">
      <c r="A2190" t="s">
        <v>17</v>
      </c>
      <c r="B2190" t="s">
        <v>16</v>
      </c>
      <c r="C2190" t="s">
        <v>578</v>
      </c>
      <c r="D2190" t="s">
        <v>280</v>
      </c>
      <c r="E2190" t="s">
        <v>281</v>
      </c>
      <c r="F2190" t="s">
        <v>202</v>
      </c>
      <c r="G2190">
        <v>141487</v>
      </c>
      <c r="H2190" s="9">
        <v>15</v>
      </c>
      <c r="I2190" s="1">
        <v>45469</v>
      </c>
      <c r="J2190">
        <v>6</v>
      </c>
      <c r="K2190">
        <v>2024</v>
      </c>
      <c r="L2190" t="s">
        <v>15</v>
      </c>
      <c r="M2190">
        <v>124</v>
      </c>
      <c r="N2190" t="s">
        <v>4619</v>
      </c>
      <c r="O2190">
        <v>193.24610000000001</v>
      </c>
      <c r="P2190" t="s">
        <v>30</v>
      </c>
    </row>
    <row r="2191" spans="1:16" hidden="1" x14ac:dyDescent="0.25">
      <c r="A2191" t="s">
        <v>17</v>
      </c>
      <c r="B2191" t="s">
        <v>16</v>
      </c>
      <c r="C2191" t="s">
        <v>579</v>
      </c>
      <c r="D2191" t="s">
        <v>282</v>
      </c>
      <c r="E2191" t="s">
        <v>283</v>
      </c>
      <c r="F2191" t="s">
        <v>202</v>
      </c>
      <c r="G2191">
        <v>141487</v>
      </c>
      <c r="H2191" s="9">
        <v>5</v>
      </c>
      <c r="I2191" s="1">
        <v>45469</v>
      </c>
      <c r="J2191">
        <v>6</v>
      </c>
      <c r="K2191">
        <v>2024</v>
      </c>
      <c r="L2191" t="s">
        <v>15</v>
      </c>
      <c r="M2191">
        <v>132.1</v>
      </c>
      <c r="N2191" t="s">
        <v>4619</v>
      </c>
      <c r="O2191">
        <v>205.86940000000001</v>
      </c>
      <c r="P2191" t="s">
        <v>30</v>
      </c>
    </row>
    <row r="2192" spans="1:16" hidden="1" x14ac:dyDescent="0.25">
      <c r="A2192" t="s">
        <v>17</v>
      </c>
      <c r="B2192" t="s">
        <v>16</v>
      </c>
      <c r="C2192" t="s">
        <v>580</v>
      </c>
      <c r="D2192" t="s">
        <v>284</v>
      </c>
      <c r="E2192" t="s">
        <v>285</v>
      </c>
      <c r="F2192" t="s">
        <v>202</v>
      </c>
      <c r="G2192">
        <v>141487</v>
      </c>
      <c r="H2192" s="9">
        <v>5</v>
      </c>
      <c r="I2192" s="1">
        <v>45469</v>
      </c>
      <c r="J2192">
        <v>6</v>
      </c>
      <c r="K2192">
        <v>2024</v>
      </c>
      <c r="L2192" t="s">
        <v>15</v>
      </c>
      <c r="M2192">
        <v>132</v>
      </c>
      <c r="N2192" t="s">
        <v>4619</v>
      </c>
      <c r="O2192">
        <v>205.71350000000001</v>
      </c>
      <c r="P2192" t="s">
        <v>30</v>
      </c>
    </row>
    <row r="2193" spans="1:16" hidden="1" x14ac:dyDescent="0.25">
      <c r="A2193" t="s">
        <v>17</v>
      </c>
      <c r="B2193" t="s">
        <v>26</v>
      </c>
      <c r="C2193" t="s">
        <v>2820</v>
      </c>
      <c r="D2193" t="s">
        <v>1632</v>
      </c>
      <c r="E2193" t="s">
        <v>1633</v>
      </c>
      <c r="F2193" t="s">
        <v>202</v>
      </c>
      <c r="G2193">
        <v>141487</v>
      </c>
      <c r="H2193" s="9">
        <v>35</v>
      </c>
      <c r="I2193" s="1">
        <v>45469</v>
      </c>
      <c r="J2193">
        <v>6</v>
      </c>
      <c r="K2193">
        <v>2024</v>
      </c>
      <c r="L2193" t="s">
        <v>15</v>
      </c>
      <c r="M2193">
        <v>1</v>
      </c>
      <c r="N2193" t="s">
        <v>4619</v>
      </c>
      <c r="O2193">
        <v>1.5584</v>
      </c>
      <c r="P2193" t="s">
        <v>30</v>
      </c>
    </row>
    <row r="2194" spans="1:16" hidden="1" x14ac:dyDescent="0.25">
      <c r="A2194" t="s">
        <v>17</v>
      </c>
      <c r="B2194" t="s">
        <v>16</v>
      </c>
      <c r="C2194" t="s">
        <v>521</v>
      </c>
      <c r="D2194" t="s">
        <v>340</v>
      </c>
      <c r="E2194" t="s">
        <v>341</v>
      </c>
      <c r="F2194" t="s">
        <v>202</v>
      </c>
      <c r="G2194">
        <v>141487</v>
      </c>
      <c r="H2194" s="9">
        <v>50</v>
      </c>
      <c r="I2194" s="1">
        <v>45469</v>
      </c>
      <c r="J2194">
        <v>6</v>
      </c>
      <c r="K2194">
        <v>2024</v>
      </c>
      <c r="L2194" t="s">
        <v>15</v>
      </c>
      <c r="M2194">
        <v>25.5</v>
      </c>
      <c r="N2194" t="s">
        <v>4619</v>
      </c>
      <c r="O2194">
        <v>39.740099999999998</v>
      </c>
      <c r="P2194" t="s">
        <v>30</v>
      </c>
    </row>
    <row r="2195" spans="1:16" hidden="1" x14ac:dyDescent="0.25">
      <c r="A2195" t="s">
        <v>17</v>
      </c>
      <c r="B2195" t="s">
        <v>16</v>
      </c>
      <c r="C2195" t="s">
        <v>3644</v>
      </c>
      <c r="D2195" t="s">
        <v>1752</v>
      </c>
      <c r="E2195" t="s">
        <v>1753</v>
      </c>
      <c r="F2195" t="s">
        <v>202</v>
      </c>
      <c r="G2195">
        <v>141487</v>
      </c>
      <c r="H2195" s="9">
        <v>5</v>
      </c>
      <c r="I2195" s="1">
        <v>45469</v>
      </c>
      <c r="J2195">
        <v>6</v>
      </c>
      <c r="K2195">
        <v>2024</v>
      </c>
      <c r="L2195" t="s">
        <v>15</v>
      </c>
      <c r="M2195">
        <v>25.5</v>
      </c>
      <c r="N2195" t="s">
        <v>4619</v>
      </c>
      <c r="O2195">
        <v>39.740099999999998</v>
      </c>
      <c r="P2195" t="s">
        <v>30</v>
      </c>
    </row>
    <row r="2196" spans="1:16" hidden="1" x14ac:dyDescent="0.25">
      <c r="A2196" t="s">
        <v>17</v>
      </c>
      <c r="B2196" t="s">
        <v>202</v>
      </c>
      <c r="C2196" t="s">
        <v>522</v>
      </c>
      <c r="D2196" t="s">
        <v>342</v>
      </c>
      <c r="E2196" t="s">
        <v>343</v>
      </c>
      <c r="F2196" t="s">
        <v>202</v>
      </c>
      <c r="G2196">
        <v>141487</v>
      </c>
      <c r="H2196" s="9">
        <v>35</v>
      </c>
      <c r="I2196" s="1">
        <v>45469</v>
      </c>
      <c r="J2196">
        <v>6</v>
      </c>
      <c r="K2196">
        <v>2024</v>
      </c>
      <c r="L2196" t="s">
        <v>15</v>
      </c>
      <c r="M2196">
        <v>10.5</v>
      </c>
      <c r="N2196" t="s">
        <v>4619</v>
      </c>
      <c r="O2196">
        <v>16.363600000000002</v>
      </c>
      <c r="P2196" t="s">
        <v>30</v>
      </c>
    </row>
    <row r="2197" spans="1:16" hidden="1" x14ac:dyDescent="0.25">
      <c r="A2197" t="s">
        <v>17</v>
      </c>
      <c r="B2197" t="s">
        <v>199</v>
      </c>
      <c r="C2197" t="s">
        <v>523</v>
      </c>
      <c r="D2197" t="s">
        <v>338</v>
      </c>
      <c r="E2197" t="s">
        <v>339</v>
      </c>
      <c r="F2197" t="s">
        <v>202</v>
      </c>
      <c r="G2197">
        <v>141487</v>
      </c>
      <c r="H2197" s="9">
        <v>15</v>
      </c>
      <c r="I2197" s="1">
        <v>45469</v>
      </c>
      <c r="J2197">
        <v>6</v>
      </c>
      <c r="K2197">
        <v>2024</v>
      </c>
      <c r="L2197" t="s">
        <v>15</v>
      </c>
      <c r="M2197">
        <v>8.5</v>
      </c>
      <c r="N2197" t="s">
        <v>4619</v>
      </c>
      <c r="O2197">
        <v>13.246700000000001</v>
      </c>
      <c r="P2197" t="s">
        <v>30</v>
      </c>
    </row>
    <row r="2198" spans="1:16" hidden="1" x14ac:dyDescent="0.25">
      <c r="A2198" t="s">
        <v>17</v>
      </c>
      <c r="B2198" t="s">
        <v>202</v>
      </c>
      <c r="C2198" t="s">
        <v>524</v>
      </c>
      <c r="D2198" t="s">
        <v>332</v>
      </c>
      <c r="E2198" t="s">
        <v>333</v>
      </c>
      <c r="F2198" t="s">
        <v>202</v>
      </c>
      <c r="G2198">
        <v>141487</v>
      </c>
      <c r="H2198" s="9">
        <v>50</v>
      </c>
      <c r="I2198" s="1">
        <v>45469</v>
      </c>
      <c r="J2198">
        <v>6</v>
      </c>
      <c r="K2198">
        <v>2024</v>
      </c>
      <c r="L2198" t="s">
        <v>15</v>
      </c>
      <c r="M2198">
        <v>20</v>
      </c>
      <c r="N2198" t="s">
        <v>4619</v>
      </c>
      <c r="O2198">
        <v>31.168700000000001</v>
      </c>
      <c r="P2198" t="s">
        <v>30</v>
      </c>
    </row>
    <row r="2199" spans="1:16" hidden="1" x14ac:dyDescent="0.25">
      <c r="A2199" t="s">
        <v>17</v>
      </c>
      <c r="B2199" t="s">
        <v>202</v>
      </c>
      <c r="C2199" t="s">
        <v>2735</v>
      </c>
      <c r="D2199" t="s">
        <v>1738</v>
      </c>
      <c r="E2199" t="s">
        <v>1739</v>
      </c>
      <c r="F2199" t="s">
        <v>202</v>
      </c>
      <c r="G2199">
        <v>141487</v>
      </c>
      <c r="H2199" s="9">
        <v>40</v>
      </c>
      <c r="I2199" s="1">
        <v>45469</v>
      </c>
      <c r="J2199">
        <v>6</v>
      </c>
      <c r="K2199">
        <v>2024</v>
      </c>
      <c r="L2199" t="s">
        <v>15</v>
      </c>
      <c r="M2199">
        <v>20</v>
      </c>
      <c r="N2199" t="s">
        <v>4619</v>
      </c>
      <c r="O2199">
        <v>31.168700000000001</v>
      </c>
      <c r="P2199" t="s">
        <v>30</v>
      </c>
    </row>
    <row r="2200" spans="1:16" hidden="1" x14ac:dyDescent="0.25">
      <c r="A2200" t="s">
        <v>17</v>
      </c>
      <c r="B2200" t="s">
        <v>199</v>
      </c>
      <c r="C2200" t="s">
        <v>525</v>
      </c>
      <c r="D2200" t="s">
        <v>334</v>
      </c>
      <c r="E2200" t="s">
        <v>335</v>
      </c>
      <c r="F2200" t="s">
        <v>202</v>
      </c>
      <c r="G2200">
        <v>141487</v>
      </c>
      <c r="H2200" s="9">
        <v>10</v>
      </c>
      <c r="I2200" s="1">
        <v>45469</v>
      </c>
      <c r="J2200">
        <v>6</v>
      </c>
      <c r="K2200">
        <v>2024</v>
      </c>
      <c r="L2200" t="s">
        <v>15</v>
      </c>
      <c r="M2200">
        <v>18.5</v>
      </c>
      <c r="N2200" t="s">
        <v>4619</v>
      </c>
      <c r="O2200">
        <v>28.831099999999999</v>
      </c>
      <c r="P2200" t="s">
        <v>30</v>
      </c>
    </row>
    <row r="2201" spans="1:16" hidden="1" x14ac:dyDescent="0.25">
      <c r="A2201" t="s">
        <v>17</v>
      </c>
      <c r="B2201" t="s">
        <v>202</v>
      </c>
      <c r="C2201" t="s">
        <v>5159</v>
      </c>
      <c r="D2201" t="s">
        <v>5160</v>
      </c>
      <c r="E2201" t="s">
        <v>5161</v>
      </c>
      <c r="F2201" t="s">
        <v>202</v>
      </c>
      <c r="G2201">
        <v>141487</v>
      </c>
      <c r="H2201" s="9">
        <v>4</v>
      </c>
      <c r="I2201" s="1">
        <v>45469</v>
      </c>
      <c r="J2201">
        <v>6</v>
      </c>
      <c r="K2201">
        <v>2024</v>
      </c>
      <c r="L2201" t="s">
        <v>15</v>
      </c>
      <c r="M2201">
        <v>56.5</v>
      </c>
      <c r="N2201" t="s">
        <v>4619</v>
      </c>
      <c r="O2201">
        <v>88.051599999999993</v>
      </c>
      <c r="P2201" t="s">
        <v>30</v>
      </c>
    </row>
    <row r="2202" spans="1:16" hidden="1" x14ac:dyDescent="0.25">
      <c r="A2202" t="s">
        <v>17</v>
      </c>
      <c r="B2202" t="s">
        <v>199</v>
      </c>
      <c r="C2202" t="s">
        <v>606</v>
      </c>
      <c r="D2202" t="s">
        <v>316</v>
      </c>
      <c r="E2202" t="s">
        <v>317</v>
      </c>
      <c r="F2202" t="s">
        <v>202</v>
      </c>
      <c r="G2202">
        <v>141487</v>
      </c>
      <c r="H2202" s="9">
        <v>50</v>
      </c>
      <c r="I2202" s="1">
        <v>45469</v>
      </c>
      <c r="J2202">
        <v>6</v>
      </c>
      <c r="K2202">
        <v>2024</v>
      </c>
      <c r="L2202" t="s">
        <v>15</v>
      </c>
      <c r="M2202">
        <v>6.5</v>
      </c>
      <c r="N2202" t="s">
        <v>4619</v>
      </c>
      <c r="O2202">
        <v>10.129799999999999</v>
      </c>
      <c r="P2202" t="s">
        <v>30</v>
      </c>
    </row>
    <row r="2203" spans="1:16" hidden="1" x14ac:dyDescent="0.25">
      <c r="A2203" t="s">
        <v>17</v>
      </c>
      <c r="B2203" t="s">
        <v>202</v>
      </c>
      <c r="C2203" t="s">
        <v>584</v>
      </c>
      <c r="D2203" t="s">
        <v>270</v>
      </c>
      <c r="E2203" t="s">
        <v>271</v>
      </c>
      <c r="F2203" t="s">
        <v>202</v>
      </c>
      <c r="G2203">
        <v>141487</v>
      </c>
      <c r="H2203" s="9">
        <v>5</v>
      </c>
      <c r="I2203" s="1">
        <v>45469</v>
      </c>
      <c r="J2203">
        <v>6</v>
      </c>
      <c r="K2203">
        <v>2024</v>
      </c>
      <c r="L2203" t="s">
        <v>15</v>
      </c>
      <c r="M2203">
        <v>28</v>
      </c>
      <c r="N2203" t="s">
        <v>4619</v>
      </c>
      <c r="O2203">
        <v>43.636200000000002</v>
      </c>
      <c r="P2203" t="s">
        <v>30</v>
      </c>
    </row>
    <row r="2204" spans="1:16" hidden="1" x14ac:dyDescent="0.25">
      <c r="A2204" t="s">
        <v>17</v>
      </c>
      <c r="B2204" t="s">
        <v>202</v>
      </c>
      <c r="C2204" t="s">
        <v>563</v>
      </c>
      <c r="D2204" t="s">
        <v>242</v>
      </c>
      <c r="E2204" t="s">
        <v>243</v>
      </c>
      <c r="F2204" t="s">
        <v>202</v>
      </c>
      <c r="G2204">
        <v>141487</v>
      </c>
      <c r="H2204" s="9">
        <v>10</v>
      </c>
      <c r="I2204" s="1">
        <v>45469</v>
      </c>
      <c r="J2204">
        <v>6</v>
      </c>
      <c r="K2204">
        <v>2024</v>
      </c>
      <c r="L2204" t="s">
        <v>15</v>
      </c>
      <c r="M2204">
        <v>10</v>
      </c>
      <c r="N2204" t="s">
        <v>4619</v>
      </c>
      <c r="O2204">
        <v>15.5844</v>
      </c>
      <c r="P2204" t="s">
        <v>30</v>
      </c>
    </row>
    <row r="2205" spans="1:16" hidden="1" x14ac:dyDescent="0.25">
      <c r="A2205" t="s">
        <v>17</v>
      </c>
      <c r="B2205" t="s">
        <v>16</v>
      </c>
      <c r="C2205" t="s">
        <v>2975</v>
      </c>
      <c r="D2205" t="s">
        <v>1642</v>
      </c>
      <c r="E2205" t="s">
        <v>1643</v>
      </c>
      <c r="F2205" t="s">
        <v>202</v>
      </c>
      <c r="G2205">
        <v>141487</v>
      </c>
      <c r="H2205" s="9">
        <v>25</v>
      </c>
      <c r="I2205" s="1">
        <v>45469</v>
      </c>
      <c r="J2205">
        <v>6</v>
      </c>
      <c r="K2205">
        <v>2024</v>
      </c>
      <c r="L2205" t="s">
        <v>15</v>
      </c>
      <c r="M2205">
        <v>32.950000000000003</v>
      </c>
      <c r="N2205" t="s">
        <v>4619</v>
      </c>
      <c r="O2205">
        <v>51.350499999999997</v>
      </c>
      <c r="P2205" t="s">
        <v>30</v>
      </c>
    </row>
    <row r="2206" spans="1:16" hidden="1" x14ac:dyDescent="0.25">
      <c r="A2206" t="s">
        <v>17</v>
      </c>
      <c r="B2206" t="s">
        <v>16</v>
      </c>
      <c r="C2206" t="s">
        <v>3056</v>
      </c>
      <c r="D2206" t="s">
        <v>1639</v>
      </c>
      <c r="E2206" t="s">
        <v>1640</v>
      </c>
      <c r="F2206" t="s">
        <v>202</v>
      </c>
      <c r="G2206">
        <v>141487</v>
      </c>
      <c r="H2206" s="9">
        <v>8</v>
      </c>
      <c r="I2206" s="1">
        <v>45469</v>
      </c>
      <c r="J2206">
        <v>6</v>
      </c>
      <c r="K2206">
        <v>2024</v>
      </c>
      <c r="L2206" t="s">
        <v>15</v>
      </c>
      <c r="M2206">
        <v>34.799999999999997</v>
      </c>
      <c r="N2206" t="s">
        <v>4619</v>
      </c>
      <c r="O2206">
        <v>54.233600000000003</v>
      </c>
      <c r="P2206" t="s">
        <v>30</v>
      </c>
    </row>
    <row r="2207" spans="1:16" hidden="1" x14ac:dyDescent="0.25">
      <c r="A2207" t="s">
        <v>17</v>
      </c>
      <c r="B2207" t="s">
        <v>199</v>
      </c>
      <c r="C2207" t="s">
        <v>566</v>
      </c>
      <c r="D2207" t="s">
        <v>388</v>
      </c>
      <c r="E2207" t="s">
        <v>389</v>
      </c>
      <c r="F2207" t="s">
        <v>202</v>
      </c>
      <c r="G2207">
        <v>141487</v>
      </c>
      <c r="H2207" s="9">
        <v>20</v>
      </c>
      <c r="I2207" s="1">
        <v>45469</v>
      </c>
      <c r="J2207">
        <v>6</v>
      </c>
      <c r="K2207">
        <v>2024</v>
      </c>
      <c r="L2207" t="s">
        <v>15</v>
      </c>
      <c r="M2207">
        <v>18</v>
      </c>
      <c r="N2207" t="s">
        <v>4619</v>
      </c>
      <c r="O2207">
        <v>28.0518</v>
      </c>
      <c r="P2207" t="s">
        <v>30</v>
      </c>
    </row>
    <row r="2208" spans="1:16" hidden="1" x14ac:dyDescent="0.25">
      <c r="A2208" t="s">
        <v>17</v>
      </c>
      <c r="B2208" t="s">
        <v>26</v>
      </c>
      <c r="C2208" t="s">
        <v>513</v>
      </c>
      <c r="D2208" t="s">
        <v>299</v>
      </c>
      <c r="E2208" t="s">
        <v>300</v>
      </c>
      <c r="F2208" t="s">
        <v>202</v>
      </c>
      <c r="G2208">
        <v>141487</v>
      </c>
      <c r="H2208" s="9">
        <v>20</v>
      </c>
      <c r="I2208" s="1">
        <v>45469</v>
      </c>
      <c r="J2208">
        <v>6</v>
      </c>
      <c r="K2208">
        <v>2024</v>
      </c>
      <c r="L2208" t="s">
        <v>15</v>
      </c>
      <c r="M2208">
        <v>3.71</v>
      </c>
      <c r="N2208" t="s">
        <v>4619</v>
      </c>
      <c r="O2208">
        <v>5.7817999999999996</v>
      </c>
      <c r="P2208" t="s">
        <v>30</v>
      </c>
    </row>
    <row r="2209" spans="1:16" hidden="1" x14ac:dyDescent="0.25">
      <c r="A2209" t="s">
        <v>17</v>
      </c>
      <c r="B2209" t="s">
        <v>112</v>
      </c>
      <c r="C2209" t="s">
        <v>453</v>
      </c>
      <c r="D2209" t="s">
        <v>392</v>
      </c>
      <c r="E2209" t="s">
        <v>393</v>
      </c>
      <c r="F2209" t="s">
        <v>1206</v>
      </c>
      <c r="G2209">
        <v>141485</v>
      </c>
      <c r="H2209" s="9">
        <v>5</v>
      </c>
      <c r="I2209" s="1">
        <v>45469</v>
      </c>
      <c r="J2209">
        <v>6</v>
      </c>
      <c r="K2209">
        <v>2024</v>
      </c>
      <c r="L2209" t="s">
        <v>15</v>
      </c>
      <c r="M2209">
        <v>74</v>
      </c>
      <c r="N2209" t="s">
        <v>4616</v>
      </c>
      <c r="O2209">
        <v>115.32429999999999</v>
      </c>
      <c r="P2209" t="s">
        <v>30</v>
      </c>
    </row>
    <row r="2210" spans="1:16" hidden="1" x14ac:dyDescent="0.25">
      <c r="A2210" t="s">
        <v>17</v>
      </c>
      <c r="B2210" t="s">
        <v>112</v>
      </c>
      <c r="C2210" t="s">
        <v>454</v>
      </c>
      <c r="D2210" t="s">
        <v>394</v>
      </c>
      <c r="E2210" t="s">
        <v>395</v>
      </c>
      <c r="F2210" t="s">
        <v>1206</v>
      </c>
      <c r="G2210">
        <v>141485</v>
      </c>
      <c r="H2210" s="9">
        <v>5</v>
      </c>
      <c r="I2210" s="1">
        <v>45469</v>
      </c>
      <c r="J2210">
        <v>6</v>
      </c>
      <c r="K2210">
        <v>2024</v>
      </c>
      <c r="L2210" t="s">
        <v>15</v>
      </c>
      <c r="M2210">
        <v>40.67</v>
      </c>
      <c r="N2210" t="s">
        <v>4616</v>
      </c>
      <c r="O2210">
        <v>63.381599999999999</v>
      </c>
      <c r="P2210" t="s">
        <v>30</v>
      </c>
    </row>
    <row r="2211" spans="1:16" hidden="1" x14ac:dyDescent="0.25">
      <c r="A2211" t="s">
        <v>17</v>
      </c>
      <c r="B2211" t="s">
        <v>112</v>
      </c>
      <c r="C2211" t="s">
        <v>455</v>
      </c>
      <c r="D2211" t="s">
        <v>396</v>
      </c>
      <c r="E2211" t="s">
        <v>397</v>
      </c>
      <c r="F2211" t="s">
        <v>1206</v>
      </c>
      <c r="G2211">
        <v>141485</v>
      </c>
      <c r="H2211" s="9">
        <v>5</v>
      </c>
      <c r="I2211" s="1">
        <v>45469</v>
      </c>
      <c r="J2211">
        <v>6</v>
      </c>
      <c r="K2211">
        <v>2024</v>
      </c>
      <c r="L2211" t="s">
        <v>15</v>
      </c>
      <c r="M2211">
        <v>53.77</v>
      </c>
      <c r="N2211" t="s">
        <v>4616</v>
      </c>
      <c r="O2211">
        <v>83.7971</v>
      </c>
      <c r="P2211" t="s">
        <v>30</v>
      </c>
    </row>
    <row r="2212" spans="1:16" hidden="1" x14ac:dyDescent="0.25">
      <c r="A2212" t="s">
        <v>17</v>
      </c>
      <c r="B2212" t="s">
        <v>112</v>
      </c>
      <c r="C2212" t="s">
        <v>457</v>
      </c>
      <c r="D2212" t="s">
        <v>256</v>
      </c>
      <c r="E2212" t="s">
        <v>257</v>
      </c>
      <c r="F2212" t="s">
        <v>1638</v>
      </c>
      <c r="G2212">
        <v>141485</v>
      </c>
      <c r="H2212" s="9">
        <v>15</v>
      </c>
      <c r="I2212" s="1">
        <v>45469</v>
      </c>
      <c r="J2212">
        <v>6</v>
      </c>
      <c r="K2212">
        <v>2024</v>
      </c>
      <c r="L2212" t="s">
        <v>15</v>
      </c>
      <c r="M2212">
        <v>74.5</v>
      </c>
      <c r="N2212" t="s">
        <v>4616</v>
      </c>
      <c r="O2212">
        <v>116.1035</v>
      </c>
      <c r="P2212" t="s">
        <v>30</v>
      </c>
    </row>
    <row r="2213" spans="1:16" hidden="1" x14ac:dyDescent="0.25">
      <c r="A2213" t="s">
        <v>17</v>
      </c>
      <c r="B2213" t="s">
        <v>112</v>
      </c>
      <c r="C2213" t="s">
        <v>458</v>
      </c>
      <c r="D2213" t="s">
        <v>258</v>
      </c>
      <c r="E2213" t="s">
        <v>259</v>
      </c>
      <c r="F2213" t="s">
        <v>1638</v>
      </c>
      <c r="G2213">
        <v>141485</v>
      </c>
      <c r="H2213" s="9">
        <v>15</v>
      </c>
      <c r="I2213" s="1">
        <v>45469</v>
      </c>
      <c r="J2213">
        <v>6</v>
      </c>
      <c r="K2213">
        <v>2024</v>
      </c>
      <c r="L2213" t="s">
        <v>15</v>
      </c>
      <c r="M2213">
        <v>85.49</v>
      </c>
      <c r="N2213" t="s">
        <v>4616</v>
      </c>
      <c r="O2213">
        <v>133.23070000000001</v>
      </c>
      <c r="P2213" t="s">
        <v>30</v>
      </c>
    </row>
    <row r="2214" spans="1:16" hidden="1" x14ac:dyDescent="0.25">
      <c r="A2214" t="s">
        <v>17</v>
      </c>
      <c r="B2214" t="s">
        <v>112</v>
      </c>
      <c r="C2214" t="s">
        <v>462</v>
      </c>
      <c r="D2214" t="s">
        <v>272</v>
      </c>
      <c r="E2214" t="s">
        <v>273</v>
      </c>
      <c r="F2214" t="s">
        <v>1672</v>
      </c>
      <c r="G2214">
        <v>141485</v>
      </c>
      <c r="H2214" s="9">
        <v>5</v>
      </c>
      <c r="I2214" s="1">
        <v>45469</v>
      </c>
      <c r="J2214">
        <v>6</v>
      </c>
      <c r="K2214">
        <v>2024</v>
      </c>
      <c r="L2214" t="s">
        <v>15</v>
      </c>
      <c r="M2214">
        <v>100.14</v>
      </c>
      <c r="N2214" t="s">
        <v>4616</v>
      </c>
      <c r="O2214">
        <v>156.06180000000001</v>
      </c>
      <c r="P2214" t="s">
        <v>30</v>
      </c>
    </row>
    <row r="2215" spans="1:16" hidden="1" x14ac:dyDescent="0.25">
      <c r="A2215" t="s">
        <v>17</v>
      </c>
      <c r="B2215" t="s">
        <v>112</v>
      </c>
      <c r="C2215" t="s">
        <v>463</v>
      </c>
      <c r="D2215" t="s">
        <v>274</v>
      </c>
      <c r="E2215" t="s">
        <v>275</v>
      </c>
      <c r="F2215" t="s">
        <v>1672</v>
      </c>
      <c r="G2215">
        <v>141485</v>
      </c>
      <c r="H2215" s="9">
        <v>5</v>
      </c>
      <c r="I2215" s="1">
        <v>45469</v>
      </c>
      <c r="J2215">
        <v>6</v>
      </c>
      <c r="K2215">
        <v>2024</v>
      </c>
      <c r="L2215" t="s">
        <v>15</v>
      </c>
      <c r="M2215">
        <v>58.37</v>
      </c>
      <c r="N2215" t="s">
        <v>4616</v>
      </c>
      <c r="O2215">
        <v>90.965900000000005</v>
      </c>
      <c r="P2215" t="s">
        <v>30</v>
      </c>
    </row>
    <row r="2216" spans="1:16" hidden="1" x14ac:dyDescent="0.25">
      <c r="A2216" t="s">
        <v>17</v>
      </c>
      <c r="B2216" t="s">
        <v>112</v>
      </c>
      <c r="C2216" t="s">
        <v>464</v>
      </c>
      <c r="D2216" t="s">
        <v>276</v>
      </c>
      <c r="E2216" t="s">
        <v>277</v>
      </c>
      <c r="F2216" t="s">
        <v>1672</v>
      </c>
      <c r="G2216">
        <v>141485</v>
      </c>
      <c r="H2216" s="9">
        <v>5</v>
      </c>
      <c r="I2216" s="1">
        <v>45469</v>
      </c>
      <c r="J2216">
        <v>6</v>
      </c>
      <c r="K2216">
        <v>2024</v>
      </c>
      <c r="L2216" t="s">
        <v>15</v>
      </c>
      <c r="M2216">
        <v>81.17</v>
      </c>
      <c r="N2216" t="s">
        <v>4616</v>
      </c>
      <c r="O2216">
        <v>126.4982</v>
      </c>
      <c r="P2216" t="s">
        <v>30</v>
      </c>
    </row>
    <row r="2217" spans="1:16" hidden="1" x14ac:dyDescent="0.25">
      <c r="A2217" t="s">
        <v>17</v>
      </c>
      <c r="B2217" t="s">
        <v>103</v>
      </c>
      <c r="C2217" t="s">
        <v>481</v>
      </c>
      <c r="D2217" t="s">
        <v>374</v>
      </c>
      <c r="E2217" t="s">
        <v>375</v>
      </c>
      <c r="F2217" t="s">
        <v>1603</v>
      </c>
      <c r="G2217">
        <v>141485</v>
      </c>
      <c r="H2217" s="9">
        <v>35</v>
      </c>
      <c r="I2217" s="1">
        <v>45469</v>
      </c>
      <c r="J2217">
        <v>6</v>
      </c>
      <c r="K2217">
        <v>2024</v>
      </c>
      <c r="L2217" t="s">
        <v>15</v>
      </c>
      <c r="M2217">
        <v>46.55</v>
      </c>
      <c r="N2217" t="s">
        <v>4616</v>
      </c>
      <c r="O2217">
        <v>72.545199999999994</v>
      </c>
      <c r="P2217" t="s">
        <v>30</v>
      </c>
    </row>
    <row r="2218" spans="1:16" hidden="1" x14ac:dyDescent="0.25">
      <c r="A2218" t="s">
        <v>17</v>
      </c>
      <c r="B2218" t="s">
        <v>103</v>
      </c>
      <c r="C2218" t="s">
        <v>459</v>
      </c>
      <c r="D2218" t="s">
        <v>378</v>
      </c>
      <c r="E2218" t="s">
        <v>379</v>
      </c>
      <c r="F2218" t="s">
        <v>1603</v>
      </c>
      <c r="G2218">
        <v>141485</v>
      </c>
      <c r="H2218" s="9">
        <v>20</v>
      </c>
      <c r="I2218" s="1">
        <v>45469</v>
      </c>
      <c r="J2218">
        <v>6</v>
      </c>
      <c r="K2218">
        <v>2024</v>
      </c>
      <c r="L2218" t="s">
        <v>15</v>
      </c>
      <c r="M2218">
        <v>25.78</v>
      </c>
      <c r="N2218" t="s">
        <v>4616</v>
      </c>
      <c r="O2218">
        <v>40.176499999999997</v>
      </c>
      <c r="P2218" t="s">
        <v>30</v>
      </c>
    </row>
    <row r="2219" spans="1:16" hidden="1" x14ac:dyDescent="0.25">
      <c r="A2219" t="s">
        <v>17</v>
      </c>
      <c r="B2219" t="s">
        <v>103</v>
      </c>
      <c r="C2219" t="s">
        <v>452</v>
      </c>
      <c r="D2219" t="s">
        <v>376</v>
      </c>
      <c r="E2219" t="s">
        <v>377</v>
      </c>
      <c r="F2219" t="s">
        <v>202</v>
      </c>
      <c r="G2219">
        <v>141485</v>
      </c>
      <c r="H2219" s="9">
        <v>35</v>
      </c>
      <c r="I2219" s="1">
        <v>45469</v>
      </c>
      <c r="J2219">
        <v>6</v>
      </c>
      <c r="K2219">
        <v>2024</v>
      </c>
      <c r="L2219" t="s">
        <v>15</v>
      </c>
      <c r="M2219">
        <v>34.36</v>
      </c>
      <c r="N2219" t="s">
        <v>4616</v>
      </c>
      <c r="O2219">
        <v>53.547899999999998</v>
      </c>
      <c r="P2219" t="s">
        <v>30</v>
      </c>
    </row>
    <row r="2220" spans="1:16" hidden="1" x14ac:dyDescent="0.25">
      <c r="A2220" t="s">
        <v>17</v>
      </c>
      <c r="B2220" t="s">
        <v>103</v>
      </c>
      <c r="C2220" t="s">
        <v>500</v>
      </c>
      <c r="D2220" t="s">
        <v>372</v>
      </c>
      <c r="E2220" t="s">
        <v>373</v>
      </c>
      <c r="F2220" t="s">
        <v>202</v>
      </c>
      <c r="G2220">
        <v>141485</v>
      </c>
      <c r="H2220" s="9">
        <v>30</v>
      </c>
      <c r="I2220" s="1">
        <v>45469</v>
      </c>
      <c r="J2220">
        <v>6</v>
      </c>
      <c r="K2220">
        <v>2024</v>
      </c>
      <c r="L2220" t="s">
        <v>15</v>
      </c>
      <c r="M2220">
        <v>51.18</v>
      </c>
      <c r="N2220" t="s">
        <v>4616</v>
      </c>
      <c r="O2220">
        <v>79.7607</v>
      </c>
      <c r="P2220" t="s">
        <v>30</v>
      </c>
    </row>
    <row r="2221" spans="1:16" hidden="1" x14ac:dyDescent="0.25">
      <c r="A2221" t="s">
        <v>17</v>
      </c>
      <c r="B2221" t="s">
        <v>103</v>
      </c>
      <c r="C2221" t="s">
        <v>511</v>
      </c>
      <c r="D2221" t="s">
        <v>310</v>
      </c>
      <c r="E2221" t="s">
        <v>311</v>
      </c>
      <c r="F2221" t="s">
        <v>202</v>
      </c>
      <c r="G2221">
        <v>141485</v>
      </c>
      <c r="H2221" s="9">
        <v>20</v>
      </c>
      <c r="I2221" s="1">
        <v>45469</v>
      </c>
      <c r="J2221">
        <v>6</v>
      </c>
      <c r="K2221">
        <v>2024</v>
      </c>
      <c r="L2221" t="s">
        <v>15</v>
      </c>
      <c r="M2221">
        <v>77.900000000000006</v>
      </c>
      <c r="N2221" t="s">
        <v>4616</v>
      </c>
      <c r="O2221">
        <v>121.40219999999999</v>
      </c>
      <c r="P2221" t="s">
        <v>30</v>
      </c>
    </row>
    <row r="2222" spans="1:16" hidden="1" x14ac:dyDescent="0.25">
      <c r="A2222" t="s">
        <v>17</v>
      </c>
      <c r="B2222" t="s">
        <v>103</v>
      </c>
      <c r="C2222" t="s">
        <v>510</v>
      </c>
      <c r="D2222" t="s">
        <v>295</v>
      </c>
      <c r="E2222" t="s">
        <v>296</v>
      </c>
      <c r="F2222" t="s">
        <v>202</v>
      </c>
      <c r="G2222">
        <v>141485</v>
      </c>
      <c r="H2222" s="9">
        <v>15</v>
      </c>
      <c r="I2222" s="1">
        <v>45469</v>
      </c>
      <c r="J2222">
        <v>6</v>
      </c>
      <c r="K2222">
        <v>2024</v>
      </c>
      <c r="L2222" t="s">
        <v>15</v>
      </c>
      <c r="M2222">
        <v>41.98</v>
      </c>
      <c r="N2222" t="s">
        <v>4616</v>
      </c>
      <c r="O2222">
        <v>65.423100000000005</v>
      </c>
      <c r="P2222" t="s">
        <v>30</v>
      </c>
    </row>
    <row r="2223" spans="1:16" hidden="1" x14ac:dyDescent="0.25">
      <c r="A2223" t="s">
        <v>17</v>
      </c>
      <c r="B2223" t="s">
        <v>103</v>
      </c>
      <c r="C2223" t="s">
        <v>621</v>
      </c>
      <c r="D2223" t="s">
        <v>386</v>
      </c>
      <c r="E2223" t="s">
        <v>387</v>
      </c>
      <c r="F2223" t="s">
        <v>202</v>
      </c>
      <c r="G2223">
        <v>141485</v>
      </c>
      <c r="H2223" s="9">
        <v>8</v>
      </c>
      <c r="I2223" s="1">
        <v>45469</v>
      </c>
      <c r="J2223">
        <v>6</v>
      </c>
      <c r="K2223">
        <v>2024</v>
      </c>
      <c r="L2223" t="s">
        <v>15</v>
      </c>
      <c r="M2223">
        <v>8.5299999999999994</v>
      </c>
      <c r="N2223" t="s">
        <v>4616</v>
      </c>
      <c r="O2223">
        <v>13.2935</v>
      </c>
      <c r="P2223" t="s">
        <v>30</v>
      </c>
    </row>
    <row r="2224" spans="1:16" hidden="1" x14ac:dyDescent="0.25">
      <c r="A2224" t="s">
        <v>17</v>
      </c>
      <c r="B2224" t="s">
        <v>199</v>
      </c>
      <c r="C2224" t="s">
        <v>482</v>
      </c>
      <c r="D2224" t="s">
        <v>359</v>
      </c>
      <c r="E2224" t="s">
        <v>360</v>
      </c>
      <c r="F2224" t="s">
        <v>202</v>
      </c>
      <c r="G2224">
        <v>141485</v>
      </c>
      <c r="H2224" s="9">
        <v>30</v>
      </c>
      <c r="I2224" s="1">
        <v>45469</v>
      </c>
      <c r="J2224">
        <v>6</v>
      </c>
      <c r="K2224">
        <v>2024</v>
      </c>
      <c r="L2224" t="s">
        <v>15</v>
      </c>
      <c r="M2224">
        <v>39.32</v>
      </c>
      <c r="N2224" t="s">
        <v>4616</v>
      </c>
      <c r="O2224">
        <v>61.277700000000003</v>
      </c>
      <c r="P2224" t="s">
        <v>30</v>
      </c>
    </row>
    <row r="2225" spans="1:16" hidden="1" x14ac:dyDescent="0.25">
      <c r="A2225" t="s">
        <v>17</v>
      </c>
      <c r="B2225" t="s">
        <v>202</v>
      </c>
      <c r="C2225" t="s">
        <v>465</v>
      </c>
      <c r="D2225" t="s">
        <v>324</v>
      </c>
      <c r="E2225" t="s">
        <v>325</v>
      </c>
      <c r="F2225" t="s">
        <v>202</v>
      </c>
      <c r="G2225">
        <v>141485</v>
      </c>
      <c r="H2225" s="9">
        <v>30</v>
      </c>
      <c r="I2225" s="1">
        <v>45469</v>
      </c>
      <c r="J2225">
        <v>6</v>
      </c>
      <c r="K2225">
        <v>2024</v>
      </c>
      <c r="L2225" t="s">
        <v>15</v>
      </c>
      <c r="M2225">
        <v>18.2</v>
      </c>
      <c r="N2225" t="s">
        <v>4616</v>
      </c>
      <c r="O2225">
        <v>28.363499999999998</v>
      </c>
      <c r="P2225" t="s">
        <v>30</v>
      </c>
    </row>
    <row r="2226" spans="1:16" hidden="1" x14ac:dyDescent="0.25">
      <c r="A2226" t="s">
        <v>17</v>
      </c>
      <c r="B2226" t="s">
        <v>202</v>
      </c>
      <c r="C2226" t="s">
        <v>484</v>
      </c>
      <c r="D2226" t="s">
        <v>346</v>
      </c>
      <c r="E2226" t="s">
        <v>347</v>
      </c>
      <c r="F2226" t="s">
        <v>202</v>
      </c>
      <c r="G2226">
        <v>141485</v>
      </c>
      <c r="H2226" s="9">
        <v>30</v>
      </c>
      <c r="I2226" s="1">
        <v>45469</v>
      </c>
      <c r="J2226">
        <v>6</v>
      </c>
      <c r="K2226">
        <v>2024</v>
      </c>
      <c r="L2226" t="s">
        <v>15</v>
      </c>
      <c r="M2226">
        <v>30.83</v>
      </c>
      <c r="N2226" t="s">
        <v>4616</v>
      </c>
      <c r="O2226">
        <v>48.046599999999998</v>
      </c>
      <c r="P2226" t="s">
        <v>30</v>
      </c>
    </row>
    <row r="2227" spans="1:16" hidden="1" x14ac:dyDescent="0.25">
      <c r="A2227" t="s">
        <v>17</v>
      </c>
      <c r="B2227" t="s">
        <v>202</v>
      </c>
      <c r="C2227" t="s">
        <v>466</v>
      </c>
      <c r="D2227" t="s">
        <v>330</v>
      </c>
      <c r="E2227" t="s">
        <v>331</v>
      </c>
      <c r="F2227" t="s">
        <v>202</v>
      </c>
      <c r="G2227">
        <v>141485</v>
      </c>
      <c r="H2227" s="9">
        <v>25</v>
      </c>
      <c r="I2227" s="1">
        <v>45469</v>
      </c>
      <c r="J2227">
        <v>6</v>
      </c>
      <c r="K2227">
        <v>2024</v>
      </c>
      <c r="L2227" t="s">
        <v>15</v>
      </c>
      <c r="M2227">
        <v>10.78</v>
      </c>
      <c r="N2227" t="s">
        <v>4616</v>
      </c>
      <c r="O2227">
        <v>16.799900000000001</v>
      </c>
      <c r="P2227" t="s">
        <v>30</v>
      </c>
    </row>
    <row r="2228" spans="1:16" hidden="1" x14ac:dyDescent="0.25">
      <c r="A2228" t="s">
        <v>17</v>
      </c>
      <c r="B2228" t="s">
        <v>202</v>
      </c>
      <c r="C2228" t="s">
        <v>486</v>
      </c>
      <c r="D2228" t="s">
        <v>318</v>
      </c>
      <c r="E2228" t="s">
        <v>319</v>
      </c>
      <c r="F2228" t="s">
        <v>1659</v>
      </c>
      <c r="G2228">
        <v>141485</v>
      </c>
      <c r="H2228" s="9">
        <v>40</v>
      </c>
      <c r="I2228" s="1">
        <v>45469</v>
      </c>
      <c r="J2228">
        <v>6</v>
      </c>
      <c r="K2228">
        <v>2024</v>
      </c>
      <c r="L2228" t="s">
        <v>15</v>
      </c>
      <c r="M2228">
        <v>1.55</v>
      </c>
      <c r="N2228" t="s">
        <v>4616</v>
      </c>
      <c r="O2228">
        <v>2.4156</v>
      </c>
      <c r="P2228" t="s">
        <v>30</v>
      </c>
    </row>
    <row r="2229" spans="1:16" hidden="1" x14ac:dyDescent="0.25">
      <c r="A2229" t="s">
        <v>17</v>
      </c>
      <c r="B2229" t="s">
        <v>202</v>
      </c>
      <c r="C2229" t="s">
        <v>496</v>
      </c>
      <c r="D2229" t="s">
        <v>304</v>
      </c>
      <c r="E2229" t="s">
        <v>305</v>
      </c>
      <c r="F2229" t="s">
        <v>202</v>
      </c>
      <c r="G2229">
        <v>141485</v>
      </c>
      <c r="H2229" s="9">
        <v>10</v>
      </c>
      <c r="I2229" s="1">
        <v>45469</v>
      </c>
      <c r="J2229">
        <v>6</v>
      </c>
      <c r="K2229">
        <v>2024</v>
      </c>
      <c r="L2229" t="s">
        <v>15</v>
      </c>
      <c r="M2229">
        <v>23.21</v>
      </c>
      <c r="N2229" t="s">
        <v>4616</v>
      </c>
      <c r="O2229">
        <v>36.171300000000002</v>
      </c>
      <c r="P2229" t="s">
        <v>30</v>
      </c>
    </row>
    <row r="2230" spans="1:16" hidden="1" x14ac:dyDescent="0.25">
      <c r="A2230" t="s">
        <v>17</v>
      </c>
      <c r="B2230" t="s">
        <v>202</v>
      </c>
      <c r="C2230" t="s">
        <v>487</v>
      </c>
      <c r="D2230" t="s">
        <v>382</v>
      </c>
      <c r="E2230" t="s">
        <v>383</v>
      </c>
      <c r="F2230" t="s">
        <v>202</v>
      </c>
      <c r="G2230">
        <v>141485</v>
      </c>
      <c r="H2230" s="9">
        <v>8</v>
      </c>
      <c r="I2230" s="1">
        <v>45469</v>
      </c>
      <c r="J2230">
        <v>6</v>
      </c>
      <c r="K2230">
        <v>2024</v>
      </c>
      <c r="L2230" t="s">
        <v>15</v>
      </c>
      <c r="M2230">
        <v>36.950000000000003</v>
      </c>
      <c r="N2230" t="s">
        <v>4616</v>
      </c>
      <c r="O2230">
        <v>57.584200000000003</v>
      </c>
      <c r="P2230" t="s">
        <v>30</v>
      </c>
    </row>
    <row r="2231" spans="1:16" hidden="1" x14ac:dyDescent="0.25">
      <c r="A2231" t="s">
        <v>17</v>
      </c>
      <c r="B2231" t="s">
        <v>202</v>
      </c>
      <c r="C2231" t="s">
        <v>485</v>
      </c>
      <c r="D2231" t="s">
        <v>308</v>
      </c>
      <c r="E2231" t="s">
        <v>309</v>
      </c>
      <c r="F2231" t="s">
        <v>202</v>
      </c>
      <c r="G2231">
        <v>141485</v>
      </c>
      <c r="H2231" s="9">
        <v>35</v>
      </c>
      <c r="I2231" s="1">
        <v>45469</v>
      </c>
      <c r="J2231">
        <v>6</v>
      </c>
      <c r="K2231">
        <v>2024</v>
      </c>
      <c r="L2231" t="s">
        <v>15</v>
      </c>
      <c r="M2231">
        <v>4.3499999999999996</v>
      </c>
      <c r="N2231" t="s">
        <v>4616</v>
      </c>
      <c r="O2231">
        <v>6.7792000000000003</v>
      </c>
      <c r="P2231" t="s">
        <v>30</v>
      </c>
    </row>
    <row r="2232" spans="1:16" hidden="1" x14ac:dyDescent="0.25">
      <c r="A2232" t="s">
        <v>17</v>
      </c>
      <c r="B2232" t="s">
        <v>199</v>
      </c>
      <c r="C2232" t="s">
        <v>467</v>
      </c>
      <c r="D2232" t="s">
        <v>380</v>
      </c>
      <c r="E2232" t="s">
        <v>381</v>
      </c>
      <c r="F2232" t="s">
        <v>202</v>
      </c>
      <c r="G2232">
        <v>141485</v>
      </c>
      <c r="H2232" s="9">
        <v>35</v>
      </c>
      <c r="I2232" s="1">
        <v>45469</v>
      </c>
      <c r="J2232">
        <v>6</v>
      </c>
      <c r="K2232">
        <v>2024</v>
      </c>
      <c r="L2232" t="s">
        <v>15</v>
      </c>
      <c r="M2232">
        <v>14.16</v>
      </c>
      <c r="N2232" t="s">
        <v>4616</v>
      </c>
      <c r="O2232">
        <v>22.067499999999999</v>
      </c>
      <c r="P2232" t="s">
        <v>30</v>
      </c>
    </row>
    <row r="2233" spans="1:16" hidden="1" x14ac:dyDescent="0.25">
      <c r="A2233" t="s">
        <v>17</v>
      </c>
      <c r="B2233" t="s">
        <v>202</v>
      </c>
      <c r="C2233" t="s">
        <v>501</v>
      </c>
      <c r="D2233" t="s">
        <v>384</v>
      </c>
      <c r="E2233" t="s">
        <v>385</v>
      </c>
      <c r="F2233" t="s">
        <v>202</v>
      </c>
      <c r="G2233">
        <v>141485</v>
      </c>
      <c r="H2233" s="9">
        <v>8</v>
      </c>
      <c r="I2233" s="1">
        <v>45469</v>
      </c>
      <c r="J2233">
        <v>6</v>
      </c>
      <c r="K2233">
        <v>2024</v>
      </c>
      <c r="L2233" t="s">
        <v>15</v>
      </c>
      <c r="M2233">
        <v>6.45</v>
      </c>
      <c r="N2233" t="s">
        <v>4616</v>
      </c>
      <c r="O2233">
        <v>10.0519</v>
      </c>
      <c r="P2233" t="s">
        <v>30</v>
      </c>
    </row>
    <row r="2234" spans="1:16" hidden="1" x14ac:dyDescent="0.25">
      <c r="A2234" t="s">
        <v>17</v>
      </c>
      <c r="B2234" t="s">
        <v>199</v>
      </c>
      <c r="C2234" t="s">
        <v>483</v>
      </c>
      <c r="D2234" t="s">
        <v>370</v>
      </c>
      <c r="E2234" t="s">
        <v>371</v>
      </c>
      <c r="F2234" t="s">
        <v>202</v>
      </c>
      <c r="G2234">
        <v>141485</v>
      </c>
      <c r="H2234" s="9">
        <v>4</v>
      </c>
      <c r="I2234" s="1">
        <v>45469</v>
      </c>
      <c r="J2234">
        <v>6</v>
      </c>
      <c r="K2234">
        <v>2024</v>
      </c>
      <c r="L2234" t="s">
        <v>15</v>
      </c>
      <c r="M2234">
        <v>20.98</v>
      </c>
      <c r="N2234" t="s">
        <v>4616</v>
      </c>
      <c r="O2234">
        <v>32.695999999999998</v>
      </c>
      <c r="P2234" t="s">
        <v>30</v>
      </c>
    </row>
    <row r="2235" spans="1:16" hidden="1" x14ac:dyDescent="0.25">
      <c r="A2235" t="s">
        <v>17</v>
      </c>
      <c r="B2235" t="s">
        <v>202</v>
      </c>
      <c r="C2235" t="s">
        <v>468</v>
      </c>
      <c r="D2235" t="s">
        <v>306</v>
      </c>
      <c r="E2235" t="s">
        <v>307</v>
      </c>
      <c r="F2235" t="s">
        <v>202</v>
      </c>
      <c r="G2235">
        <v>141485</v>
      </c>
      <c r="H2235" s="9">
        <v>50</v>
      </c>
      <c r="I2235" s="1">
        <v>45469</v>
      </c>
      <c r="J2235">
        <v>6</v>
      </c>
      <c r="K2235">
        <v>2024</v>
      </c>
      <c r="L2235" t="s">
        <v>15</v>
      </c>
      <c r="M2235">
        <v>0.64</v>
      </c>
      <c r="N2235" t="s">
        <v>4616</v>
      </c>
      <c r="O2235">
        <v>0.99739999999999995</v>
      </c>
      <c r="P2235" t="s">
        <v>30</v>
      </c>
    </row>
    <row r="2236" spans="1:16" hidden="1" x14ac:dyDescent="0.25">
      <c r="A2236" t="s">
        <v>17</v>
      </c>
      <c r="B2236" t="s">
        <v>202</v>
      </c>
      <c r="C2236" t="s">
        <v>504</v>
      </c>
      <c r="D2236" t="s">
        <v>354</v>
      </c>
      <c r="E2236" t="s">
        <v>355</v>
      </c>
      <c r="F2236" t="s">
        <v>202</v>
      </c>
      <c r="G2236">
        <v>141485</v>
      </c>
      <c r="H2236" s="9">
        <v>10</v>
      </c>
      <c r="I2236" s="1">
        <v>45469</v>
      </c>
      <c r="J2236">
        <v>6</v>
      </c>
      <c r="K2236">
        <v>2024</v>
      </c>
      <c r="L2236" t="s">
        <v>15</v>
      </c>
      <c r="M2236">
        <v>0.73</v>
      </c>
      <c r="N2236" t="s">
        <v>4616</v>
      </c>
      <c r="O2236">
        <v>1.1376999999999999</v>
      </c>
      <c r="P2236" t="s">
        <v>30</v>
      </c>
    </row>
    <row r="2237" spans="1:16" hidden="1" x14ac:dyDescent="0.25">
      <c r="A2237" t="s">
        <v>17</v>
      </c>
      <c r="B2237" t="s">
        <v>202</v>
      </c>
      <c r="C2237" t="s">
        <v>622</v>
      </c>
      <c r="D2237" t="s">
        <v>352</v>
      </c>
      <c r="E2237" t="s">
        <v>353</v>
      </c>
      <c r="F2237" t="s">
        <v>202</v>
      </c>
      <c r="G2237">
        <v>141485</v>
      </c>
      <c r="H2237" s="9">
        <v>10</v>
      </c>
      <c r="I2237" s="1">
        <v>45469</v>
      </c>
      <c r="J2237">
        <v>6</v>
      </c>
      <c r="K2237">
        <v>2024</v>
      </c>
      <c r="L2237" t="s">
        <v>15</v>
      </c>
      <c r="M2237">
        <v>0.73</v>
      </c>
      <c r="N2237" t="s">
        <v>4616</v>
      </c>
      <c r="O2237">
        <v>1.1376999999999999</v>
      </c>
      <c r="P2237" t="s">
        <v>30</v>
      </c>
    </row>
    <row r="2238" spans="1:16" hidden="1" x14ac:dyDescent="0.25">
      <c r="A2238" t="s">
        <v>17</v>
      </c>
      <c r="B2238" t="s">
        <v>202</v>
      </c>
      <c r="C2238" t="s">
        <v>492</v>
      </c>
      <c r="D2238" t="s">
        <v>350</v>
      </c>
      <c r="E2238" t="s">
        <v>351</v>
      </c>
      <c r="F2238" t="s">
        <v>202</v>
      </c>
      <c r="G2238">
        <v>141485</v>
      </c>
      <c r="H2238" s="9">
        <v>10</v>
      </c>
      <c r="I2238" s="1">
        <v>45469</v>
      </c>
      <c r="J2238">
        <v>6</v>
      </c>
      <c r="K2238">
        <v>2024</v>
      </c>
      <c r="L2238" t="s">
        <v>15</v>
      </c>
      <c r="M2238">
        <v>0.73</v>
      </c>
      <c r="N2238" t="s">
        <v>4616</v>
      </c>
      <c r="O2238">
        <v>1.1376999999999999</v>
      </c>
      <c r="P2238" t="s">
        <v>30</v>
      </c>
    </row>
    <row r="2239" spans="1:16" hidden="1" x14ac:dyDescent="0.25">
      <c r="A2239" t="s">
        <v>17</v>
      </c>
      <c r="B2239" t="s">
        <v>26</v>
      </c>
      <c r="C2239" t="s">
        <v>502</v>
      </c>
      <c r="D2239" t="s">
        <v>314</v>
      </c>
      <c r="E2239" t="s">
        <v>315</v>
      </c>
      <c r="F2239" t="s">
        <v>202</v>
      </c>
      <c r="G2239">
        <v>141485</v>
      </c>
      <c r="H2239" s="9">
        <v>20</v>
      </c>
      <c r="I2239" s="1">
        <v>45469</v>
      </c>
      <c r="J2239">
        <v>6</v>
      </c>
      <c r="K2239">
        <v>2024</v>
      </c>
      <c r="L2239" t="s">
        <v>15</v>
      </c>
      <c r="M2239">
        <v>1.56</v>
      </c>
      <c r="N2239" t="s">
        <v>4616</v>
      </c>
      <c r="O2239">
        <v>2.4312</v>
      </c>
      <c r="P2239" t="s">
        <v>30</v>
      </c>
    </row>
    <row r="2240" spans="1:16" hidden="1" x14ac:dyDescent="0.25">
      <c r="A2240" t="s">
        <v>17</v>
      </c>
      <c r="B2240" t="s">
        <v>26</v>
      </c>
      <c r="C2240" t="s">
        <v>2867</v>
      </c>
      <c r="D2240" t="s">
        <v>1764</v>
      </c>
      <c r="E2240" t="s">
        <v>1765</v>
      </c>
      <c r="F2240" t="s">
        <v>202</v>
      </c>
      <c r="G2240">
        <v>141485</v>
      </c>
      <c r="H2240" s="9">
        <v>50</v>
      </c>
      <c r="I2240" s="1">
        <v>45469</v>
      </c>
      <c r="J2240">
        <v>6</v>
      </c>
      <c r="K2240">
        <v>2024</v>
      </c>
      <c r="L2240" t="s">
        <v>15</v>
      </c>
      <c r="M2240">
        <v>2.4</v>
      </c>
      <c r="N2240" t="s">
        <v>4616</v>
      </c>
      <c r="O2240">
        <v>3.7402000000000002</v>
      </c>
      <c r="P2240" t="s">
        <v>30</v>
      </c>
    </row>
    <row r="2241" spans="1:16" hidden="1" x14ac:dyDescent="0.25">
      <c r="A2241" t="s">
        <v>17</v>
      </c>
      <c r="B2241" t="s">
        <v>202</v>
      </c>
      <c r="C2241" t="s">
        <v>632</v>
      </c>
      <c r="D2241" t="s">
        <v>348</v>
      </c>
      <c r="E2241" t="s">
        <v>349</v>
      </c>
      <c r="F2241" t="s">
        <v>202</v>
      </c>
      <c r="G2241">
        <v>141485</v>
      </c>
      <c r="H2241" s="9">
        <v>5</v>
      </c>
      <c r="I2241" s="1">
        <v>45469</v>
      </c>
      <c r="J2241">
        <v>6</v>
      </c>
      <c r="K2241">
        <v>2024</v>
      </c>
      <c r="L2241" t="s">
        <v>15</v>
      </c>
      <c r="M2241">
        <v>2.08</v>
      </c>
      <c r="N2241" t="s">
        <v>4616</v>
      </c>
      <c r="O2241">
        <v>3.2414999999999998</v>
      </c>
      <c r="P2241" t="s">
        <v>30</v>
      </c>
    </row>
    <row r="2242" spans="1:16" hidden="1" x14ac:dyDescent="0.25">
      <c r="A2242" t="s">
        <v>17</v>
      </c>
      <c r="B2242" t="s">
        <v>26</v>
      </c>
      <c r="C2242" t="s">
        <v>499</v>
      </c>
      <c r="D2242" t="s">
        <v>322</v>
      </c>
      <c r="E2242" t="s">
        <v>323</v>
      </c>
      <c r="F2242" t="s">
        <v>202</v>
      </c>
      <c r="G2242">
        <v>141485</v>
      </c>
      <c r="H2242" s="9">
        <v>10</v>
      </c>
      <c r="I2242" s="1">
        <v>45469</v>
      </c>
      <c r="J2242">
        <v>6</v>
      </c>
      <c r="K2242">
        <v>2024</v>
      </c>
      <c r="L2242" t="s">
        <v>15</v>
      </c>
      <c r="M2242">
        <v>4.66</v>
      </c>
      <c r="N2242" t="s">
        <v>4616</v>
      </c>
      <c r="O2242">
        <v>7.2622999999999998</v>
      </c>
      <c r="P2242" t="s">
        <v>30</v>
      </c>
    </row>
    <row r="2243" spans="1:16" hidden="1" x14ac:dyDescent="0.25">
      <c r="A2243" t="s">
        <v>39</v>
      </c>
      <c r="B2243" t="s">
        <v>38</v>
      </c>
      <c r="C2243" t="s">
        <v>2968</v>
      </c>
      <c r="D2243" t="s">
        <v>877</v>
      </c>
      <c r="E2243" t="s">
        <v>878</v>
      </c>
      <c r="F2243" t="s">
        <v>202</v>
      </c>
      <c r="G2243">
        <v>141310</v>
      </c>
      <c r="H2243" s="9">
        <v>1</v>
      </c>
      <c r="I2243" s="1">
        <v>45378</v>
      </c>
      <c r="J2243">
        <v>3</v>
      </c>
      <c r="K2243">
        <v>2024</v>
      </c>
      <c r="L2243" t="s">
        <v>37</v>
      </c>
      <c r="M2243">
        <v>28.25</v>
      </c>
      <c r="N2243" t="s">
        <v>4615</v>
      </c>
      <c r="O2243">
        <v>44.025799999999997</v>
      </c>
      <c r="P2243" t="s">
        <v>12</v>
      </c>
    </row>
    <row r="2244" spans="1:16" hidden="1" x14ac:dyDescent="0.25">
      <c r="A2244" t="s">
        <v>39</v>
      </c>
      <c r="B2244" t="s">
        <v>38</v>
      </c>
      <c r="C2244" t="s">
        <v>589</v>
      </c>
      <c r="D2244" t="s">
        <v>63</v>
      </c>
      <c r="E2244" t="s">
        <v>64</v>
      </c>
      <c r="F2244" t="s">
        <v>202</v>
      </c>
      <c r="G2244">
        <v>141309</v>
      </c>
      <c r="H2244" s="9">
        <v>1</v>
      </c>
      <c r="I2244" s="1">
        <v>45378</v>
      </c>
      <c r="J2244">
        <v>3</v>
      </c>
      <c r="K2244">
        <v>2024</v>
      </c>
      <c r="L2244" t="s">
        <v>37</v>
      </c>
      <c r="M2244">
        <v>28.25</v>
      </c>
      <c r="N2244" t="s">
        <v>4615</v>
      </c>
      <c r="O2244">
        <v>44.025799999999997</v>
      </c>
      <c r="P2244" t="s">
        <v>12</v>
      </c>
    </row>
    <row r="2245" spans="1:16" hidden="1" x14ac:dyDescent="0.25">
      <c r="A2245" t="s">
        <v>39</v>
      </c>
      <c r="B2245" t="s">
        <v>38</v>
      </c>
      <c r="C2245" t="s">
        <v>470</v>
      </c>
      <c r="D2245" t="s">
        <v>77</v>
      </c>
      <c r="E2245" t="s">
        <v>78</v>
      </c>
      <c r="F2245" t="s">
        <v>202</v>
      </c>
      <c r="G2245">
        <v>141308</v>
      </c>
      <c r="H2245" s="9">
        <v>1</v>
      </c>
      <c r="I2245" s="1">
        <v>45378</v>
      </c>
      <c r="J2245">
        <v>3</v>
      </c>
      <c r="K2245">
        <v>2024</v>
      </c>
      <c r="L2245" t="s">
        <v>37</v>
      </c>
      <c r="M2245">
        <v>28.25</v>
      </c>
      <c r="N2245" t="s">
        <v>4615</v>
      </c>
      <c r="O2245">
        <v>44.025799999999997</v>
      </c>
      <c r="P2245" t="s">
        <v>12</v>
      </c>
    </row>
    <row r="2246" spans="1:16" hidden="1" x14ac:dyDescent="0.25">
      <c r="A2246" t="s">
        <v>39</v>
      </c>
      <c r="B2246" t="s">
        <v>16</v>
      </c>
      <c r="C2246" t="s">
        <v>3313</v>
      </c>
      <c r="D2246" t="s">
        <v>996</v>
      </c>
      <c r="E2246" t="s">
        <v>997</v>
      </c>
      <c r="F2246" t="s">
        <v>202</v>
      </c>
      <c r="G2246">
        <v>141306</v>
      </c>
      <c r="H2246" s="9">
        <v>1</v>
      </c>
      <c r="I2246" s="1">
        <v>45378</v>
      </c>
      <c r="J2246">
        <v>3</v>
      </c>
      <c r="K2246">
        <v>2024</v>
      </c>
      <c r="L2246" t="s">
        <v>37</v>
      </c>
      <c r="M2246">
        <v>33.5</v>
      </c>
      <c r="N2246" t="s">
        <v>4615</v>
      </c>
      <c r="O2246">
        <v>52.207599999999999</v>
      </c>
      <c r="P2246" t="s">
        <v>12</v>
      </c>
    </row>
    <row r="2247" spans="1:16" hidden="1" x14ac:dyDescent="0.25">
      <c r="A2247" t="s">
        <v>39</v>
      </c>
      <c r="B2247" t="s">
        <v>38</v>
      </c>
      <c r="C2247" t="s">
        <v>476</v>
      </c>
      <c r="D2247" t="s">
        <v>71</v>
      </c>
      <c r="E2247" t="s">
        <v>72</v>
      </c>
      <c r="F2247" t="s">
        <v>202</v>
      </c>
      <c r="G2247">
        <v>141133</v>
      </c>
      <c r="H2247" s="9">
        <v>1</v>
      </c>
      <c r="I2247" s="1">
        <v>45378</v>
      </c>
      <c r="J2247">
        <v>3</v>
      </c>
      <c r="K2247">
        <v>2024</v>
      </c>
      <c r="L2247" t="s">
        <v>37</v>
      </c>
      <c r="M2247">
        <v>28.25</v>
      </c>
      <c r="N2247" t="s">
        <v>4615</v>
      </c>
      <c r="O2247">
        <v>44.025799999999997</v>
      </c>
      <c r="P2247" t="s">
        <v>12</v>
      </c>
    </row>
    <row r="2248" spans="1:16" hidden="1" x14ac:dyDescent="0.25">
      <c r="A2248" t="s">
        <v>39</v>
      </c>
      <c r="B2248" t="s">
        <v>38</v>
      </c>
      <c r="C2248" t="s">
        <v>2968</v>
      </c>
      <c r="D2248" t="s">
        <v>877</v>
      </c>
      <c r="E2248" t="s">
        <v>878</v>
      </c>
      <c r="F2248" t="s">
        <v>202</v>
      </c>
      <c r="G2248">
        <v>141132</v>
      </c>
      <c r="H2248" s="9">
        <v>1</v>
      </c>
      <c r="I2248" s="1">
        <v>45378</v>
      </c>
      <c r="J2248">
        <v>3</v>
      </c>
      <c r="K2248">
        <v>2024</v>
      </c>
      <c r="L2248" t="s">
        <v>37</v>
      </c>
      <c r="M2248">
        <v>28.25</v>
      </c>
      <c r="N2248" t="s">
        <v>4615</v>
      </c>
      <c r="O2248">
        <v>44.025799999999997</v>
      </c>
      <c r="P2248" t="s">
        <v>12</v>
      </c>
    </row>
    <row r="2249" spans="1:16" hidden="1" x14ac:dyDescent="0.25">
      <c r="A2249" t="s">
        <v>39</v>
      </c>
      <c r="B2249" t="s">
        <v>38</v>
      </c>
      <c r="C2249" t="s">
        <v>477</v>
      </c>
      <c r="D2249" t="s">
        <v>50</v>
      </c>
      <c r="E2249" t="s">
        <v>51</v>
      </c>
      <c r="F2249" t="s">
        <v>202</v>
      </c>
      <c r="G2249">
        <v>141131</v>
      </c>
      <c r="H2249" s="9">
        <v>1</v>
      </c>
      <c r="I2249" s="1">
        <v>45378</v>
      </c>
      <c r="J2249">
        <v>3</v>
      </c>
      <c r="K2249">
        <v>2024</v>
      </c>
      <c r="L2249" t="s">
        <v>37</v>
      </c>
      <c r="M2249">
        <v>28.25</v>
      </c>
      <c r="N2249" t="s">
        <v>4615</v>
      </c>
      <c r="O2249">
        <v>44.025799999999997</v>
      </c>
      <c r="P2249" t="s">
        <v>12</v>
      </c>
    </row>
    <row r="2250" spans="1:16" hidden="1" x14ac:dyDescent="0.25">
      <c r="A2250" t="s">
        <v>39</v>
      </c>
      <c r="B2250" t="s">
        <v>38</v>
      </c>
      <c r="C2250" t="s">
        <v>478</v>
      </c>
      <c r="D2250" t="s">
        <v>35</v>
      </c>
      <c r="E2250" t="s">
        <v>36</v>
      </c>
      <c r="F2250" t="s">
        <v>202</v>
      </c>
      <c r="G2250">
        <v>141130</v>
      </c>
      <c r="H2250" s="9">
        <v>1</v>
      </c>
      <c r="I2250" s="1">
        <v>45378</v>
      </c>
      <c r="J2250">
        <v>3</v>
      </c>
      <c r="K2250">
        <v>2024</v>
      </c>
      <c r="L2250" t="s">
        <v>37</v>
      </c>
      <c r="M2250">
        <v>28.25</v>
      </c>
      <c r="N2250" t="s">
        <v>4615</v>
      </c>
      <c r="O2250">
        <v>44.025799999999997</v>
      </c>
      <c r="P2250" t="s">
        <v>12</v>
      </c>
    </row>
    <row r="2251" spans="1:16" hidden="1" x14ac:dyDescent="0.25">
      <c r="A2251" t="s">
        <v>39</v>
      </c>
      <c r="B2251" t="s">
        <v>38</v>
      </c>
      <c r="C2251" t="s">
        <v>616</v>
      </c>
      <c r="D2251" t="s">
        <v>81</v>
      </c>
      <c r="E2251" t="s">
        <v>82</v>
      </c>
      <c r="F2251" t="s">
        <v>202</v>
      </c>
      <c r="G2251">
        <v>141129</v>
      </c>
      <c r="H2251" s="9">
        <v>1</v>
      </c>
      <c r="I2251" s="1">
        <v>45378</v>
      </c>
      <c r="J2251">
        <v>3</v>
      </c>
      <c r="K2251">
        <v>2024</v>
      </c>
      <c r="L2251" t="s">
        <v>37</v>
      </c>
      <c r="M2251">
        <v>28.25</v>
      </c>
      <c r="N2251" t="s">
        <v>4615</v>
      </c>
      <c r="O2251">
        <v>44.025799999999997</v>
      </c>
      <c r="P2251" t="s">
        <v>12</v>
      </c>
    </row>
    <row r="2252" spans="1:16" hidden="1" x14ac:dyDescent="0.25">
      <c r="A2252" t="s">
        <v>39</v>
      </c>
      <c r="B2252" t="s">
        <v>38</v>
      </c>
      <c r="C2252" t="s">
        <v>470</v>
      </c>
      <c r="D2252" t="s">
        <v>77</v>
      </c>
      <c r="E2252" t="s">
        <v>78</v>
      </c>
      <c r="F2252" t="s">
        <v>202</v>
      </c>
      <c r="G2252">
        <v>141128</v>
      </c>
      <c r="H2252" s="9">
        <v>1</v>
      </c>
      <c r="I2252" s="1">
        <v>45378</v>
      </c>
      <c r="J2252">
        <v>3</v>
      </c>
      <c r="K2252">
        <v>2024</v>
      </c>
      <c r="L2252" t="s">
        <v>37</v>
      </c>
      <c r="M2252">
        <v>28.25</v>
      </c>
      <c r="N2252" t="s">
        <v>4615</v>
      </c>
      <c r="O2252">
        <v>44.025799999999997</v>
      </c>
      <c r="P2252" t="s">
        <v>12</v>
      </c>
    </row>
    <row r="2253" spans="1:16" hidden="1" x14ac:dyDescent="0.25">
      <c r="A2253" t="s">
        <v>39</v>
      </c>
      <c r="B2253" t="s">
        <v>38</v>
      </c>
      <c r="C2253" t="s">
        <v>478</v>
      </c>
      <c r="D2253" t="s">
        <v>35</v>
      </c>
      <c r="E2253" t="s">
        <v>36</v>
      </c>
      <c r="F2253" t="s">
        <v>202</v>
      </c>
      <c r="G2253">
        <v>141126</v>
      </c>
      <c r="H2253" s="9">
        <v>1</v>
      </c>
      <c r="I2253" s="1">
        <v>45378</v>
      </c>
      <c r="J2253">
        <v>3</v>
      </c>
      <c r="K2253">
        <v>2024</v>
      </c>
      <c r="L2253" t="s">
        <v>37</v>
      </c>
      <c r="M2253">
        <v>28.25</v>
      </c>
      <c r="N2253" t="s">
        <v>4615</v>
      </c>
      <c r="O2253">
        <v>44.025799999999997</v>
      </c>
      <c r="P2253" t="s">
        <v>12</v>
      </c>
    </row>
    <row r="2254" spans="1:16" hidden="1" x14ac:dyDescent="0.25">
      <c r="A2254" t="s">
        <v>39</v>
      </c>
      <c r="B2254" t="s">
        <v>38</v>
      </c>
      <c r="C2254" t="s">
        <v>3262</v>
      </c>
      <c r="D2254" t="s">
        <v>884</v>
      </c>
      <c r="E2254" t="s">
        <v>885</v>
      </c>
      <c r="F2254" t="s">
        <v>202</v>
      </c>
      <c r="G2254">
        <v>141125</v>
      </c>
      <c r="H2254" s="9">
        <v>1</v>
      </c>
      <c r="I2254" s="1">
        <v>45377</v>
      </c>
      <c r="J2254">
        <v>3</v>
      </c>
      <c r="K2254">
        <v>2024</v>
      </c>
      <c r="L2254" t="s">
        <v>37</v>
      </c>
      <c r="M2254">
        <v>28.25</v>
      </c>
      <c r="N2254" t="s">
        <v>4615</v>
      </c>
      <c r="O2254">
        <v>44.025799999999997</v>
      </c>
      <c r="P2254" t="s">
        <v>12</v>
      </c>
    </row>
    <row r="2255" spans="1:16" hidden="1" x14ac:dyDescent="0.25">
      <c r="A2255" t="s">
        <v>39</v>
      </c>
      <c r="B2255" t="s">
        <v>38</v>
      </c>
      <c r="C2255" t="s">
        <v>506</v>
      </c>
      <c r="D2255" t="s">
        <v>52</v>
      </c>
      <c r="E2255" t="s">
        <v>53</v>
      </c>
      <c r="F2255" t="s">
        <v>202</v>
      </c>
      <c r="G2255">
        <v>141047</v>
      </c>
      <c r="H2255" s="9">
        <v>1</v>
      </c>
      <c r="I2255" s="1">
        <v>45377</v>
      </c>
      <c r="J2255">
        <v>3</v>
      </c>
      <c r="K2255">
        <v>2024</v>
      </c>
      <c r="L2255" t="s">
        <v>37</v>
      </c>
      <c r="M2255">
        <v>28.25</v>
      </c>
      <c r="N2255" t="s">
        <v>4615</v>
      </c>
      <c r="O2255">
        <v>44.025799999999997</v>
      </c>
      <c r="P2255" t="s">
        <v>12</v>
      </c>
    </row>
    <row r="2256" spans="1:16" hidden="1" x14ac:dyDescent="0.25">
      <c r="A2256" t="s">
        <v>39</v>
      </c>
      <c r="B2256" t="s">
        <v>38</v>
      </c>
      <c r="C2256" t="s">
        <v>472</v>
      </c>
      <c r="D2256" t="s">
        <v>67</v>
      </c>
      <c r="E2256" t="s">
        <v>68</v>
      </c>
      <c r="F2256" t="s">
        <v>202</v>
      </c>
      <c r="G2256">
        <v>140918</v>
      </c>
      <c r="H2256" s="9">
        <v>1</v>
      </c>
      <c r="I2256" s="1">
        <v>45376</v>
      </c>
      <c r="J2256">
        <v>3</v>
      </c>
      <c r="K2256">
        <v>2024</v>
      </c>
      <c r="L2256" t="s">
        <v>37</v>
      </c>
      <c r="M2256">
        <v>28.25</v>
      </c>
      <c r="N2256" t="s">
        <v>4615</v>
      </c>
      <c r="O2256">
        <v>44.025799999999997</v>
      </c>
      <c r="P2256" t="s">
        <v>12</v>
      </c>
    </row>
    <row r="2257" spans="1:16" hidden="1" x14ac:dyDescent="0.25">
      <c r="A2257" t="s">
        <v>39</v>
      </c>
      <c r="B2257" t="s">
        <v>38</v>
      </c>
      <c r="C2257" t="s">
        <v>3262</v>
      </c>
      <c r="D2257" t="s">
        <v>884</v>
      </c>
      <c r="E2257" t="s">
        <v>885</v>
      </c>
      <c r="F2257" t="s">
        <v>202</v>
      </c>
      <c r="G2257">
        <v>140917</v>
      </c>
      <c r="H2257" s="9">
        <v>1</v>
      </c>
      <c r="I2257" s="1">
        <v>45376</v>
      </c>
      <c r="J2257">
        <v>3</v>
      </c>
      <c r="K2257">
        <v>2024</v>
      </c>
      <c r="L2257" t="s">
        <v>37</v>
      </c>
      <c r="M2257">
        <v>28.25</v>
      </c>
      <c r="N2257" t="s">
        <v>4615</v>
      </c>
      <c r="O2257">
        <v>44.025799999999997</v>
      </c>
      <c r="P2257" t="s">
        <v>12</v>
      </c>
    </row>
    <row r="2258" spans="1:16" hidden="1" x14ac:dyDescent="0.25">
      <c r="A2258" t="s">
        <v>39</v>
      </c>
      <c r="B2258" t="s">
        <v>38</v>
      </c>
      <c r="C2258" t="s">
        <v>478</v>
      </c>
      <c r="D2258" t="s">
        <v>35</v>
      </c>
      <c r="E2258" t="s">
        <v>36</v>
      </c>
      <c r="F2258" t="s">
        <v>202</v>
      </c>
      <c r="G2258">
        <v>140916</v>
      </c>
      <c r="H2258" s="9">
        <v>1</v>
      </c>
      <c r="I2258" s="1">
        <v>45376</v>
      </c>
      <c r="J2258">
        <v>3</v>
      </c>
      <c r="K2258">
        <v>2024</v>
      </c>
      <c r="L2258" t="s">
        <v>37</v>
      </c>
      <c r="M2258">
        <v>28.25</v>
      </c>
      <c r="N2258" t="s">
        <v>4615</v>
      </c>
      <c r="O2258">
        <v>44.025799999999997</v>
      </c>
      <c r="P2258" t="s">
        <v>12</v>
      </c>
    </row>
    <row r="2259" spans="1:16" hidden="1" x14ac:dyDescent="0.25">
      <c r="A2259" t="s">
        <v>39</v>
      </c>
      <c r="B2259" t="s">
        <v>38</v>
      </c>
      <c r="C2259" t="s">
        <v>470</v>
      </c>
      <c r="D2259" t="s">
        <v>77</v>
      </c>
      <c r="E2259" t="s">
        <v>78</v>
      </c>
      <c r="F2259" t="s">
        <v>202</v>
      </c>
      <c r="G2259">
        <v>140915</v>
      </c>
      <c r="H2259" s="9">
        <v>1</v>
      </c>
      <c r="I2259" s="1">
        <v>45376</v>
      </c>
      <c r="J2259">
        <v>3</v>
      </c>
      <c r="K2259">
        <v>2024</v>
      </c>
      <c r="L2259" t="s">
        <v>37</v>
      </c>
      <c r="M2259">
        <v>28.25</v>
      </c>
      <c r="N2259" t="s">
        <v>4615</v>
      </c>
      <c r="O2259">
        <v>44.025799999999997</v>
      </c>
      <c r="P2259" t="s">
        <v>12</v>
      </c>
    </row>
    <row r="2260" spans="1:16" hidden="1" x14ac:dyDescent="0.25">
      <c r="A2260" t="s">
        <v>39</v>
      </c>
      <c r="B2260" t="s">
        <v>16</v>
      </c>
      <c r="C2260" t="s">
        <v>529</v>
      </c>
      <c r="D2260" t="s">
        <v>65</v>
      </c>
      <c r="E2260" t="s">
        <v>66</v>
      </c>
      <c r="F2260" t="s">
        <v>202</v>
      </c>
      <c r="G2260">
        <v>140914</v>
      </c>
      <c r="H2260" s="9">
        <v>1</v>
      </c>
      <c r="I2260" s="1">
        <v>45376</v>
      </c>
      <c r="J2260">
        <v>3</v>
      </c>
      <c r="K2260">
        <v>2024</v>
      </c>
      <c r="L2260" t="s">
        <v>37</v>
      </c>
      <c r="M2260">
        <v>28.25</v>
      </c>
      <c r="N2260" t="s">
        <v>4615</v>
      </c>
      <c r="O2260">
        <v>44.025799999999997</v>
      </c>
      <c r="P2260" t="s">
        <v>12</v>
      </c>
    </row>
    <row r="2261" spans="1:16" hidden="1" x14ac:dyDescent="0.25">
      <c r="A2261" t="s">
        <v>39</v>
      </c>
      <c r="B2261" t="s">
        <v>38</v>
      </c>
      <c r="C2261" t="s">
        <v>478</v>
      </c>
      <c r="D2261" t="s">
        <v>35</v>
      </c>
      <c r="E2261" t="s">
        <v>36</v>
      </c>
      <c r="F2261" t="s">
        <v>202</v>
      </c>
      <c r="G2261">
        <v>140912</v>
      </c>
      <c r="H2261" s="9">
        <v>1</v>
      </c>
      <c r="I2261" s="1">
        <v>45376</v>
      </c>
      <c r="J2261">
        <v>3</v>
      </c>
      <c r="K2261">
        <v>2024</v>
      </c>
      <c r="L2261" t="s">
        <v>37</v>
      </c>
      <c r="M2261">
        <v>28.25</v>
      </c>
      <c r="N2261" t="s">
        <v>4615</v>
      </c>
      <c r="O2261">
        <v>44.025799999999997</v>
      </c>
      <c r="P2261" t="s">
        <v>12</v>
      </c>
    </row>
    <row r="2262" spans="1:16" hidden="1" x14ac:dyDescent="0.25">
      <c r="A2262" t="s">
        <v>17</v>
      </c>
      <c r="B2262" t="s">
        <v>26</v>
      </c>
      <c r="C2262" t="s">
        <v>3146</v>
      </c>
      <c r="D2262" t="s">
        <v>1380</v>
      </c>
      <c r="E2262" t="s">
        <v>5162</v>
      </c>
      <c r="F2262" t="s">
        <v>202</v>
      </c>
      <c r="G2262">
        <v>140872</v>
      </c>
      <c r="H2262" s="9">
        <v>2</v>
      </c>
      <c r="I2262" s="1">
        <v>45371</v>
      </c>
      <c r="J2262">
        <v>3</v>
      </c>
      <c r="K2262">
        <v>2024</v>
      </c>
      <c r="L2262" t="s">
        <v>119</v>
      </c>
      <c r="M2262">
        <v>36.5</v>
      </c>
      <c r="N2262" t="s">
        <v>4619</v>
      </c>
      <c r="O2262">
        <v>53.367600000000003</v>
      </c>
      <c r="P2262" t="s">
        <v>30</v>
      </c>
    </row>
    <row r="2263" spans="1:16" hidden="1" x14ac:dyDescent="0.25">
      <c r="A2263" t="s">
        <v>39</v>
      </c>
      <c r="B2263" t="s">
        <v>38</v>
      </c>
      <c r="C2263" t="s">
        <v>506</v>
      </c>
      <c r="D2263" t="s">
        <v>52</v>
      </c>
      <c r="E2263" t="s">
        <v>53</v>
      </c>
      <c r="F2263" t="s">
        <v>202</v>
      </c>
      <c r="G2263">
        <v>140852</v>
      </c>
      <c r="H2263" s="9">
        <v>1</v>
      </c>
      <c r="I2263" s="1">
        <v>45376</v>
      </c>
      <c r="J2263">
        <v>3</v>
      </c>
      <c r="K2263">
        <v>2024</v>
      </c>
      <c r="L2263" t="s">
        <v>37</v>
      </c>
      <c r="M2263">
        <v>28.25</v>
      </c>
      <c r="N2263" t="s">
        <v>4615</v>
      </c>
      <c r="O2263">
        <v>44.025799999999997</v>
      </c>
      <c r="P2263" t="s">
        <v>12</v>
      </c>
    </row>
    <row r="2264" spans="1:16" hidden="1" x14ac:dyDescent="0.25">
      <c r="A2264" t="s">
        <v>39</v>
      </c>
      <c r="B2264" t="s">
        <v>38</v>
      </c>
      <c r="C2264" t="s">
        <v>478</v>
      </c>
      <c r="D2264" t="s">
        <v>35</v>
      </c>
      <c r="E2264" t="s">
        <v>36</v>
      </c>
      <c r="F2264" t="s">
        <v>202</v>
      </c>
      <c r="G2264">
        <v>140701</v>
      </c>
      <c r="H2264" s="9">
        <v>1</v>
      </c>
      <c r="I2264" s="1">
        <v>45376</v>
      </c>
      <c r="J2264">
        <v>3</v>
      </c>
      <c r="K2264">
        <v>2024</v>
      </c>
      <c r="L2264" t="s">
        <v>37</v>
      </c>
      <c r="M2264">
        <v>28.25</v>
      </c>
      <c r="N2264" t="s">
        <v>4615</v>
      </c>
      <c r="O2264">
        <v>44.025799999999997</v>
      </c>
      <c r="P2264" t="s">
        <v>12</v>
      </c>
    </row>
    <row r="2265" spans="1:16" hidden="1" x14ac:dyDescent="0.25">
      <c r="A2265" t="s">
        <v>39</v>
      </c>
      <c r="B2265" t="s">
        <v>38</v>
      </c>
      <c r="C2265" t="s">
        <v>506</v>
      </c>
      <c r="D2265" t="s">
        <v>52</v>
      </c>
      <c r="E2265" t="s">
        <v>53</v>
      </c>
      <c r="F2265" t="s">
        <v>202</v>
      </c>
      <c r="G2265">
        <v>140700</v>
      </c>
      <c r="H2265" s="9">
        <v>1</v>
      </c>
      <c r="I2265" s="1">
        <v>45376</v>
      </c>
      <c r="J2265">
        <v>3</v>
      </c>
      <c r="K2265">
        <v>2024</v>
      </c>
      <c r="L2265" t="s">
        <v>37</v>
      </c>
      <c r="M2265">
        <v>28.25</v>
      </c>
      <c r="N2265" t="s">
        <v>4615</v>
      </c>
      <c r="O2265">
        <v>44.025799999999997</v>
      </c>
      <c r="P2265" t="s">
        <v>12</v>
      </c>
    </row>
    <row r="2266" spans="1:16" hidden="1" x14ac:dyDescent="0.25">
      <c r="A2266" t="s">
        <v>39</v>
      </c>
      <c r="B2266" t="s">
        <v>38</v>
      </c>
      <c r="C2266" t="s">
        <v>2968</v>
      </c>
      <c r="D2266" t="s">
        <v>877</v>
      </c>
      <c r="E2266" t="s">
        <v>878</v>
      </c>
      <c r="F2266" t="s">
        <v>202</v>
      </c>
      <c r="G2266">
        <v>140697</v>
      </c>
      <c r="H2266" s="9">
        <v>1</v>
      </c>
      <c r="I2266" s="1">
        <v>45376</v>
      </c>
      <c r="J2266">
        <v>3</v>
      </c>
      <c r="K2266">
        <v>2024</v>
      </c>
      <c r="L2266" t="s">
        <v>37</v>
      </c>
      <c r="M2266">
        <v>28.25</v>
      </c>
      <c r="N2266" t="s">
        <v>4615</v>
      </c>
      <c r="O2266">
        <v>44.025799999999997</v>
      </c>
      <c r="P2266" t="s">
        <v>12</v>
      </c>
    </row>
    <row r="2267" spans="1:16" hidden="1" x14ac:dyDescent="0.25">
      <c r="A2267" t="s">
        <v>39</v>
      </c>
      <c r="B2267" t="s">
        <v>38</v>
      </c>
      <c r="C2267" t="s">
        <v>2968</v>
      </c>
      <c r="D2267" t="s">
        <v>877</v>
      </c>
      <c r="E2267" t="s">
        <v>878</v>
      </c>
      <c r="F2267" t="s">
        <v>202</v>
      </c>
      <c r="G2267">
        <v>140696</v>
      </c>
      <c r="H2267" s="9">
        <v>1</v>
      </c>
      <c r="I2267" s="1">
        <v>45376</v>
      </c>
      <c r="J2267">
        <v>3</v>
      </c>
      <c r="K2267">
        <v>2024</v>
      </c>
      <c r="L2267" t="s">
        <v>37</v>
      </c>
      <c r="M2267">
        <v>28.25</v>
      </c>
      <c r="N2267" t="s">
        <v>4615</v>
      </c>
      <c r="O2267">
        <v>44.025799999999997</v>
      </c>
      <c r="P2267" t="s">
        <v>12</v>
      </c>
    </row>
    <row r="2268" spans="1:16" hidden="1" x14ac:dyDescent="0.25">
      <c r="A2268" t="s">
        <v>39</v>
      </c>
      <c r="B2268" t="s">
        <v>38</v>
      </c>
      <c r="C2268" t="s">
        <v>478</v>
      </c>
      <c r="D2268" t="s">
        <v>35</v>
      </c>
      <c r="E2268" t="s">
        <v>36</v>
      </c>
      <c r="F2268" t="s">
        <v>202</v>
      </c>
      <c r="G2268">
        <v>140695</v>
      </c>
      <c r="H2268" s="9">
        <v>1</v>
      </c>
      <c r="I2268" s="1">
        <v>45375</v>
      </c>
      <c r="J2268">
        <v>3</v>
      </c>
      <c r="K2268">
        <v>2024</v>
      </c>
      <c r="L2268" t="s">
        <v>37</v>
      </c>
      <c r="M2268">
        <v>28.25</v>
      </c>
      <c r="N2268" t="s">
        <v>4615</v>
      </c>
      <c r="O2268">
        <v>44.025799999999997</v>
      </c>
      <c r="P2268" t="s">
        <v>12</v>
      </c>
    </row>
    <row r="2269" spans="1:16" hidden="1" x14ac:dyDescent="0.25">
      <c r="A2269" t="s">
        <v>39</v>
      </c>
      <c r="B2269" t="s">
        <v>38</v>
      </c>
      <c r="C2269" t="s">
        <v>506</v>
      </c>
      <c r="D2269" t="s">
        <v>52</v>
      </c>
      <c r="E2269" t="s">
        <v>53</v>
      </c>
      <c r="F2269" t="s">
        <v>202</v>
      </c>
      <c r="G2269">
        <v>140694</v>
      </c>
      <c r="H2269" s="9">
        <v>1</v>
      </c>
      <c r="I2269" s="1">
        <v>45375</v>
      </c>
      <c r="J2269">
        <v>3</v>
      </c>
      <c r="K2269">
        <v>2024</v>
      </c>
      <c r="L2269" t="s">
        <v>37</v>
      </c>
      <c r="M2269">
        <v>28.25</v>
      </c>
      <c r="N2269" t="s">
        <v>4615</v>
      </c>
      <c r="O2269">
        <v>44.025799999999997</v>
      </c>
      <c r="P2269" t="s">
        <v>12</v>
      </c>
    </row>
    <row r="2270" spans="1:16" hidden="1" x14ac:dyDescent="0.25">
      <c r="A2270" t="s">
        <v>39</v>
      </c>
      <c r="B2270" t="s">
        <v>38</v>
      </c>
      <c r="C2270" t="s">
        <v>506</v>
      </c>
      <c r="D2270" t="s">
        <v>52</v>
      </c>
      <c r="E2270" t="s">
        <v>53</v>
      </c>
      <c r="F2270" t="s">
        <v>202</v>
      </c>
      <c r="G2270">
        <v>140693</v>
      </c>
      <c r="H2270" s="9">
        <v>1</v>
      </c>
      <c r="I2270" s="1">
        <v>45375</v>
      </c>
      <c r="J2270">
        <v>3</v>
      </c>
      <c r="K2270">
        <v>2024</v>
      </c>
      <c r="L2270" t="s">
        <v>37</v>
      </c>
      <c r="M2270">
        <v>28.25</v>
      </c>
      <c r="N2270" t="s">
        <v>4615</v>
      </c>
      <c r="O2270">
        <v>44.025799999999997</v>
      </c>
      <c r="P2270" t="s">
        <v>12</v>
      </c>
    </row>
    <row r="2271" spans="1:16" hidden="1" x14ac:dyDescent="0.25">
      <c r="A2271" t="s">
        <v>39</v>
      </c>
      <c r="B2271" t="s">
        <v>38</v>
      </c>
      <c r="C2271" t="s">
        <v>3300</v>
      </c>
      <c r="D2271" t="s">
        <v>964</v>
      </c>
      <c r="E2271" t="s">
        <v>965</v>
      </c>
      <c r="F2271" t="s">
        <v>202</v>
      </c>
      <c r="G2271">
        <v>140691</v>
      </c>
      <c r="H2271" s="9">
        <v>1</v>
      </c>
      <c r="I2271" s="1">
        <v>45375</v>
      </c>
      <c r="J2271">
        <v>3</v>
      </c>
      <c r="K2271">
        <v>2024</v>
      </c>
      <c r="L2271" t="s">
        <v>37</v>
      </c>
      <c r="M2271">
        <v>28.25</v>
      </c>
      <c r="N2271" t="s">
        <v>4615</v>
      </c>
      <c r="O2271">
        <v>44.025799999999997</v>
      </c>
      <c r="P2271" t="s">
        <v>12</v>
      </c>
    </row>
    <row r="2272" spans="1:16" hidden="1" x14ac:dyDescent="0.25">
      <c r="A2272" t="s">
        <v>39</v>
      </c>
      <c r="B2272" t="s">
        <v>16</v>
      </c>
      <c r="C2272" t="s">
        <v>4503</v>
      </c>
      <c r="D2272" t="s">
        <v>4504</v>
      </c>
      <c r="E2272" t="s">
        <v>4504</v>
      </c>
      <c r="F2272" t="s">
        <v>202</v>
      </c>
      <c r="G2272">
        <v>140689</v>
      </c>
      <c r="H2272" s="9">
        <v>1</v>
      </c>
      <c r="I2272" s="1">
        <v>45375</v>
      </c>
      <c r="J2272">
        <v>3</v>
      </c>
      <c r="K2272">
        <v>2024</v>
      </c>
      <c r="L2272" t="s">
        <v>37</v>
      </c>
      <c r="M2272">
        <v>28.25</v>
      </c>
      <c r="N2272" t="s">
        <v>4615</v>
      </c>
      <c r="O2272">
        <v>44.025799999999997</v>
      </c>
      <c r="P2272" t="s">
        <v>12</v>
      </c>
    </row>
    <row r="2273" spans="1:16" hidden="1" x14ac:dyDescent="0.25">
      <c r="A2273" t="s">
        <v>39</v>
      </c>
      <c r="B2273" t="s">
        <v>38</v>
      </c>
      <c r="C2273" t="s">
        <v>2968</v>
      </c>
      <c r="D2273" t="s">
        <v>877</v>
      </c>
      <c r="E2273" t="s">
        <v>878</v>
      </c>
      <c r="F2273" t="s">
        <v>202</v>
      </c>
      <c r="G2273">
        <v>140688</v>
      </c>
      <c r="H2273" s="9">
        <v>1</v>
      </c>
      <c r="I2273" s="1">
        <v>45375</v>
      </c>
      <c r="J2273">
        <v>3</v>
      </c>
      <c r="K2273">
        <v>2024</v>
      </c>
      <c r="L2273" t="s">
        <v>37</v>
      </c>
      <c r="M2273">
        <v>28.25</v>
      </c>
      <c r="N2273" t="s">
        <v>4615</v>
      </c>
      <c r="O2273">
        <v>44.025799999999997</v>
      </c>
      <c r="P2273" t="s">
        <v>12</v>
      </c>
    </row>
    <row r="2274" spans="1:16" hidden="1" x14ac:dyDescent="0.25">
      <c r="A2274" t="s">
        <v>39</v>
      </c>
      <c r="B2274" t="s">
        <v>38</v>
      </c>
      <c r="C2274" t="s">
        <v>506</v>
      </c>
      <c r="D2274" t="s">
        <v>52</v>
      </c>
      <c r="E2274" t="s">
        <v>53</v>
      </c>
      <c r="F2274" t="s">
        <v>202</v>
      </c>
      <c r="G2274">
        <v>140687</v>
      </c>
      <c r="H2274" s="9">
        <v>1</v>
      </c>
      <c r="I2274" s="1">
        <v>45375</v>
      </c>
      <c r="J2274">
        <v>3</v>
      </c>
      <c r="K2274">
        <v>2024</v>
      </c>
      <c r="L2274" t="s">
        <v>37</v>
      </c>
      <c r="M2274">
        <v>28.25</v>
      </c>
      <c r="N2274" t="s">
        <v>4615</v>
      </c>
      <c r="O2274">
        <v>44.025799999999997</v>
      </c>
      <c r="P2274" t="s">
        <v>12</v>
      </c>
    </row>
    <row r="2275" spans="1:16" hidden="1" x14ac:dyDescent="0.25">
      <c r="A2275" t="s">
        <v>39</v>
      </c>
      <c r="B2275" t="s">
        <v>38</v>
      </c>
      <c r="C2275" t="s">
        <v>472</v>
      </c>
      <c r="D2275" t="s">
        <v>67</v>
      </c>
      <c r="E2275" t="s">
        <v>68</v>
      </c>
      <c r="F2275" t="s">
        <v>202</v>
      </c>
      <c r="G2275">
        <v>140685</v>
      </c>
      <c r="H2275" s="9">
        <v>1</v>
      </c>
      <c r="I2275" s="1">
        <v>45375</v>
      </c>
      <c r="J2275">
        <v>3</v>
      </c>
      <c r="K2275">
        <v>2024</v>
      </c>
      <c r="L2275" t="s">
        <v>37</v>
      </c>
      <c r="M2275">
        <v>28.25</v>
      </c>
      <c r="N2275" t="s">
        <v>4615</v>
      </c>
      <c r="O2275">
        <v>44.025799999999997</v>
      </c>
      <c r="P2275" t="s">
        <v>12</v>
      </c>
    </row>
    <row r="2276" spans="1:16" hidden="1" x14ac:dyDescent="0.25">
      <c r="A2276" t="s">
        <v>39</v>
      </c>
      <c r="B2276" t="s">
        <v>38</v>
      </c>
      <c r="C2276" t="s">
        <v>506</v>
      </c>
      <c r="D2276" t="s">
        <v>52</v>
      </c>
      <c r="E2276" t="s">
        <v>53</v>
      </c>
      <c r="F2276" t="s">
        <v>202</v>
      </c>
      <c r="G2276">
        <v>140684</v>
      </c>
      <c r="H2276" s="9">
        <v>1</v>
      </c>
      <c r="I2276" s="1">
        <v>45375</v>
      </c>
      <c r="J2276">
        <v>3</v>
      </c>
      <c r="K2276">
        <v>2024</v>
      </c>
      <c r="L2276" t="s">
        <v>37</v>
      </c>
      <c r="M2276">
        <v>28.25</v>
      </c>
      <c r="N2276" t="s">
        <v>4615</v>
      </c>
      <c r="O2276">
        <v>44.025799999999997</v>
      </c>
      <c r="P2276" t="s">
        <v>12</v>
      </c>
    </row>
    <row r="2277" spans="1:16" hidden="1" x14ac:dyDescent="0.25">
      <c r="A2277" t="s">
        <v>39</v>
      </c>
      <c r="B2277" t="s">
        <v>38</v>
      </c>
      <c r="C2277" t="s">
        <v>506</v>
      </c>
      <c r="D2277" t="s">
        <v>52</v>
      </c>
      <c r="E2277" t="s">
        <v>53</v>
      </c>
      <c r="F2277" t="s">
        <v>202</v>
      </c>
      <c r="G2277">
        <v>140683</v>
      </c>
      <c r="H2277" s="9">
        <v>1</v>
      </c>
      <c r="I2277" s="1">
        <v>45375</v>
      </c>
      <c r="J2277">
        <v>3</v>
      </c>
      <c r="K2277">
        <v>2024</v>
      </c>
      <c r="L2277" t="s">
        <v>37</v>
      </c>
      <c r="M2277">
        <v>28.25</v>
      </c>
      <c r="N2277" t="s">
        <v>4615</v>
      </c>
      <c r="O2277">
        <v>44.025799999999997</v>
      </c>
      <c r="P2277" t="s">
        <v>12</v>
      </c>
    </row>
    <row r="2278" spans="1:16" hidden="1" x14ac:dyDescent="0.25">
      <c r="A2278" t="s">
        <v>39</v>
      </c>
      <c r="B2278" t="s">
        <v>38</v>
      </c>
      <c r="C2278" t="s">
        <v>478</v>
      </c>
      <c r="D2278" t="s">
        <v>35</v>
      </c>
      <c r="E2278" t="s">
        <v>36</v>
      </c>
      <c r="F2278" t="s">
        <v>202</v>
      </c>
      <c r="G2278">
        <v>140682</v>
      </c>
      <c r="H2278" s="9">
        <v>1</v>
      </c>
      <c r="I2278" s="1">
        <v>45375</v>
      </c>
      <c r="J2278">
        <v>3</v>
      </c>
      <c r="K2278">
        <v>2024</v>
      </c>
      <c r="L2278" t="s">
        <v>37</v>
      </c>
      <c r="M2278">
        <v>28.25</v>
      </c>
      <c r="N2278" t="s">
        <v>4615</v>
      </c>
      <c r="O2278">
        <v>44.025799999999997</v>
      </c>
      <c r="P2278" t="s">
        <v>12</v>
      </c>
    </row>
    <row r="2279" spans="1:16" hidden="1" x14ac:dyDescent="0.25">
      <c r="A2279" t="s">
        <v>39</v>
      </c>
      <c r="B2279" t="s">
        <v>38</v>
      </c>
      <c r="C2279" t="s">
        <v>2968</v>
      </c>
      <c r="D2279" t="s">
        <v>877</v>
      </c>
      <c r="E2279" t="s">
        <v>878</v>
      </c>
      <c r="F2279" t="s">
        <v>202</v>
      </c>
      <c r="G2279">
        <v>140681</v>
      </c>
      <c r="H2279" s="9">
        <v>1</v>
      </c>
      <c r="I2279" s="1">
        <v>45375</v>
      </c>
      <c r="J2279">
        <v>3</v>
      </c>
      <c r="K2279">
        <v>2024</v>
      </c>
      <c r="L2279" t="s">
        <v>37</v>
      </c>
      <c r="M2279">
        <v>28.25</v>
      </c>
      <c r="N2279" t="s">
        <v>4615</v>
      </c>
      <c r="O2279">
        <v>44.025799999999997</v>
      </c>
      <c r="P2279" t="s">
        <v>12</v>
      </c>
    </row>
    <row r="2280" spans="1:16" hidden="1" x14ac:dyDescent="0.25">
      <c r="A2280" t="s">
        <v>39</v>
      </c>
      <c r="B2280" t="s">
        <v>38</v>
      </c>
      <c r="C2280" t="s">
        <v>2968</v>
      </c>
      <c r="D2280" t="s">
        <v>877</v>
      </c>
      <c r="E2280" t="s">
        <v>878</v>
      </c>
      <c r="F2280" t="s">
        <v>202</v>
      </c>
      <c r="G2280">
        <v>140680</v>
      </c>
      <c r="H2280" s="9">
        <v>1</v>
      </c>
      <c r="I2280" s="1">
        <v>45375</v>
      </c>
      <c r="J2280">
        <v>3</v>
      </c>
      <c r="K2280">
        <v>2024</v>
      </c>
      <c r="L2280" t="s">
        <v>37</v>
      </c>
      <c r="M2280">
        <v>28.25</v>
      </c>
      <c r="N2280" t="s">
        <v>4615</v>
      </c>
      <c r="O2280">
        <v>44.025799999999997</v>
      </c>
      <c r="P2280" t="s">
        <v>12</v>
      </c>
    </row>
    <row r="2281" spans="1:16" hidden="1" x14ac:dyDescent="0.25">
      <c r="A2281" t="s">
        <v>39</v>
      </c>
      <c r="B2281" t="s">
        <v>38</v>
      </c>
      <c r="C2281" t="s">
        <v>506</v>
      </c>
      <c r="D2281" t="s">
        <v>52</v>
      </c>
      <c r="E2281" t="s">
        <v>53</v>
      </c>
      <c r="F2281" t="s">
        <v>202</v>
      </c>
      <c r="G2281">
        <v>140679</v>
      </c>
      <c r="H2281" s="9">
        <v>1</v>
      </c>
      <c r="I2281" s="1">
        <v>45375</v>
      </c>
      <c r="J2281">
        <v>3</v>
      </c>
      <c r="K2281">
        <v>2024</v>
      </c>
      <c r="L2281" t="s">
        <v>37</v>
      </c>
      <c r="M2281">
        <v>28.25</v>
      </c>
      <c r="N2281" t="s">
        <v>4615</v>
      </c>
      <c r="O2281">
        <v>44.025799999999997</v>
      </c>
      <c r="P2281" t="s">
        <v>12</v>
      </c>
    </row>
    <row r="2282" spans="1:16" hidden="1" x14ac:dyDescent="0.25">
      <c r="A2282" t="s">
        <v>39</v>
      </c>
      <c r="B2282" t="s">
        <v>38</v>
      </c>
      <c r="C2282" t="s">
        <v>478</v>
      </c>
      <c r="D2282" t="s">
        <v>35</v>
      </c>
      <c r="E2282" t="s">
        <v>36</v>
      </c>
      <c r="F2282" t="s">
        <v>202</v>
      </c>
      <c r="G2282">
        <v>140677</v>
      </c>
      <c r="H2282" s="9">
        <v>1</v>
      </c>
      <c r="I2282" s="1">
        <v>45375</v>
      </c>
      <c r="J2282">
        <v>3</v>
      </c>
      <c r="K2282">
        <v>2024</v>
      </c>
      <c r="L2282" t="s">
        <v>37</v>
      </c>
      <c r="M2282">
        <v>28.25</v>
      </c>
      <c r="N2282" t="s">
        <v>4615</v>
      </c>
      <c r="O2282">
        <v>44.025799999999997</v>
      </c>
      <c r="P2282" t="s">
        <v>12</v>
      </c>
    </row>
    <row r="2283" spans="1:16" hidden="1" x14ac:dyDescent="0.25">
      <c r="A2283" t="s">
        <v>39</v>
      </c>
      <c r="B2283" t="s">
        <v>38</v>
      </c>
      <c r="C2283" t="s">
        <v>3262</v>
      </c>
      <c r="D2283" t="s">
        <v>884</v>
      </c>
      <c r="E2283" t="s">
        <v>885</v>
      </c>
      <c r="F2283" t="s">
        <v>202</v>
      </c>
      <c r="G2283">
        <v>140676</v>
      </c>
      <c r="H2283" s="9">
        <v>1</v>
      </c>
      <c r="I2283" s="1">
        <v>45375</v>
      </c>
      <c r="J2283">
        <v>3</v>
      </c>
      <c r="K2283">
        <v>2024</v>
      </c>
      <c r="L2283" t="s">
        <v>37</v>
      </c>
      <c r="M2283">
        <v>28.25</v>
      </c>
      <c r="N2283" t="s">
        <v>4615</v>
      </c>
      <c r="O2283">
        <v>44.025799999999997</v>
      </c>
      <c r="P2283" t="s">
        <v>12</v>
      </c>
    </row>
    <row r="2284" spans="1:16" hidden="1" x14ac:dyDescent="0.25">
      <c r="A2284" t="s">
        <v>39</v>
      </c>
      <c r="B2284" t="s">
        <v>38</v>
      </c>
      <c r="C2284" t="s">
        <v>478</v>
      </c>
      <c r="D2284" t="s">
        <v>35</v>
      </c>
      <c r="E2284" t="s">
        <v>36</v>
      </c>
      <c r="F2284" t="s">
        <v>202</v>
      </c>
      <c r="G2284">
        <v>140675</v>
      </c>
      <c r="H2284" s="9">
        <v>1</v>
      </c>
      <c r="I2284" s="1">
        <v>45375</v>
      </c>
      <c r="J2284">
        <v>3</v>
      </c>
      <c r="K2284">
        <v>2024</v>
      </c>
      <c r="L2284" t="s">
        <v>37</v>
      </c>
      <c r="M2284">
        <v>28.25</v>
      </c>
      <c r="N2284" t="s">
        <v>4615</v>
      </c>
      <c r="O2284">
        <v>44.025799999999997</v>
      </c>
      <c r="P2284" t="s">
        <v>12</v>
      </c>
    </row>
    <row r="2285" spans="1:16" hidden="1" x14ac:dyDescent="0.25">
      <c r="A2285" t="s">
        <v>39</v>
      </c>
      <c r="B2285" t="s">
        <v>38</v>
      </c>
      <c r="C2285" t="s">
        <v>478</v>
      </c>
      <c r="D2285" t="s">
        <v>35</v>
      </c>
      <c r="E2285" t="s">
        <v>36</v>
      </c>
      <c r="F2285" t="s">
        <v>202</v>
      </c>
      <c r="G2285">
        <v>140673</v>
      </c>
      <c r="H2285" s="9">
        <v>1</v>
      </c>
      <c r="I2285" s="1">
        <v>45375</v>
      </c>
      <c r="J2285">
        <v>3</v>
      </c>
      <c r="K2285">
        <v>2024</v>
      </c>
      <c r="L2285" t="s">
        <v>37</v>
      </c>
      <c r="M2285">
        <v>28.25</v>
      </c>
      <c r="N2285" t="s">
        <v>4615</v>
      </c>
      <c r="O2285">
        <v>44.025799999999997</v>
      </c>
      <c r="P2285" t="s">
        <v>12</v>
      </c>
    </row>
    <row r="2286" spans="1:16" hidden="1" x14ac:dyDescent="0.25">
      <c r="A2286" t="s">
        <v>39</v>
      </c>
      <c r="B2286" t="s">
        <v>38</v>
      </c>
      <c r="C2286" t="s">
        <v>506</v>
      </c>
      <c r="D2286" t="s">
        <v>52</v>
      </c>
      <c r="E2286" t="s">
        <v>53</v>
      </c>
      <c r="F2286" t="s">
        <v>202</v>
      </c>
      <c r="G2286">
        <v>140672</v>
      </c>
      <c r="H2286" s="9">
        <v>1</v>
      </c>
      <c r="I2286" s="1">
        <v>45375</v>
      </c>
      <c r="J2286">
        <v>3</v>
      </c>
      <c r="K2286">
        <v>2024</v>
      </c>
      <c r="L2286" t="s">
        <v>37</v>
      </c>
      <c r="M2286">
        <v>28.25</v>
      </c>
      <c r="N2286" t="s">
        <v>4615</v>
      </c>
      <c r="O2286">
        <v>44.025799999999997</v>
      </c>
      <c r="P2286" t="s">
        <v>12</v>
      </c>
    </row>
    <row r="2287" spans="1:16" hidden="1" x14ac:dyDescent="0.25">
      <c r="A2287" t="s">
        <v>39</v>
      </c>
      <c r="B2287" t="s">
        <v>38</v>
      </c>
      <c r="C2287" t="s">
        <v>506</v>
      </c>
      <c r="D2287" t="s">
        <v>52</v>
      </c>
      <c r="E2287" t="s">
        <v>53</v>
      </c>
      <c r="F2287" t="s">
        <v>202</v>
      </c>
      <c r="G2287">
        <v>140598</v>
      </c>
      <c r="H2287" s="9">
        <v>1</v>
      </c>
      <c r="I2287" s="1">
        <v>45375</v>
      </c>
      <c r="J2287">
        <v>3</v>
      </c>
      <c r="K2287">
        <v>2024</v>
      </c>
      <c r="L2287" t="s">
        <v>37</v>
      </c>
      <c r="M2287">
        <v>28.25</v>
      </c>
      <c r="N2287" t="s">
        <v>4615</v>
      </c>
      <c r="O2287">
        <v>44.025799999999997</v>
      </c>
      <c r="P2287" t="s">
        <v>12</v>
      </c>
    </row>
    <row r="2288" spans="1:16" hidden="1" x14ac:dyDescent="0.25">
      <c r="A2288" t="s">
        <v>39</v>
      </c>
      <c r="B2288" t="s">
        <v>38</v>
      </c>
      <c r="C2288" t="s">
        <v>616</v>
      </c>
      <c r="D2288" t="s">
        <v>81</v>
      </c>
      <c r="E2288" t="s">
        <v>82</v>
      </c>
      <c r="F2288" t="s">
        <v>202</v>
      </c>
      <c r="G2288">
        <v>140181</v>
      </c>
      <c r="H2288" s="9">
        <v>1</v>
      </c>
      <c r="I2288" s="1">
        <v>45372</v>
      </c>
      <c r="J2288">
        <v>3</v>
      </c>
      <c r="K2288">
        <v>2024</v>
      </c>
      <c r="L2288" t="s">
        <v>37</v>
      </c>
      <c r="M2288">
        <v>28.25</v>
      </c>
      <c r="N2288" t="s">
        <v>4615</v>
      </c>
      <c r="O2288">
        <v>44.025799999999997</v>
      </c>
      <c r="P2288" t="s">
        <v>12</v>
      </c>
    </row>
    <row r="2289" spans="1:16" hidden="1" x14ac:dyDescent="0.25">
      <c r="A2289" t="s">
        <v>17</v>
      </c>
      <c r="B2289" t="s">
        <v>130</v>
      </c>
      <c r="C2289" t="s">
        <v>2798</v>
      </c>
      <c r="D2289" t="s">
        <v>1429</v>
      </c>
      <c r="E2289" t="s">
        <v>1430</v>
      </c>
      <c r="F2289" t="s">
        <v>202</v>
      </c>
      <c r="G2289">
        <v>140157</v>
      </c>
      <c r="H2289" s="9">
        <v>30</v>
      </c>
      <c r="I2289" s="1">
        <v>45422</v>
      </c>
      <c r="J2289">
        <v>5</v>
      </c>
      <c r="K2289">
        <v>2024</v>
      </c>
      <c r="L2289" t="s">
        <v>820</v>
      </c>
      <c r="M2289">
        <v>40.15</v>
      </c>
      <c r="N2289" t="s">
        <v>4620</v>
      </c>
      <c r="O2289">
        <v>65.789500000000004</v>
      </c>
      <c r="P2289" t="s">
        <v>12</v>
      </c>
    </row>
    <row r="2290" spans="1:16" hidden="1" x14ac:dyDescent="0.25">
      <c r="A2290" t="s">
        <v>192</v>
      </c>
      <c r="B2290" t="s">
        <v>16</v>
      </c>
      <c r="C2290" t="s">
        <v>2736</v>
      </c>
      <c r="D2290" t="s">
        <v>202</v>
      </c>
      <c r="E2290" t="s">
        <v>4663</v>
      </c>
      <c r="F2290" t="s">
        <v>202</v>
      </c>
      <c r="G2290">
        <v>140157</v>
      </c>
      <c r="H2290" s="9">
        <v>1</v>
      </c>
      <c r="I2290" s="1">
        <v>45422</v>
      </c>
      <c r="J2290">
        <v>5</v>
      </c>
      <c r="K2290">
        <v>2024</v>
      </c>
      <c r="L2290" t="s">
        <v>820</v>
      </c>
      <c r="M2290">
        <v>25</v>
      </c>
      <c r="O2290">
        <v>40.964799999999997</v>
      </c>
      <c r="P2290" t="s">
        <v>12</v>
      </c>
    </row>
    <row r="2291" spans="1:16" hidden="1" x14ac:dyDescent="0.25">
      <c r="A2291" t="s">
        <v>39</v>
      </c>
      <c r="B2291" t="s">
        <v>16</v>
      </c>
      <c r="C2291" t="s">
        <v>2994</v>
      </c>
      <c r="D2291" t="s">
        <v>986</v>
      </c>
      <c r="E2291" t="s">
        <v>987</v>
      </c>
      <c r="F2291" t="s">
        <v>202</v>
      </c>
      <c r="G2291">
        <v>140068</v>
      </c>
      <c r="H2291" s="9">
        <v>1</v>
      </c>
      <c r="I2291" s="1">
        <v>45372</v>
      </c>
      <c r="J2291">
        <v>3</v>
      </c>
      <c r="K2291">
        <v>2024</v>
      </c>
      <c r="L2291" t="s">
        <v>37</v>
      </c>
      <c r="M2291">
        <v>33.5</v>
      </c>
      <c r="N2291" t="s">
        <v>4615</v>
      </c>
      <c r="O2291">
        <v>52.207599999999999</v>
      </c>
      <c r="P2291" t="s">
        <v>12</v>
      </c>
    </row>
    <row r="2292" spans="1:16" hidden="1" x14ac:dyDescent="0.25">
      <c r="A2292" t="s">
        <v>39</v>
      </c>
      <c r="B2292" t="s">
        <v>38</v>
      </c>
      <c r="C2292" t="s">
        <v>589</v>
      </c>
      <c r="D2292" t="s">
        <v>63</v>
      </c>
      <c r="E2292" t="s">
        <v>64</v>
      </c>
      <c r="F2292" t="s">
        <v>202</v>
      </c>
      <c r="G2292">
        <v>140000</v>
      </c>
      <c r="H2292" s="9">
        <v>1</v>
      </c>
      <c r="I2292" s="1">
        <v>45372</v>
      </c>
      <c r="J2292">
        <v>3</v>
      </c>
      <c r="K2292">
        <v>2024</v>
      </c>
      <c r="L2292" t="s">
        <v>37</v>
      </c>
      <c r="M2292">
        <v>28.25</v>
      </c>
      <c r="N2292" t="s">
        <v>4615</v>
      </c>
      <c r="O2292">
        <v>44.025799999999997</v>
      </c>
      <c r="P2292" t="s">
        <v>12</v>
      </c>
    </row>
    <row r="2293" spans="1:16" hidden="1" x14ac:dyDescent="0.25">
      <c r="A2293" t="s">
        <v>39</v>
      </c>
      <c r="B2293" t="s">
        <v>38</v>
      </c>
      <c r="C2293" t="s">
        <v>472</v>
      </c>
      <c r="D2293" t="s">
        <v>67</v>
      </c>
      <c r="E2293" t="s">
        <v>68</v>
      </c>
      <c r="F2293" t="s">
        <v>202</v>
      </c>
      <c r="G2293">
        <v>139998</v>
      </c>
      <c r="H2293" s="9">
        <v>1</v>
      </c>
      <c r="I2293" s="1">
        <v>45372</v>
      </c>
      <c r="J2293">
        <v>3</v>
      </c>
      <c r="K2293">
        <v>2024</v>
      </c>
      <c r="L2293" t="s">
        <v>37</v>
      </c>
      <c r="M2293">
        <v>28.25</v>
      </c>
      <c r="N2293" t="s">
        <v>4615</v>
      </c>
      <c r="O2293">
        <v>44.025799999999997</v>
      </c>
      <c r="P2293" t="s">
        <v>12</v>
      </c>
    </row>
    <row r="2294" spans="1:16" hidden="1" x14ac:dyDescent="0.25">
      <c r="A2294" t="s">
        <v>39</v>
      </c>
      <c r="B2294" t="s">
        <v>38</v>
      </c>
      <c r="C2294" t="s">
        <v>478</v>
      </c>
      <c r="D2294" t="s">
        <v>35</v>
      </c>
      <c r="E2294" t="s">
        <v>36</v>
      </c>
      <c r="F2294" t="s">
        <v>202</v>
      </c>
      <c r="G2294">
        <v>139997</v>
      </c>
      <c r="H2294" s="9">
        <v>1</v>
      </c>
      <c r="I2294" s="1">
        <v>45372</v>
      </c>
      <c r="J2294">
        <v>3</v>
      </c>
      <c r="K2294">
        <v>2024</v>
      </c>
      <c r="L2294" t="s">
        <v>37</v>
      </c>
      <c r="M2294">
        <v>28.25</v>
      </c>
      <c r="N2294" t="s">
        <v>4615</v>
      </c>
      <c r="O2294">
        <v>44.025799999999997</v>
      </c>
      <c r="P2294" t="s">
        <v>12</v>
      </c>
    </row>
    <row r="2295" spans="1:16" hidden="1" x14ac:dyDescent="0.25">
      <c r="A2295" t="s">
        <v>39</v>
      </c>
      <c r="B2295" t="s">
        <v>16</v>
      </c>
      <c r="C2295" t="s">
        <v>4519</v>
      </c>
      <c r="D2295" t="s">
        <v>4520</v>
      </c>
      <c r="E2295" t="s">
        <v>4521</v>
      </c>
      <c r="F2295" t="s">
        <v>202</v>
      </c>
      <c r="G2295">
        <v>139995</v>
      </c>
      <c r="H2295" s="9">
        <v>1</v>
      </c>
      <c r="I2295" s="1">
        <v>45372</v>
      </c>
      <c r="J2295">
        <v>3</v>
      </c>
      <c r="K2295">
        <v>2024</v>
      </c>
      <c r="L2295" t="s">
        <v>37</v>
      </c>
      <c r="M2295">
        <v>33.5</v>
      </c>
      <c r="N2295" t="s">
        <v>4615</v>
      </c>
      <c r="O2295">
        <v>52.207599999999999</v>
      </c>
      <c r="P2295" t="s">
        <v>12</v>
      </c>
    </row>
    <row r="2296" spans="1:16" hidden="1" x14ac:dyDescent="0.25">
      <c r="A2296" t="s">
        <v>39</v>
      </c>
      <c r="B2296" t="s">
        <v>38</v>
      </c>
      <c r="C2296" t="s">
        <v>506</v>
      </c>
      <c r="D2296" t="s">
        <v>52</v>
      </c>
      <c r="E2296" t="s">
        <v>53</v>
      </c>
      <c r="F2296" t="s">
        <v>202</v>
      </c>
      <c r="G2296">
        <v>139994</v>
      </c>
      <c r="H2296" s="9">
        <v>1</v>
      </c>
      <c r="I2296" s="1">
        <v>45372</v>
      </c>
      <c r="J2296">
        <v>3</v>
      </c>
      <c r="K2296">
        <v>2024</v>
      </c>
      <c r="L2296" t="s">
        <v>37</v>
      </c>
      <c r="M2296">
        <v>28.25</v>
      </c>
      <c r="N2296" t="s">
        <v>4615</v>
      </c>
      <c r="O2296">
        <v>44.025799999999997</v>
      </c>
      <c r="P2296" t="s">
        <v>12</v>
      </c>
    </row>
    <row r="2297" spans="1:16" hidden="1" x14ac:dyDescent="0.25">
      <c r="A2297" t="s">
        <v>39</v>
      </c>
      <c r="B2297" t="s">
        <v>38</v>
      </c>
      <c r="C2297" t="s">
        <v>474</v>
      </c>
      <c r="D2297" t="s">
        <v>60</v>
      </c>
      <c r="E2297" t="s">
        <v>60</v>
      </c>
      <c r="F2297" t="s">
        <v>202</v>
      </c>
      <c r="G2297">
        <v>139993</v>
      </c>
      <c r="H2297" s="9">
        <v>1</v>
      </c>
      <c r="I2297" s="1">
        <v>45372</v>
      </c>
      <c r="J2297">
        <v>3</v>
      </c>
      <c r="K2297">
        <v>2024</v>
      </c>
      <c r="L2297" t="s">
        <v>37</v>
      </c>
      <c r="M2297">
        <v>28.25</v>
      </c>
      <c r="N2297" t="s">
        <v>4615</v>
      </c>
      <c r="O2297">
        <v>44.025799999999997</v>
      </c>
      <c r="P2297" t="s">
        <v>12</v>
      </c>
    </row>
    <row r="2298" spans="1:16" hidden="1" x14ac:dyDescent="0.25">
      <c r="A2298" t="s">
        <v>39</v>
      </c>
      <c r="B2298" t="s">
        <v>38</v>
      </c>
      <c r="C2298" t="s">
        <v>2968</v>
      </c>
      <c r="D2298" t="s">
        <v>877</v>
      </c>
      <c r="E2298" t="s">
        <v>878</v>
      </c>
      <c r="F2298" t="s">
        <v>202</v>
      </c>
      <c r="G2298">
        <v>139900</v>
      </c>
      <c r="H2298" s="9">
        <v>1</v>
      </c>
      <c r="I2298" s="1">
        <v>45371</v>
      </c>
      <c r="J2298">
        <v>3</v>
      </c>
      <c r="K2298">
        <v>2024</v>
      </c>
      <c r="L2298" t="s">
        <v>37</v>
      </c>
      <c r="M2298">
        <v>28.25</v>
      </c>
      <c r="N2298" t="s">
        <v>4615</v>
      </c>
      <c r="O2298">
        <v>44.025799999999997</v>
      </c>
      <c r="P2298" t="s">
        <v>12</v>
      </c>
    </row>
    <row r="2299" spans="1:16" hidden="1" x14ac:dyDescent="0.25">
      <c r="A2299" t="s">
        <v>39</v>
      </c>
      <c r="B2299" t="s">
        <v>38</v>
      </c>
      <c r="C2299" t="s">
        <v>3284</v>
      </c>
      <c r="D2299" t="s">
        <v>928</v>
      </c>
      <c r="E2299" t="s">
        <v>929</v>
      </c>
      <c r="F2299" t="s">
        <v>202</v>
      </c>
      <c r="G2299">
        <v>139896</v>
      </c>
      <c r="H2299" s="9">
        <v>1</v>
      </c>
      <c r="I2299" s="1">
        <v>45371</v>
      </c>
      <c r="J2299">
        <v>3</v>
      </c>
      <c r="K2299">
        <v>2024</v>
      </c>
      <c r="L2299" t="s">
        <v>37</v>
      </c>
      <c r="M2299">
        <v>28.25</v>
      </c>
      <c r="N2299" t="s">
        <v>4615</v>
      </c>
      <c r="O2299">
        <v>44.025799999999997</v>
      </c>
      <c r="P2299" t="s">
        <v>12</v>
      </c>
    </row>
    <row r="2300" spans="1:16" hidden="1" x14ac:dyDescent="0.25">
      <c r="A2300" t="s">
        <v>39</v>
      </c>
      <c r="B2300" t="s">
        <v>16</v>
      </c>
      <c r="C2300" t="s">
        <v>4503</v>
      </c>
      <c r="D2300" t="s">
        <v>4504</v>
      </c>
      <c r="E2300" t="s">
        <v>4504</v>
      </c>
      <c r="F2300" t="s">
        <v>202</v>
      </c>
      <c r="G2300">
        <v>139867</v>
      </c>
      <c r="H2300" s="9">
        <v>1</v>
      </c>
      <c r="I2300" s="1">
        <v>45371</v>
      </c>
      <c r="J2300">
        <v>3</v>
      </c>
      <c r="K2300">
        <v>2024</v>
      </c>
      <c r="L2300" t="s">
        <v>37</v>
      </c>
      <c r="M2300">
        <v>28.25</v>
      </c>
      <c r="N2300" t="s">
        <v>4615</v>
      </c>
      <c r="O2300">
        <v>44.025799999999997</v>
      </c>
      <c r="P2300" t="s">
        <v>12</v>
      </c>
    </row>
    <row r="2301" spans="1:16" hidden="1" x14ac:dyDescent="0.25">
      <c r="A2301" t="s">
        <v>39</v>
      </c>
      <c r="B2301" t="s">
        <v>16</v>
      </c>
      <c r="C2301" t="s">
        <v>529</v>
      </c>
      <c r="D2301" t="s">
        <v>65</v>
      </c>
      <c r="E2301" t="s">
        <v>66</v>
      </c>
      <c r="F2301" t="s">
        <v>202</v>
      </c>
      <c r="G2301">
        <v>139827</v>
      </c>
      <c r="H2301" s="9">
        <v>1</v>
      </c>
      <c r="I2301" s="1">
        <v>45370</v>
      </c>
      <c r="J2301">
        <v>3</v>
      </c>
      <c r="K2301">
        <v>2024</v>
      </c>
      <c r="L2301" t="s">
        <v>37</v>
      </c>
      <c r="M2301">
        <v>28.25</v>
      </c>
      <c r="N2301" t="s">
        <v>4615</v>
      </c>
      <c r="O2301">
        <v>44.025799999999997</v>
      </c>
      <c r="P2301" t="s">
        <v>12</v>
      </c>
    </row>
    <row r="2302" spans="1:16" hidden="1" x14ac:dyDescent="0.25">
      <c r="A2302" t="s">
        <v>39</v>
      </c>
      <c r="B2302" t="s">
        <v>38</v>
      </c>
      <c r="C2302" t="s">
        <v>478</v>
      </c>
      <c r="D2302" t="s">
        <v>35</v>
      </c>
      <c r="E2302" t="s">
        <v>36</v>
      </c>
      <c r="F2302" t="s">
        <v>202</v>
      </c>
      <c r="G2302">
        <v>139826</v>
      </c>
      <c r="H2302" s="9">
        <v>1</v>
      </c>
      <c r="I2302" s="1">
        <v>45370</v>
      </c>
      <c r="J2302">
        <v>3</v>
      </c>
      <c r="K2302">
        <v>2024</v>
      </c>
      <c r="L2302" t="s">
        <v>37</v>
      </c>
      <c r="M2302">
        <v>28.25</v>
      </c>
      <c r="N2302" t="s">
        <v>4615</v>
      </c>
      <c r="O2302">
        <v>44.025799999999997</v>
      </c>
      <c r="P2302" t="s">
        <v>12</v>
      </c>
    </row>
    <row r="2303" spans="1:16" hidden="1" x14ac:dyDescent="0.25">
      <c r="A2303" t="s">
        <v>39</v>
      </c>
      <c r="B2303" t="s">
        <v>38</v>
      </c>
      <c r="C2303" t="s">
        <v>478</v>
      </c>
      <c r="D2303" t="s">
        <v>35</v>
      </c>
      <c r="E2303" t="s">
        <v>36</v>
      </c>
      <c r="F2303" t="s">
        <v>202</v>
      </c>
      <c r="G2303">
        <v>139825</v>
      </c>
      <c r="H2303" s="9">
        <v>1</v>
      </c>
      <c r="I2303" s="1">
        <v>45370</v>
      </c>
      <c r="J2303">
        <v>3</v>
      </c>
      <c r="K2303">
        <v>2024</v>
      </c>
      <c r="L2303" t="s">
        <v>37</v>
      </c>
      <c r="M2303">
        <v>28.25</v>
      </c>
      <c r="N2303" t="s">
        <v>4615</v>
      </c>
      <c r="O2303">
        <v>44.025799999999997</v>
      </c>
      <c r="P2303" t="s">
        <v>12</v>
      </c>
    </row>
    <row r="2304" spans="1:16" hidden="1" x14ac:dyDescent="0.25">
      <c r="A2304" t="s">
        <v>39</v>
      </c>
      <c r="B2304" t="s">
        <v>38</v>
      </c>
      <c r="C2304" t="s">
        <v>478</v>
      </c>
      <c r="D2304" t="s">
        <v>35</v>
      </c>
      <c r="E2304" t="s">
        <v>36</v>
      </c>
      <c r="F2304" t="s">
        <v>202</v>
      </c>
      <c r="G2304">
        <v>139823</v>
      </c>
      <c r="H2304" s="9">
        <v>1</v>
      </c>
      <c r="I2304" s="1">
        <v>45370</v>
      </c>
      <c r="J2304">
        <v>3</v>
      </c>
      <c r="K2304">
        <v>2024</v>
      </c>
      <c r="L2304" t="s">
        <v>37</v>
      </c>
      <c r="M2304">
        <v>28.25</v>
      </c>
      <c r="N2304" t="s">
        <v>4615</v>
      </c>
      <c r="O2304">
        <v>44.025799999999997</v>
      </c>
      <c r="P2304" t="s">
        <v>12</v>
      </c>
    </row>
    <row r="2305" spans="1:16" hidden="1" x14ac:dyDescent="0.25">
      <c r="A2305" t="s">
        <v>39</v>
      </c>
      <c r="B2305" t="s">
        <v>38</v>
      </c>
      <c r="C2305" t="s">
        <v>476</v>
      </c>
      <c r="D2305" t="s">
        <v>71</v>
      </c>
      <c r="E2305" t="s">
        <v>72</v>
      </c>
      <c r="F2305" t="s">
        <v>202</v>
      </c>
      <c r="G2305">
        <v>139822</v>
      </c>
      <c r="H2305" s="9">
        <v>1</v>
      </c>
      <c r="I2305" s="1">
        <v>45370</v>
      </c>
      <c r="J2305">
        <v>3</v>
      </c>
      <c r="K2305">
        <v>2024</v>
      </c>
      <c r="L2305" t="s">
        <v>37</v>
      </c>
      <c r="M2305">
        <v>28.25</v>
      </c>
      <c r="N2305" t="s">
        <v>4615</v>
      </c>
      <c r="O2305">
        <v>44.025799999999997</v>
      </c>
      <c r="P2305" t="s">
        <v>12</v>
      </c>
    </row>
    <row r="2306" spans="1:16" hidden="1" x14ac:dyDescent="0.25">
      <c r="A2306" t="s">
        <v>39</v>
      </c>
      <c r="B2306" t="s">
        <v>38</v>
      </c>
      <c r="C2306" t="s">
        <v>506</v>
      </c>
      <c r="D2306" t="s">
        <v>52</v>
      </c>
      <c r="E2306" t="s">
        <v>53</v>
      </c>
      <c r="F2306" t="s">
        <v>202</v>
      </c>
      <c r="G2306">
        <v>139820</v>
      </c>
      <c r="H2306" s="9">
        <v>1</v>
      </c>
      <c r="I2306" s="1">
        <v>45370</v>
      </c>
      <c r="J2306">
        <v>3</v>
      </c>
      <c r="K2306">
        <v>2024</v>
      </c>
      <c r="L2306" t="s">
        <v>37</v>
      </c>
      <c r="M2306">
        <v>28.25</v>
      </c>
      <c r="N2306" t="s">
        <v>4615</v>
      </c>
      <c r="O2306">
        <v>44.025799999999997</v>
      </c>
      <c r="P2306" t="s">
        <v>12</v>
      </c>
    </row>
    <row r="2307" spans="1:16" hidden="1" x14ac:dyDescent="0.25">
      <c r="A2307" t="s">
        <v>39</v>
      </c>
      <c r="B2307" t="s">
        <v>38</v>
      </c>
      <c r="C2307" t="s">
        <v>478</v>
      </c>
      <c r="D2307" t="s">
        <v>35</v>
      </c>
      <c r="E2307" t="s">
        <v>36</v>
      </c>
      <c r="F2307" t="s">
        <v>202</v>
      </c>
      <c r="G2307">
        <v>139674</v>
      </c>
      <c r="H2307" s="9">
        <v>1</v>
      </c>
      <c r="I2307" s="1">
        <v>45370</v>
      </c>
      <c r="J2307">
        <v>3</v>
      </c>
      <c r="K2307">
        <v>2024</v>
      </c>
      <c r="L2307" t="s">
        <v>37</v>
      </c>
      <c r="M2307">
        <v>28.25</v>
      </c>
      <c r="N2307" t="s">
        <v>4615</v>
      </c>
      <c r="O2307">
        <v>44.025799999999997</v>
      </c>
      <c r="P2307" t="s">
        <v>12</v>
      </c>
    </row>
    <row r="2308" spans="1:16" hidden="1" x14ac:dyDescent="0.25">
      <c r="A2308" t="s">
        <v>39</v>
      </c>
      <c r="B2308" t="s">
        <v>16</v>
      </c>
      <c r="C2308" t="s">
        <v>623</v>
      </c>
      <c r="D2308" t="s">
        <v>95</v>
      </c>
      <c r="E2308" t="s">
        <v>96</v>
      </c>
      <c r="F2308" t="s">
        <v>202</v>
      </c>
      <c r="G2308">
        <v>139672</v>
      </c>
      <c r="H2308" s="9">
        <v>1</v>
      </c>
      <c r="I2308" s="1">
        <v>45370</v>
      </c>
      <c r="J2308">
        <v>3</v>
      </c>
      <c r="K2308">
        <v>2024</v>
      </c>
      <c r="L2308" t="s">
        <v>37</v>
      </c>
      <c r="M2308">
        <v>33.5</v>
      </c>
      <c r="N2308" t="s">
        <v>4615</v>
      </c>
      <c r="O2308">
        <v>52.207599999999999</v>
      </c>
      <c r="P2308" t="s">
        <v>12</v>
      </c>
    </row>
    <row r="2309" spans="1:16" hidden="1" x14ac:dyDescent="0.25">
      <c r="A2309" t="s">
        <v>39</v>
      </c>
      <c r="B2309" t="s">
        <v>38</v>
      </c>
      <c r="C2309" t="s">
        <v>474</v>
      </c>
      <c r="D2309" t="s">
        <v>60</v>
      </c>
      <c r="E2309" t="s">
        <v>60</v>
      </c>
      <c r="F2309" t="s">
        <v>202</v>
      </c>
      <c r="G2309">
        <v>139671</v>
      </c>
      <c r="H2309" s="9">
        <v>1</v>
      </c>
      <c r="I2309" s="1">
        <v>45370</v>
      </c>
      <c r="J2309">
        <v>3</v>
      </c>
      <c r="K2309">
        <v>2024</v>
      </c>
      <c r="L2309" t="s">
        <v>37</v>
      </c>
      <c r="M2309">
        <v>28.25</v>
      </c>
      <c r="N2309" t="s">
        <v>4615</v>
      </c>
      <c r="O2309">
        <v>44.025799999999997</v>
      </c>
      <c r="P2309" t="s">
        <v>12</v>
      </c>
    </row>
    <row r="2310" spans="1:16" hidden="1" x14ac:dyDescent="0.25">
      <c r="A2310" t="s">
        <v>17</v>
      </c>
      <c r="B2310" t="s">
        <v>16</v>
      </c>
      <c r="C2310" t="s">
        <v>3257</v>
      </c>
      <c r="D2310" t="s">
        <v>870</v>
      </c>
      <c r="E2310" t="s">
        <v>871</v>
      </c>
      <c r="F2310" t="s">
        <v>202</v>
      </c>
      <c r="G2310">
        <v>139573</v>
      </c>
      <c r="H2310" s="9">
        <v>4</v>
      </c>
      <c r="I2310" s="1">
        <v>45382</v>
      </c>
      <c r="J2310">
        <v>3</v>
      </c>
      <c r="K2310">
        <v>2024</v>
      </c>
      <c r="L2310" t="s">
        <v>4746</v>
      </c>
      <c r="M2310">
        <v>230.74</v>
      </c>
      <c r="N2310" t="s">
        <v>4625</v>
      </c>
      <c r="O2310">
        <v>383.99450000000002</v>
      </c>
      <c r="P2310" t="s">
        <v>2951</v>
      </c>
    </row>
    <row r="2311" spans="1:16" hidden="1" x14ac:dyDescent="0.25">
      <c r="A2311" t="s">
        <v>39</v>
      </c>
      <c r="B2311" t="s">
        <v>38</v>
      </c>
      <c r="C2311" t="s">
        <v>478</v>
      </c>
      <c r="D2311" t="s">
        <v>35</v>
      </c>
      <c r="E2311" t="s">
        <v>36</v>
      </c>
      <c r="F2311" t="s">
        <v>202</v>
      </c>
      <c r="G2311">
        <v>139512</v>
      </c>
      <c r="H2311" s="9">
        <v>1</v>
      </c>
      <c r="I2311" s="1">
        <v>45369</v>
      </c>
      <c r="J2311">
        <v>3</v>
      </c>
      <c r="K2311">
        <v>2024</v>
      </c>
      <c r="L2311" t="s">
        <v>37</v>
      </c>
      <c r="M2311">
        <v>28.25</v>
      </c>
      <c r="N2311" t="s">
        <v>4615</v>
      </c>
      <c r="O2311">
        <v>44.025799999999997</v>
      </c>
      <c r="P2311" t="s">
        <v>12</v>
      </c>
    </row>
    <row r="2312" spans="1:16" hidden="1" x14ac:dyDescent="0.25">
      <c r="A2312" t="s">
        <v>39</v>
      </c>
      <c r="B2312" t="s">
        <v>38</v>
      </c>
      <c r="C2312" t="s">
        <v>3271</v>
      </c>
      <c r="D2312" t="s">
        <v>902</v>
      </c>
      <c r="E2312" t="s">
        <v>903</v>
      </c>
      <c r="F2312" t="s">
        <v>202</v>
      </c>
      <c r="G2312">
        <v>139414</v>
      </c>
      <c r="H2312" s="9">
        <v>1</v>
      </c>
      <c r="I2312" s="1">
        <v>45369</v>
      </c>
      <c r="J2312">
        <v>3</v>
      </c>
      <c r="K2312">
        <v>2024</v>
      </c>
      <c r="L2312" t="s">
        <v>37</v>
      </c>
      <c r="M2312">
        <v>28.25</v>
      </c>
      <c r="N2312" t="s">
        <v>4615</v>
      </c>
      <c r="O2312">
        <v>44.025799999999997</v>
      </c>
      <c r="P2312" t="s">
        <v>12</v>
      </c>
    </row>
    <row r="2313" spans="1:16" hidden="1" x14ac:dyDescent="0.25">
      <c r="A2313" t="s">
        <v>39</v>
      </c>
      <c r="B2313" t="s">
        <v>38</v>
      </c>
      <c r="C2313" t="s">
        <v>472</v>
      </c>
      <c r="D2313" t="s">
        <v>67</v>
      </c>
      <c r="E2313" t="s">
        <v>68</v>
      </c>
      <c r="F2313" t="s">
        <v>202</v>
      </c>
      <c r="G2313">
        <v>139409</v>
      </c>
      <c r="H2313" s="9">
        <v>1</v>
      </c>
      <c r="I2313" s="1">
        <v>45369</v>
      </c>
      <c r="J2313">
        <v>3</v>
      </c>
      <c r="K2313">
        <v>2024</v>
      </c>
      <c r="L2313" t="s">
        <v>37</v>
      </c>
      <c r="M2313">
        <v>28.25</v>
      </c>
      <c r="N2313" t="s">
        <v>4615</v>
      </c>
      <c r="O2313">
        <v>44.025799999999997</v>
      </c>
      <c r="P2313" t="s">
        <v>12</v>
      </c>
    </row>
    <row r="2314" spans="1:16" hidden="1" x14ac:dyDescent="0.25">
      <c r="A2314" t="s">
        <v>39</v>
      </c>
      <c r="B2314" t="s">
        <v>38</v>
      </c>
      <c r="C2314" t="s">
        <v>478</v>
      </c>
      <c r="D2314" t="s">
        <v>35</v>
      </c>
      <c r="E2314" t="s">
        <v>36</v>
      </c>
      <c r="F2314" t="s">
        <v>202</v>
      </c>
      <c r="G2314">
        <v>139408</v>
      </c>
      <c r="H2314" s="9">
        <v>1</v>
      </c>
      <c r="I2314" s="1">
        <v>45369</v>
      </c>
      <c r="J2314">
        <v>3</v>
      </c>
      <c r="K2314">
        <v>2024</v>
      </c>
      <c r="L2314" t="s">
        <v>37</v>
      </c>
      <c r="M2314">
        <v>28.25</v>
      </c>
      <c r="N2314" t="s">
        <v>4615</v>
      </c>
      <c r="O2314">
        <v>44.025799999999997</v>
      </c>
      <c r="P2314" t="s">
        <v>12</v>
      </c>
    </row>
    <row r="2315" spans="1:16" hidden="1" x14ac:dyDescent="0.25">
      <c r="A2315" t="s">
        <v>39</v>
      </c>
      <c r="B2315" t="s">
        <v>38</v>
      </c>
      <c r="C2315" t="s">
        <v>478</v>
      </c>
      <c r="D2315" t="s">
        <v>35</v>
      </c>
      <c r="E2315" t="s">
        <v>36</v>
      </c>
      <c r="F2315" t="s">
        <v>202</v>
      </c>
      <c r="G2315">
        <v>139405</v>
      </c>
      <c r="H2315" s="9">
        <v>1</v>
      </c>
      <c r="I2315" s="1">
        <v>45369</v>
      </c>
      <c r="J2315">
        <v>3</v>
      </c>
      <c r="K2315">
        <v>2024</v>
      </c>
      <c r="L2315" t="s">
        <v>37</v>
      </c>
      <c r="M2315">
        <v>28.25</v>
      </c>
      <c r="N2315" t="s">
        <v>4615</v>
      </c>
      <c r="O2315">
        <v>44.025799999999997</v>
      </c>
      <c r="P2315" t="s">
        <v>12</v>
      </c>
    </row>
    <row r="2316" spans="1:16" hidden="1" x14ac:dyDescent="0.25">
      <c r="A2316" t="s">
        <v>39</v>
      </c>
      <c r="B2316" t="s">
        <v>38</v>
      </c>
      <c r="C2316" t="s">
        <v>477</v>
      </c>
      <c r="D2316" t="s">
        <v>50</v>
      </c>
      <c r="E2316" t="s">
        <v>51</v>
      </c>
      <c r="F2316" t="s">
        <v>202</v>
      </c>
      <c r="G2316">
        <v>139403</v>
      </c>
      <c r="H2316" s="9">
        <v>1</v>
      </c>
      <c r="I2316" s="1">
        <v>45369</v>
      </c>
      <c r="J2316">
        <v>3</v>
      </c>
      <c r="K2316">
        <v>2024</v>
      </c>
      <c r="L2316" t="s">
        <v>37</v>
      </c>
      <c r="M2316">
        <v>28.25</v>
      </c>
      <c r="N2316" t="s">
        <v>4615</v>
      </c>
      <c r="O2316">
        <v>44.025799999999997</v>
      </c>
      <c r="P2316" t="s">
        <v>12</v>
      </c>
    </row>
    <row r="2317" spans="1:16" hidden="1" x14ac:dyDescent="0.25">
      <c r="A2317" t="s">
        <v>39</v>
      </c>
      <c r="B2317" t="s">
        <v>38</v>
      </c>
      <c r="C2317" t="s">
        <v>478</v>
      </c>
      <c r="D2317" t="s">
        <v>35</v>
      </c>
      <c r="E2317" t="s">
        <v>36</v>
      </c>
      <c r="F2317" t="s">
        <v>202</v>
      </c>
      <c r="G2317">
        <v>139399</v>
      </c>
      <c r="H2317" s="9">
        <v>1</v>
      </c>
      <c r="I2317" s="1">
        <v>45369</v>
      </c>
      <c r="J2317">
        <v>3</v>
      </c>
      <c r="K2317">
        <v>2024</v>
      </c>
      <c r="L2317" t="s">
        <v>37</v>
      </c>
      <c r="M2317">
        <v>28.25</v>
      </c>
      <c r="N2317" t="s">
        <v>4615</v>
      </c>
      <c r="O2317">
        <v>44.025799999999997</v>
      </c>
      <c r="P2317" t="s">
        <v>12</v>
      </c>
    </row>
    <row r="2318" spans="1:16" hidden="1" x14ac:dyDescent="0.25">
      <c r="A2318" t="s">
        <v>39</v>
      </c>
      <c r="B2318" t="s">
        <v>38</v>
      </c>
      <c r="C2318" t="s">
        <v>472</v>
      </c>
      <c r="D2318" t="s">
        <v>67</v>
      </c>
      <c r="E2318" t="s">
        <v>68</v>
      </c>
      <c r="F2318" t="s">
        <v>202</v>
      </c>
      <c r="G2318">
        <v>139397</v>
      </c>
      <c r="H2318" s="9">
        <v>1</v>
      </c>
      <c r="I2318" s="1">
        <v>45369</v>
      </c>
      <c r="J2318">
        <v>3</v>
      </c>
      <c r="K2318">
        <v>2024</v>
      </c>
      <c r="L2318" t="s">
        <v>37</v>
      </c>
      <c r="M2318">
        <v>28.25</v>
      </c>
      <c r="N2318" t="s">
        <v>4615</v>
      </c>
      <c r="O2318">
        <v>44.025799999999997</v>
      </c>
      <c r="P2318" t="s">
        <v>12</v>
      </c>
    </row>
    <row r="2319" spans="1:16" hidden="1" x14ac:dyDescent="0.25">
      <c r="A2319" t="s">
        <v>39</v>
      </c>
      <c r="B2319" t="s">
        <v>38</v>
      </c>
      <c r="C2319" t="s">
        <v>478</v>
      </c>
      <c r="D2319" t="s">
        <v>35</v>
      </c>
      <c r="E2319" t="s">
        <v>36</v>
      </c>
      <c r="F2319" t="s">
        <v>202</v>
      </c>
      <c r="G2319">
        <v>139395</v>
      </c>
      <c r="H2319" s="9">
        <v>1</v>
      </c>
      <c r="I2319" s="1">
        <v>45369</v>
      </c>
      <c r="J2319">
        <v>3</v>
      </c>
      <c r="K2319">
        <v>2024</v>
      </c>
      <c r="L2319" t="s">
        <v>37</v>
      </c>
      <c r="M2319">
        <v>28.25</v>
      </c>
      <c r="N2319" t="s">
        <v>4615</v>
      </c>
      <c r="O2319">
        <v>44.025799999999997</v>
      </c>
      <c r="P2319" t="s">
        <v>12</v>
      </c>
    </row>
    <row r="2320" spans="1:16" hidden="1" x14ac:dyDescent="0.25">
      <c r="A2320" t="s">
        <v>39</v>
      </c>
      <c r="B2320" t="s">
        <v>16</v>
      </c>
      <c r="C2320" t="s">
        <v>2994</v>
      </c>
      <c r="D2320" t="s">
        <v>986</v>
      </c>
      <c r="E2320" t="s">
        <v>987</v>
      </c>
      <c r="F2320" t="s">
        <v>202</v>
      </c>
      <c r="G2320">
        <v>139309</v>
      </c>
      <c r="H2320" s="9">
        <v>1</v>
      </c>
      <c r="I2320" s="1">
        <v>45368</v>
      </c>
      <c r="J2320">
        <v>3</v>
      </c>
      <c r="K2320">
        <v>2024</v>
      </c>
      <c r="L2320" t="s">
        <v>37</v>
      </c>
      <c r="M2320">
        <v>33.5</v>
      </c>
      <c r="N2320" t="s">
        <v>4615</v>
      </c>
      <c r="O2320">
        <v>52.207599999999999</v>
      </c>
      <c r="P2320" t="s">
        <v>12</v>
      </c>
    </row>
    <row r="2321" spans="1:16" hidden="1" x14ac:dyDescent="0.25">
      <c r="A2321" t="s">
        <v>39</v>
      </c>
      <c r="B2321" t="s">
        <v>38</v>
      </c>
      <c r="C2321" t="s">
        <v>506</v>
      </c>
      <c r="D2321" t="s">
        <v>52</v>
      </c>
      <c r="E2321" t="s">
        <v>53</v>
      </c>
      <c r="F2321" t="s">
        <v>202</v>
      </c>
      <c r="G2321">
        <v>139148</v>
      </c>
      <c r="H2321" s="9">
        <v>1</v>
      </c>
      <c r="I2321" s="1">
        <v>45367</v>
      </c>
      <c r="J2321">
        <v>3</v>
      </c>
      <c r="K2321">
        <v>2024</v>
      </c>
      <c r="L2321" t="s">
        <v>37</v>
      </c>
      <c r="M2321">
        <v>28.25</v>
      </c>
      <c r="N2321" t="s">
        <v>4615</v>
      </c>
      <c r="O2321">
        <v>44.025799999999997</v>
      </c>
      <c r="P2321" t="s">
        <v>12</v>
      </c>
    </row>
    <row r="2322" spans="1:16" hidden="1" x14ac:dyDescent="0.25">
      <c r="A2322" t="s">
        <v>39</v>
      </c>
      <c r="B2322" t="s">
        <v>38</v>
      </c>
      <c r="C2322" t="s">
        <v>616</v>
      </c>
      <c r="D2322" t="s">
        <v>81</v>
      </c>
      <c r="E2322" t="s">
        <v>82</v>
      </c>
      <c r="F2322" t="s">
        <v>202</v>
      </c>
      <c r="G2322">
        <v>139122</v>
      </c>
      <c r="H2322" s="9">
        <v>1</v>
      </c>
      <c r="I2322" s="1">
        <v>45366</v>
      </c>
      <c r="J2322">
        <v>3</v>
      </c>
      <c r="K2322">
        <v>2024</v>
      </c>
      <c r="L2322" t="s">
        <v>37</v>
      </c>
      <c r="M2322">
        <v>28.25</v>
      </c>
      <c r="N2322" t="s">
        <v>4615</v>
      </c>
      <c r="O2322">
        <v>44.025799999999997</v>
      </c>
      <c r="P2322" t="s">
        <v>12</v>
      </c>
    </row>
    <row r="2323" spans="1:16" hidden="1" x14ac:dyDescent="0.25">
      <c r="A2323" t="s">
        <v>17</v>
      </c>
      <c r="B2323" t="s">
        <v>199</v>
      </c>
      <c r="C2323" t="s">
        <v>4653</v>
      </c>
      <c r="D2323" t="s">
        <v>4654</v>
      </c>
      <c r="E2323" t="s">
        <v>4655</v>
      </c>
      <c r="F2323" t="s">
        <v>202</v>
      </c>
      <c r="G2323">
        <v>139075</v>
      </c>
      <c r="H2323" s="9">
        <v>200</v>
      </c>
      <c r="I2323" s="1">
        <v>45466</v>
      </c>
      <c r="J2323">
        <v>6</v>
      </c>
      <c r="K2323">
        <v>2024</v>
      </c>
      <c r="L2323" t="s">
        <v>106</v>
      </c>
      <c r="M2323">
        <v>10.5</v>
      </c>
      <c r="N2323" t="s">
        <v>4619</v>
      </c>
      <c r="O2323">
        <v>16.363600000000002</v>
      </c>
      <c r="P2323" t="s">
        <v>12</v>
      </c>
    </row>
    <row r="2324" spans="1:16" hidden="1" x14ac:dyDescent="0.25">
      <c r="A2324" t="s">
        <v>17</v>
      </c>
      <c r="B2324" t="s">
        <v>199</v>
      </c>
      <c r="C2324" t="s">
        <v>4653</v>
      </c>
      <c r="D2324" t="s">
        <v>4654</v>
      </c>
      <c r="E2324" t="s">
        <v>4655</v>
      </c>
      <c r="F2324" t="s">
        <v>202</v>
      </c>
      <c r="G2324">
        <v>139074</v>
      </c>
      <c r="H2324" s="9">
        <v>300</v>
      </c>
      <c r="I2324" s="1">
        <v>45466</v>
      </c>
      <c r="J2324">
        <v>6</v>
      </c>
      <c r="K2324">
        <v>2024</v>
      </c>
      <c r="L2324" t="s">
        <v>106</v>
      </c>
      <c r="M2324">
        <v>10.5</v>
      </c>
      <c r="N2324" t="s">
        <v>4619</v>
      </c>
      <c r="O2324">
        <v>16.363600000000002</v>
      </c>
      <c r="P2324" t="s">
        <v>12</v>
      </c>
    </row>
    <row r="2325" spans="1:16" hidden="1" x14ac:dyDescent="0.25">
      <c r="A2325" t="s">
        <v>17</v>
      </c>
      <c r="B2325" t="s">
        <v>199</v>
      </c>
      <c r="C2325" t="s">
        <v>4653</v>
      </c>
      <c r="D2325" t="s">
        <v>4654</v>
      </c>
      <c r="E2325" t="s">
        <v>4655</v>
      </c>
      <c r="F2325" t="s">
        <v>202</v>
      </c>
      <c r="G2325">
        <v>139073</v>
      </c>
      <c r="H2325" s="9">
        <v>200</v>
      </c>
      <c r="I2325" s="1">
        <v>45466</v>
      </c>
      <c r="J2325">
        <v>6</v>
      </c>
      <c r="K2325">
        <v>2024</v>
      </c>
      <c r="L2325" t="s">
        <v>4746</v>
      </c>
      <c r="M2325">
        <v>10.5</v>
      </c>
      <c r="N2325" t="s">
        <v>4619</v>
      </c>
      <c r="O2325">
        <v>16.363600000000002</v>
      </c>
      <c r="P2325" t="s">
        <v>12</v>
      </c>
    </row>
    <row r="2326" spans="1:16" hidden="1" x14ac:dyDescent="0.25">
      <c r="A2326" t="s">
        <v>17</v>
      </c>
      <c r="B2326" t="s">
        <v>199</v>
      </c>
      <c r="C2326" t="s">
        <v>4653</v>
      </c>
      <c r="D2326" t="s">
        <v>4654</v>
      </c>
      <c r="E2326" t="s">
        <v>4655</v>
      </c>
      <c r="F2326" t="s">
        <v>202</v>
      </c>
      <c r="G2326">
        <v>139072</v>
      </c>
      <c r="H2326" s="9">
        <v>268</v>
      </c>
      <c r="I2326" s="1">
        <v>45466</v>
      </c>
      <c r="J2326">
        <v>6</v>
      </c>
      <c r="K2326">
        <v>2024</v>
      </c>
      <c r="L2326" t="s">
        <v>4746</v>
      </c>
      <c r="M2326">
        <v>10.5</v>
      </c>
      <c r="N2326" t="s">
        <v>4619</v>
      </c>
      <c r="O2326">
        <v>16.363600000000002</v>
      </c>
      <c r="P2326" t="s">
        <v>12</v>
      </c>
    </row>
    <row r="2327" spans="1:16" hidden="1" x14ac:dyDescent="0.25">
      <c r="A2327" t="s">
        <v>17</v>
      </c>
      <c r="B2327" t="s">
        <v>16</v>
      </c>
      <c r="C2327" t="s">
        <v>4779</v>
      </c>
      <c r="D2327" t="s">
        <v>4780</v>
      </c>
      <c r="E2327" t="s">
        <v>4781</v>
      </c>
      <c r="F2327" t="s">
        <v>202</v>
      </c>
      <c r="G2327">
        <v>139068</v>
      </c>
      <c r="H2327" s="9">
        <v>40</v>
      </c>
      <c r="I2327" s="1">
        <v>45466</v>
      </c>
      <c r="J2327">
        <v>6</v>
      </c>
      <c r="K2327">
        <v>2024</v>
      </c>
      <c r="L2327" t="s">
        <v>113</v>
      </c>
      <c r="M2327">
        <v>135</v>
      </c>
      <c r="N2327" t="s">
        <v>4619</v>
      </c>
      <c r="O2327">
        <v>210.3888</v>
      </c>
      <c r="P2327" t="s">
        <v>12</v>
      </c>
    </row>
    <row r="2328" spans="1:16" hidden="1" x14ac:dyDescent="0.25">
      <c r="A2328" t="s">
        <v>17</v>
      </c>
      <c r="B2328" t="s">
        <v>16</v>
      </c>
      <c r="C2328" t="s">
        <v>4782</v>
      </c>
      <c r="D2328" t="s">
        <v>4783</v>
      </c>
      <c r="E2328" t="s">
        <v>4784</v>
      </c>
      <c r="F2328" t="s">
        <v>202</v>
      </c>
      <c r="G2328">
        <v>139068</v>
      </c>
      <c r="H2328" s="9">
        <v>40</v>
      </c>
      <c r="I2328" s="1">
        <v>45466</v>
      </c>
      <c r="J2328">
        <v>6</v>
      </c>
      <c r="K2328">
        <v>2024</v>
      </c>
      <c r="L2328" t="s">
        <v>113</v>
      </c>
      <c r="M2328">
        <v>90</v>
      </c>
      <c r="N2328" t="s">
        <v>4619</v>
      </c>
      <c r="O2328">
        <v>140.25919999999999</v>
      </c>
      <c r="P2328" t="s">
        <v>12</v>
      </c>
    </row>
    <row r="2329" spans="1:16" hidden="1" x14ac:dyDescent="0.25">
      <c r="A2329" t="s">
        <v>17</v>
      </c>
      <c r="B2329" t="s">
        <v>16</v>
      </c>
      <c r="C2329" t="s">
        <v>4785</v>
      </c>
      <c r="D2329" t="s">
        <v>4786</v>
      </c>
      <c r="E2329" t="s">
        <v>4787</v>
      </c>
      <c r="F2329" t="s">
        <v>202</v>
      </c>
      <c r="G2329">
        <v>139068</v>
      </c>
      <c r="H2329" s="9">
        <v>40</v>
      </c>
      <c r="I2329" s="1">
        <v>45466</v>
      </c>
      <c r="J2329">
        <v>6</v>
      </c>
      <c r="K2329">
        <v>2024</v>
      </c>
      <c r="L2329" t="s">
        <v>113</v>
      </c>
      <c r="M2329">
        <v>88</v>
      </c>
      <c r="N2329" t="s">
        <v>4619</v>
      </c>
      <c r="O2329">
        <v>137.14240000000001</v>
      </c>
      <c r="P2329" t="s">
        <v>12</v>
      </c>
    </row>
    <row r="2330" spans="1:16" hidden="1" x14ac:dyDescent="0.25">
      <c r="A2330" t="s">
        <v>17</v>
      </c>
      <c r="B2330" t="s">
        <v>16</v>
      </c>
      <c r="C2330" t="s">
        <v>4788</v>
      </c>
      <c r="D2330" t="s">
        <v>4789</v>
      </c>
      <c r="E2330" t="s">
        <v>4790</v>
      </c>
      <c r="F2330" t="s">
        <v>202</v>
      </c>
      <c r="G2330">
        <v>139068</v>
      </c>
      <c r="H2330" s="9">
        <v>40</v>
      </c>
      <c r="I2330" s="1">
        <v>45466</v>
      </c>
      <c r="J2330">
        <v>6</v>
      </c>
      <c r="K2330">
        <v>2024</v>
      </c>
      <c r="L2330" t="s">
        <v>113</v>
      </c>
      <c r="M2330">
        <v>135</v>
      </c>
      <c r="N2330" t="s">
        <v>4619</v>
      </c>
      <c r="O2330">
        <v>210.3888</v>
      </c>
      <c r="P2330" t="s">
        <v>12</v>
      </c>
    </row>
    <row r="2331" spans="1:16" hidden="1" x14ac:dyDescent="0.25">
      <c r="A2331" t="s">
        <v>17</v>
      </c>
      <c r="B2331" t="s">
        <v>16</v>
      </c>
      <c r="C2331" t="s">
        <v>4791</v>
      </c>
      <c r="D2331" t="s">
        <v>4792</v>
      </c>
      <c r="E2331" t="s">
        <v>4793</v>
      </c>
      <c r="F2331" t="s">
        <v>202</v>
      </c>
      <c r="G2331">
        <v>139068</v>
      </c>
      <c r="H2331" s="9">
        <v>40</v>
      </c>
      <c r="I2331" s="1">
        <v>45466</v>
      </c>
      <c r="J2331">
        <v>6</v>
      </c>
      <c r="K2331">
        <v>2024</v>
      </c>
      <c r="L2331" t="s">
        <v>113</v>
      </c>
      <c r="M2331">
        <v>90</v>
      </c>
      <c r="N2331" t="s">
        <v>4619</v>
      </c>
      <c r="O2331">
        <v>140.25919999999999</v>
      </c>
      <c r="P2331" t="s">
        <v>12</v>
      </c>
    </row>
    <row r="2332" spans="1:16" hidden="1" x14ac:dyDescent="0.25">
      <c r="A2332" t="s">
        <v>17</v>
      </c>
      <c r="B2332" t="s">
        <v>16</v>
      </c>
      <c r="C2332" t="s">
        <v>4794</v>
      </c>
      <c r="D2332" t="s">
        <v>4795</v>
      </c>
      <c r="E2332" t="s">
        <v>4796</v>
      </c>
      <c r="F2332" t="s">
        <v>202</v>
      </c>
      <c r="G2332">
        <v>139068</v>
      </c>
      <c r="H2332" s="9">
        <v>40</v>
      </c>
      <c r="I2332" s="1">
        <v>45466</v>
      </c>
      <c r="J2332">
        <v>6</v>
      </c>
      <c r="K2332">
        <v>2024</v>
      </c>
      <c r="L2332" t="s">
        <v>113</v>
      </c>
      <c r="M2332">
        <v>88</v>
      </c>
      <c r="N2332" t="s">
        <v>4619</v>
      </c>
      <c r="O2332">
        <v>137.14240000000001</v>
      </c>
      <c r="P2332" t="s">
        <v>12</v>
      </c>
    </row>
    <row r="2333" spans="1:16" hidden="1" x14ac:dyDescent="0.25">
      <c r="A2333" t="s">
        <v>17</v>
      </c>
      <c r="B2333" t="s">
        <v>16</v>
      </c>
      <c r="C2333" t="s">
        <v>4797</v>
      </c>
      <c r="D2333" t="s">
        <v>4798</v>
      </c>
      <c r="E2333" t="s">
        <v>4799</v>
      </c>
      <c r="F2333" t="s">
        <v>202</v>
      </c>
      <c r="G2333">
        <v>139068</v>
      </c>
      <c r="H2333" s="9">
        <v>30</v>
      </c>
      <c r="I2333" s="1">
        <v>45466</v>
      </c>
      <c r="J2333">
        <v>6</v>
      </c>
      <c r="K2333">
        <v>2024</v>
      </c>
      <c r="L2333" t="s">
        <v>113</v>
      </c>
      <c r="M2333">
        <v>135</v>
      </c>
      <c r="N2333" t="s">
        <v>4619</v>
      </c>
      <c r="O2333">
        <v>210.3888</v>
      </c>
      <c r="P2333" t="s">
        <v>12</v>
      </c>
    </row>
    <row r="2334" spans="1:16" hidden="1" x14ac:dyDescent="0.25">
      <c r="A2334" t="s">
        <v>17</v>
      </c>
      <c r="B2334" t="s">
        <v>16</v>
      </c>
      <c r="C2334" t="s">
        <v>4800</v>
      </c>
      <c r="D2334" t="s">
        <v>4801</v>
      </c>
      <c r="E2334" t="s">
        <v>4802</v>
      </c>
      <c r="F2334" t="s">
        <v>202</v>
      </c>
      <c r="G2334">
        <v>139068</v>
      </c>
      <c r="H2334" s="9">
        <v>30</v>
      </c>
      <c r="I2334" s="1">
        <v>45466</v>
      </c>
      <c r="J2334">
        <v>6</v>
      </c>
      <c r="K2334">
        <v>2024</v>
      </c>
      <c r="L2334" t="s">
        <v>113</v>
      </c>
      <c r="M2334">
        <v>90</v>
      </c>
      <c r="N2334" t="s">
        <v>4619</v>
      </c>
      <c r="O2334">
        <v>140.25919999999999</v>
      </c>
      <c r="P2334" t="s">
        <v>12</v>
      </c>
    </row>
    <row r="2335" spans="1:16" hidden="1" x14ac:dyDescent="0.25">
      <c r="A2335" t="s">
        <v>17</v>
      </c>
      <c r="B2335" t="s">
        <v>16</v>
      </c>
      <c r="C2335" t="s">
        <v>4803</v>
      </c>
      <c r="D2335" t="s">
        <v>4804</v>
      </c>
      <c r="E2335" t="s">
        <v>4805</v>
      </c>
      <c r="F2335" t="s">
        <v>202</v>
      </c>
      <c r="G2335">
        <v>139068</v>
      </c>
      <c r="H2335" s="9">
        <v>30</v>
      </c>
      <c r="I2335" s="1">
        <v>45466</v>
      </c>
      <c r="J2335">
        <v>6</v>
      </c>
      <c r="K2335">
        <v>2024</v>
      </c>
      <c r="L2335" t="s">
        <v>113</v>
      </c>
      <c r="M2335">
        <v>88</v>
      </c>
      <c r="N2335" t="s">
        <v>4619</v>
      </c>
      <c r="O2335">
        <v>137.14240000000001</v>
      </c>
      <c r="P2335" t="s">
        <v>12</v>
      </c>
    </row>
    <row r="2336" spans="1:16" hidden="1" x14ac:dyDescent="0.25">
      <c r="A2336" t="s">
        <v>17</v>
      </c>
      <c r="B2336" t="s">
        <v>16</v>
      </c>
      <c r="C2336" t="s">
        <v>4806</v>
      </c>
      <c r="D2336" t="s">
        <v>4807</v>
      </c>
      <c r="E2336" t="s">
        <v>4808</v>
      </c>
      <c r="F2336" t="s">
        <v>202</v>
      </c>
      <c r="G2336">
        <v>139068</v>
      </c>
      <c r="H2336" s="9">
        <v>20</v>
      </c>
      <c r="I2336" s="1">
        <v>45466</v>
      </c>
      <c r="J2336">
        <v>6</v>
      </c>
      <c r="K2336">
        <v>2024</v>
      </c>
      <c r="L2336" t="s">
        <v>113</v>
      </c>
      <c r="M2336">
        <v>135</v>
      </c>
      <c r="N2336" t="s">
        <v>4619</v>
      </c>
      <c r="O2336">
        <v>210.3888</v>
      </c>
      <c r="P2336" t="s">
        <v>12</v>
      </c>
    </row>
    <row r="2337" spans="1:16" hidden="1" x14ac:dyDescent="0.25">
      <c r="A2337" t="s">
        <v>17</v>
      </c>
      <c r="B2337" t="s">
        <v>16</v>
      </c>
      <c r="C2337" t="s">
        <v>4809</v>
      </c>
      <c r="D2337" t="s">
        <v>4810</v>
      </c>
      <c r="E2337" t="s">
        <v>4811</v>
      </c>
      <c r="F2337" t="s">
        <v>202</v>
      </c>
      <c r="G2337">
        <v>139068</v>
      </c>
      <c r="H2337" s="9">
        <v>20</v>
      </c>
      <c r="I2337" s="1">
        <v>45466</v>
      </c>
      <c r="J2337">
        <v>6</v>
      </c>
      <c r="K2337">
        <v>2024</v>
      </c>
      <c r="L2337" t="s">
        <v>113</v>
      </c>
      <c r="M2337">
        <v>90</v>
      </c>
      <c r="N2337" t="s">
        <v>4619</v>
      </c>
      <c r="O2337">
        <v>140.25919999999999</v>
      </c>
      <c r="P2337" t="s">
        <v>12</v>
      </c>
    </row>
    <row r="2338" spans="1:16" hidden="1" x14ac:dyDescent="0.25">
      <c r="A2338" t="s">
        <v>17</v>
      </c>
      <c r="B2338" t="s">
        <v>16</v>
      </c>
      <c r="C2338" t="s">
        <v>4812</v>
      </c>
      <c r="D2338" t="s">
        <v>4813</v>
      </c>
      <c r="E2338" t="s">
        <v>4814</v>
      </c>
      <c r="F2338" t="s">
        <v>202</v>
      </c>
      <c r="G2338">
        <v>139068</v>
      </c>
      <c r="H2338" s="9">
        <v>20</v>
      </c>
      <c r="I2338" s="1">
        <v>45466</v>
      </c>
      <c r="J2338">
        <v>6</v>
      </c>
      <c r="K2338">
        <v>2024</v>
      </c>
      <c r="L2338" t="s">
        <v>113</v>
      </c>
      <c r="M2338">
        <v>88</v>
      </c>
      <c r="N2338" t="s">
        <v>4619</v>
      </c>
      <c r="O2338">
        <v>137.14240000000001</v>
      </c>
      <c r="P2338" t="s">
        <v>12</v>
      </c>
    </row>
    <row r="2339" spans="1:16" hidden="1" x14ac:dyDescent="0.25">
      <c r="A2339" t="s">
        <v>39</v>
      </c>
      <c r="B2339" t="s">
        <v>38</v>
      </c>
      <c r="C2339" t="s">
        <v>3266</v>
      </c>
      <c r="D2339" t="s">
        <v>892</v>
      </c>
      <c r="E2339" t="s">
        <v>893</v>
      </c>
      <c r="F2339" t="s">
        <v>202</v>
      </c>
      <c r="G2339">
        <v>139019</v>
      </c>
      <c r="H2339" s="9">
        <v>1</v>
      </c>
      <c r="I2339" s="1">
        <v>45365</v>
      </c>
      <c r="J2339">
        <v>3</v>
      </c>
      <c r="K2339">
        <v>2024</v>
      </c>
      <c r="L2339" t="s">
        <v>37</v>
      </c>
      <c r="M2339">
        <v>28.25</v>
      </c>
      <c r="N2339" t="s">
        <v>4615</v>
      </c>
      <c r="O2339">
        <v>44.025799999999997</v>
      </c>
      <c r="P2339" t="s">
        <v>12</v>
      </c>
    </row>
    <row r="2340" spans="1:16" hidden="1" x14ac:dyDescent="0.25">
      <c r="A2340" t="s">
        <v>39</v>
      </c>
      <c r="B2340" t="s">
        <v>38</v>
      </c>
      <c r="C2340" t="s">
        <v>472</v>
      </c>
      <c r="D2340" t="s">
        <v>67</v>
      </c>
      <c r="E2340" t="s">
        <v>68</v>
      </c>
      <c r="F2340" t="s">
        <v>202</v>
      </c>
      <c r="G2340">
        <v>139017</v>
      </c>
      <c r="H2340" s="9">
        <v>1</v>
      </c>
      <c r="I2340" s="1">
        <v>45365</v>
      </c>
      <c r="J2340">
        <v>3</v>
      </c>
      <c r="K2340">
        <v>2024</v>
      </c>
      <c r="L2340" t="s">
        <v>37</v>
      </c>
      <c r="M2340">
        <v>28.25</v>
      </c>
      <c r="N2340" t="s">
        <v>4615</v>
      </c>
      <c r="O2340">
        <v>44.025799999999997</v>
      </c>
      <c r="P2340" t="s">
        <v>12</v>
      </c>
    </row>
    <row r="2341" spans="1:16" hidden="1" x14ac:dyDescent="0.25">
      <c r="A2341" t="s">
        <v>39</v>
      </c>
      <c r="B2341" t="s">
        <v>16</v>
      </c>
      <c r="C2341" t="s">
        <v>2994</v>
      </c>
      <c r="D2341" t="s">
        <v>986</v>
      </c>
      <c r="E2341" t="s">
        <v>987</v>
      </c>
      <c r="F2341" t="s">
        <v>202</v>
      </c>
      <c r="G2341">
        <v>138924</v>
      </c>
      <c r="H2341" s="9">
        <v>1</v>
      </c>
      <c r="I2341" s="1">
        <v>45365</v>
      </c>
      <c r="J2341">
        <v>3</v>
      </c>
      <c r="K2341">
        <v>2024</v>
      </c>
      <c r="L2341" t="s">
        <v>37</v>
      </c>
      <c r="M2341">
        <v>33.5</v>
      </c>
      <c r="N2341" t="s">
        <v>4615</v>
      </c>
      <c r="O2341">
        <v>52.207599999999999</v>
      </c>
      <c r="P2341" t="s">
        <v>12</v>
      </c>
    </row>
    <row r="2342" spans="1:16" hidden="1" x14ac:dyDescent="0.25">
      <c r="A2342" t="s">
        <v>39</v>
      </c>
      <c r="B2342" t="s">
        <v>16</v>
      </c>
      <c r="C2342" t="s">
        <v>3313</v>
      </c>
      <c r="D2342" t="s">
        <v>996</v>
      </c>
      <c r="E2342" t="s">
        <v>997</v>
      </c>
      <c r="F2342" t="s">
        <v>202</v>
      </c>
      <c r="G2342">
        <v>138714</v>
      </c>
      <c r="H2342" s="9">
        <v>1</v>
      </c>
      <c r="I2342" s="1">
        <v>45363</v>
      </c>
      <c r="J2342">
        <v>3</v>
      </c>
      <c r="K2342">
        <v>2024</v>
      </c>
      <c r="L2342" t="s">
        <v>37</v>
      </c>
      <c r="M2342">
        <v>33.5</v>
      </c>
      <c r="N2342" t="s">
        <v>4615</v>
      </c>
      <c r="O2342">
        <v>52.207599999999999</v>
      </c>
      <c r="P2342" t="s">
        <v>12</v>
      </c>
    </row>
    <row r="2343" spans="1:16" hidden="1" x14ac:dyDescent="0.25">
      <c r="A2343" t="s">
        <v>39</v>
      </c>
      <c r="B2343" t="s">
        <v>16</v>
      </c>
      <c r="C2343" t="s">
        <v>509</v>
      </c>
      <c r="D2343" t="s">
        <v>76</v>
      </c>
      <c r="E2343" t="s">
        <v>76</v>
      </c>
      <c r="F2343" t="s">
        <v>202</v>
      </c>
      <c r="G2343">
        <v>138713</v>
      </c>
      <c r="H2343" s="9">
        <v>1</v>
      </c>
      <c r="I2343" s="1">
        <v>45363</v>
      </c>
      <c r="J2343">
        <v>3</v>
      </c>
      <c r="K2343">
        <v>2024</v>
      </c>
      <c r="L2343" t="s">
        <v>37</v>
      </c>
      <c r="M2343">
        <v>28.5</v>
      </c>
      <c r="N2343" t="s">
        <v>4615</v>
      </c>
      <c r="O2343">
        <v>44.415399999999998</v>
      </c>
      <c r="P2343" t="s">
        <v>12</v>
      </c>
    </row>
    <row r="2344" spans="1:16" hidden="1" x14ac:dyDescent="0.25">
      <c r="A2344" t="s">
        <v>17</v>
      </c>
      <c r="B2344" t="s">
        <v>103</v>
      </c>
      <c r="C2344" t="s">
        <v>4716</v>
      </c>
      <c r="D2344" t="s">
        <v>4717</v>
      </c>
      <c r="E2344" t="s">
        <v>194</v>
      </c>
      <c r="F2344" t="s">
        <v>202</v>
      </c>
      <c r="G2344">
        <v>138605</v>
      </c>
      <c r="H2344" s="9">
        <v>35</v>
      </c>
      <c r="I2344" s="1">
        <v>45463</v>
      </c>
      <c r="J2344">
        <v>6</v>
      </c>
      <c r="K2344">
        <v>2024</v>
      </c>
      <c r="L2344" t="s">
        <v>113</v>
      </c>
      <c r="M2344">
        <v>12</v>
      </c>
      <c r="N2344" t="s">
        <v>4619</v>
      </c>
      <c r="O2344">
        <v>18.7012</v>
      </c>
      <c r="P2344" t="s">
        <v>12</v>
      </c>
    </row>
    <row r="2345" spans="1:16" hidden="1" x14ac:dyDescent="0.25">
      <c r="A2345" t="s">
        <v>17</v>
      </c>
      <c r="B2345" t="s">
        <v>103</v>
      </c>
      <c r="C2345" t="s">
        <v>4716</v>
      </c>
      <c r="D2345" t="s">
        <v>4717</v>
      </c>
      <c r="E2345" t="s">
        <v>194</v>
      </c>
      <c r="F2345" t="s">
        <v>202</v>
      </c>
      <c r="G2345">
        <v>138603</v>
      </c>
      <c r="H2345" s="9">
        <v>110</v>
      </c>
      <c r="I2345" s="1">
        <v>45463</v>
      </c>
      <c r="J2345">
        <v>6</v>
      </c>
      <c r="K2345">
        <v>2024</v>
      </c>
      <c r="L2345" t="s">
        <v>4746</v>
      </c>
      <c r="M2345">
        <v>12</v>
      </c>
      <c r="N2345" t="s">
        <v>4619</v>
      </c>
      <c r="O2345">
        <v>18.7012</v>
      </c>
      <c r="P2345" t="s">
        <v>12</v>
      </c>
    </row>
    <row r="2346" spans="1:16" hidden="1" x14ac:dyDescent="0.25">
      <c r="A2346" t="s">
        <v>17</v>
      </c>
      <c r="B2346" t="s">
        <v>26</v>
      </c>
      <c r="C2346" t="s">
        <v>514</v>
      </c>
      <c r="D2346" t="s">
        <v>290</v>
      </c>
      <c r="E2346" t="s">
        <v>291</v>
      </c>
      <c r="F2346" t="s">
        <v>202</v>
      </c>
      <c r="G2346">
        <v>138599</v>
      </c>
      <c r="H2346" s="9">
        <v>50</v>
      </c>
      <c r="I2346" s="1">
        <v>45463</v>
      </c>
      <c r="J2346">
        <v>6</v>
      </c>
      <c r="K2346">
        <v>2024</v>
      </c>
      <c r="L2346" t="s">
        <v>820</v>
      </c>
      <c r="M2346">
        <v>18.5</v>
      </c>
      <c r="N2346" t="s">
        <v>4619</v>
      </c>
      <c r="O2346">
        <v>28.831099999999999</v>
      </c>
      <c r="P2346" t="s">
        <v>12</v>
      </c>
    </row>
    <row r="2347" spans="1:16" hidden="1" x14ac:dyDescent="0.25">
      <c r="A2347" t="s">
        <v>17</v>
      </c>
      <c r="B2347" t="s">
        <v>26</v>
      </c>
      <c r="C2347" t="s">
        <v>514</v>
      </c>
      <c r="D2347" t="s">
        <v>290</v>
      </c>
      <c r="E2347" t="s">
        <v>291</v>
      </c>
      <c r="F2347" t="s">
        <v>202</v>
      </c>
      <c r="G2347">
        <v>138597</v>
      </c>
      <c r="H2347" s="9">
        <v>50</v>
      </c>
      <c r="I2347" s="1">
        <v>45463</v>
      </c>
      <c r="J2347">
        <v>6</v>
      </c>
      <c r="K2347">
        <v>2024</v>
      </c>
      <c r="L2347" t="s">
        <v>113</v>
      </c>
      <c r="M2347">
        <v>18.5</v>
      </c>
      <c r="N2347" t="s">
        <v>4619</v>
      </c>
      <c r="O2347">
        <v>28.831099999999999</v>
      </c>
      <c r="P2347" t="s">
        <v>12</v>
      </c>
    </row>
    <row r="2348" spans="1:16" hidden="1" x14ac:dyDescent="0.25">
      <c r="A2348" t="s">
        <v>17</v>
      </c>
      <c r="B2348" t="s">
        <v>16</v>
      </c>
      <c r="C2348" t="s">
        <v>3581</v>
      </c>
      <c r="D2348" t="s">
        <v>1614</v>
      </c>
      <c r="E2348" t="s">
        <v>1615</v>
      </c>
      <c r="F2348" t="s">
        <v>202</v>
      </c>
      <c r="G2348">
        <v>138594</v>
      </c>
      <c r="H2348" s="9">
        <v>15</v>
      </c>
      <c r="I2348" s="1">
        <v>45463</v>
      </c>
      <c r="J2348">
        <v>6</v>
      </c>
      <c r="K2348">
        <v>2024</v>
      </c>
      <c r="L2348" t="s">
        <v>4746</v>
      </c>
      <c r="M2348">
        <v>30.5</v>
      </c>
      <c r="N2348" t="s">
        <v>4619</v>
      </c>
      <c r="O2348">
        <v>47.532299999999999</v>
      </c>
      <c r="P2348" t="s">
        <v>12</v>
      </c>
    </row>
    <row r="2349" spans="1:16" hidden="1" x14ac:dyDescent="0.25">
      <c r="A2349" t="s">
        <v>17</v>
      </c>
      <c r="B2349" t="s">
        <v>26</v>
      </c>
      <c r="C2349" t="s">
        <v>514</v>
      </c>
      <c r="D2349" t="s">
        <v>290</v>
      </c>
      <c r="E2349" t="s">
        <v>291</v>
      </c>
      <c r="F2349" t="s">
        <v>202</v>
      </c>
      <c r="G2349">
        <v>138594</v>
      </c>
      <c r="H2349" s="9">
        <v>165</v>
      </c>
      <c r="I2349" s="1">
        <v>45463</v>
      </c>
      <c r="J2349">
        <v>6</v>
      </c>
      <c r="K2349">
        <v>2024</v>
      </c>
      <c r="L2349" t="s">
        <v>4746</v>
      </c>
      <c r="M2349">
        <v>18.5</v>
      </c>
      <c r="N2349" t="s">
        <v>4619</v>
      </c>
      <c r="O2349">
        <v>28.831099999999999</v>
      </c>
      <c r="P2349" t="s">
        <v>12</v>
      </c>
    </row>
    <row r="2350" spans="1:16" hidden="1" x14ac:dyDescent="0.25">
      <c r="A2350" t="s">
        <v>17</v>
      </c>
      <c r="B2350" t="s">
        <v>26</v>
      </c>
      <c r="C2350" t="s">
        <v>2787</v>
      </c>
      <c r="D2350" t="s">
        <v>1518</v>
      </c>
      <c r="E2350" t="s">
        <v>1519</v>
      </c>
      <c r="F2350" t="s">
        <v>202</v>
      </c>
      <c r="G2350">
        <v>138592</v>
      </c>
      <c r="H2350" s="9">
        <v>150</v>
      </c>
      <c r="I2350" s="1">
        <v>45463</v>
      </c>
      <c r="J2350">
        <v>6</v>
      </c>
      <c r="K2350">
        <v>2024</v>
      </c>
      <c r="L2350" t="s">
        <v>106</v>
      </c>
      <c r="M2350">
        <v>42</v>
      </c>
      <c r="N2350" t="s">
        <v>4619</v>
      </c>
      <c r="O2350">
        <v>65.454300000000003</v>
      </c>
      <c r="P2350" t="s">
        <v>12</v>
      </c>
    </row>
    <row r="2351" spans="1:16" hidden="1" x14ac:dyDescent="0.25">
      <c r="A2351" t="s">
        <v>17</v>
      </c>
      <c r="B2351" t="s">
        <v>26</v>
      </c>
      <c r="C2351" t="s">
        <v>514</v>
      </c>
      <c r="D2351" t="s">
        <v>290</v>
      </c>
      <c r="E2351" t="s">
        <v>291</v>
      </c>
      <c r="F2351" t="s">
        <v>202</v>
      </c>
      <c r="G2351">
        <v>138592</v>
      </c>
      <c r="H2351" s="9">
        <v>60</v>
      </c>
      <c r="I2351" s="1">
        <v>45463</v>
      </c>
      <c r="J2351">
        <v>6</v>
      </c>
      <c r="K2351">
        <v>2024</v>
      </c>
      <c r="L2351" t="s">
        <v>106</v>
      </c>
      <c r="M2351">
        <v>18.5</v>
      </c>
      <c r="N2351" t="s">
        <v>4619</v>
      </c>
      <c r="O2351">
        <v>28.831099999999999</v>
      </c>
      <c r="P2351" t="s">
        <v>12</v>
      </c>
    </row>
    <row r="2352" spans="1:16" hidden="1" x14ac:dyDescent="0.25">
      <c r="A2352" t="s">
        <v>17</v>
      </c>
      <c r="B2352" t="s">
        <v>199</v>
      </c>
      <c r="C2352" t="s">
        <v>434</v>
      </c>
      <c r="D2352" t="s">
        <v>226</v>
      </c>
      <c r="E2352" t="s">
        <v>227</v>
      </c>
      <c r="F2352" t="s">
        <v>202</v>
      </c>
      <c r="G2352">
        <v>138588</v>
      </c>
      <c r="H2352" s="9">
        <v>48</v>
      </c>
      <c r="I2352" s="1">
        <v>45523</v>
      </c>
      <c r="J2352">
        <v>8</v>
      </c>
      <c r="K2352">
        <v>2024</v>
      </c>
      <c r="L2352" t="s">
        <v>820</v>
      </c>
      <c r="M2352">
        <v>16.600000000000001</v>
      </c>
      <c r="N2352" t="s">
        <v>4622</v>
      </c>
      <c r="O2352">
        <v>25.87</v>
      </c>
      <c r="P2352" t="s">
        <v>12</v>
      </c>
    </row>
    <row r="2353" spans="1:16" hidden="1" x14ac:dyDescent="0.25">
      <c r="A2353" t="s">
        <v>17</v>
      </c>
      <c r="B2353" t="s">
        <v>199</v>
      </c>
      <c r="C2353" t="s">
        <v>435</v>
      </c>
      <c r="D2353" t="s">
        <v>224</v>
      </c>
      <c r="E2353" t="s">
        <v>1590</v>
      </c>
      <c r="F2353" t="s">
        <v>202</v>
      </c>
      <c r="G2353">
        <v>138587</v>
      </c>
      <c r="H2353" s="9">
        <v>6</v>
      </c>
      <c r="I2353" s="1">
        <v>45523</v>
      </c>
      <c r="J2353">
        <v>8</v>
      </c>
      <c r="K2353">
        <v>2024</v>
      </c>
      <c r="L2353" t="s">
        <v>119</v>
      </c>
      <c r="M2353">
        <v>20.94</v>
      </c>
      <c r="N2353" t="s">
        <v>4622</v>
      </c>
      <c r="O2353">
        <v>32.633600000000001</v>
      </c>
      <c r="P2353" t="s">
        <v>12</v>
      </c>
    </row>
    <row r="2354" spans="1:16" hidden="1" x14ac:dyDescent="0.25">
      <c r="A2354" t="s">
        <v>17</v>
      </c>
      <c r="B2354" t="s">
        <v>199</v>
      </c>
      <c r="C2354" t="s">
        <v>434</v>
      </c>
      <c r="D2354" t="s">
        <v>226</v>
      </c>
      <c r="E2354" t="s">
        <v>227</v>
      </c>
      <c r="F2354" t="s">
        <v>202</v>
      </c>
      <c r="G2354">
        <v>138587</v>
      </c>
      <c r="H2354" s="9">
        <v>6</v>
      </c>
      <c r="I2354" s="1">
        <v>45523</v>
      </c>
      <c r="J2354">
        <v>8</v>
      </c>
      <c r="K2354">
        <v>2024</v>
      </c>
      <c r="L2354" t="s">
        <v>119</v>
      </c>
      <c r="M2354">
        <v>16.600000000000001</v>
      </c>
      <c r="N2354" t="s">
        <v>4622</v>
      </c>
      <c r="O2354">
        <v>25.87</v>
      </c>
      <c r="P2354" t="s">
        <v>12</v>
      </c>
    </row>
    <row r="2355" spans="1:16" hidden="1" x14ac:dyDescent="0.25">
      <c r="A2355" t="s">
        <v>17</v>
      </c>
      <c r="B2355" t="s">
        <v>199</v>
      </c>
      <c r="C2355" t="s">
        <v>435</v>
      </c>
      <c r="D2355" t="s">
        <v>224</v>
      </c>
      <c r="E2355" t="s">
        <v>1590</v>
      </c>
      <c r="F2355" t="s">
        <v>202</v>
      </c>
      <c r="G2355">
        <v>138585</v>
      </c>
      <c r="H2355" s="9">
        <v>90</v>
      </c>
      <c r="I2355" s="1">
        <v>45523</v>
      </c>
      <c r="J2355">
        <v>8</v>
      </c>
      <c r="K2355">
        <v>2024</v>
      </c>
      <c r="L2355" t="s">
        <v>109</v>
      </c>
      <c r="M2355">
        <v>20.94</v>
      </c>
      <c r="N2355" t="s">
        <v>4622</v>
      </c>
      <c r="O2355">
        <v>32.633600000000001</v>
      </c>
      <c r="P2355" t="s">
        <v>12</v>
      </c>
    </row>
    <row r="2356" spans="1:16" hidden="1" x14ac:dyDescent="0.25">
      <c r="A2356" t="s">
        <v>17</v>
      </c>
      <c r="B2356" t="s">
        <v>199</v>
      </c>
      <c r="C2356" t="s">
        <v>434</v>
      </c>
      <c r="D2356" t="s">
        <v>226</v>
      </c>
      <c r="E2356" t="s">
        <v>227</v>
      </c>
      <c r="F2356" t="s">
        <v>202</v>
      </c>
      <c r="G2356">
        <v>138585</v>
      </c>
      <c r="H2356" s="9">
        <v>102</v>
      </c>
      <c r="I2356" s="1">
        <v>45523</v>
      </c>
      <c r="J2356">
        <v>8</v>
      </c>
      <c r="K2356">
        <v>2024</v>
      </c>
      <c r="L2356" t="s">
        <v>109</v>
      </c>
      <c r="M2356">
        <v>16.600000000000001</v>
      </c>
      <c r="N2356" t="s">
        <v>4622</v>
      </c>
      <c r="O2356">
        <v>25.87</v>
      </c>
      <c r="P2356" t="s">
        <v>12</v>
      </c>
    </row>
    <row r="2357" spans="1:16" hidden="1" x14ac:dyDescent="0.25">
      <c r="A2357" t="s">
        <v>17</v>
      </c>
      <c r="B2357" t="s">
        <v>199</v>
      </c>
      <c r="C2357" t="s">
        <v>435</v>
      </c>
      <c r="D2357" t="s">
        <v>224</v>
      </c>
      <c r="E2357" t="s">
        <v>1590</v>
      </c>
      <c r="F2357" t="s">
        <v>202</v>
      </c>
      <c r="G2357">
        <v>138580</v>
      </c>
      <c r="H2357" s="9">
        <v>162</v>
      </c>
      <c r="I2357" s="1">
        <v>45523</v>
      </c>
      <c r="J2357">
        <v>8</v>
      </c>
      <c r="K2357">
        <v>2024</v>
      </c>
      <c r="L2357" t="s">
        <v>113</v>
      </c>
      <c r="M2357">
        <v>20.94</v>
      </c>
      <c r="N2357" t="s">
        <v>4622</v>
      </c>
      <c r="O2357">
        <v>32.633600000000001</v>
      </c>
      <c r="P2357" t="s">
        <v>12</v>
      </c>
    </row>
    <row r="2358" spans="1:16" hidden="1" x14ac:dyDescent="0.25">
      <c r="A2358" t="s">
        <v>17</v>
      </c>
      <c r="B2358" t="s">
        <v>199</v>
      </c>
      <c r="C2358" t="s">
        <v>435</v>
      </c>
      <c r="D2358" t="s">
        <v>224</v>
      </c>
      <c r="E2358" t="s">
        <v>1590</v>
      </c>
      <c r="F2358" t="s">
        <v>202</v>
      </c>
      <c r="G2358">
        <v>138579</v>
      </c>
      <c r="H2358" s="9">
        <v>342</v>
      </c>
      <c r="I2358" s="1">
        <v>45523</v>
      </c>
      <c r="J2358">
        <v>8</v>
      </c>
      <c r="K2358">
        <v>2024</v>
      </c>
      <c r="L2358" t="s">
        <v>4746</v>
      </c>
      <c r="M2358">
        <v>20.94</v>
      </c>
      <c r="N2358" t="s">
        <v>4622</v>
      </c>
      <c r="O2358">
        <v>32.633600000000001</v>
      </c>
      <c r="P2358" t="s">
        <v>12</v>
      </c>
    </row>
    <row r="2359" spans="1:16" hidden="1" x14ac:dyDescent="0.25">
      <c r="A2359" t="s">
        <v>17</v>
      </c>
      <c r="B2359" t="s">
        <v>199</v>
      </c>
      <c r="C2359" t="s">
        <v>434</v>
      </c>
      <c r="D2359" t="s">
        <v>226</v>
      </c>
      <c r="E2359" t="s">
        <v>227</v>
      </c>
      <c r="F2359" t="s">
        <v>202</v>
      </c>
      <c r="G2359">
        <v>138579</v>
      </c>
      <c r="H2359" s="9">
        <v>252</v>
      </c>
      <c r="I2359" s="1">
        <v>45523</v>
      </c>
      <c r="J2359">
        <v>8</v>
      </c>
      <c r="K2359">
        <v>2024</v>
      </c>
      <c r="L2359" t="s">
        <v>4746</v>
      </c>
      <c r="M2359">
        <v>16.600000000000001</v>
      </c>
      <c r="N2359" t="s">
        <v>4622</v>
      </c>
      <c r="O2359">
        <v>25.87</v>
      </c>
      <c r="P2359" t="s">
        <v>12</v>
      </c>
    </row>
    <row r="2360" spans="1:16" hidden="1" x14ac:dyDescent="0.25">
      <c r="A2360" t="s">
        <v>17</v>
      </c>
      <c r="B2360" t="s">
        <v>199</v>
      </c>
      <c r="C2360" t="s">
        <v>435</v>
      </c>
      <c r="D2360" t="s">
        <v>224</v>
      </c>
      <c r="E2360" t="s">
        <v>1590</v>
      </c>
      <c r="F2360" t="s">
        <v>202</v>
      </c>
      <c r="G2360">
        <v>138578</v>
      </c>
      <c r="H2360" s="9">
        <v>444</v>
      </c>
      <c r="I2360" s="1">
        <v>45523</v>
      </c>
      <c r="J2360">
        <v>8</v>
      </c>
      <c r="K2360">
        <v>2024</v>
      </c>
      <c r="L2360" t="s">
        <v>106</v>
      </c>
      <c r="M2360">
        <v>20.94</v>
      </c>
      <c r="N2360" t="s">
        <v>4622</v>
      </c>
      <c r="O2360">
        <v>32.633600000000001</v>
      </c>
      <c r="P2360" t="s">
        <v>12</v>
      </c>
    </row>
    <row r="2361" spans="1:16" hidden="1" x14ac:dyDescent="0.25">
      <c r="A2361" t="s">
        <v>17</v>
      </c>
      <c r="B2361" t="s">
        <v>199</v>
      </c>
      <c r="C2361" t="s">
        <v>434</v>
      </c>
      <c r="D2361" t="s">
        <v>226</v>
      </c>
      <c r="E2361" t="s">
        <v>227</v>
      </c>
      <c r="F2361" t="s">
        <v>202</v>
      </c>
      <c r="G2361">
        <v>138578</v>
      </c>
      <c r="H2361" s="9">
        <v>420</v>
      </c>
      <c r="I2361" s="1">
        <v>45523</v>
      </c>
      <c r="J2361">
        <v>8</v>
      </c>
      <c r="K2361">
        <v>2024</v>
      </c>
      <c r="L2361" t="s">
        <v>106</v>
      </c>
      <c r="M2361">
        <v>16.600000000000001</v>
      </c>
      <c r="N2361" t="s">
        <v>4622</v>
      </c>
      <c r="O2361">
        <v>25.87</v>
      </c>
      <c r="P2361" t="s">
        <v>12</v>
      </c>
    </row>
    <row r="2362" spans="1:16" hidden="1" x14ac:dyDescent="0.25">
      <c r="A2362" t="s">
        <v>39</v>
      </c>
      <c r="B2362" t="s">
        <v>38</v>
      </c>
      <c r="C2362" t="s">
        <v>470</v>
      </c>
      <c r="D2362" t="s">
        <v>77</v>
      </c>
      <c r="E2362" t="s">
        <v>78</v>
      </c>
      <c r="F2362" t="s">
        <v>202</v>
      </c>
      <c r="G2362">
        <v>138575</v>
      </c>
      <c r="H2362" s="9">
        <v>1</v>
      </c>
      <c r="I2362" s="1">
        <v>45363</v>
      </c>
      <c r="J2362">
        <v>3</v>
      </c>
      <c r="K2362">
        <v>2024</v>
      </c>
      <c r="L2362" t="s">
        <v>37</v>
      </c>
      <c r="M2362">
        <v>28.25</v>
      </c>
      <c r="N2362" t="s">
        <v>4615</v>
      </c>
      <c r="O2362">
        <v>44.025799999999997</v>
      </c>
      <c r="P2362" t="s">
        <v>12</v>
      </c>
    </row>
    <row r="2363" spans="1:16" hidden="1" x14ac:dyDescent="0.25">
      <c r="A2363" t="s">
        <v>39</v>
      </c>
      <c r="B2363" t="s">
        <v>38</v>
      </c>
      <c r="C2363" t="s">
        <v>470</v>
      </c>
      <c r="D2363" t="s">
        <v>77</v>
      </c>
      <c r="E2363" t="s">
        <v>78</v>
      </c>
      <c r="F2363" t="s">
        <v>202</v>
      </c>
      <c r="G2363">
        <v>138510</v>
      </c>
      <c r="H2363" s="9">
        <v>1</v>
      </c>
      <c r="I2363" s="1">
        <v>45362</v>
      </c>
      <c r="J2363">
        <v>3</v>
      </c>
      <c r="K2363">
        <v>2024</v>
      </c>
      <c r="L2363" t="s">
        <v>37</v>
      </c>
      <c r="M2363">
        <v>28.25</v>
      </c>
      <c r="N2363" t="s">
        <v>4615</v>
      </c>
      <c r="O2363">
        <v>44.025799999999997</v>
      </c>
      <c r="P2363" t="s">
        <v>12</v>
      </c>
    </row>
    <row r="2364" spans="1:16" hidden="1" x14ac:dyDescent="0.25">
      <c r="A2364" t="s">
        <v>39</v>
      </c>
      <c r="B2364" t="s">
        <v>38</v>
      </c>
      <c r="C2364" t="s">
        <v>4815</v>
      </c>
      <c r="D2364" t="s">
        <v>4816</v>
      </c>
      <c r="E2364" t="s">
        <v>4817</v>
      </c>
      <c r="F2364" t="s">
        <v>202</v>
      </c>
      <c r="G2364">
        <v>138447</v>
      </c>
      <c r="H2364" s="9">
        <v>1</v>
      </c>
      <c r="I2364" s="1">
        <v>45362</v>
      </c>
      <c r="J2364">
        <v>3</v>
      </c>
      <c r="K2364">
        <v>2024</v>
      </c>
      <c r="L2364" t="s">
        <v>37</v>
      </c>
      <c r="M2364">
        <v>199</v>
      </c>
      <c r="N2364" t="s">
        <v>4615</v>
      </c>
      <c r="O2364">
        <v>310.12869999999998</v>
      </c>
      <c r="P2364" t="s">
        <v>12</v>
      </c>
    </row>
    <row r="2365" spans="1:16" hidden="1" x14ac:dyDescent="0.25">
      <c r="A2365" t="s">
        <v>39</v>
      </c>
      <c r="B2365" t="s">
        <v>38</v>
      </c>
      <c r="C2365" t="s">
        <v>2968</v>
      </c>
      <c r="D2365" t="s">
        <v>877</v>
      </c>
      <c r="E2365" t="s">
        <v>878</v>
      </c>
      <c r="F2365" t="s">
        <v>202</v>
      </c>
      <c r="G2365">
        <v>138375</v>
      </c>
      <c r="H2365" s="9">
        <v>1</v>
      </c>
      <c r="I2365" s="1">
        <v>45362</v>
      </c>
      <c r="J2365">
        <v>3</v>
      </c>
      <c r="K2365">
        <v>2024</v>
      </c>
      <c r="L2365" t="s">
        <v>37</v>
      </c>
      <c r="M2365">
        <v>28.25</v>
      </c>
      <c r="N2365" t="s">
        <v>4615</v>
      </c>
      <c r="O2365">
        <v>44.025799999999997</v>
      </c>
      <c r="P2365" t="s">
        <v>12</v>
      </c>
    </row>
    <row r="2366" spans="1:16" hidden="1" x14ac:dyDescent="0.25">
      <c r="A2366" t="s">
        <v>39</v>
      </c>
      <c r="B2366" t="s">
        <v>16</v>
      </c>
      <c r="C2366" t="s">
        <v>2935</v>
      </c>
      <c r="D2366" t="s">
        <v>1004</v>
      </c>
      <c r="E2366" t="s">
        <v>1005</v>
      </c>
      <c r="F2366" t="s">
        <v>202</v>
      </c>
      <c r="G2366">
        <v>138374</v>
      </c>
      <c r="H2366" s="9">
        <v>1</v>
      </c>
      <c r="I2366" s="1">
        <v>45362</v>
      </c>
      <c r="J2366">
        <v>3</v>
      </c>
      <c r="K2366">
        <v>2024</v>
      </c>
      <c r="L2366" t="s">
        <v>37</v>
      </c>
      <c r="M2366">
        <v>33.5</v>
      </c>
      <c r="N2366" t="s">
        <v>4615</v>
      </c>
      <c r="O2366">
        <v>52.207599999999999</v>
      </c>
      <c r="P2366" t="s">
        <v>12</v>
      </c>
    </row>
    <row r="2367" spans="1:16" hidden="1" x14ac:dyDescent="0.25">
      <c r="A2367" t="s">
        <v>39</v>
      </c>
      <c r="B2367" t="s">
        <v>16</v>
      </c>
      <c r="C2367" t="s">
        <v>2994</v>
      </c>
      <c r="D2367" t="s">
        <v>986</v>
      </c>
      <c r="E2367" t="s">
        <v>987</v>
      </c>
      <c r="F2367" t="s">
        <v>202</v>
      </c>
      <c r="G2367">
        <v>138373</v>
      </c>
      <c r="H2367" s="9">
        <v>1</v>
      </c>
      <c r="I2367" s="1">
        <v>45362</v>
      </c>
      <c r="J2367">
        <v>3</v>
      </c>
      <c r="K2367">
        <v>2024</v>
      </c>
      <c r="L2367" t="s">
        <v>37</v>
      </c>
      <c r="M2367">
        <v>33.5</v>
      </c>
      <c r="N2367" t="s">
        <v>4615</v>
      </c>
      <c r="O2367">
        <v>52.207599999999999</v>
      </c>
      <c r="P2367" t="s">
        <v>12</v>
      </c>
    </row>
    <row r="2368" spans="1:16" hidden="1" x14ac:dyDescent="0.25">
      <c r="A2368" t="s">
        <v>39</v>
      </c>
      <c r="B2368" t="s">
        <v>38</v>
      </c>
      <c r="C2368" t="s">
        <v>530</v>
      </c>
      <c r="D2368" t="s">
        <v>58</v>
      </c>
      <c r="E2368" t="s">
        <v>59</v>
      </c>
      <c r="F2368" t="s">
        <v>202</v>
      </c>
      <c r="G2368">
        <v>138372</v>
      </c>
      <c r="H2368" s="9">
        <v>1</v>
      </c>
      <c r="I2368" s="1">
        <v>45362</v>
      </c>
      <c r="J2368">
        <v>3</v>
      </c>
      <c r="K2368">
        <v>2024</v>
      </c>
      <c r="L2368" t="s">
        <v>37</v>
      </c>
      <c r="M2368">
        <v>28.25</v>
      </c>
      <c r="N2368" t="s">
        <v>4615</v>
      </c>
      <c r="O2368">
        <v>44.025799999999997</v>
      </c>
      <c r="P2368" t="s">
        <v>12</v>
      </c>
    </row>
    <row r="2369" spans="1:16" hidden="1" x14ac:dyDescent="0.25">
      <c r="A2369" t="s">
        <v>39</v>
      </c>
      <c r="B2369" t="s">
        <v>38</v>
      </c>
      <c r="C2369" t="s">
        <v>3296</v>
      </c>
      <c r="D2369" t="s">
        <v>953</v>
      </c>
      <c r="E2369" t="s">
        <v>953</v>
      </c>
      <c r="F2369" t="s">
        <v>202</v>
      </c>
      <c r="G2369">
        <v>138371</v>
      </c>
      <c r="H2369" s="9">
        <v>1</v>
      </c>
      <c r="I2369" s="1">
        <v>45362</v>
      </c>
      <c r="J2369">
        <v>3</v>
      </c>
      <c r="K2369">
        <v>2024</v>
      </c>
      <c r="L2369" t="s">
        <v>37</v>
      </c>
      <c r="M2369">
        <v>28.25</v>
      </c>
      <c r="N2369" t="s">
        <v>4615</v>
      </c>
      <c r="O2369">
        <v>44.025799999999997</v>
      </c>
      <c r="P2369" t="s">
        <v>12</v>
      </c>
    </row>
    <row r="2370" spans="1:16" hidden="1" x14ac:dyDescent="0.25">
      <c r="A2370" t="s">
        <v>39</v>
      </c>
      <c r="B2370" t="s">
        <v>16</v>
      </c>
      <c r="C2370" t="s">
        <v>576</v>
      </c>
      <c r="D2370" t="s">
        <v>90</v>
      </c>
      <c r="E2370" t="s">
        <v>91</v>
      </c>
      <c r="F2370" t="s">
        <v>202</v>
      </c>
      <c r="G2370">
        <v>138369</v>
      </c>
      <c r="H2370" s="9">
        <v>1</v>
      </c>
      <c r="I2370" s="1">
        <v>45362</v>
      </c>
      <c r="J2370">
        <v>3</v>
      </c>
      <c r="K2370">
        <v>2024</v>
      </c>
      <c r="L2370" t="s">
        <v>37</v>
      </c>
      <c r="M2370">
        <v>33.5</v>
      </c>
      <c r="N2370" t="s">
        <v>4615</v>
      </c>
      <c r="O2370">
        <v>52.207599999999999</v>
      </c>
      <c r="P2370" t="s">
        <v>12</v>
      </c>
    </row>
    <row r="2371" spans="1:16" hidden="1" x14ac:dyDescent="0.25">
      <c r="A2371" t="s">
        <v>39</v>
      </c>
      <c r="B2371" t="s">
        <v>16</v>
      </c>
      <c r="C2371" t="s">
        <v>3316</v>
      </c>
      <c r="D2371" t="s">
        <v>1002</v>
      </c>
      <c r="E2371" t="s">
        <v>1003</v>
      </c>
      <c r="F2371" t="s">
        <v>202</v>
      </c>
      <c r="G2371">
        <v>138368</v>
      </c>
      <c r="H2371" s="9">
        <v>1</v>
      </c>
      <c r="I2371" s="1">
        <v>45362</v>
      </c>
      <c r="J2371">
        <v>3</v>
      </c>
      <c r="K2371">
        <v>2024</v>
      </c>
      <c r="L2371" t="s">
        <v>37</v>
      </c>
      <c r="M2371">
        <v>33.5</v>
      </c>
      <c r="N2371" t="s">
        <v>4615</v>
      </c>
      <c r="O2371">
        <v>52.207599999999999</v>
      </c>
      <c r="P2371" t="s">
        <v>12</v>
      </c>
    </row>
    <row r="2372" spans="1:16" hidden="1" x14ac:dyDescent="0.25">
      <c r="A2372" t="s">
        <v>39</v>
      </c>
      <c r="B2372" t="s">
        <v>16</v>
      </c>
      <c r="C2372" t="s">
        <v>576</v>
      </c>
      <c r="D2372" t="s">
        <v>90</v>
      </c>
      <c r="E2372" t="s">
        <v>91</v>
      </c>
      <c r="F2372" t="s">
        <v>202</v>
      </c>
      <c r="G2372">
        <v>138367</v>
      </c>
      <c r="H2372" s="9">
        <v>1</v>
      </c>
      <c r="I2372" s="1">
        <v>45362</v>
      </c>
      <c r="J2372">
        <v>3</v>
      </c>
      <c r="K2372">
        <v>2024</v>
      </c>
      <c r="L2372" t="s">
        <v>37</v>
      </c>
      <c r="M2372">
        <v>33.5</v>
      </c>
      <c r="N2372" t="s">
        <v>4615</v>
      </c>
      <c r="O2372">
        <v>52.207599999999999</v>
      </c>
      <c r="P2372" t="s">
        <v>12</v>
      </c>
    </row>
    <row r="2373" spans="1:16" hidden="1" x14ac:dyDescent="0.25">
      <c r="A2373" t="s">
        <v>39</v>
      </c>
      <c r="B2373" t="s">
        <v>38</v>
      </c>
      <c r="C2373" t="s">
        <v>536</v>
      </c>
      <c r="D2373" t="s">
        <v>84</v>
      </c>
      <c r="E2373" t="s">
        <v>85</v>
      </c>
      <c r="F2373" t="s">
        <v>202</v>
      </c>
      <c r="G2373">
        <v>138366</v>
      </c>
      <c r="H2373" s="9">
        <v>1</v>
      </c>
      <c r="I2373" s="1">
        <v>45362</v>
      </c>
      <c r="J2373">
        <v>3</v>
      </c>
      <c r="K2373">
        <v>2024</v>
      </c>
      <c r="L2373" t="s">
        <v>37</v>
      </c>
      <c r="M2373">
        <v>33.5</v>
      </c>
      <c r="N2373" t="s">
        <v>4615</v>
      </c>
      <c r="O2373">
        <v>52.207599999999999</v>
      </c>
      <c r="P2373" t="s">
        <v>12</v>
      </c>
    </row>
    <row r="2374" spans="1:16" hidden="1" x14ac:dyDescent="0.25">
      <c r="A2374" t="s">
        <v>39</v>
      </c>
      <c r="B2374" t="s">
        <v>38</v>
      </c>
      <c r="C2374" t="s">
        <v>3292</v>
      </c>
      <c r="D2374" t="s">
        <v>943</v>
      </c>
      <c r="E2374" t="s">
        <v>944</v>
      </c>
      <c r="F2374" t="s">
        <v>202</v>
      </c>
      <c r="G2374">
        <v>138363</v>
      </c>
      <c r="H2374" s="9">
        <v>1</v>
      </c>
      <c r="I2374" s="1">
        <v>45362</v>
      </c>
      <c r="J2374">
        <v>3</v>
      </c>
      <c r="K2374">
        <v>2024</v>
      </c>
      <c r="L2374" t="s">
        <v>37</v>
      </c>
      <c r="M2374">
        <v>28.25</v>
      </c>
      <c r="N2374" t="s">
        <v>4615</v>
      </c>
      <c r="O2374">
        <v>44.025799999999997</v>
      </c>
      <c r="P2374" t="s">
        <v>12</v>
      </c>
    </row>
    <row r="2375" spans="1:16" hidden="1" x14ac:dyDescent="0.25">
      <c r="A2375" t="s">
        <v>39</v>
      </c>
      <c r="B2375" t="s">
        <v>16</v>
      </c>
      <c r="C2375" t="s">
        <v>3335</v>
      </c>
      <c r="D2375" t="s">
        <v>1045</v>
      </c>
      <c r="E2375" t="s">
        <v>995</v>
      </c>
      <c r="F2375" t="s">
        <v>202</v>
      </c>
      <c r="G2375">
        <v>138362</v>
      </c>
      <c r="H2375" s="9">
        <v>1</v>
      </c>
      <c r="I2375" s="1">
        <v>45362</v>
      </c>
      <c r="J2375">
        <v>3</v>
      </c>
      <c r="K2375">
        <v>2024</v>
      </c>
      <c r="L2375" t="s">
        <v>37</v>
      </c>
      <c r="M2375">
        <v>33.5</v>
      </c>
      <c r="N2375" t="s">
        <v>4615</v>
      </c>
      <c r="O2375">
        <v>52.207599999999999</v>
      </c>
      <c r="P2375" t="s">
        <v>12</v>
      </c>
    </row>
    <row r="2376" spans="1:16" hidden="1" x14ac:dyDescent="0.25">
      <c r="A2376" t="s">
        <v>39</v>
      </c>
      <c r="B2376" t="s">
        <v>16</v>
      </c>
      <c r="C2376" t="s">
        <v>2992</v>
      </c>
      <c r="D2376" t="s">
        <v>1035</v>
      </c>
      <c r="E2376" t="s">
        <v>1036</v>
      </c>
      <c r="F2376" t="s">
        <v>202</v>
      </c>
      <c r="G2376">
        <v>138123</v>
      </c>
      <c r="H2376" s="9">
        <v>1</v>
      </c>
      <c r="I2376" s="1">
        <v>45359</v>
      </c>
      <c r="J2376">
        <v>3</v>
      </c>
      <c r="K2376">
        <v>2024</v>
      </c>
      <c r="L2376" t="s">
        <v>37</v>
      </c>
      <c r="M2376">
        <v>33.5</v>
      </c>
      <c r="N2376" t="s">
        <v>4615</v>
      </c>
      <c r="O2376">
        <v>52.207599999999999</v>
      </c>
      <c r="P2376" t="s">
        <v>12</v>
      </c>
    </row>
    <row r="2377" spans="1:16" hidden="1" x14ac:dyDescent="0.25">
      <c r="A2377" t="s">
        <v>39</v>
      </c>
      <c r="B2377" t="s">
        <v>38</v>
      </c>
      <c r="C2377" t="s">
        <v>470</v>
      </c>
      <c r="D2377" t="s">
        <v>77</v>
      </c>
      <c r="E2377" t="s">
        <v>78</v>
      </c>
      <c r="F2377" t="s">
        <v>202</v>
      </c>
      <c r="G2377">
        <v>138122</v>
      </c>
      <c r="H2377" s="9">
        <v>1</v>
      </c>
      <c r="I2377" s="1">
        <v>45359</v>
      </c>
      <c r="J2377">
        <v>3</v>
      </c>
      <c r="K2377">
        <v>2024</v>
      </c>
      <c r="L2377" t="s">
        <v>37</v>
      </c>
      <c r="M2377">
        <v>28.25</v>
      </c>
      <c r="N2377" t="s">
        <v>4615</v>
      </c>
      <c r="O2377">
        <v>44.025799999999997</v>
      </c>
      <c r="P2377" t="s">
        <v>12</v>
      </c>
    </row>
    <row r="2378" spans="1:16" hidden="1" x14ac:dyDescent="0.25">
      <c r="A2378" t="s">
        <v>39</v>
      </c>
      <c r="B2378" t="s">
        <v>16</v>
      </c>
      <c r="C2378" t="s">
        <v>2994</v>
      </c>
      <c r="D2378" t="s">
        <v>986</v>
      </c>
      <c r="E2378" t="s">
        <v>987</v>
      </c>
      <c r="F2378" t="s">
        <v>202</v>
      </c>
      <c r="G2378">
        <v>138119</v>
      </c>
      <c r="H2378" s="9">
        <v>1</v>
      </c>
      <c r="I2378" s="1">
        <v>45359</v>
      </c>
      <c r="J2378">
        <v>3</v>
      </c>
      <c r="K2378">
        <v>2024</v>
      </c>
      <c r="L2378" t="s">
        <v>37</v>
      </c>
      <c r="M2378">
        <v>33.5</v>
      </c>
      <c r="N2378" t="s">
        <v>4615</v>
      </c>
      <c r="O2378">
        <v>52.207599999999999</v>
      </c>
      <c r="P2378" t="s">
        <v>12</v>
      </c>
    </row>
    <row r="2379" spans="1:16" hidden="1" x14ac:dyDescent="0.25">
      <c r="A2379" t="s">
        <v>39</v>
      </c>
      <c r="B2379" t="s">
        <v>38</v>
      </c>
      <c r="C2379" t="s">
        <v>2968</v>
      </c>
      <c r="D2379" t="s">
        <v>877</v>
      </c>
      <c r="E2379" t="s">
        <v>878</v>
      </c>
      <c r="F2379" t="s">
        <v>202</v>
      </c>
      <c r="G2379">
        <v>138118</v>
      </c>
      <c r="H2379" s="9">
        <v>1</v>
      </c>
      <c r="I2379" s="1">
        <v>45359</v>
      </c>
      <c r="J2379">
        <v>3</v>
      </c>
      <c r="K2379">
        <v>2024</v>
      </c>
      <c r="L2379" t="s">
        <v>37</v>
      </c>
      <c r="M2379">
        <v>28.25</v>
      </c>
      <c r="N2379" t="s">
        <v>4615</v>
      </c>
      <c r="O2379">
        <v>44.025799999999997</v>
      </c>
      <c r="P2379" t="s">
        <v>12</v>
      </c>
    </row>
    <row r="2380" spans="1:16" hidden="1" x14ac:dyDescent="0.25">
      <c r="A2380" t="s">
        <v>39</v>
      </c>
      <c r="B2380" t="s">
        <v>38</v>
      </c>
      <c r="C2380" t="s">
        <v>536</v>
      </c>
      <c r="D2380" t="s">
        <v>84</v>
      </c>
      <c r="E2380" t="s">
        <v>85</v>
      </c>
      <c r="F2380" t="s">
        <v>202</v>
      </c>
      <c r="G2380">
        <v>138117</v>
      </c>
      <c r="H2380" s="9">
        <v>1</v>
      </c>
      <c r="I2380" s="1">
        <v>45359</v>
      </c>
      <c r="J2380">
        <v>3</v>
      </c>
      <c r="K2380">
        <v>2024</v>
      </c>
      <c r="L2380" t="s">
        <v>37</v>
      </c>
      <c r="M2380">
        <v>33.5</v>
      </c>
      <c r="N2380" t="s">
        <v>4615</v>
      </c>
      <c r="O2380">
        <v>52.207599999999999</v>
      </c>
      <c r="P2380" t="s">
        <v>12</v>
      </c>
    </row>
    <row r="2381" spans="1:16" hidden="1" x14ac:dyDescent="0.25">
      <c r="A2381" t="s">
        <v>39</v>
      </c>
      <c r="B2381" t="s">
        <v>16</v>
      </c>
      <c r="C2381" t="s">
        <v>3311</v>
      </c>
      <c r="D2381" t="s">
        <v>990</v>
      </c>
      <c r="E2381" t="s">
        <v>991</v>
      </c>
      <c r="F2381" t="s">
        <v>202</v>
      </c>
      <c r="G2381">
        <v>138116</v>
      </c>
      <c r="H2381" s="9">
        <v>1</v>
      </c>
      <c r="I2381" s="1">
        <v>45359</v>
      </c>
      <c r="J2381">
        <v>3</v>
      </c>
      <c r="K2381">
        <v>2024</v>
      </c>
      <c r="L2381" t="s">
        <v>37</v>
      </c>
      <c r="M2381">
        <v>33.5</v>
      </c>
      <c r="N2381" t="s">
        <v>4615</v>
      </c>
      <c r="O2381">
        <v>52.207599999999999</v>
      </c>
      <c r="P2381" t="s">
        <v>12</v>
      </c>
    </row>
    <row r="2382" spans="1:16" hidden="1" x14ac:dyDescent="0.25">
      <c r="A2382" t="s">
        <v>39</v>
      </c>
      <c r="B2382" t="s">
        <v>38</v>
      </c>
      <c r="C2382" t="s">
        <v>473</v>
      </c>
      <c r="D2382" t="s">
        <v>40</v>
      </c>
      <c r="E2382" t="s">
        <v>41</v>
      </c>
      <c r="F2382" t="s">
        <v>202</v>
      </c>
      <c r="G2382">
        <v>138115</v>
      </c>
      <c r="H2382" s="9">
        <v>1</v>
      </c>
      <c r="I2382" s="1">
        <v>45359</v>
      </c>
      <c r="J2382">
        <v>3</v>
      </c>
      <c r="K2382">
        <v>2024</v>
      </c>
      <c r="L2382" t="s">
        <v>37</v>
      </c>
      <c r="M2382">
        <v>28.25</v>
      </c>
      <c r="N2382" t="s">
        <v>4615</v>
      </c>
      <c r="O2382">
        <v>44.025799999999997</v>
      </c>
      <c r="P2382" t="s">
        <v>12</v>
      </c>
    </row>
    <row r="2383" spans="1:16" hidden="1" x14ac:dyDescent="0.25">
      <c r="A2383" t="s">
        <v>39</v>
      </c>
      <c r="B2383" t="s">
        <v>38</v>
      </c>
      <c r="C2383" t="s">
        <v>617</v>
      </c>
      <c r="D2383" t="s">
        <v>46</v>
      </c>
      <c r="E2383" t="s">
        <v>47</v>
      </c>
      <c r="F2383" t="s">
        <v>202</v>
      </c>
      <c r="G2383">
        <v>138114</v>
      </c>
      <c r="H2383" s="9">
        <v>1</v>
      </c>
      <c r="I2383" s="1">
        <v>45359</v>
      </c>
      <c r="J2383">
        <v>3</v>
      </c>
      <c r="K2383">
        <v>2024</v>
      </c>
      <c r="L2383" t="s">
        <v>37</v>
      </c>
      <c r="M2383">
        <v>28.25</v>
      </c>
      <c r="N2383" t="s">
        <v>4615</v>
      </c>
      <c r="O2383">
        <v>44.025799999999997</v>
      </c>
      <c r="P2383" t="s">
        <v>12</v>
      </c>
    </row>
    <row r="2384" spans="1:16" hidden="1" x14ac:dyDescent="0.25">
      <c r="A2384" t="s">
        <v>39</v>
      </c>
      <c r="B2384" t="s">
        <v>38</v>
      </c>
      <c r="C2384" t="s">
        <v>2968</v>
      </c>
      <c r="D2384" t="s">
        <v>877</v>
      </c>
      <c r="E2384" t="s">
        <v>878</v>
      </c>
      <c r="F2384" t="s">
        <v>202</v>
      </c>
      <c r="G2384">
        <v>138113</v>
      </c>
      <c r="H2384" s="9">
        <v>1</v>
      </c>
      <c r="I2384" s="1">
        <v>45359</v>
      </c>
      <c r="J2384">
        <v>3</v>
      </c>
      <c r="K2384">
        <v>2024</v>
      </c>
      <c r="L2384" t="s">
        <v>37</v>
      </c>
      <c r="M2384">
        <v>28.25</v>
      </c>
      <c r="N2384" t="s">
        <v>4615</v>
      </c>
      <c r="O2384">
        <v>44.025799999999997</v>
      </c>
      <c r="P2384" t="s">
        <v>12</v>
      </c>
    </row>
    <row r="2385" spans="1:16" hidden="1" x14ac:dyDescent="0.25">
      <c r="A2385" t="s">
        <v>39</v>
      </c>
      <c r="B2385" t="s">
        <v>38</v>
      </c>
      <c r="C2385" t="s">
        <v>535</v>
      </c>
      <c r="D2385" t="s">
        <v>44</v>
      </c>
      <c r="E2385" t="s">
        <v>45</v>
      </c>
      <c r="F2385" t="s">
        <v>202</v>
      </c>
      <c r="G2385">
        <v>138112</v>
      </c>
      <c r="H2385" s="9">
        <v>1</v>
      </c>
      <c r="I2385" s="1">
        <v>45359</v>
      </c>
      <c r="J2385">
        <v>3</v>
      </c>
      <c r="K2385">
        <v>2024</v>
      </c>
      <c r="L2385" t="s">
        <v>37</v>
      </c>
      <c r="M2385">
        <v>26.62</v>
      </c>
      <c r="N2385" t="s">
        <v>4615</v>
      </c>
      <c r="O2385">
        <v>41.485599999999998</v>
      </c>
      <c r="P2385" t="s">
        <v>12</v>
      </c>
    </row>
    <row r="2386" spans="1:16" hidden="1" x14ac:dyDescent="0.25">
      <c r="A2386" t="s">
        <v>39</v>
      </c>
      <c r="B2386" t="s">
        <v>38</v>
      </c>
      <c r="C2386" t="s">
        <v>3292</v>
      </c>
      <c r="D2386" t="s">
        <v>943</v>
      </c>
      <c r="E2386" t="s">
        <v>944</v>
      </c>
      <c r="F2386" t="s">
        <v>202</v>
      </c>
      <c r="G2386">
        <v>138111</v>
      </c>
      <c r="H2386" s="9">
        <v>1</v>
      </c>
      <c r="I2386" s="1">
        <v>45359</v>
      </c>
      <c r="J2386">
        <v>3</v>
      </c>
      <c r="K2386">
        <v>2024</v>
      </c>
      <c r="L2386" t="s">
        <v>37</v>
      </c>
      <c r="M2386">
        <v>28.25</v>
      </c>
      <c r="N2386" t="s">
        <v>4615</v>
      </c>
      <c r="O2386">
        <v>44.025799999999997</v>
      </c>
      <c r="P2386" t="s">
        <v>12</v>
      </c>
    </row>
    <row r="2387" spans="1:16" hidden="1" x14ac:dyDescent="0.25">
      <c r="A2387" t="s">
        <v>39</v>
      </c>
      <c r="B2387" t="s">
        <v>38</v>
      </c>
      <c r="C2387" t="s">
        <v>3292</v>
      </c>
      <c r="D2387" t="s">
        <v>943</v>
      </c>
      <c r="E2387" t="s">
        <v>944</v>
      </c>
      <c r="F2387" t="s">
        <v>202</v>
      </c>
      <c r="G2387">
        <v>138039</v>
      </c>
      <c r="H2387" s="9">
        <v>1</v>
      </c>
      <c r="I2387" s="1">
        <v>45359</v>
      </c>
      <c r="J2387">
        <v>3</v>
      </c>
      <c r="K2387">
        <v>2024</v>
      </c>
      <c r="L2387" t="s">
        <v>37</v>
      </c>
      <c r="M2387">
        <v>28.25</v>
      </c>
      <c r="N2387" t="s">
        <v>4615</v>
      </c>
      <c r="O2387">
        <v>44.025799999999997</v>
      </c>
      <c r="P2387" t="s">
        <v>12</v>
      </c>
    </row>
    <row r="2388" spans="1:16" hidden="1" x14ac:dyDescent="0.25">
      <c r="A2388" t="s">
        <v>39</v>
      </c>
      <c r="B2388" t="s">
        <v>38</v>
      </c>
      <c r="C2388" t="s">
        <v>2968</v>
      </c>
      <c r="D2388" t="s">
        <v>877</v>
      </c>
      <c r="E2388" t="s">
        <v>878</v>
      </c>
      <c r="F2388" t="s">
        <v>202</v>
      </c>
      <c r="G2388">
        <v>138038</v>
      </c>
      <c r="H2388" s="9">
        <v>1</v>
      </c>
      <c r="I2388" s="1">
        <v>45359</v>
      </c>
      <c r="J2388">
        <v>3</v>
      </c>
      <c r="K2388">
        <v>2024</v>
      </c>
      <c r="L2388" t="s">
        <v>37</v>
      </c>
      <c r="M2388">
        <v>28.25</v>
      </c>
      <c r="N2388" t="s">
        <v>4615</v>
      </c>
      <c r="O2388">
        <v>44.025799999999997</v>
      </c>
      <c r="P2388" t="s">
        <v>12</v>
      </c>
    </row>
    <row r="2389" spans="1:16" hidden="1" x14ac:dyDescent="0.25">
      <c r="A2389" t="s">
        <v>39</v>
      </c>
      <c r="B2389" t="s">
        <v>16</v>
      </c>
      <c r="C2389" t="s">
        <v>2994</v>
      </c>
      <c r="D2389" t="s">
        <v>986</v>
      </c>
      <c r="E2389" t="s">
        <v>987</v>
      </c>
      <c r="F2389" t="s">
        <v>202</v>
      </c>
      <c r="G2389">
        <v>138005</v>
      </c>
      <c r="H2389" s="9">
        <v>1</v>
      </c>
      <c r="I2389" s="1">
        <v>45358</v>
      </c>
      <c r="J2389">
        <v>3</v>
      </c>
      <c r="K2389">
        <v>2024</v>
      </c>
      <c r="L2389" t="s">
        <v>37</v>
      </c>
      <c r="M2389">
        <v>33.5</v>
      </c>
      <c r="N2389" t="s">
        <v>4615</v>
      </c>
      <c r="O2389">
        <v>52.207599999999999</v>
      </c>
      <c r="P2389" t="s">
        <v>12</v>
      </c>
    </row>
    <row r="2390" spans="1:16" hidden="1" x14ac:dyDescent="0.25">
      <c r="A2390" t="s">
        <v>39</v>
      </c>
      <c r="B2390" t="s">
        <v>16</v>
      </c>
      <c r="C2390" t="s">
        <v>2994</v>
      </c>
      <c r="D2390" t="s">
        <v>986</v>
      </c>
      <c r="E2390" t="s">
        <v>987</v>
      </c>
      <c r="F2390" t="s">
        <v>202</v>
      </c>
      <c r="G2390">
        <v>138004</v>
      </c>
      <c r="H2390" s="9">
        <v>1</v>
      </c>
      <c r="I2390" s="1">
        <v>45358</v>
      </c>
      <c r="J2390">
        <v>3</v>
      </c>
      <c r="K2390">
        <v>2024</v>
      </c>
      <c r="L2390" t="s">
        <v>37</v>
      </c>
      <c r="M2390">
        <v>33.5</v>
      </c>
      <c r="N2390" t="s">
        <v>4615</v>
      </c>
      <c r="O2390">
        <v>52.207599999999999</v>
      </c>
      <c r="P2390" t="s">
        <v>12</v>
      </c>
    </row>
    <row r="2391" spans="1:16" hidden="1" x14ac:dyDescent="0.25">
      <c r="A2391" t="s">
        <v>39</v>
      </c>
      <c r="B2391" t="s">
        <v>16</v>
      </c>
      <c r="C2391" t="s">
        <v>528</v>
      </c>
      <c r="D2391" t="s">
        <v>92</v>
      </c>
      <c r="E2391" t="s">
        <v>93</v>
      </c>
      <c r="F2391" t="s">
        <v>202</v>
      </c>
      <c r="G2391">
        <v>138003</v>
      </c>
      <c r="H2391" s="9">
        <v>1</v>
      </c>
      <c r="I2391" s="1">
        <v>45358</v>
      </c>
      <c r="J2391">
        <v>3</v>
      </c>
      <c r="K2391">
        <v>2024</v>
      </c>
      <c r="L2391" t="s">
        <v>37</v>
      </c>
      <c r="M2391">
        <v>33.5</v>
      </c>
      <c r="N2391" t="s">
        <v>4615</v>
      </c>
      <c r="O2391">
        <v>52.207599999999999</v>
      </c>
      <c r="P2391" t="s">
        <v>12</v>
      </c>
    </row>
    <row r="2392" spans="1:16" hidden="1" x14ac:dyDescent="0.25">
      <c r="A2392" t="s">
        <v>39</v>
      </c>
      <c r="B2392" t="s">
        <v>38</v>
      </c>
      <c r="C2392" t="s">
        <v>2968</v>
      </c>
      <c r="D2392" t="s">
        <v>877</v>
      </c>
      <c r="E2392" t="s">
        <v>878</v>
      </c>
      <c r="F2392" t="s">
        <v>202</v>
      </c>
      <c r="G2392">
        <v>138001</v>
      </c>
      <c r="H2392" s="9">
        <v>1</v>
      </c>
      <c r="I2392" s="1">
        <v>45358</v>
      </c>
      <c r="J2392">
        <v>3</v>
      </c>
      <c r="K2392">
        <v>2024</v>
      </c>
      <c r="L2392" t="s">
        <v>37</v>
      </c>
      <c r="M2392">
        <v>28.25</v>
      </c>
      <c r="N2392" t="s">
        <v>4615</v>
      </c>
      <c r="O2392">
        <v>44.025799999999997</v>
      </c>
      <c r="P2392" t="s">
        <v>12</v>
      </c>
    </row>
    <row r="2393" spans="1:16" hidden="1" x14ac:dyDescent="0.25">
      <c r="A2393" t="s">
        <v>39</v>
      </c>
      <c r="B2393" t="s">
        <v>16</v>
      </c>
      <c r="C2393" t="s">
        <v>3335</v>
      </c>
      <c r="D2393" t="s">
        <v>1045</v>
      </c>
      <c r="E2393" t="s">
        <v>995</v>
      </c>
      <c r="F2393" t="s">
        <v>202</v>
      </c>
      <c r="G2393">
        <v>138000</v>
      </c>
      <c r="H2393" s="9">
        <v>1</v>
      </c>
      <c r="I2393" s="1">
        <v>45358</v>
      </c>
      <c r="J2393">
        <v>3</v>
      </c>
      <c r="K2393">
        <v>2024</v>
      </c>
      <c r="L2393" t="s">
        <v>37</v>
      </c>
      <c r="M2393">
        <v>33.5</v>
      </c>
      <c r="N2393" t="s">
        <v>4615</v>
      </c>
      <c r="O2393">
        <v>52.207599999999999</v>
      </c>
      <c r="P2393" t="s">
        <v>12</v>
      </c>
    </row>
    <row r="2394" spans="1:16" hidden="1" x14ac:dyDescent="0.25">
      <c r="A2394" t="s">
        <v>39</v>
      </c>
      <c r="B2394" t="s">
        <v>38</v>
      </c>
      <c r="C2394" t="s">
        <v>474</v>
      </c>
      <c r="D2394" t="s">
        <v>60</v>
      </c>
      <c r="E2394" t="s">
        <v>60</v>
      </c>
      <c r="F2394" t="s">
        <v>202</v>
      </c>
      <c r="G2394">
        <v>137997</v>
      </c>
      <c r="H2394" s="9">
        <v>1</v>
      </c>
      <c r="I2394" s="1">
        <v>45358</v>
      </c>
      <c r="J2394">
        <v>3</v>
      </c>
      <c r="K2394">
        <v>2024</v>
      </c>
      <c r="L2394" t="s">
        <v>37</v>
      </c>
      <c r="M2394">
        <v>28.25</v>
      </c>
      <c r="N2394" t="s">
        <v>4615</v>
      </c>
      <c r="O2394">
        <v>44.025799999999997</v>
      </c>
      <c r="P2394" t="s">
        <v>12</v>
      </c>
    </row>
    <row r="2395" spans="1:16" hidden="1" x14ac:dyDescent="0.25">
      <c r="A2395" t="s">
        <v>39</v>
      </c>
      <c r="B2395" t="s">
        <v>16</v>
      </c>
      <c r="C2395" t="s">
        <v>3313</v>
      </c>
      <c r="D2395" t="s">
        <v>996</v>
      </c>
      <c r="E2395" t="s">
        <v>997</v>
      </c>
      <c r="F2395" t="s">
        <v>202</v>
      </c>
      <c r="G2395">
        <v>137995</v>
      </c>
      <c r="H2395" s="9">
        <v>1</v>
      </c>
      <c r="I2395" s="1">
        <v>45358</v>
      </c>
      <c r="J2395">
        <v>3</v>
      </c>
      <c r="K2395">
        <v>2024</v>
      </c>
      <c r="L2395" t="s">
        <v>37</v>
      </c>
      <c r="M2395">
        <v>33.5</v>
      </c>
      <c r="N2395" t="s">
        <v>4615</v>
      </c>
      <c r="O2395">
        <v>52.207599999999999</v>
      </c>
      <c r="P2395" t="s">
        <v>12</v>
      </c>
    </row>
    <row r="2396" spans="1:16" hidden="1" x14ac:dyDescent="0.25">
      <c r="A2396" t="s">
        <v>39</v>
      </c>
      <c r="B2396" t="s">
        <v>16</v>
      </c>
      <c r="C2396" t="s">
        <v>3318</v>
      </c>
      <c r="D2396" t="s">
        <v>1008</v>
      </c>
      <c r="E2396" t="s">
        <v>1009</v>
      </c>
      <c r="F2396" t="s">
        <v>202</v>
      </c>
      <c r="G2396">
        <v>137992</v>
      </c>
      <c r="H2396" s="9">
        <v>1</v>
      </c>
      <c r="I2396" s="1">
        <v>45358</v>
      </c>
      <c r="J2396">
        <v>3</v>
      </c>
      <c r="K2396">
        <v>2024</v>
      </c>
      <c r="L2396" t="s">
        <v>37</v>
      </c>
      <c r="M2396">
        <v>33.5</v>
      </c>
      <c r="N2396" t="s">
        <v>4615</v>
      </c>
      <c r="O2396">
        <v>52.207599999999999</v>
      </c>
      <c r="P2396" t="s">
        <v>12</v>
      </c>
    </row>
    <row r="2397" spans="1:16" hidden="1" x14ac:dyDescent="0.25">
      <c r="A2397" t="s">
        <v>39</v>
      </c>
      <c r="B2397" t="s">
        <v>38</v>
      </c>
      <c r="C2397" t="s">
        <v>620</v>
      </c>
      <c r="D2397" t="s">
        <v>69</v>
      </c>
      <c r="E2397" t="s">
        <v>70</v>
      </c>
      <c r="F2397" t="s">
        <v>202</v>
      </c>
      <c r="G2397">
        <v>137991</v>
      </c>
      <c r="H2397" s="9">
        <v>1</v>
      </c>
      <c r="I2397" s="1">
        <v>45358</v>
      </c>
      <c r="J2397">
        <v>3</v>
      </c>
      <c r="K2397">
        <v>2024</v>
      </c>
      <c r="L2397" t="s">
        <v>37</v>
      </c>
      <c r="M2397">
        <v>28.25</v>
      </c>
      <c r="N2397" t="s">
        <v>4615</v>
      </c>
      <c r="O2397">
        <v>44.025799999999997</v>
      </c>
      <c r="P2397" t="s">
        <v>12</v>
      </c>
    </row>
    <row r="2398" spans="1:16" hidden="1" x14ac:dyDescent="0.25">
      <c r="A2398" t="s">
        <v>39</v>
      </c>
      <c r="B2398" t="s">
        <v>38</v>
      </c>
      <c r="C2398" t="s">
        <v>3020</v>
      </c>
      <c r="D2398" t="s">
        <v>954</v>
      </c>
      <c r="E2398" t="s">
        <v>955</v>
      </c>
      <c r="F2398" t="s">
        <v>202</v>
      </c>
      <c r="G2398">
        <v>137990</v>
      </c>
      <c r="H2398" s="9">
        <v>1</v>
      </c>
      <c r="I2398" s="1">
        <v>45358</v>
      </c>
      <c r="J2398">
        <v>3</v>
      </c>
      <c r="K2398">
        <v>2024</v>
      </c>
      <c r="L2398" t="s">
        <v>37</v>
      </c>
      <c r="M2398">
        <v>28.25</v>
      </c>
      <c r="N2398" t="s">
        <v>4615</v>
      </c>
      <c r="O2398">
        <v>44.025799999999997</v>
      </c>
      <c r="P2398" t="s">
        <v>12</v>
      </c>
    </row>
    <row r="2399" spans="1:16" hidden="1" x14ac:dyDescent="0.25">
      <c r="A2399" t="s">
        <v>39</v>
      </c>
      <c r="B2399" t="s">
        <v>38</v>
      </c>
      <c r="C2399" t="s">
        <v>3300</v>
      </c>
      <c r="D2399" t="s">
        <v>964</v>
      </c>
      <c r="E2399" t="s">
        <v>965</v>
      </c>
      <c r="F2399" t="s">
        <v>202</v>
      </c>
      <c r="G2399">
        <v>137952</v>
      </c>
      <c r="H2399" s="9">
        <v>1</v>
      </c>
      <c r="I2399" s="1">
        <v>45358</v>
      </c>
      <c r="J2399">
        <v>3</v>
      </c>
      <c r="K2399">
        <v>2024</v>
      </c>
      <c r="L2399" t="s">
        <v>37</v>
      </c>
      <c r="M2399">
        <v>28.25</v>
      </c>
      <c r="N2399" t="s">
        <v>4615</v>
      </c>
      <c r="O2399">
        <v>44.025799999999997</v>
      </c>
      <c r="P2399" t="s">
        <v>12</v>
      </c>
    </row>
    <row r="2400" spans="1:16" hidden="1" x14ac:dyDescent="0.25">
      <c r="A2400" t="s">
        <v>39</v>
      </c>
      <c r="B2400" t="s">
        <v>38</v>
      </c>
      <c r="C2400" t="s">
        <v>3296</v>
      </c>
      <c r="D2400" t="s">
        <v>953</v>
      </c>
      <c r="E2400" t="s">
        <v>953</v>
      </c>
      <c r="F2400" t="s">
        <v>202</v>
      </c>
      <c r="G2400">
        <v>137912</v>
      </c>
      <c r="H2400" s="9">
        <v>1</v>
      </c>
      <c r="I2400" s="1">
        <v>45358</v>
      </c>
      <c r="J2400">
        <v>3</v>
      </c>
      <c r="K2400">
        <v>2024</v>
      </c>
      <c r="L2400" t="s">
        <v>37</v>
      </c>
      <c r="M2400">
        <v>28.25</v>
      </c>
      <c r="N2400" t="s">
        <v>4615</v>
      </c>
      <c r="O2400">
        <v>44.025799999999997</v>
      </c>
      <c r="P2400" t="s">
        <v>12</v>
      </c>
    </row>
    <row r="2401" spans="1:16" hidden="1" x14ac:dyDescent="0.25">
      <c r="A2401" t="s">
        <v>39</v>
      </c>
      <c r="B2401" t="s">
        <v>38</v>
      </c>
      <c r="C2401" t="s">
        <v>2968</v>
      </c>
      <c r="D2401" t="s">
        <v>877</v>
      </c>
      <c r="E2401" t="s">
        <v>878</v>
      </c>
      <c r="F2401" t="s">
        <v>202</v>
      </c>
      <c r="G2401">
        <v>137885</v>
      </c>
      <c r="H2401" s="9">
        <v>1</v>
      </c>
      <c r="I2401" s="1">
        <v>45358</v>
      </c>
      <c r="J2401">
        <v>3</v>
      </c>
      <c r="K2401">
        <v>2024</v>
      </c>
      <c r="L2401" t="s">
        <v>37</v>
      </c>
      <c r="M2401">
        <v>28.25</v>
      </c>
      <c r="N2401" t="s">
        <v>4615</v>
      </c>
      <c r="O2401">
        <v>44.025799999999997</v>
      </c>
      <c r="P2401" t="s">
        <v>12</v>
      </c>
    </row>
    <row r="2402" spans="1:16" hidden="1" x14ac:dyDescent="0.25">
      <c r="A2402" t="s">
        <v>39</v>
      </c>
      <c r="B2402" t="s">
        <v>38</v>
      </c>
      <c r="C2402" t="s">
        <v>474</v>
      </c>
      <c r="D2402" t="s">
        <v>60</v>
      </c>
      <c r="E2402" t="s">
        <v>60</v>
      </c>
      <c r="F2402" t="s">
        <v>202</v>
      </c>
      <c r="G2402">
        <v>137858</v>
      </c>
      <c r="H2402" s="9">
        <v>1</v>
      </c>
      <c r="I2402" s="1">
        <v>45358</v>
      </c>
      <c r="J2402">
        <v>3</v>
      </c>
      <c r="K2402">
        <v>2024</v>
      </c>
      <c r="L2402" t="s">
        <v>37</v>
      </c>
      <c r="M2402">
        <v>28.25</v>
      </c>
      <c r="N2402" t="s">
        <v>4615</v>
      </c>
      <c r="O2402">
        <v>44.025799999999997</v>
      </c>
      <c r="P2402" t="s">
        <v>12</v>
      </c>
    </row>
    <row r="2403" spans="1:16" hidden="1" x14ac:dyDescent="0.25">
      <c r="A2403" t="s">
        <v>39</v>
      </c>
      <c r="B2403" t="s">
        <v>16</v>
      </c>
      <c r="C2403" t="s">
        <v>2994</v>
      </c>
      <c r="D2403" t="s">
        <v>986</v>
      </c>
      <c r="E2403" t="s">
        <v>987</v>
      </c>
      <c r="F2403" t="s">
        <v>202</v>
      </c>
      <c r="G2403">
        <v>137857</v>
      </c>
      <c r="H2403" s="9">
        <v>1</v>
      </c>
      <c r="I2403" s="1">
        <v>45358</v>
      </c>
      <c r="J2403">
        <v>3</v>
      </c>
      <c r="K2403">
        <v>2024</v>
      </c>
      <c r="L2403" t="s">
        <v>37</v>
      </c>
      <c r="M2403">
        <v>33.5</v>
      </c>
      <c r="N2403" t="s">
        <v>4615</v>
      </c>
      <c r="O2403">
        <v>52.207599999999999</v>
      </c>
      <c r="P2403" t="s">
        <v>12</v>
      </c>
    </row>
    <row r="2404" spans="1:16" hidden="1" x14ac:dyDescent="0.25">
      <c r="A2404" t="s">
        <v>39</v>
      </c>
      <c r="B2404" t="s">
        <v>38</v>
      </c>
      <c r="C2404" t="s">
        <v>3292</v>
      </c>
      <c r="D2404" t="s">
        <v>943</v>
      </c>
      <c r="E2404" t="s">
        <v>944</v>
      </c>
      <c r="F2404" t="s">
        <v>202</v>
      </c>
      <c r="G2404">
        <v>137856</v>
      </c>
      <c r="H2404" s="9">
        <v>1</v>
      </c>
      <c r="I2404" s="1">
        <v>45358</v>
      </c>
      <c r="J2404">
        <v>3</v>
      </c>
      <c r="K2404">
        <v>2024</v>
      </c>
      <c r="L2404" t="s">
        <v>37</v>
      </c>
      <c r="M2404">
        <v>28.25</v>
      </c>
      <c r="N2404" t="s">
        <v>4615</v>
      </c>
      <c r="O2404">
        <v>44.025799999999997</v>
      </c>
      <c r="P2404" t="s">
        <v>12</v>
      </c>
    </row>
    <row r="2405" spans="1:16" hidden="1" x14ac:dyDescent="0.25">
      <c r="A2405" t="s">
        <v>39</v>
      </c>
      <c r="B2405" t="s">
        <v>16</v>
      </c>
      <c r="C2405" t="s">
        <v>576</v>
      </c>
      <c r="D2405" t="s">
        <v>90</v>
      </c>
      <c r="E2405" t="s">
        <v>91</v>
      </c>
      <c r="F2405" t="s">
        <v>202</v>
      </c>
      <c r="G2405">
        <v>137855</v>
      </c>
      <c r="H2405" s="9">
        <v>1</v>
      </c>
      <c r="I2405" s="1">
        <v>45358</v>
      </c>
      <c r="J2405">
        <v>3</v>
      </c>
      <c r="K2405">
        <v>2024</v>
      </c>
      <c r="L2405" t="s">
        <v>37</v>
      </c>
      <c r="M2405">
        <v>33.5</v>
      </c>
      <c r="N2405" t="s">
        <v>4615</v>
      </c>
      <c r="O2405">
        <v>52.207599999999999</v>
      </c>
      <c r="P2405" t="s">
        <v>12</v>
      </c>
    </row>
    <row r="2406" spans="1:16" hidden="1" x14ac:dyDescent="0.25">
      <c r="A2406" t="s">
        <v>39</v>
      </c>
      <c r="B2406" t="s">
        <v>38</v>
      </c>
      <c r="C2406" t="s">
        <v>3266</v>
      </c>
      <c r="D2406" t="s">
        <v>892</v>
      </c>
      <c r="E2406" t="s">
        <v>893</v>
      </c>
      <c r="F2406" t="s">
        <v>202</v>
      </c>
      <c r="G2406">
        <v>137854</v>
      </c>
      <c r="H2406" s="9">
        <v>1</v>
      </c>
      <c r="I2406" s="1">
        <v>45358</v>
      </c>
      <c r="J2406">
        <v>3</v>
      </c>
      <c r="K2406">
        <v>2024</v>
      </c>
      <c r="L2406" t="s">
        <v>37</v>
      </c>
      <c r="M2406">
        <v>28.25</v>
      </c>
      <c r="N2406" t="s">
        <v>4615</v>
      </c>
      <c r="O2406">
        <v>44.025799999999997</v>
      </c>
      <c r="P2406" t="s">
        <v>12</v>
      </c>
    </row>
    <row r="2407" spans="1:16" hidden="1" x14ac:dyDescent="0.25">
      <c r="A2407" t="s">
        <v>39</v>
      </c>
      <c r="B2407" t="s">
        <v>16</v>
      </c>
      <c r="C2407" t="s">
        <v>2992</v>
      </c>
      <c r="D2407" t="s">
        <v>1035</v>
      </c>
      <c r="E2407" t="s">
        <v>1036</v>
      </c>
      <c r="F2407" t="s">
        <v>202</v>
      </c>
      <c r="G2407">
        <v>137853</v>
      </c>
      <c r="H2407" s="9">
        <v>1</v>
      </c>
      <c r="I2407" s="1">
        <v>45358</v>
      </c>
      <c r="J2407">
        <v>3</v>
      </c>
      <c r="K2407">
        <v>2024</v>
      </c>
      <c r="L2407" t="s">
        <v>37</v>
      </c>
      <c r="M2407">
        <v>33.5</v>
      </c>
      <c r="N2407" t="s">
        <v>4615</v>
      </c>
      <c r="O2407">
        <v>52.207599999999999</v>
      </c>
      <c r="P2407" t="s">
        <v>12</v>
      </c>
    </row>
    <row r="2408" spans="1:16" hidden="1" x14ac:dyDescent="0.25">
      <c r="A2408" t="s">
        <v>39</v>
      </c>
      <c r="B2408" t="s">
        <v>16</v>
      </c>
      <c r="C2408" t="s">
        <v>3337</v>
      </c>
      <c r="D2408" t="s">
        <v>1048</v>
      </c>
      <c r="E2408" t="s">
        <v>1049</v>
      </c>
      <c r="F2408" t="s">
        <v>202</v>
      </c>
      <c r="G2408">
        <v>137852</v>
      </c>
      <c r="H2408" s="9">
        <v>1</v>
      </c>
      <c r="I2408" s="1">
        <v>45358</v>
      </c>
      <c r="J2408">
        <v>3</v>
      </c>
      <c r="K2408">
        <v>2024</v>
      </c>
      <c r="L2408" t="s">
        <v>37</v>
      </c>
      <c r="M2408">
        <v>33.5</v>
      </c>
      <c r="N2408" t="s">
        <v>4615</v>
      </c>
      <c r="O2408">
        <v>52.207599999999999</v>
      </c>
      <c r="P2408" t="s">
        <v>12</v>
      </c>
    </row>
    <row r="2409" spans="1:16" hidden="1" x14ac:dyDescent="0.25">
      <c r="A2409" t="s">
        <v>39</v>
      </c>
      <c r="B2409" t="s">
        <v>38</v>
      </c>
      <c r="C2409" t="s">
        <v>2968</v>
      </c>
      <c r="D2409" t="s">
        <v>877</v>
      </c>
      <c r="E2409" t="s">
        <v>878</v>
      </c>
      <c r="F2409" t="s">
        <v>202</v>
      </c>
      <c r="G2409">
        <v>137851</v>
      </c>
      <c r="H2409" s="9">
        <v>1</v>
      </c>
      <c r="I2409" s="1">
        <v>45358</v>
      </c>
      <c r="J2409">
        <v>3</v>
      </c>
      <c r="K2409">
        <v>2024</v>
      </c>
      <c r="L2409" t="s">
        <v>37</v>
      </c>
      <c r="M2409">
        <v>28.25</v>
      </c>
      <c r="N2409" t="s">
        <v>4615</v>
      </c>
      <c r="O2409">
        <v>44.025799999999997</v>
      </c>
      <c r="P2409" t="s">
        <v>12</v>
      </c>
    </row>
    <row r="2410" spans="1:16" hidden="1" x14ac:dyDescent="0.25">
      <c r="A2410" t="s">
        <v>39</v>
      </c>
      <c r="B2410" t="s">
        <v>38</v>
      </c>
      <c r="C2410" t="s">
        <v>474</v>
      </c>
      <c r="D2410" t="s">
        <v>60</v>
      </c>
      <c r="E2410" t="s">
        <v>60</v>
      </c>
      <c r="F2410" t="s">
        <v>202</v>
      </c>
      <c r="G2410">
        <v>137850</v>
      </c>
      <c r="H2410" s="9">
        <v>1</v>
      </c>
      <c r="I2410" s="1">
        <v>45358</v>
      </c>
      <c r="J2410">
        <v>3</v>
      </c>
      <c r="K2410">
        <v>2024</v>
      </c>
      <c r="L2410" t="s">
        <v>37</v>
      </c>
      <c r="M2410">
        <v>28.25</v>
      </c>
      <c r="N2410" t="s">
        <v>4615</v>
      </c>
      <c r="O2410">
        <v>44.025799999999997</v>
      </c>
      <c r="P2410" t="s">
        <v>12</v>
      </c>
    </row>
    <row r="2411" spans="1:16" hidden="1" x14ac:dyDescent="0.25">
      <c r="A2411" t="s">
        <v>39</v>
      </c>
      <c r="B2411" t="s">
        <v>38</v>
      </c>
      <c r="C2411" t="s">
        <v>2968</v>
      </c>
      <c r="D2411" t="s">
        <v>877</v>
      </c>
      <c r="E2411" t="s">
        <v>878</v>
      </c>
      <c r="F2411" t="s">
        <v>202</v>
      </c>
      <c r="G2411">
        <v>137849</v>
      </c>
      <c r="H2411" s="9">
        <v>1</v>
      </c>
      <c r="I2411" s="1">
        <v>45358</v>
      </c>
      <c r="J2411">
        <v>3</v>
      </c>
      <c r="K2411">
        <v>2024</v>
      </c>
      <c r="L2411" t="s">
        <v>37</v>
      </c>
      <c r="M2411">
        <v>28.25</v>
      </c>
      <c r="N2411" t="s">
        <v>4615</v>
      </c>
      <c r="O2411">
        <v>44.025799999999997</v>
      </c>
      <c r="P2411" t="s">
        <v>12</v>
      </c>
    </row>
    <row r="2412" spans="1:16" hidden="1" x14ac:dyDescent="0.25">
      <c r="A2412" t="s">
        <v>39</v>
      </c>
      <c r="B2412" t="s">
        <v>38</v>
      </c>
      <c r="C2412" t="s">
        <v>2968</v>
      </c>
      <c r="D2412" t="s">
        <v>877</v>
      </c>
      <c r="E2412" t="s">
        <v>878</v>
      </c>
      <c r="F2412" t="s">
        <v>202</v>
      </c>
      <c r="G2412">
        <v>137848</v>
      </c>
      <c r="H2412" s="9">
        <v>1</v>
      </c>
      <c r="I2412" s="1">
        <v>45358</v>
      </c>
      <c r="J2412">
        <v>3</v>
      </c>
      <c r="K2412">
        <v>2024</v>
      </c>
      <c r="L2412" t="s">
        <v>37</v>
      </c>
      <c r="M2412">
        <v>28.25</v>
      </c>
      <c r="N2412" t="s">
        <v>4615</v>
      </c>
      <c r="O2412">
        <v>44.025799999999997</v>
      </c>
      <c r="P2412" t="s">
        <v>12</v>
      </c>
    </row>
    <row r="2413" spans="1:16" hidden="1" x14ac:dyDescent="0.25">
      <c r="A2413" t="s">
        <v>39</v>
      </c>
      <c r="B2413" t="s">
        <v>16</v>
      </c>
      <c r="C2413" t="s">
        <v>2994</v>
      </c>
      <c r="D2413" t="s">
        <v>986</v>
      </c>
      <c r="E2413" t="s">
        <v>987</v>
      </c>
      <c r="F2413" t="s">
        <v>202</v>
      </c>
      <c r="G2413">
        <v>137847</v>
      </c>
      <c r="H2413" s="9">
        <v>1</v>
      </c>
      <c r="I2413" s="1">
        <v>45358</v>
      </c>
      <c r="J2413">
        <v>3</v>
      </c>
      <c r="K2413">
        <v>2024</v>
      </c>
      <c r="L2413" t="s">
        <v>37</v>
      </c>
      <c r="M2413">
        <v>33.5</v>
      </c>
      <c r="N2413" t="s">
        <v>4615</v>
      </c>
      <c r="O2413">
        <v>52.207599999999999</v>
      </c>
      <c r="P2413" t="s">
        <v>12</v>
      </c>
    </row>
    <row r="2414" spans="1:16" hidden="1" x14ac:dyDescent="0.25">
      <c r="A2414" t="s">
        <v>39</v>
      </c>
      <c r="B2414" t="s">
        <v>16</v>
      </c>
      <c r="C2414" t="s">
        <v>2942</v>
      </c>
      <c r="D2414" t="s">
        <v>994</v>
      </c>
      <c r="E2414" t="s">
        <v>995</v>
      </c>
      <c r="F2414" t="s">
        <v>202</v>
      </c>
      <c r="G2414">
        <v>137846</v>
      </c>
      <c r="H2414" s="9">
        <v>1</v>
      </c>
      <c r="I2414" s="1">
        <v>45358</v>
      </c>
      <c r="J2414">
        <v>3</v>
      </c>
      <c r="K2414">
        <v>2024</v>
      </c>
      <c r="L2414" t="s">
        <v>37</v>
      </c>
      <c r="M2414">
        <v>33.5</v>
      </c>
      <c r="N2414" t="s">
        <v>4615</v>
      </c>
      <c r="O2414">
        <v>52.207599999999999</v>
      </c>
      <c r="P2414" t="s">
        <v>12</v>
      </c>
    </row>
    <row r="2415" spans="1:16" hidden="1" x14ac:dyDescent="0.25">
      <c r="A2415" t="s">
        <v>39</v>
      </c>
      <c r="B2415" t="s">
        <v>16</v>
      </c>
      <c r="C2415" t="s">
        <v>3025</v>
      </c>
      <c r="D2415" t="s">
        <v>1028</v>
      </c>
      <c r="E2415" t="s">
        <v>1029</v>
      </c>
      <c r="F2415" t="s">
        <v>202</v>
      </c>
      <c r="G2415">
        <v>137725</v>
      </c>
      <c r="H2415" s="9">
        <v>1</v>
      </c>
      <c r="I2415" s="1">
        <v>45357</v>
      </c>
      <c r="J2415">
        <v>3</v>
      </c>
      <c r="K2415">
        <v>2024</v>
      </c>
      <c r="L2415" t="s">
        <v>37</v>
      </c>
      <c r="M2415">
        <v>33.5</v>
      </c>
      <c r="N2415" t="s">
        <v>4615</v>
      </c>
      <c r="O2415">
        <v>52.207599999999999</v>
      </c>
      <c r="P2415" t="s">
        <v>12</v>
      </c>
    </row>
    <row r="2416" spans="1:16" hidden="1" x14ac:dyDescent="0.25">
      <c r="A2416" t="s">
        <v>17</v>
      </c>
      <c r="B2416" t="s">
        <v>199</v>
      </c>
      <c r="C2416" t="s">
        <v>435</v>
      </c>
      <c r="D2416" t="s">
        <v>224</v>
      </c>
      <c r="E2416" t="s">
        <v>1590</v>
      </c>
      <c r="F2416" t="s">
        <v>202</v>
      </c>
      <c r="G2416">
        <v>137722</v>
      </c>
      <c r="H2416" s="9">
        <v>252</v>
      </c>
      <c r="I2416" s="1">
        <v>45517</v>
      </c>
      <c r="J2416">
        <v>8</v>
      </c>
      <c r="K2416">
        <v>2024</v>
      </c>
      <c r="L2416" t="s">
        <v>186</v>
      </c>
      <c r="M2416">
        <v>20.94</v>
      </c>
      <c r="N2416" t="s">
        <v>4622</v>
      </c>
      <c r="O2416">
        <v>32.633600000000001</v>
      </c>
      <c r="P2416" t="s">
        <v>12</v>
      </c>
    </row>
    <row r="2417" spans="1:16" hidden="1" x14ac:dyDescent="0.25">
      <c r="A2417" t="s">
        <v>17</v>
      </c>
      <c r="B2417" t="s">
        <v>199</v>
      </c>
      <c r="C2417" t="s">
        <v>434</v>
      </c>
      <c r="D2417" t="s">
        <v>226</v>
      </c>
      <c r="E2417" t="s">
        <v>227</v>
      </c>
      <c r="F2417" t="s">
        <v>202</v>
      </c>
      <c r="G2417">
        <v>137722</v>
      </c>
      <c r="H2417" s="9">
        <v>384</v>
      </c>
      <c r="I2417" s="1">
        <v>45517</v>
      </c>
      <c r="J2417">
        <v>8</v>
      </c>
      <c r="K2417">
        <v>2024</v>
      </c>
      <c r="L2417" t="s">
        <v>186</v>
      </c>
      <c r="M2417">
        <v>16.600000000000001</v>
      </c>
      <c r="N2417" t="s">
        <v>4622</v>
      </c>
      <c r="O2417">
        <v>25.87</v>
      </c>
      <c r="P2417" t="s">
        <v>12</v>
      </c>
    </row>
    <row r="2418" spans="1:16" hidden="1" x14ac:dyDescent="0.25">
      <c r="A2418" t="s">
        <v>39</v>
      </c>
      <c r="B2418" t="s">
        <v>38</v>
      </c>
      <c r="C2418" t="s">
        <v>535</v>
      </c>
      <c r="D2418" t="s">
        <v>44</v>
      </c>
      <c r="E2418" t="s">
        <v>45</v>
      </c>
      <c r="F2418" t="s">
        <v>202</v>
      </c>
      <c r="G2418">
        <v>137684</v>
      </c>
      <c r="H2418" s="9">
        <v>1</v>
      </c>
      <c r="I2418" s="1">
        <v>45356</v>
      </c>
      <c r="J2418">
        <v>3</v>
      </c>
      <c r="K2418">
        <v>2024</v>
      </c>
      <c r="L2418" t="s">
        <v>37</v>
      </c>
      <c r="M2418">
        <v>26.62</v>
      </c>
      <c r="N2418" t="s">
        <v>4615</v>
      </c>
      <c r="O2418">
        <v>41.485599999999998</v>
      </c>
      <c r="P2418" t="s">
        <v>12</v>
      </c>
    </row>
    <row r="2419" spans="1:16" hidden="1" x14ac:dyDescent="0.25">
      <c r="A2419" t="s">
        <v>39</v>
      </c>
      <c r="B2419" t="s">
        <v>16</v>
      </c>
      <c r="C2419" t="s">
        <v>2942</v>
      </c>
      <c r="D2419" t="s">
        <v>994</v>
      </c>
      <c r="E2419" t="s">
        <v>995</v>
      </c>
      <c r="F2419" t="s">
        <v>202</v>
      </c>
      <c r="G2419">
        <v>137683</v>
      </c>
      <c r="H2419" s="9">
        <v>1</v>
      </c>
      <c r="I2419" s="1">
        <v>45356</v>
      </c>
      <c r="J2419">
        <v>3</v>
      </c>
      <c r="K2419">
        <v>2024</v>
      </c>
      <c r="L2419" t="s">
        <v>37</v>
      </c>
      <c r="M2419">
        <v>33.5</v>
      </c>
      <c r="N2419" t="s">
        <v>4615</v>
      </c>
      <c r="O2419">
        <v>52.207599999999999</v>
      </c>
      <c r="P2419" t="s">
        <v>12</v>
      </c>
    </row>
    <row r="2420" spans="1:16" hidden="1" x14ac:dyDescent="0.25">
      <c r="A2420" t="s">
        <v>39</v>
      </c>
      <c r="B2420" t="s">
        <v>16</v>
      </c>
      <c r="C2420" t="s">
        <v>2935</v>
      </c>
      <c r="D2420" t="s">
        <v>1004</v>
      </c>
      <c r="E2420" t="s">
        <v>1005</v>
      </c>
      <c r="F2420" t="s">
        <v>202</v>
      </c>
      <c r="G2420">
        <v>137682</v>
      </c>
      <c r="H2420" s="9">
        <v>1</v>
      </c>
      <c r="I2420" s="1">
        <v>45356</v>
      </c>
      <c r="J2420">
        <v>3</v>
      </c>
      <c r="K2420">
        <v>2024</v>
      </c>
      <c r="L2420" t="s">
        <v>37</v>
      </c>
      <c r="M2420">
        <v>33.5</v>
      </c>
      <c r="N2420" t="s">
        <v>4615</v>
      </c>
      <c r="O2420">
        <v>52.207599999999999</v>
      </c>
      <c r="P2420" t="s">
        <v>12</v>
      </c>
    </row>
    <row r="2421" spans="1:16" hidden="1" x14ac:dyDescent="0.25">
      <c r="A2421" t="s">
        <v>39</v>
      </c>
      <c r="B2421" t="s">
        <v>38</v>
      </c>
      <c r="C2421" t="s">
        <v>617</v>
      </c>
      <c r="D2421" t="s">
        <v>46</v>
      </c>
      <c r="E2421" t="s">
        <v>47</v>
      </c>
      <c r="F2421" t="s">
        <v>202</v>
      </c>
      <c r="G2421">
        <v>137681</v>
      </c>
      <c r="H2421" s="9">
        <v>1</v>
      </c>
      <c r="I2421" s="1">
        <v>45356</v>
      </c>
      <c r="J2421">
        <v>3</v>
      </c>
      <c r="K2421">
        <v>2024</v>
      </c>
      <c r="L2421" t="s">
        <v>37</v>
      </c>
      <c r="M2421">
        <v>28.25</v>
      </c>
      <c r="N2421" t="s">
        <v>4615</v>
      </c>
      <c r="O2421">
        <v>44.025799999999997</v>
      </c>
      <c r="P2421" t="s">
        <v>12</v>
      </c>
    </row>
    <row r="2422" spans="1:16" hidden="1" x14ac:dyDescent="0.25">
      <c r="A2422" t="s">
        <v>39</v>
      </c>
      <c r="B2422" t="s">
        <v>38</v>
      </c>
      <c r="C2422" t="s">
        <v>3292</v>
      </c>
      <c r="D2422" t="s">
        <v>943</v>
      </c>
      <c r="E2422" t="s">
        <v>944</v>
      </c>
      <c r="F2422" t="s">
        <v>202</v>
      </c>
      <c r="G2422">
        <v>137680</v>
      </c>
      <c r="H2422" s="9">
        <v>1</v>
      </c>
      <c r="I2422" s="1">
        <v>45356</v>
      </c>
      <c r="J2422">
        <v>3</v>
      </c>
      <c r="K2422">
        <v>2024</v>
      </c>
      <c r="L2422" t="s">
        <v>37</v>
      </c>
      <c r="M2422">
        <v>28.25</v>
      </c>
      <c r="N2422" t="s">
        <v>4615</v>
      </c>
      <c r="O2422">
        <v>44.025799999999997</v>
      </c>
      <c r="P2422" t="s">
        <v>12</v>
      </c>
    </row>
    <row r="2423" spans="1:16" hidden="1" x14ac:dyDescent="0.25">
      <c r="A2423" t="s">
        <v>39</v>
      </c>
      <c r="B2423" t="s">
        <v>38</v>
      </c>
      <c r="C2423" t="s">
        <v>2968</v>
      </c>
      <c r="D2423" t="s">
        <v>877</v>
      </c>
      <c r="E2423" t="s">
        <v>878</v>
      </c>
      <c r="F2423" t="s">
        <v>202</v>
      </c>
      <c r="G2423">
        <v>137680</v>
      </c>
      <c r="H2423" s="9">
        <v>1</v>
      </c>
      <c r="I2423" s="1">
        <v>45356</v>
      </c>
      <c r="J2423">
        <v>3</v>
      </c>
      <c r="K2423">
        <v>2024</v>
      </c>
      <c r="L2423" t="s">
        <v>37</v>
      </c>
      <c r="M2423">
        <v>28.25</v>
      </c>
      <c r="N2423" t="s">
        <v>4615</v>
      </c>
      <c r="O2423">
        <v>44.025799999999997</v>
      </c>
      <c r="P2423" t="s">
        <v>12</v>
      </c>
    </row>
    <row r="2424" spans="1:16" hidden="1" x14ac:dyDescent="0.25">
      <c r="A2424" t="s">
        <v>39</v>
      </c>
      <c r="B2424" t="s">
        <v>16</v>
      </c>
      <c r="C2424" t="s">
        <v>576</v>
      </c>
      <c r="D2424" t="s">
        <v>90</v>
      </c>
      <c r="E2424" t="s">
        <v>91</v>
      </c>
      <c r="F2424" t="s">
        <v>202</v>
      </c>
      <c r="G2424">
        <v>137491</v>
      </c>
      <c r="H2424" s="9">
        <v>1</v>
      </c>
      <c r="I2424" s="1">
        <v>45355</v>
      </c>
      <c r="J2424">
        <v>3</v>
      </c>
      <c r="K2424">
        <v>2024</v>
      </c>
      <c r="L2424" t="s">
        <v>37</v>
      </c>
      <c r="M2424">
        <v>33.5</v>
      </c>
      <c r="N2424" t="s">
        <v>4615</v>
      </c>
      <c r="O2424">
        <v>52.207599999999999</v>
      </c>
      <c r="P2424" t="s">
        <v>12</v>
      </c>
    </row>
    <row r="2425" spans="1:16" hidden="1" x14ac:dyDescent="0.25">
      <c r="A2425" t="s">
        <v>39</v>
      </c>
      <c r="B2425" t="s">
        <v>16</v>
      </c>
      <c r="C2425" t="s">
        <v>576</v>
      </c>
      <c r="D2425" t="s">
        <v>90</v>
      </c>
      <c r="E2425" t="s">
        <v>91</v>
      </c>
      <c r="F2425" t="s">
        <v>202</v>
      </c>
      <c r="G2425">
        <v>137490</v>
      </c>
      <c r="H2425" s="9">
        <v>1</v>
      </c>
      <c r="I2425" s="1">
        <v>45355</v>
      </c>
      <c r="J2425">
        <v>3</v>
      </c>
      <c r="K2425">
        <v>2024</v>
      </c>
      <c r="L2425" t="s">
        <v>37</v>
      </c>
      <c r="M2425">
        <v>33.5</v>
      </c>
      <c r="N2425" t="s">
        <v>4615</v>
      </c>
      <c r="O2425">
        <v>52.207599999999999</v>
      </c>
      <c r="P2425" t="s">
        <v>12</v>
      </c>
    </row>
    <row r="2426" spans="1:16" hidden="1" x14ac:dyDescent="0.25">
      <c r="A2426" t="s">
        <v>39</v>
      </c>
      <c r="B2426" t="s">
        <v>38</v>
      </c>
      <c r="C2426" t="s">
        <v>4541</v>
      </c>
      <c r="D2426" t="s">
        <v>4542</v>
      </c>
      <c r="E2426" t="s">
        <v>4543</v>
      </c>
      <c r="F2426" t="s">
        <v>202</v>
      </c>
      <c r="G2426">
        <v>137489</v>
      </c>
      <c r="H2426" s="9">
        <v>1</v>
      </c>
      <c r="I2426" s="1">
        <v>45355</v>
      </c>
      <c r="J2426">
        <v>3</v>
      </c>
      <c r="K2426">
        <v>2024</v>
      </c>
      <c r="L2426" t="s">
        <v>37</v>
      </c>
      <c r="M2426">
        <v>26.62</v>
      </c>
      <c r="N2426" t="s">
        <v>4615</v>
      </c>
      <c r="O2426">
        <v>41.485599999999998</v>
      </c>
      <c r="P2426" t="s">
        <v>12</v>
      </c>
    </row>
    <row r="2427" spans="1:16" hidden="1" x14ac:dyDescent="0.25">
      <c r="A2427" t="s">
        <v>39</v>
      </c>
      <c r="B2427" t="s">
        <v>38</v>
      </c>
      <c r="C2427" t="s">
        <v>2944</v>
      </c>
      <c r="D2427" t="s">
        <v>949</v>
      </c>
      <c r="E2427" t="s">
        <v>950</v>
      </c>
      <c r="F2427" t="s">
        <v>202</v>
      </c>
      <c r="G2427">
        <v>137488</v>
      </c>
      <c r="H2427" s="9">
        <v>1</v>
      </c>
      <c r="I2427" s="1">
        <v>45355</v>
      </c>
      <c r="J2427">
        <v>3</v>
      </c>
      <c r="K2427">
        <v>2024</v>
      </c>
      <c r="L2427" t="s">
        <v>37</v>
      </c>
      <c r="M2427">
        <v>28.25</v>
      </c>
      <c r="N2427" t="s">
        <v>4615</v>
      </c>
      <c r="O2427">
        <v>44.025799999999997</v>
      </c>
      <c r="P2427" t="s">
        <v>12</v>
      </c>
    </row>
    <row r="2428" spans="1:16" hidden="1" x14ac:dyDescent="0.25">
      <c r="A2428" t="s">
        <v>39</v>
      </c>
      <c r="B2428" t="s">
        <v>38</v>
      </c>
      <c r="C2428" t="s">
        <v>3292</v>
      </c>
      <c r="D2428" t="s">
        <v>943</v>
      </c>
      <c r="E2428" t="s">
        <v>944</v>
      </c>
      <c r="F2428" t="s">
        <v>202</v>
      </c>
      <c r="G2428">
        <v>137487</v>
      </c>
      <c r="H2428" s="9">
        <v>1</v>
      </c>
      <c r="I2428" s="1">
        <v>45355</v>
      </c>
      <c r="J2428">
        <v>3</v>
      </c>
      <c r="K2428">
        <v>2024</v>
      </c>
      <c r="L2428" t="s">
        <v>37</v>
      </c>
      <c r="M2428">
        <v>28.25</v>
      </c>
      <c r="N2428" t="s">
        <v>4615</v>
      </c>
      <c r="O2428">
        <v>44.025799999999997</v>
      </c>
      <c r="P2428" t="s">
        <v>12</v>
      </c>
    </row>
    <row r="2429" spans="1:16" hidden="1" x14ac:dyDescent="0.25">
      <c r="A2429" t="s">
        <v>39</v>
      </c>
      <c r="B2429" t="s">
        <v>16</v>
      </c>
      <c r="C2429" t="s">
        <v>2992</v>
      </c>
      <c r="D2429" t="s">
        <v>1035</v>
      </c>
      <c r="E2429" t="s">
        <v>1036</v>
      </c>
      <c r="F2429" t="s">
        <v>202</v>
      </c>
      <c r="G2429">
        <v>137485</v>
      </c>
      <c r="H2429" s="9">
        <v>1</v>
      </c>
      <c r="I2429" s="1">
        <v>45355</v>
      </c>
      <c r="J2429">
        <v>3</v>
      </c>
      <c r="K2429">
        <v>2024</v>
      </c>
      <c r="L2429" t="s">
        <v>37</v>
      </c>
      <c r="M2429">
        <v>33.5</v>
      </c>
      <c r="N2429" t="s">
        <v>4615</v>
      </c>
      <c r="O2429">
        <v>52.207599999999999</v>
      </c>
      <c r="P2429" t="s">
        <v>12</v>
      </c>
    </row>
    <row r="2430" spans="1:16" hidden="1" x14ac:dyDescent="0.25">
      <c r="A2430" t="s">
        <v>39</v>
      </c>
      <c r="B2430" t="s">
        <v>38</v>
      </c>
      <c r="C2430" t="s">
        <v>617</v>
      </c>
      <c r="D2430" t="s">
        <v>46</v>
      </c>
      <c r="E2430" t="s">
        <v>47</v>
      </c>
      <c r="F2430" t="s">
        <v>202</v>
      </c>
      <c r="G2430">
        <v>137483</v>
      </c>
      <c r="H2430" s="9">
        <v>1</v>
      </c>
      <c r="I2430" s="1">
        <v>45355</v>
      </c>
      <c r="J2430">
        <v>3</v>
      </c>
      <c r="K2430">
        <v>2024</v>
      </c>
      <c r="L2430" t="s">
        <v>37</v>
      </c>
      <c r="M2430">
        <v>28.25</v>
      </c>
      <c r="N2430" t="s">
        <v>4615</v>
      </c>
      <c r="O2430">
        <v>44.025799999999997</v>
      </c>
      <c r="P2430" t="s">
        <v>12</v>
      </c>
    </row>
    <row r="2431" spans="1:16" hidden="1" x14ac:dyDescent="0.25">
      <c r="A2431" t="s">
        <v>39</v>
      </c>
      <c r="B2431" t="s">
        <v>16</v>
      </c>
      <c r="C2431" t="s">
        <v>2994</v>
      </c>
      <c r="D2431" t="s">
        <v>986</v>
      </c>
      <c r="E2431" t="s">
        <v>987</v>
      </c>
      <c r="F2431" t="s">
        <v>202</v>
      </c>
      <c r="G2431">
        <v>137482</v>
      </c>
      <c r="H2431" s="9">
        <v>1</v>
      </c>
      <c r="I2431" s="1">
        <v>45355</v>
      </c>
      <c r="J2431">
        <v>3</v>
      </c>
      <c r="K2431">
        <v>2024</v>
      </c>
      <c r="L2431" t="s">
        <v>37</v>
      </c>
      <c r="M2431">
        <v>33.5</v>
      </c>
      <c r="N2431" t="s">
        <v>4615</v>
      </c>
      <c r="O2431">
        <v>52.207599999999999</v>
      </c>
      <c r="P2431" t="s">
        <v>12</v>
      </c>
    </row>
    <row r="2432" spans="1:16" hidden="1" x14ac:dyDescent="0.25">
      <c r="A2432" t="s">
        <v>39</v>
      </c>
      <c r="B2432" t="s">
        <v>38</v>
      </c>
      <c r="C2432" t="s">
        <v>477</v>
      </c>
      <c r="D2432" t="s">
        <v>50</v>
      </c>
      <c r="E2432" t="s">
        <v>51</v>
      </c>
      <c r="F2432" t="s">
        <v>202</v>
      </c>
      <c r="G2432">
        <v>137481</v>
      </c>
      <c r="H2432" s="9">
        <v>1</v>
      </c>
      <c r="I2432" s="1">
        <v>45355</v>
      </c>
      <c r="J2432">
        <v>3</v>
      </c>
      <c r="K2432">
        <v>2024</v>
      </c>
      <c r="L2432" t="s">
        <v>37</v>
      </c>
      <c r="M2432">
        <v>28.25</v>
      </c>
      <c r="N2432" t="s">
        <v>4615</v>
      </c>
      <c r="O2432">
        <v>44.025799999999997</v>
      </c>
      <c r="P2432" t="s">
        <v>12</v>
      </c>
    </row>
    <row r="2433" spans="1:16" hidden="1" x14ac:dyDescent="0.25">
      <c r="A2433" t="s">
        <v>39</v>
      </c>
      <c r="B2433" t="s">
        <v>38</v>
      </c>
      <c r="C2433" t="s">
        <v>3273</v>
      </c>
      <c r="D2433" t="s">
        <v>906</v>
      </c>
      <c r="E2433" t="s">
        <v>907</v>
      </c>
      <c r="F2433" t="s">
        <v>202</v>
      </c>
      <c r="G2433">
        <v>137478</v>
      </c>
      <c r="H2433" s="9">
        <v>1</v>
      </c>
      <c r="I2433" s="1">
        <v>45355</v>
      </c>
      <c r="J2433">
        <v>3</v>
      </c>
      <c r="K2433">
        <v>2024</v>
      </c>
      <c r="L2433" t="s">
        <v>37</v>
      </c>
      <c r="M2433">
        <v>26.62</v>
      </c>
      <c r="N2433" t="s">
        <v>4615</v>
      </c>
      <c r="O2433">
        <v>41.485599999999998</v>
      </c>
      <c r="P2433" t="s">
        <v>12</v>
      </c>
    </row>
    <row r="2434" spans="1:16" hidden="1" x14ac:dyDescent="0.25">
      <c r="A2434" t="s">
        <v>39</v>
      </c>
      <c r="B2434" t="s">
        <v>16</v>
      </c>
      <c r="C2434" t="s">
        <v>2994</v>
      </c>
      <c r="D2434" t="s">
        <v>986</v>
      </c>
      <c r="E2434" t="s">
        <v>987</v>
      </c>
      <c r="F2434" t="s">
        <v>202</v>
      </c>
      <c r="G2434">
        <v>137477</v>
      </c>
      <c r="H2434" s="9">
        <v>1</v>
      </c>
      <c r="I2434" s="1">
        <v>45355</v>
      </c>
      <c r="J2434">
        <v>3</v>
      </c>
      <c r="K2434">
        <v>2024</v>
      </c>
      <c r="L2434" t="s">
        <v>37</v>
      </c>
      <c r="M2434">
        <v>33.5</v>
      </c>
      <c r="N2434" t="s">
        <v>4615</v>
      </c>
      <c r="O2434">
        <v>52.207599999999999</v>
      </c>
      <c r="P2434" t="s">
        <v>12</v>
      </c>
    </row>
    <row r="2435" spans="1:16" hidden="1" x14ac:dyDescent="0.25">
      <c r="A2435" t="s">
        <v>39</v>
      </c>
      <c r="B2435" t="s">
        <v>16</v>
      </c>
      <c r="C2435" t="s">
        <v>3337</v>
      </c>
      <c r="D2435" t="s">
        <v>1048</v>
      </c>
      <c r="E2435" t="s">
        <v>1049</v>
      </c>
      <c r="F2435" t="s">
        <v>202</v>
      </c>
      <c r="G2435">
        <v>137363</v>
      </c>
      <c r="H2435" s="9">
        <v>1</v>
      </c>
      <c r="I2435" s="1">
        <v>45355</v>
      </c>
      <c r="J2435">
        <v>3</v>
      </c>
      <c r="K2435">
        <v>2024</v>
      </c>
      <c r="L2435" t="s">
        <v>37</v>
      </c>
      <c r="M2435">
        <v>33.5</v>
      </c>
      <c r="N2435" t="s">
        <v>4615</v>
      </c>
      <c r="O2435">
        <v>52.207599999999999</v>
      </c>
      <c r="P2435" t="s">
        <v>12</v>
      </c>
    </row>
    <row r="2436" spans="1:16" hidden="1" x14ac:dyDescent="0.25">
      <c r="A2436" t="s">
        <v>39</v>
      </c>
      <c r="B2436" t="s">
        <v>38</v>
      </c>
      <c r="C2436" t="s">
        <v>3292</v>
      </c>
      <c r="D2436" t="s">
        <v>943</v>
      </c>
      <c r="E2436" t="s">
        <v>944</v>
      </c>
      <c r="F2436" t="s">
        <v>202</v>
      </c>
      <c r="G2436">
        <v>137311</v>
      </c>
      <c r="H2436" s="9">
        <v>1</v>
      </c>
      <c r="I2436" s="1">
        <v>45355</v>
      </c>
      <c r="J2436">
        <v>3</v>
      </c>
      <c r="K2436">
        <v>2024</v>
      </c>
      <c r="L2436" t="s">
        <v>37</v>
      </c>
      <c r="M2436">
        <v>28.25</v>
      </c>
      <c r="N2436" t="s">
        <v>4615</v>
      </c>
      <c r="O2436">
        <v>44.025799999999997</v>
      </c>
      <c r="P2436" t="s">
        <v>12</v>
      </c>
    </row>
    <row r="2437" spans="1:16" hidden="1" x14ac:dyDescent="0.25">
      <c r="A2437" t="s">
        <v>39</v>
      </c>
      <c r="B2437" t="s">
        <v>16</v>
      </c>
      <c r="C2437" t="s">
        <v>576</v>
      </c>
      <c r="D2437" t="s">
        <v>90</v>
      </c>
      <c r="E2437" t="s">
        <v>91</v>
      </c>
      <c r="F2437" t="s">
        <v>202</v>
      </c>
      <c r="G2437">
        <v>137310</v>
      </c>
      <c r="H2437" s="9">
        <v>1</v>
      </c>
      <c r="I2437" s="1">
        <v>45355</v>
      </c>
      <c r="J2437">
        <v>3</v>
      </c>
      <c r="K2437">
        <v>2024</v>
      </c>
      <c r="L2437" t="s">
        <v>37</v>
      </c>
      <c r="M2437">
        <v>33.5</v>
      </c>
      <c r="N2437" t="s">
        <v>4615</v>
      </c>
      <c r="O2437">
        <v>52.207599999999999</v>
      </c>
      <c r="P2437" t="s">
        <v>12</v>
      </c>
    </row>
    <row r="2438" spans="1:16" hidden="1" x14ac:dyDescent="0.25">
      <c r="A2438" t="s">
        <v>39</v>
      </c>
      <c r="B2438" t="s">
        <v>38</v>
      </c>
      <c r="C2438" t="s">
        <v>3292</v>
      </c>
      <c r="D2438" t="s">
        <v>943</v>
      </c>
      <c r="E2438" t="s">
        <v>944</v>
      </c>
      <c r="F2438" t="s">
        <v>202</v>
      </c>
      <c r="G2438">
        <v>137308</v>
      </c>
      <c r="H2438" s="9">
        <v>1</v>
      </c>
      <c r="I2438" s="1">
        <v>45355</v>
      </c>
      <c r="J2438">
        <v>3</v>
      </c>
      <c r="K2438">
        <v>2024</v>
      </c>
      <c r="L2438" t="s">
        <v>37</v>
      </c>
      <c r="M2438">
        <v>28.25</v>
      </c>
      <c r="N2438" t="s">
        <v>4615</v>
      </c>
      <c r="O2438">
        <v>44.025799999999997</v>
      </c>
      <c r="P2438" t="s">
        <v>12</v>
      </c>
    </row>
    <row r="2439" spans="1:16" hidden="1" x14ac:dyDescent="0.25">
      <c r="A2439" t="s">
        <v>39</v>
      </c>
      <c r="B2439" t="s">
        <v>38</v>
      </c>
      <c r="C2439" t="s">
        <v>2968</v>
      </c>
      <c r="D2439" t="s">
        <v>877</v>
      </c>
      <c r="E2439" t="s">
        <v>878</v>
      </c>
      <c r="F2439" t="s">
        <v>202</v>
      </c>
      <c r="G2439">
        <v>137307</v>
      </c>
      <c r="H2439" s="9">
        <v>1</v>
      </c>
      <c r="I2439" s="1">
        <v>45355</v>
      </c>
      <c r="J2439">
        <v>3</v>
      </c>
      <c r="K2439">
        <v>2024</v>
      </c>
      <c r="L2439" t="s">
        <v>37</v>
      </c>
      <c r="M2439">
        <v>28.25</v>
      </c>
      <c r="N2439" t="s">
        <v>4615</v>
      </c>
      <c r="O2439">
        <v>44.025799999999997</v>
      </c>
      <c r="P2439" t="s">
        <v>12</v>
      </c>
    </row>
    <row r="2440" spans="1:16" hidden="1" x14ac:dyDescent="0.25">
      <c r="A2440" t="s">
        <v>39</v>
      </c>
      <c r="B2440" t="s">
        <v>38</v>
      </c>
      <c r="C2440" t="s">
        <v>3711</v>
      </c>
      <c r="D2440" t="s">
        <v>2223</v>
      </c>
      <c r="E2440" t="s">
        <v>3712</v>
      </c>
      <c r="F2440" t="s">
        <v>202</v>
      </c>
      <c r="G2440">
        <v>137306</v>
      </c>
      <c r="H2440" s="9">
        <v>1</v>
      </c>
      <c r="I2440" s="1">
        <v>45355</v>
      </c>
      <c r="J2440">
        <v>3</v>
      </c>
      <c r="K2440">
        <v>2024</v>
      </c>
      <c r="L2440" t="s">
        <v>37</v>
      </c>
      <c r="M2440">
        <v>28.25</v>
      </c>
      <c r="N2440" t="s">
        <v>4615</v>
      </c>
      <c r="O2440">
        <v>44.025799999999997</v>
      </c>
      <c r="P2440" t="s">
        <v>12</v>
      </c>
    </row>
    <row r="2441" spans="1:16" hidden="1" x14ac:dyDescent="0.25">
      <c r="A2441" t="s">
        <v>39</v>
      </c>
      <c r="B2441" t="s">
        <v>16</v>
      </c>
      <c r="C2441" t="s">
        <v>2994</v>
      </c>
      <c r="D2441" t="s">
        <v>986</v>
      </c>
      <c r="E2441" t="s">
        <v>987</v>
      </c>
      <c r="F2441" t="s">
        <v>202</v>
      </c>
      <c r="G2441">
        <v>137305</v>
      </c>
      <c r="H2441" s="9">
        <v>1</v>
      </c>
      <c r="I2441" s="1">
        <v>45355</v>
      </c>
      <c r="J2441">
        <v>3</v>
      </c>
      <c r="K2441">
        <v>2024</v>
      </c>
      <c r="L2441" t="s">
        <v>37</v>
      </c>
      <c r="M2441">
        <v>33.5</v>
      </c>
      <c r="N2441" t="s">
        <v>4615</v>
      </c>
      <c r="O2441">
        <v>52.207599999999999</v>
      </c>
      <c r="P2441" t="s">
        <v>12</v>
      </c>
    </row>
    <row r="2442" spans="1:16" hidden="1" x14ac:dyDescent="0.25">
      <c r="A2442" t="s">
        <v>39</v>
      </c>
      <c r="B2442" t="s">
        <v>38</v>
      </c>
      <c r="C2442" t="s">
        <v>2968</v>
      </c>
      <c r="D2442" t="s">
        <v>877</v>
      </c>
      <c r="E2442" t="s">
        <v>878</v>
      </c>
      <c r="F2442" t="s">
        <v>202</v>
      </c>
      <c r="G2442">
        <v>137304</v>
      </c>
      <c r="H2442" s="9">
        <v>1</v>
      </c>
      <c r="I2442" s="1">
        <v>45355</v>
      </c>
      <c r="J2442">
        <v>3</v>
      </c>
      <c r="K2442">
        <v>2024</v>
      </c>
      <c r="L2442" t="s">
        <v>37</v>
      </c>
      <c r="M2442">
        <v>28.25</v>
      </c>
      <c r="N2442" t="s">
        <v>4615</v>
      </c>
      <c r="O2442">
        <v>44.025799999999997</v>
      </c>
      <c r="P2442" t="s">
        <v>12</v>
      </c>
    </row>
    <row r="2443" spans="1:16" hidden="1" x14ac:dyDescent="0.25">
      <c r="A2443" t="s">
        <v>39</v>
      </c>
      <c r="B2443" t="s">
        <v>38</v>
      </c>
      <c r="C2443" t="s">
        <v>536</v>
      </c>
      <c r="D2443" t="s">
        <v>84</v>
      </c>
      <c r="E2443" t="s">
        <v>85</v>
      </c>
      <c r="F2443" t="s">
        <v>202</v>
      </c>
      <c r="G2443">
        <v>137302</v>
      </c>
      <c r="H2443" s="9">
        <v>1</v>
      </c>
      <c r="I2443" s="1">
        <v>45355</v>
      </c>
      <c r="J2443">
        <v>3</v>
      </c>
      <c r="K2443">
        <v>2024</v>
      </c>
      <c r="L2443" t="s">
        <v>37</v>
      </c>
      <c r="M2443">
        <v>33.5</v>
      </c>
      <c r="N2443" t="s">
        <v>4615</v>
      </c>
      <c r="O2443">
        <v>52.207599999999999</v>
      </c>
      <c r="P2443" t="s">
        <v>12</v>
      </c>
    </row>
    <row r="2444" spans="1:16" hidden="1" x14ac:dyDescent="0.25">
      <c r="A2444" t="s">
        <v>39</v>
      </c>
      <c r="B2444" t="s">
        <v>16</v>
      </c>
      <c r="C2444" t="s">
        <v>3328</v>
      </c>
      <c r="D2444" t="s">
        <v>1026</v>
      </c>
      <c r="E2444" t="s">
        <v>1027</v>
      </c>
      <c r="F2444" t="s">
        <v>202</v>
      </c>
      <c r="G2444">
        <v>137300</v>
      </c>
      <c r="H2444" s="9">
        <v>1</v>
      </c>
      <c r="I2444" s="1">
        <v>45355</v>
      </c>
      <c r="J2444">
        <v>3</v>
      </c>
      <c r="K2444">
        <v>2024</v>
      </c>
      <c r="L2444" t="s">
        <v>37</v>
      </c>
      <c r="M2444">
        <v>33.5</v>
      </c>
      <c r="N2444" t="s">
        <v>4615</v>
      </c>
      <c r="O2444">
        <v>52.207599999999999</v>
      </c>
      <c r="P2444" t="s">
        <v>12</v>
      </c>
    </row>
    <row r="2445" spans="1:16" hidden="1" x14ac:dyDescent="0.25">
      <c r="A2445" t="s">
        <v>39</v>
      </c>
      <c r="B2445" t="s">
        <v>38</v>
      </c>
      <c r="C2445" t="s">
        <v>536</v>
      </c>
      <c r="D2445" t="s">
        <v>84</v>
      </c>
      <c r="E2445" t="s">
        <v>85</v>
      </c>
      <c r="F2445" t="s">
        <v>202</v>
      </c>
      <c r="G2445">
        <v>137298</v>
      </c>
      <c r="H2445" s="9">
        <v>1</v>
      </c>
      <c r="I2445" s="1">
        <v>45355</v>
      </c>
      <c r="J2445">
        <v>3</v>
      </c>
      <c r="K2445">
        <v>2024</v>
      </c>
      <c r="L2445" t="s">
        <v>37</v>
      </c>
      <c r="M2445">
        <v>33.5</v>
      </c>
      <c r="N2445" t="s">
        <v>4615</v>
      </c>
      <c r="O2445">
        <v>52.207599999999999</v>
      </c>
      <c r="P2445" t="s">
        <v>12</v>
      </c>
    </row>
    <row r="2446" spans="1:16" hidden="1" x14ac:dyDescent="0.25">
      <c r="A2446" t="s">
        <v>39</v>
      </c>
      <c r="B2446" t="s">
        <v>16</v>
      </c>
      <c r="C2446" t="s">
        <v>3322</v>
      </c>
      <c r="D2446" t="s">
        <v>1016</v>
      </c>
      <c r="E2446" t="s">
        <v>1017</v>
      </c>
      <c r="F2446" t="s">
        <v>202</v>
      </c>
      <c r="G2446">
        <v>137297</v>
      </c>
      <c r="H2446" s="9">
        <v>1</v>
      </c>
      <c r="I2446" s="1">
        <v>45355</v>
      </c>
      <c r="J2446">
        <v>3</v>
      </c>
      <c r="K2446">
        <v>2024</v>
      </c>
      <c r="L2446" t="s">
        <v>37</v>
      </c>
      <c r="M2446">
        <v>33.5</v>
      </c>
      <c r="N2446" t="s">
        <v>4615</v>
      </c>
      <c r="O2446">
        <v>52.207599999999999</v>
      </c>
      <c r="P2446" t="s">
        <v>12</v>
      </c>
    </row>
    <row r="2447" spans="1:16" hidden="1" x14ac:dyDescent="0.25">
      <c r="A2447" t="s">
        <v>39</v>
      </c>
      <c r="B2447" t="s">
        <v>38</v>
      </c>
      <c r="C2447" t="s">
        <v>2968</v>
      </c>
      <c r="D2447" t="s">
        <v>877</v>
      </c>
      <c r="E2447" t="s">
        <v>878</v>
      </c>
      <c r="F2447" t="s">
        <v>202</v>
      </c>
      <c r="G2447">
        <v>137296</v>
      </c>
      <c r="H2447" s="9">
        <v>1</v>
      </c>
      <c r="I2447" s="1">
        <v>45355</v>
      </c>
      <c r="J2447">
        <v>3</v>
      </c>
      <c r="K2447">
        <v>2024</v>
      </c>
      <c r="L2447" t="s">
        <v>37</v>
      </c>
      <c r="M2447">
        <v>28.25</v>
      </c>
      <c r="N2447" t="s">
        <v>4615</v>
      </c>
      <c r="O2447">
        <v>44.025799999999997</v>
      </c>
      <c r="P2447" t="s">
        <v>12</v>
      </c>
    </row>
    <row r="2448" spans="1:16" hidden="1" x14ac:dyDescent="0.25">
      <c r="A2448" t="s">
        <v>39</v>
      </c>
      <c r="B2448" t="s">
        <v>38</v>
      </c>
      <c r="C2448" t="s">
        <v>4610</v>
      </c>
      <c r="D2448" t="s">
        <v>4611</v>
      </c>
      <c r="E2448" t="s">
        <v>4612</v>
      </c>
      <c r="F2448" t="s">
        <v>202</v>
      </c>
      <c r="G2448">
        <v>137295</v>
      </c>
      <c r="H2448" s="9">
        <v>1</v>
      </c>
      <c r="I2448" s="1">
        <v>45355</v>
      </c>
      <c r="J2448">
        <v>3</v>
      </c>
      <c r="K2448">
        <v>2024</v>
      </c>
      <c r="L2448" t="s">
        <v>37</v>
      </c>
      <c r="M2448">
        <v>26.62</v>
      </c>
      <c r="N2448" t="s">
        <v>4615</v>
      </c>
      <c r="O2448">
        <v>41.485599999999998</v>
      </c>
      <c r="P2448" t="s">
        <v>12</v>
      </c>
    </row>
    <row r="2449" spans="1:16" hidden="1" x14ac:dyDescent="0.25">
      <c r="A2449" t="s">
        <v>39</v>
      </c>
      <c r="B2449" t="s">
        <v>38</v>
      </c>
      <c r="C2449" t="s">
        <v>3020</v>
      </c>
      <c r="D2449" t="s">
        <v>954</v>
      </c>
      <c r="E2449" t="s">
        <v>955</v>
      </c>
      <c r="F2449" t="s">
        <v>202</v>
      </c>
      <c r="G2449">
        <v>137294</v>
      </c>
      <c r="H2449" s="9">
        <v>1</v>
      </c>
      <c r="I2449" s="1">
        <v>45355</v>
      </c>
      <c r="J2449">
        <v>3</v>
      </c>
      <c r="K2449">
        <v>2024</v>
      </c>
      <c r="L2449" t="s">
        <v>37</v>
      </c>
      <c r="M2449">
        <v>28.25</v>
      </c>
      <c r="N2449" t="s">
        <v>4615</v>
      </c>
      <c r="O2449">
        <v>44.025799999999997</v>
      </c>
      <c r="P2449" t="s">
        <v>12</v>
      </c>
    </row>
    <row r="2450" spans="1:16" hidden="1" x14ac:dyDescent="0.25">
      <c r="A2450" t="s">
        <v>39</v>
      </c>
      <c r="B2450" t="s">
        <v>16</v>
      </c>
      <c r="C2450" t="s">
        <v>2942</v>
      </c>
      <c r="D2450" t="s">
        <v>994</v>
      </c>
      <c r="E2450" t="s">
        <v>995</v>
      </c>
      <c r="F2450" t="s">
        <v>202</v>
      </c>
      <c r="G2450">
        <v>137293</v>
      </c>
      <c r="H2450" s="9">
        <v>1</v>
      </c>
      <c r="I2450" s="1">
        <v>45355</v>
      </c>
      <c r="J2450">
        <v>3</v>
      </c>
      <c r="K2450">
        <v>2024</v>
      </c>
      <c r="L2450" t="s">
        <v>37</v>
      </c>
      <c r="M2450">
        <v>33.5</v>
      </c>
      <c r="N2450" t="s">
        <v>4615</v>
      </c>
      <c r="O2450">
        <v>52.207599999999999</v>
      </c>
      <c r="P2450" t="s">
        <v>12</v>
      </c>
    </row>
    <row r="2451" spans="1:16" hidden="1" x14ac:dyDescent="0.25">
      <c r="A2451" t="s">
        <v>39</v>
      </c>
      <c r="B2451" t="s">
        <v>16</v>
      </c>
      <c r="C2451" t="s">
        <v>2994</v>
      </c>
      <c r="D2451" t="s">
        <v>986</v>
      </c>
      <c r="E2451" t="s">
        <v>987</v>
      </c>
      <c r="F2451" t="s">
        <v>202</v>
      </c>
      <c r="G2451">
        <v>137290</v>
      </c>
      <c r="H2451" s="9">
        <v>1</v>
      </c>
      <c r="I2451" s="1">
        <v>45354</v>
      </c>
      <c r="J2451">
        <v>3</v>
      </c>
      <c r="K2451">
        <v>2024</v>
      </c>
      <c r="L2451" t="s">
        <v>37</v>
      </c>
      <c r="M2451">
        <v>33.5</v>
      </c>
      <c r="N2451" t="s">
        <v>4615</v>
      </c>
      <c r="O2451">
        <v>52.207599999999999</v>
      </c>
      <c r="P2451" t="s">
        <v>12</v>
      </c>
    </row>
    <row r="2452" spans="1:16" hidden="1" x14ac:dyDescent="0.25">
      <c r="A2452" t="s">
        <v>39</v>
      </c>
      <c r="B2452" t="s">
        <v>38</v>
      </c>
      <c r="C2452" t="s">
        <v>2968</v>
      </c>
      <c r="D2452" t="s">
        <v>877</v>
      </c>
      <c r="E2452" t="s">
        <v>878</v>
      </c>
      <c r="F2452" t="s">
        <v>202</v>
      </c>
      <c r="G2452">
        <v>137289</v>
      </c>
      <c r="H2452" s="9">
        <v>1</v>
      </c>
      <c r="I2452" s="1">
        <v>45354</v>
      </c>
      <c r="J2452">
        <v>3</v>
      </c>
      <c r="K2452">
        <v>2024</v>
      </c>
      <c r="L2452" t="s">
        <v>37</v>
      </c>
      <c r="M2452">
        <v>28.25</v>
      </c>
      <c r="N2452" t="s">
        <v>4615</v>
      </c>
      <c r="O2452">
        <v>44.025799999999997</v>
      </c>
      <c r="P2452" t="s">
        <v>12</v>
      </c>
    </row>
    <row r="2453" spans="1:16" hidden="1" x14ac:dyDescent="0.25">
      <c r="A2453" t="s">
        <v>39</v>
      </c>
      <c r="B2453" t="s">
        <v>38</v>
      </c>
      <c r="C2453" t="s">
        <v>536</v>
      </c>
      <c r="D2453" t="s">
        <v>84</v>
      </c>
      <c r="E2453" t="s">
        <v>85</v>
      </c>
      <c r="F2453" t="s">
        <v>202</v>
      </c>
      <c r="G2453">
        <v>137288</v>
      </c>
      <c r="H2453" s="9">
        <v>1</v>
      </c>
      <c r="I2453" s="1">
        <v>45354</v>
      </c>
      <c r="J2453">
        <v>3</v>
      </c>
      <c r="K2453">
        <v>2024</v>
      </c>
      <c r="L2453" t="s">
        <v>37</v>
      </c>
      <c r="M2453">
        <v>33.5</v>
      </c>
      <c r="N2453" t="s">
        <v>4615</v>
      </c>
      <c r="O2453">
        <v>52.207599999999999</v>
      </c>
      <c r="P2453" t="s">
        <v>12</v>
      </c>
    </row>
    <row r="2454" spans="1:16" hidden="1" x14ac:dyDescent="0.25">
      <c r="A2454" t="s">
        <v>39</v>
      </c>
      <c r="B2454" t="s">
        <v>38</v>
      </c>
      <c r="C2454" t="s">
        <v>536</v>
      </c>
      <c r="D2454" t="s">
        <v>84</v>
      </c>
      <c r="E2454" t="s">
        <v>85</v>
      </c>
      <c r="F2454" t="s">
        <v>202</v>
      </c>
      <c r="G2454">
        <v>137156</v>
      </c>
      <c r="H2454" s="9">
        <v>1</v>
      </c>
      <c r="I2454" s="1">
        <v>45354</v>
      </c>
      <c r="J2454">
        <v>3</v>
      </c>
      <c r="K2454">
        <v>2024</v>
      </c>
      <c r="L2454" t="s">
        <v>37</v>
      </c>
      <c r="M2454">
        <v>33.5</v>
      </c>
      <c r="N2454" t="s">
        <v>4615</v>
      </c>
      <c r="O2454">
        <v>52.207599999999999</v>
      </c>
      <c r="P2454" t="s">
        <v>12</v>
      </c>
    </row>
    <row r="2455" spans="1:16" hidden="1" x14ac:dyDescent="0.25">
      <c r="A2455" t="s">
        <v>39</v>
      </c>
      <c r="B2455" t="s">
        <v>38</v>
      </c>
      <c r="C2455" t="s">
        <v>3292</v>
      </c>
      <c r="D2455" t="s">
        <v>943</v>
      </c>
      <c r="E2455" t="s">
        <v>944</v>
      </c>
      <c r="F2455" t="s">
        <v>202</v>
      </c>
      <c r="G2455">
        <v>137013</v>
      </c>
      <c r="H2455" s="9">
        <v>1</v>
      </c>
      <c r="I2455" s="1">
        <v>45352</v>
      </c>
      <c r="J2455">
        <v>3</v>
      </c>
      <c r="K2455">
        <v>2024</v>
      </c>
      <c r="L2455" t="s">
        <v>37</v>
      </c>
      <c r="M2455">
        <v>28.25</v>
      </c>
      <c r="N2455" t="s">
        <v>4615</v>
      </c>
      <c r="O2455">
        <v>44.025799999999997</v>
      </c>
      <c r="P2455" t="s">
        <v>12</v>
      </c>
    </row>
    <row r="2456" spans="1:16" hidden="1" x14ac:dyDescent="0.25">
      <c r="A2456" t="s">
        <v>39</v>
      </c>
      <c r="B2456" t="s">
        <v>38</v>
      </c>
      <c r="C2456" t="s">
        <v>616</v>
      </c>
      <c r="D2456" t="s">
        <v>81</v>
      </c>
      <c r="E2456" t="s">
        <v>82</v>
      </c>
      <c r="F2456" t="s">
        <v>202</v>
      </c>
      <c r="G2456">
        <v>137012</v>
      </c>
      <c r="H2456" s="9">
        <v>1</v>
      </c>
      <c r="I2456" s="1">
        <v>45352</v>
      </c>
      <c r="J2456">
        <v>3</v>
      </c>
      <c r="K2456">
        <v>2024</v>
      </c>
      <c r="L2456" t="s">
        <v>37</v>
      </c>
      <c r="M2456">
        <v>28.25</v>
      </c>
      <c r="N2456" t="s">
        <v>4615</v>
      </c>
      <c r="O2456">
        <v>44.025799999999997</v>
      </c>
      <c r="P2456" t="s">
        <v>12</v>
      </c>
    </row>
    <row r="2457" spans="1:16" hidden="1" x14ac:dyDescent="0.25">
      <c r="A2457" t="s">
        <v>39</v>
      </c>
      <c r="B2457" t="s">
        <v>16</v>
      </c>
      <c r="C2457" t="s">
        <v>576</v>
      </c>
      <c r="D2457" t="s">
        <v>90</v>
      </c>
      <c r="E2457" t="s">
        <v>91</v>
      </c>
      <c r="F2457" t="s">
        <v>202</v>
      </c>
      <c r="G2457">
        <v>137011</v>
      </c>
      <c r="H2457" s="9">
        <v>1</v>
      </c>
      <c r="I2457" s="1">
        <v>45352</v>
      </c>
      <c r="J2457">
        <v>3</v>
      </c>
      <c r="K2457">
        <v>2024</v>
      </c>
      <c r="L2457" t="s">
        <v>37</v>
      </c>
      <c r="M2457">
        <v>33.5</v>
      </c>
      <c r="N2457" t="s">
        <v>4615</v>
      </c>
      <c r="O2457">
        <v>52.207599999999999</v>
      </c>
      <c r="P2457" t="s">
        <v>12</v>
      </c>
    </row>
    <row r="2458" spans="1:16" hidden="1" x14ac:dyDescent="0.25">
      <c r="A2458" t="s">
        <v>39</v>
      </c>
      <c r="B2458" t="s">
        <v>16</v>
      </c>
      <c r="C2458" t="s">
        <v>576</v>
      </c>
      <c r="D2458" t="s">
        <v>90</v>
      </c>
      <c r="E2458" t="s">
        <v>91</v>
      </c>
      <c r="F2458" t="s">
        <v>202</v>
      </c>
      <c r="G2458">
        <v>137010</v>
      </c>
      <c r="H2458" s="9">
        <v>1</v>
      </c>
      <c r="I2458" s="1">
        <v>45352</v>
      </c>
      <c r="J2458">
        <v>3</v>
      </c>
      <c r="K2458">
        <v>2024</v>
      </c>
      <c r="L2458" t="s">
        <v>37</v>
      </c>
      <c r="M2458">
        <v>33.5</v>
      </c>
      <c r="N2458" t="s">
        <v>4615</v>
      </c>
      <c r="O2458">
        <v>52.207599999999999</v>
      </c>
      <c r="P2458" t="s">
        <v>12</v>
      </c>
    </row>
    <row r="2459" spans="1:16" hidden="1" x14ac:dyDescent="0.25">
      <c r="A2459" t="s">
        <v>39</v>
      </c>
      <c r="B2459" t="s">
        <v>38</v>
      </c>
      <c r="C2459" t="s">
        <v>2968</v>
      </c>
      <c r="D2459" t="s">
        <v>877</v>
      </c>
      <c r="E2459" t="s">
        <v>878</v>
      </c>
      <c r="F2459" t="s">
        <v>202</v>
      </c>
      <c r="G2459">
        <v>137009</v>
      </c>
      <c r="H2459" s="9">
        <v>1</v>
      </c>
      <c r="I2459" s="1">
        <v>45352</v>
      </c>
      <c r="J2459">
        <v>3</v>
      </c>
      <c r="K2459">
        <v>2024</v>
      </c>
      <c r="L2459" t="s">
        <v>37</v>
      </c>
      <c r="M2459">
        <v>28.25</v>
      </c>
      <c r="N2459" t="s">
        <v>4615</v>
      </c>
      <c r="O2459">
        <v>44.025799999999997</v>
      </c>
      <c r="P2459" t="s">
        <v>12</v>
      </c>
    </row>
    <row r="2460" spans="1:16" hidden="1" x14ac:dyDescent="0.25">
      <c r="A2460" t="s">
        <v>39</v>
      </c>
      <c r="B2460" t="s">
        <v>16</v>
      </c>
      <c r="C2460" t="s">
        <v>576</v>
      </c>
      <c r="D2460" t="s">
        <v>90</v>
      </c>
      <c r="E2460" t="s">
        <v>91</v>
      </c>
      <c r="F2460" t="s">
        <v>202</v>
      </c>
      <c r="G2460">
        <v>137008</v>
      </c>
      <c r="H2460" s="9">
        <v>1</v>
      </c>
      <c r="I2460" s="1">
        <v>45352</v>
      </c>
      <c r="J2460">
        <v>3</v>
      </c>
      <c r="K2460">
        <v>2024</v>
      </c>
      <c r="L2460" t="s">
        <v>37</v>
      </c>
      <c r="M2460">
        <v>33.5</v>
      </c>
      <c r="N2460" t="s">
        <v>4615</v>
      </c>
      <c r="O2460">
        <v>52.207599999999999</v>
      </c>
      <c r="P2460" t="s">
        <v>12</v>
      </c>
    </row>
    <row r="2461" spans="1:16" hidden="1" x14ac:dyDescent="0.25">
      <c r="A2461" t="s">
        <v>39</v>
      </c>
      <c r="B2461" t="s">
        <v>16</v>
      </c>
      <c r="C2461" t="s">
        <v>509</v>
      </c>
      <c r="D2461" t="s">
        <v>76</v>
      </c>
      <c r="E2461" t="s">
        <v>76</v>
      </c>
      <c r="F2461" t="s">
        <v>202</v>
      </c>
      <c r="G2461">
        <v>137007</v>
      </c>
      <c r="H2461" s="9">
        <v>1</v>
      </c>
      <c r="I2461" s="1">
        <v>45352</v>
      </c>
      <c r="J2461">
        <v>3</v>
      </c>
      <c r="K2461">
        <v>2024</v>
      </c>
      <c r="L2461" t="s">
        <v>37</v>
      </c>
      <c r="M2461">
        <v>28.5</v>
      </c>
      <c r="N2461" t="s">
        <v>4615</v>
      </c>
      <c r="O2461">
        <v>44.415399999999998</v>
      </c>
      <c r="P2461" t="s">
        <v>12</v>
      </c>
    </row>
    <row r="2462" spans="1:16" hidden="1" x14ac:dyDescent="0.25">
      <c r="A2462" t="s">
        <v>39</v>
      </c>
      <c r="B2462" t="s">
        <v>38</v>
      </c>
      <c r="C2462" t="s">
        <v>2968</v>
      </c>
      <c r="D2462" t="s">
        <v>877</v>
      </c>
      <c r="E2462" t="s">
        <v>878</v>
      </c>
      <c r="F2462" t="s">
        <v>202</v>
      </c>
      <c r="G2462">
        <v>136849</v>
      </c>
      <c r="H2462" s="9">
        <v>1</v>
      </c>
      <c r="I2462" s="1">
        <v>45351</v>
      </c>
      <c r="J2462">
        <v>2</v>
      </c>
      <c r="K2462">
        <v>2024</v>
      </c>
      <c r="L2462" t="s">
        <v>37</v>
      </c>
      <c r="M2462">
        <v>28.25</v>
      </c>
      <c r="N2462" t="s">
        <v>4615</v>
      </c>
      <c r="O2462">
        <v>44.025799999999997</v>
      </c>
      <c r="P2462" t="s">
        <v>12</v>
      </c>
    </row>
    <row r="2463" spans="1:16" hidden="1" x14ac:dyDescent="0.25">
      <c r="A2463" t="s">
        <v>39</v>
      </c>
      <c r="B2463" t="s">
        <v>38</v>
      </c>
      <c r="C2463" t="s">
        <v>2968</v>
      </c>
      <c r="D2463" t="s">
        <v>877</v>
      </c>
      <c r="E2463" t="s">
        <v>878</v>
      </c>
      <c r="F2463" t="s">
        <v>202</v>
      </c>
      <c r="G2463">
        <v>136847</v>
      </c>
      <c r="H2463" s="9">
        <v>1</v>
      </c>
      <c r="I2463" s="1">
        <v>45351</v>
      </c>
      <c r="J2463">
        <v>2</v>
      </c>
      <c r="K2463">
        <v>2024</v>
      </c>
      <c r="L2463" t="s">
        <v>37</v>
      </c>
      <c r="M2463">
        <v>28.25</v>
      </c>
      <c r="N2463" t="s">
        <v>4615</v>
      </c>
      <c r="O2463">
        <v>44.025799999999997</v>
      </c>
      <c r="P2463" t="s">
        <v>12</v>
      </c>
    </row>
    <row r="2464" spans="1:16" hidden="1" x14ac:dyDescent="0.25">
      <c r="A2464" t="s">
        <v>39</v>
      </c>
      <c r="B2464" t="s">
        <v>38</v>
      </c>
      <c r="C2464" t="s">
        <v>3300</v>
      </c>
      <c r="D2464" t="s">
        <v>964</v>
      </c>
      <c r="E2464" t="s">
        <v>965</v>
      </c>
      <c r="F2464" t="s">
        <v>202</v>
      </c>
      <c r="G2464">
        <v>136846</v>
      </c>
      <c r="H2464" s="9">
        <v>1</v>
      </c>
      <c r="I2464" s="1">
        <v>45351</v>
      </c>
      <c r="J2464">
        <v>2</v>
      </c>
      <c r="K2464">
        <v>2024</v>
      </c>
      <c r="L2464" t="s">
        <v>37</v>
      </c>
      <c r="M2464">
        <v>28.25</v>
      </c>
      <c r="N2464" t="s">
        <v>4615</v>
      </c>
      <c r="O2464">
        <v>44.025799999999997</v>
      </c>
      <c r="P2464" t="s">
        <v>12</v>
      </c>
    </row>
    <row r="2465" spans="1:16" hidden="1" x14ac:dyDescent="0.25">
      <c r="A2465" t="s">
        <v>39</v>
      </c>
      <c r="B2465" t="s">
        <v>16</v>
      </c>
      <c r="C2465" t="s">
        <v>2935</v>
      </c>
      <c r="D2465" t="s">
        <v>1004</v>
      </c>
      <c r="E2465" t="s">
        <v>1005</v>
      </c>
      <c r="F2465" t="s">
        <v>202</v>
      </c>
      <c r="G2465">
        <v>136845</v>
      </c>
      <c r="H2465" s="9">
        <v>1</v>
      </c>
      <c r="I2465" s="1">
        <v>45351</v>
      </c>
      <c r="J2465">
        <v>2</v>
      </c>
      <c r="K2465">
        <v>2024</v>
      </c>
      <c r="L2465" t="s">
        <v>37</v>
      </c>
      <c r="M2465">
        <v>33.5</v>
      </c>
      <c r="N2465" t="s">
        <v>4615</v>
      </c>
      <c r="O2465">
        <v>52.207599999999999</v>
      </c>
      <c r="P2465" t="s">
        <v>12</v>
      </c>
    </row>
    <row r="2466" spans="1:16" hidden="1" x14ac:dyDescent="0.25">
      <c r="A2466" t="s">
        <v>39</v>
      </c>
      <c r="B2466" t="s">
        <v>38</v>
      </c>
      <c r="C2466" t="s">
        <v>3271</v>
      </c>
      <c r="D2466" t="s">
        <v>902</v>
      </c>
      <c r="E2466" t="s">
        <v>903</v>
      </c>
      <c r="F2466" t="s">
        <v>202</v>
      </c>
      <c r="G2466">
        <v>136844</v>
      </c>
      <c r="H2466" s="9">
        <v>1</v>
      </c>
      <c r="I2466" s="1">
        <v>45351</v>
      </c>
      <c r="J2466">
        <v>2</v>
      </c>
      <c r="K2466">
        <v>2024</v>
      </c>
      <c r="L2466" t="s">
        <v>37</v>
      </c>
      <c r="M2466">
        <v>28.25</v>
      </c>
      <c r="N2466" t="s">
        <v>4615</v>
      </c>
      <c r="O2466">
        <v>44.025799999999997</v>
      </c>
      <c r="P2466" t="s">
        <v>12</v>
      </c>
    </row>
    <row r="2467" spans="1:16" hidden="1" x14ac:dyDescent="0.25">
      <c r="A2467" t="s">
        <v>39</v>
      </c>
      <c r="B2467" t="s">
        <v>38</v>
      </c>
      <c r="C2467" t="s">
        <v>536</v>
      </c>
      <c r="D2467" t="s">
        <v>84</v>
      </c>
      <c r="E2467" t="s">
        <v>85</v>
      </c>
      <c r="F2467" t="s">
        <v>202</v>
      </c>
      <c r="G2467">
        <v>136842</v>
      </c>
      <c r="H2467" s="9">
        <v>1</v>
      </c>
      <c r="I2467" s="1">
        <v>45351</v>
      </c>
      <c r="J2467">
        <v>2</v>
      </c>
      <c r="K2467">
        <v>2024</v>
      </c>
      <c r="L2467" t="s">
        <v>37</v>
      </c>
      <c r="M2467">
        <v>33.5</v>
      </c>
      <c r="N2467" t="s">
        <v>4615</v>
      </c>
      <c r="O2467">
        <v>52.207599999999999</v>
      </c>
      <c r="P2467" t="s">
        <v>12</v>
      </c>
    </row>
    <row r="2468" spans="1:16" hidden="1" x14ac:dyDescent="0.25">
      <c r="A2468" t="s">
        <v>39</v>
      </c>
      <c r="B2468" t="s">
        <v>16</v>
      </c>
      <c r="C2468" t="s">
        <v>3335</v>
      </c>
      <c r="D2468" t="s">
        <v>1045</v>
      </c>
      <c r="E2468" t="s">
        <v>995</v>
      </c>
      <c r="F2468" t="s">
        <v>202</v>
      </c>
      <c r="G2468">
        <v>136841</v>
      </c>
      <c r="H2468" s="9">
        <v>1</v>
      </c>
      <c r="I2468" s="1">
        <v>45351</v>
      </c>
      <c r="J2468">
        <v>2</v>
      </c>
      <c r="K2468">
        <v>2024</v>
      </c>
      <c r="L2468" t="s">
        <v>37</v>
      </c>
      <c r="M2468">
        <v>33.5</v>
      </c>
      <c r="N2468" t="s">
        <v>4615</v>
      </c>
      <c r="O2468">
        <v>52.207599999999999</v>
      </c>
      <c r="P2468" t="s">
        <v>12</v>
      </c>
    </row>
    <row r="2469" spans="1:16" hidden="1" x14ac:dyDescent="0.25">
      <c r="A2469" t="s">
        <v>39</v>
      </c>
      <c r="B2469" t="s">
        <v>16</v>
      </c>
      <c r="C2469" t="s">
        <v>3311</v>
      </c>
      <c r="D2469" t="s">
        <v>990</v>
      </c>
      <c r="E2469" t="s">
        <v>991</v>
      </c>
      <c r="F2469" t="s">
        <v>202</v>
      </c>
      <c r="G2469">
        <v>136720</v>
      </c>
      <c r="H2469" s="9">
        <v>1</v>
      </c>
      <c r="I2469" s="1">
        <v>45351</v>
      </c>
      <c r="J2469">
        <v>2</v>
      </c>
      <c r="K2469">
        <v>2024</v>
      </c>
      <c r="L2469" t="s">
        <v>37</v>
      </c>
      <c r="M2469">
        <v>33.5</v>
      </c>
      <c r="N2469" t="s">
        <v>4615</v>
      </c>
      <c r="O2469">
        <v>52.207599999999999</v>
      </c>
      <c r="P2469" t="s">
        <v>12</v>
      </c>
    </row>
    <row r="2470" spans="1:16" hidden="1" x14ac:dyDescent="0.25">
      <c r="A2470" t="s">
        <v>39</v>
      </c>
      <c r="B2470" t="s">
        <v>38</v>
      </c>
      <c r="C2470" t="s">
        <v>3020</v>
      </c>
      <c r="D2470" t="s">
        <v>954</v>
      </c>
      <c r="E2470" t="s">
        <v>955</v>
      </c>
      <c r="F2470" t="s">
        <v>202</v>
      </c>
      <c r="G2470">
        <v>136719</v>
      </c>
      <c r="H2470" s="9">
        <v>1</v>
      </c>
      <c r="I2470" s="1">
        <v>45351</v>
      </c>
      <c r="J2470">
        <v>2</v>
      </c>
      <c r="K2470">
        <v>2024</v>
      </c>
      <c r="L2470" t="s">
        <v>37</v>
      </c>
      <c r="M2470">
        <v>28.25</v>
      </c>
      <c r="N2470" t="s">
        <v>4615</v>
      </c>
      <c r="O2470">
        <v>44.025799999999997</v>
      </c>
      <c r="P2470" t="s">
        <v>12</v>
      </c>
    </row>
    <row r="2471" spans="1:16" hidden="1" x14ac:dyDescent="0.25">
      <c r="A2471" t="s">
        <v>39</v>
      </c>
      <c r="B2471" t="s">
        <v>16</v>
      </c>
      <c r="C2471" t="s">
        <v>2942</v>
      </c>
      <c r="D2471" t="s">
        <v>994</v>
      </c>
      <c r="E2471" t="s">
        <v>995</v>
      </c>
      <c r="F2471" t="s">
        <v>202</v>
      </c>
      <c r="G2471">
        <v>136667</v>
      </c>
      <c r="H2471" s="9">
        <v>1</v>
      </c>
      <c r="I2471" s="1">
        <v>45350</v>
      </c>
      <c r="J2471">
        <v>2</v>
      </c>
      <c r="K2471">
        <v>2024</v>
      </c>
      <c r="L2471" t="s">
        <v>37</v>
      </c>
      <c r="M2471">
        <v>33.5</v>
      </c>
      <c r="N2471" t="s">
        <v>4615</v>
      </c>
      <c r="O2471">
        <v>52.207599999999999</v>
      </c>
      <c r="P2471" t="s">
        <v>12</v>
      </c>
    </row>
    <row r="2472" spans="1:16" hidden="1" x14ac:dyDescent="0.25">
      <c r="A2472" t="s">
        <v>39</v>
      </c>
      <c r="B2472" t="s">
        <v>38</v>
      </c>
      <c r="C2472" t="s">
        <v>477</v>
      </c>
      <c r="D2472" t="s">
        <v>50</v>
      </c>
      <c r="E2472" t="s">
        <v>51</v>
      </c>
      <c r="F2472" t="s">
        <v>202</v>
      </c>
      <c r="G2472">
        <v>136666</v>
      </c>
      <c r="H2472" s="9">
        <v>1</v>
      </c>
      <c r="I2472" s="1">
        <v>45350</v>
      </c>
      <c r="J2472">
        <v>2</v>
      </c>
      <c r="K2472">
        <v>2024</v>
      </c>
      <c r="L2472" t="s">
        <v>37</v>
      </c>
      <c r="M2472">
        <v>28.25</v>
      </c>
      <c r="N2472" t="s">
        <v>4615</v>
      </c>
      <c r="O2472">
        <v>44.025799999999997</v>
      </c>
      <c r="P2472" t="s">
        <v>12</v>
      </c>
    </row>
    <row r="2473" spans="1:16" hidden="1" x14ac:dyDescent="0.25">
      <c r="A2473" t="s">
        <v>39</v>
      </c>
      <c r="B2473" t="s">
        <v>16</v>
      </c>
      <c r="C2473" t="s">
        <v>576</v>
      </c>
      <c r="D2473" t="s">
        <v>90</v>
      </c>
      <c r="E2473" t="s">
        <v>91</v>
      </c>
      <c r="F2473" t="s">
        <v>202</v>
      </c>
      <c r="G2473">
        <v>136665</v>
      </c>
      <c r="H2473" s="9">
        <v>1</v>
      </c>
      <c r="I2473" s="1">
        <v>45350</v>
      </c>
      <c r="J2473">
        <v>2</v>
      </c>
      <c r="K2473">
        <v>2024</v>
      </c>
      <c r="L2473" t="s">
        <v>37</v>
      </c>
      <c r="M2473">
        <v>33.5</v>
      </c>
      <c r="N2473" t="s">
        <v>4615</v>
      </c>
      <c r="O2473">
        <v>52.207599999999999</v>
      </c>
      <c r="P2473" t="s">
        <v>12</v>
      </c>
    </row>
    <row r="2474" spans="1:16" hidden="1" x14ac:dyDescent="0.25">
      <c r="A2474" t="s">
        <v>39</v>
      </c>
      <c r="B2474" t="s">
        <v>16</v>
      </c>
      <c r="C2474" t="s">
        <v>3311</v>
      </c>
      <c r="D2474" t="s">
        <v>990</v>
      </c>
      <c r="E2474" t="s">
        <v>991</v>
      </c>
      <c r="F2474" t="s">
        <v>202</v>
      </c>
      <c r="G2474">
        <v>136664</v>
      </c>
      <c r="H2474" s="9">
        <v>1</v>
      </c>
      <c r="I2474" s="1">
        <v>45350</v>
      </c>
      <c r="J2474">
        <v>2</v>
      </c>
      <c r="K2474">
        <v>2024</v>
      </c>
      <c r="L2474" t="s">
        <v>37</v>
      </c>
      <c r="M2474">
        <v>33.5</v>
      </c>
      <c r="N2474" t="s">
        <v>4615</v>
      </c>
      <c r="O2474">
        <v>52.207599999999999</v>
      </c>
      <c r="P2474" t="s">
        <v>12</v>
      </c>
    </row>
    <row r="2475" spans="1:16" hidden="1" x14ac:dyDescent="0.25">
      <c r="A2475" t="s">
        <v>39</v>
      </c>
      <c r="B2475" t="s">
        <v>16</v>
      </c>
      <c r="C2475" t="s">
        <v>3318</v>
      </c>
      <c r="D2475" t="s">
        <v>1008</v>
      </c>
      <c r="E2475" t="s">
        <v>1009</v>
      </c>
      <c r="F2475" t="s">
        <v>202</v>
      </c>
      <c r="G2475">
        <v>136663</v>
      </c>
      <c r="H2475" s="9">
        <v>1</v>
      </c>
      <c r="I2475" s="1">
        <v>45350</v>
      </c>
      <c r="J2475">
        <v>2</v>
      </c>
      <c r="K2475">
        <v>2024</v>
      </c>
      <c r="L2475" t="s">
        <v>37</v>
      </c>
      <c r="M2475">
        <v>33.5</v>
      </c>
      <c r="N2475" t="s">
        <v>4615</v>
      </c>
      <c r="O2475">
        <v>52.207599999999999</v>
      </c>
      <c r="P2475" t="s">
        <v>12</v>
      </c>
    </row>
    <row r="2476" spans="1:16" hidden="1" x14ac:dyDescent="0.25">
      <c r="A2476" t="s">
        <v>17</v>
      </c>
      <c r="B2476" t="s">
        <v>118</v>
      </c>
      <c r="C2476" t="s">
        <v>537</v>
      </c>
      <c r="D2476" t="s">
        <v>416</v>
      </c>
      <c r="E2476" t="s">
        <v>417</v>
      </c>
      <c r="F2476" t="s">
        <v>202</v>
      </c>
      <c r="G2476">
        <v>136531</v>
      </c>
      <c r="H2476" s="9">
        <v>55</v>
      </c>
      <c r="I2476" s="1">
        <v>45450</v>
      </c>
      <c r="J2476">
        <v>6</v>
      </c>
      <c r="K2476">
        <v>2024</v>
      </c>
      <c r="L2476" t="s">
        <v>820</v>
      </c>
      <c r="M2476">
        <v>128.5</v>
      </c>
      <c r="N2476" t="s">
        <v>4619</v>
      </c>
      <c r="O2476">
        <v>200.25899999999999</v>
      </c>
      <c r="P2476" t="s">
        <v>12</v>
      </c>
    </row>
    <row r="2477" spans="1:16" hidden="1" x14ac:dyDescent="0.25">
      <c r="A2477" t="s">
        <v>17</v>
      </c>
      <c r="B2477" t="s">
        <v>118</v>
      </c>
      <c r="C2477" t="s">
        <v>559</v>
      </c>
      <c r="D2477" t="s">
        <v>418</v>
      </c>
      <c r="E2477" t="s">
        <v>1834</v>
      </c>
      <c r="F2477" t="s">
        <v>202</v>
      </c>
      <c r="G2477">
        <v>136531</v>
      </c>
      <c r="H2477" s="9">
        <v>12</v>
      </c>
      <c r="I2477" s="1">
        <v>45450</v>
      </c>
      <c r="J2477">
        <v>6</v>
      </c>
      <c r="K2477">
        <v>2024</v>
      </c>
      <c r="L2477" t="s">
        <v>820</v>
      </c>
      <c r="M2477">
        <v>114</v>
      </c>
      <c r="N2477" t="s">
        <v>4619</v>
      </c>
      <c r="O2477">
        <v>177.6617</v>
      </c>
      <c r="P2477" t="s">
        <v>12</v>
      </c>
    </row>
    <row r="2478" spans="1:16" hidden="1" x14ac:dyDescent="0.25">
      <c r="A2478" t="s">
        <v>17</v>
      </c>
      <c r="B2478" t="s">
        <v>118</v>
      </c>
      <c r="C2478" t="s">
        <v>537</v>
      </c>
      <c r="D2478" t="s">
        <v>416</v>
      </c>
      <c r="E2478" t="s">
        <v>417</v>
      </c>
      <c r="F2478" t="s">
        <v>202</v>
      </c>
      <c r="G2478">
        <v>136530</v>
      </c>
      <c r="H2478" s="9">
        <v>315</v>
      </c>
      <c r="I2478" s="1">
        <v>45450</v>
      </c>
      <c r="J2478">
        <v>6</v>
      </c>
      <c r="K2478">
        <v>2024</v>
      </c>
      <c r="L2478" t="s">
        <v>4746</v>
      </c>
      <c r="M2478">
        <v>128.5</v>
      </c>
      <c r="N2478" t="s">
        <v>4619</v>
      </c>
      <c r="O2478">
        <v>200.25899999999999</v>
      </c>
      <c r="P2478" t="s">
        <v>12</v>
      </c>
    </row>
    <row r="2479" spans="1:16" hidden="1" x14ac:dyDescent="0.25">
      <c r="A2479" t="s">
        <v>17</v>
      </c>
      <c r="B2479" t="s">
        <v>118</v>
      </c>
      <c r="C2479" t="s">
        <v>559</v>
      </c>
      <c r="D2479" t="s">
        <v>418</v>
      </c>
      <c r="E2479" t="s">
        <v>1834</v>
      </c>
      <c r="F2479" t="s">
        <v>202</v>
      </c>
      <c r="G2479">
        <v>136530</v>
      </c>
      <c r="H2479" s="9">
        <v>4</v>
      </c>
      <c r="I2479" s="1">
        <v>45450</v>
      </c>
      <c r="J2479">
        <v>6</v>
      </c>
      <c r="K2479">
        <v>2024</v>
      </c>
      <c r="L2479" t="s">
        <v>4746</v>
      </c>
      <c r="M2479">
        <v>114</v>
      </c>
      <c r="N2479" t="s">
        <v>4619</v>
      </c>
      <c r="O2479">
        <v>177.6617</v>
      </c>
      <c r="P2479" t="s">
        <v>12</v>
      </c>
    </row>
    <row r="2480" spans="1:16" hidden="1" x14ac:dyDescent="0.25">
      <c r="A2480" t="s">
        <v>39</v>
      </c>
      <c r="B2480" t="s">
        <v>38</v>
      </c>
      <c r="C2480" t="s">
        <v>3296</v>
      </c>
      <c r="D2480" t="s">
        <v>953</v>
      </c>
      <c r="E2480" t="s">
        <v>953</v>
      </c>
      <c r="F2480" t="s">
        <v>202</v>
      </c>
      <c r="G2480">
        <v>136523</v>
      </c>
      <c r="H2480" s="9">
        <v>1</v>
      </c>
      <c r="I2480" s="1">
        <v>45350</v>
      </c>
      <c r="J2480">
        <v>2</v>
      </c>
      <c r="K2480">
        <v>2024</v>
      </c>
      <c r="L2480" t="s">
        <v>37</v>
      </c>
      <c r="M2480">
        <v>28.25</v>
      </c>
      <c r="N2480" t="s">
        <v>4615</v>
      </c>
      <c r="O2480">
        <v>44.025799999999997</v>
      </c>
      <c r="P2480" t="s">
        <v>12</v>
      </c>
    </row>
    <row r="2481" spans="1:16" hidden="1" x14ac:dyDescent="0.25">
      <c r="A2481" t="s">
        <v>39</v>
      </c>
      <c r="B2481" t="s">
        <v>16</v>
      </c>
      <c r="C2481" t="s">
        <v>509</v>
      </c>
      <c r="D2481" t="s">
        <v>76</v>
      </c>
      <c r="E2481" t="s">
        <v>76</v>
      </c>
      <c r="F2481" t="s">
        <v>202</v>
      </c>
      <c r="G2481">
        <v>136521</v>
      </c>
      <c r="H2481" s="9">
        <v>1</v>
      </c>
      <c r="I2481" s="1">
        <v>45350</v>
      </c>
      <c r="J2481">
        <v>2</v>
      </c>
      <c r="K2481">
        <v>2024</v>
      </c>
      <c r="L2481" t="s">
        <v>37</v>
      </c>
      <c r="M2481">
        <v>28.5</v>
      </c>
      <c r="N2481" t="s">
        <v>4615</v>
      </c>
      <c r="O2481">
        <v>44.415399999999998</v>
      </c>
      <c r="P2481" t="s">
        <v>12</v>
      </c>
    </row>
    <row r="2482" spans="1:16" hidden="1" x14ac:dyDescent="0.25">
      <c r="A2482" t="s">
        <v>17</v>
      </c>
      <c r="B2482" t="s">
        <v>118</v>
      </c>
      <c r="C2482" t="s">
        <v>537</v>
      </c>
      <c r="D2482" t="s">
        <v>416</v>
      </c>
      <c r="E2482" t="s">
        <v>417</v>
      </c>
      <c r="F2482" t="s">
        <v>202</v>
      </c>
      <c r="G2482">
        <v>136515</v>
      </c>
      <c r="H2482" s="9">
        <v>35</v>
      </c>
      <c r="I2482" s="1">
        <v>45500</v>
      </c>
      <c r="J2482">
        <v>7</v>
      </c>
      <c r="K2482">
        <v>2024</v>
      </c>
      <c r="L2482" t="s">
        <v>109</v>
      </c>
      <c r="M2482">
        <v>128.5</v>
      </c>
      <c r="N2482" t="s">
        <v>4619</v>
      </c>
      <c r="O2482">
        <v>200.25899999999999</v>
      </c>
      <c r="P2482" t="s">
        <v>30</v>
      </c>
    </row>
    <row r="2483" spans="1:16" hidden="1" x14ac:dyDescent="0.25">
      <c r="A2483" t="s">
        <v>17</v>
      </c>
      <c r="B2483" t="s">
        <v>118</v>
      </c>
      <c r="C2483" t="s">
        <v>537</v>
      </c>
      <c r="D2483" t="s">
        <v>416</v>
      </c>
      <c r="E2483" t="s">
        <v>417</v>
      </c>
      <c r="F2483" t="s">
        <v>202</v>
      </c>
      <c r="G2483">
        <v>136512</v>
      </c>
      <c r="H2483" s="9">
        <v>205</v>
      </c>
      <c r="I2483" s="1">
        <v>45450</v>
      </c>
      <c r="J2483">
        <v>6</v>
      </c>
      <c r="K2483">
        <v>2024</v>
      </c>
      <c r="L2483" t="s">
        <v>106</v>
      </c>
      <c r="M2483">
        <v>128.5</v>
      </c>
      <c r="N2483" t="s">
        <v>4619</v>
      </c>
      <c r="O2483">
        <v>200.25899999999999</v>
      </c>
      <c r="P2483" t="s">
        <v>12</v>
      </c>
    </row>
    <row r="2484" spans="1:16" hidden="1" x14ac:dyDescent="0.25">
      <c r="A2484" t="s">
        <v>17</v>
      </c>
      <c r="B2484" t="s">
        <v>118</v>
      </c>
      <c r="C2484" t="s">
        <v>537</v>
      </c>
      <c r="D2484" t="s">
        <v>416</v>
      </c>
      <c r="E2484" t="s">
        <v>417</v>
      </c>
      <c r="F2484" t="s">
        <v>202</v>
      </c>
      <c r="G2484">
        <v>136508</v>
      </c>
      <c r="H2484" s="9">
        <v>60</v>
      </c>
      <c r="I2484" s="1">
        <v>45450</v>
      </c>
      <c r="J2484">
        <v>6</v>
      </c>
      <c r="K2484">
        <v>2024</v>
      </c>
      <c r="L2484" t="s">
        <v>113</v>
      </c>
      <c r="M2484">
        <v>128.5</v>
      </c>
      <c r="N2484" t="s">
        <v>4619</v>
      </c>
      <c r="O2484">
        <v>200.25899999999999</v>
      </c>
      <c r="P2484" t="s">
        <v>12</v>
      </c>
    </row>
    <row r="2485" spans="1:16" hidden="1" x14ac:dyDescent="0.25">
      <c r="A2485" t="s">
        <v>17</v>
      </c>
      <c r="B2485" t="s">
        <v>112</v>
      </c>
      <c r="C2485" t="s">
        <v>446</v>
      </c>
      <c r="D2485" t="s">
        <v>404</v>
      </c>
      <c r="E2485" t="s">
        <v>405</v>
      </c>
      <c r="F2485" t="s">
        <v>202</v>
      </c>
      <c r="G2485">
        <v>136503</v>
      </c>
      <c r="H2485" s="9">
        <v>50</v>
      </c>
      <c r="I2485" s="1">
        <v>45450</v>
      </c>
      <c r="J2485">
        <v>6</v>
      </c>
      <c r="K2485">
        <v>2024</v>
      </c>
      <c r="L2485" t="s">
        <v>820</v>
      </c>
      <c r="M2485">
        <v>135</v>
      </c>
      <c r="N2485" t="s">
        <v>4619</v>
      </c>
      <c r="O2485">
        <v>210.3888</v>
      </c>
      <c r="P2485" t="s">
        <v>12</v>
      </c>
    </row>
    <row r="2486" spans="1:16" hidden="1" x14ac:dyDescent="0.25">
      <c r="A2486" t="s">
        <v>17</v>
      </c>
      <c r="B2486" t="s">
        <v>112</v>
      </c>
      <c r="C2486" t="s">
        <v>447</v>
      </c>
      <c r="D2486" t="s">
        <v>406</v>
      </c>
      <c r="E2486" t="s">
        <v>407</v>
      </c>
      <c r="F2486" t="s">
        <v>202</v>
      </c>
      <c r="G2486">
        <v>136503</v>
      </c>
      <c r="H2486" s="9">
        <v>50</v>
      </c>
      <c r="I2486" s="1">
        <v>45450</v>
      </c>
      <c r="J2486">
        <v>6</v>
      </c>
      <c r="K2486">
        <v>2024</v>
      </c>
      <c r="L2486" t="s">
        <v>820</v>
      </c>
      <c r="M2486">
        <v>90</v>
      </c>
      <c r="N2486" t="s">
        <v>4619</v>
      </c>
      <c r="O2486">
        <v>140.25919999999999</v>
      </c>
      <c r="P2486" t="s">
        <v>12</v>
      </c>
    </row>
    <row r="2487" spans="1:16" hidden="1" x14ac:dyDescent="0.25">
      <c r="A2487" t="s">
        <v>17</v>
      </c>
      <c r="B2487" t="s">
        <v>112</v>
      </c>
      <c r="C2487" t="s">
        <v>445</v>
      </c>
      <c r="D2487" t="s">
        <v>408</v>
      </c>
      <c r="E2487" t="s">
        <v>409</v>
      </c>
      <c r="F2487" t="s">
        <v>202</v>
      </c>
      <c r="G2487">
        <v>136503</v>
      </c>
      <c r="H2487" s="9">
        <v>50</v>
      </c>
      <c r="I2487" s="1">
        <v>45450</v>
      </c>
      <c r="J2487">
        <v>6</v>
      </c>
      <c r="K2487">
        <v>2024</v>
      </c>
      <c r="L2487" t="s">
        <v>820</v>
      </c>
      <c r="M2487">
        <v>88</v>
      </c>
      <c r="N2487" t="s">
        <v>4619</v>
      </c>
      <c r="O2487">
        <v>137.14240000000001</v>
      </c>
      <c r="P2487" t="s">
        <v>12</v>
      </c>
    </row>
    <row r="2488" spans="1:16" hidden="1" x14ac:dyDescent="0.25">
      <c r="A2488" t="s">
        <v>17</v>
      </c>
      <c r="B2488" t="s">
        <v>16</v>
      </c>
      <c r="C2488" t="s">
        <v>449</v>
      </c>
      <c r="D2488" t="s">
        <v>410</v>
      </c>
      <c r="E2488" t="s">
        <v>411</v>
      </c>
      <c r="F2488" t="s">
        <v>202</v>
      </c>
      <c r="G2488">
        <v>136503</v>
      </c>
      <c r="H2488" s="9">
        <v>25</v>
      </c>
      <c r="I2488" s="1">
        <v>45450</v>
      </c>
      <c r="J2488">
        <v>6</v>
      </c>
      <c r="K2488">
        <v>2024</v>
      </c>
      <c r="L2488" t="s">
        <v>820</v>
      </c>
      <c r="M2488">
        <v>125</v>
      </c>
      <c r="N2488" t="s">
        <v>4619</v>
      </c>
      <c r="O2488">
        <v>194.80449999999999</v>
      </c>
      <c r="P2488" t="s">
        <v>12</v>
      </c>
    </row>
    <row r="2489" spans="1:16" hidden="1" x14ac:dyDescent="0.25">
      <c r="A2489" t="s">
        <v>17</v>
      </c>
      <c r="B2489" t="s">
        <v>16</v>
      </c>
      <c r="C2489" t="s">
        <v>450</v>
      </c>
      <c r="D2489" t="s">
        <v>412</v>
      </c>
      <c r="E2489" t="s">
        <v>413</v>
      </c>
      <c r="F2489" t="s">
        <v>202</v>
      </c>
      <c r="G2489">
        <v>136503</v>
      </c>
      <c r="H2489" s="9">
        <v>25</v>
      </c>
      <c r="I2489" s="1">
        <v>45450</v>
      </c>
      <c r="J2489">
        <v>6</v>
      </c>
      <c r="K2489">
        <v>2024</v>
      </c>
      <c r="L2489" t="s">
        <v>820</v>
      </c>
      <c r="M2489">
        <v>90</v>
      </c>
      <c r="N2489" t="s">
        <v>4619</v>
      </c>
      <c r="O2489">
        <v>140.25919999999999</v>
      </c>
      <c r="P2489" t="s">
        <v>12</v>
      </c>
    </row>
    <row r="2490" spans="1:16" hidden="1" x14ac:dyDescent="0.25">
      <c r="A2490" t="s">
        <v>17</v>
      </c>
      <c r="B2490" t="s">
        <v>16</v>
      </c>
      <c r="C2490" t="s">
        <v>451</v>
      </c>
      <c r="D2490" t="s">
        <v>414</v>
      </c>
      <c r="E2490" t="s">
        <v>415</v>
      </c>
      <c r="F2490" t="s">
        <v>202</v>
      </c>
      <c r="G2490">
        <v>136503</v>
      </c>
      <c r="H2490" s="9">
        <v>25</v>
      </c>
      <c r="I2490" s="1">
        <v>45450</v>
      </c>
      <c r="J2490">
        <v>6</v>
      </c>
      <c r="K2490">
        <v>2024</v>
      </c>
      <c r="L2490" t="s">
        <v>820</v>
      </c>
      <c r="M2490">
        <v>88</v>
      </c>
      <c r="N2490" t="s">
        <v>4619</v>
      </c>
      <c r="O2490">
        <v>137.14240000000001</v>
      </c>
      <c r="P2490" t="s">
        <v>12</v>
      </c>
    </row>
    <row r="2491" spans="1:16" hidden="1" x14ac:dyDescent="0.25">
      <c r="A2491" t="s">
        <v>17</v>
      </c>
      <c r="B2491" t="s">
        <v>112</v>
      </c>
      <c r="C2491" t="s">
        <v>446</v>
      </c>
      <c r="D2491" t="s">
        <v>404</v>
      </c>
      <c r="E2491" t="s">
        <v>405</v>
      </c>
      <c r="F2491" t="s">
        <v>202</v>
      </c>
      <c r="G2491">
        <v>136501</v>
      </c>
      <c r="H2491" s="9">
        <v>250</v>
      </c>
      <c r="I2491" s="1">
        <v>45450</v>
      </c>
      <c r="J2491">
        <v>6</v>
      </c>
      <c r="K2491">
        <v>2024</v>
      </c>
      <c r="L2491" t="s">
        <v>4746</v>
      </c>
      <c r="M2491">
        <v>135</v>
      </c>
      <c r="N2491" t="s">
        <v>4619</v>
      </c>
      <c r="O2491">
        <v>210.3888</v>
      </c>
      <c r="P2491" t="s">
        <v>12</v>
      </c>
    </row>
    <row r="2492" spans="1:16" hidden="1" x14ac:dyDescent="0.25">
      <c r="A2492" t="s">
        <v>17</v>
      </c>
      <c r="B2492" t="s">
        <v>112</v>
      </c>
      <c r="C2492" t="s">
        <v>447</v>
      </c>
      <c r="D2492" t="s">
        <v>406</v>
      </c>
      <c r="E2492" t="s">
        <v>407</v>
      </c>
      <c r="F2492" t="s">
        <v>202</v>
      </c>
      <c r="G2492">
        <v>136501</v>
      </c>
      <c r="H2492" s="9">
        <v>250</v>
      </c>
      <c r="I2492" s="1">
        <v>45450</v>
      </c>
      <c r="J2492">
        <v>6</v>
      </c>
      <c r="K2492">
        <v>2024</v>
      </c>
      <c r="L2492" t="s">
        <v>4746</v>
      </c>
      <c r="M2492">
        <v>90</v>
      </c>
      <c r="N2492" t="s">
        <v>4619</v>
      </c>
      <c r="O2492">
        <v>140.25919999999999</v>
      </c>
      <c r="P2492" t="s">
        <v>12</v>
      </c>
    </row>
    <row r="2493" spans="1:16" hidden="1" x14ac:dyDescent="0.25">
      <c r="A2493" t="s">
        <v>17</v>
      </c>
      <c r="B2493" t="s">
        <v>112</v>
      </c>
      <c r="C2493" t="s">
        <v>445</v>
      </c>
      <c r="D2493" t="s">
        <v>408</v>
      </c>
      <c r="E2493" t="s">
        <v>409</v>
      </c>
      <c r="F2493" t="s">
        <v>202</v>
      </c>
      <c r="G2493">
        <v>136501</v>
      </c>
      <c r="H2493" s="9">
        <v>250</v>
      </c>
      <c r="I2493" s="1">
        <v>45450</v>
      </c>
      <c r="J2493">
        <v>6</v>
      </c>
      <c r="K2493">
        <v>2024</v>
      </c>
      <c r="L2493" t="s">
        <v>4746</v>
      </c>
      <c r="M2493">
        <v>88</v>
      </c>
      <c r="N2493" t="s">
        <v>4619</v>
      </c>
      <c r="O2493">
        <v>137.14240000000001</v>
      </c>
      <c r="P2493" t="s">
        <v>12</v>
      </c>
    </row>
    <row r="2494" spans="1:16" hidden="1" x14ac:dyDescent="0.25">
      <c r="A2494" t="s">
        <v>17</v>
      </c>
      <c r="B2494" t="s">
        <v>16</v>
      </c>
      <c r="C2494" t="s">
        <v>449</v>
      </c>
      <c r="D2494" t="s">
        <v>410</v>
      </c>
      <c r="E2494" t="s">
        <v>411</v>
      </c>
      <c r="F2494" t="s">
        <v>202</v>
      </c>
      <c r="G2494">
        <v>136501</v>
      </c>
      <c r="H2494" s="9">
        <v>200</v>
      </c>
      <c r="I2494" s="1">
        <v>45450</v>
      </c>
      <c r="J2494">
        <v>6</v>
      </c>
      <c r="K2494">
        <v>2024</v>
      </c>
      <c r="L2494" t="s">
        <v>4746</v>
      </c>
      <c r="M2494">
        <v>125</v>
      </c>
      <c r="N2494" t="s">
        <v>4619</v>
      </c>
      <c r="O2494">
        <v>194.80449999999999</v>
      </c>
      <c r="P2494" t="s">
        <v>12</v>
      </c>
    </row>
    <row r="2495" spans="1:16" hidden="1" x14ac:dyDescent="0.25">
      <c r="A2495" t="s">
        <v>17</v>
      </c>
      <c r="B2495" t="s">
        <v>16</v>
      </c>
      <c r="C2495" t="s">
        <v>450</v>
      </c>
      <c r="D2495" t="s">
        <v>412</v>
      </c>
      <c r="E2495" t="s">
        <v>413</v>
      </c>
      <c r="F2495" t="s">
        <v>202</v>
      </c>
      <c r="G2495">
        <v>136501</v>
      </c>
      <c r="H2495" s="9">
        <v>200</v>
      </c>
      <c r="I2495" s="1">
        <v>45450</v>
      </c>
      <c r="J2495">
        <v>6</v>
      </c>
      <c r="K2495">
        <v>2024</v>
      </c>
      <c r="L2495" t="s">
        <v>4746</v>
      </c>
      <c r="M2495">
        <v>90</v>
      </c>
      <c r="N2495" t="s">
        <v>4619</v>
      </c>
      <c r="O2495">
        <v>140.25919999999999</v>
      </c>
      <c r="P2495" t="s">
        <v>12</v>
      </c>
    </row>
    <row r="2496" spans="1:16" hidden="1" x14ac:dyDescent="0.25">
      <c r="A2496" t="s">
        <v>17</v>
      </c>
      <c r="B2496" t="s">
        <v>16</v>
      </c>
      <c r="C2496" t="s">
        <v>451</v>
      </c>
      <c r="D2496" t="s">
        <v>414</v>
      </c>
      <c r="E2496" t="s">
        <v>415</v>
      </c>
      <c r="F2496" t="s">
        <v>202</v>
      </c>
      <c r="G2496">
        <v>136501</v>
      </c>
      <c r="H2496" s="9">
        <v>200</v>
      </c>
      <c r="I2496" s="1">
        <v>45450</v>
      </c>
      <c r="J2496">
        <v>6</v>
      </c>
      <c r="K2496">
        <v>2024</v>
      </c>
      <c r="L2496" t="s">
        <v>4746</v>
      </c>
      <c r="M2496">
        <v>88</v>
      </c>
      <c r="N2496" t="s">
        <v>4619</v>
      </c>
      <c r="O2496">
        <v>137.14240000000001</v>
      </c>
      <c r="P2496" t="s">
        <v>12</v>
      </c>
    </row>
    <row r="2497" spans="1:16" hidden="1" x14ac:dyDescent="0.25">
      <c r="A2497" t="s">
        <v>17</v>
      </c>
      <c r="B2497" t="s">
        <v>112</v>
      </c>
      <c r="C2497" t="s">
        <v>446</v>
      </c>
      <c r="D2497" t="s">
        <v>404</v>
      </c>
      <c r="E2497" t="s">
        <v>405</v>
      </c>
      <c r="F2497" t="s">
        <v>202</v>
      </c>
      <c r="G2497">
        <v>136499</v>
      </c>
      <c r="H2497" s="9">
        <v>30</v>
      </c>
      <c r="I2497" s="1">
        <v>45500</v>
      </c>
      <c r="J2497">
        <v>7</v>
      </c>
      <c r="K2497">
        <v>2024</v>
      </c>
      <c r="L2497" t="s">
        <v>109</v>
      </c>
      <c r="M2497">
        <v>135</v>
      </c>
      <c r="N2497" t="s">
        <v>4619</v>
      </c>
      <c r="O2497">
        <v>210.3888</v>
      </c>
      <c r="P2497" t="s">
        <v>30</v>
      </c>
    </row>
    <row r="2498" spans="1:16" hidden="1" x14ac:dyDescent="0.25">
      <c r="A2498" t="s">
        <v>17</v>
      </c>
      <c r="B2498" t="s">
        <v>112</v>
      </c>
      <c r="C2498" t="s">
        <v>447</v>
      </c>
      <c r="D2498" t="s">
        <v>406</v>
      </c>
      <c r="E2498" t="s">
        <v>407</v>
      </c>
      <c r="F2498" t="s">
        <v>202</v>
      </c>
      <c r="G2498">
        <v>136499</v>
      </c>
      <c r="H2498" s="9">
        <v>30</v>
      </c>
      <c r="I2498" s="1">
        <v>45500</v>
      </c>
      <c r="J2498">
        <v>7</v>
      </c>
      <c r="K2498">
        <v>2024</v>
      </c>
      <c r="L2498" t="s">
        <v>109</v>
      </c>
      <c r="M2498">
        <v>90</v>
      </c>
      <c r="N2498" t="s">
        <v>4619</v>
      </c>
      <c r="O2498">
        <v>140.25919999999999</v>
      </c>
      <c r="P2498" t="s">
        <v>30</v>
      </c>
    </row>
    <row r="2499" spans="1:16" hidden="1" x14ac:dyDescent="0.25">
      <c r="A2499" t="s">
        <v>17</v>
      </c>
      <c r="B2499" t="s">
        <v>112</v>
      </c>
      <c r="C2499" t="s">
        <v>445</v>
      </c>
      <c r="D2499" t="s">
        <v>408</v>
      </c>
      <c r="E2499" t="s">
        <v>409</v>
      </c>
      <c r="F2499" t="s">
        <v>202</v>
      </c>
      <c r="G2499">
        <v>136499</v>
      </c>
      <c r="H2499" s="9">
        <v>30</v>
      </c>
      <c r="I2499" s="1">
        <v>45500</v>
      </c>
      <c r="J2499">
        <v>7</v>
      </c>
      <c r="K2499">
        <v>2024</v>
      </c>
      <c r="L2499" t="s">
        <v>109</v>
      </c>
      <c r="M2499">
        <v>88</v>
      </c>
      <c r="N2499" t="s">
        <v>4619</v>
      </c>
      <c r="O2499">
        <v>137.14240000000001</v>
      </c>
      <c r="P2499" t="s">
        <v>30</v>
      </c>
    </row>
    <row r="2500" spans="1:16" hidden="1" x14ac:dyDescent="0.25">
      <c r="A2500" t="s">
        <v>17</v>
      </c>
      <c r="B2500" t="s">
        <v>112</v>
      </c>
      <c r="C2500" t="s">
        <v>446</v>
      </c>
      <c r="D2500" t="s">
        <v>404</v>
      </c>
      <c r="E2500" t="s">
        <v>405</v>
      </c>
      <c r="F2500" t="s">
        <v>202</v>
      </c>
      <c r="G2500">
        <v>136494</v>
      </c>
      <c r="H2500" s="9">
        <v>160</v>
      </c>
      <c r="I2500" s="1">
        <v>45450</v>
      </c>
      <c r="J2500">
        <v>6</v>
      </c>
      <c r="K2500">
        <v>2024</v>
      </c>
      <c r="L2500" t="s">
        <v>106</v>
      </c>
      <c r="M2500">
        <v>135</v>
      </c>
      <c r="N2500" t="s">
        <v>4619</v>
      </c>
      <c r="O2500">
        <v>210.3888</v>
      </c>
      <c r="P2500" t="s">
        <v>12</v>
      </c>
    </row>
    <row r="2501" spans="1:16" hidden="1" x14ac:dyDescent="0.25">
      <c r="A2501" t="s">
        <v>17</v>
      </c>
      <c r="B2501" t="s">
        <v>112</v>
      </c>
      <c r="C2501" t="s">
        <v>447</v>
      </c>
      <c r="D2501" t="s">
        <v>406</v>
      </c>
      <c r="E2501" t="s">
        <v>407</v>
      </c>
      <c r="F2501" t="s">
        <v>202</v>
      </c>
      <c r="G2501">
        <v>136494</v>
      </c>
      <c r="H2501" s="9">
        <v>160</v>
      </c>
      <c r="I2501" s="1">
        <v>45450</v>
      </c>
      <c r="J2501">
        <v>6</v>
      </c>
      <c r="K2501">
        <v>2024</v>
      </c>
      <c r="L2501" t="s">
        <v>106</v>
      </c>
      <c r="M2501">
        <v>90</v>
      </c>
      <c r="N2501" t="s">
        <v>4619</v>
      </c>
      <c r="O2501">
        <v>140.25919999999999</v>
      </c>
      <c r="P2501" t="s">
        <v>12</v>
      </c>
    </row>
    <row r="2502" spans="1:16" hidden="1" x14ac:dyDescent="0.25">
      <c r="A2502" t="s">
        <v>17</v>
      </c>
      <c r="B2502" t="s">
        <v>112</v>
      </c>
      <c r="C2502" t="s">
        <v>445</v>
      </c>
      <c r="D2502" t="s">
        <v>408</v>
      </c>
      <c r="E2502" t="s">
        <v>409</v>
      </c>
      <c r="F2502" t="s">
        <v>202</v>
      </c>
      <c r="G2502">
        <v>136494</v>
      </c>
      <c r="H2502" s="9">
        <v>160</v>
      </c>
      <c r="I2502" s="1">
        <v>45450</v>
      </c>
      <c r="J2502">
        <v>6</v>
      </c>
      <c r="K2502">
        <v>2024</v>
      </c>
      <c r="L2502" t="s">
        <v>106</v>
      </c>
      <c r="M2502">
        <v>88</v>
      </c>
      <c r="N2502" t="s">
        <v>4619</v>
      </c>
      <c r="O2502">
        <v>137.14240000000001</v>
      </c>
      <c r="P2502" t="s">
        <v>12</v>
      </c>
    </row>
    <row r="2503" spans="1:16" hidden="1" x14ac:dyDescent="0.25">
      <c r="A2503" t="s">
        <v>17</v>
      </c>
      <c r="B2503" t="s">
        <v>16</v>
      </c>
      <c r="C2503" t="s">
        <v>449</v>
      </c>
      <c r="D2503" t="s">
        <v>410</v>
      </c>
      <c r="E2503" t="s">
        <v>411</v>
      </c>
      <c r="F2503" t="s">
        <v>202</v>
      </c>
      <c r="G2503">
        <v>136494</v>
      </c>
      <c r="H2503" s="9">
        <v>80</v>
      </c>
      <c r="I2503" s="1">
        <v>45450</v>
      </c>
      <c r="J2503">
        <v>6</v>
      </c>
      <c r="K2503">
        <v>2024</v>
      </c>
      <c r="L2503" t="s">
        <v>106</v>
      </c>
      <c r="M2503">
        <v>125</v>
      </c>
      <c r="N2503" t="s">
        <v>4619</v>
      </c>
      <c r="O2503">
        <v>194.80449999999999</v>
      </c>
      <c r="P2503" t="s">
        <v>12</v>
      </c>
    </row>
    <row r="2504" spans="1:16" hidden="1" x14ac:dyDescent="0.25">
      <c r="A2504" t="s">
        <v>17</v>
      </c>
      <c r="B2504" t="s">
        <v>16</v>
      </c>
      <c r="C2504" t="s">
        <v>450</v>
      </c>
      <c r="D2504" t="s">
        <v>412</v>
      </c>
      <c r="E2504" t="s">
        <v>413</v>
      </c>
      <c r="F2504" t="s">
        <v>202</v>
      </c>
      <c r="G2504">
        <v>136494</v>
      </c>
      <c r="H2504" s="9">
        <v>80</v>
      </c>
      <c r="I2504" s="1">
        <v>45450</v>
      </c>
      <c r="J2504">
        <v>6</v>
      </c>
      <c r="K2504">
        <v>2024</v>
      </c>
      <c r="L2504" t="s">
        <v>106</v>
      </c>
      <c r="M2504">
        <v>90</v>
      </c>
      <c r="N2504" t="s">
        <v>4619</v>
      </c>
      <c r="O2504">
        <v>140.25919999999999</v>
      </c>
      <c r="P2504" t="s">
        <v>12</v>
      </c>
    </row>
    <row r="2505" spans="1:16" hidden="1" x14ac:dyDescent="0.25">
      <c r="A2505" t="s">
        <v>17</v>
      </c>
      <c r="B2505" t="s">
        <v>16</v>
      </c>
      <c r="C2505" t="s">
        <v>451</v>
      </c>
      <c r="D2505" t="s">
        <v>414</v>
      </c>
      <c r="E2505" t="s">
        <v>415</v>
      </c>
      <c r="F2505" t="s">
        <v>202</v>
      </c>
      <c r="G2505">
        <v>136494</v>
      </c>
      <c r="H2505" s="9">
        <v>80</v>
      </c>
      <c r="I2505" s="1">
        <v>45450</v>
      </c>
      <c r="J2505">
        <v>6</v>
      </c>
      <c r="K2505">
        <v>2024</v>
      </c>
      <c r="L2505" t="s">
        <v>106</v>
      </c>
      <c r="M2505">
        <v>88</v>
      </c>
      <c r="N2505" t="s">
        <v>4619</v>
      </c>
      <c r="O2505">
        <v>137.14240000000001</v>
      </c>
      <c r="P2505" t="s">
        <v>12</v>
      </c>
    </row>
    <row r="2506" spans="1:16" hidden="1" x14ac:dyDescent="0.25">
      <c r="A2506" t="s">
        <v>17</v>
      </c>
      <c r="B2506" t="s">
        <v>112</v>
      </c>
      <c r="C2506" t="s">
        <v>446</v>
      </c>
      <c r="D2506" t="s">
        <v>404</v>
      </c>
      <c r="E2506" t="s">
        <v>405</v>
      </c>
      <c r="F2506" t="s">
        <v>202</v>
      </c>
      <c r="G2506">
        <v>136491</v>
      </c>
      <c r="H2506" s="9">
        <v>50</v>
      </c>
      <c r="I2506" s="1">
        <v>45450</v>
      </c>
      <c r="J2506">
        <v>6</v>
      </c>
      <c r="K2506">
        <v>2024</v>
      </c>
      <c r="L2506" t="s">
        <v>113</v>
      </c>
      <c r="M2506">
        <v>135</v>
      </c>
      <c r="N2506" t="s">
        <v>4619</v>
      </c>
      <c r="O2506">
        <v>210.3888</v>
      </c>
      <c r="P2506" t="s">
        <v>12</v>
      </c>
    </row>
    <row r="2507" spans="1:16" hidden="1" x14ac:dyDescent="0.25">
      <c r="A2507" t="s">
        <v>17</v>
      </c>
      <c r="B2507" t="s">
        <v>112</v>
      </c>
      <c r="C2507" t="s">
        <v>447</v>
      </c>
      <c r="D2507" t="s">
        <v>406</v>
      </c>
      <c r="E2507" t="s">
        <v>407</v>
      </c>
      <c r="F2507" t="s">
        <v>202</v>
      </c>
      <c r="G2507">
        <v>136491</v>
      </c>
      <c r="H2507" s="9">
        <v>50</v>
      </c>
      <c r="I2507" s="1">
        <v>45450</v>
      </c>
      <c r="J2507">
        <v>6</v>
      </c>
      <c r="K2507">
        <v>2024</v>
      </c>
      <c r="L2507" t="s">
        <v>113</v>
      </c>
      <c r="M2507">
        <v>90</v>
      </c>
      <c r="N2507" t="s">
        <v>4619</v>
      </c>
      <c r="O2507">
        <v>140.25919999999999</v>
      </c>
      <c r="P2507" t="s">
        <v>12</v>
      </c>
    </row>
    <row r="2508" spans="1:16" hidden="1" x14ac:dyDescent="0.25">
      <c r="A2508" t="s">
        <v>17</v>
      </c>
      <c r="B2508" t="s">
        <v>112</v>
      </c>
      <c r="C2508" t="s">
        <v>445</v>
      </c>
      <c r="D2508" t="s">
        <v>408</v>
      </c>
      <c r="E2508" t="s">
        <v>409</v>
      </c>
      <c r="F2508" t="s">
        <v>202</v>
      </c>
      <c r="G2508">
        <v>136491</v>
      </c>
      <c r="H2508" s="9">
        <v>50</v>
      </c>
      <c r="I2508" s="1">
        <v>45450</v>
      </c>
      <c r="J2508">
        <v>6</v>
      </c>
      <c r="K2508">
        <v>2024</v>
      </c>
      <c r="L2508" t="s">
        <v>113</v>
      </c>
      <c r="M2508">
        <v>88</v>
      </c>
      <c r="N2508" t="s">
        <v>4619</v>
      </c>
      <c r="O2508">
        <v>137.14240000000001</v>
      </c>
      <c r="P2508" t="s">
        <v>12</v>
      </c>
    </row>
    <row r="2509" spans="1:16" hidden="1" x14ac:dyDescent="0.25">
      <c r="A2509" t="s">
        <v>39</v>
      </c>
      <c r="B2509" t="s">
        <v>16</v>
      </c>
      <c r="C2509" t="s">
        <v>3310</v>
      </c>
      <c r="D2509" t="s">
        <v>988</v>
      </c>
      <c r="E2509" t="s">
        <v>989</v>
      </c>
      <c r="F2509" t="s">
        <v>202</v>
      </c>
      <c r="G2509">
        <v>136458</v>
      </c>
      <c r="H2509" s="9">
        <v>1</v>
      </c>
      <c r="I2509" s="1">
        <v>45349</v>
      </c>
      <c r="J2509">
        <v>2</v>
      </c>
      <c r="K2509">
        <v>2024</v>
      </c>
      <c r="L2509" t="s">
        <v>37</v>
      </c>
      <c r="M2509">
        <v>33.5</v>
      </c>
      <c r="N2509" t="s">
        <v>4615</v>
      </c>
      <c r="O2509">
        <v>52.207599999999999</v>
      </c>
      <c r="P2509" t="s">
        <v>12</v>
      </c>
    </row>
    <row r="2510" spans="1:16" hidden="1" x14ac:dyDescent="0.25">
      <c r="A2510" t="s">
        <v>39</v>
      </c>
      <c r="B2510" t="s">
        <v>38</v>
      </c>
      <c r="C2510" t="s">
        <v>515</v>
      </c>
      <c r="D2510" t="s">
        <v>42</v>
      </c>
      <c r="E2510" t="s">
        <v>43</v>
      </c>
      <c r="F2510" t="s">
        <v>202</v>
      </c>
      <c r="G2510">
        <v>136457</v>
      </c>
      <c r="H2510" s="9">
        <v>1</v>
      </c>
      <c r="I2510" s="1">
        <v>45349</v>
      </c>
      <c r="J2510">
        <v>2</v>
      </c>
      <c r="K2510">
        <v>2024</v>
      </c>
      <c r="L2510" t="s">
        <v>37</v>
      </c>
      <c r="M2510">
        <v>28.25</v>
      </c>
      <c r="N2510" t="s">
        <v>4615</v>
      </c>
      <c r="O2510">
        <v>44.025799999999997</v>
      </c>
      <c r="P2510" t="s">
        <v>12</v>
      </c>
    </row>
    <row r="2511" spans="1:16" hidden="1" x14ac:dyDescent="0.25">
      <c r="A2511" t="s">
        <v>39</v>
      </c>
      <c r="B2511" t="s">
        <v>38</v>
      </c>
      <c r="C2511" t="s">
        <v>477</v>
      </c>
      <c r="D2511" t="s">
        <v>50</v>
      </c>
      <c r="E2511" t="s">
        <v>51</v>
      </c>
      <c r="F2511" t="s">
        <v>202</v>
      </c>
      <c r="G2511">
        <v>136456</v>
      </c>
      <c r="H2511" s="9">
        <v>1</v>
      </c>
      <c r="I2511" s="1">
        <v>45349</v>
      </c>
      <c r="J2511">
        <v>2</v>
      </c>
      <c r="K2511">
        <v>2024</v>
      </c>
      <c r="L2511" t="s">
        <v>37</v>
      </c>
      <c r="M2511">
        <v>28.25</v>
      </c>
      <c r="N2511" t="s">
        <v>4615</v>
      </c>
      <c r="O2511">
        <v>44.025799999999997</v>
      </c>
      <c r="P2511" t="s">
        <v>12</v>
      </c>
    </row>
    <row r="2512" spans="1:16" hidden="1" x14ac:dyDescent="0.25">
      <c r="A2512" t="s">
        <v>39</v>
      </c>
      <c r="B2512" t="s">
        <v>38</v>
      </c>
      <c r="C2512" t="s">
        <v>536</v>
      </c>
      <c r="D2512" t="s">
        <v>84</v>
      </c>
      <c r="E2512" t="s">
        <v>85</v>
      </c>
      <c r="F2512" t="s">
        <v>202</v>
      </c>
      <c r="G2512">
        <v>136455</v>
      </c>
      <c r="H2512" s="9">
        <v>1</v>
      </c>
      <c r="I2512" s="1">
        <v>45349</v>
      </c>
      <c r="J2512">
        <v>2</v>
      </c>
      <c r="K2512">
        <v>2024</v>
      </c>
      <c r="L2512" t="s">
        <v>37</v>
      </c>
      <c r="M2512">
        <v>33.5</v>
      </c>
      <c r="N2512" t="s">
        <v>4615</v>
      </c>
      <c r="O2512">
        <v>52.207599999999999</v>
      </c>
      <c r="P2512" t="s">
        <v>12</v>
      </c>
    </row>
    <row r="2513" spans="1:16" hidden="1" x14ac:dyDescent="0.25">
      <c r="A2513" t="s">
        <v>39</v>
      </c>
      <c r="B2513" t="s">
        <v>16</v>
      </c>
      <c r="C2513" t="s">
        <v>2991</v>
      </c>
      <c r="D2513" t="s">
        <v>1042</v>
      </c>
      <c r="E2513" t="s">
        <v>989</v>
      </c>
      <c r="F2513" t="s">
        <v>202</v>
      </c>
      <c r="G2513">
        <v>136454</v>
      </c>
      <c r="H2513" s="9">
        <v>1</v>
      </c>
      <c r="I2513" s="1">
        <v>45349</v>
      </c>
      <c r="J2513">
        <v>2</v>
      </c>
      <c r="K2513">
        <v>2024</v>
      </c>
      <c r="L2513" t="s">
        <v>37</v>
      </c>
      <c r="M2513">
        <v>33.5</v>
      </c>
      <c r="N2513" t="s">
        <v>4615</v>
      </c>
      <c r="O2513">
        <v>52.207599999999999</v>
      </c>
      <c r="P2513" t="s">
        <v>12</v>
      </c>
    </row>
    <row r="2514" spans="1:16" hidden="1" x14ac:dyDescent="0.25">
      <c r="A2514" t="s">
        <v>39</v>
      </c>
      <c r="B2514" t="s">
        <v>16</v>
      </c>
      <c r="C2514" t="s">
        <v>2994</v>
      </c>
      <c r="D2514" t="s">
        <v>986</v>
      </c>
      <c r="E2514" t="s">
        <v>987</v>
      </c>
      <c r="F2514" t="s">
        <v>202</v>
      </c>
      <c r="G2514">
        <v>136453</v>
      </c>
      <c r="H2514" s="9">
        <v>1</v>
      </c>
      <c r="I2514" s="1">
        <v>45349</v>
      </c>
      <c r="J2514">
        <v>2</v>
      </c>
      <c r="K2514">
        <v>2024</v>
      </c>
      <c r="L2514" t="s">
        <v>37</v>
      </c>
      <c r="M2514">
        <v>33.5</v>
      </c>
      <c r="N2514" t="s">
        <v>4615</v>
      </c>
      <c r="O2514">
        <v>52.207599999999999</v>
      </c>
      <c r="P2514" t="s">
        <v>12</v>
      </c>
    </row>
    <row r="2515" spans="1:16" hidden="1" x14ac:dyDescent="0.25">
      <c r="A2515" t="s">
        <v>39</v>
      </c>
      <c r="B2515" t="s">
        <v>38</v>
      </c>
      <c r="C2515" t="s">
        <v>536</v>
      </c>
      <c r="D2515" t="s">
        <v>84</v>
      </c>
      <c r="E2515" t="s">
        <v>85</v>
      </c>
      <c r="F2515" t="s">
        <v>202</v>
      </c>
      <c r="G2515">
        <v>136452</v>
      </c>
      <c r="H2515" s="9">
        <v>1</v>
      </c>
      <c r="I2515" s="1">
        <v>45349</v>
      </c>
      <c r="J2515">
        <v>2</v>
      </c>
      <c r="K2515">
        <v>2024</v>
      </c>
      <c r="L2515" t="s">
        <v>37</v>
      </c>
      <c r="M2515">
        <v>33.5</v>
      </c>
      <c r="N2515" t="s">
        <v>4615</v>
      </c>
      <c r="O2515">
        <v>52.207599999999999</v>
      </c>
      <c r="P2515" t="s">
        <v>12</v>
      </c>
    </row>
    <row r="2516" spans="1:16" hidden="1" x14ac:dyDescent="0.25">
      <c r="A2516" t="s">
        <v>39</v>
      </c>
      <c r="B2516" t="s">
        <v>38</v>
      </c>
      <c r="C2516" t="s">
        <v>470</v>
      </c>
      <c r="D2516" t="s">
        <v>77</v>
      </c>
      <c r="E2516" t="s">
        <v>78</v>
      </c>
      <c r="F2516" t="s">
        <v>202</v>
      </c>
      <c r="G2516">
        <v>136449</v>
      </c>
      <c r="H2516" s="9">
        <v>1</v>
      </c>
      <c r="I2516" s="1">
        <v>45349</v>
      </c>
      <c r="J2516">
        <v>2</v>
      </c>
      <c r="K2516">
        <v>2024</v>
      </c>
      <c r="L2516" t="s">
        <v>37</v>
      </c>
      <c r="M2516">
        <v>28.25</v>
      </c>
      <c r="N2516" t="s">
        <v>4615</v>
      </c>
      <c r="O2516">
        <v>44.025799999999997</v>
      </c>
      <c r="P2516" t="s">
        <v>12</v>
      </c>
    </row>
    <row r="2517" spans="1:16" hidden="1" x14ac:dyDescent="0.25">
      <c r="A2517" t="s">
        <v>39</v>
      </c>
      <c r="B2517" t="s">
        <v>38</v>
      </c>
      <c r="C2517" t="s">
        <v>2944</v>
      </c>
      <c r="D2517" t="s">
        <v>949</v>
      </c>
      <c r="E2517" t="s">
        <v>950</v>
      </c>
      <c r="F2517" t="s">
        <v>202</v>
      </c>
      <c r="G2517">
        <v>136448</v>
      </c>
      <c r="H2517" s="9">
        <v>1</v>
      </c>
      <c r="I2517" s="1">
        <v>45349</v>
      </c>
      <c r="J2517">
        <v>2</v>
      </c>
      <c r="K2517">
        <v>2024</v>
      </c>
      <c r="L2517" t="s">
        <v>37</v>
      </c>
      <c r="M2517">
        <v>28.25</v>
      </c>
      <c r="N2517" t="s">
        <v>4615</v>
      </c>
      <c r="O2517">
        <v>44.025799999999997</v>
      </c>
      <c r="P2517" t="s">
        <v>12</v>
      </c>
    </row>
    <row r="2518" spans="1:16" hidden="1" x14ac:dyDescent="0.25">
      <c r="A2518" t="s">
        <v>39</v>
      </c>
      <c r="B2518" t="s">
        <v>38</v>
      </c>
      <c r="C2518" t="s">
        <v>3292</v>
      </c>
      <c r="D2518" t="s">
        <v>943</v>
      </c>
      <c r="E2518" t="s">
        <v>944</v>
      </c>
      <c r="F2518" t="s">
        <v>202</v>
      </c>
      <c r="G2518">
        <v>136447</v>
      </c>
      <c r="H2518" s="9">
        <v>1</v>
      </c>
      <c r="I2518" s="1">
        <v>45349</v>
      </c>
      <c r="J2518">
        <v>2</v>
      </c>
      <c r="K2518">
        <v>2024</v>
      </c>
      <c r="L2518" t="s">
        <v>37</v>
      </c>
      <c r="M2518">
        <v>28.25</v>
      </c>
      <c r="N2518" t="s">
        <v>4615</v>
      </c>
      <c r="O2518">
        <v>44.025799999999997</v>
      </c>
      <c r="P2518" t="s">
        <v>12</v>
      </c>
    </row>
    <row r="2519" spans="1:16" hidden="1" x14ac:dyDescent="0.25">
      <c r="A2519" t="s">
        <v>39</v>
      </c>
      <c r="B2519" t="s">
        <v>16</v>
      </c>
      <c r="C2519" t="s">
        <v>508</v>
      </c>
      <c r="D2519" t="s">
        <v>94</v>
      </c>
      <c r="E2519" t="s">
        <v>94</v>
      </c>
      <c r="F2519" t="s">
        <v>202</v>
      </c>
      <c r="G2519">
        <v>136446</v>
      </c>
      <c r="H2519" s="9">
        <v>1</v>
      </c>
      <c r="I2519" s="1">
        <v>45349</v>
      </c>
      <c r="J2519">
        <v>2</v>
      </c>
      <c r="K2519">
        <v>2024</v>
      </c>
      <c r="L2519" t="s">
        <v>37</v>
      </c>
      <c r="M2519">
        <v>33.5</v>
      </c>
      <c r="N2519" t="s">
        <v>4615</v>
      </c>
      <c r="O2519">
        <v>52.207599999999999</v>
      </c>
      <c r="P2519" t="s">
        <v>12</v>
      </c>
    </row>
    <row r="2520" spans="1:16" hidden="1" x14ac:dyDescent="0.25">
      <c r="A2520" t="s">
        <v>39</v>
      </c>
      <c r="B2520" t="s">
        <v>16</v>
      </c>
      <c r="C2520" t="s">
        <v>528</v>
      </c>
      <c r="D2520" t="s">
        <v>92</v>
      </c>
      <c r="E2520" t="s">
        <v>93</v>
      </c>
      <c r="F2520" t="s">
        <v>202</v>
      </c>
      <c r="G2520">
        <v>136444</v>
      </c>
      <c r="H2520" s="9">
        <v>1</v>
      </c>
      <c r="I2520" s="1">
        <v>45349</v>
      </c>
      <c r="J2520">
        <v>2</v>
      </c>
      <c r="K2520">
        <v>2024</v>
      </c>
      <c r="L2520" t="s">
        <v>37</v>
      </c>
      <c r="M2520">
        <v>33.5</v>
      </c>
      <c r="N2520" t="s">
        <v>4615</v>
      </c>
      <c r="O2520">
        <v>52.207599999999999</v>
      </c>
      <c r="P2520" t="s">
        <v>12</v>
      </c>
    </row>
    <row r="2521" spans="1:16" hidden="1" x14ac:dyDescent="0.25">
      <c r="A2521" t="s">
        <v>39</v>
      </c>
      <c r="B2521" t="s">
        <v>38</v>
      </c>
      <c r="C2521" t="s">
        <v>2968</v>
      </c>
      <c r="D2521" t="s">
        <v>877</v>
      </c>
      <c r="E2521" t="s">
        <v>878</v>
      </c>
      <c r="F2521" t="s">
        <v>202</v>
      </c>
      <c r="G2521">
        <v>136443</v>
      </c>
      <c r="H2521" s="9">
        <v>1</v>
      </c>
      <c r="I2521" s="1">
        <v>45349</v>
      </c>
      <c r="J2521">
        <v>2</v>
      </c>
      <c r="K2521">
        <v>2024</v>
      </c>
      <c r="L2521" t="s">
        <v>37</v>
      </c>
      <c r="M2521">
        <v>28.25</v>
      </c>
      <c r="N2521" t="s">
        <v>4615</v>
      </c>
      <c r="O2521">
        <v>44.025799999999997</v>
      </c>
      <c r="P2521" t="s">
        <v>12</v>
      </c>
    </row>
    <row r="2522" spans="1:16" hidden="1" x14ac:dyDescent="0.25">
      <c r="A2522" t="s">
        <v>39</v>
      </c>
      <c r="B2522" t="s">
        <v>16</v>
      </c>
      <c r="C2522" t="s">
        <v>3321</v>
      </c>
      <c r="D2522" t="s">
        <v>1014</v>
      </c>
      <c r="E2522" t="s">
        <v>1015</v>
      </c>
      <c r="F2522" t="s">
        <v>202</v>
      </c>
      <c r="G2522">
        <v>136440</v>
      </c>
      <c r="H2522" s="9">
        <v>1</v>
      </c>
      <c r="I2522" s="1">
        <v>45349</v>
      </c>
      <c r="J2522">
        <v>2</v>
      </c>
      <c r="K2522">
        <v>2024</v>
      </c>
      <c r="L2522" t="s">
        <v>37</v>
      </c>
      <c r="M2522">
        <v>33.5</v>
      </c>
      <c r="N2522" t="s">
        <v>4615</v>
      </c>
      <c r="O2522">
        <v>52.207599999999999</v>
      </c>
      <c r="P2522" t="s">
        <v>12</v>
      </c>
    </row>
    <row r="2523" spans="1:16" hidden="1" x14ac:dyDescent="0.25">
      <c r="A2523" t="s">
        <v>39</v>
      </c>
      <c r="B2523" t="s">
        <v>16</v>
      </c>
      <c r="C2523" t="s">
        <v>531</v>
      </c>
      <c r="D2523" t="s">
        <v>83</v>
      </c>
      <c r="E2523" t="s">
        <v>66</v>
      </c>
      <c r="F2523" t="s">
        <v>202</v>
      </c>
      <c r="G2523">
        <v>136439</v>
      </c>
      <c r="H2523" s="9">
        <v>1</v>
      </c>
      <c r="I2523" s="1">
        <v>45349</v>
      </c>
      <c r="J2523">
        <v>2</v>
      </c>
      <c r="K2523">
        <v>2024</v>
      </c>
      <c r="L2523" t="s">
        <v>37</v>
      </c>
      <c r="M2523">
        <v>28.25</v>
      </c>
      <c r="N2523" t="s">
        <v>4615</v>
      </c>
      <c r="O2523">
        <v>44.025799999999997</v>
      </c>
      <c r="P2523" t="s">
        <v>12</v>
      </c>
    </row>
    <row r="2524" spans="1:16" hidden="1" x14ac:dyDescent="0.25">
      <c r="A2524" t="s">
        <v>39</v>
      </c>
      <c r="B2524" t="s">
        <v>38</v>
      </c>
      <c r="C2524" t="s">
        <v>530</v>
      </c>
      <c r="D2524" t="s">
        <v>58</v>
      </c>
      <c r="E2524" t="s">
        <v>59</v>
      </c>
      <c r="F2524" t="s">
        <v>202</v>
      </c>
      <c r="G2524">
        <v>136438</v>
      </c>
      <c r="H2524" s="9">
        <v>1</v>
      </c>
      <c r="I2524" s="1">
        <v>45349</v>
      </c>
      <c r="J2524">
        <v>2</v>
      </c>
      <c r="K2524">
        <v>2024</v>
      </c>
      <c r="L2524" t="s">
        <v>37</v>
      </c>
      <c r="M2524">
        <v>28.25</v>
      </c>
      <c r="N2524" t="s">
        <v>4615</v>
      </c>
      <c r="O2524">
        <v>44.025799999999997</v>
      </c>
      <c r="P2524" t="s">
        <v>12</v>
      </c>
    </row>
    <row r="2525" spans="1:16" hidden="1" x14ac:dyDescent="0.25">
      <c r="A2525" t="s">
        <v>39</v>
      </c>
      <c r="B2525" t="s">
        <v>16</v>
      </c>
      <c r="C2525" t="s">
        <v>3324</v>
      </c>
      <c r="D2525" t="s">
        <v>1019</v>
      </c>
      <c r="E2525" t="s">
        <v>1020</v>
      </c>
      <c r="F2525" t="s">
        <v>202</v>
      </c>
      <c r="G2525">
        <v>136275</v>
      </c>
      <c r="H2525" s="9">
        <v>1</v>
      </c>
      <c r="I2525" s="1">
        <v>45349</v>
      </c>
      <c r="J2525">
        <v>2</v>
      </c>
      <c r="K2525">
        <v>2024</v>
      </c>
      <c r="L2525" t="s">
        <v>37</v>
      </c>
      <c r="M2525">
        <v>33.5</v>
      </c>
      <c r="N2525" t="s">
        <v>4615</v>
      </c>
      <c r="O2525">
        <v>52.207599999999999</v>
      </c>
      <c r="P2525" t="s">
        <v>12</v>
      </c>
    </row>
    <row r="2526" spans="1:16" hidden="1" x14ac:dyDescent="0.25">
      <c r="A2526" t="s">
        <v>39</v>
      </c>
      <c r="B2526" t="s">
        <v>16</v>
      </c>
      <c r="C2526" t="s">
        <v>576</v>
      </c>
      <c r="D2526" t="s">
        <v>90</v>
      </c>
      <c r="E2526" t="s">
        <v>91</v>
      </c>
      <c r="F2526" t="s">
        <v>202</v>
      </c>
      <c r="G2526">
        <v>136269</v>
      </c>
      <c r="H2526" s="9">
        <v>1</v>
      </c>
      <c r="I2526" s="1">
        <v>45349</v>
      </c>
      <c r="J2526">
        <v>2</v>
      </c>
      <c r="K2526">
        <v>2024</v>
      </c>
      <c r="L2526" t="s">
        <v>37</v>
      </c>
      <c r="M2526">
        <v>33.5</v>
      </c>
      <c r="N2526" t="s">
        <v>4615</v>
      </c>
      <c r="O2526">
        <v>52.207599999999999</v>
      </c>
      <c r="P2526" t="s">
        <v>12</v>
      </c>
    </row>
    <row r="2527" spans="1:16" hidden="1" x14ac:dyDescent="0.25">
      <c r="A2527" t="s">
        <v>39</v>
      </c>
      <c r="B2527" t="s">
        <v>38</v>
      </c>
      <c r="C2527" t="s">
        <v>506</v>
      </c>
      <c r="D2527" t="s">
        <v>52</v>
      </c>
      <c r="E2527" t="s">
        <v>53</v>
      </c>
      <c r="F2527" t="s">
        <v>202</v>
      </c>
      <c r="G2527">
        <v>136268</v>
      </c>
      <c r="H2527" s="9">
        <v>1</v>
      </c>
      <c r="I2527" s="1">
        <v>45349</v>
      </c>
      <c r="J2527">
        <v>2</v>
      </c>
      <c r="K2527">
        <v>2024</v>
      </c>
      <c r="L2527" t="s">
        <v>37</v>
      </c>
      <c r="M2527">
        <v>28.25</v>
      </c>
      <c r="N2527" t="s">
        <v>4615</v>
      </c>
      <c r="O2527">
        <v>44.025799999999997</v>
      </c>
      <c r="P2527" t="s">
        <v>12</v>
      </c>
    </row>
    <row r="2528" spans="1:16" hidden="1" x14ac:dyDescent="0.25">
      <c r="A2528" t="s">
        <v>39</v>
      </c>
      <c r="B2528" t="s">
        <v>38</v>
      </c>
      <c r="C2528" t="s">
        <v>536</v>
      </c>
      <c r="D2528" t="s">
        <v>84</v>
      </c>
      <c r="E2528" t="s">
        <v>85</v>
      </c>
      <c r="F2528" t="s">
        <v>202</v>
      </c>
      <c r="G2528">
        <v>136267</v>
      </c>
      <c r="H2528" s="9">
        <v>1</v>
      </c>
      <c r="I2528" s="1">
        <v>45349</v>
      </c>
      <c r="J2528">
        <v>2</v>
      </c>
      <c r="K2528">
        <v>2024</v>
      </c>
      <c r="L2528" t="s">
        <v>37</v>
      </c>
      <c r="M2528">
        <v>33.5</v>
      </c>
      <c r="N2528" t="s">
        <v>4615</v>
      </c>
      <c r="O2528">
        <v>52.207599999999999</v>
      </c>
      <c r="P2528" t="s">
        <v>12</v>
      </c>
    </row>
    <row r="2529" spans="1:16" hidden="1" x14ac:dyDescent="0.25">
      <c r="A2529" t="s">
        <v>39</v>
      </c>
      <c r="B2529" t="s">
        <v>38</v>
      </c>
      <c r="C2529" t="s">
        <v>617</v>
      </c>
      <c r="D2529" t="s">
        <v>46</v>
      </c>
      <c r="E2529" t="s">
        <v>47</v>
      </c>
      <c r="F2529" t="s">
        <v>202</v>
      </c>
      <c r="G2529">
        <v>136267</v>
      </c>
      <c r="H2529" s="9">
        <v>1</v>
      </c>
      <c r="I2529" s="1">
        <v>45349</v>
      </c>
      <c r="J2529">
        <v>2</v>
      </c>
      <c r="K2529">
        <v>2024</v>
      </c>
      <c r="L2529" t="s">
        <v>37</v>
      </c>
      <c r="M2529">
        <v>28.25</v>
      </c>
      <c r="N2529" t="s">
        <v>4615</v>
      </c>
      <c r="O2529">
        <v>44.025799999999997</v>
      </c>
      <c r="P2529" t="s">
        <v>12</v>
      </c>
    </row>
    <row r="2530" spans="1:16" hidden="1" x14ac:dyDescent="0.25">
      <c r="A2530" t="s">
        <v>39</v>
      </c>
      <c r="B2530" t="s">
        <v>16</v>
      </c>
      <c r="C2530" t="s">
        <v>529</v>
      </c>
      <c r="D2530" t="s">
        <v>65</v>
      </c>
      <c r="E2530" t="s">
        <v>66</v>
      </c>
      <c r="F2530" t="s">
        <v>202</v>
      </c>
      <c r="G2530">
        <v>136265</v>
      </c>
      <c r="H2530" s="9">
        <v>1</v>
      </c>
      <c r="I2530" s="1">
        <v>45349</v>
      </c>
      <c r="J2530">
        <v>2</v>
      </c>
      <c r="K2530">
        <v>2024</v>
      </c>
      <c r="L2530" t="s">
        <v>37</v>
      </c>
      <c r="M2530">
        <v>28.25</v>
      </c>
      <c r="N2530" t="s">
        <v>4615</v>
      </c>
      <c r="O2530">
        <v>44.025799999999997</v>
      </c>
      <c r="P2530" t="s">
        <v>12</v>
      </c>
    </row>
    <row r="2531" spans="1:16" hidden="1" x14ac:dyDescent="0.25">
      <c r="A2531" t="s">
        <v>39</v>
      </c>
      <c r="B2531" t="s">
        <v>16</v>
      </c>
      <c r="C2531" t="s">
        <v>2992</v>
      </c>
      <c r="D2531" t="s">
        <v>1035</v>
      </c>
      <c r="E2531" t="s">
        <v>1036</v>
      </c>
      <c r="F2531" t="s">
        <v>202</v>
      </c>
      <c r="G2531">
        <v>136264</v>
      </c>
      <c r="H2531" s="9">
        <v>1</v>
      </c>
      <c r="I2531" s="1">
        <v>45349</v>
      </c>
      <c r="J2531">
        <v>2</v>
      </c>
      <c r="K2531">
        <v>2024</v>
      </c>
      <c r="L2531" t="s">
        <v>37</v>
      </c>
      <c r="M2531">
        <v>33.5</v>
      </c>
      <c r="N2531" t="s">
        <v>4615</v>
      </c>
      <c r="O2531">
        <v>52.207599999999999</v>
      </c>
      <c r="P2531" t="s">
        <v>12</v>
      </c>
    </row>
    <row r="2532" spans="1:16" hidden="1" x14ac:dyDescent="0.25">
      <c r="A2532" t="s">
        <v>39</v>
      </c>
      <c r="B2532" t="s">
        <v>38</v>
      </c>
      <c r="C2532" t="s">
        <v>617</v>
      </c>
      <c r="D2532" t="s">
        <v>46</v>
      </c>
      <c r="E2532" t="s">
        <v>47</v>
      </c>
      <c r="F2532" t="s">
        <v>202</v>
      </c>
      <c r="G2532">
        <v>136263</v>
      </c>
      <c r="H2532" s="9">
        <v>1</v>
      </c>
      <c r="I2532" s="1">
        <v>45349</v>
      </c>
      <c r="J2532">
        <v>2</v>
      </c>
      <c r="K2532">
        <v>2024</v>
      </c>
      <c r="L2532" t="s">
        <v>37</v>
      </c>
      <c r="M2532">
        <v>28.25</v>
      </c>
      <c r="N2532" t="s">
        <v>4615</v>
      </c>
      <c r="O2532">
        <v>44.025799999999997</v>
      </c>
      <c r="P2532" t="s">
        <v>12</v>
      </c>
    </row>
    <row r="2533" spans="1:16" hidden="1" x14ac:dyDescent="0.25">
      <c r="A2533" t="s">
        <v>39</v>
      </c>
      <c r="B2533" t="s">
        <v>38</v>
      </c>
      <c r="C2533" t="s">
        <v>478</v>
      </c>
      <c r="D2533" t="s">
        <v>35</v>
      </c>
      <c r="E2533" t="s">
        <v>36</v>
      </c>
      <c r="F2533" t="s">
        <v>202</v>
      </c>
      <c r="G2533">
        <v>136262</v>
      </c>
      <c r="H2533" s="9">
        <v>1</v>
      </c>
      <c r="I2533" s="1">
        <v>45349</v>
      </c>
      <c r="J2533">
        <v>2</v>
      </c>
      <c r="K2533">
        <v>2024</v>
      </c>
      <c r="L2533" t="s">
        <v>37</v>
      </c>
      <c r="M2533">
        <v>28.25</v>
      </c>
      <c r="N2533" t="s">
        <v>4615</v>
      </c>
      <c r="O2533">
        <v>44.025799999999997</v>
      </c>
      <c r="P2533" t="s">
        <v>12</v>
      </c>
    </row>
    <row r="2534" spans="1:16" hidden="1" x14ac:dyDescent="0.25">
      <c r="A2534" t="s">
        <v>39</v>
      </c>
      <c r="B2534" t="s">
        <v>38</v>
      </c>
      <c r="C2534" t="s">
        <v>536</v>
      </c>
      <c r="D2534" t="s">
        <v>84</v>
      </c>
      <c r="E2534" t="s">
        <v>85</v>
      </c>
      <c r="F2534" t="s">
        <v>202</v>
      </c>
      <c r="G2534">
        <v>136261</v>
      </c>
      <c r="H2534" s="9">
        <v>1</v>
      </c>
      <c r="I2534" s="1">
        <v>45349</v>
      </c>
      <c r="J2534">
        <v>2</v>
      </c>
      <c r="K2534">
        <v>2024</v>
      </c>
      <c r="L2534" t="s">
        <v>37</v>
      </c>
      <c r="M2534">
        <v>33.5</v>
      </c>
      <c r="N2534" t="s">
        <v>4615</v>
      </c>
      <c r="O2534">
        <v>52.207599999999999</v>
      </c>
      <c r="P2534" t="s">
        <v>12</v>
      </c>
    </row>
    <row r="2535" spans="1:16" hidden="1" x14ac:dyDescent="0.25">
      <c r="A2535" t="s">
        <v>39</v>
      </c>
      <c r="B2535" t="s">
        <v>38</v>
      </c>
      <c r="C2535" t="s">
        <v>506</v>
      </c>
      <c r="D2535" t="s">
        <v>52</v>
      </c>
      <c r="E2535" t="s">
        <v>53</v>
      </c>
      <c r="F2535" t="s">
        <v>202</v>
      </c>
      <c r="G2535">
        <v>136259</v>
      </c>
      <c r="H2535" s="9">
        <v>1</v>
      </c>
      <c r="I2535" s="1">
        <v>45349</v>
      </c>
      <c r="J2535">
        <v>2</v>
      </c>
      <c r="K2535">
        <v>2024</v>
      </c>
      <c r="L2535" t="s">
        <v>37</v>
      </c>
      <c r="M2535">
        <v>28.25</v>
      </c>
      <c r="N2535" t="s">
        <v>4615</v>
      </c>
      <c r="O2535">
        <v>44.025799999999997</v>
      </c>
      <c r="P2535" t="s">
        <v>12</v>
      </c>
    </row>
    <row r="2536" spans="1:16" hidden="1" x14ac:dyDescent="0.25">
      <c r="A2536" t="s">
        <v>39</v>
      </c>
      <c r="B2536" t="s">
        <v>16</v>
      </c>
      <c r="C2536" t="s">
        <v>2994</v>
      </c>
      <c r="D2536" t="s">
        <v>986</v>
      </c>
      <c r="E2536" t="s">
        <v>987</v>
      </c>
      <c r="F2536" t="s">
        <v>202</v>
      </c>
      <c r="G2536">
        <v>136258</v>
      </c>
      <c r="H2536" s="9">
        <v>1</v>
      </c>
      <c r="I2536" s="1">
        <v>45349</v>
      </c>
      <c r="J2536">
        <v>2</v>
      </c>
      <c r="K2536">
        <v>2024</v>
      </c>
      <c r="L2536" t="s">
        <v>37</v>
      </c>
      <c r="M2536">
        <v>33.5</v>
      </c>
      <c r="N2536" t="s">
        <v>4615</v>
      </c>
      <c r="O2536">
        <v>52.207599999999999</v>
      </c>
      <c r="P2536" t="s">
        <v>12</v>
      </c>
    </row>
    <row r="2537" spans="1:16" hidden="1" x14ac:dyDescent="0.25">
      <c r="A2537" t="s">
        <v>39</v>
      </c>
      <c r="B2537" t="s">
        <v>16</v>
      </c>
      <c r="C2537" t="s">
        <v>3311</v>
      </c>
      <c r="D2537" t="s">
        <v>990</v>
      </c>
      <c r="E2537" t="s">
        <v>991</v>
      </c>
      <c r="F2537" t="s">
        <v>202</v>
      </c>
      <c r="G2537">
        <v>136256</v>
      </c>
      <c r="H2537" s="9">
        <v>1</v>
      </c>
      <c r="I2537" s="1">
        <v>45349</v>
      </c>
      <c r="J2537">
        <v>2</v>
      </c>
      <c r="K2537">
        <v>2024</v>
      </c>
      <c r="L2537" t="s">
        <v>37</v>
      </c>
      <c r="M2537">
        <v>33.5</v>
      </c>
      <c r="N2537" t="s">
        <v>4615</v>
      </c>
      <c r="O2537">
        <v>52.207599999999999</v>
      </c>
      <c r="P2537" t="s">
        <v>12</v>
      </c>
    </row>
    <row r="2538" spans="1:16" hidden="1" x14ac:dyDescent="0.25">
      <c r="A2538" t="s">
        <v>39</v>
      </c>
      <c r="B2538" t="s">
        <v>38</v>
      </c>
      <c r="C2538" t="s">
        <v>506</v>
      </c>
      <c r="D2538" t="s">
        <v>52</v>
      </c>
      <c r="E2538" t="s">
        <v>53</v>
      </c>
      <c r="F2538" t="s">
        <v>202</v>
      </c>
      <c r="G2538">
        <v>136255</v>
      </c>
      <c r="H2538" s="9">
        <v>1</v>
      </c>
      <c r="I2538" s="1">
        <v>45349</v>
      </c>
      <c r="J2538">
        <v>2</v>
      </c>
      <c r="K2538">
        <v>2024</v>
      </c>
      <c r="L2538" t="s">
        <v>37</v>
      </c>
      <c r="M2538">
        <v>28.25</v>
      </c>
      <c r="N2538" t="s">
        <v>4615</v>
      </c>
      <c r="O2538">
        <v>44.025799999999997</v>
      </c>
      <c r="P2538" t="s">
        <v>12</v>
      </c>
    </row>
    <row r="2539" spans="1:16" hidden="1" x14ac:dyDescent="0.25">
      <c r="A2539" t="s">
        <v>39</v>
      </c>
      <c r="B2539" t="s">
        <v>16</v>
      </c>
      <c r="C2539" t="s">
        <v>2992</v>
      </c>
      <c r="D2539" t="s">
        <v>1035</v>
      </c>
      <c r="E2539" t="s">
        <v>1036</v>
      </c>
      <c r="F2539" t="s">
        <v>202</v>
      </c>
      <c r="G2539">
        <v>136246</v>
      </c>
      <c r="H2539" s="9">
        <v>1</v>
      </c>
      <c r="I2539" s="1">
        <v>45348</v>
      </c>
      <c r="J2539">
        <v>2</v>
      </c>
      <c r="K2539">
        <v>2024</v>
      </c>
      <c r="L2539" t="s">
        <v>37</v>
      </c>
      <c r="M2539">
        <v>33.5</v>
      </c>
      <c r="N2539" t="s">
        <v>4615</v>
      </c>
      <c r="O2539">
        <v>52.207599999999999</v>
      </c>
      <c r="P2539" t="s">
        <v>12</v>
      </c>
    </row>
    <row r="2540" spans="1:16" hidden="1" x14ac:dyDescent="0.25">
      <c r="A2540" t="s">
        <v>39</v>
      </c>
      <c r="B2540" t="s">
        <v>38</v>
      </c>
      <c r="C2540" t="s">
        <v>506</v>
      </c>
      <c r="D2540" t="s">
        <v>52</v>
      </c>
      <c r="E2540" t="s">
        <v>53</v>
      </c>
      <c r="F2540" t="s">
        <v>202</v>
      </c>
      <c r="G2540">
        <v>136244</v>
      </c>
      <c r="H2540" s="9">
        <v>1</v>
      </c>
      <c r="I2540" s="1">
        <v>45348</v>
      </c>
      <c r="J2540">
        <v>2</v>
      </c>
      <c r="K2540">
        <v>2024</v>
      </c>
      <c r="L2540" t="s">
        <v>37</v>
      </c>
      <c r="M2540">
        <v>28.25</v>
      </c>
      <c r="N2540" t="s">
        <v>4615</v>
      </c>
      <c r="O2540">
        <v>44.025799999999997</v>
      </c>
      <c r="P2540" t="s">
        <v>12</v>
      </c>
    </row>
    <row r="2541" spans="1:16" hidden="1" x14ac:dyDescent="0.25">
      <c r="A2541" t="s">
        <v>39</v>
      </c>
      <c r="B2541" t="s">
        <v>38</v>
      </c>
      <c r="C2541" t="s">
        <v>3299</v>
      </c>
      <c r="D2541" t="s">
        <v>962</v>
      </c>
      <c r="E2541" t="s">
        <v>963</v>
      </c>
      <c r="F2541" t="s">
        <v>202</v>
      </c>
      <c r="G2541">
        <v>136091</v>
      </c>
      <c r="H2541" s="9">
        <v>1</v>
      </c>
      <c r="I2541" s="1">
        <v>45348</v>
      </c>
      <c r="J2541">
        <v>2</v>
      </c>
      <c r="K2541">
        <v>2024</v>
      </c>
      <c r="L2541" t="s">
        <v>37</v>
      </c>
      <c r="M2541">
        <v>28.25</v>
      </c>
      <c r="N2541" t="s">
        <v>4615</v>
      </c>
      <c r="O2541">
        <v>44.025799999999997</v>
      </c>
      <c r="P2541" t="s">
        <v>12</v>
      </c>
    </row>
    <row r="2542" spans="1:16" hidden="1" x14ac:dyDescent="0.25">
      <c r="A2542" t="s">
        <v>39</v>
      </c>
      <c r="B2542" t="s">
        <v>38</v>
      </c>
      <c r="C2542" t="s">
        <v>2944</v>
      </c>
      <c r="D2542" t="s">
        <v>949</v>
      </c>
      <c r="E2542" t="s">
        <v>950</v>
      </c>
      <c r="F2542" t="s">
        <v>202</v>
      </c>
      <c r="G2542">
        <v>136090</v>
      </c>
      <c r="H2542" s="9">
        <v>1</v>
      </c>
      <c r="I2542" s="1">
        <v>45348</v>
      </c>
      <c r="J2542">
        <v>2</v>
      </c>
      <c r="K2542">
        <v>2024</v>
      </c>
      <c r="L2542" t="s">
        <v>37</v>
      </c>
      <c r="M2542">
        <v>28.25</v>
      </c>
      <c r="N2542" t="s">
        <v>4615</v>
      </c>
      <c r="O2542">
        <v>44.025799999999997</v>
      </c>
      <c r="P2542" t="s">
        <v>12</v>
      </c>
    </row>
    <row r="2543" spans="1:16" hidden="1" x14ac:dyDescent="0.25">
      <c r="A2543" t="s">
        <v>39</v>
      </c>
      <c r="B2543" t="s">
        <v>38</v>
      </c>
      <c r="C2543" t="s">
        <v>2968</v>
      </c>
      <c r="D2543" t="s">
        <v>877</v>
      </c>
      <c r="E2543" t="s">
        <v>878</v>
      </c>
      <c r="F2543" t="s">
        <v>202</v>
      </c>
      <c r="G2543">
        <v>136089</v>
      </c>
      <c r="H2543" s="9">
        <v>1</v>
      </c>
      <c r="I2543" s="1">
        <v>45348</v>
      </c>
      <c r="J2543">
        <v>2</v>
      </c>
      <c r="K2543">
        <v>2024</v>
      </c>
      <c r="L2543" t="s">
        <v>37</v>
      </c>
      <c r="M2543">
        <v>28.25</v>
      </c>
      <c r="N2543" t="s">
        <v>4615</v>
      </c>
      <c r="O2543">
        <v>44.025799999999997</v>
      </c>
      <c r="P2543" t="s">
        <v>12</v>
      </c>
    </row>
    <row r="2544" spans="1:16" hidden="1" x14ac:dyDescent="0.25">
      <c r="A2544" t="s">
        <v>39</v>
      </c>
      <c r="B2544" t="s">
        <v>38</v>
      </c>
      <c r="C2544" t="s">
        <v>2968</v>
      </c>
      <c r="D2544" t="s">
        <v>877</v>
      </c>
      <c r="E2544" t="s">
        <v>878</v>
      </c>
      <c r="F2544" t="s">
        <v>202</v>
      </c>
      <c r="G2544">
        <v>136088</v>
      </c>
      <c r="H2544" s="9">
        <v>1</v>
      </c>
      <c r="I2544" s="1">
        <v>45348</v>
      </c>
      <c r="J2544">
        <v>2</v>
      </c>
      <c r="K2544">
        <v>2024</v>
      </c>
      <c r="L2544" t="s">
        <v>37</v>
      </c>
      <c r="M2544">
        <v>28.25</v>
      </c>
      <c r="N2544" t="s">
        <v>4615</v>
      </c>
      <c r="O2544">
        <v>44.025799999999997</v>
      </c>
      <c r="P2544" t="s">
        <v>12</v>
      </c>
    </row>
    <row r="2545" spans="1:16" hidden="1" x14ac:dyDescent="0.25">
      <c r="A2545" t="s">
        <v>39</v>
      </c>
      <c r="B2545" t="s">
        <v>38</v>
      </c>
      <c r="C2545" t="s">
        <v>3262</v>
      </c>
      <c r="D2545" t="s">
        <v>884</v>
      </c>
      <c r="E2545" t="s">
        <v>885</v>
      </c>
      <c r="F2545" t="s">
        <v>202</v>
      </c>
      <c r="G2545">
        <v>136087</v>
      </c>
      <c r="H2545" s="9">
        <v>1</v>
      </c>
      <c r="I2545" s="1">
        <v>45348</v>
      </c>
      <c r="J2545">
        <v>2</v>
      </c>
      <c r="K2545">
        <v>2024</v>
      </c>
      <c r="L2545" t="s">
        <v>37</v>
      </c>
      <c r="M2545">
        <v>28.25</v>
      </c>
      <c r="N2545" t="s">
        <v>4615</v>
      </c>
      <c r="O2545">
        <v>44.025799999999997</v>
      </c>
      <c r="P2545" t="s">
        <v>12</v>
      </c>
    </row>
    <row r="2546" spans="1:16" hidden="1" x14ac:dyDescent="0.25">
      <c r="A2546" t="s">
        <v>39</v>
      </c>
      <c r="B2546" t="s">
        <v>16</v>
      </c>
      <c r="C2546" t="s">
        <v>2994</v>
      </c>
      <c r="D2546" t="s">
        <v>986</v>
      </c>
      <c r="E2546" t="s">
        <v>987</v>
      </c>
      <c r="F2546" t="s">
        <v>202</v>
      </c>
      <c r="G2546">
        <v>136086</v>
      </c>
      <c r="H2546" s="9">
        <v>1</v>
      </c>
      <c r="I2546" s="1">
        <v>45348</v>
      </c>
      <c r="J2546">
        <v>2</v>
      </c>
      <c r="K2546">
        <v>2024</v>
      </c>
      <c r="L2546" t="s">
        <v>37</v>
      </c>
      <c r="M2546">
        <v>33.5</v>
      </c>
      <c r="N2546" t="s">
        <v>4615</v>
      </c>
      <c r="O2546">
        <v>52.207599999999999</v>
      </c>
      <c r="P2546" t="s">
        <v>12</v>
      </c>
    </row>
    <row r="2547" spans="1:16" hidden="1" x14ac:dyDescent="0.25">
      <c r="A2547" t="s">
        <v>39</v>
      </c>
      <c r="B2547" t="s">
        <v>16</v>
      </c>
      <c r="C2547" t="s">
        <v>3319</v>
      </c>
      <c r="D2547" t="s">
        <v>1010</v>
      </c>
      <c r="E2547" t="s">
        <v>1011</v>
      </c>
      <c r="F2547" t="s">
        <v>202</v>
      </c>
      <c r="G2547">
        <v>136085</v>
      </c>
      <c r="H2547" s="9">
        <v>1</v>
      </c>
      <c r="I2547" s="1">
        <v>45348</v>
      </c>
      <c r="J2547">
        <v>2</v>
      </c>
      <c r="K2547">
        <v>2024</v>
      </c>
      <c r="L2547" t="s">
        <v>37</v>
      </c>
      <c r="M2547">
        <v>33.5</v>
      </c>
      <c r="N2547" t="s">
        <v>4615</v>
      </c>
      <c r="O2547">
        <v>52.207599999999999</v>
      </c>
      <c r="P2547" t="s">
        <v>12</v>
      </c>
    </row>
    <row r="2548" spans="1:16" hidden="1" x14ac:dyDescent="0.25">
      <c r="A2548" t="s">
        <v>39</v>
      </c>
      <c r="B2548" t="s">
        <v>16</v>
      </c>
      <c r="C2548" t="s">
        <v>2994</v>
      </c>
      <c r="D2548" t="s">
        <v>986</v>
      </c>
      <c r="E2548" t="s">
        <v>987</v>
      </c>
      <c r="F2548" t="s">
        <v>202</v>
      </c>
      <c r="G2548">
        <v>136084</v>
      </c>
      <c r="H2548" s="9">
        <v>2</v>
      </c>
      <c r="I2548" s="1">
        <v>45348</v>
      </c>
      <c r="J2548">
        <v>2</v>
      </c>
      <c r="K2548">
        <v>2024</v>
      </c>
      <c r="L2548" t="s">
        <v>37</v>
      </c>
      <c r="M2548">
        <v>33.5</v>
      </c>
      <c r="N2548" t="s">
        <v>4615</v>
      </c>
      <c r="O2548">
        <v>52.207599999999999</v>
      </c>
      <c r="P2548" t="s">
        <v>12</v>
      </c>
    </row>
    <row r="2549" spans="1:16" hidden="1" x14ac:dyDescent="0.25">
      <c r="A2549" t="s">
        <v>39</v>
      </c>
      <c r="B2549" t="s">
        <v>16</v>
      </c>
      <c r="C2549" t="s">
        <v>3025</v>
      </c>
      <c r="D2549" t="s">
        <v>1028</v>
      </c>
      <c r="E2549" t="s">
        <v>1029</v>
      </c>
      <c r="F2549" t="s">
        <v>202</v>
      </c>
      <c r="G2549">
        <v>136084</v>
      </c>
      <c r="H2549" s="9">
        <v>1</v>
      </c>
      <c r="I2549" s="1">
        <v>45348</v>
      </c>
      <c r="J2549">
        <v>2</v>
      </c>
      <c r="K2549">
        <v>2024</v>
      </c>
      <c r="L2549" t="s">
        <v>37</v>
      </c>
      <c r="M2549">
        <v>33.5</v>
      </c>
      <c r="N2549" t="s">
        <v>4615</v>
      </c>
      <c r="O2549">
        <v>52.207599999999999</v>
      </c>
      <c r="P2549" t="s">
        <v>12</v>
      </c>
    </row>
    <row r="2550" spans="1:16" hidden="1" x14ac:dyDescent="0.25">
      <c r="A2550" t="s">
        <v>39</v>
      </c>
      <c r="B2550" t="s">
        <v>38</v>
      </c>
      <c r="C2550" t="s">
        <v>536</v>
      </c>
      <c r="D2550" t="s">
        <v>84</v>
      </c>
      <c r="E2550" t="s">
        <v>85</v>
      </c>
      <c r="F2550" t="s">
        <v>202</v>
      </c>
      <c r="G2550">
        <v>136083</v>
      </c>
      <c r="H2550" s="9">
        <v>1</v>
      </c>
      <c r="I2550" s="1">
        <v>45348</v>
      </c>
      <c r="J2550">
        <v>2</v>
      </c>
      <c r="K2550">
        <v>2024</v>
      </c>
      <c r="L2550" t="s">
        <v>37</v>
      </c>
      <c r="M2550">
        <v>33.5</v>
      </c>
      <c r="N2550" t="s">
        <v>4615</v>
      </c>
      <c r="O2550">
        <v>52.207599999999999</v>
      </c>
      <c r="P2550" t="s">
        <v>12</v>
      </c>
    </row>
    <row r="2551" spans="1:16" hidden="1" x14ac:dyDescent="0.25">
      <c r="A2551" t="s">
        <v>39</v>
      </c>
      <c r="B2551" t="s">
        <v>16</v>
      </c>
      <c r="C2551" t="s">
        <v>576</v>
      </c>
      <c r="D2551" t="s">
        <v>90</v>
      </c>
      <c r="E2551" t="s">
        <v>91</v>
      </c>
      <c r="F2551" t="s">
        <v>202</v>
      </c>
      <c r="G2551">
        <v>136082</v>
      </c>
      <c r="H2551" s="9">
        <v>1</v>
      </c>
      <c r="I2551" s="1">
        <v>45348</v>
      </c>
      <c r="J2551">
        <v>2</v>
      </c>
      <c r="K2551">
        <v>2024</v>
      </c>
      <c r="L2551" t="s">
        <v>37</v>
      </c>
      <c r="M2551">
        <v>33.5</v>
      </c>
      <c r="N2551" t="s">
        <v>4615</v>
      </c>
      <c r="O2551">
        <v>52.207599999999999</v>
      </c>
      <c r="P2551" t="s">
        <v>12</v>
      </c>
    </row>
    <row r="2552" spans="1:16" hidden="1" x14ac:dyDescent="0.25">
      <c r="A2552" t="s">
        <v>39</v>
      </c>
      <c r="B2552" t="s">
        <v>38</v>
      </c>
      <c r="C2552" t="s">
        <v>3292</v>
      </c>
      <c r="D2552" t="s">
        <v>943</v>
      </c>
      <c r="E2552" t="s">
        <v>944</v>
      </c>
      <c r="F2552" t="s">
        <v>202</v>
      </c>
      <c r="G2552">
        <v>136081</v>
      </c>
      <c r="H2552" s="9">
        <v>1</v>
      </c>
      <c r="I2552" s="1">
        <v>45348</v>
      </c>
      <c r="J2552">
        <v>2</v>
      </c>
      <c r="K2552">
        <v>2024</v>
      </c>
      <c r="L2552" t="s">
        <v>37</v>
      </c>
      <c r="M2552">
        <v>28.25</v>
      </c>
      <c r="N2552" t="s">
        <v>4615</v>
      </c>
      <c r="O2552">
        <v>44.025799999999997</v>
      </c>
      <c r="P2552" t="s">
        <v>12</v>
      </c>
    </row>
    <row r="2553" spans="1:16" hidden="1" x14ac:dyDescent="0.25">
      <c r="A2553" t="s">
        <v>39</v>
      </c>
      <c r="B2553" t="s">
        <v>16</v>
      </c>
      <c r="C2553" t="s">
        <v>2994</v>
      </c>
      <c r="D2553" t="s">
        <v>986</v>
      </c>
      <c r="E2553" t="s">
        <v>987</v>
      </c>
      <c r="F2553" t="s">
        <v>202</v>
      </c>
      <c r="G2553">
        <v>136080</v>
      </c>
      <c r="H2553" s="9">
        <v>1</v>
      </c>
      <c r="I2553" s="1">
        <v>45348</v>
      </c>
      <c r="J2553">
        <v>2</v>
      </c>
      <c r="K2553">
        <v>2024</v>
      </c>
      <c r="L2553" t="s">
        <v>37</v>
      </c>
      <c r="M2553">
        <v>33.5</v>
      </c>
      <c r="N2553" t="s">
        <v>4615</v>
      </c>
      <c r="O2553">
        <v>52.207599999999999</v>
      </c>
      <c r="P2553" t="s">
        <v>12</v>
      </c>
    </row>
    <row r="2554" spans="1:16" hidden="1" x14ac:dyDescent="0.25">
      <c r="A2554" t="s">
        <v>39</v>
      </c>
      <c r="B2554" t="s">
        <v>38</v>
      </c>
      <c r="C2554" t="s">
        <v>433</v>
      </c>
      <c r="D2554" t="s">
        <v>79</v>
      </c>
      <c r="E2554" t="s">
        <v>80</v>
      </c>
      <c r="F2554" t="s">
        <v>202</v>
      </c>
      <c r="G2554">
        <v>136079</v>
      </c>
      <c r="H2554" s="9">
        <v>1</v>
      </c>
      <c r="I2554" s="1">
        <v>45348</v>
      </c>
      <c r="J2554">
        <v>2</v>
      </c>
      <c r="K2554">
        <v>2024</v>
      </c>
      <c r="L2554" t="s">
        <v>37</v>
      </c>
      <c r="M2554">
        <v>28.25</v>
      </c>
      <c r="N2554" t="s">
        <v>4615</v>
      </c>
      <c r="O2554">
        <v>44.025799999999997</v>
      </c>
      <c r="P2554" t="s">
        <v>12</v>
      </c>
    </row>
    <row r="2555" spans="1:16" hidden="1" x14ac:dyDescent="0.25">
      <c r="A2555" t="s">
        <v>39</v>
      </c>
      <c r="B2555" t="s">
        <v>38</v>
      </c>
      <c r="C2555" t="s">
        <v>2968</v>
      </c>
      <c r="D2555" t="s">
        <v>877</v>
      </c>
      <c r="E2555" t="s">
        <v>878</v>
      </c>
      <c r="F2555" t="s">
        <v>202</v>
      </c>
      <c r="G2555">
        <v>136078</v>
      </c>
      <c r="H2555" s="9">
        <v>1</v>
      </c>
      <c r="I2555" s="1">
        <v>45348</v>
      </c>
      <c r="J2555">
        <v>2</v>
      </c>
      <c r="K2555">
        <v>2024</v>
      </c>
      <c r="L2555" t="s">
        <v>37</v>
      </c>
      <c r="M2555">
        <v>28.25</v>
      </c>
      <c r="N2555" t="s">
        <v>4615</v>
      </c>
      <c r="O2555">
        <v>44.025799999999997</v>
      </c>
      <c r="P2555" t="s">
        <v>12</v>
      </c>
    </row>
    <row r="2556" spans="1:16" hidden="1" x14ac:dyDescent="0.25">
      <c r="A2556" t="s">
        <v>39</v>
      </c>
      <c r="B2556" t="s">
        <v>16</v>
      </c>
      <c r="C2556" t="s">
        <v>2992</v>
      </c>
      <c r="D2556" t="s">
        <v>1035</v>
      </c>
      <c r="E2556" t="s">
        <v>1036</v>
      </c>
      <c r="F2556" t="s">
        <v>202</v>
      </c>
      <c r="G2556">
        <v>136077</v>
      </c>
      <c r="H2556" s="9">
        <v>1</v>
      </c>
      <c r="I2556" s="1">
        <v>45348</v>
      </c>
      <c r="J2556">
        <v>2</v>
      </c>
      <c r="K2556">
        <v>2024</v>
      </c>
      <c r="L2556" t="s">
        <v>37</v>
      </c>
      <c r="M2556">
        <v>33.5</v>
      </c>
      <c r="N2556" t="s">
        <v>4615</v>
      </c>
      <c r="O2556">
        <v>52.207599999999999</v>
      </c>
      <c r="P2556" t="s">
        <v>12</v>
      </c>
    </row>
    <row r="2557" spans="1:16" hidden="1" x14ac:dyDescent="0.25">
      <c r="A2557" t="s">
        <v>39</v>
      </c>
      <c r="B2557" t="s">
        <v>38</v>
      </c>
      <c r="C2557" t="s">
        <v>3262</v>
      </c>
      <c r="D2557" t="s">
        <v>884</v>
      </c>
      <c r="E2557" t="s">
        <v>885</v>
      </c>
      <c r="F2557" t="s">
        <v>202</v>
      </c>
      <c r="G2557">
        <v>136076</v>
      </c>
      <c r="H2557" s="9">
        <v>1</v>
      </c>
      <c r="I2557" s="1">
        <v>45348</v>
      </c>
      <c r="J2557">
        <v>2</v>
      </c>
      <c r="K2557">
        <v>2024</v>
      </c>
      <c r="L2557" t="s">
        <v>37</v>
      </c>
      <c r="M2557">
        <v>28.25</v>
      </c>
      <c r="N2557" t="s">
        <v>4615</v>
      </c>
      <c r="O2557">
        <v>44.025799999999997</v>
      </c>
      <c r="P2557" t="s">
        <v>12</v>
      </c>
    </row>
    <row r="2558" spans="1:16" hidden="1" x14ac:dyDescent="0.25">
      <c r="A2558" t="s">
        <v>39</v>
      </c>
      <c r="B2558" t="s">
        <v>38</v>
      </c>
      <c r="C2558" t="s">
        <v>2968</v>
      </c>
      <c r="D2558" t="s">
        <v>877</v>
      </c>
      <c r="E2558" t="s">
        <v>878</v>
      </c>
      <c r="F2558" t="s">
        <v>202</v>
      </c>
      <c r="G2558">
        <v>136075</v>
      </c>
      <c r="H2558" s="9">
        <v>1</v>
      </c>
      <c r="I2558" s="1">
        <v>45348</v>
      </c>
      <c r="J2558">
        <v>2</v>
      </c>
      <c r="K2558">
        <v>2024</v>
      </c>
      <c r="L2558" t="s">
        <v>37</v>
      </c>
      <c r="M2558">
        <v>28.25</v>
      </c>
      <c r="N2558" t="s">
        <v>4615</v>
      </c>
      <c r="O2558">
        <v>44.025799999999997</v>
      </c>
      <c r="P2558" t="s">
        <v>12</v>
      </c>
    </row>
    <row r="2559" spans="1:16" hidden="1" x14ac:dyDescent="0.25">
      <c r="A2559" t="s">
        <v>39</v>
      </c>
      <c r="B2559" t="s">
        <v>38</v>
      </c>
      <c r="C2559" t="s">
        <v>3287</v>
      </c>
      <c r="D2559" t="s">
        <v>933</v>
      </c>
      <c r="E2559" t="s">
        <v>934</v>
      </c>
      <c r="F2559" t="s">
        <v>202</v>
      </c>
      <c r="G2559">
        <v>136074</v>
      </c>
      <c r="H2559" s="9">
        <v>1</v>
      </c>
      <c r="I2559" s="1">
        <v>45348</v>
      </c>
      <c r="J2559">
        <v>2</v>
      </c>
      <c r="K2559">
        <v>2024</v>
      </c>
      <c r="L2559" t="s">
        <v>37</v>
      </c>
      <c r="M2559">
        <v>28.25</v>
      </c>
      <c r="N2559" t="s">
        <v>4615</v>
      </c>
      <c r="O2559">
        <v>44.025799999999997</v>
      </c>
      <c r="P2559" t="s">
        <v>12</v>
      </c>
    </row>
    <row r="2560" spans="1:16" hidden="1" x14ac:dyDescent="0.25">
      <c r="A2560" t="s">
        <v>39</v>
      </c>
      <c r="B2560" t="s">
        <v>38</v>
      </c>
      <c r="C2560" t="s">
        <v>530</v>
      </c>
      <c r="D2560" t="s">
        <v>58</v>
      </c>
      <c r="E2560" t="s">
        <v>59</v>
      </c>
      <c r="F2560" t="s">
        <v>202</v>
      </c>
      <c r="G2560">
        <v>136073</v>
      </c>
      <c r="H2560" s="9">
        <v>1</v>
      </c>
      <c r="I2560" s="1">
        <v>45348</v>
      </c>
      <c r="J2560">
        <v>2</v>
      </c>
      <c r="K2560">
        <v>2024</v>
      </c>
      <c r="L2560" t="s">
        <v>37</v>
      </c>
      <c r="M2560">
        <v>28.25</v>
      </c>
      <c r="N2560" t="s">
        <v>4615</v>
      </c>
      <c r="O2560">
        <v>44.025799999999997</v>
      </c>
      <c r="P2560" t="s">
        <v>12</v>
      </c>
    </row>
    <row r="2561" spans="1:16" hidden="1" x14ac:dyDescent="0.25">
      <c r="A2561" t="s">
        <v>39</v>
      </c>
      <c r="B2561" t="s">
        <v>38</v>
      </c>
      <c r="C2561" t="s">
        <v>536</v>
      </c>
      <c r="D2561" t="s">
        <v>84</v>
      </c>
      <c r="E2561" t="s">
        <v>85</v>
      </c>
      <c r="F2561" t="s">
        <v>202</v>
      </c>
      <c r="G2561">
        <v>136072</v>
      </c>
      <c r="H2561" s="9">
        <v>1</v>
      </c>
      <c r="I2561" s="1">
        <v>45348</v>
      </c>
      <c r="J2561">
        <v>2</v>
      </c>
      <c r="K2561">
        <v>2024</v>
      </c>
      <c r="L2561" t="s">
        <v>37</v>
      </c>
      <c r="M2561">
        <v>33.5</v>
      </c>
      <c r="N2561" t="s">
        <v>4615</v>
      </c>
      <c r="O2561">
        <v>52.207599999999999</v>
      </c>
      <c r="P2561" t="s">
        <v>12</v>
      </c>
    </row>
    <row r="2562" spans="1:16" hidden="1" x14ac:dyDescent="0.25">
      <c r="A2562" t="s">
        <v>39</v>
      </c>
      <c r="B2562" t="s">
        <v>16</v>
      </c>
      <c r="C2562" t="s">
        <v>2994</v>
      </c>
      <c r="D2562" t="s">
        <v>986</v>
      </c>
      <c r="E2562" t="s">
        <v>987</v>
      </c>
      <c r="F2562" t="s">
        <v>202</v>
      </c>
      <c r="G2562">
        <v>136071</v>
      </c>
      <c r="H2562" s="9">
        <v>1</v>
      </c>
      <c r="I2562" s="1">
        <v>45348</v>
      </c>
      <c r="J2562">
        <v>2</v>
      </c>
      <c r="K2562">
        <v>2024</v>
      </c>
      <c r="L2562" t="s">
        <v>37</v>
      </c>
      <c r="M2562">
        <v>33.5</v>
      </c>
      <c r="N2562" t="s">
        <v>4615</v>
      </c>
      <c r="O2562">
        <v>52.207599999999999</v>
      </c>
      <c r="P2562" t="s">
        <v>12</v>
      </c>
    </row>
    <row r="2563" spans="1:16" hidden="1" x14ac:dyDescent="0.25">
      <c r="A2563" t="s">
        <v>39</v>
      </c>
      <c r="B2563" t="s">
        <v>16</v>
      </c>
      <c r="C2563" t="s">
        <v>2994</v>
      </c>
      <c r="D2563" t="s">
        <v>986</v>
      </c>
      <c r="E2563" t="s">
        <v>987</v>
      </c>
      <c r="F2563" t="s">
        <v>202</v>
      </c>
      <c r="G2563">
        <v>136071</v>
      </c>
      <c r="H2563" s="9">
        <v>1</v>
      </c>
      <c r="I2563" s="1">
        <v>45348</v>
      </c>
      <c r="J2563">
        <v>2</v>
      </c>
      <c r="K2563">
        <v>2024</v>
      </c>
      <c r="L2563" t="s">
        <v>37</v>
      </c>
      <c r="M2563">
        <v>33.5</v>
      </c>
      <c r="N2563" t="s">
        <v>4615</v>
      </c>
      <c r="O2563">
        <v>52.207599999999999</v>
      </c>
      <c r="P2563" t="s">
        <v>12</v>
      </c>
    </row>
    <row r="2564" spans="1:16" hidden="1" x14ac:dyDescent="0.25">
      <c r="A2564" t="s">
        <v>39</v>
      </c>
      <c r="B2564" t="s">
        <v>38</v>
      </c>
      <c r="C2564" t="s">
        <v>515</v>
      </c>
      <c r="D2564" t="s">
        <v>42</v>
      </c>
      <c r="E2564" t="s">
        <v>43</v>
      </c>
      <c r="F2564" t="s">
        <v>202</v>
      </c>
      <c r="G2564">
        <v>136068</v>
      </c>
      <c r="H2564" s="9">
        <v>1</v>
      </c>
      <c r="I2564" s="1">
        <v>45348</v>
      </c>
      <c r="J2564">
        <v>2</v>
      </c>
      <c r="K2564">
        <v>2024</v>
      </c>
      <c r="L2564" t="s">
        <v>37</v>
      </c>
      <c r="M2564">
        <v>28.25</v>
      </c>
      <c r="N2564" t="s">
        <v>4615</v>
      </c>
      <c r="O2564">
        <v>44.025799999999997</v>
      </c>
      <c r="P2564" t="s">
        <v>12</v>
      </c>
    </row>
    <row r="2565" spans="1:16" hidden="1" x14ac:dyDescent="0.25">
      <c r="A2565" t="s">
        <v>39</v>
      </c>
      <c r="B2565" t="s">
        <v>38</v>
      </c>
      <c r="C2565" t="s">
        <v>506</v>
      </c>
      <c r="D2565" t="s">
        <v>52</v>
      </c>
      <c r="E2565" t="s">
        <v>53</v>
      </c>
      <c r="F2565" t="s">
        <v>202</v>
      </c>
      <c r="G2565">
        <v>136063</v>
      </c>
      <c r="H2565" s="9">
        <v>1</v>
      </c>
      <c r="I2565" s="1">
        <v>45348</v>
      </c>
      <c r="J2565">
        <v>2</v>
      </c>
      <c r="K2565">
        <v>2024</v>
      </c>
      <c r="L2565" t="s">
        <v>37</v>
      </c>
      <c r="M2565">
        <v>28.25</v>
      </c>
      <c r="N2565" t="s">
        <v>4615</v>
      </c>
      <c r="O2565">
        <v>44.025799999999997</v>
      </c>
      <c r="P2565" t="s">
        <v>12</v>
      </c>
    </row>
    <row r="2566" spans="1:16" hidden="1" x14ac:dyDescent="0.25">
      <c r="A2566" t="s">
        <v>39</v>
      </c>
      <c r="B2566" t="s">
        <v>16</v>
      </c>
      <c r="C2566" t="s">
        <v>3335</v>
      </c>
      <c r="D2566" t="s">
        <v>1045</v>
      </c>
      <c r="E2566" t="s">
        <v>995</v>
      </c>
      <c r="F2566" t="s">
        <v>202</v>
      </c>
      <c r="G2566">
        <v>136062</v>
      </c>
      <c r="H2566" s="9">
        <v>1</v>
      </c>
      <c r="I2566" s="1">
        <v>45348</v>
      </c>
      <c r="J2566">
        <v>2</v>
      </c>
      <c r="K2566">
        <v>2024</v>
      </c>
      <c r="L2566" t="s">
        <v>37</v>
      </c>
      <c r="M2566">
        <v>33.5</v>
      </c>
      <c r="N2566" t="s">
        <v>4615</v>
      </c>
      <c r="O2566">
        <v>52.207599999999999</v>
      </c>
      <c r="P2566" t="s">
        <v>12</v>
      </c>
    </row>
    <row r="2567" spans="1:16" hidden="1" x14ac:dyDescent="0.25">
      <c r="A2567" t="s">
        <v>39</v>
      </c>
      <c r="B2567" t="s">
        <v>16</v>
      </c>
      <c r="C2567" t="s">
        <v>3317</v>
      </c>
      <c r="D2567" t="s">
        <v>1006</v>
      </c>
      <c r="E2567" t="s">
        <v>1007</v>
      </c>
      <c r="F2567" t="s">
        <v>202</v>
      </c>
      <c r="G2567">
        <v>136060</v>
      </c>
      <c r="H2567" s="9">
        <v>1</v>
      </c>
      <c r="I2567" s="1">
        <v>45348</v>
      </c>
      <c r="J2567">
        <v>2</v>
      </c>
      <c r="K2567">
        <v>2024</v>
      </c>
      <c r="L2567" t="s">
        <v>37</v>
      </c>
      <c r="M2567">
        <v>33.5</v>
      </c>
      <c r="N2567" t="s">
        <v>4615</v>
      </c>
      <c r="O2567">
        <v>52.207599999999999</v>
      </c>
      <c r="P2567" t="s">
        <v>12</v>
      </c>
    </row>
    <row r="2568" spans="1:16" hidden="1" x14ac:dyDescent="0.25">
      <c r="A2568" t="s">
        <v>39</v>
      </c>
      <c r="B2568" t="s">
        <v>38</v>
      </c>
      <c r="C2568" t="s">
        <v>474</v>
      </c>
      <c r="D2568" t="s">
        <v>60</v>
      </c>
      <c r="E2568" t="s">
        <v>60</v>
      </c>
      <c r="F2568" t="s">
        <v>202</v>
      </c>
      <c r="G2568">
        <v>136059</v>
      </c>
      <c r="H2568" s="9">
        <v>1</v>
      </c>
      <c r="I2568" s="1">
        <v>45348</v>
      </c>
      <c r="J2568">
        <v>2</v>
      </c>
      <c r="K2568">
        <v>2024</v>
      </c>
      <c r="L2568" t="s">
        <v>37</v>
      </c>
      <c r="M2568">
        <v>28.25</v>
      </c>
      <c r="N2568" t="s">
        <v>4615</v>
      </c>
      <c r="O2568">
        <v>44.025799999999997</v>
      </c>
      <c r="P2568" t="s">
        <v>12</v>
      </c>
    </row>
    <row r="2569" spans="1:16" hidden="1" x14ac:dyDescent="0.25">
      <c r="A2569" t="s">
        <v>39</v>
      </c>
      <c r="B2569" t="s">
        <v>38</v>
      </c>
      <c r="C2569" t="s">
        <v>477</v>
      </c>
      <c r="D2569" t="s">
        <v>50</v>
      </c>
      <c r="E2569" t="s">
        <v>51</v>
      </c>
      <c r="F2569" t="s">
        <v>202</v>
      </c>
      <c r="G2569">
        <v>136058</v>
      </c>
      <c r="H2569" s="9">
        <v>1</v>
      </c>
      <c r="I2569" s="1">
        <v>45348</v>
      </c>
      <c r="J2569">
        <v>2</v>
      </c>
      <c r="K2569">
        <v>2024</v>
      </c>
      <c r="L2569" t="s">
        <v>37</v>
      </c>
      <c r="M2569">
        <v>28.25</v>
      </c>
      <c r="N2569" t="s">
        <v>4615</v>
      </c>
      <c r="O2569">
        <v>44.025799999999997</v>
      </c>
      <c r="P2569" t="s">
        <v>12</v>
      </c>
    </row>
    <row r="2570" spans="1:16" hidden="1" x14ac:dyDescent="0.25">
      <c r="A2570" t="s">
        <v>39</v>
      </c>
      <c r="B2570" t="s">
        <v>38</v>
      </c>
      <c r="C2570" t="s">
        <v>474</v>
      </c>
      <c r="D2570" t="s">
        <v>60</v>
      </c>
      <c r="E2570" t="s">
        <v>60</v>
      </c>
      <c r="F2570" t="s">
        <v>202</v>
      </c>
      <c r="G2570">
        <v>135963</v>
      </c>
      <c r="H2570" s="9">
        <v>1</v>
      </c>
      <c r="I2570" s="1">
        <v>45347</v>
      </c>
      <c r="J2570">
        <v>2</v>
      </c>
      <c r="K2570">
        <v>2024</v>
      </c>
      <c r="L2570" t="s">
        <v>37</v>
      </c>
      <c r="M2570">
        <v>28.25</v>
      </c>
      <c r="N2570" t="s">
        <v>4615</v>
      </c>
      <c r="O2570">
        <v>44.025799999999997</v>
      </c>
      <c r="P2570" t="s">
        <v>12</v>
      </c>
    </row>
    <row r="2571" spans="1:16" hidden="1" x14ac:dyDescent="0.25">
      <c r="A2571" t="s">
        <v>17</v>
      </c>
      <c r="B2571" t="s">
        <v>199</v>
      </c>
      <c r="C2571" t="s">
        <v>560</v>
      </c>
      <c r="D2571" t="s">
        <v>222</v>
      </c>
      <c r="E2571" t="s">
        <v>223</v>
      </c>
      <c r="F2571" t="s">
        <v>202</v>
      </c>
      <c r="G2571">
        <v>135818</v>
      </c>
      <c r="H2571" s="9">
        <v>10</v>
      </c>
      <c r="I2571" s="1">
        <v>45388</v>
      </c>
      <c r="J2571">
        <v>4</v>
      </c>
      <c r="K2571">
        <v>2024</v>
      </c>
      <c r="L2571" t="s">
        <v>15</v>
      </c>
      <c r="M2571">
        <v>23</v>
      </c>
      <c r="N2571" t="s">
        <v>4619</v>
      </c>
      <c r="O2571">
        <v>35.844000000000001</v>
      </c>
      <c r="P2571" t="s">
        <v>12</v>
      </c>
    </row>
    <row r="2572" spans="1:16" hidden="1" x14ac:dyDescent="0.25">
      <c r="A2572" t="s">
        <v>17</v>
      </c>
      <c r="B2572" t="s">
        <v>16</v>
      </c>
      <c r="C2572" t="s">
        <v>2975</v>
      </c>
      <c r="D2572" t="s">
        <v>1642</v>
      </c>
      <c r="E2572" t="s">
        <v>1643</v>
      </c>
      <c r="F2572" t="s">
        <v>202</v>
      </c>
      <c r="G2572">
        <v>135818</v>
      </c>
      <c r="H2572" s="9">
        <v>5</v>
      </c>
      <c r="I2572" s="1">
        <v>45388</v>
      </c>
      <c r="J2572">
        <v>4</v>
      </c>
      <c r="K2572">
        <v>2024</v>
      </c>
      <c r="L2572" t="s">
        <v>15</v>
      </c>
      <c r="M2572">
        <v>32.950000000000003</v>
      </c>
      <c r="N2572" t="s">
        <v>4619</v>
      </c>
      <c r="O2572">
        <v>51.350499999999997</v>
      </c>
      <c r="P2572" t="s">
        <v>12</v>
      </c>
    </row>
    <row r="2573" spans="1:16" hidden="1" x14ac:dyDescent="0.25">
      <c r="A2573" t="s">
        <v>17</v>
      </c>
      <c r="B2573" t="s">
        <v>26</v>
      </c>
      <c r="C2573" t="s">
        <v>581</v>
      </c>
      <c r="D2573" t="s">
        <v>184</v>
      </c>
      <c r="E2573" t="s">
        <v>185</v>
      </c>
      <c r="F2573" t="s">
        <v>202</v>
      </c>
      <c r="G2573">
        <v>135804</v>
      </c>
      <c r="H2573" s="9">
        <v>26</v>
      </c>
      <c r="I2573" s="1">
        <v>45443</v>
      </c>
      <c r="J2573">
        <v>5</v>
      </c>
      <c r="K2573">
        <v>2024</v>
      </c>
      <c r="L2573" t="s">
        <v>113</v>
      </c>
      <c r="M2573">
        <v>8.5299999999999994</v>
      </c>
      <c r="N2573" t="s">
        <v>4619</v>
      </c>
      <c r="O2573">
        <v>13.2935</v>
      </c>
      <c r="P2573" t="s">
        <v>12</v>
      </c>
    </row>
    <row r="2574" spans="1:16" hidden="1" x14ac:dyDescent="0.25">
      <c r="A2574" t="s">
        <v>17</v>
      </c>
      <c r="B2574" t="s">
        <v>103</v>
      </c>
      <c r="C2574" t="s">
        <v>511</v>
      </c>
      <c r="D2574" t="s">
        <v>310</v>
      </c>
      <c r="E2574" t="s">
        <v>311</v>
      </c>
      <c r="F2574" t="s">
        <v>202</v>
      </c>
      <c r="G2574">
        <v>135804</v>
      </c>
      <c r="H2574" s="9">
        <v>160</v>
      </c>
      <c r="I2574" s="1">
        <v>45443</v>
      </c>
      <c r="J2574">
        <v>5</v>
      </c>
      <c r="K2574">
        <v>2024</v>
      </c>
      <c r="L2574" t="s">
        <v>113</v>
      </c>
      <c r="M2574">
        <v>77.900000000000006</v>
      </c>
      <c r="N2574" t="s">
        <v>4616</v>
      </c>
      <c r="O2574">
        <v>121.40219999999999</v>
      </c>
      <c r="P2574" t="s">
        <v>12</v>
      </c>
    </row>
    <row r="2575" spans="1:16" hidden="1" x14ac:dyDescent="0.25">
      <c r="A2575" t="s">
        <v>39</v>
      </c>
      <c r="B2575" t="s">
        <v>16</v>
      </c>
      <c r="C2575" t="s">
        <v>3311</v>
      </c>
      <c r="D2575" t="s">
        <v>990</v>
      </c>
      <c r="E2575" t="s">
        <v>991</v>
      </c>
      <c r="F2575" t="s">
        <v>202</v>
      </c>
      <c r="G2575">
        <v>135779</v>
      </c>
      <c r="H2575" s="9">
        <v>1</v>
      </c>
      <c r="I2575" s="1">
        <v>45345</v>
      </c>
      <c r="J2575">
        <v>2</v>
      </c>
      <c r="K2575">
        <v>2024</v>
      </c>
      <c r="L2575" t="s">
        <v>37</v>
      </c>
      <c r="M2575">
        <v>33.5</v>
      </c>
      <c r="N2575" t="s">
        <v>4615</v>
      </c>
      <c r="O2575">
        <v>52.207599999999999</v>
      </c>
      <c r="P2575" t="s">
        <v>12</v>
      </c>
    </row>
    <row r="2576" spans="1:16" hidden="1" x14ac:dyDescent="0.25">
      <c r="A2576" t="s">
        <v>39</v>
      </c>
      <c r="B2576" t="s">
        <v>16</v>
      </c>
      <c r="C2576" t="s">
        <v>3335</v>
      </c>
      <c r="D2576" t="s">
        <v>1045</v>
      </c>
      <c r="E2576" t="s">
        <v>995</v>
      </c>
      <c r="F2576" t="s">
        <v>202</v>
      </c>
      <c r="G2576">
        <v>135777</v>
      </c>
      <c r="H2576" s="9">
        <v>1</v>
      </c>
      <c r="I2576" s="1">
        <v>45345</v>
      </c>
      <c r="J2576">
        <v>2</v>
      </c>
      <c r="K2576">
        <v>2024</v>
      </c>
      <c r="L2576" t="s">
        <v>37</v>
      </c>
      <c r="M2576">
        <v>33.5</v>
      </c>
      <c r="N2576" t="s">
        <v>4615</v>
      </c>
      <c r="O2576">
        <v>52.207599999999999</v>
      </c>
      <c r="P2576" t="s">
        <v>12</v>
      </c>
    </row>
    <row r="2577" spans="1:16" hidden="1" x14ac:dyDescent="0.25">
      <c r="A2577" t="s">
        <v>39</v>
      </c>
      <c r="B2577" t="s">
        <v>16</v>
      </c>
      <c r="C2577" t="s">
        <v>576</v>
      </c>
      <c r="D2577" t="s">
        <v>90</v>
      </c>
      <c r="E2577" t="s">
        <v>91</v>
      </c>
      <c r="F2577" t="s">
        <v>202</v>
      </c>
      <c r="G2577">
        <v>135774</v>
      </c>
      <c r="H2577" s="9">
        <v>1</v>
      </c>
      <c r="I2577" s="1">
        <v>45345</v>
      </c>
      <c r="J2577">
        <v>2</v>
      </c>
      <c r="K2577">
        <v>2024</v>
      </c>
      <c r="L2577" t="s">
        <v>37</v>
      </c>
      <c r="M2577">
        <v>33.5</v>
      </c>
      <c r="N2577" t="s">
        <v>4615</v>
      </c>
      <c r="O2577">
        <v>52.207599999999999</v>
      </c>
      <c r="P2577" t="s">
        <v>12</v>
      </c>
    </row>
    <row r="2578" spans="1:16" hidden="1" x14ac:dyDescent="0.25">
      <c r="A2578" t="s">
        <v>39</v>
      </c>
      <c r="B2578" t="s">
        <v>16</v>
      </c>
      <c r="C2578" t="s">
        <v>2994</v>
      </c>
      <c r="D2578" t="s">
        <v>986</v>
      </c>
      <c r="E2578" t="s">
        <v>987</v>
      </c>
      <c r="F2578" t="s">
        <v>202</v>
      </c>
      <c r="G2578">
        <v>135773</v>
      </c>
      <c r="H2578" s="9">
        <v>1</v>
      </c>
      <c r="I2578" s="1">
        <v>45345</v>
      </c>
      <c r="J2578">
        <v>2</v>
      </c>
      <c r="K2578">
        <v>2024</v>
      </c>
      <c r="L2578" t="s">
        <v>37</v>
      </c>
      <c r="M2578">
        <v>33.5</v>
      </c>
      <c r="N2578" t="s">
        <v>4615</v>
      </c>
      <c r="O2578">
        <v>52.207599999999999</v>
      </c>
      <c r="P2578" t="s">
        <v>12</v>
      </c>
    </row>
    <row r="2579" spans="1:16" hidden="1" x14ac:dyDescent="0.25">
      <c r="A2579" t="s">
        <v>39</v>
      </c>
      <c r="B2579" t="s">
        <v>38</v>
      </c>
      <c r="C2579" t="s">
        <v>474</v>
      </c>
      <c r="D2579" t="s">
        <v>60</v>
      </c>
      <c r="E2579" t="s">
        <v>60</v>
      </c>
      <c r="F2579" t="s">
        <v>202</v>
      </c>
      <c r="G2579">
        <v>135772</v>
      </c>
      <c r="H2579" s="9">
        <v>1</v>
      </c>
      <c r="I2579" s="1">
        <v>45345</v>
      </c>
      <c r="J2579">
        <v>2</v>
      </c>
      <c r="K2579">
        <v>2024</v>
      </c>
      <c r="L2579" t="s">
        <v>37</v>
      </c>
      <c r="M2579">
        <v>28.25</v>
      </c>
      <c r="N2579" t="s">
        <v>4615</v>
      </c>
      <c r="O2579">
        <v>44.025799999999997</v>
      </c>
      <c r="P2579" t="s">
        <v>12</v>
      </c>
    </row>
    <row r="2580" spans="1:16" hidden="1" x14ac:dyDescent="0.25">
      <c r="A2580" t="s">
        <v>39</v>
      </c>
      <c r="B2580" t="s">
        <v>38</v>
      </c>
      <c r="C2580" t="s">
        <v>3292</v>
      </c>
      <c r="D2580" t="s">
        <v>943</v>
      </c>
      <c r="E2580" t="s">
        <v>944</v>
      </c>
      <c r="F2580" t="s">
        <v>202</v>
      </c>
      <c r="G2580">
        <v>135770</v>
      </c>
      <c r="H2580" s="9">
        <v>1</v>
      </c>
      <c r="I2580" s="1">
        <v>45345</v>
      </c>
      <c r="J2580">
        <v>2</v>
      </c>
      <c r="K2580">
        <v>2024</v>
      </c>
      <c r="L2580" t="s">
        <v>37</v>
      </c>
      <c r="M2580">
        <v>28.25</v>
      </c>
      <c r="N2580" t="s">
        <v>4615</v>
      </c>
      <c r="O2580">
        <v>44.025799999999997</v>
      </c>
      <c r="P2580" t="s">
        <v>12</v>
      </c>
    </row>
    <row r="2581" spans="1:16" hidden="1" x14ac:dyDescent="0.25">
      <c r="A2581" t="s">
        <v>39</v>
      </c>
      <c r="B2581" t="s">
        <v>38</v>
      </c>
      <c r="C2581" t="s">
        <v>3020</v>
      </c>
      <c r="D2581" t="s">
        <v>954</v>
      </c>
      <c r="E2581" t="s">
        <v>955</v>
      </c>
      <c r="F2581" t="s">
        <v>202</v>
      </c>
      <c r="G2581">
        <v>135769</v>
      </c>
      <c r="H2581" s="9">
        <v>1</v>
      </c>
      <c r="I2581" s="1">
        <v>45345</v>
      </c>
      <c r="J2581">
        <v>2</v>
      </c>
      <c r="K2581">
        <v>2024</v>
      </c>
      <c r="L2581" t="s">
        <v>37</v>
      </c>
      <c r="M2581">
        <v>28.25</v>
      </c>
      <c r="N2581" t="s">
        <v>4615</v>
      </c>
      <c r="O2581">
        <v>44.025799999999997</v>
      </c>
      <c r="P2581" t="s">
        <v>12</v>
      </c>
    </row>
    <row r="2582" spans="1:16" hidden="1" x14ac:dyDescent="0.25">
      <c r="A2582" t="s">
        <v>39</v>
      </c>
      <c r="B2582" t="s">
        <v>16</v>
      </c>
      <c r="C2582" t="s">
        <v>509</v>
      </c>
      <c r="D2582" t="s">
        <v>76</v>
      </c>
      <c r="E2582" t="s">
        <v>76</v>
      </c>
      <c r="F2582" t="s">
        <v>202</v>
      </c>
      <c r="G2582">
        <v>135768</v>
      </c>
      <c r="H2582" s="9">
        <v>1</v>
      </c>
      <c r="I2582" s="1">
        <v>45345</v>
      </c>
      <c r="J2582">
        <v>2</v>
      </c>
      <c r="K2582">
        <v>2024</v>
      </c>
      <c r="L2582" t="s">
        <v>37</v>
      </c>
      <c r="M2582">
        <v>28.5</v>
      </c>
      <c r="N2582" t="s">
        <v>4615</v>
      </c>
      <c r="O2582">
        <v>44.415399999999998</v>
      </c>
      <c r="P2582" t="s">
        <v>12</v>
      </c>
    </row>
    <row r="2583" spans="1:16" hidden="1" x14ac:dyDescent="0.25">
      <c r="A2583" t="s">
        <v>17</v>
      </c>
      <c r="B2583" t="s">
        <v>112</v>
      </c>
      <c r="C2583" t="s">
        <v>4656</v>
      </c>
      <c r="D2583" t="s">
        <v>4657</v>
      </c>
      <c r="E2583" t="s">
        <v>4658</v>
      </c>
      <c r="F2583" t="s">
        <v>202</v>
      </c>
      <c r="G2583">
        <v>135712</v>
      </c>
      <c r="H2583" s="9">
        <v>100</v>
      </c>
      <c r="I2583" s="1">
        <v>45445</v>
      </c>
      <c r="J2583">
        <v>6</v>
      </c>
      <c r="K2583">
        <v>2024</v>
      </c>
      <c r="L2583" t="s">
        <v>113</v>
      </c>
      <c r="M2583">
        <v>150</v>
      </c>
      <c r="N2583" t="s">
        <v>4619</v>
      </c>
      <c r="O2583">
        <v>233.7654</v>
      </c>
      <c r="P2583" t="s">
        <v>12</v>
      </c>
    </row>
    <row r="2584" spans="1:16" hidden="1" x14ac:dyDescent="0.25">
      <c r="A2584" t="s">
        <v>17</v>
      </c>
      <c r="B2584" t="s">
        <v>112</v>
      </c>
      <c r="C2584" t="s">
        <v>4659</v>
      </c>
      <c r="D2584" t="s">
        <v>4660</v>
      </c>
      <c r="E2584" t="s">
        <v>4661</v>
      </c>
      <c r="F2584" t="s">
        <v>202</v>
      </c>
      <c r="G2584">
        <v>135712</v>
      </c>
      <c r="H2584" s="9">
        <v>100</v>
      </c>
      <c r="I2584" s="1">
        <v>45445</v>
      </c>
      <c r="J2584">
        <v>6</v>
      </c>
      <c r="K2584">
        <v>2024</v>
      </c>
      <c r="L2584" t="s">
        <v>113</v>
      </c>
      <c r="M2584">
        <v>85.5</v>
      </c>
      <c r="N2584" t="s">
        <v>4619</v>
      </c>
      <c r="O2584">
        <v>133.24629999999999</v>
      </c>
      <c r="P2584" t="s">
        <v>12</v>
      </c>
    </row>
    <row r="2585" spans="1:16" hidden="1" x14ac:dyDescent="0.25">
      <c r="A2585" t="s">
        <v>39</v>
      </c>
      <c r="B2585" t="s">
        <v>16</v>
      </c>
      <c r="C2585" t="s">
        <v>509</v>
      </c>
      <c r="D2585" t="s">
        <v>76</v>
      </c>
      <c r="E2585" t="s">
        <v>76</v>
      </c>
      <c r="F2585" t="s">
        <v>202</v>
      </c>
      <c r="G2585">
        <v>135694</v>
      </c>
      <c r="H2585" s="9">
        <v>1</v>
      </c>
      <c r="I2585" s="1">
        <v>45345</v>
      </c>
      <c r="J2585">
        <v>2</v>
      </c>
      <c r="K2585">
        <v>2024</v>
      </c>
      <c r="L2585" t="s">
        <v>37</v>
      </c>
      <c r="M2585">
        <v>28.5</v>
      </c>
      <c r="N2585" t="s">
        <v>4615</v>
      </c>
      <c r="O2585">
        <v>44.415399999999998</v>
      </c>
      <c r="P2585" t="s">
        <v>12</v>
      </c>
    </row>
    <row r="2586" spans="1:16" hidden="1" x14ac:dyDescent="0.25">
      <c r="A2586" t="s">
        <v>39</v>
      </c>
      <c r="B2586" t="s">
        <v>38</v>
      </c>
      <c r="C2586" t="s">
        <v>506</v>
      </c>
      <c r="D2586" t="s">
        <v>52</v>
      </c>
      <c r="E2586" t="s">
        <v>53</v>
      </c>
      <c r="F2586" t="s">
        <v>202</v>
      </c>
      <c r="G2586">
        <v>135693</v>
      </c>
      <c r="H2586" s="9">
        <v>1</v>
      </c>
      <c r="I2586" s="1">
        <v>45345</v>
      </c>
      <c r="J2586">
        <v>2</v>
      </c>
      <c r="K2586">
        <v>2024</v>
      </c>
      <c r="L2586" t="s">
        <v>37</v>
      </c>
      <c r="M2586">
        <v>28.25</v>
      </c>
      <c r="N2586" t="s">
        <v>4615</v>
      </c>
      <c r="O2586">
        <v>44.025799999999997</v>
      </c>
      <c r="P2586" t="s">
        <v>12</v>
      </c>
    </row>
    <row r="2587" spans="1:16" hidden="1" x14ac:dyDescent="0.25">
      <c r="A2587" t="s">
        <v>39</v>
      </c>
      <c r="B2587" t="s">
        <v>16</v>
      </c>
      <c r="C2587" t="s">
        <v>2942</v>
      </c>
      <c r="D2587" t="s">
        <v>994</v>
      </c>
      <c r="E2587" t="s">
        <v>995</v>
      </c>
      <c r="F2587" t="s">
        <v>202</v>
      </c>
      <c r="G2587">
        <v>135692</v>
      </c>
      <c r="H2587" s="9">
        <v>1</v>
      </c>
      <c r="I2587" s="1">
        <v>45345</v>
      </c>
      <c r="J2587">
        <v>2</v>
      </c>
      <c r="K2587">
        <v>2024</v>
      </c>
      <c r="L2587" t="s">
        <v>37</v>
      </c>
      <c r="M2587">
        <v>33.5</v>
      </c>
      <c r="N2587" t="s">
        <v>4615</v>
      </c>
      <c r="O2587">
        <v>52.207599999999999</v>
      </c>
      <c r="P2587" t="s">
        <v>12</v>
      </c>
    </row>
    <row r="2588" spans="1:16" hidden="1" x14ac:dyDescent="0.25">
      <c r="A2588" t="s">
        <v>39</v>
      </c>
      <c r="B2588" t="s">
        <v>38</v>
      </c>
      <c r="C2588" t="s">
        <v>478</v>
      </c>
      <c r="D2588" t="s">
        <v>35</v>
      </c>
      <c r="E2588" t="s">
        <v>36</v>
      </c>
      <c r="F2588" t="s">
        <v>202</v>
      </c>
      <c r="G2588">
        <v>135690</v>
      </c>
      <c r="H2588" s="9">
        <v>1</v>
      </c>
      <c r="I2588" s="1">
        <v>45345</v>
      </c>
      <c r="J2588">
        <v>2</v>
      </c>
      <c r="K2588">
        <v>2024</v>
      </c>
      <c r="L2588" t="s">
        <v>37</v>
      </c>
      <c r="M2588">
        <v>28.25</v>
      </c>
      <c r="N2588" t="s">
        <v>4615</v>
      </c>
      <c r="O2588">
        <v>44.025799999999997</v>
      </c>
      <c r="P2588" t="s">
        <v>12</v>
      </c>
    </row>
    <row r="2589" spans="1:16" hidden="1" x14ac:dyDescent="0.25">
      <c r="A2589" t="s">
        <v>39</v>
      </c>
      <c r="B2589" t="s">
        <v>38</v>
      </c>
      <c r="C2589" t="s">
        <v>2968</v>
      </c>
      <c r="D2589" t="s">
        <v>877</v>
      </c>
      <c r="E2589" t="s">
        <v>878</v>
      </c>
      <c r="F2589" t="s">
        <v>202</v>
      </c>
      <c r="G2589">
        <v>135689</v>
      </c>
      <c r="H2589" s="9">
        <v>1</v>
      </c>
      <c r="I2589" s="1">
        <v>45345</v>
      </c>
      <c r="J2589">
        <v>2</v>
      </c>
      <c r="K2589">
        <v>2024</v>
      </c>
      <c r="L2589" t="s">
        <v>37</v>
      </c>
      <c r="M2589">
        <v>28.25</v>
      </c>
      <c r="N2589" t="s">
        <v>4615</v>
      </c>
      <c r="O2589">
        <v>44.025799999999997</v>
      </c>
      <c r="P2589" t="s">
        <v>12</v>
      </c>
    </row>
    <row r="2590" spans="1:16" hidden="1" x14ac:dyDescent="0.25">
      <c r="A2590" t="s">
        <v>39</v>
      </c>
      <c r="B2590" t="s">
        <v>16</v>
      </c>
      <c r="C2590" t="s">
        <v>531</v>
      </c>
      <c r="D2590" t="s">
        <v>83</v>
      </c>
      <c r="E2590" t="s">
        <v>66</v>
      </c>
      <c r="F2590" t="s">
        <v>202</v>
      </c>
      <c r="G2590">
        <v>135655</v>
      </c>
      <c r="H2590" s="9">
        <v>1</v>
      </c>
      <c r="I2590" s="1">
        <v>45345</v>
      </c>
      <c r="J2590">
        <v>2</v>
      </c>
      <c r="K2590">
        <v>2024</v>
      </c>
      <c r="L2590" t="s">
        <v>37</v>
      </c>
      <c r="M2590">
        <v>28.25</v>
      </c>
      <c r="N2590" t="s">
        <v>4615</v>
      </c>
      <c r="O2590">
        <v>44.025799999999997</v>
      </c>
      <c r="P2590" t="s">
        <v>12</v>
      </c>
    </row>
    <row r="2591" spans="1:16" hidden="1" x14ac:dyDescent="0.25">
      <c r="A2591" t="s">
        <v>39</v>
      </c>
      <c r="B2591" t="s">
        <v>16</v>
      </c>
      <c r="C2591" t="s">
        <v>529</v>
      </c>
      <c r="D2591" t="s">
        <v>65</v>
      </c>
      <c r="E2591" t="s">
        <v>66</v>
      </c>
      <c r="F2591" t="s">
        <v>202</v>
      </c>
      <c r="G2591">
        <v>135654</v>
      </c>
      <c r="H2591" s="9">
        <v>1</v>
      </c>
      <c r="I2591" s="1">
        <v>45345</v>
      </c>
      <c r="J2591">
        <v>2</v>
      </c>
      <c r="K2591">
        <v>2024</v>
      </c>
      <c r="L2591" t="s">
        <v>37</v>
      </c>
      <c r="M2591">
        <v>28.25</v>
      </c>
      <c r="N2591" t="s">
        <v>4615</v>
      </c>
      <c r="O2591">
        <v>44.025799999999997</v>
      </c>
      <c r="P2591" t="s">
        <v>12</v>
      </c>
    </row>
    <row r="2592" spans="1:16" hidden="1" x14ac:dyDescent="0.25">
      <c r="A2592" t="s">
        <v>39</v>
      </c>
      <c r="B2592" t="s">
        <v>38</v>
      </c>
      <c r="C2592" t="s">
        <v>3292</v>
      </c>
      <c r="D2592" t="s">
        <v>943</v>
      </c>
      <c r="E2592" t="s">
        <v>944</v>
      </c>
      <c r="F2592" t="s">
        <v>202</v>
      </c>
      <c r="G2592">
        <v>135653</v>
      </c>
      <c r="H2592" s="9">
        <v>1</v>
      </c>
      <c r="I2592" s="1">
        <v>45345</v>
      </c>
      <c r="J2592">
        <v>2</v>
      </c>
      <c r="K2592">
        <v>2024</v>
      </c>
      <c r="L2592" t="s">
        <v>37</v>
      </c>
      <c r="M2592">
        <v>28.25</v>
      </c>
      <c r="N2592" t="s">
        <v>4615</v>
      </c>
      <c r="O2592">
        <v>44.025799999999997</v>
      </c>
      <c r="P2592" t="s">
        <v>12</v>
      </c>
    </row>
    <row r="2593" spans="1:16" hidden="1" x14ac:dyDescent="0.25">
      <c r="A2593" t="s">
        <v>39</v>
      </c>
      <c r="B2593" t="s">
        <v>16</v>
      </c>
      <c r="C2593" t="s">
        <v>2992</v>
      </c>
      <c r="D2593" t="s">
        <v>1035</v>
      </c>
      <c r="E2593" t="s">
        <v>1036</v>
      </c>
      <c r="F2593" t="s">
        <v>202</v>
      </c>
      <c r="G2593">
        <v>135651</v>
      </c>
      <c r="H2593" s="9">
        <v>1</v>
      </c>
      <c r="I2593" s="1">
        <v>45345</v>
      </c>
      <c r="J2593">
        <v>2</v>
      </c>
      <c r="K2593">
        <v>2024</v>
      </c>
      <c r="L2593" t="s">
        <v>37</v>
      </c>
      <c r="M2593">
        <v>33.5</v>
      </c>
      <c r="N2593" t="s">
        <v>4615</v>
      </c>
      <c r="O2593">
        <v>52.207599999999999</v>
      </c>
      <c r="P2593" t="s">
        <v>12</v>
      </c>
    </row>
    <row r="2594" spans="1:16" hidden="1" x14ac:dyDescent="0.25">
      <c r="A2594" t="s">
        <v>39</v>
      </c>
      <c r="B2594" t="s">
        <v>38</v>
      </c>
      <c r="C2594" t="s">
        <v>2968</v>
      </c>
      <c r="D2594" t="s">
        <v>877</v>
      </c>
      <c r="E2594" t="s">
        <v>878</v>
      </c>
      <c r="F2594" t="s">
        <v>202</v>
      </c>
      <c r="G2594">
        <v>135650</v>
      </c>
      <c r="H2594" s="9">
        <v>1</v>
      </c>
      <c r="I2594" s="1">
        <v>45345</v>
      </c>
      <c r="J2594">
        <v>2</v>
      </c>
      <c r="K2594">
        <v>2024</v>
      </c>
      <c r="L2594" t="s">
        <v>37</v>
      </c>
      <c r="M2594">
        <v>28.25</v>
      </c>
      <c r="N2594" t="s">
        <v>4615</v>
      </c>
      <c r="O2594">
        <v>44.025799999999997</v>
      </c>
      <c r="P2594" t="s">
        <v>12</v>
      </c>
    </row>
    <row r="2595" spans="1:16" hidden="1" x14ac:dyDescent="0.25">
      <c r="A2595" t="s">
        <v>39</v>
      </c>
      <c r="B2595" t="s">
        <v>16</v>
      </c>
      <c r="C2595" t="s">
        <v>2994</v>
      </c>
      <c r="D2595" t="s">
        <v>986</v>
      </c>
      <c r="E2595" t="s">
        <v>987</v>
      </c>
      <c r="F2595" t="s">
        <v>202</v>
      </c>
      <c r="G2595">
        <v>135649</v>
      </c>
      <c r="H2595" s="9">
        <v>1</v>
      </c>
      <c r="I2595" s="1">
        <v>45345</v>
      </c>
      <c r="J2595">
        <v>2</v>
      </c>
      <c r="K2595">
        <v>2024</v>
      </c>
      <c r="L2595" t="s">
        <v>37</v>
      </c>
      <c r="M2595">
        <v>33.5</v>
      </c>
      <c r="N2595" t="s">
        <v>4615</v>
      </c>
      <c r="O2595">
        <v>52.207599999999999</v>
      </c>
      <c r="P2595" t="s">
        <v>12</v>
      </c>
    </row>
    <row r="2596" spans="1:16" hidden="1" x14ac:dyDescent="0.25">
      <c r="A2596" t="s">
        <v>39</v>
      </c>
      <c r="B2596" t="s">
        <v>38</v>
      </c>
      <c r="C2596" t="s">
        <v>515</v>
      </c>
      <c r="D2596" t="s">
        <v>42</v>
      </c>
      <c r="E2596" t="s">
        <v>43</v>
      </c>
      <c r="F2596" t="s">
        <v>202</v>
      </c>
      <c r="G2596">
        <v>135648</v>
      </c>
      <c r="H2596" s="9">
        <v>1</v>
      </c>
      <c r="I2596" s="1">
        <v>45345</v>
      </c>
      <c r="J2596">
        <v>2</v>
      </c>
      <c r="K2596">
        <v>2024</v>
      </c>
      <c r="L2596" t="s">
        <v>37</v>
      </c>
      <c r="M2596">
        <v>28.25</v>
      </c>
      <c r="N2596" t="s">
        <v>4615</v>
      </c>
      <c r="O2596">
        <v>44.025799999999997</v>
      </c>
      <c r="P2596" t="s">
        <v>12</v>
      </c>
    </row>
    <row r="2597" spans="1:16" hidden="1" x14ac:dyDescent="0.25">
      <c r="A2597" t="s">
        <v>39</v>
      </c>
      <c r="B2597" t="s">
        <v>38</v>
      </c>
      <c r="C2597" t="s">
        <v>3020</v>
      </c>
      <c r="D2597" t="s">
        <v>954</v>
      </c>
      <c r="E2597" t="s">
        <v>955</v>
      </c>
      <c r="F2597" t="s">
        <v>202</v>
      </c>
      <c r="G2597">
        <v>135647</v>
      </c>
      <c r="H2597" s="9">
        <v>1</v>
      </c>
      <c r="I2597" s="1">
        <v>45345</v>
      </c>
      <c r="J2597">
        <v>2</v>
      </c>
      <c r="K2597">
        <v>2024</v>
      </c>
      <c r="L2597" t="s">
        <v>37</v>
      </c>
      <c r="M2597">
        <v>28.25</v>
      </c>
      <c r="N2597" t="s">
        <v>4615</v>
      </c>
      <c r="O2597">
        <v>44.025799999999997</v>
      </c>
      <c r="P2597" t="s">
        <v>12</v>
      </c>
    </row>
    <row r="2598" spans="1:16" hidden="1" x14ac:dyDescent="0.25">
      <c r="A2598" t="s">
        <v>39</v>
      </c>
      <c r="B2598" t="s">
        <v>16</v>
      </c>
      <c r="C2598" t="s">
        <v>2935</v>
      </c>
      <c r="D2598" t="s">
        <v>1004</v>
      </c>
      <c r="E2598" t="s">
        <v>1005</v>
      </c>
      <c r="F2598" t="s">
        <v>202</v>
      </c>
      <c r="G2598">
        <v>135646</v>
      </c>
      <c r="H2598" s="9">
        <v>1</v>
      </c>
      <c r="I2598" s="1">
        <v>45345</v>
      </c>
      <c r="J2598">
        <v>2</v>
      </c>
      <c r="K2598">
        <v>2024</v>
      </c>
      <c r="L2598" t="s">
        <v>37</v>
      </c>
      <c r="M2598">
        <v>33.5</v>
      </c>
      <c r="N2598" t="s">
        <v>4615</v>
      </c>
      <c r="O2598">
        <v>52.207599999999999</v>
      </c>
      <c r="P2598" t="s">
        <v>12</v>
      </c>
    </row>
    <row r="2599" spans="1:16" hidden="1" x14ac:dyDescent="0.25">
      <c r="A2599" t="s">
        <v>39</v>
      </c>
      <c r="B2599" t="s">
        <v>38</v>
      </c>
      <c r="C2599" t="s">
        <v>476</v>
      </c>
      <c r="D2599" t="s">
        <v>71</v>
      </c>
      <c r="E2599" t="s">
        <v>72</v>
      </c>
      <c r="F2599" t="s">
        <v>202</v>
      </c>
      <c r="G2599">
        <v>135592</v>
      </c>
      <c r="H2599" s="9">
        <v>1</v>
      </c>
      <c r="I2599" s="1">
        <v>45344</v>
      </c>
      <c r="J2599">
        <v>2</v>
      </c>
      <c r="K2599">
        <v>2024</v>
      </c>
      <c r="L2599" t="s">
        <v>37</v>
      </c>
      <c r="M2599">
        <v>28.25</v>
      </c>
      <c r="N2599" t="s">
        <v>4615</v>
      </c>
      <c r="O2599">
        <v>44.025799999999997</v>
      </c>
      <c r="P2599" t="s">
        <v>12</v>
      </c>
    </row>
    <row r="2600" spans="1:16" hidden="1" x14ac:dyDescent="0.25">
      <c r="A2600" t="s">
        <v>17</v>
      </c>
      <c r="B2600" t="s">
        <v>130</v>
      </c>
      <c r="C2600" t="s">
        <v>2798</v>
      </c>
      <c r="D2600" t="s">
        <v>1429</v>
      </c>
      <c r="E2600" t="s">
        <v>1430</v>
      </c>
      <c r="F2600" t="s">
        <v>202</v>
      </c>
      <c r="G2600">
        <v>135511</v>
      </c>
      <c r="H2600" s="9">
        <v>100</v>
      </c>
      <c r="I2600" s="1">
        <v>45436</v>
      </c>
      <c r="J2600">
        <v>5</v>
      </c>
      <c r="K2600">
        <v>2024</v>
      </c>
      <c r="L2600" t="s">
        <v>4746</v>
      </c>
      <c r="M2600">
        <v>40.15</v>
      </c>
      <c r="N2600" t="s">
        <v>4620</v>
      </c>
      <c r="O2600">
        <v>66.817099999999996</v>
      </c>
      <c r="P2600" t="s">
        <v>30</v>
      </c>
    </row>
    <row r="2601" spans="1:16" hidden="1" x14ac:dyDescent="0.25">
      <c r="A2601" t="s">
        <v>192</v>
      </c>
      <c r="B2601" t="s">
        <v>16</v>
      </c>
      <c r="C2601" t="s">
        <v>2736</v>
      </c>
      <c r="D2601" t="s">
        <v>202</v>
      </c>
      <c r="E2601" t="s">
        <v>4663</v>
      </c>
      <c r="F2601" t="s">
        <v>202</v>
      </c>
      <c r="G2601">
        <v>135511</v>
      </c>
      <c r="H2601" s="9">
        <v>1</v>
      </c>
      <c r="I2601" s="1">
        <v>45436</v>
      </c>
      <c r="J2601">
        <v>5</v>
      </c>
      <c r="K2601">
        <v>2024</v>
      </c>
      <c r="L2601" t="s">
        <v>4746</v>
      </c>
      <c r="M2601">
        <v>25</v>
      </c>
      <c r="O2601">
        <v>41.604700000000001</v>
      </c>
      <c r="P2601" t="s">
        <v>30</v>
      </c>
    </row>
    <row r="2602" spans="1:16" hidden="1" x14ac:dyDescent="0.25">
      <c r="A2602" t="s">
        <v>39</v>
      </c>
      <c r="B2602" t="s">
        <v>16</v>
      </c>
      <c r="C2602" t="s">
        <v>2991</v>
      </c>
      <c r="D2602" t="s">
        <v>1042</v>
      </c>
      <c r="E2602" t="s">
        <v>989</v>
      </c>
      <c r="F2602" t="s">
        <v>202</v>
      </c>
      <c r="G2602">
        <v>135506</v>
      </c>
      <c r="H2602" s="9">
        <v>1</v>
      </c>
      <c r="I2602" s="1">
        <v>45344</v>
      </c>
      <c r="J2602">
        <v>2</v>
      </c>
      <c r="K2602">
        <v>2024</v>
      </c>
      <c r="L2602" t="s">
        <v>37</v>
      </c>
      <c r="M2602">
        <v>33.5</v>
      </c>
      <c r="N2602" t="s">
        <v>4615</v>
      </c>
      <c r="O2602">
        <v>52.207599999999999</v>
      </c>
      <c r="P2602" t="s">
        <v>12</v>
      </c>
    </row>
    <row r="2603" spans="1:16" hidden="1" x14ac:dyDescent="0.25">
      <c r="A2603" t="s">
        <v>39</v>
      </c>
      <c r="B2603" t="s">
        <v>38</v>
      </c>
      <c r="C2603" t="s">
        <v>2968</v>
      </c>
      <c r="D2603" t="s">
        <v>877</v>
      </c>
      <c r="E2603" t="s">
        <v>878</v>
      </c>
      <c r="F2603" t="s">
        <v>202</v>
      </c>
      <c r="G2603">
        <v>135505</v>
      </c>
      <c r="H2603" s="9">
        <v>1</v>
      </c>
      <c r="I2603" s="1">
        <v>45344</v>
      </c>
      <c r="J2603">
        <v>2</v>
      </c>
      <c r="K2603">
        <v>2024</v>
      </c>
      <c r="L2603" t="s">
        <v>37</v>
      </c>
      <c r="M2603">
        <v>28.25</v>
      </c>
      <c r="N2603" t="s">
        <v>4615</v>
      </c>
      <c r="O2603">
        <v>44.025799999999997</v>
      </c>
      <c r="P2603" t="s">
        <v>12</v>
      </c>
    </row>
    <row r="2604" spans="1:16" hidden="1" x14ac:dyDescent="0.25">
      <c r="A2604" t="s">
        <v>39</v>
      </c>
      <c r="B2604" t="s">
        <v>38</v>
      </c>
      <c r="C2604" t="s">
        <v>433</v>
      </c>
      <c r="D2604" t="s">
        <v>79</v>
      </c>
      <c r="E2604" t="s">
        <v>80</v>
      </c>
      <c r="F2604" t="s">
        <v>202</v>
      </c>
      <c r="G2604">
        <v>135504</v>
      </c>
      <c r="H2604" s="9">
        <v>1</v>
      </c>
      <c r="I2604" s="1">
        <v>45344</v>
      </c>
      <c r="J2604">
        <v>2</v>
      </c>
      <c r="K2604">
        <v>2024</v>
      </c>
      <c r="L2604" t="s">
        <v>37</v>
      </c>
      <c r="M2604">
        <v>28.25</v>
      </c>
      <c r="N2604" t="s">
        <v>4615</v>
      </c>
      <c r="O2604">
        <v>44.025799999999997</v>
      </c>
      <c r="P2604" t="s">
        <v>12</v>
      </c>
    </row>
    <row r="2605" spans="1:16" hidden="1" x14ac:dyDescent="0.25">
      <c r="A2605" t="s">
        <v>39</v>
      </c>
      <c r="B2605" t="s">
        <v>38</v>
      </c>
      <c r="C2605" t="s">
        <v>2968</v>
      </c>
      <c r="D2605" t="s">
        <v>877</v>
      </c>
      <c r="E2605" t="s">
        <v>878</v>
      </c>
      <c r="F2605" t="s">
        <v>202</v>
      </c>
      <c r="G2605">
        <v>135503</v>
      </c>
      <c r="H2605" s="9">
        <v>1</v>
      </c>
      <c r="I2605" s="1">
        <v>45344</v>
      </c>
      <c r="J2605">
        <v>2</v>
      </c>
      <c r="K2605">
        <v>2024</v>
      </c>
      <c r="L2605" t="s">
        <v>37</v>
      </c>
      <c r="M2605">
        <v>28.25</v>
      </c>
      <c r="N2605" t="s">
        <v>4615</v>
      </c>
      <c r="O2605">
        <v>44.025799999999997</v>
      </c>
      <c r="P2605" t="s">
        <v>12</v>
      </c>
    </row>
    <row r="2606" spans="1:16" hidden="1" x14ac:dyDescent="0.25">
      <c r="A2606" t="s">
        <v>39</v>
      </c>
      <c r="B2606" t="s">
        <v>38</v>
      </c>
      <c r="C2606" t="s">
        <v>3020</v>
      </c>
      <c r="D2606" t="s">
        <v>954</v>
      </c>
      <c r="E2606" t="s">
        <v>955</v>
      </c>
      <c r="F2606" t="s">
        <v>202</v>
      </c>
      <c r="G2606">
        <v>135502</v>
      </c>
      <c r="H2606" s="9">
        <v>1</v>
      </c>
      <c r="I2606" s="1">
        <v>45344</v>
      </c>
      <c r="J2606">
        <v>2</v>
      </c>
      <c r="K2606">
        <v>2024</v>
      </c>
      <c r="L2606" t="s">
        <v>37</v>
      </c>
      <c r="M2606">
        <v>28.25</v>
      </c>
      <c r="N2606" t="s">
        <v>4615</v>
      </c>
      <c r="O2606">
        <v>44.025799999999997</v>
      </c>
      <c r="P2606" t="s">
        <v>12</v>
      </c>
    </row>
    <row r="2607" spans="1:16" hidden="1" x14ac:dyDescent="0.25">
      <c r="A2607" t="s">
        <v>39</v>
      </c>
      <c r="B2607" t="s">
        <v>38</v>
      </c>
      <c r="C2607" t="s">
        <v>507</v>
      </c>
      <c r="D2607" t="s">
        <v>75</v>
      </c>
      <c r="E2607" t="s">
        <v>75</v>
      </c>
      <c r="F2607" t="s">
        <v>202</v>
      </c>
      <c r="G2607">
        <v>135501</v>
      </c>
      <c r="H2607" s="9">
        <v>1</v>
      </c>
      <c r="I2607" s="1">
        <v>45344</v>
      </c>
      <c r="J2607">
        <v>2</v>
      </c>
      <c r="K2607">
        <v>2024</v>
      </c>
      <c r="L2607" t="s">
        <v>37</v>
      </c>
      <c r="M2607">
        <v>28.25</v>
      </c>
      <c r="N2607" t="s">
        <v>4615</v>
      </c>
      <c r="O2607">
        <v>44.025799999999997</v>
      </c>
      <c r="P2607" t="s">
        <v>12</v>
      </c>
    </row>
    <row r="2608" spans="1:16" hidden="1" x14ac:dyDescent="0.25">
      <c r="A2608" t="s">
        <v>39</v>
      </c>
      <c r="B2608" t="s">
        <v>38</v>
      </c>
      <c r="C2608" t="s">
        <v>3292</v>
      </c>
      <c r="D2608" t="s">
        <v>943</v>
      </c>
      <c r="E2608" t="s">
        <v>944</v>
      </c>
      <c r="F2608" t="s">
        <v>202</v>
      </c>
      <c r="G2608">
        <v>135500</v>
      </c>
      <c r="H2608" s="9">
        <v>1</v>
      </c>
      <c r="I2608" s="1">
        <v>45344</v>
      </c>
      <c r="J2608">
        <v>2</v>
      </c>
      <c r="K2608">
        <v>2024</v>
      </c>
      <c r="L2608" t="s">
        <v>37</v>
      </c>
      <c r="M2608">
        <v>28.25</v>
      </c>
      <c r="N2608" t="s">
        <v>4615</v>
      </c>
      <c r="O2608">
        <v>44.025799999999997</v>
      </c>
      <c r="P2608" t="s">
        <v>12</v>
      </c>
    </row>
    <row r="2609" spans="1:16" hidden="1" x14ac:dyDescent="0.25">
      <c r="A2609" t="s">
        <v>39</v>
      </c>
      <c r="B2609" t="s">
        <v>16</v>
      </c>
      <c r="C2609" t="s">
        <v>2942</v>
      </c>
      <c r="D2609" t="s">
        <v>994</v>
      </c>
      <c r="E2609" t="s">
        <v>995</v>
      </c>
      <c r="F2609" t="s">
        <v>202</v>
      </c>
      <c r="G2609">
        <v>135499</v>
      </c>
      <c r="H2609" s="9">
        <v>3</v>
      </c>
      <c r="I2609" s="1">
        <v>45344</v>
      </c>
      <c r="J2609">
        <v>2</v>
      </c>
      <c r="K2609">
        <v>2024</v>
      </c>
      <c r="L2609" t="s">
        <v>37</v>
      </c>
      <c r="M2609">
        <v>33.5</v>
      </c>
      <c r="N2609" t="s">
        <v>4615</v>
      </c>
      <c r="O2609">
        <v>52.207599999999999</v>
      </c>
      <c r="P2609" t="s">
        <v>12</v>
      </c>
    </row>
    <row r="2610" spans="1:16" hidden="1" x14ac:dyDescent="0.25">
      <c r="A2610" t="s">
        <v>39</v>
      </c>
      <c r="B2610" t="s">
        <v>38</v>
      </c>
      <c r="C2610" t="s">
        <v>3300</v>
      </c>
      <c r="D2610" t="s">
        <v>964</v>
      </c>
      <c r="E2610" t="s">
        <v>965</v>
      </c>
      <c r="F2610" t="s">
        <v>202</v>
      </c>
      <c r="G2610">
        <v>135497</v>
      </c>
      <c r="H2610" s="9">
        <v>1</v>
      </c>
      <c r="I2610" s="1">
        <v>45344</v>
      </c>
      <c r="J2610">
        <v>2</v>
      </c>
      <c r="K2610">
        <v>2024</v>
      </c>
      <c r="L2610" t="s">
        <v>37</v>
      </c>
      <c r="M2610">
        <v>28.25</v>
      </c>
      <c r="N2610" t="s">
        <v>4615</v>
      </c>
      <c r="O2610">
        <v>44.025799999999997</v>
      </c>
      <c r="P2610" t="s">
        <v>12</v>
      </c>
    </row>
    <row r="2611" spans="1:16" hidden="1" x14ac:dyDescent="0.25">
      <c r="A2611" t="s">
        <v>39</v>
      </c>
      <c r="B2611" t="s">
        <v>38</v>
      </c>
      <c r="C2611" t="s">
        <v>515</v>
      </c>
      <c r="D2611" t="s">
        <v>42</v>
      </c>
      <c r="E2611" t="s">
        <v>43</v>
      </c>
      <c r="F2611" t="s">
        <v>202</v>
      </c>
      <c r="G2611">
        <v>135495</v>
      </c>
      <c r="H2611" s="9">
        <v>1</v>
      </c>
      <c r="I2611" s="1">
        <v>45344</v>
      </c>
      <c r="J2611">
        <v>2</v>
      </c>
      <c r="K2611">
        <v>2024</v>
      </c>
      <c r="L2611" t="s">
        <v>37</v>
      </c>
      <c r="M2611">
        <v>28.25</v>
      </c>
      <c r="N2611" t="s">
        <v>4615</v>
      </c>
      <c r="O2611">
        <v>44.025799999999997</v>
      </c>
      <c r="P2611" t="s">
        <v>12</v>
      </c>
    </row>
    <row r="2612" spans="1:16" hidden="1" x14ac:dyDescent="0.25">
      <c r="A2612" t="s">
        <v>39</v>
      </c>
      <c r="B2612" t="s">
        <v>38</v>
      </c>
      <c r="C2612" t="s">
        <v>620</v>
      </c>
      <c r="D2612" t="s">
        <v>69</v>
      </c>
      <c r="E2612" t="s">
        <v>70</v>
      </c>
      <c r="F2612" t="s">
        <v>202</v>
      </c>
      <c r="G2612">
        <v>135494</v>
      </c>
      <c r="H2612" s="9">
        <v>2</v>
      </c>
      <c r="I2612" s="1">
        <v>45344</v>
      </c>
      <c r="J2612">
        <v>2</v>
      </c>
      <c r="K2612">
        <v>2024</v>
      </c>
      <c r="L2612" t="s">
        <v>37</v>
      </c>
      <c r="M2612">
        <v>28.25</v>
      </c>
      <c r="N2612" t="s">
        <v>4615</v>
      </c>
      <c r="O2612">
        <v>44.025799999999997</v>
      </c>
      <c r="P2612" t="s">
        <v>12</v>
      </c>
    </row>
    <row r="2613" spans="1:16" hidden="1" x14ac:dyDescent="0.25">
      <c r="A2613" t="s">
        <v>39</v>
      </c>
      <c r="B2613" t="s">
        <v>16</v>
      </c>
      <c r="C2613" t="s">
        <v>3331</v>
      </c>
      <c r="D2613" t="s">
        <v>1034</v>
      </c>
      <c r="E2613" t="s">
        <v>1022</v>
      </c>
      <c r="F2613" t="s">
        <v>202</v>
      </c>
      <c r="G2613">
        <v>135493</v>
      </c>
      <c r="H2613" s="9">
        <v>1</v>
      </c>
      <c r="I2613" s="1">
        <v>45344</v>
      </c>
      <c r="J2613">
        <v>2</v>
      </c>
      <c r="K2613">
        <v>2024</v>
      </c>
      <c r="L2613" t="s">
        <v>37</v>
      </c>
      <c r="M2613">
        <v>33.5</v>
      </c>
      <c r="N2613" t="s">
        <v>4615</v>
      </c>
      <c r="O2613">
        <v>52.207599999999999</v>
      </c>
      <c r="P2613" t="s">
        <v>12</v>
      </c>
    </row>
    <row r="2614" spans="1:16" hidden="1" x14ac:dyDescent="0.25">
      <c r="A2614" t="s">
        <v>39</v>
      </c>
      <c r="B2614" t="s">
        <v>16</v>
      </c>
      <c r="C2614" t="s">
        <v>529</v>
      </c>
      <c r="D2614" t="s">
        <v>65</v>
      </c>
      <c r="E2614" t="s">
        <v>66</v>
      </c>
      <c r="F2614" t="s">
        <v>202</v>
      </c>
      <c r="G2614">
        <v>135491</v>
      </c>
      <c r="H2614" s="9">
        <v>1</v>
      </c>
      <c r="I2614" s="1">
        <v>45344</v>
      </c>
      <c r="J2614">
        <v>2</v>
      </c>
      <c r="K2614">
        <v>2024</v>
      </c>
      <c r="L2614" t="s">
        <v>37</v>
      </c>
      <c r="M2614">
        <v>28.25</v>
      </c>
      <c r="N2614" t="s">
        <v>4615</v>
      </c>
      <c r="O2614">
        <v>44.025799999999997</v>
      </c>
      <c r="P2614" t="s">
        <v>12</v>
      </c>
    </row>
    <row r="2615" spans="1:16" hidden="1" x14ac:dyDescent="0.25">
      <c r="A2615" t="s">
        <v>39</v>
      </c>
      <c r="B2615" t="s">
        <v>38</v>
      </c>
      <c r="C2615" t="s">
        <v>533</v>
      </c>
      <c r="D2615" t="s">
        <v>54</v>
      </c>
      <c r="E2615" t="s">
        <v>55</v>
      </c>
      <c r="F2615" t="s">
        <v>202</v>
      </c>
      <c r="G2615">
        <v>135490</v>
      </c>
      <c r="H2615" s="9">
        <v>1</v>
      </c>
      <c r="I2615" s="1">
        <v>45344</v>
      </c>
      <c r="J2615">
        <v>2</v>
      </c>
      <c r="K2615">
        <v>2024</v>
      </c>
      <c r="L2615" t="s">
        <v>37</v>
      </c>
      <c r="M2615">
        <v>28.25</v>
      </c>
      <c r="N2615" t="s">
        <v>4615</v>
      </c>
      <c r="O2615">
        <v>44.025799999999997</v>
      </c>
      <c r="P2615" t="s">
        <v>12</v>
      </c>
    </row>
    <row r="2616" spans="1:16" hidden="1" x14ac:dyDescent="0.25">
      <c r="A2616" t="s">
        <v>39</v>
      </c>
      <c r="B2616" t="s">
        <v>38</v>
      </c>
      <c r="C2616" t="s">
        <v>550</v>
      </c>
      <c r="D2616" t="s">
        <v>61</v>
      </c>
      <c r="E2616" t="s">
        <v>62</v>
      </c>
      <c r="F2616" t="s">
        <v>202</v>
      </c>
      <c r="G2616">
        <v>135488</v>
      </c>
      <c r="H2616" s="9">
        <v>1</v>
      </c>
      <c r="I2616" s="1">
        <v>45344</v>
      </c>
      <c r="J2616">
        <v>2</v>
      </c>
      <c r="K2616">
        <v>2024</v>
      </c>
      <c r="L2616" t="s">
        <v>37</v>
      </c>
      <c r="M2616">
        <v>28.25</v>
      </c>
      <c r="N2616" t="s">
        <v>4615</v>
      </c>
      <c r="O2616">
        <v>44.025799999999997</v>
      </c>
      <c r="P2616" t="s">
        <v>12</v>
      </c>
    </row>
    <row r="2617" spans="1:16" hidden="1" x14ac:dyDescent="0.25">
      <c r="A2617" t="s">
        <v>39</v>
      </c>
      <c r="B2617" t="s">
        <v>38</v>
      </c>
      <c r="C2617" t="s">
        <v>3292</v>
      </c>
      <c r="D2617" t="s">
        <v>943</v>
      </c>
      <c r="E2617" t="s">
        <v>944</v>
      </c>
      <c r="F2617" t="s">
        <v>202</v>
      </c>
      <c r="G2617">
        <v>135487</v>
      </c>
      <c r="H2617" s="9">
        <v>1</v>
      </c>
      <c r="I2617" s="1">
        <v>45344</v>
      </c>
      <c r="J2617">
        <v>2</v>
      </c>
      <c r="K2617">
        <v>2024</v>
      </c>
      <c r="L2617" t="s">
        <v>37</v>
      </c>
      <c r="M2617">
        <v>28.25</v>
      </c>
      <c r="N2617" t="s">
        <v>4615</v>
      </c>
      <c r="O2617">
        <v>44.025799999999997</v>
      </c>
      <c r="P2617" t="s">
        <v>12</v>
      </c>
    </row>
    <row r="2618" spans="1:16" hidden="1" x14ac:dyDescent="0.25">
      <c r="A2618" t="s">
        <v>39</v>
      </c>
      <c r="B2618" t="s">
        <v>38</v>
      </c>
      <c r="C2618" t="s">
        <v>550</v>
      </c>
      <c r="D2618" t="s">
        <v>61</v>
      </c>
      <c r="E2618" t="s">
        <v>62</v>
      </c>
      <c r="F2618" t="s">
        <v>202</v>
      </c>
      <c r="G2618">
        <v>135486</v>
      </c>
      <c r="H2618" s="9">
        <v>1</v>
      </c>
      <c r="I2618" s="1">
        <v>45344</v>
      </c>
      <c r="J2618">
        <v>2</v>
      </c>
      <c r="K2618">
        <v>2024</v>
      </c>
      <c r="L2618" t="s">
        <v>37</v>
      </c>
      <c r="M2618">
        <v>28.25</v>
      </c>
      <c r="N2618" t="s">
        <v>4615</v>
      </c>
      <c r="O2618">
        <v>44.025799999999997</v>
      </c>
      <c r="P2618" t="s">
        <v>12</v>
      </c>
    </row>
    <row r="2619" spans="1:16" hidden="1" x14ac:dyDescent="0.25">
      <c r="A2619" t="s">
        <v>39</v>
      </c>
      <c r="B2619" t="s">
        <v>16</v>
      </c>
      <c r="C2619" t="s">
        <v>532</v>
      </c>
      <c r="D2619" t="s">
        <v>88</v>
      </c>
      <c r="E2619" t="s">
        <v>89</v>
      </c>
      <c r="F2619" t="s">
        <v>202</v>
      </c>
      <c r="G2619">
        <v>135485</v>
      </c>
      <c r="H2619" s="9">
        <v>1</v>
      </c>
      <c r="I2619" s="1">
        <v>45344</v>
      </c>
      <c r="J2619">
        <v>2</v>
      </c>
      <c r="K2619">
        <v>2024</v>
      </c>
      <c r="L2619" t="s">
        <v>37</v>
      </c>
      <c r="M2619">
        <v>33.5</v>
      </c>
      <c r="N2619" t="s">
        <v>4615</v>
      </c>
      <c r="O2619">
        <v>52.207599999999999</v>
      </c>
      <c r="P2619" t="s">
        <v>12</v>
      </c>
    </row>
    <row r="2620" spans="1:16" hidden="1" x14ac:dyDescent="0.25">
      <c r="A2620" t="s">
        <v>39</v>
      </c>
      <c r="B2620" t="s">
        <v>16</v>
      </c>
      <c r="C2620" t="s">
        <v>2994</v>
      </c>
      <c r="D2620" t="s">
        <v>986</v>
      </c>
      <c r="E2620" t="s">
        <v>987</v>
      </c>
      <c r="F2620" t="s">
        <v>202</v>
      </c>
      <c r="G2620">
        <v>135484</v>
      </c>
      <c r="H2620" s="9">
        <v>1</v>
      </c>
      <c r="I2620" s="1">
        <v>45344</v>
      </c>
      <c r="J2620">
        <v>2</v>
      </c>
      <c r="K2620">
        <v>2024</v>
      </c>
      <c r="L2620" t="s">
        <v>37</v>
      </c>
      <c r="M2620">
        <v>33.5</v>
      </c>
      <c r="N2620" t="s">
        <v>4615</v>
      </c>
      <c r="O2620">
        <v>52.207599999999999</v>
      </c>
      <c r="P2620" t="s">
        <v>12</v>
      </c>
    </row>
    <row r="2621" spans="1:16" hidden="1" x14ac:dyDescent="0.25">
      <c r="A2621" t="s">
        <v>39</v>
      </c>
      <c r="B2621" t="s">
        <v>38</v>
      </c>
      <c r="C2621" t="s">
        <v>515</v>
      </c>
      <c r="D2621" t="s">
        <v>42</v>
      </c>
      <c r="E2621" t="s">
        <v>43</v>
      </c>
      <c r="F2621" t="s">
        <v>202</v>
      </c>
      <c r="G2621">
        <v>135483</v>
      </c>
      <c r="H2621" s="9">
        <v>1</v>
      </c>
      <c r="I2621" s="1">
        <v>45344</v>
      </c>
      <c r="J2621">
        <v>2</v>
      </c>
      <c r="K2621">
        <v>2024</v>
      </c>
      <c r="L2621" t="s">
        <v>37</v>
      </c>
      <c r="M2621">
        <v>28.25</v>
      </c>
      <c r="N2621" t="s">
        <v>4615</v>
      </c>
      <c r="O2621">
        <v>44.025799999999997</v>
      </c>
      <c r="P2621" t="s">
        <v>12</v>
      </c>
    </row>
    <row r="2622" spans="1:16" hidden="1" x14ac:dyDescent="0.25">
      <c r="A2622" t="s">
        <v>39</v>
      </c>
      <c r="B2622" t="s">
        <v>16</v>
      </c>
      <c r="C2622" t="s">
        <v>2935</v>
      </c>
      <c r="D2622" t="s">
        <v>1004</v>
      </c>
      <c r="E2622" t="s">
        <v>1005</v>
      </c>
      <c r="F2622" t="s">
        <v>202</v>
      </c>
      <c r="G2622">
        <v>135482</v>
      </c>
      <c r="H2622" s="9">
        <v>1</v>
      </c>
      <c r="I2622" s="1">
        <v>45344</v>
      </c>
      <c r="J2622">
        <v>2</v>
      </c>
      <c r="K2622">
        <v>2024</v>
      </c>
      <c r="L2622" t="s">
        <v>37</v>
      </c>
      <c r="M2622">
        <v>33.5</v>
      </c>
      <c r="N2622" t="s">
        <v>4615</v>
      </c>
      <c r="O2622">
        <v>52.207599999999999</v>
      </c>
      <c r="P2622" t="s">
        <v>12</v>
      </c>
    </row>
    <row r="2623" spans="1:16" hidden="1" x14ac:dyDescent="0.25">
      <c r="A2623" t="s">
        <v>39</v>
      </c>
      <c r="B2623" t="s">
        <v>16</v>
      </c>
      <c r="C2623" t="s">
        <v>2935</v>
      </c>
      <c r="D2623" t="s">
        <v>1004</v>
      </c>
      <c r="E2623" t="s">
        <v>1005</v>
      </c>
      <c r="F2623" t="s">
        <v>202</v>
      </c>
      <c r="G2623">
        <v>135481</v>
      </c>
      <c r="H2623" s="9">
        <v>1</v>
      </c>
      <c r="I2623" s="1">
        <v>45344</v>
      </c>
      <c r="J2623">
        <v>2</v>
      </c>
      <c r="K2623">
        <v>2024</v>
      </c>
      <c r="L2623" t="s">
        <v>37</v>
      </c>
      <c r="M2623">
        <v>33.5</v>
      </c>
      <c r="N2623" t="s">
        <v>4615</v>
      </c>
      <c r="O2623">
        <v>52.207599999999999</v>
      </c>
      <c r="P2623" t="s">
        <v>12</v>
      </c>
    </row>
    <row r="2624" spans="1:16" hidden="1" x14ac:dyDescent="0.25">
      <c r="A2624" t="s">
        <v>39</v>
      </c>
      <c r="B2624" t="s">
        <v>38</v>
      </c>
      <c r="C2624" t="s">
        <v>3020</v>
      </c>
      <c r="D2624" t="s">
        <v>954</v>
      </c>
      <c r="E2624" t="s">
        <v>955</v>
      </c>
      <c r="F2624" t="s">
        <v>202</v>
      </c>
      <c r="G2624">
        <v>135480</v>
      </c>
      <c r="H2624" s="9">
        <v>1</v>
      </c>
      <c r="I2624" s="1">
        <v>45344</v>
      </c>
      <c r="J2624">
        <v>2</v>
      </c>
      <c r="K2624">
        <v>2024</v>
      </c>
      <c r="L2624" t="s">
        <v>37</v>
      </c>
      <c r="M2624">
        <v>28.25</v>
      </c>
      <c r="N2624" t="s">
        <v>4615</v>
      </c>
      <c r="O2624">
        <v>44.025799999999997</v>
      </c>
      <c r="P2624" t="s">
        <v>12</v>
      </c>
    </row>
    <row r="2625" spans="1:16" hidden="1" x14ac:dyDescent="0.25">
      <c r="A2625" t="s">
        <v>39</v>
      </c>
      <c r="B2625" t="s">
        <v>16</v>
      </c>
      <c r="C2625" t="s">
        <v>2935</v>
      </c>
      <c r="D2625" t="s">
        <v>1004</v>
      </c>
      <c r="E2625" t="s">
        <v>1005</v>
      </c>
      <c r="F2625" t="s">
        <v>202</v>
      </c>
      <c r="G2625">
        <v>135476</v>
      </c>
      <c r="H2625" s="9">
        <v>1</v>
      </c>
      <c r="I2625" s="1">
        <v>45344</v>
      </c>
      <c r="J2625">
        <v>2</v>
      </c>
      <c r="K2625">
        <v>2024</v>
      </c>
      <c r="L2625" t="s">
        <v>37</v>
      </c>
      <c r="M2625">
        <v>33.5</v>
      </c>
      <c r="N2625" t="s">
        <v>4615</v>
      </c>
      <c r="O2625">
        <v>52.207599999999999</v>
      </c>
      <c r="P2625" t="s">
        <v>12</v>
      </c>
    </row>
    <row r="2626" spans="1:16" hidden="1" x14ac:dyDescent="0.25">
      <c r="A2626" t="s">
        <v>39</v>
      </c>
      <c r="B2626" t="s">
        <v>16</v>
      </c>
      <c r="C2626" t="s">
        <v>2994</v>
      </c>
      <c r="D2626" t="s">
        <v>986</v>
      </c>
      <c r="E2626" t="s">
        <v>987</v>
      </c>
      <c r="F2626" t="s">
        <v>202</v>
      </c>
      <c r="G2626">
        <v>135475</v>
      </c>
      <c r="H2626" s="9">
        <v>1</v>
      </c>
      <c r="I2626" s="1">
        <v>45344</v>
      </c>
      <c r="J2626">
        <v>2</v>
      </c>
      <c r="K2626">
        <v>2024</v>
      </c>
      <c r="L2626" t="s">
        <v>37</v>
      </c>
      <c r="M2626">
        <v>33.5</v>
      </c>
      <c r="N2626" t="s">
        <v>4615</v>
      </c>
      <c r="O2626">
        <v>52.207599999999999</v>
      </c>
      <c r="P2626" t="s">
        <v>12</v>
      </c>
    </row>
    <row r="2627" spans="1:16" hidden="1" x14ac:dyDescent="0.25">
      <c r="A2627" t="s">
        <v>39</v>
      </c>
      <c r="B2627" t="s">
        <v>38</v>
      </c>
      <c r="C2627" t="s">
        <v>3290</v>
      </c>
      <c r="D2627" t="s">
        <v>939</v>
      </c>
      <c r="E2627" t="s">
        <v>940</v>
      </c>
      <c r="F2627" t="s">
        <v>202</v>
      </c>
      <c r="G2627">
        <v>135473</v>
      </c>
      <c r="H2627" s="9">
        <v>1</v>
      </c>
      <c r="I2627" s="1">
        <v>45344</v>
      </c>
      <c r="J2627">
        <v>2</v>
      </c>
      <c r="K2627">
        <v>2024</v>
      </c>
      <c r="L2627" t="s">
        <v>37</v>
      </c>
      <c r="M2627">
        <v>28.25</v>
      </c>
      <c r="N2627" t="s">
        <v>4615</v>
      </c>
      <c r="O2627">
        <v>44.025799999999997</v>
      </c>
      <c r="P2627" t="s">
        <v>12</v>
      </c>
    </row>
    <row r="2628" spans="1:16" hidden="1" x14ac:dyDescent="0.25">
      <c r="A2628" t="s">
        <v>39</v>
      </c>
      <c r="B2628" t="s">
        <v>38</v>
      </c>
      <c r="C2628" t="s">
        <v>3262</v>
      </c>
      <c r="D2628" t="s">
        <v>884</v>
      </c>
      <c r="E2628" t="s">
        <v>885</v>
      </c>
      <c r="F2628" t="s">
        <v>202</v>
      </c>
      <c r="G2628">
        <v>135472</v>
      </c>
      <c r="H2628" s="9">
        <v>1</v>
      </c>
      <c r="I2628" s="1">
        <v>45344</v>
      </c>
      <c r="J2628">
        <v>2</v>
      </c>
      <c r="K2628">
        <v>2024</v>
      </c>
      <c r="L2628" t="s">
        <v>37</v>
      </c>
      <c r="M2628">
        <v>28.25</v>
      </c>
      <c r="N2628" t="s">
        <v>4615</v>
      </c>
      <c r="O2628">
        <v>44.025799999999997</v>
      </c>
      <c r="P2628" t="s">
        <v>12</v>
      </c>
    </row>
    <row r="2629" spans="1:16" hidden="1" x14ac:dyDescent="0.25">
      <c r="A2629" t="s">
        <v>39</v>
      </c>
      <c r="B2629" t="s">
        <v>16</v>
      </c>
      <c r="C2629" t="s">
        <v>3323</v>
      </c>
      <c r="D2629" t="s">
        <v>1018</v>
      </c>
      <c r="E2629" t="s">
        <v>1018</v>
      </c>
      <c r="F2629" t="s">
        <v>202</v>
      </c>
      <c r="G2629">
        <v>135471</v>
      </c>
      <c r="H2629" s="9">
        <v>1</v>
      </c>
      <c r="I2629" s="1">
        <v>45344</v>
      </c>
      <c r="J2629">
        <v>2</v>
      </c>
      <c r="K2629">
        <v>2024</v>
      </c>
      <c r="L2629" t="s">
        <v>37</v>
      </c>
      <c r="M2629">
        <v>33.5</v>
      </c>
      <c r="N2629" t="s">
        <v>4615</v>
      </c>
      <c r="O2629">
        <v>52.207599999999999</v>
      </c>
      <c r="P2629" t="s">
        <v>12</v>
      </c>
    </row>
    <row r="2630" spans="1:16" hidden="1" x14ac:dyDescent="0.25">
      <c r="A2630" t="s">
        <v>39</v>
      </c>
      <c r="B2630" t="s">
        <v>38</v>
      </c>
      <c r="C2630" t="s">
        <v>3266</v>
      </c>
      <c r="D2630" t="s">
        <v>892</v>
      </c>
      <c r="E2630" t="s">
        <v>893</v>
      </c>
      <c r="F2630" t="s">
        <v>202</v>
      </c>
      <c r="G2630">
        <v>135470</v>
      </c>
      <c r="H2630" s="9">
        <v>1</v>
      </c>
      <c r="I2630" s="1">
        <v>45344</v>
      </c>
      <c r="J2630">
        <v>2</v>
      </c>
      <c r="K2630">
        <v>2024</v>
      </c>
      <c r="L2630" t="s">
        <v>37</v>
      </c>
      <c r="M2630">
        <v>28.25</v>
      </c>
      <c r="N2630" t="s">
        <v>4615</v>
      </c>
      <c r="O2630">
        <v>44.025799999999997</v>
      </c>
      <c r="P2630" t="s">
        <v>12</v>
      </c>
    </row>
    <row r="2631" spans="1:16" hidden="1" x14ac:dyDescent="0.25">
      <c r="A2631" t="s">
        <v>39</v>
      </c>
      <c r="B2631" t="s">
        <v>38</v>
      </c>
      <c r="C2631" t="s">
        <v>617</v>
      </c>
      <c r="D2631" t="s">
        <v>46</v>
      </c>
      <c r="E2631" t="s">
        <v>47</v>
      </c>
      <c r="F2631" t="s">
        <v>202</v>
      </c>
      <c r="G2631">
        <v>135469</v>
      </c>
      <c r="H2631" s="9">
        <v>1</v>
      </c>
      <c r="I2631" s="1">
        <v>45344</v>
      </c>
      <c r="J2631">
        <v>2</v>
      </c>
      <c r="K2631">
        <v>2024</v>
      </c>
      <c r="L2631" t="s">
        <v>37</v>
      </c>
      <c r="M2631">
        <v>28.25</v>
      </c>
      <c r="N2631" t="s">
        <v>4615</v>
      </c>
      <c r="O2631">
        <v>44.025799999999997</v>
      </c>
      <c r="P2631" t="s">
        <v>12</v>
      </c>
    </row>
    <row r="2632" spans="1:16" hidden="1" x14ac:dyDescent="0.25">
      <c r="A2632" t="s">
        <v>39</v>
      </c>
      <c r="B2632" t="s">
        <v>16</v>
      </c>
      <c r="C2632" t="s">
        <v>3309</v>
      </c>
      <c r="D2632" t="s">
        <v>984</v>
      </c>
      <c r="E2632" t="s">
        <v>985</v>
      </c>
      <c r="F2632" t="s">
        <v>202</v>
      </c>
      <c r="G2632">
        <v>135468</v>
      </c>
      <c r="H2632" s="9">
        <v>1</v>
      </c>
      <c r="I2632" s="1">
        <v>45344</v>
      </c>
      <c r="J2632">
        <v>2</v>
      </c>
      <c r="K2632">
        <v>2024</v>
      </c>
      <c r="L2632" t="s">
        <v>37</v>
      </c>
      <c r="M2632">
        <v>33.5</v>
      </c>
      <c r="N2632" t="s">
        <v>4615</v>
      </c>
      <c r="O2632">
        <v>52.207599999999999</v>
      </c>
      <c r="P2632" t="s">
        <v>12</v>
      </c>
    </row>
    <row r="2633" spans="1:16" hidden="1" x14ac:dyDescent="0.25">
      <c r="A2633" t="s">
        <v>39</v>
      </c>
      <c r="B2633" t="s">
        <v>38</v>
      </c>
      <c r="C2633" t="s">
        <v>620</v>
      </c>
      <c r="D2633" t="s">
        <v>69</v>
      </c>
      <c r="E2633" t="s">
        <v>70</v>
      </c>
      <c r="F2633" t="s">
        <v>202</v>
      </c>
      <c r="G2633">
        <v>135465</v>
      </c>
      <c r="H2633" s="9">
        <v>1</v>
      </c>
      <c r="I2633" s="1">
        <v>45344</v>
      </c>
      <c r="J2633">
        <v>2</v>
      </c>
      <c r="K2633">
        <v>2024</v>
      </c>
      <c r="L2633" t="s">
        <v>37</v>
      </c>
      <c r="M2633">
        <v>28.25</v>
      </c>
      <c r="N2633" t="s">
        <v>4615</v>
      </c>
      <c r="O2633">
        <v>44.025799999999997</v>
      </c>
      <c r="P2633" t="s">
        <v>12</v>
      </c>
    </row>
    <row r="2634" spans="1:16" hidden="1" x14ac:dyDescent="0.25">
      <c r="A2634" t="s">
        <v>39</v>
      </c>
      <c r="B2634" t="s">
        <v>16</v>
      </c>
      <c r="C2634" t="s">
        <v>2935</v>
      </c>
      <c r="D2634" t="s">
        <v>1004</v>
      </c>
      <c r="E2634" t="s">
        <v>1005</v>
      </c>
      <c r="F2634" t="s">
        <v>202</v>
      </c>
      <c r="G2634">
        <v>135463</v>
      </c>
      <c r="H2634" s="9">
        <v>1</v>
      </c>
      <c r="I2634" s="1">
        <v>45344</v>
      </c>
      <c r="J2634">
        <v>2</v>
      </c>
      <c r="K2634">
        <v>2024</v>
      </c>
      <c r="L2634" t="s">
        <v>37</v>
      </c>
      <c r="M2634">
        <v>33.5</v>
      </c>
      <c r="N2634" t="s">
        <v>4615</v>
      </c>
      <c r="O2634">
        <v>52.207599999999999</v>
      </c>
      <c r="P2634" t="s">
        <v>12</v>
      </c>
    </row>
    <row r="2635" spans="1:16" hidden="1" x14ac:dyDescent="0.25">
      <c r="A2635" t="s">
        <v>39</v>
      </c>
      <c r="B2635" t="s">
        <v>38</v>
      </c>
      <c r="C2635" t="s">
        <v>3262</v>
      </c>
      <c r="D2635" t="s">
        <v>884</v>
      </c>
      <c r="E2635" t="s">
        <v>885</v>
      </c>
      <c r="F2635" t="s">
        <v>202</v>
      </c>
      <c r="G2635">
        <v>135462</v>
      </c>
      <c r="H2635" s="9">
        <v>1</v>
      </c>
      <c r="I2635" s="1">
        <v>45344</v>
      </c>
      <c r="J2635">
        <v>2</v>
      </c>
      <c r="K2635">
        <v>2024</v>
      </c>
      <c r="L2635" t="s">
        <v>37</v>
      </c>
      <c r="M2635">
        <v>28.25</v>
      </c>
      <c r="N2635" t="s">
        <v>4615</v>
      </c>
      <c r="O2635">
        <v>44.025799999999997</v>
      </c>
      <c r="P2635" t="s">
        <v>12</v>
      </c>
    </row>
    <row r="2636" spans="1:16" hidden="1" x14ac:dyDescent="0.25">
      <c r="A2636" t="s">
        <v>39</v>
      </c>
      <c r="B2636" t="s">
        <v>16</v>
      </c>
      <c r="C2636" t="s">
        <v>531</v>
      </c>
      <c r="D2636" t="s">
        <v>83</v>
      </c>
      <c r="E2636" t="s">
        <v>66</v>
      </c>
      <c r="F2636" t="s">
        <v>202</v>
      </c>
      <c r="G2636">
        <v>135461</v>
      </c>
      <c r="H2636" s="9">
        <v>1</v>
      </c>
      <c r="I2636" s="1">
        <v>45344</v>
      </c>
      <c r="J2636">
        <v>2</v>
      </c>
      <c r="K2636">
        <v>2024</v>
      </c>
      <c r="L2636" t="s">
        <v>37</v>
      </c>
      <c r="M2636">
        <v>28.25</v>
      </c>
      <c r="N2636" t="s">
        <v>4615</v>
      </c>
      <c r="O2636">
        <v>44.025799999999997</v>
      </c>
      <c r="P2636" t="s">
        <v>12</v>
      </c>
    </row>
    <row r="2637" spans="1:16" hidden="1" x14ac:dyDescent="0.25">
      <c r="A2637" t="s">
        <v>39</v>
      </c>
      <c r="B2637" t="s">
        <v>16</v>
      </c>
      <c r="C2637" t="s">
        <v>3335</v>
      </c>
      <c r="D2637" t="s">
        <v>1045</v>
      </c>
      <c r="E2637" t="s">
        <v>995</v>
      </c>
      <c r="F2637" t="s">
        <v>202</v>
      </c>
      <c r="G2637">
        <v>135460</v>
      </c>
      <c r="H2637" s="9">
        <v>1</v>
      </c>
      <c r="I2637" s="1">
        <v>45344</v>
      </c>
      <c r="J2637">
        <v>2</v>
      </c>
      <c r="K2637">
        <v>2024</v>
      </c>
      <c r="L2637" t="s">
        <v>37</v>
      </c>
      <c r="M2637">
        <v>33.5</v>
      </c>
      <c r="N2637" t="s">
        <v>4615</v>
      </c>
      <c r="O2637">
        <v>52.207599999999999</v>
      </c>
      <c r="P2637" t="s">
        <v>12</v>
      </c>
    </row>
    <row r="2638" spans="1:16" hidden="1" x14ac:dyDescent="0.25">
      <c r="A2638" t="s">
        <v>39</v>
      </c>
      <c r="B2638" t="s">
        <v>38</v>
      </c>
      <c r="C2638" t="s">
        <v>2968</v>
      </c>
      <c r="D2638" t="s">
        <v>877</v>
      </c>
      <c r="E2638" t="s">
        <v>878</v>
      </c>
      <c r="F2638" t="s">
        <v>202</v>
      </c>
      <c r="G2638">
        <v>135459</v>
      </c>
      <c r="H2638" s="9">
        <v>1</v>
      </c>
      <c r="I2638" s="1">
        <v>45344</v>
      </c>
      <c r="J2638">
        <v>2</v>
      </c>
      <c r="K2638">
        <v>2024</v>
      </c>
      <c r="L2638" t="s">
        <v>37</v>
      </c>
      <c r="M2638">
        <v>28.25</v>
      </c>
      <c r="N2638" t="s">
        <v>4615</v>
      </c>
      <c r="O2638">
        <v>44.025799999999997</v>
      </c>
      <c r="P2638" t="s">
        <v>12</v>
      </c>
    </row>
    <row r="2639" spans="1:16" hidden="1" x14ac:dyDescent="0.25">
      <c r="A2639" t="s">
        <v>39</v>
      </c>
      <c r="B2639" t="s">
        <v>16</v>
      </c>
      <c r="C2639" t="s">
        <v>3323</v>
      </c>
      <c r="D2639" t="s">
        <v>1018</v>
      </c>
      <c r="E2639" t="s">
        <v>1018</v>
      </c>
      <c r="F2639" t="s">
        <v>202</v>
      </c>
      <c r="G2639">
        <v>135458</v>
      </c>
      <c r="H2639" s="9">
        <v>1</v>
      </c>
      <c r="I2639" s="1">
        <v>45344</v>
      </c>
      <c r="J2639">
        <v>2</v>
      </c>
      <c r="K2639">
        <v>2024</v>
      </c>
      <c r="L2639" t="s">
        <v>37</v>
      </c>
      <c r="M2639">
        <v>33.5</v>
      </c>
      <c r="N2639" t="s">
        <v>4615</v>
      </c>
      <c r="O2639">
        <v>52.207599999999999</v>
      </c>
      <c r="P2639" t="s">
        <v>12</v>
      </c>
    </row>
    <row r="2640" spans="1:16" hidden="1" x14ac:dyDescent="0.25">
      <c r="A2640" t="s">
        <v>39</v>
      </c>
      <c r="B2640" t="s">
        <v>38</v>
      </c>
      <c r="C2640" t="s">
        <v>2968</v>
      </c>
      <c r="D2640" t="s">
        <v>877</v>
      </c>
      <c r="E2640" t="s">
        <v>878</v>
      </c>
      <c r="F2640" t="s">
        <v>202</v>
      </c>
      <c r="G2640">
        <v>135457</v>
      </c>
      <c r="H2640" s="9">
        <v>1</v>
      </c>
      <c r="I2640" s="1">
        <v>45344</v>
      </c>
      <c r="J2640">
        <v>2</v>
      </c>
      <c r="K2640">
        <v>2024</v>
      </c>
      <c r="L2640" t="s">
        <v>37</v>
      </c>
      <c r="M2640">
        <v>28.25</v>
      </c>
      <c r="N2640" t="s">
        <v>4615</v>
      </c>
      <c r="O2640">
        <v>44.025799999999997</v>
      </c>
      <c r="P2640" t="s">
        <v>12</v>
      </c>
    </row>
    <row r="2641" spans="1:16" hidden="1" x14ac:dyDescent="0.25">
      <c r="A2641" t="s">
        <v>39</v>
      </c>
      <c r="B2641" t="s">
        <v>38</v>
      </c>
      <c r="C2641" t="s">
        <v>478</v>
      </c>
      <c r="D2641" t="s">
        <v>35</v>
      </c>
      <c r="E2641" t="s">
        <v>36</v>
      </c>
      <c r="F2641" t="s">
        <v>202</v>
      </c>
      <c r="G2641">
        <v>135456</v>
      </c>
      <c r="H2641" s="9">
        <v>1</v>
      </c>
      <c r="I2641" s="1">
        <v>45344</v>
      </c>
      <c r="J2641">
        <v>2</v>
      </c>
      <c r="K2641">
        <v>2024</v>
      </c>
      <c r="L2641" t="s">
        <v>37</v>
      </c>
      <c r="M2641">
        <v>28.25</v>
      </c>
      <c r="N2641" t="s">
        <v>4615</v>
      </c>
      <c r="O2641">
        <v>44.025799999999997</v>
      </c>
      <c r="P2641" t="s">
        <v>12</v>
      </c>
    </row>
    <row r="2642" spans="1:16" hidden="1" x14ac:dyDescent="0.25">
      <c r="A2642" t="s">
        <v>39</v>
      </c>
      <c r="B2642" t="s">
        <v>38</v>
      </c>
      <c r="C2642" t="s">
        <v>3275</v>
      </c>
      <c r="D2642" t="s">
        <v>910</v>
      </c>
      <c r="E2642" t="s">
        <v>911</v>
      </c>
      <c r="F2642" t="s">
        <v>202</v>
      </c>
      <c r="G2642">
        <v>135455</v>
      </c>
      <c r="H2642" s="9">
        <v>1</v>
      </c>
      <c r="I2642" s="1">
        <v>45344</v>
      </c>
      <c r="J2642">
        <v>2</v>
      </c>
      <c r="K2642">
        <v>2024</v>
      </c>
      <c r="L2642" t="s">
        <v>37</v>
      </c>
      <c r="M2642">
        <v>28.25</v>
      </c>
      <c r="N2642" t="s">
        <v>4615</v>
      </c>
      <c r="O2642">
        <v>44.025799999999997</v>
      </c>
      <c r="P2642" t="s">
        <v>12</v>
      </c>
    </row>
    <row r="2643" spans="1:16" hidden="1" x14ac:dyDescent="0.25">
      <c r="A2643" t="s">
        <v>39</v>
      </c>
      <c r="B2643" t="s">
        <v>38</v>
      </c>
      <c r="C2643" t="s">
        <v>3292</v>
      </c>
      <c r="D2643" t="s">
        <v>943</v>
      </c>
      <c r="E2643" t="s">
        <v>944</v>
      </c>
      <c r="F2643" t="s">
        <v>202</v>
      </c>
      <c r="G2643">
        <v>135454</v>
      </c>
      <c r="H2643" s="9">
        <v>1</v>
      </c>
      <c r="I2643" s="1">
        <v>45344</v>
      </c>
      <c r="J2643">
        <v>2</v>
      </c>
      <c r="K2643">
        <v>2024</v>
      </c>
      <c r="L2643" t="s">
        <v>37</v>
      </c>
      <c r="M2643">
        <v>28.25</v>
      </c>
      <c r="N2643" t="s">
        <v>4615</v>
      </c>
      <c r="O2643">
        <v>44.025799999999997</v>
      </c>
      <c r="P2643" t="s">
        <v>12</v>
      </c>
    </row>
    <row r="2644" spans="1:16" hidden="1" x14ac:dyDescent="0.25">
      <c r="A2644" t="s">
        <v>39</v>
      </c>
      <c r="B2644" t="s">
        <v>16</v>
      </c>
      <c r="C2644" t="s">
        <v>3320</v>
      </c>
      <c r="D2644" t="s">
        <v>1012</v>
      </c>
      <c r="E2644" t="s">
        <v>1013</v>
      </c>
      <c r="F2644" t="s">
        <v>202</v>
      </c>
      <c r="G2644">
        <v>135452</v>
      </c>
      <c r="H2644" s="9">
        <v>1</v>
      </c>
      <c r="I2644" s="1">
        <v>45344</v>
      </c>
      <c r="J2644">
        <v>2</v>
      </c>
      <c r="K2644">
        <v>2024</v>
      </c>
      <c r="L2644" t="s">
        <v>37</v>
      </c>
      <c r="M2644">
        <v>33.5</v>
      </c>
      <c r="N2644" t="s">
        <v>4615</v>
      </c>
      <c r="O2644">
        <v>52.207599999999999</v>
      </c>
      <c r="P2644" t="s">
        <v>12</v>
      </c>
    </row>
    <row r="2645" spans="1:16" hidden="1" x14ac:dyDescent="0.25">
      <c r="A2645" t="s">
        <v>39</v>
      </c>
      <c r="B2645" t="s">
        <v>38</v>
      </c>
      <c r="C2645" t="s">
        <v>478</v>
      </c>
      <c r="D2645" t="s">
        <v>35</v>
      </c>
      <c r="E2645" t="s">
        <v>36</v>
      </c>
      <c r="F2645" t="s">
        <v>202</v>
      </c>
      <c r="G2645">
        <v>135451</v>
      </c>
      <c r="H2645" s="9">
        <v>1</v>
      </c>
      <c r="I2645" s="1">
        <v>45344</v>
      </c>
      <c r="J2645">
        <v>2</v>
      </c>
      <c r="K2645">
        <v>2024</v>
      </c>
      <c r="L2645" t="s">
        <v>37</v>
      </c>
      <c r="M2645">
        <v>28.25</v>
      </c>
      <c r="N2645" t="s">
        <v>4615</v>
      </c>
      <c r="O2645">
        <v>44.025799999999997</v>
      </c>
      <c r="P2645" t="s">
        <v>12</v>
      </c>
    </row>
    <row r="2646" spans="1:16" hidden="1" x14ac:dyDescent="0.25">
      <c r="A2646" t="s">
        <v>39</v>
      </c>
      <c r="B2646" t="s">
        <v>16</v>
      </c>
      <c r="C2646" t="s">
        <v>529</v>
      </c>
      <c r="D2646" t="s">
        <v>65</v>
      </c>
      <c r="E2646" t="s">
        <v>66</v>
      </c>
      <c r="F2646" t="s">
        <v>202</v>
      </c>
      <c r="G2646">
        <v>135450</v>
      </c>
      <c r="H2646" s="9">
        <v>1</v>
      </c>
      <c r="I2646" s="1">
        <v>45344</v>
      </c>
      <c r="J2646">
        <v>2</v>
      </c>
      <c r="K2646">
        <v>2024</v>
      </c>
      <c r="L2646" t="s">
        <v>37</v>
      </c>
      <c r="M2646">
        <v>28.25</v>
      </c>
      <c r="N2646" t="s">
        <v>4615</v>
      </c>
      <c r="O2646">
        <v>44.025799999999997</v>
      </c>
      <c r="P2646" t="s">
        <v>12</v>
      </c>
    </row>
    <row r="2647" spans="1:16" hidden="1" x14ac:dyDescent="0.25">
      <c r="A2647" t="s">
        <v>39</v>
      </c>
      <c r="B2647" t="s">
        <v>16</v>
      </c>
      <c r="C2647" t="s">
        <v>576</v>
      </c>
      <c r="D2647" t="s">
        <v>90</v>
      </c>
      <c r="E2647" t="s">
        <v>91</v>
      </c>
      <c r="F2647" t="s">
        <v>202</v>
      </c>
      <c r="G2647">
        <v>135447</v>
      </c>
      <c r="H2647" s="9">
        <v>1</v>
      </c>
      <c r="I2647" s="1">
        <v>45344</v>
      </c>
      <c r="J2647">
        <v>2</v>
      </c>
      <c r="K2647">
        <v>2024</v>
      </c>
      <c r="L2647" t="s">
        <v>37</v>
      </c>
      <c r="M2647">
        <v>33.5</v>
      </c>
      <c r="N2647" t="s">
        <v>4615</v>
      </c>
      <c r="O2647">
        <v>52.207599999999999</v>
      </c>
      <c r="P2647" t="s">
        <v>12</v>
      </c>
    </row>
    <row r="2648" spans="1:16" hidden="1" x14ac:dyDescent="0.25">
      <c r="A2648" t="s">
        <v>39</v>
      </c>
      <c r="B2648" t="s">
        <v>16</v>
      </c>
      <c r="C2648" t="s">
        <v>3309</v>
      </c>
      <c r="D2648" t="s">
        <v>984</v>
      </c>
      <c r="E2648" t="s">
        <v>985</v>
      </c>
      <c r="F2648" t="s">
        <v>202</v>
      </c>
      <c r="G2648">
        <v>135445</v>
      </c>
      <c r="H2648" s="9">
        <v>1</v>
      </c>
      <c r="I2648" s="1">
        <v>45344</v>
      </c>
      <c r="J2648">
        <v>2</v>
      </c>
      <c r="K2648">
        <v>2024</v>
      </c>
      <c r="L2648" t="s">
        <v>37</v>
      </c>
      <c r="M2648">
        <v>33.5</v>
      </c>
      <c r="N2648" t="s">
        <v>4615</v>
      </c>
      <c r="O2648">
        <v>52.207599999999999</v>
      </c>
      <c r="P2648" t="s">
        <v>12</v>
      </c>
    </row>
    <row r="2649" spans="1:16" hidden="1" x14ac:dyDescent="0.25">
      <c r="A2649" t="s">
        <v>39</v>
      </c>
      <c r="B2649" t="s">
        <v>38</v>
      </c>
      <c r="C2649" t="s">
        <v>2968</v>
      </c>
      <c r="D2649" t="s">
        <v>877</v>
      </c>
      <c r="E2649" t="s">
        <v>878</v>
      </c>
      <c r="F2649" t="s">
        <v>202</v>
      </c>
      <c r="G2649">
        <v>135442</v>
      </c>
      <c r="H2649" s="9">
        <v>1</v>
      </c>
      <c r="I2649" s="1">
        <v>45344</v>
      </c>
      <c r="J2649">
        <v>2</v>
      </c>
      <c r="K2649">
        <v>2024</v>
      </c>
      <c r="L2649" t="s">
        <v>37</v>
      </c>
      <c r="M2649">
        <v>28.25</v>
      </c>
      <c r="N2649" t="s">
        <v>4615</v>
      </c>
      <c r="O2649">
        <v>44.025799999999997</v>
      </c>
      <c r="P2649" t="s">
        <v>12</v>
      </c>
    </row>
    <row r="2650" spans="1:16" hidden="1" x14ac:dyDescent="0.25">
      <c r="A2650" t="s">
        <v>39</v>
      </c>
      <c r="B2650" t="s">
        <v>16</v>
      </c>
      <c r="C2650" t="s">
        <v>2935</v>
      </c>
      <c r="D2650" t="s">
        <v>1004</v>
      </c>
      <c r="E2650" t="s">
        <v>1005</v>
      </c>
      <c r="F2650" t="s">
        <v>202</v>
      </c>
      <c r="G2650">
        <v>135440</v>
      </c>
      <c r="H2650" s="9">
        <v>1</v>
      </c>
      <c r="I2650" s="1">
        <v>45344</v>
      </c>
      <c r="J2650">
        <v>2</v>
      </c>
      <c r="K2650">
        <v>2024</v>
      </c>
      <c r="L2650" t="s">
        <v>37</v>
      </c>
      <c r="M2650">
        <v>33.5</v>
      </c>
      <c r="N2650" t="s">
        <v>4615</v>
      </c>
      <c r="O2650">
        <v>52.207599999999999</v>
      </c>
      <c r="P2650" t="s">
        <v>12</v>
      </c>
    </row>
    <row r="2651" spans="1:16" hidden="1" x14ac:dyDescent="0.25">
      <c r="A2651" t="s">
        <v>39</v>
      </c>
      <c r="B2651" t="s">
        <v>16</v>
      </c>
      <c r="C2651" t="s">
        <v>3335</v>
      </c>
      <c r="D2651" t="s">
        <v>1045</v>
      </c>
      <c r="E2651" t="s">
        <v>995</v>
      </c>
      <c r="F2651" t="s">
        <v>202</v>
      </c>
      <c r="G2651">
        <v>135440</v>
      </c>
      <c r="H2651" s="9">
        <v>1</v>
      </c>
      <c r="I2651" s="1">
        <v>45344</v>
      </c>
      <c r="J2651">
        <v>2</v>
      </c>
      <c r="K2651">
        <v>2024</v>
      </c>
      <c r="L2651" t="s">
        <v>37</v>
      </c>
      <c r="M2651">
        <v>33.5</v>
      </c>
      <c r="N2651" t="s">
        <v>4615</v>
      </c>
      <c r="O2651">
        <v>52.207599999999999</v>
      </c>
      <c r="P2651" t="s">
        <v>12</v>
      </c>
    </row>
    <row r="2652" spans="1:16" hidden="1" x14ac:dyDescent="0.25">
      <c r="A2652" t="s">
        <v>39</v>
      </c>
      <c r="B2652" t="s">
        <v>38</v>
      </c>
      <c r="C2652" t="s">
        <v>3262</v>
      </c>
      <c r="D2652" t="s">
        <v>884</v>
      </c>
      <c r="E2652" t="s">
        <v>885</v>
      </c>
      <c r="F2652" t="s">
        <v>202</v>
      </c>
      <c r="G2652">
        <v>135438</v>
      </c>
      <c r="H2652" s="9">
        <v>1</v>
      </c>
      <c r="I2652" s="1">
        <v>45344</v>
      </c>
      <c r="J2652">
        <v>2</v>
      </c>
      <c r="K2652">
        <v>2024</v>
      </c>
      <c r="L2652" t="s">
        <v>37</v>
      </c>
      <c r="M2652">
        <v>28.25</v>
      </c>
      <c r="N2652" t="s">
        <v>4615</v>
      </c>
      <c r="O2652">
        <v>44.025799999999997</v>
      </c>
      <c r="P2652" t="s">
        <v>12</v>
      </c>
    </row>
    <row r="2653" spans="1:16" hidden="1" x14ac:dyDescent="0.25">
      <c r="A2653" t="s">
        <v>17</v>
      </c>
      <c r="B2653" t="s">
        <v>130</v>
      </c>
      <c r="C2653" t="s">
        <v>2798</v>
      </c>
      <c r="D2653" t="s">
        <v>1429</v>
      </c>
      <c r="E2653" t="s">
        <v>1430</v>
      </c>
      <c r="F2653" t="s">
        <v>202</v>
      </c>
      <c r="G2653">
        <v>135429</v>
      </c>
      <c r="H2653" s="9">
        <v>50</v>
      </c>
      <c r="I2653" s="1">
        <v>45427</v>
      </c>
      <c r="J2653">
        <v>5</v>
      </c>
      <c r="K2653">
        <v>2024</v>
      </c>
      <c r="L2653" t="s">
        <v>109</v>
      </c>
      <c r="M2653">
        <v>40.15</v>
      </c>
      <c r="N2653" t="s">
        <v>4620</v>
      </c>
      <c r="O2653">
        <v>66.817099999999996</v>
      </c>
      <c r="P2653" t="s">
        <v>30</v>
      </c>
    </row>
    <row r="2654" spans="1:16" hidden="1" x14ac:dyDescent="0.25">
      <c r="A2654" t="s">
        <v>192</v>
      </c>
      <c r="B2654" t="s">
        <v>16</v>
      </c>
      <c r="C2654" t="s">
        <v>2736</v>
      </c>
      <c r="D2654" t="s">
        <v>202</v>
      </c>
      <c r="E2654" t="s">
        <v>4663</v>
      </c>
      <c r="F2654" t="s">
        <v>202</v>
      </c>
      <c r="G2654">
        <v>135429</v>
      </c>
      <c r="H2654" s="9">
        <v>1</v>
      </c>
      <c r="I2654" s="1">
        <v>45427</v>
      </c>
      <c r="J2654">
        <v>5</v>
      </c>
      <c r="K2654">
        <v>2024</v>
      </c>
      <c r="L2654" t="s">
        <v>109</v>
      </c>
      <c r="M2654">
        <v>25</v>
      </c>
      <c r="O2654">
        <v>41.604700000000001</v>
      </c>
      <c r="P2654" t="s">
        <v>30</v>
      </c>
    </row>
    <row r="2655" spans="1:16" hidden="1" x14ac:dyDescent="0.25">
      <c r="A2655" t="s">
        <v>17</v>
      </c>
      <c r="B2655" t="s">
        <v>199</v>
      </c>
      <c r="C2655" t="s">
        <v>572</v>
      </c>
      <c r="D2655" t="s">
        <v>344</v>
      </c>
      <c r="E2655" t="s">
        <v>345</v>
      </c>
      <c r="F2655" t="s">
        <v>202</v>
      </c>
      <c r="G2655">
        <v>135292</v>
      </c>
      <c r="H2655" s="9">
        <v>50</v>
      </c>
      <c r="I2655" s="1">
        <v>45443</v>
      </c>
      <c r="J2655">
        <v>5</v>
      </c>
      <c r="K2655">
        <v>2024</v>
      </c>
      <c r="L2655" t="s">
        <v>113</v>
      </c>
      <c r="M2655">
        <v>10.5</v>
      </c>
      <c r="N2655" t="s">
        <v>4619</v>
      </c>
      <c r="O2655">
        <v>16.363600000000002</v>
      </c>
      <c r="P2655" t="s">
        <v>12</v>
      </c>
    </row>
    <row r="2656" spans="1:16" hidden="1" x14ac:dyDescent="0.25">
      <c r="A2656" t="s">
        <v>17</v>
      </c>
      <c r="B2656" t="s">
        <v>199</v>
      </c>
      <c r="C2656" t="s">
        <v>572</v>
      </c>
      <c r="D2656" t="s">
        <v>344</v>
      </c>
      <c r="E2656" t="s">
        <v>345</v>
      </c>
      <c r="F2656" t="s">
        <v>202</v>
      </c>
      <c r="G2656">
        <v>135290</v>
      </c>
      <c r="H2656" s="9">
        <v>50</v>
      </c>
      <c r="I2656" s="1">
        <v>45443</v>
      </c>
      <c r="J2656">
        <v>5</v>
      </c>
      <c r="K2656">
        <v>2024</v>
      </c>
      <c r="L2656" t="s">
        <v>820</v>
      </c>
      <c r="M2656">
        <v>10.5</v>
      </c>
      <c r="N2656" t="s">
        <v>4619</v>
      </c>
      <c r="O2656">
        <v>16.363600000000002</v>
      </c>
      <c r="P2656" t="s">
        <v>12</v>
      </c>
    </row>
    <row r="2657" spans="1:16" hidden="1" x14ac:dyDescent="0.25">
      <c r="A2657" t="s">
        <v>17</v>
      </c>
      <c r="B2657" t="s">
        <v>199</v>
      </c>
      <c r="C2657" t="s">
        <v>572</v>
      </c>
      <c r="D2657" t="s">
        <v>344</v>
      </c>
      <c r="E2657" t="s">
        <v>345</v>
      </c>
      <c r="F2657" t="s">
        <v>202</v>
      </c>
      <c r="G2657">
        <v>135288</v>
      </c>
      <c r="H2657" s="9">
        <v>30</v>
      </c>
      <c r="I2657" s="1">
        <v>45443</v>
      </c>
      <c r="J2657">
        <v>5</v>
      </c>
      <c r="K2657">
        <v>2024</v>
      </c>
      <c r="L2657" t="s">
        <v>109</v>
      </c>
      <c r="M2657">
        <v>10.5</v>
      </c>
      <c r="N2657" t="s">
        <v>4619</v>
      </c>
      <c r="O2657">
        <v>16.363600000000002</v>
      </c>
      <c r="P2657" t="s">
        <v>12</v>
      </c>
    </row>
    <row r="2658" spans="1:16" hidden="1" x14ac:dyDescent="0.25">
      <c r="A2658" t="s">
        <v>17</v>
      </c>
      <c r="B2658" t="s">
        <v>199</v>
      </c>
      <c r="C2658" t="s">
        <v>572</v>
      </c>
      <c r="D2658" t="s">
        <v>344</v>
      </c>
      <c r="E2658" t="s">
        <v>345</v>
      </c>
      <c r="F2658" t="s">
        <v>202</v>
      </c>
      <c r="G2658">
        <v>135282</v>
      </c>
      <c r="H2658" s="9">
        <v>100</v>
      </c>
      <c r="I2658" s="1">
        <v>45443</v>
      </c>
      <c r="J2658">
        <v>5</v>
      </c>
      <c r="K2658">
        <v>2024</v>
      </c>
      <c r="L2658" t="s">
        <v>106</v>
      </c>
      <c r="M2658">
        <v>10.5</v>
      </c>
      <c r="N2658" t="s">
        <v>4619</v>
      </c>
      <c r="O2658">
        <v>16.363600000000002</v>
      </c>
      <c r="P2658" t="s">
        <v>12</v>
      </c>
    </row>
    <row r="2659" spans="1:16" hidden="1" x14ac:dyDescent="0.25">
      <c r="A2659" t="s">
        <v>17</v>
      </c>
      <c r="B2659" t="s">
        <v>199</v>
      </c>
      <c r="C2659" t="s">
        <v>572</v>
      </c>
      <c r="D2659" t="s">
        <v>344</v>
      </c>
      <c r="E2659" t="s">
        <v>345</v>
      </c>
      <c r="F2659" t="s">
        <v>202</v>
      </c>
      <c r="G2659">
        <v>135273</v>
      </c>
      <c r="H2659" s="9">
        <v>96</v>
      </c>
      <c r="I2659" s="1">
        <v>45443</v>
      </c>
      <c r="J2659">
        <v>5</v>
      </c>
      <c r="K2659">
        <v>2024</v>
      </c>
      <c r="L2659" t="s">
        <v>4746</v>
      </c>
      <c r="M2659">
        <v>10.5</v>
      </c>
      <c r="N2659" t="s">
        <v>4619</v>
      </c>
      <c r="O2659">
        <v>16.363600000000002</v>
      </c>
      <c r="P2659" t="s">
        <v>12</v>
      </c>
    </row>
    <row r="2660" spans="1:16" hidden="1" x14ac:dyDescent="0.25">
      <c r="A2660" t="s">
        <v>39</v>
      </c>
      <c r="B2660" t="s">
        <v>38</v>
      </c>
      <c r="C2660" t="s">
        <v>536</v>
      </c>
      <c r="D2660" t="s">
        <v>84</v>
      </c>
      <c r="E2660" t="s">
        <v>85</v>
      </c>
      <c r="F2660" t="s">
        <v>202</v>
      </c>
      <c r="G2660">
        <v>135188</v>
      </c>
      <c r="H2660" s="9">
        <v>1</v>
      </c>
      <c r="I2660" s="1">
        <v>45342</v>
      </c>
      <c r="J2660">
        <v>2</v>
      </c>
      <c r="K2660">
        <v>2024</v>
      </c>
      <c r="L2660" t="s">
        <v>37</v>
      </c>
      <c r="M2660">
        <v>33.5</v>
      </c>
      <c r="N2660" t="s">
        <v>4615</v>
      </c>
      <c r="O2660">
        <v>52.207599999999999</v>
      </c>
      <c r="P2660" t="s">
        <v>12</v>
      </c>
    </row>
    <row r="2661" spans="1:16" hidden="1" x14ac:dyDescent="0.25">
      <c r="A2661" t="s">
        <v>39</v>
      </c>
      <c r="B2661" t="s">
        <v>38</v>
      </c>
      <c r="C2661" t="s">
        <v>433</v>
      </c>
      <c r="D2661" t="s">
        <v>79</v>
      </c>
      <c r="E2661" t="s">
        <v>80</v>
      </c>
      <c r="F2661" t="s">
        <v>202</v>
      </c>
      <c r="G2661">
        <v>135187</v>
      </c>
      <c r="H2661" s="9">
        <v>1</v>
      </c>
      <c r="I2661" s="1">
        <v>45342</v>
      </c>
      <c r="J2661">
        <v>2</v>
      </c>
      <c r="K2661">
        <v>2024</v>
      </c>
      <c r="L2661" t="s">
        <v>37</v>
      </c>
      <c r="M2661">
        <v>28.25</v>
      </c>
      <c r="N2661" t="s">
        <v>4615</v>
      </c>
      <c r="O2661">
        <v>44.025799999999997</v>
      </c>
      <c r="P2661" t="s">
        <v>12</v>
      </c>
    </row>
    <row r="2662" spans="1:16" hidden="1" x14ac:dyDescent="0.25">
      <c r="A2662" t="s">
        <v>39</v>
      </c>
      <c r="B2662" t="s">
        <v>38</v>
      </c>
      <c r="C2662" t="s">
        <v>506</v>
      </c>
      <c r="D2662" t="s">
        <v>52</v>
      </c>
      <c r="E2662" t="s">
        <v>53</v>
      </c>
      <c r="F2662" t="s">
        <v>202</v>
      </c>
      <c r="G2662">
        <v>135184</v>
      </c>
      <c r="H2662" s="9">
        <v>1</v>
      </c>
      <c r="I2662" s="1">
        <v>45342</v>
      </c>
      <c r="J2662">
        <v>2</v>
      </c>
      <c r="K2662">
        <v>2024</v>
      </c>
      <c r="L2662" t="s">
        <v>37</v>
      </c>
      <c r="M2662">
        <v>28.25</v>
      </c>
      <c r="N2662" t="s">
        <v>4615</v>
      </c>
      <c r="O2662">
        <v>44.025799999999997</v>
      </c>
      <c r="P2662" t="s">
        <v>12</v>
      </c>
    </row>
    <row r="2663" spans="1:16" hidden="1" x14ac:dyDescent="0.25">
      <c r="A2663" t="s">
        <v>39</v>
      </c>
      <c r="B2663" t="s">
        <v>16</v>
      </c>
      <c r="C2663" t="s">
        <v>2994</v>
      </c>
      <c r="D2663" t="s">
        <v>986</v>
      </c>
      <c r="E2663" t="s">
        <v>987</v>
      </c>
      <c r="F2663" t="s">
        <v>202</v>
      </c>
      <c r="G2663">
        <v>135183</v>
      </c>
      <c r="H2663" s="9">
        <v>1</v>
      </c>
      <c r="I2663" s="1">
        <v>45342</v>
      </c>
      <c r="J2663">
        <v>2</v>
      </c>
      <c r="K2663">
        <v>2024</v>
      </c>
      <c r="L2663" t="s">
        <v>37</v>
      </c>
      <c r="M2663">
        <v>33.5</v>
      </c>
      <c r="N2663" t="s">
        <v>4615</v>
      </c>
      <c r="O2663">
        <v>52.207599999999999</v>
      </c>
      <c r="P2663" t="s">
        <v>12</v>
      </c>
    </row>
    <row r="2664" spans="1:16" hidden="1" x14ac:dyDescent="0.25">
      <c r="A2664" t="s">
        <v>39</v>
      </c>
      <c r="B2664" t="s">
        <v>16</v>
      </c>
      <c r="C2664" t="s">
        <v>2994</v>
      </c>
      <c r="D2664" t="s">
        <v>986</v>
      </c>
      <c r="E2664" t="s">
        <v>987</v>
      </c>
      <c r="F2664" t="s">
        <v>202</v>
      </c>
      <c r="G2664">
        <v>135182</v>
      </c>
      <c r="H2664" s="9">
        <v>1</v>
      </c>
      <c r="I2664" s="1">
        <v>45342</v>
      </c>
      <c r="J2664">
        <v>2</v>
      </c>
      <c r="K2664">
        <v>2024</v>
      </c>
      <c r="L2664" t="s">
        <v>37</v>
      </c>
      <c r="M2664">
        <v>33.5</v>
      </c>
      <c r="N2664" t="s">
        <v>4615</v>
      </c>
      <c r="O2664">
        <v>52.207599999999999</v>
      </c>
      <c r="P2664" t="s">
        <v>12</v>
      </c>
    </row>
    <row r="2665" spans="1:16" hidden="1" x14ac:dyDescent="0.25">
      <c r="A2665" t="s">
        <v>39</v>
      </c>
      <c r="B2665" t="s">
        <v>38</v>
      </c>
      <c r="C2665" t="s">
        <v>477</v>
      </c>
      <c r="D2665" t="s">
        <v>50</v>
      </c>
      <c r="E2665" t="s">
        <v>51</v>
      </c>
      <c r="F2665" t="s">
        <v>202</v>
      </c>
      <c r="G2665">
        <v>135180</v>
      </c>
      <c r="H2665" s="9">
        <v>1</v>
      </c>
      <c r="I2665" s="1">
        <v>45342</v>
      </c>
      <c r="J2665">
        <v>2</v>
      </c>
      <c r="K2665">
        <v>2024</v>
      </c>
      <c r="L2665" t="s">
        <v>37</v>
      </c>
      <c r="M2665">
        <v>28.25</v>
      </c>
      <c r="N2665" t="s">
        <v>4615</v>
      </c>
      <c r="O2665">
        <v>44.025799999999997</v>
      </c>
      <c r="P2665" t="s">
        <v>12</v>
      </c>
    </row>
    <row r="2666" spans="1:16" hidden="1" x14ac:dyDescent="0.25">
      <c r="A2666" t="s">
        <v>39</v>
      </c>
      <c r="B2666" t="s">
        <v>38</v>
      </c>
      <c r="C2666" t="s">
        <v>478</v>
      </c>
      <c r="D2666" t="s">
        <v>35</v>
      </c>
      <c r="E2666" t="s">
        <v>36</v>
      </c>
      <c r="F2666" t="s">
        <v>202</v>
      </c>
      <c r="G2666">
        <v>135179</v>
      </c>
      <c r="H2666" s="9">
        <v>1</v>
      </c>
      <c r="I2666" s="1">
        <v>45342</v>
      </c>
      <c r="J2666">
        <v>2</v>
      </c>
      <c r="K2666">
        <v>2024</v>
      </c>
      <c r="L2666" t="s">
        <v>37</v>
      </c>
      <c r="M2666">
        <v>28.25</v>
      </c>
      <c r="N2666" t="s">
        <v>4615</v>
      </c>
      <c r="O2666">
        <v>44.025799999999997</v>
      </c>
      <c r="P2666" t="s">
        <v>12</v>
      </c>
    </row>
    <row r="2667" spans="1:16" hidden="1" x14ac:dyDescent="0.25">
      <c r="A2667" t="s">
        <v>39</v>
      </c>
      <c r="B2667" t="s">
        <v>38</v>
      </c>
      <c r="C2667" t="s">
        <v>536</v>
      </c>
      <c r="D2667" t="s">
        <v>84</v>
      </c>
      <c r="E2667" t="s">
        <v>85</v>
      </c>
      <c r="F2667" t="s">
        <v>202</v>
      </c>
      <c r="G2667">
        <v>135178</v>
      </c>
      <c r="H2667" s="9">
        <v>1</v>
      </c>
      <c r="I2667" s="1">
        <v>45342</v>
      </c>
      <c r="J2667">
        <v>2</v>
      </c>
      <c r="K2667">
        <v>2024</v>
      </c>
      <c r="L2667" t="s">
        <v>37</v>
      </c>
      <c r="M2667">
        <v>33.5</v>
      </c>
      <c r="N2667" t="s">
        <v>4615</v>
      </c>
      <c r="O2667">
        <v>52.207599999999999</v>
      </c>
      <c r="P2667" t="s">
        <v>12</v>
      </c>
    </row>
    <row r="2668" spans="1:16" hidden="1" x14ac:dyDescent="0.25">
      <c r="A2668" t="s">
        <v>39</v>
      </c>
      <c r="B2668" t="s">
        <v>16</v>
      </c>
      <c r="C2668" t="s">
        <v>532</v>
      </c>
      <c r="D2668" t="s">
        <v>88</v>
      </c>
      <c r="E2668" t="s">
        <v>89</v>
      </c>
      <c r="F2668" t="s">
        <v>202</v>
      </c>
      <c r="G2668">
        <v>135177</v>
      </c>
      <c r="H2668" s="9">
        <v>1</v>
      </c>
      <c r="I2668" s="1">
        <v>45342</v>
      </c>
      <c r="J2668">
        <v>2</v>
      </c>
      <c r="K2668">
        <v>2024</v>
      </c>
      <c r="L2668" t="s">
        <v>37</v>
      </c>
      <c r="M2668">
        <v>33.5</v>
      </c>
      <c r="N2668" t="s">
        <v>4615</v>
      </c>
      <c r="O2668">
        <v>52.207599999999999</v>
      </c>
      <c r="P2668" t="s">
        <v>12</v>
      </c>
    </row>
    <row r="2669" spans="1:16" hidden="1" x14ac:dyDescent="0.25">
      <c r="A2669" t="s">
        <v>39</v>
      </c>
      <c r="B2669" t="s">
        <v>16</v>
      </c>
      <c r="C2669" t="s">
        <v>2994</v>
      </c>
      <c r="D2669" t="s">
        <v>986</v>
      </c>
      <c r="E2669" t="s">
        <v>987</v>
      </c>
      <c r="F2669" t="s">
        <v>202</v>
      </c>
      <c r="G2669">
        <v>135176</v>
      </c>
      <c r="H2669" s="9">
        <v>1</v>
      </c>
      <c r="I2669" s="1">
        <v>45342</v>
      </c>
      <c r="J2669">
        <v>2</v>
      </c>
      <c r="K2669">
        <v>2024</v>
      </c>
      <c r="L2669" t="s">
        <v>37</v>
      </c>
      <c r="M2669">
        <v>33.5</v>
      </c>
      <c r="N2669" t="s">
        <v>4615</v>
      </c>
      <c r="O2669">
        <v>52.207599999999999</v>
      </c>
      <c r="P2669" t="s">
        <v>12</v>
      </c>
    </row>
    <row r="2670" spans="1:16" hidden="1" x14ac:dyDescent="0.25">
      <c r="A2670" t="s">
        <v>39</v>
      </c>
      <c r="B2670" t="s">
        <v>16</v>
      </c>
      <c r="C2670" t="s">
        <v>3330</v>
      </c>
      <c r="D2670" t="s">
        <v>1032</v>
      </c>
      <c r="E2670" t="s">
        <v>1033</v>
      </c>
      <c r="F2670" t="s">
        <v>202</v>
      </c>
      <c r="G2670">
        <v>135175</v>
      </c>
      <c r="H2670" s="9">
        <v>1</v>
      </c>
      <c r="I2670" s="1">
        <v>45342</v>
      </c>
      <c r="J2670">
        <v>2</v>
      </c>
      <c r="K2670">
        <v>2024</v>
      </c>
      <c r="L2670" t="s">
        <v>37</v>
      </c>
      <c r="M2670">
        <v>33.5</v>
      </c>
      <c r="N2670" t="s">
        <v>4615</v>
      </c>
      <c r="O2670">
        <v>52.207599999999999</v>
      </c>
      <c r="P2670" t="s">
        <v>12</v>
      </c>
    </row>
    <row r="2671" spans="1:16" hidden="1" x14ac:dyDescent="0.25">
      <c r="A2671" t="s">
        <v>39</v>
      </c>
      <c r="B2671" t="s">
        <v>16</v>
      </c>
      <c r="C2671" t="s">
        <v>3323</v>
      </c>
      <c r="D2671" t="s">
        <v>1018</v>
      </c>
      <c r="E2671" t="s">
        <v>1018</v>
      </c>
      <c r="F2671" t="s">
        <v>202</v>
      </c>
      <c r="G2671">
        <v>135173</v>
      </c>
      <c r="H2671" s="9">
        <v>1</v>
      </c>
      <c r="I2671" s="1">
        <v>45342</v>
      </c>
      <c r="J2671">
        <v>2</v>
      </c>
      <c r="K2671">
        <v>2024</v>
      </c>
      <c r="L2671" t="s">
        <v>37</v>
      </c>
      <c r="M2671">
        <v>33.5</v>
      </c>
      <c r="N2671" t="s">
        <v>4615</v>
      </c>
      <c r="O2671">
        <v>52.207599999999999</v>
      </c>
      <c r="P2671" t="s">
        <v>12</v>
      </c>
    </row>
    <row r="2672" spans="1:16" hidden="1" x14ac:dyDescent="0.25">
      <c r="A2672" t="s">
        <v>39</v>
      </c>
      <c r="B2672" t="s">
        <v>38</v>
      </c>
      <c r="C2672" t="s">
        <v>3296</v>
      </c>
      <c r="D2672" t="s">
        <v>953</v>
      </c>
      <c r="E2672" t="s">
        <v>953</v>
      </c>
      <c r="F2672" t="s">
        <v>202</v>
      </c>
      <c r="G2672">
        <v>135172</v>
      </c>
      <c r="H2672" s="9">
        <v>1</v>
      </c>
      <c r="I2672" s="1">
        <v>45342</v>
      </c>
      <c r="J2672">
        <v>2</v>
      </c>
      <c r="K2672">
        <v>2024</v>
      </c>
      <c r="L2672" t="s">
        <v>37</v>
      </c>
      <c r="M2672">
        <v>28.25</v>
      </c>
      <c r="N2672" t="s">
        <v>4615</v>
      </c>
      <c r="O2672">
        <v>44.025799999999997</v>
      </c>
      <c r="P2672" t="s">
        <v>12</v>
      </c>
    </row>
    <row r="2673" spans="1:16" hidden="1" x14ac:dyDescent="0.25">
      <c r="A2673" t="s">
        <v>39</v>
      </c>
      <c r="B2673" t="s">
        <v>16</v>
      </c>
      <c r="C2673" t="s">
        <v>3331</v>
      </c>
      <c r="D2673" t="s">
        <v>1034</v>
      </c>
      <c r="E2673" t="s">
        <v>1022</v>
      </c>
      <c r="F2673" t="s">
        <v>202</v>
      </c>
      <c r="G2673">
        <v>135171</v>
      </c>
      <c r="H2673" s="9">
        <v>1</v>
      </c>
      <c r="I2673" s="1">
        <v>45342</v>
      </c>
      <c r="J2673">
        <v>2</v>
      </c>
      <c r="K2673">
        <v>2024</v>
      </c>
      <c r="L2673" t="s">
        <v>37</v>
      </c>
      <c r="M2673">
        <v>33.5</v>
      </c>
      <c r="N2673" t="s">
        <v>4615</v>
      </c>
      <c r="O2673">
        <v>52.207599999999999</v>
      </c>
      <c r="P2673" t="s">
        <v>12</v>
      </c>
    </row>
    <row r="2674" spans="1:16" hidden="1" x14ac:dyDescent="0.25">
      <c r="A2674" t="s">
        <v>39</v>
      </c>
      <c r="B2674" t="s">
        <v>38</v>
      </c>
      <c r="C2674" t="s">
        <v>3292</v>
      </c>
      <c r="D2674" t="s">
        <v>943</v>
      </c>
      <c r="E2674" t="s">
        <v>944</v>
      </c>
      <c r="F2674" t="s">
        <v>202</v>
      </c>
      <c r="G2674">
        <v>135169</v>
      </c>
      <c r="H2674" s="9">
        <v>1</v>
      </c>
      <c r="I2674" s="1">
        <v>45342</v>
      </c>
      <c r="J2674">
        <v>2</v>
      </c>
      <c r="K2674">
        <v>2024</v>
      </c>
      <c r="L2674" t="s">
        <v>37</v>
      </c>
      <c r="M2674">
        <v>28.25</v>
      </c>
      <c r="N2674" t="s">
        <v>4615</v>
      </c>
      <c r="O2674">
        <v>44.025799999999997</v>
      </c>
      <c r="P2674" t="s">
        <v>12</v>
      </c>
    </row>
    <row r="2675" spans="1:16" hidden="1" x14ac:dyDescent="0.25">
      <c r="A2675" t="s">
        <v>39</v>
      </c>
      <c r="B2675" t="s">
        <v>38</v>
      </c>
      <c r="C2675" t="s">
        <v>472</v>
      </c>
      <c r="D2675" t="s">
        <v>67</v>
      </c>
      <c r="E2675" t="s">
        <v>68</v>
      </c>
      <c r="F2675" t="s">
        <v>202</v>
      </c>
      <c r="G2675">
        <v>135166</v>
      </c>
      <c r="H2675" s="9">
        <v>1</v>
      </c>
      <c r="I2675" s="1">
        <v>45342</v>
      </c>
      <c r="J2675">
        <v>2</v>
      </c>
      <c r="K2675">
        <v>2024</v>
      </c>
      <c r="L2675" t="s">
        <v>37</v>
      </c>
      <c r="M2675">
        <v>28.25</v>
      </c>
      <c r="N2675" t="s">
        <v>4615</v>
      </c>
      <c r="O2675">
        <v>44.025799999999997</v>
      </c>
      <c r="P2675" t="s">
        <v>12</v>
      </c>
    </row>
    <row r="2676" spans="1:16" hidden="1" x14ac:dyDescent="0.25">
      <c r="A2676" t="s">
        <v>39</v>
      </c>
      <c r="B2676" t="s">
        <v>16</v>
      </c>
      <c r="C2676" t="s">
        <v>2994</v>
      </c>
      <c r="D2676" t="s">
        <v>986</v>
      </c>
      <c r="E2676" t="s">
        <v>987</v>
      </c>
      <c r="F2676" t="s">
        <v>202</v>
      </c>
      <c r="G2676">
        <v>135165</v>
      </c>
      <c r="H2676" s="9">
        <v>1</v>
      </c>
      <c r="I2676" s="1">
        <v>45342</v>
      </c>
      <c r="J2676">
        <v>2</v>
      </c>
      <c r="K2676">
        <v>2024</v>
      </c>
      <c r="L2676" t="s">
        <v>37</v>
      </c>
      <c r="M2676">
        <v>33.5</v>
      </c>
      <c r="N2676" t="s">
        <v>4615</v>
      </c>
      <c r="O2676">
        <v>52.207599999999999</v>
      </c>
      <c r="P2676" t="s">
        <v>12</v>
      </c>
    </row>
    <row r="2677" spans="1:16" hidden="1" x14ac:dyDescent="0.25">
      <c r="A2677" t="s">
        <v>39</v>
      </c>
      <c r="B2677" t="s">
        <v>38</v>
      </c>
      <c r="C2677" t="s">
        <v>2968</v>
      </c>
      <c r="D2677" t="s">
        <v>877</v>
      </c>
      <c r="E2677" t="s">
        <v>878</v>
      </c>
      <c r="F2677" t="s">
        <v>202</v>
      </c>
      <c r="G2677">
        <v>135164</v>
      </c>
      <c r="H2677" s="9">
        <v>1</v>
      </c>
      <c r="I2677" s="1">
        <v>45342</v>
      </c>
      <c r="J2677">
        <v>2</v>
      </c>
      <c r="K2677">
        <v>2024</v>
      </c>
      <c r="L2677" t="s">
        <v>37</v>
      </c>
      <c r="M2677">
        <v>28.25</v>
      </c>
      <c r="N2677" t="s">
        <v>4615</v>
      </c>
      <c r="O2677">
        <v>44.025799999999997</v>
      </c>
      <c r="P2677" t="s">
        <v>12</v>
      </c>
    </row>
    <row r="2678" spans="1:16" hidden="1" x14ac:dyDescent="0.25">
      <c r="A2678" t="s">
        <v>39</v>
      </c>
      <c r="B2678" t="s">
        <v>38</v>
      </c>
      <c r="C2678" t="s">
        <v>478</v>
      </c>
      <c r="D2678" t="s">
        <v>35</v>
      </c>
      <c r="E2678" t="s">
        <v>36</v>
      </c>
      <c r="F2678" t="s">
        <v>202</v>
      </c>
      <c r="G2678">
        <v>135163</v>
      </c>
      <c r="H2678" s="9">
        <v>1</v>
      </c>
      <c r="I2678" s="1">
        <v>45342</v>
      </c>
      <c r="J2678">
        <v>2</v>
      </c>
      <c r="K2678">
        <v>2024</v>
      </c>
      <c r="L2678" t="s">
        <v>37</v>
      </c>
      <c r="M2678">
        <v>28.25</v>
      </c>
      <c r="N2678" t="s">
        <v>4615</v>
      </c>
      <c r="O2678">
        <v>44.025799999999997</v>
      </c>
      <c r="P2678" t="s">
        <v>12</v>
      </c>
    </row>
    <row r="2679" spans="1:16" hidden="1" x14ac:dyDescent="0.25">
      <c r="A2679" t="s">
        <v>39</v>
      </c>
      <c r="B2679" t="s">
        <v>38</v>
      </c>
      <c r="C2679" t="s">
        <v>3292</v>
      </c>
      <c r="D2679" t="s">
        <v>943</v>
      </c>
      <c r="E2679" t="s">
        <v>944</v>
      </c>
      <c r="F2679" t="s">
        <v>202</v>
      </c>
      <c r="G2679">
        <v>135162</v>
      </c>
      <c r="H2679" s="9">
        <v>1</v>
      </c>
      <c r="I2679" s="1">
        <v>45342</v>
      </c>
      <c r="J2679">
        <v>2</v>
      </c>
      <c r="K2679">
        <v>2024</v>
      </c>
      <c r="L2679" t="s">
        <v>37</v>
      </c>
      <c r="M2679">
        <v>28.25</v>
      </c>
      <c r="N2679" t="s">
        <v>4615</v>
      </c>
      <c r="O2679">
        <v>44.025799999999997</v>
      </c>
      <c r="P2679" t="s">
        <v>12</v>
      </c>
    </row>
    <row r="2680" spans="1:16" hidden="1" x14ac:dyDescent="0.25">
      <c r="A2680" t="s">
        <v>39</v>
      </c>
      <c r="B2680" t="s">
        <v>16</v>
      </c>
      <c r="C2680" t="s">
        <v>3311</v>
      </c>
      <c r="D2680" t="s">
        <v>990</v>
      </c>
      <c r="E2680" t="s">
        <v>991</v>
      </c>
      <c r="F2680" t="s">
        <v>202</v>
      </c>
      <c r="G2680">
        <v>135161</v>
      </c>
      <c r="H2680" s="9">
        <v>1</v>
      </c>
      <c r="I2680" s="1">
        <v>45342</v>
      </c>
      <c r="J2680">
        <v>2</v>
      </c>
      <c r="K2680">
        <v>2024</v>
      </c>
      <c r="L2680" t="s">
        <v>37</v>
      </c>
      <c r="M2680">
        <v>33.5</v>
      </c>
      <c r="N2680" t="s">
        <v>4615</v>
      </c>
      <c r="O2680">
        <v>52.207599999999999</v>
      </c>
      <c r="P2680" t="s">
        <v>12</v>
      </c>
    </row>
    <row r="2681" spans="1:16" hidden="1" x14ac:dyDescent="0.25">
      <c r="A2681" t="s">
        <v>17</v>
      </c>
      <c r="B2681" t="s">
        <v>199</v>
      </c>
      <c r="C2681" t="s">
        <v>2872</v>
      </c>
      <c r="D2681" t="s">
        <v>1728</v>
      </c>
      <c r="E2681" t="s">
        <v>1729</v>
      </c>
      <c r="F2681" t="s">
        <v>202</v>
      </c>
      <c r="G2681">
        <v>135042</v>
      </c>
      <c r="H2681" s="9">
        <v>20</v>
      </c>
      <c r="I2681" s="1">
        <v>45442</v>
      </c>
      <c r="J2681">
        <v>5</v>
      </c>
      <c r="K2681">
        <v>2024</v>
      </c>
      <c r="L2681" t="s">
        <v>820</v>
      </c>
      <c r="M2681">
        <v>6.5</v>
      </c>
      <c r="N2681" t="s">
        <v>4619</v>
      </c>
      <c r="O2681">
        <v>10.129799999999999</v>
      </c>
      <c r="P2681" t="s">
        <v>12</v>
      </c>
    </row>
    <row r="2682" spans="1:16" hidden="1" x14ac:dyDescent="0.25">
      <c r="A2682" t="s">
        <v>17</v>
      </c>
      <c r="B2682" t="s">
        <v>199</v>
      </c>
      <c r="C2682" t="s">
        <v>2872</v>
      </c>
      <c r="D2682" t="s">
        <v>1728</v>
      </c>
      <c r="E2682" t="s">
        <v>1729</v>
      </c>
      <c r="F2682" t="s">
        <v>202</v>
      </c>
      <c r="G2682">
        <v>135039</v>
      </c>
      <c r="H2682" s="9">
        <v>100</v>
      </c>
      <c r="I2682" s="1">
        <v>45500</v>
      </c>
      <c r="J2682">
        <v>7</v>
      </c>
      <c r="K2682">
        <v>2024</v>
      </c>
      <c r="L2682" t="s">
        <v>109</v>
      </c>
      <c r="M2682">
        <v>6.5</v>
      </c>
      <c r="N2682" t="s">
        <v>4619</v>
      </c>
      <c r="O2682">
        <v>10.129799999999999</v>
      </c>
      <c r="P2682" t="s">
        <v>30</v>
      </c>
    </row>
    <row r="2683" spans="1:16" hidden="1" x14ac:dyDescent="0.25">
      <c r="A2683" t="s">
        <v>17</v>
      </c>
      <c r="B2683" t="s">
        <v>199</v>
      </c>
      <c r="C2683" t="s">
        <v>2872</v>
      </c>
      <c r="D2683" t="s">
        <v>1728</v>
      </c>
      <c r="E2683" t="s">
        <v>1729</v>
      </c>
      <c r="F2683" t="s">
        <v>202</v>
      </c>
      <c r="G2683">
        <v>135038</v>
      </c>
      <c r="H2683" s="9">
        <v>600</v>
      </c>
      <c r="I2683" s="1">
        <v>45443</v>
      </c>
      <c r="J2683">
        <v>5</v>
      </c>
      <c r="K2683">
        <v>2024</v>
      </c>
      <c r="L2683" t="s">
        <v>106</v>
      </c>
      <c r="M2683">
        <v>6.5</v>
      </c>
      <c r="N2683" t="s">
        <v>4619</v>
      </c>
      <c r="O2683">
        <v>10.129799999999999</v>
      </c>
      <c r="P2683" t="s">
        <v>30</v>
      </c>
    </row>
    <row r="2684" spans="1:16" hidden="1" x14ac:dyDescent="0.25">
      <c r="A2684" t="s">
        <v>17</v>
      </c>
      <c r="B2684" t="s">
        <v>199</v>
      </c>
      <c r="C2684" t="s">
        <v>2872</v>
      </c>
      <c r="D2684" t="s">
        <v>1728</v>
      </c>
      <c r="E2684" t="s">
        <v>1729</v>
      </c>
      <c r="F2684" t="s">
        <v>202</v>
      </c>
      <c r="G2684">
        <v>135024</v>
      </c>
      <c r="H2684" s="9">
        <v>100</v>
      </c>
      <c r="I2684" s="1">
        <v>45442</v>
      </c>
      <c r="J2684">
        <v>5</v>
      </c>
      <c r="K2684">
        <v>2024</v>
      </c>
      <c r="L2684" t="s">
        <v>113</v>
      </c>
      <c r="M2684">
        <v>6.5</v>
      </c>
      <c r="N2684" t="s">
        <v>4619</v>
      </c>
      <c r="O2684">
        <v>10.129799999999999</v>
      </c>
      <c r="P2684" t="s">
        <v>12</v>
      </c>
    </row>
    <row r="2685" spans="1:16" hidden="1" x14ac:dyDescent="0.25">
      <c r="A2685" t="s">
        <v>17</v>
      </c>
      <c r="B2685" t="s">
        <v>199</v>
      </c>
      <c r="C2685" t="s">
        <v>2872</v>
      </c>
      <c r="D2685" t="s">
        <v>1728</v>
      </c>
      <c r="E2685" t="s">
        <v>1729</v>
      </c>
      <c r="F2685" t="s">
        <v>202</v>
      </c>
      <c r="G2685">
        <v>135017</v>
      </c>
      <c r="H2685" s="9">
        <v>600</v>
      </c>
      <c r="I2685" s="1">
        <v>45462</v>
      </c>
      <c r="J2685">
        <v>6</v>
      </c>
      <c r="K2685">
        <v>2024</v>
      </c>
      <c r="L2685" t="s">
        <v>4746</v>
      </c>
      <c r="M2685">
        <v>6.5</v>
      </c>
      <c r="N2685" t="s">
        <v>4619</v>
      </c>
      <c r="O2685">
        <v>10.129799999999999</v>
      </c>
      <c r="P2685" t="s">
        <v>30</v>
      </c>
    </row>
    <row r="2686" spans="1:16" hidden="1" x14ac:dyDescent="0.25">
      <c r="A2686" t="s">
        <v>17</v>
      </c>
      <c r="B2686" t="s">
        <v>26</v>
      </c>
      <c r="C2686" t="s">
        <v>562</v>
      </c>
      <c r="D2686" t="s">
        <v>205</v>
      </c>
      <c r="E2686" t="s">
        <v>206</v>
      </c>
      <c r="F2686" t="s">
        <v>202</v>
      </c>
      <c r="G2686">
        <v>135010</v>
      </c>
      <c r="H2686" s="9">
        <v>70</v>
      </c>
      <c r="I2686" s="1">
        <v>45442</v>
      </c>
      <c r="J2686">
        <v>5</v>
      </c>
      <c r="K2686">
        <v>2024</v>
      </c>
      <c r="L2686" t="s">
        <v>109</v>
      </c>
      <c r="M2686">
        <v>20.5</v>
      </c>
      <c r="N2686" t="s">
        <v>4619</v>
      </c>
      <c r="O2686">
        <v>31.947900000000001</v>
      </c>
      <c r="P2686" t="s">
        <v>12</v>
      </c>
    </row>
    <row r="2687" spans="1:16" hidden="1" x14ac:dyDescent="0.25">
      <c r="A2687" t="s">
        <v>17</v>
      </c>
      <c r="B2687" t="s">
        <v>26</v>
      </c>
      <c r="C2687" t="s">
        <v>562</v>
      </c>
      <c r="D2687" t="s">
        <v>205</v>
      </c>
      <c r="E2687" t="s">
        <v>206</v>
      </c>
      <c r="F2687" t="s">
        <v>202</v>
      </c>
      <c r="G2687">
        <v>135009</v>
      </c>
      <c r="H2687" s="9">
        <v>180</v>
      </c>
      <c r="I2687" s="1">
        <v>45442</v>
      </c>
      <c r="J2687">
        <v>5</v>
      </c>
      <c r="K2687">
        <v>2024</v>
      </c>
      <c r="L2687" t="s">
        <v>106</v>
      </c>
      <c r="M2687">
        <v>20.5</v>
      </c>
      <c r="N2687" t="s">
        <v>4619</v>
      </c>
      <c r="O2687">
        <v>31.947900000000001</v>
      </c>
      <c r="P2687" t="s">
        <v>12</v>
      </c>
    </row>
    <row r="2688" spans="1:16" hidden="1" x14ac:dyDescent="0.25">
      <c r="A2688" t="s">
        <v>17</v>
      </c>
      <c r="B2688" t="s">
        <v>26</v>
      </c>
      <c r="C2688" t="s">
        <v>562</v>
      </c>
      <c r="D2688" t="s">
        <v>205</v>
      </c>
      <c r="E2688" t="s">
        <v>206</v>
      </c>
      <c r="F2688" t="s">
        <v>202</v>
      </c>
      <c r="G2688">
        <v>135006</v>
      </c>
      <c r="H2688" s="9">
        <v>50</v>
      </c>
      <c r="I2688" s="1">
        <v>45473</v>
      </c>
      <c r="J2688">
        <v>6</v>
      </c>
      <c r="K2688">
        <v>2024</v>
      </c>
      <c r="L2688" t="s">
        <v>4746</v>
      </c>
      <c r="M2688">
        <v>20.5</v>
      </c>
      <c r="N2688" t="s">
        <v>4619</v>
      </c>
      <c r="O2688">
        <v>31.947900000000001</v>
      </c>
      <c r="P2688" t="s">
        <v>12</v>
      </c>
    </row>
    <row r="2689" spans="1:16" hidden="1" x14ac:dyDescent="0.25">
      <c r="A2689" t="s">
        <v>39</v>
      </c>
      <c r="B2689" t="s">
        <v>38</v>
      </c>
      <c r="C2689" t="s">
        <v>4606</v>
      </c>
      <c r="D2689" t="s">
        <v>4607</v>
      </c>
      <c r="E2689" t="s">
        <v>4608</v>
      </c>
      <c r="F2689" t="s">
        <v>202</v>
      </c>
      <c r="G2689">
        <v>134934</v>
      </c>
      <c r="H2689" s="9">
        <v>1</v>
      </c>
      <c r="I2689" s="1">
        <v>45341</v>
      </c>
      <c r="J2689">
        <v>2</v>
      </c>
      <c r="K2689">
        <v>2024</v>
      </c>
      <c r="L2689" t="s">
        <v>37</v>
      </c>
      <c r="M2689">
        <v>28.25</v>
      </c>
      <c r="N2689" t="s">
        <v>4615</v>
      </c>
      <c r="O2689">
        <v>44.025799999999997</v>
      </c>
      <c r="P2689" t="s">
        <v>12</v>
      </c>
    </row>
    <row r="2690" spans="1:16" hidden="1" x14ac:dyDescent="0.25">
      <c r="A2690" t="s">
        <v>39</v>
      </c>
      <c r="B2690" t="s">
        <v>16</v>
      </c>
      <c r="C2690" t="s">
        <v>3316</v>
      </c>
      <c r="D2690" t="s">
        <v>1002</v>
      </c>
      <c r="E2690" t="s">
        <v>1003</v>
      </c>
      <c r="F2690" t="s">
        <v>202</v>
      </c>
      <c r="G2690">
        <v>134933</v>
      </c>
      <c r="H2690" s="9">
        <v>1</v>
      </c>
      <c r="I2690" s="1">
        <v>45341</v>
      </c>
      <c r="J2690">
        <v>2</v>
      </c>
      <c r="K2690">
        <v>2024</v>
      </c>
      <c r="L2690" t="s">
        <v>37</v>
      </c>
      <c r="M2690">
        <v>33.5</v>
      </c>
      <c r="N2690" t="s">
        <v>4615</v>
      </c>
      <c r="O2690">
        <v>52.207599999999999</v>
      </c>
      <c r="P2690" t="s">
        <v>12</v>
      </c>
    </row>
    <row r="2691" spans="1:16" hidden="1" x14ac:dyDescent="0.25">
      <c r="A2691" t="s">
        <v>39</v>
      </c>
      <c r="B2691" t="s">
        <v>16</v>
      </c>
      <c r="C2691" t="s">
        <v>3335</v>
      </c>
      <c r="D2691" t="s">
        <v>1045</v>
      </c>
      <c r="E2691" t="s">
        <v>995</v>
      </c>
      <c r="F2691" t="s">
        <v>202</v>
      </c>
      <c r="G2691">
        <v>134932</v>
      </c>
      <c r="H2691" s="9">
        <v>1</v>
      </c>
      <c r="I2691" s="1">
        <v>45341</v>
      </c>
      <c r="J2691">
        <v>2</v>
      </c>
      <c r="K2691">
        <v>2024</v>
      </c>
      <c r="L2691" t="s">
        <v>37</v>
      </c>
      <c r="M2691">
        <v>33.5</v>
      </c>
      <c r="N2691" t="s">
        <v>4615</v>
      </c>
      <c r="O2691">
        <v>52.207599999999999</v>
      </c>
      <c r="P2691" t="s">
        <v>12</v>
      </c>
    </row>
    <row r="2692" spans="1:16" hidden="1" x14ac:dyDescent="0.25">
      <c r="A2692" t="s">
        <v>39</v>
      </c>
      <c r="B2692" t="s">
        <v>38</v>
      </c>
      <c r="C2692" t="s">
        <v>433</v>
      </c>
      <c r="D2692" t="s">
        <v>79</v>
      </c>
      <c r="E2692" t="s">
        <v>80</v>
      </c>
      <c r="F2692" t="s">
        <v>202</v>
      </c>
      <c r="G2692">
        <v>134930</v>
      </c>
      <c r="H2692" s="9">
        <v>1</v>
      </c>
      <c r="I2692" s="1">
        <v>45341</v>
      </c>
      <c r="J2692">
        <v>2</v>
      </c>
      <c r="K2692">
        <v>2024</v>
      </c>
      <c r="L2692" t="s">
        <v>37</v>
      </c>
      <c r="M2692">
        <v>28.25</v>
      </c>
      <c r="N2692" t="s">
        <v>4615</v>
      </c>
      <c r="O2692">
        <v>44.025799999999997</v>
      </c>
      <c r="P2692" t="s">
        <v>12</v>
      </c>
    </row>
    <row r="2693" spans="1:16" hidden="1" x14ac:dyDescent="0.25">
      <c r="A2693" t="s">
        <v>39</v>
      </c>
      <c r="B2693" t="s">
        <v>38</v>
      </c>
      <c r="C2693" t="s">
        <v>589</v>
      </c>
      <c r="D2693" t="s">
        <v>63</v>
      </c>
      <c r="E2693" t="s">
        <v>64</v>
      </c>
      <c r="F2693" t="s">
        <v>202</v>
      </c>
      <c r="G2693">
        <v>134929</v>
      </c>
      <c r="H2693" s="9">
        <v>1</v>
      </c>
      <c r="I2693" s="1">
        <v>45341</v>
      </c>
      <c r="J2693">
        <v>2</v>
      </c>
      <c r="K2693">
        <v>2024</v>
      </c>
      <c r="L2693" t="s">
        <v>37</v>
      </c>
      <c r="M2693">
        <v>28.25</v>
      </c>
      <c r="N2693" t="s">
        <v>4615</v>
      </c>
      <c r="O2693">
        <v>44.025799999999997</v>
      </c>
      <c r="P2693" t="s">
        <v>12</v>
      </c>
    </row>
    <row r="2694" spans="1:16" hidden="1" x14ac:dyDescent="0.25">
      <c r="A2694" t="s">
        <v>39</v>
      </c>
      <c r="B2694" t="s">
        <v>38</v>
      </c>
      <c r="C2694" t="s">
        <v>620</v>
      </c>
      <c r="D2694" t="s">
        <v>69</v>
      </c>
      <c r="E2694" t="s">
        <v>70</v>
      </c>
      <c r="F2694" t="s">
        <v>202</v>
      </c>
      <c r="G2694">
        <v>134928</v>
      </c>
      <c r="H2694" s="9">
        <v>1</v>
      </c>
      <c r="I2694" s="1">
        <v>45341</v>
      </c>
      <c r="J2694">
        <v>2</v>
      </c>
      <c r="K2694">
        <v>2024</v>
      </c>
      <c r="L2694" t="s">
        <v>37</v>
      </c>
      <c r="M2694">
        <v>28.25</v>
      </c>
      <c r="N2694" t="s">
        <v>4615</v>
      </c>
      <c r="O2694">
        <v>44.025799999999997</v>
      </c>
      <c r="P2694" t="s">
        <v>12</v>
      </c>
    </row>
    <row r="2695" spans="1:16" hidden="1" x14ac:dyDescent="0.25">
      <c r="A2695" t="s">
        <v>39</v>
      </c>
      <c r="B2695" t="s">
        <v>38</v>
      </c>
      <c r="C2695" t="s">
        <v>2944</v>
      </c>
      <c r="D2695" t="s">
        <v>949</v>
      </c>
      <c r="E2695" t="s">
        <v>950</v>
      </c>
      <c r="F2695" t="s">
        <v>202</v>
      </c>
      <c r="G2695">
        <v>134927</v>
      </c>
      <c r="H2695" s="9">
        <v>1</v>
      </c>
      <c r="I2695" s="1">
        <v>45341</v>
      </c>
      <c r="J2695">
        <v>2</v>
      </c>
      <c r="K2695">
        <v>2024</v>
      </c>
      <c r="L2695" t="s">
        <v>37</v>
      </c>
      <c r="M2695">
        <v>28.25</v>
      </c>
      <c r="N2695" t="s">
        <v>4615</v>
      </c>
      <c r="O2695">
        <v>44.025799999999997</v>
      </c>
      <c r="P2695" t="s">
        <v>12</v>
      </c>
    </row>
    <row r="2696" spans="1:16" hidden="1" x14ac:dyDescent="0.25">
      <c r="A2696" t="s">
        <v>39</v>
      </c>
      <c r="B2696" t="s">
        <v>38</v>
      </c>
      <c r="C2696" t="s">
        <v>515</v>
      </c>
      <c r="D2696" t="s">
        <v>42</v>
      </c>
      <c r="E2696" t="s">
        <v>43</v>
      </c>
      <c r="F2696" t="s">
        <v>202</v>
      </c>
      <c r="G2696">
        <v>134926</v>
      </c>
      <c r="H2696" s="9">
        <v>1</v>
      </c>
      <c r="I2696" s="1">
        <v>45341</v>
      </c>
      <c r="J2696">
        <v>2</v>
      </c>
      <c r="K2696">
        <v>2024</v>
      </c>
      <c r="L2696" t="s">
        <v>37</v>
      </c>
      <c r="M2696">
        <v>28.25</v>
      </c>
      <c r="N2696" t="s">
        <v>4615</v>
      </c>
      <c r="O2696">
        <v>44.025799999999997</v>
      </c>
      <c r="P2696" t="s">
        <v>12</v>
      </c>
    </row>
    <row r="2697" spans="1:16" hidden="1" x14ac:dyDescent="0.25">
      <c r="A2697" t="s">
        <v>39</v>
      </c>
      <c r="B2697" t="s">
        <v>38</v>
      </c>
      <c r="C2697" t="s">
        <v>3295</v>
      </c>
      <c r="D2697" t="s">
        <v>951</v>
      </c>
      <c r="E2697" t="s">
        <v>952</v>
      </c>
      <c r="F2697" t="s">
        <v>202</v>
      </c>
      <c r="G2697">
        <v>134925</v>
      </c>
      <c r="H2697" s="9">
        <v>1</v>
      </c>
      <c r="I2697" s="1">
        <v>45341</v>
      </c>
      <c r="J2697">
        <v>2</v>
      </c>
      <c r="K2697">
        <v>2024</v>
      </c>
      <c r="L2697" t="s">
        <v>37</v>
      </c>
      <c r="M2697">
        <v>28.25</v>
      </c>
      <c r="N2697" t="s">
        <v>4615</v>
      </c>
      <c r="O2697">
        <v>44.025799999999997</v>
      </c>
      <c r="P2697" t="s">
        <v>12</v>
      </c>
    </row>
    <row r="2698" spans="1:16" hidden="1" x14ac:dyDescent="0.25">
      <c r="A2698" t="s">
        <v>39</v>
      </c>
      <c r="B2698" t="s">
        <v>38</v>
      </c>
      <c r="C2698" t="s">
        <v>507</v>
      </c>
      <c r="D2698" t="s">
        <v>75</v>
      </c>
      <c r="E2698" t="s">
        <v>75</v>
      </c>
      <c r="F2698" t="s">
        <v>202</v>
      </c>
      <c r="G2698">
        <v>134924</v>
      </c>
      <c r="H2698" s="9">
        <v>1</v>
      </c>
      <c r="I2698" s="1">
        <v>45341</v>
      </c>
      <c r="J2698">
        <v>2</v>
      </c>
      <c r="K2698">
        <v>2024</v>
      </c>
      <c r="L2698" t="s">
        <v>37</v>
      </c>
      <c r="M2698">
        <v>28.25</v>
      </c>
      <c r="N2698" t="s">
        <v>4615</v>
      </c>
      <c r="O2698">
        <v>44.025799999999997</v>
      </c>
      <c r="P2698" t="s">
        <v>12</v>
      </c>
    </row>
    <row r="2699" spans="1:16" hidden="1" x14ac:dyDescent="0.25">
      <c r="A2699" t="s">
        <v>39</v>
      </c>
      <c r="B2699" t="s">
        <v>16</v>
      </c>
      <c r="C2699" t="s">
        <v>529</v>
      </c>
      <c r="D2699" t="s">
        <v>65</v>
      </c>
      <c r="E2699" t="s">
        <v>66</v>
      </c>
      <c r="F2699" t="s">
        <v>202</v>
      </c>
      <c r="G2699">
        <v>134693</v>
      </c>
      <c r="H2699" s="9">
        <v>1</v>
      </c>
      <c r="I2699" s="1">
        <v>45340</v>
      </c>
      <c r="J2699">
        <v>2</v>
      </c>
      <c r="K2699">
        <v>2024</v>
      </c>
      <c r="L2699" t="s">
        <v>37</v>
      </c>
      <c r="M2699">
        <v>28.25</v>
      </c>
      <c r="N2699" t="s">
        <v>4615</v>
      </c>
      <c r="O2699">
        <v>44.025799999999997</v>
      </c>
      <c r="P2699" t="s">
        <v>12</v>
      </c>
    </row>
    <row r="2700" spans="1:16" hidden="1" x14ac:dyDescent="0.25">
      <c r="A2700" t="s">
        <v>39</v>
      </c>
      <c r="B2700" t="s">
        <v>38</v>
      </c>
      <c r="C2700" t="s">
        <v>433</v>
      </c>
      <c r="D2700" t="s">
        <v>79</v>
      </c>
      <c r="E2700" t="s">
        <v>80</v>
      </c>
      <c r="F2700" t="s">
        <v>202</v>
      </c>
      <c r="G2700">
        <v>134692</v>
      </c>
      <c r="H2700" s="9">
        <v>1</v>
      </c>
      <c r="I2700" s="1">
        <v>45340</v>
      </c>
      <c r="J2700">
        <v>2</v>
      </c>
      <c r="K2700">
        <v>2024</v>
      </c>
      <c r="L2700" t="s">
        <v>37</v>
      </c>
      <c r="M2700">
        <v>28.25</v>
      </c>
      <c r="N2700" t="s">
        <v>4615</v>
      </c>
      <c r="O2700">
        <v>44.025799999999997</v>
      </c>
      <c r="P2700" t="s">
        <v>12</v>
      </c>
    </row>
    <row r="2701" spans="1:16" hidden="1" x14ac:dyDescent="0.25">
      <c r="A2701" t="s">
        <v>39</v>
      </c>
      <c r="B2701" t="s">
        <v>38</v>
      </c>
      <c r="C2701" t="s">
        <v>478</v>
      </c>
      <c r="D2701" t="s">
        <v>35</v>
      </c>
      <c r="E2701" t="s">
        <v>36</v>
      </c>
      <c r="F2701" t="s">
        <v>202</v>
      </c>
      <c r="G2701">
        <v>134691</v>
      </c>
      <c r="H2701" s="9">
        <v>1</v>
      </c>
      <c r="I2701" s="1">
        <v>45340</v>
      </c>
      <c r="J2701">
        <v>2</v>
      </c>
      <c r="K2701">
        <v>2024</v>
      </c>
      <c r="L2701" t="s">
        <v>37</v>
      </c>
      <c r="M2701">
        <v>28.25</v>
      </c>
      <c r="N2701" t="s">
        <v>4615</v>
      </c>
      <c r="O2701">
        <v>44.025799999999997</v>
      </c>
      <c r="P2701" t="s">
        <v>12</v>
      </c>
    </row>
    <row r="2702" spans="1:16" hidden="1" x14ac:dyDescent="0.25">
      <c r="A2702" t="s">
        <v>39</v>
      </c>
      <c r="B2702" t="s">
        <v>38</v>
      </c>
      <c r="C2702" t="s">
        <v>506</v>
      </c>
      <c r="D2702" t="s">
        <v>52</v>
      </c>
      <c r="E2702" t="s">
        <v>53</v>
      </c>
      <c r="F2702" t="s">
        <v>202</v>
      </c>
      <c r="G2702">
        <v>134690</v>
      </c>
      <c r="H2702" s="9">
        <v>1</v>
      </c>
      <c r="I2702" s="1">
        <v>45340</v>
      </c>
      <c r="J2702">
        <v>2</v>
      </c>
      <c r="K2702">
        <v>2024</v>
      </c>
      <c r="L2702" t="s">
        <v>37</v>
      </c>
      <c r="M2702">
        <v>28.25</v>
      </c>
      <c r="N2702" t="s">
        <v>4615</v>
      </c>
      <c r="O2702">
        <v>44.025799999999997</v>
      </c>
      <c r="P2702" t="s">
        <v>12</v>
      </c>
    </row>
    <row r="2703" spans="1:16" hidden="1" x14ac:dyDescent="0.25">
      <c r="A2703" t="s">
        <v>39</v>
      </c>
      <c r="B2703" t="s">
        <v>38</v>
      </c>
      <c r="C2703" t="s">
        <v>515</v>
      </c>
      <c r="D2703" t="s">
        <v>42</v>
      </c>
      <c r="E2703" t="s">
        <v>43</v>
      </c>
      <c r="F2703" t="s">
        <v>202</v>
      </c>
      <c r="G2703">
        <v>134689</v>
      </c>
      <c r="H2703" s="9">
        <v>1</v>
      </c>
      <c r="I2703" s="1">
        <v>45340</v>
      </c>
      <c r="J2703">
        <v>2</v>
      </c>
      <c r="K2703">
        <v>2024</v>
      </c>
      <c r="L2703" t="s">
        <v>37</v>
      </c>
      <c r="M2703">
        <v>28.25</v>
      </c>
      <c r="N2703" t="s">
        <v>4615</v>
      </c>
      <c r="O2703">
        <v>44.025799999999997</v>
      </c>
      <c r="P2703" t="s">
        <v>12</v>
      </c>
    </row>
    <row r="2704" spans="1:16" hidden="1" x14ac:dyDescent="0.25">
      <c r="A2704" t="s">
        <v>39</v>
      </c>
      <c r="B2704" t="s">
        <v>38</v>
      </c>
      <c r="C2704" t="s">
        <v>433</v>
      </c>
      <c r="D2704" t="s">
        <v>79</v>
      </c>
      <c r="E2704" t="s">
        <v>80</v>
      </c>
      <c r="F2704" t="s">
        <v>202</v>
      </c>
      <c r="G2704">
        <v>134688</v>
      </c>
      <c r="H2704" s="9">
        <v>1</v>
      </c>
      <c r="I2704" s="1">
        <v>45340</v>
      </c>
      <c r="J2704">
        <v>2</v>
      </c>
      <c r="K2704">
        <v>2024</v>
      </c>
      <c r="L2704" t="s">
        <v>37</v>
      </c>
      <c r="M2704">
        <v>28.25</v>
      </c>
      <c r="N2704" t="s">
        <v>4615</v>
      </c>
      <c r="O2704">
        <v>44.025799999999997</v>
      </c>
      <c r="P2704" t="s">
        <v>12</v>
      </c>
    </row>
    <row r="2705" spans="1:16" hidden="1" x14ac:dyDescent="0.25">
      <c r="A2705" t="s">
        <v>39</v>
      </c>
      <c r="B2705" t="s">
        <v>38</v>
      </c>
      <c r="C2705" t="s">
        <v>471</v>
      </c>
      <c r="D2705" t="s">
        <v>48</v>
      </c>
      <c r="E2705" t="s">
        <v>49</v>
      </c>
      <c r="F2705" t="s">
        <v>202</v>
      </c>
      <c r="G2705">
        <v>134687</v>
      </c>
      <c r="H2705" s="9">
        <v>1</v>
      </c>
      <c r="I2705" s="1">
        <v>45340</v>
      </c>
      <c r="J2705">
        <v>2</v>
      </c>
      <c r="K2705">
        <v>2024</v>
      </c>
      <c r="L2705" t="s">
        <v>37</v>
      </c>
      <c r="M2705">
        <v>28.25</v>
      </c>
      <c r="N2705" t="s">
        <v>4615</v>
      </c>
      <c r="O2705">
        <v>44.025799999999997</v>
      </c>
      <c r="P2705" t="s">
        <v>12</v>
      </c>
    </row>
    <row r="2706" spans="1:16" hidden="1" x14ac:dyDescent="0.25">
      <c r="A2706" t="s">
        <v>39</v>
      </c>
      <c r="B2706" t="s">
        <v>38</v>
      </c>
      <c r="C2706" t="s">
        <v>506</v>
      </c>
      <c r="D2706" t="s">
        <v>52</v>
      </c>
      <c r="E2706" t="s">
        <v>53</v>
      </c>
      <c r="F2706" t="s">
        <v>202</v>
      </c>
      <c r="G2706">
        <v>134685</v>
      </c>
      <c r="H2706" s="9">
        <v>1</v>
      </c>
      <c r="I2706" s="1">
        <v>45340</v>
      </c>
      <c r="J2706">
        <v>2</v>
      </c>
      <c r="K2706">
        <v>2024</v>
      </c>
      <c r="L2706" t="s">
        <v>37</v>
      </c>
      <c r="M2706">
        <v>28.25</v>
      </c>
      <c r="N2706" t="s">
        <v>4615</v>
      </c>
      <c r="O2706">
        <v>44.025799999999997</v>
      </c>
      <c r="P2706" t="s">
        <v>12</v>
      </c>
    </row>
    <row r="2707" spans="1:16" hidden="1" x14ac:dyDescent="0.25">
      <c r="A2707" t="s">
        <v>17</v>
      </c>
      <c r="B2707" t="s">
        <v>16</v>
      </c>
      <c r="C2707" t="s">
        <v>4634</v>
      </c>
      <c r="D2707" t="s">
        <v>4635</v>
      </c>
      <c r="E2707" t="s">
        <v>4636</v>
      </c>
      <c r="F2707" t="s">
        <v>202</v>
      </c>
      <c r="G2707">
        <v>134672</v>
      </c>
      <c r="H2707" s="9">
        <v>30</v>
      </c>
      <c r="I2707" s="1">
        <v>45443</v>
      </c>
      <c r="J2707">
        <v>5</v>
      </c>
      <c r="K2707">
        <v>2024</v>
      </c>
      <c r="L2707" t="s">
        <v>820</v>
      </c>
      <c r="M2707">
        <v>77</v>
      </c>
      <c r="O2707">
        <v>119.9996</v>
      </c>
      <c r="P2707" t="s">
        <v>12</v>
      </c>
    </row>
    <row r="2708" spans="1:16" hidden="1" x14ac:dyDescent="0.25">
      <c r="A2708" t="s">
        <v>17</v>
      </c>
      <c r="B2708" t="s">
        <v>16</v>
      </c>
      <c r="C2708" t="s">
        <v>4634</v>
      </c>
      <c r="D2708" t="s">
        <v>4635</v>
      </c>
      <c r="E2708" t="s">
        <v>4636</v>
      </c>
      <c r="F2708" t="s">
        <v>202</v>
      </c>
      <c r="G2708">
        <v>134671</v>
      </c>
      <c r="H2708" s="9">
        <v>39</v>
      </c>
      <c r="I2708" s="1">
        <v>45443</v>
      </c>
      <c r="J2708">
        <v>5</v>
      </c>
      <c r="K2708">
        <v>2024</v>
      </c>
      <c r="L2708" t="s">
        <v>113</v>
      </c>
      <c r="M2708">
        <v>77</v>
      </c>
      <c r="O2708">
        <v>119.9996</v>
      </c>
      <c r="P2708" t="s">
        <v>12</v>
      </c>
    </row>
    <row r="2709" spans="1:16" hidden="1" x14ac:dyDescent="0.25">
      <c r="A2709" t="s">
        <v>17</v>
      </c>
      <c r="B2709" t="s">
        <v>16</v>
      </c>
      <c r="C2709" t="s">
        <v>4634</v>
      </c>
      <c r="D2709" t="s">
        <v>4635</v>
      </c>
      <c r="E2709" t="s">
        <v>4636</v>
      </c>
      <c r="F2709" t="s">
        <v>202</v>
      </c>
      <c r="G2709">
        <v>134670</v>
      </c>
      <c r="H2709" s="9">
        <v>21</v>
      </c>
      <c r="I2709" s="1">
        <v>45443</v>
      </c>
      <c r="J2709">
        <v>5</v>
      </c>
      <c r="K2709">
        <v>2024</v>
      </c>
      <c r="L2709" t="s">
        <v>109</v>
      </c>
      <c r="M2709">
        <v>77</v>
      </c>
      <c r="O2709">
        <v>119.9996</v>
      </c>
      <c r="P2709" t="s">
        <v>12</v>
      </c>
    </row>
    <row r="2710" spans="1:16" hidden="1" x14ac:dyDescent="0.25">
      <c r="A2710" t="s">
        <v>17</v>
      </c>
      <c r="B2710" t="s">
        <v>16</v>
      </c>
      <c r="C2710" t="s">
        <v>4634</v>
      </c>
      <c r="D2710" t="s">
        <v>4635</v>
      </c>
      <c r="E2710" t="s">
        <v>4636</v>
      </c>
      <c r="F2710" t="s">
        <v>202</v>
      </c>
      <c r="G2710">
        <v>134668</v>
      </c>
      <c r="H2710" s="9">
        <v>88</v>
      </c>
      <c r="I2710" s="1">
        <v>45462</v>
      </c>
      <c r="J2710">
        <v>6</v>
      </c>
      <c r="K2710">
        <v>2024</v>
      </c>
      <c r="L2710" t="s">
        <v>106</v>
      </c>
      <c r="M2710">
        <v>77</v>
      </c>
      <c r="O2710">
        <v>119.9996</v>
      </c>
      <c r="P2710" t="s">
        <v>30</v>
      </c>
    </row>
    <row r="2711" spans="1:16" hidden="1" x14ac:dyDescent="0.25">
      <c r="A2711" t="s">
        <v>17</v>
      </c>
      <c r="B2711" t="s">
        <v>16</v>
      </c>
      <c r="C2711" t="s">
        <v>475</v>
      </c>
      <c r="D2711" t="s">
        <v>203</v>
      </c>
      <c r="E2711" t="s">
        <v>4637</v>
      </c>
      <c r="F2711" t="s">
        <v>202</v>
      </c>
      <c r="G2711">
        <v>134665</v>
      </c>
      <c r="H2711" s="9">
        <v>20</v>
      </c>
      <c r="I2711" s="1">
        <v>45443</v>
      </c>
      <c r="J2711">
        <v>5</v>
      </c>
      <c r="K2711">
        <v>2024</v>
      </c>
      <c r="L2711" t="s">
        <v>820</v>
      </c>
      <c r="M2711">
        <v>19.86</v>
      </c>
      <c r="N2711" t="s">
        <v>4638</v>
      </c>
      <c r="O2711">
        <v>30.950500000000002</v>
      </c>
      <c r="P2711" t="s">
        <v>12</v>
      </c>
    </row>
    <row r="2712" spans="1:16" hidden="1" x14ac:dyDescent="0.25">
      <c r="A2712" t="s">
        <v>17</v>
      </c>
      <c r="B2712" t="s">
        <v>16</v>
      </c>
      <c r="C2712" t="s">
        <v>475</v>
      </c>
      <c r="D2712" t="s">
        <v>203</v>
      </c>
      <c r="E2712" t="s">
        <v>4637</v>
      </c>
      <c r="F2712" t="s">
        <v>202</v>
      </c>
      <c r="G2712">
        <v>134664</v>
      </c>
      <c r="H2712" s="9">
        <v>30</v>
      </c>
      <c r="I2712" s="1">
        <v>45443</v>
      </c>
      <c r="J2712">
        <v>5</v>
      </c>
      <c r="K2712">
        <v>2024</v>
      </c>
      <c r="L2712" t="s">
        <v>113</v>
      </c>
      <c r="M2712">
        <v>19.86</v>
      </c>
      <c r="N2712" t="s">
        <v>4638</v>
      </c>
      <c r="O2712">
        <v>30.950500000000002</v>
      </c>
      <c r="P2712" t="s">
        <v>12</v>
      </c>
    </row>
    <row r="2713" spans="1:16" hidden="1" x14ac:dyDescent="0.25">
      <c r="A2713" t="s">
        <v>17</v>
      </c>
      <c r="B2713" t="s">
        <v>16</v>
      </c>
      <c r="C2713" t="s">
        <v>475</v>
      </c>
      <c r="D2713" t="s">
        <v>203</v>
      </c>
      <c r="E2713" t="s">
        <v>4637</v>
      </c>
      <c r="F2713" t="s">
        <v>202</v>
      </c>
      <c r="G2713">
        <v>134663</v>
      </c>
      <c r="H2713" s="9">
        <v>10</v>
      </c>
      <c r="I2713" s="1">
        <v>45443</v>
      </c>
      <c r="J2713">
        <v>5</v>
      </c>
      <c r="K2713">
        <v>2024</v>
      </c>
      <c r="L2713" t="s">
        <v>109</v>
      </c>
      <c r="M2713">
        <v>19.86</v>
      </c>
      <c r="N2713" t="s">
        <v>4638</v>
      </c>
      <c r="O2713">
        <v>30.950500000000002</v>
      </c>
      <c r="P2713" t="s">
        <v>12</v>
      </c>
    </row>
    <row r="2714" spans="1:16" hidden="1" x14ac:dyDescent="0.25">
      <c r="A2714" t="s">
        <v>17</v>
      </c>
      <c r="B2714" t="s">
        <v>16</v>
      </c>
      <c r="C2714" t="s">
        <v>475</v>
      </c>
      <c r="D2714" t="s">
        <v>203</v>
      </c>
      <c r="E2714" t="s">
        <v>4637</v>
      </c>
      <c r="F2714" t="s">
        <v>202</v>
      </c>
      <c r="G2714">
        <v>134662</v>
      </c>
      <c r="H2714" s="9">
        <v>60</v>
      </c>
      <c r="I2714" s="1">
        <v>45462</v>
      </c>
      <c r="J2714">
        <v>6</v>
      </c>
      <c r="K2714">
        <v>2024</v>
      </c>
      <c r="L2714" t="s">
        <v>106</v>
      </c>
      <c r="M2714">
        <v>19.86</v>
      </c>
      <c r="N2714" t="s">
        <v>4638</v>
      </c>
      <c r="O2714">
        <v>30.950500000000002</v>
      </c>
      <c r="P2714" t="s">
        <v>30</v>
      </c>
    </row>
    <row r="2715" spans="1:16" hidden="1" x14ac:dyDescent="0.25">
      <c r="A2715" t="s">
        <v>17</v>
      </c>
      <c r="B2715" t="s">
        <v>16</v>
      </c>
      <c r="C2715" t="s">
        <v>4634</v>
      </c>
      <c r="D2715" t="s">
        <v>4635</v>
      </c>
      <c r="E2715" t="s">
        <v>4636</v>
      </c>
      <c r="F2715" t="s">
        <v>202</v>
      </c>
      <c r="G2715">
        <v>134659</v>
      </c>
      <c r="H2715" s="9">
        <v>120</v>
      </c>
      <c r="I2715" s="1">
        <v>45453</v>
      </c>
      <c r="J2715">
        <v>6</v>
      </c>
      <c r="K2715">
        <v>2024</v>
      </c>
      <c r="L2715" t="s">
        <v>4746</v>
      </c>
      <c r="M2715">
        <v>77</v>
      </c>
      <c r="O2715">
        <v>119.9996</v>
      </c>
      <c r="P2715" t="s">
        <v>30</v>
      </c>
    </row>
    <row r="2716" spans="1:16" hidden="1" x14ac:dyDescent="0.25">
      <c r="A2716" t="s">
        <v>39</v>
      </c>
      <c r="B2716" t="s">
        <v>16</v>
      </c>
      <c r="C2716" t="s">
        <v>3285</v>
      </c>
      <c r="D2716" t="s">
        <v>930</v>
      </c>
      <c r="E2716" t="s">
        <v>930</v>
      </c>
      <c r="F2716" t="s">
        <v>202</v>
      </c>
      <c r="G2716">
        <v>134427</v>
      </c>
      <c r="H2716" s="9">
        <v>1</v>
      </c>
      <c r="I2716" s="1">
        <v>45338</v>
      </c>
      <c r="J2716">
        <v>2</v>
      </c>
      <c r="K2716">
        <v>2024</v>
      </c>
      <c r="L2716" t="s">
        <v>37</v>
      </c>
      <c r="M2716">
        <v>28.25</v>
      </c>
      <c r="N2716" t="s">
        <v>4615</v>
      </c>
      <c r="O2716">
        <v>44.025799999999997</v>
      </c>
      <c r="P2716" t="s">
        <v>12</v>
      </c>
    </row>
    <row r="2717" spans="1:16" hidden="1" x14ac:dyDescent="0.25">
      <c r="A2717" t="s">
        <v>39</v>
      </c>
      <c r="B2717" t="s">
        <v>38</v>
      </c>
      <c r="C2717" t="s">
        <v>3282</v>
      </c>
      <c r="D2717" t="s">
        <v>924</v>
      </c>
      <c r="E2717" t="s">
        <v>925</v>
      </c>
      <c r="F2717" t="s">
        <v>202</v>
      </c>
      <c r="G2717">
        <v>134197</v>
      </c>
      <c r="H2717" s="9">
        <v>1</v>
      </c>
      <c r="I2717" s="1">
        <v>45337</v>
      </c>
      <c r="J2717">
        <v>2</v>
      </c>
      <c r="K2717">
        <v>2024</v>
      </c>
      <c r="L2717" t="s">
        <v>37</v>
      </c>
      <c r="M2717">
        <v>28.25</v>
      </c>
      <c r="N2717" t="s">
        <v>4615</v>
      </c>
      <c r="O2717">
        <v>44.025799999999997</v>
      </c>
      <c r="P2717" t="s">
        <v>12</v>
      </c>
    </row>
    <row r="2718" spans="1:16" hidden="1" x14ac:dyDescent="0.25">
      <c r="A2718" t="s">
        <v>39</v>
      </c>
      <c r="B2718" t="s">
        <v>38</v>
      </c>
      <c r="C2718" t="s">
        <v>477</v>
      </c>
      <c r="D2718" t="s">
        <v>50</v>
      </c>
      <c r="E2718" t="s">
        <v>51</v>
      </c>
      <c r="F2718" t="s">
        <v>202</v>
      </c>
      <c r="G2718">
        <v>134196</v>
      </c>
      <c r="H2718" s="9">
        <v>1</v>
      </c>
      <c r="I2718" s="1">
        <v>45337</v>
      </c>
      <c r="J2718">
        <v>2</v>
      </c>
      <c r="K2718">
        <v>2024</v>
      </c>
      <c r="L2718" t="s">
        <v>37</v>
      </c>
      <c r="M2718">
        <v>28.25</v>
      </c>
      <c r="N2718" t="s">
        <v>4615</v>
      </c>
      <c r="O2718">
        <v>44.025799999999997</v>
      </c>
      <c r="P2718" t="s">
        <v>12</v>
      </c>
    </row>
    <row r="2719" spans="1:16" hidden="1" x14ac:dyDescent="0.25">
      <c r="A2719" t="s">
        <v>39</v>
      </c>
      <c r="B2719" t="s">
        <v>38</v>
      </c>
      <c r="C2719" t="s">
        <v>472</v>
      </c>
      <c r="D2719" t="s">
        <v>67</v>
      </c>
      <c r="E2719" t="s">
        <v>68</v>
      </c>
      <c r="F2719" t="s">
        <v>202</v>
      </c>
      <c r="G2719">
        <v>134195</v>
      </c>
      <c r="H2719" s="9">
        <v>1</v>
      </c>
      <c r="I2719" s="1">
        <v>45337</v>
      </c>
      <c r="J2719">
        <v>2</v>
      </c>
      <c r="K2719">
        <v>2024</v>
      </c>
      <c r="L2719" t="s">
        <v>37</v>
      </c>
      <c r="M2719">
        <v>28.25</v>
      </c>
      <c r="N2719" t="s">
        <v>4615</v>
      </c>
      <c r="O2719">
        <v>44.025799999999997</v>
      </c>
      <c r="P2719" t="s">
        <v>12</v>
      </c>
    </row>
    <row r="2720" spans="1:16" hidden="1" x14ac:dyDescent="0.25">
      <c r="A2720" t="s">
        <v>17</v>
      </c>
      <c r="B2720" t="s">
        <v>130</v>
      </c>
      <c r="C2720" t="s">
        <v>3761</v>
      </c>
      <c r="D2720" t="s">
        <v>3762</v>
      </c>
      <c r="E2720" t="s">
        <v>3762</v>
      </c>
      <c r="F2720" t="s">
        <v>202</v>
      </c>
      <c r="G2720">
        <v>134143</v>
      </c>
      <c r="H2720" s="9">
        <v>4</v>
      </c>
      <c r="I2720" s="1">
        <v>45427</v>
      </c>
      <c r="J2720">
        <v>5</v>
      </c>
      <c r="K2720">
        <v>2024</v>
      </c>
      <c r="L2720" t="s">
        <v>4746</v>
      </c>
      <c r="M2720">
        <v>0</v>
      </c>
      <c r="O2720">
        <v>0</v>
      </c>
      <c r="P2720" t="s">
        <v>12</v>
      </c>
    </row>
    <row r="2721" spans="1:16" hidden="1" x14ac:dyDescent="0.25">
      <c r="A2721" t="s">
        <v>17</v>
      </c>
      <c r="B2721" t="s">
        <v>16</v>
      </c>
      <c r="C2721" t="s">
        <v>4818</v>
      </c>
      <c r="D2721" t="s">
        <v>4819</v>
      </c>
      <c r="E2721" t="s">
        <v>4820</v>
      </c>
      <c r="F2721" t="s">
        <v>202</v>
      </c>
      <c r="G2721">
        <v>134143</v>
      </c>
      <c r="H2721" s="9">
        <v>1</v>
      </c>
      <c r="I2721" s="1">
        <v>45427</v>
      </c>
      <c r="J2721">
        <v>5</v>
      </c>
      <c r="K2721">
        <v>2024</v>
      </c>
      <c r="L2721" t="s">
        <v>4746</v>
      </c>
      <c r="M2721">
        <v>101.5</v>
      </c>
      <c r="O2721">
        <v>168.91499999999999</v>
      </c>
      <c r="P2721" t="s">
        <v>12</v>
      </c>
    </row>
    <row r="2722" spans="1:16" hidden="1" x14ac:dyDescent="0.25">
      <c r="A2722" t="s">
        <v>39</v>
      </c>
      <c r="B2722" t="s">
        <v>38</v>
      </c>
      <c r="C2722" t="s">
        <v>432</v>
      </c>
      <c r="D2722" t="s">
        <v>73</v>
      </c>
      <c r="E2722" t="s">
        <v>74</v>
      </c>
      <c r="F2722" t="s">
        <v>202</v>
      </c>
      <c r="G2722">
        <v>134044</v>
      </c>
      <c r="H2722" s="9">
        <v>1</v>
      </c>
      <c r="I2722" s="1">
        <v>45337</v>
      </c>
      <c r="J2722">
        <v>2</v>
      </c>
      <c r="K2722">
        <v>2024</v>
      </c>
      <c r="L2722" t="s">
        <v>37</v>
      </c>
      <c r="M2722">
        <v>28.25</v>
      </c>
      <c r="N2722" t="s">
        <v>4615</v>
      </c>
      <c r="O2722">
        <v>44.025799999999997</v>
      </c>
      <c r="P2722" t="s">
        <v>12</v>
      </c>
    </row>
    <row r="2723" spans="1:16" hidden="1" x14ac:dyDescent="0.25">
      <c r="A2723" t="s">
        <v>39</v>
      </c>
      <c r="B2723" t="s">
        <v>38</v>
      </c>
      <c r="C2723" t="s">
        <v>506</v>
      </c>
      <c r="D2723" t="s">
        <v>52</v>
      </c>
      <c r="E2723" t="s">
        <v>53</v>
      </c>
      <c r="F2723" t="s">
        <v>202</v>
      </c>
      <c r="G2723">
        <v>134043</v>
      </c>
      <c r="H2723" s="9">
        <v>1</v>
      </c>
      <c r="I2723" s="1">
        <v>45337</v>
      </c>
      <c r="J2723">
        <v>2</v>
      </c>
      <c r="K2723">
        <v>2024</v>
      </c>
      <c r="L2723" t="s">
        <v>37</v>
      </c>
      <c r="M2723">
        <v>28.25</v>
      </c>
      <c r="N2723" t="s">
        <v>4615</v>
      </c>
      <c r="O2723">
        <v>44.025799999999997</v>
      </c>
      <c r="P2723" t="s">
        <v>12</v>
      </c>
    </row>
    <row r="2724" spans="1:16" hidden="1" x14ac:dyDescent="0.25">
      <c r="A2724" t="s">
        <v>39</v>
      </c>
      <c r="B2724" t="s">
        <v>38</v>
      </c>
      <c r="C2724" t="s">
        <v>506</v>
      </c>
      <c r="D2724" t="s">
        <v>52</v>
      </c>
      <c r="E2724" t="s">
        <v>53</v>
      </c>
      <c r="F2724" t="s">
        <v>202</v>
      </c>
      <c r="G2724">
        <v>134041</v>
      </c>
      <c r="H2724" s="9">
        <v>1</v>
      </c>
      <c r="I2724" s="1">
        <v>45337</v>
      </c>
      <c r="J2724">
        <v>2</v>
      </c>
      <c r="K2724">
        <v>2024</v>
      </c>
      <c r="L2724" t="s">
        <v>37</v>
      </c>
      <c r="M2724">
        <v>28.25</v>
      </c>
      <c r="N2724" t="s">
        <v>4615</v>
      </c>
      <c r="O2724">
        <v>44.025799999999997</v>
      </c>
      <c r="P2724" t="s">
        <v>12</v>
      </c>
    </row>
    <row r="2725" spans="1:16" hidden="1" x14ac:dyDescent="0.25">
      <c r="A2725" t="s">
        <v>39</v>
      </c>
      <c r="B2725" t="s">
        <v>38</v>
      </c>
      <c r="C2725" t="s">
        <v>506</v>
      </c>
      <c r="D2725" t="s">
        <v>52</v>
      </c>
      <c r="E2725" t="s">
        <v>53</v>
      </c>
      <c r="F2725" t="s">
        <v>202</v>
      </c>
      <c r="G2725">
        <v>134040</v>
      </c>
      <c r="H2725" s="9">
        <v>1</v>
      </c>
      <c r="I2725" s="1">
        <v>45337</v>
      </c>
      <c r="J2725">
        <v>2</v>
      </c>
      <c r="K2725">
        <v>2024</v>
      </c>
      <c r="L2725" t="s">
        <v>37</v>
      </c>
      <c r="M2725">
        <v>28.25</v>
      </c>
      <c r="N2725" t="s">
        <v>4615</v>
      </c>
      <c r="O2725">
        <v>44.025799999999997</v>
      </c>
      <c r="P2725" t="s">
        <v>12</v>
      </c>
    </row>
    <row r="2726" spans="1:16" hidden="1" x14ac:dyDescent="0.25">
      <c r="A2726" t="s">
        <v>39</v>
      </c>
      <c r="B2726" t="s">
        <v>38</v>
      </c>
      <c r="C2726" t="s">
        <v>478</v>
      </c>
      <c r="D2726" t="s">
        <v>35</v>
      </c>
      <c r="E2726" t="s">
        <v>36</v>
      </c>
      <c r="F2726" t="s">
        <v>202</v>
      </c>
      <c r="G2726">
        <v>133938</v>
      </c>
      <c r="H2726" s="9">
        <v>1</v>
      </c>
      <c r="I2726" s="1">
        <v>45336</v>
      </c>
      <c r="J2726">
        <v>2</v>
      </c>
      <c r="K2726">
        <v>2024</v>
      </c>
      <c r="L2726" t="s">
        <v>37</v>
      </c>
      <c r="M2726">
        <v>28.25</v>
      </c>
      <c r="N2726" t="s">
        <v>4615</v>
      </c>
      <c r="O2726">
        <v>44.025799999999997</v>
      </c>
      <c r="P2726" t="s">
        <v>12</v>
      </c>
    </row>
    <row r="2727" spans="1:16" hidden="1" x14ac:dyDescent="0.25">
      <c r="A2727" t="s">
        <v>39</v>
      </c>
      <c r="B2727" t="s">
        <v>38</v>
      </c>
      <c r="C2727" t="s">
        <v>2944</v>
      </c>
      <c r="D2727" t="s">
        <v>949</v>
      </c>
      <c r="E2727" t="s">
        <v>950</v>
      </c>
      <c r="F2727" t="s">
        <v>202</v>
      </c>
      <c r="G2727">
        <v>133872</v>
      </c>
      <c r="H2727" s="9">
        <v>1</v>
      </c>
      <c r="I2727" s="1">
        <v>45335</v>
      </c>
      <c r="J2727">
        <v>2</v>
      </c>
      <c r="K2727">
        <v>2024</v>
      </c>
      <c r="L2727" t="s">
        <v>37</v>
      </c>
      <c r="M2727">
        <v>28.25</v>
      </c>
      <c r="N2727" t="s">
        <v>4615</v>
      </c>
      <c r="O2727">
        <v>44.025799999999997</v>
      </c>
      <c r="P2727" t="s">
        <v>12</v>
      </c>
    </row>
    <row r="2728" spans="1:16" hidden="1" x14ac:dyDescent="0.25">
      <c r="A2728" t="s">
        <v>39</v>
      </c>
      <c r="B2728" t="s">
        <v>38</v>
      </c>
      <c r="C2728" t="s">
        <v>472</v>
      </c>
      <c r="D2728" t="s">
        <v>67</v>
      </c>
      <c r="E2728" t="s">
        <v>68</v>
      </c>
      <c r="F2728" t="s">
        <v>202</v>
      </c>
      <c r="G2728">
        <v>133709</v>
      </c>
      <c r="H2728" s="9">
        <v>1</v>
      </c>
      <c r="I2728" s="1">
        <v>45334</v>
      </c>
      <c r="J2728">
        <v>2</v>
      </c>
      <c r="K2728">
        <v>2024</v>
      </c>
      <c r="L2728" t="s">
        <v>37</v>
      </c>
      <c r="M2728">
        <v>28.25</v>
      </c>
      <c r="N2728" t="s">
        <v>4615</v>
      </c>
      <c r="O2728">
        <v>44.025799999999997</v>
      </c>
      <c r="P2728" t="s">
        <v>12</v>
      </c>
    </row>
    <row r="2729" spans="1:16" hidden="1" x14ac:dyDescent="0.25">
      <c r="A2729" t="s">
        <v>39</v>
      </c>
      <c r="B2729" t="s">
        <v>38</v>
      </c>
      <c r="C2729" t="s">
        <v>478</v>
      </c>
      <c r="D2729" t="s">
        <v>35</v>
      </c>
      <c r="E2729" t="s">
        <v>36</v>
      </c>
      <c r="F2729" t="s">
        <v>202</v>
      </c>
      <c r="G2729">
        <v>133623</v>
      </c>
      <c r="H2729" s="9">
        <v>1</v>
      </c>
      <c r="I2729" s="1">
        <v>45334</v>
      </c>
      <c r="J2729">
        <v>2</v>
      </c>
      <c r="K2729">
        <v>2024</v>
      </c>
      <c r="L2729" t="s">
        <v>37</v>
      </c>
      <c r="M2729">
        <v>28.25</v>
      </c>
      <c r="N2729" t="s">
        <v>4615</v>
      </c>
      <c r="O2729">
        <v>44.025799999999997</v>
      </c>
      <c r="P2729" t="s">
        <v>12</v>
      </c>
    </row>
    <row r="2730" spans="1:16" hidden="1" x14ac:dyDescent="0.25">
      <c r="A2730" t="s">
        <v>39</v>
      </c>
      <c r="B2730" t="s">
        <v>38</v>
      </c>
      <c r="C2730" t="s">
        <v>506</v>
      </c>
      <c r="D2730" t="s">
        <v>52</v>
      </c>
      <c r="E2730" t="s">
        <v>53</v>
      </c>
      <c r="F2730" t="s">
        <v>202</v>
      </c>
      <c r="G2730">
        <v>133563</v>
      </c>
      <c r="H2730" s="9">
        <v>1</v>
      </c>
      <c r="I2730" s="1">
        <v>45334</v>
      </c>
      <c r="J2730">
        <v>2</v>
      </c>
      <c r="K2730">
        <v>2024</v>
      </c>
      <c r="L2730" t="s">
        <v>37</v>
      </c>
      <c r="M2730">
        <v>28.25</v>
      </c>
      <c r="N2730" t="s">
        <v>4615</v>
      </c>
      <c r="O2730">
        <v>44.025799999999997</v>
      </c>
      <c r="P2730" t="s">
        <v>12</v>
      </c>
    </row>
    <row r="2731" spans="1:16" hidden="1" x14ac:dyDescent="0.25">
      <c r="A2731" t="s">
        <v>39</v>
      </c>
      <c r="B2731" t="s">
        <v>38</v>
      </c>
      <c r="C2731" t="s">
        <v>472</v>
      </c>
      <c r="D2731" t="s">
        <v>67</v>
      </c>
      <c r="E2731" t="s">
        <v>68</v>
      </c>
      <c r="F2731" t="s">
        <v>202</v>
      </c>
      <c r="G2731">
        <v>133546</v>
      </c>
      <c r="H2731" s="9">
        <v>1</v>
      </c>
      <c r="I2731" s="1">
        <v>45333</v>
      </c>
      <c r="J2731">
        <v>2</v>
      </c>
      <c r="K2731">
        <v>2024</v>
      </c>
      <c r="L2731" t="s">
        <v>37</v>
      </c>
      <c r="M2731">
        <v>28.25</v>
      </c>
      <c r="N2731" t="s">
        <v>4615</v>
      </c>
      <c r="O2731">
        <v>44.025799999999997</v>
      </c>
      <c r="P2731" t="s">
        <v>12</v>
      </c>
    </row>
    <row r="2732" spans="1:16" hidden="1" x14ac:dyDescent="0.25">
      <c r="A2732" t="s">
        <v>39</v>
      </c>
      <c r="B2732" t="s">
        <v>38</v>
      </c>
      <c r="C2732" t="s">
        <v>617</v>
      </c>
      <c r="D2732" t="s">
        <v>46</v>
      </c>
      <c r="E2732" t="s">
        <v>47</v>
      </c>
      <c r="F2732" t="s">
        <v>202</v>
      </c>
      <c r="G2732">
        <v>133543</v>
      </c>
      <c r="H2732" s="9">
        <v>1</v>
      </c>
      <c r="I2732" s="1">
        <v>45333</v>
      </c>
      <c r="J2732">
        <v>2</v>
      </c>
      <c r="K2732">
        <v>2024</v>
      </c>
      <c r="L2732" t="s">
        <v>37</v>
      </c>
      <c r="M2732">
        <v>28.25</v>
      </c>
      <c r="N2732" t="s">
        <v>4615</v>
      </c>
      <c r="O2732">
        <v>44.025799999999997</v>
      </c>
      <c r="P2732" t="s">
        <v>12</v>
      </c>
    </row>
    <row r="2733" spans="1:16" hidden="1" x14ac:dyDescent="0.25">
      <c r="A2733" t="s">
        <v>39</v>
      </c>
      <c r="B2733" t="s">
        <v>38</v>
      </c>
      <c r="C2733" t="s">
        <v>530</v>
      </c>
      <c r="D2733" t="s">
        <v>58</v>
      </c>
      <c r="E2733" t="s">
        <v>59</v>
      </c>
      <c r="F2733" t="s">
        <v>202</v>
      </c>
      <c r="G2733">
        <v>133541</v>
      </c>
      <c r="H2733" s="9">
        <v>1</v>
      </c>
      <c r="I2733" s="1">
        <v>45333</v>
      </c>
      <c r="J2733">
        <v>2</v>
      </c>
      <c r="K2733">
        <v>2024</v>
      </c>
      <c r="L2733" t="s">
        <v>37</v>
      </c>
      <c r="M2733">
        <v>28.25</v>
      </c>
      <c r="N2733" t="s">
        <v>4615</v>
      </c>
      <c r="O2733">
        <v>44.025799999999997</v>
      </c>
      <c r="P2733" t="s">
        <v>12</v>
      </c>
    </row>
    <row r="2734" spans="1:16" hidden="1" x14ac:dyDescent="0.25">
      <c r="A2734" t="s">
        <v>39</v>
      </c>
      <c r="B2734" t="s">
        <v>38</v>
      </c>
      <c r="C2734" t="s">
        <v>432</v>
      </c>
      <c r="D2734" t="s">
        <v>73</v>
      </c>
      <c r="E2734" t="s">
        <v>74</v>
      </c>
      <c r="F2734" t="s">
        <v>202</v>
      </c>
      <c r="G2734">
        <v>133540</v>
      </c>
      <c r="H2734" s="9">
        <v>1</v>
      </c>
      <c r="I2734" s="1">
        <v>45333</v>
      </c>
      <c r="J2734">
        <v>2</v>
      </c>
      <c r="K2734">
        <v>2024</v>
      </c>
      <c r="L2734" t="s">
        <v>37</v>
      </c>
      <c r="M2734">
        <v>28.25</v>
      </c>
      <c r="N2734" t="s">
        <v>4615</v>
      </c>
      <c r="O2734">
        <v>44.025799999999997</v>
      </c>
      <c r="P2734" t="s">
        <v>12</v>
      </c>
    </row>
    <row r="2735" spans="1:16" hidden="1" x14ac:dyDescent="0.25">
      <c r="A2735" t="s">
        <v>39</v>
      </c>
      <c r="B2735" t="s">
        <v>38</v>
      </c>
      <c r="C2735" t="s">
        <v>530</v>
      </c>
      <c r="D2735" t="s">
        <v>58</v>
      </c>
      <c r="E2735" t="s">
        <v>59</v>
      </c>
      <c r="F2735" t="s">
        <v>202</v>
      </c>
      <c r="G2735">
        <v>133538</v>
      </c>
      <c r="H2735" s="9">
        <v>1</v>
      </c>
      <c r="I2735" s="1">
        <v>45333</v>
      </c>
      <c r="J2735">
        <v>2</v>
      </c>
      <c r="K2735">
        <v>2024</v>
      </c>
      <c r="L2735" t="s">
        <v>37</v>
      </c>
      <c r="M2735">
        <v>28.25</v>
      </c>
      <c r="N2735" t="s">
        <v>4615</v>
      </c>
      <c r="O2735">
        <v>44.025799999999997</v>
      </c>
      <c r="P2735" t="s">
        <v>12</v>
      </c>
    </row>
    <row r="2736" spans="1:16" hidden="1" x14ac:dyDescent="0.25">
      <c r="A2736" t="s">
        <v>39</v>
      </c>
      <c r="B2736" t="s">
        <v>38</v>
      </c>
      <c r="C2736" t="s">
        <v>478</v>
      </c>
      <c r="D2736" t="s">
        <v>35</v>
      </c>
      <c r="E2736" t="s">
        <v>36</v>
      </c>
      <c r="F2736" t="s">
        <v>202</v>
      </c>
      <c r="G2736">
        <v>133471</v>
      </c>
      <c r="H2736" s="9">
        <v>1</v>
      </c>
      <c r="I2736" s="1">
        <v>45333</v>
      </c>
      <c r="J2736">
        <v>2</v>
      </c>
      <c r="K2736">
        <v>2024</v>
      </c>
      <c r="L2736" t="s">
        <v>37</v>
      </c>
      <c r="M2736">
        <v>28.25</v>
      </c>
      <c r="N2736" t="s">
        <v>4615</v>
      </c>
      <c r="O2736">
        <v>44.025799999999997</v>
      </c>
      <c r="P2736" t="s">
        <v>12</v>
      </c>
    </row>
    <row r="2737" spans="1:16" hidden="1" x14ac:dyDescent="0.25">
      <c r="A2737" t="s">
        <v>39</v>
      </c>
      <c r="B2737" t="s">
        <v>38</v>
      </c>
      <c r="C2737" t="s">
        <v>432</v>
      </c>
      <c r="D2737" t="s">
        <v>73</v>
      </c>
      <c r="E2737" t="s">
        <v>74</v>
      </c>
      <c r="F2737" t="s">
        <v>202</v>
      </c>
      <c r="G2737">
        <v>133265</v>
      </c>
      <c r="H2737" s="9">
        <v>1</v>
      </c>
      <c r="I2737" s="1">
        <v>45331</v>
      </c>
      <c r="J2737">
        <v>2</v>
      </c>
      <c r="K2737">
        <v>2024</v>
      </c>
      <c r="L2737" t="s">
        <v>37</v>
      </c>
      <c r="M2737">
        <v>28.25</v>
      </c>
      <c r="N2737" t="s">
        <v>4615</v>
      </c>
      <c r="O2737">
        <v>44.025799999999997</v>
      </c>
      <c r="P2737" t="s">
        <v>12</v>
      </c>
    </row>
    <row r="2738" spans="1:16" hidden="1" x14ac:dyDescent="0.25">
      <c r="A2738" t="s">
        <v>39</v>
      </c>
      <c r="B2738" t="s">
        <v>38</v>
      </c>
      <c r="C2738" t="s">
        <v>433</v>
      </c>
      <c r="D2738" t="s">
        <v>79</v>
      </c>
      <c r="E2738" t="s">
        <v>80</v>
      </c>
      <c r="F2738" t="s">
        <v>202</v>
      </c>
      <c r="G2738">
        <v>133264</v>
      </c>
      <c r="H2738" s="9">
        <v>1</v>
      </c>
      <c r="I2738" s="1">
        <v>45331</v>
      </c>
      <c r="J2738">
        <v>2</v>
      </c>
      <c r="K2738">
        <v>2024</v>
      </c>
      <c r="L2738" t="s">
        <v>37</v>
      </c>
      <c r="M2738">
        <v>28.25</v>
      </c>
      <c r="N2738" t="s">
        <v>4615</v>
      </c>
      <c r="O2738">
        <v>44.025799999999997</v>
      </c>
      <c r="P2738" t="s">
        <v>12</v>
      </c>
    </row>
    <row r="2739" spans="1:16" hidden="1" x14ac:dyDescent="0.25">
      <c r="A2739" t="s">
        <v>39</v>
      </c>
      <c r="B2739" t="s">
        <v>38</v>
      </c>
      <c r="C2739" t="s">
        <v>470</v>
      </c>
      <c r="D2739" t="s">
        <v>77</v>
      </c>
      <c r="E2739" t="s">
        <v>78</v>
      </c>
      <c r="F2739" t="s">
        <v>202</v>
      </c>
      <c r="G2739">
        <v>133130</v>
      </c>
      <c r="H2739" s="9">
        <v>1</v>
      </c>
      <c r="I2739" s="1">
        <v>45330</v>
      </c>
      <c r="J2739">
        <v>2</v>
      </c>
      <c r="K2739">
        <v>2024</v>
      </c>
      <c r="L2739" t="s">
        <v>37</v>
      </c>
      <c r="M2739">
        <v>28.25</v>
      </c>
      <c r="N2739" t="s">
        <v>4615</v>
      </c>
      <c r="O2739">
        <v>44.025799999999997</v>
      </c>
      <c r="P2739" t="s">
        <v>12</v>
      </c>
    </row>
    <row r="2740" spans="1:16" hidden="1" x14ac:dyDescent="0.25">
      <c r="A2740" t="s">
        <v>39</v>
      </c>
      <c r="B2740" t="s">
        <v>38</v>
      </c>
      <c r="C2740" t="s">
        <v>471</v>
      </c>
      <c r="D2740" t="s">
        <v>48</v>
      </c>
      <c r="E2740" t="s">
        <v>49</v>
      </c>
      <c r="F2740" t="s">
        <v>202</v>
      </c>
      <c r="G2740">
        <v>133129</v>
      </c>
      <c r="H2740" s="9">
        <v>1</v>
      </c>
      <c r="I2740" s="1">
        <v>45330</v>
      </c>
      <c r="J2740">
        <v>2</v>
      </c>
      <c r="K2740">
        <v>2024</v>
      </c>
      <c r="L2740" t="s">
        <v>37</v>
      </c>
      <c r="M2740">
        <v>28.25</v>
      </c>
      <c r="N2740" t="s">
        <v>4615</v>
      </c>
      <c r="O2740">
        <v>44.025799999999997</v>
      </c>
      <c r="P2740" t="s">
        <v>12</v>
      </c>
    </row>
    <row r="2741" spans="1:16" hidden="1" x14ac:dyDescent="0.25">
      <c r="A2741" t="s">
        <v>39</v>
      </c>
      <c r="B2741" t="s">
        <v>38</v>
      </c>
      <c r="C2741" t="s">
        <v>472</v>
      </c>
      <c r="D2741" t="s">
        <v>67</v>
      </c>
      <c r="E2741" t="s">
        <v>68</v>
      </c>
      <c r="F2741" t="s">
        <v>202</v>
      </c>
      <c r="G2741">
        <v>133128</v>
      </c>
      <c r="H2741" s="9">
        <v>1</v>
      </c>
      <c r="I2741" s="1">
        <v>45330</v>
      </c>
      <c r="J2741">
        <v>2</v>
      </c>
      <c r="K2741">
        <v>2024</v>
      </c>
      <c r="L2741" t="s">
        <v>37</v>
      </c>
      <c r="M2741">
        <v>28.25</v>
      </c>
      <c r="N2741" t="s">
        <v>4615</v>
      </c>
      <c r="O2741">
        <v>44.025799999999997</v>
      </c>
      <c r="P2741" t="s">
        <v>12</v>
      </c>
    </row>
    <row r="2742" spans="1:16" hidden="1" x14ac:dyDescent="0.25">
      <c r="A2742" t="s">
        <v>39</v>
      </c>
      <c r="B2742" t="s">
        <v>38</v>
      </c>
      <c r="C2742" t="s">
        <v>433</v>
      </c>
      <c r="D2742" t="s">
        <v>79</v>
      </c>
      <c r="E2742" t="s">
        <v>80</v>
      </c>
      <c r="F2742" t="s">
        <v>202</v>
      </c>
      <c r="G2742">
        <v>133127</v>
      </c>
      <c r="H2742" s="9">
        <v>1</v>
      </c>
      <c r="I2742" s="1">
        <v>45330</v>
      </c>
      <c r="J2742">
        <v>2</v>
      </c>
      <c r="K2742">
        <v>2024</v>
      </c>
      <c r="L2742" t="s">
        <v>37</v>
      </c>
      <c r="M2742">
        <v>28.25</v>
      </c>
      <c r="N2742" t="s">
        <v>4615</v>
      </c>
      <c r="O2742">
        <v>44.025799999999997</v>
      </c>
      <c r="P2742" t="s">
        <v>12</v>
      </c>
    </row>
    <row r="2743" spans="1:16" hidden="1" x14ac:dyDescent="0.25">
      <c r="A2743" t="s">
        <v>39</v>
      </c>
      <c r="B2743" t="s">
        <v>38</v>
      </c>
      <c r="C2743" t="s">
        <v>473</v>
      </c>
      <c r="D2743" t="s">
        <v>40</v>
      </c>
      <c r="E2743" t="s">
        <v>41</v>
      </c>
      <c r="F2743" t="s">
        <v>202</v>
      </c>
      <c r="G2743">
        <v>133125</v>
      </c>
      <c r="H2743" s="9">
        <v>1</v>
      </c>
      <c r="I2743" s="1">
        <v>45330</v>
      </c>
      <c r="J2743">
        <v>2</v>
      </c>
      <c r="K2743">
        <v>2024</v>
      </c>
      <c r="L2743" t="s">
        <v>37</v>
      </c>
      <c r="M2743">
        <v>28.25</v>
      </c>
      <c r="N2743" t="s">
        <v>4615</v>
      </c>
      <c r="O2743">
        <v>44.025799999999997</v>
      </c>
      <c r="P2743" t="s">
        <v>12</v>
      </c>
    </row>
    <row r="2744" spans="1:16" hidden="1" x14ac:dyDescent="0.25">
      <c r="A2744" t="s">
        <v>39</v>
      </c>
      <c r="B2744" t="s">
        <v>38</v>
      </c>
      <c r="C2744" t="s">
        <v>474</v>
      </c>
      <c r="D2744" t="s">
        <v>60</v>
      </c>
      <c r="E2744" t="s">
        <v>60</v>
      </c>
      <c r="F2744" t="s">
        <v>202</v>
      </c>
      <c r="G2744">
        <v>133124</v>
      </c>
      <c r="H2744" s="9">
        <v>1</v>
      </c>
      <c r="I2744" s="1">
        <v>45330</v>
      </c>
      <c r="J2744">
        <v>2</v>
      </c>
      <c r="K2744">
        <v>2024</v>
      </c>
      <c r="L2744" t="s">
        <v>37</v>
      </c>
      <c r="M2744">
        <v>28.25</v>
      </c>
      <c r="N2744" t="s">
        <v>4615</v>
      </c>
      <c r="O2744">
        <v>44.025799999999997</v>
      </c>
      <c r="P2744" t="s">
        <v>12</v>
      </c>
    </row>
    <row r="2745" spans="1:16" hidden="1" x14ac:dyDescent="0.25">
      <c r="A2745" t="s">
        <v>17</v>
      </c>
      <c r="B2745" t="s">
        <v>16</v>
      </c>
      <c r="C2745" t="s">
        <v>475</v>
      </c>
      <c r="D2745" t="s">
        <v>203</v>
      </c>
      <c r="E2745" t="s">
        <v>204</v>
      </c>
      <c r="F2745" t="s">
        <v>202</v>
      </c>
      <c r="G2745">
        <v>133072</v>
      </c>
      <c r="H2745" s="9">
        <v>80</v>
      </c>
      <c r="I2745" s="1">
        <v>45453</v>
      </c>
      <c r="J2745">
        <v>6</v>
      </c>
      <c r="K2745">
        <v>2024</v>
      </c>
      <c r="L2745" t="s">
        <v>4746</v>
      </c>
      <c r="M2745">
        <v>19.86</v>
      </c>
      <c r="N2745" t="s">
        <v>4638</v>
      </c>
      <c r="O2745">
        <v>30.950500000000002</v>
      </c>
      <c r="P2745" t="s">
        <v>30</v>
      </c>
    </row>
    <row r="2746" spans="1:16" hidden="1" x14ac:dyDescent="0.25">
      <c r="A2746" t="s">
        <v>39</v>
      </c>
      <c r="B2746" t="s">
        <v>38</v>
      </c>
      <c r="C2746" t="s">
        <v>476</v>
      </c>
      <c r="D2746" t="s">
        <v>71</v>
      </c>
      <c r="E2746" t="s">
        <v>72</v>
      </c>
      <c r="F2746" t="s">
        <v>202</v>
      </c>
      <c r="G2746">
        <v>133039</v>
      </c>
      <c r="H2746" s="9">
        <v>1</v>
      </c>
      <c r="I2746" s="1">
        <v>45330</v>
      </c>
      <c r="J2746">
        <v>2</v>
      </c>
      <c r="K2746">
        <v>2024</v>
      </c>
      <c r="L2746" t="s">
        <v>37</v>
      </c>
      <c r="M2746">
        <v>28.25</v>
      </c>
      <c r="N2746" t="s">
        <v>4615</v>
      </c>
      <c r="O2746">
        <v>44.025799999999997</v>
      </c>
      <c r="P2746" t="s">
        <v>12</v>
      </c>
    </row>
    <row r="2747" spans="1:16" hidden="1" x14ac:dyDescent="0.25">
      <c r="A2747" t="s">
        <v>39</v>
      </c>
      <c r="B2747" t="s">
        <v>38</v>
      </c>
      <c r="C2747" t="s">
        <v>477</v>
      </c>
      <c r="D2747" t="s">
        <v>50</v>
      </c>
      <c r="E2747" t="s">
        <v>51</v>
      </c>
      <c r="F2747" t="s">
        <v>202</v>
      </c>
      <c r="G2747">
        <v>133038</v>
      </c>
      <c r="H2747" s="9">
        <v>1</v>
      </c>
      <c r="I2747" s="1">
        <v>45330</v>
      </c>
      <c r="J2747">
        <v>2</v>
      </c>
      <c r="K2747">
        <v>2024</v>
      </c>
      <c r="L2747" t="s">
        <v>37</v>
      </c>
      <c r="M2747">
        <v>28.25</v>
      </c>
      <c r="N2747" t="s">
        <v>4615</v>
      </c>
      <c r="O2747">
        <v>44.025799999999997</v>
      </c>
      <c r="P2747" t="s">
        <v>12</v>
      </c>
    </row>
    <row r="2748" spans="1:16" hidden="1" x14ac:dyDescent="0.25">
      <c r="A2748" t="s">
        <v>39</v>
      </c>
      <c r="B2748" t="s">
        <v>38</v>
      </c>
      <c r="C2748" t="s">
        <v>478</v>
      </c>
      <c r="D2748" t="s">
        <v>35</v>
      </c>
      <c r="E2748" t="s">
        <v>36</v>
      </c>
      <c r="F2748" t="s">
        <v>202</v>
      </c>
      <c r="G2748">
        <v>133037</v>
      </c>
      <c r="H2748" s="9">
        <v>1</v>
      </c>
      <c r="I2748" s="1">
        <v>45330</v>
      </c>
      <c r="J2748">
        <v>2</v>
      </c>
      <c r="K2748">
        <v>2024</v>
      </c>
      <c r="L2748" t="s">
        <v>37</v>
      </c>
      <c r="M2748">
        <v>28.25</v>
      </c>
      <c r="N2748" t="s">
        <v>4615</v>
      </c>
      <c r="O2748">
        <v>44.025799999999997</v>
      </c>
      <c r="P2748" t="s">
        <v>12</v>
      </c>
    </row>
    <row r="2749" spans="1:16" hidden="1" x14ac:dyDescent="0.25">
      <c r="A2749" t="s">
        <v>39</v>
      </c>
      <c r="B2749" t="s">
        <v>38</v>
      </c>
      <c r="C2749" t="s">
        <v>506</v>
      </c>
      <c r="D2749" t="s">
        <v>52</v>
      </c>
      <c r="E2749" t="s">
        <v>53</v>
      </c>
      <c r="F2749" t="s">
        <v>202</v>
      </c>
      <c r="G2749">
        <v>132974</v>
      </c>
      <c r="H2749" s="9">
        <v>1</v>
      </c>
      <c r="I2749" s="1">
        <v>45329</v>
      </c>
      <c r="J2749">
        <v>2</v>
      </c>
      <c r="K2749">
        <v>2024</v>
      </c>
      <c r="L2749" t="s">
        <v>37</v>
      </c>
      <c r="M2749">
        <v>28.25</v>
      </c>
      <c r="N2749" t="s">
        <v>4615</v>
      </c>
      <c r="O2749">
        <v>44.025799999999997</v>
      </c>
      <c r="P2749" t="s">
        <v>12</v>
      </c>
    </row>
    <row r="2750" spans="1:16" hidden="1" x14ac:dyDescent="0.25">
      <c r="A2750" t="s">
        <v>39</v>
      </c>
      <c r="B2750" t="s">
        <v>38</v>
      </c>
      <c r="C2750" t="s">
        <v>507</v>
      </c>
      <c r="D2750" t="s">
        <v>75</v>
      </c>
      <c r="E2750" t="s">
        <v>75</v>
      </c>
      <c r="F2750" t="s">
        <v>202</v>
      </c>
      <c r="G2750">
        <v>132973</v>
      </c>
      <c r="H2750" s="9">
        <v>1</v>
      </c>
      <c r="I2750" s="1">
        <v>45329</v>
      </c>
      <c r="J2750">
        <v>2</v>
      </c>
      <c r="K2750">
        <v>2024</v>
      </c>
      <c r="L2750" t="s">
        <v>37</v>
      </c>
      <c r="M2750">
        <v>28.25</v>
      </c>
      <c r="N2750" t="s">
        <v>4615</v>
      </c>
      <c r="O2750">
        <v>44.025799999999997</v>
      </c>
      <c r="P2750" t="s">
        <v>12</v>
      </c>
    </row>
    <row r="2751" spans="1:16" hidden="1" x14ac:dyDescent="0.25">
      <c r="A2751" t="s">
        <v>39</v>
      </c>
      <c r="B2751" t="s">
        <v>38</v>
      </c>
      <c r="C2751" t="s">
        <v>474</v>
      </c>
      <c r="D2751" t="s">
        <v>60</v>
      </c>
      <c r="E2751" t="s">
        <v>60</v>
      </c>
      <c r="F2751" t="s">
        <v>202</v>
      </c>
      <c r="G2751">
        <v>132972</v>
      </c>
      <c r="H2751" s="9">
        <v>1</v>
      </c>
      <c r="I2751" s="1">
        <v>45329</v>
      </c>
      <c r="J2751">
        <v>2</v>
      </c>
      <c r="K2751">
        <v>2024</v>
      </c>
      <c r="L2751" t="s">
        <v>37</v>
      </c>
      <c r="M2751">
        <v>28.25</v>
      </c>
      <c r="N2751" t="s">
        <v>4615</v>
      </c>
      <c r="O2751">
        <v>44.025799999999997</v>
      </c>
      <c r="P2751" t="s">
        <v>12</v>
      </c>
    </row>
    <row r="2752" spans="1:16" hidden="1" x14ac:dyDescent="0.25">
      <c r="A2752" t="s">
        <v>39</v>
      </c>
      <c r="B2752" t="s">
        <v>16</v>
      </c>
      <c r="C2752" t="s">
        <v>508</v>
      </c>
      <c r="D2752" t="s">
        <v>94</v>
      </c>
      <c r="E2752" t="s">
        <v>94</v>
      </c>
      <c r="F2752" t="s">
        <v>202</v>
      </c>
      <c r="G2752">
        <v>132970</v>
      </c>
      <c r="H2752" s="9">
        <v>1</v>
      </c>
      <c r="I2752" s="1">
        <v>45329</v>
      </c>
      <c r="J2752">
        <v>2</v>
      </c>
      <c r="K2752">
        <v>2024</v>
      </c>
      <c r="L2752" t="s">
        <v>37</v>
      </c>
      <c r="M2752">
        <v>33.5</v>
      </c>
      <c r="N2752" t="s">
        <v>4615</v>
      </c>
      <c r="O2752">
        <v>52.207599999999999</v>
      </c>
      <c r="P2752" t="s">
        <v>12</v>
      </c>
    </row>
    <row r="2753" spans="1:16" hidden="1" x14ac:dyDescent="0.25">
      <c r="A2753" t="s">
        <v>39</v>
      </c>
      <c r="B2753" t="s">
        <v>16</v>
      </c>
      <c r="C2753" t="s">
        <v>509</v>
      </c>
      <c r="D2753" t="s">
        <v>76</v>
      </c>
      <c r="E2753" t="s">
        <v>76</v>
      </c>
      <c r="F2753" t="s">
        <v>202</v>
      </c>
      <c r="G2753">
        <v>132969</v>
      </c>
      <c r="H2753" s="9">
        <v>1</v>
      </c>
      <c r="I2753" s="1">
        <v>45329</v>
      </c>
      <c r="J2753">
        <v>2</v>
      </c>
      <c r="K2753">
        <v>2024</v>
      </c>
      <c r="L2753" t="s">
        <v>37</v>
      </c>
      <c r="M2753">
        <v>28.5</v>
      </c>
      <c r="N2753" t="s">
        <v>4615</v>
      </c>
      <c r="O2753">
        <v>44.415399999999998</v>
      </c>
      <c r="P2753" t="s">
        <v>12</v>
      </c>
    </row>
    <row r="2754" spans="1:16" hidden="1" x14ac:dyDescent="0.25">
      <c r="A2754" t="s">
        <v>39</v>
      </c>
      <c r="B2754" t="s">
        <v>38</v>
      </c>
      <c r="C2754" t="s">
        <v>476</v>
      </c>
      <c r="D2754" t="s">
        <v>71</v>
      </c>
      <c r="E2754" t="s">
        <v>72</v>
      </c>
      <c r="F2754" t="s">
        <v>202</v>
      </c>
      <c r="G2754">
        <v>132930</v>
      </c>
      <c r="H2754" s="9">
        <v>1</v>
      </c>
      <c r="I2754" s="1">
        <v>45329</v>
      </c>
      <c r="J2754">
        <v>2</v>
      </c>
      <c r="K2754">
        <v>2024</v>
      </c>
      <c r="L2754" t="s">
        <v>37</v>
      </c>
      <c r="M2754">
        <v>28.25</v>
      </c>
      <c r="N2754" t="s">
        <v>4615</v>
      </c>
      <c r="O2754">
        <v>44.025799999999997</v>
      </c>
      <c r="P2754" t="s">
        <v>12</v>
      </c>
    </row>
    <row r="2755" spans="1:16" hidden="1" x14ac:dyDescent="0.25">
      <c r="A2755" t="s">
        <v>39</v>
      </c>
      <c r="B2755" t="s">
        <v>38</v>
      </c>
      <c r="C2755" t="s">
        <v>506</v>
      </c>
      <c r="D2755" t="s">
        <v>52</v>
      </c>
      <c r="E2755" t="s">
        <v>53</v>
      </c>
      <c r="F2755" t="s">
        <v>202</v>
      </c>
      <c r="G2755">
        <v>132750</v>
      </c>
      <c r="H2755" s="9">
        <v>1</v>
      </c>
      <c r="I2755" s="1">
        <v>45328</v>
      </c>
      <c r="J2755">
        <v>2</v>
      </c>
      <c r="K2755">
        <v>2024</v>
      </c>
      <c r="L2755" t="s">
        <v>37</v>
      </c>
      <c r="M2755">
        <v>28.25</v>
      </c>
      <c r="N2755" t="s">
        <v>4615</v>
      </c>
      <c r="O2755">
        <v>44.025799999999997</v>
      </c>
      <c r="P2755" t="s">
        <v>12</v>
      </c>
    </row>
    <row r="2756" spans="1:16" hidden="1" x14ac:dyDescent="0.25">
      <c r="A2756" t="s">
        <v>39</v>
      </c>
      <c r="B2756" t="s">
        <v>16</v>
      </c>
      <c r="C2756" t="s">
        <v>509</v>
      </c>
      <c r="D2756" t="s">
        <v>76</v>
      </c>
      <c r="E2756" t="s">
        <v>76</v>
      </c>
      <c r="F2756" t="s">
        <v>202</v>
      </c>
      <c r="G2756">
        <v>132749</v>
      </c>
      <c r="H2756" s="9">
        <v>1</v>
      </c>
      <c r="I2756" s="1">
        <v>45328</v>
      </c>
      <c r="J2756">
        <v>2</v>
      </c>
      <c r="K2756">
        <v>2024</v>
      </c>
      <c r="L2756" t="s">
        <v>37</v>
      </c>
      <c r="M2756">
        <v>28.5</v>
      </c>
      <c r="N2756" t="s">
        <v>4615</v>
      </c>
      <c r="O2756">
        <v>44.415399999999998</v>
      </c>
      <c r="P2756" t="s">
        <v>12</v>
      </c>
    </row>
    <row r="2757" spans="1:16" hidden="1" x14ac:dyDescent="0.25">
      <c r="A2757" t="s">
        <v>39</v>
      </c>
      <c r="B2757" t="s">
        <v>38</v>
      </c>
      <c r="C2757" t="s">
        <v>515</v>
      </c>
      <c r="D2757" t="s">
        <v>42</v>
      </c>
      <c r="E2757" t="s">
        <v>43</v>
      </c>
      <c r="F2757" t="s">
        <v>202</v>
      </c>
      <c r="G2757">
        <v>132604</v>
      </c>
      <c r="H2757" s="9">
        <v>1</v>
      </c>
      <c r="I2757" s="1">
        <v>45327</v>
      </c>
      <c r="J2757">
        <v>2</v>
      </c>
      <c r="K2757">
        <v>2024</v>
      </c>
      <c r="L2757" t="s">
        <v>37</v>
      </c>
      <c r="M2757">
        <v>28.25</v>
      </c>
      <c r="N2757" t="s">
        <v>4615</v>
      </c>
      <c r="O2757">
        <v>44.025799999999997</v>
      </c>
      <c r="P2757" t="s">
        <v>12</v>
      </c>
    </row>
    <row r="2758" spans="1:16" hidden="1" x14ac:dyDescent="0.25">
      <c r="A2758" t="s">
        <v>39</v>
      </c>
      <c r="B2758" t="s">
        <v>38</v>
      </c>
      <c r="C2758" t="s">
        <v>506</v>
      </c>
      <c r="D2758" t="s">
        <v>52</v>
      </c>
      <c r="E2758" t="s">
        <v>53</v>
      </c>
      <c r="F2758" t="s">
        <v>202</v>
      </c>
      <c r="G2758">
        <v>132603</v>
      </c>
      <c r="H2758" s="9">
        <v>1</v>
      </c>
      <c r="I2758" s="1">
        <v>45327</v>
      </c>
      <c r="J2758">
        <v>2</v>
      </c>
      <c r="K2758">
        <v>2024</v>
      </c>
      <c r="L2758" t="s">
        <v>37</v>
      </c>
      <c r="M2758">
        <v>28.25</v>
      </c>
      <c r="N2758" t="s">
        <v>4615</v>
      </c>
      <c r="O2758">
        <v>44.025799999999997</v>
      </c>
      <c r="P2758" t="s">
        <v>12</v>
      </c>
    </row>
    <row r="2759" spans="1:16" hidden="1" x14ac:dyDescent="0.25">
      <c r="A2759" t="s">
        <v>39</v>
      </c>
      <c r="B2759" t="s">
        <v>38</v>
      </c>
      <c r="C2759" t="s">
        <v>472</v>
      </c>
      <c r="D2759" t="s">
        <v>67</v>
      </c>
      <c r="E2759" t="s">
        <v>68</v>
      </c>
      <c r="F2759" t="s">
        <v>202</v>
      </c>
      <c r="G2759">
        <v>132602</v>
      </c>
      <c r="H2759" s="9">
        <v>1</v>
      </c>
      <c r="I2759" s="1">
        <v>45327</v>
      </c>
      <c r="J2759">
        <v>2</v>
      </c>
      <c r="K2759">
        <v>2024</v>
      </c>
      <c r="L2759" t="s">
        <v>37</v>
      </c>
      <c r="M2759">
        <v>28.25</v>
      </c>
      <c r="N2759" t="s">
        <v>4615</v>
      </c>
      <c r="O2759">
        <v>44.025799999999997</v>
      </c>
      <c r="P2759" t="s">
        <v>12</v>
      </c>
    </row>
    <row r="2760" spans="1:16" hidden="1" x14ac:dyDescent="0.25">
      <c r="A2760" t="s">
        <v>39</v>
      </c>
      <c r="B2760" t="s">
        <v>16</v>
      </c>
      <c r="C2760" t="s">
        <v>528</v>
      </c>
      <c r="D2760" t="s">
        <v>92</v>
      </c>
      <c r="E2760" t="s">
        <v>93</v>
      </c>
      <c r="F2760" t="s">
        <v>202</v>
      </c>
      <c r="G2760">
        <v>132411</v>
      </c>
      <c r="H2760" s="9">
        <v>1</v>
      </c>
      <c r="I2760" s="1">
        <v>45326</v>
      </c>
      <c r="J2760">
        <v>2</v>
      </c>
      <c r="K2760">
        <v>2024</v>
      </c>
      <c r="L2760" t="s">
        <v>37</v>
      </c>
      <c r="M2760">
        <v>33.5</v>
      </c>
      <c r="N2760" t="s">
        <v>4615</v>
      </c>
      <c r="O2760">
        <v>52.207599999999999</v>
      </c>
      <c r="P2760" t="s">
        <v>12</v>
      </c>
    </row>
    <row r="2761" spans="1:16" hidden="1" x14ac:dyDescent="0.25">
      <c r="A2761" t="s">
        <v>39</v>
      </c>
      <c r="B2761" t="s">
        <v>16</v>
      </c>
      <c r="C2761" t="s">
        <v>528</v>
      </c>
      <c r="D2761" t="s">
        <v>92</v>
      </c>
      <c r="E2761" t="s">
        <v>93</v>
      </c>
      <c r="F2761" t="s">
        <v>202</v>
      </c>
      <c r="G2761">
        <v>132410</v>
      </c>
      <c r="H2761" s="9">
        <v>1</v>
      </c>
      <c r="I2761" s="1">
        <v>45326</v>
      </c>
      <c r="J2761">
        <v>2</v>
      </c>
      <c r="K2761">
        <v>2024</v>
      </c>
      <c r="L2761" t="s">
        <v>37</v>
      </c>
      <c r="M2761">
        <v>33.5</v>
      </c>
      <c r="N2761" t="s">
        <v>4615</v>
      </c>
      <c r="O2761">
        <v>52.207599999999999</v>
      </c>
      <c r="P2761" t="s">
        <v>12</v>
      </c>
    </row>
    <row r="2762" spans="1:16" hidden="1" x14ac:dyDescent="0.25">
      <c r="A2762" t="s">
        <v>39</v>
      </c>
      <c r="B2762" t="s">
        <v>16</v>
      </c>
      <c r="C2762" t="s">
        <v>529</v>
      </c>
      <c r="D2762" t="s">
        <v>65</v>
      </c>
      <c r="E2762" t="s">
        <v>66</v>
      </c>
      <c r="F2762" t="s">
        <v>202</v>
      </c>
      <c r="G2762">
        <v>132409</v>
      </c>
      <c r="H2762" s="9">
        <v>1</v>
      </c>
      <c r="I2762" s="1">
        <v>45326</v>
      </c>
      <c r="J2762">
        <v>2</v>
      </c>
      <c r="K2762">
        <v>2024</v>
      </c>
      <c r="L2762" t="s">
        <v>37</v>
      </c>
      <c r="M2762">
        <v>28.25</v>
      </c>
      <c r="N2762" t="s">
        <v>4615</v>
      </c>
      <c r="O2762">
        <v>44.025799999999997</v>
      </c>
      <c r="P2762" t="s">
        <v>12</v>
      </c>
    </row>
    <row r="2763" spans="1:16" hidden="1" x14ac:dyDescent="0.25">
      <c r="A2763" t="s">
        <v>39</v>
      </c>
      <c r="B2763" t="s">
        <v>38</v>
      </c>
      <c r="C2763" t="s">
        <v>530</v>
      </c>
      <c r="D2763" t="s">
        <v>58</v>
      </c>
      <c r="E2763" t="s">
        <v>59</v>
      </c>
      <c r="F2763" t="s">
        <v>202</v>
      </c>
      <c r="G2763">
        <v>132408</v>
      </c>
      <c r="H2763" s="9">
        <v>1</v>
      </c>
      <c r="I2763" s="1">
        <v>45326</v>
      </c>
      <c r="J2763">
        <v>2</v>
      </c>
      <c r="K2763">
        <v>2024</v>
      </c>
      <c r="L2763" t="s">
        <v>37</v>
      </c>
      <c r="M2763">
        <v>28.25</v>
      </c>
      <c r="N2763" t="s">
        <v>4615</v>
      </c>
      <c r="O2763">
        <v>44.025799999999997</v>
      </c>
      <c r="P2763" t="s">
        <v>12</v>
      </c>
    </row>
    <row r="2764" spans="1:16" hidden="1" x14ac:dyDescent="0.25">
      <c r="A2764" t="s">
        <v>39</v>
      </c>
      <c r="B2764" t="s">
        <v>16</v>
      </c>
      <c r="C2764" t="s">
        <v>531</v>
      </c>
      <c r="D2764" t="s">
        <v>83</v>
      </c>
      <c r="E2764" t="s">
        <v>66</v>
      </c>
      <c r="F2764" t="s">
        <v>202</v>
      </c>
      <c r="G2764">
        <v>132407</v>
      </c>
      <c r="H2764" s="9">
        <v>1</v>
      </c>
      <c r="I2764" s="1">
        <v>45326</v>
      </c>
      <c r="J2764">
        <v>2</v>
      </c>
      <c r="K2764">
        <v>2024</v>
      </c>
      <c r="L2764" t="s">
        <v>37</v>
      </c>
      <c r="M2764">
        <v>28.25</v>
      </c>
      <c r="N2764" t="s">
        <v>4615</v>
      </c>
      <c r="O2764">
        <v>44.025799999999997</v>
      </c>
      <c r="P2764" t="s">
        <v>12</v>
      </c>
    </row>
    <row r="2765" spans="1:16" hidden="1" x14ac:dyDescent="0.25">
      <c r="A2765" t="s">
        <v>39</v>
      </c>
      <c r="B2765" t="s">
        <v>38</v>
      </c>
      <c r="C2765" t="s">
        <v>507</v>
      </c>
      <c r="D2765" t="s">
        <v>75</v>
      </c>
      <c r="E2765" t="s">
        <v>75</v>
      </c>
      <c r="F2765" t="s">
        <v>202</v>
      </c>
      <c r="G2765">
        <v>132406</v>
      </c>
      <c r="H2765" s="9">
        <v>1</v>
      </c>
      <c r="I2765" s="1">
        <v>45326</v>
      </c>
      <c r="J2765">
        <v>2</v>
      </c>
      <c r="K2765">
        <v>2024</v>
      </c>
      <c r="L2765" t="s">
        <v>37</v>
      </c>
      <c r="M2765">
        <v>28.25</v>
      </c>
      <c r="N2765" t="s">
        <v>4615</v>
      </c>
      <c r="O2765">
        <v>44.025799999999997</v>
      </c>
      <c r="P2765" t="s">
        <v>12</v>
      </c>
    </row>
    <row r="2766" spans="1:16" hidden="1" x14ac:dyDescent="0.25">
      <c r="A2766" t="s">
        <v>39</v>
      </c>
      <c r="B2766" t="s">
        <v>16</v>
      </c>
      <c r="C2766" t="s">
        <v>532</v>
      </c>
      <c r="D2766" t="s">
        <v>88</v>
      </c>
      <c r="E2766" t="s">
        <v>89</v>
      </c>
      <c r="F2766" t="s">
        <v>202</v>
      </c>
      <c r="G2766">
        <v>132405</v>
      </c>
      <c r="H2766" s="9">
        <v>1</v>
      </c>
      <c r="I2766" s="1">
        <v>45326</v>
      </c>
      <c r="J2766">
        <v>2</v>
      </c>
      <c r="K2766">
        <v>2024</v>
      </c>
      <c r="L2766" t="s">
        <v>37</v>
      </c>
      <c r="M2766">
        <v>33.5</v>
      </c>
      <c r="N2766" t="s">
        <v>4615</v>
      </c>
      <c r="O2766">
        <v>52.207599999999999</v>
      </c>
      <c r="P2766" t="s">
        <v>12</v>
      </c>
    </row>
    <row r="2767" spans="1:16" hidden="1" x14ac:dyDescent="0.25">
      <c r="A2767" t="s">
        <v>39</v>
      </c>
      <c r="B2767" t="s">
        <v>38</v>
      </c>
      <c r="C2767" t="s">
        <v>506</v>
      </c>
      <c r="D2767" t="s">
        <v>52</v>
      </c>
      <c r="E2767" t="s">
        <v>53</v>
      </c>
      <c r="F2767" t="s">
        <v>202</v>
      </c>
      <c r="G2767">
        <v>132404</v>
      </c>
      <c r="H2767" s="9">
        <v>1</v>
      </c>
      <c r="I2767" s="1">
        <v>45326</v>
      </c>
      <c r="J2767">
        <v>2</v>
      </c>
      <c r="K2767">
        <v>2024</v>
      </c>
      <c r="L2767" t="s">
        <v>37</v>
      </c>
      <c r="M2767">
        <v>28.25</v>
      </c>
      <c r="N2767" t="s">
        <v>4615</v>
      </c>
      <c r="O2767">
        <v>44.025799999999997</v>
      </c>
      <c r="P2767" t="s">
        <v>12</v>
      </c>
    </row>
    <row r="2768" spans="1:16" hidden="1" x14ac:dyDescent="0.25">
      <c r="A2768" t="s">
        <v>39</v>
      </c>
      <c r="B2768" t="s">
        <v>16</v>
      </c>
      <c r="C2768" t="s">
        <v>529</v>
      </c>
      <c r="D2768" t="s">
        <v>65</v>
      </c>
      <c r="E2768" t="s">
        <v>66</v>
      </c>
      <c r="F2768" t="s">
        <v>202</v>
      </c>
      <c r="G2768">
        <v>132402</v>
      </c>
      <c r="H2768" s="9">
        <v>1</v>
      </c>
      <c r="I2768" s="1">
        <v>45326</v>
      </c>
      <c r="J2768">
        <v>2</v>
      </c>
      <c r="K2768">
        <v>2024</v>
      </c>
      <c r="L2768" t="s">
        <v>37</v>
      </c>
      <c r="M2768">
        <v>28.25</v>
      </c>
      <c r="N2768" t="s">
        <v>4615</v>
      </c>
      <c r="O2768">
        <v>44.025799999999997</v>
      </c>
      <c r="P2768" t="s">
        <v>12</v>
      </c>
    </row>
    <row r="2769" spans="1:16" hidden="1" x14ac:dyDescent="0.25">
      <c r="A2769" t="s">
        <v>39</v>
      </c>
      <c r="B2769" t="s">
        <v>16</v>
      </c>
      <c r="C2769" t="s">
        <v>532</v>
      </c>
      <c r="D2769" t="s">
        <v>88</v>
      </c>
      <c r="E2769" t="s">
        <v>89</v>
      </c>
      <c r="F2769" t="s">
        <v>202</v>
      </c>
      <c r="G2769">
        <v>132401</v>
      </c>
      <c r="H2769" s="9">
        <v>1</v>
      </c>
      <c r="I2769" s="1">
        <v>45326</v>
      </c>
      <c r="J2769">
        <v>2</v>
      </c>
      <c r="K2769">
        <v>2024</v>
      </c>
      <c r="L2769" t="s">
        <v>37</v>
      </c>
      <c r="M2769">
        <v>33.5</v>
      </c>
      <c r="N2769" t="s">
        <v>4615</v>
      </c>
      <c r="O2769">
        <v>52.207599999999999</v>
      </c>
      <c r="P2769" t="s">
        <v>12</v>
      </c>
    </row>
    <row r="2770" spans="1:16" hidden="1" x14ac:dyDescent="0.25">
      <c r="A2770" t="s">
        <v>39</v>
      </c>
      <c r="B2770" t="s">
        <v>16</v>
      </c>
      <c r="C2770" t="s">
        <v>529</v>
      </c>
      <c r="D2770" t="s">
        <v>65</v>
      </c>
      <c r="E2770" t="s">
        <v>66</v>
      </c>
      <c r="F2770" t="s">
        <v>202</v>
      </c>
      <c r="G2770">
        <v>132399</v>
      </c>
      <c r="H2770" s="9">
        <v>1</v>
      </c>
      <c r="I2770" s="1">
        <v>45326</v>
      </c>
      <c r="J2770">
        <v>2</v>
      </c>
      <c r="K2770">
        <v>2024</v>
      </c>
      <c r="L2770" t="s">
        <v>37</v>
      </c>
      <c r="M2770">
        <v>28.25</v>
      </c>
      <c r="N2770" t="s">
        <v>4615</v>
      </c>
      <c r="O2770">
        <v>44.025799999999997</v>
      </c>
      <c r="P2770" t="s">
        <v>12</v>
      </c>
    </row>
    <row r="2771" spans="1:16" hidden="1" x14ac:dyDescent="0.25">
      <c r="A2771" t="s">
        <v>39</v>
      </c>
      <c r="B2771" t="s">
        <v>16</v>
      </c>
      <c r="C2771" t="s">
        <v>509</v>
      </c>
      <c r="D2771" t="s">
        <v>76</v>
      </c>
      <c r="E2771" t="s">
        <v>76</v>
      </c>
      <c r="F2771" t="s">
        <v>202</v>
      </c>
      <c r="G2771">
        <v>132398</v>
      </c>
      <c r="H2771" s="9">
        <v>1</v>
      </c>
      <c r="I2771" s="1">
        <v>45326</v>
      </c>
      <c r="J2771">
        <v>2</v>
      </c>
      <c r="K2771">
        <v>2024</v>
      </c>
      <c r="L2771" t="s">
        <v>37</v>
      </c>
      <c r="M2771">
        <v>28.5</v>
      </c>
      <c r="N2771" t="s">
        <v>4615</v>
      </c>
      <c r="O2771">
        <v>44.415399999999998</v>
      </c>
      <c r="P2771" t="s">
        <v>12</v>
      </c>
    </row>
    <row r="2772" spans="1:16" hidden="1" x14ac:dyDescent="0.25">
      <c r="A2772" t="s">
        <v>39</v>
      </c>
      <c r="B2772" t="s">
        <v>38</v>
      </c>
      <c r="C2772" t="s">
        <v>476</v>
      </c>
      <c r="D2772" t="s">
        <v>71</v>
      </c>
      <c r="E2772" t="s">
        <v>72</v>
      </c>
      <c r="F2772" t="s">
        <v>202</v>
      </c>
      <c r="G2772">
        <v>132290</v>
      </c>
      <c r="H2772" s="9">
        <v>1</v>
      </c>
      <c r="I2772" s="1">
        <v>45326</v>
      </c>
      <c r="J2772">
        <v>2</v>
      </c>
      <c r="K2772">
        <v>2024</v>
      </c>
      <c r="L2772" t="s">
        <v>37</v>
      </c>
      <c r="M2772">
        <v>28.25</v>
      </c>
      <c r="N2772" t="s">
        <v>4615</v>
      </c>
      <c r="O2772">
        <v>44.025799999999997</v>
      </c>
      <c r="P2772" t="s">
        <v>12</v>
      </c>
    </row>
    <row r="2773" spans="1:16" hidden="1" x14ac:dyDescent="0.25">
      <c r="A2773" t="s">
        <v>39</v>
      </c>
      <c r="B2773" t="s">
        <v>38</v>
      </c>
      <c r="C2773" t="s">
        <v>506</v>
      </c>
      <c r="D2773" t="s">
        <v>52</v>
      </c>
      <c r="E2773" t="s">
        <v>53</v>
      </c>
      <c r="F2773" t="s">
        <v>202</v>
      </c>
      <c r="G2773">
        <v>132138</v>
      </c>
      <c r="H2773" s="9">
        <v>1</v>
      </c>
      <c r="I2773" s="1">
        <v>45324</v>
      </c>
      <c r="J2773">
        <v>2</v>
      </c>
      <c r="K2773">
        <v>2024</v>
      </c>
      <c r="L2773" t="s">
        <v>37</v>
      </c>
      <c r="M2773">
        <v>28.25</v>
      </c>
      <c r="N2773" t="s">
        <v>4615</v>
      </c>
      <c r="O2773">
        <v>44.025799999999997</v>
      </c>
      <c r="P2773" t="s">
        <v>12</v>
      </c>
    </row>
    <row r="2774" spans="1:16" hidden="1" x14ac:dyDescent="0.25">
      <c r="A2774" t="s">
        <v>39</v>
      </c>
      <c r="B2774" t="s">
        <v>38</v>
      </c>
      <c r="C2774" t="s">
        <v>533</v>
      </c>
      <c r="D2774" t="s">
        <v>54</v>
      </c>
      <c r="E2774" t="s">
        <v>55</v>
      </c>
      <c r="F2774" t="s">
        <v>202</v>
      </c>
      <c r="G2774">
        <v>132137</v>
      </c>
      <c r="H2774" s="9">
        <v>1</v>
      </c>
      <c r="I2774" s="1">
        <v>45324</v>
      </c>
      <c r="J2774">
        <v>2</v>
      </c>
      <c r="K2774">
        <v>2024</v>
      </c>
      <c r="L2774" t="s">
        <v>37</v>
      </c>
      <c r="M2774">
        <v>28.25</v>
      </c>
      <c r="N2774" t="s">
        <v>4615</v>
      </c>
      <c r="O2774">
        <v>44.025799999999997</v>
      </c>
      <c r="P2774" t="s">
        <v>12</v>
      </c>
    </row>
    <row r="2775" spans="1:16" hidden="1" x14ac:dyDescent="0.25">
      <c r="A2775" t="s">
        <v>39</v>
      </c>
      <c r="B2775" t="s">
        <v>38</v>
      </c>
      <c r="C2775" t="s">
        <v>433</v>
      </c>
      <c r="D2775" t="s">
        <v>79</v>
      </c>
      <c r="E2775" t="s">
        <v>80</v>
      </c>
      <c r="F2775" t="s">
        <v>202</v>
      </c>
      <c r="G2775">
        <v>132136</v>
      </c>
      <c r="H2775" s="9">
        <v>1</v>
      </c>
      <c r="I2775" s="1">
        <v>45324</v>
      </c>
      <c r="J2775">
        <v>2</v>
      </c>
      <c r="K2775">
        <v>2024</v>
      </c>
      <c r="L2775" t="s">
        <v>37</v>
      </c>
      <c r="M2775">
        <v>28.25</v>
      </c>
      <c r="N2775" t="s">
        <v>4615</v>
      </c>
      <c r="O2775">
        <v>44.025799999999997</v>
      </c>
      <c r="P2775" t="s">
        <v>12</v>
      </c>
    </row>
    <row r="2776" spans="1:16" hidden="1" x14ac:dyDescent="0.25">
      <c r="A2776" t="s">
        <v>39</v>
      </c>
      <c r="B2776" t="s">
        <v>38</v>
      </c>
      <c r="C2776" t="s">
        <v>433</v>
      </c>
      <c r="D2776" t="s">
        <v>79</v>
      </c>
      <c r="E2776" t="s">
        <v>80</v>
      </c>
      <c r="F2776" t="s">
        <v>202</v>
      </c>
      <c r="G2776">
        <v>131977</v>
      </c>
      <c r="H2776" s="9">
        <v>1</v>
      </c>
      <c r="I2776" s="1">
        <v>45323</v>
      </c>
      <c r="J2776">
        <v>2</v>
      </c>
      <c r="K2776">
        <v>2024</v>
      </c>
      <c r="L2776" t="s">
        <v>37</v>
      </c>
      <c r="M2776">
        <v>28.25</v>
      </c>
      <c r="N2776" t="s">
        <v>4615</v>
      </c>
      <c r="O2776">
        <v>44.025799999999997</v>
      </c>
      <c r="P2776" t="s">
        <v>12</v>
      </c>
    </row>
    <row r="2777" spans="1:16" hidden="1" x14ac:dyDescent="0.25">
      <c r="A2777" t="s">
        <v>39</v>
      </c>
      <c r="B2777" t="s">
        <v>38</v>
      </c>
      <c r="C2777" t="s">
        <v>507</v>
      </c>
      <c r="D2777" t="s">
        <v>75</v>
      </c>
      <c r="E2777" t="s">
        <v>75</v>
      </c>
      <c r="F2777" t="s">
        <v>202</v>
      </c>
      <c r="G2777">
        <v>131976</v>
      </c>
      <c r="H2777" s="9">
        <v>1</v>
      </c>
      <c r="I2777" s="1">
        <v>45323</v>
      </c>
      <c r="J2777">
        <v>2</v>
      </c>
      <c r="K2777">
        <v>2024</v>
      </c>
      <c r="L2777" t="s">
        <v>37</v>
      </c>
      <c r="M2777">
        <v>28.25</v>
      </c>
      <c r="N2777" t="s">
        <v>4615</v>
      </c>
      <c r="O2777">
        <v>44.025799999999997</v>
      </c>
      <c r="P2777" t="s">
        <v>12</v>
      </c>
    </row>
    <row r="2778" spans="1:16" hidden="1" x14ac:dyDescent="0.25">
      <c r="A2778" t="s">
        <v>39</v>
      </c>
      <c r="B2778" t="s">
        <v>38</v>
      </c>
      <c r="C2778" t="s">
        <v>506</v>
      </c>
      <c r="D2778" t="s">
        <v>52</v>
      </c>
      <c r="E2778" t="s">
        <v>53</v>
      </c>
      <c r="F2778" t="s">
        <v>202</v>
      </c>
      <c r="G2778">
        <v>131904</v>
      </c>
      <c r="H2778" s="9">
        <v>1</v>
      </c>
      <c r="I2778" s="1">
        <v>45323</v>
      </c>
      <c r="J2778">
        <v>2</v>
      </c>
      <c r="K2778">
        <v>2024</v>
      </c>
      <c r="L2778" t="s">
        <v>37</v>
      </c>
      <c r="M2778">
        <v>28.25</v>
      </c>
      <c r="N2778" t="s">
        <v>4615</v>
      </c>
      <c r="O2778">
        <v>44.025799999999997</v>
      </c>
      <c r="P2778" t="s">
        <v>12</v>
      </c>
    </row>
    <row r="2779" spans="1:16" hidden="1" x14ac:dyDescent="0.25">
      <c r="A2779" t="s">
        <v>39</v>
      </c>
      <c r="B2779" t="s">
        <v>38</v>
      </c>
      <c r="C2779" t="s">
        <v>535</v>
      </c>
      <c r="D2779" t="s">
        <v>44</v>
      </c>
      <c r="E2779" t="s">
        <v>45</v>
      </c>
      <c r="F2779" t="s">
        <v>202</v>
      </c>
      <c r="G2779">
        <v>131801</v>
      </c>
      <c r="H2779" s="9">
        <v>1</v>
      </c>
      <c r="I2779" s="1">
        <v>45322</v>
      </c>
      <c r="J2779">
        <v>1</v>
      </c>
      <c r="K2779">
        <v>2024</v>
      </c>
      <c r="L2779" t="s">
        <v>37</v>
      </c>
      <c r="M2779">
        <v>26.62</v>
      </c>
      <c r="N2779" t="s">
        <v>4615</v>
      </c>
      <c r="O2779">
        <v>41.485599999999998</v>
      </c>
      <c r="P2779" t="s">
        <v>12</v>
      </c>
    </row>
    <row r="2780" spans="1:16" hidden="1" x14ac:dyDescent="0.25">
      <c r="A2780" t="s">
        <v>39</v>
      </c>
      <c r="B2780" t="s">
        <v>38</v>
      </c>
      <c r="C2780" t="s">
        <v>530</v>
      </c>
      <c r="D2780" t="s">
        <v>58</v>
      </c>
      <c r="E2780" t="s">
        <v>59</v>
      </c>
      <c r="F2780" t="s">
        <v>202</v>
      </c>
      <c r="G2780">
        <v>131800</v>
      </c>
      <c r="H2780" s="9">
        <v>1</v>
      </c>
      <c r="I2780" s="1">
        <v>45322</v>
      </c>
      <c r="J2780">
        <v>1</v>
      </c>
      <c r="K2780">
        <v>2024</v>
      </c>
      <c r="L2780" t="s">
        <v>37</v>
      </c>
      <c r="M2780">
        <v>28.25</v>
      </c>
      <c r="N2780" t="s">
        <v>4615</v>
      </c>
      <c r="O2780">
        <v>44.025799999999997</v>
      </c>
      <c r="P2780" t="s">
        <v>12</v>
      </c>
    </row>
    <row r="2781" spans="1:16" hidden="1" x14ac:dyDescent="0.25">
      <c r="A2781" t="s">
        <v>39</v>
      </c>
      <c r="B2781" t="s">
        <v>38</v>
      </c>
      <c r="C2781" t="s">
        <v>506</v>
      </c>
      <c r="D2781" t="s">
        <v>52</v>
      </c>
      <c r="E2781" t="s">
        <v>53</v>
      </c>
      <c r="F2781" t="s">
        <v>202</v>
      </c>
      <c r="G2781">
        <v>131799</v>
      </c>
      <c r="H2781" s="9">
        <v>1</v>
      </c>
      <c r="I2781" s="1">
        <v>45322</v>
      </c>
      <c r="J2781">
        <v>1</v>
      </c>
      <c r="K2781">
        <v>2024</v>
      </c>
      <c r="L2781" t="s">
        <v>37</v>
      </c>
      <c r="M2781">
        <v>28.25</v>
      </c>
      <c r="N2781" t="s">
        <v>4615</v>
      </c>
      <c r="O2781">
        <v>44.025799999999997</v>
      </c>
      <c r="P2781" t="s">
        <v>12</v>
      </c>
    </row>
    <row r="2782" spans="1:16" hidden="1" x14ac:dyDescent="0.25">
      <c r="A2782" t="s">
        <v>39</v>
      </c>
      <c r="B2782" t="s">
        <v>38</v>
      </c>
      <c r="C2782" t="s">
        <v>536</v>
      </c>
      <c r="D2782" t="s">
        <v>84</v>
      </c>
      <c r="E2782" t="s">
        <v>85</v>
      </c>
      <c r="F2782" t="s">
        <v>202</v>
      </c>
      <c r="G2782">
        <v>131698</v>
      </c>
      <c r="H2782" s="9">
        <v>1</v>
      </c>
      <c r="I2782" s="1">
        <v>45322</v>
      </c>
      <c r="J2782">
        <v>1</v>
      </c>
      <c r="K2782">
        <v>2024</v>
      </c>
      <c r="L2782" t="s">
        <v>37</v>
      </c>
      <c r="M2782">
        <v>33.5</v>
      </c>
      <c r="N2782" t="s">
        <v>4615</v>
      </c>
      <c r="O2782">
        <v>52.207599999999999</v>
      </c>
      <c r="P2782" t="s">
        <v>12</v>
      </c>
    </row>
    <row r="2783" spans="1:16" hidden="1" x14ac:dyDescent="0.25">
      <c r="A2783" t="s">
        <v>39</v>
      </c>
      <c r="B2783" t="s">
        <v>38</v>
      </c>
      <c r="C2783" t="s">
        <v>474</v>
      </c>
      <c r="D2783" t="s">
        <v>60</v>
      </c>
      <c r="E2783" t="s">
        <v>60</v>
      </c>
      <c r="F2783" t="s">
        <v>202</v>
      </c>
      <c r="G2783">
        <v>131621</v>
      </c>
      <c r="H2783" s="9">
        <v>1</v>
      </c>
      <c r="I2783" s="1">
        <v>45321</v>
      </c>
      <c r="J2783">
        <v>1</v>
      </c>
      <c r="K2783">
        <v>2024</v>
      </c>
      <c r="L2783" t="s">
        <v>37</v>
      </c>
      <c r="M2783">
        <v>28.25</v>
      </c>
      <c r="N2783" t="s">
        <v>4615</v>
      </c>
      <c r="O2783">
        <v>44.025799999999997</v>
      </c>
      <c r="P2783" t="s">
        <v>12</v>
      </c>
    </row>
    <row r="2784" spans="1:16" hidden="1" x14ac:dyDescent="0.25">
      <c r="A2784" t="s">
        <v>39</v>
      </c>
      <c r="B2784" t="s">
        <v>38</v>
      </c>
      <c r="C2784" t="s">
        <v>515</v>
      </c>
      <c r="D2784" t="s">
        <v>42</v>
      </c>
      <c r="E2784" t="s">
        <v>43</v>
      </c>
      <c r="F2784" t="s">
        <v>202</v>
      </c>
      <c r="G2784">
        <v>131620</v>
      </c>
      <c r="H2784" s="9">
        <v>1</v>
      </c>
      <c r="I2784" s="1">
        <v>45321</v>
      </c>
      <c r="J2784">
        <v>1</v>
      </c>
      <c r="K2784">
        <v>2024</v>
      </c>
      <c r="L2784" t="s">
        <v>37</v>
      </c>
      <c r="M2784">
        <v>28.25</v>
      </c>
      <c r="N2784" t="s">
        <v>4615</v>
      </c>
      <c r="O2784">
        <v>44.025799999999997</v>
      </c>
      <c r="P2784" t="s">
        <v>12</v>
      </c>
    </row>
    <row r="2785" spans="1:16" hidden="1" x14ac:dyDescent="0.25">
      <c r="A2785" t="s">
        <v>39</v>
      </c>
      <c r="B2785" t="s">
        <v>16</v>
      </c>
      <c r="C2785" t="s">
        <v>529</v>
      </c>
      <c r="D2785" t="s">
        <v>65</v>
      </c>
      <c r="E2785" t="s">
        <v>66</v>
      </c>
      <c r="F2785" t="s">
        <v>202</v>
      </c>
      <c r="G2785">
        <v>131619</v>
      </c>
      <c r="H2785" s="9">
        <v>1</v>
      </c>
      <c r="I2785" s="1">
        <v>45321</v>
      </c>
      <c r="J2785">
        <v>1</v>
      </c>
      <c r="K2785">
        <v>2024</v>
      </c>
      <c r="L2785" t="s">
        <v>37</v>
      </c>
      <c r="M2785">
        <v>28.25</v>
      </c>
      <c r="N2785" t="s">
        <v>4615</v>
      </c>
      <c r="O2785">
        <v>44.025799999999997</v>
      </c>
      <c r="P2785" t="s">
        <v>12</v>
      </c>
    </row>
    <row r="2786" spans="1:16" hidden="1" x14ac:dyDescent="0.25">
      <c r="A2786" t="s">
        <v>39</v>
      </c>
      <c r="B2786" t="s">
        <v>38</v>
      </c>
      <c r="C2786" t="s">
        <v>533</v>
      </c>
      <c r="D2786" t="s">
        <v>54</v>
      </c>
      <c r="E2786" t="s">
        <v>55</v>
      </c>
      <c r="F2786" t="s">
        <v>202</v>
      </c>
      <c r="G2786">
        <v>131617</v>
      </c>
      <c r="H2786" s="9">
        <v>1</v>
      </c>
      <c r="I2786" s="1">
        <v>45321</v>
      </c>
      <c r="J2786">
        <v>1</v>
      </c>
      <c r="K2786">
        <v>2024</v>
      </c>
      <c r="L2786" t="s">
        <v>37</v>
      </c>
      <c r="M2786">
        <v>28.25</v>
      </c>
      <c r="N2786" t="s">
        <v>4615</v>
      </c>
      <c r="O2786">
        <v>44.025799999999997</v>
      </c>
      <c r="P2786" t="s">
        <v>12</v>
      </c>
    </row>
    <row r="2787" spans="1:16" hidden="1" x14ac:dyDescent="0.25">
      <c r="A2787" t="s">
        <v>39</v>
      </c>
      <c r="B2787" t="s">
        <v>38</v>
      </c>
      <c r="C2787" t="s">
        <v>530</v>
      </c>
      <c r="D2787" t="s">
        <v>58</v>
      </c>
      <c r="E2787" t="s">
        <v>59</v>
      </c>
      <c r="F2787" t="s">
        <v>202</v>
      </c>
      <c r="G2787">
        <v>131442</v>
      </c>
      <c r="H2787" s="9">
        <v>1</v>
      </c>
      <c r="I2787" s="1">
        <v>45321</v>
      </c>
      <c r="J2787">
        <v>1</v>
      </c>
      <c r="K2787">
        <v>2024</v>
      </c>
      <c r="L2787" t="s">
        <v>37</v>
      </c>
      <c r="M2787">
        <v>28.25</v>
      </c>
      <c r="N2787" t="s">
        <v>4615</v>
      </c>
      <c r="O2787">
        <v>44.025799999999997</v>
      </c>
      <c r="P2787" t="s">
        <v>12</v>
      </c>
    </row>
    <row r="2788" spans="1:16" hidden="1" x14ac:dyDescent="0.25">
      <c r="A2788" t="s">
        <v>39</v>
      </c>
      <c r="B2788" t="s">
        <v>38</v>
      </c>
      <c r="C2788" t="s">
        <v>515</v>
      </c>
      <c r="D2788" t="s">
        <v>42</v>
      </c>
      <c r="E2788" t="s">
        <v>43</v>
      </c>
      <c r="F2788" t="s">
        <v>202</v>
      </c>
      <c r="G2788">
        <v>131422</v>
      </c>
      <c r="H2788" s="9">
        <v>1</v>
      </c>
      <c r="I2788" s="1">
        <v>45320</v>
      </c>
      <c r="J2788">
        <v>1</v>
      </c>
      <c r="K2788">
        <v>2024</v>
      </c>
      <c r="L2788" t="s">
        <v>37</v>
      </c>
      <c r="M2788">
        <v>28.25</v>
      </c>
      <c r="N2788" t="s">
        <v>4615</v>
      </c>
      <c r="O2788">
        <v>44.025799999999997</v>
      </c>
      <c r="P2788" t="s">
        <v>12</v>
      </c>
    </row>
    <row r="2789" spans="1:16" hidden="1" x14ac:dyDescent="0.25">
      <c r="A2789" t="s">
        <v>39</v>
      </c>
      <c r="B2789" t="s">
        <v>16</v>
      </c>
      <c r="C2789" t="s">
        <v>531</v>
      </c>
      <c r="D2789" t="s">
        <v>83</v>
      </c>
      <c r="E2789" t="s">
        <v>66</v>
      </c>
      <c r="F2789" t="s">
        <v>202</v>
      </c>
      <c r="G2789">
        <v>131421</v>
      </c>
      <c r="H2789" s="9">
        <v>1</v>
      </c>
      <c r="I2789" s="1">
        <v>45320</v>
      </c>
      <c r="J2789">
        <v>1</v>
      </c>
      <c r="K2789">
        <v>2024</v>
      </c>
      <c r="L2789" t="s">
        <v>37</v>
      </c>
      <c r="M2789">
        <v>28.25</v>
      </c>
      <c r="N2789" t="s">
        <v>4615</v>
      </c>
      <c r="O2789">
        <v>44.025799999999997</v>
      </c>
      <c r="P2789" t="s">
        <v>12</v>
      </c>
    </row>
    <row r="2790" spans="1:16" hidden="1" x14ac:dyDescent="0.25">
      <c r="A2790" t="s">
        <v>39</v>
      </c>
      <c r="B2790" t="s">
        <v>38</v>
      </c>
      <c r="C2790" t="s">
        <v>550</v>
      </c>
      <c r="D2790" t="s">
        <v>61</v>
      </c>
      <c r="E2790" t="s">
        <v>62</v>
      </c>
      <c r="F2790" t="s">
        <v>202</v>
      </c>
      <c r="G2790">
        <v>131194</v>
      </c>
      <c r="H2790" s="9">
        <v>1</v>
      </c>
      <c r="I2790" s="1">
        <v>45319</v>
      </c>
      <c r="J2790">
        <v>1</v>
      </c>
      <c r="K2790">
        <v>2024</v>
      </c>
      <c r="L2790" t="s">
        <v>37</v>
      </c>
      <c r="M2790">
        <v>28.25</v>
      </c>
      <c r="N2790" t="s">
        <v>4615</v>
      </c>
      <c r="O2790">
        <v>44.025799999999997</v>
      </c>
      <c r="P2790" t="s">
        <v>12</v>
      </c>
    </row>
    <row r="2791" spans="1:16" hidden="1" x14ac:dyDescent="0.25">
      <c r="A2791" t="s">
        <v>39</v>
      </c>
      <c r="B2791" t="s">
        <v>38</v>
      </c>
      <c r="C2791" t="s">
        <v>474</v>
      </c>
      <c r="D2791" t="s">
        <v>60</v>
      </c>
      <c r="E2791" t="s">
        <v>60</v>
      </c>
      <c r="F2791" t="s">
        <v>202</v>
      </c>
      <c r="G2791">
        <v>131192</v>
      </c>
      <c r="H2791" s="9">
        <v>1</v>
      </c>
      <c r="I2791" s="1">
        <v>45319</v>
      </c>
      <c r="J2791">
        <v>1</v>
      </c>
      <c r="K2791">
        <v>2024</v>
      </c>
      <c r="L2791" t="s">
        <v>37</v>
      </c>
      <c r="M2791">
        <v>28.25</v>
      </c>
      <c r="N2791" t="s">
        <v>4615</v>
      </c>
      <c r="O2791">
        <v>44.025799999999997</v>
      </c>
      <c r="P2791" t="s">
        <v>12</v>
      </c>
    </row>
    <row r="2792" spans="1:16" hidden="1" x14ac:dyDescent="0.25">
      <c r="A2792" t="s">
        <v>39</v>
      </c>
      <c r="B2792" t="s">
        <v>16</v>
      </c>
      <c r="C2792" t="s">
        <v>551</v>
      </c>
      <c r="D2792" t="s">
        <v>86</v>
      </c>
      <c r="E2792" t="s">
        <v>87</v>
      </c>
      <c r="F2792" t="s">
        <v>202</v>
      </c>
      <c r="G2792">
        <v>131191</v>
      </c>
      <c r="H2792" s="9">
        <v>1</v>
      </c>
      <c r="I2792" s="1">
        <v>45319</v>
      </c>
      <c r="J2792">
        <v>1</v>
      </c>
      <c r="K2792">
        <v>2024</v>
      </c>
      <c r="L2792" t="s">
        <v>37</v>
      </c>
      <c r="M2792">
        <v>33.5</v>
      </c>
      <c r="N2792" t="s">
        <v>4615</v>
      </c>
      <c r="O2792">
        <v>52.207599999999999</v>
      </c>
      <c r="P2792" t="s">
        <v>12</v>
      </c>
    </row>
    <row r="2793" spans="1:16" hidden="1" x14ac:dyDescent="0.25">
      <c r="A2793" t="s">
        <v>39</v>
      </c>
      <c r="B2793" t="s">
        <v>38</v>
      </c>
      <c r="C2793" t="s">
        <v>506</v>
      </c>
      <c r="D2793" t="s">
        <v>52</v>
      </c>
      <c r="E2793" t="s">
        <v>53</v>
      </c>
      <c r="F2793" t="s">
        <v>202</v>
      </c>
      <c r="G2793">
        <v>131190</v>
      </c>
      <c r="H2793" s="9">
        <v>1</v>
      </c>
      <c r="I2793" s="1">
        <v>45319</v>
      </c>
      <c r="J2793">
        <v>1</v>
      </c>
      <c r="K2793">
        <v>2024</v>
      </c>
      <c r="L2793" t="s">
        <v>37</v>
      </c>
      <c r="M2793">
        <v>28.25</v>
      </c>
      <c r="N2793" t="s">
        <v>4615</v>
      </c>
      <c r="O2793">
        <v>44.025799999999997</v>
      </c>
      <c r="P2793" t="s">
        <v>12</v>
      </c>
    </row>
    <row r="2794" spans="1:16" hidden="1" x14ac:dyDescent="0.25">
      <c r="A2794" t="s">
        <v>39</v>
      </c>
      <c r="B2794" t="s">
        <v>38</v>
      </c>
      <c r="C2794" t="s">
        <v>474</v>
      </c>
      <c r="D2794" t="s">
        <v>60</v>
      </c>
      <c r="E2794" t="s">
        <v>60</v>
      </c>
      <c r="F2794" t="s">
        <v>202</v>
      </c>
      <c r="G2794">
        <v>131186</v>
      </c>
      <c r="H2794" s="9">
        <v>1</v>
      </c>
      <c r="I2794" s="1">
        <v>45319</v>
      </c>
      <c r="J2794">
        <v>1</v>
      </c>
      <c r="K2794">
        <v>2024</v>
      </c>
      <c r="L2794" t="s">
        <v>37</v>
      </c>
      <c r="M2794">
        <v>28.25</v>
      </c>
      <c r="N2794" t="s">
        <v>4615</v>
      </c>
      <c r="O2794">
        <v>44.025799999999997</v>
      </c>
      <c r="P2794" t="s">
        <v>12</v>
      </c>
    </row>
    <row r="2795" spans="1:16" hidden="1" x14ac:dyDescent="0.25">
      <c r="A2795" t="s">
        <v>39</v>
      </c>
      <c r="B2795" t="s">
        <v>38</v>
      </c>
      <c r="C2795" t="s">
        <v>470</v>
      </c>
      <c r="D2795" t="s">
        <v>77</v>
      </c>
      <c r="E2795" t="s">
        <v>78</v>
      </c>
      <c r="F2795" t="s">
        <v>202</v>
      </c>
      <c r="G2795">
        <v>131185</v>
      </c>
      <c r="H2795" s="9">
        <v>1</v>
      </c>
      <c r="I2795" s="1">
        <v>45319</v>
      </c>
      <c r="J2795">
        <v>1</v>
      </c>
      <c r="K2795">
        <v>2024</v>
      </c>
      <c r="L2795" t="s">
        <v>37</v>
      </c>
      <c r="M2795">
        <v>28.25</v>
      </c>
      <c r="N2795" t="s">
        <v>4615</v>
      </c>
      <c r="O2795">
        <v>44.025799999999997</v>
      </c>
      <c r="P2795" t="s">
        <v>12</v>
      </c>
    </row>
    <row r="2796" spans="1:16" hidden="1" x14ac:dyDescent="0.25">
      <c r="A2796" t="s">
        <v>39</v>
      </c>
      <c r="B2796" t="s">
        <v>38</v>
      </c>
      <c r="C2796" t="s">
        <v>533</v>
      </c>
      <c r="D2796" t="s">
        <v>54</v>
      </c>
      <c r="E2796" t="s">
        <v>55</v>
      </c>
      <c r="F2796" t="s">
        <v>202</v>
      </c>
      <c r="G2796">
        <v>131184</v>
      </c>
      <c r="H2796" s="9">
        <v>1</v>
      </c>
      <c r="I2796" s="1">
        <v>45319</v>
      </c>
      <c r="J2796">
        <v>1</v>
      </c>
      <c r="K2796">
        <v>2024</v>
      </c>
      <c r="L2796" t="s">
        <v>37</v>
      </c>
      <c r="M2796">
        <v>28.25</v>
      </c>
      <c r="N2796" t="s">
        <v>4615</v>
      </c>
      <c r="O2796">
        <v>44.025799999999997</v>
      </c>
      <c r="P2796" t="s">
        <v>12</v>
      </c>
    </row>
    <row r="2797" spans="1:16" hidden="1" x14ac:dyDescent="0.25">
      <c r="A2797" t="s">
        <v>39</v>
      </c>
      <c r="B2797" t="s">
        <v>38</v>
      </c>
      <c r="C2797" t="s">
        <v>472</v>
      </c>
      <c r="D2797" t="s">
        <v>67</v>
      </c>
      <c r="E2797" t="s">
        <v>68</v>
      </c>
      <c r="F2797" t="s">
        <v>202</v>
      </c>
      <c r="G2797">
        <v>131183</v>
      </c>
      <c r="H2797" s="9">
        <v>1</v>
      </c>
      <c r="I2797" s="1">
        <v>45319</v>
      </c>
      <c r="J2797">
        <v>1</v>
      </c>
      <c r="K2797">
        <v>2024</v>
      </c>
      <c r="L2797" t="s">
        <v>37</v>
      </c>
      <c r="M2797">
        <v>28.25</v>
      </c>
      <c r="N2797" t="s">
        <v>4615</v>
      </c>
      <c r="O2797">
        <v>44.025799999999997</v>
      </c>
      <c r="P2797" t="s">
        <v>12</v>
      </c>
    </row>
    <row r="2798" spans="1:16" hidden="1" x14ac:dyDescent="0.25">
      <c r="A2798" t="s">
        <v>39</v>
      </c>
      <c r="B2798" t="s">
        <v>38</v>
      </c>
      <c r="C2798" t="s">
        <v>473</v>
      </c>
      <c r="D2798" t="s">
        <v>40</v>
      </c>
      <c r="E2798" t="s">
        <v>41</v>
      </c>
      <c r="F2798" t="s">
        <v>202</v>
      </c>
      <c r="G2798">
        <v>131182</v>
      </c>
      <c r="H2798" s="9">
        <v>1</v>
      </c>
      <c r="I2798" s="1">
        <v>45319</v>
      </c>
      <c r="J2798">
        <v>1</v>
      </c>
      <c r="K2798">
        <v>2024</v>
      </c>
      <c r="L2798" t="s">
        <v>37</v>
      </c>
      <c r="M2798">
        <v>28.25</v>
      </c>
      <c r="N2798" t="s">
        <v>4615</v>
      </c>
      <c r="O2798">
        <v>44.025799999999997</v>
      </c>
      <c r="P2798" t="s">
        <v>12</v>
      </c>
    </row>
    <row r="2799" spans="1:16" hidden="1" x14ac:dyDescent="0.25">
      <c r="A2799" t="s">
        <v>39</v>
      </c>
      <c r="B2799" t="s">
        <v>38</v>
      </c>
      <c r="C2799" t="s">
        <v>433</v>
      </c>
      <c r="D2799" t="s">
        <v>79</v>
      </c>
      <c r="E2799" t="s">
        <v>80</v>
      </c>
      <c r="F2799" t="s">
        <v>202</v>
      </c>
      <c r="G2799">
        <v>131181</v>
      </c>
      <c r="H2799" s="9">
        <v>1</v>
      </c>
      <c r="I2799" s="1">
        <v>45319</v>
      </c>
      <c r="J2799">
        <v>1</v>
      </c>
      <c r="K2799">
        <v>2024</v>
      </c>
      <c r="L2799" t="s">
        <v>37</v>
      </c>
      <c r="M2799">
        <v>28.25</v>
      </c>
      <c r="N2799" t="s">
        <v>4615</v>
      </c>
      <c r="O2799">
        <v>44.025799999999997</v>
      </c>
      <c r="P2799" t="s">
        <v>12</v>
      </c>
    </row>
    <row r="2800" spans="1:16" hidden="1" x14ac:dyDescent="0.25">
      <c r="A2800" t="s">
        <v>39</v>
      </c>
      <c r="B2800" t="s">
        <v>38</v>
      </c>
      <c r="C2800" t="s">
        <v>474</v>
      </c>
      <c r="D2800" t="s">
        <v>60</v>
      </c>
      <c r="E2800" t="s">
        <v>60</v>
      </c>
      <c r="F2800" t="s">
        <v>202</v>
      </c>
      <c r="G2800">
        <v>130745</v>
      </c>
      <c r="H2800" s="9">
        <v>1</v>
      </c>
      <c r="I2800" s="1">
        <v>45317</v>
      </c>
      <c r="J2800">
        <v>1</v>
      </c>
      <c r="K2800">
        <v>2024</v>
      </c>
      <c r="L2800" t="s">
        <v>37</v>
      </c>
      <c r="M2800">
        <v>28.25</v>
      </c>
      <c r="N2800" t="s">
        <v>4615</v>
      </c>
      <c r="O2800">
        <v>44.025799999999997</v>
      </c>
      <c r="P2800" t="s">
        <v>12</v>
      </c>
    </row>
    <row r="2801" spans="1:16" hidden="1" x14ac:dyDescent="0.25">
      <c r="A2801" t="s">
        <v>39</v>
      </c>
      <c r="B2801" t="s">
        <v>38</v>
      </c>
      <c r="C2801" t="s">
        <v>506</v>
      </c>
      <c r="D2801" t="s">
        <v>52</v>
      </c>
      <c r="E2801" t="s">
        <v>53</v>
      </c>
      <c r="F2801" t="s">
        <v>202</v>
      </c>
      <c r="G2801">
        <v>130732</v>
      </c>
      <c r="H2801" s="9">
        <v>1</v>
      </c>
      <c r="I2801" s="1">
        <v>45317</v>
      </c>
      <c r="J2801">
        <v>1</v>
      </c>
      <c r="K2801">
        <v>2024</v>
      </c>
      <c r="L2801" t="s">
        <v>37</v>
      </c>
      <c r="M2801">
        <v>28.25</v>
      </c>
      <c r="N2801" t="s">
        <v>4615</v>
      </c>
      <c r="O2801">
        <v>44.025799999999997</v>
      </c>
      <c r="P2801" t="s">
        <v>12</v>
      </c>
    </row>
    <row r="2802" spans="1:16" hidden="1" x14ac:dyDescent="0.25">
      <c r="A2802" t="s">
        <v>39</v>
      </c>
      <c r="B2802" t="s">
        <v>38</v>
      </c>
      <c r="C2802" t="s">
        <v>473</v>
      </c>
      <c r="D2802" t="s">
        <v>40</v>
      </c>
      <c r="E2802" t="s">
        <v>41</v>
      </c>
      <c r="F2802" t="s">
        <v>202</v>
      </c>
      <c r="G2802">
        <v>130703</v>
      </c>
      <c r="H2802" s="9">
        <v>1</v>
      </c>
      <c r="I2802" s="1">
        <v>45316</v>
      </c>
      <c r="J2802">
        <v>1</v>
      </c>
      <c r="K2802">
        <v>2024</v>
      </c>
      <c r="L2802" t="s">
        <v>37</v>
      </c>
      <c r="M2802">
        <v>28.25</v>
      </c>
      <c r="N2802" t="s">
        <v>4615</v>
      </c>
      <c r="O2802">
        <v>44.025799999999997</v>
      </c>
      <c r="P2802" t="s">
        <v>12</v>
      </c>
    </row>
    <row r="2803" spans="1:16" hidden="1" x14ac:dyDescent="0.25">
      <c r="A2803" t="s">
        <v>39</v>
      </c>
      <c r="B2803" t="s">
        <v>38</v>
      </c>
      <c r="C2803" t="s">
        <v>506</v>
      </c>
      <c r="D2803" t="s">
        <v>52</v>
      </c>
      <c r="E2803" t="s">
        <v>53</v>
      </c>
      <c r="F2803" t="s">
        <v>202</v>
      </c>
      <c r="G2803">
        <v>130702</v>
      </c>
      <c r="H2803" s="9">
        <v>1</v>
      </c>
      <c r="I2803" s="1">
        <v>45316</v>
      </c>
      <c r="J2803">
        <v>1</v>
      </c>
      <c r="K2803">
        <v>2024</v>
      </c>
      <c r="L2803" t="s">
        <v>37</v>
      </c>
      <c r="M2803">
        <v>28.25</v>
      </c>
      <c r="N2803" t="s">
        <v>4615</v>
      </c>
      <c r="O2803">
        <v>44.025799999999997</v>
      </c>
      <c r="P2803" t="s">
        <v>12</v>
      </c>
    </row>
    <row r="2804" spans="1:16" hidden="1" x14ac:dyDescent="0.25">
      <c r="A2804" t="s">
        <v>39</v>
      </c>
      <c r="B2804" t="s">
        <v>16</v>
      </c>
      <c r="C2804" t="s">
        <v>529</v>
      </c>
      <c r="D2804" t="s">
        <v>65</v>
      </c>
      <c r="E2804" t="s">
        <v>66</v>
      </c>
      <c r="F2804" t="s">
        <v>202</v>
      </c>
      <c r="G2804">
        <v>130701</v>
      </c>
      <c r="H2804" s="9">
        <v>1</v>
      </c>
      <c r="I2804" s="1">
        <v>45316</v>
      </c>
      <c r="J2804">
        <v>1</v>
      </c>
      <c r="K2804">
        <v>2024</v>
      </c>
      <c r="L2804" t="s">
        <v>37</v>
      </c>
      <c r="M2804">
        <v>28.25</v>
      </c>
      <c r="N2804" t="s">
        <v>4615</v>
      </c>
      <c r="O2804">
        <v>44.025799999999997</v>
      </c>
      <c r="P2804" t="s">
        <v>12</v>
      </c>
    </row>
    <row r="2805" spans="1:16" hidden="1" x14ac:dyDescent="0.25">
      <c r="A2805" t="s">
        <v>39</v>
      </c>
      <c r="B2805" t="s">
        <v>38</v>
      </c>
      <c r="C2805" t="s">
        <v>530</v>
      </c>
      <c r="D2805" t="s">
        <v>58</v>
      </c>
      <c r="E2805" t="s">
        <v>59</v>
      </c>
      <c r="F2805" t="s">
        <v>202</v>
      </c>
      <c r="G2805">
        <v>130700</v>
      </c>
      <c r="H2805" s="9">
        <v>1</v>
      </c>
      <c r="I2805" s="1">
        <v>45316</v>
      </c>
      <c r="J2805">
        <v>1</v>
      </c>
      <c r="K2805">
        <v>2024</v>
      </c>
      <c r="L2805" t="s">
        <v>37</v>
      </c>
      <c r="M2805">
        <v>28.25</v>
      </c>
      <c r="N2805" t="s">
        <v>4615</v>
      </c>
      <c r="O2805">
        <v>44.025799999999997</v>
      </c>
      <c r="P2805" t="s">
        <v>12</v>
      </c>
    </row>
    <row r="2806" spans="1:16" hidden="1" x14ac:dyDescent="0.25">
      <c r="A2806" t="s">
        <v>39</v>
      </c>
      <c r="B2806" t="s">
        <v>16</v>
      </c>
      <c r="C2806" t="s">
        <v>532</v>
      </c>
      <c r="D2806" t="s">
        <v>88</v>
      </c>
      <c r="E2806" t="s">
        <v>89</v>
      </c>
      <c r="F2806" t="s">
        <v>202</v>
      </c>
      <c r="G2806">
        <v>130699</v>
      </c>
      <c r="H2806" s="9">
        <v>1</v>
      </c>
      <c r="I2806" s="1">
        <v>45316</v>
      </c>
      <c r="J2806">
        <v>1</v>
      </c>
      <c r="K2806">
        <v>2024</v>
      </c>
      <c r="L2806" t="s">
        <v>37</v>
      </c>
      <c r="M2806">
        <v>33.5</v>
      </c>
      <c r="N2806" t="s">
        <v>4615</v>
      </c>
      <c r="O2806">
        <v>52.207599999999999</v>
      </c>
      <c r="P2806" t="s">
        <v>12</v>
      </c>
    </row>
    <row r="2807" spans="1:16" hidden="1" x14ac:dyDescent="0.25">
      <c r="A2807" t="s">
        <v>39</v>
      </c>
      <c r="B2807" t="s">
        <v>16</v>
      </c>
      <c r="C2807" t="s">
        <v>576</v>
      </c>
      <c r="D2807" t="s">
        <v>90</v>
      </c>
      <c r="E2807" t="s">
        <v>91</v>
      </c>
      <c r="F2807" t="s">
        <v>202</v>
      </c>
      <c r="G2807">
        <v>130588</v>
      </c>
      <c r="H2807" s="9">
        <v>1</v>
      </c>
      <c r="I2807" s="1">
        <v>45316</v>
      </c>
      <c r="J2807">
        <v>1</v>
      </c>
      <c r="K2807">
        <v>2024</v>
      </c>
      <c r="L2807" t="s">
        <v>37</v>
      </c>
      <c r="M2807">
        <v>33.5</v>
      </c>
      <c r="N2807" t="s">
        <v>4615</v>
      </c>
      <c r="O2807">
        <v>52.207599999999999</v>
      </c>
      <c r="P2807" t="s">
        <v>12</v>
      </c>
    </row>
    <row r="2808" spans="1:16" hidden="1" x14ac:dyDescent="0.25">
      <c r="A2808" t="s">
        <v>17</v>
      </c>
      <c r="B2808" t="s">
        <v>16</v>
      </c>
      <c r="C2808" t="s">
        <v>577</v>
      </c>
      <c r="D2808" t="s">
        <v>278</v>
      </c>
      <c r="E2808" t="s">
        <v>279</v>
      </c>
      <c r="F2808" t="s">
        <v>202</v>
      </c>
      <c r="G2808">
        <v>130557</v>
      </c>
      <c r="H2808" s="9">
        <v>75</v>
      </c>
      <c r="I2808" s="1">
        <v>45462</v>
      </c>
      <c r="J2808">
        <v>6</v>
      </c>
      <c r="K2808">
        <v>2024</v>
      </c>
      <c r="L2808" t="s">
        <v>106</v>
      </c>
      <c r="M2808">
        <v>125.5</v>
      </c>
      <c r="N2808" t="s">
        <v>4619</v>
      </c>
      <c r="O2808">
        <v>195.58369999999999</v>
      </c>
      <c r="P2808" t="s">
        <v>30</v>
      </c>
    </row>
    <row r="2809" spans="1:16" hidden="1" x14ac:dyDescent="0.25">
      <c r="A2809" t="s">
        <v>17</v>
      </c>
      <c r="B2809" t="s">
        <v>16</v>
      </c>
      <c r="C2809" t="s">
        <v>578</v>
      </c>
      <c r="D2809" t="s">
        <v>280</v>
      </c>
      <c r="E2809" t="s">
        <v>281</v>
      </c>
      <c r="F2809" t="s">
        <v>202</v>
      </c>
      <c r="G2809">
        <v>130557</v>
      </c>
      <c r="H2809" s="9">
        <v>75</v>
      </c>
      <c r="I2809" s="1">
        <v>45462</v>
      </c>
      <c r="J2809">
        <v>6</v>
      </c>
      <c r="K2809">
        <v>2024</v>
      </c>
      <c r="L2809" t="s">
        <v>106</v>
      </c>
      <c r="M2809">
        <v>124</v>
      </c>
      <c r="N2809" t="s">
        <v>4619</v>
      </c>
      <c r="O2809">
        <v>193.24610000000001</v>
      </c>
      <c r="P2809" t="s">
        <v>30</v>
      </c>
    </row>
    <row r="2810" spans="1:16" hidden="1" x14ac:dyDescent="0.25">
      <c r="A2810" t="s">
        <v>17</v>
      </c>
      <c r="B2810" t="s">
        <v>16</v>
      </c>
      <c r="C2810" t="s">
        <v>579</v>
      </c>
      <c r="D2810" t="s">
        <v>282</v>
      </c>
      <c r="E2810" t="s">
        <v>283</v>
      </c>
      <c r="F2810" t="s">
        <v>202</v>
      </c>
      <c r="G2810">
        <v>130557</v>
      </c>
      <c r="H2810" s="9">
        <v>75</v>
      </c>
      <c r="I2810" s="1">
        <v>45462</v>
      </c>
      <c r="J2810">
        <v>6</v>
      </c>
      <c r="K2810">
        <v>2024</v>
      </c>
      <c r="L2810" t="s">
        <v>106</v>
      </c>
      <c r="M2810">
        <v>132.1</v>
      </c>
      <c r="N2810" t="s">
        <v>4619</v>
      </c>
      <c r="O2810">
        <v>205.86940000000001</v>
      </c>
      <c r="P2810" t="s">
        <v>30</v>
      </c>
    </row>
    <row r="2811" spans="1:16" hidden="1" x14ac:dyDescent="0.25">
      <c r="A2811" t="s">
        <v>17</v>
      </c>
      <c r="B2811" t="s">
        <v>16</v>
      </c>
      <c r="C2811" t="s">
        <v>580</v>
      </c>
      <c r="D2811" t="s">
        <v>284</v>
      </c>
      <c r="E2811" t="s">
        <v>285</v>
      </c>
      <c r="F2811" t="s">
        <v>202</v>
      </c>
      <c r="G2811">
        <v>130557</v>
      </c>
      <c r="H2811" s="9">
        <v>75</v>
      </c>
      <c r="I2811" s="1">
        <v>45462</v>
      </c>
      <c r="J2811">
        <v>6</v>
      </c>
      <c r="K2811">
        <v>2024</v>
      </c>
      <c r="L2811" t="s">
        <v>106</v>
      </c>
      <c r="M2811">
        <v>132</v>
      </c>
      <c r="N2811" t="s">
        <v>4619</v>
      </c>
      <c r="O2811">
        <v>205.71350000000001</v>
      </c>
      <c r="P2811" t="s">
        <v>30</v>
      </c>
    </row>
    <row r="2812" spans="1:16" hidden="1" x14ac:dyDescent="0.25">
      <c r="A2812" t="s">
        <v>17</v>
      </c>
      <c r="B2812" t="s">
        <v>16</v>
      </c>
      <c r="C2812" t="s">
        <v>577</v>
      </c>
      <c r="D2812" t="s">
        <v>278</v>
      </c>
      <c r="E2812" t="s">
        <v>279</v>
      </c>
      <c r="F2812" t="s">
        <v>202</v>
      </c>
      <c r="G2812">
        <v>130554</v>
      </c>
      <c r="H2812" s="9">
        <v>56</v>
      </c>
      <c r="I2812" s="1">
        <v>45443</v>
      </c>
      <c r="J2812">
        <v>5</v>
      </c>
      <c r="K2812">
        <v>2024</v>
      </c>
      <c r="L2812" t="s">
        <v>4746</v>
      </c>
      <c r="M2812">
        <v>125.5</v>
      </c>
      <c r="N2812" t="s">
        <v>4619</v>
      </c>
      <c r="O2812">
        <v>195.58369999999999</v>
      </c>
      <c r="P2812" t="s">
        <v>12</v>
      </c>
    </row>
    <row r="2813" spans="1:16" hidden="1" x14ac:dyDescent="0.25">
      <c r="A2813" t="s">
        <v>17</v>
      </c>
      <c r="B2813" t="s">
        <v>16</v>
      </c>
      <c r="C2813" t="s">
        <v>578</v>
      </c>
      <c r="D2813" t="s">
        <v>280</v>
      </c>
      <c r="E2813" t="s">
        <v>281</v>
      </c>
      <c r="F2813" t="s">
        <v>202</v>
      </c>
      <c r="G2813">
        <v>130554</v>
      </c>
      <c r="H2813" s="9">
        <v>56</v>
      </c>
      <c r="I2813" s="1">
        <v>45443</v>
      </c>
      <c r="J2813">
        <v>5</v>
      </c>
      <c r="K2813">
        <v>2024</v>
      </c>
      <c r="L2813" t="s">
        <v>4746</v>
      </c>
      <c r="M2813">
        <v>124</v>
      </c>
      <c r="N2813" t="s">
        <v>4619</v>
      </c>
      <c r="O2813">
        <v>193.24610000000001</v>
      </c>
      <c r="P2813" t="s">
        <v>12</v>
      </c>
    </row>
    <row r="2814" spans="1:16" hidden="1" x14ac:dyDescent="0.25">
      <c r="A2814" t="s">
        <v>17</v>
      </c>
      <c r="B2814" t="s">
        <v>16</v>
      </c>
      <c r="C2814" t="s">
        <v>579</v>
      </c>
      <c r="D2814" t="s">
        <v>282</v>
      </c>
      <c r="E2814" t="s">
        <v>283</v>
      </c>
      <c r="F2814" t="s">
        <v>202</v>
      </c>
      <c r="G2814">
        <v>130554</v>
      </c>
      <c r="H2814" s="9">
        <v>70</v>
      </c>
      <c r="I2814" s="1">
        <v>45443</v>
      </c>
      <c r="J2814">
        <v>5</v>
      </c>
      <c r="K2814">
        <v>2024</v>
      </c>
      <c r="L2814" t="s">
        <v>4746</v>
      </c>
      <c r="M2814">
        <v>132.1</v>
      </c>
      <c r="N2814" t="s">
        <v>4619</v>
      </c>
      <c r="O2814">
        <v>205.86940000000001</v>
      </c>
      <c r="P2814" t="s">
        <v>12</v>
      </c>
    </row>
    <row r="2815" spans="1:16" hidden="1" x14ac:dyDescent="0.25">
      <c r="A2815" t="s">
        <v>17</v>
      </c>
      <c r="B2815" t="s">
        <v>16</v>
      </c>
      <c r="C2815" t="s">
        <v>580</v>
      </c>
      <c r="D2815" t="s">
        <v>284</v>
      </c>
      <c r="E2815" t="s">
        <v>285</v>
      </c>
      <c r="F2815" t="s">
        <v>202</v>
      </c>
      <c r="G2815">
        <v>130554</v>
      </c>
      <c r="H2815" s="9">
        <v>70</v>
      </c>
      <c r="I2815" s="1">
        <v>45443</v>
      </c>
      <c r="J2815">
        <v>5</v>
      </c>
      <c r="K2815">
        <v>2024</v>
      </c>
      <c r="L2815" t="s">
        <v>4746</v>
      </c>
      <c r="M2815">
        <v>132</v>
      </c>
      <c r="N2815" t="s">
        <v>4619</v>
      </c>
      <c r="O2815">
        <v>205.71350000000001</v>
      </c>
      <c r="P2815" t="s">
        <v>12</v>
      </c>
    </row>
    <row r="2816" spans="1:16" hidden="1" x14ac:dyDescent="0.25">
      <c r="A2816" t="s">
        <v>17</v>
      </c>
      <c r="B2816" t="s">
        <v>16</v>
      </c>
      <c r="C2816" t="s">
        <v>577</v>
      </c>
      <c r="D2816" t="s">
        <v>278</v>
      </c>
      <c r="E2816" t="s">
        <v>279</v>
      </c>
      <c r="F2816" t="s">
        <v>202</v>
      </c>
      <c r="G2816">
        <v>130551</v>
      </c>
      <c r="H2816" s="9">
        <v>18</v>
      </c>
      <c r="I2816" s="1">
        <v>45500</v>
      </c>
      <c r="J2816">
        <v>7</v>
      </c>
      <c r="K2816">
        <v>2024</v>
      </c>
      <c r="L2816" t="s">
        <v>109</v>
      </c>
      <c r="M2816">
        <v>125.5</v>
      </c>
      <c r="N2816" t="s">
        <v>4619</v>
      </c>
      <c r="O2816">
        <v>195.58369999999999</v>
      </c>
      <c r="P2816" t="s">
        <v>30</v>
      </c>
    </row>
    <row r="2817" spans="1:16" hidden="1" x14ac:dyDescent="0.25">
      <c r="A2817" t="s">
        <v>17</v>
      </c>
      <c r="B2817" t="s">
        <v>16</v>
      </c>
      <c r="C2817" t="s">
        <v>578</v>
      </c>
      <c r="D2817" t="s">
        <v>280</v>
      </c>
      <c r="E2817" t="s">
        <v>281</v>
      </c>
      <c r="F2817" t="s">
        <v>202</v>
      </c>
      <c r="G2817">
        <v>130551</v>
      </c>
      <c r="H2817" s="9">
        <v>18</v>
      </c>
      <c r="I2817" s="1">
        <v>45500</v>
      </c>
      <c r="J2817">
        <v>7</v>
      </c>
      <c r="K2817">
        <v>2024</v>
      </c>
      <c r="L2817" t="s">
        <v>109</v>
      </c>
      <c r="M2817">
        <v>124</v>
      </c>
      <c r="N2817" t="s">
        <v>4619</v>
      </c>
      <c r="O2817">
        <v>193.24610000000001</v>
      </c>
      <c r="P2817" t="s">
        <v>30</v>
      </c>
    </row>
    <row r="2818" spans="1:16" hidden="1" x14ac:dyDescent="0.25">
      <c r="A2818" t="s">
        <v>17</v>
      </c>
      <c r="B2818" t="s">
        <v>16</v>
      </c>
      <c r="C2818" t="s">
        <v>579</v>
      </c>
      <c r="D2818" t="s">
        <v>282</v>
      </c>
      <c r="E2818" t="s">
        <v>283</v>
      </c>
      <c r="F2818" t="s">
        <v>202</v>
      </c>
      <c r="G2818">
        <v>130551</v>
      </c>
      <c r="H2818" s="9">
        <v>24</v>
      </c>
      <c r="I2818" s="1">
        <v>45500</v>
      </c>
      <c r="J2818">
        <v>7</v>
      </c>
      <c r="K2818">
        <v>2024</v>
      </c>
      <c r="L2818" t="s">
        <v>109</v>
      </c>
      <c r="M2818">
        <v>132.1</v>
      </c>
      <c r="N2818" t="s">
        <v>4619</v>
      </c>
      <c r="O2818">
        <v>205.86940000000001</v>
      </c>
      <c r="P2818" t="s">
        <v>30</v>
      </c>
    </row>
    <row r="2819" spans="1:16" hidden="1" x14ac:dyDescent="0.25">
      <c r="A2819" t="s">
        <v>17</v>
      </c>
      <c r="B2819" t="s">
        <v>16</v>
      </c>
      <c r="C2819" t="s">
        <v>580</v>
      </c>
      <c r="D2819" t="s">
        <v>284</v>
      </c>
      <c r="E2819" t="s">
        <v>285</v>
      </c>
      <c r="F2819" t="s">
        <v>202</v>
      </c>
      <c r="G2819">
        <v>130551</v>
      </c>
      <c r="H2819" s="9">
        <v>24</v>
      </c>
      <c r="I2819" s="1">
        <v>45500</v>
      </c>
      <c r="J2819">
        <v>7</v>
      </c>
      <c r="K2819">
        <v>2024</v>
      </c>
      <c r="L2819" t="s">
        <v>109</v>
      </c>
      <c r="M2819">
        <v>132</v>
      </c>
      <c r="N2819" t="s">
        <v>4619</v>
      </c>
      <c r="O2819">
        <v>205.71350000000001</v>
      </c>
      <c r="P2819" t="s">
        <v>30</v>
      </c>
    </row>
    <row r="2820" spans="1:16" hidden="1" x14ac:dyDescent="0.25">
      <c r="A2820" t="s">
        <v>39</v>
      </c>
      <c r="B2820" t="s">
        <v>38</v>
      </c>
      <c r="C2820" t="s">
        <v>506</v>
      </c>
      <c r="D2820" t="s">
        <v>52</v>
      </c>
      <c r="E2820" t="s">
        <v>53</v>
      </c>
      <c r="F2820" t="s">
        <v>202</v>
      </c>
      <c r="G2820">
        <v>130496</v>
      </c>
      <c r="H2820" s="9">
        <v>1</v>
      </c>
      <c r="I2820" s="1">
        <v>45315</v>
      </c>
      <c r="J2820">
        <v>1</v>
      </c>
      <c r="K2820">
        <v>2024</v>
      </c>
      <c r="L2820" t="s">
        <v>37</v>
      </c>
      <c r="M2820">
        <v>28.25</v>
      </c>
      <c r="N2820" t="s">
        <v>4615</v>
      </c>
      <c r="O2820">
        <v>44.025799999999997</v>
      </c>
      <c r="P2820" t="s">
        <v>12</v>
      </c>
    </row>
    <row r="2821" spans="1:16" hidden="1" x14ac:dyDescent="0.25">
      <c r="A2821" t="s">
        <v>39</v>
      </c>
      <c r="B2821" t="s">
        <v>38</v>
      </c>
      <c r="C2821" t="s">
        <v>433</v>
      </c>
      <c r="D2821" t="s">
        <v>79</v>
      </c>
      <c r="E2821" t="s">
        <v>80</v>
      </c>
      <c r="F2821" t="s">
        <v>202</v>
      </c>
      <c r="G2821">
        <v>130495</v>
      </c>
      <c r="H2821" s="9">
        <v>1</v>
      </c>
      <c r="I2821" s="1">
        <v>45315</v>
      </c>
      <c r="J2821">
        <v>1</v>
      </c>
      <c r="K2821">
        <v>2024</v>
      </c>
      <c r="L2821" t="s">
        <v>37</v>
      </c>
      <c r="M2821">
        <v>28.25</v>
      </c>
      <c r="N2821" t="s">
        <v>4615</v>
      </c>
      <c r="O2821">
        <v>44.025799999999997</v>
      </c>
      <c r="P2821" t="s">
        <v>12</v>
      </c>
    </row>
    <row r="2822" spans="1:16" hidden="1" x14ac:dyDescent="0.25">
      <c r="A2822" t="s">
        <v>39</v>
      </c>
      <c r="B2822" t="s">
        <v>38</v>
      </c>
      <c r="C2822" t="s">
        <v>506</v>
      </c>
      <c r="D2822" t="s">
        <v>52</v>
      </c>
      <c r="E2822" t="s">
        <v>53</v>
      </c>
      <c r="F2822" t="s">
        <v>202</v>
      </c>
      <c r="G2822">
        <v>130494</v>
      </c>
      <c r="H2822" s="9">
        <v>1</v>
      </c>
      <c r="I2822" s="1">
        <v>45315</v>
      </c>
      <c r="J2822">
        <v>1</v>
      </c>
      <c r="K2822">
        <v>2024</v>
      </c>
      <c r="L2822" t="s">
        <v>37</v>
      </c>
      <c r="M2822">
        <v>28.25</v>
      </c>
      <c r="N2822" t="s">
        <v>4615</v>
      </c>
      <c r="O2822">
        <v>44.025799999999997</v>
      </c>
      <c r="P2822" t="s">
        <v>12</v>
      </c>
    </row>
    <row r="2823" spans="1:16" hidden="1" x14ac:dyDescent="0.25">
      <c r="A2823" t="s">
        <v>39</v>
      </c>
      <c r="B2823" t="s">
        <v>16</v>
      </c>
      <c r="C2823" t="s">
        <v>551</v>
      </c>
      <c r="D2823" t="s">
        <v>86</v>
      </c>
      <c r="E2823" t="s">
        <v>87</v>
      </c>
      <c r="F2823" t="s">
        <v>202</v>
      </c>
      <c r="G2823">
        <v>130491</v>
      </c>
      <c r="H2823" s="9">
        <v>1</v>
      </c>
      <c r="I2823" s="1">
        <v>45315</v>
      </c>
      <c r="J2823">
        <v>1</v>
      </c>
      <c r="K2823">
        <v>2024</v>
      </c>
      <c r="L2823" t="s">
        <v>37</v>
      </c>
      <c r="M2823">
        <v>33.5</v>
      </c>
      <c r="N2823" t="s">
        <v>4615</v>
      </c>
      <c r="O2823">
        <v>52.207599999999999</v>
      </c>
      <c r="P2823" t="s">
        <v>12</v>
      </c>
    </row>
    <row r="2824" spans="1:16" hidden="1" x14ac:dyDescent="0.25">
      <c r="A2824" t="s">
        <v>39</v>
      </c>
      <c r="B2824" t="s">
        <v>38</v>
      </c>
      <c r="C2824" t="s">
        <v>587</v>
      </c>
      <c r="D2824" t="s">
        <v>56</v>
      </c>
      <c r="E2824" t="s">
        <v>57</v>
      </c>
      <c r="F2824" t="s">
        <v>202</v>
      </c>
      <c r="G2824">
        <v>130489</v>
      </c>
      <c r="H2824" s="9">
        <v>1</v>
      </c>
      <c r="I2824" s="1">
        <v>45315</v>
      </c>
      <c r="J2824">
        <v>1</v>
      </c>
      <c r="K2824">
        <v>2024</v>
      </c>
      <c r="L2824" t="s">
        <v>37</v>
      </c>
      <c r="M2824">
        <v>26.62</v>
      </c>
      <c r="N2824" t="s">
        <v>4615</v>
      </c>
      <c r="O2824">
        <v>41.485599999999998</v>
      </c>
      <c r="P2824" t="s">
        <v>12</v>
      </c>
    </row>
    <row r="2825" spans="1:16" hidden="1" x14ac:dyDescent="0.25">
      <c r="A2825" t="s">
        <v>39</v>
      </c>
      <c r="B2825" t="s">
        <v>38</v>
      </c>
      <c r="C2825" t="s">
        <v>589</v>
      </c>
      <c r="D2825" t="s">
        <v>63</v>
      </c>
      <c r="E2825" t="s">
        <v>64</v>
      </c>
      <c r="F2825" t="s">
        <v>202</v>
      </c>
      <c r="G2825">
        <v>130330</v>
      </c>
      <c r="H2825" s="9">
        <v>1</v>
      </c>
      <c r="I2825" s="1">
        <v>45315</v>
      </c>
      <c r="J2825">
        <v>1</v>
      </c>
      <c r="K2825">
        <v>2024</v>
      </c>
      <c r="L2825" t="s">
        <v>37</v>
      </c>
      <c r="M2825">
        <v>28.25</v>
      </c>
      <c r="N2825" t="s">
        <v>4615</v>
      </c>
      <c r="O2825">
        <v>44.025799999999997</v>
      </c>
      <c r="P2825" t="s">
        <v>12</v>
      </c>
    </row>
    <row r="2826" spans="1:16" hidden="1" x14ac:dyDescent="0.25">
      <c r="A2826" t="s">
        <v>39</v>
      </c>
      <c r="B2826" t="s">
        <v>38</v>
      </c>
      <c r="C2826" t="s">
        <v>536</v>
      </c>
      <c r="D2826" t="s">
        <v>84</v>
      </c>
      <c r="E2826" t="s">
        <v>85</v>
      </c>
      <c r="F2826" t="s">
        <v>202</v>
      </c>
      <c r="G2826">
        <v>130219</v>
      </c>
      <c r="H2826" s="9">
        <v>1</v>
      </c>
      <c r="I2826" s="1">
        <v>45314</v>
      </c>
      <c r="J2826">
        <v>1</v>
      </c>
      <c r="K2826">
        <v>2024</v>
      </c>
      <c r="L2826" t="s">
        <v>37</v>
      </c>
      <c r="M2826">
        <v>33.5</v>
      </c>
      <c r="N2826" t="s">
        <v>4615</v>
      </c>
      <c r="O2826">
        <v>52.207599999999999</v>
      </c>
      <c r="P2826" t="s">
        <v>12</v>
      </c>
    </row>
    <row r="2827" spans="1:16" hidden="1" x14ac:dyDescent="0.25">
      <c r="A2827" t="s">
        <v>39</v>
      </c>
      <c r="B2827" t="s">
        <v>38</v>
      </c>
      <c r="C2827" t="s">
        <v>506</v>
      </c>
      <c r="D2827" t="s">
        <v>52</v>
      </c>
      <c r="E2827" t="s">
        <v>53</v>
      </c>
      <c r="F2827" t="s">
        <v>202</v>
      </c>
      <c r="G2827">
        <v>130217</v>
      </c>
      <c r="H2827" s="9">
        <v>1</v>
      </c>
      <c r="I2827" s="1">
        <v>45314</v>
      </c>
      <c r="J2827">
        <v>1</v>
      </c>
      <c r="K2827">
        <v>2024</v>
      </c>
      <c r="L2827" t="s">
        <v>37</v>
      </c>
      <c r="M2827">
        <v>28.25</v>
      </c>
      <c r="N2827" t="s">
        <v>4615</v>
      </c>
      <c r="O2827">
        <v>44.025799999999997</v>
      </c>
      <c r="P2827" t="s">
        <v>12</v>
      </c>
    </row>
    <row r="2828" spans="1:16" hidden="1" x14ac:dyDescent="0.25">
      <c r="A2828" t="s">
        <v>39</v>
      </c>
      <c r="B2828" t="s">
        <v>38</v>
      </c>
      <c r="C2828" t="s">
        <v>471</v>
      </c>
      <c r="D2828" t="s">
        <v>48</v>
      </c>
      <c r="E2828" t="s">
        <v>49</v>
      </c>
      <c r="F2828" t="s">
        <v>202</v>
      </c>
      <c r="G2828">
        <v>130216</v>
      </c>
      <c r="H2828" s="9">
        <v>1</v>
      </c>
      <c r="I2828" s="1">
        <v>45314</v>
      </c>
      <c r="J2828">
        <v>1</v>
      </c>
      <c r="K2828">
        <v>2024</v>
      </c>
      <c r="L2828" t="s">
        <v>37</v>
      </c>
      <c r="M2828">
        <v>28.25</v>
      </c>
      <c r="N2828" t="s">
        <v>4615</v>
      </c>
      <c r="O2828">
        <v>44.025799999999997</v>
      </c>
      <c r="P2828" t="s">
        <v>12</v>
      </c>
    </row>
    <row r="2829" spans="1:16" hidden="1" x14ac:dyDescent="0.25">
      <c r="A2829" t="s">
        <v>39</v>
      </c>
      <c r="B2829" t="s">
        <v>38</v>
      </c>
      <c r="C2829" t="s">
        <v>470</v>
      </c>
      <c r="D2829" t="s">
        <v>77</v>
      </c>
      <c r="E2829" t="s">
        <v>78</v>
      </c>
      <c r="F2829" t="s">
        <v>202</v>
      </c>
      <c r="G2829">
        <v>130215</v>
      </c>
      <c r="H2829" s="9">
        <v>1</v>
      </c>
      <c r="I2829" s="1">
        <v>45314</v>
      </c>
      <c r="J2829">
        <v>1</v>
      </c>
      <c r="K2829">
        <v>2024</v>
      </c>
      <c r="L2829" t="s">
        <v>37</v>
      </c>
      <c r="M2829">
        <v>28.25</v>
      </c>
      <c r="N2829" t="s">
        <v>4615</v>
      </c>
      <c r="O2829">
        <v>44.025799999999997</v>
      </c>
      <c r="P2829" t="s">
        <v>12</v>
      </c>
    </row>
    <row r="2830" spans="1:16" hidden="1" x14ac:dyDescent="0.25">
      <c r="A2830" t="s">
        <v>39</v>
      </c>
      <c r="B2830" t="s">
        <v>38</v>
      </c>
      <c r="C2830" t="s">
        <v>535</v>
      </c>
      <c r="D2830" t="s">
        <v>44</v>
      </c>
      <c r="E2830" t="s">
        <v>45</v>
      </c>
      <c r="F2830" t="s">
        <v>202</v>
      </c>
      <c r="G2830">
        <v>130214</v>
      </c>
      <c r="H2830" s="9">
        <v>1</v>
      </c>
      <c r="I2830" s="1">
        <v>45314</v>
      </c>
      <c r="J2830">
        <v>1</v>
      </c>
      <c r="K2830">
        <v>2024</v>
      </c>
      <c r="L2830" t="s">
        <v>37</v>
      </c>
      <c r="M2830">
        <v>26.62</v>
      </c>
      <c r="N2830" t="s">
        <v>4615</v>
      </c>
      <c r="O2830">
        <v>41.485599999999998</v>
      </c>
      <c r="P2830" t="s">
        <v>12</v>
      </c>
    </row>
    <row r="2831" spans="1:16" hidden="1" x14ac:dyDescent="0.25">
      <c r="A2831" t="s">
        <v>39</v>
      </c>
      <c r="B2831" t="s">
        <v>38</v>
      </c>
      <c r="C2831" t="s">
        <v>515</v>
      </c>
      <c r="D2831" t="s">
        <v>42</v>
      </c>
      <c r="E2831" t="s">
        <v>43</v>
      </c>
      <c r="F2831" t="s">
        <v>202</v>
      </c>
      <c r="G2831">
        <v>130213</v>
      </c>
      <c r="H2831" s="9">
        <v>1</v>
      </c>
      <c r="I2831" s="1">
        <v>45314</v>
      </c>
      <c r="J2831">
        <v>1</v>
      </c>
      <c r="K2831">
        <v>2024</v>
      </c>
      <c r="L2831" t="s">
        <v>37</v>
      </c>
      <c r="M2831">
        <v>28.25</v>
      </c>
      <c r="N2831" t="s">
        <v>4615</v>
      </c>
      <c r="O2831">
        <v>44.025799999999997</v>
      </c>
      <c r="P2831" t="s">
        <v>12</v>
      </c>
    </row>
    <row r="2832" spans="1:16" hidden="1" x14ac:dyDescent="0.25">
      <c r="A2832" t="s">
        <v>39</v>
      </c>
      <c r="B2832" t="s">
        <v>16</v>
      </c>
      <c r="C2832" t="s">
        <v>531</v>
      </c>
      <c r="D2832" t="s">
        <v>83</v>
      </c>
      <c r="E2832" t="s">
        <v>66</v>
      </c>
      <c r="F2832" t="s">
        <v>202</v>
      </c>
      <c r="G2832">
        <v>130212</v>
      </c>
      <c r="H2832" s="9">
        <v>1</v>
      </c>
      <c r="I2832" s="1">
        <v>45314</v>
      </c>
      <c r="J2832">
        <v>1</v>
      </c>
      <c r="K2832">
        <v>2024</v>
      </c>
      <c r="L2832" t="s">
        <v>37</v>
      </c>
      <c r="M2832">
        <v>28.25</v>
      </c>
      <c r="N2832" t="s">
        <v>4615</v>
      </c>
      <c r="O2832">
        <v>44.025799999999997</v>
      </c>
      <c r="P2832" t="s">
        <v>12</v>
      </c>
    </row>
    <row r="2833" spans="1:16" hidden="1" x14ac:dyDescent="0.25">
      <c r="A2833" t="s">
        <v>39</v>
      </c>
      <c r="B2833" t="s">
        <v>38</v>
      </c>
      <c r="C2833" t="s">
        <v>507</v>
      </c>
      <c r="D2833" t="s">
        <v>75</v>
      </c>
      <c r="E2833" t="s">
        <v>75</v>
      </c>
      <c r="F2833" t="s">
        <v>202</v>
      </c>
      <c r="G2833">
        <v>129957</v>
      </c>
      <c r="H2833" s="9">
        <v>1</v>
      </c>
      <c r="I2833" s="1">
        <v>45314</v>
      </c>
      <c r="J2833">
        <v>1</v>
      </c>
      <c r="K2833">
        <v>2024</v>
      </c>
      <c r="L2833" t="s">
        <v>37</v>
      </c>
      <c r="M2833">
        <v>28.25</v>
      </c>
      <c r="N2833" t="s">
        <v>4615</v>
      </c>
      <c r="O2833">
        <v>44.025799999999997</v>
      </c>
      <c r="P2833" t="s">
        <v>12</v>
      </c>
    </row>
    <row r="2834" spans="1:16" hidden="1" x14ac:dyDescent="0.25">
      <c r="A2834" t="s">
        <v>39</v>
      </c>
      <c r="B2834" t="s">
        <v>38</v>
      </c>
      <c r="C2834" t="s">
        <v>589</v>
      </c>
      <c r="D2834" t="s">
        <v>63</v>
      </c>
      <c r="E2834" t="s">
        <v>64</v>
      </c>
      <c r="F2834" t="s">
        <v>202</v>
      </c>
      <c r="G2834">
        <v>129956</v>
      </c>
      <c r="H2834" s="9">
        <v>1</v>
      </c>
      <c r="I2834" s="1">
        <v>45314</v>
      </c>
      <c r="J2834">
        <v>1</v>
      </c>
      <c r="K2834">
        <v>2024</v>
      </c>
      <c r="L2834" t="s">
        <v>37</v>
      </c>
      <c r="M2834">
        <v>28.25</v>
      </c>
      <c r="N2834" t="s">
        <v>4615</v>
      </c>
      <c r="O2834">
        <v>44.025799999999997</v>
      </c>
      <c r="P2834" t="s">
        <v>12</v>
      </c>
    </row>
    <row r="2835" spans="1:16" hidden="1" x14ac:dyDescent="0.25">
      <c r="A2835" t="s">
        <v>39</v>
      </c>
      <c r="B2835" t="s">
        <v>38</v>
      </c>
      <c r="C2835" t="s">
        <v>507</v>
      </c>
      <c r="D2835" t="s">
        <v>75</v>
      </c>
      <c r="E2835" t="s">
        <v>75</v>
      </c>
      <c r="F2835" t="s">
        <v>202</v>
      </c>
      <c r="G2835">
        <v>129955</v>
      </c>
      <c r="H2835" s="9">
        <v>1</v>
      </c>
      <c r="I2835" s="1">
        <v>45314</v>
      </c>
      <c r="J2835">
        <v>1</v>
      </c>
      <c r="K2835">
        <v>2024</v>
      </c>
      <c r="L2835" t="s">
        <v>37</v>
      </c>
      <c r="M2835">
        <v>28.25</v>
      </c>
      <c r="N2835" t="s">
        <v>4615</v>
      </c>
      <c r="O2835">
        <v>44.025799999999997</v>
      </c>
      <c r="P2835" t="s">
        <v>12</v>
      </c>
    </row>
    <row r="2836" spans="1:16" hidden="1" x14ac:dyDescent="0.25">
      <c r="A2836" t="s">
        <v>39</v>
      </c>
      <c r="B2836" t="s">
        <v>38</v>
      </c>
      <c r="C2836" t="s">
        <v>515</v>
      </c>
      <c r="D2836" t="s">
        <v>42</v>
      </c>
      <c r="E2836" t="s">
        <v>43</v>
      </c>
      <c r="F2836" t="s">
        <v>202</v>
      </c>
      <c r="G2836">
        <v>129954</v>
      </c>
      <c r="H2836" s="9">
        <v>1</v>
      </c>
      <c r="I2836" s="1">
        <v>45314</v>
      </c>
      <c r="J2836">
        <v>1</v>
      </c>
      <c r="K2836">
        <v>2024</v>
      </c>
      <c r="L2836" t="s">
        <v>37</v>
      </c>
      <c r="M2836">
        <v>28.25</v>
      </c>
      <c r="N2836" t="s">
        <v>4615</v>
      </c>
      <c r="O2836">
        <v>44.025799999999997</v>
      </c>
      <c r="P2836" t="s">
        <v>12</v>
      </c>
    </row>
    <row r="2837" spans="1:16" hidden="1" x14ac:dyDescent="0.25">
      <c r="A2837" t="s">
        <v>39</v>
      </c>
      <c r="B2837" t="s">
        <v>16</v>
      </c>
      <c r="C2837" t="s">
        <v>529</v>
      </c>
      <c r="D2837" t="s">
        <v>65</v>
      </c>
      <c r="E2837" t="s">
        <v>66</v>
      </c>
      <c r="F2837" t="s">
        <v>202</v>
      </c>
      <c r="G2837">
        <v>129953</v>
      </c>
      <c r="H2837" s="9">
        <v>1</v>
      </c>
      <c r="I2837" s="1">
        <v>45314</v>
      </c>
      <c r="J2837">
        <v>1</v>
      </c>
      <c r="K2837">
        <v>2024</v>
      </c>
      <c r="L2837" t="s">
        <v>37</v>
      </c>
      <c r="M2837">
        <v>28.25</v>
      </c>
      <c r="N2837" t="s">
        <v>4615</v>
      </c>
      <c r="O2837">
        <v>44.025799999999997</v>
      </c>
      <c r="P2837" t="s">
        <v>12</v>
      </c>
    </row>
    <row r="2838" spans="1:16" hidden="1" x14ac:dyDescent="0.25">
      <c r="A2838" t="s">
        <v>39</v>
      </c>
      <c r="B2838" t="s">
        <v>38</v>
      </c>
      <c r="C2838" t="s">
        <v>616</v>
      </c>
      <c r="D2838" t="s">
        <v>81</v>
      </c>
      <c r="E2838" t="s">
        <v>82</v>
      </c>
      <c r="F2838" t="s">
        <v>202</v>
      </c>
      <c r="G2838">
        <v>129889</v>
      </c>
      <c r="H2838" s="9">
        <v>1</v>
      </c>
      <c r="I2838" s="1">
        <v>45313</v>
      </c>
      <c r="J2838">
        <v>1</v>
      </c>
      <c r="K2838">
        <v>2024</v>
      </c>
      <c r="L2838" t="s">
        <v>37</v>
      </c>
      <c r="M2838">
        <v>28.25</v>
      </c>
      <c r="N2838" t="s">
        <v>4615</v>
      </c>
      <c r="O2838">
        <v>44.025799999999997</v>
      </c>
      <c r="P2838" t="s">
        <v>12</v>
      </c>
    </row>
    <row r="2839" spans="1:16" hidden="1" x14ac:dyDescent="0.25">
      <c r="A2839" t="s">
        <v>39</v>
      </c>
      <c r="B2839" t="s">
        <v>16</v>
      </c>
      <c r="C2839" t="s">
        <v>529</v>
      </c>
      <c r="D2839" t="s">
        <v>65</v>
      </c>
      <c r="E2839" t="s">
        <v>66</v>
      </c>
      <c r="F2839" t="s">
        <v>202</v>
      </c>
      <c r="G2839">
        <v>129884</v>
      </c>
      <c r="H2839" s="9">
        <v>1</v>
      </c>
      <c r="I2839" s="1">
        <v>45313</v>
      </c>
      <c r="J2839">
        <v>1</v>
      </c>
      <c r="K2839">
        <v>2024</v>
      </c>
      <c r="L2839" t="s">
        <v>37</v>
      </c>
      <c r="M2839">
        <v>28.25</v>
      </c>
      <c r="N2839" t="s">
        <v>4615</v>
      </c>
      <c r="O2839">
        <v>44.025799999999997</v>
      </c>
      <c r="P2839" t="s">
        <v>12</v>
      </c>
    </row>
    <row r="2840" spans="1:16" hidden="1" x14ac:dyDescent="0.25">
      <c r="A2840" t="s">
        <v>39</v>
      </c>
      <c r="B2840" t="s">
        <v>38</v>
      </c>
      <c r="C2840" t="s">
        <v>507</v>
      </c>
      <c r="D2840" t="s">
        <v>75</v>
      </c>
      <c r="E2840" t="s">
        <v>75</v>
      </c>
      <c r="F2840" t="s">
        <v>202</v>
      </c>
      <c r="G2840">
        <v>129787</v>
      </c>
      <c r="H2840" s="9">
        <v>1</v>
      </c>
      <c r="I2840" s="1">
        <v>45313</v>
      </c>
      <c r="J2840">
        <v>1</v>
      </c>
      <c r="K2840">
        <v>2024</v>
      </c>
      <c r="L2840" t="s">
        <v>37</v>
      </c>
      <c r="M2840">
        <v>28.25</v>
      </c>
      <c r="N2840" t="s">
        <v>4615</v>
      </c>
      <c r="O2840">
        <v>44.025799999999997</v>
      </c>
      <c r="P2840" t="s">
        <v>12</v>
      </c>
    </row>
    <row r="2841" spans="1:16" hidden="1" x14ac:dyDescent="0.25">
      <c r="A2841" t="s">
        <v>39</v>
      </c>
      <c r="B2841" t="s">
        <v>38</v>
      </c>
      <c r="C2841" t="s">
        <v>515</v>
      </c>
      <c r="D2841" t="s">
        <v>42</v>
      </c>
      <c r="E2841" t="s">
        <v>43</v>
      </c>
      <c r="F2841" t="s">
        <v>202</v>
      </c>
      <c r="G2841">
        <v>129768</v>
      </c>
      <c r="H2841" s="9">
        <v>1</v>
      </c>
      <c r="I2841" s="1">
        <v>45313</v>
      </c>
      <c r="J2841">
        <v>1</v>
      </c>
      <c r="K2841">
        <v>2024</v>
      </c>
      <c r="L2841" t="s">
        <v>37</v>
      </c>
      <c r="M2841">
        <v>28.25</v>
      </c>
      <c r="N2841" t="s">
        <v>4615</v>
      </c>
      <c r="O2841">
        <v>44.025799999999997</v>
      </c>
      <c r="P2841" t="s">
        <v>12</v>
      </c>
    </row>
    <row r="2842" spans="1:16" hidden="1" x14ac:dyDescent="0.25">
      <c r="A2842" t="s">
        <v>39</v>
      </c>
      <c r="B2842" t="s">
        <v>16</v>
      </c>
      <c r="C2842" t="s">
        <v>529</v>
      </c>
      <c r="D2842" t="s">
        <v>65</v>
      </c>
      <c r="E2842" t="s">
        <v>66</v>
      </c>
      <c r="F2842" t="s">
        <v>202</v>
      </c>
      <c r="G2842">
        <v>129767</v>
      </c>
      <c r="H2842" s="9">
        <v>1</v>
      </c>
      <c r="I2842" s="1">
        <v>45313</v>
      </c>
      <c r="J2842">
        <v>1</v>
      </c>
      <c r="K2842">
        <v>2024</v>
      </c>
      <c r="L2842" t="s">
        <v>37</v>
      </c>
      <c r="M2842">
        <v>28.25</v>
      </c>
      <c r="N2842" t="s">
        <v>4615</v>
      </c>
      <c r="O2842">
        <v>44.025799999999997</v>
      </c>
      <c r="P2842" t="s">
        <v>12</v>
      </c>
    </row>
    <row r="2843" spans="1:16" hidden="1" x14ac:dyDescent="0.25">
      <c r="A2843" t="s">
        <v>39</v>
      </c>
      <c r="B2843" t="s">
        <v>38</v>
      </c>
      <c r="C2843" t="s">
        <v>515</v>
      </c>
      <c r="D2843" t="s">
        <v>42</v>
      </c>
      <c r="E2843" t="s">
        <v>43</v>
      </c>
      <c r="F2843" t="s">
        <v>202</v>
      </c>
      <c r="G2843">
        <v>129766</v>
      </c>
      <c r="H2843" s="9">
        <v>1</v>
      </c>
      <c r="I2843" s="1">
        <v>45313</v>
      </c>
      <c r="J2843">
        <v>1</v>
      </c>
      <c r="K2843">
        <v>2024</v>
      </c>
      <c r="L2843" t="s">
        <v>37</v>
      </c>
      <c r="M2843">
        <v>28.25</v>
      </c>
      <c r="N2843" t="s">
        <v>4615</v>
      </c>
      <c r="O2843">
        <v>44.025799999999997</v>
      </c>
      <c r="P2843" t="s">
        <v>12</v>
      </c>
    </row>
    <row r="2844" spans="1:16" hidden="1" x14ac:dyDescent="0.25">
      <c r="A2844" t="s">
        <v>39</v>
      </c>
      <c r="B2844" t="s">
        <v>38</v>
      </c>
      <c r="C2844" t="s">
        <v>473</v>
      </c>
      <c r="D2844" t="s">
        <v>40</v>
      </c>
      <c r="E2844" t="s">
        <v>41</v>
      </c>
      <c r="F2844" t="s">
        <v>202</v>
      </c>
      <c r="G2844">
        <v>129765</v>
      </c>
      <c r="H2844" s="9">
        <v>1</v>
      </c>
      <c r="I2844" s="1">
        <v>45313</v>
      </c>
      <c r="J2844">
        <v>1</v>
      </c>
      <c r="K2844">
        <v>2024</v>
      </c>
      <c r="L2844" t="s">
        <v>37</v>
      </c>
      <c r="M2844">
        <v>28.25</v>
      </c>
      <c r="N2844" t="s">
        <v>4615</v>
      </c>
      <c r="O2844">
        <v>44.025799999999997</v>
      </c>
      <c r="P2844" t="s">
        <v>12</v>
      </c>
    </row>
    <row r="2845" spans="1:16" hidden="1" x14ac:dyDescent="0.25">
      <c r="A2845" t="s">
        <v>39</v>
      </c>
      <c r="B2845" t="s">
        <v>38</v>
      </c>
      <c r="C2845" t="s">
        <v>617</v>
      </c>
      <c r="D2845" t="s">
        <v>46</v>
      </c>
      <c r="E2845" t="s">
        <v>47</v>
      </c>
      <c r="F2845" t="s">
        <v>202</v>
      </c>
      <c r="G2845">
        <v>129512</v>
      </c>
      <c r="H2845" s="9">
        <v>1</v>
      </c>
      <c r="I2845" s="1">
        <v>45310</v>
      </c>
      <c r="J2845">
        <v>1</v>
      </c>
      <c r="K2845">
        <v>2024</v>
      </c>
      <c r="L2845" t="s">
        <v>37</v>
      </c>
      <c r="M2845">
        <v>28.25</v>
      </c>
      <c r="N2845" t="s">
        <v>4615</v>
      </c>
      <c r="O2845">
        <v>44.025799999999997</v>
      </c>
      <c r="P2845" t="s">
        <v>12</v>
      </c>
    </row>
    <row r="2846" spans="1:16" hidden="1" x14ac:dyDescent="0.25">
      <c r="A2846" t="s">
        <v>39</v>
      </c>
      <c r="B2846" t="s">
        <v>16</v>
      </c>
      <c r="C2846" t="s">
        <v>618</v>
      </c>
      <c r="D2846" t="s">
        <v>97</v>
      </c>
      <c r="E2846" t="s">
        <v>98</v>
      </c>
      <c r="F2846" t="s">
        <v>202</v>
      </c>
      <c r="G2846">
        <v>129511</v>
      </c>
      <c r="H2846" s="9">
        <v>1</v>
      </c>
      <c r="I2846" s="1">
        <v>45310</v>
      </c>
      <c r="J2846">
        <v>1</v>
      </c>
      <c r="K2846">
        <v>2024</v>
      </c>
      <c r="L2846" t="s">
        <v>37</v>
      </c>
      <c r="M2846">
        <v>33.5</v>
      </c>
      <c r="N2846" t="s">
        <v>4615</v>
      </c>
      <c r="O2846">
        <v>52.207599999999999</v>
      </c>
      <c r="P2846" t="s">
        <v>12</v>
      </c>
    </row>
    <row r="2847" spans="1:16" hidden="1" x14ac:dyDescent="0.25">
      <c r="A2847" t="s">
        <v>39</v>
      </c>
      <c r="B2847" t="s">
        <v>16</v>
      </c>
      <c r="C2847" t="s">
        <v>529</v>
      </c>
      <c r="D2847" t="s">
        <v>65</v>
      </c>
      <c r="E2847" t="s">
        <v>66</v>
      </c>
      <c r="F2847" t="s">
        <v>202</v>
      </c>
      <c r="G2847">
        <v>129510</v>
      </c>
      <c r="H2847" s="9">
        <v>1</v>
      </c>
      <c r="I2847" s="1">
        <v>45310</v>
      </c>
      <c r="J2847">
        <v>1</v>
      </c>
      <c r="K2847">
        <v>2024</v>
      </c>
      <c r="L2847" t="s">
        <v>37</v>
      </c>
      <c r="M2847">
        <v>28.25</v>
      </c>
      <c r="N2847" t="s">
        <v>4615</v>
      </c>
      <c r="O2847">
        <v>44.025799999999997</v>
      </c>
      <c r="P2847" t="s">
        <v>12</v>
      </c>
    </row>
    <row r="2848" spans="1:16" hidden="1" x14ac:dyDescent="0.25">
      <c r="A2848" t="s">
        <v>39</v>
      </c>
      <c r="B2848" t="s">
        <v>16</v>
      </c>
      <c r="C2848" t="s">
        <v>532</v>
      </c>
      <c r="D2848" t="s">
        <v>88</v>
      </c>
      <c r="E2848" t="s">
        <v>89</v>
      </c>
      <c r="F2848" t="s">
        <v>202</v>
      </c>
      <c r="G2848">
        <v>129382</v>
      </c>
      <c r="H2848" s="9">
        <v>1</v>
      </c>
      <c r="I2848" s="1">
        <v>45310</v>
      </c>
      <c r="J2848">
        <v>1</v>
      </c>
      <c r="K2848">
        <v>2024</v>
      </c>
      <c r="L2848" t="s">
        <v>37</v>
      </c>
      <c r="M2848">
        <v>33.5</v>
      </c>
      <c r="N2848" t="s">
        <v>4615</v>
      </c>
      <c r="O2848">
        <v>52.207599999999999</v>
      </c>
      <c r="P2848" t="s">
        <v>12</v>
      </c>
    </row>
    <row r="2849" spans="1:16" hidden="1" x14ac:dyDescent="0.25">
      <c r="A2849" t="s">
        <v>39</v>
      </c>
      <c r="B2849" t="s">
        <v>38</v>
      </c>
      <c r="C2849" t="s">
        <v>506</v>
      </c>
      <c r="D2849" t="s">
        <v>52</v>
      </c>
      <c r="E2849" t="s">
        <v>53</v>
      </c>
      <c r="F2849" t="s">
        <v>202</v>
      </c>
      <c r="G2849">
        <v>129348</v>
      </c>
      <c r="H2849" s="9">
        <v>1</v>
      </c>
      <c r="I2849" s="1">
        <v>45309</v>
      </c>
      <c r="J2849">
        <v>1</v>
      </c>
      <c r="K2849">
        <v>2024</v>
      </c>
      <c r="L2849" t="s">
        <v>37</v>
      </c>
      <c r="M2849">
        <v>28.25</v>
      </c>
      <c r="N2849" t="s">
        <v>4615</v>
      </c>
      <c r="O2849">
        <v>44.025799999999997</v>
      </c>
      <c r="P2849" t="s">
        <v>12</v>
      </c>
    </row>
    <row r="2850" spans="1:16" hidden="1" x14ac:dyDescent="0.25">
      <c r="A2850" t="s">
        <v>17</v>
      </c>
      <c r="B2850" t="s">
        <v>199</v>
      </c>
      <c r="C2850" t="s">
        <v>4500</v>
      </c>
      <c r="D2850" t="s">
        <v>4501</v>
      </c>
      <c r="E2850" t="s">
        <v>4502</v>
      </c>
      <c r="F2850" t="s">
        <v>202</v>
      </c>
      <c r="G2850">
        <v>129191</v>
      </c>
      <c r="H2850" s="9">
        <v>30</v>
      </c>
      <c r="I2850" s="1">
        <v>45443</v>
      </c>
      <c r="J2850">
        <v>5</v>
      </c>
      <c r="K2850">
        <v>2024</v>
      </c>
      <c r="L2850" t="s">
        <v>4746</v>
      </c>
      <c r="M2850">
        <v>12.6</v>
      </c>
      <c r="N2850" t="s">
        <v>4616</v>
      </c>
      <c r="O2850">
        <v>19.636299999999999</v>
      </c>
      <c r="P2850" t="s">
        <v>12</v>
      </c>
    </row>
    <row r="2851" spans="1:16" hidden="1" x14ac:dyDescent="0.25">
      <c r="A2851" t="s">
        <v>39</v>
      </c>
      <c r="B2851" t="s">
        <v>16</v>
      </c>
      <c r="C2851" t="s">
        <v>531</v>
      </c>
      <c r="D2851" t="s">
        <v>83</v>
      </c>
      <c r="E2851" t="s">
        <v>66</v>
      </c>
      <c r="F2851" t="s">
        <v>202</v>
      </c>
      <c r="G2851">
        <v>129137</v>
      </c>
      <c r="H2851" s="9">
        <v>1</v>
      </c>
      <c r="I2851" s="1">
        <v>45308</v>
      </c>
      <c r="J2851">
        <v>1</v>
      </c>
      <c r="K2851">
        <v>2024</v>
      </c>
      <c r="L2851" t="s">
        <v>37</v>
      </c>
      <c r="M2851">
        <v>28.25</v>
      </c>
      <c r="N2851" t="s">
        <v>4615</v>
      </c>
      <c r="O2851">
        <v>44.025799999999997</v>
      </c>
      <c r="P2851" t="s">
        <v>12</v>
      </c>
    </row>
    <row r="2852" spans="1:16" hidden="1" x14ac:dyDescent="0.25">
      <c r="A2852" t="s">
        <v>39</v>
      </c>
      <c r="B2852" t="s">
        <v>38</v>
      </c>
      <c r="C2852" t="s">
        <v>616</v>
      </c>
      <c r="D2852" t="s">
        <v>81</v>
      </c>
      <c r="E2852" t="s">
        <v>82</v>
      </c>
      <c r="F2852" t="s">
        <v>202</v>
      </c>
      <c r="G2852">
        <v>129034</v>
      </c>
      <c r="H2852" s="9">
        <v>1</v>
      </c>
      <c r="I2852" s="1">
        <v>45308</v>
      </c>
      <c r="J2852">
        <v>1</v>
      </c>
      <c r="K2852">
        <v>2024</v>
      </c>
      <c r="L2852" t="s">
        <v>37</v>
      </c>
      <c r="M2852">
        <v>28.25</v>
      </c>
      <c r="N2852" t="s">
        <v>4615</v>
      </c>
      <c r="O2852">
        <v>44.025799999999997</v>
      </c>
      <c r="P2852" t="s">
        <v>12</v>
      </c>
    </row>
    <row r="2853" spans="1:16" hidden="1" x14ac:dyDescent="0.25">
      <c r="A2853" t="s">
        <v>39</v>
      </c>
      <c r="B2853" t="s">
        <v>16</v>
      </c>
      <c r="C2853" t="s">
        <v>529</v>
      </c>
      <c r="D2853" t="s">
        <v>65</v>
      </c>
      <c r="E2853" t="s">
        <v>66</v>
      </c>
      <c r="F2853" t="s">
        <v>202</v>
      </c>
      <c r="G2853">
        <v>128937</v>
      </c>
      <c r="H2853" s="9">
        <v>1</v>
      </c>
      <c r="I2853" s="1">
        <v>45308</v>
      </c>
      <c r="J2853">
        <v>1</v>
      </c>
      <c r="K2853">
        <v>2024</v>
      </c>
      <c r="L2853" t="s">
        <v>37</v>
      </c>
      <c r="M2853">
        <v>28.25</v>
      </c>
      <c r="N2853" t="s">
        <v>4615</v>
      </c>
      <c r="O2853">
        <v>44.025799999999997</v>
      </c>
      <c r="P2853" t="s">
        <v>12</v>
      </c>
    </row>
    <row r="2854" spans="1:16" hidden="1" x14ac:dyDescent="0.25">
      <c r="A2854" t="s">
        <v>39</v>
      </c>
      <c r="B2854" t="s">
        <v>38</v>
      </c>
      <c r="C2854" t="s">
        <v>506</v>
      </c>
      <c r="D2854" t="s">
        <v>52</v>
      </c>
      <c r="E2854" t="s">
        <v>53</v>
      </c>
      <c r="F2854" t="s">
        <v>202</v>
      </c>
      <c r="G2854">
        <v>128931</v>
      </c>
      <c r="H2854" s="9">
        <v>1</v>
      </c>
      <c r="I2854" s="1">
        <v>45308</v>
      </c>
      <c r="J2854">
        <v>1</v>
      </c>
      <c r="K2854">
        <v>2024</v>
      </c>
      <c r="L2854" t="s">
        <v>37</v>
      </c>
      <c r="M2854">
        <v>28.25</v>
      </c>
      <c r="N2854" t="s">
        <v>4615</v>
      </c>
      <c r="O2854">
        <v>44.025799999999997</v>
      </c>
      <c r="P2854" t="s">
        <v>12</v>
      </c>
    </row>
    <row r="2855" spans="1:16" hidden="1" x14ac:dyDescent="0.25">
      <c r="A2855" t="s">
        <v>39</v>
      </c>
      <c r="B2855" t="s">
        <v>16</v>
      </c>
      <c r="C2855" t="s">
        <v>531</v>
      </c>
      <c r="D2855" t="s">
        <v>83</v>
      </c>
      <c r="E2855" t="s">
        <v>66</v>
      </c>
      <c r="F2855" t="s">
        <v>202</v>
      </c>
      <c r="G2855">
        <v>128930</v>
      </c>
      <c r="H2855" s="9">
        <v>1</v>
      </c>
      <c r="I2855" s="1">
        <v>45308</v>
      </c>
      <c r="J2855">
        <v>1</v>
      </c>
      <c r="K2855">
        <v>2024</v>
      </c>
      <c r="L2855" t="s">
        <v>37</v>
      </c>
      <c r="M2855">
        <v>28.25</v>
      </c>
      <c r="N2855" t="s">
        <v>4615</v>
      </c>
      <c r="O2855">
        <v>44.025799999999997</v>
      </c>
      <c r="P2855" t="s">
        <v>12</v>
      </c>
    </row>
    <row r="2856" spans="1:16" hidden="1" x14ac:dyDescent="0.25">
      <c r="A2856" t="s">
        <v>39</v>
      </c>
      <c r="B2856" t="s">
        <v>38</v>
      </c>
      <c r="C2856" t="s">
        <v>620</v>
      </c>
      <c r="D2856" t="s">
        <v>69</v>
      </c>
      <c r="E2856" t="s">
        <v>70</v>
      </c>
      <c r="F2856" t="s">
        <v>202</v>
      </c>
      <c r="G2856">
        <v>128929</v>
      </c>
      <c r="H2856" s="9">
        <v>1</v>
      </c>
      <c r="I2856" s="1">
        <v>45308</v>
      </c>
      <c r="J2856">
        <v>1</v>
      </c>
      <c r="K2856">
        <v>2024</v>
      </c>
      <c r="L2856" t="s">
        <v>37</v>
      </c>
      <c r="M2856">
        <v>28.25</v>
      </c>
      <c r="N2856" t="s">
        <v>4615</v>
      </c>
      <c r="O2856">
        <v>44.025799999999997</v>
      </c>
      <c r="P2856" t="s">
        <v>12</v>
      </c>
    </row>
    <row r="2857" spans="1:16" hidden="1" x14ac:dyDescent="0.25">
      <c r="A2857" t="s">
        <v>39</v>
      </c>
      <c r="B2857" t="s">
        <v>16</v>
      </c>
      <c r="C2857" t="s">
        <v>623</v>
      </c>
      <c r="D2857" t="s">
        <v>95</v>
      </c>
      <c r="E2857" t="s">
        <v>96</v>
      </c>
      <c r="F2857" t="s">
        <v>202</v>
      </c>
      <c r="G2857">
        <v>128753</v>
      </c>
      <c r="H2857" s="9">
        <v>1</v>
      </c>
      <c r="I2857" s="1">
        <v>45307</v>
      </c>
      <c r="J2857">
        <v>1</v>
      </c>
      <c r="K2857">
        <v>2024</v>
      </c>
      <c r="L2857" t="s">
        <v>37</v>
      </c>
      <c r="M2857">
        <v>33.5</v>
      </c>
      <c r="N2857" t="s">
        <v>4615</v>
      </c>
      <c r="O2857">
        <v>52.207599999999999</v>
      </c>
      <c r="P2857" t="s">
        <v>12</v>
      </c>
    </row>
    <row r="2858" spans="1:16" hidden="1" x14ac:dyDescent="0.25">
      <c r="A2858" t="s">
        <v>39</v>
      </c>
      <c r="B2858" t="s">
        <v>38</v>
      </c>
      <c r="C2858" t="s">
        <v>472</v>
      </c>
      <c r="D2858" t="s">
        <v>67</v>
      </c>
      <c r="E2858" t="s">
        <v>68</v>
      </c>
      <c r="F2858" t="s">
        <v>202</v>
      </c>
      <c r="G2858">
        <v>128752</v>
      </c>
      <c r="H2858" s="9">
        <v>1</v>
      </c>
      <c r="I2858" s="1">
        <v>45307</v>
      </c>
      <c r="J2858">
        <v>1</v>
      </c>
      <c r="K2858">
        <v>2024</v>
      </c>
      <c r="L2858" t="s">
        <v>37</v>
      </c>
      <c r="M2858">
        <v>28.25</v>
      </c>
      <c r="N2858" t="s">
        <v>4615</v>
      </c>
      <c r="O2858">
        <v>44.025799999999997</v>
      </c>
      <c r="P2858" t="s">
        <v>12</v>
      </c>
    </row>
    <row r="2859" spans="1:16" hidden="1" x14ac:dyDescent="0.25">
      <c r="A2859" t="s">
        <v>39</v>
      </c>
      <c r="B2859" t="s">
        <v>38</v>
      </c>
      <c r="C2859" t="s">
        <v>616</v>
      </c>
      <c r="D2859" t="s">
        <v>81</v>
      </c>
      <c r="E2859" t="s">
        <v>82</v>
      </c>
      <c r="F2859" t="s">
        <v>202</v>
      </c>
      <c r="G2859">
        <v>128751</v>
      </c>
      <c r="H2859" s="9">
        <v>1</v>
      </c>
      <c r="I2859" s="1">
        <v>45307</v>
      </c>
      <c r="J2859">
        <v>1</v>
      </c>
      <c r="K2859">
        <v>2024</v>
      </c>
      <c r="L2859" t="s">
        <v>37</v>
      </c>
      <c r="M2859">
        <v>28.25</v>
      </c>
      <c r="N2859" t="s">
        <v>4615</v>
      </c>
      <c r="O2859">
        <v>44.025799999999997</v>
      </c>
      <c r="P2859" t="s">
        <v>12</v>
      </c>
    </row>
    <row r="2860" spans="1:16" hidden="1" x14ac:dyDescent="0.25">
      <c r="A2860" t="s">
        <v>17</v>
      </c>
      <c r="B2860" t="s">
        <v>118</v>
      </c>
      <c r="C2860" t="s">
        <v>534</v>
      </c>
      <c r="D2860" t="s">
        <v>122</v>
      </c>
      <c r="E2860" t="s">
        <v>123</v>
      </c>
      <c r="F2860" t="s">
        <v>202</v>
      </c>
      <c r="G2860">
        <v>128689</v>
      </c>
      <c r="H2860" s="9">
        <v>1</v>
      </c>
      <c r="I2860" s="1">
        <v>45473</v>
      </c>
      <c r="J2860">
        <v>6</v>
      </c>
      <c r="K2860">
        <v>2024</v>
      </c>
      <c r="L2860" t="s">
        <v>4746</v>
      </c>
      <c r="M2860">
        <v>80</v>
      </c>
      <c r="N2860" t="s">
        <v>4618</v>
      </c>
      <c r="O2860">
        <v>124.67489999999999</v>
      </c>
      <c r="P2860" t="s">
        <v>12</v>
      </c>
    </row>
    <row r="2861" spans="1:16" hidden="1" x14ac:dyDescent="0.25">
      <c r="A2861" t="s">
        <v>17</v>
      </c>
      <c r="B2861" t="s">
        <v>118</v>
      </c>
      <c r="C2861" t="s">
        <v>516</v>
      </c>
      <c r="D2861" t="s">
        <v>124</v>
      </c>
      <c r="E2861" t="s">
        <v>125</v>
      </c>
      <c r="F2861" t="s">
        <v>202</v>
      </c>
      <c r="G2861">
        <v>128689</v>
      </c>
      <c r="H2861" s="9">
        <v>20</v>
      </c>
      <c r="I2861" s="1">
        <v>45473</v>
      </c>
      <c r="J2861">
        <v>6</v>
      </c>
      <c r="K2861">
        <v>2024</v>
      </c>
      <c r="L2861" t="s">
        <v>4746</v>
      </c>
      <c r="M2861">
        <v>84</v>
      </c>
      <c r="N2861" t="s">
        <v>4618</v>
      </c>
      <c r="O2861">
        <v>130.90860000000001</v>
      </c>
      <c r="P2861" t="s">
        <v>12</v>
      </c>
    </row>
    <row r="2862" spans="1:16" hidden="1" x14ac:dyDescent="0.25">
      <c r="A2862" t="s">
        <v>17</v>
      </c>
      <c r="B2862" t="s">
        <v>118</v>
      </c>
      <c r="C2862" t="s">
        <v>517</v>
      </c>
      <c r="D2862" t="s">
        <v>126</v>
      </c>
      <c r="E2862" t="s">
        <v>127</v>
      </c>
      <c r="F2862" t="s">
        <v>202</v>
      </c>
      <c r="G2862">
        <v>128689</v>
      </c>
      <c r="H2862" s="9">
        <v>190</v>
      </c>
      <c r="I2862" s="1">
        <v>45473</v>
      </c>
      <c r="J2862">
        <v>6</v>
      </c>
      <c r="K2862">
        <v>2024</v>
      </c>
      <c r="L2862" t="s">
        <v>4746</v>
      </c>
      <c r="M2862">
        <v>89.5</v>
      </c>
      <c r="N2862" t="s">
        <v>4618</v>
      </c>
      <c r="O2862">
        <v>139.47999999999999</v>
      </c>
      <c r="P2862" t="s">
        <v>12</v>
      </c>
    </row>
    <row r="2863" spans="1:16" hidden="1" x14ac:dyDescent="0.25">
      <c r="A2863" t="s">
        <v>17</v>
      </c>
      <c r="B2863" t="s">
        <v>118</v>
      </c>
      <c r="C2863" t="s">
        <v>568</v>
      </c>
      <c r="D2863" t="s">
        <v>116</v>
      </c>
      <c r="E2863" t="s">
        <v>117</v>
      </c>
      <c r="F2863" t="s">
        <v>202</v>
      </c>
      <c r="G2863">
        <v>128682</v>
      </c>
      <c r="H2863" s="9">
        <v>20</v>
      </c>
      <c r="I2863" s="1">
        <v>45473</v>
      </c>
      <c r="J2863">
        <v>6</v>
      </c>
      <c r="K2863">
        <v>2024</v>
      </c>
      <c r="L2863" t="s">
        <v>109</v>
      </c>
      <c r="M2863">
        <v>80</v>
      </c>
      <c r="N2863" t="s">
        <v>4618</v>
      </c>
      <c r="O2863">
        <v>124.67489999999999</v>
      </c>
      <c r="P2863" t="s">
        <v>12</v>
      </c>
    </row>
    <row r="2864" spans="1:16" hidden="1" x14ac:dyDescent="0.25">
      <c r="A2864" t="s">
        <v>17</v>
      </c>
      <c r="B2864" t="s">
        <v>118</v>
      </c>
      <c r="C2864" t="s">
        <v>534</v>
      </c>
      <c r="D2864" t="s">
        <v>122</v>
      </c>
      <c r="E2864" t="s">
        <v>123</v>
      </c>
      <c r="F2864" t="s">
        <v>202</v>
      </c>
      <c r="G2864">
        <v>128682</v>
      </c>
      <c r="H2864" s="9">
        <v>10</v>
      </c>
      <c r="I2864" s="1">
        <v>45473</v>
      </c>
      <c r="J2864">
        <v>6</v>
      </c>
      <c r="K2864">
        <v>2024</v>
      </c>
      <c r="L2864" t="s">
        <v>109</v>
      </c>
      <c r="M2864">
        <v>80</v>
      </c>
      <c r="N2864" t="s">
        <v>4618</v>
      </c>
      <c r="O2864">
        <v>124.67489999999999</v>
      </c>
      <c r="P2864" t="s">
        <v>12</v>
      </c>
    </row>
    <row r="2865" spans="1:16" hidden="1" x14ac:dyDescent="0.25">
      <c r="A2865" t="s">
        <v>17</v>
      </c>
      <c r="B2865" t="s">
        <v>118</v>
      </c>
      <c r="C2865" t="s">
        <v>517</v>
      </c>
      <c r="D2865" t="s">
        <v>126</v>
      </c>
      <c r="E2865" t="s">
        <v>127</v>
      </c>
      <c r="F2865" t="s">
        <v>202</v>
      </c>
      <c r="G2865">
        <v>128682</v>
      </c>
      <c r="H2865" s="9">
        <v>35</v>
      </c>
      <c r="I2865" s="1">
        <v>45473</v>
      </c>
      <c r="J2865">
        <v>6</v>
      </c>
      <c r="K2865">
        <v>2024</v>
      </c>
      <c r="L2865" t="s">
        <v>109</v>
      </c>
      <c r="M2865">
        <v>89.5</v>
      </c>
      <c r="N2865" t="s">
        <v>4618</v>
      </c>
      <c r="O2865">
        <v>139.47999999999999</v>
      </c>
      <c r="P2865" t="s">
        <v>12</v>
      </c>
    </row>
    <row r="2866" spans="1:16" hidden="1" x14ac:dyDescent="0.25">
      <c r="A2866" t="s">
        <v>192</v>
      </c>
      <c r="B2866" t="s">
        <v>16</v>
      </c>
      <c r="C2866" t="s">
        <v>4531</v>
      </c>
      <c r="D2866" t="s">
        <v>4532</v>
      </c>
      <c r="E2866" t="s">
        <v>5163</v>
      </c>
      <c r="F2866" t="s">
        <v>202</v>
      </c>
      <c r="G2866">
        <v>128682</v>
      </c>
      <c r="H2866" s="9">
        <v>1</v>
      </c>
      <c r="I2866" s="1">
        <v>45473</v>
      </c>
      <c r="J2866">
        <v>6</v>
      </c>
      <c r="K2866">
        <v>2024</v>
      </c>
      <c r="L2866" t="s">
        <v>109</v>
      </c>
      <c r="M2866">
        <v>612.25</v>
      </c>
      <c r="N2866" t="s">
        <v>4615</v>
      </c>
      <c r="O2866">
        <v>954.15239999999994</v>
      </c>
      <c r="P2866" t="s">
        <v>12</v>
      </c>
    </row>
    <row r="2867" spans="1:16" hidden="1" x14ac:dyDescent="0.25">
      <c r="A2867" t="s">
        <v>17</v>
      </c>
      <c r="B2867" t="s">
        <v>118</v>
      </c>
      <c r="C2867" t="s">
        <v>568</v>
      </c>
      <c r="D2867" t="s">
        <v>116</v>
      </c>
      <c r="E2867" t="s">
        <v>117</v>
      </c>
      <c r="F2867" t="s">
        <v>202</v>
      </c>
      <c r="G2867">
        <v>128677</v>
      </c>
      <c r="H2867" s="9">
        <v>30</v>
      </c>
      <c r="I2867" s="1">
        <v>45473</v>
      </c>
      <c r="J2867">
        <v>6</v>
      </c>
      <c r="K2867">
        <v>2024</v>
      </c>
      <c r="L2867" t="s">
        <v>106</v>
      </c>
      <c r="M2867">
        <v>80</v>
      </c>
      <c r="N2867" t="s">
        <v>4618</v>
      </c>
      <c r="O2867">
        <v>124.67489999999999</v>
      </c>
      <c r="P2867" t="s">
        <v>12</v>
      </c>
    </row>
    <row r="2868" spans="1:16" hidden="1" x14ac:dyDescent="0.25">
      <c r="A2868" t="s">
        <v>17</v>
      </c>
      <c r="B2868" t="s">
        <v>118</v>
      </c>
      <c r="C2868" t="s">
        <v>516</v>
      </c>
      <c r="D2868" t="s">
        <v>124</v>
      </c>
      <c r="E2868" t="s">
        <v>125</v>
      </c>
      <c r="F2868" t="s">
        <v>202</v>
      </c>
      <c r="G2868">
        <v>128677</v>
      </c>
      <c r="H2868" s="9">
        <v>85</v>
      </c>
      <c r="I2868" s="1">
        <v>45473</v>
      </c>
      <c r="J2868">
        <v>6</v>
      </c>
      <c r="K2868">
        <v>2024</v>
      </c>
      <c r="L2868" t="s">
        <v>106</v>
      </c>
      <c r="M2868">
        <v>84</v>
      </c>
      <c r="N2868" t="s">
        <v>4618</v>
      </c>
      <c r="O2868">
        <v>130.90860000000001</v>
      </c>
      <c r="P2868" t="s">
        <v>12</v>
      </c>
    </row>
    <row r="2869" spans="1:16" hidden="1" x14ac:dyDescent="0.25">
      <c r="A2869" t="s">
        <v>17</v>
      </c>
      <c r="B2869" t="s">
        <v>118</v>
      </c>
      <c r="C2869" t="s">
        <v>517</v>
      </c>
      <c r="D2869" t="s">
        <v>126</v>
      </c>
      <c r="E2869" t="s">
        <v>127</v>
      </c>
      <c r="F2869" t="s">
        <v>202</v>
      </c>
      <c r="G2869">
        <v>128677</v>
      </c>
      <c r="H2869" s="9">
        <v>238</v>
      </c>
      <c r="I2869" s="1">
        <v>45473</v>
      </c>
      <c r="J2869">
        <v>6</v>
      </c>
      <c r="K2869">
        <v>2024</v>
      </c>
      <c r="L2869" t="s">
        <v>106</v>
      </c>
      <c r="M2869">
        <v>89.5</v>
      </c>
      <c r="N2869" t="s">
        <v>4618</v>
      </c>
      <c r="O2869">
        <v>139.47999999999999</v>
      </c>
      <c r="P2869" t="s">
        <v>12</v>
      </c>
    </row>
    <row r="2870" spans="1:16" hidden="1" x14ac:dyDescent="0.25">
      <c r="A2870" t="s">
        <v>17</v>
      </c>
      <c r="B2870" t="s">
        <v>118</v>
      </c>
      <c r="C2870" t="s">
        <v>568</v>
      </c>
      <c r="D2870" t="s">
        <v>116</v>
      </c>
      <c r="E2870" t="s">
        <v>117</v>
      </c>
      <c r="F2870" t="s">
        <v>202</v>
      </c>
      <c r="G2870">
        <v>128670</v>
      </c>
      <c r="H2870" s="9">
        <v>4</v>
      </c>
      <c r="I2870" s="1">
        <v>45443</v>
      </c>
      <c r="J2870">
        <v>5</v>
      </c>
      <c r="K2870">
        <v>2024</v>
      </c>
      <c r="L2870" t="s">
        <v>119</v>
      </c>
      <c r="M2870">
        <v>80</v>
      </c>
      <c r="N2870" t="s">
        <v>4618</v>
      </c>
      <c r="O2870">
        <v>124.67489999999999</v>
      </c>
      <c r="P2870" t="s">
        <v>12</v>
      </c>
    </row>
    <row r="2871" spans="1:16" hidden="1" x14ac:dyDescent="0.25">
      <c r="A2871" t="s">
        <v>17</v>
      </c>
      <c r="B2871" t="s">
        <v>118</v>
      </c>
      <c r="C2871" t="s">
        <v>599</v>
      </c>
      <c r="D2871" t="s">
        <v>120</v>
      </c>
      <c r="E2871" t="s">
        <v>121</v>
      </c>
      <c r="F2871" t="s">
        <v>202</v>
      </c>
      <c r="G2871">
        <v>128670</v>
      </c>
      <c r="H2871" s="9">
        <v>4</v>
      </c>
      <c r="I2871" s="1">
        <v>45443</v>
      </c>
      <c r="J2871">
        <v>5</v>
      </c>
      <c r="K2871">
        <v>2024</v>
      </c>
      <c r="L2871" t="s">
        <v>119</v>
      </c>
      <c r="M2871">
        <v>80</v>
      </c>
      <c r="N2871" t="s">
        <v>4618</v>
      </c>
      <c r="O2871">
        <v>124.67489999999999</v>
      </c>
      <c r="P2871" t="s">
        <v>12</v>
      </c>
    </row>
    <row r="2872" spans="1:16" hidden="1" x14ac:dyDescent="0.25">
      <c r="A2872" t="s">
        <v>17</v>
      </c>
      <c r="B2872" t="s">
        <v>118</v>
      </c>
      <c r="C2872" t="s">
        <v>534</v>
      </c>
      <c r="D2872" t="s">
        <v>122</v>
      </c>
      <c r="E2872" t="s">
        <v>123</v>
      </c>
      <c r="F2872" t="s">
        <v>202</v>
      </c>
      <c r="G2872">
        <v>128670</v>
      </c>
      <c r="H2872" s="9">
        <v>8</v>
      </c>
      <c r="I2872" s="1">
        <v>45443</v>
      </c>
      <c r="J2872">
        <v>5</v>
      </c>
      <c r="K2872">
        <v>2024</v>
      </c>
      <c r="L2872" t="s">
        <v>119</v>
      </c>
      <c r="M2872">
        <v>80</v>
      </c>
      <c r="N2872" t="s">
        <v>4618</v>
      </c>
      <c r="O2872">
        <v>124.67489999999999</v>
      </c>
      <c r="P2872" t="s">
        <v>12</v>
      </c>
    </row>
    <row r="2873" spans="1:16" hidden="1" x14ac:dyDescent="0.25">
      <c r="A2873" t="s">
        <v>17</v>
      </c>
      <c r="B2873" t="s">
        <v>16</v>
      </c>
      <c r="C2873" t="s">
        <v>597</v>
      </c>
      <c r="D2873" t="s">
        <v>368</v>
      </c>
      <c r="E2873" t="s">
        <v>369</v>
      </c>
      <c r="F2873" t="s">
        <v>202</v>
      </c>
      <c r="G2873">
        <v>128670</v>
      </c>
      <c r="H2873" s="9">
        <v>2</v>
      </c>
      <c r="I2873" s="1">
        <v>45443</v>
      </c>
      <c r="J2873">
        <v>5</v>
      </c>
      <c r="K2873">
        <v>2024</v>
      </c>
      <c r="L2873" t="s">
        <v>119</v>
      </c>
      <c r="M2873">
        <v>7.55</v>
      </c>
      <c r="N2873" t="s">
        <v>4618</v>
      </c>
      <c r="O2873">
        <v>11.7662</v>
      </c>
      <c r="P2873" t="s">
        <v>12</v>
      </c>
    </row>
    <row r="2874" spans="1:16" hidden="1" x14ac:dyDescent="0.25">
      <c r="A2874" t="s">
        <v>192</v>
      </c>
      <c r="B2874" t="s">
        <v>16</v>
      </c>
      <c r="C2874" t="s">
        <v>4531</v>
      </c>
      <c r="D2874" t="s">
        <v>4532</v>
      </c>
      <c r="E2874" t="s">
        <v>4532</v>
      </c>
      <c r="F2874" t="s">
        <v>202</v>
      </c>
      <c r="G2874">
        <v>128670</v>
      </c>
      <c r="H2874" s="9">
        <v>1</v>
      </c>
      <c r="I2874" s="1">
        <v>45443</v>
      </c>
      <c r="J2874">
        <v>5</v>
      </c>
      <c r="K2874">
        <v>2024</v>
      </c>
      <c r="L2874" t="s">
        <v>119</v>
      </c>
      <c r="M2874">
        <v>118.5</v>
      </c>
      <c r="N2874" t="s">
        <v>4615</v>
      </c>
      <c r="O2874">
        <v>184.6747</v>
      </c>
      <c r="P2874" t="s">
        <v>12</v>
      </c>
    </row>
    <row r="2875" spans="1:16" hidden="1" x14ac:dyDescent="0.25">
      <c r="A2875" t="s">
        <v>17</v>
      </c>
      <c r="B2875" t="s">
        <v>118</v>
      </c>
      <c r="C2875" t="s">
        <v>517</v>
      </c>
      <c r="D2875" t="s">
        <v>126</v>
      </c>
      <c r="E2875" t="s">
        <v>127</v>
      </c>
      <c r="F2875" t="s">
        <v>202</v>
      </c>
      <c r="G2875">
        <v>128665</v>
      </c>
      <c r="H2875" s="9">
        <v>19</v>
      </c>
      <c r="I2875" s="1">
        <v>45443</v>
      </c>
      <c r="J2875">
        <v>5</v>
      </c>
      <c r="K2875">
        <v>2024</v>
      </c>
      <c r="L2875" t="s">
        <v>113</v>
      </c>
      <c r="M2875">
        <v>89.5</v>
      </c>
      <c r="N2875" t="s">
        <v>4618</v>
      </c>
      <c r="O2875">
        <v>139.47999999999999</v>
      </c>
      <c r="P2875" t="s">
        <v>12</v>
      </c>
    </row>
    <row r="2876" spans="1:16" hidden="1" x14ac:dyDescent="0.25">
      <c r="A2876" t="s">
        <v>39</v>
      </c>
      <c r="B2876" t="s">
        <v>38</v>
      </c>
      <c r="C2876" t="s">
        <v>506</v>
      </c>
      <c r="D2876" t="s">
        <v>52</v>
      </c>
      <c r="E2876" t="s">
        <v>53</v>
      </c>
      <c r="F2876" t="s">
        <v>202</v>
      </c>
      <c r="G2876">
        <v>128636</v>
      </c>
      <c r="H2876" s="9">
        <v>1</v>
      </c>
      <c r="I2876" s="1">
        <v>45306</v>
      </c>
      <c r="J2876">
        <v>1</v>
      </c>
      <c r="K2876">
        <v>2024</v>
      </c>
      <c r="L2876" t="s">
        <v>37</v>
      </c>
      <c r="M2876">
        <v>28.25</v>
      </c>
      <c r="N2876" t="s">
        <v>4615</v>
      </c>
      <c r="O2876">
        <v>44.025799999999997</v>
      </c>
      <c r="P2876" t="s">
        <v>12</v>
      </c>
    </row>
    <row r="2877" spans="1:16" hidden="1" x14ac:dyDescent="0.25">
      <c r="A2877" t="s">
        <v>39</v>
      </c>
      <c r="B2877" t="s">
        <v>38</v>
      </c>
      <c r="C2877" t="s">
        <v>506</v>
      </c>
      <c r="D2877" t="s">
        <v>52</v>
      </c>
      <c r="E2877" t="s">
        <v>53</v>
      </c>
      <c r="F2877" t="s">
        <v>202</v>
      </c>
      <c r="G2877">
        <v>128636</v>
      </c>
      <c r="H2877" s="9">
        <v>1</v>
      </c>
      <c r="I2877" s="1">
        <v>45306</v>
      </c>
      <c r="J2877">
        <v>1</v>
      </c>
      <c r="K2877">
        <v>2024</v>
      </c>
      <c r="L2877" t="s">
        <v>37</v>
      </c>
      <c r="M2877">
        <v>28.25</v>
      </c>
      <c r="N2877" t="s">
        <v>4615</v>
      </c>
      <c r="O2877">
        <v>44.025799999999997</v>
      </c>
      <c r="P2877" t="s">
        <v>12</v>
      </c>
    </row>
    <row r="2878" spans="1:16" hidden="1" x14ac:dyDescent="0.25">
      <c r="A2878" t="s">
        <v>39</v>
      </c>
      <c r="B2878" t="s">
        <v>38</v>
      </c>
      <c r="C2878" t="s">
        <v>474</v>
      </c>
      <c r="D2878" t="s">
        <v>60</v>
      </c>
      <c r="E2878" t="s">
        <v>60</v>
      </c>
      <c r="F2878" t="s">
        <v>202</v>
      </c>
      <c r="G2878">
        <v>128635</v>
      </c>
      <c r="H2878" s="9">
        <v>1</v>
      </c>
      <c r="I2878" s="1">
        <v>45306</v>
      </c>
      <c r="J2878">
        <v>1</v>
      </c>
      <c r="K2878">
        <v>2024</v>
      </c>
      <c r="L2878" t="s">
        <v>37</v>
      </c>
      <c r="M2878">
        <v>28.25</v>
      </c>
      <c r="N2878" t="s">
        <v>4615</v>
      </c>
      <c r="O2878">
        <v>44.025799999999997</v>
      </c>
      <c r="P2878" t="s">
        <v>12</v>
      </c>
    </row>
    <row r="2879" spans="1:16" hidden="1" x14ac:dyDescent="0.25">
      <c r="A2879" t="s">
        <v>39</v>
      </c>
      <c r="B2879" t="s">
        <v>38</v>
      </c>
      <c r="C2879" t="s">
        <v>620</v>
      </c>
      <c r="D2879" t="s">
        <v>69</v>
      </c>
      <c r="E2879" t="s">
        <v>70</v>
      </c>
      <c r="F2879" t="s">
        <v>202</v>
      </c>
      <c r="G2879">
        <v>128634</v>
      </c>
      <c r="H2879" s="9">
        <v>1</v>
      </c>
      <c r="I2879" s="1">
        <v>45306</v>
      </c>
      <c r="J2879">
        <v>1</v>
      </c>
      <c r="K2879">
        <v>2024</v>
      </c>
      <c r="L2879" t="s">
        <v>37</v>
      </c>
      <c r="M2879">
        <v>28.25</v>
      </c>
      <c r="N2879" t="s">
        <v>4615</v>
      </c>
      <c r="O2879">
        <v>44.025799999999997</v>
      </c>
      <c r="P2879" t="s">
        <v>12</v>
      </c>
    </row>
    <row r="2880" spans="1:16" hidden="1" x14ac:dyDescent="0.25">
      <c r="A2880" t="s">
        <v>39</v>
      </c>
      <c r="B2880" t="s">
        <v>16</v>
      </c>
      <c r="C2880" t="s">
        <v>509</v>
      </c>
      <c r="D2880" t="s">
        <v>76</v>
      </c>
      <c r="E2880" t="s">
        <v>76</v>
      </c>
      <c r="F2880" t="s">
        <v>202</v>
      </c>
      <c r="G2880">
        <v>128497</v>
      </c>
      <c r="H2880" s="9">
        <v>1</v>
      </c>
      <c r="I2880" s="1">
        <v>45305</v>
      </c>
      <c r="J2880">
        <v>1</v>
      </c>
      <c r="K2880">
        <v>2024</v>
      </c>
      <c r="L2880" t="s">
        <v>37</v>
      </c>
      <c r="M2880">
        <v>28.5</v>
      </c>
      <c r="N2880" t="s">
        <v>4615</v>
      </c>
      <c r="O2880">
        <v>44.415399999999998</v>
      </c>
      <c r="P2880" t="s">
        <v>12</v>
      </c>
    </row>
    <row r="2881" spans="1:16" hidden="1" x14ac:dyDescent="0.25">
      <c r="A2881" t="s">
        <v>39</v>
      </c>
      <c r="B2881" t="s">
        <v>16</v>
      </c>
      <c r="C2881" t="s">
        <v>529</v>
      </c>
      <c r="D2881" t="s">
        <v>65</v>
      </c>
      <c r="E2881" t="s">
        <v>66</v>
      </c>
      <c r="F2881" t="s">
        <v>202</v>
      </c>
      <c r="G2881">
        <v>128496</v>
      </c>
      <c r="H2881" s="9">
        <v>1</v>
      </c>
      <c r="I2881" s="1">
        <v>45305</v>
      </c>
      <c r="J2881">
        <v>1</v>
      </c>
      <c r="K2881">
        <v>2024</v>
      </c>
      <c r="L2881" t="s">
        <v>37</v>
      </c>
      <c r="M2881">
        <v>28.25</v>
      </c>
      <c r="N2881" t="s">
        <v>4615</v>
      </c>
      <c r="O2881">
        <v>44.025799999999997</v>
      </c>
      <c r="P2881" t="s">
        <v>12</v>
      </c>
    </row>
    <row r="2882" spans="1:16" hidden="1" x14ac:dyDescent="0.25">
      <c r="A2882" t="s">
        <v>39</v>
      </c>
      <c r="B2882" t="s">
        <v>38</v>
      </c>
      <c r="C2882" t="s">
        <v>472</v>
      </c>
      <c r="D2882" t="s">
        <v>67</v>
      </c>
      <c r="E2882" t="s">
        <v>68</v>
      </c>
      <c r="F2882" t="s">
        <v>202</v>
      </c>
      <c r="G2882">
        <v>128495</v>
      </c>
      <c r="H2882" s="9">
        <v>1</v>
      </c>
      <c r="I2882" s="1">
        <v>45305</v>
      </c>
      <c r="J2882">
        <v>1</v>
      </c>
      <c r="K2882">
        <v>2024</v>
      </c>
      <c r="L2882" t="s">
        <v>37</v>
      </c>
      <c r="M2882">
        <v>28.25</v>
      </c>
      <c r="N2882" t="s">
        <v>4615</v>
      </c>
      <c r="O2882">
        <v>44.025799999999997</v>
      </c>
      <c r="P2882" t="s">
        <v>12</v>
      </c>
    </row>
    <row r="2883" spans="1:16" hidden="1" x14ac:dyDescent="0.25">
      <c r="A2883" t="s">
        <v>39</v>
      </c>
      <c r="B2883" t="s">
        <v>16</v>
      </c>
      <c r="C2883" t="s">
        <v>4503</v>
      </c>
      <c r="D2883" t="s">
        <v>4504</v>
      </c>
      <c r="E2883" t="s">
        <v>4504</v>
      </c>
      <c r="F2883" t="s">
        <v>202</v>
      </c>
      <c r="G2883">
        <v>128254</v>
      </c>
      <c r="H2883" s="9">
        <v>1</v>
      </c>
      <c r="I2883" s="1">
        <v>45303</v>
      </c>
      <c r="J2883">
        <v>1</v>
      </c>
      <c r="K2883">
        <v>2024</v>
      </c>
      <c r="L2883" t="s">
        <v>37</v>
      </c>
      <c r="M2883">
        <v>28.25</v>
      </c>
      <c r="N2883" t="s">
        <v>4615</v>
      </c>
      <c r="O2883">
        <v>44.025799999999997</v>
      </c>
      <c r="P2883" t="s">
        <v>12</v>
      </c>
    </row>
    <row r="2884" spans="1:16" hidden="1" x14ac:dyDescent="0.25">
      <c r="A2884" t="s">
        <v>39</v>
      </c>
      <c r="B2884" t="s">
        <v>38</v>
      </c>
      <c r="C2884" t="s">
        <v>473</v>
      </c>
      <c r="D2884" t="s">
        <v>40</v>
      </c>
      <c r="E2884" t="s">
        <v>41</v>
      </c>
      <c r="F2884" t="s">
        <v>202</v>
      </c>
      <c r="G2884">
        <v>128253</v>
      </c>
      <c r="H2884" s="9">
        <v>1</v>
      </c>
      <c r="I2884" s="1">
        <v>45303</v>
      </c>
      <c r="J2884">
        <v>1</v>
      </c>
      <c r="K2884">
        <v>2024</v>
      </c>
      <c r="L2884" t="s">
        <v>37</v>
      </c>
      <c r="M2884">
        <v>28.25</v>
      </c>
      <c r="N2884" t="s">
        <v>4615</v>
      </c>
      <c r="O2884">
        <v>44.025799999999997</v>
      </c>
      <c r="P2884" t="s">
        <v>12</v>
      </c>
    </row>
    <row r="2885" spans="1:16" hidden="1" x14ac:dyDescent="0.25">
      <c r="A2885" t="s">
        <v>39</v>
      </c>
      <c r="B2885" t="s">
        <v>16</v>
      </c>
      <c r="C2885" t="s">
        <v>529</v>
      </c>
      <c r="D2885" t="s">
        <v>65</v>
      </c>
      <c r="E2885" t="s">
        <v>66</v>
      </c>
      <c r="F2885" t="s">
        <v>202</v>
      </c>
      <c r="G2885">
        <v>128250</v>
      </c>
      <c r="H2885" s="9">
        <v>1</v>
      </c>
      <c r="I2885" s="1">
        <v>45303</v>
      </c>
      <c r="J2885">
        <v>1</v>
      </c>
      <c r="K2885">
        <v>2024</v>
      </c>
      <c r="L2885" t="s">
        <v>37</v>
      </c>
      <c r="M2885">
        <v>28.25</v>
      </c>
      <c r="N2885" t="s">
        <v>4615</v>
      </c>
      <c r="O2885">
        <v>44.025799999999997</v>
      </c>
      <c r="P2885" t="s">
        <v>12</v>
      </c>
    </row>
    <row r="2886" spans="1:16" hidden="1" x14ac:dyDescent="0.25">
      <c r="A2886" t="s">
        <v>39</v>
      </c>
      <c r="B2886" t="s">
        <v>16</v>
      </c>
      <c r="C2886" t="s">
        <v>625</v>
      </c>
      <c r="D2886" t="s">
        <v>99</v>
      </c>
      <c r="E2886" t="s">
        <v>100</v>
      </c>
      <c r="F2886" t="s">
        <v>202</v>
      </c>
      <c r="G2886">
        <v>128249</v>
      </c>
      <c r="H2886" s="9">
        <v>1</v>
      </c>
      <c r="I2886" s="1">
        <v>45303</v>
      </c>
      <c r="J2886">
        <v>1</v>
      </c>
      <c r="K2886">
        <v>2024</v>
      </c>
      <c r="L2886" t="s">
        <v>37</v>
      </c>
      <c r="M2886">
        <v>33.5</v>
      </c>
      <c r="N2886" t="s">
        <v>4615</v>
      </c>
      <c r="O2886">
        <v>52.207599999999999</v>
      </c>
      <c r="P2886" t="s">
        <v>12</v>
      </c>
    </row>
    <row r="2887" spans="1:16" hidden="1" x14ac:dyDescent="0.25">
      <c r="A2887" t="s">
        <v>39</v>
      </c>
      <c r="B2887" t="s">
        <v>16</v>
      </c>
      <c r="C2887" t="s">
        <v>509</v>
      </c>
      <c r="D2887" t="s">
        <v>76</v>
      </c>
      <c r="E2887" t="s">
        <v>76</v>
      </c>
      <c r="F2887" t="s">
        <v>202</v>
      </c>
      <c r="G2887">
        <v>128248</v>
      </c>
      <c r="H2887" s="9">
        <v>1</v>
      </c>
      <c r="I2887" s="1">
        <v>45303</v>
      </c>
      <c r="J2887">
        <v>1</v>
      </c>
      <c r="K2887">
        <v>2024</v>
      </c>
      <c r="L2887" t="s">
        <v>37</v>
      </c>
      <c r="M2887">
        <v>28.5</v>
      </c>
      <c r="N2887" t="s">
        <v>4615</v>
      </c>
      <c r="O2887">
        <v>44.415399999999998</v>
      </c>
      <c r="P2887" t="s">
        <v>12</v>
      </c>
    </row>
    <row r="2888" spans="1:16" hidden="1" x14ac:dyDescent="0.25">
      <c r="A2888" t="s">
        <v>39</v>
      </c>
      <c r="B2888" t="s">
        <v>16</v>
      </c>
      <c r="C2888" t="s">
        <v>509</v>
      </c>
      <c r="D2888" t="s">
        <v>76</v>
      </c>
      <c r="E2888" t="s">
        <v>76</v>
      </c>
      <c r="F2888" t="s">
        <v>202</v>
      </c>
      <c r="G2888">
        <v>128247</v>
      </c>
      <c r="H2888" s="9">
        <v>1</v>
      </c>
      <c r="I2888" s="1">
        <v>45303</v>
      </c>
      <c r="J2888">
        <v>1</v>
      </c>
      <c r="K2888">
        <v>2024</v>
      </c>
      <c r="L2888" t="s">
        <v>37</v>
      </c>
      <c r="M2888">
        <v>28.5</v>
      </c>
      <c r="N2888" t="s">
        <v>4615</v>
      </c>
      <c r="O2888">
        <v>44.415399999999998</v>
      </c>
      <c r="P2888" t="s">
        <v>12</v>
      </c>
    </row>
    <row r="2889" spans="1:16" hidden="1" x14ac:dyDescent="0.25">
      <c r="A2889" t="s">
        <v>17</v>
      </c>
      <c r="B2889" t="s">
        <v>112</v>
      </c>
      <c r="C2889" t="s">
        <v>463</v>
      </c>
      <c r="D2889" t="s">
        <v>274</v>
      </c>
      <c r="E2889" t="s">
        <v>275</v>
      </c>
      <c r="F2889" t="s">
        <v>1672</v>
      </c>
      <c r="G2889">
        <v>128130</v>
      </c>
      <c r="H2889" s="9">
        <v>66</v>
      </c>
      <c r="I2889" s="1">
        <v>45443</v>
      </c>
      <c r="J2889">
        <v>5</v>
      </c>
      <c r="K2889">
        <v>2024</v>
      </c>
      <c r="L2889" t="s">
        <v>109</v>
      </c>
      <c r="M2889">
        <v>58.37</v>
      </c>
      <c r="N2889" t="s">
        <v>4616</v>
      </c>
      <c r="O2889">
        <v>90.965900000000005</v>
      </c>
      <c r="P2889" t="s">
        <v>12</v>
      </c>
    </row>
    <row r="2890" spans="1:16" hidden="1" x14ac:dyDescent="0.25">
      <c r="A2890" t="s">
        <v>17</v>
      </c>
      <c r="B2890" t="s">
        <v>202</v>
      </c>
      <c r="C2890" t="s">
        <v>465</v>
      </c>
      <c r="D2890" t="s">
        <v>324</v>
      </c>
      <c r="E2890" t="s">
        <v>325</v>
      </c>
      <c r="F2890" t="s">
        <v>202</v>
      </c>
      <c r="G2890">
        <v>128130</v>
      </c>
      <c r="H2890" s="9">
        <v>130</v>
      </c>
      <c r="I2890" s="1">
        <v>45443</v>
      </c>
      <c r="J2890">
        <v>5</v>
      </c>
      <c r="K2890">
        <v>2024</v>
      </c>
      <c r="L2890" t="s">
        <v>109</v>
      </c>
      <c r="M2890">
        <v>18.2</v>
      </c>
      <c r="N2890" t="s">
        <v>4616</v>
      </c>
      <c r="O2890">
        <v>28.363499999999998</v>
      </c>
      <c r="P2890" t="s">
        <v>12</v>
      </c>
    </row>
    <row r="2891" spans="1:16" hidden="1" x14ac:dyDescent="0.25">
      <c r="A2891" t="s">
        <v>17</v>
      </c>
      <c r="B2891" t="s">
        <v>103</v>
      </c>
      <c r="C2891" t="s">
        <v>452</v>
      </c>
      <c r="D2891" t="s">
        <v>376</v>
      </c>
      <c r="E2891" t="s">
        <v>377</v>
      </c>
      <c r="F2891" t="s">
        <v>202</v>
      </c>
      <c r="G2891">
        <v>128130</v>
      </c>
      <c r="H2891" s="9">
        <v>40</v>
      </c>
      <c r="I2891" s="1">
        <v>45443</v>
      </c>
      <c r="J2891">
        <v>5</v>
      </c>
      <c r="K2891">
        <v>2024</v>
      </c>
      <c r="L2891" t="s">
        <v>109</v>
      </c>
      <c r="M2891">
        <v>34.36</v>
      </c>
      <c r="N2891" t="s">
        <v>4616</v>
      </c>
      <c r="O2891">
        <v>53.547899999999998</v>
      </c>
      <c r="P2891" t="s">
        <v>12</v>
      </c>
    </row>
    <row r="2892" spans="1:16" hidden="1" x14ac:dyDescent="0.25">
      <c r="A2892" t="s">
        <v>17</v>
      </c>
      <c r="B2892" t="s">
        <v>112</v>
      </c>
      <c r="C2892" t="s">
        <v>462</v>
      </c>
      <c r="D2892" t="s">
        <v>272</v>
      </c>
      <c r="E2892" t="s">
        <v>273</v>
      </c>
      <c r="F2892" t="s">
        <v>1672</v>
      </c>
      <c r="G2892">
        <v>128115</v>
      </c>
      <c r="H2892" s="9">
        <v>220</v>
      </c>
      <c r="I2892" s="1">
        <v>45473</v>
      </c>
      <c r="J2892">
        <v>6</v>
      </c>
      <c r="K2892">
        <v>2024</v>
      </c>
      <c r="L2892" t="s">
        <v>106</v>
      </c>
      <c r="M2892">
        <v>100.14</v>
      </c>
      <c r="N2892" t="s">
        <v>4616</v>
      </c>
      <c r="O2892">
        <v>156.06180000000001</v>
      </c>
      <c r="P2892" t="s">
        <v>12</v>
      </c>
    </row>
    <row r="2893" spans="1:16" hidden="1" x14ac:dyDescent="0.25">
      <c r="A2893" t="s">
        <v>17</v>
      </c>
      <c r="B2893" t="s">
        <v>112</v>
      </c>
      <c r="C2893" t="s">
        <v>463</v>
      </c>
      <c r="D2893" t="s">
        <v>274</v>
      </c>
      <c r="E2893" t="s">
        <v>275</v>
      </c>
      <c r="F2893" t="s">
        <v>1672</v>
      </c>
      <c r="G2893">
        <v>128115</v>
      </c>
      <c r="H2893" s="9">
        <v>220</v>
      </c>
      <c r="I2893" s="1">
        <v>45473</v>
      </c>
      <c r="J2893">
        <v>6</v>
      </c>
      <c r="K2893">
        <v>2024</v>
      </c>
      <c r="L2893" t="s">
        <v>106</v>
      </c>
      <c r="M2893">
        <v>58.37</v>
      </c>
      <c r="N2893" t="s">
        <v>4616</v>
      </c>
      <c r="O2893">
        <v>90.965900000000005</v>
      </c>
      <c r="P2893" t="s">
        <v>12</v>
      </c>
    </row>
    <row r="2894" spans="1:16" hidden="1" x14ac:dyDescent="0.25">
      <c r="A2894" t="s">
        <v>17</v>
      </c>
      <c r="B2894" t="s">
        <v>112</v>
      </c>
      <c r="C2894" t="s">
        <v>464</v>
      </c>
      <c r="D2894" t="s">
        <v>276</v>
      </c>
      <c r="E2894" t="s">
        <v>277</v>
      </c>
      <c r="F2894" t="s">
        <v>1672</v>
      </c>
      <c r="G2894">
        <v>128115</v>
      </c>
      <c r="H2894" s="9">
        <v>220</v>
      </c>
      <c r="I2894" s="1">
        <v>45473</v>
      </c>
      <c r="J2894">
        <v>6</v>
      </c>
      <c r="K2894">
        <v>2024</v>
      </c>
      <c r="L2894" t="s">
        <v>106</v>
      </c>
      <c r="M2894">
        <v>81.17</v>
      </c>
      <c r="N2894" t="s">
        <v>4616</v>
      </c>
      <c r="O2894">
        <v>126.4982</v>
      </c>
      <c r="P2894" t="s">
        <v>12</v>
      </c>
    </row>
    <row r="2895" spans="1:16" hidden="1" x14ac:dyDescent="0.25">
      <c r="A2895" t="s">
        <v>17</v>
      </c>
      <c r="B2895" t="s">
        <v>112</v>
      </c>
      <c r="C2895" t="s">
        <v>453</v>
      </c>
      <c r="D2895" t="s">
        <v>392</v>
      </c>
      <c r="E2895" t="s">
        <v>393</v>
      </c>
      <c r="F2895" t="s">
        <v>1206</v>
      </c>
      <c r="G2895">
        <v>128115</v>
      </c>
      <c r="H2895" s="9">
        <v>155</v>
      </c>
      <c r="I2895" s="1">
        <v>45473</v>
      </c>
      <c r="J2895">
        <v>6</v>
      </c>
      <c r="K2895">
        <v>2024</v>
      </c>
      <c r="L2895" t="s">
        <v>106</v>
      </c>
      <c r="M2895">
        <v>74</v>
      </c>
      <c r="N2895" t="s">
        <v>4616</v>
      </c>
      <c r="O2895">
        <v>115.32429999999999</v>
      </c>
      <c r="P2895" t="s">
        <v>12</v>
      </c>
    </row>
    <row r="2896" spans="1:16" hidden="1" x14ac:dyDescent="0.25">
      <c r="A2896" t="s">
        <v>17</v>
      </c>
      <c r="B2896" t="s">
        <v>112</v>
      </c>
      <c r="C2896" t="s">
        <v>454</v>
      </c>
      <c r="D2896" t="s">
        <v>394</v>
      </c>
      <c r="E2896" t="s">
        <v>395</v>
      </c>
      <c r="F2896" t="s">
        <v>1206</v>
      </c>
      <c r="G2896">
        <v>128115</v>
      </c>
      <c r="H2896" s="9">
        <v>155</v>
      </c>
      <c r="I2896" s="1">
        <v>45473</v>
      </c>
      <c r="J2896">
        <v>6</v>
      </c>
      <c r="K2896">
        <v>2024</v>
      </c>
      <c r="L2896" t="s">
        <v>106</v>
      </c>
      <c r="M2896">
        <v>40.67</v>
      </c>
      <c r="N2896" t="s">
        <v>4616</v>
      </c>
      <c r="O2896">
        <v>63.381599999999999</v>
      </c>
      <c r="P2896" t="s">
        <v>12</v>
      </c>
    </row>
    <row r="2897" spans="1:16" hidden="1" x14ac:dyDescent="0.25">
      <c r="A2897" t="s">
        <v>17</v>
      </c>
      <c r="B2897" t="s">
        <v>112</v>
      </c>
      <c r="C2897" t="s">
        <v>455</v>
      </c>
      <c r="D2897" t="s">
        <v>396</v>
      </c>
      <c r="E2897" t="s">
        <v>397</v>
      </c>
      <c r="F2897" t="s">
        <v>1206</v>
      </c>
      <c r="G2897">
        <v>128115</v>
      </c>
      <c r="H2897" s="9">
        <v>155</v>
      </c>
      <c r="I2897" s="1">
        <v>45473</v>
      </c>
      <c r="J2897">
        <v>6</v>
      </c>
      <c r="K2897">
        <v>2024</v>
      </c>
      <c r="L2897" t="s">
        <v>106</v>
      </c>
      <c r="M2897">
        <v>53.77</v>
      </c>
      <c r="N2897" t="s">
        <v>4616</v>
      </c>
      <c r="O2897">
        <v>83.7971</v>
      </c>
      <c r="P2897" t="s">
        <v>12</v>
      </c>
    </row>
    <row r="2898" spans="1:16" hidden="1" x14ac:dyDescent="0.25">
      <c r="A2898" t="s">
        <v>17</v>
      </c>
      <c r="B2898" t="s">
        <v>202</v>
      </c>
      <c r="C2898" t="s">
        <v>465</v>
      </c>
      <c r="D2898" t="s">
        <v>324</v>
      </c>
      <c r="E2898" t="s">
        <v>325</v>
      </c>
      <c r="F2898" t="s">
        <v>202</v>
      </c>
      <c r="G2898">
        <v>128115</v>
      </c>
      <c r="H2898" s="9">
        <v>180</v>
      </c>
      <c r="I2898" s="1">
        <v>45473</v>
      </c>
      <c r="J2898">
        <v>6</v>
      </c>
      <c r="K2898">
        <v>2024</v>
      </c>
      <c r="L2898" t="s">
        <v>106</v>
      </c>
      <c r="M2898">
        <v>18.2</v>
      </c>
      <c r="N2898" t="s">
        <v>4616</v>
      </c>
      <c r="O2898">
        <v>28.363499999999998</v>
      </c>
      <c r="P2898" t="s">
        <v>12</v>
      </c>
    </row>
    <row r="2899" spans="1:16" hidden="1" x14ac:dyDescent="0.25">
      <c r="A2899" t="s">
        <v>17</v>
      </c>
      <c r="B2899" t="s">
        <v>199</v>
      </c>
      <c r="C2899" t="s">
        <v>482</v>
      </c>
      <c r="D2899" t="s">
        <v>359</v>
      </c>
      <c r="E2899" t="s">
        <v>360</v>
      </c>
      <c r="F2899" t="s">
        <v>202</v>
      </c>
      <c r="G2899">
        <v>128115</v>
      </c>
      <c r="H2899" s="9">
        <v>150</v>
      </c>
      <c r="I2899" s="1">
        <v>45473</v>
      </c>
      <c r="J2899">
        <v>6</v>
      </c>
      <c r="K2899">
        <v>2024</v>
      </c>
      <c r="L2899" t="s">
        <v>106</v>
      </c>
      <c r="M2899">
        <v>39.32</v>
      </c>
      <c r="N2899" t="s">
        <v>4616</v>
      </c>
      <c r="O2899">
        <v>61.277700000000003</v>
      </c>
      <c r="P2899" t="s">
        <v>12</v>
      </c>
    </row>
    <row r="2900" spans="1:16" hidden="1" x14ac:dyDescent="0.25">
      <c r="A2900" t="s">
        <v>17</v>
      </c>
      <c r="B2900" t="s">
        <v>103</v>
      </c>
      <c r="C2900" t="s">
        <v>481</v>
      </c>
      <c r="D2900" t="s">
        <v>374</v>
      </c>
      <c r="E2900" t="s">
        <v>375</v>
      </c>
      <c r="F2900" t="s">
        <v>1603</v>
      </c>
      <c r="G2900">
        <v>128115</v>
      </c>
      <c r="H2900" s="9">
        <v>290</v>
      </c>
      <c r="I2900" s="1">
        <v>45473</v>
      </c>
      <c r="J2900">
        <v>6</v>
      </c>
      <c r="K2900">
        <v>2024</v>
      </c>
      <c r="L2900" t="s">
        <v>106</v>
      </c>
      <c r="M2900">
        <v>46.55</v>
      </c>
      <c r="N2900" t="s">
        <v>4616</v>
      </c>
      <c r="O2900">
        <v>72.545199999999994</v>
      </c>
      <c r="P2900" t="s">
        <v>12</v>
      </c>
    </row>
    <row r="2901" spans="1:16" hidden="1" x14ac:dyDescent="0.25">
      <c r="A2901" t="s">
        <v>17</v>
      </c>
      <c r="B2901" t="s">
        <v>103</v>
      </c>
      <c r="C2901" t="s">
        <v>452</v>
      </c>
      <c r="D2901" t="s">
        <v>376</v>
      </c>
      <c r="E2901" t="s">
        <v>377</v>
      </c>
      <c r="F2901" t="s">
        <v>202</v>
      </c>
      <c r="G2901">
        <v>128115</v>
      </c>
      <c r="H2901" s="9">
        <v>170</v>
      </c>
      <c r="I2901" s="1">
        <v>45473</v>
      </c>
      <c r="J2901">
        <v>6</v>
      </c>
      <c r="K2901">
        <v>2024</v>
      </c>
      <c r="L2901" t="s">
        <v>106</v>
      </c>
      <c r="M2901">
        <v>34.36</v>
      </c>
      <c r="N2901" t="s">
        <v>4616</v>
      </c>
      <c r="O2901">
        <v>53.547899999999998</v>
      </c>
      <c r="P2901" t="s">
        <v>12</v>
      </c>
    </row>
    <row r="2902" spans="1:16" hidden="1" x14ac:dyDescent="0.25">
      <c r="A2902" t="s">
        <v>17</v>
      </c>
      <c r="B2902" t="s">
        <v>103</v>
      </c>
      <c r="C2902" t="s">
        <v>459</v>
      </c>
      <c r="D2902" t="s">
        <v>378</v>
      </c>
      <c r="E2902" t="s">
        <v>379</v>
      </c>
      <c r="F2902" t="s">
        <v>1603</v>
      </c>
      <c r="G2902">
        <v>128115</v>
      </c>
      <c r="H2902" s="9">
        <v>200</v>
      </c>
      <c r="I2902" s="1">
        <v>45473</v>
      </c>
      <c r="J2902">
        <v>6</v>
      </c>
      <c r="K2902">
        <v>2024</v>
      </c>
      <c r="L2902" t="s">
        <v>106</v>
      </c>
      <c r="M2902">
        <v>25.78</v>
      </c>
      <c r="N2902" t="s">
        <v>4616</v>
      </c>
      <c r="O2902">
        <v>40.176499999999997</v>
      </c>
      <c r="P2902" t="s">
        <v>12</v>
      </c>
    </row>
    <row r="2903" spans="1:16" hidden="1" x14ac:dyDescent="0.25">
      <c r="A2903" t="s">
        <v>17</v>
      </c>
      <c r="B2903" t="s">
        <v>16</v>
      </c>
      <c r="C2903" t="s">
        <v>461</v>
      </c>
      <c r="D2903" t="s">
        <v>107</v>
      </c>
      <c r="E2903" t="s">
        <v>4505</v>
      </c>
      <c r="F2903" t="s">
        <v>202</v>
      </c>
      <c r="G2903">
        <v>128115</v>
      </c>
      <c r="H2903" s="9">
        <v>21</v>
      </c>
      <c r="I2903" s="1">
        <v>45473</v>
      </c>
      <c r="J2903">
        <v>6</v>
      </c>
      <c r="K2903">
        <v>2024</v>
      </c>
      <c r="L2903" t="s">
        <v>106</v>
      </c>
      <c r="M2903">
        <v>24</v>
      </c>
      <c r="O2903">
        <v>37.402500000000003</v>
      </c>
      <c r="P2903" t="s">
        <v>12</v>
      </c>
    </row>
    <row r="2904" spans="1:16" hidden="1" x14ac:dyDescent="0.25">
      <c r="A2904" t="s">
        <v>17</v>
      </c>
      <c r="B2904" t="s">
        <v>26</v>
      </c>
      <c r="C2904" t="s">
        <v>627</v>
      </c>
      <c r="D2904" t="s">
        <v>137</v>
      </c>
      <c r="E2904" t="s">
        <v>138</v>
      </c>
      <c r="F2904" t="s">
        <v>202</v>
      </c>
      <c r="G2904">
        <v>128109</v>
      </c>
      <c r="H2904" s="9">
        <v>5</v>
      </c>
      <c r="I2904" s="1">
        <v>45443</v>
      </c>
      <c r="J2904">
        <v>5</v>
      </c>
      <c r="K2904">
        <v>2024</v>
      </c>
      <c r="L2904" t="s">
        <v>119</v>
      </c>
      <c r="M2904">
        <v>0.23</v>
      </c>
      <c r="N2904" t="s">
        <v>4616</v>
      </c>
      <c r="O2904">
        <v>0.3584</v>
      </c>
      <c r="P2904" t="s">
        <v>12</v>
      </c>
    </row>
    <row r="2905" spans="1:16" hidden="1" x14ac:dyDescent="0.25">
      <c r="A2905" t="s">
        <v>17</v>
      </c>
      <c r="B2905" t="s">
        <v>26</v>
      </c>
      <c r="C2905" t="s">
        <v>498</v>
      </c>
      <c r="D2905" t="s">
        <v>139</v>
      </c>
      <c r="E2905" t="s">
        <v>140</v>
      </c>
      <c r="F2905" t="s">
        <v>202</v>
      </c>
      <c r="G2905">
        <v>128109</v>
      </c>
      <c r="H2905" s="9">
        <v>5</v>
      </c>
      <c r="I2905" s="1">
        <v>45443</v>
      </c>
      <c r="J2905">
        <v>5</v>
      </c>
      <c r="K2905">
        <v>2024</v>
      </c>
      <c r="L2905" t="s">
        <v>119</v>
      </c>
      <c r="M2905">
        <v>0.96</v>
      </c>
      <c r="N2905" t="s">
        <v>4616</v>
      </c>
      <c r="O2905">
        <v>1.4961</v>
      </c>
      <c r="P2905" t="s">
        <v>12</v>
      </c>
    </row>
    <row r="2906" spans="1:16" hidden="1" x14ac:dyDescent="0.25">
      <c r="A2906" t="s">
        <v>17</v>
      </c>
      <c r="B2906" t="s">
        <v>26</v>
      </c>
      <c r="C2906" t="s">
        <v>490</v>
      </c>
      <c r="D2906" t="s">
        <v>141</v>
      </c>
      <c r="E2906" t="s">
        <v>142</v>
      </c>
      <c r="F2906" t="s">
        <v>202</v>
      </c>
      <c r="G2906">
        <v>128109</v>
      </c>
      <c r="H2906" s="9">
        <v>5</v>
      </c>
      <c r="I2906" s="1">
        <v>45443</v>
      </c>
      <c r="J2906">
        <v>5</v>
      </c>
      <c r="K2906">
        <v>2024</v>
      </c>
      <c r="L2906" t="s">
        <v>119</v>
      </c>
      <c r="M2906">
        <v>1.96</v>
      </c>
      <c r="N2906" t="s">
        <v>4616</v>
      </c>
      <c r="O2906">
        <v>3.0545</v>
      </c>
      <c r="P2906" t="s">
        <v>12</v>
      </c>
    </row>
    <row r="2907" spans="1:16" hidden="1" x14ac:dyDescent="0.25">
      <c r="A2907" t="s">
        <v>17</v>
      </c>
      <c r="B2907" t="s">
        <v>26</v>
      </c>
      <c r="C2907" t="s">
        <v>555</v>
      </c>
      <c r="D2907" t="s">
        <v>143</v>
      </c>
      <c r="E2907" t="s">
        <v>144</v>
      </c>
      <c r="F2907" t="s">
        <v>202</v>
      </c>
      <c r="G2907">
        <v>128109</v>
      </c>
      <c r="H2907" s="9">
        <v>5</v>
      </c>
      <c r="I2907" s="1">
        <v>45443</v>
      </c>
      <c r="J2907">
        <v>5</v>
      </c>
      <c r="K2907">
        <v>2024</v>
      </c>
      <c r="L2907" t="s">
        <v>119</v>
      </c>
      <c r="M2907">
        <v>2.9</v>
      </c>
      <c r="N2907" t="s">
        <v>4616</v>
      </c>
      <c r="O2907">
        <v>4.5194999999999999</v>
      </c>
      <c r="P2907" t="s">
        <v>12</v>
      </c>
    </row>
    <row r="2908" spans="1:16" hidden="1" x14ac:dyDescent="0.25">
      <c r="A2908" t="s">
        <v>17</v>
      </c>
      <c r="B2908" t="s">
        <v>26</v>
      </c>
      <c r="C2908" t="s">
        <v>628</v>
      </c>
      <c r="D2908" t="s">
        <v>145</v>
      </c>
      <c r="E2908" t="s">
        <v>146</v>
      </c>
      <c r="F2908" t="s">
        <v>202</v>
      </c>
      <c r="G2908">
        <v>128109</v>
      </c>
      <c r="H2908" s="9">
        <v>5</v>
      </c>
      <c r="I2908" s="1">
        <v>45443</v>
      </c>
      <c r="J2908">
        <v>5</v>
      </c>
      <c r="K2908">
        <v>2024</v>
      </c>
      <c r="L2908" t="s">
        <v>119</v>
      </c>
      <c r="M2908">
        <v>3.7</v>
      </c>
      <c r="N2908" t="s">
        <v>4616</v>
      </c>
      <c r="O2908">
        <v>5.7662000000000004</v>
      </c>
      <c r="P2908" t="s">
        <v>12</v>
      </c>
    </row>
    <row r="2909" spans="1:16" hidden="1" x14ac:dyDescent="0.25">
      <c r="A2909" t="s">
        <v>17</v>
      </c>
      <c r="B2909" t="s">
        <v>26</v>
      </c>
      <c r="C2909" t="s">
        <v>553</v>
      </c>
      <c r="D2909" t="s">
        <v>149</v>
      </c>
      <c r="E2909" t="s">
        <v>150</v>
      </c>
      <c r="F2909" t="s">
        <v>202</v>
      </c>
      <c r="G2909">
        <v>128109</v>
      </c>
      <c r="H2909" s="9">
        <v>5</v>
      </c>
      <c r="I2909" s="1">
        <v>45443</v>
      </c>
      <c r="J2909">
        <v>5</v>
      </c>
      <c r="K2909">
        <v>2024</v>
      </c>
      <c r="L2909" t="s">
        <v>119</v>
      </c>
      <c r="M2909">
        <v>0.48</v>
      </c>
      <c r="N2909" t="s">
        <v>4616</v>
      </c>
      <c r="O2909">
        <v>0.748</v>
      </c>
      <c r="P2909" t="s">
        <v>12</v>
      </c>
    </row>
    <row r="2910" spans="1:16" hidden="1" x14ac:dyDescent="0.25">
      <c r="A2910" t="s">
        <v>17</v>
      </c>
      <c r="B2910" t="s">
        <v>26</v>
      </c>
      <c r="C2910" t="s">
        <v>494</v>
      </c>
      <c r="D2910" t="s">
        <v>151</v>
      </c>
      <c r="E2910" t="s">
        <v>152</v>
      </c>
      <c r="F2910" t="s">
        <v>202</v>
      </c>
      <c r="G2910">
        <v>128109</v>
      </c>
      <c r="H2910" s="9">
        <v>5</v>
      </c>
      <c r="I2910" s="1">
        <v>45443</v>
      </c>
      <c r="J2910">
        <v>5</v>
      </c>
      <c r="K2910">
        <v>2024</v>
      </c>
      <c r="L2910" t="s">
        <v>119</v>
      </c>
      <c r="M2910">
        <v>1.6</v>
      </c>
      <c r="N2910" t="s">
        <v>4616</v>
      </c>
      <c r="O2910">
        <v>2.4935</v>
      </c>
      <c r="P2910" t="s">
        <v>12</v>
      </c>
    </row>
    <row r="2911" spans="1:16" hidden="1" x14ac:dyDescent="0.25">
      <c r="A2911" t="s">
        <v>17</v>
      </c>
      <c r="B2911" t="s">
        <v>26</v>
      </c>
      <c r="C2911" t="s">
        <v>495</v>
      </c>
      <c r="D2911" t="s">
        <v>153</v>
      </c>
      <c r="E2911" t="s">
        <v>154</v>
      </c>
      <c r="F2911" t="s">
        <v>202</v>
      </c>
      <c r="G2911">
        <v>128109</v>
      </c>
      <c r="H2911" s="9">
        <v>5</v>
      </c>
      <c r="I2911" s="1">
        <v>45443</v>
      </c>
      <c r="J2911">
        <v>5</v>
      </c>
      <c r="K2911">
        <v>2024</v>
      </c>
      <c r="L2911" t="s">
        <v>119</v>
      </c>
      <c r="M2911">
        <v>0.48</v>
      </c>
      <c r="N2911" t="s">
        <v>4616</v>
      </c>
      <c r="O2911">
        <v>0.748</v>
      </c>
      <c r="P2911" t="s">
        <v>12</v>
      </c>
    </row>
    <row r="2912" spans="1:16" hidden="1" x14ac:dyDescent="0.25">
      <c r="A2912" t="s">
        <v>17</v>
      </c>
      <c r="B2912" t="s">
        <v>26</v>
      </c>
      <c r="C2912" t="s">
        <v>633</v>
      </c>
      <c r="D2912" t="s">
        <v>155</v>
      </c>
      <c r="E2912" t="s">
        <v>156</v>
      </c>
      <c r="F2912" t="s">
        <v>202</v>
      </c>
      <c r="G2912">
        <v>128109</v>
      </c>
      <c r="H2912" s="9">
        <v>5</v>
      </c>
      <c r="I2912" s="1">
        <v>45443</v>
      </c>
      <c r="J2912">
        <v>5</v>
      </c>
      <c r="K2912">
        <v>2024</v>
      </c>
      <c r="L2912" t="s">
        <v>119</v>
      </c>
      <c r="M2912">
        <v>0.48</v>
      </c>
      <c r="N2912" t="s">
        <v>4616</v>
      </c>
      <c r="O2912">
        <v>0.748</v>
      </c>
      <c r="P2912" t="s">
        <v>12</v>
      </c>
    </row>
    <row r="2913" spans="1:16" hidden="1" x14ac:dyDescent="0.25">
      <c r="A2913" t="s">
        <v>17</v>
      </c>
      <c r="B2913" t="s">
        <v>26</v>
      </c>
      <c r="C2913" t="s">
        <v>489</v>
      </c>
      <c r="D2913" t="s">
        <v>157</v>
      </c>
      <c r="E2913" t="s">
        <v>158</v>
      </c>
      <c r="F2913" t="s">
        <v>202</v>
      </c>
      <c r="G2913">
        <v>128109</v>
      </c>
      <c r="H2913" s="9">
        <v>5</v>
      </c>
      <c r="I2913" s="1">
        <v>45443</v>
      </c>
      <c r="J2913">
        <v>5</v>
      </c>
      <c r="K2913">
        <v>2024</v>
      </c>
      <c r="L2913" t="s">
        <v>119</v>
      </c>
      <c r="M2913">
        <v>1.6</v>
      </c>
      <c r="N2913" t="s">
        <v>4616</v>
      </c>
      <c r="O2913">
        <v>2.4935</v>
      </c>
      <c r="P2913" t="s">
        <v>12</v>
      </c>
    </row>
    <row r="2914" spans="1:16" hidden="1" x14ac:dyDescent="0.25">
      <c r="A2914" t="s">
        <v>17</v>
      </c>
      <c r="B2914" t="s">
        <v>26</v>
      </c>
      <c r="C2914" t="s">
        <v>558</v>
      </c>
      <c r="D2914" t="s">
        <v>159</v>
      </c>
      <c r="E2914" t="s">
        <v>160</v>
      </c>
      <c r="F2914" t="s">
        <v>202</v>
      </c>
      <c r="G2914">
        <v>128109</v>
      </c>
      <c r="H2914" s="9">
        <v>5</v>
      </c>
      <c r="I2914" s="1">
        <v>45443</v>
      </c>
      <c r="J2914">
        <v>5</v>
      </c>
      <c r="K2914">
        <v>2024</v>
      </c>
      <c r="L2914" t="s">
        <v>119</v>
      </c>
      <c r="M2914">
        <v>0.48</v>
      </c>
      <c r="N2914" t="s">
        <v>4616</v>
      </c>
      <c r="O2914">
        <v>0.748</v>
      </c>
      <c r="P2914" t="s">
        <v>12</v>
      </c>
    </row>
    <row r="2915" spans="1:16" hidden="1" x14ac:dyDescent="0.25">
      <c r="A2915" t="s">
        <v>17</v>
      </c>
      <c r="B2915" t="s">
        <v>26</v>
      </c>
      <c r="C2915" t="s">
        <v>631</v>
      </c>
      <c r="D2915" t="s">
        <v>161</v>
      </c>
      <c r="E2915" t="s">
        <v>162</v>
      </c>
      <c r="F2915" t="s">
        <v>202</v>
      </c>
      <c r="G2915">
        <v>128109</v>
      </c>
      <c r="H2915" s="9">
        <v>5</v>
      </c>
      <c r="I2915" s="1">
        <v>45443</v>
      </c>
      <c r="J2915">
        <v>5</v>
      </c>
      <c r="K2915">
        <v>2024</v>
      </c>
      <c r="L2915" t="s">
        <v>119</v>
      </c>
      <c r="M2915">
        <v>0.48</v>
      </c>
      <c r="N2915" t="s">
        <v>4616</v>
      </c>
      <c r="O2915">
        <v>0.748</v>
      </c>
      <c r="P2915" t="s">
        <v>12</v>
      </c>
    </row>
    <row r="2916" spans="1:16" hidden="1" x14ac:dyDescent="0.25">
      <c r="A2916" t="s">
        <v>17</v>
      </c>
      <c r="B2916" t="s">
        <v>26</v>
      </c>
      <c r="C2916" t="s">
        <v>488</v>
      </c>
      <c r="D2916" t="s">
        <v>163</v>
      </c>
      <c r="E2916" t="s">
        <v>164</v>
      </c>
      <c r="F2916" t="s">
        <v>202</v>
      </c>
      <c r="G2916">
        <v>128109</v>
      </c>
      <c r="H2916" s="9">
        <v>5</v>
      </c>
      <c r="I2916" s="1">
        <v>45443</v>
      </c>
      <c r="J2916">
        <v>5</v>
      </c>
      <c r="K2916">
        <v>2024</v>
      </c>
      <c r="L2916" t="s">
        <v>119</v>
      </c>
      <c r="M2916">
        <v>0.4</v>
      </c>
      <c r="N2916" t="s">
        <v>4616</v>
      </c>
      <c r="O2916">
        <v>0.62339999999999995</v>
      </c>
      <c r="P2916" t="s">
        <v>12</v>
      </c>
    </row>
    <row r="2917" spans="1:16" hidden="1" x14ac:dyDescent="0.25">
      <c r="A2917" t="s">
        <v>17</v>
      </c>
      <c r="B2917" t="s">
        <v>26</v>
      </c>
      <c r="C2917" t="s">
        <v>557</v>
      </c>
      <c r="D2917" t="s">
        <v>165</v>
      </c>
      <c r="E2917" t="s">
        <v>166</v>
      </c>
      <c r="F2917" t="s">
        <v>202</v>
      </c>
      <c r="G2917">
        <v>128109</v>
      </c>
      <c r="H2917" s="9">
        <v>5</v>
      </c>
      <c r="I2917" s="1">
        <v>45443</v>
      </c>
      <c r="J2917">
        <v>5</v>
      </c>
      <c r="K2917">
        <v>2024</v>
      </c>
      <c r="L2917" t="s">
        <v>119</v>
      </c>
      <c r="M2917">
        <v>3.51</v>
      </c>
      <c r="N2917" t="s">
        <v>4616</v>
      </c>
      <c r="O2917">
        <v>5.4701000000000004</v>
      </c>
      <c r="P2917" t="s">
        <v>12</v>
      </c>
    </row>
    <row r="2918" spans="1:16" hidden="1" x14ac:dyDescent="0.25">
      <c r="A2918" t="s">
        <v>17</v>
      </c>
      <c r="B2918" t="s">
        <v>26</v>
      </c>
      <c r="C2918" t="s">
        <v>503</v>
      </c>
      <c r="D2918" t="s">
        <v>167</v>
      </c>
      <c r="E2918" t="s">
        <v>168</v>
      </c>
      <c r="F2918" t="s">
        <v>202</v>
      </c>
      <c r="G2918">
        <v>128109</v>
      </c>
      <c r="H2918" s="9">
        <v>5</v>
      </c>
      <c r="I2918" s="1">
        <v>45443</v>
      </c>
      <c r="J2918">
        <v>5</v>
      </c>
      <c r="K2918">
        <v>2024</v>
      </c>
      <c r="L2918" t="s">
        <v>119</v>
      </c>
      <c r="M2918">
        <v>5.76</v>
      </c>
      <c r="N2918" t="s">
        <v>4616</v>
      </c>
      <c r="O2918">
        <v>8.9765999999999995</v>
      </c>
      <c r="P2918" t="s">
        <v>12</v>
      </c>
    </row>
    <row r="2919" spans="1:16" hidden="1" x14ac:dyDescent="0.25">
      <c r="A2919" t="s">
        <v>17</v>
      </c>
      <c r="B2919" t="s">
        <v>26</v>
      </c>
      <c r="C2919" t="s">
        <v>497</v>
      </c>
      <c r="D2919" t="s">
        <v>169</v>
      </c>
      <c r="E2919" t="s">
        <v>170</v>
      </c>
      <c r="F2919" t="s">
        <v>202</v>
      </c>
      <c r="G2919">
        <v>128109</v>
      </c>
      <c r="H2919" s="9">
        <v>5</v>
      </c>
      <c r="I2919" s="1">
        <v>45443</v>
      </c>
      <c r="J2919">
        <v>5</v>
      </c>
      <c r="K2919">
        <v>2024</v>
      </c>
      <c r="L2919" t="s">
        <v>119</v>
      </c>
      <c r="M2919">
        <v>6.7</v>
      </c>
      <c r="N2919" t="s">
        <v>4616</v>
      </c>
      <c r="O2919">
        <v>10.4415</v>
      </c>
      <c r="P2919" t="s">
        <v>12</v>
      </c>
    </row>
    <row r="2920" spans="1:16" hidden="1" x14ac:dyDescent="0.25">
      <c r="A2920" t="s">
        <v>17</v>
      </c>
      <c r="B2920" t="s">
        <v>26</v>
      </c>
      <c r="C2920" t="s">
        <v>556</v>
      </c>
      <c r="D2920" t="s">
        <v>171</v>
      </c>
      <c r="E2920" t="s">
        <v>172</v>
      </c>
      <c r="F2920" t="s">
        <v>202</v>
      </c>
      <c r="G2920">
        <v>128109</v>
      </c>
      <c r="H2920" s="9">
        <v>5</v>
      </c>
      <c r="I2920" s="1">
        <v>45443</v>
      </c>
      <c r="J2920">
        <v>5</v>
      </c>
      <c r="K2920">
        <v>2024</v>
      </c>
      <c r="L2920" t="s">
        <v>119</v>
      </c>
      <c r="M2920">
        <v>6.28</v>
      </c>
      <c r="N2920" t="s">
        <v>4616</v>
      </c>
      <c r="O2920">
        <v>9.7870000000000008</v>
      </c>
      <c r="P2920" t="s">
        <v>12</v>
      </c>
    </row>
    <row r="2921" spans="1:16" hidden="1" x14ac:dyDescent="0.25">
      <c r="A2921" t="s">
        <v>17</v>
      </c>
      <c r="B2921" t="s">
        <v>26</v>
      </c>
      <c r="C2921" t="s">
        <v>456</v>
      </c>
      <c r="D2921" t="s">
        <v>173</v>
      </c>
      <c r="E2921" t="s">
        <v>174</v>
      </c>
      <c r="F2921" t="s">
        <v>202</v>
      </c>
      <c r="G2921">
        <v>128109</v>
      </c>
      <c r="H2921" s="9">
        <v>5</v>
      </c>
      <c r="I2921" s="1">
        <v>45443</v>
      </c>
      <c r="J2921">
        <v>5</v>
      </c>
      <c r="K2921">
        <v>2024</v>
      </c>
      <c r="L2921" t="s">
        <v>119</v>
      </c>
      <c r="M2921">
        <v>0.48</v>
      </c>
      <c r="N2921" t="s">
        <v>4616</v>
      </c>
      <c r="O2921">
        <v>0.748</v>
      </c>
      <c r="P2921" t="s">
        <v>12</v>
      </c>
    </row>
    <row r="2922" spans="1:16" hidden="1" x14ac:dyDescent="0.25">
      <c r="A2922" t="s">
        <v>17</v>
      </c>
      <c r="B2922" t="s">
        <v>26</v>
      </c>
      <c r="C2922" t="s">
        <v>629</v>
      </c>
      <c r="D2922" t="s">
        <v>177</v>
      </c>
      <c r="E2922" t="s">
        <v>170</v>
      </c>
      <c r="F2922" t="s">
        <v>202</v>
      </c>
      <c r="G2922">
        <v>128109</v>
      </c>
      <c r="H2922" s="9">
        <v>2</v>
      </c>
      <c r="I2922" s="1">
        <v>45443</v>
      </c>
      <c r="J2922">
        <v>5</v>
      </c>
      <c r="K2922">
        <v>2024</v>
      </c>
      <c r="L2922" t="s">
        <v>119</v>
      </c>
      <c r="M2922">
        <v>6.03</v>
      </c>
      <c r="N2922" t="s">
        <v>4616</v>
      </c>
      <c r="O2922">
        <v>9.3973999999999993</v>
      </c>
      <c r="P2922" t="s">
        <v>12</v>
      </c>
    </row>
    <row r="2923" spans="1:16" hidden="1" x14ac:dyDescent="0.25">
      <c r="A2923" t="s">
        <v>17</v>
      </c>
      <c r="B2923" t="s">
        <v>26</v>
      </c>
      <c r="C2923" t="s">
        <v>554</v>
      </c>
      <c r="D2923" t="s">
        <v>180</v>
      </c>
      <c r="E2923" t="s">
        <v>181</v>
      </c>
      <c r="F2923" t="s">
        <v>202</v>
      </c>
      <c r="G2923">
        <v>128109</v>
      </c>
      <c r="H2923" s="9">
        <v>10</v>
      </c>
      <c r="I2923" s="1">
        <v>45443</v>
      </c>
      <c r="J2923">
        <v>5</v>
      </c>
      <c r="K2923">
        <v>2024</v>
      </c>
      <c r="L2923" t="s">
        <v>119</v>
      </c>
      <c r="M2923">
        <v>0.2</v>
      </c>
      <c r="N2923" t="s">
        <v>4616</v>
      </c>
      <c r="O2923">
        <v>0.31169999999999998</v>
      </c>
      <c r="P2923" t="s">
        <v>12</v>
      </c>
    </row>
    <row r="2924" spans="1:16" hidden="1" x14ac:dyDescent="0.25">
      <c r="A2924" t="s">
        <v>17</v>
      </c>
      <c r="B2924" t="s">
        <v>26</v>
      </c>
      <c r="C2924" t="s">
        <v>630</v>
      </c>
      <c r="D2924" t="s">
        <v>182</v>
      </c>
      <c r="E2924" t="s">
        <v>183</v>
      </c>
      <c r="F2924" t="s">
        <v>202</v>
      </c>
      <c r="G2924">
        <v>128109</v>
      </c>
      <c r="H2924" s="9">
        <v>10</v>
      </c>
      <c r="I2924" s="1">
        <v>45443</v>
      </c>
      <c r="J2924">
        <v>5</v>
      </c>
      <c r="K2924">
        <v>2024</v>
      </c>
      <c r="L2924" t="s">
        <v>119</v>
      </c>
      <c r="M2924">
        <v>0.2</v>
      </c>
      <c r="N2924" t="s">
        <v>4616</v>
      </c>
      <c r="O2924">
        <v>0.31169999999999998</v>
      </c>
      <c r="P2924" t="s">
        <v>12</v>
      </c>
    </row>
    <row r="2925" spans="1:16" hidden="1" x14ac:dyDescent="0.25">
      <c r="A2925" t="s">
        <v>17</v>
      </c>
      <c r="B2925" t="s">
        <v>112</v>
      </c>
      <c r="C2925" t="s">
        <v>457</v>
      </c>
      <c r="D2925" t="s">
        <v>256</v>
      </c>
      <c r="E2925" t="s">
        <v>257</v>
      </c>
      <c r="F2925" t="s">
        <v>1638</v>
      </c>
      <c r="G2925">
        <v>128109</v>
      </c>
      <c r="H2925" s="9">
        <v>14</v>
      </c>
      <c r="I2925" s="1">
        <v>45443</v>
      </c>
      <c r="J2925">
        <v>5</v>
      </c>
      <c r="K2925">
        <v>2024</v>
      </c>
      <c r="L2925" t="s">
        <v>119</v>
      </c>
      <c r="M2925">
        <v>74.5</v>
      </c>
      <c r="N2925" t="s">
        <v>4616</v>
      </c>
      <c r="O2925">
        <v>116.1035</v>
      </c>
      <c r="P2925" t="s">
        <v>12</v>
      </c>
    </row>
    <row r="2926" spans="1:16" hidden="1" x14ac:dyDescent="0.25">
      <c r="A2926" t="s">
        <v>17</v>
      </c>
      <c r="B2926" t="s">
        <v>112</v>
      </c>
      <c r="C2926" t="s">
        <v>458</v>
      </c>
      <c r="D2926" t="s">
        <v>258</v>
      </c>
      <c r="E2926" t="s">
        <v>259</v>
      </c>
      <c r="F2926" t="s">
        <v>1638</v>
      </c>
      <c r="G2926">
        <v>128109</v>
      </c>
      <c r="H2926" s="9">
        <v>14</v>
      </c>
      <c r="I2926" s="1">
        <v>45443</v>
      </c>
      <c r="J2926">
        <v>5</v>
      </c>
      <c r="K2926">
        <v>2024</v>
      </c>
      <c r="L2926" t="s">
        <v>119</v>
      </c>
      <c r="M2926">
        <v>85.49</v>
      </c>
      <c r="N2926" t="s">
        <v>4616</v>
      </c>
      <c r="O2926">
        <v>133.23070000000001</v>
      </c>
      <c r="P2926" t="s">
        <v>12</v>
      </c>
    </row>
    <row r="2927" spans="1:16" hidden="1" x14ac:dyDescent="0.25">
      <c r="A2927" t="s">
        <v>17</v>
      </c>
      <c r="B2927" t="s">
        <v>202</v>
      </c>
      <c r="C2927" t="s">
        <v>493</v>
      </c>
      <c r="D2927" t="s">
        <v>262</v>
      </c>
      <c r="E2927" t="s">
        <v>263</v>
      </c>
      <c r="F2927" t="s">
        <v>202</v>
      </c>
      <c r="G2927">
        <v>128109</v>
      </c>
      <c r="H2927" s="9">
        <v>5</v>
      </c>
      <c r="I2927" s="1">
        <v>45443</v>
      </c>
      <c r="J2927">
        <v>5</v>
      </c>
      <c r="K2927">
        <v>2024</v>
      </c>
      <c r="L2927" t="s">
        <v>119</v>
      </c>
      <c r="M2927">
        <v>17.64</v>
      </c>
      <c r="N2927" t="s">
        <v>4616</v>
      </c>
      <c r="O2927">
        <v>27.4908</v>
      </c>
      <c r="P2927" t="s">
        <v>12</v>
      </c>
    </row>
    <row r="2928" spans="1:16" hidden="1" x14ac:dyDescent="0.25">
      <c r="A2928" t="s">
        <v>17</v>
      </c>
      <c r="B2928" t="s">
        <v>112</v>
      </c>
      <c r="C2928" t="s">
        <v>462</v>
      </c>
      <c r="D2928" t="s">
        <v>272</v>
      </c>
      <c r="E2928" t="s">
        <v>273</v>
      </c>
      <c r="F2928" t="s">
        <v>1672</v>
      </c>
      <c r="G2928">
        <v>128109</v>
      </c>
      <c r="H2928" s="9">
        <v>18</v>
      </c>
      <c r="I2928" s="1">
        <v>45443</v>
      </c>
      <c r="J2928">
        <v>5</v>
      </c>
      <c r="K2928">
        <v>2024</v>
      </c>
      <c r="L2928" t="s">
        <v>119</v>
      </c>
      <c r="M2928">
        <v>100.14</v>
      </c>
      <c r="N2928" t="s">
        <v>4616</v>
      </c>
      <c r="O2928">
        <v>156.06180000000001</v>
      </c>
      <c r="P2928" t="s">
        <v>12</v>
      </c>
    </row>
    <row r="2929" spans="1:16" hidden="1" x14ac:dyDescent="0.25">
      <c r="A2929" t="s">
        <v>17</v>
      </c>
      <c r="B2929" t="s">
        <v>112</v>
      </c>
      <c r="C2929" t="s">
        <v>463</v>
      </c>
      <c r="D2929" t="s">
        <v>274</v>
      </c>
      <c r="E2929" t="s">
        <v>275</v>
      </c>
      <c r="F2929" t="s">
        <v>1672</v>
      </c>
      <c r="G2929">
        <v>128109</v>
      </c>
      <c r="H2929" s="9">
        <v>18</v>
      </c>
      <c r="I2929" s="1">
        <v>45443</v>
      </c>
      <c r="J2929">
        <v>5</v>
      </c>
      <c r="K2929">
        <v>2024</v>
      </c>
      <c r="L2929" t="s">
        <v>119</v>
      </c>
      <c r="M2929">
        <v>58.37</v>
      </c>
      <c r="N2929" t="s">
        <v>4616</v>
      </c>
      <c r="O2929">
        <v>90.965900000000005</v>
      </c>
      <c r="P2929" t="s">
        <v>12</v>
      </c>
    </row>
    <row r="2930" spans="1:16" hidden="1" x14ac:dyDescent="0.25">
      <c r="A2930" t="s">
        <v>17</v>
      </c>
      <c r="B2930" t="s">
        <v>112</v>
      </c>
      <c r="C2930" t="s">
        <v>464</v>
      </c>
      <c r="D2930" t="s">
        <v>276</v>
      </c>
      <c r="E2930" t="s">
        <v>277</v>
      </c>
      <c r="F2930" t="s">
        <v>1672</v>
      </c>
      <c r="G2930">
        <v>128109</v>
      </c>
      <c r="H2930" s="9">
        <v>18</v>
      </c>
      <c r="I2930" s="1">
        <v>45443</v>
      </c>
      <c r="J2930">
        <v>5</v>
      </c>
      <c r="K2930">
        <v>2024</v>
      </c>
      <c r="L2930" t="s">
        <v>119</v>
      </c>
      <c r="M2930">
        <v>81.17</v>
      </c>
      <c r="N2930" t="s">
        <v>4616</v>
      </c>
      <c r="O2930">
        <v>126.4982</v>
      </c>
      <c r="P2930" t="s">
        <v>12</v>
      </c>
    </row>
    <row r="2931" spans="1:16" hidden="1" x14ac:dyDescent="0.25">
      <c r="A2931" t="s">
        <v>17</v>
      </c>
      <c r="B2931" t="s">
        <v>202</v>
      </c>
      <c r="C2931" t="s">
        <v>505</v>
      </c>
      <c r="D2931" t="s">
        <v>268</v>
      </c>
      <c r="E2931" t="s">
        <v>269</v>
      </c>
      <c r="F2931" t="s">
        <v>202</v>
      </c>
      <c r="G2931">
        <v>128109</v>
      </c>
      <c r="H2931" s="9">
        <v>5</v>
      </c>
      <c r="I2931" s="1">
        <v>45443</v>
      </c>
      <c r="J2931">
        <v>5</v>
      </c>
      <c r="K2931">
        <v>2024</v>
      </c>
      <c r="L2931" t="s">
        <v>119</v>
      </c>
      <c r="M2931">
        <v>27.69</v>
      </c>
      <c r="N2931" t="s">
        <v>4616</v>
      </c>
      <c r="O2931">
        <v>43.153100000000002</v>
      </c>
      <c r="P2931" t="s">
        <v>12</v>
      </c>
    </row>
    <row r="2932" spans="1:16" hidden="1" x14ac:dyDescent="0.25">
      <c r="A2932" t="s">
        <v>17</v>
      </c>
      <c r="B2932" t="s">
        <v>103</v>
      </c>
      <c r="C2932" t="s">
        <v>510</v>
      </c>
      <c r="D2932" t="s">
        <v>295</v>
      </c>
      <c r="E2932" t="s">
        <v>296</v>
      </c>
      <c r="F2932" t="s">
        <v>202</v>
      </c>
      <c r="G2932">
        <v>128109</v>
      </c>
      <c r="H2932" s="9">
        <v>3</v>
      </c>
      <c r="I2932" s="1">
        <v>45443</v>
      </c>
      <c r="J2932">
        <v>5</v>
      </c>
      <c r="K2932">
        <v>2024</v>
      </c>
      <c r="L2932" t="s">
        <v>119</v>
      </c>
      <c r="M2932">
        <v>41.98</v>
      </c>
      <c r="N2932" t="s">
        <v>4616</v>
      </c>
      <c r="O2932">
        <v>65.423100000000005</v>
      </c>
      <c r="P2932" t="s">
        <v>12</v>
      </c>
    </row>
    <row r="2933" spans="1:16" hidden="1" x14ac:dyDescent="0.25">
      <c r="A2933" t="s">
        <v>17</v>
      </c>
      <c r="B2933" t="s">
        <v>112</v>
      </c>
      <c r="C2933" t="s">
        <v>453</v>
      </c>
      <c r="D2933" t="s">
        <v>392</v>
      </c>
      <c r="E2933" t="s">
        <v>393</v>
      </c>
      <c r="F2933" t="s">
        <v>1206</v>
      </c>
      <c r="G2933">
        <v>128109</v>
      </c>
      <c r="H2933" s="9">
        <v>12</v>
      </c>
      <c r="I2933" s="1">
        <v>45443</v>
      </c>
      <c r="J2933">
        <v>5</v>
      </c>
      <c r="K2933">
        <v>2024</v>
      </c>
      <c r="L2933" t="s">
        <v>119</v>
      </c>
      <c r="M2933">
        <v>74</v>
      </c>
      <c r="N2933" t="s">
        <v>4616</v>
      </c>
      <c r="O2933">
        <v>115.32429999999999</v>
      </c>
      <c r="P2933" t="s">
        <v>12</v>
      </c>
    </row>
    <row r="2934" spans="1:16" hidden="1" x14ac:dyDescent="0.25">
      <c r="A2934" t="s">
        <v>17</v>
      </c>
      <c r="B2934" t="s">
        <v>112</v>
      </c>
      <c r="C2934" t="s">
        <v>454</v>
      </c>
      <c r="D2934" t="s">
        <v>394</v>
      </c>
      <c r="E2934" t="s">
        <v>395</v>
      </c>
      <c r="F2934" t="s">
        <v>1206</v>
      </c>
      <c r="G2934">
        <v>128109</v>
      </c>
      <c r="H2934" s="9">
        <v>12</v>
      </c>
      <c r="I2934" s="1">
        <v>45443</v>
      </c>
      <c r="J2934">
        <v>5</v>
      </c>
      <c r="K2934">
        <v>2024</v>
      </c>
      <c r="L2934" t="s">
        <v>119</v>
      </c>
      <c r="M2934">
        <v>40.67</v>
      </c>
      <c r="N2934" t="s">
        <v>4616</v>
      </c>
      <c r="O2934">
        <v>63.381599999999999</v>
      </c>
      <c r="P2934" t="s">
        <v>12</v>
      </c>
    </row>
    <row r="2935" spans="1:16" hidden="1" x14ac:dyDescent="0.25">
      <c r="A2935" t="s">
        <v>17</v>
      </c>
      <c r="B2935" t="s">
        <v>112</v>
      </c>
      <c r="C2935" t="s">
        <v>455</v>
      </c>
      <c r="D2935" t="s">
        <v>396</v>
      </c>
      <c r="E2935" t="s">
        <v>397</v>
      </c>
      <c r="F2935" t="s">
        <v>1206</v>
      </c>
      <c r="G2935">
        <v>128109</v>
      </c>
      <c r="H2935" s="9">
        <v>12</v>
      </c>
      <c r="I2935" s="1">
        <v>45443</v>
      </c>
      <c r="J2935">
        <v>5</v>
      </c>
      <c r="K2935">
        <v>2024</v>
      </c>
      <c r="L2935" t="s">
        <v>119</v>
      </c>
      <c r="M2935">
        <v>53.77</v>
      </c>
      <c r="N2935" t="s">
        <v>4616</v>
      </c>
      <c r="O2935">
        <v>83.7971</v>
      </c>
      <c r="P2935" t="s">
        <v>12</v>
      </c>
    </row>
    <row r="2936" spans="1:16" hidden="1" x14ac:dyDescent="0.25">
      <c r="A2936" t="s">
        <v>17</v>
      </c>
      <c r="B2936" t="s">
        <v>202</v>
      </c>
      <c r="C2936" t="s">
        <v>496</v>
      </c>
      <c r="D2936" t="s">
        <v>304</v>
      </c>
      <c r="E2936" t="s">
        <v>305</v>
      </c>
      <c r="F2936" t="s">
        <v>202</v>
      </c>
      <c r="G2936">
        <v>128109</v>
      </c>
      <c r="H2936" s="9">
        <v>4</v>
      </c>
      <c r="I2936" s="1">
        <v>45443</v>
      </c>
      <c r="J2936">
        <v>5</v>
      </c>
      <c r="K2936">
        <v>2024</v>
      </c>
      <c r="L2936" t="s">
        <v>119</v>
      </c>
      <c r="M2936">
        <v>23.21</v>
      </c>
      <c r="N2936" t="s">
        <v>4616</v>
      </c>
      <c r="O2936">
        <v>36.171300000000002</v>
      </c>
      <c r="P2936" t="s">
        <v>12</v>
      </c>
    </row>
    <row r="2937" spans="1:16" hidden="1" x14ac:dyDescent="0.25">
      <c r="A2937" t="s">
        <v>17</v>
      </c>
      <c r="B2937" t="s">
        <v>202</v>
      </c>
      <c r="C2937" t="s">
        <v>468</v>
      </c>
      <c r="D2937" t="s">
        <v>306</v>
      </c>
      <c r="E2937" t="s">
        <v>307</v>
      </c>
      <c r="F2937" t="s">
        <v>202</v>
      </c>
      <c r="G2937">
        <v>128109</v>
      </c>
      <c r="H2937" s="9">
        <v>35</v>
      </c>
      <c r="I2937" s="1">
        <v>45443</v>
      </c>
      <c r="J2937">
        <v>5</v>
      </c>
      <c r="K2937">
        <v>2024</v>
      </c>
      <c r="L2937" t="s">
        <v>119</v>
      </c>
      <c r="M2937">
        <v>0.64</v>
      </c>
      <c r="N2937" t="s">
        <v>4616</v>
      </c>
      <c r="O2937">
        <v>0.99739999999999995</v>
      </c>
      <c r="P2937" t="s">
        <v>12</v>
      </c>
    </row>
    <row r="2938" spans="1:16" hidden="1" x14ac:dyDescent="0.25">
      <c r="A2938" t="s">
        <v>17</v>
      </c>
      <c r="B2938" t="s">
        <v>202</v>
      </c>
      <c r="C2938" t="s">
        <v>485</v>
      </c>
      <c r="D2938" t="s">
        <v>308</v>
      </c>
      <c r="E2938" t="s">
        <v>309</v>
      </c>
      <c r="F2938" t="s">
        <v>202</v>
      </c>
      <c r="G2938">
        <v>128109</v>
      </c>
      <c r="H2938" s="9">
        <v>8</v>
      </c>
      <c r="I2938" s="1">
        <v>45443</v>
      </c>
      <c r="J2938">
        <v>5</v>
      </c>
      <c r="K2938">
        <v>2024</v>
      </c>
      <c r="L2938" t="s">
        <v>119</v>
      </c>
      <c r="M2938">
        <v>4.3499999999999996</v>
      </c>
      <c r="N2938" t="s">
        <v>4616</v>
      </c>
      <c r="O2938">
        <v>6.7792000000000003</v>
      </c>
      <c r="P2938" t="s">
        <v>12</v>
      </c>
    </row>
    <row r="2939" spans="1:16" hidden="1" x14ac:dyDescent="0.25">
      <c r="A2939" t="s">
        <v>17</v>
      </c>
      <c r="B2939" t="s">
        <v>103</v>
      </c>
      <c r="C2939" t="s">
        <v>511</v>
      </c>
      <c r="D2939" t="s">
        <v>310</v>
      </c>
      <c r="E2939" t="s">
        <v>311</v>
      </c>
      <c r="F2939" t="s">
        <v>202</v>
      </c>
      <c r="G2939">
        <v>128109</v>
      </c>
      <c r="H2939" s="9">
        <v>1</v>
      </c>
      <c r="I2939" s="1">
        <v>45443</v>
      </c>
      <c r="J2939">
        <v>5</v>
      </c>
      <c r="K2939">
        <v>2024</v>
      </c>
      <c r="L2939" t="s">
        <v>119</v>
      </c>
      <c r="M2939">
        <v>77.900000000000006</v>
      </c>
      <c r="N2939" t="s">
        <v>4616</v>
      </c>
      <c r="O2939">
        <v>121.40219999999999</v>
      </c>
      <c r="P2939" t="s">
        <v>12</v>
      </c>
    </row>
    <row r="2940" spans="1:16" hidden="1" x14ac:dyDescent="0.25">
      <c r="A2940" t="s">
        <v>17</v>
      </c>
      <c r="B2940" t="s">
        <v>26</v>
      </c>
      <c r="C2940" t="s">
        <v>502</v>
      </c>
      <c r="D2940" t="s">
        <v>314</v>
      </c>
      <c r="E2940" t="s">
        <v>315</v>
      </c>
      <c r="F2940" t="s">
        <v>202</v>
      </c>
      <c r="G2940">
        <v>128109</v>
      </c>
      <c r="H2940" s="9">
        <v>5</v>
      </c>
      <c r="I2940" s="1">
        <v>45443</v>
      </c>
      <c r="J2940">
        <v>5</v>
      </c>
      <c r="K2940">
        <v>2024</v>
      </c>
      <c r="L2940" t="s">
        <v>119</v>
      </c>
      <c r="M2940">
        <v>1.56</v>
      </c>
      <c r="N2940" t="s">
        <v>4616</v>
      </c>
      <c r="O2940">
        <v>2.4312</v>
      </c>
      <c r="P2940" t="s">
        <v>12</v>
      </c>
    </row>
    <row r="2941" spans="1:16" hidden="1" x14ac:dyDescent="0.25">
      <c r="A2941" t="s">
        <v>17</v>
      </c>
      <c r="B2941" t="s">
        <v>202</v>
      </c>
      <c r="C2941" t="s">
        <v>486</v>
      </c>
      <c r="D2941" t="s">
        <v>318</v>
      </c>
      <c r="E2941" t="s">
        <v>319</v>
      </c>
      <c r="F2941" t="s">
        <v>1659</v>
      </c>
      <c r="G2941">
        <v>128109</v>
      </c>
      <c r="H2941" s="9">
        <v>12</v>
      </c>
      <c r="I2941" s="1">
        <v>45443</v>
      </c>
      <c r="J2941">
        <v>5</v>
      </c>
      <c r="K2941">
        <v>2024</v>
      </c>
      <c r="L2941" t="s">
        <v>119</v>
      </c>
      <c r="M2941">
        <v>1.55</v>
      </c>
      <c r="N2941" t="s">
        <v>4616</v>
      </c>
      <c r="O2941">
        <v>2.4156</v>
      </c>
      <c r="P2941" t="s">
        <v>12</v>
      </c>
    </row>
    <row r="2942" spans="1:16" hidden="1" x14ac:dyDescent="0.25">
      <c r="A2942" t="s">
        <v>17</v>
      </c>
      <c r="B2942" t="s">
        <v>26</v>
      </c>
      <c r="C2942" t="s">
        <v>499</v>
      </c>
      <c r="D2942" t="s">
        <v>322</v>
      </c>
      <c r="E2942" t="s">
        <v>323</v>
      </c>
      <c r="F2942" t="s">
        <v>202</v>
      </c>
      <c r="G2942">
        <v>128109</v>
      </c>
      <c r="H2942" s="9">
        <v>5</v>
      </c>
      <c r="I2942" s="1">
        <v>45443</v>
      </c>
      <c r="J2942">
        <v>5</v>
      </c>
      <c r="K2942">
        <v>2024</v>
      </c>
      <c r="L2942" t="s">
        <v>119</v>
      </c>
      <c r="M2942">
        <v>4.66</v>
      </c>
      <c r="N2942" t="s">
        <v>4616</v>
      </c>
      <c r="O2942">
        <v>7.2622999999999998</v>
      </c>
      <c r="P2942" t="s">
        <v>12</v>
      </c>
    </row>
    <row r="2943" spans="1:16" hidden="1" x14ac:dyDescent="0.25">
      <c r="A2943" t="s">
        <v>17</v>
      </c>
      <c r="B2943" t="s">
        <v>202</v>
      </c>
      <c r="C2943" t="s">
        <v>465</v>
      </c>
      <c r="D2943" t="s">
        <v>324</v>
      </c>
      <c r="E2943" t="s">
        <v>325</v>
      </c>
      <c r="F2943" t="s">
        <v>202</v>
      </c>
      <c r="G2943">
        <v>128109</v>
      </c>
      <c r="H2943" s="9">
        <v>10</v>
      </c>
      <c r="I2943" s="1">
        <v>45443</v>
      </c>
      <c r="J2943">
        <v>5</v>
      </c>
      <c r="K2943">
        <v>2024</v>
      </c>
      <c r="L2943" t="s">
        <v>119</v>
      </c>
      <c r="M2943">
        <v>18.2</v>
      </c>
      <c r="N2943" t="s">
        <v>4616</v>
      </c>
      <c r="O2943">
        <v>28.363499999999998</v>
      </c>
      <c r="P2943" t="s">
        <v>12</v>
      </c>
    </row>
    <row r="2944" spans="1:16" hidden="1" x14ac:dyDescent="0.25">
      <c r="A2944" t="s">
        <v>17</v>
      </c>
      <c r="B2944" t="s">
        <v>112</v>
      </c>
      <c r="C2944" t="s">
        <v>479</v>
      </c>
      <c r="D2944" t="s">
        <v>326</v>
      </c>
      <c r="E2944" t="s">
        <v>327</v>
      </c>
      <c r="F2944" t="s">
        <v>1638</v>
      </c>
      <c r="G2944">
        <v>128109</v>
      </c>
      <c r="H2944" s="9">
        <v>6</v>
      </c>
      <c r="I2944" s="1">
        <v>45443</v>
      </c>
      <c r="J2944">
        <v>5</v>
      </c>
      <c r="K2944">
        <v>2024</v>
      </c>
      <c r="L2944" t="s">
        <v>119</v>
      </c>
      <c r="M2944">
        <v>74.73</v>
      </c>
      <c r="N2944" t="s">
        <v>4616</v>
      </c>
      <c r="O2944">
        <v>116.4619</v>
      </c>
      <c r="P2944" t="s">
        <v>12</v>
      </c>
    </row>
    <row r="2945" spans="1:16" hidden="1" x14ac:dyDescent="0.25">
      <c r="A2945" t="s">
        <v>17</v>
      </c>
      <c r="B2945" t="s">
        <v>112</v>
      </c>
      <c r="C2945" t="s">
        <v>480</v>
      </c>
      <c r="D2945" t="s">
        <v>328</v>
      </c>
      <c r="E2945" t="s">
        <v>329</v>
      </c>
      <c r="F2945" t="s">
        <v>1638</v>
      </c>
      <c r="G2945">
        <v>128109</v>
      </c>
      <c r="H2945" s="9">
        <v>6</v>
      </c>
      <c r="I2945" s="1">
        <v>45443</v>
      </c>
      <c r="J2945">
        <v>5</v>
      </c>
      <c r="K2945">
        <v>2024</v>
      </c>
      <c r="L2945" t="s">
        <v>119</v>
      </c>
      <c r="M2945">
        <v>53.89</v>
      </c>
      <c r="N2945" t="s">
        <v>4616</v>
      </c>
      <c r="O2945">
        <v>83.984099999999998</v>
      </c>
      <c r="P2945" t="s">
        <v>12</v>
      </c>
    </row>
    <row r="2946" spans="1:16" hidden="1" x14ac:dyDescent="0.25">
      <c r="A2946" t="s">
        <v>17</v>
      </c>
      <c r="B2946" t="s">
        <v>202</v>
      </c>
      <c r="C2946" t="s">
        <v>466</v>
      </c>
      <c r="D2946" t="s">
        <v>330</v>
      </c>
      <c r="E2946" t="s">
        <v>331</v>
      </c>
      <c r="F2946" t="s">
        <v>202</v>
      </c>
      <c r="G2946">
        <v>128109</v>
      </c>
      <c r="H2946" s="9">
        <v>18</v>
      </c>
      <c r="I2946" s="1">
        <v>45443</v>
      </c>
      <c r="J2946">
        <v>5</v>
      </c>
      <c r="K2946">
        <v>2024</v>
      </c>
      <c r="L2946" t="s">
        <v>119</v>
      </c>
      <c r="M2946">
        <v>10.78</v>
      </c>
      <c r="N2946" t="s">
        <v>4616</v>
      </c>
      <c r="O2946">
        <v>16.799900000000001</v>
      </c>
      <c r="P2946" t="s">
        <v>12</v>
      </c>
    </row>
    <row r="2947" spans="1:16" hidden="1" x14ac:dyDescent="0.25">
      <c r="A2947" t="s">
        <v>17</v>
      </c>
      <c r="B2947" t="s">
        <v>202</v>
      </c>
      <c r="C2947" t="s">
        <v>484</v>
      </c>
      <c r="D2947" t="s">
        <v>346</v>
      </c>
      <c r="E2947" t="s">
        <v>347</v>
      </c>
      <c r="F2947" t="s">
        <v>202</v>
      </c>
      <c r="G2947">
        <v>128109</v>
      </c>
      <c r="H2947" s="9">
        <v>3</v>
      </c>
      <c r="I2947" s="1">
        <v>45443</v>
      </c>
      <c r="J2947">
        <v>5</v>
      </c>
      <c r="K2947">
        <v>2024</v>
      </c>
      <c r="L2947" t="s">
        <v>119</v>
      </c>
      <c r="M2947">
        <v>30.83</v>
      </c>
      <c r="N2947" t="s">
        <v>4616</v>
      </c>
      <c r="O2947">
        <v>48.046599999999998</v>
      </c>
      <c r="P2947" t="s">
        <v>12</v>
      </c>
    </row>
    <row r="2948" spans="1:16" hidden="1" x14ac:dyDescent="0.25">
      <c r="A2948" t="s">
        <v>17</v>
      </c>
      <c r="B2948" t="s">
        <v>202</v>
      </c>
      <c r="C2948" t="s">
        <v>492</v>
      </c>
      <c r="D2948" t="s">
        <v>350</v>
      </c>
      <c r="E2948" t="s">
        <v>351</v>
      </c>
      <c r="F2948" t="s">
        <v>202</v>
      </c>
      <c r="G2948">
        <v>128109</v>
      </c>
      <c r="H2948" s="9">
        <v>3</v>
      </c>
      <c r="I2948" s="1">
        <v>45443</v>
      </c>
      <c r="J2948">
        <v>5</v>
      </c>
      <c r="K2948">
        <v>2024</v>
      </c>
      <c r="L2948" t="s">
        <v>119</v>
      </c>
      <c r="M2948">
        <v>0.73</v>
      </c>
      <c r="N2948" t="s">
        <v>4616</v>
      </c>
      <c r="O2948">
        <v>1.1376999999999999</v>
      </c>
      <c r="P2948" t="s">
        <v>12</v>
      </c>
    </row>
    <row r="2949" spans="1:16" hidden="1" x14ac:dyDescent="0.25">
      <c r="A2949" t="s">
        <v>17</v>
      </c>
      <c r="B2949" t="s">
        <v>202</v>
      </c>
      <c r="C2949" t="s">
        <v>622</v>
      </c>
      <c r="D2949" t="s">
        <v>352</v>
      </c>
      <c r="E2949" t="s">
        <v>353</v>
      </c>
      <c r="F2949" t="s">
        <v>202</v>
      </c>
      <c r="G2949">
        <v>128109</v>
      </c>
      <c r="H2949" s="9">
        <v>3</v>
      </c>
      <c r="I2949" s="1">
        <v>45443</v>
      </c>
      <c r="J2949">
        <v>5</v>
      </c>
      <c r="K2949">
        <v>2024</v>
      </c>
      <c r="L2949" t="s">
        <v>119</v>
      </c>
      <c r="M2949">
        <v>0.73</v>
      </c>
      <c r="N2949" t="s">
        <v>4616</v>
      </c>
      <c r="O2949">
        <v>1.1376999999999999</v>
      </c>
      <c r="P2949" t="s">
        <v>12</v>
      </c>
    </row>
    <row r="2950" spans="1:16" hidden="1" x14ac:dyDescent="0.25">
      <c r="A2950" t="s">
        <v>17</v>
      </c>
      <c r="B2950" t="s">
        <v>202</v>
      </c>
      <c r="C2950" t="s">
        <v>504</v>
      </c>
      <c r="D2950" t="s">
        <v>354</v>
      </c>
      <c r="E2950" t="s">
        <v>355</v>
      </c>
      <c r="F2950" t="s">
        <v>202</v>
      </c>
      <c r="G2950">
        <v>128109</v>
      </c>
      <c r="H2950" s="9">
        <v>3</v>
      </c>
      <c r="I2950" s="1">
        <v>45443</v>
      </c>
      <c r="J2950">
        <v>5</v>
      </c>
      <c r="K2950">
        <v>2024</v>
      </c>
      <c r="L2950" t="s">
        <v>119</v>
      </c>
      <c r="M2950">
        <v>0.73</v>
      </c>
      <c r="N2950" t="s">
        <v>4616</v>
      </c>
      <c r="O2950">
        <v>1.1376999999999999</v>
      </c>
      <c r="P2950" t="s">
        <v>12</v>
      </c>
    </row>
    <row r="2951" spans="1:16" hidden="1" x14ac:dyDescent="0.25">
      <c r="A2951" t="s">
        <v>17</v>
      </c>
      <c r="B2951" t="s">
        <v>199</v>
      </c>
      <c r="C2951" t="s">
        <v>482</v>
      </c>
      <c r="D2951" t="s">
        <v>359</v>
      </c>
      <c r="E2951" t="s">
        <v>360</v>
      </c>
      <c r="F2951" t="s">
        <v>202</v>
      </c>
      <c r="G2951">
        <v>128109</v>
      </c>
      <c r="H2951" s="9">
        <v>12</v>
      </c>
      <c r="I2951" s="1">
        <v>45443</v>
      </c>
      <c r="J2951">
        <v>5</v>
      </c>
      <c r="K2951">
        <v>2024</v>
      </c>
      <c r="L2951" t="s">
        <v>119</v>
      </c>
      <c r="M2951">
        <v>39.32</v>
      </c>
      <c r="N2951" t="s">
        <v>4616</v>
      </c>
      <c r="O2951">
        <v>61.277700000000003</v>
      </c>
      <c r="P2951" t="s">
        <v>12</v>
      </c>
    </row>
    <row r="2952" spans="1:16" hidden="1" x14ac:dyDescent="0.25">
      <c r="A2952" t="s">
        <v>17</v>
      </c>
      <c r="B2952" t="s">
        <v>199</v>
      </c>
      <c r="C2952" t="s">
        <v>483</v>
      </c>
      <c r="D2952" t="s">
        <v>370</v>
      </c>
      <c r="E2952" t="s">
        <v>371</v>
      </c>
      <c r="F2952" t="s">
        <v>202</v>
      </c>
      <c r="G2952">
        <v>128109</v>
      </c>
      <c r="H2952" s="9">
        <v>4</v>
      </c>
      <c r="I2952" s="1">
        <v>45443</v>
      </c>
      <c r="J2952">
        <v>5</v>
      </c>
      <c r="K2952">
        <v>2024</v>
      </c>
      <c r="L2952" t="s">
        <v>119</v>
      </c>
      <c r="M2952">
        <v>20.98</v>
      </c>
      <c r="N2952" t="s">
        <v>4616</v>
      </c>
      <c r="O2952">
        <v>32.695999999999998</v>
      </c>
      <c r="P2952" t="s">
        <v>12</v>
      </c>
    </row>
    <row r="2953" spans="1:16" hidden="1" x14ac:dyDescent="0.25">
      <c r="A2953" t="s">
        <v>17</v>
      </c>
      <c r="B2953" t="s">
        <v>103</v>
      </c>
      <c r="C2953" t="s">
        <v>481</v>
      </c>
      <c r="D2953" t="s">
        <v>374</v>
      </c>
      <c r="E2953" t="s">
        <v>375</v>
      </c>
      <c r="F2953" t="s">
        <v>1603</v>
      </c>
      <c r="G2953">
        <v>128109</v>
      </c>
      <c r="H2953" s="9">
        <v>15</v>
      </c>
      <c r="I2953" s="1">
        <v>45443</v>
      </c>
      <c r="J2953">
        <v>5</v>
      </c>
      <c r="K2953">
        <v>2024</v>
      </c>
      <c r="L2953" t="s">
        <v>119</v>
      </c>
      <c r="M2953">
        <v>46.55</v>
      </c>
      <c r="N2953" t="s">
        <v>4616</v>
      </c>
      <c r="O2953">
        <v>72.545199999999994</v>
      </c>
      <c r="P2953" t="s">
        <v>12</v>
      </c>
    </row>
    <row r="2954" spans="1:16" hidden="1" x14ac:dyDescent="0.25">
      <c r="A2954" t="s">
        <v>17</v>
      </c>
      <c r="B2954" t="s">
        <v>103</v>
      </c>
      <c r="C2954" t="s">
        <v>452</v>
      </c>
      <c r="D2954" t="s">
        <v>376</v>
      </c>
      <c r="E2954" t="s">
        <v>377</v>
      </c>
      <c r="F2954" t="s">
        <v>202</v>
      </c>
      <c r="G2954">
        <v>128109</v>
      </c>
      <c r="H2954" s="9">
        <v>20</v>
      </c>
      <c r="I2954" s="1">
        <v>45443</v>
      </c>
      <c r="J2954">
        <v>5</v>
      </c>
      <c r="K2954">
        <v>2024</v>
      </c>
      <c r="L2954" t="s">
        <v>119</v>
      </c>
      <c r="M2954">
        <v>34.36</v>
      </c>
      <c r="N2954" t="s">
        <v>4616</v>
      </c>
      <c r="O2954">
        <v>53.547899999999998</v>
      </c>
      <c r="P2954" t="s">
        <v>12</v>
      </c>
    </row>
    <row r="2955" spans="1:16" hidden="1" x14ac:dyDescent="0.25">
      <c r="A2955" t="s">
        <v>17</v>
      </c>
      <c r="B2955" t="s">
        <v>103</v>
      </c>
      <c r="C2955" t="s">
        <v>459</v>
      </c>
      <c r="D2955" t="s">
        <v>378</v>
      </c>
      <c r="E2955" t="s">
        <v>379</v>
      </c>
      <c r="F2955" t="s">
        <v>1603</v>
      </c>
      <c r="G2955">
        <v>128109</v>
      </c>
      <c r="H2955" s="9">
        <v>3</v>
      </c>
      <c r="I2955" s="1">
        <v>45443</v>
      </c>
      <c r="J2955">
        <v>5</v>
      </c>
      <c r="K2955">
        <v>2024</v>
      </c>
      <c r="L2955" t="s">
        <v>119</v>
      </c>
      <c r="M2955">
        <v>25.78</v>
      </c>
      <c r="N2955" t="s">
        <v>4616</v>
      </c>
      <c r="O2955">
        <v>40.176499999999997</v>
      </c>
      <c r="P2955" t="s">
        <v>12</v>
      </c>
    </row>
    <row r="2956" spans="1:16" hidden="1" x14ac:dyDescent="0.25">
      <c r="A2956" t="s">
        <v>17</v>
      </c>
      <c r="B2956" t="s">
        <v>199</v>
      </c>
      <c r="C2956" t="s">
        <v>467</v>
      </c>
      <c r="D2956" t="s">
        <v>380</v>
      </c>
      <c r="E2956" t="s">
        <v>381</v>
      </c>
      <c r="F2956" t="s">
        <v>202</v>
      </c>
      <c r="G2956">
        <v>128109</v>
      </c>
      <c r="H2956" s="9">
        <v>7</v>
      </c>
      <c r="I2956" s="1">
        <v>45443</v>
      </c>
      <c r="J2956">
        <v>5</v>
      </c>
      <c r="K2956">
        <v>2024</v>
      </c>
      <c r="L2956" t="s">
        <v>119</v>
      </c>
      <c r="M2956">
        <v>14.16</v>
      </c>
      <c r="N2956" t="s">
        <v>4616</v>
      </c>
      <c r="O2956">
        <v>22.067499999999999</v>
      </c>
      <c r="P2956" t="s">
        <v>12</v>
      </c>
    </row>
    <row r="2957" spans="1:16" hidden="1" x14ac:dyDescent="0.25">
      <c r="A2957" t="s">
        <v>17</v>
      </c>
      <c r="B2957" t="s">
        <v>202</v>
      </c>
      <c r="C2957" t="s">
        <v>487</v>
      </c>
      <c r="D2957" t="s">
        <v>382</v>
      </c>
      <c r="E2957" t="s">
        <v>383</v>
      </c>
      <c r="F2957" t="s">
        <v>202</v>
      </c>
      <c r="G2957">
        <v>128109</v>
      </c>
      <c r="H2957" s="9">
        <v>1</v>
      </c>
      <c r="I2957" s="1">
        <v>45443</v>
      </c>
      <c r="J2957">
        <v>5</v>
      </c>
      <c r="K2957">
        <v>2024</v>
      </c>
      <c r="L2957" t="s">
        <v>119</v>
      </c>
      <c r="M2957">
        <v>36.950000000000003</v>
      </c>
      <c r="N2957" t="s">
        <v>4616</v>
      </c>
      <c r="O2957">
        <v>57.584200000000003</v>
      </c>
      <c r="P2957" t="s">
        <v>12</v>
      </c>
    </row>
    <row r="2958" spans="1:16" hidden="1" x14ac:dyDescent="0.25">
      <c r="A2958" t="s">
        <v>39</v>
      </c>
      <c r="B2958" t="s">
        <v>38</v>
      </c>
      <c r="C2958" t="s">
        <v>3264</v>
      </c>
      <c r="D2958" t="s">
        <v>888</v>
      </c>
      <c r="E2958" t="s">
        <v>889</v>
      </c>
      <c r="F2958" t="s">
        <v>202</v>
      </c>
      <c r="G2958">
        <v>128068</v>
      </c>
      <c r="H2958" s="9">
        <v>1</v>
      </c>
      <c r="I2958" s="1">
        <v>45302</v>
      </c>
      <c r="J2958">
        <v>1</v>
      </c>
      <c r="K2958">
        <v>2024</v>
      </c>
      <c r="L2958" t="s">
        <v>37</v>
      </c>
      <c r="M2958">
        <v>26.62</v>
      </c>
      <c r="N2958" t="s">
        <v>4615</v>
      </c>
      <c r="O2958">
        <v>41.485599999999998</v>
      </c>
      <c r="P2958" t="s">
        <v>12</v>
      </c>
    </row>
    <row r="2959" spans="1:16" hidden="1" x14ac:dyDescent="0.25">
      <c r="A2959" t="s">
        <v>39</v>
      </c>
      <c r="B2959" t="s">
        <v>16</v>
      </c>
      <c r="C2959" t="s">
        <v>529</v>
      </c>
      <c r="D2959" t="s">
        <v>65</v>
      </c>
      <c r="E2959" t="s">
        <v>66</v>
      </c>
      <c r="F2959" t="s">
        <v>202</v>
      </c>
      <c r="G2959">
        <v>128058</v>
      </c>
      <c r="H2959" s="9">
        <v>1</v>
      </c>
      <c r="I2959" s="1">
        <v>45302</v>
      </c>
      <c r="J2959">
        <v>1</v>
      </c>
      <c r="K2959">
        <v>2024</v>
      </c>
      <c r="L2959" t="s">
        <v>37</v>
      </c>
      <c r="M2959">
        <v>28.25</v>
      </c>
      <c r="N2959" t="s">
        <v>4615</v>
      </c>
      <c r="O2959">
        <v>44.025799999999997</v>
      </c>
      <c r="P2959" t="s">
        <v>12</v>
      </c>
    </row>
    <row r="2960" spans="1:16" hidden="1" x14ac:dyDescent="0.25">
      <c r="A2960" t="s">
        <v>39</v>
      </c>
      <c r="B2960" t="s">
        <v>38</v>
      </c>
      <c r="C2960" t="s">
        <v>472</v>
      </c>
      <c r="D2960" t="s">
        <v>67</v>
      </c>
      <c r="E2960" t="s">
        <v>68</v>
      </c>
      <c r="F2960" t="s">
        <v>202</v>
      </c>
      <c r="G2960">
        <v>127988</v>
      </c>
      <c r="H2960" s="9">
        <v>1</v>
      </c>
      <c r="I2960" s="1">
        <v>45302</v>
      </c>
      <c r="J2960">
        <v>1</v>
      </c>
      <c r="K2960">
        <v>2024</v>
      </c>
      <c r="L2960" t="s">
        <v>37</v>
      </c>
      <c r="M2960">
        <v>28.25</v>
      </c>
      <c r="N2960" t="s">
        <v>4615</v>
      </c>
      <c r="O2960">
        <v>44.025799999999997</v>
      </c>
      <c r="P2960" t="s">
        <v>12</v>
      </c>
    </row>
    <row r="2961" spans="1:16" hidden="1" x14ac:dyDescent="0.25">
      <c r="A2961" t="s">
        <v>17</v>
      </c>
      <c r="B2961" t="s">
        <v>26</v>
      </c>
      <c r="C2961" t="s">
        <v>627</v>
      </c>
      <c r="D2961" t="s">
        <v>137</v>
      </c>
      <c r="E2961" t="s">
        <v>138</v>
      </c>
      <c r="F2961" t="s">
        <v>202</v>
      </c>
      <c r="G2961">
        <v>127927</v>
      </c>
      <c r="H2961" s="9">
        <v>2</v>
      </c>
      <c r="I2961" s="1">
        <v>45443</v>
      </c>
      <c r="J2961">
        <v>5</v>
      </c>
      <c r="K2961">
        <v>2024</v>
      </c>
      <c r="L2961" t="s">
        <v>820</v>
      </c>
      <c r="M2961">
        <v>0.23</v>
      </c>
      <c r="N2961" t="s">
        <v>4616</v>
      </c>
      <c r="O2961">
        <v>0.3584</v>
      </c>
      <c r="P2961" t="s">
        <v>12</v>
      </c>
    </row>
    <row r="2962" spans="1:16" hidden="1" x14ac:dyDescent="0.25">
      <c r="A2962" t="s">
        <v>17</v>
      </c>
      <c r="B2962" t="s">
        <v>26</v>
      </c>
      <c r="C2962" t="s">
        <v>489</v>
      </c>
      <c r="D2962" t="s">
        <v>157</v>
      </c>
      <c r="E2962" t="s">
        <v>158</v>
      </c>
      <c r="F2962" t="s">
        <v>202</v>
      </c>
      <c r="G2962">
        <v>127927</v>
      </c>
      <c r="H2962" s="9">
        <v>3</v>
      </c>
      <c r="I2962" s="1">
        <v>45443</v>
      </c>
      <c r="J2962">
        <v>5</v>
      </c>
      <c r="K2962">
        <v>2024</v>
      </c>
      <c r="L2962" t="s">
        <v>820</v>
      </c>
      <c r="M2962">
        <v>1.6</v>
      </c>
      <c r="N2962" t="s">
        <v>4616</v>
      </c>
      <c r="O2962">
        <v>2.4935</v>
      </c>
      <c r="P2962" t="s">
        <v>12</v>
      </c>
    </row>
    <row r="2963" spans="1:16" hidden="1" x14ac:dyDescent="0.25">
      <c r="A2963" t="s">
        <v>17</v>
      </c>
      <c r="B2963" t="s">
        <v>26</v>
      </c>
      <c r="C2963" t="s">
        <v>3502</v>
      </c>
      <c r="D2963" t="s">
        <v>1388</v>
      </c>
      <c r="E2963" t="s">
        <v>1389</v>
      </c>
      <c r="F2963" t="s">
        <v>202</v>
      </c>
      <c r="G2963">
        <v>127927</v>
      </c>
      <c r="H2963" s="9">
        <v>3</v>
      </c>
      <c r="I2963" s="1">
        <v>45443</v>
      </c>
      <c r="J2963">
        <v>5</v>
      </c>
      <c r="K2963">
        <v>2024</v>
      </c>
      <c r="L2963" t="s">
        <v>820</v>
      </c>
      <c r="M2963">
        <v>0.2</v>
      </c>
      <c r="N2963" t="s">
        <v>4616</v>
      </c>
      <c r="O2963">
        <v>0.31169999999999998</v>
      </c>
      <c r="P2963" t="s">
        <v>12</v>
      </c>
    </row>
    <row r="2964" spans="1:16" hidden="1" x14ac:dyDescent="0.25">
      <c r="A2964" t="s">
        <v>17</v>
      </c>
      <c r="B2964" t="s">
        <v>26</v>
      </c>
      <c r="C2964" t="s">
        <v>3503</v>
      </c>
      <c r="D2964" t="s">
        <v>1390</v>
      </c>
      <c r="E2964" t="s">
        <v>1391</v>
      </c>
      <c r="F2964" t="s">
        <v>202</v>
      </c>
      <c r="G2964">
        <v>127927</v>
      </c>
      <c r="H2964" s="9">
        <v>3</v>
      </c>
      <c r="I2964" s="1">
        <v>45443</v>
      </c>
      <c r="J2964">
        <v>5</v>
      </c>
      <c r="K2964">
        <v>2024</v>
      </c>
      <c r="L2964" t="s">
        <v>820</v>
      </c>
      <c r="M2964">
        <v>0.48</v>
      </c>
      <c r="N2964" t="s">
        <v>4616</v>
      </c>
      <c r="O2964">
        <v>0.748</v>
      </c>
      <c r="P2964" t="s">
        <v>12</v>
      </c>
    </row>
    <row r="2965" spans="1:16" hidden="1" x14ac:dyDescent="0.25">
      <c r="A2965" t="s">
        <v>17</v>
      </c>
      <c r="B2965" t="s">
        <v>26</v>
      </c>
      <c r="C2965" t="s">
        <v>634</v>
      </c>
      <c r="D2965" t="s">
        <v>175</v>
      </c>
      <c r="E2965" t="s">
        <v>176</v>
      </c>
      <c r="F2965" t="s">
        <v>202</v>
      </c>
      <c r="G2965">
        <v>127927</v>
      </c>
      <c r="H2965" s="9">
        <v>3</v>
      </c>
      <c r="I2965" s="1">
        <v>45443</v>
      </c>
      <c r="J2965">
        <v>5</v>
      </c>
      <c r="K2965">
        <v>2024</v>
      </c>
      <c r="L2965" t="s">
        <v>820</v>
      </c>
      <c r="M2965">
        <v>7.4</v>
      </c>
      <c r="N2965" t="s">
        <v>4616</v>
      </c>
      <c r="O2965">
        <v>11.532400000000001</v>
      </c>
      <c r="P2965" t="s">
        <v>12</v>
      </c>
    </row>
    <row r="2966" spans="1:16" hidden="1" x14ac:dyDescent="0.25">
      <c r="A2966" t="s">
        <v>17</v>
      </c>
      <c r="B2966" t="s">
        <v>26</v>
      </c>
      <c r="C2966" t="s">
        <v>502</v>
      </c>
      <c r="D2966" t="s">
        <v>314</v>
      </c>
      <c r="E2966" t="s">
        <v>315</v>
      </c>
      <c r="F2966" t="s">
        <v>202</v>
      </c>
      <c r="G2966">
        <v>127927</v>
      </c>
      <c r="H2966" s="9">
        <v>5</v>
      </c>
      <c r="I2966" s="1">
        <v>45443</v>
      </c>
      <c r="J2966">
        <v>5</v>
      </c>
      <c r="K2966">
        <v>2024</v>
      </c>
      <c r="L2966" t="s">
        <v>820</v>
      </c>
      <c r="M2966">
        <v>1.56</v>
      </c>
      <c r="N2966" t="s">
        <v>4616</v>
      </c>
      <c r="O2966">
        <v>2.4312</v>
      </c>
      <c r="P2966" t="s">
        <v>12</v>
      </c>
    </row>
    <row r="2967" spans="1:16" hidden="1" x14ac:dyDescent="0.25">
      <c r="A2967" t="s">
        <v>17</v>
      </c>
      <c r="B2967" t="s">
        <v>26</v>
      </c>
      <c r="C2967" t="s">
        <v>499</v>
      </c>
      <c r="D2967" t="s">
        <v>322</v>
      </c>
      <c r="E2967" t="s">
        <v>323</v>
      </c>
      <c r="F2967" t="s">
        <v>202</v>
      </c>
      <c r="G2967">
        <v>127927</v>
      </c>
      <c r="H2967" s="9">
        <v>5</v>
      </c>
      <c r="I2967" s="1">
        <v>45443</v>
      </c>
      <c r="J2967">
        <v>5</v>
      </c>
      <c r="K2967">
        <v>2024</v>
      </c>
      <c r="L2967" t="s">
        <v>820</v>
      </c>
      <c r="M2967">
        <v>4.66</v>
      </c>
      <c r="N2967" t="s">
        <v>4616</v>
      </c>
      <c r="O2967">
        <v>7.2622999999999998</v>
      </c>
      <c r="P2967" t="s">
        <v>12</v>
      </c>
    </row>
    <row r="2968" spans="1:16" hidden="1" x14ac:dyDescent="0.25">
      <c r="A2968" t="s">
        <v>17</v>
      </c>
      <c r="B2968" t="s">
        <v>202</v>
      </c>
      <c r="C2968" t="s">
        <v>484</v>
      </c>
      <c r="D2968" t="s">
        <v>346</v>
      </c>
      <c r="E2968" t="s">
        <v>347</v>
      </c>
      <c r="F2968" t="s">
        <v>202</v>
      </c>
      <c r="G2968">
        <v>127927</v>
      </c>
      <c r="H2968" s="9">
        <v>4</v>
      </c>
      <c r="I2968" s="1">
        <v>45443</v>
      </c>
      <c r="J2968">
        <v>5</v>
      </c>
      <c r="K2968">
        <v>2024</v>
      </c>
      <c r="L2968" t="s">
        <v>820</v>
      </c>
      <c r="M2968">
        <v>30.83</v>
      </c>
      <c r="N2968" t="s">
        <v>4616</v>
      </c>
      <c r="O2968">
        <v>48.046599999999998</v>
      </c>
      <c r="P2968" t="s">
        <v>12</v>
      </c>
    </row>
    <row r="2969" spans="1:16" hidden="1" x14ac:dyDescent="0.25">
      <c r="A2969" t="s">
        <v>17</v>
      </c>
      <c r="B2969" t="s">
        <v>202</v>
      </c>
      <c r="C2969" t="s">
        <v>492</v>
      </c>
      <c r="D2969" t="s">
        <v>350</v>
      </c>
      <c r="E2969" t="s">
        <v>351</v>
      </c>
      <c r="F2969" t="s">
        <v>202</v>
      </c>
      <c r="G2969">
        <v>127927</v>
      </c>
      <c r="H2969" s="9">
        <v>10</v>
      </c>
      <c r="I2969" s="1">
        <v>45443</v>
      </c>
      <c r="J2969">
        <v>5</v>
      </c>
      <c r="K2969">
        <v>2024</v>
      </c>
      <c r="L2969" t="s">
        <v>820</v>
      </c>
      <c r="M2969">
        <v>0.73</v>
      </c>
      <c r="N2969" t="s">
        <v>4616</v>
      </c>
      <c r="O2969">
        <v>1.1376999999999999</v>
      </c>
      <c r="P2969" t="s">
        <v>12</v>
      </c>
    </row>
    <row r="2970" spans="1:16" hidden="1" x14ac:dyDescent="0.25">
      <c r="A2970" t="s">
        <v>17</v>
      </c>
      <c r="B2970" t="s">
        <v>202</v>
      </c>
      <c r="C2970" t="s">
        <v>622</v>
      </c>
      <c r="D2970" t="s">
        <v>352</v>
      </c>
      <c r="E2970" t="s">
        <v>353</v>
      </c>
      <c r="F2970" t="s">
        <v>202</v>
      </c>
      <c r="G2970">
        <v>127927</v>
      </c>
      <c r="H2970" s="9">
        <v>10</v>
      </c>
      <c r="I2970" s="1">
        <v>45443</v>
      </c>
      <c r="J2970">
        <v>5</v>
      </c>
      <c r="K2970">
        <v>2024</v>
      </c>
      <c r="L2970" t="s">
        <v>820</v>
      </c>
      <c r="M2970">
        <v>0.73</v>
      </c>
      <c r="N2970" t="s">
        <v>4616</v>
      </c>
      <c r="O2970">
        <v>1.1376999999999999</v>
      </c>
      <c r="P2970" t="s">
        <v>12</v>
      </c>
    </row>
    <row r="2971" spans="1:16" hidden="1" x14ac:dyDescent="0.25">
      <c r="A2971" t="s">
        <v>17</v>
      </c>
      <c r="B2971" t="s">
        <v>202</v>
      </c>
      <c r="C2971" t="s">
        <v>504</v>
      </c>
      <c r="D2971" t="s">
        <v>354</v>
      </c>
      <c r="E2971" t="s">
        <v>355</v>
      </c>
      <c r="F2971" t="s">
        <v>202</v>
      </c>
      <c r="G2971">
        <v>127927</v>
      </c>
      <c r="H2971" s="9">
        <v>10</v>
      </c>
      <c r="I2971" s="1">
        <v>45443</v>
      </c>
      <c r="J2971">
        <v>5</v>
      </c>
      <c r="K2971">
        <v>2024</v>
      </c>
      <c r="L2971" t="s">
        <v>820</v>
      </c>
      <c r="M2971">
        <v>0.73</v>
      </c>
      <c r="N2971" t="s">
        <v>4616</v>
      </c>
      <c r="O2971">
        <v>1.1376999999999999</v>
      </c>
      <c r="P2971" t="s">
        <v>12</v>
      </c>
    </row>
    <row r="2972" spans="1:16" hidden="1" x14ac:dyDescent="0.25">
      <c r="A2972" t="s">
        <v>17</v>
      </c>
      <c r="B2972" t="s">
        <v>103</v>
      </c>
      <c r="C2972" t="s">
        <v>621</v>
      </c>
      <c r="D2972" t="s">
        <v>386</v>
      </c>
      <c r="E2972" t="s">
        <v>387</v>
      </c>
      <c r="F2972" t="s">
        <v>202</v>
      </c>
      <c r="G2972">
        <v>127927</v>
      </c>
      <c r="H2972" s="9">
        <v>10</v>
      </c>
      <c r="I2972" s="1">
        <v>45443</v>
      </c>
      <c r="J2972">
        <v>5</v>
      </c>
      <c r="K2972">
        <v>2024</v>
      </c>
      <c r="L2972" t="s">
        <v>820</v>
      </c>
      <c r="M2972">
        <v>8.5299999999999994</v>
      </c>
      <c r="N2972" t="s">
        <v>4616</v>
      </c>
      <c r="O2972">
        <v>13.2935</v>
      </c>
      <c r="P2972" t="s">
        <v>12</v>
      </c>
    </row>
    <row r="2973" spans="1:16" hidden="1" x14ac:dyDescent="0.25">
      <c r="A2973" t="s">
        <v>39</v>
      </c>
      <c r="B2973" t="s">
        <v>16</v>
      </c>
      <c r="C2973" t="s">
        <v>2994</v>
      </c>
      <c r="D2973" t="s">
        <v>986</v>
      </c>
      <c r="E2973" t="s">
        <v>987</v>
      </c>
      <c r="F2973" t="s">
        <v>202</v>
      </c>
      <c r="G2973">
        <v>127602</v>
      </c>
      <c r="H2973" s="9">
        <v>1</v>
      </c>
      <c r="I2973" s="1">
        <v>45300</v>
      </c>
      <c r="J2973">
        <v>1</v>
      </c>
      <c r="K2973">
        <v>2024</v>
      </c>
      <c r="L2973" t="s">
        <v>37</v>
      </c>
      <c r="M2973">
        <v>33.5</v>
      </c>
      <c r="N2973" t="s">
        <v>4615</v>
      </c>
      <c r="O2973">
        <v>52.207599999999999</v>
      </c>
      <c r="P2973" t="s">
        <v>12</v>
      </c>
    </row>
    <row r="2974" spans="1:16" hidden="1" x14ac:dyDescent="0.25">
      <c r="A2974" t="s">
        <v>39</v>
      </c>
      <c r="B2974" t="s">
        <v>38</v>
      </c>
      <c r="C2974" t="s">
        <v>536</v>
      </c>
      <c r="D2974" t="s">
        <v>84</v>
      </c>
      <c r="E2974" t="s">
        <v>85</v>
      </c>
      <c r="F2974" t="s">
        <v>202</v>
      </c>
      <c r="G2974">
        <v>127601</v>
      </c>
      <c r="H2974" s="9">
        <v>1</v>
      </c>
      <c r="I2974" s="1">
        <v>45300</v>
      </c>
      <c r="J2974">
        <v>1</v>
      </c>
      <c r="K2974">
        <v>2024</v>
      </c>
      <c r="L2974" t="s">
        <v>37</v>
      </c>
      <c r="M2974">
        <v>33.5</v>
      </c>
      <c r="N2974" t="s">
        <v>4615</v>
      </c>
      <c r="O2974">
        <v>52.207599999999999</v>
      </c>
      <c r="P2974" t="s">
        <v>12</v>
      </c>
    </row>
    <row r="2975" spans="1:16" hidden="1" x14ac:dyDescent="0.25">
      <c r="A2975" t="s">
        <v>39</v>
      </c>
      <c r="B2975" t="s">
        <v>16</v>
      </c>
      <c r="C2975" t="s">
        <v>2994</v>
      </c>
      <c r="D2975" t="s">
        <v>986</v>
      </c>
      <c r="E2975" t="s">
        <v>987</v>
      </c>
      <c r="F2975" t="s">
        <v>202</v>
      </c>
      <c r="G2975">
        <v>127600</v>
      </c>
      <c r="H2975" s="9">
        <v>1</v>
      </c>
      <c r="I2975" s="1">
        <v>45300</v>
      </c>
      <c r="J2975">
        <v>1</v>
      </c>
      <c r="K2975">
        <v>2024</v>
      </c>
      <c r="L2975" t="s">
        <v>37</v>
      </c>
      <c r="M2975">
        <v>33.5</v>
      </c>
      <c r="N2975" t="s">
        <v>4615</v>
      </c>
      <c r="O2975">
        <v>52.207599999999999</v>
      </c>
      <c r="P2975" t="s">
        <v>12</v>
      </c>
    </row>
    <row r="2976" spans="1:16" hidden="1" x14ac:dyDescent="0.25">
      <c r="A2976" t="s">
        <v>39</v>
      </c>
      <c r="B2976" t="s">
        <v>16</v>
      </c>
      <c r="C2976" t="s">
        <v>3335</v>
      </c>
      <c r="D2976" t="s">
        <v>1045</v>
      </c>
      <c r="E2976" t="s">
        <v>995</v>
      </c>
      <c r="F2976" t="s">
        <v>202</v>
      </c>
      <c r="G2976">
        <v>127598</v>
      </c>
      <c r="H2976" s="9">
        <v>1</v>
      </c>
      <c r="I2976" s="1">
        <v>45300</v>
      </c>
      <c r="J2976">
        <v>1</v>
      </c>
      <c r="K2976">
        <v>2024</v>
      </c>
      <c r="L2976" t="s">
        <v>37</v>
      </c>
      <c r="M2976">
        <v>33.5</v>
      </c>
      <c r="N2976" t="s">
        <v>4615</v>
      </c>
      <c r="O2976">
        <v>52.207599999999999</v>
      </c>
      <c r="P2976" t="s">
        <v>12</v>
      </c>
    </row>
    <row r="2977" spans="1:16" hidden="1" x14ac:dyDescent="0.25">
      <c r="A2977" t="s">
        <v>39</v>
      </c>
      <c r="B2977" t="s">
        <v>38</v>
      </c>
      <c r="C2977" t="s">
        <v>2968</v>
      </c>
      <c r="D2977" t="s">
        <v>877</v>
      </c>
      <c r="E2977" t="s">
        <v>878</v>
      </c>
      <c r="F2977" t="s">
        <v>202</v>
      </c>
      <c r="G2977">
        <v>127576</v>
      </c>
      <c r="H2977" s="9">
        <v>1</v>
      </c>
      <c r="I2977" s="1">
        <v>45300</v>
      </c>
      <c r="J2977">
        <v>1</v>
      </c>
      <c r="K2977">
        <v>2024</v>
      </c>
      <c r="L2977" t="s">
        <v>37</v>
      </c>
      <c r="M2977">
        <v>28.25</v>
      </c>
      <c r="N2977" t="s">
        <v>4615</v>
      </c>
      <c r="O2977">
        <v>44.025799999999997</v>
      </c>
      <c r="P2977" t="s">
        <v>12</v>
      </c>
    </row>
    <row r="2978" spans="1:16" hidden="1" x14ac:dyDescent="0.25">
      <c r="A2978" t="s">
        <v>17</v>
      </c>
      <c r="B2978" t="s">
        <v>103</v>
      </c>
      <c r="C2978" t="s">
        <v>2728</v>
      </c>
      <c r="D2978" t="s">
        <v>1441</v>
      </c>
      <c r="E2978" t="s">
        <v>1442</v>
      </c>
      <c r="F2978" t="s">
        <v>202</v>
      </c>
      <c r="G2978">
        <v>127565</v>
      </c>
      <c r="H2978" s="9">
        <v>26</v>
      </c>
      <c r="I2978" s="1">
        <v>45473</v>
      </c>
      <c r="J2978">
        <v>6</v>
      </c>
      <c r="K2978">
        <v>2024</v>
      </c>
      <c r="L2978" t="s">
        <v>4746</v>
      </c>
      <c r="M2978">
        <v>45</v>
      </c>
      <c r="N2978" t="s">
        <v>4619</v>
      </c>
      <c r="O2978">
        <v>70.129599999999996</v>
      </c>
      <c r="P2978" t="s">
        <v>12</v>
      </c>
    </row>
    <row r="2979" spans="1:16" hidden="1" x14ac:dyDescent="0.25">
      <c r="A2979" t="s">
        <v>17</v>
      </c>
      <c r="B2979" t="s">
        <v>103</v>
      </c>
      <c r="C2979" t="s">
        <v>539</v>
      </c>
      <c r="D2979" t="s">
        <v>193</v>
      </c>
      <c r="E2979" t="s">
        <v>194</v>
      </c>
      <c r="F2979" t="s">
        <v>202</v>
      </c>
      <c r="G2979">
        <v>127565</v>
      </c>
      <c r="H2979" s="9">
        <v>43</v>
      </c>
      <c r="I2979" s="1">
        <v>45473</v>
      </c>
      <c r="J2979">
        <v>6</v>
      </c>
      <c r="K2979">
        <v>2024</v>
      </c>
      <c r="L2979" t="s">
        <v>4746</v>
      </c>
      <c r="M2979">
        <v>12</v>
      </c>
      <c r="N2979" t="s">
        <v>4619</v>
      </c>
      <c r="O2979">
        <v>18.7012</v>
      </c>
      <c r="P2979" t="s">
        <v>12</v>
      </c>
    </row>
    <row r="2980" spans="1:16" hidden="1" x14ac:dyDescent="0.25">
      <c r="A2980" t="s">
        <v>17</v>
      </c>
      <c r="B2980" t="s">
        <v>202</v>
      </c>
      <c r="C2980" t="s">
        <v>524</v>
      </c>
      <c r="D2980" t="s">
        <v>332</v>
      </c>
      <c r="E2980" t="s">
        <v>333</v>
      </c>
      <c r="F2980" t="s">
        <v>202</v>
      </c>
      <c r="G2980">
        <v>127565</v>
      </c>
      <c r="H2980" s="9">
        <v>357</v>
      </c>
      <c r="I2980" s="1">
        <v>45473</v>
      </c>
      <c r="J2980">
        <v>6</v>
      </c>
      <c r="K2980">
        <v>2024</v>
      </c>
      <c r="L2980" t="s">
        <v>4746</v>
      </c>
      <c r="M2980">
        <v>20</v>
      </c>
      <c r="N2980" t="s">
        <v>4619</v>
      </c>
      <c r="O2980">
        <v>31.168700000000001</v>
      </c>
      <c r="P2980" t="s">
        <v>12</v>
      </c>
    </row>
    <row r="2981" spans="1:16" hidden="1" x14ac:dyDescent="0.25">
      <c r="A2981" t="s">
        <v>17</v>
      </c>
      <c r="B2981" t="s">
        <v>199</v>
      </c>
      <c r="C2981" t="s">
        <v>2899</v>
      </c>
      <c r="D2981" t="s">
        <v>1763</v>
      </c>
      <c r="E2981" t="s">
        <v>1762</v>
      </c>
      <c r="F2981" t="s">
        <v>202</v>
      </c>
      <c r="G2981">
        <v>127565</v>
      </c>
      <c r="H2981" s="9">
        <v>5</v>
      </c>
      <c r="I2981" s="1">
        <v>45473</v>
      </c>
      <c r="J2981">
        <v>6</v>
      </c>
      <c r="K2981">
        <v>2024</v>
      </c>
      <c r="L2981" t="s">
        <v>4746</v>
      </c>
      <c r="M2981">
        <v>26.5</v>
      </c>
      <c r="N2981" t="s">
        <v>4619</v>
      </c>
      <c r="O2981">
        <v>41.2986</v>
      </c>
      <c r="P2981" t="s">
        <v>12</v>
      </c>
    </row>
    <row r="2982" spans="1:16" hidden="1" x14ac:dyDescent="0.25">
      <c r="A2982" t="s">
        <v>17</v>
      </c>
      <c r="B2982" t="s">
        <v>199</v>
      </c>
      <c r="C2982" t="s">
        <v>566</v>
      </c>
      <c r="D2982" t="s">
        <v>388</v>
      </c>
      <c r="E2982" t="s">
        <v>389</v>
      </c>
      <c r="F2982" t="s">
        <v>202</v>
      </c>
      <c r="G2982">
        <v>127565</v>
      </c>
      <c r="H2982" s="9">
        <v>100</v>
      </c>
      <c r="I2982" s="1">
        <v>45473</v>
      </c>
      <c r="J2982">
        <v>6</v>
      </c>
      <c r="K2982">
        <v>2024</v>
      </c>
      <c r="L2982" t="s">
        <v>4746</v>
      </c>
      <c r="M2982">
        <v>18</v>
      </c>
      <c r="N2982" t="s">
        <v>4619</v>
      </c>
      <c r="O2982">
        <v>28.0518</v>
      </c>
      <c r="P2982" t="s">
        <v>12</v>
      </c>
    </row>
    <row r="2983" spans="1:16" hidden="1" x14ac:dyDescent="0.25">
      <c r="A2983" t="s">
        <v>17</v>
      </c>
      <c r="B2983" t="s">
        <v>26</v>
      </c>
      <c r="C2983" t="s">
        <v>562</v>
      </c>
      <c r="D2983" t="s">
        <v>205</v>
      </c>
      <c r="E2983" t="s">
        <v>206</v>
      </c>
      <c r="F2983" t="s">
        <v>202</v>
      </c>
      <c r="G2983">
        <v>127565</v>
      </c>
      <c r="H2983" s="9">
        <v>5</v>
      </c>
      <c r="I2983" s="1">
        <v>45473</v>
      </c>
      <c r="J2983">
        <v>6</v>
      </c>
      <c r="K2983">
        <v>2024</v>
      </c>
      <c r="L2983" t="s">
        <v>4746</v>
      </c>
      <c r="M2983">
        <v>20.5</v>
      </c>
      <c r="N2983" t="s">
        <v>4619</v>
      </c>
      <c r="O2983">
        <v>31.947900000000001</v>
      </c>
      <c r="P2983" t="s">
        <v>12</v>
      </c>
    </row>
    <row r="2984" spans="1:16" hidden="1" x14ac:dyDescent="0.25">
      <c r="A2984" t="s">
        <v>17</v>
      </c>
      <c r="B2984" t="s">
        <v>199</v>
      </c>
      <c r="C2984" t="s">
        <v>560</v>
      </c>
      <c r="D2984" t="s">
        <v>222</v>
      </c>
      <c r="E2984" t="s">
        <v>223</v>
      </c>
      <c r="F2984" t="s">
        <v>202</v>
      </c>
      <c r="G2984">
        <v>127565</v>
      </c>
      <c r="H2984" s="9">
        <v>100</v>
      </c>
      <c r="I2984" s="1">
        <v>45473</v>
      </c>
      <c r="J2984">
        <v>6</v>
      </c>
      <c r="K2984">
        <v>2024</v>
      </c>
      <c r="L2984" t="s">
        <v>4746</v>
      </c>
      <c r="M2984">
        <v>23</v>
      </c>
      <c r="N2984" t="s">
        <v>4619</v>
      </c>
      <c r="O2984">
        <v>35.844000000000001</v>
      </c>
      <c r="P2984" t="s">
        <v>12</v>
      </c>
    </row>
    <row r="2985" spans="1:16" hidden="1" x14ac:dyDescent="0.25">
      <c r="A2985" t="s">
        <v>17</v>
      </c>
      <c r="B2985" t="s">
        <v>16</v>
      </c>
      <c r="C2985" t="s">
        <v>3581</v>
      </c>
      <c r="D2985" t="s">
        <v>1614</v>
      </c>
      <c r="E2985" t="s">
        <v>1615</v>
      </c>
      <c r="F2985" t="s">
        <v>202</v>
      </c>
      <c r="G2985">
        <v>127565</v>
      </c>
      <c r="H2985" s="9">
        <v>6</v>
      </c>
      <c r="I2985" s="1">
        <v>45473</v>
      </c>
      <c r="J2985">
        <v>6</v>
      </c>
      <c r="K2985">
        <v>2024</v>
      </c>
      <c r="L2985" t="s">
        <v>4746</v>
      </c>
      <c r="M2985">
        <v>30.5</v>
      </c>
      <c r="N2985" t="s">
        <v>4619</v>
      </c>
      <c r="O2985">
        <v>47.532299999999999</v>
      </c>
      <c r="P2985" t="s">
        <v>12</v>
      </c>
    </row>
    <row r="2986" spans="1:16" hidden="1" x14ac:dyDescent="0.25">
      <c r="A2986" t="s">
        <v>17</v>
      </c>
      <c r="B2986" t="s">
        <v>202</v>
      </c>
      <c r="C2986" t="s">
        <v>561</v>
      </c>
      <c r="D2986" t="s">
        <v>246</v>
      </c>
      <c r="E2986" t="s">
        <v>247</v>
      </c>
      <c r="F2986" t="s">
        <v>202</v>
      </c>
      <c r="G2986">
        <v>127565</v>
      </c>
      <c r="H2986" s="9">
        <v>285</v>
      </c>
      <c r="I2986" s="1">
        <v>45473</v>
      </c>
      <c r="J2986">
        <v>6</v>
      </c>
      <c r="K2986">
        <v>2024</v>
      </c>
      <c r="L2986" t="s">
        <v>4746</v>
      </c>
      <c r="M2986">
        <v>13.2</v>
      </c>
      <c r="N2986" t="s">
        <v>4619</v>
      </c>
      <c r="O2986">
        <v>20.571400000000001</v>
      </c>
      <c r="P2986" t="s">
        <v>12</v>
      </c>
    </row>
    <row r="2987" spans="1:16" hidden="1" x14ac:dyDescent="0.25">
      <c r="A2987" t="s">
        <v>17</v>
      </c>
      <c r="B2987" t="s">
        <v>103</v>
      </c>
      <c r="C2987" t="s">
        <v>437</v>
      </c>
      <c r="D2987" t="s">
        <v>244</v>
      </c>
      <c r="E2987" t="s">
        <v>245</v>
      </c>
      <c r="F2987" t="s">
        <v>202</v>
      </c>
      <c r="G2987">
        <v>127565</v>
      </c>
      <c r="H2987" s="9">
        <v>340</v>
      </c>
      <c r="I2987" s="1">
        <v>45473</v>
      </c>
      <c r="J2987">
        <v>6</v>
      </c>
      <c r="K2987">
        <v>2024</v>
      </c>
      <c r="L2987" t="s">
        <v>4746</v>
      </c>
      <c r="M2987">
        <v>19</v>
      </c>
      <c r="N2987" t="s">
        <v>4619</v>
      </c>
      <c r="O2987">
        <v>29.610299999999999</v>
      </c>
      <c r="P2987" t="s">
        <v>12</v>
      </c>
    </row>
    <row r="2988" spans="1:16" hidden="1" x14ac:dyDescent="0.25">
      <c r="A2988" t="s">
        <v>17</v>
      </c>
      <c r="B2988" t="s">
        <v>103</v>
      </c>
      <c r="C2988" t="s">
        <v>512</v>
      </c>
      <c r="D2988" t="s">
        <v>248</v>
      </c>
      <c r="E2988" t="s">
        <v>250</v>
      </c>
      <c r="F2988" t="s">
        <v>202</v>
      </c>
      <c r="G2988">
        <v>127565</v>
      </c>
      <c r="H2988" s="9">
        <v>185</v>
      </c>
      <c r="I2988" s="1">
        <v>45473</v>
      </c>
      <c r="J2988">
        <v>6</v>
      </c>
      <c r="K2988">
        <v>2024</v>
      </c>
      <c r="L2988" t="s">
        <v>4746</v>
      </c>
      <c r="M2988">
        <v>19.5</v>
      </c>
      <c r="N2988" t="s">
        <v>4619</v>
      </c>
      <c r="O2988">
        <v>30.389500000000002</v>
      </c>
      <c r="P2988" t="s">
        <v>12</v>
      </c>
    </row>
    <row r="2989" spans="1:16" hidden="1" x14ac:dyDescent="0.25">
      <c r="A2989" t="s">
        <v>17</v>
      </c>
      <c r="B2989" t="s">
        <v>112</v>
      </c>
      <c r="C2989" t="s">
        <v>446</v>
      </c>
      <c r="D2989" t="s">
        <v>404</v>
      </c>
      <c r="E2989" t="s">
        <v>405</v>
      </c>
      <c r="F2989" t="s">
        <v>202</v>
      </c>
      <c r="G2989">
        <v>127565</v>
      </c>
      <c r="H2989" s="9">
        <v>95</v>
      </c>
      <c r="I2989" s="1">
        <v>45473</v>
      </c>
      <c r="J2989">
        <v>6</v>
      </c>
      <c r="K2989">
        <v>2024</v>
      </c>
      <c r="L2989" t="s">
        <v>4746</v>
      </c>
      <c r="M2989">
        <v>135</v>
      </c>
      <c r="N2989" t="s">
        <v>4619</v>
      </c>
      <c r="O2989">
        <v>210.3888</v>
      </c>
      <c r="P2989" t="s">
        <v>12</v>
      </c>
    </row>
    <row r="2990" spans="1:16" hidden="1" x14ac:dyDescent="0.25">
      <c r="A2990" t="s">
        <v>17</v>
      </c>
      <c r="B2990" t="s">
        <v>112</v>
      </c>
      <c r="C2990" t="s">
        <v>447</v>
      </c>
      <c r="D2990" t="s">
        <v>406</v>
      </c>
      <c r="E2990" t="s">
        <v>407</v>
      </c>
      <c r="F2990" t="s">
        <v>202</v>
      </c>
      <c r="G2990">
        <v>127565</v>
      </c>
      <c r="H2990" s="9">
        <v>95</v>
      </c>
      <c r="I2990" s="1">
        <v>45473</v>
      </c>
      <c r="J2990">
        <v>6</v>
      </c>
      <c r="K2990">
        <v>2024</v>
      </c>
      <c r="L2990" t="s">
        <v>4746</v>
      </c>
      <c r="M2990">
        <v>90</v>
      </c>
      <c r="N2990" t="s">
        <v>4619</v>
      </c>
      <c r="O2990">
        <v>140.25919999999999</v>
      </c>
      <c r="P2990" t="s">
        <v>12</v>
      </c>
    </row>
    <row r="2991" spans="1:16" hidden="1" x14ac:dyDescent="0.25">
      <c r="A2991" t="s">
        <v>17</v>
      </c>
      <c r="B2991" t="s">
        <v>112</v>
      </c>
      <c r="C2991" t="s">
        <v>445</v>
      </c>
      <c r="D2991" t="s">
        <v>408</v>
      </c>
      <c r="E2991" t="s">
        <v>409</v>
      </c>
      <c r="F2991" t="s">
        <v>202</v>
      </c>
      <c r="G2991">
        <v>127565</v>
      </c>
      <c r="H2991" s="9">
        <v>95</v>
      </c>
      <c r="I2991" s="1">
        <v>45473</v>
      </c>
      <c r="J2991">
        <v>6</v>
      </c>
      <c r="K2991">
        <v>2024</v>
      </c>
      <c r="L2991" t="s">
        <v>4746</v>
      </c>
      <c r="M2991">
        <v>88</v>
      </c>
      <c r="N2991" t="s">
        <v>4619</v>
      </c>
      <c r="O2991">
        <v>137.14240000000001</v>
      </c>
      <c r="P2991" t="s">
        <v>12</v>
      </c>
    </row>
    <row r="2992" spans="1:16" hidden="1" x14ac:dyDescent="0.25">
      <c r="A2992" t="s">
        <v>17</v>
      </c>
      <c r="B2992" t="s">
        <v>16</v>
      </c>
      <c r="C2992" t="s">
        <v>449</v>
      </c>
      <c r="D2992" t="s">
        <v>410</v>
      </c>
      <c r="E2992" t="s">
        <v>411</v>
      </c>
      <c r="F2992" t="s">
        <v>202</v>
      </c>
      <c r="G2992">
        <v>127565</v>
      </c>
      <c r="H2992" s="9">
        <v>23</v>
      </c>
      <c r="I2992" s="1">
        <v>45473</v>
      </c>
      <c r="J2992">
        <v>6</v>
      </c>
      <c r="K2992">
        <v>2024</v>
      </c>
      <c r="L2992" t="s">
        <v>4746</v>
      </c>
      <c r="M2992">
        <v>125</v>
      </c>
      <c r="N2992" t="s">
        <v>4619</v>
      </c>
      <c r="O2992">
        <v>194.80449999999999</v>
      </c>
      <c r="P2992" t="s">
        <v>12</v>
      </c>
    </row>
    <row r="2993" spans="1:16" hidden="1" x14ac:dyDescent="0.25">
      <c r="A2993" t="s">
        <v>17</v>
      </c>
      <c r="B2993" t="s">
        <v>16</v>
      </c>
      <c r="C2993" t="s">
        <v>450</v>
      </c>
      <c r="D2993" t="s">
        <v>412</v>
      </c>
      <c r="E2993" t="s">
        <v>413</v>
      </c>
      <c r="F2993" t="s">
        <v>202</v>
      </c>
      <c r="G2993">
        <v>127565</v>
      </c>
      <c r="H2993" s="9">
        <v>23</v>
      </c>
      <c r="I2993" s="1">
        <v>45473</v>
      </c>
      <c r="J2993">
        <v>6</v>
      </c>
      <c r="K2993">
        <v>2024</v>
      </c>
      <c r="L2993" t="s">
        <v>4746</v>
      </c>
      <c r="M2993">
        <v>90</v>
      </c>
      <c r="N2993" t="s">
        <v>4619</v>
      </c>
      <c r="O2993">
        <v>140.25919999999999</v>
      </c>
      <c r="P2993" t="s">
        <v>12</v>
      </c>
    </row>
    <row r="2994" spans="1:16" hidden="1" x14ac:dyDescent="0.25">
      <c r="A2994" t="s">
        <v>17</v>
      </c>
      <c r="B2994" t="s">
        <v>16</v>
      </c>
      <c r="C2994" t="s">
        <v>451</v>
      </c>
      <c r="D2994" t="s">
        <v>414</v>
      </c>
      <c r="E2994" t="s">
        <v>415</v>
      </c>
      <c r="F2994" t="s">
        <v>202</v>
      </c>
      <c r="G2994">
        <v>127565</v>
      </c>
      <c r="H2994" s="9">
        <v>23</v>
      </c>
      <c r="I2994" s="1">
        <v>45473</v>
      </c>
      <c r="J2994">
        <v>6</v>
      </c>
      <c r="K2994">
        <v>2024</v>
      </c>
      <c r="L2994" t="s">
        <v>4746</v>
      </c>
      <c r="M2994">
        <v>88</v>
      </c>
      <c r="N2994" t="s">
        <v>4619</v>
      </c>
      <c r="O2994">
        <v>137.14240000000001</v>
      </c>
      <c r="P2994" t="s">
        <v>12</v>
      </c>
    </row>
    <row r="2995" spans="1:16" hidden="1" x14ac:dyDescent="0.25">
      <c r="A2995" t="s">
        <v>17</v>
      </c>
      <c r="B2995" t="s">
        <v>118</v>
      </c>
      <c r="C2995" t="s">
        <v>537</v>
      </c>
      <c r="D2995" t="s">
        <v>416</v>
      </c>
      <c r="E2995" t="s">
        <v>417</v>
      </c>
      <c r="F2995" t="s">
        <v>202</v>
      </c>
      <c r="G2995">
        <v>127565</v>
      </c>
      <c r="H2995" s="9">
        <v>170</v>
      </c>
      <c r="I2995" s="1">
        <v>45473</v>
      </c>
      <c r="J2995">
        <v>6</v>
      </c>
      <c r="K2995">
        <v>2024</v>
      </c>
      <c r="L2995" t="s">
        <v>4746</v>
      </c>
      <c r="M2995">
        <v>128.5</v>
      </c>
      <c r="N2995" t="s">
        <v>4619</v>
      </c>
      <c r="O2995">
        <v>200.25899999999999</v>
      </c>
      <c r="P2995" t="s">
        <v>12</v>
      </c>
    </row>
    <row r="2996" spans="1:16" hidden="1" x14ac:dyDescent="0.25">
      <c r="A2996" t="s">
        <v>17</v>
      </c>
      <c r="B2996" t="s">
        <v>199</v>
      </c>
      <c r="C2996" t="s">
        <v>448</v>
      </c>
      <c r="D2996" t="s">
        <v>419</v>
      </c>
      <c r="E2996" t="s">
        <v>420</v>
      </c>
      <c r="F2996" t="s">
        <v>202</v>
      </c>
      <c r="G2996">
        <v>127565</v>
      </c>
      <c r="H2996" s="9">
        <v>30</v>
      </c>
      <c r="I2996" s="1">
        <v>45473</v>
      </c>
      <c r="J2996">
        <v>6</v>
      </c>
      <c r="K2996">
        <v>2024</v>
      </c>
      <c r="L2996" t="s">
        <v>4746</v>
      </c>
      <c r="M2996">
        <v>15</v>
      </c>
      <c r="N2996" t="s">
        <v>4619</v>
      </c>
      <c r="O2996">
        <v>23.3765</v>
      </c>
      <c r="P2996" t="s">
        <v>12</v>
      </c>
    </row>
    <row r="2997" spans="1:16" hidden="1" x14ac:dyDescent="0.25">
      <c r="A2997" t="s">
        <v>17</v>
      </c>
      <c r="B2997" t="s">
        <v>112</v>
      </c>
      <c r="C2997" t="s">
        <v>3756</v>
      </c>
      <c r="D2997" t="s">
        <v>3757</v>
      </c>
      <c r="E2997" t="s">
        <v>287</v>
      </c>
      <c r="F2997" t="s">
        <v>202</v>
      </c>
      <c r="G2997">
        <v>127565</v>
      </c>
      <c r="H2997" s="9">
        <v>475</v>
      </c>
      <c r="I2997" s="1">
        <v>45473</v>
      </c>
      <c r="J2997">
        <v>6</v>
      </c>
      <c r="K2997">
        <v>2024</v>
      </c>
      <c r="L2997" t="s">
        <v>4746</v>
      </c>
      <c r="M2997">
        <v>150</v>
      </c>
      <c r="N2997" t="s">
        <v>4619</v>
      </c>
      <c r="O2997">
        <v>233.7654</v>
      </c>
      <c r="P2997" t="s">
        <v>12</v>
      </c>
    </row>
    <row r="2998" spans="1:16" hidden="1" x14ac:dyDescent="0.25">
      <c r="A2998" t="s">
        <v>17</v>
      </c>
      <c r="B2998" t="s">
        <v>112</v>
      </c>
      <c r="C2998" t="s">
        <v>3758</v>
      </c>
      <c r="D2998" t="s">
        <v>3759</v>
      </c>
      <c r="E2998" t="s">
        <v>289</v>
      </c>
      <c r="F2998" t="s">
        <v>202</v>
      </c>
      <c r="G2998">
        <v>127565</v>
      </c>
      <c r="H2998" s="9">
        <v>475</v>
      </c>
      <c r="I2998" s="1">
        <v>45473</v>
      </c>
      <c r="J2998">
        <v>6</v>
      </c>
      <c r="K2998">
        <v>2024</v>
      </c>
      <c r="L2998" t="s">
        <v>4746</v>
      </c>
      <c r="M2998">
        <v>85.5</v>
      </c>
      <c r="N2998" t="s">
        <v>4619</v>
      </c>
      <c r="O2998">
        <v>133.24629999999999</v>
      </c>
      <c r="P2998" t="s">
        <v>12</v>
      </c>
    </row>
    <row r="2999" spans="1:16" hidden="1" x14ac:dyDescent="0.25">
      <c r="A2999" t="s">
        <v>17</v>
      </c>
      <c r="B2999" t="s">
        <v>16</v>
      </c>
      <c r="C2999" t="s">
        <v>2975</v>
      </c>
      <c r="D2999" t="s">
        <v>1642</v>
      </c>
      <c r="E2999" t="s">
        <v>1643</v>
      </c>
      <c r="F2999" t="s">
        <v>202</v>
      </c>
      <c r="G2999">
        <v>127557</v>
      </c>
      <c r="H2999" s="9">
        <v>55</v>
      </c>
      <c r="I2999" s="1">
        <v>45500</v>
      </c>
      <c r="J2999">
        <v>7</v>
      </c>
      <c r="K2999">
        <v>2024</v>
      </c>
      <c r="L2999" t="s">
        <v>109</v>
      </c>
      <c r="M2999">
        <v>32.950000000000003</v>
      </c>
      <c r="N2999" t="s">
        <v>4619</v>
      </c>
      <c r="O2999">
        <v>51.350499999999997</v>
      </c>
      <c r="P2999" t="s">
        <v>30</v>
      </c>
    </row>
    <row r="3000" spans="1:16" hidden="1" x14ac:dyDescent="0.25">
      <c r="A3000" t="s">
        <v>17</v>
      </c>
      <c r="B3000" t="s">
        <v>26</v>
      </c>
      <c r="C3000" t="s">
        <v>2787</v>
      </c>
      <c r="D3000" t="s">
        <v>1518</v>
      </c>
      <c r="E3000" t="s">
        <v>1519</v>
      </c>
      <c r="F3000" t="s">
        <v>202</v>
      </c>
      <c r="G3000">
        <v>127557</v>
      </c>
      <c r="H3000" s="9">
        <v>20</v>
      </c>
      <c r="I3000" s="1">
        <v>45500</v>
      </c>
      <c r="J3000">
        <v>7</v>
      </c>
      <c r="K3000">
        <v>2024</v>
      </c>
      <c r="L3000" t="s">
        <v>109</v>
      </c>
      <c r="M3000">
        <v>42</v>
      </c>
      <c r="N3000" t="s">
        <v>4619</v>
      </c>
      <c r="O3000">
        <v>65.454300000000003</v>
      </c>
      <c r="P3000" t="s">
        <v>30</v>
      </c>
    </row>
    <row r="3001" spans="1:16" hidden="1" x14ac:dyDescent="0.25">
      <c r="A3001" t="s">
        <v>17</v>
      </c>
      <c r="B3001" t="s">
        <v>199</v>
      </c>
      <c r="C3001" t="s">
        <v>2872</v>
      </c>
      <c r="D3001" t="s">
        <v>1728</v>
      </c>
      <c r="E3001" t="s">
        <v>1729</v>
      </c>
      <c r="F3001" t="s">
        <v>202</v>
      </c>
      <c r="G3001">
        <v>127557</v>
      </c>
      <c r="H3001" s="9">
        <v>40</v>
      </c>
      <c r="I3001" s="1">
        <v>45500</v>
      </c>
      <c r="J3001">
        <v>7</v>
      </c>
      <c r="K3001">
        <v>2024</v>
      </c>
      <c r="L3001" t="s">
        <v>109</v>
      </c>
      <c r="M3001">
        <v>6.5</v>
      </c>
      <c r="N3001" t="s">
        <v>4619</v>
      </c>
      <c r="O3001">
        <v>10.129799999999999</v>
      </c>
      <c r="P3001" t="s">
        <v>30</v>
      </c>
    </row>
    <row r="3002" spans="1:16" hidden="1" x14ac:dyDescent="0.25">
      <c r="A3002" t="s">
        <v>17</v>
      </c>
      <c r="B3002" t="s">
        <v>26</v>
      </c>
      <c r="C3002" t="s">
        <v>514</v>
      </c>
      <c r="D3002" t="s">
        <v>290</v>
      </c>
      <c r="E3002" t="s">
        <v>291</v>
      </c>
      <c r="F3002" t="s">
        <v>202</v>
      </c>
      <c r="G3002">
        <v>127557</v>
      </c>
      <c r="H3002" s="9">
        <v>15</v>
      </c>
      <c r="I3002" s="1">
        <v>45500</v>
      </c>
      <c r="J3002">
        <v>7</v>
      </c>
      <c r="K3002">
        <v>2024</v>
      </c>
      <c r="L3002" t="s">
        <v>109</v>
      </c>
      <c r="M3002">
        <v>18.5</v>
      </c>
      <c r="N3002" t="s">
        <v>4619</v>
      </c>
      <c r="O3002">
        <v>28.831099999999999</v>
      </c>
      <c r="P3002" t="s">
        <v>30</v>
      </c>
    </row>
    <row r="3003" spans="1:16" x14ac:dyDescent="0.25">
      <c r="A3003" t="s">
        <v>17</v>
      </c>
      <c r="B3003" t="s">
        <v>26</v>
      </c>
      <c r="C3003" t="s">
        <v>540</v>
      </c>
      <c r="D3003" t="s">
        <v>252</v>
      </c>
      <c r="E3003" t="s">
        <v>253</v>
      </c>
      <c r="F3003" t="s">
        <v>202</v>
      </c>
      <c r="G3003">
        <v>127557</v>
      </c>
      <c r="H3003" s="9">
        <v>12</v>
      </c>
      <c r="I3003" s="1">
        <v>45500</v>
      </c>
      <c r="J3003">
        <v>7</v>
      </c>
      <c r="K3003">
        <v>2024</v>
      </c>
      <c r="L3003" t="s">
        <v>109</v>
      </c>
      <c r="M3003">
        <v>14</v>
      </c>
      <c r="N3003" t="s">
        <v>4619</v>
      </c>
      <c r="O3003">
        <v>21.818100000000001</v>
      </c>
      <c r="P3003" t="s">
        <v>30</v>
      </c>
    </row>
    <row r="3004" spans="1:16" hidden="1" x14ac:dyDescent="0.25">
      <c r="A3004" t="s">
        <v>17</v>
      </c>
      <c r="B3004" t="s">
        <v>199</v>
      </c>
      <c r="C3004" t="s">
        <v>2807</v>
      </c>
      <c r="D3004" t="s">
        <v>1751</v>
      </c>
      <c r="E3004" t="s">
        <v>3760</v>
      </c>
      <c r="F3004" t="s">
        <v>202</v>
      </c>
      <c r="G3004">
        <v>127557</v>
      </c>
      <c r="H3004" s="9">
        <v>40</v>
      </c>
      <c r="I3004" s="1">
        <v>45500</v>
      </c>
      <c r="J3004">
        <v>7</v>
      </c>
      <c r="K3004">
        <v>2024</v>
      </c>
      <c r="L3004" t="s">
        <v>109</v>
      </c>
      <c r="M3004">
        <v>23.5</v>
      </c>
      <c r="N3004" t="s">
        <v>4619</v>
      </c>
      <c r="O3004">
        <v>36.623199999999997</v>
      </c>
      <c r="P3004" t="s">
        <v>30</v>
      </c>
    </row>
    <row r="3005" spans="1:16" hidden="1" x14ac:dyDescent="0.25">
      <c r="A3005" t="s">
        <v>17</v>
      </c>
      <c r="B3005" t="s">
        <v>112</v>
      </c>
      <c r="C3005" t="s">
        <v>526</v>
      </c>
      <c r="D3005" t="s">
        <v>286</v>
      </c>
      <c r="E3005" t="s">
        <v>287</v>
      </c>
      <c r="F3005" t="s">
        <v>202</v>
      </c>
      <c r="G3005">
        <v>127539</v>
      </c>
      <c r="H3005" s="9">
        <v>300</v>
      </c>
      <c r="I3005" s="1">
        <v>45473</v>
      </c>
      <c r="J3005">
        <v>6</v>
      </c>
      <c r="K3005">
        <v>2024</v>
      </c>
      <c r="L3005" t="s">
        <v>106</v>
      </c>
      <c r="M3005">
        <v>150</v>
      </c>
      <c r="N3005" t="s">
        <v>4619</v>
      </c>
      <c r="O3005">
        <v>233.7654</v>
      </c>
      <c r="P3005" t="s">
        <v>12</v>
      </c>
    </row>
    <row r="3006" spans="1:16" hidden="1" x14ac:dyDescent="0.25">
      <c r="A3006" t="s">
        <v>17</v>
      </c>
      <c r="B3006" t="s">
        <v>112</v>
      </c>
      <c r="C3006" t="s">
        <v>527</v>
      </c>
      <c r="D3006" t="s">
        <v>288</v>
      </c>
      <c r="E3006" t="s">
        <v>289</v>
      </c>
      <c r="F3006" t="s">
        <v>202</v>
      </c>
      <c r="G3006">
        <v>127539</v>
      </c>
      <c r="H3006" s="9">
        <v>300</v>
      </c>
      <c r="I3006" s="1">
        <v>45473</v>
      </c>
      <c r="J3006">
        <v>6</v>
      </c>
      <c r="K3006">
        <v>2024</v>
      </c>
      <c r="L3006" t="s">
        <v>106</v>
      </c>
      <c r="M3006">
        <v>85.5</v>
      </c>
      <c r="N3006" t="s">
        <v>4619</v>
      </c>
      <c r="O3006">
        <v>133.24629999999999</v>
      </c>
      <c r="P3006" t="s">
        <v>12</v>
      </c>
    </row>
    <row r="3007" spans="1:16" hidden="1" x14ac:dyDescent="0.25">
      <c r="A3007" t="s">
        <v>17</v>
      </c>
      <c r="B3007" t="s">
        <v>202</v>
      </c>
      <c r="C3007" t="s">
        <v>2795</v>
      </c>
      <c r="D3007" t="s">
        <v>1726</v>
      </c>
      <c r="E3007" t="s">
        <v>1727</v>
      </c>
      <c r="F3007" t="s">
        <v>202</v>
      </c>
      <c r="G3007">
        <v>127539</v>
      </c>
      <c r="H3007" s="9">
        <v>100</v>
      </c>
      <c r="I3007" s="1">
        <v>45473</v>
      </c>
      <c r="J3007">
        <v>6</v>
      </c>
      <c r="K3007">
        <v>2024</v>
      </c>
      <c r="L3007" t="s">
        <v>106</v>
      </c>
      <c r="M3007">
        <v>20</v>
      </c>
      <c r="N3007" t="s">
        <v>4619</v>
      </c>
      <c r="O3007">
        <v>31.168700000000001</v>
      </c>
      <c r="P3007" t="s">
        <v>12</v>
      </c>
    </row>
    <row r="3008" spans="1:16" hidden="1" x14ac:dyDescent="0.25">
      <c r="A3008" t="s">
        <v>17</v>
      </c>
      <c r="B3008" t="s">
        <v>202</v>
      </c>
      <c r="C3008" t="s">
        <v>524</v>
      </c>
      <c r="D3008" t="s">
        <v>332</v>
      </c>
      <c r="E3008" t="s">
        <v>333</v>
      </c>
      <c r="F3008" t="s">
        <v>202</v>
      </c>
      <c r="G3008">
        <v>127539</v>
      </c>
      <c r="H3008" s="9">
        <v>575</v>
      </c>
      <c r="I3008" s="1">
        <v>45473</v>
      </c>
      <c r="J3008">
        <v>6</v>
      </c>
      <c r="K3008">
        <v>2024</v>
      </c>
      <c r="L3008" t="s">
        <v>106</v>
      </c>
      <c r="M3008">
        <v>20</v>
      </c>
      <c r="N3008" t="s">
        <v>4619</v>
      </c>
      <c r="O3008">
        <v>31.168700000000001</v>
      </c>
      <c r="P3008" t="s">
        <v>12</v>
      </c>
    </row>
    <row r="3009" spans="1:16" hidden="1" x14ac:dyDescent="0.25">
      <c r="A3009" t="s">
        <v>17</v>
      </c>
      <c r="B3009" t="s">
        <v>199</v>
      </c>
      <c r="C3009" t="s">
        <v>525</v>
      </c>
      <c r="D3009" t="s">
        <v>334</v>
      </c>
      <c r="E3009" t="s">
        <v>335</v>
      </c>
      <c r="F3009" t="s">
        <v>202</v>
      </c>
      <c r="G3009">
        <v>127539</v>
      </c>
      <c r="H3009" s="9">
        <v>300</v>
      </c>
      <c r="I3009" s="1">
        <v>45473</v>
      </c>
      <c r="J3009">
        <v>6</v>
      </c>
      <c r="K3009">
        <v>2024</v>
      </c>
      <c r="L3009" t="s">
        <v>106</v>
      </c>
      <c r="M3009">
        <v>18.5</v>
      </c>
      <c r="N3009" t="s">
        <v>4619</v>
      </c>
      <c r="O3009">
        <v>28.831099999999999</v>
      </c>
      <c r="P3009" t="s">
        <v>12</v>
      </c>
    </row>
    <row r="3010" spans="1:16" hidden="1" x14ac:dyDescent="0.25">
      <c r="A3010" t="s">
        <v>17</v>
      </c>
      <c r="B3010" t="s">
        <v>199</v>
      </c>
      <c r="C3010" t="s">
        <v>523</v>
      </c>
      <c r="D3010" t="s">
        <v>338</v>
      </c>
      <c r="E3010" t="s">
        <v>339</v>
      </c>
      <c r="F3010" t="s">
        <v>202</v>
      </c>
      <c r="G3010">
        <v>127539</v>
      </c>
      <c r="H3010" s="9">
        <v>300</v>
      </c>
      <c r="I3010" s="1">
        <v>45473</v>
      </c>
      <c r="J3010">
        <v>6</v>
      </c>
      <c r="K3010">
        <v>2024</v>
      </c>
      <c r="L3010" t="s">
        <v>106</v>
      </c>
      <c r="M3010">
        <v>8.5</v>
      </c>
      <c r="N3010" t="s">
        <v>4619</v>
      </c>
      <c r="O3010">
        <v>13.246700000000001</v>
      </c>
      <c r="P3010" t="s">
        <v>12</v>
      </c>
    </row>
    <row r="3011" spans="1:16" hidden="1" x14ac:dyDescent="0.25">
      <c r="A3011" t="s">
        <v>17</v>
      </c>
      <c r="B3011" t="s">
        <v>199</v>
      </c>
      <c r="C3011" t="s">
        <v>566</v>
      </c>
      <c r="D3011" t="s">
        <v>388</v>
      </c>
      <c r="E3011" t="s">
        <v>389</v>
      </c>
      <c r="F3011" t="s">
        <v>202</v>
      </c>
      <c r="G3011">
        <v>127539</v>
      </c>
      <c r="H3011" s="9">
        <v>100</v>
      </c>
      <c r="I3011" s="1">
        <v>45473</v>
      </c>
      <c r="J3011">
        <v>6</v>
      </c>
      <c r="K3011">
        <v>2024</v>
      </c>
      <c r="L3011" t="s">
        <v>106</v>
      </c>
      <c r="M3011">
        <v>18</v>
      </c>
      <c r="N3011" t="s">
        <v>4619</v>
      </c>
      <c r="O3011">
        <v>28.0518</v>
      </c>
      <c r="P3011" t="s">
        <v>12</v>
      </c>
    </row>
    <row r="3012" spans="1:16" hidden="1" x14ac:dyDescent="0.25">
      <c r="A3012" t="s">
        <v>17</v>
      </c>
      <c r="B3012" t="s">
        <v>26</v>
      </c>
      <c r="C3012" t="s">
        <v>562</v>
      </c>
      <c r="D3012" t="s">
        <v>205</v>
      </c>
      <c r="E3012" t="s">
        <v>206</v>
      </c>
      <c r="F3012" t="s">
        <v>202</v>
      </c>
      <c r="G3012">
        <v>127539</v>
      </c>
      <c r="H3012" s="9">
        <v>60</v>
      </c>
      <c r="I3012" s="1">
        <v>45473</v>
      </c>
      <c r="J3012">
        <v>6</v>
      </c>
      <c r="K3012">
        <v>2024</v>
      </c>
      <c r="L3012" t="s">
        <v>106</v>
      </c>
      <c r="M3012">
        <v>20.5</v>
      </c>
      <c r="N3012" t="s">
        <v>4619</v>
      </c>
      <c r="O3012">
        <v>31.947900000000001</v>
      </c>
      <c r="P3012" t="s">
        <v>12</v>
      </c>
    </row>
    <row r="3013" spans="1:16" hidden="1" x14ac:dyDescent="0.25">
      <c r="A3013" t="s">
        <v>17</v>
      </c>
      <c r="B3013" t="s">
        <v>199</v>
      </c>
      <c r="C3013" t="s">
        <v>519</v>
      </c>
      <c r="D3013" t="s">
        <v>254</v>
      </c>
      <c r="E3013" t="s">
        <v>255</v>
      </c>
      <c r="F3013" t="s">
        <v>202</v>
      </c>
      <c r="G3013">
        <v>127539</v>
      </c>
      <c r="H3013" s="9">
        <v>60</v>
      </c>
      <c r="I3013" s="1">
        <v>45473</v>
      </c>
      <c r="J3013">
        <v>6</v>
      </c>
      <c r="K3013">
        <v>2024</v>
      </c>
      <c r="L3013" t="s">
        <v>106</v>
      </c>
      <c r="M3013">
        <v>8.5</v>
      </c>
      <c r="N3013" t="s">
        <v>4619</v>
      </c>
      <c r="O3013">
        <v>13.246700000000001</v>
      </c>
      <c r="P3013" t="s">
        <v>12</v>
      </c>
    </row>
    <row r="3014" spans="1:16" hidden="1" x14ac:dyDescent="0.25">
      <c r="A3014" t="s">
        <v>17</v>
      </c>
      <c r="B3014" t="s">
        <v>16</v>
      </c>
      <c r="C3014" t="s">
        <v>449</v>
      </c>
      <c r="D3014" t="s">
        <v>410</v>
      </c>
      <c r="E3014" t="s">
        <v>411</v>
      </c>
      <c r="F3014" t="s">
        <v>202</v>
      </c>
      <c r="G3014">
        <v>127539</v>
      </c>
      <c r="H3014" s="9">
        <v>60</v>
      </c>
      <c r="I3014" s="1">
        <v>45473</v>
      </c>
      <c r="J3014">
        <v>6</v>
      </c>
      <c r="K3014">
        <v>2024</v>
      </c>
      <c r="L3014" t="s">
        <v>106</v>
      </c>
      <c r="M3014">
        <v>125</v>
      </c>
      <c r="N3014" t="s">
        <v>4619</v>
      </c>
      <c r="O3014">
        <v>194.80449999999999</v>
      </c>
      <c r="P3014" t="s">
        <v>12</v>
      </c>
    </row>
    <row r="3015" spans="1:16" hidden="1" x14ac:dyDescent="0.25">
      <c r="A3015" t="s">
        <v>17</v>
      </c>
      <c r="B3015" t="s">
        <v>16</v>
      </c>
      <c r="C3015" t="s">
        <v>450</v>
      </c>
      <c r="D3015" t="s">
        <v>412</v>
      </c>
      <c r="E3015" t="s">
        <v>413</v>
      </c>
      <c r="F3015" t="s">
        <v>202</v>
      </c>
      <c r="G3015">
        <v>127539</v>
      </c>
      <c r="H3015" s="9">
        <v>60</v>
      </c>
      <c r="I3015" s="1">
        <v>45473</v>
      </c>
      <c r="J3015">
        <v>6</v>
      </c>
      <c r="K3015">
        <v>2024</v>
      </c>
      <c r="L3015" t="s">
        <v>106</v>
      </c>
      <c r="M3015">
        <v>90</v>
      </c>
      <c r="N3015" t="s">
        <v>4619</v>
      </c>
      <c r="O3015">
        <v>140.25919999999999</v>
      </c>
      <c r="P3015" t="s">
        <v>12</v>
      </c>
    </row>
    <row r="3016" spans="1:16" hidden="1" x14ac:dyDescent="0.25">
      <c r="A3016" t="s">
        <v>17</v>
      </c>
      <c r="B3016" t="s">
        <v>16</v>
      </c>
      <c r="C3016" t="s">
        <v>451</v>
      </c>
      <c r="D3016" t="s">
        <v>414</v>
      </c>
      <c r="E3016" t="s">
        <v>415</v>
      </c>
      <c r="F3016" t="s">
        <v>202</v>
      </c>
      <c r="G3016">
        <v>127539</v>
      </c>
      <c r="H3016" s="9">
        <v>60</v>
      </c>
      <c r="I3016" s="1">
        <v>45473</v>
      </c>
      <c r="J3016">
        <v>6</v>
      </c>
      <c r="K3016">
        <v>2024</v>
      </c>
      <c r="L3016" t="s">
        <v>106</v>
      </c>
      <c r="M3016">
        <v>88</v>
      </c>
      <c r="N3016" t="s">
        <v>4619</v>
      </c>
      <c r="O3016">
        <v>137.14240000000001</v>
      </c>
      <c r="P3016" t="s">
        <v>12</v>
      </c>
    </row>
    <row r="3017" spans="1:16" hidden="1" x14ac:dyDescent="0.25">
      <c r="A3017" t="s">
        <v>17</v>
      </c>
      <c r="B3017" t="s">
        <v>118</v>
      </c>
      <c r="C3017" t="s">
        <v>537</v>
      </c>
      <c r="D3017" t="s">
        <v>416</v>
      </c>
      <c r="E3017" t="s">
        <v>417</v>
      </c>
      <c r="F3017" t="s">
        <v>202</v>
      </c>
      <c r="G3017">
        <v>127539</v>
      </c>
      <c r="H3017" s="9">
        <v>43</v>
      </c>
      <c r="I3017" s="1">
        <v>45473</v>
      </c>
      <c r="J3017">
        <v>6</v>
      </c>
      <c r="K3017">
        <v>2024</v>
      </c>
      <c r="L3017" t="s">
        <v>106</v>
      </c>
      <c r="M3017">
        <v>128.5</v>
      </c>
      <c r="N3017" t="s">
        <v>4619</v>
      </c>
      <c r="O3017">
        <v>200.25899999999999</v>
      </c>
      <c r="P3017" t="s">
        <v>12</v>
      </c>
    </row>
    <row r="3018" spans="1:16" hidden="1" x14ac:dyDescent="0.25">
      <c r="A3018" t="s">
        <v>17</v>
      </c>
      <c r="B3018" t="s">
        <v>16</v>
      </c>
      <c r="C3018" t="s">
        <v>2975</v>
      </c>
      <c r="D3018" t="s">
        <v>1642</v>
      </c>
      <c r="E3018" t="s">
        <v>1643</v>
      </c>
      <c r="F3018" t="s">
        <v>202</v>
      </c>
      <c r="G3018">
        <v>127530</v>
      </c>
      <c r="H3018" s="9">
        <v>4</v>
      </c>
      <c r="I3018" s="1">
        <v>45443</v>
      </c>
      <c r="J3018">
        <v>5</v>
      </c>
      <c r="K3018">
        <v>2024</v>
      </c>
      <c r="L3018" t="s">
        <v>119</v>
      </c>
      <c r="M3018">
        <v>32.950000000000003</v>
      </c>
      <c r="N3018" t="s">
        <v>4619</v>
      </c>
      <c r="O3018">
        <v>51.350499999999997</v>
      </c>
      <c r="P3018" t="s">
        <v>12</v>
      </c>
    </row>
    <row r="3019" spans="1:16" hidden="1" x14ac:dyDescent="0.25">
      <c r="A3019" t="s">
        <v>17</v>
      </c>
      <c r="B3019" t="s">
        <v>26</v>
      </c>
      <c r="C3019" t="s">
        <v>2787</v>
      </c>
      <c r="D3019" t="s">
        <v>1518</v>
      </c>
      <c r="E3019" t="s">
        <v>1519</v>
      </c>
      <c r="F3019" t="s">
        <v>202</v>
      </c>
      <c r="G3019">
        <v>127530</v>
      </c>
      <c r="H3019" s="9">
        <v>5</v>
      </c>
      <c r="I3019" s="1">
        <v>45443</v>
      </c>
      <c r="J3019">
        <v>5</v>
      </c>
      <c r="K3019">
        <v>2024</v>
      </c>
      <c r="L3019" t="s">
        <v>119</v>
      </c>
      <c r="M3019">
        <v>42</v>
      </c>
      <c r="N3019" t="s">
        <v>4619</v>
      </c>
      <c r="O3019">
        <v>65.454300000000003</v>
      </c>
      <c r="P3019" t="s">
        <v>12</v>
      </c>
    </row>
    <row r="3020" spans="1:16" hidden="1" x14ac:dyDescent="0.25">
      <c r="A3020" t="s">
        <v>17</v>
      </c>
      <c r="B3020" t="s">
        <v>199</v>
      </c>
      <c r="C3020" t="s">
        <v>571</v>
      </c>
      <c r="D3020" t="s">
        <v>301</v>
      </c>
      <c r="E3020" t="s">
        <v>302</v>
      </c>
      <c r="F3020" t="s">
        <v>202</v>
      </c>
      <c r="G3020">
        <v>127530</v>
      </c>
      <c r="H3020" s="9">
        <v>2</v>
      </c>
      <c r="I3020" s="1">
        <v>45443</v>
      </c>
      <c r="J3020">
        <v>5</v>
      </c>
      <c r="K3020">
        <v>2024</v>
      </c>
      <c r="L3020" t="s">
        <v>119</v>
      </c>
      <c r="M3020">
        <v>11</v>
      </c>
      <c r="N3020" t="s">
        <v>4619</v>
      </c>
      <c r="O3020">
        <v>17.142800000000001</v>
      </c>
      <c r="P3020" t="s">
        <v>12</v>
      </c>
    </row>
    <row r="3021" spans="1:16" hidden="1" x14ac:dyDescent="0.25">
      <c r="A3021" t="s">
        <v>17</v>
      </c>
      <c r="B3021" t="s">
        <v>199</v>
      </c>
      <c r="C3021" t="s">
        <v>582</v>
      </c>
      <c r="D3021" t="s">
        <v>320</v>
      </c>
      <c r="E3021" t="s">
        <v>321</v>
      </c>
      <c r="F3021" t="s">
        <v>202</v>
      </c>
      <c r="G3021">
        <v>127530</v>
      </c>
      <c r="H3021" s="9">
        <v>4</v>
      </c>
      <c r="I3021" s="1">
        <v>45443</v>
      </c>
      <c r="J3021">
        <v>5</v>
      </c>
      <c r="K3021">
        <v>2024</v>
      </c>
      <c r="L3021" t="s">
        <v>119</v>
      </c>
      <c r="M3021">
        <v>45</v>
      </c>
      <c r="N3021" t="s">
        <v>4619</v>
      </c>
      <c r="O3021">
        <v>70.129599999999996</v>
      </c>
      <c r="P3021" t="s">
        <v>12</v>
      </c>
    </row>
    <row r="3022" spans="1:16" hidden="1" x14ac:dyDescent="0.25">
      <c r="A3022" t="s">
        <v>17</v>
      </c>
      <c r="B3022" t="s">
        <v>202</v>
      </c>
      <c r="C3022" t="s">
        <v>2735</v>
      </c>
      <c r="D3022" t="s">
        <v>1738</v>
      </c>
      <c r="E3022" t="s">
        <v>1739</v>
      </c>
      <c r="F3022" t="s">
        <v>202</v>
      </c>
      <c r="G3022">
        <v>127530</v>
      </c>
      <c r="H3022" s="9">
        <v>12</v>
      </c>
      <c r="I3022" s="1">
        <v>45443</v>
      </c>
      <c r="J3022">
        <v>5</v>
      </c>
      <c r="K3022">
        <v>2024</v>
      </c>
      <c r="L3022" t="s">
        <v>119</v>
      </c>
      <c r="M3022">
        <v>20</v>
      </c>
      <c r="N3022" t="s">
        <v>4619</v>
      </c>
      <c r="O3022">
        <v>31.168700000000001</v>
      </c>
      <c r="P3022" t="s">
        <v>12</v>
      </c>
    </row>
    <row r="3023" spans="1:16" hidden="1" x14ac:dyDescent="0.25">
      <c r="A3023" t="s">
        <v>17</v>
      </c>
      <c r="B3023" t="s">
        <v>202</v>
      </c>
      <c r="C3023" t="s">
        <v>524</v>
      </c>
      <c r="D3023" t="s">
        <v>332</v>
      </c>
      <c r="E3023" t="s">
        <v>333</v>
      </c>
      <c r="F3023" t="s">
        <v>202</v>
      </c>
      <c r="G3023">
        <v>127530</v>
      </c>
      <c r="H3023" s="9">
        <v>25</v>
      </c>
      <c r="I3023" s="1">
        <v>45443</v>
      </c>
      <c r="J3023">
        <v>5</v>
      </c>
      <c r="K3023">
        <v>2024</v>
      </c>
      <c r="L3023" t="s">
        <v>119</v>
      </c>
      <c r="M3023">
        <v>20</v>
      </c>
      <c r="N3023" t="s">
        <v>4619</v>
      </c>
      <c r="O3023">
        <v>31.168700000000001</v>
      </c>
      <c r="P3023" t="s">
        <v>12</v>
      </c>
    </row>
    <row r="3024" spans="1:16" hidden="1" x14ac:dyDescent="0.25">
      <c r="A3024" t="s">
        <v>17</v>
      </c>
      <c r="B3024" t="s">
        <v>199</v>
      </c>
      <c r="C3024" t="s">
        <v>525</v>
      </c>
      <c r="D3024" t="s">
        <v>334</v>
      </c>
      <c r="E3024" t="s">
        <v>335</v>
      </c>
      <c r="F3024" t="s">
        <v>202</v>
      </c>
      <c r="G3024">
        <v>127530</v>
      </c>
      <c r="H3024" s="9">
        <v>18</v>
      </c>
      <c r="I3024" s="1">
        <v>45443</v>
      </c>
      <c r="J3024">
        <v>5</v>
      </c>
      <c r="K3024">
        <v>2024</v>
      </c>
      <c r="L3024" t="s">
        <v>119</v>
      </c>
      <c r="M3024">
        <v>18.5</v>
      </c>
      <c r="N3024" t="s">
        <v>4619</v>
      </c>
      <c r="O3024">
        <v>28.831099999999999</v>
      </c>
      <c r="P3024" t="s">
        <v>12</v>
      </c>
    </row>
    <row r="3025" spans="1:16" hidden="1" x14ac:dyDescent="0.25">
      <c r="A3025" t="s">
        <v>17</v>
      </c>
      <c r="B3025" t="s">
        <v>16</v>
      </c>
      <c r="C3025" t="s">
        <v>521</v>
      </c>
      <c r="D3025" t="s">
        <v>340</v>
      </c>
      <c r="E3025" t="s">
        <v>341</v>
      </c>
      <c r="F3025" t="s">
        <v>202</v>
      </c>
      <c r="G3025">
        <v>127530</v>
      </c>
      <c r="H3025" s="9">
        <v>40</v>
      </c>
      <c r="I3025" s="1">
        <v>45443</v>
      </c>
      <c r="J3025">
        <v>5</v>
      </c>
      <c r="K3025">
        <v>2024</v>
      </c>
      <c r="L3025" t="s">
        <v>119</v>
      </c>
      <c r="M3025">
        <v>25.5</v>
      </c>
      <c r="N3025" t="s">
        <v>4619</v>
      </c>
      <c r="O3025">
        <v>39.740099999999998</v>
      </c>
      <c r="P3025" t="s">
        <v>12</v>
      </c>
    </row>
    <row r="3026" spans="1:16" hidden="1" x14ac:dyDescent="0.25">
      <c r="A3026" t="s">
        <v>17</v>
      </c>
      <c r="B3026" t="s">
        <v>202</v>
      </c>
      <c r="C3026" t="s">
        <v>522</v>
      </c>
      <c r="D3026" t="s">
        <v>342</v>
      </c>
      <c r="E3026" t="s">
        <v>343</v>
      </c>
      <c r="F3026" t="s">
        <v>202</v>
      </c>
      <c r="G3026">
        <v>127530</v>
      </c>
      <c r="H3026" s="9">
        <v>20</v>
      </c>
      <c r="I3026" s="1">
        <v>45443</v>
      </c>
      <c r="J3026">
        <v>5</v>
      </c>
      <c r="K3026">
        <v>2024</v>
      </c>
      <c r="L3026" t="s">
        <v>119</v>
      </c>
      <c r="M3026">
        <v>10.5</v>
      </c>
      <c r="N3026" t="s">
        <v>4619</v>
      </c>
      <c r="O3026">
        <v>16.363600000000002</v>
      </c>
      <c r="P3026" t="s">
        <v>12</v>
      </c>
    </row>
    <row r="3027" spans="1:16" hidden="1" x14ac:dyDescent="0.25">
      <c r="A3027" t="s">
        <v>17</v>
      </c>
      <c r="B3027" t="s">
        <v>202</v>
      </c>
      <c r="C3027" t="s">
        <v>443</v>
      </c>
      <c r="D3027" t="s">
        <v>363</v>
      </c>
      <c r="E3027" t="s">
        <v>362</v>
      </c>
      <c r="F3027" t="s">
        <v>202</v>
      </c>
      <c r="G3027">
        <v>127530</v>
      </c>
      <c r="H3027" s="9">
        <v>10</v>
      </c>
      <c r="I3027" s="1">
        <v>45443</v>
      </c>
      <c r="J3027">
        <v>5</v>
      </c>
      <c r="K3027">
        <v>2024</v>
      </c>
      <c r="L3027" t="s">
        <v>119</v>
      </c>
      <c r="M3027">
        <v>9</v>
      </c>
      <c r="N3027" t="s">
        <v>4619</v>
      </c>
      <c r="O3027">
        <v>14.0259</v>
      </c>
      <c r="P3027" t="s">
        <v>12</v>
      </c>
    </row>
    <row r="3028" spans="1:16" hidden="1" x14ac:dyDescent="0.25">
      <c r="A3028" t="s">
        <v>17</v>
      </c>
      <c r="B3028" t="s">
        <v>199</v>
      </c>
      <c r="C3028" t="s">
        <v>566</v>
      </c>
      <c r="D3028" t="s">
        <v>388</v>
      </c>
      <c r="E3028" t="s">
        <v>389</v>
      </c>
      <c r="F3028" t="s">
        <v>202</v>
      </c>
      <c r="G3028">
        <v>127530</v>
      </c>
      <c r="H3028" s="9">
        <v>15</v>
      </c>
      <c r="I3028" s="1">
        <v>45443</v>
      </c>
      <c r="J3028">
        <v>5</v>
      </c>
      <c r="K3028">
        <v>2024</v>
      </c>
      <c r="L3028" t="s">
        <v>119</v>
      </c>
      <c r="M3028">
        <v>18</v>
      </c>
      <c r="N3028" t="s">
        <v>4619</v>
      </c>
      <c r="O3028">
        <v>28.0518</v>
      </c>
      <c r="P3028" t="s">
        <v>12</v>
      </c>
    </row>
    <row r="3029" spans="1:16" hidden="1" x14ac:dyDescent="0.25">
      <c r="A3029" t="s">
        <v>17</v>
      </c>
      <c r="B3029" t="s">
        <v>26</v>
      </c>
      <c r="C3029" t="s">
        <v>562</v>
      </c>
      <c r="D3029" t="s">
        <v>205</v>
      </c>
      <c r="E3029" t="s">
        <v>206</v>
      </c>
      <c r="F3029" t="s">
        <v>202</v>
      </c>
      <c r="G3029">
        <v>127530</v>
      </c>
      <c r="H3029" s="9">
        <v>12</v>
      </c>
      <c r="I3029" s="1">
        <v>45443</v>
      </c>
      <c r="J3029">
        <v>5</v>
      </c>
      <c r="K3029">
        <v>2024</v>
      </c>
      <c r="L3029" t="s">
        <v>119</v>
      </c>
      <c r="M3029">
        <v>20.5</v>
      </c>
      <c r="N3029" t="s">
        <v>4619</v>
      </c>
      <c r="O3029">
        <v>31.947900000000001</v>
      </c>
      <c r="P3029" t="s">
        <v>12</v>
      </c>
    </row>
    <row r="3030" spans="1:16" hidden="1" x14ac:dyDescent="0.25">
      <c r="A3030" t="s">
        <v>17</v>
      </c>
      <c r="B3030" t="s">
        <v>202</v>
      </c>
      <c r="C3030" t="s">
        <v>563</v>
      </c>
      <c r="D3030" t="s">
        <v>242</v>
      </c>
      <c r="E3030" t="s">
        <v>243</v>
      </c>
      <c r="F3030" t="s">
        <v>202</v>
      </c>
      <c r="G3030">
        <v>127530</v>
      </c>
      <c r="H3030" s="9">
        <v>4</v>
      </c>
      <c r="I3030" s="1">
        <v>45443</v>
      </c>
      <c r="J3030">
        <v>5</v>
      </c>
      <c r="K3030">
        <v>2024</v>
      </c>
      <c r="L3030" t="s">
        <v>119</v>
      </c>
      <c r="M3030">
        <v>10</v>
      </c>
      <c r="N3030" t="s">
        <v>4619</v>
      </c>
      <c r="O3030">
        <v>15.5844</v>
      </c>
      <c r="P3030" t="s">
        <v>12</v>
      </c>
    </row>
    <row r="3031" spans="1:16" hidden="1" x14ac:dyDescent="0.25">
      <c r="A3031" t="s">
        <v>17</v>
      </c>
      <c r="B3031" t="s">
        <v>103</v>
      </c>
      <c r="C3031" t="s">
        <v>512</v>
      </c>
      <c r="D3031" t="s">
        <v>248</v>
      </c>
      <c r="E3031" t="s">
        <v>250</v>
      </c>
      <c r="F3031" t="s">
        <v>202</v>
      </c>
      <c r="G3031">
        <v>127530</v>
      </c>
      <c r="H3031" s="9">
        <v>5</v>
      </c>
      <c r="I3031" s="1">
        <v>45443</v>
      </c>
      <c r="J3031">
        <v>5</v>
      </c>
      <c r="K3031">
        <v>2024</v>
      </c>
      <c r="L3031" t="s">
        <v>119</v>
      </c>
      <c r="M3031">
        <v>19.5</v>
      </c>
      <c r="N3031" t="s">
        <v>4619</v>
      </c>
      <c r="O3031">
        <v>30.389500000000002</v>
      </c>
      <c r="P3031" t="s">
        <v>12</v>
      </c>
    </row>
    <row r="3032" spans="1:16" hidden="1" x14ac:dyDescent="0.25">
      <c r="A3032" t="s">
        <v>17</v>
      </c>
      <c r="B3032" t="s">
        <v>199</v>
      </c>
      <c r="C3032" t="s">
        <v>444</v>
      </c>
      <c r="D3032" t="s">
        <v>251</v>
      </c>
      <c r="E3032" t="s">
        <v>1631</v>
      </c>
      <c r="F3032" t="s">
        <v>202</v>
      </c>
      <c r="G3032">
        <v>127530</v>
      </c>
      <c r="H3032" s="9">
        <v>4</v>
      </c>
      <c r="I3032" s="1">
        <v>45443</v>
      </c>
      <c r="J3032">
        <v>5</v>
      </c>
      <c r="K3032">
        <v>2024</v>
      </c>
      <c r="L3032" t="s">
        <v>119</v>
      </c>
      <c r="M3032">
        <v>44.5</v>
      </c>
      <c r="N3032" t="s">
        <v>4619</v>
      </c>
      <c r="O3032">
        <v>69.350399999999993</v>
      </c>
      <c r="P3032" t="s">
        <v>12</v>
      </c>
    </row>
    <row r="3033" spans="1:16" hidden="1" x14ac:dyDescent="0.25">
      <c r="A3033" t="s">
        <v>17</v>
      </c>
      <c r="B3033" t="s">
        <v>199</v>
      </c>
      <c r="C3033" t="s">
        <v>519</v>
      </c>
      <c r="D3033" t="s">
        <v>254</v>
      </c>
      <c r="E3033" t="s">
        <v>255</v>
      </c>
      <c r="F3033" t="s">
        <v>202</v>
      </c>
      <c r="G3033">
        <v>127530</v>
      </c>
      <c r="H3033" s="9">
        <v>5</v>
      </c>
      <c r="I3033" s="1">
        <v>45443</v>
      </c>
      <c r="J3033">
        <v>5</v>
      </c>
      <c r="K3033">
        <v>2024</v>
      </c>
      <c r="L3033" t="s">
        <v>119</v>
      </c>
      <c r="M3033">
        <v>8.5</v>
      </c>
      <c r="N3033" t="s">
        <v>4619</v>
      </c>
      <c r="O3033">
        <v>13.246700000000001</v>
      </c>
      <c r="P3033" t="s">
        <v>12</v>
      </c>
    </row>
    <row r="3034" spans="1:16" hidden="1" x14ac:dyDescent="0.25">
      <c r="A3034" t="s">
        <v>17</v>
      </c>
      <c r="B3034" t="s">
        <v>112</v>
      </c>
      <c r="C3034" t="s">
        <v>446</v>
      </c>
      <c r="D3034" t="s">
        <v>404</v>
      </c>
      <c r="E3034" t="s">
        <v>405</v>
      </c>
      <c r="F3034" t="s">
        <v>202</v>
      </c>
      <c r="G3034">
        <v>127530</v>
      </c>
      <c r="H3034" s="9">
        <v>1</v>
      </c>
      <c r="I3034" s="1">
        <v>45443</v>
      </c>
      <c r="J3034">
        <v>5</v>
      </c>
      <c r="K3034">
        <v>2024</v>
      </c>
      <c r="L3034" t="s">
        <v>119</v>
      </c>
      <c r="M3034">
        <v>135</v>
      </c>
      <c r="N3034" t="s">
        <v>4619</v>
      </c>
      <c r="O3034">
        <v>210.3888</v>
      </c>
      <c r="P3034" t="s">
        <v>12</v>
      </c>
    </row>
    <row r="3035" spans="1:16" hidden="1" x14ac:dyDescent="0.25">
      <c r="A3035" t="s">
        <v>17</v>
      </c>
      <c r="B3035" t="s">
        <v>112</v>
      </c>
      <c r="C3035" t="s">
        <v>447</v>
      </c>
      <c r="D3035" t="s">
        <v>406</v>
      </c>
      <c r="E3035" t="s">
        <v>407</v>
      </c>
      <c r="F3035" t="s">
        <v>202</v>
      </c>
      <c r="G3035">
        <v>127530</v>
      </c>
      <c r="H3035" s="9">
        <v>1</v>
      </c>
      <c r="I3035" s="1">
        <v>45443</v>
      </c>
      <c r="J3035">
        <v>5</v>
      </c>
      <c r="K3035">
        <v>2024</v>
      </c>
      <c r="L3035" t="s">
        <v>119</v>
      </c>
      <c r="M3035">
        <v>90</v>
      </c>
      <c r="N3035" t="s">
        <v>4619</v>
      </c>
      <c r="O3035">
        <v>140.25919999999999</v>
      </c>
      <c r="P3035" t="s">
        <v>12</v>
      </c>
    </row>
    <row r="3036" spans="1:16" hidden="1" x14ac:dyDescent="0.25">
      <c r="A3036" t="s">
        <v>17</v>
      </c>
      <c r="B3036" t="s">
        <v>112</v>
      </c>
      <c r="C3036" t="s">
        <v>445</v>
      </c>
      <c r="D3036" t="s">
        <v>408</v>
      </c>
      <c r="E3036" t="s">
        <v>409</v>
      </c>
      <c r="F3036" t="s">
        <v>202</v>
      </c>
      <c r="G3036">
        <v>127530</v>
      </c>
      <c r="H3036" s="9">
        <v>1</v>
      </c>
      <c r="I3036" s="1">
        <v>45443</v>
      </c>
      <c r="J3036">
        <v>5</v>
      </c>
      <c r="K3036">
        <v>2024</v>
      </c>
      <c r="L3036" t="s">
        <v>119</v>
      </c>
      <c r="M3036">
        <v>88</v>
      </c>
      <c r="N3036" t="s">
        <v>4619</v>
      </c>
      <c r="O3036">
        <v>137.14240000000001</v>
      </c>
      <c r="P3036" t="s">
        <v>12</v>
      </c>
    </row>
    <row r="3037" spans="1:16" hidden="1" x14ac:dyDescent="0.25">
      <c r="A3037" t="s">
        <v>17</v>
      </c>
      <c r="B3037" t="s">
        <v>16</v>
      </c>
      <c r="C3037" t="s">
        <v>2854</v>
      </c>
      <c r="D3037" t="s">
        <v>1830</v>
      </c>
      <c r="E3037" t="s">
        <v>1831</v>
      </c>
      <c r="F3037" t="s">
        <v>202</v>
      </c>
      <c r="G3037">
        <v>127530</v>
      </c>
      <c r="H3037" s="9">
        <v>4</v>
      </c>
      <c r="I3037" s="1">
        <v>45443</v>
      </c>
      <c r="J3037">
        <v>5</v>
      </c>
      <c r="K3037">
        <v>2024</v>
      </c>
      <c r="L3037" t="s">
        <v>119</v>
      </c>
      <c r="M3037">
        <v>14</v>
      </c>
      <c r="N3037" t="s">
        <v>4619</v>
      </c>
      <c r="O3037">
        <v>21.818100000000001</v>
      </c>
      <c r="P3037" t="s">
        <v>12</v>
      </c>
    </row>
    <row r="3038" spans="1:16" hidden="1" x14ac:dyDescent="0.25">
      <c r="A3038" t="s">
        <v>17</v>
      </c>
      <c r="B3038" t="s">
        <v>199</v>
      </c>
      <c r="C3038" t="s">
        <v>448</v>
      </c>
      <c r="D3038" t="s">
        <v>419</v>
      </c>
      <c r="E3038" t="s">
        <v>420</v>
      </c>
      <c r="F3038" t="s">
        <v>202</v>
      </c>
      <c r="G3038">
        <v>127530</v>
      </c>
      <c r="H3038" s="9">
        <v>2</v>
      </c>
      <c r="I3038" s="1">
        <v>45443</v>
      </c>
      <c r="J3038">
        <v>5</v>
      </c>
      <c r="K3038">
        <v>2024</v>
      </c>
      <c r="L3038" t="s">
        <v>119</v>
      </c>
      <c r="M3038">
        <v>15</v>
      </c>
      <c r="N3038" t="s">
        <v>4619</v>
      </c>
      <c r="O3038">
        <v>23.3765</v>
      </c>
      <c r="P3038" t="s">
        <v>12</v>
      </c>
    </row>
    <row r="3039" spans="1:16" hidden="1" x14ac:dyDescent="0.25">
      <c r="A3039" t="s">
        <v>17</v>
      </c>
      <c r="B3039" t="s">
        <v>26</v>
      </c>
      <c r="C3039" t="s">
        <v>2787</v>
      </c>
      <c r="D3039" t="s">
        <v>1518</v>
      </c>
      <c r="E3039" t="s">
        <v>1519</v>
      </c>
      <c r="F3039" t="s">
        <v>202</v>
      </c>
      <c r="G3039">
        <v>127523</v>
      </c>
      <c r="H3039" s="9">
        <v>50</v>
      </c>
      <c r="I3039" s="1">
        <v>45427</v>
      </c>
      <c r="J3039">
        <v>5</v>
      </c>
      <c r="K3039">
        <v>2024</v>
      </c>
      <c r="L3039" t="s">
        <v>820</v>
      </c>
      <c r="M3039">
        <v>42</v>
      </c>
      <c r="N3039" t="s">
        <v>4619</v>
      </c>
      <c r="O3039">
        <v>65.454300000000003</v>
      </c>
      <c r="P3039" t="s">
        <v>12</v>
      </c>
    </row>
    <row r="3040" spans="1:16" hidden="1" x14ac:dyDescent="0.25">
      <c r="A3040" t="s">
        <v>17</v>
      </c>
      <c r="B3040" t="s">
        <v>16</v>
      </c>
      <c r="C3040" t="s">
        <v>3644</v>
      </c>
      <c r="D3040" t="s">
        <v>1752</v>
      </c>
      <c r="E3040" t="s">
        <v>1753</v>
      </c>
      <c r="F3040" t="s">
        <v>202</v>
      </c>
      <c r="G3040">
        <v>127523</v>
      </c>
      <c r="H3040" s="9">
        <v>10</v>
      </c>
      <c r="I3040" s="1">
        <v>45427</v>
      </c>
      <c r="J3040">
        <v>5</v>
      </c>
      <c r="K3040">
        <v>2024</v>
      </c>
      <c r="L3040" t="s">
        <v>820</v>
      </c>
      <c r="M3040">
        <v>25.5</v>
      </c>
      <c r="N3040" t="s">
        <v>4619</v>
      </c>
      <c r="O3040">
        <v>39.740099999999998</v>
      </c>
      <c r="P3040" t="s">
        <v>12</v>
      </c>
    </row>
    <row r="3041" spans="1:16" hidden="1" x14ac:dyDescent="0.25">
      <c r="A3041" t="s">
        <v>17</v>
      </c>
      <c r="B3041" t="s">
        <v>26</v>
      </c>
      <c r="C3041" t="s">
        <v>514</v>
      </c>
      <c r="D3041" t="s">
        <v>290</v>
      </c>
      <c r="E3041" t="s">
        <v>291</v>
      </c>
      <c r="F3041" t="s">
        <v>202</v>
      </c>
      <c r="G3041">
        <v>127523</v>
      </c>
      <c r="H3041" s="9">
        <v>5</v>
      </c>
      <c r="I3041" s="1">
        <v>45427</v>
      </c>
      <c r="J3041">
        <v>5</v>
      </c>
      <c r="K3041">
        <v>2024</v>
      </c>
      <c r="L3041" t="s">
        <v>820</v>
      </c>
      <c r="M3041">
        <v>18.5</v>
      </c>
      <c r="N3041" t="s">
        <v>4619</v>
      </c>
      <c r="O3041">
        <v>28.831099999999999</v>
      </c>
      <c r="P3041" t="s">
        <v>12</v>
      </c>
    </row>
    <row r="3042" spans="1:16" hidden="1" x14ac:dyDescent="0.25">
      <c r="A3042" t="s">
        <v>17</v>
      </c>
      <c r="B3042" t="s">
        <v>202</v>
      </c>
      <c r="C3042" t="s">
        <v>541</v>
      </c>
      <c r="D3042" t="s">
        <v>200</v>
      </c>
      <c r="E3042" t="s">
        <v>201</v>
      </c>
      <c r="F3042" t="s">
        <v>202</v>
      </c>
      <c r="G3042">
        <v>127523</v>
      </c>
      <c r="H3042" s="9">
        <v>5</v>
      </c>
      <c r="I3042" s="1">
        <v>45427</v>
      </c>
      <c r="J3042">
        <v>5</v>
      </c>
      <c r="K3042">
        <v>2024</v>
      </c>
      <c r="L3042" t="s">
        <v>820</v>
      </c>
      <c r="M3042">
        <v>9</v>
      </c>
      <c r="N3042" t="s">
        <v>4619</v>
      </c>
      <c r="O3042">
        <v>14.0259</v>
      </c>
      <c r="P3042" t="s">
        <v>12</v>
      </c>
    </row>
    <row r="3043" spans="1:16" hidden="1" x14ac:dyDescent="0.25">
      <c r="A3043" t="s">
        <v>17</v>
      </c>
      <c r="B3043" t="s">
        <v>202</v>
      </c>
      <c r="C3043" t="s">
        <v>564</v>
      </c>
      <c r="D3043" t="s">
        <v>207</v>
      </c>
      <c r="E3043" t="s">
        <v>208</v>
      </c>
      <c r="F3043" t="s">
        <v>202</v>
      </c>
      <c r="G3043">
        <v>127523</v>
      </c>
      <c r="H3043" s="9">
        <v>15</v>
      </c>
      <c r="I3043" s="1">
        <v>45427</v>
      </c>
      <c r="J3043">
        <v>5</v>
      </c>
      <c r="K3043">
        <v>2024</v>
      </c>
      <c r="L3043" t="s">
        <v>820</v>
      </c>
      <c r="M3043">
        <v>12.5</v>
      </c>
      <c r="N3043" t="s">
        <v>4619</v>
      </c>
      <c r="O3043">
        <v>19.480399999999999</v>
      </c>
      <c r="P3043" t="s">
        <v>12</v>
      </c>
    </row>
    <row r="3044" spans="1:16" hidden="1" x14ac:dyDescent="0.25">
      <c r="A3044" t="s">
        <v>17</v>
      </c>
      <c r="B3044" t="s">
        <v>16</v>
      </c>
      <c r="C3044" t="s">
        <v>3668</v>
      </c>
      <c r="D3044" t="s">
        <v>1812</v>
      </c>
      <c r="E3044" t="s">
        <v>1813</v>
      </c>
      <c r="F3044" t="s">
        <v>202</v>
      </c>
      <c r="G3044">
        <v>127523</v>
      </c>
      <c r="H3044" s="9">
        <v>5</v>
      </c>
      <c r="I3044" s="1">
        <v>45427</v>
      </c>
      <c r="J3044">
        <v>5</v>
      </c>
      <c r="K3044">
        <v>2024</v>
      </c>
      <c r="L3044" t="s">
        <v>820</v>
      </c>
      <c r="M3044">
        <v>10</v>
      </c>
      <c r="N3044" t="s">
        <v>4619</v>
      </c>
      <c r="O3044">
        <v>15.5844</v>
      </c>
      <c r="P3044" t="s">
        <v>12</v>
      </c>
    </row>
    <row r="3045" spans="1:16" x14ac:dyDescent="0.25">
      <c r="A3045" t="s">
        <v>17</v>
      </c>
      <c r="B3045" t="s">
        <v>26</v>
      </c>
      <c r="C3045" t="s">
        <v>540</v>
      </c>
      <c r="D3045" t="s">
        <v>252</v>
      </c>
      <c r="E3045" t="s">
        <v>253</v>
      </c>
      <c r="F3045" t="s">
        <v>202</v>
      </c>
      <c r="G3045">
        <v>127523</v>
      </c>
      <c r="H3045" s="9">
        <v>10</v>
      </c>
      <c r="I3045" s="1">
        <v>45427</v>
      </c>
      <c r="J3045">
        <v>5</v>
      </c>
      <c r="K3045">
        <v>2024</v>
      </c>
      <c r="L3045" t="s">
        <v>820</v>
      </c>
      <c r="M3045">
        <v>14</v>
      </c>
      <c r="N3045" t="s">
        <v>4619</v>
      </c>
      <c r="O3045">
        <v>21.818100000000001</v>
      </c>
      <c r="P3045" t="s">
        <v>12</v>
      </c>
    </row>
    <row r="3046" spans="1:16" hidden="1" x14ac:dyDescent="0.25">
      <c r="A3046" t="s">
        <v>17</v>
      </c>
      <c r="B3046" t="s">
        <v>103</v>
      </c>
      <c r="C3046" t="s">
        <v>539</v>
      </c>
      <c r="D3046" t="s">
        <v>193</v>
      </c>
      <c r="E3046" t="s">
        <v>194</v>
      </c>
      <c r="F3046" t="s">
        <v>202</v>
      </c>
      <c r="G3046">
        <v>127504</v>
      </c>
      <c r="H3046" s="9">
        <v>20</v>
      </c>
      <c r="I3046" s="1">
        <v>45473</v>
      </c>
      <c r="J3046">
        <v>6</v>
      </c>
      <c r="K3046">
        <v>2024</v>
      </c>
      <c r="L3046" t="s">
        <v>113</v>
      </c>
      <c r="M3046">
        <v>12</v>
      </c>
      <c r="N3046" t="s">
        <v>4619</v>
      </c>
      <c r="O3046">
        <v>18.7012</v>
      </c>
      <c r="P3046" t="s">
        <v>12</v>
      </c>
    </row>
    <row r="3047" spans="1:16" hidden="1" x14ac:dyDescent="0.25">
      <c r="A3047" t="s">
        <v>17</v>
      </c>
      <c r="B3047" t="s">
        <v>199</v>
      </c>
      <c r="C3047" t="s">
        <v>571</v>
      </c>
      <c r="D3047" t="s">
        <v>301</v>
      </c>
      <c r="E3047" t="s">
        <v>302</v>
      </c>
      <c r="F3047" t="s">
        <v>202</v>
      </c>
      <c r="G3047">
        <v>127504</v>
      </c>
      <c r="H3047" s="9">
        <v>18</v>
      </c>
      <c r="I3047" s="1">
        <v>45473</v>
      </c>
      <c r="J3047">
        <v>6</v>
      </c>
      <c r="K3047">
        <v>2024</v>
      </c>
      <c r="L3047" t="s">
        <v>113</v>
      </c>
      <c r="M3047">
        <v>11</v>
      </c>
      <c r="N3047" t="s">
        <v>4619</v>
      </c>
      <c r="O3047">
        <v>17.142800000000001</v>
      </c>
      <c r="P3047" t="s">
        <v>12</v>
      </c>
    </row>
    <row r="3048" spans="1:16" hidden="1" x14ac:dyDescent="0.25">
      <c r="A3048" t="s">
        <v>17</v>
      </c>
      <c r="B3048" t="s">
        <v>199</v>
      </c>
      <c r="C3048" t="s">
        <v>582</v>
      </c>
      <c r="D3048" t="s">
        <v>320</v>
      </c>
      <c r="E3048" t="s">
        <v>321</v>
      </c>
      <c r="F3048" t="s">
        <v>202</v>
      </c>
      <c r="G3048">
        <v>127504</v>
      </c>
      <c r="H3048" s="9">
        <v>40</v>
      </c>
      <c r="I3048" s="1">
        <v>45473</v>
      </c>
      <c r="J3048">
        <v>6</v>
      </c>
      <c r="K3048">
        <v>2024</v>
      </c>
      <c r="L3048" t="s">
        <v>113</v>
      </c>
      <c r="M3048">
        <v>45</v>
      </c>
      <c r="N3048" t="s">
        <v>4619</v>
      </c>
      <c r="O3048">
        <v>70.129599999999996</v>
      </c>
      <c r="P3048" t="s">
        <v>12</v>
      </c>
    </row>
    <row r="3049" spans="1:16" hidden="1" x14ac:dyDescent="0.25">
      <c r="A3049" t="s">
        <v>17</v>
      </c>
      <c r="B3049" t="s">
        <v>202</v>
      </c>
      <c r="C3049" t="s">
        <v>524</v>
      </c>
      <c r="D3049" t="s">
        <v>332</v>
      </c>
      <c r="E3049" t="s">
        <v>333</v>
      </c>
      <c r="F3049" t="s">
        <v>202</v>
      </c>
      <c r="G3049">
        <v>127504</v>
      </c>
      <c r="H3049" s="9">
        <v>100</v>
      </c>
      <c r="I3049" s="1">
        <v>45473</v>
      </c>
      <c r="J3049">
        <v>6</v>
      </c>
      <c r="K3049">
        <v>2024</v>
      </c>
      <c r="L3049" t="s">
        <v>113</v>
      </c>
      <c r="M3049">
        <v>20</v>
      </c>
      <c r="N3049" t="s">
        <v>4619</v>
      </c>
      <c r="O3049">
        <v>31.168700000000001</v>
      </c>
      <c r="P3049" t="s">
        <v>12</v>
      </c>
    </row>
    <row r="3050" spans="1:16" hidden="1" x14ac:dyDescent="0.25">
      <c r="A3050" t="s">
        <v>17</v>
      </c>
      <c r="B3050" t="s">
        <v>16</v>
      </c>
      <c r="C3050" t="s">
        <v>521</v>
      </c>
      <c r="D3050" t="s">
        <v>340</v>
      </c>
      <c r="E3050" t="s">
        <v>341</v>
      </c>
      <c r="F3050" t="s">
        <v>202</v>
      </c>
      <c r="G3050">
        <v>127504</v>
      </c>
      <c r="H3050" s="9">
        <v>250</v>
      </c>
      <c r="I3050" s="1">
        <v>45473</v>
      </c>
      <c r="J3050">
        <v>6</v>
      </c>
      <c r="K3050">
        <v>2024</v>
      </c>
      <c r="L3050" t="s">
        <v>113</v>
      </c>
      <c r="M3050">
        <v>25.5</v>
      </c>
      <c r="N3050" t="s">
        <v>4619</v>
      </c>
      <c r="O3050">
        <v>39.740099999999998</v>
      </c>
      <c r="P3050" t="s">
        <v>12</v>
      </c>
    </row>
    <row r="3051" spans="1:16" hidden="1" x14ac:dyDescent="0.25">
      <c r="A3051" t="s">
        <v>17</v>
      </c>
      <c r="B3051" t="s">
        <v>26</v>
      </c>
      <c r="C3051" t="s">
        <v>514</v>
      </c>
      <c r="D3051" t="s">
        <v>290</v>
      </c>
      <c r="E3051" t="s">
        <v>291</v>
      </c>
      <c r="F3051" t="s">
        <v>202</v>
      </c>
      <c r="G3051">
        <v>127504</v>
      </c>
      <c r="H3051" s="9">
        <v>40</v>
      </c>
      <c r="I3051" s="1">
        <v>45473</v>
      </c>
      <c r="J3051">
        <v>6</v>
      </c>
      <c r="K3051">
        <v>2024</v>
      </c>
      <c r="L3051" t="s">
        <v>113</v>
      </c>
      <c r="M3051">
        <v>18.5</v>
      </c>
      <c r="N3051" t="s">
        <v>4619</v>
      </c>
      <c r="O3051">
        <v>28.831099999999999</v>
      </c>
      <c r="P3051" t="s">
        <v>12</v>
      </c>
    </row>
    <row r="3052" spans="1:16" hidden="1" x14ac:dyDescent="0.25">
      <c r="A3052" t="s">
        <v>17</v>
      </c>
      <c r="B3052" t="s">
        <v>199</v>
      </c>
      <c r="C3052" t="s">
        <v>2872</v>
      </c>
      <c r="D3052" t="s">
        <v>1728</v>
      </c>
      <c r="E3052" t="s">
        <v>1729</v>
      </c>
      <c r="F3052" t="s">
        <v>202</v>
      </c>
      <c r="G3052">
        <v>127504</v>
      </c>
      <c r="H3052" s="9">
        <v>70</v>
      </c>
      <c r="I3052" s="1">
        <v>45473</v>
      </c>
      <c r="J3052">
        <v>6</v>
      </c>
      <c r="K3052">
        <v>2024</v>
      </c>
      <c r="L3052" t="s">
        <v>113</v>
      </c>
      <c r="M3052">
        <v>6.5</v>
      </c>
      <c r="N3052" t="s">
        <v>4619</v>
      </c>
      <c r="O3052">
        <v>10.129799999999999</v>
      </c>
      <c r="P3052" t="s">
        <v>12</v>
      </c>
    </row>
    <row r="3053" spans="1:16" hidden="1" x14ac:dyDescent="0.25">
      <c r="A3053" t="s">
        <v>17</v>
      </c>
      <c r="B3053" t="s">
        <v>112</v>
      </c>
      <c r="C3053" t="s">
        <v>3756</v>
      </c>
      <c r="D3053" t="s">
        <v>3757</v>
      </c>
      <c r="E3053" t="s">
        <v>287</v>
      </c>
      <c r="F3053" t="s">
        <v>202</v>
      </c>
      <c r="G3053">
        <v>127504</v>
      </c>
      <c r="H3053" s="9">
        <v>45</v>
      </c>
      <c r="I3053" s="1">
        <v>45473</v>
      </c>
      <c r="J3053">
        <v>6</v>
      </c>
      <c r="K3053">
        <v>2024</v>
      </c>
      <c r="L3053" t="s">
        <v>113</v>
      </c>
      <c r="M3053">
        <v>150</v>
      </c>
      <c r="N3053" t="s">
        <v>4619</v>
      </c>
      <c r="O3053">
        <v>233.7654</v>
      </c>
      <c r="P3053" t="s">
        <v>12</v>
      </c>
    </row>
    <row r="3054" spans="1:16" hidden="1" x14ac:dyDescent="0.25">
      <c r="A3054" t="s">
        <v>17</v>
      </c>
      <c r="B3054" t="s">
        <v>112</v>
      </c>
      <c r="C3054" t="s">
        <v>3758</v>
      </c>
      <c r="D3054" t="s">
        <v>3759</v>
      </c>
      <c r="E3054" t="s">
        <v>289</v>
      </c>
      <c r="F3054" t="s">
        <v>202</v>
      </c>
      <c r="G3054">
        <v>127504</v>
      </c>
      <c r="H3054" s="9">
        <v>45</v>
      </c>
      <c r="I3054" s="1">
        <v>45473</v>
      </c>
      <c r="J3054">
        <v>6</v>
      </c>
      <c r="K3054">
        <v>2024</v>
      </c>
      <c r="L3054" t="s">
        <v>113</v>
      </c>
      <c r="M3054">
        <v>85.5</v>
      </c>
      <c r="N3054" t="s">
        <v>4619</v>
      </c>
      <c r="O3054">
        <v>133.24629999999999</v>
      </c>
      <c r="P3054" t="s">
        <v>12</v>
      </c>
    </row>
    <row r="3055" spans="1:16" hidden="1" x14ac:dyDescent="0.25">
      <c r="A3055" t="s">
        <v>39</v>
      </c>
      <c r="B3055" t="s">
        <v>38</v>
      </c>
      <c r="C3055" t="s">
        <v>589</v>
      </c>
      <c r="D3055" t="s">
        <v>63</v>
      </c>
      <c r="E3055" t="s">
        <v>64</v>
      </c>
      <c r="F3055" t="s">
        <v>202</v>
      </c>
      <c r="G3055">
        <v>127471</v>
      </c>
      <c r="H3055" s="9">
        <v>1</v>
      </c>
      <c r="I3055" s="1">
        <v>45299</v>
      </c>
      <c r="J3055">
        <v>1</v>
      </c>
      <c r="K3055">
        <v>2024</v>
      </c>
      <c r="L3055" t="s">
        <v>37</v>
      </c>
      <c r="M3055">
        <v>28.25</v>
      </c>
      <c r="N3055" t="s">
        <v>4615</v>
      </c>
      <c r="O3055">
        <v>44.025799999999997</v>
      </c>
      <c r="P3055" t="s">
        <v>12</v>
      </c>
    </row>
    <row r="3056" spans="1:16" hidden="1" x14ac:dyDescent="0.25">
      <c r="A3056" t="s">
        <v>39</v>
      </c>
      <c r="B3056" t="s">
        <v>38</v>
      </c>
      <c r="C3056" t="s">
        <v>506</v>
      </c>
      <c r="D3056" t="s">
        <v>52</v>
      </c>
      <c r="E3056" t="s">
        <v>53</v>
      </c>
      <c r="F3056" t="s">
        <v>202</v>
      </c>
      <c r="G3056">
        <v>127265</v>
      </c>
      <c r="H3056" s="9">
        <v>1</v>
      </c>
      <c r="I3056" s="1">
        <v>45299</v>
      </c>
      <c r="J3056">
        <v>1</v>
      </c>
      <c r="K3056">
        <v>2024</v>
      </c>
      <c r="L3056" t="s">
        <v>37</v>
      </c>
      <c r="M3056">
        <v>28.25</v>
      </c>
      <c r="N3056" t="s">
        <v>4615</v>
      </c>
      <c r="O3056">
        <v>44.025799999999997</v>
      </c>
      <c r="P3056" t="s">
        <v>12</v>
      </c>
    </row>
    <row r="3057" spans="1:16" hidden="1" x14ac:dyDescent="0.25">
      <c r="A3057" t="s">
        <v>39</v>
      </c>
      <c r="B3057" t="s">
        <v>38</v>
      </c>
      <c r="C3057" t="s">
        <v>506</v>
      </c>
      <c r="D3057" t="s">
        <v>52</v>
      </c>
      <c r="E3057" t="s">
        <v>53</v>
      </c>
      <c r="F3057" t="s">
        <v>202</v>
      </c>
      <c r="G3057">
        <v>127263</v>
      </c>
      <c r="H3057" s="9">
        <v>1</v>
      </c>
      <c r="I3057" s="1">
        <v>45299</v>
      </c>
      <c r="J3057">
        <v>1</v>
      </c>
      <c r="K3057">
        <v>2024</v>
      </c>
      <c r="L3057" t="s">
        <v>37</v>
      </c>
      <c r="M3057">
        <v>28.25</v>
      </c>
      <c r="N3057" t="s">
        <v>4615</v>
      </c>
      <c r="O3057">
        <v>44.025799999999997</v>
      </c>
      <c r="P3057" t="s">
        <v>12</v>
      </c>
    </row>
    <row r="3058" spans="1:16" hidden="1" x14ac:dyDescent="0.25">
      <c r="A3058" t="s">
        <v>39</v>
      </c>
      <c r="B3058" t="s">
        <v>38</v>
      </c>
      <c r="C3058" t="s">
        <v>3711</v>
      </c>
      <c r="D3058" t="s">
        <v>2223</v>
      </c>
      <c r="E3058" t="s">
        <v>3712</v>
      </c>
      <c r="F3058" t="s">
        <v>202</v>
      </c>
      <c r="G3058">
        <v>127262</v>
      </c>
      <c r="H3058" s="9">
        <v>1</v>
      </c>
      <c r="I3058" s="1">
        <v>45298</v>
      </c>
      <c r="J3058">
        <v>1</v>
      </c>
      <c r="K3058">
        <v>2024</v>
      </c>
      <c r="L3058" t="s">
        <v>37</v>
      </c>
      <c r="M3058">
        <v>28.25</v>
      </c>
      <c r="N3058" t="s">
        <v>4615</v>
      </c>
      <c r="O3058">
        <v>44.025799999999997</v>
      </c>
      <c r="P3058" t="s">
        <v>12</v>
      </c>
    </row>
    <row r="3059" spans="1:16" hidden="1" x14ac:dyDescent="0.25">
      <c r="A3059" t="s">
        <v>39</v>
      </c>
      <c r="B3059" t="s">
        <v>38</v>
      </c>
      <c r="C3059" t="s">
        <v>506</v>
      </c>
      <c r="D3059" t="s">
        <v>52</v>
      </c>
      <c r="E3059" t="s">
        <v>53</v>
      </c>
      <c r="F3059" t="s">
        <v>202</v>
      </c>
      <c r="G3059">
        <v>127261</v>
      </c>
      <c r="H3059" s="9">
        <v>1</v>
      </c>
      <c r="I3059" s="1">
        <v>45298</v>
      </c>
      <c r="J3059">
        <v>1</v>
      </c>
      <c r="K3059">
        <v>2024</v>
      </c>
      <c r="L3059" t="s">
        <v>37</v>
      </c>
      <c r="M3059">
        <v>28.25</v>
      </c>
      <c r="N3059" t="s">
        <v>4615</v>
      </c>
      <c r="O3059">
        <v>44.025799999999997</v>
      </c>
      <c r="P3059" t="s">
        <v>12</v>
      </c>
    </row>
    <row r="3060" spans="1:16" hidden="1" x14ac:dyDescent="0.25">
      <c r="A3060" t="s">
        <v>39</v>
      </c>
      <c r="B3060" t="s">
        <v>16</v>
      </c>
      <c r="C3060" t="s">
        <v>509</v>
      </c>
      <c r="D3060" t="s">
        <v>76</v>
      </c>
      <c r="E3060" t="s">
        <v>76</v>
      </c>
      <c r="F3060" t="s">
        <v>202</v>
      </c>
      <c r="G3060">
        <v>127258</v>
      </c>
      <c r="H3060" s="9">
        <v>1</v>
      </c>
      <c r="I3060" s="1">
        <v>45298</v>
      </c>
      <c r="J3060">
        <v>1</v>
      </c>
      <c r="K3060">
        <v>2024</v>
      </c>
      <c r="L3060" t="s">
        <v>37</v>
      </c>
      <c r="M3060">
        <v>28.5</v>
      </c>
      <c r="N3060" t="s">
        <v>4615</v>
      </c>
      <c r="O3060">
        <v>44.415399999999998</v>
      </c>
      <c r="P3060" t="s">
        <v>12</v>
      </c>
    </row>
    <row r="3061" spans="1:16" hidden="1" x14ac:dyDescent="0.25">
      <c r="A3061" t="s">
        <v>39</v>
      </c>
      <c r="B3061" t="s">
        <v>16</v>
      </c>
      <c r="C3061" t="s">
        <v>551</v>
      </c>
      <c r="D3061" t="s">
        <v>86</v>
      </c>
      <c r="E3061" t="s">
        <v>87</v>
      </c>
      <c r="F3061" t="s">
        <v>202</v>
      </c>
      <c r="G3061">
        <v>127256</v>
      </c>
      <c r="H3061" s="9">
        <v>1</v>
      </c>
      <c r="I3061" s="1">
        <v>45298</v>
      </c>
      <c r="J3061">
        <v>1</v>
      </c>
      <c r="K3061">
        <v>2024</v>
      </c>
      <c r="L3061" t="s">
        <v>37</v>
      </c>
      <c r="M3061">
        <v>33.5</v>
      </c>
      <c r="N3061" t="s">
        <v>4615</v>
      </c>
      <c r="O3061">
        <v>52.207599999999999</v>
      </c>
      <c r="P3061" t="s">
        <v>12</v>
      </c>
    </row>
    <row r="3062" spans="1:16" hidden="1" x14ac:dyDescent="0.25">
      <c r="A3062" t="s">
        <v>39</v>
      </c>
      <c r="B3062" t="s">
        <v>16</v>
      </c>
      <c r="C3062" t="s">
        <v>3327</v>
      </c>
      <c r="D3062" t="s">
        <v>1024</v>
      </c>
      <c r="E3062" t="s">
        <v>1025</v>
      </c>
      <c r="F3062" t="s">
        <v>202</v>
      </c>
      <c r="G3062">
        <v>127255</v>
      </c>
      <c r="H3062" s="9">
        <v>1</v>
      </c>
      <c r="I3062" s="1">
        <v>45298</v>
      </c>
      <c r="J3062">
        <v>1</v>
      </c>
      <c r="K3062">
        <v>2024</v>
      </c>
      <c r="L3062" t="s">
        <v>37</v>
      </c>
      <c r="M3062">
        <v>33.5</v>
      </c>
      <c r="N3062" t="s">
        <v>4615</v>
      </c>
      <c r="O3062">
        <v>52.207599999999999</v>
      </c>
      <c r="P3062" t="s">
        <v>12</v>
      </c>
    </row>
    <row r="3063" spans="1:16" hidden="1" x14ac:dyDescent="0.25">
      <c r="A3063" t="s">
        <v>39</v>
      </c>
      <c r="B3063" t="s">
        <v>16</v>
      </c>
      <c r="C3063" t="s">
        <v>551</v>
      </c>
      <c r="D3063" t="s">
        <v>86</v>
      </c>
      <c r="E3063" t="s">
        <v>87</v>
      </c>
      <c r="F3063" t="s">
        <v>202</v>
      </c>
      <c r="G3063">
        <v>127254</v>
      </c>
      <c r="H3063" s="9">
        <v>1</v>
      </c>
      <c r="I3063" s="1">
        <v>45298</v>
      </c>
      <c r="J3063">
        <v>1</v>
      </c>
      <c r="K3063">
        <v>2024</v>
      </c>
      <c r="L3063" t="s">
        <v>37</v>
      </c>
      <c r="M3063">
        <v>33.5</v>
      </c>
      <c r="N3063" t="s">
        <v>4615</v>
      </c>
      <c r="O3063">
        <v>52.207599999999999</v>
      </c>
      <c r="P3063" t="s">
        <v>12</v>
      </c>
    </row>
    <row r="3064" spans="1:16" hidden="1" x14ac:dyDescent="0.25">
      <c r="A3064" t="s">
        <v>39</v>
      </c>
      <c r="B3064" t="s">
        <v>16</v>
      </c>
      <c r="C3064" t="s">
        <v>551</v>
      </c>
      <c r="D3064" t="s">
        <v>86</v>
      </c>
      <c r="E3064" t="s">
        <v>87</v>
      </c>
      <c r="F3064" t="s">
        <v>202</v>
      </c>
      <c r="G3064">
        <v>127252</v>
      </c>
      <c r="H3064" s="9">
        <v>1</v>
      </c>
      <c r="I3064" s="1">
        <v>45298</v>
      </c>
      <c r="J3064">
        <v>1</v>
      </c>
      <c r="K3064">
        <v>2024</v>
      </c>
      <c r="L3064" t="s">
        <v>37</v>
      </c>
      <c r="M3064">
        <v>33.5</v>
      </c>
      <c r="N3064" t="s">
        <v>4615</v>
      </c>
      <c r="O3064">
        <v>52.207599999999999</v>
      </c>
      <c r="P3064" t="s">
        <v>12</v>
      </c>
    </row>
    <row r="3065" spans="1:16" hidden="1" x14ac:dyDescent="0.25">
      <c r="A3065" t="s">
        <v>17</v>
      </c>
      <c r="B3065" t="s">
        <v>16</v>
      </c>
      <c r="C3065" t="s">
        <v>2975</v>
      </c>
      <c r="D3065" t="s">
        <v>1642</v>
      </c>
      <c r="E3065" t="s">
        <v>1643</v>
      </c>
      <c r="F3065" t="s">
        <v>202</v>
      </c>
      <c r="G3065">
        <v>127202</v>
      </c>
      <c r="H3065" s="9">
        <v>1</v>
      </c>
      <c r="I3065" s="1">
        <v>45412</v>
      </c>
      <c r="J3065">
        <v>4</v>
      </c>
      <c r="K3065">
        <v>2024</v>
      </c>
      <c r="L3065" t="s">
        <v>4746</v>
      </c>
      <c r="M3065">
        <v>0</v>
      </c>
      <c r="N3065" t="s">
        <v>4619</v>
      </c>
      <c r="O3065">
        <v>0</v>
      </c>
      <c r="P3065" t="s">
        <v>2951</v>
      </c>
    </row>
    <row r="3066" spans="1:16" hidden="1" x14ac:dyDescent="0.25">
      <c r="A3066" t="s">
        <v>39</v>
      </c>
      <c r="B3066" t="s">
        <v>38</v>
      </c>
      <c r="C3066" t="s">
        <v>472</v>
      </c>
      <c r="D3066" t="s">
        <v>67</v>
      </c>
      <c r="E3066" t="s">
        <v>68</v>
      </c>
      <c r="F3066" t="s">
        <v>202</v>
      </c>
      <c r="G3066">
        <v>127195</v>
      </c>
      <c r="H3066" s="9">
        <v>1</v>
      </c>
      <c r="I3066" s="1">
        <v>45298</v>
      </c>
      <c r="J3066">
        <v>1</v>
      </c>
      <c r="K3066">
        <v>2024</v>
      </c>
      <c r="L3066" t="s">
        <v>37</v>
      </c>
      <c r="M3066">
        <v>28.25</v>
      </c>
      <c r="N3066" t="s">
        <v>4615</v>
      </c>
      <c r="O3066">
        <v>44.025799999999997</v>
      </c>
      <c r="P3066" t="s">
        <v>12</v>
      </c>
    </row>
    <row r="3067" spans="1:16" hidden="1" x14ac:dyDescent="0.25">
      <c r="A3067" t="s">
        <v>39</v>
      </c>
      <c r="B3067" t="s">
        <v>16</v>
      </c>
      <c r="C3067" t="s">
        <v>509</v>
      </c>
      <c r="D3067" t="s">
        <v>76</v>
      </c>
      <c r="E3067" t="s">
        <v>76</v>
      </c>
      <c r="F3067" t="s">
        <v>202</v>
      </c>
      <c r="G3067">
        <v>127157</v>
      </c>
      <c r="H3067" s="9">
        <v>2</v>
      </c>
      <c r="I3067" s="1">
        <v>45298</v>
      </c>
      <c r="J3067">
        <v>1</v>
      </c>
      <c r="K3067">
        <v>2024</v>
      </c>
      <c r="L3067" t="s">
        <v>37</v>
      </c>
      <c r="M3067">
        <v>28.5</v>
      </c>
      <c r="N3067" t="s">
        <v>4615</v>
      </c>
      <c r="O3067">
        <v>44.415399999999998</v>
      </c>
      <c r="P3067" t="s">
        <v>12</v>
      </c>
    </row>
    <row r="3068" spans="1:16" hidden="1" x14ac:dyDescent="0.25">
      <c r="A3068" t="s">
        <v>39</v>
      </c>
      <c r="B3068" t="s">
        <v>38</v>
      </c>
      <c r="C3068" t="s">
        <v>474</v>
      </c>
      <c r="D3068" t="s">
        <v>60</v>
      </c>
      <c r="E3068" t="s">
        <v>60</v>
      </c>
      <c r="F3068" t="s">
        <v>202</v>
      </c>
      <c r="G3068">
        <v>126956</v>
      </c>
      <c r="H3068" s="9">
        <v>1</v>
      </c>
      <c r="I3068" s="1">
        <v>45296</v>
      </c>
      <c r="J3068">
        <v>1</v>
      </c>
      <c r="K3068">
        <v>2024</v>
      </c>
      <c r="L3068" t="s">
        <v>37</v>
      </c>
      <c r="M3068">
        <v>28.25</v>
      </c>
      <c r="N3068" t="s">
        <v>4615</v>
      </c>
      <c r="O3068">
        <v>44.025799999999997</v>
      </c>
      <c r="P3068" t="s">
        <v>12</v>
      </c>
    </row>
    <row r="3069" spans="1:16" hidden="1" x14ac:dyDescent="0.25">
      <c r="A3069" t="s">
        <v>39</v>
      </c>
      <c r="B3069" t="s">
        <v>38</v>
      </c>
      <c r="C3069" t="s">
        <v>474</v>
      </c>
      <c r="D3069" t="s">
        <v>60</v>
      </c>
      <c r="E3069" t="s">
        <v>60</v>
      </c>
      <c r="F3069" t="s">
        <v>202</v>
      </c>
      <c r="G3069">
        <v>126955</v>
      </c>
      <c r="H3069" s="9">
        <v>1</v>
      </c>
      <c r="I3069" s="1">
        <v>45296</v>
      </c>
      <c r="J3069">
        <v>1</v>
      </c>
      <c r="K3069">
        <v>2024</v>
      </c>
      <c r="L3069" t="s">
        <v>37</v>
      </c>
      <c r="M3069">
        <v>28.25</v>
      </c>
      <c r="N3069" t="s">
        <v>4615</v>
      </c>
      <c r="O3069">
        <v>44.025799999999997</v>
      </c>
      <c r="P3069" t="s">
        <v>12</v>
      </c>
    </row>
    <row r="3070" spans="1:16" hidden="1" x14ac:dyDescent="0.25">
      <c r="A3070" t="s">
        <v>39</v>
      </c>
      <c r="B3070" t="s">
        <v>16</v>
      </c>
      <c r="C3070" t="s">
        <v>509</v>
      </c>
      <c r="D3070" t="s">
        <v>76</v>
      </c>
      <c r="E3070" t="s">
        <v>76</v>
      </c>
      <c r="F3070" t="s">
        <v>202</v>
      </c>
      <c r="G3070">
        <v>126953</v>
      </c>
      <c r="H3070" s="9">
        <v>1</v>
      </c>
      <c r="I3070" s="1">
        <v>45296</v>
      </c>
      <c r="J3070">
        <v>1</v>
      </c>
      <c r="K3070">
        <v>2024</v>
      </c>
      <c r="L3070" t="s">
        <v>37</v>
      </c>
      <c r="M3070">
        <v>28.5</v>
      </c>
      <c r="N3070" t="s">
        <v>4615</v>
      </c>
      <c r="O3070">
        <v>44.415399999999998</v>
      </c>
      <c r="P3070" t="s">
        <v>12</v>
      </c>
    </row>
    <row r="3071" spans="1:16" hidden="1" x14ac:dyDescent="0.25">
      <c r="A3071" t="s">
        <v>39</v>
      </c>
      <c r="B3071" t="s">
        <v>16</v>
      </c>
      <c r="C3071" t="s">
        <v>3310</v>
      </c>
      <c r="D3071" t="s">
        <v>988</v>
      </c>
      <c r="E3071" t="s">
        <v>989</v>
      </c>
      <c r="F3071" t="s">
        <v>202</v>
      </c>
      <c r="G3071">
        <v>126952</v>
      </c>
      <c r="H3071" s="9">
        <v>1</v>
      </c>
      <c r="I3071" s="1">
        <v>45296</v>
      </c>
      <c r="J3071">
        <v>1</v>
      </c>
      <c r="K3071">
        <v>2024</v>
      </c>
      <c r="L3071" t="s">
        <v>37</v>
      </c>
      <c r="M3071">
        <v>33.5</v>
      </c>
      <c r="N3071" t="s">
        <v>4615</v>
      </c>
      <c r="O3071">
        <v>52.207599999999999</v>
      </c>
      <c r="P3071" t="s">
        <v>12</v>
      </c>
    </row>
    <row r="3072" spans="1:16" hidden="1" x14ac:dyDescent="0.25">
      <c r="A3072" t="s">
        <v>39</v>
      </c>
      <c r="B3072" t="s">
        <v>38</v>
      </c>
      <c r="C3072" t="s">
        <v>474</v>
      </c>
      <c r="D3072" t="s">
        <v>60</v>
      </c>
      <c r="E3072" t="s">
        <v>60</v>
      </c>
      <c r="F3072" t="s">
        <v>202</v>
      </c>
      <c r="G3072">
        <v>126950</v>
      </c>
      <c r="H3072" s="9">
        <v>1</v>
      </c>
      <c r="I3072" s="1">
        <v>45296</v>
      </c>
      <c r="J3072">
        <v>1</v>
      </c>
      <c r="K3072">
        <v>2024</v>
      </c>
      <c r="L3072" t="s">
        <v>37</v>
      </c>
      <c r="M3072">
        <v>28.25</v>
      </c>
      <c r="N3072" t="s">
        <v>4615</v>
      </c>
      <c r="O3072">
        <v>44.025799999999997</v>
      </c>
      <c r="P3072" t="s">
        <v>12</v>
      </c>
    </row>
    <row r="3073" spans="1:16" hidden="1" x14ac:dyDescent="0.25">
      <c r="A3073" t="s">
        <v>39</v>
      </c>
      <c r="B3073" t="s">
        <v>16</v>
      </c>
      <c r="C3073" t="s">
        <v>531</v>
      </c>
      <c r="D3073" t="s">
        <v>83</v>
      </c>
      <c r="E3073" t="s">
        <v>66</v>
      </c>
      <c r="F3073" t="s">
        <v>202</v>
      </c>
      <c r="G3073">
        <v>126738</v>
      </c>
      <c r="H3073" s="9">
        <v>1</v>
      </c>
      <c r="I3073" s="1">
        <v>45295</v>
      </c>
      <c r="J3073">
        <v>1</v>
      </c>
      <c r="K3073">
        <v>2024</v>
      </c>
      <c r="L3073" t="s">
        <v>37</v>
      </c>
      <c r="M3073">
        <v>28.25</v>
      </c>
      <c r="N3073" t="s">
        <v>4615</v>
      </c>
      <c r="O3073">
        <v>44.025799999999997</v>
      </c>
      <c r="P3073" t="s">
        <v>12</v>
      </c>
    </row>
    <row r="3074" spans="1:16" hidden="1" x14ac:dyDescent="0.25">
      <c r="A3074" t="s">
        <v>39</v>
      </c>
      <c r="B3074" t="s">
        <v>38</v>
      </c>
      <c r="C3074" t="s">
        <v>3297</v>
      </c>
      <c r="D3074" t="s">
        <v>956</v>
      </c>
      <c r="E3074" t="s">
        <v>957</v>
      </c>
      <c r="F3074" t="s">
        <v>202</v>
      </c>
      <c r="G3074">
        <v>126737</v>
      </c>
      <c r="H3074" s="9">
        <v>1</v>
      </c>
      <c r="I3074" s="1">
        <v>45295</v>
      </c>
      <c r="J3074">
        <v>1</v>
      </c>
      <c r="K3074">
        <v>2024</v>
      </c>
      <c r="L3074" t="s">
        <v>37</v>
      </c>
      <c r="M3074">
        <v>28.25</v>
      </c>
      <c r="N3074" t="s">
        <v>4615</v>
      </c>
      <c r="O3074">
        <v>44.025799999999997</v>
      </c>
      <c r="P3074" t="s">
        <v>12</v>
      </c>
    </row>
    <row r="3075" spans="1:16" hidden="1" x14ac:dyDescent="0.25">
      <c r="A3075" t="s">
        <v>39</v>
      </c>
      <c r="B3075" t="s">
        <v>38</v>
      </c>
      <c r="C3075" t="s">
        <v>474</v>
      </c>
      <c r="D3075" t="s">
        <v>60</v>
      </c>
      <c r="E3075" t="s">
        <v>60</v>
      </c>
      <c r="F3075" t="s">
        <v>202</v>
      </c>
      <c r="G3075">
        <v>126734</v>
      </c>
      <c r="H3075" s="9">
        <v>1</v>
      </c>
      <c r="I3075" s="1">
        <v>45295</v>
      </c>
      <c r="J3075">
        <v>1</v>
      </c>
      <c r="K3075">
        <v>2024</v>
      </c>
      <c r="L3075" t="s">
        <v>37</v>
      </c>
      <c r="M3075">
        <v>28.25</v>
      </c>
      <c r="N3075" t="s">
        <v>4615</v>
      </c>
      <c r="O3075">
        <v>44.025799999999997</v>
      </c>
      <c r="P3075" t="s">
        <v>12</v>
      </c>
    </row>
    <row r="3076" spans="1:16" hidden="1" x14ac:dyDescent="0.25">
      <c r="A3076" t="s">
        <v>39</v>
      </c>
      <c r="B3076" t="s">
        <v>38</v>
      </c>
      <c r="C3076" t="s">
        <v>473</v>
      </c>
      <c r="D3076" t="s">
        <v>40</v>
      </c>
      <c r="E3076" t="s">
        <v>41</v>
      </c>
      <c r="F3076" t="s">
        <v>202</v>
      </c>
      <c r="G3076">
        <v>126733</v>
      </c>
      <c r="H3076" s="9">
        <v>1</v>
      </c>
      <c r="I3076" s="1">
        <v>45295</v>
      </c>
      <c r="J3076">
        <v>1</v>
      </c>
      <c r="K3076">
        <v>2024</v>
      </c>
      <c r="L3076" t="s">
        <v>37</v>
      </c>
      <c r="M3076">
        <v>28.25</v>
      </c>
      <c r="N3076" t="s">
        <v>4615</v>
      </c>
      <c r="O3076">
        <v>44.025799999999997</v>
      </c>
      <c r="P3076" t="s">
        <v>12</v>
      </c>
    </row>
    <row r="3077" spans="1:16" hidden="1" x14ac:dyDescent="0.25">
      <c r="A3077" t="s">
        <v>39</v>
      </c>
      <c r="B3077" t="s">
        <v>38</v>
      </c>
      <c r="C3077" t="s">
        <v>616</v>
      </c>
      <c r="D3077" t="s">
        <v>81</v>
      </c>
      <c r="E3077" t="s">
        <v>82</v>
      </c>
      <c r="F3077" t="s">
        <v>202</v>
      </c>
      <c r="G3077">
        <v>126660</v>
      </c>
      <c r="H3077" s="9">
        <v>1</v>
      </c>
      <c r="I3077" s="1">
        <v>45295</v>
      </c>
      <c r="J3077">
        <v>1</v>
      </c>
      <c r="K3077">
        <v>2024</v>
      </c>
      <c r="L3077" t="s">
        <v>37</v>
      </c>
      <c r="M3077">
        <v>28.25</v>
      </c>
      <c r="N3077" t="s">
        <v>4615</v>
      </c>
      <c r="O3077">
        <v>44.025799999999997</v>
      </c>
      <c r="P3077" t="s">
        <v>12</v>
      </c>
    </row>
    <row r="3078" spans="1:16" hidden="1" x14ac:dyDescent="0.25">
      <c r="A3078" t="s">
        <v>39</v>
      </c>
      <c r="B3078" t="s">
        <v>38</v>
      </c>
      <c r="C3078" t="s">
        <v>472</v>
      </c>
      <c r="D3078" t="s">
        <v>67</v>
      </c>
      <c r="E3078" t="s">
        <v>68</v>
      </c>
      <c r="F3078" t="s">
        <v>202</v>
      </c>
      <c r="G3078">
        <v>126597</v>
      </c>
      <c r="H3078" s="9">
        <v>1</v>
      </c>
      <c r="I3078" s="1">
        <v>45295</v>
      </c>
      <c r="J3078">
        <v>1</v>
      </c>
      <c r="K3078">
        <v>2024</v>
      </c>
      <c r="L3078" t="s">
        <v>37</v>
      </c>
      <c r="M3078">
        <v>28.25</v>
      </c>
      <c r="N3078" t="s">
        <v>4615</v>
      </c>
      <c r="O3078">
        <v>44.025799999999997</v>
      </c>
      <c r="P3078" t="s">
        <v>12</v>
      </c>
    </row>
    <row r="3079" spans="1:16" hidden="1" x14ac:dyDescent="0.25">
      <c r="A3079" t="s">
        <v>39</v>
      </c>
      <c r="B3079" t="s">
        <v>16</v>
      </c>
      <c r="C3079" t="s">
        <v>551</v>
      </c>
      <c r="D3079" t="s">
        <v>86</v>
      </c>
      <c r="E3079" t="s">
        <v>87</v>
      </c>
      <c r="F3079" t="s">
        <v>202</v>
      </c>
      <c r="G3079">
        <v>126596</v>
      </c>
      <c r="H3079" s="9">
        <v>1</v>
      </c>
      <c r="I3079" s="1">
        <v>45295</v>
      </c>
      <c r="J3079">
        <v>1</v>
      </c>
      <c r="K3079">
        <v>2024</v>
      </c>
      <c r="L3079" t="s">
        <v>37</v>
      </c>
      <c r="M3079">
        <v>33.5</v>
      </c>
      <c r="N3079" t="s">
        <v>4615</v>
      </c>
      <c r="O3079">
        <v>52.207599999999999</v>
      </c>
      <c r="P3079" t="s">
        <v>12</v>
      </c>
    </row>
    <row r="3080" spans="1:16" hidden="1" x14ac:dyDescent="0.25">
      <c r="A3080" t="s">
        <v>39</v>
      </c>
      <c r="B3080" t="s">
        <v>38</v>
      </c>
      <c r="C3080" t="s">
        <v>474</v>
      </c>
      <c r="D3080" t="s">
        <v>60</v>
      </c>
      <c r="E3080" t="s">
        <v>60</v>
      </c>
      <c r="F3080" t="s">
        <v>202</v>
      </c>
      <c r="G3080">
        <v>126512</v>
      </c>
      <c r="H3080" s="9">
        <v>1</v>
      </c>
      <c r="I3080" s="1">
        <v>45295</v>
      </c>
      <c r="J3080">
        <v>1</v>
      </c>
      <c r="K3080">
        <v>2024</v>
      </c>
      <c r="L3080" t="s">
        <v>37</v>
      </c>
      <c r="M3080">
        <v>28.25</v>
      </c>
      <c r="N3080" t="s">
        <v>4615</v>
      </c>
      <c r="O3080">
        <v>44.025799999999997</v>
      </c>
      <c r="P3080" t="s">
        <v>12</v>
      </c>
    </row>
    <row r="3081" spans="1:16" hidden="1" x14ac:dyDescent="0.25">
      <c r="A3081" t="s">
        <v>39</v>
      </c>
      <c r="B3081" t="s">
        <v>16</v>
      </c>
      <c r="C3081" t="s">
        <v>2942</v>
      </c>
      <c r="D3081" t="s">
        <v>994</v>
      </c>
      <c r="E3081" t="s">
        <v>995</v>
      </c>
      <c r="F3081" t="s">
        <v>202</v>
      </c>
      <c r="G3081">
        <v>126380</v>
      </c>
      <c r="H3081" s="9">
        <v>1</v>
      </c>
      <c r="I3081" s="1">
        <v>45294</v>
      </c>
      <c r="J3081">
        <v>1</v>
      </c>
      <c r="K3081">
        <v>2024</v>
      </c>
      <c r="L3081" t="s">
        <v>37</v>
      </c>
      <c r="M3081">
        <v>33.5</v>
      </c>
      <c r="N3081" t="s">
        <v>4615</v>
      </c>
      <c r="O3081">
        <v>52.207599999999999</v>
      </c>
      <c r="P3081" t="s">
        <v>12</v>
      </c>
    </row>
    <row r="3082" spans="1:16" hidden="1" x14ac:dyDescent="0.25">
      <c r="A3082" t="s">
        <v>39</v>
      </c>
      <c r="B3082" t="s">
        <v>38</v>
      </c>
      <c r="C3082" t="s">
        <v>589</v>
      </c>
      <c r="D3082" t="s">
        <v>63</v>
      </c>
      <c r="E3082" t="s">
        <v>64</v>
      </c>
      <c r="F3082" t="s">
        <v>202</v>
      </c>
      <c r="G3082">
        <v>126379</v>
      </c>
      <c r="H3082" s="9">
        <v>1</v>
      </c>
      <c r="I3082" s="1">
        <v>45294</v>
      </c>
      <c r="J3082">
        <v>1</v>
      </c>
      <c r="K3082">
        <v>2024</v>
      </c>
      <c r="L3082" t="s">
        <v>37</v>
      </c>
      <c r="M3082">
        <v>28.25</v>
      </c>
      <c r="N3082" t="s">
        <v>4615</v>
      </c>
      <c r="O3082">
        <v>44.025799999999997</v>
      </c>
      <c r="P3082" t="s">
        <v>12</v>
      </c>
    </row>
    <row r="3083" spans="1:16" hidden="1" x14ac:dyDescent="0.25">
      <c r="A3083" t="s">
        <v>39</v>
      </c>
      <c r="B3083" t="s">
        <v>38</v>
      </c>
      <c r="C3083" t="s">
        <v>507</v>
      </c>
      <c r="D3083" t="s">
        <v>75</v>
      </c>
      <c r="E3083" t="s">
        <v>75</v>
      </c>
      <c r="F3083" t="s">
        <v>202</v>
      </c>
      <c r="G3083">
        <v>126378</v>
      </c>
      <c r="H3083" s="9">
        <v>1</v>
      </c>
      <c r="I3083" s="1">
        <v>45294</v>
      </c>
      <c r="J3083">
        <v>1</v>
      </c>
      <c r="K3083">
        <v>2024</v>
      </c>
      <c r="L3083" t="s">
        <v>37</v>
      </c>
      <c r="M3083">
        <v>28.25</v>
      </c>
      <c r="N3083" t="s">
        <v>4615</v>
      </c>
      <c r="O3083">
        <v>44.025799999999997</v>
      </c>
      <c r="P3083" t="s">
        <v>12</v>
      </c>
    </row>
    <row r="3084" spans="1:16" hidden="1" x14ac:dyDescent="0.25">
      <c r="A3084" t="s">
        <v>39</v>
      </c>
      <c r="B3084" t="s">
        <v>16</v>
      </c>
      <c r="C3084" t="s">
        <v>4506</v>
      </c>
      <c r="D3084" t="s">
        <v>4507</v>
      </c>
      <c r="E3084" t="s">
        <v>4508</v>
      </c>
      <c r="F3084" t="s">
        <v>202</v>
      </c>
      <c r="G3084">
        <v>126377</v>
      </c>
      <c r="H3084" s="9">
        <v>1</v>
      </c>
      <c r="I3084" s="1">
        <v>45294</v>
      </c>
      <c r="J3084">
        <v>1</v>
      </c>
      <c r="K3084">
        <v>2024</v>
      </c>
      <c r="L3084" t="s">
        <v>37</v>
      </c>
      <c r="M3084">
        <v>33.5</v>
      </c>
      <c r="N3084" t="s">
        <v>4615</v>
      </c>
      <c r="O3084">
        <v>52.207599999999999</v>
      </c>
      <c r="P3084" t="s">
        <v>12</v>
      </c>
    </row>
    <row r="3085" spans="1:16" hidden="1" x14ac:dyDescent="0.25">
      <c r="A3085" t="s">
        <v>39</v>
      </c>
      <c r="B3085" t="s">
        <v>16</v>
      </c>
      <c r="C3085" t="s">
        <v>529</v>
      </c>
      <c r="D3085" t="s">
        <v>65</v>
      </c>
      <c r="E3085" t="s">
        <v>66</v>
      </c>
      <c r="F3085" t="s">
        <v>202</v>
      </c>
      <c r="G3085">
        <v>126376</v>
      </c>
      <c r="H3085" s="9">
        <v>1</v>
      </c>
      <c r="I3085" s="1">
        <v>45294</v>
      </c>
      <c r="J3085">
        <v>1</v>
      </c>
      <c r="K3085">
        <v>2024</v>
      </c>
      <c r="L3085" t="s">
        <v>37</v>
      </c>
      <c r="M3085">
        <v>28.25</v>
      </c>
      <c r="N3085" t="s">
        <v>4615</v>
      </c>
      <c r="O3085">
        <v>44.025799999999997</v>
      </c>
      <c r="P3085" t="s">
        <v>12</v>
      </c>
    </row>
    <row r="3086" spans="1:16" hidden="1" x14ac:dyDescent="0.25">
      <c r="A3086" t="s">
        <v>39</v>
      </c>
      <c r="B3086" t="s">
        <v>38</v>
      </c>
      <c r="C3086" t="s">
        <v>3282</v>
      </c>
      <c r="D3086" t="s">
        <v>924</v>
      </c>
      <c r="E3086" t="s">
        <v>925</v>
      </c>
      <c r="F3086" t="s">
        <v>202</v>
      </c>
      <c r="G3086">
        <v>126374</v>
      </c>
      <c r="H3086" s="9">
        <v>1</v>
      </c>
      <c r="I3086" s="1">
        <v>45294</v>
      </c>
      <c r="J3086">
        <v>1</v>
      </c>
      <c r="K3086">
        <v>2024</v>
      </c>
      <c r="L3086" t="s">
        <v>37</v>
      </c>
      <c r="M3086">
        <v>28.25</v>
      </c>
      <c r="N3086" t="s">
        <v>4615</v>
      </c>
      <c r="O3086">
        <v>44.025799999999997</v>
      </c>
      <c r="P3086" t="s">
        <v>12</v>
      </c>
    </row>
    <row r="3087" spans="1:16" hidden="1" x14ac:dyDescent="0.25">
      <c r="A3087" t="s">
        <v>39</v>
      </c>
      <c r="B3087" t="s">
        <v>16</v>
      </c>
      <c r="C3087" t="s">
        <v>529</v>
      </c>
      <c r="D3087" t="s">
        <v>65</v>
      </c>
      <c r="E3087" t="s">
        <v>66</v>
      </c>
      <c r="F3087" t="s">
        <v>202</v>
      </c>
      <c r="G3087">
        <v>126373</v>
      </c>
      <c r="H3087" s="9">
        <v>1</v>
      </c>
      <c r="I3087" s="1">
        <v>45294</v>
      </c>
      <c r="J3087">
        <v>1</v>
      </c>
      <c r="K3087">
        <v>2024</v>
      </c>
      <c r="L3087" t="s">
        <v>37</v>
      </c>
      <c r="M3087">
        <v>28.25</v>
      </c>
      <c r="N3087" t="s">
        <v>4615</v>
      </c>
      <c r="O3087">
        <v>44.025799999999997</v>
      </c>
      <c r="P3087" t="s">
        <v>12</v>
      </c>
    </row>
    <row r="3088" spans="1:16" hidden="1" x14ac:dyDescent="0.25">
      <c r="A3088" t="s">
        <v>39</v>
      </c>
      <c r="B3088" t="s">
        <v>16</v>
      </c>
      <c r="C3088" t="s">
        <v>551</v>
      </c>
      <c r="D3088" t="s">
        <v>86</v>
      </c>
      <c r="E3088" t="s">
        <v>87</v>
      </c>
      <c r="F3088" t="s">
        <v>202</v>
      </c>
      <c r="G3088">
        <v>126371</v>
      </c>
      <c r="H3088" s="9">
        <v>1</v>
      </c>
      <c r="I3088" s="1">
        <v>45294</v>
      </c>
      <c r="J3088">
        <v>1</v>
      </c>
      <c r="K3088">
        <v>2024</v>
      </c>
      <c r="L3088" t="s">
        <v>37</v>
      </c>
      <c r="M3088">
        <v>33.5</v>
      </c>
      <c r="N3088" t="s">
        <v>4615</v>
      </c>
      <c r="O3088">
        <v>52.207599999999999</v>
      </c>
      <c r="P3088" t="s">
        <v>12</v>
      </c>
    </row>
    <row r="3089" spans="1:16" hidden="1" x14ac:dyDescent="0.25">
      <c r="A3089" t="s">
        <v>39</v>
      </c>
      <c r="B3089" t="s">
        <v>38</v>
      </c>
      <c r="C3089" t="s">
        <v>477</v>
      </c>
      <c r="D3089" t="s">
        <v>50</v>
      </c>
      <c r="E3089" t="s">
        <v>51</v>
      </c>
      <c r="F3089" t="s">
        <v>202</v>
      </c>
      <c r="G3089">
        <v>126313</v>
      </c>
      <c r="H3089" s="9">
        <v>1</v>
      </c>
      <c r="I3089" s="1">
        <v>45294</v>
      </c>
      <c r="J3089">
        <v>1</v>
      </c>
      <c r="K3089">
        <v>2024</v>
      </c>
      <c r="L3089" t="s">
        <v>37</v>
      </c>
      <c r="M3089">
        <v>28.25</v>
      </c>
      <c r="N3089" t="s">
        <v>4615</v>
      </c>
      <c r="O3089">
        <v>44.025799999999997</v>
      </c>
      <c r="P3089" t="s">
        <v>12</v>
      </c>
    </row>
    <row r="3090" spans="1:16" hidden="1" x14ac:dyDescent="0.25">
      <c r="A3090" t="s">
        <v>39</v>
      </c>
      <c r="B3090" t="s">
        <v>38</v>
      </c>
      <c r="C3090" t="s">
        <v>472</v>
      </c>
      <c r="D3090" t="s">
        <v>67</v>
      </c>
      <c r="E3090" t="s">
        <v>68</v>
      </c>
      <c r="F3090" t="s">
        <v>202</v>
      </c>
      <c r="G3090">
        <v>126271</v>
      </c>
      <c r="H3090" s="9">
        <v>1</v>
      </c>
      <c r="I3090" s="1">
        <v>45294</v>
      </c>
      <c r="J3090">
        <v>1</v>
      </c>
      <c r="K3090">
        <v>2024</v>
      </c>
      <c r="L3090" t="s">
        <v>37</v>
      </c>
      <c r="M3090">
        <v>28.25</v>
      </c>
      <c r="N3090" t="s">
        <v>4615</v>
      </c>
      <c r="O3090">
        <v>44.025799999999997</v>
      </c>
      <c r="P3090" t="s">
        <v>12</v>
      </c>
    </row>
    <row r="3091" spans="1:16" hidden="1" x14ac:dyDescent="0.25">
      <c r="A3091" t="s">
        <v>39</v>
      </c>
      <c r="B3091" t="s">
        <v>38</v>
      </c>
      <c r="C3091" t="s">
        <v>477</v>
      </c>
      <c r="D3091" t="s">
        <v>50</v>
      </c>
      <c r="E3091" t="s">
        <v>51</v>
      </c>
      <c r="F3091" t="s">
        <v>202</v>
      </c>
      <c r="G3091">
        <v>126267</v>
      </c>
      <c r="H3091" s="9">
        <v>1</v>
      </c>
      <c r="I3091" s="1">
        <v>45294</v>
      </c>
      <c r="J3091">
        <v>1</v>
      </c>
      <c r="K3091">
        <v>2024</v>
      </c>
      <c r="L3091" t="s">
        <v>37</v>
      </c>
      <c r="M3091">
        <v>28.25</v>
      </c>
      <c r="N3091" t="s">
        <v>4615</v>
      </c>
      <c r="O3091">
        <v>44.025799999999997</v>
      </c>
      <c r="P3091" t="s">
        <v>12</v>
      </c>
    </row>
    <row r="3092" spans="1:16" hidden="1" x14ac:dyDescent="0.25">
      <c r="A3092" t="s">
        <v>39</v>
      </c>
      <c r="B3092" t="s">
        <v>38</v>
      </c>
      <c r="C3092" t="s">
        <v>530</v>
      </c>
      <c r="D3092" t="s">
        <v>58</v>
      </c>
      <c r="E3092" t="s">
        <v>59</v>
      </c>
      <c r="F3092" t="s">
        <v>202</v>
      </c>
      <c r="G3092">
        <v>126251</v>
      </c>
      <c r="H3092" s="9">
        <v>1</v>
      </c>
      <c r="I3092" s="1">
        <v>45294</v>
      </c>
      <c r="J3092">
        <v>1</v>
      </c>
      <c r="K3092">
        <v>2024</v>
      </c>
      <c r="L3092" t="s">
        <v>37</v>
      </c>
      <c r="M3092">
        <v>28.25</v>
      </c>
      <c r="N3092" t="s">
        <v>4615</v>
      </c>
      <c r="O3092">
        <v>44.025799999999997</v>
      </c>
      <c r="P3092" t="s">
        <v>12</v>
      </c>
    </row>
    <row r="3093" spans="1:16" hidden="1" x14ac:dyDescent="0.25">
      <c r="A3093" t="s">
        <v>39</v>
      </c>
      <c r="B3093" t="s">
        <v>38</v>
      </c>
      <c r="C3093" t="s">
        <v>3849</v>
      </c>
      <c r="D3093" t="s">
        <v>2225</v>
      </c>
      <c r="E3093" t="s">
        <v>4509</v>
      </c>
      <c r="F3093" t="s">
        <v>202</v>
      </c>
      <c r="G3093">
        <v>126249</v>
      </c>
      <c r="H3093" s="9">
        <v>1</v>
      </c>
      <c r="I3093" s="1">
        <v>45294</v>
      </c>
      <c r="J3093">
        <v>1</v>
      </c>
      <c r="K3093">
        <v>2024</v>
      </c>
      <c r="L3093" t="s">
        <v>37</v>
      </c>
      <c r="M3093">
        <v>28.25</v>
      </c>
      <c r="N3093" t="s">
        <v>4615</v>
      </c>
      <c r="O3093">
        <v>44.025799999999997</v>
      </c>
      <c r="P3093" t="s">
        <v>12</v>
      </c>
    </row>
    <row r="3094" spans="1:16" hidden="1" x14ac:dyDescent="0.25">
      <c r="A3094" t="s">
        <v>39</v>
      </c>
      <c r="B3094" t="s">
        <v>38</v>
      </c>
      <c r="C3094" t="s">
        <v>617</v>
      </c>
      <c r="D3094" t="s">
        <v>46</v>
      </c>
      <c r="E3094" t="s">
        <v>47</v>
      </c>
      <c r="F3094" t="s">
        <v>202</v>
      </c>
      <c r="G3094">
        <v>125913</v>
      </c>
      <c r="H3094" s="9">
        <v>1</v>
      </c>
      <c r="I3094" s="1">
        <v>45293</v>
      </c>
      <c r="J3094">
        <v>1</v>
      </c>
      <c r="K3094">
        <v>2024</v>
      </c>
      <c r="L3094" t="s">
        <v>37</v>
      </c>
      <c r="M3094">
        <v>28.25</v>
      </c>
      <c r="N3094" t="s">
        <v>4615</v>
      </c>
      <c r="O3094">
        <v>44.025799999999997</v>
      </c>
      <c r="P3094" t="s">
        <v>12</v>
      </c>
    </row>
    <row r="3095" spans="1:16" hidden="1" x14ac:dyDescent="0.25">
      <c r="A3095" t="s">
        <v>39</v>
      </c>
      <c r="B3095" t="s">
        <v>16</v>
      </c>
      <c r="C3095" t="s">
        <v>4510</v>
      </c>
      <c r="D3095" t="s">
        <v>4511</v>
      </c>
      <c r="E3095" t="s">
        <v>4511</v>
      </c>
      <c r="F3095" t="s">
        <v>202</v>
      </c>
      <c r="G3095">
        <v>125891</v>
      </c>
      <c r="H3095" s="9">
        <v>1</v>
      </c>
      <c r="I3095" s="1">
        <v>45293</v>
      </c>
      <c r="J3095">
        <v>1</v>
      </c>
      <c r="K3095">
        <v>2024</v>
      </c>
      <c r="L3095" t="s">
        <v>37</v>
      </c>
      <c r="M3095">
        <v>28.25</v>
      </c>
      <c r="N3095" t="s">
        <v>4615</v>
      </c>
      <c r="O3095">
        <v>44.025799999999997</v>
      </c>
      <c r="P3095" t="s">
        <v>12</v>
      </c>
    </row>
    <row r="3096" spans="1:16" hidden="1" x14ac:dyDescent="0.25">
      <c r="A3096" t="s">
        <v>39</v>
      </c>
      <c r="B3096" t="s">
        <v>16</v>
      </c>
      <c r="C3096" t="s">
        <v>531</v>
      </c>
      <c r="D3096" t="s">
        <v>83</v>
      </c>
      <c r="E3096" t="s">
        <v>66</v>
      </c>
      <c r="F3096" t="s">
        <v>202</v>
      </c>
      <c r="G3096">
        <v>125889</v>
      </c>
      <c r="H3096" s="9">
        <v>1</v>
      </c>
      <c r="I3096" s="1">
        <v>45293</v>
      </c>
      <c r="J3096">
        <v>1</v>
      </c>
      <c r="K3096">
        <v>2024</v>
      </c>
      <c r="L3096" t="s">
        <v>37</v>
      </c>
      <c r="M3096">
        <v>28.25</v>
      </c>
      <c r="N3096" t="s">
        <v>4615</v>
      </c>
      <c r="O3096">
        <v>44.025799999999997</v>
      </c>
      <c r="P3096" t="s">
        <v>12</v>
      </c>
    </row>
    <row r="3097" spans="1:16" hidden="1" x14ac:dyDescent="0.25">
      <c r="A3097" t="s">
        <v>39</v>
      </c>
      <c r="B3097" t="s">
        <v>4489</v>
      </c>
      <c r="C3097" t="s">
        <v>2969</v>
      </c>
      <c r="D3097" t="s">
        <v>966</v>
      </c>
      <c r="E3097" t="s">
        <v>967</v>
      </c>
      <c r="F3097" t="s">
        <v>202</v>
      </c>
      <c r="G3097">
        <v>125889</v>
      </c>
      <c r="H3097" s="9">
        <v>1</v>
      </c>
      <c r="I3097" s="1">
        <v>45293</v>
      </c>
      <c r="J3097">
        <v>1</v>
      </c>
      <c r="K3097">
        <v>2024</v>
      </c>
      <c r="L3097" t="s">
        <v>37</v>
      </c>
      <c r="M3097">
        <v>0.45</v>
      </c>
      <c r="N3097" t="s">
        <v>4615</v>
      </c>
      <c r="O3097">
        <v>0.70130000000000003</v>
      </c>
      <c r="P3097" t="s">
        <v>12</v>
      </c>
    </row>
    <row r="3098" spans="1:16" hidden="1" x14ac:dyDescent="0.25">
      <c r="A3098" t="s">
        <v>39</v>
      </c>
      <c r="B3098" t="s">
        <v>16</v>
      </c>
      <c r="C3098" t="s">
        <v>529</v>
      </c>
      <c r="D3098" t="s">
        <v>65</v>
      </c>
      <c r="E3098" t="s">
        <v>66</v>
      </c>
      <c r="F3098" t="s">
        <v>202</v>
      </c>
      <c r="G3098">
        <v>125888</v>
      </c>
      <c r="H3098" s="9">
        <v>1</v>
      </c>
      <c r="I3098" s="1">
        <v>45293</v>
      </c>
      <c r="J3098">
        <v>1</v>
      </c>
      <c r="K3098">
        <v>2024</v>
      </c>
      <c r="L3098" t="s">
        <v>37</v>
      </c>
      <c r="M3098">
        <v>28.25</v>
      </c>
      <c r="N3098" t="s">
        <v>4615</v>
      </c>
      <c r="O3098">
        <v>44.025799999999997</v>
      </c>
      <c r="P3098" t="s">
        <v>12</v>
      </c>
    </row>
    <row r="3099" spans="1:16" hidden="1" x14ac:dyDescent="0.25">
      <c r="A3099" t="s">
        <v>39</v>
      </c>
      <c r="B3099" t="s">
        <v>38</v>
      </c>
      <c r="C3099" t="s">
        <v>507</v>
      </c>
      <c r="D3099" t="s">
        <v>75</v>
      </c>
      <c r="E3099" t="s">
        <v>75</v>
      </c>
      <c r="F3099" t="s">
        <v>202</v>
      </c>
      <c r="G3099">
        <v>125887</v>
      </c>
      <c r="H3099" s="9">
        <v>1</v>
      </c>
      <c r="I3099" s="1">
        <v>45293</v>
      </c>
      <c r="J3099">
        <v>1</v>
      </c>
      <c r="K3099">
        <v>2024</v>
      </c>
      <c r="L3099" t="s">
        <v>37</v>
      </c>
      <c r="M3099">
        <v>28.25</v>
      </c>
      <c r="N3099" t="s">
        <v>4615</v>
      </c>
      <c r="O3099">
        <v>44.025799999999997</v>
      </c>
      <c r="P3099" t="s">
        <v>12</v>
      </c>
    </row>
    <row r="3100" spans="1:16" hidden="1" x14ac:dyDescent="0.25">
      <c r="A3100" t="s">
        <v>39</v>
      </c>
      <c r="B3100" t="s">
        <v>16</v>
      </c>
      <c r="C3100" t="s">
        <v>531</v>
      </c>
      <c r="D3100" t="s">
        <v>83</v>
      </c>
      <c r="E3100" t="s">
        <v>66</v>
      </c>
      <c r="F3100" t="s">
        <v>202</v>
      </c>
      <c r="G3100">
        <v>125886</v>
      </c>
      <c r="H3100" s="9">
        <v>1</v>
      </c>
      <c r="I3100" s="1">
        <v>45293</v>
      </c>
      <c r="J3100">
        <v>1</v>
      </c>
      <c r="K3100">
        <v>2024</v>
      </c>
      <c r="L3100" t="s">
        <v>37</v>
      </c>
      <c r="M3100">
        <v>28.25</v>
      </c>
      <c r="N3100" t="s">
        <v>4615</v>
      </c>
      <c r="O3100">
        <v>44.025799999999997</v>
      </c>
      <c r="P3100" t="s">
        <v>12</v>
      </c>
    </row>
    <row r="3101" spans="1:16" hidden="1" x14ac:dyDescent="0.25">
      <c r="A3101" t="s">
        <v>39</v>
      </c>
      <c r="B3101" t="s">
        <v>38</v>
      </c>
      <c r="C3101" t="s">
        <v>474</v>
      </c>
      <c r="D3101" t="s">
        <v>60</v>
      </c>
      <c r="E3101" t="s">
        <v>60</v>
      </c>
      <c r="F3101" t="s">
        <v>202</v>
      </c>
      <c r="G3101">
        <v>125885</v>
      </c>
      <c r="H3101" s="9">
        <v>1</v>
      </c>
      <c r="I3101" s="1">
        <v>45293</v>
      </c>
      <c r="J3101">
        <v>1</v>
      </c>
      <c r="K3101">
        <v>2024</v>
      </c>
      <c r="L3101" t="s">
        <v>37</v>
      </c>
      <c r="M3101">
        <v>28.25</v>
      </c>
      <c r="N3101" t="s">
        <v>4615</v>
      </c>
      <c r="O3101">
        <v>44.025799999999997</v>
      </c>
      <c r="P3101" t="s">
        <v>12</v>
      </c>
    </row>
    <row r="3102" spans="1:16" hidden="1" x14ac:dyDescent="0.25">
      <c r="A3102" t="s">
        <v>39</v>
      </c>
      <c r="B3102" t="s">
        <v>16</v>
      </c>
      <c r="C3102" t="s">
        <v>4512</v>
      </c>
      <c r="D3102" t="s">
        <v>4513</v>
      </c>
      <c r="E3102" t="s">
        <v>4514</v>
      </c>
      <c r="F3102" t="s">
        <v>202</v>
      </c>
      <c r="G3102">
        <v>125884</v>
      </c>
      <c r="H3102" s="9">
        <v>1</v>
      </c>
      <c r="I3102" s="1">
        <v>45293</v>
      </c>
      <c r="J3102">
        <v>1</v>
      </c>
      <c r="K3102">
        <v>2024</v>
      </c>
      <c r="L3102" t="s">
        <v>37</v>
      </c>
      <c r="M3102">
        <v>33.5</v>
      </c>
      <c r="N3102" t="s">
        <v>4615</v>
      </c>
      <c r="O3102">
        <v>52.207599999999999</v>
      </c>
      <c r="P3102" t="s">
        <v>12</v>
      </c>
    </row>
    <row r="3103" spans="1:16" hidden="1" x14ac:dyDescent="0.25">
      <c r="A3103" t="s">
        <v>39</v>
      </c>
      <c r="B3103" t="s">
        <v>16</v>
      </c>
      <c r="C3103" t="s">
        <v>3310</v>
      </c>
      <c r="D3103" t="s">
        <v>988</v>
      </c>
      <c r="E3103" t="s">
        <v>989</v>
      </c>
      <c r="F3103" t="s">
        <v>202</v>
      </c>
      <c r="G3103">
        <v>125882</v>
      </c>
      <c r="H3103" s="9">
        <v>1</v>
      </c>
      <c r="I3103" s="1">
        <v>45293</v>
      </c>
      <c r="J3103">
        <v>1</v>
      </c>
      <c r="K3103">
        <v>2024</v>
      </c>
      <c r="L3103" t="s">
        <v>37</v>
      </c>
      <c r="M3103">
        <v>33.5</v>
      </c>
      <c r="N3103" t="s">
        <v>4615</v>
      </c>
      <c r="O3103">
        <v>52.207599999999999</v>
      </c>
      <c r="P3103" t="s">
        <v>12</v>
      </c>
    </row>
    <row r="3104" spans="1:16" hidden="1" x14ac:dyDescent="0.25">
      <c r="A3104" t="s">
        <v>39</v>
      </c>
      <c r="B3104" t="s">
        <v>38</v>
      </c>
      <c r="C3104" t="s">
        <v>474</v>
      </c>
      <c r="D3104" t="s">
        <v>60</v>
      </c>
      <c r="E3104" t="s">
        <v>60</v>
      </c>
      <c r="F3104" t="s">
        <v>202</v>
      </c>
      <c r="G3104">
        <v>125881</v>
      </c>
      <c r="H3104" s="9">
        <v>1</v>
      </c>
      <c r="I3104" s="1">
        <v>45293</v>
      </c>
      <c r="J3104">
        <v>1</v>
      </c>
      <c r="K3104">
        <v>2024</v>
      </c>
      <c r="L3104" t="s">
        <v>37</v>
      </c>
      <c r="M3104">
        <v>28.25</v>
      </c>
      <c r="N3104" t="s">
        <v>4615</v>
      </c>
      <c r="O3104">
        <v>44.025799999999997</v>
      </c>
      <c r="P3104" t="s">
        <v>12</v>
      </c>
    </row>
    <row r="3105" spans="1:16" hidden="1" x14ac:dyDescent="0.25">
      <c r="A3105" t="s">
        <v>39</v>
      </c>
      <c r="B3105" t="s">
        <v>4489</v>
      </c>
      <c r="C3105" t="s">
        <v>2969</v>
      </c>
      <c r="D3105" t="s">
        <v>966</v>
      </c>
      <c r="E3105" t="s">
        <v>967</v>
      </c>
      <c r="F3105" t="s">
        <v>202</v>
      </c>
      <c r="G3105">
        <v>125880</v>
      </c>
      <c r="H3105" s="9">
        <v>1</v>
      </c>
      <c r="I3105" s="1">
        <v>45293</v>
      </c>
      <c r="J3105">
        <v>1</v>
      </c>
      <c r="K3105">
        <v>2024</v>
      </c>
      <c r="L3105" t="s">
        <v>37</v>
      </c>
      <c r="M3105">
        <v>0.45</v>
      </c>
      <c r="N3105" t="s">
        <v>4615</v>
      </c>
      <c r="O3105">
        <v>0.70130000000000003</v>
      </c>
      <c r="P3105" t="s">
        <v>12</v>
      </c>
    </row>
    <row r="3106" spans="1:16" hidden="1" x14ac:dyDescent="0.25">
      <c r="A3106" t="s">
        <v>39</v>
      </c>
      <c r="B3106" t="s">
        <v>38</v>
      </c>
      <c r="C3106" t="s">
        <v>473</v>
      </c>
      <c r="D3106" t="s">
        <v>40</v>
      </c>
      <c r="E3106" t="s">
        <v>41</v>
      </c>
      <c r="F3106" t="s">
        <v>202</v>
      </c>
      <c r="G3106">
        <v>125879</v>
      </c>
      <c r="H3106" s="9">
        <v>1</v>
      </c>
      <c r="I3106" s="1">
        <v>45293</v>
      </c>
      <c r="J3106">
        <v>1</v>
      </c>
      <c r="K3106">
        <v>2024</v>
      </c>
      <c r="L3106" t="s">
        <v>37</v>
      </c>
      <c r="M3106">
        <v>28.25</v>
      </c>
      <c r="N3106" t="s">
        <v>4615</v>
      </c>
      <c r="O3106">
        <v>44.025799999999997</v>
      </c>
      <c r="P3106" t="s">
        <v>12</v>
      </c>
    </row>
    <row r="3107" spans="1:16" hidden="1" x14ac:dyDescent="0.25">
      <c r="A3107" t="s">
        <v>39</v>
      </c>
      <c r="B3107" t="s">
        <v>38</v>
      </c>
      <c r="C3107" t="s">
        <v>474</v>
      </c>
      <c r="D3107" t="s">
        <v>60</v>
      </c>
      <c r="E3107" t="s">
        <v>60</v>
      </c>
      <c r="F3107" t="s">
        <v>202</v>
      </c>
      <c r="G3107">
        <v>125878</v>
      </c>
      <c r="H3107" s="9">
        <v>1</v>
      </c>
      <c r="I3107" s="1">
        <v>45293</v>
      </c>
      <c r="J3107">
        <v>1</v>
      </c>
      <c r="K3107">
        <v>2024</v>
      </c>
      <c r="L3107" t="s">
        <v>37</v>
      </c>
      <c r="M3107">
        <v>28.25</v>
      </c>
      <c r="N3107" t="s">
        <v>4615</v>
      </c>
      <c r="O3107">
        <v>44.025799999999997</v>
      </c>
      <c r="P3107" t="s">
        <v>12</v>
      </c>
    </row>
    <row r="3108" spans="1:16" hidden="1" x14ac:dyDescent="0.25">
      <c r="A3108" t="s">
        <v>39</v>
      </c>
      <c r="B3108" t="s">
        <v>38</v>
      </c>
      <c r="C3108" t="s">
        <v>474</v>
      </c>
      <c r="D3108" t="s">
        <v>60</v>
      </c>
      <c r="E3108" t="s">
        <v>60</v>
      </c>
      <c r="F3108" t="s">
        <v>202</v>
      </c>
      <c r="G3108">
        <v>125877</v>
      </c>
      <c r="H3108" s="9">
        <v>1</v>
      </c>
      <c r="I3108" s="1">
        <v>45293</v>
      </c>
      <c r="J3108">
        <v>1</v>
      </c>
      <c r="K3108">
        <v>2024</v>
      </c>
      <c r="L3108" t="s">
        <v>37</v>
      </c>
      <c r="M3108">
        <v>28.25</v>
      </c>
      <c r="N3108" t="s">
        <v>4615</v>
      </c>
      <c r="O3108">
        <v>44.025799999999997</v>
      </c>
      <c r="P3108" t="s">
        <v>12</v>
      </c>
    </row>
    <row r="3109" spans="1:16" hidden="1" x14ac:dyDescent="0.25">
      <c r="A3109" t="s">
        <v>39</v>
      </c>
      <c r="B3109" t="s">
        <v>38</v>
      </c>
      <c r="C3109" t="s">
        <v>474</v>
      </c>
      <c r="D3109" t="s">
        <v>60</v>
      </c>
      <c r="E3109" t="s">
        <v>60</v>
      </c>
      <c r="F3109" t="s">
        <v>202</v>
      </c>
      <c r="G3109">
        <v>125876</v>
      </c>
      <c r="H3109" s="9">
        <v>1</v>
      </c>
      <c r="I3109" s="1">
        <v>45293</v>
      </c>
      <c r="J3109">
        <v>1</v>
      </c>
      <c r="K3109">
        <v>2024</v>
      </c>
      <c r="L3109" t="s">
        <v>37</v>
      </c>
      <c r="M3109">
        <v>28.25</v>
      </c>
      <c r="N3109" t="s">
        <v>4615</v>
      </c>
      <c r="O3109">
        <v>44.025799999999997</v>
      </c>
      <c r="P3109" t="s">
        <v>12</v>
      </c>
    </row>
    <row r="3110" spans="1:16" hidden="1" x14ac:dyDescent="0.25">
      <c r="A3110" t="s">
        <v>39</v>
      </c>
      <c r="B3110" t="s">
        <v>38</v>
      </c>
      <c r="C3110" t="s">
        <v>474</v>
      </c>
      <c r="D3110" t="s">
        <v>60</v>
      </c>
      <c r="E3110" t="s">
        <v>60</v>
      </c>
      <c r="F3110" t="s">
        <v>202</v>
      </c>
      <c r="G3110">
        <v>125875</v>
      </c>
      <c r="H3110" s="9">
        <v>1</v>
      </c>
      <c r="I3110" s="1">
        <v>45293</v>
      </c>
      <c r="J3110">
        <v>1</v>
      </c>
      <c r="K3110">
        <v>2024</v>
      </c>
      <c r="L3110" t="s">
        <v>37</v>
      </c>
      <c r="M3110">
        <v>28.25</v>
      </c>
      <c r="N3110" t="s">
        <v>4615</v>
      </c>
      <c r="O3110">
        <v>44.025799999999997</v>
      </c>
      <c r="P3110" t="s">
        <v>12</v>
      </c>
    </row>
    <row r="3111" spans="1:16" hidden="1" x14ac:dyDescent="0.25">
      <c r="A3111" t="s">
        <v>39</v>
      </c>
      <c r="B3111" t="s">
        <v>38</v>
      </c>
      <c r="C3111" t="s">
        <v>474</v>
      </c>
      <c r="D3111" t="s">
        <v>60</v>
      </c>
      <c r="E3111" t="s">
        <v>60</v>
      </c>
      <c r="F3111" t="s">
        <v>202</v>
      </c>
      <c r="G3111">
        <v>125871</v>
      </c>
      <c r="H3111" s="9">
        <v>1</v>
      </c>
      <c r="I3111" s="1">
        <v>45293</v>
      </c>
      <c r="J3111">
        <v>1</v>
      </c>
      <c r="K3111">
        <v>2024</v>
      </c>
      <c r="L3111" t="s">
        <v>37</v>
      </c>
      <c r="M3111">
        <v>28.25</v>
      </c>
      <c r="N3111" t="s">
        <v>4615</v>
      </c>
      <c r="O3111">
        <v>44.025799999999997</v>
      </c>
      <c r="P3111" t="s">
        <v>12</v>
      </c>
    </row>
    <row r="3112" spans="1:16" hidden="1" x14ac:dyDescent="0.25">
      <c r="A3112" t="s">
        <v>39</v>
      </c>
      <c r="B3112" t="s">
        <v>38</v>
      </c>
      <c r="C3112" t="s">
        <v>432</v>
      </c>
      <c r="D3112" t="s">
        <v>73</v>
      </c>
      <c r="E3112" t="s">
        <v>74</v>
      </c>
      <c r="F3112" t="s">
        <v>202</v>
      </c>
      <c r="G3112">
        <v>125870</v>
      </c>
      <c r="H3112" s="9">
        <v>1</v>
      </c>
      <c r="I3112" s="1">
        <v>45293</v>
      </c>
      <c r="J3112">
        <v>1</v>
      </c>
      <c r="K3112">
        <v>2024</v>
      </c>
      <c r="L3112" t="s">
        <v>37</v>
      </c>
      <c r="M3112">
        <v>28.25</v>
      </c>
      <c r="N3112" t="s">
        <v>4615</v>
      </c>
      <c r="O3112">
        <v>44.025799999999997</v>
      </c>
      <c r="P3112" t="s">
        <v>12</v>
      </c>
    </row>
    <row r="3113" spans="1:16" hidden="1" x14ac:dyDescent="0.25">
      <c r="A3113" t="s">
        <v>39</v>
      </c>
      <c r="B3113" t="s">
        <v>16</v>
      </c>
      <c r="C3113" t="s">
        <v>3327</v>
      </c>
      <c r="D3113" t="s">
        <v>1024</v>
      </c>
      <c r="E3113" t="s">
        <v>1025</v>
      </c>
      <c r="F3113" t="s">
        <v>202</v>
      </c>
      <c r="G3113">
        <v>125869</v>
      </c>
      <c r="H3113" s="9">
        <v>1</v>
      </c>
      <c r="I3113" s="1">
        <v>45293</v>
      </c>
      <c r="J3113">
        <v>1</v>
      </c>
      <c r="K3113">
        <v>2024</v>
      </c>
      <c r="L3113" t="s">
        <v>37</v>
      </c>
      <c r="M3113">
        <v>33.5</v>
      </c>
      <c r="N3113" t="s">
        <v>4615</v>
      </c>
      <c r="O3113">
        <v>52.207599999999999</v>
      </c>
      <c r="P3113" t="s">
        <v>12</v>
      </c>
    </row>
    <row r="3114" spans="1:16" hidden="1" x14ac:dyDescent="0.25">
      <c r="A3114" t="s">
        <v>39</v>
      </c>
      <c r="B3114" t="s">
        <v>38</v>
      </c>
      <c r="C3114" t="s">
        <v>507</v>
      </c>
      <c r="D3114" t="s">
        <v>75</v>
      </c>
      <c r="E3114" t="s">
        <v>75</v>
      </c>
      <c r="F3114" t="s">
        <v>202</v>
      </c>
      <c r="G3114">
        <v>125868</v>
      </c>
      <c r="H3114" s="9">
        <v>1</v>
      </c>
      <c r="I3114" s="1">
        <v>45293</v>
      </c>
      <c r="J3114">
        <v>1</v>
      </c>
      <c r="K3114">
        <v>2024</v>
      </c>
      <c r="L3114" t="s">
        <v>37</v>
      </c>
      <c r="M3114">
        <v>28.25</v>
      </c>
      <c r="N3114" t="s">
        <v>4615</v>
      </c>
      <c r="O3114">
        <v>44.025799999999997</v>
      </c>
      <c r="P3114" t="s">
        <v>12</v>
      </c>
    </row>
    <row r="3115" spans="1:16" hidden="1" x14ac:dyDescent="0.25">
      <c r="A3115" t="s">
        <v>39</v>
      </c>
      <c r="B3115" t="s">
        <v>38</v>
      </c>
      <c r="C3115" t="s">
        <v>550</v>
      </c>
      <c r="D3115" t="s">
        <v>61</v>
      </c>
      <c r="E3115" t="s">
        <v>62</v>
      </c>
      <c r="F3115" t="s">
        <v>202</v>
      </c>
      <c r="G3115">
        <v>125866</v>
      </c>
      <c r="H3115" s="9">
        <v>1</v>
      </c>
      <c r="I3115" s="1">
        <v>45293</v>
      </c>
      <c r="J3115">
        <v>1</v>
      </c>
      <c r="K3115">
        <v>2024</v>
      </c>
      <c r="L3115" t="s">
        <v>37</v>
      </c>
      <c r="M3115">
        <v>28.25</v>
      </c>
      <c r="N3115" t="s">
        <v>4615</v>
      </c>
      <c r="O3115">
        <v>44.025799999999997</v>
      </c>
      <c r="P3115" t="s">
        <v>12</v>
      </c>
    </row>
    <row r="3116" spans="1:16" hidden="1" x14ac:dyDescent="0.25">
      <c r="A3116" t="s">
        <v>39</v>
      </c>
      <c r="B3116" t="s">
        <v>38</v>
      </c>
      <c r="C3116" t="s">
        <v>4515</v>
      </c>
      <c r="D3116" t="s">
        <v>4516</v>
      </c>
      <c r="E3116" t="s">
        <v>4517</v>
      </c>
      <c r="F3116" t="s">
        <v>202</v>
      </c>
      <c r="G3116">
        <v>125865</v>
      </c>
      <c r="H3116" s="9">
        <v>1</v>
      </c>
      <c r="I3116" s="1">
        <v>45293</v>
      </c>
      <c r="J3116">
        <v>1</v>
      </c>
      <c r="K3116">
        <v>2024</v>
      </c>
      <c r="L3116" t="s">
        <v>37</v>
      </c>
      <c r="M3116">
        <v>28.25</v>
      </c>
      <c r="N3116" t="s">
        <v>4615</v>
      </c>
      <c r="O3116">
        <v>44.025799999999997</v>
      </c>
      <c r="P3116" t="s">
        <v>12</v>
      </c>
    </row>
    <row r="3117" spans="1:16" hidden="1" x14ac:dyDescent="0.25">
      <c r="A3117" t="s">
        <v>39</v>
      </c>
      <c r="B3117" t="s">
        <v>38</v>
      </c>
      <c r="C3117" t="s">
        <v>472</v>
      </c>
      <c r="D3117" t="s">
        <v>67</v>
      </c>
      <c r="E3117" t="s">
        <v>68</v>
      </c>
      <c r="F3117" t="s">
        <v>202</v>
      </c>
      <c r="G3117">
        <v>125251</v>
      </c>
      <c r="H3117" s="9">
        <v>1</v>
      </c>
      <c r="I3117" s="1">
        <v>45291</v>
      </c>
      <c r="J3117">
        <v>12</v>
      </c>
      <c r="K3117">
        <v>2023</v>
      </c>
      <c r="L3117" t="s">
        <v>37</v>
      </c>
      <c r="M3117">
        <v>28.25</v>
      </c>
      <c r="N3117" t="s">
        <v>4615</v>
      </c>
      <c r="O3117">
        <v>44.025799999999997</v>
      </c>
      <c r="P3117" t="s">
        <v>12</v>
      </c>
    </row>
    <row r="3118" spans="1:16" hidden="1" x14ac:dyDescent="0.25">
      <c r="A3118" t="s">
        <v>39</v>
      </c>
      <c r="B3118" t="s">
        <v>38</v>
      </c>
      <c r="C3118" t="s">
        <v>616</v>
      </c>
      <c r="D3118" t="s">
        <v>81</v>
      </c>
      <c r="E3118" t="s">
        <v>82</v>
      </c>
      <c r="F3118" t="s">
        <v>202</v>
      </c>
      <c r="G3118">
        <v>125250</v>
      </c>
      <c r="H3118" s="9">
        <v>1</v>
      </c>
      <c r="I3118" s="1">
        <v>45291</v>
      </c>
      <c r="J3118">
        <v>12</v>
      </c>
      <c r="K3118">
        <v>2023</v>
      </c>
      <c r="L3118" t="s">
        <v>37</v>
      </c>
      <c r="M3118">
        <v>28.25</v>
      </c>
      <c r="N3118" t="s">
        <v>4615</v>
      </c>
      <c r="O3118">
        <v>44.025799999999997</v>
      </c>
      <c r="P3118" t="s">
        <v>12</v>
      </c>
    </row>
    <row r="3119" spans="1:16" hidden="1" x14ac:dyDescent="0.25">
      <c r="A3119" t="s">
        <v>39</v>
      </c>
      <c r="B3119" t="s">
        <v>16</v>
      </c>
      <c r="C3119" t="s">
        <v>529</v>
      </c>
      <c r="D3119" t="s">
        <v>65</v>
      </c>
      <c r="E3119" t="s">
        <v>66</v>
      </c>
      <c r="F3119" t="s">
        <v>202</v>
      </c>
      <c r="G3119">
        <v>125243</v>
      </c>
      <c r="H3119" s="9">
        <v>1</v>
      </c>
      <c r="I3119" s="1">
        <v>45291</v>
      </c>
      <c r="J3119">
        <v>12</v>
      </c>
      <c r="K3119">
        <v>2023</v>
      </c>
      <c r="L3119" t="s">
        <v>37</v>
      </c>
      <c r="M3119">
        <v>28.25</v>
      </c>
      <c r="N3119" t="s">
        <v>4615</v>
      </c>
      <c r="O3119">
        <v>44.025799999999997</v>
      </c>
      <c r="P3119" t="s">
        <v>12</v>
      </c>
    </row>
    <row r="3120" spans="1:16" hidden="1" x14ac:dyDescent="0.25">
      <c r="A3120" t="s">
        <v>39</v>
      </c>
      <c r="B3120" t="s">
        <v>38</v>
      </c>
      <c r="C3120" t="s">
        <v>507</v>
      </c>
      <c r="D3120" t="s">
        <v>75</v>
      </c>
      <c r="E3120" t="s">
        <v>75</v>
      </c>
      <c r="F3120" t="s">
        <v>202</v>
      </c>
      <c r="G3120">
        <v>124626</v>
      </c>
      <c r="H3120" s="9">
        <v>1</v>
      </c>
      <c r="I3120" s="1">
        <v>45288</v>
      </c>
      <c r="J3120">
        <v>12</v>
      </c>
      <c r="K3120">
        <v>2023</v>
      </c>
      <c r="L3120" t="s">
        <v>37</v>
      </c>
      <c r="M3120">
        <v>28.25</v>
      </c>
      <c r="N3120" t="s">
        <v>4615</v>
      </c>
      <c r="O3120">
        <v>44.025799999999997</v>
      </c>
      <c r="P3120" t="s">
        <v>12</v>
      </c>
    </row>
    <row r="3121" spans="1:16" hidden="1" x14ac:dyDescent="0.25">
      <c r="A3121" t="s">
        <v>39</v>
      </c>
      <c r="B3121" t="s">
        <v>38</v>
      </c>
      <c r="C3121" t="s">
        <v>3713</v>
      </c>
      <c r="D3121" t="s">
        <v>3714</v>
      </c>
      <c r="E3121" t="s">
        <v>3715</v>
      </c>
      <c r="F3121" t="s">
        <v>202</v>
      </c>
      <c r="G3121">
        <v>124624</v>
      </c>
      <c r="H3121" s="9">
        <v>1</v>
      </c>
      <c r="I3121" s="1">
        <v>45288</v>
      </c>
      <c r="J3121">
        <v>12</v>
      </c>
      <c r="K3121">
        <v>2023</v>
      </c>
      <c r="L3121" t="s">
        <v>37</v>
      </c>
      <c r="M3121">
        <v>26.62</v>
      </c>
      <c r="N3121" t="s">
        <v>4615</v>
      </c>
      <c r="O3121">
        <v>41.485599999999998</v>
      </c>
      <c r="P3121" t="s">
        <v>12</v>
      </c>
    </row>
    <row r="3122" spans="1:16" hidden="1" x14ac:dyDescent="0.25">
      <c r="A3122" t="s">
        <v>39</v>
      </c>
      <c r="B3122" t="s">
        <v>16</v>
      </c>
      <c r="C3122" t="s">
        <v>625</v>
      </c>
      <c r="D3122" t="s">
        <v>99</v>
      </c>
      <c r="E3122" t="s">
        <v>100</v>
      </c>
      <c r="F3122" t="s">
        <v>202</v>
      </c>
      <c r="G3122">
        <v>124623</v>
      </c>
      <c r="H3122" s="9">
        <v>1</v>
      </c>
      <c r="I3122" s="1">
        <v>45288</v>
      </c>
      <c r="J3122">
        <v>12</v>
      </c>
      <c r="K3122">
        <v>2023</v>
      </c>
      <c r="L3122" t="s">
        <v>37</v>
      </c>
      <c r="M3122">
        <v>33.5</v>
      </c>
      <c r="N3122" t="s">
        <v>4615</v>
      </c>
      <c r="O3122">
        <v>52.207599999999999</v>
      </c>
      <c r="P3122" t="s">
        <v>12</v>
      </c>
    </row>
    <row r="3123" spans="1:16" hidden="1" x14ac:dyDescent="0.25">
      <c r="A3123" t="s">
        <v>39</v>
      </c>
      <c r="B3123" t="s">
        <v>38</v>
      </c>
      <c r="C3123" t="s">
        <v>617</v>
      </c>
      <c r="D3123" t="s">
        <v>46</v>
      </c>
      <c r="E3123" t="s">
        <v>47</v>
      </c>
      <c r="F3123" t="s">
        <v>202</v>
      </c>
      <c r="G3123">
        <v>124622</v>
      </c>
      <c r="H3123" s="9">
        <v>1</v>
      </c>
      <c r="I3123" s="1">
        <v>45288</v>
      </c>
      <c r="J3123">
        <v>12</v>
      </c>
      <c r="K3123">
        <v>2023</v>
      </c>
      <c r="L3123" t="s">
        <v>37</v>
      </c>
      <c r="M3123">
        <v>28.25</v>
      </c>
      <c r="N3123" t="s">
        <v>4615</v>
      </c>
      <c r="O3123">
        <v>44.025799999999997</v>
      </c>
      <c r="P3123" t="s">
        <v>12</v>
      </c>
    </row>
    <row r="3124" spans="1:16" hidden="1" x14ac:dyDescent="0.25">
      <c r="A3124" t="s">
        <v>39</v>
      </c>
      <c r="B3124" t="s">
        <v>38</v>
      </c>
      <c r="C3124" t="s">
        <v>507</v>
      </c>
      <c r="D3124" t="s">
        <v>75</v>
      </c>
      <c r="E3124" t="s">
        <v>75</v>
      </c>
      <c r="F3124" t="s">
        <v>202</v>
      </c>
      <c r="G3124">
        <v>124621</v>
      </c>
      <c r="H3124" s="9">
        <v>1</v>
      </c>
      <c r="I3124" s="1">
        <v>45288</v>
      </c>
      <c r="J3124">
        <v>12</v>
      </c>
      <c r="K3124">
        <v>2023</v>
      </c>
      <c r="L3124" t="s">
        <v>37</v>
      </c>
      <c r="M3124">
        <v>28.25</v>
      </c>
      <c r="N3124" t="s">
        <v>4615</v>
      </c>
      <c r="O3124">
        <v>44.025799999999997</v>
      </c>
      <c r="P3124" t="s">
        <v>12</v>
      </c>
    </row>
    <row r="3125" spans="1:16" hidden="1" x14ac:dyDescent="0.25">
      <c r="A3125" t="s">
        <v>39</v>
      </c>
      <c r="B3125" t="s">
        <v>4489</v>
      </c>
      <c r="C3125" t="s">
        <v>2969</v>
      </c>
      <c r="D3125" t="s">
        <v>966</v>
      </c>
      <c r="E3125" t="s">
        <v>967</v>
      </c>
      <c r="F3125" t="s">
        <v>202</v>
      </c>
      <c r="G3125">
        <v>124619</v>
      </c>
      <c r="H3125" s="9">
        <v>1</v>
      </c>
      <c r="I3125" s="1">
        <v>45288</v>
      </c>
      <c r="J3125">
        <v>12</v>
      </c>
      <c r="K3125">
        <v>2023</v>
      </c>
      <c r="L3125" t="s">
        <v>37</v>
      </c>
      <c r="M3125">
        <v>0.45</v>
      </c>
      <c r="N3125" t="s">
        <v>4615</v>
      </c>
      <c r="O3125">
        <v>0.70130000000000003</v>
      </c>
      <c r="P3125" t="s">
        <v>12</v>
      </c>
    </row>
    <row r="3126" spans="1:16" hidden="1" x14ac:dyDescent="0.25">
      <c r="A3126" t="s">
        <v>39</v>
      </c>
      <c r="B3126" t="s">
        <v>38</v>
      </c>
      <c r="C3126" t="s">
        <v>432</v>
      </c>
      <c r="D3126" t="s">
        <v>73</v>
      </c>
      <c r="E3126" t="s">
        <v>74</v>
      </c>
      <c r="F3126" t="s">
        <v>202</v>
      </c>
      <c r="G3126">
        <v>124618</v>
      </c>
      <c r="H3126" s="9">
        <v>1</v>
      </c>
      <c r="I3126" s="1">
        <v>45288</v>
      </c>
      <c r="J3126">
        <v>12</v>
      </c>
      <c r="K3126">
        <v>2023</v>
      </c>
      <c r="L3126" t="s">
        <v>37</v>
      </c>
      <c r="M3126">
        <v>28.25</v>
      </c>
      <c r="N3126" t="s">
        <v>4615</v>
      </c>
      <c r="O3126">
        <v>44.025799999999997</v>
      </c>
      <c r="P3126" t="s">
        <v>12</v>
      </c>
    </row>
    <row r="3127" spans="1:16" hidden="1" x14ac:dyDescent="0.25">
      <c r="A3127" t="s">
        <v>39</v>
      </c>
      <c r="B3127" t="s">
        <v>16</v>
      </c>
      <c r="C3127" t="s">
        <v>623</v>
      </c>
      <c r="D3127" t="s">
        <v>95</v>
      </c>
      <c r="E3127" t="s">
        <v>96</v>
      </c>
      <c r="F3127" t="s">
        <v>202</v>
      </c>
      <c r="G3127">
        <v>124384</v>
      </c>
      <c r="H3127" s="9">
        <v>1</v>
      </c>
      <c r="I3127" s="1">
        <v>45287</v>
      </c>
      <c r="J3127">
        <v>12</v>
      </c>
      <c r="K3127">
        <v>2023</v>
      </c>
      <c r="L3127" t="s">
        <v>37</v>
      </c>
      <c r="M3127">
        <v>33.5</v>
      </c>
      <c r="N3127" t="s">
        <v>4615</v>
      </c>
      <c r="O3127">
        <v>52.207599999999999</v>
      </c>
      <c r="P3127" t="s">
        <v>12</v>
      </c>
    </row>
    <row r="3128" spans="1:16" hidden="1" x14ac:dyDescent="0.25">
      <c r="A3128" t="s">
        <v>17</v>
      </c>
      <c r="B3128" t="s">
        <v>4488</v>
      </c>
      <c r="C3128" t="s">
        <v>2874</v>
      </c>
      <c r="D3128" t="s">
        <v>1570</v>
      </c>
      <c r="E3128" t="s">
        <v>1571</v>
      </c>
      <c r="F3128" t="s">
        <v>202</v>
      </c>
      <c r="G3128">
        <v>124301</v>
      </c>
      <c r="H3128" s="9">
        <v>20</v>
      </c>
      <c r="I3128" s="1">
        <v>45412</v>
      </c>
      <c r="J3128">
        <v>4</v>
      </c>
      <c r="K3128">
        <v>2024</v>
      </c>
      <c r="L3128" t="s">
        <v>15</v>
      </c>
      <c r="M3128">
        <v>8.6999999999999993</v>
      </c>
      <c r="N3128" t="s">
        <v>4626</v>
      </c>
      <c r="O3128">
        <v>13.558400000000001</v>
      </c>
      <c r="P3128" t="s">
        <v>12</v>
      </c>
    </row>
    <row r="3129" spans="1:16" hidden="1" x14ac:dyDescent="0.25">
      <c r="A3129" t="s">
        <v>17</v>
      </c>
      <c r="B3129" t="s">
        <v>16</v>
      </c>
      <c r="C3129" t="s">
        <v>2825</v>
      </c>
      <c r="D3129" t="s">
        <v>1558</v>
      </c>
      <c r="E3129" t="s">
        <v>1559</v>
      </c>
      <c r="F3129" t="s">
        <v>202</v>
      </c>
      <c r="G3129">
        <v>124301</v>
      </c>
      <c r="H3129" s="9">
        <v>15</v>
      </c>
      <c r="I3129" s="1">
        <v>45412</v>
      </c>
      <c r="J3129">
        <v>4</v>
      </c>
      <c r="K3129">
        <v>2024</v>
      </c>
      <c r="L3129" t="s">
        <v>15</v>
      </c>
      <c r="M3129">
        <v>8.6999999999999993</v>
      </c>
      <c r="O3129">
        <v>13.558400000000001</v>
      </c>
      <c r="P3129" t="s">
        <v>12</v>
      </c>
    </row>
    <row r="3130" spans="1:16" hidden="1" x14ac:dyDescent="0.25">
      <c r="A3130" t="s">
        <v>17</v>
      </c>
      <c r="B3130" t="s">
        <v>16</v>
      </c>
      <c r="C3130" t="s">
        <v>2866</v>
      </c>
      <c r="D3130" t="s">
        <v>1560</v>
      </c>
      <c r="E3130" t="s">
        <v>1561</v>
      </c>
      <c r="F3130" t="s">
        <v>202</v>
      </c>
      <c r="G3130">
        <v>124301</v>
      </c>
      <c r="H3130" s="9">
        <v>15</v>
      </c>
      <c r="I3130" s="1">
        <v>45412</v>
      </c>
      <c r="J3130">
        <v>4</v>
      </c>
      <c r="K3130">
        <v>2024</v>
      </c>
      <c r="L3130" t="s">
        <v>15</v>
      </c>
      <c r="M3130">
        <v>8.6999999999999993</v>
      </c>
      <c r="O3130">
        <v>13.558400000000001</v>
      </c>
      <c r="P3130" t="s">
        <v>12</v>
      </c>
    </row>
    <row r="3131" spans="1:16" hidden="1" x14ac:dyDescent="0.25">
      <c r="A3131" t="s">
        <v>17</v>
      </c>
      <c r="B3131" t="s">
        <v>16</v>
      </c>
      <c r="C3131" t="s">
        <v>3113</v>
      </c>
      <c r="D3131" t="s">
        <v>1562</v>
      </c>
      <c r="E3131" t="s">
        <v>1563</v>
      </c>
      <c r="F3131" t="s">
        <v>202</v>
      </c>
      <c r="G3131">
        <v>124301</v>
      </c>
      <c r="H3131" s="9">
        <v>10</v>
      </c>
      <c r="I3131" s="1">
        <v>45412</v>
      </c>
      <c r="J3131">
        <v>4</v>
      </c>
      <c r="K3131">
        <v>2024</v>
      </c>
      <c r="L3131" t="s">
        <v>15</v>
      </c>
      <c r="M3131">
        <v>8.6999999999999993</v>
      </c>
      <c r="O3131">
        <v>13.558400000000001</v>
      </c>
      <c r="P3131" t="s">
        <v>12</v>
      </c>
    </row>
    <row r="3132" spans="1:16" hidden="1" x14ac:dyDescent="0.25">
      <c r="A3132" t="s">
        <v>17</v>
      </c>
      <c r="B3132" t="s">
        <v>16</v>
      </c>
      <c r="C3132" t="s">
        <v>2818</v>
      </c>
      <c r="D3132" t="s">
        <v>1564</v>
      </c>
      <c r="E3132" t="s">
        <v>1565</v>
      </c>
      <c r="F3132" t="s">
        <v>202</v>
      </c>
      <c r="G3132">
        <v>124301</v>
      </c>
      <c r="H3132" s="9">
        <v>10</v>
      </c>
      <c r="I3132" s="1">
        <v>45412</v>
      </c>
      <c r="J3132">
        <v>4</v>
      </c>
      <c r="K3132">
        <v>2024</v>
      </c>
      <c r="L3132" t="s">
        <v>15</v>
      </c>
      <c r="M3132">
        <v>8.6999999999999993</v>
      </c>
      <c r="O3132">
        <v>13.558400000000001</v>
      </c>
      <c r="P3132" t="s">
        <v>12</v>
      </c>
    </row>
    <row r="3133" spans="1:16" hidden="1" x14ac:dyDescent="0.25">
      <c r="A3133" t="s">
        <v>17</v>
      </c>
      <c r="B3133" t="s">
        <v>16</v>
      </c>
      <c r="C3133" t="s">
        <v>3569</v>
      </c>
      <c r="D3133" t="s">
        <v>1556</v>
      </c>
      <c r="E3133" t="s">
        <v>1557</v>
      </c>
      <c r="F3133" t="s">
        <v>202</v>
      </c>
      <c r="G3133">
        <v>124301</v>
      </c>
      <c r="H3133" s="9">
        <v>10</v>
      </c>
      <c r="I3133" s="1">
        <v>45412</v>
      </c>
      <c r="J3133">
        <v>4</v>
      </c>
      <c r="K3133">
        <v>2024</v>
      </c>
      <c r="L3133" t="s">
        <v>15</v>
      </c>
      <c r="M3133">
        <v>8.6999999999999993</v>
      </c>
      <c r="O3133">
        <v>13.558400000000001</v>
      </c>
      <c r="P3133" t="s">
        <v>12</v>
      </c>
    </row>
    <row r="3134" spans="1:16" hidden="1" x14ac:dyDescent="0.25">
      <c r="A3134" t="s">
        <v>17</v>
      </c>
      <c r="B3134" t="s">
        <v>16</v>
      </c>
      <c r="C3134" t="s">
        <v>3043</v>
      </c>
      <c r="D3134" t="s">
        <v>1542</v>
      </c>
      <c r="E3134" t="s">
        <v>1543</v>
      </c>
      <c r="F3134" t="s">
        <v>202</v>
      </c>
      <c r="G3134">
        <v>124301</v>
      </c>
      <c r="H3134" s="9">
        <v>15</v>
      </c>
      <c r="I3134" s="1">
        <v>45412</v>
      </c>
      <c r="J3134">
        <v>4</v>
      </c>
      <c r="K3134">
        <v>2024</v>
      </c>
      <c r="L3134" t="s">
        <v>15</v>
      </c>
      <c r="M3134">
        <v>8.6999999999999993</v>
      </c>
      <c r="O3134">
        <v>13.558400000000001</v>
      </c>
      <c r="P3134" t="s">
        <v>12</v>
      </c>
    </row>
    <row r="3135" spans="1:16" hidden="1" x14ac:dyDescent="0.25">
      <c r="A3135" t="s">
        <v>17</v>
      </c>
      <c r="B3135" t="s">
        <v>16</v>
      </c>
      <c r="C3135" t="s">
        <v>2784</v>
      </c>
      <c r="D3135" t="s">
        <v>1544</v>
      </c>
      <c r="E3135" t="s">
        <v>1545</v>
      </c>
      <c r="F3135" t="s">
        <v>202</v>
      </c>
      <c r="G3135">
        <v>124301</v>
      </c>
      <c r="H3135" s="9">
        <v>15</v>
      </c>
      <c r="I3135" s="1">
        <v>45412</v>
      </c>
      <c r="J3135">
        <v>4</v>
      </c>
      <c r="K3135">
        <v>2024</v>
      </c>
      <c r="L3135" t="s">
        <v>15</v>
      </c>
      <c r="M3135">
        <v>8.6999999999999993</v>
      </c>
      <c r="O3135">
        <v>13.558400000000001</v>
      </c>
      <c r="P3135" t="s">
        <v>12</v>
      </c>
    </row>
    <row r="3136" spans="1:16" hidden="1" x14ac:dyDescent="0.25">
      <c r="A3136" t="s">
        <v>17</v>
      </c>
      <c r="B3136" t="s">
        <v>4488</v>
      </c>
      <c r="C3136" t="s">
        <v>2928</v>
      </c>
      <c r="D3136" t="s">
        <v>1546</v>
      </c>
      <c r="E3136" t="s">
        <v>1547</v>
      </c>
      <c r="F3136" t="s">
        <v>202</v>
      </c>
      <c r="G3136">
        <v>124301</v>
      </c>
      <c r="H3136" s="9">
        <v>10</v>
      </c>
      <c r="I3136" s="1">
        <v>45412</v>
      </c>
      <c r="J3136">
        <v>4</v>
      </c>
      <c r="K3136">
        <v>2024</v>
      </c>
      <c r="L3136" t="s">
        <v>15</v>
      </c>
      <c r="M3136">
        <v>8.6999999999999993</v>
      </c>
      <c r="N3136" t="s">
        <v>4626</v>
      </c>
      <c r="O3136">
        <v>13.558400000000001</v>
      </c>
      <c r="P3136" t="s">
        <v>12</v>
      </c>
    </row>
    <row r="3137" spans="1:16" hidden="1" x14ac:dyDescent="0.25">
      <c r="A3137" t="s">
        <v>17</v>
      </c>
      <c r="B3137" t="s">
        <v>4488</v>
      </c>
      <c r="C3137" t="s">
        <v>3103</v>
      </c>
      <c r="D3137" t="s">
        <v>1572</v>
      </c>
      <c r="E3137" t="s">
        <v>1573</v>
      </c>
      <c r="F3137" t="s">
        <v>202</v>
      </c>
      <c r="G3137">
        <v>124301</v>
      </c>
      <c r="H3137" s="9">
        <v>20</v>
      </c>
      <c r="I3137" s="1">
        <v>45412</v>
      </c>
      <c r="J3137">
        <v>4</v>
      </c>
      <c r="K3137">
        <v>2024</v>
      </c>
      <c r="L3137" t="s">
        <v>15</v>
      </c>
      <c r="M3137">
        <v>8.6999999999999993</v>
      </c>
      <c r="N3137" t="s">
        <v>4626</v>
      </c>
      <c r="O3137">
        <v>13.558400000000001</v>
      </c>
      <c r="P3137" t="s">
        <v>12</v>
      </c>
    </row>
    <row r="3138" spans="1:16" hidden="1" x14ac:dyDescent="0.25">
      <c r="A3138" t="s">
        <v>17</v>
      </c>
      <c r="B3138" t="s">
        <v>4488</v>
      </c>
      <c r="C3138" t="s">
        <v>2783</v>
      </c>
      <c r="D3138" t="s">
        <v>1566</v>
      </c>
      <c r="E3138" t="s">
        <v>1567</v>
      </c>
      <c r="F3138" t="s">
        <v>202</v>
      </c>
      <c r="G3138">
        <v>124301</v>
      </c>
      <c r="H3138" s="9">
        <v>30</v>
      </c>
      <c r="I3138" s="1">
        <v>45412</v>
      </c>
      <c r="J3138">
        <v>4</v>
      </c>
      <c r="K3138">
        <v>2024</v>
      </c>
      <c r="L3138" t="s">
        <v>15</v>
      </c>
      <c r="M3138">
        <v>8.6999999999999993</v>
      </c>
      <c r="N3138" t="s">
        <v>4626</v>
      </c>
      <c r="O3138">
        <v>13.558400000000001</v>
      </c>
      <c r="P3138" t="s">
        <v>12</v>
      </c>
    </row>
    <row r="3139" spans="1:16" hidden="1" x14ac:dyDescent="0.25">
      <c r="A3139" t="s">
        <v>17</v>
      </c>
      <c r="B3139" t="s">
        <v>4488</v>
      </c>
      <c r="C3139" t="s">
        <v>3038</v>
      </c>
      <c r="D3139" t="s">
        <v>1568</v>
      </c>
      <c r="E3139" t="s">
        <v>1569</v>
      </c>
      <c r="F3139" t="s">
        <v>202</v>
      </c>
      <c r="G3139">
        <v>124301</v>
      </c>
      <c r="H3139" s="9">
        <v>30</v>
      </c>
      <c r="I3139" s="1">
        <v>45412</v>
      </c>
      <c r="J3139">
        <v>4</v>
      </c>
      <c r="K3139">
        <v>2024</v>
      </c>
      <c r="L3139" t="s">
        <v>15</v>
      </c>
      <c r="M3139">
        <v>8.6999999999999993</v>
      </c>
      <c r="N3139" t="s">
        <v>4626</v>
      </c>
      <c r="O3139">
        <v>13.558400000000001</v>
      </c>
      <c r="P3139" t="s">
        <v>12</v>
      </c>
    </row>
    <row r="3140" spans="1:16" hidden="1" x14ac:dyDescent="0.25">
      <c r="A3140" t="s">
        <v>17</v>
      </c>
      <c r="B3140" t="s">
        <v>16</v>
      </c>
      <c r="C3140" t="s">
        <v>2825</v>
      </c>
      <c r="D3140" t="s">
        <v>1558</v>
      </c>
      <c r="E3140" t="s">
        <v>1559</v>
      </c>
      <c r="F3140" t="s">
        <v>202</v>
      </c>
      <c r="G3140">
        <v>123878</v>
      </c>
      <c r="H3140" s="9">
        <v>24</v>
      </c>
      <c r="I3140" s="1">
        <v>45407</v>
      </c>
      <c r="J3140">
        <v>4</v>
      </c>
      <c r="K3140">
        <v>2024</v>
      </c>
      <c r="L3140" t="s">
        <v>4746</v>
      </c>
      <c r="M3140">
        <v>8.6999999999999993</v>
      </c>
      <c r="O3140">
        <v>13.558400000000001</v>
      </c>
      <c r="P3140" t="s">
        <v>30</v>
      </c>
    </row>
    <row r="3141" spans="1:16" hidden="1" x14ac:dyDescent="0.25">
      <c r="A3141" t="s">
        <v>17</v>
      </c>
      <c r="B3141" t="s">
        <v>16</v>
      </c>
      <c r="C3141" t="s">
        <v>2866</v>
      </c>
      <c r="D3141" t="s">
        <v>1560</v>
      </c>
      <c r="E3141" t="s">
        <v>1561</v>
      </c>
      <c r="F3141" t="s">
        <v>202</v>
      </c>
      <c r="G3141">
        <v>123878</v>
      </c>
      <c r="H3141" s="9">
        <v>18</v>
      </c>
      <c r="I3141" s="1">
        <v>45407</v>
      </c>
      <c r="J3141">
        <v>4</v>
      </c>
      <c r="K3141">
        <v>2024</v>
      </c>
      <c r="L3141" t="s">
        <v>4746</v>
      </c>
      <c r="M3141">
        <v>8.6999999999999993</v>
      </c>
      <c r="O3141">
        <v>13.558400000000001</v>
      </c>
      <c r="P3141" t="s">
        <v>30</v>
      </c>
    </row>
    <row r="3142" spans="1:16" hidden="1" x14ac:dyDescent="0.25">
      <c r="A3142" t="s">
        <v>17</v>
      </c>
      <c r="B3142" t="s">
        <v>16</v>
      </c>
      <c r="C3142" t="s">
        <v>2865</v>
      </c>
      <c r="D3142" t="s">
        <v>1550</v>
      </c>
      <c r="E3142" t="s">
        <v>1551</v>
      </c>
      <c r="F3142" t="s">
        <v>202</v>
      </c>
      <c r="G3142">
        <v>123878</v>
      </c>
      <c r="H3142" s="9">
        <v>18</v>
      </c>
      <c r="I3142" s="1">
        <v>45407</v>
      </c>
      <c r="J3142">
        <v>4</v>
      </c>
      <c r="K3142">
        <v>2024</v>
      </c>
      <c r="L3142" t="s">
        <v>4746</v>
      </c>
      <c r="M3142">
        <v>8.6999999999999993</v>
      </c>
      <c r="O3142">
        <v>13.558400000000001</v>
      </c>
      <c r="P3142" t="s">
        <v>30</v>
      </c>
    </row>
    <row r="3143" spans="1:16" hidden="1" x14ac:dyDescent="0.25">
      <c r="A3143" t="s">
        <v>17</v>
      </c>
      <c r="B3143" t="s">
        <v>4488</v>
      </c>
      <c r="C3143" t="s">
        <v>3103</v>
      </c>
      <c r="D3143" t="s">
        <v>1572</v>
      </c>
      <c r="E3143" t="s">
        <v>1573</v>
      </c>
      <c r="F3143" t="s">
        <v>202</v>
      </c>
      <c r="G3143">
        <v>123878</v>
      </c>
      <c r="H3143" s="9">
        <v>36</v>
      </c>
      <c r="I3143" s="1">
        <v>45407</v>
      </c>
      <c r="J3143">
        <v>4</v>
      </c>
      <c r="K3143">
        <v>2024</v>
      </c>
      <c r="L3143" t="s">
        <v>4746</v>
      </c>
      <c r="M3143">
        <v>8.6999999999999993</v>
      </c>
      <c r="N3143" t="s">
        <v>4626</v>
      </c>
      <c r="O3143">
        <v>13.558400000000001</v>
      </c>
      <c r="P3143" t="s">
        <v>30</v>
      </c>
    </row>
    <row r="3144" spans="1:16" hidden="1" x14ac:dyDescent="0.25">
      <c r="A3144" t="s">
        <v>17</v>
      </c>
      <c r="B3144" t="s">
        <v>4488</v>
      </c>
      <c r="C3144" t="s">
        <v>3038</v>
      </c>
      <c r="D3144" t="s">
        <v>1568</v>
      </c>
      <c r="E3144" t="s">
        <v>1569</v>
      </c>
      <c r="F3144" t="s">
        <v>202</v>
      </c>
      <c r="G3144">
        <v>123878</v>
      </c>
      <c r="H3144" s="9">
        <v>18</v>
      </c>
      <c r="I3144" s="1">
        <v>45407</v>
      </c>
      <c r="J3144">
        <v>4</v>
      </c>
      <c r="K3144">
        <v>2024</v>
      </c>
      <c r="L3144" t="s">
        <v>4746</v>
      </c>
      <c r="M3144">
        <v>8.6999999999999993</v>
      </c>
      <c r="N3144" t="s">
        <v>4626</v>
      </c>
      <c r="O3144">
        <v>13.558400000000001</v>
      </c>
      <c r="P3144" t="s">
        <v>30</v>
      </c>
    </row>
    <row r="3145" spans="1:16" hidden="1" x14ac:dyDescent="0.25">
      <c r="A3145" t="s">
        <v>17</v>
      </c>
      <c r="B3145" t="s">
        <v>4488</v>
      </c>
      <c r="C3145" t="s">
        <v>2874</v>
      </c>
      <c r="D3145" t="s">
        <v>1570</v>
      </c>
      <c r="E3145" t="s">
        <v>1571</v>
      </c>
      <c r="F3145" t="s">
        <v>202</v>
      </c>
      <c r="G3145">
        <v>123878</v>
      </c>
      <c r="H3145" s="9">
        <v>8</v>
      </c>
      <c r="I3145" s="1">
        <v>45407</v>
      </c>
      <c r="J3145">
        <v>4</v>
      </c>
      <c r="K3145">
        <v>2024</v>
      </c>
      <c r="L3145" t="s">
        <v>4746</v>
      </c>
      <c r="M3145">
        <v>8.6999999999999993</v>
      </c>
      <c r="N3145" t="s">
        <v>4626</v>
      </c>
      <c r="O3145">
        <v>13.558400000000001</v>
      </c>
      <c r="P3145" t="s">
        <v>30</v>
      </c>
    </row>
    <row r="3146" spans="1:16" hidden="1" x14ac:dyDescent="0.25">
      <c r="A3146" t="s">
        <v>39</v>
      </c>
      <c r="B3146" t="s">
        <v>38</v>
      </c>
      <c r="C3146" t="s">
        <v>3266</v>
      </c>
      <c r="D3146" t="s">
        <v>892</v>
      </c>
      <c r="E3146" t="s">
        <v>893</v>
      </c>
      <c r="F3146" t="s">
        <v>202</v>
      </c>
      <c r="G3146">
        <v>123868</v>
      </c>
      <c r="H3146" s="9">
        <v>1</v>
      </c>
      <c r="I3146" s="1">
        <v>45285</v>
      </c>
      <c r="J3146">
        <v>12</v>
      </c>
      <c r="K3146">
        <v>2023</v>
      </c>
      <c r="L3146" t="s">
        <v>37</v>
      </c>
      <c r="M3146">
        <v>28.25</v>
      </c>
      <c r="N3146" t="s">
        <v>4615</v>
      </c>
      <c r="O3146">
        <v>44.025799999999997</v>
      </c>
      <c r="P3146" t="s">
        <v>12</v>
      </c>
    </row>
    <row r="3147" spans="1:16" hidden="1" x14ac:dyDescent="0.25">
      <c r="A3147" t="s">
        <v>17</v>
      </c>
      <c r="B3147" t="s">
        <v>4488</v>
      </c>
      <c r="C3147" t="s">
        <v>3103</v>
      </c>
      <c r="D3147" t="s">
        <v>1572</v>
      </c>
      <c r="E3147" t="s">
        <v>1573</v>
      </c>
      <c r="F3147" t="s">
        <v>202</v>
      </c>
      <c r="G3147">
        <v>123858</v>
      </c>
      <c r="H3147" s="9">
        <v>12</v>
      </c>
      <c r="I3147" s="1">
        <v>45407</v>
      </c>
      <c r="J3147">
        <v>4</v>
      </c>
      <c r="K3147">
        <v>2024</v>
      </c>
      <c r="L3147" t="s">
        <v>4746</v>
      </c>
      <c r="M3147">
        <v>8.6999999999999993</v>
      </c>
      <c r="N3147" t="s">
        <v>4626</v>
      </c>
      <c r="O3147">
        <v>13.558400000000001</v>
      </c>
      <c r="P3147" t="s">
        <v>30</v>
      </c>
    </row>
    <row r="3148" spans="1:16" hidden="1" x14ac:dyDescent="0.25">
      <c r="A3148" t="s">
        <v>17</v>
      </c>
      <c r="B3148" t="s">
        <v>4488</v>
      </c>
      <c r="C3148" t="s">
        <v>2783</v>
      </c>
      <c r="D3148" t="s">
        <v>1566</v>
      </c>
      <c r="E3148" t="s">
        <v>1567</v>
      </c>
      <c r="F3148" t="s">
        <v>202</v>
      </c>
      <c r="G3148">
        <v>123858</v>
      </c>
      <c r="H3148" s="9">
        <v>12</v>
      </c>
      <c r="I3148" s="1">
        <v>45407</v>
      </c>
      <c r="J3148">
        <v>4</v>
      </c>
      <c r="K3148">
        <v>2024</v>
      </c>
      <c r="L3148" t="s">
        <v>4746</v>
      </c>
      <c r="M3148">
        <v>8.6999999999999993</v>
      </c>
      <c r="N3148" t="s">
        <v>4626</v>
      </c>
      <c r="O3148">
        <v>13.558400000000001</v>
      </c>
      <c r="P3148" t="s">
        <v>30</v>
      </c>
    </row>
    <row r="3149" spans="1:16" hidden="1" x14ac:dyDescent="0.25">
      <c r="A3149" t="s">
        <v>17</v>
      </c>
      <c r="B3149" t="s">
        <v>4488</v>
      </c>
      <c r="C3149" t="s">
        <v>3038</v>
      </c>
      <c r="D3149" t="s">
        <v>1568</v>
      </c>
      <c r="E3149" t="s">
        <v>1569</v>
      </c>
      <c r="F3149" t="s">
        <v>202</v>
      </c>
      <c r="G3149">
        <v>123858</v>
      </c>
      <c r="H3149" s="9">
        <v>8</v>
      </c>
      <c r="I3149" s="1">
        <v>45407</v>
      </c>
      <c r="J3149">
        <v>4</v>
      </c>
      <c r="K3149">
        <v>2024</v>
      </c>
      <c r="L3149" t="s">
        <v>4746</v>
      </c>
      <c r="M3149">
        <v>8.6999999999999993</v>
      </c>
      <c r="N3149" t="s">
        <v>4626</v>
      </c>
      <c r="O3149">
        <v>13.558400000000001</v>
      </c>
      <c r="P3149" t="s">
        <v>30</v>
      </c>
    </row>
    <row r="3150" spans="1:16" hidden="1" x14ac:dyDescent="0.25">
      <c r="A3150" t="s">
        <v>17</v>
      </c>
      <c r="B3150" t="s">
        <v>4488</v>
      </c>
      <c r="C3150" t="s">
        <v>2874</v>
      </c>
      <c r="D3150" t="s">
        <v>1570</v>
      </c>
      <c r="E3150" t="s">
        <v>1571</v>
      </c>
      <c r="F3150" t="s">
        <v>202</v>
      </c>
      <c r="G3150">
        <v>123858</v>
      </c>
      <c r="H3150" s="9">
        <v>8</v>
      </c>
      <c r="I3150" s="1">
        <v>45407</v>
      </c>
      <c r="J3150">
        <v>4</v>
      </c>
      <c r="K3150">
        <v>2024</v>
      </c>
      <c r="L3150" t="s">
        <v>4746</v>
      </c>
      <c r="M3150">
        <v>8.6999999999999993</v>
      </c>
      <c r="N3150" t="s">
        <v>4626</v>
      </c>
      <c r="O3150">
        <v>13.558400000000001</v>
      </c>
      <c r="P3150" t="s">
        <v>30</v>
      </c>
    </row>
    <row r="3151" spans="1:16" hidden="1" x14ac:dyDescent="0.25">
      <c r="A3151" t="s">
        <v>39</v>
      </c>
      <c r="B3151" t="s">
        <v>38</v>
      </c>
      <c r="C3151" t="s">
        <v>536</v>
      </c>
      <c r="D3151" t="s">
        <v>84</v>
      </c>
      <c r="E3151" t="s">
        <v>85</v>
      </c>
      <c r="F3151" t="s">
        <v>202</v>
      </c>
      <c r="G3151">
        <v>123612</v>
      </c>
      <c r="H3151" s="9">
        <v>1</v>
      </c>
      <c r="I3151" s="1">
        <v>45284</v>
      </c>
      <c r="J3151">
        <v>12</v>
      </c>
      <c r="K3151">
        <v>2023</v>
      </c>
      <c r="L3151" t="s">
        <v>37</v>
      </c>
      <c r="M3151">
        <v>33.5</v>
      </c>
      <c r="N3151" t="s">
        <v>4615</v>
      </c>
      <c r="O3151">
        <v>52.207599999999999</v>
      </c>
      <c r="P3151" t="s">
        <v>12</v>
      </c>
    </row>
    <row r="3152" spans="1:16" hidden="1" x14ac:dyDescent="0.25">
      <c r="A3152" t="s">
        <v>39</v>
      </c>
      <c r="B3152" t="s">
        <v>38</v>
      </c>
      <c r="C3152" t="s">
        <v>536</v>
      </c>
      <c r="D3152" t="s">
        <v>84</v>
      </c>
      <c r="E3152" t="s">
        <v>85</v>
      </c>
      <c r="F3152" t="s">
        <v>202</v>
      </c>
      <c r="G3152">
        <v>123610</v>
      </c>
      <c r="H3152" s="9">
        <v>1</v>
      </c>
      <c r="I3152" s="1">
        <v>45284</v>
      </c>
      <c r="J3152">
        <v>12</v>
      </c>
      <c r="K3152">
        <v>2023</v>
      </c>
      <c r="L3152" t="s">
        <v>37</v>
      </c>
      <c r="M3152">
        <v>33.5</v>
      </c>
      <c r="N3152" t="s">
        <v>4615</v>
      </c>
      <c r="O3152">
        <v>52.207599999999999</v>
      </c>
      <c r="P3152" t="s">
        <v>12</v>
      </c>
    </row>
    <row r="3153" spans="1:16" hidden="1" x14ac:dyDescent="0.25">
      <c r="A3153" t="s">
        <v>39</v>
      </c>
      <c r="B3153" t="s">
        <v>16</v>
      </c>
      <c r="C3153" t="s">
        <v>576</v>
      </c>
      <c r="D3153" t="s">
        <v>90</v>
      </c>
      <c r="E3153" t="s">
        <v>91</v>
      </c>
      <c r="F3153" t="s">
        <v>202</v>
      </c>
      <c r="G3153">
        <v>123609</v>
      </c>
      <c r="H3153" s="9">
        <v>1</v>
      </c>
      <c r="I3153" s="1">
        <v>45284</v>
      </c>
      <c r="J3153">
        <v>12</v>
      </c>
      <c r="K3153">
        <v>2023</v>
      </c>
      <c r="L3153" t="s">
        <v>37</v>
      </c>
      <c r="M3153">
        <v>33.5</v>
      </c>
      <c r="N3153" t="s">
        <v>4615</v>
      </c>
      <c r="O3153">
        <v>52.207599999999999</v>
      </c>
      <c r="P3153" t="s">
        <v>12</v>
      </c>
    </row>
    <row r="3154" spans="1:16" hidden="1" x14ac:dyDescent="0.25">
      <c r="A3154" t="s">
        <v>39</v>
      </c>
      <c r="B3154" t="s">
        <v>38</v>
      </c>
      <c r="C3154" t="s">
        <v>620</v>
      </c>
      <c r="D3154" t="s">
        <v>69</v>
      </c>
      <c r="E3154" t="s">
        <v>70</v>
      </c>
      <c r="F3154" t="s">
        <v>202</v>
      </c>
      <c r="G3154">
        <v>123607</v>
      </c>
      <c r="H3154" s="9">
        <v>1</v>
      </c>
      <c r="I3154" s="1">
        <v>45284</v>
      </c>
      <c r="J3154">
        <v>12</v>
      </c>
      <c r="K3154">
        <v>2023</v>
      </c>
      <c r="L3154" t="s">
        <v>37</v>
      </c>
      <c r="M3154">
        <v>28.25</v>
      </c>
      <c r="N3154" t="s">
        <v>4615</v>
      </c>
      <c r="O3154">
        <v>44.025799999999997</v>
      </c>
      <c r="P3154" t="s">
        <v>12</v>
      </c>
    </row>
    <row r="3155" spans="1:16" hidden="1" x14ac:dyDescent="0.25">
      <c r="A3155" t="s">
        <v>39</v>
      </c>
      <c r="B3155" t="s">
        <v>16</v>
      </c>
      <c r="C3155" t="s">
        <v>529</v>
      </c>
      <c r="D3155" t="s">
        <v>65</v>
      </c>
      <c r="E3155" t="s">
        <v>66</v>
      </c>
      <c r="F3155" t="s">
        <v>202</v>
      </c>
      <c r="G3155">
        <v>123606</v>
      </c>
      <c r="H3155" s="9">
        <v>1</v>
      </c>
      <c r="I3155" s="1">
        <v>45284</v>
      </c>
      <c r="J3155">
        <v>12</v>
      </c>
      <c r="K3155">
        <v>2023</v>
      </c>
      <c r="L3155" t="s">
        <v>37</v>
      </c>
      <c r="M3155">
        <v>28.25</v>
      </c>
      <c r="N3155" t="s">
        <v>4615</v>
      </c>
      <c r="O3155">
        <v>44.025799999999997</v>
      </c>
      <c r="P3155" t="s">
        <v>12</v>
      </c>
    </row>
    <row r="3156" spans="1:16" hidden="1" x14ac:dyDescent="0.25">
      <c r="A3156" t="s">
        <v>39</v>
      </c>
      <c r="B3156" t="s">
        <v>38</v>
      </c>
      <c r="C3156" t="s">
        <v>507</v>
      </c>
      <c r="D3156" t="s">
        <v>75</v>
      </c>
      <c r="E3156" t="s">
        <v>75</v>
      </c>
      <c r="F3156" t="s">
        <v>202</v>
      </c>
      <c r="G3156">
        <v>123605</v>
      </c>
      <c r="H3156" s="9">
        <v>1</v>
      </c>
      <c r="I3156" s="1">
        <v>45284</v>
      </c>
      <c r="J3156">
        <v>12</v>
      </c>
      <c r="K3156">
        <v>2023</v>
      </c>
      <c r="L3156" t="s">
        <v>37</v>
      </c>
      <c r="M3156">
        <v>28.25</v>
      </c>
      <c r="N3156" t="s">
        <v>4615</v>
      </c>
      <c r="O3156">
        <v>44.025799999999997</v>
      </c>
      <c r="P3156" t="s">
        <v>12</v>
      </c>
    </row>
    <row r="3157" spans="1:16" hidden="1" x14ac:dyDescent="0.25">
      <c r="A3157" t="s">
        <v>39</v>
      </c>
      <c r="B3157" t="s">
        <v>16</v>
      </c>
      <c r="C3157" t="s">
        <v>625</v>
      </c>
      <c r="D3157" t="s">
        <v>99</v>
      </c>
      <c r="E3157" t="s">
        <v>100</v>
      </c>
      <c r="F3157" t="s">
        <v>202</v>
      </c>
      <c r="G3157">
        <v>123604</v>
      </c>
      <c r="H3157" s="9">
        <v>1</v>
      </c>
      <c r="I3157" s="1">
        <v>45284</v>
      </c>
      <c r="J3157">
        <v>12</v>
      </c>
      <c r="K3157">
        <v>2023</v>
      </c>
      <c r="L3157" t="s">
        <v>37</v>
      </c>
      <c r="M3157">
        <v>33.5</v>
      </c>
      <c r="N3157" t="s">
        <v>4615</v>
      </c>
      <c r="O3157">
        <v>52.207599999999999</v>
      </c>
      <c r="P3157" t="s">
        <v>12</v>
      </c>
    </row>
    <row r="3158" spans="1:16" hidden="1" x14ac:dyDescent="0.25">
      <c r="A3158" t="s">
        <v>39</v>
      </c>
      <c r="B3158" t="s">
        <v>16</v>
      </c>
      <c r="C3158" t="s">
        <v>529</v>
      </c>
      <c r="D3158" t="s">
        <v>65</v>
      </c>
      <c r="E3158" t="s">
        <v>66</v>
      </c>
      <c r="F3158" t="s">
        <v>202</v>
      </c>
      <c r="G3158">
        <v>123603</v>
      </c>
      <c r="H3158" s="9">
        <v>1</v>
      </c>
      <c r="I3158" s="1">
        <v>45284</v>
      </c>
      <c r="J3158">
        <v>12</v>
      </c>
      <c r="K3158">
        <v>2023</v>
      </c>
      <c r="L3158" t="s">
        <v>37</v>
      </c>
      <c r="M3158">
        <v>28.25</v>
      </c>
      <c r="N3158" t="s">
        <v>4615</v>
      </c>
      <c r="O3158">
        <v>44.025799999999997</v>
      </c>
      <c r="P3158" t="s">
        <v>12</v>
      </c>
    </row>
    <row r="3159" spans="1:16" hidden="1" x14ac:dyDescent="0.25">
      <c r="A3159" t="s">
        <v>39</v>
      </c>
      <c r="B3159" t="s">
        <v>4489</v>
      </c>
      <c r="C3159" t="s">
        <v>2969</v>
      </c>
      <c r="D3159" t="s">
        <v>966</v>
      </c>
      <c r="E3159" t="s">
        <v>967</v>
      </c>
      <c r="F3159" t="s">
        <v>202</v>
      </c>
      <c r="G3159">
        <v>123603</v>
      </c>
      <c r="H3159" s="9">
        <v>1</v>
      </c>
      <c r="I3159" s="1">
        <v>45284</v>
      </c>
      <c r="J3159">
        <v>12</v>
      </c>
      <c r="K3159">
        <v>2023</v>
      </c>
      <c r="L3159" t="s">
        <v>37</v>
      </c>
      <c r="M3159">
        <v>0.45</v>
      </c>
      <c r="N3159" t="s">
        <v>4615</v>
      </c>
      <c r="O3159">
        <v>0.70130000000000003</v>
      </c>
      <c r="P3159" t="s">
        <v>12</v>
      </c>
    </row>
    <row r="3160" spans="1:16" hidden="1" x14ac:dyDescent="0.25">
      <c r="A3160" t="s">
        <v>39</v>
      </c>
      <c r="B3160" t="s">
        <v>16</v>
      </c>
      <c r="C3160" t="s">
        <v>2954</v>
      </c>
      <c r="D3160" t="s">
        <v>1037</v>
      </c>
      <c r="E3160" t="s">
        <v>999</v>
      </c>
      <c r="F3160" t="s">
        <v>202</v>
      </c>
      <c r="G3160">
        <v>123602</v>
      </c>
      <c r="H3160" s="9">
        <v>1</v>
      </c>
      <c r="I3160" s="1">
        <v>45284</v>
      </c>
      <c r="J3160">
        <v>12</v>
      </c>
      <c r="K3160">
        <v>2023</v>
      </c>
      <c r="L3160" t="s">
        <v>37</v>
      </c>
      <c r="M3160">
        <v>33.5</v>
      </c>
      <c r="N3160" t="s">
        <v>4615</v>
      </c>
      <c r="O3160">
        <v>52.207599999999999</v>
      </c>
      <c r="P3160" t="s">
        <v>12</v>
      </c>
    </row>
    <row r="3161" spans="1:16" hidden="1" x14ac:dyDescent="0.25">
      <c r="A3161" t="s">
        <v>39</v>
      </c>
      <c r="B3161" t="s">
        <v>16</v>
      </c>
      <c r="C3161" t="s">
        <v>2954</v>
      </c>
      <c r="D3161" t="s">
        <v>1037</v>
      </c>
      <c r="E3161" t="s">
        <v>999</v>
      </c>
      <c r="F3161" t="s">
        <v>202</v>
      </c>
      <c r="G3161">
        <v>123601</v>
      </c>
      <c r="H3161" s="9">
        <v>1</v>
      </c>
      <c r="I3161" s="1">
        <v>45284</v>
      </c>
      <c r="J3161">
        <v>12</v>
      </c>
      <c r="K3161">
        <v>2023</v>
      </c>
      <c r="L3161" t="s">
        <v>37</v>
      </c>
      <c r="M3161">
        <v>33.5</v>
      </c>
      <c r="N3161" t="s">
        <v>4615</v>
      </c>
      <c r="O3161">
        <v>52.207599999999999</v>
      </c>
      <c r="P3161" t="s">
        <v>12</v>
      </c>
    </row>
    <row r="3162" spans="1:16" hidden="1" x14ac:dyDescent="0.25">
      <c r="A3162" t="s">
        <v>39</v>
      </c>
      <c r="B3162" t="s">
        <v>38</v>
      </c>
      <c r="C3162" t="s">
        <v>530</v>
      </c>
      <c r="D3162" t="s">
        <v>58</v>
      </c>
      <c r="E3162" t="s">
        <v>59</v>
      </c>
      <c r="F3162" t="s">
        <v>202</v>
      </c>
      <c r="G3162">
        <v>123600</v>
      </c>
      <c r="H3162" s="9">
        <v>1</v>
      </c>
      <c r="I3162" s="1">
        <v>45284</v>
      </c>
      <c r="J3162">
        <v>12</v>
      </c>
      <c r="K3162">
        <v>2023</v>
      </c>
      <c r="L3162" t="s">
        <v>37</v>
      </c>
      <c r="M3162">
        <v>28.25</v>
      </c>
      <c r="N3162" t="s">
        <v>4615</v>
      </c>
      <c r="O3162">
        <v>44.025799999999997</v>
      </c>
      <c r="P3162" t="s">
        <v>12</v>
      </c>
    </row>
    <row r="3163" spans="1:16" hidden="1" x14ac:dyDescent="0.25">
      <c r="A3163" t="s">
        <v>39</v>
      </c>
      <c r="B3163" t="s">
        <v>38</v>
      </c>
      <c r="C3163" t="s">
        <v>432</v>
      </c>
      <c r="D3163" t="s">
        <v>73</v>
      </c>
      <c r="E3163" t="s">
        <v>74</v>
      </c>
      <c r="F3163" t="s">
        <v>202</v>
      </c>
      <c r="G3163">
        <v>123599</v>
      </c>
      <c r="H3163" s="9">
        <v>1</v>
      </c>
      <c r="I3163" s="1">
        <v>45284</v>
      </c>
      <c r="J3163">
        <v>12</v>
      </c>
      <c r="K3163">
        <v>2023</v>
      </c>
      <c r="L3163" t="s">
        <v>37</v>
      </c>
      <c r="M3163">
        <v>28.25</v>
      </c>
      <c r="N3163" t="s">
        <v>4615</v>
      </c>
      <c r="O3163">
        <v>44.025799999999997</v>
      </c>
      <c r="P3163" t="s">
        <v>12</v>
      </c>
    </row>
    <row r="3164" spans="1:16" hidden="1" x14ac:dyDescent="0.25">
      <c r="A3164" t="s">
        <v>39</v>
      </c>
      <c r="B3164" t="s">
        <v>38</v>
      </c>
      <c r="C3164" t="s">
        <v>530</v>
      </c>
      <c r="D3164" t="s">
        <v>58</v>
      </c>
      <c r="E3164" t="s">
        <v>59</v>
      </c>
      <c r="F3164" t="s">
        <v>202</v>
      </c>
      <c r="G3164">
        <v>123598</v>
      </c>
      <c r="H3164" s="9">
        <v>1</v>
      </c>
      <c r="I3164" s="1">
        <v>45284</v>
      </c>
      <c r="J3164">
        <v>12</v>
      </c>
      <c r="K3164">
        <v>2023</v>
      </c>
      <c r="L3164" t="s">
        <v>37</v>
      </c>
      <c r="M3164">
        <v>28.25</v>
      </c>
      <c r="N3164" t="s">
        <v>4615</v>
      </c>
      <c r="O3164">
        <v>44.025799999999997</v>
      </c>
      <c r="P3164" t="s">
        <v>12</v>
      </c>
    </row>
    <row r="3165" spans="1:16" hidden="1" x14ac:dyDescent="0.25">
      <c r="A3165" t="s">
        <v>39</v>
      </c>
      <c r="B3165" t="s">
        <v>16</v>
      </c>
      <c r="C3165" t="s">
        <v>4519</v>
      </c>
      <c r="D3165" t="s">
        <v>4520</v>
      </c>
      <c r="E3165" t="s">
        <v>4521</v>
      </c>
      <c r="F3165" t="s">
        <v>202</v>
      </c>
      <c r="G3165">
        <v>123597</v>
      </c>
      <c r="H3165" s="9">
        <v>1</v>
      </c>
      <c r="I3165" s="1">
        <v>45284</v>
      </c>
      <c r="J3165">
        <v>12</v>
      </c>
      <c r="K3165">
        <v>2023</v>
      </c>
      <c r="L3165" t="s">
        <v>37</v>
      </c>
      <c r="M3165">
        <v>33.5</v>
      </c>
      <c r="N3165" t="s">
        <v>4615</v>
      </c>
      <c r="O3165">
        <v>52.207599999999999</v>
      </c>
      <c r="P3165" t="s">
        <v>12</v>
      </c>
    </row>
    <row r="3166" spans="1:16" hidden="1" x14ac:dyDescent="0.25">
      <c r="A3166" t="s">
        <v>39</v>
      </c>
      <c r="B3166" t="s">
        <v>38</v>
      </c>
      <c r="C3166" t="s">
        <v>432</v>
      </c>
      <c r="D3166" t="s">
        <v>73</v>
      </c>
      <c r="E3166" t="s">
        <v>74</v>
      </c>
      <c r="F3166" t="s">
        <v>202</v>
      </c>
      <c r="G3166">
        <v>123596</v>
      </c>
      <c r="H3166" s="9">
        <v>1</v>
      </c>
      <c r="I3166" s="1">
        <v>45284</v>
      </c>
      <c r="J3166">
        <v>12</v>
      </c>
      <c r="K3166">
        <v>2023</v>
      </c>
      <c r="L3166" t="s">
        <v>37</v>
      </c>
      <c r="M3166">
        <v>28.25</v>
      </c>
      <c r="N3166" t="s">
        <v>4615</v>
      </c>
      <c r="O3166">
        <v>44.025799999999997</v>
      </c>
      <c r="P3166" t="s">
        <v>12</v>
      </c>
    </row>
    <row r="3167" spans="1:16" hidden="1" x14ac:dyDescent="0.25">
      <c r="A3167" t="s">
        <v>39</v>
      </c>
      <c r="B3167" t="s">
        <v>16</v>
      </c>
      <c r="C3167" t="s">
        <v>625</v>
      </c>
      <c r="D3167" t="s">
        <v>99</v>
      </c>
      <c r="E3167" t="s">
        <v>100</v>
      </c>
      <c r="F3167" t="s">
        <v>202</v>
      </c>
      <c r="G3167">
        <v>123595</v>
      </c>
      <c r="H3167" s="9">
        <v>1</v>
      </c>
      <c r="I3167" s="1">
        <v>45284</v>
      </c>
      <c r="J3167">
        <v>12</v>
      </c>
      <c r="K3167">
        <v>2023</v>
      </c>
      <c r="L3167" t="s">
        <v>37</v>
      </c>
      <c r="M3167">
        <v>33.5</v>
      </c>
      <c r="N3167" t="s">
        <v>4615</v>
      </c>
      <c r="O3167">
        <v>52.207599999999999</v>
      </c>
      <c r="P3167" t="s">
        <v>12</v>
      </c>
    </row>
    <row r="3168" spans="1:16" hidden="1" x14ac:dyDescent="0.25">
      <c r="A3168" t="s">
        <v>39</v>
      </c>
      <c r="B3168" t="s">
        <v>16</v>
      </c>
      <c r="C3168" t="s">
        <v>3327</v>
      </c>
      <c r="D3168" t="s">
        <v>1024</v>
      </c>
      <c r="E3168" t="s">
        <v>1025</v>
      </c>
      <c r="F3168" t="s">
        <v>202</v>
      </c>
      <c r="G3168">
        <v>123592</v>
      </c>
      <c r="H3168" s="9">
        <v>1</v>
      </c>
      <c r="I3168" s="1">
        <v>45284</v>
      </c>
      <c r="J3168">
        <v>12</v>
      </c>
      <c r="K3168">
        <v>2023</v>
      </c>
      <c r="L3168" t="s">
        <v>37</v>
      </c>
      <c r="M3168">
        <v>33.5</v>
      </c>
      <c r="N3168" t="s">
        <v>4615</v>
      </c>
      <c r="O3168">
        <v>52.207599999999999</v>
      </c>
      <c r="P3168" t="s">
        <v>12</v>
      </c>
    </row>
    <row r="3169" spans="1:16" hidden="1" x14ac:dyDescent="0.25">
      <c r="A3169" t="s">
        <v>39</v>
      </c>
      <c r="B3169" t="s">
        <v>16</v>
      </c>
      <c r="C3169" t="s">
        <v>4522</v>
      </c>
      <c r="D3169" t="s">
        <v>4523</v>
      </c>
      <c r="E3169" t="s">
        <v>1031</v>
      </c>
      <c r="F3169" t="s">
        <v>202</v>
      </c>
      <c r="G3169">
        <v>123591</v>
      </c>
      <c r="H3169" s="9">
        <v>1</v>
      </c>
      <c r="I3169" s="1">
        <v>45284</v>
      </c>
      <c r="J3169">
        <v>12</v>
      </c>
      <c r="K3169">
        <v>2023</v>
      </c>
      <c r="L3169" t="s">
        <v>37</v>
      </c>
      <c r="M3169">
        <v>33.5</v>
      </c>
      <c r="N3169" t="s">
        <v>4615</v>
      </c>
      <c r="O3169">
        <v>52.207599999999999</v>
      </c>
      <c r="P3169" t="s">
        <v>12</v>
      </c>
    </row>
    <row r="3170" spans="1:16" hidden="1" x14ac:dyDescent="0.25">
      <c r="A3170" t="s">
        <v>39</v>
      </c>
      <c r="B3170" t="s">
        <v>16</v>
      </c>
      <c r="C3170" t="s">
        <v>508</v>
      </c>
      <c r="D3170" t="s">
        <v>94</v>
      </c>
      <c r="E3170" t="s">
        <v>94</v>
      </c>
      <c r="F3170" t="s">
        <v>202</v>
      </c>
      <c r="G3170">
        <v>123590</v>
      </c>
      <c r="H3170" s="9">
        <v>1</v>
      </c>
      <c r="I3170" s="1">
        <v>45284</v>
      </c>
      <c r="J3170">
        <v>12</v>
      </c>
      <c r="K3170">
        <v>2023</v>
      </c>
      <c r="L3170" t="s">
        <v>37</v>
      </c>
      <c r="M3170">
        <v>33.5</v>
      </c>
      <c r="N3170" t="s">
        <v>4615</v>
      </c>
      <c r="O3170">
        <v>52.207599999999999</v>
      </c>
      <c r="P3170" t="s">
        <v>12</v>
      </c>
    </row>
    <row r="3171" spans="1:16" hidden="1" x14ac:dyDescent="0.25">
      <c r="A3171" t="s">
        <v>39</v>
      </c>
      <c r="B3171" t="s">
        <v>38</v>
      </c>
      <c r="C3171" t="s">
        <v>3292</v>
      </c>
      <c r="D3171" t="s">
        <v>943</v>
      </c>
      <c r="E3171" t="s">
        <v>944</v>
      </c>
      <c r="F3171" t="s">
        <v>202</v>
      </c>
      <c r="G3171">
        <v>123584</v>
      </c>
      <c r="H3171" s="9">
        <v>1</v>
      </c>
      <c r="I3171" s="1">
        <v>45284</v>
      </c>
      <c r="J3171">
        <v>12</v>
      </c>
      <c r="K3171">
        <v>2023</v>
      </c>
      <c r="L3171" t="s">
        <v>37</v>
      </c>
      <c r="M3171">
        <v>28.25</v>
      </c>
      <c r="N3171" t="s">
        <v>4615</v>
      </c>
      <c r="O3171">
        <v>44.025799999999997</v>
      </c>
      <c r="P3171" t="s">
        <v>12</v>
      </c>
    </row>
    <row r="3172" spans="1:16" hidden="1" x14ac:dyDescent="0.25">
      <c r="A3172" t="s">
        <v>39</v>
      </c>
      <c r="B3172" t="s">
        <v>38</v>
      </c>
      <c r="C3172" t="s">
        <v>3020</v>
      </c>
      <c r="D3172" t="s">
        <v>954</v>
      </c>
      <c r="E3172" t="s">
        <v>955</v>
      </c>
      <c r="F3172" t="s">
        <v>202</v>
      </c>
      <c r="G3172">
        <v>123584</v>
      </c>
      <c r="H3172" s="9">
        <v>1</v>
      </c>
      <c r="I3172" s="1">
        <v>45284</v>
      </c>
      <c r="J3172">
        <v>12</v>
      </c>
      <c r="K3172">
        <v>2023</v>
      </c>
      <c r="L3172" t="s">
        <v>37</v>
      </c>
      <c r="M3172">
        <v>28.25</v>
      </c>
      <c r="N3172" t="s">
        <v>4615</v>
      </c>
      <c r="O3172">
        <v>44.025799999999997</v>
      </c>
      <c r="P3172" t="s">
        <v>12</v>
      </c>
    </row>
    <row r="3173" spans="1:16" hidden="1" x14ac:dyDescent="0.25">
      <c r="A3173" t="s">
        <v>39</v>
      </c>
      <c r="B3173" t="s">
        <v>38</v>
      </c>
      <c r="C3173" t="s">
        <v>589</v>
      </c>
      <c r="D3173" t="s">
        <v>63</v>
      </c>
      <c r="E3173" t="s">
        <v>64</v>
      </c>
      <c r="F3173" t="s">
        <v>202</v>
      </c>
      <c r="G3173">
        <v>122983</v>
      </c>
      <c r="H3173" s="9">
        <v>1</v>
      </c>
      <c r="I3173" s="1">
        <v>45281</v>
      </c>
      <c r="J3173">
        <v>12</v>
      </c>
      <c r="K3173">
        <v>2023</v>
      </c>
      <c r="L3173" t="s">
        <v>37</v>
      </c>
      <c r="M3173">
        <v>28.25</v>
      </c>
      <c r="N3173" t="s">
        <v>4615</v>
      </c>
      <c r="O3173">
        <v>44.025799999999997</v>
      </c>
      <c r="P3173" t="s">
        <v>12</v>
      </c>
    </row>
    <row r="3174" spans="1:16" hidden="1" x14ac:dyDescent="0.25">
      <c r="A3174" t="s">
        <v>39</v>
      </c>
      <c r="B3174" t="s">
        <v>16</v>
      </c>
      <c r="C3174" t="s">
        <v>618</v>
      </c>
      <c r="D3174" t="s">
        <v>97</v>
      </c>
      <c r="E3174" t="s">
        <v>98</v>
      </c>
      <c r="F3174" t="s">
        <v>202</v>
      </c>
      <c r="G3174">
        <v>122982</v>
      </c>
      <c r="H3174" s="9">
        <v>1</v>
      </c>
      <c r="I3174" s="1">
        <v>45281</v>
      </c>
      <c r="J3174">
        <v>12</v>
      </c>
      <c r="K3174">
        <v>2023</v>
      </c>
      <c r="L3174" t="s">
        <v>37</v>
      </c>
      <c r="M3174">
        <v>33.5</v>
      </c>
      <c r="N3174" t="s">
        <v>4615</v>
      </c>
      <c r="O3174">
        <v>52.207599999999999</v>
      </c>
      <c r="P3174" t="s">
        <v>12</v>
      </c>
    </row>
    <row r="3175" spans="1:16" hidden="1" x14ac:dyDescent="0.25">
      <c r="A3175" t="s">
        <v>39</v>
      </c>
      <c r="B3175" t="s">
        <v>16</v>
      </c>
      <c r="C3175" t="s">
        <v>618</v>
      </c>
      <c r="D3175" t="s">
        <v>97</v>
      </c>
      <c r="E3175" t="s">
        <v>98</v>
      </c>
      <c r="F3175" t="s">
        <v>202</v>
      </c>
      <c r="G3175">
        <v>122981</v>
      </c>
      <c r="H3175" s="9">
        <v>1</v>
      </c>
      <c r="I3175" s="1">
        <v>45281</v>
      </c>
      <c r="J3175">
        <v>12</v>
      </c>
      <c r="K3175">
        <v>2023</v>
      </c>
      <c r="L3175" t="s">
        <v>37</v>
      </c>
      <c r="M3175">
        <v>33.5</v>
      </c>
      <c r="N3175" t="s">
        <v>4615</v>
      </c>
      <c r="O3175">
        <v>52.207599999999999</v>
      </c>
      <c r="P3175" t="s">
        <v>12</v>
      </c>
    </row>
    <row r="3176" spans="1:16" hidden="1" x14ac:dyDescent="0.25">
      <c r="A3176" t="s">
        <v>39</v>
      </c>
      <c r="B3176" t="s">
        <v>16</v>
      </c>
      <c r="C3176" t="s">
        <v>4503</v>
      </c>
      <c r="D3176" t="s">
        <v>4504</v>
      </c>
      <c r="E3176" t="s">
        <v>4504</v>
      </c>
      <c r="F3176" t="s">
        <v>202</v>
      </c>
      <c r="G3176">
        <v>122979</v>
      </c>
      <c r="H3176" s="9">
        <v>1</v>
      </c>
      <c r="I3176" s="1">
        <v>45281</v>
      </c>
      <c r="J3176">
        <v>12</v>
      </c>
      <c r="K3176">
        <v>2023</v>
      </c>
      <c r="L3176" t="s">
        <v>37</v>
      </c>
      <c r="M3176">
        <v>28.25</v>
      </c>
      <c r="N3176" t="s">
        <v>4615</v>
      </c>
      <c r="O3176">
        <v>44.025799999999997</v>
      </c>
      <c r="P3176" t="s">
        <v>12</v>
      </c>
    </row>
    <row r="3177" spans="1:16" hidden="1" x14ac:dyDescent="0.25">
      <c r="A3177" t="s">
        <v>39</v>
      </c>
      <c r="B3177" t="s">
        <v>16</v>
      </c>
      <c r="C3177" t="s">
        <v>529</v>
      </c>
      <c r="D3177" t="s">
        <v>65</v>
      </c>
      <c r="E3177" t="s">
        <v>66</v>
      </c>
      <c r="F3177" t="s">
        <v>202</v>
      </c>
      <c r="G3177">
        <v>122978</v>
      </c>
      <c r="H3177" s="9">
        <v>1</v>
      </c>
      <c r="I3177" s="1">
        <v>45281</v>
      </c>
      <c r="J3177">
        <v>12</v>
      </c>
      <c r="K3177">
        <v>2023</v>
      </c>
      <c r="L3177" t="s">
        <v>37</v>
      </c>
      <c r="M3177">
        <v>28.25</v>
      </c>
      <c r="N3177" t="s">
        <v>4615</v>
      </c>
      <c r="O3177">
        <v>44.025799999999997</v>
      </c>
      <c r="P3177" t="s">
        <v>12</v>
      </c>
    </row>
    <row r="3178" spans="1:16" hidden="1" x14ac:dyDescent="0.25">
      <c r="A3178" t="s">
        <v>39</v>
      </c>
      <c r="B3178" t="s">
        <v>38</v>
      </c>
      <c r="C3178" t="s">
        <v>506</v>
      </c>
      <c r="D3178" t="s">
        <v>52</v>
      </c>
      <c r="E3178" t="s">
        <v>53</v>
      </c>
      <c r="F3178" t="s">
        <v>202</v>
      </c>
      <c r="G3178">
        <v>122515</v>
      </c>
      <c r="H3178" s="9">
        <v>1</v>
      </c>
      <c r="I3178" s="1">
        <v>45280</v>
      </c>
      <c r="J3178">
        <v>12</v>
      </c>
      <c r="K3178">
        <v>2023</v>
      </c>
      <c r="L3178" t="s">
        <v>37</v>
      </c>
      <c r="M3178">
        <v>28.25</v>
      </c>
      <c r="N3178" t="s">
        <v>4615</v>
      </c>
      <c r="O3178">
        <v>44.025799999999997</v>
      </c>
      <c r="P3178" t="s">
        <v>12</v>
      </c>
    </row>
    <row r="3179" spans="1:16" hidden="1" x14ac:dyDescent="0.25">
      <c r="A3179" t="s">
        <v>39</v>
      </c>
      <c r="B3179" t="s">
        <v>38</v>
      </c>
      <c r="C3179" t="s">
        <v>3020</v>
      </c>
      <c r="D3179" t="s">
        <v>954</v>
      </c>
      <c r="E3179" t="s">
        <v>955</v>
      </c>
      <c r="F3179" t="s">
        <v>202</v>
      </c>
      <c r="G3179">
        <v>122511</v>
      </c>
      <c r="H3179" s="9">
        <v>1</v>
      </c>
      <c r="I3179" s="1">
        <v>45280</v>
      </c>
      <c r="J3179">
        <v>12</v>
      </c>
      <c r="K3179">
        <v>2023</v>
      </c>
      <c r="L3179" t="s">
        <v>37</v>
      </c>
      <c r="M3179">
        <v>28.25</v>
      </c>
      <c r="N3179" t="s">
        <v>4615</v>
      </c>
      <c r="O3179">
        <v>44.025799999999997</v>
      </c>
      <c r="P3179" t="s">
        <v>12</v>
      </c>
    </row>
    <row r="3180" spans="1:16" hidden="1" x14ac:dyDescent="0.25">
      <c r="A3180" t="s">
        <v>39</v>
      </c>
      <c r="B3180" t="s">
        <v>38</v>
      </c>
      <c r="C3180" t="s">
        <v>506</v>
      </c>
      <c r="D3180" t="s">
        <v>52</v>
      </c>
      <c r="E3180" t="s">
        <v>53</v>
      </c>
      <c r="F3180" t="s">
        <v>202</v>
      </c>
      <c r="G3180">
        <v>122510</v>
      </c>
      <c r="H3180" s="9">
        <v>1</v>
      </c>
      <c r="I3180" s="1">
        <v>45280</v>
      </c>
      <c r="J3180">
        <v>12</v>
      </c>
      <c r="K3180">
        <v>2023</v>
      </c>
      <c r="L3180" t="s">
        <v>37</v>
      </c>
      <c r="M3180">
        <v>28.25</v>
      </c>
      <c r="N3180" t="s">
        <v>4615</v>
      </c>
      <c r="O3180">
        <v>44.025799999999997</v>
      </c>
      <c r="P3180" t="s">
        <v>12</v>
      </c>
    </row>
    <row r="3181" spans="1:16" hidden="1" x14ac:dyDescent="0.25">
      <c r="A3181" t="s">
        <v>39</v>
      </c>
      <c r="B3181" t="s">
        <v>38</v>
      </c>
      <c r="C3181" t="s">
        <v>506</v>
      </c>
      <c r="D3181" t="s">
        <v>52</v>
      </c>
      <c r="E3181" t="s">
        <v>53</v>
      </c>
      <c r="F3181" t="s">
        <v>202</v>
      </c>
      <c r="G3181">
        <v>122502</v>
      </c>
      <c r="H3181" s="9">
        <v>1</v>
      </c>
      <c r="I3181" s="1">
        <v>45280</v>
      </c>
      <c r="J3181">
        <v>12</v>
      </c>
      <c r="K3181">
        <v>2023</v>
      </c>
      <c r="L3181" t="s">
        <v>37</v>
      </c>
      <c r="M3181">
        <v>28.25</v>
      </c>
      <c r="N3181" t="s">
        <v>4615</v>
      </c>
      <c r="O3181">
        <v>44.025799999999997</v>
      </c>
      <c r="P3181" t="s">
        <v>12</v>
      </c>
    </row>
    <row r="3182" spans="1:16" hidden="1" x14ac:dyDescent="0.25">
      <c r="A3182" t="s">
        <v>39</v>
      </c>
      <c r="B3182" t="s">
        <v>38</v>
      </c>
      <c r="C3182" t="s">
        <v>506</v>
      </c>
      <c r="D3182" t="s">
        <v>52</v>
      </c>
      <c r="E3182" t="s">
        <v>53</v>
      </c>
      <c r="F3182" t="s">
        <v>202</v>
      </c>
      <c r="G3182">
        <v>122501</v>
      </c>
      <c r="H3182" s="9">
        <v>1</v>
      </c>
      <c r="I3182" s="1">
        <v>45280</v>
      </c>
      <c r="J3182">
        <v>12</v>
      </c>
      <c r="K3182">
        <v>2023</v>
      </c>
      <c r="L3182" t="s">
        <v>37</v>
      </c>
      <c r="M3182">
        <v>28.25</v>
      </c>
      <c r="N3182" t="s">
        <v>4615</v>
      </c>
      <c r="O3182">
        <v>44.025799999999997</v>
      </c>
      <c r="P3182" t="s">
        <v>12</v>
      </c>
    </row>
    <row r="3183" spans="1:16" hidden="1" x14ac:dyDescent="0.25">
      <c r="A3183" t="s">
        <v>39</v>
      </c>
      <c r="B3183" t="s">
        <v>16</v>
      </c>
      <c r="C3183" t="s">
        <v>529</v>
      </c>
      <c r="D3183" t="s">
        <v>65</v>
      </c>
      <c r="E3183" t="s">
        <v>66</v>
      </c>
      <c r="F3183" t="s">
        <v>202</v>
      </c>
      <c r="G3183">
        <v>121797</v>
      </c>
      <c r="H3183" s="9">
        <v>1</v>
      </c>
      <c r="I3183" s="1">
        <v>45278</v>
      </c>
      <c r="J3183">
        <v>12</v>
      </c>
      <c r="K3183">
        <v>2023</v>
      </c>
      <c r="L3183" t="s">
        <v>37</v>
      </c>
      <c r="M3183">
        <v>28.25</v>
      </c>
      <c r="N3183" t="s">
        <v>4615</v>
      </c>
      <c r="O3183">
        <v>44.025799999999997</v>
      </c>
      <c r="P3183" t="s">
        <v>12</v>
      </c>
    </row>
    <row r="3184" spans="1:16" hidden="1" x14ac:dyDescent="0.25">
      <c r="A3184" t="s">
        <v>39</v>
      </c>
      <c r="B3184" t="s">
        <v>16</v>
      </c>
      <c r="C3184" t="s">
        <v>529</v>
      </c>
      <c r="D3184" t="s">
        <v>65</v>
      </c>
      <c r="E3184" t="s">
        <v>66</v>
      </c>
      <c r="F3184" t="s">
        <v>202</v>
      </c>
      <c r="G3184">
        <v>121794</v>
      </c>
      <c r="H3184" s="9">
        <v>1</v>
      </c>
      <c r="I3184" s="1">
        <v>45278</v>
      </c>
      <c r="J3184">
        <v>12</v>
      </c>
      <c r="K3184">
        <v>2023</v>
      </c>
      <c r="L3184" t="s">
        <v>37</v>
      </c>
      <c r="M3184">
        <v>28.25</v>
      </c>
      <c r="N3184" t="s">
        <v>4615</v>
      </c>
      <c r="O3184">
        <v>44.025799999999997</v>
      </c>
      <c r="P3184" t="s">
        <v>12</v>
      </c>
    </row>
    <row r="3185" spans="1:16" hidden="1" x14ac:dyDescent="0.25">
      <c r="A3185" t="s">
        <v>39</v>
      </c>
      <c r="B3185" t="s">
        <v>16</v>
      </c>
      <c r="C3185" t="s">
        <v>3314</v>
      </c>
      <c r="D3185" t="s">
        <v>998</v>
      </c>
      <c r="E3185" t="s">
        <v>999</v>
      </c>
      <c r="F3185" t="s">
        <v>202</v>
      </c>
      <c r="G3185">
        <v>121487</v>
      </c>
      <c r="H3185" s="9">
        <v>1</v>
      </c>
      <c r="I3185" s="1">
        <v>45278</v>
      </c>
      <c r="J3185">
        <v>12</v>
      </c>
      <c r="K3185">
        <v>2023</v>
      </c>
      <c r="L3185" t="s">
        <v>37</v>
      </c>
      <c r="M3185">
        <v>33.5</v>
      </c>
      <c r="N3185" t="s">
        <v>4615</v>
      </c>
      <c r="O3185">
        <v>52.207599999999999</v>
      </c>
      <c r="P3185" t="s">
        <v>12</v>
      </c>
    </row>
    <row r="3186" spans="1:16" hidden="1" x14ac:dyDescent="0.25">
      <c r="A3186" t="s">
        <v>17</v>
      </c>
      <c r="B3186" t="s">
        <v>103</v>
      </c>
      <c r="C3186" t="s">
        <v>481</v>
      </c>
      <c r="D3186" t="s">
        <v>374</v>
      </c>
      <c r="E3186" t="s">
        <v>375</v>
      </c>
      <c r="F3186" t="s">
        <v>1603</v>
      </c>
      <c r="G3186">
        <v>121284</v>
      </c>
      <c r="H3186" s="9">
        <v>27</v>
      </c>
      <c r="I3186" s="1">
        <v>45443</v>
      </c>
      <c r="J3186">
        <v>5</v>
      </c>
      <c r="K3186">
        <v>2024</v>
      </c>
      <c r="L3186" t="s">
        <v>108</v>
      </c>
      <c r="M3186">
        <v>46.55</v>
      </c>
      <c r="N3186" t="s">
        <v>4616</v>
      </c>
      <c r="O3186">
        <v>72.545199999999994</v>
      </c>
      <c r="P3186" t="s">
        <v>12</v>
      </c>
    </row>
    <row r="3187" spans="1:16" hidden="1" x14ac:dyDescent="0.25">
      <c r="A3187" t="s">
        <v>17</v>
      </c>
      <c r="B3187" t="s">
        <v>103</v>
      </c>
      <c r="C3187" t="s">
        <v>500</v>
      </c>
      <c r="D3187" t="s">
        <v>372</v>
      </c>
      <c r="E3187" t="s">
        <v>373</v>
      </c>
      <c r="F3187" t="s">
        <v>202</v>
      </c>
      <c r="G3187">
        <v>121284</v>
      </c>
      <c r="H3187" s="9">
        <v>21</v>
      </c>
      <c r="I3187" s="1">
        <v>45443</v>
      </c>
      <c r="J3187">
        <v>5</v>
      </c>
      <c r="K3187">
        <v>2024</v>
      </c>
      <c r="L3187" t="s">
        <v>108</v>
      </c>
      <c r="M3187">
        <v>51.18</v>
      </c>
      <c r="N3187" t="s">
        <v>4616</v>
      </c>
      <c r="O3187">
        <v>79.7607</v>
      </c>
      <c r="P3187" t="s">
        <v>12</v>
      </c>
    </row>
    <row r="3188" spans="1:16" hidden="1" x14ac:dyDescent="0.25">
      <c r="A3188" t="s">
        <v>17</v>
      </c>
      <c r="B3188" t="s">
        <v>202</v>
      </c>
      <c r="C3188" t="s">
        <v>485</v>
      </c>
      <c r="D3188" t="s">
        <v>308</v>
      </c>
      <c r="E3188" t="s">
        <v>309</v>
      </c>
      <c r="F3188" t="s">
        <v>202</v>
      </c>
      <c r="G3188">
        <v>121284</v>
      </c>
      <c r="H3188" s="9">
        <v>18</v>
      </c>
      <c r="I3188" s="1">
        <v>45443</v>
      </c>
      <c r="J3188">
        <v>5</v>
      </c>
      <c r="K3188">
        <v>2024</v>
      </c>
      <c r="L3188" t="s">
        <v>108</v>
      </c>
      <c r="M3188">
        <v>4.3499999999999996</v>
      </c>
      <c r="N3188" t="s">
        <v>4616</v>
      </c>
      <c r="O3188">
        <v>6.7792000000000003</v>
      </c>
      <c r="P3188" t="s">
        <v>12</v>
      </c>
    </row>
    <row r="3189" spans="1:16" hidden="1" x14ac:dyDescent="0.25">
      <c r="A3189" t="s">
        <v>39</v>
      </c>
      <c r="B3189" t="s">
        <v>16</v>
      </c>
      <c r="C3189" t="s">
        <v>3316</v>
      </c>
      <c r="D3189" t="s">
        <v>1002</v>
      </c>
      <c r="E3189" t="s">
        <v>1003</v>
      </c>
      <c r="F3189" t="s">
        <v>202</v>
      </c>
      <c r="G3189">
        <v>121248</v>
      </c>
      <c r="H3189" s="9">
        <v>1</v>
      </c>
      <c r="I3189" s="1">
        <v>45278</v>
      </c>
      <c r="J3189">
        <v>12</v>
      </c>
      <c r="K3189">
        <v>2023</v>
      </c>
      <c r="L3189" t="s">
        <v>37</v>
      </c>
      <c r="M3189">
        <v>33.5</v>
      </c>
      <c r="N3189" t="s">
        <v>4615</v>
      </c>
      <c r="O3189">
        <v>52.207599999999999</v>
      </c>
      <c r="P3189" t="s">
        <v>12</v>
      </c>
    </row>
    <row r="3190" spans="1:16" hidden="1" x14ac:dyDescent="0.25">
      <c r="A3190" t="s">
        <v>39</v>
      </c>
      <c r="B3190" t="s">
        <v>16</v>
      </c>
      <c r="C3190" t="s">
        <v>3322</v>
      </c>
      <c r="D3190" t="s">
        <v>1016</v>
      </c>
      <c r="E3190" t="s">
        <v>1017</v>
      </c>
      <c r="F3190" t="s">
        <v>202</v>
      </c>
      <c r="G3190">
        <v>121246</v>
      </c>
      <c r="H3190" s="9">
        <v>1</v>
      </c>
      <c r="I3190" s="1">
        <v>45278</v>
      </c>
      <c r="J3190">
        <v>12</v>
      </c>
      <c r="K3190">
        <v>2023</v>
      </c>
      <c r="L3190" t="s">
        <v>37</v>
      </c>
      <c r="M3190">
        <v>33.5</v>
      </c>
      <c r="N3190" t="s">
        <v>4615</v>
      </c>
      <c r="O3190">
        <v>52.207599999999999</v>
      </c>
      <c r="P3190" t="s">
        <v>12</v>
      </c>
    </row>
    <row r="3191" spans="1:16" hidden="1" x14ac:dyDescent="0.25">
      <c r="A3191" t="s">
        <v>39</v>
      </c>
      <c r="B3191" t="s">
        <v>38</v>
      </c>
      <c r="C3191" t="s">
        <v>3274</v>
      </c>
      <c r="D3191" t="s">
        <v>908</v>
      </c>
      <c r="E3191" t="s">
        <v>909</v>
      </c>
      <c r="F3191" t="s">
        <v>202</v>
      </c>
      <c r="G3191">
        <v>121244</v>
      </c>
      <c r="H3191" s="9">
        <v>1</v>
      </c>
      <c r="I3191" s="1">
        <v>45278</v>
      </c>
      <c r="J3191">
        <v>12</v>
      </c>
      <c r="K3191">
        <v>2023</v>
      </c>
      <c r="L3191" t="s">
        <v>37</v>
      </c>
      <c r="M3191">
        <v>26.62</v>
      </c>
      <c r="N3191" t="s">
        <v>4615</v>
      </c>
      <c r="O3191">
        <v>41.485599999999998</v>
      </c>
      <c r="P3191" t="s">
        <v>12</v>
      </c>
    </row>
    <row r="3192" spans="1:16" hidden="1" x14ac:dyDescent="0.25">
      <c r="A3192" t="s">
        <v>39</v>
      </c>
      <c r="B3192" t="s">
        <v>38</v>
      </c>
      <c r="C3192" t="s">
        <v>4524</v>
      </c>
      <c r="D3192" t="s">
        <v>4525</v>
      </c>
      <c r="E3192" t="s">
        <v>4526</v>
      </c>
      <c r="F3192" t="s">
        <v>202</v>
      </c>
      <c r="G3192">
        <v>121237</v>
      </c>
      <c r="H3192" s="9">
        <v>1</v>
      </c>
      <c r="I3192" s="1">
        <v>45277</v>
      </c>
      <c r="J3192">
        <v>12</v>
      </c>
      <c r="K3192">
        <v>2023</v>
      </c>
      <c r="L3192" t="s">
        <v>37</v>
      </c>
      <c r="M3192">
        <v>26.62</v>
      </c>
      <c r="N3192" t="s">
        <v>4615</v>
      </c>
      <c r="O3192">
        <v>41.485599999999998</v>
      </c>
      <c r="P3192" t="s">
        <v>12</v>
      </c>
    </row>
    <row r="3193" spans="1:16" hidden="1" x14ac:dyDescent="0.25">
      <c r="A3193" t="s">
        <v>39</v>
      </c>
      <c r="B3193" t="s">
        <v>38</v>
      </c>
      <c r="C3193" t="s">
        <v>530</v>
      </c>
      <c r="D3193" t="s">
        <v>58</v>
      </c>
      <c r="E3193" t="s">
        <v>59</v>
      </c>
      <c r="F3193" t="s">
        <v>202</v>
      </c>
      <c r="G3193">
        <v>121228</v>
      </c>
      <c r="H3193" s="9">
        <v>1</v>
      </c>
      <c r="I3193" s="1">
        <v>45277</v>
      </c>
      <c r="J3193">
        <v>12</v>
      </c>
      <c r="K3193">
        <v>2023</v>
      </c>
      <c r="L3193" t="s">
        <v>37</v>
      </c>
      <c r="M3193">
        <v>28.25</v>
      </c>
      <c r="N3193" t="s">
        <v>4615</v>
      </c>
      <c r="O3193">
        <v>44.025799999999997</v>
      </c>
      <c r="P3193" t="s">
        <v>12</v>
      </c>
    </row>
    <row r="3194" spans="1:16" hidden="1" x14ac:dyDescent="0.25">
      <c r="A3194" t="s">
        <v>39</v>
      </c>
      <c r="B3194" t="s">
        <v>38</v>
      </c>
      <c r="C3194" t="s">
        <v>478</v>
      </c>
      <c r="D3194" t="s">
        <v>35</v>
      </c>
      <c r="E3194" t="s">
        <v>36</v>
      </c>
      <c r="F3194" t="s">
        <v>202</v>
      </c>
      <c r="G3194">
        <v>120954</v>
      </c>
      <c r="H3194" s="9">
        <v>1</v>
      </c>
      <c r="I3194" s="1">
        <v>45277</v>
      </c>
      <c r="J3194">
        <v>12</v>
      </c>
      <c r="K3194">
        <v>2023</v>
      </c>
      <c r="L3194" t="s">
        <v>37</v>
      </c>
      <c r="M3194">
        <v>28.25</v>
      </c>
      <c r="N3194" t="s">
        <v>4615</v>
      </c>
      <c r="O3194">
        <v>44.025799999999997</v>
      </c>
      <c r="P3194" t="s">
        <v>12</v>
      </c>
    </row>
    <row r="3195" spans="1:16" hidden="1" x14ac:dyDescent="0.25">
      <c r="A3195" t="s">
        <v>39</v>
      </c>
      <c r="B3195" t="s">
        <v>16</v>
      </c>
      <c r="C3195" t="s">
        <v>576</v>
      </c>
      <c r="D3195" t="s">
        <v>90</v>
      </c>
      <c r="E3195" t="s">
        <v>91</v>
      </c>
      <c r="F3195" t="s">
        <v>202</v>
      </c>
      <c r="G3195">
        <v>120950</v>
      </c>
      <c r="H3195" s="9">
        <v>1</v>
      </c>
      <c r="I3195" s="1">
        <v>45277</v>
      </c>
      <c r="J3195">
        <v>12</v>
      </c>
      <c r="K3195">
        <v>2023</v>
      </c>
      <c r="L3195" t="s">
        <v>37</v>
      </c>
      <c r="M3195">
        <v>33.5</v>
      </c>
      <c r="N3195" t="s">
        <v>4615</v>
      </c>
      <c r="O3195">
        <v>52.207599999999999</v>
      </c>
      <c r="P3195" t="s">
        <v>12</v>
      </c>
    </row>
    <row r="3196" spans="1:16" hidden="1" x14ac:dyDescent="0.25">
      <c r="A3196" t="s">
        <v>39</v>
      </c>
      <c r="B3196" t="s">
        <v>38</v>
      </c>
      <c r="C3196" t="s">
        <v>530</v>
      </c>
      <c r="D3196" t="s">
        <v>58</v>
      </c>
      <c r="E3196" t="s">
        <v>59</v>
      </c>
      <c r="F3196" t="s">
        <v>202</v>
      </c>
      <c r="G3196">
        <v>120398</v>
      </c>
      <c r="H3196" s="9">
        <v>1</v>
      </c>
      <c r="I3196" s="1">
        <v>45276</v>
      </c>
      <c r="J3196">
        <v>12</v>
      </c>
      <c r="K3196">
        <v>2023</v>
      </c>
      <c r="L3196" t="s">
        <v>37</v>
      </c>
      <c r="M3196">
        <v>28.25</v>
      </c>
      <c r="N3196" t="s">
        <v>4615</v>
      </c>
      <c r="O3196">
        <v>44.025799999999997</v>
      </c>
      <c r="P3196" t="s">
        <v>12</v>
      </c>
    </row>
    <row r="3197" spans="1:16" hidden="1" x14ac:dyDescent="0.25">
      <c r="A3197" t="s">
        <v>39</v>
      </c>
      <c r="B3197" t="s">
        <v>16</v>
      </c>
      <c r="C3197" t="s">
        <v>529</v>
      </c>
      <c r="D3197" t="s">
        <v>65</v>
      </c>
      <c r="E3197" t="s">
        <v>66</v>
      </c>
      <c r="F3197" t="s">
        <v>202</v>
      </c>
      <c r="G3197">
        <v>120397</v>
      </c>
      <c r="H3197" s="9">
        <v>1</v>
      </c>
      <c r="I3197" s="1">
        <v>45276</v>
      </c>
      <c r="J3197">
        <v>12</v>
      </c>
      <c r="K3197">
        <v>2023</v>
      </c>
      <c r="L3197" t="s">
        <v>37</v>
      </c>
      <c r="M3197">
        <v>28.25</v>
      </c>
      <c r="N3197" t="s">
        <v>4615</v>
      </c>
      <c r="O3197">
        <v>44.025799999999997</v>
      </c>
      <c r="P3197" t="s">
        <v>12</v>
      </c>
    </row>
    <row r="3198" spans="1:16" hidden="1" x14ac:dyDescent="0.25">
      <c r="A3198" t="s">
        <v>39</v>
      </c>
      <c r="B3198" t="s">
        <v>38</v>
      </c>
      <c r="C3198" t="s">
        <v>3849</v>
      </c>
      <c r="D3198" t="s">
        <v>2225</v>
      </c>
      <c r="E3198" t="s">
        <v>4509</v>
      </c>
      <c r="F3198" t="s">
        <v>202</v>
      </c>
      <c r="G3198">
        <v>120396</v>
      </c>
      <c r="H3198" s="9">
        <v>1</v>
      </c>
      <c r="I3198" s="1">
        <v>45276</v>
      </c>
      <c r="J3198">
        <v>12</v>
      </c>
      <c r="K3198">
        <v>2023</v>
      </c>
      <c r="L3198" t="s">
        <v>37</v>
      </c>
      <c r="M3198">
        <v>28.25</v>
      </c>
      <c r="N3198" t="s">
        <v>4615</v>
      </c>
      <c r="O3198">
        <v>44.025799999999997</v>
      </c>
      <c r="P3198" t="s">
        <v>12</v>
      </c>
    </row>
    <row r="3199" spans="1:16" hidden="1" x14ac:dyDescent="0.25">
      <c r="A3199" t="s">
        <v>39</v>
      </c>
      <c r="B3199" t="s">
        <v>16</v>
      </c>
      <c r="C3199" t="s">
        <v>3310</v>
      </c>
      <c r="D3199" t="s">
        <v>988</v>
      </c>
      <c r="E3199" t="s">
        <v>989</v>
      </c>
      <c r="F3199" t="s">
        <v>202</v>
      </c>
      <c r="G3199">
        <v>120395</v>
      </c>
      <c r="H3199" s="9">
        <v>1</v>
      </c>
      <c r="I3199" s="1">
        <v>45276</v>
      </c>
      <c r="J3199">
        <v>12</v>
      </c>
      <c r="K3199">
        <v>2023</v>
      </c>
      <c r="L3199" t="s">
        <v>37</v>
      </c>
      <c r="M3199">
        <v>33.5</v>
      </c>
      <c r="N3199" t="s">
        <v>4615</v>
      </c>
      <c r="O3199">
        <v>52.207599999999999</v>
      </c>
      <c r="P3199" t="s">
        <v>12</v>
      </c>
    </row>
    <row r="3200" spans="1:16" hidden="1" x14ac:dyDescent="0.25">
      <c r="A3200" t="s">
        <v>39</v>
      </c>
      <c r="B3200" t="s">
        <v>16</v>
      </c>
      <c r="C3200" t="s">
        <v>3310</v>
      </c>
      <c r="D3200" t="s">
        <v>988</v>
      </c>
      <c r="E3200" t="s">
        <v>989</v>
      </c>
      <c r="F3200" t="s">
        <v>202</v>
      </c>
      <c r="G3200">
        <v>120394</v>
      </c>
      <c r="H3200" s="9">
        <v>1</v>
      </c>
      <c r="I3200" s="1">
        <v>45276</v>
      </c>
      <c r="J3200">
        <v>12</v>
      </c>
      <c r="K3200">
        <v>2023</v>
      </c>
      <c r="L3200" t="s">
        <v>37</v>
      </c>
      <c r="M3200">
        <v>33.5</v>
      </c>
      <c r="N3200" t="s">
        <v>4615</v>
      </c>
      <c r="O3200">
        <v>52.207599999999999</v>
      </c>
      <c r="P3200" t="s">
        <v>12</v>
      </c>
    </row>
    <row r="3201" spans="1:16" hidden="1" x14ac:dyDescent="0.25">
      <c r="A3201" t="s">
        <v>39</v>
      </c>
      <c r="B3201" t="s">
        <v>16</v>
      </c>
      <c r="C3201" t="s">
        <v>2954</v>
      </c>
      <c r="D3201" t="s">
        <v>1037</v>
      </c>
      <c r="E3201" t="s">
        <v>999</v>
      </c>
      <c r="F3201" t="s">
        <v>202</v>
      </c>
      <c r="G3201">
        <v>119606</v>
      </c>
      <c r="H3201" s="9">
        <v>1</v>
      </c>
      <c r="I3201" s="1">
        <v>45274</v>
      </c>
      <c r="J3201">
        <v>12</v>
      </c>
      <c r="K3201">
        <v>2023</v>
      </c>
      <c r="L3201" t="s">
        <v>37</v>
      </c>
      <c r="M3201">
        <v>33.5</v>
      </c>
      <c r="N3201" t="s">
        <v>4615</v>
      </c>
      <c r="O3201">
        <v>52.207599999999999</v>
      </c>
      <c r="P3201" t="s">
        <v>12</v>
      </c>
    </row>
    <row r="3202" spans="1:16" hidden="1" x14ac:dyDescent="0.25">
      <c r="A3202" t="s">
        <v>39</v>
      </c>
      <c r="B3202" t="s">
        <v>38</v>
      </c>
      <c r="C3202" t="s">
        <v>530</v>
      </c>
      <c r="D3202" t="s">
        <v>58</v>
      </c>
      <c r="E3202" t="s">
        <v>59</v>
      </c>
      <c r="F3202" t="s">
        <v>202</v>
      </c>
      <c r="G3202">
        <v>119603</v>
      </c>
      <c r="H3202" s="9">
        <v>1</v>
      </c>
      <c r="I3202" s="1">
        <v>45274</v>
      </c>
      <c r="J3202">
        <v>12</v>
      </c>
      <c r="K3202">
        <v>2023</v>
      </c>
      <c r="L3202" t="s">
        <v>37</v>
      </c>
      <c r="M3202">
        <v>28.25</v>
      </c>
      <c r="N3202" t="s">
        <v>4615</v>
      </c>
      <c r="O3202">
        <v>44.025799999999997</v>
      </c>
      <c r="P3202" t="s">
        <v>12</v>
      </c>
    </row>
    <row r="3203" spans="1:16" hidden="1" x14ac:dyDescent="0.25">
      <c r="A3203" t="s">
        <v>39</v>
      </c>
      <c r="B3203" t="s">
        <v>38</v>
      </c>
      <c r="C3203" t="s">
        <v>3877</v>
      </c>
      <c r="D3203" t="s">
        <v>2226</v>
      </c>
      <c r="E3203" t="s">
        <v>4527</v>
      </c>
      <c r="F3203" t="s">
        <v>202</v>
      </c>
      <c r="G3203">
        <v>118301</v>
      </c>
      <c r="H3203" s="9">
        <v>1</v>
      </c>
      <c r="I3203" s="1">
        <v>45272</v>
      </c>
      <c r="J3203">
        <v>12</v>
      </c>
      <c r="K3203">
        <v>2023</v>
      </c>
      <c r="L3203" t="s">
        <v>37</v>
      </c>
      <c r="M3203">
        <v>28.25</v>
      </c>
      <c r="N3203" t="s">
        <v>4615</v>
      </c>
      <c r="O3203">
        <v>44.025799999999997</v>
      </c>
      <c r="P3203" t="s">
        <v>12</v>
      </c>
    </row>
    <row r="3204" spans="1:16" hidden="1" x14ac:dyDescent="0.25">
      <c r="A3204" t="s">
        <v>39</v>
      </c>
      <c r="B3204" t="s">
        <v>16</v>
      </c>
      <c r="C3204" t="s">
        <v>4528</v>
      </c>
      <c r="D3204" t="s">
        <v>4529</v>
      </c>
      <c r="E3204" t="s">
        <v>4530</v>
      </c>
      <c r="F3204" t="s">
        <v>202</v>
      </c>
      <c r="G3204">
        <v>118288</v>
      </c>
      <c r="H3204" s="9">
        <v>1</v>
      </c>
      <c r="I3204" s="1">
        <v>45272</v>
      </c>
      <c r="J3204">
        <v>12</v>
      </c>
      <c r="K3204">
        <v>2023</v>
      </c>
      <c r="L3204" t="s">
        <v>37</v>
      </c>
      <c r="M3204">
        <v>33.5</v>
      </c>
      <c r="N3204" t="s">
        <v>4615</v>
      </c>
      <c r="O3204">
        <v>52.207599999999999</v>
      </c>
      <c r="P3204" t="s">
        <v>12</v>
      </c>
    </row>
    <row r="3205" spans="1:16" hidden="1" x14ac:dyDescent="0.25">
      <c r="A3205" t="s">
        <v>39</v>
      </c>
      <c r="B3205" t="s">
        <v>16</v>
      </c>
      <c r="C3205" t="s">
        <v>4519</v>
      </c>
      <c r="D3205" t="s">
        <v>4520</v>
      </c>
      <c r="E3205" t="s">
        <v>4521</v>
      </c>
      <c r="F3205" t="s">
        <v>202</v>
      </c>
      <c r="G3205">
        <v>118283</v>
      </c>
      <c r="H3205" s="9">
        <v>1</v>
      </c>
      <c r="I3205" s="1">
        <v>45272</v>
      </c>
      <c r="J3205">
        <v>12</v>
      </c>
      <c r="K3205">
        <v>2023</v>
      </c>
      <c r="L3205" t="s">
        <v>37</v>
      </c>
      <c r="M3205">
        <v>33.5</v>
      </c>
      <c r="N3205" t="s">
        <v>4615</v>
      </c>
      <c r="O3205">
        <v>52.207599999999999</v>
      </c>
      <c r="P3205" t="s">
        <v>12</v>
      </c>
    </row>
    <row r="3206" spans="1:16" hidden="1" x14ac:dyDescent="0.25">
      <c r="A3206" t="s">
        <v>39</v>
      </c>
      <c r="B3206" t="s">
        <v>38</v>
      </c>
      <c r="C3206" t="s">
        <v>616</v>
      </c>
      <c r="D3206" t="s">
        <v>81</v>
      </c>
      <c r="E3206" t="s">
        <v>82</v>
      </c>
      <c r="F3206" t="s">
        <v>202</v>
      </c>
      <c r="G3206">
        <v>118089</v>
      </c>
      <c r="H3206" s="9">
        <v>1</v>
      </c>
      <c r="I3206" s="1">
        <v>45271</v>
      </c>
      <c r="J3206">
        <v>12</v>
      </c>
      <c r="K3206">
        <v>2023</v>
      </c>
      <c r="L3206" t="s">
        <v>37</v>
      </c>
      <c r="M3206">
        <v>28.25</v>
      </c>
      <c r="N3206" t="s">
        <v>4615</v>
      </c>
      <c r="O3206">
        <v>44.025799999999997</v>
      </c>
      <c r="P3206" t="s">
        <v>12</v>
      </c>
    </row>
    <row r="3207" spans="1:16" hidden="1" x14ac:dyDescent="0.25">
      <c r="A3207" t="s">
        <v>17</v>
      </c>
      <c r="B3207" t="s">
        <v>16</v>
      </c>
      <c r="C3207" t="s">
        <v>2818</v>
      </c>
      <c r="D3207" t="s">
        <v>1564</v>
      </c>
      <c r="E3207" t="s">
        <v>1565</v>
      </c>
      <c r="F3207" t="s">
        <v>202</v>
      </c>
      <c r="G3207">
        <v>117859</v>
      </c>
      <c r="H3207" s="9">
        <v>24</v>
      </c>
      <c r="I3207" s="1">
        <v>45407</v>
      </c>
      <c r="J3207">
        <v>4</v>
      </c>
      <c r="K3207">
        <v>2024</v>
      </c>
      <c r="L3207" t="s">
        <v>4746</v>
      </c>
      <c r="M3207">
        <v>8.6999999999999993</v>
      </c>
      <c r="O3207">
        <v>13.558400000000001</v>
      </c>
      <c r="P3207" t="s">
        <v>30</v>
      </c>
    </row>
    <row r="3208" spans="1:16" hidden="1" x14ac:dyDescent="0.25">
      <c r="A3208" t="s">
        <v>17</v>
      </c>
      <c r="B3208" t="s">
        <v>16</v>
      </c>
      <c r="C3208" t="s">
        <v>3568</v>
      </c>
      <c r="D3208" t="s">
        <v>1548</v>
      </c>
      <c r="E3208" t="s">
        <v>1549</v>
      </c>
      <c r="F3208" t="s">
        <v>202</v>
      </c>
      <c r="G3208">
        <v>117859</v>
      </c>
      <c r="H3208" s="9">
        <v>8</v>
      </c>
      <c r="I3208" s="1">
        <v>45407</v>
      </c>
      <c r="J3208">
        <v>4</v>
      </c>
      <c r="K3208">
        <v>2024</v>
      </c>
      <c r="L3208" t="s">
        <v>4746</v>
      </c>
      <c r="M3208">
        <v>8.6999999999999993</v>
      </c>
      <c r="O3208">
        <v>13.558400000000001</v>
      </c>
      <c r="P3208" t="s">
        <v>30</v>
      </c>
    </row>
    <row r="3209" spans="1:16" hidden="1" x14ac:dyDescent="0.25">
      <c r="A3209" t="s">
        <v>17</v>
      </c>
      <c r="B3209" t="s">
        <v>16</v>
      </c>
      <c r="C3209" t="s">
        <v>2825</v>
      </c>
      <c r="D3209" t="s">
        <v>1558</v>
      </c>
      <c r="E3209" t="s">
        <v>1559</v>
      </c>
      <c r="F3209" t="s">
        <v>202</v>
      </c>
      <c r="G3209">
        <v>117859</v>
      </c>
      <c r="H3209" s="9">
        <v>6</v>
      </c>
      <c r="I3209" s="1">
        <v>45407</v>
      </c>
      <c r="J3209">
        <v>4</v>
      </c>
      <c r="K3209">
        <v>2024</v>
      </c>
      <c r="L3209" t="s">
        <v>4746</v>
      </c>
      <c r="M3209">
        <v>8.6999999999999993</v>
      </c>
      <c r="O3209">
        <v>13.558400000000001</v>
      </c>
      <c r="P3209" t="s">
        <v>30</v>
      </c>
    </row>
    <row r="3210" spans="1:16" hidden="1" x14ac:dyDescent="0.25">
      <c r="A3210" t="s">
        <v>17</v>
      </c>
      <c r="B3210" t="s">
        <v>4488</v>
      </c>
      <c r="C3210" t="s">
        <v>2874</v>
      </c>
      <c r="D3210" t="s">
        <v>1570</v>
      </c>
      <c r="E3210" t="s">
        <v>1571</v>
      </c>
      <c r="F3210" t="s">
        <v>202</v>
      </c>
      <c r="G3210">
        <v>117859</v>
      </c>
      <c r="H3210" s="9">
        <v>4</v>
      </c>
      <c r="I3210" s="1">
        <v>45407</v>
      </c>
      <c r="J3210">
        <v>4</v>
      </c>
      <c r="K3210">
        <v>2024</v>
      </c>
      <c r="L3210" t="s">
        <v>4746</v>
      </c>
      <c r="M3210">
        <v>8.6999999999999993</v>
      </c>
      <c r="N3210" t="s">
        <v>4626</v>
      </c>
      <c r="O3210">
        <v>13.558400000000001</v>
      </c>
      <c r="P3210" t="s">
        <v>30</v>
      </c>
    </row>
    <row r="3211" spans="1:16" hidden="1" x14ac:dyDescent="0.25">
      <c r="A3211" t="s">
        <v>17</v>
      </c>
      <c r="B3211" t="s">
        <v>4488</v>
      </c>
      <c r="C3211" t="s">
        <v>2928</v>
      </c>
      <c r="D3211" t="s">
        <v>1546</v>
      </c>
      <c r="E3211" t="s">
        <v>1547</v>
      </c>
      <c r="F3211" t="s">
        <v>202</v>
      </c>
      <c r="G3211">
        <v>117859</v>
      </c>
      <c r="H3211" s="9">
        <v>18</v>
      </c>
      <c r="I3211" s="1">
        <v>45407</v>
      </c>
      <c r="J3211">
        <v>4</v>
      </c>
      <c r="K3211">
        <v>2024</v>
      </c>
      <c r="L3211" t="s">
        <v>4746</v>
      </c>
      <c r="M3211">
        <v>8.6999999999999993</v>
      </c>
      <c r="N3211" t="s">
        <v>4626</v>
      </c>
      <c r="O3211">
        <v>13.558400000000001</v>
      </c>
      <c r="P3211" t="s">
        <v>30</v>
      </c>
    </row>
    <row r="3212" spans="1:16" hidden="1" x14ac:dyDescent="0.25">
      <c r="A3212" t="s">
        <v>17</v>
      </c>
      <c r="B3212" t="s">
        <v>16</v>
      </c>
      <c r="C3212" t="s">
        <v>3113</v>
      </c>
      <c r="D3212" t="s">
        <v>1562</v>
      </c>
      <c r="E3212" t="s">
        <v>1563</v>
      </c>
      <c r="F3212" t="s">
        <v>202</v>
      </c>
      <c r="G3212">
        <v>117859</v>
      </c>
      <c r="H3212" s="9">
        <v>18</v>
      </c>
      <c r="I3212" s="1">
        <v>45407</v>
      </c>
      <c r="J3212">
        <v>4</v>
      </c>
      <c r="K3212">
        <v>2024</v>
      </c>
      <c r="L3212" t="s">
        <v>4746</v>
      </c>
      <c r="M3212">
        <v>8.6999999999999993</v>
      </c>
      <c r="O3212">
        <v>13.558400000000001</v>
      </c>
      <c r="P3212" t="s">
        <v>30</v>
      </c>
    </row>
    <row r="3213" spans="1:16" hidden="1" x14ac:dyDescent="0.25">
      <c r="A3213" t="s">
        <v>17</v>
      </c>
      <c r="B3213" t="s">
        <v>16</v>
      </c>
      <c r="C3213" t="s">
        <v>3130</v>
      </c>
      <c r="D3213" t="s">
        <v>1554</v>
      </c>
      <c r="E3213" t="s">
        <v>1555</v>
      </c>
      <c r="F3213" t="s">
        <v>202</v>
      </c>
      <c r="G3213">
        <v>117859</v>
      </c>
      <c r="H3213" s="9">
        <v>18</v>
      </c>
      <c r="I3213" s="1">
        <v>45407</v>
      </c>
      <c r="J3213">
        <v>4</v>
      </c>
      <c r="K3213">
        <v>2024</v>
      </c>
      <c r="L3213" t="s">
        <v>4746</v>
      </c>
      <c r="M3213">
        <v>8.6999999999999993</v>
      </c>
      <c r="O3213">
        <v>13.558400000000001</v>
      </c>
      <c r="P3213" t="s">
        <v>30</v>
      </c>
    </row>
    <row r="3214" spans="1:16" hidden="1" x14ac:dyDescent="0.25">
      <c r="A3214" t="s">
        <v>192</v>
      </c>
      <c r="B3214" t="s">
        <v>16</v>
      </c>
      <c r="C3214" t="s">
        <v>608</v>
      </c>
      <c r="D3214" t="s">
        <v>191</v>
      </c>
      <c r="E3214" t="s">
        <v>191</v>
      </c>
      <c r="F3214" t="s">
        <v>202</v>
      </c>
      <c r="G3214">
        <v>117859</v>
      </c>
      <c r="H3214" s="9">
        <v>1</v>
      </c>
      <c r="I3214" s="1">
        <v>45407</v>
      </c>
      <c r="J3214">
        <v>4</v>
      </c>
      <c r="K3214">
        <v>2024</v>
      </c>
      <c r="L3214" t="s">
        <v>4746</v>
      </c>
      <c r="M3214">
        <v>389.11</v>
      </c>
      <c r="O3214">
        <v>606.40300000000002</v>
      </c>
      <c r="P3214" t="s">
        <v>30</v>
      </c>
    </row>
    <row r="3215" spans="1:16" hidden="1" x14ac:dyDescent="0.25">
      <c r="A3215" t="s">
        <v>17</v>
      </c>
      <c r="B3215" t="s">
        <v>26</v>
      </c>
      <c r="C3215" t="s">
        <v>558</v>
      </c>
      <c r="D3215" t="s">
        <v>159</v>
      </c>
      <c r="E3215" t="s">
        <v>160</v>
      </c>
      <c r="F3215" t="s">
        <v>202</v>
      </c>
      <c r="G3215">
        <v>117850</v>
      </c>
      <c r="H3215" s="9">
        <v>30</v>
      </c>
      <c r="I3215" s="1">
        <v>45473</v>
      </c>
      <c r="J3215">
        <v>6</v>
      </c>
      <c r="K3215">
        <v>2024</v>
      </c>
      <c r="L3215" t="s">
        <v>4746</v>
      </c>
      <c r="M3215">
        <v>0.48</v>
      </c>
      <c r="N3215" t="s">
        <v>4616</v>
      </c>
      <c r="O3215">
        <v>0.748</v>
      </c>
      <c r="P3215" t="s">
        <v>12</v>
      </c>
    </row>
    <row r="3216" spans="1:16" hidden="1" x14ac:dyDescent="0.25">
      <c r="A3216" t="s">
        <v>17</v>
      </c>
      <c r="B3216" t="s">
        <v>26</v>
      </c>
      <c r="C3216" t="s">
        <v>497</v>
      </c>
      <c r="D3216" t="s">
        <v>169</v>
      </c>
      <c r="E3216" t="s">
        <v>170</v>
      </c>
      <c r="F3216" t="s">
        <v>202</v>
      </c>
      <c r="G3216">
        <v>117850</v>
      </c>
      <c r="H3216" s="9">
        <v>21</v>
      </c>
      <c r="I3216" s="1">
        <v>45473</v>
      </c>
      <c r="J3216">
        <v>6</v>
      </c>
      <c r="K3216">
        <v>2024</v>
      </c>
      <c r="L3216" t="s">
        <v>4746</v>
      </c>
      <c r="M3216">
        <v>6.7</v>
      </c>
      <c r="N3216" t="s">
        <v>4616</v>
      </c>
      <c r="O3216">
        <v>10.4415</v>
      </c>
      <c r="P3216" t="s">
        <v>12</v>
      </c>
    </row>
    <row r="3217" spans="1:16" hidden="1" x14ac:dyDescent="0.25">
      <c r="A3217" t="s">
        <v>17</v>
      </c>
      <c r="B3217" t="s">
        <v>103</v>
      </c>
      <c r="C3217" t="s">
        <v>621</v>
      </c>
      <c r="D3217" t="s">
        <v>386</v>
      </c>
      <c r="E3217" t="s">
        <v>387</v>
      </c>
      <c r="F3217" t="s">
        <v>202</v>
      </c>
      <c r="G3217">
        <v>117850</v>
      </c>
      <c r="H3217" s="9">
        <v>12</v>
      </c>
      <c r="I3217" s="1">
        <v>45473</v>
      </c>
      <c r="J3217">
        <v>6</v>
      </c>
      <c r="K3217">
        <v>2024</v>
      </c>
      <c r="L3217" t="s">
        <v>4746</v>
      </c>
      <c r="M3217">
        <v>8.5299999999999994</v>
      </c>
      <c r="N3217" t="s">
        <v>4616</v>
      </c>
      <c r="O3217">
        <v>13.2935</v>
      </c>
      <c r="P3217" t="s">
        <v>12</v>
      </c>
    </row>
    <row r="3218" spans="1:16" hidden="1" x14ac:dyDescent="0.25">
      <c r="A3218" t="s">
        <v>17</v>
      </c>
      <c r="B3218" t="s">
        <v>199</v>
      </c>
      <c r="C3218" t="s">
        <v>566</v>
      </c>
      <c r="D3218" t="s">
        <v>388</v>
      </c>
      <c r="E3218" t="s">
        <v>389</v>
      </c>
      <c r="F3218" t="s">
        <v>202</v>
      </c>
      <c r="G3218">
        <v>117833</v>
      </c>
      <c r="H3218" s="9">
        <v>46</v>
      </c>
      <c r="I3218" s="1">
        <v>45473</v>
      </c>
      <c r="J3218">
        <v>6</v>
      </c>
      <c r="K3218">
        <v>2024</v>
      </c>
      <c r="L3218" t="s">
        <v>4746</v>
      </c>
      <c r="M3218">
        <v>18</v>
      </c>
      <c r="N3218" t="s">
        <v>4619</v>
      </c>
      <c r="O3218">
        <v>28.0518</v>
      </c>
      <c r="P3218" t="s">
        <v>12</v>
      </c>
    </row>
    <row r="3219" spans="1:16" hidden="1" x14ac:dyDescent="0.25">
      <c r="A3219" t="s">
        <v>17</v>
      </c>
      <c r="B3219" t="s">
        <v>199</v>
      </c>
      <c r="C3219" t="s">
        <v>606</v>
      </c>
      <c r="D3219" t="s">
        <v>316</v>
      </c>
      <c r="E3219" t="s">
        <v>4533</v>
      </c>
      <c r="F3219" t="s">
        <v>202</v>
      </c>
      <c r="G3219">
        <v>117679</v>
      </c>
      <c r="H3219" s="9">
        <v>6</v>
      </c>
      <c r="I3219" s="1">
        <v>45291</v>
      </c>
      <c r="J3219">
        <v>12</v>
      </c>
      <c r="K3219">
        <v>2023</v>
      </c>
      <c r="L3219" t="s">
        <v>119</v>
      </c>
      <c r="M3219">
        <v>6.5</v>
      </c>
      <c r="N3219" t="s">
        <v>4619</v>
      </c>
      <c r="O3219">
        <v>9.9451999999999998</v>
      </c>
      <c r="P3219" t="s">
        <v>30</v>
      </c>
    </row>
    <row r="3220" spans="1:16" hidden="1" x14ac:dyDescent="0.25">
      <c r="A3220" t="s">
        <v>39</v>
      </c>
      <c r="B3220" t="s">
        <v>38</v>
      </c>
      <c r="C3220" t="s">
        <v>477</v>
      </c>
      <c r="D3220" t="s">
        <v>50</v>
      </c>
      <c r="E3220" t="s">
        <v>51</v>
      </c>
      <c r="F3220" t="s">
        <v>202</v>
      </c>
      <c r="G3220">
        <v>117523</v>
      </c>
      <c r="H3220" s="9">
        <v>1</v>
      </c>
      <c r="I3220" s="1">
        <v>45270</v>
      </c>
      <c r="J3220">
        <v>12</v>
      </c>
      <c r="K3220">
        <v>2023</v>
      </c>
      <c r="L3220" t="s">
        <v>37</v>
      </c>
      <c r="M3220">
        <v>28.25</v>
      </c>
      <c r="N3220" t="s">
        <v>4615</v>
      </c>
      <c r="O3220">
        <v>44.025799999999997</v>
      </c>
      <c r="P3220" t="s">
        <v>12</v>
      </c>
    </row>
    <row r="3221" spans="1:16" hidden="1" x14ac:dyDescent="0.25">
      <c r="A3221" t="s">
        <v>39</v>
      </c>
      <c r="B3221" t="s">
        <v>38</v>
      </c>
      <c r="C3221" t="s">
        <v>536</v>
      </c>
      <c r="D3221" t="s">
        <v>84</v>
      </c>
      <c r="E3221" t="s">
        <v>85</v>
      </c>
      <c r="F3221" t="s">
        <v>202</v>
      </c>
      <c r="G3221">
        <v>116865</v>
      </c>
      <c r="H3221" s="9">
        <v>1</v>
      </c>
      <c r="I3221" s="1">
        <v>45268</v>
      </c>
      <c r="J3221">
        <v>12</v>
      </c>
      <c r="K3221">
        <v>2023</v>
      </c>
      <c r="L3221" t="s">
        <v>37</v>
      </c>
      <c r="M3221">
        <v>33.5</v>
      </c>
      <c r="N3221" t="s">
        <v>4615</v>
      </c>
      <c r="O3221">
        <v>52.207599999999999</v>
      </c>
      <c r="P3221" t="s">
        <v>12</v>
      </c>
    </row>
    <row r="3222" spans="1:16" hidden="1" x14ac:dyDescent="0.25">
      <c r="A3222" t="s">
        <v>39</v>
      </c>
      <c r="B3222" t="s">
        <v>38</v>
      </c>
      <c r="C3222" t="s">
        <v>536</v>
      </c>
      <c r="D3222" t="s">
        <v>84</v>
      </c>
      <c r="E3222" t="s">
        <v>85</v>
      </c>
      <c r="F3222" t="s">
        <v>202</v>
      </c>
      <c r="G3222">
        <v>116814</v>
      </c>
      <c r="H3222" s="9">
        <v>1</v>
      </c>
      <c r="I3222" s="1">
        <v>45268</v>
      </c>
      <c r="J3222">
        <v>12</v>
      </c>
      <c r="K3222">
        <v>2023</v>
      </c>
      <c r="L3222" t="s">
        <v>37</v>
      </c>
      <c r="M3222">
        <v>33.5</v>
      </c>
      <c r="N3222" t="s">
        <v>4615</v>
      </c>
      <c r="O3222">
        <v>52.207599999999999</v>
      </c>
      <c r="P3222" t="s">
        <v>12</v>
      </c>
    </row>
    <row r="3223" spans="1:16" hidden="1" x14ac:dyDescent="0.25">
      <c r="A3223" t="s">
        <v>39</v>
      </c>
      <c r="B3223" t="s">
        <v>16</v>
      </c>
      <c r="C3223" t="s">
        <v>2994</v>
      </c>
      <c r="D3223" t="s">
        <v>986</v>
      </c>
      <c r="E3223" t="s">
        <v>987</v>
      </c>
      <c r="F3223" t="s">
        <v>202</v>
      </c>
      <c r="G3223">
        <v>116814</v>
      </c>
      <c r="H3223" s="9">
        <v>1</v>
      </c>
      <c r="I3223" s="1">
        <v>45268</v>
      </c>
      <c r="J3223">
        <v>12</v>
      </c>
      <c r="K3223">
        <v>2023</v>
      </c>
      <c r="L3223" t="s">
        <v>37</v>
      </c>
      <c r="M3223">
        <v>33.5</v>
      </c>
      <c r="N3223" t="s">
        <v>4615</v>
      </c>
      <c r="O3223">
        <v>52.207599999999999</v>
      </c>
      <c r="P3223" t="s">
        <v>12</v>
      </c>
    </row>
    <row r="3224" spans="1:16" hidden="1" x14ac:dyDescent="0.25">
      <c r="A3224" t="s">
        <v>39</v>
      </c>
      <c r="B3224" t="s">
        <v>16</v>
      </c>
      <c r="C3224" t="s">
        <v>2942</v>
      </c>
      <c r="D3224" t="s">
        <v>994</v>
      </c>
      <c r="E3224" t="s">
        <v>995</v>
      </c>
      <c r="F3224" t="s">
        <v>202</v>
      </c>
      <c r="G3224">
        <v>116814</v>
      </c>
      <c r="H3224" s="9">
        <v>2</v>
      </c>
      <c r="I3224" s="1">
        <v>45268</v>
      </c>
      <c r="J3224">
        <v>12</v>
      </c>
      <c r="K3224">
        <v>2023</v>
      </c>
      <c r="L3224" t="s">
        <v>37</v>
      </c>
      <c r="M3224">
        <v>33.5</v>
      </c>
      <c r="N3224" t="s">
        <v>4615</v>
      </c>
      <c r="O3224">
        <v>52.207599999999999</v>
      </c>
      <c r="P3224" t="s">
        <v>12</v>
      </c>
    </row>
    <row r="3225" spans="1:16" hidden="1" x14ac:dyDescent="0.25">
      <c r="A3225" t="s">
        <v>39</v>
      </c>
      <c r="B3225" t="s">
        <v>16</v>
      </c>
      <c r="C3225" t="s">
        <v>576</v>
      </c>
      <c r="D3225" t="s">
        <v>90</v>
      </c>
      <c r="E3225" t="s">
        <v>91</v>
      </c>
      <c r="F3225" t="s">
        <v>202</v>
      </c>
      <c r="G3225">
        <v>116814</v>
      </c>
      <c r="H3225" s="9">
        <v>2</v>
      </c>
      <c r="I3225" s="1">
        <v>45268</v>
      </c>
      <c r="J3225">
        <v>12</v>
      </c>
      <c r="K3225">
        <v>2023</v>
      </c>
      <c r="L3225" t="s">
        <v>37</v>
      </c>
      <c r="M3225">
        <v>33.5</v>
      </c>
      <c r="N3225" t="s">
        <v>4615</v>
      </c>
      <c r="O3225">
        <v>52.207599999999999</v>
      </c>
      <c r="P3225" t="s">
        <v>12</v>
      </c>
    </row>
    <row r="3226" spans="1:16" hidden="1" x14ac:dyDescent="0.25">
      <c r="A3226" t="s">
        <v>39</v>
      </c>
      <c r="B3226" t="s">
        <v>38</v>
      </c>
      <c r="C3226" t="s">
        <v>2968</v>
      </c>
      <c r="D3226" t="s">
        <v>877</v>
      </c>
      <c r="E3226" t="s">
        <v>878</v>
      </c>
      <c r="F3226" t="s">
        <v>202</v>
      </c>
      <c r="G3226">
        <v>116813</v>
      </c>
      <c r="H3226" s="9">
        <v>1</v>
      </c>
      <c r="I3226" s="1">
        <v>45268</v>
      </c>
      <c r="J3226">
        <v>12</v>
      </c>
      <c r="K3226">
        <v>2023</v>
      </c>
      <c r="L3226" t="s">
        <v>37</v>
      </c>
      <c r="M3226">
        <v>28.25</v>
      </c>
      <c r="N3226" t="s">
        <v>4615</v>
      </c>
      <c r="O3226">
        <v>44.025799999999997</v>
      </c>
      <c r="P3226" t="s">
        <v>12</v>
      </c>
    </row>
    <row r="3227" spans="1:16" hidden="1" x14ac:dyDescent="0.25">
      <c r="A3227" t="s">
        <v>39</v>
      </c>
      <c r="B3227" t="s">
        <v>38</v>
      </c>
      <c r="C3227" t="s">
        <v>507</v>
      </c>
      <c r="D3227" t="s">
        <v>75</v>
      </c>
      <c r="E3227" t="s">
        <v>75</v>
      </c>
      <c r="F3227" t="s">
        <v>202</v>
      </c>
      <c r="G3227">
        <v>116802</v>
      </c>
      <c r="H3227" s="9">
        <v>1</v>
      </c>
      <c r="I3227" s="1">
        <v>45268</v>
      </c>
      <c r="J3227">
        <v>12</v>
      </c>
      <c r="K3227">
        <v>2023</v>
      </c>
      <c r="L3227" t="s">
        <v>37</v>
      </c>
      <c r="M3227">
        <v>28.25</v>
      </c>
      <c r="N3227" t="s">
        <v>4615</v>
      </c>
      <c r="O3227">
        <v>44.025799999999997</v>
      </c>
      <c r="P3227" t="s">
        <v>12</v>
      </c>
    </row>
    <row r="3228" spans="1:16" hidden="1" x14ac:dyDescent="0.25">
      <c r="A3228" t="s">
        <v>39</v>
      </c>
      <c r="B3228" t="s">
        <v>38</v>
      </c>
      <c r="C3228" t="s">
        <v>3294</v>
      </c>
      <c r="D3228" t="s">
        <v>947</v>
      </c>
      <c r="E3228" t="s">
        <v>948</v>
      </c>
      <c r="F3228" t="s">
        <v>202</v>
      </c>
      <c r="G3228">
        <v>116776</v>
      </c>
      <c r="H3228" s="9">
        <v>1</v>
      </c>
      <c r="I3228" s="1">
        <v>45268</v>
      </c>
      <c r="J3228">
        <v>12</v>
      </c>
      <c r="K3228">
        <v>2023</v>
      </c>
      <c r="L3228" t="s">
        <v>37</v>
      </c>
      <c r="M3228">
        <v>28.25</v>
      </c>
      <c r="N3228" t="s">
        <v>4615</v>
      </c>
      <c r="O3228">
        <v>44.025799999999997</v>
      </c>
      <c r="P3228" t="s">
        <v>12</v>
      </c>
    </row>
    <row r="3229" spans="1:16" hidden="1" x14ac:dyDescent="0.25">
      <c r="A3229" t="s">
        <v>39</v>
      </c>
      <c r="B3229" t="s">
        <v>4489</v>
      </c>
      <c r="C3229" t="s">
        <v>2943</v>
      </c>
      <c r="D3229" t="s">
        <v>968</v>
      </c>
      <c r="E3229" t="s">
        <v>969</v>
      </c>
      <c r="F3229" t="s">
        <v>202</v>
      </c>
      <c r="G3229">
        <v>116773</v>
      </c>
      <c r="H3229" s="9">
        <v>1</v>
      </c>
      <c r="I3229" s="1">
        <v>45268</v>
      </c>
      <c r="J3229">
        <v>12</v>
      </c>
      <c r="K3229">
        <v>2023</v>
      </c>
      <c r="L3229" t="s">
        <v>37</v>
      </c>
      <c r="M3229">
        <v>0.3</v>
      </c>
      <c r="N3229" t="s">
        <v>4615</v>
      </c>
      <c r="O3229">
        <v>0.46750000000000003</v>
      </c>
      <c r="P3229" t="s">
        <v>12</v>
      </c>
    </row>
    <row r="3230" spans="1:16" hidden="1" x14ac:dyDescent="0.25">
      <c r="A3230" t="s">
        <v>39</v>
      </c>
      <c r="B3230" t="s">
        <v>38</v>
      </c>
      <c r="C3230" t="s">
        <v>2944</v>
      </c>
      <c r="D3230" t="s">
        <v>949</v>
      </c>
      <c r="E3230" t="s">
        <v>950</v>
      </c>
      <c r="F3230" t="s">
        <v>202</v>
      </c>
      <c r="G3230">
        <v>116773</v>
      </c>
      <c r="H3230" s="9">
        <v>1</v>
      </c>
      <c r="I3230" s="1">
        <v>45268</v>
      </c>
      <c r="J3230">
        <v>12</v>
      </c>
      <c r="K3230">
        <v>2023</v>
      </c>
      <c r="L3230" t="s">
        <v>37</v>
      </c>
      <c r="M3230">
        <v>28.25</v>
      </c>
      <c r="N3230" t="s">
        <v>4615</v>
      </c>
      <c r="O3230">
        <v>44.025799999999997</v>
      </c>
      <c r="P3230" t="s">
        <v>12</v>
      </c>
    </row>
    <row r="3231" spans="1:16" hidden="1" x14ac:dyDescent="0.25">
      <c r="A3231" t="s">
        <v>39</v>
      </c>
      <c r="B3231" t="s">
        <v>16</v>
      </c>
      <c r="C3231" t="s">
        <v>509</v>
      </c>
      <c r="D3231" t="s">
        <v>76</v>
      </c>
      <c r="E3231" t="s">
        <v>76</v>
      </c>
      <c r="F3231" t="s">
        <v>202</v>
      </c>
      <c r="G3231">
        <v>116772</v>
      </c>
      <c r="H3231" s="9">
        <v>1</v>
      </c>
      <c r="I3231" s="1">
        <v>45268</v>
      </c>
      <c r="J3231">
        <v>12</v>
      </c>
      <c r="K3231">
        <v>2023</v>
      </c>
      <c r="L3231" t="s">
        <v>37</v>
      </c>
      <c r="M3231">
        <v>28.5</v>
      </c>
      <c r="N3231" t="s">
        <v>4615</v>
      </c>
      <c r="O3231">
        <v>44.415399999999998</v>
      </c>
      <c r="P3231" t="s">
        <v>12</v>
      </c>
    </row>
    <row r="3232" spans="1:16" hidden="1" x14ac:dyDescent="0.25">
      <c r="A3232" t="s">
        <v>39</v>
      </c>
      <c r="B3232" t="s">
        <v>4489</v>
      </c>
      <c r="C3232" t="s">
        <v>2943</v>
      </c>
      <c r="D3232" t="s">
        <v>968</v>
      </c>
      <c r="E3232" t="s">
        <v>969</v>
      </c>
      <c r="F3232" t="s">
        <v>202</v>
      </c>
      <c r="G3232">
        <v>116772</v>
      </c>
      <c r="H3232" s="9">
        <v>1</v>
      </c>
      <c r="I3232" s="1">
        <v>45268</v>
      </c>
      <c r="J3232">
        <v>12</v>
      </c>
      <c r="K3232">
        <v>2023</v>
      </c>
      <c r="L3232" t="s">
        <v>37</v>
      </c>
      <c r="M3232">
        <v>0.3</v>
      </c>
      <c r="N3232" t="s">
        <v>4615</v>
      </c>
      <c r="O3232">
        <v>0.46750000000000003</v>
      </c>
      <c r="P3232" t="s">
        <v>12</v>
      </c>
    </row>
    <row r="3233" spans="1:16" hidden="1" x14ac:dyDescent="0.25">
      <c r="A3233" t="s">
        <v>39</v>
      </c>
      <c r="B3233" t="s">
        <v>38</v>
      </c>
      <c r="C3233" t="s">
        <v>3262</v>
      </c>
      <c r="D3233" t="s">
        <v>884</v>
      </c>
      <c r="E3233" t="s">
        <v>885</v>
      </c>
      <c r="F3233" t="s">
        <v>202</v>
      </c>
      <c r="G3233">
        <v>116771</v>
      </c>
      <c r="H3233" s="9">
        <v>1</v>
      </c>
      <c r="I3233" s="1">
        <v>45268</v>
      </c>
      <c r="J3233">
        <v>12</v>
      </c>
      <c r="K3233">
        <v>2023</v>
      </c>
      <c r="L3233" t="s">
        <v>37</v>
      </c>
      <c r="M3233">
        <v>28.25</v>
      </c>
      <c r="N3233" t="s">
        <v>4615</v>
      </c>
      <c r="O3233">
        <v>44.025799999999997</v>
      </c>
      <c r="P3233" t="s">
        <v>12</v>
      </c>
    </row>
    <row r="3234" spans="1:16" hidden="1" x14ac:dyDescent="0.25">
      <c r="A3234" t="s">
        <v>39</v>
      </c>
      <c r="B3234" t="s">
        <v>38</v>
      </c>
      <c r="C3234" t="s">
        <v>2968</v>
      </c>
      <c r="D3234" t="s">
        <v>877</v>
      </c>
      <c r="E3234" t="s">
        <v>878</v>
      </c>
      <c r="F3234" t="s">
        <v>202</v>
      </c>
      <c r="G3234">
        <v>116767</v>
      </c>
      <c r="H3234" s="9">
        <v>1</v>
      </c>
      <c r="I3234" s="1">
        <v>45268</v>
      </c>
      <c r="J3234">
        <v>12</v>
      </c>
      <c r="K3234">
        <v>2023</v>
      </c>
      <c r="L3234" t="s">
        <v>37</v>
      </c>
      <c r="M3234">
        <v>28.25</v>
      </c>
      <c r="N3234" t="s">
        <v>4615</v>
      </c>
      <c r="O3234">
        <v>44.025799999999997</v>
      </c>
      <c r="P3234" t="s">
        <v>12</v>
      </c>
    </row>
    <row r="3235" spans="1:16" hidden="1" x14ac:dyDescent="0.25">
      <c r="A3235" t="s">
        <v>39</v>
      </c>
      <c r="B3235" t="s">
        <v>16</v>
      </c>
      <c r="C3235" t="s">
        <v>2994</v>
      </c>
      <c r="D3235" t="s">
        <v>986</v>
      </c>
      <c r="E3235" t="s">
        <v>987</v>
      </c>
      <c r="F3235" t="s">
        <v>202</v>
      </c>
      <c r="G3235">
        <v>116766</v>
      </c>
      <c r="H3235" s="9">
        <v>1</v>
      </c>
      <c r="I3235" s="1">
        <v>45268</v>
      </c>
      <c r="J3235">
        <v>12</v>
      </c>
      <c r="K3235">
        <v>2023</v>
      </c>
      <c r="L3235" t="s">
        <v>37</v>
      </c>
      <c r="M3235">
        <v>33.5</v>
      </c>
      <c r="N3235" t="s">
        <v>4615</v>
      </c>
      <c r="O3235">
        <v>52.207599999999999</v>
      </c>
      <c r="P3235" t="s">
        <v>12</v>
      </c>
    </row>
    <row r="3236" spans="1:16" hidden="1" x14ac:dyDescent="0.25">
      <c r="A3236" t="s">
        <v>39</v>
      </c>
      <c r="B3236" t="s">
        <v>16</v>
      </c>
      <c r="C3236" t="s">
        <v>2991</v>
      </c>
      <c r="D3236" t="s">
        <v>1042</v>
      </c>
      <c r="E3236" t="s">
        <v>989</v>
      </c>
      <c r="F3236" t="s">
        <v>202</v>
      </c>
      <c r="G3236">
        <v>116765</v>
      </c>
      <c r="H3236" s="9">
        <v>1</v>
      </c>
      <c r="I3236" s="1">
        <v>45268</v>
      </c>
      <c r="J3236">
        <v>12</v>
      </c>
      <c r="K3236">
        <v>2023</v>
      </c>
      <c r="L3236" t="s">
        <v>37</v>
      </c>
      <c r="M3236">
        <v>33.5</v>
      </c>
      <c r="N3236" t="s">
        <v>4615</v>
      </c>
      <c r="O3236">
        <v>52.207599999999999</v>
      </c>
      <c r="P3236" t="s">
        <v>12</v>
      </c>
    </row>
    <row r="3237" spans="1:16" hidden="1" x14ac:dyDescent="0.25">
      <c r="A3237" t="s">
        <v>39</v>
      </c>
      <c r="B3237" t="s">
        <v>16</v>
      </c>
      <c r="C3237" t="s">
        <v>2994</v>
      </c>
      <c r="D3237" t="s">
        <v>986</v>
      </c>
      <c r="E3237" t="s">
        <v>987</v>
      </c>
      <c r="F3237" t="s">
        <v>202</v>
      </c>
      <c r="G3237">
        <v>116764</v>
      </c>
      <c r="H3237" s="9">
        <v>1</v>
      </c>
      <c r="I3237" s="1">
        <v>45268</v>
      </c>
      <c r="J3237">
        <v>12</v>
      </c>
      <c r="K3237">
        <v>2023</v>
      </c>
      <c r="L3237" t="s">
        <v>37</v>
      </c>
      <c r="M3237">
        <v>33.5</v>
      </c>
      <c r="N3237" t="s">
        <v>4615</v>
      </c>
      <c r="O3237">
        <v>52.207599999999999</v>
      </c>
      <c r="P3237" t="s">
        <v>12</v>
      </c>
    </row>
    <row r="3238" spans="1:16" hidden="1" x14ac:dyDescent="0.25">
      <c r="A3238" t="s">
        <v>39</v>
      </c>
      <c r="B3238" t="s">
        <v>38</v>
      </c>
      <c r="C3238" t="s">
        <v>2968</v>
      </c>
      <c r="D3238" t="s">
        <v>877</v>
      </c>
      <c r="E3238" t="s">
        <v>878</v>
      </c>
      <c r="F3238" t="s">
        <v>202</v>
      </c>
      <c r="G3238">
        <v>116763</v>
      </c>
      <c r="H3238" s="9">
        <v>1</v>
      </c>
      <c r="I3238" s="1">
        <v>45268</v>
      </c>
      <c r="J3238">
        <v>12</v>
      </c>
      <c r="K3238">
        <v>2023</v>
      </c>
      <c r="L3238" t="s">
        <v>37</v>
      </c>
      <c r="M3238">
        <v>28.25</v>
      </c>
      <c r="N3238" t="s">
        <v>4615</v>
      </c>
      <c r="O3238">
        <v>44.025799999999997</v>
      </c>
      <c r="P3238" t="s">
        <v>12</v>
      </c>
    </row>
    <row r="3239" spans="1:16" hidden="1" x14ac:dyDescent="0.25">
      <c r="A3239" t="s">
        <v>39</v>
      </c>
      <c r="B3239" t="s">
        <v>16</v>
      </c>
      <c r="C3239" t="s">
        <v>3311</v>
      </c>
      <c r="D3239" t="s">
        <v>990</v>
      </c>
      <c r="E3239" t="s">
        <v>991</v>
      </c>
      <c r="F3239" t="s">
        <v>202</v>
      </c>
      <c r="G3239">
        <v>116762</v>
      </c>
      <c r="H3239" s="9">
        <v>1</v>
      </c>
      <c r="I3239" s="1">
        <v>45268</v>
      </c>
      <c r="J3239">
        <v>12</v>
      </c>
      <c r="K3239">
        <v>2023</v>
      </c>
      <c r="L3239" t="s">
        <v>37</v>
      </c>
      <c r="M3239">
        <v>33.5</v>
      </c>
      <c r="N3239" t="s">
        <v>4615</v>
      </c>
      <c r="O3239">
        <v>52.207599999999999</v>
      </c>
      <c r="P3239" t="s">
        <v>12</v>
      </c>
    </row>
    <row r="3240" spans="1:16" hidden="1" x14ac:dyDescent="0.25">
      <c r="A3240" t="s">
        <v>39</v>
      </c>
      <c r="B3240" t="s">
        <v>38</v>
      </c>
      <c r="C3240" t="s">
        <v>474</v>
      </c>
      <c r="D3240" t="s">
        <v>60</v>
      </c>
      <c r="E3240" t="s">
        <v>60</v>
      </c>
      <c r="F3240" t="s">
        <v>202</v>
      </c>
      <c r="G3240">
        <v>116761</v>
      </c>
      <c r="H3240" s="9">
        <v>1</v>
      </c>
      <c r="I3240" s="1">
        <v>45268</v>
      </c>
      <c r="J3240">
        <v>12</v>
      </c>
      <c r="K3240">
        <v>2023</v>
      </c>
      <c r="L3240" t="s">
        <v>37</v>
      </c>
      <c r="M3240">
        <v>28.25</v>
      </c>
      <c r="N3240" t="s">
        <v>4615</v>
      </c>
      <c r="O3240">
        <v>44.025799999999997</v>
      </c>
      <c r="P3240" t="s">
        <v>12</v>
      </c>
    </row>
    <row r="3241" spans="1:16" hidden="1" x14ac:dyDescent="0.25">
      <c r="A3241" t="s">
        <v>39</v>
      </c>
      <c r="B3241" t="s">
        <v>38</v>
      </c>
      <c r="C3241" t="s">
        <v>506</v>
      </c>
      <c r="D3241" t="s">
        <v>52</v>
      </c>
      <c r="E3241" t="s">
        <v>53</v>
      </c>
      <c r="F3241" t="s">
        <v>202</v>
      </c>
      <c r="G3241">
        <v>116760</v>
      </c>
      <c r="H3241" s="9">
        <v>1</v>
      </c>
      <c r="I3241" s="1">
        <v>45268</v>
      </c>
      <c r="J3241">
        <v>12</v>
      </c>
      <c r="K3241">
        <v>2023</v>
      </c>
      <c r="L3241" t="s">
        <v>37</v>
      </c>
      <c r="M3241">
        <v>28.25</v>
      </c>
      <c r="N3241" t="s">
        <v>4615</v>
      </c>
      <c r="O3241">
        <v>44.025799999999997</v>
      </c>
      <c r="P3241" t="s">
        <v>12</v>
      </c>
    </row>
    <row r="3242" spans="1:16" hidden="1" x14ac:dyDescent="0.25">
      <c r="A3242" t="s">
        <v>39</v>
      </c>
      <c r="B3242" t="s">
        <v>38</v>
      </c>
      <c r="C3242" t="s">
        <v>536</v>
      </c>
      <c r="D3242" t="s">
        <v>84</v>
      </c>
      <c r="E3242" t="s">
        <v>85</v>
      </c>
      <c r="F3242" t="s">
        <v>202</v>
      </c>
      <c r="G3242">
        <v>116759</v>
      </c>
      <c r="H3242" s="9">
        <v>1</v>
      </c>
      <c r="I3242" s="1">
        <v>45268</v>
      </c>
      <c r="J3242">
        <v>12</v>
      </c>
      <c r="K3242">
        <v>2023</v>
      </c>
      <c r="L3242" t="s">
        <v>37</v>
      </c>
      <c r="M3242">
        <v>33.5</v>
      </c>
      <c r="N3242" t="s">
        <v>4615</v>
      </c>
      <c r="O3242">
        <v>52.207599999999999</v>
      </c>
      <c r="P3242" t="s">
        <v>12</v>
      </c>
    </row>
    <row r="3243" spans="1:16" hidden="1" x14ac:dyDescent="0.25">
      <c r="A3243" t="s">
        <v>39</v>
      </c>
      <c r="B3243" t="s">
        <v>38</v>
      </c>
      <c r="C3243" t="s">
        <v>2968</v>
      </c>
      <c r="D3243" t="s">
        <v>877</v>
      </c>
      <c r="E3243" t="s">
        <v>878</v>
      </c>
      <c r="F3243" t="s">
        <v>202</v>
      </c>
      <c r="G3243">
        <v>116758</v>
      </c>
      <c r="H3243" s="9">
        <v>1</v>
      </c>
      <c r="I3243" s="1">
        <v>45268</v>
      </c>
      <c r="J3243">
        <v>12</v>
      </c>
      <c r="K3243">
        <v>2023</v>
      </c>
      <c r="L3243" t="s">
        <v>37</v>
      </c>
      <c r="M3243">
        <v>28.25</v>
      </c>
      <c r="N3243" t="s">
        <v>4615</v>
      </c>
      <c r="O3243">
        <v>44.025799999999997</v>
      </c>
      <c r="P3243" t="s">
        <v>12</v>
      </c>
    </row>
    <row r="3244" spans="1:16" hidden="1" x14ac:dyDescent="0.25">
      <c r="A3244" t="s">
        <v>39</v>
      </c>
      <c r="B3244" t="s">
        <v>16</v>
      </c>
      <c r="C3244" t="s">
        <v>2935</v>
      </c>
      <c r="D3244" t="s">
        <v>1004</v>
      </c>
      <c r="E3244" t="s">
        <v>1005</v>
      </c>
      <c r="F3244" t="s">
        <v>202</v>
      </c>
      <c r="G3244">
        <v>116757</v>
      </c>
      <c r="H3244" s="9">
        <v>1</v>
      </c>
      <c r="I3244" s="1">
        <v>45268</v>
      </c>
      <c r="J3244">
        <v>12</v>
      </c>
      <c r="K3244">
        <v>2023</v>
      </c>
      <c r="L3244" t="s">
        <v>37</v>
      </c>
      <c r="M3244">
        <v>33.5</v>
      </c>
      <c r="N3244" t="s">
        <v>4615</v>
      </c>
      <c r="O3244">
        <v>52.207599999999999</v>
      </c>
      <c r="P3244" t="s">
        <v>12</v>
      </c>
    </row>
    <row r="3245" spans="1:16" hidden="1" x14ac:dyDescent="0.25">
      <c r="A3245" t="s">
        <v>39</v>
      </c>
      <c r="B3245" t="s">
        <v>38</v>
      </c>
      <c r="C3245" t="s">
        <v>474</v>
      </c>
      <c r="D3245" t="s">
        <v>60</v>
      </c>
      <c r="E3245" t="s">
        <v>60</v>
      </c>
      <c r="F3245" t="s">
        <v>202</v>
      </c>
      <c r="G3245">
        <v>116756</v>
      </c>
      <c r="H3245" s="9">
        <v>1</v>
      </c>
      <c r="I3245" s="1">
        <v>45268</v>
      </c>
      <c r="J3245">
        <v>12</v>
      </c>
      <c r="K3245">
        <v>2023</v>
      </c>
      <c r="L3245" t="s">
        <v>37</v>
      </c>
      <c r="M3245">
        <v>28.25</v>
      </c>
      <c r="N3245" t="s">
        <v>4615</v>
      </c>
      <c r="O3245">
        <v>44.025799999999997</v>
      </c>
      <c r="P3245" t="s">
        <v>12</v>
      </c>
    </row>
    <row r="3246" spans="1:16" hidden="1" x14ac:dyDescent="0.25">
      <c r="A3246" t="s">
        <v>39</v>
      </c>
      <c r="B3246" t="s">
        <v>38</v>
      </c>
      <c r="C3246" t="s">
        <v>3292</v>
      </c>
      <c r="D3246" t="s">
        <v>943</v>
      </c>
      <c r="E3246" t="s">
        <v>944</v>
      </c>
      <c r="F3246" t="s">
        <v>202</v>
      </c>
      <c r="G3246">
        <v>116755</v>
      </c>
      <c r="H3246" s="9">
        <v>1</v>
      </c>
      <c r="I3246" s="1">
        <v>45268</v>
      </c>
      <c r="J3246">
        <v>12</v>
      </c>
      <c r="K3246">
        <v>2023</v>
      </c>
      <c r="L3246" t="s">
        <v>37</v>
      </c>
      <c r="M3246">
        <v>28.25</v>
      </c>
      <c r="N3246" t="s">
        <v>4615</v>
      </c>
      <c r="O3246">
        <v>44.025799999999997</v>
      </c>
      <c r="P3246" t="s">
        <v>12</v>
      </c>
    </row>
    <row r="3247" spans="1:16" hidden="1" x14ac:dyDescent="0.25">
      <c r="A3247" t="s">
        <v>39</v>
      </c>
      <c r="B3247" t="s">
        <v>16</v>
      </c>
      <c r="C3247" t="s">
        <v>576</v>
      </c>
      <c r="D3247" t="s">
        <v>90</v>
      </c>
      <c r="E3247" t="s">
        <v>91</v>
      </c>
      <c r="F3247" t="s">
        <v>202</v>
      </c>
      <c r="G3247">
        <v>116754</v>
      </c>
      <c r="H3247" s="9">
        <v>1</v>
      </c>
      <c r="I3247" s="1">
        <v>45268</v>
      </c>
      <c r="J3247">
        <v>12</v>
      </c>
      <c r="K3247">
        <v>2023</v>
      </c>
      <c r="L3247" t="s">
        <v>37</v>
      </c>
      <c r="M3247">
        <v>33.5</v>
      </c>
      <c r="N3247" t="s">
        <v>4615</v>
      </c>
      <c r="O3247">
        <v>52.207599999999999</v>
      </c>
      <c r="P3247" t="s">
        <v>12</v>
      </c>
    </row>
    <row r="3248" spans="1:16" hidden="1" x14ac:dyDescent="0.25">
      <c r="A3248" t="s">
        <v>39</v>
      </c>
      <c r="B3248" t="s">
        <v>38</v>
      </c>
      <c r="C3248" t="s">
        <v>3292</v>
      </c>
      <c r="D3248" t="s">
        <v>943</v>
      </c>
      <c r="E3248" t="s">
        <v>944</v>
      </c>
      <c r="F3248" t="s">
        <v>202</v>
      </c>
      <c r="G3248">
        <v>116753</v>
      </c>
      <c r="H3248" s="9">
        <v>1</v>
      </c>
      <c r="I3248" s="1">
        <v>45268</v>
      </c>
      <c r="J3248">
        <v>12</v>
      </c>
      <c r="K3248">
        <v>2023</v>
      </c>
      <c r="L3248" t="s">
        <v>37</v>
      </c>
      <c r="M3248">
        <v>28.25</v>
      </c>
      <c r="N3248" t="s">
        <v>4615</v>
      </c>
      <c r="O3248">
        <v>44.025799999999997</v>
      </c>
      <c r="P3248" t="s">
        <v>12</v>
      </c>
    </row>
    <row r="3249" spans="1:16" hidden="1" x14ac:dyDescent="0.25">
      <c r="A3249" t="s">
        <v>39</v>
      </c>
      <c r="B3249" t="s">
        <v>16</v>
      </c>
      <c r="C3249" t="s">
        <v>2994</v>
      </c>
      <c r="D3249" t="s">
        <v>986</v>
      </c>
      <c r="E3249" t="s">
        <v>987</v>
      </c>
      <c r="F3249" t="s">
        <v>202</v>
      </c>
      <c r="G3249">
        <v>116752</v>
      </c>
      <c r="H3249" s="9">
        <v>1</v>
      </c>
      <c r="I3249" s="1">
        <v>45268</v>
      </c>
      <c r="J3249">
        <v>12</v>
      </c>
      <c r="K3249">
        <v>2023</v>
      </c>
      <c r="L3249" t="s">
        <v>37</v>
      </c>
      <c r="M3249">
        <v>33.5</v>
      </c>
      <c r="N3249" t="s">
        <v>4615</v>
      </c>
      <c r="O3249">
        <v>52.207599999999999</v>
      </c>
      <c r="P3249" t="s">
        <v>12</v>
      </c>
    </row>
    <row r="3250" spans="1:16" hidden="1" x14ac:dyDescent="0.25">
      <c r="A3250" t="s">
        <v>39</v>
      </c>
      <c r="B3250" t="s">
        <v>38</v>
      </c>
      <c r="C3250" t="s">
        <v>536</v>
      </c>
      <c r="D3250" t="s">
        <v>84</v>
      </c>
      <c r="E3250" t="s">
        <v>85</v>
      </c>
      <c r="F3250" t="s">
        <v>202</v>
      </c>
      <c r="G3250">
        <v>116751</v>
      </c>
      <c r="H3250" s="9">
        <v>1</v>
      </c>
      <c r="I3250" s="1">
        <v>45268</v>
      </c>
      <c r="J3250">
        <v>12</v>
      </c>
      <c r="K3250">
        <v>2023</v>
      </c>
      <c r="L3250" t="s">
        <v>37</v>
      </c>
      <c r="M3250">
        <v>33.5</v>
      </c>
      <c r="N3250" t="s">
        <v>4615</v>
      </c>
      <c r="O3250">
        <v>52.207599999999999</v>
      </c>
      <c r="P3250" t="s">
        <v>12</v>
      </c>
    </row>
    <row r="3251" spans="1:16" hidden="1" x14ac:dyDescent="0.25">
      <c r="A3251" t="s">
        <v>39</v>
      </c>
      <c r="B3251" t="s">
        <v>38</v>
      </c>
      <c r="C3251" t="s">
        <v>474</v>
      </c>
      <c r="D3251" t="s">
        <v>60</v>
      </c>
      <c r="E3251" t="s">
        <v>60</v>
      </c>
      <c r="F3251" t="s">
        <v>202</v>
      </c>
      <c r="G3251">
        <v>116749</v>
      </c>
      <c r="H3251" s="9">
        <v>1</v>
      </c>
      <c r="I3251" s="1">
        <v>45268</v>
      </c>
      <c r="J3251">
        <v>12</v>
      </c>
      <c r="K3251">
        <v>2023</v>
      </c>
      <c r="L3251" t="s">
        <v>37</v>
      </c>
      <c r="M3251">
        <v>28.25</v>
      </c>
      <c r="N3251" t="s">
        <v>4615</v>
      </c>
      <c r="O3251">
        <v>44.025799999999997</v>
      </c>
      <c r="P3251" t="s">
        <v>12</v>
      </c>
    </row>
    <row r="3252" spans="1:16" hidden="1" x14ac:dyDescent="0.25">
      <c r="A3252" t="s">
        <v>39</v>
      </c>
      <c r="B3252" t="s">
        <v>38</v>
      </c>
      <c r="C3252" t="s">
        <v>3292</v>
      </c>
      <c r="D3252" t="s">
        <v>943</v>
      </c>
      <c r="E3252" t="s">
        <v>944</v>
      </c>
      <c r="F3252" t="s">
        <v>202</v>
      </c>
      <c r="G3252">
        <v>116748</v>
      </c>
      <c r="H3252" s="9">
        <v>1</v>
      </c>
      <c r="I3252" s="1">
        <v>45268</v>
      </c>
      <c r="J3252">
        <v>12</v>
      </c>
      <c r="K3252">
        <v>2023</v>
      </c>
      <c r="L3252" t="s">
        <v>37</v>
      </c>
      <c r="M3252">
        <v>28.25</v>
      </c>
      <c r="N3252" t="s">
        <v>4615</v>
      </c>
      <c r="O3252">
        <v>44.025799999999997</v>
      </c>
      <c r="P3252" t="s">
        <v>12</v>
      </c>
    </row>
    <row r="3253" spans="1:16" hidden="1" x14ac:dyDescent="0.25">
      <c r="A3253" t="s">
        <v>39</v>
      </c>
      <c r="B3253" t="s">
        <v>38</v>
      </c>
      <c r="C3253" t="s">
        <v>3262</v>
      </c>
      <c r="D3253" t="s">
        <v>884</v>
      </c>
      <c r="E3253" t="s">
        <v>885</v>
      </c>
      <c r="F3253" t="s">
        <v>202</v>
      </c>
      <c r="G3253">
        <v>116746</v>
      </c>
      <c r="H3253" s="9">
        <v>1</v>
      </c>
      <c r="I3253" s="1">
        <v>45268</v>
      </c>
      <c r="J3253">
        <v>12</v>
      </c>
      <c r="K3253">
        <v>2023</v>
      </c>
      <c r="L3253" t="s">
        <v>37</v>
      </c>
      <c r="M3253">
        <v>28.25</v>
      </c>
      <c r="N3253" t="s">
        <v>4615</v>
      </c>
      <c r="O3253">
        <v>44.025799999999997</v>
      </c>
      <c r="P3253" t="s">
        <v>12</v>
      </c>
    </row>
    <row r="3254" spans="1:16" hidden="1" x14ac:dyDescent="0.25">
      <c r="A3254" t="s">
        <v>39</v>
      </c>
      <c r="B3254" t="s">
        <v>16</v>
      </c>
      <c r="C3254" t="s">
        <v>2942</v>
      </c>
      <c r="D3254" t="s">
        <v>994</v>
      </c>
      <c r="E3254" t="s">
        <v>995</v>
      </c>
      <c r="F3254" t="s">
        <v>202</v>
      </c>
      <c r="G3254">
        <v>116743</v>
      </c>
      <c r="H3254" s="9">
        <v>1</v>
      </c>
      <c r="I3254" s="1">
        <v>45268</v>
      </c>
      <c r="J3254">
        <v>12</v>
      </c>
      <c r="K3254">
        <v>2023</v>
      </c>
      <c r="L3254" t="s">
        <v>37</v>
      </c>
      <c r="M3254">
        <v>33.5</v>
      </c>
      <c r="N3254" t="s">
        <v>4615</v>
      </c>
      <c r="O3254">
        <v>52.207599999999999</v>
      </c>
      <c r="P3254" t="s">
        <v>12</v>
      </c>
    </row>
    <row r="3255" spans="1:16" hidden="1" x14ac:dyDescent="0.25">
      <c r="A3255" t="s">
        <v>39</v>
      </c>
      <c r="B3255" t="s">
        <v>38</v>
      </c>
      <c r="C3255" t="s">
        <v>3262</v>
      </c>
      <c r="D3255" t="s">
        <v>884</v>
      </c>
      <c r="E3255" t="s">
        <v>885</v>
      </c>
      <c r="F3255" t="s">
        <v>202</v>
      </c>
      <c r="G3255">
        <v>116741</v>
      </c>
      <c r="H3255" s="9">
        <v>1</v>
      </c>
      <c r="I3255" s="1">
        <v>45268</v>
      </c>
      <c r="J3255">
        <v>12</v>
      </c>
      <c r="K3255">
        <v>2023</v>
      </c>
      <c r="L3255" t="s">
        <v>37</v>
      </c>
      <c r="M3255">
        <v>28.25</v>
      </c>
      <c r="N3255" t="s">
        <v>4615</v>
      </c>
      <c r="O3255">
        <v>44.025799999999997</v>
      </c>
      <c r="P3255" t="s">
        <v>12</v>
      </c>
    </row>
    <row r="3256" spans="1:16" hidden="1" x14ac:dyDescent="0.25">
      <c r="A3256" t="s">
        <v>39</v>
      </c>
      <c r="B3256" t="s">
        <v>38</v>
      </c>
      <c r="C3256" t="s">
        <v>2968</v>
      </c>
      <c r="D3256" t="s">
        <v>877</v>
      </c>
      <c r="E3256" t="s">
        <v>878</v>
      </c>
      <c r="F3256" t="s">
        <v>202</v>
      </c>
      <c r="G3256">
        <v>116739</v>
      </c>
      <c r="H3256" s="9">
        <v>1</v>
      </c>
      <c r="I3256" s="1">
        <v>45268</v>
      </c>
      <c r="J3256">
        <v>12</v>
      </c>
      <c r="K3256">
        <v>2023</v>
      </c>
      <c r="L3256" t="s">
        <v>37</v>
      </c>
      <c r="M3256">
        <v>28.25</v>
      </c>
      <c r="N3256" t="s">
        <v>4615</v>
      </c>
      <c r="O3256">
        <v>44.025799999999997</v>
      </c>
      <c r="P3256" t="s">
        <v>12</v>
      </c>
    </row>
    <row r="3257" spans="1:16" hidden="1" x14ac:dyDescent="0.25">
      <c r="A3257" t="s">
        <v>39</v>
      </c>
      <c r="B3257" t="s">
        <v>38</v>
      </c>
      <c r="C3257" t="s">
        <v>3020</v>
      </c>
      <c r="D3257" t="s">
        <v>954</v>
      </c>
      <c r="E3257" t="s">
        <v>955</v>
      </c>
      <c r="F3257" t="s">
        <v>202</v>
      </c>
      <c r="G3257">
        <v>116738</v>
      </c>
      <c r="H3257" s="9">
        <v>1</v>
      </c>
      <c r="I3257" s="1">
        <v>45268</v>
      </c>
      <c r="J3257">
        <v>12</v>
      </c>
      <c r="K3257">
        <v>2023</v>
      </c>
      <c r="L3257" t="s">
        <v>37</v>
      </c>
      <c r="M3257">
        <v>28.25</v>
      </c>
      <c r="N3257" t="s">
        <v>4615</v>
      </c>
      <c r="O3257">
        <v>44.025799999999997</v>
      </c>
      <c r="P3257" t="s">
        <v>12</v>
      </c>
    </row>
    <row r="3258" spans="1:16" hidden="1" x14ac:dyDescent="0.25">
      <c r="A3258" t="s">
        <v>39</v>
      </c>
      <c r="B3258" t="s">
        <v>38</v>
      </c>
      <c r="C3258" t="s">
        <v>2968</v>
      </c>
      <c r="D3258" t="s">
        <v>877</v>
      </c>
      <c r="E3258" t="s">
        <v>878</v>
      </c>
      <c r="F3258" t="s">
        <v>202</v>
      </c>
      <c r="G3258">
        <v>116734</v>
      </c>
      <c r="H3258" s="9">
        <v>1</v>
      </c>
      <c r="I3258" s="1">
        <v>45268</v>
      </c>
      <c r="J3258">
        <v>12</v>
      </c>
      <c r="K3258">
        <v>2023</v>
      </c>
      <c r="L3258" t="s">
        <v>37</v>
      </c>
      <c r="M3258">
        <v>28.25</v>
      </c>
      <c r="N3258" t="s">
        <v>4615</v>
      </c>
      <c r="O3258">
        <v>44.025799999999997</v>
      </c>
      <c r="P3258" t="s">
        <v>12</v>
      </c>
    </row>
    <row r="3259" spans="1:16" hidden="1" x14ac:dyDescent="0.25">
      <c r="A3259" t="s">
        <v>39</v>
      </c>
      <c r="B3259" t="s">
        <v>38</v>
      </c>
      <c r="C3259" t="s">
        <v>2968</v>
      </c>
      <c r="D3259" t="s">
        <v>877</v>
      </c>
      <c r="E3259" t="s">
        <v>878</v>
      </c>
      <c r="F3259" t="s">
        <v>202</v>
      </c>
      <c r="G3259">
        <v>116731</v>
      </c>
      <c r="H3259" s="9">
        <v>1</v>
      </c>
      <c r="I3259" s="1">
        <v>45268</v>
      </c>
      <c r="J3259">
        <v>12</v>
      </c>
      <c r="K3259">
        <v>2023</v>
      </c>
      <c r="L3259" t="s">
        <v>37</v>
      </c>
      <c r="M3259">
        <v>28.25</v>
      </c>
      <c r="N3259" t="s">
        <v>4615</v>
      </c>
      <c r="O3259">
        <v>44.025799999999997</v>
      </c>
      <c r="P3259" t="s">
        <v>12</v>
      </c>
    </row>
    <row r="3260" spans="1:16" hidden="1" x14ac:dyDescent="0.25">
      <c r="A3260" t="s">
        <v>39</v>
      </c>
      <c r="B3260" t="s">
        <v>4489</v>
      </c>
      <c r="C3260" t="s">
        <v>2943</v>
      </c>
      <c r="D3260" t="s">
        <v>968</v>
      </c>
      <c r="E3260" t="s">
        <v>969</v>
      </c>
      <c r="F3260" t="s">
        <v>202</v>
      </c>
      <c r="G3260">
        <v>116731</v>
      </c>
      <c r="H3260" s="9">
        <v>1</v>
      </c>
      <c r="I3260" s="1">
        <v>45268</v>
      </c>
      <c r="J3260">
        <v>12</v>
      </c>
      <c r="K3260">
        <v>2023</v>
      </c>
      <c r="L3260" t="s">
        <v>37</v>
      </c>
      <c r="M3260">
        <v>0.3</v>
      </c>
      <c r="N3260" t="s">
        <v>4615</v>
      </c>
      <c r="O3260">
        <v>0.46750000000000003</v>
      </c>
      <c r="P3260" t="s">
        <v>12</v>
      </c>
    </row>
    <row r="3261" spans="1:16" hidden="1" x14ac:dyDescent="0.25">
      <c r="A3261" t="s">
        <v>39</v>
      </c>
      <c r="B3261" t="s">
        <v>38</v>
      </c>
      <c r="C3261" t="s">
        <v>2968</v>
      </c>
      <c r="D3261" t="s">
        <v>877</v>
      </c>
      <c r="E3261" t="s">
        <v>878</v>
      </c>
      <c r="F3261" t="s">
        <v>202</v>
      </c>
      <c r="G3261">
        <v>116730</v>
      </c>
      <c r="H3261" s="9">
        <v>1</v>
      </c>
      <c r="I3261" s="1">
        <v>45268</v>
      </c>
      <c r="J3261">
        <v>12</v>
      </c>
      <c r="K3261">
        <v>2023</v>
      </c>
      <c r="L3261" t="s">
        <v>37</v>
      </c>
      <c r="M3261">
        <v>28.25</v>
      </c>
      <c r="N3261" t="s">
        <v>4615</v>
      </c>
      <c r="O3261">
        <v>44.025799999999997</v>
      </c>
      <c r="P3261" t="s">
        <v>12</v>
      </c>
    </row>
    <row r="3262" spans="1:16" hidden="1" x14ac:dyDescent="0.25">
      <c r="A3262" t="s">
        <v>39</v>
      </c>
      <c r="B3262" t="s">
        <v>16</v>
      </c>
      <c r="C3262" t="s">
        <v>3335</v>
      </c>
      <c r="D3262" t="s">
        <v>1045</v>
      </c>
      <c r="E3262" t="s">
        <v>995</v>
      </c>
      <c r="F3262" t="s">
        <v>202</v>
      </c>
      <c r="G3262">
        <v>116729</v>
      </c>
      <c r="H3262" s="9">
        <v>1</v>
      </c>
      <c r="I3262" s="1">
        <v>45268</v>
      </c>
      <c r="J3262">
        <v>12</v>
      </c>
      <c r="K3262">
        <v>2023</v>
      </c>
      <c r="L3262" t="s">
        <v>37</v>
      </c>
      <c r="M3262">
        <v>33.5</v>
      </c>
      <c r="N3262" t="s">
        <v>4615</v>
      </c>
      <c r="O3262">
        <v>52.207599999999999</v>
      </c>
      <c r="P3262" t="s">
        <v>12</v>
      </c>
    </row>
    <row r="3263" spans="1:16" hidden="1" x14ac:dyDescent="0.25">
      <c r="A3263" t="s">
        <v>39</v>
      </c>
      <c r="B3263" t="s">
        <v>38</v>
      </c>
      <c r="C3263" t="s">
        <v>2968</v>
      </c>
      <c r="D3263" t="s">
        <v>877</v>
      </c>
      <c r="E3263" t="s">
        <v>878</v>
      </c>
      <c r="F3263" t="s">
        <v>202</v>
      </c>
      <c r="G3263">
        <v>116727</v>
      </c>
      <c r="H3263" s="9">
        <v>1</v>
      </c>
      <c r="I3263" s="1">
        <v>45268</v>
      </c>
      <c r="J3263">
        <v>12</v>
      </c>
      <c r="K3263">
        <v>2023</v>
      </c>
      <c r="L3263" t="s">
        <v>37</v>
      </c>
      <c r="M3263">
        <v>28.25</v>
      </c>
      <c r="N3263" t="s">
        <v>4615</v>
      </c>
      <c r="O3263">
        <v>44.025799999999997</v>
      </c>
      <c r="P3263" t="s">
        <v>12</v>
      </c>
    </row>
    <row r="3264" spans="1:16" hidden="1" x14ac:dyDescent="0.25">
      <c r="A3264" t="s">
        <v>39</v>
      </c>
      <c r="B3264" t="s">
        <v>38</v>
      </c>
      <c r="C3264" t="s">
        <v>474</v>
      </c>
      <c r="D3264" t="s">
        <v>60</v>
      </c>
      <c r="E3264" t="s">
        <v>60</v>
      </c>
      <c r="F3264" t="s">
        <v>202</v>
      </c>
      <c r="G3264">
        <v>116726</v>
      </c>
      <c r="H3264" s="9">
        <v>1</v>
      </c>
      <c r="I3264" s="1">
        <v>45268</v>
      </c>
      <c r="J3264">
        <v>12</v>
      </c>
      <c r="K3264">
        <v>2023</v>
      </c>
      <c r="L3264" t="s">
        <v>37</v>
      </c>
      <c r="M3264">
        <v>28.25</v>
      </c>
      <c r="N3264" t="s">
        <v>4615</v>
      </c>
      <c r="O3264">
        <v>44.025799999999997</v>
      </c>
      <c r="P3264" t="s">
        <v>12</v>
      </c>
    </row>
    <row r="3265" spans="1:16" hidden="1" x14ac:dyDescent="0.25">
      <c r="A3265" t="s">
        <v>39</v>
      </c>
      <c r="B3265" t="s">
        <v>16</v>
      </c>
      <c r="C3265" t="s">
        <v>2942</v>
      </c>
      <c r="D3265" t="s">
        <v>994</v>
      </c>
      <c r="E3265" t="s">
        <v>995</v>
      </c>
      <c r="F3265" t="s">
        <v>202</v>
      </c>
      <c r="G3265">
        <v>116722</v>
      </c>
      <c r="H3265" s="9">
        <v>1</v>
      </c>
      <c r="I3265" s="1">
        <v>45267</v>
      </c>
      <c r="J3265">
        <v>12</v>
      </c>
      <c r="K3265">
        <v>2023</v>
      </c>
      <c r="L3265" t="s">
        <v>37</v>
      </c>
      <c r="M3265">
        <v>33.5</v>
      </c>
      <c r="N3265" t="s">
        <v>4615</v>
      </c>
      <c r="O3265">
        <v>52.207599999999999</v>
      </c>
      <c r="P3265" t="s">
        <v>12</v>
      </c>
    </row>
    <row r="3266" spans="1:16" hidden="1" x14ac:dyDescent="0.25">
      <c r="A3266" t="s">
        <v>39</v>
      </c>
      <c r="B3266" t="s">
        <v>16</v>
      </c>
      <c r="C3266" t="s">
        <v>625</v>
      </c>
      <c r="D3266" t="s">
        <v>99</v>
      </c>
      <c r="E3266" t="s">
        <v>100</v>
      </c>
      <c r="F3266" t="s">
        <v>202</v>
      </c>
      <c r="G3266">
        <v>116716</v>
      </c>
      <c r="H3266" s="9">
        <v>1</v>
      </c>
      <c r="I3266" s="1">
        <v>45267</v>
      </c>
      <c r="J3266">
        <v>12</v>
      </c>
      <c r="K3266">
        <v>2023</v>
      </c>
      <c r="L3266" t="s">
        <v>37</v>
      </c>
      <c r="M3266">
        <v>33.5</v>
      </c>
      <c r="N3266" t="s">
        <v>4615</v>
      </c>
      <c r="O3266">
        <v>52.207599999999999</v>
      </c>
      <c r="P3266" t="s">
        <v>12</v>
      </c>
    </row>
    <row r="3267" spans="1:16" hidden="1" x14ac:dyDescent="0.25">
      <c r="A3267" t="s">
        <v>39</v>
      </c>
      <c r="B3267" t="s">
        <v>16</v>
      </c>
      <c r="C3267" t="s">
        <v>3311</v>
      </c>
      <c r="D3267" t="s">
        <v>990</v>
      </c>
      <c r="E3267" t="s">
        <v>991</v>
      </c>
      <c r="F3267" t="s">
        <v>202</v>
      </c>
      <c r="G3267">
        <v>116713</v>
      </c>
      <c r="H3267" s="9">
        <v>1</v>
      </c>
      <c r="I3267" s="1">
        <v>45267</v>
      </c>
      <c r="J3267">
        <v>12</v>
      </c>
      <c r="K3267">
        <v>2023</v>
      </c>
      <c r="L3267" t="s">
        <v>37</v>
      </c>
      <c r="M3267">
        <v>33.5</v>
      </c>
      <c r="N3267" t="s">
        <v>4615</v>
      </c>
      <c r="O3267">
        <v>52.207599999999999</v>
      </c>
      <c r="P3267" t="s">
        <v>12</v>
      </c>
    </row>
    <row r="3268" spans="1:16" hidden="1" x14ac:dyDescent="0.25">
      <c r="A3268" t="s">
        <v>39</v>
      </c>
      <c r="B3268" t="s">
        <v>38</v>
      </c>
      <c r="C3268" t="s">
        <v>478</v>
      </c>
      <c r="D3268" t="s">
        <v>35</v>
      </c>
      <c r="E3268" t="s">
        <v>36</v>
      </c>
      <c r="F3268" t="s">
        <v>202</v>
      </c>
      <c r="G3268">
        <v>116712</v>
      </c>
      <c r="H3268" s="9">
        <v>1</v>
      </c>
      <c r="I3268" s="1">
        <v>45267</v>
      </c>
      <c r="J3268">
        <v>12</v>
      </c>
      <c r="K3268">
        <v>2023</v>
      </c>
      <c r="L3268" t="s">
        <v>37</v>
      </c>
      <c r="M3268">
        <v>28.25</v>
      </c>
      <c r="N3268" t="s">
        <v>4615</v>
      </c>
      <c r="O3268">
        <v>44.025799999999997</v>
      </c>
      <c r="P3268" t="s">
        <v>12</v>
      </c>
    </row>
    <row r="3269" spans="1:16" hidden="1" x14ac:dyDescent="0.25">
      <c r="A3269" t="s">
        <v>39</v>
      </c>
      <c r="B3269" t="s">
        <v>38</v>
      </c>
      <c r="C3269" t="s">
        <v>2968</v>
      </c>
      <c r="D3269" t="s">
        <v>877</v>
      </c>
      <c r="E3269" t="s">
        <v>878</v>
      </c>
      <c r="F3269" t="s">
        <v>202</v>
      </c>
      <c r="G3269">
        <v>116711</v>
      </c>
      <c r="H3269" s="9">
        <v>1</v>
      </c>
      <c r="I3269" s="1">
        <v>45267</v>
      </c>
      <c r="J3269">
        <v>12</v>
      </c>
      <c r="K3269">
        <v>2023</v>
      </c>
      <c r="L3269" t="s">
        <v>37</v>
      </c>
      <c r="M3269">
        <v>28.25</v>
      </c>
      <c r="N3269" t="s">
        <v>4615</v>
      </c>
      <c r="O3269">
        <v>44.025799999999997</v>
      </c>
      <c r="P3269" t="s">
        <v>12</v>
      </c>
    </row>
    <row r="3270" spans="1:16" hidden="1" x14ac:dyDescent="0.25">
      <c r="A3270" t="s">
        <v>39</v>
      </c>
      <c r="B3270" t="s">
        <v>16</v>
      </c>
      <c r="C3270" t="s">
        <v>508</v>
      </c>
      <c r="D3270" t="s">
        <v>94</v>
      </c>
      <c r="E3270" t="s">
        <v>94</v>
      </c>
      <c r="F3270" t="s">
        <v>202</v>
      </c>
      <c r="G3270">
        <v>116709</v>
      </c>
      <c r="H3270" s="9">
        <v>1</v>
      </c>
      <c r="I3270" s="1">
        <v>45267</v>
      </c>
      <c r="J3270">
        <v>12</v>
      </c>
      <c r="K3270">
        <v>2023</v>
      </c>
      <c r="L3270" t="s">
        <v>37</v>
      </c>
      <c r="M3270">
        <v>33.5</v>
      </c>
      <c r="N3270" t="s">
        <v>4615</v>
      </c>
      <c r="O3270">
        <v>52.207599999999999</v>
      </c>
      <c r="P3270" t="s">
        <v>12</v>
      </c>
    </row>
    <row r="3271" spans="1:16" hidden="1" x14ac:dyDescent="0.25">
      <c r="A3271" t="s">
        <v>39</v>
      </c>
      <c r="B3271" t="s">
        <v>38</v>
      </c>
      <c r="C3271" t="s">
        <v>478</v>
      </c>
      <c r="D3271" t="s">
        <v>35</v>
      </c>
      <c r="E3271" t="s">
        <v>36</v>
      </c>
      <c r="F3271" t="s">
        <v>202</v>
      </c>
      <c r="G3271">
        <v>116708</v>
      </c>
      <c r="H3271" s="9">
        <v>1</v>
      </c>
      <c r="I3271" s="1">
        <v>45267</v>
      </c>
      <c r="J3271">
        <v>12</v>
      </c>
      <c r="K3271">
        <v>2023</v>
      </c>
      <c r="L3271" t="s">
        <v>37</v>
      </c>
      <c r="M3271">
        <v>28.25</v>
      </c>
      <c r="N3271" t="s">
        <v>4615</v>
      </c>
      <c r="O3271">
        <v>44.025799999999997</v>
      </c>
      <c r="P3271" t="s">
        <v>12</v>
      </c>
    </row>
    <row r="3272" spans="1:16" hidden="1" x14ac:dyDescent="0.25">
      <c r="A3272" t="s">
        <v>39</v>
      </c>
      <c r="B3272" t="s">
        <v>38</v>
      </c>
      <c r="C3272" t="s">
        <v>472</v>
      </c>
      <c r="D3272" t="s">
        <v>67</v>
      </c>
      <c r="E3272" t="s">
        <v>68</v>
      </c>
      <c r="F3272" t="s">
        <v>202</v>
      </c>
      <c r="G3272">
        <v>116704</v>
      </c>
      <c r="H3272" s="9">
        <v>1</v>
      </c>
      <c r="I3272" s="1">
        <v>45267</v>
      </c>
      <c r="J3272">
        <v>12</v>
      </c>
      <c r="K3272">
        <v>2023</v>
      </c>
      <c r="L3272" t="s">
        <v>37</v>
      </c>
      <c r="M3272">
        <v>28.25</v>
      </c>
      <c r="N3272" t="s">
        <v>4615</v>
      </c>
      <c r="O3272">
        <v>44.025799999999997</v>
      </c>
      <c r="P3272" t="s">
        <v>12</v>
      </c>
    </row>
    <row r="3273" spans="1:16" hidden="1" x14ac:dyDescent="0.25">
      <c r="A3273" t="s">
        <v>39</v>
      </c>
      <c r="B3273" t="s">
        <v>16</v>
      </c>
      <c r="C3273" t="s">
        <v>2935</v>
      </c>
      <c r="D3273" t="s">
        <v>1004</v>
      </c>
      <c r="E3273" t="s">
        <v>1005</v>
      </c>
      <c r="F3273" t="s">
        <v>202</v>
      </c>
      <c r="G3273">
        <v>116703</v>
      </c>
      <c r="H3273" s="9">
        <v>1</v>
      </c>
      <c r="I3273" s="1">
        <v>45267</v>
      </c>
      <c r="J3273">
        <v>12</v>
      </c>
      <c r="K3273">
        <v>2023</v>
      </c>
      <c r="L3273" t="s">
        <v>37</v>
      </c>
      <c r="M3273">
        <v>33.5</v>
      </c>
      <c r="N3273" t="s">
        <v>4615</v>
      </c>
      <c r="O3273">
        <v>52.207599999999999</v>
      </c>
      <c r="P3273" t="s">
        <v>12</v>
      </c>
    </row>
    <row r="3274" spans="1:16" hidden="1" x14ac:dyDescent="0.25">
      <c r="A3274" t="s">
        <v>39</v>
      </c>
      <c r="B3274" t="s">
        <v>16</v>
      </c>
      <c r="C3274" t="s">
        <v>2942</v>
      </c>
      <c r="D3274" t="s">
        <v>994</v>
      </c>
      <c r="E3274" t="s">
        <v>995</v>
      </c>
      <c r="F3274" t="s">
        <v>202</v>
      </c>
      <c r="G3274">
        <v>116701</v>
      </c>
      <c r="H3274" s="9">
        <v>1</v>
      </c>
      <c r="I3274" s="1">
        <v>45267</v>
      </c>
      <c r="J3274">
        <v>12</v>
      </c>
      <c r="K3274">
        <v>2023</v>
      </c>
      <c r="L3274" t="s">
        <v>37</v>
      </c>
      <c r="M3274">
        <v>33.5</v>
      </c>
      <c r="N3274" t="s">
        <v>4615</v>
      </c>
      <c r="O3274">
        <v>52.207599999999999</v>
      </c>
      <c r="P3274" t="s">
        <v>12</v>
      </c>
    </row>
    <row r="3275" spans="1:16" hidden="1" x14ac:dyDescent="0.25">
      <c r="A3275" t="s">
        <v>39</v>
      </c>
      <c r="B3275" t="s">
        <v>16</v>
      </c>
      <c r="C3275" t="s">
        <v>509</v>
      </c>
      <c r="D3275" t="s">
        <v>76</v>
      </c>
      <c r="E3275" t="s">
        <v>76</v>
      </c>
      <c r="F3275" t="s">
        <v>202</v>
      </c>
      <c r="G3275">
        <v>116699</v>
      </c>
      <c r="H3275" s="9">
        <v>1</v>
      </c>
      <c r="I3275" s="1">
        <v>45267</v>
      </c>
      <c r="J3275">
        <v>12</v>
      </c>
      <c r="K3275">
        <v>2023</v>
      </c>
      <c r="L3275" t="s">
        <v>37</v>
      </c>
      <c r="M3275">
        <v>28.5</v>
      </c>
      <c r="N3275" t="s">
        <v>4615</v>
      </c>
      <c r="O3275">
        <v>44.415399999999998</v>
      </c>
      <c r="P3275" t="s">
        <v>12</v>
      </c>
    </row>
    <row r="3276" spans="1:16" hidden="1" x14ac:dyDescent="0.25">
      <c r="A3276" t="s">
        <v>39</v>
      </c>
      <c r="B3276" t="s">
        <v>16</v>
      </c>
      <c r="C3276" t="s">
        <v>2935</v>
      </c>
      <c r="D3276" t="s">
        <v>1004</v>
      </c>
      <c r="E3276" t="s">
        <v>1005</v>
      </c>
      <c r="F3276" t="s">
        <v>202</v>
      </c>
      <c r="G3276">
        <v>116697</v>
      </c>
      <c r="H3276" s="9">
        <v>1</v>
      </c>
      <c r="I3276" s="1">
        <v>45267</v>
      </c>
      <c r="J3276">
        <v>12</v>
      </c>
      <c r="K3276">
        <v>2023</v>
      </c>
      <c r="L3276" t="s">
        <v>37</v>
      </c>
      <c r="M3276">
        <v>33.5</v>
      </c>
      <c r="N3276" t="s">
        <v>4615</v>
      </c>
      <c r="O3276">
        <v>52.207599999999999</v>
      </c>
      <c r="P3276" t="s">
        <v>12</v>
      </c>
    </row>
    <row r="3277" spans="1:16" hidden="1" x14ac:dyDescent="0.25">
      <c r="A3277" t="s">
        <v>39</v>
      </c>
      <c r="B3277" t="s">
        <v>16</v>
      </c>
      <c r="C3277" t="s">
        <v>2994</v>
      </c>
      <c r="D3277" t="s">
        <v>986</v>
      </c>
      <c r="E3277" t="s">
        <v>987</v>
      </c>
      <c r="F3277" t="s">
        <v>202</v>
      </c>
      <c r="G3277">
        <v>116695</v>
      </c>
      <c r="H3277" s="9">
        <v>1</v>
      </c>
      <c r="I3277" s="1">
        <v>45267</v>
      </c>
      <c r="J3277">
        <v>12</v>
      </c>
      <c r="K3277">
        <v>2023</v>
      </c>
      <c r="L3277" t="s">
        <v>37</v>
      </c>
      <c r="M3277">
        <v>33.5</v>
      </c>
      <c r="N3277" t="s">
        <v>4615</v>
      </c>
      <c r="O3277">
        <v>52.207599999999999</v>
      </c>
      <c r="P3277" t="s">
        <v>12</v>
      </c>
    </row>
    <row r="3278" spans="1:16" hidden="1" x14ac:dyDescent="0.25">
      <c r="A3278" t="s">
        <v>39</v>
      </c>
      <c r="B3278" t="s">
        <v>16</v>
      </c>
      <c r="C3278" t="s">
        <v>576</v>
      </c>
      <c r="D3278" t="s">
        <v>90</v>
      </c>
      <c r="E3278" t="s">
        <v>91</v>
      </c>
      <c r="F3278" t="s">
        <v>202</v>
      </c>
      <c r="G3278">
        <v>116693</v>
      </c>
      <c r="H3278" s="9">
        <v>1</v>
      </c>
      <c r="I3278" s="1">
        <v>45267</v>
      </c>
      <c r="J3278">
        <v>12</v>
      </c>
      <c r="K3278">
        <v>2023</v>
      </c>
      <c r="L3278" t="s">
        <v>37</v>
      </c>
      <c r="M3278">
        <v>33.5</v>
      </c>
      <c r="N3278" t="s">
        <v>4615</v>
      </c>
      <c r="O3278">
        <v>52.207599999999999</v>
      </c>
      <c r="P3278" t="s">
        <v>12</v>
      </c>
    </row>
    <row r="3279" spans="1:16" hidden="1" x14ac:dyDescent="0.25">
      <c r="A3279" t="s">
        <v>39</v>
      </c>
      <c r="B3279" t="s">
        <v>38</v>
      </c>
      <c r="C3279" t="s">
        <v>3262</v>
      </c>
      <c r="D3279" t="s">
        <v>884</v>
      </c>
      <c r="E3279" t="s">
        <v>885</v>
      </c>
      <c r="F3279" t="s">
        <v>202</v>
      </c>
      <c r="G3279">
        <v>116692</v>
      </c>
      <c r="H3279" s="9">
        <v>1</v>
      </c>
      <c r="I3279" s="1">
        <v>45267</v>
      </c>
      <c r="J3279">
        <v>12</v>
      </c>
      <c r="K3279">
        <v>2023</v>
      </c>
      <c r="L3279" t="s">
        <v>37</v>
      </c>
      <c r="M3279">
        <v>28.25</v>
      </c>
      <c r="N3279" t="s">
        <v>4615</v>
      </c>
      <c r="O3279">
        <v>44.025799999999997</v>
      </c>
      <c r="P3279" t="s">
        <v>12</v>
      </c>
    </row>
    <row r="3280" spans="1:16" hidden="1" x14ac:dyDescent="0.25">
      <c r="A3280" t="s">
        <v>39</v>
      </c>
      <c r="B3280" t="s">
        <v>16</v>
      </c>
      <c r="C3280" t="s">
        <v>3330</v>
      </c>
      <c r="D3280" t="s">
        <v>1032</v>
      </c>
      <c r="E3280" t="s">
        <v>1033</v>
      </c>
      <c r="F3280" t="s">
        <v>202</v>
      </c>
      <c r="G3280">
        <v>116691</v>
      </c>
      <c r="H3280" s="9">
        <v>1</v>
      </c>
      <c r="I3280" s="1">
        <v>45267</v>
      </c>
      <c r="J3280">
        <v>12</v>
      </c>
      <c r="K3280">
        <v>2023</v>
      </c>
      <c r="L3280" t="s">
        <v>37</v>
      </c>
      <c r="M3280">
        <v>33.5</v>
      </c>
      <c r="N3280" t="s">
        <v>4615</v>
      </c>
      <c r="O3280">
        <v>52.207599999999999</v>
      </c>
      <c r="P3280" t="s">
        <v>12</v>
      </c>
    </row>
    <row r="3281" spans="1:16" hidden="1" x14ac:dyDescent="0.25">
      <c r="A3281" t="s">
        <v>39</v>
      </c>
      <c r="B3281" t="s">
        <v>38</v>
      </c>
      <c r="C3281" t="s">
        <v>478</v>
      </c>
      <c r="D3281" t="s">
        <v>35</v>
      </c>
      <c r="E3281" t="s">
        <v>36</v>
      </c>
      <c r="F3281" t="s">
        <v>202</v>
      </c>
      <c r="G3281">
        <v>116690</v>
      </c>
      <c r="H3281" s="9">
        <v>1</v>
      </c>
      <c r="I3281" s="1">
        <v>45267</v>
      </c>
      <c r="J3281">
        <v>12</v>
      </c>
      <c r="K3281">
        <v>2023</v>
      </c>
      <c r="L3281" t="s">
        <v>37</v>
      </c>
      <c r="M3281">
        <v>28.25</v>
      </c>
      <c r="N3281" t="s">
        <v>4615</v>
      </c>
      <c r="O3281">
        <v>44.025799999999997</v>
      </c>
      <c r="P3281" t="s">
        <v>12</v>
      </c>
    </row>
    <row r="3282" spans="1:16" hidden="1" x14ac:dyDescent="0.25">
      <c r="A3282" t="s">
        <v>39</v>
      </c>
      <c r="B3282" t="s">
        <v>16</v>
      </c>
      <c r="C3282" t="s">
        <v>623</v>
      </c>
      <c r="D3282" t="s">
        <v>95</v>
      </c>
      <c r="E3282" t="s">
        <v>96</v>
      </c>
      <c r="F3282" t="s">
        <v>202</v>
      </c>
      <c r="G3282">
        <v>116689</v>
      </c>
      <c r="H3282" s="9">
        <v>1</v>
      </c>
      <c r="I3282" s="1">
        <v>45267</v>
      </c>
      <c r="J3282">
        <v>12</v>
      </c>
      <c r="K3282">
        <v>2023</v>
      </c>
      <c r="L3282" t="s">
        <v>37</v>
      </c>
      <c r="M3282">
        <v>33.5</v>
      </c>
      <c r="N3282" t="s">
        <v>4615</v>
      </c>
      <c r="O3282">
        <v>52.207599999999999</v>
      </c>
      <c r="P3282" t="s">
        <v>12</v>
      </c>
    </row>
    <row r="3283" spans="1:16" hidden="1" x14ac:dyDescent="0.25">
      <c r="A3283" t="s">
        <v>39</v>
      </c>
      <c r="B3283" t="s">
        <v>38</v>
      </c>
      <c r="C3283" t="s">
        <v>3262</v>
      </c>
      <c r="D3283" t="s">
        <v>884</v>
      </c>
      <c r="E3283" t="s">
        <v>885</v>
      </c>
      <c r="F3283" t="s">
        <v>202</v>
      </c>
      <c r="G3283">
        <v>116687</v>
      </c>
      <c r="H3283" s="9">
        <v>1</v>
      </c>
      <c r="I3283" s="1">
        <v>45267</v>
      </c>
      <c r="J3283">
        <v>12</v>
      </c>
      <c r="K3283">
        <v>2023</v>
      </c>
      <c r="L3283" t="s">
        <v>37</v>
      </c>
      <c r="M3283">
        <v>28.25</v>
      </c>
      <c r="N3283" t="s">
        <v>4615</v>
      </c>
      <c r="O3283">
        <v>44.025799999999997</v>
      </c>
      <c r="P3283" t="s">
        <v>12</v>
      </c>
    </row>
    <row r="3284" spans="1:16" hidden="1" x14ac:dyDescent="0.25">
      <c r="A3284" t="s">
        <v>39</v>
      </c>
      <c r="B3284" t="s">
        <v>38</v>
      </c>
      <c r="C3284" t="s">
        <v>2968</v>
      </c>
      <c r="D3284" t="s">
        <v>877</v>
      </c>
      <c r="E3284" t="s">
        <v>878</v>
      </c>
      <c r="F3284" t="s">
        <v>202</v>
      </c>
      <c r="G3284">
        <v>116686</v>
      </c>
      <c r="H3284" s="9">
        <v>1</v>
      </c>
      <c r="I3284" s="1">
        <v>45267</v>
      </c>
      <c r="J3284">
        <v>12</v>
      </c>
      <c r="K3284">
        <v>2023</v>
      </c>
      <c r="L3284" t="s">
        <v>37</v>
      </c>
      <c r="M3284">
        <v>28.25</v>
      </c>
      <c r="N3284" t="s">
        <v>4615</v>
      </c>
      <c r="O3284">
        <v>44.025799999999997</v>
      </c>
      <c r="P3284" t="s">
        <v>12</v>
      </c>
    </row>
    <row r="3285" spans="1:16" hidden="1" x14ac:dyDescent="0.25">
      <c r="A3285" t="s">
        <v>39</v>
      </c>
      <c r="B3285" t="s">
        <v>16</v>
      </c>
      <c r="C3285" t="s">
        <v>3335</v>
      </c>
      <c r="D3285" t="s">
        <v>1045</v>
      </c>
      <c r="E3285" t="s">
        <v>995</v>
      </c>
      <c r="F3285" t="s">
        <v>202</v>
      </c>
      <c r="G3285">
        <v>116685</v>
      </c>
      <c r="H3285" s="9">
        <v>1</v>
      </c>
      <c r="I3285" s="1">
        <v>45267</v>
      </c>
      <c r="J3285">
        <v>12</v>
      </c>
      <c r="K3285">
        <v>2023</v>
      </c>
      <c r="L3285" t="s">
        <v>37</v>
      </c>
      <c r="M3285">
        <v>33.5</v>
      </c>
      <c r="N3285" t="s">
        <v>4615</v>
      </c>
      <c r="O3285">
        <v>52.207599999999999</v>
      </c>
      <c r="P3285" t="s">
        <v>12</v>
      </c>
    </row>
    <row r="3286" spans="1:16" hidden="1" x14ac:dyDescent="0.25">
      <c r="A3286" t="s">
        <v>39</v>
      </c>
      <c r="B3286" t="s">
        <v>38</v>
      </c>
      <c r="C3286" t="s">
        <v>536</v>
      </c>
      <c r="D3286" t="s">
        <v>84</v>
      </c>
      <c r="E3286" t="s">
        <v>85</v>
      </c>
      <c r="F3286" t="s">
        <v>202</v>
      </c>
      <c r="G3286">
        <v>116681</v>
      </c>
      <c r="H3286" s="9">
        <v>1</v>
      </c>
      <c r="I3286" s="1">
        <v>45267</v>
      </c>
      <c r="J3286">
        <v>12</v>
      </c>
      <c r="K3286">
        <v>2023</v>
      </c>
      <c r="L3286" t="s">
        <v>37</v>
      </c>
      <c r="M3286">
        <v>33.5</v>
      </c>
      <c r="N3286" t="s">
        <v>4615</v>
      </c>
      <c r="O3286">
        <v>52.207599999999999</v>
      </c>
      <c r="P3286" t="s">
        <v>12</v>
      </c>
    </row>
    <row r="3287" spans="1:16" hidden="1" x14ac:dyDescent="0.25">
      <c r="A3287" t="s">
        <v>39</v>
      </c>
      <c r="B3287" t="s">
        <v>16</v>
      </c>
      <c r="C3287" t="s">
        <v>3315</v>
      </c>
      <c r="D3287" t="s">
        <v>1000</v>
      </c>
      <c r="E3287" t="s">
        <v>1001</v>
      </c>
      <c r="F3287" t="s">
        <v>202</v>
      </c>
      <c r="G3287">
        <v>116677</v>
      </c>
      <c r="H3287" s="9">
        <v>1</v>
      </c>
      <c r="I3287" s="1">
        <v>45267</v>
      </c>
      <c r="J3287">
        <v>12</v>
      </c>
      <c r="K3287">
        <v>2023</v>
      </c>
      <c r="L3287" t="s">
        <v>37</v>
      </c>
      <c r="M3287">
        <v>33.5</v>
      </c>
      <c r="N3287" t="s">
        <v>4615</v>
      </c>
      <c r="O3287">
        <v>52.207599999999999</v>
      </c>
      <c r="P3287" t="s">
        <v>12</v>
      </c>
    </row>
    <row r="3288" spans="1:16" hidden="1" x14ac:dyDescent="0.25">
      <c r="A3288" t="s">
        <v>39</v>
      </c>
      <c r="B3288" t="s">
        <v>38</v>
      </c>
      <c r="C3288" t="s">
        <v>477</v>
      </c>
      <c r="D3288" t="s">
        <v>50</v>
      </c>
      <c r="E3288" t="s">
        <v>51</v>
      </c>
      <c r="F3288" t="s">
        <v>202</v>
      </c>
      <c r="G3288">
        <v>116489</v>
      </c>
      <c r="H3288" s="9">
        <v>1</v>
      </c>
      <c r="I3288" s="1">
        <v>45267</v>
      </c>
      <c r="J3288">
        <v>12</v>
      </c>
      <c r="K3288">
        <v>2023</v>
      </c>
      <c r="L3288" t="s">
        <v>37</v>
      </c>
      <c r="M3288">
        <v>28.25</v>
      </c>
      <c r="N3288" t="s">
        <v>4615</v>
      </c>
      <c r="O3288">
        <v>44.025799999999997</v>
      </c>
      <c r="P3288" t="s">
        <v>12</v>
      </c>
    </row>
    <row r="3289" spans="1:16" hidden="1" x14ac:dyDescent="0.25">
      <c r="A3289" t="s">
        <v>39</v>
      </c>
      <c r="B3289" t="s">
        <v>38</v>
      </c>
      <c r="C3289" t="s">
        <v>476</v>
      </c>
      <c r="D3289" t="s">
        <v>71</v>
      </c>
      <c r="E3289" t="s">
        <v>72</v>
      </c>
      <c r="F3289" t="s">
        <v>202</v>
      </c>
      <c r="G3289">
        <v>116488</v>
      </c>
      <c r="H3289" s="9">
        <v>1</v>
      </c>
      <c r="I3289" s="1">
        <v>45267</v>
      </c>
      <c r="J3289">
        <v>12</v>
      </c>
      <c r="K3289">
        <v>2023</v>
      </c>
      <c r="L3289" t="s">
        <v>37</v>
      </c>
      <c r="M3289">
        <v>28.25</v>
      </c>
      <c r="N3289" t="s">
        <v>4615</v>
      </c>
      <c r="O3289">
        <v>44.025799999999997</v>
      </c>
      <c r="P3289" t="s">
        <v>12</v>
      </c>
    </row>
    <row r="3290" spans="1:16" hidden="1" x14ac:dyDescent="0.25">
      <c r="A3290" t="s">
        <v>39</v>
      </c>
      <c r="B3290" t="s">
        <v>16</v>
      </c>
      <c r="C3290" t="s">
        <v>528</v>
      </c>
      <c r="D3290" t="s">
        <v>92</v>
      </c>
      <c r="E3290" t="s">
        <v>93</v>
      </c>
      <c r="F3290" t="s">
        <v>202</v>
      </c>
      <c r="G3290">
        <v>116486</v>
      </c>
      <c r="H3290" s="9">
        <v>1</v>
      </c>
      <c r="I3290" s="1">
        <v>45267</v>
      </c>
      <c r="J3290">
        <v>12</v>
      </c>
      <c r="K3290">
        <v>2023</v>
      </c>
      <c r="L3290" t="s">
        <v>37</v>
      </c>
      <c r="M3290">
        <v>33.5</v>
      </c>
      <c r="N3290" t="s">
        <v>4615</v>
      </c>
      <c r="O3290">
        <v>52.207599999999999</v>
      </c>
      <c r="P3290" t="s">
        <v>12</v>
      </c>
    </row>
    <row r="3291" spans="1:16" hidden="1" x14ac:dyDescent="0.25">
      <c r="A3291" t="s">
        <v>39</v>
      </c>
      <c r="B3291" t="s">
        <v>38</v>
      </c>
      <c r="C3291" t="s">
        <v>3262</v>
      </c>
      <c r="D3291" t="s">
        <v>884</v>
      </c>
      <c r="E3291" t="s">
        <v>885</v>
      </c>
      <c r="F3291" t="s">
        <v>202</v>
      </c>
      <c r="G3291">
        <v>116469</v>
      </c>
      <c r="H3291" s="9">
        <v>1</v>
      </c>
      <c r="I3291" s="1">
        <v>45267</v>
      </c>
      <c r="J3291">
        <v>12</v>
      </c>
      <c r="K3291">
        <v>2023</v>
      </c>
      <c r="L3291" t="s">
        <v>37</v>
      </c>
      <c r="M3291">
        <v>28.25</v>
      </c>
      <c r="N3291" t="s">
        <v>4615</v>
      </c>
      <c r="O3291">
        <v>44.025799999999997</v>
      </c>
      <c r="P3291" t="s">
        <v>12</v>
      </c>
    </row>
    <row r="3292" spans="1:16" hidden="1" x14ac:dyDescent="0.25">
      <c r="A3292" t="s">
        <v>39</v>
      </c>
      <c r="B3292" t="s">
        <v>16</v>
      </c>
      <c r="C3292" t="s">
        <v>528</v>
      </c>
      <c r="D3292" t="s">
        <v>92</v>
      </c>
      <c r="E3292" t="s">
        <v>93</v>
      </c>
      <c r="F3292" t="s">
        <v>202</v>
      </c>
      <c r="G3292">
        <v>116442</v>
      </c>
      <c r="H3292" s="9">
        <v>1</v>
      </c>
      <c r="I3292" s="1">
        <v>45267</v>
      </c>
      <c r="J3292">
        <v>12</v>
      </c>
      <c r="K3292">
        <v>2023</v>
      </c>
      <c r="L3292" t="s">
        <v>37</v>
      </c>
      <c r="M3292">
        <v>33.5</v>
      </c>
      <c r="N3292" t="s">
        <v>4615</v>
      </c>
      <c r="O3292">
        <v>52.207599999999999</v>
      </c>
      <c r="P3292" t="s">
        <v>12</v>
      </c>
    </row>
    <row r="3293" spans="1:16" hidden="1" x14ac:dyDescent="0.25">
      <c r="A3293" t="s">
        <v>39</v>
      </c>
      <c r="B3293" t="s">
        <v>38</v>
      </c>
      <c r="C3293" t="s">
        <v>2968</v>
      </c>
      <c r="D3293" t="s">
        <v>877</v>
      </c>
      <c r="E3293" t="s">
        <v>878</v>
      </c>
      <c r="F3293" t="s">
        <v>202</v>
      </c>
      <c r="G3293">
        <v>116405</v>
      </c>
      <c r="H3293" s="9">
        <v>1</v>
      </c>
      <c r="I3293" s="1">
        <v>45267</v>
      </c>
      <c r="J3293">
        <v>12</v>
      </c>
      <c r="K3293">
        <v>2023</v>
      </c>
      <c r="L3293" t="s">
        <v>37</v>
      </c>
      <c r="M3293">
        <v>28.25</v>
      </c>
      <c r="N3293" t="s">
        <v>4615</v>
      </c>
      <c r="O3293">
        <v>44.025799999999997</v>
      </c>
      <c r="P3293" t="s">
        <v>12</v>
      </c>
    </row>
    <row r="3294" spans="1:16" hidden="1" x14ac:dyDescent="0.25">
      <c r="A3294" t="s">
        <v>39</v>
      </c>
      <c r="B3294" t="s">
        <v>16</v>
      </c>
      <c r="C3294" t="s">
        <v>2991</v>
      </c>
      <c r="D3294" t="s">
        <v>1042</v>
      </c>
      <c r="E3294" t="s">
        <v>989</v>
      </c>
      <c r="F3294" t="s">
        <v>202</v>
      </c>
      <c r="G3294">
        <v>116404</v>
      </c>
      <c r="H3294" s="9">
        <v>1</v>
      </c>
      <c r="I3294" s="1">
        <v>45267</v>
      </c>
      <c r="J3294">
        <v>12</v>
      </c>
      <c r="K3294">
        <v>2023</v>
      </c>
      <c r="L3294" t="s">
        <v>37</v>
      </c>
      <c r="M3294">
        <v>33.5</v>
      </c>
      <c r="N3294" t="s">
        <v>4615</v>
      </c>
      <c r="O3294">
        <v>52.207599999999999</v>
      </c>
      <c r="P3294" t="s">
        <v>12</v>
      </c>
    </row>
    <row r="3295" spans="1:16" hidden="1" x14ac:dyDescent="0.25">
      <c r="A3295" t="s">
        <v>39</v>
      </c>
      <c r="B3295" t="s">
        <v>16</v>
      </c>
      <c r="C3295" t="s">
        <v>3317</v>
      </c>
      <c r="D3295" t="s">
        <v>1006</v>
      </c>
      <c r="E3295" t="s">
        <v>1007</v>
      </c>
      <c r="F3295" t="s">
        <v>202</v>
      </c>
      <c r="G3295">
        <v>116366</v>
      </c>
      <c r="H3295" s="9">
        <v>1</v>
      </c>
      <c r="I3295" s="1">
        <v>45267</v>
      </c>
      <c r="J3295">
        <v>12</v>
      </c>
      <c r="K3295">
        <v>2023</v>
      </c>
      <c r="L3295" t="s">
        <v>37</v>
      </c>
      <c r="M3295">
        <v>33.5</v>
      </c>
      <c r="N3295" t="s">
        <v>4615</v>
      </c>
      <c r="O3295">
        <v>52.207599999999999</v>
      </c>
      <c r="P3295" t="s">
        <v>12</v>
      </c>
    </row>
    <row r="3296" spans="1:16" hidden="1" x14ac:dyDescent="0.25">
      <c r="A3296" t="s">
        <v>39</v>
      </c>
      <c r="B3296" t="s">
        <v>38</v>
      </c>
      <c r="C3296" t="s">
        <v>472</v>
      </c>
      <c r="D3296" t="s">
        <v>67</v>
      </c>
      <c r="E3296" t="s">
        <v>68</v>
      </c>
      <c r="F3296" t="s">
        <v>202</v>
      </c>
      <c r="G3296">
        <v>116365</v>
      </c>
      <c r="H3296" s="9">
        <v>1</v>
      </c>
      <c r="I3296" s="1">
        <v>45267</v>
      </c>
      <c r="J3296">
        <v>12</v>
      </c>
      <c r="K3296">
        <v>2023</v>
      </c>
      <c r="L3296" t="s">
        <v>37</v>
      </c>
      <c r="M3296">
        <v>28.25</v>
      </c>
      <c r="N3296" t="s">
        <v>4615</v>
      </c>
      <c r="O3296">
        <v>44.025799999999997</v>
      </c>
      <c r="P3296" t="s">
        <v>12</v>
      </c>
    </row>
    <row r="3297" spans="1:16" hidden="1" x14ac:dyDescent="0.25">
      <c r="A3297" t="s">
        <v>39</v>
      </c>
      <c r="B3297" t="s">
        <v>16</v>
      </c>
      <c r="C3297" t="s">
        <v>528</v>
      </c>
      <c r="D3297" t="s">
        <v>92</v>
      </c>
      <c r="E3297" t="s">
        <v>93</v>
      </c>
      <c r="F3297" t="s">
        <v>202</v>
      </c>
      <c r="G3297">
        <v>116347</v>
      </c>
      <c r="H3297" s="9">
        <v>1</v>
      </c>
      <c r="I3297" s="1">
        <v>45267</v>
      </c>
      <c r="J3297">
        <v>12</v>
      </c>
      <c r="K3297">
        <v>2023</v>
      </c>
      <c r="L3297" t="s">
        <v>37</v>
      </c>
      <c r="M3297">
        <v>33.5</v>
      </c>
      <c r="N3297" t="s">
        <v>4615</v>
      </c>
      <c r="O3297">
        <v>52.207599999999999</v>
      </c>
      <c r="P3297" t="s">
        <v>12</v>
      </c>
    </row>
    <row r="3298" spans="1:16" hidden="1" x14ac:dyDescent="0.25">
      <c r="A3298" t="s">
        <v>39</v>
      </c>
      <c r="B3298" t="s">
        <v>38</v>
      </c>
      <c r="C3298" t="s">
        <v>536</v>
      </c>
      <c r="D3298" t="s">
        <v>84</v>
      </c>
      <c r="E3298" t="s">
        <v>85</v>
      </c>
      <c r="F3298" t="s">
        <v>202</v>
      </c>
      <c r="G3298">
        <v>116345</v>
      </c>
      <c r="H3298" s="9">
        <v>1</v>
      </c>
      <c r="I3298" s="1">
        <v>45267</v>
      </c>
      <c r="J3298">
        <v>12</v>
      </c>
      <c r="K3298">
        <v>2023</v>
      </c>
      <c r="L3298" t="s">
        <v>37</v>
      </c>
      <c r="M3298">
        <v>33.5</v>
      </c>
      <c r="N3298" t="s">
        <v>4615</v>
      </c>
      <c r="O3298">
        <v>52.207599999999999</v>
      </c>
      <c r="P3298" t="s">
        <v>12</v>
      </c>
    </row>
    <row r="3299" spans="1:16" hidden="1" x14ac:dyDescent="0.25">
      <c r="A3299" t="s">
        <v>39</v>
      </c>
      <c r="B3299" t="s">
        <v>16</v>
      </c>
      <c r="C3299" t="s">
        <v>2991</v>
      </c>
      <c r="D3299" t="s">
        <v>1042</v>
      </c>
      <c r="E3299" t="s">
        <v>989</v>
      </c>
      <c r="F3299" t="s">
        <v>202</v>
      </c>
      <c r="G3299">
        <v>116344</v>
      </c>
      <c r="H3299" s="9">
        <v>1</v>
      </c>
      <c r="I3299" s="1">
        <v>45267</v>
      </c>
      <c r="J3299">
        <v>12</v>
      </c>
      <c r="K3299">
        <v>2023</v>
      </c>
      <c r="L3299" t="s">
        <v>37</v>
      </c>
      <c r="M3299">
        <v>33.5</v>
      </c>
      <c r="N3299" t="s">
        <v>4615</v>
      </c>
      <c r="O3299">
        <v>52.207599999999999</v>
      </c>
      <c r="P3299" t="s">
        <v>12</v>
      </c>
    </row>
    <row r="3300" spans="1:16" hidden="1" x14ac:dyDescent="0.25">
      <c r="A3300" t="s">
        <v>39</v>
      </c>
      <c r="B3300" t="s">
        <v>16</v>
      </c>
      <c r="C3300" t="s">
        <v>576</v>
      </c>
      <c r="D3300" t="s">
        <v>90</v>
      </c>
      <c r="E3300" t="s">
        <v>91</v>
      </c>
      <c r="F3300" t="s">
        <v>202</v>
      </c>
      <c r="G3300">
        <v>116342</v>
      </c>
      <c r="H3300" s="9">
        <v>1</v>
      </c>
      <c r="I3300" s="1">
        <v>45267</v>
      </c>
      <c r="J3300">
        <v>12</v>
      </c>
      <c r="K3300">
        <v>2023</v>
      </c>
      <c r="L3300" t="s">
        <v>37</v>
      </c>
      <c r="M3300">
        <v>33.5</v>
      </c>
      <c r="N3300" t="s">
        <v>4615</v>
      </c>
      <c r="O3300">
        <v>52.207599999999999</v>
      </c>
      <c r="P3300" t="s">
        <v>12</v>
      </c>
    </row>
    <row r="3301" spans="1:16" hidden="1" x14ac:dyDescent="0.25">
      <c r="A3301" t="s">
        <v>39</v>
      </c>
      <c r="B3301" t="s">
        <v>16</v>
      </c>
      <c r="C3301" t="s">
        <v>3335</v>
      </c>
      <c r="D3301" t="s">
        <v>1045</v>
      </c>
      <c r="E3301" t="s">
        <v>995</v>
      </c>
      <c r="F3301" t="s">
        <v>202</v>
      </c>
      <c r="G3301">
        <v>116341</v>
      </c>
      <c r="H3301" s="9">
        <v>1</v>
      </c>
      <c r="I3301" s="1">
        <v>45267</v>
      </c>
      <c r="J3301">
        <v>12</v>
      </c>
      <c r="K3301">
        <v>2023</v>
      </c>
      <c r="L3301" t="s">
        <v>37</v>
      </c>
      <c r="M3301">
        <v>33.5</v>
      </c>
      <c r="N3301" t="s">
        <v>4615</v>
      </c>
      <c r="O3301">
        <v>52.207599999999999</v>
      </c>
      <c r="P3301" t="s">
        <v>12</v>
      </c>
    </row>
    <row r="3302" spans="1:16" hidden="1" x14ac:dyDescent="0.25">
      <c r="A3302" t="s">
        <v>39</v>
      </c>
      <c r="B3302" t="s">
        <v>38</v>
      </c>
      <c r="C3302" t="s">
        <v>2944</v>
      </c>
      <c r="D3302" t="s">
        <v>949</v>
      </c>
      <c r="E3302" t="s">
        <v>950</v>
      </c>
      <c r="F3302" t="s">
        <v>202</v>
      </c>
      <c r="G3302">
        <v>116340</v>
      </c>
      <c r="H3302" s="9">
        <v>1</v>
      </c>
      <c r="I3302" s="1">
        <v>45267</v>
      </c>
      <c r="J3302">
        <v>12</v>
      </c>
      <c r="K3302">
        <v>2023</v>
      </c>
      <c r="L3302" t="s">
        <v>37</v>
      </c>
      <c r="M3302">
        <v>28.25</v>
      </c>
      <c r="N3302" t="s">
        <v>4615</v>
      </c>
      <c r="O3302">
        <v>44.025799999999997</v>
      </c>
      <c r="P3302" t="s">
        <v>12</v>
      </c>
    </row>
    <row r="3303" spans="1:16" hidden="1" x14ac:dyDescent="0.25">
      <c r="A3303" t="s">
        <v>39</v>
      </c>
      <c r="B3303" t="s">
        <v>16</v>
      </c>
      <c r="C3303" t="s">
        <v>625</v>
      </c>
      <c r="D3303" t="s">
        <v>99</v>
      </c>
      <c r="E3303" t="s">
        <v>100</v>
      </c>
      <c r="F3303" t="s">
        <v>202</v>
      </c>
      <c r="G3303">
        <v>116339</v>
      </c>
      <c r="H3303" s="9">
        <v>1</v>
      </c>
      <c r="I3303" s="1">
        <v>45267</v>
      </c>
      <c r="J3303">
        <v>12</v>
      </c>
      <c r="K3303">
        <v>2023</v>
      </c>
      <c r="L3303" t="s">
        <v>37</v>
      </c>
      <c r="M3303">
        <v>33.5</v>
      </c>
      <c r="N3303" t="s">
        <v>4615</v>
      </c>
      <c r="O3303">
        <v>52.207599999999999</v>
      </c>
      <c r="P3303" t="s">
        <v>12</v>
      </c>
    </row>
    <row r="3304" spans="1:16" hidden="1" x14ac:dyDescent="0.25">
      <c r="A3304" t="s">
        <v>39</v>
      </c>
      <c r="B3304" t="s">
        <v>38</v>
      </c>
      <c r="C3304" t="s">
        <v>478</v>
      </c>
      <c r="D3304" t="s">
        <v>35</v>
      </c>
      <c r="E3304" t="s">
        <v>36</v>
      </c>
      <c r="F3304" t="s">
        <v>202</v>
      </c>
      <c r="G3304">
        <v>116336</v>
      </c>
      <c r="H3304" s="9">
        <v>1</v>
      </c>
      <c r="I3304" s="1">
        <v>45267</v>
      </c>
      <c r="J3304">
        <v>12</v>
      </c>
      <c r="K3304">
        <v>2023</v>
      </c>
      <c r="L3304" t="s">
        <v>37</v>
      </c>
      <c r="M3304">
        <v>28.25</v>
      </c>
      <c r="N3304" t="s">
        <v>4615</v>
      </c>
      <c r="O3304">
        <v>44.025799999999997</v>
      </c>
      <c r="P3304" t="s">
        <v>12</v>
      </c>
    </row>
    <row r="3305" spans="1:16" hidden="1" x14ac:dyDescent="0.25">
      <c r="A3305" t="s">
        <v>39</v>
      </c>
      <c r="B3305" t="s">
        <v>38</v>
      </c>
      <c r="C3305" t="s">
        <v>3282</v>
      </c>
      <c r="D3305" t="s">
        <v>924</v>
      </c>
      <c r="E3305" t="s">
        <v>925</v>
      </c>
      <c r="F3305" t="s">
        <v>202</v>
      </c>
      <c r="G3305">
        <v>116335</v>
      </c>
      <c r="H3305" s="9">
        <v>1</v>
      </c>
      <c r="I3305" s="1">
        <v>45267</v>
      </c>
      <c r="J3305">
        <v>12</v>
      </c>
      <c r="K3305">
        <v>2023</v>
      </c>
      <c r="L3305" t="s">
        <v>37</v>
      </c>
      <c r="M3305">
        <v>28.25</v>
      </c>
      <c r="N3305" t="s">
        <v>4615</v>
      </c>
      <c r="O3305">
        <v>44.025799999999997</v>
      </c>
      <c r="P3305" t="s">
        <v>12</v>
      </c>
    </row>
    <row r="3306" spans="1:16" hidden="1" x14ac:dyDescent="0.25">
      <c r="A3306" t="s">
        <v>39</v>
      </c>
      <c r="B3306" t="s">
        <v>16</v>
      </c>
      <c r="C3306" t="s">
        <v>2991</v>
      </c>
      <c r="D3306" t="s">
        <v>1042</v>
      </c>
      <c r="E3306" t="s">
        <v>989</v>
      </c>
      <c r="F3306" t="s">
        <v>202</v>
      </c>
      <c r="G3306">
        <v>116334</v>
      </c>
      <c r="H3306" s="9">
        <v>1</v>
      </c>
      <c r="I3306" s="1">
        <v>45267</v>
      </c>
      <c r="J3306">
        <v>12</v>
      </c>
      <c r="K3306">
        <v>2023</v>
      </c>
      <c r="L3306" t="s">
        <v>37</v>
      </c>
      <c r="M3306">
        <v>33.5</v>
      </c>
      <c r="N3306" t="s">
        <v>4615</v>
      </c>
      <c r="O3306">
        <v>52.207599999999999</v>
      </c>
      <c r="P3306" t="s">
        <v>12</v>
      </c>
    </row>
    <row r="3307" spans="1:16" hidden="1" x14ac:dyDescent="0.25">
      <c r="A3307" t="s">
        <v>39</v>
      </c>
      <c r="B3307" t="s">
        <v>16</v>
      </c>
      <c r="C3307" t="s">
        <v>576</v>
      </c>
      <c r="D3307" t="s">
        <v>90</v>
      </c>
      <c r="E3307" t="s">
        <v>91</v>
      </c>
      <c r="F3307" t="s">
        <v>202</v>
      </c>
      <c r="G3307">
        <v>116333</v>
      </c>
      <c r="H3307" s="9">
        <v>1</v>
      </c>
      <c r="I3307" s="1">
        <v>45267</v>
      </c>
      <c r="J3307">
        <v>12</v>
      </c>
      <c r="K3307">
        <v>2023</v>
      </c>
      <c r="L3307" t="s">
        <v>37</v>
      </c>
      <c r="M3307">
        <v>33.5</v>
      </c>
      <c r="N3307" t="s">
        <v>4615</v>
      </c>
      <c r="O3307">
        <v>52.207599999999999</v>
      </c>
      <c r="P3307" t="s">
        <v>12</v>
      </c>
    </row>
    <row r="3308" spans="1:16" hidden="1" x14ac:dyDescent="0.25">
      <c r="A3308" t="s">
        <v>39</v>
      </c>
      <c r="B3308" t="s">
        <v>16</v>
      </c>
      <c r="C3308" t="s">
        <v>2994</v>
      </c>
      <c r="D3308" t="s">
        <v>986</v>
      </c>
      <c r="E3308" t="s">
        <v>987</v>
      </c>
      <c r="F3308" t="s">
        <v>202</v>
      </c>
      <c r="G3308">
        <v>116332</v>
      </c>
      <c r="H3308" s="9">
        <v>1</v>
      </c>
      <c r="I3308" s="1">
        <v>45267</v>
      </c>
      <c r="J3308">
        <v>12</v>
      </c>
      <c r="K3308">
        <v>2023</v>
      </c>
      <c r="L3308" t="s">
        <v>37</v>
      </c>
      <c r="M3308">
        <v>33.5</v>
      </c>
      <c r="N3308" t="s">
        <v>4615</v>
      </c>
      <c r="O3308">
        <v>52.207599999999999</v>
      </c>
      <c r="P3308" t="s">
        <v>12</v>
      </c>
    </row>
    <row r="3309" spans="1:16" hidden="1" x14ac:dyDescent="0.25">
      <c r="A3309" t="s">
        <v>39</v>
      </c>
      <c r="B3309" t="s">
        <v>38</v>
      </c>
      <c r="C3309" t="s">
        <v>3292</v>
      </c>
      <c r="D3309" t="s">
        <v>943</v>
      </c>
      <c r="E3309" t="s">
        <v>944</v>
      </c>
      <c r="F3309" t="s">
        <v>202</v>
      </c>
      <c r="G3309">
        <v>116331</v>
      </c>
      <c r="H3309" s="9">
        <v>1</v>
      </c>
      <c r="I3309" s="1">
        <v>45267</v>
      </c>
      <c r="J3309">
        <v>12</v>
      </c>
      <c r="K3309">
        <v>2023</v>
      </c>
      <c r="L3309" t="s">
        <v>37</v>
      </c>
      <c r="M3309">
        <v>28.25</v>
      </c>
      <c r="N3309" t="s">
        <v>4615</v>
      </c>
      <c r="O3309">
        <v>44.025799999999997</v>
      </c>
      <c r="P3309" t="s">
        <v>12</v>
      </c>
    </row>
    <row r="3310" spans="1:16" hidden="1" x14ac:dyDescent="0.25">
      <c r="A3310" t="s">
        <v>39</v>
      </c>
      <c r="B3310" t="s">
        <v>16</v>
      </c>
      <c r="C3310" t="s">
        <v>2935</v>
      </c>
      <c r="D3310" t="s">
        <v>1004</v>
      </c>
      <c r="E3310" t="s">
        <v>1005</v>
      </c>
      <c r="F3310" t="s">
        <v>202</v>
      </c>
      <c r="G3310">
        <v>116329</v>
      </c>
      <c r="H3310" s="9">
        <v>1</v>
      </c>
      <c r="I3310" s="1">
        <v>45267</v>
      </c>
      <c r="J3310">
        <v>12</v>
      </c>
      <c r="K3310">
        <v>2023</v>
      </c>
      <c r="L3310" t="s">
        <v>37</v>
      </c>
      <c r="M3310">
        <v>33.5</v>
      </c>
      <c r="N3310" t="s">
        <v>4615</v>
      </c>
      <c r="O3310">
        <v>52.207599999999999</v>
      </c>
      <c r="P3310" t="s">
        <v>12</v>
      </c>
    </row>
    <row r="3311" spans="1:16" hidden="1" x14ac:dyDescent="0.25">
      <c r="A3311" t="s">
        <v>39</v>
      </c>
      <c r="B3311" t="s">
        <v>38</v>
      </c>
      <c r="C3311" t="s">
        <v>2968</v>
      </c>
      <c r="D3311" t="s">
        <v>877</v>
      </c>
      <c r="E3311" t="s">
        <v>878</v>
      </c>
      <c r="F3311" t="s">
        <v>202</v>
      </c>
      <c r="G3311">
        <v>116328</v>
      </c>
      <c r="H3311" s="9">
        <v>1</v>
      </c>
      <c r="I3311" s="1">
        <v>45267</v>
      </c>
      <c r="J3311">
        <v>12</v>
      </c>
      <c r="K3311">
        <v>2023</v>
      </c>
      <c r="L3311" t="s">
        <v>37</v>
      </c>
      <c r="M3311">
        <v>28.25</v>
      </c>
      <c r="N3311" t="s">
        <v>4615</v>
      </c>
      <c r="O3311">
        <v>44.025799999999997</v>
      </c>
      <c r="P3311" t="s">
        <v>12</v>
      </c>
    </row>
    <row r="3312" spans="1:16" hidden="1" x14ac:dyDescent="0.25">
      <c r="A3312" t="s">
        <v>39</v>
      </c>
      <c r="B3312" t="s">
        <v>38</v>
      </c>
      <c r="C3312" t="s">
        <v>536</v>
      </c>
      <c r="D3312" t="s">
        <v>84</v>
      </c>
      <c r="E3312" t="s">
        <v>85</v>
      </c>
      <c r="F3312" t="s">
        <v>202</v>
      </c>
      <c r="G3312">
        <v>116326</v>
      </c>
      <c r="H3312" s="9">
        <v>1</v>
      </c>
      <c r="I3312" s="1">
        <v>45267</v>
      </c>
      <c r="J3312">
        <v>12</v>
      </c>
      <c r="K3312">
        <v>2023</v>
      </c>
      <c r="L3312" t="s">
        <v>37</v>
      </c>
      <c r="M3312">
        <v>33.5</v>
      </c>
      <c r="N3312" t="s">
        <v>4615</v>
      </c>
      <c r="O3312">
        <v>52.207599999999999</v>
      </c>
      <c r="P3312" t="s">
        <v>12</v>
      </c>
    </row>
    <row r="3313" spans="1:16" hidden="1" x14ac:dyDescent="0.25">
      <c r="A3313" t="s">
        <v>39</v>
      </c>
      <c r="B3313" t="s">
        <v>16</v>
      </c>
      <c r="C3313" t="s">
        <v>576</v>
      </c>
      <c r="D3313" t="s">
        <v>90</v>
      </c>
      <c r="E3313" t="s">
        <v>91</v>
      </c>
      <c r="F3313" t="s">
        <v>202</v>
      </c>
      <c r="G3313">
        <v>116325</v>
      </c>
      <c r="H3313" s="9">
        <v>1</v>
      </c>
      <c r="I3313" s="1">
        <v>45267</v>
      </c>
      <c r="J3313">
        <v>12</v>
      </c>
      <c r="K3313">
        <v>2023</v>
      </c>
      <c r="L3313" t="s">
        <v>37</v>
      </c>
      <c r="M3313">
        <v>33.5</v>
      </c>
      <c r="N3313" t="s">
        <v>4615</v>
      </c>
      <c r="O3313">
        <v>52.207599999999999</v>
      </c>
      <c r="P3313" t="s">
        <v>12</v>
      </c>
    </row>
    <row r="3314" spans="1:16" hidden="1" x14ac:dyDescent="0.25">
      <c r="A3314" t="s">
        <v>39</v>
      </c>
      <c r="B3314" t="s">
        <v>16</v>
      </c>
      <c r="C3314" t="s">
        <v>2994</v>
      </c>
      <c r="D3314" t="s">
        <v>986</v>
      </c>
      <c r="E3314" t="s">
        <v>987</v>
      </c>
      <c r="F3314" t="s">
        <v>202</v>
      </c>
      <c r="G3314">
        <v>116324</v>
      </c>
      <c r="H3314" s="9">
        <v>1</v>
      </c>
      <c r="I3314" s="1">
        <v>45267</v>
      </c>
      <c r="J3314">
        <v>12</v>
      </c>
      <c r="K3314">
        <v>2023</v>
      </c>
      <c r="L3314" t="s">
        <v>37</v>
      </c>
      <c r="M3314">
        <v>33.5</v>
      </c>
      <c r="N3314" t="s">
        <v>4615</v>
      </c>
      <c r="O3314">
        <v>52.207599999999999</v>
      </c>
      <c r="P3314" t="s">
        <v>12</v>
      </c>
    </row>
    <row r="3315" spans="1:16" hidden="1" x14ac:dyDescent="0.25">
      <c r="A3315" t="s">
        <v>39</v>
      </c>
      <c r="B3315" t="s">
        <v>16</v>
      </c>
      <c r="C3315" t="s">
        <v>576</v>
      </c>
      <c r="D3315" t="s">
        <v>90</v>
      </c>
      <c r="E3315" t="s">
        <v>91</v>
      </c>
      <c r="F3315" t="s">
        <v>202</v>
      </c>
      <c r="G3315">
        <v>116323</v>
      </c>
      <c r="H3315" s="9">
        <v>1</v>
      </c>
      <c r="I3315" s="1">
        <v>45267</v>
      </c>
      <c r="J3315">
        <v>12</v>
      </c>
      <c r="K3315">
        <v>2023</v>
      </c>
      <c r="L3315" t="s">
        <v>37</v>
      </c>
      <c r="M3315">
        <v>33.5</v>
      </c>
      <c r="N3315" t="s">
        <v>4615</v>
      </c>
      <c r="O3315">
        <v>52.207599999999999</v>
      </c>
      <c r="P3315" t="s">
        <v>12</v>
      </c>
    </row>
    <row r="3316" spans="1:16" hidden="1" x14ac:dyDescent="0.25">
      <c r="A3316" t="s">
        <v>39</v>
      </c>
      <c r="B3316" t="s">
        <v>16</v>
      </c>
      <c r="C3316" t="s">
        <v>2935</v>
      </c>
      <c r="D3316" t="s">
        <v>1004</v>
      </c>
      <c r="E3316" t="s">
        <v>1005</v>
      </c>
      <c r="F3316" t="s">
        <v>202</v>
      </c>
      <c r="G3316">
        <v>116320</v>
      </c>
      <c r="H3316" s="9">
        <v>1</v>
      </c>
      <c r="I3316" s="1">
        <v>45267</v>
      </c>
      <c r="J3316">
        <v>12</v>
      </c>
      <c r="K3316">
        <v>2023</v>
      </c>
      <c r="L3316" t="s">
        <v>37</v>
      </c>
      <c r="M3316">
        <v>33.5</v>
      </c>
      <c r="N3316" t="s">
        <v>4615</v>
      </c>
      <c r="O3316">
        <v>52.207599999999999</v>
      </c>
      <c r="P3316" t="s">
        <v>12</v>
      </c>
    </row>
    <row r="3317" spans="1:16" hidden="1" x14ac:dyDescent="0.25">
      <c r="A3317" t="s">
        <v>39</v>
      </c>
      <c r="B3317" t="s">
        <v>16</v>
      </c>
      <c r="C3317" t="s">
        <v>2942</v>
      </c>
      <c r="D3317" t="s">
        <v>994</v>
      </c>
      <c r="E3317" t="s">
        <v>995</v>
      </c>
      <c r="F3317" t="s">
        <v>202</v>
      </c>
      <c r="G3317">
        <v>116319</v>
      </c>
      <c r="H3317" s="9">
        <v>1</v>
      </c>
      <c r="I3317" s="1">
        <v>45267</v>
      </c>
      <c r="J3317">
        <v>12</v>
      </c>
      <c r="K3317">
        <v>2023</v>
      </c>
      <c r="L3317" t="s">
        <v>37</v>
      </c>
      <c r="M3317">
        <v>33.5</v>
      </c>
      <c r="N3317" t="s">
        <v>4615</v>
      </c>
      <c r="O3317">
        <v>52.207599999999999</v>
      </c>
      <c r="P3317" t="s">
        <v>12</v>
      </c>
    </row>
    <row r="3318" spans="1:16" hidden="1" x14ac:dyDescent="0.25">
      <c r="A3318" t="s">
        <v>39</v>
      </c>
      <c r="B3318" t="s">
        <v>38</v>
      </c>
      <c r="C3318" t="s">
        <v>2968</v>
      </c>
      <c r="D3318" t="s">
        <v>877</v>
      </c>
      <c r="E3318" t="s">
        <v>878</v>
      </c>
      <c r="F3318" t="s">
        <v>202</v>
      </c>
      <c r="G3318">
        <v>116318</v>
      </c>
      <c r="H3318" s="9">
        <v>1</v>
      </c>
      <c r="I3318" s="1">
        <v>45267</v>
      </c>
      <c r="J3318">
        <v>12</v>
      </c>
      <c r="K3318">
        <v>2023</v>
      </c>
      <c r="L3318" t="s">
        <v>37</v>
      </c>
      <c r="M3318">
        <v>28.25</v>
      </c>
      <c r="N3318" t="s">
        <v>4615</v>
      </c>
      <c r="O3318">
        <v>44.025799999999997</v>
      </c>
      <c r="P3318" t="s">
        <v>12</v>
      </c>
    </row>
    <row r="3319" spans="1:16" hidden="1" x14ac:dyDescent="0.25">
      <c r="A3319" t="s">
        <v>39</v>
      </c>
      <c r="B3319" t="s">
        <v>16</v>
      </c>
      <c r="C3319" t="s">
        <v>2942</v>
      </c>
      <c r="D3319" t="s">
        <v>994</v>
      </c>
      <c r="E3319" t="s">
        <v>995</v>
      </c>
      <c r="F3319" t="s">
        <v>202</v>
      </c>
      <c r="G3319">
        <v>116317</v>
      </c>
      <c r="H3319" s="9">
        <v>1</v>
      </c>
      <c r="I3319" s="1">
        <v>45267</v>
      </c>
      <c r="J3319">
        <v>12</v>
      </c>
      <c r="K3319">
        <v>2023</v>
      </c>
      <c r="L3319" t="s">
        <v>37</v>
      </c>
      <c r="M3319">
        <v>33.5</v>
      </c>
      <c r="N3319" t="s">
        <v>4615</v>
      </c>
      <c r="O3319">
        <v>52.207599999999999</v>
      </c>
      <c r="P3319" t="s">
        <v>12</v>
      </c>
    </row>
    <row r="3320" spans="1:16" hidden="1" x14ac:dyDescent="0.25">
      <c r="A3320" t="s">
        <v>39</v>
      </c>
      <c r="B3320" t="s">
        <v>38</v>
      </c>
      <c r="C3320" t="s">
        <v>474</v>
      </c>
      <c r="D3320" t="s">
        <v>60</v>
      </c>
      <c r="E3320" t="s">
        <v>60</v>
      </c>
      <c r="F3320" t="s">
        <v>202</v>
      </c>
      <c r="G3320">
        <v>116316</v>
      </c>
      <c r="H3320" s="9">
        <v>1</v>
      </c>
      <c r="I3320" s="1">
        <v>45267</v>
      </c>
      <c r="J3320">
        <v>12</v>
      </c>
      <c r="K3320">
        <v>2023</v>
      </c>
      <c r="L3320" t="s">
        <v>37</v>
      </c>
      <c r="M3320">
        <v>28.25</v>
      </c>
      <c r="N3320" t="s">
        <v>4615</v>
      </c>
      <c r="O3320">
        <v>44.025799999999997</v>
      </c>
      <c r="P3320" t="s">
        <v>12</v>
      </c>
    </row>
    <row r="3321" spans="1:16" hidden="1" x14ac:dyDescent="0.25">
      <c r="A3321" t="s">
        <v>39</v>
      </c>
      <c r="B3321" t="s">
        <v>38</v>
      </c>
      <c r="C3321" t="s">
        <v>472</v>
      </c>
      <c r="D3321" t="s">
        <v>67</v>
      </c>
      <c r="E3321" t="s">
        <v>68</v>
      </c>
      <c r="F3321" t="s">
        <v>202</v>
      </c>
      <c r="G3321">
        <v>116315</v>
      </c>
      <c r="H3321" s="9">
        <v>1</v>
      </c>
      <c r="I3321" s="1">
        <v>45267</v>
      </c>
      <c r="J3321">
        <v>12</v>
      </c>
      <c r="K3321">
        <v>2023</v>
      </c>
      <c r="L3321" t="s">
        <v>37</v>
      </c>
      <c r="M3321">
        <v>28.25</v>
      </c>
      <c r="N3321" t="s">
        <v>4615</v>
      </c>
      <c r="O3321">
        <v>44.025799999999997</v>
      </c>
      <c r="P3321" t="s">
        <v>12</v>
      </c>
    </row>
    <row r="3322" spans="1:16" hidden="1" x14ac:dyDescent="0.25">
      <c r="A3322" t="s">
        <v>39</v>
      </c>
      <c r="B3322" t="s">
        <v>16</v>
      </c>
      <c r="C3322" t="s">
        <v>532</v>
      </c>
      <c r="D3322" t="s">
        <v>88</v>
      </c>
      <c r="E3322" t="s">
        <v>89</v>
      </c>
      <c r="F3322" t="s">
        <v>202</v>
      </c>
      <c r="G3322">
        <v>116314</v>
      </c>
      <c r="H3322" s="9">
        <v>1</v>
      </c>
      <c r="I3322" s="1">
        <v>45267</v>
      </c>
      <c r="J3322">
        <v>12</v>
      </c>
      <c r="K3322">
        <v>2023</v>
      </c>
      <c r="L3322" t="s">
        <v>37</v>
      </c>
      <c r="M3322">
        <v>33.5</v>
      </c>
      <c r="N3322" t="s">
        <v>4615</v>
      </c>
      <c r="O3322">
        <v>52.207599999999999</v>
      </c>
      <c r="P3322" t="s">
        <v>12</v>
      </c>
    </row>
    <row r="3323" spans="1:16" hidden="1" x14ac:dyDescent="0.25">
      <c r="A3323" t="s">
        <v>39</v>
      </c>
      <c r="B3323" t="s">
        <v>16</v>
      </c>
      <c r="C3323" t="s">
        <v>576</v>
      </c>
      <c r="D3323" t="s">
        <v>90</v>
      </c>
      <c r="E3323" t="s">
        <v>91</v>
      </c>
      <c r="F3323" t="s">
        <v>202</v>
      </c>
      <c r="G3323">
        <v>116311</v>
      </c>
      <c r="H3323" s="9">
        <v>1</v>
      </c>
      <c r="I3323" s="1">
        <v>45267</v>
      </c>
      <c r="J3323">
        <v>12</v>
      </c>
      <c r="K3323">
        <v>2023</v>
      </c>
      <c r="L3323" t="s">
        <v>37</v>
      </c>
      <c r="M3323">
        <v>33.5</v>
      </c>
      <c r="N3323" t="s">
        <v>4615</v>
      </c>
      <c r="O3323">
        <v>52.207599999999999</v>
      </c>
      <c r="P3323" t="s">
        <v>12</v>
      </c>
    </row>
    <row r="3324" spans="1:16" hidden="1" x14ac:dyDescent="0.25">
      <c r="A3324" t="s">
        <v>39</v>
      </c>
      <c r="B3324" t="s">
        <v>16</v>
      </c>
      <c r="C3324" t="s">
        <v>509</v>
      </c>
      <c r="D3324" t="s">
        <v>76</v>
      </c>
      <c r="E3324" t="s">
        <v>76</v>
      </c>
      <c r="F3324" t="s">
        <v>202</v>
      </c>
      <c r="G3324">
        <v>116310</v>
      </c>
      <c r="H3324" s="9">
        <v>1</v>
      </c>
      <c r="I3324" s="1">
        <v>45267</v>
      </c>
      <c r="J3324">
        <v>12</v>
      </c>
      <c r="K3324">
        <v>2023</v>
      </c>
      <c r="L3324" t="s">
        <v>37</v>
      </c>
      <c r="M3324">
        <v>28.5</v>
      </c>
      <c r="N3324" t="s">
        <v>4615</v>
      </c>
      <c r="O3324">
        <v>44.415399999999998</v>
      </c>
      <c r="P3324" t="s">
        <v>12</v>
      </c>
    </row>
    <row r="3325" spans="1:16" hidden="1" x14ac:dyDescent="0.25">
      <c r="A3325" t="s">
        <v>39</v>
      </c>
      <c r="B3325" t="s">
        <v>16</v>
      </c>
      <c r="C3325" t="s">
        <v>2994</v>
      </c>
      <c r="D3325" t="s">
        <v>986</v>
      </c>
      <c r="E3325" t="s">
        <v>987</v>
      </c>
      <c r="F3325" t="s">
        <v>202</v>
      </c>
      <c r="G3325">
        <v>116306</v>
      </c>
      <c r="H3325" s="9">
        <v>1</v>
      </c>
      <c r="I3325" s="1">
        <v>45267</v>
      </c>
      <c r="J3325">
        <v>12</v>
      </c>
      <c r="K3325">
        <v>2023</v>
      </c>
      <c r="L3325" t="s">
        <v>37</v>
      </c>
      <c r="M3325">
        <v>33.5</v>
      </c>
      <c r="N3325" t="s">
        <v>4615</v>
      </c>
      <c r="O3325">
        <v>52.207599999999999</v>
      </c>
      <c r="P3325" t="s">
        <v>12</v>
      </c>
    </row>
    <row r="3326" spans="1:16" hidden="1" x14ac:dyDescent="0.25">
      <c r="A3326" t="s">
        <v>39</v>
      </c>
      <c r="B3326" t="s">
        <v>16</v>
      </c>
      <c r="C3326" t="s">
        <v>2942</v>
      </c>
      <c r="D3326" t="s">
        <v>994</v>
      </c>
      <c r="E3326" t="s">
        <v>995</v>
      </c>
      <c r="F3326" t="s">
        <v>202</v>
      </c>
      <c r="G3326">
        <v>116305</v>
      </c>
      <c r="H3326" s="9">
        <v>1</v>
      </c>
      <c r="I3326" s="1">
        <v>45267</v>
      </c>
      <c r="J3326">
        <v>12</v>
      </c>
      <c r="K3326">
        <v>2023</v>
      </c>
      <c r="L3326" t="s">
        <v>37</v>
      </c>
      <c r="M3326">
        <v>33.5</v>
      </c>
      <c r="N3326" t="s">
        <v>4615</v>
      </c>
      <c r="O3326">
        <v>52.207599999999999</v>
      </c>
      <c r="P3326" t="s">
        <v>12</v>
      </c>
    </row>
    <row r="3327" spans="1:16" hidden="1" x14ac:dyDescent="0.25">
      <c r="A3327" t="s">
        <v>39</v>
      </c>
      <c r="B3327" t="s">
        <v>16</v>
      </c>
      <c r="C3327" t="s">
        <v>3323</v>
      </c>
      <c r="D3327" t="s">
        <v>1018</v>
      </c>
      <c r="E3327" t="s">
        <v>1018</v>
      </c>
      <c r="F3327" t="s">
        <v>202</v>
      </c>
      <c r="G3327">
        <v>116304</v>
      </c>
      <c r="H3327" s="9">
        <v>1</v>
      </c>
      <c r="I3327" s="1">
        <v>45267</v>
      </c>
      <c r="J3327">
        <v>12</v>
      </c>
      <c r="K3327">
        <v>2023</v>
      </c>
      <c r="L3327" t="s">
        <v>37</v>
      </c>
      <c r="M3327">
        <v>33.5</v>
      </c>
      <c r="N3327" t="s">
        <v>4615</v>
      </c>
      <c r="O3327">
        <v>52.207599999999999</v>
      </c>
      <c r="P3327" t="s">
        <v>12</v>
      </c>
    </row>
    <row r="3328" spans="1:16" hidden="1" x14ac:dyDescent="0.25">
      <c r="A3328" t="s">
        <v>39</v>
      </c>
      <c r="B3328" t="s">
        <v>38</v>
      </c>
      <c r="C3328" t="s">
        <v>2968</v>
      </c>
      <c r="D3328" t="s">
        <v>877</v>
      </c>
      <c r="E3328" t="s">
        <v>878</v>
      </c>
      <c r="F3328" t="s">
        <v>202</v>
      </c>
      <c r="G3328">
        <v>116303</v>
      </c>
      <c r="H3328" s="9">
        <v>1</v>
      </c>
      <c r="I3328" s="1">
        <v>45267</v>
      </c>
      <c r="J3328">
        <v>12</v>
      </c>
      <c r="K3328">
        <v>2023</v>
      </c>
      <c r="L3328" t="s">
        <v>37</v>
      </c>
      <c r="M3328">
        <v>28.25</v>
      </c>
      <c r="N3328" t="s">
        <v>4615</v>
      </c>
      <c r="O3328">
        <v>44.025799999999997</v>
      </c>
      <c r="P3328" t="s">
        <v>12</v>
      </c>
    </row>
    <row r="3329" spans="1:16" hidden="1" x14ac:dyDescent="0.25">
      <c r="A3329" t="s">
        <v>39</v>
      </c>
      <c r="B3329" t="s">
        <v>38</v>
      </c>
      <c r="C3329" t="s">
        <v>507</v>
      </c>
      <c r="D3329" t="s">
        <v>75</v>
      </c>
      <c r="E3329" t="s">
        <v>75</v>
      </c>
      <c r="F3329" t="s">
        <v>202</v>
      </c>
      <c r="G3329">
        <v>116302</v>
      </c>
      <c r="H3329" s="9">
        <v>1</v>
      </c>
      <c r="I3329" s="1">
        <v>45267</v>
      </c>
      <c r="J3329">
        <v>12</v>
      </c>
      <c r="K3329">
        <v>2023</v>
      </c>
      <c r="L3329" t="s">
        <v>37</v>
      </c>
      <c r="M3329">
        <v>28.25</v>
      </c>
      <c r="N3329" t="s">
        <v>4615</v>
      </c>
      <c r="O3329">
        <v>44.025799999999997</v>
      </c>
      <c r="P3329" t="s">
        <v>12</v>
      </c>
    </row>
    <row r="3330" spans="1:16" hidden="1" x14ac:dyDescent="0.25">
      <c r="A3330" t="s">
        <v>39</v>
      </c>
      <c r="B3330" t="s">
        <v>38</v>
      </c>
      <c r="C3330" t="s">
        <v>617</v>
      </c>
      <c r="D3330" t="s">
        <v>46</v>
      </c>
      <c r="E3330" t="s">
        <v>47</v>
      </c>
      <c r="F3330" t="s">
        <v>202</v>
      </c>
      <c r="G3330">
        <v>116301</v>
      </c>
      <c r="H3330" s="9">
        <v>1</v>
      </c>
      <c r="I3330" s="1">
        <v>45267</v>
      </c>
      <c r="J3330">
        <v>12</v>
      </c>
      <c r="K3330">
        <v>2023</v>
      </c>
      <c r="L3330" t="s">
        <v>37</v>
      </c>
      <c r="M3330">
        <v>28.25</v>
      </c>
      <c r="N3330" t="s">
        <v>4615</v>
      </c>
      <c r="O3330">
        <v>44.025799999999997</v>
      </c>
      <c r="P3330" t="s">
        <v>12</v>
      </c>
    </row>
    <row r="3331" spans="1:16" hidden="1" x14ac:dyDescent="0.25">
      <c r="A3331" t="s">
        <v>39</v>
      </c>
      <c r="B3331" t="s">
        <v>16</v>
      </c>
      <c r="C3331" t="s">
        <v>2942</v>
      </c>
      <c r="D3331" t="s">
        <v>994</v>
      </c>
      <c r="E3331" t="s">
        <v>995</v>
      </c>
      <c r="F3331" t="s">
        <v>202</v>
      </c>
      <c r="G3331">
        <v>116299</v>
      </c>
      <c r="H3331" s="9">
        <v>1</v>
      </c>
      <c r="I3331" s="1">
        <v>45267</v>
      </c>
      <c r="J3331">
        <v>12</v>
      </c>
      <c r="K3331">
        <v>2023</v>
      </c>
      <c r="L3331" t="s">
        <v>37</v>
      </c>
      <c r="M3331">
        <v>33.5</v>
      </c>
      <c r="N3331" t="s">
        <v>4615</v>
      </c>
      <c r="O3331">
        <v>52.207599999999999</v>
      </c>
      <c r="P3331" t="s">
        <v>12</v>
      </c>
    </row>
    <row r="3332" spans="1:16" hidden="1" x14ac:dyDescent="0.25">
      <c r="A3332" t="s">
        <v>39</v>
      </c>
      <c r="B3332" t="s">
        <v>38</v>
      </c>
      <c r="C3332" t="s">
        <v>536</v>
      </c>
      <c r="D3332" t="s">
        <v>84</v>
      </c>
      <c r="E3332" t="s">
        <v>85</v>
      </c>
      <c r="F3332" t="s">
        <v>202</v>
      </c>
      <c r="G3332">
        <v>116297</v>
      </c>
      <c r="H3332" s="9">
        <v>1</v>
      </c>
      <c r="I3332" s="1">
        <v>45267</v>
      </c>
      <c r="J3332">
        <v>12</v>
      </c>
      <c r="K3332">
        <v>2023</v>
      </c>
      <c r="L3332" t="s">
        <v>37</v>
      </c>
      <c r="M3332">
        <v>33.5</v>
      </c>
      <c r="N3332" t="s">
        <v>4615</v>
      </c>
      <c r="O3332">
        <v>52.207599999999999</v>
      </c>
      <c r="P3332" t="s">
        <v>12</v>
      </c>
    </row>
    <row r="3333" spans="1:16" hidden="1" x14ac:dyDescent="0.25">
      <c r="A3333" t="s">
        <v>39</v>
      </c>
      <c r="B3333" t="s">
        <v>16</v>
      </c>
      <c r="C3333" t="s">
        <v>532</v>
      </c>
      <c r="D3333" t="s">
        <v>88</v>
      </c>
      <c r="E3333" t="s">
        <v>89</v>
      </c>
      <c r="F3333" t="s">
        <v>202</v>
      </c>
      <c r="G3333">
        <v>116296</v>
      </c>
      <c r="H3333" s="9">
        <v>1</v>
      </c>
      <c r="I3333" s="1">
        <v>45267</v>
      </c>
      <c r="J3333">
        <v>12</v>
      </c>
      <c r="K3333">
        <v>2023</v>
      </c>
      <c r="L3333" t="s">
        <v>37</v>
      </c>
      <c r="M3333">
        <v>33.5</v>
      </c>
      <c r="N3333" t="s">
        <v>4615</v>
      </c>
      <c r="O3333">
        <v>52.207599999999999</v>
      </c>
      <c r="P3333" t="s">
        <v>12</v>
      </c>
    </row>
    <row r="3334" spans="1:16" hidden="1" x14ac:dyDescent="0.25">
      <c r="A3334" t="s">
        <v>39</v>
      </c>
      <c r="B3334" t="s">
        <v>38</v>
      </c>
      <c r="C3334" t="s">
        <v>2968</v>
      </c>
      <c r="D3334" t="s">
        <v>877</v>
      </c>
      <c r="E3334" t="s">
        <v>878</v>
      </c>
      <c r="F3334" t="s">
        <v>202</v>
      </c>
      <c r="G3334">
        <v>116294</v>
      </c>
      <c r="H3334" s="9">
        <v>1</v>
      </c>
      <c r="I3334" s="1">
        <v>45267</v>
      </c>
      <c r="J3334">
        <v>12</v>
      </c>
      <c r="K3334">
        <v>2023</v>
      </c>
      <c r="L3334" t="s">
        <v>37</v>
      </c>
      <c r="M3334">
        <v>28.25</v>
      </c>
      <c r="N3334" t="s">
        <v>4615</v>
      </c>
      <c r="O3334">
        <v>44.025799999999997</v>
      </c>
      <c r="P3334" t="s">
        <v>12</v>
      </c>
    </row>
    <row r="3335" spans="1:16" hidden="1" x14ac:dyDescent="0.25">
      <c r="A3335" t="s">
        <v>39</v>
      </c>
      <c r="B3335" t="s">
        <v>38</v>
      </c>
      <c r="C3335" t="s">
        <v>2968</v>
      </c>
      <c r="D3335" t="s">
        <v>877</v>
      </c>
      <c r="E3335" t="s">
        <v>878</v>
      </c>
      <c r="F3335" t="s">
        <v>202</v>
      </c>
      <c r="G3335">
        <v>116293</v>
      </c>
      <c r="H3335" s="9">
        <v>1</v>
      </c>
      <c r="I3335" s="1">
        <v>45267</v>
      </c>
      <c r="J3335">
        <v>12</v>
      </c>
      <c r="K3335">
        <v>2023</v>
      </c>
      <c r="L3335" t="s">
        <v>37</v>
      </c>
      <c r="M3335">
        <v>28.25</v>
      </c>
      <c r="N3335" t="s">
        <v>4615</v>
      </c>
      <c r="O3335">
        <v>44.025799999999997</v>
      </c>
      <c r="P3335" t="s">
        <v>12</v>
      </c>
    </row>
    <row r="3336" spans="1:16" hidden="1" x14ac:dyDescent="0.25">
      <c r="A3336" t="s">
        <v>39</v>
      </c>
      <c r="B3336" t="s">
        <v>38</v>
      </c>
      <c r="C3336" t="s">
        <v>3292</v>
      </c>
      <c r="D3336" t="s">
        <v>943</v>
      </c>
      <c r="E3336" t="s">
        <v>944</v>
      </c>
      <c r="F3336" t="s">
        <v>202</v>
      </c>
      <c r="G3336">
        <v>116292</v>
      </c>
      <c r="H3336" s="9">
        <v>1</v>
      </c>
      <c r="I3336" s="1">
        <v>45267</v>
      </c>
      <c r="J3336">
        <v>12</v>
      </c>
      <c r="K3336">
        <v>2023</v>
      </c>
      <c r="L3336" t="s">
        <v>37</v>
      </c>
      <c r="M3336">
        <v>28.25</v>
      </c>
      <c r="N3336" t="s">
        <v>4615</v>
      </c>
      <c r="O3336">
        <v>44.025799999999997</v>
      </c>
      <c r="P3336" t="s">
        <v>12</v>
      </c>
    </row>
    <row r="3337" spans="1:16" hidden="1" x14ac:dyDescent="0.25">
      <c r="A3337" t="s">
        <v>39</v>
      </c>
      <c r="B3337" t="s">
        <v>16</v>
      </c>
      <c r="C3337" t="s">
        <v>528</v>
      </c>
      <c r="D3337" t="s">
        <v>92</v>
      </c>
      <c r="E3337" t="s">
        <v>93</v>
      </c>
      <c r="F3337" t="s">
        <v>202</v>
      </c>
      <c r="G3337">
        <v>116290</v>
      </c>
      <c r="H3337" s="9">
        <v>1</v>
      </c>
      <c r="I3337" s="1">
        <v>45267</v>
      </c>
      <c r="J3337">
        <v>12</v>
      </c>
      <c r="K3337">
        <v>2023</v>
      </c>
      <c r="L3337" t="s">
        <v>37</v>
      </c>
      <c r="M3337">
        <v>33.5</v>
      </c>
      <c r="N3337" t="s">
        <v>4615</v>
      </c>
      <c r="O3337">
        <v>52.207599999999999</v>
      </c>
      <c r="P3337" t="s">
        <v>12</v>
      </c>
    </row>
    <row r="3338" spans="1:16" hidden="1" x14ac:dyDescent="0.25">
      <c r="A3338" t="s">
        <v>39</v>
      </c>
      <c r="B3338" t="s">
        <v>38</v>
      </c>
      <c r="C3338" t="s">
        <v>473</v>
      </c>
      <c r="D3338" t="s">
        <v>40</v>
      </c>
      <c r="E3338" t="s">
        <v>41</v>
      </c>
      <c r="F3338" t="s">
        <v>202</v>
      </c>
      <c r="G3338">
        <v>116289</v>
      </c>
      <c r="H3338" s="9">
        <v>1</v>
      </c>
      <c r="I3338" s="1">
        <v>45267</v>
      </c>
      <c r="J3338">
        <v>12</v>
      </c>
      <c r="K3338">
        <v>2023</v>
      </c>
      <c r="L3338" t="s">
        <v>37</v>
      </c>
      <c r="M3338">
        <v>28.25</v>
      </c>
      <c r="N3338" t="s">
        <v>4615</v>
      </c>
      <c r="O3338">
        <v>44.025799999999997</v>
      </c>
      <c r="P3338" t="s">
        <v>12</v>
      </c>
    </row>
    <row r="3339" spans="1:16" hidden="1" x14ac:dyDescent="0.25">
      <c r="A3339" t="s">
        <v>39</v>
      </c>
      <c r="B3339" t="s">
        <v>16</v>
      </c>
      <c r="C3339" t="s">
        <v>2994</v>
      </c>
      <c r="D3339" t="s">
        <v>986</v>
      </c>
      <c r="E3339" t="s">
        <v>987</v>
      </c>
      <c r="F3339" t="s">
        <v>202</v>
      </c>
      <c r="G3339">
        <v>116288</v>
      </c>
      <c r="H3339" s="9">
        <v>1</v>
      </c>
      <c r="I3339" s="1">
        <v>45267</v>
      </c>
      <c r="J3339">
        <v>12</v>
      </c>
      <c r="K3339">
        <v>2023</v>
      </c>
      <c r="L3339" t="s">
        <v>37</v>
      </c>
      <c r="M3339">
        <v>33.5</v>
      </c>
      <c r="N3339" t="s">
        <v>4615</v>
      </c>
      <c r="O3339">
        <v>52.207599999999999</v>
      </c>
      <c r="P3339" t="s">
        <v>12</v>
      </c>
    </row>
    <row r="3340" spans="1:16" hidden="1" x14ac:dyDescent="0.25">
      <c r="A3340" t="s">
        <v>39</v>
      </c>
      <c r="B3340" t="s">
        <v>16</v>
      </c>
      <c r="C3340" t="s">
        <v>3313</v>
      </c>
      <c r="D3340" t="s">
        <v>996</v>
      </c>
      <c r="E3340" t="s">
        <v>997</v>
      </c>
      <c r="F3340" t="s">
        <v>202</v>
      </c>
      <c r="G3340">
        <v>116286</v>
      </c>
      <c r="H3340" s="9">
        <v>1</v>
      </c>
      <c r="I3340" s="1">
        <v>45267</v>
      </c>
      <c r="J3340">
        <v>12</v>
      </c>
      <c r="K3340">
        <v>2023</v>
      </c>
      <c r="L3340" t="s">
        <v>37</v>
      </c>
      <c r="M3340">
        <v>33.5</v>
      </c>
      <c r="N3340" t="s">
        <v>4615</v>
      </c>
      <c r="O3340">
        <v>52.207599999999999</v>
      </c>
      <c r="P3340" t="s">
        <v>12</v>
      </c>
    </row>
    <row r="3341" spans="1:16" hidden="1" x14ac:dyDescent="0.25">
      <c r="A3341" t="s">
        <v>39</v>
      </c>
      <c r="B3341" t="s">
        <v>38</v>
      </c>
      <c r="C3341" t="s">
        <v>3262</v>
      </c>
      <c r="D3341" t="s">
        <v>884</v>
      </c>
      <c r="E3341" t="s">
        <v>885</v>
      </c>
      <c r="F3341" t="s">
        <v>202</v>
      </c>
      <c r="G3341">
        <v>116285</v>
      </c>
      <c r="H3341" s="9">
        <v>1</v>
      </c>
      <c r="I3341" s="1">
        <v>45267</v>
      </c>
      <c r="J3341">
        <v>12</v>
      </c>
      <c r="K3341">
        <v>2023</v>
      </c>
      <c r="L3341" t="s">
        <v>37</v>
      </c>
      <c r="M3341">
        <v>28.25</v>
      </c>
      <c r="N3341" t="s">
        <v>4615</v>
      </c>
      <c r="O3341">
        <v>44.025799999999997</v>
      </c>
      <c r="P3341" t="s">
        <v>12</v>
      </c>
    </row>
    <row r="3342" spans="1:16" hidden="1" x14ac:dyDescent="0.25">
      <c r="A3342" t="s">
        <v>39</v>
      </c>
      <c r="B3342" t="s">
        <v>16</v>
      </c>
      <c r="C3342" t="s">
        <v>3331</v>
      </c>
      <c r="D3342" t="s">
        <v>1034</v>
      </c>
      <c r="E3342" t="s">
        <v>1022</v>
      </c>
      <c r="F3342" t="s">
        <v>202</v>
      </c>
      <c r="G3342">
        <v>116284</v>
      </c>
      <c r="H3342" s="9">
        <v>1</v>
      </c>
      <c r="I3342" s="1">
        <v>45267</v>
      </c>
      <c r="J3342">
        <v>12</v>
      </c>
      <c r="K3342">
        <v>2023</v>
      </c>
      <c r="L3342" t="s">
        <v>37</v>
      </c>
      <c r="M3342">
        <v>33.5</v>
      </c>
      <c r="N3342" t="s">
        <v>4615</v>
      </c>
      <c r="O3342">
        <v>52.207599999999999</v>
      </c>
      <c r="P3342" t="s">
        <v>12</v>
      </c>
    </row>
    <row r="3343" spans="1:16" hidden="1" x14ac:dyDescent="0.25">
      <c r="A3343" t="s">
        <v>39</v>
      </c>
      <c r="B3343" t="s">
        <v>16</v>
      </c>
      <c r="C3343" t="s">
        <v>3322</v>
      </c>
      <c r="D3343" t="s">
        <v>1016</v>
      </c>
      <c r="E3343" t="s">
        <v>1017</v>
      </c>
      <c r="F3343" t="s">
        <v>202</v>
      </c>
      <c r="G3343">
        <v>116282</v>
      </c>
      <c r="H3343" s="9">
        <v>1</v>
      </c>
      <c r="I3343" s="1">
        <v>45267</v>
      </c>
      <c r="J3343">
        <v>12</v>
      </c>
      <c r="K3343">
        <v>2023</v>
      </c>
      <c r="L3343" t="s">
        <v>37</v>
      </c>
      <c r="M3343">
        <v>33.5</v>
      </c>
      <c r="N3343" t="s">
        <v>4615</v>
      </c>
      <c r="O3343">
        <v>52.207599999999999</v>
      </c>
      <c r="P3343" t="s">
        <v>12</v>
      </c>
    </row>
    <row r="3344" spans="1:16" hidden="1" x14ac:dyDescent="0.25">
      <c r="A3344" t="s">
        <v>39</v>
      </c>
      <c r="B3344" t="s">
        <v>16</v>
      </c>
      <c r="C3344" t="s">
        <v>576</v>
      </c>
      <c r="D3344" t="s">
        <v>90</v>
      </c>
      <c r="E3344" t="s">
        <v>91</v>
      </c>
      <c r="F3344" t="s">
        <v>202</v>
      </c>
      <c r="G3344">
        <v>116281</v>
      </c>
      <c r="H3344" s="9">
        <v>1</v>
      </c>
      <c r="I3344" s="1">
        <v>45267</v>
      </c>
      <c r="J3344">
        <v>12</v>
      </c>
      <c r="K3344">
        <v>2023</v>
      </c>
      <c r="L3344" t="s">
        <v>37</v>
      </c>
      <c r="M3344">
        <v>33.5</v>
      </c>
      <c r="N3344" t="s">
        <v>4615</v>
      </c>
      <c r="O3344">
        <v>52.207599999999999</v>
      </c>
      <c r="P3344" t="s">
        <v>12</v>
      </c>
    </row>
    <row r="3345" spans="1:16" hidden="1" x14ac:dyDescent="0.25">
      <c r="A3345" t="s">
        <v>39</v>
      </c>
      <c r="B3345" t="s">
        <v>38</v>
      </c>
      <c r="C3345" t="s">
        <v>2968</v>
      </c>
      <c r="D3345" t="s">
        <v>877</v>
      </c>
      <c r="E3345" t="s">
        <v>878</v>
      </c>
      <c r="F3345" t="s">
        <v>202</v>
      </c>
      <c r="G3345">
        <v>116280</v>
      </c>
      <c r="H3345" s="9">
        <v>1</v>
      </c>
      <c r="I3345" s="1">
        <v>45267</v>
      </c>
      <c r="J3345">
        <v>12</v>
      </c>
      <c r="K3345">
        <v>2023</v>
      </c>
      <c r="L3345" t="s">
        <v>37</v>
      </c>
      <c r="M3345">
        <v>28.25</v>
      </c>
      <c r="N3345" t="s">
        <v>4615</v>
      </c>
      <c r="O3345">
        <v>44.025799999999997</v>
      </c>
      <c r="P3345" t="s">
        <v>12</v>
      </c>
    </row>
    <row r="3346" spans="1:16" hidden="1" x14ac:dyDescent="0.25">
      <c r="A3346" t="s">
        <v>39</v>
      </c>
      <c r="B3346" t="s">
        <v>16</v>
      </c>
      <c r="C3346" t="s">
        <v>2994</v>
      </c>
      <c r="D3346" t="s">
        <v>986</v>
      </c>
      <c r="E3346" t="s">
        <v>987</v>
      </c>
      <c r="F3346" t="s">
        <v>202</v>
      </c>
      <c r="G3346">
        <v>116279</v>
      </c>
      <c r="H3346" s="9">
        <v>1</v>
      </c>
      <c r="I3346" s="1">
        <v>45267</v>
      </c>
      <c r="J3346">
        <v>12</v>
      </c>
      <c r="K3346">
        <v>2023</v>
      </c>
      <c r="L3346" t="s">
        <v>37</v>
      </c>
      <c r="M3346">
        <v>33.5</v>
      </c>
      <c r="N3346" t="s">
        <v>4615</v>
      </c>
      <c r="O3346">
        <v>52.207599999999999</v>
      </c>
      <c r="P3346" t="s">
        <v>12</v>
      </c>
    </row>
    <row r="3347" spans="1:16" hidden="1" x14ac:dyDescent="0.25">
      <c r="A3347" t="s">
        <v>39</v>
      </c>
      <c r="B3347" t="s">
        <v>16</v>
      </c>
      <c r="C3347" t="s">
        <v>3323</v>
      </c>
      <c r="D3347" t="s">
        <v>1018</v>
      </c>
      <c r="E3347" t="s">
        <v>1018</v>
      </c>
      <c r="F3347" t="s">
        <v>202</v>
      </c>
      <c r="G3347">
        <v>116278</v>
      </c>
      <c r="H3347" s="9">
        <v>1</v>
      </c>
      <c r="I3347" s="1">
        <v>45267</v>
      </c>
      <c r="J3347">
        <v>12</v>
      </c>
      <c r="K3347">
        <v>2023</v>
      </c>
      <c r="L3347" t="s">
        <v>37</v>
      </c>
      <c r="M3347">
        <v>33.5</v>
      </c>
      <c r="N3347" t="s">
        <v>4615</v>
      </c>
      <c r="O3347">
        <v>52.207599999999999</v>
      </c>
      <c r="P3347" t="s">
        <v>12</v>
      </c>
    </row>
    <row r="3348" spans="1:16" hidden="1" x14ac:dyDescent="0.25">
      <c r="A3348" t="s">
        <v>39</v>
      </c>
      <c r="B3348" t="s">
        <v>16</v>
      </c>
      <c r="C3348" t="s">
        <v>576</v>
      </c>
      <c r="D3348" t="s">
        <v>90</v>
      </c>
      <c r="E3348" t="s">
        <v>91</v>
      </c>
      <c r="F3348" t="s">
        <v>202</v>
      </c>
      <c r="G3348">
        <v>116277</v>
      </c>
      <c r="H3348" s="9">
        <v>1</v>
      </c>
      <c r="I3348" s="1">
        <v>45267</v>
      </c>
      <c r="J3348">
        <v>12</v>
      </c>
      <c r="K3348">
        <v>2023</v>
      </c>
      <c r="L3348" t="s">
        <v>37</v>
      </c>
      <c r="M3348">
        <v>33.5</v>
      </c>
      <c r="N3348" t="s">
        <v>4615</v>
      </c>
      <c r="O3348">
        <v>52.207599999999999</v>
      </c>
      <c r="P3348" t="s">
        <v>12</v>
      </c>
    </row>
    <row r="3349" spans="1:16" hidden="1" x14ac:dyDescent="0.25">
      <c r="A3349" t="s">
        <v>39</v>
      </c>
      <c r="B3349" t="s">
        <v>16</v>
      </c>
      <c r="C3349" t="s">
        <v>576</v>
      </c>
      <c r="D3349" t="s">
        <v>90</v>
      </c>
      <c r="E3349" t="s">
        <v>91</v>
      </c>
      <c r="F3349" t="s">
        <v>202</v>
      </c>
      <c r="G3349">
        <v>116276</v>
      </c>
      <c r="H3349" s="9">
        <v>1</v>
      </c>
      <c r="I3349" s="1">
        <v>45267</v>
      </c>
      <c r="J3349">
        <v>12</v>
      </c>
      <c r="K3349">
        <v>2023</v>
      </c>
      <c r="L3349" t="s">
        <v>37</v>
      </c>
      <c r="M3349">
        <v>33.5</v>
      </c>
      <c r="N3349" t="s">
        <v>4615</v>
      </c>
      <c r="O3349">
        <v>52.207599999999999</v>
      </c>
      <c r="P3349" t="s">
        <v>12</v>
      </c>
    </row>
    <row r="3350" spans="1:16" hidden="1" x14ac:dyDescent="0.25">
      <c r="A3350" t="s">
        <v>39</v>
      </c>
      <c r="B3350" t="s">
        <v>16</v>
      </c>
      <c r="C3350" t="s">
        <v>2994</v>
      </c>
      <c r="D3350" t="s">
        <v>986</v>
      </c>
      <c r="E3350" t="s">
        <v>987</v>
      </c>
      <c r="F3350" t="s">
        <v>202</v>
      </c>
      <c r="G3350">
        <v>116274</v>
      </c>
      <c r="H3350" s="9">
        <v>1</v>
      </c>
      <c r="I3350" s="1">
        <v>45267</v>
      </c>
      <c r="J3350">
        <v>12</v>
      </c>
      <c r="K3350">
        <v>2023</v>
      </c>
      <c r="L3350" t="s">
        <v>37</v>
      </c>
      <c r="M3350">
        <v>33.5</v>
      </c>
      <c r="N3350" t="s">
        <v>4615</v>
      </c>
      <c r="O3350">
        <v>52.207599999999999</v>
      </c>
      <c r="P3350" t="s">
        <v>12</v>
      </c>
    </row>
    <row r="3351" spans="1:16" hidden="1" x14ac:dyDescent="0.25">
      <c r="A3351" t="s">
        <v>39</v>
      </c>
      <c r="B3351" t="s">
        <v>38</v>
      </c>
      <c r="C3351" t="s">
        <v>474</v>
      </c>
      <c r="D3351" t="s">
        <v>60</v>
      </c>
      <c r="E3351" t="s">
        <v>60</v>
      </c>
      <c r="F3351" t="s">
        <v>202</v>
      </c>
      <c r="G3351">
        <v>116273</v>
      </c>
      <c r="H3351" s="9">
        <v>1</v>
      </c>
      <c r="I3351" s="1">
        <v>45267</v>
      </c>
      <c r="J3351">
        <v>12</v>
      </c>
      <c r="K3351">
        <v>2023</v>
      </c>
      <c r="L3351" t="s">
        <v>37</v>
      </c>
      <c r="M3351">
        <v>28.25</v>
      </c>
      <c r="N3351" t="s">
        <v>4615</v>
      </c>
      <c r="O3351">
        <v>44.025799999999997</v>
      </c>
      <c r="P3351" t="s">
        <v>12</v>
      </c>
    </row>
    <row r="3352" spans="1:16" hidden="1" x14ac:dyDescent="0.25">
      <c r="A3352" t="s">
        <v>39</v>
      </c>
      <c r="B3352" t="s">
        <v>16</v>
      </c>
      <c r="C3352" t="s">
        <v>3335</v>
      </c>
      <c r="D3352" t="s">
        <v>1045</v>
      </c>
      <c r="E3352" t="s">
        <v>995</v>
      </c>
      <c r="F3352" t="s">
        <v>202</v>
      </c>
      <c r="G3352">
        <v>116271</v>
      </c>
      <c r="H3352" s="9">
        <v>1</v>
      </c>
      <c r="I3352" s="1">
        <v>45267</v>
      </c>
      <c r="J3352">
        <v>12</v>
      </c>
      <c r="K3352">
        <v>2023</v>
      </c>
      <c r="L3352" t="s">
        <v>37</v>
      </c>
      <c r="M3352">
        <v>33.5</v>
      </c>
      <c r="N3352" t="s">
        <v>4615</v>
      </c>
      <c r="O3352">
        <v>52.207599999999999</v>
      </c>
      <c r="P3352" t="s">
        <v>12</v>
      </c>
    </row>
    <row r="3353" spans="1:16" hidden="1" x14ac:dyDescent="0.25">
      <c r="A3353" t="s">
        <v>39</v>
      </c>
      <c r="B3353" t="s">
        <v>16</v>
      </c>
      <c r="C3353" t="s">
        <v>2991</v>
      </c>
      <c r="D3353" t="s">
        <v>1042</v>
      </c>
      <c r="E3353" t="s">
        <v>989</v>
      </c>
      <c r="F3353" t="s">
        <v>202</v>
      </c>
      <c r="G3353">
        <v>116269</v>
      </c>
      <c r="H3353" s="9">
        <v>1</v>
      </c>
      <c r="I3353" s="1">
        <v>45267</v>
      </c>
      <c r="J3353">
        <v>12</v>
      </c>
      <c r="K3353">
        <v>2023</v>
      </c>
      <c r="L3353" t="s">
        <v>37</v>
      </c>
      <c r="M3353">
        <v>33.5</v>
      </c>
      <c r="N3353" t="s">
        <v>4615</v>
      </c>
      <c r="O3353">
        <v>52.207599999999999</v>
      </c>
      <c r="P3353" t="s">
        <v>12</v>
      </c>
    </row>
    <row r="3354" spans="1:16" hidden="1" x14ac:dyDescent="0.25">
      <c r="A3354" t="s">
        <v>39</v>
      </c>
      <c r="B3354" t="s">
        <v>16</v>
      </c>
      <c r="C3354" t="s">
        <v>2994</v>
      </c>
      <c r="D3354" t="s">
        <v>986</v>
      </c>
      <c r="E3354" t="s">
        <v>987</v>
      </c>
      <c r="F3354" t="s">
        <v>202</v>
      </c>
      <c r="G3354">
        <v>116268</v>
      </c>
      <c r="H3354" s="9">
        <v>1</v>
      </c>
      <c r="I3354" s="1">
        <v>45267</v>
      </c>
      <c r="J3354">
        <v>12</v>
      </c>
      <c r="K3354">
        <v>2023</v>
      </c>
      <c r="L3354" t="s">
        <v>37</v>
      </c>
      <c r="M3354">
        <v>33.5</v>
      </c>
      <c r="N3354" t="s">
        <v>4615</v>
      </c>
      <c r="O3354">
        <v>52.207599999999999</v>
      </c>
      <c r="P3354" t="s">
        <v>12</v>
      </c>
    </row>
    <row r="3355" spans="1:16" hidden="1" x14ac:dyDescent="0.25">
      <c r="A3355" t="s">
        <v>39</v>
      </c>
      <c r="B3355" t="s">
        <v>16</v>
      </c>
      <c r="C3355" t="s">
        <v>2994</v>
      </c>
      <c r="D3355" t="s">
        <v>986</v>
      </c>
      <c r="E3355" t="s">
        <v>987</v>
      </c>
      <c r="F3355" t="s">
        <v>202</v>
      </c>
      <c r="G3355">
        <v>116267</v>
      </c>
      <c r="H3355" s="9">
        <v>1</v>
      </c>
      <c r="I3355" s="1">
        <v>45267</v>
      </c>
      <c r="J3355">
        <v>12</v>
      </c>
      <c r="K3355">
        <v>2023</v>
      </c>
      <c r="L3355" t="s">
        <v>37</v>
      </c>
      <c r="M3355">
        <v>33.5</v>
      </c>
      <c r="N3355" t="s">
        <v>4615</v>
      </c>
      <c r="O3355">
        <v>52.207599999999999</v>
      </c>
      <c r="P3355" t="s">
        <v>12</v>
      </c>
    </row>
    <row r="3356" spans="1:16" hidden="1" x14ac:dyDescent="0.25">
      <c r="A3356" t="s">
        <v>39</v>
      </c>
      <c r="B3356" t="s">
        <v>16</v>
      </c>
      <c r="C3356" t="s">
        <v>3313</v>
      </c>
      <c r="D3356" t="s">
        <v>996</v>
      </c>
      <c r="E3356" t="s">
        <v>997</v>
      </c>
      <c r="F3356" t="s">
        <v>202</v>
      </c>
      <c r="G3356">
        <v>116266</v>
      </c>
      <c r="H3356" s="9">
        <v>1</v>
      </c>
      <c r="I3356" s="1">
        <v>45267</v>
      </c>
      <c r="J3356">
        <v>12</v>
      </c>
      <c r="K3356">
        <v>2023</v>
      </c>
      <c r="L3356" t="s">
        <v>37</v>
      </c>
      <c r="M3356">
        <v>33.5</v>
      </c>
      <c r="N3356" t="s">
        <v>4615</v>
      </c>
      <c r="O3356">
        <v>52.207599999999999</v>
      </c>
      <c r="P3356" t="s">
        <v>12</v>
      </c>
    </row>
    <row r="3357" spans="1:16" hidden="1" x14ac:dyDescent="0.25">
      <c r="A3357" t="s">
        <v>39</v>
      </c>
      <c r="B3357" t="s">
        <v>38</v>
      </c>
      <c r="C3357" t="s">
        <v>2968</v>
      </c>
      <c r="D3357" t="s">
        <v>877</v>
      </c>
      <c r="E3357" t="s">
        <v>878</v>
      </c>
      <c r="F3357" t="s">
        <v>202</v>
      </c>
      <c r="G3357">
        <v>116265</v>
      </c>
      <c r="H3357" s="9">
        <v>1</v>
      </c>
      <c r="I3357" s="1">
        <v>45266</v>
      </c>
      <c r="J3357">
        <v>12</v>
      </c>
      <c r="K3357">
        <v>2023</v>
      </c>
      <c r="L3357" t="s">
        <v>37</v>
      </c>
      <c r="M3357">
        <v>28.25</v>
      </c>
      <c r="N3357" t="s">
        <v>4615</v>
      </c>
      <c r="O3357">
        <v>44.025799999999997</v>
      </c>
      <c r="P3357" t="s">
        <v>12</v>
      </c>
    </row>
    <row r="3358" spans="1:16" hidden="1" x14ac:dyDescent="0.25">
      <c r="A3358" t="s">
        <v>39</v>
      </c>
      <c r="B3358" t="s">
        <v>38</v>
      </c>
      <c r="C3358" t="s">
        <v>2968</v>
      </c>
      <c r="D3358" t="s">
        <v>877</v>
      </c>
      <c r="E3358" t="s">
        <v>878</v>
      </c>
      <c r="F3358" t="s">
        <v>202</v>
      </c>
      <c r="G3358">
        <v>116265</v>
      </c>
      <c r="H3358" s="9">
        <v>1</v>
      </c>
      <c r="I3358" s="1">
        <v>45266</v>
      </c>
      <c r="J3358">
        <v>12</v>
      </c>
      <c r="K3358">
        <v>2023</v>
      </c>
      <c r="L3358" t="s">
        <v>37</v>
      </c>
      <c r="M3358">
        <v>28.25</v>
      </c>
      <c r="N3358" t="s">
        <v>4615</v>
      </c>
      <c r="O3358">
        <v>44.025799999999997</v>
      </c>
      <c r="P3358" t="s">
        <v>12</v>
      </c>
    </row>
    <row r="3359" spans="1:16" hidden="1" x14ac:dyDescent="0.25">
      <c r="A3359" t="s">
        <v>39</v>
      </c>
      <c r="B3359" t="s">
        <v>16</v>
      </c>
      <c r="C3359" t="s">
        <v>3320</v>
      </c>
      <c r="D3359" t="s">
        <v>1012</v>
      </c>
      <c r="E3359" t="s">
        <v>1013</v>
      </c>
      <c r="F3359" t="s">
        <v>202</v>
      </c>
      <c r="G3359">
        <v>116264</v>
      </c>
      <c r="H3359" s="9">
        <v>1</v>
      </c>
      <c r="I3359" s="1">
        <v>45266</v>
      </c>
      <c r="J3359">
        <v>12</v>
      </c>
      <c r="K3359">
        <v>2023</v>
      </c>
      <c r="L3359" t="s">
        <v>37</v>
      </c>
      <c r="M3359">
        <v>33.5</v>
      </c>
      <c r="N3359" t="s">
        <v>4615</v>
      </c>
      <c r="O3359">
        <v>52.207599999999999</v>
      </c>
      <c r="P3359" t="s">
        <v>12</v>
      </c>
    </row>
    <row r="3360" spans="1:16" hidden="1" x14ac:dyDescent="0.25">
      <c r="A3360" t="s">
        <v>39</v>
      </c>
      <c r="B3360" t="s">
        <v>16</v>
      </c>
      <c r="C3360" t="s">
        <v>3332</v>
      </c>
      <c r="D3360" t="s">
        <v>1038</v>
      </c>
      <c r="E3360" t="s">
        <v>1039</v>
      </c>
      <c r="F3360" t="s">
        <v>202</v>
      </c>
      <c r="G3360">
        <v>116262</v>
      </c>
      <c r="H3360" s="9">
        <v>1</v>
      </c>
      <c r="I3360" s="1">
        <v>45266</v>
      </c>
      <c r="J3360">
        <v>12</v>
      </c>
      <c r="K3360">
        <v>2023</v>
      </c>
      <c r="L3360" t="s">
        <v>37</v>
      </c>
      <c r="M3360">
        <v>33.5</v>
      </c>
      <c r="N3360" t="s">
        <v>4615</v>
      </c>
      <c r="O3360">
        <v>52.207599999999999</v>
      </c>
      <c r="P3360" t="s">
        <v>12</v>
      </c>
    </row>
    <row r="3361" spans="1:16" hidden="1" x14ac:dyDescent="0.25">
      <c r="A3361" t="s">
        <v>39</v>
      </c>
      <c r="B3361" t="s">
        <v>16</v>
      </c>
      <c r="C3361" t="s">
        <v>4534</v>
      </c>
      <c r="D3361" t="s">
        <v>4535</v>
      </c>
      <c r="E3361" t="s">
        <v>4536</v>
      </c>
      <c r="F3361" t="s">
        <v>202</v>
      </c>
      <c r="G3361">
        <v>116261</v>
      </c>
      <c r="H3361" s="9">
        <v>1</v>
      </c>
      <c r="I3361" s="1">
        <v>45266</v>
      </c>
      <c r="J3361">
        <v>12</v>
      </c>
      <c r="K3361">
        <v>2023</v>
      </c>
      <c r="L3361" t="s">
        <v>37</v>
      </c>
      <c r="M3361">
        <v>33.5</v>
      </c>
      <c r="N3361" t="s">
        <v>4615</v>
      </c>
      <c r="O3361">
        <v>52.207599999999999</v>
      </c>
      <c r="P3361" t="s">
        <v>12</v>
      </c>
    </row>
    <row r="3362" spans="1:16" hidden="1" x14ac:dyDescent="0.25">
      <c r="A3362" t="s">
        <v>39</v>
      </c>
      <c r="B3362" t="s">
        <v>16</v>
      </c>
      <c r="C3362" t="s">
        <v>2942</v>
      </c>
      <c r="D3362" t="s">
        <v>994</v>
      </c>
      <c r="E3362" t="s">
        <v>995</v>
      </c>
      <c r="F3362" t="s">
        <v>202</v>
      </c>
      <c r="G3362">
        <v>116260</v>
      </c>
      <c r="H3362" s="9">
        <v>1</v>
      </c>
      <c r="I3362" s="1">
        <v>45266</v>
      </c>
      <c r="J3362">
        <v>12</v>
      </c>
      <c r="K3362">
        <v>2023</v>
      </c>
      <c r="L3362" t="s">
        <v>37</v>
      </c>
      <c r="M3362">
        <v>33.5</v>
      </c>
      <c r="N3362" t="s">
        <v>4615</v>
      </c>
      <c r="O3362">
        <v>52.207599999999999</v>
      </c>
      <c r="P3362" t="s">
        <v>12</v>
      </c>
    </row>
    <row r="3363" spans="1:16" hidden="1" x14ac:dyDescent="0.25">
      <c r="A3363" t="s">
        <v>39</v>
      </c>
      <c r="B3363" t="s">
        <v>38</v>
      </c>
      <c r="C3363" t="s">
        <v>472</v>
      </c>
      <c r="D3363" t="s">
        <v>67</v>
      </c>
      <c r="E3363" t="s">
        <v>68</v>
      </c>
      <c r="F3363" t="s">
        <v>202</v>
      </c>
      <c r="G3363">
        <v>116258</v>
      </c>
      <c r="H3363" s="9">
        <v>1</v>
      </c>
      <c r="I3363" s="1">
        <v>45266</v>
      </c>
      <c r="J3363">
        <v>12</v>
      </c>
      <c r="K3363">
        <v>2023</v>
      </c>
      <c r="L3363" t="s">
        <v>37</v>
      </c>
      <c r="M3363">
        <v>28.25</v>
      </c>
      <c r="N3363" t="s">
        <v>4615</v>
      </c>
      <c r="O3363">
        <v>44.025799999999997</v>
      </c>
      <c r="P3363" t="s">
        <v>12</v>
      </c>
    </row>
    <row r="3364" spans="1:16" hidden="1" x14ac:dyDescent="0.25">
      <c r="A3364" t="s">
        <v>39</v>
      </c>
      <c r="B3364" t="s">
        <v>16</v>
      </c>
      <c r="C3364" t="s">
        <v>532</v>
      </c>
      <c r="D3364" t="s">
        <v>88</v>
      </c>
      <c r="E3364" t="s">
        <v>89</v>
      </c>
      <c r="F3364" t="s">
        <v>202</v>
      </c>
      <c r="G3364">
        <v>116256</v>
      </c>
      <c r="H3364" s="9">
        <v>1</v>
      </c>
      <c r="I3364" s="1">
        <v>45266</v>
      </c>
      <c r="J3364">
        <v>12</v>
      </c>
      <c r="K3364">
        <v>2023</v>
      </c>
      <c r="L3364" t="s">
        <v>37</v>
      </c>
      <c r="M3364">
        <v>33.5</v>
      </c>
      <c r="N3364" t="s">
        <v>4615</v>
      </c>
      <c r="O3364">
        <v>52.207599999999999</v>
      </c>
      <c r="P3364" t="s">
        <v>12</v>
      </c>
    </row>
    <row r="3365" spans="1:16" hidden="1" x14ac:dyDescent="0.25">
      <c r="A3365" t="s">
        <v>39</v>
      </c>
      <c r="B3365" t="s">
        <v>38</v>
      </c>
      <c r="C3365" t="s">
        <v>478</v>
      </c>
      <c r="D3365" t="s">
        <v>35</v>
      </c>
      <c r="E3365" t="s">
        <v>36</v>
      </c>
      <c r="F3365" t="s">
        <v>202</v>
      </c>
      <c r="G3365">
        <v>116252</v>
      </c>
      <c r="H3365" s="9">
        <v>1</v>
      </c>
      <c r="I3365" s="1">
        <v>45266</v>
      </c>
      <c r="J3365">
        <v>12</v>
      </c>
      <c r="K3365">
        <v>2023</v>
      </c>
      <c r="L3365" t="s">
        <v>37</v>
      </c>
      <c r="M3365">
        <v>28.25</v>
      </c>
      <c r="N3365" t="s">
        <v>4615</v>
      </c>
      <c r="O3365">
        <v>44.025799999999997</v>
      </c>
      <c r="P3365" t="s">
        <v>12</v>
      </c>
    </row>
    <row r="3366" spans="1:16" hidden="1" x14ac:dyDescent="0.25">
      <c r="A3366" t="s">
        <v>39</v>
      </c>
      <c r="B3366" t="s">
        <v>16</v>
      </c>
      <c r="C3366" t="s">
        <v>3335</v>
      </c>
      <c r="D3366" t="s">
        <v>1045</v>
      </c>
      <c r="E3366" t="s">
        <v>995</v>
      </c>
      <c r="F3366" t="s">
        <v>202</v>
      </c>
      <c r="G3366">
        <v>116250</v>
      </c>
      <c r="H3366" s="9">
        <v>1</v>
      </c>
      <c r="I3366" s="1">
        <v>45266</v>
      </c>
      <c r="J3366">
        <v>12</v>
      </c>
      <c r="K3366">
        <v>2023</v>
      </c>
      <c r="L3366" t="s">
        <v>37</v>
      </c>
      <c r="M3366">
        <v>33.5</v>
      </c>
      <c r="N3366" t="s">
        <v>4615</v>
      </c>
      <c r="O3366">
        <v>52.207599999999999</v>
      </c>
      <c r="P3366" t="s">
        <v>12</v>
      </c>
    </row>
    <row r="3367" spans="1:16" hidden="1" x14ac:dyDescent="0.25">
      <c r="A3367" t="s">
        <v>39</v>
      </c>
      <c r="B3367" t="s">
        <v>16</v>
      </c>
      <c r="C3367" t="s">
        <v>2994</v>
      </c>
      <c r="D3367" t="s">
        <v>986</v>
      </c>
      <c r="E3367" t="s">
        <v>987</v>
      </c>
      <c r="F3367" t="s">
        <v>202</v>
      </c>
      <c r="G3367">
        <v>116248</v>
      </c>
      <c r="H3367" s="9">
        <v>1</v>
      </c>
      <c r="I3367" s="1">
        <v>45266</v>
      </c>
      <c r="J3367">
        <v>12</v>
      </c>
      <c r="K3367">
        <v>2023</v>
      </c>
      <c r="L3367" t="s">
        <v>37</v>
      </c>
      <c r="M3367">
        <v>33.5</v>
      </c>
      <c r="N3367" t="s">
        <v>4615</v>
      </c>
      <c r="O3367">
        <v>52.207599999999999</v>
      </c>
      <c r="P3367" t="s">
        <v>12</v>
      </c>
    </row>
    <row r="3368" spans="1:16" hidden="1" x14ac:dyDescent="0.25">
      <c r="A3368" t="s">
        <v>39</v>
      </c>
      <c r="B3368" t="s">
        <v>16</v>
      </c>
      <c r="C3368" t="s">
        <v>576</v>
      </c>
      <c r="D3368" t="s">
        <v>90</v>
      </c>
      <c r="E3368" t="s">
        <v>91</v>
      </c>
      <c r="F3368" t="s">
        <v>202</v>
      </c>
      <c r="G3368">
        <v>116246</v>
      </c>
      <c r="H3368" s="9">
        <v>1</v>
      </c>
      <c r="I3368" s="1">
        <v>45266</v>
      </c>
      <c r="J3368">
        <v>12</v>
      </c>
      <c r="K3368">
        <v>2023</v>
      </c>
      <c r="L3368" t="s">
        <v>37</v>
      </c>
      <c r="M3368">
        <v>33.5</v>
      </c>
      <c r="N3368" t="s">
        <v>4615</v>
      </c>
      <c r="O3368">
        <v>52.207599999999999</v>
      </c>
      <c r="P3368" t="s">
        <v>12</v>
      </c>
    </row>
    <row r="3369" spans="1:16" hidden="1" x14ac:dyDescent="0.25">
      <c r="A3369" t="s">
        <v>39</v>
      </c>
      <c r="B3369" t="s">
        <v>16</v>
      </c>
      <c r="C3369" t="s">
        <v>576</v>
      </c>
      <c r="D3369" t="s">
        <v>90</v>
      </c>
      <c r="E3369" t="s">
        <v>91</v>
      </c>
      <c r="F3369" t="s">
        <v>202</v>
      </c>
      <c r="G3369">
        <v>116243</v>
      </c>
      <c r="H3369" s="9">
        <v>1</v>
      </c>
      <c r="I3369" s="1">
        <v>45266</v>
      </c>
      <c r="J3369">
        <v>12</v>
      </c>
      <c r="K3369">
        <v>2023</v>
      </c>
      <c r="L3369" t="s">
        <v>37</v>
      </c>
      <c r="M3369">
        <v>33.5</v>
      </c>
      <c r="N3369" t="s">
        <v>4615</v>
      </c>
      <c r="O3369">
        <v>52.207599999999999</v>
      </c>
      <c r="P3369" t="s">
        <v>12</v>
      </c>
    </row>
    <row r="3370" spans="1:16" hidden="1" x14ac:dyDescent="0.25">
      <c r="A3370" t="s">
        <v>39</v>
      </c>
      <c r="B3370" t="s">
        <v>16</v>
      </c>
      <c r="C3370" t="s">
        <v>2994</v>
      </c>
      <c r="D3370" t="s">
        <v>986</v>
      </c>
      <c r="E3370" t="s">
        <v>987</v>
      </c>
      <c r="F3370" t="s">
        <v>202</v>
      </c>
      <c r="G3370">
        <v>116241</v>
      </c>
      <c r="H3370" s="9">
        <v>1</v>
      </c>
      <c r="I3370" s="1">
        <v>45266</v>
      </c>
      <c r="J3370">
        <v>12</v>
      </c>
      <c r="K3370">
        <v>2023</v>
      </c>
      <c r="L3370" t="s">
        <v>37</v>
      </c>
      <c r="M3370">
        <v>33.5</v>
      </c>
      <c r="N3370" t="s">
        <v>4615</v>
      </c>
      <c r="O3370">
        <v>52.207599999999999</v>
      </c>
      <c r="P3370" t="s">
        <v>12</v>
      </c>
    </row>
    <row r="3371" spans="1:16" hidden="1" x14ac:dyDescent="0.25">
      <c r="A3371" t="s">
        <v>39</v>
      </c>
      <c r="B3371" t="s">
        <v>16</v>
      </c>
      <c r="C3371" t="s">
        <v>2994</v>
      </c>
      <c r="D3371" t="s">
        <v>986</v>
      </c>
      <c r="E3371" t="s">
        <v>987</v>
      </c>
      <c r="F3371" t="s">
        <v>202</v>
      </c>
      <c r="G3371">
        <v>116240</v>
      </c>
      <c r="H3371" s="9">
        <v>1</v>
      </c>
      <c r="I3371" s="1">
        <v>45266</v>
      </c>
      <c r="J3371">
        <v>12</v>
      </c>
      <c r="K3371">
        <v>2023</v>
      </c>
      <c r="L3371" t="s">
        <v>37</v>
      </c>
      <c r="M3371">
        <v>33.5</v>
      </c>
      <c r="N3371" t="s">
        <v>4615</v>
      </c>
      <c r="O3371">
        <v>52.207599999999999</v>
      </c>
      <c r="P3371" t="s">
        <v>12</v>
      </c>
    </row>
    <row r="3372" spans="1:16" hidden="1" x14ac:dyDescent="0.25">
      <c r="A3372" t="s">
        <v>39</v>
      </c>
      <c r="B3372" t="s">
        <v>16</v>
      </c>
      <c r="C3372" t="s">
        <v>2992</v>
      </c>
      <c r="D3372" t="s">
        <v>1035</v>
      </c>
      <c r="E3372" t="s">
        <v>1036</v>
      </c>
      <c r="F3372" t="s">
        <v>202</v>
      </c>
      <c r="G3372">
        <v>116239</v>
      </c>
      <c r="H3372" s="9">
        <v>1</v>
      </c>
      <c r="I3372" s="1">
        <v>45266</v>
      </c>
      <c r="J3372">
        <v>12</v>
      </c>
      <c r="K3372">
        <v>2023</v>
      </c>
      <c r="L3372" t="s">
        <v>37</v>
      </c>
      <c r="M3372">
        <v>33.5</v>
      </c>
      <c r="N3372" t="s">
        <v>4615</v>
      </c>
      <c r="O3372">
        <v>52.207599999999999</v>
      </c>
      <c r="P3372" t="s">
        <v>12</v>
      </c>
    </row>
    <row r="3373" spans="1:16" hidden="1" x14ac:dyDescent="0.25">
      <c r="A3373" t="s">
        <v>39</v>
      </c>
      <c r="B3373" t="s">
        <v>16</v>
      </c>
      <c r="C3373" t="s">
        <v>2935</v>
      </c>
      <c r="D3373" t="s">
        <v>1004</v>
      </c>
      <c r="E3373" t="s">
        <v>1005</v>
      </c>
      <c r="F3373" t="s">
        <v>202</v>
      </c>
      <c r="G3373">
        <v>116237</v>
      </c>
      <c r="H3373" s="9">
        <v>1</v>
      </c>
      <c r="I3373" s="1">
        <v>45266</v>
      </c>
      <c r="J3373">
        <v>12</v>
      </c>
      <c r="K3373">
        <v>2023</v>
      </c>
      <c r="L3373" t="s">
        <v>37</v>
      </c>
      <c r="M3373">
        <v>33.5</v>
      </c>
      <c r="N3373" t="s">
        <v>4615</v>
      </c>
      <c r="O3373">
        <v>52.207599999999999</v>
      </c>
      <c r="P3373" t="s">
        <v>12</v>
      </c>
    </row>
    <row r="3374" spans="1:16" hidden="1" x14ac:dyDescent="0.25">
      <c r="A3374" t="s">
        <v>39</v>
      </c>
      <c r="B3374" t="s">
        <v>38</v>
      </c>
      <c r="C3374" t="s">
        <v>2944</v>
      </c>
      <c r="D3374" t="s">
        <v>949</v>
      </c>
      <c r="E3374" t="s">
        <v>950</v>
      </c>
      <c r="F3374" t="s">
        <v>202</v>
      </c>
      <c r="G3374">
        <v>116235</v>
      </c>
      <c r="H3374" s="9">
        <v>1</v>
      </c>
      <c r="I3374" s="1">
        <v>45266</v>
      </c>
      <c r="J3374">
        <v>12</v>
      </c>
      <c r="K3374">
        <v>2023</v>
      </c>
      <c r="L3374" t="s">
        <v>37</v>
      </c>
      <c r="M3374">
        <v>28.25</v>
      </c>
      <c r="N3374" t="s">
        <v>4615</v>
      </c>
      <c r="O3374">
        <v>44.025799999999997</v>
      </c>
      <c r="P3374" t="s">
        <v>12</v>
      </c>
    </row>
    <row r="3375" spans="1:16" hidden="1" x14ac:dyDescent="0.25">
      <c r="A3375" t="s">
        <v>39</v>
      </c>
      <c r="B3375" t="s">
        <v>38</v>
      </c>
      <c r="C3375" t="s">
        <v>2968</v>
      </c>
      <c r="D3375" t="s">
        <v>877</v>
      </c>
      <c r="E3375" t="s">
        <v>878</v>
      </c>
      <c r="F3375" t="s">
        <v>202</v>
      </c>
      <c r="G3375">
        <v>116233</v>
      </c>
      <c r="H3375" s="9">
        <v>1</v>
      </c>
      <c r="I3375" s="1">
        <v>45266</v>
      </c>
      <c r="J3375">
        <v>12</v>
      </c>
      <c r="K3375">
        <v>2023</v>
      </c>
      <c r="L3375" t="s">
        <v>37</v>
      </c>
      <c r="M3375">
        <v>28.25</v>
      </c>
      <c r="N3375" t="s">
        <v>4615</v>
      </c>
      <c r="O3375">
        <v>44.025799999999997</v>
      </c>
      <c r="P3375" t="s">
        <v>12</v>
      </c>
    </row>
    <row r="3376" spans="1:16" hidden="1" x14ac:dyDescent="0.25">
      <c r="A3376" t="s">
        <v>39</v>
      </c>
      <c r="B3376" t="s">
        <v>38</v>
      </c>
      <c r="C3376" t="s">
        <v>2968</v>
      </c>
      <c r="D3376" t="s">
        <v>877</v>
      </c>
      <c r="E3376" t="s">
        <v>878</v>
      </c>
      <c r="F3376" t="s">
        <v>202</v>
      </c>
      <c r="G3376">
        <v>116230</v>
      </c>
      <c r="H3376" s="9">
        <v>1</v>
      </c>
      <c r="I3376" s="1">
        <v>45266</v>
      </c>
      <c r="J3376">
        <v>12</v>
      </c>
      <c r="K3376">
        <v>2023</v>
      </c>
      <c r="L3376" t="s">
        <v>37</v>
      </c>
      <c r="M3376">
        <v>28.25</v>
      </c>
      <c r="N3376" t="s">
        <v>4615</v>
      </c>
      <c r="O3376">
        <v>44.025799999999997</v>
      </c>
      <c r="P3376" t="s">
        <v>12</v>
      </c>
    </row>
    <row r="3377" spans="1:16" hidden="1" x14ac:dyDescent="0.25">
      <c r="A3377" t="s">
        <v>39</v>
      </c>
      <c r="B3377" t="s">
        <v>38</v>
      </c>
      <c r="C3377" t="s">
        <v>3297</v>
      </c>
      <c r="D3377" t="s">
        <v>956</v>
      </c>
      <c r="E3377" t="s">
        <v>957</v>
      </c>
      <c r="F3377" t="s">
        <v>202</v>
      </c>
      <c r="G3377">
        <v>116228</v>
      </c>
      <c r="H3377" s="9">
        <v>1</v>
      </c>
      <c r="I3377" s="1">
        <v>45266</v>
      </c>
      <c r="J3377">
        <v>12</v>
      </c>
      <c r="K3377">
        <v>2023</v>
      </c>
      <c r="L3377" t="s">
        <v>37</v>
      </c>
      <c r="M3377">
        <v>28.25</v>
      </c>
      <c r="N3377" t="s">
        <v>4615</v>
      </c>
      <c r="O3377">
        <v>44.025799999999997</v>
      </c>
      <c r="P3377" t="s">
        <v>12</v>
      </c>
    </row>
    <row r="3378" spans="1:16" hidden="1" x14ac:dyDescent="0.25">
      <c r="A3378" t="s">
        <v>39</v>
      </c>
      <c r="B3378" t="s">
        <v>16</v>
      </c>
      <c r="C3378" t="s">
        <v>3321</v>
      </c>
      <c r="D3378" t="s">
        <v>1014</v>
      </c>
      <c r="E3378" t="s">
        <v>1015</v>
      </c>
      <c r="F3378" t="s">
        <v>202</v>
      </c>
      <c r="G3378">
        <v>116224</v>
      </c>
      <c r="H3378" s="9">
        <v>1</v>
      </c>
      <c r="I3378" s="1">
        <v>45266</v>
      </c>
      <c r="J3378">
        <v>12</v>
      </c>
      <c r="K3378">
        <v>2023</v>
      </c>
      <c r="L3378" t="s">
        <v>37</v>
      </c>
      <c r="M3378">
        <v>33.5</v>
      </c>
      <c r="N3378" t="s">
        <v>4615</v>
      </c>
      <c r="O3378">
        <v>52.207599999999999</v>
      </c>
      <c r="P3378" t="s">
        <v>12</v>
      </c>
    </row>
    <row r="3379" spans="1:16" hidden="1" x14ac:dyDescent="0.25">
      <c r="A3379" t="s">
        <v>39</v>
      </c>
      <c r="B3379" t="s">
        <v>16</v>
      </c>
      <c r="C3379" t="s">
        <v>528</v>
      </c>
      <c r="D3379" t="s">
        <v>92</v>
      </c>
      <c r="E3379" t="s">
        <v>93</v>
      </c>
      <c r="F3379" t="s">
        <v>202</v>
      </c>
      <c r="G3379">
        <v>116223</v>
      </c>
      <c r="H3379" s="9">
        <v>1</v>
      </c>
      <c r="I3379" s="1">
        <v>45266</v>
      </c>
      <c r="J3379">
        <v>12</v>
      </c>
      <c r="K3379">
        <v>2023</v>
      </c>
      <c r="L3379" t="s">
        <v>37</v>
      </c>
      <c r="M3379">
        <v>33.5</v>
      </c>
      <c r="N3379" t="s">
        <v>4615</v>
      </c>
      <c r="O3379">
        <v>52.207599999999999</v>
      </c>
      <c r="P3379" t="s">
        <v>12</v>
      </c>
    </row>
    <row r="3380" spans="1:16" hidden="1" x14ac:dyDescent="0.25">
      <c r="A3380" t="s">
        <v>39</v>
      </c>
      <c r="B3380" t="s">
        <v>16</v>
      </c>
      <c r="C3380" t="s">
        <v>2994</v>
      </c>
      <c r="D3380" t="s">
        <v>986</v>
      </c>
      <c r="E3380" t="s">
        <v>987</v>
      </c>
      <c r="F3380" t="s">
        <v>202</v>
      </c>
      <c r="G3380">
        <v>116222</v>
      </c>
      <c r="H3380" s="9">
        <v>1</v>
      </c>
      <c r="I3380" s="1">
        <v>45266</v>
      </c>
      <c r="J3380">
        <v>12</v>
      </c>
      <c r="K3380">
        <v>2023</v>
      </c>
      <c r="L3380" t="s">
        <v>37</v>
      </c>
      <c r="M3380">
        <v>33.5</v>
      </c>
      <c r="N3380" t="s">
        <v>4615</v>
      </c>
      <c r="O3380">
        <v>52.207599999999999</v>
      </c>
      <c r="P3380" t="s">
        <v>12</v>
      </c>
    </row>
    <row r="3381" spans="1:16" hidden="1" x14ac:dyDescent="0.25">
      <c r="A3381" t="s">
        <v>39</v>
      </c>
      <c r="B3381" t="s">
        <v>16</v>
      </c>
      <c r="C3381" t="s">
        <v>3322</v>
      </c>
      <c r="D3381" t="s">
        <v>1016</v>
      </c>
      <c r="E3381" t="s">
        <v>1017</v>
      </c>
      <c r="F3381" t="s">
        <v>202</v>
      </c>
      <c r="G3381">
        <v>116220</v>
      </c>
      <c r="H3381" s="9">
        <v>1</v>
      </c>
      <c r="I3381" s="1">
        <v>45266</v>
      </c>
      <c r="J3381">
        <v>12</v>
      </c>
      <c r="K3381">
        <v>2023</v>
      </c>
      <c r="L3381" t="s">
        <v>37</v>
      </c>
      <c r="M3381">
        <v>33.5</v>
      </c>
      <c r="N3381" t="s">
        <v>4615</v>
      </c>
      <c r="O3381">
        <v>52.207599999999999</v>
      </c>
      <c r="P3381" t="s">
        <v>12</v>
      </c>
    </row>
    <row r="3382" spans="1:16" hidden="1" x14ac:dyDescent="0.25">
      <c r="A3382" t="s">
        <v>39</v>
      </c>
      <c r="B3382" t="s">
        <v>16</v>
      </c>
      <c r="C3382" t="s">
        <v>528</v>
      </c>
      <c r="D3382" t="s">
        <v>92</v>
      </c>
      <c r="E3382" t="s">
        <v>93</v>
      </c>
      <c r="F3382" t="s">
        <v>202</v>
      </c>
      <c r="G3382">
        <v>116218</v>
      </c>
      <c r="H3382" s="9">
        <v>1</v>
      </c>
      <c r="I3382" s="1">
        <v>45266</v>
      </c>
      <c r="J3382">
        <v>12</v>
      </c>
      <c r="K3382">
        <v>2023</v>
      </c>
      <c r="L3382" t="s">
        <v>37</v>
      </c>
      <c r="M3382">
        <v>33.5</v>
      </c>
      <c r="N3382" t="s">
        <v>4615</v>
      </c>
      <c r="O3382">
        <v>52.207599999999999</v>
      </c>
      <c r="P3382" t="s">
        <v>12</v>
      </c>
    </row>
    <row r="3383" spans="1:16" hidden="1" x14ac:dyDescent="0.25">
      <c r="A3383" t="s">
        <v>39</v>
      </c>
      <c r="B3383" t="s">
        <v>38</v>
      </c>
      <c r="C3383" t="s">
        <v>476</v>
      </c>
      <c r="D3383" t="s">
        <v>71</v>
      </c>
      <c r="E3383" t="s">
        <v>72</v>
      </c>
      <c r="F3383" t="s">
        <v>202</v>
      </c>
      <c r="G3383">
        <v>116217</v>
      </c>
      <c r="H3383" s="9">
        <v>1</v>
      </c>
      <c r="I3383" s="1">
        <v>45266</v>
      </c>
      <c r="J3383">
        <v>12</v>
      </c>
      <c r="K3383">
        <v>2023</v>
      </c>
      <c r="L3383" t="s">
        <v>37</v>
      </c>
      <c r="M3383">
        <v>28.25</v>
      </c>
      <c r="N3383" t="s">
        <v>4615</v>
      </c>
      <c r="O3383">
        <v>44.025799999999997</v>
      </c>
      <c r="P3383" t="s">
        <v>12</v>
      </c>
    </row>
    <row r="3384" spans="1:16" hidden="1" x14ac:dyDescent="0.25">
      <c r="A3384" t="s">
        <v>39</v>
      </c>
      <c r="B3384" t="s">
        <v>38</v>
      </c>
      <c r="C3384" t="s">
        <v>2968</v>
      </c>
      <c r="D3384" t="s">
        <v>877</v>
      </c>
      <c r="E3384" t="s">
        <v>878</v>
      </c>
      <c r="F3384" t="s">
        <v>202</v>
      </c>
      <c r="G3384">
        <v>116194</v>
      </c>
      <c r="H3384" s="9">
        <v>1</v>
      </c>
      <c r="I3384" s="1">
        <v>45266</v>
      </c>
      <c r="J3384">
        <v>12</v>
      </c>
      <c r="K3384">
        <v>2023</v>
      </c>
      <c r="L3384" t="s">
        <v>37</v>
      </c>
      <c r="M3384">
        <v>28.25</v>
      </c>
      <c r="N3384" t="s">
        <v>4615</v>
      </c>
      <c r="O3384">
        <v>44.025799999999997</v>
      </c>
      <c r="P3384" t="s">
        <v>12</v>
      </c>
    </row>
    <row r="3385" spans="1:16" hidden="1" x14ac:dyDescent="0.25">
      <c r="A3385" t="s">
        <v>39</v>
      </c>
      <c r="B3385" t="s">
        <v>38</v>
      </c>
      <c r="C3385" t="s">
        <v>536</v>
      </c>
      <c r="D3385" t="s">
        <v>84</v>
      </c>
      <c r="E3385" t="s">
        <v>85</v>
      </c>
      <c r="F3385" t="s">
        <v>202</v>
      </c>
      <c r="G3385">
        <v>116193</v>
      </c>
      <c r="H3385" s="9">
        <v>1</v>
      </c>
      <c r="I3385" s="1">
        <v>45266</v>
      </c>
      <c r="J3385">
        <v>12</v>
      </c>
      <c r="K3385">
        <v>2023</v>
      </c>
      <c r="L3385" t="s">
        <v>37</v>
      </c>
      <c r="M3385">
        <v>33.5</v>
      </c>
      <c r="N3385" t="s">
        <v>4615</v>
      </c>
      <c r="O3385">
        <v>52.207599999999999</v>
      </c>
      <c r="P3385" t="s">
        <v>12</v>
      </c>
    </row>
    <row r="3386" spans="1:16" hidden="1" x14ac:dyDescent="0.25">
      <c r="A3386" t="s">
        <v>39</v>
      </c>
      <c r="B3386" t="s">
        <v>16</v>
      </c>
      <c r="C3386" t="s">
        <v>625</v>
      </c>
      <c r="D3386" t="s">
        <v>99</v>
      </c>
      <c r="E3386" t="s">
        <v>100</v>
      </c>
      <c r="F3386" t="s">
        <v>202</v>
      </c>
      <c r="G3386">
        <v>116192</v>
      </c>
      <c r="H3386" s="9">
        <v>1</v>
      </c>
      <c r="I3386" s="1">
        <v>45266</v>
      </c>
      <c r="J3386">
        <v>12</v>
      </c>
      <c r="K3386">
        <v>2023</v>
      </c>
      <c r="L3386" t="s">
        <v>37</v>
      </c>
      <c r="M3386">
        <v>33.5</v>
      </c>
      <c r="N3386" t="s">
        <v>4615</v>
      </c>
      <c r="O3386">
        <v>52.207599999999999</v>
      </c>
      <c r="P3386" t="s">
        <v>12</v>
      </c>
    </row>
    <row r="3387" spans="1:16" hidden="1" x14ac:dyDescent="0.25">
      <c r="A3387" t="s">
        <v>39</v>
      </c>
      <c r="B3387" t="s">
        <v>16</v>
      </c>
      <c r="C3387" t="s">
        <v>2942</v>
      </c>
      <c r="D3387" t="s">
        <v>994</v>
      </c>
      <c r="E3387" t="s">
        <v>995</v>
      </c>
      <c r="F3387" t="s">
        <v>202</v>
      </c>
      <c r="G3387">
        <v>116190</v>
      </c>
      <c r="H3387" s="9">
        <v>1</v>
      </c>
      <c r="I3387" s="1">
        <v>45266</v>
      </c>
      <c r="J3387">
        <v>12</v>
      </c>
      <c r="K3387">
        <v>2023</v>
      </c>
      <c r="L3387" t="s">
        <v>37</v>
      </c>
      <c r="M3387">
        <v>33.5</v>
      </c>
      <c r="N3387" t="s">
        <v>4615</v>
      </c>
      <c r="O3387">
        <v>52.207599999999999</v>
      </c>
      <c r="P3387" t="s">
        <v>12</v>
      </c>
    </row>
    <row r="3388" spans="1:16" hidden="1" x14ac:dyDescent="0.25">
      <c r="A3388" t="s">
        <v>39</v>
      </c>
      <c r="B3388" t="s">
        <v>38</v>
      </c>
      <c r="C3388" t="s">
        <v>536</v>
      </c>
      <c r="D3388" t="s">
        <v>84</v>
      </c>
      <c r="E3388" t="s">
        <v>85</v>
      </c>
      <c r="F3388" t="s">
        <v>202</v>
      </c>
      <c r="G3388">
        <v>116189</v>
      </c>
      <c r="H3388" s="9">
        <v>1</v>
      </c>
      <c r="I3388" s="1">
        <v>45266</v>
      </c>
      <c r="J3388">
        <v>12</v>
      </c>
      <c r="K3388">
        <v>2023</v>
      </c>
      <c r="L3388" t="s">
        <v>37</v>
      </c>
      <c r="M3388">
        <v>33.5</v>
      </c>
      <c r="N3388" t="s">
        <v>4615</v>
      </c>
      <c r="O3388">
        <v>52.207599999999999</v>
      </c>
      <c r="P3388" t="s">
        <v>12</v>
      </c>
    </row>
    <row r="3389" spans="1:16" hidden="1" x14ac:dyDescent="0.25">
      <c r="A3389" t="s">
        <v>39</v>
      </c>
      <c r="B3389" t="s">
        <v>16</v>
      </c>
      <c r="C3389" t="s">
        <v>3314</v>
      </c>
      <c r="D3389" t="s">
        <v>998</v>
      </c>
      <c r="E3389" t="s">
        <v>999</v>
      </c>
      <c r="F3389" t="s">
        <v>202</v>
      </c>
      <c r="G3389">
        <v>116187</v>
      </c>
      <c r="H3389" s="9">
        <v>1</v>
      </c>
      <c r="I3389" s="1">
        <v>45266</v>
      </c>
      <c r="J3389">
        <v>12</v>
      </c>
      <c r="K3389">
        <v>2023</v>
      </c>
      <c r="L3389" t="s">
        <v>37</v>
      </c>
      <c r="M3389">
        <v>33.5</v>
      </c>
      <c r="N3389" t="s">
        <v>4615</v>
      </c>
      <c r="O3389">
        <v>52.207599999999999</v>
      </c>
      <c r="P3389" t="s">
        <v>12</v>
      </c>
    </row>
    <row r="3390" spans="1:16" hidden="1" x14ac:dyDescent="0.25">
      <c r="A3390" t="s">
        <v>39</v>
      </c>
      <c r="B3390" t="s">
        <v>38</v>
      </c>
      <c r="C3390" t="s">
        <v>507</v>
      </c>
      <c r="D3390" t="s">
        <v>75</v>
      </c>
      <c r="E3390" t="s">
        <v>75</v>
      </c>
      <c r="F3390" t="s">
        <v>202</v>
      </c>
      <c r="G3390">
        <v>116186</v>
      </c>
      <c r="H3390" s="9">
        <v>1</v>
      </c>
      <c r="I3390" s="1">
        <v>45266</v>
      </c>
      <c r="J3390">
        <v>12</v>
      </c>
      <c r="K3390">
        <v>2023</v>
      </c>
      <c r="L3390" t="s">
        <v>37</v>
      </c>
      <c r="M3390">
        <v>28.25</v>
      </c>
      <c r="N3390" t="s">
        <v>4615</v>
      </c>
      <c r="O3390">
        <v>44.025799999999997</v>
      </c>
      <c r="P3390" t="s">
        <v>12</v>
      </c>
    </row>
    <row r="3391" spans="1:16" hidden="1" x14ac:dyDescent="0.25">
      <c r="A3391" t="s">
        <v>39</v>
      </c>
      <c r="B3391" t="s">
        <v>16</v>
      </c>
      <c r="C3391" t="s">
        <v>2994</v>
      </c>
      <c r="D3391" t="s">
        <v>986</v>
      </c>
      <c r="E3391" t="s">
        <v>987</v>
      </c>
      <c r="F3391" t="s">
        <v>202</v>
      </c>
      <c r="G3391">
        <v>116185</v>
      </c>
      <c r="H3391" s="9">
        <v>1</v>
      </c>
      <c r="I3391" s="1">
        <v>45266</v>
      </c>
      <c r="J3391">
        <v>12</v>
      </c>
      <c r="K3391">
        <v>2023</v>
      </c>
      <c r="L3391" t="s">
        <v>37</v>
      </c>
      <c r="M3391">
        <v>33.5</v>
      </c>
      <c r="N3391" t="s">
        <v>4615</v>
      </c>
      <c r="O3391">
        <v>52.207599999999999</v>
      </c>
      <c r="P3391" t="s">
        <v>12</v>
      </c>
    </row>
    <row r="3392" spans="1:16" hidden="1" x14ac:dyDescent="0.25">
      <c r="A3392" t="s">
        <v>39</v>
      </c>
      <c r="B3392" t="s">
        <v>16</v>
      </c>
      <c r="C3392" t="s">
        <v>2942</v>
      </c>
      <c r="D3392" t="s">
        <v>994</v>
      </c>
      <c r="E3392" t="s">
        <v>995</v>
      </c>
      <c r="F3392" t="s">
        <v>202</v>
      </c>
      <c r="G3392">
        <v>116184</v>
      </c>
      <c r="H3392" s="9">
        <v>1</v>
      </c>
      <c r="I3392" s="1">
        <v>45266</v>
      </c>
      <c r="J3392">
        <v>12</v>
      </c>
      <c r="K3392">
        <v>2023</v>
      </c>
      <c r="L3392" t="s">
        <v>37</v>
      </c>
      <c r="M3392">
        <v>33.5</v>
      </c>
      <c r="N3392" t="s">
        <v>4615</v>
      </c>
      <c r="O3392">
        <v>52.207599999999999</v>
      </c>
      <c r="P3392" t="s">
        <v>12</v>
      </c>
    </row>
    <row r="3393" spans="1:16" hidden="1" x14ac:dyDescent="0.25">
      <c r="A3393" t="s">
        <v>39</v>
      </c>
      <c r="B3393" t="s">
        <v>16</v>
      </c>
      <c r="C3393" t="s">
        <v>3309</v>
      </c>
      <c r="D3393" t="s">
        <v>984</v>
      </c>
      <c r="E3393" t="s">
        <v>985</v>
      </c>
      <c r="F3393" t="s">
        <v>202</v>
      </c>
      <c r="G3393">
        <v>116182</v>
      </c>
      <c r="H3393" s="9">
        <v>1</v>
      </c>
      <c r="I3393" s="1">
        <v>45266</v>
      </c>
      <c r="J3393">
        <v>12</v>
      </c>
      <c r="K3393">
        <v>2023</v>
      </c>
      <c r="L3393" t="s">
        <v>37</v>
      </c>
      <c r="M3393">
        <v>33.5</v>
      </c>
      <c r="N3393" t="s">
        <v>4615</v>
      </c>
      <c r="O3393">
        <v>52.207599999999999</v>
      </c>
      <c r="P3393" t="s">
        <v>12</v>
      </c>
    </row>
    <row r="3394" spans="1:16" hidden="1" x14ac:dyDescent="0.25">
      <c r="A3394" t="s">
        <v>39</v>
      </c>
      <c r="B3394" t="s">
        <v>16</v>
      </c>
      <c r="C3394" t="s">
        <v>2935</v>
      </c>
      <c r="D3394" t="s">
        <v>1004</v>
      </c>
      <c r="E3394" t="s">
        <v>1005</v>
      </c>
      <c r="F3394" t="s">
        <v>202</v>
      </c>
      <c r="G3394">
        <v>116181</v>
      </c>
      <c r="H3394" s="9">
        <v>1</v>
      </c>
      <c r="I3394" s="1">
        <v>45266</v>
      </c>
      <c r="J3394">
        <v>12</v>
      </c>
      <c r="K3394">
        <v>2023</v>
      </c>
      <c r="L3394" t="s">
        <v>37</v>
      </c>
      <c r="M3394">
        <v>33.5</v>
      </c>
      <c r="N3394" t="s">
        <v>4615</v>
      </c>
      <c r="O3394">
        <v>52.207599999999999</v>
      </c>
      <c r="P3394" t="s">
        <v>12</v>
      </c>
    </row>
    <row r="3395" spans="1:16" hidden="1" x14ac:dyDescent="0.25">
      <c r="A3395" t="s">
        <v>39</v>
      </c>
      <c r="B3395" t="s">
        <v>16</v>
      </c>
      <c r="C3395" t="s">
        <v>2942</v>
      </c>
      <c r="D3395" t="s">
        <v>994</v>
      </c>
      <c r="E3395" t="s">
        <v>995</v>
      </c>
      <c r="F3395" t="s">
        <v>202</v>
      </c>
      <c r="G3395">
        <v>116177</v>
      </c>
      <c r="H3395" s="9">
        <v>1</v>
      </c>
      <c r="I3395" s="1">
        <v>45266</v>
      </c>
      <c r="J3395">
        <v>12</v>
      </c>
      <c r="K3395">
        <v>2023</v>
      </c>
      <c r="L3395" t="s">
        <v>37</v>
      </c>
      <c r="M3395">
        <v>33.5</v>
      </c>
      <c r="N3395" t="s">
        <v>4615</v>
      </c>
      <c r="O3395">
        <v>52.207599999999999</v>
      </c>
      <c r="P3395" t="s">
        <v>12</v>
      </c>
    </row>
    <row r="3396" spans="1:16" hidden="1" x14ac:dyDescent="0.25">
      <c r="A3396" t="s">
        <v>39</v>
      </c>
      <c r="B3396" t="s">
        <v>16</v>
      </c>
      <c r="C3396" t="s">
        <v>3335</v>
      </c>
      <c r="D3396" t="s">
        <v>1045</v>
      </c>
      <c r="E3396" t="s">
        <v>995</v>
      </c>
      <c r="F3396" t="s">
        <v>202</v>
      </c>
      <c r="G3396">
        <v>116176</v>
      </c>
      <c r="H3396" s="9">
        <v>1</v>
      </c>
      <c r="I3396" s="1">
        <v>45266</v>
      </c>
      <c r="J3396">
        <v>12</v>
      </c>
      <c r="K3396">
        <v>2023</v>
      </c>
      <c r="L3396" t="s">
        <v>37</v>
      </c>
      <c r="M3396">
        <v>33.5</v>
      </c>
      <c r="N3396" t="s">
        <v>4615</v>
      </c>
      <c r="O3396">
        <v>52.207599999999999</v>
      </c>
      <c r="P3396" t="s">
        <v>12</v>
      </c>
    </row>
    <row r="3397" spans="1:16" hidden="1" x14ac:dyDescent="0.25">
      <c r="A3397" t="s">
        <v>39</v>
      </c>
      <c r="B3397" t="s">
        <v>16</v>
      </c>
      <c r="C3397" t="s">
        <v>3335</v>
      </c>
      <c r="D3397" t="s">
        <v>1045</v>
      </c>
      <c r="E3397" t="s">
        <v>995</v>
      </c>
      <c r="F3397" t="s">
        <v>202</v>
      </c>
      <c r="G3397">
        <v>116175</v>
      </c>
      <c r="H3397" s="9">
        <v>1</v>
      </c>
      <c r="I3397" s="1">
        <v>45266</v>
      </c>
      <c r="J3397">
        <v>12</v>
      </c>
      <c r="K3397">
        <v>2023</v>
      </c>
      <c r="L3397" t="s">
        <v>37</v>
      </c>
      <c r="M3397">
        <v>33.5</v>
      </c>
      <c r="N3397" t="s">
        <v>4615</v>
      </c>
      <c r="O3397">
        <v>52.207599999999999</v>
      </c>
      <c r="P3397" t="s">
        <v>12</v>
      </c>
    </row>
    <row r="3398" spans="1:16" hidden="1" x14ac:dyDescent="0.25">
      <c r="A3398" t="s">
        <v>39</v>
      </c>
      <c r="B3398" t="s">
        <v>38</v>
      </c>
      <c r="C3398" t="s">
        <v>536</v>
      </c>
      <c r="D3398" t="s">
        <v>84</v>
      </c>
      <c r="E3398" t="s">
        <v>85</v>
      </c>
      <c r="F3398" t="s">
        <v>202</v>
      </c>
      <c r="G3398">
        <v>116174</v>
      </c>
      <c r="H3398" s="9">
        <v>1</v>
      </c>
      <c r="I3398" s="1">
        <v>45266</v>
      </c>
      <c r="J3398">
        <v>12</v>
      </c>
      <c r="K3398">
        <v>2023</v>
      </c>
      <c r="L3398" t="s">
        <v>37</v>
      </c>
      <c r="M3398">
        <v>33.5</v>
      </c>
      <c r="N3398" t="s">
        <v>4615</v>
      </c>
      <c r="O3398">
        <v>52.207599999999999</v>
      </c>
      <c r="P3398" t="s">
        <v>12</v>
      </c>
    </row>
    <row r="3399" spans="1:16" hidden="1" x14ac:dyDescent="0.25">
      <c r="A3399" t="s">
        <v>39</v>
      </c>
      <c r="B3399" t="s">
        <v>16</v>
      </c>
      <c r="C3399" t="s">
        <v>2942</v>
      </c>
      <c r="D3399" t="s">
        <v>994</v>
      </c>
      <c r="E3399" t="s">
        <v>995</v>
      </c>
      <c r="F3399" t="s">
        <v>202</v>
      </c>
      <c r="G3399">
        <v>116173</v>
      </c>
      <c r="H3399" s="9">
        <v>1</v>
      </c>
      <c r="I3399" s="1">
        <v>45266</v>
      </c>
      <c r="J3399">
        <v>12</v>
      </c>
      <c r="K3399">
        <v>2023</v>
      </c>
      <c r="L3399" t="s">
        <v>37</v>
      </c>
      <c r="M3399">
        <v>33.5</v>
      </c>
      <c r="N3399" t="s">
        <v>4615</v>
      </c>
      <c r="O3399">
        <v>52.207599999999999</v>
      </c>
      <c r="P3399" t="s">
        <v>12</v>
      </c>
    </row>
    <row r="3400" spans="1:16" hidden="1" x14ac:dyDescent="0.25">
      <c r="A3400" t="s">
        <v>39</v>
      </c>
      <c r="B3400" t="s">
        <v>16</v>
      </c>
      <c r="C3400" t="s">
        <v>2994</v>
      </c>
      <c r="D3400" t="s">
        <v>986</v>
      </c>
      <c r="E3400" t="s">
        <v>987</v>
      </c>
      <c r="F3400" t="s">
        <v>202</v>
      </c>
      <c r="G3400">
        <v>116172</v>
      </c>
      <c r="H3400" s="9">
        <v>1</v>
      </c>
      <c r="I3400" s="1">
        <v>45266</v>
      </c>
      <c r="J3400">
        <v>12</v>
      </c>
      <c r="K3400">
        <v>2023</v>
      </c>
      <c r="L3400" t="s">
        <v>37</v>
      </c>
      <c r="M3400">
        <v>33.5</v>
      </c>
      <c r="N3400" t="s">
        <v>4615</v>
      </c>
      <c r="O3400">
        <v>52.207599999999999</v>
      </c>
      <c r="P3400" t="s">
        <v>12</v>
      </c>
    </row>
    <row r="3401" spans="1:16" hidden="1" x14ac:dyDescent="0.25">
      <c r="A3401" t="s">
        <v>39</v>
      </c>
      <c r="B3401" t="s">
        <v>38</v>
      </c>
      <c r="C3401" t="s">
        <v>536</v>
      </c>
      <c r="D3401" t="s">
        <v>84</v>
      </c>
      <c r="E3401" t="s">
        <v>85</v>
      </c>
      <c r="F3401" t="s">
        <v>202</v>
      </c>
      <c r="G3401">
        <v>116171</v>
      </c>
      <c r="H3401" s="9">
        <v>1</v>
      </c>
      <c r="I3401" s="1">
        <v>45266</v>
      </c>
      <c r="J3401">
        <v>12</v>
      </c>
      <c r="K3401">
        <v>2023</v>
      </c>
      <c r="L3401" t="s">
        <v>37</v>
      </c>
      <c r="M3401">
        <v>33.5</v>
      </c>
      <c r="N3401" t="s">
        <v>4615</v>
      </c>
      <c r="O3401">
        <v>52.207599999999999</v>
      </c>
      <c r="P3401" t="s">
        <v>12</v>
      </c>
    </row>
    <row r="3402" spans="1:16" hidden="1" x14ac:dyDescent="0.25">
      <c r="A3402" t="s">
        <v>39</v>
      </c>
      <c r="B3402" t="s">
        <v>16</v>
      </c>
      <c r="C3402" t="s">
        <v>2992</v>
      </c>
      <c r="D3402" t="s">
        <v>1035</v>
      </c>
      <c r="E3402" t="s">
        <v>1036</v>
      </c>
      <c r="F3402" t="s">
        <v>202</v>
      </c>
      <c r="G3402">
        <v>116170</v>
      </c>
      <c r="H3402" s="9">
        <v>1</v>
      </c>
      <c r="I3402" s="1">
        <v>45266</v>
      </c>
      <c r="J3402">
        <v>12</v>
      </c>
      <c r="K3402">
        <v>2023</v>
      </c>
      <c r="L3402" t="s">
        <v>37</v>
      </c>
      <c r="M3402">
        <v>33.5</v>
      </c>
      <c r="N3402" t="s">
        <v>4615</v>
      </c>
      <c r="O3402">
        <v>52.207599999999999</v>
      </c>
      <c r="P3402" t="s">
        <v>12</v>
      </c>
    </row>
    <row r="3403" spans="1:16" hidden="1" x14ac:dyDescent="0.25">
      <c r="A3403" t="s">
        <v>39</v>
      </c>
      <c r="B3403" t="s">
        <v>16</v>
      </c>
      <c r="C3403" t="s">
        <v>3335</v>
      </c>
      <c r="D3403" t="s">
        <v>1045</v>
      </c>
      <c r="E3403" t="s">
        <v>995</v>
      </c>
      <c r="F3403" t="s">
        <v>202</v>
      </c>
      <c r="G3403">
        <v>116170</v>
      </c>
      <c r="H3403" s="9">
        <v>1</v>
      </c>
      <c r="I3403" s="1">
        <v>45266</v>
      </c>
      <c r="J3403">
        <v>12</v>
      </c>
      <c r="K3403">
        <v>2023</v>
      </c>
      <c r="L3403" t="s">
        <v>37</v>
      </c>
      <c r="M3403">
        <v>33.5</v>
      </c>
      <c r="N3403" t="s">
        <v>4615</v>
      </c>
      <c r="O3403">
        <v>52.207599999999999</v>
      </c>
      <c r="P3403" t="s">
        <v>12</v>
      </c>
    </row>
    <row r="3404" spans="1:16" hidden="1" x14ac:dyDescent="0.25">
      <c r="A3404" t="s">
        <v>39</v>
      </c>
      <c r="B3404" t="s">
        <v>38</v>
      </c>
      <c r="C3404" t="s">
        <v>476</v>
      </c>
      <c r="D3404" t="s">
        <v>71</v>
      </c>
      <c r="E3404" t="s">
        <v>72</v>
      </c>
      <c r="F3404" t="s">
        <v>202</v>
      </c>
      <c r="G3404">
        <v>115997</v>
      </c>
      <c r="H3404" s="9">
        <v>1</v>
      </c>
      <c r="I3404" s="1">
        <v>45266</v>
      </c>
      <c r="J3404">
        <v>12</v>
      </c>
      <c r="K3404">
        <v>2023</v>
      </c>
      <c r="L3404" t="s">
        <v>37</v>
      </c>
      <c r="M3404">
        <v>28.25</v>
      </c>
      <c r="N3404" t="s">
        <v>4615</v>
      </c>
      <c r="O3404">
        <v>44.025799999999997</v>
      </c>
      <c r="P3404" t="s">
        <v>12</v>
      </c>
    </row>
    <row r="3405" spans="1:16" hidden="1" x14ac:dyDescent="0.25">
      <c r="A3405" t="s">
        <v>39</v>
      </c>
      <c r="B3405" t="s">
        <v>16</v>
      </c>
      <c r="C3405" t="s">
        <v>528</v>
      </c>
      <c r="D3405" t="s">
        <v>92</v>
      </c>
      <c r="E3405" t="s">
        <v>93</v>
      </c>
      <c r="F3405" t="s">
        <v>202</v>
      </c>
      <c r="G3405">
        <v>115996</v>
      </c>
      <c r="H3405" s="9">
        <v>1</v>
      </c>
      <c r="I3405" s="1">
        <v>45266</v>
      </c>
      <c r="J3405">
        <v>12</v>
      </c>
      <c r="K3405">
        <v>2023</v>
      </c>
      <c r="L3405" t="s">
        <v>37</v>
      </c>
      <c r="M3405">
        <v>33.5</v>
      </c>
      <c r="N3405" t="s">
        <v>4615</v>
      </c>
      <c r="O3405">
        <v>52.207599999999999</v>
      </c>
      <c r="P3405" t="s">
        <v>12</v>
      </c>
    </row>
    <row r="3406" spans="1:16" hidden="1" x14ac:dyDescent="0.25">
      <c r="A3406" t="s">
        <v>39</v>
      </c>
      <c r="B3406" t="s">
        <v>16</v>
      </c>
      <c r="C3406" t="s">
        <v>2994</v>
      </c>
      <c r="D3406" t="s">
        <v>986</v>
      </c>
      <c r="E3406" t="s">
        <v>987</v>
      </c>
      <c r="F3406" t="s">
        <v>202</v>
      </c>
      <c r="G3406">
        <v>115875</v>
      </c>
      <c r="H3406" s="9">
        <v>1</v>
      </c>
      <c r="I3406" s="1">
        <v>45266</v>
      </c>
      <c r="J3406">
        <v>12</v>
      </c>
      <c r="K3406">
        <v>2023</v>
      </c>
      <c r="L3406" t="s">
        <v>37</v>
      </c>
      <c r="M3406">
        <v>33.5</v>
      </c>
      <c r="N3406" t="s">
        <v>4615</v>
      </c>
      <c r="O3406">
        <v>52.207599999999999</v>
      </c>
      <c r="P3406" t="s">
        <v>12</v>
      </c>
    </row>
    <row r="3407" spans="1:16" hidden="1" x14ac:dyDescent="0.25">
      <c r="A3407" t="s">
        <v>39</v>
      </c>
      <c r="B3407" t="s">
        <v>16</v>
      </c>
      <c r="C3407" t="s">
        <v>3314</v>
      </c>
      <c r="D3407" t="s">
        <v>998</v>
      </c>
      <c r="E3407" t="s">
        <v>999</v>
      </c>
      <c r="F3407" t="s">
        <v>202</v>
      </c>
      <c r="G3407">
        <v>115857</v>
      </c>
      <c r="H3407" s="9">
        <v>1</v>
      </c>
      <c r="I3407" s="1">
        <v>45266</v>
      </c>
      <c r="J3407">
        <v>12</v>
      </c>
      <c r="K3407">
        <v>2023</v>
      </c>
      <c r="L3407" t="s">
        <v>37</v>
      </c>
      <c r="M3407">
        <v>33.5</v>
      </c>
      <c r="N3407" t="s">
        <v>4615</v>
      </c>
      <c r="O3407">
        <v>52.207599999999999</v>
      </c>
      <c r="P3407" t="s">
        <v>12</v>
      </c>
    </row>
    <row r="3408" spans="1:16" hidden="1" x14ac:dyDescent="0.25">
      <c r="A3408" t="s">
        <v>39</v>
      </c>
      <c r="B3408" t="s">
        <v>38</v>
      </c>
      <c r="C3408" t="s">
        <v>476</v>
      </c>
      <c r="D3408" t="s">
        <v>71</v>
      </c>
      <c r="E3408" t="s">
        <v>72</v>
      </c>
      <c r="F3408" t="s">
        <v>202</v>
      </c>
      <c r="G3408">
        <v>115840</v>
      </c>
      <c r="H3408" s="9">
        <v>1</v>
      </c>
      <c r="I3408" s="1">
        <v>45266</v>
      </c>
      <c r="J3408">
        <v>12</v>
      </c>
      <c r="K3408">
        <v>2023</v>
      </c>
      <c r="L3408" t="s">
        <v>37</v>
      </c>
      <c r="M3408">
        <v>28.25</v>
      </c>
      <c r="N3408" t="s">
        <v>4615</v>
      </c>
      <c r="O3408">
        <v>44.025799999999997</v>
      </c>
      <c r="P3408" t="s">
        <v>12</v>
      </c>
    </row>
    <row r="3409" spans="1:16" hidden="1" x14ac:dyDescent="0.25">
      <c r="A3409" t="s">
        <v>39</v>
      </c>
      <c r="B3409" t="s">
        <v>38</v>
      </c>
      <c r="C3409" t="s">
        <v>536</v>
      </c>
      <c r="D3409" t="s">
        <v>84</v>
      </c>
      <c r="E3409" t="s">
        <v>85</v>
      </c>
      <c r="F3409" t="s">
        <v>202</v>
      </c>
      <c r="G3409">
        <v>115834</v>
      </c>
      <c r="H3409" s="9">
        <v>1</v>
      </c>
      <c r="I3409" s="1">
        <v>45266</v>
      </c>
      <c r="J3409">
        <v>12</v>
      </c>
      <c r="K3409">
        <v>2023</v>
      </c>
      <c r="L3409" t="s">
        <v>37</v>
      </c>
      <c r="M3409">
        <v>33.5</v>
      </c>
      <c r="N3409" t="s">
        <v>4615</v>
      </c>
      <c r="O3409">
        <v>52.207599999999999</v>
      </c>
      <c r="P3409" t="s">
        <v>12</v>
      </c>
    </row>
    <row r="3410" spans="1:16" hidden="1" x14ac:dyDescent="0.25">
      <c r="A3410" t="s">
        <v>39</v>
      </c>
      <c r="B3410" t="s">
        <v>38</v>
      </c>
      <c r="C3410" t="s">
        <v>536</v>
      </c>
      <c r="D3410" t="s">
        <v>84</v>
      </c>
      <c r="E3410" t="s">
        <v>85</v>
      </c>
      <c r="F3410" t="s">
        <v>202</v>
      </c>
      <c r="G3410">
        <v>115833</v>
      </c>
      <c r="H3410" s="9">
        <v>1</v>
      </c>
      <c r="I3410" s="1">
        <v>45266</v>
      </c>
      <c r="J3410">
        <v>12</v>
      </c>
      <c r="K3410">
        <v>2023</v>
      </c>
      <c r="L3410" t="s">
        <v>37</v>
      </c>
      <c r="M3410">
        <v>33.5</v>
      </c>
      <c r="N3410" t="s">
        <v>4615</v>
      </c>
      <c r="O3410">
        <v>52.207599999999999</v>
      </c>
      <c r="P3410" t="s">
        <v>12</v>
      </c>
    </row>
    <row r="3411" spans="1:16" hidden="1" x14ac:dyDescent="0.25">
      <c r="A3411" t="s">
        <v>39</v>
      </c>
      <c r="B3411" t="s">
        <v>38</v>
      </c>
      <c r="C3411" t="s">
        <v>2944</v>
      </c>
      <c r="D3411" t="s">
        <v>949</v>
      </c>
      <c r="E3411" t="s">
        <v>950</v>
      </c>
      <c r="F3411" t="s">
        <v>202</v>
      </c>
      <c r="G3411">
        <v>115831</v>
      </c>
      <c r="H3411" s="9">
        <v>1</v>
      </c>
      <c r="I3411" s="1">
        <v>45266</v>
      </c>
      <c r="J3411">
        <v>12</v>
      </c>
      <c r="K3411">
        <v>2023</v>
      </c>
      <c r="L3411" t="s">
        <v>37</v>
      </c>
      <c r="M3411">
        <v>28.25</v>
      </c>
      <c r="N3411" t="s">
        <v>4615</v>
      </c>
      <c r="O3411">
        <v>44.025799999999997</v>
      </c>
      <c r="P3411" t="s">
        <v>12</v>
      </c>
    </row>
    <row r="3412" spans="1:16" hidden="1" x14ac:dyDescent="0.25">
      <c r="A3412" t="s">
        <v>39</v>
      </c>
      <c r="B3412" t="s">
        <v>16</v>
      </c>
      <c r="C3412" t="s">
        <v>528</v>
      </c>
      <c r="D3412" t="s">
        <v>92</v>
      </c>
      <c r="E3412" t="s">
        <v>93</v>
      </c>
      <c r="F3412" t="s">
        <v>202</v>
      </c>
      <c r="G3412">
        <v>115829</v>
      </c>
      <c r="H3412" s="9">
        <v>1</v>
      </c>
      <c r="I3412" s="1">
        <v>45266</v>
      </c>
      <c r="J3412">
        <v>12</v>
      </c>
      <c r="K3412">
        <v>2023</v>
      </c>
      <c r="L3412" t="s">
        <v>37</v>
      </c>
      <c r="M3412">
        <v>33.5</v>
      </c>
      <c r="N3412" t="s">
        <v>4615</v>
      </c>
      <c r="O3412">
        <v>52.207599999999999</v>
      </c>
      <c r="P3412" t="s">
        <v>12</v>
      </c>
    </row>
    <row r="3413" spans="1:16" hidden="1" x14ac:dyDescent="0.25">
      <c r="A3413" t="s">
        <v>39</v>
      </c>
      <c r="B3413" t="s">
        <v>38</v>
      </c>
      <c r="C3413" t="s">
        <v>536</v>
      </c>
      <c r="D3413" t="s">
        <v>84</v>
      </c>
      <c r="E3413" t="s">
        <v>85</v>
      </c>
      <c r="F3413" t="s">
        <v>202</v>
      </c>
      <c r="G3413">
        <v>115826</v>
      </c>
      <c r="H3413" s="9">
        <v>1</v>
      </c>
      <c r="I3413" s="1">
        <v>45266</v>
      </c>
      <c r="J3413">
        <v>12</v>
      </c>
      <c r="K3413">
        <v>2023</v>
      </c>
      <c r="L3413" t="s">
        <v>37</v>
      </c>
      <c r="M3413">
        <v>33.5</v>
      </c>
      <c r="N3413" t="s">
        <v>4615</v>
      </c>
      <c r="O3413">
        <v>52.207599999999999</v>
      </c>
      <c r="P3413" t="s">
        <v>12</v>
      </c>
    </row>
    <row r="3414" spans="1:16" hidden="1" x14ac:dyDescent="0.25">
      <c r="A3414" t="s">
        <v>39</v>
      </c>
      <c r="B3414" t="s">
        <v>16</v>
      </c>
      <c r="C3414" t="s">
        <v>2954</v>
      </c>
      <c r="D3414" t="s">
        <v>1037</v>
      </c>
      <c r="E3414" t="s">
        <v>999</v>
      </c>
      <c r="F3414" t="s">
        <v>202</v>
      </c>
      <c r="G3414">
        <v>115825</v>
      </c>
      <c r="H3414" s="9">
        <v>1</v>
      </c>
      <c r="I3414" s="1">
        <v>45266</v>
      </c>
      <c r="J3414">
        <v>12</v>
      </c>
      <c r="K3414">
        <v>2023</v>
      </c>
      <c r="L3414" t="s">
        <v>37</v>
      </c>
      <c r="M3414">
        <v>33.5</v>
      </c>
      <c r="N3414" t="s">
        <v>4615</v>
      </c>
      <c r="O3414">
        <v>52.207599999999999</v>
      </c>
      <c r="P3414" t="s">
        <v>12</v>
      </c>
    </row>
    <row r="3415" spans="1:16" hidden="1" x14ac:dyDescent="0.25">
      <c r="A3415" t="s">
        <v>39</v>
      </c>
      <c r="B3415" t="s">
        <v>16</v>
      </c>
      <c r="C3415" t="s">
        <v>2992</v>
      </c>
      <c r="D3415" t="s">
        <v>1035</v>
      </c>
      <c r="E3415" t="s">
        <v>1036</v>
      </c>
      <c r="F3415" t="s">
        <v>202</v>
      </c>
      <c r="G3415">
        <v>115824</v>
      </c>
      <c r="H3415" s="9">
        <v>1</v>
      </c>
      <c r="I3415" s="1">
        <v>45266</v>
      </c>
      <c r="J3415">
        <v>12</v>
      </c>
      <c r="K3415">
        <v>2023</v>
      </c>
      <c r="L3415" t="s">
        <v>37</v>
      </c>
      <c r="M3415">
        <v>33.5</v>
      </c>
      <c r="N3415" t="s">
        <v>4615</v>
      </c>
      <c r="O3415">
        <v>52.207599999999999</v>
      </c>
      <c r="P3415" t="s">
        <v>12</v>
      </c>
    </row>
    <row r="3416" spans="1:16" hidden="1" x14ac:dyDescent="0.25">
      <c r="A3416" t="s">
        <v>39</v>
      </c>
      <c r="B3416" t="s">
        <v>38</v>
      </c>
      <c r="C3416" t="s">
        <v>478</v>
      </c>
      <c r="D3416" t="s">
        <v>35</v>
      </c>
      <c r="E3416" t="s">
        <v>36</v>
      </c>
      <c r="F3416" t="s">
        <v>202</v>
      </c>
      <c r="G3416">
        <v>115812</v>
      </c>
      <c r="H3416" s="9">
        <v>1</v>
      </c>
      <c r="I3416" s="1">
        <v>45266</v>
      </c>
      <c r="J3416">
        <v>12</v>
      </c>
      <c r="K3416">
        <v>2023</v>
      </c>
      <c r="L3416" t="s">
        <v>37</v>
      </c>
      <c r="M3416">
        <v>28.25</v>
      </c>
      <c r="N3416" t="s">
        <v>4615</v>
      </c>
      <c r="O3416">
        <v>44.025799999999997</v>
      </c>
      <c r="P3416" t="s">
        <v>12</v>
      </c>
    </row>
    <row r="3417" spans="1:16" hidden="1" x14ac:dyDescent="0.25">
      <c r="A3417" t="s">
        <v>39</v>
      </c>
      <c r="B3417" t="s">
        <v>16</v>
      </c>
      <c r="C3417" t="s">
        <v>528</v>
      </c>
      <c r="D3417" t="s">
        <v>92</v>
      </c>
      <c r="E3417" t="s">
        <v>93</v>
      </c>
      <c r="F3417" t="s">
        <v>202</v>
      </c>
      <c r="G3417">
        <v>115811</v>
      </c>
      <c r="H3417" s="9">
        <v>1</v>
      </c>
      <c r="I3417" s="1">
        <v>45266</v>
      </c>
      <c r="J3417">
        <v>12</v>
      </c>
      <c r="K3417">
        <v>2023</v>
      </c>
      <c r="L3417" t="s">
        <v>37</v>
      </c>
      <c r="M3417">
        <v>33.5</v>
      </c>
      <c r="N3417" t="s">
        <v>4615</v>
      </c>
      <c r="O3417">
        <v>52.207599999999999</v>
      </c>
      <c r="P3417" t="s">
        <v>12</v>
      </c>
    </row>
    <row r="3418" spans="1:16" hidden="1" x14ac:dyDescent="0.25">
      <c r="A3418" t="s">
        <v>39</v>
      </c>
      <c r="B3418" t="s">
        <v>38</v>
      </c>
      <c r="C3418" t="s">
        <v>473</v>
      </c>
      <c r="D3418" t="s">
        <v>40</v>
      </c>
      <c r="E3418" t="s">
        <v>41</v>
      </c>
      <c r="F3418" t="s">
        <v>202</v>
      </c>
      <c r="G3418">
        <v>115810</v>
      </c>
      <c r="H3418" s="9">
        <v>1</v>
      </c>
      <c r="I3418" s="1">
        <v>45266</v>
      </c>
      <c r="J3418">
        <v>12</v>
      </c>
      <c r="K3418">
        <v>2023</v>
      </c>
      <c r="L3418" t="s">
        <v>37</v>
      </c>
      <c r="M3418">
        <v>28.25</v>
      </c>
      <c r="N3418" t="s">
        <v>4615</v>
      </c>
      <c r="O3418">
        <v>44.025799999999997</v>
      </c>
      <c r="P3418" t="s">
        <v>12</v>
      </c>
    </row>
    <row r="3419" spans="1:16" hidden="1" x14ac:dyDescent="0.25">
      <c r="A3419" t="s">
        <v>39</v>
      </c>
      <c r="B3419" t="s">
        <v>16</v>
      </c>
      <c r="C3419" t="s">
        <v>2942</v>
      </c>
      <c r="D3419" t="s">
        <v>994</v>
      </c>
      <c r="E3419" t="s">
        <v>995</v>
      </c>
      <c r="F3419" t="s">
        <v>202</v>
      </c>
      <c r="G3419">
        <v>115809</v>
      </c>
      <c r="H3419" s="9">
        <v>1</v>
      </c>
      <c r="I3419" s="1">
        <v>45266</v>
      </c>
      <c r="J3419">
        <v>12</v>
      </c>
      <c r="K3419">
        <v>2023</v>
      </c>
      <c r="L3419" t="s">
        <v>37</v>
      </c>
      <c r="M3419">
        <v>33.5</v>
      </c>
      <c r="N3419" t="s">
        <v>4615</v>
      </c>
      <c r="O3419">
        <v>52.207599999999999</v>
      </c>
      <c r="P3419" t="s">
        <v>12</v>
      </c>
    </row>
    <row r="3420" spans="1:16" hidden="1" x14ac:dyDescent="0.25">
      <c r="A3420" t="s">
        <v>39</v>
      </c>
      <c r="B3420" t="s">
        <v>16</v>
      </c>
      <c r="C3420" t="s">
        <v>3331</v>
      </c>
      <c r="D3420" t="s">
        <v>1034</v>
      </c>
      <c r="E3420" t="s">
        <v>1022</v>
      </c>
      <c r="F3420" t="s">
        <v>202</v>
      </c>
      <c r="G3420">
        <v>115808</v>
      </c>
      <c r="H3420" s="9">
        <v>1</v>
      </c>
      <c r="I3420" s="1">
        <v>45266</v>
      </c>
      <c r="J3420">
        <v>12</v>
      </c>
      <c r="K3420">
        <v>2023</v>
      </c>
      <c r="L3420" t="s">
        <v>37</v>
      </c>
      <c r="M3420">
        <v>33.5</v>
      </c>
      <c r="N3420" t="s">
        <v>4615</v>
      </c>
      <c r="O3420">
        <v>52.207599999999999</v>
      </c>
      <c r="P3420" t="s">
        <v>12</v>
      </c>
    </row>
    <row r="3421" spans="1:16" hidden="1" x14ac:dyDescent="0.25">
      <c r="A3421" t="s">
        <v>39</v>
      </c>
      <c r="B3421" t="s">
        <v>38</v>
      </c>
      <c r="C3421" t="s">
        <v>472</v>
      </c>
      <c r="D3421" t="s">
        <v>67</v>
      </c>
      <c r="E3421" t="s">
        <v>68</v>
      </c>
      <c r="F3421" t="s">
        <v>202</v>
      </c>
      <c r="G3421">
        <v>115806</v>
      </c>
      <c r="H3421" s="9">
        <v>1</v>
      </c>
      <c r="I3421" s="1">
        <v>45266</v>
      </c>
      <c r="J3421">
        <v>12</v>
      </c>
      <c r="K3421">
        <v>2023</v>
      </c>
      <c r="L3421" t="s">
        <v>37</v>
      </c>
      <c r="M3421">
        <v>28.25</v>
      </c>
      <c r="N3421" t="s">
        <v>4615</v>
      </c>
      <c r="O3421">
        <v>44.025799999999997</v>
      </c>
      <c r="P3421" t="s">
        <v>12</v>
      </c>
    </row>
    <row r="3422" spans="1:16" hidden="1" x14ac:dyDescent="0.25">
      <c r="A3422" t="s">
        <v>39</v>
      </c>
      <c r="B3422" t="s">
        <v>38</v>
      </c>
      <c r="C3422" t="s">
        <v>536</v>
      </c>
      <c r="D3422" t="s">
        <v>84</v>
      </c>
      <c r="E3422" t="s">
        <v>85</v>
      </c>
      <c r="F3422" t="s">
        <v>202</v>
      </c>
      <c r="G3422">
        <v>115754</v>
      </c>
      <c r="H3422" s="9">
        <v>1</v>
      </c>
      <c r="I3422" s="1">
        <v>45265</v>
      </c>
      <c r="J3422">
        <v>12</v>
      </c>
      <c r="K3422">
        <v>2023</v>
      </c>
      <c r="L3422" t="s">
        <v>37</v>
      </c>
      <c r="M3422">
        <v>33.5</v>
      </c>
      <c r="N3422" t="s">
        <v>4615</v>
      </c>
      <c r="O3422">
        <v>52.207599999999999</v>
      </c>
      <c r="P3422" t="s">
        <v>12</v>
      </c>
    </row>
    <row r="3423" spans="1:16" hidden="1" x14ac:dyDescent="0.25">
      <c r="A3423" t="s">
        <v>39</v>
      </c>
      <c r="B3423" t="s">
        <v>16</v>
      </c>
      <c r="C3423" t="s">
        <v>2992</v>
      </c>
      <c r="D3423" t="s">
        <v>1035</v>
      </c>
      <c r="E3423" t="s">
        <v>1036</v>
      </c>
      <c r="F3423" t="s">
        <v>202</v>
      </c>
      <c r="G3423">
        <v>115753</v>
      </c>
      <c r="H3423" s="9">
        <v>1</v>
      </c>
      <c r="I3423" s="1">
        <v>45265</v>
      </c>
      <c r="J3423">
        <v>12</v>
      </c>
      <c r="K3423">
        <v>2023</v>
      </c>
      <c r="L3423" t="s">
        <v>37</v>
      </c>
      <c r="M3423">
        <v>33.5</v>
      </c>
      <c r="N3423" t="s">
        <v>4615</v>
      </c>
      <c r="O3423">
        <v>52.207599999999999</v>
      </c>
      <c r="P3423" t="s">
        <v>12</v>
      </c>
    </row>
    <row r="3424" spans="1:16" hidden="1" x14ac:dyDescent="0.25">
      <c r="A3424" t="s">
        <v>39</v>
      </c>
      <c r="B3424" t="s">
        <v>38</v>
      </c>
      <c r="C3424" t="s">
        <v>478</v>
      </c>
      <c r="D3424" t="s">
        <v>35</v>
      </c>
      <c r="E3424" t="s">
        <v>36</v>
      </c>
      <c r="F3424" t="s">
        <v>202</v>
      </c>
      <c r="G3424">
        <v>115752</v>
      </c>
      <c r="H3424" s="9">
        <v>1</v>
      </c>
      <c r="I3424" s="1">
        <v>45265</v>
      </c>
      <c r="J3424">
        <v>12</v>
      </c>
      <c r="K3424">
        <v>2023</v>
      </c>
      <c r="L3424" t="s">
        <v>37</v>
      </c>
      <c r="M3424">
        <v>28.25</v>
      </c>
      <c r="N3424" t="s">
        <v>4615</v>
      </c>
      <c r="O3424">
        <v>44.025799999999997</v>
      </c>
      <c r="P3424" t="s">
        <v>12</v>
      </c>
    </row>
    <row r="3425" spans="1:16" hidden="1" x14ac:dyDescent="0.25">
      <c r="A3425" t="s">
        <v>39</v>
      </c>
      <c r="B3425" t="s">
        <v>38</v>
      </c>
      <c r="C3425" t="s">
        <v>2968</v>
      </c>
      <c r="D3425" t="s">
        <v>877</v>
      </c>
      <c r="E3425" t="s">
        <v>878</v>
      </c>
      <c r="F3425" t="s">
        <v>202</v>
      </c>
      <c r="G3425">
        <v>115750</v>
      </c>
      <c r="H3425" s="9">
        <v>1</v>
      </c>
      <c r="I3425" s="1">
        <v>45265</v>
      </c>
      <c r="J3425">
        <v>12</v>
      </c>
      <c r="K3425">
        <v>2023</v>
      </c>
      <c r="L3425" t="s">
        <v>37</v>
      </c>
      <c r="M3425">
        <v>28.25</v>
      </c>
      <c r="N3425" t="s">
        <v>4615</v>
      </c>
      <c r="O3425">
        <v>44.025799999999997</v>
      </c>
      <c r="P3425" t="s">
        <v>12</v>
      </c>
    </row>
    <row r="3426" spans="1:16" hidden="1" x14ac:dyDescent="0.25">
      <c r="A3426" t="s">
        <v>39</v>
      </c>
      <c r="B3426" t="s">
        <v>16</v>
      </c>
      <c r="C3426" t="s">
        <v>2991</v>
      </c>
      <c r="D3426" t="s">
        <v>1042</v>
      </c>
      <c r="E3426" t="s">
        <v>989</v>
      </c>
      <c r="F3426" t="s">
        <v>202</v>
      </c>
      <c r="G3426">
        <v>115749</v>
      </c>
      <c r="H3426" s="9">
        <v>1</v>
      </c>
      <c r="I3426" s="1">
        <v>45265</v>
      </c>
      <c r="J3426">
        <v>12</v>
      </c>
      <c r="K3426">
        <v>2023</v>
      </c>
      <c r="L3426" t="s">
        <v>37</v>
      </c>
      <c r="M3426">
        <v>33.5</v>
      </c>
      <c r="N3426" t="s">
        <v>4615</v>
      </c>
      <c r="O3426">
        <v>52.207599999999999</v>
      </c>
      <c r="P3426" t="s">
        <v>12</v>
      </c>
    </row>
    <row r="3427" spans="1:16" hidden="1" x14ac:dyDescent="0.25">
      <c r="A3427" t="s">
        <v>39</v>
      </c>
      <c r="B3427" t="s">
        <v>38</v>
      </c>
      <c r="C3427" t="s">
        <v>478</v>
      </c>
      <c r="D3427" t="s">
        <v>35</v>
      </c>
      <c r="E3427" t="s">
        <v>36</v>
      </c>
      <c r="F3427" t="s">
        <v>202</v>
      </c>
      <c r="G3427">
        <v>115748</v>
      </c>
      <c r="H3427" s="9">
        <v>1</v>
      </c>
      <c r="I3427" s="1">
        <v>45265</v>
      </c>
      <c r="J3427">
        <v>12</v>
      </c>
      <c r="K3427">
        <v>2023</v>
      </c>
      <c r="L3427" t="s">
        <v>37</v>
      </c>
      <c r="M3427">
        <v>28.25</v>
      </c>
      <c r="N3427" t="s">
        <v>4615</v>
      </c>
      <c r="O3427">
        <v>44.025799999999997</v>
      </c>
      <c r="P3427" t="s">
        <v>12</v>
      </c>
    </row>
    <row r="3428" spans="1:16" hidden="1" x14ac:dyDescent="0.25">
      <c r="A3428" t="s">
        <v>39</v>
      </c>
      <c r="B3428" t="s">
        <v>16</v>
      </c>
      <c r="C3428" t="s">
        <v>2994</v>
      </c>
      <c r="D3428" t="s">
        <v>986</v>
      </c>
      <c r="E3428" t="s">
        <v>987</v>
      </c>
      <c r="F3428" t="s">
        <v>202</v>
      </c>
      <c r="G3428">
        <v>115747</v>
      </c>
      <c r="H3428" s="9">
        <v>1</v>
      </c>
      <c r="I3428" s="1">
        <v>45265</v>
      </c>
      <c r="J3428">
        <v>12</v>
      </c>
      <c r="K3428">
        <v>2023</v>
      </c>
      <c r="L3428" t="s">
        <v>37</v>
      </c>
      <c r="M3428">
        <v>33.5</v>
      </c>
      <c r="N3428" t="s">
        <v>4615</v>
      </c>
      <c r="O3428">
        <v>52.207599999999999</v>
      </c>
      <c r="P3428" t="s">
        <v>12</v>
      </c>
    </row>
    <row r="3429" spans="1:16" hidden="1" x14ac:dyDescent="0.25">
      <c r="A3429" t="s">
        <v>39</v>
      </c>
      <c r="B3429" t="s">
        <v>16</v>
      </c>
      <c r="C3429" t="s">
        <v>509</v>
      </c>
      <c r="D3429" t="s">
        <v>76</v>
      </c>
      <c r="E3429" t="s">
        <v>76</v>
      </c>
      <c r="F3429" t="s">
        <v>202</v>
      </c>
      <c r="G3429">
        <v>115746</v>
      </c>
      <c r="H3429" s="9">
        <v>1</v>
      </c>
      <c r="I3429" s="1">
        <v>45265</v>
      </c>
      <c r="J3429">
        <v>12</v>
      </c>
      <c r="K3429">
        <v>2023</v>
      </c>
      <c r="L3429" t="s">
        <v>37</v>
      </c>
      <c r="M3429">
        <v>28.5</v>
      </c>
      <c r="N3429" t="s">
        <v>4615</v>
      </c>
      <c r="O3429">
        <v>44.415399999999998</v>
      </c>
      <c r="P3429" t="s">
        <v>12</v>
      </c>
    </row>
    <row r="3430" spans="1:16" hidden="1" x14ac:dyDescent="0.25">
      <c r="A3430" t="s">
        <v>39</v>
      </c>
      <c r="B3430" t="s">
        <v>16</v>
      </c>
      <c r="C3430" t="s">
        <v>2942</v>
      </c>
      <c r="D3430" t="s">
        <v>994</v>
      </c>
      <c r="E3430" t="s">
        <v>995</v>
      </c>
      <c r="F3430" t="s">
        <v>202</v>
      </c>
      <c r="G3430">
        <v>115745</v>
      </c>
      <c r="H3430" s="9">
        <v>1</v>
      </c>
      <c r="I3430" s="1">
        <v>45265</v>
      </c>
      <c r="J3430">
        <v>12</v>
      </c>
      <c r="K3430">
        <v>2023</v>
      </c>
      <c r="L3430" t="s">
        <v>37</v>
      </c>
      <c r="M3430">
        <v>33.5</v>
      </c>
      <c r="N3430" t="s">
        <v>4615</v>
      </c>
      <c r="O3430">
        <v>52.207599999999999</v>
      </c>
      <c r="P3430" t="s">
        <v>12</v>
      </c>
    </row>
    <row r="3431" spans="1:16" hidden="1" x14ac:dyDescent="0.25">
      <c r="A3431" t="s">
        <v>39</v>
      </c>
      <c r="B3431" t="s">
        <v>16</v>
      </c>
      <c r="C3431" t="s">
        <v>2935</v>
      </c>
      <c r="D3431" t="s">
        <v>1004</v>
      </c>
      <c r="E3431" t="s">
        <v>1005</v>
      </c>
      <c r="F3431" t="s">
        <v>202</v>
      </c>
      <c r="G3431">
        <v>115744</v>
      </c>
      <c r="H3431" s="9">
        <v>1</v>
      </c>
      <c r="I3431" s="1">
        <v>45265</v>
      </c>
      <c r="J3431">
        <v>12</v>
      </c>
      <c r="K3431">
        <v>2023</v>
      </c>
      <c r="L3431" t="s">
        <v>37</v>
      </c>
      <c r="M3431">
        <v>33.5</v>
      </c>
      <c r="N3431" t="s">
        <v>4615</v>
      </c>
      <c r="O3431">
        <v>52.207599999999999</v>
      </c>
      <c r="P3431" t="s">
        <v>12</v>
      </c>
    </row>
    <row r="3432" spans="1:16" hidden="1" x14ac:dyDescent="0.25">
      <c r="A3432" t="s">
        <v>39</v>
      </c>
      <c r="B3432" t="s">
        <v>38</v>
      </c>
      <c r="C3432" t="s">
        <v>3298</v>
      </c>
      <c r="D3432" t="s">
        <v>958</v>
      </c>
      <c r="E3432" t="s">
        <v>959</v>
      </c>
      <c r="F3432" t="s">
        <v>202</v>
      </c>
      <c r="G3432">
        <v>115743</v>
      </c>
      <c r="H3432" s="9">
        <v>1</v>
      </c>
      <c r="I3432" s="1">
        <v>45265</v>
      </c>
      <c r="J3432">
        <v>12</v>
      </c>
      <c r="K3432">
        <v>2023</v>
      </c>
      <c r="L3432" t="s">
        <v>37</v>
      </c>
      <c r="M3432">
        <v>28.25</v>
      </c>
      <c r="N3432" t="s">
        <v>4615</v>
      </c>
      <c r="O3432">
        <v>44.025799999999997</v>
      </c>
      <c r="P3432" t="s">
        <v>12</v>
      </c>
    </row>
    <row r="3433" spans="1:16" hidden="1" x14ac:dyDescent="0.25">
      <c r="A3433" t="s">
        <v>39</v>
      </c>
      <c r="B3433" t="s">
        <v>16</v>
      </c>
      <c r="C3433" t="s">
        <v>2994</v>
      </c>
      <c r="D3433" t="s">
        <v>986</v>
      </c>
      <c r="E3433" t="s">
        <v>987</v>
      </c>
      <c r="F3433" t="s">
        <v>202</v>
      </c>
      <c r="G3433">
        <v>115742</v>
      </c>
      <c r="H3433" s="9">
        <v>1</v>
      </c>
      <c r="I3433" s="1">
        <v>45265</v>
      </c>
      <c r="J3433">
        <v>12</v>
      </c>
      <c r="K3433">
        <v>2023</v>
      </c>
      <c r="L3433" t="s">
        <v>37</v>
      </c>
      <c r="M3433">
        <v>33.5</v>
      </c>
      <c r="N3433" t="s">
        <v>4615</v>
      </c>
      <c r="O3433">
        <v>52.207599999999999</v>
      </c>
      <c r="P3433" t="s">
        <v>12</v>
      </c>
    </row>
    <row r="3434" spans="1:16" hidden="1" x14ac:dyDescent="0.25">
      <c r="A3434" t="s">
        <v>39</v>
      </c>
      <c r="B3434" t="s">
        <v>16</v>
      </c>
      <c r="C3434" t="s">
        <v>2935</v>
      </c>
      <c r="D3434" t="s">
        <v>1004</v>
      </c>
      <c r="E3434" t="s">
        <v>1005</v>
      </c>
      <c r="F3434" t="s">
        <v>202</v>
      </c>
      <c r="G3434">
        <v>115739</v>
      </c>
      <c r="H3434" s="9">
        <v>1</v>
      </c>
      <c r="I3434" s="1">
        <v>45265</v>
      </c>
      <c r="J3434">
        <v>12</v>
      </c>
      <c r="K3434">
        <v>2023</v>
      </c>
      <c r="L3434" t="s">
        <v>37</v>
      </c>
      <c r="M3434">
        <v>33.5</v>
      </c>
      <c r="N3434" t="s">
        <v>4615</v>
      </c>
      <c r="O3434">
        <v>52.207599999999999</v>
      </c>
      <c r="P3434" t="s">
        <v>12</v>
      </c>
    </row>
    <row r="3435" spans="1:16" hidden="1" x14ac:dyDescent="0.25">
      <c r="A3435" t="s">
        <v>39</v>
      </c>
      <c r="B3435" t="s">
        <v>38</v>
      </c>
      <c r="C3435" t="s">
        <v>2968</v>
      </c>
      <c r="D3435" t="s">
        <v>877</v>
      </c>
      <c r="E3435" t="s">
        <v>878</v>
      </c>
      <c r="F3435" t="s">
        <v>202</v>
      </c>
      <c r="G3435">
        <v>115738</v>
      </c>
      <c r="H3435" s="9">
        <v>1</v>
      </c>
      <c r="I3435" s="1">
        <v>45265</v>
      </c>
      <c r="J3435">
        <v>12</v>
      </c>
      <c r="K3435">
        <v>2023</v>
      </c>
      <c r="L3435" t="s">
        <v>37</v>
      </c>
      <c r="M3435">
        <v>28.25</v>
      </c>
      <c r="N3435" t="s">
        <v>4615</v>
      </c>
      <c r="O3435">
        <v>44.025799999999997</v>
      </c>
      <c r="P3435" t="s">
        <v>12</v>
      </c>
    </row>
    <row r="3436" spans="1:16" hidden="1" x14ac:dyDescent="0.25">
      <c r="A3436" t="s">
        <v>39</v>
      </c>
      <c r="B3436" t="s">
        <v>38</v>
      </c>
      <c r="C3436" t="s">
        <v>2968</v>
      </c>
      <c r="D3436" t="s">
        <v>877</v>
      </c>
      <c r="E3436" t="s">
        <v>878</v>
      </c>
      <c r="F3436" t="s">
        <v>202</v>
      </c>
      <c r="G3436">
        <v>115735</v>
      </c>
      <c r="H3436" s="9">
        <v>1</v>
      </c>
      <c r="I3436" s="1">
        <v>45265</v>
      </c>
      <c r="J3436">
        <v>12</v>
      </c>
      <c r="K3436">
        <v>2023</v>
      </c>
      <c r="L3436" t="s">
        <v>37</v>
      </c>
      <c r="M3436">
        <v>28.25</v>
      </c>
      <c r="N3436" t="s">
        <v>4615</v>
      </c>
      <c r="O3436">
        <v>44.025799999999997</v>
      </c>
      <c r="P3436" t="s">
        <v>12</v>
      </c>
    </row>
    <row r="3437" spans="1:16" hidden="1" x14ac:dyDescent="0.25">
      <c r="A3437" t="s">
        <v>39</v>
      </c>
      <c r="B3437" t="s">
        <v>38</v>
      </c>
      <c r="C3437" t="s">
        <v>2968</v>
      </c>
      <c r="D3437" t="s">
        <v>877</v>
      </c>
      <c r="E3437" t="s">
        <v>878</v>
      </c>
      <c r="F3437" t="s">
        <v>202</v>
      </c>
      <c r="G3437">
        <v>115734</v>
      </c>
      <c r="H3437" s="9">
        <v>1</v>
      </c>
      <c r="I3437" s="1">
        <v>45265</v>
      </c>
      <c r="J3437">
        <v>12</v>
      </c>
      <c r="K3437">
        <v>2023</v>
      </c>
      <c r="L3437" t="s">
        <v>37</v>
      </c>
      <c r="M3437">
        <v>28.25</v>
      </c>
      <c r="N3437" t="s">
        <v>4615</v>
      </c>
      <c r="O3437">
        <v>44.025799999999997</v>
      </c>
      <c r="P3437" t="s">
        <v>12</v>
      </c>
    </row>
    <row r="3438" spans="1:16" hidden="1" x14ac:dyDescent="0.25">
      <c r="A3438" t="s">
        <v>39</v>
      </c>
      <c r="B3438" t="s">
        <v>16</v>
      </c>
      <c r="C3438" t="s">
        <v>2942</v>
      </c>
      <c r="D3438" t="s">
        <v>994</v>
      </c>
      <c r="E3438" t="s">
        <v>995</v>
      </c>
      <c r="F3438" t="s">
        <v>202</v>
      </c>
      <c r="G3438">
        <v>115733</v>
      </c>
      <c r="H3438" s="9">
        <v>1</v>
      </c>
      <c r="I3438" s="1">
        <v>45265</v>
      </c>
      <c r="J3438">
        <v>12</v>
      </c>
      <c r="K3438">
        <v>2023</v>
      </c>
      <c r="L3438" t="s">
        <v>37</v>
      </c>
      <c r="M3438">
        <v>33.5</v>
      </c>
      <c r="N3438" t="s">
        <v>4615</v>
      </c>
      <c r="O3438">
        <v>52.207599999999999</v>
      </c>
      <c r="P3438" t="s">
        <v>12</v>
      </c>
    </row>
    <row r="3439" spans="1:16" hidden="1" x14ac:dyDescent="0.25">
      <c r="A3439" t="s">
        <v>39</v>
      </c>
      <c r="B3439" t="s">
        <v>38</v>
      </c>
      <c r="C3439" t="s">
        <v>2968</v>
      </c>
      <c r="D3439" t="s">
        <v>877</v>
      </c>
      <c r="E3439" t="s">
        <v>878</v>
      </c>
      <c r="F3439" t="s">
        <v>202</v>
      </c>
      <c r="G3439">
        <v>115732</v>
      </c>
      <c r="H3439" s="9">
        <v>1</v>
      </c>
      <c r="I3439" s="1">
        <v>45265</v>
      </c>
      <c r="J3439">
        <v>12</v>
      </c>
      <c r="K3439">
        <v>2023</v>
      </c>
      <c r="L3439" t="s">
        <v>37</v>
      </c>
      <c r="M3439">
        <v>28.25</v>
      </c>
      <c r="N3439" t="s">
        <v>4615</v>
      </c>
      <c r="O3439">
        <v>44.025799999999997</v>
      </c>
      <c r="P3439" t="s">
        <v>12</v>
      </c>
    </row>
    <row r="3440" spans="1:16" hidden="1" x14ac:dyDescent="0.25">
      <c r="A3440" t="s">
        <v>39</v>
      </c>
      <c r="B3440" t="s">
        <v>16</v>
      </c>
      <c r="C3440" t="s">
        <v>2935</v>
      </c>
      <c r="D3440" t="s">
        <v>1004</v>
      </c>
      <c r="E3440" t="s">
        <v>1005</v>
      </c>
      <c r="F3440" t="s">
        <v>202</v>
      </c>
      <c r="G3440">
        <v>115731</v>
      </c>
      <c r="H3440" s="9">
        <v>1</v>
      </c>
      <c r="I3440" s="1">
        <v>45265</v>
      </c>
      <c r="J3440">
        <v>12</v>
      </c>
      <c r="K3440">
        <v>2023</v>
      </c>
      <c r="L3440" t="s">
        <v>37</v>
      </c>
      <c r="M3440">
        <v>33.5</v>
      </c>
      <c r="N3440" t="s">
        <v>4615</v>
      </c>
      <c r="O3440">
        <v>52.207599999999999</v>
      </c>
      <c r="P3440" t="s">
        <v>12</v>
      </c>
    </row>
    <row r="3441" spans="1:16" hidden="1" x14ac:dyDescent="0.25">
      <c r="A3441" t="s">
        <v>39</v>
      </c>
      <c r="B3441" t="s">
        <v>16</v>
      </c>
      <c r="C3441" t="s">
        <v>576</v>
      </c>
      <c r="D3441" t="s">
        <v>90</v>
      </c>
      <c r="E3441" t="s">
        <v>91</v>
      </c>
      <c r="F3441" t="s">
        <v>202</v>
      </c>
      <c r="G3441">
        <v>115730</v>
      </c>
      <c r="H3441" s="9">
        <v>1</v>
      </c>
      <c r="I3441" s="1">
        <v>45265</v>
      </c>
      <c r="J3441">
        <v>12</v>
      </c>
      <c r="K3441">
        <v>2023</v>
      </c>
      <c r="L3441" t="s">
        <v>37</v>
      </c>
      <c r="M3441">
        <v>33.5</v>
      </c>
      <c r="N3441" t="s">
        <v>4615</v>
      </c>
      <c r="O3441">
        <v>52.207599999999999</v>
      </c>
      <c r="P3441" t="s">
        <v>12</v>
      </c>
    </row>
    <row r="3442" spans="1:16" hidden="1" x14ac:dyDescent="0.25">
      <c r="A3442" t="s">
        <v>39</v>
      </c>
      <c r="B3442" t="s">
        <v>16</v>
      </c>
      <c r="C3442" t="s">
        <v>2992</v>
      </c>
      <c r="D3442" t="s">
        <v>1035</v>
      </c>
      <c r="E3442" t="s">
        <v>1036</v>
      </c>
      <c r="F3442" t="s">
        <v>202</v>
      </c>
      <c r="G3442">
        <v>115728</v>
      </c>
      <c r="H3442" s="9">
        <v>1</v>
      </c>
      <c r="I3442" s="1">
        <v>45265</v>
      </c>
      <c r="J3442">
        <v>12</v>
      </c>
      <c r="K3442">
        <v>2023</v>
      </c>
      <c r="L3442" t="s">
        <v>37</v>
      </c>
      <c r="M3442">
        <v>33.5</v>
      </c>
      <c r="N3442" t="s">
        <v>4615</v>
      </c>
      <c r="O3442">
        <v>52.207599999999999</v>
      </c>
      <c r="P3442" t="s">
        <v>12</v>
      </c>
    </row>
    <row r="3443" spans="1:16" hidden="1" x14ac:dyDescent="0.25">
      <c r="A3443" t="s">
        <v>39</v>
      </c>
      <c r="B3443" t="s">
        <v>16</v>
      </c>
      <c r="C3443" t="s">
        <v>2992</v>
      </c>
      <c r="D3443" t="s">
        <v>1035</v>
      </c>
      <c r="E3443" t="s">
        <v>1036</v>
      </c>
      <c r="F3443" t="s">
        <v>202</v>
      </c>
      <c r="G3443">
        <v>115726</v>
      </c>
      <c r="H3443" s="9">
        <v>1</v>
      </c>
      <c r="I3443" s="1">
        <v>45265</v>
      </c>
      <c r="J3443">
        <v>12</v>
      </c>
      <c r="K3443">
        <v>2023</v>
      </c>
      <c r="L3443" t="s">
        <v>37</v>
      </c>
      <c r="M3443">
        <v>33.5</v>
      </c>
      <c r="N3443" t="s">
        <v>4615</v>
      </c>
      <c r="O3443">
        <v>52.207599999999999</v>
      </c>
      <c r="P3443" t="s">
        <v>12</v>
      </c>
    </row>
    <row r="3444" spans="1:16" hidden="1" x14ac:dyDescent="0.25">
      <c r="A3444" t="s">
        <v>39</v>
      </c>
      <c r="B3444" t="s">
        <v>38</v>
      </c>
      <c r="C3444" t="s">
        <v>2968</v>
      </c>
      <c r="D3444" t="s">
        <v>877</v>
      </c>
      <c r="E3444" t="s">
        <v>878</v>
      </c>
      <c r="F3444" t="s">
        <v>202</v>
      </c>
      <c r="G3444">
        <v>115725</v>
      </c>
      <c r="H3444" s="9">
        <v>1</v>
      </c>
      <c r="I3444" s="1">
        <v>45265</v>
      </c>
      <c r="J3444">
        <v>12</v>
      </c>
      <c r="K3444">
        <v>2023</v>
      </c>
      <c r="L3444" t="s">
        <v>37</v>
      </c>
      <c r="M3444">
        <v>28.25</v>
      </c>
      <c r="N3444" t="s">
        <v>4615</v>
      </c>
      <c r="O3444">
        <v>44.025799999999997</v>
      </c>
      <c r="P3444" t="s">
        <v>12</v>
      </c>
    </row>
    <row r="3445" spans="1:16" hidden="1" x14ac:dyDescent="0.25">
      <c r="A3445" t="s">
        <v>39</v>
      </c>
      <c r="B3445" t="s">
        <v>38</v>
      </c>
      <c r="C3445" t="s">
        <v>536</v>
      </c>
      <c r="D3445" t="s">
        <v>84</v>
      </c>
      <c r="E3445" t="s">
        <v>85</v>
      </c>
      <c r="F3445" t="s">
        <v>202</v>
      </c>
      <c r="G3445">
        <v>115724</v>
      </c>
      <c r="H3445" s="9">
        <v>1</v>
      </c>
      <c r="I3445" s="1">
        <v>45265</v>
      </c>
      <c r="J3445">
        <v>12</v>
      </c>
      <c r="K3445">
        <v>2023</v>
      </c>
      <c r="L3445" t="s">
        <v>37</v>
      </c>
      <c r="M3445">
        <v>33.5</v>
      </c>
      <c r="N3445" t="s">
        <v>4615</v>
      </c>
      <c r="O3445">
        <v>52.207599999999999</v>
      </c>
      <c r="P3445" t="s">
        <v>12</v>
      </c>
    </row>
    <row r="3446" spans="1:16" hidden="1" x14ac:dyDescent="0.25">
      <c r="A3446" t="s">
        <v>39</v>
      </c>
      <c r="B3446" t="s">
        <v>16</v>
      </c>
      <c r="C3446" t="s">
        <v>576</v>
      </c>
      <c r="D3446" t="s">
        <v>90</v>
      </c>
      <c r="E3446" t="s">
        <v>91</v>
      </c>
      <c r="F3446" t="s">
        <v>202</v>
      </c>
      <c r="G3446">
        <v>115722</v>
      </c>
      <c r="H3446" s="9">
        <v>1</v>
      </c>
      <c r="I3446" s="1">
        <v>45265</v>
      </c>
      <c r="J3446">
        <v>12</v>
      </c>
      <c r="K3446">
        <v>2023</v>
      </c>
      <c r="L3446" t="s">
        <v>37</v>
      </c>
      <c r="M3446">
        <v>33.5</v>
      </c>
      <c r="N3446" t="s">
        <v>4615</v>
      </c>
      <c r="O3446">
        <v>52.207599999999999</v>
      </c>
      <c r="P3446" t="s">
        <v>12</v>
      </c>
    </row>
    <row r="3447" spans="1:16" hidden="1" x14ac:dyDescent="0.25">
      <c r="A3447" t="s">
        <v>39</v>
      </c>
      <c r="B3447" t="s">
        <v>38</v>
      </c>
      <c r="C3447" t="s">
        <v>472</v>
      </c>
      <c r="D3447" t="s">
        <v>67</v>
      </c>
      <c r="E3447" t="s">
        <v>68</v>
      </c>
      <c r="F3447" t="s">
        <v>202</v>
      </c>
      <c r="G3447">
        <v>115721</v>
      </c>
      <c r="H3447" s="9">
        <v>1</v>
      </c>
      <c r="I3447" s="1">
        <v>45265</v>
      </c>
      <c r="J3447">
        <v>12</v>
      </c>
      <c r="K3447">
        <v>2023</v>
      </c>
      <c r="L3447" t="s">
        <v>37</v>
      </c>
      <c r="M3447">
        <v>28.25</v>
      </c>
      <c r="N3447" t="s">
        <v>4615</v>
      </c>
      <c r="O3447">
        <v>44.025799999999997</v>
      </c>
      <c r="P3447" t="s">
        <v>12</v>
      </c>
    </row>
    <row r="3448" spans="1:16" hidden="1" x14ac:dyDescent="0.25">
      <c r="A3448" t="s">
        <v>39</v>
      </c>
      <c r="B3448" t="s">
        <v>16</v>
      </c>
      <c r="C3448" t="s">
        <v>623</v>
      </c>
      <c r="D3448" t="s">
        <v>95</v>
      </c>
      <c r="E3448" t="s">
        <v>96</v>
      </c>
      <c r="F3448" t="s">
        <v>202</v>
      </c>
      <c r="G3448">
        <v>115720</v>
      </c>
      <c r="H3448" s="9">
        <v>1</v>
      </c>
      <c r="I3448" s="1">
        <v>45265</v>
      </c>
      <c r="J3448">
        <v>12</v>
      </c>
      <c r="K3448">
        <v>2023</v>
      </c>
      <c r="L3448" t="s">
        <v>37</v>
      </c>
      <c r="M3448">
        <v>33.5</v>
      </c>
      <c r="N3448" t="s">
        <v>4615</v>
      </c>
      <c r="O3448">
        <v>52.207599999999999</v>
      </c>
      <c r="P3448" t="s">
        <v>12</v>
      </c>
    </row>
    <row r="3449" spans="1:16" hidden="1" x14ac:dyDescent="0.25">
      <c r="A3449" t="s">
        <v>39</v>
      </c>
      <c r="B3449" t="s">
        <v>38</v>
      </c>
      <c r="C3449" t="s">
        <v>536</v>
      </c>
      <c r="D3449" t="s">
        <v>84</v>
      </c>
      <c r="E3449" t="s">
        <v>85</v>
      </c>
      <c r="F3449" t="s">
        <v>202</v>
      </c>
      <c r="G3449">
        <v>115719</v>
      </c>
      <c r="H3449" s="9">
        <v>1</v>
      </c>
      <c r="I3449" s="1">
        <v>45265</v>
      </c>
      <c r="J3449">
        <v>12</v>
      </c>
      <c r="K3449">
        <v>2023</v>
      </c>
      <c r="L3449" t="s">
        <v>37</v>
      </c>
      <c r="M3449">
        <v>33.5</v>
      </c>
      <c r="N3449" t="s">
        <v>4615</v>
      </c>
      <c r="O3449">
        <v>52.207599999999999</v>
      </c>
      <c r="P3449" t="s">
        <v>12</v>
      </c>
    </row>
    <row r="3450" spans="1:16" hidden="1" x14ac:dyDescent="0.25">
      <c r="A3450" t="s">
        <v>39</v>
      </c>
      <c r="B3450" t="s">
        <v>16</v>
      </c>
      <c r="C3450" t="s">
        <v>2994</v>
      </c>
      <c r="D3450" t="s">
        <v>986</v>
      </c>
      <c r="E3450" t="s">
        <v>987</v>
      </c>
      <c r="F3450" t="s">
        <v>202</v>
      </c>
      <c r="G3450">
        <v>115718</v>
      </c>
      <c r="H3450" s="9">
        <v>1</v>
      </c>
      <c r="I3450" s="1">
        <v>45265</v>
      </c>
      <c r="J3450">
        <v>12</v>
      </c>
      <c r="K3450">
        <v>2023</v>
      </c>
      <c r="L3450" t="s">
        <v>37</v>
      </c>
      <c r="M3450">
        <v>33.5</v>
      </c>
      <c r="N3450" t="s">
        <v>4615</v>
      </c>
      <c r="O3450">
        <v>52.207599999999999</v>
      </c>
      <c r="P3450" t="s">
        <v>12</v>
      </c>
    </row>
    <row r="3451" spans="1:16" hidden="1" x14ac:dyDescent="0.25">
      <c r="A3451" t="s">
        <v>39</v>
      </c>
      <c r="B3451" t="s">
        <v>16</v>
      </c>
      <c r="C3451" t="s">
        <v>2994</v>
      </c>
      <c r="D3451" t="s">
        <v>986</v>
      </c>
      <c r="E3451" t="s">
        <v>987</v>
      </c>
      <c r="F3451" t="s">
        <v>202</v>
      </c>
      <c r="G3451">
        <v>115716</v>
      </c>
      <c r="H3451" s="9">
        <v>1</v>
      </c>
      <c r="I3451" s="1">
        <v>45265</v>
      </c>
      <c r="J3451">
        <v>12</v>
      </c>
      <c r="K3451">
        <v>2023</v>
      </c>
      <c r="L3451" t="s">
        <v>37</v>
      </c>
      <c r="M3451">
        <v>33.5</v>
      </c>
      <c r="N3451" t="s">
        <v>4615</v>
      </c>
      <c r="O3451">
        <v>52.207599999999999</v>
      </c>
      <c r="P3451" t="s">
        <v>12</v>
      </c>
    </row>
    <row r="3452" spans="1:16" hidden="1" x14ac:dyDescent="0.25">
      <c r="A3452" t="s">
        <v>39</v>
      </c>
      <c r="B3452" t="s">
        <v>16</v>
      </c>
      <c r="C3452" t="s">
        <v>3313</v>
      </c>
      <c r="D3452" t="s">
        <v>996</v>
      </c>
      <c r="E3452" t="s">
        <v>997</v>
      </c>
      <c r="F3452" t="s">
        <v>202</v>
      </c>
      <c r="G3452">
        <v>115715</v>
      </c>
      <c r="H3452" s="9">
        <v>1</v>
      </c>
      <c r="I3452" s="1">
        <v>45265</v>
      </c>
      <c r="J3452">
        <v>12</v>
      </c>
      <c r="K3452">
        <v>2023</v>
      </c>
      <c r="L3452" t="s">
        <v>37</v>
      </c>
      <c r="M3452">
        <v>33.5</v>
      </c>
      <c r="N3452" t="s">
        <v>4615</v>
      </c>
      <c r="O3452">
        <v>52.207599999999999</v>
      </c>
      <c r="P3452" t="s">
        <v>12</v>
      </c>
    </row>
    <row r="3453" spans="1:16" hidden="1" x14ac:dyDescent="0.25">
      <c r="A3453" t="s">
        <v>39</v>
      </c>
      <c r="B3453" t="s">
        <v>16</v>
      </c>
      <c r="C3453" t="s">
        <v>3314</v>
      </c>
      <c r="D3453" t="s">
        <v>998</v>
      </c>
      <c r="E3453" t="s">
        <v>999</v>
      </c>
      <c r="F3453" t="s">
        <v>202</v>
      </c>
      <c r="G3453">
        <v>115714</v>
      </c>
      <c r="H3453" s="9">
        <v>1</v>
      </c>
      <c r="I3453" s="1">
        <v>45265</v>
      </c>
      <c r="J3453">
        <v>12</v>
      </c>
      <c r="K3453">
        <v>2023</v>
      </c>
      <c r="L3453" t="s">
        <v>37</v>
      </c>
      <c r="M3453">
        <v>33.5</v>
      </c>
      <c r="N3453" t="s">
        <v>4615</v>
      </c>
      <c r="O3453">
        <v>52.207599999999999</v>
      </c>
      <c r="P3453" t="s">
        <v>12</v>
      </c>
    </row>
    <row r="3454" spans="1:16" hidden="1" x14ac:dyDescent="0.25">
      <c r="A3454" t="s">
        <v>39</v>
      </c>
      <c r="B3454" t="s">
        <v>16</v>
      </c>
      <c r="C3454" t="s">
        <v>2991</v>
      </c>
      <c r="D3454" t="s">
        <v>1042</v>
      </c>
      <c r="E3454" t="s">
        <v>989</v>
      </c>
      <c r="F3454" t="s">
        <v>202</v>
      </c>
      <c r="G3454">
        <v>115713</v>
      </c>
      <c r="H3454" s="9">
        <v>1</v>
      </c>
      <c r="I3454" s="1">
        <v>45265</v>
      </c>
      <c r="J3454">
        <v>12</v>
      </c>
      <c r="K3454">
        <v>2023</v>
      </c>
      <c r="L3454" t="s">
        <v>37</v>
      </c>
      <c r="M3454">
        <v>33.5</v>
      </c>
      <c r="N3454" t="s">
        <v>4615</v>
      </c>
      <c r="O3454">
        <v>52.207599999999999</v>
      </c>
      <c r="P3454" t="s">
        <v>12</v>
      </c>
    </row>
    <row r="3455" spans="1:16" hidden="1" x14ac:dyDescent="0.25">
      <c r="A3455" t="s">
        <v>39</v>
      </c>
      <c r="B3455" t="s">
        <v>16</v>
      </c>
      <c r="C3455" t="s">
        <v>576</v>
      </c>
      <c r="D3455" t="s">
        <v>90</v>
      </c>
      <c r="E3455" t="s">
        <v>91</v>
      </c>
      <c r="F3455" t="s">
        <v>202</v>
      </c>
      <c r="G3455">
        <v>115712</v>
      </c>
      <c r="H3455" s="9">
        <v>1</v>
      </c>
      <c r="I3455" s="1">
        <v>45265</v>
      </c>
      <c r="J3455">
        <v>12</v>
      </c>
      <c r="K3455">
        <v>2023</v>
      </c>
      <c r="L3455" t="s">
        <v>37</v>
      </c>
      <c r="M3455">
        <v>33.5</v>
      </c>
      <c r="N3455" t="s">
        <v>4615</v>
      </c>
      <c r="O3455">
        <v>52.207599999999999</v>
      </c>
      <c r="P3455" t="s">
        <v>12</v>
      </c>
    </row>
    <row r="3456" spans="1:16" hidden="1" x14ac:dyDescent="0.25">
      <c r="A3456" t="s">
        <v>39</v>
      </c>
      <c r="B3456" t="s">
        <v>38</v>
      </c>
      <c r="C3456" t="s">
        <v>536</v>
      </c>
      <c r="D3456" t="s">
        <v>84</v>
      </c>
      <c r="E3456" t="s">
        <v>85</v>
      </c>
      <c r="F3456" t="s">
        <v>202</v>
      </c>
      <c r="G3456">
        <v>115711</v>
      </c>
      <c r="H3456" s="9">
        <v>1</v>
      </c>
      <c r="I3456" s="1">
        <v>45265</v>
      </c>
      <c r="J3456">
        <v>12</v>
      </c>
      <c r="K3456">
        <v>2023</v>
      </c>
      <c r="L3456" t="s">
        <v>37</v>
      </c>
      <c r="M3456">
        <v>33.5</v>
      </c>
      <c r="N3456" t="s">
        <v>4615</v>
      </c>
      <c r="O3456">
        <v>52.207599999999999</v>
      </c>
      <c r="P3456" t="s">
        <v>12</v>
      </c>
    </row>
    <row r="3457" spans="1:16" hidden="1" x14ac:dyDescent="0.25">
      <c r="A3457" t="s">
        <v>39</v>
      </c>
      <c r="B3457" t="s">
        <v>16</v>
      </c>
      <c r="C3457" t="s">
        <v>2994</v>
      </c>
      <c r="D3457" t="s">
        <v>986</v>
      </c>
      <c r="E3457" t="s">
        <v>987</v>
      </c>
      <c r="F3457" t="s">
        <v>202</v>
      </c>
      <c r="G3457">
        <v>115710</v>
      </c>
      <c r="H3457" s="9">
        <v>1</v>
      </c>
      <c r="I3457" s="1">
        <v>45265</v>
      </c>
      <c r="J3457">
        <v>12</v>
      </c>
      <c r="K3457">
        <v>2023</v>
      </c>
      <c r="L3457" t="s">
        <v>37</v>
      </c>
      <c r="M3457">
        <v>33.5</v>
      </c>
      <c r="N3457" t="s">
        <v>4615</v>
      </c>
      <c r="O3457">
        <v>52.207599999999999</v>
      </c>
      <c r="P3457" t="s">
        <v>12</v>
      </c>
    </row>
    <row r="3458" spans="1:16" hidden="1" x14ac:dyDescent="0.25">
      <c r="A3458" t="s">
        <v>39</v>
      </c>
      <c r="B3458" t="s">
        <v>38</v>
      </c>
      <c r="C3458" t="s">
        <v>2968</v>
      </c>
      <c r="D3458" t="s">
        <v>877</v>
      </c>
      <c r="E3458" t="s">
        <v>878</v>
      </c>
      <c r="F3458" t="s">
        <v>202</v>
      </c>
      <c r="G3458">
        <v>115709</v>
      </c>
      <c r="H3458" s="9">
        <v>1</v>
      </c>
      <c r="I3458" s="1">
        <v>45265</v>
      </c>
      <c r="J3458">
        <v>12</v>
      </c>
      <c r="K3458">
        <v>2023</v>
      </c>
      <c r="L3458" t="s">
        <v>37</v>
      </c>
      <c r="M3458">
        <v>28.25</v>
      </c>
      <c r="N3458" t="s">
        <v>4615</v>
      </c>
      <c r="O3458">
        <v>44.025799999999997</v>
      </c>
      <c r="P3458" t="s">
        <v>12</v>
      </c>
    </row>
    <row r="3459" spans="1:16" hidden="1" x14ac:dyDescent="0.25">
      <c r="A3459" t="s">
        <v>39</v>
      </c>
      <c r="B3459" t="s">
        <v>16</v>
      </c>
      <c r="C3459" t="s">
        <v>2935</v>
      </c>
      <c r="D3459" t="s">
        <v>1004</v>
      </c>
      <c r="E3459" t="s">
        <v>1005</v>
      </c>
      <c r="F3459" t="s">
        <v>202</v>
      </c>
      <c r="G3459">
        <v>115708</v>
      </c>
      <c r="H3459" s="9">
        <v>1</v>
      </c>
      <c r="I3459" s="1">
        <v>45265</v>
      </c>
      <c r="J3459">
        <v>12</v>
      </c>
      <c r="K3459">
        <v>2023</v>
      </c>
      <c r="L3459" t="s">
        <v>37</v>
      </c>
      <c r="M3459">
        <v>33.5</v>
      </c>
      <c r="N3459" t="s">
        <v>4615</v>
      </c>
      <c r="O3459">
        <v>52.207599999999999</v>
      </c>
      <c r="P3459" t="s">
        <v>12</v>
      </c>
    </row>
    <row r="3460" spans="1:16" hidden="1" x14ac:dyDescent="0.25">
      <c r="A3460" t="s">
        <v>39</v>
      </c>
      <c r="B3460" t="s">
        <v>16</v>
      </c>
      <c r="C3460" t="s">
        <v>576</v>
      </c>
      <c r="D3460" t="s">
        <v>90</v>
      </c>
      <c r="E3460" t="s">
        <v>91</v>
      </c>
      <c r="F3460" t="s">
        <v>202</v>
      </c>
      <c r="G3460">
        <v>115707</v>
      </c>
      <c r="H3460" s="9">
        <v>1</v>
      </c>
      <c r="I3460" s="1">
        <v>45265</v>
      </c>
      <c r="J3460">
        <v>12</v>
      </c>
      <c r="K3460">
        <v>2023</v>
      </c>
      <c r="L3460" t="s">
        <v>37</v>
      </c>
      <c r="M3460">
        <v>33.5</v>
      </c>
      <c r="N3460" t="s">
        <v>4615</v>
      </c>
      <c r="O3460">
        <v>52.207599999999999</v>
      </c>
      <c r="P3460" t="s">
        <v>12</v>
      </c>
    </row>
    <row r="3461" spans="1:16" hidden="1" x14ac:dyDescent="0.25">
      <c r="A3461" t="s">
        <v>39</v>
      </c>
      <c r="B3461" t="s">
        <v>16</v>
      </c>
      <c r="C3461" t="s">
        <v>3332</v>
      </c>
      <c r="D3461" t="s">
        <v>1038</v>
      </c>
      <c r="E3461" t="s">
        <v>1039</v>
      </c>
      <c r="F3461" t="s">
        <v>202</v>
      </c>
      <c r="G3461">
        <v>115706</v>
      </c>
      <c r="H3461" s="9">
        <v>1</v>
      </c>
      <c r="I3461" s="1">
        <v>45265</v>
      </c>
      <c r="J3461">
        <v>12</v>
      </c>
      <c r="K3461">
        <v>2023</v>
      </c>
      <c r="L3461" t="s">
        <v>37</v>
      </c>
      <c r="M3461">
        <v>33.5</v>
      </c>
      <c r="N3461" t="s">
        <v>4615</v>
      </c>
      <c r="O3461">
        <v>52.207599999999999</v>
      </c>
      <c r="P3461" t="s">
        <v>12</v>
      </c>
    </row>
    <row r="3462" spans="1:16" hidden="1" x14ac:dyDescent="0.25">
      <c r="A3462" t="s">
        <v>39</v>
      </c>
      <c r="B3462" t="s">
        <v>16</v>
      </c>
      <c r="C3462" t="s">
        <v>528</v>
      </c>
      <c r="D3462" t="s">
        <v>92</v>
      </c>
      <c r="E3462" t="s">
        <v>93</v>
      </c>
      <c r="F3462" t="s">
        <v>202</v>
      </c>
      <c r="G3462">
        <v>115494</v>
      </c>
      <c r="H3462" s="9">
        <v>1</v>
      </c>
      <c r="I3462" s="1">
        <v>45265</v>
      </c>
      <c r="J3462">
        <v>12</v>
      </c>
      <c r="K3462">
        <v>2023</v>
      </c>
      <c r="L3462" t="s">
        <v>37</v>
      </c>
      <c r="M3462">
        <v>33.5</v>
      </c>
      <c r="N3462" t="s">
        <v>4615</v>
      </c>
      <c r="O3462">
        <v>52.207599999999999</v>
      </c>
      <c r="P3462" t="s">
        <v>12</v>
      </c>
    </row>
    <row r="3463" spans="1:16" hidden="1" x14ac:dyDescent="0.25">
      <c r="A3463" t="s">
        <v>39</v>
      </c>
      <c r="B3463" t="s">
        <v>4489</v>
      </c>
      <c r="C3463" t="s">
        <v>2943</v>
      </c>
      <c r="D3463" t="s">
        <v>968</v>
      </c>
      <c r="E3463" t="s">
        <v>969</v>
      </c>
      <c r="F3463" t="s">
        <v>202</v>
      </c>
      <c r="G3463">
        <v>115493</v>
      </c>
      <c r="H3463" s="9">
        <v>1</v>
      </c>
      <c r="I3463" s="1">
        <v>45265</v>
      </c>
      <c r="J3463">
        <v>12</v>
      </c>
      <c r="K3463">
        <v>2023</v>
      </c>
      <c r="L3463" t="s">
        <v>37</v>
      </c>
      <c r="M3463">
        <v>0.3</v>
      </c>
      <c r="N3463" t="s">
        <v>4615</v>
      </c>
      <c r="O3463">
        <v>0.46750000000000003</v>
      </c>
      <c r="P3463" t="s">
        <v>12</v>
      </c>
    </row>
    <row r="3464" spans="1:16" hidden="1" x14ac:dyDescent="0.25">
      <c r="A3464" t="s">
        <v>39</v>
      </c>
      <c r="B3464" t="s">
        <v>38</v>
      </c>
      <c r="C3464" t="s">
        <v>3292</v>
      </c>
      <c r="D3464" t="s">
        <v>943</v>
      </c>
      <c r="E3464" t="s">
        <v>944</v>
      </c>
      <c r="F3464" t="s">
        <v>202</v>
      </c>
      <c r="G3464">
        <v>115493</v>
      </c>
      <c r="H3464" s="9">
        <v>1</v>
      </c>
      <c r="I3464" s="1">
        <v>45265</v>
      </c>
      <c r="J3464">
        <v>12</v>
      </c>
      <c r="K3464">
        <v>2023</v>
      </c>
      <c r="L3464" t="s">
        <v>37</v>
      </c>
      <c r="M3464">
        <v>28.25</v>
      </c>
      <c r="N3464" t="s">
        <v>4615</v>
      </c>
      <c r="O3464">
        <v>44.025799999999997</v>
      </c>
      <c r="P3464" t="s">
        <v>12</v>
      </c>
    </row>
    <row r="3465" spans="1:16" hidden="1" x14ac:dyDescent="0.25">
      <c r="A3465" t="s">
        <v>39</v>
      </c>
      <c r="B3465" t="s">
        <v>38</v>
      </c>
      <c r="C3465" t="s">
        <v>2944</v>
      </c>
      <c r="D3465" t="s">
        <v>949</v>
      </c>
      <c r="E3465" t="s">
        <v>950</v>
      </c>
      <c r="F3465" t="s">
        <v>202</v>
      </c>
      <c r="G3465">
        <v>115491</v>
      </c>
      <c r="H3465" s="9">
        <v>1</v>
      </c>
      <c r="I3465" s="1">
        <v>45265</v>
      </c>
      <c r="J3465">
        <v>12</v>
      </c>
      <c r="K3465">
        <v>2023</v>
      </c>
      <c r="L3465" t="s">
        <v>37</v>
      </c>
      <c r="M3465">
        <v>28.25</v>
      </c>
      <c r="N3465" t="s">
        <v>4615</v>
      </c>
      <c r="O3465">
        <v>44.025799999999997</v>
      </c>
      <c r="P3465" t="s">
        <v>12</v>
      </c>
    </row>
    <row r="3466" spans="1:16" hidden="1" x14ac:dyDescent="0.25">
      <c r="A3466" t="s">
        <v>39</v>
      </c>
      <c r="B3466" t="s">
        <v>38</v>
      </c>
      <c r="C3466" t="s">
        <v>476</v>
      </c>
      <c r="D3466" t="s">
        <v>71</v>
      </c>
      <c r="E3466" t="s">
        <v>72</v>
      </c>
      <c r="F3466" t="s">
        <v>202</v>
      </c>
      <c r="G3466">
        <v>115420</v>
      </c>
      <c r="H3466" s="9">
        <v>1</v>
      </c>
      <c r="I3466" s="1">
        <v>45265</v>
      </c>
      <c r="J3466">
        <v>12</v>
      </c>
      <c r="K3466">
        <v>2023</v>
      </c>
      <c r="L3466" t="s">
        <v>37</v>
      </c>
      <c r="M3466">
        <v>28.25</v>
      </c>
      <c r="N3466" t="s">
        <v>4615</v>
      </c>
      <c r="O3466">
        <v>44.025799999999997</v>
      </c>
      <c r="P3466" t="s">
        <v>12</v>
      </c>
    </row>
    <row r="3467" spans="1:16" hidden="1" x14ac:dyDescent="0.25">
      <c r="A3467" t="s">
        <v>39</v>
      </c>
      <c r="B3467" t="s">
        <v>16</v>
      </c>
      <c r="C3467" t="s">
        <v>2994</v>
      </c>
      <c r="D3467" t="s">
        <v>986</v>
      </c>
      <c r="E3467" t="s">
        <v>987</v>
      </c>
      <c r="F3467" t="s">
        <v>202</v>
      </c>
      <c r="G3467">
        <v>115418</v>
      </c>
      <c r="H3467" s="9">
        <v>1</v>
      </c>
      <c r="I3467" s="1">
        <v>45265</v>
      </c>
      <c r="J3467">
        <v>12</v>
      </c>
      <c r="K3467">
        <v>2023</v>
      </c>
      <c r="L3467" t="s">
        <v>37</v>
      </c>
      <c r="M3467">
        <v>33.5</v>
      </c>
      <c r="N3467" t="s">
        <v>4615</v>
      </c>
      <c r="O3467">
        <v>52.207599999999999</v>
      </c>
      <c r="P3467" t="s">
        <v>12</v>
      </c>
    </row>
    <row r="3468" spans="1:16" hidden="1" x14ac:dyDescent="0.25">
      <c r="A3468" t="s">
        <v>39</v>
      </c>
      <c r="B3468" t="s">
        <v>38</v>
      </c>
      <c r="C3468" t="s">
        <v>3020</v>
      </c>
      <c r="D3468" t="s">
        <v>954</v>
      </c>
      <c r="E3468" t="s">
        <v>955</v>
      </c>
      <c r="F3468" t="s">
        <v>202</v>
      </c>
      <c r="G3468">
        <v>115416</v>
      </c>
      <c r="H3468" s="9">
        <v>1</v>
      </c>
      <c r="I3468" s="1">
        <v>45265</v>
      </c>
      <c r="J3468">
        <v>12</v>
      </c>
      <c r="K3468">
        <v>2023</v>
      </c>
      <c r="L3468" t="s">
        <v>37</v>
      </c>
      <c r="M3468">
        <v>28.25</v>
      </c>
      <c r="N3468" t="s">
        <v>4615</v>
      </c>
      <c r="O3468">
        <v>44.025799999999997</v>
      </c>
      <c r="P3468" t="s">
        <v>12</v>
      </c>
    </row>
    <row r="3469" spans="1:16" hidden="1" x14ac:dyDescent="0.25">
      <c r="A3469" t="s">
        <v>39</v>
      </c>
      <c r="B3469" t="s">
        <v>38</v>
      </c>
      <c r="C3469" t="s">
        <v>476</v>
      </c>
      <c r="D3469" t="s">
        <v>71</v>
      </c>
      <c r="E3469" t="s">
        <v>72</v>
      </c>
      <c r="F3469" t="s">
        <v>202</v>
      </c>
      <c r="G3469">
        <v>115373</v>
      </c>
      <c r="H3469" s="9">
        <v>1</v>
      </c>
      <c r="I3469" s="1">
        <v>45264</v>
      </c>
      <c r="J3469">
        <v>12</v>
      </c>
      <c r="K3469">
        <v>2023</v>
      </c>
      <c r="L3469" t="s">
        <v>37</v>
      </c>
      <c r="M3469">
        <v>28.25</v>
      </c>
      <c r="N3469" t="s">
        <v>4615</v>
      </c>
      <c r="O3469">
        <v>44.025799999999997</v>
      </c>
      <c r="P3469" t="s">
        <v>12</v>
      </c>
    </row>
    <row r="3470" spans="1:16" hidden="1" x14ac:dyDescent="0.25">
      <c r="A3470" t="s">
        <v>39</v>
      </c>
      <c r="B3470" t="s">
        <v>16</v>
      </c>
      <c r="C3470" t="s">
        <v>528</v>
      </c>
      <c r="D3470" t="s">
        <v>92</v>
      </c>
      <c r="E3470" t="s">
        <v>93</v>
      </c>
      <c r="F3470" t="s">
        <v>202</v>
      </c>
      <c r="G3470">
        <v>115371</v>
      </c>
      <c r="H3470" s="9">
        <v>1</v>
      </c>
      <c r="I3470" s="1">
        <v>45264</v>
      </c>
      <c r="J3470">
        <v>12</v>
      </c>
      <c r="K3470">
        <v>2023</v>
      </c>
      <c r="L3470" t="s">
        <v>37</v>
      </c>
      <c r="M3470">
        <v>33.5</v>
      </c>
      <c r="N3470" t="s">
        <v>4615</v>
      </c>
      <c r="O3470">
        <v>52.207599999999999</v>
      </c>
      <c r="P3470" t="s">
        <v>12</v>
      </c>
    </row>
    <row r="3471" spans="1:16" hidden="1" x14ac:dyDescent="0.25">
      <c r="A3471" t="s">
        <v>39</v>
      </c>
      <c r="B3471" t="s">
        <v>16</v>
      </c>
      <c r="C3471" t="s">
        <v>528</v>
      </c>
      <c r="D3471" t="s">
        <v>92</v>
      </c>
      <c r="E3471" t="s">
        <v>93</v>
      </c>
      <c r="F3471" t="s">
        <v>202</v>
      </c>
      <c r="G3471">
        <v>115370</v>
      </c>
      <c r="H3471" s="9">
        <v>1</v>
      </c>
      <c r="I3471" s="1">
        <v>45264</v>
      </c>
      <c r="J3471">
        <v>12</v>
      </c>
      <c r="K3471">
        <v>2023</v>
      </c>
      <c r="L3471" t="s">
        <v>37</v>
      </c>
      <c r="M3471">
        <v>33.5</v>
      </c>
      <c r="N3471" t="s">
        <v>4615</v>
      </c>
      <c r="O3471">
        <v>52.207599999999999</v>
      </c>
      <c r="P3471" t="s">
        <v>12</v>
      </c>
    </row>
    <row r="3472" spans="1:16" hidden="1" x14ac:dyDescent="0.25">
      <c r="A3472" t="s">
        <v>39</v>
      </c>
      <c r="B3472" t="s">
        <v>38</v>
      </c>
      <c r="C3472" t="s">
        <v>478</v>
      </c>
      <c r="D3472" t="s">
        <v>35</v>
      </c>
      <c r="E3472" t="s">
        <v>36</v>
      </c>
      <c r="F3472" t="s">
        <v>202</v>
      </c>
      <c r="G3472">
        <v>115369</v>
      </c>
      <c r="H3472" s="9">
        <v>1</v>
      </c>
      <c r="I3472" s="1">
        <v>45264</v>
      </c>
      <c r="J3472">
        <v>12</v>
      </c>
      <c r="K3472">
        <v>2023</v>
      </c>
      <c r="L3472" t="s">
        <v>37</v>
      </c>
      <c r="M3472">
        <v>28.25</v>
      </c>
      <c r="N3472" t="s">
        <v>4615</v>
      </c>
      <c r="O3472">
        <v>44.025799999999997</v>
      </c>
      <c r="P3472" t="s">
        <v>12</v>
      </c>
    </row>
    <row r="3473" spans="1:16" hidden="1" x14ac:dyDescent="0.25">
      <c r="A3473" t="s">
        <v>39</v>
      </c>
      <c r="B3473" t="s">
        <v>38</v>
      </c>
      <c r="C3473" t="s">
        <v>536</v>
      </c>
      <c r="D3473" t="s">
        <v>84</v>
      </c>
      <c r="E3473" t="s">
        <v>85</v>
      </c>
      <c r="F3473" t="s">
        <v>202</v>
      </c>
      <c r="G3473">
        <v>115367</v>
      </c>
      <c r="H3473" s="9">
        <v>1</v>
      </c>
      <c r="I3473" s="1">
        <v>45264</v>
      </c>
      <c r="J3473">
        <v>12</v>
      </c>
      <c r="K3473">
        <v>2023</v>
      </c>
      <c r="L3473" t="s">
        <v>37</v>
      </c>
      <c r="M3473">
        <v>33.5</v>
      </c>
      <c r="N3473" t="s">
        <v>4615</v>
      </c>
      <c r="O3473">
        <v>52.207599999999999</v>
      </c>
      <c r="P3473" t="s">
        <v>12</v>
      </c>
    </row>
    <row r="3474" spans="1:16" hidden="1" x14ac:dyDescent="0.25">
      <c r="A3474" t="s">
        <v>39</v>
      </c>
      <c r="B3474" t="s">
        <v>16</v>
      </c>
      <c r="C3474" t="s">
        <v>2994</v>
      </c>
      <c r="D3474" t="s">
        <v>986</v>
      </c>
      <c r="E3474" t="s">
        <v>987</v>
      </c>
      <c r="F3474" t="s">
        <v>202</v>
      </c>
      <c r="G3474">
        <v>115364</v>
      </c>
      <c r="H3474" s="9">
        <v>1</v>
      </c>
      <c r="I3474" s="1">
        <v>45264</v>
      </c>
      <c r="J3474">
        <v>12</v>
      </c>
      <c r="K3474">
        <v>2023</v>
      </c>
      <c r="L3474" t="s">
        <v>37</v>
      </c>
      <c r="M3474">
        <v>33.5</v>
      </c>
      <c r="N3474" t="s">
        <v>4615</v>
      </c>
      <c r="O3474">
        <v>52.207599999999999</v>
      </c>
      <c r="P3474" t="s">
        <v>12</v>
      </c>
    </row>
    <row r="3475" spans="1:16" hidden="1" x14ac:dyDescent="0.25">
      <c r="A3475" t="s">
        <v>39</v>
      </c>
      <c r="B3475" t="s">
        <v>38</v>
      </c>
      <c r="C3475" t="s">
        <v>2944</v>
      </c>
      <c r="D3475" t="s">
        <v>949</v>
      </c>
      <c r="E3475" t="s">
        <v>950</v>
      </c>
      <c r="F3475" t="s">
        <v>202</v>
      </c>
      <c r="G3475">
        <v>115363</v>
      </c>
      <c r="H3475" s="9">
        <v>1</v>
      </c>
      <c r="I3475" s="1">
        <v>45264</v>
      </c>
      <c r="J3475">
        <v>12</v>
      </c>
      <c r="K3475">
        <v>2023</v>
      </c>
      <c r="L3475" t="s">
        <v>37</v>
      </c>
      <c r="M3475">
        <v>28.25</v>
      </c>
      <c r="N3475" t="s">
        <v>4615</v>
      </c>
      <c r="O3475">
        <v>44.025799999999997</v>
      </c>
      <c r="P3475" t="s">
        <v>12</v>
      </c>
    </row>
    <row r="3476" spans="1:16" hidden="1" x14ac:dyDescent="0.25">
      <c r="A3476" t="s">
        <v>39</v>
      </c>
      <c r="B3476" t="s">
        <v>16</v>
      </c>
      <c r="C3476" t="s">
        <v>2935</v>
      </c>
      <c r="D3476" t="s">
        <v>1004</v>
      </c>
      <c r="E3476" t="s">
        <v>1005</v>
      </c>
      <c r="F3476" t="s">
        <v>202</v>
      </c>
      <c r="G3476">
        <v>115362</v>
      </c>
      <c r="H3476" s="9">
        <v>1</v>
      </c>
      <c r="I3476" s="1">
        <v>45264</v>
      </c>
      <c r="J3476">
        <v>12</v>
      </c>
      <c r="K3476">
        <v>2023</v>
      </c>
      <c r="L3476" t="s">
        <v>37</v>
      </c>
      <c r="M3476">
        <v>33.5</v>
      </c>
      <c r="N3476" t="s">
        <v>4615</v>
      </c>
      <c r="O3476">
        <v>52.207599999999999</v>
      </c>
      <c r="P3476" t="s">
        <v>12</v>
      </c>
    </row>
    <row r="3477" spans="1:16" hidden="1" x14ac:dyDescent="0.25">
      <c r="A3477" t="s">
        <v>39</v>
      </c>
      <c r="B3477" t="s">
        <v>38</v>
      </c>
      <c r="C3477" t="s">
        <v>536</v>
      </c>
      <c r="D3477" t="s">
        <v>84</v>
      </c>
      <c r="E3477" t="s">
        <v>85</v>
      </c>
      <c r="F3477" t="s">
        <v>202</v>
      </c>
      <c r="G3477">
        <v>115167</v>
      </c>
      <c r="H3477" s="9">
        <v>1</v>
      </c>
      <c r="I3477" s="1">
        <v>45264</v>
      </c>
      <c r="J3477">
        <v>12</v>
      </c>
      <c r="K3477">
        <v>2023</v>
      </c>
      <c r="L3477" t="s">
        <v>37</v>
      </c>
      <c r="M3477">
        <v>33.5</v>
      </c>
      <c r="N3477" t="s">
        <v>4615</v>
      </c>
      <c r="O3477">
        <v>52.207599999999999</v>
      </c>
      <c r="P3477" t="s">
        <v>12</v>
      </c>
    </row>
    <row r="3478" spans="1:16" hidden="1" x14ac:dyDescent="0.25">
      <c r="A3478" t="s">
        <v>39</v>
      </c>
      <c r="B3478" t="s">
        <v>38</v>
      </c>
      <c r="C3478" t="s">
        <v>2944</v>
      </c>
      <c r="D3478" t="s">
        <v>949</v>
      </c>
      <c r="E3478" t="s">
        <v>950</v>
      </c>
      <c r="F3478" t="s">
        <v>202</v>
      </c>
      <c r="G3478">
        <v>115131</v>
      </c>
      <c r="H3478" s="9">
        <v>1</v>
      </c>
      <c r="I3478" s="1">
        <v>45264</v>
      </c>
      <c r="J3478">
        <v>12</v>
      </c>
      <c r="K3478">
        <v>2023</v>
      </c>
      <c r="L3478" t="s">
        <v>37</v>
      </c>
      <c r="M3478">
        <v>28.25</v>
      </c>
      <c r="N3478" t="s">
        <v>4615</v>
      </c>
      <c r="O3478">
        <v>44.025799999999997</v>
      </c>
      <c r="P3478" t="s">
        <v>12</v>
      </c>
    </row>
    <row r="3479" spans="1:16" hidden="1" x14ac:dyDescent="0.25">
      <c r="A3479" t="s">
        <v>39</v>
      </c>
      <c r="B3479" t="s">
        <v>16</v>
      </c>
      <c r="C3479" t="s">
        <v>528</v>
      </c>
      <c r="D3479" t="s">
        <v>92</v>
      </c>
      <c r="E3479" t="s">
        <v>93</v>
      </c>
      <c r="F3479" t="s">
        <v>202</v>
      </c>
      <c r="G3479">
        <v>115130</v>
      </c>
      <c r="H3479" s="9">
        <v>1</v>
      </c>
      <c r="I3479" s="1">
        <v>45264</v>
      </c>
      <c r="J3479">
        <v>12</v>
      </c>
      <c r="K3479">
        <v>2023</v>
      </c>
      <c r="L3479" t="s">
        <v>37</v>
      </c>
      <c r="M3479">
        <v>33.5</v>
      </c>
      <c r="N3479" t="s">
        <v>4615</v>
      </c>
      <c r="O3479">
        <v>52.207599999999999</v>
      </c>
      <c r="P3479" t="s">
        <v>12</v>
      </c>
    </row>
    <row r="3480" spans="1:16" hidden="1" x14ac:dyDescent="0.25">
      <c r="A3480" t="s">
        <v>39</v>
      </c>
      <c r="B3480" t="s">
        <v>16</v>
      </c>
      <c r="C3480" t="s">
        <v>3310</v>
      </c>
      <c r="D3480" t="s">
        <v>988</v>
      </c>
      <c r="E3480" t="s">
        <v>989</v>
      </c>
      <c r="F3480" t="s">
        <v>202</v>
      </c>
      <c r="G3480">
        <v>115129</v>
      </c>
      <c r="H3480" s="9">
        <v>1</v>
      </c>
      <c r="I3480" s="1">
        <v>45264</v>
      </c>
      <c r="J3480">
        <v>12</v>
      </c>
      <c r="K3480">
        <v>2023</v>
      </c>
      <c r="L3480" t="s">
        <v>37</v>
      </c>
      <c r="M3480">
        <v>33.5</v>
      </c>
      <c r="N3480" t="s">
        <v>4615</v>
      </c>
      <c r="O3480">
        <v>52.207599999999999</v>
      </c>
      <c r="P3480" t="s">
        <v>12</v>
      </c>
    </row>
    <row r="3481" spans="1:16" hidden="1" x14ac:dyDescent="0.25">
      <c r="A3481" t="s">
        <v>39</v>
      </c>
      <c r="B3481" t="s">
        <v>38</v>
      </c>
      <c r="C3481" t="s">
        <v>2944</v>
      </c>
      <c r="D3481" t="s">
        <v>949</v>
      </c>
      <c r="E3481" t="s">
        <v>950</v>
      </c>
      <c r="F3481" t="s">
        <v>202</v>
      </c>
      <c r="G3481">
        <v>115049</v>
      </c>
      <c r="H3481" s="9">
        <v>1</v>
      </c>
      <c r="I3481" s="1">
        <v>45263</v>
      </c>
      <c r="J3481">
        <v>12</v>
      </c>
      <c r="K3481">
        <v>2023</v>
      </c>
      <c r="L3481" t="s">
        <v>37</v>
      </c>
      <c r="M3481">
        <v>28.25</v>
      </c>
      <c r="N3481" t="s">
        <v>4615</v>
      </c>
      <c r="O3481">
        <v>44.025799999999997</v>
      </c>
      <c r="P3481" t="s">
        <v>12</v>
      </c>
    </row>
    <row r="3482" spans="1:16" hidden="1" x14ac:dyDescent="0.25">
      <c r="A3482" t="s">
        <v>39</v>
      </c>
      <c r="B3482" t="s">
        <v>38</v>
      </c>
      <c r="C3482" t="s">
        <v>2968</v>
      </c>
      <c r="D3482" t="s">
        <v>877</v>
      </c>
      <c r="E3482" t="s">
        <v>878</v>
      </c>
      <c r="F3482" t="s">
        <v>202</v>
      </c>
      <c r="G3482">
        <v>115048</v>
      </c>
      <c r="H3482" s="9">
        <v>1</v>
      </c>
      <c r="I3482" s="1">
        <v>45263</v>
      </c>
      <c r="J3482">
        <v>12</v>
      </c>
      <c r="K3482">
        <v>2023</v>
      </c>
      <c r="L3482" t="s">
        <v>37</v>
      </c>
      <c r="M3482">
        <v>28.25</v>
      </c>
      <c r="N3482" t="s">
        <v>4615</v>
      </c>
      <c r="O3482">
        <v>44.025799999999997</v>
      </c>
      <c r="P3482" t="s">
        <v>12</v>
      </c>
    </row>
    <row r="3483" spans="1:16" hidden="1" x14ac:dyDescent="0.25">
      <c r="A3483" t="s">
        <v>39</v>
      </c>
      <c r="B3483" t="s">
        <v>38</v>
      </c>
      <c r="C3483" t="s">
        <v>3273</v>
      </c>
      <c r="D3483" t="s">
        <v>906</v>
      </c>
      <c r="E3483" t="s">
        <v>907</v>
      </c>
      <c r="F3483" t="s">
        <v>202</v>
      </c>
      <c r="G3483">
        <v>115047</v>
      </c>
      <c r="H3483" s="9">
        <v>1</v>
      </c>
      <c r="I3483" s="1">
        <v>45263</v>
      </c>
      <c r="J3483">
        <v>12</v>
      </c>
      <c r="K3483">
        <v>2023</v>
      </c>
      <c r="L3483" t="s">
        <v>37</v>
      </c>
      <c r="M3483">
        <v>26.62</v>
      </c>
      <c r="N3483" t="s">
        <v>4615</v>
      </c>
      <c r="O3483">
        <v>41.485599999999998</v>
      </c>
      <c r="P3483" t="s">
        <v>12</v>
      </c>
    </row>
    <row r="3484" spans="1:16" hidden="1" x14ac:dyDescent="0.25">
      <c r="A3484" t="s">
        <v>39</v>
      </c>
      <c r="B3484" t="s">
        <v>16</v>
      </c>
      <c r="C3484" t="s">
        <v>2992</v>
      </c>
      <c r="D3484" t="s">
        <v>1035</v>
      </c>
      <c r="E3484" t="s">
        <v>1036</v>
      </c>
      <c r="F3484" t="s">
        <v>202</v>
      </c>
      <c r="G3484">
        <v>115046</v>
      </c>
      <c r="H3484" s="9">
        <v>1</v>
      </c>
      <c r="I3484" s="1">
        <v>45263</v>
      </c>
      <c r="J3484">
        <v>12</v>
      </c>
      <c r="K3484">
        <v>2023</v>
      </c>
      <c r="L3484" t="s">
        <v>37</v>
      </c>
      <c r="M3484">
        <v>33.5</v>
      </c>
      <c r="N3484" t="s">
        <v>4615</v>
      </c>
      <c r="O3484">
        <v>52.207599999999999</v>
      </c>
      <c r="P3484" t="s">
        <v>12</v>
      </c>
    </row>
    <row r="3485" spans="1:16" hidden="1" x14ac:dyDescent="0.25">
      <c r="A3485" t="s">
        <v>39</v>
      </c>
      <c r="B3485" t="s">
        <v>16</v>
      </c>
      <c r="C3485" t="s">
        <v>3025</v>
      </c>
      <c r="D3485" t="s">
        <v>1028</v>
      </c>
      <c r="E3485" t="s">
        <v>1029</v>
      </c>
      <c r="F3485" t="s">
        <v>202</v>
      </c>
      <c r="G3485">
        <v>115045</v>
      </c>
      <c r="H3485" s="9">
        <v>1</v>
      </c>
      <c r="I3485" s="1">
        <v>45263</v>
      </c>
      <c r="J3485">
        <v>12</v>
      </c>
      <c r="K3485">
        <v>2023</v>
      </c>
      <c r="L3485" t="s">
        <v>37</v>
      </c>
      <c r="M3485">
        <v>33.5</v>
      </c>
      <c r="N3485" t="s">
        <v>4615</v>
      </c>
      <c r="O3485">
        <v>52.207599999999999</v>
      </c>
      <c r="P3485" t="s">
        <v>12</v>
      </c>
    </row>
    <row r="3486" spans="1:16" hidden="1" x14ac:dyDescent="0.25">
      <c r="A3486" t="s">
        <v>39</v>
      </c>
      <c r="B3486" t="s">
        <v>16</v>
      </c>
      <c r="C3486" t="s">
        <v>2994</v>
      </c>
      <c r="D3486" t="s">
        <v>986</v>
      </c>
      <c r="E3486" t="s">
        <v>987</v>
      </c>
      <c r="F3486" t="s">
        <v>202</v>
      </c>
      <c r="G3486">
        <v>115043</v>
      </c>
      <c r="H3486" s="9">
        <v>1</v>
      </c>
      <c r="I3486" s="1">
        <v>45263</v>
      </c>
      <c r="J3486">
        <v>12</v>
      </c>
      <c r="K3486">
        <v>2023</v>
      </c>
      <c r="L3486" t="s">
        <v>37</v>
      </c>
      <c r="M3486">
        <v>33.5</v>
      </c>
      <c r="N3486" t="s">
        <v>4615</v>
      </c>
      <c r="O3486">
        <v>52.207599999999999</v>
      </c>
      <c r="P3486" t="s">
        <v>12</v>
      </c>
    </row>
    <row r="3487" spans="1:16" hidden="1" x14ac:dyDescent="0.25">
      <c r="A3487" t="s">
        <v>39</v>
      </c>
      <c r="B3487" t="s">
        <v>38</v>
      </c>
      <c r="C3487" t="s">
        <v>3020</v>
      </c>
      <c r="D3487" t="s">
        <v>954</v>
      </c>
      <c r="E3487" t="s">
        <v>955</v>
      </c>
      <c r="F3487" t="s">
        <v>202</v>
      </c>
      <c r="G3487">
        <v>115042</v>
      </c>
      <c r="H3487" s="9">
        <v>1</v>
      </c>
      <c r="I3487" s="1">
        <v>45263</v>
      </c>
      <c r="J3487">
        <v>12</v>
      </c>
      <c r="K3487">
        <v>2023</v>
      </c>
      <c r="L3487" t="s">
        <v>37</v>
      </c>
      <c r="M3487">
        <v>28.25</v>
      </c>
      <c r="N3487" t="s">
        <v>4615</v>
      </c>
      <c r="O3487">
        <v>44.025799999999997</v>
      </c>
      <c r="P3487" t="s">
        <v>12</v>
      </c>
    </row>
    <row r="3488" spans="1:16" hidden="1" x14ac:dyDescent="0.25">
      <c r="A3488" t="s">
        <v>39</v>
      </c>
      <c r="B3488" t="s">
        <v>16</v>
      </c>
      <c r="C3488" t="s">
        <v>2935</v>
      </c>
      <c r="D3488" t="s">
        <v>1004</v>
      </c>
      <c r="E3488" t="s">
        <v>1005</v>
      </c>
      <c r="F3488" t="s">
        <v>202</v>
      </c>
      <c r="G3488">
        <v>115041</v>
      </c>
      <c r="H3488" s="9">
        <v>1</v>
      </c>
      <c r="I3488" s="1">
        <v>45263</v>
      </c>
      <c r="J3488">
        <v>12</v>
      </c>
      <c r="K3488">
        <v>2023</v>
      </c>
      <c r="L3488" t="s">
        <v>37</v>
      </c>
      <c r="M3488">
        <v>33.5</v>
      </c>
      <c r="N3488" t="s">
        <v>4615</v>
      </c>
      <c r="O3488">
        <v>52.207599999999999</v>
      </c>
      <c r="P3488" t="s">
        <v>12</v>
      </c>
    </row>
    <row r="3489" spans="1:16" hidden="1" x14ac:dyDescent="0.25">
      <c r="A3489" t="s">
        <v>39</v>
      </c>
      <c r="B3489" t="s">
        <v>16</v>
      </c>
      <c r="C3489" t="s">
        <v>2992</v>
      </c>
      <c r="D3489" t="s">
        <v>1035</v>
      </c>
      <c r="E3489" t="s">
        <v>1036</v>
      </c>
      <c r="F3489" t="s">
        <v>202</v>
      </c>
      <c r="G3489">
        <v>115040</v>
      </c>
      <c r="H3489" s="9">
        <v>1</v>
      </c>
      <c r="I3489" s="1">
        <v>45263</v>
      </c>
      <c r="J3489">
        <v>12</v>
      </c>
      <c r="K3489">
        <v>2023</v>
      </c>
      <c r="L3489" t="s">
        <v>37</v>
      </c>
      <c r="M3489">
        <v>33.5</v>
      </c>
      <c r="N3489" t="s">
        <v>4615</v>
      </c>
      <c r="O3489">
        <v>52.207599999999999</v>
      </c>
      <c r="P3489" t="s">
        <v>12</v>
      </c>
    </row>
    <row r="3490" spans="1:16" hidden="1" x14ac:dyDescent="0.25">
      <c r="A3490" t="s">
        <v>39</v>
      </c>
      <c r="B3490" t="s">
        <v>16</v>
      </c>
      <c r="C3490" t="s">
        <v>3025</v>
      </c>
      <c r="D3490" t="s">
        <v>1028</v>
      </c>
      <c r="E3490" t="s">
        <v>1029</v>
      </c>
      <c r="F3490" t="s">
        <v>202</v>
      </c>
      <c r="G3490">
        <v>115039</v>
      </c>
      <c r="H3490" s="9">
        <v>1</v>
      </c>
      <c r="I3490" s="1">
        <v>45263</v>
      </c>
      <c r="J3490">
        <v>12</v>
      </c>
      <c r="K3490">
        <v>2023</v>
      </c>
      <c r="L3490" t="s">
        <v>37</v>
      </c>
      <c r="M3490">
        <v>33.5</v>
      </c>
      <c r="N3490" t="s">
        <v>4615</v>
      </c>
      <c r="O3490">
        <v>52.207599999999999</v>
      </c>
      <c r="P3490" t="s">
        <v>12</v>
      </c>
    </row>
    <row r="3491" spans="1:16" hidden="1" x14ac:dyDescent="0.25">
      <c r="A3491" t="s">
        <v>39</v>
      </c>
      <c r="B3491" t="s">
        <v>16</v>
      </c>
      <c r="C3491" t="s">
        <v>529</v>
      </c>
      <c r="D3491" t="s">
        <v>65</v>
      </c>
      <c r="E3491" t="s">
        <v>66</v>
      </c>
      <c r="F3491" t="s">
        <v>202</v>
      </c>
      <c r="G3491">
        <v>114750</v>
      </c>
      <c r="H3491" s="9">
        <v>1</v>
      </c>
      <c r="I3491" s="1">
        <v>45262</v>
      </c>
      <c r="J3491">
        <v>12</v>
      </c>
      <c r="K3491">
        <v>2023</v>
      </c>
      <c r="L3491" t="s">
        <v>37</v>
      </c>
      <c r="M3491">
        <v>28.25</v>
      </c>
      <c r="N3491" t="s">
        <v>4615</v>
      </c>
      <c r="O3491">
        <v>44.025799999999997</v>
      </c>
      <c r="P3491" t="s">
        <v>12</v>
      </c>
    </row>
    <row r="3492" spans="1:16" hidden="1" x14ac:dyDescent="0.25">
      <c r="A3492" t="s">
        <v>39</v>
      </c>
      <c r="B3492" t="s">
        <v>16</v>
      </c>
      <c r="C3492" t="s">
        <v>2935</v>
      </c>
      <c r="D3492" t="s">
        <v>1004</v>
      </c>
      <c r="E3492" t="s">
        <v>1005</v>
      </c>
      <c r="F3492" t="s">
        <v>202</v>
      </c>
      <c r="G3492">
        <v>114749</v>
      </c>
      <c r="H3492" s="9">
        <v>1</v>
      </c>
      <c r="I3492" s="1">
        <v>45262</v>
      </c>
      <c r="J3492">
        <v>12</v>
      </c>
      <c r="K3492">
        <v>2023</v>
      </c>
      <c r="L3492" t="s">
        <v>37</v>
      </c>
      <c r="M3492">
        <v>33.5</v>
      </c>
      <c r="N3492" t="s">
        <v>4615</v>
      </c>
      <c r="O3492">
        <v>52.207599999999999</v>
      </c>
      <c r="P3492" t="s">
        <v>12</v>
      </c>
    </row>
    <row r="3493" spans="1:16" hidden="1" x14ac:dyDescent="0.25">
      <c r="A3493" t="s">
        <v>39</v>
      </c>
      <c r="B3493" t="s">
        <v>16</v>
      </c>
      <c r="C3493" t="s">
        <v>2994</v>
      </c>
      <c r="D3493" t="s">
        <v>986</v>
      </c>
      <c r="E3493" t="s">
        <v>987</v>
      </c>
      <c r="F3493" t="s">
        <v>202</v>
      </c>
      <c r="G3493">
        <v>114747</v>
      </c>
      <c r="H3493" s="9">
        <v>1</v>
      </c>
      <c r="I3493" s="1">
        <v>45262</v>
      </c>
      <c r="J3493">
        <v>12</v>
      </c>
      <c r="K3493">
        <v>2023</v>
      </c>
      <c r="L3493" t="s">
        <v>37</v>
      </c>
      <c r="M3493">
        <v>33.5</v>
      </c>
      <c r="N3493" t="s">
        <v>4615</v>
      </c>
      <c r="O3493">
        <v>52.207599999999999</v>
      </c>
      <c r="P3493" t="s">
        <v>12</v>
      </c>
    </row>
    <row r="3494" spans="1:16" hidden="1" x14ac:dyDescent="0.25">
      <c r="A3494" t="s">
        <v>39</v>
      </c>
      <c r="B3494" t="s">
        <v>16</v>
      </c>
      <c r="C3494" t="s">
        <v>625</v>
      </c>
      <c r="D3494" t="s">
        <v>99</v>
      </c>
      <c r="E3494" t="s">
        <v>100</v>
      </c>
      <c r="F3494" t="s">
        <v>202</v>
      </c>
      <c r="G3494">
        <v>114553</v>
      </c>
      <c r="H3494" s="9">
        <v>1</v>
      </c>
      <c r="I3494" s="1">
        <v>45261</v>
      </c>
      <c r="J3494">
        <v>12</v>
      </c>
      <c r="K3494">
        <v>2023</v>
      </c>
      <c r="L3494" t="s">
        <v>37</v>
      </c>
      <c r="M3494">
        <v>33.5</v>
      </c>
      <c r="N3494" t="s">
        <v>4615</v>
      </c>
      <c r="O3494">
        <v>52.207599999999999</v>
      </c>
      <c r="P3494" t="s">
        <v>12</v>
      </c>
    </row>
    <row r="3495" spans="1:16" hidden="1" x14ac:dyDescent="0.25">
      <c r="A3495" t="s">
        <v>39</v>
      </c>
      <c r="B3495" t="s">
        <v>16</v>
      </c>
      <c r="C3495" t="s">
        <v>2994</v>
      </c>
      <c r="D3495" t="s">
        <v>986</v>
      </c>
      <c r="E3495" t="s">
        <v>987</v>
      </c>
      <c r="F3495" t="s">
        <v>202</v>
      </c>
      <c r="G3495">
        <v>114468</v>
      </c>
      <c r="H3495" s="9">
        <v>1</v>
      </c>
      <c r="I3495" s="1">
        <v>45261</v>
      </c>
      <c r="J3495">
        <v>12</v>
      </c>
      <c r="K3495">
        <v>2023</v>
      </c>
      <c r="L3495" t="s">
        <v>37</v>
      </c>
      <c r="M3495">
        <v>33.5</v>
      </c>
      <c r="N3495" t="s">
        <v>4615</v>
      </c>
      <c r="O3495">
        <v>52.207599999999999</v>
      </c>
      <c r="P3495" t="s">
        <v>12</v>
      </c>
    </row>
    <row r="3496" spans="1:16" hidden="1" x14ac:dyDescent="0.25">
      <c r="A3496" t="s">
        <v>39</v>
      </c>
      <c r="B3496" t="s">
        <v>16</v>
      </c>
      <c r="C3496" t="s">
        <v>2991</v>
      </c>
      <c r="D3496" t="s">
        <v>1042</v>
      </c>
      <c r="E3496" t="s">
        <v>989</v>
      </c>
      <c r="F3496" t="s">
        <v>202</v>
      </c>
      <c r="G3496">
        <v>114455</v>
      </c>
      <c r="H3496" s="9">
        <v>1</v>
      </c>
      <c r="I3496" s="1">
        <v>45260</v>
      </c>
      <c r="J3496">
        <v>11</v>
      </c>
      <c r="K3496">
        <v>2023</v>
      </c>
      <c r="L3496" t="s">
        <v>37</v>
      </c>
      <c r="M3496">
        <v>33.5</v>
      </c>
      <c r="N3496" t="s">
        <v>4615</v>
      </c>
      <c r="O3496">
        <v>52.207599999999999</v>
      </c>
      <c r="P3496" t="s">
        <v>12</v>
      </c>
    </row>
    <row r="3497" spans="1:16" hidden="1" x14ac:dyDescent="0.25">
      <c r="A3497" t="s">
        <v>39</v>
      </c>
      <c r="B3497" t="s">
        <v>38</v>
      </c>
      <c r="C3497" t="s">
        <v>3292</v>
      </c>
      <c r="D3497" t="s">
        <v>943</v>
      </c>
      <c r="E3497" t="s">
        <v>944</v>
      </c>
      <c r="F3497" t="s">
        <v>202</v>
      </c>
      <c r="G3497">
        <v>114454</v>
      </c>
      <c r="H3497" s="9">
        <v>1</v>
      </c>
      <c r="I3497" s="1">
        <v>45260</v>
      </c>
      <c r="J3497">
        <v>11</v>
      </c>
      <c r="K3497">
        <v>2023</v>
      </c>
      <c r="L3497" t="s">
        <v>37</v>
      </c>
      <c r="M3497">
        <v>28.25</v>
      </c>
      <c r="N3497" t="s">
        <v>4615</v>
      </c>
      <c r="O3497">
        <v>44.025799999999997</v>
      </c>
      <c r="P3497" t="s">
        <v>12</v>
      </c>
    </row>
    <row r="3498" spans="1:16" hidden="1" x14ac:dyDescent="0.25">
      <c r="A3498" t="s">
        <v>39</v>
      </c>
      <c r="B3498" t="s">
        <v>16</v>
      </c>
      <c r="C3498" t="s">
        <v>576</v>
      </c>
      <c r="D3498" t="s">
        <v>90</v>
      </c>
      <c r="E3498" t="s">
        <v>91</v>
      </c>
      <c r="F3498" t="s">
        <v>202</v>
      </c>
      <c r="G3498">
        <v>114453</v>
      </c>
      <c r="H3498" s="9">
        <v>1</v>
      </c>
      <c r="I3498" s="1">
        <v>45260</v>
      </c>
      <c r="J3498">
        <v>11</v>
      </c>
      <c r="K3498">
        <v>2023</v>
      </c>
      <c r="L3498" t="s">
        <v>37</v>
      </c>
      <c r="M3498">
        <v>33.5</v>
      </c>
      <c r="N3498" t="s">
        <v>4615</v>
      </c>
      <c r="O3498">
        <v>52.207599999999999</v>
      </c>
      <c r="P3498" t="s">
        <v>12</v>
      </c>
    </row>
    <row r="3499" spans="1:16" hidden="1" x14ac:dyDescent="0.25">
      <c r="A3499" t="s">
        <v>39</v>
      </c>
      <c r="B3499" t="s">
        <v>16</v>
      </c>
      <c r="C3499" t="s">
        <v>2992</v>
      </c>
      <c r="D3499" t="s">
        <v>1035</v>
      </c>
      <c r="E3499" t="s">
        <v>1036</v>
      </c>
      <c r="F3499" t="s">
        <v>202</v>
      </c>
      <c r="G3499">
        <v>114236</v>
      </c>
      <c r="H3499" s="9">
        <v>1</v>
      </c>
      <c r="I3499" s="1">
        <v>45259</v>
      </c>
      <c r="J3499">
        <v>11</v>
      </c>
      <c r="K3499">
        <v>2023</v>
      </c>
      <c r="L3499" t="s">
        <v>37</v>
      </c>
      <c r="M3499">
        <v>33.5</v>
      </c>
      <c r="N3499" t="s">
        <v>4615</v>
      </c>
      <c r="O3499">
        <v>52.207599999999999</v>
      </c>
      <c r="P3499" t="s">
        <v>12</v>
      </c>
    </row>
    <row r="3500" spans="1:16" hidden="1" x14ac:dyDescent="0.25">
      <c r="A3500" t="s">
        <v>39</v>
      </c>
      <c r="B3500" t="s">
        <v>16</v>
      </c>
      <c r="C3500" t="s">
        <v>2992</v>
      </c>
      <c r="D3500" t="s">
        <v>1035</v>
      </c>
      <c r="E3500" t="s">
        <v>1036</v>
      </c>
      <c r="F3500" t="s">
        <v>202</v>
      </c>
      <c r="G3500">
        <v>114235</v>
      </c>
      <c r="H3500" s="9">
        <v>1</v>
      </c>
      <c r="I3500" s="1">
        <v>45259</v>
      </c>
      <c r="J3500">
        <v>11</v>
      </c>
      <c r="K3500">
        <v>2023</v>
      </c>
      <c r="L3500" t="s">
        <v>37</v>
      </c>
      <c r="M3500">
        <v>33.5</v>
      </c>
      <c r="N3500" t="s">
        <v>4615</v>
      </c>
      <c r="O3500">
        <v>52.207599999999999</v>
      </c>
      <c r="P3500" t="s">
        <v>12</v>
      </c>
    </row>
    <row r="3501" spans="1:16" hidden="1" x14ac:dyDescent="0.25">
      <c r="A3501" t="s">
        <v>39</v>
      </c>
      <c r="B3501" t="s">
        <v>38</v>
      </c>
      <c r="C3501" t="s">
        <v>2944</v>
      </c>
      <c r="D3501" t="s">
        <v>949</v>
      </c>
      <c r="E3501" t="s">
        <v>950</v>
      </c>
      <c r="F3501" t="s">
        <v>202</v>
      </c>
      <c r="G3501">
        <v>114234</v>
      </c>
      <c r="H3501" s="9">
        <v>1</v>
      </c>
      <c r="I3501" s="1">
        <v>45259</v>
      </c>
      <c r="J3501">
        <v>11</v>
      </c>
      <c r="K3501">
        <v>2023</v>
      </c>
      <c r="L3501" t="s">
        <v>37</v>
      </c>
      <c r="M3501">
        <v>28.25</v>
      </c>
      <c r="N3501" t="s">
        <v>4615</v>
      </c>
      <c r="O3501">
        <v>44.025799999999997</v>
      </c>
      <c r="P3501" t="s">
        <v>12</v>
      </c>
    </row>
    <row r="3502" spans="1:16" hidden="1" x14ac:dyDescent="0.25">
      <c r="A3502" t="s">
        <v>39</v>
      </c>
      <c r="B3502" t="s">
        <v>16</v>
      </c>
      <c r="C3502" t="s">
        <v>2994</v>
      </c>
      <c r="D3502" t="s">
        <v>986</v>
      </c>
      <c r="E3502" t="s">
        <v>987</v>
      </c>
      <c r="F3502" t="s">
        <v>202</v>
      </c>
      <c r="G3502">
        <v>114232</v>
      </c>
      <c r="H3502" s="9">
        <v>1</v>
      </c>
      <c r="I3502" s="1">
        <v>45259</v>
      </c>
      <c r="J3502">
        <v>11</v>
      </c>
      <c r="K3502">
        <v>2023</v>
      </c>
      <c r="L3502" t="s">
        <v>37</v>
      </c>
      <c r="M3502">
        <v>33.5</v>
      </c>
      <c r="N3502" t="s">
        <v>4615</v>
      </c>
      <c r="O3502">
        <v>52.207599999999999</v>
      </c>
      <c r="P3502" t="s">
        <v>12</v>
      </c>
    </row>
    <row r="3503" spans="1:16" hidden="1" x14ac:dyDescent="0.25">
      <c r="A3503" t="s">
        <v>39</v>
      </c>
      <c r="B3503" t="s">
        <v>16</v>
      </c>
      <c r="C3503" t="s">
        <v>3331</v>
      </c>
      <c r="D3503" t="s">
        <v>1034</v>
      </c>
      <c r="E3503" t="s">
        <v>1022</v>
      </c>
      <c r="F3503" t="s">
        <v>202</v>
      </c>
      <c r="G3503">
        <v>114035</v>
      </c>
      <c r="H3503" s="9">
        <v>1</v>
      </c>
      <c r="I3503" s="1">
        <v>45259</v>
      </c>
      <c r="J3503">
        <v>11</v>
      </c>
      <c r="K3503">
        <v>2023</v>
      </c>
      <c r="L3503" t="s">
        <v>37</v>
      </c>
      <c r="M3503">
        <v>33.5</v>
      </c>
      <c r="N3503" t="s">
        <v>4615</v>
      </c>
      <c r="O3503">
        <v>52.207599999999999</v>
      </c>
      <c r="P3503" t="s">
        <v>12</v>
      </c>
    </row>
    <row r="3504" spans="1:16" hidden="1" x14ac:dyDescent="0.25">
      <c r="A3504" t="s">
        <v>39</v>
      </c>
      <c r="B3504" t="s">
        <v>16</v>
      </c>
      <c r="C3504" t="s">
        <v>529</v>
      </c>
      <c r="D3504" t="s">
        <v>65</v>
      </c>
      <c r="E3504" t="s">
        <v>66</v>
      </c>
      <c r="F3504" t="s">
        <v>202</v>
      </c>
      <c r="G3504">
        <v>114034</v>
      </c>
      <c r="H3504" s="9">
        <v>1</v>
      </c>
      <c r="I3504" s="1">
        <v>45259</v>
      </c>
      <c r="J3504">
        <v>11</v>
      </c>
      <c r="K3504">
        <v>2023</v>
      </c>
      <c r="L3504" t="s">
        <v>37</v>
      </c>
      <c r="M3504">
        <v>28.25</v>
      </c>
      <c r="N3504" t="s">
        <v>4615</v>
      </c>
      <c r="O3504">
        <v>44.025799999999997</v>
      </c>
      <c r="P3504" t="s">
        <v>12</v>
      </c>
    </row>
    <row r="3505" spans="1:16" hidden="1" x14ac:dyDescent="0.25">
      <c r="A3505" t="s">
        <v>39</v>
      </c>
      <c r="B3505" t="s">
        <v>38</v>
      </c>
      <c r="C3505" t="s">
        <v>478</v>
      </c>
      <c r="D3505" t="s">
        <v>35</v>
      </c>
      <c r="E3505" t="s">
        <v>36</v>
      </c>
      <c r="F3505" t="s">
        <v>202</v>
      </c>
      <c r="G3505">
        <v>113991</v>
      </c>
      <c r="H3505" s="9">
        <v>1</v>
      </c>
      <c r="I3505" s="1">
        <v>45258</v>
      </c>
      <c r="J3505">
        <v>11</v>
      </c>
      <c r="K3505">
        <v>2023</v>
      </c>
      <c r="L3505" t="s">
        <v>37</v>
      </c>
      <c r="M3505">
        <v>28.25</v>
      </c>
      <c r="N3505" t="s">
        <v>4615</v>
      </c>
      <c r="O3505">
        <v>44.025799999999997</v>
      </c>
      <c r="P3505" t="s">
        <v>12</v>
      </c>
    </row>
    <row r="3506" spans="1:16" hidden="1" x14ac:dyDescent="0.25">
      <c r="A3506" t="s">
        <v>39</v>
      </c>
      <c r="B3506" t="s">
        <v>16</v>
      </c>
      <c r="C3506" t="s">
        <v>3335</v>
      </c>
      <c r="D3506" t="s">
        <v>1045</v>
      </c>
      <c r="E3506" t="s">
        <v>995</v>
      </c>
      <c r="F3506" t="s">
        <v>202</v>
      </c>
      <c r="G3506">
        <v>113989</v>
      </c>
      <c r="H3506" s="9">
        <v>1</v>
      </c>
      <c r="I3506" s="1">
        <v>45258</v>
      </c>
      <c r="J3506">
        <v>11</v>
      </c>
      <c r="K3506">
        <v>2023</v>
      </c>
      <c r="L3506" t="s">
        <v>37</v>
      </c>
      <c r="M3506">
        <v>33.5</v>
      </c>
      <c r="N3506" t="s">
        <v>4615</v>
      </c>
      <c r="O3506">
        <v>52.207599999999999</v>
      </c>
      <c r="P3506" t="s">
        <v>12</v>
      </c>
    </row>
    <row r="3507" spans="1:16" hidden="1" x14ac:dyDescent="0.25">
      <c r="A3507" t="s">
        <v>39</v>
      </c>
      <c r="B3507" t="s">
        <v>16</v>
      </c>
      <c r="C3507" t="s">
        <v>623</v>
      </c>
      <c r="D3507" t="s">
        <v>95</v>
      </c>
      <c r="E3507" t="s">
        <v>96</v>
      </c>
      <c r="F3507" t="s">
        <v>202</v>
      </c>
      <c r="G3507">
        <v>113988</v>
      </c>
      <c r="H3507" s="9">
        <v>1</v>
      </c>
      <c r="I3507" s="1">
        <v>45258</v>
      </c>
      <c r="J3507">
        <v>11</v>
      </c>
      <c r="K3507">
        <v>2023</v>
      </c>
      <c r="L3507" t="s">
        <v>37</v>
      </c>
      <c r="M3507">
        <v>33.5</v>
      </c>
      <c r="N3507" t="s">
        <v>4615</v>
      </c>
      <c r="O3507">
        <v>52.207599999999999</v>
      </c>
      <c r="P3507" t="s">
        <v>12</v>
      </c>
    </row>
    <row r="3508" spans="1:16" hidden="1" x14ac:dyDescent="0.25">
      <c r="A3508" t="s">
        <v>39</v>
      </c>
      <c r="B3508" t="s">
        <v>16</v>
      </c>
      <c r="C3508" t="s">
        <v>3335</v>
      </c>
      <c r="D3508" t="s">
        <v>1045</v>
      </c>
      <c r="E3508" t="s">
        <v>995</v>
      </c>
      <c r="F3508" t="s">
        <v>202</v>
      </c>
      <c r="G3508">
        <v>113986</v>
      </c>
      <c r="H3508" s="9">
        <v>1</v>
      </c>
      <c r="I3508" s="1">
        <v>45258</v>
      </c>
      <c r="J3508">
        <v>11</v>
      </c>
      <c r="K3508">
        <v>2023</v>
      </c>
      <c r="L3508" t="s">
        <v>37</v>
      </c>
      <c r="M3508">
        <v>33.5</v>
      </c>
      <c r="N3508" t="s">
        <v>4615</v>
      </c>
      <c r="O3508">
        <v>52.207599999999999</v>
      </c>
      <c r="P3508" t="s">
        <v>12</v>
      </c>
    </row>
    <row r="3509" spans="1:16" hidden="1" x14ac:dyDescent="0.25">
      <c r="A3509" t="s">
        <v>39</v>
      </c>
      <c r="B3509" t="s">
        <v>38</v>
      </c>
      <c r="C3509" t="s">
        <v>536</v>
      </c>
      <c r="D3509" t="s">
        <v>84</v>
      </c>
      <c r="E3509" t="s">
        <v>85</v>
      </c>
      <c r="F3509" t="s">
        <v>202</v>
      </c>
      <c r="G3509">
        <v>113893</v>
      </c>
      <c r="H3509" s="9">
        <v>1</v>
      </c>
      <c r="I3509" s="1">
        <v>45258</v>
      </c>
      <c r="J3509">
        <v>11</v>
      </c>
      <c r="K3509">
        <v>2023</v>
      </c>
      <c r="L3509" t="s">
        <v>37</v>
      </c>
      <c r="M3509">
        <v>33.5</v>
      </c>
      <c r="N3509" t="s">
        <v>4615</v>
      </c>
      <c r="O3509">
        <v>52.207599999999999</v>
      </c>
      <c r="P3509" t="s">
        <v>12</v>
      </c>
    </row>
    <row r="3510" spans="1:16" hidden="1" x14ac:dyDescent="0.25">
      <c r="A3510" t="s">
        <v>39</v>
      </c>
      <c r="B3510" t="s">
        <v>38</v>
      </c>
      <c r="C3510" t="s">
        <v>536</v>
      </c>
      <c r="D3510" t="s">
        <v>84</v>
      </c>
      <c r="E3510" t="s">
        <v>85</v>
      </c>
      <c r="F3510" t="s">
        <v>202</v>
      </c>
      <c r="G3510">
        <v>113892</v>
      </c>
      <c r="H3510" s="9">
        <v>1</v>
      </c>
      <c r="I3510" s="1">
        <v>45258</v>
      </c>
      <c r="J3510">
        <v>11</v>
      </c>
      <c r="K3510">
        <v>2023</v>
      </c>
      <c r="L3510" t="s">
        <v>37</v>
      </c>
      <c r="M3510">
        <v>33.5</v>
      </c>
      <c r="N3510" t="s">
        <v>4615</v>
      </c>
      <c r="O3510">
        <v>52.207599999999999</v>
      </c>
      <c r="P3510" t="s">
        <v>12</v>
      </c>
    </row>
    <row r="3511" spans="1:16" hidden="1" x14ac:dyDescent="0.25">
      <c r="A3511" t="s">
        <v>39</v>
      </c>
      <c r="B3511" t="s">
        <v>38</v>
      </c>
      <c r="C3511" t="s">
        <v>2968</v>
      </c>
      <c r="D3511" t="s">
        <v>877</v>
      </c>
      <c r="E3511" t="s">
        <v>878</v>
      </c>
      <c r="F3511" t="s">
        <v>202</v>
      </c>
      <c r="G3511">
        <v>113891</v>
      </c>
      <c r="H3511" s="9">
        <v>1</v>
      </c>
      <c r="I3511" s="1">
        <v>45258</v>
      </c>
      <c r="J3511">
        <v>11</v>
      </c>
      <c r="K3511">
        <v>2023</v>
      </c>
      <c r="L3511" t="s">
        <v>37</v>
      </c>
      <c r="M3511">
        <v>28.25</v>
      </c>
      <c r="N3511" t="s">
        <v>4615</v>
      </c>
      <c r="O3511">
        <v>44.025799999999997</v>
      </c>
      <c r="P3511" t="s">
        <v>12</v>
      </c>
    </row>
    <row r="3512" spans="1:16" hidden="1" x14ac:dyDescent="0.25">
      <c r="A3512" t="s">
        <v>39</v>
      </c>
      <c r="B3512" t="s">
        <v>4489</v>
      </c>
      <c r="C3512" t="s">
        <v>3307</v>
      </c>
      <c r="D3512" t="s">
        <v>980</v>
      </c>
      <c r="E3512" t="s">
        <v>981</v>
      </c>
      <c r="F3512" t="s">
        <v>202</v>
      </c>
      <c r="G3512">
        <v>113891</v>
      </c>
      <c r="H3512" s="9">
        <v>1</v>
      </c>
      <c r="I3512" s="1">
        <v>45258</v>
      </c>
      <c r="J3512">
        <v>11</v>
      </c>
      <c r="K3512">
        <v>2023</v>
      </c>
      <c r="L3512" t="s">
        <v>37</v>
      </c>
      <c r="M3512">
        <v>0.3</v>
      </c>
      <c r="N3512" t="s">
        <v>4615</v>
      </c>
      <c r="O3512">
        <v>0.46750000000000003</v>
      </c>
      <c r="P3512" t="s">
        <v>12</v>
      </c>
    </row>
    <row r="3513" spans="1:16" hidden="1" x14ac:dyDescent="0.25">
      <c r="A3513" t="s">
        <v>39</v>
      </c>
      <c r="B3513" t="s">
        <v>16</v>
      </c>
      <c r="C3513" t="s">
        <v>2994</v>
      </c>
      <c r="D3513" t="s">
        <v>986</v>
      </c>
      <c r="E3513" t="s">
        <v>987</v>
      </c>
      <c r="F3513" t="s">
        <v>202</v>
      </c>
      <c r="G3513">
        <v>113888</v>
      </c>
      <c r="H3513" s="9">
        <v>1</v>
      </c>
      <c r="I3513" s="1">
        <v>45258</v>
      </c>
      <c r="J3513">
        <v>11</v>
      </c>
      <c r="K3513">
        <v>2023</v>
      </c>
      <c r="L3513" t="s">
        <v>37</v>
      </c>
      <c r="M3513">
        <v>33.5</v>
      </c>
      <c r="N3513" t="s">
        <v>4615</v>
      </c>
      <c r="O3513">
        <v>52.207599999999999</v>
      </c>
      <c r="P3513" t="s">
        <v>12</v>
      </c>
    </row>
    <row r="3514" spans="1:16" hidden="1" x14ac:dyDescent="0.25">
      <c r="A3514" t="s">
        <v>39</v>
      </c>
      <c r="B3514" t="s">
        <v>38</v>
      </c>
      <c r="C3514" t="s">
        <v>3296</v>
      </c>
      <c r="D3514" t="s">
        <v>953</v>
      </c>
      <c r="E3514" t="s">
        <v>953</v>
      </c>
      <c r="F3514" t="s">
        <v>202</v>
      </c>
      <c r="G3514">
        <v>113885</v>
      </c>
      <c r="H3514" s="9">
        <v>1</v>
      </c>
      <c r="I3514" s="1">
        <v>45258</v>
      </c>
      <c r="J3514">
        <v>11</v>
      </c>
      <c r="K3514">
        <v>2023</v>
      </c>
      <c r="L3514" t="s">
        <v>37</v>
      </c>
      <c r="M3514">
        <v>28.25</v>
      </c>
      <c r="N3514" t="s">
        <v>4615</v>
      </c>
      <c r="O3514">
        <v>44.025799999999997</v>
      </c>
      <c r="P3514" t="s">
        <v>12</v>
      </c>
    </row>
    <row r="3515" spans="1:16" hidden="1" x14ac:dyDescent="0.25">
      <c r="A3515" t="s">
        <v>39</v>
      </c>
      <c r="B3515" t="s">
        <v>38</v>
      </c>
      <c r="C3515" t="s">
        <v>3292</v>
      </c>
      <c r="D3515" t="s">
        <v>943</v>
      </c>
      <c r="E3515" t="s">
        <v>944</v>
      </c>
      <c r="F3515" t="s">
        <v>202</v>
      </c>
      <c r="G3515">
        <v>113746</v>
      </c>
      <c r="H3515" s="9">
        <v>1</v>
      </c>
      <c r="I3515" s="1">
        <v>45257</v>
      </c>
      <c r="J3515">
        <v>11</v>
      </c>
      <c r="K3515">
        <v>2023</v>
      </c>
      <c r="L3515" t="s">
        <v>37</v>
      </c>
      <c r="M3515">
        <v>28.25</v>
      </c>
      <c r="N3515" t="s">
        <v>4615</v>
      </c>
      <c r="O3515">
        <v>43.461500000000001</v>
      </c>
      <c r="P3515" t="s">
        <v>12</v>
      </c>
    </row>
    <row r="3516" spans="1:16" hidden="1" x14ac:dyDescent="0.25">
      <c r="A3516" t="s">
        <v>39</v>
      </c>
      <c r="B3516" t="s">
        <v>16</v>
      </c>
      <c r="C3516" t="s">
        <v>2935</v>
      </c>
      <c r="D3516" t="s">
        <v>1004</v>
      </c>
      <c r="E3516" t="s">
        <v>1005</v>
      </c>
      <c r="F3516" t="s">
        <v>202</v>
      </c>
      <c r="G3516">
        <v>113745</v>
      </c>
      <c r="H3516" s="9">
        <v>1</v>
      </c>
      <c r="I3516" s="1">
        <v>45257</v>
      </c>
      <c r="J3516">
        <v>11</v>
      </c>
      <c r="K3516">
        <v>2023</v>
      </c>
      <c r="L3516" t="s">
        <v>37</v>
      </c>
      <c r="M3516">
        <v>33.5</v>
      </c>
      <c r="N3516" t="s">
        <v>4615</v>
      </c>
      <c r="O3516">
        <v>51.538499999999999</v>
      </c>
      <c r="P3516" t="s">
        <v>12</v>
      </c>
    </row>
    <row r="3517" spans="1:16" hidden="1" x14ac:dyDescent="0.25">
      <c r="A3517" t="s">
        <v>39</v>
      </c>
      <c r="B3517" t="s">
        <v>38</v>
      </c>
      <c r="C3517" t="s">
        <v>3020</v>
      </c>
      <c r="D3517" t="s">
        <v>954</v>
      </c>
      <c r="E3517" t="s">
        <v>955</v>
      </c>
      <c r="F3517" t="s">
        <v>202</v>
      </c>
      <c r="G3517">
        <v>113744</v>
      </c>
      <c r="H3517" s="9">
        <v>1</v>
      </c>
      <c r="I3517" s="1">
        <v>45257</v>
      </c>
      <c r="J3517">
        <v>11</v>
      </c>
      <c r="K3517">
        <v>2023</v>
      </c>
      <c r="L3517" t="s">
        <v>37</v>
      </c>
      <c r="M3517">
        <v>28.25</v>
      </c>
      <c r="N3517" t="s">
        <v>4615</v>
      </c>
      <c r="O3517">
        <v>43.461500000000001</v>
      </c>
      <c r="P3517" t="s">
        <v>12</v>
      </c>
    </row>
    <row r="3518" spans="1:16" hidden="1" x14ac:dyDescent="0.25">
      <c r="A3518" t="s">
        <v>39</v>
      </c>
      <c r="B3518" t="s">
        <v>16</v>
      </c>
      <c r="C3518" t="s">
        <v>2942</v>
      </c>
      <c r="D3518" t="s">
        <v>994</v>
      </c>
      <c r="E3518" t="s">
        <v>995</v>
      </c>
      <c r="F3518" t="s">
        <v>202</v>
      </c>
      <c r="G3518">
        <v>113497</v>
      </c>
      <c r="H3518" s="9">
        <v>1</v>
      </c>
      <c r="I3518" s="1">
        <v>45256</v>
      </c>
      <c r="J3518">
        <v>11</v>
      </c>
      <c r="K3518">
        <v>2023</v>
      </c>
      <c r="L3518" t="s">
        <v>37</v>
      </c>
      <c r="M3518">
        <v>33.5</v>
      </c>
      <c r="N3518" t="s">
        <v>4615</v>
      </c>
      <c r="O3518">
        <v>51.444299999999998</v>
      </c>
      <c r="P3518" t="s">
        <v>12</v>
      </c>
    </row>
    <row r="3519" spans="1:16" hidden="1" x14ac:dyDescent="0.25">
      <c r="A3519" t="s">
        <v>39</v>
      </c>
      <c r="B3519" t="s">
        <v>38</v>
      </c>
      <c r="C3519" t="s">
        <v>4537</v>
      </c>
      <c r="D3519" t="s">
        <v>4538</v>
      </c>
      <c r="E3519" t="s">
        <v>4539</v>
      </c>
      <c r="F3519" t="s">
        <v>202</v>
      </c>
      <c r="G3519">
        <v>113496</v>
      </c>
      <c r="H3519" s="9">
        <v>1</v>
      </c>
      <c r="I3519" s="1">
        <v>45256</v>
      </c>
      <c r="J3519">
        <v>11</v>
      </c>
      <c r="K3519">
        <v>2023</v>
      </c>
      <c r="L3519" t="s">
        <v>37</v>
      </c>
      <c r="M3519">
        <v>26.62</v>
      </c>
      <c r="N3519" t="s">
        <v>4615</v>
      </c>
      <c r="O3519">
        <v>40.878999999999998</v>
      </c>
      <c r="P3519" t="s">
        <v>12</v>
      </c>
    </row>
    <row r="3520" spans="1:16" hidden="1" x14ac:dyDescent="0.25">
      <c r="A3520" t="s">
        <v>39</v>
      </c>
      <c r="B3520" t="s">
        <v>38</v>
      </c>
      <c r="C3520" t="s">
        <v>478</v>
      </c>
      <c r="D3520" t="s">
        <v>35</v>
      </c>
      <c r="E3520" t="s">
        <v>36</v>
      </c>
      <c r="F3520" t="s">
        <v>202</v>
      </c>
      <c r="G3520">
        <v>113495</v>
      </c>
      <c r="H3520" s="9">
        <v>1</v>
      </c>
      <c r="I3520" s="1">
        <v>45256</v>
      </c>
      <c r="J3520">
        <v>11</v>
      </c>
      <c r="K3520">
        <v>2023</v>
      </c>
      <c r="L3520" t="s">
        <v>37</v>
      </c>
      <c r="M3520">
        <v>28.25</v>
      </c>
      <c r="N3520" t="s">
        <v>4615</v>
      </c>
      <c r="O3520">
        <v>43.382100000000001</v>
      </c>
      <c r="P3520" t="s">
        <v>12</v>
      </c>
    </row>
    <row r="3521" spans="1:16" hidden="1" x14ac:dyDescent="0.25">
      <c r="A3521" t="s">
        <v>39</v>
      </c>
      <c r="B3521" t="s">
        <v>38</v>
      </c>
      <c r="C3521" t="s">
        <v>3276</v>
      </c>
      <c r="D3521" t="s">
        <v>912</v>
      </c>
      <c r="E3521" t="s">
        <v>913</v>
      </c>
      <c r="F3521" t="s">
        <v>202</v>
      </c>
      <c r="G3521">
        <v>113493</v>
      </c>
      <c r="H3521" s="9">
        <v>1</v>
      </c>
      <c r="I3521" s="1">
        <v>45256</v>
      </c>
      <c r="J3521">
        <v>11</v>
      </c>
      <c r="K3521">
        <v>2023</v>
      </c>
      <c r="L3521" t="s">
        <v>37</v>
      </c>
      <c r="M3521">
        <v>26.62</v>
      </c>
      <c r="N3521" t="s">
        <v>4615</v>
      </c>
      <c r="O3521">
        <v>40.878999999999998</v>
      </c>
      <c r="P3521" t="s">
        <v>12</v>
      </c>
    </row>
    <row r="3522" spans="1:16" hidden="1" x14ac:dyDescent="0.25">
      <c r="A3522" t="s">
        <v>39</v>
      </c>
      <c r="B3522" t="s">
        <v>16</v>
      </c>
      <c r="C3522" t="s">
        <v>2994</v>
      </c>
      <c r="D3522" t="s">
        <v>986</v>
      </c>
      <c r="E3522" t="s">
        <v>987</v>
      </c>
      <c r="F3522" t="s">
        <v>202</v>
      </c>
      <c r="G3522">
        <v>113491</v>
      </c>
      <c r="H3522" s="9">
        <v>1</v>
      </c>
      <c r="I3522" s="1">
        <v>45256</v>
      </c>
      <c r="J3522">
        <v>11</v>
      </c>
      <c r="K3522">
        <v>2023</v>
      </c>
      <c r="L3522" t="s">
        <v>37</v>
      </c>
      <c r="M3522">
        <v>33.5</v>
      </c>
      <c r="N3522" t="s">
        <v>4615</v>
      </c>
      <c r="O3522">
        <v>51.444299999999998</v>
      </c>
      <c r="P3522" t="s">
        <v>12</v>
      </c>
    </row>
    <row r="3523" spans="1:16" hidden="1" x14ac:dyDescent="0.25">
      <c r="A3523" t="s">
        <v>39</v>
      </c>
      <c r="B3523" t="s">
        <v>38</v>
      </c>
      <c r="C3523" t="s">
        <v>587</v>
      </c>
      <c r="D3523" t="s">
        <v>56</v>
      </c>
      <c r="E3523" t="s">
        <v>57</v>
      </c>
      <c r="F3523" t="s">
        <v>202</v>
      </c>
      <c r="G3523">
        <v>113360</v>
      </c>
      <c r="H3523" s="9">
        <v>1</v>
      </c>
      <c r="I3523" s="1">
        <v>45256</v>
      </c>
      <c r="J3523">
        <v>11</v>
      </c>
      <c r="K3523">
        <v>2023</v>
      </c>
      <c r="L3523" t="s">
        <v>37</v>
      </c>
      <c r="M3523">
        <v>26.62</v>
      </c>
      <c r="N3523" t="s">
        <v>4615</v>
      </c>
      <c r="O3523">
        <v>40.878999999999998</v>
      </c>
      <c r="P3523" t="s">
        <v>12</v>
      </c>
    </row>
    <row r="3524" spans="1:16" hidden="1" x14ac:dyDescent="0.25">
      <c r="A3524" t="s">
        <v>39</v>
      </c>
      <c r="B3524" t="s">
        <v>38</v>
      </c>
      <c r="C3524" t="s">
        <v>478</v>
      </c>
      <c r="D3524" t="s">
        <v>35</v>
      </c>
      <c r="E3524" t="s">
        <v>36</v>
      </c>
      <c r="F3524" t="s">
        <v>202</v>
      </c>
      <c r="G3524">
        <v>113358</v>
      </c>
      <c r="H3524" s="9">
        <v>1</v>
      </c>
      <c r="I3524" s="1">
        <v>45256</v>
      </c>
      <c r="J3524">
        <v>11</v>
      </c>
      <c r="K3524">
        <v>2023</v>
      </c>
      <c r="L3524" t="s">
        <v>37</v>
      </c>
      <c r="M3524">
        <v>28.25</v>
      </c>
      <c r="N3524" t="s">
        <v>4615</v>
      </c>
      <c r="O3524">
        <v>43.382100000000001</v>
      </c>
      <c r="P3524" t="s">
        <v>12</v>
      </c>
    </row>
    <row r="3525" spans="1:16" hidden="1" x14ac:dyDescent="0.25">
      <c r="A3525" t="s">
        <v>39</v>
      </c>
      <c r="B3525" t="s">
        <v>4489</v>
      </c>
      <c r="C3525" t="s">
        <v>2969</v>
      </c>
      <c r="D3525" t="s">
        <v>966</v>
      </c>
      <c r="E3525" t="s">
        <v>967</v>
      </c>
      <c r="F3525" t="s">
        <v>202</v>
      </c>
      <c r="G3525">
        <v>113357</v>
      </c>
      <c r="H3525" s="9">
        <v>1</v>
      </c>
      <c r="I3525" s="1">
        <v>45256</v>
      </c>
      <c r="J3525">
        <v>11</v>
      </c>
      <c r="K3525">
        <v>2023</v>
      </c>
      <c r="L3525" t="s">
        <v>37</v>
      </c>
      <c r="M3525">
        <v>0.45</v>
      </c>
      <c r="N3525" t="s">
        <v>4615</v>
      </c>
      <c r="O3525">
        <v>0.69099999999999995</v>
      </c>
      <c r="P3525" t="s">
        <v>12</v>
      </c>
    </row>
    <row r="3526" spans="1:16" hidden="1" x14ac:dyDescent="0.25">
      <c r="A3526" t="s">
        <v>39</v>
      </c>
      <c r="B3526" t="s">
        <v>38</v>
      </c>
      <c r="C3526" t="s">
        <v>476</v>
      </c>
      <c r="D3526" t="s">
        <v>71</v>
      </c>
      <c r="E3526" t="s">
        <v>72</v>
      </c>
      <c r="F3526" t="s">
        <v>202</v>
      </c>
      <c r="G3526">
        <v>113357</v>
      </c>
      <c r="H3526" s="9">
        <v>1</v>
      </c>
      <c r="I3526" s="1">
        <v>45256</v>
      </c>
      <c r="J3526">
        <v>11</v>
      </c>
      <c r="K3526">
        <v>2023</v>
      </c>
      <c r="L3526" t="s">
        <v>37</v>
      </c>
      <c r="M3526">
        <v>28.25</v>
      </c>
      <c r="N3526" t="s">
        <v>4615</v>
      </c>
      <c r="O3526">
        <v>43.382100000000001</v>
      </c>
      <c r="P3526" t="s">
        <v>12</v>
      </c>
    </row>
    <row r="3527" spans="1:16" hidden="1" x14ac:dyDescent="0.25">
      <c r="A3527" t="s">
        <v>39</v>
      </c>
      <c r="B3527" t="s">
        <v>16</v>
      </c>
      <c r="C3527" t="s">
        <v>2942</v>
      </c>
      <c r="D3527" t="s">
        <v>994</v>
      </c>
      <c r="E3527" t="s">
        <v>995</v>
      </c>
      <c r="F3527" t="s">
        <v>202</v>
      </c>
      <c r="G3527">
        <v>113119</v>
      </c>
      <c r="H3527" s="9">
        <v>1</v>
      </c>
      <c r="I3527" s="1">
        <v>45254</v>
      </c>
      <c r="J3527">
        <v>11</v>
      </c>
      <c r="K3527">
        <v>2023</v>
      </c>
      <c r="L3527" t="s">
        <v>37</v>
      </c>
      <c r="M3527">
        <v>33.5</v>
      </c>
      <c r="N3527" t="s">
        <v>4615</v>
      </c>
      <c r="O3527">
        <v>51.601599999999998</v>
      </c>
      <c r="P3527" t="s">
        <v>12</v>
      </c>
    </row>
    <row r="3528" spans="1:16" hidden="1" x14ac:dyDescent="0.25">
      <c r="A3528" t="s">
        <v>39</v>
      </c>
      <c r="B3528" t="s">
        <v>38</v>
      </c>
      <c r="C3528" t="s">
        <v>3020</v>
      </c>
      <c r="D3528" t="s">
        <v>954</v>
      </c>
      <c r="E3528" t="s">
        <v>955</v>
      </c>
      <c r="F3528" t="s">
        <v>202</v>
      </c>
      <c r="G3528">
        <v>113118</v>
      </c>
      <c r="H3528" s="9">
        <v>1</v>
      </c>
      <c r="I3528" s="1">
        <v>45254</v>
      </c>
      <c r="J3528">
        <v>11</v>
      </c>
      <c r="K3528">
        <v>2023</v>
      </c>
      <c r="L3528" t="s">
        <v>37</v>
      </c>
      <c r="M3528">
        <v>28.25</v>
      </c>
      <c r="N3528" t="s">
        <v>4615</v>
      </c>
      <c r="O3528">
        <v>43.514800000000001</v>
      </c>
      <c r="P3528" t="s">
        <v>12</v>
      </c>
    </row>
    <row r="3529" spans="1:16" hidden="1" x14ac:dyDescent="0.25">
      <c r="A3529" t="s">
        <v>39</v>
      </c>
      <c r="B3529" t="s">
        <v>38</v>
      </c>
      <c r="C3529" t="s">
        <v>536</v>
      </c>
      <c r="D3529" t="s">
        <v>84</v>
      </c>
      <c r="E3529" t="s">
        <v>85</v>
      </c>
      <c r="F3529" t="s">
        <v>202</v>
      </c>
      <c r="G3529">
        <v>113117</v>
      </c>
      <c r="H3529" s="9">
        <v>1</v>
      </c>
      <c r="I3529" s="1">
        <v>45254</v>
      </c>
      <c r="J3529">
        <v>11</v>
      </c>
      <c r="K3529">
        <v>2023</v>
      </c>
      <c r="L3529" t="s">
        <v>37</v>
      </c>
      <c r="M3529">
        <v>33.5</v>
      </c>
      <c r="N3529" t="s">
        <v>4615</v>
      </c>
      <c r="O3529">
        <v>51.601599999999998</v>
      </c>
      <c r="P3529" t="s">
        <v>12</v>
      </c>
    </row>
    <row r="3530" spans="1:16" hidden="1" x14ac:dyDescent="0.25">
      <c r="A3530" t="s">
        <v>39</v>
      </c>
      <c r="B3530" t="s">
        <v>38</v>
      </c>
      <c r="C3530" t="s">
        <v>2968</v>
      </c>
      <c r="D3530" t="s">
        <v>877</v>
      </c>
      <c r="E3530" t="s">
        <v>878</v>
      </c>
      <c r="F3530" t="s">
        <v>202</v>
      </c>
      <c r="G3530">
        <v>112908</v>
      </c>
      <c r="H3530" s="9">
        <v>1</v>
      </c>
      <c r="I3530" s="1">
        <v>45253</v>
      </c>
      <c r="J3530">
        <v>11</v>
      </c>
      <c r="K3530">
        <v>2023</v>
      </c>
      <c r="L3530" t="s">
        <v>37</v>
      </c>
      <c r="M3530">
        <v>28.25</v>
      </c>
      <c r="N3530" t="s">
        <v>4615</v>
      </c>
      <c r="O3530">
        <v>43.7699</v>
      </c>
      <c r="P3530" t="s">
        <v>12</v>
      </c>
    </row>
    <row r="3531" spans="1:16" hidden="1" x14ac:dyDescent="0.25">
      <c r="A3531" t="s">
        <v>39</v>
      </c>
      <c r="B3531" t="s">
        <v>38</v>
      </c>
      <c r="C3531" t="s">
        <v>3298</v>
      </c>
      <c r="D3531" t="s">
        <v>958</v>
      </c>
      <c r="E3531" t="s">
        <v>959</v>
      </c>
      <c r="F3531" t="s">
        <v>202</v>
      </c>
      <c r="G3531">
        <v>112906</v>
      </c>
      <c r="H3531" s="9">
        <v>1</v>
      </c>
      <c r="I3531" s="1">
        <v>45253</v>
      </c>
      <c r="J3531">
        <v>11</v>
      </c>
      <c r="K3531">
        <v>2023</v>
      </c>
      <c r="L3531" t="s">
        <v>37</v>
      </c>
      <c r="M3531">
        <v>28.25</v>
      </c>
      <c r="N3531" t="s">
        <v>4615</v>
      </c>
      <c r="O3531">
        <v>43.7699</v>
      </c>
      <c r="P3531" t="s">
        <v>12</v>
      </c>
    </row>
    <row r="3532" spans="1:16" hidden="1" x14ac:dyDescent="0.25">
      <c r="A3532" t="s">
        <v>39</v>
      </c>
      <c r="B3532" t="s">
        <v>16</v>
      </c>
      <c r="C3532" t="s">
        <v>528</v>
      </c>
      <c r="D3532" t="s">
        <v>92</v>
      </c>
      <c r="E3532" t="s">
        <v>93</v>
      </c>
      <c r="F3532" t="s">
        <v>202</v>
      </c>
      <c r="G3532">
        <v>112829</v>
      </c>
      <c r="H3532" s="9">
        <v>1</v>
      </c>
      <c r="I3532" s="1">
        <v>45253</v>
      </c>
      <c r="J3532">
        <v>11</v>
      </c>
      <c r="K3532">
        <v>2023</v>
      </c>
      <c r="L3532" t="s">
        <v>37</v>
      </c>
      <c r="M3532">
        <v>33.5</v>
      </c>
      <c r="N3532" t="s">
        <v>4615</v>
      </c>
      <c r="O3532">
        <v>51.904200000000003</v>
      </c>
      <c r="P3532" t="s">
        <v>12</v>
      </c>
    </row>
    <row r="3533" spans="1:16" hidden="1" x14ac:dyDescent="0.25">
      <c r="A3533" t="s">
        <v>39</v>
      </c>
      <c r="B3533" t="s">
        <v>16</v>
      </c>
      <c r="C3533" t="s">
        <v>529</v>
      </c>
      <c r="D3533" t="s">
        <v>65</v>
      </c>
      <c r="E3533" t="s">
        <v>66</v>
      </c>
      <c r="F3533" t="s">
        <v>202</v>
      </c>
      <c r="G3533">
        <v>112611</v>
      </c>
      <c r="H3533" s="9">
        <v>1</v>
      </c>
      <c r="I3533" s="1">
        <v>45252</v>
      </c>
      <c r="J3533">
        <v>11</v>
      </c>
      <c r="K3533">
        <v>2023</v>
      </c>
      <c r="L3533" t="s">
        <v>37</v>
      </c>
      <c r="M3533">
        <v>28.25</v>
      </c>
      <c r="N3533" t="s">
        <v>4615</v>
      </c>
      <c r="O3533">
        <v>44.435699999999997</v>
      </c>
      <c r="P3533" t="s">
        <v>12</v>
      </c>
    </row>
    <row r="3534" spans="1:16" hidden="1" x14ac:dyDescent="0.25">
      <c r="A3534" t="s">
        <v>39</v>
      </c>
      <c r="B3534" t="s">
        <v>16</v>
      </c>
      <c r="C3534" t="s">
        <v>576</v>
      </c>
      <c r="D3534" t="s">
        <v>90</v>
      </c>
      <c r="E3534" t="s">
        <v>91</v>
      </c>
      <c r="F3534" t="s">
        <v>202</v>
      </c>
      <c r="G3534">
        <v>112610</v>
      </c>
      <c r="H3534" s="9">
        <v>1</v>
      </c>
      <c r="I3534" s="1">
        <v>45252</v>
      </c>
      <c r="J3534">
        <v>11</v>
      </c>
      <c r="K3534">
        <v>2023</v>
      </c>
      <c r="L3534" t="s">
        <v>37</v>
      </c>
      <c r="M3534">
        <v>33.5</v>
      </c>
      <c r="N3534" t="s">
        <v>4615</v>
      </c>
      <c r="O3534">
        <v>52.6937</v>
      </c>
      <c r="P3534" t="s">
        <v>12</v>
      </c>
    </row>
    <row r="3535" spans="1:16" hidden="1" x14ac:dyDescent="0.25">
      <c r="A3535" t="s">
        <v>39</v>
      </c>
      <c r="B3535" t="s">
        <v>16</v>
      </c>
      <c r="C3535" t="s">
        <v>2991</v>
      </c>
      <c r="D3535" t="s">
        <v>1042</v>
      </c>
      <c r="E3535" t="s">
        <v>989</v>
      </c>
      <c r="F3535" t="s">
        <v>202</v>
      </c>
      <c r="G3535">
        <v>112609</v>
      </c>
      <c r="H3535" s="9">
        <v>1</v>
      </c>
      <c r="I3535" s="1">
        <v>45252</v>
      </c>
      <c r="J3535">
        <v>11</v>
      </c>
      <c r="K3535">
        <v>2023</v>
      </c>
      <c r="L3535" t="s">
        <v>37</v>
      </c>
      <c r="M3535">
        <v>33.5</v>
      </c>
      <c r="N3535" t="s">
        <v>4615</v>
      </c>
      <c r="O3535">
        <v>52.6937</v>
      </c>
      <c r="P3535" t="s">
        <v>12</v>
      </c>
    </row>
    <row r="3536" spans="1:16" hidden="1" x14ac:dyDescent="0.25">
      <c r="A3536" t="s">
        <v>39</v>
      </c>
      <c r="B3536" t="s">
        <v>16</v>
      </c>
      <c r="C3536" t="s">
        <v>2942</v>
      </c>
      <c r="D3536" t="s">
        <v>994</v>
      </c>
      <c r="E3536" t="s">
        <v>995</v>
      </c>
      <c r="F3536" t="s">
        <v>202</v>
      </c>
      <c r="G3536">
        <v>112607</v>
      </c>
      <c r="H3536" s="9">
        <v>1</v>
      </c>
      <c r="I3536" s="1">
        <v>45252</v>
      </c>
      <c r="J3536">
        <v>11</v>
      </c>
      <c r="K3536">
        <v>2023</v>
      </c>
      <c r="L3536" t="s">
        <v>37</v>
      </c>
      <c r="M3536">
        <v>33.5</v>
      </c>
      <c r="N3536" t="s">
        <v>4615</v>
      </c>
      <c r="O3536">
        <v>52.6937</v>
      </c>
      <c r="P3536" t="s">
        <v>12</v>
      </c>
    </row>
    <row r="3537" spans="1:16" hidden="1" x14ac:dyDescent="0.25">
      <c r="A3537" t="s">
        <v>39</v>
      </c>
      <c r="B3537" t="s">
        <v>16</v>
      </c>
      <c r="C3537" t="s">
        <v>3025</v>
      </c>
      <c r="D3537" t="s">
        <v>1028</v>
      </c>
      <c r="E3537" t="s">
        <v>1029</v>
      </c>
      <c r="F3537" t="s">
        <v>202</v>
      </c>
      <c r="G3537">
        <v>112605</v>
      </c>
      <c r="H3537" s="9">
        <v>1</v>
      </c>
      <c r="I3537" s="1">
        <v>45252</v>
      </c>
      <c r="J3537">
        <v>11</v>
      </c>
      <c r="K3537">
        <v>2023</v>
      </c>
      <c r="L3537" t="s">
        <v>37</v>
      </c>
      <c r="M3537">
        <v>33.5</v>
      </c>
      <c r="N3537" t="s">
        <v>4615</v>
      </c>
      <c r="O3537">
        <v>52.6937</v>
      </c>
      <c r="P3537" t="s">
        <v>12</v>
      </c>
    </row>
    <row r="3538" spans="1:16" hidden="1" x14ac:dyDescent="0.25">
      <c r="A3538" t="s">
        <v>39</v>
      </c>
      <c r="B3538" t="s">
        <v>16</v>
      </c>
      <c r="C3538" t="s">
        <v>3311</v>
      </c>
      <c r="D3538" t="s">
        <v>990</v>
      </c>
      <c r="E3538" t="s">
        <v>991</v>
      </c>
      <c r="F3538" t="s">
        <v>202</v>
      </c>
      <c r="G3538">
        <v>112499</v>
      </c>
      <c r="H3538" s="9">
        <v>1</v>
      </c>
      <c r="I3538" s="1">
        <v>45252</v>
      </c>
      <c r="J3538">
        <v>11</v>
      </c>
      <c r="K3538">
        <v>2023</v>
      </c>
      <c r="L3538" t="s">
        <v>37</v>
      </c>
      <c r="M3538">
        <v>33.5</v>
      </c>
      <c r="N3538" t="s">
        <v>4615</v>
      </c>
      <c r="O3538">
        <v>52.6937</v>
      </c>
      <c r="P3538" t="s">
        <v>12</v>
      </c>
    </row>
    <row r="3539" spans="1:16" hidden="1" x14ac:dyDescent="0.25">
      <c r="A3539" t="s">
        <v>39</v>
      </c>
      <c r="B3539" t="s">
        <v>38</v>
      </c>
      <c r="C3539" t="s">
        <v>3259</v>
      </c>
      <c r="D3539" t="s">
        <v>879</v>
      </c>
      <c r="E3539" t="s">
        <v>4540</v>
      </c>
      <c r="F3539" t="s">
        <v>202</v>
      </c>
      <c r="G3539">
        <v>112195</v>
      </c>
      <c r="H3539" s="9">
        <v>1</v>
      </c>
      <c r="I3539" s="1">
        <v>45251</v>
      </c>
      <c r="J3539">
        <v>11</v>
      </c>
      <c r="K3539">
        <v>2023</v>
      </c>
      <c r="L3539" t="s">
        <v>37</v>
      </c>
      <c r="M3539">
        <v>26.62</v>
      </c>
      <c r="N3539" t="s">
        <v>4615</v>
      </c>
      <c r="O3539">
        <v>41.947400000000002</v>
      </c>
      <c r="P3539" t="s">
        <v>12</v>
      </c>
    </row>
    <row r="3540" spans="1:16" hidden="1" x14ac:dyDescent="0.25">
      <c r="A3540" t="s">
        <v>39</v>
      </c>
      <c r="B3540" t="s">
        <v>16</v>
      </c>
      <c r="C3540" t="s">
        <v>529</v>
      </c>
      <c r="D3540" t="s">
        <v>65</v>
      </c>
      <c r="E3540" t="s">
        <v>66</v>
      </c>
      <c r="F3540" t="s">
        <v>202</v>
      </c>
      <c r="G3540">
        <v>112192</v>
      </c>
      <c r="H3540" s="9">
        <v>1</v>
      </c>
      <c r="I3540" s="1">
        <v>45251</v>
      </c>
      <c r="J3540">
        <v>11</v>
      </c>
      <c r="K3540">
        <v>2023</v>
      </c>
      <c r="L3540" t="s">
        <v>37</v>
      </c>
      <c r="M3540">
        <v>28.25</v>
      </c>
      <c r="N3540" t="s">
        <v>4615</v>
      </c>
      <c r="O3540">
        <v>44.515900000000002</v>
      </c>
      <c r="P3540" t="s">
        <v>12</v>
      </c>
    </row>
    <row r="3541" spans="1:16" hidden="1" x14ac:dyDescent="0.25">
      <c r="A3541" t="s">
        <v>39</v>
      </c>
      <c r="B3541" t="s">
        <v>38</v>
      </c>
      <c r="C3541" t="s">
        <v>536</v>
      </c>
      <c r="D3541" t="s">
        <v>84</v>
      </c>
      <c r="E3541" t="s">
        <v>85</v>
      </c>
      <c r="F3541" t="s">
        <v>202</v>
      </c>
      <c r="G3541">
        <v>112189</v>
      </c>
      <c r="H3541" s="9">
        <v>1</v>
      </c>
      <c r="I3541" s="1">
        <v>45251</v>
      </c>
      <c r="J3541">
        <v>11</v>
      </c>
      <c r="K3541">
        <v>2023</v>
      </c>
      <c r="L3541" t="s">
        <v>37</v>
      </c>
      <c r="M3541">
        <v>33.5</v>
      </c>
      <c r="N3541" t="s">
        <v>4615</v>
      </c>
      <c r="O3541">
        <v>52.788699999999999</v>
      </c>
      <c r="P3541" t="s">
        <v>12</v>
      </c>
    </row>
    <row r="3542" spans="1:16" hidden="1" x14ac:dyDescent="0.25">
      <c r="A3542" t="s">
        <v>39</v>
      </c>
      <c r="B3542" t="s">
        <v>38</v>
      </c>
      <c r="C3542" t="s">
        <v>2968</v>
      </c>
      <c r="D3542" t="s">
        <v>877</v>
      </c>
      <c r="E3542" t="s">
        <v>878</v>
      </c>
      <c r="F3542" t="s">
        <v>202</v>
      </c>
      <c r="G3542">
        <v>112188</v>
      </c>
      <c r="H3542" s="9">
        <v>1</v>
      </c>
      <c r="I3542" s="1">
        <v>45251</v>
      </c>
      <c r="J3542">
        <v>11</v>
      </c>
      <c r="K3542">
        <v>2023</v>
      </c>
      <c r="L3542" t="s">
        <v>37</v>
      </c>
      <c r="M3542">
        <v>28.25</v>
      </c>
      <c r="N3542" t="s">
        <v>4615</v>
      </c>
      <c r="O3542">
        <v>44.515900000000002</v>
      </c>
      <c r="P3542" t="s">
        <v>12</v>
      </c>
    </row>
    <row r="3543" spans="1:16" hidden="1" x14ac:dyDescent="0.25">
      <c r="A3543" t="s">
        <v>39</v>
      </c>
      <c r="B3543" t="s">
        <v>16</v>
      </c>
      <c r="C3543" t="s">
        <v>2994</v>
      </c>
      <c r="D3543" t="s">
        <v>986</v>
      </c>
      <c r="E3543" t="s">
        <v>987</v>
      </c>
      <c r="F3543" t="s">
        <v>202</v>
      </c>
      <c r="G3543">
        <v>112187</v>
      </c>
      <c r="H3543" s="9">
        <v>1</v>
      </c>
      <c r="I3543" s="1">
        <v>45251</v>
      </c>
      <c r="J3543">
        <v>11</v>
      </c>
      <c r="K3543">
        <v>2023</v>
      </c>
      <c r="L3543" t="s">
        <v>37</v>
      </c>
      <c r="M3543">
        <v>33.5</v>
      </c>
      <c r="N3543" t="s">
        <v>4615</v>
      </c>
      <c r="O3543">
        <v>52.788699999999999</v>
      </c>
      <c r="P3543" t="s">
        <v>12</v>
      </c>
    </row>
    <row r="3544" spans="1:16" hidden="1" x14ac:dyDescent="0.25">
      <c r="A3544" t="s">
        <v>39</v>
      </c>
      <c r="B3544" t="s">
        <v>38</v>
      </c>
      <c r="C3544" t="s">
        <v>2944</v>
      </c>
      <c r="D3544" t="s">
        <v>949</v>
      </c>
      <c r="E3544" t="s">
        <v>950</v>
      </c>
      <c r="F3544" t="s">
        <v>202</v>
      </c>
      <c r="G3544">
        <v>112006</v>
      </c>
      <c r="H3544" s="9">
        <v>3</v>
      </c>
      <c r="I3544" s="1">
        <v>45251</v>
      </c>
      <c r="J3544">
        <v>11</v>
      </c>
      <c r="K3544">
        <v>2023</v>
      </c>
      <c r="L3544" t="s">
        <v>37</v>
      </c>
      <c r="M3544">
        <v>28.25</v>
      </c>
      <c r="N3544" t="s">
        <v>4615</v>
      </c>
      <c r="O3544">
        <v>44.515900000000002</v>
      </c>
      <c r="P3544" t="s">
        <v>12</v>
      </c>
    </row>
    <row r="3545" spans="1:16" hidden="1" x14ac:dyDescent="0.25">
      <c r="A3545" t="s">
        <v>39</v>
      </c>
      <c r="B3545" t="s">
        <v>38</v>
      </c>
      <c r="C3545" t="s">
        <v>3292</v>
      </c>
      <c r="D3545" t="s">
        <v>943</v>
      </c>
      <c r="E3545" t="s">
        <v>944</v>
      </c>
      <c r="F3545" t="s">
        <v>202</v>
      </c>
      <c r="G3545">
        <v>112006</v>
      </c>
      <c r="H3545" s="9">
        <v>4</v>
      </c>
      <c r="I3545" s="1">
        <v>45251</v>
      </c>
      <c r="J3545">
        <v>11</v>
      </c>
      <c r="K3545">
        <v>2023</v>
      </c>
      <c r="L3545" t="s">
        <v>37</v>
      </c>
      <c r="M3545">
        <v>28.25</v>
      </c>
      <c r="N3545" t="s">
        <v>4615</v>
      </c>
      <c r="O3545">
        <v>44.515900000000002</v>
      </c>
      <c r="P3545" t="s">
        <v>12</v>
      </c>
    </row>
    <row r="3546" spans="1:16" hidden="1" x14ac:dyDescent="0.25">
      <c r="A3546" t="s">
        <v>39</v>
      </c>
      <c r="B3546" t="s">
        <v>4489</v>
      </c>
      <c r="C3546" t="s">
        <v>2943</v>
      </c>
      <c r="D3546" t="s">
        <v>968</v>
      </c>
      <c r="E3546" t="s">
        <v>969</v>
      </c>
      <c r="F3546" t="s">
        <v>202</v>
      </c>
      <c r="G3546">
        <v>112006</v>
      </c>
      <c r="H3546" s="9">
        <v>4</v>
      </c>
      <c r="I3546" s="1">
        <v>45251</v>
      </c>
      <c r="J3546">
        <v>11</v>
      </c>
      <c r="K3546">
        <v>2023</v>
      </c>
      <c r="L3546" t="s">
        <v>37</v>
      </c>
      <c r="M3546">
        <v>0.3</v>
      </c>
      <c r="N3546" t="s">
        <v>4615</v>
      </c>
      <c r="O3546">
        <v>0.47270000000000001</v>
      </c>
      <c r="P3546" t="s">
        <v>12</v>
      </c>
    </row>
    <row r="3547" spans="1:16" hidden="1" x14ac:dyDescent="0.25">
      <c r="A3547" t="s">
        <v>39</v>
      </c>
      <c r="B3547" t="s">
        <v>4489</v>
      </c>
      <c r="C3547" t="s">
        <v>2969</v>
      </c>
      <c r="D3547" t="s">
        <v>966</v>
      </c>
      <c r="E3547" t="s">
        <v>967</v>
      </c>
      <c r="F3547" t="s">
        <v>202</v>
      </c>
      <c r="G3547">
        <v>112006</v>
      </c>
      <c r="H3547" s="9">
        <v>7</v>
      </c>
      <c r="I3547" s="1">
        <v>45251</v>
      </c>
      <c r="J3547">
        <v>11</v>
      </c>
      <c r="K3547">
        <v>2023</v>
      </c>
      <c r="L3547" t="s">
        <v>37</v>
      </c>
      <c r="M3547">
        <v>0.45</v>
      </c>
      <c r="N3547" t="s">
        <v>4615</v>
      </c>
      <c r="O3547">
        <v>0.70909999999999995</v>
      </c>
      <c r="P3547" t="s">
        <v>12</v>
      </c>
    </row>
    <row r="3548" spans="1:16" hidden="1" x14ac:dyDescent="0.25">
      <c r="A3548" t="s">
        <v>39</v>
      </c>
      <c r="B3548" t="s">
        <v>4489</v>
      </c>
      <c r="C3548" t="s">
        <v>2969</v>
      </c>
      <c r="D3548" t="s">
        <v>966</v>
      </c>
      <c r="E3548" t="s">
        <v>967</v>
      </c>
      <c r="F3548" t="s">
        <v>202</v>
      </c>
      <c r="G3548">
        <v>112006</v>
      </c>
      <c r="H3548" s="9">
        <v>2</v>
      </c>
      <c r="I3548" s="1">
        <v>45251</v>
      </c>
      <c r="J3548">
        <v>11</v>
      </c>
      <c r="K3548">
        <v>2023</v>
      </c>
      <c r="L3548" t="s">
        <v>37</v>
      </c>
      <c r="M3548">
        <v>0.45</v>
      </c>
      <c r="N3548" t="s">
        <v>4615</v>
      </c>
      <c r="O3548">
        <v>0.70909999999999995</v>
      </c>
      <c r="P3548" t="s">
        <v>12</v>
      </c>
    </row>
    <row r="3549" spans="1:16" hidden="1" x14ac:dyDescent="0.25">
      <c r="A3549" t="s">
        <v>39</v>
      </c>
      <c r="B3549" t="s">
        <v>16</v>
      </c>
      <c r="C3549" t="s">
        <v>2942</v>
      </c>
      <c r="D3549" t="s">
        <v>994</v>
      </c>
      <c r="E3549" t="s">
        <v>995</v>
      </c>
      <c r="F3549" t="s">
        <v>202</v>
      </c>
      <c r="G3549">
        <v>111973</v>
      </c>
      <c r="H3549" s="9">
        <v>2</v>
      </c>
      <c r="I3549" s="1">
        <v>45251</v>
      </c>
      <c r="J3549">
        <v>11</v>
      </c>
      <c r="K3549">
        <v>2023</v>
      </c>
      <c r="L3549" t="s">
        <v>37</v>
      </c>
      <c r="M3549">
        <v>33.5</v>
      </c>
      <c r="N3549" t="s">
        <v>4615</v>
      </c>
      <c r="O3549">
        <v>52.788699999999999</v>
      </c>
      <c r="P3549" t="s">
        <v>12</v>
      </c>
    </row>
    <row r="3550" spans="1:16" hidden="1" x14ac:dyDescent="0.25">
      <c r="A3550" t="s">
        <v>39</v>
      </c>
      <c r="B3550" t="s">
        <v>16</v>
      </c>
      <c r="C3550" t="s">
        <v>576</v>
      </c>
      <c r="D3550" t="s">
        <v>90</v>
      </c>
      <c r="E3550" t="s">
        <v>91</v>
      </c>
      <c r="F3550" t="s">
        <v>202</v>
      </c>
      <c r="G3550">
        <v>111973</v>
      </c>
      <c r="H3550" s="9">
        <v>3</v>
      </c>
      <c r="I3550" s="1">
        <v>45251</v>
      </c>
      <c r="J3550">
        <v>11</v>
      </c>
      <c r="K3550">
        <v>2023</v>
      </c>
      <c r="L3550" t="s">
        <v>37</v>
      </c>
      <c r="M3550">
        <v>33.5</v>
      </c>
      <c r="N3550" t="s">
        <v>4615</v>
      </c>
      <c r="O3550">
        <v>52.788699999999999</v>
      </c>
      <c r="P3550" t="s">
        <v>12</v>
      </c>
    </row>
    <row r="3551" spans="1:16" hidden="1" x14ac:dyDescent="0.25">
      <c r="A3551" t="s">
        <v>39</v>
      </c>
      <c r="B3551" t="s">
        <v>16</v>
      </c>
      <c r="C3551" t="s">
        <v>2994</v>
      </c>
      <c r="D3551" t="s">
        <v>986</v>
      </c>
      <c r="E3551" t="s">
        <v>987</v>
      </c>
      <c r="F3551" t="s">
        <v>202</v>
      </c>
      <c r="G3551">
        <v>111973</v>
      </c>
      <c r="H3551" s="9">
        <v>2</v>
      </c>
      <c r="I3551" s="1">
        <v>45251</v>
      </c>
      <c r="J3551">
        <v>11</v>
      </c>
      <c r="K3551">
        <v>2023</v>
      </c>
      <c r="L3551" t="s">
        <v>37</v>
      </c>
      <c r="M3551">
        <v>33.5</v>
      </c>
      <c r="N3551" t="s">
        <v>4615</v>
      </c>
      <c r="O3551">
        <v>52.788699999999999</v>
      </c>
      <c r="P3551" t="s">
        <v>12</v>
      </c>
    </row>
    <row r="3552" spans="1:16" hidden="1" x14ac:dyDescent="0.25">
      <c r="A3552" t="s">
        <v>39</v>
      </c>
      <c r="B3552" t="s">
        <v>16</v>
      </c>
      <c r="C3552" t="s">
        <v>3329</v>
      </c>
      <c r="D3552" t="s">
        <v>1030</v>
      </c>
      <c r="E3552" t="s">
        <v>1031</v>
      </c>
      <c r="F3552" t="s">
        <v>202</v>
      </c>
      <c r="G3552">
        <v>111973</v>
      </c>
      <c r="H3552" s="9">
        <v>2</v>
      </c>
      <c r="I3552" s="1">
        <v>45251</v>
      </c>
      <c r="J3552">
        <v>11</v>
      </c>
      <c r="K3552">
        <v>2023</v>
      </c>
      <c r="L3552" t="s">
        <v>37</v>
      </c>
      <c r="M3552">
        <v>33.5</v>
      </c>
      <c r="N3552" t="s">
        <v>4615</v>
      </c>
      <c r="O3552">
        <v>52.788699999999999</v>
      </c>
      <c r="P3552" t="s">
        <v>12</v>
      </c>
    </row>
    <row r="3553" spans="1:16" hidden="1" x14ac:dyDescent="0.25">
      <c r="A3553" t="s">
        <v>39</v>
      </c>
      <c r="B3553" t="s">
        <v>38</v>
      </c>
      <c r="C3553" t="s">
        <v>536</v>
      </c>
      <c r="D3553" t="s">
        <v>84</v>
      </c>
      <c r="E3553" t="s">
        <v>85</v>
      </c>
      <c r="F3553" t="s">
        <v>202</v>
      </c>
      <c r="G3553">
        <v>111973</v>
      </c>
      <c r="H3553" s="9">
        <v>3</v>
      </c>
      <c r="I3553" s="1">
        <v>45251</v>
      </c>
      <c r="J3553">
        <v>11</v>
      </c>
      <c r="K3553">
        <v>2023</v>
      </c>
      <c r="L3553" t="s">
        <v>37</v>
      </c>
      <c r="M3553">
        <v>33.5</v>
      </c>
      <c r="N3553" t="s">
        <v>4615</v>
      </c>
      <c r="O3553">
        <v>52.788699999999999</v>
      </c>
      <c r="P3553" t="s">
        <v>12</v>
      </c>
    </row>
    <row r="3554" spans="1:16" hidden="1" x14ac:dyDescent="0.25">
      <c r="A3554" t="s">
        <v>39</v>
      </c>
      <c r="B3554" t="s">
        <v>16</v>
      </c>
      <c r="C3554" t="s">
        <v>2994</v>
      </c>
      <c r="D3554" t="s">
        <v>986</v>
      </c>
      <c r="E3554" t="s">
        <v>987</v>
      </c>
      <c r="F3554" t="s">
        <v>202</v>
      </c>
      <c r="G3554">
        <v>111950</v>
      </c>
      <c r="H3554" s="9">
        <v>1</v>
      </c>
      <c r="I3554" s="1">
        <v>45250</v>
      </c>
      <c r="J3554">
        <v>11</v>
      </c>
      <c r="K3554">
        <v>2023</v>
      </c>
      <c r="L3554" t="s">
        <v>37</v>
      </c>
      <c r="M3554">
        <v>33.5</v>
      </c>
      <c r="N3554" t="s">
        <v>4615</v>
      </c>
      <c r="O3554">
        <v>52.569600000000001</v>
      </c>
      <c r="P3554" t="s">
        <v>12</v>
      </c>
    </row>
    <row r="3555" spans="1:16" hidden="1" x14ac:dyDescent="0.25">
      <c r="A3555" t="s">
        <v>39</v>
      </c>
      <c r="B3555" t="s">
        <v>16</v>
      </c>
      <c r="C3555" t="s">
        <v>2994</v>
      </c>
      <c r="D3555" t="s">
        <v>986</v>
      </c>
      <c r="E3555" t="s">
        <v>987</v>
      </c>
      <c r="F3555" t="s">
        <v>202</v>
      </c>
      <c r="G3555">
        <v>111949</v>
      </c>
      <c r="H3555" s="9">
        <v>1</v>
      </c>
      <c r="I3555" s="1">
        <v>45250</v>
      </c>
      <c r="J3555">
        <v>11</v>
      </c>
      <c r="K3555">
        <v>2023</v>
      </c>
      <c r="L3555" t="s">
        <v>37</v>
      </c>
      <c r="M3555">
        <v>33.5</v>
      </c>
      <c r="N3555" t="s">
        <v>4615</v>
      </c>
      <c r="O3555">
        <v>52.569600000000001</v>
      </c>
      <c r="P3555" t="s">
        <v>12</v>
      </c>
    </row>
    <row r="3556" spans="1:16" hidden="1" x14ac:dyDescent="0.25">
      <c r="A3556" t="s">
        <v>39</v>
      </c>
      <c r="B3556" t="s">
        <v>16</v>
      </c>
      <c r="C3556" t="s">
        <v>3318</v>
      </c>
      <c r="D3556" t="s">
        <v>1008</v>
      </c>
      <c r="E3556" t="s">
        <v>1009</v>
      </c>
      <c r="F3556" t="s">
        <v>202</v>
      </c>
      <c r="G3556">
        <v>111948</v>
      </c>
      <c r="H3556" s="9">
        <v>1</v>
      </c>
      <c r="I3556" s="1">
        <v>45250</v>
      </c>
      <c r="J3556">
        <v>11</v>
      </c>
      <c r="K3556">
        <v>2023</v>
      </c>
      <c r="L3556" t="s">
        <v>37</v>
      </c>
      <c r="M3556">
        <v>33.5</v>
      </c>
      <c r="N3556" t="s">
        <v>4615</v>
      </c>
      <c r="O3556">
        <v>52.569600000000001</v>
      </c>
      <c r="P3556" t="s">
        <v>12</v>
      </c>
    </row>
    <row r="3557" spans="1:16" hidden="1" x14ac:dyDescent="0.25">
      <c r="A3557" t="s">
        <v>39</v>
      </c>
      <c r="B3557" t="s">
        <v>16</v>
      </c>
      <c r="C3557" t="s">
        <v>2994</v>
      </c>
      <c r="D3557" t="s">
        <v>986</v>
      </c>
      <c r="E3557" t="s">
        <v>987</v>
      </c>
      <c r="F3557" t="s">
        <v>202</v>
      </c>
      <c r="G3557">
        <v>111903</v>
      </c>
      <c r="H3557" s="9">
        <v>1</v>
      </c>
      <c r="I3557" s="1">
        <v>45250</v>
      </c>
      <c r="J3557">
        <v>11</v>
      </c>
      <c r="K3557">
        <v>2023</v>
      </c>
      <c r="L3557" t="s">
        <v>37</v>
      </c>
      <c r="M3557">
        <v>33.5</v>
      </c>
      <c r="N3557" t="s">
        <v>4615</v>
      </c>
      <c r="O3557">
        <v>52.569600000000001</v>
      </c>
      <c r="P3557" t="s">
        <v>12</v>
      </c>
    </row>
    <row r="3558" spans="1:16" hidden="1" x14ac:dyDescent="0.25">
      <c r="A3558" t="s">
        <v>39</v>
      </c>
      <c r="B3558" t="s">
        <v>16</v>
      </c>
      <c r="C3558" t="s">
        <v>576</v>
      </c>
      <c r="D3558" t="s">
        <v>90</v>
      </c>
      <c r="E3558" t="s">
        <v>91</v>
      </c>
      <c r="F3558" t="s">
        <v>202</v>
      </c>
      <c r="G3558">
        <v>111840</v>
      </c>
      <c r="H3558" s="9">
        <v>1</v>
      </c>
      <c r="I3558" s="1">
        <v>45250</v>
      </c>
      <c r="J3558">
        <v>11</v>
      </c>
      <c r="K3558">
        <v>2023</v>
      </c>
      <c r="L3558" t="s">
        <v>37</v>
      </c>
      <c r="M3558">
        <v>33.5</v>
      </c>
      <c r="N3558" t="s">
        <v>4615</v>
      </c>
      <c r="O3558">
        <v>52.569600000000001</v>
      </c>
      <c r="P3558" t="s">
        <v>12</v>
      </c>
    </row>
    <row r="3559" spans="1:16" hidden="1" x14ac:dyDescent="0.25">
      <c r="A3559" t="s">
        <v>39</v>
      </c>
      <c r="B3559" t="s">
        <v>16</v>
      </c>
      <c r="C3559" t="s">
        <v>576</v>
      </c>
      <c r="D3559" t="s">
        <v>90</v>
      </c>
      <c r="E3559" t="s">
        <v>91</v>
      </c>
      <c r="F3559" t="s">
        <v>202</v>
      </c>
      <c r="G3559">
        <v>111780</v>
      </c>
      <c r="H3559" s="9">
        <v>1</v>
      </c>
      <c r="I3559" s="1">
        <v>45249</v>
      </c>
      <c r="J3559">
        <v>11</v>
      </c>
      <c r="K3559">
        <v>2023</v>
      </c>
      <c r="L3559" t="s">
        <v>37</v>
      </c>
      <c r="M3559">
        <v>33.5</v>
      </c>
      <c r="N3559" t="s">
        <v>4615</v>
      </c>
      <c r="O3559">
        <v>52.880800000000001</v>
      </c>
      <c r="P3559" t="s">
        <v>12</v>
      </c>
    </row>
    <row r="3560" spans="1:16" hidden="1" x14ac:dyDescent="0.25">
      <c r="A3560" t="s">
        <v>39</v>
      </c>
      <c r="B3560" t="s">
        <v>16</v>
      </c>
      <c r="C3560" t="s">
        <v>576</v>
      </c>
      <c r="D3560" t="s">
        <v>90</v>
      </c>
      <c r="E3560" t="s">
        <v>91</v>
      </c>
      <c r="F3560" t="s">
        <v>202</v>
      </c>
      <c r="G3560">
        <v>111779</v>
      </c>
      <c r="H3560" s="9">
        <v>1</v>
      </c>
      <c r="I3560" s="1">
        <v>45249</v>
      </c>
      <c r="J3560">
        <v>11</v>
      </c>
      <c r="K3560">
        <v>2023</v>
      </c>
      <c r="L3560" t="s">
        <v>37</v>
      </c>
      <c r="M3560">
        <v>33.5</v>
      </c>
      <c r="N3560" t="s">
        <v>4615</v>
      </c>
      <c r="O3560">
        <v>52.880800000000001</v>
      </c>
      <c r="P3560" t="s">
        <v>12</v>
      </c>
    </row>
    <row r="3561" spans="1:16" hidden="1" x14ac:dyDescent="0.25">
      <c r="A3561" t="s">
        <v>39</v>
      </c>
      <c r="B3561" t="s">
        <v>38</v>
      </c>
      <c r="C3561" t="s">
        <v>474</v>
      </c>
      <c r="D3561" t="s">
        <v>60</v>
      </c>
      <c r="E3561" t="s">
        <v>60</v>
      </c>
      <c r="F3561" t="s">
        <v>202</v>
      </c>
      <c r="G3561">
        <v>111778</v>
      </c>
      <c r="H3561" s="9">
        <v>1</v>
      </c>
      <c r="I3561" s="1">
        <v>45249</v>
      </c>
      <c r="J3561">
        <v>11</v>
      </c>
      <c r="K3561">
        <v>2023</v>
      </c>
      <c r="L3561" t="s">
        <v>37</v>
      </c>
      <c r="M3561">
        <v>28.25</v>
      </c>
      <c r="N3561" t="s">
        <v>4615</v>
      </c>
      <c r="O3561">
        <v>44.593499999999999</v>
      </c>
      <c r="P3561" t="s">
        <v>12</v>
      </c>
    </row>
    <row r="3562" spans="1:16" hidden="1" x14ac:dyDescent="0.25">
      <c r="A3562" t="s">
        <v>39</v>
      </c>
      <c r="B3562" t="s">
        <v>16</v>
      </c>
      <c r="C3562" t="s">
        <v>2992</v>
      </c>
      <c r="D3562" t="s">
        <v>1035</v>
      </c>
      <c r="E3562" t="s">
        <v>1036</v>
      </c>
      <c r="F3562" t="s">
        <v>202</v>
      </c>
      <c r="G3562">
        <v>111777</v>
      </c>
      <c r="H3562" s="9">
        <v>1</v>
      </c>
      <c r="I3562" s="1">
        <v>45249</v>
      </c>
      <c r="J3562">
        <v>11</v>
      </c>
      <c r="K3562">
        <v>2023</v>
      </c>
      <c r="L3562" t="s">
        <v>37</v>
      </c>
      <c r="M3562">
        <v>33.5</v>
      </c>
      <c r="N3562" t="s">
        <v>4615</v>
      </c>
      <c r="O3562">
        <v>52.880800000000001</v>
      </c>
      <c r="P3562" t="s">
        <v>12</v>
      </c>
    </row>
    <row r="3563" spans="1:16" hidden="1" x14ac:dyDescent="0.25">
      <c r="A3563" t="s">
        <v>39</v>
      </c>
      <c r="B3563" t="s">
        <v>16</v>
      </c>
      <c r="C3563" t="s">
        <v>2994</v>
      </c>
      <c r="D3563" t="s">
        <v>986</v>
      </c>
      <c r="E3563" t="s">
        <v>987</v>
      </c>
      <c r="F3563" t="s">
        <v>202</v>
      </c>
      <c r="G3563">
        <v>111776</v>
      </c>
      <c r="H3563" s="9">
        <v>1</v>
      </c>
      <c r="I3563" s="1">
        <v>45249</v>
      </c>
      <c r="J3563">
        <v>11</v>
      </c>
      <c r="K3563">
        <v>2023</v>
      </c>
      <c r="L3563" t="s">
        <v>37</v>
      </c>
      <c r="M3563">
        <v>33.5</v>
      </c>
      <c r="N3563" t="s">
        <v>4615</v>
      </c>
      <c r="O3563">
        <v>52.880800000000001</v>
      </c>
      <c r="P3563" t="s">
        <v>12</v>
      </c>
    </row>
    <row r="3564" spans="1:16" hidden="1" x14ac:dyDescent="0.25">
      <c r="A3564" t="s">
        <v>39</v>
      </c>
      <c r="B3564" t="s">
        <v>16</v>
      </c>
      <c r="C3564" t="s">
        <v>576</v>
      </c>
      <c r="D3564" t="s">
        <v>90</v>
      </c>
      <c r="E3564" t="s">
        <v>91</v>
      </c>
      <c r="F3564" t="s">
        <v>202</v>
      </c>
      <c r="G3564">
        <v>111775</v>
      </c>
      <c r="H3564" s="9">
        <v>1</v>
      </c>
      <c r="I3564" s="1">
        <v>45249</v>
      </c>
      <c r="J3564">
        <v>11</v>
      </c>
      <c r="K3564">
        <v>2023</v>
      </c>
      <c r="L3564" t="s">
        <v>37</v>
      </c>
      <c r="M3564">
        <v>33.5</v>
      </c>
      <c r="N3564" t="s">
        <v>4615</v>
      </c>
      <c r="O3564">
        <v>52.880800000000001</v>
      </c>
      <c r="P3564" t="s">
        <v>12</v>
      </c>
    </row>
    <row r="3565" spans="1:16" hidden="1" x14ac:dyDescent="0.25">
      <c r="A3565" t="s">
        <v>39</v>
      </c>
      <c r="B3565" t="s">
        <v>38</v>
      </c>
      <c r="C3565" t="s">
        <v>476</v>
      </c>
      <c r="D3565" t="s">
        <v>71</v>
      </c>
      <c r="E3565" t="s">
        <v>72</v>
      </c>
      <c r="F3565" t="s">
        <v>202</v>
      </c>
      <c r="G3565">
        <v>111693</v>
      </c>
      <c r="H3565" s="9">
        <v>1</v>
      </c>
      <c r="I3565" s="1">
        <v>45249</v>
      </c>
      <c r="J3565">
        <v>11</v>
      </c>
      <c r="K3565">
        <v>2023</v>
      </c>
      <c r="L3565" t="s">
        <v>37</v>
      </c>
      <c r="M3565">
        <v>28.25</v>
      </c>
      <c r="N3565" t="s">
        <v>4615</v>
      </c>
      <c r="O3565">
        <v>44.593499999999999</v>
      </c>
      <c r="P3565" t="s">
        <v>12</v>
      </c>
    </row>
    <row r="3566" spans="1:16" hidden="1" x14ac:dyDescent="0.25">
      <c r="A3566" t="s">
        <v>39</v>
      </c>
      <c r="B3566" t="s">
        <v>38</v>
      </c>
      <c r="C3566" t="s">
        <v>476</v>
      </c>
      <c r="D3566" t="s">
        <v>71</v>
      </c>
      <c r="E3566" t="s">
        <v>72</v>
      </c>
      <c r="F3566" t="s">
        <v>202</v>
      </c>
      <c r="G3566">
        <v>111692</v>
      </c>
      <c r="H3566" s="9">
        <v>1</v>
      </c>
      <c r="I3566" s="1">
        <v>45249</v>
      </c>
      <c r="J3566">
        <v>11</v>
      </c>
      <c r="K3566">
        <v>2023</v>
      </c>
      <c r="L3566" t="s">
        <v>37</v>
      </c>
      <c r="M3566">
        <v>28.25</v>
      </c>
      <c r="N3566" t="s">
        <v>4615</v>
      </c>
      <c r="O3566">
        <v>44.593499999999999</v>
      </c>
      <c r="P3566" t="s">
        <v>12</v>
      </c>
    </row>
    <row r="3567" spans="1:16" hidden="1" x14ac:dyDescent="0.25">
      <c r="A3567" t="s">
        <v>39</v>
      </c>
      <c r="B3567" t="s">
        <v>38</v>
      </c>
      <c r="C3567" t="s">
        <v>3263</v>
      </c>
      <c r="D3567" t="s">
        <v>886</v>
      </c>
      <c r="E3567" t="s">
        <v>887</v>
      </c>
      <c r="F3567" t="s">
        <v>202</v>
      </c>
      <c r="G3567">
        <v>111691</v>
      </c>
      <c r="H3567" s="9">
        <v>1</v>
      </c>
      <c r="I3567" s="1">
        <v>45249</v>
      </c>
      <c r="J3567">
        <v>11</v>
      </c>
      <c r="K3567">
        <v>2023</v>
      </c>
      <c r="L3567" t="s">
        <v>37</v>
      </c>
      <c r="M3567">
        <v>26.62</v>
      </c>
      <c r="N3567" t="s">
        <v>4615</v>
      </c>
      <c r="O3567">
        <v>42.020499999999998</v>
      </c>
      <c r="P3567" t="s">
        <v>12</v>
      </c>
    </row>
    <row r="3568" spans="1:16" hidden="1" x14ac:dyDescent="0.25">
      <c r="A3568" t="s">
        <v>39</v>
      </c>
      <c r="B3568" t="s">
        <v>38</v>
      </c>
      <c r="C3568" t="s">
        <v>536</v>
      </c>
      <c r="D3568" t="s">
        <v>84</v>
      </c>
      <c r="E3568" t="s">
        <v>85</v>
      </c>
      <c r="F3568" t="s">
        <v>202</v>
      </c>
      <c r="G3568">
        <v>111690</v>
      </c>
      <c r="H3568" s="9">
        <v>1</v>
      </c>
      <c r="I3568" s="1">
        <v>45249</v>
      </c>
      <c r="J3568">
        <v>11</v>
      </c>
      <c r="K3568">
        <v>2023</v>
      </c>
      <c r="L3568" t="s">
        <v>37</v>
      </c>
      <c r="M3568">
        <v>33.5</v>
      </c>
      <c r="N3568" t="s">
        <v>4615</v>
      </c>
      <c r="O3568">
        <v>52.880800000000001</v>
      </c>
      <c r="P3568" t="s">
        <v>12</v>
      </c>
    </row>
    <row r="3569" spans="1:16" hidden="1" x14ac:dyDescent="0.25">
      <c r="A3569" t="s">
        <v>39</v>
      </c>
      <c r="B3569" t="s">
        <v>38</v>
      </c>
      <c r="C3569" t="s">
        <v>478</v>
      </c>
      <c r="D3569" t="s">
        <v>35</v>
      </c>
      <c r="E3569" t="s">
        <v>36</v>
      </c>
      <c r="F3569" t="s">
        <v>202</v>
      </c>
      <c r="G3569">
        <v>111689</v>
      </c>
      <c r="H3569" s="9">
        <v>1</v>
      </c>
      <c r="I3569" s="1">
        <v>45249</v>
      </c>
      <c r="J3569">
        <v>11</v>
      </c>
      <c r="K3569">
        <v>2023</v>
      </c>
      <c r="L3569" t="s">
        <v>37</v>
      </c>
      <c r="M3569">
        <v>28.25</v>
      </c>
      <c r="N3569" t="s">
        <v>4615</v>
      </c>
      <c r="O3569">
        <v>44.593499999999999</v>
      </c>
      <c r="P3569" t="s">
        <v>12</v>
      </c>
    </row>
    <row r="3570" spans="1:16" hidden="1" x14ac:dyDescent="0.25">
      <c r="A3570" t="s">
        <v>39</v>
      </c>
      <c r="B3570" t="s">
        <v>38</v>
      </c>
      <c r="C3570" t="s">
        <v>476</v>
      </c>
      <c r="D3570" t="s">
        <v>71</v>
      </c>
      <c r="E3570" t="s">
        <v>72</v>
      </c>
      <c r="F3570" t="s">
        <v>202</v>
      </c>
      <c r="G3570">
        <v>111688</v>
      </c>
      <c r="H3570" s="9">
        <v>1</v>
      </c>
      <c r="I3570" s="1">
        <v>45249</v>
      </c>
      <c r="J3570">
        <v>11</v>
      </c>
      <c r="K3570">
        <v>2023</v>
      </c>
      <c r="L3570" t="s">
        <v>37</v>
      </c>
      <c r="M3570">
        <v>28.25</v>
      </c>
      <c r="N3570" t="s">
        <v>4615</v>
      </c>
      <c r="O3570">
        <v>44.593499999999999</v>
      </c>
      <c r="P3570" t="s">
        <v>12</v>
      </c>
    </row>
    <row r="3571" spans="1:16" hidden="1" x14ac:dyDescent="0.25">
      <c r="A3571" t="s">
        <v>39</v>
      </c>
      <c r="B3571" t="s">
        <v>38</v>
      </c>
      <c r="C3571" t="s">
        <v>2968</v>
      </c>
      <c r="D3571" t="s">
        <v>877</v>
      </c>
      <c r="E3571" t="s">
        <v>878</v>
      </c>
      <c r="F3571" t="s">
        <v>202</v>
      </c>
      <c r="G3571">
        <v>111687</v>
      </c>
      <c r="H3571" s="9">
        <v>1</v>
      </c>
      <c r="I3571" s="1">
        <v>45249</v>
      </c>
      <c r="J3571">
        <v>11</v>
      </c>
      <c r="K3571">
        <v>2023</v>
      </c>
      <c r="L3571" t="s">
        <v>37</v>
      </c>
      <c r="M3571">
        <v>28.25</v>
      </c>
      <c r="N3571" t="s">
        <v>4615</v>
      </c>
      <c r="O3571">
        <v>44.593499999999999</v>
      </c>
      <c r="P3571" t="s">
        <v>12</v>
      </c>
    </row>
    <row r="3572" spans="1:16" hidden="1" x14ac:dyDescent="0.25">
      <c r="A3572" t="s">
        <v>39</v>
      </c>
      <c r="B3572" t="s">
        <v>16</v>
      </c>
      <c r="C3572" t="s">
        <v>576</v>
      </c>
      <c r="D3572" t="s">
        <v>90</v>
      </c>
      <c r="E3572" t="s">
        <v>91</v>
      </c>
      <c r="F3572" t="s">
        <v>202</v>
      </c>
      <c r="G3572">
        <v>111577</v>
      </c>
      <c r="H3572" s="9">
        <v>1</v>
      </c>
      <c r="I3572" s="1">
        <v>45248</v>
      </c>
      <c r="J3572">
        <v>11</v>
      </c>
      <c r="K3572">
        <v>2023</v>
      </c>
      <c r="L3572" t="s">
        <v>37</v>
      </c>
      <c r="M3572">
        <v>33.5</v>
      </c>
      <c r="N3572" t="s">
        <v>4615</v>
      </c>
      <c r="O3572">
        <v>52.880800000000001</v>
      </c>
      <c r="P3572" t="s">
        <v>12</v>
      </c>
    </row>
    <row r="3573" spans="1:16" hidden="1" x14ac:dyDescent="0.25">
      <c r="A3573" t="s">
        <v>39</v>
      </c>
      <c r="B3573" t="s">
        <v>16</v>
      </c>
      <c r="C3573" t="s">
        <v>3025</v>
      </c>
      <c r="D3573" t="s">
        <v>1028</v>
      </c>
      <c r="E3573" t="s">
        <v>1029</v>
      </c>
      <c r="F3573" t="s">
        <v>202</v>
      </c>
      <c r="G3573">
        <v>111563</v>
      </c>
      <c r="H3573" s="9">
        <v>1</v>
      </c>
      <c r="I3573" s="1">
        <v>45247</v>
      </c>
      <c r="J3573">
        <v>11</v>
      </c>
      <c r="K3573">
        <v>2023</v>
      </c>
      <c r="L3573" t="s">
        <v>37</v>
      </c>
      <c r="M3573">
        <v>33.5</v>
      </c>
      <c r="N3573" t="s">
        <v>4615</v>
      </c>
      <c r="O3573">
        <v>52.753799999999998</v>
      </c>
      <c r="P3573" t="s">
        <v>12</v>
      </c>
    </row>
    <row r="3574" spans="1:16" hidden="1" x14ac:dyDescent="0.25">
      <c r="A3574" t="s">
        <v>39</v>
      </c>
      <c r="B3574" t="s">
        <v>38</v>
      </c>
      <c r="C3574" t="s">
        <v>4541</v>
      </c>
      <c r="D3574" t="s">
        <v>4542</v>
      </c>
      <c r="E3574" t="s">
        <v>4543</v>
      </c>
      <c r="F3574" t="s">
        <v>202</v>
      </c>
      <c r="G3574">
        <v>111530</v>
      </c>
      <c r="H3574" s="9">
        <v>6</v>
      </c>
      <c r="I3574" s="1">
        <v>45247</v>
      </c>
      <c r="J3574">
        <v>11</v>
      </c>
      <c r="K3574">
        <v>2023</v>
      </c>
      <c r="L3574" t="s">
        <v>37</v>
      </c>
      <c r="M3574">
        <v>26.62</v>
      </c>
      <c r="N3574" t="s">
        <v>4615</v>
      </c>
      <c r="O3574">
        <v>41.919600000000003</v>
      </c>
      <c r="P3574" t="s">
        <v>12</v>
      </c>
    </row>
    <row r="3575" spans="1:16" hidden="1" x14ac:dyDescent="0.25">
      <c r="A3575" t="s">
        <v>39</v>
      </c>
      <c r="B3575" t="s">
        <v>16</v>
      </c>
      <c r="C3575" t="s">
        <v>2935</v>
      </c>
      <c r="D3575" t="s">
        <v>1004</v>
      </c>
      <c r="E3575" t="s">
        <v>1005</v>
      </c>
      <c r="F3575" t="s">
        <v>202</v>
      </c>
      <c r="G3575">
        <v>111509</v>
      </c>
      <c r="H3575" s="9">
        <v>1</v>
      </c>
      <c r="I3575" s="1">
        <v>45246</v>
      </c>
      <c r="J3575">
        <v>11</v>
      </c>
      <c r="K3575">
        <v>2023</v>
      </c>
      <c r="L3575" t="s">
        <v>37</v>
      </c>
      <c r="M3575">
        <v>33.5</v>
      </c>
      <c r="N3575" t="s">
        <v>4615</v>
      </c>
      <c r="O3575">
        <v>53.016399999999997</v>
      </c>
      <c r="P3575" t="s">
        <v>12</v>
      </c>
    </row>
    <row r="3576" spans="1:16" hidden="1" x14ac:dyDescent="0.25">
      <c r="A3576" t="s">
        <v>39</v>
      </c>
      <c r="B3576" t="s">
        <v>38</v>
      </c>
      <c r="C3576" t="s">
        <v>3300</v>
      </c>
      <c r="D3576" t="s">
        <v>964</v>
      </c>
      <c r="E3576" t="s">
        <v>965</v>
      </c>
      <c r="F3576" t="s">
        <v>202</v>
      </c>
      <c r="G3576">
        <v>111507</v>
      </c>
      <c r="H3576" s="9">
        <v>1</v>
      </c>
      <c r="I3576" s="1">
        <v>45246</v>
      </c>
      <c r="J3576">
        <v>11</v>
      </c>
      <c r="K3576">
        <v>2023</v>
      </c>
      <c r="L3576" t="s">
        <v>37</v>
      </c>
      <c r="M3576">
        <v>28.25</v>
      </c>
      <c r="N3576" t="s">
        <v>4615</v>
      </c>
      <c r="O3576">
        <v>44.707900000000002</v>
      </c>
      <c r="P3576" t="s">
        <v>12</v>
      </c>
    </row>
    <row r="3577" spans="1:16" hidden="1" x14ac:dyDescent="0.25">
      <c r="A3577" t="s">
        <v>39</v>
      </c>
      <c r="B3577" t="s">
        <v>16</v>
      </c>
      <c r="C3577" t="s">
        <v>3311</v>
      </c>
      <c r="D3577" t="s">
        <v>990</v>
      </c>
      <c r="E3577" t="s">
        <v>991</v>
      </c>
      <c r="F3577" t="s">
        <v>202</v>
      </c>
      <c r="G3577">
        <v>111397</v>
      </c>
      <c r="H3577" s="9">
        <v>1</v>
      </c>
      <c r="I3577" s="1">
        <v>45245</v>
      </c>
      <c r="J3577">
        <v>11</v>
      </c>
      <c r="K3577">
        <v>2023</v>
      </c>
      <c r="L3577" t="s">
        <v>37</v>
      </c>
      <c r="M3577">
        <v>33.5</v>
      </c>
      <c r="N3577" t="s">
        <v>4615</v>
      </c>
      <c r="O3577">
        <v>52.842500000000001</v>
      </c>
      <c r="P3577" t="s">
        <v>12</v>
      </c>
    </row>
    <row r="3578" spans="1:16" hidden="1" x14ac:dyDescent="0.25">
      <c r="A3578" t="s">
        <v>39</v>
      </c>
      <c r="B3578" t="s">
        <v>38</v>
      </c>
      <c r="C3578" t="s">
        <v>473</v>
      </c>
      <c r="D3578" t="s">
        <v>40</v>
      </c>
      <c r="E3578" t="s">
        <v>41</v>
      </c>
      <c r="F3578" t="s">
        <v>202</v>
      </c>
      <c r="G3578">
        <v>111395</v>
      </c>
      <c r="H3578" s="9">
        <v>1</v>
      </c>
      <c r="I3578" s="1">
        <v>45245</v>
      </c>
      <c r="J3578">
        <v>11</v>
      </c>
      <c r="K3578">
        <v>2023</v>
      </c>
      <c r="L3578" t="s">
        <v>37</v>
      </c>
      <c r="M3578">
        <v>28.25</v>
      </c>
      <c r="N3578" t="s">
        <v>4615</v>
      </c>
      <c r="O3578">
        <v>44.561199999999999</v>
      </c>
      <c r="P3578" t="s">
        <v>12</v>
      </c>
    </row>
    <row r="3579" spans="1:16" hidden="1" x14ac:dyDescent="0.25">
      <c r="A3579" t="s">
        <v>39</v>
      </c>
      <c r="B3579" t="s">
        <v>16</v>
      </c>
      <c r="C3579" t="s">
        <v>2994</v>
      </c>
      <c r="D3579" t="s">
        <v>986</v>
      </c>
      <c r="E3579" t="s">
        <v>987</v>
      </c>
      <c r="F3579" t="s">
        <v>202</v>
      </c>
      <c r="G3579">
        <v>111393</v>
      </c>
      <c r="H3579" s="9">
        <v>1</v>
      </c>
      <c r="I3579" s="1">
        <v>45245</v>
      </c>
      <c r="J3579">
        <v>11</v>
      </c>
      <c r="K3579">
        <v>2023</v>
      </c>
      <c r="L3579" t="s">
        <v>37</v>
      </c>
      <c r="M3579">
        <v>33.5</v>
      </c>
      <c r="N3579" t="s">
        <v>4615</v>
      </c>
      <c r="O3579">
        <v>52.842500000000001</v>
      </c>
      <c r="P3579" t="s">
        <v>12</v>
      </c>
    </row>
    <row r="3580" spans="1:16" hidden="1" x14ac:dyDescent="0.25">
      <c r="A3580" t="s">
        <v>39</v>
      </c>
      <c r="B3580" t="s">
        <v>16</v>
      </c>
      <c r="C3580" t="s">
        <v>576</v>
      </c>
      <c r="D3580" t="s">
        <v>90</v>
      </c>
      <c r="E3580" t="s">
        <v>91</v>
      </c>
      <c r="F3580" t="s">
        <v>202</v>
      </c>
      <c r="G3580">
        <v>111392</v>
      </c>
      <c r="H3580" s="9">
        <v>1</v>
      </c>
      <c r="I3580" s="1">
        <v>45245</v>
      </c>
      <c r="J3580">
        <v>11</v>
      </c>
      <c r="K3580">
        <v>2023</v>
      </c>
      <c r="L3580" t="s">
        <v>37</v>
      </c>
      <c r="M3580">
        <v>33.5</v>
      </c>
      <c r="N3580" t="s">
        <v>4615</v>
      </c>
      <c r="O3580">
        <v>52.842500000000001</v>
      </c>
      <c r="P3580" t="s">
        <v>12</v>
      </c>
    </row>
    <row r="3581" spans="1:16" hidden="1" x14ac:dyDescent="0.25">
      <c r="A3581" t="s">
        <v>39</v>
      </c>
      <c r="B3581" t="s">
        <v>16</v>
      </c>
      <c r="C3581" t="s">
        <v>2992</v>
      </c>
      <c r="D3581" t="s">
        <v>1035</v>
      </c>
      <c r="E3581" t="s">
        <v>1036</v>
      </c>
      <c r="F3581" t="s">
        <v>202</v>
      </c>
      <c r="G3581">
        <v>111391</v>
      </c>
      <c r="H3581" s="9">
        <v>1</v>
      </c>
      <c r="I3581" s="1">
        <v>45245</v>
      </c>
      <c r="J3581">
        <v>11</v>
      </c>
      <c r="K3581">
        <v>2023</v>
      </c>
      <c r="L3581" t="s">
        <v>37</v>
      </c>
      <c r="M3581">
        <v>33.5</v>
      </c>
      <c r="N3581" t="s">
        <v>4615</v>
      </c>
      <c r="O3581">
        <v>52.842500000000001</v>
      </c>
      <c r="P3581" t="s">
        <v>12</v>
      </c>
    </row>
    <row r="3582" spans="1:16" hidden="1" x14ac:dyDescent="0.25">
      <c r="A3582" t="s">
        <v>39</v>
      </c>
      <c r="B3582" t="s">
        <v>38</v>
      </c>
      <c r="C3582" t="s">
        <v>478</v>
      </c>
      <c r="D3582" t="s">
        <v>35</v>
      </c>
      <c r="E3582" t="s">
        <v>36</v>
      </c>
      <c r="F3582" t="s">
        <v>202</v>
      </c>
      <c r="G3582">
        <v>111390</v>
      </c>
      <c r="H3582" s="9">
        <v>1</v>
      </c>
      <c r="I3582" s="1">
        <v>45245</v>
      </c>
      <c r="J3582">
        <v>11</v>
      </c>
      <c r="K3582">
        <v>2023</v>
      </c>
      <c r="L3582" t="s">
        <v>37</v>
      </c>
      <c r="M3582">
        <v>28.25</v>
      </c>
      <c r="N3582" t="s">
        <v>4615</v>
      </c>
      <c r="O3582">
        <v>44.561199999999999</v>
      </c>
      <c r="P3582" t="s">
        <v>12</v>
      </c>
    </row>
    <row r="3583" spans="1:16" hidden="1" x14ac:dyDescent="0.25">
      <c r="A3583" t="s">
        <v>39</v>
      </c>
      <c r="B3583" t="s">
        <v>38</v>
      </c>
      <c r="C3583" t="s">
        <v>587</v>
      </c>
      <c r="D3583" t="s">
        <v>56</v>
      </c>
      <c r="E3583" t="s">
        <v>57</v>
      </c>
      <c r="F3583" t="s">
        <v>202</v>
      </c>
      <c r="G3583">
        <v>111237</v>
      </c>
      <c r="H3583" s="9">
        <v>1</v>
      </c>
      <c r="I3583" s="1">
        <v>45244</v>
      </c>
      <c r="J3583">
        <v>11</v>
      </c>
      <c r="K3583">
        <v>2023</v>
      </c>
      <c r="L3583" t="s">
        <v>37</v>
      </c>
      <c r="M3583">
        <v>26.62</v>
      </c>
      <c r="N3583" t="s">
        <v>4615</v>
      </c>
      <c r="O3583">
        <v>41.8461</v>
      </c>
      <c r="P3583" t="s">
        <v>12</v>
      </c>
    </row>
    <row r="3584" spans="1:16" hidden="1" x14ac:dyDescent="0.25">
      <c r="A3584" t="s">
        <v>39</v>
      </c>
      <c r="B3584" t="s">
        <v>16</v>
      </c>
      <c r="C3584" t="s">
        <v>3311</v>
      </c>
      <c r="D3584" t="s">
        <v>990</v>
      </c>
      <c r="E3584" t="s">
        <v>991</v>
      </c>
      <c r="F3584" t="s">
        <v>202</v>
      </c>
      <c r="G3584">
        <v>111185</v>
      </c>
      <c r="H3584" s="9">
        <v>1</v>
      </c>
      <c r="I3584" s="1">
        <v>45243</v>
      </c>
      <c r="J3584">
        <v>11</v>
      </c>
      <c r="K3584">
        <v>2023</v>
      </c>
      <c r="L3584" t="s">
        <v>37</v>
      </c>
      <c r="M3584">
        <v>33.5</v>
      </c>
      <c r="N3584" t="s">
        <v>4615</v>
      </c>
      <c r="O3584">
        <v>53.078600000000002</v>
      </c>
      <c r="P3584" t="s">
        <v>12</v>
      </c>
    </row>
    <row r="3585" spans="1:16" hidden="1" x14ac:dyDescent="0.25">
      <c r="A3585" t="s">
        <v>39</v>
      </c>
      <c r="B3585" t="s">
        <v>16</v>
      </c>
      <c r="C3585" t="s">
        <v>532</v>
      </c>
      <c r="D3585" t="s">
        <v>88</v>
      </c>
      <c r="E3585" t="s">
        <v>89</v>
      </c>
      <c r="F3585" t="s">
        <v>202</v>
      </c>
      <c r="G3585">
        <v>111184</v>
      </c>
      <c r="H3585" s="9">
        <v>1</v>
      </c>
      <c r="I3585" s="1">
        <v>45243</v>
      </c>
      <c r="J3585">
        <v>11</v>
      </c>
      <c r="K3585">
        <v>2023</v>
      </c>
      <c r="L3585" t="s">
        <v>37</v>
      </c>
      <c r="M3585">
        <v>33.5</v>
      </c>
      <c r="N3585" t="s">
        <v>4615</v>
      </c>
      <c r="O3585">
        <v>53.078600000000002</v>
      </c>
      <c r="P3585" t="s">
        <v>12</v>
      </c>
    </row>
    <row r="3586" spans="1:16" hidden="1" x14ac:dyDescent="0.25">
      <c r="A3586" t="s">
        <v>39</v>
      </c>
      <c r="B3586" t="s">
        <v>38</v>
      </c>
      <c r="C3586" t="s">
        <v>3292</v>
      </c>
      <c r="D3586" t="s">
        <v>943</v>
      </c>
      <c r="E3586" t="s">
        <v>944</v>
      </c>
      <c r="F3586" t="s">
        <v>202</v>
      </c>
      <c r="G3586">
        <v>111183</v>
      </c>
      <c r="H3586" s="9">
        <v>1</v>
      </c>
      <c r="I3586" s="1">
        <v>45243</v>
      </c>
      <c r="J3586">
        <v>11</v>
      </c>
      <c r="K3586">
        <v>2023</v>
      </c>
      <c r="L3586" t="s">
        <v>37</v>
      </c>
      <c r="M3586">
        <v>28.25</v>
      </c>
      <c r="N3586" t="s">
        <v>4615</v>
      </c>
      <c r="O3586">
        <v>44.760300000000001</v>
      </c>
      <c r="P3586" t="s">
        <v>12</v>
      </c>
    </row>
    <row r="3587" spans="1:16" hidden="1" x14ac:dyDescent="0.25">
      <c r="A3587" t="s">
        <v>39</v>
      </c>
      <c r="B3587" t="s">
        <v>16</v>
      </c>
      <c r="C3587" t="s">
        <v>576</v>
      </c>
      <c r="D3587" t="s">
        <v>90</v>
      </c>
      <c r="E3587" t="s">
        <v>91</v>
      </c>
      <c r="F3587" t="s">
        <v>202</v>
      </c>
      <c r="G3587">
        <v>111182</v>
      </c>
      <c r="H3587" s="9">
        <v>1</v>
      </c>
      <c r="I3587" s="1">
        <v>45243</v>
      </c>
      <c r="J3587">
        <v>11</v>
      </c>
      <c r="K3587">
        <v>2023</v>
      </c>
      <c r="L3587" t="s">
        <v>37</v>
      </c>
      <c r="M3587">
        <v>33.5</v>
      </c>
      <c r="N3587" t="s">
        <v>4615</v>
      </c>
      <c r="O3587">
        <v>53.078600000000002</v>
      </c>
      <c r="P3587" t="s">
        <v>12</v>
      </c>
    </row>
    <row r="3588" spans="1:16" hidden="1" x14ac:dyDescent="0.25">
      <c r="A3588" t="s">
        <v>39</v>
      </c>
      <c r="B3588" t="s">
        <v>38</v>
      </c>
      <c r="C3588" t="s">
        <v>478</v>
      </c>
      <c r="D3588" t="s">
        <v>35</v>
      </c>
      <c r="E3588" t="s">
        <v>36</v>
      </c>
      <c r="F3588" t="s">
        <v>202</v>
      </c>
      <c r="G3588">
        <v>111139</v>
      </c>
      <c r="H3588" s="9">
        <v>1</v>
      </c>
      <c r="I3588" s="1">
        <v>45243</v>
      </c>
      <c r="J3588">
        <v>11</v>
      </c>
      <c r="K3588">
        <v>2023</v>
      </c>
      <c r="L3588" t="s">
        <v>37</v>
      </c>
      <c r="M3588">
        <v>28.25</v>
      </c>
      <c r="N3588" t="s">
        <v>4615</v>
      </c>
      <c r="O3588">
        <v>44.760300000000001</v>
      </c>
      <c r="P3588" t="s">
        <v>12</v>
      </c>
    </row>
    <row r="3589" spans="1:16" hidden="1" x14ac:dyDescent="0.25">
      <c r="A3589" t="s">
        <v>39</v>
      </c>
      <c r="B3589" t="s">
        <v>38</v>
      </c>
      <c r="C3589" t="s">
        <v>476</v>
      </c>
      <c r="D3589" t="s">
        <v>71</v>
      </c>
      <c r="E3589" t="s">
        <v>72</v>
      </c>
      <c r="F3589" t="s">
        <v>202</v>
      </c>
      <c r="G3589">
        <v>111138</v>
      </c>
      <c r="H3589" s="9">
        <v>1</v>
      </c>
      <c r="I3589" s="1">
        <v>45243</v>
      </c>
      <c r="J3589">
        <v>11</v>
      </c>
      <c r="K3589">
        <v>2023</v>
      </c>
      <c r="L3589" t="s">
        <v>37</v>
      </c>
      <c r="M3589">
        <v>28.25</v>
      </c>
      <c r="N3589" t="s">
        <v>4615</v>
      </c>
      <c r="O3589">
        <v>44.760300000000001</v>
      </c>
      <c r="P3589" t="s">
        <v>12</v>
      </c>
    </row>
    <row r="3590" spans="1:16" hidden="1" x14ac:dyDescent="0.25">
      <c r="A3590" t="s">
        <v>39</v>
      </c>
      <c r="B3590" t="s">
        <v>4489</v>
      </c>
      <c r="C3590" t="s">
        <v>2969</v>
      </c>
      <c r="D3590" t="s">
        <v>966</v>
      </c>
      <c r="E3590" t="s">
        <v>967</v>
      </c>
      <c r="F3590" t="s">
        <v>202</v>
      </c>
      <c r="G3590">
        <v>111138</v>
      </c>
      <c r="H3590" s="9">
        <v>1</v>
      </c>
      <c r="I3590" s="1">
        <v>45243</v>
      </c>
      <c r="J3590">
        <v>11</v>
      </c>
      <c r="K3590">
        <v>2023</v>
      </c>
      <c r="L3590" t="s">
        <v>37</v>
      </c>
      <c r="M3590">
        <v>0.45</v>
      </c>
      <c r="N3590" t="s">
        <v>4615</v>
      </c>
      <c r="O3590">
        <v>0.71299999999999997</v>
      </c>
      <c r="P3590" t="s">
        <v>12</v>
      </c>
    </row>
    <row r="3591" spans="1:16" hidden="1" x14ac:dyDescent="0.25">
      <c r="A3591" t="s">
        <v>39</v>
      </c>
      <c r="B3591" t="s">
        <v>38</v>
      </c>
      <c r="C3591" t="s">
        <v>476</v>
      </c>
      <c r="D3591" t="s">
        <v>71</v>
      </c>
      <c r="E3591" t="s">
        <v>72</v>
      </c>
      <c r="F3591" t="s">
        <v>202</v>
      </c>
      <c r="G3591">
        <v>111137</v>
      </c>
      <c r="H3591" s="9">
        <v>1</v>
      </c>
      <c r="I3591" s="1">
        <v>45243</v>
      </c>
      <c r="J3591">
        <v>11</v>
      </c>
      <c r="K3591">
        <v>2023</v>
      </c>
      <c r="L3591" t="s">
        <v>37</v>
      </c>
      <c r="M3591">
        <v>28.25</v>
      </c>
      <c r="N3591" t="s">
        <v>4615</v>
      </c>
      <c r="O3591">
        <v>44.760300000000001</v>
      </c>
      <c r="P3591" t="s">
        <v>12</v>
      </c>
    </row>
    <row r="3592" spans="1:16" hidden="1" x14ac:dyDescent="0.25">
      <c r="A3592" t="s">
        <v>39</v>
      </c>
      <c r="B3592" t="s">
        <v>38</v>
      </c>
      <c r="C3592" t="s">
        <v>476</v>
      </c>
      <c r="D3592" t="s">
        <v>71</v>
      </c>
      <c r="E3592" t="s">
        <v>72</v>
      </c>
      <c r="F3592" t="s">
        <v>202</v>
      </c>
      <c r="G3592">
        <v>111135</v>
      </c>
      <c r="H3592" s="9">
        <v>1</v>
      </c>
      <c r="I3592" s="1">
        <v>45243</v>
      </c>
      <c r="J3592">
        <v>11</v>
      </c>
      <c r="K3592">
        <v>2023</v>
      </c>
      <c r="L3592" t="s">
        <v>37</v>
      </c>
      <c r="M3592">
        <v>28.25</v>
      </c>
      <c r="N3592" t="s">
        <v>4615</v>
      </c>
      <c r="O3592">
        <v>44.760300000000001</v>
      </c>
      <c r="P3592" t="s">
        <v>12</v>
      </c>
    </row>
    <row r="3593" spans="1:16" hidden="1" x14ac:dyDescent="0.25">
      <c r="A3593" t="s">
        <v>39</v>
      </c>
      <c r="B3593" t="s">
        <v>16</v>
      </c>
      <c r="C3593" t="s">
        <v>3315</v>
      </c>
      <c r="D3593" t="s">
        <v>1000</v>
      </c>
      <c r="E3593" t="s">
        <v>1001</v>
      </c>
      <c r="F3593" t="s">
        <v>202</v>
      </c>
      <c r="G3593">
        <v>111098</v>
      </c>
      <c r="H3593" s="9">
        <v>1</v>
      </c>
      <c r="I3593" s="1">
        <v>45242</v>
      </c>
      <c r="J3593">
        <v>11</v>
      </c>
      <c r="K3593">
        <v>2023</v>
      </c>
      <c r="L3593" t="s">
        <v>37</v>
      </c>
      <c r="M3593">
        <v>33.5</v>
      </c>
      <c r="N3593" t="s">
        <v>4615</v>
      </c>
      <c r="O3593">
        <v>53.056699999999999</v>
      </c>
      <c r="P3593" t="s">
        <v>12</v>
      </c>
    </row>
    <row r="3594" spans="1:16" hidden="1" x14ac:dyDescent="0.25">
      <c r="A3594" t="s">
        <v>39</v>
      </c>
      <c r="B3594" t="s">
        <v>16</v>
      </c>
      <c r="C3594" t="s">
        <v>576</v>
      </c>
      <c r="D3594" t="s">
        <v>90</v>
      </c>
      <c r="E3594" t="s">
        <v>91</v>
      </c>
      <c r="F3594" t="s">
        <v>202</v>
      </c>
      <c r="G3594">
        <v>111097</v>
      </c>
      <c r="H3594" s="9">
        <v>1</v>
      </c>
      <c r="I3594" s="1">
        <v>45242</v>
      </c>
      <c r="J3594">
        <v>11</v>
      </c>
      <c r="K3594">
        <v>2023</v>
      </c>
      <c r="L3594" t="s">
        <v>37</v>
      </c>
      <c r="M3594">
        <v>33.5</v>
      </c>
      <c r="N3594" t="s">
        <v>4615</v>
      </c>
      <c r="O3594">
        <v>53.056699999999999</v>
      </c>
      <c r="P3594" t="s">
        <v>12</v>
      </c>
    </row>
    <row r="3595" spans="1:16" hidden="1" x14ac:dyDescent="0.25">
      <c r="A3595" t="s">
        <v>39</v>
      </c>
      <c r="B3595" t="s">
        <v>38</v>
      </c>
      <c r="C3595" t="s">
        <v>3300</v>
      </c>
      <c r="D3595" t="s">
        <v>964</v>
      </c>
      <c r="E3595" t="s">
        <v>965</v>
      </c>
      <c r="F3595" t="s">
        <v>202</v>
      </c>
      <c r="G3595">
        <v>111096</v>
      </c>
      <c r="H3595" s="9">
        <v>1</v>
      </c>
      <c r="I3595" s="1">
        <v>45242</v>
      </c>
      <c r="J3595">
        <v>11</v>
      </c>
      <c r="K3595">
        <v>2023</v>
      </c>
      <c r="L3595" t="s">
        <v>37</v>
      </c>
      <c r="M3595">
        <v>28.25</v>
      </c>
      <c r="N3595" t="s">
        <v>4615</v>
      </c>
      <c r="O3595">
        <v>44.741799999999998</v>
      </c>
      <c r="P3595" t="s">
        <v>12</v>
      </c>
    </row>
    <row r="3596" spans="1:16" hidden="1" x14ac:dyDescent="0.25">
      <c r="A3596" t="s">
        <v>39</v>
      </c>
      <c r="B3596" t="s">
        <v>16</v>
      </c>
      <c r="C3596" t="s">
        <v>576</v>
      </c>
      <c r="D3596" t="s">
        <v>90</v>
      </c>
      <c r="E3596" t="s">
        <v>91</v>
      </c>
      <c r="F3596" t="s">
        <v>202</v>
      </c>
      <c r="G3596">
        <v>111095</v>
      </c>
      <c r="H3596" s="9">
        <v>1</v>
      </c>
      <c r="I3596" s="1">
        <v>45242</v>
      </c>
      <c r="J3596">
        <v>11</v>
      </c>
      <c r="K3596">
        <v>2023</v>
      </c>
      <c r="L3596" t="s">
        <v>37</v>
      </c>
      <c r="M3596">
        <v>33.5</v>
      </c>
      <c r="N3596" t="s">
        <v>4615</v>
      </c>
      <c r="O3596">
        <v>53.056699999999999</v>
      </c>
      <c r="P3596" t="s">
        <v>12</v>
      </c>
    </row>
    <row r="3597" spans="1:16" hidden="1" x14ac:dyDescent="0.25">
      <c r="A3597" t="s">
        <v>39</v>
      </c>
      <c r="B3597" t="s">
        <v>16</v>
      </c>
      <c r="C3597" t="s">
        <v>2935</v>
      </c>
      <c r="D3597" t="s">
        <v>1004</v>
      </c>
      <c r="E3597" t="s">
        <v>1005</v>
      </c>
      <c r="F3597" t="s">
        <v>202</v>
      </c>
      <c r="G3597">
        <v>111094</v>
      </c>
      <c r="H3597" s="9">
        <v>1</v>
      </c>
      <c r="I3597" s="1">
        <v>45242</v>
      </c>
      <c r="J3597">
        <v>11</v>
      </c>
      <c r="K3597">
        <v>2023</v>
      </c>
      <c r="L3597" t="s">
        <v>37</v>
      </c>
      <c r="M3597">
        <v>33.5</v>
      </c>
      <c r="N3597" t="s">
        <v>4615</v>
      </c>
      <c r="O3597">
        <v>53.056699999999999</v>
      </c>
      <c r="P3597" t="s">
        <v>12</v>
      </c>
    </row>
    <row r="3598" spans="1:16" hidden="1" x14ac:dyDescent="0.25">
      <c r="A3598" t="s">
        <v>39</v>
      </c>
      <c r="B3598" t="s">
        <v>16</v>
      </c>
      <c r="C3598" t="s">
        <v>3337</v>
      </c>
      <c r="D3598" t="s">
        <v>1048</v>
      </c>
      <c r="E3598" t="s">
        <v>1049</v>
      </c>
      <c r="F3598" t="s">
        <v>202</v>
      </c>
      <c r="G3598">
        <v>111093</v>
      </c>
      <c r="H3598" s="9">
        <v>1</v>
      </c>
      <c r="I3598" s="1">
        <v>45242</v>
      </c>
      <c r="J3598">
        <v>11</v>
      </c>
      <c r="K3598">
        <v>2023</v>
      </c>
      <c r="L3598" t="s">
        <v>37</v>
      </c>
      <c r="M3598">
        <v>33.5</v>
      </c>
      <c r="N3598" t="s">
        <v>4615</v>
      </c>
      <c r="O3598">
        <v>53.056699999999999</v>
      </c>
      <c r="P3598" t="s">
        <v>12</v>
      </c>
    </row>
    <row r="3599" spans="1:16" hidden="1" x14ac:dyDescent="0.25">
      <c r="A3599" t="s">
        <v>39</v>
      </c>
      <c r="B3599" t="s">
        <v>16</v>
      </c>
      <c r="C3599" t="s">
        <v>3025</v>
      </c>
      <c r="D3599" t="s">
        <v>1028</v>
      </c>
      <c r="E3599" t="s">
        <v>1029</v>
      </c>
      <c r="F3599" t="s">
        <v>202</v>
      </c>
      <c r="G3599">
        <v>111092</v>
      </c>
      <c r="H3599" s="9">
        <v>1</v>
      </c>
      <c r="I3599" s="1">
        <v>45242</v>
      </c>
      <c r="J3599">
        <v>11</v>
      </c>
      <c r="K3599">
        <v>2023</v>
      </c>
      <c r="L3599" t="s">
        <v>37</v>
      </c>
      <c r="M3599">
        <v>33.5</v>
      </c>
      <c r="N3599" t="s">
        <v>4615</v>
      </c>
      <c r="O3599">
        <v>53.056699999999999</v>
      </c>
      <c r="P3599" t="s">
        <v>12</v>
      </c>
    </row>
    <row r="3600" spans="1:16" hidden="1" x14ac:dyDescent="0.25">
      <c r="A3600" t="s">
        <v>39</v>
      </c>
      <c r="B3600" t="s">
        <v>16</v>
      </c>
      <c r="C3600" t="s">
        <v>2994</v>
      </c>
      <c r="D3600" t="s">
        <v>986</v>
      </c>
      <c r="E3600" t="s">
        <v>987</v>
      </c>
      <c r="F3600" t="s">
        <v>202</v>
      </c>
      <c r="G3600">
        <v>111091</v>
      </c>
      <c r="H3600" s="9">
        <v>1</v>
      </c>
      <c r="I3600" s="1">
        <v>45242</v>
      </c>
      <c r="J3600">
        <v>11</v>
      </c>
      <c r="K3600">
        <v>2023</v>
      </c>
      <c r="L3600" t="s">
        <v>37</v>
      </c>
      <c r="M3600">
        <v>33.5</v>
      </c>
      <c r="N3600" t="s">
        <v>4615</v>
      </c>
      <c r="O3600">
        <v>53.056699999999999</v>
      </c>
      <c r="P3600" t="s">
        <v>12</v>
      </c>
    </row>
    <row r="3601" spans="1:16" hidden="1" x14ac:dyDescent="0.25">
      <c r="A3601" t="s">
        <v>39</v>
      </c>
      <c r="B3601" t="s">
        <v>16</v>
      </c>
      <c r="C3601" t="s">
        <v>2992</v>
      </c>
      <c r="D3601" t="s">
        <v>1035</v>
      </c>
      <c r="E3601" t="s">
        <v>1036</v>
      </c>
      <c r="F3601" t="s">
        <v>202</v>
      </c>
      <c r="G3601">
        <v>110836</v>
      </c>
      <c r="H3601" s="9">
        <v>1</v>
      </c>
      <c r="I3601" s="1">
        <v>45239</v>
      </c>
      <c r="J3601">
        <v>11</v>
      </c>
      <c r="K3601">
        <v>2023</v>
      </c>
      <c r="L3601" t="s">
        <v>37</v>
      </c>
      <c r="M3601">
        <v>33.5</v>
      </c>
      <c r="N3601" t="s">
        <v>4615</v>
      </c>
      <c r="O3601">
        <v>53.002099999999999</v>
      </c>
      <c r="P3601" t="s">
        <v>12</v>
      </c>
    </row>
    <row r="3602" spans="1:16" hidden="1" x14ac:dyDescent="0.25">
      <c r="A3602" t="s">
        <v>39</v>
      </c>
      <c r="B3602" t="s">
        <v>38</v>
      </c>
      <c r="C3602" t="s">
        <v>3274</v>
      </c>
      <c r="D3602" t="s">
        <v>908</v>
      </c>
      <c r="E3602" t="s">
        <v>909</v>
      </c>
      <c r="F3602" t="s">
        <v>202</v>
      </c>
      <c r="G3602">
        <v>110835</v>
      </c>
      <c r="H3602" s="9">
        <v>1</v>
      </c>
      <c r="I3602" s="1">
        <v>45239</v>
      </c>
      <c r="J3602">
        <v>11</v>
      </c>
      <c r="K3602">
        <v>2023</v>
      </c>
      <c r="L3602" t="s">
        <v>37</v>
      </c>
      <c r="M3602">
        <v>26.62</v>
      </c>
      <c r="N3602" t="s">
        <v>4615</v>
      </c>
      <c r="O3602">
        <v>42.116900000000001</v>
      </c>
      <c r="P3602" t="s">
        <v>12</v>
      </c>
    </row>
    <row r="3603" spans="1:16" hidden="1" x14ac:dyDescent="0.25">
      <c r="A3603" t="s">
        <v>39</v>
      </c>
      <c r="B3603" t="s">
        <v>16</v>
      </c>
      <c r="C3603" t="s">
        <v>528</v>
      </c>
      <c r="D3603" t="s">
        <v>92</v>
      </c>
      <c r="E3603" t="s">
        <v>93</v>
      </c>
      <c r="F3603" t="s">
        <v>202</v>
      </c>
      <c r="G3603">
        <v>110779</v>
      </c>
      <c r="H3603" s="9">
        <v>1</v>
      </c>
      <c r="I3603" s="1">
        <v>45239</v>
      </c>
      <c r="J3603">
        <v>11</v>
      </c>
      <c r="K3603">
        <v>2023</v>
      </c>
      <c r="L3603" t="s">
        <v>37</v>
      </c>
      <c r="M3603">
        <v>33.5</v>
      </c>
      <c r="N3603" t="s">
        <v>4615</v>
      </c>
      <c r="O3603">
        <v>53.002099999999999</v>
      </c>
      <c r="P3603" t="s">
        <v>12</v>
      </c>
    </row>
    <row r="3604" spans="1:16" hidden="1" x14ac:dyDescent="0.25">
      <c r="A3604" t="s">
        <v>39</v>
      </c>
      <c r="B3604" t="s">
        <v>16</v>
      </c>
      <c r="C3604" t="s">
        <v>2994</v>
      </c>
      <c r="D3604" t="s">
        <v>986</v>
      </c>
      <c r="E3604" t="s">
        <v>987</v>
      </c>
      <c r="F3604" t="s">
        <v>202</v>
      </c>
      <c r="G3604">
        <v>110720</v>
      </c>
      <c r="H3604" s="9">
        <v>1</v>
      </c>
      <c r="I3604" s="1">
        <v>45238</v>
      </c>
      <c r="J3604">
        <v>11</v>
      </c>
      <c r="K3604">
        <v>2023</v>
      </c>
      <c r="L3604" t="s">
        <v>37</v>
      </c>
      <c r="M3604">
        <v>33.5</v>
      </c>
      <c r="N3604" t="s">
        <v>4615</v>
      </c>
      <c r="O3604">
        <v>52.660499999999999</v>
      </c>
      <c r="P3604" t="s">
        <v>12</v>
      </c>
    </row>
    <row r="3605" spans="1:16" hidden="1" x14ac:dyDescent="0.25">
      <c r="A3605" t="s">
        <v>39</v>
      </c>
      <c r="B3605" t="s">
        <v>16</v>
      </c>
      <c r="C3605" t="s">
        <v>2994</v>
      </c>
      <c r="D3605" t="s">
        <v>986</v>
      </c>
      <c r="E3605" t="s">
        <v>987</v>
      </c>
      <c r="F3605" t="s">
        <v>202</v>
      </c>
      <c r="G3605">
        <v>110719</v>
      </c>
      <c r="H3605" s="9">
        <v>1</v>
      </c>
      <c r="I3605" s="1">
        <v>45238</v>
      </c>
      <c r="J3605">
        <v>11</v>
      </c>
      <c r="K3605">
        <v>2023</v>
      </c>
      <c r="L3605" t="s">
        <v>37</v>
      </c>
      <c r="M3605">
        <v>33.5</v>
      </c>
      <c r="N3605" t="s">
        <v>4615</v>
      </c>
      <c r="O3605">
        <v>52.660499999999999</v>
      </c>
      <c r="P3605" t="s">
        <v>12</v>
      </c>
    </row>
    <row r="3606" spans="1:16" hidden="1" x14ac:dyDescent="0.25">
      <c r="A3606" t="s">
        <v>39</v>
      </c>
      <c r="B3606" t="s">
        <v>38</v>
      </c>
      <c r="C3606" t="s">
        <v>478</v>
      </c>
      <c r="D3606" t="s">
        <v>35</v>
      </c>
      <c r="E3606" t="s">
        <v>36</v>
      </c>
      <c r="F3606" t="s">
        <v>202</v>
      </c>
      <c r="G3606">
        <v>110681</v>
      </c>
      <c r="H3606" s="9">
        <v>1</v>
      </c>
      <c r="I3606" s="1">
        <v>45238</v>
      </c>
      <c r="J3606">
        <v>11</v>
      </c>
      <c r="K3606">
        <v>2023</v>
      </c>
      <c r="L3606" t="s">
        <v>37</v>
      </c>
      <c r="M3606">
        <v>28.25</v>
      </c>
      <c r="N3606" t="s">
        <v>4615</v>
      </c>
      <c r="O3606">
        <v>44.407699999999998</v>
      </c>
      <c r="P3606" t="s">
        <v>12</v>
      </c>
    </row>
    <row r="3607" spans="1:16" hidden="1" x14ac:dyDescent="0.25">
      <c r="A3607" t="s">
        <v>39</v>
      </c>
      <c r="B3607" t="s">
        <v>38</v>
      </c>
      <c r="C3607" t="s">
        <v>536</v>
      </c>
      <c r="D3607" t="s">
        <v>84</v>
      </c>
      <c r="E3607" t="s">
        <v>85</v>
      </c>
      <c r="F3607" t="s">
        <v>202</v>
      </c>
      <c r="G3607">
        <v>110669</v>
      </c>
      <c r="H3607" s="9">
        <v>1</v>
      </c>
      <c r="I3607" s="1">
        <v>45238</v>
      </c>
      <c r="J3607">
        <v>11</v>
      </c>
      <c r="K3607">
        <v>2023</v>
      </c>
      <c r="L3607" t="s">
        <v>37</v>
      </c>
      <c r="M3607">
        <v>33.5</v>
      </c>
      <c r="N3607" t="s">
        <v>4615</v>
      </c>
      <c r="O3607">
        <v>52.660499999999999</v>
      </c>
      <c r="P3607" t="s">
        <v>12</v>
      </c>
    </row>
    <row r="3608" spans="1:16" hidden="1" x14ac:dyDescent="0.25">
      <c r="A3608" t="s">
        <v>39</v>
      </c>
      <c r="B3608" t="s">
        <v>38</v>
      </c>
      <c r="C3608" t="s">
        <v>476</v>
      </c>
      <c r="D3608" t="s">
        <v>71</v>
      </c>
      <c r="E3608" t="s">
        <v>72</v>
      </c>
      <c r="F3608" t="s">
        <v>202</v>
      </c>
      <c r="G3608">
        <v>110668</v>
      </c>
      <c r="H3608" s="9">
        <v>1</v>
      </c>
      <c r="I3608" s="1">
        <v>45238</v>
      </c>
      <c r="J3608">
        <v>11</v>
      </c>
      <c r="K3608">
        <v>2023</v>
      </c>
      <c r="L3608" t="s">
        <v>37</v>
      </c>
      <c r="M3608">
        <v>28.25</v>
      </c>
      <c r="N3608" t="s">
        <v>4615</v>
      </c>
      <c r="O3608">
        <v>44.407699999999998</v>
      </c>
      <c r="P3608" t="s">
        <v>12</v>
      </c>
    </row>
    <row r="3609" spans="1:16" hidden="1" x14ac:dyDescent="0.25">
      <c r="A3609" t="s">
        <v>39</v>
      </c>
      <c r="B3609" t="s">
        <v>4489</v>
      </c>
      <c r="C3609" t="s">
        <v>2969</v>
      </c>
      <c r="D3609" t="s">
        <v>966</v>
      </c>
      <c r="E3609" t="s">
        <v>967</v>
      </c>
      <c r="F3609" t="s">
        <v>202</v>
      </c>
      <c r="G3609">
        <v>110668</v>
      </c>
      <c r="H3609" s="9">
        <v>1</v>
      </c>
      <c r="I3609" s="1">
        <v>45238</v>
      </c>
      <c r="J3609">
        <v>11</v>
      </c>
      <c r="K3609">
        <v>2023</v>
      </c>
      <c r="L3609" t="s">
        <v>37</v>
      </c>
      <c r="M3609">
        <v>0.45</v>
      </c>
      <c r="N3609" t="s">
        <v>4615</v>
      </c>
      <c r="O3609">
        <v>0.70740000000000003</v>
      </c>
      <c r="P3609" t="s">
        <v>12</v>
      </c>
    </row>
    <row r="3610" spans="1:16" hidden="1" x14ac:dyDescent="0.25">
      <c r="A3610" t="s">
        <v>39</v>
      </c>
      <c r="B3610" t="s">
        <v>38</v>
      </c>
      <c r="C3610" t="s">
        <v>478</v>
      </c>
      <c r="D3610" t="s">
        <v>35</v>
      </c>
      <c r="E3610" t="s">
        <v>36</v>
      </c>
      <c r="F3610" t="s">
        <v>202</v>
      </c>
      <c r="G3610">
        <v>110667</v>
      </c>
      <c r="H3610" s="9">
        <v>1</v>
      </c>
      <c r="I3610" s="1">
        <v>45238</v>
      </c>
      <c r="J3610">
        <v>11</v>
      </c>
      <c r="K3610">
        <v>2023</v>
      </c>
      <c r="L3610" t="s">
        <v>37</v>
      </c>
      <c r="M3610">
        <v>28.25</v>
      </c>
      <c r="N3610" t="s">
        <v>4615</v>
      </c>
      <c r="O3610">
        <v>44.407699999999998</v>
      </c>
      <c r="P3610" t="s">
        <v>12</v>
      </c>
    </row>
    <row r="3611" spans="1:16" hidden="1" x14ac:dyDescent="0.25">
      <c r="A3611" t="s">
        <v>39</v>
      </c>
      <c r="B3611" t="s">
        <v>38</v>
      </c>
      <c r="C3611" t="s">
        <v>476</v>
      </c>
      <c r="D3611" t="s">
        <v>71</v>
      </c>
      <c r="E3611" t="s">
        <v>72</v>
      </c>
      <c r="F3611" t="s">
        <v>202</v>
      </c>
      <c r="G3611">
        <v>110666</v>
      </c>
      <c r="H3611" s="9">
        <v>1</v>
      </c>
      <c r="I3611" s="1">
        <v>45238</v>
      </c>
      <c r="J3611">
        <v>11</v>
      </c>
      <c r="K3611">
        <v>2023</v>
      </c>
      <c r="L3611" t="s">
        <v>37</v>
      </c>
      <c r="M3611">
        <v>28.25</v>
      </c>
      <c r="N3611" t="s">
        <v>4615</v>
      </c>
      <c r="O3611">
        <v>44.407699999999998</v>
      </c>
      <c r="P3611" t="s">
        <v>12</v>
      </c>
    </row>
    <row r="3612" spans="1:16" hidden="1" x14ac:dyDescent="0.25">
      <c r="A3612" t="s">
        <v>39</v>
      </c>
      <c r="B3612" t="s">
        <v>38</v>
      </c>
      <c r="C3612" t="s">
        <v>515</v>
      </c>
      <c r="D3612" t="s">
        <v>42</v>
      </c>
      <c r="E3612" t="s">
        <v>43</v>
      </c>
      <c r="F3612" t="s">
        <v>202</v>
      </c>
      <c r="G3612">
        <v>110665</v>
      </c>
      <c r="H3612" s="9">
        <v>1</v>
      </c>
      <c r="I3612" s="1">
        <v>45238</v>
      </c>
      <c r="J3612">
        <v>11</v>
      </c>
      <c r="K3612">
        <v>2023</v>
      </c>
      <c r="L3612" t="s">
        <v>37</v>
      </c>
      <c r="M3612">
        <v>28.25</v>
      </c>
      <c r="N3612" t="s">
        <v>4615</v>
      </c>
      <c r="O3612">
        <v>44.407699999999998</v>
      </c>
      <c r="P3612" t="s">
        <v>12</v>
      </c>
    </row>
    <row r="3613" spans="1:16" hidden="1" x14ac:dyDescent="0.25">
      <c r="A3613" t="s">
        <v>39</v>
      </c>
      <c r="B3613" t="s">
        <v>38</v>
      </c>
      <c r="C3613" t="s">
        <v>476</v>
      </c>
      <c r="D3613" t="s">
        <v>71</v>
      </c>
      <c r="E3613" t="s">
        <v>72</v>
      </c>
      <c r="F3613" t="s">
        <v>202</v>
      </c>
      <c r="G3613">
        <v>110663</v>
      </c>
      <c r="H3613" s="9">
        <v>1</v>
      </c>
      <c r="I3613" s="1">
        <v>45238</v>
      </c>
      <c r="J3613">
        <v>11</v>
      </c>
      <c r="K3613">
        <v>2023</v>
      </c>
      <c r="L3613" t="s">
        <v>37</v>
      </c>
      <c r="M3613">
        <v>28.25</v>
      </c>
      <c r="N3613" t="s">
        <v>4615</v>
      </c>
      <c r="O3613">
        <v>44.407699999999998</v>
      </c>
      <c r="P3613" t="s">
        <v>12</v>
      </c>
    </row>
    <row r="3614" spans="1:16" hidden="1" x14ac:dyDescent="0.25">
      <c r="A3614" t="s">
        <v>39</v>
      </c>
      <c r="B3614" t="s">
        <v>16</v>
      </c>
      <c r="C3614" t="s">
        <v>3025</v>
      </c>
      <c r="D3614" t="s">
        <v>1028</v>
      </c>
      <c r="E3614" t="s">
        <v>1029</v>
      </c>
      <c r="F3614" t="s">
        <v>202</v>
      </c>
      <c r="G3614">
        <v>110602</v>
      </c>
      <c r="H3614" s="9">
        <v>1</v>
      </c>
      <c r="I3614" s="1">
        <v>45237</v>
      </c>
      <c r="J3614">
        <v>11</v>
      </c>
      <c r="K3614">
        <v>2023</v>
      </c>
      <c r="L3614" t="s">
        <v>37</v>
      </c>
      <c r="M3614">
        <v>33.5</v>
      </c>
      <c r="N3614" t="s">
        <v>4615</v>
      </c>
      <c r="O3614">
        <v>52.815800000000003</v>
      </c>
      <c r="P3614" t="s">
        <v>12</v>
      </c>
    </row>
    <row r="3615" spans="1:16" hidden="1" x14ac:dyDescent="0.25">
      <c r="A3615" t="s">
        <v>39</v>
      </c>
      <c r="B3615" t="s">
        <v>16</v>
      </c>
      <c r="C3615" t="s">
        <v>576</v>
      </c>
      <c r="D3615" t="s">
        <v>90</v>
      </c>
      <c r="E3615" t="s">
        <v>91</v>
      </c>
      <c r="F3615" t="s">
        <v>202</v>
      </c>
      <c r="G3615">
        <v>110601</v>
      </c>
      <c r="H3615" s="9">
        <v>1</v>
      </c>
      <c r="I3615" s="1">
        <v>45237</v>
      </c>
      <c r="J3615">
        <v>11</v>
      </c>
      <c r="K3615">
        <v>2023</v>
      </c>
      <c r="L3615" t="s">
        <v>37</v>
      </c>
      <c r="M3615">
        <v>33.5</v>
      </c>
      <c r="N3615" t="s">
        <v>4615</v>
      </c>
      <c r="O3615">
        <v>52.815800000000003</v>
      </c>
      <c r="P3615" t="s">
        <v>12</v>
      </c>
    </row>
    <row r="3616" spans="1:16" hidden="1" x14ac:dyDescent="0.25">
      <c r="A3616" t="s">
        <v>39</v>
      </c>
      <c r="B3616" t="s">
        <v>16</v>
      </c>
      <c r="C3616" t="s">
        <v>529</v>
      </c>
      <c r="D3616" t="s">
        <v>65</v>
      </c>
      <c r="E3616" t="s">
        <v>66</v>
      </c>
      <c r="F3616" t="s">
        <v>202</v>
      </c>
      <c r="G3616">
        <v>110599</v>
      </c>
      <c r="H3616" s="9">
        <v>1</v>
      </c>
      <c r="I3616" s="1">
        <v>45237</v>
      </c>
      <c r="J3616">
        <v>11</v>
      </c>
      <c r="K3616">
        <v>2023</v>
      </c>
      <c r="L3616" t="s">
        <v>37</v>
      </c>
      <c r="M3616">
        <v>28.25</v>
      </c>
      <c r="N3616" t="s">
        <v>4615</v>
      </c>
      <c r="O3616">
        <v>44.538699999999999</v>
      </c>
      <c r="P3616" t="s">
        <v>12</v>
      </c>
    </row>
    <row r="3617" spans="1:16" hidden="1" x14ac:dyDescent="0.25">
      <c r="A3617" t="s">
        <v>39</v>
      </c>
      <c r="B3617" t="s">
        <v>16</v>
      </c>
      <c r="C3617" t="s">
        <v>576</v>
      </c>
      <c r="D3617" t="s">
        <v>90</v>
      </c>
      <c r="E3617" t="s">
        <v>91</v>
      </c>
      <c r="F3617" t="s">
        <v>202</v>
      </c>
      <c r="G3617">
        <v>110500</v>
      </c>
      <c r="H3617" s="9">
        <v>1</v>
      </c>
      <c r="I3617" s="1">
        <v>45237</v>
      </c>
      <c r="J3617">
        <v>11</v>
      </c>
      <c r="K3617">
        <v>2023</v>
      </c>
      <c r="L3617" t="s">
        <v>37</v>
      </c>
      <c r="M3617">
        <v>33.5</v>
      </c>
      <c r="N3617" t="s">
        <v>4615</v>
      </c>
      <c r="O3617">
        <v>52.815800000000003</v>
      </c>
      <c r="P3617" t="s">
        <v>12</v>
      </c>
    </row>
    <row r="3618" spans="1:16" hidden="1" x14ac:dyDescent="0.25">
      <c r="A3618" t="s">
        <v>39</v>
      </c>
      <c r="B3618" t="s">
        <v>38</v>
      </c>
      <c r="C3618" t="s">
        <v>3299</v>
      </c>
      <c r="D3618" t="s">
        <v>962</v>
      </c>
      <c r="E3618" t="s">
        <v>963</v>
      </c>
      <c r="F3618" t="s">
        <v>202</v>
      </c>
      <c r="G3618">
        <v>110467</v>
      </c>
      <c r="H3618" s="9">
        <v>1</v>
      </c>
      <c r="I3618" s="1">
        <v>45236</v>
      </c>
      <c r="J3618">
        <v>11</v>
      </c>
      <c r="K3618">
        <v>2023</v>
      </c>
      <c r="L3618" t="s">
        <v>37</v>
      </c>
      <c r="M3618">
        <v>28.25</v>
      </c>
      <c r="N3618" t="s">
        <v>4615</v>
      </c>
      <c r="O3618">
        <v>44.627499999999998</v>
      </c>
      <c r="P3618" t="s">
        <v>12</v>
      </c>
    </row>
    <row r="3619" spans="1:16" hidden="1" x14ac:dyDescent="0.25">
      <c r="A3619" t="s">
        <v>39</v>
      </c>
      <c r="B3619" t="s">
        <v>16</v>
      </c>
      <c r="C3619" t="s">
        <v>2994</v>
      </c>
      <c r="D3619" t="s">
        <v>986</v>
      </c>
      <c r="E3619" t="s">
        <v>987</v>
      </c>
      <c r="F3619" t="s">
        <v>202</v>
      </c>
      <c r="G3619">
        <v>110376</v>
      </c>
      <c r="H3619" s="9">
        <v>1</v>
      </c>
      <c r="I3619" s="1">
        <v>45236</v>
      </c>
      <c r="J3619">
        <v>11</v>
      </c>
      <c r="K3619">
        <v>2023</v>
      </c>
      <c r="L3619" t="s">
        <v>37</v>
      </c>
      <c r="M3619">
        <v>33.5</v>
      </c>
      <c r="N3619" t="s">
        <v>4615</v>
      </c>
      <c r="O3619">
        <v>52.921100000000003</v>
      </c>
      <c r="P3619" t="s">
        <v>12</v>
      </c>
    </row>
    <row r="3620" spans="1:16" hidden="1" x14ac:dyDescent="0.25">
      <c r="A3620" t="s">
        <v>39</v>
      </c>
      <c r="B3620" t="s">
        <v>16</v>
      </c>
      <c r="C3620" t="s">
        <v>2994</v>
      </c>
      <c r="D3620" t="s">
        <v>986</v>
      </c>
      <c r="E3620" t="s">
        <v>987</v>
      </c>
      <c r="F3620" t="s">
        <v>202</v>
      </c>
      <c r="G3620">
        <v>110345</v>
      </c>
      <c r="H3620" s="9">
        <v>1</v>
      </c>
      <c r="I3620" s="1">
        <v>45235</v>
      </c>
      <c r="J3620">
        <v>11</v>
      </c>
      <c r="K3620">
        <v>2023</v>
      </c>
      <c r="L3620" t="s">
        <v>37</v>
      </c>
      <c r="M3620">
        <v>33.5</v>
      </c>
      <c r="N3620" t="s">
        <v>4615</v>
      </c>
      <c r="O3620">
        <v>53.275100000000002</v>
      </c>
      <c r="P3620" t="s">
        <v>12</v>
      </c>
    </row>
    <row r="3621" spans="1:16" hidden="1" x14ac:dyDescent="0.25">
      <c r="A3621" t="s">
        <v>39</v>
      </c>
      <c r="B3621" t="s">
        <v>16</v>
      </c>
      <c r="C3621" t="s">
        <v>576</v>
      </c>
      <c r="D3621" t="s">
        <v>90</v>
      </c>
      <c r="E3621" t="s">
        <v>91</v>
      </c>
      <c r="F3621" t="s">
        <v>202</v>
      </c>
      <c r="G3621">
        <v>110343</v>
      </c>
      <c r="H3621" s="9">
        <v>1</v>
      </c>
      <c r="I3621" s="1">
        <v>45235</v>
      </c>
      <c r="J3621">
        <v>11</v>
      </c>
      <c r="K3621">
        <v>2023</v>
      </c>
      <c r="L3621" t="s">
        <v>37</v>
      </c>
      <c r="M3621">
        <v>33.5</v>
      </c>
      <c r="N3621" t="s">
        <v>4615</v>
      </c>
      <c r="O3621">
        <v>53.275100000000002</v>
      </c>
      <c r="P3621" t="s">
        <v>12</v>
      </c>
    </row>
    <row r="3622" spans="1:16" hidden="1" x14ac:dyDescent="0.25">
      <c r="A3622" t="s">
        <v>39</v>
      </c>
      <c r="B3622" t="s">
        <v>16</v>
      </c>
      <c r="C3622" t="s">
        <v>2992</v>
      </c>
      <c r="D3622" t="s">
        <v>1035</v>
      </c>
      <c r="E3622" t="s">
        <v>1036</v>
      </c>
      <c r="F3622" t="s">
        <v>202</v>
      </c>
      <c r="G3622">
        <v>110342</v>
      </c>
      <c r="H3622" s="9">
        <v>1</v>
      </c>
      <c r="I3622" s="1">
        <v>45235</v>
      </c>
      <c r="J3622">
        <v>11</v>
      </c>
      <c r="K3622">
        <v>2023</v>
      </c>
      <c r="L3622" t="s">
        <v>37</v>
      </c>
      <c r="M3622">
        <v>33.5</v>
      </c>
      <c r="N3622" t="s">
        <v>4615</v>
      </c>
      <c r="O3622">
        <v>53.275100000000002</v>
      </c>
      <c r="P3622" t="s">
        <v>12</v>
      </c>
    </row>
    <row r="3623" spans="1:16" hidden="1" x14ac:dyDescent="0.25">
      <c r="A3623" t="s">
        <v>39</v>
      </c>
      <c r="B3623" t="s">
        <v>16</v>
      </c>
      <c r="C3623" t="s">
        <v>3311</v>
      </c>
      <c r="D3623" t="s">
        <v>990</v>
      </c>
      <c r="E3623" t="s">
        <v>991</v>
      </c>
      <c r="F3623" t="s">
        <v>202</v>
      </c>
      <c r="G3623">
        <v>110307</v>
      </c>
      <c r="H3623" s="9">
        <v>1</v>
      </c>
      <c r="I3623" s="1">
        <v>45235</v>
      </c>
      <c r="J3623">
        <v>11</v>
      </c>
      <c r="K3623">
        <v>2023</v>
      </c>
      <c r="L3623" t="s">
        <v>37</v>
      </c>
      <c r="M3623">
        <v>33.5</v>
      </c>
      <c r="N3623" t="s">
        <v>4615</v>
      </c>
      <c r="O3623">
        <v>53.275100000000002</v>
      </c>
      <c r="P3623" t="s">
        <v>12</v>
      </c>
    </row>
    <row r="3624" spans="1:16" hidden="1" x14ac:dyDescent="0.25">
      <c r="A3624" t="s">
        <v>39</v>
      </c>
      <c r="B3624" t="s">
        <v>16</v>
      </c>
      <c r="C3624" t="s">
        <v>576</v>
      </c>
      <c r="D3624" t="s">
        <v>90</v>
      </c>
      <c r="E3624" t="s">
        <v>91</v>
      </c>
      <c r="F3624" t="s">
        <v>202</v>
      </c>
      <c r="G3624">
        <v>110167</v>
      </c>
      <c r="H3624" s="9">
        <v>1</v>
      </c>
      <c r="I3624" s="1">
        <v>45233</v>
      </c>
      <c r="J3624">
        <v>11</v>
      </c>
      <c r="K3624">
        <v>2023</v>
      </c>
      <c r="L3624" t="s">
        <v>37</v>
      </c>
      <c r="M3624">
        <v>33.5</v>
      </c>
      <c r="N3624" t="s">
        <v>4615</v>
      </c>
      <c r="O3624">
        <v>52.944299999999998</v>
      </c>
      <c r="P3624" t="s">
        <v>12</v>
      </c>
    </row>
    <row r="3625" spans="1:16" hidden="1" x14ac:dyDescent="0.25">
      <c r="A3625" t="s">
        <v>39</v>
      </c>
      <c r="B3625" t="s">
        <v>38</v>
      </c>
      <c r="C3625" t="s">
        <v>478</v>
      </c>
      <c r="D3625" t="s">
        <v>35</v>
      </c>
      <c r="E3625" t="s">
        <v>36</v>
      </c>
      <c r="F3625" t="s">
        <v>202</v>
      </c>
      <c r="G3625">
        <v>110166</v>
      </c>
      <c r="H3625" s="9">
        <v>1</v>
      </c>
      <c r="I3625" s="1">
        <v>45233</v>
      </c>
      <c r="J3625">
        <v>11</v>
      </c>
      <c r="K3625">
        <v>2023</v>
      </c>
      <c r="L3625" t="s">
        <v>37</v>
      </c>
      <c r="M3625">
        <v>28.25</v>
      </c>
      <c r="N3625" t="s">
        <v>4615</v>
      </c>
      <c r="O3625">
        <v>44.647100000000002</v>
      </c>
      <c r="P3625" t="s">
        <v>12</v>
      </c>
    </row>
    <row r="3626" spans="1:16" hidden="1" x14ac:dyDescent="0.25">
      <c r="A3626" t="s">
        <v>39</v>
      </c>
      <c r="B3626" t="s">
        <v>16</v>
      </c>
      <c r="C3626" t="s">
        <v>2942</v>
      </c>
      <c r="D3626" t="s">
        <v>994</v>
      </c>
      <c r="E3626" t="s">
        <v>995</v>
      </c>
      <c r="F3626" t="s">
        <v>202</v>
      </c>
      <c r="G3626">
        <v>110165</v>
      </c>
      <c r="H3626" s="9">
        <v>1</v>
      </c>
      <c r="I3626" s="1">
        <v>45233</v>
      </c>
      <c r="J3626">
        <v>11</v>
      </c>
      <c r="K3626">
        <v>2023</v>
      </c>
      <c r="L3626" t="s">
        <v>37</v>
      </c>
      <c r="M3626">
        <v>33.5</v>
      </c>
      <c r="N3626" t="s">
        <v>4615</v>
      </c>
      <c r="O3626">
        <v>52.944299999999998</v>
      </c>
      <c r="P3626" t="s">
        <v>12</v>
      </c>
    </row>
    <row r="3627" spans="1:16" hidden="1" x14ac:dyDescent="0.25">
      <c r="A3627" t="s">
        <v>39</v>
      </c>
      <c r="B3627" t="s">
        <v>38</v>
      </c>
      <c r="C3627" t="s">
        <v>474</v>
      </c>
      <c r="D3627" t="s">
        <v>60</v>
      </c>
      <c r="E3627" t="s">
        <v>60</v>
      </c>
      <c r="F3627" t="s">
        <v>202</v>
      </c>
      <c r="G3627">
        <v>110084</v>
      </c>
      <c r="H3627" s="9">
        <v>1</v>
      </c>
      <c r="I3627" s="1">
        <v>45232</v>
      </c>
      <c r="J3627">
        <v>11</v>
      </c>
      <c r="K3627">
        <v>2023</v>
      </c>
      <c r="L3627" t="s">
        <v>37</v>
      </c>
      <c r="M3627">
        <v>28.25</v>
      </c>
      <c r="N3627" t="s">
        <v>4615</v>
      </c>
      <c r="O3627">
        <v>44.229900000000001</v>
      </c>
      <c r="P3627" t="s">
        <v>12</v>
      </c>
    </row>
    <row r="3628" spans="1:16" hidden="1" x14ac:dyDescent="0.25">
      <c r="A3628" t="s">
        <v>39</v>
      </c>
      <c r="B3628" t="s">
        <v>16</v>
      </c>
      <c r="C3628" t="s">
        <v>576</v>
      </c>
      <c r="D3628" t="s">
        <v>90</v>
      </c>
      <c r="E3628" t="s">
        <v>91</v>
      </c>
      <c r="F3628" t="s">
        <v>202</v>
      </c>
      <c r="G3628">
        <v>109982</v>
      </c>
      <c r="H3628" s="9">
        <v>1</v>
      </c>
      <c r="I3628" s="1">
        <v>45231</v>
      </c>
      <c r="J3628">
        <v>11</v>
      </c>
      <c r="K3628">
        <v>2023</v>
      </c>
      <c r="L3628" t="s">
        <v>37</v>
      </c>
      <c r="M3628">
        <v>33.5</v>
      </c>
      <c r="N3628" t="s">
        <v>4615</v>
      </c>
      <c r="O3628">
        <v>52.186500000000002</v>
      </c>
      <c r="P3628" t="s">
        <v>12</v>
      </c>
    </row>
    <row r="3629" spans="1:16" hidden="1" x14ac:dyDescent="0.25">
      <c r="A3629" t="s">
        <v>39</v>
      </c>
      <c r="B3629" t="s">
        <v>16</v>
      </c>
      <c r="C3629" t="s">
        <v>2935</v>
      </c>
      <c r="D3629" t="s">
        <v>1004</v>
      </c>
      <c r="E3629" t="s">
        <v>1005</v>
      </c>
      <c r="F3629" t="s">
        <v>202</v>
      </c>
      <c r="G3629">
        <v>109981</v>
      </c>
      <c r="H3629" s="9">
        <v>1</v>
      </c>
      <c r="I3629" s="1">
        <v>45231</v>
      </c>
      <c r="J3629">
        <v>11</v>
      </c>
      <c r="K3629">
        <v>2023</v>
      </c>
      <c r="L3629" t="s">
        <v>37</v>
      </c>
      <c r="M3629">
        <v>33.5</v>
      </c>
      <c r="N3629" t="s">
        <v>4615</v>
      </c>
      <c r="O3629">
        <v>52.186500000000002</v>
      </c>
      <c r="P3629" t="s">
        <v>12</v>
      </c>
    </row>
    <row r="3630" spans="1:16" hidden="1" x14ac:dyDescent="0.25">
      <c r="A3630" t="s">
        <v>39</v>
      </c>
      <c r="B3630" t="s">
        <v>16</v>
      </c>
      <c r="C3630" t="s">
        <v>3311</v>
      </c>
      <c r="D3630" t="s">
        <v>990</v>
      </c>
      <c r="E3630" t="s">
        <v>991</v>
      </c>
      <c r="F3630" t="s">
        <v>202</v>
      </c>
      <c r="G3630">
        <v>109914</v>
      </c>
      <c r="H3630" s="9">
        <v>1</v>
      </c>
      <c r="I3630" s="1">
        <v>45231</v>
      </c>
      <c r="J3630">
        <v>11</v>
      </c>
      <c r="K3630">
        <v>2023</v>
      </c>
      <c r="L3630" t="s">
        <v>37</v>
      </c>
      <c r="M3630">
        <v>33.5</v>
      </c>
      <c r="N3630" t="s">
        <v>4615</v>
      </c>
      <c r="O3630">
        <v>52.186500000000002</v>
      </c>
      <c r="P3630" t="s">
        <v>12</v>
      </c>
    </row>
    <row r="3631" spans="1:16" hidden="1" x14ac:dyDescent="0.25">
      <c r="A3631" t="s">
        <v>39</v>
      </c>
      <c r="B3631" t="s">
        <v>16</v>
      </c>
      <c r="C3631" t="s">
        <v>2935</v>
      </c>
      <c r="D3631" t="s">
        <v>1004</v>
      </c>
      <c r="E3631" t="s">
        <v>1005</v>
      </c>
      <c r="F3631" t="s">
        <v>202</v>
      </c>
      <c r="G3631">
        <v>109914</v>
      </c>
      <c r="H3631" s="9">
        <v>1</v>
      </c>
      <c r="I3631" s="1">
        <v>45231</v>
      </c>
      <c r="J3631">
        <v>11</v>
      </c>
      <c r="K3631">
        <v>2023</v>
      </c>
      <c r="L3631" t="s">
        <v>37</v>
      </c>
      <c r="M3631">
        <v>33.5</v>
      </c>
      <c r="N3631" t="s">
        <v>4615</v>
      </c>
      <c r="O3631">
        <v>52.186500000000002</v>
      </c>
      <c r="P3631" t="s">
        <v>12</v>
      </c>
    </row>
    <row r="3632" spans="1:16" hidden="1" x14ac:dyDescent="0.25">
      <c r="A3632" t="s">
        <v>39</v>
      </c>
      <c r="B3632" t="s">
        <v>38</v>
      </c>
      <c r="C3632" t="s">
        <v>4541</v>
      </c>
      <c r="D3632" t="s">
        <v>4542</v>
      </c>
      <c r="E3632" t="s">
        <v>4543</v>
      </c>
      <c r="F3632" t="s">
        <v>202</v>
      </c>
      <c r="G3632">
        <v>109912</v>
      </c>
      <c r="H3632" s="9">
        <v>1</v>
      </c>
      <c r="I3632" s="1">
        <v>45231</v>
      </c>
      <c r="J3632">
        <v>11</v>
      </c>
      <c r="K3632">
        <v>2023</v>
      </c>
      <c r="L3632" t="s">
        <v>37</v>
      </c>
      <c r="M3632">
        <v>26.62</v>
      </c>
      <c r="N3632" t="s">
        <v>4615</v>
      </c>
      <c r="O3632">
        <v>41.468800000000002</v>
      </c>
      <c r="P3632" t="s">
        <v>12</v>
      </c>
    </row>
    <row r="3633" spans="1:16" hidden="1" x14ac:dyDescent="0.25">
      <c r="A3633" t="s">
        <v>39</v>
      </c>
      <c r="B3633" t="s">
        <v>16</v>
      </c>
      <c r="C3633" t="s">
        <v>528</v>
      </c>
      <c r="D3633" t="s">
        <v>92</v>
      </c>
      <c r="E3633" t="s">
        <v>93</v>
      </c>
      <c r="F3633" t="s">
        <v>202</v>
      </c>
      <c r="G3633">
        <v>109908</v>
      </c>
      <c r="H3633" s="9">
        <v>1</v>
      </c>
      <c r="I3633" s="1">
        <v>45231</v>
      </c>
      <c r="J3633">
        <v>11</v>
      </c>
      <c r="K3633">
        <v>2023</v>
      </c>
      <c r="L3633" t="s">
        <v>37</v>
      </c>
      <c r="M3633">
        <v>33.5</v>
      </c>
      <c r="N3633" t="s">
        <v>4615</v>
      </c>
      <c r="O3633">
        <v>52.186500000000002</v>
      </c>
      <c r="P3633" t="s">
        <v>12</v>
      </c>
    </row>
    <row r="3634" spans="1:16" hidden="1" x14ac:dyDescent="0.25">
      <c r="A3634" t="s">
        <v>39</v>
      </c>
      <c r="B3634" t="s">
        <v>16</v>
      </c>
      <c r="C3634" t="s">
        <v>529</v>
      </c>
      <c r="D3634" t="s">
        <v>65</v>
      </c>
      <c r="E3634" t="s">
        <v>66</v>
      </c>
      <c r="F3634" t="s">
        <v>202</v>
      </c>
      <c r="G3634">
        <v>109857</v>
      </c>
      <c r="H3634" s="9">
        <v>1</v>
      </c>
      <c r="I3634" s="1">
        <v>45230</v>
      </c>
      <c r="J3634">
        <v>10</v>
      </c>
      <c r="K3634">
        <v>2023</v>
      </c>
      <c r="L3634" t="s">
        <v>37</v>
      </c>
      <c r="M3634">
        <v>28.25</v>
      </c>
      <c r="N3634" t="s">
        <v>4615</v>
      </c>
      <c r="O3634">
        <v>44.140799999999999</v>
      </c>
      <c r="P3634" t="s">
        <v>12</v>
      </c>
    </row>
    <row r="3635" spans="1:16" hidden="1" x14ac:dyDescent="0.25">
      <c r="A3635" t="s">
        <v>39</v>
      </c>
      <c r="B3635" t="s">
        <v>16</v>
      </c>
      <c r="C3635" t="s">
        <v>2935</v>
      </c>
      <c r="D3635" t="s">
        <v>1004</v>
      </c>
      <c r="E3635" t="s">
        <v>1005</v>
      </c>
      <c r="F3635" t="s">
        <v>202</v>
      </c>
      <c r="G3635">
        <v>109855</v>
      </c>
      <c r="H3635" s="9">
        <v>1</v>
      </c>
      <c r="I3635" s="1">
        <v>45230</v>
      </c>
      <c r="J3635">
        <v>10</v>
      </c>
      <c r="K3635">
        <v>2023</v>
      </c>
      <c r="L3635" t="s">
        <v>37</v>
      </c>
      <c r="M3635">
        <v>33.5</v>
      </c>
      <c r="N3635" t="s">
        <v>4615</v>
      </c>
      <c r="O3635">
        <v>52.343899999999998</v>
      </c>
      <c r="P3635" t="s">
        <v>12</v>
      </c>
    </row>
    <row r="3636" spans="1:16" hidden="1" x14ac:dyDescent="0.25">
      <c r="A3636" t="s">
        <v>39</v>
      </c>
      <c r="B3636" t="s">
        <v>38</v>
      </c>
      <c r="C3636" t="s">
        <v>2968</v>
      </c>
      <c r="D3636" t="s">
        <v>877</v>
      </c>
      <c r="E3636" t="s">
        <v>878</v>
      </c>
      <c r="F3636" t="s">
        <v>202</v>
      </c>
      <c r="G3636">
        <v>109761</v>
      </c>
      <c r="H3636" s="9">
        <v>1</v>
      </c>
      <c r="I3636" s="1">
        <v>45230</v>
      </c>
      <c r="J3636">
        <v>10</v>
      </c>
      <c r="K3636">
        <v>2023</v>
      </c>
      <c r="L3636" t="s">
        <v>37</v>
      </c>
      <c r="M3636">
        <v>28.25</v>
      </c>
      <c r="N3636" t="s">
        <v>4615</v>
      </c>
      <c r="O3636">
        <v>44.140799999999999</v>
      </c>
      <c r="P3636" t="s">
        <v>12</v>
      </c>
    </row>
    <row r="3637" spans="1:16" hidden="1" x14ac:dyDescent="0.25">
      <c r="A3637" t="s">
        <v>39</v>
      </c>
      <c r="B3637" t="s">
        <v>16</v>
      </c>
      <c r="C3637" t="s">
        <v>509</v>
      </c>
      <c r="D3637" t="s">
        <v>76</v>
      </c>
      <c r="E3637" t="s">
        <v>76</v>
      </c>
      <c r="F3637" t="s">
        <v>202</v>
      </c>
      <c r="G3637">
        <v>109723</v>
      </c>
      <c r="H3637" s="9">
        <v>1</v>
      </c>
      <c r="I3637" s="1">
        <v>45230</v>
      </c>
      <c r="J3637">
        <v>10</v>
      </c>
      <c r="K3637">
        <v>2023</v>
      </c>
      <c r="L3637" t="s">
        <v>37</v>
      </c>
      <c r="M3637">
        <v>28.5</v>
      </c>
      <c r="N3637" t="s">
        <v>4615</v>
      </c>
      <c r="O3637">
        <v>44.531399999999998</v>
      </c>
      <c r="P3637" t="s">
        <v>12</v>
      </c>
    </row>
    <row r="3638" spans="1:16" hidden="1" x14ac:dyDescent="0.25">
      <c r="A3638" t="s">
        <v>39</v>
      </c>
      <c r="B3638" t="s">
        <v>38</v>
      </c>
      <c r="C3638" t="s">
        <v>533</v>
      </c>
      <c r="D3638" t="s">
        <v>54</v>
      </c>
      <c r="E3638" t="s">
        <v>55</v>
      </c>
      <c r="F3638" t="s">
        <v>202</v>
      </c>
      <c r="G3638">
        <v>109714</v>
      </c>
      <c r="H3638" s="9">
        <v>1</v>
      </c>
      <c r="I3638" s="1">
        <v>45229</v>
      </c>
      <c r="J3638">
        <v>10</v>
      </c>
      <c r="K3638">
        <v>2023</v>
      </c>
      <c r="L3638" t="s">
        <v>37</v>
      </c>
      <c r="M3638">
        <v>28.25</v>
      </c>
      <c r="N3638" t="s">
        <v>4615</v>
      </c>
      <c r="O3638">
        <v>44.3645</v>
      </c>
      <c r="P3638" t="s">
        <v>12</v>
      </c>
    </row>
    <row r="3639" spans="1:16" hidden="1" x14ac:dyDescent="0.25">
      <c r="A3639" t="s">
        <v>39</v>
      </c>
      <c r="B3639" t="s">
        <v>16</v>
      </c>
      <c r="C3639" t="s">
        <v>3318</v>
      </c>
      <c r="D3639" t="s">
        <v>1008</v>
      </c>
      <c r="E3639" t="s">
        <v>1009</v>
      </c>
      <c r="F3639" t="s">
        <v>202</v>
      </c>
      <c r="G3639">
        <v>109713</v>
      </c>
      <c r="H3639" s="9">
        <v>1</v>
      </c>
      <c r="I3639" s="1">
        <v>45229</v>
      </c>
      <c r="J3639">
        <v>10</v>
      </c>
      <c r="K3639">
        <v>2023</v>
      </c>
      <c r="L3639" t="s">
        <v>37</v>
      </c>
      <c r="M3639">
        <v>33.5</v>
      </c>
      <c r="N3639" t="s">
        <v>4615</v>
      </c>
      <c r="O3639">
        <v>52.609299999999998</v>
      </c>
      <c r="P3639" t="s">
        <v>12</v>
      </c>
    </row>
    <row r="3640" spans="1:16" hidden="1" x14ac:dyDescent="0.25">
      <c r="A3640" t="s">
        <v>39</v>
      </c>
      <c r="B3640" t="s">
        <v>16</v>
      </c>
      <c r="C3640" t="s">
        <v>3328</v>
      </c>
      <c r="D3640" t="s">
        <v>1026</v>
      </c>
      <c r="E3640" t="s">
        <v>1027</v>
      </c>
      <c r="F3640" t="s">
        <v>202</v>
      </c>
      <c r="G3640">
        <v>109712</v>
      </c>
      <c r="H3640" s="9">
        <v>1</v>
      </c>
      <c r="I3640" s="1">
        <v>45229</v>
      </c>
      <c r="J3640">
        <v>10</v>
      </c>
      <c r="K3640">
        <v>2023</v>
      </c>
      <c r="L3640" t="s">
        <v>37</v>
      </c>
      <c r="M3640">
        <v>33.5</v>
      </c>
      <c r="N3640" t="s">
        <v>4615</v>
      </c>
      <c r="O3640">
        <v>52.609299999999998</v>
      </c>
      <c r="P3640" t="s">
        <v>12</v>
      </c>
    </row>
    <row r="3641" spans="1:16" hidden="1" x14ac:dyDescent="0.25">
      <c r="A3641" t="s">
        <v>39</v>
      </c>
      <c r="B3641" t="s">
        <v>16</v>
      </c>
      <c r="C3641" t="s">
        <v>3317</v>
      </c>
      <c r="D3641" t="s">
        <v>1006</v>
      </c>
      <c r="E3641" t="s">
        <v>1007</v>
      </c>
      <c r="F3641" t="s">
        <v>202</v>
      </c>
      <c r="G3641">
        <v>109711</v>
      </c>
      <c r="H3641" s="9">
        <v>1</v>
      </c>
      <c r="I3641" s="1">
        <v>45229</v>
      </c>
      <c r="J3641">
        <v>10</v>
      </c>
      <c r="K3641">
        <v>2023</v>
      </c>
      <c r="L3641" t="s">
        <v>37</v>
      </c>
      <c r="M3641">
        <v>33.5</v>
      </c>
      <c r="N3641" t="s">
        <v>4615</v>
      </c>
      <c r="O3641">
        <v>52.609299999999998</v>
      </c>
      <c r="P3641" t="s">
        <v>12</v>
      </c>
    </row>
    <row r="3642" spans="1:16" hidden="1" x14ac:dyDescent="0.25">
      <c r="A3642" t="s">
        <v>39</v>
      </c>
      <c r="B3642" t="s">
        <v>38</v>
      </c>
      <c r="C3642" t="s">
        <v>4544</v>
      </c>
      <c r="D3642" t="s">
        <v>4545</v>
      </c>
      <c r="E3642" t="s">
        <v>4546</v>
      </c>
      <c r="F3642" t="s">
        <v>202</v>
      </c>
      <c r="G3642">
        <v>109655</v>
      </c>
      <c r="H3642" s="9">
        <v>1</v>
      </c>
      <c r="I3642" s="1">
        <v>45229</v>
      </c>
      <c r="J3642">
        <v>10</v>
      </c>
      <c r="K3642">
        <v>2023</v>
      </c>
      <c r="L3642" t="s">
        <v>37</v>
      </c>
      <c r="M3642">
        <v>26.62</v>
      </c>
      <c r="N3642" t="s">
        <v>4615</v>
      </c>
      <c r="O3642">
        <v>41.804699999999997</v>
      </c>
      <c r="P3642" t="s">
        <v>12</v>
      </c>
    </row>
    <row r="3643" spans="1:16" hidden="1" x14ac:dyDescent="0.25">
      <c r="A3643" t="s">
        <v>39</v>
      </c>
      <c r="B3643" t="s">
        <v>38</v>
      </c>
      <c r="C3643" t="s">
        <v>3266</v>
      </c>
      <c r="D3643" t="s">
        <v>892</v>
      </c>
      <c r="E3643" t="s">
        <v>893</v>
      </c>
      <c r="F3643" t="s">
        <v>202</v>
      </c>
      <c r="G3643">
        <v>109609</v>
      </c>
      <c r="H3643" s="9">
        <v>1</v>
      </c>
      <c r="I3643" s="1">
        <v>45228</v>
      </c>
      <c r="J3643">
        <v>10</v>
      </c>
      <c r="K3643">
        <v>2023</v>
      </c>
      <c r="L3643" t="s">
        <v>37</v>
      </c>
      <c r="M3643">
        <v>28.25</v>
      </c>
      <c r="N3643" t="s">
        <v>4615</v>
      </c>
      <c r="O3643">
        <v>44.265099999999997</v>
      </c>
      <c r="P3643" t="s">
        <v>12</v>
      </c>
    </row>
    <row r="3644" spans="1:16" hidden="1" x14ac:dyDescent="0.25">
      <c r="A3644" t="s">
        <v>39</v>
      </c>
      <c r="B3644" t="s">
        <v>16</v>
      </c>
      <c r="C3644" t="s">
        <v>2994</v>
      </c>
      <c r="D3644" t="s">
        <v>986</v>
      </c>
      <c r="E3644" t="s">
        <v>987</v>
      </c>
      <c r="F3644" t="s">
        <v>202</v>
      </c>
      <c r="G3644">
        <v>109608</v>
      </c>
      <c r="H3644" s="9">
        <v>1</v>
      </c>
      <c r="I3644" s="1">
        <v>45228</v>
      </c>
      <c r="J3644">
        <v>10</v>
      </c>
      <c r="K3644">
        <v>2023</v>
      </c>
      <c r="L3644" t="s">
        <v>37</v>
      </c>
      <c r="M3644">
        <v>33.5</v>
      </c>
      <c r="N3644" t="s">
        <v>4615</v>
      </c>
      <c r="O3644">
        <v>52.491399999999999</v>
      </c>
      <c r="P3644" t="s">
        <v>12</v>
      </c>
    </row>
    <row r="3645" spans="1:16" hidden="1" x14ac:dyDescent="0.25">
      <c r="A3645" t="s">
        <v>39</v>
      </c>
      <c r="B3645" t="s">
        <v>16</v>
      </c>
      <c r="C3645" t="s">
        <v>532</v>
      </c>
      <c r="D3645" t="s">
        <v>88</v>
      </c>
      <c r="E3645" t="s">
        <v>89</v>
      </c>
      <c r="F3645" t="s">
        <v>202</v>
      </c>
      <c r="G3645">
        <v>109607</v>
      </c>
      <c r="H3645" s="9">
        <v>1</v>
      </c>
      <c r="I3645" s="1">
        <v>45228</v>
      </c>
      <c r="J3645">
        <v>10</v>
      </c>
      <c r="K3645">
        <v>2023</v>
      </c>
      <c r="L3645" t="s">
        <v>37</v>
      </c>
      <c r="M3645">
        <v>33.5</v>
      </c>
      <c r="N3645" t="s">
        <v>4615</v>
      </c>
      <c r="O3645">
        <v>52.491399999999999</v>
      </c>
      <c r="P3645" t="s">
        <v>12</v>
      </c>
    </row>
    <row r="3646" spans="1:16" hidden="1" x14ac:dyDescent="0.25">
      <c r="A3646" t="s">
        <v>39</v>
      </c>
      <c r="B3646" t="s">
        <v>16</v>
      </c>
      <c r="C3646" t="s">
        <v>2992</v>
      </c>
      <c r="D3646" t="s">
        <v>1035</v>
      </c>
      <c r="E3646" t="s">
        <v>1036</v>
      </c>
      <c r="F3646" t="s">
        <v>202</v>
      </c>
      <c r="G3646">
        <v>109606</v>
      </c>
      <c r="H3646" s="9">
        <v>1</v>
      </c>
      <c r="I3646" s="1">
        <v>45228</v>
      </c>
      <c r="J3646">
        <v>10</v>
      </c>
      <c r="K3646">
        <v>2023</v>
      </c>
      <c r="L3646" t="s">
        <v>37</v>
      </c>
      <c r="M3646">
        <v>33.5</v>
      </c>
      <c r="N3646" t="s">
        <v>4615</v>
      </c>
      <c r="O3646">
        <v>52.491399999999999</v>
      </c>
      <c r="P3646" t="s">
        <v>12</v>
      </c>
    </row>
    <row r="3647" spans="1:16" hidden="1" x14ac:dyDescent="0.25">
      <c r="A3647" t="s">
        <v>39</v>
      </c>
      <c r="B3647" t="s">
        <v>16</v>
      </c>
      <c r="C3647" t="s">
        <v>576</v>
      </c>
      <c r="D3647" t="s">
        <v>90</v>
      </c>
      <c r="E3647" t="s">
        <v>91</v>
      </c>
      <c r="F3647" t="s">
        <v>202</v>
      </c>
      <c r="G3647">
        <v>109605</v>
      </c>
      <c r="H3647" s="9">
        <v>1</v>
      </c>
      <c r="I3647" s="1">
        <v>45228</v>
      </c>
      <c r="J3647">
        <v>10</v>
      </c>
      <c r="K3647">
        <v>2023</v>
      </c>
      <c r="L3647" t="s">
        <v>37</v>
      </c>
      <c r="M3647">
        <v>33.5</v>
      </c>
      <c r="N3647" t="s">
        <v>4615</v>
      </c>
      <c r="O3647">
        <v>52.491399999999999</v>
      </c>
      <c r="P3647" t="s">
        <v>12</v>
      </c>
    </row>
    <row r="3648" spans="1:16" hidden="1" x14ac:dyDescent="0.25">
      <c r="A3648" t="s">
        <v>39</v>
      </c>
      <c r="B3648" t="s">
        <v>38</v>
      </c>
      <c r="C3648" t="s">
        <v>3278</v>
      </c>
      <c r="D3648" t="s">
        <v>916</v>
      </c>
      <c r="E3648" t="s">
        <v>917</v>
      </c>
      <c r="F3648" t="s">
        <v>202</v>
      </c>
      <c r="G3648">
        <v>109604</v>
      </c>
      <c r="H3648" s="9">
        <v>1</v>
      </c>
      <c r="I3648" s="1">
        <v>45228</v>
      </c>
      <c r="J3648">
        <v>10</v>
      </c>
      <c r="K3648">
        <v>2023</v>
      </c>
      <c r="L3648" t="s">
        <v>37</v>
      </c>
      <c r="M3648">
        <v>26.62</v>
      </c>
      <c r="N3648" t="s">
        <v>4615</v>
      </c>
      <c r="O3648">
        <v>41.711100000000002</v>
      </c>
      <c r="P3648" t="s">
        <v>12</v>
      </c>
    </row>
    <row r="3649" spans="1:16" hidden="1" x14ac:dyDescent="0.25">
      <c r="A3649" t="s">
        <v>39</v>
      </c>
      <c r="B3649" t="s">
        <v>38</v>
      </c>
      <c r="C3649" t="s">
        <v>3292</v>
      </c>
      <c r="D3649" t="s">
        <v>943</v>
      </c>
      <c r="E3649" t="s">
        <v>944</v>
      </c>
      <c r="F3649" t="s">
        <v>202</v>
      </c>
      <c r="G3649">
        <v>109603</v>
      </c>
      <c r="H3649" s="9">
        <v>1</v>
      </c>
      <c r="I3649" s="1">
        <v>45228</v>
      </c>
      <c r="J3649">
        <v>10</v>
      </c>
      <c r="K3649">
        <v>2023</v>
      </c>
      <c r="L3649" t="s">
        <v>37</v>
      </c>
      <c r="M3649">
        <v>28.25</v>
      </c>
      <c r="N3649" t="s">
        <v>4615</v>
      </c>
      <c r="O3649">
        <v>44.265099999999997</v>
      </c>
      <c r="P3649" t="s">
        <v>12</v>
      </c>
    </row>
    <row r="3650" spans="1:16" hidden="1" x14ac:dyDescent="0.25">
      <c r="A3650" t="s">
        <v>39</v>
      </c>
      <c r="B3650" t="s">
        <v>16</v>
      </c>
      <c r="C3650" t="s">
        <v>2994</v>
      </c>
      <c r="D3650" t="s">
        <v>986</v>
      </c>
      <c r="E3650" t="s">
        <v>987</v>
      </c>
      <c r="F3650" t="s">
        <v>202</v>
      </c>
      <c r="G3650">
        <v>109602</v>
      </c>
      <c r="H3650" s="9">
        <v>1</v>
      </c>
      <c r="I3650" s="1">
        <v>45228</v>
      </c>
      <c r="J3650">
        <v>10</v>
      </c>
      <c r="K3650">
        <v>2023</v>
      </c>
      <c r="L3650" t="s">
        <v>37</v>
      </c>
      <c r="M3650">
        <v>33.5</v>
      </c>
      <c r="N3650" t="s">
        <v>4615</v>
      </c>
      <c r="O3650">
        <v>52.491399999999999</v>
      </c>
      <c r="P3650" t="s">
        <v>12</v>
      </c>
    </row>
    <row r="3651" spans="1:16" hidden="1" x14ac:dyDescent="0.25">
      <c r="A3651" t="s">
        <v>39</v>
      </c>
      <c r="B3651" t="s">
        <v>38</v>
      </c>
      <c r="C3651" t="s">
        <v>4524</v>
      </c>
      <c r="D3651" t="s">
        <v>4525</v>
      </c>
      <c r="E3651" t="s">
        <v>4526</v>
      </c>
      <c r="F3651" t="s">
        <v>202</v>
      </c>
      <c r="G3651">
        <v>109443</v>
      </c>
      <c r="H3651" s="9">
        <v>1</v>
      </c>
      <c r="I3651" s="1">
        <v>45226</v>
      </c>
      <c r="J3651">
        <v>10</v>
      </c>
      <c r="K3651">
        <v>2023</v>
      </c>
      <c r="L3651" t="s">
        <v>37</v>
      </c>
      <c r="M3651">
        <v>26.62</v>
      </c>
      <c r="N3651" t="s">
        <v>4615</v>
      </c>
      <c r="O3651">
        <v>42.070999999999998</v>
      </c>
      <c r="P3651" t="s">
        <v>12</v>
      </c>
    </row>
    <row r="3652" spans="1:16" hidden="1" x14ac:dyDescent="0.25">
      <c r="A3652" t="s">
        <v>39</v>
      </c>
      <c r="B3652" t="s">
        <v>16</v>
      </c>
      <c r="C3652" t="s">
        <v>576</v>
      </c>
      <c r="D3652" t="s">
        <v>90</v>
      </c>
      <c r="E3652" t="s">
        <v>91</v>
      </c>
      <c r="F3652" t="s">
        <v>202</v>
      </c>
      <c r="G3652">
        <v>109442</v>
      </c>
      <c r="H3652" s="9">
        <v>1</v>
      </c>
      <c r="I3652" s="1">
        <v>45226</v>
      </c>
      <c r="J3652">
        <v>10</v>
      </c>
      <c r="K3652">
        <v>2023</v>
      </c>
      <c r="L3652" t="s">
        <v>37</v>
      </c>
      <c r="M3652">
        <v>33.5</v>
      </c>
      <c r="N3652" t="s">
        <v>4615</v>
      </c>
      <c r="O3652">
        <v>52.944299999999998</v>
      </c>
      <c r="P3652" t="s">
        <v>12</v>
      </c>
    </row>
    <row r="3653" spans="1:16" hidden="1" x14ac:dyDescent="0.25">
      <c r="A3653" t="s">
        <v>39</v>
      </c>
      <c r="B3653" t="s">
        <v>38</v>
      </c>
      <c r="C3653" t="s">
        <v>478</v>
      </c>
      <c r="D3653" t="s">
        <v>35</v>
      </c>
      <c r="E3653" t="s">
        <v>36</v>
      </c>
      <c r="F3653" t="s">
        <v>202</v>
      </c>
      <c r="G3653">
        <v>109441</v>
      </c>
      <c r="H3653" s="9">
        <v>1</v>
      </c>
      <c r="I3653" s="1">
        <v>45226</v>
      </c>
      <c r="J3653">
        <v>10</v>
      </c>
      <c r="K3653">
        <v>2023</v>
      </c>
      <c r="L3653" t="s">
        <v>37</v>
      </c>
      <c r="M3653">
        <v>28.25</v>
      </c>
      <c r="N3653" t="s">
        <v>4615</v>
      </c>
      <c r="O3653">
        <v>44.647100000000002</v>
      </c>
      <c r="P3653" t="s">
        <v>12</v>
      </c>
    </row>
    <row r="3654" spans="1:16" hidden="1" x14ac:dyDescent="0.25">
      <c r="A3654" t="s">
        <v>39</v>
      </c>
      <c r="B3654" t="s">
        <v>16</v>
      </c>
      <c r="C3654" t="s">
        <v>3025</v>
      </c>
      <c r="D3654" t="s">
        <v>1028</v>
      </c>
      <c r="E3654" t="s">
        <v>1029</v>
      </c>
      <c r="F3654" t="s">
        <v>202</v>
      </c>
      <c r="G3654">
        <v>109439</v>
      </c>
      <c r="H3654" s="9">
        <v>1</v>
      </c>
      <c r="I3654" s="1">
        <v>45226</v>
      </c>
      <c r="J3654">
        <v>10</v>
      </c>
      <c r="K3654">
        <v>2023</v>
      </c>
      <c r="L3654" t="s">
        <v>37</v>
      </c>
      <c r="M3654">
        <v>33.5</v>
      </c>
      <c r="N3654" t="s">
        <v>4615</v>
      </c>
      <c r="O3654">
        <v>52.944299999999998</v>
      </c>
      <c r="P3654" t="s">
        <v>12</v>
      </c>
    </row>
    <row r="3655" spans="1:16" hidden="1" x14ac:dyDescent="0.25">
      <c r="A3655" t="s">
        <v>39</v>
      </c>
      <c r="B3655" t="s">
        <v>16</v>
      </c>
      <c r="C3655" t="s">
        <v>576</v>
      </c>
      <c r="D3655" t="s">
        <v>90</v>
      </c>
      <c r="E3655" t="s">
        <v>91</v>
      </c>
      <c r="F3655" t="s">
        <v>202</v>
      </c>
      <c r="G3655">
        <v>109340</v>
      </c>
      <c r="H3655" s="9">
        <v>1</v>
      </c>
      <c r="I3655" s="1">
        <v>45225</v>
      </c>
      <c r="J3655">
        <v>10</v>
      </c>
      <c r="K3655">
        <v>2023</v>
      </c>
      <c r="L3655" t="s">
        <v>37</v>
      </c>
      <c r="M3655">
        <v>33.5</v>
      </c>
      <c r="N3655" t="s">
        <v>4615</v>
      </c>
      <c r="O3655">
        <v>52.819099999999999</v>
      </c>
      <c r="P3655" t="s">
        <v>12</v>
      </c>
    </row>
    <row r="3656" spans="1:16" hidden="1" x14ac:dyDescent="0.25">
      <c r="A3656" t="s">
        <v>39</v>
      </c>
      <c r="B3656" t="s">
        <v>38</v>
      </c>
      <c r="C3656" t="s">
        <v>2944</v>
      </c>
      <c r="D3656" t="s">
        <v>949</v>
      </c>
      <c r="E3656" t="s">
        <v>950</v>
      </c>
      <c r="F3656" t="s">
        <v>202</v>
      </c>
      <c r="G3656">
        <v>109339</v>
      </c>
      <c r="H3656" s="9">
        <v>1</v>
      </c>
      <c r="I3656" s="1">
        <v>45225</v>
      </c>
      <c r="J3656">
        <v>10</v>
      </c>
      <c r="K3656">
        <v>2023</v>
      </c>
      <c r="L3656" t="s">
        <v>37</v>
      </c>
      <c r="M3656">
        <v>28.25</v>
      </c>
      <c r="N3656" t="s">
        <v>4615</v>
      </c>
      <c r="O3656">
        <v>44.541499999999999</v>
      </c>
      <c r="P3656" t="s">
        <v>12</v>
      </c>
    </row>
    <row r="3657" spans="1:16" hidden="1" x14ac:dyDescent="0.25">
      <c r="A3657" t="s">
        <v>39</v>
      </c>
      <c r="B3657" t="s">
        <v>16</v>
      </c>
      <c r="C3657" t="s">
        <v>2994</v>
      </c>
      <c r="D3657" t="s">
        <v>986</v>
      </c>
      <c r="E3657" t="s">
        <v>987</v>
      </c>
      <c r="F3657" t="s">
        <v>202</v>
      </c>
      <c r="G3657">
        <v>109224</v>
      </c>
      <c r="H3657" s="9">
        <v>1</v>
      </c>
      <c r="I3657" s="1">
        <v>45224</v>
      </c>
      <c r="J3657">
        <v>10</v>
      </c>
      <c r="K3657">
        <v>2023</v>
      </c>
      <c r="L3657" t="s">
        <v>37</v>
      </c>
      <c r="M3657">
        <v>33.5</v>
      </c>
      <c r="N3657" t="s">
        <v>4615</v>
      </c>
      <c r="O3657">
        <v>52.851599999999998</v>
      </c>
      <c r="P3657" t="s">
        <v>12</v>
      </c>
    </row>
    <row r="3658" spans="1:16" hidden="1" x14ac:dyDescent="0.25">
      <c r="A3658" t="s">
        <v>39</v>
      </c>
      <c r="B3658" t="s">
        <v>16</v>
      </c>
      <c r="C3658" t="s">
        <v>2935</v>
      </c>
      <c r="D3658" t="s">
        <v>1004</v>
      </c>
      <c r="E3658" t="s">
        <v>1005</v>
      </c>
      <c r="F3658" t="s">
        <v>202</v>
      </c>
      <c r="G3658">
        <v>109223</v>
      </c>
      <c r="H3658" s="9">
        <v>1</v>
      </c>
      <c r="I3658" s="1">
        <v>45224</v>
      </c>
      <c r="J3658">
        <v>10</v>
      </c>
      <c r="K3658">
        <v>2023</v>
      </c>
      <c r="L3658" t="s">
        <v>37</v>
      </c>
      <c r="M3658">
        <v>33.5</v>
      </c>
      <c r="N3658" t="s">
        <v>4615</v>
      </c>
      <c r="O3658">
        <v>52.851599999999998</v>
      </c>
      <c r="P3658" t="s">
        <v>12</v>
      </c>
    </row>
    <row r="3659" spans="1:16" hidden="1" x14ac:dyDescent="0.25">
      <c r="A3659" t="s">
        <v>39</v>
      </c>
      <c r="B3659" t="s">
        <v>16</v>
      </c>
      <c r="C3659" t="s">
        <v>576</v>
      </c>
      <c r="D3659" t="s">
        <v>90</v>
      </c>
      <c r="E3659" t="s">
        <v>91</v>
      </c>
      <c r="F3659" t="s">
        <v>202</v>
      </c>
      <c r="G3659">
        <v>109222</v>
      </c>
      <c r="H3659" s="9">
        <v>1</v>
      </c>
      <c r="I3659" s="1">
        <v>45224</v>
      </c>
      <c r="J3659">
        <v>10</v>
      </c>
      <c r="K3659">
        <v>2023</v>
      </c>
      <c r="L3659" t="s">
        <v>37</v>
      </c>
      <c r="M3659">
        <v>33.5</v>
      </c>
      <c r="N3659" t="s">
        <v>4615</v>
      </c>
      <c r="O3659">
        <v>52.851599999999998</v>
      </c>
      <c r="P3659" t="s">
        <v>12</v>
      </c>
    </row>
    <row r="3660" spans="1:16" hidden="1" x14ac:dyDescent="0.25">
      <c r="A3660" t="s">
        <v>39</v>
      </c>
      <c r="B3660" t="s">
        <v>16</v>
      </c>
      <c r="C3660" t="s">
        <v>2942</v>
      </c>
      <c r="D3660" t="s">
        <v>994</v>
      </c>
      <c r="E3660" t="s">
        <v>995</v>
      </c>
      <c r="F3660" t="s">
        <v>202</v>
      </c>
      <c r="G3660">
        <v>109221</v>
      </c>
      <c r="H3660" s="9">
        <v>3</v>
      </c>
      <c r="I3660" s="1">
        <v>45224</v>
      </c>
      <c r="J3660">
        <v>10</v>
      </c>
      <c r="K3660">
        <v>2023</v>
      </c>
      <c r="L3660" t="s">
        <v>37</v>
      </c>
      <c r="M3660">
        <v>33.5</v>
      </c>
      <c r="N3660" t="s">
        <v>4615</v>
      </c>
      <c r="O3660">
        <v>52.851599999999998</v>
      </c>
      <c r="P3660" t="s">
        <v>12</v>
      </c>
    </row>
    <row r="3661" spans="1:16" hidden="1" x14ac:dyDescent="0.25">
      <c r="A3661" t="s">
        <v>39</v>
      </c>
      <c r="B3661" t="s">
        <v>16</v>
      </c>
      <c r="C3661" t="s">
        <v>509</v>
      </c>
      <c r="D3661" t="s">
        <v>76</v>
      </c>
      <c r="E3661" t="s">
        <v>76</v>
      </c>
      <c r="F3661" t="s">
        <v>202</v>
      </c>
      <c r="G3661">
        <v>109219</v>
      </c>
      <c r="H3661" s="9">
        <v>1</v>
      </c>
      <c r="I3661" s="1">
        <v>45224</v>
      </c>
      <c r="J3661">
        <v>10</v>
      </c>
      <c r="K3661">
        <v>2023</v>
      </c>
      <c r="L3661" t="s">
        <v>37</v>
      </c>
      <c r="M3661">
        <v>28.5</v>
      </c>
      <c r="N3661" t="s">
        <v>4615</v>
      </c>
      <c r="O3661">
        <v>44.963299999999997</v>
      </c>
      <c r="P3661" t="s">
        <v>12</v>
      </c>
    </row>
    <row r="3662" spans="1:16" hidden="1" x14ac:dyDescent="0.25">
      <c r="A3662" t="s">
        <v>39</v>
      </c>
      <c r="B3662" t="s">
        <v>38</v>
      </c>
      <c r="C3662" t="s">
        <v>3292</v>
      </c>
      <c r="D3662" t="s">
        <v>943</v>
      </c>
      <c r="E3662" t="s">
        <v>944</v>
      </c>
      <c r="F3662" t="s">
        <v>202</v>
      </c>
      <c r="G3662">
        <v>109117</v>
      </c>
      <c r="H3662" s="9">
        <v>1</v>
      </c>
      <c r="I3662" s="1">
        <v>45223</v>
      </c>
      <c r="J3662">
        <v>10</v>
      </c>
      <c r="K3662">
        <v>2023</v>
      </c>
      <c r="L3662" t="s">
        <v>37</v>
      </c>
      <c r="M3662">
        <v>28.25</v>
      </c>
      <c r="N3662" t="s">
        <v>4615</v>
      </c>
      <c r="O3662">
        <v>44.841299999999997</v>
      </c>
      <c r="P3662" t="s">
        <v>12</v>
      </c>
    </row>
    <row r="3663" spans="1:16" hidden="1" x14ac:dyDescent="0.25">
      <c r="A3663" t="s">
        <v>39</v>
      </c>
      <c r="B3663" t="s">
        <v>38</v>
      </c>
      <c r="C3663" t="s">
        <v>3292</v>
      </c>
      <c r="D3663" t="s">
        <v>943</v>
      </c>
      <c r="E3663" t="s">
        <v>944</v>
      </c>
      <c r="F3663" t="s">
        <v>202</v>
      </c>
      <c r="G3663">
        <v>108999</v>
      </c>
      <c r="H3663" s="9">
        <v>1</v>
      </c>
      <c r="I3663" s="1">
        <v>45222</v>
      </c>
      <c r="J3663">
        <v>10</v>
      </c>
      <c r="K3663">
        <v>2023</v>
      </c>
      <c r="L3663" t="s">
        <v>37</v>
      </c>
      <c r="M3663">
        <v>28.25</v>
      </c>
      <c r="N3663" t="s">
        <v>4615</v>
      </c>
      <c r="O3663">
        <v>44.206200000000003</v>
      </c>
      <c r="P3663" t="s">
        <v>12</v>
      </c>
    </row>
    <row r="3664" spans="1:16" hidden="1" x14ac:dyDescent="0.25">
      <c r="A3664" t="s">
        <v>39</v>
      </c>
      <c r="B3664" t="s">
        <v>16</v>
      </c>
      <c r="C3664" t="s">
        <v>2935</v>
      </c>
      <c r="D3664" t="s">
        <v>1004</v>
      </c>
      <c r="E3664" t="s">
        <v>1005</v>
      </c>
      <c r="F3664" t="s">
        <v>202</v>
      </c>
      <c r="G3664">
        <v>108993</v>
      </c>
      <c r="H3664" s="9">
        <v>1</v>
      </c>
      <c r="I3664" s="1">
        <v>45222</v>
      </c>
      <c r="J3664">
        <v>10</v>
      </c>
      <c r="K3664">
        <v>2023</v>
      </c>
      <c r="L3664" t="s">
        <v>37</v>
      </c>
      <c r="M3664">
        <v>33.5</v>
      </c>
      <c r="N3664" t="s">
        <v>4615</v>
      </c>
      <c r="O3664">
        <v>52.421599999999998</v>
      </c>
      <c r="P3664" t="s">
        <v>12</v>
      </c>
    </row>
    <row r="3665" spans="1:16" hidden="1" x14ac:dyDescent="0.25">
      <c r="A3665" t="s">
        <v>39</v>
      </c>
      <c r="B3665" t="s">
        <v>16</v>
      </c>
      <c r="C3665" t="s">
        <v>3337</v>
      </c>
      <c r="D3665" t="s">
        <v>1048</v>
      </c>
      <c r="E3665" t="s">
        <v>1049</v>
      </c>
      <c r="F3665" t="s">
        <v>202</v>
      </c>
      <c r="G3665">
        <v>108937</v>
      </c>
      <c r="H3665" s="9">
        <v>1</v>
      </c>
      <c r="I3665" s="1">
        <v>45222</v>
      </c>
      <c r="J3665">
        <v>10</v>
      </c>
      <c r="K3665">
        <v>2023</v>
      </c>
      <c r="L3665" t="s">
        <v>37</v>
      </c>
      <c r="M3665">
        <v>33.5</v>
      </c>
      <c r="N3665" t="s">
        <v>4615</v>
      </c>
      <c r="O3665">
        <v>52.421599999999998</v>
      </c>
      <c r="P3665" t="s">
        <v>12</v>
      </c>
    </row>
    <row r="3666" spans="1:16" hidden="1" x14ac:dyDescent="0.25">
      <c r="A3666" t="s">
        <v>39</v>
      </c>
      <c r="B3666" t="s">
        <v>16</v>
      </c>
      <c r="C3666" t="s">
        <v>576</v>
      </c>
      <c r="D3666" t="s">
        <v>90</v>
      </c>
      <c r="E3666" t="s">
        <v>91</v>
      </c>
      <c r="F3666" t="s">
        <v>202</v>
      </c>
      <c r="G3666">
        <v>108937</v>
      </c>
      <c r="H3666" s="9">
        <v>5</v>
      </c>
      <c r="I3666" s="1">
        <v>45222</v>
      </c>
      <c r="J3666">
        <v>10</v>
      </c>
      <c r="K3666">
        <v>2023</v>
      </c>
      <c r="L3666" t="s">
        <v>37</v>
      </c>
      <c r="M3666">
        <v>33.5</v>
      </c>
      <c r="N3666" t="s">
        <v>4615</v>
      </c>
      <c r="O3666">
        <v>52.421599999999998</v>
      </c>
      <c r="P3666" t="s">
        <v>12</v>
      </c>
    </row>
    <row r="3667" spans="1:16" hidden="1" x14ac:dyDescent="0.25">
      <c r="A3667" t="s">
        <v>39</v>
      </c>
      <c r="B3667" t="s">
        <v>38</v>
      </c>
      <c r="C3667" t="s">
        <v>478</v>
      </c>
      <c r="D3667" t="s">
        <v>35</v>
      </c>
      <c r="E3667" t="s">
        <v>36</v>
      </c>
      <c r="F3667" t="s">
        <v>202</v>
      </c>
      <c r="G3667">
        <v>108937</v>
      </c>
      <c r="H3667" s="9">
        <v>1</v>
      </c>
      <c r="I3667" s="1">
        <v>45222</v>
      </c>
      <c r="J3667">
        <v>10</v>
      </c>
      <c r="K3667">
        <v>2023</v>
      </c>
      <c r="L3667" t="s">
        <v>37</v>
      </c>
      <c r="M3667">
        <v>28.25</v>
      </c>
      <c r="N3667" t="s">
        <v>4615</v>
      </c>
      <c r="O3667">
        <v>44.206200000000003</v>
      </c>
      <c r="P3667" t="s">
        <v>12</v>
      </c>
    </row>
    <row r="3668" spans="1:16" hidden="1" x14ac:dyDescent="0.25">
      <c r="A3668" t="s">
        <v>39</v>
      </c>
      <c r="B3668" t="s">
        <v>16</v>
      </c>
      <c r="C3668" t="s">
        <v>2935</v>
      </c>
      <c r="D3668" t="s">
        <v>1004</v>
      </c>
      <c r="E3668" t="s">
        <v>1005</v>
      </c>
      <c r="F3668" t="s">
        <v>202</v>
      </c>
      <c r="G3668">
        <v>108863</v>
      </c>
      <c r="H3668" s="9">
        <v>1</v>
      </c>
      <c r="I3668" s="1">
        <v>45221</v>
      </c>
      <c r="J3668">
        <v>10</v>
      </c>
      <c r="K3668">
        <v>2023</v>
      </c>
      <c r="L3668" t="s">
        <v>37</v>
      </c>
      <c r="M3668">
        <v>33.5</v>
      </c>
      <c r="N3668" t="s">
        <v>4615</v>
      </c>
      <c r="O3668">
        <v>52.116100000000003</v>
      </c>
      <c r="P3668" t="s">
        <v>12</v>
      </c>
    </row>
    <row r="3669" spans="1:16" hidden="1" x14ac:dyDescent="0.25">
      <c r="A3669" t="s">
        <v>39</v>
      </c>
      <c r="B3669" t="s">
        <v>16</v>
      </c>
      <c r="C3669" t="s">
        <v>529</v>
      </c>
      <c r="D3669" t="s">
        <v>65</v>
      </c>
      <c r="E3669" t="s">
        <v>66</v>
      </c>
      <c r="F3669" t="s">
        <v>202</v>
      </c>
      <c r="G3669">
        <v>108862</v>
      </c>
      <c r="H3669" s="9">
        <v>1</v>
      </c>
      <c r="I3669" s="1">
        <v>45221</v>
      </c>
      <c r="J3669">
        <v>10</v>
      </c>
      <c r="K3669">
        <v>2023</v>
      </c>
      <c r="L3669" t="s">
        <v>37</v>
      </c>
      <c r="M3669">
        <v>28.25</v>
      </c>
      <c r="N3669" t="s">
        <v>4615</v>
      </c>
      <c r="O3669">
        <v>43.948599999999999</v>
      </c>
      <c r="P3669" t="s">
        <v>12</v>
      </c>
    </row>
    <row r="3670" spans="1:16" hidden="1" x14ac:dyDescent="0.25">
      <c r="A3670" t="s">
        <v>39</v>
      </c>
      <c r="B3670" t="s">
        <v>38</v>
      </c>
      <c r="C3670" t="s">
        <v>3292</v>
      </c>
      <c r="D3670" t="s">
        <v>943</v>
      </c>
      <c r="E3670" t="s">
        <v>944</v>
      </c>
      <c r="F3670" t="s">
        <v>202</v>
      </c>
      <c r="G3670">
        <v>108861</v>
      </c>
      <c r="H3670" s="9">
        <v>1</v>
      </c>
      <c r="I3670" s="1">
        <v>45221</v>
      </c>
      <c r="J3670">
        <v>10</v>
      </c>
      <c r="K3670">
        <v>2023</v>
      </c>
      <c r="L3670" t="s">
        <v>37</v>
      </c>
      <c r="M3670">
        <v>28.25</v>
      </c>
      <c r="N3670" t="s">
        <v>4615</v>
      </c>
      <c r="O3670">
        <v>43.948599999999999</v>
      </c>
      <c r="P3670" t="s">
        <v>12</v>
      </c>
    </row>
    <row r="3671" spans="1:16" hidden="1" x14ac:dyDescent="0.25">
      <c r="A3671" t="s">
        <v>39</v>
      </c>
      <c r="B3671" t="s">
        <v>16</v>
      </c>
      <c r="C3671" t="s">
        <v>3311</v>
      </c>
      <c r="D3671" t="s">
        <v>990</v>
      </c>
      <c r="E3671" t="s">
        <v>991</v>
      </c>
      <c r="F3671" t="s">
        <v>202</v>
      </c>
      <c r="G3671">
        <v>108860</v>
      </c>
      <c r="H3671" s="9">
        <v>1</v>
      </c>
      <c r="I3671" s="1">
        <v>45221</v>
      </c>
      <c r="J3671">
        <v>10</v>
      </c>
      <c r="K3671">
        <v>2023</v>
      </c>
      <c r="L3671" t="s">
        <v>37</v>
      </c>
      <c r="M3671">
        <v>33.5</v>
      </c>
      <c r="N3671" t="s">
        <v>4615</v>
      </c>
      <c r="O3671">
        <v>52.116100000000003</v>
      </c>
      <c r="P3671" t="s">
        <v>12</v>
      </c>
    </row>
    <row r="3672" spans="1:16" hidden="1" x14ac:dyDescent="0.25">
      <c r="A3672" t="s">
        <v>39</v>
      </c>
      <c r="B3672" t="s">
        <v>38</v>
      </c>
      <c r="C3672" t="s">
        <v>3292</v>
      </c>
      <c r="D3672" t="s">
        <v>943</v>
      </c>
      <c r="E3672" t="s">
        <v>944</v>
      </c>
      <c r="F3672" t="s">
        <v>202</v>
      </c>
      <c r="G3672">
        <v>108859</v>
      </c>
      <c r="H3672" s="9">
        <v>1</v>
      </c>
      <c r="I3672" s="1">
        <v>45221</v>
      </c>
      <c r="J3672">
        <v>10</v>
      </c>
      <c r="K3672">
        <v>2023</v>
      </c>
      <c r="L3672" t="s">
        <v>37</v>
      </c>
      <c r="M3672">
        <v>28.25</v>
      </c>
      <c r="N3672" t="s">
        <v>4615</v>
      </c>
      <c r="O3672">
        <v>43.948599999999999</v>
      </c>
      <c r="P3672" t="s">
        <v>12</v>
      </c>
    </row>
    <row r="3673" spans="1:16" hidden="1" x14ac:dyDescent="0.25">
      <c r="A3673" t="s">
        <v>39</v>
      </c>
      <c r="B3673" t="s">
        <v>16</v>
      </c>
      <c r="C3673" t="s">
        <v>3025</v>
      </c>
      <c r="D3673" t="s">
        <v>1028</v>
      </c>
      <c r="E3673" t="s">
        <v>1029</v>
      </c>
      <c r="F3673" t="s">
        <v>202</v>
      </c>
      <c r="G3673">
        <v>108858</v>
      </c>
      <c r="H3673" s="9">
        <v>1</v>
      </c>
      <c r="I3673" s="1">
        <v>45221</v>
      </c>
      <c r="J3673">
        <v>10</v>
      </c>
      <c r="K3673">
        <v>2023</v>
      </c>
      <c r="L3673" t="s">
        <v>37</v>
      </c>
      <c r="M3673">
        <v>33.5</v>
      </c>
      <c r="N3673" t="s">
        <v>4615</v>
      </c>
      <c r="O3673">
        <v>52.116100000000003</v>
      </c>
      <c r="P3673" t="s">
        <v>12</v>
      </c>
    </row>
    <row r="3674" spans="1:16" hidden="1" x14ac:dyDescent="0.25">
      <c r="A3674" t="s">
        <v>39</v>
      </c>
      <c r="B3674" t="s">
        <v>38</v>
      </c>
      <c r="C3674" t="s">
        <v>474</v>
      </c>
      <c r="D3674" t="s">
        <v>60</v>
      </c>
      <c r="E3674" t="s">
        <v>60</v>
      </c>
      <c r="F3674" t="s">
        <v>202</v>
      </c>
      <c r="G3674">
        <v>108857</v>
      </c>
      <c r="H3674" s="9">
        <v>1</v>
      </c>
      <c r="I3674" s="1">
        <v>45221</v>
      </c>
      <c r="J3674">
        <v>10</v>
      </c>
      <c r="K3674">
        <v>2023</v>
      </c>
      <c r="L3674" t="s">
        <v>37</v>
      </c>
      <c r="M3674">
        <v>28.25</v>
      </c>
      <c r="N3674" t="s">
        <v>4615</v>
      </c>
      <c r="O3674">
        <v>43.948599999999999</v>
      </c>
      <c r="P3674" t="s">
        <v>12</v>
      </c>
    </row>
    <row r="3675" spans="1:16" hidden="1" x14ac:dyDescent="0.25">
      <c r="A3675" t="s">
        <v>39</v>
      </c>
      <c r="B3675" t="s">
        <v>16</v>
      </c>
      <c r="C3675" t="s">
        <v>2935</v>
      </c>
      <c r="D3675" t="s">
        <v>1004</v>
      </c>
      <c r="E3675" t="s">
        <v>1005</v>
      </c>
      <c r="F3675" t="s">
        <v>202</v>
      </c>
      <c r="G3675">
        <v>108686</v>
      </c>
      <c r="H3675" s="9">
        <v>1</v>
      </c>
      <c r="I3675" s="1">
        <v>45219</v>
      </c>
      <c r="J3675">
        <v>10</v>
      </c>
      <c r="K3675">
        <v>2023</v>
      </c>
      <c r="L3675" t="s">
        <v>37</v>
      </c>
      <c r="M3675">
        <v>33.5</v>
      </c>
      <c r="N3675" t="s">
        <v>4615</v>
      </c>
      <c r="O3675">
        <v>51.745399999999997</v>
      </c>
      <c r="P3675" t="s">
        <v>12</v>
      </c>
    </row>
    <row r="3676" spans="1:16" hidden="1" x14ac:dyDescent="0.25">
      <c r="A3676" t="s">
        <v>39</v>
      </c>
      <c r="B3676" t="s">
        <v>16</v>
      </c>
      <c r="C3676" t="s">
        <v>2994</v>
      </c>
      <c r="D3676" t="s">
        <v>986</v>
      </c>
      <c r="E3676" t="s">
        <v>987</v>
      </c>
      <c r="F3676" t="s">
        <v>202</v>
      </c>
      <c r="G3676">
        <v>108607</v>
      </c>
      <c r="H3676" s="9">
        <v>1</v>
      </c>
      <c r="I3676" s="1">
        <v>45218</v>
      </c>
      <c r="J3676">
        <v>10</v>
      </c>
      <c r="K3676">
        <v>2023</v>
      </c>
      <c r="L3676" t="s">
        <v>37</v>
      </c>
      <c r="M3676">
        <v>33.5</v>
      </c>
      <c r="N3676" t="s">
        <v>4615</v>
      </c>
      <c r="O3676">
        <v>52.356400000000001</v>
      </c>
      <c r="P3676" t="s">
        <v>12</v>
      </c>
    </row>
    <row r="3677" spans="1:16" hidden="1" x14ac:dyDescent="0.25">
      <c r="A3677" t="s">
        <v>39</v>
      </c>
      <c r="B3677" t="s">
        <v>16</v>
      </c>
      <c r="C3677" t="s">
        <v>576</v>
      </c>
      <c r="D3677" t="s">
        <v>90</v>
      </c>
      <c r="E3677" t="s">
        <v>91</v>
      </c>
      <c r="F3677" t="s">
        <v>202</v>
      </c>
      <c r="G3677">
        <v>108606</v>
      </c>
      <c r="H3677" s="9">
        <v>1</v>
      </c>
      <c r="I3677" s="1">
        <v>45218</v>
      </c>
      <c r="J3677">
        <v>10</v>
      </c>
      <c r="K3677">
        <v>2023</v>
      </c>
      <c r="L3677" t="s">
        <v>37</v>
      </c>
      <c r="M3677">
        <v>33.5</v>
      </c>
      <c r="N3677" t="s">
        <v>4615</v>
      </c>
      <c r="O3677">
        <v>52.356400000000001</v>
      </c>
      <c r="P3677" t="s">
        <v>12</v>
      </c>
    </row>
    <row r="3678" spans="1:16" hidden="1" x14ac:dyDescent="0.25">
      <c r="A3678" t="s">
        <v>39</v>
      </c>
      <c r="B3678" t="s">
        <v>16</v>
      </c>
      <c r="C3678" t="s">
        <v>3025</v>
      </c>
      <c r="D3678" t="s">
        <v>1028</v>
      </c>
      <c r="E3678" t="s">
        <v>1029</v>
      </c>
      <c r="F3678" t="s">
        <v>202</v>
      </c>
      <c r="G3678">
        <v>108514</v>
      </c>
      <c r="H3678" s="9">
        <v>1</v>
      </c>
      <c r="I3678" s="1">
        <v>45217</v>
      </c>
      <c r="J3678">
        <v>10</v>
      </c>
      <c r="K3678">
        <v>2023</v>
      </c>
      <c r="L3678" t="s">
        <v>37</v>
      </c>
      <c r="M3678">
        <v>33.5</v>
      </c>
      <c r="N3678" t="s">
        <v>4615</v>
      </c>
      <c r="O3678">
        <v>52.520200000000003</v>
      </c>
      <c r="P3678" t="s">
        <v>12</v>
      </c>
    </row>
    <row r="3679" spans="1:16" hidden="1" x14ac:dyDescent="0.25">
      <c r="A3679" t="s">
        <v>39</v>
      </c>
      <c r="B3679" t="s">
        <v>16</v>
      </c>
      <c r="C3679" t="s">
        <v>3329</v>
      </c>
      <c r="D3679" t="s">
        <v>1030</v>
      </c>
      <c r="E3679" t="s">
        <v>1031</v>
      </c>
      <c r="F3679" t="s">
        <v>202</v>
      </c>
      <c r="G3679">
        <v>108513</v>
      </c>
      <c r="H3679" s="9">
        <v>1</v>
      </c>
      <c r="I3679" s="1">
        <v>45217</v>
      </c>
      <c r="J3679">
        <v>10</v>
      </c>
      <c r="K3679">
        <v>2023</v>
      </c>
      <c r="L3679" t="s">
        <v>37</v>
      </c>
      <c r="M3679">
        <v>33.5</v>
      </c>
      <c r="N3679" t="s">
        <v>4615</v>
      </c>
      <c r="O3679">
        <v>52.520200000000003</v>
      </c>
      <c r="P3679" t="s">
        <v>12</v>
      </c>
    </row>
    <row r="3680" spans="1:16" hidden="1" x14ac:dyDescent="0.25">
      <c r="A3680" t="s">
        <v>39</v>
      </c>
      <c r="B3680" t="s">
        <v>38</v>
      </c>
      <c r="C3680" t="s">
        <v>478</v>
      </c>
      <c r="D3680" t="s">
        <v>35</v>
      </c>
      <c r="E3680" t="s">
        <v>36</v>
      </c>
      <c r="F3680" t="s">
        <v>202</v>
      </c>
      <c r="G3680">
        <v>108483</v>
      </c>
      <c r="H3680" s="9">
        <v>1</v>
      </c>
      <c r="I3680" s="1">
        <v>45217</v>
      </c>
      <c r="J3680">
        <v>10</v>
      </c>
      <c r="K3680">
        <v>2023</v>
      </c>
      <c r="L3680" t="s">
        <v>37</v>
      </c>
      <c r="M3680">
        <v>28.25</v>
      </c>
      <c r="N3680" t="s">
        <v>4615</v>
      </c>
      <c r="O3680">
        <v>44.289400000000001</v>
      </c>
      <c r="P3680" t="s">
        <v>12</v>
      </c>
    </row>
    <row r="3681" spans="1:16" hidden="1" x14ac:dyDescent="0.25">
      <c r="A3681" t="s">
        <v>39</v>
      </c>
      <c r="B3681" t="s">
        <v>38</v>
      </c>
      <c r="C3681" t="s">
        <v>3282</v>
      </c>
      <c r="D3681" t="s">
        <v>924</v>
      </c>
      <c r="E3681" t="s">
        <v>925</v>
      </c>
      <c r="F3681" t="s">
        <v>202</v>
      </c>
      <c r="G3681">
        <v>108392</v>
      </c>
      <c r="H3681" s="9">
        <v>1</v>
      </c>
      <c r="I3681" s="1">
        <v>45216</v>
      </c>
      <c r="J3681">
        <v>10</v>
      </c>
      <c r="K3681">
        <v>2023</v>
      </c>
      <c r="L3681" t="s">
        <v>37</v>
      </c>
      <c r="M3681">
        <v>28.25</v>
      </c>
      <c r="N3681" t="s">
        <v>4615</v>
      </c>
      <c r="O3681">
        <v>44.038800000000002</v>
      </c>
      <c r="P3681" t="s">
        <v>12</v>
      </c>
    </row>
    <row r="3682" spans="1:16" hidden="1" x14ac:dyDescent="0.25">
      <c r="A3682" t="s">
        <v>39</v>
      </c>
      <c r="B3682" t="s">
        <v>16</v>
      </c>
      <c r="C3682" t="s">
        <v>2991</v>
      </c>
      <c r="D3682" t="s">
        <v>1042</v>
      </c>
      <c r="E3682" t="s">
        <v>989</v>
      </c>
      <c r="F3682" t="s">
        <v>202</v>
      </c>
      <c r="G3682">
        <v>108391</v>
      </c>
      <c r="H3682" s="9">
        <v>1</v>
      </c>
      <c r="I3682" s="1">
        <v>45216</v>
      </c>
      <c r="J3682">
        <v>10</v>
      </c>
      <c r="K3682">
        <v>2023</v>
      </c>
      <c r="L3682" t="s">
        <v>37</v>
      </c>
      <c r="M3682">
        <v>33.5</v>
      </c>
      <c r="N3682" t="s">
        <v>4615</v>
      </c>
      <c r="O3682">
        <v>52.222999999999999</v>
      </c>
      <c r="P3682" t="s">
        <v>12</v>
      </c>
    </row>
    <row r="3683" spans="1:16" hidden="1" x14ac:dyDescent="0.25">
      <c r="A3683" t="s">
        <v>39</v>
      </c>
      <c r="B3683" t="s">
        <v>16</v>
      </c>
      <c r="C3683" t="s">
        <v>576</v>
      </c>
      <c r="D3683" t="s">
        <v>90</v>
      </c>
      <c r="E3683" t="s">
        <v>91</v>
      </c>
      <c r="F3683" t="s">
        <v>202</v>
      </c>
      <c r="G3683">
        <v>108390</v>
      </c>
      <c r="H3683" s="9">
        <v>1</v>
      </c>
      <c r="I3683" s="1">
        <v>45216</v>
      </c>
      <c r="J3683">
        <v>10</v>
      </c>
      <c r="K3683">
        <v>2023</v>
      </c>
      <c r="L3683" t="s">
        <v>37</v>
      </c>
      <c r="M3683">
        <v>33.5</v>
      </c>
      <c r="N3683" t="s">
        <v>4615</v>
      </c>
      <c r="O3683">
        <v>52.222999999999999</v>
      </c>
      <c r="P3683" t="s">
        <v>12</v>
      </c>
    </row>
    <row r="3684" spans="1:16" hidden="1" x14ac:dyDescent="0.25">
      <c r="A3684" t="s">
        <v>39</v>
      </c>
      <c r="B3684" t="s">
        <v>16</v>
      </c>
      <c r="C3684" t="s">
        <v>576</v>
      </c>
      <c r="D3684" t="s">
        <v>90</v>
      </c>
      <c r="E3684" t="s">
        <v>91</v>
      </c>
      <c r="F3684" t="s">
        <v>202</v>
      </c>
      <c r="G3684">
        <v>108389</v>
      </c>
      <c r="H3684" s="9">
        <v>1</v>
      </c>
      <c r="I3684" s="1">
        <v>45216</v>
      </c>
      <c r="J3684">
        <v>10</v>
      </c>
      <c r="K3684">
        <v>2023</v>
      </c>
      <c r="L3684" t="s">
        <v>37</v>
      </c>
      <c r="M3684">
        <v>33.5</v>
      </c>
      <c r="N3684" t="s">
        <v>4615</v>
      </c>
      <c r="O3684">
        <v>52.222999999999999</v>
      </c>
      <c r="P3684" t="s">
        <v>12</v>
      </c>
    </row>
    <row r="3685" spans="1:16" hidden="1" x14ac:dyDescent="0.25">
      <c r="A3685" t="s">
        <v>39</v>
      </c>
      <c r="B3685" t="s">
        <v>38</v>
      </c>
      <c r="C3685" t="s">
        <v>473</v>
      </c>
      <c r="D3685" t="s">
        <v>40</v>
      </c>
      <c r="E3685" t="s">
        <v>41</v>
      </c>
      <c r="F3685" t="s">
        <v>202</v>
      </c>
      <c r="G3685">
        <v>108282</v>
      </c>
      <c r="H3685" s="9">
        <v>1</v>
      </c>
      <c r="I3685" s="1">
        <v>45216</v>
      </c>
      <c r="J3685">
        <v>10</v>
      </c>
      <c r="K3685">
        <v>2023</v>
      </c>
      <c r="L3685" t="s">
        <v>37</v>
      </c>
      <c r="M3685">
        <v>28.25</v>
      </c>
      <c r="N3685" t="s">
        <v>4615</v>
      </c>
      <c r="O3685">
        <v>44.038800000000002</v>
      </c>
      <c r="P3685" t="s">
        <v>12</v>
      </c>
    </row>
    <row r="3686" spans="1:16" hidden="1" x14ac:dyDescent="0.25">
      <c r="A3686" t="s">
        <v>39</v>
      </c>
      <c r="B3686" t="s">
        <v>16</v>
      </c>
      <c r="C3686" t="s">
        <v>2935</v>
      </c>
      <c r="D3686" t="s">
        <v>1004</v>
      </c>
      <c r="E3686" t="s">
        <v>1005</v>
      </c>
      <c r="F3686" t="s">
        <v>202</v>
      </c>
      <c r="G3686">
        <v>108259</v>
      </c>
      <c r="H3686" s="9">
        <v>1</v>
      </c>
      <c r="I3686" s="1">
        <v>45215</v>
      </c>
      <c r="J3686">
        <v>10</v>
      </c>
      <c r="K3686">
        <v>2023</v>
      </c>
      <c r="L3686" t="s">
        <v>37</v>
      </c>
      <c r="M3686">
        <v>33.5</v>
      </c>
      <c r="N3686" t="s">
        <v>4615</v>
      </c>
      <c r="O3686">
        <v>52.117400000000004</v>
      </c>
      <c r="P3686" t="s">
        <v>12</v>
      </c>
    </row>
    <row r="3687" spans="1:16" hidden="1" x14ac:dyDescent="0.25">
      <c r="A3687" t="s">
        <v>17</v>
      </c>
      <c r="B3687" t="s">
        <v>16</v>
      </c>
      <c r="C3687" t="s">
        <v>577</v>
      </c>
      <c r="D3687" t="s">
        <v>278</v>
      </c>
      <c r="E3687" t="s">
        <v>279</v>
      </c>
      <c r="F3687" t="s">
        <v>202</v>
      </c>
      <c r="G3687">
        <v>108241</v>
      </c>
      <c r="H3687" s="9">
        <v>10</v>
      </c>
      <c r="I3687" s="1">
        <v>45443</v>
      </c>
      <c r="J3687">
        <v>5</v>
      </c>
      <c r="K3687">
        <v>2024</v>
      </c>
      <c r="L3687" t="s">
        <v>109</v>
      </c>
      <c r="M3687">
        <v>125.5</v>
      </c>
      <c r="N3687" t="s">
        <v>4619</v>
      </c>
      <c r="O3687">
        <v>195.24600000000001</v>
      </c>
      <c r="P3687" t="s">
        <v>12</v>
      </c>
    </row>
    <row r="3688" spans="1:16" hidden="1" x14ac:dyDescent="0.25">
      <c r="A3688" t="s">
        <v>17</v>
      </c>
      <c r="B3688" t="s">
        <v>16</v>
      </c>
      <c r="C3688" t="s">
        <v>578</v>
      </c>
      <c r="D3688" t="s">
        <v>280</v>
      </c>
      <c r="E3688" t="s">
        <v>281</v>
      </c>
      <c r="F3688" t="s">
        <v>202</v>
      </c>
      <c r="G3688">
        <v>108241</v>
      </c>
      <c r="H3688" s="9">
        <v>10</v>
      </c>
      <c r="I3688" s="1">
        <v>45443</v>
      </c>
      <c r="J3688">
        <v>5</v>
      </c>
      <c r="K3688">
        <v>2024</v>
      </c>
      <c r="L3688" t="s">
        <v>109</v>
      </c>
      <c r="M3688">
        <v>124</v>
      </c>
      <c r="N3688" t="s">
        <v>4619</v>
      </c>
      <c r="O3688">
        <v>192.91229999999999</v>
      </c>
      <c r="P3688" t="s">
        <v>12</v>
      </c>
    </row>
    <row r="3689" spans="1:16" hidden="1" x14ac:dyDescent="0.25">
      <c r="A3689" t="s">
        <v>17</v>
      </c>
      <c r="B3689" t="s">
        <v>16</v>
      </c>
      <c r="C3689" t="s">
        <v>579</v>
      </c>
      <c r="D3689" t="s">
        <v>282</v>
      </c>
      <c r="E3689" t="s">
        <v>283</v>
      </c>
      <c r="F3689" t="s">
        <v>202</v>
      </c>
      <c r="G3689">
        <v>108241</v>
      </c>
      <c r="H3689" s="9">
        <v>15</v>
      </c>
      <c r="I3689" s="1">
        <v>45443</v>
      </c>
      <c r="J3689">
        <v>5</v>
      </c>
      <c r="K3689">
        <v>2024</v>
      </c>
      <c r="L3689" t="s">
        <v>109</v>
      </c>
      <c r="M3689">
        <v>132.1</v>
      </c>
      <c r="N3689" t="s">
        <v>4619</v>
      </c>
      <c r="O3689">
        <v>205.51390000000001</v>
      </c>
      <c r="P3689" t="s">
        <v>12</v>
      </c>
    </row>
    <row r="3690" spans="1:16" hidden="1" x14ac:dyDescent="0.25">
      <c r="A3690" t="s">
        <v>17</v>
      </c>
      <c r="B3690" t="s">
        <v>16</v>
      </c>
      <c r="C3690" t="s">
        <v>580</v>
      </c>
      <c r="D3690" t="s">
        <v>284</v>
      </c>
      <c r="E3690" t="s">
        <v>285</v>
      </c>
      <c r="F3690" t="s">
        <v>202</v>
      </c>
      <c r="G3690">
        <v>108241</v>
      </c>
      <c r="H3690" s="9">
        <v>15</v>
      </c>
      <c r="I3690" s="1">
        <v>45443</v>
      </c>
      <c r="J3690">
        <v>5</v>
      </c>
      <c r="K3690">
        <v>2024</v>
      </c>
      <c r="L3690" t="s">
        <v>109</v>
      </c>
      <c r="M3690">
        <v>132</v>
      </c>
      <c r="N3690" t="s">
        <v>4619</v>
      </c>
      <c r="O3690">
        <v>205.35830000000001</v>
      </c>
      <c r="P3690" t="s">
        <v>12</v>
      </c>
    </row>
    <row r="3691" spans="1:16" hidden="1" x14ac:dyDescent="0.25">
      <c r="A3691" t="s">
        <v>39</v>
      </c>
      <c r="B3691" t="s">
        <v>16</v>
      </c>
      <c r="C3691" t="s">
        <v>2942</v>
      </c>
      <c r="D3691" t="s">
        <v>994</v>
      </c>
      <c r="E3691" t="s">
        <v>995</v>
      </c>
      <c r="F3691" t="s">
        <v>202</v>
      </c>
      <c r="G3691">
        <v>108175</v>
      </c>
      <c r="H3691" s="9">
        <v>3</v>
      </c>
      <c r="I3691" s="1">
        <v>45215</v>
      </c>
      <c r="J3691">
        <v>10</v>
      </c>
      <c r="K3691">
        <v>2023</v>
      </c>
      <c r="L3691" t="s">
        <v>37</v>
      </c>
      <c r="M3691">
        <v>33.5</v>
      </c>
      <c r="N3691" t="s">
        <v>4615</v>
      </c>
      <c r="O3691">
        <v>52.117400000000004</v>
      </c>
      <c r="P3691" t="s">
        <v>12</v>
      </c>
    </row>
    <row r="3692" spans="1:16" hidden="1" x14ac:dyDescent="0.25">
      <c r="A3692" t="s">
        <v>39</v>
      </c>
      <c r="B3692" t="s">
        <v>38</v>
      </c>
      <c r="C3692" t="s">
        <v>478</v>
      </c>
      <c r="D3692" t="s">
        <v>35</v>
      </c>
      <c r="E3692" t="s">
        <v>36</v>
      </c>
      <c r="F3692" t="s">
        <v>202</v>
      </c>
      <c r="G3692">
        <v>108174</v>
      </c>
      <c r="H3692" s="9">
        <v>2</v>
      </c>
      <c r="I3692" s="1">
        <v>45215</v>
      </c>
      <c r="J3692">
        <v>10</v>
      </c>
      <c r="K3692">
        <v>2023</v>
      </c>
      <c r="L3692" t="s">
        <v>37</v>
      </c>
      <c r="M3692">
        <v>28.25</v>
      </c>
      <c r="N3692" t="s">
        <v>4615</v>
      </c>
      <c r="O3692">
        <v>43.949800000000003</v>
      </c>
      <c r="P3692" t="s">
        <v>12</v>
      </c>
    </row>
    <row r="3693" spans="1:16" hidden="1" x14ac:dyDescent="0.25">
      <c r="A3693" t="s">
        <v>39</v>
      </c>
      <c r="B3693" t="s">
        <v>38</v>
      </c>
      <c r="C3693" t="s">
        <v>3020</v>
      </c>
      <c r="D3693" t="s">
        <v>954</v>
      </c>
      <c r="E3693" t="s">
        <v>955</v>
      </c>
      <c r="F3693" t="s">
        <v>202</v>
      </c>
      <c r="G3693">
        <v>108138</v>
      </c>
      <c r="H3693" s="9">
        <v>1</v>
      </c>
      <c r="I3693" s="1">
        <v>45214</v>
      </c>
      <c r="J3693">
        <v>10</v>
      </c>
      <c r="K3693">
        <v>2023</v>
      </c>
      <c r="L3693" t="s">
        <v>37</v>
      </c>
      <c r="M3693">
        <v>28.25</v>
      </c>
      <c r="N3693" t="s">
        <v>4615</v>
      </c>
      <c r="O3693">
        <v>43.852800000000002</v>
      </c>
      <c r="P3693" t="s">
        <v>12</v>
      </c>
    </row>
    <row r="3694" spans="1:16" hidden="1" x14ac:dyDescent="0.25">
      <c r="A3694" t="s">
        <v>39</v>
      </c>
      <c r="B3694" t="s">
        <v>38</v>
      </c>
      <c r="C3694" t="s">
        <v>4547</v>
      </c>
      <c r="D3694" t="s">
        <v>4548</v>
      </c>
      <c r="E3694" t="s">
        <v>4549</v>
      </c>
      <c r="F3694" t="s">
        <v>202</v>
      </c>
      <c r="G3694">
        <v>108135</v>
      </c>
      <c r="H3694" s="9">
        <v>1</v>
      </c>
      <c r="I3694" s="1">
        <v>45214</v>
      </c>
      <c r="J3694">
        <v>10</v>
      </c>
      <c r="K3694">
        <v>2023</v>
      </c>
      <c r="L3694" t="s">
        <v>37</v>
      </c>
      <c r="M3694">
        <v>26.62</v>
      </c>
      <c r="N3694" t="s">
        <v>4615</v>
      </c>
      <c r="O3694">
        <v>41.322600000000001</v>
      </c>
      <c r="P3694" t="s">
        <v>12</v>
      </c>
    </row>
    <row r="3695" spans="1:16" hidden="1" x14ac:dyDescent="0.25">
      <c r="A3695" t="s">
        <v>39</v>
      </c>
      <c r="B3695" t="s">
        <v>16</v>
      </c>
      <c r="C3695" t="s">
        <v>2994</v>
      </c>
      <c r="D3695" t="s">
        <v>986</v>
      </c>
      <c r="E3695" t="s">
        <v>987</v>
      </c>
      <c r="F3695" t="s">
        <v>202</v>
      </c>
      <c r="G3695">
        <v>108134</v>
      </c>
      <c r="H3695" s="9">
        <v>1</v>
      </c>
      <c r="I3695" s="1">
        <v>45214</v>
      </c>
      <c r="J3695">
        <v>10</v>
      </c>
      <c r="K3695">
        <v>2023</v>
      </c>
      <c r="L3695" t="s">
        <v>37</v>
      </c>
      <c r="M3695">
        <v>33.5</v>
      </c>
      <c r="N3695" t="s">
        <v>4615</v>
      </c>
      <c r="O3695">
        <v>52.002499999999998</v>
      </c>
      <c r="P3695" t="s">
        <v>12</v>
      </c>
    </row>
    <row r="3696" spans="1:16" hidden="1" x14ac:dyDescent="0.25">
      <c r="A3696" t="s">
        <v>39</v>
      </c>
      <c r="B3696" t="s">
        <v>16</v>
      </c>
      <c r="C3696" t="s">
        <v>3025</v>
      </c>
      <c r="D3696" t="s">
        <v>1028</v>
      </c>
      <c r="E3696" t="s">
        <v>1029</v>
      </c>
      <c r="F3696" t="s">
        <v>202</v>
      </c>
      <c r="G3696">
        <v>108132</v>
      </c>
      <c r="H3696" s="9">
        <v>1</v>
      </c>
      <c r="I3696" s="1">
        <v>45214</v>
      </c>
      <c r="J3696">
        <v>10</v>
      </c>
      <c r="K3696">
        <v>2023</v>
      </c>
      <c r="L3696" t="s">
        <v>37</v>
      </c>
      <c r="M3696">
        <v>33.5</v>
      </c>
      <c r="N3696" t="s">
        <v>4615</v>
      </c>
      <c r="O3696">
        <v>52.002499999999998</v>
      </c>
      <c r="P3696" t="s">
        <v>12</v>
      </c>
    </row>
    <row r="3697" spans="1:16" hidden="1" x14ac:dyDescent="0.25">
      <c r="A3697" t="s">
        <v>39</v>
      </c>
      <c r="B3697" t="s">
        <v>16</v>
      </c>
      <c r="C3697" t="s">
        <v>3337</v>
      </c>
      <c r="D3697" t="s">
        <v>1048</v>
      </c>
      <c r="E3697" t="s">
        <v>1049</v>
      </c>
      <c r="F3697" t="s">
        <v>202</v>
      </c>
      <c r="G3697">
        <v>108130</v>
      </c>
      <c r="H3697" s="9">
        <v>1</v>
      </c>
      <c r="I3697" s="1">
        <v>45214</v>
      </c>
      <c r="J3697">
        <v>10</v>
      </c>
      <c r="K3697">
        <v>2023</v>
      </c>
      <c r="L3697" t="s">
        <v>37</v>
      </c>
      <c r="M3697">
        <v>33.5</v>
      </c>
      <c r="N3697" t="s">
        <v>4615</v>
      </c>
      <c r="O3697">
        <v>52.002499999999998</v>
      </c>
      <c r="P3697" t="s">
        <v>12</v>
      </c>
    </row>
    <row r="3698" spans="1:16" hidden="1" x14ac:dyDescent="0.25">
      <c r="A3698" t="s">
        <v>39</v>
      </c>
      <c r="B3698" t="s">
        <v>16</v>
      </c>
      <c r="C3698" t="s">
        <v>576</v>
      </c>
      <c r="D3698" t="s">
        <v>90</v>
      </c>
      <c r="E3698" t="s">
        <v>91</v>
      </c>
      <c r="F3698" t="s">
        <v>202</v>
      </c>
      <c r="G3698">
        <v>108129</v>
      </c>
      <c r="H3698" s="9">
        <v>1</v>
      </c>
      <c r="I3698" s="1">
        <v>45214</v>
      </c>
      <c r="J3698">
        <v>10</v>
      </c>
      <c r="K3698">
        <v>2023</v>
      </c>
      <c r="L3698" t="s">
        <v>37</v>
      </c>
      <c r="M3698">
        <v>33.5</v>
      </c>
      <c r="N3698" t="s">
        <v>4615</v>
      </c>
      <c r="O3698">
        <v>52.002499999999998</v>
      </c>
      <c r="P3698" t="s">
        <v>12</v>
      </c>
    </row>
    <row r="3699" spans="1:16" hidden="1" x14ac:dyDescent="0.25">
      <c r="A3699" t="s">
        <v>39</v>
      </c>
      <c r="B3699" t="s">
        <v>38</v>
      </c>
      <c r="C3699" t="s">
        <v>4550</v>
      </c>
      <c r="D3699" t="s">
        <v>4551</v>
      </c>
      <c r="E3699" t="s">
        <v>4552</v>
      </c>
      <c r="F3699" t="s">
        <v>202</v>
      </c>
      <c r="G3699">
        <v>107900</v>
      </c>
      <c r="H3699" s="9">
        <v>1</v>
      </c>
      <c r="I3699" s="1">
        <v>45212</v>
      </c>
      <c r="J3699">
        <v>10</v>
      </c>
      <c r="K3699">
        <v>2023</v>
      </c>
      <c r="L3699" t="s">
        <v>37</v>
      </c>
      <c r="M3699">
        <v>26.62</v>
      </c>
      <c r="N3699" t="s">
        <v>4615</v>
      </c>
      <c r="O3699">
        <v>41.240600000000001</v>
      </c>
      <c r="P3699" t="s">
        <v>12</v>
      </c>
    </row>
    <row r="3700" spans="1:16" hidden="1" x14ac:dyDescent="0.25">
      <c r="A3700" t="s">
        <v>39</v>
      </c>
      <c r="B3700" t="s">
        <v>16</v>
      </c>
      <c r="C3700" t="s">
        <v>2994</v>
      </c>
      <c r="D3700" t="s">
        <v>986</v>
      </c>
      <c r="E3700" t="s">
        <v>987</v>
      </c>
      <c r="F3700" t="s">
        <v>202</v>
      </c>
      <c r="G3700">
        <v>107899</v>
      </c>
      <c r="H3700" s="9">
        <v>1</v>
      </c>
      <c r="I3700" s="1">
        <v>45212</v>
      </c>
      <c r="J3700">
        <v>10</v>
      </c>
      <c r="K3700">
        <v>2023</v>
      </c>
      <c r="L3700" t="s">
        <v>37</v>
      </c>
      <c r="M3700">
        <v>33.5</v>
      </c>
      <c r="N3700" t="s">
        <v>4615</v>
      </c>
      <c r="O3700">
        <v>51.8994</v>
      </c>
      <c r="P3700" t="s">
        <v>12</v>
      </c>
    </row>
    <row r="3701" spans="1:16" hidden="1" x14ac:dyDescent="0.25">
      <c r="A3701" t="s">
        <v>39</v>
      </c>
      <c r="B3701" t="s">
        <v>16</v>
      </c>
      <c r="C3701" t="s">
        <v>3309</v>
      </c>
      <c r="D3701" t="s">
        <v>984</v>
      </c>
      <c r="E3701" t="s">
        <v>985</v>
      </c>
      <c r="F3701" t="s">
        <v>202</v>
      </c>
      <c r="G3701">
        <v>107898</v>
      </c>
      <c r="H3701" s="9">
        <v>1</v>
      </c>
      <c r="I3701" s="1">
        <v>45212</v>
      </c>
      <c r="J3701">
        <v>10</v>
      </c>
      <c r="K3701">
        <v>2023</v>
      </c>
      <c r="L3701" t="s">
        <v>37</v>
      </c>
      <c r="M3701">
        <v>33.5</v>
      </c>
      <c r="N3701" t="s">
        <v>4615</v>
      </c>
      <c r="O3701">
        <v>51.8994</v>
      </c>
      <c r="P3701" t="s">
        <v>12</v>
      </c>
    </row>
    <row r="3702" spans="1:16" hidden="1" x14ac:dyDescent="0.25">
      <c r="A3702" t="s">
        <v>39</v>
      </c>
      <c r="B3702" t="s">
        <v>16</v>
      </c>
      <c r="C3702" t="s">
        <v>2991</v>
      </c>
      <c r="D3702" t="s">
        <v>1042</v>
      </c>
      <c r="E3702" t="s">
        <v>989</v>
      </c>
      <c r="F3702" t="s">
        <v>202</v>
      </c>
      <c r="G3702">
        <v>107750</v>
      </c>
      <c r="H3702" s="9">
        <v>1</v>
      </c>
      <c r="I3702" s="1">
        <v>45211</v>
      </c>
      <c r="J3702">
        <v>10</v>
      </c>
      <c r="K3702">
        <v>2023</v>
      </c>
      <c r="L3702" t="s">
        <v>37</v>
      </c>
      <c r="M3702">
        <v>33.5</v>
      </c>
      <c r="N3702" t="s">
        <v>4615</v>
      </c>
      <c r="O3702">
        <v>52.360999999999997</v>
      </c>
      <c r="P3702" t="s">
        <v>12</v>
      </c>
    </row>
    <row r="3703" spans="1:16" hidden="1" x14ac:dyDescent="0.25">
      <c r="A3703" t="s">
        <v>39</v>
      </c>
      <c r="B3703" t="s">
        <v>16</v>
      </c>
      <c r="C3703" t="s">
        <v>576</v>
      </c>
      <c r="D3703" t="s">
        <v>90</v>
      </c>
      <c r="E3703" t="s">
        <v>91</v>
      </c>
      <c r="F3703" t="s">
        <v>202</v>
      </c>
      <c r="G3703">
        <v>107749</v>
      </c>
      <c r="H3703" s="9">
        <v>1</v>
      </c>
      <c r="I3703" s="1">
        <v>45211</v>
      </c>
      <c r="J3703">
        <v>10</v>
      </c>
      <c r="K3703">
        <v>2023</v>
      </c>
      <c r="L3703" t="s">
        <v>37</v>
      </c>
      <c r="M3703">
        <v>33.5</v>
      </c>
      <c r="N3703" t="s">
        <v>4615</v>
      </c>
      <c r="O3703">
        <v>52.360999999999997</v>
      </c>
      <c r="P3703" t="s">
        <v>12</v>
      </c>
    </row>
    <row r="3704" spans="1:16" hidden="1" x14ac:dyDescent="0.25">
      <c r="A3704" t="s">
        <v>39</v>
      </c>
      <c r="B3704" t="s">
        <v>16</v>
      </c>
      <c r="C3704" t="s">
        <v>3323</v>
      </c>
      <c r="D3704" t="s">
        <v>1018</v>
      </c>
      <c r="E3704" t="s">
        <v>1018</v>
      </c>
      <c r="F3704" t="s">
        <v>202</v>
      </c>
      <c r="G3704">
        <v>107748</v>
      </c>
      <c r="H3704" s="9">
        <v>1</v>
      </c>
      <c r="I3704" s="1">
        <v>45211</v>
      </c>
      <c r="J3704">
        <v>10</v>
      </c>
      <c r="K3704">
        <v>2023</v>
      </c>
      <c r="L3704" t="s">
        <v>37</v>
      </c>
      <c r="M3704">
        <v>33.5</v>
      </c>
      <c r="N3704" t="s">
        <v>4615</v>
      </c>
      <c r="O3704">
        <v>52.360999999999997</v>
      </c>
      <c r="P3704" t="s">
        <v>12</v>
      </c>
    </row>
    <row r="3705" spans="1:16" hidden="1" x14ac:dyDescent="0.25">
      <c r="A3705" t="s">
        <v>39</v>
      </c>
      <c r="B3705" t="s">
        <v>16</v>
      </c>
      <c r="C3705" t="s">
        <v>576</v>
      </c>
      <c r="D3705" t="s">
        <v>90</v>
      </c>
      <c r="E3705" t="s">
        <v>91</v>
      </c>
      <c r="F3705" t="s">
        <v>202</v>
      </c>
      <c r="G3705">
        <v>107746</v>
      </c>
      <c r="H3705" s="9">
        <v>1</v>
      </c>
      <c r="I3705" s="1">
        <v>45211</v>
      </c>
      <c r="J3705">
        <v>10</v>
      </c>
      <c r="K3705">
        <v>2023</v>
      </c>
      <c r="L3705" t="s">
        <v>37</v>
      </c>
      <c r="M3705">
        <v>33.5</v>
      </c>
      <c r="N3705" t="s">
        <v>4615</v>
      </c>
      <c r="O3705">
        <v>52.360999999999997</v>
      </c>
      <c r="P3705" t="s">
        <v>12</v>
      </c>
    </row>
    <row r="3706" spans="1:16" hidden="1" x14ac:dyDescent="0.25">
      <c r="A3706" t="s">
        <v>39</v>
      </c>
      <c r="B3706" t="s">
        <v>16</v>
      </c>
      <c r="C3706" t="s">
        <v>2935</v>
      </c>
      <c r="D3706" t="s">
        <v>1004</v>
      </c>
      <c r="E3706" t="s">
        <v>1005</v>
      </c>
      <c r="F3706" t="s">
        <v>202</v>
      </c>
      <c r="G3706">
        <v>107626</v>
      </c>
      <c r="H3706" s="9">
        <v>1</v>
      </c>
      <c r="I3706" s="1">
        <v>45211</v>
      </c>
      <c r="J3706">
        <v>10</v>
      </c>
      <c r="K3706">
        <v>2023</v>
      </c>
      <c r="L3706" t="s">
        <v>37</v>
      </c>
      <c r="M3706">
        <v>33.5</v>
      </c>
      <c r="N3706" t="s">
        <v>4615</v>
      </c>
      <c r="O3706">
        <v>52.360999999999997</v>
      </c>
      <c r="P3706" t="s">
        <v>12</v>
      </c>
    </row>
    <row r="3707" spans="1:16" hidden="1" x14ac:dyDescent="0.25">
      <c r="A3707" t="s">
        <v>39</v>
      </c>
      <c r="B3707" t="s">
        <v>16</v>
      </c>
      <c r="C3707" t="s">
        <v>2994</v>
      </c>
      <c r="D3707" t="s">
        <v>986</v>
      </c>
      <c r="E3707" t="s">
        <v>987</v>
      </c>
      <c r="F3707" t="s">
        <v>202</v>
      </c>
      <c r="G3707">
        <v>107592</v>
      </c>
      <c r="H3707" s="9">
        <v>1</v>
      </c>
      <c r="I3707" s="1">
        <v>45210</v>
      </c>
      <c r="J3707">
        <v>10</v>
      </c>
      <c r="K3707">
        <v>2023</v>
      </c>
      <c r="L3707" t="s">
        <v>37</v>
      </c>
      <c r="M3707">
        <v>33.5</v>
      </c>
      <c r="N3707" t="s">
        <v>4615</v>
      </c>
      <c r="O3707">
        <v>51.555799999999998</v>
      </c>
      <c r="P3707" t="s">
        <v>12</v>
      </c>
    </row>
    <row r="3708" spans="1:16" hidden="1" x14ac:dyDescent="0.25">
      <c r="A3708" t="s">
        <v>39</v>
      </c>
      <c r="B3708" t="s">
        <v>16</v>
      </c>
      <c r="C3708" t="s">
        <v>529</v>
      </c>
      <c r="D3708" t="s">
        <v>65</v>
      </c>
      <c r="E3708" t="s">
        <v>66</v>
      </c>
      <c r="F3708" t="s">
        <v>202</v>
      </c>
      <c r="G3708">
        <v>107591</v>
      </c>
      <c r="H3708" s="9">
        <v>1</v>
      </c>
      <c r="I3708" s="1">
        <v>45210</v>
      </c>
      <c r="J3708">
        <v>10</v>
      </c>
      <c r="K3708">
        <v>2023</v>
      </c>
      <c r="L3708" t="s">
        <v>37</v>
      </c>
      <c r="M3708">
        <v>28.25</v>
      </c>
      <c r="N3708" t="s">
        <v>4615</v>
      </c>
      <c r="O3708">
        <v>43.476199999999999</v>
      </c>
      <c r="P3708" t="s">
        <v>12</v>
      </c>
    </row>
    <row r="3709" spans="1:16" hidden="1" x14ac:dyDescent="0.25">
      <c r="A3709" t="s">
        <v>39</v>
      </c>
      <c r="B3709" t="s">
        <v>16</v>
      </c>
      <c r="C3709" t="s">
        <v>2935</v>
      </c>
      <c r="D3709" t="s">
        <v>1004</v>
      </c>
      <c r="E3709" t="s">
        <v>1005</v>
      </c>
      <c r="F3709" t="s">
        <v>202</v>
      </c>
      <c r="G3709">
        <v>107590</v>
      </c>
      <c r="H3709" s="9">
        <v>1</v>
      </c>
      <c r="I3709" s="1">
        <v>45210</v>
      </c>
      <c r="J3709">
        <v>10</v>
      </c>
      <c r="K3709">
        <v>2023</v>
      </c>
      <c r="L3709" t="s">
        <v>37</v>
      </c>
      <c r="M3709">
        <v>33.5</v>
      </c>
      <c r="N3709" t="s">
        <v>4615</v>
      </c>
      <c r="O3709">
        <v>51.555799999999998</v>
      </c>
      <c r="P3709" t="s">
        <v>12</v>
      </c>
    </row>
    <row r="3710" spans="1:16" hidden="1" x14ac:dyDescent="0.25">
      <c r="A3710" t="s">
        <v>39</v>
      </c>
      <c r="B3710" t="s">
        <v>16</v>
      </c>
      <c r="C3710" t="s">
        <v>576</v>
      </c>
      <c r="D3710" t="s">
        <v>90</v>
      </c>
      <c r="E3710" t="s">
        <v>91</v>
      </c>
      <c r="F3710" t="s">
        <v>202</v>
      </c>
      <c r="G3710">
        <v>107588</v>
      </c>
      <c r="H3710" s="9">
        <v>1</v>
      </c>
      <c r="I3710" s="1">
        <v>45210</v>
      </c>
      <c r="J3710">
        <v>10</v>
      </c>
      <c r="K3710">
        <v>2023</v>
      </c>
      <c r="L3710" t="s">
        <v>37</v>
      </c>
      <c r="M3710">
        <v>33.5</v>
      </c>
      <c r="N3710" t="s">
        <v>4615</v>
      </c>
      <c r="O3710">
        <v>51.555799999999998</v>
      </c>
      <c r="P3710" t="s">
        <v>12</v>
      </c>
    </row>
    <row r="3711" spans="1:16" hidden="1" x14ac:dyDescent="0.25">
      <c r="A3711" t="s">
        <v>39</v>
      </c>
      <c r="B3711" t="s">
        <v>16</v>
      </c>
      <c r="C3711" t="s">
        <v>576</v>
      </c>
      <c r="D3711" t="s">
        <v>90</v>
      </c>
      <c r="E3711" t="s">
        <v>91</v>
      </c>
      <c r="F3711" t="s">
        <v>202</v>
      </c>
      <c r="G3711">
        <v>107587</v>
      </c>
      <c r="H3711" s="9">
        <v>1</v>
      </c>
      <c r="I3711" s="1">
        <v>45210</v>
      </c>
      <c r="J3711">
        <v>10</v>
      </c>
      <c r="K3711">
        <v>2023</v>
      </c>
      <c r="L3711" t="s">
        <v>37</v>
      </c>
      <c r="M3711">
        <v>33.5</v>
      </c>
      <c r="N3711" t="s">
        <v>4615</v>
      </c>
      <c r="O3711">
        <v>51.555799999999998</v>
      </c>
      <c r="P3711" t="s">
        <v>12</v>
      </c>
    </row>
    <row r="3712" spans="1:16" hidden="1" x14ac:dyDescent="0.25">
      <c r="A3712" t="s">
        <v>39</v>
      </c>
      <c r="B3712" t="s">
        <v>16</v>
      </c>
      <c r="C3712" t="s">
        <v>576</v>
      </c>
      <c r="D3712" t="s">
        <v>90</v>
      </c>
      <c r="E3712" t="s">
        <v>91</v>
      </c>
      <c r="F3712" t="s">
        <v>202</v>
      </c>
      <c r="G3712">
        <v>107586</v>
      </c>
      <c r="H3712" s="9">
        <v>1</v>
      </c>
      <c r="I3712" s="1">
        <v>45210</v>
      </c>
      <c r="J3712">
        <v>10</v>
      </c>
      <c r="K3712">
        <v>2023</v>
      </c>
      <c r="L3712" t="s">
        <v>37</v>
      </c>
      <c r="M3712">
        <v>33.5</v>
      </c>
      <c r="N3712" t="s">
        <v>4615</v>
      </c>
      <c r="O3712">
        <v>51.555799999999998</v>
      </c>
      <c r="P3712" t="s">
        <v>12</v>
      </c>
    </row>
    <row r="3713" spans="1:16" hidden="1" x14ac:dyDescent="0.25">
      <c r="A3713" t="s">
        <v>39</v>
      </c>
      <c r="B3713" t="s">
        <v>16</v>
      </c>
      <c r="C3713" t="s">
        <v>528</v>
      </c>
      <c r="D3713" t="s">
        <v>92</v>
      </c>
      <c r="E3713" t="s">
        <v>93</v>
      </c>
      <c r="F3713" t="s">
        <v>202</v>
      </c>
      <c r="G3713">
        <v>107540</v>
      </c>
      <c r="H3713" s="9">
        <v>1</v>
      </c>
      <c r="I3713" s="1">
        <v>45210</v>
      </c>
      <c r="J3713">
        <v>10</v>
      </c>
      <c r="K3713">
        <v>2023</v>
      </c>
      <c r="L3713" t="s">
        <v>37</v>
      </c>
      <c r="M3713">
        <v>33.5</v>
      </c>
      <c r="N3713" t="s">
        <v>4615</v>
      </c>
      <c r="O3713">
        <v>51.555799999999998</v>
      </c>
      <c r="P3713" t="s">
        <v>12</v>
      </c>
    </row>
    <row r="3714" spans="1:16" hidden="1" x14ac:dyDescent="0.25">
      <c r="A3714" t="s">
        <v>39</v>
      </c>
      <c r="B3714" t="s">
        <v>16</v>
      </c>
      <c r="C3714" t="s">
        <v>3311</v>
      </c>
      <c r="D3714" t="s">
        <v>990</v>
      </c>
      <c r="E3714" t="s">
        <v>991</v>
      </c>
      <c r="F3714" t="s">
        <v>202</v>
      </c>
      <c r="G3714">
        <v>107486</v>
      </c>
      <c r="H3714" s="9">
        <v>1</v>
      </c>
      <c r="I3714" s="1">
        <v>45209</v>
      </c>
      <c r="J3714">
        <v>10</v>
      </c>
      <c r="K3714">
        <v>2023</v>
      </c>
      <c r="L3714" t="s">
        <v>37</v>
      </c>
      <c r="M3714">
        <v>33.5</v>
      </c>
      <c r="N3714" t="s">
        <v>4615</v>
      </c>
      <c r="O3714">
        <v>51.8063</v>
      </c>
      <c r="P3714" t="s">
        <v>12</v>
      </c>
    </row>
    <row r="3715" spans="1:16" hidden="1" x14ac:dyDescent="0.25">
      <c r="A3715" t="s">
        <v>39</v>
      </c>
      <c r="B3715" t="s">
        <v>16</v>
      </c>
      <c r="C3715" t="s">
        <v>3311</v>
      </c>
      <c r="D3715" t="s">
        <v>990</v>
      </c>
      <c r="E3715" t="s">
        <v>991</v>
      </c>
      <c r="F3715" t="s">
        <v>202</v>
      </c>
      <c r="G3715">
        <v>107485</v>
      </c>
      <c r="H3715" s="9">
        <v>1</v>
      </c>
      <c r="I3715" s="1">
        <v>45209</v>
      </c>
      <c r="J3715">
        <v>10</v>
      </c>
      <c r="K3715">
        <v>2023</v>
      </c>
      <c r="L3715" t="s">
        <v>37</v>
      </c>
      <c r="M3715">
        <v>33.5</v>
      </c>
      <c r="N3715" t="s">
        <v>4615</v>
      </c>
      <c r="O3715">
        <v>51.8063</v>
      </c>
      <c r="P3715" t="s">
        <v>12</v>
      </c>
    </row>
    <row r="3716" spans="1:16" hidden="1" x14ac:dyDescent="0.25">
      <c r="A3716" t="s">
        <v>39</v>
      </c>
      <c r="B3716" t="s">
        <v>38</v>
      </c>
      <c r="C3716" t="s">
        <v>478</v>
      </c>
      <c r="D3716" t="s">
        <v>35</v>
      </c>
      <c r="E3716" t="s">
        <v>36</v>
      </c>
      <c r="F3716" t="s">
        <v>202</v>
      </c>
      <c r="G3716">
        <v>107406</v>
      </c>
      <c r="H3716" s="9">
        <v>1</v>
      </c>
      <c r="I3716" s="1">
        <v>45209</v>
      </c>
      <c r="J3716">
        <v>10</v>
      </c>
      <c r="K3716">
        <v>2023</v>
      </c>
      <c r="L3716" t="s">
        <v>37</v>
      </c>
      <c r="M3716">
        <v>28.25</v>
      </c>
      <c r="N3716" t="s">
        <v>4615</v>
      </c>
      <c r="O3716">
        <v>43.687399999999997</v>
      </c>
      <c r="P3716" t="s">
        <v>12</v>
      </c>
    </row>
    <row r="3717" spans="1:16" hidden="1" x14ac:dyDescent="0.25">
      <c r="A3717" t="s">
        <v>39</v>
      </c>
      <c r="B3717" t="s">
        <v>16</v>
      </c>
      <c r="C3717" t="s">
        <v>576</v>
      </c>
      <c r="D3717" t="s">
        <v>90</v>
      </c>
      <c r="E3717" t="s">
        <v>91</v>
      </c>
      <c r="F3717" t="s">
        <v>202</v>
      </c>
      <c r="G3717">
        <v>107383</v>
      </c>
      <c r="H3717" s="9">
        <v>1</v>
      </c>
      <c r="I3717" s="1">
        <v>45208</v>
      </c>
      <c r="J3717">
        <v>10</v>
      </c>
      <c r="K3717">
        <v>2023</v>
      </c>
      <c r="L3717" t="s">
        <v>37</v>
      </c>
      <c r="M3717">
        <v>33.5</v>
      </c>
      <c r="N3717" t="s">
        <v>4615</v>
      </c>
      <c r="O3717">
        <v>52.1417</v>
      </c>
      <c r="P3717" t="s">
        <v>12</v>
      </c>
    </row>
    <row r="3718" spans="1:16" hidden="1" x14ac:dyDescent="0.25">
      <c r="A3718" t="s">
        <v>39</v>
      </c>
      <c r="B3718" t="s">
        <v>16</v>
      </c>
      <c r="C3718" t="s">
        <v>3313</v>
      </c>
      <c r="D3718" t="s">
        <v>996</v>
      </c>
      <c r="E3718" t="s">
        <v>997</v>
      </c>
      <c r="F3718" t="s">
        <v>202</v>
      </c>
      <c r="G3718">
        <v>107334</v>
      </c>
      <c r="H3718" s="9">
        <v>1</v>
      </c>
      <c r="I3718" s="1">
        <v>45208</v>
      </c>
      <c r="J3718">
        <v>10</v>
      </c>
      <c r="K3718">
        <v>2023</v>
      </c>
      <c r="L3718" t="s">
        <v>37</v>
      </c>
      <c r="M3718">
        <v>33.5</v>
      </c>
      <c r="N3718" t="s">
        <v>4615</v>
      </c>
      <c r="O3718">
        <v>52.1417</v>
      </c>
      <c r="P3718" t="s">
        <v>12</v>
      </c>
    </row>
    <row r="3719" spans="1:16" hidden="1" x14ac:dyDescent="0.25">
      <c r="A3719" t="s">
        <v>39</v>
      </c>
      <c r="B3719" t="s">
        <v>16</v>
      </c>
      <c r="C3719" t="s">
        <v>2994</v>
      </c>
      <c r="D3719" t="s">
        <v>986</v>
      </c>
      <c r="E3719" t="s">
        <v>987</v>
      </c>
      <c r="F3719" t="s">
        <v>202</v>
      </c>
      <c r="G3719">
        <v>107286</v>
      </c>
      <c r="H3719" s="9">
        <v>1</v>
      </c>
      <c r="I3719" s="1">
        <v>45207</v>
      </c>
      <c r="J3719">
        <v>10</v>
      </c>
      <c r="K3719">
        <v>2023</v>
      </c>
      <c r="L3719" t="s">
        <v>37</v>
      </c>
      <c r="M3719">
        <v>33.5</v>
      </c>
      <c r="N3719" t="s">
        <v>4615</v>
      </c>
      <c r="O3719">
        <v>52.099499999999999</v>
      </c>
      <c r="P3719" t="s">
        <v>12</v>
      </c>
    </row>
    <row r="3720" spans="1:16" hidden="1" x14ac:dyDescent="0.25">
      <c r="A3720" t="s">
        <v>39</v>
      </c>
      <c r="B3720" t="s">
        <v>16</v>
      </c>
      <c r="C3720" t="s">
        <v>2994</v>
      </c>
      <c r="D3720" t="s">
        <v>986</v>
      </c>
      <c r="E3720" t="s">
        <v>987</v>
      </c>
      <c r="F3720" t="s">
        <v>202</v>
      </c>
      <c r="G3720">
        <v>107248</v>
      </c>
      <c r="H3720" s="9">
        <v>1</v>
      </c>
      <c r="I3720" s="1">
        <v>45207</v>
      </c>
      <c r="J3720">
        <v>10</v>
      </c>
      <c r="K3720">
        <v>2023</v>
      </c>
      <c r="L3720" t="s">
        <v>37</v>
      </c>
      <c r="M3720">
        <v>33.5</v>
      </c>
      <c r="N3720" t="s">
        <v>4615</v>
      </c>
      <c r="O3720">
        <v>52.099499999999999</v>
      </c>
      <c r="P3720" t="s">
        <v>12</v>
      </c>
    </row>
    <row r="3721" spans="1:16" hidden="1" x14ac:dyDescent="0.25">
      <c r="A3721" t="s">
        <v>39</v>
      </c>
      <c r="B3721" t="s">
        <v>38</v>
      </c>
      <c r="C3721" t="s">
        <v>3292</v>
      </c>
      <c r="D3721" t="s">
        <v>943</v>
      </c>
      <c r="E3721" t="s">
        <v>944</v>
      </c>
      <c r="F3721" t="s">
        <v>202</v>
      </c>
      <c r="G3721">
        <v>107177</v>
      </c>
      <c r="H3721" s="9">
        <v>1</v>
      </c>
      <c r="I3721" s="1">
        <v>45206</v>
      </c>
      <c r="J3721">
        <v>10</v>
      </c>
      <c r="K3721">
        <v>2023</v>
      </c>
      <c r="L3721" t="s">
        <v>37</v>
      </c>
      <c r="M3721">
        <v>28.25</v>
      </c>
      <c r="N3721" t="s">
        <v>4615</v>
      </c>
      <c r="O3721">
        <v>43.934699999999999</v>
      </c>
      <c r="P3721" t="s">
        <v>12</v>
      </c>
    </row>
    <row r="3722" spans="1:16" hidden="1" x14ac:dyDescent="0.25">
      <c r="A3722" t="s">
        <v>39</v>
      </c>
      <c r="B3722" t="s">
        <v>16</v>
      </c>
      <c r="C3722" t="s">
        <v>2994</v>
      </c>
      <c r="D3722" t="s">
        <v>986</v>
      </c>
      <c r="E3722" t="s">
        <v>987</v>
      </c>
      <c r="F3722" t="s">
        <v>202</v>
      </c>
      <c r="G3722">
        <v>107176</v>
      </c>
      <c r="H3722" s="9">
        <v>1</v>
      </c>
      <c r="I3722" s="1">
        <v>45206</v>
      </c>
      <c r="J3722">
        <v>10</v>
      </c>
      <c r="K3722">
        <v>2023</v>
      </c>
      <c r="L3722" t="s">
        <v>37</v>
      </c>
      <c r="M3722">
        <v>33.5</v>
      </c>
      <c r="N3722" t="s">
        <v>4615</v>
      </c>
      <c r="O3722">
        <v>52.099499999999999</v>
      </c>
      <c r="P3722" t="s">
        <v>12</v>
      </c>
    </row>
    <row r="3723" spans="1:16" hidden="1" x14ac:dyDescent="0.25">
      <c r="A3723" t="s">
        <v>39</v>
      </c>
      <c r="B3723" t="s">
        <v>16</v>
      </c>
      <c r="C3723" t="s">
        <v>3320</v>
      </c>
      <c r="D3723" t="s">
        <v>1012</v>
      </c>
      <c r="E3723" t="s">
        <v>1013</v>
      </c>
      <c r="F3723" t="s">
        <v>202</v>
      </c>
      <c r="G3723">
        <v>107118</v>
      </c>
      <c r="H3723" s="9">
        <v>1</v>
      </c>
      <c r="I3723" s="1">
        <v>45205</v>
      </c>
      <c r="J3723">
        <v>10</v>
      </c>
      <c r="K3723">
        <v>2023</v>
      </c>
      <c r="L3723" t="s">
        <v>37</v>
      </c>
      <c r="M3723">
        <v>33.5</v>
      </c>
      <c r="N3723" t="s">
        <v>4615</v>
      </c>
      <c r="O3723">
        <v>52.051600000000001</v>
      </c>
      <c r="P3723" t="s">
        <v>12</v>
      </c>
    </row>
    <row r="3724" spans="1:16" hidden="1" x14ac:dyDescent="0.25">
      <c r="A3724" t="s">
        <v>39</v>
      </c>
      <c r="B3724" t="s">
        <v>16</v>
      </c>
      <c r="C3724" t="s">
        <v>2994</v>
      </c>
      <c r="D3724" t="s">
        <v>986</v>
      </c>
      <c r="E3724" t="s">
        <v>987</v>
      </c>
      <c r="F3724" t="s">
        <v>202</v>
      </c>
      <c r="G3724">
        <v>107117</v>
      </c>
      <c r="H3724" s="9">
        <v>1</v>
      </c>
      <c r="I3724" s="1">
        <v>45205</v>
      </c>
      <c r="J3724">
        <v>10</v>
      </c>
      <c r="K3724">
        <v>2023</v>
      </c>
      <c r="L3724" t="s">
        <v>37</v>
      </c>
      <c r="M3724">
        <v>33.5</v>
      </c>
      <c r="N3724" t="s">
        <v>4615</v>
      </c>
      <c r="O3724">
        <v>52.051600000000001</v>
      </c>
      <c r="P3724" t="s">
        <v>12</v>
      </c>
    </row>
    <row r="3725" spans="1:16" hidden="1" x14ac:dyDescent="0.25">
      <c r="A3725" t="s">
        <v>39</v>
      </c>
      <c r="B3725" t="s">
        <v>16</v>
      </c>
      <c r="C3725" t="s">
        <v>576</v>
      </c>
      <c r="D3725" t="s">
        <v>90</v>
      </c>
      <c r="E3725" t="s">
        <v>91</v>
      </c>
      <c r="F3725" t="s">
        <v>202</v>
      </c>
      <c r="G3725">
        <v>107116</v>
      </c>
      <c r="H3725" s="9">
        <v>1</v>
      </c>
      <c r="I3725" s="1">
        <v>45205</v>
      </c>
      <c r="J3725">
        <v>10</v>
      </c>
      <c r="K3725">
        <v>2023</v>
      </c>
      <c r="L3725" t="s">
        <v>37</v>
      </c>
      <c r="M3725">
        <v>33.5</v>
      </c>
      <c r="N3725" t="s">
        <v>4615</v>
      </c>
      <c r="O3725">
        <v>52.051600000000001</v>
      </c>
      <c r="P3725" t="s">
        <v>12</v>
      </c>
    </row>
    <row r="3726" spans="1:16" hidden="1" x14ac:dyDescent="0.25">
      <c r="A3726" t="s">
        <v>39</v>
      </c>
      <c r="B3726" t="s">
        <v>38</v>
      </c>
      <c r="C3726" t="s">
        <v>474</v>
      </c>
      <c r="D3726" t="s">
        <v>60</v>
      </c>
      <c r="E3726" t="s">
        <v>60</v>
      </c>
      <c r="F3726" t="s">
        <v>202</v>
      </c>
      <c r="G3726">
        <v>107115</v>
      </c>
      <c r="H3726" s="9">
        <v>1</v>
      </c>
      <c r="I3726" s="1">
        <v>45205</v>
      </c>
      <c r="J3726">
        <v>10</v>
      </c>
      <c r="K3726">
        <v>2023</v>
      </c>
      <c r="L3726" t="s">
        <v>37</v>
      </c>
      <c r="M3726">
        <v>28.25</v>
      </c>
      <c r="N3726" t="s">
        <v>4615</v>
      </c>
      <c r="O3726">
        <v>43.894300000000001</v>
      </c>
      <c r="P3726" t="s">
        <v>12</v>
      </c>
    </row>
    <row r="3727" spans="1:16" hidden="1" x14ac:dyDescent="0.25">
      <c r="A3727" t="s">
        <v>39</v>
      </c>
      <c r="B3727" t="s">
        <v>16</v>
      </c>
      <c r="C3727" t="s">
        <v>2994</v>
      </c>
      <c r="D3727" t="s">
        <v>986</v>
      </c>
      <c r="E3727" t="s">
        <v>987</v>
      </c>
      <c r="F3727" t="s">
        <v>202</v>
      </c>
      <c r="G3727">
        <v>107113</v>
      </c>
      <c r="H3727" s="9">
        <v>1</v>
      </c>
      <c r="I3727" s="1">
        <v>45205</v>
      </c>
      <c r="J3727">
        <v>10</v>
      </c>
      <c r="K3727">
        <v>2023</v>
      </c>
      <c r="L3727" t="s">
        <v>37</v>
      </c>
      <c r="M3727">
        <v>33.5</v>
      </c>
      <c r="N3727" t="s">
        <v>4615</v>
      </c>
      <c r="O3727">
        <v>52.051600000000001</v>
      </c>
      <c r="P3727" t="s">
        <v>12</v>
      </c>
    </row>
    <row r="3728" spans="1:16" hidden="1" x14ac:dyDescent="0.25">
      <c r="A3728" t="s">
        <v>39</v>
      </c>
      <c r="B3728" t="s">
        <v>16</v>
      </c>
      <c r="C3728" t="s">
        <v>576</v>
      </c>
      <c r="D3728" t="s">
        <v>90</v>
      </c>
      <c r="E3728" t="s">
        <v>91</v>
      </c>
      <c r="F3728" t="s">
        <v>202</v>
      </c>
      <c r="G3728">
        <v>106924</v>
      </c>
      <c r="H3728" s="9">
        <v>1</v>
      </c>
      <c r="I3728" s="1">
        <v>45203</v>
      </c>
      <c r="J3728">
        <v>10</v>
      </c>
      <c r="K3728">
        <v>2023</v>
      </c>
      <c r="L3728" t="s">
        <v>37</v>
      </c>
      <c r="M3728">
        <v>33.5</v>
      </c>
      <c r="N3728" t="s">
        <v>4615</v>
      </c>
      <c r="O3728">
        <v>52.172699999999999</v>
      </c>
      <c r="P3728" t="s">
        <v>12</v>
      </c>
    </row>
    <row r="3729" spans="1:16" hidden="1" x14ac:dyDescent="0.25">
      <c r="A3729" t="s">
        <v>39</v>
      </c>
      <c r="B3729" t="s">
        <v>16</v>
      </c>
      <c r="C3729" t="s">
        <v>3315</v>
      </c>
      <c r="D3729" t="s">
        <v>1000</v>
      </c>
      <c r="E3729" t="s">
        <v>1001</v>
      </c>
      <c r="F3729" t="s">
        <v>202</v>
      </c>
      <c r="G3729">
        <v>106839</v>
      </c>
      <c r="H3729" s="9">
        <v>1</v>
      </c>
      <c r="I3729" s="1">
        <v>45202</v>
      </c>
      <c r="J3729">
        <v>10</v>
      </c>
      <c r="K3729">
        <v>2023</v>
      </c>
      <c r="L3729" t="s">
        <v>37</v>
      </c>
      <c r="M3729">
        <v>33.5</v>
      </c>
      <c r="N3729" t="s">
        <v>4615</v>
      </c>
      <c r="O3729">
        <v>52.195700000000002</v>
      </c>
      <c r="P3729" t="s">
        <v>12</v>
      </c>
    </row>
    <row r="3730" spans="1:16" hidden="1" x14ac:dyDescent="0.25">
      <c r="A3730" t="s">
        <v>39</v>
      </c>
      <c r="B3730" t="s">
        <v>16</v>
      </c>
      <c r="C3730" t="s">
        <v>576</v>
      </c>
      <c r="D3730" t="s">
        <v>90</v>
      </c>
      <c r="E3730" t="s">
        <v>91</v>
      </c>
      <c r="F3730" t="s">
        <v>202</v>
      </c>
      <c r="G3730">
        <v>106837</v>
      </c>
      <c r="H3730" s="9">
        <v>1</v>
      </c>
      <c r="I3730" s="1">
        <v>45202</v>
      </c>
      <c r="J3730">
        <v>10</v>
      </c>
      <c r="K3730">
        <v>2023</v>
      </c>
      <c r="L3730" t="s">
        <v>37</v>
      </c>
      <c r="M3730">
        <v>33.5</v>
      </c>
      <c r="N3730" t="s">
        <v>4615</v>
      </c>
      <c r="O3730">
        <v>52.195700000000002</v>
      </c>
      <c r="P3730" t="s">
        <v>12</v>
      </c>
    </row>
    <row r="3731" spans="1:16" hidden="1" x14ac:dyDescent="0.25">
      <c r="A3731" t="s">
        <v>39</v>
      </c>
      <c r="B3731" t="s">
        <v>16</v>
      </c>
      <c r="C3731" t="s">
        <v>508</v>
      </c>
      <c r="D3731" t="s">
        <v>94</v>
      </c>
      <c r="E3731" t="s">
        <v>94</v>
      </c>
      <c r="F3731" t="s">
        <v>202</v>
      </c>
      <c r="G3731">
        <v>106836</v>
      </c>
      <c r="H3731" s="9">
        <v>1</v>
      </c>
      <c r="I3731" s="1">
        <v>45202</v>
      </c>
      <c r="J3731">
        <v>10</v>
      </c>
      <c r="K3731">
        <v>2023</v>
      </c>
      <c r="L3731" t="s">
        <v>37</v>
      </c>
      <c r="M3731">
        <v>33.5</v>
      </c>
      <c r="N3731" t="s">
        <v>4615</v>
      </c>
      <c r="O3731">
        <v>52.195700000000002</v>
      </c>
      <c r="P3731" t="s">
        <v>12</v>
      </c>
    </row>
    <row r="3732" spans="1:16" hidden="1" x14ac:dyDescent="0.25">
      <c r="A3732" t="s">
        <v>39</v>
      </c>
      <c r="B3732" t="s">
        <v>16</v>
      </c>
      <c r="C3732" t="s">
        <v>2994</v>
      </c>
      <c r="D3732" t="s">
        <v>986</v>
      </c>
      <c r="E3732" t="s">
        <v>987</v>
      </c>
      <c r="F3732" t="s">
        <v>202</v>
      </c>
      <c r="G3732">
        <v>106835</v>
      </c>
      <c r="H3732" s="9">
        <v>1</v>
      </c>
      <c r="I3732" s="1">
        <v>45202</v>
      </c>
      <c r="J3732">
        <v>10</v>
      </c>
      <c r="K3732">
        <v>2023</v>
      </c>
      <c r="L3732" t="s">
        <v>37</v>
      </c>
      <c r="M3732">
        <v>33.5</v>
      </c>
      <c r="N3732" t="s">
        <v>4615</v>
      </c>
      <c r="O3732">
        <v>52.195700000000002</v>
      </c>
      <c r="P3732" t="s">
        <v>12</v>
      </c>
    </row>
    <row r="3733" spans="1:16" hidden="1" x14ac:dyDescent="0.25">
      <c r="A3733" t="s">
        <v>39</v>
      </c>
      <c r="B3733" t="s">
        <v>38</v>
      </c>
      <c r="C3733" t="s">
        <v>4524</v>
      </c>
      <c r="D3733" t="s">
        <v>4525</v>
      </c>
      <c r="E3733" t="s">
        <v>4526</v>
      </c>
      <c r="F3733" t="s">
        <v>202</v>
      </c>
      <c r="G3733">
        <v>106708</v>
      </c>
      <c r="H3733" s="9">
        <v>1</v>
      </c>
      <c r="I3733" s="1">
        <v>45201</v>
      </c>
      <c r="J3733">
        <v>10</v>
      </c>
      <c r="K3733">
        <v>2023</v>
      </c>
      <c r="L3733" t="s">
        <v>37</v>
      </c>
      <c r="M3733">
        <v>26.62</v>
      </c>
      <c r="N3733" t="s">
        <v>4615</v>
      </c>
      <c r="O3733">
        <v>41.3643</v>
      </c>
      <c r="P3733" t="s">
        <v>12</v>
      </c>
    </row>
    <row r="3734" spans="1:16" hidden="1" x14ac:dyDescent="0.25">
      <c r="A3734" t="s">
        <v>39</v>
      </c>
      <c r="B3734" t="s">
        <v>16</v>
      </c>
      <c r="C3734" t="s">
        <v>3323</v>
      </c>
      <c r="D3734" t="s">
        <v>1018</v>
      </c>
      <c r="E3734" t="s">
        <v>1018</v>
      </c>
      <c r="F3734" t="s">
        <v>202</v>
      </c>
      <c r="G3734">
        <v>106616</v>
      </c>
      <c r="H3734" s="9">
        <v>1</v>
      </c>
      <c r="I3734" s="1">
        <v>45201</v>
      </c>
      <c r="J3734">
        <v>10</v>
      </c>
      <c r="K3734">
        <v>2023</v>
      </c>
      <c r="L3734" t="s">
        <v>37</v>
      </c>
      <c r="M3734">
        <v>33.5</v>
      </c>
      <c r="N3734" t="s">
        <v>4615</v>
      </c>
      <c r="O3734">
        <v>52.055</v>
      </c>
      <c r="P3734" t="s">
        <v>12</v>
      </c>
    </row>
    <row r="3735" spans="1:16" hidden="1" x14ac:dyDescent="0.25">
      <c r="A3735" t="s">
        <v>39</v>
      </c>
      <c r="B3735" t="s">
        <v>16</v>
      </c>
      <c r="C3735" t="s">
        <v>3311</v>
      </c>
      <c r="D3735" t="s">
        <v>990</v>
      </c>
      <c r="E3735" t="s">
        <v>991</v>
      </c>
      <c r="F3735" t="s">
        <v>202</v>
      </c>
      <c r="G3735">
        <v>106318</v>
      </c>
      <c r="H3735" s="9">
        <v>1</v>
      </c>
      <c r="I3735" s="1">
        <v>45197</v>
      </c>
      <c r="J3735">
        <v>9</v>
      </c>
      <c r="K3735">
        <v>2023</v>
      </c>
      <c r="L3735" t="s">
        <v>37</v>
      </c>
      <c r="M3735">
        <v>33.5</v>
      </c>
      <c r="N3735" t="s">
        <v>4615</v>
      </c>
      <c r="O3735">
        <v>52.549799999999998</v>
      </c>
      <c r="P3735" t="s">
        <v>12</v>
      </c>
    </row>
    <row r="3736" spans="1:16" hidden="1" x14ac:dyDescent="0.25">
      <c r="A3736" t="s">
        <v>39</v>
      </c>
      <c r="B3736" t="s">
        <v>16</v>
      </c>
      <c r="C3736" t="s">
        <v>532</v>
      </c>
      <c r="D3736" t="s">
        <v>88</v>
      </c>
      <c r="E3736" t="s">
        <v>89</v>
      </c>
      <c r="F3736" t="s">
        <v>202</v>
      </c>
      <c r="G3736">
        <v>106317</v>
      </c>
      <c r="H3736" s="9">
        <v>1</v>
      </c>
      <c r="I3736" s="1">
        <v>45197</v>
      </c>
      <c r="J3736">
        <v>9</v>
      </c>
      <c r="K3736">
        <v>2023</v>
      </c>
      <c r="L3736" t="s">
        <v>37</v>
      </c>
      <c r="M3736">
        <v>33.5</v>
      </c>
      <c r="N3736" t="s">
        <v>4615</v>
      </c>
      <c r="O3736">
        <v>52.549799999999998</v>
      </c>
      <c r="P3736" t="s">
        <v>12</v>
      </c>
    </row>
    <row r="3737" spans="1:16" hidden="1" x14ac:dyDescent="0.25">
      <c r="A3737" t="s">
        <v>39</v>
      </c>
      <c r="B3737" t="s">
        <v>38</v>
      </c>
      <c r="C3737" t="s">
        <v>3292</v>
      </c>
      <c r="D3737" t="s">
        <v>943</v>
      </c>
      <c r="E3737" t="s">
        <v>944</v>
      </c>
      <c r="F3737" t="s">
        <v>202</v>
      </c>
      <c r="G3737">
        <v>106257</v>
      </c>
      <c r="H3737" s="9">
        <v>3</v>
      </c>
      <c r="I3737" s="1">
        <v>45197</v>
      </c>
      <c r="J3737">
        <v>9</v>
      </c>
      <c r="K3737">
        <v>2023</v>
      </c>
      <c r="L3737" t="s">
        <v>37</v>
      </c>
      <c r="M3737">
        <v>28.25</v>
      </c>
      <c r="N3737" t="s">
        <v>4615</v>
      </c>
      <c r="O3737">
        <v>44.314399999999999</v>
      </c>
      <c r="P3737" t="s">
        <v>12</v>
      </c>
    </row>
    <row r="3738" spans="1:16" hidden="1" x14ac:dyDescent="0.25">
      <c r="A3738" t="s">
        <v>39</v>
      </c>
      <c r="B3738" t="s">
        <v>16</v>
      </c>
      <c r="C3738" t="s">
        <v>576</v>
      </c>
      <c r="D3738" t="s">
        <v>90</v>
      </c>
      <c r="E3738" t="s">
        <v>91</v>
      </c>
      <c r="F3738" t="s">
        <v>202</v>
      </c>
      <c r="G3738">
        <v>106257</v>
      </c>
      <c r="H3738" s="9">
        <v>3</v>
      </c>
      <c r="I3738" s="1">
        <v>45197</v>
      </c>
      <c r="J3738">
        <v>9</v>
      </c>
      <c r="K3738">
        <v>2023</v>
      </c>
      <c r="L3738" t="s">
        <v>37</v>
      </c>
      <c r="M3738">
        <v>33.5</v>
      </c>
      <c r="N3738" t="s">
        <v>4615</v>
      </c>
      <c r="O3738">
        <v>52.549799999999998</v>
      </c>
      <c r="P3738" t="s">
        <v>12</v>
      </c>
    </row>
    <row r="3739" spans="1:16" hidden="1" x14ac:dyDescent="0.25">
      <c r="A3739" t="s">
        <v>39</v>
      </c>
      <c r="B3739" t="s">
        <v>16</v>
      </c>
      <c r="C3739" t="s">
        <v>576</v>
      </c>
      <c r="D3739" t="s">
        <v>90</v>
      </c>
      <c r="E3739" t="s">
        <v>91</v>
      </c>
      <c r="F3739" t="s">
        <v>202</v>
      </c>
      <c r="G3739">
        <v>106208</v>
      </c>
      <c r="H3739" s="9">
        <v>1</v>
      </c>
      <c r="I3739" s="1">
        <v>45196</v>
      </c>
      <c r="J3739">
        <v>9</v>
      </c>
      <c r="K3739">
        <v>2023</v>
      </c>
      <c r="L3739" t="s">
        <v>37</v>
      </c>
      <c r="M3739">
        <v>33.5</v>
      </c>
      <c r="N3739" t="s">
        <v>4615</v>
      </c>
      <c r="O3739">
        <v>52.3446</v>
      </c>
      <c r="P3739" t="s">
        <v>12</v>
      </c>
    </row>
    <row r="3740" spans="1:16" hidden="1" x14ac:dyDescent="0.25">
      <c r="A3740" t="s">
        <v>17</v>
      </c>
      <c r="B3740" t="s">
        <v>130</v>
      </c>
      <c r="C3740" t="s">
        <v>3521</v>
      </c>
      <c r="D3740" t="s">
        <v>1428</v>
      </c>
      <c r="E3740" t="s">
        <v>4553</v>
      </c>
      <c r="F3740" t="s">
        <v>202</v>
      </c>
      <c r="G3740">
        <v>106179</v>
      </c>
      <c r="H3740" s="9">
        <v>6</v>
      </c>
      <c r="I3740" s="1">
        <v>45436</v>
      </c>
      <c r="J3740">
        <v>5</v>
      </c>
      <c r="K3740">
        <v>2024</v>
      </c>
      <c r="L3740" t="s">
        <v>4746</v>
      </c>
      <c r="M3740">
        <v>8.76</v>
      </c>
      <c r="N3740" t="s">
        <v>4620</v>
      </c>
      <c r="O3740">
        <v>14.698499999999999</v>
      </c>
      <c r="P3740" t="s">
        <v>30</v>
      </c>
    </row>
    <row r="3741" spans="1:16" hidden="1" x14ac:dyDescent="0.25">
      <c r="A3741" t="s">
        <v>192</v>
      </c>
      <c r="B3741" t="s">
        <v>16</v>
      </c>
      <c r="C3741" t="s">
        <v>608</v>
      </c>
      <c r="D3741" t="s">
        <v>191</v>
      </c>
      <c r="E3741" t="s">
        <v>191</v>
      </c>
      <c r="F3741" t="s">
        <v>202</v>
      </c>
      <c r="G3741">
        <v>106179</v>
      </c>
      <c r="H3741" s="9">
        <v>1</v>
      </c>
      <c r="I3741" s="1">
        <v>45436</v>
      </c>
      <c r="J3741">
        <v>5</v>
      </c>
      <c r="K3741">
        <v>2024</v>
      </c>
      <c r="L3741" t="s">
        <v>4746</v>
      </c>
      <c r="M3741">
        <v>25</v>
      </c>
      <c r="O3741">
        <v>41.947600000000001</v>
      </c>
      <c r="P3741" t="s">
        <v>30</v>
      </c>
    </row>
    <row r="3742" spans="1:16" x14ac:dyDescent="0.25">
      <c r="A3742" t="s">
        <v>17</v>
      </c>
      <c r="B3742" t="s">
        <v>26</v>
      </c>
      <c r="C3742" t="s">
        <v>540</v>
      </c>
      <c r="D3742" t="s">
        <v>252</v>
      </c>
      <c r="E3742" t="s">
        <v>253</v>
      </c>
      <c r="F3742" t="s">
        <v>202</v>
      </c>
      <c r="G3742">
        <v>106173</v>
      </c>
      <c r="H3742" s="9">
        <v>5</v>
      </c>
      <c r="I3742" s="1">
        <v>45443</v>
      </c>
      <c r="J3742">
        <v>5</v>
      </c>
      <c r="K3742">
        <v>2024</v>
      </c>
      <c r="L3742" t="s">
        <v>113</v>
      </c>
      <c r="M3742">
        <v>14</v>
      </c>
      <c r="N3742" t="s">
        <v>4619</v>
      </c>
      <c r="O3742">
        <v>21.875299999999999</v>
      </c>
      <c r="P3742" t="s">
        <v>12</v>
      </c>
    </row>
    <row r="3743" spans="1:16" hidden="1" x14ac:dyDescent="0.25">
      <c r="A3743" t="s">
        <v>17</v>
      </c>
      <c r="B3743" t="s">
        <v>130</v>
      </c>
      <c r="C3743" t="s">
        <v>4131</v>
      </c>
      <c r="D3743" t="s">
        <v>2229</v>
      </c>
      <c r="E3743" t="s">
        <v>4554</v>
      </c>
      <c r="F3743" t="s">
        <v>202</v>
      </c>
      <c r="G3743">
        <v>106169</v>
      </c>
      <c r="H3743" s="9">
        <v>2</v>
      </c>
      <c r="I3743" s="1">
        <v>45322</v>
      </c>
      <c r="J3743">
        <v>1</v>
      </c>
      <c r="K3743">
        <v>2024</v>
      </c>
      <c r="L3743" t="s">
        <v>113</v>
      </c>
      <c r="M3743">
        <v>755</v>
      </c>
      <c r="N3743" t="s">
        <v>4627</v>
      </c>
      <c r="O3743">
        <v>1266.8189</v>
      </c>
      <c r="P3743" t="s">
        <v>12</v>
      </c>
    </row>
    <row r="3744" spans="1:16" hidden="1" x14ac:dyDescent="0.25">
      <c r="A3744" t="s">
        <v>17</v>
      </c>
      <c r="B3744" t="s">
        <v>130</v>
      </c>
      <c r="C3744" t="s">
        <v>3350</v>
      </c>
      <c r="D3744" t="s">
        <v>1072</v>
      </c>
      <c r="E3744" t="s">
        <v>1073</v>
      </c>
      <c r="F3744" t="s">
        <v>202</v>
      </c>
      <c r="G3744">
        <v>106169</v>
      </c>
      <c r="H3744" s="9">
        <v>2</v>
      </c>
      <c r="I3744" s="1">
        <v>45322</v>
      </c>
      <c r="J3744">
        <v>1</v>
      </c>
      <c r="K3744">
        <v>2024</v>
      </c>
      <c r="L3744" t="s">
        <v>113</v>
      </c>
      <c r="M3744">
        <v>165</v>
      </c>
      <c r="N3744" t="s">
        <v>4627</v>
      </c>
      <c r="O3744">
        <v>276.85449999999997</v>
      </c>
      <c r="P3744" t="s">
        <v>12</v>
      </c>
    </row>
    <row r="3745" spans="1:16" hidden="1" x14ac:dyDescent="0.25">
      <c r="A3745" t="s">
        <v>17</v>
      </c>
      <c r="B3745" t="s">
        <v>130</v>
      </c>
      <c r="C3745" t="s">
        <v>4555</v>
      </c>
      <c r="D3745" t="s">
        <v>4556</v>
      </c>
      <c r="E3745" t="s">
        <v>4557</v>
      </c>
      <c r="F3745" t="s">
        <v>202</v>
      </c>
      <c r="G3745">
        <v>106169</v>
      </c>
      <c r="H3745" s="9">
        <v>2</v>
      </c>
      <c r="I3745" s="1">
        <v>45322</v>
      </c>
      <c r="J3745">
        <v>1</v>
      </c>
      <c r="K3745">
        <v>2024</v>
      </c>
      <c r="L3745" t="s">
        <v>113</v>
      </c>
      <c r="M3745">
        <v>119</v>
      </c>
      <c r="N3745" t="s">
        <v>4627</v>
      </c>
      <c r="O3745">
        <v>199.67080000000001</v>
      </c>
      <c r="P3745" t="s">
        <v>12</v>
      </c>
    </row>
    <row r="3746" spans="1:16" hidden="1" x14ac:dyDescent="0.25">
      <c r="A3746" t="s">
        <v>17</v>
      </c>
      <c r="B3746" t="s">
        <v>130</v>
      </c>
      <c r="C3746" t="s">
        <v>4231</v>
      </c>
      <c r="D3746" t="s">
        <v>2192</v>
      </c>
      <c r="E3746" t="s">
        <v>4232</v>
      </c>
      <c r="F3746" t="s">
        <v>202</v>
      </c>
      <c r="G3746">
        <v>106167</v>
      </c>
      <c r="H3746" s="9">
        <v>1</v>
      </c>
      <c r="I3746" s="1">
        <v>45351</v>
      </c>
      <c r="J3746">
        <v>2</v>
      </c>
      <c r="K3746">
        <v>2024</v>
      </c>
      <c r="L3746" t="s">
        <v>113</v>
      </c>
      <c r="M3746">
        <v>152.53</v>
      </c>
      <c r="N3746" t="s">
        <v>4628</v>
      </c>
      <c r="O3746">
        <v>152.53</v>
      </c>
      <c r="P3746" t="s">
        <v>12</v>
      </c>
    </row>
    <row r="3747" spans="1:16" hidden="1" x14ac:dyDescent="0.25">
      <c r="A3747" t="s">
        <v>17</v>
      </c>
      <c r="B3747" t="s">
        <v>130</v>
      </c>
      <c r="C3747" t="s">
        <v>3174</v>
      </c>
      <c r="D3747" t="s">
        <v>675</v>
      </c>
      <c r="E3747" t="s">
        <v>676</v>
      </c>
      <c r="F3747" t="s">
        <v>202</v>
      </c>
      <c r="G3747">
        <v>106167</v>
      </c>
      <c r="H3747" s="9">
        <v>2</v>
      </c>
      <c r="I3747" s="1">
        <v>45351</v>
      </c>
      <c r="J3747">
        <v>2</v>
      </c>
      <c r="K3747">
        <v>2024</v>
      </c>
      <c r="L3747" t="s">
        <v>113</v>
      </c>
      <c r="M3747">
        <v>219.83</v>
      </c>
      <c r="N3747" t="s">
        <v>4628</v>
      </c>
      <c r="O3747">
        <v>219.83</v>
      </c>
      <c r="P3747" t="s">
        <v>12</v>
      </c>
    </row>
    <row r="3748" spans="1:16" hidden="1" x14ac:dyDescent="0.25">
      <c r="A3748" t="s">
        <v>17</v>
      </c>
      <c r="B3748" t="s">
        <v>130</v>
      </c>
      <c r="C3748" t="s">
        <v>4255</v>
      </c>
      <c r="D3748" t="s">
        <v>2194</v>
      </c>
      <c r="E3748" t="s">
        <v>4256</v>
      </c>
      <c r="F3748" t="s">
        <v>202</v>
      </c>
      <c r="G3748">
        <v>106167</v>
      </c>
      <c r="H3748" s="9">
        <v>2</v>
      </c>
      <c r="I3748" s="1">
        <v>45351</v>
      </c>
      <c r="J3748">
        <v>2</v>
      </c>
      <c r="K3748">
        <v>2024</v>
      </c>
      <c r="L3748" t="s">
        <v>113</v>
      </c>
      <c r="M3748">
        <v>121.94</v>
      </c>
      <c r="N3748" t="s">
        <v>4628</v>
      </c>
      <c r="O3748">
        <v>121.94</v>
      </c>
      <c r="P3748" t="s">
        <v>12</v>
      </c>
    </row>
    <row r="3749" spans="1:16" hidden="1" x14ac:dyDescent="0.25">
      <c r="A3749" t="s">
        <v>17</v>
      </c>
      <c r="B3749" t="s">
        <v>130</v>
      </c>
      <c r="C3749" t="s">
        <v>4079</v>
      </c>
      <c r="D3749" t="s">
        <v>2189</v>
      </c>
      <c r="E3749" t="s">
        <v>4080</v>
      </c>
      <c r="F3749" t="s">
        <v>202</v>
      </c>
      <c r="G3749">
        <v>106167</v>
      </c>
      <c r="H3749" s="9">
        <v>2</v>
      </c>
      <c r="I3749" s="1">
        <v>45351</v>
      </c>
      <c r="J3749">
        <v>2</v>
      </c>
      <c r="K3749">
        <v>2024</v>
      </c>
      <c r="L3749" t="s">
        <v>113</v>
      </c>
      <c r="M3749">
        <v>251.4</v>
      </c>
      <c r="N3749" t="s">
        <v>4628</v>
      </c>
      <c r="O3749">
        <v>251.4</v>
      </c>
      <c r="P3749" t="s">
        <v>12</v>
      </c>
    </row>
    <row r="3750" spans="1:16" hidden="1" x14ac:dyDescent="0.25">
      <c r="A3750" t="s">
        <v>17</v>
      </c>
      <c r="B3750" t="s">
        <v>130</v>
      </c>
      <c r="C3750" t="s">
        <v>4254</v>
      </c>
      <c r="D3750" t="s">
        <v>2193</v>
      </c>
      <c r="E3750" t="s">
        <v>4558</v>
      </c>
      <c r="F3750" t="s">
        <v>202</v>
      </c>
      <c r="G3750">
        <v>106167</v>
      </c>
      <c r="H3750" s="9">
        <v>1</v>
      </c>
      <c r="I3750" s="1">
        <v>45351</v>
      </c>
      <c r="J3750">
        <v>2</v>
      </c>
      <c r="K3750">
        <v>2024</v>
      </c>
      <c r="L3750" t="s">
        <v>113</v>
      </c>
      <c r="M3750">
        <v>181.62</v>
      </c>
      <c r="N3750" t="s">
        <v>4628</v>
      </c>
      <c r="O3750">
        <v>181.62</v>
      </c>
      <c r="P3750" t="s">
        <v>12</v>
      </c>
    </row>
    <row r="3751" spans="1:16" hidden="1" x14ac:dyDescent="0.25">
      <c r="A3751" t="s">
        <v>17</v>
      </c>
      <c r="B3751" t="s">
        <v>130</v>
      </c>
      <c r="C3751" t="s">
        <v>4078</v>
      </c>
      <c r="D3751" t="s">
        <v>2196</v>
      </c>
      <c r="E3751" t="s">
        <v>4559</v>
      </c>
      <c r="F3751" t="s">
        <v>202</v>
      </c>
      <c r="G3751">
        <v>106167</v>
      </c>
      <c r="H3751" s="9">
        <v>1</v>
      </c>
      <c r="I3751" s="1">
        <v>45351</v>
      </c>
      <c r="J3751">
        <v>2</v>
      </c>
      <c r="K3751">
        <v>2024</v>
      </c>
      <c r="L3751" t="s">
        <v>113</v>
      </c>
      <c r="M3751">
        <v>93.6</v>
      </c>
      <c r="N3751" t="s">
        <v>4628</v>
      </c>
      <c r="O3751">
        <v>93.6</v>
      </c>
      <c r="P3751" t="s">
        <v>12</v>
      </c>
    </row>
    <row r="3752" spans="1:16" hidden="1" x14ac:dyDescent="0.25">
      <c r="A3752" t="s">
        <v>17</v>
      </c>
      <c r="B3752" t="s">
        <v>130</v>
      </c>
      <c r="C3752" t="s">
        <v>4341</v>
      </c>
      <c r="D3752" t="s">
        <v>2199</v>
      </c>
      <c r="E3752" t="s">
        <v>4342</v>
      </c>
      <c r="F3752" t="s">
        <v>202</v>
      </c>
      <c r="G3752">
        <v>106167</v>
      </c>
      <c r="H3752" s="9">
        <v>5</v>
      </c>
      <c r="I3752" s="1">
        <v>45351</v>
      </c>
      <c r="J3752">
        <v>2</v>
      </c>
      <c r="K3752">
        <v>2024</v>
      </c>
      <c r="L3752" t="s">
        <v>113</v>
      </c>
      <c r="M3752">
        <v>241.07</v>
      </c>
      <c r="N3752" t="s">
        <v>4628</v>
      </c>
      <c r="O3752">
        <v>241.07</v>
      </c>
      <c r="P3752" t="s">
        <v>12</v>
      </c>
    </row>
    <row r="3753" spans="1:16" hidden="1" x14ac:dyDescent="0.25">
      <c r="A3753" t="s">
        <v>17</v>
      </c>
      <c r="B3753" t="s">
        <v>130</v>
      </c>
      <c r="C3753" t="s">
        <v>4090</v>
      </c>
      <c r="D3753" t="s">
        <v>2190</v>
      </c>
      <c r="E3753" t="s">
        <v>4091</v>
      </c>
      <c r="F3753" t="s">
        <v>202</v>
      </c>
      <c r="G3753">
        <v>106167</v>
      </c>
      <c r="H3753" s="9">
        <v>2</v>
      </c>
      <c r="I3753" s="1">
        <v>45351</v>
      </c>
      <c r="J3753">
        <v>2</v>
      </c>
      <c r="K3753">
        <v>2024</v>
      </c>
      <c r="L3753" t="s">
        <v>113</v>
      </c>
      <c r="M3753">
        <v>186.22</v>
      </c>
      <c r="N3753" t="s">
        <v>4628</v>
      </c>
      <c r="O3753">
        <v>186.22</v>
      </c>
      <c r="P3753" t="s">
        <v>12</v>
      </c>
    </row>
    <row r="3754" spans="1:16" hidden="1" x14ac:dyDescent="0.25">
      <c r="A3754" t="s">
        <v>17</v>
      </c>
      <c r="B3754" t="s">
        <v>130</v>
      </c>
      <c r="C3754" t="s">
        <v>4292</v>
      </c>
      <c r="D3754" t="s">
        <v>2198</v>
      </c>
      <c r="E3754" t="s">
        <v>4560</v>
      </c>
      <c r="F3754" t="s">
        <v>202</v>
      </c>
      <c r="G3754">
        <v>106167</v>
      </c>
      <c r="H3754" s="9">
        <v>1</v>
      </c>
      <c r="I3754" s="1">
        <v>45351</v>
      </c>
      <c r="J3754">
        <v>2</v>
      </c>
      <c r="K3754">
        <v>2024</v>
      </c>
      <c r="L3754" t="s">
        <v>113</v>
      </c>
      <c r="M3754">
        <v>226.63</v>
      </c>
      <c r="N3754" t="s">
        <v>4628</v>
      </c>
      <c r="O3754">
        <v>226.63</v>
      </c>
      <c r="P3754" t="s">
        <v>12</v>
      </c>
    </row>
    <row r="3755" spans="1:16" hidden="1" x14ac:dyDescent="0.25">
      <c r="A3755" t="s">
        <v>17</v>
      </c>
      <c r="B3755" t="s">
        <v>130</v>
      </c>
      <c r="C3755" t="s">
        <v>3173</v>
      </c>
      <c r="D3755" t="s">
        <v>674</v>
      </c>
      <c r="E3755" t="s">
        <v>4561</v>
      </c>
      <c r="F3755" t="s">
        <v>202</v>
      </c>
      <c r="G3755">
        <v>106167</v>
      </c>
      <c r="H3755" s="9">
        <v>2</v>
      </c>
      <c r="I3755" s="1">
        <v>45351</v>
      </c>
      <c r="J3755">
        <v>2</v>
      </c>
      <c r="K3755">
        <v>2024</v>
      </c>
      <c r="L3755" t="s">
        <v>113</v>
      </c>
      <c r="M3755">
        <v>376.63</v>
      </c>
      <c r="N3755" t="s">
        <v>4628</v>
      </c>
      <c r="O3755">
        <v>376.63</v>
      </c>
      <c r="P3755" t="s">
        <v>12</v>
      </c>
    </row>
    <row r="3756" spans="1:16" hidden="1" x14ac:dyDescent="0.25">
      <c r="A3756" t="s">
        <v>17</v>
      </c>
      <c r="B3756" t="s">
        <v>130</v>
      </c>
      <c r="C3756" t="s">
        <v>4374</v>
      </c>
      <c r="D3756" t="s">
        <v>2197</v>
      </c>
      <c r="E3756" t="s">
        <v>4375</v>
      </c>
      <c r="F3756" t="s">
        <v>202</v>
      </c>
      <c r="G3756">
        <v>106167</v>
      </c>
      <c r="H3756" s="9">
        <v>2</v>
      </c>
      <c r="I3756" s="1">
        <v>45351</v>
      </c>
      <c r="J3756">
        <v>2</v>
      </c>
      <c r="K3756">
        <v>2024</v>
      </c>
      <c r="L3756" t="s">
        <v>113</v>
      </c>
      <c r="M3756">
        <v>278.35000000000002</v>
      </c>
      <c r="N3756" t="s">
        <v>4628</v>
      </c>
      <c r="O3756">
        <v>278.35000000000002</v>
      </c>
      <c r="P3756" t="s">
        <v>12</v>
      </c>
    </row>
    <row r="3757" spans="1:16" hidden="1" x14ac:dyDescent="0.25">
      <c r="A3757" t="s">
        <v>17</v>
      </c>
      <c r="B3757" t="s">
        <v>112</v>
      </c>
      <c r="C3757" t="s">
        <v>4562</v>
      </c>
      <c r="D3757" t="s">
        <v>4563</v>
      </c>
      <c r="E3757" t="s">
        <v>4564</v>
      </c>
      <c r="F3757" t="s">
        <v>202</v>
      </c>
      <c r="G3757">
        <v>106159</v>
      </c>
      <c r="H3757" s="9">
        <v>2</v>
      </c>
      <c r="I3757" s="1">
        <v>45351</v>
      </c>
      <c r="J3757">
        <v>2</v>
      </c>
      <c r="K3757">
        <v>2024</v>
      </c>
      <c r="L3757" t="s">
        <v>113</v>
      </c>
      <c r="M3757">
        <v>718</v>
      </c>
      <c r="N3757" t="s">
        <v>4629</v>
      </c>
      <c r="O3757">
        <v>718</v>
      </c>
      <c r="P3757" t="s">
        <v>12</v>
      </c>
    </row>
    <row r="3758" spans="1:16" hidden="1" x14ac:dyDescent="0.25">
      <c r="A3758" t="s">
        <v>39</v>
      </c>
      <c r="B3758" t="s">
        <v>16</v>
      </c>
      <c r="C3758" t="s">
        <v>529</v>
      </c>
      <c r="D3758" t="s">
        <v>65</v>
      </c>
      <c r="E3758" t="s">
        <v>66</v>
      </c>
      <c r="F3758" t="s">
        <v>202</v>
      </c>
      <c r="G3758">
        <v>106073</v>
      </c>
      <c r="H3758" s="9">
        <v>1</v>
      </c>
      <c r="I3758" s="1">
        <v>45195</v>
      </c>
      <c r="J3758">
        <v>9</v>
      </c>
      <c r="K3758">
        <v>2023</v>
      </c>
      <c r="L3758" t="s">
        <v>37</v>
      </c>
      <c r="M3758">
        <v>28.25</v>
      </c>
      <c r="N3758" t="s">
        <v>4615</v>
      </c>
      <c r="O3758">
        <v>44.359000000000002</v>
      </c>
      <c r="P3758" t="s">
        <v>12</v>
      </c>
    </row>
    <row r="3759" spans="1:16" hidden="1" x14ac:dyDescent="0.25">
      <c r="A3759" t="s">
        <v>17</v>
      </c>
      <c r="B3759" t="s">
        <v>26</v>
      </c>
      <c r="C3759" t="s">
        <v>514</v>
      </c>
      <c r="D3759" t="s">
        <v>290</v>
      </c>
      <c r="E3759" t="s">
        <v>291</v>
      </c>
      <c r="F3759" t="s">
        <v>202</v>
      </c>
      <c r="G3759">
        <v>106051</v>
      </c>
      <c r="H3759" s="9">
        <v>12</v>
      </c>
      <c r="I3759" s="1">
        <v>45443</v>
      </c>
      <c r="J3759">
        <v>5</v>
      </c>
      <c r="K3759">
        <v>2024</v>
      </c>
      <c r="L3759" t="s">
        <v>113</v>
      </c>
      <c r="M3759">
        <v>18.5</v>
      </c>
      <c r="N3759" t="s">
        <v>4619</v>
      </c>
      <c r="O3759">
        <v>29.049199999999999</v>
      </c>
      <c r="P3759" t="s">
        <v>12</v>
      </c>
    </row>
    <row r="3760" spans="1:16" hidden="1" x14ac:dyDescent="0.25">
      <c r="A3760" t="s">
        <v>17</v>
      </c>
      <c r="B3760" t="s">
        <v>103</v>
      </c>
      <c r="C3760" t="s">
        <v>538</v>
      </c>
      <c r="D3760" t="s">
        <v>195</v>
      </c>
      <c r="E3760" t="s">
        <v>196</v>
      </c>
      <c r="F3760" t="s">
        <v>202</v>
      </c>
      <c r="G3760">
        <v>106051</v>
      </c>
      <c r="H3760" s="9">
        <v>30</v>
      </c>
      <c r="I3760" s="1">
        <v>45443</v>
      </c>
      <c r="J3760">
        <v>5</v>
      </c>
      <c r="K3760">
        <v>2024</v>
      </c>
      <c r="L3760" t="s">
        <v>113</v>
      </c>
      <c r="M3760">
        <v>78</v>
      </c>
      <c r="N3760" t="s">
        <v>4619</v>
      </c>
      <c r="O3760">
        <v>122.4778</v>
      </c>
      <c r="P3760" t="s">
        <v>12</v>
      </c>
    </row>
    <row r="3761" spans="1:16" hidden="1" x14ac:dyDescent="0.25">
      <c r="A3761" t="s">
        <v>17</v>
      </c>
      <c r="B3761" t="s">
        <v>199</v>
      </c>
      <c r="C3761" t="s">
        <v>2908</v>
      </c>
      <c r="D3761" t="s">
        <v>1828</v>
      </c>
      <c r="E3761" t="s">
        <v>1829</v>
      </c>
      <c r="F3761" t="s">
        <v>202</v>
      </c>
      <c r="G3761">
        <v>106051</v>
      </c>
      <c r="H3761" s="9">
        <v>5</v>
      </c>
      <c r="I3761" s="1">
        <v>45443</v>
      </c>
      <c r="J3761">
        <v>5</v>
      </c>
      <c r="K3761">
        <v>2024</v>
      </c>
      <c r="L3761" t="s">
        <v>113</v>
      </c>
      <c r="M3761">
        <v>36.5</v>
      </c>
      <c r="N3761" t="s">
        <v>4619</v>
      </c>
      <c r="O3761">
        <v>57.313299999999998</v>
      </c>
      <c r="P3761" t="s">
        <v>12</v>
      </c>
    </row>
    <row r="3762" spans="1:16" hidden="1" x14ac:dyDescent="0.25">
      <c r="A3762" t="s">
        <v>17</v>
      </c>
      <c r="B3762" t="s">
        <v>202</v>
      </c>
      <c r="C3762" t="s">
        <v>518</v>
      </c>
      <c r="D3762" t="s">
        <v>218</v>
      </c>
      <c r="E3762" t="s">
        <v>219</v>
      </c>
      <c r="F3762" t="s">
        <v>202</v>
      </c>
      <c r="G3762">
        <v>106051</v>
      </c>
      <c r="H3762" s="9">
        <v>20</v>
      </c>
      <c r="I3762" s="1">
        <v>45443</v>
      </c>
      <c r="J3762">
        <v>5</v>
      </c>
      <c r="K3762">
        <v>2024</v>
      </c>
      <c r="L3762" t="s">
        <v>113</v>
      </c>
      <c r="M3762">
        <v>31</v>
      </c>
      <c r="N3762" t="s">
        <v>4619</v>
      </c>
      <c r="O3762">
        <v>48.677100000000003</v>
      </c>
      <c r="P3762" t="s">
        <v>12</v>
      </c>
    </row>
    <row r="3763" spans="1:16" hidden="1" x14ac:dyDescent="0.25">
      <c r="A3763" t="s">
        <v>17</v>
      </c>
      <c r="B3763" t="s">
        <v>202</v>
      </c>
      <c r="C3763" t="s">
        <v>561</v>
      </c>
      <c r="D3763" t="s">
        <v>246</v>
      </c>
      <c r="E3763" t="s">
        <v>247</v>
      </c>
      <c r="F3763" t="s">
        <v>202</v>
      </c>
      <c r="G3763">
        <v>106051</v>
      </c>
      <c r="H3763" s="9">
        <v>17</v>
      </c>
      <c r="I3763" s="1">
        <v>45443</v>
      </c>
      <c r="J3763">
        <v>5</v>
      </c>
      <c r="K3763">
        <v>2024</v>
      </c>
      <c r="L3763" t="s">
        <v>113</v>
      </c>
      <c r="M3763">
        <v>13.2</v>
      </c>
      <c r="N3763" t="s">
        <v>4619</v>
      </c>
      <c r="O3763">
        <v>20.727</v>
      </c>
      <c r="P3763" t="s">
        <v>12</v>
      </c>
    </row>
    <row r="3764" spans="1:16" hidden="1" x14ac:dyDescent="0.25">
      <c r="A3764" t="s">
        <v>17</v>
      </c>
      <c r="B3764" t="s">
        <v>103</v>
      </c>
      <c r="C3764" t="s">
        <v>437</v>
      </c>
      <c r="D3764" t="s">
        <v>244</v>
      </c>
      <c r="E3764" t="s">
        <v>245</v>
      </c>
      <c r="F3764" t="s">
        <v>202</v>
      </c>
      <c r="G3764">
        <v>106051</v>
      </c>
      <c r="H3764" s="9">
        <v>21</v>
      </c>
      <c r="I3764" s="1">
        <v>45443</v>
      </c>
      <c r="J3764">
        <v>5</v>
      </c>
      <c r="K3764">
        <v>2024</v>
      </c>
      <c r="L3764" t="s">
        <v>113</v>
      </c>
      <c r="M3764">
        <v>19</v>
      </c>
      <c r="N3764" t="s">
        <v>4619</v>
      </c>
      <c r="O3764">
        <v>29.834299999999999</v>
      </c>
      <c r="P3764" t="s">
        <v>12</v>
      </c>
    </row>
    <row r="3765" spans="1:16" hidden="1" x14ac:dyDescent="0.25">
      <c r="A3765" t="s">
        <v>17</v>
      </c>
      <c r="B3765" t="s">
        <v>26</v>
      </c>
      <c r="C3765" t="s">
        <v>586</v>
      </c>
      <c r="D3765" t="s">
        <v>292</v>
      </c>
      <c r="E3765" t="s">
        <v>293</v>
      </c>
      <c r="F3765" t="s">
        <v>202</v>
      </c>
      <c r="G3765">
        <v>106051</v>
      </c>
      <c r="H3765" s="9">
        <v>50</v>
      </c>
      <c r="I3765" s="1">
        <v>45443</v>
      </c>
      <c r="J3765">
        <v>5</v>
      </c>
      <c r="K3765">
        <v>2024</v>
      </c>
      <c r="L3765" t="s">
        <v>113</v>
      </c>
      <c r="M3765">
        <v>2.1</v>
      </c>
      <c r="N3765" t="s">
        <v>4619</v>
      </c>
      <c r="O3765">
        <v>3.2974999999999999</v>
      </c>
      <c r="P3765" t="s">
        <v>12</v>
      </c>
    </row>
    <row r="3766" spans="1:16" hidden="1" x14ac:dyDescent="0.25">
      <c r="A3766" t="s">
        <v>17</v>
      </c>
      <c r="B3766" t="s">
        <v>202</v>
      </c>
      <c r="C3766" t="s">
        <v>564</v>
      </c>
      <c r="D3766" t="s">
        <v>207</v>
      </c>
      <c r="E3766" t="s">
        <v>208</v>
      </c>
      <c r="F3766" t="s">
        <v>202</v>
      </c>
      <c r="G3766">
        <v>106051</v>
      </c>
      <c r="H3766" s="9">
        <v>10</v>
      </c>
      <c r="I3766" s="1">
        <v>45443</v>
      </c>
      <c r="J3766">
        <v>5</v>
      </c>
      <c r="K3766">
        <v>2024</v>
      </c>
      <c r="L3766" t="s">
        <v>113</v>
      </c>
      <c r="M3766">
        <v>12.5</v>
      </c>
      <c r="N3766" t="s">
        <v>4619</v>
      </c>
      <c r="O3766">
        <v>19.6279</v>
      </c>
      <c r="P3766" t="s">
        <v>12</v>
      </c>
    </row>
    <row r="3767" spans="1:16" hidden="1" x14ac:dyDescent="0.25">
      <c r="A3767" t="s">
        <v>17</v>
      </c>
      <c r="B3767" t="s">
        <v>199</v>
      </c>
      <c r="C3767" t="s">
        <v>435</v>
      </c>
      <c r="D3767" t="s">
        <v>224</v>
      </c>
      <c r="E3767" t="s">
        <v>1590</v>
      </c>
      <c r="F3767" t="s">
        <v>202</v>
      </c>
      <c r="G3767">
        <v>106049</v>
      </c>
      <c r="H3767" s="9">
        <v>40</v>
      </c>
      <c r="I3767" s="1">
        <v>45473</v>
      </c>
      <c r="J3767">
        <v>6</v>
      </c>
      <c r="K3767">
        <v>2024</v>
      </c>
      <c r="L3767" t="s">
        <v>113</v>
      </c>
      <c r="M3767">
        <v>20.94</v>
      </c>
      <c r="N3767" t="s">
        <v>4622</v>
      </c>
      <c r="O3767">
        <v>32.880600000000001</v>
      </c>
      <c r="P3767" t="s">
        <v>12</v>
      </c>
    </row>
    <row r="3768" spans="1:16" hidden="1" x14ac:dyDescent="0.25">
      <c r="A3768" t="s">
        <v>17</v>
      </c>
      <c r="B3768" t="s">
        <v>199</v>
      </c>
      <c r="C3768" t="s">
        <v>434</v>
      </c>
      <c r="D3768" t="s">
        <v>226</v>
      </c>
      <c r="E3768" t="s">
        <v>227</v>
      </c>
      <c r="F3768" t="s">
        <v>202</v>
      </c>
      <c r="G3768">
        <v>106049</v>
      </c>
      <c r="H3768" s="9">
        <v>40</v>
      </c>
      <c r="I3768" s="1">
        <v>45473</v>
      </c>
      <c r="J3768">
        <v>6</v>
      </c>
      <c r="K3768">
        <v>2024</v>
      </c>
      <c r="L3768" t="s">
        <v>113</v>
      </c>
      <c r="M3768">
        <v>16.600000000000001</v>
      </c>
      <c r="N3768" t="s">
        <v>4622</v>
      </c>
      <c r="O3768">
        <v>26.065799999999999</v>
      </c>
      <c r="P3768" t="s">
        <v>12</v>
      </c>
    </row>
    <row r="3769" spans="1:16" hidden="1" x14ac:dyDescent="0.25">
      <c r="A3769" t="s">
        <v>39</v>
      </c>
      <c r="B3769" t="s">
        <v>38</v>
      </c>
      <c r="C3769" t="s">
        <v>589</v>
      </c>
      <c r="D3769" t="s">
        <v>63</v>
      </c>
      <c r="E3769" t="s">
        <v>64</v>
      </c>
      <c r="F3769" t="s">
        <v>202</v>
      </c>
      <c r="G3769">
        <v>105996</v>
      </c>
      <c r="H3769" s="9">
        <v>1</v>
      </c>
      <c r="I3769" s="1">
        <v>45195</v>
      </c>
      <c r="J3769">
        <v>9</v>
      </c>
      <c r="K3769">
        <v>2023</v>
      </c>
      <c r="L3769" t="s">
        <v>37</v>
      </c>
      <c r="M3769">
        <v>28.25</v>
      </c>
      <c r="N3769" t="s">
        <v>4615</v>
      </c>
      <c r="O3769">
        <v>44.359000000000002</v>
      </c>
      <c r="P3769" t="s">
        <v>12</v>
      </c>
    </row>
    <row r="3770" spans="1:16" hidden="1" x14ac:dyDescent="0.25">
      <c r="A3770" t="s">
        <v>39</v>
      </c>
      <c r="B3770" t="s">
        <v>16</v>
      </c>
      <c r="C3770" t="s">
        <v>4534</v>
      </c>
      <c r="D3770" t="s">
        <v>4535</v>
      </c>
      <c r="E3770" t="s">
        <v>4536</v>
      </c>
      <c r="F3770" t="s">
        <v>202</v>
      </c>
      <c r="G3770">
        <v>105800</v>
      </c>
      <c r="H3770" s="9">
        <v>1</v>
      </c>
      <c r="I3770" s="1">
        <v>45193</v>
      </c>
      <c r="J3770">
        <v>9</v>
      </c>
      <c r="K3770">
        <v>2023</v>
      </c>
      <c r="L3770" t="s">
        <v>37</v>
      </c>
      <c r="M3770">
        <v>33.5</v>
      </c>
      <c r="N3770" t="s">
        <v>4615</v>
      </c>
      <c r="O3770">
        <v>51.841500000000003</v>
      </c>
      <c r="P3770" t="s">
        <v>12</v>
      </c>
    </row>
    <row r="3771" spans="1:16" hidden="1" x14ac:dyDescent="0.25">
      <c r="A3771" t="s">
        <v>39</v>
      </c>
      <c r="B3771" t="s">
        <v>16</v>
      </c>
      <c r="C3771" t="s">
        <v>618</v>
      </c>
      <c r="D3771" t="s">
        <v>97</v>
      </c>
      <c r="E3771" t="s">
        <v>98</v>
      </c>
      <c r="F3771" t="s">
        <v>202</v>
      </c>
      <c r="G3771">
        <v>105799</v>
      </c>
      <c r="H3771" s="9">
        <v>1</v>
      </c>
      <c r="I3771" s="1">
        <v>45193</v>
      </c>
      <c r="J3771">
        <v>9</v>
      </c>
      <c r="K3771">
        <v>2023</v>
      </c>
      <c r="L3771" t="s">
        <v>37</v>
      </c>
      <c r="M3771">
        <v>33.5</v>
      </c>
      <c r="N3771" t="s">
        <v>4615</v>
      </c>
      <c r="O3771">
        <v>51.841500000000003</v>
      </c>
      <c r="P3771" t="s">
        <v>12</v>
      </c>
    </row>
    <row r="3772" spans="1:16" hidden="1" x14ac:dyDescent="0.25">
      <c r="A3772" t="s">
        <v>39</v>
      </c>
      <c r="B3772" t="s">
        <v>16</v>
      </c>
      <c r="C3772" t="s">
        <v>3323</v>
      </c>
      <c r="D3772" t="s">
        <v>1018</v>
      </c>
      <c r="E3772" t="s">
        <v>1018</v>
      </c>
      <c r="F3772" t="s">
        <v>202</v>
      </c>
      <c r="G3772">
        <v>105489</v>
      </c>
      <c r="H3772" s="9">
        <v>1</v>
      </c>
      <c r="I3772" s="1">
        <v>45190</v>
      </c>
      <c r="J3772">
        <v>9</v>
      </c>
      <c r="K3772">
        <v>2023</v>
      </c>
      <c r="L3772" t="s">
        <v>37</v>
      </c>
      <c r="M3772">
        <v>33.5</v>
      </c>
      <c r="N3772" t="s">
        <v>4615</v>
      </c>
      <c r="O3772">
        <v>51.705500000000001</v>
      </c>
      <c r="P3772" t="s">
        <v>12</v>
      </c>
    </row>
    <row r="3773" spans="1:16" hidden="1" x14ac:dyDescent="0.25">
      <c r="A3773" t="s">
        <v>17</v>
      </c>
      <c r="B3773" t="s">
        <v>130</v>
      </c>
      <c r="C3773" t="s">
        <v>3886</v>
      </c>
      <c r="D3773" t="s">
        <v>3887</v>
      </c>
      <c r="E3773" t="s">
        <v>3888</v>
      </c>
      <c r="F3773" t="s">
        <v>202</v>
      </c>
      <c r="G3773">
        <v>105465</v>
      </c>
      <c r="H3773" s="9">
        <v>1</v>
      </c>
      <c r="I3773" s="1">
        <v>45152</v>
      </c>
      <c r="J3773">
        <v>8</v>
      </c>
      <c r="K3773">
        <v>2023</v>
      </c>
      <c r="L3773" t="s">
        <v>752</v>
      </c>
      <c r="M3773">
        <v>1898</v>
      </c>
      <c r="N3773" t="s">
        <v>4630</v>
      </c>
      <c r="O3773">
        <v>1898</v>
      </c>
      <c r="P3773" t="s">
        <v>12</v>
      </c>
    </row>
    <row r="3774" spans="1:16" hidden="1" x14ac:dyDescent="0.25">
      <c r="A3774" t="s">
        <v>39</v>
      </c>
      <c r="B3774" t="s">
        <v>16</v>
      </c>
      <c r="C3774" t="s">
        <v>529</v>
      </c>
      <c r="D3774" t="s">
        <v>65</v>
      </c>
      <c r="E3774" t="s">
        <v>66</v>
      </c>
      <c r="F3774" t="s">
        <v>202</v>
      </c>
      <c r="G3774">
        <v>105369</v>
      </c>
      <c r="H3774" s="9">
        <v>1</v>
      </c>
      <c r="I3774" s="1">
        <v>45189</v>
      </c>
      <c r="J3774">
        <v>9</v>
      </c>
      <c r="K3774">
        <v>2023</v>
      </c>
      <c r="L3774" t="s">
        <v>37</v>
      </c>
      <c r="M3774">
        <v>28.25</v>
      </c>
      <c r="N3774" t="s">
        <v>4615</v>
      </c>
      <c r="O3774">
        <v>43.3262</v>
      </c>
      <c r="P3774" t="s">
        <v>12</v>
      </c>
    </row>
    <row r="3775" spans="1:16" hidden="1" x14ac:dyDescent="0.25">
      <c r="A3775" t="s">
        <v>39</v>
      </c>
      <c r="B3775" t="s">
        <v>16</v>
      </c>
      <c r="C3775" t="s">
        <v>3323</v>
      </c>
      <c r="D3775" t="s">
        <v>1018</v>
      </c>
      <c r="E3775" t="s">
        <v>1018</v>
      </c>
      <c r="F3775" t="s">
        <v>202</v>
      </c>
      <c r="G3775">
        <v>105176</v>
      </c>
      <c r="H3775" s="9">
        <v>1</v>
      </c>
      <c r="I3775" s="1">
        <v>45187</v>
      </c>
      <c r="J3775">
        <v>9</v>
      </c>
      <c r="K3775">
        <v>2023</v>
      </c>
      <c r="L3775" t="s">
        <v>37</v>
      </c>
      <c r="M3775">
        <v>33.5</v>
      </c>
      <c r="N3775" t="s">
        <v>4615</v>
      </c>
      <c r="O3775">
        <v>52.148600000000002</v>
      </c>
      <c r="P3775" t="s">
        <v>12</v>
      </c>
    </row>
    <row r="3776" spans="1:16" hidden="1" x14ac:dyDescent="0.25">
      <c r="A3776" t="s">
        <v>39</v>
      </c>
      <c r="B3776" t="s">
        <v>38</v>
      </c>
      <c r="C3776" t="s">
        <v>3020</v>
      </c>
      <c r="D3776" t="s">
        <v>954</v>
      </c>
      <c r="E3776" t="s">
        <v>955</v>
      </c>
      <c r="F3776" t="s">
        <v>202</v>
      </c>
      <c r="G3776">
        <v>105150</v>
      </c>
      <c r="H3776" s="9">
        <v>1</v>
      </c>
      <c r="I3776" s="1">
        <v>45187</v>
      </c>
      <c r="J3776">
        <v>9</v>
      </c>
      <c r="K3776">
        <v>2023</v>
      </c>
      <c r="L3776" t="s">
        <v>37</v>
      </c>
      <c r="M3776">
        <v>28.25</v>
      </c>
      <c r="N3776" t="s">
        <v>4615</v>
      </c>
      <c r="O3776">
        <v>43.976100000000002</v>
      </c>
      <c r="P3776" t="s">
        <v>12</v>
      </c>
    </row>
    <row r="3777" spans="1:16" hidden="1" x14ac:dyDescent="0.25">
      <c r="A3777" t="s">
        <v>39</v>
      </c>
      <c r="B3777" t="s">
        <v>16</v>
      </c>
      <c r="C3777" t="s">
        <v>529</v>
      </c>
      <c r="D3777" t="s">
        <v>65</v>
      </c>
      <c r="E3777" t="s">
        <v>66</v>
      </c>
      <c r="F3777" t="s">
        <v>202</v>
      </c>
      <c r="G3777">
        <v>105149</v>
      </c>
      <c r="H3777" s="9">
        <v>1</v>
      </c>
      <c r="I3777" s="1">
        <v>45187</v>
      </c>
      <c r="J3777">
        <v>9</v>
      </c>
      <c r="K3777">
        <v>2023</v>
      </c>
      <c r="L3777" t="s">
        <v>37</v>
      </c>
      <c r="M3777">
        <v>28.25</v>
      </c>
      <c r="N3777" t="s">
        <v>4615</v>
      </c>
      <c r="O3777">
        <v>43.976100000000002</v>
      </c>
      <c r="P3777" t="s">
        <v>12</v>
      </c>
    </row>
    <row r="3778" spans="1:16" hidden="1" x14ac:dyDescent="0.25">
      <c r="A3778" t="s">
        <v>39</v>
      </c>
      <c r="B3778" t="s">
        <v>16</v>
      </c>
      <c r="C3778" t="s">
        <v>2994</v>
      </c>
      <c r="D3778" t="s">
        <v>986</v>
      </c>
      <c r="E3778" t="s">
        <v>987</v>
      </c>
      <c r="F3778" t="s">
        <v>202</v>
      </c>
      <c r="G3778">
        <v>105029</v>
      </c>
      <c r="H3778" s="9">
        <v>1</v>
      </c>
      <c r="I3778" s="1">
        <v>45186</v>
      </c>
      <c r="J3778">
        <v>9</v>
      </c>
      <c r="K3778">
        <v>2023</v>
      </c>
      <c r="L3778" t="s">
        <v>37</v>
      </c>
      <c r="M3778">
        <v>33.5</v>
      </c>
      <c r="N3778" t="s">
        <v>4615</v>
      </c>
      <c r="O3778">
        <v>52.310400000000001</v>
      </c>
      <c r="P3778" t="s">
        <v>12</v>
      </c>
    </row>
    <row r="3779" spans="1:16" hidden="1" x14ac:dyDescent="0.25">
      <c r="A3779" t="s">
        <v>39</v>
      </c>
      <c r="B3779" t="s">
        <v>16</v>
      </c>
      <c r="C3779" t="s">
        <v>3323</v>
      </c>
      <c r="D3779" t="s">
        <v>1018</v>
      </c>
      <c r="E3779" t="s">
        <v>1018</v>
      </c>
      <c r="F3779" t="s">
        <v>202</v>
      </c>
      <c r="G3779">
        <v>105028</v>
      </c>
      <c r="H3779" s="9">
        <v>1</v>
      </c>
      <c r="I3779" s="1">
        <v>45186</v>
      </c>
      <c r="J3779">
        <v>9</v>
      </c>
      <c r="K3779">
        <v>2023</v>
      </c>
      <c r="L3779" t="s">
        <v>37</v>
      </c>
      <c r="M3779">
        <v>33.5</v>
      </c>
      <c r="N3779" t="s">
        <v>4615</v>
      </c>
      <c r="O3779">
        <v>52.310400000000001</v>
      </c>
      <c r="P3779" t="s">
        <v>12</v>
      </c>
    </row>
    <row r="3780" spans="1:16" hidden="1" x14ac:dyDescent="0.25">
      <c r="A3780" t="s">
        <v>39</v>
      </c>
      <c r="B3780" t="s">
        <v>16</v>
      </c>
      <c r="C3780" t="s">
        <v>3331</v>
      </c>
      <c r="D3780" t="s">
        <v>1034</v>
      </c>
      <c r="E3780" t="s">
        <v>1022</v>
      </c>
      <c r="F3780" t="s">
        <v>202</v>
      </c>
      <c r="G3780">
        <v>105026</v>
      </c>
      <c r="H3780" s="9">
        <v>1</v>
      </c>
      <c r="I3780" s="1">
        <v>45186</v>
      </c>
      <c r="J3780">
        <v>9</v>
      </c>
      <c r="K3780">
        <v>2023</v>
      </c>
      <c r="L3780" t="s">
        <v>37</v>
      </c>
      <c r="M3780">
        <v>33.5</v>
      </c>
      <c r="N3780" t="s">
        <v>4615</v>
      </c>
      <c r="O3780">
        <v>52.310400000000001</v>
      </c>
      <c r="P3780" t="s">
        <v>12</v>
      </c>
    </row>
    <row r="3781" spans="1:16" hidden="1" x14ac:dyDescent="0.25">
      <c r="A3781" t="s">
        <v>39</v>
      </c>
      <c r="B3781" t="s">
        <v>16</v>
      </c>
      <c r="C3781" t="s">
        <v>618</v>
      </c>
      <c r="D3781" t="s">
        <v>97</v>
      </c>
      <c r="E3781" t="s">
        <v>98</v>
      </c>
      <c r="F3781" t="s">
        <v>202</v>
      </c>
      <c r="G3781">
        <v>104995</v>
      </c>
      <c r="H3781" s="9">
        <v>1</v>
      </c>
      <c r="I3781" s="1">
        <v>45186</v>
      </c>
      <c r="J3781">
        <v>9</v>
      </c>
      <c r="K3781">
        <v>2023</v>
      </c>
      <c r="L3781" t="s">
        <v>37</v>
      </c>
      <c r="M3781">
        <v>33.5</v>
      </c>
      <c r="N3781" t="s">
        <v>4615</v>
      </c>
      <c r="O3781">
        <v>52.310400000000001</v>
      </c>
      <c r="P3781" t="s">
        <v>12</v>
      </c>
    </row>
    <row r="3782" spans="1:16" hidden="1" x14ac:dyDescent="0.25">
      <c r="A3782" t="s">
        <v>39</v>
      </c>
      <c r="B3782" t="s">
        <v>16</v>
      </c>
      <c r="C3782" t="s">
        <v>2994</v>
      </c>
      <c r="D3782" t="s">
        <v>986</v>
      </c>
      <c r="E3782" t="s">
        <v>987</v>
      </c>
      <c r="F3782" t="s">
        <v>202</v>
      </c>
      <c r="G3782">
        <v>104994</v>
      </c>
      <c r="H3782" s="9">
        <v>1</v>
      </c>
      <c r="I3782" s="1">
        <v>45186</v>
      </c>
      <c r="J3782">
        <v>9</v>
      </c>
      <c r="K3782">
        <v>2023</v>
      </c>
      <c r="L3782" t="s">
        <v>37</v>
      </c>
      <c r="M3782">
        <v>33.5</v>
      </c>
      <c r="N3782" t="s">
        <v>4615</v>
      </c>
      <c r="O3782">
        <v>52.310400000000001</v>
      </c>
      <c r="P3782" t="s">
        <v>12</v>
      </c>
    </row>
    <row r="3783" spans="1:16" hidden="1" x14ac:dyDescent="0.25">
      <c r="A3783" t="s">
        <v>39</v>
      </c>
      <c r="B3783" t="s">
        <v>16</v>
      </c>
      <c r="C3783" t="s">
        <v>3311</v>
      </c>
      <c r="D3783" t="s">
        <v>990</v>
      </c>
      <c r="E3783" t="s">
        <v>991</v>
      </c>
      <c r="F3783" t="s">
        <v>202</v>
      </c>
      <c r="G3783">
        <v>104993</v>
      </c>
      <c r="H3783" s="9">
        <v>1</v>
      </c>
      <c r="I3783" s="1">
        <v>45186</v>
      </c>
      <c r="J3783">
        <v>9</v>
      </c>
      <c r="K3783">
        <v>2023</v>
      </c>
      <c r="L3783" t="s">
        <v>37</v>
      </c>
      <c r="M3783">
        <v>33.5</v>
      </c>
      <c r="N3783" t="s">
        <v>4615</v>
      </c>
      <c r="O3783">
        <v>52.310400000000001</v>
      </c>
      <c r="P3783" t="s">
        <v>12</v>
      </c>
    </row>
    <row r="3784" spans="1:16" hidden="1" x14ac:dyDescent="0.25">
      <c r="A3784" t="s">
        <v>39</v>
      </c>
      <c r="B3784" t="s">
        <v>16</v>
      </c>
      <c r="C3784" t="s">
        <v>3315</v>
      </c>
      <c r="D3784" t="s">
        <v>1000</v>
      </c>
      <c r="E3784" t="s">
        <v>1001</v>
      </c>
      <c r="F3784" t="s">
        <v>202</v>
      </c>
      <c r="G3784">
        <v>104993</v>
      </c>
      <c r="H3784" s="9">
        <v>1</v>
      </c>
      <c r="I3784" s="1">
        <v>45186</v>
      </c>
      <c r="J3784">
        <v>9</v>
      </c>
      <c r="K3784">
        <v>2023</v>
      </c>
      <c r="L3784" t="s">
        <v>37</v>
      </c>
      <c r="M3784">
        <v>33.5</v>
      </c>
      <c r="N3784" t="s">
        <v>4615</v>
      </c>
      <c r="O3784">
        <v>52.310400000000001</v>
      </c>
      <c r="P3784" t="s">
        <v>12</v>
      </c>
    </row>
    <row r="3785" spans="1:16" hidden="1" x14ac:dyDescent="0.25">
      <c r="A3785" t="s">
        <v>39</v>
      </c>
      <c r="B3785" t="s">
        <v>16</v>
      </c>
      <c r="C3785" t="s">
        <v>2935</v>
      </c>
      <c r="D3785" t="s">
        <v>1004</v>
      </c>
      <c r="E3785" t="s">
        <v>1005</v>
      </c>
      <c r="F3785" t="s">
        <v>202</v>
      </c>
      <c r="G3785">
        <v>104993</v>
      </c>
      <c r="H3785" s="9">
        <v>1</v>
      </c>
      <c r="I3785" s="1">
        <v>45186</v>
      </c>
      <c r="J3785">
        <v>9</v>
      </c>
      <c r="K3785">
        <v>2023</v>
      </c>
      <c r="L3785" t="s">
        <v>37</v>
      </c>
      <c r="M3785">
        <v>33.5</v>
      </c>
      <c r="N3785" t="s">
        <v>4615</v>
      </c>
      <c r="O3785">
        <v>52.310400000000001</v>
      </c>
      <c r="P3785" t="s">
        <v>12</v>
      </c>
    </row>
    <row r="3786" spans="1:16" hidden="1" x14ac:dyDescent="0.25">
      <c r="A3786" t="s">
        <v>39</v>
      </c>
      <c r="B3786" t="s">
        <v>16</v>
      </c>
      <c r="C3786" t="s">
        <v>532</v>
      </c>
      <c r="D3786" t="s">
        <v>88</v>
      </c>
      <c r="E3786" t="s">
        <v>89</v>
      </c>
      <c r="F3786" t="s">
        <v>202</v>
      </c>
      <c r="G3786">
        <v>104990</v>
      </c>
      <c r="H3786" s="9">
        <v>1</v>
      </c>
      <c r="I3786" s="1">
        <v>45186</v>
      </c>
      <c r="J3786">
        <v>9</v>
      </c>
      <c r="K3786">
        <v>2023</v>
      </c>
      <c r="L3786" t="s">
        <v>37</v>
      </c>
      <c r="M3786">
        <v>33.5</v>
      </c>
      <c r="N3786" t="s">
        <v>4615</v>
      </c>
      <c r="O3786">
        <v>52.310400000000001</v>
      </c>
      <c r="P3786" t="s">
        <v>12</v>
      </c>
    </row>
    <row r="3787" spans="1:16" hidden="1" x14ac:dyDescent="0.25">
      <c r="A3787" t="s">
        <v>39</v>
      </c>
      <c r="B3787" t="s">
        <v>16</v>
      </c>
      <c r="C3787" t="s">
        <v>2992</v>
      </c>
      <c r="D3787" t="s">
        <v>1035</v>
      </c>
      <c r="E3787" t="s">
        <v>1036</v>
      </c>
      <c r="F3787" t="s">
        <v>202</v>
      </c>
      <c r="G3787">
        <v>104989</v>
      </c>
      <c r="H3787" s="9">
        <v>1</v>
      </c>
      <c r="I3787" s="1">
        <v>45186</v>
      </c>
      <c r="J3787">
        <v>9</v>
      </c>
      <c r="K3787">
        <v>2023</v>
      </c>
      <c r="L3787" t="s">
        <v>37</v>
      </c>
      <c r="M3787">
        <v>33.5</v>
      </c>
      <c r="N3787" t="s">
        <v>4615</v>
      </c>
      <c r="O3787">
        <v>52.310400000000001</v>
      </c>
      <c r="P3787" t="s">
        <v>12</v>
      </c>
    </row>
    <row r="3788" spans="1:16" hidden="1" x14ac:dyDescent="0.25">
      <c r="A3788" t="s">
        <v>39</v>
      </c>
      <c r="B3788" t="s">
        <v>16</v>
      </c>
      <c r="C3788" t="s">
        <v>576</v>
      </c>
      <c r="D3788" t="s">
        <v>90</v>
      </c>
      <c r="E3788" t="s">
        <v>91</v>
      </c>
      <c r="F3788" t="s">
        <v>202</v>
      </c>
      <c r="G3788">
        <v>104988</v>
      </c>
      <c r="H3788" s="9">
        <v>1</v>
      </c>
      <c r="I3788" s="1">
        <v>45186</v>
      </c>
      <c r="J3788">
        <v>9</v>
      </c>
      <c r="K3788">
        <v>2023</v>
      </c>
      <c r="L3788" t="s">
        <v>37</v>
      </c>
      <c r="M3788">
        <v>33.5</v>
      </c>
      <c r="N3788" t="s">
        <v>4615</v>
      </c>
      <c r="O3788">
        <v>52.310400000000001</v>
      </c>
      <c r="P3788" t="s">
        <v>12</v>
      </c>
    </row>
    <row r="3789" spans="1:16" hidden="1" x14ac:dyDescent="0.25">
      <c r="A3789" t="s">
        <v>39</v>
      </c>
      <c r="B3789" t="s">
        <v>38</v>
      </c>
      <c r="C3789" t="s">
        <v>589</v>
      </c>
      <c r="D3789" t="s">
        <v>63</v>
      </c>
      <c r="E3789" t="s">
        <v>64</v>
      </c>
      <c r="F3789" t="s">
        <v>202</v>
      </c>
      <c r="G3789">
        <v>104987</v>
      </c>
      <c r="H3789" s="9">
        <v>1</v>
      </c>
      <c r="I3789" s="1">
        <v>45186</v>
      </c>
      <c r="J3789">
        <v>9</v>
      </c>
      <c r="K3789">
        <v>2023</v>
      </c>
      <c r="L3789" t="s">
        <v>37</v>
      </c>
      <c r="M3789">
        <v>28.25</v>
      </c>
      <c r="N3789" t="s">
        <v>4615</v>
      </c>
      <c r="O3789">
        <v>44.112499999999997</v>
      </c>
      <c r="P3789" t="s">
        <v>12</v>
      </c>
    </row>
    <row r="3790" spans="1:16" hidden="1" x14ac:dyDescent="0.25">
      <c r="A3790" t="s">
        <v>17</v>
      </c>
      <c r="B3790" t="s">
        <v>202</v>
      </c>
      <c r="C3790" t="s">
        <v>2735</v>
      </c>
      <c r="D3790" t="s">
        <v>1738</v>
      </c>
      <c r="E3790" t="s">
        <v>4565</v>
      </c>
      <c r="F3790" t="s">
        <v>202</v>
      </c>
      <c r="G3790">
        <v>104974</v>
      </c>
      <c r="H3790" s="9">
        <v>5</v>
      </c>
      <c r="I3790" s="1">
        <v>45169</v>
      </c>
      <c r="J3790">
        <v>8</v>
      </c>
      <c r="K3790">
        <v>2023</v>
      </c>
      <c r="L3790" t="s">
        <v>186</v>
      </c>
      <c r="M3790">
        <v>0</v>
      </c>
      <c r="N3790" t="s">
        <v>4619</v>
      </c>
      <c r="O3790">
        <v>0</v>
      </c>
      <c r="P3790" t="s">
        <v>2951</v>
      </c>
    </row>
    <row r="3791" spans="1:16" hidden="1" x14ac:dyDescent="0.25">
      <c r="A3791" t="s">
        <v>39</v>
      </c>
      <c r="B3791" t="s">
        <v>16</v>
      </c>
      <c r="C3791" t="s">
        <v>576</v>
      </c>
      <c r="D3791" t="s">
        <v>90</v>
      </c>
      <c r="E3791" t="s">
        <v>91</v>
      </c>
      <c r="F3791" t="s">
        <v>202</v>
      </c>
      <c r="G3791">
        <v>104938</v>
      </c>
      <c r="H3791" s="9">
        <v>2</v>
      </c>
      <c r="I3791" s="1">
        <v>45186</v>
      </c>
      <c r="J3791">
        <v>9</v>
      </c>
      <c r="K3791">
        <v>2023</v>
      </c>
      <c r="L3791" t="s">
        <v>37</v>
      </c>
      <c r="M3791">
        <v>33.5</v>
      </c>
      <c r="N3791" t="s">
        <v>4615</v>
      </c>
      <c r="O3791">
        <v>52.310400000000001</v>
      </c>
      <c r="P3791" t="s">
        <v>12</v>
      </c>
    </row>
    <row r="3792" spans="1:16" hidden="1" x14ac:dyDescent="0.25">
      <c r="A3792" t="s">
        <v>39</v>
      </c>
      <c r="B3792" t="s">
        <v>16</v>
      </c>
      <c r="C3792" t="s">
        <v>2942</v>
      </c>
      <c r="D3792" t="s">
        <v>994</v>
      </c>
      <c r="E3792" t="s">
        <v>995</v>
      </c>
      <c r="F3792" t="s">
        <v>202</v>
      </c>
      <c r="G3792">
        <v>104818</v>
      </c>
      <c r="H3792" s="9">
        <v>1</v>
      </c>
      <c r="I3792" s="1">
        <v>45184</v>
      </c>
      <c r="J3792">
        <v>9</v>
      </c>
      <c r="K3792">
        <v>2023</v>
      </c>
      <c r="L3792" t="s">
        <v>37</v>
      </c>
      <c r="M3792">
        <v>33.5</v>
      </c>
      <c r="N3792" t="s">
        <v>4615</v>
      </c>
      <c r="O3792">
        <v>52.240099999999998</v>
      </c>
      <c r="P3792" t="s">
        <v>12</v>
      </c>
    </row>
    <row r="3793" spans="1:16" hidden="1" x14ac:dyDescent="0.25">
      <c r="A3793" t="s">
        <v>39</v>
      </c>
      <c r="B3793" t="s">
        <v>16</v>
      </c>
      <c r="C3793" t="s">
        <v>2942</v>
      </c>
      <c r="D3793" t="s">
        <v>994</v>
      </c>
      <c r="E3793" t="s">
        <v>995</v>
      </c>
      <c r="F3793" t="s">
        <v>202</v>
      </c>
      <c r="G3793">
        <v>104817</v>
      </c>
      <c r="H3793" s="9">
        <v>1</v>
      </c>
      <c r="I3793" s="1">
        <v>45184</v>
      </c>
      <c r="J3793">
        <v>9</v>
      </c>
      <c r="K3793">
        <v>2023</v>
      </c>
      <c r="L3793" t="s">
        <v>37</v>
      </c>
      <c r="M3793">
        <v>33.5</v>
      </c>
      <c r="N3793" t="s">
        <v>4615</v>
      </c>
      <c r="O3793">
        <v>52.240099999999998</v>
      </c>
      <c r="P3793" t="s">
        <v>12</v>
      </c>
    </row>
    <row r="3794" spans="1:16" hidden="1" x14ac:dyDescent="0.25">
      <c r="A3794" t="s">
        <v>39</v>
      </c>
      <c r="B3794" t="s">
        <v>38</v>
      </c>
      <c r="C3794" t="s">
        <v>478</v>
      </c>
      <c r="D3794" t="s">
        <v>35</v>
      </c>
      <c r="E3794" t="s">
        <v>36</v>
      </c>
      <c r="F3794" t="s">
        <v>202</v>
      </c>
      <c r="G3794">
        <v>104807</v>
      </c>
      <c r="H3794" s="9">
        <v>1</v>
      </c>
      <c r="I3794" s="1">
        <v>45184</v>
      </c>
      <c r="J3794">
        <v>9</v>
      </c>
      <c r="K3794">
        <v>2023</v>
      </c>
      <c r="L3794" t="s">
        <v>37</v>
      </c>
      <c r="M3794">
        <v>28.25</v>
      </c>
      <c r="N3794" t="s">
        <v>4615</v>
      </c>
      <c r="O3794">
        <v>44.053199999999997</v>
      </c>
      <c r="P3794" t="s">
        <v>12</v>
      </c>
    </row>
    <row r="3795" spans="1:16" hidden="1" x14ac:dyDescent="0.25">
      <c r="A3795" t="s">
        <v>39</v>
      </c>
      <c r="B3795" t="s">
        <v>38</v>
      </c>
      <c r="C3795" t="s">
        <v>4541</v>
      </c>
      <c r="D3795" t="s">
        <v>4542</v>
      </c>
      <c r="E3795" t="s">
        <v>4543</v>
      </c>
      <c r="F3795" t="s">
        <v>202</v>
      </c>
      <c r="G3795">
        <v>104806</v>
      </c>
      <c r="H3795" s="9">
        <v>1</v>
      </c>
      <c r="I3795" s="1">
        <v>45184</v>
      </c>
      <c r="J3795">
        <v>9</v>
      </c>
      <c r="K3795">
        <v>2023</v>
      </c>
      <c r="L3795" t="s">
        <v>37</v>
      </c>
      <c r="M3795">
        <v>26.62</v>
      </c>
      <c r="N3795" t="s">
        <v>4615</v>
      </c>
      <c r="O3795">
        <v>41.511400000000002</v>
      </c>
      <c r="P3795" t="s">
        <v>12</v>
      </c>
    </row>
    <row r="3796" spans="1:16" hidden="1" x14ac:dyDescent="0.25">
      <c r="A3796" t="s">
        <v>39</v>
      </c>
      <c r="B3796" t="s">
        <v>16</v>
      </c>
      <c r="C3796" t="s">
        <v>576</v>
      </c>
      <c r="D3796" t="s">
        <v>90</v>
      </c>
      <c r="E3796" t="s">
        <v>91</v>
      </c>
      <c r="F3796" t="s">
        <v>202</v>
      </c>
      <c r="G3796">
        <v>104805</v>
      </c>
      <c r="H3796" s="9">
        <v>1</v>
      </c>
      <c r="I3796" s="1">
        <v>45184</v>
      </c>
      <c r="J3796">
        <v>9</v>
      </c>
      <c r="K3796">
        <v>2023</v>
      </c>
      <c r="L3796" t="s">
        <v>37</v>
      </c>
      <c r="M3796">
        <v>33.5</v>
      </c>
      <c r="N3796" t="s">
        <v>4615</v>
      </c>
      <c r="O3796">
        <v>52.240099999999998</v>
      </c>
      <c r="P3796" t="s">
        <v>12</v>
      </c>
    </row>
    <row r="3797" spans="1:16" hidden="1" x14ac:dyDescent="0.25">
      <c r="A3797" t="s">
        <v>39</v>
      </c>
      <c r="B3797" t="s">
        <v>38</v>
      </c>
      <c r="C3797" t="s">
        <v>3292</v>
      </c>
      <c r="D3797" t="s">
        <v>943</v>
      </c>
      <c r="E3797" t="s">
        <v>944</v>
      </c>
      <c r="F3797" t="s">
        <v>202</v>
      </c>
      <c r="G3797">
        <v>104793</v>
      </c>
      <c r="H3797" s="9">
        <v>1</v>
      </c>
      <c r="I3797" s="1">
        <v>45184</v>
      </c>
      <c r="J3797">
        <v>9</v>
      </c>
      <c r="K3797">
        <v>2023</v>
      </c>
      <c r="L3797" t="s">
        <v>37</v>
      </c>
      <c r="M3797">
        <v>28.25</v>
      </c>
      <c r="N3797" t="s">
        <v>4615</v>
      </c>
      <c r="O3797">
        <v>44.053199999999997</v>
      </c>
      <c r="P3797" t="s">
        <v>12</v>
      </c>
    </row>
    <row r="3798" spans="1:16" hidden="1" x14ac:dyDescent="0.25">
      <c r="A3798" t="s">
        <v>39</v>
      </c>
      <c r="B3798" t="s">
        <v>38</v>
      </c>
      <c r="C3798" t="s">
        <v>3292</v>
      </c>
      <c r="D3798" t="s">
        <v>943</v>
      </c>
      <c r="E3798" t="s">
        <v>944</v>
      </c>
      <c r="F3798" t="s">
        <v>202</v>
      </c>
      <c r="G3798">
        <v>104713</v>
      </c>
      <c r="H3798" s="9">
        <v>1</v>
      </c>
      <c r="I3798" s="1">
        <v>45183</v>
      </c>
      <c r="J3798">
        <v>9</v>
      </c>
      <c r="K3798">
        <v>2023</v>
      </c>
      <c r="L3798" t="s">
        <v>37</v>
      </c>
      <c r="M3798">
        <v>28.25</v>
      </c>
      <c r="N3798" t="s">
        <v>4615</v>
      </c>
      <c r="O3798">
        <v>43.852800000000002</v>
      </c>
      <c r="P3798" t="s">
        <v>12</v>
      </c>
    </row>
    <row r="3799" spans="1:16" hidden="1" x14ac:dyDescent="0.25">
      <c r="A3799" t="s">
        <v>39</v>
      </c>
      <c r="B3799" t="s">
        <v>16</v>
      </c>
      <c r="C3799" t="s">
        <v>3309</v>
      </c>
      <c r="D3799" t="s">
        <v>984</v>
      </c>
      <c r="E3799" t="s">
        <v>985</v>
      </c>
      <c r="F3799" t="s">
        <v>202</v>
      </c>
      <c r="G3799">
        <v>104667</v>
      </c>
      <c r="H3799" s="9">
        <v>1</v>
      </c>
      <c r="I3799" s="1">
        <v>45183</v>
      </c>
      <c r="J3799">
        <v>9</v>
      </c>
      <c r="K3799">
        <v>2023</v>
      </c>
      <c r="L3799" t="s">
        <v>37</v>
      </c>
      <c r="M3799">
        <v>33.5</v>
      </c>
      <c r="N3799" t="s">
        <v>4615</v>
      </c>
      <c r="O3799">
        <v>52.002400000000002</v>
      </c>
      <c r="P3799" t="s">
        <v>12</v>
      </c>
    </row>
    <row r="3800" spans="1:16" hidden="1" x14ac:dyDescent="0.25">
      <c r="A3800" t="s">
        <v>39</v>
      </c>
      <c r="B3800" t="s">
        <v>16</v>
      </c>
      <c r="C3800" t="s">
        <v>3318</v>
      </c>
      <c r="D3800" t="s">
        <v>1008</v>
      </c>
      <c r="E3800" t="s">
        <v>1009</v>
      </c>
      <c r="F3800" t="s">
        <v>202</v>
      </c>
      <c r="G3800">
        <v>104666</v>
      </c>
      <c r="H3800" s="9">
        <v>1</v>
      </c>
      <c r="I3800" s="1">
        <v>45183</v>
      </c>
      <c r="J3800">
        <v>9</v>
      </c>
      <c r="K3800">
        <v>2023</v>
      </c>
      <c r="L3800" t="s">
        <v>37</v>
      </c>
      <c r="M3800">
        <v>33.5</v>
      </c>
      <c r="N3800" t="s">
        <v>4615</v>
      </c>
      <c r="O3800">
        <v>52.002400000000002</v>
      </c>
      <c r="P3800" t="s">
        <v>12</v>
      </c>
    </row>
    <row r="3801" spans="1:16" hidden="1" x14ac:dyDescent="0.25">
      <c r="A3801" t="s">
        <v>39</v>
      </c>
      <c r="B3801" t="s">
        <v>16</v>
      </c>
      <c r="C3801" t="s">
        <v>3323</v>
      </c>
      <c r="D3801" t="s">
        <v>1018</v>
      </c>
      <c r="E3801" t="s">
        <v>1018</v>
      </c>
      <c r="F3801" t="s">
        <v>202</v>
      </c>
      <c r="G3801">
        <v>104665</v>
      </c>
      <c r="H3801" s="9">
        <v>1</v>
      </c>
      <c r="I3801" s="1">
        <v>45183</v>
      </c>
      <c r="J3801">
        <v>9</v>
      </c>
      <c r="K3801">
        <v>2023</v>
      </c>
      <c r="L3801" t="s">
        <v>37</v>
      </c>
      <c r="M3801">
        <v>33.5</v>
      </c>
      <c r="N3801" t="s">
        <v>4615</v>
      </c>
      <c r="O3801">
        <v>52.002400000000002</v>
      </c>
      <c r="P3801" t="s">
        <v>12</v>
      </c>
    </row>
    <row r="3802" spans="1:16" hidden="1" x14ac:dyDescent="0.25">
      <c r="A3802" t="s">
        <v>39</v>
      </c>
      <c r="B3802" t="s">
        <v>38</v>
      </c>
      <c r="C3802" t="s">
        <v>2944</v>
      </c>
      <c r="D3802" t="s">
        <v>949</v>
      </c>
      <c r="E3802" t="s">
        <v>950</v>
      </c>
      <c r="F3802" t="s">
        <v>202</v>
      </c>
      <c r="G3802">
        <v>104664</v>
      </c>
      <c r="H3802" s="9">
        <v>1</v>
      </c>
      <c r="I3802" s="1">
        <v>45183</v>
      </c>
      <c r="J3802">
        <v>9</v>
      </c>
      <c r="K3802">
        <v>2023</v>
      </c>
      <c r="L3802" t="s">
        <v>37</v>
      </c>
      <c r="M3802">
        <v>28.25</v>
      </c>
      <c r="N3802" t="s">
        <v>4615</v>
      </c>
      <c r="O3802">
        <v>43.852800000000002</v>
      </c>
      <c r="P3802" t="s">
        <v>12</v>
      </c>
    </row>
    <row r="3803" spans="1:16" hidden="1" x14ac:dyDescent="0.25">
      <c r="A3803" t="s">
        <v>39</v>
      </c>
      <c r="B3803" t="s">
        <v>16</v>
      </c>
      <c r="C3803" t="s">
        <v>2935</v>
      </c>
      <c r="D3803" t="s">
        <v>1004</v>
      </c>
      <c r="E3803" t="s">
        <v>1005</v>
      </c>
      <c r="F3803" t="s">
        <v>202</v>
      </c>
      <c r="G3803">
        <v>104663</v>
      </c>
      <c r="H3803" s="9">
        <v>1</v>
      </c>
      <c r="I3803" s="1">
        <v>45183</v>
      </c>
      <c r="J3803">
        <v>9</v>
      </c>
      <c r="K3803">
        <v>2023</v>
      </c>
      <c r="L3803" t="s">
        <v>37</v>
      </c>
      <c r="M3803">
        <v>33.5</v>
      </c>
      <c r="N3803" t="s">
        <v>4615</v>
      </c>
      <c r="O3803">
        <v>52.002400000000002</v>
      </c>
      <c r="P3803" t="s">
        <v>12</v>
      </c>
    </row>
    <row r="3804" spans="1:16" hidden="1" x14ac:dyDescent="0.25">
      <c r="A3804" t="s">
        <v>39</v>
      </c>
      <c r="B3804" t="s">
        <v>16</v>
      </c>
      <c r="C3804" t="s">
        <v>576</v>
      </c>
      <c r="D3804" t="s">
        <v>90</v>
      </c>
      <c r="E3804" t="s">
        <v>91</v>
      </c>
      <c r="F3804" t="s">
        <v>202</v>
      </c>
      <c r="G3804">
        <v>104662</v>
      </c>
      <c r="H3804" s="9">
        <v>1</v>
      </c>
      <c r="I3804" s="1">
        <v>45183</v>
      </c>
      <c r="J3804">
        <v>9</v>
      </c>
      <c r="K3804">
        <v>2023</v>
      </c>
      <c r="L3804" t="s">
        <v>37</v>
      </c>
      <c r="M3804">
        <v>33.5</v>
      </c>
      <c r="N3804" t="s">
        <v>4615</v>
      </c>
      <c r="O3804">
        <v>52.002400000000002</v>
      </c>
      <c r="P3804" t="s">
        <v>12</v>
      </c>
    </row>
    <row r="3805" spans="1:16" hidden="1" x14ac:dyDescent="0.25">
      <c r="A3805" t="s">
        <v>39</v>
      </c>
      <c r="B3805" t="s">
        <v>38</v>
      </c>
      <c r="C3805" t="s">
        <v>536</v>
      </c>
      <c r="D3805" t="s">
        <v>84</v>
      </c>
      <c r="E3805" t="s">
        <v>85</v>
      </c>
      <c r="F3805" t="s">
        <v>202</v>
      </c>
      <c r="G3805">
        <v>104661</v>
      </c>
      <c r="H3805" s="9">
        <v>1</v>
      </c>
      <c r="I3805" s="1">
        <v>45183</v>
      </c>
      <c r="J3805">
        <v>9</v>
      </c>
      <c r="K3805">
        <v>2023</v>
      </c>
      <c r="L3805" t="s">
        <v>37</v>
      </c>
      <c r="M3805">
        <v>33.5</v>
      </c>
      <c r="N3805" t="s">
        <v>4615</v>
      </c>
      <c r="O3805">
        <v>52.002400000000002</v>
      </c>
      <c r="P3805" t="s">
        <v>12</v>
      </c>
    </row>
    <row r="3806" spans="1:16" hidden="1" x14ac:dyDescent="0.25">
      <c r="A3806" t="s">
        <v>39</v>
      </c>
      <c r="B3806" t="s">
        <v>38</v>
      </c>
      <c r="C3806" t="s">
        <v>506</v>
      </c>
      <c r="D3806" t="s">
        <v>52</v>
      </c>
      <c r="E3806" t="s">
        <v>53</v>
      </c>
      <c r="F3806" t="s">
        <v>202</v>
      </c>
      <c r="G3806">
        <v>104603</v>
      </c>
      <c r="H3806" s="9">
        <v>1</v>
      </c>
      <c r="I3806" s="1">
        <v>45183</v>
      </c>
      <c r="J3806">
        <v>9</v>
      </c>
      <c r="K3806">
        <v>2023</v>
      </c>
      <c r="L3806" t="s">
        <v>37</v>
      </c>
      <c r="M3806">
        <v>28.25</v>
      </c>
      <c r="N3806" t="s">
        <v>4615</v>
      </c>
      <c r="O3806">
        <v>43.852800000000002</v>
      </c>
      <c r="P3806" t="s">
        <v>12</v>
      </c>
    </row>
    <row r="3807" spans="1:16" hidden="1" x14ac:dyDescent="0.25">
      <c r="A3807" t="s">
        <v>39</v>
      </c>
      <c r="B3807" t="s">
        <v>16</v>
      </c>
      <c r="C3807" t="s">
        <v>3025</v>
      </c>
      <c r="D3807" t="s">
        <v>1028</v>
      </c>
      <c r="E3807" t="s">
        <v>1029</v>
      </c>
      <c r="F3807" t="s">
        <v>202</v>
      </c>
      <c r="G3807">
        <v>104600</v>
      </c>
      <c r="H3807" s="9">
        <v>1</v>
      </c>
      <c r="I3807" s="1">
        <v>45183</v>
      </c>
      <c r="J3807">
        <v>9</v>
      </c>
      <c r="K3807">
        <v>2023</v>
      </c>
      <c r="L3807" t="s">
        <v>37</v>
      </c>
      <c r="M3807">
        <v>33.5</v>
      </c>
      <c r="N3807" t="s">
        <v>4615</v>
      </c>
      <c r="O3807">
        <v>52.002400000000002</v>
      </c>
      <c r="P3807" t="s">
        <v>12</v>
      </c>
    </row>
    <row r="3808" spans="1:16" hidden="1" x14ac:dyDescent="0.25">
      <c r="A3808" t="s">
        <v>39</v>
      </c>
      <c r="B3808" t="s">
        <v>38</v>
      </c>
      <c r="C3808" t="s">
        <v>472</v>
      </c>
      <c r="D3808" t="s">
        <v>67</v>
      </c>
      <c r="E3808" t="s">
        <v>68</v>
      </c>
      <c r="F3808" t="s">
        <v>202</v>
      </c>
      <c r="G3808">
        <v>104598</v>
      </c>
      <c r="H3808" s="9">
        <v>1</v>
      </c>
      <c r="I3808" s="1">
        <v>45183</v>
      </c>
      <c r="J3808">
        <v>9</v>
      </c>
      <c r="K3808">
        <v>2023</v>
      </c>
      <c r="L3808" t="s">
        <v>37</v>
      </c>
      <c r="M3808">
        <v>28.25</v>
      </c>
      <c r="N3808" t="s">
        <v>4615</v>
      </c>
      <c r="O3808">
        <v>43.852800000000002</v>
      </c>
      <c r="P3808" t="s">
        <v>12</v>
      </c>
    </row>
    <row r="3809" spans="1:16" hidden="1" x14ac:dyDescent="0.25">
      <c r="A3809" t="s">
        <v>39</v>
      </c>
      <c r="B3809" t="s">
        <v>38</v>
      </c>
      <c r="C3809" t="s">
        <v>530</v>
      </c>
      <c r="D3809" t="s">
        <v>58</v>
      </c>
      <c r="E3809" t="s">
        <v>59</v>
      </c>
      <c r="F3809" t="s">
        <v>202</v>
      </c>
      <c r="G3809">
        <v>104595</v>
      </c>
      <c r="H3809" s="9">
        <v>1</v>
      </c>
      <c r="I3809" s="1">
        <v>45183</v>
      </c>
      <c r="J3809">
        <v>9</v>
      </c>
      <c r="K3809">
        <v>2023</v>
      </c>
      <c r="L3809" t="s">
        <v>37</v>
      </c>
      <c r="M3809">
        <v>28.25</v>
      </c>
      <c r="N3809" t="s">
        <v>4615</v>
      </c>
      <c r="O3809">
        <v>43.852800000000002</v>
      </c>
      <c r="P3809" t="s">
        <v>12</v>
      </c>
    </row>
    <row r="3810" spans="1:16" hidden="1" x14ac:dyDescent="0.25">
      <c r="A3810" t="s">
        <v>39</v>
      </c>
      <c r="B3810" t="s">
        <v>38</v>
      </c>
      <c r="C3810" t="s">
        <v>3292</v>
      </c>
      <c r="D3810" t="s">
        <v>943</v>
      </c>
      <c r="E3810" t="s">
        <v>944</v>
      </c>
      <c r="F3810" t="s">
        <v>202</v>
      </c>
      <c r="G3810">
        <v>104466</v>
      </c>
      <c r="H3810" s="9">
        <v>1</v>
      </c>
      <c r="I3810" s="1">
        <v>45182</v>
      </c>
      <c r="J3810">
        <v>9</v>
      </c>
      <c r="K3810">
        <v>2023</v>
      </c>
      <c r="L3810" t="s">
        <v>37</v>
      </c>
      <c r="M3810">
        <v>28.25</v>
      </c>
      <c r="N3810" t="s">
        <v>4615</v>
      </c>
      <c r="O3810">
        <v>43.784799999999997</v>
      </c>
      <c r="P3810" t="s">
        <v>12</v>
      </c>
    </row>
    <row r="3811" spans="1:16" hidden="1" x14ac:dyDescent="0.25">
      <c r="A3811" t="s">
        <v>39</v>
      </c>
      <c r="B3811" t="s">
        <v>38</v>
      </c>
      <c r="C3811" t="s">
        <v>3265</v>
      </c>
      <c r="D3811" t="s">
        <v>890</v>
      </c>
      <c r="E3811" t="s">
        <v>891</v>
      </c>
      <c r="F3811" t="s">
        <v>202</v>
      </c>
      <c r="G3811">
        <v>104376</v>
      </c>
      <c r="H3811" s="9">
        <v>1</v>
      </c>
      <c r="I3811" s="1">
        <v>45182</v>
      </c>
      <c r="J3811">
        <v>9</v>
      </c>
      <c r="K3811">
        <v>2023</v>
      </c>
      <c r="L3811" t="s">
        <v>37</v>
      </c>
      <c r="M3811">
        <v>26.62</v>
      </c>
      <c r="N3811" t="s">
        <v>4615</v>
      </c>
      <c r="O3811">
        <v>41.258499999999998</v>
      </c>
      <c r="P3811" t="s">
        <v>12</v>
      </c>
    </row>
    <row r="3812" spans="1:16" hidden="1" x14ac:dyDescent="0.25">
      <c r="A3812" t="s">
        <v>39</v>
      </c>
      <c r="B3812" t="s">
        <v>16</v>
      </c>
      <c r="C3812" t="s">
        <v>2935</v>
      </c>
      <c r="D3812" t="s">
        <v>1004</v>
      </c>
      <c r="E3812" t="s">
        <v>1005</v>
      </c>
      <c r="F3812" t="s">
        <v>202</v>
      </c>
      <c r="G3812">
        <v>104375</v>
      </c>
      <c r="H3812" s="9">
        <v>1</v>
      </c>
      <c r="I3812" s="1">
        <v>45182</v>
      </c>
      <c r="J3812">
        <v>9</v>
      </c>
      <c r="K3812">
        <v>2023</v>
      </c>
      <c r="L3812" t="s">
        <v>37</v>
      </c>
      <c r="M3812">
        <v>33.5</v>
      </c>
      <c r="N3812" t="s">
        <v>4615</v>
      </c>
      <c r="O3812">
        <v>51.921799999999998</v>
      </c>
      <c r="P3812" t="s">
        <v>12</v>
      </c>
    </row>
    <row r="3813" spans="1:16" hidden="1" x14ac:dyDescent="0.25">
      <c r="A3813" t="s">
        <v>39</v>
      </c>
      <c r="B3813" t="s">
        <v>16</v>
      </c>
      <c r="C3813" t="s">
        <v>3025</v>
      </c>
      <c r="D3813" t="s">
        <v>1028</v>
      </c>
      <c r="E3813" t="s">
        <v>1029</v>
      </c>
      <c r="F3813" t="s">
        <v>202</v>
      </c>
      <c r="G3813">
        <v>104374</v>
      </c>
      <c r="H3813" s="9">
        <v>1</v>
      </c>
      <c r="I3813" s="1">
        <v>45182</v>
      </c>
      <c r="J3813">
        <v>9</v>
      </c>
      <c r="K3813">
        <v>2023</v>
      </c>
      <c r="L3813" t="s">
        <v>37</v>
      </c>
      <c r="M3813">
        <v>33.5</v>
      </c>
      <c r="N3813" t="s">
        <v>4615</v>
      </c>
      <c r="O3813">
        <v>51.921799999999998</v>
      </c>
      <c r="P3813" t="s">
        <v>12</v>
      </c>
    </row>
    <row r="3814" spans="1:16" hidden="1" x14ac:dyDescent="0.25">
      <c r="A3814" t="s">
        <v>39</v>
      </c>
      <c r="B3814" t="s">
        <v>16</v>
      </c>
      <c r="C3814" t="s">
        <v>2942</v>
      </c>
      <c r="D3814" t="s">
        <v>994</v>
      </c>
      <c r="E3814" t="s">
        <v>995</v>
      </c>
      <c r="F3814" t="s">
        <v>202</v>
      </c>
      <c r="G3814">
        <v>104258</v>
      </c>
      <c r="H3814" s="9">
        <v>4</v>
      </c>
      <c r="I3814" s="1">
        <v>45181</v>
      </c>
      <c r="J3814">
        <v>9</v>
      </c>
      <c r="K3814">
        <v>2023</v>
      </c>
      <c r="L3814" t="s">
        <v>37</v>
      </c>
      <c r="M3814">
        <v>33.5</v>
      </c>
      <c r="N3814" t="s">
        <v>4615</v>
      </c>
      <c r="O3814">
        <v>52.2575</v>
      </c>
      <c r="P3814" t="s">
        <v>12</v>
      </c>
    </row>
    <row r="3815" spans="1:16" hidden="1" x14ac:dyDescent="0.25">
      <c r="A3815" t="s">
        <v>39</v>
      </c>
      <c r="B3815" t="s">
        <v>16</v>
      </c>
      <c r="C3815" t="s">
        <v>528</v>
      </c>
      <c r="D3815" t="s">
        <v>92</v>
      </c>
      <c r="E3815" t="s">
        <v>93</v>
      </c>
      <c r="F3815" t="s">
        <v>202</v>
      </c>
      <c r="G3815">
        <v>104258</v>
      </c>
      <c r="H3815" s="9">
        <v>1</v>
      </c>
      <c r="I3815" s="1">
        <v>45181</v>
      </c>
      <c r="J3815">
        <v>9</v>
      </c>
      <c r="K3815">
        <v>2023</v>
      </c>
      <c r="L3815" t="s">
        <v>37</v>
      </c>
      <c r="M3815">
        <v>33.5</v>
      </c>
      <c r="N3815" t="s">
        <v>4615</v>
      </c>
      <c r="O3815">
        <v>52.2575</v>
      </c>
      <c r="P3815" t="s">
        <v>12</v>
      </c>
    </row>
    <row r="3816" spans="1:16" hidden="1" x14ac:dyDescent="0.25">
      <c r="A3816" t="s">
        <v>39</v>
      </c>
      <c r="B3816" t="s">
        <v>38</v>
      </c>
      <c r="C3816" t="s">
        <v>536</v>
      </c>
      <c r="D3816" t="s">
        <v>84</v>
      </c>
      <c r="E3816" t="s">
        <v>85</v>
      </c>
      <c r="F3816" t="s">
        <v>202</v>
      </c>
      <c r="G3816">
        <v>104258</v>
      </c>
      <c r="H3816" s="9">
        <v>2</v>
      </c>
      <c r="I3816" s="1">
        <v>45181</v>
      </c>
      <c r="J3816">
        <v>9</v>
      </c>
      <c r="K3816">
        <v>2023</v>
      </c>
      <c r="L3816" t="s">
        <v>37</v>
      </c>
      <c r="M3816">
        <v>33.5</v>
      </c>
      <c r="N3816" t="s">
        <v>4615</v>
      </c>
      <c r="O3816">
        <v>52.2575</v>
      </c>
      <c r="P3816" t="s">
        <v>12</v>
      </c>
    </row>
    <row r="3817" spans="1:16" hidden="1" x14ac:dyDescent="0.25">
      <c r="A3817" t="s">
        <v>39</v>
      </c>
      <c r="B3817" t="s">
        <v>16</v>
      </c>
      <c r="C3817" t="s">
        <v>4512</v>
      </c>
      <c r="D3817" t="s">
        <v>4513</v>
      </c>
      <c r="E3817" t="s">
        <v>4514</v>
      </c>
      <c r="F3817" t="s">
        <v>202</v>
      </c>
      <c r="G3817">
        <v>104258</v>
      </c>
      <c r="H3817" s="9">
        <v>1</v>
      </c>
      <c r="I3817" s="1">
        <v>45181</v>
      </c>
      <c r="J3817">
        <v>9</v>
      </c>
      <c r="K3817">
        <v>2023</v>
      </c>
      <c r="L3817" t="s">
        <v>37</v>
      </c>
      <c r="M3817">
        <v>33.5</v>
      </c>
      <c r="N3817" t="s">
        <v>4615</v>
      </c>
      <c r="O3817">
        <v>52.2575</v>
      </c>
      <c r="P3817" t="s">
        <v>12</v>
      </c>
    </row>
    <row r="3818" spans="1:16" hidden="1" x14ac:dyDescent="0.25">
      <c r="A3818" t="s">
        <v>39</v>
      </c>
      <c r="B3818" t="s">
        <v>16</v>
      </c>
      <c r="C3818" t="s">
        <v>2942</v>
      </c>
      <c r="D3818" t="s">
        <v>994</v>
      </c>
      <c r="E3818" t="s">
        <v>995</v>
      </c>
      <c r="F3818" t="s">
        <v>202</v>
      </c>
      <c r="G3818">
        <v>104257</v>
      </c>
      <c r="H3818" s="9">
        <v>1</v>
      </c>
      <c r="I3818" s="1">
        <v>45181</v>
      </c>
      <c r="J3818">
        <v>9</v>
      </c>
      <c r="K3818">
        <v>2023</v>
      </c>
      <c r="L3818" t="s">
        <v>37</v>
      </c>
      <c r="M3818">
        <v>33.5</v>
      </c>
      <c r="N3818" t="s">
        <v>4615</v>
      </c>
      <c r="O3818">
        <v>52.2575</v>
      </c>
      <c r="P3818" t="s">
        <v>12</v>
      </c>
    </row>
    <row r="3819" spans="1:16" hidden="1" x14ac:dyDescent="0.25">
      <c r="A3819" t="s">
        <v>39</v>
      </c>
      <c r="B3819" t="s">
        <v>38</v>
      </c>
      <c r="C3819" t="s">
        <v>536</v>
      </c>
      <c r="D3819" t="s">
        <v>84</v>
      </c>
      <c r="E3819" t="s">
        <v>85</v>
      </c>
      <c r="F3819" t="s">
        <v>202</v>
      </c>
      <c r="G3819">
        <v>104256</v>
      </c>
      <c r="H3819" s="9">
        <v>1</v>
      </c>
      <c r="I3819" s="1">
        <v>45181</v>
      </c>
      <c r="J3819">
        <v>9</v>
      </c>
      <c r="K3819">
        <v>2023</v>
      </c>
      <c r="L3819" t="s">
        <v>37</v>
      </c>
      <c r="M3819">
        <v>33.5</v>
      </c>
      <c r="N3819" t="s">
        <v>4615</v>
      </c>
      <c r="O3819">
        <v>52.2575</v>
      </c>
      <c r="P3819" t="s">
        <v>12</v>
      </c>
    </row>
    <row r="3820" spans="1:16" hidden="1" x14ac:dyDescent="0.25">
      <c r="A3820" t="s">
        <v>39</v>
      </c>
      <c r="B3820" t="s">
        <v>38</v>
      </c>
      <c r="C3820" t="s">
        <v>3275</v>
      </c>
      <c r="D3820" t="s">
        <v>910</v>
      </c>
      <c r="E3820" t="s">
        <v>911</v>
      </c>
      <c r="F3820" t="s">
        <v>202</v>
      </c>
      <c r="G3820">
        <v>104227</v>
      </c>
      <c r="H3820" s="9">
        <v>1</v>
      </c>
      <c r="I3820" s="1">
        <v>45180</v>
      </c>
      <c r="J3820">
        <v>9</v>
      </c>
      <c r="K3820">
        <v>2023</v>
      </c>
      <c r="L3820" t="s">
        <v>37</v>
      </c>
      <c r="M3820">
        <v>28.25</v>
      </c>
      <c r="N3820" t="s">
        <v>4615</v>
      </c>
      <c r="O3820">
        <v>44.098100000000002</v>
      </c>
      <c r="P3820" t="s">
        <v>12</v>
      </c>
    </row>
    <row r="3821" spans="1:16" hidden="1" x14ac:dyDescent="0.25">
      <c r="A3821" t="s">
        <v>39</v>
      </c>
      <c r="B3821" t="s">
        <v>38</v>
      </c>
      <c r="C3821" t="s">
        <v>530</v>
      </c>
      <c r="D3821" t="s">
        <v>58</v>
      </c>
      <c r="E3821" t="s">
        <v>59</v>
      </c>
      <c r="F3821" t="s">
        <v>202</v>
      </c>
      <c r="G3821">
        <v>104226</v>
      </c>
      <c r="H3821" s="9">
        <v>1</v>
      </c>
      <c r="I3821" s="1">
        <v>45180</v>
      </c>
      <c r="J3821">
        <v>9</v>
      </c>
      <c r="K3821">
        <v>2023</v>
      </c>
      <c r="L3821" t="s">
        <v>37</v>
      </c>
      <c r="M3821">
        <v>28.25</v>
      </c>
      <c r="N3821" t="s">
        <v>4615</v>
      </c>
      <c r="O3821">
        <v>44.098100000000002</v>
      </c>
      <c r="P3821" t="s">
        <v>12</v>
      </c>
    </row>
    <row r="3822" spans="1:16" hidden="1" x14ac:dyDescent="0.25">
      <c r="A3822" t="s">
        <v>39</v>
      </c>
      <c r="B3822" t="s">
        <v>38</v>
      </c>
      <c r="C3822" t="s">
        <v>3292</v>
      </c>
      <c r="D3822" t="s">
        <v>943</v>
      </c>
      <c r="E3822" t="s">
        <v>944</v>
      </c>
      <c r="F3822" t="s">
        <v>202</v>
      </c>
      <c r="G3822">
        <v>104225</v>
      </c>
      <c r="H3822" s="9">
        <v>1</v>
      </c>
      <c r="I3822" s="1">
        <v>45180</v>
      </c>
      <c r="J3822">
        <v>9</v>
      </c>
      <c r="K3822">
        <v>2023</v>
      </c>
      <c r="L3822" t="s">
        <v>37</v>
      </c>
      <c r="M3822">
        <v>28.25</v>
      </c>
      <c r="N3822" t="s">
        <v>4615</v>
      </c>
      <c r="O3822">
        <v>44.098100000000002</v>
      </c>
      <c r="P3822" t="s">
        <v>12</v>
      </c>
    </row>
    <row r="3823" spans="1:16" hidden="1" x14ac:dyDescent="0.25">
      <c r="A3823" t="s">
        <v>39</v>
      </c>
      <c r="B3823" t="s">
        <v>38</v>
      </c>
      <c r="C3823" t="s">
        <v>3020</v>
      </c>
      <c r="D3823" t="s">
        <v>954</v>
      </c>
      <c r="E3823" t="s">
        <v>955</v>
      </c>
      <c r="F3823" t="s">
        <v>202</v>
      </c>
      <c r="G3823">
        <v>104184</v>
      </c>
      <c r="H3823" s="9">
        <v>1</v>
      </c>
      <c r="I3823" s="1">
        <v>45180</v>
      </c>
      <c r="J3823">
        <v>9</v>
      </c>
      <c r="K3823">
        <v>2023</v>
      </c>
      <c r="L3823" t="s">
        <v>37</v>
      </c>
      <c r="M3823">
        <v>28.25</v>
      </c>
      <c r="N3823" t="s">
        <v>4615</v>
      </c>
      <c r="O3823">
        <v>44.098100000000002</v>
      </c>
      <c r="P3823" t="s">
        <v>12</v>
      </c>
    </row>
    <row r="3824" spans="1:16" hidden="1" x14ac:dyDescent="0.25">
      <c r="A3824" t="s">
        <v>39</v>
      </c>
      <c r="B3824" t="s">
        <v>38</v>
      </c>
      <c r="C3824" t="s">
        <v>507</v>
      </c>
      <c r="D3824" t="s">
        <v>75</v>
      </c>
      <c r="E3824" t="s">
        <v>75</v>
      </c>
      <c r="F3824" t="s">
        <v>202</v>
      </c>
      <c r="G3824">
        <v>104145</v>
      </c>
      <c r="H3824" s="9">
        <v>1</v>
      </c>
      <c r="I3824" s="1">
        <v>45179</v>
      </c>
      <c r="J3824">
        <v>9</v>
      </c>
      <c r="K3824">
        <v>2023</v>
      </c>
      <c r="L3824" t="s">
        <v>37</v>
      </c>
      <c r="M3824">
        <v>28.25</v>
      </c>
      <c r="N3824" t="s">
        <v>4615</v>
      </c>
      <c r="O3824">
        <v>44.298900000000003</v>
      </c>
      <c r="P3824" t="s">
        <v>12</v>
      </c>
    </row>
    <row r="3825" spans="1:16" hidden="1" x14ac:dyDescent="0.25">
      <c r="A3825" t="s">
        <v>39</v>
      </c>
      <c r="B3825" t="s">
        <v>16</v>
      </c>
      <c r="C3825" t="s">
        <v>3313</v>
      </c>
      <c r="D3825" t="s">
        <v>996</v>
      </c>
      <c r="E3825" t="s">
        <v>997</v>
      </c>
      <c r="F3825" t="s">
        <v>202</v>
      </c>
      <c r="G3825">
        <v>104144</v>
      </c>
      <c r="H3825" s="9">
        <v>1</v>
      </c>
      <c r="I3825" s="1">
        <v>45179</v>
      </c>
      <c r="J3825">
        <v>9</v>
      </c>
      <c r="K3825">
        <v>2023</v>
      </c>
      <c r="L3825" t="s">
        <v>37</v>
      </c>
      <c r="M3825">
        <v>33.5</v>
      </c>
      <c r="N3825" t="s">
        <v>4615</v>
      </c>
      <c r="O3825">
        <v>52.531500000000001</v>
      </c>
      <c r="P3825" t="s">
        <v>12</v>
      </c>
    </row>
    <row r="3826" spans="1:16" hidden="1" x14ac:dyDescent="0.25">
      <c r="A3826" t="s">
        <v>39</v>
      </c>
      <c r="B3826" t="s">
        <v>38</v>
      </c>
      <c r="C3826" t="s">
        <v>3287</v>
      </c>
      <c r="D3826" t="s">
        <v>933</v>
      </c>
      <c r="E3826" t="s">
        <v>934</v>
      </c>
      <c r="F3826" t="s">
        <v>202</v>
      </c>
      <c r="G3826">
        <v>104118</v>
      </c>
      <c r="H3826" s="9">
        <v>1</v>
      </c>
      <c r="I3826" s="1">
        <v>45179</v>
      </c>
      <c r="J3826">
        <v>9</v>
      </c>
      <c r="K3826">
        <v>2023</v>
      </c>
      <c r="L3826" t="s">
        <v>37</v>
      </c>
      <c r="M3826">
        <v>28.25</v>
      </c>
      <c r="N3826" t="s">
        <v>4615</v>
      </c>
      <c r="O3826">
        <v>44.298900000000003</v>
      </c>
      <c r="P3826" t="s">
        <v>12</v>
      </c>
    </row>
    <row r="3827" spans="1:16" hidden="1" x14ac:dyDescent="0.25">
      <c r="A3827" t="s">
        <v>39</v>
      </c>
      <c r="B3827" t="s">
        <v>16</v>
      </c>
      <c r="C3827" t="s">
        <v>3318</v>
      </c>
      <c r="D3827" t="s">
        <v>1008</v>
      </c>
      <c r="E3827" t="s">
        <v>1009</v>
      </c>
      <c r="F3827" t="s">
        <v>202</v>
      </c>
      <c r="G3827">
        <v>104116</v>
      </c>
      <c r="H3827" s="9">
        <v>1</v>
      </c>
      <c r="I3827" s="1">
        <v>45179</v>
      </c>
      <c r="J3827">
        <v>9</v>
      </c>
      <c r="K3827">
        <v>2023</v>
      </c>
      <c r="L3827" t="s">
        <v>37</v>
      </c>
      <c r="M3827">
        <v>33.5</v>
      </c>
      <c r="N3827" t="s">
        <v>4615</v>
      </c>
      <c r="O3827">
        <v>52.531500000000001</v>
      </c>
      <c r="P3827" t="s">
        <v>12</v>
      </c>
    </row>
    <row r="3828" spans="1:16" hidden="1" x14ac:dyDescent="0.25">
      <c r="A3828" t="s">
        <v>39</v>
      </c>
      <c r="B3828" t="s">
        <v>16</v>
      </c>
      <c r="C3828" t="s">
        <v>3316</v>
      </c>
      <c r="D3828" t="s">
        <v>1002</v>
      </c>
      <c r="E3828" t="s">
        <v>1003</v>
      </c>
      <c r="F3828" t="s">
        <v>202</v>
      </c>
      <c r="G3828">
        <v>104115</v>
      </c>
      <c r="H3828" s="9">
        <v>1</v>
      </c>
      <c r="I3828" s="1">
        <v>45179</v>
      </c>
      <c r="J3828">
        <v>9</v>
      </c>
      <c r="K3828">
        <v>2023</v>
      </c>
      <c r="L3828" t="s">
        <v>37</v>
      </c>
      <c r="M3828">
        <v>33.5</v>
      </c>
      <c r="N3828" t="s">
        <v>4615</v>
      </c>
      <c r="O3828">
        <v>52.531500000000001</v>
      </c>
      <c r="P3828" t="s">
        <v>12</v>
      </c>
    </row>
    <row r="3829" spans="1:16" hidden="1" x14ac:dyDescent="0.25">
      <c r="A3829" t="s">
        <v>39</v>
      </c>
      <c r="B3829" t="s">
        <v>38</v>
      </c>
      <c r="C3829" t="s">
        <v>3292</v>
      </c>
      <c r="D3829" t="s">
        <v>943</v>
      </c>
      <c r="E3829" t="s">
        <v>944</v>
      </c>
      <c r="F3829" t="s">
        <v>202</v>
      </c>
      <c r="G3829">
        <v>104114</v>
      </c>
      <c r="H3829" s="9">
        <v>1</v>
      </c>
      <c r="I3829" s="1">
        <v>45179</v>
      </c>
      <c r="J3829">
        <v>9</v>
      </c>
      <c r="K3829">
        <v>2023</v>
      </c>
      <c r="L3829" t="s">
        <v>37</v>
      </c>
      <c r="M3829">
        <v>28.25</v>
      </c>
      <c r="N3829" t="s">
        <v>4615</v>
      </c>
      <c r="O3829">
        <v>44.298900000000003</v>
      </c>
      <c r="P3829" t="s">
        <v>12</v>
      </c>
    </row>
    <row r="3830" spans="1:16" hidden="1" x14ac:dyDescent="0.25">
      <c r="A3830" t="s">
        <v>39</v>
      </c>
      <c r="B3830" t="s">
        <v>38</v>
      </c>
      <c r="C3830" t="s">
        <v>3275</v>
      </c>
      <c r="D3830" t="s">
        <v>910</v>
      </c>
      <c r="E3830" t="s">
        <v>911</v>
      </c>
      <c r="F3830" t="s">
        <v>202</v>
      </c>
      <c r="G3830">
        <v>104112</v>
      </c>
      <c r="H3830" s="9">
        <v>1</v>
      </c>
      <c r="I3830" s="1">
        <v>45179</v>
      </c>
      <c r="J3830">
        <v>9</v>
      </c>
      <c r="K3830">
        <v>2023</v>
      </c>
      <c r="L3830" t="s">
        <v>37</v>
      </c>
      <c r="M3830">
        <v>28.25</v>
      </c>
      <c r="N3830" t="s">
        <v>4615</v>
      </c>
      <c r="O3830">
        <v>44.298900000000003</v>
      </c>
      <c r="P3830" t="s">
        <v>12</v>
      </c>
    </row>
    <row r="3831" spans="1:16" hidden="1" x14ac:dyDescent="0.25">
      <c r="A3831" t="s">
        <v>39</v>
      </c>
      <c r="B3831" t="s">
        <v>38</v>
      </c>
      <c r="C3831" t="s">
        <v>478</v>
      </c>
      <c r="D3831" t="s">
        <v>35</v>
      </c>
      <c r="E3831" t="s">
        <v>36</v>
      </c>
      <c r="F3831" t="s">
        <v>202</v>
      </c>
      <c r="G3831">
        <v>104111</v>
      </c>
      <c r="H3831" s="9">
        <v>1</v>
      </c>
      <c r="I3831" s="1">
        <v>45179</v>
      </c>
      <c r="J3831">
        <v>9</v>
      </c>
      <c r="K3831">
        <v>2023</v>
      </c>
      <c r="L3831" t="s">
        <v>37</v>
      </c>
      <c r="M3831">
        <v>28.25</v>
      </c>
      <c r="N3831" t="s">
        <v>4615</v>
      </c>
      <c r="O3831">
        <v>44.298900000000003</v>
      </c>
      <c r="P3831" t="s">
        <v>12</v>
      </c>
    </row>
    <row r="3832" spans="1:16" hidden="1" x14ac:dyDescent="0.25">
      <c r="A3832" t="s">
        <v>39</v>
      </c>
      <c r="B3832" t="s">
        <v>38</v>
      </c>
      <c r="C3832" t="s">
        <v>478</v>
      </c>
      <c r="D3832" t="s">
        <v>35</v>
      </c>
      <c r="E3832" t="s">
        <v>36</v>
      </c>
      <c r="F3832" t="s">
        <v>202</v>
      </c>
      <c r="G3832">
        <v>104110</v>
      </c>
      <c r="H3832" s="9">
        <v>1</v>
      </c>
      <c r="I3832" s="1">
        <v>45179</v>
      </c>
      <c r="J3832">
        <v>9</v>
      </c>
      <c r="K3832">
        <v>2023</v>
      </c>
      <c r="L3832" t="s">
        <v>37</v>
      </c>
      <c r="M3832">
        <v>28.25</v>
      </c>
      <c r="N3832" t="s">
        <v>4615</v>
      </c>
      <c r="O3832">
        <v>44.298900000000003</v>
      </c>
      <c r="P3832" t="s">
        <v>12</v>
      </c>
    </row>
    <row r="3833" spans="1:16" hidden="1" x14ac:dyDescent="0.25">
      <c r="A3833" t="s">
        <v>39</v>
      </c>
      <c r="B3833" t="s">
        <v>38</v>
      </c>
      <c r="C3833" t="s">
        <v>617</v>
      </c>
      <c r="D3833" t="s">
        <v>46</v>
      </c>
      <c r="E3833" t="s">
        <v>47</v>
      </c>
      <c r="F3833" t="s">
        <v>202</v>
      </c>
      <c r="G3833">
        <v>104109</v>
      </c>
      <c r="H3833" s="9">
        <v>1</v>
      </c>
      <c r="I3833" s="1">
        <v>45179</v>
      </c>
      <c r="J3833">
        <v>9</v>
      </c>
      <c r="K3833">
        <v>2023</v>
      </c>
      <c r="L3833" t="s">
        <v>37</v>
      </c>
      <c r="M3833">
        <v>28.25</v>
      </c>
      <c r="N3833" t="s">
        <v>4615</v>
      </c>
      <c r="O3833">
        <v>44.298900000000003</v>
      </c>
      <c r="P3833" t="s">
        <v>12</v>
      </c>
    </row>
    <row r="3834" spans="1:16" hidden="1" x14ac:dyDescent="0.25">
      <c r="A3834" t="s">
        <v>39</v>
      </c>
      <c r="B3834" t="s">
        <v>16</v>
      </c>
      <c r="C3834" t="s">
        <v>2935</v>
      </c>
      <c r="D3834" t="s">
        <v>1004</v>
      </c>
      <c r="E3834" t="s">
        <v>1005</v>
      </c>
      <c r="F3834" t="s">
        <v>202</v>
      </c>
      <c r="G3834">
        <v>104108</v>
      </c>
      <c r="H3834" s="9">
        <v>1</v>
      </c>
      <c r="I3834" s="1">
        <v>45179</v>
      </c>
      <c r="J3834">
        <v>9</v>
      </c>
      <c r="K3834">
        <v>2023</v>
      </c>
      <c r="L3834" t="s">
        <v>37</v>
      </c>
      <c r="M3834">
        <v>33.5</v>
      </c>
      <c r="N3834" t="s">
        <v>4615</v>
      </c>
      <c r="O3834">
        <v>52.531500000000001</v>
      </c>
      <c r="P3834" t="s">
        <v>12</v>
      </c>
    </row>
    <row r="3835" spans="1:16" hidden="1" x14ac:dyDescent="0.25">
      <c r="A3835" t="s">
        <v>39</v>
      </c>
      <c r="B3835" t="s">
        <v>38</v>
      </c>
      <c r="C3835" t="s">
        <v>3298</v>
      </c>
      <c r="D3835" t="s">
        <v>958</v>
      </c>
      <c r="E3835" t="s">
        <v>959</v>
      </c>
      <c r="F3835" t="s">
        <v>202</v>
      </c>
      <c r="G3835">
        <v>104107</v>
      </c>
      <c r="H3835" s="9">
        <v>1</v>
      </c>
      <c r="I3835" s="1">
        <v>45179</v>
      </c>
      <c r="J3835">
        <v>9</v>
      </c>
      <c r="K3835">
        <v>2023</v>
      </c>
      <c r="L3835" t="s">
        <v>37</v>
      </c>
      <c r="M3835">
        <v>28.25</v>
      </c>
      <c r="N3835" t="s">
        <v>4615</v>
      </c>
      <c r="O3835">
        <v>44.298900000000003</v>
      </c>
      <c r="P3835" t="s">
        <v>12</v>
      </c>
    </row>
    <row r="3836" spans="1:16" hidden="1" x14ac:dyDescent="0.25">
      <c r="A3836" t="s">
        <v>39</v>
      </c>
      <c r="B3836" t="s">
        <v>16</v>
      </c>
      <c r="C3836" t="s">
        <v>2935</v>
      </c>
      <c r="D3836" t="s">
        <v>1004</v>
      </c>
      <c r="E3836" t="s">
        <v>1005</v>
      </c>
      <c r="F3836" t="s">
        <v>202</v>
      </c>
      <c r="G3836">
        <v>104106</v>
      </c>
      <c r="H3836" s="9">
        <v>1</v>
      </c>
      <c r="I3836" s="1">
        <v>45179</v>
      </c>
      <c r="J3836">
        <v>9</v>
      </c>
      <c r="K3836">
        <v>2023</v>
      </c>
      <c r="L3836" t="s">
        <v>37</v>
      </c>
      <c r="M3836">
        <v>33.5</v>
      </c>
      <c r="N3836" t="s">
        <v>4615</v>
      </c>
      <c r="O3836">
        <v>52.531500000000001</v>
      </c>
      <c r="P3836" t="s">
        <v>12</v>
      </c>
    </row>
    <row r="3837" spans="1:16" hidden="1" x14ac:dyDescent="0.25">
      <c r="A3837" t="s">
        <v>39</v>
      </c>
      <c r="B3837" t="s">
        <v>16</v>
      </c>
      <c r="C3837" t="s">
        <v>2992</v>
      </c>
      <c r="D3837" t="s">
        <v>1035</v>
      </c>
      <c r="E3837" t="s">
        <v>1036</v>
      </c>
      <c r="F3837" t="s">
        <v>202</v>
      </c>
      <c r="G3837">
        <v>104105</v>
      </c>
      <c r="H3837" s="9">
        <v>1</v>
      </c>
      <c r="I3837" s="1">
        <v>45179</v>
      </c>
      <c r="J3837">
        <v>9</v>
      </c>
      <c r="K3837">
        <v>2023</v>
      </c>
      <c r="L3837" t="s">
        <v>37</v>
      </c>
      <c r="M3837">
        <v>33.5</v>
      </c>
      <c r="N3837" t="s">
        <v>4615</v>
      </c>
      <c r="O3837">
        <v>52.531500000000001</v>
      </c>
      <c r="P3837" t="s">
        <v>12</v>
      </c>
    </row>
    <row r="3838" spans="1:16" hidden="1" x14ac:dyDescent="0.25">
      <c r="A3838" t="s">
        <v>39</v>
      </c>
      <c r="B3838" t="s">
        <v>16</v>
      </c>
      <c r="C3838" t="s">
        <v>3320</v>
      </c>
      <c r="D3838" t="s">
        <v>1012</v>
      </c>
      <c r="E3838" t="s">
        <v>1013</v>
      </c>
      <c r="F3838" t="s">
        <v>202</v>
      </c>
      <c r="G3838">
        <v>104104</v>
      </c>
      <c r="H3838" s="9">
        <v>1</v>
      </c>
      <c r="I3838" s="1">
        <v>45179</v>
      </c>
      <c r="J3838">
        <v>9</v>
      </c>
      <c r="K3838">
        <v>2023</v>
      </c>
      <c r="L3838" t="s">
        <v>37</v>
      </c>
      <c r="M3838">
        <v>33.5</v>
      </c>
      <c r="N3838" t="s">
        <v>4615</v>
      </c>
      <c r="O3838">
        <v>52.531500000000001</v>
      </c>
      <c r="P3838" t="s">
        <v>12</v>
      </c>
    </row>
    <row r="3839" spans="1:16" hidden="1" x14ac:dyDescent="0.25">
      <c r="A3839" t="s">
        <v>39</v>
      </c>
      <c r="B3839" t="s">
        <v>16</v>
      </c>
      <c r="C3839" t="s">
        <v>625</v>
      </c>
      <c r="D3839" t="s">
        <v>99</v>
      </c>
      <c r="E3839" t="s">
        <v>100</v>
      </c>
      <c r="F3839" t="s">
        <v>202</v>
      </c>
      <c r="G3839">
        <v>104097</v>
      </c>
      <c r="H3839" s="9">
        <v>1</v>
      </c>
      <c r="I3839" s="1">
        <v>45179</v>
      </c>
      <c r="J3839">
        <v>9</v>
      </c>
      <c r="K3839">
        <v>2023</v>
      </c>
      <c r="L3839" t="s">
        <v>37</v>
      </c>
      <c r="M3839">
        <v>33.5</v>
      </c>
      <c r="N3839" t="s">
        <v>4615</v>
      </c>
      <c r="O3839">
        <v>52.531500000000001</v>
      </c>
      <c r="P3839" t="s">
        <v>12</v>
      </c>
    </row>
    <row r="3840" spans="1:16" hidden="1" x14ac:dyDescent="0.25">
      <c r="A3840" t="s">
        <v>39</v>
      </c>
      <c r="B3840" t="s">
        <v>16</v>
      </c>
      <c r="C3840" t="s">
        <v>625</v>
      </c>
      <c r="D3840" t="s">
        <v>99</v>
      </c>
      <c r="E3840" t="s">
        <v>100</v>
      </c>
      <c r="F3840" t="s">
        <v>202</v>
      </c>
      <c r="G3840">
        <v>103946</v>
      </c>
      <c r="H3840" s="9">
        <v>1</v>
      </c>
      <c r="I3840" s="1">
        <v>45178</v>
      </c>
      <c r="J3840">
        <v>9</v>
      </c>
      <c r="K3840">
        <v>2023</v>
      </c>
      <c r="L3840" t="s">
        <v>37</v>
      </c>
      <c r="M3840">
        <v>33.5</v>
      </c>
      <c r="N3840" t="s">
        <v>4615</v>
      </c>
      <c r="O3840">
        <v>52.531500000000001</v>
      </c>
      <c r="P3840" t="s">
        <v>12</v>
      </c>
    </row>
    <row r="3841" spans="1:16" hidden="1" x14ac:dyDescent="0.25">
      <c r="A3841" t="s">
        <v>39</v>
      </c>
      <c r="B3841" t="s">
        <v>16</v>
      </c>
      <c r="C3841" t="s">
        <v>551</v>
      </c>
      <c r="D3841" t="s">
        <v>86</v>
      </c>
      <c r="E3841" t="s">
        <v>87</v>
      </c>
      <c r="F3841" t="s">
        <v>202</v>
      </c>
      <c r="G3841">
        <v>103944</v>
      </c>
      <c r="H3841" s="9">
        <v>1</v>
      </c>
      <c r="I3841" s="1">
        <v>45178</v>
      </c>
      <c r="J3841">
        <v>9</v>
      </c>
      <c r="K3841">
        <v>2023</v>
      </c>
      <c r="L3841" t="s">
        <v>37</v>
      </c>
      <c r="M3841">
        <v>33.5</v>
      </c>
      <c r="N3841" t="s">
        <v>4615</v>
      </c>
      <c r="O3841">
        <v>52.531500000000001</v>
      </c>
      <c r="P3841" t="s">
        <v>12</v>
      </c>
    </row>
    <row r="3842" spans="1:16" hidden="1" x14ac:dyDescent="0.25">
      <c r="A3842" t="s">
        <v>39</v>
      </c>
      <c r="B3842" t="s">
        <v>38</v>
      </c>
      <c r="C3842" t="s">
        <v>3292</v>
      </c>
      <c r="D3842" t="s">
        <v>943</v>
      </c>
      <c r="E3842" t="s">
        <v>944</v>
      </c>
      <c r="F3842" t="s">
        <v>202</v>
      </c>
      <c r="G3842">
        <v>103943</v>
      </c>
      <c r="H3842" s="9">
        <v>1</v>
      </c>
      <c r="I3842" s="1">
        <v>45178</v>
      </c>
      <c r="J3842">
        <v>9</v>
      </c>
      <c r="K3842">
        <v>2023</v>
      </c>
      <c r="L3842" t="s">
        <v>37</v>
      </c>
      <c r="M3842">
        <v>28.25</v>
      </c>
      <c r="N3842" t="s">
        <v>4615</v>
      </c>
      <c r="O3842">
        <v>44.298900000000003</v>
      </c>
      <c r="P3842" t="s">
        <v>12</v>
      </c>
    </row>
    <row r="3843" spans="1:16" hidden="1" x14ac:dyDescent="0.25">
      <c r="A3843" t="s">
        <v>39</v>
      </c>
      <c r="B3843" t="s">
        <v>38</v>
      </c>
      <c r="C3843" t="s">
        <v>506</v>
      </c>
      <c r="D3843" t="s">
        <v>52</v>
      </c>
      <c r="E3843" t="s">
        <v>53</v>
      </c>
      <c r="F3843" t="s">
        <v>202</v>
      </c>
      <c r="G3843">
        <v>103942</v>
      </c>
      <c r="H3843" s="9">
        <v>1</v>
      </c>
      <c r="I3843" s="1">
        <v>45178</v>
      </c>
      <c r="J3843">
        <v>9</v>
      </c>
      <c r="K3843">
        <v>2023</v>
      </c>
      <c r="L3843" t="s">
        <v>37</v>
      </c>
      <c r="M3843">
        <v>28.25</v>
      </c>
      <c r="N3843" t="s">
        <v>4615</v>
      </c>
      <c r="O3843">
        <v>44.298900000000003</v>
      </c>
      <c r="P3843" t="s">
        <v>12</v>
      </c>
    </row>
    <row r="3844" spans="1:16" hidden="1" x14ac:dyDescent="0.25">
      <c r="A3844" t="s">
        <v>39</v>
      </c>
      <c r="B3844" t="s">
        <v>38</v>
      </c>
      <c r="C3844" t="s">
        <v>3292</v>
      </c>
      <c r="D3844" t="s">
        <v>943</v>
      </c>
      <c r="E3844" t="s">
        <v>944</v>
      </c>
      <c r="F3844" t="s">
        <v>202</v>
      </c>
      <c r="G3844">
        <v>103941</v>
      </c>
      <c r="H3844" s="9">
        <v>1</v>
      </c>
      <c r="I3844" s="1">
        <v>45178</v>
      </c>
      <c r="J3844">
        <v>9</v>
      </c>
      <c r="K3844">
        <v>2023</v>
      </c>
      <c r="L3844" t="s">
        <v>37</v>
      </c>
      <c r="M3844">
        <v>28.25</v>
      </c>
      <c r="N3844" t="s">
        <v>4615</v>
      </c>
      <c r="O3844">
        <v>44.298900000000003</v>
      </c>
      <c r="P3844" t="s">
        <v>12</v>
      </c>
    </row>
    <row r="3845" spans="1:16" hidden="1" x14ac:dyDescent="0.25">
      <c r="A3845" t="s">
        <v>39</v>
      </c>
      <c r="B3845" t="s">
        <v>38</v>
      </c>
      <c r="C3845" t="s">
        <v>478</v>
      </c>
      <c r="D3845" t="s">
        <v>35</v>
      </c>
      <c r="E3845" t="s">
        <v>36</v>
      </c>
      <c r="F3845" t="s">
        <v>202</v>
      </c>
      <c r="G3845">
        <v>103938</v>
      </c>
      <c r="H3845" s="9">
        <v>1</v>
      </c>
      <c r="I3845" s="1">
        <v>45178</v>
      </c>
      <c r="J3845">
        <v>9</v>
      </c>
      <c r="K3845">
        <v>2023</v>
      </c>
      <c r="L3845" t="s">
        <v>37</v>
      </c>
      <c r="M3845">
        <v>28.25</v>
      </c>
      <c r="N3845" t="s">
        <v>4615</v>
      </c>
      <c r="O3845">
        <v>44.298900000000003</v>
      </c>
      <c r="P3845" t="s">
        <v>12</v>
      </c>
    </row>
    <row r="3846" spans="1:16" hidden="1" x14ac:dyDescent="0.25">
      <c r="A3846" t="s">
        <v>39</v>
      </c>
      <c r="B3846" t="s">
        <v>16</v>
      </c>
      <c r="C3846" t="s">
        <v>576</v>
      </c>
      <c r="D3846" t="s">
        <v>90</v>
      </c>
      <c r="E3846" t="s">
        <v>91</v>
      </c>
      <c r="F3846" t="s">
        <v>202</v>
      </c>
      <c r="G3846">
        <v>103848</v>
      </c>
      <c r="H3846" s="9">
        <v>1</v>
      </c>
      <c r="I3846" s="1">
        <v>45177</v>
      </c>
      <c r="J3846">
        <v>9</v>
      </c>
      <c r="K3846">
        <v>2023</v>
      </c>
      <c r="L3846" t="s">
        <v>37</v>
      </c>
      <c r="M3846">
        <v>33.5</v>
      </c>
      <c r="N3846" t="s">
        <v>4615</v>
      </c>
      <c r="O3846">
        <v>52.309399999999997</v>
      </c>
      <c r="P3846" t="s">
        <v>12</v>
      </c>
    </row>
    <row r="3847" spans="1:16" hidden="1" x14ac:dyDescent="0.25">
      <c r="A3847" t="s">
        <v>39</v>
      </c>
      <c r="B3847" t="s">
        <v>38</v>
      </c>
      <c r="C3847" t="s">
        <v>478</v>
      </c>
      <c r="D3847" t="s">
        <v>35</v>
      </c>
      <c r="E3847" t="s">
        <v>36</v>
      </c>
      <c r="F3847" t="s">
        <v>202</v>
      </c>
      <c r="G3847">
        <v>103825</v>
      </c>
      <c r="H3847" s="9">
        <v>1</v>
      </c>
      <c r="I3847" s="1">
        <v>45176</v>
      </c>
      <c r="J3847">
        <v>9</v>
      </c>
      <c r="K3847">
        <v>2023</v>
      </c>
      <c r="L3847" t="s">
        <v>37</v>
      </c>
      <c r="M3847">
        <v>28.25</v>
      </c>
      <c r="N3847" t="s">
        <v>4615</v>
      </c>
      <c r="O3847">
        <v>43.961300000000001</v>
      </c>
      <c r="P3847" t="s">
        <v>12</v>
      </c>
    </row>
    <row r="3848" spans="1:16" hidden="1" x14ac:dyDescent="0.25">
      <c r="A3848" t="s">
        <v>39</v>
      </c>
      <c r="B3848" t="s">
        <v>16</v>
      </c>
      <c r="C3848" t="s">
        <v>2935</v>
      </c>
      <c r="D3848" t="s">
        <v>1004</v>
      </c>
      <c r="E3848" t="s">
        <v>1005</v>
      </c>
      <c r="F3848" t="s">
        <v>202</v>
      </c>
      <c r="G3848">
        <v>103824</v>
      </c>
      <c r="H3848" s="9">
        <v>1</v>
      </c>
      <c r="I3848" s="1">
        <v>45176</v>
      </c>
      <c r="J3848">
        <v>9</v>
      </c>
      <c r="K3848">
        <v>2023</v>
      </c>
      <c r="L3848" t="s">
        <v>37</v>
      </c>
      <c r="M3848">
        <v>33.5</v>
      </c>
      <c r="N3848" t="s">
        <v>4615</v>
      </c>
      <c r="O3848">
        <v>52.1312</v>
      </c>
      <c r="P3848" t="s">
        <v>12</v>
      </c>
    </row>
    <row r="3849" spans="1:16" hidden="1" x14ac:dyDescent="0.25">
      <c r="A3849" t="s">
        <v>39</v>
      </c>
      <c r="B3849" t="s">
        <v>16</v>
      </c>
      <c r="C3849" t="s">
        <v>618</v>
      </c>
      <c r="D3849" t="s">
        <v>97</v>
      </c>
      <c r="E3849" t="s">
        <v>98</v>
      </c>
      <c r="F3849" t="s">
        <v>202</v>
      </c>
      <c r="G3849">
        <v>103823</v>
      </c>
      <c r="H3849" s="9">
        <v>1</v>
      </c>
      <c r="I3849" s="1">
        <v>45176</v>
      </c>
      <c r="J3849">
        <v>9</v>
      </c>
      <c r="K3849">
        <v>2023</v>
      </c>
      <c r="L3849" t="s">
        <v>37</v>
      </c>
      <c r="M3849">
        <v>33.5</v>
      </c>
      <c r="N3849" t="s">
        <v>4615</v>
      </c>
      <c r="O3849">
        <v>52.1312</v>
      </c>
      <c r="P3849" t="s">
        <v>12</v>
      </c>
    </row>
    <row r="3850" spans="1:16" hidden="1" x14ac:dyDescent="0.25">
      <c r="A3850" t="s">
        <v>39</v>
      </c>
      <c r="B3850" t="s">
        <v>38</v>
      </c>
      <c r="C3850" t="s">
        <v>507</v>
      </c>
      <c r="D3850" t="s">
        <v>75</v>
      </c>
      <c r="E3850" t="s">
        <v>75</v>
      </c>
      <c r="F3850" t="s">
        <v>202</v>
      </c>
      <c r="G3850">
        <v>103822</v>
      </c>
      <c r="H3850" s="9">
        <v>1</v>
      </c>
      <c r="I3850" s="1">
        <v>45176</v>
      </c>
      <c r="J3850">
        <v>9</v>
      </c>
      <c r="K3850">
        <v>2023</v>
      </c>
      <c r="L3850" t="s">
        <v>37</v>
      </c>
      <c r="M3850">
        <v>28.25</v>
      </c>
      <c r="N3850" t="s">
        <v>4615</v>
      </c>
      <c r="O3850">
        <v>43.961300000000001</v>
      </c>
      <c r="P3850" t="s">
        <v>12</v>
      </c>
    </row>
    <row r="3851" spans="1:16" hidden="1" x14ac:dyDescent="0.25">
      <c r="A3851" t="s">
        <v>39</v>
      </c>
      <c r="B3851" t="s">
        <v>38</v>
      </c>
      <c r="C3851" t="s">
        <v>3292</v>
      </c>
      <c r="D3851" t="s">
        <v>943</v>
      </c>
      <c r="E3851" t="s">
        <v>944</v>
      </c>
      <c r="F3851" t="s">
        <v>202</v>
      </c>
      <c r="G3851">
        <v>103736</v>
      </c>
      <c r="H3851" s="9">
        <v>1</v>
      </c>
      <c r="I3851" s="1">
        <v>45175</v>
      </c>
      <c r="J3851">
        <v>9</v>
      </c>
      <c r="K3851">
        <v>2023</v>
      </c>
      <c r="L3851" t="s">
        <v>37</v>
      </c>
      <c r="M3851">
        <v>28.25</v>
      </c>
      <c r="N3851" t="s">
        <v>4615</v>
      </c>
      <c r="O3851">
        <v>43.746600000000001</v>
      </c>
      <c r="P3851" t="s">
        <v>12</v>
      </c>
    </row>
    <row r="3852" spans="1:16" hidden="1" x14ac:dyDescent="0.25">
      <c r="A3852" t="s">
        <v>39</v>
      </c>
      <c r="B3852" t="s">
        <v>38</v>
      </c>
      <c r="C3852" t="s">
        <v>3275</v>
      </c>
      <c r="D3852" t="s">
        <v>910</v>
      </c>
      <c r="E3852" t="s">
        <v>911</v>
      </c>
      <c r="F3852" t="s">
        <v>202</v>
      </c>
      <c r="G3852">
        <v>103702</v>
      </c>
      <c r="H3852" s="9">
        <v>1</v>
      </c>
      <c r="I3852" s="1">
        <v>45175</v>
      </c>
      <c r="J3852">
        <v>9</v>
      </c>
      <c r="K3852">
        <v>2023</v>
      </c>
      <c r="L3852" t="s">
        <v>37</v>
      </c>
      <c r="M3852">
        <v>28.25</v>
      </c>
      <c r="N3852" t="s">
        <v>4615</v>
      </c>
      <c r="O3852">
        <v>43.746600000000001</v>
      </c>
      <c r="P3852" t="s">
        <v>12</v>
      </c>
    </row>
    <row r="3853" spans="1:16" hidden="1" x14ac:dyDescent="0.25">
      <c r="A3853" t="s">
        <v>39</v>
      </c>
      <c r="B3853" t="s">
        <v>38</v>
      </c>
      <c r="C3853" t="s">
        <v>3266</v>
      </c>
      <c r="D3853" t="s">
        <v>892</v>
      </c>
      <c r="E3853" t="s">
        <v>893</v>
      </c>
      <c r="F3853" t="s">
        <v>202</v>
      </c>
      <c r="G3853">
        <v>103701</v>
      </c>
      <c r="H3853" s="9">
        <v>1</v>
      </c>
      <c r="I3853" s="1">
        <v>45175</v>
      </c>
      <c r="J3853">
        <v>9</v>
      </c>
      <c r="K3853">
        <v>2023</v>
      </c>
      <c r="L3853" t="s">
        <v>37</v>
      </c>
      <c r="M3853">
        <v>28.25</v>
      </c>
      <c r="N3853" t="s">
        <v>4615</v>
      </c>
      <c r="O3853">
        <v>43.746600000000001</v>
      </c>
      <c r="P3853" t="s">
        <v>12</v>
      </c>
    </row>
    <row r="3854" spans="1:16" hidden="1" x14ac:dyDescent="0.25">
      <c r="A3854" t="s">
        <v>39</v>
      </c>
      <c r="B3854" t="s">
        <v>16</v>
      </c>
      <c r="C3854" t="s">
        <v>3311</v>
      </c>
      <c r="D3854" t="s">
        <v>990</v>
      </c>
      <c r="E3854" t="s">
        <v>991</v>
      </c>
      <c r="F3854" t="s">
        <v>202</v>
      </c>
      <c r="G3854">
        <v>103700</v>
      </c>
      <c r="H3854" s="9">
        <v>1</v>
      </c>
      <c r="I3854" s="1">
        <v>45175</v>
      </c>
      <c r="J3854">
        <v>9</v>
      </c>
      <c r="K3854">
        <v>2023</v>
      </c>
      <c r="L3854" t="s">
        <v>37</v>
      </c>
      <c r="M3854">
        <v>33.5</v>
      </c>
      <c r="N3854" t="s">
        <v>4615</v>
      </c>
      <c r="O3854">
        <v>51.8765</v>
      </c>
      <c r="P3854" t="s">
        <v>12</v>
      </c>
    </row>
    <row r="3855" spans="1:16" hidden="1" x14ac:dyDescent="0.25">
      <c r="A3855" t="s">
        <v>39</v>
      </c>
      <c r="B3855" t="s">
        <v>38</v>
      </c>
      <c r="C3855" t="s">
        <v>536</v>
      </c>
      <c r="D3855" t="s">
        <v>84</v>
      </c>
      <c r="E3855" t="s">
        <v>85</v>
      </c>
      <c r="F3855" t="s">
        <v>202</v>
      </c>
      <c r="G3855">
        <v>103697</v>
      </c>
      <c r="H3855" s="9">
        <v>1</v>
      </c>
      <c r="I3855" s="1">
        <v>45175</v>
      </c>
      <c r="J3855">
        <v>9</v>
      </c>
      <c r="K3855">
        <v>2023</v>
      </c>
      <c r="L3855" t="s">
        <v>37</v>
      </c>
      <c r="M3855">
        <v>33.5</v>
      </c>
      <c r="N3855" t="s">
        <v>4615</v>
      </c>
      <c r="O3855">
        <v>51.8765</v>
      </c>
      <c r="P3855" t="s">
        <v>12</v>
      </c>
    </row>
    <row r="3856" spans="1:16" hidden="1" x14ac:dyDescent="0.25">
      <c r="A3856" t="s">
        <v>39</v>
      </c>
      <c r="B3856" t="s">
        <v>38</v>
      </c>
      <c r="C3856" t="s">
        <v>2944</v>
      </c>
      <c r="D3856" t="s">
        <v>949</v>
      </c>
      <c r="E3856" t="s">
        <v>950</v>
      </c>
      <c r="F3856" t="s">
        <v>202</v>
      </c>
      <c r="G3856">
        <v>103592</v>
      </c>
      <c r="H3856" s="9">
        <v>1</v>
      </c>
      <c r="I3856" s="1">
        <v>45175</v>
      </c>
      <c r="J3856">
        <v>9</v>
      </c>
      <c r="K3856">
        <v>2023</v>
      </c>
      <c r="L3856" t="s">
        <v>37</v>
      </c>
      <c r="M3856">
        <v>28.25</v>
      </c>
      <c r="N3856" t="s">
        <v>4615</v>
      </c>
      <c r="O3856">
        <v>43.746600000000001</v>
      </c>
      <c r="P3856" t="s">
        <v>12</v>
      </c>
    </row>
    <row r="3857" spans="1:16" hidden="1" x14ac:dyDescent="0.25">
      <c r="A3857" t="s">
        <v>39</v>
      </c>
      <c r="B3857" t="s">
        <v>16</v>
      </c>
      <c r="C3857" t="s">
        <v>528</v>
      </c>
      <c r="D3857" t="s">
        <v>92</v>
      </c>
      <c r="E3857" t="s">
        <v>93</v>
      </c>
      <c r="F3857" t="s">
        <v>202</v>
      </c>
      <c r="G3857">
        <v>103591</v>
      </c>
      <c r="H3857" s="9">
        <v>1</v>
      </c>
      <c r="I3857" s="1">
        <v>45175</v>
      </c>
      <c r="J3857">
        <v>9</v>
      </c>
      <c r="K3857">
        <v>2023</v>
      </c>
      <c r="L3857" t="s">
        <v>37</v>
      </c>
      <c r="M3857">
        <v>33.5</v>
      </c>
      <c r="N3857" t="s">
        <v>4615</v>
      </c>
      <c r="O3857">
        <v>51.8765</v>
      </c>
      <c r="P3857" t="s">
        <v>12</v>
      </c>
    </row>
    <row r="3858" spans="1:16" hidden="1" x14ac:dyDescent="0.25">
      <c r="A3858" t="s">
        <v>39</v>
      </c>
      <c r="B3858" t="s">
        <v>38</v>
      </c>
      <c r="C3858" t="s">
        <v>478</v>
      </c>
      <c r="D3858" t="s">
        <v>35</v>
      </c>
      <c r="E3858" t="s">
        <v>36</v>
      </c>
      <c r="F3858" t="s">
        <v>202</v>
      </c>
      <c r="G3858">
        <v>103560</v>
      </c>
      <c r="H3858" s="9">
        <v>1</v>
      </c>
      <c r="I3858" s="1">
        <v>45174</v>
      </c>
      <c r="J3858">
        <v>9</v>
      </c>
      <c r="K3858">
        <v>2023</v>
      </c>
      <c r="L3858" t="s">
        <v>37</v>
      </c>
      <c r="M3858">
        <v>28.25</v>
      </c>
      <c r="N3858" t="s">
        <v>4615</v>
      </c>
      <c r="O3858">
        <v>43.578200000000002</v>
      </c>
      <c r="P3858" t="s">
        <v>12</v>
      </c>
    </row>
    <row r="3859" spans="1:16" hidden="1" x14ac:dyDescent="0.25">
      <c r="A3859" t="s">
        <v>17</v>
      </c>
      <c r="B3859" t="s">
        <v>16</v>
      </c>
      <c r="C3859" t="s">
        <v>4566</v>
      </c>
      <c r="D3859" t="s">
        <v>4567</v>
      </c>
      <c r="E3859" t="s">
        <v>4568</v>
      </c>
      <c r="F3859" t="s">
        <v>202</v>
      </c>
      <c r="G3859">
        <v>103530</v>
      </c>
      <c r="H3859" s="9">
        <v>30</v>
      </c>
      <c r="I3859" s="1">
        <v>45443</v>
      </c>
      <c r="J3859">
        <v>5</v>
      </c>
      <c r="K3859">
        <v>2024</v>
      </c>
      <c r="L3859" t="s">
        <v>119</v>
      </c>
      <c r="M3859">
        <v>0</v>
      </c>
      <c r="N3859" t="s">
        <v>4631</v>
      </c>
      <c r="O3859">
        <v>0</v>
      </c>
      <c r="P3859" t="s">
        <v>12</v>
      </c>
    </row>
    <row r="3860" spans="1:16" hidden="1" x14ac:dyDescent="0.25">
      <c r="A3860" t="s">
        <v>17</v>
      </c>
      <c r="B3860" t="s">
        <v>16</v>
      </c>
      <c r="C3860" t="s">
        <v>3050</v>
      </c>
      <c r="D3860" t="s">
        <v>1580</v>
      </c>
      <c r="E3860" t="s">
        <v>1581</v>
      </c>
      <c r="F3860" t="s">
        <v>202</v>
      </c>
      <c r="G3860">
        <v>103530</v>
      </c>
      <c r="H3860" s="9">
        <v>30</v>
      </c>
      <c r="I3860" s="1">
        <v>45443</v>
      </c>
      <c r="J3860">
        <v>5</v>
      </c>
      <c r="K3860">
        <v>2024</v>
      </c>
      <c r="L3860" t="s">
        <v>119</v>
      </c>
      <c r="M3860">
        <v>30.8</v>
      </c>
      <c r="O3860">
        <v>47.511800000000001</v>
      </c>
      <c r="P3860" t="s">
        <v>12</v>
      </c>
    </row>
    <row r="3861" spans="1:16" hidden="1" x14ac:dyDescent="0.25">
      <c r="A3861" t="s">
        <v>17</v>
      </c>
      <c r="B3861" t="s">
        <v>199</v>
      </c>
      <c r="C3861" t="s">
        <v>560</v>
      </c>
      <c r="D3861" t="s">
        <v>222</v>
      </c>
      <c r="E3861" t="s">
        <v>223</v>
      </c>
      <c r="F3861" t="s">
        <v>202</v>
      </c>
      <c r="G3861">
        <v>103526</v>
      </c>
      <c r="H3861" s="9">
        <v>70</v>
      </c>
      <c r="I3861" s="1">
        <v>45473</v>
      </c>
      <c r="J3861">
        <v>6</v>
      </c>
      <c r="K3861">
        <v>2024</v>
      </c>
      <c r="L3861" t="s">
        <v>106</v>
      </c>
      <c r="M3861">
        <v>23</v>
      </c>
      <c r="N3861" t="s">
        <v>4619</v>
      </c>
      <c r="O3861">
        <v>35.479599999999998</v>
      </c>
      <c r="P3861" t="s">
        <v>12</v>
      </c>
    </row>
    <row r="3862" spans="1:16" hidden="1" x14ac:dyDescent="0.25">
      <c r="A3862" t="s">
        <v>17</v>
      </c>
      <c r="B3862" t="s">
        <v>202</v>
      </c>
      <c r="C3862" t="s">
        <v>518</v>
      </c>
      <c r="D3862" t="s">
        <v>218</v>
      </c>
      <c r="E3862" t="s">
        <v>219</v>
      </c>
      <c r="F3862" t="s">
        <v>202</v>
      </c>
      <c r="G3862">
        <v>103526</v>
      </c>
      <c r="H3862" s="9">
        <v>25</v>
      </c>
      <c r="I3862" s="1">
        <v>45473</v>
      </c>
      <c r="J3862">
        <v>6</v>
      </c>
      <c r="K3862">
        <v>2024</v>
      </c>
      <c r="L3862" t="s">
        <v>106</v>
      </c>
      <c r="M3862">
        <v>31</v>
      </c>
      <c r="N3862" t="s">
        <v>4619</v>
      </c>
      <c r="O3862">
        <v>47.820300000000003</v>
      </c>
      <c r="P3862" t="s">
        <v>12</v>
      </c>
    </row>
    <row r="3863" spans="1:16" hidden="1" x14ac:dyDescent="0.25">
      <c r="A3863" t="s">
        <v>17</v>
      </c>
      <c r="B3863" t="s">
        <v>103</v>
      </c>
      <c r="C3863" t="s">
        <v>539</v>
      </c>
      <c r="D3863" t="s">
        <v>193</v>
      </c>
      <c r="E3863" t="s">
        <v>194</v>
      </c>
      <c r="F3863" t="s">
        <v>202</v>
      </c>
      <c r="G3863">
        <v>103526</v>
      </c>
      <c r="H3863" s="9">
        <v>15</v>
      </c>
      <c r="I3863" s="1">
        <v>45473</v>
      </c>
      <c r="J3863">
        <v>6</v>
      </c>
      <c r="K3863">
        <v>2024</v>
      </c>
      <c r="L3863" t="s">
        <v>106</v>
      </c>
      <c r="M3863">
        <v>12</v>
      </c>
      <c r="N3863" t="s">
        <v>4619</v>
      </c>
      <c r="O3863">
        <v>18.511099999999999</v>
      </c>
      <c r="P3863" t="s">
        <v>12</v>
      </c>
    </row>
    <row r="3864" spans="1:16" hidden="1" x14ac:dyDescent="0.25">
      <c r="A3864" t="s">
        <v>17</v>
      </c>
      <c r="B3864" t="s">
        <v>199</v>
      </c>
      <c r="C3864" t="s">
        <v>571</v>
      </c>
      <c r="D3864" t="s">
        <v>301</v>
      </c>
      <c r="E3864" t="s">
        <v>302</v>
      </c>
      <c r="F3864" t="s">
        <v>202</v>
      </c>
      <c r="G3864">
        <v>103526</v>
      </c>
      <c r="H3864" s="9">
        <v>10</v>
      </c>
      <c r="I3864" s="1">
        <v>45473</v>
      </c>
      <c r="J3864">
        <v>6</v>
      </c>
      <c r="K3864">
        <v>2024</v>
      </c>
      <c r="L3864" t="s">
        <v>106</v>
      </c>
      <c r="M3864">
        <v>11</v>
      </c>
      <c r="N3864" t="s">
        <v>4619</v>
      </c>
      <c r="O3864">
        <v>16.968499999999999</v>
      </c>
      <c r="P3864" t="s">
        <v>12</v>
      </c>
    </row>
    <row r="3865" spans="1:16" hidden="1" x14ac:dyDescent="0.25">
      <c r="A3865" t="s">
        <v>17</v>
      </c>
      <c r="B3865" t="s">
        <v>26</v>
      </c>
      <c r="C3865" t="s">
        <v>2962</v>
      </c>
      <c r="D3865" t="s">
        <v>1692</v>
      </c>
      <c r="E3865" t="s">
        <v>4569</v>
      </c>
      <c r="F3865" t="s">
        <v>202</v>
      </c>
      <c r="G3865">
        <v>103526</v>
      </c>
      <c r="H3865" s="9">
        <v>15</v>
      </c>
      <c r="I3865" s="1">
        <v>45473</v>
      </c>
      <c r="J3865">
        <v>6</v>
      </c>
      <c r="K3865">
        <v>2024</v>
      </c>
      <c r="L3865" t="s">
        <v>106</v>
      </c>
      <c r="M3865">
        <v>1.7</v>
      </c>
      <c r="N3865" t="s">
        <v>4619</v>
      </c>
      <c r="O3865">
        <v>2.6223999999999998</v>
      </c>
      <c r="P3865" t="s">
        <v>12</v>
      </c>
    </row>
    <row r="3866" spans="1:16" hidden="1" x14ac:dyDescent="0.25">
      <c r="A3866" t="s">
        <v>17</v>
      </c>
      <c r="B3866" t="s">
        <v>199</v>
      </c>
      <c r="C3866" t="s">
        <v>583</v>
      </c>
      <c r="D3866" t="s">
        <v>238</v>
      </c>
      <c r="E3866" t="s">
        <v>239</v>
      </c>
      <c r="F3866" t="s">
        <v>202</v>
      </c>
      <c r="G3866">
        <v>103526</v>
      </c>
      <c r="H3866" s="9">
        <v>5</v>
      </c>
      <c r="I3866" s="1">
        <v>45473</v>
      </c>
      <c r="J3866">
        <v>6</v>
      </c>
      <c r="K3866">
        <v>2024</v>
      </c>
      <c r="L3866" t="s">
        <v>106</v>
      </c>
      <c r="M3866">
        <v>19.600000000000001</v>
      </c>
      <c r="N3866" t="s">
        <v>4619</v>
      </c>
      <c r="O3866">
        <v>30.2348</v>
      </c>
      <c r="P3866" t="s">
        <v>12</v>
      </c>
    </row>
    <row r="3867" spans="1:16" hidden="1" x14ac:dyDescent="0.25">
      <c r="A3867" t="s">
        <v>17</v>
      </c>
      <c r="B3867" t="s">
        <v>112</v>
      </c>
      <c r="C3867" t="s">
        <v>3758</v>
      </c>
      <c r="D3867" t="s">
        <v>3759</v>
      </c>
      <c r="E3867" t="s">
        <v>289</v>
      </c>
      <c r="F3867" t="s">
        <v>202</v>
      </c>
      <c r="G3867">
        <v>103526</v>
      </c>
      <c r="H3867" s="9">
        <v>17</v>
      </c>
      <c r="I3867" s="1">
        <v>45473</v>
      </c>
      <c r="J3867">
        <v>6</v>
      </c>
      <c r="K3867">
        <v>2024</v>
      </c>
      <c r="L3867" t="s">
        <v>106</v>
      </c>
      <c r="M3867">
        <v>85.5</v>
      </c>
      <c r="N3867" t="s">
        <v>4619</v>
      </c>
      <c r="O3867">
        <v>131.89150000000001</v>
      </c>
      <c r="P3867" t="s">
        <v>12</v>
      </c>
    </row>
    <row r="3868" spans="1:16" hidden="1" x14ac:dyDescent="0.25">
      <c r="A3868" t="s">
        <v>39</v>
      </c>
      <c r="B3868" t="s">
        <v>16</v>
      </c>
      <c r="C3868" t="s">
        <v>529</v>
      </c>
      <c r="D3868" t="s">
        <v>65</v>
      </c>
      <c r="E3868" t="s">
        <v>66</v>
      </c>
      <c r="F3868" t="s">
        <v>202</v>
      </c>
      <c r="G3868">
        <v>103462</v>
      </c>
      <c r="H3868" s="9">
        <v>1</v>
      </c>
      <c r="I3868" s="1">
        <v>45173</v>
      </c>
      <c r="J3868">
        <v>9</v>
      </c>
      <c r="K3868">
        <v>2023</v>
      </c>
      <c r="L3868" t="s">
        <v>37</v>
      </c>
      <c r="M3868">
        <v>28.25</v>
      </c>
      <c r="N3868" t="s">
        <v>4615</v>
      </c>
      <c r="O3868">
        <v>43.744500000000002</v>
      </c>
      <c r="P3868" t="s">
        <v>12</v>
      </c>
    </row>
    <row r="3869" spans="1:16" hidden="1" x14ac:dyDescent="0.25">
      <c r="A3869" t="s">
        <v>39</v>
      </c>
      <c r="B3869" t="s">
        <v>38</v>
      </c>
      <c r="C3869" t="s">
        <v>3292</v>
      </c>
      <c r="D3869" t="s">
        <v>943</v>
      </c>
      <c r="E3869" t="s">
        <v>944</v>
      </c>
      <c r="F3869" t="s">
        <v>202</v>
      </c>
      <c r="G3869">
        <v>103461</v>
      </c>
      <c r="H3869" s="9">
        <v>1</v>
      </c>
      <c r="I3869" s="1">
        <v>45173</v>
      </c>
      <c r="J3869">
        <v>9</v>
      </c>
      <c r="K3869">
        <v>2023</v>
      </c>
      <c r="L3869" t="s">
        <v>37</v>
      </c>
      <c r="M3869">
        <v>28.25</v>
      </c>
      <c r="N3869" t="s">
        <v>4615</v>
      </c>
      <c r="O3869">
        <v>43.744500000000002</v>
      </c>
      <c r="P3869" t="s">
        <v>12</v>
      </c>
    </row>
    <row r="3870" spans="1:16" hidden="1" x14ac:dyDescent="0.25">
      <c r="A3870" t="s">
        <v>39</v>
      </c>
      <c r="B3870" t="s">
        <v>16</v>
      </c>
      <c r="C3870" t="s">
        <v>529</v>
      </c>
      <c r="D3870" t="s">
        <v>65</v>
      </c>
      <c r="E3870" t="s">
        <v>66</v>
      </c>
      <c r="F3870" t="s">
        <v>202</v>
      </c>
      <c r="G3870">
        <v>103432</v>
      </c>
      <c r="H3870" s="9">
        <v>1</v>
      </c>
      <c r="I3870" s="1">
        <v>45173</v>
      </c>
      <c r="J3870">
        <v>9</v>
      </c>
      <c r="K3870">
        <v>2023</v>
      </c>
      <c r="L3870" t="s">
        <v>37</v>
      </c>
      <c r="M3870">
        <v>28.25</v>
      </c>
      <c r="N3870" t="s">
        <v>4615</v>
      </c>
      <c r="O3870">
        <v>43.744500000000002</v>
      </c>
      <c r="P3870" t="s">
        <v>12</v>
      </c>
    </row>
    <row r="3871" spans="1:16" hidden="1" x14ac:dyDescent="0.25">
      <c r="A3871" t="s">
        <v>39</v>
      </c>
      <c r="B3871" t="s">
        <v>16</v>
      </c>
      <c r="C3871" t="s">
        <v>532</v>
      </c>
      <c r="D3871" t="s">
        <v>88</v>
      </c>
      <c r="E3871" t="s">
        <v>89</v>
      </c>
      <c r="F3871" t="s">
        <v>202</v>
      </c>
      <c r="G3871">
        <v>103431</v>
      </c>
      <c r="H3871" s="9">
        <v>1</v>
      </c>
      <c r="I3871" s="1">
        <v>45173</v>
      </c>
      <c r="J3871">
        <v>9</v>
      </c>
      <c r="K3871">
        <v>2023</v>
      </c>
      <c r="L3871" t="s">
        <v>37</v>
      </c>
      <c r="M3871">
        <v>33.5</v>
      </c>
      <c r="N3871" t="s">
        <v>4615</v>
      </c>
      <c r="O3871">
        <v>51.874000000000002</v>
      </c>
      <c r="P3871" t="s">
        <v>12</v>
      </c>
    </row>
    <row r="3872" spans="1:16" hidden="1" x14ac:dyDescent="0.25">
      <c r="A3872" t="s">
        <v>17</v>
      </c>
      <c r="B3872" t="s">
        <v>199</v>
      </c>
      <c r="C3872" t="s">
        <v>435</v>
      </c>
      <c r="D3872" t="s">
        <v>224</v>
      </c>
      <c r="E3872" t="s">
        <v>1590</v>
      </c>
      <c r="F3872" t="s">
        <v>202</v>
      </c>
      <c r="G3872">
        <v>103424</v>
      </c>
      <c r="H3872" s="9">
        <v>50</v>
      </c>
      <c r="I3872" s="1">
        <v>45473</v>
      </c>
      <c r="J3872">
        <v>6</v>
      </c>
      <c r="K3872">
        <v>2024</v>
      </c>
      <c r="L3872" t="s">
        <v>106</v>
      </c>
      <c r="M3872">
        <v>20.94</v>
      </c>
      <c r="N3872" t="s">
        <v>4622</v>
      </c>
      <c r="O3872">
        <v>32.425199999999997</v>
      </c>
      <c r="P3872" t="s">
        <v>12</v>
      </c>
    </row>
    <row r="3873" spans="1:16" hidden="1" x14ac:dyDescent="0.25">
      <c r="A3873" t="s">
        <v>17</v>
      </c>
      <c r="B3873" t="s">
        <v>199</v>
      </c>
      <c r="C3873" t="s">
        <v>434</v>
      </c>
      <c r="D3873" t="s">
        <v>226</v>
      </c>
      <c r="E3873" t="s">
        <v>227</v>
      </c>
      <c r="F3873" t="s">
        <v>202</v>
      </c>
      <c r="G3873">
        <v>103424</v>
      </c>
      <c r="H3873" s="9">
        <v>70</v>
      </c>
      <c r="I3873" s="1">
        <v>45473</v>
      </c>
      <c r="J3873">
        <v>6</v>
      </c>
      <c r="K3873">
        <v>2024</v>
      </c>
      <c r="L3873" t="s">
        <v>106</v>
      </c>
      <c r="M3873">
        <v>16.600000000000001</v>
      </c>
      <c r="N3873" t="s">
        <v>4622</v>
      </c>
      <c r="O3873">
        <v>25.704799999999999</v>
      </c>
      <c r="P3873" t="s">
        <v>12</v>
      </c>
    </row>
    <row r="3874" spans="1:16" hidden="1" x14ac:dyDescent="0.25">
      <c r="A3874" t="s">
        <v>39</v>
      </c>
      <c r="B3874" t="s">
        <v>16</v>
      </c>
      <c r="C3874" t="s">
        <v>3311</v>
      </c>
      <c r="D3874" t="s">
        <v>990</v>
      </c>
      <c r="E3874" t="s">
        <v>991</v>
      </c>
      <c r="F3874" t="s">
        <v>202</v>
      </c>
      <c r="G3874">
        <v>103411</v>
      </c>
      <c r="H3874" s="9">
        <v>1</v>
      </c>
      <c r="I3874" s="1">
        <v>45173</v>
      </c>
      <c r="J3874">
        <v>9</v>
      </c>
      <c r="K3874">
        <v>2023</v>
      </c>
      <c r="L3874" t="s">
        <v>37</v>
      </c>
      <c r="M3874">
        <v>33.5</v>
      </c>
      <c r="N3874" t="s">
        <v>4615</v>
      </c>
      <c r="O3874">
        <v>51.874000000000002</v>
      </c>
      <c r="P3874" t="s">
        <v>12</v>
      </c>
    </row>
    <row r="3875" spans="1:16" hidden="1" x14ac:dyDescent="0.25">
      <c r="A3875" t="s">
        <v>39</v>
      </c>
      <c r="B3875" t="s">
        <v>38</v>
      </c>
      <c r="C3875" t="s">
        <v>478</v>
      </c>
      <c r="D3875" t="s">
        <v>35</v>
      </c>
      <c r="E3875" t="s">
        <v>36</v>
      </c>
      <c r="F3875" t="s">
        <v>202</v>
      </c>
      <c r="G3875">
        <v>103330</v>
      </c>
      <c r="H3875" s="9">
        <v>1</v>
      </c>
      <c r="I3875" s="1">
        <v>45172</v>
      </c>
      <c r="J3875">
        <v>9</v>
      </c>
      <c r="K3875">
        <v>2023</v>
      </c>
      <c r="L3875" t="s">
        <v>37</v>
      </c>
      <c r="M3875">
        <v>28.25</v>
      </c>
      <c r="N3875" t="s">
        <v>4615</v>
      </c>
      <c r="O3875">
        <v>43.455599999999997</v>
      </c>
      <c r="P3875" t="s">
        <v>12</v>
      </c>
    </row>
    <row r="3876" spans="1:16" hidden="1" x14ac:dyDescent="0.25">
      <c r="A3876" t="s">
        <v>39</v>
      </c>
      <c r="B3876" t="s">
        <v>38</v>
      </c>
      <c r="C3876" t="s">
        <v>4570</v>
      </c>
      <c r="D3876" t="s">
        <v>4571</v>
      </c>
      <c r="E3876" t="s">
        <v>4572</v>
      </c>
      <c r="F3876" t="s">
        <v>202</v>
      </c>
      <c r="G3876">
        <v>103329</v>
      </c>
      <c r="H3876" s="9">
        <v>1</v>
      </c>
      <c r="I3876" s="1">
        <v>45172</v>
      </c>
      <c r="J3876">
        <v>9</v>
      </c>
      <c r="K3876">
        <v>2023</v>
      </c>
      <c r="L3876" t="s">
        <v>37</v>
      </c>
      <c r="M3876">
        <v>26.62</v>
      </c>
      <c r="N3876" t="s">
        <v>4615</v>
      </c>
      <c r="O3876">
        <v>40.9482</v>
      </c>
      <c r="P3876" t="s">
        <v>12</v>
      </c>
    </row>
    <row r="3877" spans="1:16" hidden="1" x14ac:dyDescent="0.25">
      <c r="A3877" t="s">
        <v>39</v>
      </c>
      <c r="B3877" t="s">
        <v>38</v>
      </c>
      <c r="C3877" t="s">
        <v>471</v>
      </c>
      <c r="D3877" t="s">
        <v>48</v>
      </c>
      <c r="E3877" t="s">
        <v>49</v>
      </c>
      <c r="F3877" t="s">
        <v>202</v>
      </c>
      <c r="G3877">
        <v>103328</v>
      </c>
      <c r="H3877" s="9">
        <v>1</v>
      </c>
      <c r="I3877" s="1">
        <v>45172</v>
      </c>
      <c r="J3877">
        <v>9</v>
      </c>
      <c r="K3877">
        <v>2023</v>
      </c>
      <c r="L3877" t="s">
        <v>37</v>
      </c>
      <c r="M3877">
        <v>28.25</v>
      </c>
      <c r="N3877" t="s">
        <v>4615</v>
      </c>
      <c r="O3877">
        <v>43.455599999999997</v>
      </c>
      <c r="P3877" t="s">
        <v>12</v>
      </c>
    </row>
    <row r="3878" spans="1:16" hidden="1" x14ac:dyDescent="0.25">
      <c r="A3878" t="s">
        <v>39</v>
      </c>
      <c r="B3878" t="s">
        <v>16</v>
      </c>
      <c r="C3878" t="s">
        <v>3323</v>
      </c>
      <c r="D3878" t="s">
        <v>1018</v>
      </c>
      <c r="E3878" t="s">
        <v>1018</v>
      </c>
      <c r="F3878" t="s">
        <v>202</v>
      </c>
      <c r="G3878">
        <v>103327</v>
      </c>
      <c r="H3878" s="9">
        <v>1</v>
      </c>
      <c r="I3878" s="1">
        <v>45172</v>
      </c>
      <c r="J3878">
        <v>9</v>
      </c>
      <c r="K3878">
        <v>2023</v>
      </c>
      <c r="L3878" t="s">
        <v>37</v>
      </c>
      <c r="M3878">
        <v>33.5</v>
      </c>
      <c r="N3878" t="s">
        <v>4615</v>
      </c>
      <c r="O3878">
        <v>51.531399999999998</v>
      </c>
      <c r="P3878" t="s">
        <v>12</v>
      </c>
    </row>
    <row r="3879" spans="1:16" hidden="1" x14ac:dyDescent="0.25">
      <c r="A3879" t="s">
        <v>39</v>
      </c>
      <c r="B3879" t="s">
        <v>16</v>
      </c>
      <c r="C3879" t="s">
        <v>532</v>
      </c>
      <c r="D3879" t="s">
        <v>88</v>
      </c>
      <c r="E3879" t="s">
        <v>89</v>
      </c>
      <c r="F3879" t="s">
        <v>202</v>
      </c>
      <c r="G3879">
        <v>103326</v>
      </c>
      <c r="H3879" s="9">
        <v>1</v>
      </c>
      <c r="I3879" s="1">
        <v>45172</v>
      </c>
      <c r="J3879">
        <v>9</v>
      </c>
      <c r="K3879">
        <v>2023</v>
      </c>
      <c r="L3879" t="s">
        <v>37</v>
      </c>
      <c r="M3879">
        <v>33.5</v>
      </c>
      <c r="N3879" t="s">
        <v>4615</v>
      </c>
      <c r="O3879">
        <v>51.531399999999998</v>
      </c>
      <c r="P3879" t="s">
        <v>12</v>
      </c>
    </row>
    <row r="3880" spans="1:16" hidden="1" x14ac:dyDescent="0.25">
      <c r="A3880" t="s">
        <v>39</v>
      </c>
      <c r="B3880" t="s">
        <v>16</v>
      </c>
      <c r="C3880" t="s">
        <v>3320</v>
      </c>
      <c r="D3880" t="s">
        <v>1012</v>
      </c>
      <c r="E3880" t="s">
        <v>1013</v>
      </c>
      <c r="F3880" t="s">
        <v>202</v>
      </c>
      <c r="G3880">
        <v>103325</v>
      </c>
      <c r="H3880" s="9">
        <v>1</v>
      </c>
      <c r="I3880" s="1">
        <v>45172</v>
      </c>
      <c r="J3880">
        <v>9</v>
      </c>
      <c r="K3880">
        <v>2023</v>
      </c>
      <c r="L3880" t="s">
        <v>37</v>
      </c>
      <c r="M3880">
        <v>33.5</v>
      </c>
      <c r="N3880" t="s">
        <v>4615</v>
      </c>
      <c r="O3880">
        <v>51.531399999999998</v>
      </c>
      <c r="P3880" t="s">
        <v>12</v>
      </c>
    </row>
    <row r="3881" spans="1:16" hidden="1" x14ac:dyDescent="0.25">
      <c r="A3881" t="s">
        <v>39</v>
      </c>
      <c r="B3881" t="s">
        <v>38</v>
      </c>
      <c r="C3881" t="s">
        <v>478</v>
      </c>
      <c r="D3881" t="s">
        <v>35</v>
      </c>
      <c r="E3881" t="s">
        <v>36</v>
      </c>
      <c r="F3881" t="s">
        <v>202</v>
      </c>
      <c r="G3881">
        <v>103324</v>
      </c>
      <c r="H3881" s="9">
        <v>1</v>
      </c>
      <c r="I3881" s="1">
        <v>45172</v>
      </c>
      <c r="J3881">
        <v>9</v>
      </c>
      <c r="K3881">
        <v>2023</v>
      </c>
      <c r="L3881" t="s">
        <v>37</v>
      </c>
      <c r="M3881">
        <v>28.25</v>
      </c>
      <c r="N3881" t="s">
        <v>4615</v>
      </c>
      <c r="O3881">
        <v>43.455599999999997</v>
      </c>
      <c r="P3881" t="s">
        <v>12</v>
      </c>
    </row>
    <row r="3882" spans="1:16" hidden="1" x14ac:dyDescent="0.25">
      <c r="A3882" t="s">
        <v>39</v>
      </c>
      <c r="B3882" t="s">
        <v>38</v>
      </c>
      <c r="C3882" t="s">
        <v>4573</v>
      </c>
      <c r="D3882" t="s">
        <v>4574</v>
      </c>
      <c r="E3882" t="s">
        <v>4575</v>
      </c>
      <c r="F3882" t="s">
        <v>202</v>
      </c>
      <c r="G3882">
        <v>103268</v>
      </c>
      <c r="H3882" s="9">
        <v>1</v>
      </c>
      <c r="I3882" s="1">
        <v>45172</v>
      </c>
      <c r="J3882">
        <v>9</v>
      </c>
      <c r="K3882">
        <v>2023</v>
      </c>
      <c r="L3882" t="s">
        <v>37</v>
      </c>
      <c r="M3882">
        <v>28.25</v>
      </c>
      <c r="N3882" t="s">
        <v>4615</v>
      </c>
      <c r="O3882">
        <v>43.455599999999997</v>
      </c>
      <c r="P3882" t="s">
        <v>12</v>
      </c>
    </row>
    <row r="3883" spans="1:16" hidden="1" x14ac:dyDescent="0.25">
      <c r="A3883" t="s">
        <v>39</v>
      </c>
      <c r="B3883" t="s">
        <v>16</v>
      </c>
      <c r="C3883" t="s">
        <v>532</v>
      </c>
      <c r="D3883" t="s">
        <v>88</v>
      </c>
      <c r="E3883" t="s">
        <v>89</v>
      </c>
      <c r="F3883" t="s">
        <v>202</v>
      </c>
      <c r="G3883">
        <v>103091</v>
      </c>
      <c r="H3883" s="9">
        <v>1</v>
      </c>
      <c r="I3883" s="1">
        <v>45169</v>
      </c>
      <c r="J3883">
        <v>8</v>
      </c>
      <c r="K3883">
        <v>2023</v>
      </c>
      <c r="L3883" t="s">
        <v>37</v>
      </c>
      <c r="M3883">
        <v>33.5</v>
      </c>
      <c r="N3883" t="s">
        <v>4615</v>
      </c>
      <c r="O3883">
        <v>50.890999999999998</v>
      </c>
      <c r="P3883" t="s">
        <v>12</v>
      </c>
    </row>
    <row r="3884" spans="1:16" hidden="1" x14ac:dyDescent="0.25">
      <c r="A3884" t="s">
        <v>39</v>
      </c>
      <c r="B3884" t="s">
        <v>16</v>
      </c>
      <c r="C3884" t="s">
        <v>529</v>
      </c>
      <c r="D3884" t="s">
        <v>65</v>
      </c>
      <c r="E3884" t="s">
        <v>66</v>
      </c>
      <c r="F3884" t="s">
        <v>202</v>
      </c>
      <c r="G3884">
        <v>103090</v>
      </c>
      <c r="H3884" s="9">
        <v>1</v>
      </c>
      <c r="I3884" s="1">
        <v>45169</v>
      </c>
      <c r="J3884">
        <v>8</v>
      </c>
      <c r="K3884">
        <v>2023</v>
      </c>
      <c r="L3884" t="s">
        <v>37</v>
      </c>
      <c r="M3884">
        <v>28.25</v>
      </c>
      <c r="N3884" t="s">
        <v>4615</v>
      </c>
      <c r="O3884">
        <v>42.915500000000002</v>
      </c>
      <c r="P3884" t="s">
        <v>12</v>
      </c>
    </row>
    <row r="3885" spans="1:16" hidden="1" x14ac:dyDescent="0.25">
      <c r="A3885" t="s">
        <v>39</v>
      </c>
      <c r="B3885" t="s">
        <v>38</v>
      </c>
      <c r="C3885" t="s">
        <v>3020</v>
      </c>
      <c r="D3885" t="s">
        <v>954</v>
      </c>
      <c r="E3885" t="s">
        <v>955</v>
      </c>
      <c r="F3885" t="s">
        <v>202</v>
      </c>
      <c r="G3885">
        <v>103060</v>
      </c>
      <c r="H3885" s="9">
        <v>1</v>
      </c>
      <c r="I3885" s="1">
        <v>45169</v>
      </c>
      <c r="J3885">
        <v>8</v>
      </c>
      <c r="K3885">
        <v>2023</v>
      </c>
      <c r="L3885" t="s">
        <v>37</v>
      </c>
      <c r="M3885">
        <v>28.25</v>
      </c>
      <c r="N3885" t="s">
        <v>4615</v>
      </c>
      <c r="O3885">
        <v>42.915500000000002</v>
      </c>
      <c r="P3885" t="s">
        <v>12</v>
      </c>
    </row>
    <row r="3886" spans="1:16" hidden="1" x14ac:dyDescent="0.25">
      <c r="A3886" t="s">
        <v>17</v>
      </c>
      <c r="B3886" t="s">
        <v>199</v>
      </c>
      <c r="C3886" t="s">
        <v>566</v>
      </c>
      <c r="D3886" t="s">
        <v>388</v>
      </c>
      <c r="E3886" t="s">
        <v>389</v>
      </c>
      <c r="F3886" t="s">
        <v>202</v>
      </c>
      <c r="G3886">
        <v>103047</v>
      </c>
      <c r="H3886" s="9">
        <v>55</v>
      </c>
      <c r="I3886" s="1">
        <v>45473</v>
      </c>
      <c r="J3886">
        <v>6</v>
      </c>
      <c r="K3886">
        <v>2024</v>
      </c>
      <c r="L3886" t="s">
        <v>4746</v>
      </c>
      <c r="M3886">
        <v>18</v>
      </c>
      <c r="N3886" t="s">
        <v>4619</v>
      </c>
      <c r="O3886">
        <v>27.3444</v>
      </c>
      <c r="P3886" t="s">
        <v>12</v>
      </c>
    </row>
    <row r="3887" spans="1:16" hidden="1" x14ac:dyDescent="0.25">
      <c r="A3887" t="s">
        <v>17</v>
      </c>
      <c r="B3887" t="s">
        <v>26</v>
      </c>
      <c r="C3887" t="s">
        <v>514</v>
      </c>
      <c r="D3887" t="s">
        <v>290</v>
      </c>
      <c r="E3887" t="s">
        <v>291</v>
      </c>
      <c r="F3887" t="s">
        <v>202</v>
      </c>
      <c r="G3887">
        <v>103047</v>
      </c>
      <c r="H3887" s="9">
        <v>20</v>
      </c>
      <c r="I3887" s="1">
        <v>45473</v>
      </c>
      <c r="J3887">
        <v>6</v>
      </c>
      <c r="K3887">
        <v>2024</v>
      </c>
      <c r="L3887" t="s">
        <v>4746</v>
      </c>
      <c r="M3887">
        <v>18.5</v>
      </c>
      <c r="N3887" t="s">
        <v>4619</v>
      </c>
      <c r="O3887">
        <v>28.103999999999999</v>
      </c>
      <c r="P3887" t="s">
        <v>12</v>
      </c>
    </row>
    <row r="3888" spans="1:16" hidden="1" x14ac:dyDescent="0.25">
      <c r="A3888" t="s">
        <v>17</v>
      </c>
      <c r="B3888" t="s">
        <v>103</v>
      </c>
      <c r="C3888" t="s">
        <v>437</v>
      </c>
      <c r="D3888" t="s">
        <v>244</v>
      </c>
      <c r="E3888" t="s">
        <v>245</v>
      </c>
      <c r="F3888" t="s">
        <v>202</v>
      </c>
      <c r="G3888">
        <v>103047</v>
      </c>
      <c r="H3888" s="9">
        <v>3</v>
      </c>
      <c r="I3888" s="1">
        <v>45473</v>
      </c>
      <c r="J3888">
        <v>6</v>
      </c>
      <c r="K3888">
        <v>2024</v>
      </c>
      <c r="L3888" t="s">
        <v>4746</v>
      </c>
      <c r="M3888">
        <v>19</v>
      </c>
      <c r="N3888" t="s">
        <v>4619</v>
      </c>
      <c r="O3888">
        <v>28.863499999999998</v>
      </c>
      <c r="P3888" t="s">
        <v>12</v>
      </c>
    </row>
    <row r="3889" spans="1:16" hidden="1" x14ac:dyDescent="0.25">
      <c r="A3889" t="s">
        <v>17</v>
      </c>
      <c r="B3889" t="s">
        <v>202</v>
      </c>
      <c r="C3889" t="s">
        <v>518</v>
      </c>
      <c r="D3889" t="s">
        <v>218</v>
      </c>
      <c r="E3889" t="s">
        <v>219</v>
      </c>
      <c r="F3889" t="s">
        <v>202</v>
      </c>
      <c r="G3889">
        <v>103047</v>
      </c>
      <c r="H3889" s="9">
        <v>20</v>
      </c>
      <c r="I3889" s="1">
        <v>45473</v>
      </c>
      <c r="J3889">
        <v>6</v>
      </c>
      <c r="K3889">
        <v>2024</v>
      </c>
      <c r="L3889" t="s">
        <v>4746</v>
      </c>
      <c r="M3889">
        <v>31</v>
      </c>
      <c r="N3889" t="s">
        <v>4619</v>
      </c>
      <c r="O3889">
        <v>47.0931</v>
      </c>
      <c r="P3889" t="s">
        <v>12</v>
      </c>
    </row>
    <row r="3890" spans="1:16" hidden="1" x14ac:dyDescent="0.25">
      <c r="A3890" t="s">
        <v>17</v>
      </c>
      <c r="B3890" t="s">
        <v>199</v>
      </c>
      <c r="C3890" t="s">
        <v>574</v>
      </c>
      <c r="D3890" t="s">
        <v>240</v>
      </c>
      <c r="E3890" t="s">
        <v>241</v>
      </c>
      <c r="F3890" t="s">
        <v>202</v>
      </c>
      <c r="G3890">
        <v>103047</v>
      </c>
      <c r="H3890" s="9">
        <v>5</v>
      </c>
      <c r="I3890" s="1">
        <v>45473</v>
      </c>
      <c r="J3890">
        <v>6</v>
      </c>
      <c r="K3890">
        <v>2024</v>
      </c>
      <c r="L3890" t="s">
        <v>4746</v>
      </c>
      <c r="M3890">
        <v>8.5</v>
      </c>
      <c r="N3890" t="s">
        <v>4619</v>
      </c>
      <c r="O3890">
        <v>12.912599999999999</v>
      </c>
      <c r="P3890" t="s">
        <v>12</v>
      </c>
    </row>
    <row r="3891" spans="1:16" hidden="1" x14ac:dyDescent="0.25">
      <c r="A3891" t="s">
        <v>17</v>
      </c>
      <c r="B3891" t="s">
        <v>26</v>
      </c>
      <c r="C3891" t="s">
        <v>585</v>
      </c>
      <c r="D3891" t="s">
        <v>297</v>
      </c>
      <c r="E3891" t="s">
        <v>298</v>
      </c>
      <c r="F3891" t="s">
        <v>202</v>
      </c>
      <c r="G3891">
        <v>103047</v>
      </c>
      <c r="H3891" s="9">
        <v>15</v>
      </c>
      <c r="I3891" s="1">
        <v>45473</v>
      </c>
      <c r="J3891">
        <v>6</v>
      </c>
      <c r="K3891">
        <v>2024</v>
      </c>
      <c r="L3891" t="s">
        <v>4746</v>
      </c>
      <c r="M3891">
        <v>1.23</v>
      </c>
      <c r="N3891" t="s">
        <v>4619</v>
      </c>
      <c r="O3891">
        <v>1.8685</v>
      </c>
      <c r="P3891" t="s">
        <v>12</v>
      </c>
    </row>
    <row r="3892" spans="1:16" hidden="1" x14ac:dyDescent="0.25">
      <c r="A3892" t="s">
        <v>17</v>
      </c>
      <c r="B3892" t="s">
        <v>26</v>
      </c>
      <c r="C3892" t="s">
        <v>586</v>
      </c>
      <c r="D3892" t="s">
        <v>292</v>
      </c>
      <c r="E3892" t="s">
        <v>293</v>
      </c>
      <c r="F3892" t="s">
        <v>202</v>
      </c>
      <c r="G3892">
        <v>103047</v>
      </c>
      <c r="H3892" s="9">
        <v>20</v>
      </c>
      <c r="I3892" s="1">
        <v>45473</v>
      </c>
      <c r="J3892">
        <v>6</v>
      </c>
      <c r="K3892">
        <v>2024</v>
      </c>
      <c r="L3892" t="s">
        <v>4746</v>
      </c>
      <c r="M3892">
        <v>2.1</v>
      </c>
      <c r="N3892" t="s">
        <v>4619</v>
      </c>
      <c r="O3892">
        <v>3.1901999999999999</v>
      </c>
      <c r="P3892" t="s">
        <v>12</v>
      </c>
    </row>
    <row r="3893" spans="1:16" hidden="1" x14ac:dyDescent="0.25">
      <c r="A3893" t="s">
        <v>17</v>
      </c>
      <c r="B3893" t="s">
        <v>26</v>
      </c>
      <c r="C3893" t="s">
        <v>442</v>
      </c>
      <c r="D3893" t="s">
        <v>357</v>
      </c>
      <c r="E3893" t="s">
        <v>358</v>
      </c>
      <c r="F3893" t="s">
        <v>202</v>
      </c>
      <c r="G3893">
        <v>103047</v>
      </c>
      <c r="H3893" s="9">
        <v>20</v>
      </c>
      <c r="I3893" s="1">
        <v>45473</v>
      </c>
      <c r="J3893">
        <v>6</v>
      </c>
      <c r="K3893">
        <v>2024</v>
      </c>
      <c r="L3893" t="s">
        <v>4746</v>
      </c>
      <c r="M3893">
        <v>3.38</v>
      </c>
      <c r="N3893" t="s">
        <v>4619</v>
      </c>
      <c r="O3893">
        <v>5.1346999999999996</v>
      </c>
      <c r="P3893" t="s">
        <v>12</v>
      </c>
    </row>
    <row r="3894" spans="1:16" hidden="1" x14ac:dyDescent="0.25">
      <c r="A3894" t="s">
        <v>17</v>
      </c>
      <c r="B3894" t="s">
        <v>112</v>
      </c>
      <c r="C3894" t="s">
        <v>3756</v>
      </c>
      <c r="D3894" t="s">
        <v>3757</v>
      </c>
      <c r="E3894" t="s">
        <v>287</v>
      </c>
      <c r="F3894" t="s">
        <v>202</v>
      </c>
      <c r="G3894">
        <v>103047</v>
      </c>
      <c r="H3894" s="9">
        <v>130</v>
      </c>
      <c r="I3894" s="1">
        <v>45473</v>
      </c>
      <c r="J3894">
        <v>6</v>
      </c>
      <c r="K3894">
        <v>2024</v>
      </c>
      <c r="L3894" t="s">
        <v>4746</v>
      </c>
      <c r="M3894">
        <v>150</v>
      </c>
      <c r="N3894" t="s">
        <v>4619</v>
      </c>
      <c r="O3894">
        <v>227.87</v>
      </c>
      <c r="P3894" t="s">
        <v>12</v>
      </c>
    </row>
    <row r="3895" spans="1:16" hidden="1" x14ac:dyDescent="0.25">
      <c r="A3895" t="s">
        <v>17</v>
      </c>
      <c r="B3895" t="s">
        <v>112</v>
      </c>
      <c r="C3895" t="s">
        <v>3758</v>
      </c>
      <c r="D3895" t="s">
        <v>3759</v>
      </c>
      <c r="E3895" t="s">
        <v>289</v>
      </c>
      <c r="F3895" t="s">
        <v>202</v>
      </c>
      <c r="G3895">
        <v>103047</v>
      </c>
      <c r="H3895" s="9">
        <v>130</v>
      </c>
      <c r="I3895" s="1">
        <v>45473</v>
      </c>
      <c r="J3895">
        <v>6</v>
      </c>
      <c r="K3895">
        <v>2024</v>
      </c>
      <c r="L3895" t="s">
        <v>4746</v>
      </c>
      <c r="M3895">
        <v>85.5</v>
      </c>
      <c r="N3895" t="s">
        <v>4619</v>
      </c>
      <c r="O3895">
        <v>129.88589999999999</v>
      </c>
      <c r="P3895" t="s">
        <v>12</v>
      </c>
    </row>
    <row r="3896" spans="1:16" hidden="1" x14ac:dyDescent="0.25">
      <c r="A3896" t="s">
        <v>17</v>
      </c>
      <c r="B3896" t="s">
        <v>118</v>
      </c>
      <c r="C3896" t="s">
        <v>517</v>
      </c>
      <c r="D3896" t="s">
        <v>126</v>
      </c>
      <c r="E3896" t="s">
        <v>127</v>
      </c>
      <c r="F3896" t="s">
        <v>202</v>
      </c>
      <c r="G3896">
        <v>103045</v>
      </c>
      <c r="H3896" s="9">
        <v>77</v>
      </c>
      <c r="I3896" s="1">
        <v>45465</v>
      </c>
      <c r="J3896">
        <v>6</v>
      </c>
      <c r="K3896">
        <v>2024</v>
      </c>
      <c r="L3896" t="s">
        <v>4746</v>
      </c>
      <c r="M3896">
        <v>89.5</v>
      </c>
      <c r="N3896" t="s">
        <v>4618</v>
      </c>
      <c r="O3896">
        <v>135.9624</v>
      </c>
      <c r="P3896" t="s">
        <v>30</v>
      </c>
    </row>
    <row r="3897" spans="1:16" hidden="1" x14ac:dyDescent="0.25">
      <c r="A3897" t="s">
        <v>17</v>
      </c>
      <c r="B3897" t="s">
        <v>199</v>
      </c>
      <c r="C3897" t="s">
        <v>435</v>
      </c>
      <c r="D3897" t="s">
        <v>224</v>
      </c>
      <c r="E3897" t="s">
        <v>1590</v>
      </c>
      <c r="F3897" t="s">
        <v>202</v>
      </c>
      <c r="G3897">
        <v>103042</v>
      </c>
      <c r="H3897" s="9">
        <v>100</v>
      </c>
      <c r="I3897" s="1">
        <v>45473</v>
      </c>
      <c r="J3897">
        <v>6</v>
      </c>
      <c r="K3897">
        <v>2024</v>
      </c>
      <c r="L3897" t="s">
        <v>4746</v>
      </c>
      <c r="M3897">
        <v>20.94</v>
      </c>
      <c r="N3897" t="s">
        <v>4622</v>
      </c>
      <c r="O3897">
        <v>31.810700000000001</v>
      </c>
      <c r="P3897" t="s">
        <v>12</v>
      </c>
    </row>
    <row r="3898" spans="1:16" hidden="1" x14ac:dyDescent="0.25">
      <c r="A3898" t="s">
        <v>17</v>
      </c>
      <c r="B3898" t="s">
        <v>199</v>
      </c>
      <c r="C3898" t="s">
        <v>434</v>
      </c>
      <c r="D3898" t="s">
        <v>226</v>
      </c>
      <c r="E3898" t="s">
        <v>227</v>
      </c>
      <c r="F3898" t="s">
        <v>202</v>
      </c>
      <c r="G3898">
        <v>103042</v>
      </c>
      <c r="H3898" s="9">
        <v>60</v>
      </c>
      <c r="I3898" s="1">
        <v>45473</v>
      </c>
      <c r="J3898">
        <v>6</v>
      </c>
      <c r="K3898">
        <v>2024</v>
      </c>
      <c r="L3898" t="s">
        <v>4746</v>
      </c>
      <c r="M3898">
        <v>16.600000000000001</v>
      </c>
      <c r="N3898" t="s">
        <v>4622</v>
      </c>
      <c r="O3898">
        <v>25.217600000000001</v>
      </c>
      <c r="P3898" t="s">
        <v>12</v>
      </c>
    </row>
    <row r="3899" spans="1:16" hidden="1" x14ac:dyDescent="0.25">
      <c r="A3899" t="s">
        <v>17</v>
      </c>
      <c r="B3899" t="s">
        <v>202</v>
      </c>
      <c r="C3899" t="s">
        <v>466</v>
      </c>
      <c r="D3899" t="s">
        <v>330</v>
      </c>
      <c r="E3899" t="s">
        <v>331</v>
      </c>
      <c r="F3899" t="s">
        <v>202</v>
      </c>
      <c r="G3899">
        <v>103039</v>
      </c>
      <c r="H3899" s="9">
        <v>100</v>
      </c>
      <c r="I3899" s="1">
        <v>45473</v>
      </c>
      <c r="J3899">
        <v>6</v>
      </c>
      <c r="K3899">
        <v>2024</v>
      </c>
      <c r="L3899" t="s">
        <v>4746</v>
      </c>
      <c r="M3899">
        <v>10.78</v>
      </c>
      <c r="N3899" t="s">
        <v>4616</v>
      </c>
      <c r="O3899">
        <v>16.376300000000001</v>
      </c>
      <c r="P3899" t="s">
        <v>12</v>
      </c>
    </row>
    <row r="3900" spans="1:16" hidden="1" x14ac:dyDescent="0.25">
      <c r="A3900" t="s">
        <v>17</v>
      </c>
      <c r="B3900" t="s">
        <v>202</v>
      </c>
      <c r="C3900" t="s">
        <v>504</v>
      </c>
      <c r="D3900" t="s">
        <v>354</v>
      </c>
      <c r="E3900" t="s">
        <v>355</v>
      </c>
      <c r="F3900" t="s">
        <v>202</v>
      </c>
      <c r="G3900">
        <v>103039</v>
      </c>
      <c r="H3900" s="9">
        <v>30</v>
      </c>
      <c r="I3900" s="1">
        <v>45473</v>
      </c>
      <c r="J3900">
        <v>6</v>
      </c>
      <c r="K3900">
        <v>2024</v>
      </c>
      <c r="L3900" t="s">
        <v>4746</v>
      </c>
      <c r="M3900">
        <v>0.73</v>
      </c>
      <c r="N3900" t="s">
        <v>4616</v>
      </c>
      <c r="O3900">
        <v>1.109</v>
      </c>
      <c r="P3900" t="s">
        <v>12</v>
      </c>
    </row>
    <row r="3901" spans="1:16" hidden="1" x14ac:dyDescent="0.25">
      <c r="A3901" t="s">
        <v>17</v>
      </c>
      <c r="B3901" t="s">
        <v>26</v>
      </c>
      <c r="C3901" t="s">
        <v>491</v>
      </c>
      <c r="D3901" t="s">
        <v>178</v>
      </c>
      <c r="E3901" t="s">
        <v>179</v>
      </c>
      <c r="F3901" t="s">
        <v>202</v>
      </c>
      <c r="G3901">
        <v>103039</v>
      </c>
      <c r="H3901" s="9">
        <v>15</v>
      </c>
      <c r="I3901" s="1">
        <v>45473</v>
      </c>
      <c r="J3901">
        <v>6</v>
      </c>
      <c r="K3901">
        <v>2024</v>
      </c>
      <c r="L3901" t="s">
        <v>4746</v>
      </c>
      <c r="M3901">
        <v>0.06</v>
      </c>
      <c r="N3901" t="s">
        <v>4616</v>
      </c>
      <c r="O3901">
        <v>9.11E-2</v>
      </c>
      <c r="P3901" t="s">
        <v>12</v>
      </c>
    </row>
    <row r="3902" spans="1:16" hidden="1" x14ac:dyDescent="0.25">
      <c r="A3902" t="s">
        <v>17</v>
      </c>
      <c r="B3902" t="s">
        <v>26</v>
      </c>
      <c r="C3902" t="s">
        <v>553</v>
      </c>
      <c r="D3902" t="s">
        <v>149</v>
      </c>
      <c r="E3902" t="s">
        <v>150</v>
      </c>
      <c r="F3902" t="s">
        <v>202</v>
      </c>
      <c r="G3902">
        <v>103039</v>
      </c>
      <c r="H3902" s="9">
        <v>10</v>
      </c>
      <c r="I3902" s="1">
        <v>45473</v>
      </c>
      <c r="J3902">
        <v>6</v>
      </c>
      <c r="K3902">
        <v>2024</v>
      </c>
      <c r="L3902" t="s">
        <v>4746</v>
      </c>
      <c r="M3902">
        <v>0.48</v>
      </c>
      <c r="N3902" t="s">
        <v>4616</v>
      </c>
      <c r="O3902">
        <v>0.72919999999999996</v>
      </c>
      <c r="P3902" t="s">
        <v>12</v>
      </c>
    </row>
    <row r="3903" spans="1:16" hidden="1" x14ac:dyDescent="0.25">
      <c r="A3903" t="s">
        <v>17</v>
      </c>
      <c r="B3903" t="s">
        <v>202</v>
      </c>
      <c r="C3903" t="s">
        <v>487</v>
      </c>
      <c r="D3903" t="s">
        <v>382</v>
      </c>
      <c r="E3903" t="s">
        <v>383</v>
      </c>
      <c r="F3903" t="s">
        <v>202</v>
      </c>
      <c r="G3903">
        <v>103039</v>
      </c>
      <c r="H3903" s="9">
        <v>10</v>
      </c>
      <c r="I3903" s="1">
        <v>45473</v>
      </c>
      <c r="J3903">
        <v>6</v>
      </c>
      <c r="K3903">
        <v>2024</v>
      </c>
      <c r="L3903" t="s">
        <v>4746</v>
      </c>
      <c r="M3903">
        <v>36.950000000000003</v>
      </c>
      <c r="N3903" t="s">
        <v>4616</v>
      </c>
      <c r="O3903">
        <v>56.131999999999998</v>
      </c>
      <c r="P3903" t="s">
        <v>12</v>
      </c>
    </row>
    <row r="3904" spans="1:16" hidden="1" x14ac:dyDescent="0.25">
      <c r="A3904" t="s">
        <v>17</v>
      </c>
      <c r="B3904" t="s">
        <v>103</v>
      </c>
      <c r="C3904" t="s">
        <v>621</v>
      </c>
      <c r="D3904" t="s">
        <v>386</v>
      </c>
      <c r="E3904" t="s">
        <v>387</v>
      </c>
      <c r="F3904" t="s">
        <v>202</v>
      </c>
      <c r="G3904">
        <v>103039</v>
      </c>
      <c r="H3904" s="9">
        <v>30</v>
      </c>
      <c r="I3904" s="1">
        <v>45473</v>
      </c>
      <c r="J3904">
        <v>6</v>
      </c>
      <c r="K3904">
        <v>2024</v>
      </c>
      <c r="L3904" t="s">
        <v>4746</v>
      </c>
      <c r="M3904">
        <v>8.5299999999999994</v>
      </c>
      <c r="N3904" t="s">
        <v>4616</v>
      </c>
      <c r="O3904">
        <v>12.9582</v>
      </c>
      <c r="P3904" t="s">
        <v>12</v>
      </c>
    </row>
    <row r="3905" spans="1:16" hidden="1" x14ac:dyDescent="0.25">
      <c r="A3905" t="s">
        <v>17</v>
      </c>
      <c r="B3905" t="s">
        <v>26</v>
      </c>
      <c r="C3905" t="s">
        <v>502</v>
      </c>
      <c r="D3905" t="s">
        <v>314</v>
      </c>
      <c r="E3905" t="s">
        <v>315</v>
      </c>
      <c r="F3905" t="s">
        <v>202</v>
      </c>
      <c r="G3905">
        <v>103039</v>
      </c>
      <c r="H3905" s="9">
        <v>45</v>
      </c>
      <c r="I3905" s="1">
        <v>45473</v>
      </c>
      <c r="J3905">
        <v>6</v>
      </c>
      <c r="K3905">
        <v>2024</v>
      </c>
      <c r="L3905" t="s">
        <v>4746</v>
      </c>
      <c r="M3905">
        <v>1.56</v>
      </c>
      <c r="N3905" t="s">
        <v>4616</v>
      </c>
      <c r="O3905">
        <v>2.3698000000000001</v>
      </c>
      <c r="P3905" t="s">
        <v>12</v>
      </c>
    </row>
    <row r="3906" spans="1:16" hidden="1" x14ac:dyDescent="0.25">
      <c r="A3906" t="s">
        <v>17</v>
      </c>
      <c r="B3906" t="s">
        <v>26</v>
      </c>
      <c r="C3906" t="s">
        <v>494</v>
      </c>
      <c r="D3906" t="s">
        <v>151</v>
      </c>
      <c r="E3906" t="s">
        <v>152</v>
      </c>
      <c r="F3906" t="s">
        <v>202</v>
      </c>
      <c r="G3906">
        <v>103039</v>
      </c>
      <c r="H3906" s="9">
        <v>10</v>
      </c>
      <c r="I3906" s="1">
        <v>45473</v>
      </c>
      <c r="J3906">
        <v>6</v>
      </c>
      <c r="K3906">
        <v>2024</v>
      </c>
      <c r="L3906" t="s">
        <v>4746</v>
      </c>
      <c r="M3906">
        <v>1.6</v>
      </c>
      <c r="N3906" t="s">
        <v>4616</v>
      </c>
      <c r="O3906">
        <v>2.4306000000000001</v>
      </c>
      <c r="P3906" t="s">
        <v>12</v>
      </c>
    </row>
    <row r="3907" spans="1:16" hidden="1" x14ac:dyDescent="0.25">
      <c r="A3907" t="s">
        <v>17</v>
      </c>
      <c r="B3907" t="s">
        <v>26</v>
      </c>
      <c r="C3907" t="s">
        <v>488</v>
      </c>
      <c r="D3907" t="s">
        <v>163</v>
      </c>
      <c r="E3907" t="s">
        <v>164</v>
      </c>
      <c r="F3907" t="s">
        <v>202</v>
      </c>
      <c r="G3907">
        <v>103039</v>
      </c>
      <c r="H3907" s="9">
        <v>10</v>
      </c>
      <c r="I3907" s="1">
        <v>45473</v>
      </c>
      <c r="J3907">
        <v>6</v>
      </c>
      <c r="K3907">
        <v>2024</v>
      </c>
      <c r="L3907" t="s">
        <v>4746</v>
      </c>
      <c r="M3907">
        <v>0.4</v>
      </c>
      <c r="N3907" t="s">
        <v>4616</v>
      </c>
      <c r="O3907">
        <v>0.60770000000000002</v>
      </c>
      <c r="P3907" t="s">
        <v>12</v>
      </c>
    </row>
    <row r="3908" spans="1:16" hidden="1" x14ac:dyDescent="0.25">
      <c r="A3908" t="s">
        <v>39</v>
      </c>
      <c r="B3908" t="s">
        <v>38</v>
      </c>
      <c r="C3908" t="s">
        <v>3020</v>
      </c>
      <c r="D3908" t="s">
        <v>954</v>
      </c>
      <c r="E3908" t="s">
        <v>955</v>
      </c>
      <c r="F3908" t="s">
        <v>202</v>
      </c>
      <c r="G3908">
        <v>102985</v>
      </c>
      <c r="H3908" s="9">
        <v>1</v>
      </c>
      <c r="I3908" s="1">
        <v>45169</v>
      </c>
      <c r="J3908">
        <v>8</v>
      </c>
      <c r="K3908">
        <v>2023</v>
      </c>
      <c r="L3908" t="s">
        <v>37</v>
      </c>
      <c r="M3908">
        <v>28.25</v>
      </c>
      <c r="N3908" t="s">
        <v>4615</v>
      </c>
      <c r="O3908">
        <v>42.915500000000002</v>
      </c>
      <c r="P3908" t="s">
        <v>12</v>
      </c>
    </row>
    <row r="3909" spans="1:16" hidden="1" x14ac:dyDescent="0.25">
      <c r="A3909" t="s">
        <v>39</v>
      </c>
      <c r="B3909" t="s">
        <v>16</v>
      </c>
      <c r="C3909" t="s">
        <v>528</v>
      </c>
      <c r="D3909" t="s">
        <v>92</v>
      </c>
      <c r="E3909" t="s">
        <v>93</v>
      </c>
      <c r="F3909" t="s">
        <v>202</v>
      </c>
      <c r="G3909">
        <v>102984</v>
      </c>
      <c r="H3909" s="9">
        <v>1</v>
      </c>
      <c r="I3909" s="1">
        <v>45169</v>
      </c>
      <c r="J3909">
        <v>8</v>
      </c>
      <c r="K3909">
        <v>2023</v>
      </c>
      <c r="L3909" t="s">
        <v>37</v>
      </c>
      <c r="M3909">
        <v>33.5</v>
      </c>
      <c r="N3909" t="s">
        <v>4615</v>
      </c>
      <c r="O3909">
        <v>50.890999999999998</v>
      </c>
      <c r="P3909" t="s">
        <v>12</v>
      </c>
    </row>
    <row r="3910" spans="1:16" hidden="1" x14ac:dyDescent="0.25">
      <c r="A3910" t="s">
        <v>39</v>
      </c>
      <c r="B3910" t="s">
        <v>16</v>
      </c>
      <c r="C3910" t="s">
        <v>576</v>
      </c>
      <c r="D3910" t="s">
        <v>90</v>
      </c>
      <c r="E3910" t="s">
        <v>91</v>
      </c>
      <c r="F3910" t="s">
        <v>202</v>
      </c>
      <c r="G3910">
        <v>102957</v>
      </c>
      <c r="H3910" s="9">
        <v>1</v>
      </c>
      <c r="I3910" s="1">
        <v>45168</v>
      </c>
      <c r="J3910">
        <v>8</v>
      </c>
      <c r="K3910">
        <v>2023</v>
      </c>
      <c r="L3910" t="s">
        <v>37</v>
      </c>
      <c r="M3910">
        <v>33.5</v>
      </c>
      <c r="N3910" t="s">
        <v>4615</v>
      </c>
      <c r="O3910">
        <v>51.246699999999997</v>
      </c>
      <c r="P3910" t="s">
        <v>12</v>
      </c>
    </row>
    <row r="3911" spans="1:16" hidden="1" x14ac:dyDescent="0.25">
      <c r="A3911" t="s">
        <v>39</v>
      </c>
      <c r="B3911" t="s">
        <v>38</v>
      </c>
      <c r="C3911" t="s">
        <v>2944</v>
      </c>
      <c r="D3911" t="s">
        <v>949</v>
      </c>
      <c r="E3911" t="s">
        <v>950</v>
      </c>
      <c r="F3911" t="s">
        <v>202</v>
      </c>
      <c r="G3911">
        <v>102955</v>
      </c>
      <c r="H3911" s="9">
        <v>1</v>
      </c>
      <c r="I3911" s="1">
        <v>45168</v>
      </c>
      <c r="J3911">
        <v>8</v>
      </c>
      <c r="K3911">
        <v>2023</v>
      </c>
      <c r="L3911" t="s">
        <v>37</v>
      </c>
      <c r="M3911">
        <v>28.25</v>
      </c>
      <c r="N3911" t="s">
        <v>4615</v>
      </c>
      <c r="O3911">
        <v>43.215499999999999</v>
      </c>
      <c r="P3911" t="s">
        <v>12</v>
      </c>
    </row>
    <row r="3912" spans="1:16" hidden="1" x14ac:dyDescent="0.25">
      <c r="A3912" t="s">
        <v>39</v>
      </c>
      <c r="B3912" t="s">
        <v>16</v>
      </c>
      <c r="C3912" t="s">
        <v>4576</v>
      </c>
      <c r="D3912" t="s">
        <v>4577</v>
      </c>
      <c r="E3912" t="s">
        <v>4578</v>
      </c>
      <c r="F3912" t="s">
        <v>202</v>
      </c>
      <c r="G3912">
        <v>102926</v>
      </c>
      <c r="H3912" s="9">
        <v>1</v>
      </c>
      <c r="I3912" s="1">
        <v>45168</v>
      </c>
      <c r="J3912">
        <v>8</v>
      </c>
      <c r="K3912">
        <v>2023</v>
      </c>
      <c r="L3912" t="s">
        <v>37</v>
      </c>
      <c r="M3912">
        <v>33.5</v>
      </c>
      <c r="N3912" t="s">
        <v>4615</v>
      </c>
      <c r="O3912">
        <v>51.246699999999997</v>
      </c>
      <c r="P3912" t="s">
        <v>12</v>
      </c>
    </row>
    <row r="3913" spans="1:16" hidden="1" x14ac:dyDescent="0.25">
      <c r="A3913" t="s">
        <v>39</v>
      </c>
      <c r="B3913" t="s">
        <v>16</v>
      </c>
      <c r="C3913" t="s">
        <v>4503</v>
      </c>
      <c r="D3913" t="s">
        <v>4504</v>
      </c>
      <c r="E3913" t="s">
        <v>4504</v>
      </c>
      <c r="F3913" t="s">
        <v>202</v>
      </c>
      <c r="G3913">
        <v>102919</v>
      </c>
      <c r="H3913" s="9">
        <v>1</v>
      </c>
      <c r="I3913" s="1">
        <v>45168</v>
      </c>
      <c r="J3913">
        <v>8</v>
      </c>
      <c r="K3913">
        <v>2023</v>
      </c>
      <c r="L3913" t="s">
        <v>37</v>
      </c>
      <c r="M3913">
        <v>28.25</v>
      </c>
      <c r="N3913" t="s">
        <v>4615</v>
      </c>
      <c r="O3913">
        <v>43.215499999999999</v>
      </c>
      <c r="P3913" t="s">
        <v>12</v>
      </c>
    </row>
    <row r="3914" spans="1:16" hidden="1" x14ac:dyDescent="0.25">
      <c r="A3914" t="s">
        <v>39</v>
      </c>
      <c r="B3914" t="s">
        <v>16</v>
      </c>
      <c r="C3914" t="s">
        <v>2935</v>
      </c>
      <c r="D3914" t="s">
        <v>1004</v>
      </c>
      <c r="E3914" t="s">
        <v>1005</v>
      </c>
      <c r="F3914" t="s">
        <v>202</v>
      </c>
      <c r="G3914">
        <v>102871</v>
      </c>
      <c r="H3914" s="9">
        <v>1</v>
      </c>
      <c r="I3914" s="1">
        <v>45167</v>
      </c>
      <c r="J3914">
        <v>8</v>
      </c>
      <c r="K3914">
        <v>2023</v>
      </c>
      <c r="L3914" t="s">
        <v>37</v>
      </c>
      <c r="M3914">
        <v>33.5</v>
      </c>
      <c r="N3914" t="s">
        <v>4615</v>
      </c>
      <c r="O3914">
        <v>51.544800000000002</v>
      </c>
      <c r="P3914" t="s">
        <v>12</v>
      </c>
    </row>
    <row r="3915" spans="1:16" hidden="1" x14ac:dyDescent="0.25">
      <c r="A3915" t="s">
        <v>39</v>
      </c>
      <c r="B3915" t="s">
        <v>16</v>
      </c>
      <c r="C3915" t="s">
        <v>528</v>
      </c>
      <c r="D3915" t="s">
        <v>92</v>
      </c>
      <c r="E3915" t="s">
        <v>93</v>
      </c>
      <c r="F3915" t="s">
        <v>202</v>
      </c>
      <c r="G3915">
        <v>102870</v>
      </c>
      <c r="H3915" s="9">
        <v>1</v>
      </c>
      <c r="I3915" s="1">
        <v>45167</v>
      </c>
      <c r="J3915">
        <v>8</v>
      </c>
      <c r="K3915">
        <v>2023</v>
      </c>
      <c r="L3915" t="s">
        <v>37</v>
      </c>
      <c r="M3915">
        <v>33.5</v>
      </c>
      <c r="N3915" t="s">
        <v>4615</v>
      </c>
      <c r="O3915">
        <v>51.544800000000002</v>
      </c>
      <c r="P3915" t="s">
        <v>12</v>
      </c>
    </row>
    <row r="3916" spans="1:16" hidden="1" x14ac:dyDescent="0.25">
      <c r="A3916" t="s">
        <v>39</v>
      </c>
      <c r="B3916" t="s">
        <v>16</v>
      </c>
      <c r="C3916" t="s">
        <v>3311</v>
      </c>
      <c r="D3916" t="s">
        <v>990</v>
      </c>
      <c r="E3916" t="s">
        <v>991</v>
      </c>
      <c r="F3916" t="s">
        <v>202</v>
      </c>
      <c r="G3916">
        <v>102869</v>
      </c>
      <c r="H3916" s="9">
        <v>1</v>
      </c>
      <c r="I3916" s="1">
        <v>45167</v>
      </c>
      <c r="J3916">
        <v>8</v>
      </c>
      <c r="K3916">
        <v>2023</v>
      </c>
      <c r="L3916" t="s">
        <v>37</v>
      </c>
      <c r="M3916">
        <v>33.5</v>
      </c>
      <c r="N3916" t="s">
        <v>4615</v>
      </c>
      <c r="O3916">
        <v>51.544800000000002</v>
      </c>
      <c r="P3916" t="s">
        <v>12</v>
      </c>
    </row>
    <row r="3917" spans="1:16" hidden="1" x14ac:dyDescent="0.25">
      <c r="A3917" t="s">
        <v>39</v>
      </c>
      <c r="B3917" t="s">
        <v>38</v>
      </c>
      <c r="C3917" t="s">
        <v>3020</v>
      </c>
      <c r="D3917" t="s">
        <v>954</v>
      </c>
      <c r="E3917" t="s">
        <v>955</v>
      </c>
      <c r="F3917" t="s">
        <v>202</v>
      </c>
      <c r="G3917">
        <v>102867</v>
      </c>
      <c r="H3917" s="9">
        <v>1</v>
      </c>
      <c r="I3917" s="1">
        <v>45167</v>
      </c>
      <c r="J3917">
        <v>8</v>
      </c>
      <c r="K3917">
        <v>2023</v>
      </c>
      <c r="L3917" t="s">
        <v>37</v>
      </c>
      <c r="M3917">
        <v>28.25</v>
      </c>
      <c r="N3917" t="s">
        <v>4615</v>
      </c>
      <c r="O3917">
        <v>43.466900000000003</v>
      </c>
      <c r="P3917" t="s">
        <v>12</v>
      </c>
    </row>
    <row r="3918" spans="1:16" hidden="1" x14ac:dyDescent="0.25">
      <c r="A3918" t="s">
        <v>39</v>
      </c>
      <c r="B3918" t="s">
        <v>16</v>
      </c>
      <c r="C3918" t="s">
        <v>528</v>
      </c>
      <c r="D3918" t="s">
        <v>92</v>
      </c>
      <c r="E3918" t="s">
        <v>93</v>
      </c>
      <c r="F3918" t="s">
        <v>202</v>
      </c>
      <c r="G3918">
        <v>102865</v>
      </c>
      <c r="H3918" s="9">
        <v>1</v>
      </c>
      <c r="I3918" s="1">
        <v>45167</v>
      </c>
      <c r="J3918">
        <v>8</v>
      </c>
      <c r="K3918">
        <v>2023</v>
      </c>
      <c r="L3918" t="s">
        <v>37</v>
      </c>
      <c r="M3918">
        <v>33.5</v>
      </c>
      <c r="N3918" t="s">
        <v>4615</v>
      </c>
      <c r="O3918">
        <v>51.544800000000002</v>
      </c>
      <c r="P3918" t="s">
        <v>12</v>
      </c>
    </row>
    <row r="3919" spans="1:16" hidden="1" x14ac:dyDescent="0.25">
      <c r="A3919" t="s">
        <v>39</v>
      </c>
      <c r="B3919" t="s">
        <v>38</v>
      </c>
      <c r="C3919" t="s">
        <v>3259</v>
      </c>
      <c r="D3919" t="s">
        <v>879</v>
      </c>
      <c r="E3919" t="s">
        <v>4540</v>
      </c>
      <c r="F3919" t="s">
        <v>202</v>
      </c>
      <c r="G3919">
        <v>102838</v>
      </c>
      <c r="H3919" s="9">
        <v>1</v>
      </c>
      <c r="I3919" s="1">
        <v>45167</v>
      </c>
      <c r="J3919">
        <v>8</v>
      </c>
      <c r="K3919">
        <v>2023</v>
      </c>
      <c r="L3919" t="s">
        <v>37</v>
      </c>
      <c r="M3919">
        <v>26.62</v>
      </c>
      <c r="N3919" t="s">
        <v>4615</v>
      </c>
      <c r="O3919">
        <v>40.9589</v>
      </c>
      <c r="P3919" t="s">
        <v>12</v>
      </c>
    </row>
    <row r="3920" spans="1:16" hidden="1" x14ac:dyDescent="0.25">
      <c r="A3920" t="s">
        <v>39</v>
      </c>
      <c r="B3920" t="s">
        <v>16</v>
      </c>
      <c r="C3920" t="s">
        <v>528</v>
      </c>
      <c r="D3920" t="s">
        <v>92</v>
      </c>
      <c r="E3920" t="s">
        <v>93</v>
      </c>
      <c r="F3920" t="s">
        <v>202</v>
      </c>
      <c r="G3920">
        <v>102837</v>
      </c>
      <c r="H3920" s="9">
        <v>1</v>
      </c>
      <c r="I3920" s="1">
        <v>45167</v>
      </c>
      <c r="J3920">
        <v>8</v>
      </c>
      <c r="K3920">
        <v>2023</v>
      </c>
      <c r="L3920" t="s">
        <v>37</v>
      </c>
      <c r="M3920">
        <v>33.5</v>
      </c>
      <c r="N3920" t="s">
        <v>4615</v>
      </c>
      <c r="O3920">
        <v>51.544800000000002</v>
      </c>
      <c r="P3920" t="s">
        <v>12</v>
      </c>
    </row>
    <row r="3921" spans="1:16" hidden="1" x14ac:dyDescent="0.25">
      <c r="A3921" t="s">
        <v>39</v>
      </c>
      <c r="B3921" t="s">
        <v>16</v>
      </c>
      <c r="C3921" t="s">
        <v>3311</v>
      </c>
      <c r="D3921" t="s">
        <v>990</v>
      </c>
      <c r="E3921" t="s">
        <v>991</v>
      </c>
      <c r="F3921" t="s">
        <v>202</v>
      </c>
      <c r="G3921">
        <v>102836</v>
      </c>
      <c r="H3921" s="9">
        <v>1</v>
      </c>
      <c r="I3921" s="1">
        <v>45167</v>
      </c>
      <c r="J3921">
        <v>8</v>
      </c>
      <c r="K3921">
        <v>2023</v>
      </c>
      <c r="L3921" t="s">
        <v>37</v>
      </c>
      <c r="M3921">
        <v>33.5</v>
      </c>
      <c r="N3921" t="s">
        <v>4615</v>
      </c>
      <c r="O3921">
        <v>51.544800000000002</v>
      </c>
      <c r="P3921" t="s">
        <v>12</v>
      </c>
    </row>
    <row r="3922" spans="1:16" hidden="1" x14ac:dyDescent="0.25">
      <c r="A3922" t="s">
        <v>39</v>
      </c>
      <c r="B3922" t="s">
        <v>38</v>
      </c>
      <c r="C3922" t="s">
        <v>616</v>
      </c>
      <c r="D3922" t="s">
        <v>81</v>
      </c>
      <c r="E3922" t="s">
        <v>82</v>
      </c>
      <c r="F3922" t="s">
        <v>202</v>
      </c>
      <c r="G3922">
        <v>102829</v>
      </c>
      <c r="H3922" s="9">
        <v>1</v>
      </c>
      <c r="I3922" s="1">
        <v>45167</v>
      </c>
      <c r="J3922">
        <v>8</v>
      </c>
      <c r="K3922">
        <v>2023</v>
      </c>
      <c r="L3922" t="s">
        <v>37</v>
      </c>
      <c r="M3922">
        <v>28.25</v>
      </c>
      <c r="N3922" t="s">
        <v>4615</v>
      </c>
      <c r="O3922">
        <v>43.466900000000003</v>
      </c>
      <c r="P3922" t="s">
        <v>12</v>
      </c>
    </row>
    <row r="3923" spans="1:16" hidden="1" x14ac:dyDescent="0.25">
      <c r="A3923" t="s">
        <v>17</v>
      </c>
      <c r="B3923" t="s">
        <v>103</v>
      </c>
      <c r="C3923" t="s">
        <v>512</v>
      </c>
      <c r="D3923" t="s">
        <v>248</v>
      </c>
      <c r="E3923" t="s">
        <v>250</v>
      </c>
      <c r="F3923" t="s">
        <v>202</v>
      </c>
      <c r="G3923">
        <v>102819</v>
      </c>
      <c r="H3923" s="9">
        <v>20</v>
      </c>
      <c r="I3923" s="1">
        <v>45443</v>
      </c>
      <c r="J3923">
        <v>5</v>
      </c>
      <c r="K3923">
        <v>2024</v>
      </c>
      <c r="L3923" t="s">
        <v>109</v>
      </c>
      <c r="M3923">
        <v>19.5</v>
      </c>
      <c r="N3923" t="s">
        <v>4619</v>
      </c>
      <c r="O3923">
        <v>30.003699999999998</v>
      </c>
      <c r="P3923" t="s">
        <v>12</v>
      </c>
    </row>
    <row r="3924" spans="1:16" hidden="1" x14ac:dyDescent="0.25">
      <c r="A3924" t="s">
        <v>17</v>
      </c>
      <c r="B3924" t="s">
        <v>202</v>
      </c>
      <c r="C3924" t="s">
        <v>588</v>
      </c>
      <c r="D3924" t="s">
        <v>216</v>
      </c>
      <c r="E3924" t="s">
        <v>217</v>
      </c>
      <c r="F3924" t="s">
        <v>202</v>
      </c>
      <c r="G3924">
        <v>102819</v>
      </c>
      <c r="H3924" s="9">
        <v>8</v>
      </c>
      <c r="I3924" s="1">
        <v>45443</v>
      </c>
      <c r="J3924">
        <v>5</v>
      </c>
      <c r="K3924">
        <v>2024</v>
      </c>
      <c r="L3924" t="s">
        <v>109</v>
      </c>
      <c r="M3924">
        <v>9</v>
      </c>
      <c r="N3924" t="s">
        <v>4619</v>
      </c>
      <c r="O3924">
        <v>13.847899999999999</v>
      </c>
      <c r="P3924" t="s">
        <v>12</v>
      </c>
    </row>
    <row r="3925" spans="1:16" hidden="1" x14ac:dyDescent="0.25">
      <c r="A3925" t="s">
        <v>17</v>
      </c>
      <c r="B3925" t="s">
        <v>202</v>
      </c>
      <c r="C3925" t="s">
        <v>541</v>
      </c>
      <c r="D3925" t="s">
        <v>200</v>
      </c>
      <c r="E3925" t="s">
        <v>201</v>
      </c>
      <c r="F3925" t="s">
        <v>202</v>
      </c>
      <c r="G3925">
        <v>102819</v>
      </c>
      <c r="H3925" s="9">
        <v>10</v>
      </c>
      <c r="I3925" s="1">
        <v>45443</v>
      </c>
      <c r="J3925">
        <v>5</v>
      </c>
      <c r="K3925">
        <v>2024</v>
      </c>
      <c r="L3925" t="s">
        <v>109</v>
      </c>
      <c r="M3925">
        <v>9</v>
      </c>
      <c r="N3925" t="s">
        <v>4619</v>
      </c>
      <c r="O3925">
        <v>13.847899999999999</v>
      </c>
      <c r="P3925" t="s">
        <v>12</v>
      </c>
    </row>
    <row r="3926" spans="1:16" hidden="1" x14ac:dyDescent="0.25">
      <c r="A3926" t="s">
        <v>17</v>
      </c>
      <c r="B3926" t="s">
        <v>199</v>
      </c>
      <c r="C3926" t="s">
        <v>2997</v>
      </c>
      <c r="D3926" t="s">
        <v>1593</v>
      </c>
      <c r="E3926" t="s">
        <v>1594</v>
      </c>
      <c r="F3926" t="s">
        <v>202</v>
      </c>
      <c r="G3926">
        <v>102819</v>
      </c>
      <c r="H3926" s="9">
        <v>5</v>
      </c>
      <c r="I3926" s="1">
        <v>45443</v>
      </c>
      <c r="J3926">
        <v>5</v>
      </c>
      <c r="K3926">
        <v>2024</v>
      </c>
      <c r="L3926" t="s">
        <v>109</v>
      </c>
      <c r="M3926">
        <v>15.8</v>
      </c>
      <c r="N3926" t="s">
        <v>4619</v>
      </c>
      <c r="O3926">
        <v>24.310700000000001</v>
      </c>
      <c r="P3926" t="s">
        <v>12</v>
      </c>
    </row>
    <row r="3927" spans="1:16" hidden="1" x14ac:dyDescent="0.25">
      <c r="A3927" t="s">
        <v>17</v>
      </c>
      <c r="B3927" t="s">
        <v>103</v>
      </c>
      <c r="C3927" t="s">
        <v>3524</v>
      </c>
      <c r="D3927" t="s">
        <v>1439</v>
      </c>
      <c r="E3927" t="s">
        <v>1440</v>
      </c>
      <c r="F3927" t="s">
        <v>202</v>
      </c>
      <c r="G3927">
        <v>102819</v>
      </c>
      <c r="H3927" s="9">
        <v>5</v>
      </c>
      <c r="I3927" s="1">
        <v>45443</v>
      </c>
      <c r="J3927">
        <v>5</v>
      </c>
      <c r="K3927">
        <v>2024</v>
      </c>
      <c r="L3927" t="s">
        <v>109</v>
      </c>
      <c r="M3927">
        <v>45</v>
      </c>
      <c r="N3927" t="s">
        <v>4619</v>
      </c>
      <c r="O3927">
        <v>69.2393</v>
      </c>
      <c r="P3927" t="s">
        <v>12</v>
      </c>
    </row>
    <row r="3928" spans="1:16" hidden="1" x14ac:dyDescent="0.25">
      <c r="A3928" t="s">
        <v>17</v>
      </c>
      <c r="B3928" t="s">
        <v>103</v>
      </c>
      <c r="C3928" t="s">
        <v>437</v>
      </c>
      <c r="D3928" t="s">
        <v>244</v>
      </c>
      <c r="E3928" t="s">
        <v>245</v>
      </c>
      <c r="F3928" t="s">
        <v>202</v>
      </c>
      <c r="G3928">
        <v>102819</v>
      </c>
      <c r="H3928" s="9">
        <v>40</v>
      </c>
      <c r="I3928" s="1">
        <v>45443</v>
      </c>
      <c r="J3928">
        <v>5</v>
      </c>
      <c r="K3928">
        <v>2024</v>
      </c>
      <c r="L3928" t="s">
        <v>109</v>
      </c>
      <c r="M3928">
        <v>19</v>
      </c>
      <c r="N3928" t="s">
        <v>4619</v>
      </c>
      <c r="O3928">
        <v>29.234400000000001</v>
      </c>
      <c r="P3928" t="s">
        <v>12</v>
      </c>
    </row>
    <row r="3929" spans="1:16" hidden="1" x14ac:dyDescent="0.25">
      <c r="A3929" t="s">
        <v>39</v>
      </c>
      <c r="B3929" t="s">
        <v>38</v>
      </c>
      <c r="C3929" t="s">
        <v>2944</v>
      </c>
      <c r="D3929" t="s">
        <v>949</v>
      </c>
      <c r="E3929" t="s">
        <v>950</v>
      </c>
      <c r="F3929" t="s">
        <v>202</v>
      </c>
      <c r="G3929">
        <v>102735</v>
      </c>
      <c r="H3929" s="9">
        <v>1</v>
      </c>
      <c r="I3929" s="1">
        <v>45167</v>
      </c>
      <c r="J3929">
        <v>8</v>
      </c>
      <c r="K3929">
        <v>2023</v>
      </c>
      <c r="L3929" t="s">
        <v>37</v>
      </c>
      <c r="M3929">
        <v>28.25</v>
      </c>
      <c r="N3929" t="s">
        <v>4615</v>
      </c>
      <c r="O3929">
        <v>43.466900000000003</v>
      </c>
      <c r="P3929" t="s">
        <v>12</v>
      </c>
    </row>
    <row r="3930" spans="1:16" hidden="1" x14ac:dyDescent="0.25">
      <c r="A3930" t="s">
        <v>39</v>
      </c>
      <c r="B3930" t="s">
        <v>16</v>
      </c>
      <c r="C3930" t="s">
        <v>532</v>
      </c>
      <c r="D3930" t="s">
        <v>88</v>
      </c>
      <c r="E3930" t="s">
        <v>89</v>
      </c>
      <c r="F3930" t="s">
        <v>202</v>
      </c>
      <c r="G3930">
        <v>102733</v>
      </c>
      <c r="H3930" s="9">
        <v>1</v>
      </c>
      <c r="I3930" s="1">
        <v>45167</v>
      </c>
      <c r="J3930">
        <v>8</v>
      </c>
      <c r="K3930">
        <v>2023</v>
      </c>
      <c r="L3930" t="s">
        <v>37</v>
      </c>
      <c r="M3930">
        <v>33.5</v>
      </c>
      <c r="N3930" t="s">
        <v>4615</v>
      </c>
      <c r="O3930">
        <v>51.544800000000002</v>
      </c>
      <c r="P3930" t="s">
        <v>12</v>
      </c>
    </row>
    <row r="3931" spans="1:16" hidden="1" x14ac:dyDescent="0.25">
      <c r="A3931" t="s">
        <v>39</v>
      </c>
      <c r="B3931" t="s">
        <v>16</v>
      </c>
      <c r="C3931" t="s">
        <v>532</v>
      </c>
      <c r="D3931" t="s">
        <v>88</v>
      </c>
      <c r="E3931" t="s">
        <v>89</v>
      </c>
      <c r="F3931" t="s">
        <v>202</v>
      </c>
      <c r="G3931">
        <v>102732</v>
      </c>
      <c r="H3931" s="9">
        <v>1</v>
      </c>
      <c r="I3931" s="1">
        <v>45167</v>
      </c>
      <c r="J3931">
        <v>8</v>
      </c>
      <c r="K3931">
        <v>2023</v>
      </c>
      <c r="L3931" t="s">
        <v>37</v>
      </c>
      <c r="M3931">
        <v>33.5</v>
      </c>
      <c r="N3931" t="s">
        <v>4615</v>
      </c>
      <c r="O3931">
        <v>51.544800000000002</v>
      </c>
      <c r="P3931" t="s">
        <v>12</v>
      </c>
    </row>
    <row r="3932" spans="1:16" hidden="1" x14ac:dyDescent="0.25">
      <c r="A3932" t="s">
        <v>39</v>
      </c>
      <c r="B3932" t="s">
        <v>38</v>
      </c>
      <c r="C3932" t="s">
        <v>2944</v>
      </c>
      <c r="D3932" t="s">
        <v>949</v>
      </c>
      <c r="E3932" t="s">
        <v>950</v>
      </c>
      <c r="F3932" t="s">
        <v>202</v>
      </c>
      <c r="G3932">
        <v>102730</v>
      </c>
      <c r="H3932" s="9">
        <v>1</v>
      </c>
      <c r="I3932" s="1">
        <v>45167</v>
      </c>
      <c r="J3932">
        <v>8</v>
      </c>
      <c r="K3932">
        <v>2023</v>
      </c>
      <c r="L3932" t="s">
        <v>37</v>
      </c>
      <c r="M3932">
        <v>28.25</v>
      </c>
      <c r="N3932" t="s">
        <v>4615</v>
      </c>
      <c r="O3932">
        <v>43.466900000000003</v>
      </c>
      <c r="P3932" t="s">
        <v>12</v>
      </c>
    </row>
    <row r="3933" spans="1:16" hidden="1" x14ac:dyDescent="0.25">
      <c r="A3933" t="s">
        <v>39</v>
      </c>
      <c r="B3933" t="s">
        <v>38</v>
      </c>
      <c r="C3933" t="s">
        <v>2944</v>
      </c>
      <c r="D3933" t="s">
        <v>949</v>
      </c>
      <c r="E3933" t="s">
        <v>950</v>
      </c>
      <c r="F3933" t="s">
        <v>202</v>
      </c>
      <c r="G3933">
        <v>102730</v>
      </c>
      <c r="H3933" s="9">
        <v>1</v>
      </c>
      <c r="I3933" s="1">
        <v>45167</v>
      </c>
      <c r="J3933">
        <v>8</v>
      </c>
      <c r="K3933">
        <v>2023</v>
      </c>
      <c r="L3933" t="s">
        <v>37</v>
      </c>
      <c r="M3933">
        <v>28.25</v>
      </c>
      <c r="N3933" t="s">
        <v>4615</v>
      </c>
      <c r="O3933">
        <v>43.466900000000003</v>
      </c>
      <c r="P3933" t="s">
        <v>12</v>
      </c>
    </row>
    <row r="3934" spans="1:16" hidden="1" x14ac:dyDescent="0.25">
      <c r="A3934" t="s">
        <v>39</v>
      </c>
      <c r="B3934" t="s">
        <v>16</v>
      </c>
      <c r="C3934" t="s">
        <v>532</v>
      </c>
      <c r="D3934" t="s">
        <v>88</v>
      </c>
      <c r="E3934" t="s">
        <v>89</v>
      </c>
      <c r="F3934" t="s">
        <v>202</v>
      </c>
      <c r="G3934">
        <v>102699</v>
      </c>
      <c r="H3934" s="9">
        <v>1</v>
      </c>
      <c r="I3934" s="1">
        <v>45166</v>
      </c>
      <c r="J3934">
        <v>8</v>
      </c>
      <c r="K3934">
        <v>2023</v>
      </c>
      <c r="L3934" t="s">
        <v>37</v>
      </c>
      <c r="M3934">
        <v>33.5</v>
      </c>
      <c r="N3934" t="s">
        <v>4615</v>
      </c>
      <c r="O3934">
        <v>51.025799999999997</v>
      </c>
      <c r="P3934" t="s">
        <v>12</v>
      </c>
    </row>
    <row r="3935" spans="1:16" hidden="1" x14ac:dyDescent="0.25">
      <c r="A3935" t="s">
        <v>39</v>
      </c>
      <c r="B3935" t="s">
        <v>16</v>
      </c>
      <c r="C3935" t="s">
        <v>2992</v>
      </c>
      <c r="D3935" t="s">
        <v>1035</v>
      </c>
      <c r="E3935" t="s">
        <v>1036</v>
      </c>
      <c r="F3935" t="s">
        <v>202</v>
      </c>
      <c r="G3935">
        <v>102698</v>
      </c>
      <c r="H3935" s="9">
        <v>1</v>
      </c>
      <c r="I3935" s="1">
        <v>45166</v>
      </c>
      <c r="J3935">
        <v>8</v>
      </c>
      <c r="K3935">
        <v>2023</v>
      </c>
      <c r="L3935" t="s">
        <v>37</v>
      </c>
      <c r="M3935">
        <v>33.5</v>
      </c>
      <c r="N3935" t="s">
        <v>4615</v>
      </c>
      <c r="O3935">
        <v>51.025799999999997</v>
      </c>
      <c r="P3935" t="s">
        <v>12</v>
      </c>
    </row>
    <row r="3936" spans="1:16" hidden="1" x14ac:dyDescent="0.25">
      <c r="A3936" t="s">
        <v>39</v>
      </c>
      <c r="B3936" t="s">
        <v>16</v>
      </c>
      <c r="C3936" t="s">
        <v>3331</v>
      </c>
      <c r="D3936" t="s">
        <v>1034</v>
      </c>
      <c r="E3936" t="s">
        <v>1022</v>
      </c>
      <c r="F3936" t="s">
        <v>202</v>
      </c>
      <c r="G3936">
        <v>102697</v>
      </c>
      <c r="H3936" s="9">
        <v>1</v>
      </c>
      <c r="I3936" s="1">
        <v>45166</v>
      </c>
      <c r="J3936">
        <v>8</v>
      </c>
      <c r="K3936">
        <v>2023</v>
      </c>
      <c r="L3936" t="s">
        <v>37</v>
      </c>
      <c r="M3936">
        <v>33.5</v>
      </c>
      <c r="N3936" t="s">
        <v>4615</v>
      </c>
      <c r="O3936">
        <v>51.025799999999997</v>
      </c>
      <c r="P3936" t="s">
        <v>12</v>
      </c>
    </row>
    <row r="3937" spans="1:16" hidden="1" x14ac:dyDescent="0.25">
      <c r="A3937" t="s">
        <v>39</v>
      </c>
      <c r="B3937" t="s">
        <v>16</v>
      </c>
      <c r="C3937" t="s">
        <v>2942</v>
      </c>
      <c r="D3937" t="s">
        <v>994</v>
      </c>
      <c r="E3937" t="s">
        <v>995</v>
      </c>
      <c r="F3937" t="s">
        <v>202</v>
      </c>
      <c r="G3937">
        <v>102653</v>
      </c>
      <c r="H3937" s="9">
        <v>1</v>
      </c>
      <c r="I3937" s="1">
        <v>45166</v>
      </c>
      <c r="J3937">
        <v>8</v>
      </c>
      <c r="K3937">
        <v>2023</v>
      </c>
      <c r="L3937" t="s">
        <v>37</v>
      </c>
      <c r="M3937">
        <v>33.5</v>
      </c>
      <c r="N3937" t="s">
        <v>4615</v>
      </c>
      <c r="O3937">
        <v>51.025799999999997</v>
      </c>
      <c r="P3937" t="s">
        <v>12</v>
      </c>
    </row>
    <row r="3938" spans="1:16" hidden="1" x14ac:dyDescent="0.25">
      <c r="A3938" t="s">
        <v>39</v>
      </c>
      <c r="B3938" t="s">
        <v>38</v>
      </c>
      <c r="C3938" t="s">
        <v>3292</v>
      </c>
      <c r="D3938" t="s">
        <v>943</v>
      </c>
      <c r="E3938" t="s">
        <v>944</v>
      </c>
      <c r="F3938" t="s">
        <v>202</v>
      </c>
      <c r="G3938">
        <v>102591</v>
      </c>
      <c r="H3938" s="9">
        <v>1</v>
      </c>
      <c r="I3938" s="1">
        <v>45166</v>
      </c>
      <c r="J3938">
        <v>8</v>
      </c>
      <c r="K3938">
        <v>2023</v>
      </c>
      <c r="L3938" t="s">
        <v>37</v>
      </c>
      <c r="M3938">
        <v>28.25</v>
      </c>
      <c r="N3938" t="s">
        <v>4615</v>
      </c>
      <c r="O3938">
        <v>43.029299999999999</v>
      </c>
      <c r="P3938" t="s">
        <v>12</v>
      </c>
    </row>
    <row r="3939" spans="1:16" hidden="1" x14ac:dyDescent="0.25">
      <c r="A3939" t="s">
        <v>39</v>
      </c>
      <c r="B3939" t="s">
        <v>38</v>
      </c>
      <c r="C3939" t="s">
        <v>4579</v>
      </c>
      <c r="D3939" t="s">
        <v>4580</v>
      </c>
      <c r="E3939" t="s">
        <v>4581</v>
      </c>
      <c r="F3939" t="s">
        <v>202</v>
      </c>
      <c r="G3939">
        <v>102555</v>
      </c>
      <c r="H3939" s="9">
        <v>1</v>
      </c>
      <c r="I3939" s="1">
        <v>45165</v>
      </c>
      <c r="J3939">
        <v>8</v>
      </c>
      <c r="K3939">
        <v>2023</v>
      </c>
      <c r="L3939" t="s">
        <v>37</v>
      </c>
      <c r="M3939">
        <v>26.62</v>
      </c>
      <c r="N3939" t="s">
        <v>4615</v>
      </c>
      <c r="O3939">
        <v>40.4253</v>
      </c>
      <c r="P3939" t="s">
        <v>12</v>
      </c>
    </row>
    <row r="3940" spans="1:16" hidden="1" x14ac:dyDescent="0.25">
      <c r="A3940" t="s">
        <v>39</v>
      </c>
      <c r="B3940" t="s">
        <v>16</v>
      </c>
      <c r="C3940" t="s">
        <v>3316</v>
      </c>
      <c r="D3940" t="s">
        <v>1002</v>
      </c>
      <c r="E3940" t="s">
        <v>1003</v>
      </c>
      <c r="F3940" t="s">
        <v>202</v>
      </c>
      <c r="G3940">
        <v>102554</v>
      </c>
      <c r="H3940" s="9">
        <v>1</v>
      </c>
      <c r="I3940" s="1">
        <v>45165</v>
      </c>
      <c r="J3940">
        <v>8</v>
      </c>
      <c r="K3940">
        <v>2023</v>
      </c>
      <c r="L3940" t="s">
        <v>37</v>
      </c>
      <c r="M3940">
        <v>33.5</v>
      </c>
      <c r="N3940" t="s">
        <v>4615</v>
      </c>
      <c r="O3940">
        <v>50.8733</v>
      </c>
      <c r="P3940" t="s">
        <v>12</v>
      </c>
    </row>
    <row r="3941" spans="1:16" hidden="1" x14ac:dyDescent="0.25">
      <c r="A3941" t="s">
        <v>39</v>
      </c>
      <c r="B3941" t="s">
        <v>16</v>
      </c>
      <c r="C3941" t="s">
        <v>532</v>
      </c>
      <c r="D3941" t="s">
        <v>88</v>
      </c>
      <c r="E3941" t="s">
        <v>89</v>
      </c>
      <c r="F3941" t="s">
        <v>202</v>
      </c>
      <c r="G3941">
        <v>102553</v>
      </c>
      <c r="H3941" s="9">
        <v>1</v>
      </c>
      <c r="I3941" s="1">
        <v>45165</v>
      </c>
      <c r="J3941">
        <v>8</v>
      </c>
      <c r="K3941">
        <v>2023</v>
      </c>
      <c r="L3941" t="s">
        <v>37</v>
      </c>
      <c r="M3941">
        <v>33.5</v>
      </c>
      <c r="N3941" t="s">
        <v>4615</v>
      </c>
      <c r="O3941">
        <v>50.8733</v>
      </c>
      <c r="P3941" t="s">
        <v>12</v>
      </c>
    </row>
    <row r="3942" spans="1:16" hidden="1" x14ac:dyDescent="0.25">
      <c r="A3942" t="s">
        <v>39</v>
      </c>
      <c r="B3942" t="s">
        <v>38</v>
      </c>
      <c r="C3942" t="s">
        <v>3292</v>
      </c>
      <c r="D3942" t="s">
        <v>943</v>
      </c>
      <c r="E3942" t="s">
        <v>944</v>
      </c>
      <c r="F3942" t="s">
        <v>202</v>
      </c>
      <c r="G3942">
        <v>102552</v>
      </c>
      <c r="H3942" s="9">
        <v>1</v>
      </c>
      <c r="I3942" s="1">
        <v>45165</v>
      </c>
      <c r="J3942">
        <v>8</v>
      </c>
      <c r="K3942">
        <v>2023</v>
      </c>
      <c r="L3942" t="s">
        <v>37</v>
      </c>
      <c r="M3942">
        <v>28.25</v>
      </c>
      <c r="N3942" t="s">
        <v>4615</v>
      </c>
      <c r="O3942">
        <v>42.900599999999997</v>
      </c>
      <c r="P3942" t="s">
        <v>12</v>
      </c>
    </row>
    <row r="3943" spans="1:16" hidden="1" x14ac:dyDescent="0.25">
      <c r="A3943" t="s">
        <v>39</v>
      </c>
      <c r="B3943" t="s">
        <v>38</v>
      </c>
      <c r="C3943" t="s">
        <v>506</v>
      </c>
      <c r="D3943" t="s">
        <v>52</v>
      </c>
      <c r="E3943" t="s">
        <v>53</v>
      </c>
      <c r="F3943" t="s">
        <v>202</v>
      </c>
      <c r="G3943">
        <v>102551</v>
      </c>
      <c r="H3943" s="9">
        <v>1</v>
      </c>
      <c r="I3943" s="1">
        <v>45165</v>
      </c>
      <c r="J3943">
        <v>8</v>
      </c>
      <c r="K3943">
        <v>2023</v>
      </c>
      <c r="L3943" t="s">
        <v>37</v>
      </c>
      <c r="M3943">
        <v>28.25</v>
      </c>
      <c r="N3943" t="s">
        <v>4615</v>
      </c>
      <c r="O3943">
        <v>42.900599999999997</v>
      </c>
      <c r="P3943" t="s">
        <v>12</v>
      </c>
    </row>
    <row r="3944" spans="1:16" hidden="1" x14ac:dyDescent="0.25">
      <c r="A3944" t="s">
        <v>39</v>
      </c>
      <c r="B3944" t="s">
        <v>16</v>
      </c>
      <c r="C3944" t="s">
        <v>576</v>
      </c>
      <c r="D3944" t="s">
        <v>90</v>
      </c>
      <c r="E3944" t="s">
        <v>91</v>
      </c>
      <c r="F3944" t="s">
        <v>202</v>
      </c>
      <c r="G3944">
        <v>102309</v>
      </c>
      <c r="H3944" s="9">
        <v>1</v>
      </c>
      <c r="I3944" s="1">
        <v>45163</v>
      </c>
      <c r="J3944">
        <v>8</v>
      </c>
      <c r="K3944">
        <v>2023</v>
      </c>
      <c r="L3944" t="s">
        <v>37</v>
      </c>
      <c r="M3944">
        <v>33.5</v>
      </c>
      <c r="N3944" t="s">
        <v>4615</v>
      </c>
      <c r="O3944">
        <v>50.816499999999998</v>
      </c>
      <c r="P3944" t="s">
        <v>12</v>
      </c>
    </row>
    <row r="3945" spans="1:16" hidden="1" x14ac:dyDescent="0.25">
      <c r="A3945" t="s">
        <v>39</v>
      </c>
      <c r="B3945" t="s">
        <v>38</v>
      </c>
      <c r="C3945" t="s">
        <v>3299</v>
      </c>
      <c r="D3945" t="s">
        <v>962</v>
      </c>
      <c r="E3945" t="s">
        <v>963</v>
      </c>
      <c r="F3945" t="s">
        <v>202</v>
      </c>
      <c r="G3945">
        <v>102277</v>
      </c>
      <c r="H3945" s="9">
        <v>1</v>
      </c>
      <c r="I3945" s="1">
        <v>45162</v>
      </c>
      <c r="J3945">
        <v>8</v>
      </c>
      <c r="K3945">
        <v>2023</v>
      </c>
      <c r="L3945" t="s">
        <v>37</v>
      </c>
      <c r="M3945">
        <v>28.25</v>
      </c>
      <c r="N3945" t="s">
        <v>4615</v>
      </c>
      <c r="O3945">
        <v>43.272500000000001</v>
      </c>
      <c r="P3945" t="s">
        <v>12</v>
      </c>
    </row>
    <row r="3946" spans="1:16" hidden="1" x14ac:dyDescent="0.25">
      <c r="A3946" t="s">
        <v>39</v>
      </c>
      <c r="B3946" t="s">
        <v>38</v>
      </c>
      <c r="C3946" t="s">
        <v>478</v>
      </c>
      <c r="D3946" t="s">
        <v>35</v>
      </c>
      <c r="E3946" t="s">
        <v>36</v>
      </c>
      <c r="F3946" t="s">
        <v>202</v>
      </c>
      <c r="G3946">
        <v>102273</v>
      </c>
      <c r="H3946" s="9">
        <v>1</v>
      </c>
      <c r="I3946" s="1">
        <v>45162</v>
      </c>
      <c r="J3946">
        <v>8</v>
      </c>
      <c r="K3946">
        <v>2023</v>
      </c>
      <c r="L3946" t="s">
        <v>37</v>
      </c>
      <c r="M3946">
        <v>28.25</v>
      </c>
      <c r="N3946" t="s">
        <v>4615</v>
      </c>
      <c r="O3946">
        <v>43.272500000000001</v>
      </c>
      <c r="P3946" t="s">
        <v>12</v>
      </c>
    </row>
    <row r="3947" spans="1:16" hidden="1" x14ac:dyDescent="0.25">
      <c r="A3947" t="s">
        <v>39</v>
      </c>
      <c r="B3947" t="s">
        <v>38</v>
      </c>
      <c r="C3947" t="s">
        <v>3275</v>
      </c>
      <c r="D3947" t="s">
        <v>910</v>
      </c>
      <c r="E3947" t="s">
        <v>911</v>
      </c>
      <c r="F3947" t="s">
        <v>202</v>
      </c>
      <c r="G3947">
        <v>102266</v>
      </c>
      <c r="H3947" s="9">
        <v>1</v>
      </c>
      <c r="I3947" s="1">
        <v>45162</v>
      </c>
      <c r="J3947">
        <v>8</v>
      </c>
      <c r="K3947">
        <v>2023</v>
      </c>
      <c r="L3947" t="s">
        <v>37</v>
      </c>
      <c r="M3947">
        <v>28.25</v>
      </c>
      <c r="N3947" t="s">
        <v>4615</v>
      </c>
      <c r="O3947">
        <v>43.272500000000001</v>
      </c>
      <c r="P3947" t="s">
        <v>12</v>
      </c>
    </row>
    <row r="3948" spans="1:16" hidden="1" x14ac:dyDescent="0.25">
      <c r="A3948" t="s">
        <v>39</v>
      </c>
      <c r="B3948" t="s">
        <v>16</v>
      </c>
      <c r="C3948" t="s">
        <v>528</v>
      </c>
      <c r="D3948" t="s">
        <v>92</v>
      </c>
      <c r="E3948" t="s">
        <v>93</v>
      </c>
      <c r="F3948" t="s">
        <v>202</v>
      </c>
      <c r="G3948">
        <v>102156</v>
      </c>
      <c r="H3948" s="9">
        <v>1</v>
      </c>
      <c r="I3948" s="1">
        <v>45161</v>
      </c>
      <c r="J3948">
        <v>8</v>
      </c>
      <c r="K3948">
        <v>2023</v>
      </c>
      <c r="L3948" t="s">
        <v>37</v>
      </c>
      <c r="M3948">
        <v>33.5</v>
      </c>
      <c r="N3948" t="s">
        <v>4615</v>
      </c>
      <c r="O3948">
        <v>51.090800000000002</v>
      </c>
      <c r="P3948" t="s">
        <v>12</v>
      </c>
    </row>
    <row r="3949" spans="1:16" hidden="1" x14ac:dyDescent="0.25">
      <c r="A3949" t="s">
        <v>39</v>
      </c>
      <c r="B3949" t="s">
        <v>16</v>
      </c>
      <c r="C3949" t="s">
        <v>529</v>
      </c>
      <c r="D3949" t="s">
        <v>65</v>
      </c>
      <c r="E3949" t="s">
        <v>66</v>
      </c>
      <c r="F3949" t="s">
        <v>202</v>
      </c>
      <c r="G3949">
        <v>102066</v>
      </c>
      <c r="H3949" s="9">
        <v>1</v>
      </c>
      <c r="I3949" s="1">
        <v>45160</v>
      </c>
      <c r="J3949">
        <v>8</v>
      </c>
      <c r="K3949">
        <v>2023</v>
      </c>
      <c r="L3949" t="s">
        <v>37</v>
      </c>
      <c r="M3949">
        <v>28.25</v>
      </c>
      <c r="N3949" t="s">
        <v>4615</v>
      </c>
      <c r="O3949">
        <v>42.709299999999999</v>
      </c>
      <c r="P3949" t="s">
        <v>12</v>
      </c>
    </row>
    <row r="3950" spans="1:16" hidden="1" x14ac:dyDescent="0.25">
      <c r="A3950" t="s">
        <v>39</v>
      </c>
      <c r="B3950" t="s">
        <v>38</v>
      </c>
      <c r="C3950" t="s">
        <v>478</v>
      </c>
      <c r="D3950" t="s">
        <v>35</v>
      </c>
      <c r="E3950" t="s">
        <v>36</v>
      </c>
      <c r="F3950" t="s">
        <v>202</v>
      </c>
      <c r="G3950">
        <v>102041</v>
      </c>
      <c r="H3950" s="9">
        <v>1</v>
      </c>
      <c r="I3950" s="1">
        <v>45160</v>
      </c>
      <c r="J3950">
        <v>8</v>
      </c>
      <c r="K3950">
        <v>2023</v>
      </c>
      <c r="L3950" t="s">
        <v>37</v>
      </c>
      <c r="M3950">
        <v>28.25</v>
      </c>
      <c r="N3950" t="s">
        <v>4615</v>
      </c>
      <c r="O3950">
        <v>42.709299999999999</v>
      </c>
      <c r="P3950" t="s">
        <v>12</v>
      </c>
    </row>
    <row r="3951" spans="1:16" hidden="1" x14ac:dyDescent="0.25">
      <c r="A3951" t="s">
        <v>17</v>
      </c>
      <c r="B3951" t="s">
        <v>118</v>
      </c>
      <c r="C3951" t="s">
        <v>537</v>
      </c>
      <c r="D3951" t="s">
        <v>416</v>
      </c>
      <c r="E3951" t="s">
        <v>417</v>
      </c>
      <c r="F3951" t="s">
        <v>202</v>
      </c>
      <c r="G3951">
        <v>102028</v>
      </c>
      <c r="H3951" s="9">
        <v>6</v>
      </c>
      <c r="I3951" s="1">
        <v>45443</v>
      </c>
      <c r="J3951">
        <v>5</v>
      </c>
      <c r="K3951">
        <v>2024</v>
      </c>
      <c r="L3951" t="s">
        <v>4746</v>
      </c>
      <c r="M3951">
        <v>128.5</v>
      </c>
      <c r="N3951" t="s">
        <v>4619</v>
      </c>
      <c r="O3951">
        <v>194.27080000000001</v>
      </c>
      <c r="P3951" t="s">
        <v>12</v>
      </c>
    </row>
    <row r="3952" spans="1:16" hidden="1" x14ac:dyDescent="0.25">
      <c r="A3952" t="s">
        <v>17</v>
      </c>
      <c r="B3952" t="s">
        <v>103</v>
      </c>
      <c r="C3952" t="s">
        <v>512</v>
      </c>
      <c r="D3952" t="s">
        <v>248</v>
      </c>
      <c r="E3952" t="s">
        <v>250</v>
      </c>
      <c r="F3952" t="s">
        <v>202</v>
      </c>
      <c r="G3952">
        <v>102028</v>
      </c>
      <c r="H3952" s="9">
        <v>40</v>
      </c>
      <c r="I3952" s="1">
        <v>45443</v>
      </c>
      <c r="J3952">
        <v>5</v>
      </c>
      <c r="K3952">
        <v>2024</v>
      </c>
      <c r="L3952" t="s">
        <v>4746</v>
      </c>
      <c r="M3952">
        <v>19.5</v>
      </c>
      <c r="N3952" t="s">
        <v>4619</v>
      </c>
      <c r="O3952">
        <v>29.480799999999999</v>
      </c>
      <c r="P3952" t="s">
        <v>12</v>
      </c>
    </row>
    <row r="3953" spans="1:16" hidden="1" x14ac:dyDescent="0.25">
      <c r="A3953" t="s">
        <v>17</v>
      </c>
      <c r="B3953" t="s">
        <v>4487</v>
      </c>
      <c r="C3953" t="s">
        <v>2792</v>
      </c>
      <c r="D3953" t="s">
        <v>2791</v>
      </c>
      <c r="E3953" t="s">
        <v>3827</v>
      </c>
      <c r="F3953" t="s">
        <v>202</v>
      </c>
      <c r="G3953">
        <v>102020</v>
      </c>
      <c r="H3953" s="9">
        <v>25</v>
      </c>
      <c r="I3953" s="1">
        <v>45427</v>
      </c>
      <c r="J3953">
        <v>5</v>
      </c>
      <c r="K3953">
        <v>2024</v>
      </c>
      <c r="L3953" t="s">
        <v>820</v>
      </c>
      <c r="M3953">
        <v>40</v>
      </c>
      <c r="N3953" t="s">
        <v>4619</v>
      </c>
      <c r="O3953">
        <v>58.413800000000002</v>
      </c>
      <c r="P3953" t="s">
        <v>12</v>
      </c>
    </row>
    <row r="3954" spans="1:16" hidden="1" x14ac:dyDescent="0.25">
      <c r="A3954" t="s">
        <v>17</v>
      </c>
      <c r="B3954" t="s">
        <v>112</v>
      </c>
      <c r="C3954" t="s">
        <v>4582</v>
      </c>
      <c r="D3954" t="s">
        <v>4583</v>
      </c>
      <c r="E3954" t="s">
        <v>4584</v>
      </c>
      <c r="F3954" t="s">
        <v>202</v>
      </c>
      <c r="G3954">
        <v>102020</v>
      </c>
      <c r="H3954" s="9">
        <v>5</v>
      </c>
      <c r="I3954" s="1">
        <v>45427</v>
      </c>
      <c r="J3954">
        <v>5</v>
      </c>
      <c r="K3954">
        <v>2024</v>
      </c>
      <c r="L3954" t="s">
        <v>820</v>
      </c>
      <c r="M3954">
        <v>19.350000000000001</v>
      </c>
      <c r="N3954" t="s">
        <v>4619</v>
      </c>
      <c r="O3954">
        <v>28.2577</v>
      </c>
      <c r="P3954" t="s">
        <v>12</v>
      </c>
    </row>
    <row r="3955" spans="1:16" hidden="1" x14ac:dyDescent="0.25">
      <c r="A3955" t="s">
        <v>17</v>
      </c>
      <c r="B3955" t="s">
        <v>112</v>
      </c>
      <c r="C3955" t="s">
        <v>4585</v>
      </c>
      <c r="D3955" t="s">
        <v>4586</v>
      </c>
      <c r="E3955" t="s">
        <v>4587</v>
      </c>
      <c r="F3955" t="s">
        <v>202</v>
      </c>
      <c r="G3955">
        <v>102020</v>
      </c>
      <c r="H3955" s="9">
        <v>5</v>
      </c>
      <c r="I3955" s="1">
        <v>45427</v>
      </c>
      <c r="J3955">
        <v>5</v>
      </c>
      <c r="K3955">
        <v>2024</v>
      </c>
      <c r="L3955" t="s">
        <v>820</v>
      </c>
      <c r="M3955">
        <v>20.45</v>
      </c>
      <c r="O3955">
        <v>29.864000000000001</v>
      </c>
      <c r="P3955" t="s">
        <v>12</v>
      </c>
    </row>
    <row r="3956" spans="1:16" hidden="1" x14ac:dyDescent="0.25">
      <c r="A3956" t="s">
        <v>17</v>
      </c>
      <c r="B3956" t="s">
        <v>112</v>
      </c>
      <c r="C3956" t="s">
        <v>4588</v>
      </c>
      <c r="D3956" t="s">
        <v>4589</v>
      </c>
      <c r="E3956" t="s">
        <v>4590</v>
      </c>
      <c r="F3956" t="s">
        <v>202</v>
      </c>
      <c r="G3956">
        <v>102020</v>
      </c>
      <c r="H3956" s="9">
        <v>33</v>
      </c>
      <c r="I3956" s="1">
        <v>45427</v>
      </c>
      <c r="J3956">
        <v>5</v>
      </c>
      <c r="K3956">
        <v>2024</v>
      </c>
      <c r="L3956" t="s">
        <v>820</v>
      </c>
      <c r="M3956">
        <v>38.5</v>
      </c>
      <c r="N3956" t="s">
        <v>4619</v>
      </c>
      <c r="O3956">
        <v>56.223300000000002</v>
      </c>
      <c r="P3956" t="s">
        <v>12</v>
      </c>
    </row>
    <row r="3957" spans="1:16" hidden="1" x14ac:dyDescent="0.25">
      <c r="A3957" t="s">
        <v>17</v>
      </c>
      <c r="B3957" t="s">
        <v>112</v>
      </c>
      <c r="C3957" t="s">
        <v>4591</v>
      </c>
      <c r="D3957" t="s">
        <v>4592</v>
      </c>
      <c r="E3957" t="s">
        <v>4593</v>
      </c>
      <c r="F3957" t="s">
        <v>202</v>
      </c>
      <c r="G3957">
        <v>102020</v>
      </c>
      <c r="H3957" s="9">
        <v>10</v>
      </c>
      <c r="I3957" s="1">
        <v>45427</v>
      </c>
      <c r="J3957">
        <v>5</v>
      </c>
      <c r="K3957">
        <v>2024</v>
      </c>
      <c r="L3957" t="s">
        <v>820</v>
      </c>
      <c r="M3957">
        <v>40</v>
      </c>
      <c r="N3957" t="s">
        <v>4619</v>
      </c>
      <c r="O3957">
        <v>58.413800000000002</v>
      </c>
      <c r="P3957" t="s">
        <v>12</v>
      </c>
    </row>
    <row r="3958" spans="1:16" hidden="1" x14ac:dyDescent="0.25">
      <c r="A3958" t="s">
        <v>17</v>
      </c>
      <c r="B3958" t="s">
        <v>112</v>
      </c>
      <c r="C3958" t="s">
        <v>4594</v>
      </c>
      <c r="D3958" t="s">
        <v>4595</v>
      </c>
      <c r="E3958" t="s">
        <v>4596</v>
      </c>
      <c r="F3958" t="s">
        <v>202</v>
      </c>
      <c r="G3958">
        <v>102020</v>
      </c>
      <c r="H3958" s="9">
        <v>3</v>
      </c>
      <c r="I3958" s="1">
        <v>45427</v>
      </c>
      <c r="J3958">
        <v>5</v>
      </c>
      <c r="K3958">
        <v>2024</v>
      </c>
      <c r="L3958" t="s">
        <v>820</v>
      </c>
      <c r="M3958">
        <v>63.5</v>
      </c>
      <c r="N3958" t="s">
        <v>4619</v>
      </c>
      <c r="O3958">
        <v>92.731899999999996</v>
      </c>
      <c r="P3958" t="s">
        <v>12</v>
      </c>
    </row>
    <row r="3959" spans="1:16" hidden="1" x14ac:dyDescent="0.25">
      <c r="A3959" t="s">
        <v>17</v>
      </c>
      <c r="B3959" t="s">
        <v>199</v>
      </c>
      <c r="C3959" t="s">
        <v>542</v>
      </c>
      <c r="D3959" t="s">
        <v>197</v>
      </c>
      <c r="E3959" t="s">
        <v>198</v>
      </c>
      <c r="F3959" t="s">
        <v>202</v>
      </c>
      <c r="G3959">
        <v>102020</v>
      </c>
      <c r="H3959" s="9">
        <v>3</v>
      </c>
      <c r="I3959" s="1">
        <v>45427</v>
      </c>
      <c r="J3959">
        <v>5</v>
      </c>
      <c r="K3959">
        <v>2024</v>
      </c>
      <c r="L3959" t="s">
        <v>820</v>
      </c>
      <c r="M3959">
        <v>7.5</v>
      </c>
      <c r="O3959">
        <v>10.9526</v>
      </c>
      <c r="P3959" t="s">
        <v>12</v>
      </c>
    </row>
    <row r="3960" spans="1:16" hidden="1" x14ac:dyDescent="0.25">
      <c r="A3960" t="s">
        <v>39</v>
      </c>
      <c r="B3960" t="s">
        <v>16</v>
      </c>
      <c r="C3960" t="s">
        <v>532</v>
      </c>
      <c r="D3960" t="s">
        <v>88</v>
      </c>
      <c r="E3960" t="s">
        <v>89</v>
      </c>
      <c r="F3960" t="s">
        <v>202</v>
      </c>
      <c r="G3960">
        <v>101981</v>
      </c>
      <c r="H3960" s="9">
        <v>1</v>
      </c>
      <c r="I3960" s="1">
        <v>45160</v>
      </c>
      <c r="J3960">
        <v>8</v>
      </c>
      <c r="K3960">
        <v>2023</v>
      </c>
      <c r="L3960" t="s">
        <v>37</v>
      </c>
      <c r="M3960">
        <v>33.5</v>
      </c>
      <c r="N3960" t="s">
        <v>4615</v>
      </c>
      <c r="O3960">
        <v>50.646500000000003</v>
      </c>
      <c r="P3960" t="s">
        <v>12</v>
      </c>
    </row>
    <row r="3961" spans="1:16" hidden="1" x14ac:dyDescent="0.25">
      <c r="A3961" t="s">
        <v>39</v>
      </c>
      <c r="B3961" t="s">
        <v>16</v>
      </c>
      <c r="C3961" t="s">
        <v>3323</v>
      </c>
      <c r="D3961" t="s">
        <v>1018</v>
      </c>
      <c r="E3961" t="s">
        <v>1018</v>
      </c>
      <c r="F3961" t="s">
        <v>202</v>
      </c>
      <c r="G3961">
        <v>101980</v>
      </c>
      <c r="H3961" s="9">
        <v>1</v>
      </c>
      <c r="I3961" s="1">
        <v>45160</v>
      </c>
      <c r="J3961">
        <v>8</v>
      </c>
      <c r="K3961">
        <v>2023</v>
      </c>
      <c r="L3961" t="s">
        <v>37</v>
      </c>
      <c r="M3961">
        <v>33.5</v>
      </c>
      <c r="N3961" t="s">
        <v>4615</v>
      </c>
      <c r="O3961">
        <v>50.646500000000003</v>
      </c>
      <c r="P3961" t="s">
        <v>12</v>
      </c>
    </row>
    <row r="3962" spans="1:16" hidden="1" x14ac:dyDescent="0.25">
      <c r="A3962" t="s">
        <v>39</v>
      </c>
      <c r="B3962" t="s">
        <v>16</v>
      </c>
      <c r="C3962" t="s">
        <v>3323</v>
      </c>
      <c r="D3962" t="s">
        <v>1018</v>
      </c>
      <c r="E3962" t="s">
        <v>1018</v>
      </c>
      <c r="F3962" t="s">
        <v>202</v>
      </c>
      <c r="G3962">
        <v>101934</v>
      </c>
      <c r="H3962" s="9">
        <v>1</v>
      </c>
      <c r="I3962" s="1">
        <v>45159</v>
      </c>
      <c r="J3962">
        <v>8</v>
      </c>
      <c r="K3962">
        <v>2023</v>
      </c>
      <c r="L3962" t="s">
        <v>37</v>
      </c>
      <c r="M3962">
        <v>33.5</v>
      </c>
      <c r="N3962" t="s">
        <v>4615</v>
      </c>
      <c r="O3962">
        <v>49.898000000000003</v>
      </c>
      <c r="P3962" t="s">
        <v>12</v>
      </c>
    </row>
    <row r="3963" spans="1:16" hidden="1" x14ac:dyDescent="0.25">
      <c r="A3963" t="s">
        <v>39</v>
      </c>
      <c r="B3963" t="s">
        <v>16</v>
      </c>
      <c r="C3963" t="s">
        <v>532</v>
      </c>
      <c r="D3963" t="s">
        <v>88</v>
      </c>
      <c r="E3963" t="s">
        <v>89</v>
      </c>
      <c r="F3963" t="s">
        <v>202</v>
      </c>
      <c r="G3963">
        <v>101931</v>
      </c>
      <c r="H3963" s="9">
        <v>1</v>
      </c>
      <c r="I3963" s="1">
        <v>45159</v>
      </c>
      <c r="J3963">
        <v>8</v>
      </c>
      <c r="K3963">
        <v>2023</v>
      </c>
      <c r="L3963" t="s">
        <v>37</v>
      </c>
      <c r="M3963">
        <v>33.5</v>
      </c>
      <c r="N3963" t="s">
        <v>4615</v>
      </c>
      <c r="O3963">
        <v>49.898000000000003</v>
      </c>
      <c r="P3963" t="s">
        <v>12</v>
      </c>
    </row>
    <row r="3964" spans="1:16" hidden="1" x14ac:dyDescent="0.25">
      <c r="A3964" t="s">
        <v>39</v>
      </c>
      <c r="B3964" t="s">
        <v>38</v>
      </c>
      <c r="C3964" t="s">
        <v>472</v>
      </c>
      <c r="D3964" t="s">
        <v>67</v>
      </c>
      <c r="E3964" t="s">
        <v>68</v>
      </c>
      <c r="F3964" t="s">
        <v>202</v>
      </c>
      <c r="G3964">
        <v>101829</v>
      </c>
      <c r="H3964" s="9">
        <v>1</v>
      </c>
      <c r="I3964" s="1">
        <v>45159</v>
      </c>
      <c r="J3964">
        <v>8</v>
      </c>
      <c r="K3964">
        <v>2023</v>
      </c>
      <c r="L3964" t="s">
        <v>37</v>
      </c>
      <c r="M3964">
        <v>28.25</v>
      </c>
      <c r="N3964" t="s">
        <v>4615</v>
      </c>
      <c r="O3964">
        <v>42.078099999999999</v>
      </c>
      <c r="P3964" t="s">
        <v>12</v>
      </c>
    </row>
    <row r="3965" spans="1:16" hidden="1" x14ac:dyDescent="0.25">
      <c r="A3965" t="s">
        <v>39</v>
      </c>
      <c r="B3965" t="s">
        <v>16</v>
      </c>
      <c r="C3965" t="s">
        <v>532</v>
      </c>
      <c r="D3965" t="s">
        <v>88</v>
      </c>
      <c r="E3965" t="s">
        <v>89</v>
      </c>
      <c r="F3965" t="s">
        <v>202</v>
      </c>
      <c r="G3965">
        <v>101828</v>
      </c>
      <c r="H3965" s="9">
        <v>1</v>
      </c>
      <c r="I3965" s="1">
        <v>45159</v>
      </c>
      <c r="J3965">
        <v>8</v>
      </c>
      <c r="K3965">
        <v>2023</v>
      </c>
      <c r="L3965" t="s">
        <v>37</v>
      </c>
      <c r="M3965">
        <v>33.5</v>
      </c>
      <c r="N3965" t="s">
        <v>4615</v>
      </c>
      <c r="O3965">
        <v>49.898000000000003</v>
      </c>
      <c r="P3965" t="s">
        <v>12</v>
      </c>
    </row>
    <row r="3966" spans="1:16" hidden="1" x14ac:dyDescent="0.25">
      <c r="A3966" t="s">
        <v>39</v>
      </c>
      <c r="B3966" t="s">
        <v>16</v>
      </c>
      <c r="C3966" t="s">
        <v>532</v>
      </c>
      <c r="D3966" t="s">
        <v>88</v>
      </c>
      <c r="E3966" t="s">
        <v>89</v>
      </c>
      <c r="F3966" t="s">
        <v>202</v>
      </c>
      <c r="G3966">
        <v>101827</v>
      </c>
      <c r="H3966" s="9">
        <v>1</v>
      </c>
      <c r="I3966" s="1">
        <v>45159</v>
      </c>
      <c r="J3966">
        <v>8</v>
      </c>
      <c r="K3966">
        <v>2023</v>
      </c>
      <c r="L3966" t="s">
        <v>37</v>
      </c>
      <c r="M3966">
        <v>33.5</v>
      </c>
      <c r="N3966" t="s">
        <v>4615</v>
      </c>
      <c r="O3966">
        <v>49.898000000000003</v>
      </c>
      <c r="P3966" t="s">
        <v>12</v>
      </c>
    </row>
    <row r="3967" spans="1:16" hidden="1" x14ac:dyDescent="0.25">
      <c r="A3967" t="s">
        <v>39</v>
      </c>
      <c r="B3967" t="s">
        <v>16</v>
      </c>
      <c r="C3967" t="s">
        <v>3315</v>
      </c>
      <c r="D3967" t="s">
        <v>1000</v>
      </c>
      <c r="E3967" t="s">
        <v>1001</v>
      </c>
      <c r="F3967" t="s">
        <v>202</v>
      </c>
      <c r="G3967">
        <v>101785</v>
      </c>
      <c r="H3967" s="9">
        <v>1</v>
      </c>
      <c r="I3967" s="1">
        <v>45158</v>
      </c>
      <c r="J3967">
        <v>8</v>
      </c>
      <c r="K3967">
        <v>2023</v>
      </c>
      <c r="L3967" t="s">
        <v>37</v>
      </c>
      <c r="M3967">
        <v>33.5</v>
      </c>
      <c r="N3967" t="s">
        <v>4615</v>
      </c>
      <c r="O3967">
        <v>50.383499999999998</v>
      </c>
      <c r="P3967" t="s">
        <v>12</v>
      </c>
    </row>
    <row r="3968" spans="1:16" hidden="1" x14ac:dyDescent="0.25">
      <c r="A3968" t="s">
        <v>39</v>
      </c>
      <c r="B3968" t="s">
        <v>38</v>
      </c>
      <c r="C3968" t="s">
        <v>478</v>
      </c>
      <c r="D3968" t="s">
        <v>35</v>
      </c>
      <c r="E3968" t="s">
        <v>36</v>
      </c>
      <c r="F3968" t="s">
        <v>202</v>
      </c>
      <c r="G3968">
        <v>101784</v>
      </c>
      <c r="H3968" s="9">
        <v>1</v>
      </c>
      <c r="I3968" s="1">
        <v>45158</v>
      </c>
      <c r="J3968">
        <v>8</v>
      </c>
      <c r="K3968">
        <v>2023</v>
      </c>
      <c r="L3968" t="s">
        <v>37</v>
      </c>
      <c r="M3968">
        <v>28.25</v>
      </c>
      <c r="N3968" t="s">
        <v>4615</v>
      </c>
      <c r="O3968">
        <v>42.4876</v>
      </c>
      <c r="P3968" t="s">
        <v>12</v>
      </c>
    </row>
    <row r="3969" spans="1:16" hidden="1" x14ac:dyDescent="0.25">
      <c r="A3969" t="s">
        <v>39</v>
      </c>
      <c r="B3969" t="s">
        <v>38</v>
      </c>
      <c r="C3969" t="s">
        <v>478</v>
      </c>
      <c r="D3969" t="s">
        <v>35</v>
      </c>
      <c r="E3969" t="s">
        <v>36</v>
      </c>
      <c r="F3969" t="s">
        <v>202</v>
      </c>
      <c r="G3969">
        <v>101783</v>
      </c>
      <c r="H3969" s="9">
        <v>1</v>
      </c>
      <c r="I3969" s="1">
        <v>45158</v>
      </c>
      <c r="J3969">
        <v>8</v>
      </c>
      <c r="K3969">
        <v>2023</v>
      </c>
      <c r="L3969" t="s">
        <v>37</v>
      </c>
      <c r="M3969">
        <v>28.25</v>
      </c>
      <c r="N3969" t="s">
        <v>4615</v>
      </c>
      <c r="O3969">
        <v>42.4876</v>
      </c>
      <c r="P3969" t="s">
        <v>12</v>
      </c>
    </row>
    <row r="3970" spans="1:16" hidden="1" x14ac:dyDescent="0.25">
      <c r="A3970" t="s">
        <v>39</v>
      </c>
      <c r="B3970" t="s">
        <v>38</v>
      </c>
      <c r="C3970" t="s">
        <v>3711</v>
      </c>
      <c r="D3970" t="s">
        <v>2223</v>
      </c>
      <c r="E3970" t="s">
        <v>3712</v>
      </c>
      <c r="F3970" t="s">
        <v>202</v>
      </c>
      <c r="G3970">
        <v>101782</v>
      </c>
      <c r="H3970" s="9">
        <v>1</v>
      </c>
      <c r="I3970" s="1">
        <v>45158</v>
      </c>
      <c r="J3970">
        <v>8</v>
      </c>
      <c r="K3970">
        <v>2023</v>
      </c>
      <c r="L3970" t="s">
        <v>37</v>
      </c>
      <c r="M3970">
        <v>28.25</v>
      </c>
      <c r="N3970" t="s">
        <v>4615</v>
      </c>
      <c r="O3970">
        <v>42.4876</v>
      </c>
      <c r="P3970" t="s">
        <v>12</v>
      </c>
    </row>
    <row r="3971" spans="1:16" hidden="1" x14ac:dyDescent="0.25">
      <c r="A3971" t="s">
        <v>39</v>
      </c>
      <c r="B3971" t="s">
        <v>38</v>
      </c>
      <c r="C3971" t="s">
        <v>3292</v>
      </c>
      <c r="D3971" t="s">
        <v>943</v>
      </c>
      <c r="E3971" t="s">
        <v>944</v>
      </c>
      <c r="F3971" t="s">
        <v>202</v>
      </c>
      <c r="G3971">
        <v>101781</v>
      </c>
      <c r="H3971" s="9">
        <v>1</v>
      </c>
      <c r="I3971" s="1">
        <v>45158</v>
      </c>
      <c r="J3971">
        <v>8</v>
      </c>
      <c r="K3971">
        <v>2023</v>
      </c>
      <c r="L3971" t="s">
        <v>37</v>
      </c>
      <c r="M3971">
        <v>28.25</v>
      </c>
      <c r="N3971" t="s">
        <v>4615</v>
      </c>
      <c r="O3971">
        <v>42.4876</v>
      </c>
      <c r="P3971" t="s">
        <v>12</v>
      </c>
    </row>
    <row r="3972" spans="1:16" hidden="1" x14ac:dyDescent="0.25">
      <c r="A3972" t="s">
        <v>39</v>
      </c>
      <c r="B3972" t="s">
        <v>16</v>
      </c>
      <c r="C3972" t="s">
        <v>2992</v>
      </c>
      <c r="D3972" t="s">
        <v>1035</v>
      </c>
      <c r="E3972" t="s">
        <v>1036</v>
      </c>
      <c r="F3972" t="s">
        <v>202</v>
      </c>
      <c r="G3972">
        <v>101778</v>
      </c>
      <c r="H3972" s="9">
        <v>1</v>
      </c>
      <c r="I3972" s="1">
        <v>45158</v>
      </c>
      <c r="J3972">
        <v>8</v>
      </c>
      <c r="K3972">
        <v>2023</v>
      </c>
      <c r="L3972" t="s">
        <v>37</v>
      </c>
      <c r="M3972">
        <v>33.5</v>
      </c>
      <c r="N3972" t="s">
        <v>4615</v>
      </c>
      <c r="O3972">
        <v>50.383499999999998</v>
      </c>
      <c r="P3972" t="s">
        <v>12</v>
      </c>
    </row>
    <row r="3973" spans="1:16" hidden="1" x14ac:dyDescent="0.25">
      <c r="A3973" t="s">
        <v>39</v>
      </c>
      <c r="B3973" t="s">
        <v>16</v>
      </c>
      <c r="C3973" t="s">
        <v>3329</v>
      </c>
      <c r="D3973" t="s">
        <v>1030</v>
      </c>
      <c r="E3973" t="s">
        <v>1031</v>
      </c>
      <c r="F3973" t="s">
        <v>202</v>
      </c>
      <c r="G3973">
        <v>101777</v>
      </c>
      <c r="H3973" s="9">
        <v>1</v>
      </c>
      <c r="I3973" s="1">
        <v>45158</v>
      </c>
      <c r="J3973">
        <v>8</v>
      </c>
      <c r="K3973">
        <v>2023</v>
      </c>
      <c r="L3973" t="s">
        <v>37</v>
      </c>
      <c r="M3973">
        <v>33.5</v>
      </c>
      <c r="N3973" t="s">
        <v>4615</v>
      </c>
      <c r="O3973">
        <v>50.383499999999998</v>
      </c>
      <c r="P3973" t="s">
        <v>12</v>
      </c>
    </row>
    <row r="3974" spans="1:16" hidden="1" x14ac:dyDescent="0.25">
      <c r="A3974" t="s">
        <v>39</v>
      </c>
      <c r="B3974" t="s">
        <v>16</v>
      </c>
      <c r="C3974" t="s">
        <v>532</v>
      </c>
      <c r="D3974" t="s">
        <v>88</v>
      </c>
      <c r="E3974" t="s">
        <v>89</v>
      </c>
      <c r="F3974" t="s">
        <v>202</v>
      </c>
      <c r="G3974">
        <v>101776</v>
      </c>
      <c r="H3974" s="9">
        <v>1</v>
      </c>
      <c r="I3974" s="1">
        <v>45158</v>
      </c>
      <c r="J3974">
        <v>8</v>
      </c>
      <c r="K3974">
        <v>2023</v>
      </c>
      <c r="L3974" t="s">
        <v>37</v>
      </c>
      <c r="M3974">
        <v>33.5</v>
      </c>
      <c r="N3974" t="s">
        <v>4615</v>
      </c>
      <c r="O3974">
        <v>50.383499999999998</v>
      </c>
      <c r="P3974" t="s">
        <v>12</v>
      </c>
    </row>
    <row r="3975" spans="1:16" hidden="1" x14ac:dyDescent="0.25">
      <c r="A3975" t="s">
        <v>17</v>
      </c>
      <c r="B3975" t="s">
        <v>103</v>
      </c>
      <c r="C3975" t="s">
        <v>3530</v>
      </c>
      <c r="D3975" t="s">
        <v>1462</v>
      </c>
      <c r="E3975" t="s">
        <v>4597</v>
      </c>
      <c r="F3975" t="s">
        <v>202</v>
      </c>
      <c r="G3975">
        <v>101745</v>
      </c>
      <c r="H3975" s="9">
        <v>35</v>
      </c>
      <c r="I3975" s="1">
        <v>45138</v>
      </c>
      <c r="J3975">
        <v>7</v>
      </c>
      <c r="K3975">
        <v>2023</v>
      </c>
      <c r="L3975" t="s">
        <v>186</v>
      </c>
      <c r="M3975">
        <v>0</v>
      </c>
      <c r="N3975" t="s">
        <v>4619</v>
      </c>
      <c r="O3975">
        <v>0</v>
      </c>
      <c r="P3975" t="s">
        <v>12</v>
      </c>
    </row>
    <row r="3976" spans="1:16" hidden="1" x14ac:dyDescent="0.25">
      <c r="A3976" t="s">
        <v>17</v>
      </c>
      <c r="B3976" t="s">
        <v>26</v>
      </c>
      <c r="C3976" t="s">
        <v>2787</v>
      </c>
      <c r="D3976" t="s">
        <v>1518</v>
      </c>
      <c r="E3976" t="s">
        <v>1519</v>
      </c>
      <c r="F3976" t="s">
        <v>202</v>
      </c>
      <c r="G3976">
        <v>101735</v>
      </c>
      <c r="H3976" s="9">
        <v>3</v>
      </c>
      <c r="I3976" s="1">
        <v>45443</v>
      </c>
      <c r="J3976">
        <v>5</v>
      </c>
      <c r="K3976">
        <v>2024</v>
      </c>
      <c r="L3976" t="s">
        <v>113</v>
      </c>
      <c r="M3976">
        <v>0</v>
      </c>
      <c r="N3976" t="s">
        <v>4619</v>
      </c>
      <c r="O3976">
        <v>0</v>
      </c>
      <c r="P3976" t="s">
        <v>12</v>
      </c>
    </row>
    <row r="3977" spans="1:16" hidden="1" x14ac:dyDescent="0.25">
      <c r="A3977" t="s">
        <v>39</v>
      </c>
      <c r="B3977" t="s">
        <v>16</v>
      </c>
      <c r="C3977" t="s">
        <v>532</v>
      </c>
      <c r="D3977" t="s">
        <v>88</v>
      </c>
      <c r="E3977" t="s">
        <v>89</v>
      </c>
      <c r="F3977" t="s">
        <v>202</v>
      </c>
      <c r="G3977">
        <v>101523</v>
      </c>
      <c r="H3977" s="9">
        <v>1</v>
      </c>
      <c r="I3977" s="1">
        <v>45156</v>
      </c>
      <c r="J3977">
        <v>8</v>
      </c>
      <c r="K3977">
        <v>2023</v>
      </c>
      <c r="L3977" t="s">
        <v>37</v>
      </c>
      <c r="M3977">
        <v>33.5</v>
      </c>
      <c r="N3977" t="s">
        <v>4615</v>
      </c>
      <c r="O3977">
        <v>50.319600000000001</v>
      </c>
      <c r="P3977" t="s">
        <v>12</v>
      </c>
    </row>
    <row r="3978" spans="1:16" hidden="1" x14ac:dyDescent="0.25">
      <c r="A3978" t="s">
        <v>39</v>
      </c>
      <c r="B3978" t="s">
        <v>38</v>
      </c>
      <c r="C3978" t="s">
        <v>4541</v>
      </c>
      <c r="D3978" t="s">
        <v>4542</v>
      </c>
      <c r="E3978" t="s">
        <v>4543</v>
      </c>
      <c r="F3978" t="s">
        <v>202</v>
      </c>
      <c r="G3978">
        <v>101480</v>
      </c>
      <c r="H3978" s="9">
        <v>1</v>
      </c>
      <c r="I3978" s="1">
        <v>45155</v>
      </c>
      <c r="J3978">
        <v>8</v>
      </c>
      <c r="K3978">
        <v>2023</v>
      </c>
      <c r="L3978" t="s">
        <v>37</v>
      </c>
      <c r="M3978">
        <v>26.62</v>
      </c>
      <c r="N3978" t="s">
        <v>4615</v>
      </c>
      <c r="O3978">
        <v>39.464199999999998</v>
      </c>
      <c r="P3978" t="s">
        <v>12</v>
      </c>
    </row>
    <row r="3979" spans="1:16" hidden="1" x14ac:dyDescent="0.25">
      <c r="A3979" t="s">
        <v>39</v>
      </c>
      <c r="B3979" t="s">
        <v>16</v>
      </c>
      <c r="C3979" t="s">
        <v>532</v>
      </c>
      <c r="D3979" t="s">
        <v>88</v>
      </c>
      <c r="E3979" t="s">
        <v>89</v>
      </c>
      <c r="F3979" t="s">
        <v>202</v>
      </c>
      <c r="G3979">
        <v>101396</v>
      </c>
      <c r="H3979" s="9">
        <v>1</v>
      </c>
      <c r="I3979" s="1">
        <v>45155</v>
      </c>
      <c r="J3979">
        <v>8</v>
      </c>
      <c r="K3979">
        <v>2023</v>
      </c>
      <c r="L3979" t="s">
        <v>37</v>
      </c>
      <c r="M3979">
        <v>33.5</v>
      </c>
      <c r="N3979" t="s">
        <v>4615</v>
      </c>
      <c r="O3979">
        <v>49.663800000000002</v>
      </c>
      <c r="P3979" t="s">
        <v>12</v>
      </c>
    </row>
    <row r="3980" spans="1:16" hidden="1" x14ac:dyDescent="0.25">
      <c r="A3980" t="s">
        <v>39</v>
      </c>
      <c r="B3980" t="s">
        <v>38</v>
      </c>
      <c r="C3980" t="s">
        <v>3274</v>
      </c>
      <c r="D3980" t="s">
        <v>908</v>
      </c>
      <c r="E3980" t="s">
        <v>909</v>
      </c>
      <c r="F3980" t="s">
        <v>202</v>
      </c>
      <c r="G3980">
        <v>101395</v>
      </c>
      <c r="H3980" s="9">
        <v>1</v>
      </c>
      <c r="I3980" s="1">
        <v>45155</v>
      </c>
      <c r="J3980">
        <v>8</v>
      </c>
      <c r="K3980">
        <v>2023</v>
      </c>
      <c r="L3980" t="s">
        <v>37</v>
      </c>
      <c r="M3980">
        <v>26.62</v>
      </c>
      <c r="N3980" t="s">
        <v>4615</v>
      </c>
      <c r="O3980">
        <v>39.464199999999998</v>
      </c>
      <c r="P3980" t="s">
        <v>12</v>
      </c>
    </row>
    <row r="3981" spans="1:16" hidden="1" x14ac:dyDescent="0.25">
      <c r="A3981" t="s">
        <v>39</v>
      </c>
      <c r="B3981" t="s">
        <v>38</v>
      </c>
      <c r="C3981" t="s">
        <v>617</v>
      </c>
      <c r="D3981" t="s">
        <v>46</v>
      </c>
      <c r="E3981" t="s">
        <v>47</v>
      </c>
      <c r="F3981" t="s">
        <v>202</v>
      </c>
      <c r="G3981">
        <v>101352</v>
      </c>
      <c r="H3981" s="9">
        <v>1</v>
      </c>
      <c r="I3981" s="1">
        <v>45154</v>
      </c>
      <c r="J3981">
        <v>8</v>
      </c>
      <c r="K3981">
        <v>2023</v>
      </c>
      <c r="L3981" t="s">
        <v>37</v>
      </c>
      <c r="M3981">
        <v>28.25</v>
      </c>
      <c r="N3981" t="s">
        <v>4615</v>
      </c>
      <c r="O3981">
        <v>41.882199999999997</v>
      </c>
      <c r="P3981" t="s">
        <v>12</v>
      </c>
    </row>
    <row r="3982" spans="1:16" hidden="1" x14ac:dyDescent="0.25">
      <c r="A3982" t="s">
        <v>39</v>
      </c>
      <c r="B3982" t="s">
        <v>16</v>
      </c>
      <c r="C3982" t="s">
        <v>532</v>
      </c>
      <c r="D3982" t="s">
        <v>88</v>
      </c>
      <c r="E3982" t="s">
        <v>89</v>
      </c>
      <c r="F3982" t="s">
        <v>202</v>
      </c>
      <c r="G3982">
        <v>101351</v>
      </c>
      <c r="H3982" s="9">
        <v>1</v>
      </c>
      <c r="I3982" s="1">
        <v>45154</v>
      </c>
      <c r="J3982">
        <v>8</v>
      </c>
      <c r="K3982">
        <v>2023</v>
      </c>
      <c r="L3982" t="s">
        <v>37</v>
      </c>
      <c r="M3982">
        <v>33.5</v>
      </c>
      <c r="N3982" t="s">
        <v>4615</v>
      </c>
      <c r="O3982">
        <v>49.665599999999998</v>
      </c>
      <c r="P3982" t="s">
        <v>12</v>
      </c>
    </row>
    <row r="3983" spans="1:16" hidden="1" x14ac:dyDescent="0.25">
      <c r="A3983" t="s">
        <v>39</v>
      </c>
      <c r="B3983" t="s">
        <v>16</v>
      </c>
      <c r="C3983" t="s">
        <v>532</v>
      </c>
      <c r="D3983" t="s">
        <v>88</v>
      </c>
      <c r="E3983" t="s">
        <v>89</v>
      </c>
      <c r="F3983" t="s">
        <v>202</v>
      </c>
      <c r="G3983">
        <v>101350</v>
      </c>
      <c r="H3983" s="9">
        <v>1</v>
      </c>
      <c r="I3983" s="1">
        <v>45154</v>
      </c>
      <c r="J3983">
        <v>8</v>
      </c>
      <c r="K3983">
        <v>2023</v>
      </c>
      <c r="L3983" t="s">
        <v>37</v>
      </c>
      <c r="M3983">
        <v>33.5</v>
      </c>
      <c r="N3983" t="s">
        <v>4615</v>
      </c>
      <c r="O3983">
        <v>49.665599999999998</v>
      </c>
      <c r="P3983" t="s">
        <v>12</v>
      </c>
    </row>
    <row r="3984" spans="1:16" hidden="1" x14ac:dyDescent="0.25">
      <c r="A3984" t="s">
        <v>39</v>
      </c>
      <c r="B3984" t="s">
        <v>38</v>
      </c>
      <c r="C3984" t="s">
        <v>506</v>
      </c>
      <c r="D3984" t="s">
        <v>52</v>
      </c>
      <c r="E3984" t="s">
        <v>53</v>
      </c>
      <c r="F3984" t="s">
        <v>202</v>
      </c>
      <c r="G3984">
        <v>101349</v>
      </c>
      <c r="H3984" s="9">
        <v>2</v>
      </c>
      <c r="I3984" s="1">
        <v>45154</v>
      </c>
      <c r="J3984">
        <v>8</v>
      </c>
      <c r="K3984">
        <v>2023</v>
      </c>
      <c r="L3984" t="s">
        <v>37</v>
      </c>
      <c r="M3984">
        <v>28.25</v>
      </c>
      <c r="N3984" t="s">
        <v>4615</v>
      </c>
      <c r="O3984">
        <v>41.882199999999997</v>
      </c>
      <c r="P3984" t="s">
        <v>12</v>
      </c>
    </row>
    <row r="3985" spans="1:16" hidden="1" x14ac:dyDescent="0.25">
      <c r="A3985" t="s">
        <v>39</v>
      </c>
      <c r="B3985" t="s">
        <v>38</v>
      </c>
      <c r="C3985" t="s">
        <v>3020</v>
      </c>
      <c r="D3985" t="s">
        <v>954</v>
      </c>
      <c r="E3985" t="s">
        <v>955</v>
      </c>
      <c r="F3985" t="s">
        <v>202</v>
      </c>
      <c r="G3985">
        <v>101233</v>
      </c>
      <c r="H3985" s="9">
        <v>1</v>
      </c>
      <c r="I3985" s="1">
        <v>45153</v>
      </c>
      <c r="J3985">
        <v>8</v>
      </c>
      <c r="K3985">
        <v>2023</v>
      </c>
      <c r="L3985" t="s">
        <v>37</v>
      </c>
      <c r="M3985">
        <v>28.25</v>
      </c>
      <c r="N3985" t="s">
        <v>4615</v>
      </c>
      <c r="O3985">
        <v>41.726100000000002</v>
      </c>
      <c r="P3985" t="s">
        <v>12</v>
      </c>
    </row>
    <row r="3986" spans="1:16" hidden="1" x14ac:dyDescent="0.25">
      <c r="A3986" t="s">
        <v>39</v>
      </c>
      <c r="B3986" t="s">
        <v>16</v>
      </c>
      <c r="C3986" t="s">
        <v>3311</v>
      </c>
      <c r="D3986" t="s">
        <v>990</v>
      </c>
      <c r="E3986" t="s">
        <v>991</v>
      </c>
      <c r="F3986" t="s">
        <v>202</v>
      </c>
      <c r="G3986">
        <v>101231</v>
      </c>
      <c r="H3986" s="9">
        <v>1</v>
      </c>
      <c r="I3986" s="1">
        <v>45153</v>
      </c>
      <c r="J3986">
        <v>8</v>
      </c>
      <c r="K3986">
        <v>2023</v>
      </c>
      <c r="L3986" t="s">
        <v>37</v>
      </c>
      <c r="M3986">
        <v>33.5</v>
      </c>
      <c r="N3986" t="s">
        <v>4615</v>
      </c>
      <c r="O3986">
        <v>49.480499999999999</v>
      </c>
      <c r="P3986" t="s">
        <v>12</v>
      </c>
    </row>
    <row r="3987" spans="1:16" hidden="1" x14ac:dyDescent="0.25">
      <c r="A3987" t="s">
        <v>39</v>
      </c>
      <c r="B3987" t="s">
        <v>38</v>
      </c>
      <c r="C3987" t="s">
        <v>472</v>
      </c>
      <c r="D3987" t="s">
        <v>67</v>
      </c>
      <c r="E3987" t="s">
        <v>68</v>
      </c>
      <c r="F3987" t="s">
        <v>202</v>
      </c>
      <c r="G3987">
        <v>101229</v>
      </c>
      <c r="H3987" s="9">
        <v>1</v>
      </c>
      <c r="I3987" s="1">
        <v>45153</v>
      </c>
      <c r="J3987">
        <v>8</v>
      </c>
      <c r="K3987">
        <v>2023</v>
      </c>
      <c r="L3987" t="s">
        <v>37</v>
      </c>
      <c r="M3987">
        <v>28.25</v>
      </c>
      <c r="N3987" t="s">
        <v>4615</v>
      </c>
      <c r="O3987">
        <v>41.726100000000002</v>
      </c>
      <c r="P3987" t="s">
        <v>12</v>
      </c>
    </row>
    <row r="3988" spans="1:16" hidden="1" x14ac:dyDescent="0.25">
      <c r="A3988" t="s">
        <v>39</v>
      </c>
      <c r="B3988" t="s">
        <v>38</v>
      </c>
      <c r="C3988" t="s">
        <v>3295</v>
      </c>
      <c r="D3988" t="s">
        <v>951</v>
      </c>
      <c r="E3988" t="s">
        <v>952</v>
      </c>
      <c r="F3988" t="s">
        <v>202</v>
      </c>
      <c r="G3988">
        <v>101121</v>
      </c>
      <c r="H3988" s="9">
        <v>1</v>
      </c>
      <c r="I3988" s="1">
        <v>45153</v>
      </c>
      <c r="J3988">
        <v>8</v>
      </c>
      <c r="K3988">
        <v>2023</v>
      </c>
      <c r="L3988" t="s">
        <v>37</v>
      </c>
      <c r="M3988">
        <v>28.25</v>
      </c>
      <c r="N3988" t="s">
        <v>4615</v>
      </c>
      <c r="O3988">
        <v>41.726100000000002</v>
      </c>
      <c r="P3988" t="s">
        <v>12</v>
      </c>
    </row>
    <row r="3989" spans="1:16" hidden="1" x14ac:dyDescent="0.25">
      <c r="A3989" t="s">
        <v>39</v>
      </c>
      <c r="B3989" t="s">
        <v>16</v>
      </c>
      <c r="C3989" t="s">
        <v>3330</v>
      </c>
      <c r="D3989" t="s">
        <v>1032</v>
      </c>
      <c r="E3989" t="s">
        <v>1033</v>
      </c>
      <c r="F3989" t="s">
        <v>202</v>
      </c>
      <c r="G3989">
        <v>101109</v>
      </c>
      <c r="H3989" s="9">
        <v>1</v>
      </c>
      <c r="I3989" s="1">
        <v>45152</v>
      </c>
      <c r="J3989">
        <v>8</v>
      </c>
      <c r="K3989">
        <v>2023</v>
      </c>
      <c r="L3989" t="s">
        <v>37</v>
      </c>
      <c r="M3989">
        <v>33.5</v>
      </c>
      <c r="N3989" t="s">
        <v>4615</v>
      </c>
      <c r="O3989">
        <v>49.814100000000003</v>
      </c>
      <c r="P3989" t="s">
        <v>12</v>
      </c>
    </row>
    <row r="3990" spans="1:16" hidden="1" x14ac:dyDescent="0.25">
      <c r="A3990" t="s">
        <v>17</v>
      </c>
      <c r="B3990" t="s">
        <v>130</v>
      </c>
      <c r="C3990" t="s">
        <v>4238</v>
      </c>
      <c r="D3990" t="s">
        <v>2169</v>
      </c>
      <c r="E3990" t="s">
        <v>4598</v>
      </c>
      <c r="F3990" t="s">
        <v>202</v>
      </c>
      <c r="G3990">
        <v>101067</v>
      </c>
      <c r="H3990" s="9">
        <v>1</v>
      </c>
      <c r="I3990" s="1">
        <v>45153</v>
      </c>
      <c r="J3990">
        <v>8</v>
      </c>
      <c r="K3990">
        <v>2023</v>
      </c>
      <c r="L3990" t="s">
        <v>752</v>
      </c>
      <c r="M3990">
        <v>545.42999999999995</v>
      </c>
      <c r="N3990" t="s">
        <v>4632</v>
      </c>
      <c r="O3990">
        <v>545.42999999999995</v>
      </c>
      <c r="P3990" t="s">
        <v>12</v>
      </c>
    </row>
    <row r="3991" spans="1:16" hidden="1" x14ac:dyDescent="0.25">
      <c r="A3991" t="s">
        <v>39</v>
      </c>
      <c r="B3991" t="s">
        <v>16</v>
      </c>
      <c r="C3991" t="s">
        <v>3311</v>
      </c>
      <c r="D3991" t="s">
        <v>990</v>
      </c>
      <c r="E3991" t="s">
        <v>991</v>
      </c>
      <c r="F3991" t="s">
        <v>202</v>
      </c>
      <c r="G3991">
        <v>100974</v>
      </c>
      <c r="H3991" s="9">
        <v>2</v>
      </c>
      <c r="I3991" s="1">
        <v>45152</v>
      </c>
      <c r="J3991">
        <v>8</v>
      </c>
      <c r="K3991">
        <v>2023</v>
      </c>
      <c r="L3991" t="s">
        <v>37</v>
      </c>
      <c r="M3991">
        <v>33.5</v>
      </c>
      <c r="N3991" t="s">
        <v>4615</v>
      </c>
      <c r="O3991">
        <v>49.814100000000003</v>
      </c>
      <c r="P3991" t="s">
        <v>12</v>
      </c>
    </row>
    <row r="3992" spans="1:16" hidden="1" x14ac:dyDescent="0.25">
      <c r="A3992" t="s">
        <v>39</v>
      </c>
      <c r="B3992" t="s">
        <v>16</v>
      </c>
      <c r="C3992" t="s">
        <v>2942</v>
      </c>
      <c r="D3992" t="s">
        <v>994</v>
      </c>
      <c r="E3992" t="s">
        <v>995</v>
      </c>
      <c r="F3992" t="s">
        <v>202</v>
      </c>
      <c r="G3992">
        <v>100972</v>
      </c>
      <c r="H3992" s="9">
        <v>1</v>
      </c>
      <c r="I3992" s="1">
        <v>45152</v>
      </c>
      <c r="J3992">
        <v>8</v>
      </c>
      <c r="K3992">
        <v>2023</v>
      </c>
      <c r="L3992" t="s">
        <v>37</v>
      </c>
      <c r="M3992">
        <v>33.5</v>
      </c>
      <c r="N3992" t="s">
        <v>4615</v>
      </c>
      <c r="O3992">
        <v>49.814100000000003</v>
      </c>
      <c r="P3992" t="s">
        <v>12</v>
      </c>
    </row>
    <row r="3993" spans="1:16" hidden="1" x14ac:dyDescent="0.25">
      <c r="A3993" t="s">
        <v>39</v>
      </c>
      <c r="B3993" t="s">
        <v>16</v>
      </c>
      <c r="C3993" t="s">
        <v>3315</v>
      </c>
      <c r="D3993" t="s">
        <v>1000</v>
      </c>
      <c r="E3993" t="s">
        <v>1001</v>
      </c>
      <c r="F3993" t="s">
        <v>202</v>
      </c>
      <c r="G3993">
        <v>100933</v>
      </c>
      <c r="H3993" s="9">
        <v>1</v>
      </c>
      <c r="I3993" s="1">
        <v>45151</v>
      </c>
      <c r="J3993">
        <v>8</v>
      </c>
      <c r="K3993">
        <v>2023</v>
      </c>
      <c r="L3993" t="s">
        <v>37</v>
      </c>
      <c r="M3993">
        <v>33.5</v>
      </c>
      <c r="N3993" t="s">
        <v>4615</v>
      </c>
      <c r="O3993">
        <v>49.791899999999998</v>
      </c>
      <c r="P3993" t="s">
        <v>12</v>
      </c>
    </row>
    <row r="3994" spans="1:16" hidden="1" x14ac:dyDescent="0.25">
      <c r="A3994" t="s">
        <v>39</v>
      </c>
      <c r="B3994" t="s">
        <v>38</v>
      </c>
      <c r="C3994" t="s">
        <v>3300</v>
      </c>
      <c r="D3994" t="s">
        <v>964</v>
      </c>
      <c r="E3994" t="s">
        <v>965</v>
      </c>
      <c r="F3994" t="s">
        <v>202</v>
      </c>
      <c r="G3994">
        <v>100932</v>
      </c>
      <c r="H3994" s="9">
        <v>1</v>
      </c>
      <c r="I3994" s="1">
        <v>45151</v>
      </c>
      <c r="J3994">
        <v>8</v>
      </c>
      <c r="K3994">
        <v>2023</v>
      </c>
      <c r="L3994" t="s">
        <v>37</v>
      </c>
      <c r="M3994">
        <v>28.25</v>
      </c>
      <c r="N3994" t="s">
        <v>4615</v>
      </c>
      <c r="O3994">
        <v>41.988700000000001</v>
      </c>
      <c r="P3994" t="s">
        <v>12</v>
      </c>
    </row>
    <row r="3995" spans="1:16" hidden="1" x14ac:dyDescent="0.25">
      <c r="A3995" t="s">
        <v>39</v>
      </c>
      <c r="B3995" t="s">
        <v>38</v>
      </c>
      <c r="C3995" t="s">
        <v>3292</v>
      </c>
      <c r="D3995" t="s">
        <v>943</v>
      </c>
      <c r="E3995" t="s">
        <v>944</v>
      </c>
      <c r="F3995" t="s">
        <v>202</v>
      </c>
      <c r="G3995">
        <v>100931</v>
      </c>
      <c r="H3995" s="9">
        <v>1</v>
      </c>
      <c r="I3995" s="1">
        <v>45151</v>
      </c>
      <c r="J3995">
        <v>8</v>
      </c>
      <c r="K3995">
        <v>2023</v>
      </c>
      <c r="L3995" t="s">
        <v>37</v>
      </c>
      <c r="M3995">
        <v>28.25</v>
      </c>
      <c r="N3995" t="s">
        <v>4615</v>
      </c>
      <c r="O3995">
        <v>41.988700000000001</v>
      </c>
      <c r="P3995" t="s">
        <v>12</v>
      </c>
    </row>
    <row r="3996" spans="1:16" hidden="1" x14ac:dyDescent="0.25">
      <c r="A3996" t="s">
        <v>39</v>
      </c>
      <c r="B3996" t="s">
        <v>16</v>
      </c>
      <c r="C3996" t="s">
        <v>2992</v>
      </c>
      <c r="D3996" t="s">
        <v>1035</v>
      </c>
      <c r="E3996" t="s">
        <v>1036</v>
      </c>
      <c r="F3996" t="s">
        <v>202</v>
      </c>
      <c r="G3996">
        <v>100929</v>
      </c>
      <c r="H3996" s="9">
        <v>1</v>
      </c>
      <c r="I3996" s="1">
        <v>45151</v>
      </c>
      <c r="J3996">
        <v>8</v>
      </c>
      <c r="K3996">
        <v>2023</v>
      </c>
      <c r="L3996" t="s">
        <v>37</v>
      </c>
      <c r="M3996">
        <v>33.5</v>
      </c>
      <c r="N3996" t="s">
        <v>4615</v>
      </c>
      <c r="O3996">
        <v>49.791899999999998</v>
      </c>
      <c r="P3996" t="s">
        <v>12</v>
      </c>
    </row>
    <row r="3997" spans="1:16" hidden="1" x14ac:dyDescent="0.25">
      <c r="A3997" t="s">
        <v>39</v>
      </c>
      <c r="B3997" t="s">
        <v>38</v>
      </c>
      <c r="C3997" t="s">
        <v>3271</v>
      </c>
      <c r="D3997" t="s">
        <v>902</v>
      </c>
      <c r="E3997" t="s">
        <v>903</v>
      </c>
      <c r="F3997" t="s">
        <v>202</v>
      </c>
      <c r="G3997">
        <v>100797</v>
      </c>
      <c r="H3997" s="9">
        <v>1</v>
      </c>
      <c r="I3997" s="1">
        <v>45150</v>
      </c>
      <c r="J3997">
        <v>8</v>
      </c>
      <c r="K3997">
        <v>2023</v>
      </c>
      <c r="L3997" t="s">
        <v>37</v>
      </c>
      <c r="M3997">
        <v>28.25</v>
      </c>
      <c r="N3997" t="s">
        <v>4615</v>
      </c>
      <c r="O3997">
        <v>41.988700000000001</v>
      </c>
      <c r="P3997" t="s">
        <v>12</v>
      </c>
    </row>
    <row r="3998" spans="1:16" hidden="1" x14ac:dyDescent="0.25">
      <c r="A3998" t="s">
        <v>39</v>
      </c>
      <c r="B3998" t="s">
        <v>16</v>
      </c>
      <c r="C3998" t="s">
        <v>3321</v>
      </c>
      <c r="D3998" t="s">
        <v>1014</v>
      </c>
      <c r="E3998" t="s">
        <v>1015</v>
      </c>
      <c r="F3998" t="s">
        <v>202</v>
      </c>
      <c r="G3998">
        <v>100795</v>
      </c>
      <c r="H3998" s="9">
        <v>1</v>
      </c>
      <c r="I3998" s="1">
        <v>45150</v>
      </c>
      <c r="J3998">
        <v>8</v>
      </c>
      <c r="K3998">
        <v>2023</v>
      </c>
      <c r="L3998" t="s">
        <v>37</v>
      </c>
      <c r="M3998">
        <v>33.5</v>
      </c>
      <c r="N3998" t="s">
        <v>4615</v>
      </c>
      <c r="O3998">
        <v>49.791899999999998</v>
      </c>
      <c r="P3998" t="s">
        <v>12</v>
      </c>
    </row>
    <row r="3999" spans="1:16" hidden="1" x14ac:dyDescent="0.25">
      <c r="A3999" t="s">
        <v>39</v>
      </c>
      <c r="B3999" t="s">
        <v>38</v>
      </c>
      <c r="C3999" t="s">
        <v>3300</v>
      </c>
      <c r="D3999" t="s">
        <v>964</v>
      </c>
      <c r="E3999" t="s">
        <v>965</v>
      </c>
      <c r="F3999" t="s">
        <v>202</v>
      </c>
      <c r="G3999">
        <v>100715</v>
      </c>
      <c r="H3999" s="9">
        <v>1</v>
      </c>
      <c r="I3999" s="1">
        <v>45149</v>
      </c>
      <c r="J3999">
        <v>8</v>
      </c>
      <c r="K3999">
        <v>2023</v>
      </c>
      <c r="L3999" t="s">
        <v>37</v>
      </c>
      <c r="M3999">
        <v>28.25</v>
      </c>
      <c r="N3999" t="s">
        <v>4615</v>
      </c>
      <c r="O3999">
        <v>41.982300000000002</v>
      </c>
      <c r="P3999" t="s">
        <v>12</v>
      </c>
    </row>
    <row r="4000" spans="1:16" hidden="1" x14ac:dyDescent="0.25">
      <c r="A4000" t="s">
        <v>39</v>
      </c>
      <c r="B4000" t="s">
        <v>16</v>
      </c>
      <c r="C4000" t="s">
        <v>2942</v>
      </c>
      <c r="D4000" t="s">
        <v>994</v>
      </c>
      <c r="E4000" t="s">
        <v>995</v>
      </c>
      <c r="F4000" t="s">
        <v>202</v>
      </c>
      <c r="G4000">
        <v>100711</v>
      </c>
      <c r="H4000" s="9">
        <v>1</v>
      </c>
      <c r="I4000" s="1">
        <v>45149</v>
      </c>
      <c r="J4000">
        <v>8</v>
      </c>
      <c r="K4000">
        <v>2023</v>
      </c>
      <c r="L4000" t="s">
        <v>37</v>
      </c>
      <c r="M4000">
        <v>33.5</v>
      </c>
      <c r="N4000" t="s">
        <v>4615</v>
      </c>
      <c r="O4000">
        <v>49.784399999999998</v>
      </c>
      <c r="P4000" t="s">
        <v>12</v>
      </c>
    </row>
    <row r="4001" spans="1:16" hidden="1" x14ac:dyDescent="0.25">
      <c r="A4001" t="s">
        <v>39</v>
      </c>
      <c r="B4001" t="s">
        <v>16</v>
      </c>
      <c r="C4001" t="s">
        <v>3318</v>
      </c>
      <c r="D4001" t="s">
        <v>1008</v>
      </c>
      <c r="E4001" t="s">
        <v>1009</v>
      </c>
      <c r="F4001" t="s">
        <v>202</v>
      </c>
      <c r="G4001">
        <v>100606</v>
      </c>
      <c r="H4001" s="9">
        <v>1</v>
      </c>
      <c r="I4001" s="1">
        <v>45148</v>
      </c>
      <c r="J4001">
        <v>8</v>
      </c>
      <c r="K4001">
        <v>2023</v>
      </c>
      <c r="L4001" t="s">
        <v>37</v>
      </c>
      <c r="M4001">
        <v>33.5</v>
      </c>
      <c r="N4001" t="s">
        <v>4615</v>
      </c>
      <c r="O4001">
        <v>49.152700000000003</v>
      </c>
      <c r="P4001" t="s">
        <v>12</v>
      </c>
    </row>
    <row r="4002" spans="1:16" hidden="1" x14ac:dyDescent="0.25">
      <c r="A4002" t="s">
        <v>39</v>
      </c>
      <c r="B4002" t="s">
        <v>16</v>
      </c>
      <c r="C4002" t="s">
        <v>2992</v>
      </c>
      <c r="D4002" t="s">
        <v>1035</v>
      </c>
      <c r="E4002" t="s">
        <v>1036</v>
      </c>
      <c r="F4002" t="s">
        <v>202</v>
      </c>
      <c r="G4002">
        <v>100605</v>
      </c>
      <c r="H4002" s="9">
        <v>1</v>
      </c>
      <c r="I4002" s="1">
        <v>45148</v>
      </c>
      <c r="J4002">
        <v>8</v>
      </c>
      <c r="K4002">
        <v>2023</v>
      </c>
      <c r="L4002" t="s">
        <v>37</v>
      </c>
      <c r="M4002">
        <v>33.5</v>
      </c>
      <c r="N4002" t="s">
        <v>4615</v>
      </c>
      <c r="O4002">
        <v>49.152700000000003</v>
      </c>
      <c r="P4002" t="s">
        <v>12</v>
      </c>
    </row>
    <row r="4003" spans="1:16" hidden="1" x14ac:dyDescent="0.25">
      <c r="A4003" t="s">
        <v>39</v>
      </c>
      <c r="B4003" t="s">
        <v>16</v>
      </c>
      <c r="C4003" t="s">
        <v>528</v>
      </c>
      <c r="D4003" t="s">
        <v>92</v>
      </c>
      <c r="E4003" t="s">
        <v>93</v>
      </c>
      <c r="F4003" t="s">
        <v>202</v>
      </c>
      <c r="G4003">
        <v>100604</v>
      </c>
      <c r="H4003" s="9">
        <v>1</v>
      </c>
      <c r="I4003" s="1">
        <v>45148</v>
      </c>
      <c r="J4003">
        <v>8</v>
      </c>
      <c r="K4003">
        <v>2023</v>
      </c>
      <c r="L4003" t="s">
        <v>37</v>
      </c>
      <c r="M4003">
        <v>33.5</v>
      </c>
      <c r="N4003" t="s">
        <v>4615</v>
      </c>
      <c r="O4003">
        <v>49.152700000000003</v>
      </c>
      <c r="P4003" t="s">
        <v>12</v>
      </c>
    </row>
    <row r="4004" spans="1:16" hidden="1" x14ac:dyDescent="0.25">
      <c r="A4004" t="s">
        <v>17</v>
      </c>
      <c r="B4004" t="s">
        <v>130</v>
      </c>
      <c r="C4004" t="s">
        <v>4067</v>
      </c>
      <c r="D4004" t="s">
        <v>2184</v>
      </c>
      <c r="E4004" t="s">
        <v>4599</v>
      </c>
      <c r="F4004" t="s">
        <v>202</v>
      </c>
      <c r="G4004">
        <v>100585</v>
      </c>
      <c r="H4004" s="9">
        <v>2</v>
      </c>
      <c r="I4004" s="1">
        <v>45412</v>
      </c>
      <c r="J4004">
        <v>4</v>
      </c>
      <c r="K4004">
        <v>2024</v>
      </c>
      <c r="L4004" t="s">
        <v>4746</v>
      </c>
      <c r="M4004">
        <v>227.35</v>
      </c>
      <c r="N4004" t="s">
        <v>4633</v>
      </c>
      <c r="O4004">
        <v>333.5779</v>
      </c>
      <c r="P4004" t="s">
        <v>12</v>
      </c>
    </row>
    <row r="4005" spans="1:16" hidden="1" x14ac:dyDescent="0.25">
      <c r="A4005" t="s">
        <v>39</v>
      </c>
      <c r="B4005" t="s">
        <v>16</v>
      </c>
      <c r="C4005" t="s">
        <v>2942</v>
      </c>
      <c r="D4005" t="s">
        <v>994</v>
      </c>
      <c r="E4005" t="s">
        <v>995</v>
      </c>
      <c r="F4005" t="s">
        <v>202</v>
      </c>
      <c r="G4005">
        <v>100521</v>
      </c>
      <c r="H4005" s="9">
        <v>1</v>
      </c>
      <c r="I4005" s="1">
        <v>45147</v>
      </c>
      <c r="J4005">
        <v>8</v>
      </c>
      <c r="K4005">
        <v>2023</v>
      </c>
      <c r="L4005" t="s">
        <v>37</v>
      </c>
      <c r="M4005">
        <v>33.5</v>
      </c>
      <c r="N4005" t="s">
        <v>4615</v>
      </c>
      <c r="O4005">
        <v>49.404200000000003</v>
      </c>
      <c r="P4005" t="s">
        <v>12</v>
      </c>
    </row>
    <row r="4006" spans="1:16" hidden="1" x14ac:dyDescent="0.25">
      <c r="A4006" t="s">
        <v>39</v>
      </c>
      <c r="B4006" t="s">
        <v>38</v>
      </c>
      <c r="C4006" t="s">
        <v>3299</v>
      </c>
      <c r="D4006" t="s">
        <v>962</v>
      </c>
      <c r="E4006" t="s">
        <v>963</v>
      </c>
      <c r="F4006" t="s">
        <v>202</v>
      </c>
      <c r="G4006">
        <v>100507</v>
      </c>
      <c r="H4006" s="9">
        <v>1</v>
      </c>
      <c r="I4006" s="1">
        <v>45147</v>
      </c>
      <c r="J4006">
        <v>8</v>
      </c>
      <c r="K4006">
        <v>2023</v>
      </c>
      <c r="L4006" t="s">
        <v>37</v>
      </c>
      <c r="M4006">
        <v>28.25</v>
      </c>
      <c r="N4006" t="s">
        <v>4615</v>
      </c>
      <c r="O4006">
        <v>41.661799999999999</v>
      </c>
      <c r="P4006" t="s">
        <v>12</v>
      </c>
    </row>
    <row r="4007" spans="1:16" hidden="1" x14ac:dyDescent="0.25">
      <c r="A4007" t="s">
        <v>39</v>
      </c>
      <c r="B4007" t="s">
        <v>16</v>
      </c>
      <c r="C4007" t="s">
        <v>4534</v>
      </c>
      <c r="D4007" t="s">
        <v>4535</v>
      </c>
      <c r="E4007" t="s">
        <v>4536</v>
      </c>
      <c r="F4007" t="s">
        <v>202</v>
      </c>
      <c r="G4007">
        <v>100505</v>
      </c>
      <c r="H4007" s="9">
        <v>1</v>
      </c>
      <c r="I4007" s="1">
        <v>45147</v>
      </c>
      <c r="J4007">
        <v>8</v>
      </c>
      <c r="K4007">
        <v>2023</v>
      </c>
      <c r="L4007" t="s">
        <v>37</v>
      </c>
      <c r="M4007">
        <v>33.5</v>
      </c>
      <c r="N4007" t="s">
        <v>4615</v>
      </c>
      <c r="O4007">
        <v>49.404200000000003</v>
      </c>
      <c r="P4007" t="s">
        <v>12</v>
      </c>
    </row>
    <row r="4008" spans="1:16" hidden="1" x14ac:dyDescent="0.25">
      <c r="A4008" t="s">
        <v>39</v>
      </c>
      <c r="B4008" t="s">
        <v>16</v>
      </c>
      <c r="C4008" t="s">
        <v>3025</v>
      </c>
      <c r="D4008" t="s">
        <v>1028</v>
      </c>
      <c r="E4008" t="s">
        <v>1029</v>
      </c>
      <c r="F4008" t="s">
        <v>202</v>
      </c>
      <c r="G4008">
        <v>100504</v>
      </c>
      <c r="H4008" s="9">
        <v>1</v>
      </c>
      <c r="I4008" s="1">
        <v>45147</v>
      </c>
      <c r="J4008">
        <v>8</v>
      </c>
      <c r="K4008">
        <v>2023</v>
      </c>
      <c r="L4008" t="s">
        <v>37</v>
      </c>
      <c r="M4008">
        <v>33.5</v>
      </c>
      <c r="N4008" t="s">
        <v>4615</v>
      </c>
      <c r="O4008">
        <v>49.404200000000003</v>
      </c>
      <c r="P4008" t="s">
        <v>12</v>
      </c>
    </row>
    <row r="4009" spans="1:16" hidden="1" x14ac:dyDescent="0.25">
      <c r="A4009" t="s">
        <v>39</v>
      </c>
      <c r="B4009" t="s">
        <v>38</v>
      </c>
      <c r="C4009" t="s">
        <v>3297</v>
      </c>
      <c r="D4009" t="s">
        <v>956</v>
      </c>
      <c r="E4009" t="s">
        <v>957</v>
      </c>
      <c r="F4009" t="s">
        <v>202</v>
      </c>
      <c r="G4009">
        <v>100503</v>
      </c>
      <c r="H4009" s="9">
        <v>1</v>
      </c>
      <c r="I4009" s="1">
        <v>45147</v>
      </c>
      <c r="J4009">
        <v>8</v>
      </c>
      <c r="K4009">
        <v>2023</v>
      </c>
      <c r="L4009" t="s">
        <v>37</v>
      </c>
      <c r="M4009">
        <v>28.25</v>
      </c>
      <c r="N4009" t="s">
        <v>4615</v>
      </c>
      <c r="O4009">
        <v>41.661799999999999</v>
      </c>
      <c r="P4009" t="s">
        <v>12</v>
      </c>
    </row>
    <row r="4010" spans="1:16" hidden="1" x14ac:dyDescent="0.25">
      <c r="A4010" t="s">
        <v>39</v>
      </c>
      <c r="B4010" t="s">
        <v>38</v>
      </c>
      <c r="C4010" t="s">
        <v>3292</v>
      </c>
      <c r="D4010" t="s">
        <v>943</v>
      </c>
      <c r="E4010" t="s">
        <v>944</v>
      </c>
      <c r="F4010" t="s">
        <v>202</v>
      </c>
      <c r="G4010">
        <v>100502</v>
      </c>
      <c r="H4010" s="9">
        <v>1</v>
      </c>
      <c r="I4010" s="1">
        <v>45147</v>
      </c>
      <c r="J4010">
        <v>8</v>
      </c>
      <c r="K4010">
        <v>2023</v>
      </c>
      <c r="L4010" t="s">
        <v>37</v>
      </c>
      <c r="M4010">
        <v>28.25</v>
      </c>
      <c r="N4010" t="s">
        <v>4615</v>
      </c>
      <c r="O4010">
        <v>41.661799999999999</v>
      </c>
      <c r="P4010" t="s">
        <v>12</v>
      </c>
    </row>
    <row r="4011" spans="1:16" hidden="1" x14ac:dyDescent="0.25">
      <c r="A4011" t="s">
        <v>39</v>
      </c>
      <c r="B4011" t="s">
        <v>16</v>
      </c>
      <c r="C4011" t="s">
        <v>3329</v>
      </c>
      <c r="D4011" t="s">
        <v>1030</v>
      </c>
      <c r="E4011" t="s">
        <v>1031</v>
      </c>
      <c r="F4011" t="s">
        <v>202</v>
      </c>
      <c r="G4011">
        <v>100501</v>
      </c>
      <c r="H4011" s="9">
        <v>1</v>
      </c>
      <c r="I4011" s="1">
        <v>45147</v>
      </c>
      <c r="J4011">
        <v>8</v>
      </c>
      <c r="K4011">
        <v>2023</v>
      </c>
      <c r="L4011" t="s">
        <v>37</v>
      </c>
      <c r="M4011">
        <v>33.5</v>
      </c>
      <c r="N4011" t="s">
        <v>4615</v>
      </c>
      <c r="O4011">
        <v>49.404200000000003</v>
      </c>
      <c r="P4011" t="s">
        <v>12</v>
      </c>
    </row>
    <row r="4012" spans="1:16" hidden="1" x14ac:dyDescent="0.25">
      <c r="A4012" t="s">
        <v>39</v>
      </c>
      <c r="B4012" t="s">
        <v>16</v>
      </c>
      <c r="C4012" t="s">
        <v>531</v>
      </c>
      <c r="D4012" t="s">
        <v>83</v>
      </c>
      <c r="E4012" t="s">
        <v>66</v>
      </c>
      <c r="F4012" t="s">
        <v>202</v>
      </c>
      <c r="G4012">
        <v>100500</v>
      </c>
      <c r="H4012" s="9">
        <v>1</v>
      </c>
      <c r="I4012" s="1">
        <v>45147</v>
      </c>
      <c r="J4012">
        <v>8</v>
      </c>
      <c r="K4012">
        <v>2023</v>
      </c>
      <c r="L4012" t="s">
        <v>37</v>
      </c>
      <c r="M4012">
        <v>28.25</v>
      </c>
      <c r="N4012" t="s">
        <v>4615</v>
      </c>
      <c r="O4012">
        <v>41.661799999999999</v>
      </c>
      <c r="P4012" t="s">
        <v>12</v>
      </c>
    </row>
    <row r="4013" spans="1:16" hidden="1" x14ac:dyDescent="0.25">
      <c r="A4013" t="s">
        <v>17</v>
      </c>
      <c r="B4013" t="s">
        <v>199</v>
      </c>
      <c r="C4013" t="s">
        <v>435</v>
      </c>
      <c r="D4013" t="s">
        <v>224</v>
      </c>
      <c r="E4013" t="s">
        <v>1590</v>
      </c>
      <c r="F4013" t="s">
        <v>202</v>
      </c>
      <c r="G4013">
        <v>100473</v>
      </c>
      <c r="H4013" s="9">
        <v>42</v>
      </c>
      <c r="I4013" s="1">
        <v>45473</v>
      </c>
      <c r="J4013">
        <v>6</v>
      </c>
      <c r="K4013">
        <v>2024</v>
      </c>
      <c r="L4013" t="s">
        <v>109</v>
      </c>
      <c r="M4013">
        <v>20.94</v>
      </c>
      <c r="N4013" t="s">
        <v>4622</v>
      </c>
      <c r="O4013">
        <v>30.8813</v>
      </c>
      <c r="P4013" t="s">
        <v>12</v>
      </c>
    </row>
    <row r="4014" spans="1:16" hidden="1" x14ac:dyDescent="0.25">
      <c r="A4014" t="s">
        <v>17</v>
      </c>
      <c r="B4014" t="s">
        <v>199</v>
      </c>
      <c r="C4014" t="s">
        <v>434</v>
      </c>
      <c r="D4014" t="s">
        <v>226</v>
      </c>
      <c r="E4014" t="s">
        <v>227</v>
      </c>
      <c r="F4014" t="s">
        <v>202</v>
      </c>
      <c r="G4014">
        <v>100473</v>
      </c>
      <c r="H4014" s="9">
        <v>30</v>
      </c>
      <c r="I4014" s="1">
        <v>45473</v>
      </c>
      <c r="J4014">
        <v>6</v>
      </c>
      <c r="K4014">
        <v>2024</v>
      </c>
      <c r="L4014" t="s">
        <v>109</v>
      </c>
      <c r="M4014">
        <v>16.600000000000001</v>
      </c>
      <c r="N4014" t="s">
        <v>4622</v>
      </c>
      <c r="O4014">
        <v>24.480899999999998</v>
      </c>
      <c r="P4014" t="s">
        <v>12</v>
      </c>
    </row>
    <row r="4015" spans="1:16" hidden="1" x14ac:dyDescent="0.25">
      <c r="A4015" t="s">
        <v>17</v>
      </c>
      <c r="B4015" t="s">
        <v>202</v>
      </c>
      <c r="C4015" t="s">
        <v>524</v>
      </c>
      <c r="D4015" t="s">
        <v>332</v>
      </c>
      <c r="E4015" t="s">
        <v>333</v>
      </c>
      <c r="F4015" t="s">
        <v>202</v>
      </c>
      <c r="G4015">
        <v>100466</v>
      </c>
      <c r="H4015" s="9">
        <v>102</v>
      </c>
      <c r="I4015" s="1">
        <v>45443</v>
      </c>
      <c r="J4015">
        <v>5</v>
      </c>
      <c r="K4015">
        <v>2024</v>
      </c>
      <c r="L4015" t="s">
        <v>109</v>
      </c>
      <c r="M4015">
        <v>20</v>
      </c>
      <c r="N4015" t="s">
        <v>4619</v>
      </c>
      <c r="O4015">
        <v>29.495000000000001</v>
      </c>
      <c r="P4015" t="s">
        <v>12</v>
      </c>
    </row>
    <row r="4016" spans="1:16" hidden="1" x14ac:dyDescent="0.25">
      <c r="A4016" t="s">
        <v>17</v>
      </c>
      <c r="B4016" t="s">
        <v>16</v>
      </c>
      <c r="C4016" t="s">
        <v>521</v>
      </c>
      <c r="D4016" t="s">
        <v>340</v>
      </c>
      <c r="E4016" t="s">
        <v>341</v>
      </c>
      <c r="F4016" t="s">
        <v>202</v>
      </c>
      <c r="G4016">
        <v>100466</v>
      </c>
      <c r="H4016" s="9">
        <v>640</v>
      </c>
      <c r="I4016" s="1">
        <v>45443</v>
      </c>
      <c r="J4016">
        <v>5</v>
      </c>
      <c r="K4016">
        <v>2024</v>
      </c>
      <c r="L4016" t="s">
        <v>109</v>
      </c>
      <c r="M4016">
        <v>25.5</v>
      </c>
      <c r="N4016" t="s">
        <v>4619</v>
      </c>
      <c r="O4016">
        <v>37.606200000000001</v>
      </c>
      <c r="P4016" t="s">
        <v>12</v>
      </c>
    </row>
    <row r="4017" spans="1:16" hidden="1" x14ac:dyDescent="0.25">
      <c r="A4017" t="s">
        <v>17</v>
      </c>
      <c r="B4017" t="s">
        <v>103</v>
      </c>
      <c r="C4017" t="s">
        <v>437</v>
      </c>
      <c r="D4017" t="s">
        <v>244</v>
      </c>
      <c r="E4017" t="s">
        <v>245</v>
      </c>
      <c r="F4017" t="s">
        <v>202</v>
      </c>
      <c r="G4017">
        <v>100466</v>
      </c>
      <c r="H4017" s="9">
        <v>2</v>
      </c>
      <c r="I4017" s="1">
        <v>45443</v>
      </c>
      <c r="J4017">
        <v>5</v>
      </c>
      <c r="K4017">
        <v>2024</v>
      </c>
      <c r="L4017" t="s">
        <v>109</v>
      </c>
      <c r="M4017">
        <v>19</v>
      </c>
      <c r="N4017" t="s">
        <v>4619</v>
      </c>
      <c r="O4017">
        <v>28.020299999999999</v>
      </c>
      <c r="P4017" t="s">
        <v>12</v>
      </c>
    </row>
    <row r="4018" spans="1:16" hidden="1" x14ac:dyDescent="0.25">
      <c r="A4018" t="s">
        <v>17</v>
      </c>
      <c r="B4018" t="s">
        <v>199</v>
      </c>
      <c r="C4018" t="s">
        <v>435</v>
      </c>
      <c r="D4018" t="s">
        <v>224</v>
      </c>
      <c r="E4018" t="s">
        <v>1590</v>
      </c>
      <c r="F4018" t="s">
        <v>202</v>
      </c>
      <c r="G4018">
        <v>100461</v>
      </c>
      <c r="H4018" s="9">
        <v>84</v>
      </c>
      <c r="I4018" s="1">
        <v>45473</v>
      </c>
      <c r="J4018">
        <v>6</v>
      </c>
      <c r="K4018">
        <v>2024</v>
      </c>
      <c r="L4018" t="s">
        <v>113</v>
      </c>
      <c r="M4018">
        <v>20.94</v>
      </c>
      <c r="N4018" t="s">
        <v>4622</v>
      </c>
      <c r="O4018">
        <v>30.8813</v>
      </c>
      <c r="P4018" t="s">
        <v>12</v>
      </c>
    </row>
    <row r="4019" spans="1:16" hidden="1" x14ac:dyDescent="0.25">
      <c r="A4019" t="s">
        <v>17</v>
      </c>
      <c r="B4019" t="s">
        <v>199</v>
      </c>
      <c r="C4019" t="s">
        <v>434</v>
      </c>
      <c r="D4019" t="s">
        <v>226</v>
      </c>
      <c r="E4019" t="s">
        <v>227</v>
      </c>
      <c r="F4019" t="s">
        <v>202</v>
      </c>
      <c r="G4019">
        <v>100461</v>
      </c>
      <c r="H4019" s="9">
        <v>102</v>
      </c>
      <c r="I4019" s="1">
        <v>45473</v>
      </c>
      <c r="J4019">
        <v>6</v>
      </c>
      <c r="K4019">
        <v>2024</v>
      </c>
      <c r="L4019" t="s">
        <v>113</v>
      </c>
      <c r="M4019">
        <v>16.600000000000001</v>
      </c>
      <c r="N4019" t="s">
        <v>4622</v>
      </c>
      <c r="O4019">
        <v>24.480899999999998</v>
      </c>
      <c r="P4019" t="s">
        <v>12</v>
      </c>
    </row>
    <row r="4020" spans="1:16" hidden="1" x14ac:dyDescent="0.25">
      <c r="A4020" t="s">
        <v>17</v>
      </c>
      <c r="B4020" t="s">
        <v>26</v>
      </c>
      <c r="C4020" t="s">
        <v>2962</v>
      </c>
      <c r="D4020" t="s">
        <v>1692</v>
      </c>
      <c r="E4020" t="s">
        <v>4569</v>
      </c>
      <c r="F4020" t="s">
        <v>202</v>
      </c>
      <c r="G4020">
        <v>100452</v>
      </c>
      <c r="H4020" s="9">
        <v>20</v>
      </c>
      <c r="I4020" s="1">
        <v>45443</v>
      </c>
      <c r="J4020">
        <v>5</v>
      </c>
      <c r="K4020">
        <v>2024</v>
      </c>
      <c r="L4020" t="s">
        <v>113</v>
      </c>
      <c r="M4020">
        <v>1.7</v>
      </c>
      <c r="N4020" t="s">
        <v>4619</v>
      </c>
      <c r="O4020">
        <v>2.5070999999999999</v>
      </c>
      <c r="P4020" t="s">
        <v>12</v>
      </c>
    </row>
    <row r="4021" spans="1:16" hidden="1" x14ac:dyDescent="0.25">
      <c r="A4021" t="s">
        <v>17</v>
      </c>
      <c r="B4021" t="s">
        <v>202</v>
      </c>
      <c r="C4021" t="s">
        <v>564</v>
      </c>
      <c r="D4021" t="s">
        <v>207</v>
      </c>
      <c r="E4021" t="s">
        <v>208</v>
      </c>
      <c r="F4021" t="s">
        <v>202</v>
      </c>
      <c r="G4021">
        <v>100452</v>
      </c>
      <c r="H4021" s="9">
        <v>23</v>
      </c>
      <c r="I4021" s="1">
        <v>45443</v>
      </c>
      <c r="J4021">
        <v>5</v>
      </c>
      <c r="K4021">
        <v>2024</v>
      </c>
      <c r="L4021" t="s">
        <v>113</v>
      </c>
      <c r="M4021">
        <v>12.5</v>
      </c>
      <c r="N4021" t="s">
        <v>4619</v>
      </c>
      <c r="O4021">
        <v>18.4344</v>
      </c>
      <c r="P4021" t="s">
        <v>12</v>
      </c>
    </row>
    <row r="4022" spans="1:16" hidden="1" x14ac:dyDescent="0.25">
      <c r="A4022" t="s">
        <v>39</v>
      </c>
      <c r="B4022" t="s">
        <v>16</v>
      </c>
      <c r="C4022" t="s">
        <v>4510</v>
      </c>
      <c r="D4022" t="s">
        <v>4511</v>
      </c>
      <c r="E4022" t="s">
        <v>4511</v>
      </c>
      <c r="F4022" t="s">
        <v>202</v>
      </c>
      <c r="G4022">
        <v>100416</v>
      </c>
      <c r="H4022" s="9">
        <v>1</v>
      </c>
      <c r="I4022" s="1">
        <v>45147</v>
      </c>
      <c r="J4022">
        <v>8</v>
      </c>
      <c r="K4022">
        <v>2023</v>
      </c>
      <c r="L4022" t="s">
        <v>37</v>
      </c>
      <c r="M4022">
        <v>28.25</v>
      </c>
      <c r="N4022" t="s">
        <v>4615</v>
      </c>
      <c r="O4022">
        <v>41.661799999999999</v>
      </c>
      <c r="P4022" t="s">
        <v>12</v>
      </c>
    </row>
    <row r="4023" spans="1:16" hidden="1" x14ac:dyDescent="0.25">
      <c r="A4023" t="s">
        <v>39</v>
      </c>
      <c r="B4023" t="s">
        <v>16</v>
      </c>
      <c r="C4023" t="s">
        <v>2942</v>
      </c>
      <c r="D4023" t="s">
        <v>994</v>
      </c>
      <c r="E4023" t="s">
        <v>995</v>
      </c>
      <c r="F4023" t="s">
        <v>202</v>
      </c>
      <c r="G4023">
        <v>100377</v>
      </c>
      <c r="H4023" s="9">
        <v>2</v>
      </c>
      <c r="I4023" s="1">
        <v>45147</v>
      </c>
      <c r="J4023">
        <v>8</v>
      </c>
      <c r="K4023">
        <v>2023</v>
      </c>
      <c r="L4023" t="s">
        <v>37</v>
      </c>
      <c r="M4023">
        <v>33.5</v>
      </c>
      <c r="N4023" t="s">
        <v>4615</v>
      </c>
      <c r="O4023">
        <v>49.404200000000003</v>
      </c>
      <c r="P4023" t="s">
        <v>12</v>
      </c>
    </row>
    <row r="4024" spans="1:16" hidden="1" x14ac:dyDescent="0.25">
      <c r="A4024" t="s">
        <v>39</v>
      </c>
      <c r="B4024" t="s">
        <v>38</v>
      </c>
      <c r="C4024" t="s">
        <v>2968</v>
      </c>
      <c r="D4024" t="s">
        <v>877</v>
      </c>
      <c r="E4024" t="s">
        <v>878</v>
      </c>
      <c r="F4024" t="s">
        <v>202</v>
      </c>
      <c r="G4024">
        <v>100370</v>
      </c>
      <c r="H4024" s="9">
        <v>1</v>
      </c>
      <c r="I4024" s="1">
        <v>45146</v>
      </c>
      <c r="J4024">
        <v>8</v>
      </c>
      <c r="K4024">
        <v>2023</v>
      </c>
      <c r="L4024" t="s">
        <v>37</v>
      </c>
      <c r="M4024">
        <v>28.25</v>
      </c>
      <c r="N4024" t="s">
        <v>4615</v>
      </c>
      <c r="O4024">
        <v>41.524000000000001</v>
      </c>
      <c r="P4024" t="s">
        <v>12</v>
      </c>
    </row>
    <row r="4025" spans="1:16" hidden="1" x14ac:dyDescent="0.25">
      <c r="A4025" t="s">
        <v>17</v>
      </c>
      <c r="B4025" t="s">
        <v>26</v>
      </c>
      <c r="C4025" t="s">
        <v>497</v>
      </c>
      <c r="D4025" t="s">
        <v>169</v>
      </c>
      <c r="E4025" t="s">
        <v>170</v>
      </c>
      <c r="F4025" t="s">
        <v>202</v>
      </c>
      <c r="G4025">
        <v>100333</v>
      </c>
      <c r="H4025" s="9">
        <v>5</v>
      </c>
      <c r="I4025" s="1">
        <v>45443</v>
      </c>
      <c r="J4025">
        <v>5</v>
      </c>
      <c r="K4025">
        <v>2024</v>
      </c>
      <c r="L4025" t="s">
        <v>106</v>
      </c>
      <c r="M4025">
        <v>6.7</v>
      </c>
      <c r="N4025" t="s">
        <v>4616</v>
      </c>
      <c r="O4025">
        <v>9.8482000000000003</v>
      </c>
      <c r="P4025" t="s">
        <v>12</v>
      </c>
    </row>
    <row r="4026" spans="1:16" hidden="1" x14ac:dyDescent="0.25">
      <c r="A4026" t="s">
        <v>17</v>
      </c>
      <c r="B4026" t="s">
        <v>16</v>
      </c>
      <c r="C4026" t="s">
        <v>461</v>
      </c>
      <c r="D4026" t="s">
        <v>107</v>
      </c>
      <c r="E4026" t="s">
        <v>107</v>
      </c>
      <c r="F4026" t="s">
        <v>202</v>
      </c>
      <c r="G4026">
        <v>100333</v>
      </c>
      <c r="H4026" s="9">
        <v>21</v>
      </c>
      <c r="I4026" s="1">
        <v>45443</v>
      </c>
      <c r="J4026">
        <v>5</v>
      </c>
      <c r="K4026">
        <v>2024</v>
      </c>
      <c r="L4026" t="s">
        <v>106</v>
      </c>
      <c r="M4026">
        <v>24</v>
      </c>
      <c r="O4026">
        <v>35.277000000000001</v>
      </c>
      <c r="P4026" t="s">
        <v>12</v>
      </c>
    </row>
    <row r="4027" spans="1:16" hidden="1" x14ac:dyDescent="0.25">
      <c r="A4027" t="s">
        <v>17</v>
      </c>
      <c r="B4027" t="s">
        <v>199</v>
      </c>
      <c r="C4027" t="s">
        <v>560</v>
      </c>
      <c r="D4027" t="s">
        <v>222</v>
      </c>
      <c r="E4027" t="s">
        <v>223</v>
      </c>
      <c r="F4027" t="s">
        <v>202</v>
      </c>
      <c r="G4027">
        <v>100331</v>
      </c>
      <c r="H4027" s="9">
        <v>31</v>
      </c>
      <c r="I4027" s="1">
        <v>45443</v>
      </c>
      <c r="J4027">
        <v>5</v>
      </c>
      <c r="K4027">
        <v>2024</v>
      </c>
      <c r="L4027" t="s">
        <v>106</v>
      </c>
      <c r="M4027">
        <v>23</v>
      </c>
      <c r="N4027" t="s">
        <v>4619</v>
      </c>
      <c r="O4027">
        <v>33.807099999999998</v>
      </c>
      <c r="P4027" t="s">
        <v>12</v>
      </c>
    </row>
    <row r="4028" spans="1:16" hidden="1" x14ac:dyDescent="0.25">
      <c r="A4028" t="s">
        <v>17</v>
      </c>
      <c r="B4028" t="s">
        <v>103</v>
      </c>
      <c r="C4028" t="s">
        <v>539</v>
      </c>
      <c r="D4028" t="s">
        <v>193</v>
      </c>
      <c r="E4028" t="s">
        <v>194</v>
      </c>
      <c r="F4028" t="s">
        <v>202</v>
      </c>
      <c r="G4028">
        <v>100331</v>
      </c>
      <c r="H4028" s="9">
        <v>17</v>
      </c>
      <c r="I4028" s="1">
        <v>45443</v>
      </c>
      <c r="J4028">
        <v>5</v>
      </c>
      <c r="K4028">
        <v>2024</v>
      </c>
      <c r="L4028" t="s">
        <v>106</v>
      </c>
      <c r="M4028">
        <v>12</v>
      </c>
      <c r="N4028" t="s">
        <v>4619</v>
      </c>
      <c r="O4028">
        <v>17.638500000000001</v>
      </c>
      <c r="P4028" t="s">
        <v>12</v>
      </c>
    </row>
    <row r="4029" spans="1:16" hidden="1" x14ac:dyDescent="0.25">
      <c r="A4029" t="s">
        <v>17</v>
      </c>
      <c r="B4029" t="s">
        <v>199</v>
      </c>
      <c r="C4029" t="s">
        <v>434</v>
      </c>
      <c r="D4029" t="s">
        <v>226</v>
      </c>
      <c r="E4029" t="s">
        <v>227</v>
      </c>
      <c r="F4029" t="s">
        <v>202</v>
      </c>
      <c r="G4029">
        <v>100329</v>
      </c>
      <c r="H4029" s="9">
        <v>114</v>
      </c>
      <c r="I4029" s="1">
        <v>45473</v>
      </c>
      <c r="J4029">
        <v>6</v>
      </c>
      <c r="K4029">
        <v>2024</v>
      </c>
      <c r="L4029" t="s">
        <v>4746</v>
      </c>
      <c r="M4029">
        <v>16.600000000000001</v>
      </c>
      <c r="N4029" t="s">
        <v>4622</v>
      </c>
      <c r="O4029">
        <v>24.399899999999999</v>
      </c>
      <c r="P4029" t="s">
        <v>12</v>
      </c>
    </row>
    <row r="4030" spans="1:16" hidden="1" x14ac:dyDescent="0.25">
      <c r="A4030" t="s">
        <v>17</v>
      </c>
      <c r="B4030" t="s">
        <v>199</v>
      </c>
      <c r="C4030" t="s">
        <v>435</v>
      </c>
      <c r="D4030" t="s">
        <v>224</v>
      </c>
      <c r="E4030" t="s">
        <v>1590</v>
      </c>
      <c r="F4030" t="s">
        <v>202</v>
      </c>
      <c r="G4030">
        <v>100329</v>
      </c>
      <c r="H4030" s="9">
        <v>114</v>
      </c>
      <c r="I4030" s="1">
        <v>45473</v>
      </c>
      <c r="J4030">
        <v>6</v>
      </c>
      <c r="K4030">
        <v>2024</v>
      </c>
      <c r="L4030" t="s">
        <v>4746</v>
      </c>
      <c r="M4030">
        <v>20.94</v>
      </c>
      <c r="N4030" t="s">
        <v>4622</v>
      </c>
      <c r="O4030">
        <v>30.779199999999999</v>
      </c>
      <c r="P4030" t="s">
        <v>12</v>
      </c>
    </row>
    <row r="4031" spans="1:16" hidden="1" x14ac:dyDescent="0.25">
      <c r="A4031" t="s">
        <v>17</v>
      </c>
      <c r="B4031" t="s">
        <v>199</v>
      </c>
      <c r="C4031" t="s">
        <v>560</v>
      </c>
      <c r="D4031" t="s">
        <v>222</v>
      </c>
      <c r="E4031" t="s">
        <v>223</v>
      </c>
      <c r="F4031" t="s">
        <v>202</v>
      </c>
      <c r="G4031">
        <v>100319</v>
      </c>
      <c r="H4031" s="9">
        <v>170</v>
      </c>
      <c r="I4031" s="1">
        <v>45473</v>
      </c>
      <c r="J4031">
        <v>6</v>
      </c>
      <c r="K4031">
        <v>2024</v>
      </c>
      <c r="L4031" t="s">
        <v>4746</v>
      </c>
      <c r="M4031">
        <v>23</v>
      </c>
      <c r="N4031" t="s">
        <v>4619</v>
      </c>
      <c r="O4031">
        <v>33.807099999999998</v>
      </c>
      <c r="P4031" t="s">
        <v>12</v>
      </c>
    </row>
    <row r="4032" spans="1:16" hidden="1" x14ac:dyDescent="0.25">
      <c r="A4032" t="s">
        <v>17</v>
      </c>
      <c r="B4032" t="s">
        <v>112</v>
      </c>
      <c r="C4032" t="s">
        <v>3756</v>
      </c>
      <c r="D4032" t="s">
        <v>3757</v>
      </c>
      <c r="E4032" t="s">
        <v>287</v>
      </c>
      <c r="F4032" t="s">
        <v>202</v>
      </c>
      <c r="G4032">
        <v>100319</v>
      </c>
      <c r="H4032" s="9">
        <v>32</v>
      </c>
      <c r="I4032" s="1">
        <v>45473</v>
      </c>
      <c r="J4032">
        <v>6</v>
      </c>
      <c r="K4032">
        <v>2024</v>
      </c>
      <c r="L4032" t="s">
        <v>4746</v>
      </c>
      <c r="M4032">
        <v>150</v>
      </c>
      <c r="N4032" t="s">
        <v>4619</v>
      </c>
      <c r="O4032">
        <v>220.4812</v>
      </c>
      <c r="P4032" t="s">
        <v>12</v>
      </c>
    </row>
    <row r="4033" spans="1:16" hidden="1" x14ac:dyDescent="0.25">
      <c r="A4033" t="s">
        <v>17</v>
      </c>
      <c r="B4033" t="s">
        <v>112</v>
      </c>
      <c r="C4033" t="s">
        <v>3758</v>
      </c>
      <c r="D4033" t="s">
        <v>3759</v>
      </c>
      <c r="E4033" t="s">
        <v>289</v>
      </c>
      <c r="F4033" t="s">
        <v>202</v>
      </c>
      <c r="G4033">
        <v>100319</v>
      </c>
      <c r="H4033" s="9">
        <v>32</v>
      </c>
      <c r="I4033" s="1">
        <v>45473</v>
      </c>
      <c r="J4033">
        <v>6</v>
      </c>
      <c r="K4033">
        <v>2024</v>
      </c>
      <c r="L4033" t="s">
        <v>4746</v>
      </c>
      <c r="M4033">
        <v>85.5</v>
      </c>
      <c r="N4033" t="s">
        <v>4619</v>
      </c>
      <c r="O4033">
        <v>125.6743</v>
      </c>
      <c r="P4033" t="s">
        <v>12</v>
      </c>
    </row>
    <row r="4034" spans="1:16" hidden="1" x14ac:dyDescent="0.25">
      <c r="A4034" t="s">
        <v>39</v>
      </c>
      <c r="B4034" t="s">
        <v>38</v>
      </c>
      <c r="C4034" t="s">
        <v>2968</v>
      </c>
      <c r="D4034" t="s">
        <v>877</v>
      </c>
      <c r="E4034" t="s">
        <v>878</v>
      </c>
      <c r="F4034" t="s">
        <v>202</v>
      </c>
      <c r="G4034">
        <v>100248</v>
      </c>
      <c r="H4034" s="9">
        <v>1</v>
      </c>
      <c r="I4034" s="1">
        <v>45145</v>
      </c>
      <c r="J4034">
        <v>8</v>
      </c>
      <c r="K4034">
        <v>2023</v>
      </c>
      <c r="L4034" t="s">
        <v>37</v>
      </c>
      <c r="M4034">
        <v>28.25</v>
      </c>
      <c r="N4034" t="s">
        <v>4615</v>
      </c>
      <c r="O4034">
        <v>41.496000000000002</v>
      </c>
      <c r="P4034" t="s">
        <v>12</v>
      </c>
    </row>
    <row r="4035" spans="1:16" hidden="1" x14ac:dyDescent="0.25">
      <c r="A4035" t="s">
        <v>39</v>
      </c>
      <c r="B4035" t="s">
        <v>38</v>
      </c>
      <c r="C4035" t="s">
        <v>478</v>
      </c>
      <c r="D4035" t="s">
        <v>35</v>
      </c>
      <c r="E4035" t="s">
        <v>36</v>
      </c>
      <c r="F4035" t="s">
        <v>202</v>
      </c>
      <c r="G4035">
        <v>100247</v>
      </c>
      <c r="H4035" s="9">
        <v>1</v>
      </c>
      <c r="I4035" s="1">
        <v>45145</v>
      </c>
      <c r="J4035">
        <v>8</v>
      </c>
      <c r="K4035">
        <v>2023</v>
      </c>
      <c r="L4035" t="s">
        <v>37</v>
      </c>
      <c r="M4035">
        <v>28.25</v>
      </c>
      <c r="N4035" t="s">
        <v>4615</v>
      </c>
      <c r="O4035">
        <v>41.496000000000002</v>
      </c>
      <c r="P4035" t="s">
        <v>12</v>
      </c>
    </row>
    <row r="4036" spans="1:16" hidden="1" x14ac:dyDescent="0.25">
      <c r="A4036" t="s">
        <v>39</v>
      </c>
      <c r="B4036" t="s">
        <v>38</v>
      </c>
      <c r="C4036" t="s">
        <v>3326</v>
      </c>
      <c r="D4036" t="s">
        <v>1023</v>
      </c>
      <c r="E4036" t="s">
        <v>85</v>
      </c>
      <c r="F4036" t="s">
        <v>202</v>
      </c>
      <c r="G4036">
        <v>100246</v>
      </c>
      <c r="H4036" s="9">
        <v>1</v>
      </c>
      <c r="I4036" s="1">
        <v>45145</v>
      </c>
      <c r="J4036">
        <v>8</v>
      </c>
      <c r="K4036">
        <v>2023</v>
      </c>
      <c r="L4036" t="s">
        <v>37</v>
      </c>
      <c r="M4036">
        <v>33.5</v>
      </c>
      <c r="N4036" t="s">
        <v>4615</v>
      </c>
      <c r="O4036">
        <v>49.207700000000003</v>
      </c>
      <c r="P4036" t="s">
        <v>12</v>
      </c>
    </row>
    <row r="4037" spans="1:16" hidden="1" x14ac:dyDescent="0.25">
      <c r="A4037" t="s">
        <v>39</v>
      </c>
      <c r="B4037" t="s">
        <v>16</v>
      </c>
      <c r="C4037" t="s">
        <v>2991</v>
      </c>
      <c r="D4037" t="s">
        <v>1042</v>
      </c>
      <c r="E4037" t="s">
        <v>989</v>
      </c>
      <c r="F4037" t="s">
        <v>202</v>
      </c>
      <c r="G4037">
        <v>100215</v>
      </c>
      <c r="H4037" s="9">
        <v>1</v>
      </c>
      <c r="I4037" s="1">
        <v>45145</v>
      </c>
      <c r="J4037">
        <v>8</v>
      </c>
      <c r="K4037">
        <v>2023</v>
      </c>
      <c r="L4037" t="s">
        <v>37</v>
      </c>
      <c r="M4037">
        <v>33.5</v>
      </c>
      <c r="N4037" t="s">
        <v>4615</v>
      </c>
      <c r="O4037">
        <v>49.207700000000003</v>
      </c>
      <c r="P4037" t="s">
        <v>12</v>
      </c>
    </row>
    <row r="4038" spans="1:16" hidden="1" x14ac:dyDescent="0.25">
      <c r="A4038" t="s">
        <v>39</v>
      </c>
      <c r="B4038" t="s">
        <v>16</v>
      </c>
      <c r="C4038" t="s">
        <v>3025</v>
      </c>
      <c r="D4038" t="s">
        <v>1028</v>
      </c>
      <c r="E4038" t="s">
        <v>1029</v>
      </c>
      <c r="F4038" t="s">
        <v>202</v>
      </c>
      <c r="G4038">
        <v>100212</v>
      </c>
      <c r="H4038" s="9">
        <v>1</v>
      </c>
      <c r="I4038" s="1">
        <v>45145</v>
      </c>
      <c r="J4038">
        <v>8</v>
      </c>
      <c r="K4038">
        <v>2023</v>
      </c>
      <c r="L4038" t="s">
        <v>37</v>
      </c>
      <c r="M4038">
        <v>33.5</v>
      </c>
      <c r="N4038" t="s">
        <v>4615</v>
      </c>
      <c r="O4038">
        <v>49.207700000000003</v>
      </c>
      <c r="P4038" t="s">
        <v>12</v>
      </c>
    </row>
    <row r="4039" spans="1:16" hidden="1" x14ac:dyDescent="0.25">
      <c r="A4039" t="s">
        <v>39</v>
      </c>
      <c r="B4039" t="s">
        <v>16</v>
      </c>
      <c r="C4039" t="s">
        <v>3330</v>
      </c>
      <c r="D4039" t="s">
        <v>1032</v>
      </c>
      <c r="E4039" t="s">
        <v>1033</v>
      </c>
      <c r="F4039" t="s">
        <v>202</v>
      </c>
      <c r="G4039">
        <v>100211</v>
      </c>
      <c r="H4039" s="9">
        <v>1</v>
      </c>
      <c r="I4039" s="1">
        <v>45145</v>
      </c>
      <c r="J4039">
        <v>8</v>
      </c>
      <c r="K4039">
        <v>2023</v>
      </c>
      <c r="L4039" t="s">
        <v>37</v>
      </c>
      <c r="M4039">
        <v>33.5</v>
      </c>
      <c r="N4039" t="s">
        <v>4615</v>
      </c>
      <c r="O4039">
        <v>49.207700000000003</v>
      </c>
      <c r="P4039" t="s">
        <v>12</v>
      </c>
    </row>
    <row r="4040" spans="1:16" hidden="1" x14ac:dyDescent="0.25">
      <c r="A4040" t="s">
        <v>17</v>
      </c>
      <c r="B4040" t="s">
        <v>118</v>
      </c>
      <c r="C4040" t="s">
        <v>537</v>
      </c>
      <c r="D4040" t="s">
        <v>416</v>
      </c>
      <c r="E4040" t="s">
        <v>4204</v>
      </c>
      <c r="F4040" t="s">
        <v>202</v>
      </c>
      <c r="G4040">
        <v>100158</v>
      </c>
      <c r="H4040" s="9">
        <v>8</v>
      </c>
      <c r="I4040" s="1">
        <v>45443</v>
      </c>
      <c r="J4040">
        <v>5</v>
      </c>
      <c r="K4040">
        <v>2024</v>
      </c>
      <c r="L4040" t="s">
        <v>113</v>
      </c>
      <c r="M4040">
        <v>0</v>
      </c>
      <c r="N4040" t="s">
        <v>4619</v>
      </c>
      <c r="O4040">
        <v>0</v>
      </c>
      <c r="P4040" t="s">
        <v>12</v>
      </c>
    </row>
    <row r="4041" spans="1:16" hidden="1" x14ac:dyDescent="0.25">
      <c r="A4041" t="s">
        <v>39</v>
      </c>
      <c r="B4041" t="s">
        <v>38</v>
      </c>
      <c r="C4041" t="s">
        <v>477</v>
      </c>
      <c r="D4041" t="s">
        <v>50</v>
      </c>
      <c r="E4041" t="s">
        <v>51</v>
      </c>
      <c r="F4041" t="s">
        <v>202</v>
      </c>
      <c r="G4041">
        <v>100154</v>
      </c>
      <c r="H4041" s="9">
        <v>1</v>
      </c>
      <c r="I4041" s="1">
        <v>45145</v>
      </c>
      <c r="J4041">
        <v>8</v>
      </c>
      <c r="K4041">
        <v>2023</v>
      </c>
      <c r="L4041" t="s">
        <v>37</v>
      </c>
      <c r="M4041">
        <v>28.25</v>
      </c>
      <c r="N4041" t="s">
        <v>4615</v>
      </c>
      <c r="O4041">
        <v>41.496000000000002</v>
      </c>
      <c r="P4041" t="s">
        <v>12</v>
      </c>
    </row>
    <row r="4042" spans="1:16" hidden="1" x14ac:dyDescent="0.25">
      <c r="A4042" t="s">
        <v>39</v>
      </c>
      <c r="B4042" t="s">
        <v>38</v>
      </c>
      <c r="C4042" t="s">
        <v>3275</v>
      </c>
      <c r="D4042" t="s">
        <v>910</v>
      </c>
      <c r="E4042" t="s">
        <v>911</v>
      </c>
      <c r="F4042" t="s">
        <v>202</v>
      </c>
      <c r="G4042">
        <v>100153</v>
      </c>
      <c r="H4042" s="9">
        <v>1</v>
      </c>
      <c r="I4042" s="1">
        <v>45145</v>
      </c>
      <c r="J4042">
        <v>8</v>
      </c>
      <c r="K4042">
        <v>2023</v>
      </c>
      <c r="L4042" t="s">
        <v>37</v>
      </c>
      <c r="M4042">
        <v>28.25</v>
      </c>
      <c r="N4042" t="s">
        <v>4615</v>
      </c>
      <c r="O4042">
        <v>41.496000000000002</v>
      </c>
      <c r="P4042" t="s">
        <v>12</v>
      </c>
    </row>
    <row r="4043" spans="1:16" hidden="1" x14ac:dyDescent="0.25">
      <c r="A4043" t="s">
        <v>39</v>
      </c>
      <c r="B4043" t="s">
        <v>38</v>
      </c>
      <c r="C4043" t="s">
        <v>2944</v>
      </c>
      <c r="D4043" t="s">
        <v>949</v>
      </c>
      <c r="E4043" t="s">
        <v>950</v>
      </c>
      <c r="F4043" t="s">
        <v>202</v>
      </c>
      <c r="G4043">
        <v>100114</v>
      </c>
      <c r="H4043" s="9">
        <v>1</v>
      </c>
      <c r="I4043" s="1">
        <v>45145</v>
      </c>
      <c r="J4043">
        <v>8</v>
      </c>
      <c r="K4043">
        <v>2023</v>
      </c>
      <c r="L4043" t="s">
        <v>37</v>
      </c>
      <c r="M4043">
        <v>28.25</v>
      </c>
      <c r="N4043" t="s">
        <v>4615</v>
      </c>
      <c r="O4043">
        <v>41.496000000000002</v>
      </c>
      <c r="P4043" t="s">
        <v>12</v>
      </c>
    </row>
    <row r="4044" spans="1:16" hidden="1" x14ac:dyDescent="0.25">
      <c r="A4044" t="s">
        <v>39</v>
      </c>
      <c r="B4044" t="s">
        <v>16</v>
      </c>
      <c r="C4044" t="s">
        <v>509</v>
      </c>
      <c r="D4044" t="s">
        <v>76</v>
      </c>
      <c r="E4044" t="s">
        <v>76</v>
      </c>
      <c r="F4044" t="s">
        <v>202</v>
      </c>
      <c r="G4044">
        <v>100113</v>
      </c>
      <c r="H4044" s="9">
        <v>1</v>
      </c>
      <c r="I4044" s="1">
        <v>45145</v>
      </c>
      <c r="J4044">
        <v>8</v>
      </c>
      <c r="K4044">
        <v>2023</v>
      </c>
      <c r="L4044" t="s">
        <v>37</v>
      </c>
      <c r="M4044">
        <v>28.5</v>
      </c>
      <c r="N4044" t="s">
        <v>4615</v>
      </c>
      <c r="O4044">
        <v>41.863300000000002</v>
      </c>
      <c r="P4044" t="s">
        <v>12</v>
      </c>
    </row>
    <row r="4045" spans="1:16" hidden="1" x14ac:dyDescent="0.25">
      <c r="A4045" t="s">
        <v>39</v>
      </c>
      <c r="B4045" t="s">
        <v>38</v>
      </c>
      <c r="C4045" t="s">
        <v>2968</v>
      </c>
      <c r="D4045" t="s">
        <v>877</v>
      </c>
      <c r="E4045" t="s">
        <v>878</v>
      </c>
      <c r="F4045" t="s">
        <v>202</v>
      </c>
      <c r="G4045">
        <v>100093</v>
      </c>
      <c r="H4045" s="9">
        <v>1</v>
      </c>
      <c r="I4045" s="1">
        <v>45144</v>
      </c>
      <c r="J4045">
        <v>8</v>
      </c>
      <c r="K4045">
        <v>2023</v>
      </c>
      <c r="L4045" t="s">
        <v>37</v>
      </c>
      <c r="M4045">
        <v>28.25</v>
      </c>
      <c r="N4045" t="s">
        <v>4615</v>
      </c>
      <c r="O4045">
        <v>41.307200000000002</v>
      </c>
      <c r="P4045" t="s">
        <v>12</v>
      </c>
    </row>
    <row r="4046" spans="1:16" hidden="1" x14ac:dyDescent="0.25">
      <c r="A4046" t="s">
        <v>39</v>
      </c>
      <c r="B4046" t="s">
        <v>16</v>
      </c>
      <c r="C4046" t="s">
        <v>3336</v>
      </c>
      <c r="D4046" t="s">
        <v>1046</v>
      </c>
      <c r="E4046" t="s">
        <v>1047</v>
      </c>
      <c r="F4046" t="s">
        <v>202</v>
      </c>
      <c r="G4046">
        <v>100092</v>
      </c>
      <c r="H4046" s="9">
        <v>1</v>
      </c>
      <c r="I4046" s="1">
        <v>45144</v>
      </c>
      <c r="J4046">
        <v>8</v>
      </c>
      <c r="K4046">
        <v>2023</v>
      </c>
      <c r="L4046" t="s">
        <v>37</v>
      </c>
      <c r="M4046">
        <v>33.5</v>
      </c>
      <c r="N4046" t="s">
        <v>4615</v>
      </c>
      <c r="O4046">
        <v>48.983800000000002</v>
      </c>
      <c r="P4046" t="s">
        <v>12</v>
      </c>
    </row>
    <row r="4047" spans="1:16" hidden="1" x14ac:dyDescent="0.25">
      <c r="A4047" t="s">
        <v>39</v>
      </c>
      <c r="B4047" t="s">
        <v>16</v>
      </c>
      <c r="C4047" t="s">
        <v>576</v>
      </c>
      <c r="D4047" t="s">
        <v>90</v>
      </c>
      <c r="E4047" t="s">
        <v>91</v>
      </c>
      <c r="F4047" t="s">
        <v>202</v>
      </c>
      <c r="G4047">
        <v>100090</v>
      </c>
      <c r="H4047" s="9">
        <v>1</v>
      </c>
      <c r="I4047" s="1">
        <v>45144</v>
      </c>
      <c r="J4047">
        <v>8</v>
      </c>
      <c r="K4047">
        <v>2023</v>
      </c>
      <c r="L4047" t="s">
        <v>37</v>
      </c>
      <c r="M4047">
        <v>33.5</v>
      </c>
      <c r="N4047" t="s">
        <v>4615</v>
      </c>
      <c r="O4047">
        <v>48.983800000000002</v>
      </c>
      <c r="P4047" t="s">
        <v>12</v>
      </c>
    </row>
    <row r="4048" spans="1:16" hidden="1" x14ac:dyDescent="0.25">
      <c r="A4048" t="s">
        <v>39</v>
      </c>
      <c r="B4048" t="s">
        <v>38</v>
      </c>
      <c r="C4048" t="s">
        <v>3295</v>
      </c>
      <c r="D4048" t="s">
        <v>951</v>
      </c>
      <c r="E4048" t="s">
        <v>952</v>
      </c>
      <c r="F4048" t="s">
        <v>202</v>
      </c>
      <c r="G4048">
        <v>100089</v>
      </c>
      <c r="H4048" s="9">
        <v>1</v>
      </c>
      <c r="I4048" s="1">
        <v>45144</v>
      </c>
      <c r="J4048">
        <v>8</v>
      </c>
      <c r="K4048">
        <v>2023</v>
      </c>
      <c r="L4048" t="s">
        <v>37</v>
      </c>
      <c r="M4048">
        <v>28.25</v>
      </c>
      <c r="N4048" t="s">
        <v>4615</v>
      </c>
      <c r="O4048">
        <v>41.307200000000002</v>
      </c>
      <c r="P4048" t="s">
        <v>12</v>
      </c>
    </row>
    <row r="4049" spans="1:16" hidden="1" x14ac:dyDescent="0.25">
      <c r="A4049" t="s">
        <v>39</v>
      </c>
      <c r="B4049" t="s">
        <v>38</v>
      </c>
      <c r="C4049" t="s">
        <v>472</v>
      </c>
      <c r="D4049" t="s">
        <v>67</v>
      </c>
      <c r="E4049" t="s">
        <v>68</v>
      </c>
      <c r="F4049" t="s">
        <v>202</v>
      </c>
      <c r="G4049">
        <v>100088</v>
      </c>
      <c r="H4049" s="9">
        <v>1</v>
      </c>
      <c r="I4049" s="1">
        <v>45144</v>
      </c>
      <c r="J4049">
        <v>8</v>
      </c>
      <c r="K4049">
        <v>2023</v>
      </c>
      <c r="L4049" t="s">
        <v>37</v>
      </c>
      <c r="M4049">
        <v>28.25</v>
      </c>
      <c r="N4049" t="s">
        <v>4615</v>
      </c>
      <c r="O4049">
        <v>41.307200000000002</v>
      </c>
      <c r="P4049" t="s">
        <v>12</v>
      </c>
    </row>
    <row r="4050" spans="1:16" hidden="1" x14ac:dyDescent="0.25">
      <c r="A4050" t="s">
        <v>39</v>
      </c>
      <c r="B4050" t="s">
        <v>38</v>
      </c>
      <c r="C4050" t="s">
        <v>478</v>
      </c>
      <c r="D4050" t="s">
        <v>35</v>
      </c>
      <c r="E4050" t="s">
        <v>36</v>
      </c>
      <c r="F4050" t="s">
        <v>202</v>
      </c>
      <c r="G4050">
        <v>100086</v>
      </c>
      <c r="H4050" s="9">
        <v>1</v>
      </c>
      <c r="I4050" s="1">
        <v>45144</v>
      </c>
      <c r="J4050">
        <v>8</v>
      </c>
      <c r="K4050">
        <v>2023</v>
      </c>
      <c r="L4050" t="s">
        <v>37</v>
      </c>
      <c r="M4050">
        <v>28.25</v>
      </c>
      <c r="N4050" t="s">
        <v>4615</v>
      </c>
      <c r="O4050">
        <v>41.307200000000002</v>
      </c>
      <c r="P4050" t="s">
        <v>12</v>
      </c>
    </row>
    <row r="4051" spans="1:16" hidden="1" x14ac:dyDescent="0.25">
      <c r="A4051" t="s">
        <v>39</v>
      </c>
      <c r="B4051" t="s">
        <v>38</v>
      </c>
      <c r="C4051" t="s">
        <v>3275</v>
      </c>
      <c r="D4051" t="s">
        <v>910</v>
      </c>
      <c r="E4051" t="s">
        <v>911</v>
      </c>
      <c r="F4051" t="s">
        <v>202</v>
      </c>
      <c r="G4051">
        <v>100085</v>
      </c>
      <c r="H4051" s="9">
        <v>1</v>
      </c>
      <c r="I4051" s="1">
        <v>45144</v>
      </c>
      <c r="J4051">
        <v>8</v>
      </c>
      <c r="K4051">
        <v>2023</v>
      </c>
      <c r="L4051" t="s">
        <v>37</v>
      </c>
      <c r="M4051">
        <v>28.25</v>
      </c>
      <c r="N4051" t="s">
        <v>4615</v>
      </c>
      <c r="O4051">
        <v>41.307200000000002</v>
      </c>
      <c r="P4051" t="s">
        <v>12</v>
      </c>
    </row>
    <row r="4052" spans="1:16" hidden="1" x14ac:dyDescent="0.25">
      <c r="A4052" t="s">
        <v>39</v>
      </c>
      <c r="B4052" t="s">
        <v>38</v>
      </c>
      <c r="C4052" t="s">
        <v>3292</v>
      </c>
      <c r="D4052" t="s">
        <v>943</v>
      </c>
      <c r="E4052" t="s">
        <v>944</v>
      </c>
      <c r="F4052" t="s">
        <v>202</v>
      </c>
      <c r="G4052">
        <v>100083</v>
      </c>
      <c r="H4052" s="9">
        <v>1</v>
      </c>
      <c r="I4052" s="1">
        <v>45144</v>
      </c>
      <c r="J4052">
        <v>8</v>
      </c>
      <c r="K4052">
        <v>2023</v>
      </c>
      <c r="L4052" t="s">
        <v>37</v>
      </c>
      <c r="M4052">
        <v>28.25</v>
      </c>
      <c r="N4052" t="s">
        <v>4615</v>
      </c>
      <c r="O4052">
        <v>41.307200000000002</v>
      </c>
      <c r="P4052" t="s">
        <v>12</v>
      </c>
    </row>
    <row r="4053" spans="1:16" hidden="1" x14ac:dyDescent="0.25">
      <c r="A4053" t="s">
        <v>39</v>
      </c>
      <c r="B4053" t="s">
        <v>38</v>
      </c>
      <c r="C4053" t="s">
        <v>478</v>
      </c>
      <c r="D4053" t="s">
        <v>35</v>
      </c>
      <c r="E4053" t="s">
        <v>36</v>
      </c>
      <c r="F4053" t="s">
        <v>202</v>
      </c>
      <c r="G4053">
        <v>100082</v>
      </c>
      <c r="H4053" s="9">
        <v>1</v>
      </c>
      <c r="I4053" s="1">
        <v>45144</v>
      </c>
      <c r="J4053">
        <v>8</v>
      </c>
      <c r="K4053">
        <v>2023</v>
      </c>
      <c r="L4053" t="s">
        <v>37</v>
      </c>
      <c r="M4053">
        <v>28.25</v>
      </c>
      <c r="N4053" t="s">
        <v>4615</v>
      </c>
      <c r="O4053">
        <v>41.307200000000002</v>
      </c>
      <c r="P4053" t="s">
        <v>12</v>
      </c>
    </row>
    <row r="4054" spans="1:16" hidden="1" x14ac:dyDescent="0.25">
      <c r="A4054" t="s">
        <v>39</v>
      </c>
      <c r="B4054" t="s">
        <v>16</v>
      </c>
      <c r="C4054" t="s">
        <v>3318</v>
      </c>
      <c r="D4054" t="s">
        <v>1008</v>
      </c>
      <c r="E4054" t="s">
        <v>1009</v>
      </c>
      <c r="F4054" t="s">
        <v>202</v>
      </c>
      <c r="G4054">
        <v>100081</v>
      </c>
      <c r="H4054" s="9">
        <v>1</v>
      </c>
      <c r="I4054" s="1">
        <v>45144</v>
      </c>
      <c r="J4054">
        <v>8</v>
      </c>
      <c r="K4054">
        <v>2023</v>
      </c>
      <c r="L4054" t="s">
        <v>37</v>
      </c>
      <c r="M4054">
        <v>33.5</v>
      </c>
      <c r="N4054" t="s">
        <v>4615</v>
      </c>
      <c r="O4054">
        <v>48.983800000000002</v>
      </c>
      <c r="P4054" t="s">
        <v>12</v>
      </c>
    </row>
    <row r="4055" spans="1:16" hidden="1" x14ac:dyDescent="0.25">
      <c r="A4055" t="s">
        <v>39</v>
      </c>
      <c r="B4055" t="s">
        <v>38</v>
      </c>
      <c r="C4055" t="s">
        <v>3292</v>
      </c>
      <c r="D4055" t="s">
        <v>943</v>
      </c>
      <c r="E4055" t="s">
        <v>944</v>
      </c>
      <c r="F4055" t="s">
        <v>202</v>
      </c>
      <c r="G4055">
        <v>100080</v>
      </c>
      <c r="H4055" s="9">
        <v>1</v>
      </c>
      <c r="I4055" s="1">
        <v>45144</v>
      </c>
      <c r="J4055">
        <v>8</v>
      </c>
      <c r="K4055">
        <v>2023</v>
      </c>
      <c r="L4055" t="s">
        <v>37</v>
      </c>
      <c r="M4055">
        <v>28.25</v>
      </c>
      <c r="N4055" t="s">
        <v>4615</v>
      </c>
      <c r="O4055">
        <v>41.307200000000002</v>
      </c>
      <c r="P4055" t="s">
        <v>12</v>
      </c>
    </row>
    <row r="4056" spans="1:16" hidden="1" x14ac:dyDescent="0.25">
      <c r="A4056" t="s">
        <v>39</v>
      </c>
      <c r="B4056" t="s">
        <v>38</v>
      </c>
      <c r="C4056" t="s">
        <v>3292</v>
      </c>
      <c r="D4056" t="s">
        <v>943</v>
      </c>
      <c r="E4056" t="s">
        <v>944</v>
      </c>
      <c r="F4056" t="s">
        <v>202</v>
      </c>
      <c r="G4056">
        <v>100077</v>
      </c>
      <c r="H4056" s="9">
        <v>1</v>
      </c>
      <c r="I4056" s="1">
        <v>45144</v>
      </c>
      <c r="J4056">
        <v>8</v>
      </c>
      <c r="K4056">
        <v>2023</v>
      </c>
      <c r="L4056" t="s">
        <v>37</v>
      </c>
      <c r="M4056">
        <v>28.25</v>
      </c>
      <c r="N4056" t="s">
        <v>4615</v>
      </c>
      <c r="O4056">
        <v>41.307200000000002</v>
      </c>
      <c r="P4056" t="s">
        <v>12</v>
      </c>
    </row>
    <row r="4057" spans="1:16" hidden="1" x14ac:dyDescent="0.25">
      <c r="A4057" t="s">
        <v>39</v>
      </c>
      <c r="B4057" t="s">
        <v>16</v>
      </c>
      <c r="C4057" t="s">
        <v>3316</v>
      </c>
      <c r="D4057" t="s">
        <v>1002</v>
      </c>
      <c r="E4057" t="s">
        <v>1003</v>
      </c>
      <c r="F4057" t="s">
        <v>202</v>
      </c>
      <c r="G4057">
        <v>100075</v>
      </c>
      <c r="H4057" s="9">
        <v>1</v>
      </c>
      <c r="I4057" s="1">
        <v>45144</v>
      </c>
      <c r="J4057">
        <v>8</v>
      </c>
      <c r="K4057">
        <v>2023</v>
      </c>
      <c r="L4057" t="s">
        <v>37</v>
      </c>
      <c r="M4057">
        <v>33.5</v>
      </c>
      <c r="N4057" t="s">
        <v>4615</v>
      </c>
      <c r="O4057">
        <v>48.983800000000002</v>
      </c>
      <c r="P4057" t="s">
        <v>12</v>
      </c>
    </row>
    <row r="4058" spans="1:16" hidden="1" x14ac:dyDescent="0.25">
      <c r="A4058" t="s">
        <v>39</v>
      </c>
      <c r="B4058" t="s">
        <v>38</v>
      </c>
      <c r="C4058" t="s">
        <v>2968</v>
      </c>
      <c r="D4058" t="s">
        <v>877</v>
      </c>
      <c r="E4058" t="s">
        <v>878</v>
      </c>
      <c r="F4058" t="s">
        <v>202</v>
      </c>
      <c r="G4058">
        <v>99951</v>
      </c>
      <c r="H4058" s="9">
        <v>1</v>
      </c>
      <c r="I4058" s="1">
        <v>45143</v>
      </c>
      <c r="J4058">
        <v>8</v>
      </c>
      <c r="K4058">
        <v>2023</v>
      </c>
      <c r="L4058" t="s">
        <v>37</v>
      </c>
      <c r="M4058">
        <v>28.25</v>
      </c>
      <c r="N4058" t="s">
        <v>4615</v>
      </c>
      <c r="O4058">
        <v>41.307200000000002</v>
      </c>
      <c r="P4058" t="s">
        <v>12</v>
      </c>
    </row>
    <row r="4059" spans="1:16" hidden="1" x14ac:dyDescent="0.25">
      <c r="A4059" t="s">
        <v>39</v>
      </c>
      <c r="B4059" t="s">
        <v>38</v>
      </c>
      <c r="C4059" t="s">
        <v>478</v>
      </c>
      <c r="D4059" t="s">
        <v>35</v>
      </c>
      <c r="E4059" t="s">
        <v>36</v>
      </c>
      <c r="F4059" t="s">
        <v>202</v>
      </c>
      <c r="G4059">
        <v>99950</v>
      </c>
      <c r="H4059" s="9">
        <v>1</v>
      </c>
      <c r="I4059" s="1">
        <v>45143</v>
      </c>
      <c r="J4059">
        <v>8</v>
      </c>
      <c r="K4059">
        <v>2023</v>
      </c>
      <c r="L4059" t="s">
        <v>37</v>
      </c>
      <c r="M4059">
        <v>28.25</v>
      </c>
      <c r="N4059" t="s">
        <v>4615</v>
      </c>
      <c r="O4059">
        <v>41.307200000000002</v>
      </c>
      <c r="P4059" t="s">
        <v>12</v>
      </c>
    </row>
    <row r="4060" spans="1:16" hidden="1" x14ac:dyDescent="0.25">
      <c r="A4060" t="s">
        <v>39</v>
      </c>
      <c r="B4060" t="s">
        <v>38</v>
      </c>
      <c r="C4060" t="s">
        <v>3271</v>
      </c>
      <c r="D4060" t="s">
        <v>902</v>
      </c>
      <c r="E4060" t="s">
        <v>903</v>
      </c>
      <c r="F4060" t="s">
        <v>202</v>
      </c>
      <c r="G4060">
        <v>99949</v>
      </c>
      <c r="H4060" s="9">
        <v>1</v>
      </c>
      <c r="I4060" s="1">
        <v>45143</v>
      </c>
      <c r="J4060">
        <v>8</v>
      </c>
      <c r="K4060">
        <v>2023</v>
      </c>
      <c r="L4060" t="s">
        <v>37</v>
      </c>
      <c r="M4060">
        <v>28.25</v>
      </c>
      <c r="N4060" t="s">
        <v>4615</v>
      </c>
      <c r="O4060">
        <v>41.307200000000002</v>
      </c>
      <c r="P4060" t="s">
        <v>12</v>
      </c>
    </row>
    <row r="4061" spans="1:16" hidden="1" x14ac:dyDescent="0.25">
      <c r="A4061" t="s">
        <v>39</v>
      </c>
      <c r="B4061" t="s">
        <v>16</v>
      </c>
      <c r="C4061" t="s">
        <v>3331</v>
      </c>
      <c r="D4061" t="s">
        <v>1034</v>
      </c>
      <c r="E4061" t="s">
        <v>1022</v>
      </c>
      <c r="F4061" t="s">
        <v>202</v>
      </c>
      <c r="G4061">
        <v>99948</v>
      </c>
      <c r="H4061" s="9">
        <v>1</v>
      </c>
      <c r="I4061" s="1">
        <v>45143</v>
      </c>
      <c r="J4061">
        <v>8</v>
      </c>
      <c r="K4061">
        <v>2023</v>
      </c>
      <c r="L4061" t="s">
        <v>37</v>
      </c>
      <c r="M4061">
        <v>33.5</v>
      </c>
      <c r="N4061" t="s">
        <v>4615</v>
      </c>
      <c r="O4061">
        <v>48.983800000000002</v>
      </c>
      <c r="P4061" t="s">
        <v>12</v>
      </c>
    </row>
    <row r="4062" spans="1:16" hidden="1" x14ac:dyDescent="0.25">
      <c r="A4062" t="s">
        <v>39</v>
      </c>
      <c r="B4062" t="s">
        <v>38</v>
      </c>
      <c r="C4062" t="s">
        <v>3292</v>
      </c>
      <c r="D4062" t="s">
        <v>943</v>
      </c>
      <c r="E4062" t="s">
        <v>944</v>
      </c>
      <c r="F4062" t="s">
        <v>202</v>
      </c>
      <c r="G4062">
        <v>99946</v>
      </c>
      <c r="H4062" s="9">
        <v>1</v>
      </c>
      <c r="I4062" s="1">
        <v>45143</v>
      </c>
      <c r="J4062">
        <v>8</v>
      </c>
      <c r="K4062">
        <v>2023</v>
      </c>
      <c r="L4062" t="s">
        <v>37</v>
      </c>
      <c r="M4062">
        <v>28.25</v>
      </c>
      <c r="N4062" t="s">
        <v>4615</v>
      </c>
      <c r="O4062">
        <v>41.307200000000002</v>
      </c>
      <c r="P4062" t="s">
        <v>12</v>
      </c>
    </row>
    <row r="4063" spans="1:16" hidden="1" x14ac:dyDescent="0.25">
      <c r="A4063" t="s">
        <v>39</v>
      </c>
      <c r="B4063" t="s">
        <v>38</v>
      </c>
      <c r="C4063" t="s">
        <v>478</v>
      </c>
      <c r="D4063" t="s">
        <v>35</v>
      </c>
      <c r="E4063" t="s">
        <v>36</v>
      </c>
      <c r="F4063" t="s">
        <v>202</v>
      </c>
      <c r="G4063">
        <v>99945</v>
      </c>
      <c r="H4063" s="9">
        <v>1</v>
      </c>
      <c r="I4063" s="1">
        <v>45143</v>
      </c>
      <c r="J4063">
        <v>8</v>
      </c>
      <c r="K4063">
        <v>2023</v>
      </c>
      <c r="L4063" t="s">
        <v>37</v>
      </c>
      <c r="M4063">
        <v>28.25</v>
      </c>
      <c r="N4063" t="s">
        <v>4615</v>
      </c>
      <c r="O4063">
        <v>41.307200000000002</v>
      </c>
      <c r="P4063" t="s">
        <v>12</v>
      </c>
    </row>
    <row r="4064" spans="1:16" hidden="1" x14ac:dyDescent="0.25">
      <c r="A4064" t="s">
        <v>39</v>
      </c>
      <c r="B4064" t="s">
        <v>38</v>
      </c>
      <c r="C4064" t="s">
        <v>478</v>
      </c>
      <c r="D4064" t="s">
        <v>35</v>
      </c>
      <c r="E4064" t="s">
        <v>36</v>
      </c>
      <c r="F4064" t="s">
        <v>202</v>
      </c>
      <c r="G4064">
        <v>99944</v>
      </c>
      <c r="H4064" s="9">
        <v>1</v>
      </c>
      <c r="I4064" s="1">
        <v>45143</v>
      </c>
      <c r="J4064">
        <v>8</v>
      </c>
      <c r="K4064">
        <v>2023</v>
      </c>
      <c r="L4064" t="s">
        <v>37</v>
      </c>
      <c r="M4064">
        <v>28.25</v>
      </c>
      <c r="N4064" t="s">
        <v>4615</v>
      </c>
      <c r="O4064">
        <v>41.307200000000002</v>
      </c>
      <c r="P4064" t="s">
        <v>12</v>
      </c>
    </row>
    <row r="4065" spans="1:16" hidden="1" x14ac:dyDescent="0.25">
      <c r="A4065" t="s">
        <v>39</v>
      </c>
      <c r="B4065" t="s">
        <v>38</v>
      </c>
      <c r="C4065" t="s">
        <v>3292</v>
      </c>
      <c r="D4065" t="s">
        <v>943</v>
      </c>
      <c r="E4065" t="s">
        <v>944</v>
      </c>
      <c r="F4065" t="s">
        <v>202</v>
      </c>
      <c r="G4065">
        <v>99943</v>
      </c>
      <c r="H4065" s="9">
        <v>1</v>
      </c>
      <c r="I4065" s="1">
        <v>45143</v>
      </c>
      <c r="J4065">
        <v>8</v>
      </c>
      <c r="K4065">
        <v>2023</v>
      </c>
      <c r="L4065" t="s">
        <v>37</v>
      </c>
      <c r="M4065">
        <v>28.25</v>
      </c>
      <c r="N4065" t="s">
        <v>4615</v>
      </c>
      <c r="O4065">
        <v>41.307200000000002</v>
      </c>
      <c r="P4065" t="s">
        <v>12</v>
      </c>
    </row>
    <row r="4066" spans="1:16" hidden="1" x14ac:dyDescent="0.25">
      <c r="A4066" t="s">
        <v>39</v>
      </c>
      <c r="B4066" t="s">
        <v>38</v>
      </c>
      <c r="C4066" t="s">
        <v>3275</v>
      </c>
      <c r="D4066" t="s">
        <v>910</v>
      </c>
      <c r="E4066" t="s">
        <v>911</v>
      </c>
      <c r="F4066" t="s">
        <v>202</v>
      </c>
      <c r="G4066">
        <v>99942</v>
      </c>
      <c r="H4066" s="9">
        <v>1</v>
      </c>
      <c r="I4066" s="1">
        <v>45143</v>
      </c>
      <c r="J4066">
        <v>8</v>
      </c>
      <c r="K4066">
        <v>2023</v>
      </c>
      <c r="L4066" t="s">
        <v>37</v>
      </c>
      <c r="M4066">
        <v>28.25</v>
      </c>
      <c r="N4066" t="s">
        <v>4615</v>
      </c>
      <c r="O4066">
        <v>41.307200000000002</v>
      </c>
      <c r="P4066" t="s">
        <v>12</v>
      </c>
    </row>
    <row r="4067" spans="1:16" hidden="1" x14ac:dyDescent="0.25">
      <c r="A4067" t="s">
        <v>39</v>
      </c>
      <c r="B4067" t="s">
        <v>38</v>
      </c>
      <c r="C4067" t="s">
        <v>478</v>
      </c>
      <c r="D4067" t="s">
        <v>35</v>
      </c>
      <c r="E4067" t="s">
        <v>36</v>
      </c>
      <c r="F4067" t="s">
        <v>202</v>
      </c>
      <c r="G4067">
        <v>99941</v>
      </c>
      <c r="H4067" s="9">
        <v>1</v>
      </c>
      <c r="I4067" s="1">
        <v>45143</v>
      </c>
      <c r="J4067">
        <v>8</v>
      </c>
      <c r="K4067">
        <v>2023</v>
      </c>
      <c r="L4067" t="s">
        <v>37</v>
      </c>
      <c r="M4067">
        <v>28.25</v>
      </c>
      <c r="N4067" t="s">
        <v>4615</v>
      </c>
      <c r="O4067">
        <v>41.307200000000002</v>
      </c>
      <c r="P4067" t="s">
        <v>12</v>
      </c>
    </row>
    <row r="4068" spans="1:16" hidden="1" x14ac:dyDescent="0.25">
      <c r="A4068" t="s">
        <v>39</v>
      </c>
      <c r="B4068" t="s">
        <v>16</v>
      </c>
      <c r="C4068" t="s">
        <v>509</v>
      </c>
      <c r="D4068" t="s">
        <v>76</v>
      </c>
      <c r="E4068" t="s">
        <v>76</v>
      </c>
      <c r="F4068" t="s">
        <v>202</v>
      </c>
      <c r="G4068">
        <v>99940</v>
      </c>
      <c r="H4068" s="9">
        <v>1</v>
      </c>
      <c r="I4068" s="1">
        <v>45143</v>
      </c>
      <c r="J4068">
        <v>8</v>
      </c>
      <c r="K4068">
        <v>2023</v>
      </c>
      <c r="L4068" t="s">
        <v>37</v>
      </c>
      <c r="M4068">
        <v>28.5</v>
      </c>
      <c r="N4068" t="s">
        <v>4615</v>
      </c>
      <c r="O4068">
        <v>41.672800000000002</v>
      </c>
      <c r="P4068" t="s">
        <v>12</v>
      </c>
    </row>
    <row r="4069" spans="1:16" hidden="1" x14ac:dyDescent="0.25">
      <c r="A4069" t="s">
        <v>39</v>
      </c>
      <c r="B4069" t="s">
        <v>16</v>
      </c>
      <c r="C4069" t="s">
        <v>2991</v>
      </c>
      <c r="D4069" t="s">
        <v>1042</v>
      </c>
      <c r="E4069" t="s">
        <v>989</v>
      </c>
      <c r="F4069" t="s">
        <v>202</v>
      </c>
      <c r="G4069">
        <v>99939</v>
      </c>
      <c r="H4069" s="9">
        <v>1</v>
      </c>
      <c r="I4069" s="1">
        <v>45143</v>
      </c>
      <c r="J4069">
        <v>8</v>
      </c>
      <c r="K4069">
        <v>2023</v>
      </c>
      <c r="L4069" t="s">
        <v>37</v>
      </c>
      <c r="M4069">
        <v>33.5</v>
      </c>
      <c r="N4069" t="s">
        <v>4615</v>
      </c>
      <c r="O4069">
        <v>48.983800000000002</v>
      </c>
      <c r="P4069" t="s">
        <v>12</v>
      </c>
    </row>
    <row r="4070" spans="1:16" hidden="1" x14ac:dyDescent="0.25">
      <c r="A4070" t="s">
        <v>39</v>
      </c>
      <c r="B4070" t="s">
        <v>16</v>
      </c>
      <c r="C4070" t="s">
        <v>3025</v>
      </c>
      <c r="D4070" t="s">
        <v>1028</v>
      </c>
      <c r="E4070" t="s">
        <v>1029</v>
      </c>
      <c r="F4070" t="s">
        <v>202</v>
      </c>
      <c r="G4070">
        <v>99938</v>
      </c>
      <c r="H4070" s="9">
        <v>1</v>
      </c>
      <c r="I4070" s="1">
        <v>45143</v>
      </c>
      <c r="J4070">
        <v>8</v>
      </c>
      <c r="K4070">
        <v>2023</v>
      </c>
      <c r="L4070" t="s">
        <v>37</v>
      </c>
      <c r="M4070">
        <v>33.5</v>
      </c>
      <c r="N4070" t="s">
        <v>4615</v>
      </c>
      <c r="O4070">
        <v>48.983800000000002</v>
      </c>
      <c r="P4070" t="s">
        <v>12</v>
      </c>
    </row>
    <row r="4071" spans="1:16" hidden="1" x14ac:dyDescent="0.25">
      <c r="A4071" t="s">
        <v>39</v>
      </c>
      <c r="B4071" t="s">
        <v>38</v>
      </c>
      <c r="C4071" t="s">
        <v>620</v>
      </c>
      <c r="D4071" t="s">
        <v>69</v>
      </c>
      <c r="E4071" t="s">
        <v>70</v>
      </c>
      <c r="F4071" t="s">
        <v>202</v>
      </c>
      <c r="G4071">
        <v>99936</v>
      </c>
      <c r="H4071" s="9">
        <v>1</v>
      </c>
      <c r="I4071" s="1">
        <v>45143</v>
      </c>
      <c r="J4071">
        <v>8</v>
      </c>
      <c r="K4071">
        <v>2023</v>
      </c>
      <c r="L4071" t="s">
        <v>37</v>
      </c>
      <c r="M4071">
        <v>28.25</v>
      </c>
      <c r="N4071" t="s">
        <v>4615</v>
      </c>
      <c r="O4071">
        <v>41.307200000000002</v>
      </c>
      <c r="P4071" t="s">
        <v>12</v>
      </c>
    </row>
    <row r="4072" spans="1:16" hidden="1" x14ac:dyDescent="0.25">
      <c r="A4072" t="s">
        <v>39</v>
      </c>
      <c r="B4072" t="s">
        <v>16</v>
      </c>
      <c r="C4072" t="s">
        <v>3311</v>
      </c>
      <c r="D4072" t="s">
        <v>990</v>
      </c>
      <c r="E4072" t="s">
        <v>991</v>
      </c>
      <c r="F4072" t="s">
        <v>202</v>
      </c>
      <c r="G4072">
        <v>99935</v>
      </c>
      <c r="H4072" s="9">
        <v>1</v>
      </c>
      <c r="I4072" s="1">
        <v>45143</v>
      </c>
      <c r="J4072">
        <v>8</v>
      </c>
      <c r="K4072">
        <v>2023</v>
      </c>
      <c r="L4072" t="s">
        <v>37</v>
      </c>
      <c r="M4072">
        <v>33.5</v>
      </c>
      <c r="N4072" t="s">
        <v>4615</v>
      </c>
      <c r="O4072">
        <v>48.983800000000002</v>
      </c>
      <c r="P4072" t="s">
        <v>12</v>
      </c>
    </row>
    <row r="4073" spans="1:16" hidden="1" x14ac:dyDescent="0.25">
      <c r="A4073" t="s">
        <v>39</v>
      </c>
      <c r="B4073" t="s">
        <v>16</v>
      </c>
      <c r="C4073" t="s">
        <v>2992</v>
      </c>
      <c r="D4073" t="s">
        <v>1035</v>
      </c>
      <c r="E4073" t="s">
        <v>1036</v>
      </c>
      <c r="F4073" t="s">
        <v>202</v>
      </c>
      <c r="G4073">
        <v>99934</v>
      </c>
      <c r="H4073" s="9">
        <v>1</v>
      </c>
      <c r="I4073" s="1">
        <v>45143</v>
      </c>
      <c r="J4073">
        <v>8</v>
      </c>
      <c r="K4073">
        <v>2023</v>
      </c>
      <c r="L4073" t="s">
        <v>37</v>
      </c>
      <c r="M4073">
        <v>33.5</v>
      </c>
      <c r="N4073" t="s">
        <v>4615</v>
      </c>
      <c r="O4073">
        <v>48.983800000000002</v>
      </c>
      <c r="P4073" t="s">
        <v>12</v>
      </c>
    </row>
    <row r="4074" spans="1:16" hidden="1" x14ac:dyDescent="0.25">
      <c r="A4074" t="s">
        <v>39</v>
      </c>
      <c r="B4074" t="s">
        <v>38</v>
      </c>
      <c r="C4074" t="s">
        <v>478</v>
      </c>
      <c r="D4074" t="s">
        <v>35</v>
      </c>
      <c r="E4074" t="s">
        <v>36</v>
      </c>
      <c r="F4074" t="s">
        <v>202</v>
      </c>
      <c r="G4074">
        <v>99778</v>
      </c>
      <c r="H4074" s="9">
        <v>1</v>
      </c>
      <c r="I4074" s="1">
        <v>45141</v>
      </c>
      <c r="J4074">
        <v>8</v>
      </c>
      <c r="K4074">
        <v>2023</v>
      </c>
      <c r="L4074" t="s">
        <v>37</v>
      </c>
      <c r="M4074">
        <v>28.25</v>
      </c>
      <c r="N4074" t="s">
        <v>4615</v>
      </c>
      <c r="O4074">
        <v>41.0032</v>
      </c>
      <c r="P4074" t="s">
        <v>12</v>
      </c>
    </row>
    <row r="4075" spans="1:16" hidden="1" x14ac:dyDescent="0.25">
      <c r="A4075" t="s">
        <v>39</v>
      </c>
      <c r="B4075" t="s">
        <v>16</v>
      </c>
      <c r="C4075" t="s">
        <v>3311</v>
      </c>
      <c r="D4075" t="s">
        <v>990</v>
      </c>
      <c r="E4075" t="s">
        <v>991</v>
      </c>
      <c r="F4075" t="s">
        <v>202</v>
      </c>
      <c r="G4075">
        <v>99776</v>
      </c>
      <c r="H4075" s="9">
        <v>1</v>
      </c>
      <c r="I4075" s="1">
        <v>45141</v>
      </c>
      <c r="J4075">
        <v>8</v>
      </c>
      <c r="K4075">
        <v>2023</v>
      </c>
      <c r="L4075" t="s">
        <v>37</v>
      </c>
      <c r="M4075">
        <v>33.5</v>
      </c>
      <c r="N4075" t="s">
        <v>4615</v>
      </c>
      <c r="O4075">
        <v>48.6233</v>
      </c>
      <c r="P4075" t="s">
        <v>12</v>
      </c>
    </row>
    <row r="4076" spans="1:16" hidden="1" x14ac:dyDescent="0.25">
      <c r="A4076" t="s">
        <v>39</v>
      </c>
      <c r="B4076" t="s">
        <v>16</v>
      </c>
      <c r="C4076" t="s">
        <v>2942</v>
      </c>
      <c r="D4076" t="s">
        <v>994</v>
      </c>
      <c r="E4076" t="s">
        <v>995</v>
      </c>
      <c r="F4076" t="s">
        <v>202</v>
      </c>
      <c r="G4076">
        <v>99775</v>
      </c>
      <c r="H4076" s="9">
        <v>1</v>
      </c>
      <c r="I4076" s="1">
        <v>45141</v>
      </c>
      <c r="J4076">
        <v>8</v>
      </c>
      <c r="K4076">
        <v>2023</v>
      </c>
      <c r="L4076" t="s">
        <v>37</v>
      </c>
      <c r="M4076">
        <v>33.5</v>
      </c>
      <c r="N4076" t="s">
        <v>4615</v>
      </c>
      <c r="O4076">
        <v>48.6233</v>
      </c>
      <c r="P4076" t="s">
        <v>12</v>
      </c>
    </row>
    <row r="4077" spans="1:16" hidden="1" x14ac:dyDescent="0.25">
      <c r="A4077" t="s">
        <v>39</v>
      </c>
      <c r="B4077" t="s">
        <v>38</v>
      </c>
      <c r="C4077" t="s">
        <v>478</v>
      </c>
      <c r="D4077" t="s">
        <v>35</v>
      </c>
      <c r="E4077" t="s">
        <v>36</v>
      </c>
      <c r="F4077" t="s">
        <v>202</v>
      </c>
      <c r="G4077">
        <v>99742</v>
      </c>
      <c r="H4077" s="9">
        <v>1</v>
      </c>
      <c r="I4077" s="1">
        <v>45141</v>
      </c>
      <c r="J4077">
        <v>8</v>
      </c>
      <c r="K4077">
        <v>2023</v>
      </c>
      <c r="L4077" t="s">
        <v>37</v>
      </c>
      <c r="M4077">
        <v>28.25</v>
      </c>
      <c r="N4077" t="s">
        <v>4615</v>
      </c>
      <c r="O4077">
        <v>41.0032</v>
      </c>
      <c r="P4077" t="s">
        <v>12</v>
      </c>
    </row>
    <row r="4078" spans="1:16" hidden="1" x14ac:dyDescent="0.25">
      <c r="A4078" t="s">
        <v>39</v>
      </c>
      <c r="B4078" t="s">
        <v>38</v>
      </c>
      <c r="C4078" t="s">
        <v>478</v>
      </c>
      <c r="D4078" t="s">
        <v>35</v>
      </c>
      <c r="E4078" t="s">
        <v>36</v>
      </c>
      <c r="F4078" t="s">
        <v>202</v>
      </c>
      <c r="G4078">
        <v>99741</v>
      </c>
      <c r="H4078" s="9">
        <v>1</v>
      </c>
      <c r="I4078" s="1">
        <v>45141</v>
      </c>
      <c r="J4078">
        <v>8</v>
      </c>
      <c r="K4078">
        <v>2023</v>
      </c>
      <c r="L4078" t="s">
        <v>37</v>
      </c>
      <c r="M4078">
        <v>28.25</v>
      </c>
      <c r="N4078" t="s">
        <v>4615</v>
      </c>
      <c r="O4078">
        <v>41.0032</v>
      </c>
      <c r="P4078" t="s">
        <v>12</v>
      </c>
    </row>
    <row r="4079" spans="1:16" hidden="1" x14ac:dyDescent="0.25">
      <c r="A4079" t="s">
        <v>39</v>
      </c>
      <c r="B4079" t="s">
        <v>38</v>
      </c>
      <c r="C4079" t="s">
        <v>3287</v>
      </c>
      <c r="D4079" t="s">
        <v>933</v>
      </c>
      <c r="E4079" t="s">
        <v>934</v>
      </c>
      <c r="F4079" t="s">
        <v>202</v>
      </c>
      <c r="G4079">
        <v>99739</v>
      </c>
      <c r="H4079" s="9">
        <v>1</v>
      </c>
      <c r="I4079" s="1">
        <v>45141</v>
      </c>
      <c r="J4079">
        <v>8</v>
      </c>
      <c r="K4079">
        <v>2023</v>
      </c>
      <c r="L4079" t="s">
        <v>37</v>
      </c>
      <c r="M4079">
        <v>28.25</v>
      </c>
      <c r="N4079" t="s">
        <v>4615</v>
      </c>
      <c r="O4079">
        <v>41.0032</v>
      </c>
      <c r="P4079" t="s">
        <v>12</v>
      </c>
    </row>
    <row r="4080" spans="1:16" hidden="1" x14ac:dyDescent="0.25">
      <c r="A4080" t="s">
        <v>39</v>
      </c>
      <c r="B4080" t="s">
        <v>38</v>
      </c>
      <c r="C4080" t="s">
        <v>478</v>
      </c>
      <c r="D4080" t="s">
        <v>35</v>
      </c>
      <c r="E4080" t="s">
        <v>36</v>
      </c>
      <c r="F4080" t="s">
        <v>202</v>
      </c>
      <c r="G4080">
        <v>99737</v>
      </c>
      <c r="H4080" s="9">
        <v>1</v>
      </c>
      <c r="I4080" s="1">
        <v>45141</v>
      </c>
      <c r="J4080">
        <v>8</v>
      </c>
      <c r="K4080">
        <v>2023</v>
      </c>
      <c r="L4080" t="s">
        <v>37</v>
      </c>
      <c r="M4080">
        <v>28.25</v>
      </c>
      <c r="N4080" t="s">
        <v>4615</v>
      </c>
      <c r="O4080">
        <v>41.0032</v>
      </c>
      <c r="P4080" t="s">
        <v>12</v>
      </c>
    </row>
    <row r="4081" spans="1:16" hidden="1" x14ac:dyDescent="0.25">
      <c r="A4081" t="s">
        <v>39</v>
      </c>
      <c r="B4081" t="s">
        <v>16</v>
      </c>
      <c r="C4081" t="s">
        <v>3327</v>
      </c>
      <c r="D4081" t="s">
        <v>1024</v>
      </c>
      <c r="E4081" t="s">
        <v>1025</v>
      </c>
      <c r="F4081" t="s">
        <v>202</v>
      </c>
      <c r="G4081">
        <v>99736</v>
      </c>
      <c r="H4081" s="9">
        <v>1</v>
      </c>
      <c r="I4081" s="1">
        <v>45141</v>
      </c>
      <c r="J4081">
        <v>8</v>
      </c>
      <c r="K4081">
        <v>2023</v>
      </c>
      <c r="L4081" t="s">
        <v>37</v>
      </c>
      <c r="M4081">
        <v>33.5</v>
      </c>
      <c r="N4081" t="s">
        <v>4615</v>
      </c>
      <c r="O4081">
        <v>48.6233</v>
      </c>
      <c r="P4081" t="s">
        <v>12</v>
      </c>
    </row>
    <row r="4082" spans="1:16" hidden="1" x14ac:dyDescent="0.25">
      <c r="A4082" t="s">
        <v>39</v>
      </c>
      <c r="B4082" t="s">
        <v>16</v>
      </c>
      <c r="C4082" t="s">
        <v>531</v>
      </c>
      <c r="D4082" t="s">
        <v>83</v>
      </c>
      <c r="E4082" t="s">
        <v>66</v>
      </c>
      <c r="F4082" t="s">
        <v>202</v>
      </c>
      <c r="G4082">
        <v>99735</v>
      </c>
      <c r="H4082" s="9">
        <v>1</v>
      </c>
      <c r="I4082" s="1">
        <v>45141</v>
      </c>
      <c r="J4082">
        <v>8</v>
      </c>
      <c r="K4082">
        <v>2023</v>
      </c>
      <c r="L4082" t="s">
        <v>37</v>
      </c>
      <c r="M4082">
        <v>28.25</v>
      </c>
      <c r="N4082" t="s">
        <v>4615</v>
      </c>
      <c r="O4082">
        <v>41.0032</v>
      </c>
      <c r="P4082" t="s">
        <v>12</v>
      </c>
    </row>
    <row r="4083" spans="1:16" hidden="1" x14ac:dyDescent="0.25">
      <c r="A4083" t="s">
        <v>39</v>
      </c>
      <c r="B4083" t="s">
        <v>38</v>
      </c>
      <c r="C4083" t="s">
        <v>3020</v>
      </c>
      <c r="D4083" t="s">
        <v>954</v>
      </c>
      <c r="E4083" t="s">
        <v>955</v>
      </c>
      <c r="F4083" t="s">
        <v>202</v>
      </c>
      <c r="G4083">
        <v>99627</v>
      </c>
      <c r="H4083" s="9">
        <v>1</v>
      </c>
      <c r="I4083" s="1">
        <v>45141</v>
      </c>
      <c r="J4083">
        <v>8</v>
      </c>
      <c r="K4083">
        <v>2023</v>
      </c>
      <c r="L4083" t="s">
        <v>37</v>
      </c>
      <c r="M4083">
        <v>28.25</v>
      </c>
      <c r="N4083" t="s">
        <v>4615</v>
      </c>
      <c r="O4083">
        <v>41.0032</v>
      </c>
      <c r="P4083" t="s">
        <v>12</v>
      </c>
    </row>
    <row r="4084" spans="1:16" hidden="1" x14ac:dyDescent="0.25">
      <c r="A4084" t="s">
        <v>39</v>
      </c>
      <c r="B4084" t="s">
        <v>38</v>
      </c>
      <c r="C4084" t="s">
        <v>506</v>
      </c>
      <c r="D4084" t="s">
        <v>52</v>
      </c>
      <c r="E4084" t="s">
        <v>53</v>
      </c>
      <c r="F4084" t="s">
        <v>202</v>
      </c>
      <c r="G4084">
        <v>99626</v>
      </c>
      <c r="H4084" s="9">
        <v>1</v>
      </c>
      <c r="I4084" s="1">
        <v>45141</v>
      </c>
      <c r="J4084">
        <v>8</v>
      </c>
      <c r="K4084">
        <v>2023</v>
      </c>
      <c r="L4084" t="s">
        <v>37</v>
      </c>
      <c r="M4084">
        <v>28.25</v>
      </c>
      <c r="N4084" t="s">
        <v>4615</v>
      </c>
      <c r="O4084">
        <v>41.0032</v>
      </c>
      <c r="P4084" t="s">
        <v>12</v>
      </c>
    </row>
    <row r="4085" spans="1:16" hidden="1" x14ac:dyDescent="0.25">
      <c r="A4085" t="s">
        <v>39</v>
      </c>
      <c r="B4085" t="s">
        <v>16</v>
      </c>
      <c r="C4085" t="s">
        <v>3318</v>
      </c>
      <c r="D4085" t="s">
        <v>1008</v>
      </c>
      <c r="E4085" t="s">
        <v>1009</v>
      </c>
      <c r="F4085" t="s">
        <v>202</v>
      </c>
      <c r="G4085">
        <v>99618</v>
      </c>
      <c r="H4085" s="9">
        <v>1</v>
      </c>
      <c r="I4085" s="1">
        <v>45140</v>
      </c>
      <c r="J4085">
        <v>8</v>
      </c>
      <c r="K4085">
        <v>2023</v>
      </c>
      <c r="L4085" t="s">
        <v>37</v>
      </c>
      <c r="M4085">
        <v>33.5</v>
      </c>
      <c r="N4085" t="s">
        <v>4615</v>
      </c>
      <c r="O4085">
        <v>48.6233</v>
      </c>
      <c r="P4085" t="s">
        <v>12</v>
      </c>
    </row>
    <row r="4086" spans="1:16" hidden="1" x14ac:dyDescent="0.25">
      <c r="A4086" t="s">
        <v>39</v>
      </c>
      <c r="B4086" t="s">
        <v>38</v>
      </c>
      <c r="C4086" t="s">
        <v>3292</v>
      </c>
      <c r="D4086" t="s">
        <v>943</v>
      </c>
      <c r="E4086" t="s">
        <v>944</v>
      </c>
      <c r="F4086" t="s">
        <v>202</v>
      </c>
      <c r="G4086">
        <v>99617</v>
      </c>
      <c r="H4086" s="9">
        <v>1</v>
      </c>
      <c r="I4086" s="1">
        <v>45140</v>
      </c>
      <c r="J4086">
        <v>8</v>
      </c>
      <c r="K4086">
        <v>2023</v>
      </c>
      <c r="L4086" t="s">
        <v>37</v>
      </c>
      <c r="M4086">
        <v>28.25</v>
      </c>
      <c r="N4086" t="s">
        <v>4615</v>
      </c>
      <c r="O4086">
        <v>41.708199999999998</v>
      </c>
      <c r="P4086" t="s">
        <v>12</v>
      </c>
    </row>
    <row r="4087" spans="1:16" hidden="1" x14ac:dyDescent="0.25">
      <c r="A4087" t="s">
        <v>39</v>
      </c>
      <c r="B4087" t="s">
        <v>38</v>
      </c>
      <c r="C4087" t="s">
        <v>3275</v>
      </c>
      <c r="D4087" t="s">
        <v>910</v>
      </c>
      <c r="E4087" t="s">
        <v>911</v>
      </c>
      <c r="F4087" t="s">
        <v>202</v>
      </c>
      <c r="G4087">
        <v>99616</v>
      </c>
      <c r="H4087" s="9">
        <v>1</v>
      </c>
      <c r="I4087" s="1">
        <v>45140</v>
      </c>
      <c r="J4087">
        <v>8</v>
      </c>
      <c r="K4087">
        <v>2023</v>
      </c>
      <c r="L4087" t="s">
        <v>37</v>
      </c>
      <c r="M4087">
        <v>28.25</v>
      </c>
      <c r="N4087" t="s">
        <v>4615</v>
      </c>
      <c r="O4087">
        <v>41.708199999999998</v>
      </c>
      <c r="P4087" t="s">
        <v>12</v>
      </c>
    </row>
    <row r="4088" spans="1:16" hidden="1" x14ac:dyDescent="0.25">
      <c r="A4088" t="s">
        <v>39</v>
      </c>
      <c r="B4088" t="s">
        <v>16</v>
      </c>
      <c r="C4088" t="s">
        <v>2992</v>
      </c>
      <c r="D4088" t="s">
        <v>1035</v>
      </c>
      <c r="E4088" t="s">
        <v>1036</v>
      </c>
      <c r="F4088" t="s">
        <v>202</v>
      </c>
      <c r="G4088">
        <v>99579</v>
      </c>
      <c r="H4088" s="9">
        <v>1</v>
      </c>
      <c r="I4088" s="1">
        <v>45140</v>
      </c>
      <c r="J4088">
        <v>8</v>
      </c>
      <c r="K4088">
        <v>2023</v>
      </c>
      <c r="L4088" t="s">
        <v>37</v>
      </c>
      <c r="M4088">
        <v>33.5</v>
      </c>
      <c r="N4088" t="s">
        <v>4615</v>
      </c>
      <c r="O4088">
        <v>49.459299999999999</v>
      </c>
      <c r="P4088" t="s">
        <v>12</v>
      </c>
    </row>
    <row r="4089" spans="1:16" hidden="1" x14ac:dyDescent="0.25">
      <c r="A4089" t="s">
        <v>39</v>
      </c>
      <c r="B4089" t="s">
        <v>38</v>
      </c>
      <c r="C4089" t="s">
        <v>620</v>
      </c>
      <c r="D4089" t="s">
        <v>69</v>
      </c>
      <c r="E4089" t="s">
        <v>70</v>
      </c>
      <c r="F4089" t="s">
        <v>202</v>
      </c>
      <c r="G4089">
        <v>99578</v>
      </c>
      <c r="H4089" s="9">
        <v>1</v>
      </c>
      <c r="I4089" s="1">
        <v>45140</v>
      </c>
      <c r="J4089">
        <v>8</v>
      </c>
      <c r="K4089">
        <v>2023</v>
      </c>
      <c r="L4089" t="s">
        <v>37</v>
      </c>
      <c r="M4089">
        <v>28.25</v>
      </c>
      <c r="N4089" t="s">
        <v>4615</v>
      </c>
      <c r="O4089">
        <v>41.708199999999998</v>
      </c>
      <c r="P4089" t="s">
        <v>12</v>
      </c>
    </row>
    <row r="4090" spans="1:16" hidden="1" x14ac:dyDescent="0.25">
      <c r="A4090" t="s">
        <v>39</v>
      </c>
      <c r="B4090" t="s">
        <v>16</v>
      </c>
      <c r="C4090" t="s">
        <v>625</v>
      </c>
      <c r="D4090" t="s">
        <v>99</v>
      </c>
      <c r="E4090" t="s">
        <v>100</v>
      </c>
      <c r="F4090" t="s">
        <v>202</v>
      </c>
      <c r="G4090">
        <v>99575</v>
      </c>
      <c r="H4090" s="9">
        <v>1</v>
      </c>
      <c r="I4090" s="1">
        <v>45140</v>
      </c>
      <c r="J4090">
        <v>8</v>
      </c>
      <c r="K4090">
        <v>2023</v>
      </c>
      <c r="L4090" t="s">
        <v>37</v>
      </c>
      <c r="M4090">
        <v>33.5</v>
      </c>
      <c r="N4090" t="s">
        <v>4615</v>
      </c>
      <c r="O4090">
        <v>49.459299999999999</v>
      </c>
      <c r="P4090" t="s">
        <v>12</v>
      </c>
    </row>
    <row r="4091" spans="1:16" hidden="1" x14ac:dyDescent="0.25">
      <c r="A4091" t="s">
        <v>39</v>
      </c>
      <c r="B4091" t="s">
        <v>16</v>
      </c>
      <c r="C4091" t="s">
        <v>3323</v>
      </c>
      <c r="D4091" t="s">
        <v>1018</v>
      </c>
      <c r="E4091" t="s">
        <v>1018</v>
      </c>
      <c r="F4091" t="s">
        <v>202</v>
      </c>
      <c r="G4091">
        <v>99573</v>
      </c>
      <c r="H4091" s="9">
        <v>1</v>
      </c>
      <c r="I4091" s="1">
        <v>45140</v>
      </c>
      <c r="J4091">
        <v>8</v>
      </c>
      <c r="K4091">
        <v>2023</v>
      </c>
      <c r="L4091" t="s">
        <v>37</v>
      </c>
      <c r="M4091">
        <v>33.5</v>
      </c>
      <c r="N4091" t="s">
        <v>4615</v>
      </c>
      <c r="O4091">
        <v>49.459299999999999</v>
      </c>
      <c r="P4091" t="s">
        <v>12</v>
      </c>
    </row>
    <row r="4092" spans="1:16" hidden="1" x14ac:dyDescent="0.25">
      <c r="A4092" t="s">
        <v>39</v>
      </c>
      <c r="B4092" t="s">
        <v>16</v>
      </c>
      <c r="C4092" t="s">
        <v>2991</v>
      </c>
      <c r="D4092" t="s">
        <v>1042</v>
      </c>
      <c r="E4092" t="s">
        <v>989</v>
      </c>
      <c r="F4092" t="s">
        <v>202</v>
      </c>
      <c r="G4092">
        <v>99570</v>
      </c>
      <c r="H4092" s="9">
        <v>1</v>
      </c>
      <c r="I4092" s="1">
        <v>45140</v>
      </c>
      <c r="J4092">
        <v>8</v>
      </c>
      <c r="K4092">
        <v>2023</v>
      </c>
      <c r="L4092" t="s">
        <v>37</v>
      </c>
      <c r="M4092">
        <v>33.5</v>
      </c>
      <c r="N4092" t="s">
        <v>4615</v>
      </c>
      <c r="O4092">
        <v>49.459299999999999</v>
      </c>
      <c r="P4092" t="s">
        <v>12</v>
      </c>
    </row>
    <row r="4093" spans="1:16" hidden="1" x14ac:dyDescent="0.25">
      <c r="A4093" t="s">
        <v>39</v>
      </c>
      <c r="B4093" t="s">
        <v>38</v>
      </c>
      <c r="C4093" t="s">
        <v>3275</v>
      </c>
      <c r="D4093" t="s">
        <v>910</v>
      </c>
      <c r="E4093" t="s">
        <v>911</v>
      </c>
      <c r="F4093" t="s">
        <v>202</v>
      </c>
      <c r="G4093">
        <v>99568</v>
      </c>
      <c r="H4093" s="9">
        <v>1</v>
      </c>
      <c r="I4093" s="1">
        <v>45140</v>
      </c>
      <c r="J4093">
        <v>8</v>
      </c>
      <c r="K4093">
        <v>2023</v>
      </c>
      <c r="L4093" t="s">
        <v>37</v>
      </c>
      <c r="M4093">
        <v>28.25</v>
      </c>
      <c r="N4093" t="s">
        <v>4615</v>
      </c>
      <c r="O4093">
        <v>41.708199999999998</v>
      </c>
      <c r="P4093" t="s">
        <v>12</v>
      </c>
    </row>
    <row r="4094" spans="1:16" hidden="1" x14ac:dyDescent="0.25">
      <c r="A4094" t="s">
        <v>39</v>
      </c>
      <c r="B4094" t="s">
        <v>16</v>
      </c>
      <c r="C4094" t="s">
        <v>3337</v>
      </c>
      <c r="D4094" t="s">
        <v>1048</v>
      </c>
      <c r="E4094" t="s">
        <v>1049</v>
      </c>
      <c r="F4094" t="s">
        <v>202</v>
      </c>
      <c r="G4094">
        <v>99565</v>
      </c>
      <c r="H4094" s="9">
        <v>1</v>
      </c>
      <c r="I4094" s="1">
        <v>45140</v>
      </c>
      <c r="J4094">
        <v>8</v>
      </c>
      <c r="K4094">
        <v>2023</v>
      </c>
      <c r="L4094" t="s">
        <v>37</v>
      </c>
      <c r="M4094">
        <v>33.5</v>
      </c>
      <c r="N4094" t="s">
        <v>4615</v>
      </c>
      <c r="O4094">
        <v>49.459299999999999</v>
      </c>
      <c r="P4094" t="s">
        <v>12</v>
      </c>
    </row>
    <row r="4095" spans="1:16" hidden="1" x14ac:dyDescent="0.25">
      <c r="A4095" t="s">
        <v>39</v>
      </c>
      <c r="B4095" t="s">
        <v>38</v>
      </c>
      <c r="C4095" t="s">
        <v>2944</v>
      </c>
      <c r="D4095" t="s">
        <v>949</v>
      </c>
      <c r="E4095" t="s">
        <v>950</v>
      </c>
      <c r="F4095" t="s">
        <v>202</v>
      </c>
      <c r="G4095">
        <v>99563</v>
      </c>
      <c r="H4095" s="9">
        <v>1</v>
      </c>
      <c r="I4095" s="1">
        <v>45140</v>
      </c>
      <c r="J4095">
        <v>8</v>
      </c>
      <c r="K4095">
        <v>2023</v>
      </c>
      <c r="L4095" t="s">
        <v>37</v>
      </c>
      <c r="M4095">
        <v>28.25</v>
      </c>
      <c r="N4095" t="s">
        <v>4615</v>
      </c>
      <c r="O4095">
        <v>41.708199999999998</v>
      </c>
      <c r="P4095" t="s">
        <v>12</v>
      </c>
    </row>
    <row r="4096" spans="1:16" hidden="1" x14ac:dyDescent="0.25">
      <c r="A4096" t="s">
        <v>39</v>
      </c>
      <c r="B4096" t="s">
        <v>16</v>
      </c>
      <c r="C4096" t="s">
        <v>4600</v>
      </c>
      <c r="D4096" t="s">
        <v>4601</v>
      </c>
      <c r="E4096" t="s">
        <v>4602</v>
      </c>
      <c r="F4096" t="s">
        <v>202</v>
      </c>
      <c r="G4096">
        <v>99505</v>
      </c>
      <c r="H4096" s="9">
        <v>2</v>
      </c>
      <c r="I4096" s="1">
        <v>45140</v>
      </c>
      <c r="J4096">
        <v>8</v>
      </c>
      <c r="K4096">
        <v>2023</v>
      </c>
      <c r="L4096" t="s">
        <v>37</v>
      </c>
      <c r="M4096">
        <v>33.5</v>
      </c>
      <c r="N4096" t="s">
        <v>4615</v>
      </c>
      <c r="O4096">
        <v>49.459299999999999</v>
      </c>
      <c r="P4096" t="s">
        <v>12</v>
      </c>
    </row>
    <row r="4097" spans="1:16" hidden="1" x14ac:dyDescent="0.25">
      <c r="A4097" t="s">
        <v>39</v>
      </c>
      <c r="B4097" t="s">
        <v>38</v>
      </c>
      <c r="C4097" t="s">
        <v>507</v>
      </c>
      <c r="D4097" t="s">
        <v>75</v>
      </c>
      <c r="E4097" t="s">
        <v>75</v>
      </c>
      <c r="F4097" t="s">
        <v>202</v>
      </c>
      <c r="G4097">
        <v>99464</v>
      </c>
      <c r="H4097" s="9">
        <v>1</v>
      </c>
      <c r="I4097" s="1">
        <v>45140</v>
      </c>
      <c r="J4097">
        <v>8</v>
      </c>
      <c r="K4097">
        <v>2023</v>
      </c>
      <c r="L4097" t="s">
        <v>37</v>
      </c>
      <c r="M4097">
        <v>28.25</v>
      </c>
      <c r="N4097" t="s">
        <v>4615</v>
      </c>
      <c r="O4097">
        <v>41.708199999999998</v>
      </c>
      <c r="P4097" t="s">
        <v>12</v>
      </c>
    </row>
    <row r="4098" spans="1:16" hidden="1" x14ac:dyDescent="0.25">
      <c r="A4098" t="s">
        <v>39</v>
      </c>
      <c r="B4098" t="s">
        <v>38</v>
      </c>
      <c r="C4098" t="s">
        <v>3292</v>
      </c>
      <c r="D4098" t="s">
        <v>943</v>
      </c>
      <c r="E4098" t="s">
        <v>944</v>
      </c>
      <c r="F4098" t="s">
        <v>202</v>
      </c>
      <c r="G4098">
        <v>99462</v>
      </c>
      <c r="H4098" s="9">
        <v>1</v>
      </c>
      <c r="I4098" s="1">
        <v>45140</v>
      </c>
      <c r="J4098">
        <v>8</v>
      </c>
      <c r="K4098">
        <v>2023</v>
      </c>
      <c r="L4098" t="s">
        <v>37</v>
      </c>
      <c r="M4098">
        <v>28.25</v>
      </c>
      <c r="N4098" t="s">
        <v>4615</v>
      </c>
      <c r="O4098">
        <v>41.708199999999998</v>
      </c>
      <c r="P4098" t="s">
        <v>12</v>
      </c>
    </row>
    <row r="4099" spans="1:16" hidden="1" x14ac:dyDescent="0.25">
      <c r="A4099" t="s">
        <v>39</v>
      </c>
      <c r="B4099" t="s">
        <v>16</v>
      </c>
      <c r="C4099" t="s">
        <v>3025</v>
      </c>
      <c r="D4099" t="s">
        <v>1028</v>
      </c>
      <c r="E4099" t="s">
        <v>1029</v>
      </c>
      <c r="F4099" t="s">
        <v>202</v>
      </c>
      <c r="G4099">
        <v>99461</v>
      </c>
      <c r="H4099" s="9">
        <v>1</v>
      </c>
      <c r="I4099" s="1">
        <v>45140</v>
      </c>
      <c r="J4099">
        <v>8</v>
      </c>
      <c r="K4099">
        <v>2023</v>
      </c>
      <c r="L4099" t="s">
        <v>37</v>
      </c>
      <c r="M4099">
        <v>33.5</v>
      </c>
      <c r="N4099" t="s">
        <v>4615</v>
      </c>
      <c r="O4099">
        <v>49.459299999999999</v>
      </c>
      <c r="P4099" t="s">
        <v>12</v>
      </c>
    </row>
    <row r="4100" spans="1:16" hidden="1" x14ac:dyDescent="0.25">
      <c r="A4100" t="s">
        <v>39</v>
      </c>
      <c r="B4100" t="s">
        <v>16</v>
      </c>
      <c r="C4100" t="s">
        <v>3318</v>
      </c>
      <c r="D4100" t="s">
        <v>1008</v>
      </c>
      <c r="E4100" t="s">
        <v>1009</v>
      </c>
      <c r="F4100" t="s">
        <v>202</v>
      </c>
      <c r="G4100">
        <v>99461</v>
      </c>
      <c r="H4100" s="9">
        <v>1</v>
      </c>
      <c r="I4100" s="1">
        <v>45140</v>
      </c>
      <c r="J4100">
        <v>8</v>
      </c>
      <c r="K4100">
        <v>2023</v>
      </c>
      <c r="L4100" t="s">
        <v>37</v>
      </c>
      <c r="M4100">
        <v>33.5</v>
      </c>
      <c r="N4100" t="s">
        <v>4615</v>
      </c>
      <c r="O4100">
        <v>49.459299999999999</v>
      </c>
      <c r="P4100" t="s">
        <v>12</v>
      </c>
    </row>
    <row r="4101" spans="1:16" hidden="1" x14ac:dyDescent="0.25">
      <c r="A4101" t="s">
        <v>39</v>
      </c>
      <c r="B4101" t="s">
        <v>38</v>
      </c>
      <c r="C4101" t="s">
        <v>506</v>
      </c>
      <c r="D4101" t="s">
        <v>52</v>
      </c>
      <c r="E4101" t="s">
        <v>53</v>
      </c>
      <c r="F4101" t="s">
        <v>202</v>
      </c>
      <c r="G4101">
        <v>99460</v>
      </c>
      <c r="H4101" s="9">
        <v>1</v>
      </c>
      <c r="I4101" s="1">
        <v>45140</v>
      </c>
      <c r="J4101">
        <v>8</v>
      </c>
      <c r="K4101">
        <v>2023</v>
      </c>
      <c r="L4101" t="s">
        <v>37</v>
      </c>
      <c r="M4101">
        <v>28.25</v>
      </c>
      <c r="N4101" t="s">
        <v>4615</v>
      </c>
      <c r="O4101">
        <v>41.708199999999998</v>
      </c>
      <c r="P4101" t="s">
        <v>12</v>
      </c>
    </row>
    <row r="4102" spans="1:16" hidden="1" x14ac:dyDescent="0.25">
      <c r="A4102" t="s">
        <v>39</v>
      </c>
      <c r="B4102" t="s">
        <v>38</v>
      </c>
      <c r="C4102" t="s">
        <v>478</v>
      </c>
      <c r="D4102" t="s">
        <v>35</v>
      </c>
      <c r="E4102" t="s">
        <v>36</v>
      </c>
      <c r="F4102" t="s">
        <v>202</v>
      </c>
      <c r="G4102">
        <v>99419</v>
      </c>
      <c r="H4102" s="9">
        <v>1</v>
      </c>
      <c r="I4102" s="1">
        <v>45139</v>
      </c>
      <c r="J4102">
        <v>8</v>
      </c>
      <c r="K4102">
        <v>2023</v>
      </c>
      <c r="L4102" t="s">
        <v>37</v>
      </c>
      <c r="M4102">
        <v>28.25</v>
      </c>
      <c r="N4102" t="s">
        <v>4615</v>
      </c>
      <c r="O4102">
        <v>42.433199999999999</v>
      </c>
      <c r="P4102" t="s">
        <v>12</v>
      </c>
    </row>
    <row r="4103" spans="1:16" hidden="1" x14ac:dyDescent="0.25">
      <c r="A4103" t="s">
        <v>39</v>
      </c>
      <c r="B4103" t="s">
        <v>38</v>
      </c>
      <c r="C4103" t="s">
        <v>478</v>
      </c>
      <c r="D4103" t="s">
        <v>35</v>
      </c>
      <c r="E4103" t="s">
        <v>36</v>
      </c>
      <c r="F4103" t="s">
        <v>202</v>
      </c>
      <c r="G4103">
        <v>99418</v>
      </c>
      <c r="H4103" s="9">
        <v>1</v>
      </c>
      <c r="I4103" s="1">
        <v>45139</v>
      </c>
      <c r="J4103">
        <v>8</v>
      </c>
      <c r="K4103">
        <v>2023</v>
      </c>
      <c r="L4103" t="s">
        <v>37</v>
      </c>
      <c r="M4103">
        <v>28.25</v>
      </c>
      <c r="N4103" t="s">
        <v>4615</v>
      </c>
      <c r="O4103">
        <v>42.433199999999999</v>
      </c>
      <c r="P4103" t="s">
        <v>12</v>
      </c>
    </row>
    <row r="4104" spans="1:16" hidden="1" x14ac:dyDescent="0.25">
      <c r="A4104" t="s">
        <v>39</v>
      </c>
      <c r="B4104" t="s">
        <v>16</v>
      </c>
      <c r="C4104" t="s">
        <v>576</v>
      </c>
      <c r="D4104" t="s">
        <v>90</v>
      </c>
      <c r="E4104" t="s">
        <v>91</v>
      </c>
      <c r="F4104" t="s">
        <v>202</v>
      </c>
      <c r="G4104">
        <v>99416</v>
      </c>
      <c r="H4104" s="9">
        <v>1</v>
      </c>
      <c r="I4104" s="1">
        <v>45139</v>
      </c>
      <c r="J4104">
        <v>8</v>
      </c>
      <c r="K4104">
        <v>2023</v>
      </c>
      <c r="L4104" t="s">
        <v>37</v>
      </c>
      <c r="M4104">
        <v>33.5</v>
      </c>
      <c r="N4104" t="s">
        <v>4615</v>
      </c>
      <c r="O4104">
        <v>50.319000000000003</v>
      </c>
      <c r="P4104" t="s">
        <v>12</v>
      </c>
    </row>
    <row r="4105" spans="1:16" hidden="1" x14ac:dyDescent="0.25">
      <c r="A4105" t="s">
        <v>39</v>
      </c>
      <c r="B4105" t="s">
        <v>38</v>
      </c>
      <c r="C4105" t="s">
        <v>472</v>
      </c>
      <c r="D4105" t="s">
        <v>67</v>
      </c>
      <c r="E4105" t="s">
        <v>68</v>
      </c>
      <c r="F4105" t="s">
        <v>202</v>
      </c>
      <c r="G4105">
        <v>99415</v>
      </c>
      <c r="H4105" s="9">
        <v>1</v>
      </c>
      <c r="I4105" s="1">
        <v>45139</v>
      </c>
      <c r="J4105">
        <v>8</v>
      </c>
      <c r="K4105">
        <v>2023</v>
      </c>
      <c r="L4105" t="s">
        <v>37</v>
      </c>
      <c r="M4105">
        <v>28.25</v>
      </c>
      <c r="N4105" t="s">
        <v>4615</v>
      </c>
      <c r="O4105">
        <v>42.433199999999999</v>
      </c>
      <c r="P4105" t="s">
        <v>12</v>
      </c>
    </row>
    <row r="4106" spans="1:16" hidden="1" x14ac:dyDescent="0.25">
      <c r="A4106" t="s">
        <v>39</v>
      </c>
      <c r="B4106" t="s">
        <v>16</v>
      </c>
      <c r="C4106" t="s">
        <v>4600</v>
      </c>
      <c r="D4106" t="s">
        <v>4601</v>
      </c>
      <c r="E4106" t="s">
        <v>4602</v>
      </c>
      <c r="F4106" t="s">
        <v>202</v>
      </c>
      <c r="G4106">
        <v>99324</v>
      </c>
      <c r="H4106" s="9">
        <v>1</v>
      </c>
      <c r="I4106" s="1">
        <v>45139</v>
      </c>
      <c r="J4106">
        <v>8</v>
      </c>
      <c r="K4106">
        <v>2023</v>
      </c>
      <c r="L4106" t="s">
        <v>37</v>
      </c>
      <c r="M4106">
        <v>33.5</v>
      </c>
      <c r="N4106" t="s">
        <v>4615</v>
      </c>
      <c r="O4106">
        <v>50.319000000000003</v>
      </c>
      <c r="P4106" t="s">
        <v>12</v>
      </c>
    </row>
    <row r="4107" spans="1:16" hidden="1" x14ac:dyDescent="0.25">
      <c r="A4107" t="s">
        <v>39</v>
      </c>
      <c r="B4107" t="s">
        <v>16</v>
      </c>
      <c r="C4107" t="s">
        <v>3331</v>
      </c>
      <c r="D4107" t="s">
        <v>1034</v>
      </c>
      <c r="E4107" t="s">
        <v>1022</v>
      </c>
      <c r="F4107" t="s">
        <v>202</v>
      </c>
      <c r="G4107">
        <v>99323</v>
      </c>
      <c r="H4107" s="9">
        <v>1</v>
      </c>
      <c r="I4107" s="1">
        <v>45139</v>
      </c>
      <c r="J4107">
        <v>8</v>
      </c>
      <c r="K4107">
        <v>2023</v>
      </c>
      <c r="L4107" t="s">
        <v>37</v>
      </c>
      <c r="M4107">
        <v>33.5</v>
      </c>
      <c r="N4107" t="s">
        <v>4615</v>
      </c>
      <c r="O4107">
        <v>50.319000000000003</v>
      </c>
      <c r="P4107" t="s">
        <v>12</v>
      </c>
    </row>
    <row r="4108" spans="1:16" hidden="1" x14ac:dyDescent="0.25">
      <c r="A4108" t="s">
        <v>39</v>
      </c>
      <c r="B4108" t="s">
        <v>38</v>
      </c>
      <c r="C4108" t="s">
        <v>478</v>
      </c>
      <c r="D4108" t="s">
        <v>35</v>
      </c>
      <c r="E4108" t="s">
        <v>36</v>
      </c>
      <c r="F4108" t="s">
        <v>202</v>
      </c>
      <c r="G4108">
        <v>99322</v>
      </c>
      <c r="H4108" s="9">
        <v>1</v>
      </c>
      <c r="I4108" s="1">
        <v>45139</v>
      </c>
      <c r="J4108">
        <v>8</v>
      </c>
      <c r="K4108">
        <v>2023</v>
      </c>
      <c r="L4108" t="s">
        <v>37</v>
      </c>
      <c r="M4108">
        <v>28.25</v>
      </c>
      <c r="N4108" t="s">
        <v>4615</v>
      </c>
      <c r="O4108">
        <v>42.433199999999999</v>
      </c>
      <c r="P4108" t="s">
        <v>12</v>
      </c>
    </row>
    <row r="4109" spans="1:16" hidden="1" x14ac:dyDescent="0.25">
      <c r="A4109" t="s">
        <v>39</v>
      </c>
      <c r="B4109" t="s">
        <v>38</v>
      </c>
      <c r="C4109" t="s">
        <v>507</v>
      </c>
      <c r="D4109" t="s">
        <v>75</v>
      </c>
      <c r="E4109" t="s">
        <v>75</v>
      </c>
      <c r="F4109" t="s">
        <v>202</v>
      </c>
      <c r="G4109">
        <v>99321</v>
      </c>
      <c r="H4109" s="9">
        <v>1</v>
      </c>
      <c r="I4109" s="1">
        <v>45139</v>
      </c>
      <c r="J4109">
        <v>8</v>
      </c>
      <c r="K4109">
        <v>2023</v>
      </c>
      <c r="L4109" t="s">
        <v>37</v>
      </c>
      <c r="M4109">
        <v>28.25</v>
      </c>
      <c r="N4109" t="s">
        <v>4615</v>
      </c>
      <c r="O4109">
        <v>42.433199999999999</v>
      </c>
      <c r="P4109" t="s">
        <v>12</v>
      </c>
    </row>
    <row r="4110" spans="1:16" hidden="1" x14ac:dyDescent="0.25">
      <c r="A4110" t="s">
        <v>39</v>
      </c>
      <c r="B4110" t="s">
        <v>38</v>
      </c>
      <c r="C4110" t="s">
        <v>3271</v>
      </c>
      <c r="D4110" t="s">
        <v>902</v>
      </c>
      <c r="E4110" t="s">
        <v>903</v>
      </c>
      <c r="F4110" t="s">
        <v>202</v>
      </c>
      <c r="G4110">
        <v>99320</v>
      </c>
      <c r="H4110" s="9">
        <v>1</v>
      </c>
      <c r="I4110" s="1">
        <v>45139</v>
      </c>
      <c r="J4110">
        <v>8</v>
      </c>
      <c r="K4110">
        <v>2023</v>
      </c>
      <c r="L4110" t="s">
        <v>37</v>
      </c>
      <c r="M4110">
        <v>28.25</v>
      </c>
      <c r="N4110" t="s">
        <v>4615</v>
      </c>
      <c r="O4110">
        <v>42.433199999999999</v>
      </c>
      <c r="P4110" t="s">
        <v>12</v>
      </c>
    </row>
    <row r="4111" spans="1:16" hidden="1" x14ac:dyDescent="0.25">
      <c r="A4111" t="s">
        <v>39</v>
      </c>
      <c r="B4111" t="s">
        <v>38</v>
      </c>
      <c r="C4111" t="s">
        <v>507</v>
      </c>
      <c r="D4111" t="s">
        <v>75</v>
      </c>
      <c r="E4111" t="s">
        <v>75</v>
      </c>
      <c r="F4111" t="s">
        <v>202</v>
      </c>
      <c r="G4111">
        <v>99319</v>
      </c>
      <c r="H4111" s="9">
        <v>1</v>
      </c>
      <c r="I4111" s="1">
        <v>45139</v>
      </c>
      <c r="J4111">
        <v>8</v>
      </c>
      <c r="K4111">
        <v>2023</v>
      </c>
      <c r="L4111" t="s">
        <v>37</v>
      </c>
      <c r="M4111">
        <v>28.25</v>
      </c>
      <c r="N4111" t="s">
        <v>4615</v>
      </c>
      <c r="O4111">
        <v>42.433199999999999</v>
      </c>
      <c r="P4111" t="s">
        <v>12</v>
      </c>
    </row>
    <row r="4112" spans="1:16" hidden="1" x14ac:dyDescent="0.25">
      <c r="A4112" t="s">
        <v>39</v>
      </c>
      <c r="B4112" t="s">
        <v>38</v>
      </c>
      <c r="C4112" t="s">
        <v>2944</v>
      </c>
      <c r="D4112" t="s">
        <v>949</v>
      </c>
      <c r="E4112" t="s">
        <v>950</v>
      </c>
      <c r="F4112" t="s">
        <v>202</v>
      </c>
      <c r="G4112">
        <v>99317</v>
      </c>
      <c r="H4112" s="9">
        <v>1</v>
      </c>
      <c r="I4112" s="1">
        <v>45139</v>
      </c>
      <c r="J4112">
        <v>8</v>
      </c>
      <c r="K4112">
        <v>2023</v>
      </c>
      <c r="L4112" t="s">
        <v>37</v>
      </c>
      <c r="M4112">
        <v>28.25</v>
      </c>
      <c r="N4112" t="s">
        <v>4615</v>
      </c>
      <c r="O4112">
        <v>42.433199999999999</v>
      </c>
      <c r="P4112" t="s">
        <v>12</v>
      </c>
    </row>
    <row r="4113" spans="1:16" hidden="1" x14ac:dyDescent="0.25">
      <c r="A4113" t="s">
        <v>39</v>
      </c>
      <c r="B4113" t="s">
        <v>38</v>
      </c>
      <c r="C4113" t="s">
        <v>506</v>
      </c>
      <c r="D4113" t="s">
        <v>52</v>
      </c>
      <c r="E4113" t="s">
        <v>53</v>
      </c>
      <c r="F4113" t="s">
        <v>202</v>
      </c>
      <c r="G4113">
        <v>99315</v>
      </c>
      <c r="H4113" s="9">
        <v>1</v>
      </c>
      <c r="I4113" s="1">
        <v>45139</v>
      </c>
      <c r="J4113">
        <v>8</v>
      </c>
      <c r="K4113">
        <v>2023</v>
      </c>
      <c r="L4113" t="s">
        <v>37</v>
      </c>
      <c r="M4113">
        <v>28.25</v>
      </c>
      <c r="N4113" t="s">
        <v>4615</v>
      </c>
      <c r="O4113">
        <v>42.433199999999999</v>
      </c>
      <c r="P4113" t="s">
        <v>12</v>
      </c>
    </row>
    <row r="4114" spans="1:16" hidden="1" x14ac:dyDescent="0.25">
      <c r="A4114" t="s">
        <v>39</v>
      </c>
      <c r="B4114" t="s">
        <v>16</v>
      </c>
      <c r="C4114" t="s">
        <v>3331</v>
      </c>
      <c r="D4114" t="s">
        <v>1034</v>
      </c>
      <c r="E4114" t="s">
        <v>1022</v>
      </c>
      <c r="F4114" t="s">
        <v>202</v>
      </c>
      <c r="G4114">
        <v>99314</v>
      </c>
      <c r="H4114" s="9">
        <v>1</v>
      </c>
      <c r="I4114" s="1">
        <v>45139</v>
      </c>
      <c r="J4114">
        <v>8</v>
      </c>
      <c r="K4114">
        <v>2023</v>
      </c>
      <c r="L4114" t="s">
        <v>37</v>
      </c>
      <c r="M4114">
        <v>33.5</v>
      </c>
      <c r="N4114" t="s">
        <v>4615</v>
      </c>
      <c r="O4114">
        <v>50.319000000000003</v>
      </c>
      <c r="P4114" t="s">
        <v>12</v>
      </c>
    </row>
    <row r="4115" spans="1:16" hidden="1" x14ac:dyDescent="0.25">
      <c r="A4115" t="s">
        <v>39</v>
      </c>
      <c r="B4115" t="s">
        <v>16</v>
      </c>
      <c r="C4115" t="s">
        <v>3337</v>
      </c>
      <c r="D4115" t="s">
        <v>1048</v>
      </c>
      <c r="E4115" t="s">
        <v>1049</v>
      </c>
      <c r="F4115" t="s">
        <v>202</v>
      </c>
      <c r="G4115">
        <v>99313</v>
      </c>
      <c r="H4115" s="9">
        <v>1</v>
      </c>
      <c r="I4115" s="1">
        <v>45139</v>
      </c>
      <c r="J4115">
        <v>8</v>
      </c>
      <c r="K4115">
        <v>2023</v>
      </c>
      <c r="L4115" t="s">
        <v>37</v>
      </c>
      <c r="M4115">
        <v>33.5</v>
      </c>
      <c r="N4115" t="s">
        <v>4615</v>
      </c>
      <c r="O4115">
        <v>50.319000000000003</v>
      </c>
      <c r="P4115" t="s">
        <v>12</v>
      </c>
    </row>
    <row r="4116" spans="1:16" hidden="1" x14ac:dyDescent="0.25">
      <c r="A4116" t="s">
        <v>39</v>
      </c>
      <c r="B4116" t="s">
        <v>16</v>
      </c>
      <c r="C4116" t="s">
        <v>3312</v>
      </c>
      <c r="D4116" t="s">
        <v>992</v>
      </c>
      <c r="E4116" t="s">
        <v>993</v>
      </c>
      <c r="F4116" t="s">
        <v>202</v>
      </c>
      <c r="G4116">
        <v>99312</v>
      </c>
      <c r="H4116" s="9">
        <v>1</v>
      </c>
      <c r="I4116" s="1">
        <v>45139</v>
      </c>
      <c r="J4116">
        <v>8</v>
      </c>
      <c r="K4116">
        <v>2023</v>
      </c>
      <c r="L4116" t="s">
        <v>37</v>
      </c>
      <c r="M4116">
        <v>33.5</v>
      </c>
      <c r="N4116" t="s">
        <v>4615</v>
      </c>
      <c r="O4116">
        <v>50.319000000000003</v>
      </c>
      <c r="P4116" t="s">
        <v>12</v>
      </c>
    </row>
    <row r="4117" spans="1:16" hidden="1" x14ac:dyDescent="0.25">
      <c r="A4117" t="s">
        <v>39</v>
      </c>
      <c r="B4117" t="s">
        <v>38</v>
      </c>
      <c r="C4117" t="s">
        <v>474</v>
      </c>
      <c r="D4117" t="s">
        <v>60</v>
      </c>
      <c r="E4117" t="s">
        <v>60</v>
      </c>
      <c r="F4117" t="s">
        <v>202</v>
      </c>
      <c r="G4117">
        <v>99310</v>
      </c>
      <c r="H4117" s="9">
        <v>1</v>
      </c>
      <c r="I4117" s="1">
        <v>45139</v>
      </c>
      <c r="J4117">
        <v>8</v>
      </c>
      <c r="K4117">
        <v>2023</v>
      </c>
      <c r="L4117" t="s">
        <v>37</v>
      </c>
      <c r="M4117">
        <v>28.25</v>
      </c>
      <c r="N4117" t="s">
        <v>4615</v>
      </c>
      <c r="O4117">
        <v>42.433199999999999</v>
      </c>
      <c r="P4117" t="s">
        <v>12</v>
      </c>
    </row>
    <row r="4118" spans="1:16" hidden="1" x14ac:dyDescent="0.25">
      <c r="A4118" t="s">
        <v>17</v>
      </c>
      <c r="B4118" t="s">
        <v>202</v>
      </c>
      <c r="C4118" t="s">
        <v>564</v>
      </c>
      <c r="D4118" t="s">
        <v>207</v>
      </c>
      <c r="E4118" t="s">
        <v>208</v>
      </c>
      <c r="F4118" t="s">
        <v>202</v>
      </c>
      <c r="G4118">
        <v>99250</v>
      </c>
      <c r="H4118" s="9">
        <v>30</v>
      </c>
      <c r="I4118" s="1">
        <v>45473</v>
      </c>
      <c r="J4118">
        <v>6</v>
      </c>
      <c r="K4118">
        <v>2024</v>
      </c>
      <c r="L4118" t="s">
        <v>4746</v>
      </c>
      <c r="M4118">
        <v>12.5</v>
      </c>
      <c r="N4118" t="s">
        <v>4619</v>
      </c>
      <c r="O4118">
        <v>18.777200000000001</v>
      </c>
      <c r="P4118" t="s">
        <v>12</v>
      </c>
    </row>
    <row r="4119" spans="1:16" hidden="1" x14ac:dyDescent="0.25">
      <c r="A4119" t="s">
        <v>17</v>
      </c>
      <c r="B4119" t="s">
        <v>26</v>
      </c>
      <c r="C4119" t="s">
        <v>585</v>
      </c>
      <c r="D4119" t="s">
        <v>297</v>
      </c>
      <c r="E4119" t="s">
        <v>298</v>
      </c>
      <c r="F4119" t="s">
        <v>202</v>
      </c>
      <c r="G4119">
        <v>99250</v>
      </c>
      <c r="H4119" s="9">
        <v>18</v>
      </c>
      <c r="I4119" s="1">
        <v>45473</v>
      </c>
      <c r="J4119">
        <v>6</v>
      </c>
      <c r="K4119">
        <v>2024</v>
      </c>
      <c r="L4119" t="s">
        <v>4746</v>
      </c>
      <c r="M4119">
        <v>1.23</v>
      </c>
      <c r="N4119" t="s">
        <v>4619</v>
      </c>
      <c r="O4119">
        <v>1.8476999999999999</v>
      </c>
      <c r="P4119" t="s">
        <v>12</v>
      </c>
    </row>
    <row r="4120" spans="1:16" hidden="1" x14ac:dyDescent="0.25">
      <c r="A4120" t="s">
        <v>39</v>
      </c>
      <c r="B4120" t="s">
        <v>16</v>
      </c>
      <c r="C4120" t="s">
        <v>3337</v>
      </c>
      <c r="D4120" t="s">
        <v>1048</v>
      </c>
      <c r="E4120" t="s">
        <v>1049</v>
      </c>
      <c r="F4120" t="s">
        <v>202</v>
      </c>
      <c r="G4120">
        <v>99240</v>
      </c>
      <c r="H4120" s="9">
        <v>1</v>
      </c>
      <c r="I4120" s="1">
        <v>45138</v>
      </c>
      <c r="J4120">
        <v>7</v>
      </c>
      <c r="K4120">
        <v>2023</v>
      </c>
      <c r="L4120" t="s">
        <v>37</v>
      </c>
      <c r="M4120">
        <v>33.5</v>
      </c>
      <c r="N4120" t="s">
        <v>4615</v>
      </c>
      <c r="O4120">
        <v>50.323</v>
      </c>
      <c r="P4120" t="s">
        <v>12</v>
      </c>
    </row>
    <row r="4121" spans="1:16" hidden="1" x14ac:dyDescent="0.25">
      <c r="A4121" t="s">
        <v>39</v>
      </c>
      <c r="B4121" t="s">
        <v>38</v>
      </c>
      <c r="C4121" t="s">
        <v>474</v>
      </c>
      <c r="D4121" t="s">
        <v>60</v>
      </c>
      <c r="E4121" t="s">
        <v>60</v>
      </c>
      <c r="F4121" t="s">
        <v>202</v>
      </c>
      <c r="G4121">
        <v>99239</v>
      </c>
      <c r="H4121" s="9">
        <v>1</v>
      </c>
      <c r="I4121" s="1">
        <v>45138</v>
      </c>
      <c r="J4121">
        <v>7</v>
      </c>
      <c r="K4121">
        <v>2023</v>
      </c>
      <c r="L4121" t="s">
        <v>37</v>
      </c>
      <c r="M4121">
        <v>28.25</v>
      </c>
      <c r="N4121" t="s">
        <v>4615</v>
      </c>
      <c r="O4121">
        <v>42.436500000000002</v>
      </c>
      <c r="P4121" t="s">
        <v>12</v>
      </c>
    </row>
    <row r="4122" spans="1:16" hidden="1" x14ac:dyDescent="0.25">
      <c r="A4122" t="s">
        <v>39</v>
      </c>
      <c r="B4122" t="s">
        <v>38</v>
      </c>
      <c r="C4122" t="s">
        <v>3292</v>
      </c>
      <c r="D4122" t="s">
        <v>943</v>
      </c>
      <c r="E4122" t="s">
        <v>944</v>
      </c>
      <c r="F4122" t="s">
        <v>202</v>
      </c>
      <c r="G4122">
        <v>99238</v>
      </c>
      <c r="H4122" s="9">
        <v>1</v>
      </c>
      <c r="I4122" s="1">
        <v>45138</v>
      </c>
      <c r="J4122">
        <v>7</v>
      </c>
      <c r="K4122">
        <v>2023</v>
      </c>
      <c r="L4122" t="s">
        <v>37</v>
      </c>
      <c r="M4122">
        <v>28.25</v>
      </c>
      <c r="N4122" t="s">
        <v>4615</v>
      </c>
      <c r="O4122">
        <v>42.436500000000002</v>
      </c>
      <c r="P4122" t="s">
        <v>12</v>
      </c>
    </row>
    <row r="4123" spans="1:16" hidden="1" x14ac:dyDescent="0.25">
      <c r="A4123" t="s">
        <v>39</v>
      </c>
      <c r="B4123" t="s">
        <v>38</v>
      </c>
      <c r="C4123" t="s">
        <v>506</v>
      </c>
      <c r="D4123" t="s">
        <v>52</v>
      </c>
      <c r="E4123" t="s">
        <v>53</v>
      </c>
      <c r="F4123" t="s">
        <v>202</v>
      </c>
      <c r="G4123">
        <v>99237</v>
      </c>
      <c r="H4123" s="9">
        <v>1</v>
      </c>
      <c r="I4123" s="1">
        <v>45138</v>
      </c>
      <c r="J4123">
        <v>7</v>
      </c>
      <c r="K4123">
        <v>2023</v>
      </c>
      <c r="L4123" t="s">
        <v>37</v>
      </c>
      <c r="M4123">
        <v>28.25</v>
      </c>
      <c r="N4123" t="s">
        <v>4615</v>
      </c>
      <c r="O4123">
        <v>42.436500000000002</v>
      </c>
      <c r="P4123" t="s">
        <v>12</v>
      </c>
    </row>
    <row r="4124" spans="1:16" hidden="1" x14ac:dyDescent="0.25">
      <c r="A4124" t="s">
        <v>39</v>
      </c>
      <c r="B4124" t="s">
        <v>38</v>
      </c>
      <c r="C4124" t="s">
        <v>2944</v>
      </c>
      <c r="D4124" t="s">
        <v>949</v>
      </c>
      <c r="E4124" t="s">
        <v>950</v>
      </c>
      <c r="F4124" t="s">
        <v>202</v>
      </c>
      <c r="G4124">
        <v>99235</v>
      </c>
      <c r="H4124" s="9">
        <v>1</v>
      </c>
      <c r="I4124" s="1">
        <v>45138</v>
      </c>
      <c r="J4124">
        <v>7</v>
      </c>
      <c r="K4124">
        <v>2023</v>
      </c>
      <c r="L4124" t="s">
        <v>37</v>
      </c>
      <c r="M4124">
        <v>28.25</v>
      </c>
      <c r="N4124" t="s">
        <v>4615</v>
      </c>
      <c r="O4124">
        <v>42.436500000000002</v>
      </c>
      <c r="P4124" t="s">
        <v>12</v>
      </c>
    </row>
    <row r="4125" spans="1:16" hidden="1" x14ac:dyDescent="0.25">
      <c r="A4125" t="s">
        <v>39</v>
      </c>
      <c r="B4125" t="s">
        <v>38</v>
      </c>
      <c r="C4125" t="s">
        <v>2944</v>
      </c>
      <c r="D4125" t="s">
        <v>949</v>
      </c>
      <c r="E4125" t="s">
        <v>950</v>
      </c>
      <c r="F4125" t="s">
        <v>202</v>
      </c>
      <c r="G4125">
        <v>99234</v>
      </c>
      <c r="H4125" s="9">
        <v>1</v>
      </c>
      <c r="I4125" s="1">
        <v>45138</v>
      </c>
      <c r="J4125">
        <v>7</v>
      </c>
      <c r="K4125">
        <v>2023</v>
      </c>
      <c r="L4125" t="s">
        <v>37</v>
      </c>
      <c r="M4125">
        <v>28.25</v>
      </c>
      <c r="N4125" t="s">
        <v>4615</v>
      </c>
      <c r="O4125">
        <v>42.436500000000002</v>
      </c>
      <c r="P4125" t="s">
        <v>12</v>
      </c>
    </row>
    <row r="4126" spans="1:16" hidden="1" x14ac:dyDescent="0.25">
      <c r="A4126" t="s">
        <v>39</v>
      </c>
      <c r="B4126" t="s">
        <v>38</v>
      </c>
      <c r="C4126" t="s">
        <v>506</v>
      </c>
      <c r="D4126" t="s">
        <v>52</v>
      </c>
      <c r="E4126" t="s">
        <v>53</v>
      </c>
      <c r="F4126" t="s">
        <v>202</v>
      </c>
      <c r="G4126">
        <v>99233</v>
      </c>
      <c r="H4126" s="9">
        <v>1</v>
      </c>
      <c r="I4126" s="1">
        <v>45138</v>
      </c>
      <c r="J4126">
        <v>7</v>
      </c>
      <c r="K4126">
        <v>2023</v>
      </c>
      <c r="L4126" t="s">
        <v>37</v>
      </c>
      <c r="M4126">
        <v>28.25</v>
      </c>
      <c r="N4126" t="s">
        <v>4615</v>
      </c>
      <c r="O4126">
        <v>42.436500000000002</v>
      </c>
      <c r="P4126" t="s">
        <v>12</v>
      </c>
    </row>
    <row r="4127" spans="1:16" hidden="1" x14ac:dyDescent="0.25">
      <c r="A4127" t="s">
        <v>39</v>
      </c>
      <c r="B4127" t="s">
        <v>38</v>
      </c>
      <c r="C4127" t="s">
        <v>2944</v>
      </c>
      <c r="D4127" t="s">
        <v>949</v>
      </c>
      <c r="E4127" t="s">
        <v>950</v>
      </c>
      <c r="F4127" t="s">
        <v>202</v>
      </c>
      <c r="G4127">
        <v>99232</v>
      </c>
      <c r="H4127" s="9">
        <v>1</v>
      </c>
      <c r="I4127" s="1">
        <v>45138</v>
      </c>
      <c r="J4127">
        <v>7</v>
      </c>
      <c r="K4127">
        <v>2023</v>
      </c>
      <c r="L4127" t="s">
        <v>37</v>
      </c>
      <c r="M4127">
        <v>28.25</v>
      </c>
      <c r="N4127" t="s">
        <v>4615</v>
      </c>
      <c r="O4127">
        <v>42.436500000000002</v>
      </c>
      <c r="P4127" t="s">
        <v>12</v>
      </c>
    </row>
    <row r="4128" spans="1:16" hidden="1" x14ac:dyDescent="0.25">
      <c r="A4128" t="s">
        <v>39</v>
      </c>
      <c r="B4128" t="s">
        <v>38</v>
      </c>
      <c r="C4128" t="s">
        <v>3292</v>
      </c>
      <c r="D4128" t="s">
        <v>943</v>
      </c>
      <c r="E4128" t="s">
        <v>944</v>
      </c>
      <c r="F4128" t="s">
        <v>202</v>
      </c>
      <c r="G4128">
        <v>99231</v>
      </c>
      <c r="H4128" s="9">
        <v>1</v>
      </c>
      <c r="I4128" s="1">
        <v>45138</v>
      </c>
      <c r="J4128">
        <v>7</v>
      </c>
      <c r="K4128">
        <v>2023</v>
      </c>
      <c r="L4128" t="s">
        <v>37</v>
      </c>
      <c r="M4128">
        <v>28.25</v>
      </c>
      <c r="N4128" t="s">
        <v>4615</v>
      </c>
      <c r="O4128">
        <v>42.436500000000002</v>
      </c>
      <c r="P4128" t="s">
        <v>12</v>
      </c>
    </row>
    <row r="4129" spans="1:16" hidden="1" x14ac:dyDescent="0.25">
      <c r="A4129" t="s">
        <v>39</v>
      </c>
      <c r="B4129" t="s">
        <v>38</v>
      </c>
      <c r="C4129" t="s">
        <v>3292</v>
      </c>
      <c r="D4129" t="s">
        <v>943</v>
      </c>
      <c r="E4129" t="s">
        <v>944</v>
      </c>
      <c r="F4129" t="s">
        <v>202</v>
      </c>
      <c r="G4129">
        <v>99229</v>
      </c>
      <c r="H4129" s="9">
        <v>1</v>
      </c>
      <c r="I4129" s="1">
        <v>45138</v>
      </c>
      <c r="J4129">
        <v>7</v>
      </c>
      <c r="K4129">
        <v>2023</v>
      </c>
      <c r="L4129" t="s">
        <v>37</v>
      </c>
      <c r="M4129">
        <v>28.25</v>
      </c>
      <c r="N4129" t="s">
        <v>4615</v>
      </c>
      <c r="O4129">
        <v>42.436500000000002</v>
      </c>
      <c r="P4129" t="s">
        <v>12</v>
      </c>
    </row>
    <row r="4130" spans="1:16" hidden="1" x14ac:dyDescent="0.25">
      <c r="A4130" t="s">
        <v>39</v>
      </c>
      <c r="B4130" t="s">
        <v>38</v>
      </c>
      <c r="C4130" t="s">
        <v>3292</v>
      </c>
      <c r="D4130" t="s">
        <v>943</v>
      </c>
      <c r="E4130" t="s">
        <v>944</v>
      </c>
      <c r="F4130" t="s">
        <v>202</v>
      </c>
      <c r="G4130">
        <v>99228</v>
      </c>
      <c r="H4130" s="9">
        <v>1</v>
      </c>
      <c r="I4130" s="1">
        <v>45138</v>
      </c>
      <c r="J4130">
        <v>7</v>
      </c>
      <c r="K4130">
        <v>2023</v>
      </c>
      <c r="L4130" t="s">
        <v>37</v>
      </c>
      <c r="M4130">
        <v>28.25</v>
      </c>
      <c r="N4130" t="s">
        <v>4615</v>
      </c>
      <c r="O4130">
        <v>42.436500000000002</v>
      </c>
      <c r="P4130" t="s">
        <v>12</v>
      </c>
    </row>
    <row r="4131" spans="1:16" hidden="1" x14ac:dyDescent="0.25">
      <c r="A4131" t="s">
        <v>39</v>
      </c>
      <c r="B4131" t="s">
        <v>38</v>
      </c>
      <c r="C4131" t="s">
        <v>2944</v>
      </c>
      <c r="D4131" t="s">
        <v>949</v>
      </c>
      <c r="E4131" t="s">
        <v>950</v>
      </c>
      <c r="F4131" t="s">
        <v>202</v>
      </c>
      <c r="G4131">
        <v>99227</v>
      </c>
      <c r="H4131" s="9">
        <v>1</v>
      </c>
      <c r="I4131" s="1">
        <v>45138</v>
      </c>
      <c r="J4131">
        <v>7</v>
      </c>
      <c r="K4131">
        <v>2023</v>
      </c>
      <c r="L4131" t="s">
        <v>37</v>
      </c>
      <c r="M4131">
        <v>28.25</v>
      </c>
      <c r="N4131" t="s">
        <v>4615</v>
      </c>
      <c r="O4131">
        <v>42.436500000000002</v>
      </c>
      <c r="P4131" t="s">
        <v>12</v>
      </c>
    </row>
    <row r="4132" spans="1:16" hidden="1" x14ac:dyDescent="0.25">
      <c r="A4132" t="s">
        <v>39</v>
      </c>
      <c r="B4132" t="s">
        <v>38</v>
      </c>
      <c r="C4132" t="s">
        <v>3292</v>
      </c>
      <c r="D4132" t="s">
        <v>943</v>
      </c>
      <c r="E4132" t="s">
        <v>944</v>
      </c>
      <c r="F4132" t="s">
        <v>202</v>
      </c>
      <c r="G4132">
        <v>99226</v>
      </c>
      <c r="H4132" s="9">
        <v>1</v>
      </c>
      <c r="I4132" s="1">
        <v>45138</v>
      </c>
      <c r="J4132">
        <v>7</v>
      </c>
      <c r="K4132">
        <v>2023</v>
      </c>
      <c r="L4132" t="s">
        <v>37</v>
      </c>
      <c r="M4132">
        <v>28.25</v>
      </c>
      <c r="N4132" t="s">
        <v>4615</v>
      </c>
      <c r="O4132">
        <v>42.436500000000002</v>
      </c>
      <c r="P4132" t="s">
        <v>12</v>
      </c>
    </row>
    <row r="4133" spans="1:16" hidden="1" x14ac:dyDescent="0.25">
      <c r="A4133" t="s">
        <v>39</v>
      </c>
      <c r="B4133" t="s">
        <v>38</v>
      </c>
      <c r="C4133" t="s">
        <v>507</v>
      </c>
      <c r="D4133" t="s">
        <v>75</v>
      </c>
      <c r="E4133" t="s">
        <v>75</v>
      </c>
      <c r="F4133" t="s">
        <v>202</v>
      </c>
      <c r="G4133">
        <v>99101</v>
      </c>
      <c r="H4133" s="9">
        <v>1</v>
      </c>
      <c r="I4133" s="1">
        <v>45137</v>
      </c>
      <c r="J4133">
        <v>7</v>
      </c>
      <c r="K4133">
        <v>2023</v>
      </c>
      <c r="L4133" t="s">
        <v>37</v>
      </c>
      <c r="M4133">
        <v>28.25</v>
      </c>
      <c r="N4133" t="s">
        <v>4615</v>
      </c>
      <c r="O4133">
        <v>42.233499999999999</v>
      </c>
      <c r="P4133" t="s">
        <v>12</v>
      </c>
    </row>
    <row r="4134" spans="1:16" hidden="1" x14ac:dyDescent="0.25">
      <c r="A4134" t="s">
        <v>39</v>
      </c>
      <c r="B4134" t="s">
        <v>16</v>
      </c>
      <c r="C4134" t="s">
        <v>2991</v>
      </c>
      <c r="D4134" t="s">
        <v>1042</v>
      </c>
      <c r="E4134" t="s">
        <v>989</v>
      </c>
      <c r="F4134" t="s">
        <v>202</v>
      </c>
      <c r="G4134">
        <v>99095</v>
      </c>
      <c r="H4134" s="9">
        <v>1</v>
      </c>
      <c r="I4134" s="1">
        <v>45137</v>
      </c>
      <c r="J4134">
        <v>7</v>
      </c>
      <c r="K4134">
        <v>2023</v>
      </c>
      <c r="L4134" t="s">
        <v>37</v>
      </c>
      <c r="M4134">
        <v>33.5</v>
      </c>
      <c r="N4134" t="s">
        <v>4615</v>
      </c>
      <c r="O4134">
        <v>50.0822</v>
      </c>
      <c r="P4134" t="s">
        <v>12</v>
      </c>
    </row>
    <row r="4135" spans="1:16" hidden="1" x14ac:dyDescent="0.25">
      <c r="A4135" t="s">
        <v>39</v>
      </c>
      <c r="B4135" t="s">
        <v>16</v>
      </c>
      <c r="C4135" t="s">
        <v>576</v>
      </c>
      <c r="D4135" t="s">
        <v>90</v>
      </c>
      <c r="E4135" t="s">
        <v>91</v>
      </c>
      <c r="F4135" t="s">
        <v>202</v>
      </c>
      <c r="G4135">
        <v>98884</v>
      </c>
      <c r="H4135" s="9">
        <v>1</v>
      </c>
      <c r="I4135" s="1">
        <v>45135</v>
      </c>
      <c r="J4135">
        <v>7</v>
      </c>
      <c r="K4135">
        <v>2023</v>
      </c>
      <c r="L4135" t="s">
        <v>37</v>
      </c>
      <c r="M4135">
        <v>33.5</v>
      </c>
      <c r="N4135" t="s">
        <v>4615</v>
      </c>
      <c r="O4135">
        <v>50.278500000000001</v>
      </c>
      <c r="P4135" t="s">
        <v>12</v>
      </c>
    </row>
    <row r="4136" spans="1:16" hidden="1" x14ac:dyDescent="0.25">
      <c r="A4136" t="s">
        <v>39</v>
      </c>
      <c r="B4136" t="s">
        <v>16</v>
      </c>
      <c r="C4136" t="s">
        <v>3025</v>
      </c>
      <c r="D4136" t="s">
        <v>1028</v>
      </c>
      <c r="E4136" t="s">
        <v>1029</v>
      </c>
      <c r="F4136" t="s">
        <v>202</v>
      </c>
      <c r="G4136">
        <v>98882</v>
      </c>
      <c r="H4136" s="9">
        <v>1</v>
      </c>
      <c r="I4136" s="1">
        <v>45135</v>
      </c>
      <c r="J4136">
        <v>7</v>
      </c>
      <c r="K4136">
        <v>2023</v>
      </c>
      <c r="L4136" t="s">
        <v>37</v>
      </c>
      <c r="M4136">
        <v>33.5</v>
      </c>
      <c r="N4136" t="s">
        <v>4615</v>
      </c>
      <c r="O4136">
        <v>50.278500000000001</v>
      </c>
      <c r="P4136" t="s">
        <v>12</v>
      </c>
    </row>
    <row r="4137" spans="1:16" hidden="1" x14ac:dyDescent="0.25">
      <c r="A4137" t="s">
        <v>39</v>
      </c>
      <c r="B4137" t="s">
        <v>16</v>
      </c>
      <c r="C4137" t="s">
        <v>3331</v>
      </c>
      <c r="D4137" t="s">
        <v>1034</v>
      </c>
      <c r="E4137" t="s">
        <v>1022</v>
      </c>
      <c r="F4137" t="s">
        <v>202</v>
      </c>
      <c r="G4137">
        <v>98880</v>
      </c>
      <c r="H4137" s="9">
        <v>1</v>
      </c>
      <c r="I4137" s="1">
        <v>45135</v>
      </c>
      <c r="J4137">
        <v>7</v>
      </c>
      <c r="K4137">
        <v>2023</v>
      </c>
      <c r="L4137" t="s">
        <v>37</v>
      </c>
      <c r="M4137">
        <v>33.5</v>
      </c>
      <c r="N4137" t="s">
        <v>4615</v>
      </c>
      <c r="O4137">
        <v>50.278500000000001</v>
      </c>
      <c r="P4137" t="s">
        <v>12</v>
      </c>
    </row>
    <row r="4138" spans="1:16" hidden="1" x14ac:dyDescent="0.25">
      <c r="A4138" t="s">
        <v>39</v>
      </c>
      <c r="B4138" t="s">
        <v>38</v>
      </c>
      <c r="C4138" t="s">
        <v>506</v>
      </c>
      <c r="D4138" t="s">
        <v>52</v>
      </c>
      <c r="E4138" t="s">
        <v>53</v>
      </c>
      <c r="F4138" t="s">
        <v>202</v>
      </c>
      <c r="G4138">
        <v>98734</v>
      </c>
      <c r="H4138" s="9">
        <v>1</v>
      </c>
      <c r="I4138" s="1">
        <v>45134</v>
      </c>
      <c r="J4138">
        <v>7</v>
      </c>
      <c r="K4138">
        <v>2023</v>
      </c>
      <c r="L4138" t="s">
        <v>37</v>
      </c>
      <c r="M4138">
        <v>28.25</v>
      </c>
      <c r="N4138" t="s">
        <v>4615</v>
      </c>
      <c r="O4138">
        <v>42.614899999999999</v>
      </c>
      <c r="P4138" t="s">
        <v>12</v>
      </c>
    </row>
    <row r="4139" spans="1:16" hidden="1" x14ac:dyDescent="0.25">
      <c r="A4139" t="s">
        <v>39</v>
      </c>
      <c r="B4139" t="s">
        <v>16</v>
      </c>
      <c r="C4139" t="s">
        <v>2991</v>
      </c>
      <c r="D4139" t="s">
        <v>1042</v>
      </c>
      <c r="E4139" t="s">
        <v>989</v>
      </c>
      <c r="F4139" t="s">
        <v>202</v>
      </c>
      <c r="G4139">
        <v>98733</v>
      </c>
      <c r="H4139" s="9">
        <v>1</v>
      </c>
      <c r="I4139" s="1">
        <v>45134</v>
      </c>
      <c r="J4139">
        <v>7</v>
      </c>
      <c r="K4139">
        <v>2023</v>
      </c>
      <c r="L4139" t="s">
        <v>37</v>
      </c>
      <c r="M4139">
        <v>33.5</v>
      </c>
      <c r="N4139" t="s">
        <v>4615</v>
      </c>
      <c r="O4139">
        <v>50.534500000000001</v>
      </c>
      <c r="P4139" t="s">
        <v>12</v>
      </c>
    </row>
    <row r="4140" spans="1:16" hidden="1" x14ac:dyDescent="0.25">
      <c r="A4140" t="s">
        <v>39</v>
      </c>
      <c r="B4140" t="s">
        <v>16</v>
      </c>
      <c r="C4140" t="s">
        <v>531</v>
      </c>
      <c r="D4140" t="s">
        <v>83</v>
      </c>
      <c r="E4140" t="s">
        <v>66</v>
      </c>
      <c r="F4140" t="s">
        <v>202</v>
      </c>
      <c r="G4140">
        <v>98729</v>
      </c>
      <c r="H4140" s="9">
        <v>1</v>
      </c>
      <c r="I4140" s="1">
        <v>45134</v>
      </c>
      <c r="J4140">
        <v>7</v>
      </c>
      <c r="K4140">
        <v>2023</v>
      </c>
      <c r="L4140" t="s">
        <v>37</v>
      </c>
      <c r="M4140">
        <v>28.25</v>
      </c>
      <c r="N4140" t="s">
        <v>4615</v>
      </c>
      <c r="O4140">
        <v>42.614899999999999</v>
      </c>
      <c r="P4140" t="s">
        <v>12</v>
      </c>
    </row>
    <row r="4141" spans="1:16" hidden="1" x14ac:dyDescent="0.25">
      <c r="A4141" t="s">
        <v>39</v>
      </c>
      <c r="B4141" t="s">
        <v>38</v>
      </c>
      <c r="C4141" t="s">
        <v>2944</v>
      </c>
      <c r="D4141" t="s">
        <v>949</v>
      </c>
      <c r="E4141" t="s">
        <v>950</v>
      </c>
      <c r="F4141" t="s">
        <v>202</v>
      </c>
      <c r="G4141">
        <v>98674</v>
      </c>
      <c r="H4141" s="9">
        <v>2</v>
      </c>
      <c r="I4141" s="1">
        <v>45134</v>
      </c>
      <c r="J4141">
        <v>7</v>
      </c>
      <c r="K4141">
        <v>2023</v>
      </c>
      <c r="L4141" t="s">
        <v>37</v>
      </c>
      <c r="M4141">
        <v>28.25</v>
      </c>
      <c r="N4141" t="s">
        <v>4615</v>
      </c>
      <c r="O4141">
        <v>42.614899999999999</v>
      </c>
      <c r="P4141" t="s">
        <v>12</v>
      </c>
    </row>
    <row r="4142" spans="1:16" hidden="1" x14ac:dyDescent="0.25">
      <c r="A4142" t="s">
        <v>39</v>
      </c>
      <c r="B4142" t="s">
        <v>38</v>
      </c>
      <c r="C4142" t="s">
        <v>506</v>
      </c>
      <c r="D4142" t="s">
        <v>52</v>
      </c>
      <c r="E4142" t="s">
        <v>53</v>
      </c>
      <c r="F4142" t="s">
        <v>202</v>
      </c>
      <c r="G4142">
        <v>98609</v>
      </c>
      <c r="H4142" s="9">
        <v>1</v>
      </c>
      <c r="I4142" s="1">
        <v>45133</v>
      </c>
      <c r="J4142">
        <v>7</v>
      </c>
      <c r="K4142">
        <v>2023</v>
      </c>
      <c r="L4142" t="s">
        <v>37</v>
      </c>
      <c r="M4142">
        <v>28.25</v>
      </c>
      <c r="N4142" t="s">
        <v>4615</v>
      </c>
      <c r="O4142">
        <v>42.366199999999999</v>
      </c>
      <c r="P4142" t="s">
        <v>12</v>
      </c>
    </row>
    <row r="4143" spans="1:16" hidden="1" x14ac:dyDescent="0.25">
      <c r="A4143" t="s">
        <v>39</v>
      </c>
      <c r="B4143" t="s">
        <v>16</v>
      </c>
      <c r="C4143" t="s">
        <v>3330</v>
      </c>
      <c r="D4143" t="s">
        <v>1032</v>
      </c>
      <c r="E4143" t="s">
        <v>1033</v>
      </c>
      <c r="F4143" t="s">
        <v>202</v>
      </c>
      <c r="G4143">
        <v>98607</v>
      </c>
      <c r="H4143" s="9">
        <v>1</v>
      </c>
      <c r="I4143" s="1">
        <v>45133</v>
      </c>
      <c r="J4143">
        <v>7</v>
      </c>
      <c r="K4143">
        <v>2023</v>
      </c>
      <c r="L4143" t="s">
        <v>37</v>
      </c>
      <c r="M4143">
        <v>33.5</v>
      </c>
      <c r="N4143" t="s">
        <v>4615</v>
      </c>
      <c r="O4143">
        <v>50.239600000000003</v>
      </c>
      <c r="P4143" t="s">
        <v>12</v>
      </c>
    </row>
    <row r="4144" spans="1:16" hidden="1" x14ac:dyDescent="0.25">
      <c r="A4144" t="s">
        <v>39</v>
      </c>
      <c r="B4144" t="s">
        <v>16</v>
      </c>
      <c r="C4144" t="s">
        <v>3316</v>
      </c>
      <c r="D4144" t="s">
        <v>1002</v>
      </c>
      <c r="E4144" t="s">
        <v>1003</v>
      </c>
      <c r="F4144" t="s">
        <v>202</v>
      </c>
      <c r="G4144">
        <v>98539</v>
      </c>
      <c r="H4144" s="9">
        <v>1</v>
      </c>
      <c r="I4144" s="1">
        <v>45133</v>
      </c>
      <c r="J4144">
        <v>7</v>
      </c>
      <c r="K4144">
        <v>2023</v>
      </c>
      <c r="L4144" t="s">
        <v>37</v>
      </c>
      <c r="M4144">
        <v>33.5</v>
      </c>
      <c r="N4144" t="s">
        <v>4615</v>
      </c>
      <c r="O4144">
        <v>50.239600000000003</v>
      </c>
      <c r="P4144" t="s">
        <v>12</v>
      </c>
    </row>
    <row r="4145" spans="1:16" hidden="1" x14ac:dyDescent="0.25">
      <c r="A4145" t="s">
        <v>39</v>
      </c>
      <c r="B4145" t="s">
        <v>16</v>
      </c>
      <c r="C4145" t="s">
        <v>3025</v>
      </c>
      <c r="D4145" t="s">
        <v>1028</v>
      </c>
      <c r="E4145" t="s">
        <v>1029</v>
      </c>
      <c r="F4145" t="s">
        <v>202</v>
      </c>
      <c r="G4145">
        <v>98488</v>
      </c>
      <c r="H4145" s="9">
        <v>1</v>
      </c>
      <c r="I4145" s="1">
        <v>45133</v>
      </c>
      <c r="J4145">
        <v>7</v>
      </c>
      <c r="K4145">
        <v>2023</v>
      </c>
      <c r="L4145" t="s">
        <v>37</v>
      </c>
      <c r="M4145">
        <v>33.5</v>
      </c>
      <c r="N4145" t="s">
        <v>4615</v>
      </c>
      <c r="O4145">
        <v>50.239600000000003</v>
      </c>
      <c r="P4145" t="s">
        <v>12</v>
      </c>
    </row>
    <row r="4146" spans="1:16" hidden="1" x14ac:dyDescent="0.25">
      <c r="A4146" t="s">
        <v>39</v>
      </c>
      <c r="B4146" t="s">
        <v>16</v>
      </c>
      <c r="C4146" t="s">
        <v>3331</v>
      </c>
      <c r="D4146" t="s">
        <v>1034</v>
      </c>
      <c r="E4146" t="s">
        <v>1022</v>
      </c>
      <c r="F4146" t="s">
        <v>202</v>
      </c>
      <c r="G4146">
        <v>98487</v>
      </c>
      <c r="H4146" s="9">
        <v>1</v>
      </c>
      <c r="I4146" s="1">
        <v>45133</v>
      </c>
      <c r="J4146">
        <v>7</v>
      </c>
      <c r="K4146">
        <v>2023</v>
      </c>
      <c r="L4146" t="s">
        <v>37</v>
      </c>
      <c r="M4146">
        <v>33.5</v>
      </c>
      <c r="N4146" t="s">
        <v>4615</v>
      </c>
      <c r="O4146">
        <v>50.239600000000003</v>
      </c>
      <c r="P4146" t="s">
        <v>12</v>
      </c>
    </row>
    <row r="4147" spans="1:16" hidden="1" x14ac:dyDescent="0.25">
      <c r="A4147" t="s">
        <v>39</v>
      </c>
      <c r="B4147" t="s">
        <v>38</v>
      </c>
      <c r="C4147" t="s">
        <v>3020</v>
      </c>
      <c r="D4147" t="s">
        <v>954</v>
      </c>
      <c r="E4147" t="s">
        <v>955</v>
      </c>
      <c r="F4147" t="s">
        <v>202</v>
      </c>
      <c r="G4147">
        <v>98483</v>
      </c>
      <c r="H4147" s="9">
        <v>1</v>
      </c>
      <c r="I4147" s="1">
        <v>45133</v>
      </c>
      <c r="J4147">
        <v>7</v>
      </c>
      <c r="K4147">
        <v>2023</v>
      </c>
      <c r="L4147" t="s">
        <v>37</v>
      </c>
      <c r="M4147">
        <v>28.25</v>
      </c>
      <c r="N4147" t="s">
        <v>4615</v>
      </c>
      <c r="O4147">
        <v>42.366199999999999</v>
      </c>
      <c r="P4147" t="s">
        <v>12</v>
      </c>
    </row>
    <row r="4148" spans="1:16" hidden="1" x14ac:dyDescent="0.25">
      <c r="A4148" t="s">
        <v>39</v>
      </c>
      <c r="B4148" t="s">
        <v>16</v>
      </c>
      <c r="C4148" t="s">
        <v>3025</v>
      </c>
      <c r="D4148" t="s">
        <v>1028</v>
      </c>
      <c r="E4148" t="s">
        <v>1029</v>
      </c>
      <c r="F4148" t="s">
        <v>202</v>
      </c>
      <c r="G4148">
        <v>98482</v>
      </c>
      <c r="H4148" s="9">
        <v>1</v>
      </c>
      <c r="I4148" s="1">
        <v>45133</v>
      </c>
      <c r="J4148">
        <v>7</v>
      </c>
      <c r="K4148">
        <v>2023</v>
      </c>
      <c r="L4148" t="s">
        <v>37</v>
      </c>
      <c r="M4148">
        <v>33.5</v>
      </c>
      <c r="N4148" t="s">
        <v>4615</v>
      </c>
      <c r="O4148">
        <v>50.239600000000003</v>
      </c>
      <c r="P4148" t="s">
        <v>12</v>
      </c>
    </row>
    <row r="4149" spans="1:16" hidden="1" x14ac:dyDescent="0.25">
      <c r="A4149" t="s">
        <v>39</v>
      </c>
      <c r="B4149" t="s">
        <v>16</v>
      </c>
      <c r="C4149" t="s">
        <v>3322</v>
      </c>
      <c r="D4149" t="s">
        <v>1016</v>
      </c>
      <c r="E4149" t="s">
        <v>1017</v>
      </c>
      <c r="F4149" t="s">
        <v>202</v>
      </c>
      <c r="G4149">
        <v>98442</v>
      </c>
      <c r="H4149" s="9">
        <v>1</v>
      </c>
      <c r="I4149" s="1">
        <v>45132</v>
      </c>
      <c r="J4149">
        <v>7</v>
      </c>
      <c r="K4149">
        <v>2023</v>
      </c>
      <c r="L4149" t="s">
        <v>37</v>
      </c>
      <c r="M4149">
        <v>33.5</v>
      </c>
      <c r="N4149" t="s">
        <v>4615</v>
      </c>
      <c r="O4149">
        <v>50.0379</v>
      </c>
      <c r="P4149" t="s">
        <v>12</v>
      </c>
    </row>
    <row r="4150" spans="1:16" hidden="1" x14ac:dyDescent="0.25">
      <c r="A4150" t="s">
        <v>39</v>
      </c>
      <c r="B4150" t="s">
        <v>16</v>
      </c>
      <c r="C4150" t="s">
        <v>3316</v>
      </c>
      <c r="D4150" t="s">
        <v>1002</v>
      </c>
      <c r="E4150" t="s">
        <v>1003</v>
      </c>
      <c r="F4150" t="s">
        <v>202</v>
      </c>
      <c r="G4150">
        <v>98438</v>
      </c>
      <c r="H4150" s="9">
        <v>1</v>
      </c>
      <c r="I4150" s="1">
        <v>45132</v>
      </c>
      <c r="J4150">
        <v>7</v>
      </c>
      <c r="K4150">
        <v>2023</v>
      </c>
      <c r="L4150" t="s">
        <v>37</v>
      </c>
      <c r="M4150">
        <v>33.5</v>
      </c>
      <c r="N4150" t="s">
        <v>4615</v>
      </c>
      <c r="O4150">
        <v>50.0379</v>
      </c>
      <c r="P4150" t="s">
        <v>12</v>
      </c>
    </row>
    <row r="4151" spans="1:16" hidden="1" x14ac:dyDescent="0.25">
      <c r="A4151" t="s">
        <v>17</v>
      </c>
      <c r="B4151" t="s">
        <v>26</v>
      </c>
      <c r="C4151" t="s">
        <v>497</v>
      </c>
      <c r="D4151" t="s">
        <v>169</v>
      </c>
      <c r="E4151" t="s">
        <v>170</v>
      </c>
      <c r="F4151" t="s">
        <v>202</v>
      </c>
      <c r="G4151">
        <v>98409</v>
      </c>
      <c r="H4151" s="9">
        <v>2</v>
      </c>
      <c r="I4151" s="1">
        <v>45443</v>
      </c>
      <c r="J4151">
        <v>5</v>
      </c>
      <c r="K4151">
        <v>2024</v>
      </c>
      <c r="L4151" t="s">
        <v>106</v>
      </c>
      <c r="M4151">
        <v>6.7</v>
      </c>
      <c r="N4151" t="s">
        <v>4616</v>
      </c>
      <c r="O4151">
        <v>10.0076</v>
      </c>
      <c r="P4151" t="s">
        <v>12</v>
      </c>
    </row>
    <row r="4152" spans="1:16" hidden="1" x14ac:dyDescent="0.25">
      <c r="A4152" t="s">
        <v>39</v>
      </c>
      <c r="B4152" t="s">
        <v>38</v>
      </c>
      <c r="C4152" t="s">
        <v>506</v>
      </c>
      <c r="D4152" t="s">
        <v>52</v>
      </c>
      <c r="E4152" t="s">
        <v>53</v>
      </c>
      <c r="F4152" t="s">
        <v>202</v>
      </c>
      <c r="G4152">
        <v>98285</v>
      </c>
      <c r="H4152" s="9">
        <v>1</v>
      </c>
      <c r="I4152" s="1">
        <v>45131</v>
      </c>
      <c r="J4152">
        <v>7</v>
      </c>
      <c r="K4152">
        <v>2023</v>
      </c>
      <c r="L4152" t="s">
        <v>37</v>
      </c>
      <c r="M4152">
        <v>28.25</v>
      </c>
      <c r="N4152" t="s">
        <v>4615</v>
      </c>
      <c r="O4152">
        <v>42.303699999999999</v>
      </c>
      <c r="P4152" t="s">
        <v>12</v>
      </c>
    </row>
    <row r="4153" spans="1:16" hidden="1" x14ac:dyDescent="0.25">
      <c r="A4153" t="s">
        <v>39</v>
      </c>
      <c r="B4153" t="s">
        <v>38</v>
      </c>
      <c r="C4153" t="s">
        <v>506</v>
      </c>
      <c r="D4153" t="s">
        <v>52</v>
      </c>
      <c r="E4153" t="s">
        <v>53</v>
      </c>
      <c r="F4153" t="s">
        <v>202</v>
      </c>
      <c r="G4153">
        <v>98282</v>
      </c>
      <c r="H4153" s="9">
        <v>1</v>
      </c>
      <c r="I4153" s="1">
        <v>45131</v>
      </c>
      <c r="J4153">
        <v>7</v>
      </c>
      <c r="K4153">
        <v>2023</v>
      </c>
      <c r="L4153" t="s">
        <v>37</v>
      </c>
      <c r="M4153">
        <v>28.25</v>
      </c>
      <c r="N4153" t="s">
        <v>4615</v>
      </c>
      <c r="O4153">
        <v>42.303699999999999</v>
      </c>
      <c r="P4153" t="s">
        <v>12</v>
      </c>
    </row>
    <row r="4154" spans="1:16" hidden="1" x14ac:dyDescent="0.25">
      <c r="A4154" t="s">
        <v>39</v>
      </c>
      <c r="B4154" t="s">
        <v>38</v>
      </c>
      <c r="C4154" t="s">
        <v>3261</v>
      </c>
      <c r="D4154" t="s">
        <v>882</v>
      </c>
      <c r="E4154" t="s">
        <v>883</v>
      </c>
      <c r="F4154" t="s">
        <v>202</v>
      </c>
      <c r="G4154">
        <v>98281</v>
      </c>
      <c r="H4154" s="9">
        <v>1</v>
      </c>
      <c r="I4154" s="1">
        <v>45131</v>
      </c>
      <c r="J4154">
        <v>7</v>
      </c>
      <c r="K4154">
        <v>2023</v>
      </c>
      <c r="L4154" t="s">
        <v>37</v>
      </c>
      <c r="M4154">
        <v>28.25</v>
      </c>
      <c r="N4154" t="s">
        <v>4615</v>
      </c>
      <c r="O4154">
        <v>42.303699999999999</v>
      </c>
      <c r="P4154" t="s">
        <v>12</v>
      </c>
    </row>
    <row r="4155" spans="1:16" hidden="1" x14ac:dyDescent="0.25">
      <c r="A4155" t="s">
        <v>39</v>
      </c>
      <c r="B4155" t="s">
        <v>38</v>
      </c>
      <c r="C4155" t="s">
        <v>4515</v>
      </c>
      <c r="D4155" t="s">
        <v>4516</v>
      </c>
      <c r="E4155" t="s">
        <v>4517</v>
      </c>
      <c r="F4155" t="s">
        <v>202</v>
      </c>
      <c r="G4155">
        <v>98280</v>
      </c>
      <c r="H4155" s="9">
        <v>1</v>
      </c>
      <c r="I4155" s="1">
        <v>45131</v>
      </c>
      <c r="J4155">
        <v>7</v>
      </c>
      <c r="K4155">
        <v>2023</v>
      </c>
      <c r="L4155" t="s">
        <v>37</v>
      </c>
      <c r="M4155">
        <v>28.25</v>
      </c>
      <c r="N4155" t="s">
        <v>4615</v>
      </c>
      <c r="O4155">
        <v>42.303699999999999</v>
      </c>
      <c r="P4155" t="s">
        <v>12</v>
      </c>
    </row>
    <row r="4156" spans="1:16" hidden="1" x14ac:dyDescent="0.25">
      <c r="A4156" t="s">
        <v>39</v>
      </c>
      <c r="B4156" t="s">
        <v>38</v>
      </c>
      <c r="C4156" t="s">
        <v>474</v>
      </c>
      <c r="D4156" t="s">
        <v>60</v>
      </c>
      <c r="E4156" t="s">
        <v>60</v>
      </c>
      <c r="F4156" t="s">
        <v>202</v>
      </c>
      <c r="G4156">
        <v>98279</v>
      </c>
      <c r="H4156" s="9">
        <v>1</v>
      </c>
      <c r="I4156" s="1">
        <v>45131</v>
      </c>
      <c r="J4156">
        <v>7</v>
      </c>
      <c r="K4156">
        <v>2023</v>
      </c>
      <c r="L4156" t="s">
        <v>37</v>
      </c>
      <c r="M4156">
        <v>28.25</v>
      </c>
      <c r="N4156" t="s">
        <v>4615</v>
      </c>
      <c r="O4156">
        <v>42.303699999999999</v>
      </c>
      <c r="P4156" t="s">
        <v>12</v>
      </c>
    </row>
    <row r="4157" spans="1:16" hidden="1" x14ac:dyDescent="0.25">
      <c r="A4157" t="s">
        <v>39</v>
      </c>
      <c r="B4157" t="s">
        <v>38</v>
      </c>
      <c r="C4157" t="s">
        <v>506</v>
      </c>
      <c r="D4157" t="s">
        <v>52</v>
      </c>
      <c r="E4157" t="s">
        <v>53</v>
      </c>
      <c r="F4157" t="s">
        <v>202</v>
      </c>
      <c r="G4157">
        <v>98268</v>
      </c>
      <c r="H4157" s="9">
        <v>1</v>
      </c>
      <c r="I4157" s="1">
        <v>45131</v>
      </c>
      <c r="J4157">
        <v>7</v>
      </c>
      <c r="K4157">
        <v>2023</v>
      </c>
      <c r="L4157" t="s">
        <v>37</v>
      </c>
      <c r="M4157">
        <v>28.25</v>
      </c>
      <c r="N4157" t="s">
        <v>4615</v>
      </c>
      <c r="O4157">
        <v>42.303699999999999</v>
      </c>
      <c r="P4157" t="s">
        <v>12</v>
      </c>
    </row>
    <row r="4158" spans="1:16" hidden="1" x14ac:dyDescent="0.25">
      <c r="A4158" t="s">
        <v>39</v>
      </c>
      <c r="B4158" t="s">
        <v>16</v>
      </c>
      <c r="C4158" t="s">
        <v>3322</v>
      </c>
      <c r="D4158" t="s">
        <v>1016</v>
      </c>
      <c r="E4158" t="s">
        <v>1017</v>
      </c>
      <c r="F4158" t="s">
        <v>202</v>
      </c>
      <c r="G4158">
        <v>98161</v>
      </c>
      <c r="H4158" s="9">
        <v>1</v>
      </c>
      <c r="I4158" s="1">
        <v>45131</v>
      </c>
      <c r="J4158">
        <v>7</v>
      </c>
      <c r="K4158">
        <v>2023</v>
      </c>
      <c r="L4158" t="s">
        <v>37</v>
      </c>
      <c r="M4158">
        <v>33.5</v>
      </c>
      <c r="N4158" t="s">
        <v>4615</v>
      </c>
      <c r="O4158">
        <v>50.165500000000002</v>
      </c>
      <c r="P4158" t="s">
        <v>12</v>
      </c>
    </row>
    <row r="4159" spans="1:16" hidden="1" x14ac:dyDescent="0.25">
      <c r="A4159" t="s">
        <v>39</v>
      </c>
      <c r="B4159" t="s">
        <v>16</v>
      </c>
      <c r="C4159" t="s">
        <v>2954</v>
      </c>
      <c r="D4159" t="s">
        <v>1037</v>
      </c>
      <c r="E4159" t="s">
        <v>999</v>
      </c>
      <c r="F4159" t="s">
        <v>202</v>
      </c>
      <c r="G4159">
        <v>98103</v>
      </c>
      <c r="H4159" s="9">
        <v>1</v>
      </c>
      <c r="I4159" s="1">
        <v>45130</v>
      </c>
      <c r="J4159">
        <v>7</v>
      </c>
      <c r="K4159">
        <v>2023</v>
      </c>
      <c r="L4159" t="s">
        <v>37</v>
      </c>
      <c r="M4159">
        <v>33.5</v>
      </c>
      <c r="N4159" t="s">
        <v>4615</v>
      </c>
      <c r="O4159">
        <v>50.247500000000002</v>
      </c>
      <c r="P4159" t="s">
        <v>12</v>
      </c>
    </row>
    <row r="4160" spans="1:16" hidden="1" x14ac:dyDescent="0.25">
      <c r="A4160" t="s">
        <v>39</v>
      </c>
      <c r="B4160" t="s">
        <v>16</v>
      </c>
      <c r="C4160" t="s">
        <v>4600</v>
      </c>
      <c r="D4160" t="s">
        <v>4601</v>
      </c>
      <c r="E4160" t="s">
        <v>4602</v>
      </c>
      <c r="F4160" t="s">
        <v>202</v>
      </c>
      <c r="G4160">
        <v>98102</v>
      </c>
      <c r="H4160" s="9">
        <v>1</v>
      </c>
      <c r="I4160" s="1">
        <v>45130</v>
      </c>
      <c r="J4160">
        <v>7</v>
      </c>
      <c r="K4160">
        <v>2023</v>
      </c>
      <c r="L4160" t="s">
        <v>37</v>
      </c>
      <c r="M4160">
        <v>33.5</v>
      </c>
      <c r="N4160" t="s">
        <v>4615</v>
      </c>
      <c r="O4160">
        <v>50.247500000000002</v>
      </c>
      <c r="P4160" t="s">
        <v>12</v>
      </c>
    </row>
    <row r="4161" spans="1:16" hidden="1" x14ac:dyDescent="0.25">
      <c r="A4161" t="s">
        <v>39</v>
      </c>
      <c r="B4161" t="s">
        <v>16</v>
      </c>
      <c r="C4161" t="s">
        <v>2954</v>
      </c>
      <c r="D4161" t="s">
        <v>1037</v>
      </c>
      <c r="E4161" t="s">
        <v>999</v>
      </c>
      <c r="F4161" t="s">
        <v>202</v>
      </c>
      <c r="G4161">
        <v>98101</v>
      </c>
      <c r="H4161" s="9">
        <v>1</v>
      </c>
      <c r="I4161" s="1">
        <v>45130</v>
      </c>
      <c r="J4161">
        <v>7</v>
      </c>
      <c r="K4161">
        <v>2023</v>
      </c>
      <c r="L4161" t="s">
        <v>37</v>
      </c>
      <c r="M4161">
        <v>33.5</v>
      </c>
      <c r="N4161" t="s">
        <v>4615</v>
      </c>
      <c r="O4161">
        <v>50.247500000000002</v>
      </c>
      <c r="P4161" t="s">
        <v>12</v>
      </c>
    </row>
    <row r="4162" spans="1:16" hidden="1" x14ac:dyDescent="0.25">
      <c r="A4162" t="s">
        <v>39</v>
      </c>
      <c r="B4162" t="s">
        <v>16</v>
      </c>
      <c r="C4162" t="s">
        <v>508</v>
      </c>
      <c r="D4162" t="s">
        <v>94</v>
      </c>
      <c r="E4162" t="s">
        <v>94</v>
      </c>
      <c r="F4162" t="s">
        <v>202</v>
      </c>
      <c r="G4162">
        <v>98099</v>
      </c>
      <c r="H4162" s="9">
        <v>1</v>
      </c>
      <c r="I4162" s="1">
        <v>45130</v>
      </c>
      <c r="J4162">
        <v>7</v>
      </c>
      <c r="K4162">
        <v>2023</v>
      </c>
      <c r="L4162" t="s">
        <v>37</v>
      </c>
      <c r="M4162">
        <v>33.5</v>
      </c>
      <c r="N4162" t="s">
        <v>4615</v>
      </c>
      <c r="O4162">
        <v>50.247500000000002</v>
      </c>
      <c r="P4162" t="s">
        <v>12</v>
      </c>
    </row>
    <row r="4163" spans="1:16" hidden="1" x14ac:dyDescent="0.25">
      <c r="A4163" t="s">
        <v>39</v>
      </c>
      <c r="B4163" t="s">
        <v>16</v>
      </c>
      <c r="C4163" t="s">
        <v>528</v>
      </c>
      <c r="D4163" t="s">
        <v>92</v>
      </c>
      <c r="E4163" t="s">
        <v>93</v>
      </c>
      <c r="F4163" t="s">
        <v>202</v>
      </c>
      <c r="G4163">
        <v>98098</v>
      </c>
      <c r="H4163" s="9">
        <v>1</v>
      </c>
      <c r="I4163" s="1">
        <v>45130</v>
      </c>
      <c r="J4163">
        <v>7</v>
      </c>
      <c r="K4163">
        <v>2023</v>
      </c>
      <c r="L4163" t="s">
        <v>37</v>
      </c>
      <c r="M4163">
        <v>33.5</v>
      </c>
      <c r="N4163" t="s">
        <v>4615</v>
      </c>
      <c r="O4163">
        <v>50.247500000000002</v>
      </c>
      <c r="P4163" t="s">
        <v>12</v>
      </c>
    </row>
    <row r="4164" spans="1:16" hidden="1" x14ac:dyDescent="0.25">
      <c r="A4164" t="s">
        <v>39</v>
      </c>
      <c r="B4164" t="s">
        <v>16</v>
      </c>
      <c r="C4164" t="s">
        <v>3324</v>
      </c>
      <c r="D4164" t="s">
        <v>1019</v>
      </c>
      <c r="E4164" t="s">
        <v>1020</v>
      </c>
      <c r="F4164" t="s">
        <v>202</v>
      </c>
      <c r="G4164">
        <v>98096</v>
      </c>
      <c r="H4164" s="9">
        <v>1</v>
      </c>
      <c r="I4164" s="1">
        <v>45130</v>
      </c>
      <c r="J4164">
        <v>7</v>
      </c>
      <c r="K4164">
        <v>2023</v>
      </c>
      <c r="L4164" t="s">
        <v>37</v>
      </c>
      <c r="M4164">
        <v>33.5</v>
      </c>
      <c r="N4164" t="s">
        <v>4615</v>
      </c>
      <c r="O4164">
        <v>50.247500000000002</v>
      </c>
      <c r="P4164" t="s">
        <v>12</v>
      </c>
    </row>
    <row r="4165" spans="1:16" hidden="1" x14ac:dyDescent="0.25">
      <c r="A4165" t="s">
        <v>39</v>
      </c>
      <c r="B4165" t="s">
        <v>16</v>
      </c>
      <c r="C4165" t="s">
        <v>3324</v>
      </c>
      <c r="D4165" t="s">
        <v>1019</v>
      </c>
      <c r="E4165" t="s">
        <v>1020</v>
      </c>
      <c r="F4165" t="s">
        <v>202</v>
      </c>
      <c r="G4165">
        <v>98018</v>
      </c>
      <c r="H4165" s="9">
        <v>1</v>
      </c>
      <c r="I4165" s="1">
        <v>45130</v>
      </c>
      <c r="J4165">
        <v>7</v>
      </c>
      <c r="K4165">
        <v>2023</v>
      </c>
      <c r="L4165" t="s">
        <v>37</v>
      </c>
      <c r="M4165">
        <v>33.5</v>
      </c>
      <c r="N4165" t="s">
        <v>4615</v>
      </c>
      <c r="O4165">
        <v>50.247500000000002</v>
      </c>
      <c r="P4165" t="s">
        <v>12</v>
      </c>
    </row>
    <row r="4166" spans="1:16" hidden="1" x14ac:dyDescent="0.25">
      <c r="A4166" t="s">
        <v>39</v>
      </c>
      <c r="B4166" t="s">
        <v>38</v>
      </c>
      <c r="C4166" t="s">
        <v>550</v>
      </c>
      <c r="D4166" t="s">
        <v>61</v>
      </c>
      <c r="E4166" t="s">
        <v>62</v>
      </c>
      <c r="F4166" t="s">
        <v>202</v>
      </c>
      <c r="G4166">
        <v>98018</v>
      </c>
      <c r="H4166" s="9">
        <v>2</v>
      </c>
      <c r="I4166" s="1">
        <v>45130</v>
      </c>
      <c r="J4166">
        <v>7</v>
      </c>
      <c r="K4166">
        <v>2023</v>
      </c>
      <c r="L4166" t="s">
        <v>37</v>
      </c>
      <c r="M4166">
        <v>28.25</v>
      </c>
      <c r="N4166" t="s">
        <v>4615</v>
      </c>
      <c r="O4166">
        <v>42.372900000000001</v>
      </c>
      <c r="P4166" t="s">
        <v>12</v>
      </c>
    </row>
    <row r="4167" spans="1:16" hidden="1" x14ac:dyDescent="0.25">
      <c r="A4167" t="s">
        <v>39</v>
      </c>
      <c r="B4167" t="s">
        <v>16</v>
      </c>
      <c r="C4167" t="s">
        <v>4603</v>
      </c>
      <c r="D4167" t="s">
        <v>4604</v>
      </c>
      <c r="E4167" t="s">
        <v>4605</v>
      </c>
      <c r="F4167" t="s">
        <v>202</v>
      </c>
      <c r="G4167">
        <v>98018</v>
      </c>
      <c r="H4167" s="9">
        <v>1</v>
      </c>
      <c r="I4167" s="1">
        <v>45130</v>
      </c>
      <c r="J4167">
        <v>7</v>
      </c>
      <c r="K4167">
        <v>2023</v>
      </c>
      <c r="L4167" t="s">
        <v>37</v>
      </c>
      <c r="M4167">
        <v>33.5</v>
      </c>
      <c r="N4167" t="s">
        <v>4615</v>
      </c>
      <c r="O4167">
        <v>50.247500000000002</v>
      </c>
      <c r="P4167" t="s">
        <v>12</v>
      </c>
    </row>
    <row r="4168" spans="1:16" hidden="1" x14ac:dyDescent="0.25">
      <c r="A4168" t="s">
        <v>39</v>
      </c>
      <c r="B4168" t="s">
        <v>16</v>
      </c>
      <c r="C4168" t="s">
        <v>3320</v>
      </c>
      <c r="D4168" t="s">
        <v>1012</v>
      </c>
      <c r="E4168" t="s">
        <v>1013</v>
      </c>
      <c r="F4168" t="s">
        <v>202</v>
      </c>
      <c r="G4168">
        <v>97910</v>
      </c>
      <c r="H4168" s="9">
        <v>1</v>
      </c>
      <c r="I4168" s="1">
        <v>45129</v>
      </c>
      <c r="J4168">
        <v>7</v>
      </c>
      <c r="K4168">
        <v>2023</v>
      </c>
      <c r="L4168" t="s">
        <v>37</v>
      </c>
      <c r="M4168">
        <v>33.5</v>
      </c>
      <c r="N4168" t="s">
        <v>4615</v>
      </c>
      <c r="O4168">
        <v>50.278500000000001</v>
      </c>
      <c r="P4168" t="s">
        <v>12</v>
      </c>
    </row>
    <row r="4169" spans="1:16" hidden="1" x14ac:dyDescent="0.25">
      <c r="A4169" t="s">
        <v>39</v>
      </c>
      <c r="B4169" t="s">
        <v>16</v>
      </c>
      <c r="C4169" t="s">
        <v>3330</v>
      </c>
      <c r="D4169" t="s">
        <v>1032</v>
      </c>
      <c r="E4169" t="s">
        <v>1033</v>
      </c>
      <c r="F4169" t="s">
        <v>202</v>
      </c>
      <c r="G4169">
        <v>97909</v>
      </c>
      <c r="H4169" s="9">
        <v>1</v>
      </c>
      <c r="I4169" s="1">
        <v>45129</v>
      </c>
      <c r="J4169">
        <v>7</v>
      </c>
      <c r="K4169">
        <v>2023</v>
      </c>
      <c r="L4169" t="s">
        <v>37</v>
      </c>
      <c r="M4169">
        <v>33.5</v>
      </c>
      <c r="N4169" t="s">
        <v>4615</v>
      </c>
      <c r="O4169">
        <v>50.278500000000001</v>
      </c>
      <c r="P4169" t="s">
        <v>12</v>
      </c>
    </row>
    <row r="4170" spans="1:16" hidden="1" x14ac:dyDescent="0.25">
      <c r="A4170" t="s">
        <v>39</v>
      </c>
      <c r="B4170" t="s">
        <v>16</v>
      </c>
      <c r="C4170" t="s">
        <v>508</v>
      </c>
      <c r="D4170" t="s">
        <v>94</v>
      </c>
      <c r="E4170" t="s">
        <v>94</v>
      </c>
      <c r="F4170" t="s">
        <v>202</v>
      </c>
      <c r="G4170">
        <v>97909</v>
      </c>
      <c r="H4170" s="9">
        <v>1</v>
      </c>
      <c r="I4170" s="1">
        <v>45129</v>
      </c>
      <c r="J4170">
        <v>7</v>
      </c>
      <c r="K4170">
        <v>2023</v>
      </c>
      <c r="L4170" t="s">
        <v>37</v>
      </c>
      <c r="M4170">
        <v>33.5</v>
      </c>
      <c r="N4170" t="s">
        <v>4615</v>
      </c>
      <c r="O4170">
        <v>50.278500000000001</v>
      </c>
      <c r="P4170" t="s">
        <v>12</v>
      </c>
    </row>
    <row r="4171" spans="1:16" hidden="1" x14ac:dyDescent="0.25">
      <c r="A4171" t="s">
        <v>39</v>
      </c>
      <c r="B4171" t="s">
        <v>16</v>
      </c>
      <c r="C4171" t="s">
        <v>509</v>
      </c>
      <c r="D4171" t="s">
        <v>76</v>
      </c>
      <c r="E4171" t="s">
        <v>76</v>
      </c>
      <c r="F4171" t="s">
        <v>202</v>
      </c>
      <c r="G4171">
        <v>97908</v>
      </c>
      <c r="H4171" s="9">
        <v>1</v>
      </c>
      <c r="I4171" s="1">
        <v>45129</v>
      </c>
      <c r="J4171">
        <v>7</v>
      </c>
      <c r="K4171">
        <v>2023</v>
      </c>
      <c r="L4171" t="s">
        <v>37</v>
      </c>
      <c r="M4171">
        <v>28.5</v>
      </c>
      <c r="N4171" t="s">
        <v>4615</v>
      </c>
      <c r="O4171">
        <v>42.7742</v>
      </c>
      <c r="P4171" t="s">
        <v>12</v>
      </c>
    </row>
    <row r="4172" spans="1:16" hidden="1" x14ac:dyDescent="0.25">
      <c r="A4172" t="s">
        <v>39</v>
      </c>
      <c r="B4172" t="s">
        <v>38</v>
      </c>
      <c r="C4172" t="s">
        <v>474</v>
      </c>
      <c r="D4172" t="s">
        <v>60</v>
      </c>
      <c r="E4172" t="s">
        <v>60</v>
      </c>
      <c r="F4172" t="s">
        <v>202</v>
      </c>
      <c r="G4172">
        <v>97907</v>
      </c>
      <c r="H4172" s="9">
        <v>1</v>
      </c>
      <c r="I4172" s="1">
        <v>45129</v>
      </c>
      <c r="J4172">
        <v>7</v>
      </c>
      <c r="K4172">
        <v>2023</v>
      </c>
      <c r="L4172" t="s">
        <v>37</v>
      </c>
      <c r="M4172">
        <v>28.25</v>
      </c>
      <c r="N4172" t="s">
        <v>4615</v>
      </c>
      <c r="O4172">
        <v>42.399000000000001</v>
      </c>
      <c r="P4172" t="s">
        <v>12</v>
      </c>
    </row>
    <row r="4173" spans="1:16" hidden="1" x14ac:dyDescent="0.25">
      <c r="A4173" t="s">
        <v>39</v>
      </c>
      <c r="B4173" t="s">
        <v>16</v>
      </c>
      <c r="C4173" t="s">
        <v>3329</v>
      </c>
      <c r="D4173" t="s">
        <v>1030</v>
      </c>
      <c r="E4173" t="s">
        <v>1031</v>
      </c>
      <c r="F4173" t="s">
        <v>202</v>
      </c>
      <c r="G4173">
        <v>97694</v>
      </c>
      <c r="H4173" s="9">
        <v>1</v>
      </c>
      <c r="I4173" s="1">
        <v>45128</v>
      </c>
      <c r="J4173">
        <v>7</v>
      </c>
      <c r="K4173">
        <v>2023</v>
      </c>
      <c r="L4173" t="s">
        <v>37</v>
      </c>
      <c r="M4173">
        <v>33.5</v>
      </c>
      <c r="N4173" t="s">
        <v>4615</v>
      </c>
      <c r="O4173">
        <v>50.355899999999998</v>
      </c>
      <c r="P4173" t="s">
        <v>12</v>
      </c>
    </row>
    <row r="4174" spans="1:16" hidden="1" x14ac:dyDescent="0.25">
      <c r="A4174" t="s">
        <v>39</v>
      </c>
      <c r="B4174" t="s">
        <v>38</v>
      </c>
      <c r="C4174" t="s">
        <v>474</v>
      </c>
      <c r="D4174" t="s">
        <v>60</v>
      </c>
      <c r="E4174" t="s">
        <v>60</v>
      </c>
      <c r="F4174" t="s">
        <v>202</v>
      </c>
      <c r="G4174">
        <v>97693</v>
      </c>
      <c r="H4174" s="9">
        <v>1</v>
      </c>
      <c r="I4174" s="1">
        <v>45128</v>
      </c>
      <c r="J4174">
        <v>7</v>
      </c>
      <c r="K4174">
        <v>2023</v>
      </c>
      <c r="L4174" t="s">
        <v>37</v>
      </c>
      <c r="M4174">
        <v>28.25</v>
      </c>
      <c r="N4174" t="s">
        <v>4615</v>
      </c>
      <c r="O4174">
        <v>42.464300000000001</v>
      </c>
      <c r="P4174" t="s">
        <v>12</v>
      </c>
    </row>
    <row r="4175" spans="1:16" hidden="1" x14ac:dyDescent="0.25">
      <c r="A4175" t="s">
        <v>39</v>
      </c>
      <c r="B4175" t="s">
        <v>38</v>
      </c>
      <c r="C4175" t="s">
        <v>3020</v>
      </c>
      <c r="D4175" t="s">
        <v>954</v>
      </c>
      <c r="E4175" t="s">
        <v>955</v>
      </c>
      <c r="F4175" t="s">
        <v>202</v>
      </c>
      <c r="G4175">
        <v>97691</v>
      </c>
      <c r="H4175" s="9">
        <v>1</v>
      </c>
      <c r="I4175" s="1">
        <v>45128</v>
      </c>
      <c r="J4175">
        <v>7</v>
      </c>
      <c r="K4175">
        <v>2023</v>
      </c>
      <c r="L4175" t="s">
        <v>37</v>
      </c>
      <c r="M4175">
        <v>28.25</v>
      </c>
      <c r="N4175" t="s">
        <v>4615</v>
      </c>
      <c r="O4175">
        <v>42.464300000000001</v>
      </c>
      <c r="P4175" t="s">
        <v>12</v>
      </c>
    </row>
    <row r="4176" spans="1:16" hidden="1" x14ac:dyDescent="0.25">
      <c r="A4176" t="s">
        <v>39</v>
      </c>
      <c r="B4176" t="s">
        <v>16</v>
      </c>
      <c r="C4176" t="s">
        <v>528</v>
      </c>
      <c r="D4176" t="s">
        <v>92</v>
      </c>
      <c r="E4176" t="s">
        <v>93</v>
      </c>
      <c r="F4176" t="s">
        <v>202</v>
      </c>
      <c r="G4176">
        <v>97689</v>
      </c>
      <c r="H4176" s="9">
        <v>1</v>
      </c>
      <c r="I4176" s="1">
        <v>45128</v>
      </c>
      <c r="J4176">
        <v>7</v>
      </c>
      <c r="K4176">
        <v>2023</v>
      </c>
      <c r="L4176" t="s">
        <v>37</v>
      </c>
      <c r="M4176">
        <v>33.5</v>
      </c>
      <c r="N4176" t="s">
        <v>4615</v>
      </c>
      <c r="O4176">
        <v>50.355899999999998</v>
      </c>
      <c r="P4176" t="s">
        <v>12</v>
      </c>
    </row>
    <row r="4177" spans="1:16" hidden="1" x14ac:dyDescent="0.25">
      <c r="A4177" t="s">
        <v>39</v>
      </c>
      <c r="B4177" t="s">
        <v>16</v>
      </c>
      <c r="C4177" t="s">
        <v>3320</v>
      </c>
      <c r="D4177" t="s">
        <v>1012</v>
      </c>
      <c r="E4177" t="s">
        <v>1013</v>
      </c>
      <c r="F4177" t="s">
        <v>202</v>
      </c>
      <c r="G4177">
        <v>97688</v>
      </c>
      <c r="H4177" s="9">
        <v>1</v>
      </c>
      <c r="I4177" s="1">
        <v>45128</v>
      </c>
      <c r="J4177">
        <v>7</v>
      </c>
      <c r="K4177">
        <v>2023</v>
      </c>
      <c r="L4177" t="s">
        <v>37</v>
      </c>
      <c r="M4177">
        <v>33.5</v>
      </c>
      <c r="N4177" t="s">
        <v>4615</v>
      </c>
      <c r="O4177">
        <v>50.355899999999998</v>
      </c>
      <c r="P4177" t="s">
        <v>12</v>
      </c>
    </row>
    <row r="4178" spans="1:16" hidden="1" x14ac:dyDescent="0.25">
      <c r="A4178" t="s">
        <v>17</v>
      </c>
      <c r="B4178" t="s">
        <v>202</v>
      </c>
      <c r="C4178" t="s">
        <v>522</v>
      </c>
      <c r="D4178" t="s">
        <v>342</v>
      </c>
      <c r="E4178" t="s">
        <v>3902</v>
      </c>
      <c r="F4178" t="s">
        <v>202</v>
      </c>
      <c r="G4178">
        <v>97559</v>
      </c>
      <c r="H4178" s="9">
        <v>50</v>
      </c>
      <c r="I4178" s="1">
        <v>45092</v>
      </c>
      <c r="J4178">
        <v>6</v>
      </c>
      <c r="K4178">
        <v>2023</v>
      </c>
      <c r="L4178" t="s">
        <v>186</v>
      </c>
      <c r="M4178">
        <v>0</v>
      </c>
      <c r="N4178" t="s">
        <v>4619</v>
      </c>
      <c r="O4178">
        <v>0</v>
      </c>
      <c r="P4178" t="s">
        <v>12</v>
      </c>
    </row>
    <row r="4179" spans="1:16" hidden="1" x14ac:dyDescent="0.25">
      <c r="A4179" t="s">
        <v>39</v>
      </c>
      <c r="B4179" t="s">
        <v>38</v>
      </c>
      <c r="C4179" t="s">
        <v>474</v>
      </c>
      <c r="D4179" t="s">
        <v>60</v>
      </c>
      <c r="E4179" t="s">
        <v>60</v>
      </c>
      <c r="F4179" t="s">
        <v>202</v>
      </c>
      <c r="G4179">
        <v>97545</v>
      </c>
      <c r="H4179" s="9">
        <v>1</v>
      </c>
      <c r="I4179" s="1">
        <v>45127</v>
      </c>
      <c r="J4179">
        <v>7</v>
      </c>
      <c r="K4179">
        <v>2023</v>
      </c>
      <c r="L4179" t="s">
        <v>37</v>
      </c>
      <c r="M4179">
        <v>28.25</v>
      </c>
      <c r="N4179" t="s">
        <v>4615</v>
      </c>
      <c r="O4179">
        <v>42.764800000000001</v>
      </c>
      <c r="P4179" t="s">
        <v>12</v>
      </c>
    </row>
    <row r="4180" spans="1:16" hidden="1" x14ac:dyDescent="0.25">
      <c r="A4180" t="s">
        <v>39</v>
      </c>
      <c r="B4180" t="s">
        <v>16</v>
      </c>
      <c r="C4180" t="s">
        <v>2991</v>
      </c>
      <c r="D4180" t="s">
        <v>1042</v>
      </c>
      <c r="E4180" t="s">
        <v>989</v>
      </c>
      <c r="F4180" t="s">
        <v>202</v>
      </c>
      <c r="G4180">
        <v>97544</v>
      </c>
      <c r="H4180" s="9">
        <v>1</v>
      </c>
      <c r="I4180" s="1">
        <v>45127</v>
      </c>
      <c r="J4180">
        <v>7</v>
      </c>
      <c r="K4180">
        <v>2023</v>
      </c>
      <c r="L4180" t="s">
        <v>37</v>
      </c>
      <c r="M4180">
        <v>33.5</v>
      </c>
      <c r="N4180" t="s">
        <v>4615</v>
      </c>
      <c r="O4180">
        <v>50.712200000000003</v>
      </c>
      <c r="P4180" t="s">
        <v>12</v>
      </c>
    </row>
    <row r="4181" spans="1:16" hidden="1" x14ac:dyDescent="0.25">
      <c r="A4181" t="s">
        <v>39</v>
      </c>
      <c r="B4181" t="s">
        <v>38</v>
      </c>
      <c r="C4181" t="s">
        <v>3020</v>
      </c>
      <c r="D4181" t="s">
        <v>954</v>
      </c>
      <c r="E4181" t="s">
        <v>955</v>
      </c>
      <c r="F4181" t="s">
        <v>202</v>
      </c>
      <c r="G4181">
        <v>97543</v>
      </c>
      <c r="H4181" s="9">
        <v>1</v>
      </c>
      <c r="I4181" s="1">
        <v>45127</v>
      </c>
      <c r="J4181">
        <v>7</v>
      </c>
      <c r="K4181">
        <v>2023</v>
      </c>
      <c r="L4181" t="s">
        <v>37</v>
      </c>
      <c r="M4181">
        <v>28.25</v>
      </c>
      <c r="N4181" t="s">
        <v>4615</v>
      </c>
      <c r="O4181">
        <v>42.764800000000001</v>
      </c>
      <c r="P4181" t="s">
        <v>12</v>
      </c>
    </row>
    <row r="4182" spans="1:16" hidden="1" x14ac:dyDescent="0.25">
      <c r="A4182" t="s">
        <v>39</v>
      </c>
      <c r="B4182" t="s">
        <v>16</v>
      </c>
      <c r="C4182" t="s">
        <v>3309</v>
      </c>
      <c r="D4182" t="s">
        <v>984</v>
      </c>
      <c r="E4182" t="s">
        <v>985</v>
      </c>
      <c r="F4182" t="s">
        <v>202</v>
      </c>
      <c r="G4182">
        <v>97542</v>
      </c>
      <c r="H4182" s="9">
        <v>1</v>
      </c>
      <c r="I4182" s="1">
        <v>45127</v>
      </c>
      <c r="J4182">
        <v>7</v>
      </c>
      <c r="K4182">
        <v>2023</v>
      </c>
      <c r="L4182" t="s">
        <v>37</v>
      </c>
      <c r="M4182">
        <v>33.5</v>
      </c>
      <c r="N4182" t="s">
        <v>4615</v>
      </c>
      <c r="O4182">
        <v>50.712200000000003</v>
      </c>
      <c r="P4182" t="s">
        <v>12</v>
      </c>
    </row>
    <row r="4183" spans="1:16" hidden="1" x14ac:dyDescent="0.25">
      <c r="A4183" t="s">
        <v>39</v>
      </c>
      <c r="B4183" t="s">
        <v>38</v>
      </c>
      <c r="C4183" t="s">
        <v>3271</v>
      </c>
      <c r="D4183" t="s">
        <v>902</v>
      </c>
      <c r="E4183" t="s">
        <v>903</v>
      </c>
      <c r="F4183" t="s">
        <v>202</v>
      </c>
      <c r="G4183">
        <v>97541</v>
      </c>
      <c r="H4183" s="9">
        <v>1</v>
      </c>
      <c r="I4183" s="1">
        <v>45127</v>
      </c>
      <c r="J4183">
        <v>7</v>
      </c>
      <c r="K4183">
        <v>2023</v>
      </c>
      <c r="L4183" t="s">
        <v>37</v>
      </c>
      <c r="M4183">
        <v>28.25</v>
      </c>
      <c r="N4183" t="s">
        <v>4615</v>
      </c>
      <c r="O4183">
        <v>42.764800000000001</v>
      </c>
      <c r="P4183" t="s">
        <v>12</v>
      </c>
    </row>
    <row r="4184" spans="1:16" hidden="1" x14ac:dyDescent="0.25">
      <c r="A4184" t="s">
        <v>39</v>
      </c>
      <c r="B4184" t="s">
        <v>38</v>
      </c>
      <c r="C4184" t="s">
        <v>474</v>
      </c>
      <c r="D4184" t="s">
        <v>60</v>
      </c>
      <c r="E4184" t="s">
        <v>60</v>
      </c>
      <c r="F4184" t="s">
        <v>202</v>
      </c>
      <c r="G4184">
        <v>97540</v>
      </c>
      <c r="H4184" s="9">
        <v>1</v>
      </c>
      <c r="I4184" s="1">
        <v>45127</v>
      </c>
      <c r="J4184">
        <v>7</v>
      </c>
      <c r="K4184">
        <v>2023</v>
      </c>
      <c r="L4184" t="s">
        <v>37</v>
      </c>
      <c r="M4184">
        <v>28.25</v>
      </c>
      <c r="N4184" t="s">
        <v>4615</v>
      </c>
      <c r="O4184">
        <v>42.764800000000001</v>
      </c>
      <c r="P4184" t="s">
        <v>12</v>
      </c>
    </row>
    <row r="4185" spans="1:16" hidden="1" x14ac:dyDescent="0.25">
      <c r="A4185" t="s">
        <v>39</v>
      </c>
      <c r="B4185" t="s">
        <v>16</v>
      </c>
      <c r="C4185" t="s">
        <v>3025</v>
      </c>
      <c r="D4185" t="s">
        <v>1028</v>
      </c>
      <c r="E4185" t="s">
        <v>1029</v>
      </c>
      <c r="F4185" t="s">
        <v>202</v>
      </c>
      <c r="G4185">
        <v>97411</v>
      </c>
      <c r="H4185" s="9">
        <v>1</v>
      </c>
      <c r="I4185" s="1">
        <v>45126</v>
      </c>
      <c r="J4185">
        <v>7</v>
      </c>
      <c r="K4185">
        <v>2023</v>
      </c>
      <c r="L4185" t="s">
        <v>37</v>
      </c>
      <c r="M4185">
        <v>33.5</v>
      </c>
      <c r="N4185" t="s">
        <v>4615</v>
      </c>
      <c r="O4185">
        <v>50.640599999999999</v>
      </c>
      <c r="P4185" t="s">
        <v>12</v>
      </c>
    </row>
    <row r="4186" spans="1:16" hidden="1" x14ac:dyDescent="0.25">
      <c r="A4186" t="s">
        <v>39</v>
      </c>
      <c r="B4186" t="s">
        <v>16</v>
      </c>
      <c r="C4186" t="s">
        <v>3311</v>
      </c>
      <c r="D4186" t="s">
        <v>990</v>
      </c>
      <c r="E4186" t="s">
        <v>991</v>
      </c>
      <c r="F4186" t="s">
        <v>202</v>
      </c>
      <c r="G4186">
        <v>97410</v>
      </c>
      <c r="H4186" s="9">
        <v>1</v>
      </c>
      <c r="I4186" s="1">
        <v>45126</v>
      </c>
      <c r="J4186">
        <v>7</v>
      </c>
      <c r="K4186">
        <v>2023</v>
      </c>
      <c r="L4186" t="s">
        <v>37</v>
      </c>
      <c r="M4186">
        <v>33.5</v>
      </c>
      <c r="N4186" t="s">
        <v>4615</v>
      </c>
      <c r="O4186">
        <v>50.640599999999999</v>
      </c>
      <c r="P4186" t="s">
        <v>12</v>
      </c>
    </row>
    <row r="4187" spans="1:16" hidden="1" x14ac:dyDescent="0.25">
      <c r="A4187" t="s">
        <v>39</v>
      </c>
      <c r="B4187" t="s">
        <v>16</v>
      </c>
      <c r="C4187" t="s">
        <v>531</v>
      </c>
      <c r="D4187" t="s">
        <v>83</v>
      </c>
      <c r="E4187" t="s">
        <v>66</v>
      </c>
      <c r="F4187" t="s">
        <v>202</v>
      </c>
      <c r="G4187">
        <v>97292</v>
      </c>
      <c r="H4187" s="9">
        <v>1</v>
      </c>
      <c r="I4187" s="1">
        <v>45125</v>
      </c>
      <c r="J4187">
        <v>7</v>
      </c>
      <c r="K4187">
        <v>2023</v>
      </c>
      <c r="L4187" t="s">
        <v>37</v>
      </c>
      <c r="M4187">
        <v>28.25</v>
      </c>
      <c r="N4187" t="s">
        <v>4615</v>
      </c>
      <c r="O4187">
        <v>42.151000000000003</v>
      </c>
      <c r="P4187" t="s">
        <v>12</v>
      </c>
    </row>
    <row r="4188" spans="1:16" hidden="1" x14ac:dyDescent="0.25">
      <c r="A4188" t="s">
        <v>39</v>
      </c>
      <c r="B4188" t="s">
        <v>16</v>
      </c>
      <c r="C4188" t="s">
        <v>3323</v>
      </c>
      <c r="D4188" t="s">
        <v>1018</v>
      </c>
      <c r="E4188" t="s">
        <v>1018</v>
      </c>
      <c r="F4188" t="s">
        <v>202</v>
      </c>
      <c r="G4188">
        <v>97291</v>
      </c>
      <c r="H4188" s="9">
        <v>1</v>
      </c>
      <c r="I4188" s="1">
        <v>45125</v>
      </c>
      <c r="J4188">
        <v>7</v>
      </c>
      <c r="K4188">
        <v>2023</v>
      </c>
      <c r="L4188" t="s">
        <v>37</v>
      </c>
      <c r="M4188">
        <v>33.5</v>
      </c>
      <c r="N4188" t="s">
        <v>4615</v>
      </c>
      <c r="O4188">
        <v>49.984299999999998</v>
      </c>
      <c r="P4188" t="s">
        <v>12</v>
      </c>
    </row>
    <row r="4189" spans="1:16" hidden="1" x14ac:dyDescent="0.25">
      <c r="A4189" t="s">
        <v>17</v>
      </c>
      <c r="B4189" t="s">
        <v>118</v>
      </c>
      <c r="C4189" t="s">
        <v>599</v>
      </c>
      <c r="D4189" t="s">
        <v>120</v>
      </c>
      <c r="E4189" t="s">
        <v>121</v>
      </c>
      <c r="F4189" t="s">
        <v>202</v>
      </c>
      <c r="G4189">
        <v>97225</v>
      </c>
      <c r="H4189" s="9">
        <v>20</v>
      </c>
      <c r="I4189" s="1">
        <v>45166</v>
      </c>
      <c r="J4189">
        <v>8</v>
      </c>
      <c r="K4189">
        <v>2023</v>
      </c>
      <c r="L4189" t="s">
        <v>106</v>
      </c>
      <c r="M4189">
        <v>80</v>
      </c>
      <c r="N4189" t="s">
        <v>4618</v>
      </c>
      <c r="O4189">
        <v>110.91160000000001</v>
      </c>
      <c r="P4189" t="s">
        <v>2951</v>
      </c>
    </row>
    <row r="4190" spans="1:16" hidden="1" x14ac:dyDescent="0.25">
      <c r="A4190" t="s">
        <v>39</v>
      </c>
      <c r="B4190" t="s">
        <v>38</v>
      </c>
      <c r="C4190" t="s">
        <v>3020</v>
      </c>
      <c r="D4190" t="s">
        <v>954</v>
      </c>
      <c r="E4190" t="s">
        <v>955</v>
      </c>
      <c r="F4190" t="s">
        <v>202</v>
      </c>
      <c r="G4190">
        <v>97013</v>
      </c>
      <c r="H4190" s="9">
        <v>1</v>
      </c>
      <c r="I4190" s="1">
        <v>45123</v>
      </c>
      <c r="J4190">
        <v>7</v>
      </c>
      <c r="K4190">
        <v>2023</v>
      </c>
      <c r="L4190" t="s">
        <v>37</v>
      </c>
      <c r="M4190">
        <v>28.25</v>
      </c>
      <c r="N4190" t="s">
        <v>4615</v>
      </c>
      <c r="O4190">
        <v>42.303100000000001</v>
      </c>
      <c r="P4190" t="s">
        <v>12</v>
      </c>
    </row>
    <row r="4191" spans="1:16" hidden="1" x14ac:dyDescent="0.25">
      <c r="A4191" t="s">
        <v>39</v>
      </c>
      <c r="B4191" t="s">
        <v>38</v>
      </c>
      <c r="C4191" t="s">
        <v>474</v>
      </c>
      <c r="D4191" t="s">
        <v>60</v>
      </c>
      <c r="E4191" t="s">
        <v>60</v>
      </c>
      <c r="F4191" t="s">
        <v>202</v>
      </c>
      <c r="G4191">
        <v>97012</v>
      </c>
      <c r="H4191" s="9">
        <v>1</v>
      </c>
      <c r="I4191" s="1">
        <v>45123</v>
      </c>
      <c r="J4191">
        <v>7</v>
      </c>
      <c r="K4191">
        <v>2023</v>
      </c>
      <c r="L4191" t="s">
        <v>37</v>
      </c>
      <c r="M4191">
        <v>28.25</v>
      </c>
      <c r="N4191" t="s">
        <v>4615</v>
      </c>
      <c r="O4191">
        <v>42.303100000000001</v>
      </c>
      <c r="P4191" t="s">
        <v>12</v>
      </c>
    </row>
    <row r="4192" spans="1:16" hidden="1" x14ac:dyDescent="0.25">
      <c r="A4192" t="s">
        <v>39</v>
      </c>
      <c r="B4192" t="s">
        <v>38</v>
      </c>
      <c r="C4192" t="s">
        <v>3020</v>
      </c>
      <c r="D4192" t="s">
        <v>954</v>
      </c>
      <c r="E4192" t="s">
        <v>955</v>
      </c>
      <c r="F4192" t="s">
        <v>202</v>
      </c>
      <c r="G4192">
        <v>96936</v>
      </c>
      <c r="H4192" s="9">
        <v>1</v>
      </c>
      <c r="I4192" s="1">
        <v>45123</v>
      </c>
      <c r="J4192">
        <v>7</v>
      </c>
      <c r="K4192">
        <v>2023</v>
      </c>
      <c r="L4192" t="s">
        <v>37</v>
      </c>
      <c r="M4192">
        <v>28.25</v>
      </c>
      <c r="N4192" t="s">
        <v>4615</v>
      </c>
      <c r="O4192">
        <v>42.303100000000001</v>
      </c>
      <c r="P4192" t="s">
        <v>12</v>
      </c>
    </row>
    <row r="4193" spans="1:16" hidden="1" x14ac:dyDescent="0.25">
      <c r="A4193" t="s">
        <v>39</v>
      </c>
      <c r="B4193" t="s">
        <v>16</v>
      </c>
      <c r="C4193" t="s">
        <v>2994</v>
      </c>
      <c r="D4193" t="s">
        <v>986</v>
      </c>
      <c r="E4193" t="s">
        <v>987</v>
      </c>
      <c r="F4193" t="s">
        <v>202</v>
      </c>
      <c r="G4193">
        <v>96916</v>
      </c>
      <c r="H4193" s="9">
        <v>1</v>
      </c>
      <c r="I4193" s="1">
        <v>45123</v>
      </c>
      <c r="J4193">
        <v>7</v>
      </c>
      <c r="K4193">
        <v>2023</v>
      </c>
      <c r="L4193" t="s">
        <v>37</v>
      </c>
      <c r="M4193">
        <v>33.5</v>
      </c>
      <c r="N4193" t="s">
        <v>4615</v>
      </c>
      <c r="O4193">
        <v>50.164700000000003</v>
      </c>
      <c r="P4193" t="s">
        <v>12</v>
      </c>
    </row>
    <row r="4194" spans="1:16" hidden="1" x14ac:dyDescent="0.25">
      <c r="A4194" t="s">
        <v>39</v>
      </c>
      <c r="B4194" t="s">
        <v>38</v>
      </c>
      <c r="C4194" t="s">
        <v>536</v>
      </c>
      <c r="D4194" t="s">
        <v>84</v>
      </c>
      <c r="E4194" t="s">
        <v>85</v>
      </c>
      <c r="F4194" t="s">
        <v>202</v>
      </c>
      <c r="G4194">
        <v>96915</v>
      </c>
      <c r="H4194" s="9">
        <v>1</v>
      </c>
      <c r="I4194" s="1">
        <v>45123</v>
      </c>
      <c r="J4194">
        <v>7</v>
      </c>
      <c r="K4194">
        <v>2023</v>
      </c>
      <c r="L4194" t="s">
        <v>37</v>
      </c>
      <c r="M4194">
        <v>33.5</v>
      </c>
      <c r="N4194" t="s">
        <v>4615</v>
      </c>
      <c r="O4194">
        <v>50.164700000000003</v>
      </c>
      <c r="P4194" t="s">
        <v>12</v>
      </c>
    </row>
    <row r="4195" spans="1:16" hidden="1" x14ac:dyDescent="0.25">
      <c r="A4195" t="s">
        <v>39</v>
      </c>
      <c r="B4195" t="s">
        <v>38</v>
      </c>
      <c r="C4195" t="s">
        <v>473</v>
      </c>
      <c r="D4195" t="s">
        <v>40</v>
      </c>
      <c r="E4195" t="s">
        <v>41</v>
      </c>
      <c r="F4195" t="s">
        <v>202</v>
      </c>
      <c r="G4195">
        <v>96914</v>
      </c>
      <c r="H4195" s="9">
        <v>1</v>
      </c>
      <c r="I4195" s="1">
        <v>45123</v>
      </c>
      <c r="J4195">
        <v>7</v>
      </c>
      <c r="K4195">
        <v>2023</v>
      </c>
      <c r="L4195" t="s">
        <v>37</v>
      </c>
      <c r="M4195">
        <v>28.25</v>
      </c>
      <c r="N4195" t="s">
        <v>4615</v>
      </c>
      <c r="O4195">
        <v>42.303100000000001</v>
      </c>
      <c r="P4195" t="s">
        <v>12</v>
      </c>
    </row>
    <row r="4196" spans="1:16" hidden="1" x14ac:dyDescent="0.25">
      <c r="A4196" t="s">
        <v>39</v>
      </c>
      <c r="B4196" t="s">
        <v>38</v>
      </c>
      <c r="C4196" t="s">
        <v>536</v>
      </c>
      <c r="D4196" t="s">
        <v>84</v>
      </c>
      <c r="E4196" t="s">
        <v>85</v>
      </c>
      <c r="F4196" t="s">
        <v>202</v>
      </c>
      <c r="G4196">
        <v>96912</v>
      </c>
      <c r="H4196" s="9">
        <v>1</v>
      </c>
      <c r="I4196" s="1">
        <v>45123</v>
      </c>
      <c r="J4196">
        <v>7</v>
      </c>
      <c r="K4196">
        <v>2023</v>
      </c>
      <c r="L4196" t="s">
        <v>37</v>
      </c>
      <c r="M4196">
        <v>33.5</v>
      </c>
      <c r="N4196" t="s">
        <v>4615</v>
      </c>
      <c r="O4196">
        <v>50.164700000000003</v>
      </c>
      <c r="P4196" t="s">
        <v>12</v>
      </c>
    </row>
    <row r="4197" spans="1:16" hidden="1" x14ac:dyDescent="0.25">
      <c r="A4197" t="s">
        <v>39</v>
      </c>
      <c r="B4197" t="s">
        <v>16</v>
      </c>
      <c r="C4197" t="s">
        <v>528</v>
      </c>
      <c r="D4197" t="s">
        <v>92</v>
      </c>
      <c r="E4197" t="s">
        <v>93</v>
      </c>
      <c r="F4197" t="s">
        <v>202</v>
      </c>
      <c r="G4197">
        <v>96911</v>
      </c>
      <c r="H4197" s="9">
        <v>1</v>
      </c>
      <c r="I4197" s="1">
        <v>45123</v>
      </c>
      <c r="J4197">
        <v>7</v>
      </c>
      <c r="K4197">
        <v>2023</v>
      </c>
      <c r="L4197" t="s">
        <v>37</v>
      </c>
      <c r="M4197">
        <v>33.5</v>
      </c>
      <c r="N4197" t="s">
        <v>4615</v>
      </c>
      <c r="O4197">
        <v>50.164700000000003</v>
      </c>
      <c r="P4197" t="s">
        <v>12</v>
      </c>
    </row>
    <row r="4198" spans="1:16" hidden="1" x14ac:dyDescent="0.25">
      <c r="A4198" t="s">
        <v>39</v>
      </c>
      <c r="B4198" t="s">
        <v>38</v>
      </c>
      <c r="C4198" t="s">
        <v>473</v>
      </c>
      <c r="D4198" t="s">
        <v>40</v>
      </c>
      <c r="E4198" t="s">
        <v>41</v>
      </c>
      <c r="F4198" t="s">
        <v>202</v>
      </c>
      <c r="G4198">
        <v>96910</v>
      </c>
      <c r="H4198" s="9">
        <v>1</v>
      </c>
      <c r="I4198" s="1">
        <v>45123</v>
      </c>
      <c r="J4198">
        <v>7</v>
      </c>
      <c r="K4198">
        <v>2023</v>
      </c>
      <c r="L4198" t="s">
        <v>37</v>
      </c>
      <c r="M4198">
        <v>28.25</v>
      </c>
      <c r="N4198" t="s">
        <v>4615</v>
      </c>
      <c r="O4198">
        <v>42.303100000000001</v>
      </c>
      <c r="P4198" t="s">
        <v>12</v>
      </c>
    </row>
    <row r="4199" spans="1:16" hidden="1" x14ac:dyDescent="0.25">
      <c r="A4199" t="s">
        <v>39</v>
      </c>
      <c r="B4199" t="s">
        <v>16</v>
      </c>
      <c r="C4199" t="s">
        <v>3322</v>
      </c>
      <c r="D4199" t="s">
        <v>1016</v>
      </c>
      <c r="E4199" t="s">
        <v>1017</v>
      </c>
      <c r="F4199" t="s">
        <v>202</v>
      </c>
      <c r="G4199">
        <v>96908</v>
      </c>
      <c r="H4199" s="9">
        <v>1</v>
      </c>
      <c r="I4199" s="1">
        <v>45123</v>
      </c>
      <c r="J4199">
        <v>7</v>
      </c>
      <c r="K4199">
        <v>2023</v>
      </c>
      <c r="L4199" t="s">
        <v>37</v>
      </c>
      <c r="M4199">
        <v>33.5</v>
      </c>
      <c r="N4199" t="s">
        <v>4615</v>
      </c>
      <c r="O4199">
        <v>50.164700000000003</v>
      </c>
      <c r="P4199" t="s">
        <v>12</v>
      </c>
    </row>
    <row r="4200" spans="1:16" hidden="1" x14ac:dyDescent="0.25">
      <c r="A4200" t="s">
        <v>39</v>
      </c>
      <c r="B4200" t="s">
        <v>16</v>
      </c>
      <c r="C4200" t="s">
        <v>3025</v>
      </c>
      <c r="D4200" t="s">
        <v>1028</v>
      </c>
      <c r="E4200" t="s">
        <v>1029</v>
      </c>
      <c r="F4200" t="s">
        <v>202</v>
      </c>
      <c r="G4200">
        <v>96873</v>
      </c>
      <c r="H4200" s="9">
        <v>1</v>
      </c>
      <c r="I4200" s="1">
        <v>45122</v>
      </c>
      <c r="J4200">
        <v>7</v>
      </c>
      <c r="K4200">
        <v>2023</v>
      </c>
      <c r="L4200" t="s">
        <v>37</v>
      </c>
      <c r="M4200">
        <v>33.5</v>
      </c>
      <c r="N4200" t="s">
        <v>4615</v>
      </c>
      <c r="O4200">
        <v>50.164700000000003</v>
      </c>
      <c r="P4200" t="s">
        <v>12</v>
      </c>
    </row>
    <row r="4201" spans="1:16" hidden="1" x14ac:dyDescent="0.25">
      <c r="A4201" t="s">
        <v>39</v>
      </c>
      <c r="B4201" t="s">
        <v>16</v>
      </c>
      <c r="C4201" t="s">
        <v>623</v>
      </c>
      <c r="D4201" t="s">
        <v>95</v>
      </c>
      <c r="E4201" t="s">
        <v>96</v>
      </c>
      <c r="F4201" t="s">
        <v>202</v>
      </c>
      <c r="G4201">
        <v>96817</v>
      </c>
      <c r="H4201" s="9">
        <v>1</v>
      </c>
      <c r="I4201" s="1">
        <v>45121</v>
      </c>
      <c r="J4201">
        <v>7</v>
      </c>
      <c r="K4201">
        <v>2023</v>
      </c>
      <c r="L4201" t="s">
        <v>37</v>
      </c>
      <c r="M4201">
        <v>33.5</v>
      </c>
      <c r="N4201" t="s">
        <v>4615</v>
      </c>
      <c r="O4201">
        <v>50.225200000000001</v>
      </c>
      <c r="P4201" t="s">
        <v>12</v>
      </c>
    </row>
    <row r="4202" spans="1:16" hidden="1" x14ac:dyDescent="0.25">
      <c r="A4202" t="s">
        <v>39</v>
      </c>
      <c r="B4202" t="s">
        <v>16</v>
      </c>
      <c r="C4202" t="s">
        <v>528</v>
      </c>
      <c r="D4202" t="s">
        <v>92</v>
      </c>
      <c r="E4202" t="s">
        <v>93</v>
      </c>
      <c r="F4202" t="s">
        <v>202</v>
      </c>
      <c r="G4202">
        <v>96816</v>
      </c>
      <c r="H4202" s="9">
        <v>1</v>
      </c>
      <c r="I4202" s="1">
        <v>45121</v>
      </c>
      <c r="J4202">
        <v>7</v>
      </c>
      <c r="K4202">
        <v>2023</v>
      </c>
      <c r="L4202" t="s">
        <v>37</v>
      </c>
      <c r="M4202">
        <v>33.5</v>
      </c>
      <c r="N4202" t="s">
        <v>4615</v>
      </c>
      <c r="O4202">
        <v>50.225200000000001</v>
      </c>
      <c r="P4202" t="s">
        <v>12</v>
      </c>
    </row>
    <row r="4203" spans="1:16" hidden="1" x14ac:dyDescent="0.25">
      <c r="A4203" t="s">
        <v>39</v>
      </c>
      <c r="B4203" t="s">
        <v>38</v>
      </c>
      <c r="C4203" t="s">
        <v>3266</v>
      </c>
      <c r="D4203" t="s">
        <v>892</v>
      </c>
      <c r="E4203" t="s">
        <v>893</v>
      </c>
      <c r="F4203" t="s">
        <v>202</v>
      </c>
      <c r="G4203">
        <v>96815</v>
      </c>
      <c r="H4203" s="9">
        <v>1</v>
      </c>
      <c r="I4203" s="1">
        <v>45121</v>
      </c>
      <c r="J4203">
        <v>7</v>
      </c>
      <c r="K4203">
        <v>2023</v>
      </c>
      <c r="L4203" t="s">
        <v>37</v>
      </c>
      <c r="M4203">
        <v>28.25</v>
      </c>
      <c r="N4203" t="s">
        <v>4615</v>
      </c>
      <c r="O4203">
        <v>42.354100000000003</v>
      </c>
      <c r="P4203" t="s">
        <v>12</v>
      </c>
    </row>
    <row r="4204" spans="1:16" hidden="1" x14ac:dyDescent="0.25">
      <c r="A4204" t="s">
        <v>39</v>
      </c>
      <c r="B4204" t="s">
        <v>16</v>
      </c>
      <c r="C4204" t="s">
        <v>3311</v>
      </c>
      <c r="D4204" t="s">
        <v>990</v>
      </c>
      <c r="E4204" t="s">
        <v>991</v>
      </c>
      <c r="F4204" t="s">
        <v>202</v>
      </c>
      <c r="G4204">
        <v>96813</v>
      </c>
      <c r="H4204" s="9">
        <v>1</v>
      </c>
      <c r="I4204" s="1">
        <v>45121</v>
      </c>
      <c r="J4204">
        <v>7</v>
      </c>
      <c r="K4204">
        <v>2023</v>
      </c>
      <c r="L4204" t="s">
        <v>37</v>
      </c>
      <c r="M4204">
        <v>33.5</v>
      </c>
      <c r="N4204" t="s">
        <v>4615</v>
      </c>
      <c r="O4204">
        <v>50.225200000000001</v>
      </c>
      <c r="P4204" t="s">
        <v>12</v>
      </c>
    </row>
    <row r="4205" spans="1:16" hidden="1" x14ac:dyDescent="0.25">
      <c r="A4205" t="s">
        <v>39</v>
      </c>
      <c r="B4205" t="s">
        <v>16</v>
      </c>
      <c r="C4205" t="s">
        <v>3322</v>
      </c>
      <c r="D4205" t="s">
        <v>1016</v>
      </c>
      <c r="E4205" t="s">
        <v>1017</v>
      </c>
      <c r="F4205" t="s">
        <v>202</v>
      </c>
      <c r="G4205">
        <v>96812</v>
      </c>
      <c r="H4205" s="9">
        <v>1</v>
      </c>
      <c r="I4205" s="1">
        <v>45121</v>
      </c>
      <c r="J4205">
        <v>7</v>
      </c>
      <c r="K4205">
        <v>2023</v>
      </c>
      <c r="L4205" t="s">
        <v>37</v>
      </c>
      <c r="M4205">
        <v>33.5</v>
      </c>
      <c r="N4205" t="s">
        <v>4615</v>
      </c>
      <c r="O4205">
        <v>50.225200000000001</v>
      </c>
      <c r="P4205" t="s">
        <v>12</v>
      </c>
    </row>
    <row r="4206" spans="1:16" hidden="1" x14ac:dyDescent="0.25">
      <c r="A4206" t="s">
        <v>39</v>
      </c>
      <c r="B4206" t="s">
        <v>38</v>
      </c>
      <c r="C4206" t="s">
        <v>2968</v>
      </c>
      <c r="D4206" t="s">
        <v>877</v>
      </c>
      <c r="E4206" t="s">
        <v>878</v>
      </c>
      <c r="F4206" t="s">
        <v>202</v>
      </c>
      <c r="G4206">
        <v>96811</v>
      </c>
      <c r="H4206" s="9">
        <v>1</v>
      </c>
      <c r="I4206" s="1">
        <v>45121</v>
      </c>
      <c r="J4206">
        <v>7</v>
      </c>
      <c r="K4206">
        <v>2023</v>
      </c>
      <c r="L4206" t="s">
        <v>37</v>
      </c>
      <c r="M4206">
        <v>28.25</v>
      </c>
      <c r="N4206" t="s">
        <v>4615</v>
      </c>
      <c r="O4206">
        <v>42.354100000000003</v>
      </c>
      <c r="P4206" t="s">
        <v>12</v>
      </c>
    </row>
    <row r="4207" spans="1:16" hidden="1" x14ac:dyDescent="0.25">
      <c r="A4207" t="s">
        <v>39</v>
      </c>
      <c r="B4207" t="s">
        <v>38</v>
      </c>
      <c r="C4207" t="s">
        <v>3270</v>
      </c>
      <c r="D4207" t="s">
        <v>900</v>
      </c>
      <c r="E4207" t="s">
        <v>901</v>
      </c>
      <c r="F4207" t="s">
        <v>202</v>
      </c>
      <c r="G4207">
        <v>96715</v>
      </c>
      <c r="H4207" s="9">
        <v>1</v>
      </c>
      <c r="I4207" s="1">
        <v>45121</v>
      </c>
      <c r="J4207">
        <v>7</v>
      </c>
      <c r="K4207">
        <v>2023</v>
      </c>
      <c r="L4207" t="s">
        <v>37</v>
      </c>
      <c r="M4207">
        <v>28.25</v>
      </c>
      <c r="N4207" t="s">
        <v>4615</v>
      </c>
      <c r="O4207">
        <v>42.354100000000003</v>
      </c>
      <c r="P4207" t="s">
        <v>12</v>
      </c>
    </row>
    <row r="4208" spans="1:16" hidden="1" x14ac:dyDescent="0.25">
      <c r="A4208" t="s">
        <v>39</v>
      </c>
      <c r="B4208" t="s">
        <v>38</v>
      </c>
      <c r="C4208" t="s">
        <v>476</v>
      </c>
      <c r="D4208" t="s">
        <v>71</v>
      </c>
      <c r="E4208" t="s">
        <v>72</v>
      </c>
      <c r="F4208" t="s">
        <v>202</v>
      </c>
      <c r="G4208">
        <v>96714</v>
      </c>
      <c r="H4208" s="9">
        <v>1</v>
      </c>
      <c r="I4208" s="1">
        <v>45121</v>
      </c>
      <c r="J4208">
        <v>7</v>
      </c>
      <c r="K4208">
        <v>2023</v>
      </c>
      <c r="L4208" t="s">
        <v>37</v>
      </c>
      <c r="M4208">
        <v>28.25</v>
      </c>
      <c r="N4208" t="s">
        <v>4615</v>
      </c>
      <c r="O4208">
        <v>42.354100000000003</v>
      </c>
      <c r="P4208" t="s">
        <v>12</v>
      </c>
    </row>
    <row r="4209" spans="1:16" hidden="1" x14ac:dyDescent="0.25">
      <c r="A4209" t="s">
        <v>39</v>
      </c>
      <c r="B4209" t="s">
        <v>38</v>
      </c>
      <c r="C4209" t="s">
        <v>476</v>
      </c>
      <c r="D4209" t="s">
        <v>71</v>
      </c>
      <c r="E4209" t="s">
        <v>72</v>
      </c>
      <c r="F4209" t="s">
        <v>202</v>
      </c>
      <c r="G4209">
        <v>96713</v>
      </c>
      <c r="H4209" s="9">
        <v>1</v>
      </c>
      <c r="I4209" s="1">
        <v>45121</v>
      </c>
      <c r="J4209">
        <v>7</v>
      </c>
      <c r="K4209">
        <v>2023</v>
      </c>
      <c r="L4209" t="s">
        <v>37</v>
      </c>
      <c r="M4209">
        <v>28.25</v>
      </c>
      <c r="N4209" t="s">
        <v>4615</v>
      </c>
      <c r="O4209">
        <v>42.354100000000003</v>
      </c>
      <c r="P4209" t="s">
        <v>12</v>
      </c>
    </row>
    <row r="4210" spans="1:16" hidden="1" x14ac:dyDescent="0.25">
      <c r="A4210" t="s">
        <v>39</v>
      </c>
      <c r="B4210" t="s">
        <v>16</v>
      </c>
      <c r="C4210" t="s">
        <v>3322</v>
      </c>
      <c r="D4210" t="s">
        <v>1016</v>
      </c>
      <c r="E4210" t="s">
        <v>1017</v>
      </c>
      <c r="F4210" t="s">
        <v>202</v>
      </c>
      <c r="G4210">
        <v>96711</v>
      </c>
      <c r="H4210" s="9">
        <v>1</v>
      </c>
      <c r="I4210" s="1">
        <v>45120</v>
      </c>
      <c r="J4210">
        <v>7</v>
      </c>
      <c r="K4210">
        <v>2023</v>
      </c>
      <c r="L4210" t="s">
        <v>37</v>
      </c>
      <c r="M4210">
        <v>33.5</v>
      </c>
      <c r="N4210" t="s">
        <v>4615</v>
      </c>
      <c r="O4210">
        <v>49.467300000000002</v>
      </c>
      <c r="P4210" t="s">
        <v>12</v>
      </c>
    </row>
    <row r="4211" spans="1:16" hidden="1" x14ac:dyDescent="0.25">
      <c r="A4211" t="s">
        <v>39</v>
      </c>
      <c r="B4211" t="s">
        <v>38</v>
      </c>
      <c r="C4211" t="s">
        <v>3292</v>
      </c>
      <c r="D4211" t="s">
        <v>943</v>
      </c>
      <c r="E4211" t="s">
        <v>944</v>
      </c>
      <c r="F4211" t="s">
        <v>202</v>
      </c>
      <c r="G4211">
        <v>96710</v>
      </c>
      <c r="H4211" s="9">
        <v>1</v>
      </c>
      <c r="I4211" s="1">
        <v>45120</v>
      </c>
      <c r="J4211">
        <v>7</v>
      </c>
      <c r="K4211">
        <v>2023</v>
      </c>
      <c r="L4211" t="s">
        <v>37</v>
      </c>
      <c r="M4211">
        <v>28.25</v>
      </c>
      <c r="N4211" t="s">
        <v>4615</v>
      </c>
      <c r="O4211">
        <v>41.715000000000003</v>
      </c>
      <c r="P4211" t="s">
        <v>12</v>
      </c>
    </row>
    <row r="4212" spans="1:16" hidden="1" x14ac:dyDescent="0.25">
      <c r="A4212" t="s">
        <v>39</v>
      </c>
      <c r="B4212" t="s">
        <v>16</v>
      </c>
      <c r="C4212" t="s">
        <v>531</v>
      </c>
      <c r="D4212" t="s">
        <v>83</v>
      </c>
      <c r="E4212" t="s">
        <v>66</v>
      </c>
      <c r="F4212" t="s">
        <v>202</v>
      </c>
      <c r="G4212">
        <v>96709</v>
      </c>
      <c r="H4212" s="9">
        <v>1</v>
      </c>
      <c r="I4212" s="1">
        <v>45120</v>
      </c>
      <c r="J4212">
        <v>7</v>
      </c>
      <c r="K4212">
        <v>2023</v>
      </c>
      <c r="L4212" t="s">
        <v>37</v>
      </c>
      <c r="M4212">
        <v>28.25</v>
      </c>
      <c r="N4212" t="s">
        <v>4615</v>
      </c>
      <c r="O4212">
        <v>41.715000000000003</v>
      </c>
      <c r="P4212" t="s">
        <v>12</v>
      </c>
    </row>
    <row r="4213" spans="1:16" hidden="1" x14ac:dyDescent="0.25">
      <c r="A4213" t="s">
        <v>39</v>
      </c>
      <c r="B4213" t="s">
        <v>38</v>
      </c>
      <c r="C4213" t="s">
        <v>2944</v>
      </c>
      <c r="D4213" t="s">
        <v>949</v>
      </c>
      <c r="E4213" t="s">
        <v>950</v>
      </c>
      <c r="F4213" t="s">
        <v>202</v>
      </c>
      <c r="G4213">
        <v>96708</v>
      </c>
      <c r="H4213" s="9">
        <v>1</v>
      </c>
      <c r="I4213" s="1">
        <v>45120</v>
      </c>
      <c r="J4213">
        <v>7</v>
      </c>
      <c r="K4213">
        <v>2023</v>
      </c>
      <c r="L4213" t="s">
        <v>37</v>
      </c>
      <c r="M4213">
        <v>28.25</v>
      </c>
      <c r="N4213" t="s">
        <v>4615</v>
      </c>
      <c r="O4213">
        <v>41.715000000000003</v>
      </c>
      <c r="P4213" t="s">
        <v>12</v>
      </c>
    </row>
    <row r="4214" spans="1:16" hidden="1" x14ac:dyDescent="0.25">
      <c r="A4214" t="s">
        <v>39</v>
      </c>
      <c r="B4214" t="s">
        <v>16</v>
      </c>
      <c r="C4214" t="s">
        <v>3311</v>
      </c>
      <c r="D4214" t="s">
        <v>990</v>
      </c>
      <c r="E4214" t="s">
        <v>991</v>
      </c>
      <c r="F4214" t="s">
        <v>202</v>
      </c>
      <c r="G4214">
        <v>96706</v>
      </c>
      <c r="H4214" s="9">
        <v>1</v>
      </c>
      <c r="I4214" s="1">
        <v>45120</v>
      </c>
      <c r="J4214">
        <v>7</v>
      </c>
      <c r="K4214">
        <v>2023</v>
      </c>
      <c r="L4214" t="s">
        <v>37</v>
      </c>
      <c r="M4214">
        <v>33.5</v>
      </c>
      <c r="N4214" t="s">
        <v>4615</v>
      </c>
      <c r="O4214">
        <v>49.467300000000002</v>
      </c>
      <c r="P4214" t="s">
        <v>12</v>
      </c>
    </row>
    <row r="4215" spans="1:16" hidden="1" x14ac:dyDescent="0.25">
      <c r="A4215" t="s">
        <v>39</v>
      </c>
      <c r="B4215" t="s">
        <v>38</v>
      </c>
      <c r="C4215" t="s">
        <v>2968</v>
      </c>
      <c r="D4215" t="s">
        <v>877</v>
      </c>
      <c r="E4215" t="s">
        <v>878</v>
      </c>
      <c r="F4215" t="s">
        <v>202</v>
      </c>
      <c r="G4215">
        <v>96704</v>
      </c>
      <c r="H4215" s="9">
        <v>1</v>
      </c>
      <c r="I4215" s="1">
        <v>45120</v>
      </c>
      <c r="J4215">
        <v>7</v>
      </c>
      <c r="K4215">
        <v>2023</v>
      </c>
      <c r="L4215" t="s">
        <v>37</v>
      </c>
      <c r="M4215">
        <v>28.25</v>
      </c>
      <c r="N4215" t="s">
        <v>4615</v>
      </c>
      <c r="O4215">
        <v>41.715000000000003</v>
      </c>
      <c r="P4215" t="s">
        <v>12</v>
      </c>
    </row>
    <row r="4216" spans="1:16" hidden="1" x14ac:dyDescent="0.25">
      <c r="A4216" t="s">
        <v>39</v>
      </c>
      <c r="B4216" t="s">
        <v>38</v>
      </c>
      <c r="C4216" t="s">
        <v>3292</v>
      </c>
      <c r="D4216" t="s">
        <v>943</v>
      </c>
      <c r="E4216" t="s">
        <v>944</v>
      </c>
      <c r="F4216" t="s">
        <v>202</v>
      </c>
      <c r="G4216">
        <v>96703</v>
      </c>
      <c r="H4216" s="9">
        <v>1</v>
      </c>
      <c r="I4216" s="1">
        <v>45120</v>
      </c>
      <c r="J4216">
        <v>7</v>
      </c>
      <c r="K4216">
        <v>2023</v>
      </c>
      <c r="L4216" t="s">
        <v>37</v>
      </c>
      <c r="M4216">
        <v>28.25</v>
      </c>
      <c r="N4216" t="s">
        <v>4615</v>
      </c>
      <c r="O4216">
        <v>41.715000000000003</v>
      </c>
      <c r="P4216" t="s">
        <v>12</v>
      </c>
    </row>
    <row r="4217" spans="1:16" hidden="1" x14ac:dyDescent="0.25">
      <c r="A4217" t="s">
        <v>39</v>
      </c>
      <c r="B4217" t="s">
        <v>38</v>
      </c>
      <c r="C4217" t="s">
        <v>3292</v>
      </c>
      <c r="D4217" t="s">
        <v>943</v>
      </c>
      <c r="E4217" t="s">
        <v>944</v>
      </c>
      <c r="F4217" t="s">
        <v>202</v>
      </c>
      <c r="G4217">
        <v>96702</v>
      </c>
      <c r="H4217" s="9">
        <v>1</v>
      </c>
      <c r="I4217" s="1">
        <v>45120</v>
      </c>
      <c r="J4217">
        <v>7</v>
      </c>
      <c r="K4217">
        <v>2023</v>
      </c>
      <c r="L4217" t="s">
        <v>37</v>
      </c>
      <c r="M4217">
        <v>28.25</v>
      </c>
      <c r="N4217" t="s">
        <v>4615</v>
      </c>
      <c r="O4217">
        <v>41.715000000000003</v>
      </c>
      <c r="P4217" t="s">
        <v>12</v>
      </c>
    </row>
    <row r="4218" spans="1:16" hidden="1" x14ac:dyDescent="0.25">
      <c r="A4218" t="s">
        <v>39</v>
      </c>
      <c r="B4218" t="s">
        <v>38</v>
      </c>
      <c r="C4218" t="s">
        <v>2944</v>
      </c>
      <c r="D4218" t="s">
        <v>949</v>
      </c>
      <c r="E4218" t="s">
        <v>950</v>
      </c>
      <c r="F4218" t="s">
        <v>202</v>
      </c>
      <c r="G4218">
        <v>96701</v>
      </c>
      <c r="H4218" s="9">
        <v>1</v>
      </c>
      <c r="I4218" s="1">
        <v>45120</v>
      </c>
      <c r="J4218">
        <v>7</v>
      </c>
      <c r="K4218">
        <v>2023</v>
      </c>
      <c r="L4218" t="s">
        <v>37</v>
      </c>
      <c r="M4218">
        <v>28.25</v>
      </c>
      <c r="N4218" t="s">
        <v>4615</v>
      </c>
      <c r="O4218">
        <v>41.715000000000003</v>
      </c>
      <c r="P4218" t="s">
        <v>12</v>
      </c>
    </row>
    <row r="4219" spans="1:16" hidden="1" x14ac:dyDescent="0.25">
      <c r="A4219" t="s">
        <v>39</v>
      </c>
      <c r="B4219" t="s">
        <v>38</v>
      </c>
      <c r="C4219" t="s">
        <v>2944</v>
      </c>
      <c r="D4219" t="s">
        <v>949</v>
      </c>
      <c r="E4219" t="s">
        <v>950</v>
      </c>
      <c r="F4219" t="s">
        <v>202</v>
      </c>
      <c r="G4219">
        <v>96700</v>
      </c>
      <c r="H4219" s="9">
        <v>4</v>
      </c>
      <c r="I4219" s="1">
        <v>45120</v>
      </c>
      <c r="J4219">
        <v>7</v>
      </c>
      <c r="K4219">
        <v>2023</v>
      </c>
      <c r="L4219" t="s">
        <v>37</v>
      </c>
      <c r="M4219">
        <v>28.25</v>
      </c>
      <c r="N4219" t="s">
        <v>4615</v>
      </c>
      <c r="O4219">
        <v>41.715000000000003</v>
      </c>
      <c r="P4219" t="s">
        <v>12</v>
      </c>
    </row>
    <row r="4220" spans="1:16" hidden="1" x14ac:dyDescent="0.25">
      <c r="A4220" t="s">
        <v>39</v>
      </c>
      <c r="B4220" t="s">
        <v>38</v>
      </c>
      <c r="C4220" t="s">
        <v>476</v>
      </c>
      <c r="D4220" t="s">
        <v>71</v>
      </c>
      <c r="E4220" t="s">
        <v>72</v>
      </c>
      <c r="F4220" t="s">
        <v>202</v>
      </c>
      <c r="G4220">
        <v>96542</v>
      </c>
      <c r="H4220" s="9">
        <v>1</v>
      </c>
      <c r="I4220" s="1">
        <v>45119</v>
      </c>
      <c r="J4220">
        <v>7</v>
      </c>
      <c r="K4220">
        <v>2023</v>
      </c>
      <c r="L4220" t="s">
        <v>37</v>
      </c>
      <c r="M4220">
        <v>28.25</v>
      </c>
      <c r="N4220" t="s">
        <v>4615</v>
      </c>
      <c r="O4220">
        <v>41.793700000000001</v>
      </c>
      <c r="P4220" t="s">
        <v>12</v>
      </c>
    </row>
    <row r="4221" spans="1:16" hidden="1" x14ac:dyDescent="0.25">
      <c r="A4221" t="s">
        <v>39</v>
      </c>
      <c r="B4221" t="s">
        <v>38</v>
      </c>
      <c r="C4221" t="s">
        <v>3292</v>
      </c>
      <c r="D4221" t="s">
        <v>943</v>
      </c>
      <c r="E4221" t="s">
        <v>944</v>
      </c>
      <c r="F4221" t="s">
        <v>202</v>
      </c>
      <c r="G4221">
        <v>96541</v>
      </c>
      <c r="H4221" s="9">
        <v>1</v>
      </c>
      <c r="I4221" s="1">
        <v>45119</v>
      </c>
      <c r="J4221">
        <v>7</v>
      </c>
      <c r="K4221">
        <v>2023</v>
      </c>
      <c r="L4221" t="s">
        <v>37</v>
      </c>
      <c r="M4221">
        <v>28.25</v>
      </c>
      <c r="N4221" t="s">
        <v>4615</v>
      </c>
      <c r="O4221">
        <v>41.793700000000001</v>
      </c>
      <c r="P4221" t="s">
        <v>12</v>
      </c>
    </row>
    <row r="4222" spans="1:16" hidden="1" x14ac:dyDescent="0.25">
      <c r="A4222" t="s">
        <v>39</v>
      </c>
      <c r="B4222" t="s">
        <v>16</v>
      </c>
      <c r="C4222" t="s">
        <v>528</v>
      </c>
      <c r="D4222" t="s">
        <v>92</v>
      </c>
      <c r="E4222" t="s">
        <v>93</v>
      </c>
      <c r="F4222" t="s">
        <v>202</v>
      </c>
      <c r="G4222">
        <v>96539</v>
      </c>
      <c r="H4222" s="9">
        <v>1</v>
      </c>
      <c r="I4222" s="1">
        <v>45119</v>
      </c>
      <c r="J4222">
        <v>7</v>
      </c>
      <c r="K4222">
        <v>2023</v>
      </c>
      <c r="L4222" t="s">
        <v>37</v>
      </c>
      <c r="M4222">
        <v>33.5</v>
      </c>
      <c r="N4222" t="s">
        <v>4615</v>
      </c>
      <c r="O4222">
        <v>49.560600000000001</v>
      </c>
      <c r="P4222" t="s">
        <v>12</v>
      </c>
    </row>
    <row r="4223" spans="1:16" hidden="1" x14ac:dyDescent="0.25">
      <c r="A4223" t="s">
        <v>39</v>
      </c>
      <c r="B4223" t="s">
        <v>16</v>
      </c>
      <c r="C4223" t="s">
        <v>2992</v>
      </c>
      <c r="D4223" t="s">
        <v>1035</v>
      </c>
      <c r="E4223" t="s">
        <v>1036</v>
      </c>
      <c r="F4223" t="s">
        <v>202</v>
      </c>
      <c r="G4223">
        <v>96538</v>
      </c>
      <c r="H4223" s="9">
        <v>1</v>
      </c>
      <c r="I4223" s="1">
        <v>45119</v>
      </c>
      <c r="J4223">
        <v>7</v>
      </c>
      <c r="K4223">
        <v>2023</v>
      </c>
      <c r="L4223" t="s">
        <v>37</v>
      </c>
      <c r="M4223">
        <v>33.5</v>
      </c>
      <c r="N4223" t="s">
        <v>4615</v>
      </c>
      <c r="O4223">
        <v>49.560600000000001</v>
      </c>
      <c r="P4223" t="s">
        <v>12</v>
      </c>
    </row>
    <row r="4224" spans="1:16" hidden="1" x14ac:dyDescent="0.25">
      <c r="A4224" t="s">
        <v>39</v>
      </c>
      <c r="B4224" t="s">
        <v>38</v>
      </c>
      <c r="C4224" t="s">
        <v>3287</v>
      </c>
      <c r="D4224" t="s">
        <v>933</v>
      </c>
      <c r="E4224" t="s">
        <v>934</v>
      </c>
      <c r="F4224" t="s">
        <v>202</v>
      </c>
      <c r="G4224">
        <v>96537</v>
      </c>
      <c r="H4224" s="9">
        <v>1</v>
      </c>
      <c r="I4224" s="1">
        <v>45119</v>
      </c>
      <c r="J4224">
        <v>7</v>
      </c>
      <c r="K4224">
        <v>2023</v>
      </c>
      <c r="L4224" t="s">
        <v>37</v>
      </c>
      <c r="M4224">
        <v>28.25</v>
      </c>
      <c r="N4224" t="s">
        <v>4615</v>
      </c>
      <c r="O4224">
        <v>41.793700000000001</v>
      </c>
      <c r="P4224" t="s">
        <v>12</v>
      </c>
    </row>
    <row r="4225" spans="1:16" hidden="1" x14ac:dyDescent="0.25">
      <c r="A4225" t="s">
        <v>39</v>
      </c>
      <c r="B4225" t="s">
        <v>38</v>
      </c>
      <c r="C4225" t="s">
        <v>476</v>
      </c>
      <c r="D4225" t="s">
        <v>71</v>
      </c>
      <c r="E4225" t="s">
        <v>72</v>
      </c>
      <c r="F4225" t="s">
        <v>202</v>
      </c>
      <c r="G4225">
        <v>96535</v>
      </c>
      <c r="H4225" s="9">
        <v>1</v>
      </c>
      <c r="I4225" s="1">
        <v>45119</v>
      </c>
      <c r="J4225">
        <v>7</v>
      </c>
      <c r="K4225">
        <v>2023</v>
      </c>
      <c r="L4225" t="s">
        <v>37</v>
      </c>
      <c r="M4225">
        <v>28.25</v>
      </c>
      <c r="N4225" t="s">
        <v>4615</v>
      </c>
      <c r="O4225">
        <v>41.793700000000001</v>
      </c>
      <c r="P4225" t="s">
        <v>12</v>
      </c>
    </row>
    <row r="4226" spans="1:16" hidden="1" x14ac:dyDescent="0.25">
      <c r="A4226" t="s">
        <v>39</v>
      </c>
      <c r="B4226" t="s">
        <v>38</v>
      </c>
      <c r="C4226" t="s">
        <v>476</v>
      </c>
      <c r="D4226" t="s">
        <v>71</v>
      </c>
      <c r="E4226" t="s">
        <v>72</v>
      </c>
      <c r="F4226" t="s">
        <v>202</v>
      </c>
      <c r="G4226">
        <v>96534</v>
      </c>
      <c r="H4226" s="9">
        <v>1</v>
      </c>
      <c r="I4226" s="1">
        <v>45119</v>
      </c>
      <c r="J4226">
        <v>7</v>
      </c>
      <c r="K4226">
        <v>2023</v>
      </c>
      <c r="L4226" t="s">
        <v>37</v>
      </c>
      <c r="M4226">
        <v>28.25</v>
      </c>
      <c r="N4226" t="s">
        <v>4615</v>
      </c>
      <c r="O4226">
        <v>41.793700000000001</v>
      </c>
      <c r="P4226" t="s">
        <v>12</v>
      </c>
    </row>
    <row r="4227" spans="1:16" hidden="1" x14ac:dyDescent="0.25">
      <c r="A4227" t="s">
        <v>39</v>
      </c>
      <c r="B4227" t="s">
        <v>38</v>
      </c>
      <c r="C4227" t="s">
        <v>476</v>
      </c>
      <c r="D4227" t="s">
        <v>71</v>
      </c>
      <c r="E4227" t="s">
        <v>72</v>
      </c>
      <c r="F4227" t="s">
        <v>202</v>
      </c>
      <c r="G4227">
        <v>96533</v>
      </c>
      <c r="H4227" s="9">
        <v>1</v>
      </c>
      <c r="I4227" s="1">
        <v>45119</v>
      </c>
      <c r="J4227">
        <v>7</v>
      </c>
      <c r="K4227">
        <v>2023</v>
      </c>
      <c r="L4227" t="s">
        <v>37</v>
      </c>
      <c r="M4227">
        <v>28.25</v>
      </c>
      <c r="N4227" t="s">
        <v>4615</v>
      </c>
      <c r="O4227">
        <v>41.793700000000001</v>
      </c>
      <c r="P4227" t="s">
        <v>12</v>
      </c>
    </row>
    <row r="4228" spans="1:16" hidden="1" x14ac:dyDescent="0.25">
      <c r="A4228" t="s">
        <v>39</v>
      </c>
      <c r="B4228" t="s">
        <v>16</v>
      </c>
      <c r="C4228" t="s">
        <v>528</v>
      </c>
      <c r="D4228" t="s">
        <v>92</v>
      </c>
      <c r="E4228" t="s">
        <v>93</v>
      </c>
      <c r="F4228" t="s">
        <v>202</v>
      </c>
      <c r="G4228">
        <v>96532</v>
      </c>
      <c r="H4228" s="9">
        <v>1</v>
      </c>
      <c r="I4228" s="1">
        <v>45119</v>
      </c>
      <c r="J4228">
        <v>7</v>
      </c>
      <c r="K4228">
        <v>2023</v>
      </c>
      <c r="L4228" t="s">
        <v>37</v>
      </c>
      <c r="M4228">
        <v>33.5</v>
      </c>
      <c r="N4228" t="s">
        <v>4615</v>
      </c>
      <c r="O4228">
        <v>49.560600000000001</v>
      </c>
      <c r="P4228" t="s">
        <v>12</v>
      </c>
    </row>
    <row r="4229" spans="1:16" hidden="1" x14ac:dyDescent="0.25">
      <c r="A4229" t="s">
        <v>39</v>
      </c>
      <c r="B4229" t="s">
        <v>38</v>
      </c>
      <c r="C4229" t="s">
        <v>3262</v>
      </c>
      <c r="D4229" t="s">
        <v>884</v>
      </c>
      <c r="E4229" t="s">
        <v>885</v>
      </c>
      <c r="F4229" t="s">
        <v>202</v>
      </c>
      <c r="G4229">
        <v>96531</v>
      </c>
      <c r="H4229" s="9">
        <v>1</v>
      </c>
      <c r="I4229" s="1">
        <v>45119</v>
      </c>
      <c r="J4229">
        <v>7</v>
      </c>
      <c r="K4229">
        <v>2023</v>
      </c>
      <c r="L4229" t="s">
        <v>37</v>
      </c>
      <c r="M4229">
        <v>28.25</v>
      </c>
      <c r="N4229" t="s">
        <v>4615</v>
      </c>
      <c r="O4229">
        <v>41.793700000000001</v>
      </c>
      <c r="P4229" t="s">
        <v>12</v>
      </c>
    </row>
    <row r="4230" spans="1:16" hidden="1" x14ac:dyDescent="0.25">
      <c r="A4230" t="s">
        <v>39</v>
      </c>
      <c r="B4230" t="s">
        <v>38</v>
      </c>
      <c r="C4230" t="s">
        <v>2944</v>
      </c>
      <c r="D4230" t="s">
        <v>949</v>
      </c>
      <c r="E4230" t="s">
        <v>950</v>
      </c>
      <c r="F4230" t="s">
        <v>202</v>
      </c>
      <c r="G4230">
        <v>96530</v>
      </c>
      <c r="H4230" s="9">
        <v>1</v>
      </c>
      <c r="I4230" s="1">
        <v>45119</v>
      </c>
      <c r="J4230">
        <v>7</v>
      </c>
      <c r="K4230">
        <v>2023</v>
      </c>
      <c r="L4230" t="s">
        <v>37</v>
      </c>
      <c r="M4230">
        <v>28.25</v>
      </c>
      <c r="N4230" t="s">
        <v>4615</v>
      </c>
      <c r="O4230">
        <v>41.793700000000001</v>
      </c>
      <c r="P4230" t="s">
        <v>12</v>
      </c>
    </row>
    <row r="4231" spans="1:16" hidden="1" x14ac:dyDescent="0.25">
      <c r="A4231" t="s">
        <v>39</v>
      </c>
      <c r="B4231" t="s">
        <v>16</v>
      </c>
      <c r="C4231" t="s">
        <v>2994</v>
      </c>
      <c r="D4231" t="s">
        <v>986</v>
      </c>
      <c r="E4231" t="s">
        <v>987</v>
      </c>
      <c r="F4231" t="s">
        <v>202</v>
      </c>
      <c r="G4231">
        <v>96529</v>
      </c>
      <c r="H4231" s="9">
        <v>1</v>
      </c>
      <c r="I4231" s="1">
        <v>45119</v>
      </c>
      <c r="J4231">
        <v>7</v>
      </c>
      <c r="K4231">
        <v>2023</v>
      </c>
      <c r="L4231" t="s">
        <v>37</v>
      </c>
      <c r="M4231">
        <v>33.5</v>
      </c>
      <c r="N4231" t="s">
        <v>4615</v>
      </c>
      <c r="O4231">
        <v>49.560600000000001</v>
      </c>
      <c r="P4231" t="s">
        <v>12</v>
      </c>
    </row>
    <row r="4232" spans="1:16" hidden="1" x14ac:dyDescent="0.25">
      <c r="A4232" t="s">
        <v>39</v>
      </c>
      <c r="B4232" t="s">
        <v>16</v>
      </c>
      <c r="C4232" t="s">
        <v>3318</v>
      </c>
      <c r="D4232" t="s">
        <v>1008</v>
      </c>
      <c r="E4232" t="s">
        <v>1009</v>
      </c>
      <c r="F4232" t="s">
        <v>202</v>
      </c>
      <c r="G4232">
        <v>96527</v>
      </c>
      <c r="H4232" s="9">
        <v>1</v>
      </c>
      <c r="I4232" s="1">
        <v>45119</v>
      </c>
      <c r="J4232">
        <v>7</v>
      </c>
      <c r="K4232">
        <v>2023</v>
      </c>
      <c r="L4232" t="s">
        <v>37</v>
      </c>
      <c r="M4232">
        <v>33.5</v>
      </c>
      <c r="N4232" t="s">
        <v>4615</v>
      </c>
      <c r="O4232">
        <v>49.560600000000001</v>
      </c>
      <c r="P4232" t="s">
        <v>12</v>
      </c>
    </row>
    <row r="4233" spans="1:16" hidden="1" x14ac:dyDescent="0.25">
      <c r="A4233" t="s">
        <v>39</v>
      </c>
      <c r="B4233" t="s">
        <v>38</v>
      </c>
      <c r="C4233" t="s">
        <v>533</v>
      </c>
      <c r="D4233" t="s">
        <v>54</v>
      </c>
      <c r="E4233" t="s">
        <v>55</v>
      </c>
      <c r="F4233" t="s">
        <v>202</v>
      </c>
      <c r="G4233">
        <v>96526</v>
      </c>
      <c r="H4233" s="9">
        <v>1</v>
      </c>
      <c r="I4233" s="1">
        <v>45119</v>
      </c>
      <c r="J4233">
        <v>7</v>
      </c>
      <c r="K4233">
        <v>2023</v>
      </c>
      <c r="L4233" t="s">
        <v>37</v>
      </c>
      <c r="M4233">
        <v>28.25</v>
      </c>
      <c r="N4233" t="s">
        <v>4615</v>
      </c>
      <c r="O4233">
        <v>41.793700000000001</v>
      </c>
      <c r="P4233" t="s">
        <v>12</v>
      </c>
    </row>
    <row r="4234" spans="1:16" hidden="1" x14ac:dyDescent="0.25">
      <c r="A4234" t="s">
        <v>39</v>
      </c>
      <c r="B4234" t="s">
        <v>38</v>
      </c>
      <c r="C4234" t="s">
        <v>536</v>
      </c>
      <c r="D4234" t="s">
        <v>84</v>
      </c>
      <c r="E4234" t="s">
        <v>85</v>
      </c>
      <c r="F4234" t="s">
        <v>202</v>
      </c>
      <c r="G4234">
        <v>96525</v>
      </c>
      <c r="H4234" s="9">
        <v>1</v>
      </c>
      <c r="I4234" s="1">
        <v>45119</v>
      </c>
      <c r="J4234">
        <v>7</v>
      </c>
      <c r="K4234">
        <v>2023</v>
      </c>
      <c r="L4234" t="s">
        <v>37</v>
      </c>
      <c r="M4234">
        <v>33.5</v>
      </c>
      <c r="N4234" t="s">
        <v>4615</v>
      </c>
      <c r="O4234">
        <v>49.560600000000001</v>
      </c>
      <c r="P4234" t="s">
        <v>12</v>
      </c>
    </row>
    <row r="4235" spans="1:16" hidden="1" x14ac:dyDescent="0.25">
      <c r="A4235" t="s">
        <v>39</v>
      </c>
      <c r="B4235" t="s">
        <v>16</v>
      </c>
      <c r="C4235" t="s">
        <v>3313</v>
      </c>
      <c r="D4235" t="s">
        <v>996</v>
      </c>
      <c r="E4235" t="s">
        <v>997</v>
      </c>
      <c r="F4235" t="s">
        <v>202</v>
      </c>
      <c r="G4235">
        <v>96524</v>
      </c>
      <c r="H4235" s="9">
        <v>1</v>
      </c>
      <c r="I4235" s="1">
        <v>45119</v>
      </c>
      <c r="J4235">
        <v>7</v>
      </c>
      <c r="K4235">
        <v>2023</v>
      </c>
      <c r="L4235" t="s">
        <v>37</v>
      </c>
      <c r="M4235">
        <v>33.5</v>
      </c>
      <c r="N4235" t="s">
        <v>4615</v>
      </c>
      <c r="O4235">
        <v>49.560600000000001</v>
      </c>
      <c r="P4235" t="s">
        <v>12</v>
      </c>
    </row>
    <row r="4236" spans="1:16" hidden="1" x14ac:dyDescent="0.25">
      <c r="A4236" t="s">
        <v>39</v>
      </c>
      <c r="B4236" t="s">
        <v>38</v>
      </c>
      <c r="C4236" t="s">
        <v>2968</v>
      </c>
      <c r="D4236" t="s">
        <v>877</v>
      </c>
      <c r="E4236" t="s">
        <v>878</v>
      </c>
      <c r="F4236" t="s">
        <v>202</v>
      </c>
      <c r="G4236">
        <v>96522</v>
      </c>
      <c r="H4236" s="9">
        <v>1</v>
      </c>
      <c r="I4236" s="1">
        <v>45119</v>
      </c>
      <c r="J4236">
        <v>7</v>
      </c>
      <c r="K4236">
        <v>2023</v>
      </c>
      <c r="L4236" t="s">
        <v>37</v>
      </c>
      <c r="M4236">
        <v>28.25</v>
      </c>
      <c r="N4236" t="s">
        <v>4615</v>
      </c>
      <c r="O4236">
        <v>41.793700000000001</v>
      </c>
      <c r="P4236" t="s">
        <v>12</v>
      </c>
    </row>
    <row r="4237" spans="1:16" hidden="1" x14ac:dyDescent="0.25">
      <c r="A4237" t="s">
        <v>39</v>
      </c>
      <c r="B4237" t="s">
        <v>38</v>
      </c>
      <c r="C4237" t="s">
        <v>3275</v>
      </c>
      <c r="D4237" t="s">
        <v>910</v>
      </c>
      <c r="E4237" t="s">
        <v>911</v>
      </c>
      <c r="F4237" t="s">
        <v>202</v>
      </c>
      <c r="G4237">
        <v>96521</v>
      </c>
      <c r="H4237" s="9">
        <v>1</v>
      </c>
      <c r="I4237" s="1">
        <v>45119</v>
      </c>
      <c r="J4237">
        <v>7</v>
      </c>
      <c r="K4237">
        <v>2023</v>
      </c>
      <c r="L4237" t="s">
        <v>37</v>
      </c>
      <c r="M4237">
        <v>28.25</v>
      </c>
      <c r="N4237" t="s">
        <v>4615</v>
      </c>
      <c r="O4237">
        <v>41.793700000000001</v>
      </c>
      <c r="P4237" t="s">
        <v>12</v>
      </c>
    </row>
    <row r="4238" spans="1:16" hidden="1" x14ac:dyDescent="0.25">
      <c r="A4238" t="s">
        <v>39</v>
      </c>
      <c r="B4238" t="s">
        <v>38</v>
      </c>
      <c r="C4238" t="s">
        <v>4606</v>
      </c>
      <c r="D4238" t="s">
        <v>4607</v>
      </c>
      <c r="E4238" t="s">
        <v>4608</v>
      </c>
      <c r="F4238" t="s">
        <v>202</v>
      </c>
      <c r="G4238">
        <v>96520</v>
      </c>
      <c r="H4238" s="9">
        <v>1</v>
      </c>
      <c r="I4238" s="1">
        <v>45119</v>
      </c>
      <c r="J4238">
        <v>7</v>
      </c>
      <c r="K4238">
        <v>2023</v>
      </c>
      <c r="L4238" t="s">
        <v>37</v>
      </c>
      <c r="M4238">
        <v>28.25</v>
      </c>
      <c r="N4238" t="s">
        <v>4615</v>
      </c>
      <c r="O4238">
        <v>41.793700000000001</v>
      </c>
      <c r="P4238" t="s">
        <v>12</v>
      </c>
    </row>
    <row r="4239" spans="1:16" hidden="1" x14ac:dyDescent="0.25">
      <c r="A4239" t="s">
        <v>39</v>
      </c>
      <c r="B4239" t="s">
        <v>38</v>
      </c>
      <c r="C4239" t="s">
        <v>2968</v>
      </c>
      <c r="D4239" t="s">
        <v>877</v>
      </c>
      <c r="E4239" t="s">
        <v>878</v>
      </c>
      <c r="F4239" t="s">
        <v>202</v>
      </c>
      <c r="G4239">
        <v>96519</v>
      </c>
      <c r="H4239" s="9">
        <v>1</v>
      </c>
      <c r="I4239" s="1">
        <v>45119</v>
      </c>
      <c r="J4239">
        <v>7</v>
      </c>
      <c r="K4239">
        <v>2023</v>
      </c>
      <c r="L4239" t="s">
        <v>37</v>
      </c>
      <c r="M4239">
        <v>28.25</v>
      </c>
      <c r="N4239" t="s">
        <v>4615</v>
      </c>
      <c r="O4239">
        <v>41.793700000000001</v>
      </c>
      <c r="P4239" t="s">
        <v>12</v>
      </c>
    </row>
    <row r="4240" spans="1:16" hidden="1" x14ac:dyDescent="0.25">
      <c r="A4240" t="s">
        <v>39</v>
      </c>
      <c r="B4240" t="s">
        <v>38</v>
      </c>
      <c r="C4240" t="s">
        <v>506</v>
      </c>
      <c r="D4240" t="s">
        <v>52</v>
      </c>
      <c r="E4240" t="s">
        <v>53</v>
      </c>
      <c r="F4240" t="s">
        <v>202</v>
      </c>
      <c r="G4240">
        <v>96518</v>
      </c>
      <c r="H4240" s="9">
        <v>1</v>
      </c>
      <c r="I4240" s="1">
        <v>45119</v>
      </c>
      <c r="J4240">
        <v>7</v>
      </c>
      <c r="K4240">
        <v>2023</v>
      </c>
      <c r="L4240" t="s">
        <v>37</v>
      </c>
      <c r="M4240">
        <v>28.25</v>
      </c>
      <c r="N4240" t="s">
        <v>4615</v>
      </c>
      <c r="O4240">
        <v>41.793700000000001</v>
      </c>
      <c r="P4240" t="s">
        <v>12</v>
      </c>
    </row>
    <row r="4241" spans="1:16" hidden="1" x14ac:dyDescent="0.25">
      <c r="A4241" t="s">
        <v>39</v>
      </c>
      <c r="B4241" t="s">
        <v>38</v>
      </c>
      <c r="C4241" t="s">
        <v>2968</v>
      </c>
      <c r="D4241" t="s">
        <v>877</v>
      </c>
      <c r="E4241" t="s">
        <v>878</v>
      </c>
      <c r="F4241" t="s">
        <v>202</v>
      </c>
      <c r="G4241">
        <v>96517</v>
      </c>
      <c r="H4241" s="9">
        <v>1</v>
      </c>
      <c r="I4241" s="1">
        <v>45119</v>
      </c>
      <c r="J4241">
        <v>7</v>
      </c>
      <c r="K4241">
        <v>2023</v>
      </c>
      <c r="L4241" t="s">
        <v>37</v>
      </c>
      <c r="M4241">
        <v>28.25</v>
      </c>
      <c r="N4241" t="s">
        <v>4615</v>
      </c>
      <c r="O4241">
        <v>41.793700000000001</v>
      </c>
      <c r="P4241" t="s">
        <v>12</v>
      </c>
    </row>
    <row r="4242" spans="1:16" hidden="1" x14ac:dyDescent="0.25">
      <c r="A4242" t="s">
        <v>39</v>
      </c>
      <c r="B4242" t="s">
        <v>38</v>
      </c>
      <c r="C4242" t="s">
        <v>506</v>
      </c>
      <c r="D4242" t="s">
        <v>52</v>
      </c>
      <c r="E4242" t="s">
        <v>53</v>
      </c>
      <c r="F4242" t="s">
        <v>202</v>
      </c>
      <c r="G4242">
        <v>96516</v>
      </c>
      <c r="H4242" s="9">
        <v>1</v>
      </c>
      <c r="I4242" s="1">
        <v>45119</v>
      </c>
      <c r="J4242">
        <v>7</v>
      </c>
      <c r="K4242">
        <v>2023</v>
      </c>
      <c r="L4242" t="s">
        <v>37</v>
      </c>
      <c r="M4242">
        <v>28.25</v>
      </c>
      <c r="N4242" t="s">
        <v>4615</v>
      </c>
      <c r="O4242">
        <v>41.793700000000001</v>
      </c>
      <c r="P4242" t="s">
        <v>12</v>
      </c>
    </row>
    <row r="4243" spans="1:16" hidden="1" x14ac:dyDescent="0.25">
      <c r="A4243" t="s">
        <v>39</v>
      </c>
      <c r="B4243" t="s">
        <v>38</v>
      </c>
      <c r="C4243" t="s">
        <v>3020</v>
      </c>
      <c r="D4243" t="s">
        <v>954</v>
      </c>
      <c r="E4243" t="s">
        <v>955</v>
      </c>
      <c r="F4243" t="s">
        <v>202</v>
      </c>
      <c r="G4243">
        <v>96515</v>
      </c>
      <c r="H4243" s="9">
        <v>1</v>
      </c>
      <c r="I4243" s="1">
        <v>45119</v>
      </c>
      <c r="J4243">
        <v>7</v>
      </c>
      <c r="K4243">
        <v>2023</v>
      </c>
      <c r="L4243" t="s">
        <v>37</v>
      </c>
      <c r="M4243">
        <v>28.25</v>
      </c>
      <c r="N4243" t="s">
        <v>4615</v>
      </c>
      <c r="O4243">
        <v>41.793700000000001</v>
      </c>
      <c r="P4243" t="s">
        <v>12</v>
      </c>
    </row>
    <row r="4244" spans="1:16" hidden="1" x14ac:dyDescent="0.25">
      <c r="A4244" t="s">
        <v>39</v>
      </c>
      <c r="B4244" t="s">
        <v>16</v>
      </c>
      <c r="C4244" t="s">
        <v>576</v>
      </c>
      <c r="D4244" t="s">
        <v>90</v>
      </c>
      <c r="E4244" t="s">
        <v>91</v>
      </c>
      <c r="F4244" t="s">
        <v>202</v>
      </c>
      <c r="G4244">
        <v>96398</v>
      </c>
      <c r="H4244" s="9">
        <v>1</v>
      </c>
      <c r="I4244" s="1">
        <v>45118</v>
      </c>
      <c r="J4244">
        <v>7</v>
      </c>
      <c r="K4244">
        <v>2023</v>
      </c>
      <c r="L4244" t="s">
        <v>37</v>
      </c>
      <c r="M4244">
        <v>33.5</v>
      </c>
      <c r="N4244" t="s">
        <v>4615</v>
      </c>
      <c r="O4244">
        <v>49.526499999999999</v>
      </c>
      <c r="P4244" t="s">
        <v>12</v>
      </c>
    </row>
    <row r="4245" spans="1:16" hidden="1" x14ac:dyDescent="0.25">
      <c r="A4245" t="s">
        <v>39</v>
      </c>
      <c r="B4245" t="s">
        <v>38</v>
      </c>
      <c r="C4245" t="s">
        <v>476</v>
      </c>
      <c r="D4245" t="s">
        <v>71</v>
      </c>
      <c r="E4245" t="s">
        <v>72</v>
      </c>
      <c r="F4245" t="s">
        <v>202</v>
      </c>
      <c r="G4245">
        <v>96397</v>
      </c>
      <c r="H4245" s="9">
        <v>1</v>
      </c>
      <c r="I4245" s="1">
        <v>45118</v>
      </c>
      <c r="J4245">
        <v>7</v>
      </c>
      <c r="K4245">
        <v>2023</v>
      </c>
      <c r="L4245" t="s">
        <v>37</v>
      </c>
      <c r="M4245">
        <v>28.25</v>
      </c>
      <c r="N4245" t="s">
        <v>4615</v>
      </c>
      <c r="O4245">
        <v>41.764899999999997</v>
      </c>
      <c r="P4245" t="s">
        <v>12</v>
      </c>
    </row>
    <row r="4246" spans="1:16" hidden="1" x14ac:dyDescent="0.25">
      <c r="A4246" t="s">
        <v>39</v>
      </c>
      <c r="B4246" t="s">
        <v>16</v>
      </c>
      <c r="C4246" t="s">
        <v>528</v>
      </c>
      <c r="D4246" t="s">
        <v>92</v>
      </c>
      <c r="E4246" t="s">
        <v>93</v>
      </c>
      <c r="F4246" t="s">
        <v>202</v>
      </c>
      <c r="G4246">
        <v>96396</v>
      </c>
      <c r="H4246" s="9">
        <v>1</v>
      </c>
      <c r="I4246" s="1">
        <v>45118</v>
      </c>
      <c r="J4246">
        <v>7</v>
      </c>
      <c r="K4246">
        <v>2023</v>
      </c>
      <c r="L4246" t="s">
        <v>37</v>
      </c>
      <c r="M4246">
        <v>33.5</v>
      </c>
      <c r="N4246" t="s">
        <v>4615</v>
      </c>
      <c r="O4246">
        <v>49.526499999999999</v>
      </c>
      <c r="P4246" t="s">
        <v>12</v>
      </c>
    </row>
    <row r="4247" spans="1:16" hidden="1" x14ac:dyDescent="0.25">
      <c r="A4247" t="s">
        <v>39</v>
      </c>
      <c r="B4247" t="s">
        <v>38</v>
      </c>
      <c r="C4247" t="s">
        <v>536</v>
      </c>
      <c r="D4247" t="s">
        <v>84</v>
      </c>
      <c r="E4247" t="s">
        <v>85</v>
      </c>
      <c r="F4247" t="s">
        <v>202</v>
      </c>
      <c r="G4247">
        <v>96395</v>
      </c>
      <c r="H4247" s="9">
        <v>1</v>
      </c>
      <c r="I4247" s="1">
        <v>45118</v>
      </c>
      <c r="J4247">
        <v>7</v>
      </c>
      <c r="K4247">
        <v>2023</v>
      </c>
      <c r="L4247" t="s">
        <v>37</v>
      </c>
      <c r="M4247">
        <v>33.5</v>
      </c>
      <c r="N4247" t="s">
        <v>4615</v>
      </c>
      <c r="O4247">
        <v>49.526499999999999</v>
      </c>
      <c r="P4247" t="s">
        <v>12</v>
      </c>
    </row>
    <row r="4248" spans="1:16" hidden="1" x14ac:dyDescent="0.25">
      <c r="A4248" t="s">
        <v>39</v>
      </c>
      <c r="B4248" t="s">
        <v>16</v>
      </c>
      <c r="C4248" t="s">
        <v>576</v>
      </c>
      <c r="D4248" t="s">
        <v>90</v>
      </c>
      <c r="E4248" t="s">
        <v>91</v>
      </c>
      <c r="F4248" t="s">
        <v>202</v>
      </c>
      <c r="G4248">
        <v>96393</v>
      </c>
      <c r="H4248" s="9">
        <v>1</v>
      </c>
      <c r="I4248" s="1">
        <v>45118</v>
      </c>
      <c r="J4248">
        <v>7</v>
      </c>
      <c r="K4248">
        <v>2023</v>
      </c>
      <c r="L4248" t="s">
        <v>37</v>
      </c>
      <c r="M4248">
        <v>33.5</v>
      </c>
      <c r="N4248" t="s">
        <v>4615</v>
      </c>
      <c r="O4248">
        <v>49.526499999999999</v>
      </c>
      <c r="P4248" t="s">
        <v>12</v>
      </c>
    </row>
    <row r="4249" spans="1:16" hidden="1" x14ac:dyDescent="0.25">
      <c r="A4249" t="s">
        <v>39</v>
      </c>
      <c r="B4249" t="s">
        <v>16</v>
      </c>
      <c r="C4249" t="s">
        <v>2992</v>
      </c>
      <c r="D4249" t="s">
        <v>1035</v>
      </c>
      <c r="E4249" t="s">
        <v>1036</v>
      </c>
      <c r="F4249" t="s">
        <v>202</v>
      </c>
      <c r="G4249">
        <v>96392</v>
      </c>
      <c r="H4249" s="9">
        <v>1</v>
      </c>
      <c r="I4249" s="1">
        <v>45118</v>
      </c>
      <c r="J4249">
        <v>7</v>
      </c>
      <c r="K4249">
        <v>2023</v>
      </c>
      <c r="L4249" t="s">
        <v>37</v>
      </c>
      <c r="M4249">
        <v>33.5</v>
      </c>
      <c r="N4249" t="s">
        <v>4615</v>
      </c>
      <c r="O4249">
        <v>49.526499999999999</v>
      </c>
      <c r="P4249" t="s">
        <v>12</v>
      </c>
    </row>
    <row r="4250" spans="1:16" hidden="1" x14ac:dyDescent="0.25">
      <c r="A4250" t="s">
        <v>39</v>
      </c>
      <c r="B4250" t="s">
        <v>16</v>
      </c>
      <c r="C4250" t="s">
        <v>528</v>
      </c>
      <c r="D4250" t="s">
        <v>92</v>
      </c>
      <c r="E4250" t="s">
        <v>93</v>
      </c>
      <c r="F4250" t="s">
        <v>202</v>
      </c>
      <c r="G4250">
        <v>96391</v>
      </c>
      <c r="H4250" s="9">
        <v>1</v>
      </c>
      <c r="I4250" s="1">
        <v>45118</v>
      </c>
      <c r="J4250">
        <v>7</v>
      </c>
      <c r="K4250">
        <v>2023</v>
      </c>
      <c r="L4250" t="s">
        <v>37</v>
      </c>
      <c r="M4250">
        <v>33.5</v>
      </c>
      <c r="N4250" t="s">
        <v>4615</v>
      </c>
      <c r="O4250">
        <v>49.526499999999999</v>
      </c>
      <c r="P4250" t="s">
        <v>12</v>
      </c>
    </row>
    <row r="4251" spans="1:16" hidden="1" x14ac:dyDescent="0.25">
      <c r="A4251" t="s">
        <v>39</v>
      </c>
      <c r="B4251" t="s">
        <v>16</v>
      </c>
      <c r="C4251" t="s">
        <v>2935</v>
      </c>
      <c r="D4251" t="s">
        <v>1004</v>
      </c>
      <c r="E4251" t="s">
        <v>1005</v>
      </c>
      <c r="F4251" t="s">
        <v>202</v>
      </c>
      <c r="G4251">
        <v>96390</v>
      </c>
      <c r="H4251" s="9">
        <v>1</v>
      </c>
      <c r="I4251" s="1">
        <v>45118</v>
      </c>
      <c r="J4251">
        <v>7</v>
      </c>
      <c r="K4251">
        <v>2023</v>
      </c>
      <c r="L4251" t="s">
        <v>37</v>
      </c>
      <c r="M4251">
        <v>33.5</v>
      </c>
      <c r="N4251" t="s">
        <v>4615</v>
      </c>
      <c r="O4251">
        <v>49.526499999999999</v>
      </c>
      <c r="P4251" t="s">
        <v>12</v>
      </c>
    </row>
    <row r="4252" spans="1:16" hidden="1" x14ac:dyDescent="0.25">
      <c r="A4252" t="s">
        <v>39</v>
      </c>
      <c r="B4252" t="s">
        <v>38</v>
      </c>
      <c r="C4252" t="s">
        <v>536</v>
      </c>
      <c r="D4252" t="s">
        <v>84</v>
      </c>
      <c r="E4252" t="s">
        <v>85</v>
      </c>
      <c r="F4252" t="s">
        <v>202</v>
      </c>
      <c r="G4252">
        <v>96389</v>
      </c>
      <c r="H4252" s="9">
        <v>1</v>
      </c>
      <c r="I4252" s="1">
        <v>45118</v>
      </c>
      <c r="J4252">
        <v>7</v>
      </c>
      <c r="K4252">
        <v>2023</v>
      </c>
      <c r="L4252" t="s">
        <v>37</v>
      </c>
      <c r="M4252">
        <v>33.5</v>
      </c>
      <c r="N4252" t="s">
        <v>4615</v>
      </c>
      <c r="O4252">
        <v>49.526499999999999</v>
      </c>
      <c r="P4252" t="s">
        <v>12</v>
      </c>
    </row>
    <row r="4253" spans="1:16" hidden="1" x14ac:dyDescent="0.25">
      <c r="A4253" t="s">
        <v>39</v>
      </c>
      <c r="B4253" t="s">
        <v>16</v>
      </c>
      <c r="C4253" t="s">
        <v>508</v>
      </c>
      <c r="D4253" t="s">
        <v>94</v>
      </c>
      <c r="E4253" t="s">
        <v>94</v>
      </c>
      <c r="F4253" t="s">
        <v>202</v>
      </c>
      <c r="G4253">
        <v>96388</v>
      </c>
      <c r="H4253" s="9">
        <v>1</v>
      </c>
      <c r="I4253" s="1">
        <v>45118</v>
      </c>
      <c r="J4253">
        <v>7</v>
      </c>
      <c r="K4253">
        <v>2023</v>
      </c>
      <c r="L4253" t="s">
        <v>37</v>
      </c>
      <c r="M4253">
        <v>33.5</v>
      </c>
      <c r="N4253" t="s">
        <v>4615</v>
      </c>
      <c r="O4253">
        <v>49.526499999999999</v>
      </c>
      <c r="P4253" t="s">
        <v>12</v>
      </c>
    </row>
    <row r="4254" spans="1:16" hidden="1" x14ac:dyDescent="0.25">
      <c r="A4254" t="s">
        <v>39</v>
      </c>
      <c r="B4254" t="s">
        <v>38</v>
      </c>
      <c r="C4254" t="s">
        <v>2968</v>
      </c>
      <c r="D4254" t="s">
        <v>877</v>
      </c>
      <c r="E4254" t="s">
        <v>878</v>
      </c>
      <c r="F4254" t="s">
        <v>202</v>
      </c>
      <c r="G4254">
        <v>96386</v>
      </c>
      <c r="H4254" s="9">
        <v>1</v>
      </c>
      <c r="I4254" s="1">
        <v>45118</v>
      </c>
      <c r="J4254">
        <v>7</v>
      </c>
      <c r="K4254">
        <v>2023</v>
      </c>
      <c r="L4254" t="s">
        <v>37</v>
      </c>
      <c r="M4254">
        <v>28.25</v>
      </c>
      <c r="N4254" t="s">
        <v>4615</v>
      </c>
      <c r="O4254">
        <v>41.764899999999997</v>
      </c>
      <c r="P4254" t="s">
        <v>12</v>
      </c>
    </row>
    <row r="4255" spans="1:16" hidden="1" x14ac:dyDescent="0.25">
      <c r="A4255" t="s">
        <v>39</v>
      </c>
      <c r="B4255" t="s">
        <v>38</v>
      </c>
      <c r="C4255" t="s">
        <v>536</v>
      </c>
      <c r="D4255" t="s">
        <v>84</v>
      </c>
      <c r="E4255" t="s">
        <v>85</v>
      </c>
      <c r="F4255" t="s">
        <v>202</v>
      </c>
      <c r="G4255">
        <v>96385</v>
      </c>
      <c r="H4255" s="9">
        <v>1</v>
      </c>
      <c r="I4255" s="1">
        <v>45118</v>
      </c>
      <c r="J4255">
        <v>7</v>
      </c>
      <c r="K4255">
        <v>2023</v>
      </c>
      <c r="L4255" t="s">
        <v>37</v>
      </c>
      <c r="M4255">
        <v>33.5</v>
      </c>
      <c r="N4255" t="s">
        <v>4615</v>
      </c>
      <c r="O4255">
        <v>49.526499999999999</v>
      </c>
      <c r="P4255" t="s">
        <v>12</v>
      </c>
    </row>
    <row r="4256" spans="1:16" hidden="1" x14ac:dyDescent="0.25">
      <c r="A4256" t="s">
        <v>39</v>
      </c>
      <c r="B4256" t="s">
        <v>38</v>
      </c>
      <c r="C4256" t="s">
        <v>2968</v>
      </c>
      <c r="D4256" t="s">
        <v>877</v>
      </c>
      <c r="E4256" t="s">
        <v>878</v>
      </c>
      <c r="F4256" t="s">
        <v>202</v>
      </c>
      <c r="G4256">
        <v>96384</v>
      </c>
      <c r="H4256" s="9">
        <v>1</v>
      </c>
      <c r="I4256" s="1">
        <v>45118</v>
      </c>
      <c r="J4256">
        <v>7</v>
      </c>
      <c r="K4256">
        <v>2023</v>
      </c>
      <c r="L4256" t="s">
        <v>37</v>
      </c>
      <c r="M4256">
        <v>28.25</v>
      </c>
      <c r="N4256" t="s">
        <v>4615</v>
      </c>
      <c r="O4256">
        <v>41.764899999999997</v>
      </c>
      <c r="P4256" t="s">
        <v>12</v>
      </c>
    </row>
    <row r="4257" spans="1:16" hidden="1" x14ac:dyDescent="0.25">
      <c r="A4257" t="s">
        <v>39</v>
      </c>
      <c r="B4257" t="s">
        <v>16</v>
      </c>
      <c r="C4257" t="s">
        <v>2994</v>
      </c>
      <c r="D4257" t="s">
        <v>986</v>
      </c>
      <c r="E4257" t="s">
        <v>987</v>
      </c>
      <c r="F4257" t="s">
        <v>202</v>
      </c>
      <c r="G4257">
        <v>96381</v>
      </c>
      <c r="H4257" s="9">
        <v>1</v>
      </c>
      <c r="I4257" s="1">
        <v>45118</v>
      </c>
      <c r="J4257">
        <v>7</v>
      </c>
      <c r="K4257">
        <v>2023</v>
      </c>
      <c r="L4257" t="s">
        <v>37</v>
      </c>
      <c r="M4257">
        <v>33.5</v>
      </c>
      <c r="N4257" t="s">
        <v>4615</v>
      </c>
      <c r="O4257">
        <v>49.526499999999999</v>
      </c>
      <c r="P4257" t="s">
        <v>12</v>
      </c>
    </row>
    <row r="4258" spans="1:16" hidden="1" x14ac:dyDescent="0.25">
      <c r="A4258" t="s">
        <v>39</v>
      </c>
      <c r="B4258" t="s">
        <v>38</v>
      </c>
      <c r="C4258" t="s">
        <v>3292</v>
      </c>
      <c r="D4258" t="s">
        <v>943</v>
      </c>
      <c r="E4258" t="s">
        <v>944</v>
      </c>
      <c r="F4258" t="s">
        <v>202</v>
      </c>
      <c r="G4258">
        <v>96380</v>
      </c>
      <c r="H4258" s="9">
        <v>1</v>
      </c>
      <c r="I4258" s="1">
        <v>45118</v>
      </c>
      <c r="J4258">
        <v>7</v>
      </c>
      <c r="K4258">
        <v>2023</v>
      </c>
      <c r="L4258" t="s">
        <v>37</v>
      </c>
      <c r="M4258">
        <v>28.25</v>
      </c>
      <c r="N4258" t="s">
        <v>4615</v>
      </c>
      <c r="O4258">
        <v>41.764899999999997</v>
      </c>
      <c r="P4258" t="s">
        <v>12</v>
      </c>
    </row>
    <row r="4259" spans="1:16" hidden="1" x14ac:dyDescent="0.25">
      <c r="A4259" t="s">
        <v>39</v>
      </c>
      <c r="B4259" t="s">
        <v>38</v>
      </c>
      <c r="C4259" t="s">
        <v>2968</v>
      </c>
      <c r="D4259" t="s">
        <v>877</v>
      </c>
      <c r="E4259" t="s">
        <v>878</v>
      </c>
      <c r="F4259" t="s">
        <v>202</v>
      </c>
      <c r="G4259">
        <v>96379</v>
      </c>
      <c r="H4259" s="9">
        <v>1</v>
      </c>
      <c r="I4259" s="1">
        <v>45118</v>
      </c>
      <c r="J4259">
        <v>7</v>
      </c>
      <c r="K4259">
        <v>2023</v>
      </c>
      <c r="L4259" t="s">
        <v>37</v>
      </c>
      <c r="M4259">
        <v>28.25</v>
      </c>
      <c r="N4259" t="s">
        <v>4615</v>
      </c>
      <c r="O4259">
        <v>41.764899999999997</v>
      </c>
      <c r="P4259" t="s">
        <v>12</v>
      </c>
    </row>
    <row r="4260" spans="1:16" hidden="1" x14ac:dyDescent="0.25">
      <c r="A4260" t="s">
        <v>39</v>
      </c>
      <c r="B4260" t="s">
        <v>38</v>
      </c>
      <c r="C4260" t="s">
        <v>3275</v>
      </c>
      <c r="D4260" t="s">
        <v>910</v>
      </c>
      <c r="E4260" t="s">
        <v>911</v>
      </c>
      <c r="F4260" t="s">
        <v>202</v>
      </c>
      <c r="G4260">
        <v>96378</v>
      </c>
      <c r="H4260" s="9">
        <v>1</v>
      </c>
      <c r="I4260" s="1">
        <v>45118</v>
      </c>
      <c r="J4260">
        <v>7</v>
      </c>
      <c r="K4260">
        <v>2023</v>
      </c>
      <c r="L4260" t="s">
        <v>37</v>
      </c>
      <c r="M4260">
        <v>28.25</v>
      </c>
      <c r="N4260" t="s">
        <v>4615</v>
      </c>
      <c r="O4260">
        <v>41.764899999999997</v>
      </c>
      <c r="P4260" t="s">
        <v>12</v>
      </c>
    </row>
    <row r="4261" spans="1:16" hidden="1" x14ac:dyDescent="0.25">
      <c r="A4261" t="s">
        <v>39</v>
      </c>
      <c r="B4261" t="s">
        <v>16</v>
      </c>
      <c r="C4261" t="s">
        <v>3316</v>
      </c>
      <c r="D4261" t="s">
        <v>1002</v>
      </c>
      <c r="E4261" t="s">
        <v>1003</v>
      </c>
      <c r="F4261" t="s">
        <v>202</v>
      </c>
      <c r="G4261">
        <v>96375</v>
      </c>
      <c r="H4261" s="9">
        <v>1</v>
      </c>
      <c r="I4261" s="1">
        <v>45118</v>
      </c>
      <c r="J4261">
        <v>7</v>
      </c>
      <c r="K4261">
        <v>2023</v>
      </c>
      <c r="L4261" t="s">
        <v>37</v>
      </c>
      <c r="M4261">
        <v>33.5</v>
      </c>
      <c r="N4261" t="s">
        <v>4615</v>
      </c>
      <c r="O4261">
        <v>49.526499999999999</v>
      </c>
      <c r="P4261" t="s">
        <v>12</v>
      </c>
    </row>
    <row r="4262" spans="1:16" hidden="1" x14ac:dyDescent="0.25">
      <c r="A4262" t="s">
        <v>39</v>
      </c>
      <c r="B4262" t="s">
        <v>38</v>
      </c>
      <c r="C4262" t="s">
        <v>617</v>
      </c>
      <c r="D4262" t="s">
        <v>46</v>
      </c>
      <c r="E4262" t="s">
        <v>47</v>
      </c>
      <c r="F4262" t="s">
        <v>202</v>
      </c>
      <c r="G4262">
        <v>96341</v>
      </c>
      <c r="H4262" s="9">
        <v>1</v>
      </c>
      <c r="I4262" s="1">
        <v>45118</v>
      </c>
      <c r="J4262">
        <v>7</v>
      </c>
      <c r="K4262">
        <v>2023</v>
      </c>
      <c r="L4262" t="s">
        <v>37</v>
      </c>
      <c r="M4262">
        <v>28.25</v>
      </c>
      <c r="N4262" t="s">
        <v>4615</v>
      </c>
      <c r="O4262">
        <v>41.764899999999997</v>
      </c>
      <c r="P4262" t="s">
        <v>12</v>
      </c>
    </row>
    <row r="4263" spans="1:16" hidden="1" x14ac:dyDescent="0.25">
      <c r="A4263" t="s">
        <v>39</v>
      </c>
      <c r="B4263" t="s">
        <v>16</v>
      </c>
      <c r="C4263" t="s">
        <v>576</v>
      </c>
      <c r="D4263" t="s">
        <v>90</v>
      </c>
      <c r="E4263" t="s">
        <v>91</v>
      </c>
      <c r="F4263" t="s">
        <v>202</v>
      </c>
      <c r="G4263">
        <v>96337</v>
      </c>
      <c r="H4263" s="9">
        <v>1</v>
      </c>
      <c r="I4263" s="1">
        <v>45118</v>
      </c>
      <c r="J4263">
        <v>7</v>
      </c>
      <c r="K4263">
        <v>2023</v>
      </c>
      <c r="L4263" t="s">
        <v>37</v>
      </c>
      <c r="M4263">
        <v>33.5</v>
      </c>
      <c r="N4263" t="s">
        <v>4615</v>
      </c>
      <c r="O4263">
        <v>49.526499999999999</v>
      </c>
      <c r="P4263" t="s">
        <v>12</v>
      </c>
    </row>
    <row r="4264" spans="1:16" hidden="1" x14ac:dyDescent="0.25">
      <c r="A4264" t="s">
        <v>39</v>
      </c>
      <c r="B4264" t="s">
        <v>16</v>
      </c>
      <c r="C4264" t="s">
        <v>529</v>
      </c>
      <c r="D4264" t="s">
        <v>65</v>
      </c>
      <c r="E4264" t="s">
        <v>66</v>
      </c>
      <c r="F4264" t="s">
        <v>202</v>
      </c>
      <c r="G4264">
        <v>96313</v>
      </c>
      <c r="H4264" s="9">
        <v>1</v>
      </c>
      <c r="I4264" s="1">
        <v>45118</v>
      </c>
      <c r="J4264">
        <v>7</v>
      </c>
      <c r="K4264">
        <v>2023</v>
      </c>
      <c r="L4264" t="s">
        <v>37</v>
      </c>
      <c r="M4264">
        <v>28.25</v>
      </c>
      <c r="N4264" t="s">
        <v>4615</v>
      </c>
      <c r="O4264">
        <v>41.764899999999997</v>
      </c>
      <c r="P4264" t="s">
        <v>12</v>
      </c>
    </row>
    <row r="4265" spans="1:16" hidden="1" x14ac:dyDescent="0.25">
      <c r="A4265" t="s">
        <v>39</v>
      </c>
      <c r="B4265" t="s">
        <v>16</v>
      </c>
      <c r="C4265" t="s">
        <v>551</v>
      </c>
      <c r="D4265" t="s">
        <v>86</v>
      </c>
      <c r="E4265" t="s">
        <v>87</v>
      </c>
      <c r="F4265" t="s">
        <v>202</v>
      </c>
      <c r="G4265">
        <v>96312</v>
      </c>
      <c r="H4265" s="9">
        <v>1</v>
      </c>
      <c r="I4265" s="1">
        <v>45118</v>
      </c>
      <c r="J4265">
        <v>7</v>
      </c>
      <c r="K4265">
        <v>2023</v>
      </c>
      <c r="L4265" t="s">
        <v>37</v>
      </c>
      <c r="M4265">
        <v>33.5</v>
      </c>
      <c r="N4265" t="s">
        <v>4615</v>
      </c>
      <c r="O4265">
        <v>49.526499999999999</v>
      </c>
      <c r="P4265" t="s">
        <v>12</v>
      </c>
    </row>
    <row r="4266" spans="1:16" hidden="1" x14ac:dyDescent="0.25">
      <c r="A4266" t="s">
        <v>39</v>
      </c>
      <c r="B4266" t="s">
        <v>16</v>
      </c>
      <c r="C4266" t="s">
        <v>2942</v>
      </c>
      <c r="D4266" t="s">
        <v>994</v>
      </c>
      <c r="E4266" t="s">
        <v>995</v>
      </c>
      <c r="F4266" t="s">
        <v>202</v>
      </c>
      <c r="G4266">
        <v>96311</v>
      </c>
      <c r="H4266" s="9">
        <v>1</v>
      </c>
      <c r="I4266" s="1">
        <v>45118</v>
      </c>
      <c r="J4266">
        <v>7</v>
      </c>
      <c r="K4266">
        <v>2023</v>
      </c>
      <c r="L4266" t="s">
        <v>37</v>
      </c>
      <c r="M4266">
        <v>33.5</v>
      </c>
      <c r="N4266" t="s">
        <v>4615</v>
      </c>
      <c r="O4266">
        <v>49.526499999999999</v>
      </c>
      <c r="P4266" t="s">
        <v>12</v>
      </c>
    </row>
    <row r="4267" spans="1:16" hidden="1" x14ac:dyDescent="0.25">
      <c r="A4267" t="s">
        <v>39</v>
      </c>
      <c r="B4267" t="s">
        <v>16</v>
      </c>
      <c r="C4267" t="s">
        <v>528</v>
      </c>
      <c r="D4267" t="s">
        <v>92</v>
      </c>
      <c r="E4267" t="s">
        <v>93</v>
      </c>
      <c r="F4267" t="s">
        <v>202</v>
      </c>
      <c r="G4267">
        <v>96237</v>
      </c>
      <c r="H4267" s="9">
        <v>1</v>
      </c>
      <c r="I4267" s="1">
        <v>45117</v>
      </c>
      <c r="J4267">
        <v>7</v>
      </c>
      <c r="K4267">
        <v>2023</v>
      </c>
      <c r="L4267" t="s">
        <v>37</v>
      </c>
      <c r="M4267">
        <v>33.5</v>
      </c>
      <c r="N4267" t="s">
        <v>4615</v>
      </c>
      <c r="O4267">
        <v>48.921500000000002</v>
      </c>
      <c r="P4267" t="s">
        <v>12</v>
      </c>
    </row>
    <row r="4268" spans="1:16" hidden="1" x14ac:dyDescent="0.25">
      <c r="A4268" t="s">
        <v>39</v>
      </c>
      <c r="B4268" t="s">
        <v>38</v>
      </c>
      <c r="C4268" t="s">
        <v>476</v>
      </c>
      <c r="D4268" t="s">
        <v>71</v>
      </c>
      <c r="E4268" t="s">
        <v>72</v>
      </c>
      <c r="F4268" t="s">
        <v>202</v>
      </c>
      <c r="G4268">
        <v>96236</v>
      </c>
      <c r="H4268" s="9">
        <v>1</v>
      </c>
      <c r="I4268" s="1">
        <v>45117</v>
      </c>
      <c r="J4268">
        <v>7</v>
      </c>
      <c r="K4268">
        <v>2023</v>
      </c>
      <c r="L4268" t="s">
        <v>37</v>
      </c>
      <c r="M4268">
        <v>28.25</v>
      </c>
      <c r="N4268" t="s">
        <v>4615</v>
      </c>
      <c r="O4268">
        <v>41.2547</v>
      </c>
      <c r="P4268" t="s">
        <v>12</v>
      </c>
    </row>
    <row r="4269" spans="1:16" hidden="1" x14ac:dyDescent="0.25">
      <c r="A4269" t="s">
        <v>39</v>
      </c>
      <c r="B4269" t="s">
        <v>38</v>
      </c>
      <c r="C4269" t="s">
        <v>536</v>
      </c>
      <c r="D4269" t="s">
        <v>84</v>
      </c>
      <c r="E4269" t="s">
        <v>85</v>
      </c>
      <c r="F4269" t="s">
        <v>202</v>
      </c>
      <c r="G4269">
        <v>96233</v>
      </c>
      <c r="H4269" s="9">
        <v>1</v>
      </c>
      <c r="I4269" s="1">
        <v>45117</v>
      </c>
      <c r="J4269">
        <v>7</v>
      </c>
      <c r="K4269">
        <v>2023</v>
      </c>
      <c r="L4269" t="s">
        <v>37</v>
      </c>
      <c r="M4269">
        <v>33.5</v>
      </c>
      <c r="N4269" t="s">
        <v>4615</v>
      </c>
      <c r="O4269">
        <v>48.921500000000002</v>
      </c>
      <c r="P4269" t="s">
        <v>12</v>
      </c>
    </row>
    <row r="4270" spans="1:16" hidden="1" x14ac:dyDescent="0.25">
      <c r="A4270" t="s">
        <v>39</v>
      </c>
      <c r="B4270" t="s">
        <v>38</v>
      </c>
      <c r="C4270" t="s">
        <v>3262</v>
      </c>
      <c r="D4270" t="s">
        <v>884</v>
      </c>
      <c r="E4270" t="s">
        <v>885</v>
      </c>
      <c r="F4270" t="s">
        <v>202</v>
      </c>
      <c r="G4270">
        <v>96232</v>
      </c>
      <c r="H4270" s="9">
        <v>1</v>
      </c>
      <c r="I4270" s="1">
        <v>45117</v>
      </c>
      <c r="J4270">
        <v>7</v>
      </c>
      <c r="K4270">
        <v>2023</v>
      </c>
      <c r="L4270" t="s">
        <v>37</v>
      </c>
      <c r="M4270">
        <v>28.25</v>
      </c>
      <c r="N4270" t="s">
        <v>4615</v>
      </c>
      <c r="O4270">
        <v>41.2547</v>
      </c>
      <c r="P4270" t="s">
        <v>12</v>
      </c>
    </row>
    <row r="4271" spans="1:16" hidden="1" x14ac:dyDescent="0.25">
      <c r="A4271" t="s">
        <v>39</v>
      </c>
      <c r="B4271" t="s">
        <v>16</v>
      </c>
      <c r="C4271" t="s">
        <v>2994</v>
      </c>
      <c r="D4271" t="s">
        <v>986</v>
      </c>
      <c r="E4271" t="s">
        <v>987</v>
      </c>
      <c r="F4271" t="s">
        <v>202</v>
      </c>
      <c r="G4271">
        <v>96231</v>
      </c>
      <c r="H4271" s="9">
        <v>1</v>
      </c>
      <c r="I4271" s="1">
        <v>45117</v>
      </c>
      <c r="J4271">
        <v>7</v>
      </c>
      <c r="K4271">
        <v>2023</v>
      </c>
      <c r="L4271" t="s">
        <v>37</v>
      </c>
      <c r="M4271">
        <v>33.5</v>
      </c>
      <c r="N4271" t="s">
        <v>4615</v>
      </c>
      <c r="O4271">
        <v>48.921500000000002</v>
      </c>
      <c r="P4271" t="s">
        <v>12</v>
      </c>
    </row>
    <row r="4272" spans="1:16" hidden="1" x14ac:dyDescent="0.25">
      <c r="A4272" t="s">
        <v>39</v>
      </c>
      <c r="B4272" t="s">
        <v>38</v>
      </c>
      <c r="C4272" t="s">
        <v>507</v>
      </c>
      <c r="D4272" t="s">
        <v>75</v>
      </c>
      <c r="E4272" t="s">
        <v>75</v>
      </c>
      <c r="F4272" t="s">
        <v>202</v>
      </c>
      <c r="G4272">
        <v>96230</v>
      </c>
      <c r="H4272" s="9">
        <v>1</v>
      </c>
      <c r="I4272" s="1">
        <v>45117</v>
      </c>
      <c r="J4272">
        <v>7</v>
      </c>
      <c r="K4272">
        <v>2023</v>
      </c>
      <c r="L4272" t="s">
        <v>37</v>
      </c>
      <c r="M4272">
        <v>26.62</v>
      </c>
      <c r="N4272" t="s">
        <v>4615</v>
      </c>
      <c r="O4272">
        <v>38.874400000000001</v>
      </c>
      <c r="P4272" t="s">
        <v>12</v>
      </c>
    </row>
    <row r="4273" spans="1:16" hidden="1" x14ac:dyDescent="0.25">
      <c r="A4273" t="s">
        <v>39</v>
      </c>
      <c r="B4273" t="s">
        <v>16</v>
      </c>
      <c r="C4273" t="s">
        <v>529</v>
      </c>
      <c r="D4273" t="s">
        <v>65</v>
      </c>
      <c r="E4273" t="s">
        <v>66</v>
      </c>
      <c r="F4273" t="s">
        <v>202</v>
      </c>
      <c r="G4273">
        <v>96228</v>
      </c>
      <c r="H4273" s="9">
        <v>1</v>
      </c>
      <c r="I4273" s="1">
        <v>45117</v>
      </c>
      <c r="J4273">
        <v>7</v>
      </c>
      <c r="K4273">
        <v>2023</v>
      </c>
      <c r="L4273" t="s">
        <v>37</v>
      </c>
      <c r="M4273">
        <v>28.25</v>
      </c>
      <c r="N4273" t="s">
        <v>4615</v>
      </c>
      <c r="O4273">
        <v>41.2547</v>
      </c>
      <c r="P4273" t="s">
        <v>12</v>
      </c>
    </row>
    <row r="4274" spans="1:16" hidden="1" x14ac:dyDescent="0.25">
      <c r="A4274" t="s">
        <v>39</v>
      </c>
      <c r="B4274" t="s">
        <v>38</v>
      </c>
      <c r="C4274" t="s">
        <v>616</v>
      </c>
      <c r="D4274" t="s">
        <v>81</v>
      </c>
      <c r="E4274" t="s">
        <v>82</v>
      </c>
      <c r="F4274" t="s">
        <v>202</v>
      </c>
      <c r="G4274">
        <v>96227</v>
      </c>
      <c r="H4274" s="9">
        <v>1</v>
      </c>
      <c r="I4274" s="1">
        <v>45117</v>
      </c>
      <c r="J4274">
        <v>7</v>
      </c>
      <c r="K4274">
        <v>2023</v>
      </c>
      <c r="L4274" t="s">
        <v>37</v>
      </c>
      <c r="M4274">
        <v>28.25</v>
      </c>
      <c r="N4274" t="s">
        <v>4615</v>
      </c>
      <c r="O4274">
        <v>41.2547</v>
      </c>
      <c r="P4274" t="s">
        <v>12</v>
      </c>
    </row>
    <row r="4275" spans="1:16" hidden="1" x14ac:dyDescent="0.25">
      <c r="A4275" t="s">
        <v>39</v>
      </c>
      <c r="B4275" t="s">
        <v>38</v>
      </c>
      <c r="C4275" t="s">
        <v>3262</v>
      </c>
      <c r="D4275" t="s">
        <v>884</v>
      </c>
      <c r="E4275" t="s">
        <v>885</v>
      </c>
      <c r="F4275" t="s">
        <v>202</v>
      </c>
      <c r="G4275">
        <v>96226</v>
      </c>
      <c r="H4275" s="9">
        <v>1</v>
      </c>
      <c r="I4275" s="1">
        <v>45117</v>
      </c>
      <c r="J4275">
        <v>7</v>
      </c>
      <c r="K4275">
        <v>2023</v>
      </c>
      <c r="L4275" t="s">
        <v>37</v>
      </c>
      <c r="M4275">
        <v>28.25</v>
      </c>
      <c r="N4275" t="s">
        <v>4615</v>
      </c>
      <c r="O4275">
        <v>41.2547</v>
      </c>
      <c r="P4275" t="s">
        <v>12</v>
      </c>
    </row>
    <row r="4276" spans="1:16" hidden="1" x14ac:dyDescent="0.25">
      <c r="A4276" t="s">
        <v>39</v>
      </c>
      <c r="B4276" t="s">
        <v>38</v>
      </c>
      <c r="C4276" t="s">
        <v>3262</v>
      </c>
      <c r="D4276" t="s">
        <v>884</v>
      </c>
      <c r="E4276" t="s">
        <v>885</v>
      </c>
      <c r="F4276" t="s">
        <v>202</v>
      </c>
      <c r="G4276">
        <v>96225</v>
      </c>
      <c r="H4276" s="9">
        <v>1</v>
      </c>
      <c r="I4276" s="1">
        <v>45117</v>
      </c>
      <c r="J4276">
        <v>7</v>
      </c>
      <c r="K4276">
        <v>2023</v>
      </c>
      <c r="L4276" t="s">
        <v>37</v>
      </c>
      <c r="M4276">
        <v>28.25</v>
      </c>
      <c r="N4276" t="s">
        <v>4615</v>
      </c>
      <c r="O4276">
        <v>41.2547</v>
      </c>
      <c r="P4276" t="s">
        <v>12</v>
      </c>
    </row>
    <row r="4277" spans="1:16" hidden="1" x14ac:dyDescent="0.25">
      <c r="A4277" t="s">
        <v>39</v>
      </c>
      <c r="B4277" t="s">
        <v>16</v>
      </c>
      <c r="C4277" t="s">
        <v>576</v>
      </c>
      <c r="D4277" t="s">
        <v>90</v>
      </c>
      <c r="E4277" t="s">
        <v>91</v>
      </c>
      <c r="F4277" t="s">
        <v>202</v>
      </c>
      <c r="G4277">
        <v>96224</v>
      </c>
      <c r="H4277" s="9">
        <v>1</v>
      </c>
      <c r="I4277" s="1">
        <v>45117</v>
      </c>
      <c r="J4277">
        <v>7</v>
      </c>
      <c r="K4277">
        <v>2023</v>
      </c>
      <c r="L4277" t="s">
        <v>37</v>
      </c>
      <c r="M4277">
        <v>33.5</v>
      </c>
      <c r="N4277" t="s">
        <v>4615</v>
      </c>
      <c r="O4277">
        <v>48.921500000000002</v>
      </c>
      <c r="P4277" t="s">
        <v>12</v>
      </c>
    </row>
    <row r="4278" spans="1:16" hidden="1" x14ac:dyDescent="0.25">
      <c r="A4278" t="s">
        <v>39</v>
      </c>
      <c r="B4278" t="s">
        <v>38</v>
      </c>
      <c r="C4278" t="s">
        <v>3292</v>
      </c>
      <c r="D4278" t="s">
        <v>943</v>
      </c>
      <c r="E4278" t="s">
        <v>944</v>
      </c>
      <c r="F4278" t="s">
        <v>202</v>
      </c>
      <c r="G4278">
        <v>96222</v>
      </c>
      <c r="H4278" s="9">
        <v>1</v>
      </c>
      <c r="I4278" s="1">
        <v>45117</v>
      </c>
      <c r="J4278">
        <v>7</v>
      </c>
      <c r="K4278">
        <v>2023</v>
      </c>
      <c r="L4278" t="s">
        <v>37</v>
      </c>
      <c r="M4278">
        <v>28.25</v>
      </c>
      <c r="N4278" t="s">
        <v>4615</v>
      </c>
      <c r="O4278">
        <v>41.2547</v>
      </c>
      <c r="P4278" t="s">
        <v>12</v>
      </c>
    </row>
    <row r="4279" spans="1:16" hidden="1" x14ac:dyDescent="0.25">
      <c r="A4279" t="s">
        <v>39</v>
      </c>
      <c r="B4279" t="s">
        <v>38</v>
      </c>
      <c r="C4279" t="s">
        <v>3020</v>
      </c>
      <c r="D4279" t="s">
        <v>954</v>
      </c>
      <c r="E4279" t="s">
        <v>955</v>
      </c>
      <c r="F4279" t="s">
        <v>202</v>
      </c>
      <c r="G4279">
        <v>96221</v>
      </c>
      <c r="H4279" s="9">
        <v>1</v>
      </c>
      <c r="I4279" s="1">
        <v>45117</v>
      </c>
      <c r="J4279">
        <v>7</v>
      </c>
      <c r="K4279">
        <v>2023</v>
      </c>
      <c r="L4279" t="s">
        <v>37</v>
      </c>
      <c r="M4279">
        <v>28.25</v>
      </c>
      <c r="N4279" t="s">
        <v>4615</v>
      </c>
      <c r="O4279">
        <v>41.2547</v>
      </c>
      <c r="P4279" t="s">
        <v>12</v>
      </c>
    </row>
    <row r="4280" spans="1:16" hidden="1" x14ac:dyDescent="0.25">
      <c r="A4280" t="s">
        <v>39</v>
      </c>
      <c r="B4280" t="s">
        <v>38</v>
      </c>
      <c r="C4280" t="s">
        <v>2968</v>
      </c>
      <c r="D4280" t="s">
        <v>877</v>
      </c>
      <c r="E4280" t="s">
        <v>878</v>
      </c>
      <c r="F4280" t="s">
        <v>202</v>
      </c>
      <c r="G4280">
        <v>96220</v>
      </c>
      <c r="H4280" s="9">
        <v>1</v>
      </c>
      <c r="I4280" s="1">
        <v>45117</v>
      </c>
      <c r="J4280">
        <v>7</v>
      </c>
      <c r="K4280">
        <v>2023</v>
      </c>
      <c r="L4280" t="s">
        <v>37</v>
      </c>
      <c r="M4280">
        <v>28.25</v>
      </c>
      <c r="N4280" t="s">
        <v>4615</v>
      </c>
      <c r="O4280">
        <v>41.2547</v>
      </c>
      <c r="P4280" t="s">
        <v>12</v>
      </c>
    </row>
    <row r="4281" spans="1:16" hidden="1" x14ac:dyDescent="0.25">
      <c r="A4281" t="s">
        <v>39</v>
      </c>
      <c r="B4281" t="s">
        <v>38</v>
      </c>
      <c r="C4281" t="s">
        <v>507</v>
      </c>
      <c r="D4281" t="s">
        <v>75</v>
      </c>
      <c r="E4281" t="s">
        <v>75</v>
      </c>
      <c r="F4281" t="s">
        <v>202</v>
      </c>
      <c r="G4281">
        <v>96142</v>
      </c>
      <c r="H4281" s="9">
        <v>1</v>
      </c>
      <c r="I4281" s="1">
        <v>45117</v>
      </c>
      <c r="J4281">
        <v>7</v>
      </c>
      <c r="K4281">
        <v>2023</v>
      </c>
      <c r="L4281" t="s">
        <v>37</v>
      </c>
      <c r="M4281">
        <v>26.62</v>
      </c>
      <c r="N4281" t="s">
        <v>4615</v>
      </c>
      <c r="O4281">
        <v>38.874400000000001</v>
      </c>
      <c r="P4281" t="s">
        <v>12</v>
      </c>
    </row>
    <row r="4282" spans="1:16" hidden="1" x14ac:dyDescent="0.25">
      <c r="A4282" t="s">
        <v>39</v>
      </c>
      <c r="B4282" t="s">
        <v>38</v>
      </c>
      <c r="C4282" t="s">
        <v>470</v>
      </c>
      <c r="D4282" t="s">
        <v>77</v>
      </c>
      <c r="E4282" t="s">
        <v>78</v>
      </c>
      <c r="F4282" t="s">
        <v>202</v>
      </c>
      <c r="G4282">
        <v>96132</v>
      </c>
      <c r="H4282" s="9">
        <v>5</v>
      </c>
      <c r="I4282" s="1">
        <v>45117</v>
      </c>
      <c r="J4282">
        <v>7</v>
      </c>
      <c r="K4282">
        <v>2023</v>
      </c>
      <c r="L4282" t="s">
        <v>37</v>
      </c>
      <c r="M4282">
        <v>28.25</v>
      </c>
      <c r="N4282" t="s">
        <v>4615</v>
      </c>
      <c r="O4282">
        <v>41.2547</v>
      </c>
      <c r="P4282" t="s">
        <v>12</v>
      </c>
    </row>
    <row r="4283" spans="1:16" hidden="1" x14ac:dyDescent="0.25">
      <c r="A4283" t="s">
        <v>39</v>
      </c>
      <c r="B4283" t="s">
        <v>38</v>
      </c>
      <c r="C4283" t="s">
        <v>2944</v>
      </c>
      <c r="D4283" t="s">
        <v>949</v>
      </c>
      <c r="E4283" t="s">
        <v>950</v>
      </c>
      <c r="F4283" t="s">
        <v>202</v>
      </c>
      <c r="G4283">
        <v>96132</v>
      </c>
      <c r="H4283" s="9">
        <v>5</v>
      </c>
      <c r="I4283" s="1">
        <v>45117</v>
      </c>
      <c r="J4283">
        <v>7</v>
      </c>
      <c r="K4283">
        <v>2023</v>
      </c>
      <c r="L4283" t="s">
        <v>37</v>
      </c>
      <c r="M4283">
        <v>28.25</v>
      </c>
      <c r="N4283" t="s">
        <v>4615</v>
      </c>
      <c r="O4283">
        <v>41.2547</v>
      </c>
      <c r="P4283" t="s">
        <v>12</v>
      </c>
    </row>
    <row r="4284" spans="1:16" hidden="1" x14ac:dyDescent="0.25">
      <c r="A4284" t="s">
        <v>39</v>
      </c>
      <c r="B4284" t="s">
        <v>38</v>
      </c>
      <c r="C4284" t="s">
        <v>530</v>
      </c>
      <c r="D4284" t="s">
        <v>58</v>
      </c>
      <c r="E4284" t="s">
        <v>59</v>
      </c>
      <c r="F4284" t="s">
        <v>202</v>
      </c>
      <c r="G4284">
        <v>96132</v>
      </c>
      <c r="H4284" s="9">
        <v>2</v>
      </c>
      <c r="I4284" s="1">
        <v>45117</v>
      </c>
      <c r="J4284">
        <v>7</v>
      </c>
      <c r="K4284">
        <v>2023</v>
      </c>
      <c r="L4284" t="s">
        <v>37</v>
      </c>
      <c r="M4284">
        <v>28.25</v>
      </c>
      <c r="N4284" t="s">
        <v>4615</v>
      </c>
      <c r="O4284">
        <v>41.2547</v>
      </c>
      <c r="P4284" t="s">
        <v>12</v>
      </c>
    </row>
    <row r="4285" spans="1:16" hidden="1" x14ac:dyDescent="0.25">
      <c r="A4285" t="s">
        <v>39</v>
      </c>
      <c r="B4285" t="s">
        <v>16</v>
      </c>
      <c r="C4285" t="s">
        <v>528</v>
      </c>
      <c r="D4285" t="s">
        <v>92</v>
      </c>
      <c r="E4285" t="s">
        <v>93</v>
      </c>
      <c r="F4285" t="s">
        <v>202</v>
      </c>
      <c r="G4285">
        <v>96132</v>
      </c>
      <c r="H4285" s="9">
        <v>1</v>
      </c>
      <c r="I4285" s="1">
        <v>45117</v>
      </c>
      <c r="J4285">
        <v>7</v>
      </c>
      <c r="K4285">
        <v>2023</v>
      </c>
      <c r="L4285" t="s">
        <v>37</v>
      </c>
      <c r="M4285">
        <v>33.5</v>
      </c>
      <c r="N4285" t="s">
        <v>4615</v>
      </c>
      <c r="O4285">
        <v>48.921500000000002</v>
      </c>
      <c r="P4285" t="s">
        <v>12</v>
      </c>
    </row>
    <row r="4286" spans="1:16" hidden="1" x14ac:dyDescent="0.25">
      <c r="A4286" t="s">
        <v>39</v>
      </c>
      <c r="B4286" t="s">
        <v>16</v>
      </c>
      <c r="C4286" t="s">
        <v>3318</v>
      </c>
      <c r="D4286" t="s">
        <v>1008</v>
      </c>
      <c r="E4286" t="s">
        <v>1009</v>
      </c>
      <c r="F4286" t="s">
        <v>202</v>
      </c>
      <c r="G4286">
        <v>96132</v>
      </c>
      <c r="H4286" s="9">
        <v>1</v>
      </c>
      <c r="I4286" s="1">
        <v>45117</v>
      </c>
      <c r="J4286">
        <v>7</v>
      </c>
      <c r="K4286">
        <v>2023</v>
      </c>
      <c r="L4286" t="s">
        <v>37</v>
      </c>
      <c r="M4286">
        <v>33.5</v>
      </c>
      <c r="N4286" t="s">
        <v>4615</v>
      </c>
      <c r="O4286">
        <v>48.921500000000002</v>
      </c>
      <c r="P4286" t="s">
        <v>12</v>
      </c>
    </row>
    <row r="4287" spans="1:16" hidden="1" x14ac:dyDescent="0.25">
      <c r="A4287" t="s">
        <v>39</v>
      </c>
      <c r="B4287" t="s">
        <v>16</v>
      </c>
      <c r="C4287" t="s">
        <v>2942</v>
      </c>
      <c r="D4287" t="s">
        <v>994</v>
      </c>
      <c r="E4287" t="s">
        <v>995</v>
      </c>
      <c r="F4287" t="s">
        <v>202</v>
      </c>
      <c r="G4287">
        <v>96132</v>
      </c>
      <c r="H4287" s="9">
        <v>2</v>
      </c>
      <c r="I4287" s="1">
        <v>45117</v>
      </c>
      <c r="J4287">
        <v>7</v>
      </c>
      <c r="K4287">
        <v>2023</v>
      </c>
      <c r="L4287" t="s">
        <v>37</v>
      </c>
      <c r="M4287">
        <v>33.5</v>
      </c>
      <c r="N4287" t="s">
        <v>4615</v>
      </c>
      <c r="O4287">
        <v>48.921500000000002</v>
      </c>
      <c r="P4287" t="s">
        <v>12</v>
      </c>
    </row>
    <row r="4288" spans="1:16" hidden="1" x14ac:dyDescent="0.25">
      <c r="A4288" t="s">
        <v>39</v>
      </c>
      <c r="B4288" t="s">
        <v>16</v>
      </c>
      <c r="C4288" t="s">
        <v>508</v>
      </c>
      <c r="D4288" t="s">
        <v>94</v>
      </c>
      <c r="E4288" t="s">
        <v>94</v>
      </c>
      <c r="F4288" t="s">
        <v>202</v>
      </c>
      <c r="G4288">
        <v>96132</v>
      </c>
      <c r="H4288" s="9">
        <v>1</v>
      </c>
      <c r="I4288" s="1">
        <v>45117</v>
      </c>
      <c r="J4288">
        <v>7</v>
      </c>
      <c r="K4288">
        <v>2023</v>
      </c>
      <c r="L4288" t="s">
        <v>37</v>
      </c>
      <c r="M4288">
        <v>33.5</v>
      </c>
      <c r="N4288" t="s">
        <v>4615</v>
      </c>
      <c r="O4288">
        <v>48.921500000000002</v>
      </c>
      <c r="P4288" t="s">
        <v>12</v>
      </c>
    </row>
    <row r="4289" spans="1:16" hidden="1" x14ac:dyDescent="0.25">
      <c r="A4289" t="s">
        <v>39</v>
      </c>
      <c r="B4289" t="s">
        <v>38</v>
      </c>
      <c r="C4289" t="s">
        <v>536</v>
      </c>
      <c r="D4289" t="s">
        <v>84</v>
      </c>
      <c r="E4289" t="s">
        <v>85</v>
      </c>
      <c r="F4289" t="s">
        <v>202</v>
      </c>
      <c r="G4289">
        <v>96129</v>
      </c>
      <c r="H4289" s="9">
        <v>1</v>
      </c>
      <c r="I4289" s="1">
        <v>45117</v>
      </c>
      <c r="J4289">
        <v>7</v>
      </c>
      <c r="K4289">
        <v>2023</v>
      </c>
      <c r="L4289" t="s">
        <v>37</v>
      </c>
      <c r="M4289">
        <v>33.5</v>
      </c>
      <c r="N4289" t="s">
        <v>4615</v>
      </c>
      <c r="O4289">
        <v>48.921500000000002</v>
      </c>
      <c r="P4289" t="s">
        <v>12</v>
      </c>
    </row>
    <row r="4290" spans="1:16" hidden="1" x14ac:dyDescent="0.25">
      <c r="A4290" t="s">
        <v>39</v>
      </c>
      <c r="B4290" t="s">
        <v>38</v>
      </c>
      <c r="C4290" t="s">
        <v>536</v>
      </c>
      <c r="D4290" t="s">
        <v>84</v>
      </c>
      <c r="E4290" t="s">
        <v>85</v>
      </c>
      <c r="F4290" t="s">
        <v>202</v>
      </c>
      <c r="G4290">
        <v>96105</v>
      </c>
      <c r="H4290" s="9">
        <v>1</v>
      </c>
      <c r="I4290" s="1">
        <v>45117</v>
      </c>
      <c r="J4290">
        <v>7</v>
      </c>
      <c r="K4290">
        <v>2023</v>
      </c>
      <c r="L4290" t="s">
        <v>37</v>
      </c>
      <c r="M4290">
        <v>33.5</v>
      </c>
      <c r="N4290" t="s">
        <v>4615</v>
      </c>
      <c r="O4290">
        <v>48.921500000000002</v>
      </c>
      <c r="P4290" t="s">
        <v>12</v>
      </c>
    </row>
    <row r="4291" spans="1:16" hidden="1" x14ac:dyDescent="0.25">
      <c r="A4291" t="s">
        <v>39</v>
      </c>
      <c r="B4291" t="s">
        <v>38</v>
      </c>
      <c r="C4291" t="s">
        <v>476</v>
      </c>
      <c r="D4291" t="s">
        <v>71</v>
      </c>
      <c r="E4291" t="s">
        <v>72</v>
      </c>
      <c r="F4291" t="s">
        <v>202</v>
      </c>
      <c r="G4291">
        <v>96104</v>
      </c>
      <c r="H4291" s="9">
        <v>1</v>
      </c>
      <c r="I4291" s="1">
        <v>45117</v>
      </c>
      <c r="J4291">
        <v>7</v>
      </c>
      <c r="K4291">
        <v>2023</v>
      </c>
      <c r="L4291" t="s">
        <v>37</v>
      </c>
      <c r="M4291">
        <v>28.25</v>
      </c>
      <c r="N4291" t="s">
        <v>4615</v>
      </c>
      <c r="O4291">
        <v>41.2547</v>
      </c>
      <c r="P4291" t="s">
        <v>12</v>
      </c>
    </row>
    <row r="4292" spans="1:16" hidden="1" x14ac:dyDescent="0.25">
      <c r="A4292" t="s">
        <v>39</v>
      </c>
      <c r="B4292" t="s">
        <v>38</v>
      </c>
      <c r="C4292" t="s">
        <v>536</v>
      </c>
      <c r="D4292" t="s">
        <v>84</v>
      </c>
      <c r="E4292" t="s">
        <v>85</v>
      </c>
      <c r="F4292" t="s">
        <v>202</v>
      </c>
      <c r="G4292">
        <v>96103</v>
      </c>
      <c r="H4292" s="9">
        <v>1</v>
      </c>
      <c r="I4292" s="1">
        <v>45117</v>
      </c>
      <c r="J4292">
        <v>7</v>
      </c>
      <c r="K4292">
        <v>2023</v>
      </c>
      <c r="L4292" t="s">
        <v>37</v>
      </c>
      <c r="M4292">
        <v>33.5</v>
      </c>
      <c r="N4292" t="s">
        <v>4615</v>
      </c>
      <c r="O4292">
        <v>48.921500000000002</v>
      </c>
      <c r="P4292" t="s">
        <v>12</v>
      </c>
    </row>
    <row r="4293" spans="1:16" hidden="1" x14ac:dyDescent="0.25">
      <c r="A4293" t="s">
        <v>39</v>
      </c>
      <c r="B4293" t="s">
        <v>38</v>
      </c>
      <c r="C4293" t="s">
        <v>536</v>
      </c>
      <c r="D4293" t="s">
        <v>84</v>
      </c>
      <c r="E4293" t="s">
        <v>85</v>
      </c>
      <c r="F4293" t="s">
        <v>202</v>
      </c>
      <c r="G4293">
        <v>96102</v>
      </c>
      <c r="H4293" s="9">
        <v>1</v>
      </c>
      <c r="I4293" s="1">
        <v>45117</v>
      </c>
      <c r="J4293">
        <v>7</v>
      </c>
      <c r="K4293">
        <v>2023</v>
      </c>
      <c r="L4293" t="s">
        <v>37</v>
      </c>
      <c r="M4293">
        <v>33.5</v>
      </c>
      <c r="N4293" t="s">
        <v>4615</v>
      </c>
      <c r="O4293">
        <v>48.921500000000002</v>
      </c>
      <c r="P4293" t="s">
        <v>12</v>
      </c>
    </row>
    <row r="4294" spans="1:16" hidden="1" x14ac:dyDescent="0.25">
      <c r="A4294" t="s">
        <v>39</v>
      </c>
      <c r="B4294" t="s">
        <v>38</v>
      </c>
      <c r="C4294" t="s">
        <v>507</v>
      </c>
      <c r="D4294" t="s">
        <v>75</v>
      </c>
      <c r="E4294" t="s">
        <v>75</v>
      </c>
      <c r="F4294" t="s">
        <v>202</v>
      </c>
      <c r="G4294">
        <v>96101</v>
      </c>
      <c r="H4294" s="9">
        <v>1</v>
      </c>
      <c r="I4294" s="1">
        <v>45117</v>
      </c>
      <c r="J4294">
        <v>7</v>
      </c>
      <c r="K4294">
        <v>2023</v>
      </c>
      <c r="L4294" t="s">
        <v>37</v>
      </c>
      <c r="M4294">
        <v>26.62</v>
      </c>
      <c r="N4294" t="s">
        <v>4615</v>
      </c>
      <c r="O4294">
        <v>38.874400000000001</v>
      </c>
      <c r="P4294" t="s">
        <v>12</v>
      </c>
    </row>
    <row r="4295" spans="1:16" hidden="1" x14ac:dyDescent="0.25">
      <c r="A4295" t="s">
        <v>39</v>
      </c>
      <c r="B4295" t="s">
        <v>16</v>
      </c>
      <c r="C4295" t="s">
        <v>528</v>
      </c>
      <c r="D4295" t="s">
        <v>92</v>
      </c>
      <c r="E4295" t="s">
        <v>93</v>
      </c>
      <c r="F4295" t="s">
        <v>202</v>
      </c>
      <c r="G4295">
        <v>96098</v>
      </c>
      <c r="H4295" s="9">
        <v>1</v>
      </c>
      <c r="I4295" s="1">
        <v>45117</v>
      </c>
      <c r="J4295">
        <v>7</v>
      </c>
      <c r="K4295">
        <v>2023</v>
      </c>
      <c r="L4295" t="s">
        <v>37</v>
      </c>
      <c r="M4295">
        <v>33.5</v>
      </c>
      <c r="N4295" t="s">
        <v>4615</v>
      </c>
      <c r="O4295">
        <v>48.921500000000002</v>
      </c>
      <c r="P4295" t="s">
        <v>12</v>
      </c>
    </row>
    <row r="4296" spans="1:16" hidden="1" x14ac:dyDescent="0.25">
      <c r="A4296" t="s">
        <v>39</v>
      </c>
      <c r="B4296" t="s">
        <v>38</v>
      </c>
      <c r="C4296" t="s">
        <v>3270</v>
      </c>
      <c r="D4296" t="s">
        <v>900</v>
      </c>
      <c r="E4296" t="s">
        <v>901</v>
      </c>
      <c r="F4296" t="s">
        <v>202</v>
      </c>
      <c r="G4296">
        <v>96096</v>
      </c>
      <c r="H4296" s="9">
        <v>1</v>
      </c>
      <c r="I4296" s="1">
        <v>45117</v>
      </c>
      <c r="J4296">
        <v>7</v>
      </c>
      <c r="K4296">
        <v>2023</v>
      </c>
      <c r="L4296" t="s">
        <v>37</v>
      </c>
      <c r="M4296">
        <v>28.25</v>
      </c>
      <c r="N4296" t="s">
        <v>4615</v>
      </c>
      <c r="O4296">
        <v>41.2547</v>
      </c>
      <c r="P4296" t="s">
        <v>12</v>
      </c>
    </row>
    <row r="4297" spans="1:16" hidden="1" x14ac:dyDescent="0.25">
      <c r="A4297" t="s">
        <v>39</v>
      </c>
      <c r="B4297" t="s">
        <v>38</v>
      </c>
      <c r="C4297" t="s">
        <v>536</v>
      </c>
      <c r="D4297" t="s">
        <v>84</v>
      </c>
      <c r="E4297" t="s">
        <v>85</v>
      </c>
      <c r="F4297" t="s">
        <v>202</v>
      </c>
      <c r="G4297">
        <v>96095</v>
      </c>
      <c r="H4297" s="9">
        <v>1</v>
      </c>
      <c r="I4297" s="1">
        <v>45117</v>
      </c>
      <c r="J4297">
        <v>7</v>
      </c>
      <c r="K4297">
        <v>2023</v>
      </c>
      <c r="L4297" t="s">
        <v>37</v>
      </c>
      <c r="M4297">
        <v>33.5</v>
      </c>
      <c r="N4297" t="s">
        <v>4615</v>
      </c>
      <c r="O4297">
        <v>48.921500000000002</v>
      </c>
      <c r="P4297" t="s">
        <v>12</v>
      </c>
    </row>
    <row r="4298" spans="1:16" hidden="1" x14ac:dyDescent="0.25">
      <c r="A4298" t="s">
        <v>39</v>
      </c>
      <c r="B4298" t="s">
        <v>16</v>
      </c>
      <c r="C4298" t="s">
        <v>623</v>
      </c>
      <c r="D4298" t="s">
        <v>95</v>
      </c>
      <c r="E4298" t="s">
        <v>96</v>
      </c>
      <c r="F4298" t="s">
        <v>202</v>
      </c>
      <c r="G4298">
        <v>96094</v>
      </c>
      <c r="H4298" s="9">
        <v>1</v>
      </c>
      <c r="I4298" s="1">
        <v>45117</v>
      </c>
      <c r="J4298">
        <v>7</v>
      </c>
      <c r="K4298">
        <v>2023</v>
      </c>
      <c r="L4298" t="s">
        <v>37</v>
      </c>
      <c r="M4298">
        <v>33.5</v>
      </c>
      <c r="N4298" t="s">
        <v>4615</v>
      </c>
      <c r="O4298">
        <v>48.921500000000002</v>
      </c>
      <c r="P4298" t="s">
        <v>12</v>
      </c>
    </row>
    <row r="4299" spans="1:16" hidden="1" x14ac:dyDescent="0.25">
      <c r="A4299" t="s">
        <v>39</v>
      </c>
      <c r="B4299" t="s">
        <v>38</v>
      </c>
      <c r="C4299" t="s">
        <v>536</v>
      </c>
      <c r="D4299" t="s">
        <v>84</v>
      </c>
      <c r="E4299" t="s">
        <v>85</v>
      </c>
      <c r="F4299" t="s">
        <v>202</v>
      </c>
      <c r="G4299">
        <v>96093</v>
      </c>
      <c r="H4299" s="9">
        <v>1</v>
      </c>
      <c r="I4299" s="1">
        <v>45117</v>
      </c>
      <c r="J4299">
        <v>7</v>
      </c>
      <c r="K4299">
        <v>2023</v>
      </c>
      <c r="L4299" t="s">
        <v>37</v>
      </c>
      <c r="M4299">
        <v>33.5</v>
      </c>
      <c r="N4299" t="s">
        <v>4615</v>
      </c>
      <c r="O4299">
        <v>48.921500000000002</v>
      </c>
      <c r="P4299" t="s">
        <v>12</v>
      </c>
    </row>
    <row r="4300" spans="1:16" hidden="1" x14ac:dyDescent="0.25">
      <c r="A4300" t="s">
        <v>39</v>
      </c>
      <c r="B4300" t="s">
        <v>16</v>
      </c>
      <c r="C4300" t="s">
        <v>2991</v>
      </c>
      <c r="D4300" t="s">
        <v>1042</v>
      </c>
      <c r="E4300" t="s">
        <v>989</v>
      </c>
      <c r="F4300" t="s">
        <v>202</v>
      </c>
      <c r="G4300">
        <v>96092</v>
      </c>
      <c r="H4300" s="9">
        <v>1</v>
      </c>
      <c r="I4300" s="1">
        <v>45117</v>
      </c>
      <c r="J4300">
        <v>7</v>
      </c>
      <c r="K4300">
        <v>2023</v>
      </c>
      <c r="L4300" t="s">
        <v>37</v>
      </c>
      <c r="M4300">
        <v>33.5</v>
      </c>
      <c r="N4300" t="s">
        <v>4615</v>
      </c>
      <c r="O4300">
        <v>48.921500000000002</v>
      </c>
      <c r="P4300" t="s">
        <v>12</v>
      </c>
    </row>
    <row r="4301" spans="1:16" hidden="1" x14ac:dyDescent="0.25">
      <c r="A4301" t="s">
        <v>39</v>
      </c>
      <c r="B4301" t="s">
        <v>16</v>
      </c>
      <c r="C4301" t="s">
        <v>576</v>
      </c>
      <c r="D4301" t="s">
        <v>90</v>
      </c>
      <c r="E4301" t="s">
        <v>91</v>
      </c>
      <c r="F4301" t="s">
        <v>202</v>
      </c>
      <c r="G4301">
        <v>96091</v>
      </c>
      <c r="H4301" s="9">
        <v>1</v>
      </c>
      <c r="I4301" s="1">
        <v>45117</v>
      </c>
      <c r="J4301">
        <v>7</v>
      </c>
      <c r="K4301">
        <v>2023</v>
      </c>
      <c r="L4301" t="s">
        <v>37</v>
      </c>
      <c r="M4301">
        <v>33.5</v>
      </c>
      <c r="N4301" t="s">
        <v>4615</v>
      </c>
      <c r="O4301">
        <v>48.921500000000002</v>
      </c>
      <c r="P4301" t="s">
        <v>12</v>
      </c>
    </row>
    <row r="4302" spans="1:16" hidden="1" x14ac:dyDescent="0.25">
      <c r="A4302" t="s">
        <v>39</v>
      </c>
      <c r="B4302" t="s">
        <v>16</v>
      </c>
      <c r="C4302" t="s">
        <v>576</v>
      </c>
      <c r="D4302" t="s">
        <v>90</v>
      </c>
      <c r="E4302" t="s">
        <v>91</v>
      </c>
      <c r="F4302" t="s">
        <v>202</v>
      </c>
      <c r="G4302">
        <v>96090</v>
      </c>
      <c r="H4302" s="9">
        <v>1</v>
      </c>
      <c r="I4302" s="1">
        <v>45117</v>
      </c>
      <c r="J4302">
        <v>7</v>
      </c>
      <c r="K4302">
        <v>2023</v>
      </c>
      <c r="L4302" t="s">
        <v>37</v>
      </c>
      <c r="M4302">
        <v>33.5</v>
      </c>
      <c r="N4302" t="s">
        <v>4615</v>
      </c>
      <c r="O4302">
        <v>48.921500000000002</v>
      </c>
      <c r="P4302" t="s">
        <v>12</v>
      </c>
    </row>
    <row r="4303" spans="1:16" hidden="1" x14ac:dyDescent="0.25">
      <c r="A4303" t="s">
        <v>39</v>
      </c>
      <c r="B4303" t="s">
        <v>16</v>
      </c>
      <c r="C4303" t="s">
        <v>528</v>
      </c>
      <c r="D4303" t="s">
        <v>92</v>
      </c>
      <c r="E4303" t="s">
        <v>93</v>
      </c>
      <c r="F4303" t="s">
        <v>202</v>
      </c>
      <c r="G4303">
        <v>96089</v>
      </c>
      <c r="H4303" s="9">
        <v>1</v>
      </c>
      <c r="I4303" s="1">
        <v>45117</v>
      </c>
      <c r="J4303">
        <v>7</v>
      </c>
      <c r="K4303">
        <v>2023</v>
      </c>
      <c r="L4303" t="s">
        <v>37</v>
      </c>
      <c r="M4303">
        <v>33.5</v>
      </c>
      <c r="N4303" t="s">
        <v>4615</v>
      </c>
      <c r="O4303">
        <v>48.921500000000002</v>
      </c>
      <c r="P4303" t="s">
        <v>12</v>
      </c>
    </row>
    <row r="4304" spans="1:16" hidden="1" x14ac:dyDescent="0.25">
      <c r="A4304" t="s">
        <v>39</v>
      </c>
      <c r="B4304" t="s">
        <v>16</v>
      </c>
      <c r="C4304" t="s">
        <v>623</v>
      </c>
      <c r="D4304" t="s">
        <v>95</v>
      </c>
      <c r="E4304" t="s">
        <v>96</v>
      </c>
      <c r="F4304" t="s">
        <v>202</v>
      </c>
      <c r="G4304">
        <v>96088</v>
      </c>
      <c r="H4304" s="9">
        <v>1</v>
      </c>
      <c r="I4304" s="1">
        <v>45117</v>
      </c>
      <c r="J4304">
        <v>7</v>
      </c>
      <c r="K4304">
        <v>2023</v>
      </c>
      <c r="L4304" t="s">
        <v>37</v>
      </c>
      <c r="M4304">
        <v>33.5</v>
      </c>
      <c r="N4304" t="s">
        <v>4615</v>
      </c>
      <c r="O4304">
        <v>48.921500000000002</v>
      </c>
      <c r="P4304" t="s">
        <v>12</v>
      </c>
    </row>
    <row r="4305" spans="1:16" hidden="1" x14ac:dyDescent="0.25">
      <c r="A4305" t="s">
        <v>39</v>
      </c>
      <c r="B4305" t="s">
        <v>38</v>
      </c>
      <c r="C4305" t="s">
        <v>3284</v>
      </c>
      <c r="D4305" t="s">
        <v>928</v>
      </c>
      <c r="E4305" t="s">
        <v>929</v>
      </c>
      <c r="F4305" t="s">
        <v>202</v>
      </c>
      <c r="G4305">
        <v>96087</v>
      </c>
      <c r="H4305" s="9">
        <v>1</v>
      </c>
      <c r="I4305" s="1">
        <v>45117</v>
      </c>
      <c r="J4305">
        <v>7</v>
      </c>
      <c r="K4305">
        <v>2023</v>
      </c>
      <c r="L4305" t="s">
        <v>37</v>
      </c>
      <c r="M4305">
        <v>28.25</v>
      </c>
      <c r="N4305" t="s">
        <v>4615</v>
      </c>
      <c r="O4305">
        <v>41.2547</v>
      </c>
      <c r="P4305" t="s">
        <v>12</v>
      </c>
    </row>
    <row r="4306" spans="1:16" hidden="1" x14ac:dyDescent="0.25">
      <c r="A4306" t="s">
        <v>39</v>
      </c>
      <c r="B4306" t="s">
        <v>38</v>
      </c>
      <c r="C4306" t="s">
        <v>3270</v>
      </c>
      <c r="D4306" t="s">
        <v>900</v>
      </c>
      <c r="E4306" t="s">
        <v>901</v>
      </c>
      <c r="F4306" t="s">
        <v>202</v>
      </c>
      <c r="G4306">
        <v>96086</v>
      </c>
      <c r="H4306" s="9">
        <v>1</v>
      </c>
      <c r="I4306" s="1">
        <v>45117</v>
      </c>
      <c r="J4306">
        <v>7</v>
      </c>
      <c r="K4306">
        <v>2023</v>
      </c>
      <c r="L4306" t="s">
        <v>37</v>
      </c>
      <c r="M4306">
        <v>28.25</v>
      </c>
      <c r="N4306" t="s">
        <v>4615</v>
      </c>
      <c r="O4306">
        <v>41.2547</v>
      </c>
      <c r="P4306" t="s">
        <v>12</v>
      </c>
    </row>
    <row r="4307" spans="1:16" hidden="1" x14ac:dyDescent="0.25">
      <c r="A4307" t="s">
        <v>39</v>
      </c>
      <c r="B4307" t="s">
        <v>16</v>
      </c>
      <c r="C4307" t="s">
        <v>528</v>
      </c>
      <c r="D4307" t="s">
        <v>92</v>
      </c>
      <c r="E4307" t="s">
        <v>93</v>
      </c>
      <c r="F4307" t="s">
        <v>202</v>
      </c>
      <c r="G4307">
        <v>96084</v>
      </c>
      <c r="H4307" s="9">
        <v>1</v>
      </c>
      <c r="I4307" s="1">
        <v>45117</v>
      </c>
      <c r="J4307">
        <v>7</v>
      </c>
      <c r="K4307">
        <v>2023</v>
      </c>
      <c r="L4307" t="s">
        <v>37</v>
      </c>
      <c r="M4307">
        <v>33.5</v>
      </c>
      <c r="N4307" t="s">
        <v>4615</v>
      </c>
      <c r="O4307">
        <v>48.921500000000002</v>
      </c>
      <c r="P4307" t="s">
        <v>12</v>
      </c>
    </row>
    <row r="4308" spans="1:16" hidden="1" x14ac:dyDescent="0.25">
      <c r="A4308" t="s">
        <v>39</v>
      </c>
      <c r="B4308" t="s">
        <v>16</v>
      </c>
      <c r="C4308" t="s">
        <v>576</v>
      </c>
      <c r="D4308" t="s">
        <v>90</v>
      </c>
      <c r="E4308" t="s">
        <v>91</v>
      </c>
      <c r="F4308" t="s">
        <v>202</v>
      </c>
      <c r="G4308">
        <v>96082</v>
      </c>
      <c r="H4308" s="9">
        <v>1</v>
      </c>
      <c r="I4308" s="1">
        <v>45117</v>
      </c>
      <c r="J4308">
        <v>7</v>
      </c>
      <c r="K4308">
        <v>2023</v>
      </c>
      <c r="L4308" t="s">
        <v>37</v>
      </c>
      <c r="M4308">
        <v>33.5</v>
      </c>
      <c r="N4308" t="s">
        <v>4615</v>
      </c>
      <c r="O4308">
        <v>48.921500000000002</v>
      </c>
      <c r="P4308" t="s">
        <v>12</v>
      </c>
    </row>
    <row r="4309" spans="1:16" hidden="1" x14ac:dyDescent="0.25">
      <c r="A4309" t="s">
        <v>39</v>
      </c>
      <c r="B4309" t="s">
        <v>16</v>
      </c>
      <c r="C4309" t="s">
        <v>528</v>
      </c>
      <c r="D4309" t="s">
        <v>92</v>
      </c>
      <c r="E4309" t="s">
        <v>93</v>
      </c>
      <c r="F4309" t="s">
        <v>202</v>
      </c>
      <c r="G4309">
        <v>96079</v>
      </c>
      <c r="H4309" s="9">
        <v>1</v>
      </c>
      <c r="I4309" s="1">
        <v>45117</v>
      </c>
      <c r="J4309">
        <v>7</v>
      </c>
      <c r="K4309">
        <v>2023</v>
      </c>
      <c r="L4309" t="s">
        <v>37</v>
      </c>
      <c r="M4309">
        <v>33.5</v>
      </c>
      <c r="N4309" t="s">
        <v>4615</v>
      </c>
      <c r="O4309">
        <v>48.921500000000002</v>
      </c>
      <c r="P4309" t="s">
        <v>12</v>
      </c>
    </row>
    <row r="4310" spans="1:16" hidden="1" x14ac:dyDescent="0.25">
      <c r="A4310" t="s">
        <v>39</v>
      </c>
      <c r="B4310" t="s">
        <v>38</v>
      </c>
      <c r="C4310" t="s">
        <v>2944</v>
      </c>
      <c r="D4310" t="s">
        <v>949</v>
      </c>
      <c r="E4310" t="s">
        <v>950</v>
      </c>
      <c r="F4310" t="s">
        <v>202</v>
      </c>
      <c r="G4310">
        <v>96078</v>
      </c>
      <c r="H4310" s="9">
        <v>1</v>
      </c>
      <c r="I4310" s="1">
        <v>45117</v>
      </c>
      <c r="J4310">
        <v>7</v>
      </c>
      <c r="K4310">
        <v>2023</v>
      </c>
      <c r="L4310" t="s">
        <v>37</v>
      </c>
      <c r="M4310">
        <v>28.25</v>
      </c>
      <c r="N4310" t="s">
        <v>4615</v>
      </c>
      <c r="O4310">
        <v>41.2547</v>
      </c>
      <c r="P4310" t="s">
        <v>12</v>
      </c>
    </row>
    <row r="4311" spans="1:16" hidden="1" x14ac:dyDescent="0.25">
      <c r="A4311" t="s">
        <v>39</v>
      </c>
      <c r="B4311" t="s">
        <v>16</v>
      </c>
      <c r="C4311" t="s">
        <v>2992</v>
      </c>
      <c r="D4311" t="s">
        <v>1035</v>
      </c>
      <c r="E4311" t="s">
        <v>1036</v>
      </c>
      <c r="F4311" t="s">
        <v>202</v>
      </c>
      <c r="G4311">
        <v>96076</v>
      </c>
      <c r="H4311" s="9">
        <v>1</v>
      </c>
      <c r="I4311" s="1">
        <v>45117</v>
      </c>
      <c r="J4311">
        <v>7</v>
      </c>
      <c r="K4311">
        <v>2023</v>
      </c>
      <c r="L4311" t="s">
        <v>37</v>
      </c>
      <c r="M4311">
        <v>33.5</v>
      </c>
      <c r="N4311" t="s">
        <v>4615</v>
      </c>
      <c r="O4311">
        <v>48.921500000000002</v>
      </c>
      <c r="P4311" t="s">
        <v>12</v>
      </c>
    </row>
    <row r="4312" spans="1:16" hidden="1" x14ac:dyDescent="0.25">
      <c r="A4312" t="s">
        <v>39</v>
      </c>
      <c r="B4312" t="s">
        <v>38</v>
      </c>
      <c r="C4312" t="s">
        <v>3280</v>
      </c>
      <c r="D4312" t="s">
        <v>920</v>
      </c>
      <c r="E4312" t="s">
        <v>921</v>
      </c>
      <c r="F4312" t="s">
        <v>202</v>
      </c>
      <c r="G4312">
        <v>96075</v>
      </c>
      <c r="H4312" s="9">
        <v>1</v>
      </c>
      <c r="I4312" s="1">
        <v>45117</v>
      </c>
      <c r="J4312">
        <v>7</v>
      </c>
      <c r="K4312">
        <v>2023</v>
      </c>
      <c r="L4312" t="s">
        <v>37</v>
      </c>
      <c r="M4312">
        <v>28.25</v>
      </c>
      <c r="N4312" t="s">
        <v>4615</v>
      </c>
      <c r="O4312">
        <v>41.2547</v>
      </c>
      <c r="P4312" t="s">
        <v>12</v>
      </c>
    </row>
    <row r="4313" spans="1:16" hidden="1" x14ac:dyDescent="0.25">
      <c r="A4313" t="s">
        <v>39</v>
      </c>
      <c r="B4313" t="s">
        <v>38</v>
      </c>
      <c r="C4313" t="s">
        <v>536</v>
      </c>
      <c r="D4313" t="s">
        <v>84</v>
      </c>
      <c r="E4313" t="s">
        <v>85</v>
      </c>
      <c r="F4313" t="s">
        <v>202</v>
      </c>
      <c r="G4313">
        <v>96074</v>
      </c>
      <c r="H4313" s="9">
        <v>1</v>
      </c>
      <c r="I4313" s="1">
        <v>45117</v>
      </c>
      <c r="J4313">
        <v>7</v>
      </c>
      <c r="K4313">
        <v>2023</v>
      </c>
      <c r="L4313" t="s">
        <v>37</v>
      </c>
      <c r="M4313">
        <v>33.5</v>
      </c>
      <c r="N4313" t="s">
        <v>4615</v>
      </c>
      <c r="O4313">
        <v>48.921500000000002</v>
      </c>
      <c r="P4313" t="s">
        <v>12</v>
      </c>
    </row>
    <row r="4314" spans="1:16" hidden="1" x14ac:dyDescent="0.25">
      <c r="A4314" t="s">
        <v>39</v>
      </c>
      <c r="B4314" t="s">
        <v>38</v>
      </c>
      <c r="C4314" t="s">
        <v>536</v>
      </c>
      <c r="D4314" t="s">
        <v>84</v>
      </c>
      <c r="E4314" t="s">
        <v>85</v>
      </c>
      <c r="F4314" t="s">
        <v>202</v>
      </c>
      <c r="G4314">
        <v>96072</v>
      </c>
      <c r="H4314" s="9">
        <v>1</v>
      </c>
      <c r="I4314" s="1">
        <v>45117</v>
      </c>
      <c r="J4314">
        <v>7</v>
      </c>
      <c r="K4314">
        <v>2023</v>
      </c>
      <c r="L4314" t="s">
        <v>37</v>
      </c>
      <c r="M4314">
        <v>33.5</v>
      </c>
      <c r="N4314" t="s">
        <v>4615</v>
      </c>
      <c r="O4314">
        <v>48.921500000000002</v>
      </c>
      <c r="P4314" t="s">
        <v>12</v>
      </c>
    </row>
    <row r="4315" spans="1:16" hidden="1" x14ac:dyDescent="0.25">
      <c r="A4315" t="s">
        <v>39</v>
      </c>
      <c r="B4315" t="s">
        <v>38</v>
      </c>
      <c r="C4315" t="s">
        <v>2968</v>
      </c>
      <c r="D4315" t="s">
        <v>877</v>
      </c>
      <c r="E4315" t="s">
        <v>878</v>
      </c>
      <c r="F4315" t="s">
        <v>202</v>
      </c>
      <c r="G4315">
        <v>96071</v>
      </c>
      <c r="H4315" s="9">
        <v>1</v>
      </c>
      <c r="I4315" s="1">
        <v>45117</v>
      </c>
      <c r="J4315">
        <v>7</v>
      </c>
      <c r="K4315">
        <v>2023</v>
      </c>
      <c r="L4315" t="s">
        <v>37</v>
      </c>
      <c r="M4315">
        <v>28.25</v>
      </c>
      <c r="N4315" t="s">
        <v>4615</v>
      </c>
      <c r="O4315">
        <v>41.2547</v>
      </c>
      <c r="P4315" t="s">
        <v>12</v>
      </c>
    </row>
    <row r="4316" spans="1:16" hidden="1" x14ac:dyDescent="0.25">
      <c r="A4316" t="s">
        <v>39</v>
      </c>
      <c r="B4316" t="s">
        <v>38</v>
      </c>
      <c r="C4316" t="s">
        <v>2968</v>
      </c>
      <c r="D4316" t="s">
        <v>877</v>
      </c>
      <c r="E4316" t="s">
        <v>878</v>
      </c>
      <c r="F4316" t="s">
        <v>202</v>
      </c>
      <c r="G4316">
        <v>96070</v>
      </c>
      <c r="H4316" s="9">
        <v>1</v>
      </c>
      <c r="I4316" s="1">
        <v>45117</v>
      </c>
      <c r="J4316">
        <v>7</v>
      </c>
      <c r="K4316">
        <v>2023</v>
      </c>
      <c r="L4316" t="s">
        <v>37</v>
      </c>
      <c r="M4316">
        <v>28.25</v>
      </c>
      <c r="N4316" t="s">
        <v>4615</v>
      </c>
      <c r="O4316">
        <v>41.2547</v>
      </c>
      <c r="P4316" t="s">
        <v>12</v>
      </c>
    </row>
    <row r="4317" spans="1:16" hidden="1" x14ac:dyDescent="0.25">
      <c r="A4317" t="s">
        <v>39</v>
      </c>
      <c r="B4317" t="s">
        <v>16</v>
      </c>
      <c r="C4317" t="s">
        <v>2994</v>
      </c>
      <c r="D4317" t="s">
        <v>986</v>
      </c>
      <c r="E4317" t="s">
        <v>987</v>
      </c>
      <c r="F4317" t="s">
        <v>202</v>
      </c>
      <c r="G4317">
        <v>96069</v>
      </c>
      <c r="H4317" s="9">
        <v>1</v>
      </c>
      <c r="I4317" s="1">
        <v>45117</v>
      </c>
      <c r="J4317">
        <v>7</v>
      </c>
      <c r="K4317">
        <v>2023</v>
      </c>
      <c r="L4317" t="s">
        <v>37</v>
      </c>
      <c r="M4317">
        <v>33.5</v>
      </c>
      <c r="N4317" t="s">
        <v>4615</v>
      </c>
      <c r="O4317">
        <v>48.921500000000002</v>
      </c>
      <c r="P4317" t="s">
        <v>12</v>
      </c>
    </row>
    <row r="4318" spans="1:16" hidden="1" x14ac:dyDescent="0.25">
      <c r="A4318" t="s">
        <v>39</v>
      </c>
      <c r="B4318" t="s">
        <v>38</v>
      </c>
      <c r="C4318" t="s">
        <v>3262</v>
      </c>
      <c r="D4318" t="s">
        <v>884</v>
      </c>
      <c r="E4318" t="s">
        <v>885</v>
      </c>
      <c r="F4318" t="s">
        <v>202</v>
      </c>
      <c r="G4318">
        <v>96068</v>
      </c>
      <c r="H4318" s="9">
        <v>1</v>
      </c>
      <c r="I4318" s="1">
        <v>45117</v>
      </c>
      <c r="J4318">
        <v>7</v>
      </c>
      <c r="K4318">
        <v>2023</v>
      </c>
      <c r="L4318" t="s">
        <v>37</v>
      </c>
      <c r="M4318">
        <v>28.25</v>
      </c>
      <c r="N4318" t="s">
        <v>4615</v>
      </c>
      <c r="O4318">
        <v>41.2547</v>
      </c>
      <c r="P4318" t="s">
        <v>12</v>
      </c>
    </row>
    <row r="4319" spans="1:16" hidden="1" x14ac:dyDescent="0.25">
      <c r="A4319" t="s">
        <v>39</v>
      </c>
      <c r="B4319" t="s">
        <v>16</v>
      </c>
      <c r="C4319" t="s">
        <v>2994</v>
      </c>
      <c r="D4319" t="s">
        <v>986</v>
      </c>
      <c r="E4319" t="s">
        <v>987</v>
      </c>
      <c r="F4319" t="s">
        <v>202</v>
      </c>
      <c r="G4319">
        <v>96067</v>
      </c>
      <c r="H4319" s="9">
        <v>1</v>
      </c>
      <c r="I4319" s="1">
        <v>45117</v>
      </c>
      <c r="J4319">
        <v>7</v>
      </c>
      <c r="K4319">
        <v>2023</v>
      </c>
      <c r="L4319" t="s">
        <v>37</v>
      </c>
      <c r="M4319">
        <v>33.5</v>
      </c>
      <c r="N4319" t="s">
        <v>4615</v>
      </c>
      <c r="O4319">
        <v>48.921500000000002</v>
      </c>
      <c r="P4319" t="s">
        <v>12</v>
      </c>
    </row>
    <row r="4320" spans="1:16" hidden="1" x14ac:dyDescent="0.25">
      <c r="A4320" t="s">
        <v>39</v>
      </c>
      <c r="B4320" t="s">
        <v>16</v>
      </c>
      <c r="C4320" t="s">
        <v>2994</v>
      </c>
      <c r="D4320" t="s">
        <v>986</v>
      </c>
      <c r="E4320" t="s">
        <v>987</v>
      </c>
      <c r="F4320" t="s">
        <v>202</v>
      </c>
      <c r="G4320">
        <v>96066</v>
      </c>
      <c r="H4320" s="9">
        <v>1</v>
      </c>
      <c r="I4320" s="1">
        <v>45117</v>
      </c>
      <c r="J4320">
        <v>7</v>
      </c>
      <c r="K4320">
        <v>2023</v>
      </c>
      <c r="L4320" t="s">
        <v>37</v>
      </c>
      <c r="M4320">
        <v>33.5</v>
      </c>
      <c r="N4320" t="s">
        <v>4615</v>
      </c>
      <c r="O4320">
        <v>48.921500000000002</v>
      </c>
      <c r="P4320" t="s">
        <v>12</v>
      </c>
    </row>
    <row r="4321" spans="1:16" hidden="1" x14ac:dyDescent="0.25">
      <c r="A4321" t="s">
        <v>39</v>
      </c>
      <c r="B4321" t="s">
        <v>16</v>
      </c>
      <c r="C4321" t="s">
        <v>2994</v>
      </c>
      <c r="D4321" t="s">
        <v>986</v>
      </c>
      <c r="E4321" t="s">
        <v>987</v>
      </c>
      <c r="F4321" t="s">
        <v>202</v>
      </c>
      <c r="G4321">
        <v>96064</v>
      </c>
      <c r="H4321" s="9">
        <v>1</v>
      </c>
      <c r="I4321" s="1">
        <v>45117</v>
      </c>
      <c r="J4321">
        <v>7</v>
      </c>
      <c r="K4321">
        <v>2023</v>
      </c>
      <c r="L4321" t="s">
        <v>37</v>
      </c>
      <c r="M4321">
        <v>33.5</v>
      </c>
      <c r="N4321" t="s">
        <v>4615</v>
      </c>
      <c r="O4321">
        <v>48.921500000000002</v>
      </c>
      <c r="P4321" t="s">
        <v>12</v>
      </c>
    </row>
    <row r="4322" spans="1:16" hidden="1" x14ac:dyDescent="0.25">
      <c r="A4322" t="s">
        <v>39</v>
      </c>
      <c r="B4322" t="s">
        <v>38</v>
      </c>
      <c r="C4322" t="s">
        <v>2968</v>
      </c>
      <c r="D4322" t="s">
        <v>877</v>
      </c>
      <c r="E4322" t="s">
        <v>878</v>
      </c>
      <c r="F4322" t="s">
        <v>202</v>
      </c>
      <c r="G4322">
        <v>96063</v>
      </c>
      <c r="H4322" s="9">
        <v>1</v>
      </c>
      <c r="I4322" s="1">
        <v>45117</v>
      </c>
      <c r="J4322">
        <v>7</v>
      </c>
      <c r="K4322">
        <v>2023</v>
      </c>
      <c r="L4322" t="s">
        <v>37</v>
      </c>
      <c r="M4322">
        <v>28.25</v>
      </c>
      <c r="N4322" t="s">
        <v>4615</v>
      </c>
      <c r="O4322">
        <v>41.2547</v>
      </c>
      <c r="P4322" t="s">
        <v>12</v>
      </c>
    </row>
    <row r="4323" spans="1:16" hidden="1" x14ac:dyDescent="0.25">
      <c r="A4323" t="s">
        <v>39</v>
      </c>
      <c r="B4323" t="s">
        <v>38</v>
      </c>
      <c r="C4323" t="s">
        <v>3262</v>
      </c>
      <c r="D4323" t="s">
        <v>884</v>
      </c>
      <c r="E4323" t="s">
        <v>885</v>
      </c>
      <c r="F4323" t="s">
        <v>202</v>
      </c>
      <c r="G4323">
        <v>96062</v>
      </c>
      <c r="H4323" s="9">
        <v>1</v>
      </c>
      <c r="I4323" s="1">
        <v>45117</v>
      </c>
      <c r="J4323">
        <v>7</v>
      </c>
      <c r="K4323">
        <v>2023</v>
      </c>
      <c r="L4323" t="s">
        <v>37</v>
      </c>
      <c r="M4323">
        <v>28.25</v>
      </c>
      <c r="N4323" t="s">
        <v>4615</v>
      </c>
      <c r="O4323">
        <v>41.2547</v>
      </c>
      <c r="P4323" t="s">
        <v>12</v>
      </c>
    </row>
    <row r="4324" spans="1:16" hidden="1" x14ac:dyDescent="0.25">
      <c r="A4324" t="s">
        <v>39</v>
      </c>
      <c r="B4324" t="s">
        <v>16</v>
      </c>
      <c r="C4324" t="s">
        <v>3335</v>
      </c>
      <c r="D4324" t="s">
        <v>1045</v>
      </c>
      <c r="E4324" t="s">
        <v>995</v>
      </c>
      <c r="F4324" t="s">
        <v>202</v>
      </c>
      <c r="G4324">
        <v>96061</v>
      </c>
      <c r="H4324" s="9">
        <v>1</v>
      </c>
      <c r="I4324" s="1">
        <v>45117</v>
      </c>
      <c r="J4324">
        <v>7</v>
      </c>
      <c r="K4324">
        <v>2023</v>
      </c>
      <c r="L4324" t="s">
        <v>37</v>
      </c>
      <c r="M4324">
        <v>33.5</v>
      </c>
      <c r="N4324" t="s">
        <v>4615</v>
      </c>
      <c r="O4324">
        <v>48.921500000000002</v>
      </c>
      <c r="P4324" t="s">
        <v>12</v>
      </c>
    </row>
    <row r="4325" spans="1:16" hidden="1" x14ac:dyDescent="0.25">
      <c r="A4325" t="s">
        <v>39</v>
      </c>
      <c r="B4325" t="s">
        <v>16</v>
      </c>
      <c r="C4325" t="s">
        <v>2942</v>
      </c>
      <c r="D4325" t="s">
        <v>994</v>
      </c>
      <c r="E4325" t="s">
        <v>995</v>
      </c>
      <c r="F4325" t="s">
        <v>202</v>
      </c>
      <c r="G4325">
        <v>96060</v>
      </c>
      <c r="H4325" s="9">
        <v>1</v>
      </c>
      <c r="I4325" s="1">
        <v>45117</v>
      </c>
      <c r="J4325">
        <v>7</v>
      </c>
      <c r="K4325">
        <v>2023</v>
      </c>
      <c r="L4325" t="s">
        <v>37</v>
      </c>
      <c r="M4325">
        <v>33.5</v>
      </c>
      <c r="N4325" t="s">
        <v>4615</v>
      </c>
      <c r="O4325">
        <v>48.921500000000002</v>
      </c>
      <c r="P4325" t="s">
        <v>12</v>
      </c>
    </row>
    <row r="4326" spans="1:16" hidden="1" x14ac:dyDescent="0.25">
      <c r="A4326" t="s">
        <v>39</v>
      </c>
      <c r="B4326" t="s">
        <v>38</v>
      </c>
      <c r="C4326" t="s">
        <v>536</v>
      </c>
      <c r="D4326" t="s">
        <v>84</v>
      </c>
      <c r="E4326" t="s">
        <v>85</v>
      </c>
      <c r="F4326" t="s">
        <v>202</v>
      </c>
      <c r="G4326">
        <v>96059</v>
      </c>
      <c r="H4326" s="9">
        <v>1</v>
      </c>
      <c r="I4326" s="1">
        <v>45117</v>
      </c>
      <c r="J4326">
        <v>7</v>
      </c>
      <c r="K4326">
        <v>2023</v>
      </c>
      <c r="L4326" t="s">
        <v>37</v>
      </c>
      <c r="M4326">
        <v>33.5</v>
      </c>
      <c r="N4326" t="s">
        <v>4615</v>
      </c>
      <c r="O4326">
        <v>48.921500000000002</v>
      </c>
      <c r="P4326" t="s">
        <v>12</v>
      </c>
    </row>
    <row r="4327" spans="1:16" hidden="1" x14ac:dyDescent="0.25">
      <c r="A4327" t="s">
        <v>39</v>
      </c>
      <c r="B4327" t="s">
        <v>38</v>
      </c>
      <c r="C4327" t="s">
        <v>476</v>
      </c>
      <c r="D4327" t="s">
        <v>71</v>
      </c>
      <c r="E4327" t="s">
        <v>72</v>
      </c>
      <c r="F4327" t="s">
        <v>202</v>
      </c>
      <c r="G4327">
        <v>96058</v>
      </c>
      <c r="H4327" s="9">
        <v>1</v>
      </c>
      <c r="I4327" s="1">
        <v>45117</v>
      </c>
      <c r="J4327">
        <v>7</v>
      </c>
      <c r="K4327">
        <v>2023</v>
      </c>
      <c r="L4327" t="s">
        <v>37</v>
      </c>
      <c r="M4327">
        <v>28.25</v>
      </c>
      <c r="N4327" t="s">
        <v>4615</v>
      </c>
      <c r="O4327">
        <v>41.2547</v>
      </c>
      <c r="P4327" t="s">
        <v>12</v>
      </c>
    </row>
    <row r="4328" spans="1:16" hidden="1" x14ac:dyDescent="0.25">
      <c r="A4328" t="s">
        <v>39</v>
      </c>
      <c r="B4328" t="s">
        <v>16</v>
      </c>
      <c r="C4328" t="s">
        <v>2994</v>
      </c>
      <c r="D4328" t="s">
        <v>986</v>
      </c>
      <c r="E4328" t="s">
        <v>987</v>
      </c>
      <c r="F4328" t="s">
        <v>202</v>
      </c>
      <c r="G4328">
        <v>96057</v>
      </c>
      <c r="H4328" s="9">
        <v>1</v>
      </c>
      <c r="I4328" s="1">
        <v>45117</v>
      </c>
      <c r="J4328">
        <v>7</v>
      </c>
      <c r="K4328">
        <v>2023</v>
      </c>
      <c r="L4328" t="s">
        <v>37</v>
      </c>
      <c r="M4328">
        <v>33.5</v>
      </c>
      <c r="N4328" t="s">
        <v>4615</v>
      </c>
      <c r="O4328">
        <v>48.921500000000002</v>
      </c>
      <c r="P4328" t="s">
        <v>12</v>
      </c>
    </row>
    <row r="4329" spans="1:16" hidden="1" x14ac:dyDescent="0.25">
      <c r="A4329" t="s">
        <v>39</v>
      </c>
      <c r="B4329" t="s">
        <v>16</v>
      </c>
      <c r="C4329" t="s">
        <v>2942</v>
      </c>
      <c r="D4329" t="s">
        <v>994</v>
      </c>
      <c r="E4329" t="s">
        <v>995</v>
      </c>
      <c r="F4329" t="s">
        <v>202</v>
      </c>
      <c r="G4329">
        <v>96056</v>
      </c>
      <c r="H4329" s="9">
        <v>1</v>
      </c>
      <c r="I4329" s="1">
        <v>45117</v>
      </c>
      <c r="J4329">
        <v>7</v>
      </c>
      <c r="K4329">
        <v>2023</v>
      </c>
      <c r="L4329" t="s">
        <v>37</v>
      </c>
      <c r="M4329">
        <v>33.5</v>
      </c>
      <c r="N4329" t="s">
        <v>4615</v>
      </c>
      <c r="O4329">
        <v>48.921500000000002</v>
      </c>
      <c r="P4329" t="s">
        <v>12</v>
      </c>
    </row>
    <row r="4330" spans="1:16" hidden="1" x14ac:dyDescent="0.25">
      <c r="A4330" t="s">
        <v>39</v>
      </c>
      <c r="B4330" t="s">
        <v>16</v>
      </c>
      <c r="C4330" t="s">
        <v>2994</v>
      </c>
      <c r="D4330" t="s">
        <v>986</v>
      </c>
      <c r="E4330" t="s">
        <v>987</v>
      </c>
      <c r="F4330" t="s">
        <v>202</v>
      </c>
      <c r="G4330">
        <v>96055</v>
      </c>
      <c r="H4330" s="9">
        <v>1</v>
      </c>
      <c r="I4330" s="1">
        <v>45117</v>
      </c>
      <c r="J4330">
        <v>7</v>
      </c>
      <c r="K4330">
        <v>2023</v>
      </c>
      <c r="L4330" t="s">
        <v>37</v>
      </c>
      <c r="M4330">
        <v>33.5</v>
      </c>
      <c r="N4330" t="s">
        <v>4615</v>
      </c>
      <c r="O4330">
        <v>48.921500000000002</v>
      </c>
      <c r="P4330" t="s">
        <v>12</v>
      </c>
    </row>
    <row r="4331" spans="1:16" hidden="1" x14ac:dyDescent="0.25">
      <c r="A4331" t="s">
        <v>39</v>
      </c>
      <c r="B4331" t="s">
        <v>16</v>
      </c>
      <c r="C4331" t="s">
        <v>576</v>
      </c>
      <c r="D4331" t="s">
        <v>90</v>
      </c>
      <c r="E4331" t="s">
        <v>91</v>
      </c>
      <c r="F4331" t="s">
        <v>202</v>
      </c>
      <c r="G4331">
        <v>96054</v>
      </c>
      <c r="H4331" s="9">
        <v>1</v>
      </c>
      <c r="I4331" s="1">
        <v>45117</v>
      </c>
      <c r="J4331">
        <v>7</v>
      </c>
      <c r="K4331">
        <v>2023</v>
      </c>
      <c r="L4331" t="s">
        <v>37</v>
      </c>
      <c r="M4331">
        <v>33.5</v>
      </c>
      <c r="N4331" t="s">
        <v>4615</v>
      </c>
      <c r="O4331">
        <v>48.921500000000002</v>
      </c>
      <c r="P4331" t="s">
        <v>12</v>
      </c>
    </row>
    <row r="4332" spans="1:16" hidden="1" x14ac:dyDescent="0.25">
      <c r="A4332" t="s">
        <v>39</v>
      </c>
      <c r="B4332" t="s">
        <v>38</v>
      </c>
      <c r="C4332" t="s">
        <v>2968</v>
      </c>
      <c r="D4332" t="s">
        <v>877</v>
      </c>
      <c r="E4332" t="s">
        <v>878</v>
      </c>
      <c r="F4332" t="s">
        <v>202</v>
      </c>
      <c r="G4332">
        <v>96053</v>
      </c>
      <c r="H4332" s="9">
        <v>1</v>
      </c>
      <c r="I4332" s="1">
        <v>45117</v>
      </c>
      <c r="J4332">
        <v>7</v>
      </c>
      <c r="K4332">
        <v>2023</v>
      </c>
      <c r="L4332" t="s">
        <v>37</v>
      </c>
      <c r="M4332">
        <v>28.25</v>
      </c>
      <c r="N4332" t="s">
        <v>4615</v>
      </c>
      <c r="O4332">
        <v>41.2547</v>
      </c>
      <c r="P4332" t="s">
        <v>12</v>
      </c>
    </row>
    <row r="4333" spans="1:16" hidden="1" x14ac:dyDescent="0.25">
      <c r="A4333" t="s">
        <v>39</v>
      </c>
      <c r="B4333" t="s">
        <v>16</v>
      </c>
      <c r="C4333" t="s">
        <v>576</v>
      </c>
      <c r="D4333" t="s">
        <v>90</v>
      </c>
      <c r="E4333" t="s">
        <v>91</v>
      </c>
      <c r="F4333" t="s">
        <v>202</v>
      </c>
      <c r="G4333">
        <v>96051</v>
      </c>
      <c r="H4333" s="9">
        <v>1</v>
      </c>
      <c r="I4333" s="1">
        <v>45117</v>
      </c>
      <c r="J4333">
        <v>7</v>
      </c>
      <c r="K4333">
        <v>2023</v>
      </c>
      <c r="L4333" t="s">
        <v>37</v>
      </c>
      <c r="M4333">
        <v>33.5</v>
      </c>
      <c r="N4333" t="s">
        <v>4615</v>
      </c>
      <c r="O4333">
        <v>48.921500000000002</v>
      </c>
      <c r="P4333" t="s">
        <v>12</v>
      </c>
    </row>
    <row r="4334" spans="1:16" hidden="1" x14ac:dyDescent="0.25">
      <c r="A4334" t="s">
        <v>39</v>
      </c>
      <c r="B4334" t="s">
        <v>38</v>
      </c>
      <c r="C4334" t="s">
        <v>3262</v>
      </c>
      <c r="D4334" t="s">
        <v>884</v>
      </c>
      <c r="E4334" t="s">
        <v>885</v>
      </c>
      <c r="F4334" t="s">
        <v>202</v>
      </c>
      <c r="G4334">
        <v>96050</v>
      </c>
      <c r="H4334" s="9">
        <v>1</v>
      </c>
      <c r="I4334" s="1">
        <v>45117</v>
      </c>
      <c r="J4334">
        <v>7</v>
      </c>
      <c r="K4334">
        <v>2023</v>
      </c>
      <c r="L4334" t="s">
        <v>37</v>
      </c>
      <c r="M4334">
        <v>28.25</v>
      </c>
      <c r="N4334" t="s">
        <v>4615</v>
      </c>
      <c r="O4334">
        <v>41.2547</v>
      </c>
      <c r="P4334" t="s">
        <v>12</v>
      </c>
    </row>
    <row r="4335" spans="1:16" hidden="1" x14ac:dyDescent="0.25">
      <c r="A4335" t="s">
        <v>39</v>
      </c>
      <c r="B4335" t="s">
        <v>16</v>
      </c>
      <c r="C4335" t="s">
        <v>3313</v>
      </c>
      <c r="D4335" t="s">
        <v>996</v>
      </c>
      <c r="E4335" t="s">
        <v>997</v>
      </c>
      <c r="F4335" t="s">
        <v>202</v>
      </c>
      <c r="G4335">
        <v>96049</v>
      </c>
      <c r="H4335" s="9">
        <v>1</v>
      </c>
      <c r="I4335" s="1">
        <v>45117</v>
      </c>
      <c r="J4335">
        <v>7</v>
      </c>
      <c r="K4335">
        <v>2023</v>
      </c>
      <c r="L4335" t="s">
        <v>37</v>
      </c>
      <c r="M4335">
        <v>33.5</v>
      </c>
      <c r="N4335" t="s">
        <v>4615</v>
      </c>
      <c r="O4335">
        <v>48.921500000000002</v>
      </c>
      <c r="P4335" t="s">
        <v>12</v>
      </c>
    </row>
    <row r="4336" spans="1:16" hidden="1" x14ac:dyDescent="0.25">
      <c r="A4336" t="s">
        <v>39</v>
      </c>
      <c r="B4336" t="s">
        <v>38</v>
      </c>
      <c r="C4336" t="s">
        <v>476</v>
      </c>
      <c r="D4336" t="s">
        <v>71</v>
      </c>
      <c r="E4336" t="s">
        <v>72</v>
      </c>
      <c r="F4336" t="s">
        <v>202</v>
      </c>
      <c r="G4336">
        <v>96048</v>
      </c>
      <c r="H4336" s="9">
        <v>1</v>
      </c>
      <c r="I4336" s="1">
        <v>45117</v>
      </c>
      <c r="J4336">
        <v>7</v>
      </c>
      <c r="K4336">
        <v>2023</v>
      </c>
      <c r="L4336" t="s">
        <v>37</v>
      </c>
      <c r="M4336">
        <v>28.25</v>
      </c>
      <c r="N4336" t="s">
        <v>4615</v>
      </c>
      <c r="O4336">
        <v>41.2547</v>
      </c>
      <c r="P4336" t="s">
        <v>12</v>
      </c>
    </row>
    <row r="4337" spans="1:16" hidden="1" x14ac:dyDescent="0.25">
      <c r="A4337" t="s">
        <v>39</v>
      </c>
      <c r="B4337" t="s">
        <v>38</v>
      </c>
      <c r="C4337" t="s">
        <v>616</v>
      </c>
      <c r="D4337" t="s">
        <v>81</v>
      </c>
      <c r="E4337" t="s">
        <v>82</v>
      </c>
      <c r="F4337" t="s">
        <v>202</v>
      </c>
      <c r="G4337">
        <v>96047</v>
      </c>
      <c r="H4337" s="9">
        <v>1</v>
      </c>
      <c r="I4337" s="1">
        <v>45117</v>
      </c>
      <c r="J4337">
        <v>7</v>
      </c>
      <c r="K4337">
        <v>2023</v>
      </c>
      <c r="L4337" t="s">
        <v>37</v>
      </c>
      <c r="M4337">
        <v>28.25</v>
      </c>
      <c r="N4337" t="s">
        <v>4615</v>
      </c>
      <c r="O4337">
        <v>41.2547</v>
      </c>
      <c r="P4337" t="s">
        <v>12</v>
      </c>
    </row>
    <row r="4338" spans="1:16" hidden="1" x14ac:dyDescent="0.25">
      <c r="A4338" t="s">
        <v>39</v>
      </c>
      <c r="B4338" t="s">
        <v>16</v>
      </c>
      <c r="C4338" t="s">
        <v>2994</v>
      </c>
      <c r="D4338" t="s">
        <v>986</v>
      </c>
      <c r="E4338" t="s">
        <v>987</v>
      </c>
      <c r="F4338" t="s">
        <v>202</v>
      </c>
      <c r="G4338">
        <v>96046</v>
      </c>
      <c r="H4338" s="9">
        <v>1</v>
      </c>
      <c r="I4338" s="1">
        <v>45117</v>
      </c>
      <c r="J4338">
        <v>7</v>
      </c>
      <c r="K4338">
        <v>2023</v>
      </c>
      <c r="L4338" t="s">
        <v>37</v>
      </c>
      <c r="M4338">
        <v>33.5</v>
      </c>
      <c r="N4338" t="s">
        <v>4615</v>
      </c>
      <c r="O4338">
        <v>48.921500000000002</v>
      </c>
      <c r="P4338" t="s">
        <v>12</v>
      </c>
    </row>
    <row r="4339" spans="1:16" hidden="1" x14ac:dyDescent="0.25">
      <c r="A4339" t="s">
        <v>39</v>
      </c>
      <c r="B4339" t="s">
        <v>38</v>
      </c>
      <c r="C4339" t="s">
        <v>3020</v>
      </c>
      <c r="D4339" t="s">
        <v>954</v>
      </c>
      <c r="E4339" t="s">
        <v>955</v>
      </c>
      <c r="F4339" t="s">
        <v>202</v>
      </c>
      <c r="G4339">
        <v>96045</v>
      </c>
      <c r="H4339" s="9">
        <v>1</v>
      </c>
      <c r="I4339" s="1">
        <v>45117</v>
      </c>
      <c r="J4339">
        <v>7</v>
      </c>
      <c r="K4339">
        <v>2023</v>
      </c>
      <c r="L4339" t="s">
        <v>37</v>
      </c>
      <c r="M4339">
        <v>28.25</v>
      </c>
      <c r="N4339" t="s">
        <v>4615</v>
      </c>
      <c r="O4339">
        <v>41.2547</v>
      </c>
      <c r="P4339" t="s">
        <v>12</v>
      </c>
    </row>
    <row r="4340" spans="1:16" hidden="1" x14ac:dyDescent="0.25">
      <c r="A4340" t="s">
        <v>39</v>
      </c>
      <c r="B4340" t="s">
        <v>16</v>
      </c>
      <c r="C4340" t="s">
        <v>576</v>
      </c>
      <c r="D4340" t="s">
        <v>90</v>
      </c>
      <c r="E4340" t="s">
        <v>91</v>
      </c>
      <c r="F4340" t="s">
        <v>202</v>
      </c>
      <c r="G4340">
        <v>96044</v>
      </c>
      <c r="H4340" s="9">
        <v>1</v>
      </c>
      <c r="I4340" s="1">
        <v>45117</v>
      </c>
      <c r="J4340">
        <v>7</v>
      </c>
      <c r="K4340">
        <v>2023</v>
      </c>
      <c r="L4340" t="s">
        <v>37</v>
      </c>
      <c r="M4340">
        <v>33.5</v>
      </c>
      <c r="N4340" t="s">
        <v>4615</v>
      </c>
      <c r="O4340">
        <v>48.921500000000002</v>
      </c>
      <c r="P4340" t="s">
        <v>12</v>
      </c>
    </row>
    <row r="4341" spans="1:16" hidden="1" x14ac:dyDescent="0.25">
      <c r="A4341" t="s">
        <v>39</v>
      </c>
      <c r="B4341" t="s">
        <v>38</v>
      </c>
      <c r="C4341" t="s">
        <v>3292</v>
      </c>
      <c r="D4341" t="s">
        <v>943</v>
      </c>
      <c r="E4341" t="s">
        <v>944</v>
      </c>
      <c r="F4341" t="s">
        <v>202</v>
      </c>
      <c r="G4341">
        <v>96043</v>
      </c>
      <c r="H4341" s="9">
        <v>1</v>
      </c>
      <c r="I4341" s="1">
        <v>45117</v>
      </c>
      <c r="J4341">
        <v>7</v>
      </c>
      <c r="K4341">
        <v>2023</v>
      </c>
      <c r="L4341" t="s">
        <v>37</v>
      </c>
      <c r="M4341">
        <v>28.25</v>
      </c>
      <c r="N4341" t="s">
        <v>4615</v>
      </c>
      <c r="O4341">
        <v>41.2547</v>
      </c>
      <c r="P4341" t="s">
        <v>12</v>
      </c>
    </row>
    <row r="4342" spans="1:16" hidden="1" x14ac:dyDescent="0.25">
      <c r="A4342" t="s">
        <v>39</v>
      </c>
      <c r="B4342" t="s">
        <v>16</v>
      </c>
      <c r="C4342" t="s">
        <v>2942</v>
      </c>
      <c r="D4342" t="s">
        <v>994</v>
      </c>
      <c r="E4342" t="s">
        <v>995</v>
      </c>
      <c r="F4342" t="s">
        <v>202</v>
      </c>
      <c r="G4342">
        <v>96037</v>
      </c>
      <c r="H4342" s="9">
        <v>1</v>
      </c>
      <c r="I4342" s="1">
        <v>45117</v>
      </c>
      <c r="J4342">
        <v>7</v>
      </c>
      <c r="K4342">
        <v>2023</v>
      </c>
      <c r="L4342" t="s">
        <v>37</v>
      </c>
      <c r="M4342">
        <v>33.5</v>
      </c>
      <c r="N4342" t="s">
        <v>4615</v>
      </c>
      <c r="O4342">
        <v>48.921500000000002</v>
      </c>
      <c r="P4342" t="s">
        <v>12</v>
      </c>
    </row>
    <row r="4343" spans="1:16" hidden="1" x14ac:dyDescent="0.25">
      <c r="A4343" t="s">
        <v>39</v>
      </c>
      <c r="B4343" t="s">
        <v>16</v>
      </c>
      <c r="C4343" t="s">
        <v>3323</v>
      </c>
      <c r="D4343" t="s">
        <v>1018</v>
      </c>
      <c r="E4343" t="s">
        <v>1018</v>
      </c>
      <c r="F4343" t="s">
        <v>202</v>
      </c>
      <c r="G4343">
        <v>96035</v>
      </c>
      <c r="H4343" s="9">
        <v>1</v>
      </c>
      <c r="I4343" s="1">
        <v>45117</v>
      </c>
      <c r="J4343">
        <v>7</v>
      </c>
      <c r="K4343">
        <v>2023</v>
      </c>
      <c r="L4343" t="s">
        <v>37</v>
      </c>
      <c r="M4343">
        <v>33.5</v>
      </c>
      <c r="N4343" t="s">
        <v>4615</v>
      </c>
      <c r="O4343">
        <v>48.921500000000002</v>
      </c>
      <c r="P4343" t="s">
        <v>12</v>
      </c>
    </row>
    <row r="4344" spans="1:16" hidden="1" x14ac:dyDescent="0.25">
      <c r="A4344" t="s">
        <v>39</v>
      </c>
      <c r="B4344" t="s">
        <v>16</v>
      </c>
      <c r="C4344" t="s">
        <v>2994</v>
      </c>
      <c r="D4344" t="s">
        <v>986</v>
      </c>
      <c r="E4344" t="s">
        <v>987</v>
      </c>
      <c r="F4344" t="s">
        <v>202</v>
      </c>
      <c r="G4344">
        <v>96034</v>
      </c>
      <c r="H4344" s="9">
        <v>1</v>
      </c>
      <c r="I4344" s="1">
        <v>45117</v>
      </c>
      <c r="J4344">
        <v>7</v>
      </c>
      <c r="K4344">
        <v>2023</v>
      </c>
      <c r="L4344" t="s">
        <v>37</v>
      </c>
      <c r="M4344">
        <v>33.5</v>
      </c>
      <c r="N4344" t="s">
        <v>4615</v>
      </c>
      <c r="O4344">
        <v>48.921500000000002</v>
      </c>
      <c r="P4344" t="s">
        <v>12</v>
      </c>
    </row>
    <row r="4345" spans="1:16" hidden="1" x14ac:dyDescent="0.25">
      <c r="A4345" t="s">
        <v>39</v>
      </c>
      <c r="B4345" t="s">
        <v>16</v>
      </c>
      <c r="C4345" t="s">
        <v>576</v>
      </c>
      <c r="D4345" t="s">
        <v>90</v>
      </c>
      <c r="E4345" t="s">
        <v>91</v>
      </c>
      <c r="F4345" t="s">
        <v>202</v>
      </c>
      <c r="G4345">
        <v>96033</v>
      </c>
      <c r="H4345" s="9">
        <v>1</v>
      </c>
      <c r="I4345" s="1">
        <v>45117</v>
      </c>
      <c r="J4345">
        <v>7</v>
      </c>
      <c r="K4345">
        <v>2023</v>
      </c>
      <c r="L4345" t="s">
        <v>37</v>
      </c>
      <c r="M4345">
        <v>33.5</v>
      </c>
      <c r="N4345" t="s">
        <v>4615</v>
      </c>
      <c r="O4345">
        <v>48.921500000000002</v>
      </c>
      <c r="P4345" t="s">
        <v>12</v>
      </c>
    </row>
    <row r="4346" spans="1:16" hidden="1" x14ac:dyDescent="0.25">
      <c r="A4346" t="s">
        <v>39</v>
      </c>
      <c r="B4346" t="s">
        <v>16</v>
      </c>
      <c r="C4346" t="s">
        <v>2935</v>
      </c>
      <c r="D4346" t="s">
        <v>1004</v>
      </c>
      <c r="E4346" t="s">
        <v>1005</v>
      </c>
      <c r="F4346" t="s">
        <v>202</v>
      </c>
      <c r="G4346">
        <v>96032</v>
      </c>
      <c r="H4346" s="9">
        <v>1</v>
      </c>
      <c r="I4346" s="1">
        <v>45117</v>
      </c>
      <c r="J4346">
        <v>7</v>
      </c>
      <c r="K4346">
        <v>2023</v>
      </c>
      <c r="L4346" t="s">
        <v>37</v>
      </c>
      <c r="M4346">
        <v>33.5</v>
      </c>
      <c r="N4346" t="s">
        <v>4615</v>
      </c>
      <c r="O4346">
        <v>48.921500000000002</v>
      </c>
      <c r="P4346" t="s">
        <v>12</v>
      </c>
    </row>
    <row r="4347" spans="1:16" hidden="1" x14ac:dyDescent="0.25">
      <c r="A4347" t="s">
        <v>39</v>
      </c>
      <c r="B4347" t="s">
        <v>38</v>
      </c>
      <c r="C4347" t="s">
        <v>433</v>
      </c>
      <c r="D4347" t="s">
        <v>79</v>
      </c>
      <c r="E4347" t="s">
        <v>80</v>
      </c>
      <c r="F4347" t="s">
        <v>202</v>
      </c>
      <c r="G4347">
        <v>96031</v>
      </c>
      <c r="H4347" s="9">
        <v>1</v>
      </c>
      <c r="I4347" s="1">
        <v>45117</v>
      </c>
      <c r="J4347">
        <v>7</v>
      </c>
      <c r="K4347">
        <v>2023</v>
      </c>
      <c r="L4347" t="s">
        <v>37</v>
      </c>
      <c r="M4347">
        <v>28.25</v>
      </c>
      <c r="N4347" t="s">
        <v>4615</v>
      </c>
      <c r="O4347">
        <v>41.2547</v>
      </c>
      <c r="P4347" t="s">
        <v>12</v>
      </c>
    </row>
    <row r="4348" spans="1:16" hidden="1" x14ac:dyDescent="0.25">
      <c r="A4348" t="s">
        <v>39</v>
      </c>
      <c r="B4348" t="s">
        <v>16</v>
      </c>
      <c r="C4348" t="s">
        <v>3335</v>
      </c>
      <c r="D4348" t="s">
        <v>1045</v>
      </c>
      <c r="E4348" t="s">
        <v>995</v>
      </c>
      <c r="F4348" t="s">
        <v>202</v>
      </c>
      <c r="G4348">
        <v>96028</v>
      </c>
      <c r="H4348" s="9">
        <v>1</v>
      </c>
      <c r="I4348" s="1">
        <v>45117</v>
      </c>
      <c r="J4348">
        <v>7</v>
      </c>
      <c r="K4348">
        <v>2023</v>
      </c>
      <c r="L4348" t="s">
        <v>37</v>
      </c>
      <c r="M4348">
        <v>33.5</v>
      </c>
      <c r="N4348" t="s">
        <v>4615</v>
      </c>
      <c r="O4348">
        <v>48.921500000000002</v>
      </c>
      <c r="P4348" t="s">
        <v>12</v>
      </c>
    </row>
    <row r="4349" spans="1:16" hidden="1" x14ac:dyDescent="0.25">
      <c r="A4349" t="s">
        <v>39</v>
      </c>
      <c r="B4349" t="s">
        <v>38</v>
      </c>
      <c r="C4349" t="s">
        <v>2968</v>
      </c>
      <c r="D4349" t="s">
        <v>877</v>
      </c>
      <c r="E4349" t="s">
        <v>878</v>
      </c>
      <c r="F4349" t="s">
        <v>202</v>
      </c>
      <c r="G4349">
        <v>96027</v>
      </c>
      <c r="H4349" s="9">
        <v>1</v>
      </c>
      <c r="I4349" s="1">
        <v>45117</v>
      </c>
      <c r="J4349">
        <v>7</v>
      </c>
      <c r="K4349">
        <v>2023</v>
      </c>
      <c r="L4349" t="s">
        <v>37</v>
      </c>
      <c r="M4349">
        <v>28.25</v>
      </c>
      <c r="N4349" t="s">
        <v>4615</v>
      </c>
      <c r="O4349">
        <v>41.2547</v>
      </c>
      <c r="P4349" t="s">
        <v>12</v>
      </c>
    </row>
    <row r="4350" spans="1:16" hidden="1" x14ac:dyDescent="0.25">
      <c r="A4350" t="s">
        <v>39</v>
      </c>
      <c r="B4350" t="s">
        <v>38</v>
      </c>
      <c r="C4350" t="s">
        <v>472</v>
      </c>
      <c r="D4350" t="s">
        <v>67</v>
      </c>
      <c r="E4350" t="s">
        <v>68</v>
      </c>
      <c r="F4350" t="s">
        <v>202</v>
      </c>
      <c r="G4350">
        <v>96026</v>
      </c>
      <c r="H4350" s="9">
        <v>1</v>
      </c>
      <c r="I4350" s="1">
        <v>45117</v>
      </c>
      <c r="J4350">
        <v>7</v>
      </c>
      <c r="K4350">
        <v>2023</v>
      </c>
      <c r="L4350" t="s">
        <v>37</v>
      </c>
      <c r="M4350">
        <v>28.25</v>
      </c>
      <c r="N4350" t="s">
        <v>4615</v>
      </c>
      <c r="O4350">
        <v>41.2547</v>
      </c>
      <c r="P4350" t="s">
        <v>12</v>
      </c>
    </row>
    <row r="4351" spans="1:16" hidden="1" x14ac:dyDescent="0.25">
      <c r="A4351" t="s">
        <v>39</v>
      </c>
      <c r="B4351" t="s">
        <v>16</v>
      </c>
      <c r="C4351" t="s">
        <v>3337</v>
      </c>
      <c r="D4351" t="s">
        <v>1048</v>
      </c>
      <c r="E4351" t="s">
        <v>1049</v>
      </c>
      <c r="F4351" t="s">
        <v>202</v>
      </c>
      <c r="G4351">
        <v>96025</v>
      </c>
      <c r="H4351" s="9">
        <v>1</v>
      </c>
      <c r="I4351" s="1">
        <v>45117</v>
      </c>
      <c r="J4351">
        <v>7</v>
      </c>
      <c r="K4351">
        <v>2023</v>
      </c>
      <c r="L4351" t="s">
        <v>37</v>
      </c>
      <c r="M4351">
        <v>33.5</v>
      </c>
      <c r="N4351" t="s">
        <v>4615</v>
      </c>
      <c r="O4351">
        <v>48.921500000000002</v>
      </c>
      <c r="P4351" t="s">
        <v>12</v>
      </c>
    </row>
    <row r="4352" spans="1:16" hidden="1" x14ac:dyDescent="0.25">
      <c r="A4352" t="s">
        <v>39</v>
      </c>
      <c r="B4352" t="s">
        <v>16</v>
      </c>
      <c r="C4352" t="s">
        <v>2942</v>
      </c>
      <c r="D4352" t="s">
        <v>994</v>
      </c>
      <c r="E4352" t="s">
        <v>995</v>
      </c>
      <c r="F4352" t="s">
        <v>202</v>
      </c>
      <c r="G4352">
        <v>96024</v>
      </c>
      <c r="H4352" s="9">
        <v>1</v>
      </c>
      <c r="I4352" s="1">
        <v>45117</v>
      </c>
      <c r="J4352">
        <v>7</v>
      </c>
      <c r="K4352">
        <v>2023</v>
      </c>
      <c r="L4352" t="s">
        <v>37</v>
      </c>
      <c r="M4352">
        <v>33.5</v>
      </c>
      <c r="N4352" t="s">
        <v>4615</v>
      </c>
      <c r="O4352">
        <v>48.921500000000002</v>
      </c>
      <c r="P4352" t="s">
        <v>12</v>
      </c>
    </row>
    <row r="4353" spans="1:16" hidden="1" x14ac:dyDescent="0.25">
      <c r="A4353" t="s">
        <v>39</v>
      </c>
      <c r="B4353" t="s">
        <v>38</v>
      </c>
      <c r="C4353" t="s">
        <v>3262</v>
      </c>
      <c r="D4353" t="s">
        <v>884</v>
      </c>
      <c r="E4353" t="s">
        <v>885</v>
      </c>
      <c r="F4353" t="s">
        <v>202</v>
      </c>
      <c r="G4353">
        <v>96022</v>
      </c>
      <c r="H4353" s="9">
        <v>1</v>
      </c>
      <c r="I4353" s="1">
        <v>45117</v>
      </c>
      <c r="J4353">
        <v>7</v>
      </c>
      <c r="K4353">
        <v>2023</v>
      </c>
      <c r="L4353" t="s">
        <v>37</v>
      </c>
      <c r="M4353">
        <v>28.25</v>
      </c>
      <c r="N4353" t="s">
        <v>4615</v>
      </c>
      <c r="O4353">
        <v>41.2547</v>
      </c>
      <c r="P4353" t="s">
        <v>12</v>
      </c>
    </row>
    <row r="4354" spans="1:16" hidden="1" x14ac:dyDescent="0.25">
      <c r="A4354" t="s">
        <v>39</v>
      </c>
      <c r="B4354" t="s">
        <v>16</v>
      </c>
      <c r="C4354" t="s">
        <v>2994</v>
      </c>
      <c r="D4354" t="s">
        <v>986</v>
      </c>
      <c r="E4354" t="s">
        <v>987</v>
      </c>
      <c r="F4354" t="s">
        <v>202</v>
      </c>
      <c r="G4354">
        <v>96021</v>
      </c>
      <c r="H4354" s="9">
        <v>1</v>
      </c>
      <c r="I4354" s="1">
        <v>45117</v>
      </c>
      <c r="J4354">
        <v>7</v>
      </c>
      <c r="K4354">
        <v>2023</v>
      </c>
      <c r="L4354" t="s">
        <v>37</v>
      </c>
      <c r="M4354">
        <v>33.5</v>
      </c>
      <c r="N4354" t="s">
        <v>4615</v>
      </c>
      <c r="O4354">
        <v>48.921500000000002</v>
      </c>
      <c r="P4354" t="s">
        <v>12</v>
      </c>
    </row>
    <row r="4355" spans="1:16" hidden="1" x14ac:dyDescent="0.25">
      <c r="A4355" t="s">
        <v>39</v>
      </c>
      <c r="B4355" t="s">
        <v>16</v>
      </c>
      <c r="C4355" t="s">
        <v>2994</v>
      </c>
      <c r="D4355" t="s">
        <v>986</v>
      </c>
      <c r="E4355" t="s">
        <v>987</v>
      </c>
      <c r="F4355" t="s">
        <v>202</v>
      </c>
      <c r="G4355">
        <v>96020</v>
      </c>
      <c r="H4355" s="9">
        <v>1</v>
      </c>
      <c r="I4355" s="1">
        <v>45117</v>
      </c>
      <c r="J4355">
        <v>7</v>
      </c>
      <c r="K4355">
        <v>2023</v>
      </c>
      <c r="L4355" t="s">
        <v>37</v>
      </c>
      <c r="M4355">
        <v>33.5</v>
      </c>
      <c r="N4355" t="s">
        <v>4615</v>
      </c>
      <c r="O4355">
        <v>48.921500000000002</v>
      </c>
      <c r="P4355" t="s">
        <v>12</v>
      </c>
    </row>
    <row r="4356" spans="1:16" hidden="1" x14ac:dyDescent="0.25">
      <c r="A4356" t="s">
        <v>39</v>
      </c>
      <c r="B4356" t="s">
        <v>16</v>
      </c>
      <c r="C4356" t="s">
        <v>3025</v>
      </c>
      <c r="D4356" t="s">
        <v>1028</v>
      </c>
      <c r="E4356" t="s">
        <v>1029</v>
      </c>
      <c r="F4356" t="s">
        <v>202</v>
      </c>
      <c r="G4356">
        <v>96017</v>
      </c>
      <c r="H4356" s="9">
        <v>1</v>
      </c>
      <c r="I4356" s="1">
        <v>45117</v>
      </c>
      <c r="J4356">
        <v>7</v>
      </c>
      <c r="K4356">
        <v>2023</v>
      </c>
      <c r="L4356" t="s">
        <v>37</v>
      </c>
      <c r="M4356">
        <v>33.5</v>
      </c>
      <c r="N4356" t="s">
        <v>4615</v>
      </c>
      <c r="O4356">
        <v>48.921500000000002</v>
      </c>
      <c r="P4356" t="s">
        <v>12</v>
      </c>
    </row>
    <row r="4357" spans="1:16" hidden="1" x14ac:dyDescent="0.25">
      <c r="A4357" t="s">
        <v>39</v>
      </c>
      <c r="B4357" t="s">
        <v>16</v>
      </c>
      <c r="C4357" t="s">
        <v>2994</v>
      </c>
      <c r="D4357" t="s">
        <v>986</v>
      </c>
      <c r="E4357" t="s">
        <v>987</v>
      </c>
      <c r="F4357" t="s">
        <v>202</v>
      </c>
      <c r="G4357">
        <v>96016</v>
      </c>
      <c r="H4357" s="9">
        <v>1</v>
      </c>
      <c r="I4357" s="1">
        <v>45117</v>
      </c>
      <c r="J4357">
        <v>7</v>
      </c>
      <c r="K4357">
        <v>2023</v>
      </c>
      <c r="L4357" t="s">
        <v>37</v>
      </c>
      <c r="M4357">
        <v>33.5</v>
      </c>
      <c r="N4357" t="s">
        <v>4615</v>
      </c>
      <c r="O4357">
        <v>48.921500000000002</v>
      </c>
      <c r="P4357" t="s">
        <v>12</v>
      </c>
    </row>
    <row r="4358" spans="1:16" hidden="1" x14ac:dyDescent="0.25">
      <c r="A4358" t="s">
        <v>39</v>
      </c>
      <c r="B4358" t="s">
        <v>16</v>
      </c>
      <c r="C4358" t="s">
        <v>3311</v>
      </c>
      <c r="D4358" t="s">
        <v>990</v>
      </c>
      <c r="E4358" t="s">
        <v>991</v>
      </c>
      <c r="F4358" t="s">
        <v>202</v>
      </c>
      <c r="G4358">
        <v>96015</v>
      </c>
      <c r="H4358" s="9">
        <v>1</v>
      </c>
      <c r="I4358" s="1">
        <v>45117</v>
      </c>
      <c r="J4358">
        <v>7</v>
      </c>
      <c r="K4358">
        <v>2023</v>
      </c>
      <c r="L4358" t="s">
        <v>37</v>
      </c>
      <c r="M4358">
        <v>33.5</v>
      </c>
      <c r="N4358" t="s">
        <v>4615</v>
      </c>
      <c r="O4358">
        <v>48.921500000000002</v>
      </c>
      <c r="P4358" t="s">
        <v>12</v>
      </c>
    </row>
    <row r="4359" spans="1:16" hidden="1" x14ac:dyDescent="0.25">
      <c r="A4359" t="s">
        <v>39</v>
      </c>
      <c r="B4359" t="s">
        <v>38</v>
      </c>
      <c r="C4359" t="s">
        <v>2968</v>
      </c>
      <c r="D4359" t="s">
        <v>877</v>
      </c>
      <c r="E4359" t="s">
        <v>878</v>
      </c>
      <c r="F4359" t="s">
        <v>202</v>
      </c>
      <c r="G4359">
        <v>96013</v>
      </c>
      <c r="H4359" s="9">
        <v>1</v>
      </c>
      <c r="I4359" s="1">
        <v>45117</v>
      </c>
      <c r="J4359">
        <v>7</v>
      </c>
      <c r="K4359">
        <v>2023</v>
      </c>
      <c r="L4359" t="s">
        <v>37</v>
      </c>
      <c r="M4359">
        <v>28.25</v>
      </c>
      <c r="N4359" t="s">
        <v>4615</v>
      </c>
      <c r="O4359">
        <v>41.2547</v>
      </c>
      <c r="P4359" t="s">
        <v>12</v>
      </c>
    </row>
    <row r="4360" spans="1:16" hidden="1" x14ac:dyDescent="0.25">
      <c r="A4360" t="s">
        <v>39</v>
      </c>
      <c r="B4360" t="s">
        <v>38</v>
      </c>
      <c r="C4360" t="s">
        <v>3262</v>
      </c>
      <c r="D4360" t="s">
        <v>884</v>
      </c>
      <c r="E4360" t="s">
        <v>885</v>
      </c>
      <c r="F4360" t="s">
        <v>202</v>
      </c>
      <c r="G4360">
        <v>96011</v>
      </c>
      <c r="H4360" s="9">
        <v>1</v>
      </c>
      <c r="I4360" s="1">
        <v>45117</v>
      </c>
      <c r="J4360">
        <v>7</v>
      </c>
      <c r="K4360">
        <v>2023</v>
      </c>
      <c r="L4360" t="s">
        <v>37</v>
      </c>
      <c r="M4360">
        <v>28.25</v>
      </c>
      <c r="N4360" t="s">
        <v>4615</v>
      </c>
      <c r="O4360">
        <v>41.2547</v>
      </c>
      <c r="P4360" t="s">
        <v>12</v>
      </c>
    </row>
    <row r="4361" spans="1:16" hidden="1" x14ac:dyDescent="0.25">
      <c r="A4361" t="s">
        <v>39</v>
      </c>
      <c r="B4361" t="s">
        <v>38</v>
      </c>
      <c r="C4361" t="s">
        <v>506</v>
      </c>
      <c r="D4361" t="s">
        <v>52</v>
      </c>
      <c r="E4361" t="s">
        <v>53</v>
      </c>
      <c r="F4361" t="s">
        <v>202</v>
      </c>
      <c r="G4361">
        <v>96009</v>
      </c>
      <c r="H4361" s="9">
        <v>1</v>
      </c>
      <c r="I4361" s="1">
        <v>45117</v>
      </c>
      <c r="J4361">
        <v>7</v>
      </c>
      <c r="K4361">
        <v>2023</v>
      </c>
      <c r="L4361" t="s">
        <v>37</v>
      </c>
      <c r="M4361">
        <v>28.25</v>
      </c>
      <c r="N4361" t="s">
        <v>4615</v>
      </c>
      <c r="O4361">
        <v>41.2547</v>
      </c>
      <c r="P4361" t="s">
        <v>12</v>
      </c>
    </row>
    <row r="4362" spans="1:16" hidden="1" x14ac:dyDescent="0.25">
      <c r="A4362" t="s">
        <v>39</v>
      </c>
      <c r="B4362" t="s">
        <v>16</v>
      </c>
      <c r="C4362" t="s">
        <v>2935</v>
      </c>
      <c r="D4362" t="s">
        <v>1004</v>
      </c>
      <c r="E4362" t="s">
        <v>1005</v>
      </c>
      <c r="F4362" t="s">
        <v>202</v>
      </c>
      <c r="G4362">
        <v>96008</v>
      </c>
      <c r="H4362" s="9">
        <v>1</v>
      </c>
      <c r="I4362" s="1">
        <v>45117</v>
      </c>
      <c r="J4362">
        <v>7</v>
      </c>
      <c r="K4362">
        <v>2023</v>
      </c>
      <c r="L4362" t="s">
        <v>37</v>
      </c>
      <c r="M4362">
        <v>33.5</v>
      </c>
      <c r="N4362" t="s">
        <v>4615</v>
      </c>
      <c r="O4362">
        <v>48.921500000000002</v>
      </c>
      <c r="P4362" t="s">
        <v>12</v>
      </c>
    </row>
    <row r="4363" spans="1:16" hidden="1" x14ac:dyDescent="0.25">
      <c r="A4363" t="s">
        <v>39</v>
      </c>
      <c r="B4363" t="s">
        <v>16</v>
      </c>
      <c r="C4363" t="s">
        <v>2994</v>
      </c>
      <c r="D4363" t="s">
        <v>986</v>
      </c>
      <c r="E4363" t="s">
        <v>987</v>
      </c>
      <c r="F4363" t="s">
        <v>202</v>
      </c>
      <c r="G4363">
        <v>96007</v>
      </c>
      <c r="H4363" s="9">
        <v>1</v>
      </c>
      <c r="I4363" s="1">
        <v>45116</v>
      </c>
      <c r="J4363">
        <v>7</v>
      </c>
      <c r="K4363">
        <v>2023</v>
      </c>
      <c r="L4363" t="s">
        <v>37</v>
      </c>
      <c r="M4363">
        <v>33.5</v>
      </c>
      <c r="N4363" t="s">
        <v>4615</v>
      </c>
      <c r="O4363">
        <v>48.921500000000002</v>
      </c>
      <c r="P4363" t="s">
        <v>12</v>
      </c>
    </row>
    <row r="4364" spans="1:16" hidden="1" x14ac:dyDescent="0.25">
      <c r="A4364" t="s">
        <v>39</v>
      </c>
      <c r="B4364" t="s">
        <v>16</v>
      </c>
      <c r="C4364" t="s">
        <v>2935</v>
      </c>
      <c r="D4364" t="s">
        <v>1004</v>
      </c>
      <c r="E4364" t="s">
        <v>1005</v>
      </c>
      <c r="F4364" t="s">
        <v>202</v>
      </c>
      <c r="G4364">
        <v>96003</v>
      </c>
      <c r="H4364" s="9">
        <v>1</v>
      </c>
      <c r="I4364" s="1">
        <v>45116</v>
      </c>
      <c r="J4364">
        <v>7</v>
      </c>
      <c r="K4364">
        <v>2023</v>
      </c>
      <c r="L4364" t="s">
        <v>37</v>
      </c>
      <c r="M4364">
        <v>33.5</v>
      </c>
      <c r="N4364" t="s">
        <v>4615</v>
      </c>
      <c r="O4364">
        <v>48.706000000000003</v>
      </c>
      <c r="P4364" t="s">
        <v>12</v>
      </c>
    </row>
    <row r="4365" spans="1:16" hidden="1" x14ac:dyDescent="0.25">
      <c r="A4365" t="s">
        <v>39</v>
      </c>
      <c r="B4365" t="s">
        <v>38</v>
      </c>
      <c r="C4365" t="s">
        <v>472</v>
      </c>
      <c r="D4365" t="s">
        <v>67</v>
      </c>
      <c r="E4365" t="s">
        <v>68</v>
      </c>
      <c r="F4365" t="s">
        <v>202</v>
      </c>
      <c r="G4365">
        <v>96001</v>
      </c>
      <c r="H4365" s="9">
        <v>1</v>
      </c>
      <c r="I4365" s="1">
        <v>45116</v>
      </c>
      <c r="J4365">
        <v>7</v>
      </c>
      <c r="K4365">
        <v>2023</v>
      </c>
      <c r="L4365" t="s">
        <v>37</v>
      </c>
      <c r="M4365">
        <v>28.25</v>
      </c>
      <c r="N4365" t="s">
        <v>4615</v>
      </c>
      <c r="O4365">
        <v>41.073</v>
      </c>
      <c r="P4365" t="s">
        <v>12</v>
      </c>
    </row>
    <row r="4366" spans="1:16" hidden="1" x14ac:dyDescent="0.25">
      <c r="A4366" t="s">
        <v>39</v>
      </c>
      <c r="B4366" t="s">
        <v>16</v>
      </c>
      <c r="C4366" t="s">
        <v>3337</v>
      </c>
      <c r="D4366" t="s">
        <v>1048</v>
      </c>
      <c r="E4366" t="s">
        <v>1049</v>
      </c>
      <c r="F4366" t="s">
        <v>202</v>
      </c>
      <c r="G4366">
        <v>96000</v>
      </c>
      <c r="H4366" s="9">
        <v>1</v>
      </c>
      <c r="I4366" s="1">
        <v>45116</v>
      </c>
      <c r="J4366">
        <v>7</v>
      </c>
      <c r="K4366">
        <v>2023</v>
      </c>
      <c r="L4366" t="s">
        <v>37</v>
      </c>
      <c r="M4366">
        <v>33.5</v>
      </c>
      <c r="N4366" t="s">
        <v>4615</v>
      </c>
      <c r="O4366">
        <v>48.706000000000003</v>
      </c>
      <c r="P4366" t="s">
        <v>12</v>
      </c>
    </row>
    <row r="4367" spans="1:16" hidden="1" x14ac:dyDescent="0.25">
      <c r="A4367" t="s">
        <v>39</v>
      </c>
      <c r="B4367" t="s">
        <v>38</v>
      </c>
      <c r="C4367" t="s">
        <v>2944</v>
      </c>
      <c r="D4367" t="s">
        <v>949</v>
      </c>
      <c r="E4367" t="s">
        <v>950</v>
      </c>
      <c r="F4367" t="s">
        <v>202</v>
      </c>
      <c r="G4367">
        <v>95999</v>
      </c>
      <c r="H4367" s="9">
        <v>1</v>
      </c>
      <c r="I4367" s="1">
        <v>45116</v>
      </c>
      <c r="J4367">
        <v>7</v>
      </c>
      <c r="K4367">
        <v>2023</v>
      </c>
      <c r="L4367" t="s">
        <v>37</v>
      </c>
      <c r="M4367">
        <v>28.25</v>
      </c>
      <c r="N4367" t="s">
        <v>4615</v>
      </c>
      <c r="O4367">
        <v>41.073</v>
      </c>
      <c r="P4367" t="s">
        <v>12</v>
      </c>
    </row>
    <row r="4368" spans="1:16" hidden="1" x14ac:dyDescent="0.25">
      <c r="A4368" t="s">
        <v>39</v>
      </c>
      <c r="B4368" t="s">
        <v>16</v>
      </c>
      <c r="C4368" t="s">
        <v>2994</v>
      </c>
      <c r="D4368" t="s">
        <v>986</v>
      </c>
      <c r="E4368" t="s">
        <v>987</v>
      </c>
      <c r="F4368" t="s">
        <v>202</v>
      </c>
      <c r="G4368">
        <v>95998</v>
      </c>
      <c r="H4368" s="9">
        <v>1</v>
      </c>
      <c r="I4368" s="1">
        <v>45116</v>
      </c>
      <c r="J4368">
        <v>7</v>
      </c>
      <c r="K4368">
        <v>2023</v>
      </c>
      <c r="L4368" t="s">
        <v>37</v>
      </c>
      <c r="M4368">
        <v>33.5</v>
      </c>
      <c r="N4368" t="s">
        <v>4615</v>
      </c>
      <c r="O4368">
        <v>48.706000000000003</v>
      </c>
      <c r="P4368" t="s">
        <v>12</v>
      </c>
    </row>
    <row r="4369" spans="1:16" hidden="1" x14ac:dyDescent="0.25">
      <c r="A4369" t="s">
        <v>39</v>
      </c>
      <c r="B4369" t="s">
        <v>38</v>
      </c>
      <c r="C4369" t="s">
        <v>2968</v>
      </c>
      <c r="D4369" t="s">
        <v>877</v>
      </c>
      <c r="E4369" t="s">
        <v>878</v>
      </c>
      <c r="F4369" t="s">
        <v>202</v>
      </c>
      <c r="G4369">
        <v>95997</v>
      </c>
      <c r="H4369" s="9">
        <v>1</v>
      </c>
      <c r="I4369" s="1">
        <v>45116</v>
      </c>
      <c r="J4369">
        <v>7</v>
      </c>
      <c r="K4369">
        <v>2023</v>
      </c>
      <c r="L4369" t="s">
        <v>37</v>
      </c>
      <c r="M4369">
        <v>28.25</v>
      </c>
      <c r="N4369" t="s">
        <v>4615</v>
      </c>
      <c r="O4369">
        <v>41.073</v>
      </c>
      <c r="P4369" t="s">
        <v>12</v>
      </c>
    </row>
    <row r="4370" spans="1:16" hidden="1" x14ac:dyDescent="0.25">
      <c r="A4370" t="s">
        <v>39</v>
      </c>
      <c r="B4370" t="s">
        <v>38</v>
      </c>
      <c r="C4370" t="s">
        <v>515</v>
      </c>
      <c r="D4370" t="s">
        <v>42</v>
      </c>
      <c r="E4370" t="s">
        <v>43</v>
      </c>
      <c r="F4370" t="s">
        <v>202</v>
      </c>
      <c r="G4370">
        <v>95996</v>
      </c>
      <c r="H4370" s="9">
        <v>1</v>
      </c>
      <c r="I4370" s="1">
        <v>45116</v>
      </c>
      <c r="J4370">
        <v>7</v>
      </c>
      <c r="K4370">
        <v>2023</v>
      </c>
      <c r="L4370" t="s">
        <v>37</v>
      </c>
      <c r="M4370">
        <v>28.25</v>
      </c>
      <c r="N4370" t="s">
        <v>4615</v>
      </c>
      <c r="O4370">
        <v>41.073</v>
      </c>
      <c r="P4370" t="s">
        <v>12</v>
      </c>
    </row>
    <row r="4371" spans="1:16" hidden="1" x14ac:dyDescent="0.25">
      <c r="A4371" t="s">
        <v>39</v>
      </c>
      <c r="B4371" t="s">
        <v>16</v>
      </c>
      <c r="C4371" t="s">
        <v>625</v>
      </c>
      <c r="D4371" t="s">
        <v>99</v>
      </c>
      <c r="E4371" t="s">
        <v>100</v>
      </c>
      <c r="F4371" t="s">
        <v>202</v>
      </c>
      <c r="G4371">
        <v>95995</v>
      </c>
      <c r="H4371" s="9">
        <v>1</v>
      </c>
      <c r="I4371" s="1">
        <v>45116</v>
      </c>
      <c r="J4371">
        <v>7</v>
      </c>
      <c r="K4371">
        <v>2023</v>
      </c>
      <c r="L4371" t="s">
        <v>37</v>
      </c>
      <c r="M4371">
        <v>33.5</v>
      </c>
      <c r="N4371" t="s">
        <v>4615</v>
      </c>
      <c r="O4371">
        <v>48.706000000000003</v>
      </c>
      <c r="P4371" t="s">
        <v>12</v>
      </c>
    </row>
    <row r="4372" spans="1:16" hidden="1" x14ac:dyDescent="0.25">
      <c r="A4372" t="s">
        <v>39</v>
      </c>
      <c r="B4372" t="s">
        <v>38</v>
      </c>
      <c r="C4372" t="s">
        <v>3877</v>
      </c>
      <c r="D4372" t="s">
        <v>2226</v>
      </c>
      <c r="E4372" t="s">
        <v>4527</v>
      </c>
      <c r="F4372" t="s">
        <v>202</v>
      </c>
      <c r="G4372">
        <v>95993</v>
      </c>
      <c r="H4372" s="9">
        <v>1</v>
      </c>
      <c r="I4372" s="1">
        <v>45116</v>
      </c>
      <c r="J4372">
        <v>7</v>
      </c>
      <c r="K4372">
        <v>2023</v>
      </c>
      <c r="L4372" t="s">
        <v>37</v>
      </c>
      <c r="M4372">
        <v>28.25</v>
      </c>
      <c r="N4372" t="s">
        <v>4615</v>
      </c>
      <c r="O4372">
        <v>41.073</v>
      </c>
      <c r="P4372" t="s">
        <v>12</v>
      </c>
    </row>
    <row r="4373" spans="1:16" hidden="1" x14ac:dyDescent="0.25">
      <c r="A4373" t="s">
        <v>39</v>
      </c>
      <c r="B4373" t="s">
        <v>16</v>
      </c>
      <c r="C4373" t="s">
        <v>2994</v>
      </c>
      <c r="D4373" t="s">
        <v>986</v>
      </c>
      <c r="E4373" t="s">
        <v>987</v>
      </c>
      <c r="F4373" t="s">
        <v>202</v>
      </c>
      <c r="G4373">
        <v>95992</v>
      </c>
      <c r="H4373" s="9">
        <v>1</v>
      </c>
      <c r="I4373" s="1">
        <v>45116</v>
      </c>
      <c r="J4373">
        <v>7</v>
      </c>
      <c r="K4373">
        <v>2023</v>
      </c>
      <c r="L4373" t="s">
        <v>37</v>
      </c>
      <c r="M4373">
        <v>33.5</v>
      </c>
      <c r="N4373" t="s">
        <v>4615</v>
      </c>
      <c r="O4373">
        <v>48.706000000000003</v>
      </c>
      <c r="P4373" t="s">
        <v>12</v>
      </c>
    </row>
    <row r="4374" spans="1:16" hidden="1" x14ac:dyDescent="0.25">
      <c r="A4374" t="s">
        <v>39</v>
      </c>
      <c r="B4374" t="s">
        <v>38</v>
      </c>
      <c r="C4374" t="s">
        <v>2944</v>
      </c>
      <c r="D4374" t="s">
        <v>949</v>
      </c>
      <c r="E4374" t="s">
        <v>950</v>
      </c>
      <c r="F4374" t="s">
        <v>202</v>
      </c>
      <c r="G4374">
        <v>95990</v>
      </c>
      <c r="H4374" s="9">
        <v>1</v>
      </c>
      <c r="I4374" s="1">
        <v>45116</v>
      </c>
      <c r="J4374">
        <v>7</v>
      </c>
      <c r="K4374">
        <v>2023</v>
      </c>
      <c r="L4374" t="s">
        <v>37</v>
      </c>
      <c r="M4374">
        <v>28.25</v>
      </c>
      <c r="N4374" t="s">
        <v>4615</v>
      </c>
      <c r="O4374">
        <v>41.073</v>
      </c>
      <c r="P4374" t="s">
        <v>12</v>
      </c>
    </row>
    <row r="4375" spans="1:16" hidden="1" x14ac:dyDescent="0.25">
      <c r="A4375" t="s">
        <v>39</v>
      </c>
      <c r="B4375" t="s">
        <v>16</v>
      </c>
      <c r="C4375" t="s">
        <v>3320</v>
      </c>
      <c r="D4375" t="s">
        <v>1012</v>
      </c>
      <c r="E4375" t="s">
        <v>1013</v>
      </c>
      <c r="F4375" t="s">
        <v>202</v>
      </c>
      <c r="G4375">
        <v>95989</v>
      </c>
      <c r="H4375" s="9">
        <v>1</v>
      </c>
      <c r="I4375" s="1">
        <v>45116</v>
      </c>
      <c r="J4375">
        <v>7</v>
      </c>
      <c r="K4375">
        <v>2023</v>
      </c>
      <c r="L4375" t="s">
        <v>37</v>
      </c>
      <c r="M4375">
        <v>33.5</v>
      </c>
      <c r="N4375" t="s">
        <v>4615</v>
      </c>
      <c r="O4375">
        <v>48.706000000000003</v>
      </c>
      <c r="P4375" t="s">
        <v>12</v>
      </c>
    </row>
    <row r="4376" spans="1:16" hidden="1" x14ac:dyDescent="0.25">
      <c r="A4376" t="s">
        <v>39</v>
      </c>
      <c r="B4376" t="s">
        <v>38</v>
      </c>
      <c r="C4376" t="s">
        <v>506</v>
      </c>
      <c r="D4376" t="s">
        <v>52</v>
      </c>
      <c r="E4376" t="s">
        <v>53</v>
      </c>
      <c r="F4376" t="s">
        <v>202</v>
      </c>
      <c r="G4376">
        <v>95988</v>
      </c>
      <c r="H4376" s="9">
        <v>1</v>
      </c>
      <c r="I4376" s="1">
        <v>45116</v>
      </c>
      <c r="J4376">
        <v>7</v>
      </c>
      <c r="K4376">
        <v>2023</v>
      </c>
      <c r="L4376" t="s">
        <v>37</v>
      </c>
      <c r="M4376">
        <v>28.25</v>
      </c>
      <c r="N4376" t="s">
        <v>4615</v>
      </c>
      <c r="O4376">
        <v>41.073</v>
      </c>
      <c r="P4376" t="s">
        <v>12</v>
      </c>
    </row>
    <row r="4377" spans="1:16" hidden="1" x14ac:dyDescent="0.25">
      <c r="A4377" t="s">
        <v>39</v>
      </c>
      <c r="B4377" t="s">
        <v>16</v>
      </c>
      <c r="C4377" t="s">
        <v>3318</v>
      </c>
      <c r="D4377" t="s">
        <v>1008</v>
      </c>
      <c r="E4377" t="s">
        <v>1009</v>
      </c>
      <c r="F4377" t="s">
        <v>202</v>
      </c>
      <c r="G4377">
        <v>95987</v>
      </c>
      <c r="H4377" s="9">
        <v>1</v>
      </c>
      <c r="I4377" s="1">
        <v>45116</v>
      </c>
      <c r="J4377">
        <v>7</v>
      </c>
      <c r="K4377">
        <v>2023</v>
      </c>
      <c r="L4377" t="s">
        <v>37</v>
      </c>
      <c r="M4377">
        <v>33.5</v>
      </c>
      <c r="N4377" t="s">
        <v>4615</v>
      </c>
      <c r="O4377">
        <v>48.706000000000003</v>
      </c>
      <c r="P4377" t="s">
        <v>12</v>
      </c>
    </row>
    <row r="4378" spans="1:16" hidden="1" x14ac:dyDescent="0.25">
      <c r="A4378" t="s">
        <v>39</v>
      </c>
      <c r="B4378" t="s">
        <v>38</v>
      </c>
      <c r="C4378" t="s">
        <v>506</v>
      </c>
      <c r="D4378" t="s">
        <v>52</v>
      </c>
      <c r="E4378" t="s">
        <v>53</v>
      </c>
      <c r="F4378" t="s">
        <v>202</v>
      </c>
      <c r="G4378">
        <v>95986</v>
      </c>
      <c r="H4378" s="9">
        <v>1</v>
      </c>
      <c r="I4378" s="1">
        <v>45116</v>
      </c>
      <c r="J4378">
        <v>7</v>
      </c>
      <c r="K4378">
        <v>2023</v>
      </c>
      <c r="L4378" t="s">
        <v>37</v>
      </c>
      <c r="M4378">
        <v>28.25</v>
      </c>
      <c r="N4378" t="s">
        <v>4615</v>
      </c>
      <c r="O4378">
        <v>41.073</v>
      </c>
      <c r="P4378" t="s">
        <v>12</v>
      </c>
    </row>
    <row r="4379" spans="1:16" hidden="1" x14ac:dyDescent="0.25">
      <c r="A4379" t="s">
        <v>39</v>
      </c>
      <c r="B4379" t="s">
        <v>38</v>
      </c>
      <c r="C4379" t="s">
        <v>2968</v>
      </c>
      <c r="D4379" t="s">
        <v>877</v>
      </c>
      <c r="E4379" t="s">
        <v>878</v>
      </c>
      <c r="F4379" t="s">
        <v>202</v>
      </c>
      <c r="G4379">
        <v>95985</v>
      </c>
      <c r="H4379" s="9">
        <v>1</v>
      </c>
      <c r="I4379" s="1">
        <v>45116</v>
      </c>
      <c r="J4379">
        <v>7</v>
      </c>
      <c r="K4379">
        <v>2023</v>
      </c>
      <c r="L4379" t="s">
        <v>37</v>
      </c>
      <c r="M4379">
        <v>28.25</v>
      </c>
      <c r="N4379" t="s">
        <v>4615</v>
      </c>
      <c r="O4379">
        <v>41.073</v>
      </c>
      <c r="P4379" t="s">
        <v>12</v>
      </c>
    </row>
    <row r="4380" spans="1:16" hidden="1" x14ac:dyDescent="0.25">
      <c r="A4380" t="s">
        <v>39</v>
      </c>
      <c r="B4380" t="s">
        <v>38</v>
      </c>
      <c r="C4380" t="s">
        <v>3020</v>
      </c>
      <c r="D4380" t="s">
        <v>954</v>
      </c>
      <c r="E4380" t="s">
        <v>955</v>
      </c>
      <c r="F4380" t="s">
        <v>202</v>
      </c>
      <c r="G4380">
        <v>95983</v>
      </c>
      <c r="H4380" s="9">
        <v>1</v>
      </c>
      <c r="I4380" s="1">
        <v>45116</v>
      </c>
      <c r="J4380">
        <v>7</v>
      </c>
      <c r="K4380">
        <v>2023</v>
      </c>
      <c r="L4380" t="s">
        <v>37</v>
      </c>
      <c r="M4380">
        <v>28.25</v>
      </c>
      <c r="N4380" t="s">
        <v>4615</v>
      </c>
      <c r="O4380">
        <v>41.073</v>
      </c>
      <c r="P4380" t="s">
        <v>12</v>
      </c>
    </row>
    <row r="4381" spans="1:16" hidden="1" x14ac:dyDescent="0.25">
      <c r="A4381" t="s">
        <v>39</v>
      </c>
      <c r="B4381" t="s">
        <v>16</v>
      </c>
      <c r="C4381" t="s">
        <v>532</v>
      </c>
      <c r="D4381" t="s">
        <v>88</v>
      </c>
      <c r="E4381" t="s">
        <v>89</v>
      </c>
      <c r="F4381" t="s">
        <v>202</v>
      </c>
      <c r="G4381">
        <v>95982</v>
      </c>
      <c r="H4381" s="9">
        <v>1</v>
      </c>
      <c r="I4381" s="1">
        <v>45116</v>
      </c>
      <c r="J4381">
        <v>7</v>
      </c>
      <c r="K4381">
        <v>2023</v>
      </c>
      <c r="L4381" t="s">
        <v>37</v>
      </c>
      <c r="M4381">
        <v>33.5</v>
      </c>
      <c r="N4381" t="s">
        <v>4615</v>
      </c>
      <c r="O4381">
        <v>48.706000000000003</v>
      </c>
      <c r="P4381" t="s">
        <v>12</v>
      </c>
    </row>
    <row r="4382" spans="1:16" hidden="1" x14ac:dyDescent="0.25">
      <c r="A4382" t="s">
        <v>39</v>
      </c>
      <c r="B4382" t="s">
        <v>16</v>
      </c>
      <c r="C4382" t="s">
        <v>3337</v>
      </c>
      <c r="D4382" t="s">
        <v>1048</v>
      </c>
      <c r="E4382" t="s">
        <v>1049</v>
      </c>
      <c r="F4382" t="s">
        <v>202</v>
      </c>
      <c r="G4382">
        <v>95981</v>
      </c>
      <c r="H4382" s="9">
        <v>1</v>
      </c>
      <c r="I4382" s="1">
        <v>45116</v>
      </c>
      <c r="J4382">
        <v>7</v>
      </c>
      <c r="K4382">
        <v>2023</v>
      </c>
      <c r="L4382" t="s">
        <v>37</v>
      </c>
      <c r="M4382">
        <v>33.5</v>
      </c>
      <c r="N4382" t="s">
        <v>4615</v>
      </c>
      <c r="O4382">
        <v>48.706000000000003</v>
      </c>
      <c r="P4382" t="s">
        <v>12</v>
      </c>
    </row>
    <row r="4383" spans="1:16" hidden="1" x14ac:dyDescent="0.25">
      <c r="A4383" t="s">
        <v>39</v>
      </c>
      <c r="B4383" t="s">
        <v>38</v>
      </c>
      <c r="C4383" t="s">
        <v>3020</v>
      </c>
      <c r="D4383" t="s">
        <v>954</v>
      </c>
      <c r="E4383" t="s">
        <v>955</v>
      </c>
      <c r="F4383" t="s">
        <v>202</v>
      </c>
      <c r="G4383">
        <v>95980</v>
      </c>
      <c r="H4383" s="9">
        <v>1</v>
      </c>
      <c r="I4383" s="1">
        <v>45116</v>
      </c>
      <c r="J4383">
        <v>7</v>
      </c>
      <c r="K4383">
        <v>2023</v>
      </c>
      <c r="L4383" t="s">
        <v>37</v>
      </c>
      <c r="M4383">
        <v>28.25</v>
      </c>
      <c r="N4383" t="s">
        <v>4615</v>
      </c>
      <c r="O4383">
        <v>41.073</v>
      </c>
      <c r="P4383" t="s">
        <v>12</v>
      </c>
    </row>
    <row r="4384" spans="1:16" hidden="1" x14ac:dyDescent="0.25">
      <c r="A4384" t="s">
        <v>39</v>
      </c>
      <c r="B4384" t="s">
        <v>16</v>
      </c>
      <c r="C4384" t="s">
        <v>2994</v>
      </c>
      <c r="D4384" t="s">
        <v>986</v>
      </c>
      <c r="E4384" t="s">
        <v>987</v>
      </c>
      <c r="F4384" t="s">
        <v>202</v>
      </c>
      <c r="G4384">
        <v>95979</v>
      </c>
      <c r="H4384" s="9">
        <v>1</v>
      </c>
      <c r="I4384" s="1">
        <v>45116</v>
      </c>
      <c r="J4384">
        <v>7</v>
      </c>
      <c r="K4384">
        <v>2023</v>
      </c>
      <c r="L4384" t="s">
        <v>37</v>
      </c>
      <c r="M4384">
        <v>33.5</v>
      </c>
      <c r="N4384" t="s">
        <v>4615</v>
      </c>
      <c r="O4384">
        <v>48.706000000000003</v>
      </c>
      <c r="P4384" t="s">
        <v>12</v>
      </c>
    </row>
    <row r="4385" spans="1:16" hidden="1" x14ac:dyDescent="0.25">
      <c r="A4385" t="s">
        <v>39</v>
      </c>
      <c r="B4385" t="s">
        <v>38</v>
      </c>
      <c r="C4385" t="s">
        <v>433</v>
      </c>
      <c r="D4385" t="s">
        <v>79</v>
      </c>
      <c r="E4385" t="s">
        <v>80</v>
      </c>
      <c r="F4385" t="s">
        <v>202</v>
      </c>
      <c r="G4385">
        <v>95978</v>
      </c>
      <c r="H4385" s="9">
        <v>1</v>
      </c>
      <c r="I4385" s="1">
        <v>45116</v>
      </c>
      <c r="J4385">
        <v>7</v>
      </c>
      <c r="K4385">
        <v>2023</v>
      </c>
      <c r="L4385" t="s">
        <v>37</v>
      </c>
      <c r="M4385">
        <v>28.25</v>
      </c>
      <c r="N4385" t="s">
        <v>4615</v>
      </c>
      <c r="O4385">
        <v>41.073</v>
      </c>
      <c r="P4385" t="s">
        <v>12</v>
      </c>
    </row>
    <row r="4386" spans="1:16" hidden="1" x14ac:dyDescent="0.25">
      <c r="A4386" t="s">
        <v>39</v>
      </c>
      <c r="B4386" t="s">
        <v>38</v>
      </c>
      <c r="C4386" t="s">
        <v>3020</v>
      </c>
      <c r="D4386" t="s">
        <v>954</v>
      </c>
      <c r="E4386" t="s">
        <v>955</v>
      </c>
      <c r="F4386" t="s">
        <v>202</v>
      </c>
      <c r="G4386">
        <v>95977</v>
      </c>
      <c r="H4386" s="9">
        <v>1</v>
      </c>
      <c r="I4386" s="1">
        <v>45116</v>
      </c>
      <c r="J4386">
        <v>7</v>
      </c>
      <c r="K4386">
        <v>2023</v>
      </c>
      <c r="L4386" t="s">
        <v>37</v>
      </c>
      <c r="M4386">
        <v>28.25</v>
      </c>
      <c r="N4386" t="s">
        <v>4615</v>
      </c>
      <c r="O4386">
        <v>41.073</v>
      </c>
      <c r="P4386" t="s">
        <v>12</v>
      </c>
    </row>
    <row r="4387" spans="1:16" hidden="1" x14ac:dyDescent="0.25">
      <c r="A4387" t="s">
        <v>39</v>
      </c>
      <c r="B4387" t="s">
        <v>16</v>
      </c>
      <c r="C4387" t="s">
        <v>532</v>
      </c>
      <c r="D4387" t="s">
        <v>88</v>
      </c>
      <c r="E4387" t="s">
        <v>89</v>
      </c>
      <c r="F4387" t="s">
        <v>202</v>
      </c>
      <c r="G4387">
        <v>95976</v>
      </c>
      <c r="H4387" s="9">
        <v>1</v>
      </c>
      <c r="I4387" s="1">
        <v>45116</v>
      </c>
      <c r="J4387">
        <v>7</v>
      </c>
      <c r="K4387">
        <v>2023</v>
      </c>
      <c r="L4387" t="s">
        <v>37</v>
      </c>
      <c r="M4387">
        <v>33.5</v>
      </c>
      <c r="N4387" t="s">
        <v>4615</v>
      </c>
      <c r="O4387">
        <v>48.706000000000003</v>
      </c>
      <c r="P4387" t="s">
        <v>12</v>
      </c>
    </row>
    <row r="4388" spans="1:16" hidden="1" x14ac:dyDescent="0.25">
      <c r="A4388" t="s">
        <v>39</v>
      </c>
      <c r="B4388" t="s">
        <v>16</v>
      </c>
      <c r="C4388" t="s">
        <v>2994</v>
      </c>
      <c r="D4388" t="s">
        <v>986</v>
      </c>
      <c r="E4388" t="s">
        <v>987</v>
      </c>
      <c r="F4388" t="s">
        <v>202</v>
      </c>
      <c r="G4388">
        <v>95975</v>
      </c>
      <c r="H4388" s="9">
        <v>1</v>
      </c>
      <c r="I4388" s="1">
        <v>45116</v>
      </c>
      <c r="J4388">
        <v>7</v>
      </c>
      <c r="K4388">
        <v>2023</v>
      </c>
      <c r="L4388" t="s">
        <v>37</v>
      </c>
      <c r="M4388">
        <v>33.5</v>
      </c>
      <c r="N4388" t="s">
        <v>4615</v>
      </c>
      <c r="O4388">
        <v>48.706000000000003</v>
      </c>
      <c r="P4388" t="s">
        <v>12</v>
      </c>
    </row>
    <row r="4389" spans="1:16" hidden="1" x14ac:dyDescent="0.25">
      <c r="A4389" t="s">
        <v>39</v>
      </c>
      <c r="B4389" t="s">
        <v>16</v>
      </c>
      <c r="C4389" t="s">
        <v>576</v>
      </c>
      <c r="D4389" t="s">
        <v>90</v>
      </c>
      <c r="E4389" t="s">
        <v>91</v>
      </c>
      <c r="F4389" t="s">
        <v>202</v>
      </c>
      <c r="G4389">
        <v>95974</v>
      </c>
      <c r="H4389" s="9">
        <v>1</v>
      </c>
      <c r="I4389" s="1">
        <v>45116</v>
      </c>
      <c r="J4389">
        <v>7</v>
      </c>
      <c r="K4389">
        <v>2023</v>
      </c>
      <c r="L4389" t="s">
        <v>37</v>
      </c>
      <c r="M4389">
        <v>33.5</v>
      </c>
      <c r="N4389" t="s">
        <v>4615</v>
      </c>
      <c r="O4389">
        <v>48.706000000000003</v>
      </c>
      <c r="P4389" t="s">
        <v>12</v>
      </c>
    </row>
    <row r="4390" spans="1:16" hidden="1" x14ac:dyDescent="0.25">
      <c r="A4390" t="s">
        <v>39</v>
      </c>
      <c r="B4390" t="s">
        <v>38</v>
      </c>
      <c r="C4390" t="s">
        <v>3262</v>
      </c>
      <c r="D4390" t="s">
        <v>884</v>
      </c>
      <c r="E4390" t="s">
        <v>885</v>
      </c>
      <c r="F4390" t="s">
        <v>202</v>
      </c>
      <c r="G4390">
        <v>95973</v>
      </c>
      <c r="H4390" s="9">
        <v>1</v>
      </c>
      <c r="I4390" s="1">
        <v>45116</v>
      </c>
      <c r="J4390">
        <v>7</v>
      </c>
      <c r="K4390">
        <v>2023</v>
      </c>
      <c r="L4390" t="s">
        <v>37</v>
      </c>
      <c r="M4390">
        <v>28.25</v>
      </c>
      <c r="N4390" t="s">
        <v>4615</v>
      </c>
      <c r="O4390">
        <v>41.073</v>
      </c>
      <c r="P4390" t="s">
        <v>12</v>
      </c>
    </row>
    <row r="4391" spans="1:16" hidden="1" x14ac:dyDescent="0.25">
      <c r="A4391" t="s">
        <v>39</v>
      </c>
      <c r="B4391" t="s">
        <v>38</v>
      </c>
      <c r="C4391" t="s">
        <v>2968</v>
      </c>
      <c r="D4391" t="s">
        <v>877</v>
      </c>
      <c r="E4391" t="s">
        <v>878</v>
      </c>
      <c r="F4391" t="s">
        <v>202</v>
      </c>
      <c r="G4391">
        <v>95972</v>
      </c>
      <c r="H4391" s="9">
        <v>1</v>
      </c>
      <c r="I4391" s="1">
        <v>45116</v>
      </c>
      <c r="J4391">
        <v>7</v>
      </c>
      <c r="K4391">
        <v>2023</v>
      </c>
      <c r="L4391" t="s">
        <v>37</v>
      </c>
      <c r="M4391">
        <v>28.25</v>
      </c>
      <c r="N4391" t="s">
        <v>4615</v>
      </c>
      <c r="O4391">
        <v>41.073</v>
      </c>
      <c r="P4391" t="s">
        <v>12</v>
      </c>
    </row>
    <row r="4392" spans="1:16" hidden="1" x14ac:dyDescent="0.25">
      <c r="A4392" t="s">
        <v>39</v>
      </c>
      <c r="B4392" t="s">
        <v>38</v>
      </c>
      <c r="C4392" t="s">
        <v>507</v>
      </c>
      <c r="D4392" t="s">
        <v>75</v>
      </c>
      <c r="E4392" t="s">
        <v>75</v>
      </c>
      <c r="F4392" t="s">
        <v>202</v>
      </c>
      <c r="G4392">
        <v>95970</v>
      </c>
      <c r="H4392" s="9">
        <v>1</v>
      </c>
      <c r="I4392" s="1">
        <v>45116</v>
      </c>
      <c r="J4392">
        <v>7</v>
      </c>
      <c r="K4392">
        <v>2023</v>
      </c>
      <c r="L4392" t="s">
        <v>37</v>
      </c>
      <c r="M4392">
        <v>26.62</v>
      </c>
      <c r="N4392" t="s">
        <v>4615</v>
      </c>
      <c r="O4392">
        <v>38.703099999999999</v>
      </c>
      <c r="P4392" t="s">
        <v>12</v>
      </c>
    </row>
    <row r="4393" spans="1:16" hidden="1" x14ac:dyDescent="0.25">
      <c r="A4393" t="s">
        <v>39</v>
      </c>
      <c r="B4393" t="s">
        <v>38</v>
      </c>
      <c r="C4393" t="s">
        <v>2944</v>
      </c>
      <c r="D4393" t="s">
        <v>949</v>
      </c>
      <c r="E4393" t="s">
        <v>950</v>
      </c>
      <c r="F4393" t="s">
        <v>202</v>
      </c>
      <c r="G4393">
        <v>95969</v>
      </c>
      <c r="H4393" s="9">
        <v>1</v>
      </c>
      <c r="I4393" s="1">
        <v>45116</v>
      </c>
      <c r="J4393">
        <v>7</v>
      </c>
      <c r="K4393">
        <v>2023</v>
      </c>
      <c r="L4393" t="s">
        <v>37</v>
      </c>
      <c r="M4393">
        <v>28.25</v>
      </c>
      <c r="N4393" t="s">
        <v>4615</v>
      </c>
      <c r="O4393">
        <v>41.073</v>
      </c>
      <c r="P4393" t="s">
        <v>12</v>
      </c>
    </row>
    <row r="4394" spans="1:16" hidden="1" x14ac:dyDescent="0.25">
      <c r="A4394" t="s">
        <v>39</v>
      </c>
      <c r="B4394" t="s">
        <v>16</v>
      </c>
      <c r="C4394" t="s">
        <v>3311</v>
      </c>
      <c r="D4394" t="s">
        <v>990</v>
      </c>
      <c r="E4394" t="s">
        <v>991</v>
      </c>
      <c r="F4394" t="s">
        <v>202</v>
      </c>
      <c r="G4394">
        <v>95968</v>
      </c>
      <c r="H4394" s="9">
        <v>1</v>
      </c>
      <c r="I4394" s="1">
        <v>45116</v>
      </c>
      <c r="J4394">
        <v>7</v>
      </c>
      <c r="K4394">
        <v>2023</v>
      </c>
      <c r="L4394" t="s">
        <v>37</v>
      </c>
      <c r="M4394">
        <v>33.5</v>
      </c>
      <c r="N4394" t="s">
        <v>4615</v>
      </c>
      <c r="O4394">
        <v>48.706000000000003</v>
      </c>
      <c r="P4394" t="s">
        <v>12</v>
      </c>
    </row>
    <row r="4395" spans="1:16" hidden="1" x14ac:dyDescent="0.25">
      <c r="A4395" t="s">
        <v>39</v>
      </c>
      <c r="B4395" t="s">
        <v>16</v>
      </c>
      <c r="C4395" t="s">
        <v>3337</v>
      </c>
      <c r="D4395" t="s">
        <v>1048</v>
      </c>
      <c r="E4395" t="s">
        <v>1049</v>
      </c>
      <c r="F4395" t="s">
        <v>202</v>
      </c>
      <c r="G4395">
        <v>95967</v>
      </c>
      <c r="H4395" s="9">
        <v>1</v>
      </c>
      <c r="I4395" s="1">
        <v>45116</v>
      </c>
      <c r="J4395">
        <v>7</v>
      </c>
      <c r="K4395">
        <v>2023</v>
      </c>
      <c r="L4395" t="s">
        <v>37</v>
      </c>
      <c r="M4395">
        <v>33.5</v>
      </c>
      <c r="N4395" t="s">
        <v>4615</v>
      </c>
      <c r="O4395">
        <v>48.706000000000003</v>
      </c>
      <c r="P4395" t="s">
        <v>12</v>
      </c>
    </row>
    <row r="4396" spans="1:16" hidden="1" x14ac:dyDescent="0.25">
      <c r="A4396" t="s">
        <v>39</v>
      </c>
      <c r="B4396" t="s">
        <v>38</v>
      </c>
      <c r="C4396" t="s">
        <v>515</v>
      </c>
      <c r="D4396" t="s">
        <v>42</v>
      </c>
      <c r="E4396" t="s">
        <v>43</v>
      </c>
      <c r="F4396" t="s">
        <v>202</v>
      </c>
      <c r="G4396">
        <v>95965</v>
      </c>
      <c r="H4396" s="9">
        <v>1</v>
      </c>
      <c r="I4396" s="1">
        <v>45116</v>
      </c>
      <c r="J4396">
        <v>7</v>
      </c>
      <c r="K4396">
        <v>2023</v>
      </c>
      <c r="L4396" t="s">
        <v>37</v>
      </c>
      <c r="M4396">
        <v>28.25</v>
      </c>
      <c r="N4396" t="s">
        <v>4615</v>
      </c>
      <c r="O4396">
        <v>41.073</v>
      </c>
      <c r="P4396" t="s">
        <v>12</v>
      </c>
    </row>
    <row r="4397" spans="1:16" hidden="1" x14ac:dyDescent="0.25">
      <c r="A4397" t="s">
        <v>39</v>
      </c>
      <c r="B4397" t="s">
        <v>16</v>
      </c>
      <c r="C4397" t="s">
        <v>576</v>
      </c>
      <c r="D4397" t="s">
        <v>90</v>
      </c>
      <c r="E4397" t="s">
        <v>91</v>
      </c>
      <c r="F4397" t="s">
        <v>202</v>
      </c>
      <c r="G4397">
        <v>95964</v>
      </c>
      <c r="H4397" s="9">
        <v>1</v>
      </c>
      <c r="I4397" s="1">
        <v>45116</v>
      </c>
      <c r="J4397">
        <v>7</v>
      </c>
      <c r="K4397">
        <v>2023</v>
      </c>
      <c r="L4397" t="s">
        <v>37</v>
      </c>
      <c r="M4397">
        <v>33.5</v>
      </c>
      <c r="N4397" t="s">
        <v>4615</v>
      </c>
      <c r="O4397">
        <v>48.706000000000003</v>
      </c>
      <c r="P4397" t="s">
        <v>12</v>
      </c>
    </row>
    <row r="4398" spans="1:16" hidden="1" x14ac:dyDescent="0.25">
      <c r="A4398" t="s">
        <v>39</v>
      </c>
      <c r="B4398" t="s">
        <v>38</v>
      </c>
      <c r="C4398" t="s">
        <v>617</v>
      </c>
      <c r="D4398" t="s">
        <v>46</v>
      </c>
      <c r="E4398" t="s">
        <v>47</v>
      </c>
      <c r="F4398" t="s">
        <v>202</v>
      </c>
      <c r="G4398">
        <v>95963</v>
      </c>
      <c r="H4398" s="9">
        <v>1</v>
      </c>
      <c r="I4398" s="1">
        <v>45116</v>
      </c>
      <c r="J4398">
        <v>7</v>
      </c>
      <c r="K4398">
        <v>2023</v>
      </c>
      <c r="L4398" t="s">
        <v>37</v>
      </c>
      <c r="M4398">
        <v>28.25</v>
      </c>
      <c r="N4398" t="s">
        <v>4615</v>
      </c>
      <c r="O4398">
        <v>41.073</v>
      </c>
      <c r="P4398" t="s">
        <v>12</v>
      </c>
    </row>
    <row r="4399" spans="1:16" hidden="1" x14ac:dyDescent="0.25">
      <c r="A4399" t="s">
        <v>39</v>
      </c>
      <c r="B4399" t="s">
        <v>16</v>
      </c>
      <c r="C4399" t="s">
        <v>3327</v>
      </c>
      <c r="D4399" t="s">
        <v>1024</v>
      </c>
      <c r="E4399" t="s">
        <v>1025</v>
      </c>
      <c r="F4399" t="s">
        <v>202</v>
      </c>
      <c r="G4399">
        <v>95962</v>
      </c>
      <c r="H4399" s="9">
        <v>1</v>
      </c>
      <c r="I4399" s="1">
        <v>45116</v>
      </c>
      <c r="J4399">
        <v>7</v>
      </c>
      <c r="K4399">
        <v>2023</v>
      </c>
      <c r="L4399" t="s">
        <v>37</v>
      </c>
      <c r="M4399">
        <v>33.5</v>
      </c>
      <c r="N4399" t="s">
        <v>4615</v>
      </c>
      <c r="O4399">
        <v>48.706000000000003</v>
      </c>
      <c r="P4399" t="s">
        <v>12</v>
      </c>
    </row>
    <row r="4400" spans="1:16" hidden="1" x14ac:dyDescent="0.25">
      <c r="A4400" t="s">
        <v>39</v>
      </c>
      <c r="B4400" t="s">
        <v>16</v>
      </c>
      <c r="C4400" t="s">
        <v>576</v>
      </c>
      <c r="D4400" t="s">
        <v>90</v>
      </c>
      <c r="E4400" t="s">
        <v>91</v>
      </c>
      <c r="F4400" t="s">
        <v>202</v>
      </c>
      <c r="G4400">
        <v>95962</v>
      </c>
      <c r="H4400" s="9">
        <v>1</v>
      </c>
      <c r="I4400" s="1">
        <v>45116</v>
      </c>
      <c r="J4400">
        <v>7</v>
      </c>
      <c r="K4400">
        <v>2023</v>
      </c>
      <c r="L4400" t="s">
        <v>37</v>
      </c>
      <c r="M4400">
        <v>33.5</v>
      </c>
      <c r="N4400" t="s">
        <v>4615</v>
      </c>
      <c r="O4400">
        <v>48.706000000000003</v>
      </c>
      <c r="P4400" t="s">
        <v>12</v>
      </c>
    </row>
    <row r="4401" spans="1:16" hidden="1" x14ac:dyDescent="0.25">
      <c r="A4401" t="s">
        <v>39</v>
      </c>
      <c r="B4401" t="s">
        <v>38</v>
      </c>
      <c r="C4401" t="s">
        <v>3020</v>
      </c>
      <c r="D4401" t="s">
        <v>954</v>
      </c>
      <c r="E4401" t="s">
        <v>955</v>
      </c>
      <c r="F4401" t="s">
        <v>202</v>
      </c>
      <c r="G4401">
        <v>95961</v>
      </c>
      <c r="H4401" s="9">
        <v>1</v>
      </c>
      <c r="I4401" s="1">
        <v>45116</v>
      </c>
      <c r="J4401">
        <v>7</v>
      </c>
      <c r="K4401">
        <v>2023</v>
      </c>
      <c r="L4401" t="s">
        <v>37</v>
      </c>
      <c r="M4401">
        <v>28.25</v>
      </c>
      <c r="N4401" t="s">
        <v>4615</v>
      </c>
      <c r="O4401">
        <v>41.073</v>
      </c>
      <c r="P4401" t="s">
        <v>12</v>
      </c>
    </row>
    <row r="4402" spans="1:16" hidden="1" x14ac:dyDescent="0.25">
      <c r="A4402" t="s">
        <v>39</v>
      </c>
      <c r="B4402" t="s">
        <v>16</v>
      </c>
      <c r="C4402" t="s">
        <v>2994</v>
      </c>
      <c r="D4402" t="s">
        <v>986</v>
      </c>
      <c r="E4402" t="s">
        <v>987</v>
      </c>
      <c r="F4402" t="s">
        <v>202</v>
      </c>
      <c r="G4402">
        <v>95958</v>
      </c>
      <c r="H4402" s="9">
        <v>1</v>
      </c>
      <c r="I4402" s="1">
        <v>45116</v>
      </c>
      <c r="J4402">
        <v>7</v>
      </c>
      <c r="K4402">
        <v>2023</v>
      </c>
      <c r="L4402" t="s">
        <v>37</v>
      </c>
      <c r="M4402">
        <v>33.5</v>
      </c>
      <c r="N4402" t="s">
        <v>4615</v>
      </c>
      <c r="O4402">
        <v>48.706000000000003</v>
      </c>
      <c r="P4402" t="s">
        <v>12</v>
      </c>
    </row>
    <row r="4403" spans="1:16" hidden="1" x14ac:dyDescent="0.25">
      <c r="A4403" t="s">
        <v>39</v>
      </c>
      <c r="B4403" t="s">
        <v>38</v>
      </c>
      <c r="C4403" t="s">
        <v>3262</v>
      </c>
      <c r="D4403" t="s">
        <v>884</v>
      </c>
      <c r="E4403" t="s">
        <v>885</v>
      </c>
      <c r="F4403" t="s">
        <v>202</v>
      </c>
      <c r="G4403">
        <v>95956</v>
      </c>
      <c r="H4403" s="9">
        <v>1</v>
      </c>
      <c r="I4403" s="1">
        <v>45116</v>
      </c>
      <c r="J4403">
        <v>7</v>
      </c>
      <c r="K4403">
        <v>2023</v>
      </c>
      <c r="L4403" t="s">
        <v>37</v>
      </c>
      <c r="M4403">
        <v>28.25</v>
      </c>
      <c r="N4403" t="s">
        <v>4615</v>
      </c>
      <c r="O4403">
        <v>41.073</v>
      </c>
      <c r="P4403" t="s">
        <v>12</v>
      </c>
    </row>
    <row r="4404" spans="1:16" hidden="1" x14ac:dyDescent="0.25">
      <c r="A4404" t="s">
        <v>39</v>
      </c>
      <c r="B4404" t="s">
        <v>16</v>
      </c>
      <c r="C4404" t="s">
        <v>2994</v>
      </c>
      <c r="D4404" t="s">
        <v>986</v>
      </c>
      <c r="E4404" t="s">
        <v>987</v>
      </c>
      <c r="F4404" t="s">
        <v>202</v>
      </c>
      <c r="G4404">
        <v>95954</v>
      </c>
      <c r="H4404" s="9">
        <v>1</v>
      </c>
      <c r="I4404" s="1">
        <v>45116</v>
      </c>
      <c r="J4404">
        <v>7</v>
      </c>
      <c r="K4404">
        <v>2023</v>
      </c>
      <c r="L4404" t="s">
        <v>37</v>
      </c>
      <c r="M4404">
        <v>33.5</v>
      </c>
      <c r="N4404" t="s">
        <v>4615</v>
      </c>
      <c r="O4404">
        <v>48.706000000000003</v>
      </c>
      <c r="P4404" t="s">
        <v>12</v>
      </c>
    </row>
    <row r="4405" spans="1:16" hidden="1" x14ac:dyDescent="0.25">
      <c r="A4405" t="s">
        <v>39</v>
      </c>
      <c r="B4405" t="s">
        <v>16</v>
      </c>
      <c r="C4405" t="s">
        <v>2994</v>
      </c>
      <c r="D4405" t="s">
        <v>986</v>
      </c>
      <c r="E4405" t="s">
        <v>987</v>
      </c>
      <c r="F4405" t="s">
        <v>202</v>
      </c>
      <c r="G4405">
        <v>95953</v>
      </c>
      <c r="H4405" s="9">
        <v>1</v>
      </c>
      <c r="I4405" s="1">
        <v>45116</v>
      </c>
      <c r="J4405">
        <v>7</v>
      </c>
      <c r="K4405">
        <v>2023</v>
      </c>
      <c r="L4405" t="s">
        <v>37</v>
      </c>
      <c r="M4405">
        <v>33.5</v>
      </c>
      <c r="N4405" t="s">
        <v>4615</v>
      </c>
      <c r="O4405">
        <v>48.706000000000003</v>
      </c>
      <c r="P4405" t="s">
        <v>12</v>
      </c>
    </row>
    <row r="4406" spans="1:16" hidden="1" x14ac:dyDescent="0.25">
      <c r="A4406" t="s">
        <v>39</v>
      </c>
      <c r="B4406" t="s">
        <v>16</v>
      </c>
      <c r="C4406" t="s">
        <v>2994</v>
      </c>
      <c r="D4406" t="s">
        <v>986</v>
      </c>
      <c r="E4406" t="s">
        <v>987</v>
      </c>
      <c r="F4406" t="s">
        <v>202</v>
      </c>
      <c r="G4406">
        <v>95952</v>
      </c>
      <c r="H4406" s="9">
        <v>1</v>
      </c>
      <c r="I4406" s="1">
        <v>45116</v>
      </c>
      <c r="J4406">
        <v>7</v>
      </c>
      <c r="K4406">
        <v>2023</v>
      </c>
      <c r="L4406" t="s">
        <v>37</v>
      </c>
      <c r="M4406">
        <v>33.5</v>
      </c>
      <c r="N4406" t="s">
        <v>4615</v>
      </c>
      <c r="O4406">
        <v>48.706000000000003</v>
      </c>
      <c r="P4406" t="s">
        <v>12</v>
      </c>
    </row>
    <row r="4407" spans="1:16" hidden="1" x14ac:dyDescent="0.25">
      <c r="A4407" t="s">
        <v>39</v>
      </c>
      <c r="B4407" t="s">
        <v>16</v>
      </c>
      <c r="C4407" t="s">
        <v>2935</v>
      </c>
      <c r="D4407" t="s">
        <v>1004</v>
      </c>
      <c r="E4407" t="s">
        <v>1005</v>
      </c>
      <c r="F4407" t="s">
        <v>202</v>
      </c>
      <c r="G4407">
        <v>95561</v>
      </c>
      <c r="H4407" s="9">
        <v>1</v>
      </c>
      <c r="I4407" s="1">
        <v>45113</v>
      </c>
      <c r="J4407">
        <v>7</v>
      </c>
      <c r="K4407">
        <v>2023</v>
      </c>
      <c r="L4407" t="s">
        <v>37</v>
      </c>
      <c r="M4407">
        <v>33.5</v>
      </c>
      <c r="N4407" t="s">
        <v>4615</v>
      </c>
      <c r="O4407">
        <v>48.903500000000001</v>
      </c>
      <c r="P4407" t="s">
        <v>12</v>
      </c>
    </row>
    <row r="4408" spans="1:16" hidden="1" x14ac:dyDescent="0.25">
      <c r="A4408" t="s">
        <v>39</v>
      </c>
      <c r="B4408" t="s">
        <v>16</v>
      </c>
      <c r="C4408" t="s">
        <v>2994</v>
      </c>
      <c r="D4408" t="s">
        <v>986</v>
      </c>
      <c r="E4408" t="s">
        <v>987</v>
      </c>
      <c r="F4408" t="s">
        <v>202</v>
      </c>
      <c r="G4408">
        <v>95560</v>
      </c>
      <c r="H4408" s="9">
        <v>1</v>
      </c>
      <c r="I4408" s="1">
        <v>45113</v>
      </c>
      <c r="J4408">
        <v>7</v>
      </c>
      <c r="K4408">
        <v>2023</v>
      </c>
      <c r="L4408" t="s">
        <v>37</v>
      </c>
      <c r="M4408">
        <v>33.5</v>
      </c>
      <c r="N4408" t="s">
        <v>4615</v>
      </c>
      <c r="O4408">
        <v>48.903500000000001</v>
      </c>
      <c r="P4408" t="s">
        <v>12</v>
      </c>
    </row>
    <row r="4409" spans="1:16" hidden="1" x14ac:dyDescent="0.25">
      <c r="A4409" t="s">
        <v>39</v>
      </c>
      <c r="B4409" t="s">
        <v>16</v>
      </c>
      <c r="C4409" t="s">
        <v>528</v>
      </c>
      <c r="D4409" t="s">
        <v>92</v>
      </c>
      <c r="E4409" t="s">
        <v>93</v>
      </c>
      <c r="F4409" t="s">
        <v>202</v>
      </c>
      <c r="G4409">
        <v>95443</v>
      </c>
      <c r="H4409" s="9">
        <v>2</v>
      </c>
      <c r="I4409" s="1">
        <v>45112</v>
      </c>
      <c r="J4409">
        <v>7</v>
      </c>
      <c r="K4409">
        <v>2023</v>
      </c>
      <c r="L4409" t="s">
        <v>37</v>
      </c>
      <c r="M4409">
        <v>33.5</v>
      </c>
      <c r="N4409" t="s">
        <v>4615</v>
      </c>
      <c r="O4409">
        <v>49.143700000000003</v>
      </c>
      <c r="P4409" t="s">
        <v>12</v>
      </c>
    </row>
    <row r="4410" spans="1:16" hidden="1" x14ac:dyDescent="0.25">
      <c r="A4410" t="s">
        <v>39</v>
      </c>
      <c r="B4410" t="s">
        <v>16</v>
      </c>
      <c r="C4410" t="s">
        <v>2942</v>
      </c>
      <c r="D4410" t="s">
        <v>994</v>
      </c>
      <c r="E4410" t="s">
        <v>995</v>
      </c>
      <c r="F4410" t="s">
        <v>202</v>
      </c>
      <c r="G4410">
        <v>95436</v>
      </c>
      <c r="H4410" s="9">
        <v>1</v>
      </c>
      <c r="I4410" s="1">
        <v>45112</v>
      </c>
      <c r="J4410">
        <v>7</v>
      </c>
      <c r="K4410">
        <v>2023</v>
      </c>
      <c r="L4410" t="s">
        <v>37</v>
      </c>
      <c r="M4410">
        <v>33.5</v>
      </c>
      <c r="N4410" t="s">
        <v>4615</v>
      </c>
      <c r="O4410">
        <v>49.143700000000003</v>
      </c>
      <c r="P4410" t="s">
        <v>12</v>
      </c>
    </row>
    <row r="4411" spans="1:16" hidden="1" x14ac:dyDescent="0.25">
      <c r="A4411" t="s">
        <v>39</v>
      </c>
      <c r="B4411" t="s">
        <v>16</v>
      </c>
      <c r="C4411" t="s">
        <v>576</v>
      </c>
      <c r="D4411" t="s">
        <v>90</v>
      </c>
      <c r="E4411" t="s">
        <v>91</v>
      </c>
      <c r="F4411" t="s">
        <v>202</v>
      </c>
      <c r="G4411">
        <v>95435</v>
      </c>
      <c r="H4411" s="9">
        <v>1</v>
      </c>
      <c r="I4411" s="1">
        <v>45112</v>
      </c>
      <c r="J4411">
        <v>7</v>
      </c>
      <c r="K4411">
        <v>2023</v>
      </c>
      <c r="L4411" t="s">
        <v>37</v>
      </c>
      <c r="M4411">
        <v>33.5</v>
      </c>
      <c r="N4411" t="s">
        <v>4615</v>
      </c>
      <c r="O4411">
        <v>49.143700000000003</v>
      </c>
      <c r="P4411" t="s">
        <v>12</v>
      </c>
    </row>
    <row r="4412" spans="1:16" hidden="1" x14ac:dyDescent="0.25">
      <c r="A4412" t="s">
        <v>39</v>
      </c>
      <c r="B4412" t="s">
        <v>16</v>
      </c>
      <c r="C4412" t="s">
        <v>576</v>
      </c>
      <c r="D4412" t="s">
        <v>90</v>
      </c>
      <c r="E4412" t="s">
        <v>91</v>
      </c>
      <c r="F4412" t="s">
        <v>202</v>
      </c>
      <c r="G4412">
        <v>95414</v>
      </c>
      <c r="H4412" s="9">
        <v>1</v>
      </c>
      <c r="I4412" s="1">
        <v>45112</v>
      </c>
      <c r="J4412">
        <v>7</v>
      </c>
      <c r="K4412">
        <v>2023</v>
      </c>
      <c r="L4412" t="s">
        <v>37</v>
      </c>
      <c r="M4412">
        <v>33.5</v>
      </c>
      <c r="N4412" t="s">
        <v>4615</v>
      </c>
      <c r="O4412">
        <v>49.143700000000003</v>
      </c>
      <c r="P4412" t="s">
        <v>12</v>
      </c>
    </row>
    <row r="4413" spans="1:16" hidden="1" x14ac:dyDescent="0.25">
      <c r="A4413" t="s">
        <v>39</v>
      </c>
      <c r="B4413" t="s">
        <v>16</v>
      </c>
      <c r="C4413" t="s">
        <v>2942</v>
      </c>
      <c r="D4413" t="s">
        <v>994</v>
      </c>
      <c r="E4413" t="s">
        <v>995</v>
      </c>
      <c r="F4413" t="s">
        <v>202</v>
      </c>
      <c r="G4413">
        <v>95412</v>
      </c>
      <c r="H4413" s="9">
        <v>1</v>
      </c>
      <c r="I4413" s="1">
        <v>45112</v>
      </c>
      <c r="J4413">
        <v>7</v>
      </c>
      <c r="K4413">
        <v>2023</v>
      </c>
      <c r="L4413" t="s">
        <v>37</v>
      </c>
      <c r="M4413">
        <v>33.5</v>
      </c>
      <c r="N4413" t="s">
        <v>4615</v>
      </c>
      <c r="O4413">
        <v>49.143700000000003</v>
      </c>
      <c r="P4413" t="s">
        <v>12</v>
      </c>
    </row>
    <row r="4414" spans="1:16" hidden="1" x14ac:dyDescent="0.25">
      <c r="A4414" t="s">
        <v>39</v>
      </c>
      <c r="B4414" t="s">
        <v>16</v>
      </c>
      <c r="C4414" t="s">
        <v>2994</v>
      </c>
      <c r="D4414" t="s">
        <v>986</v>
      </c>
      <c r="E4414" t="s">
        <v>987</v>
      </c>
      <c r="F4414" t="s">
        <v>202</v>
      </c>
      <c r="G4414">
        <v>95294</v>
      </c>
      <c r="H4414" s="9">
        <v>1</v>
      </c>
      <c r="I4414" s="1">
        <v>45111</v>
      </c>
      <c r="J4414">
        <v>7</v>
      </c>
      <c r="K4414">
        <v>2023</v>
      </c>
      <c r="L4414" t="s">
        <v>37</v>
      </c>
      <c r="M4414">
        <v>33.5</v>
      </c>
      <c r="N4414" t="s">
        <v>4615</v>
      </c>
      <c r="O4414">
        <v>49.405299999999997</v>
      </c>
      <c r="P4414" t="s">
        <v>12</v>
      </c>
    </row>
    <row r="4415" spans="1:16" hidden="1" x14ac:dyDescent="0.25">
      <c r="A4415" t="s">
        <v>39</v>
      </c>
      <c r="B4415" t="s">
        <v>4489</v>
      </c>
      <c r="C4415" t="s">
        <v>2969</v>
      </c>
      <c r="D4415" t="s">
        <v>966</v>
      </c>
      <c r="E4415" t="s">
        <v>967</v>
      </c>
      <c r="F4415" t="s">
        <v>202</v>
      </c>
      <c r="G4415">
        <v>95293</v>
      </c>
      <c r="H4415" s="9">
        <v>1</v>
      </c>
      <c r="I4415" s="1">
        <v>45111</v>
      </c>
      <c r="J4415">
        <v>7</v>
      </c>
      <c r="K4415">
        <v>2023</v>
      </c>
      <c r="L4415" t="s">
        <v>37</v>
      </c>
      <c r="M4415">
        <v>0.45</v>
      </c>
      <c r="N4415" t="s">
        <v>4615</v>
      </c>
      <c r="O4415">
        <v>0.66369999999999996</v>
      </c>
      <c r="P4415" t="s">
        <v>12</v>
      </c>
    </row>
    <row r="4416" spans="1:16" hidden="1" x14ac:dyDescent="0.25">
      <c r="A4416" t="s">
        <v>39</v>
      </c>
      <c r="B4416" t="s">
        <v>38</v>
      </c>
      <c r="C4416" t="s">
        <v>2968</v>
      </c>
      <c r="D4416" t="s">
        <v>877</v>
      </c>
      <c r="E4416" t="s">
        <v>878</v>
      </c>
      <c r="F4416" t="s">
        <v>202</v>
      </c>
      <c r="G4416">
        <v>95293</v>
      </c>
      <c r="H4416" s="9">
        <v>1</v>
      </c>
      <c r="I4416" s="1">
        <v>45111</v>
      </c>
      <c r="J4416">
        <v>7</v>
      </c>
      <c r="K4416">
        <v>2023</v>
      </c>
      <c r="L4416" t="s">
        <v>37</v>
      </c>
      <c r="M4416">
        <v>28.25</v>
      </c>
      <c r="N4416" t="s">
        <v>4615</v>
      </c>
      <c r="O4416">
        <v>41.662700000000001</v>
      </c>
      <c r="P4416" t="s">
        <v>12</v>
      </c>
    </row>
    <row r="4417" spans="1:16" hidden="1" x14ac:dyDescent="0.25">
      <c r="A4417" t="s">
        <v>39</v>
      </c>
      <c r="B4417" t="s">
        <v>38</v>
      </c>
      <c r="C4417" t="s">
        <v>536</v>
      </c>
      <c r="D4417" t="s">
        <v>84</v>
      </c>
      <c r="E4417" t="s">
        <v>85</v>
      </c>
      <c r="F4417" t="s">
        <v>202</v>
      </c>
      <c r="G4417">
        <v>95283</v>
      </c>
      <c r="H4417" s="9">
        <v>1</v>
      </c>
      <c r="I4417" s="1">
        <v>45111</v>
      </c>
      <c r="J4417">
        <v>7</v>
      </c>
      <c r="K4417">
        <v>2023</v>
      </c>
      <c r="L4417" t="s">
        <v>37</v>
      </c>
      <c r="M4417">
        <v>33.5</v>
      </c>
      <c r="N4417" t="s">
        <v>4615</v>
      </c>
      <c r="O4417">
        <v>49.405299999999997</v>
      </c>
      <c r="P4417" t="s">
        <v>12</v>
      </c>
    </row>
    <row r="4418" spans="1:16" hidden="1" x14ac:dyDescent="0.25">
      <c r="A4418" t="s">
        <v>39</v>
      </c>
      <c r="B4418" t="s">
        <v>16</v>
      </c>
      <c r="C4418" t="s">
        <v>576</v>
      </c>
      <c r="D4418" t="s">
        <v>90</v>
      </c>
      <c r="E4418" t="s">
        <v>91</v>
      </c>
      <c r="F4418" t="s">
        <v>202</v>
      </c>
      <c r="G4418">
        <v>95282</v>
      </c>
      <c r="H4418" s="9">
        <v>1</v>
      </c>
      <c r="I4418" s="1">
        <v>45111</v>
      </c>
      <c r="J4418">
        <v>7</v>
      </c>
      <c r="K4418">
        <v>2023</v>
      </c>
      <c r="L4418" t="s">
        <v>37</v>
      </c>
      <c r="M4418">
        <v>33.5</v>
      </c>
      <c r="N4418" t="s">
        <v>4615</v>
      </c>
      <c r="O4418">
        <v>49.405299999999997</v>
      </c>
      <c r="P4418" t="s">
        <v>12</v>
      </c>
    </row>
    <row r="4419" spans="1:16" hidden="1" x14ac:dyDescent="0.25">
      <c r="A4419" t="s">
        <v>39</v>
      </c>
      <c r="B4419" t="s">
        <v>38</v>
      </c>
      <c r="C4419" t="s">
        <v>536</v>
      </c>
      <c r="D4419" t="s">
        <v>84</v>
      </c>
      <c r="E4419" t="s">
        <v>85</v>
      </c>
      <c r="F4419" t="s">
        <v>202</v>
      </c>
      <c r="G4419">
        <v>95281</v>
      </c>
      <c r="H4419" s="9">
        <v>1</v>
      </c>
      <c r="I4419" s="1">
        <v>45111</v>
      </c>
      <c r="J4419">
        <v>7</v>
      </c>
      <c r="K4419">
        <v>2023</v>
      </c>
      <c r="L4419" t="s">
        <v>37</v>
      </c>
      <c r="M4419">
        <v>33.5</v>
      </c>
      <c r="N4419" t="s">
        <v>4615</v>
      </c>
      <c r="O4419">
        <v>49.405299999999997</v>
      </c>
      <c r="P4419" t="s">
        <v>12</v>
      </c>
    </row>
    <row r="4420" spans="1:16" hidden="1" x14ac:dyDescent="0.25">
      <c r="A4420" t="s">
        <v>39</v>
      </c>
      <c r="B4420" t="s">
        <v>16</v>
      </c>
      <c r="C4420" t="s">
        <v>2954</v>
      </c>
      <c r="D4420" t="s">
        <v>1037</v>
      </c>
      <c r="E4420" t="s">
        <v>999</v>
      </c>
      <c r="F4420" t="s">
        <v>202</v>
      </c>
      <c r="G4420">
        <v>95276</v>
      </c>
      <c r="H4420" s="9">
        <v>1</v>
      </c>
      <c r="I4420" s="1">
        <v>45111</v>
      </c>
      <c r="J4420">
        <v>7</v>
      </c>
      <c r="K4420">
        <v>2023</v>
      </c>
      <c r="L4420" t="s">
        <v>37</v>
      </c>
      <c r="M4420">
        <v>33.5</v>
      </c>
      <c r="N4420" t="s">
        <v>4615</v>
      </c>
      <c r="O4420">
        <v>49.405299999999997</v>
      </c>
      <c r="P4420" t="s">
        <v>12</v>
      </c>
    </row>
    <row r="4421" spans="1:16" hidden="1" x14ac:dyDescent="0.25">
      <c r="A4421" t="s">
        <v>39</v>
      </c>
      <c r="B4421" t="s">
        <v>16</v>
      </c>
      <c r="C4421" t="s">
        <v>528</v>
      </c>
      <c r="D4421" t="s">
        <v>92</v>
      </c>
      <c r="E4421" t="s">
        <v>93</v>
      </c>
      <c r="F4421" t="s">
        <v>202</v>
      </c>
      <c r="G4421">
        <v>95260</v>
      </c>
      <c r="H4421" s="9">
        <v>1</v>
      </c>
      <c r="I4421" s="1">
        <v>45111</v>
      </c>
      <c r="J4421">
        <v>7</v>
      </c>
      <c r="K4421">
        <v>2023</v>
      </c>
      <c r="L4421" t="s">
        <v>37</v>
      </c>
      <c r="M4421">
        <v>33.5</v>
      </c>
      <c r="N4421" t="s">
        <v>4615</v>
      </c>
      <c r="O4421">
        <v>49.405299999999997</v>
      </c>
      <c r="P4421" t="s">
        <v>12</v>
      </c>
    </row>
    <row r="4422" spans="1:16" hidden="1" x14ac:dyDescent="0.25">
      <c r="A4422" t="s">
        <v>39</v>
      </c>
      <c r="B4422" t="s">
        <v>38</v>
      </c>
      <c r="C4422" t="s">
        <v>536</v>
      </c>
      <c r="D4422" t="s">
        <v>84</v>
      </c>
      <c r="E4422" t="s">
        <v>85</v>
      </c>
      <c r="F4422" t="s">
        <v>202</v>
      </c>
      <c r="G4422">
        <v>95259</v>
      </c>
      <c r="H4422" s="9">
        <v>1</v>
      </c>
      <c r="I4422" s="1">
        <v>45111</v>
      </c>
      <c r="J4422">
        <v>7</v>
      </c>
      <c r="K4422">
        <v>2023</v>
      </c>
      <c r="L4422" t="s">
        <v>37</v>
      </c>
      <c r="M4422">
        <v>33.5</v>
      </c>
      <c r="N4422" t="s">
        <v>4615</v>
      </c>
      <c r="O4422">
        <v>49.405299999999997</v>
      </c>
      <c r="P4422" t="s">
        <v>12</v>
      </c>
    </row>
    <row r="4423" spans="1:16" hidden="1" x14ac:dyDescent="0.25">
      <c r="A4423" t="s">
        <v>39</v>
      </c>
      <c r="B4423" t="s">
        <v>16</v>
      </c>
      <c r="C4423" t="s">
        <v>2954</v>
      </c>
      <c r="D4423" t="s">
        <v>1037</v>
      </c>
      <c r="E4423" t="s">
        <v>999</v>
      </c>
      <c r="F4423" t="s">
        <v>202</v>
      </c>
      <c r="G4423">
        <v>95258</v>
      </c>
      <c r="H4423" s="9">
        <v>1</v>
      </c>
      <c r="I4423" s="1">
        <v>45111</v>
      </c>
      <c r="J4423">
        <v>7</v>
      </c>
      <c r="K4423">
        <v>2023</v>
      </c>
      <c r="L4423" t="s">
        <v>37</v>
      </c>
      <c r="M4423">
        <v>33.5</v>
      </c>
      <c r="N4423" t="s">
        <v>4615</v>
      </c>
      <c r="O4423">
        <v>49.405299999999997</v>
      </c>
      <c r="P4423" t="s">
        <v>12</v>
      </c>
    </row>
    <row r="4424" spans="1:16" hidden="1" x14ac:dyDescent="0.25">
      <c r="A4424" t="s">
        <v>39</v>
      </c>
      <c r="B4424" t="s">
        <v>38</v>
      </c>
      <c r="C4424" t="s">
        <v>3292</v>
      </c>
      <c r="D4424" t="s">
        <v>943</v>
      </c>
      <c r="E4424" t="s">
        <v>944</v>
      </c>
      <c r="F4424" t="s">
        <v>202</v>
      </c>
      <c r="G4424">
        <v>95257</v>
      </c>
      <c r="H4424" s="9">
        <v>1</v>
      </c>
      <c r="I4424" s="1">
        <v>45111</v>
      </c>
      <c r="J4424">
        <v>7</v>
      </c>
      <c r="K4424">
        <v>2023</v>
      </c>
      <c r="L4424" t="s">
        <v>37</v>
      </c>
      <c r="M4424">
        <v>28.25</v>
      </c>
      <c r="N4424" t="s">
        <v>4615</v>
      </c>
      <c r="O4424">
        <v>41.662700000000001</v>
      </c>
      <c r="P4424" t="s">
        <v>12</v>
      </c>
    </row>
    <row r="4425" spans="1:16" hidden="1" x14ac:dyDescent="0.25">
      <c r="A4425" t="s">
        <v>39</v>
      </c>
      <c r="B4425" t="s">
        <v>4489</v>
      </c>
      <c r="C4425" t="s">
        <v>2969</v>
      </c>
      <c r="D4425" t="s">
        <v>966</v>
      </c>
      <c r="E4425" t="s">
        <v>967</v>
      </c>
      <c r="F4425" t="s">
        <v>202</v>
      </c>
      <c r="G4425">
        <v>95254</v>
      </c>
      <c r="H4425" s="9">
        <v>1</v>
      </c>
      <c r="I4425" s="1">
        <v>45111</v>
      </c>
      <c r="J4425">
        <v>7</v>
      </c>
      <c r="K4425">
        <v>2023</v>
      </c>
      <c r="L4425" t="s">
        <v>37</v>
      </c>
      <c r="M4425">
        <v>0.45</v>
      </c>
      <c r="N4425" t="s">
        <v>4615</v>
      </c>
      <c r="O4425">
        <v>0.66369999999999996</v>
      </c>
      <c r="P4425" t="s">
        <v>12</v>
      </c>
    </row>
    <row r="4426" spans="1:16" hidden="1" x14ac:dyDescent="0.25">
      <c r="A4426" t="s">
        <v>39</v>
      </c>
      <c r="B4426" t="s">
        <v>38</v>
      </c>
      <c r="C4426" t="s">
        <v>2968</v>
      </c>
      <c r="D4426" t="s">
        <v>877</v>
      </c>
      <c r="E4426" t="s">
        <v>878</v>
      </c>
      <c r="F4426" t="s">
        <v>202</v>
      </c>
      <c r="G4426">
        <v>95254</v>
      </c>
      <c r="H4426" s="9">
        <v>1</v>
      </c>
      <c r="I4426" s="1">
        <v>45111</v>
      </c>
      <c r="J4426">
        <v>7</v>
      </c>
      <c r="K4426">
        <v>2023</v>
      </c>
      <c r="L4426" t="s">
        <v>37</v>
      </c>
      <c r="M4426">
        <v>28.25</v>
      </c>
      <c r="N4426" t="s">
        <v>4615</v>
      </c>
      <c r="O4426">
        <v>41.662700000000001</v>
      </c>
      <c r="P4426" t="s">
        <v>12</v>
      </c>
    </row>
    <row r="4427" spans="1:16" hidden="1" x14ac:dyDescent="0.25">
      <c r="A4427" t="s">
        <v>39</v>
      </c>
      <c r="B4427" t="s">
        <v>16</v>
      </c>
      <c r="C4427" t="s">
        <v>625</v>
      </c>
      <c r="D4427" t="s">
        <v>99</v>
      </c>
      <c r="E4427" t="s">
        <v>100</v>
      </c>
      <c r="F4427" t="s">
        <v>202</v>
      </c>
      <c r="G4427">
        <v>95253</v>
      </c>
      <c r="H4427" s="9">
        <v>1</v>
      </c>
      <c r="I4427" s="1">
        <v>45111</v>
      </c>
      <c r="J4427">
        <v>7</v>
      </c>
      <c r="K4427">
        <v>2023</v>
      </c>
      <c r="L4427" t="s">
        <v>37</v>
      </c>
      <c r="M4427">
        <v>33.5</v>
      </c>
      <c r="N4427" t="s">
        <v>4615</v>
      </c>
      <c r="O4427">
        <v>49.405299999999997</v>
      </c>
      <c r="P4427" t="s">
        <v>12</v>
      </c>
    </row>
    <row r="4428" spans="1:16" hidden="1" x14ac:dyDescent="0.25">
      <c r="A4428" t="s">
        <v>39</v>
      </c>
      <c r="B4428" t="s">
        <v>16</v>
      </c>
      <c r="C4428" t="s">
        <v>576</v>
      </c>
      <c r="D4428" t="s">
        <v>90</v>
      </c>
      <c r="E4428" t="s">
        <v>91</v>
      </c>
      <c r="F4428" t="s">
        <v>202</v>
      </c>
      <c r="G4428">
        <v>95252</v>
      </c>
      <c r="H4428" s="9">
        <v>1</v>
      </c>
      <c r="I4428" s="1">
        <v>45111</v>
      </c>
      <c r="J4428">
        <v>7</v>
      </c>
      <c r="K4428">
        <v>2023</v>
      </c>
      <c r="L4428" t="s">
        <v>37</v>
      </c>
      <c r="M4428">
        <v>33.5</v>
      </c>
      <c r="N4428" t="s">
        <v>4615</v>
      </c>
      <c r="O4428">
        <v>49.405299999999997</v>
      </c>
      <c r="P4428" t="s">
        <v>12</v>
      </c>
    </row>
    <row r="4429" spans="1:16" hidden="1" x14ac:dyDescent="0.25">
      <c r="A4429" t="s">
        <v>39</v>
      </c>
      <c r="B4429" t="s">
        <v>4489</v>
      </c>
      <c r="C4429" t="s">
        <v>2969</v>
      </c>
      <c r="D4429" t="s">
        <v>966</v>
      </c>
      <c r="E4429" t="s">
        <v>967</v>
      </c>
      <c r="F4429" t="s">
        <v>202</v>
      </c>
      <c r="G4429">
        <v>95251</v>
      </c>
      <c r="H4429" s="9">
        <v>1</v>
      </c>
      <c r="I4429" s="1">
        <v>45111</v>
      </c>
      <c r="J4429">
        <v>7</v>
      </c>
      <c r="K4429">
        <v>2023</v>
      </c>
      <c r="L4429" t="s">
        <v>37</v>
      </c>
      <c r="M4429">
        <v>0.45</v>
      </c>
      <c r="N4429" t="s">
        <v>4615</v>
      </c>
      <c r="O4429">
        <v>0.66369999999999996</v>
      </c>
      <c r="P4429" t="s">
        <v>12</v>
      </c>
    </row>
    <row r="4430" spans="1:16" hidden="1" x14ac:dyDescent="0.25">
      <c r="A4430" t="s">
        <v>39</v>
      </c>
      <c r="B4430" t="s">
        <v>38</v>
      </c>
      <c r="C4430" t="s">
        <v>2968</v>
      </c>
      <c r="D4430" t="s">
        <v>877</v>
      </c>
      <c r="E4430" t="s">
        <v>878</v>
      </c>
      <c r="F4430" t="s">
        <v>202</v>
      </c>
      <c r="G4430">
        <v>95251</v>
      </c>
      <c r="H4430" s="9">
        <v>1</v>
      </c>
      <c r="I4430" s="1">
        <v>45111</v>
      </c>
      <c r="J4430">
        <v>7</v>
      </c>
      <c r="K4430">
        <v>2023</v>
      </c>
      <c r="L4430" t="s">
        <v>37</v>
      </c>
      <c r="M4430">
        <v>28.25</v>
      </c>
      <c r="N4430" t="s">
        <v>4615</v>
      </c>
      <c r="O4430">
        <v>41.662700000000001</v>
      </c>
      <c r="P4430" t="s">
        <v>12</v>
      </c>
    </row>
    <row r="4431" spans="1:16" hidden="1" x14ac:dyDescent="0.25">
      <c r="A4431" t="s">
        <v>39</v>
      </c>
      <c r="B4431" t="s">
        <v>38</v>
      </c>
      <c r="C4431" t="s">
        <v>3262</v>
      </c>
      <c r="D4431" t="s">
        <v>884</v>
      </c>
      <c r="E4431" t="s">
        <v>885</v>
      </c>
      <c r="F4431" t="s">
        <v>202</v>
      </c>
      <c r="G4431">
        <v>95250</v>
      </c>
      <c r="H4431" s="9">
        <v>1</v>
      </c>
      <c r="I4431" s="1">
        <v>45111</v>
      </c>
      <c r="J4431">
        <v>7</v>
      </c>
      <c r="K4431">
        <v>2023</v>
      </c>
      <c r="L4431" t="s">
        <v>37</v>
      </c>
      <c r="M4431">
        <v>28.25</v>
      </c>
      <c r="N4431" t="s">
        <v>4615</v>
      </c>
      <c r="O4431">
        <v>41.662700000000001</v>
      </c>
      <c r="P4431" t="s">
        <v>12</v>
      </c>
    </row>
    <row r="4432" spans="1:16" hidden="1" x14ac:dyDescent="0.25">
      <c r="A4432" t="s">
        <v>39</v>
      </c>
      <c r="B4432" t="s">
        <v>4489</v>
      </c>
      <c r="C4432" t="s">
        <v>2969</v>
      </c>
      <c r="D4432" t="s">
        <v>966</v>
      </c>
      <c r="E4432" t="s">
        <v>967</v>
      </c>
      <c r="F4432" t="s">
        <v>202</v>
      </c>
      <c r="G4432">
        <v>95249</v>
      </c>
      <c r="H4432" s="9">
        <v>1</v>
      </c>
      <c r="I4432" s="1">
        <v>45111</v>
      </c>
      <c r="J4432">
        <v>7</v>
      </c>
      <c r="K4432">
        <v>2023</v>
      </c>
      <c r="L4432" t="s">
        <v>37</v>
      </c>
      <c r="M4432">
        <v>0.45</v>
      </c>
      <c r="N4432" t="s">
        <v>4615</v>
      </c>
      <c r="O4432">
        <v>0.66369999999999996</v>
      </c>
      <c r="P4432" t="s">
        <v>12</v>
      </c>
    </row>
    <row r="4433" spans="1:16" hidden="1" x14ac:dyDescent="0.25">
      <c r="A4433" t="s">
        <v>39</v>
      </c>
      <c r="B4433" t="s">
        <v>38</v>
      </c>
      <c r="C4433" t="s">
        <v>2968</v>
      </c>
      <c r="D4433" t="s">
        <v>877</v>
      </c>
      <c r="E4433" t="s">
        <v>878</v>
      </c>
      <c r="F4433" t="s">
        <v>202</v>
      </c>
      <c r="G4433">
        <v>95249</v>
      </c>
      <c r="H4433" s="9">
        <v>1</v>
      </c>
      <c r="I4433" s="1">
        <v>45111</v>
      </c>
      <c r="J4433">
        <v>7</v>
      </c>
      <c r="K4433">
        <v>2023</v>
      </c>
      <c r="L4433" t="s">
        <v>37</v>
      </c>
      <c r="M4433">
        <v>28.25</v>
      </c>
      <c r="N4433" t="s">
        <v>4615</v>
      </c>
      <c r="O4433">
        <v>41.662700000000001</v>
      </c>
      <c r="P4433" t="s">
        <v>12</v>
      </c>
    </row>
    <row r="4434" spans="1:16" hidden="1" x14ac:dyDescent="0.25">
      <c r="A4434" t="s">
        <v>39</v>
      </c>
      <c r="B4434" t="s">
        <v>38</v>
      </c>
      <c r="C4434" t="s">
        <v>2944</v>
      </c>
      <c r="D4434" t="s">
        <v>949</v>
      </c>
      <c r="E4434" t="s">
        <v>950</v>
      </c>
      <c r="F4434" t="s">
        <v>202</v>
      </c>
      <c r="G4434">
        <v>95248</v>
      </c>
      <c r="H4434" s="9">
        <v>1</v>
      </c>
      <c r="I4434" s="1">
        <v>45111</v>
      </c>
      <c r="J4434">
        <v>7</v>
      </c>
      <c r="K4434">
        <v>2023</v>
      </c>
      <c r="L4434" t="s">
        <v>37</v>
      </c>
      <c r="M4434">
        <v>28.25</v>
      </c>
      <c r="N4434" t="s">
        <v>4615</v>
      </c>
      <c r="O4434">
        <v>41.662700000000001</v>
      </c>
      <c r="P4434" t="s">
        <v>12</v>
      </c>
    </row>
    <row r="4435" spans="1:16" hidden="1" x14ac:dyDescent="0.25">
      <c r="A4435" t="s">
        <v>39</v>
      </c>
      <c r="B4435" t="s">
        <v>16</v>
      </c>
      <c r="C4435" t="s">
        <v>531</v>
      </c>
      <c r="D4435" t="s">
        <v>83</v>
      </c>
      <c r="E4435" t="s">
        <v>66</v>
      </c>
      <c r="F4435" t="s">
        <v>202</v>
      </c>
      <c r="G4435">
        <v>95247</v>
      </c>
      <c r="H4435" s="9">
        <v>1</v>
      </c>
      <c r="I4435" s="1">
        <v>45111</v>
      </c>
      <c r="J4435">
        <v>7</v>
      </c>
      <c r="K4435">
        <v>2023</v>
      </c>
      <c r="L4435" t="s">
        <v>37</v>
      </c>
      <c r="M4435">
        <v>28.25</v>
      </c>
      <c r="N4435" t="s">
        <v>4615</v>
      </c>
      <c r="O4435">
        <v>41.662700000000001</v>
      </c>
      <c r="P4435" t="s">
        <v>12</v>
      </c>
    </row>
    <row r="4436" spans="1:16" hidden="1" x14ac:dyDescent="0.25">
      <c r="A4436" t="s">
        <v>39</v>
      </c>
      <c r="B4436" t="s">
        <v>38</v>
      </c>
      <c r="C4436" t="s">
        <v>472</v>
      </c>
      <c r="D4436" t="s">
        <v>67</v>
      </c>
      <c r="E4436" t="s">
        <v>68</v>
      </c>
      <c r="F4436" t="s">
        <v>202</v>
      </c>
      <c r="G4436">
        <v>95246</v>
      </c>
      <c r="H4436" s="9">
        <v>1</v>
      </c>
      <c r="I4436" s="1">
        <v>45111</v>
      </c>
      <c r="J4436">
        <v>7</v>
      </c>
      <c r="K4436">
        <v>2023</v>
      </c>
      <c r="L4436" t="s">
        <v>37</v>
      </c>
      <c r="M4436">
        <v>28.25</v>
      </c>
      <c r="N4436" t="s">
        <v>4615</v>
      </c>
      <c r="O4436">
        <v>41.662700000000001</v>
      </c>
      <c r="P4436" t="s">
        <v>12</v>
      </c>
    </row>
    <row r="4437" spans="1:16" hidden="1" x14ac:dyDescent="0.25">
      <c r="A4437" t="s">
        <v>39</v>
      </c>
      <c r="B4437" t="s">
        <v>38</v>
      </c>
      <c r="C4437" t="s">
        <v>3295</v>
      </c>
      <c r="D4437" t="s">
        <v>951</v>
      </c>
      <c r="E4437" t="s">
        <v>952</v>
      </c>
      <c r="F4437" t="s">
        <v>202</v>
      </c>
      <c r="G4437">
        <v>95246</v>
      </c>
      <c r="H4437" s="9">
        <v>1</v>
      </c>
      <c r="I4437" s="1">
        <v>45111</v>
      </c>
      <c r="J4437">
        <v>7</v>
      </c>
      <c r="K4437">
        <v>2023</v>
      </c>
      <c r="L4437" t="s">
        <v>37</v>
      </c>
      <c r="M4437">
        <v>28.25</v>
      </c>
      <c r="N4437" t="s">
        <v>4615</v>
      </c>
      <c r="O4437">
        <v>41.662700000000001</v>
      </c>
      <c r="P4437" t="s">
        <v>12</v>
      </c>
    </row>
    <row r="4438" spans="1:16" hidden="1" x14ac:dyDescent="0.25">
      <c r="A4438" t="s">
        <v>39</v>
      </c>
      <c r="B4438" t="s">
        <v>38</v>
      </c>
      <c r="C4438" t="s">
        <v>2944</v>
      </c>
      <c r="D4438" t="s">
        <v>949</v>
      </c>
      <c r="E4438" t="s">
        <v>950</v>
      </c>
      <c r="F4438" t="s">
        <v>202</v>
      </c>
      <c r="G4438">
        <v>95149</v>
      </c>
      <c r="H4438" s="9">
        <v>1</v>
      </c>
      <c r="I4438" s="1">
        <v>45110</v>
      </c>
      <c r="J4438">
        <v>7</v>
      </c>
      <c r="K4438">
        <v>2023</v>
      </c>
      <c r="L4438" t="s">
        <v>37</v>
      </c>
      <c r="M4438">
        <v>28.25</v>
      </c>
      <c r="N4438" t="s">
        <v>4615</v>
      </c>
      <c r="O4438">
        <v>41.877699999999997</v>
      </c>
      <c r="P4438" t="s">
        <v>12</v>
      </c>
    </row>
    <row r="4439" spans="1:16" hidden="1" x14ac:dyDescent="0.25">
      <c r="A4439" t="s">
        <v>39</v>
      </c>
      <c r="B4439" t="s">
        <v>4489</v>
      </c>
      <c r="C4439" t="s">
        <v>2969</v>
      </c>
      <c r="D4439" t="s">
        <v>966</v>
      </c>
      <c r="E4439" t="s">
        <v>967</v>
      </c>
      <c r="F4439" t="s">
        <v>202</v>
      </c>
      <c r="G4439">
        <v>95144</v>
      </c>
      <c r="H4439" s="9">
        <v>1</v>
      </c>
      <c r="I4439" s="1">
        <v>45110</v>
      </c>
      <c r="J4439">
        <v>7</v>
      </c>
      <c r="K4439">
        <v>2023</v>
      </c>
      <c r="L4439" t="s">
        <v>37</v>
      </c>
      <c r="M4439">
        <v>0.45</v>
      </c>
      <c r="N4439" t="s">
        <v>4615</v>
      </c>
      <c r="O4439">
        <v>0.66710000000000003</v>
      </c>
      <c r="P4439" t="s">
        <v>12</v>
      </c>
    </row>
    <row r="4440" spans="1:16" hidden="1" x14ac:dyDescent="0.25">
      <c r="A4440" t="s">
        <v>39</v>
      </c>
      <c r="B4440" t="s">
        <v>38</v>
      </c>
      <c r="C4440" t="s">
        <v>2968</v>
      </c>
      <c r="D4440" t="s">
        <v>877</v>
      </c>
      <c r="E4440" t="s">
        <v>878</v>
      </c>
      <c r="F4440" t="s">
        <v>202</v>
      </c>
      <c r="G4440">
        <v>95144</v>
      </c>
      <c r="H4440" s="9">
        <v>1</v>
      </c>
      <c r="I4440" s="1">
        <v>45110</v>
      </c>
      <c r="J4440">
        <v>7</v>
      </c>
      <c r="K4440">
        <v>2023</v>
      </c>
      <c r="L4440" t="s">
        <v>37</v>
      </c>
      <c r="M4440">
        <v>28.25</v>
      </c>
      <c r="N4440" t="s">
        <v>4615</v>
      </c>
      <c r="O4440">
        <v>41.877699999999997</v>
      </c>
      <c r="P4440" t="s">
        <v>12</v>
      </c>
    </row>
    <row r="4441" spans="1:16" hidden="1" x14ac:dyDescent="0.25">
      <c r="A4441" t="s">
        <v>39</v>
      </c>
      <c r="B4441" t="s">
        <v>38</v>
      </c>
      <c r="C4441" t="s">
        <v>3296</v>
      </c>
      <c r="D4441" t="s">
        <v>953</v>
      </c>
      <c r="E4441" t="s">
        <v>953</v>
      </c>
      <c r="F4441" t="s">
        <v>202</v>
      </c>
      <c r="G4441">
        <v>95138</v>
      </c>
      <c r="H4441" s="9">
        <v>1</v>
      </c>
      <c r="I4441" s="1">
        <v>45110</v>
      </c>
      <c r="J4441">
        <v>7</v>
      </c>
      <c r="K4441">
        <v>2023</v>
      </c>
      <c r="L4441" t="s">
        <v>37</v>
      </c>
      <c r="M4441">
        <v>26.62</v>
      </c>
      <c r="N4441" t="s">
        <v>4615</v>
      </c>
      <c r="O4441">
        <v>39.461399999999998</v>
      </c>
      <c r="P4441" t="s">
        <v>12</v>
      </c>
    </row>
    <row r="4442" spans="1:16" hidden="1" x14ac:dyDescent="0.25">
      <c r="A4442" t="s">
        <v>39</v>
      </c>
      <c r="B4442" t="s">
        <v>38</v>
      </c>
      <c r="C4442" t="s">
        <v>506</v>
      </c>
      <c r="D4442" t="s">
        <v>52</v>
      </c>
      <c r="E4442" t="s">
        <v>53</v>
      </c>
      <c r="F4442" t="s">
        <v>202</v>
      </c>
      <c r="G4442">
        <v>95137</v>
      </c>
      <c r="H4442" s="9">
        <v>1</v>
      </c>
      <c r="I4442" s="1">
        <v>45110</v>
      </c>
      <c r="J4442">
        <v>7</v>
      </c>
      <c r="K4442">
        <v>2023</v>
      </c>
      <c r="L4442" t="s">
        <v>37</v>
      </c>
      <c r="M4442">
        <v>28.25</v>
      </c>
      <c r="N4442" t="s">
        <v>4615</v>
      </c>
      <c r="O4442">
        <v>41.877699999999997</v>
      </c>
      <c r="P4442" t="s">
        <v>12</v>
      </c>
    </row>
    <row r="4443" spans="1:16" hidden="1" x14ac:dyDescent="0.25">
      <c r="A4443" t="s">
        <v>39</v>
      </c>
      <c r="B4443" t="s">
        <v>16</v>
      </c>
      <c r="C4443" t="s">
        <v>576</v>
      </c>
      <c r="D4443" t="s">
        <v>90</v>
      </c>
      <c r="E4443" t="s">
        <v>91</v>
      </c>
      <c r="F4443" t="s">
        <v>202</v>
      </c>
      <c r="G4443">
        <v>95132</v>
      </c>
      <c r="H4443" s="9">
        <v>1</v>
      </c>
      <c r="I4443" s="1">
        <v>45110</v>
      </c>
      <c r="J4443">
        <v>7</v>
      </c>
      <c r="K4443">
        <v>2023</v>
      </c>
      <c r="L4443" t="s">
        <v>37</v>
      </c>
      <c r="M4443">
        <v>33.5</v>
      </c>
      <c r="N4443" t="s">
        <v>4615</v>
      </c>
      <c r="O4443">
        <v>49.660200000000003</v>
      </c>
      <c r="P4443" t="s">
        <v>12</v>
      </c>
    </row>
    <row r="4444" spans="1:16" hidden="1" x14ac:dyDescent="0.25">
      <c r="A4444" t="s">
        <v>39</v>
      </c>
      <c r="B4444" t="s">
        <v>16</v>
      </c>
      <c r="C4444" t="s">
        <v>2942</v>
      </c>
      <c r="D4444" t="s">
        <v>994</v>
      </c>
      <c r="E4444" t="s">
        <v>995</v>
      </c>
      <c r="F4444" t="s">
        <v>202</v>
      </c>
      <c r="G4444">
        <v>95131</v>
      </c>
      <c r="H4444" s="9">
        <v>1</v>
      </c>
      <c r="I4444" s="1">
        <v>45110</v>
      </c>
      <c r="J4444">
        <v>7</v>
      </c>
      <c r="K4444">
        <v>2023</v>
      </c>
      <c r="L4444" t="s">
        <v>37</v>
      </c>
      <c r="M4444">
        <v>33.5</v>
      </c>
      <c r="N4444" t="s">
        <v>4615</v>
      </c>
      <c r="O4444">
        <v>49.660200000000003</v>
      </c>
      <c r="P4444" t="s">
        <v>12</v>
      </c>
    </row>
    <row r="4445" spans="1:16" hidden="1" x14ac:dyDescent="0.25">
      <c r="A4445" t="s">
        <v>39</v>
      </c>
      <c r="B4445" t="s">
        <v>38</v>
      </c>
      <c r="C4445" t="s">
        <v>536</v>
      </c>
      <c r="D4445" t="s">
        <v>84</v>
      </c>
      <c r="E4445" t="s">
        <v>85</v>
      </c>
      <c r="F4445" t="s">
        <v>202</v>
      </c>
      <c r="G4445">
        <v>95130</v>
      </c>
      <c r="H4445" s="9">
        <v>1</v>
      </c>
      <c r="I4445" s="1">
        <v>45110</v>
      </c>
      <c r="J4445">
        <v>7</v>
      </c>
      <c r="K4445">
        <v>2023</v>
      </c>
      <c r="L4445" t="s">
        <v>37</v>
      </c>
      <c r="M4445">
        <v>33.5</v>
      </c>
      <c r="N4445" t="s">
        <v>4615</v>
      </c>
      <c r="O4445">
        <v>49.660200000000003</v>
      </c>
      <c r="P4445" t="s">
        <v>12</v>
      </c>
    </row>
    <row r="4446" spans="1:16" hidden="1" x14ac:dyDescent="0.25">
      <c r="A4446" t="s">
        <v>39</v>
      </c>
      <c r="B4446" t="s">
        <v>38</v>
      </c>
      <c r="C4446" t="s">
        <v>536</v>
      </c>
      <c r="D4446" t="s">
        <v>84</v>
      </c>
      <c r="E4446" t="s">
        <v>85</v>
      </c>
      <c r="F4446" t="s">
        <v>202</v>
      </c>
      <c r="G4446">
        <v>95129</v>
      </c>
      <c r="H4446" s="9">
        <v>1</v>
      </c>
      <c r="I4446" s="1">
        <v>45110</v>
      </c>
      <c r="J4446">
        <v>7</v>
      </c>
      <c r="K4446">
        <v>2023</v>
      </c>
      <c r="L4446" t="s">
        <v>37</v>
      </c>
      <c r="M4446">
        <v>33.5</v>
      </c>
      <c r="N4446" t="s">
        <v>4615</v>
      </c>
      <c r="O4446">
        <v>49.660200000000003</v>
      </c>
      <c r="P4446" t="s">
        <v>12</v>
      </c>
    </row>
    <row r="4447" spans="1:16" hidden="1" x14ac:dyDescent="0.25">
      <c r="A4447" t="s">
        <v>39</v>
      </c>
      <c r="B4447" t="s">
        <v>16</v>
      </c>
      <c r="C4447" t="s">
        <v>509</v>
      </c>
      <c r="D4447" t="s">
        <v>76</v>
      </c>
      <c r="E4447" t="s">
        <v>76</v>
      </c>
      <c r="F4447" t="s">
        <v>202</v>
      </c>
      <c r="G4447">
        <v>95113</v>
      </c>
      <c r="H4447" s="9">
        <v>1</v>
      </c>
      <c r="I4447" s="1">
        <v>45110</v>
      </c>
      <c r="J4447">
        <v>7</v>
      </c>
      <c r="K4447">
        <v>2023</v>
      </c>
      <c r="L4447" t="s">
        <v>37</v>
      </c>
      <c r="M4447">
        <v>28.5</v>
      </c>
      <c r="N4447" t="s">
        <v>4615</v>
      </c>
      <c r="O4447">
        <v>42.2483</v>
      </c>
      <c r="P4447" t="s">
        <v>12</v>
      </c>
    </row>
    <row r="4448" spans="1:16" hidden="1" x14ac:dyDescent="0.25">
      <c r="A4448" t="s">
        <v>39</v>
      </c>
      <c r="B4448" t="s">
        <v>38</v>
      </c>
      <c r="C4448" t="s">
        <v>470</v>
      </c>
      <c r="D4448" t="s">
        <v>77</v>
      </c>
      <c r="E4448" t="s">
        <v>78</v>
      </c>
      <c r="F4448" t="s">
        <v>202</v>
      </c>
      <c r="G4448">
        <v>95098</v>
      </c>
      <c r="H4448" s="9">
        <v>1</v>
      </c>
      <c r="I4448" s="1">
        <v>45110</v>
      </c>
      <c r="J4448">
        <v>7</v>
      </c>
      <c r="K4448">
        <v>2023</v>
      </c>
      <c r="L4448" t="s">
        <v>37</v>
      </c>
      <c r="M4448">
        <v>28.25</v>
      </c>
      <c r="N4448" t="s">
        <v>4615</v>
      </c>
      <c r="O4448">
        <v>41.877699999999997</v>
      </c>
      <c r="P4448" t="s">
        <v>12</v>
      </c>
    </row>
    <row r="4449" spans="1:16" hidden="1" x14ac:dyDescent="0.25">
      <c r="A4449" t="s">
        <v>39</v>
      </c>
      <c r="B4449" t="s">
        <v>38</v>
      </c>
      <c r="C4449" t="s">
        <v>536</v>
      </c>
      <c r="D4449" t="s">
        <v>84</v>
      </c>
      <c r="E4449" t="s">
        <v>85</v>
      </c>
      <c r="F4449" t="s">
        <v>202</v>
      </c>
      <c r="G4449">
        <v>95097</v>
      </c>
      <c r="H4449" s="9">
        <v>1</v>
      </c>
      <c r="I4449" s="1">
        <v>45110</v>
      </c>
      <c r="J4449">
        <v>7</v>
      </c>
      <c r="K4449">
        <v>2023</v>
      </c>
      <c r="L4449" t="s">
        <v>37</v>
      </c>
      <c r="M4449">
        <v>33.5</v>
      </c>
      <c r="N4449" t="s">
        <v>4615</v>
      </c>
      <c r="O4449">
        <v>49.660200000000003</v>
      </c>
      <c r="P4449" t="s">
        <v>12</v>
      </c>
    </row>
    <row r="4450" spans="1:16" hidden="1" x14ac:dyDescent="0.25">
      <c r="A4450" t="s">
        <v>39</v>
      </c>
      <c r="B4450" t="s">
        <v>38</v>
      </c>
      <c r="C4450" t="s">
        <v>3292</v>
      </c>
      <c r="D4450" t="s">
        <v>943</v>
      </c>
      <c r="E4450" t="s">
        <v>944</v>
      </c>
      <c r="F4450" t="s">
        <v>202</v>
      </c>
      <c r="G4450">
        <v>95096</v>
      </c>
      <c r="H4450" s="9">
        <v>1</v>
      </c>
      <c r="I4450" s="1">
        <v>45110</v>
      </c>
      <c r="J4450">
        <v>7</v>
      </c>
      <c r="K4450">
        <v>2023</v>
      </c>
      <c r="L4450" t="s">
        <v>37</v>
      </c>
      <c r="M4450">
        <v>28.25</v>
      </c>
      <c r="N4450" t="s">
        <v>4615</v>
      </c>
      <c r="O4450">
        <v>41.877699999999997</v>
      </c>
      <c r="P4450" t="s">
        <v>12</v>
      </c>
    </row>
    <row r="4451" spans="1:16" hidden="1" x14ac:dyDescent="0.25">
      <c r="A4451" t="s">
        <v>39</v>
      </c>
      <c r="B4451" t="s">
        <v>38</v>
      </c>
      <c r="C4451" t="s">
        <v>3264</v>
      </c>
      <c r="D4451" t="s">
        <v>888</v>
      </c>
      <c r="E4451" t="s">
        <v>889</v>
      </c>
      <c r="F4451" t="s">
        <v>202</v>
      </c>
      <c r="G4451">
        <v>95095</v>
      </c>
      <c r="H4451" s="9">
        <v>1</v>
      </c>
      <c r="I4451" s="1">
        <v>45110</v>
      </c>
      <c r="J4451">
        <v>7</v>
      </c>
      <c r="K4451">
        <v>2023</v>
      </c>
      <c r="L4451" t="s">
        <v>37</v>
      </c>
      <c r="M4451">
        <v>26.62</v>
      </c>
      <c r="N4451" t="s">
        <v>4615</v>
      </c>
      <c r="O4451">
        <v>39.461399999999998</v>
      </c>
      <c r="P4451" t="s">
        <v>12</v>
      </c>
    </row>
    <row r="4452" spans="1:16" hidden="1" x14ac:dyDescent="0.25">
      <c r="A4452" t="s">
        <v>39</v>
      </c>
      <c r="B4452" t="s">
        <v>16</v>
      </c>
      <c r="C4452" t="s">
        <v>623</v>
      </c>
      <c r="D4452" t="s">
        <v>95</v>
      </c>
      <c r="E4452" t="s">
        <v>96</v>
      </c>
      <c r="F4452" t="s">
        <v>202</v>
      </c>
      <c r="G4452">
        <v>95093</v>
      </c>
      <c r="H4452" s="9">
        <v>1</v>
      </c>
      <c r="I4452" s="1">
        <v>45110</v>
      </c>
      <c r="J4452">
        <v>7</v>
      </c>
      <c r="K4452">
        <v>2023</v>
      </c>
      <c r="L4452" t="s">
        <v>37</v>
      </c>
      <c r="M4452">
        <v>33.5</v>
      </c>
      <c r="N4452" t="s">
        <v>4615</v>
      </c>
      <c r="O4452">
        <v>49.660200000000003</v>
      </c>
      <c r="P4452" t="s">
        <v>12</v>
      </c>
    </row>
    <row r="4453" spans="1:16" hidden="1" x14ac:dyDescent="0.25">
      <c r="A4453" t="s">
        <v>39</v>
      </c>
      <c r="B4453" t="s">
        <v>38</v>
      </c>
      <c r="C4453" t="s">
        <v>3259</v>
      </c>
      <c r="D4453" t="s">
        <v>879</v>
      </c>
      <c r="E4453" t="s">
        <v>4540</v>
      </c>
      <c r="F4453" t="s">
        <v>202</v>
      </c>
      <c r="G4453">
        <v>95092</v>
      </c>
      <c r="H4453" s="9">
        <v>1</v>
      </c>
      <c r="I4453" s="1">
        <v>45110</v>
      </c>
      <c r="J4453">
        <v>7</v>
      </c>
      <c r="K4453">
        <v>2023</v>
      </c>
      <c r="L4453" t="s">
        <v>37</v>
      </c>
      <c r="M4453">
        <v>26.62</v>
      </c>
      <c r="N4453" t="s">
        <v>4615</v>
      </c>
      <c r="O4453">
        <v>39.461399999999998</v>
      </c>
      <c r="P4453" t="s">
        <v>12</v>
      </c>
    </row>
    <row r="4454" spans="1:16" hidden="1" x14ac:dyDescent="0.25">
      <c r="A4454" t="s">
        <v>39</v>
      </c>
      <c r="B4454" t="s">
        <v>38</v>
      </c>
      <c r="C4454" t="s">
        <v>3292</v>
      </c>
      <c r="D4454" t="s">
        <v>943</v>
      </c>
      <c r="E4454" t="s">
        <v>944</v>
      </c>
      <c r="F4454" t="s">
        <v>202</v>
      </c>
      <c r="G4454">
        <v>95091</v>
      </c>
      <c r="H4454" s="9">
        <v>1</v>
      </c>
      <c r="I4454" s="1">
        <v>45110</v>
      </c>
      <c r="J4454">
        <v>7</v>
      </c>
      <c r="K4454">
        <v>2023</v>
      </c>
      <c r="L4454" t="s">
        <v>37</v>
      </c>
      <c r="M4454">
        <v>28.25</v>
      </c>
      <c r="N4454" t="s">
        <v>4615</v>
      </c>
      <c r="O4454">
        <v>41.877699999999997</v>
      </c>
      <c r="P4454" t="s">
        <v>12</v>
      </c>
    </row>
    <row r="4455" spans="1:16" hidden="1" x14ac:dyDescent="0.25">
      <c r="A4455" t="s">
        <v>39</v>
      </c>
      <c r="B4455" t="s">
        <v>38</v>
      </c>
      <c r="C4455" t="s">
        <v>3259</v>
      </c>
      <c r="D4455" t="s">
        <v>879</v>
      </c>
      <c r="E4455" t="s">
        <v>4540</v>
      </c>
      <c r="F4455" t="s">
        <v>202</v>
      </c>
      <c r="G4455">
        <v>95090</v>
      </c>
      <c r="H4455" s="9">
        <v>1</v>
      </c>
      <c r="I4455" s="1">
        <v>45110</v>
      </c>
      <c r="J4455">
        <v>7</v>
      </c>
      <c r="K4455">
        <v>2023</v>
      </c>
      <c r="L4455" t="s">
        <v>37</v>
      </c>
      <c r="M4455">
        <v>26.62</v>
      </c>
      <c r="N4455" t="s">
        <v>4615</v>
      </c>
      <c r="O4455">
        <v>39.461399999999998</v>
      </c>
      <c r="P4455" t="s">
        <v>12</v>
      </c>
    </row>
    <row r="4456" spans="1:16" hidden="1" x14ac:dyDescent="0.25">
      <c r="A4456" t="s">
        <v>39</v>
      </c>
      <c r="B4456" t="s">
        <v>16</v>
      </c>
      <c r="C4456" t="s">
        <v>576</v>
      </c>
      <c r="D4456" t="s">
        <v>90</v>
      </c>
      <c r="E4456" t="s">
        <v>91</v>
      </c>
      <c r="F4456" t="s">
        <v>202</v>
      </c>
      <c r="G4456">
        <v>95088</v>
      </c>
      <c r="H4456" s="9">
        <v>1</v>
      </c>
      <c r="I4456" s="1">
        <v>45110</v>
      </c>
      <c r="J4456">
        <v>7</v>
      </c>
      <c r="K4456">
        <v>2023</v>
      </c>
      <c r="L4456" t="s">
        <v>37</v>
      </c>
      <c r="M4456">
        <v>33.5</v>
      </c>
      <c r="N4456" t="s">
        <v>4615</v>
      </c>
      <c r="O4456">
        <v>49.660200000000003</v>
      </c>
      <c r="P4456" t="s">
        <v>12</v>
      </c>
    </row>
    <row r="4457" spans="1:16" hidden="1" x14ac:dyDescent="0.25">
      <c r="A4457" t="s">
        <v>39</v>
      </c>
      <c r="B4457" t="s">
        <v>16</v>
      </c>
      <c r="C4457" t="s">
        <v>2994</v>
      </c>
      <c r="D4457" t="s">
        <v>986</v>
      </c>
      <c r="E4457" t="s">
        <v>987</v>
      </c>
      <c r="F4457" t="s">
        <v>202</v>
      </c>
      <c r="G4457">
        <v>95087</v>
      </c>
      <c r="H4457" s="9">
        <v>1</v>
      </c>
      <c r="I4457" s="1">
        <v>45110</v>
      </c>
      <c r="J4457">
        <v>7</v>
      </c>
      <c r="K4457">
        <v>2023</v>
      </c>
      <c r="L4457" t="s">
        <v>37</v>
      </c>
      <c r="M4457">
        <v>33.5</v>
      </c>
      <c r="N4457" t="s">
        <v>4615</v>
      </c>
      <c r="O4457">
        <v>49.660200000000003</v>
      </c>
      <c r="P4457" t="s">
        <v>12</v>
      </c>
    </row>
    <row r="4458" spans="1:16" hidden="1" x14ac:dyDescent="0.25">
      <c r="A4458" t="s">
        <v>39</v>
      </c>
      <c r="B4458" t="s">
        <v>4489</v>
      </c>
      <c r="C4458" t="s">
        <v>2969</v>
      </c>
      <c r="D4458" t="s">
        <v>966</v>
      </c>
      <c r="E4458" t="s">
        <v>967</v>
      </c>
      <c r="F4458" t="s">
        <v>202</v>
      </c>
      <c r="G4458">
        <v>95086</v>
      </c>
      <c r="H4458" s="9">
        <v>1</v>
      </c>
      <c r="I4458" s="1">
        <v>45110</v>
      </c>
      <c r="J4458">
        <v>7</v>
      </c>
      <c r="K4458">
        <v>2023</v>
      </c>
      <c r="L4458" t="s">
        <v>37</v>
      </c>
      <c r="M4458">
        <v>0.45</v>
      </c>
      <c r="N4458" t="s">
        <v>4615</v>
      </c>
      <c r="O4458">
        <v>0.66710000000000003</v>
      </c>
      <c r="P4458" t="s">
        <v>12</v>
      </c>
    </row>
    <row r="4459" spans="1:16" hidden="1" x14ac:dyDescent="0.25">
      <c r="A4459" t="s">
        <v>39</v>
      </c>
      <c r="B4459" t="s">
        <v>16</v>
      </c>
      <c r="C4459" t="s">
        <v>529</v>
      </c>
      <c r="D4459" t="s">
        <v>65</v>
      </c>
      <c r="E4459" t="s">
        <v>66</v>
      </c>
      <c r="F4459" t="s">
        <v>202</v>
      </c>
      <c r="G4459">
        <v>95086</v>
      </c>
      <c r="H4459" s="9">
        <v>1</v>
      </c>
      <c r="I4459" s="1">
        <v>45110</v>
      </c>
      <c r="J4459">
        <v>7</v>
      </c>
      <c r="K4459">
        <v>2023</v>
      </c>
      <c r="L4459" t="s">
        <v>37</v>
      </c>
      <c r="M4459">
        <v>28.25</v>
      </c>
      <c r="N4459" t="s">
        <v>4615</v>
      </c>
      <c r="O4459">
        <v>41.877699999999997</v>
      </c>
      <c r="P4459" t="s">
        <v>12</v>
      </c>
    </row>
    <row r="4460" spans="1:16" hidden="1" x14ac:dyDescent="0.25">
      <c r="A4460" t="s">
        <v>39</v>
      </c>
      <c r="B4460" t="s">
        <v>38</v>
      </c>
      <c r="C4460" t="s">
        <v>433</v>
      </c>
      <c r="D4460" t="s">
        <v>79</v>
      </c>
      <c r="E4460" t="s">
        <v>80</v>
      </c>
      <c r="F4460" t="s">
        <v>202</v>
      </c>
      <c r="G4460">
        <v>95085</v>
      </c>
      <c r="H4460" s="9">
        <v>1</v>
      </c>
      <c r="I4460" s="1">
        <v>45110</v>
      </c>
      <c r="J4460">
        <v>7</v>
      </c>
      <c r="K4460">
        <v>2023</v>
      </c>
      <c r="L4460" t="s">
        <v>37</v>
      </c>
      <c r="M4460">
        <v>28.25</v>
      </c>
      <c r="N4460" t="s">
        <v>4615</v>
      </c>
      <c r="O4460">
        <v>41.877699999999997</v>
      </c>
      <c r="P4460" t="s">
        <v>12</v>
      </c>
    </row>
    <row r="4461" spans="1:16" hidden="1" x14ac:dyDescent="0.25">
      <c r="A4461" t="s">
        <v>39</v>
      </c>
      <c r="B4461" t="s">
        <v>4489</v>
      </c>
      <c r="C4461" t="s">
        <v>2969</v>
      </c>
      <c r="D4461" t="s">
        <v>966</v>
      </c>
      <c r="E4461" t="s">
        <v>967</v>
      </c>
      <c r="F4461" t="s">
        <v>202</v>
      </c>
      <c r="G4461">
        <v>95085</v>
      </c>
      <c r="H4461" s="9">
        <v>1</v>
      </c>
      <c r="I4461" s="1">
        <v>45110</v>
      </c>
      <c r="J4461">
        <v>7</v>
      </c>
      <c r="K4461">
        <v>2023</v>
      </c>
      <c r="L4461" t="s">
        <v>37</v>
      </c>
      <c r="M4461">
        <v>0.45</v>
      </c>
      <c r="N4461" t="s">
        <v>4615</v>
      </c>
      <c r="O4461">
        <v>0.66710000000000003</v>
      </c>
      <c r="P4461" t="s">
        <v>12</v>
      </c>
    </row>
    <row r="4462" spans="1:16" hidden="1" x14ac:dyDescent="0.25">
      <c r="A4462" t="s">
        <v>39</v>
      </c>
      <c r="B4462" t="s">
        <v>16</v>
      </c>
      <c r="C4462" t="s">
        <v>2994</v>
      </c>
      <c r="D4462" t="s">
        <v>986</v>
      </c>
      <c r="E4462" t="s">
        <v>987</v>
      </c>
      <c r="F4462" t="s">
        <v>202</v>
      </c>
      <c r="G4462">
        <v>95084</v>
      </c>
      <c r="H4462" s="9">
        <v>1</v>
      </c>
      <c r="I4462" s="1">
        <v>45110</v>
      </c>
      <c r="J4462">
        <v>7</v>
      </c>
      <c r="K4462">
        <v>2023</v>
      </c>
      <c r="L4462" t="s">
        <v>37</v>
      </c>
      <c r="M4462">
        <v>33.5</v>
      </c>
      <c r="N4462" t="s">
        <v>4615</v>
      </c>
      <c r="O4462">
        <v>49.660200000000003</v>
      </c>
      <c r="P4462" t="s">
        <v>12</v>
      </c>
    </row>
    <row r="4463" spans="1:16" hidden="1" x14ac:dyDescent="0.25">
      <c r="A4463" t="s">
        <v>39</v>
      </c>
      <c r="B4463" t="s">
        <v>38</v>
      </c>
      <c r="C4463" t="s">
        <v>515</v>
      </c>
      <c r="D4463" t="s">
        <v>42</v>
      </c>
      <c r="E4463" t="s">
        <v>43</v>
      </c>
      <c r="F4463" t="s">
        <v>202</v>
      </c>
      <c r="G4463">
        <v>95083</v>
      </c>
      <c r="H4463" s="9">
        <v>1</v>
      </c>
      <c r="I4463" s="1">
        <v>45110</v>
      </c>
      <c r="J4463">
        <v>7</v>
      </c>
      <c r="K4463">
        <v>2023</v>
      </c>
      <c r="L4463" t="s">
        <v>37</v>
      </c>
      <c r="M4463">
        <v>28.25</v>
      </c>
      <c r="N4463" t="s">
        <v>4615</v>
      </c>
      <c r="O4463">
        <v>41.877699999999997</v>
      </c>
      <c r="P4463" t="s">
        <v>12</v>
      </c>
    </row>
    <row r="4464" spans="1:16" hidden="1" x14ac:dyDescent="0.25">
      <c r="A4464" t="s">
        <v>39</v>
      </c>
      <c r="B4464" t="s">
        <v>38</v>
      </c>
      <c r="C4464" t="s">
        <v>2944</v>
      </c>
      <c r="D4464" t="s">
        <v>949</v>
      </c>
      <c r="E4464" t="s">
        <v>950</v>
      </c>
      <c r="F4464" t="s">
        <v>202</v>
      </c>
      <c r="G4464">
        <v>95082</v>
      </c>
      <c r="H4464" s="9">
        <v>1</v>
      </c>
      <c r="I4464" s="1">
        <v>45110</v>
      </c>
      <c r="J4464">
        <v>7</v>
      </c>
      <c r="K4464">
        <v>2023</v>
      </c>
      <c r="L4464" t="s">
        <v>37</v>
      </c>
      <c r="M4464">
        <v>28.25</v>
      </c>
      <c r="N4464" t="s">
        <v>4615</v>
      </c>
      <c r="O4464">
        <v>41.877699999999997</v>
      </c>
      <c r="P4464" t="s">
        <v>12</v>
      </c>
    </row>
    <row r="4465" spans="1:16" hidden="1" x14ac:dyDescent="0.25">
      <c r="A4465" t="s">
        <v>39</v>
      </c>
      <c r="B4465" t="s">
        <v>4489</v>
      </c>
      <c r="C4465" t="s">
        <v>2969</v>
      </c>
      <c r="D4465" t="s">
        <v>966</v>
      </c>
      <c r="E4465" t="s">
        <v>967</v>
      </c>
      <c r="F4465" t="s">
        <v>202</v>
      </c>
      <c r="G4465">
        <v>95082</v>
      </c>
      <c r="H4465" s="9">
        <v>1</v>
      </c>
      <c r="I4465" s="1">
        <v>45110</v>
      </c>
      <c r="J4465">
        <v>7</v>
      </c>
      <c r="K4465">
        <v>2023</v>
      </c>
      <c r="L4465" t="s">
        <v>37</v>
      </c>
      <c r="M4465">
        <v>0.45</v>
      </c>
      <c r="N4465" t="s">
        <v>4615</v>
      </c>
      <c r="O4465">
        <v>0.66710000000000003</v>
      </c>
      <c r="P4465" t="s">
        <v>12</v>
      </c>
    </row>
    <row r="4466" spans="1:16" hidden="1" x14ac:dyDescent="0.25">
      <c r="A4466" t="s">
        <v>39</v>
      </c>
      <c r="B4466" t="s">
        <v>38</v>
      </c>
      <c r="C4466" t="s">
        <v>536</v>
      </c>
      <c r="D4466" t="s">
        <v>84</v>
      </c>
      <c r="E4466" t="s">
        <v>85</v>
      </c>
      <c r="F4466" t="s">
        <v>202</v>
      </c>
      <c r="G4466">
        <v>95081</v>
      </c>
      <c r="H4466" s="9">
        <v>1</v>
      </c>
      <c r="I4466" s="1">
        <v>45110</v>
      </c>
      <c r="J4466">
        <v>7</v>
      </c>
      <c r="K4466">
        <v>2023</v>
      </c>
      <c r="L4466" t="s">
        <v>37</v>
      </c>
      <c r="M4466">
        <v>33.5</v>
      </c>
      <c r="N4466" t="s">
        <v>4615</v>
      </c>
      <c r="O4466">
        <v>49.660200000000003</v>
      </c>
      <c r="P4466" t="s">
        <v>12</v>
      </c>
    </row>
    <row r="4467" spans="1:16" hidden="1" x14ac:dyDescent="0.25">
      <c r="A4467" t="s">
        <v>39</v>
      </c>
      <c r="B4467" t="s">
        <v>16</v>
      </c>
      <c r="C4467" t="s">
        <v>576</v>
      </c>
      <c r="D4467" t="s">
        <v>90</v>
      </c>
      <c r="E4467" t="s">
        <v>91</v>
      </c>
      <c r="F4467" t="s">
        <v>202</v>
      </c>
      <c r="G4467">
        <v>95080</v>
      </c>
      <c r="H4467" s="9">
        <v>1</v>
      </c>
      <c r="I4467" s="1">
        <v>45110</v>
      </c>
      <c r="J4467">
        <v>7</v>
      </c>
      <c r="K4467">
        <v>2023</v>
      </c>
      <c r="L4467" t="s">
        <v>37</v>
      </c>
      <c r="M4467">
        <v>33.5</v>
      </c>
      <c r="N4467" t="s">
        <v>4615</v>
      </c>
      <c r="O4467">
        <v>49.660200000000003</v>
      </c>
      <c r="P4467" t="s">
        <v>12</v>
      </c>
    </row>
    <row r="4468" spans="1:16" hidden="1" x14ac:dyDescent="0.25">
      <c r="A4468" t="s">
        <v>39</v>
      </c>
      <c r="B4468" t="s">
        <v>16</v>
      </c>
      <c r="C4468" t="s">
        <v>2994</v>
      </c>
      <c r="D4468" t="s">
        <v>986</v>
      </c>
      <c r="E4468" t="s">
        <v>987</v>
      </c>
      <c r="F4468" t="s">
        <v>202</v>
      </c>
      <c r="G4468">
        <v>95079</v>
      </c>
      <c r="H4468" s="9">
        <v>1</v>
      </c>
      <c r="I4468" s="1">
        <v>45110</v>
      </c>
      <c r="J4468">
        <v>7</v>
      </c>
      <c r="K4468">
        <v>2023</v>
      </c>
      <c r="L4468" t="s">
        <v>37</v>
      </c>
      <c r="M4468">
        <v>33.5</v>
      </c>
      <c r="N4468" t="s">
        <v>4615</v>
      </c>
      <c r="O4468">
        <v>49.660200000000003</v>
      </c>
      <c r="P4468" t="s">
        <v>12</v>
      </c>
    </row>
    <row r="4469" spans="1:16" hidden="1" x14ac:dyDescent="0.25">
      <c r="A4469" t="s">
        <v>39</v>
      </c>
      <c r="B4469" t="s">
        <v>16</v>
      </c>
      <c r="C4469" t="s">
        <v>2994</v>
      </c>
      <c r="D4469" t="s">
        <v>986</v>
      </c>
      <c r="E4469" t="s">
        <v>987</v>
      </c>
      <c r="F4469" t="s">
        <v>202</v>
      </c>
      <c r="G4469">
        <v>95078</v>
      </c>
      <c r="H4469" s="9">
        <v>1</v>
      </c>
      <c r="I4469" s="1">
        <v>45110</v>
      </c>
      <c r="J4469">
        <v>7</v>
      </c>
      <c r="K4469">
        <v>2023</v>
      </c>
      <c r="L4469" t="s">
        <v>37</v>
      </c>
      <c r="M4469">
        <v>33.5</v>
      </c>
      <c r="N4469" t="s">
        <v>4615</v>
      </c>
      <c r="O4469">
        <v>49.660200000000003</v>
      </c>
      <c r="P4469" t="s">
        <v>12</v>
      </c>
    </row>
    <row r="4470" spans="1:16" hidden="1" x14ac:dyDescent="0.25">
      <c r="A4470" t="s">
        <v>39</v>
      </c>
      <c r="B4470" t="s">
        <v>16</v>
      </c>
      <c r="C4470" t="s">
        <v>3323</v>
      </c>
      <c r="D4470" t="s">
        <v>1018</v>
      </c>
      <c r="E4470" t="s">
        <v>1018</v>
      </c>
      <c r="F4470" t="s">
        <v>202</v>
      </c>
      <c r="G4470">
        <v>95077</v>
      </c>
      <c r="H4470" s="9">
        <v>1</v>
      </c>
      <c r="I4470" s="1">
        <v>45110</v>
      </c>
      <c r="J4470">
        <v>7</v>
      </c>
      <c r="K4470">
        <v>2023</v>
      </c>
      <c r="L4470" t="s">
        <v>37</v>
      </c>
      <c r="M4470">
        <v>33.5</v>
      </c>
      <c r="N4470" t="s">
        <v>4615</v>
      </c>
      <c r="O4470">
        <v>49.660200000000003</v>
      </c>
      <c r="P4470" t="s">
        <v>12</v>
      </c>
    </row>
    <row r="4471" spans="1:16" hidden="1" x14ac:dyDescent="0.25">
      <c r="A4471" t="s">
        <v>39</v>
      </c>
      <c r="B4471" t="s">
        <v>16</v>
      </c>
      <c r="C4471" t="s">
        <v>576</v>
      </c>
      <c r="D4471" t="s">
        <v>90</v>
      </c>
      <c r="E4471" t="s">
        <v>91</v>
      </c>
      <c r="F4471" t="s">
        <v>202</v>
      </c>
      <c r="G4471">
        <v>95076</v>
      </c>
      <c r="H4471" s="9">
        <v>2</v>
      </c>
      <c r="I4471" s="1">
        <v>45110</v>
      </c>
      <c r="J4471">
        <v>7</v>
      </c>
      <c r="K4471">
        <v>2023</v>
      </c>
      <c r="L4471" t="s">
        <v>37</v>
      </c>
      <c r="M4471">
        <v>33.5</v>
      </c>
      <c r="N4471" t="s">
        <v>4615</v>
      </c>
      <c r="O4471">
        <v>49.660200000000003</v>
      </c>
      <c r="P4471" t="s">
        <v>12</v>
      </c>
    </row>
    <row r="4472" spans="1:16" hidden="1" x14ac:dyDescent="0.25">
      <c r="A4472" t="s">
        <v>39</v>
      </c>
      <c r="B4472" t="s">
        <v>16</v>
      </c>
      <c r="C4472" t="s">
        <v>3327</v>
      </c>
      <c r="D4472" t="s">
        <v>1024</v>
      </c>
      <c r="E4472" t="s">
        <v>1025</v>
      </c>
      <c r="F4472" t="s">
        <v>202</v>
      </c>
      <c r="G4472">
        <v>95075</v>
      </c>
      <c r="H4472" s="9">
        <v>1</v>
      </c>
      <c r="I4472" s="1">
        <v>45110</v>
      </c>
      <c r="J4472">
        <v>7</v>
      </c>
      <c r="K4472">
        <v>2023</v>
      </c>
      <c r="L4472" t="s">
        <v>37</v>
      </c>
      <c r="M4472">
        <v>33.5</v>
      </c>
      <c r="N4472" t="s">
        <v>4615</v>
      </c>
      <c r="O4472">
        <v>49.660200000000003</v>
      </c>
      <c r="P4472" t="s">
        <v>12</v>
      </c>
    </row>
    <row r="4473" spans="1:16" hidden="1" x14ac:dyDescent="0.25">
      <c r="A4473" t="s">
        <v>39</v>
      </c>
      <c r="B4473" t="s">
        <v>16</v>
      </c>
      <c r="C4473" t="s">
        <v>2935</v>
      </c>
      <c r="D4473" t="s">
        <v>1004</v>
      </c>
      <c r="E4473" t="s">
        <v>1005</v>
      </c>
      <c r="F4473" t="s">
        <v>202</v>
      </c>
      <c r="G4473">
        <v>95074</v>
      </c>
      <c r="H4473" s="9">
        <v>1</v>
      </c>
      <c r="I4473" s="1">
        <v>45110</v>
      </c>
      <c r="J4473">
        <v>7</v>
      </c>
      <c r="K4473">
        <v>2023</v>
      </c>
      <c r="L4473" t="s">
        <v>37</v>
      </c>
      <c r="M4473">
        <v>33.5</v>
      </c>
      <c r="N4473" t="s">
        <v>4615</v>
      </c>
      <c r="O4473">
        <v>49.660200000000003</v>
      </c>
      <c r="P4473" t="s">
        <v>12</v>
      </c>
    </row>
    <row r="4474" spans="1:16" hidden="1" x14ac:dyDescent="0.25">
      <c r="A4474" t="s">
        <v>39</v>
      </c>
      <c r="B4474" t="s">
        <v>16</v>
      </c>
      <c r="C4474" t="s">
        <v>2994</v>
      </c>
      <c r="D4474" t="s">
        <v>986</v>
      </c>
      <c r="E4474" t="s">
        <v>987</v>
      </c>
      <c r="F4474" t="s">
        <v>202</v>
      </c>
      <c r="G4474">
        <v>95073</v>
      </c>
      <c r="H4474" s="9">
        <v>1</v>
      </c>
      <c r="I4474" s="1">
        <v>45110</v>
      </c>
      <c r="J4474">
        <v>7</v>
      </c>
      <c r="K4474">
        <v>2023</v>
      </c>
      <c r="L4474" t="s">
        <v>37</v>
      </c>
      <c r="M4474">
        <v>33.5</v>
      </c>
      <c r="N4474" t="s">
        <v>4615</v>
      </c>
      <c r="O4474">
        <v>49.660200000000003</v>
      </c>
      <c r="P4474" t="s">
        <v>12</v>
      </c>
    </row>
    <row r="4475" spans="1:16" hidden="1" x14ac:dyDescent="0.25">
      <c r="A4475" t="s">
        <v>39</v>
      </c>
      <c r="B4475" t="s">
        <v>16</v>
      </c>
      <c r="C4475" t="s">
        <v>2994</v>
      </c>
      <c r="D4475" t="s">
        <v>986</v>
      </c>
      <c r="E4475" t="s">
        <v>987</v>
      </c>
      <c r="F4475" t="s">
        <v>202</v>
      </c>
      <c r="G4475">
        <v>95072</v>
      </c>
      <c r="H4475" s="9">
        <v>1</v>
      </c>
      <c r="I4475" s="1">
        <v>45110</v>
      </c>
      <c r="J4475">
        <v>7</v>
      </c>
      <c r="K4475">
        <v>2023</v>
      </c>
      <c r="L4475" t="s">
        <v>37</v>
      </c>
      <c r="M4475">
        <v>33.5</v>
      </c>
      <c r="N4475" t="s">
        <v>4615</v>
      </c>
      <c r="O4475">
        <v>49.660200000000003</v>
      </c>
      <c r="P4475" t="s">
        <v>12</v>
      </c>
    </row>
    <row r="4476" spans="1:16" hidden="1" x14ac:dyDescent="0.25">
      <c r="A4476" t="s">
        <v>39</v>
      </c>
      <c r="B4476" t="s">
        <v>16</v>
      </c>
      <c r="C4476" t="s">
        <v>2942</v>
      </c>
      <c r="D4476" t="s">
        <v>994</v>
      </c>
      <c r="E4476" t="s">
        <v>995</v>
      </c>
      <c r="F4476" t="s">
        <v>202</v>
      </c>
      <c r="G4476">
        <v>95072</v>
      </c>
      <c r="H4476" s="9">
        <v>1</v>
      </c>
      <c r="I4476" s="1">
        <v>45110</v>
      </c>
      <c r="J4476">
        <v>7</v>
      </c>
      <c r="K4476">
        <v>2023</v>
      </c>
      <c r="L4476" t="s">
        <v>37</v>
      </c>
      <c r="M4476">
        <v>33.5</v>
      </c>
      <c r="N4476" t="s">
        <v>4615</v>
      </c>
      <c r="O4476">
        <v>49.660200000000003</v>
      </c>
      <c r="P4476" t="s">
        <v>12</v>
      </c>
    </row>
    <row r="4477" spans="1:16" hidden="1" x14ac:dyDescent="0.25">
      <c r="A4477" t="s">
        <v>39</v>
      </c>
      <c r="B4477" t="s">
        <v>38</v>
      </c>
      <c r="C4477" t="s">
        <v>2944</v>
      </c>
      <c r="D4477" t="s">
        <v>949</v>
      </c>
      <c r="E4477" t="s">
        <v>950</v>
      </c>
      <c r="F4477" t="s">
        <v>202</v>
      </c>
      <c r="G4477">
        <v>95071</v>
      </c>
      <c r="H4477" s="9">
        <v>1</v>
      </c>
      <c r="I4477" s="1">
        <v>45110</v>
      </c>
      <c r="J4477">
        <v>7</v>
      </c>
      <c r="K4477">
        <v>2023</v>
      </c>
      <c r="L4477" t="s">
        <v>37</v>
      </c>
      <c r="M4477">
        <v>28.25</v>
      </c>
      <c r="N4477" t="s">
        <v>4615</v>
      </c>
      <c r="O4477">
        <v>41.877699999999997</v>
      </c>
      <c r="P4477" t="s">
        <v>12</v>
      </c>
    </row>
    <row r="4478" spans="1:16" hidden="1" x14ac:dyDescent="0.25">
      <c r="A4478" t="s">
        <v>39</v>
      </c>
      <c r="B4478" t="s">
        <v>38</v>
      </c>
      <c r="C4478" t="s">
        <v>536</v>
      </c>
      <c r="D4478" t="s">
        <v>84</v>
      </c>
      <c r="E4478" t="s">
        <v>85</v>
      </c>
      <c r="F4478" t="s">
        <v>202</v>
      </c>
      <c r="G4478">
        <v>95070</v>
      </c>
      <c r="H4478" s="9">
        <v>1</v>
      </c>
      <c r="I4478" s="1">
        <v>45110</v>
      </c>
      <c r="J4478">
        <v>7</v>
      </c>
      <c r="K4478">
        <v>2023</v>
      </c>
      <c r="L4478" t="s">
        <v>37</v>
      </c>
      <c r="M4478">
        <v>33.5</v>
      </c>
      <c r="N4478" t="s">
        <v>4615</v>
      </c>
      <c r="O4478">
        <v>49.660200000000003</v>
      </c>
      <c r="P4478" t="s">
        <v>12</v>
      </c>
    </row>
    <row r="4479" spans="1:16" hidden="1" x14ac:dyDescent="0.25">
      <c r="A4479" t="s">
        <v>39</v>
      </c>
      <c r="B4479" t="s">
        <v>16</v>
      </c>
      <c r="C4479" t="s">
        <v>3331</v>
      </c>
      <c r="D4479" t="s">
        <v>1034</v>
      </c>
      <c r="E4479" t="s">
        <v>1022</v>
      </c>
      <c r="F4479" t="s">
        <v>202</v>
      </c>
      <c r="G4479">
        <v>95069</v>
      </c>
      <c r="H4479" s="9">
        <v>1</v>
      </c>
      <c r="I4479" s="1">
        <v>45110</v>
      </c>
      <c r="J4479">
        <v>7</v>
      </c>
      <c r="K4479">
        <v>2023</v>
      </c>
      <c r="L4479" t="s">
        <v>37</v>
      </c>
      <c r="M4479">
        <v>33.5</v>
      </c>
      <c r="N4479" t="s">
        <v>4615</v>
      </c>
      <c r="O4479">
        <v>49.660200000000003</v>
      </c>
      <c r="P4479" t="s">
        <v>12</v>
      </c>
    </row>
    <row r="4480" spans="1:16" hidden="1" x14ac:dyDescent="0.25">
      <c r="A4480" t="s">
        <v>39</v>
      </c>
      <c r="B4480" t="s">
        <v>4489</v>
      </c>
      <c r="C4480" t="s">
        <v>2969</v>
      </c>
      <c r="D4480" t="s">
        <v>966</v>
      </c>
      <c r="E4480" t="s">
        <v>967</v>
      </c>
      <c r="F4480" t="s">
        <v>202</v>
      </c>
      <c r="G4480">
        <v>95068</v>
      </c>
      <c r="H4480" s="9">
        <v>1</v>
      </c>
      <c r="I4480" s="1">
        <v>45110</v>
      </c>
      <c r="J4480">
        <v>7</v>
      </c>
      <c r="K4480">
        <v>2023</v>
      </c>
      <c r="L4480" t="s">
        <v>37</v>
      </c>
      <c r="M4480">
        <v>0.45</v>
      </c>
      <c r="N4480" t="s">
        <v>4615</v>
      </c>
      <c r="O4480">
        <v>0.66710000000000003</v>
      </c>
      <c r="P4480" t="s">
        <v>12</v>
      </c>
    </row>
    <row r="4481" spans="1:16" hidden="1" x14ac:dyDescent="0.25">
      <c r="A4481" t="s">
        <v>39</v>
      </c>
      <c r="B4481" t="s">
        <v>38</v>
      </c>
      <c r="C4481" t="s">
        <v>2968</v>
      </c>
      <c r="D4481" t="s">
        <v>877</v>
      </c>
      <c r="E4481" t="s">
        <v>878</v>
      </c>
      <c r="F4481" t="s">
        <v>202</v>
      </c>
      <c r="G4481">
        <v>95068</v>
      </c>
      <c r="H4481" s="9">
        <v>1</v>
      </c>
      <c r="I4481" s="1">
        <v>45110</v>
      </c>
      <c r="J4481">
        <v>7</v>
      </c>
      <c r="K4481">
        <v>2023</v>
      </c>
      <c r="L4481" t="s">
        <v>37</v>
      </c>
      <c r="M4481">
        <v>28.25</v>
      </c>
      <c r="N4481" t="s">
        <v>4615</v>
      </c>
      <c r="O4481">
        <v>41.877699999999997</v>
      </c>
      <c r="P4481" t="s">
        <v>12</v>
      </c>
    </row>
    <row r="4482" spans="1:16" hidden="1" x14ac:dyDescent="0.25">
      <c r="A4482" t="s">
        <v>39</v>
      </c>
      <c r="B4482" t="s">
        <v>16</v>
      </c>
      <c r="C4482" t="s">
        <v>3333</v>
      </c>
      <c r="D4482" t="s">
        <v>1040</v>
      </c>
      <c r="E4482" t="s">
        <v>1041</v>
      </c>
      <c r="F4482" t="s">
        <v>202</v>
      </c>
      <c r="G4482">
        <v>95067</v>
      </c>
      <c r="H4482" s="9">
        <v>1</v>
      </c>
      <c r="I4482" s="1">
        <v>45110</v>
      </c>
      <c r="J4482">
        <v>7</v>
      </c>
      <c r="K4482">
        <v>2023</v>
      </c>
      <c r="L4482" t="s">
        <v>37</v>
      </c>
      <c r="M4482">
        <v>33.5</v>
      </c>
      <c r="N4482" t="s">
        <v>4615</v>
      </c>
      <c r="O4482">
        <v>49.660200000000003</v>
      </c>
      <c r="P4482" t="s">
        <v>12</v>
      </c>
    </row>
    <row r="4483" spans="1:16" hidden="1" x14ac:dyDescent="0.25">
      <c r="A4483" t="s">
        <v>39</v>
      </c>
      <c r="B4483" t="s">
        <v>16</v>
      </c>
      <c r="C4483" t="s">
        <v>2994</v>
      </c>
      <c r="D4483" t="s">
        <v>986</v>
      </c>
      <c r="E4483" t="s">
        <v>987</v>
      </c>
      <c r="F4483" t="s">
        <v>202</v>
      </c>
      <c r="G4483">
        <v>95066</v>
      </c>
      <c r="H4483" s="9">
        <v>1</v>
      </c>
      <c r="I4483" s="1">
        <v>45110</v>
      </c>
      <c r="J4483">
        <v>7</v>
      </c>
      <c r="K4483">
        <v>2023</v>
      </c>
      <c r="L4483" t="s">
        <v>37</v>
      </c>
      <c r="M4483">
        <v>33.5</v>
      </c>
      <c r="N4483" t="s">
        <v>4615</v>
      </c>
      <c r="O4483">
        <v>49.660200000000003</v>
      </c>
      <c r="P4483" t="s">
        <v>12</v>
      </c>
    </row>
    <row r="4484" spans="1:16" hidden="1" x14ac:dyDescent="0.25">
      <c r="A4484" t="s">
        <v>39</v>
      </c>
      <c r="B4484" t="s">
        <v>16</v>
      </c>
      <c r="C4484" t="s">
        <v>3311</v>
      </c>
      <c r="D4484" t="s">
        <v>990</v>
      </c>
      <c r="E4484" t="s">
        <v>991</v>
      </c>
      <c r="F4484" t="s">
        <v>202</v>
      </c>
      <c r="G4484">
        <v>95064</v>
      </c>
      <c r="H4484" s="9">
        <v>1</v>
      </c>
      <c r="I4484" s="1">
        <v>45110</v>
      </c>
      <c r="J4484">
        <v>7</v>
      </c>
      <c r="K4484">
        <v>2023</v>
      </c>
      <c r="L4484" t="s">
        <v>37</v>
      </c>
      <c r="M4484">
        <v>33.5</v>
      </c>
      <c r="N4484" t="s">
        <v>4615</v>
      </c>
      <c r="O4484">
        <v>49.660200000000003</v>
      </c>
      <c r="P4484" t="s">
        <v>12</v>
      </c>
    </row>
    <row r="4485" spans="1:16" hidden="1" x14ac:dyDescent="0.25">
      <c r="A4485" t="s">
        <v>39</v>
      </c>
      <c r="B4485" t="s">
        <v>38</v>
      </c>
      <c r="C4485" t="s">
        <v>535</v>
      </c>
      <c r="D4485" t="s">
        <v>44</v>
      </c>
      <c r="E4485" t="s">
        <v>45</v>
      </c>
      <c r="F4485" t="s">
        <v>202</v>
      </c>
      <c r="G4485">
        <v>95063</v>
      </c>
      <c r="H4485" s="9">
        <v>1</v>
      </c>
      <c r="I4485" s="1">
        <v>45110</v>
      </c>
      <c r="J4485">
        <v>7</v>
      </c>
      <c r="K4485">
        <v>2023</v>
      </c>
      <c r="L4485" t="s">
        <v>37</v>
      </c>
      <c r="M4485">
        <v>26.62</v>
      </c>
      <c r="N4485" t="s">
        <v>4615</v>
      </c>
      <c r="O4485">
        <v>39.461399999999998</v>
      </c>
      <c r="P4485" t="s">
        <v>12</v>
      </c>
    </row>
    <row r="4486" spans="1:16" hidden="1" x14ac:dyDescent="0.25">
      <c r="A4486" t="s">
        <v>39</v>
      </c>
      <c r="B4486" t="s">
        <v>16</v>
      </c>
      <c r="C4486" t="s">
        <v>528</v>
      </c>
      <c r="D4486" t="s">
        <v>92</v>
      </c>
      <c r="E4486" t="s">
        <v>93</v>
      </c>
      <c r="F4486" t="s">
        <v>202</v>
      </c>
      <c r="G4486">
        <v>95061</v>
      </c>
      <c r="H4486" s="9">
        <v>1</v>
      </c>
      <c r="I4486" s="1">
        <v>45110</v>
      </c>
      <c r="J4486">
        <v>7</v>
      </c>
      <c r="K4486">
        <v>2023</v>
      </c>
      <c r="L4486" t="s">
        <v>37</v>
      </c>
      <c r="M4486">
        <v>33.5</v>
      </c>
      <c r="N4486" t="s">
        <v>4615</v>
      </c>
      <c r="O4486">
        <v>49.660200000000003</v>
      </c>
      <c r="P4486" t="s">
        <v>12</v>
      </c>
    </row>
    <row r="4487" spans="1:16" hidden="1" x14ac:dyDescent="0.25">
      <c r="A4487" t="s">
        <v>39</v>
      </c>
      <c r="B4487" t="s">
        <v>38</v>
      </c>
      <c r="C4487" t="s">
        <v>2968</v>
      </c>
      <c r="D4487" t="s">
        <v>877</v>
      </c>
      <c r="E4487" t="s">
        <v>878</v>
      </c>
      <c r="F4487" t="s">
        <v>202</v>
      </c>
      <c r="G4487">
        <v>95060</v>
      </c>
      <c r="H4487" s="9">
        <v>1</v>
      </c>
      <c r="I4487" s="1">
        <v>45110</v>
      </c>
      <c r="J4487">
        <v>7</v>
      </c>
      <c r="K4487">
        <v>2023</v>
      </c>
      <c r="L4487" t="s">
        <v>37</v>
      </c>
      <c r="M4487">
        <v>28.25</v>
      </c>
      <c r="N4487" t="s">
        <v>4615</v>
      </c>
      <c r="O4487">
        <v>41.877699999999997</v>
      </c>
      <c r="P4487" t="s">
        <v>12</v>
      </c>
    </row>
    <row r="4488" spans="1:16" hidden="1" x14ac:dyDescent="0.25">
      <c r="A4488" t="s">
        <v>39</v>
      </c>
      <c r="B4488" t="s">
        <v>38</v>
      </c>
      <c r="C4488" t="s">
        <v>474</v>
      </c>
      <c r="D4488" t="s">
        <v>60</v>
      </c>
      <c r="E4488" t="s">
        <v>60</v>
      </c>
      <c r="F4488" t="s">
        <v>202</v>
      </c>
      <c r="G4488">
        <v>95058</v>
      </c>
      <c r="H4488" s="9">
        <v>1</v>
      </c>
      <c r="I4488" s="1">
        <v>45110</v>
      </c>
      <c r="J4488">
        <v>7</v>
      </c>
      <c r="K4488">
        <v>2023</v>
      </c>
      <c r="L4488" t="s">
        <v>37</v>
      </c>
      <c r="M4488">
        <v>28.25</v>
      </c>
      <c r="N4488" t="s">
        <v>4615</v>
      </c>
      <c r="O4488">
        <v>41.877699999999997</v>
      </c>
      <c r="P4488" t="s">
        <v>12</v>
      </c>
    </row>
    <row r="4489" spans="1:16" hidden="1" x14ac:dyDescent="0.25">
      <c r="A4489" t="s">
        <v>39</v>
      </c>
      <c r="B4489" t="s">
        <v>4489</v>
      </c>
      <c r="C4489" t="s">
        <v>2969</v>
      </c>
      <c r="D4489" t="s">
        <v>966</v>
      </c>
      <c r="E4489" t="s">
        <v>967</v>
      </c>
      <c r="F4489" t="s">
        <v>202</v>
      </c>
      <c r="G4489">
        <v>95058</v>
      </c>
      <c r="H4489" s="9">
        <v>1</v>
      </c>
      <c r="I4489" s="1">
        <v>45110</v>
      </c>
      <c r="J4489">
        <v>7</v>
      </c>
      <c r="K4489">
        <v>2023</v>
      </c>
      <c r="L4489" t="s">
        <v>37</v>
      </c>
      <c r="M4489">
        <v>0.45</v>
      </c>
      <c r="N4489" t="s">
        <v>4615</v>
      </c>
      <c r="O4489">
        <v>0.66710000000000003</v>
      </c>
      <c r="P4489" t="s">
        <v>12</v>
      </c>
    </row>
    <row r="4490" spans="1:16" hidden="1" x14ac:dyDescent="0.25">
      <c r="A4490" t="s">
        <v>39</v>
      </c>
      <c r="B4490" t="s">
        <v>16</v>
      </c>
      <c r="C4490" t="s">
        <v>2991</v>
      </c>
      <c r="D4490" t="s">
        <v>1042</v>
      </c>
      <c r="E4490" t="s">
        <v>989</v>
      </c>
      <c r="F4490" t="s">
        <v>202</v>
      </c>
      <c r="G4490">
        <v>95057</v>
      </c>
      <c r="H4490" s="9">
        <v>1</v>
      </c>
      <c r="I4490" s="1">
        <v>45110</v>
      </c>
      <c r="J4490">
        <v>7</v>
      </c>
      <c r="K4490">
        <v>2023</v>
      </c>
      <c r="L4490" t="s">
        <v>37</v>
      </c>
      <c r="M4490">
        <v>33.5</v>
      </c>
      <c r="N4490" t="s">
        <v>4615</v>
      </c>
      <c r="O4490">
        <v>49.660200000000003</v>
      </c>
      <c r="P4490" t="s">
        <v>12</v>
      </c>
    </row>
    <row r="4491" spans="1:16" hidden="1" x14ac:dyDescent="0.25">
      <c r="A4491" t="s">
        <v>39</v>
      </c>
      <c r="B4491" t="s">
        <v>38</v>
      </c>
      <c r="C4491" t="s">
        <v>3262</v>
      </c>
      <c r="D4491" t="s">
        <v>884</v>
      </c>
      <c r="E4491" t="s">
        <v>885</v>
      </c>
      <c r="F4491" t="s">
        <v>202</v>
      </c>
      <c r="G4491">
        <v>95056</v>
      </c>
      <c r="H4491" s="9">
        <v>1</v>
      </c>
      <c r="I4491" s="1">
        <v>45110</v>
      </c>
      <c r="J4491">
        <v>7</v>
      </c>
      <c r="K4491">
        <v>2023</v>
      </c>
      <c r="L4491" t="s">
        <v>37</v>
      </c>
      <c r="M4491">
        <v>28.25</v>
      </c>
      <c r="N4491" t="s">
        <v>4615</v>
      </c>
      <c r="O4491">
        <v>41.877699999999997</v>
      </c>
      <c r="P4491" t="s">
        <v>12</v>
      </c>
    </row>
    <row r="4492" spans="1:16" hidden="1" x14ac:dyDescent="0.25">
      <c r="A4492" t="s">
        <v>39</v>
      </c>
      <c r="B4492" t="s">
        <v>38</v>
      </c>
      <c r="C4492" t="s">
        <v>617</v>
      </c>
      <c r="D4492" t="s">
        <v>46</v>
      </c>
      <c r="E4492" t="s">
        <v>47</v>
      </c>
      <c r="F4492" t="s">
        <v>202</v>
      </c>
      <c r="G4492">
        <v>95055</v>
      </c>
      <c r="H4492" s="9">
        <v>1</v>
      </c>
      <c r="I4492" s="1">
        <v>45110</v>
      </c>
      <c r="J4492">
        <v>7</v>
      </c>
      <c r="K4492">
        <v>2023</v>
      </c>
      <c r="L4492" t="s">
        <v>37</v>
      </c>
      <c r="M4492">
        <v>28.25</v>
      </c>
      <c r="N4492" t="s">
        <v>4615</v>
      </c>
      <c r="O4492">
        <v>41.877699999999997</v>
      </c>
      <c r="P4492" t="s">
        <v>12</v>
      </c>
    </row>
    <row r="4493" spans="1:16" hidden="1" x14ac:dyDescent="0.25">
      <c r="A4493" t="s">
        <v>39</v>
      </c>
      <c r="B4493" t="s">
        <v>4489</v>
      </c>
      <c r="C4493" t="s">
        <v>2969</v>
      </c>
      <c r="D4493" t="s">
        <v>966</v>
      </c>
      <c r="E4493" t="s">
        <v>967</v>
      </c>
      <c r="F4493" t="s">
        <v>202</v>
      </c>
      <c r="G4493">
        <v>95053</v>
      </c>
      <c r="H4493" s="9">
        <v>1</v>
      </c>
      <c r="I4493" s="1">
        <v>45110</v>
      </c>
      <c r="J4493">
        <v>7</v>
      </c>
      <c r="K4493">
        <v>2023</v>
      </c>
      <c r="L4493" t="s">
        <v>37</v>
      </c>
      <c r="M4493">
        <v>0.45</v>
      </c>
      <c r="N4493" t="s">
        <v>4615</v>
      </c>
      <c r="O4493">
        <v>0.66710000000000003</v>
      </c>
      <c r="P4493" t="s">
        <v>12</v>
      </c>
    </row>
    <row r="4494" spans="1:16" hidden="1" x14ac:dyDescent="0.25">
      <c r="A4494" t="s">
        <v>39</v>
      </c>
      <c r="B4494" t="s">
        <v>38</v>
      </c>
      <c r="C4494" t="s">
        <v>432</v>
      </c>
      <c r="D4494" t="s">
        <v>73</v>
      </c>
      <c r="E4494" t="s">
        <v>74</v>
      </c>
      <c r="F4494" t="s">
        <v>202</v>
      </c>
      <c r="G4494">
        <v>95053</v>
      </c>
      <c r="H4494" s="9">
        <v>1</v>
      </c>
      <c r="I4494" s="1">
        <v>45110</v>
      </c>
      <c r="J4494">
        <v>7</v>
      </c>
      <c r="K4494">
        <v>2023</v>
      </c>
      <c r="L4494" t="s">
        <v>37</v>
      </c>
      <c r="M4494">
        <v>28.25</v>
      </c>
      <c r="N4494" t="s">
        <v>4615</v>
      </c>
      <c r="O4494">
        <v>41.877699999999997</v>
      </c>
      <c r="P4494" t="s">
        <v>12</v>
      </c>
    </row>
    <row r="4495" spans="1:16" hidden="1" x14ac:dyDescent="0.25">
      <c r="A4495" t="s">
        <v>39</v>
      </c>
      <c r="B4495" t="s">
        <v>38</v>
      </c>
      <c r="C4495" t="s">
        <v>3275</v>
      </c>
      <c r="D4495" t="s">
        <v>910</v>
      </c>
      <c r="E4495" t="s">
        <v>911</v>
      </c>
      <c r="F4495" t="s">
        <v>202</v>
      </c>
      <c r="G4495">
        <v>95052</v>
      </c>
      <c r="H4495" s="9">
        <v>1</v>
      </c>
      <c r="I4495" s="1">
        <v>45110</v>
      </c>
      <c r="J4495">
        <v>7</v>
      </c>
      <c r="K4495">
        <v>2023</v>
      </c>
      <c r="L4495" t="s">
        <v>37</v>
      </c>
      <c r="M4495">
        <v>28.25</v>
      </c>
      <c r="N4495" t="s">
        <v>4615</v>
      </c>
      <c r="O4495">
        <v>41.877699999999997</v>
      </c>
      <c r="P4495" t="s">
        <v>12</v>
      </c>
    </row>
    <row r="4496" spans="1:16" hidden="1" x14ac:dyDescent="0.25">
      <c r="A4496" t="s">
        <v>39</v>
      </c>
      <c r="B4496" t="s">
        <v>16</v>
      </c>
      <c r="C4496" t="s">
        <v>2994</v>
      </c>
      <c r="D4496" t="s">
        <v>986</v>
      </c>
      <c r="E4496" t="s">
        <v>987</v>
      </c>
      <c r="F4496" t="s">
        <v>202</v>
      </c>
      <c r="G4496">
        <v>95049</v>
      </c>
      <c r="H4496" s="9">
        <v>1</v>
      </c>
      <c r="I4496" s="1">
        <v>45110</v>
      </c>
      <c r="J4496">
        <v>7</v>
      </c>
      <c r="K4496">
        <v>2023</v>
      </c>
      <c r="L4496" t="s">
        <v>37</v>
      </c>
      <c r="M4496">
        <v>33.5</v>
      </c>
      <c r="N4496" t="s">
        <v>4615</v>
      </c>
      <c r="O4496">
        <v>49.660200000000003</v>
      </c>
      <c r="P4496" t="s">
        <v>12</v>
      </c>
    </row>
    <row r="4497" spans="1:16" hidden="1" x14ac:dyDescent="0.25">
      <c r="A4497" t="s">
        <v>39</v>
      </c>
      <c r="B4497" t="s">
        <v>16</v>
      </c>
      <c r="C4497" t="s">
        <v>529</v>
      </c>
      <c r="D4497" t="s">
        <v>65</v>
      </c>
      <c r="E4497" t="s">
        <v>66</v>
      </c>
      <c r="F4497" t="s">
        <v>202</v>
      </c>
      <c r="G4497">
        <v>95048</v>
      </c>
      <c r="H4497" s="9">
        <v>1</v>
      </c>
      <c r="I4497" s="1">
        <v>45110</v>
      </c>
      <c r="J4497">
        <v>7</v>
      </c>
      <c r="K4497">
        <v>2023</v>
      </c>
      <c r="L4497" t="s">
        <v>37</v>
      </c>
      <c r="M4497">
        <v>28.25</v>
      </c>
      <c r="N4497" t="s">
        <v>4615</v>
      </c>
      <c r="O4497">
        <v>41.877699999999997</v>
      </c>
      <c r="P4497" t="s">
        <v>12</v>
      </c>
    </row>
    <row r="4498" spans="1:16" hidden="1" x14ac:dyDescent="0.25">
      <c r="A4498" t="s">
        <v>39</v>
      </c>
      <c r="B4498" t="s">
        <v>38</v>
      </c>
      <c r="C4498" t="s">
        <v>476</v>
      </c>
      <c r="D4498" t="s">
        <v>71</v>
      </c>
      <c r="E4498" t="s">
        <v>72</v>
      </c>
      <c r="F4498" t="s">
        <v>202</v>
      </c>
      <c r="G4498">
        <v>95047</v>
      </c>
      <c r="H4498" s="9">
        <v>1</v>
      </c>
      <c r="I4498" s="1">
        <v>45110</v>
      </c>
      <c r="J4498">
        <v>7</v>
      </c>
      <c r="K4498">
        <v>2023</v>
      </c>
      <c r="L4498" t="s">
        <v>37</v>
      </c>
      <c r="M4498">
        <v>28.25</v>
      </c>
      <c r="N4498" t="s">
        <v>4615</v>
      </c>
      <c r="O4498">
        <v>41.877699999999997</v>
      </c>
      <c r="P4498" t="s">
        <v>12</v>
      </c>
    </row>
    <row r="4499" spans="1:16" hidden="1" x14ac:dyDescent="0.25">
      <c r="A4499" t="s">
        <v>39</v>
      </c>
      <c r="B4499" t="s">
        <v>38</v>
      </c>
      <c r="C4499" t="s">
        <v>616</v>
      </c>
      <c r="D4499" t="s">
        <v>81</v>
      </c>
      <c r="E4499" t="s">
        <v>82</v>
      </c>
      <c r="F4499" t="s">
        <v>202</v>
      </c>
      <c r="G4499">
        <v>95046</v>
      </c>
      <c r="H4499" s="9">
        <v>1</v>
      </c>
      <c r="I4499" s="1">
        <v>45110</v>
      </c>
      <c r="J4499">
        <v>7</v>
      </c>
      <c r="K4499">
        <v>2023</v>
      </c>
      <c r="L4499" t="s">
        <v>37</v>
      </c>
      <c r="M4499">
        <v>28.25</v>
      </c>
      <c r="N4499" t="s">
        <v>4615</v>
      </c>
      <c r="O4499">
        <v>41.877699999999997</v>
      </c>
      <c r="P4499" t="s">
        <v>12</v>
      </c>
    </row>
    <row r="4500" spans="1:16" hidden="1" x14ac:dyDescent="0.25">
      <c r="A4500" t="s">
        <v>39</v>
      </c>
      <c r="B4500" t="s">
        <v>16</v>
      </c>
      <c r="C4500" t="s">
        <v>2994</v>
      </c>
      <c r="D4500" t="s">
        <v>986</v>
      </c>
      <c r="E4500" t="s">
        <v>987</v>
      </c>
      <c r="F4500" t="s">
        <v>202</v>
      </c>
      <c r="G4500">
        <v>95044</v>
      </c>
      <c r="H4500" s="9">
        <v>1</v>
      </c>
      <c r="I4500" s="1">
        <v>45110</v>
      </c>
      <c r="J4500">
        <v>7</v>
      </c>
      <c r="K4500">
        <v>2023</v>
      </c>
      <c r="L4500" t="s">
        <v>37</v>
      </c>
      <c r="M4500">
        <v>33.5</v>
      </c>
      <c r="N4500" t="s">
        <v>4615</v>
      </c>
      <c r="O4500">
        <v>49.660200000000003</v>
      </c>
      <c r="P4500" t="s">
        <v>12</v>
      </c>
    </row>
    <row r="4501" spans="1:16" hidden="1" x14ac:dyDescent="0.25">
      <c r="A4501" t="s">
        <v>39</v>
      </c>
      <c r="B4501" t="s">
        <v>38</v>
      </c>
      <c r="C4501" t="s">
        <v>2968</v>
      </c>
      <c r="D4501" t="s">
        <v>877</v>
      </c>
      <c r="E4501" t="s">
        <v>878</v>
      </c>
      <c r="F4501" t="s">
        <v>202</v>
      </c>
      <c r="G4501">
        <v>95043</v>
      </c>
      <c r="H4501" s="9">
        <v>1</v>
      </c>
      <c r="I4501" s="1">
        <v>45110</v>
      </c>
      <c r="J4501">
        <v>7</v>
      </c>
      <c r="K4501">
        <v>2023</v>
      </c>
      <c r="L4501" t="s">
        <v>37</v>
      </c>
      <c r="M4501">
        <v>28.25</v>
      </c>
      <c r="N4501" t="s">
        <v>4615</v>
      </c>
      <c r="O4501">
        <v>41.877699999999997</v>
      </c>
      <c r="P4501" t="s">
        <v>12</v>
      </c>
    </row>
    <row r="4502" spans="1:16" hidden="1" x14ac:dyDescent="0.25">
      <c r="A4502" t="s">
        <v>39</v>
      </c>
      <c r="B4502" t="s">
        <v>16</v>
      </c>
      <c r="C4502" t="s">
        <v>2994</v>
      </c>
      <c r="D4502" t="s">
        <v>986</v>
      </c>
      <c r="E4502" t="s">
        <v>987</v>
      </c>
      <c r="F4502" t="s">
        <v>202</v>
      </c>
      <c r="G4502">
        <v>95042</v>
      </c>
      <c r="H4502" s="9">
        <v>1</v>
      </c>
      <c r="I4502" s="1">
        <v>45110</v>
      </c>
      <c r="J4502">
        <v>7</v>
      </c>
      <c r="K4502">
        <v>2023</v>
      </c>
      <c r="L4502" t="s">
        <v>37</v>
      </c>
      <c r="M4502">
        <v>33.5</v>
      </c>
      <c r="N4502" t="s">
        <v>4615</v>
      </c>
      <c r="O4502">
        <v>49.660200000000003</v>
      </c>
      <c r="P4502" t="s">
        <v>12</v>
      </c>
    </row>
    <row r="4503" spans="1:16" hidden="1" x14ac:dyDescent="0.25">
      <c r="A4503" t="s">
        <v>39</v>
      </c>
      <c r="B4503" t="s">
        <v>16</v>
      </c>
      <c r="C4503" t="s">
        <v>2994</v>
      </c>
      <c r="D4503" t="s">
        <v>986</v>
      </c>
      <c r="E4503" t="s">
        <v>987</v>
      </c>
      <c r="F4503" t="s">
        <v>202</v>
      </c>
      <c r="G4503">
        <v>95041</v>
      </c>
      <c r="H4503" s="9">
        <v>1</v>
      </c>
      <c r="I4503" s="1">
        <v>45110</v>
      </c>
      <c r="J4503">
        <v>7</v>
      </c>
      <c r="K4503">
        <v>2023</v>
      </c>
      <c r="L4503" t="s">
        <v>37</v>
      </c>
      <c r="M4503">
        <v>33.5</v>
      </c>
      <c r="N4503" t="s">
        <v>4615</v>
      </c>
      <c r="O4503">
        <v>49.660200000000003</v>
      </c>
      <c r="P4503" t="s">
        <v>12</v>
      </c>
    </row>
    <row r="4504" spans="1:16" hidden="1" x14ac:dyDescent="0.25">
      <c r="A4504" t="s">
        <v>39</v>
      </c>
      <c r="B4504" t="s">
        <v>38</v>
      </c>
      <c r="C4504" t="s">
        <v>472</v>
      </c>
      <c r="D4504" t="s">
        <v>67</v>
      </c>
      <c r="E4504" t="s">
        <v>68</v>
      </c>
      <c r="F4504" t="s">
        <v>202</v>
      </c>
      <c r="G4504">
        <v>95040</v>
      </c>
      <c r="H4504" s="9">
        <v>1</v>
      </c>
      <c r="I4504" s="1">
        <v>45110</v>
      </c>
      <c r="J4504">
        <v>7</v>
      </c>
      <c r="K4504">
        <v>2023</v>
      </c>
      <c r="L4504" t="s">
        <v>37</v>
      </c>
      <c r="M4504">
        <v>28.25</v>
      </c>
      <c r="N4504" t="s">
        <v>4615</v>
      </c>
      <c r="O4504">
        <v>41.877699999999997</v>
      </c>
      <c r="P4504" t="s">
        <v>12</v>
      </c>
    </row>
    <row r="4505" spans="1:16" hidden="1" x14ac:dyDescent="0.25">
      <c r="A4505" t="s">
        <v>39</v>
      </c>
      <c r="B4505" t="s">
        <v>4489</v>
      </c>
      <c r="C4505" t="s">
        <v>2969</v>
      </c>
      <c r="D4505" t="s">
        <v>966</v>
      </c>
      <c r="E4505" t="s">
        <v>967</v>
      </c>
      <c r="F4505" t="s">
        <v>202</v>
      </c>
      <c r="G4505">
        <v>95040</v>
      </c>
      <c r="H4505" s="9">
        <v>1</v>
      </c>
      <c r="I4505" s="1">
        <v>45110</v>
      </c>
      <c r="J4505">
        <v>7</v>
      </c>
      <c r="K4505">
        <v>2023</v>
      </c>
      <c r="L4505" t="s">
        <v>37</v>
      </c>
      <c r="M4505">
        <v>0.45</v>
      </c>
      <c r="N4505" t="s">
        <v>4615</v>
      </c>
      <c r="O4505">
        <v>0.66710000000000003</v>
      </c>
      <c r="P4505" t="s">
        <v>12</v>
      </c>
    </row>
    <row r="4506" spans="1:16" hidden="1" x14ac:dyDescent="0.25">
      <c r="A4506" t="s">
        <v>39</v>
      </c>
      <c r="B4506" t="s">
        <v>16</v>
      </c>
      <c r="C4506" t="s">
        <v>2994</v>
      </c>
      <c r="D4506" t="s">
        <v>986</v>
      </c>
      <c r="E4506" t="s">
        <v>987</v>
      </c>
      <c r="F4506" t="s">
        <v>202</v>
      </c>
      <c r="G4506">
        <v>95039</v>
      </c>
      <c r="H4506" s="9">
        <v>1</v>
      </c>
      <c r="I4506" s="1">
        <v>45110</v>
      </c>
      <c r="J4506">
        <v>7</v>
      </c>
      <c r="K4506">
        <v>2023</v>
      </c>
      <c r="L4506" t="s">
        <v>37</v>
      </c>
      <c r="M4506">
        <v>33.5</v>
      </c>
      <c r="N4506" t="s">
        <v>4615</v>
      </c>
      <c r="O4506">
        <v>49.660200000000003</v>
      </c>
      <c r="P4506" t="s">
        <v>12</v>
      </c>
    </row>
    <row r="4507" spans="1:16" hidden="1" x14ac:dyDescent="0.25">
      <c r="A4507" t="s">
        <v>39</v>
      </c>
      <c r="B4507" t="s">
        <v>16</v>
      </c>
      <c r="C4507" t="s">
        <v>531</v>
      </c>
      <c r="D4507" t="s">
        <v>83</v>
      </c>
      <c r="E4507" t="s">
        <v>66</v>
      </c>
      <c r="F4507" t="s">
        <v>202</v>
      </c>
      <c r="G4507">
        <v>95038</v>
      </c>
      <c r="H4507" s="9">
        <v>1</v>
      </c>
      <c r="I4507" s="1">
        <v>45110</v>
      </c>
      <c r="J4507">
        <v>7</v>
      </c>
      <c r="K4507">
        <v>2023</v>
      </c>
      <c r="L4507" t="s">
        <v>37</v>
      </c>
      <c r="M4507">
        <v>28.25</v>
      </c>
      <c r="N4507" t="s">
        <v>4615</v>
      </c>
      <c r="O4507">
        <v>41.877699999999997</v>
      </c>
      <c r="P4507" t="s">
        <v>12</v>
      </c>
    </row>
    <row r="4508" spans="1:16" hidden="1" x14ac:dyDescent="0.25">
      <c r="A4508" t="s">
        <v>39</v>
      </c>
      <c r="B4508" t="s">
        <v>38</v>
      </c>
      <c r="C4508" t="s">
        <v>3300</v>
      </c>
      <c r="D4508" t="s">
        <v>964</v>
      </c>
      <c r="E4508" t="s">
        <v>965</v>
      </c>
      <c r="F4508" t="s">
        <v>202</v>
      </c>
      <c r="G4508">
        <v>95037</v>
      </c>
      <c r="H4508" s="9">
        <v>1</v>
      </c>
      <c r="I4508" s="1">
        <v>45110</v>
      </c>
      <c r="J4508">
        <v>7</v>
      </c>
      <c r="K4508">
        <v>2023</v>
      </c>
      <c r="L4508" t="s">
        <v>37</v>
      </c>
      <c r="M4508">
        <v>28.25</v>
      </c>
      <c r="N4508" t="s">
        <v>4615</v>
      </c>
      <c r="O4508">
        <v>41.877699999999997</v>
      </c>
      <c r="P4508" t="s">
        <v>12</v>
      </c>
    </row>
    <row r="4509" spans="1:16" hidden="1" x14ac:dyDescent="0.25">
      <c r="A4509" t="s">
        <v>39</v>
      </c>
      <c r="B4509" t="s">
        <v>16</v>
      </c>
      <c r="C4509" t="s">
        <v>2994</v>
      </c>
      <c r="D4509" t="s">
        <v>986</v>
      </c>
      <c r="E4509" t="s">
        <v>987</v>
      </c>
      <c r="F4509" t="s">
        <v>202</v>
      </c>
      <c r="G4509">
        <v>95036</v>
      </c>
      <c r="H4509" s="9">
        <v>1</v>
      </c>
      <c r="I4509" s="1">
        <v>45110</v>
      </c>
      <c r="J4509">
        <v>7</v>
      </c>
      <c r="K4509">
        <v>2023</v>
      </c>
      <c r="L4509" t="s">
        <v>37</v>
      </c>
      <c r="M4509">
        <v>33.5</v>
      </c>
      <c r="N4509" t="s">
        <v>4615</v>
      </c>
      <c r="O4509">
        <v>49.660200000000003</v>
      </c>
      <c r="P4509" t="s">
        <v>12</v>
      </c>
    </row>
    <row r="4510" spans="1:16" hidden="1" x14ac:dyDescent="0.25">
      <c r="A4510" t="s">
        <v>39</v>
      </c>
      <c r="B4510" t="s">
        <v>4489</v>
      </c>
      <c r="C4510" t="s">
        <v>2969</v>
      </c>
      <c r="D4510" t="s">
        <v>966</v>
      </c>
      <c r="E4510" t="s">
        <v>967</v>
      </c>
      <c r="F4510" t="s">
        <v>202</v>
      </c>
      <c r="G4510">
        <v>95035</v>
      </c>
      <c r="H4510" s="9">
        <v>1</v>
      </c>
      <c r="I4510" s="1">
        <v>45110</v>
      </c>
      <c r="J4510">
        <v>7</v>
      </c>
      <c r="K4510">
        <v>2023</v>
      </c>
      <c r="L4510" t="s">
        <v>37</v>
      </c>
      <c r="M4510">
        <v>0.45</v>
      </c>
      <c r="N4510" t="s">
        <v>4615</v>
      </c>
      <c r="O4510">
        <v>0.66710000000000003</v>
      </c>
      <c r="P4510" t="s">
        <v>12</v>
      </c>
    </row>
    <row r="4511" spans="1:16" hidden="1" x14ac:dyDescent="0.25">
      <c r="A4511" t="s">
        <v>39</v>
      </c>
      <c r="B4511" t="s">
        <v>38</v>
      </c>
      <c r="C4511" t="s">
        <v>507</v>
      </c>
      <c r="D4511" t="s">
        <v>75</v>
      </c>
      <c r="E4511" t="s">
        <v>75</v>
      </c>
      <c r="F4511" t="s">
        <v>202</v>
      </c>
      <c r="G4511">
        <v>95035</v>
      </c>
      <c r="H4511" s="9">
        <v>1</v>
      </c>
      <c r="I4511" s="1">
        <v>45110</v>
      </c>
      <c r="J4511">
        <v>7</v>
      </c>
      <c r="K4511">
        <v>2023</v>
      </c>
      <c r="L4511" t="s">
        <v>37</v>
      </c>
      <c r="M4511">
        <v>26.62</v>
      </c>
      <c r="N4511" t="s">
        <v>4615</v>
      </c>
      <c r="O4511">
        <v>39.461399999999998</v>
      </c>
      <c r="P4511" t="s">
        <v>12</v>
      </c>
    </row>
    <row r="4512" spans="1:16" hidden="1" x14ac:dyDescent="0.25">
      <c r="A4512" t="s">
        <v>39</v>
      </c>
      <c r="B4512" t="s">
        <v>38</v>
      </c>
      <c r="C4512" t="s">
        <v>3020</v>
      </c>
      <c r="D4512" t="s">
        <v>954</v>
      </c>
      <c r="E4512" t="s">
        <v>955</v>
      </c>
      <c r="F4512" t="s">
        <v>202</v>
      </c>
      <c r="G4512">
        <v>95034</v>
      </c>
      <c r="H4512" s="9">
        <v>1</v>
      </c>
      <c r="I4512" s="1">
        <v>45110</v>
      </c>
      <c r="J4512">
        <v>7</v>
      </c>
      <c r="K4512">
        <v>2023</v>
      </c>
      <c r="L4512" t="s">
        <v>37</v>
      </c>
      <c r="M4512">
        <v>28.25</v>
      </c>
      <c r="N4512" t="s">
        <v>4615</v>
      </c>
      <c r="O4512">
        <v>41.877699999999997</v>
      </c>
      <c r="P4512" t="s">
        <v>12</v>
      </c>
    </row>
    <row r="4513" spans="1:16" hidden="1" x14ac:dyDescent="0.25">
      <c r="A4513" t="s">
        <v>39</v>
      </c>
      <c r="B4513" t="s">
        <v>4489</v>
      </c>
      <c r="C4513" t="s">
        <v>2969</v>
      </c>
      <c r="D4513" t="s">
        <v>966</v>
      </c>
      <c r="E4513" t="s">
        <v>967</v>
      </c>
      <c r="F4513" t="s">
        <v>202</v>
      </c>
      <c r="G4513">
        <v>95034</v>
      </c>
      <c r="H4513" s="9">
        <v>1</v>
      </c>
      <c r="I4513" s="1">
        <v>45110</v>
      </c>
      <c r="J4513">
        <v>7</v>
      </c>
      <c r="K4513">
        <v>2023</v>
      </c>
      <c r="L4513" t="s">
        <v>37</v>
      </c>
      <c r="M4513">
        <v>0.45</v>
      </c>
      <c r="N4513" t="s">
        <v>4615</v>
      </c>
      <c r="O4513">
        <v>0.66710000000000003</v>
      </c>
      <c r="P4513" t="s">
        <v>12</v>
      </c>
    </row>
    <row r="4514" spans="1:16" hidden="1" x14ac:dyDescent="0.25">
      <c r="A4514" t="s">
        <v>39</v>
      </c>
      <c r="B4514" t="s">
        <v>16</v>
      </c>
      <c r="C4514" t="s">
        <v>2935</v>
      </c>
      <c r="D4514" t="s">
        <v>1004</v>
      </c>
      <c r="E4514" t="s">
        <v>1005</v>
      </c>
      <c r="F4514" t="s">
        <v>202</v>
      </c>
      <c r="G4514">
        <v>95033</v>
      </c>
      <c r="H4514" s="9">
        <v>1</v>
      </c>
      <c r="I4514" s="1">
        <v>45110</v>
      </c>
      <c r="J4514">
        <v>7</v>
      </c>
      <c r="K4514">
        <v>2023</v>
      </c>
      <c r="L4514" t="s">
        <v>37</v>
      </c>
      <c r="M4514">
        <v>33.5</v>
      </c>
      <c r="N4514" t="s">
        <v>4615</v>
      </c>
      <c r="O4514">
        <v>49.660200000000003</v>
      </c>
      <c r="P4514" t="s">
        <v>12</v>
      </c>
    </row>
    <row r="4515" spans="1:16" hidden="1" x14ac:dyDescent="0.25">
      <c r="A4515" t="s">
        <v>39</v>
      </c>
      <c r="B4515" t="s">
        <v>38</v>
      </c>
      <c r="C4515" t="s">
        <v>3296</v>
      </c>
      <c r="D4515" t="s">
        <v>953</v>
      </c>
      <c r="E4515" t="s">
        <v>953</v>
      </c>
      <c r="F4515" t="s">
        <v>202</v>
      </c>
      <c r="G4515">
        <v>95032</v>
      </c>
      <c r="H4515" s="9">
        <v>1</v>
      </c>
      <c r="I4515" s="1">
        <v>45110</v>
      </c>
      <c r="J4515">
        <v>7</v>
      </c>
      <c r="K4515">
        <v>2023</v>
      </c>
      <c r="L4515" t="s">
        <v>37</v>
      </c>
      <c r="M4515">
        <v>26.62</v>
      </c>
      <c r="N4515" t="s">
        <v>4615</v>
      </c>
      <c r="O4515">
        <v>39.461399999999998</v>
      </c>
      <c r="P4515" t="s">
        <v>12</v>
      </c>
    </row>
    <row r="4516" spans="1:16" hidden="1" x14ac:dyDescent="0.25">
      <c r="A4516" t="s">
        <v>39</v>
      </c>
      <c r="B4516" t="s">
        <v>38</v>
      </c>
      <c r="C4516" t="s">
        <v>2968</v>
      </c>
      <c r="D4516" t="s">
        <v>877</v>
      </c>
      <c r="E4516" t="s">
        <v>878</v>
      </c>
      <c r="F4516" t="s">
        <v>202</v>
      </c>
      <c r="G4516">
        <v>95031</v>
      </c>
      <c r="H4516" s="9">
        <v>1</v>
      </c>
      <c r="I4516" s="1">
        <v>45110</v>
      </c>
      <c r="J4516">
        <v>7</v>
      </c>
      <c r="K4516">
        <v>2023</v>
      </c>
      <c r="L4516" t="s">
        <v>37</v>
      </c>
      <c r="M4516">
        <v>28.25</v>
      </c>
      <c r="N4516" t="s">
        <v>4615</v>
      </c>
      <c r="O4516">
        <v>41.877699999999997</v>
      </c>
      <c r="P4516" t="s">
        <v>12</v>
      </c>
    </row>
    <row r="4517" spans="1:16" hidden="1" x14ac:dyDescent="0.25">
      <c r="A4517" t="s">
        <v>39</v>
      </c>
      <c r="B4517" t="s">
        <v>38</v>
      </c>
      <c r="C4517" t="s">
        <v>3300</v>
      </c>
      <c r="D4517" t="s">
        <v>964</v>
      </c>
      <c r="E4517" t="s">
        <v>965</v>
      </c>
      <c r="F4517" t="s">
        <v>202</v>
      </c>
      <c r="G4517">
        <v>95030</v>
      </c>
      <c r="H4517" s="9">
        <v>1</v>
      </c>
      <c r="I4517" s="1">
        <v>45110</v>
      </c>
      <c r="J4517">
        <v>7</v>
      </c>
      <c r="K4517">
        <v>2023</v>
      </c>
      <c r="L4517" t="s">
        <v>37</v>
      </c>
      <c r="M4517">
        <v>28.25</v>
      </c>
      <c r="N4517" t="s">
        <v>4615</v>
      </c>
      <c r="O4517">
        <v>41.877699999999997</v>
      </c>
      <c r="P4517" t="s">
        <v>12</v>
      </c>
    </row>
    <row r="4518" spans="1:16" hidden="1" x14ac:dyDescent="0.25">
      <c r="A4518" t="s">
        <v>39</v>
      </c>
      <c r="B4518" t="s">
        <v>38</v>
      </c>
      <c r="C4518" t="s">
        <v>536</v>
      </c>
      <c r="D4518" t="s">
        <v>84</v>
      </c>
      <c r="E4518" t="s">
        <v>85</v>
      </c>
      <c r="F4518" t="s">
        <v>202</v>
      </c>
      <c r="G4518">
        <v>94646</v>
      </c>
      <c r="H4518" s="9">
        <v>1</v>
      </c>
      <c r="I4518" s="1">
        <v>45106</v>
      </c>
      <c r="J4518">
        <v>6</v>
      </c>
      <c r="K4518">
        <v>2023</v>
      </c>
      <c r="L4518" t="s">
        <v>37</v>
      </c>
      <c r="M4518">
        <v>33.5</v>
      </c>
      <c r="N4518" t="s">
        <v>4615</v>
      </c>
      <c r="O4518">
        <v>49.929600000000001</v>
      </c>
      <c r="P4518" t="s">
        <v>12</v>
      </c>
    </row>
    <row r="4519" spans="1:16" hidden="1" x14ac:dyDescent="0.25">
      <c r="A4519" t="s">
        <v>17</v>
      </c>
      <c r="B4519" t="s">
        <v>199</v>
      </c>
      <c r="C4519" t="s">
        <v>525</v>
      </c>
      <c r="D4519" t="s">
        <v>334</v>
      </c>
      <c r="E4519" t="s">
        <v>335</v>
      </c>
      <c r="F4519" t="s">
        <v>202</v>
      </c>
      <c r="G4519">
        <v>94645</v>
      </c>
      <c r="H4519" s="9">
        <v>32</v>
      </c>
      <c r="I4519" s="1">
        <v>45443</v>
      </c>
      <c r="J4519">
        <v>5</v>
      </c>
      <c r="K4519">
        <v>2024</v>
      </c>
      <c r="L4519" t="s">
        <v>113</v>
      </c>
      <c r="M4519">
        <v>18.5</v>
      </c>
      <c r="N4519" t="s">
        <v>4619</v>
      </c>
      <c r="O4519">
        <v>27.5731</v>
      </c>
      <c r="P4519" t="s">
        <v>12</v>
      </c>
    </row>
    <row r="4520" spans="1:16" hidden="1" x14ac:dyDescent="0.25">
      <c r="A4520" t="s">
        <v>17</v>
      </c>
      <c r="B4520" t="s">
        <v>199</v>
      </c>
      <c r="C4520" t="s">
        <v>582</v>
      </c>
      <c r="D4520" t="s">
        <v>320</v>
      </c>
      <c r="E4520" t="s">
        <v>321</v>
      </c>
      <c r="F4520" t="s">
        <v>202</v>
      </c>
      <c r="G4520">
        <v>94645</v>
      </c>
      <c r="H4520" s="9">
        <v>35</v>
      </c>
      <c r="I4520" s="1">
        <v>45443</v>
      </c>
      <c r="J4520">
        <v>5</v>
      </c>
      <c r="K4520">
        <v>2024</v>
      </c>
      <c r="L4520" t="s">
        <v>113</v>
      </c>
      <c r="M4520">
        <v>45</v>
      </c>
      <c r="N4520" t="s">
        <v>4619</v>
      </c>
      <c r="O4520">
        <v>67.069599999999994</v>
      </c>
      <c r="P4520" t="s">
        <v>12</v>
      </c>
    </row>
    <row r="4521" spans="1:16" hidden="1" x14ac:dyDescent="0.25">
      <c r="A4521" t="s">
        <v>17</v>
      </c>
      <c r="B4521" t="s">
        <v>199</v>
      </c>
      <c r="C4521" t="s">
        <v>525</v>
      </c>
      <c r="D4521" t="s">
        <v>334</v>
      </c>
      <c r="E4521" t="s">
        <v>335</v>
      </c>
      <c r="F4521" t="s">
        <v>202</v>
      </c>
      <c r="G4521">
        <v>94641</v>
      </c>
      <c r="H4521" s="9">
        <v>30</v>
      </c>
      <c r="I4521" s="1">
        <v>45442</v>
      </c>
      <c r="J4521">
        <v>5</v>
      </c>
      <c r="K4521">
        <v>2024</v>
      </c>
      <c r="L4521" t="s">
        <v>4746</v>
      </c>
      <c r="M4521">
        <v>18.5</v>
      </c>
      <c r="N4521" t="s">
        <v>4619</v>
      </c>
      <c r="O4521">
        <v>27.5731</v>
      </c>
      <c r="P4521" t="s">
        <v>12</v>
      </c>
    </row>
    <row r="4522" spans="1:16" hidden="1" x14ac:dyDescent="0.25">
      <c r="A4522" t="s">
        <v>17</v>
      </c>
      <c r="B4522" t="s">
        <v>202</v>
      </c>
      <c r="C4522" t="s">
        <v>603</v>
      </c>
      <c r="D4522" t="s">
        <v>390</v>
      </c>
      <c r="E4522" t="s">
        <v>391</v>
      </c>
      <c r="F4522" t="s">
        <v>202</v>
      </c>
      <c r="G4522">
        <v>94639</v>
      </c>
      <c r="H4522" s="9">
        <v>54</v>
      </c>
      <c r="I4522" s="1">
        <v>45473</v>
      </c>
      <c r="J4522">
        <v>6</v>
      </c>
      <c r="K4522">
        <v>2024</v>
      </c>
      <c r="L4522" t="s">
        <v>109</v>
      </c>
      <c r="M4522">
        <v>29.5</v>
      </c>
      <c r="N4522" t="s">
        <v>4619</v>
      </c>
      <c r="O4522">
        <v>43.967799999999997</v>
      </c>
      <c r="P4522" t="s">
        <v>12</v>
      </c>
    </row>
    <row r="4523" spans="1:16" hidden="1" x14ac:dyDescent="0.25">
      <c r="A4523" t="s">
        <v>17</v>
      </c>
      <c r="B4523" t="s">
        <v>202</v>
      </c>
      <c r="C4523" t="s">
        <v>2735</v>
      </c>
      <c r="D4523" t="s">
        <v>1738</v>
      </c>
      <c r="E4523" t="s">
        <v>1739</v>
      </c>
      <c r="F4523" t="s">
        <v>202</v>
      </c>
      <c r="G4523">
        <v>94639</v>
      </c>
      <c r="H4523" s="9">
        <v>18</v>
      </c>
      <c r="I4523" s="1">
        <v>45473</v>
      </c>
      <c r="J4523">
        <v>6</v>
      </c>
      <c r="K4523">
        <v>2024</v>
      </c>
      <c r="L4523" t="s">
        <v>109</v>
      </c>
      <c r="M4523">
        <v>20</v>
      </c>
      <c r="N4523" t="s">
        <v>4619</v>
      </c>
      <c r="O4523">
        <v>29.808700000000002</v>
      </c>
      <c r="P4523" t="s">
        <v>12</v>
      </c>
    </row>
    <row r="4524" spans="1:16" hidden="1" x14ac:dyDescent="0.25">
      <c r="A4524" t="s">
        <v>17</v>
      </c>
      <c r="B4524" t="s">
        <v>26</v>
      </c>
      <c r="C4524" t="s">
        <v>562</v>
      </c>
      <c r="D4524" t="s">
        <v>205</v>
      </c>
      <c r="E4524" t="s">
        <v>206</v>
      </c>
      <c r="F4524" t="s">
        <v>202</v>
      </c>
      <c r="G4524">
        <v>94639</v>
      </c>
      <c r="H4524" s="9">
        <v>31</v>
      </c>
      <c r="I4524" s="1">
        <v>45473</v>
      </c>
      <c r="J4524">
        <v>6</v>
      </c>
      <c r="K4524">
        <v>2024</v>
      </c>
      <c r="L4524" t="s">
        <v>109</v>
      </c>
      <c r="M4524">
        <v>20.5</v>
      </c>
      <c r="N4524" t="s">
        <v>4619</v>
      </c>
      <c r="O4524">
        <v>30.553899999999999</v>
      </c>
      <c r="P4524" t="s">
        <v>12</v>
      </c>
    </row>
    <row r="4525" spans="1:16" hidden="1" x14ac:dyDescent="0.25">
      <c r="A4525" t="s">
        <v>39</v>
      </c>
      <c r="B4525" t="s">
        <v>38</v>
      </c>
      <c r="C4525" t="s">
        <v>474</v>
      </c>
      <c r="D4525" t="s">
        <v>60</v>
      </c>
      <c r="E4525" t="s">
        <v>60</v>
      </c>
      <c r="F4525" t="s">
        <v>202</v>
      </c>
      <c r="G4525">
        <v>94637</v>
      </c>
      <c r="H4525" s="9">
        <v>1</v>
      </c>
      <c r="I4525" s="1">
        <v>45106</v>
      </c>
      <c r="J4525">
        <v>6</v>
      </c>
      <c r="K4525">
        <v>2023</v>
      </c>
      <c r="L4525" t="s">
        <v>37</v>
      </c>
      <c r="M4525">
        <v>28.25</v>
      </c>
      <c r="N4525" t="s">
        <v>4615</v>
      </c>
      <c r="O4525">
        <v>42.104799999999997</v>
      </c>
      <c r="P4525" t="s">
        <v>12</v>
      </c>
    </row>
    <row r="4526" spans="1:16" hidden="1" x14ac:dyDescent="0.25">
      <c r="A4526" t="s">
        <v>39</v>
      </c>
      <c r="B4526" t="s">
        <v>16</v>
      </c>
      <c r="C4526" t="s">
        <v>576</v>
      </c>
      <c r="D4526" t="s">
        <v>90</v>
      </c>
      <c r="E4526" t="s">
        <v>91</v>
      </c>
      <c r="F4526" t="s">
        <v>202</v>
      </c>
      <c r="G4526">
        <v>94634</v>
      </c>
      <c r="H4526" s="9">
        <v>1</v>
      </c>
      <c r="I4526" s="1">
        <v>45106</v>
      </c>
      <c r="J4526">
        <v>6</v>
      </c>
      <c r="K4526">
        <v>2023</v>
      </c>
      <c r="L4526" t="s">
        <v>37</v>
      </c>
      <c r="M4526">
        <v>33.5</v>
      </c>
      <c r="N4526" t="s">
        <v>4615</v>
      </c>
      <c r="O4526">
        <v>49.929600000000001</v>
      </c>
      <c r="P4526" t="s">
        <v>12</v>
      </c>
    </row>
    <row r="4527" spans="1:16" hidden="1" x14ac:dyDescent="0.25">
      <c r="A4527" t="s">
        <v>39</v>
      </c>
      <c r="B4527" t="s">
        <v>38</v>
      </c>
      <c r="C4527" t="s">
        <v>536</v>
      </c>
      <c r="D4527" t="s">
        <v>84</v>
      </c>
      <c r="E4527" t="s">
        <v>85</v>
      </c>
      <c r="F4527" t="s">
        <v>202</v>
      </c>
      <c r="G4527">
        <v>94633</v>
      </c>
      <c r="H4527" s="9">
        <v>1</v>
      </c>
      <c r="I4527" s="1">
        <v>45106</v>
      </c>
      <c r="J4527">
        <v>6</v>
      </c>
      <c r="K4527">
        <v>2023</v>
      </c>
      <c r="L4527" t="s">
        <v>37</v>
      </c>
      <c r="M4527">
        <v>33.5</v>
      </c>
      <c r="N4527" t="s">
        <v>4615</v>
      </c>
      <c r="O4527">
        <v>49.929600000000001</v>
      </c>
      <c r="P4527" t="s">
        <v>12</v>
      </c>
    </row>
    <row r="4528" spans="1:16" hidden="1" x14ac:dyDescent="0.25">
      <c r="A4528" t="s">
        <v>39</v>
      </c>
      <c r="B4528" t="s">
        <v>16</v>
      </c>
      <c r="C4528" t="s">
        <v>576</v>
      </c>
      <c r="D4528" t="s">
        <v>90</v>
      </c>
      <c r="E4528" t="s">
        <v>91</v>
      </c>
      <c r="F4528" t="s">
        <v>202</v>
      </c>
      <c r="G4528">
        <v>94631</v>
      </c>
      <c r="H4528" s="9">
        <v>1</v>
      </c>
      <c r="I4528" s="1">
        <v>45106</v>
      </c>
      <c r="J4528">
        <v>6</v>
      </c>
      <c r="K4528">
        <v>2023</v>
      </c>
      <c r="L4528" t="s">
        <v>37</v>
      </c>
      <c r="M4528">
        <v>33.5</v>
      </c>
      <c r="N4528" t="s">
        <v>4615</v>
      </c>
      <c r="O4528">
        <v>49.929600000000001</v>
      </c>
      <c r="P4528" t="s">
        <v>12</v>
      </c>
    </row>
    <row r="4529" spans="1:16" hidden="1" x14ac:dyDescent="0.25">
      <c r="A4529" t="s">
        <v>39</v>
      </c>
      <c r="B4529" t="s">
        <v>16</v>
      </c>
      <c r="C4529" t="s">
        <v>576</v>
      </c>
      <c r="D4529" t="s">
        <v>90</v>
      </c>
      <c r="E4529" t="s">
        <v>91</v>
      </c>
      <c r="F4529" t="s">
        <v>202</v>
      </c>
      <c r="G4529">
        <v>94630</v>
      </c>
      <c r="H4529" s="9">
        <v>1</v>
      </c>
      <c r="I4529" s="1">
        <v>45106</v>
      </c>
      <c r="J4529">
        <v>6</v>
      </c>
      <c r="K4529">
        <v>2023</v>
      </c>
      <c r="L4529" t="s">
        <v>37</v>
      </c>
      <c r="M4529">
        <v>33.5</v>
      </c>
      <c r="N4529" t="s">
        <v>4615</v>
      </c>
      <c r="O4529">
        <v>49.929600000000001</v>
      </c>
      <c r="P4529" t="s">
        <v>12</v>
      </c>
    </row>
    <row r="4530" spans="1:16" hidden="1" x14ac:dyDescent="0.25">
      <c r="A4530" t="s">
        <v>39</v>
      </c>
      <c r="B4530" t="s">
        <v>38</v>
      </c>
      <c r="C4530" t="s">
        <v>2968</v>
      </c>
      <c r="D4530" t="s">
        <v>877</v>
      </c>
      <c r="E4530" t="s">
        <v>878</v>
      </c>
      <c r="F4530" t="s">
        <v>202</v>
      </c>
      <c r="G4530">
        <v>94629</v>
      </c>
      <c r="H4530" s="9">
        <v>1</v>
      </c>
      <c r="I4530" s="1">
        <v>45106</v>
      </c>
      <c r="J4530">
        <v>6</v>
      </c>
      <c r="K4530">
        <v>2023</v>
      </c>
      <c r="L4530" t="s">
        <v>37</v>
      </c>
      <c r="M4530">
        <v>28.25</v>
      </c>
      <c r="N4530" t="s">
        <v>4615</v>
      </c>
      <c r="O4530">
        <v>42.104799999999997</v>
      </c>
      <c r="P4530" t="s">
        <v>12</v>
      </c>
    </row>
    <row r="4531" spans="1:16" hidden="1" x14ac:dyDescent="0.25">
      <c r="A4531" t="s">
        <v>17</v>
      </c>
      <c r="B4531" t="s">
        <v>16</v>
      </c>
      <c r="C4531" t="s">
        <v>3587</v>
      </c>
      <c r="D4531" t="s">
        <v>1634</v>
      </c>
      <c r="E4531" t="s">
        <v>1635</v>
      </c>
      <c r="F4531" t="s">
        <v>202</v>
      </c>
      <c r="G4531">
        <v>94620</v>
      </c>
      <c r="H4531" s="9">
        <v>50</v>
      </c>
      <c r="I4531" s="1">
        <v>45198</v>
      </c>
      <c r="J4531">
        <v>9</v>
      </c>
      <c r="K4531">
        <v>2023</v>
      </c>
      <c r="L4531" t="s">
        <v>1597</v>
      </c>
      <c r="M4531">
        <v>0</v>
      </c>
      <c r="N4531" t="s">
        <v>4619</v>
      </c>
      <c r="O4531">
        <v>0</v>
      </c>
      <c r="P4531" t="s">
        <v>12</v>
      </c>
    </row>
    <row r="4532" spans="1:16" hidden="1" x14ac:dyDescent="0.25">
      <c r="A4532" t="s">
        <v>17</v>
      </c>
      <c r="B4532" t="s">
        <v>16</v>
      </c>
      <c r="C4532" t="s">
        <v>3587</v>
      </c>
      <c r="D4532" t="s">
        <v>1634</v>
      </c>
      <c r="E4532" t="s">
        <v>1635</v>
      </c>
      <c r="F4532" t="s">
        <v>202</v>
      </c>
      <c r="G4532">
        <v>94619</v>
      </c>
      <c r="H4532" s="9">
        <v>120</v>
      </c>
      <c r="I4532" s="1">
        <v>45473</v>
      </c>
      <c r="J4532">
        <v>6</v>
      </c>
      <c r="K4532">
        <v>2024</v>
      </c>
      <c r="L4532" t="s">
        <v>4746</v>
      </c>
      <c r="M4532">
        <v>0</v>
      </c>
      <c r="N4532" t="s">
        <v>4619</v>
      </c>
      <c r="O4532">
        <v>0</v>
      </c>
      <c r="P4532" t="s">
        <v>12</v>
      </c>
    </row>
    <row r="4533" spans="1:16" hidden="1" x14ac:dyDescent="0.25">
      <c r="A4533" t="s">
        <v>39</v>
      </c>
      <c r="B4533" t="s">
        <v>16</v>
      </c>
      <c r="C4533" t="s">
        <v>2994</v>
      </c>
      <c r="D4533" t="s">
        <v>986</v>
      </c>
      <c r="E4533" t="s">
        <v>987</v>
      </c>
      <c r="F4533" t="s">
        <v>202</v>
      </c>
      <c r="G4533">
        <v>94599</v>
      </c>
      <c r="H4533" s="9">
        <v>1</v>
      </c>
      <c r="I4533" s="1">
        <v>45106</v>
      </c>
      <c r="J4533">
        <v>6</v>
      </c>
      <c r="K4533">
        <v>2023</v>
      </c>
      <c r="L4533" t="s">
        <v>37</v>
      </c>
      <c r="M4533">
        <v>33.5</v>
      </c>
      <c r="N4533" t="s">
        <v>4615</v>
      </c>
      <c r="O4533">
        <v>49.929600000000001</v>
      </c>
      <c r="P4533" t="s">
        <v>12</v>
      </c>
    </row>
    <row r="4534" spans="1:16" hidden="1" x14ac:dyDescent="0.25">
      <c r="A4534" t="s">
        <v>39</v>
      </c>
      <c r="B4534" t="s">
        <v>4489</v>
      </c>
      <c r="C4534" t="s">
        <v>2969</v>
      </c>
      <c r="D4534" t="s">
        <v>966</v>
      </c>
      <c r="E4534" t="s">
        <v>967</v>
      </c>
      <c r="F4534" t="s">
        <v>202</v>
      </c>
      <c r="G4534">
        <v>94598</v>
      </c>
      <c r="H4534" s="9">
        <v>1</v>
      </c>
      <c r="I4534" s="1">
        <v>45106</v>
      </c>
      <c r="J4534">
        <v>6</v>
      </c>
      <c r="K4534">
        <v>2023</v>
      </c>
      <c r="L4534" t="s">
        <v>37</v>
      </c>
      <c r="M4534">
        <v>0.45</v>
      </c>
      <c r="N4534" t="s">
        <v>4615</v>
      </c>
      <c r="O4534">
        <v>0.67069999999999996</v>
      </c>
      <c r="P4534" t="s">
        <v>12</v>
      </c>
    </row>
    <row r="4535" spans="1:16" hidden="1" x14ac:dyDescent="0.25">
      <c r="A4535" t="s">
        <v>39</v>
      </c>
      <c r="B4535" t="s">
        <v>38</v>
      </c>
      <c r="C4535" t="s">
        <v>3262</v>
      </c>
      <c r="D4535" t="s">
        <v>884</v>
      </c>
      <c r="E4535" t="s">
        <v>885</v>
      </c>
      <c r="F4535" t="s">
        <v>202</v>
      </c>
      <c r="G4535">
        <v>94598</v>
      </c>
      <c r="H4535" s="9">
        <v>1</v>
      </c>
      <c r="I4535" s="1">
        <v>45106</v>
      </c>
      <c r="J4535">
        <v>6</v>
      </c>
      <c r="K4535">
        <v>2023</v>
      </c>
      <c r="L4535" t="s">
        <v>37</v>
      </c>
      <c r="M4535">
        <v>28.25</v>
      </c>
      <c r="N4535" t="s">
        <v>4615</v>
      </c>
      <c r="O4535">
        <v>42.104799999999997</v>
      </c>
      <c r="P4535" t="s">
        <v>12</v>
      </c>
    </row>
    <row r="4536" spans="1:16" hidden="1" x14ac:dyDescent="0.25">
      <c r="A4536" t="s">
        <v>39</v>
      </c>
      <c r="B4536" t="s">
        <v>38</v>
      </c>
      <c r="C4536" t="s">
        <v>3020</v>
      </c>
      <c r="D4536" t="s">
        <v>954</v>
      </c>
      <c r="E4536" t="s">
        <v>955</v>
      </c>
      <c r="F4536" t="s">
        <v>202</v>
      </c>
      <c r="G4536">
        <v>94596</v>
      </c>
      <c r="H4536" s="9">
        <v>1</v>
      </c>
      <c r="I4536" s="1">
        <v>45106</v>
      </c>
      <c r="J4536">
        <v>6</v>
      </c>
      <c r="K4536">
        <v>2023</v>
      </c>
      <c r="L4536" t="s">
        <v>37</v>
      </c>
      <c r="M4536">
        <v>28.25</v>
      </c>
      <c r="N4536" t="s">
        <v>4615</v>
      </c>
      <c r="O4536">
        <v>42.104799999999997</v>
      </c>
      <c r="P4536" t="s">
        <v>12</v>
      </c>
    </row>
    <row r="4537" spans="1:16" hidden="1" x14ac:dyDescent="0.25">
      <c r="A4537" t="s">
        <v>39</v>
      </c>
      <c r="B4537" t="s">
        <v>4489</v>
      </c>
      <c r="C4537" t="s">
        <v>2969</v>
      </c>
      <c r="D4537" t="s">
        <v>966</v>
      </c>
      <c r="E4537" t="s">
        <v>967</v>
      </c>
      <c r="F4537" t="s">
        <v>202</v>
      </c>
      <c r="G4537">
        <v>94596</v>
      </c>
      <c r="H4537" s="9">
        <v>1</v>
      </c>
      <c r="I4537" s="1">
        <v>45106</v>
      </c>
      <c r="J4537">
        <v>6</v>
      </c>
      <c r="K4537">
        <v>2023</v>
      </c>
      <c r="L4537" t="s">
        <v>37</v>
      </c>
      <c r="M4537">
        <v>0.45</v>
      </c>
      <c r="N4537" t="s">
        <v>4615</v>
      </c>
      <c r="O4537">
        <v>0.67069999999999996</v>
      </c>
      <c r="P4537" t="s">
        <v>12</v>
      </c>
    </row>
    <row r="4538" spans="1:16" hidden="1" x14ac:dyDescent="0.25">
      <c r="A4538" t="s">
        <v>39</v>
      </c>
      <c r="B4538" t="s">
        <v>16</v>
      </c>
      <c r="C4538" t="s">
        <v>3318</v>
      </c>
      <c r="D4538" t="s">
        <v>1008</v>
      </c>
      <c r="E4538" t="s">
        <v>1009</v>
      </c>
      <c r="F4538" t="s">
        <v>202</v>
      </c>
      <c r="G4538">
        <v>94594</v>
      </c>
      <c r="H4538" s="9">
        <v>1</v>
      </c>
      <c r="I4538" s="1">
        <v>45106</v>
      </c>
      <c r="J4538">
        <v>6</v>
      </c>
      <c r="K4538">
        <v>2023</v>
      </c>
      <c r="L4538" t="s">
        <v>37</v>
      </c>
      <c r="M4538">
        <v>33.5</v>
      </c>
      <c r="N4538" t="s">
        <v>4615</v>
      </c>
      <c r="O4538">
        <v>49.929600000000001</v>
      </c>
      <c r="P4538" t="s">
        <v>12</v>
      </c>
    </row>
    <row r="4539" spans="1:16" hidden="1" x14ac:dyDescent="0.25">
      <c r="A4539" t="s">
        <v>39</v>
      </c>
      <c r="B4539" t="s">
        <v>16</v>
      </c>
      <c r="C4539" t="s">
        <v>2935</v>
      </c>
      <c r="D4539" t="s">
        <v>1004</v>
      </c>
      <c r="E4539" t="s">
        <v>1005</v>
      </c>
      <c r="F4539" t="s">
        <v>202</v>
      </c>
      <c r="G4539">
        <v>94591</v>
      </c>
      <c r="H4539" s="9">
        <v>1</v>
      </c>
      <c r="I4539" s="1">
        <v>45106</v>
      </c>
      <c r="J4539">
        <v>6</v>
      </c>
      <c r="K4539">
        <v>2023</v>
      </c>
      <c r="L4539" t="s">
        <v>37</v>
      </c>
      <c r="M4539">
        <v>33.5</v>
      </c>
      <c r="N4539" t="s">
        <v>4615</v>
      </c>
      <c r="O4539">
        <v>49.929600000000001</v>
      </c>
      <c r="P4539" t="s">
        <v>12</v>
      </c>
    </row>
    <row r="4540" spans="1:16" hidden="1" x14ac:dyDescent="0.25">
      <c r="A4540" t="s">
        <v>39</v>
      </c>
      <c r="B4540" t="s">
        <v>38</v>
      </c>
      <c r="C4540" t="s">
        <v>2944</v>
      </c>
      <c r="D4540" t="s">
        <v>949</v>
      </c>
      <c r="E4540" t="s">
        <v>950</v>
      </c>
      <c r="F4540" t="s">
        <v>202</v>
      </c>
      <c r="G4540">
        <v>94589</v>
      </c>
      <c r="H4540" s="9">
        <v>1</v>
      </c>
      <c r="I4540" s="1">
        <v>45106</v>
      </c>
      <c r="J4540">
        <v>6</v>
      </c>
      <c r="K4540">
        <v>2023</v>
      </c>
      <c r="L4540" t="s">
        <v>37</v>
      </c>
      <c r="M4540">
        <v>28.25</v>
      </c>
      <c r="N4540" t="s">
        <v>4615</v>
      </c>
      <c r="O4540">
        <v>42.104799999999997</v>
      </c>
      <c r="P4540" t="s">
        <v>12</v>
      </c>
    </row>
    <row r="4541" spans="1:16" hidden="1" x14ac:dyDescent="0.25">
      <c r="A4541" t="s">
        <v>39</v>
      </c>
      <c r="B4541" t="s">
        <v>16</v>
      </c>
      <c r="C4541" t="s">
        <v>4510</v>
      </c>
      <c r="D4541" t="s">
        <v>4511</v>
      </c>
      <c r="E4541" t="s">
        <v>4511</v>
      </c>
      <c r="F4541" t="s">
        <v>202</v>
      </c>
      <c r="G4541">
        <v>94589</v>
      </c>
      <c r="H4541" s="9">
        <v>1</v>
      </c>
      <c r="I4541" s="1">
        <v>45106</v>
      </c>
      <c r="J4541">
        <v>6</v>
      </c>
      <c r="K4541">
        <v>2023</v>
      </c>
      <c r="L4541" t="s">
        <v>37</v>
      </c>
      <c r="M4541">
        <v>28.25</v>
      </c>
      <c r="N4541" t="s">
        <v>4615</v>
      </c>
      <c r="O4541">
        <v>42.104799999999997</v>
      </c>
      <c r="P4541" t="s">
        <v>12</v>
      </c>
    </row>
    <row r="4542" spans="1:16" hidden="1" x14ac:dyDescent="0.25">
      <c r="A4542" t="s">
        <v>39</v>
      </c>
      <c r="B4542" t="s">
        <v>16</v>
      </c>
      <c r="C4542" t="s">
        <v>2994</v>
      </c>
      <c r="D4542" t="s">
        <v>986</v>
      </c>
      <c r="E4542" t="s">
        <v>987</v>
      </c>
      <c r="F4542" t="s">
        <v>202</v>
      </c>
      <c r="G4542">
        <v>94585</v>
      </c>
      <c r="H4542" s="9">
        <v>1</v>
      </c>
      <c r="I4542" s="1">
        <v>45106</v>
      </c>
      <c r="J4542">
        <v>6</v>
      </c>
      <c r="K4542">
        <v>2023</v>
      </c>
      <c r="L4542" t="s">
        <v>37</v>
      </c>
      <c r="M4542">
        <v>33.5</v>
      </c>
      <c r="N4542" t="s">
        <v>4615</v>
      </c>
      <c r="O4542">
        <v>49.929600000000001</v>
      </c>
      <c r="P4542" t="s">
        <v>12</v>
      </c>
    </row>
    <row r="4543" spans="1:16" hidden="1" x14ac:dyDescent="0.25">
      <c r="A4543" t="s">
        <v>39</v>
      </c>
      <c r="B4543" t="s">
        <v>38</v>
      </c>
      <c r="C4543" t="s">
        <v>536</v>
      </c>
      <c r="D4543" t="s">
        <v>84</v>
      </c>
      <c r="E4543" t="s">
        <v>85</v>
      </c>
      <c r="F4543" t="s">
        <v>202</v>
      </c>
      <c r="G4543">
        <v>94584</v>
      </c>
      <c r="H4543" s="9">
        <v>1</v>
      </c>
      <c r="I4543" s="1">
        <v>45106</v>
      </c>
      <c r="J4543">
        <v>6</v>
      </c>
      <c r="K4543">
        <v>2023</v>
      </c>
      <c r="L4543" t="s">
        <v>37</v>
      </c>
      <c r="M4543">
        <v>33.5</v>
      </c>
      <c r="N4543" t="s">
        <v>4615</v>
      </c>
      <c r="O4543">
        <v>49.929600000000001</v>
      </c>
      <c r="P4543" t="s">
        <v>12</v>
      </c>
    </row>
    <row r="4544" spans="1:16" hidden="1" x14ac:dyDescent="0.25">
      <c r="A4544" t="s">
        <v>39</v>
      </c>
      <c r="B4544" t="s">
        <v>38</v>
      </c>
      <c r="C4544" t="s">
        <v>3262</v>
      </c>
      <c r="D4544" t="s">
        <v>884</v>
      </c>
      <c r="E4544" t="s">
        <v>885</v>
      </c>
      <c r="F4544" t="s">
        <v>202</v>
      </c>
      <c r="G4544">
        <v>94582</v>
      </c>
      <c r="H4544" s="9">
        <v>1</v>
      </c>
      <c r="I4544" s="1">
        <v>45106</v>
      </c>
      <c r="J4544">
        <v>6</v>
      </c>
      <c r="K4544">
        <v>2023</v>
      </c>
      <c r="L4544" t="s">
        <v>37</v>
      </c>
      <c r="M4544">
        <v>28.25</v>
      </c>
      <c r="N4544" t="s">
        <v>4615</v>
      </c>
      <c r="O4544">
        <v>42.104799999999997</v>
      </c>
      <c r="P4544" t="s">
        <v>12</v>
      </c>
    </row>
    <row r="4545" spans="1:16" hidden="1" x14ac:dyDescent="0.25">
      <c r="A4545" t="s">
        <v>39</v>
      </c>
      <c r="B4545" t="s">
        <v>16</v>
      </c>
      <c r="C4545" t="s">
        <v>3313</v>
      </c>
      <c r="D4545" t="s">
        <v>996</v>
      </c>
      <c r="E4545" t="s">
        <v>997</v>
      </c>
      <c r="F4545" t="s">
        <v>202</v>
      </c>
      <c r="G4545">
        <v>94580</v>
      </c>
      <c r="H4545" s="9">
        <v>1</v>
      </c>
      <c r="I4545" s="1">
        <v>45106</v>
      </c>
      <c r="J4545">
        <v>6</v>
      </c>
      <c r="K4545">
        <v>2023</v>
      </c>
      <c r="L4545" t="s">
        <v>37</v>
      </c>
      <c r="M4545">
        <v>33.5</v>
      </c>
      <c r="N4545" t="s">
        <v>4615</v>
      </c>
      <c r="O4545">
        <v>49.929600000000001</v>
      </c>
      <c r="P4545" t="s">
        <v>12</v>
      </c>
    </row>
    <row r="4546" spans="1:16" hidden="1" x14ac:dyDescent="0.25">
      <c r="A4546" t="s">
        <v>39</v>
      </c>
      <c r="B4546" t="s">
        <v>16</v>
      </c>
      <c r="C4546" t="s">
        <v>2994</v>
      </c>
      <c r="D4546" t="s">
        <v>986</v>
      </c>
      <c r="E4546" t="s">
        <v>987</v>
      </c>
      <c r="F4546" t="s">
        <v>202</v>
      </c>
      <c r="G4546">
        <v>94576</v>
      </c>
      <c r="H4546" s="9">
        <v>1</v>
      </c>
      <c r="I4546" s="1">
        <v>45106</v>
      </c>
      <c r="J4546">
        <v>6</v>
      </c>
      <c r="K4546">
        <v>2023</v>
      </c>
      <c r="L4546" t="s">
        <v>37</v>
      </c>
      <c r="M4546">
        <v>33.5</v>
      </c>
      <c r="N4546" t="s">
        <v>4615</v>
      </c>
      <c r="O4546">
        <v>49.929600000000001</v>
      </c>
      <c r="P4546" t="s">
        <v>12</v>
      </c>
    </row>
    <row r="4547" spans="1:16" hidden="1" x14ac:dyDescent="0.25">
      <c r="A4547" t="s">
        <v>39</v>
      </c>
      <c r="B4547" t="s">
        <v>16</v>
      </c>
      <c r="C4547" t="s">
        <v>2935</v>
      </c>
      <c r="D4547" t="s">
        <v>1004</v>
      </c>
      <c r="E4547" t="s">
        <v>1005</v>
      </c>
      <c r="F4547" t="s">
        <v>202</v>
      </c>
      <c r="G4547">
        <v>94575</v>
      </c>
      <c r="H4547" s="9">
        <v>1</v>
      </c>
      <c r="I4547" s="1">
        <v>45106</v>
      </c>
      <c r="J4547">
        <v>6</v>
      </c>
      <c r="K4547">
        <v>2023</v>
      </c>
      <c r="L4547" t="s">
        <v>37</v>
      </c>
      <c r="M4547">
        <v>33.5</v>
      </c>
      <c r="N4547" t="s">
        <v>4615</v>
      </c>
      <c r="O4547">
        <v>49.929600000000001</v>
      </c>
      <c r="P4547" t="s">
        <v>12</v>
      </c>
    </row>
    <row r="4548" spans="1:16" hidden="1" x14ac:dyDescent="0.25">
      <c r="A4548" t="s">
        <v>39</v>
      </c>
      <c r="B4548" t="s">
        <v>38</v>
      </c>
      <c r="C4548" t="s">
        <v>2944</v>
      </c>
      <c r="D4548" t="s">
        <v>949</v>
      </c>
      <c r="E4548" t="s">
        <v>950</v>
      </c>
      <c r="F4548" t="s">
        <v>202</v>
      </c>
      <c r="G4548">
        <v>94573</v>
      </c>
      <c r="H4548" s="9">
        <v>1</v>
      </c>
      <c r="I4548" s="1">
        <v>45106</v>
      </c>
      <c r="J4548">
        <v>6</v>
      </c>
      <c r="K4548">
        <v>2023</v>
      </c>
      <c r="L4548" t="s">
        <v>37</v>
      </c>
      <c r="M4548">
        <v>28.25</v>
      </c>
      <c r="N4548" t="s">
        <v>4615</v>
      </c>
      <c r="O4548">
        <v>42.104799999999997</v>
      </c>
      <c r="P4548" t="s">
        <v>12</v>
      </c>
    </row>
    <row r="4549" spans="1:16" hidden="1" x14ac:dyDescent="0.25">
      <c r="A4549" t="s">
        <v>39</v>
      </c>
      <c r="B4549" t="s">
        <v>16</v>
      </c>
      <c r="C4549" t="s">
        <v>2994</v>
      </c>
      <c r="D4549" t="s">
        <v>986</v>
      </c>
      <c r="E4549" t="s">
        <v>987</v>
      </c>
      <c r="F4549" t="s">
        <v>202</v>
      </c>
      <c r="G4549">
        <v>94573</v>
      </c>
      <c r="H4549" s="9">
        <v>1</v>
      </c>
      <c r="I4549" s="1">
        <v>45106</v>
      </c>
      <c r="J4549">
        <v>6</v>
      </c>
      <c r="K4549">
        <v>2023</v>
      </c>
      <c r="L4549" t="s">
        <v>37</v>
      </c>
      <c r="M4549">
        <v>33.5</v>
      </c>
      <c r="N4549" t="s">
        <v>4615</v>
      </c>
      <c r="O4549">
        <v>49.929600000000001</v>
      </c>
      <c r="P4549" t="s">
        <v>12</v>
      </c>
    </row>
    <row r="4550" spans="1:16" hidden="1" x14ac:dyDescent="0.25">
      <c r="A4550" t="s">
        <v>39</v>
      </c>
      <c r="B4550" t="s">
        <v>38</v>
      </c>
      <c r="C4550" t="s">
        <v>2968</v>
      </c>
      <c r="D4550" t="s">
        <v>877</v>
      </c>
      <c r="E4550" t="s">
        <v>878</v>
      </c>
      <c r="F4550" t="s">
        <v>202</v>
      </c>
      <c r="G4550">
        <v>94572</v>
      </c>
      <c r="H4550" s="9">
        <v>1</v>
      </c>
      <c r="I4550" s="1">
        <v>45106</v>
      </c>
      <c r="J4550">
        <v>6</v>
      </c>
      <c r="K4550">
        <v>2023</v>
      </c>
      <c r="L4550" t="s">
        <v>37</v>
      </c>
      <c r="M4550">
        <v>28.25</v>
      </c>
      <c r="N4550" t="s">
        <v>4615</v>
      </c>
      <c r="O4550">
        <v>42.104799999999997</v>
      </c>
      <c r="P4550" t="s">
        <v>12</v>
      </c>
    </row>
    <row r="4551" spans="1:16" hidden="1" x14ac:dyDescent="0.25">
      <c r="A4551" t="s">
        <v>39</v>
      </c>
      <c r="B4551" t="s">
        <v>38</v>
      </c>
      <c r="C4551" t="s">
        <v>589</v>
      </c>
      <c r="D4551" t="s">
        <v>63</v>
      </c>
      <c r="E4551" t="s">
        <v>64</v>
      </c>
      <c r="F4551" t="s">
        <v>202</v>
      </c>
      <c r="G4551">
        <v>94571</v>
      </c>
      <c r="H4551" s="9">
        <v>1</v>
      </c>
      <c r="I4551" s="1">
        <v>45106</v>
      </c>
      <c r="J4551">
        <v>6</v>
      </c>
      <c r="K4551">
        <v>2023</v>
      </c>
      <c r="L4551" t="s">
        <v>37</v>
      </c>
      <c r="M4551">
        <v>28.25</v>
      </c>
      <c r="N4551" t="s">
        <v>4615</v>
      </c>
      <c r="O4551">
        <v>42.104799999999997</v>
      </c>
      <c r="P4551" t="s">
        <v>12</v>
      </c>
    </row>
    <row r="4552" spans="1:16" hidden="1" x14ac:dyDescent="0.25">
      <c r="A4552" t="s">
        <v>39</v>
      </c>
      <c r="B4552" t="s">
        <v>4489</v>
      </c>
      <c r="C4552" t="s">
        <v>2969</v>
      </c>
      <c r="D4552" t="s">
        <v>966</v>
      </c>
      <c r="E4552" t="s">
        <v>967</v>
      </c>
      <c r="F4552" t="s">
        <v>202</v>
      </c>
      <c r="G4552">
        <v>94570</v>
      </c>
      <c r="H4552" s="9">
        <v>1</v>
      </c>
      <c r="I4552" s="1">
        <v>45106</v>
      </c>
      <c r="J4552">
        <v>6</v>
      </c>
      <c r="K4552">
        <v>2023</v>
      </c>
      <c r="L4552" t="s">
        <v>37</v>
      </c>
      <c r="M4552">
        <v>0.45</v>
      </c>
      <c r="N4552" t="s">
        <v>4615</v>
      </c>
      <c r="O4552">
        <v>0.67069999999999996</v>
      </c>
      <c r="P4552" t="s">
        <v>12</v>
      </c>
    </row>
    <row r="4553" spans="1:16" hidden="1" x14ac:dyDescent="0.25">
      <c r="A4553" t="s">
        <v>39</v>
      </c>
      <c r="B4553" t="s">
        <v>38</v>
      </c>
      <c r="C4553" t="s">
        <v>2968</v>
      </c>
      <c r="D4553" t="s">
        <v>877</v>
      </c>
      <c r="E4553" t="s">
        <v>878</v>
      </c>
      <c r="F4553" t="s">
        <v>202</v>
      </c>
      <c r="G4553">
        <v>94570</v>
      </c>
      <c r="H4553" s="9">
        <v>1</v>
      </c>
      <c r="I4553" s="1">
        <v>45106</v>
      </c>
      <c r="J4553">
        <v>6</v>
      </c>
      <c r="K4553">
        <v>2023</v>
      </c>
      <c r="L4553" t="s">
        <v>37</v>
      </c>
      <c r="M4553">
        <v>28.25</v>
      </c>
      <c r="N4553" t="s">
        <v>4615</v>
      </c>
      <c r="O4553">
        <v>42.104799999999997</v>
      </c>
      <c r="P4553" t="s">
        <v>12</v>
      </c>
    </row>
    <row r="4554" spans="1:16" hidden="1" x14ac:dyDescent="0.25">
      <c r="A4554" t="s">
        <v>39</v>
      </c>
      <c r="B4554" t="s">
        <v>4489</v>
      </c>
      <c r="C4554" t="s">
        <v>2969</v>
      </c>
      <c r="D4554" t="s">
        <v>966</v>
      </c>
      <c r="E4554" t="s">
        <v>967</v>
      </c>
      <c r="F4554" t="s">
        <v>202</v>
      </c>
      <c r="G4554">
        <v>94569</v>
      </c>
      <c r="H4554" s="9">
        <v>1</v>
      </c>
      <c r="I4554" s="1">
        <v>45106</v>
      </c>
      <c r="J4554">
        <v>6</v>
      </c>
      <c r="K4554">
        <v>2023</v>
      </c>
      <c r="L4554" t="s">
        <v>37</v>
      </c>
      <c r="M4554">
        <v>0.45</v>
      </c>
      <c r="N4554" t="s">
        <v>4615</v>
      </c>
      <c r="O4554">
        <v>0.67069999999999996</v>
      </c>
      <c r="P4554" t="s">
        <v>12</v>
      </c>
    </row>
    <row r="4555" spans="1:16" hidden="1" x14ac:dyDescent="0.25">
      <c r="A4555" t="s">
        <v>39</v>
      </c>
      <c r="B4555" t="s">
        <v>38</v>
      </c>
      <c r="C4555" t="s">
        <v>2968</v>
      </c>
      <c r="D4555" t="s">
        <v>877</v>
      </c>
      <c r="E4555" t="s">
        <v>878</v>
      </c>
      <c r="F4555" t="s">
        <v>202</v>
      </c>
      <c r="G4555">
        <v>94569</v>
      </c>
      <c r="H4555" s="9">
        <v>1</v>
      </c>
      <c r="I4555" s="1">
        <v>45106</v>
      </c>
      <c r="J4555">
        <v>6</v>
      </c>
      <c r="K4555">
        <v>2023</v>
      </c>
      <c r="L4555" t="s">
        <v>37</v>
      </c>
      <c r="M4555">
        <v>28.25</v>
      </c>
      <c r="N4555" t="s">
        <v>4615</v>
      </c>
      <c r="O4555">
        <v>42.104799999999997</v>
      </c>
      <c r="P4555" t="s">
        <v>12</v>
      </c>
    </row>
    <row r="4556" spans="1:16" hidden="1" x14ac:dyDescent="0.25">
      <c r="A4556" t="s">
        <v>39</v>
      </c>
      <c r="B4556" t="s">
        <v>38</v>
      </c>
      <c r="C4556" t="s">
        <v>433</v>
      </c>
      <c r="D4556" t="s">
        <v>79</v>
      </c>
      <c r="E4556" t="s">
        <v>80</v>
      </c>
      <c r="F4556" t="s">
        <v>202</v>
      </c>
      <c r="G4556">
        <v>94568</v>
      </c>
      <c r="H4556" s="9">
        <v>1</v>
      </c>
      <c r="I4556" s="1">
        <v>45106</v>
      </c>
      <c r="J4556">
        <v>6</v>
      </c>
      <c r="K4556">
        <v>2023</v>
      </c>
      <c r="L4556" t="s">
        <v>37</v>
      </c>
      <c r="M4556">
        <v>28.25</v>
      </c>
      <c r="N4556" t="s">
        <v>4615</v>
      </c>
      <c r="O4556">
        <v>42.104799999999997</v>
      </c>
      <c r="P4556" t="s">
        <v>12</v>
      </c>
    </row>
    <row r="4557" spans="1:16" hidden="1" x14ac:dyDescent="0.25">
      <c r="A4557" t="s">
        <v>39</v>
      </c>
      <c r="B4557" t="s">
        <v>16</v>
      </c>
      <c r="C4557" t="s">
        <v>3337</v>
      </c>
      <c r="D4557" t="s">
        <v>1048</v>
      </c>
      <c r="E4557" t="s">
        <v>1049</v>
      </c>
      <c r="F4557" t="s">
        <v>202</v>
      </c>
      <c r="G4557">
        <v>94567</v>
      </c>
      <c r="H4557" s="9">
        <v>1</v>
      </c>
      <c r="I4557" s="1">
        <v>45106</v>
      </c>
      <c r="J4557">
        <v>6</v>
      </c>
      <c r="K4557">
        <v>2023</v>
      </c>
      <c r="L4557" t="s">
        <v>37</v>
      </c>
      <c r="M4557">
        <v>33.5</v>
      </c>
      <c r="N4557" t="s">
        <v>4615</v>
      </c>
      <c r="O4557">
        <v>49.929600000000001</v>
      </c>
      <c r="P4557" t="s">
        <v>12</v>
      </c>
    </row>
    <row r="4558" spans="1:16" hidden="1" x14ac:dyDescent="0.25">
      <c r="A4558" t="s">
        <v>39</v>
      </c>
      <c r="B4558" t="s">
        <v>38</v>
      </c>
      <c r="C4558" t="s">
        <v>2968</v>
      </c>
      <c r="D4558" t="s">
        <v>877</v>
      </c>
      <c r="E4558" t="s">
        <v>878</v>
      </c>
      <c r="F4558" t="s">
        <v>202</v>
      </c>
      <c r="G4558">
        <v>94566</v>
      </c>
      <c r="H4558" s="9">
        <v>1</v>
      </c>
      <c r="I4558" s="1">
        <v>45106</v>
      </c>
      <c r="J4558">
        <v>6</v>
      </c>
      <c r="K4558">
        <v>2023</v>
      </c>
      <c r="L4558" t="s">
        <v>37</v>
      </c>
      <c r="M4558">
        <v>28.25</v>
      </c>
      <c r="N4558" t="s">
        <v>4615</v>
      </c>
      <c r="O4558">
        <v>42.104799999999997</v>
      </c>
      <c r="P4558" t="s">
        <v>12</v>
      </c>
    </row>
    <row r="4559" spans="1:16" hidden="1" x14ac:dyDescent="0.25">
      <c r="A4559" t="s">
        <v>39</v>
      </c>
      <c r="B4559" t="s">
        <v>4489</v>
      </c>
      <c r="C4559" t="s">
        <v>2969</v>
      </c>
      <c r="D4559" t="s">
        <v>966</v>
      </c>
      <c r="E4559" t="s">
        <v>967</v>
      </c>
      <c r="F4559" t="s">
        <v>202</v>
      </c>
      <c r="G4559">
        <v>94565</v>
      </c>
      <c r="H4559" s="9">
        <v>1</v>
      </c>
      <c r="I4559" s="1">
        <v>45106</v>
      </c>
      <c r="J4559">
        <v>6</v>
      </c>
      <c r="K4559">
        <v>2023</v>
      </c>
      <c r="L4559" t="s">
        <v>37</v>
      </c>
      <c r="M4559">
        <v>0.45</v>
      </c>
      <c r="N4559" t="s">
        <v>4615</v>
      </c>
      <c r="O4559">
        <v>0.67069999999999996</v>
      </c>
      <c r="P4559" t="s">
        <v>12</v>
      </c>
    </row>
    <row r="4560" spans="1:16" hidden="1" x14ac:dyDescent="0.25">
      <c r="A4560" t="s">
        <v>39</v>
      </c>
      <c r="B4560" t="s">
        <v>38</v>
      </c>
      <c r="C4560" t="s">
        <v>474</v>
      </c>
      <c r="D4560" t="s">
        <v>60</v>
      </c>
      <c r="E4560" t="s">
        <v>60</v>
      </c>
      <c r="F4560" t="s">
        <v>202</v>
      </c>
      <c r="G4560">
        <v>94565</v>
      </c>
      <c r="H4560" s="9">
        <v>1</v>
      </c>
      <c r="I4560" s="1">
        <v>45106</v>
      </c>
      <c r="J4560">
        <v>6</v>
      </c>
      <c r="K4560">
        <v>2023</v>
      </c>
      <c r="L4560" t="s">
        <v>37</v>
      </c>
      <c r="M4560">
        <v>28.25</v>
      </c>
      <c r="N4560" t="s">
        <v>4615</v>
      </c>
      <c r="O4560">
        <v>42.104799999999997</v>
      </c>
      <c r="P4560" t="s">
        <v>12</v>
      </c>
    </row>
    <row r="4561" spans="1:16" hidden="1" x14ac:dyDescent="0.25">
      <c r="A4561" t="s">
        <v>39</v>
      </c>
      <c r="B4561" t="s">
        <v>4489</v>
      </c>
      <c r="C4561" t="s">
        <v>2969</v>
      </c>
      <c r="D4561" t="s">
        <v>966</v>
      </c>
      <c r="E4561" t="s">
        <v>967</v>
      </c>
      <c r="F4561" t="s">
        <v>202</v>
      </c>
      <c r="G4561">
        <v>94564</v>
      </c>
      <c r="H4561" s="9">
        <v>1</v>
      </c>
      <c r="I4561" s="1">
        <v>45106</v>
      </c>
      <c r="J4561">
        <v>6</v>
      </c>
      <c r="K4561">
        <v>2023</v>
      </c>
      <c r="L4561" t="s">
        <v>37</v>
      </c>
      <c r="M4561">
        <v>0.45</v>
      </c>
      <c r="N4561" t="s">
        <v>4615</v>
      </c>
      <c r="O4561">
        <v>0.67069999999999996</v>
      </c>
      <c r="P4561" t="s">
        <v>12</v>
      </c>
    </row>
    <row r="4562" spans="1:16" hidden="1" x14ac:dyDescent="0.25">
      <c r="A4562" t="s">
        <v>39</v>
      </c>
      <c r="B4562" t="s">
        <v>38</v>
      </c>
      <c r="C4562" t="s">
        <v>3262</v>
      </c>
      <c r="D4562" t="s">
        <v>884</v>
      </c>
      <c r="E4562" t="s">
        <v>885</v>
      </c>
      <c r="F4562" t="s">
        <v>202</v>
      </c>
      <c r="G4562">
        <v>94564</v>
      </c>
      <c r="H4562" s="9">
        <v>1</v>
      </c>
      <c r="I4562" s="1">
        <v>45106</v>
      </c>
      <c r="J4562">
        <v>6</v>
      </c>
      <c r="K4562">
        <v>2023</v>
      </c>
      <c r="L4562" t="s">
        <v>37</v>
      </c>
      <c r="M4562">
        <v>28.25</v>
      </c>
      <c r="N4562" t="s">
        <v>4615</v>
      </c>
      <c r="O4562">
        <v>42.104799999999997</v>
      </c>
      <c r="P4562" t="s">
        <v>12</v>
      </c>
    </row>
    <row r="4563" spans="1:16" hidden="1" x14ac:dyDescent="0.25">
      <c r="A4563" t="s">
        <v>39</v>
      </c>
      <c r="B4563" t="s">
        <v>4489</v>
      </c>
      <c r="C4563" t="s">
        <v>2969</v>
      </c>
      <c r="D4563" t="s">
        <v>966</v>
      </c>
      <c r="E4563" t="s">
        <v>967</v>
      </c>
      <c r="F4563" t="s">
        <v>202</v>
      </c>
      <c r="G4563">
        <v>94563</v>
      </c>
      <c r="H4563" s="9">
        <v>2</v>
      </c>
      <c r="I4563" s="1">
        <v>45106</v>
      </c>
      <c r="J4563">
        <v>6</v>
      </c>
      <c r="K4563">
        <v>2023</v>
      </c>
      <c r="L4563" t="s">
        <v>37</v>
      </c>
      <c r="M4563">
        <v>0.45</v>
      </c>
      <c r="N4563" t="s">
        <v>4615</v>
      </c>
      <c r="O4563">
        <v>0.67069999999999996</v>
      </c>
      <c r="P4563" t="s">
        <v>12</v>
      </c>
    </row>
    <row r="4564" spans="1:16" hidden="1" x14ac:dyDescent="0.25">
      <c r="A4564" t="s">
        <v>39</v>
      </c>
      <c r="B4564" t="s">
        <v>38</v>
      </c>
      <c r="C4564" t="s">
        <v>2968</v>
      </c>
      <c r="D4564" t="s">
        <v>877</v>
      </c>
      <c r="E4564" t="s">
        <v>878</v>
      </c>
      <c r="F4564" t="s">
        <v>202</v>
      </c>
      <c r="G4564">
        <v>94563</v>
      </c>
      <c r="H4564" s="9">
        <v>1</v>
      </c>
      <c r="I4564" s="1">
        <v>45106</v>
      </c>
      <c r="J4564">
        <v>6</v>
      </c>
      <c r="K4564">
        <v>2023</v>
      </c>
      <c r="L4564" t="s">
        <v>37</v>
      </c>
      <c r="M4564">
        <v>28.25</v>
      </c>
      <c r="N4564" t="s">
        <v>4615</v>
      </c>
      <c r="O4564">
        <v>42.104799999999997</v>
      </c>
      <c r="P4564" t="s">
        <v>12</v>
      </c>
    </row>
    <row r="4565" spans="1:16" hidden="1" x14ac:dyDescent="0.25">
      <c r="A4565" t="s">
        <v>39</v>
      </c>
      <c r="B4565" t="s">
        <v>38</v>
      </c>
      <c r="C4565" t="s">
        <v>507</v>
      </c>
      <c r="D4565" t="s">
        <v>75</v>
      </c>
      <c r="E4565" t="s">
        <v>75</v>
      </c>
      <c r="F4565" t="s">
        <v>202</v>
      </c>
      <c r="G4565">
        <v>94563</v>
      </c>
      <c r="H4565" s="9">
        <v>1</v>
      </c>
      <c r="I4565" s="1">
        <v>45106</v>
      </c>
      <c r="J4565">
        <v>6</v>
      </c>
      <c r="K4565">
        <v>2023</v>
      </c>
      <c r="L4565" t="s">
        <v>37</v>
      </c>
      <c r="M4565">
        <v>26.62</v>
      </c>
      <c r="N4565" t="s">
        <v>4615</v>
      </c>
      <c r="O4565">
        <v>39.675400000000003</v>
      </c>
      <c r="P4565" t="s">
        <v>12</v>
      </c>
    </row>
    <row r="4566" spans="1:16" hidden="1" x14ac:dyDescent="0.25">
      <c r="A4566" t="s">
        <v>39</v>
      </c>
      <c r="B4566" t="s">
        <v>16</v>
      </c>
      <c r="C4566" t="s">
        <v>2994</v>
      </c>
      <c r="D4566" t="s">
        <v>986</v>
      </c>
      <c r="E4566" t="s">
        <v>987</v>
      </c>
      <c r="F4566" t="s">
        <v>202</v>
      </c>
      <c r="G4566">
        <v>94562</v>
      </c>
      <c r="H4566" s="9">
        <v>1</v>
      </c>
      <c r="I4566" s="1">
        <v>45106</v>
      </c>
      <c r="J4566">
        <v>6</v>
      </c>
      <c r="K4566">
        <v>2023</v>
      </c>
      <c r="L4566" t="s">
        <v>37</v>
      </c>
      <c r="M4566">
        <v>33.5</v>
      </c>
      <c r="N4566" t="s">
        <v>4615</v>
      </c>
      <c r="O4566">
        <v>49.929600000000001</v>
      </c>
      <c r="P4566" t="s">
        <v>12</v>
      </c>
    </row>
    <row r="4567" spans="1:16" hidden="1" x14ac:dyDescent="0.25">
      <c r="A4567" t="s">
        <v>39</v>
      </c>
      <c r="B4567" t="s">
        <v>16</v>
      </c>
      <c r="C4567" t="s">
        <v>3311</v>
      </c>
      <c r="D4567" t="s">
        <v>990</v>
      </c>
      <c r="E4567" t="s">
        <v>991</v>
      </c>
      <c r="F4567" t="s">
        <v>202</v>
      </c>
      <c r="G4567">
        <v>94559</v>
      </c>
      <c r="H4567" s="9">
        <v>1</v>
      </c>
      <c r="I4567" s="1">
        <v>45106</v>
      </c>
      <c r="J4567">
        <v>6</v>
      </c>
      <c r="K4567">
        <v>2023</v>
      </c>
      <c r="L4567" t="s">
        <v>37</v>
      </c>
      <c r="M4567">
        <v>33.5</v>
      </c>
      <c r="N4567" t="s">
        <v>4615</v>
      </c>
      <c r="O4567">
        <v>49.929600000000001</v>
      </c>
      <c r="P4567" t="s">
        <v>12</v>
      </c>
    </row>
    <row r="4568" spans="1:16" hidden="1" x14ac:dyDescent="0.25">
      <c r="A4568" t="s">
        <v>39</v>
      </c>
      <c r="B4568" t="s">
        <v>4489</v>
      </c>
      <c r="C4568" t="s">
        <v>2969</v>
      </c>
      <c r="D4568" t="s">
        <v>966</v>
      </c>
      <c r="E4568" t="s">
        <v>967</v>
      </c>
      <c r="F4568" t="s">
        <v>202</v>
      </c>
      <c r="G4568">
        <v>94558</v>
      </c>
      <c r="H4568" s="9">
        <v>1</v>
      </c>
      <c r="I4568" s="1">
        <v>45106</v>
      </c>
      <c r="J4568">
        <v>6</v>
      </c>
      <c r="K4568">
        <v>2023</v>
      </c>
      <c r="L4568" t="s">
        <v>37</v>
      </c>
      <c r="M4568">
        <v>0.45</v>
      </c>
      <c r="N4568" t="s">
        <v>4615</v>
      </c>
      <c r="O4568">
        <v>0.67069999999999996</v>
      </c>
      <c r="P4568" t="s">
        <v>12</v>
      </c>
    </row>
    <row r="4569" spans="1:16" hidden="1" x14ac:dyDescent="0.25">
      <c r="A4569" t="s">
        <v>39</v>
      </c>
      <c r="B4569" t="s">
        <v>38</v>
      </c>
      <c r="C4569" t="s">
        <v>2968</v>
      </c>
      <c r="D4569" t="s">
        <v>877</v>
      </c>
      <c r="E4569" t="s">
        <v>878</v>
      </c>
      <c r="F4569" t="s">
        <v>202</v>
      </c>
      <c r="G4569">
        <v>94558</v>
      </c>
      <c r="H4569" s="9">
        <v>1</v>
      </c>
      <c r="I4569" s="1">
        <v>45106</v>
      </c>
      <c r="J4569">
        <v>6</v>
      </c>
      <c r="K4569">
        <v>2023</v>
      </c>
      <c r="L4569" t="s">
        <v>37</v>
      </c>
      <c r="M4569">
        <v>28.25</v>
      </c>
      <c r="N4569" t="s">
        <v>4615</v>
      </c>
      <c r="O4569">
        <v>42.104799999999997</v>
      </c>
      <c r="P4569" t="s">
        <v>12</v>
      </c>
    </row>
    <row r="4570" spans="1:16" hidden="1" x14ac:dyDescent="0.25">
      <c r="A4570" t="s">
        <v>39</v>
      </c>
      <c r="B4570" t="s">
        <v>16</v>
      </c>
      <c r="C4570" t="s">
        <v>3025</v>
      </c>
      <c r="D4570" t="s">
        <v>1028</v>
      </c>
      <c r="E4570" t="s">
        <v>1029</v>
      </c>
      <c r="F4570" t="s">
        <v>202</v>
      </c>
      <c r="G4570">
        <v>94557</v>
      </c>
      <c r="H4570" s="9">
        <v>1</v>
      </c>
      <c r="I4570" s="1">
        <v>45106</v>
      </c>
      <c r="J4570">
        <v>6</v>
      </c>
      <c r="K4570">
        <v>2023</v>
      </c>
      <c r="L4570" t="s">
        <v>37</v>
      </c>
      <c r="M4570">
        <v>33.5</v>
      </c>
      <c r="N4570" t="s">
        <v>4615</v>
      </c>
      <c r="O4570">
        <v>49.929600000000001</v>
      </c>
      <c r="P4570" t="s">
        <v>12</v>
      </c>
    </row>
    <row r="4571" spans="1:16" hidden="1" x14ac:dyDescent="0.25">
      <c r="A4571" t="s">
        <v>39</v>
      </c>
      <c r="B4571" t="s">
        <v>38</v>
      </c>
      <c r="C4571" t="s">
        <v>2968</v>
      </c>
      <c r="D4571" t="s">
        <v>877</v>
      </c>
      <c r="E4571" t="s">
        <v>878</v>
      </c>
      <c r="F4571" t="s">
        <v>202</v>
      </c>
      <c r="G4571">
        <v>94556</v>
      </c>
      <c r="H4571" s="9">
        <v>4</v>
      </c>
      <c r="I4571" s="1">
        <v>45106</v>
      </c>
      <c r="J4571">
        <v>6</v>
      </c>
      <c r="K4571">
        <v>2023</v>
      </c>
      <c r="L4571" t="s">
        <v>37</v>
      </c>
      <c r="M4571">
        <v>28.25</v>
      </c>
      <c r="N4571" t="s">
        <v>4615</v>
      </c>
      <c r="O4571">
        <v>42.104799999999997</v>
      </c>
      <c r="P4571" t="s">
        <v>12</v>
      </c>
    </row>
    <row r="4572" spans="1:16" hidden="1" x14ac:dyDescent="0.25">
      <c r="A4572" t="s">
        <v>39</v>
      </c>
      <c r="B4572" t="s">
        <v>16</v>
      </c>
      <c r="C4572" t="s">
        <v>2994</v>
      </c>
      <c r="D4572" t="s">
        <v>986</v>
      </c>
      <c r="E4572" t="s">
        <v>987</v>
      </c>
      <c r="F4572" t="s">
        <v>202</v>
      </c>
      <c r="G4572">
        <v>94554</v>
      </c>
      <c r="H4572" s="9">
        <v>1</v>
      </c>
      <c r="I4572" s="1">
        <v>45106</v>
      </c>
      <c r="J4572">
        <v>6</v>
      </c>
      <c r="K4572">
        <v>2023</v>
      </c>
      <c r="L4572" t="s">
        <v>37</v>
      </c>
      <c r="M4572">
        <v>33.5</v>
      </c>
      <c r="N4572" t="s">
        <v>4615</v>
      </c>
      <c r="O4572">
        <v>49.929600000000001</v>
      </c>
      <c r="P4572" t="s">
        <v>12</v>
      </c>
    </row>
    <row r="4573" spans="1:16" hidden="1" x14ac:dyDescent="0.25">
      <c r="A4573" t="s">
        <v>39</v>
      </c>
      <c r="B4573" t="s">
        <v>38</v>
      </c>
      <c r="C4573" t="s">
        <v>2968</v>
      </c>
      <c r="D4573" t="s">
        <v>877</v>
      </c>
      <c r="E4573" t="s">
        <v>878</v>
      </c>
      <c r="F4573" t="s">
        <v>202</v>
      </c>
      <c r="G4573">
        <v>94553</v>
      </c>
      <c r="H4573" s="9">
        <v>1</v>
      </c>
      <c r="I4573" s="1">
        <v>45106</v>
      </c>
      <c r="J4573">
        <v>6</v>
      </c>
      <c r="K4573">
        <v>2023</v>
      </c>
      <c r="L4573" t="s">
        <v>37</v>
      </c>
      <c r="M4573">
        <v>28.25</v>
      </c>
      <c r="N4573" t="s">
        <v>4615</v>
      </c>
      <c r="O4573">
        <v>42.104799999999997</v>
      </c>
      <c r="P4573" t="s">
        <v>12</v>
      </c>
    </row>
    <row r="4574" spans="1:16" hidden="1" x14ac:dyDescent="0.25">
      <c r="A4574" t="s">
        <v>39</v>
      </c>
      <c r="B4574" t="s">
        <v>38</v>
      </c>
      <c r="C4574" t="s">
        <v>3262</v>
      </c>
      <c r="D4574" t="s">
        <v>884</v>
      </c>
      <c r="E4574" t="s">
        <v>885</v>
      </c>
      <c r="F4574" t="s">
        <v>202</v>
      </c>
      <c r="G4574">
        <v>94551</v>
      </c>
      <c r="H4574" s="9">
        <v>1</v>
      </c>
      <c r="I4574" s="1">
        <v>45106</v>
      </c>
      <c r="J4574">
        <v>6</v>
      </c>
      <c r="K4574">
        <v>2023</v>
      </c>
      <c r="L4574" t="s">
        <v>37</v>
      </c>
      <c r="M4574">
        <v>28.25</v>
      </c>
      <c r="N4574" t="s">
        <v>4615</v>
      </c>
      <c r="O4574">
        <v>42.104799999999997</v>
      </c>
      <c r="P4574" t="s">
        <v>12</v>
      </c>
    </row>
    <row r="4575" spans="1:16" hidden="1" x14ac:dyDescent="0.25">
      <c r="A4575" t="s">
        <v>39</v>
      </c>
      <c r="B4575" t="s">
        <v>16</v>
      </c>
      <c r="C4575" t="s">
        <v>2994</v>
      </c>
      <c r="D4575" t="s">
        <v>986</v>
      </c>
      <c r="E4575" t="s">
        <v>987</v>
      </c>
      <c r="F4575" t="s">
        <v>202</v>
      </c>
      <c r="G4575">
        <v>94550</v>
      </c>
      <c r="H4575" s="9">
        <v>1</v>
      </c>
      <c r="I4575" s="1">
        <v>45106</v>
      </c>
      <c r="J4575">
        <v>6</v>
      </c>
      <c r="K4575">
        <v>2023</v>
      </c>
      <c r="L4575" t="s">
        <v>37</v>
      </c>
      <c r="M4575">
        <v>33.5</v>
      </c>
      <c r="N4575" t="s">
        <v>4615</v>
      </c>
      <c r="O4575">
        <v>49.929600000000001</v>
      </c>
      <c r="P4575" t="s">
        <v>12</v>
      </c>
    </row>
    <row r="4576" spans="1:16" hidden="1" x14ac:dyDescent="0.25">
      <c r="A4576" t="s">
        <v>39</v>
      </c>
      <c r="B4576" t="s">
        <v>38</v>
      </c>
      <c r="C4576" t="s">
        <v>472</v>
      </c>
      <c r="D4576" t="s">
        <v>67</v>
      </c>
      <c r="E4576" t="s">
        <v>68</v>
      </c>
      <c r="F4576" t="s">
        <v>202</v>
      </c>
      <c r="G4576">
        <v>94549</v>
      </c>
      <c r="H4576" s="9">
        <v>1</v>
      </c>
      <c r="I4576" s="1">
        <v>45106</v>
      </c>
      <c r="J4576">
        <v>6</v>
      </c>
      <c r="K4576">
        <v>2023</v>
      </c>
      <c r="L4576" t="s">
        <v>37</v>
      </c>
      <c r="M4576">
        <v>28.25</v>
      </c>
      <c r="N4576" t="s">
        <v>4615</v>
      </c>
      <c r="O4576">
        <v>42.104799999999997</v>
      </c>
      <c r="P4576" t="s">
        <v>12</v>
      </c>
    </row>
    <row r="4577" spans="1:16" hidden="1" x14ac:dyDescent="0.25">
      <c r="A4577" t="s">
        <v>39</v>
      </c>
      <c r="B4577" t="s">
        <v>16</v>
      </c>
      <c r="C4577" t="s">
        <v>2935</v>
      </c>
      <c r="D4577" t="s">
        <v>1004</v>
      </c>
      <c r="E4577" t="s">
        <v>1005</v>
      </c>
      <c r="F4577" t="s">
        <v>202</v>
      </c>
      <c r="G4577">
        <v>94548</v>
      </c>
      <c r="H4577" s="9">
        <v>1</v>
      </c>
      <c r="I4577" s="1">
        <v>45106</v>
      </c>
      <c r="J4577">
        <v>6</v>
      </c>
      <c r="K4577">
        <v>2023</v>
      </c>
      <c r="L4577" t="s">
        <v>37</v>
      </c>
      <c r="M4577">
        <v>33.5</v>
      </c>
      <c r="N4577" t="s">
        <v>4615</v>
      </c>
      <c r="O4577">
        <v>49.929600000000001</v>
      </c>
      <c r="P4577" t="s">
        <v>12</v>
      </c>
    </row>
    <row r="4578" spans="1:16" hidden="1" x14ac:dyDescent="0.25">
      <c r="A4578" t="s">
        <v>39</v>
      </c>
      <c r="B4578" t="s">
        <v>16</v>
      </c>
      <c r="C4578" t="s">
        <v>3314</v>
      </c>
      <c r="D4578" t="s">
        <v>998</v>
      </c>
      <c r="E4578" t="s">
        <v>999</v>
      </c>
      <c r="F4578" t="s">
        <v>202</v>
      </c>
      <c r="G4578">
        <v>94547</v>
      </c>
      <c r="H4578" s="9">
        <v>1</v>
      </c>
      <c r="I4578" s="1">
        <v>45106</v>
      </c>
      <c r="J4578">
        <v>6</v>
      </c>
      <c r="K4578">
        <v>2023</v>
      </c>
      <c r="L4578" t="s">
        <v>37</v>
      </c>
      <c r="M4578">
        <v>33.5</v>
      </c>
      <c r="N4578" t="s">
        <v>4615</v>
      </c>
      <c r="O4578">
        <v>49.929600000000001</v>
      </c>
      <c r="P4578" t="s">
        <v>12</v>
      </c>
    </row>
    <row r="4579" spans="1:16" hidden="1" x14ac:dyDescent="0.25">
      <c r="A4579" t="s">
        <v>39</v>
      </c>
      <c r="B4579" t="s">
        <v>16</v>
      </c>
      <c r="C4579" t="s">
        <v>2994</v>
      </c>
      <c r="D4579" t="s">
        <v>986</v>
      </c>
      <c r="E4579" t="s">
        <v>987</v>
      </c>
      <c r="F4579" t="s">
        <v>202</v>
      </c>
      <c r="G4579">
        <v>94546</v>
      </c>
      <c r="H4579" s="9">
        <v>1</v>
      </c>
      <c r="I4579" s="1">
        <v>45106</v>
      </c>
      <c r="J4579">
        <v>6</v>
      </c>
      <c r="K4579">
        <v>2023</v>
      </c>
      <c r="L4579" t="s">
        <v>37</v>
      </c>
      <c r="M4579">
        <v>33.5</v>
      </c>
      <c r="N4579" t="s">
        <v>4615</v>
      </c>
      <c r="O4579">
        <v>49.929600000000001</v>
      </c>
      <c r="P4579" t="s">
        <v>12</v>
      </c>
    </row>
    <row r="4580" spans="1:16" hidden="1" x14ac:dyDescent="0.25">
      <c r="A4580" t="s">
        <v>39</v>
      </c>
      <c r="B4580" t="s">
        <v>38</v>
      </c>
      <c r="C4580" t="s">
        <v>533</v>
      </c>
      <c r="D4580" t="s">
        <v>54</v>
      </c>
      <c r="E4580" t="s">
        <v>55</v>
      </c>
      <c r="F4580" t="s">
        <v>202</v>
      </c>
      <c r="G4580">
        <v>94545</v>
      </c>
      <c r="H4580" s="9">
        <v>1</v>
      </c>
      <c r="I4580" s="1">
        <v>45106</v>
      </c>
      <c r="J4580">
        <v>6</v>
      </c>
      <c r="K4580">
        <v>2023</v>
      </c>
      <c r="L4580" t="s">
        <v>37</v>
      </c>
      <c r="M4580">
        <v>28.25</v>
      </c>
      <c r="N4580" t="s">
        <v>4615</v>
      </c>
      <c r="O4580">
        <v>42.104799999999997</v>
      </c>
      <c r="P4580" t="s">
        <v>12</v>
      </c>
    </row>
    <row r="4581" spans="1:16" hidden="1" x14ac:dyDescent="0.25">
      <c r="A4581" t="s">
        <v>39</v>
      </c>
      <c r="B4581" t="s">
        <v>38</v>
      </c>
      <c r="C4581" t="s">
        <v>3262</v>
      </c>
      <c r="D4581" t="s">
        <v>884</v>
      </c>
      <c r="E4581" t="s">
        <v>885</v>
      </c>
      <c r="F4581" t="s">
        <v>202</v>
      </c>
      <c r="G4581">
        <v>94544</v>
      </c>
      <c r="H4581" s="9">
        <v>1</v>
      </c>
      <c r="I4581" s="1">
        <v>45106</v>
      </c>
      <c r="J4581">
        <v>6</v>
      </c>
      <c r="K4581">
        <v>2023</v>
      </c>
      <c r="L4581" t="s">
        <v>37</v>
      </c>
      <c r="M4581">
        <v>28.25</v>
      </c>
      <c r="N4581" t="s">
        <v>4615</v>
      </c>
      <c r="O4581">
        <v>42.104799999999997</v>
      </c>
      <c r="P4581" t="s">
        <v>12</v>
      </c>
    </row>
    <row r="4582" spans="1:16" hidden="1" x14ac:dyDescent="0.25">
      <c r="A4582" t="s">
        <v>39</v>
      </c>
      <c r="B4582" t="s">
        <v>16</v>
      </c>
      <c r="C4582" t="s">
        <v>2994</v>
      </c>
      <c r="D4582" t="s">
        <v>986</v>
      </c>
      <c r="E4582" t="s">
        <v>987</v>
      </c>
      <c r="F4582" t="s">
        <v>202</v>
      </c>
      <c r="G4582">
        <v>94543</v>
      </c>
      <c r="H4582" s="9">
        <v>1</v>
      </c>
      <c r="I4582" s="1">
        <v>45106</v>
      </c>
      <c r="J4582">
        <v>6</v>
      </c>
      <c r="K4582">
        <v>2023</v>
      </c>
      <c r="L4582" t="s">
        <v>37</v>
      </c>
      <c r="M4582">
        <v>33.5</v>
      </c>
      <c r="N4582" t="s">
        <v>4615</v>
      </c>
      <c r="O4582">
        <v>49.929600000000001</v>
      </c>
      <c r="P4582" t="s">
        <v>12</v>
      </c>
    </row>
    <row r="4583" spans="1:16" hidden="1" x14ac:dyDescent="0.25">
      <c r="A4583" t="s">
        <v>39</v>
      </c>
      <c r="B4583" t="s">
        <v>38</v>
      </c>
      <c r="C4583" t="s">
        <v>2968</v>
      </c>
      <c r="D4583" t="s">
        <v>877</v>
      </c>
      <c r="E4583" t="s">
        <v>878</v>
      </c>
      <c r="F4583" t="s">
        <v>202</v>
      </c>
      <c r="G4583">
        <v>94542</v>
      </c>
      <c r="H4583" s="9">
        <v>1</v>
      </c>
      <c r="I4583" s="1">
        <v>45106</v>
      </c>
      <c r="J4583">
        <v>6</v>
      </c>
      <c r="K4583">
        <v>2023</v>
      </c>
      <c r="L4583" t="s">
        <v>37</v>
      </c>
      <c r="M4583">
        <v>28.25</v>
      </c>
      <c r="N4583" t="s">
        <v>4615</v>
      </c>
      <c r="O4583">
        <v>42.104799999999997</v>
      </c>
      <c r="P4583" t="s">
        <v>12</v>
      </c>
    </row>
    <row r="4584" spans="1:16" hidden="1" x14ac:dyDescent="0.25">
      <c r="A4584" t="s">
        <v>39</v>
      </c>
      <c r="B4584" t="s">
        <v>4489</v>
      </c>
      <c r="C4584" t="s">
        <v>2969</v>
      </c>
      <c r="D4584" t="s">
        <v>966</v>
      </c>
      <c r="E4584" t="s">
        <v>967</v>
      </c>
      <c r="F4584" t="s">
        <v>202</v>
      </c>
      <c r="G4584">
        <v>94542</v>
      </c>
      <c r="H4584" s="9">
        <v>1</v>
      </c>
      <c r="I4584" s="1">
        <v>45106</v>
      </c>
      <c r="J4584">
        <v>6</v>
      </c>
      <c r="K4584">
        <v>2023</v>
      </c>
      <c r="L4584" t="s">
        <v>37</v>
      </c>
      <c r="M4584">
        <v>0.45</v>
      </c>
      <c r="N4584" t="s">
        <v>4615</v>
      </c>
      <c r="O4584">
        <v>0.67069999999999996</v>
      </c>
      <c r="P4584" t="s">
        <v>12</v>
      </c>
    </row>
    <row r="4585" spans="1:16" hidden="1" x14ac:dyDescent="0.25">
      <c r="A4585" t="s">
        <v>39</v>
      </c>
      <c r="B4585" t="s">
        <v>38</v>
      </c>
      <c r="C4585" t="s">
        <v>3262</v>
      </c>
      <c r="D4585" t="s">
        <v>884</v>
      </c>
      <c r="E4585" t="s">
        <v>885</v>
      </c>
      <c r="F4585" t="s">
        <v>202</v>
      </c>
      <c r="G4585">
        <v>94541</v>
      </c>
      <c r="H4585" s="9">
        <v>1</v>
      </c>
      <c r="I4585" s="1">
        <v>45106</v>
      </c>
      <c r="J4585">
        <v>6</v>
      </c>
      <c r="K4585">
        <v>2023</v>
      </c>
      <c r="L4585" t="s">
        <v>37</v>
      </c>
      <c r="M4585">
        <v>28.25</v>
      </c>
      <c r="N4585" t="s">
        <v>4615</v>
      </c>
      <c r="O4585">
        <v>42.104799999999997</v>
      </c>
      <c r="P4585" t="s">
        <v>12</v>
      </c>
    </row>
    <row r="4586" spans="1:16" hidden="1" x14ac:dyDescent="0.25">
      <c r="A4586" t="s">
        <v>39</v>
      </c>
      <c r="B4586" t="s">
        <v>16</v>
      </c>
      <c r="C4586" t="s">
        <v>3331</v>
      </c>
      <c r="D4586" t="s">
        <v>1034</v>
      </c>
      <c r="E4586" t="s">
        <v>1022</v>
      </c>
      <c r="F4586" t="s">
        <v>202</v>
      </c>
      <c r="G4586">
        <v>94540</v>
      </c>
      <c r="H4586" s="9">
        <v>1</v>
      </c>
      <c r="I4586" s="1">
        <v>45106</v>
      </c>
      <c r="J4586">
        <v>6</v>
      </c>
      <c r="K4586">
        <v>2023</v>
      </c>
      <c r="L4586" t="s">
        <v>37</v>
      </c>
      <c r="M4586">
        <v>33.5</v>
      </c>
      <c r="N4586" t="s">
        <v>4615</v>
      </c>
      <c r="O4586">
        <v>49.929600000000001</v>
      </c>
      <c r="P4586" t="s">
        <v>12</v>
      </c>
    </row>
    <row r="4587" spans="1:16" hidden="1" x14ac:dyDescent="0.25">
      <c r="A4587" t="s">
        <v>39</v>
      </c>
      <c r="B4587" t="s">
        <v>16</v>
      </c>
      <c r="C4587" t="s">
        <v>3311</v>
      </c>
      <c r="D4587" t="s">
        <v>990</v>
      </c>
      <c r="E4587" t="s">
        <v>991</v>
      </c>
      <c r="F4587" t="s">
        <v>202</v>
      </c>
      <c r="G4587">
        <v>94539</v>
      </c>
      <c r="H4587" s="9">
        <v>1</v>
      </c>
      <c r="I4587" s="1">
        <v>45106</v>
      </c>
      <c r="J4587">
        <v>6</v>
      </c>
      <c r="K4587">
        <v>2023</v>
      </c>
      <c r="L4587" t="s">
        <v>37</v>
      </c>
      <c r="M4587">
        <v>33.5</v>
      </c>
      <c r="N4587" t="s">
        <v>4615</v>
      </c>
      <c r="O4587">
        <v>49.929600000000001</v>
      </c>
      <c r="P4587" t="s">
        <v>12</v>
      </c>
    </row>
    <row r="4588" spans="1:16" hidden="1" x14ac:dyDescent="0.25">
      <c r="A4588" t="s">
        <v>39</v>
      </c>
      <c r="B4588" t="s">
        <v>38</v>
      </c>
      <c r="C4588" t="s">
        <v>2968</v>
      </c>
      <c r="D4588" t="s">
        <v>877</v>
      </c>
      <c r="E4588" t="s">
        <v>878</v>
      </c>
      <c r="F4588" t="s">
        <v>202</v>
      </c>
      <c r="G4588">
        <v>94537</v>
      </c>
      <c r="H4588" s="9">
        <v>1</v>
      </c>
      <c r="I4588" s="1">
        <v>45106</v>
      </c>
      <c r="J4588">
        <v>6</v>
      </c>
      <c r="K4588">
        <v>2023</v>
      </c>
      <c r="L4588" t="s">
        <v>37</v>
      </c>
      <c r="M4588">
        <v>28.25</v>
      </c>
      <c r="N4588" t="s">
        <v>4615</v>
      </c>
      <c r="O4588">
        <v>42.104799999999997</v>
      </c>
      <c r="P4588" t="s">
        <v>12</v>
      </c>
    </row>
    <row r="4589" spans="1:16" hidden="1" x14ac:dyDescent="0.25">
      <c r="A4589" t="s">
        <v>39</v>
      </c>
      <c r="B4589" t="s">
        <v>38</v>
      </c>
      <c r="C4589" t="s">
        <v>2944</v>
      </c>
      <c r="D4589" t="s">
        <v>949</v>
      </c>
      <c r="E4589" t="s">
        <v>950</v>
      </c>
      <c r="F4589" t="s">
        <v>202</v>
      </c>
      <c r="G4589">
        <v>94536</v>
      </c>
      <c r="H4589" s="9">
        <v>1</v>
      </c>
      <c r="I4589" s="1">
        <v>45106</v>
      </c>
      <c r="J4589">
        <v>6</v>
      </c>
      <c r="K4589">
        <v>2023</v>
      </c>
      <c r="L4589" t="s">
        <v>37</v>
      </c>
      <c r="M4589">
        <v>28.25</v>
      </c>
      <c r="N4589" t="s">
        <v>4615</v>
      </c>
      <c r="O4589">
        <v>42.104799999999997</v>
      </c>
      <c r="P4589" t="s">
        <v>12</v>
      </c>
    </row>
    <row r="4590" spans="1:16" hidden="1" x14ac:dyDescent="0.25">
      <c r="A4590" t="s">
        <v>39</v>
      </c>
      <c r="B4590" t="s">
        <v>38</v>
      </c>
      <c r="C4590" t="s">
        <v>3291</v>
      </c>
      <c r="D4590" t="s">
        <v>941</v>
      </c>
      <c r="E4590" t="s">
        <v>942</v>
      </c>
      <c r="F4590" t="s">
        <v>202</v>
      </c>
      <c r="G4590">
        <v>94534</v>
      </c>
      <c r="H4590" s="9">
        <v>1</v>
      </c>
      <c r="I4590" s="1">
        <v>45106</v>
      </c>
      <c r="J4590">
        <v>6</v>
      </c>
      <c r="K4590">
        <v>2023</v>
      </c>
      <c r="L4590" t="s">
        <v>37</v>
      </c>
      <c r="M4590">
        <v>28.25</v>
      </c>
      <c r="N4590" t="s">
        <v>4615</v>
      </c>
      <c r="O4590">
        <v>42.104799999999997</v>
      </c>
      <c r="P4590" t="s">
        <v>12</v>
      </c>
    </row>
    <row r="4591" spans="1:16" hidden="1" x14ac:dyDescent="0.25">
      <c r="A4591" t="s">
        <v>39</v>
      </c>
      <c r="B4591" t="s">
        <v>16</v>
      </c>
      <c r="C4591" t="s">
        <v>576</v>
      </c>
      <c r="D4591" t="s">
        <v>90</v>
      </c>
      <c r="E4591" t="s">
        <v>91</v>
      </c>
      <c r="F4591" t="s">
        <v>202</v>
      </c>
      <c r="G4591">
        <v>94453</v>
      </c>
      <c r="H4591" s="9">
        <v>1</v>
      </c>
      <c r="I4591" s="1">
        <v>45105</v>
      </c>
      <c r="J4591">
        <v>6</v>
      </c>
      <c r="K4591">
        <v>2023</v>
      </c>
      <c r="L4591" t="s">
        <v>37</v>
      </c>
      <c r="M4591">
        <v>33.5</v>
      </c>
      <c r="N4591" t="s">
        <v>4615</v>
      </c>
      <c r="O4591">
        <v>49.9236</v>
      </c>
      <c r="P4591" t="s">
        <v>12</v>
      </c>
    </row>
    <row r="4592" spans="1:16" hidden="1" x14ac:dyDescent="0.25">
      <c r="A4592" t="s">
        <v>39</v>
      </c>
      <c r="B4592" t="s">
        <v>38</v>
      </c>
      <c r="C4592" t="s">
        <v>506</v>
      </c>
      <c r="D4592" t="s">
        <v>52</v>
      </c>
      <c r="E4592" t="s">
        <v>53</v>
      </c>
      <c r="F4592" t="s">
        <v>202</v>
      </c>
      <c r="G4592">
        <v>94428</v>
      </c>
      <c r="H4592" s="9">
        <v>1</v>
      </c>
      <c r="I4592" s="1">
        <v>45105</v>
      </c>
      <c r="J4592">
        <v>6</v>
      </c>
      <c r="K4592">
        <v>2023</v>
      </c>
      <c r="L4592" t="s">
        <v>37</v>
      </c>
      <c r="M4592">
        <v>28.25</v>
      </c>
      <c r="N4592" t="s">
        <v>4615</v>
      </c>
      <c r="O4592">
        <v>42.099800000000002</v>
      </c>
      <c r="P4592" t="s">
        <v>12</v>
      </c>
    </row>
    <row r="4593" spans="1:16" hidden="1" x14ac:dyDescent="0.25">
      <c r="A4593" t="s">
        <v>39</v>
      </c>
      <c r="B4593" t="s">
        <v>16</v>
      </c>
      <c r="C4593" t="s">
        <v>576</v>
      </c>
      <c r="D4593" t="s">
        <v>90</v>
      </c>
      <c r="E4593" t="s">
        <v>91</v>
      </c>
      <c r="F4593" t="s">
        <v>202</v>
      </c>
      <c r="G4593">
        <v>94424</v>
      </c>
      <c r="H4593" s="9">
        <v>1</v>
      </c>
      <c r="I4593" s="1">
        <v>45105</v>
      </c>
      <c r="J4593">
        <v>6</v>
      </c>
      <c r="K4593">
        <v>2023</v>
      </c>
      <c r="L4593" t="s">
        <v>37</v>
      </c>
      <c r="M4593">
        <v>33.5</v>
      </c>
      <c r="N4593" t="s">
        <v>4615</v>
      </c>
      <c r="O4593">
        <v>49.9236</v>
      </c>
      <c r="P4593" t="s">
        <v>12</v>
      </c>
    </row>
    <row r="4594" spans="1:16" hidden="1" x14ac:dyDescent="0.25">
      <c r="A4594" t="s">
        <v>39</v>
      </c>
      <c r="B4594" t="s">
        <v>16</v>
      </c>
      <c r="C4594" t="s">
        <v>2942</v>
      </c>
      <c r="D4594" t="s">
        <v>994</v>
      </c>
      <c r="E4594" t="s">
        <v>995</v>
      </c>
      <c r="F4594" t="s">
        <v>202</v>
      </c>
      <c r="G4594">
        <v>94423</v>
      </c>
      <c r="H4594" s="9">
        <v>1</v>
      </c>
      <c r="I4594" s="1">
        <v>45105</v>
      </c>
      <c r="J4594">
        <v>6</v>
      </c>
      <c r="K4594">
        <v>2023</v>
      </c>
      <c r="L4594" t="s">
        <v>37</v>
      </c>
      <c r="M4594">
        <v>33.5</v>
      </c>
      <c r="N4594" t="s">
        <v>4615</v>
      </c>
      <c r="O4594">
        <v>49.9236</v>
      </c>
      <c r="P4594" t="s">
        <v>12</v>
      </c>
    </row>
    <row r="4595" spans="1:16" hidden="1" x14ac:dyDescent="0.25">
      <c r="A4595" t="s">
        <v>39</v>
      </c>
      <c r="B4595" t="s">
        <v>16</v>
      </c>
      <c r="C4595" t="s">
        <v>2942</v>
      </c>
      <c r="D4595" t="s">
        <v>994</v>
      </c>
      <c r="E4595" t="s">
        <v>995</v>
      </c>
      <c r="F4595" t="s">
        <v>202</v>
      </c>
      <c r="G4595">
        <v>94334</v>
      </c>
      <c r="H4595" s="9">
        <v>1</v>
      </c>
      <c r="I4595" s="1">
        <v>45104</v>
      </c>
      <c r="J4595">
        <v>6</v>
      </c>
      <c r="K4595">
        <v>2023</v>
      </c>
      <c r="L4595" t="s">
        <v>37</v>
      </c>
      <c r="M4595">
        <v>33.5</v>
      </c>
      <c r="N4595" t="s">
        <v>4615</v>
      </c>
      <c r="O4595">
        <v>50.405799999999999</v>
      </c>
      <c r="P4595" t="s">
        <v>12</v>
      </c>
    </row>
    <row r="4596" spans="1:16" hidden="1" x14ac:dyDescent="0.25">
      <c r="A4596" t="s">
        <v>39</v>
      </c>
      <c r="B4596" t="s">
        <v>16</v>
      </c>
      <c r="C4596" t="s">
        <v>2942</v>
      </c>
      <c r="D4596" t="s">
        <v>994</v>
      </c>
      <c r="E4596" t="s">
        <v>995</v>
      </c>
      <c r="F4596" t="s">
        <v>202</v>
      </c>
      <c r="G4596">
        <v>94305</v>
      </c>
      <c r="H4596" s="9">
        <v>1</v>
      </c>
      <c r="I4596" s="1">
        <v>45104</v>
      </c>
      <c r="J4596">
        <v>6</v>
      </c>
      <c r="K4596">
        <v>2023</v>
      </c>
      <c r="L4596" t="s">
        <v>37</v>
      </c>
      <c r="M4596">
        <v>33.5</v>
      </c>
      <c r="N4596" t="s">
        <v>4615</v>
      </c>
      <c r="O4596">
        <v>50.405799999999999</v>
      </c>
      <c r="P4596" t="s">
        <v>12</v>
      </c>
    </row>
    <row r="4597" spans="1:16" hidden="1" x14ac:dyDescent="0.25">
      <c r="A4597" t="s">
        <v>39</v>
      </c>
      <c r="B4597" t="s">
        <v>38</v>
      </c>
      <c r="C4597" t="s">
        <v>536</v>
      </c>
      <c r="D4597" t="s">
        <v>84</v>
      </c>
      <c r="E4597" t="s">
        <v>85</v>
      </c>
      <c r="F4597" t="s">
        <v>202</v>
      </c>
      <c r="G4597">
        <v>94304</v>
      </c>
      <c r="H4597" s="9">
        <v>1</v>
      </c>
      <c r="I4597" s="1">
        <v>45104</v>
      </c>
      <c r="J4597">
        <v>6</v>
      </c>
      <c r="K4597">
        <v>2023</v>
      </c>
      <c r="L4597" t="s">
        <v>37</v>
      </c>
      <c r="M4597">
        <v>33.5</v>
      </c>
      <c r="N4597" t="s">
        <v>4615</v>
      </c>
      <c r="O4597">
        <v>50.405799999999999</v>
      </c>
      <c r="P4597" t="s">
        <v>12</v>
      </c>
    </row>
    <row r="4598" spans="1:16" hidden="1" x14ac:dyDescent="0.25">
      <c r="A4598" t="s">
        <v>39</v>
      </c>
      <c r="B4598" t="s">
        <v>16</v>
      </c>
      <c r="C4598" t="s">
        <v>529</v>
      </c>
      <c r="D4598" t="s">
        <v>65</v>
      </c>
      <c r="E4598" t="s">
        <v>66</v>
      </c>
      <c r="F4598" t="s">
        <v>202</v>
      </c>
      <c r="G4598">
        <v>94303</v>
      </c>
      <c r="H4598" s="9">
        <v>1</v>
      </c>
      <c r="I4598" s="1">
        <v>45104</v>
      </c>
      <c r="J4598">
        <v>6</v>
      </c>
      <c r="K4598">
        <v>2023</v>
      </c>
      <c r="L4598" t="s">
        <v>37</v>
      </c>
      <c r="M4598">
        <v>28.25</v>
      </c>
      <c r="N4598" t="s">
        <v>4615</v>
      </c>
      <c r="O4598">
        <v>42.506399999999999</v>
      </c>
      <c r="P4598" t="s">
        <v>12</v>
      </c>
    </row>
    <row r="4599" spans="1:16" hidden="1" x14ac:dyDescent="0.25">
      <c r="A4599" t="s">
        <v>39</v>
      </c>
      <c r="B4599" t="s">
        <v>38</v>
      </c>
      <c r="C4599" t="s">
        <v>3264</v>
      </c>
      <c r="D4599" t="s">
        <v>888</v>
      </c>
      <c r="E4599" t="s">
        <v>889</v>
      </c>
      <c r="F4599" t="s">
        <v>202</v>
      </c>
      <c r="G4599">
        <v>94302</v>
      </c>
      <c r="H4599" s="9">
        <v>1</v>
      </c>
      <c r="I4599" s="1">
        <v>45104</v>
      </c>
      <c r="J4599">
        <v>6</v>
      </c>
      <c r="K4599">
        <v>2023</v>
      </c>
      <c r="L4599" t="s">
        <v>37</v>
      </c>
      <c r="M4599">
        <v>26.62</v>
      </c>
      <c r="N4599" t="s">
        <v>4615</v>
      </c>
      <c r="O4599">
        <v>40.053800000000003</v>
      </c>
      <c r="P4599" t="s">
        <v>12</v>
      </c>
    </row>
    <row r="4600" spans="1:16" hidden="1" x14ac:dyDescent="0.25">
      <c r="A4600" t="s">
        <v>39</v>
      </c>
      <c r="B4600" t="s">
        <v>16</v>
      </c>
      <c r="C4600" t="s">
        <v>3319</v>
      </c>
      <c r="D4600" t="s">
        <v>1010</v>
      </c>
      <c r="E4600" t="s">
        <v>1011</v>
      </c>
      <c r="F4600" t="s">
        <v>202</v>
      </c>
      <c r="G4600">
        <v>94301</v>
      </c>
      <c r="H4600" s="9">
        <v>1</v>
      </c>
      <c r="I4600" s="1">
        <v>45104</v>
      </c>
      <c r="J4600">
        <v>6</v>
      </c>
      <c r="K4600">
        <v>2023</v>
      </c>
      <c r="L4600" t="s">
        <v>37</v>
      </c>
      <c r="M4600">
        <v>33.5</v>
      </c>
      <c r="N4600" t="s">
        <v>4615</v>
      </c>
      <c r="O4600">
        <v>50.405799999999999</v>
      </c>
      <c r="P4600" t="s">
        <v>12</v>
      </c>
    </row>
    <row r="4601" spans="1:16" hidden="1" x14ac:dyDescent="0.25">
      <c r="A4601" t="s">
        <v>39</v>
      </c>
      <c r="B4601" t="s">
        <v>38</v>
      </c>
      <c r="C4601" t="s">
        <v>473</v>
      </c>
      <c r="D4601" t="s">
        <v>40</v>
      </c>
      <c r="E4601" t="s">
        <v>41</v>
      </c>
      <c r="F4601" t="s">
        <v>202</v>
      </c>
      <c r="G4601">
        <v>94299</v>
      </c>
      <c r="H4601" s="9">
        <v>1</v>
      </c>
      <c r="I4601" s="1">
        <v>45104</v>
      </c>
      <c r="J4601">
        <v>6</v>
      </c>
      <c r="K4601">
        <v>2023</v>
      </c>
      <c r="L4601" t="s">
        <v>37</v>
      </c>
      <c r="M4601">
        <v>28.25</v>
      </c>
      <c r="N4601" t="s">
        <v>4615</v>
      </c>
      <c r="O4601">
        <v>42.506399999999999</v>
      </c>
      <c r="P4601" t="s">
        <v>12</v>
      </c>
    </row>
    <row r="4602" spans="1:16" hidden="1" x14ac:dyDescent="0.25">
      <c r="A4602" t="s">
        <v>39</v>
      </c>
      <c r="B4602" t="s">
        <v>38</v>
      </c>
      <c r="C4602" t="s">
        <v>3292</v>
      </c>
      <c r="D4602" t="s">
        <v>943</v>
      </c>
      <c r="E4602" t="s">
        <v>944</v>
      </c>
      <c r="F4602" t="s">
        <v>202</v>
      </c>
      <c r="G4602">
        <v>94295</v>
      </c>
      <c r="H4602" s="9">
        <v>1</v>
      </c>
      <c r="I4602" s="1">
        <v>45104</v>
      </c>
      <c r="J4602">
        <v>6</v>
      </c>
      <c r="K4602">
        <v>2023</v>
      </c>
      <c r="L4602" t="s">
        <v>37</v>
      </c>
      <c r="M4602">
        <v>28.25</v>
      </c>
      <c r="N4602" t="s">
        <v>4615</v>
      </c>
      <c r="O4602">
        <v>42.506399999999999</v>
      </c>
      <c r="P4602" t="s">
        <v>12</v>
      </c>
    </row>
    <row r="4603" spans="1:16" hidden="1" x14ac:dyDescent="0.25">
      <c r="A4603" t="s">
        <v>39</v>
      </c>
      <c r="B4603" t="s">
        <v>16</v>
      </c>
      <c r="C4603" t="s">
        <v>3335</v>
      </c>
      <c r="D4603" t="s">
        <v>1045</v>
      </c>
      <c r="E4603" t="s">
        <v>995</v>
      </c>
      <c r="F4603" t="s">
        <v>202</v>
      </c>
      <c r="G4603">
        <v>94280</v>
      </c>
      <c r="H4603" s="9">
        <v>1</v>
      </c>
      <c r="I4603" s="1">
        <v>45104</v>
      </c>
      <c r="J4603">
        <v>6</v>
      </c>
      <c r="K4603">
        <v>2023</v>
      </c>
      <c r="L4603" t="s">
        <v>37</v>
      </c>
      <c r="M4603">
        <v>33.5</v>
      </c>
      <c r="N4603" t="s">
        <v>4615</v>
      </c>
      <c r="O4603">
        <v>50.405799999999999</v>
      </c>
      <c r="P4603" t="s">
        <v>12</v>
      </c>
    </row>
    <row r="4604" spans="1:16" hidden="1" x14ac:dyDescent="0.25">
      <c r="A4604" t="s">
        <v>39</v>
      </c>
      <c r="B4604" t="s">
        <v>16</v>
      </c>
      <c r="C4604" t="s">
        <v>576</v>
      </c>
      <c r="D4604" t="s">
        <v>90</v>
      </c>
      <c r="E4604" t="s">
        <v>91</v>
      </c>
      <c r="F4604" t="s">
        <v>202</v>
      </c>
      <c r="G4604">
        <v>94169</v>
      </c>
      <c r="H4604" s="9">
        <v>1</v>
      </c>
      <c r="I4604" s="1">
        <v>45103</v>
      </c>
      <c r="J4604">
        <v>6</v>
      </c>
      <c r="K4604">
        <v>2023</v>
      </c>
      <c r="L4604" t="s">
        <v>37</v>
      </c>
      <c r="M4604">
        <v>33.5</v>
      </c>
      <c r="N4604" t="s">
        <v>4615</v>
      </c>
      <c r="O4604">
        <v>50.719200000000001</v>
      </c>
      <c r="P4604" t="s">
        <v>12</v>
      </c>
    </row>
    <row r="4605" spans="1:16" hidden="1" x14ac:dyDescent="0.25">
      <c r="A4605" t="s">
        <v>39</v>
      </c>
      <c r="B4605" t="s">
        <v>16</v>
      </c>
      <c r="C4605" t="s">
        <v>2942</v>
      </c>
      <c r="D4605" t="s">
        <v>994</v>
      </c>
      <c r="E4605" t="s">
        <v>995</v>
      </c>
      <c r="F4605" t="s">
        <v>202</v>
      </c>
      <c r="G4605">
        <v>94168</v>
      </c>
      <c r="H4605" s="9">
        <v>1</v>
      </c>
      <c r="I4605" s="1">
        <v>45103</v>
      </c>
      <c r="J4605">
        <v>6</v>
      </c>
      <c r="K4605">
        <v>2023</v>
      </c>
      <c r="L4605" t="s">
        <v>37</v>
      </c>
      <c r="M4605">
        <v>33.5</v>
      </c>
      <c r="N4605" t="s">
        <v>4615</v>
      </c>
      <c r="O4605">
        <v>50.719200000000001</v>
      </c>
      <c r="P4605" t="s">
        <v>12</v>
      </c>
    </row>
    <row r="4606" spans="1:16" hidden="1" x14ac:dyDescent="0.25">
      <c r="A4606" t="s">
        <v>39</v>
      </c>
      <c r="B4606" t="s">
        <v>16</v>
      </c>
      <c r="C4606" t="s">
        <v>528</v>
      </c>
      <c r="D4606" t="s">
        <v>92</v>
      </c>
      <c r="E4606" t="s">
        <v>93</v>
      </c>
      <c r="F4606" t="s">
        <v>202</v>
      </c>
      <c r="G4606">
        <v>94166</v>
      </c>
      <c r="H4606" s="9">
        <v>2</v>
      </c>
      <c r="I4606" s="1">
        <v>45103</v>
      </c>
      <c r="J4606">
        <v>6</v>
      </c>
      <c r="K4606">
        <v>2023</v>
      </c>
      <c r="L4606" t="s">
        <v>37</v>
      </c>
      <c r="M4606">
        <v>33.5</v>
      </c>
      <c r="N4606" t="s">
        <v>4615</v>
      </c>
      <c r="O4606">
        <v>50.719200000000001</v>
      </c>
      <c r="P4606" t="s">
        <v>12</v>
      </c>
    </row>
    <row r="4607" spans="1:16" hidden="1" x14ac:dyDescent="0.25">
      <c r="A4607" t="s">
        <v>39</v>
      </c>
      <c r="B4607" t="s">
        <v>38</v>
      </c>
      <c r="C4607" t="s">
        <v>2968</v>
      </c>
      <c r="D4607" t="s">
        <v>877</v>
      </c>
      <c r="E4607" t="s">
        <v>878</v>
      </c>
      <c r="F4607" t="s">
        <v>202</v>
      </c>
      <c r="G4607">
        <v>94095</v>
      </c>
      <c r="H4607" s="9">
        <v>1</v>
      </c>
      <c r="I4607" s="1">
        <v>45102</v>
      </c>
      <c r="J4607">
        <v>6</v>
      </c>
      <c r="K4607">
        <v>2023</v>
      </c>
      <c r="L4607" t="s">
        <v>37</v>
      </c>
      <c r="M4607">
        <v>28.25</v>
      </c>
      <c r="N4607" t="s">
        <v>4615</v>
      </c>
      <c r="O4607">
        <v>42.725299999999997</v>
      </c>
      <c r="P4607" t="s">
        <v>12</v>
      </c>
    </row>
    <row r="4608" spans="1:16" hidden="1" x14ac:dyDescent="0.25">
      <c r="A4608" t="s">
        <v>39</v>
      </c>
      <c r="B4608" t="s">
        <v>16</v>
      </c>
      <c r="C4608" t="s">
        <v>2994</v>
      </c>
      <c r="D4608" t="s">
        <v>986</v>
      </c>
      <c r="E4608" t="s">
        <v>987</v>
      </c>
      <c r="F4608" t="s">
        <v>202</v>
      </c>
      <c r="G4608">
        <v>94094</v>
      </c>
      <c r="H4608" s="9">
        <v>1</v>
      </c>
      <c r="I4608" s="1">
        <v>45102</v>
      </c>
      <c r="J4608">
        <v>6</v>
      </c>
      <c r="K4608">
        <v>2023</v>
      </c>
      <c r="L4608" t="s">
        <v>37</v>
      </c>
      <c r="M4608">
        <v>33.5</v>
      </c>
      <c r="N4608" t="s">
        <v>4615</v>
      </c>
      <c r="O4608">
        <v>50.665500000000002</v>
      </c>
      <c r="P4608" t="s">
        <v>12</v>
      </c>
    </row>
    <row r="4609" spans="1:16" hidden="1" x14ac:dyDescent="0.25">
      <c r="A4609" t="s">
        <v>39</v>
      </c>
      <c r="B4609" t="s">
        <v>38</v>
      </c>
      <c r="C4609" t="s">
        <v>433</v>
      </c>
      <c r="D4609" t="s">
        <v>79</v>
      </c>
      <c r="E4609" t="s">
        <v>80</v>
      </c>
      <c r="F4609" t="s">
        <v>202</v>
      </c>
      <c r="G4609">
        <v>94092</v>
      </c>
      <c r="H4609" s="9">
        <v>1</v>
      </c>
      <c r="I4609" s="1">
        <v>45102</v>
      </c>
      <c r="J4609">
        <v>6</v>
      </c>
      <c r="K4609">
        <v>2023</v>
      </c>
      <c r="L4609" t="s">
        <v>37</v>
      </c>
      <c r="M4609">
        <v>28.25</v>
      </c>
      <c r="N4609" t="s">
        <v>4615</v>
      </c>
      <c r="O4609">
        <v>42.725299999999997</v>
      </c>
      <c r="P4609" t="s">
        <v>12</v>
      </c>
    </row>
    <row r="4610" spans="1:16" hidden="1" x14ac:dyDescent="0.25">
      <c r="A4610" t="s">
        <v>39</v>
      </c>
      <c r="B4610" t="s">
        <v>38</v>
      </c>
      <c r="C4610" t="s">
        <v>470</v>
      </c>
      <c r="D4610" t="s">
        <v>77</v>
      </c>
      <c r="E4610" t="s">
        <v>78</v>
      </c>
      <c r="F4610" t="s">
        <v>202</v>
      </c>
      <c r="G4610">
        <v>94091</v>
      </c>
      <c r="H4610" s="9">
        <v>1</v>
      </c>
      <c r="I4610" s="1">
        <v>45102</v>
      </c>
      <c r="J4610">
        <v>6</v>
      </c>
      <c r="K4610">
        <v>2023</v>
      </c>
      <c r="L4610" t="s">
        <v>37</v>
      </c>
      <c r="M4610">
        <v>28.25</v>
      </c>
      <c r="N4610" t="s">
        <v>4615</v>
      </c>
      <c r="O4610">
        <v>42.725299999999997</v>
      </c>
      <c r="P4610" t="s">
        <v>12</v>
      </c>
    </row>
    <row r="4611" spans="1:16" hidden="1" x14ac:dyDescent="0.25">
      <c r="A4611" t="s">
        <v>39</v>
      </c>
      <c r="B4611" t="s">
        <v>16</v>
      </c>
      <c r="C4611" t="s">
        <v>2994</v>
      </c>
      <c r="D4611" t="s">
        <v>986</v>
      </c>
      <c r="E4611" t="s">
        <v>987</v>
      </c>
      <c r="F4611" t="s">
        <v>202</v>
      </c>
      <c r="G4611">
        <v>94090</v>
      </c>
      <c r="H4611" s="9">
        <v>1</v>
      </c>
      <c r="I4611" s="1">
        <v>45102</v>
      </c>
      <c r="J4611">
        <v>6</v>
      </c>
      <c r="K4611">
        <v>2023</v>
      </c>
      <c r="L4611" t="s">
        <v>37</v>
      </c>
      <c r="M4611">
        <v>33.5</v>
      </c>
      <c r="N4611" t="s">
        <v>4615</v>
      </c>
      <c r="O4611">
        <v>50.665500000000002</v>
      </c>
      <c r="P4611" t="s">
        <v>12</v>
      </c>
    </row>
    <row r="4612" spans="1:16" hidden="1" x14ac:dyDescent="0.25">
      <c r="A4612" t="s">
        <v>39</v>
      </c>
      <c r="B4612" t="s">
        <v>38</v>
      </c>
      <c r="C4612" t="s">
        <v>472</v>
      </c>
      <c r="D4612" t="s">
        <v>67</v>
      </c>
      <c r="E4612" t="s">
        <v>68</v>
      </c>
      <c r="F4612" t="s">
        <v>202</v>
      </c>
      <c r="G4612">
        <v>94088</v>
      </c>
      <c r="H4612" s="9">
        <v>1</v>
      </c>
      <c r="I4612" s="1">
        <v>45102</v>
      </c>
      <c r="J4612">
        <v>6</v>
      </c>
      <c r="K4612">
        <v>2023</v>
      </c>
      <c r="L4612" t="s">
        <v>37</v>
      </c>
      <c r="M4612">
        <v>28.25</v>
      </c>
      <c r="N4612" t="s">
        <v>4615</v>
      </c>
      <c r="O4612">
        <v>42.725299999999997</v>
      </c>
      <c r="P4612" t="s">
        <v>12</v>
      </c>
    </row>
    <row r="4613" spans="1:16" hidden="1" x14ac:dyDescent="0.25">
      <c r="A4613" t="s">
        <v>39</v>
      </c>
      <c r="B4613" t="s">
        <v>16</v>
      </c>
      <c r="C4613" t="s">
        <v>2994</v>
      </c>
      <c r="D4613" t="s">
        <v>986</v>
      </c>
      <c r="E4613" t="s">
        <v>987</v>
      </c>
      <c r="F4613" t="s">
        <v>202</v>
      </c>
      <c r="G4613">
        <v>94086</v>
      </c>
      <c r="H4613" s="9">
        <v>1</v>
      </c>
      <c r="I4613" s="1">
        <v>45102</v>
      </c>
      <c r="J4613">
        <v>6</v>
      </c>
      <c r="K4613">
        <v>2023</v>
      </c>
      <c r="L4613" t="s">
        <v>37</v>
      </c>
      <c r="M4613">
        <v>33.5</v>
      </c>
      <c r="N4613" t="s">
        <v>4615</v>
      </c>
      <c r="O4613">
        <v>50.665500000000002</v>
      </c>
      <c r="P4613" t="s">
        <v>12</v>
      </c>
    </row>
    <row r="4614" spans="1:16" hidden="1" x14ac:dyDescent="0.25">
      <c r="A4614" t="s">
        <v>39</v>
      </c>
      <c r="B4614" t="s">
        <v>38</v>
      </c>
      <c r="C4614" t="s">
        <v>3296</v>
      </c>
      <c r="D4614" t="s">
        <v>953</v>
      </c>
      <c r="E4614" t="s">
        <v>953</v>
      </c>
      <c r="F4614" t="s">
        <v>202</v>
      </c>
      <c r="G4614">
        <v>94085</v>
      </c>
      <c r="H4614" s="9">
        <v>1</v>
      </c>
      <c r="I4614" s="1">
        <v>45102</v>
      </c>
      <c r="J4614">
        <v>6</v>
      </c>
      <c r="K4614">
        <v>2023</v>
      </c>
      <c r="L4614" t="s">
        <v>37</v>
      </c>
      <c r="M4614">
        <v>26.62</v>
      </c>
      <c r="N4614" t="s">
        <v>4615</v>
      </c>
      <c r="O4614">
        <v>40.260100000000001</v>
      </c>
      <c r="P4614" t="s">
        <v>12</v>
      </c>
    </row>
    <row r="4615" spans="1:16" hidden="1" x14ac:dyDescent="0.25">
      <c r="A4615" t="s">
        <v>39</v>
      </c>
      <c r="B4615" t="s">
        <v>16</v>
      </c>
      <c r="C4615" t="s">
        <v>2935</v>
      </c>
      <c r="D4615" t="s">
        <v>1004</v>
      </c>
      <c r="E4615" t="s">
        <v>1005</v>
      </c>
      <c r="F4615" t="s">
        <v>202</v>
      </c>
      <c r="G4615">
        <v>94084</v>
      </c>
      <c r="H4615" s="9">
        <v>1</v>
      </c>
      <c r="I4615" s="1">
        <v>45102</v>
      </c>
      <c r="J4615">
        <v>6</v>
      </c>
      <c r="K4615">
        <v>2023</v>
      </c>
      <c r="L4615" t="s">
        <v>37</v>
      </c>
      <c r="M4615">
        <v>33.5</v>
      </c>
      <c r="N4615" t="s">
        <v>4615</v>
      </c>
      <c r="O4615">
        <v>50.665500000000002</v>
      </c>
      <c r="P4615" t="s">
        <v>12</v>
      </c>
    </row>
    <row r="4616" spans="1:16" hidden="1" x14ac:dyDescent="0.25">
      <c r="A4616" t="s">
        <v>39</v>
      </c>
      <c r="B4616" t="s">
        <v>38</v>
      </c>
      <c r="C4616" t="s">
        <v>3262</v>
      </c>
      <c r="D4616" t="s">
        <v>884</v>
      </c>
      <c r="E4616" t="s">
        <v>885</v>
      </c>
      <c r="F4616" t="s">
        <v>202</v>
      </c>
      <c r="G4616">
        <v>94081</v>
      </c>
      <c r="H4616" s="9">
        <v>1</v>
      </c>
      <c r="I4616" s="1">
        <v>45102</v>
      </c>
      <c r="J4616">
        <v>6</v>
      </c>
      <c r="K4616">
        <v>2023</v>
      </c>
      <c r="L4616" t="s">
        <v>37</v>
      </c>
      <c r="M4616">
        <v>28.25</v>
      </c>
      <c r="N4616" t="s">
        <v>4615</v>
      </c>
      <c r="O4616">
        <v>42.725299999999997</v>
      </c>
      <c r="P4616" t="s">
        <v>12</v>
      </c>
    </row>
    <row r="4617" spans="1:16" hidden="1" x14ac:dyDescent="0.25">
      <c r="A4617" t="s">
        <v>39</v>
      </c>
      <c r="B4617" t="s">
        <v>38</v>
      </c>
      <c r="C4617" t="s">
        <v>3262</v>
      </c>
      <c r="D4617" t="s">
        <v>884</v>
      </c>
      <c r="E4617" t="s">
        <v>885</v>
      </c>
      <c r="F4617" t="s">
        <v>202</v>
      </c>
      <c r="G4617">
        <v>94080</v>
      </c>
      <c r="H4617" s="9">
        <v>1</v>
      </c>
      <c r="I4617" s="1">
        <v>45102</v>
      </c>
      <c r="J4617">
        <v>6</v>
      </c>
      <c r="K4617">
        <v>2023</v>
      </c>
      <c r="L4617" t="s">
        <v>37</v>
      </c>
      <c r="M4617">
        <v>28.25</v>
      </c>
      <c r="N4617" t="s">
        <v>4615</v>
      </c>
      <c r="O4617">
        <v>42.725299999999997</v>
      </c>
      <c r="P4617" t="s">
        <v>12</v>
      </c>
    </row>
    <row r="4618" spans="1:16" hidden="1" x14ac:dyDescent="0.25">
      <c r="A4618" t="s">
        <v>39</v>
      </c>
      <c r="B4618" t="s">
        <v>38</v>
      </c>
      <c r="C4618" t="s">
        <v>3275</v>
      </c>
      <c r="D4618" t="s">
        <v>910</v>
      </c>
      <c r="E4618" t="s">
        <v>911</v>
      </c>
      <c r="F4618" t="s">
        <v>202</v>
      </c>
      <c r="G4618">
        <v>94079</v>
      </c>
      <c r="H4618" s="9">
        <v>1</v>
      </c>
      <c r="I4618" s="1">
        <v>45102</v>
      </c>
      <c r="J4618">
        <v>6</v>
      </c>
      <c r="K4618">
        <v>2023</v>
      </c>
      <c r="L4618" t="s">
        <v>37</v>
      </c>
      <c r="M4618">
        <v>28.25</v>
      </c>
      <c r="N4618" t="s">
        <v>4615</v>
      </c>
      <c r="O4618">
        <v>42.725299999999997</v>
      </c>
      <c r="P4618" t="s">
        <v>12</v>
      </c>
    </row>
    <row r="4619" spans="1:16" hidden="1" x14ac:dyDescent="0.25">
      <c r="A4619" t="s">
        <v>39</v>
      </c>
      <c r="B4619" t="s">
        <v>16</v>
      </c>
      <c r="C4619" t="s">
        <v>2994</v>
      </c>
      <c r="D4619" t="s">
        <v>986</v>
      </c>
      <c r="E4619" t="s">
        <v>987</v>
      </c>
      <c r="F4619" t="s">
        <v>202</v>
      </c>
      <c r="G4619">
        <v>94077</v>
      </c>
      <c r="H4619" s="9">
        <v>1</v>
      </c>
      <c r="I4619" s="1">
        <v>45102</v>
      </c>
      <c r="J4619">
        <v>6</v>
      </c>
      <c r="K4619">
        <v>2023</v>
      </c>
      <c r="L4619" t="s">
        <v>37</v>
      </c>
      <c r="M4619">
        <v>33.5</v>
      </c>
      <c r="N4619" t="s">
        <v>4615</v>
      </c>
      <c r="O4619">
        <v>50.665500000000002</v>
      </c>
      <c r="P4619" t="s">
        <v>12</v>
      </c>
    </row>
    <row r="4620" spans="1:16" hidden="1" x14ac:dyDescent="0.25">
      <c r="A4620" t="s">
        <v>39</v>
      </c>
      <c r="B4620" t="s">
        <v>16</v>
      </c>
      <c r="C4620" t="s">
        <v>2994</v>
      </c>
      <c r="D4620" t="s">
        <v>986</v>
      </c>
      <c r="E4620" t="s">
        <v>987</v>
      </c>
      <c r="F4620" t="s">
        <v>202</v>
      </c>
      <c r="G4620">
        <v>94076</v>
      </c>
      <c r="H4620" s="9">
        <v>1</v>
      </c>
      <c r="I4620" s="1">
        <v>45102</v>
      </c>
      <c r="J4620">
        <v>6</v>
      </c>
      <c r="K4620">
        <v>2023</v>
      </c>
      <c r="L4620" t="s">
        <v>37</v>
      </c>
      <c r="M4620">
        <v>33.5</v>
      </c>
      <c r="N4620" t="s">
        <v>4615</v>
      </c>
      <c r="O4620">
        <v>50.665500000000002</v>
      </c>
      <c r="P4620" t="s">
        <v>12</v>
      </c>
    </row>
    <row r="4621" spans="1:16" hidden="1" x14ac:dyDescent="0.25">
      <c r="A4621" t="s">
        <v>39</v>
      </c>
      <c r="B4621" t="s">
        <v>16</v>
      </c>
      <c r="C4621" t="s">
        <v>528</v>
      </c>
      <c r="D4621" t="s">
        <v>92</v>
      </c>
      <c r="E4621" t="s">
        <v>93</v>
      </c>
      <c r="F4621" t="s">
        <v>202</v>
      </c>
      <c r="G4621">
        <v>94074</v>
      </c>
      <c r="H4621" s="9">
        <v>1</v>
      </c>
      <c r="I4621" s="1">
        <v>45102</v>
      </c>
      <c r="J4621">
        <v>6</v>
      </c>
      <c r="K4621">
        <v>2023</v>
      </c>
      <c r="L4621" t="s">
        <v>37</v>
      </c>
      <c r="M4621">
        <v>33.5</v>
      </c>
      <c r="N4621" t="s">
        <v>4615</v>
      </c>
      <c r="O4621">
        <v>50.665500000000002</v>
      </c>
      <c r="P4621" t="s">
        <v>12</v>
      </c>
    </row>
    <row r="4622" spans="1:16" hidden="1" x14ac:dyDescent="0.25">
      <c r="A4622" t="s">
        <v>39</v>
      </c>
      <c r="B4622" t="s">
        <v>16</v>
      </c>
      <c r="C4622" t="s">
        <v>576</v>
      </c>
      <c r="D4622" t="s">
        <v>90</v>
      </c>
      <c r="E4622" t="s">
        <v>91</v>
      </c>
      <c r="F4622" t="s">
        <v>202</v>
      </c>
      <c r="G4622">
        <v>94073</v>
      </c>
      <c r="H4622" s="9">
        <v>1</v>
      </c>
      <c r="I4622" s="1">
        <v>45102</v>
      </c>
      <c r="J4622">
        <v>6</v>
      </c>
      <c r="K4622">
        <v>2023</v>
      </c>
      <c r="L4622" t="s">
        <v>37</v>
      </c>
      <c r="M4622">
        <v>33.5</v>
      </c>
      <c r="N4622" t="s">
        <v>4615</v>
      </c>
      <c r="O4622">
        <v>50.665500000000002</v>
      </c>
      <c r="P4622" t="s">
        <v>12</v>
      </c>
    </row>
    <row r="4623" spans="1:16" hidden="1" x14ac:dyDescent="0.25">
      <c r="A4623" t="s">
        <v>39</v>
      </c>
      <c r="B4623" t="s">
        <v>16</v>
      </c>
      <c r="C4623" t="s">
        <v>2994</v>
      </c>
      <c r="D4623" t="s">
        <v>986</v>
      </c>
      <c r="E4623" t="s">
        <v>987</v>
      </c>
      <c r="F4623" t="s">
        <v>202</v>
      </c>
      <c r="G4623">
        <v>94071</v>
      </c>
      <c r="H4623" s="9">
        <v>1</v>
      </c>
      <c r="I4623" s="1">
        <v>45102</v>
      </c>
      <c r="J4623">
        <v>6</v>
      </c>
      <c r="K4623">
        <v>2023</v>
      </c>
      <c r="L4623" t="s">
        <v>37</v>
      </c>
      <c r="M4623">
        <v>33.5</v>
      </c>
      <c r="N4623" t="s">
        <v>4615</v>
      </c>
      <c r="O4623">
        <v>50.665500000000002</v>
      </c>
      <c r="P4623" t="s">
        <v>12</v>
      </c>
    </row>
    <row r="4624" spans="1:16" hidden="1" x14ac:dyDescent="0.25">
      <c r="A4624" t="s">
        <v>39</v>
      </c>
      <c r="B4624" t="s">
        <v>38</v>
      </c>
      <c r="C4624" t="s">
        <v>433</v>
      </c>
      <c r="D4624" t="s">
        <v>79</v>
      </c>
      <c r="E4624" t="s">
        <v>80</v>
      </c>
      <c r="F4624" t="s">
        <v>202</v>
      </c>
      <c r="G4624">
        <v>94070</v>
      </c>
      <c r="H4624" s="9">
        <v>1</v>
      </c>
      <c r="I4624" s="1">
        <v>45102</v>
      </c>
      <c r="J4624">
        <v>6</v>
      </c>
      <c r="K4624">
        <v>2023</v>
      </c>
      <c r="L4624" t="s">
        <v>37</v>
      </c>
      <c r="M4624">
        <v>28.25</v>
      </c>
      <c r="N4624" t="s">
        <v>4615</v>
      </c>
      <c r="O4624">
        <v>42.725299999999997</v>
      </c>
      <c r="P4624" t="s">
        <v>12</v>
      </c>
    </row>
    <row r="4625" spans="1:16" hidden="1" x14ac:dyDescent="0.25">
      <c r="A4625" t="s">
        <v>39</v>
      </c>
      <c r="B4625" t="s">
        <v>38</v>
      </c>
      <c r="C4625" t="s">
        <v>432</v>
      </c>
      <c r="D4625" t="s">
        <v>73</v>
      </c>
      <c r="E4625" t="s">
        <v>74</v>
      </c>
      <c r="F4625" t="s">
        <v>202</v>
      </c>
      <c r="G4625">
        <v>94069</v>
      </c>
      <c r="H4625" s="9">
        <v>1</v>
      </c>
      <c r="I4625" s="1">
        <v>45102</v>
      </c>
      <c r="J4625">
        <v>6</v>
      </c>
      <c r="K4625">
        <v>2023</v>
      </c>
      <c r="L4625" t="s">
        <v>37</v>
      </c>
      <c r="M4625">
        <v>28.25</v>
      </c>
      <c r="N4625" t="s">
        <v>4615</v>
      </c>
      <c r="O4625">
        <v>42.725299999999997</v>
      </c>
      <c r="P4625" t="s">
        <v>12</v>
      </c>
    </row>
    <row r="4626" spans="1:16" hidden="1" x14ac:dyDescent="0.25">
      <c r="A4626" t="s">
        <v>39</v>
      </c>
      <c r="B4626" t="s">
        <v>16</v>
      </c>
      <c r="C4626" t="s">
        <v>2994</v>
      </c>
      <c r="D4626" t="s">
        <v>986</v>
      </c>
      <c r="E4626" t="s">
        <v>987</v>
      </c>
      <c r="F4626" t="s">
        <v>202</v>
      </c>
      <c r="G4626">
        <v>94068</v>
      </c>
      <c r="H4626" s="9">
        <v>1</v>
      </c>
      <c r="I4626" s="1">
        <v>45102</v>
      </c>
      <c r="J4626">
        <v>6</v>
      </c>
      <c r="K4626">
        <v>2023</v>
      </c>
      <c r="L4626" t="s">
        <v>37</v>
      </c>
      <c r="M4626">
        <v>33.5</v>
      </c>
      <c r="N4626" t="s">
        <v>4615</v>
      </c>
      <c r="O4626">
        <v>50.665500000000002</v>
      </c>
      <c r="P4626" t="s">
        <v>12</v>
      </c>
    </row>
    <row r="4627" spans="1:16" hidden="1" x14ac:dyDescent="0.25">
      <c r="A4627" t="s">
        <v>39</v>
      </c>
      <c r="B4627" t="s">
        <v>38</v>
      </c>
      <c r="C4627" t="s">
        <v>470</v>
      </c>
      <c r="D4627" t="s">
        <v>77</v>
      </c>
      <c r="E4627" t="s">
        <v>78</v>
      </c>
      <c r="F4627" t="s">
        <v>202</v>
      </c>
      <c r="G4627">
        <v>94067</v>
      </c>
      <c r="H4627" s="9">
        <v>1</v>
      </c>
      <c r="I4627" s="1">
        <v>45102</v>
      </c>
      <c r="J4627">
        <v>6</v>
      </c>
      <c r="K4627">
        <v>2023</v>
      </c>
      <c r="L4627" t="s">
        <v>37</v>
      </c>
      <c r="M4627">
        <v>28.25</v>
      </c>
      <c r="N4627" t="s">
        <v>4615</v>
      </c>
      <c r="O4627">
        <v>42.725299999999997</v>
      </c>
      <c r="P4627" t="s">
        <v>12</v>
      </c>
    </row>
    <row r="4628" spans="1:16" hidden="1" x14ac:dyDescent="0.25">
      <c r="A4628" t="s">
        <v>39</v>
      </c>
      <c r="B4628" t="s">
        <v>16</v>
      </c>
      <c r="C4628" t="s">
        <v>2942</v>
      </c>
      <c r="D4628" t="s">
        <v>994</v>
      </c>
      <c r="E4628" t="s">
        <v>995</v>
      </c>
      <c r="F4628" t="s">
        <v>202</v>
      </c>
      <c r="G4628">
        <v>94066</v>
      </c>
      <c r="H4628" s="9">
        <v>1</v>
      </c>
      <c r="I4628" s="1">
        <v>45102</v>
      </c>
      <c r="J4628">
        <v>6</v>
      </c>
      <c r="K4628">
        <v>2023</v>
      </c>
      <c r="L4628" t="s">
        <v>37</v>
      </c>
      <c r="M4628">
        <v>33.5</v>
      </c>
      <c r="N4628" t="s">
        <v>4615</v>
      </c>
      <c r="O4628">
        <v>50.665500000000002</v>
      </c>
      <c r="P4628" t="s">
        <v>12</v>
      </c>
    </row>
    <row r="4629" spans="1:16" hidden="1" x14ac:dyDescent="0.25">
      <c r="A4629" t="s">
        <v>39</v>
      </c>
      <c r="B4629" t="s">
        <v>38</v>
      </c>
      <c r="C4629" t="s">
        <v>470</v>
      </c>
      <c r="D4629" t="s">
        <v>77</v>
      </c>
      <c r="E4629" t="s">
        <v>78</v>
      </c>
      <c r="F4629" t="s">
        <v>202</v>
      </c>
      <c r="G4629">
        <v>94065</v>
      </c>
      <c r="H4629" s="9">
        <v>1</v>
      </c>
      <c r="I4629" s="1">
        <v>45102</v>
      </c>
      <c r="J4629">
        <v>6</v>
      </c>
      <c r="K4629">
        <v>2023</v>
      </c>
      <c r="L4629" t="s">
        <v>37</v>
      </c>
      <c r="M4629">
        <v>28.25</v>
      </c>
      <c r="N4629" t="s">
        <v>4615</v>
      </c>
      <c r="O4629">
        <v>42.725299999999997</v>
      </c>
      <c r="P4629" t="s">
        <v>12</v>
      </c>
    </row>
    <row r="4630" spans="1:16" hidden="1" x14ac:dyDescent="0.25">
      <c r="A4630" t="s">
        <v>39</v>
      </c>
      <c r="B4630" t="s">
        <v>16</v>
      </c>
      <c r="C4630" t="s">
        <v>3313</v>
      </c>
      <c r="D4630" t="s">
        <v>996</v>
      </c>
      <c r="E4630" t="s">
        <v>997</v>
      </c>
      <c r="F4630" t="s">
        <v>202</v>
      </c>
      <c r="G4630">
        <v>94064</v>
      </c>
      <c r="H4630" s="9">
        <v>1</v>
      </c>
      <c r="I4630" s="1">
        <v>45102</v>
      </c>
      <c r="J4630">
        <v>6</v>
      </c>
      <c r="K4630">
        <v>2023</v>
      </c>
      <c r="L4630" t="s">
        <v>37</v>
      </c>
      <c r="M4630">
        <v>33.5</v>
      </c>
      <c r="N4630" t="s">
        <v>4615</v>
      </c>
      <c r="O4630">
        <v>50.665500000000002</v>
      </c>
      <c r="P4630" t="s">
        <v>12</v>
      </c>
    </row>
    <row r="4631" spans="1:16" hidden="1" x14ac:dyDescent="0.25">
      <c r="A4631" t="s">
        <v>39</v>
      </c>
      <c r="B4631" t="s">
        <v>16</v>
      </c>
      <c r="C4631" t="s">
        <v>2994</v>
      </c>
      <c r="D4631" t="s">
        <v>986</v>
      </c>
      <c r="E4631" t="s">
        <v>987</v>
      </c>
      <c r="F4631" t="s">
        <v>202</v>
      </c>
      <c r="G4631">
        <v>94063</v>
      </c>
      <c r="H4631" s="9">
        <v>1</v>
      </c>
      <c r="I4631" s="1">
        <v>45102</v>
      </c>
      <c r="J4631">
        <v>6</v>
      </c>
      <c r="K4631">
        <v>2023</v>
      </c>
      <c r="L4631" t="s">
        <v>37</v>
      </c>
      <c r="M4631">
        <v>33.5</v>
      </c>
      <c r="N4631" t="s">
        <v>4615</v>
      </c>
      <c r="O4631">
        <v>50.665500000000002</v>
      </c>
      <c r="P4631" t="s">
        <v>12</v>
      </c>
    </row>
    <row r="4632" spans="1:16" hidden="1" x14ac:dyDescent="0.25">
      <c r="A4632" t="s">
        <v>39</v>
      </c>
      <c r="B4632" t="s">
        <v>16</v>
      </c>
      <c r="C4632" t="s">
        <v>3311</v>
      </c>
      <c r="D4632" t="s">
        <v>990</v>
      </c>
      <c r="E4632" t="s">
        <v>991</v>
      </c>
      <c r="F4632" t="s">
        <v>202</v>
      </c>
      <c r="G4632">
        <v>94061</v>
      </c>
      <c r="H4632" s="9">
        <v>1</v>
      </c>
      <c r="I4632" s="1">
        <v>45102</v>
      </c>
      <c r="J4632">
        <v>6</v>
      </c>
      <c r="K4632">
        <v>2023</v>
      </c>
      <c r="L4632" t="s">
        <v>37</v>
      </c>
      <c r="M4632">
        <v>33.5</v>
      </c>
      <c r="N4632" t="s">
        <v>4615</v>
      </c>
      <c r="O4632">
        <v>50.665500000000002</v>
      </c>
      <c r="P4632" t="s">
        <v>12</v>
      </c>
    </row>
    <row r="4633" spans="1:16" hidden="1" x14ac:dyDescent="0.25">
      <c r="A4633" t="s">
        <v>39</v>
      </c>
      <c r="B4633" t="s">
        <v>16</v>
      </c>
      <c r="C4633" t="s">
        <v>2994</v>
      </c>
      <c r="D4633" t="s">
        <v>986</v>
      </c>
      <c r="E4633" t="s">
        <v>987</v>
      </c>
      <c r="F4633" t="s">
        <v>202</v>
      </c>
      <c r="G4633">
        <v>94059</v>
      </c>
      <c r="H4633" s="9">
        <v>1</v>
      </c>
      <c r="I4633" s="1">
        <v>45102</v>
      </c>
      <c r="J4633">
        <v>6</v>
      </c>
      <c r="K4633">
        <v>2023</v>
      </c>
      <c r="L4633" t="s">
        <v>37</v>
      </c>
      <c r="M4633">
        <v>33.5</v>
      </c>
      <c r="N4633" t="s">
        <v>4615</v>
      </c>
      <c r="O4633">
        <v>50.665500000000002</v>
      </c>
      <c r="P4633" t="s">
        <v>12</v>
      </c>
    </row>
    <row r="4634" spans="1:16" hidden="1" x14ac:dyDescent="0.25">
      <c r="A4634" t="s">
        <v>39</v>
      </c>
      <c r="B4634" t="s">
        <v>16</v>
      </c>
      <c r="C4634" t="s">
        <v>2994</v>
      </c>
      <c r="D4634" t="s">
        <v>986</v>
      </c>
      <c r="E4634" t="s">
        <v>987</v>
      </c>
      <c r="F4634" t="s">
        <v>202</v>
      </c>
      <c r="G4634">
        <v>94058</v>
      </c>
      <c r="H4634" s="9">
        <v>1</v>
      </c>
      <c r="I4634" s="1">
        <v>45102</v>
      </c>
      <c r="J4634">
        <v>6</v>
      </c>
      <c r="K4634">
        <v>2023</v>
      </c>
      <c r="L4634" t="s">
        <v>37</v>
      </c>
      <c r="M4634">
        <v>33.5</v>
      </c>
      <c r="N4634" t="s">
        <v>4615</v>
      </c>
      <c r="O4634">
        <v>50.665500000000002</v>
      </c>
      <c r="P4634" t="s">
        <v>12</v>
      </c>
    </row>
    <row r="4635" spans="1:16" hidden="1" x14ac:dyDescent="0.25">
      <c r="A4635" t="s">
        <v>39</v>
      </c>
      <c r="B4635" t="s">
        <v>16</v>
      </c>
      <c r="C4635" t="s">
        <v>2942</v>
      </c>
      <c r="D4635" t="s">
        <v>994</v>
      </c>
      <c r="E4635" t="s">
        <v>995</v>
      </c>
      <c r="F4635" t="s">
        <v>202</v>
      </c>
      <c r="G4635">
        <v>94057</v>
      </c>
      <c r="H4635" s="9">
        <v>1</v>
      </c>
      <c r="I4635" s="1">
        <v>45102</v>
      </c>
      <c r="J4635">
        <v>6</v>
      </c>
      <c r="K4635">
        <v>2023</v>
      </c>
      <c r="L4635" t="s">
        <v>37</v>
      </c>
      <c r="M4635">
        <v>33.5</v>
      </c>
      <c r="N4635" t="s">
        <v>4615</v>
      </c>
      <c r="O4635">
        <v>50.665500000000002</v>
      </c>
      <c r="P4635" t="s">
        <v>12</v>
      </c>
    </row>
    <row r="4636" spans="1:16" hidden="1" x14ac:dyDescent="0.25">
      <c r="A4636" t="s">
        <v>39</v>
      </c>
      <c r="B4636" t="s">
        <v>38</v>
      </c>
      <c r="C4636" t="s">
        <v>507</v>
      </c>
      <c r="D4636" t="s">
        <v>75</v>
      </c>
      <c r="E4636" t="s">
        <v>75</v>
      </c>
      <c r="F4636" t="s">
        <v>202</v>
      </c>
      <c r="G4636">
        <v>94056</v>
      </c>
      <c r="H4636" s="9">
        <v>1</v>
      </c>
      <c r="I4636" s="1">
        <v>45102</v>
      </c>
      <c r="J4636">
        <v>6</v>
      </c>
      <c r="K4636">
        <v>2023</v>
      </c>
      <c r="L4636" t="s">
        <v>37</v>
      </c>
      <c r="M4636">
        <v>26.62</v>
      </c>
      <c r="N4636" t="s">
        <v>4615</v>
      </c>
      <c r="O4636">
        <v>40.260100000000001</v>
      </c>
      <c r="P4636" t="s">
        <v>12</v>
      </c>
    </row>
    <row r="4637" spans="1:16" hidden="1" x14ac:dyDescent="0.25">
      <c r="A4637" t="s">
        <v>39</v>
      </c>
      <c r="B4637" t="s">
        <v>38</v>
      </c>
      <c r="C4637" t="s">
        <v>3275</v>
      </c>
      <c r="D4637" t="s">
        <v>910</v>
      </c>
      <c r="E4637" t="s">
        <v>911</v>
      </c>
      <c r="F4637" t="s">
        <v>202</v>
      </c>
      <c r="G4637">
        <v>94053</v>
      </c>
      <c r="H4637" s="9">
        <v>1</v>
      </c>
      <c r="I4637" s="1">
        <v>45102</v>
      </c>
      <c r="J4637">
        <v>6</v>
      </c>
      <c r="K4637">
        <v>2023</v>
      </c>
      <c r="L4637" t="s">
        <v>37</v>
      </c>
      <c r="M4637">
        <v>28.25</v>
      </c>
      <c r="N4637" t="s">
        <v>4615</v>
      </c>
      <c r="O4637">
        <v>42.725299999999997</v>
      </c>
      <c r="P4637" t="s">
        <v>12</v>
      </c>
    </row>
    <row r="4638" spans="1:16" hidden="1" x14ac:dyDescent="0.25">
      <c r="A4638" t="s">
        <v>39</v>
      </c>
      <c r="B4638" t="s">
        <v>16</v>
      </c>
      <c r="C4638" t="s">
        <v>2942</v>
      </c>
      <c r="D4638" t="s">
        <v>994</v>
      </c>
      <c r="E4638" t="s">
        <v>995</v>
      </c>
      <c r="F4638" t="s">
        <v>202</v>
      </c>
      <c r="G4638">
        <v>94052</v>
      </c>
      <c r="H4638" s="9">
        <v>1</v>
      </c>
      <c r="I4638" s="1">
        <v>45102</v>
      </c>
      <c r="J4638">
        <v>6</v>
      </c>
      <c r="K4638">
        <v>2023</v>
      </c>
      <c r="L4638" t="s">
        <v>37</v>
      </c>
      <c r="M4638">
        <v>33.5</v>
      </c>
      <c r="N4638" t="s">
        <v>4615</v>
      </c>
      <c r="O4638">
        <v>50.665500000000002</v>
      </c>
      <c r="P4638" t="s">
        <v>12</v>
      </c>
    </row>
    <row r="4639" spans="1:16" hidden="1" x14ac:dyDescent="0.25">
      <c r="A4639" t="s">
        <v>39</v>
      </c>
      <c r="B4639" t="s">
        <v>16</v>
      </c>
      <c r="C4639" t="s">
        <v>3025</v>
      </c>
      <c r="D4639" t="s">
        <v>1028</v>
      </c>
      <c r="E4639" t="s">
        <v>1029</v>
      </c>
      <c r="F4639" t="s">
        <v>202</v>
      </c>
      <c r="G4639">
        <v>94051</v>
      </c>
      <c r="H4639" s="9">
        <v>1</v>
      </c>
      <c r="I4639" s="1">
        <v>45102</v>
      </c>
      <c r="J4639">
        <v>6</v>
      </c>
      <c r="K4639">
        <v>2023</v>
      </c>
      <c r="L4639" t="s">
        <v>37</v>
      </c>
      <c r="M4639">
        <v>33.5</v>
      </c>
      <c r="N4639" t="s">
        <v>4615</v>
      </c>
      <c r="O4639">
        <v>50.665500000000002</v>
      </c>
      <c r="P4639" t="s">
        <v>12</v>
      </c>
    </row>
    <row r="4640" spans="1:16" hidden="1" x14ac:dyDescent="0.25">
      <c r="A4640" t="s">
        <v>39</v>
      </c>
      <c r="B4640" t="s">
        <v>16</v>
      </c>
      <c r="C4640" t="s">
        <v>2994</v>
      </c>
      <c r="D4640" t="s">
        <v>986</v>
      </c>
      <c r="E4640" t="s">
        <v>987</v>
      </c>
      <c r="F4640" t="s">
        <v>202</v>
      </c>
      <c r="G4640">
        <v>94050</v>
      </c>
      <c r="H4640" s="9">
        <v>1</v>
      </c>
      <c r="I4640" s="1">
        <v>45102</v>
      </c>
      <c r="J4640">
        <v>6</v>
      </c>
      <c r="K4640">
        <v>2023</v>
      </c>
      <c r="L4640" t="s">
        <v>37</v>
      </c>
      <c r="M4640">
        <v>33.5</v>
      </c>
      <c r="N4640" t="s">
        <v>4615</v>
      </c>
      <c r="O4640">
        <v>50.665500000000002</v>
      </c>
      <c r="P4640" t="s">
        <v>12</v>
      </c>
    </row>
    <row r="4641" spans="1:16" hidden="1" x14ac:dyDescent="0.25">
      <c r="A4641" t="s">
        <v>39</v>
      </c>
      <c r="B4641" t="s">
        <v>16</v>
      </c>
      <c r="C4641" t="s">
        <v>2994</v>
      </c>
      <c r="D4641" t="s">
        <v>986</v>
      </c>
      <c r="E4641" t="s">
        <v>987</v>
      </c>
      <c r="F4641" t="s">
        <v>202</v>
      </c>
      <c r="G4641">
        <v>94049</v>
      </c>
      <c r="H4641" s="9">
        <v>1</v>
      </c>
      <c r="I4641" s="1">
        <v>45102</v>
      </c>
      <c r="J4641">
        <v>6</v>
      </c>
      <c r="K4641">
        <v>2023</v>
      </c>
      <c r="L4641" t="s">
        <v>37</v>
      </c>
      <c r="M4641">
        <v>33.5</v>
      </c>
      <c r="N4641" t="s">
        <v>4615</v>
      </c>
      <c r="O4641">
        <v>50.665500000000002</v>
      </c>
      <c r="P4641" t="s">
        <v>12</v>
      </c>
    </row>
    <row r="4642" spans="1:16" hidden="1" x14ac:dyDescent="0.25">
      <c r="A4642" t="s">
        <v>39</v>
      </c>
      <c r="B4642" t="s">
        <v>16</v>
      </c>
      <c r="C4642" t="s">
        <v>2994</v>
      </c>
      <c r="D4642" t="s">
        <v>986</v>
      </c>
      <c r="E4642" t="s">
        <v>987</v>
      </c>
      <c r="F4642" t="s">
        <v>202</v>
      </c>
      <c r="G4642">
        <v>94048</v>
      </c>
      <c r="H4642" s="9">
        <v>1</v>
      </c>
      <c r="I4642" s="1">
        <v>45102</v>
      </c>
      <c r="J4642">
        <v>6</v>
      </c>
      <c r="K4642">
        <v>2023</v>
      </c>
      <c r="L4642" t="s">
        <v>37</v>
      </c>
      <c r="M4642">
        <v>33.5</v>
      </c>
      <c r="N4642" t="s">
        <v>4615</v>
      </c>
      <c r="O4642">
        <v>50.665500000000002</v>
      </c>
      <c r="P4642" t="s">
        <v>12</v>
      </c>
    </row>
    <row r="4643" spans="1:16" hidden="1" x14ac:dyDescent="0.25">
      <c r="A4643" t="s">
        <v>39</v>
      </c>
      <c r="B4643" t="s">
        <v>16</v>
      </c>
      <c r="C4643" t="s">
        <v>2994</v>
      </c>
      <c r="D4643" t="s">
        <v>986</v>
      </c>
      <c r="E4643" t="s">
        <v>987</v>
      </c>
      <c r="F4643" t="s">
        <v>202</v>
      </c>
      <c r="G4643">
        <v>94047</v>
      </c>
      <c r="H4643" s="9">
        <v>1</v>
      </c>
      <c r="I4643" s="1">
        <v>45102</v>
      </c>
      <c r="J4643">
        <v>6</v>
      </c>
      <c r="K4643">
        <v>2023</v>
      </c>
      <c r="L4643" t="s">
        <v>37</v>
      </c>
      <c r="M4643">
        <v>33.5</v>
      </c>
      <c r="N4643" t="s">
        <v>4615</v>
      </c>
      <c r="O4643">
        <v>50.665500000000002</v>
      </c>
      <c r="P4643" t="s">
        <v>12</v>
      </c>
    </row>
    <row r="4644" spans="1:16" hidden="1" x14ac:dyDescent="0.25">
      <c r="A4644" t="s">
        <v>39</v>
      </c>
      <c r="B4644" t="s">
        <v>38</v>
      </c>
      <c r="C4644" t="s">
        <v>3262</v>
      </c>
      <c r="D4644" t="s">
        <v>884</v>
      </c>
      <c r="E4644" t="s">
        <v>885</v>
      </c>
      <c r="F4644" t="s">
        <v>202</v>
      </c>
      <c r="G4644">
        <v>94046</v>
      </c>
      <c r="H4644" s="9">
        <v>1</v>
      </c>
      <c r="I4644" s="1">
        <v>45102</v>
      </c>
      <c r="J4644">
        <v>6</v>
      </c>
      <c r="K4644">
        <v>2023</v>
      </c>
      <c r="L4644" t="s">
        <v>37</v>
      </c>
      <c r="M4644">
        <v>28.25</v>
      </c>
      <c r="N4644" t="s">
        <v>4615</v>
      </c>
      <c r="O4644">
        <v>42.725299999999997</v>
      </c>
      <c r="P4644" t="s">
        <v>12</v>
      </c>
    </row>
    <row r="4645" spans="1:16" hidden="1" x14ac:dyDescent="0.25">
      <c r="A4645" t="s">
        <v>39</v>
      </c>
      <c r="B4645" t="s">
        <v>16</v>
      </c>
      <c r="C4645" t="s">
        <v>2942</v>
      </c>
      <c r="D4645" t="s">
        <v>994</v>
      </c>
      <c r="E4645" t="s">
        <v>995</v>
      </c>
      <c r="F4645" t="s">
        <v>202</v>
      </c>
      <c r="G4645">
        <v>94045</v>
      </c>
      <c r="H4645" s="9">
        <v>1</v>
      </c>
      <c r="I4645" s="1">
        <v>45102</v>
      </c>
      <c r="J4645">
        <v>6</v>
      </c>
      <c r="K4645">
        <v>2023</v>
      </c>
      <c r="L4645" t="s">
        <v>37</v>
      </c>
      <c r="M4645">
        <v>33.5</v>
      </c>
      <c r="N4645" t="s">
        <v>4615</v>
      </c>
      <c r="O4645">
        <v>50.665500000000002</v>
      </c>
      <c r="P4645" t="s">
        <v>12</v>
      </c>
    </row>
    <row r="4646" spans="1:16" hidden="1" x14ac:dyDescent="0.25">
      <c r="A4646" t="s">
        <v>39</v>
      </c>
      <c r="B4646" t="s">
        <v>16</v>
      </c>
      <c r="C4646" t="s">
        <v>3310</v>
      </c>
      <c r="D4646" t="s">
        <v>988</v>
      </c>
      <c r="E4646" t="s">
        <v>989</v>
      </c>
      <c r="F4646" t="s">
        <v>202</v>
      </c>
      <c r="G4646">
        <v>93973</v>
      </c>
      <c r="H4646" s="9">
        <v>1</v>
      </c>
      <c r="I4646" s="1">
        <v>45102</v>
      </c>
      <c r="J4646">
        <v>6</v>
      </c>
      <c r="K4646">
        <v>2023</v>
      </c>
      <c r="L4646" t="s">
        <v>37</v>
      </c>
      <c r="M4646">
        <v>33.5</v>
      </c>
      <c r="N4646" t="s">
        <v>4615</v>
      </c>
      <c r="O4646">
        <v>50.665500000000002</v>
      </c>
      <c r="P4646" t="s">
        <v>12</v>
      </c>
    </row>
    <row r="4647" spans="1:16" hidden="1" x14ac:dyDescent="0.25">
      <c r="A4647" t="s">
        <v>39</v>
      </c>
      <c r="B4647" t="s">
        <v>16</v>
      </c>
      <c r="C4647" t="s">
        <v>3335</v>
      </c>
      <c r="D4647" t="s">
        <v>1045</v>
      </c>
      <c r="E4647" t="s">
        <v>995</v>
      </c>
      <c r="F4647" t="s">
        <v>202</v>
      </c>
      <c r="G4647">
        <v>93972</v>
      </c>
      <c r="H4647" s="9">
        <v>1</v>
      </c>
      <c r="I4647" s="1">
        <v>45102</v>
      </c>
      <c r="J4647">
        <v>6</v>
      </c>
      <c r="K4647">
        <v>2023</v>
      </c>
      <c r="L4647" t="s">
        <v>37</v>
      </c>
      <c r="M4647">
        <v>33.5</v>
      </c>
      <c r="N4647" t="s">
        <v>4615</v>
      </c>
      <c r="O4647">
        <v>50.665500000000002</v>
      </c>
      <c r="P4647" t="s">
        <v>12</v>
      </c>
    </row>
    <row r="4648" spans="1:16" hidden="1" x14ac:dyDescent="0.25">
      <c r="A4648" t="s">
        <v>39</v>
      </c>
      <c r="B4648" t="s">
        <v>38</v>
      </c>
      <c r="C4648" t="s">
        <v>476</v>
      </c>
      <c r="D4648" t="s">
        <v>71</v>
      </c>
      <c r="E4648" t="s">
        <v>72</v>
      </c>
      <c r="F4648" t="s">
        <v>202</v>
      </c>
      <c r="G4648">
        <v>93807</v>
      </c>
      <c r="H4648" s="9">
        <v>1</v>
      </c>
      <c r="I4648" s="1">
        <v>45101</v>
      </c>
      <c r="J4648">
        <v>6</v>
      </c>
      <c r="K4648">
        <v>2023</v>
      </c>
      <c r="L4648" t="s">
        <v>37</v>
      </c>
      <c r="M4648">
        <v>28.25</v>
      </c>
      <c r="N4648" t="s">
        <v>4615</v>
      </c>
      <c r="O4648">
        <v>42.725299999999997</v>
      </c>
      <c r="P4648" t="s">
        <v>12</v>
      </c>
    </row>
    <row r="4649" spans="1:16" hidden="1" x14ac:dyDescent="0.25">
      <c r="A4649" t="s">
        <v>39</v>
      </c>
      <c r="B4649" t="s">
        <v>38</v>
      </c>
      <c r="C4649" t="s">
        <v>2944</v>
      </c>
      <c r="D4649" t="s">
        <v>949</v>
      </c>
      <c r="E4649" t="s">
        <v>950</v>
      </c>
      <c r="F4649" t="s">
        <v>202</v>
      </c>
      <c r="G4649">
        <v>93796</v>
      </c>
      <c r="H4649" s="9">
        <v>1</v>
      </c>
      <c r="I4649" s="1">
        <v>45101</v>
      </c>
      <c r="J4649">
        <v>6</v>
      </c>
      <c r="K4649">
        <v>2023</v>
      </c>
      <c r="L4649" t="s">
        <v>37</v>
      </c>
      <c r="M4649">
        <v>28.25</v>
      </c>
      <c r="N4649" t="s">
        <v>4615</v>
      </c>
      <c r="O4649">
        <v>42.725299999999997</v>
      </c>
      <c r="P4649" t="s">
        <v>12</v>
      </c>
    </row>
    <row r="4650" spans="1:16" hidden="1" x14ac:dyDescent="0.25">
      <c r="A4650" t="s">
        <v>39</v>
      </c>
      <c r="B4650" t="s">
        <v>16</v>
      </c>
      <c r="C4650" t="s">
        <v>528</v>
      </c>
      <c r="D4650" t="s">
        <v>92</v>
      </c>
      <c r="E4650" t="s">
        <v>93</v>
      </c>
      <c r="F4650" t="s">
        <v>202</v>
      </c>
      <c r="G4650">
        <v>93795</v>
      </c>
      <c r="H4650" s="9">
        <v>1</v>
      </c>
      <c r="I4650" s="1">
        <v>45101</v>
      </c>
      <c r="J4650">
        <v>6</v>
      </c>
      <c r="K4650">
        <v>2023</v>
      </c>
      <c r="L4650" t="s">
        <v>37</v>
      </c>
      <c r="M4650">
        <v>33.5</v>
      </c>
      <c r="N4650" t="s">
        <v>4615</v>
      </c>
      <c r="O4650">
        <v>50.665500000000002</v>
      </c>
      <c r="P4650" t="s">
        <v>12</v>
      </c>
    </row>
    <row r="4651" spans="1:16" hidden="1" x14ac:dyDescent="0.25">
      <c r="A4651" t="s">
        <v>39</v>
      </c>
      <c r="B4651" t="s">
        <v>16</v>
      </c>
      <c r="C4651" t="s">
        <v>3323</v>
      </c>
      <c r="D4651" t="s">
        <v>1018</v>
      </c>
      <c r="E4651" t="s">
        <v>1018</v>
      </c>
      <c r="F4651" t="s">
        <v>202</v>
      </c>
      <c r="G4651">
        <v>93794</v>
      </c>
      <c r="H4651" s="9">
        <v>1</v>
      </c>
      <c r="I4651" s="1">
        <v>45101</v>
      </c>
      <c r="J4651">
        <v>6</v>
      </c>
      <c r="K4651">
        <v>2023</v>
      </c>
      <c r="L4651" t="s">
        <v>37</v>
      </c>
      <c r="M4651">
        <v>33.5</v>
      </c>
      <c r="N4651" t="s">
        <v>4615</v>
      </c>
      <c r="O4651">
        <v>50.665500000000002</v>
      </c>
      <c r="P4651" t="s">
        <v>12</v>
      </c>
    </row>
    <row r="4652" spans="1:16" hidden="1" x14ac:dyDescent="0.25">
      <c r="A4652" t="s">
        <v>39</v>
      </c>
      <c r="B4652" t="s">
        <v>16</v>
      </c>
      <c r="C4652" t="s">
        <v>3323</v>
      </c>
      <c r="D4652" t="s">
        <v>1018</v>
      </c>
      <c r="E4652" t="s">
        <v>1018</v>
      </c>
      <c r="F4652" t="s">
        <v>202</v>
      </c>
      <c r="G4652">
        <v>93793</v>
      </c>
      <c r="H4652" s="9">
        <v>1</v>
      </c>
      <c r="I4652" s="1">
        <v>45101</v>
      </c>
      <c r="J4652">
        <v>6</v>
      </c>
      <c r="K4652">
        <v>2023</v>
      </c>
      <c r="L4652" t="s">
        <v>37</v>
      </c>
      <c r="M4652">
        <v>33.5</v>
      </c>
      <c r="N4652" t="s">
        <v>4615</v>
      </c>
      <c r="O4652">
        <v>50.665500000000002</v>
      </c>
      <c r="P4652" t="s">
        <v>12</v>
      </c>
    </row>
    <row r="4653" spans="1:16" hidden="1" x14ac:dyDescent="0.25">
      <c r="A4653" t="s">
        <v>39</v>
      </c>
      <c r="B4653" t="s">
        <v>16</v>
      </c>
      <c r="C4653" t="s">
        <v>532</v>
      </c>
      <c r="D4653" t="s">
        <v>88</v>
      </c>
      <c r="E4653" t="s">
        <v>89</v>
      </c>
      <c r="F4653" t="s">
        <v>202</v>
      </c>
      <c r="G4653">
        <v>93792</v>
      </c>
      <c r="H4653" s="9">
        <v>1</v>
      </c>
      <c r="I4653" s="1">
        <v>45101</v>
      </c>
      <c r="J4653">
        <v>6</v>
      </c>
      <c r="K4653">
        <v>2023</v>
      </c>
      <c r="L4653" t="s">
        <v>37</v>
      </c>
      <c r="M4653">
        <v>33.5</v>
      </c>
      <c r="N4653" t="s">
        <v>4615</v>
      </c>
      <c r="O4653">
        <v>50.665500000000002</v>
      </c>
      <c r="P4653" t="s">
        <v>12</v>
      </c>
    </row>
    <row r="4654" spans="1:16" hidden="1" x14ac:dyDescent="0.25">
      <c r="A4654" t="s">
        <v>39</v>
      </c>
      <c r="B4654" t="s">
        <v>38</v>
      </c>
      <c r="C4654" t="s">
        <v>472</v>
      </c>
      <c r="D4654" t="s">
        <v>67</v>
      </c>
      <c r="E4654" t="s">
        <v>68</v>
      </c>
      <c r="F4654" t="s">
        <v>202</v>
      </c>
      <c r="G4654">
        <v>93791</v>
      </c>
      <c r="H4654" s="9">
        <v>1</v>
      </c>
      <c r="I4654" s="1">
        <v>45101</v>
      </c>
      <c r="J4654">
        <v>6</v>
      </c>
      <c r="K4654">
        <v>2023</v>
      </c>
      <c r="L4654" t="s">
        <v>37</v>
      </c>
      <c r="M4654">
        <v>28.25</v>
      </c>
      <c r="N4654" t="s">
        <v>4615</v>
      </c>
      <c r="O4654">
        <v>42.725299999999997</v>
      </c>
      <c r="P4654" t="s">
        <v>12</v>
      </c>
    </row>
    <row r="4655" spans="1:16" hidden="1" x14ac:dyDescent="0.25">
      <c r="A4655" t="s">
        <v>39</v>
      </c>
      <c r="B4655" t="s">
        <v>16</v>
      </c>
      <c r="C4655" t="s">
        <v>2994</v>
      </c>
      <c r="D4655" t="s">
        <v>986</v>
      </c>
      <c r="E4655" t="s">
        <v>987</v>
      </c>
      <c r="F4655" t="s">
        <v>202</v>
      </c>
      <c r="G4655">
        <v>93790</v>
      </c>
      <c r="H4655" s="9">
        <v>1</v>
      </c>
      <c r="I4655" s="1">
        <v>45101</v>
      </c>
      <c r="J4655">
        <v>6</v>
      </c>
      <c r="K4655">
        <v>2023</v>
      </c>
      <c r="L4655" t="s">
        <v>37</v>
      </c>
      <c r="M4655">
        <v>33.5</v>
      </c>
      <c r="N4655" t="s">
        <v>4615</v>
      </c>
      <c r="O4655">
        <v>50.665500000000002</v>
      </c>
      <c r="P4655" t="s">
        <v>12</v>
      </c>
    </row>
    <row r="4656" spans="1:16" hidden="1" x14ac:dyDescent="0.25">
      <c r="A4656" t="s">
        <v>39</v>
      </c>
      <c r="B4656" t="s">
        <v>38</v>
      </c>
      <c r="C4656" t="s">
        <v>433</v>
      </c>
      <c r="D4656" t="s">
        <v>79</v>
      </c>
      <c r="E4656" t="s">
        <v>80</v>
      </c>
      <c r="F4656" t="s">
        <v>202</v>
      </c>
      <c r="G4656">
        <v>93789</v>
      </c>
      <c r="H4656" s="9">
        <v>1</v>
      </c>
      <c r="I4656" s="1">
        <v>45101</v>
      </c>
      <c r="J4656">
        <v>6</v>
      </c>
      <c r="K4656">
        <v>2023</v>
      </c>
      <c r="L4656" t="s">
        <v>37</v>
      </c>
      <c r="M4656">
        <v>28.25</v>
      </c>
      <c r="N4656" t="s">
        <v>4615</v>
      </c>
      <c r="O4656">
        <v>42.725299999999997</v>
      </c>
      <c r="P4656" t="s">
        <v>12</v>
      </c>
    </row>
    <row r="4657" spans="1:16" hidden="1" x14ac:dyDescent="0.25">
      <c r="A4657" t="s">
        <v>39</v>
      </c>
      <c r="B4657" t="s">
        <v>16</v>
      </c>
      <c r="C4657" t="s">
        <v>576</v>
      </c>
      <c r="D4657" t="s">
        <v>90</v>
      </c>
      <c r="E4657" t="s">
        <v>91</v>
      </c>
      <c r="F4657" t="s">
        <v>202</v>
      </c>
      <c r="G4657">
        <v>93788</v>
      </c>
      <c r="H4657" s="9">
        <v>1</v>
      </c>
      <c r="I4657" s="1">
        <v>45101</v>
      </c>
      <c r="J4657">
        <v>6</v>
      </c>
      <c r="K4657">
        <v>2023</v>
      </c>
      <c r="L4657" t="s">
        <v>37</v>
      </c>
      <c r="M4657">
        <v>33.5</v>
      </c>
      <c r="N4657" t="s">
        <v>4615</v>
      </c>
      <c r="O4657">
        <v>50.665500000000002</v>
      </c>
      <c r="P4657" t="s">
        <v>12</v>
      </c>
    </row>
    <row r="4658" spans="1:16" hidden="1" x14ac:dyDescent="0.25">
      <c r="A4658" t="s">
        <v>39</v>
      </c>
      <c r="B4658" t="s">
        <v>38</v>
      </c>
      <c r="C4658" t="s">
        <v>3262</v>
      </c>
      <c r="D4658" t="s">
        <v>884</v>
      </c>
      <c r="E4658" t="s">
        <v>885</v>
      </c>
      <c r="F4658" t="s">
        <v>202</v>
      </c>
      <c r="G4658">
        <v>93787</v>
      </c>
      <c r="H4658" s="9">
        <v>1</v>
      </c>
      <c r="I4658" s="1">
        <v>45101</v>
      </c>
      <c r="J4658">
        <v>6</v>
      </c>
      <c r="K4658">
        <v>2023</v>
      </c>
      <c r="L4658" t="s">
        <v>37</v>
      </c>
      <c r="M4658">
        <v>28.25</v>
      </c>
      <c r="N4658" t="s">
        <v>4615</v>
      </c>
      <c r="O4658">
        <v>42.725299999999997</v>
      </c>
      <c r="P4658" t="s">
        <v>12</v>
      </c>
    </row>
    <row r="4659" spans="1:16" hidden="1" x14ac:dyDescent="0.25">
      <c r="A4659" t="s">
        <v>39</v>
      </c>
      <c r="B4659" t="s">
        <v>38</v>
      </c>
      <c r="C4659" t="s">
        <v>3262</v>
      </c>
      <c r="D4659" t="s">
        <v>884</v>
      </c>
      <c r="E4659" t="s">
        <v>885</v>
      </c>
      <c r="F4659" t="s">
        <v>202</v>
      </c>
      <c r="G4659">
        <v>93786</v>
      </c>
      <c r="H4659" s="9">
        <v>1</v>
      </c>
      <c r="I4659" s="1">
        <v>45101</v>
      </c>
      <c r="J4659">
        <v>6</v>
      </c>
      <c r="K4659">
        <v>2023</v>
      </c>
      <c r="L4659" t="s">
        <v>37</v>
      </c>
      <c r="M4659">
        <v>28.25</v>
      </c>
      <c r="N4659" t="s">
        <v>4615</v>
      </c>
      <c r="O4659">
        <v>42.725299999999997</v>
      </c>
      <c r="P4659" t="s">
        <v>12</v>
      </c>
    </row>
    <row r="4660" spans="1:16" hidden="1" x14ac:dyDescent="0.25">
      <c r="A4660" t="s">
        <v>39</v>
      </c>
      <c r="B4660" t="s">
        <v>38</v>
      </c>
      <c r="C4660" t="s">
        <v>433</v>
      </c>
      <c r="D4660" t="s">
        <v>79</v>
      </c>
      <c r="E4660" t="s">
        <v>80</v>
      </c>
      <c r="F4660" t="s">
        <v>202</v>
      </c>
      <c r="G4660">
        <v>93785</v>
      </c>
      <c r="H4660" s="9">
        <v>1</v>
      </c>
      <c r="I4660" s="1">
        <v>45100</v>
      </c>
      <c r="J4660">
        <v>6</v>
      </c>
      <c r="K4660">
        <v>2023</v>
      </c>
      <c r="L4660" t="s">
        <v>37</v>
      </c>
      <c r="M4660">
        <v>28.25</v>
      </c>
      <c r="N4660" t="s">
        <v>4615</v>
      </c>
      <c r="O4660">
        <v>42.674700000000001</v>
      </c>
      <c r="P4660" t="s">
        <v>12</v>
      </c>
    </row>
    <row r="4661" spans="1:16" hidden="1" x14ac:dyDescent="0.25">
      <c r="A4661" t="s">
        <v>39</v>
      </c>
      <c r="B4661" t="s">
        <v>16</v>
      </c>
      <c r="C4661" t="s">
        <v>3327</v>
      </c>
      <c r="D4661" t="s">
        <v>1024</v>
      </c>
      <c r="E4661" t="s">
        <v>1025</v>
      </c>
      <c r="F4661" t="s">
        <v>202</v>
      </c>
      <c r="G4661">
        <v>93784</v>
      </c>
      <c r="H4661" s="9">
        <v>1</v>
      </c>
      <c r="I4661" s="1">
        <v>45100</v>
      </c>
      <c r="J4661">
        <v>6</v>
      </c>
      <c r="K4661">
        <v>2023</v>
      </c>
      <c r="L4661" t="s">
        <v>37</v>
      </c>
      <c r="M4661">
        <v>33.5</v>
      </c>
      <c r="N4661" t="s">
        <v>4615</v>
      </c>
      <c r="O4661">
        <v>50.605499999999999</v>
      </c>
      <c r="P4661" t="s">
        <v>12</v>
      </c>
    </row>
    <row r="4662" spans="1:16" hidden="1" x14ac:dyDescent="0.25">
      <c r="A4662" t="s">
        <v>39</v>
      </c>
      <c r="B4662" t="s">
        <v>16</v>
      </c>
      <c r="C4662" t="s">
        <v>623</v>
      </c>
      <c r="D4662" t="s">
        <v>95</v>
      </c>
      <c r="E4662" t="s">
        <v>96</v>
      </c>
      <c r="F4662" t="s">
        <v>202</v>
      </c>
      <c r="G4662">
        <v>93782</v>
      </c>
      <c r="H4662" s="9">
        <v>1</v>
      </c>
      <c r="I4662" s="1">
        <v>45100</v>
      </c>
      <c r="J4662">
        <v>6</v>
      </c>
      <c r="K4662">
        <v>2023</v>
      </c>
      <c r="L4662" t="s">
        <v>37</v>
      </c>
      <c r="M4662">
        <v>33.5</v>
      </c>
      <c r="N4662" t="s">
        <v>4615</v>
      </c>
      <c r="O4662">
        <v>50.605499999999999</v>
      </c>
      <c r="P4662" t="s">
        <v>12</v>
      </c>
    </row>
    <row r="4663" spans="1:16" hidden="1" x14ac:dyDescent="0.25">
      <c r="A4663" t="s">
        <v>39</v>
      </c>
      <c r="B4663" t="s">
        <v>38</v>
      </c>
      <c r="C4663" t="s">
        <v>2944</v>
      </c>
      <c r="D4663" t="s">
        <v>949</v>
      </c>
      <c r="E4663" t="s">
        <v>950</v>
      </c>
      <c r="F4663" t="s">
        <v>202</v>
      </c>
      <c r="G4663">
        <v>93781</v>
      </c>
      <c r="H4663" s="9">
        <v>1</v>
      </c>
      <c r="I4663" s="1">
        <v>45100</v>
      </c>
      <c r="J4663">
        <v>6</v>
      </c>
      <c r="K4663">
        <v>2023</v>
      </c>
      <c r="L4663" t="s">
        <v>37</v>
      </c>
      <c r="M4663">
        <v>28.25</v>
      </c>
      <c r="N4663" t="s">
        <v>4615</v>
      </c>
      <c r="O4663">
        <v>42.674700000000001</v>
      </c>
      <c r="P4663" t="s">
        <v>12</v>
      </c>
    </row>
    <row r="4664" spans="1:16" hidden="1" x14ac:dyDescent="0.25">
      <c r="A4664" t="s">
        <v>39</v>
      </c>
      <c r="B4664" t="s">
        <v>38</v>
      </c>
      <c r="C4664" t="s">
        <v>3262</v>
      </c>
      <c r="D4664" t="s">
        <v>884</v>
      </c>
      <c r="E4664" t="s">
        <v>885</v>
      </c>
      <c r="F4664" t="s">
        <v>202</v>
      </c>
      <c r="G4664">
        <v>93780</v>
      </c>
      <c r="H4664" s="9">
        <v>1</v>
      </c>
      <c r="I4664" s="1">
        <v>45100</v>
      </c>
      <c r="J4664">
        <v>6</v>
      </c>
      <c r="K4664">
        <v>2023</v>
      </c>
      <c r="L4664" t="s">
        <v>37</v>
      </c>
      <c r="M4664">
        <v>28.25</v>
      </c>
      <c r="N4664" t="s">
        <v>4615</v>
      </c>
      <c r="O4664">
        <v>42.674700000000001</v>
      </c>
      <c r="P4664" t="s">
        <v>12</v>
      </c>
    </row>
    <row r="4665" spans="1:16" hidden="1" x14ac:dyDescent="0.25">
      <c r="A4665" t="s">
        <v>39</v>
      </c>
      <c r="B4665" t="s">
        <v>16</v>
      </c>
      <c r="C4665" t="s">
        <v>2935</v>
      </c>
      <c r="D4665" t="s">
        <v>1004</v>
      </c>
      <c r="E4665" t="s">
        <v>1005</v>
      </c>
      <c r="F4665" t="s">
        <v>202</v>
      </c>
      <c r="G4665">
        <v>93779</v>
      </c>
      <c r="H4665" s="9">
        <v>1</v>
      </c>
      <c r="I4665" s="1">
        <v>45100</v>
      </c>
      <c r="J4665">
        <v>6</v>
      </c>
      <c r="K4665">
        <v>2023</v>
      </c>
      <c r="L4665" t="s">
        <v>37</v>
      </c>
      <c r="M4665">
        <v>33.5</v>
      </c>
      <c r="N4665" t="s">
        <v>4615</v>
      </c>
      <c r="O4665">
        <v>50.605499999999999</v>
      </c>
      <c r="P4665" t="s">
        <v>12</v>
      </c>
    </row>
    <row r="4666" spans="1:16" hidden="1" x14ac:dyDescent="0.25">
      <c r="A4666" t="s">
        <v>39</v>
      </c>
      <c r="B4666" t="s">
        <v>16</v>
      </c>
      <c r="C4666" t="s">
        <v>2994</v>
      </c>
      <c r="D4666" t="s">
        <v>986</v>
      </c>
      <c r="E4666" t="s">
        <v>987</v>
      </c>
      <c r="F4666" t="s">
        <v>202</v>
      </c>
      <c r="G4666">
        <v>93778</v>
      </c>
      <c r="H4666" s="9">
        <v>1</v>
      </c>
      <c r="I4666" s="1">
        <v>45100</v>
      </c>
      <c r="J4666">
        <v>6</v>
      </c>
      <c r="K4666">
        <v>2023</v>
      </c>
      <c r="L4666" t="s">
        <v>37</v>
      </c>
      <c r="M4666">
        <v>33.5</v>
      </c>
      <c r="N4666" t="s">
        <v>4615</v>
      </c>
      <c r="O4666">
        <v>50.605499999999999</v>
      </c>
      <c r="P4666" t="s">
        <v>12</v>
      </c>
    </row>
    <row r="4667" spans="1:16" hidden="1" x14ac:dyDescent="0.25">
      <c r="A4667" t="s">
        <v>39</v>
      </c>
      <c r="B4667" t="s">
        <v>16</v>
      </c>
      <c r="C4667" t="s">
        <v>2994</v>
      </c>
      <c r="D4667" t="s">
        <v>986</v>
      </c>
      <c r="E4667" t="s">
        <v>987</v>
      </c>
      <c r="F4667" t="s">
        <v>202</v>
      </c>
      <c r="G4667">
        <v>93777</v>
      </c>
      <c r="H4667" s="9">
        <v>1</v>
      </c>
      <c r="I4667" s="1">
        <v>45100</v>
      </c>
      <c r="J4667">
        <v>6</v>
      </c>
      <c r="K4667">
        <v>2023</v>
      </c>
      <c r="L4667" t="s">
        <v>37</v>
      </c>
      <c r="M4667">
        <v>33.5</v>
      </c>
      <c r="N4667" t="s">
        <v>4615</v>
      </c>
      <c r="O4667">
        <v>50.605499999999999</v>
      </c>
      <c r="P4667" t="s">
        <v>12</v>
      </c>
    </row>
    <row r="4668" spans="1:16" hidden="1" x14ac:dyDescent="0.25">
      <c r="A4668" t="s">
        <v>39</v>
      </c>
      <c r="B4668" t="s">
        <v>38</v>
      </c>
      <c r="C4668" t="s">
        <v>3296</v>
      </c>
      <c r="D4668" t="s">
        <v>953</v>
      </c>
      <c r="E4668" t="s">
        <v>953</v>
      </c>
      <c r="F4668" t="s">
        <v>202</v>
      </c>
      <c r="G4668">
        <v>93776</v>
      </c>
      <c r="H4668" s="9">
        <v>1</v>
      </c>
      <c r="I4668" s="1">
        <v>45100</v>
      </c>
      <c r="J4668">
        <v>6</v>
      </c>
      <c r="K4668">
        <v>2023</v>
      </c>
      <c r="L4668" t="s">
        <v>37</v>
      </c>
      <c r="M4668">
        <v>26.62</v>
      </c>
      <c r="N4668" t="s">
        <v>4615</v>
      </c>
      <c r="O4668">
        <v>40.212499999999999</v>
      </c>
      <c r="P4668" t="s">
        <v>12</v>
      </c>
    </row>
    <row r="4669" spans="1:16" hidden="1" x14ac:dyDescent="0.25">
      <c r="A4669" t="s">
        <v>39</v>
      </c>
      <c r="B4669" t="s">
        <v>16</v>
      </c>
      <c r="C4669" t="s">
        <v>576</v>
      </c>
      <c r="D4669" t="s">
        <v>90</v>
      </c>
      <c r="E4669" t="s">
        <v>91</v>
      </c>
      <c r="F4669" t="s">
        <v>202</v>
      </c>
      <c r="G4669">
        <v>93775</v>
      </c>
      <c r="H4669" s="9">
        <v>1</v>
      </c>
      <c r="I4669" s="1">
        <v>45100</v>
      </c>
      <c r="J4669">
        <v>6</v>
      </c>
      <c r="K4669">
        <v>2023</v>
      </c>
      <c r="L4669" t="s">
        <v>37</v>
      </c>
      <c r="M4669">
        <v>33.5</v>
      </c>
      <c r="N4669" t="s">
        <v>4615</v>
      </c>
      <c r="O4669">
        <v>50.605499999999999</v>
      </c>
      <c r="P4669" t="s">
        <v>12</v>
      </c>
    </row>
    <row r="4670" spans="1:16" hidden="1" x14ac:dyDescent="0.25">
      <c r="A4670" t="s">
        <v>39</v>
      </c>
      <c r="B4670" t="s">
        <v>16</v>
      </c>
      <c r="C4670" t="s">
        <v>2942</v>
      </c>
      <c r="D4670" t="s">
        <v>994</v>
      </c>
      <c r="E4670" t="s">
        <v>995</v>
      </c>
      <c r="F4670" t="s">
        <v>202</v>
      </c>
      <c r="G4670">
        <v>93774</v>
      </c>
      <c r="H4670" s="9">
        <v>1</v>
      </c>
      <c r="I4670" s="1">
        <v>45100</v>
      </c>
      <c r="J4670">
        <v>6</v>
      </c>
      <c r="K4670">
        <v>2023</v>
      </c>
      <c r="L4670" t="s">
        <v>37</v>
      </c>
      <c r="M4670">
        <v>33.5</v>
      </c>
      <c r="N4670" t="s">
        <v>4615</v>
      </c>
      <c r="O4670">
        <v>50.605499999999999</v>
      </c>
      <c r="P4670" t="s">
        <v>12</v>
      </c>
    </row>
    <row r="4671" spans="1:16" hidden="1" x14ac:dyDescent="0.25">
      <c r="A4671" t="s">
        <v>39</v>
      </c>
      <c r="B4671" t="s">
        <v>16</v>
      </c>
      <c r="C4671" t="s">
        <v>528</v>
      </c>
      <c r="D4671" t="s">
        <v>92</v>
      </c>
      <c r="E4671" t="s">
        <v>93</v>
      </c>
      <c r="F4671" t="s">
        <v>202</v>
      </c>
      <c r="G4671">
        <v>93773</v>
      </c>
      <c r="H4671" s="9">
        <v>1</v>
      </c>
      <c r="I4671" s="1">
        <v>45100</v>
      </c>
      <c r="J4671">
        <v>6</v>
      </c>
      <c r="K4671">
        <v>2023</v>
      </c>
      <c r="L4671" t="s">
        <v>37</v>
      </c>
      <c r="M4671">
        <v>33.5</v>
      </c>
      <c r="N4671" t="s">
        <v>4615</v>
      </c>
      <c r="O4671">
        <v>50.605499999999999</v>
      </c>
      <c r="P4671" t="s">
        <v>12</v>
      </c>
    </row>
    <row r="4672" spans="1:16" hidden="1" x14ac:dyDescent="0.25">
      <c r="A4672" t="s">
        <v>39</v>
      </c>
      <c r="B4672" t="s">
        <v>38</v>
      </c>
      <c r="C4672" t="s">
        <v>3291</v>
      </c>
      <c r="D4672" t="s">
        <v>941</v>
      </c>
      <c r="E4672" t="s">
        <v>942</v>
      </c>
      <c r="F4672" t="s">
        <v>202</v>
      </c>
      <c r="G4672">
        <v>93771</v>
      </c>
      <c r="H4672" s="9">
        <v>1</v>
      </c>
      <c r="I4672" s="1">
        <v>45100</v>
      </c>
      <c r="J4672">
        <v>6</v>
      </c>
      <c r="K4672">
        <v>2023</v>
      </c>
      <c r="L4672" t="s">
        <v>37</v>
      </c>
      <c r="M4672">
        <v>28.25</v>
      </c>
      <c r="N4672" t="s">
        <v>4615</v>
      </c>
      <c r="O4672">
        <v>42.674700000000001</v>
      </c>
      <c r="P4672" t="s">
        <v>12</v>
      </c>
    </row>
    <row r="4673" spans="1:16" hidden="1" x14ac:dyDescent="0.25">
      <c r="A4673" t="s">
        <v>39</v>
      </c>
      <c r="B4673" t="s">
        <v>38</v>
      </c>
      <c r="C4673" t="s">
        <v>433</v>
      </c>
      <c r="D4673" t="s">
        <v>79</v>
      </c>
      <c r="E4673" t="s">
        <v>80</v>
      </c>
      <c r="F4673" t="s">
        <v>202</v>
      </c>
      <c r="G4673">
        <v>93770</v>
      </c>
      <c r="H4673" s="9">
        <v>1</v>
      </c>
      <c r="I4673" s="1">
        <v>45100</v>
      </c>
      <c r="J4673">
        <v>6</v>
      </c>
      <c r="K4673">
        <v>2023</v>
      </c>
      <c r="L4673" t="s">
        <v>37</v>
      </c>
      <c r="M4673">
        <v>28.25</v>
      </c>
      <c r="N4673" t="s">
        <v>4615</v>
      </c>
      <c r="O4673">
        <v>42.674700000000001</v>
      </c>
      <c r="P4673" t="s">
        <v>12</v>
      </c>
    </row>
    <row r="4674" spans="1:16" hidden="1" x14ac:dyDescent="0.25">
      <c r="A4674" t="s">
        <v>39</v>
      </c>
      <c r="B4674" t="s">
        <v>16</v>
      </c>
      <c r="C4674" t="s">
        <v>3318</v>
      </c>
      <c r="D4674" t="s">
        <v>1008</v>
      </c>
      <c r="E4674" t="s">
        <v>1009</v>
      </c>
      <c r="F4674" t="s">
        <v>202</v>
      </c>
      <c r="G4674">
        <v>93769</v>
      </c>
      <c r="H4674" s="9">
        <v>1</v>
      </c>
      <c r="I4674" s="1">
        <v>45100</v>
      </c>
      <c r="J4674">
        <v>6</v>
      </c>
      <c r="K4674">
        <v>2023</v>
      </c>
      <c r="L4674" t="s">
        <v>37</v>
      </c>
      <c r="M4674">
        <v>33.5</v>
      </c>
      <c r="N4674" t="s">
        <v>4615</v>
      </c>
      <c r="O4674">
        <v>50.605499999999999</v>
      </c>
      <c r="P4674" t="s">
        <v>12</v>
      </c>
    </row>
    <row r="4675" spans="1:16" hidden="1" x14ac:dyDescent="0.25">
      <c r="A4675" t="s">
        <v>39</v>
      </c>
      <c r="B4675" t="s">
        <v>16</v>
      </c>
      <c r="C4675" t="s">
        <v>576</v>
      </c>
      <c r="D4675" t="s">
        <v>90</v>
      </c>
      <c r="E4675" t="s">
        <v>91</v>
      </c>
      <c r="F4675" t="s">
        <v>202</v>
      </c>
      <c r="G4675">
        <v>93768</v>
      </c>
      <c r="H4675" s="9">
        <v>1</v>
      </c>
      <c r="I4675" s="1">
        <v>45100</v>
      </c>
      <c r="J4675">
        <v>6</v>
      </c>
      <c r="K4675">
        <v>2023</v>
      </c>
      <c r="L4675" t="s">
        <v>37</v>
      </c>
      <c r="M4675">
        <v>33.5</v>
      </c>
      <c r="N4675" t="s">
        <v>4615</v>
      </c>
      <c r="O4675">
        <v>50.605499999999999</v>
      </c>
      <c r="P4675" t="s">
        <v>12</v>
      </c>
    </row>
    <row r="4676" spans="1:16" hidden="1" x14ac:dyDescent="0.25">
      <c r="A4676" t="s">
        <v>39</v>
      </c>
      <c r="B4676" t="s">
        <v>4489</v>
      </c>
      <c r="C4676" t="s">
        <v>2943</v>
      </c>
      <c r="D4676" t="s">
        <v>968</v>
      </c>
      <c r="E4676" t="s">
        <v>969</v>
      </c>
      <c r="F4676" t="s">
        <v>202</v>
      </c>
      <c r="G4676">
        <v>93676</v>
      </c>
      <c r="H4676" s="9">
        <v>1</v>
      </c>
      <c r="I4676" s="1">
        <v>45100</v>
      </c>
      <c r="J4676">
        <v>6</v>
      </c>
      <c r="K4676">
        <v>2023</v>
      </c>
      <c r="L4676" t="s">
        <v>37</v>
      </c>
      <c r="M4676">
        <v>0.3</v>
      </c>
      <c r="N4676" t="s">
        <v>4615</v>
      </c>
      <c r="O4676">
        <v>0.45319999999999999</v>
      </c>
      <c r="P4676" t="s">
        <v>12</v>
      </c>
    </row>
    <row r="4677" spans="1:16" hidden="1" x14ac:dyDescent="0.25">
      <c r="A4677" t="s">
        <v>39</v>
      </c>
      <c r="B4677" t="s">
        <v>38</v>
      </c>
      <c r="C4677" t="s">
        <v>589</v>
      </c>
      <c r="D4677" t="s">
        <v>63</v>
      </c>
      <c r="E4677" t="s">
        <v>64</v>
      </c>
      <c r="F4677" t="s">
        <v>202</v>
      </c>
      <c r="G4677">
        <v>93676</v>
      </c>
      <c r="H4677" s="9">
        <v>1</v>
      </c>
      <c r="I4677" s="1">
        <v>45100</v>
      </c>
      <c r="J4677">
        <v>6</v>
      </c>
      <c r="K4677">
        <v>2023</v>
      </c>
      <c r="L4677" t="s">
        <v>37</v>
      </c>
      <c r="M4677">
        <v>28.25</v>
      </c>
      <c r="N4677" t="s">
        <v>4615</v>
      </c>
      <c r="O4677">
        <v>42.674700000000001</v>
      </c>
      <c r="P4677" t="s">
        <v>12</v>
      </c>
    </row>
    <row r="4678" spans="1:16" hidden="1" x14ac:dyDescent="0.25">
      <c r="A4678" t="s">
        <v>39</v>
      </c>
      <c r="B4678" t="s">
        <v>16</v>
      </c>
      <c r="C4678" t="s">
        <v>576</v>
      </c>
      <c r="D4678" t="s">
        <v>90</v>
      </c>
      <c r="E4678" t="s">
        <v>91</v>
      </c>
      <c r="F4678" t="s">
        <v>202</v>
      </c>
      <c r="G4678">
        <v>93673</v>
      </c>
      <c r="H4678" s="9">
        <v>1</v>
      </c>
      <c r="I4678" s="1">
        <v>45100</v>
      </c>
      <c r="J4678">
        <v>6</v>
      </c>
      <c r="K4678">
        <v>2023</v>
      </c>
      <c r="L4678" t="s">
        <v>37</v>
      </c>
      <c r="M4678">
        <v>33.5</v>
      </c>
      <c r="N4678" t="s">
        <v>4615</v>
      </c>
      <c r="O4678">
        <v>50.605499999999999</v>
      </c>
      <c r="P4678" t="s">
        <v>12</v>
      </c>
    </row>
    <row r="4679" spans="1:16" hidden="1" x14ac:dyDescent="0.25">
      <c r="A4679" t="s">
        <v>39</v>
      </c>
      <c r="B4679" t="s">
        <v>16</v>
      </c>
      <c r="C4679" t="s">
        <v>2942</v>
      </c>
      <c r="D4679" t="s">
        <v>994</v>
      </c>
      <c r="E4679" t="s">
        <v>995</v>
      </c>
      <c r="F4679" t="s">
        <v>202</v>
      </c>
      <c r="G4679">
        <v>93672</v>
      </c>
      <c r="H4679" s="9">
        <v>1</v>
      </c>
      <c r="I4679" s="1">
        <v>45100</v>
      </c>
      <c r="J4679">
        <v>6</v>
      </c>
      <c r="K4679">
        <v>2023</v>
      </c>
      <c r="L4679" t="s">
        <v>37</v>
      </c>
      <c r="M4679">
        <v>33.5</v>
      </c>
      <c r="N4679" t="s">
        <v>4615</v>
      </c>
      <c r="O4679">
        <v>50.605499999999999</v>
      </c>
      <c r="P4679" t="s">
        <v>12</v>
      </c>
    </row>
    <row r="4680" spans="1:16" hidden="1" x14ac:dyDescent="0.25">
      <c r="A4680" t="s">
        <v>39</v>
      </c>
      <c r="B4680" t="s">
        <v>16</v>
      </c>
      <c r="C4680" t="s">
        <v>2942</v>
      </c>
      <c r="D4680" t="s">
        <v>994</v>
      </c>
      <c r="E4680" t="s">
        <v>995</v>
      </c>
      <c r="F4680" t="s">
        <v>202</v>
      </c>
      <c r="G4680">
        <v>93671</v>
      </c>
      <c r="H4680" s="9">
        <v>1</v>
      </c>
      <c r="I4680" s="1">
        <v>45100</v>
      </c>
      <c r="J4680">
        <v>6</v>
      </c>
      <c r="K4680">
        <v>2023</v>
      </c>
      <c r="L4680" t="s">
        <v>37</v>
      </c>
      <c r="M4680">
        <v>33.5</v>
      </c>
      <c r="N4680" t="s">
        <v>4615</v>
      </c>
      <c r="O4680">
        <v>50.605499999999999</v>
      </c>
      <c r="P4680" t="s">
        <v>12</v>
      </c>
    </row>
    <row r="4681" spans="1:16" hidden="1" x14ac:dyDescent="0.25">
      <c r="A4681" t="s">
        <v>39</v>
      </c>
      <c r="B4681" t="s">
        <v>38</v>
      </c>
      <c r="C4681" t="s">
        <v>507</v>
      </c>
      <c r="D4681" t="s">
        <v>75</v>
      </c>
      <c r="E4681" t="s">
        <v>75</v>
      </c>
      <c r="F4681" t="s">
        <v>202</v>
      </c>
      <c r="G4681">
        <v>93670</v>
      </c>
      <c r="H4681" s="9">
        <v>1</v>
      </c>
      <c r="I4681" s="1">
        <v>45100</v>
      </c>
      <c r="J4681">
        <v>6</v>
      </c>
      <c r="K4681">
        <v>2023</v>
      </c>
      <c r="L4681" t="s">
        <v>37</v>
      </c>
      <c r="M4681">
        <v>26.62</v>
      </c>
      <c r="N4681" t="s">
        <v>4615</v>
      </c>
      <c r="O4681">
        <v>40.212499999999999</v>
      </c>
      <c r="P4681" t="s">
        <v>12</v>
      </c>
    </row>
    <row r="4682" spans="1:16" hidden="1" x14ac:dyDescent="0.25">
      <c r="A4682" t="s">
        <v>39</v>
      </c>
      <c r="B4682" t="s">
        <v>38</v>
      </c>
      <c r="C4682" t="s">
        <v>2944</v>
      </c>
      <c r="D4682" t="s">
        <v>949</v>
      </c>
      <c r="E4682" t="s">
        <v>950</v>
      </c>
      <c r="F4682" t="s">
        <v>202</v>
      </c>
      <c r="G4682">
        <v>93669</v>
      </c>
      <c r="H4682" s="9">
        <v>1</v>
      </c>
      <c r="I4682" s="1">
        <v>45100</v>
      </c>
      <c r="J4682">
        <v>6</v>
      </c>
      <c r="K4682">
        <v>2023</v>
      </c>
      <c r="L4682" t="s">
        <v>37</v>
      </c>
      <c r="M4682">
        <v>28.25</v>
      </c>
      <c r="N4682" t="s">
        <v>4615</v>
      </c>
      <c r="O4682">
        <v>42.674700000000001</v>
      </c>
      <c r="P4682" t="s">
        <v>12</v>
      </c>
    </row>
    <row r="4683" spans="1:16" hidden="1" x14ac:dyDescent="0.25">
      <c r="A4683" t="s">
        <v>39</v>
      </c>
      <c r="B4683" t="s">
        <v>16</v>
      </c>
      <c r="C4683" t="s">
        <v>2994</v>
      </c>
      <c r="D4683" t="s">
        <v>986</v>
      </c>
      <c r="E4683" t="s">
        <v>987</v>
      </c>
      <c r="F4683" t="s">
        <v>202</v>
      </c>
      <c r="G4683">
        <v>93668</v>
      </c>
      <c r="H4683" s="9">
        <v>1</v>
      </c>
      <c r="I4683" s="1">
        <v>45100</v>
      </c>
      <c r="J4683">
        <v>6</v>
      </c>
      <c r="K4683">
        <v>2023</v>
      </c>
      <c r="L4683" t="s">
        <v>37</v>
      </c>
      <c r="M4683">
        <v>33.5</v>
      </c>
      <c r="N4683" t="s">
        <v>4615</v>
      </c>
      <c r="O4683">
        <v>50.605499999999999</v>
      </c>
      <c r="P4683" t="s">
        <v>12</v>
      </c>
    </row>
    <row r="4684" spans="1:16" hidden="1" x14ac:dyDescent="0.25">
      <c r="A4684" t="s">
        <v>39</v>
      </c>
      <c r="B4684" t="s">
        <v>16</v>
      </c>
      <c r="C4684" t="s">
        <v>2942</v>
      </c>
      <c r="D4684" t="s">
        <v>994</v>
      </c>
      <c r="E4684" t="s">
        <v>995</v>
      </c>
      <c r="F4684" t="s">
        <v>202</v>
      </c>
      <c r="G4684">
        <v>93667</v>
      </c>
      <c r="H4684" s="9">
        <v>1</v>
      </c>
      <c r="I4684" s="1">
        <v>45100</v>
      </c>
      <c r="J4684">
        <v>6</v>
      </c>
      <c r="K4684">
        <v>2023</v>
      </c>
      <c r="L4684" t="s">
        <v>37</v>
      </c>
      <c r="M4684">
        <v>33.5</v>
      </c>
      <c r="N4684" t="s">
        <v>4615</v>
      </c>
      <c r="O4684">
        <v>50.605499999999999</v>
      </c>
      <c r="P4684" t="s">
        <v>12</v>
      </c>
    </row>
    <row r="4685" spans="1:16" hidden="1" x14ac:dyDescent="0.25">
      <c r="A4685" t="s">
        <v>39</v>
      </c>
      <c r="B4685" t="s">
        <v>16</v>
      </c>
      <c r="C4685" t="s">
        <v>508</v>
      </c>
      <c r="D4685" t="s">
        <v>94</v>
      </c>
      <c r="E4685" t="s">
        <v>94</v>
      </c>
      <c r="F4685" t="s">
        <v>202</v>
      </c>
      <c r="G4685">
        <v>93666</v>
      </c>
      <c r="H4685" s="9">
        <v>1</v>
      </c>
      <c r="I4685" s="1">
        <v>45100</v>
      </c>
      <c r="J4685">
        <v>6</v>
      </c>
      <c r="K4685">
        <v>2023</v>
      </c>
      <c r="L4685" t="s">
        <v>37</v>
      </c>
      <c r="M4685">
        <v>33.5</v>
      </c>
      <c r="N4685" t="s">
        <v>4615</v>
      </c>
      <c r="O4685">
        <v>50.605499999999999</v>
      </c>
      <c r="P4685" t="s">
        <v>12</v>
      </c>
    </row>
    <row r="4686" spans="1:16" hidden="1" x14ac:dyDescent="0.25">
      <c r="A4686" t="s">
        <v>39</v>
      </c>
      <c r="B4686" t="s">
        <v>16</v>
      </c>
      <c r="C4686" t="s">
        <v>3025</v>
      </c>
      <c r="D4686" t="s">
        <v>1028</v>
      </c>
      <c r="E4686" t="s">
        <v>1029</v>
      </c>
      <c r="F4686" t="s">
        <v>202</v>
      </c>
      <c r="G4686">
        <v>93665</v>
      </c>
      <c r="H4686" s="9">
        <v>1</v>
      </c>
      <c r="I4686" s="1">
        <v>45100</v>
      </c>
      <c r="J4686">
        <v>6</v>
      </c>
      <c r="K4686">
        <v>2023</v>
      </c>
      <c r="L4686" t="s">
        <v>37</v>
      </c>
      <c r="M4686">
        <v>33.5</v>
      </c>
      <c r="N4686" t="s">
        <v>4615</v>
      </c>
      <c r="O4686">
        <v>50.605499999999999</v>
      </c>
      <c r="P4686" t="s">
        <v>12</v>
      </c>
    </row>
    <row r="4687" spans="1:16" hidden="1" x14ac:dyDescent="0.25">
      <c r="A4687" t="s">
        <v>39</v>
      </c>
      <c r="B4687" t="s">
        <v>16</v>
      </c>
      <c r="C4687" t="s">
        <v>2994</v>
      </c>
      <c r="D4687" t="s">
        <v>986</v>
      </c>
      <c r="E4687" t="s">
        <v>987</v>
      </c>
      <c r="F4687" t="s">
        <v>202</v>
      </c>
      <c r="G4687">
        <v>93664</v>
      </c>
      <c r="H4687" s="9">
        <v>1</v>
      </c>
      <c r="I4687" s="1">
        <v>45100</v>
      </c>
      <c r="J4687">
        <v>6</v>
      </c>
      <c r="K4687">
        <v>2023</v>
      </c>
      <c r="L4687" t="s">
        <v>37</v>
      </c>
      <c r="M4687">
        <v>33.5</v>
      </c>
      <c r="N4687" t="s">
        <v>4615</v>
      </c>
      <c r="O4687">
        <v>50.605499999999999</v>
      </c>
      <c r="P4687" t="s">
        <v>12</v>
      </c>
    </row>
    <row r="4688" spans="1:16" hidden="1" x14ac:dyDescent="0.25">
      <c r="A4688" t="s">
        <v>39</v>
      </c>
      <c r="B4688" t="s">
        <v>16</v>
      </c>
      <c r="C4688" t="s">
        <v>3311</v>
      </c>
      <c r="D4688" t="s">
        <v>990</v>
      </c>
      <c r="E4688" t="s">
        <v>991</v>
      </c>
      <c r="F4688" t="s">
        <v>202</v>
      </c>
      <c r="G4688">
        <v>93662</v>
      </c>
      <c r="H4688" s="9">
        <v>1</v>
      </c>
      <c r="I4688" s="1">
        <v>45100</v>
      </c>
      <c r="J4688">
        <v>6</v>
      </c>
      <c r="K4688">
        <v>2023</v>
      </c>
      <c r="L4688" t="s">
        <v>37</v>
      </c>
      <c r="M4688">
        <v>33.5</v>
      </c>
      <c r="N4688" t="s">
        <v>4615</v>
      </c>
      <c r="O4688">
        <v>50.605499999999999</v>
      </c>
      <c r="P4688" t="s">
        <v>12</v>
      </c>
    </row>
    <row r="4689" spans="1:16" hidden="1" x14ac:dyDescent="0.25">
      <c r="A4689" t="s">
        <v>39</v>
      </c>
      <c r="B4689" t="s">
        <v>16</v>
      </c>
      <c r="C4689" t="s">
        <v>576</v>
      </c>
      <c r="D4689" t="s">
        <v>90</v>
      </c>
      <c r="E4689" t="s">
        <v>91</v>
      </c>
      <c r="F4689" t="s">
        <v>202</v>
      </c>
      <c r="G4689">
        <v>93661</v>
      </c>
      <c r="H4689" s="9">
        <v>1</v>
      </c>
      <c r="I4689" s="1">
        <v>45100</v>
      </c>
      <c r="J4689">
        <v>6</v>
      </c>
      <c r="K4689">
        <v>2023</v>
      </c>
      <c r="L4689" t="s">
        <v>37</v>
      </c>
      <c r="M4689">
        <v>33.5</v>
      </c>
      <c r="N4689" t="s">
        <v>4615</v>
      </c>
      <c r="O4689">
        <v>50.605499999999999</v>
      </c>
      <c r="P4689" t="s">
        <v>12</v>
      </c>
    </row>
    <row r="4690" spans="1:16" hidden="1" x14ac:dyDescent="0.25">
      <c r="A4690" t="s">
        <v>39</v>
      </c>
      <c r="B4690" t="s">
        <v>38</v>
      </c>
      <c r="C4690" t="s">
        <v>470</v>
      </c>
      <c r="D4690" t="s">
        <v>77</v>
      </c>
      <c r="E4690" t="s">
        <v>78</v>
      </c>
      <c r="F4690" t="s">
        <v>202</v>
      </c>
      <c r="G4690">
        <v>93659</v>
      </c>
      <c r="H4690" s="9">
        <v>2</v>
      </c>
      <c r="I4690" s="1">
        <v>45100</v>
      </c>
      <c r="J4690">
        <v>6</v>
      </c>
      <c r="K4690">
        <v>2023</v>
      </c>
      <c r="L4690" t="s">
        <v>37</v>
      </c>
      <c r="M4690">
        <v>28.25</v>
      </c>
      <c r="N4690" t="s">
        <v>4615</v>
      </c>
      <c r="O4690">
        <v>42.674700000000001</v>
      </c>
      <c r="P4690" t="s">
        <v>12</v>
      </c>
    </row>
    <row r="4691" spans="1:16" hidden="1" x14ac:dyDescent="0.25">
      <c r="A4691" t="s">
        <v>39</v>
      </c>
      <c r="B4691" t="s">
        <v>16</v>
      </c>
      <c r="C4691" t="s">
        <v>3328</v>
      </c>
      <c r="D4691" t="s">
        <v>1026</v>
      </c>
      <c r="E4691" t="s">
        <v>1027</v>
      </c>
      <c r="F4691" t="s">
        <v>202</v>
      </c>
      <c r="G4691">
        <v>93658</v>
      </c>
      <c r="H4691" s="9">
        <v>1</v>
      </c>
      <c r="I4691" s="1">
        <v>45100</v>
      </c>
      <c r="J4691">
        <v>6</v>
      </c>
      <c r="K4691">
        <v>2023</v>
      </c>
      <c r="L4691" t="s">
        <v>37</v>
      </c>
      <c r="M4691">
        <v>33.5</v>
      </c>
      <c r="N4691" t="s">
        <v>4615</v>
      </c>
      <c r="O4691">
        <v>50.605499999999999</v>
      </c>
      <c r="P4691" t="s">
        <v>12</v>
      </c>
    </row>
    <row r="4692" spans="1:16" hidden="1" x14ac:dyDescent="0.25">
      <c r="A4692" t="s">
        <v>39</v>
      </c>
      <c r="B4692" t="s">
        <v>38</v>
      </c>
      <c r="C4692" t="s">
        <v>433</v>
      </c>
      <c r="D4692" t="s">
        <v>79</v>
      </c>
      <c r="E4692" t="s">
        <v>80</v>
      </c>
      <c r="F4692" t="s">
        <v>202</v>
      </c>
      <c r="G4692">
        <v>93657</v>
      </c>
      <c r="H4692" s="9">
        <v>1</v>
      </c>
      <c r="I4692" s="1">
        <v>45100</v>
      </c>
      <c r="J4692">
        <v>6</v>
      </c>
      <c r="K4692">
        <v>2023</v>
      </c>
      <c r="L4692" t="s">
        <v>37</v>
      </c>
      <c r="M4692">
        <v>28.25</v>
      </c>
      <c r="N4692" t="s">
        <v>4615</v>
      </c>
      <c r="O4692">
        <v>42.674700000000001</v>
      </c>
      <c r="P4692" t="s">
        <v>12</v>
      </c>
    </row>
    <row r="4693" spans="1:16" hidden="1" x14ac:dyDescent="0.25">
      <c r="A4693" t="s">
        <v>39</v>
      </c>
      <c r="B4693" t="s">
        <v>16</v>
      </c>
      <c r="C4693" t="s">
        <v>576</v>
      </c>
      <c r="D4693" t="s">
        <v>90</v>
      </c>
      <c r="E4693" t="s">
        <v>91</v>
      </c>
      <c r="F4693" t="s">
        <v>202</v>
      </c>
      <c r="G4693">
        <v>93656</v>
      </c>
      <c r="H4693" s="9">
        <v>1</v>
      </c>
      <c r="I4693" s="1">
        <v>45100</v>
      </c>
      <c r="J4693">
        <v>6</v>
      </c>
      <c r="K4693">
        <v>2023</v>
      </c>
      <c r="L4693" t="s">
        <v>37</v>
      </c>
      <c r="M4693">
        <v>33.5</v>
      </c>
      <c r="N4693" t="s">
        <v>4615</v>
      </c>
      <c r="O4693">
        <v>50.605499999999999</v>
      </c>
      <c r="P4693" t="s">
        <v>12</v>
      </c>
    </row>
    <row r="4694" spans="1:16" hidden="1" x14ac:dyDescent="0.25">
      <c r="A4694" t="s">
        <v>39</v>
      </c>
      <c r="B4694" t="s">
        <v>38</v>
      </c>
      <c r="C4694" t="s">
        <v>3326</v>
      </c>
      <c r="D4694" t="s">
        <v>1023</v>
      </c>
      <c r="E4694" t="s">
        <v>85</v>
      </c>
      <c r="F4694" t="s">
        <v>202</v>
      </c>
      <c r="G4694">
        <v>93654</v>
      </c>
      <c r="H4694" s="9">
        <v>1</v>
      </c>
      <c r="I4694" s="1">
        <v>45100</v>
      </c>
      <c r="J4694">
        <v>6</v>
      </c>
      <c r="K4694">
        <v>2023</v>
      </c>
      <c r="L4694" t="s">
        <v>37</v>
      </c>
      <c r="M4694">
        <v>33.5</v>
      </c>
      <c r="N4694" t="s">
        <v>4615</v>
      </c>
      <c r="O4694">
        <v>50.605499999999999</v>
      </c>
      <c r="P4694" t="s">
        <v>12</v>
      </c>
    </row>
    <row r="4695" spans="1:16" hidden="1" x14ac:dyDescent="0.25">
      <c r="A4695" t="s">
        <v>39</v>
      </c>
      <c r="B4695" t="s">
        <v>38</v>
      </c>
      <c r="C4695" t="s">
        <v>507</v>
      </c>
      <c r="D4695" t="s">
        <v>75</v>
      </c>
      <c r="E4695" t="s">
        <v>75</v>
      </c>
      <c r="F4695" t="s">
        <v>202</v>
      </c>
      <c r="G4695">
        <v>93652</v>
      </c>
      <c r="H4695" s="9">
        <v>1</v>
      </c>
      <c r="I4695" s="1">
        <v>45100</v>
      </c>
      <c r="J4695">
        <v>6</v>
      </c>
      <c r="K4695">
        <v>2023</v>
      </c>
      <c r="L4695" t="s">
        <v>37</v>
      </c>
      <c r="M4695">
        <v>26.62</v>
      </c>
      <c r="N4695" t="s">
        <v>4615</v>
      </c>
      <c r="O4695">
        <v>40.212499999999999</v>
      </c>
      <c r="P4695" t="s">
        <v>12</v>
      </c>
    </row>
    <row r="4696" spans="1:16" hidden="1" x14ac:dyDescent="0.25">
      <c r="A4696" t="s">
        <v>39</v>
      </c>
      <c r="B4696" t="s">
        <v>16</v>
      </c>
      <c r="C4696" t="s">
        <v>2942</v>
      </c>
      <c r="D4696" t="s">
        <v>994</v>
      </c>
      <c r="E4696" t="s">
        <v>995</v>
      </c>
      <c r="F4696" t="s">
        <v>202</v>
      </c>
      <c r="G4696">
        <v>93650</v>
      </c>
      <c r="H4696" s="9">
        <v>1</v>
      </c>
      <c r="I4696" s="1">
        <v>45100</v>
      </c>
      <c r="J4696">
        <v>6</v>
      </c>
      <c r="K4696">
        <v>2023</v>
      </c>
      <c r="L4696" t="s">
        <v>37</v>
      </c>
      <c r="M4696">
        <v>33.5</v>
      </c>
      <c r="N4696" t="s">
        <v>4615</v>
      </c>
      <c r="O4696">
        <v>50.605499999999999</v>
      </c>
      <c r="P4696" t="s">
        <v>12</v>
      </c>
    </row>
    <row r="4697" spans="1:16" hidden="1" x14ac:dyDescent="0.25">
      <c r="A4697" t="s">
        <v>39</v>
      </c>
      <c r="B4697" t="s">
        <v>16</v>
      </c>
      <c r="C4697" t="s">
        <v>3310</v>
      </c>
      <c r="D4697" t="s">
        <v>988</v>
      </c>
      <c r="E4697" t="s">
        <v>989</v>
      </c>
      <c r="F4697" t="s">
        <v>202</v>
      </c>
      <c r="G4697">
        <v>93649</v>
      </c>
      <c r="H4697" s="9">
        <v>1</v>
      </c>
      <c r="I4697" s="1">
        <v>45100</v>
      </c>
      <c r="J4697">
        <v>6</v>
      </c>
      <c r="K4697">
        <v>2023</v>
      </c>
      <c r="L4697" t="s">
        <v>37</v>
      </c>
      <c r="M4697">
        <v>33.5</v>
      </c>
      <c r="N4697" t="s">
        <v>4615</v>
      </c>
      <c r="O4697">
        <v>50.605499999999999</v>
      </c>
      <c r="P4697" t="s">
        <v>12</v>
      </c>
    </row>
    <row r="4698" spans="1:16" hidden="1" x14ac:dyDescent="0.25">
      <c r="A4698" t="s">
        <v>39</v>
      </c>
      <c r="B4698" t="s">
        <v>16</v>
      </c>
      <c r="C4698" t="s">
        <v>2994</v>
      </c>
      <c r="D4698" t="s">
        <v>986</v>
      </c>
      <c r="E4698" t="s">
        <v>987</v>
      </c>
      <c r="F4698" t="s">
        <v>202</v>
      </c>
      <c r="G4698">
        <v>93648</v>
      </c>
      <c r="H4698" s="9">
        <v>1</v>
      </c>
      <c r="I4698" s="1">
        <v>45100</v>
      </c>
      <c r="J4698">
        <v>6</v>
      </c>
      <c r="K4698">
        <v>2023</v>
      </c>
      <c r="L4698" t="s">
        <v>37</v>
      </c>
      <c r="M4698">
        <v>33.5</v>
      </c>
      <c r="N4698" t="s">
        <v>4615</v>
      </c>
      <c r="O4698">
        <v>50.605499999999999</v>
      </c>
      <c r="P4698" t="s">
        <v>12</v>
      </c>
    </row>
    <row r="4699" spans="1:16" hidden="1" x14ac:dyDescent="0.25">
      <c r="A4699" t="s">
        <v>39</v>
      </c>
      <c r="B4699" t="s">
        <v>16</v>
      </c>
      <c r="C4699" t="s">
        <v>2942</v>
      </c>
      <c r="D4699" t="s">
        <v>994</v>
      </c>
      <c r="E4699" t="s">
        <v>995</v>
      </c>
      <c r="F4699" t="s">
        <v>202</v>
      </c>
      <c r="G4699">
        <v>93646</v>
      </c>
      <c r="H4699" s="9">
        <v>1</v>
      </c>
      <c r="I4699" s="1">
        <v>45100</v>
      </c>
      <c r="J4699">
        <v>6</v>
      </c>
      <c r="K4699">
        <v>2023</v>
      </c>
      <c r="L4699" t="s">
        <v>37</v>
      </c>
      <c r="M4699">
        <v>33.5</v>
      </c>
      <c r="N4699" t="s">
        <v>4615</v>
      </c>
      <c r="O4699">
        <v>50.605499999999999</v>
      </c>
      <c r="P4699" t="s">
        <v>12</v>
      </c>
    </row>
    <row r="4700" spans="1:16" hidden="1" x14ac:dyDescent="0.25">
      <c r="A4700" t="s">
        <v>39</v>
      </c>
      <c r="B4700" t="s">
        <v>16</v>
      </c>
      <c r="C4700" t="s">
        <v>2942</v>
      </c>
      <c r="D4700" t="s">
        <v>994</v>
      </c>
      <c r="E4700" t="s">
        <v>995</v>
      </c>
      <c r="F4700" t="s">
        <v>202</v>
      </c>
      <c r="G4700">
        <v>93645</v>
      </c>
      <c r="H4700" s="9">
        <v>1</v>
      </c>
      <c r="I4700" s="1">
        <v>45100</v>
      </c>
      <c r="J4700">
        <v>6</v>
      </c>
      <c r="K4700">
        <v>2023</v>
      </c>
      <c r="L4700" t="s">
        <v>37</v>
      </c>
      <c r="M4700">
        <v>33.5</v>
      </c>
      <c r="N4700" t="s">
        <v>4615</v>
      </c>
      <c r="O4700">
        <v>50.605499999999999</v>
      </c>
      <c r="P4700" t="s">
        <v>12</v>
      </c>
    </row>
    <row r="4701" spans="1:16" hidden="1" x14ac:dyDescent="0.25">
      <c r="A4701" t="s">
        <v>39</v>
      </c>
      <c r="B4701" t="s">
        <v>38</v>
      </c>
      <c r="C4701" t="s">
        <v>3300</v>
      </c>
      <c r="D4701" t="s">
        <v>964</v>
      </c>
      <c r="E4701" t="s">
        <v>965</v>
      </c>
      <c r="F4701" t="s">
        <v>202</v>
      </c>
      <c r="G4701">
        <v>93644</v>
      </c>
      <c r="H4701" s="9">
        <v>1</v>
      </c>
      <c r="I4701" s="1">
        <v>45100</v>
      </c>
      <c r="J4701">
        <v>6</v>
      </c>
      <c r="K4701">
        <v>2023</v>
      </c>
      <c r="L4701" t="s">
        <v>37</v>
      </c>
      <c r="M4701">
        <v>28.25</v>
      </c>
      <c r="N4701" t="s">
        <v>4615</v>
      </c>
      <c r="O4701">
        <v>42.674700000000001</v>
      </c>
      <c r="P4701" t="s">
        <v>12</v>
      </c>
    </row>
    <row r="4702" spans="1:16" hidden="1" x14ac:dyDescent="0.25">
      <c r="A4702" t="s">
        <v>39</v>
      </c>
      <c r="B4702" t="s">
        <v>16</v>
      </c>
      <c r="C4702" t="s">
        <v>2994</v>
      </c>
      <c r="D4702" t="s">
        <v>986</v>
      </c>
      <c r="E4702" t="s">
        <v>987</v>
      </c>
      <c r="F4702" t="s">
        <v>202</v>
      </c>
      <c r="G4702">
        <v>93643</v>
      </c>
      <c r="H4702" s="9">
        <v>1</v>
      </c>
      <c r="I4702" s="1">
        <v>45100</v>
      </c>
      <c r="J4702">
        <v>6</v>
      </c>
      <c r="K4702">
        <v>2023</v>
      </c>
      <c r="L4702" t="s">
        <v>37</v>
      </c>
      <c r="M4702">
        <v>33.5</v>
      </c>
      <c r="N4702" t="s">
        <v>4615</v>
      </c>
      <c r="O4702">
        <v>50.605499999999999</v>
      </c>
      <c r="P4702" t="s">
        <v>12</v>
      </c>
    </row>
    <row r="4703" spans="1:16" hidden="1" x14ac:dyDescent="0.25">
      <c r="A4703" t="s">
        <v>39</v>
      </c>
      <c r="B4703" t="s">
        <v>16</v>
      </c>
      <c r="C4703" t="s">
        <v>2994</v>
      </c>
      <c r="D4703" t="s">
        <v>986</v>
      </c>
      <c r="E4703" t="s">
        <v>987</v>
      </c>
      <c r="F4703" t="s">
        <v>202</v>
      </c>
      <c r="G4703">
        <v>93642</v>
      </c>
      <c r="H4703" s="9">
        <v>1</v>
      </c>
      <c r="I4703" s="1">
        <v>45100</v>
      </c>
      <c r="J4703">
        <v>6</v>
      </c>
      <c r="K4703">
        <v>2023</v>
      </c>
      <c r="L4703" t="s">
        <v>37</v>
      </c>
      <c r="M4703">
        <v>33.5</v>
      </c>
      <c r="N4703" t="s">
        <v>4615</v>
      </c>
      <c r="O4703">
        <v>50.605499999999999</v>
      </c>
      <c r="P4703" t="s">
        <v>12</v>
      </c>
    </row>
    <row r="4704" spans="1:16" hidden="1" x14ac:dyDescent="0.25">
      <c r="A4704" t="s">
        <v>39</v>
      </c>
      <c r="B4704" t="s">
        <v>16</v>
      </c>
      <c r="C4704" t="s">
        <v>2935</v>
      </c>
      <c r="D4704" t="s">
        <v>1004</v>
      </c>
      <c r="E4704" t="s">
        <v>1005</v>
      </c>
      <c r="F4704" t="s">
        <v>202</v>
      </c>
      <c r="G4704">
        <v>93641</v>
      </c>
      <c r="H4704" s="9">
        <v>1</v>
      </c>
      <c r="I4704" s="1">
        <v>45100</v>
      </c>
      <c r="J4704">
        <v>6</v>
      </c>
      <c r="K4704">
        <v>2023</v>
      </c>
      <c r="L4704" t="s">
        <v>37</v>
      </c>
      <c r="M4704">
        <v>33.5</v>
      </c>
      <c r="N4704" t="s">
        <v>4615</v>
      </c>
      <c r="O4704">
        <v>50.605499999999999</v>
      </c>
      <c r="P4704" t="s">
        <v>12</v>
      </c>
    </row>
    <row r="4705" spans="1:16" hidden="1" x14ac:dyDescent="0.25">
      <c r="A4705" t="s">
        <v>39</v>
      </c>
      <c r="B4705" t="s">
        <v>16</v>
      </c>
      <c r="C4705" t="s">
        <v>2994</v>
      </c>
      <c r="D4705" t="s">
        <v>986</v>
      </c>
      <c r="E4705" t="s">
        <v>987</v>
      </c>
      <c r="F4705" t="s">
        <v>202</v>
      </c>
      <c r="G4705">
        <v>93640</v>
      </c>
      <c r="H4705" s="9">
        <v>1</v>
      </c>
      <c r="I4705" s="1">
        <v>45100</v>
      </c>
      <c r="J4705">
        <v>6</v>
      </c>
      <c r="K4705">
        <v>2023</v>
      </c>
      <c r="L4705" t="s">
        <v>37</v>
      </c>
      <c r="M4705">
        <v>33.5</v>
      </c>
      <c r="N4705" t="s">
        <v>4615</v>
      </c>
      <c r="O4705">
        <v>50.605499999999999</v>
      </c>
      <c r="P4705" t="s">
        <v>12</v>
      </c>
    </row>
    <row r="4706" spans="1:16" hidden="1" x14ac:dyDescent="0.25">
      <c r="A4706" t="s">
        <v>39</v>
      </c>
      <c r="B4706" t="s">
        <v>16</v>
      </c>
      <c r="C4706" t="s">
        <v>2935</v>
      </c>
      <c r="D4706" t="s">
        <v>1004</v>
      </c>
      <c r="E4706" t="s">
        <v>1005</v>
      </c>
      <c r="F4706" t="s">
        <v>202</v>
      </c>
      <c r="G4706">
        <v>93639</v>
      </c>
      <c r="H4706" s="9">
        <v>1</v>
      </c>
      <c r="I4706" s="1">
        <v>45100</v>
      </c>
      <c r="J4706">
        <v>6</v>
      </c>
      <c r="K4706">
        <v>2023</v>
      </c>
      <c r="L4706" t="s">
        <v>37</v>
      </c>
      <c r="M4706">
        <v>33.5</v>
      </c>
      <c r="N4706" t="s">
        <v>4615</v>
      </c>
      <c r="O4706">
        <v>50.605499999999999</v>
      </c>
      <c r="P4706" t="s">
        <v>12</v>
      </c>
    </row>
    <row r="4707" spans="1:16" hidden="1" x14ac:dyDescent="0.25">
      <c r="A4707" t="s">
        <v>39</v>
      </c>
      <c r="B4707" t="s">
        <v>38</v>
      </c>
      <c r="C4707" t="s">
        <v>472</v>
      </c>
      <c r="D4707" t="s">
        <v>67</v>
      </c>
      <c r="E4707" t="s">
        <v>68</v>
      </c>
      <c r="F4707" t="s">
        <v>202</v>
      </c>
      <c r="G4707">
        <v>93638</v>
      </c>
      <c r="H4707" s="9">
        <v>1</v>
      </c>
      <c r="I4707" s="1">
        <v>45100</v>
      </c>
      <c r="J4707">
        <v>6</v>
      </c>
      <c r="K4707">
        <v>2023</v>
      </c>
      <c r="L4707" t="s">
        <v>37</v>
      </c>
      <c r="M4707">
        <v>28.25</v>
      </c>
      <c r="N4707" t="s">
        <v>4615</v>
      </c>
      <c r="O4707">
        <v>42.674700000000001</v>
      </c>
      <c r="P4707" t="s">
        <v>12</v>
      </c>
    </row>
    <row r="4708" spans="1:16" hidden="1" x14ac:dyDescent="0.25">
      <c r="A4708" t="s">
        <v>39</v>
      </c>
      <c r="B4708" t="s">
        <v>16</v>
      </c>
      <c r="C4708" t="s">
        <v>2994</v>
      </c>
      <c r="D4708" t="s">
        <v>986</v>
      </c>
      <c r="E4708" t="s">
        <v>987</v>
      </c>
      <c r="F4708" t="s">
        <v>202</v>
      </c>
      <c r="G4708">
        <v>93637</v>
      </c>
      <c r="H4708" s="9">
        <v>1</v>
      </c>
      <c r="I4708" s="1">
        <v>45100</v>
      </c>
      <c r="J4708">
        <v>6</v>
      </c>
      <c r="K4708">
        <v>2023</v>
      </c>
      <c r="L4708" t="s">
        <v>37</v>
      </c>
      <c r="M4708">
        <v>33.5</v>
      </c>
      <c r="N4708" t="s">
        <v>4615</v>
      </c>
      <c r="O4708">
        <v>50.605499999999999</v>
      </c>
      <c r="P4708" t="s">
        <v>12</v>
      </c>
    </row>
    <row r="4709" spans="1:16" hidden="1" x14ac:dyDescent="0.25">
      <c r="A4709" t="s">
        <v>39</v>
      </c>
      <c r="B4709" t="s">
        <v>38</v>
      </c>
      <c r="C4709" t="s">
        <v>432</v>
      </c>
      <c r="D4709" t="s">
        <v>73</v>
      </c>
      <c r="E4709" t="s">
        <v>74</v>
      </c>
      <c r="F4709" t="s">
        <v>202</v>
      </c>
      <c r="G4709">
        <v>93635</v>
      </c>
      <c r="H4709" s="9">
        <v>1</v>
      </c>
      <c r="I4709" s="1">
        <v>45100</v>
      </c>
      <c r="J4709">
        <v>6</v>
      </c>
      <c r="K4709">
        <v>2023</v>
      </c>
      <c r="L4709" t="s">
        <v>37</v>
      </c>
      <c r="M4709">
        <v>28.25</v>
      </c>
      <c r="N4709" t="s">
        <v>4615</v>
      </c>
      <c r="O4709">
        <v>42.674700000000001</v>
      </c>
      <c r="P4709" t="s">
        <v>12</v>
      </c>
    </row>
    <row r="4710" spans="1:16" hidden="1" x14ac:dyDescent="0.25">
      <c r="A4710" t="s">
        <v>39</v>
      </c>
      <c r="B4710" t="s">
        <v>16</v>
      </c>
      <c r="C4710" t="s">
        <v>2994</v>
      </c>
      <c r="D4710" t="s">
        <v>986</v>
      </c>
      <c r="E4710" t="s">
        <v>987</v>
      </c>
      <c r="F4710" t="s">
        <v>202</v>
      </c>
      <c r="G4710">
        <v>93634</v>
      </c>
      <c r="H4710" s="9">
        <v>1</v>
      </c>
      <c r="I4710" s="1">
        <v>45100</v>
      </c>
      <c r="J4710">
        <v>6</v>
      </c>
      <c r="K4710">
        <v>2023</v>
      </c>
      <c r="L4710" t="s">
        <v>37</v>
      </c>
      <c r="M4710">
        <v>33.5</v>
      </c>
      <c r="N4710" t="s">
        <v>4615</v>
      </c>
      <c r="O4710">
        <v>50.605499999999999</v>
      </c>
      <c r="P4710" t="s">
        <v>12</v>
      </c>
    </row>
    <row r="4711" spans="1:16" hidden="1" x14ac:dyDescent="0.25">
      <c r="A4711" t="s">
        <v>39</v>
      </c>
      <c r="B4711" t="s">
        <v>16</v>
      </c>
      <c r="C4711" t="s">
        <v>2994</v>
      </c>
      <c r="D4711" t="s">
        <v>986</v>
      </c>
      <c r="E4711" t="s">
        <v>987</v>
      </c>
      <c r="F4711" t="s">
        <v>202</v>
      </c>
      <c r="G4711">
        <v>93633</v>
      </c>
      <c r="H4711" s="9">
        <v>1</v>
      </c>
      <c r="I4711" s="1">
        <v>45100</v>
      </c>
      <c r="J4711">
        <v>6</v>
      </c>
      <c r="K4711">
        <v>2023</v>
      </c>
      <c r="L4711" t="s">
        <v>37</v>
      </c>
      <c r="M4711">
        <v>33.5</v>
      </c>
      <c r="N4711" t="s">
        <v>4615</v>
      </c>
      <c r="O4711">
        <v>50.605499999999999</v>
      </c>
      <c r="P4711" t="s">
        <v>12</v>
      </c>
    </row>
    <row r="4712" spans="1:16" hidden="1" x14ac:dyDescent="0.25">
      <c r="A4712" t="s">
        <v>39</v>
      </c>
      <c r="B4712" t="s">
        <v>16</v>
      </c>
      <c r="C4712" t="s">
        <v>2994</v>
      </c>
      <c r="D4712" t="s">
        <v>986</v>
      </c>
      <c r="E4712" t="s">
        <v>987</v>
      </c>
      <c r="F4712" t="s">
        <v>202</v>
      </c>
      <c r="G4712">
        <v>93632</v>
      </c>
      <c r="H4712" s="9">
        <v>1</v>
      </c>
      <c r="I4712" s="1">
        <v>45100</v>
      </c>
      <c r="J4712">
        <v>6</v>
      </c>
      <c r="K4712">
        <v>2023</v>
      </c>
      <c r="L4712" t="s">
        <v>37</v>
      </c>
      <c r="M4712">
        <v>33.5</v>
      </c>
      <c r="N4712" t="s">
        <v>4615</v>
      </c>
      <c r="O4712">
        <v>50.605499999999999</v>
      </c>
      <c r="P4712" t="s">
        <v>12</v>
      </c>
    </row>
    <row r="4713" spans="1:16" hidden="1" x14ac:dyDescent="0.25">
      <c r="A4713" t="s">
        <v>39</v>
      </c>
      <c r="B4713" t="s">
        <v>16</v>
      </c>
      <c r="C4713" t="s">
        <v>2994</v>
      </c>
      <c r="D4713" t="s">
        <v>986</v>
      </c>
      <c r="E4713" t="s">
        <v>987</v>
      </c>
      <c r="F4713" t="s">
        <v>202</v>
      </c>
      <c r="G4713">
        <v>93630</v>
      </c>
      <c r="H4713" s="9">
        <v>1</v>
      </c>
      <c r="I4713" s="1">
        <v>45100</v>
      </c>
      <c r="J4713">
        <v>6</v>
      </c>
      <c r="K4713">
        <v>2023</v>
      </c>
      <c r="L4713" t="s">
        <v>37</v>
      </c>
      <c r="M4713">
        <v>33.5</v>
      </c>
      <c r="N4713" t="s">
        <v>4615</v>
      </c>
      <c r="O4713">
        <v>50.605499999999999</v>
      </c>
      <c r="P4713" t="s">
        <v>12</v>
      </c>
    </row>
    <row r="4714" spans="1:16" hidden="1" x14ac:dyDescent="0.25">
      <c r="A4714" t="s">
        <v>39</v>
      </c>
      <c r="B4714" t="s">
        <v>16</v>
      </c>
      <c r="C4714" t="s">
        <v>3318</v>
      </c>
      <c r="D4714" t="s">
        <v>1008</v>
      </c>
      <c r="E4714" t="s">
        <v>1009</v>
      </c>
      <c r="F4714" t="s">
        <v>202</v>
      </c>
      <c r="G4714">
        <v>93629</v>
      </c>
      <c r="H4714" s="9">
        <v>1</v>
      </c>
      <c r="I4714" s="1">
        <v>45100</v>
      </c>
      <c r="J4714">
        <v>6</v>
      </c>
      <c r="K4714">
        <v>2023</v>
      </c>
      <c r="L4714" t="s">
        <v>37</v>
      </c>
      <c r="M4714">
        <v>33.5</v>
      </c>
      <c r="N4714" t="s">
        <v>4615</v>
      </c>
      <c r="O4714">
        <v>50.605499999999999</v>
      </c>
      <c r="P4714" t="s">
        <v>12</v>
      </c>
    </row>
    <row r="4715" spans="1:16" hidden="1" x14ac:dyDescent="0.25">
      <c r="A4715" t="s">
        <v>39</v>
      </c>
      <c r="B4715" t="s">
        <v>16</v>
      </c>
      <c r="C4715" t="s">
        <v>2994</v>
      </c>
      <c r="D4715" t="s">
        <v>986</v>
      </c>
      <c r="E4715" t="s">
        <v>987</v>
      </c>
      <c r="F4715" t="s">
        <v>202</v>
      </c>
      <c r="G4715">
        <v>93628</v>
      </c>
      <c r="H4715" s="9">
        <v>1</v>
      </c>
      <c r="I4715" s="1">
        <v>45100</v>
      </c>
      <c r="J4715">
        <v>6</v>
      </c>
      <c r="K4715">
        <v>2023</v>
      </c>
      <c r="L4715" t="s">
        <v>37</v>
      </c>
      <c r="M4715">
        <v>33.5</v>
      </c>
      <c r="N4715" t="s">
        <v>4615</v>
      </c>
      <c r="O4715">
        <v>50.605499999999999</v>
      </c>
      <c r="P4715" t="s">
        <v>12</v>
      </c>
    </row>
    <row r="4716" spans="1:16" hidden="1" x14ac:dyDescent="0.25">
      <c r="A4716" t="s">
        <v>39</v>
      </c>
      <c r="B4716" t="s">
        <v>16</v>
      </c>
      <c r="C4716" t="s">
        <v>2942</v>
      </c>
      <c r="D4716" t="s">
        <v>994</v>
      </c>
      <c r="E4716" t="s">
        <v>995</v>
      </c>
      <c r="F4716" t="s">
        <v>202</v>
      </c>
      <c r="G4716">
        <v>93625</v>
      </c>
      <c r="H4716" s="9">
        <v>1</v>
      </c>
      <c r="I4716" s="1">
        <v>45100</v>
      </c>
      <c r="J4716">
        <v>6</v>
      </c>
      <c r="K4716">
        <v>2023</v>
      </c>
      <c r="L4716" t="s">
        <v>37</v>
      </c>
      <c r="M4716">
        <v>33.5</v>
      </c>
      <c r="N4716" t="s">
        <v>4615</v>
      </c>
      <c r="O4716">
        <v>50.605499999999999</v>
      </c>
      <c r="P4716" t="s">
        <v>12</v>
      </c>
    </row>
    <row r="4717" spans="1:16" hidden="1" x14ac:dyDescent="0.25">
      <c r="A4717" t="s">
        <v>39</v>
      </c>
      <c r="B4717" t="s">
        <v>38</v>
      </c>
      <c r="C4717" t="s">
        <v>433</v>
      </c>
      <c r="D4717" t="s">
        <v>79</v>
      </c>
      <c r="E4717" t="s">
        <v>80</v>
      </c>
      <c r="F4717" t="s">
        <v>202</v>
      </c>
      <c r="G4717">
        <v>93624</v>
      </c>
      <c r="H4717" s="9">
        <v>1</v>
      </c>
      <c r="I4717" s="1">
        <v>45100</v>
      </c>
      <c r="J4717">
        <v>6</v>
      </c>
      <c r="K4717">
        <v>2023</v>
      </c>
      <c r="L4717" t="s">
        <v>37</v>
      </c>
      <c r="M4717">
        <v>28.25</v>
      </c>
      <c r="N4717" t="s">
        <v>4615</v>
      </c>
      <c r="O4717">
        <v>42.674700000000001</v>
      </c>
      <c r="P4717" t="s">
        <v>12</v>
      </c>
    </row>
    <row r="4718" spans="1:16" hidden="1" x14ac:dyDescent="0.25">
      <c r="A4718" t="s">
        <v>39</v>
      </c>
      <c r="B4718" t="s">
        <v>16</v>
      </c>
      <c r="C4718" t="s">
        <v>2991</v>
      </c>
      <c r="D4718" t="s">
        <v>1042</v>
      </c>
      <c r="E4718" t="s">
        <v>989</v>
      </c>
      <c r="F4718" t="s">
        <v>202</v>
      </c>
      <c r="G4718">
        <v>93623</v>
      </c>
      <c r="H4718" s="9">
        <v>1</v>
      </c>
      <c r="I4718" s="1">
        <v>45100</v>
      </c>
      <c r="J4718">
        <v>6</v>
      </c>
      <c r="K4718">
        <v>2023</v>
      </c>
      <c r="L4718" t="s">
        <v>37</v>
      </c>
      <c r="M4718">
        <v>33.5</v>
      </c>
      <c r="N4718" t="s">
        <v>4615</v>
      </c>
      <c r="O4718">
        <v>50.605499999999999</v>
      </c>
      <c r="P4718" t="s">
        <v>12</v>
      </c>
    </row>
    <row r="4719" spans="1:16" hidden="1" x14ac:dyDescent="0.25">
      <c r="A4719" t="s">
        <v>39</v>
      </c>
      <c r="B4719" t="s">
        <v>16</v>
      </c>
      <c r="C4719" t="s">
        <v>2942</v>
      </c>
      <c r="D4719" t="s">
        <v>994</v>
      </c>
      <c r="E4719" t="s">
        <v>995</v>
      </c>
      <c r="F4719" t="s">
        <v>202</v>
      </c>
      <c r="G4719">
        <v>93621</v>
      </c>
      <c r="H4719" s="9">
        <v>1</v>
      </c>
      <c r="I4719" s="1">
        <v>45100</v>
      </c>
      <c r="J4719">
        <v>6</v>
      </c>
      <c r="K4719">
        <v>2023</v>
      </c>
      <c r="L4719" t="s">
        <v>37</v>
      </c>
      <c r="M4719">
        <v>33.5</v>
      </c>
      <c r="N4719" t="s">
        <v>4615</v>
      </c>
      <c r="O4719">
        <v>50.605499999999999</v>
      </c>
      <c r="P4719" t="s">
        <v>12</v>
      </c>
    </row>
    <row r="4720" spans="1:16" hidden="1" x14ac:dyDescent="0.25">
      <c r="A4720" t="s">
        <v>39</v>
      </c>
      <c r="B4720" t="s">
        <v>16</v>
      </c>
      <c r="C4720" t="s">
        <v>2942</v>
      </c>
      <c r="D4720" t="s">
        <v>994</v>
      </c>
      <c r="E4720" t="s">
        <v>995</v>
      </c>
      <c r="F4720" t="s">
        <v>202</v>
      </c>
      <c r="G4720">
        <v>93617</v>
      </c>
      <c r="H4720" s="9">
        <v>1</v>
      </c>
      <c r="I4720" s="1">
        <v>45100</v>
      </c>
      <c r="J4720">
        <v>6</v>
      </c>
      <c r="K4720">
        <v>2023</v>
      </c>
      <c r="L4720" t="s">
        <v>37</v>
      </c>
      <c r="M4720">
        <v>33.5</v>
      </c>
      <c r="N4720" t="s">
        <v>4615</v>
      </c>
      <c r="O4720">
        <v>50.605499999999999</v>
      </c>
      <c r="P4720" t="s">
        <v>12</v>
      </c>
    </row>
    <row r="4721" spans="1:16" hidden="1" x14ac:dyDescent="0.25">
      <c r="A4721" t="s">
        <v>39</v>
      </c>
      <c r="B4721" t="s">
        <v>16</v>
      </c>
      <c r="C4721" t="s">
        <v>3322</v>
      </c>
      <c r="D4721" t="s">
        <v>1016</v>
      </c>
      <c r="E4721" t="s">
        <v>1017</v>
      </c>
      <c r="F4721" t="s">
        <v>202</v>
      </c>
      <c r="G4721">
        <v>93615</v>
      </c>
      <c r="H4721" s="9">
        <v>1</v>
      </c>
      <c r="I4721" s="1">
        <v>45100</v>
      </c>
      <c r="J4721">
        <v>6</v>
      </c>
      <c r="K4721">
        <v>2023</v>
      </c>
      <c r="L4721" t="s">
        <v>37</v>
      </c>
      <c r="M4721">
        <v>33.5</v>
      </c>
      <c r="N4721" t="s">
        <v>4615</v>
      </c>
      <c r="O4721">
        <v>50.605499999999999</v>
      </c>
      <c r="P4721" t="s">
        <v>12</v>
      </c>
    </row>
    <row r="4722" spans="1:16" hidden="1" x14ac:dyDescent="0.25">
      <c r="A4722" t="s">
        <v>39</v>
      </c>
      <c r="B4722" t="s">
        <v>16</v>
      </c>
      <c r="C4722" t="s">
        <v>576</v>
      </c>
      <c r="D4722" t="s">
        <v>90</v>
      </c>
      <c r="E4722" t="s">
        <v>91</v>
      </c>
      <c r="F4722" t="s">
        <v>202</v>
      </c>
      <c r="G4722">
        <v>93513</v>
      </c>
      <c r="H4722" s="9">
        <v>1</v>
      </c>
      <c r="I4722" s="1">
        <v>45099</v>
      </c>
      <c r="J4722">
        <v>6</v>
      </c>
      <c r="K4722">
        <v>2023</v>
      </c>
      <c r="L4722" t="s">
        <v>37</v>
      </c>
      <c r="M4722">
        <v>33.5</v>
      </c>
      <c r="N4722" t="s">
        <v>4615</v>
      </c>
      <c r="O4722">
        <v>51.264899999999997</v>
      </c>
      <c r="P4722" t="s">
        <v>12</v>
      </c>
    </row>
    <row r="4723" spans="1:16" hidden="1" x14ac:dyDescent="0.25">
      <c r="A4723" t="s">
        <v>39</v>
      </c>
      <c r="B4723" t="s">
        <v>16</v>
      </c>
      <c r="C4723" t="s">
        <v>2942</v>
      </c>
      <c r="D4723" t="s">
        <v>994</v>
      </c>
      <c r="E4723" t="s">
        <v>995</v>
      </c>
      <c r="F4723" t="s">
        <v>202</v>
      </c>
      <c r="G4723">
        <v>93512</v>
      </c>
      <c r="H4723" s="9">
        <v>1</v>
      </c>
      <c r="I4723" s="1">
        <v>45099</v>
      </c>
      <c r="J4723">
        <v>6</v>
      </c>
      <c r="K4723">
        <v>2023</v>
      </c>
      <c r="L4723" t="s">
        <v>37</v>
      </c>
      <c r="M4723">
        <v>33.5</v>
      </c>
      <c r="N4723" t="s">
        <v>4615</v>
      </c>
      <c r="O4723">
        <v>51.264899999999997</v>
      </c>
      <c r="P4723" t="s">
        <v>12</v>
      </c>
    </row>
    <row r="4724" spans="1:16" hidden="1" x14ac:dyDescent="0.25">
      <c r="A4724" t="s">
        <v>39</v>
      </c>
      <c r="B4724" t="s">
        <v>38</v>
      </c>
      <c r="C4724" t="s">
        <v>536</v>
      </c>
      <c r="D4724" t="s">
        <v>84</v>
      </c>
      <c r="E4724" t="s">
        <v>85</v>
      </c>
      <c r="F4724" t="s">
        <v>202</v>
      </c>
      <c r="G4724">
        <v>93506</v>
      </c>
      <c r="H4724" s="9">
        <v>1</v>
      </c>
      <c r="I4724" s="1">
        <v>45099</v>
      </c>
      <c r="J4724">
        <v>6</v>
      </c>
      <c r="K4724">
        <v>2023</v>
      </c>
      <c r="L4724" t="s">
        <v>37</v>
      </c>
      <c r="M4724">
        <v>33.5</v>
      </c>
      <c r="N4724" t="s">
        <v>4615</v>
      </c>
      <c r="O4724">
        <v>51.264899999999997</v>
      </c>
      <c r="P4724" t="s">
        <v>12</v>
      </c>
    </row>
    <row r="4725" spans="1:16" hidden="1" x14ac:dyDescent="0.25">
      <c r="A4725" t="s">
        <v>39</v>
      </c>
      <c r="B4725" t="s">
        <v>16</v>
      </c>
      <c r="C4725" t="s">
        <v>2942</v>
      </c>
      <c r="D4725" t="s">
        <v>994</v>
      </c>
      <c r="E4725" t="s">
        <v>995</v>
      </c>
      <c r="F4725" t="s">
        <v>202</v>
      </c>
      <c r="G4725">
        <v>93473</v>
      </c>
      <c r="H4725" s="9">
        <v>1</v>
      </c>
      <c r="I4725" s="1">
        <v>45099</v>
      </c>
      <c r="J4725">
        <v>6</v>
      </c>
      <c r="K4725">
        <v>2023</v>
      </c>
      <c r="L4725" t="s">
        <v>37</v>
      </c>
      <c r="M4725">
        <v>33.5</v>
      </c>
      <c r="N4725" t="s">
        <v>4615</v>
      </c>
      <c r="O4725">
        <v>51.264899999999997</v>
      </c>
      <c r="P4725" t="s">
        <v>12</v>
      </c>
    </row>
    <row r="4726" spans="1:16" hidden="1" x14ac:dyDescent="0.25">
      <c r="A4726" t="s">
        <v>39</v>
      </c>
      <c r="B4726" t="s">
        <v>16</v>
      </c>
      <c r="C4726" t="s">
        <v>576</v>
      </c>
      <c r="D4726" t="s">
        <v>90</v>
      </c>
      <c r="E4726" t="s">
        <v>91</v>
      </c>
      <c r="F4726" t="s">
        <v>202</v>
      </c>
      <c r="G4726">
        <v>93472</v>
      </c>
      <c r="H4726" s="9">
        <v>1</v>
      </c>
      <c r="I4726" s="1">
        <v>45099</v>
      </c>
      <c r="J4726">
        <v>6</v>
      </c>
      <c r="K4726">
        <v>2023</v>
      </c>
      <c r="L4726" t="s">
        <v>37</v>
      </c>
      <c r="M4726">
        <v>33.5</v>
      </c>
      <c r="N4726" t="s">
        <v>4615</v>
      </c>
      <c r="O4726">
        <v>51.264899999999997</v>
      </c>
      <c r="P4726" t="s">
        <v>12</v>
      </c>
    </row>
    <row r="4727" spans="1:16" hidden="1" x14ac:dyDescent="0.25">
      <c r="A4727" t="s">
        <v>17</v>
      </c>
      <c r="B4727" t="s">
        <v>130</v>
      </c>
      <c r="C4727" t="s">
        <v>3518</v>
      </c>
      <c r="D4727" t="s">
        <v>1424</v>
      </c>
      <c r="E4727" t="s">
        <v>1425</v>
      </c>
      <c r="F4727" t="s">
        <v>202</v>
      </c>
      <c r="G4727">
        <v>93386</v>
      </c>
      <c r="H4727" s="9">
        <v>1</v>
      </c>
      <c r="I4727" s="1">
        <v>45291</v>
      </c>
      <c r="J4727">
        <v>12</v>
      </c>
      <c r="K4727">
        <v>2023</v>
      </c>
      <c r="L4727" t="s">
        <v>4670</v>
      </c>
      <c r="M4727">
        <v>612.5</v>
      </c>
      <c r="N4727" t="s">
        <v>4671</v>
      </c>
      <c r="O4727">
        <v>879.67859999999996</v>
      </c>
      <c r="P4727" t="s">
        <v>2951</v>
      </c>
    </row>
    <row r="4728" spans="1:16" hidden="1" x14ac:dyDescent="0.25">
      <c r="A4728" t="s">
        <v>17</v>
      </c>
      <c r="B4728" t="s">
        <v>130</v>
      </c>
      <c r="C4728" t="s">
        <v>3576</v>
      </c>
      <c r="D4728" t="s">
        <v>1598</v>
      </c>
      <c r="E4728" t="s">
        <v>1599</v>
      </c>
      <c r="F4728" t="s">
        <v>202</v>
      </c>
      <c r="G4728">
        <v>93377</v>
      </c>
      <c r="H4728" s="9">
        <v>1</v>
      </c>
      <c r="I4728" s="1">
        <v>45291</v>
      </c>
      <c r="J4728">
        <v>12</v>
      </c>
      <c r="K4728">
        <v>2023</v>
      </c>
      <c r="L4728" t="s">
        <v>4670</v>
      </c>
      <c r="M4728">
        <v>1065</v>
      </c>
      <c r="N4728" t="s">
        <v>4623</v>
      </c>
      <c r="O4728">
        <v>1663.9689000000001</v>
      </c>
      <c r="P4728" t="s">
        <v>2951</v>
      </c>
    </row>
    <row r="4729" spans="1:16" hidden="1" x14ac:dyDescent="0.25">
      <c r="A4729" t="s">
        <v>17</v>
      </c>
      <c r="B4729" t="s">
        <v>130</v>
      </c>
      <c r="C4729" t="s">
        <v>607</v>
      </c>
      <c r="D4729" t="s">
        <v>423</v>
      </c>
      <c r="E4729" t="s">
        <v>424</v>
      </c>
      <c r="F4729" t="s">
        <v>202</v>
      </c>
      <c r="G4729">
        <v>93363</v>
      </c>
      <c r="H4729" s="9">
        <v>3</v>
      </c>
      <c r="I4729" s="1">
        <v>45443</v>
      </c>
      <c r="J4729">
        <v>5</v>
      </c>
      <c r="K4729">
        <v>2024</v>
      </c>
      <c r="L4729" t="s">
        <v>119</v>
      </c>
      <c r="M4729">
        <v>129.35</v>
      </c>
      <c r="N4729" t="s">
        <v>4621</v>
      </c>
      <c r="O4729">
        <v>199.36959999999999</v>
      </c>
      <c r="P4729" t="s">
        <v>12</v>
      </c>
    </row>
    <row r="4730" spans="1:16" hidden="1" x14ac:dyDescent="0.25">
      <c r="A4730" t="s">
        <v>17</v>
      </c>
      <c r="B4730" t="s">
        <v>130</v>
      </c>
      <c r="C4730" t="s">
        <v>3694</v>
      </c>
      <c r="D4730" t="s">
        <v>1876</v>
      </c>
      <c r="E4730" t="s">
        <v>4609</v>
      </c>
      <c r="F4730" t="s">
        <v>202</v>
      </c>
      <c r="G4730">
        <v>93363</v>
      </c>
      <c r="H4730" s="9">
        <v>1</v>
      </c>
      <c r="I4730" s="1">
        <v>45443</v>
      </c>
      <c r="J4730">
        <v>5</v>
      </c>
      <c r="K4730">
        <v>2024</v>
      </c>
      <c r="L4730" t="s">
        <v>119</v>
      </c>
      <c r="M4730">
        <v>19.5</v>
      </c>
      <c r="N4730" t="s">
        <v>4621</v>
      </c>
      <c r="O4730">
        <v>30.055700000000002</v>
      </c>
      <c r="P4730" t="s">
        <v>12</v>
      </c>
    </row>
    <row r="4731" spans="1:16" hidden="1" x14ac:dyDescent="0.25">
      <c r="A4731" t="s">
        <v>17</v>
      </c>
      <c r="B4731" t="s">
        <v>130</v>
      </c>
      <c r="C4731" t="s">
        <v>2919</v>
      </c>
      <c r="D4731" t="s">
        <v>1859</v>
      </c>
      <c r="E4731" t="s">
        <v>1860</v>
      </c>
      <c r="F4731" t="s">
        <v>202</v>
      </c>
      <c r="G4731">
        <v>93363</v>
      </c>
      <c r="H4731" s="9">
        <v>1</v>
      </c>
      <c r="I4731" s="1">
        <v>45443</v>
      </c>
      <c r="J4731">
        <v>5</v>
      </c>
      <c r="K4731">
        <v>2024</v>
      </c>
      <c r="L4731" t="s">
        <v>119</v>
      </c>
      <c r="M4731">
        <v>9.75</v>
      </c>
      <c r="N4731" t="s">
        <v>4621</v>
      </c>
      <c r="O4731">
        <v>15.027900000000001</v>
      </c>
      <c r="P4731" t="s">
        <v>12</v>
      </c>
    </row>
    <row r="4732" spans="1:16" hidden="1" x14ac:dyDescent="0.25">
      <c r="A4732" t="s">
        <v>17</v>
      </c>
      <c r="B4732" t="s">
        <v>130</v>
      </c>
      <c r="C4732" t="s">
        <v>637</v>
      </c>
      <c r="D4732" t="s">
        <v>427</v>
      </c>
      <c r="E4732" t="s">
        <v>428</v>
      </c>
      <c r="F4732" t="s">
        <v>202</v>
      </c>
      <c r="G4732">
        <v>93363</v>
      </c>
      <c r="H4732" s="9">
        <v>2</v>
      </c>
      <c r="I4732" s="1">
        <v>45443</v>
      </c>
      <c r="J4732">
        <v>5</v>
      </c>
      <c r="K4732">
        <v>2024</v>
      </c>
      <c r="L4732" t="s">
        <v>119</v>
      </c>
      <c r="M4732">
        <v>161.85</v>
      </c>
      <c r="N4732" t="s">
        <v>4621</v>
      </c>
      <c r="O4732">
        <v>249.46250000000001</v>
      </c>
      <c r="P4732" t="s">
        <v>12</v>
      </c>
    </row>
    <row r="4733" spans="1:16" hidden="1" x14ac:dyDescent="0.25">
      <c r="A4733" t="s">
        <v>17</v>
      </c>
      <c r="B4733" t="s">
        <v>130</v>
      </c>
      <c r="C4733" t="s">
        <v>2786</v>
      </c>
      <c r="D4733" t="s">
        <v>1850</v>
      </c>
      <c r="E4733" t="s">
        <v>834</v>
      </c>
      <c r="F4733" t="s">
        <v>202</v>
      </c>
      <c r="G4733">
        <v>93363</v>
      </c>
      <c r="H4733" s="9">
        <v>2</v>
      </c>
      <c r="I4733" s="1">
        <v>45443</v>
      </c>
      <c r="J4733">
        <v>5</v>
      </c>
      <c r="K4733">
        <v>2024</v>
      </c>
      <c r="L4733" t="s">
        <v>119</v>
      </c>
      <c r="M4733">
        <v>155.35</v>
      </c>
      <c r="N4733" t="s">
        <v>4621</v>
      </c>
      <c r="O4733">
        <v>239.44390000000001</v>
      </c>
      <c r="P4733" t="s">
        <v>12</v>
      </c>
    </row>
    <row r="4734" spans="1:16" hidden="1" x14ac:dyDescent="0.25">
      <c r="A4734" t="s">
        <v>17</v>
      </c>
      <c r="B4734" t="s">
        <v>130</v>
      </c>
      <c r="C4734" t="s">
        <v>636</v>
      </c>
      <c r="D4734" t="s">
        <v>425</v>
      </c>
      <c r="E4734" t="s">
        <v>426</v>
      </c>
      <c r="F4734" t="s">
        <v>202</v>
      </c>
      <c r="G4734">
        <v>93363</v>
      </c>
      <c r="H4734" s="9">
        <v>3</v>
      </c>
      <c r="I4734" s="1">
        <v>45443</v>
      </c>
      <c r="J4734">
        <v>5</v>
      </c>
      <c r="K4734">
        <v>2024</v>
      </c>
      <c r="L4734" t="s">
        <v>119</v>
      </c>
      <c r="M4734">
        <v>357.5</v>
      </c>
      <c r="N4734" t="s">
        <v>4621</v>
      </c>
      <c r="O4734">
        <v>551.02149999999995</v>
      </c>
      <c r="P4734" t="s">
        <v>12</v>
      </c>
    </row>
    <row r="4735" spans="1:16" hidden="1" x14ac:dyDescent="0.25">
      <c r="A4735" t="s">
        <v>192</v>
      </c>
      <c r="B4735" t="s">
        <v>16</v>
      </c>
      <c r="C4735" t="s">
        <v>608</v>
      </c>
      <c r="D4735" t="s">
        <v>191</v>
      </c>
      <c r="E4735" t="s">
        <v>191</v>
      </c>
      <c r="F4735" t="s">
        <v>202</v>
      </c>
      <c r="G4735">
        <v>93363</v>
      </c>
      <c r="H4735" s="9">
        <v>1</v>
      </c>
      <c r="I4735" s="1">
        <v>45443</v>
      </c>
      <c r="J4735">
        <v>5</v>
      </c>
      <c r="K4735">
        <v>2024</v>
      </c>
      <c r="L4735" t="s">
        <v>119</v>
      </c>
      <c r="M4735">
        <v>515</v>
      </c>
      <c r="O4735">
        <v>793.77919999999995</v>
      </c>
      <c r="P4735" t="s">
        <v>12</v>
      </c>
    </row>
    <row r="4736" spans="1:16" hidden="1" x14ac:dyDescent="0.25">
      <c r="A4736" t="s">
        <v>39</v>
      </c>
      <c r="B4736" t="s">
        <v>16</v>
      </c>
      <c r="C4736" t="s">
        <v>529</v>
      </c>
      <c r="D4736" t="s">
        <v>65</v>
      </c>
      <c r="E4736" t="s">
        <v>66</v>
      </c>
      <c r="F4736" t="s">
        <v>202</v>
      </c>
      <c r="G4736">
        <v>93345</v>
      </c>
      <c r="H4736" s="9">
        <v>1</v>
      </c>
      <c r="I4736" s="1">
        <v>45098</v>
      </c>
      <c r="J4736">
        <v>6</v>
      </c>
      <c r="K4736">
        <v>2023</v>
      </c>
      <c r="L4736" t="s">
        <v>37</v>
      </c>
      <c r="M4736">
        <v>28.25</v>
      </c>
      <c r="N4736" t="s">
        <v>4615</v>
      </c>
      <c r="O4736">
        <v>43.542299999999997</v>
      </c>
      <c r="P4736" t="s">
        <v>12</v>
      </c>
    </row>
    <row r="4737" spans="1:16" hidden="1" x14ac:dyDescent="0.25">
      <c r="A4737" t="s">
        <v>39</v>
      </c>
      <c r="B4737" t="s">
        <v>16</v>
      </c>
      <c r="C4737" t="s">
        <v>2942</v>
      </c>
      <c r="D4737" t="s">
        <v>994</v>
      </c>
      <c r="E4737" t="s">
        <v>995</v>
      </c>
      <c r="F4737" t="s">
        <v>202</v>
      </c>
      <c r="G4737">
        <v>93344</v>
      </c>
      <c r="H4737" s="9">
        <v>1</v>
      </c>
      <c r="I4737" s="1">
        <v>45098</v>
      </c>
      <c r="J4737">
        <v>6</v>
      </c>
      <c r="K4737">
        <v>2023</v>
      </c>
      <c r="L4737" t="s">
        <v>37</v>
      </c>
      <c r="M4737">
        <v>33.5</v>
      </c>
      <c r="N4737" t="s">
        <v>4615</v>
      </c>
      <c r="O4737">
        <v>51.6342</v>
      </c>
      <c r="P4737" t="s">
        <v>12</v>
      </c>
    </row>
    <row r="4738" spans="1:16" hidden="1" x14ac:dyDescent="0.25">
      <c r="A4738" t="s">
        <v>39</v>
      </c>
      <c r="B4738" t="s">
        <v>38</v>
      </c>
      <c r="C4738" t="s">
        <v>536</v>
      </c>
      <c r="D4738" t="s">
        <v>84</v>
      </c>
      <c r="E4738" t="s">
        <v>85</v>
      </c>
      <c r="F4738" t="s">
        <v>202</v>
      </c>
      <c r="G4738">
        <v>93307</v>
      </c>
      <c r="H4738" s="9">
        <v>1</v>
      </c>
      <c r="I4738" s="1">
        <v>45098</v>
      </c>
      <c r="J4738">
        <v>6</v>
      </c>
      <c r="K4738">
        <v>2023</v>
      </c>
      <c r="L4738" t="s">
        <v>37</v>
      </c>
      <c r="M4738">
        <v>33.5</v>
      </c>
      <c r="N4738" t="s">
        <v>4615</v>
      </c>
      <c r="O4738">
        <v>51.6342</v>
      </c>
      <c r="P4738" t="s">
        <v>12</v>
      </c>
    </row>
    <row r="4739" spans="1:16" hidden="1" x14ac:dyDescent="0.25">
      <c r="A4739" t="s">
        <v>39</v>
      </c>
      <c r="B4739" t="s">
        <v>38</v>
      </c>
      <c r="C4739" t="s">
        <v>530</v>
      </c>
      <c r="D4739" t="s">
        <v>58</v>
      </c>
      <c r="E4739" t="s">
        <v>59</v>
      </c>
      <c r="F4739" t="s">
        <v>202</v>
      </c>
      <c r="G4739">
        <v>93305</v>
      </c>
      <c r="H4739" s="9">
        <v>1</v>
      </c>
      <c r="I4739" s="1">
        <v>45098</v>
      </c>
      <c r="J4739">
        <v>6</v>
      </c>
      <c r="K4739">
        <v>2023</v>
      </c>
      <c r="L4739" t="s">
        <v>37</v>
      </c>
      <c r="M4739">
        <v>28.25</v>
      </c>
      <c r="N4739" t="s">
        <v>4615</v>
      </c>
      <c r="O4739">
        <v>43.542299999999997</v>
      </c>
      <c r="P4739" t="s">
        <v>12</v>
      </c>
    </row>
    <row r="4740" spans="1:16" hidden="1" x14ac:dyDescent="0.25">
      <c r="A4740" t="s">
        <v>39</v>
      </c>
      <c r="B4740" t="s">
        <v>38</v>
      </c>
      <c r="C4740" t="s">
        <v>533</v>
      </c>
      <c r="D4740" t="s">
        <v>54</v>
      </c>
      <c r="E4740" t="s">
        <v>55</v>
      </c>
      <c r="F4740" t="s">
        <v>202</v>
      </c>
      <c r="G4740">
        <v>93303</v>
      </c>
      <c r="H4740" s="9">
        <v>1</v>
      </c>
      <c r="I4740" s="1">
        <v>45098</v>
      </c>
      <c r="J4740">
        <v>6</v>
      </c>
      <c r="K4740">
        <v>2023</v>
      </c>
      <c r="L4740" t="s">
        <v>37</v>
      </c>
      <c r="M4740">
        <v>28.25</v>
      </c>
      <c r="N4740" t="s">
        <v>4615</v>
      </c>
      <c r="O4740">
        <v>43.542299999999997</v>
      </c>
      <c r="P4740" t="s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9BC8-D271-4A03-BED0-6BA7C44FB45E}">
  <sheetPr>
    <tabColor theme="9" tint="0.79998168889431442"/>
  </sheetPr>
  <dimension ref="A1:J2439"/>
  <sheetViews>
    <sheetView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2.7109375" bestFit="1" customWidth="1"/>
    <col min="2" max="2" width="27.7109375" bestFit="1" customWidth="1"/>
    <col min="3" max="3" width="81.140625" bestFit="1" customWidth="1"/>
    <col min="4" max="4" width="16.140625" bestFit="1" customWidth="1"/>
    <col min="5" max="5" width="29.7109375" bestFit="1" customWidth="1"/>
    <col min="6" max="6" width="10.42578125" bestFit="1" customWidth="1"/>
    <col min="7" max="7" width="11.7109375" bestFit="1" customWidth="1"/>
    <col min="8" max="8" width="11" bestFit="1" customWidth="1"/>
    <col min="9" max="9" width="10.5703125" bestFit="1" customWidth="1"/>
    <col min="10" max="10" width="17" bestFit="1" customWidth="1"/>
    <col min="11" max="11" width="7" bestFit="1" customWidth="1"/>
  </cols>
  <sheetData>
    <row r="1" spans="1:10" x14ac:dyDescent="0.25">
      <c r="A1" t="s">
        <v>9</v>
      </c>
      <c r="B1" t="s">
        <v>2</v>
      </c>
      <c r="C1" t="s">
        <v>638</v>
      </c>
      <c r="D1" t="s">
        <v>639</v>
      </c>
      <c r="E1" t="s">
        <v>7</v>
      </c>
      <c r="F1" t="s">
        <v>3716</v>
      </c>
      <c r="G1" t="s">
        <v>640</v>
      </c>
      <c r="H1" t="s">
        <v>3717</v>
      </c>
      <c r="I1" t="s">
        <v>641</v>
      </c>
      <c r="J1" t="s">
        <v>3718</v>
      </c>
    </row>
    <row r="2" spans="1:10" x14ac:dyDescent="0.25">
      <c r="A2" t="s">
        <v>3139</v>
      </c>
      <c r="B2" t="s">
        <v>643</v>
      </c>
      <c r="C2" t="s">
        <v>644</v>
      </c>
      <c r="E2" t="s">
        <v>106</v>
      </c>
      <c r="F2" s="9">
        <v>23</v>
      </c>
      <c r="G2" s="9">
        <v>1</v>
      </c>
      <c r="H2" s="9">
        <v>22</v>
      </c>
      <c r="I2" s="8">
        <v>581.90139999999997</v>
      </c>
      <c r="J2" s="8">
        <v>13383.7322</v>
      </c>
    </row>
    <row r="3" spans="1:10" x14ac:dyDescent="0.25">
      <c r="A3" t="s">
        <v>3158</v>
      </c>
      <c r="B3" t="s">
        <v>646</v>
      </c>
      <c r="C3" t="s">
        <v>647</v>
      </c>
      <c r="E3" t="s">
        <v>106</v>
      </c>
      <c r="F3" s="9">
        <v>1</v>
      </c>
      <c r="G3" s="9">
        <v>1</v>
      </c>
      <c r="H3" s="9">
        <v>0</v>
      </c>
      <c r="I3" s="8">
        <v>761.0761</v>
      </c>
      <c r="J3" s="8">
        <v>761.0761</v>
      </c>
    </row>
    <row r="4" spans="1:10" x14ac:dyDescent="0.25">
      <c r="A4" t="s">
        <v>3160</v>
      </c>
      <c r="B4" t="s">
        <v>649</v>
      </c>
      <c r="C4" t="s">
        <v>650</v>
      </c>
      <c r="E4" t="s">
        <v>106</v>
      </c>
      <c r="F4" s="9">
        <v>23</v>
      </c>
      <c r="G4" s="9">
        <v>0</v>
      </c>
      <c r="H4" s="9">
        <v>23</v>
      </c>
      <c r="I4" s="8">
        <v>0</v>
      </c>
      <c r="J4" s="8">
        <v>0</v>
      </c>
    </row>
    <row r="5" spans="1:10" x14ac:dyDescent="0.25">
      <c r="A5" t="s">
        <v>3161</v>
      </c>
      <c r="B5" t="s">
        <v>651</v>
      </c>
      <c r="C5" t="s">
        <v>652</v>
      </c>
      <c r="E5" t="s">
        <v>113</v>
      </c>
      <c r="F5" s="9">
        <v>4</v>
      </c>
      <c r="G5" s="9">
        <v>0</v>
      </c>
      <c r="H5" s="9">
        <v>4</v>
      </c>
      <c r="I5" s="8">
        <v>2.84</v>
      </c>
      <c r="J5" s="8">
        <v>11.36</v>
      </c>
    </row>
    <row r="6" spans="1:10" x14ac:dyDescent="0.25">
      <c r="A6" t="s">
        <v>3162</v>
      </c>
      <c r="B6" t="s">
        <v>653</v>
      </c>
      <c r="C6" t="s">
        <v>654</v>
      </c>
      <c r="E6" t="s">
        <v>113</v>
      </c>
      <c r="F6" s="9">
        <v>5</v>
      </c>
      <c r="G6" s="9">
        <v>0</v>
      </c>
      <c r="H6" s="9">
        <v>5</v>
      </c>
      <c r="I6" s="8">
        <v>0.71</v>
      </c>
      <c r="J6" s="8">
        <v>3.55</v>
      </c>
    </row>
    <row r="7" spans="1:10" x14ac:dyDescent="0.25">
      <c r="A7" t="s">
        <v>3163</v>
      </c>
      <c r="B7" t="s">
        <v>655</v>
      </c>
      <c r="C7" t="s">
        <v>656</v>
      </c>
      <c r="E7" t="s">
        <v>113</v>
      </c>
      <c r="F7" s="9">
        <v>7</v>
      </c>
      <c r="G7" s="9">
        <v>0</v>
      </c>
      <c r="H7" s="9">
        <v>7</v>
      </c>
      <c r="I7" s="8">
        <v>2.84</v>
      </c>
      <c r="J7" s="8">
        <v>19.88</v>
      </c>
    </row>
    <row r="8" spans="1:10" x14ac:dyDescent="0.25">
      <c r="A8" t="s">
        <v>545</v>
      </c>
      <c r="B8" t="s">
        <v>13</v>
      </c>
      <c r="C8" t="s">
        <v>14</v>
      </c>
      <c r="E8" t="s">
        <v>4746</v>
      </c>
      <c r="F8" s="9">
        <v>64</v>
      </c>
      <c r="G8" s="9">
        <v>0</v>
      </c>
      <c r="H8" s="9">
        <v>64</v>
      </c>
      <c r="I8" s="8">
        <v>65.454300000000003</v>
      </c>
      <c r="J8" s="8">
        <v>4189.0752000000002</v>
      </c>
    </row>
    <row r="9" spans="1:10" x14ac:dyDescent="0.25">
      <c r="A9" t="s">
        <v>545</v>
      </c>
      <c r="B9" t="s">
        <v>13</v>
      </c>
      <c r="C9" t="s">
        <v>14</v>
      </c>
      <c r="E9" t="s">
        <v>15</v>
      </c>
      <c r="F9" s="9">
        <v>6</v>
      </c>
      <c r="G9" s="9">
        <v>5</v>
      </c>
      <c r="H9" s="9">
        <v>1</v>
      </c>
      <c r="I9" s="8">
        <v>65.454300000000003</v>
      </c>
      <c r="J9" s="8">
        <v>392.72579999999999</v>
      </c>
    </row>
    <row r="10" spans="1:10" x14ac:dyDescent="0.25">
      <c r="A10" t="s">
        <v>545</v>
      </c>
      <c r="B10" t="s">
        <v>13</v>
      </c>
      <c r="C10" t="s">
        <v>14</v>
      </c>
      <c r="E10" t="s">
        <v>820</v>
      </c>
      <c r="F10" s="9">
        <v>30</v>
      </c>
      <c r="G10" s="9">
        <v>0</v>
      </c>
      <c r="H10" s="9">
        <v>30</v>
      </c>
      <c r="I10" s="8">
        <v>65.454300000000003</v>
      </c>
      <c r="J10" s="8">
        <v>1963.6289999999999</v>
      </c>
    </row>
    <row r="11" spans="1:10" x14ac:dyDescent="0.25">
      <c r="A11" t="s">
        <v>3164</v>
      </c>
      <c r="B11" t="s">
        <v>657</v>
      </c>
      <c r="C11" t="s">
        <v>658</v>
      </c>
      <c r="E11" t="s">
        <v>109</v>
      </c>
      <c r="F11" s="9">
        <v>6</v>
      </c>
      <c r="G11" s="9">
        <v>0</v>
      </c>
      <c r="H11" s="9">
        <v>6</v>
      </c>
      <c r="I11" s="8">
        <v>65.454300000000003</v>
      </c>
      <c r="J11" s="8">
        <v>392.72579999999999</v>
      </c>
    </row>
    <row r="12" spans="1:10" x14ac:dyDescent="0.25">
      <c r="A12" t="s">
        <v>3165</v>
      </c>
      <c r="B12" t="s">
        <v>659</v>
      </c>
      <c r="C12" t="s">
        <v>660</v>
      </c>
      <c r="E12" t="s">
        <v>113</v>
      </c>
      <c r="F12" s="9">
        <v>4</v>
      </c>
      <c r="G12" s="9">
        <v>0</v>
      </c>
      <c r="H12" s="9">
        <v>4</v>
      </c>
      <c r="I12" s="8">
        <v>65.846199999999996</v>
      </c>
      <c r="J12" s="8">
        <v>263.38479999999998</v>
      </c>
    </row>
    <row r="13" spans="1:10" x14ac:dyDescent="0.25">
      <c r="A13" t="s">
        <v>3166</v>
      </c>
      <c r="B13" t="s">
        <v>661</v>
      </c>
      <c r="C13" t="s">
        <v>662</v>
      </c>
      <c r="E13" t="s">
        <v>106</v>
      </c>
      <c r="F13" s="9">
        <v>7</v>
      </c>
      <c r="G13" s="9">
        <v>2</v>
      </c>
      <c r="H13" s="9">
        <v>5</v>
      </c>
      <c r="I13" s="8">
        <v>65.454300000000003</v>
      </c>
      <c r="J13" s="8">
        <v>458.18009999999998</v>
      </c>
    </row>
    <row r="14" spans="1:10" x14ac:dyDescent="0.25">
      <c r="A14" t="s">
        <v>546</v>
      </c>
      <c r="B14" t="s">
        <v>18</v>
      </c>
      <c r="C14" t="s">
        <v>19</v>
      </c>
      <c r="E14" t="s">
        <v>4746</v>
      </c>
      <c r="F14" s="9">
        <v>62</v>
      </c>
      <c r="G14" s="9">
        <v>0</v>
      </c>
      <c r="H14" s="9">
        <v>62</v>
      </c>
      <c r="I14" s="8">
        <v>81.040000000000006</v>
      </c>
      <c r="J14" s="8">
        <v>5024.4799999999996</v>
      </c>
    </row>
    <row r="15" spans="1:10" x14ac:dyDescent="0.25">
      <c r="A15" t="s">
        <v>546</v>
      </c>
      <c r="B15" t="s">
        <v>18</v>
      </c>
      <c r="C15" t="s">
        <v>19</v>
      </c>
      <c r="E15" t="s">
        <v>15</v>
      </c>
      <c r="F15" s="9">
        <v>1</v>
      </c>
      <c r="G15" s="9">
        <v>1</v>
      </c>
      <c r="H15" s="9">
        <v>0</v>
      </c>
      <c r="I15" s="8">
        <v>81.038700000000006</v>
      </c>
      <c r="J15" s="8">
        <v>81.038700000000006</v>
      </c>
    </row>
    <row r="16" spans="1:10" x14ac:dyDescent="0.25">
      <c r="A16" t="s">
        <v>546</v>
      </c>
      <c r="B16" t="s">
        <v>18</v>
      </c>
      <c r="C16" t="s">
        <v>19</v>
      </c>
      <c r="E16" t="s">
        <v>820</v>
      </c>
      <c r="F16" s="9">
        <v>30</v>
      </c>
      <c r="G16" s="9">
        <v>0</v>
      </c>
      <c r="H16" s="9">
        <v>30</v>
      </c>
      <c r="I16" s="8">
        <v>81.038700000000006</v>
      </c>
      <c r="J16" s="8">
        <v>2431.1610000000001</v>
      </c>
    </row>
    <row r="17" spans="1:10" x14ac:dyDescent="0.25">
      <c r="A17" t="s">
        <v>3167</v>
      </c>
      <c r="B17" t="s">
        <v>663</v>
      </c>
      <c r="C17" t="s">
        <v>664</v>
      </c>
      <c r="E17" t="s">
        <v>113</v>
      </c>
      <c r="F17" s="9">
        <v>3</v>
      </c>
      <c r="G17" s="9">
        <v>1</v>
      </c>
      <c r="H17" s="9">
        <v>2</v>
      </c>
      <c r="I17" s="8">
        <v>78.040000000000006</v>
      </c>
      <c r="J17" s="8">
        <v>234.12</v>
      </c>
    </row>
    <row r="18" spans="1:10" x14ac:dyDescent="0.25">
      <c r="A18" t="s">
        <v>3167</v>
      </c>
      <c r="B18" t="s">
        <v>663</v>
      </c>
      <c r="C18" t="s">
        <v>664</v>
      </c>
      <c r="E18" t="s">
        <v>109</v>
      </c>
      <c r="F18" s="9">
        <v>6</v>
      </c>
      <c r="G18" s="9">
        <v>0</v>
      </c>
      <c r="H18" s="9">
        <v>6</v>
      </c>
      <c r="I18" s="8">
        <v>0</v>
      </c>
      <c r="J18" s="8">
        <v>0</v>
      </c>
    </row>
    <row r="19" spans="1:10" x14ac:dyDescent="0.25">
      <c r="A19" t="s">
        <v>3168</v>
      </c>
      <c r="B19" t="s">
        <v>665</v>
      </c>
      <c r="C19" t="s">
        <v>666</v>
      </c>
      <c r="E19" t="s">
        <v>113</v>
      </c>
      <c r="F19" s="9">
        <v>6</v>
      </c>
      <c r="G19" s="9">
        <v>0</v>
      </c>
      <c r="H19" s="9">
        <v>6</v>
      </c>
      <c r="I19" s="8">
        <v>81.523899999999998</v>
      </c>
      <c r="J19" s="8">
        <v>489.14339999999999</v>
      </c>
    </row>
    <row r="20" spans="1:10" x14ac:dyDescent="0.25">
      <c r="A20" t="s">
        <v>3169</v>
      </c>
      <c r="B20" t="s">
        <v>667</v>
      </c>
      <c r="C20" t="s">
        <v>668</v>
      </c>
      <c r="E20" t="s">
        <v>106</v>
      </c>
      <c r="F20" s="9">
        <v>29</v>
      </c>
      <c r="G20" s="9">
        <v>0</v>
      </c>
      <c r="H20" s="9">
        <v>29</v>
      </c>
      <c r="I20" s="8">
        <v>0</v>
      </c>
      <c r="J20" s="8">
        <v>0</v>
      </c>
    </row>
    <row r="21" spans="1:10" x14ac:dyDescent="0.25">
      <c r="A21" t="s">
        <v>543</v>
      </c>
      <c r="B21" t="s">
        <v>20</v>
      </c>
      <c r="C21" t="s">
        <v>21</v>
      </c>
      <c r="E21" t="s">
        <v>113</v>
      </c>
      <c r="F21" s="9">
        <v>12</v>
      </c>
      <c r="G21" s="9">
        <v>2</v>
      </c>
      <c r="H21" s="9">
        <v>10</v>
      </c>
      <c r="I21" s="8">
        <v>1552.0889999999999</v>
      </c>
      <c r="J21" s="8">
        <v>18625.067999999999</v>
      </c>
    </row>
    <row r="22" spans="1:10" x14ac:dyDescent="0.25">
      <c r="A22" t="s">
        <v>543</v>
      </c>
      <c r="B22" t="s">
        <v>20</v>
      </c>
      <c r="C22" t="s">
        <v>21</v>
      </c>
      <c r="E22" t="s">
        <v>861</v>
      </c>
      <c r="F22" s="9">
        <v>18</v>
      </c>
      <c r="G22" s="9">
        <v>2</v>
      </c>
      <c r="H22" s="9">
        <v>16</v>
      </c>
      <c r="I22" s="8">
        <v>1542.85</v>
      </c>
      <c r="J22" s="8">
        <v>27771.3</v>
      </c>
    </row>
    <row r="23" spans="1:10" x14ac:dyDescent="0.25">
      <c r="A23" t="s">
        <v>543</v>
      </c>
      <c r="B23" t="s">
        <v>20</v>
      </c>
      <c r="C23" t="s">
        <v>21</v>
      </c>
      <c r="E23" t="s">
        <v>4746</v>
      </c>
      <c r="F23" s="9">
        <v>104</v>
      </c>
      <c r="G23" s="9">
        <v>0</v>
      </c>
      <c r="H23" s="9">
        <v>104</v>
      </c>
      <c r="I23" s="8">
        <v>1542.8515</v>
      </c>
      <c r="J23" s="8">
        <v>160456.55600000001</v>
      </c>
    </row>
    <row r="24" spans="1:10" x14ac:dyDescent="0.25">
      <c r="A24" t="s">
        <v>543</v>
      </c>
      <c r="B24" t="s">
        <v>20</v>
      </c>
      <c r="C24" t="s">
        <v>21</v>
      </c>
      <c r="E24" t="s">
        <v>15</v>
      </c>
      <c r="F24" s="9">
        <v>26</v>
      </c>
      <c r="G24" s="9">
        <v>6</v>
      </c>
      <c r="H24" s="9">
        <v>20</v>
      </c>
      <c r="I24" s="8">
        <v>1542.8515</v>
      </c>
      <c r="J24" s="8">
        <v>40114.139000000003</v>
      </c>
    </row>
    <row r="25" spans="1:10" x14ac:dyDescent="0.25">
      <c r="A25" t="s">
        <v>543</v>
      </c>
      <c r="B25" t="s">
        <v>20</v>
      </c>
      <c r="C25" t="s">
        <v>21</v>
      </c>
      <c r="E25" t="s">
        <v>106</v>
      </c>
      <c r="F25" s="9">
        <v>65</v>
      </c>
      <c r="G25" s="9">
        <v>8</v>
      </c>
      <c r="H25" s="9">
        <v>57</v>
      </c>
      <c r="I25" s="8">
        <v>1542.8515</v>
      </c>
      <c r="J25" s="8">
        <v>100285.3475</v>
      </c>
    </row>
    <row r="26" spans="1:10" x14ac:dyDescent="0.25">
      <c r="A26" t="s">
        <v>543</v>
      </c>
      <c r="B26" t="s">
        <v>20</v>
      </c>
      <c r="C26" t="s">
        <v>21</v>
      </c>
      <c r="E26" t="s">
        <v>820</v>
      </c>
      <c r="F26" s="9">
        <v>20</v>
      </c>
      <c r="G26" s="9">
        <v>0</v>
      </c>
      <c r="H26" s="9">
        <v>20</v>
      </c>
      <c r="I26" s="8">
        <v>1542.8515</v>
      </c>
      <c r="J26" s="8">
        <v>30857.03</v>
      </c>
    </row>
    <row r="27" spans="1:10" x14ac:dyDescent="0.25">
      <c r="A27" t="s">
        <v>543</v>
      </c>
      <c r="B27" t="s">
        <v>20</v>
      </c>
      <c r="C27" t="s">
        <v>21</v>
      </c>
      <c r="E27" t="s">
        <v>109</v>
      </c>
      <c r="F27" s="9">
        <v>20</v>
      </c>
      <c r="G27" s="9">
        <v>0</v>
      </c>
      <c r="H27" s="9">
        <v>20</v>
      </c>
      <c r="I27" s="8">
        <v>1542.8515</v>
      </c>
      <c r="J27" s="8">
        <v>30857.03</v>
      </c>
    </row>
    <row r="28" spans="1:10" x14ac:dyDescent="0.25">
      <c r="A28" t="s">
        <v>544</v>
      </c>
      <c r="B28" t="s">
        <v>22</v>
      </c>
      <c r="C28" t="s">
        <v>23</v>
      </c>
      <c r="E28" t="s">
        <v>113</v>
      </c>
      <c r="F28" s="9">
        <v>3</v>
      </c>
      <c r="G28" s="9">
        <v>1</v>
      </c>
      <c r="H28" s="9">
        <v>2</v>
      </c>
      <c r="I28" s="8">
        <v>423.29700000000003</v>
      </c>
      <c r="J28" s="8">
        <v>1269.8910000000001</v>
      </c>
    </row>
    <row r="29" spans="1:10" x14ac:dyDescent="0.25">
      <c r="A29" t="s">
        <v>544</v>
      </c>
      <c r="B29" t="s">
        <v>22</v>
      </c>
      <c r="C29" t="s">
        <v>23</v>
      </c>
      <c r="E29" t="s">
        <v>4746</v>
      </c>
      <c r="F29" s="9">
        <v>61</v>
      </c>
      <c r="G29" s="9">
        <v>0</v>
      </c>
      <c r="H29" s="9">
        <v>61</v>
      </c>
      <c r="I29" s="8">
        <v>420.78</v>
      </c>
      <c r="J29" s="8">
        <v>25667.58</v>
      </c>
    </row>
    <row r="30" spans="1:10" x14ac:dyDescent="0.25">
      <c r="A30" t="s">
        <v>544</v>
      </c>
      <c r="B30" t="s">
        <v>22</v>
      </c>
      <c r="C30" t="s">
        <v>23</v>
      </c>
      <c r="E30" t="s">
        <v>861</v>
      </c>
      <c r="F30" s="9">
        <v>5</v>
      </c>
      <c r="G30" s="9">
        <v>1</v>
      </c>
      <c r="H30" s="9">
        <v>4</v>
      </c>
      <c r="I30" s="8">
        <v>420.78</v>
      </c>
      <c r="J30" s="8">
        <v>2103.9</v>
      </c>
    </row>
    <row r="31" spans="1:10" x14ac:dyDescent="0.25">
      <c r="A31" t="s">
        <v>544</v>
      </c>
      <c r="B31" t="s">
        <v>22</v>
      </c>
      <c r="C31" t="s">
        <v>23</v>
      </c>
      <c r="E31" t="s">
        <v>109</v>
      </c>
      <c r="F31" s="9">
        <v>11</v>
      </c>
      <c r="G31" s="9">
        <v>0</v>
      </c>
      <c r="H31" s="9">
        <v>11</v>
      </c>
      <c r="I31" s="8">
        <v>420.77769999999998</v>
      </c>
      <c r="J31" s="8">
        <v>4628.5546999999997</v>
      </c>
    </row>
    <row r="32" spans="1:10" x14ac:dyDescent="0.25">
      <c r="A32" t="s">
        <v>544</v>
      </c>
      <c r="B32" t="s">
        <v>22</v>
      </c>
      <c r="C32" t="s">
        <v>23</v>
      </c>
      <c r="E32" t="s">
        <v>15</v>
      </c>
      <c r="F32" s="9">
        <v>7</v>
      </c>
      <c r="G32" s="9">
        <v>6</v>
      </c>
      <c r="H32" s="9">
        <v>1</v>
      </c>
      <c r="I32" s="8">
        <v>420.77769999999998</v>
      </c>
      <c r="J32" s="8">
        <v>2945.4439000000002</v>
      </c>
    </row>
    <row r="33" spans="1:10" x14ac:dyDescent="0.25">
      <c r="A33" t="s">
        <v>544</v>
      </c>
      <c r="B33" t="s">
        <v>22</v>
      </c>
      <c r="C33" t="s">
        <v>23</v>
      </c>
      <c r="E33" t="s">
        <v>106</v>
      </c>
      <c r="F33" s="9">
        <v>24</v>
      </c>
      <c r="G33" s="9">
        <v>2</v>
      </c>
      <c r="H33" s="9">
        <v>22</v>
      </c>
      <c r="I33" s="8">
        <v>420.78</v>
      </c>
      <c r="J33" s="8">
        <v>10098.719999999999</v>
      </c>
    </row>
    <row r="34" spans="1:10" x14ac:dyDescent="0.25">
      <c r="A34" t="s">
        <v>544</v>
      </c>
      <c r="B34" t="s">
        <v>22</v>
      </c>
      <c r="C34" t="s">
        <v>23</v>
      </c>
      <c r="E34" t="s">
        <v>820</v>
      </c>
      <c r="F34" s="9">
        <v>15</v>
      </c>
      <c r="G34" s="9">
        <v>0</v>
      </c>
      <c r="H34" s="9">
        <v>15</v>
      </c>
      <c r="I34" s="8">
        <v>420.77769999999998</v>
      </c>
      <c r="J34" s="8">
        <v>6311.6655000000001</v>
      </c>
    </row>
    <row r="35" spans="1:10" x14ac:dyDescent="0.25">
      <c r="A35" t="s">
        <v>3175</v>
      </c>
      <c r="B35" t="s">
        <v>679</v>
      </c>
      <c r="C35" t="s">
        <v>680</v>
      </c>
      <c r="E35" t="s">
        <v>106</v>
      </c>
      <c r="F35" s="9">
        <v>2</v>
      </c>
      <c r="G35" s="9">
        <v>2</v>
      </c>
      <c r="H35" s="9">
        <v>0</v>
      </c>
      <c r="I35" s="8">
        <v>0</v>
      </c>
      <c r="J35" s="8">
        <v>0</v>
      </c>
    </row>
    <row r="36" spans="1:10" x14ac:dyDescent="0.25">
      <c r="A36" t="s">
        <v>4848</v>
      </c>
      <c r="B36" t="s">
        <v>4849</v>
      </c>
      <c r="C36" t="s">
        <v>4850</v>
      </c>
      <c r="E36" t="s">
        <v>861</v>
      </c>
      <c r="F36" s="9">
        <v>1</v>
      </c>
      <c r="G36" s="9">
        <v>0</v>
      </c>
      <c r="H36" s="9">
        <v>1</v>
      </c>
      <c r="I36" s="8">
        <v>46.75</v>
      </c>
      <c r="J36" s="8">
        <v>46.75</v>
      </c>
    </row>
    <row r="37" spans="1:10" x14ac:dyDescent="0.25">
      <c r="A37" t="s">
        <v>4851</v>
      </c>
      <c r="B37" t="s">
        <v>4852</v>
      </c>
      <c r="C37" t="s">
        <v>4853</v>
      </c>
      <c r="E37" t="s">
        <v>861</v>
      </c>
      <c r="F37" s="9">
        <v>3</v>
      </c>
      <c r="G37" s="9">
        <v>0</v>
      </c>
      <c r="H37" s="9">
        <v>3</v>
      </c>
      <c r="I37" s="8">
        <v>46.75</v>
      </c>
      <c r="J37" s="8">
        <v>140.25</v>
      </c>
    </row>
    <row r="38" spans="1:10" x14ac:dyDescent="0.25">
      <c r="A38" t="s">
        <v>4854</v>
      </c>
      <c r="B38" t="s">
        <v>4855</v>
      </c>
      <c r="C38" t="s">
        <v>4856</v>
      </c>
      <c r="E38" t="s">
        <v>861</v>
      </c>
      <c r="F38" s="9">
        <v>8</v>
      </c>
      <c r="G38" s="9">
        <v>0</v>
      </c>
      <c r="H38" s="9">
        <v>8</v>
      </c>
      <c r="I38" s="8">
        <v>46.75</v>
      </c>
      <c r="J38" s="8">
        <v>374</v>
      </c>
    </row>
    <row r="39" spans="1:10" x14ac:dyDescent="0.25">
      <c r="A39" t="s">
        <v>4857</v>
      </c>
      <c r="B39" t="s">
        <v>4858</v>
      </c>
      <c r="C39" t="s">
        <v>4859</v>
      </c>
      <c r="E39" t="s">
        <v>861</v>
      </c>
      <c r="F39" s="9">
        <v>4</v>
      </c>
      <c r="G39" s="9">
        <v>2</v>
      </c>
      <c r="H39" s="9">
        <v>2</v>
      </c>
      <c r="I39" s="8">
        <v>46.75</v>
      </c>
      <c r="J39" s="8">
        <v>187</v>
      </c>
    </row>
    <row r="40" spans="1:10" x14ac:dyDescent="0.25">
      <c r="A40" t="s">
        <v>4860</v>
      </c>
      <c r="B40" t="s">
        <v>4861</v>
      </c>
      <c r="C40" t="s">
        <v>4862</v>
      </c>
      <c r="E40" t="s">
        <v>861</v>
      </c>
      <c r="F40" s="9">
        <v>12</v>
      </c>
      <c r="G40" s="9">
        <v>0</v>
      </c>
      <c r="H40" s="9">
        <v>12</v>
      </c>
      <c r="I40" s="8">
        <v>46.75</v>
      </c>
      <c r="J40" s="8">
        <v>561</v>
      </c>
    </row>
    <row r="41" spans="1:10" x14ac:dyDescent="0.25">
      <c r="A41" t="s">
        <v>4863</v>
      </c>
      <c r="B41" t="s">
        <v>4864</v>
      </c>
      <c r="C41" t="s">
        <v>4865</v>
      </c>
      <c r="E41" t="s">
        <v>861</v>
      </c>
      <c r="F41" s="9">
        <v>6</v>
      </c>
      <c r="G41" s="9">
        <v>0</v>
      </c>
      <c r="H41" s="9">
        <v>6</v>
      </c>
      <c r="I41" s="8">
        <v>46.75</v>
      </c>
      <c r="J41" s="8">
        <v>280.5</v>
      </c>
    </row>
    <row r="42" spans="1:10" x14ac:dyDescent="0.25">
      <c r="A42" t="s">
        <v>4866</v>
      </c>
      <c r="B42" t="s">
        <v>4867</v>
      </c>
      <c r="C42" t="s">
        <v>4868</v>
      </c>
      <c r="E42" t="s">
        <v>861</v>
      </c>
      <c r="F42" s="9">
        <v>16</v>
      </c>
      <c r="G42" s="9">
        <v>0</v>
      </c>
      <c r="H42" s="9">
        <v>16</v>
      </c>
      <c r="I42" s="8">
        <v>46.75</v>
      </c>
      <c r="J42" s="8">
        <v>748</v>
      </c>
    </row>
    <row r="43" spans="1:10" x14ac:dyDescent="0.25">
      <c r="A43" t="s">
        <v>4869</v>
      </c>
      <c r="B43" t="s">
        <v>4870</v>
      </c>
      <c r="C43" t="s">
        <v>4871</v>
      </c>
      <c r="E43" t="s">
        <v>861</v>
      </c>
      <c r="F43" s="9">
        <v>1</v>
      </c>
      <c r="G43" s="9">
        <v>0</v>
      </c>
      <c r="H43" s="9">
        <v>1</v>
      </c>
      <c r="I43" s="8">
        <v>46.75</v>
      </c>
      <c r="J43" s="8">
        <v>46.75</v>
      </c>
    </row>
    <row r="44" spans="1:10" x14ac:dyDescent="0.25">
      <c r="A44" t="s">
        <v>4872</v>
      </c>
      <c r="B44" t="s">
        <v>4873</v>
      </c>
      <c r="C44" t="s">
        <v>4874</v>
      </c>
      <c r="E44" t="s">
        <v>861</v>
      </c>
      <c r="F44" s="9">
        <v>1</v>
      </c>
      <c r="G44" s="9">
        <v>0</v>
      </c>
      <c r="H44" s="9">
        <v>1</v>
      </c>
      <c r="I44" s="8">
        <v>46.75</v>
      </c>
      <c r="J44" s="8">
        <v>46.75</v>
      </c>
    </row>
    <row r="45" spans="1:10" x14ac:dyDescent="0.25">
      <c r="A45" t="s">
        <v>4875</v>
      </c>
      <c r="B45" t="s">
        <v>4876</v>
      </c>
      <c r="C45" t="s">
        <v>4877</v>
      </c>
      <c r="E45" t="s">
        <v>861</v>
      </c>
      <c r="F45" s="9">
        <v>2</v>
      </c>
      <c r="G45" s="9">
        <v>0</v>
      </c>
      <c r="H45" s="9">
        <v>2</v>
      </c>
      <c r="I45" s="8">
        <v>46.75</v>
      </c>
      <c r="J45" s="8">
        <v>93.5</v>
      </c>
    </row>
    <row r="46" spans="1:10" x14ac:dyDescent="0.25">
      <c r="A46" t="s">
        <v>4878</v>
      </c>
      <c r="B46" t="s">
        <v>4879</v>
      </c>
      <c r="C46" t="s">
        <v>4880</v>
      </c>
      <c r="E46" t="s">
        <v>861</v>
      </c>
      <c r="F46" s="9">
        <v>2</v>
      </c>
      <c r="G46" s="9">
        <v>0</v>
      </c>
      <c r="H46" s="9">
        <v>2</v>
      </c>
      <c r="I46" s="8">
        <v>46.75</v>
      </c>
      <c r="J46" s="8">
        <v>93.5</v>
      </c>
    </row>
    <row r="47" spans="1:10" x14ac:dyDescent="0.25">
      <c r="A47" t="s">
        <v>4881</v>
      </c>
      <c r="B47" t="s">
        <v>4882</v>
      </c>
      <c r="C47" t="s">
        <v>4883</v>
      </c>
      <c r="E47" t="s">
        <v>861</v>
      </c>
      <c r="F47" s="9">
        <v>10</v>
      </c>
      <c r="G47" s="9">
        <v>0</v>
      </c>
      <c r="H47" s="9">
        <v>10</v>
      </c>
      <c r="I47" s="8">
        <v>46.75</v>
      </c>
      <c r="J47" s="8">
        <v>467.5</v>
      </c>
    </row>
    <row r="48" spans="1:10" x14ac:dyDescent="0.25">
      <c r="A48" t="s">
        <v>4884</v>
      </c>
      <c r="B48" t="s">
        <v>4885</v>
      </c>
      <c r="C48" t="s">
        <v>4886</v>
      </c>
      <c r="E48" t="s">
        <v>861</v>
      </c>
      <c r="F48" s="9">
        <v>10</v>
      </c>
      <c r="G48" s="9">
        <v>0</v>
      </c>
      <c r="H48" s="9">
        <v>10</v>
      </c>
      <c r="I48" s="8">
        <v>46.75</v>
      </c>
      <c r="J48" s="8">
        <v>467.5</v>
      </c>
    </row>
    <row r="49" spans="1:10" x14ac:dyDescent="0.25">
      <c r="A49" t="s">
        <v>4887</v>
      </c>
      <c r="B49" t="s">
        <v>4888</v>
      </c>
      <c r="C49" t="s">
        <v>4889</v>
      </c>
      <c r="E49" t="s">
        <v>861</v>
      </c>
      <c r="F49" s="9">
        <v>2</v>
      </c>
      <c r="G49" s="9">
        <v>0</v>
      </c>
      <c r="H49" s="9">
        <v>2</v>
      </c>
      <c r="I49" s="8">
        <v>46.75</v>
      </c>
      <c r="J49" s="8">
        <v>93.5</v>
      </c>
    </row>
    <row r="50" spans="1:10" x14ac:dyDescent="0.25">
      <c r="A50" t="s">
        <v>4890</v>
      </c>
      <c r="B50" t="s">
        <v>4891</v>
      </c>
      <c r="C50" t="s">
        <v>4892</v>
      </c>
      <c r="E50" t="s">
        <v>861</v>
      </c>
      <c r="F50" s="9">
        <v>2</v>
      </c>
      <c r="G50" s="9">
        <v>0</v>
      </c>
      <c r="H50" s="9">
        <v>2</v>
      </c>
      <c r="I50" s="8">
        <v>46.75</v>
      </c>
      <c r="J50" s="8">
        <v>93.5</v>
      </c>
    </row>
    <row r="51" spans="1:10" x14ac:dyDescent="0.25">
      <c r="A51" t="s">
        <v>3177</v>
      </c>
      <c r="B51" t="s">
        <v>683</v>
      </c>
      <c r="C51" t="s">
        <v>683</v>
      </c>
      <c r="E51" t="s">
        <v>37</v>
      </c>
      <c r="F51" s="9">
        <v>3000</v>
      </c>
      <c r="G51" s="9">
        <v>0</v>
      </c>
      <c r="H51" s="9">
        <v>3000</v>
      </c>
      <c r="I51" s="8">
        <v>0.11940000000000001</v>
      </c>
      <c r="J51" s="8">
        <v>358.2</v>
      </c>
    </row>
    <row r="52" spans="1:10" x14ac:dyDescent="0.25">
      <c r="A52" t="s">
        <v>3178</v>
      </c>
      <c r="B52" t="s">
        <v>684</v>
      </c>
      <c r="C52" t="s">
        <v>685</v>
      </c>
      <c r="E52" t="s">
        <v>113</v>
      </c>
      <c r="F52" s="9">
        <v>1</v>
      </c>
      <c r="G52" s="9">
        <v>0</v>
      </c>
      <c r="H52" s="9">
        <v>1</v>
      </c>
      <c r="I52" s="8">
        <v>0</v>
      </c>
      <c r="J52" s="8">
        <v>0</v>
      </c>
    </row>
    <row r="53" spans="1:10" x14ac:dyDescent="0.25">
      <c r="A53" t="s">
        <v>3179</v>
      </c>
      <c r="B53" t="s">
        <v>687</v>
      </c>
      <c r="C53" t="s">
        <v>688</v>
      </c>
      <c r="D53" t="s">
        <v>689</v>
      </c>
      <c r="E53" t="s">
        <v>113</v>
      </c>
      <c r="F53" s="9">
        <v>1</v>
      </c>
      <c r="G53" s="9">
        <v>0</v>
      </c>
      <c r="H53" s="9">
        <v>1</v>
      </c>
      <c r="I53" s="8">
        <v>319.77</v>
      </c>
      <c r="J53" s="8">
        <v>319.77</v>
      </c>
    </row>
    <row r="54" spans="1:10" x14ac:dyDescent="0.25">
      <c r="A54" t="s">
        <v>3180</v>
      </c>
      <c r="B54" t="s">
        <v>690</v>
      </c>
      <c r="C54" t="s">
        <v>691</v>
      </c>
      <c r="D54" t="s">
        <v>689</v>
      </c>
      <c r="E54" t="s">
        <v>113</v>
      </c>
      <c r="F54" s="9">
        <v>5</v>
      </c>
      <c r="G54" s="9">
        <v>0</v>
      </c>
      <c r="H54" s="9">
        <v>5</v>
      </c>
      <c r="I54" s="8">
        <v>362.4</v>
      </c>
      <c r="J54" s="8">
        <v>1812</v>
      </c>
    </row>
    <row r="55" spans="1:10" x14ac:dyDescent="0.25">
      <c r="A55" t="s">
        <v>3181</v>
      </c>
      <c r="B55" t="s">
        <v>692</v>
      </c>
      <c r="C55" t="s">
        <v>693</v>
      </c>
      <c r="D55" t="s">
        <v>689</v>
      </c>
      <c r="E55" t="s">
        <v>113</v>
      </c>
      <c r="F55" s="9">
        <v>1</v>
      </c>
      <c r="G55" s="9">
        <v>0</v>
      </c>
      <c r="H55" s="9">
        <v>1</v>
      </c>
      <c r="I55" s="8">
        <v>369.51</v>
      </c>
      <c r="J55" s="8">
        <v>369.51</v>
      </c>
    </row>
    <row r="56" spans="1:10" x14ac:dyDescent="0.25">
      <c r="A56" t="s">
        <v>3182</v>
      </c>
      <c r="B56" t="s">
        <v>694</v>
      </c>
      <c r="C56" t="s">
        <v>695</v>
      </c>
      <c r="D56" t="s">
        <v>689</v>
      </c>
      <c r="E56" t="s">
        <v>113</v>
      </c>
      <c r="F56" s="9">
        <v>1</v>
      </c>
      <c r="G56" s="9">
        <v>0</v>
      </c>
      <c r="H56" s="9">
        <v>1</v>
      </c>
      <c r="I56" s="8">
        <v>298.45</v>
      </c>
      <c r="J56" s="8">
        <v>298.45</v>
      </c>
    </row>
    <row r="57" spans="1:10" x14ac:dyDescent="0.25">
      <c r="A57" t="s">
        <v>3183</v>
      </c>
      <c r="B57" t="s">
        <v>696</v>
      </c>
      <c r="C57" t="s">
        <v>697</v>
      </c>
      <c r="D57" t="s">
        <v>689</v>
      </c>
      <c r="E57" t="s">
        <v>113</v>
      </c>
      <c r="F57" s="9">
        <v>1</v>
      </c>
      <c r="G57" s="9">
        <v>0</v>
      </c>
      <c r="H57" s="9">
        <v>1</v>
      </c>
      <c r="I57" s="8">
        <v>284.24</v>
      </c>
      <c r="J57" s="8">
        <v>284.24</v>
      </c>
    </row>
    <row r="58" spans="1:10" x14ac:dyDescent="0.25">
      <c r="A58" t="s">
        <v>3184</v>
      </c>
      <c r="B58" t="s">
        <v>698</v>
      </c>
      <c r="C58" t="s">
        <v>699</v>
      </c>
      <c r="D58" t="s">
        <v>700</v>
      </c>
      <c r="E58" t="s">
        <v>113</v>
      </c>
      <c r="F58" s="9">
        <v>1</v>
      </c>
      <c r="G58" s="9">
        <v>0</v>
      </c>
      <c r="H58" s="9">
        <v>1</v>
      </c>
      <c r="I58" s="8">
        <v>326.87</v>
      </c>
      <c r="J58" s="8">
        <v>326.87</v>
      </c>
    </row>
    <row r="59" spans="1:10" x14ac:dyDescent="0.25">
      <c r="A59" t="s">
        <v>3185</v>
      </c>
      <c r="B59" t="s">
        <v>701</v>
      </c>
      <c r="C59" t="s">
        <v>697</v>
      </c>
      <c r="D59" t="s">
        <v>700</v>
      </c>
      <c r="E59" t="s">
        <v>113</v>
      </c>
      <c r="F59" s="9">
        <v>1</v>
      </c>
      <c r="G59" s="9">
        <v>0</v>
      </c>
      <c r="H59" s="9">
        <v>1</v>
      </c>
      <c r="I59" s="8">
        <v>277.13</v>
      </c>
      <c r="J59" s="8">
        <v>277.13</v>
      </c>
    </row>
    <row r="60" spans="1:10" x14ac:dyDescent="0.25">
      <c r="A60" t="s">
        <v>3186</v>
      </c>
      <c r="B60" t="s">
        <v>702</v>
      </c>
      <c r="C60" t="s">
        <v>703</v>
      </c>
      <c r="D60" t="s">
        <v>704</v>
      </c>
      <c r="E60" t="s">
        <v>113</v>
      </c>
      <c r="F60" s="9">
        <v>1</v>
      </c>
      <c r="G60" s="9">
        <v>0</v>
      </c>
      <c r="H60" s="9">
        <v>1</v>
      </c>
      <c r="I60" s="8">
        <v>511.63</v>
      </c>
      <c r="J60" s="8">
        <v>511.63</v>
      </c>
    </row>
    <row r="61" spans="1:10" x14ac:dyDescent="0.25">
      <c r="A61" t="s">
        <v>3187</v>
      </c>
      <c r="B61" t="s">
        <v>705</v>
      </c>
      <c r="C61" t="s">
        <v>706</v>
      </c>
      <c r="D61" t="s">
        <v>704</v>
      </c>
      <c r="E61" t="s">
        <v>113</v>
      </c>
      <c r="F61" s="9">
        <v>1</v>
      </c>
      <c r="G61" s="9">
        <v>0</v>
      </c>
      <c r="H61" s="9">
        <v>1</v>
      </c>
      <c r="I61" s="8">
        <v>810.07</v>
      </c>
      <c r="J61" s="8">
        <v>810.07</v>
      </c>
    </row>
    <row r="62" spans="1:10" x14ac:dyDescent="0.25">
      <c r="A62" t="s">
        <v>3188</v>
      </c>
      <c r="B62" t="s">
        <v>707</v>
      </c>
      <c r="C62" t="s">
        <v>708</v>
      </c>
      <c r="E62" t="s">
        <v>113</v>
      </c>
      <c r="F62" s="9">
        <v>3</v>
      </c>
      <c r="G62" s="9">
        <v>0</v>
      </c>
      <c r="H62" s="9">
        <v>3</v>
      </c>
      <c r="I62" s="8">
        <v>4.26</v>
      </c>
      <c r="J62" s="8">
        <v>12.78</v>
      </c>
    </row>
    <row r="63" spans="1:10" x14ac:dyDescent="0.25">
      <c r="A63" t="s">
        <v>3189</v>
      </c>
      <c r="B63" t="s">
        <v>709</v>
      </c>
      <c r="C63" t="s">
        <v>710</v>
      </c>
      <c r="E63" t="s">
        <v>113</v>
      </c>
      <c r="F63" s="9">
        <v>2</v>
      </c>
      <c r="G63" s="9">
        <v>0</v>
      </c>
      <c r="H63" s="9">
        <v>2</v>
      </c>
      <c r="I63" s="8">
        <v>11.37</v>
      </c>
      <c r="J63" s="8">
        <v>22.74</v>
      </c>
    </row>
    <row r="64" spans="1:10" x14ac:dyDescent="0.25">
      <c r="A64" t="s">
        <v>3190</v>
      </c>
      <c r="B64" t="s">
        <v>711</v>
      </c>
      <c r="C64" t="s">
        <v>712</v>
      </c>
      <c r="E64" t="s">
        <v>113</v>
      </c>
      <c r="F64" s="9">
        <v>17</v>
      </c>
      <c r="G64" s="9">
        <v>0</v>
      </c>
      <c r="H64" s="9">
        <v>17</v>
      </c>
      <c r="I64" s="8">
        <v>4.26</v>
      </c>
      <c r="J64" s="8">
        <v>72.42</v>
      </c>
    </row>
    <row r="65" spans="1:10" x14ac:dyDescent="0.25">
      <c r="A65" t="s">
        <v>3191</v>
      </c>
      <c r="B65" t="s">
        <v>713</v>
      </c>
      <c r="C65" t="s">
        <v>714</v>
      </c>
      <c r="E65" t="s">
        <v>113</v>
      </c>
      <c r="F65" s="9">
        <v>1</v>
      </c>
      <c r="G65" s="9">
        <v>0</v>
      </c>
      <c r="H65" s="9">
        <v>1</v>
      </c>
      <c r="I65" s="8">
        <v>4.26</v>
      </c>
      <c r="J65" s="8">
        <v>4.26</v>
      </c>
    </row>
    <row r="66" spans="1:10" x14ac:dyDescent="0.25">
      <c r="A66" t="s">
        <v>3192</v>
      </c>
      <c r="B66" t="s">
        <v>715</v>
      </c>
      <c r="C66" t="s">
        <v>716</v>
      </c>
      <c r="E66" t="s">
        <v>113</v>
      </c>
      <c r="F66" s="9">
        <v>59</v>
      </c>
      <c r="G66" s="9">
        <v>0</v>
      </c>
      <c r="H66" s="9">
        <v>59</v>
      </c>
      <c r="I66" s="8">
        <v>4.26</v>
      </c>
      <c r="J66" s="8">
        <v>251.34</v>
      </c>
    </row>
    <row r="67" spans="1:10" x14ac:dyDescent="0.25">
      <c r="A67" t="s">
        <v>3193</v>
      </c>
      <c r="B67" t="s">
        <v>717</v>
      </c>
      <c r="C67" t="s">
        <v>718</v>
      </c>
      <c r="E67" t="s">
        <v>113</v>
      </c>
      <c r="F67" s="9">
        <v>1</v>
      </c>
      <c r="G67" s="9">
        <v>0</v>
      </c>
      <c r="H67" s="9">
        <v>1</v>
      </c>
      <c r="I67" s="8">
        <v>4.26</v>
      </c>
      <c r="J67" s="8">
        <v>4.26</v>
      </c>
    </row>
    <row r="68" spans="1:10" x14ac:dyDescent="0.25">
      <c r="A68" t="s">
        <v>3194</v>
      </c>
      <c r="B68" t="s">
        <v>719</v>
      </c>
      <c r="C68" t="s">
        <v>720</v>
      </c>
      <c r="E68" t="s">
        <v>113</v>
      </c>
      <c r="F68" s="9">
        <v>2</v>
      </c>
      <c r="G68" s="9">
        <v>0</v>
      </c>
      <c r="H68" s="9">
        <v>2</v>
      </c>
      <c r="I68" s="8">
        <v>68.790000000000006</v>
      </c>
      <c r="J68" s="8">
        <v>137.58000000000001</v>
      </c>
    </row>
    <row r="69" spans="1:10" x14ac:dyDescent="0.25">
      <c r="A69" t="s">
        <v>3195</v>
      </c>
      <c r="B69" t="s">
        <v>721</v>
      </c>
      <c r="C69" t="s">
        <v>722</v>
      </c>
      <c r="E69" t="s">
        <v>113</v>
      </c>
      <c r="F69" s="9">
        <v>1</v>
      </c>
      <c r="G69" s="9">
        <v>0</v>
      </c>
      <c r="H69" s="9">
        <v>1</v>
      </c>
      <c r="I69" s="8">
        <v>4.26</v>
      </c>
      <c r="J69" s="8">
        <v>4.26</v>
      </c>
    </row>
    <row r="70" spans="1:10" x14ac:dyDescent="0.25">
      <c r="A70" t="s">
        <v>3196</v>
      </c>
      <c r="B70" t="s">
        <v>723</v>
      </c>
      <c r="C70" t="s">
        <v>724</v>
      </c>
      <c r="E70" t="s">
        <v>113</v>
      </c>
      <c r="F70" s="9">
        <v>6</v>
      </c>
      <c r="G70" s="9">
        <v>0</v>
      </c>
      <c r="H70" s="9">
        <v>6</v>
      </c>
      <c r="I70" s="8">
        <v>15.63</v>
      </c>
      <c r="J70" s="8">
        <v>93.78</v>
      </c>
    </row>
    <row r="71" spans="1:10" x14ac:dyDescent="0.25">
      <c r="A71" t="s">
        <v>3197</v>
      </c>
      <c r="B71" t="s">
        <v>725</v>
      </c>
      <c r="C71" t="s">
        <v>726</v>
      </c>
      <c r="E71" t="s">
        <v>113</v>
      </c>
      <c r="F71" s="9">
        <v>1</v>
      </c>
      <c r="G71" s="9">
        <v>0</v>
      </c>
      <c r="H71" s="9">
        <v>1</v>
      </c>
      <c r="I71" s="8">
        <v>21.32</v>
      </c>
      <c r="J71" s="8">
        <v>21.32</v>
      </c>
    </row>
    <row r="72" spans="1:10" x14ac:dyDescent="0.25">
      <c r="A72" t="s">
        <v>3198</v>
      </c>
      <c r="B72" t="s">
        <v>727</v>
      </c>
      <c r="C72" t="s">
        <v>728</v>
      </c>
      <c r="E72" t="s">
        <v>113</v>
      </c>
      <c r="F72" s="9">
        <v>4</v>
      </c>
      <c r="G72" s="9">
        <v>0</v>
      </c>
      <c r="H72" s="9">
        <v>4</v>
      </c>
      <c r="I72" s="8">
        <v>21.32</v>
      </c>
      <c r="J72" s="8">
        <v>85.28</v>
      </c>
    </row>
    <row r="73" spans="1:10" x14ac:dyDescent="0.25">
      <c r="A73" t="s">
        <v>4893</v>
      </c>
      <c r="B73" t="s">
        <v>4894</v>
      </c>
      <c r="C73" t="s">
        <v>4895</v>
      </c>
      <c r="E73" t="s">
        <v>861</v>
      </c>
      <c r="F73" s="9">
        <v>2</v>
      </c>
      <c r="G73" s="9">
        <v>0</v>
      </c>
      <c r="H73" s="9">
        <v>2</v>
      </c>
      <c r="I73" s="8">
        <v>46.75</v>
      </c>
      <c r="J73" s="8">
        <v>93.5</v>
      </c>
    </row>
    <row r="74" spans="1:10" x14ac:dyDescent="0.25">
      <c r="A74" t="s">
        <v>4896</v>
      </c>
      <c r="B74" t="s">
        <v>4897</v>
      </c>
      <c r="C74" t="s">
        <v>4898</v>
      </c>
      <c r="E74" t="s">
        <v>861</v>
      </c>
      <c r="F74" s="9">
        <v>3</v>
      </c>
      <c r="G74" s="9">
        <v>0</v>
      </c>
      <c r="H74" s="9">
        <v>3</v>
      </c>
      <c r="I74" s="8">
        <v>46.75</v>
      </c>
      <c r="J74" s="8">
        <v>140.25</v>
      </c>
    </row>
    <row r="75" spans="1:10" x14ac:dyDescent="0.25">
      <c r="A75" t="s">
        <v>4899</v>
      </c>
      <c r="B75" t="s">
        <v>4900</v>
      </c>
      <c r="C75" t="s">
        <v>4901</v>
      </c>
      <c r="E75" t="s">
        <v>861</v>
      </c>
      <c r="F75" s="9">
        <v>8</v>
      </c>
      <c r="G75" s="9">
        <v>0</v>
      </c>
      <c r="H75" s="9">
        <v>8</v>
      </c>
      <c r="I75" s="8">
        <v>46.75</v>
      </c>
      <c r="J75" s="8">
        <v>374</v>
      </c>
    </row>
    <row r="76" spans="1:10" x14ac:dyDescent="0.25">
      <c r="A76" t="s">
        <v>4902</v>
      </c>
      <c r="B76" t="s">
        <v>4903</v>
      </c>
      <c r="C76" t="s">
        <v>4904</v>
      </c>
      <c r="E76" t="s">
        <v>861</v>
      </c>
      <c r="F76" s="9">
        <v>2</v>
      </c>
      <c r="G76" s="9">
        <v>0</v>
      </c>
      <c r="H76" s="9">
        <v>2</v>
      </c>
      <c r="I76" s="8">
        <v>46.75</v>
      </c>
      <c r="J76" s="8">
        <v>93.5</v>
      </c>
    </row>
    <row r="77" spans="1:10" x14ac:dyDescent="0.25">
      <c r="A77" t="s">
        <v>3199</v>
      </c>
      <c r="B77" t="s">
        <v>729</v>
      </c>
      <c r="C77" t="s">
        <v>730</v>
      </c>
      <c r="D77" t="s">
        <v>731</v>
      </c>
      <c r="E77" t="s">
        <v>113</v>
      </c>
      <c r="F77" s="9">
        <v>2</v>
      </c>
      <c r="G77" s="9">
        <v>0</v>
      </c>
      <c r="H77" s="9">
        <v>2</v>
      </c>
      <c r="I77" s="8">
        <v>227.39</v>
      </c>
      <c r="J77" s="8">
        <v>454.78</v>
      </c>
    </row>
    <row r="78" spans="1:10" x14ac:dyDescent="0.25">
      <c r="A78" t="s">
        <v>3200</v>
      </c>
      <c r="B78" t="s">
        <v>732</v>
      </c>
      <c r="C78" t="s">
        <v>733</v>
      </c>
      <c r="E78" t="s">
        <v>113</v>
      </c>
      <c r="F78" s="9">
        <v>24</v>
      </c>
      <c r="G78" s="9">
        <v>0</v>
      </c>
      <c r="H78" s="9">
        <v>24</v>
      </c>
      <c r="I78" s="8">
        <v>1.82</v>
      </c>
      <c r="J78" s="8">
        <v>43.68</v>
      </c>
    </row>
    <row r="79" spans="1:10" x14ac:dyDescent="0.25">
      <c r="A79" t="s">
        <v>3201</v>
      </c>
      <c r="B79" t="s">
        <v>734</v>
      </c>
      <c r="C79" t="s">
        <v>735</v>
      </c>
      <c r="E79" t="s">
        <v>113</v>
      </c>
      <c r="F79" s="9">
        <v>88</v>
      </c>
      <c r="G79" s="9">
        <v>0</v>
      </c>
      <c r="H79" s="9">
        <v>88</v>
      </c>
      <c r="I79" s="8">
        <v>1.82</v>
      </c>
      <c r="J79" s="8">
        <v>160.16</v>
      </c>
    </row>
    <row r="80" spans="1:10" x14ac:dyDescent="0.25">
      <c r="A80" t="s">
        <v>4905</v>
      </c>
      <c r="B80" t="s">
        <v>4906</v>
      </c>
      <c r="C80" t="s">
        <v>4907</v>
      </c>
      <c r="E80" t="s">
        <v>861</v>
      </c>
      <c r="F80" s="9">
        <v>2</v>
      </c>
      <c r="G80" s="9">
        <v>0</v>
      </c>
      <c r="H80" s="9">
        <v>2</v>
      </c>
      <c r="I80" s="8">
        <v>46.75</v>
      </c>
      <c r="J80" s="8">
        <v>93.5</v>
      </c>
    </row>
    <row r="81" spans="1:10" x14ac:dyDescent="0.25">
      <c r="A81" t="s">
        <v>4908</v>
      </c>
      <c r="B81" t="s">
        <v>4909</v>
      </c>
      <c r="C81" t="s">
        <v>4910</v>
      </c>
      <c r="E81" t="s">
        <v>861</v>
      </c>
      <c r="F81" s="9">
        <v>3</v>
      </c>
      <c r="G81" s="9">
        <v>0</v>
      </c>
      <c r="H81" s="9">
        <v>3</v>
      </c>
      <c r="I81" s="8">
        <v>46.75</v>
      </c>
      <c r="J81" s="8">
        <v>140.25</v>
      </c>
    </row>
    <row r="82" spans="1:10" x14ac:dyDescent="0.25">
      <c r="A82" t="s">
        <v>4911</v>
      </c>
      <c r="B82" t="s">
        <v>4912</v>
      </c>
      <c r="C82" t="s">
        <v>4913</v>
      </c>
      <c r="E82" t="s">
        <v>861</v>
      </c>
      <c r="F82" s="9">
        <v>3</v>
      </c>
      <c r="G82" s="9">
        <v>0</v>
      </c>
      <c r="H82" s="9">
        <v>3</v>
      </c>
      <c r="I82" s="8">
        <v>46.75</v>
      </c>
      <c r="J82" s="8">
        <v>140.25</v>
      </c>
    </row>
    <row r="83" spans="1:10" x14ac:dyDescent="0.25">
      <c r="A83" t="s">
        <v>4914</v>
      </c>
      <c r="B83" t="s">
        <v>4915</v>
      </c>
      <c r="C83" t="s">
        <v>4916</v>
      </c>
      <c r="E83" t="s">
        <v>861</v>
      </c>
      <c r="F83" s="9">
        <v>2</v>
      </c>
      <c r="G83" s="9">
        <v>0</v>
      </c>
      <c r="H83" s="9">
        <v>2</v>
      </c>
      <c r="I83" s="8">
        <v>46.75</v>
      </c>
      <c r="J83" s="8">
        <v>93.5</v>
      </c>
    </row>
    <row r="84" spans="1:10" x14ac:dyDescent="0.25">
      <c r="A84" t="s">
        <v>3202</v>
      </c>
      <c r="B84" t="s">
        <v>736</v>
      </c>
      <c r="C84" t="s">
        <v>737</v>
      </c>
      <c r="E84" t="s">
        <v>113</v>
      </c>
      <c r="F84" s="9">
        <v>15</v>
      </c>
      <c r="G84" s="9">
        <v>0</v>
      </c>
      <c r="H84" s="9">
        <v>15</v>
      </c>
      <c r="I84" s="8">
        <v>28.42</v>
      </c>
      <c r="J84" s="8">
        <v>426.3</v>
      </c>
    </row>
    <row r="85" spans="1:10" x14ac:dyDescent="0.25">
      <c r="A85" t="s">
        <v>4917</v>
      </c>
      <c r="B85" t="s">
        <v>4918</v>
      </c>
      <c r="C85" t="s">
        <v>4919</v>
      </c>
      <c r="E85" t="s">
        <v>861</v>
      </c>
      <c r="F85" s="9">
        <v>2</v>
      </c>
      <c r="G85" s="9">
        <v>0</v>
      </c>
      <c r="H85" s="9">
        <v>2</v>
      </c>
      <c r="I85" s="8">
        <v>46.75</v>
      </c>
      <c r="J85" s="8">
        <v>93.5</v>
      </c>
    </row>
    <row r="86" spans="1:10" x14ac:dyDescent="0.25">
      <c r="A86" t="s">
        <v>4920</v>
      </c>
      <c r="B86" t="s">
        <v>4921</v>
      </c>
      <c r="C86" t="s">
        <v>4922</v>
      </c>
      <c r="E86" t="s">
        <v>861</v>
      </c>
      <c r="F86" s="9">
        <v>1</v>
      </c>
      <c r="G86" s="9">
        <v>0</v>
      </c>
      <c r="H86" s="9">
        <v>1</v>
      </c>
      <c r="I86" s="8">
        <v>46.75</v>
      </c>
      <c r="J86" s="8">
        <v>46.75</v>
      </c>
    </row>
    <row r="87" spans="1:10" x14ac:dyDescent="0.25">
      <c r="A87" t="s">
        <v>3203</v>
      </c>
      <c r="B87" t="s">
        <v>738</v>
      </c>
      <c r="C87" t="s">
        <v>739</v>
      </c>
      <c r="E87" t="s">
        <v>113</v>
      </c>
      <c r="F87" s="9">
        <v>3</v>
      </c>
      <c r="G87" s="9">
        <v>0</v>
      </c>
      <c r="H87" s="9">
        <v>3</v>
      </c>
      <c r="I87" s="8">
        <v>31.27</v>
      </c>
      <c r="J87" s="8">
        <v>93.81</v>
      </c>
    </row>
    <row r="88" spans="1:10" x14ac:dyDescent="0.25">
      <c r="A88" t="s">
        <v>3204</v>
      </c>
      <c r="B88" t="s">
        <v>740</v>
      </c>
      <c r="C88" t="s">
        <v>741</v>
      </c>
      <c r="E88" t="s">
        <v>113</v>
      </c>
      <c r="F88" s="9">
        <v>15</v>
      </c>
      <c r="G88" s="9">
        <v>0</v>
      </c>
      <c r="H88" s="9">
        <v>15</v>
      </c>
      <c r="I88" s="8">
        <v>159.5</v>
      </c>
      <c r="J88" s="8">
        <v>2392.5</v>
      </c>
    </row>
    <row r="89" spans="1:10" x14ac:dyDescent="0.25">
      <c r="A89" t="s">
        <v>3205</v>
      </c>
      <c r="B89" t="s">
        <v>742</v>
      </c>
      <c r="C89" t="s">
        <v>743</v>
      </c>
      <c r="E89" t="s">
        <v>113</v>
      </c>
      <c r="F89" s="9">
        <v>6</v>
      </c>
      <c r="G89" s="9">
        <v>0</v>
      </c>
      <c r="H89" s="9">
        <v>6</v>
      </c>
      <c r="I89" s="8">
        <v>28.42</v>
      </c>
      <c r="J89" s="8">
        <v>170.52</v>
      </c>
    </row>
    <row r="90" spans="1:10" x14ac:dyDescent="0.25">
      <c r="A90" t="s">
        <v>4923</v>
      </c>
      <c r="B90" t="s">
        <v>4924</v>
      </c>
      <c r="C90" t="s">
        <v>4925</v>
      </c>
      <c r="E90" t="s">
        <v>861</v>
      </c>
      <c r="F90" s="9">
        <v>4</v>
      </c>
      <c r="G90" s="9">
        <v>0</v>
      </c>
      <c r="H90" s="9">
        <v>4</v>
      </c>
      <c r="I90" s="8">
        <v>46.75</v>
      </c>
      <c r="J90" s="8">
        <v>187</v>
      </c>
    </row>
    <row r="91" spans="1:10" x14ac:dyDescent="0.25">
      <c r="A91" t="s">
        <v>3206</v>
      </c>
      <c r="B91" t="s">
        <v>744</v>
      </c>
      <c r="C91" t="s">
        <v>745</v>
      </c>
      <c r="E91" t="s">
        <v>113</v>
      </c>
      <c r="F91" s="9">
        <v>1</v>
      </c>
      <c r="G91" s="9">
        <v>0</v>
      </c>
      <c r="H91" s="9">
        <v>1</v>
      </c>
      <c r="I91" s="8">
        <v>49.74</v>
      </c>
      <c r="J91" s="8">
        <v>49.74</v>
      </c>
    </row>
    <row r="92" spans="1:10" x14ac:dyDescent="0.25">
      <c r="A92" t="s">
        <v>3207</v>
      </c>
      <c r="B92" t="s">
        <v>746</v>
      </c>
      <c r="C92" t="s">
        <v>747</v>
      </c>
      <c r="E92" t="s">
        <v>113</v>
      </c>
      <c r="F92" s="9">
        <v>5</v>
      </c>
      <c r="G92" s="9">
        <v>0</v>
      </c>
      <c r="H92" s="9">
        <v>5</v>
      </c>
      <c r="I92" s="8">
        <v>100.05</v>
      </c>
      <c r="J92" s="8">
        <v>500.25</v>
      </c>
    </row>
    <row r="93" spans="1:10" x14ac:dyDescent="0.25">
      <c r="A93" t="s">
        <v>3128</v>
      </c>
      <c r="B93" t="s">
        <v>748</v>
      </c>
      <c r="C93" t="s">
        <v>749</v>
      </c>
      <c r="E93" t="s">
        <v>106</v>
      </c>
      <c r="F93" s="9">
        <v>3</v>
      </c>
      <c r="G93" s="9">
        <v>0</v>
      </c>
      <c r="H93" s="9">
        <v>3</v>
      </c>
      <c r="I93" s="8">
        <v>1471.5935999999999</v>
      </c>
      <c r="J93" s="8">
        <v>4414.7808000000005</v>
      </c>
    </row>
    <row r="94" spans="1:10" x14ac:dyDescent="0.25">
      <c r="A94" t="s">
        <v>3128</v>
      </c>
      <c r="B94" t="s">
        <v>748</v>
      </c>
      <c r="C94" t="s">
        <v>749</v>
      </c>
      <c r="E94" t="s">
        <v>113</v>
      </c>
      <c r="F94" s="9">
        <v>1</v>
      </c>
      <c r="G94" s="9">
        <v>1</v>
      </c>
      <c r="H94" s="9">
        <v>0</v>
      </c>
      <c r="I94" s="8">
        <v>0</v>
      </c>
      <c r="J94" s="8">
        <v>0</v>
      </c>
    </row>
    <row r="95" spans="1:10" x14ac:dyDescent="0.25">
      <c r="A95" t="s">
        <v>3128</v>
      </c>
      <c r="B95" t="s">
        <v>748</v>
      </c>
      <c r="C95" t="s">
        <v>749</v>
      </c>
      <c r="E95" t="s">
        <v>109</v>
      </c>
      <c r="F95" s="9">
        <v>1</v>
      </c>
      <c r="G95" s="9">
        <v>0</v>
      </c>
      <c r="H95" s="9">
        <v>1</v>
      </c>
      <c r="I95" s="8">
        <v>1555.1828</v>
      </c>
      <c r="J95" s="8">
        <v>1555.1828</v>
      </c>
    </row>
    <row r="96" spans="1:10" x14ac:dyDescent="0.25">
      <c r="A96" t="s">
        <v>3127</v>
      </c>
      <c r="B96" t="s">
        <v>2061</v>
      </c>
      <c r="C96" t="s">
        <v>4664</v>
      </c>
      <c r="E96" t="s">
        <v>109</v>
      </c>
      <c r="F96" s="9">
        <v>4</v>
      </c>
      <c r="G96" s="9">
        <v>0</v>
      </c>
      <c r="H96" s="9">
        <v>4</v>
      </c>
      <c r="I96" s="8">
        <v>1665.8512000000001</v>
      </c>
      <c r="J96" s="8">
        <v>6663.4048000000003</v>
      </c>
    </row>
    <row r="97" spans="1:10" x14ac:dyDescent="0.25">
      <c r="A97" t="s">
        <v>3127</v>
      </c>
      <c r="B97" t="s">
        <v>2061</v>
      </c>
      <c r="C97" t="s">
        <v>4664</v>
      </c>
      <c r="E97" t="s">
        <v>106</v>
      </c>
      <c r="F97" s="9">
        <v>3</v>
      </c>
      <c r="G97" s="9">
        <v>0</v>
      </c>
      <c r="H97" s="9">
        <v>3</v>
      </c>
      <c r="I97" s="8">
        <v>1713.4469999999999</v>
      </c>
      <c r="J97" s="8">
        <v>5140.3410000000003</v>
      </c>
    </row>
    <row r="98" spans="1:10" x14ac:dyDescent="0.25">
      <c r="A98" t="s">
        <v>3208</v>
      </c>
      <c r="B98" t="s">
        <v>750</v>
      </c>
      <c r="C98" t="s">
        <v>751</v>
      </c>
      <c r="E98" t="s">
        <v>752</v>
      </c>
      <c r="F98" s="9">
        <v>1</v>
      </c>
      <c r="G98" s="9">
        <v>0</v>
      </c>
      <c r="H98" s="9">
        <v>1</v>
      </c>
      <c r="I98" s="8">
        <v>1494.0198</v>
      </c>
      <c r="J98" s="8">
        <v>1494.0198</v>
      </c>
    </row>
    <row r="99" spans="1:10" x14ac:dyDescent="0.25">
      <c r="A99" t="s">
        <v>3208</v>
      </c>
      <c r="B99" t="s">
        <v>750</v>
      </c>
      <c r="C99" t="s">
        <v>751</v>
      </c>
      <c r="E99" t="s">
        <v>106</v>
      </c>
      <c r="F99" s="9">
        <v>4</v>
      </c>
      <c r="G99" s="9">
        <v>0</v>
      </c>
      <c r="H99" s="9">
        <v>4</v>
      </c>
      <c r="I99" s="8">
        <v>1526.8942999999999</v>
      </c>
      <c r="J99" s="8">
        <v>6107.5771999999997</v>
      </c>
    </row>
    <row r="100" spans="1:10" x14ac:dyDescent="0.25">
      <c r="A100" t="s">
        <v>3210</v>
      </c>
      <c r="B100" t="s">
        <v>754</v>
      </c>
      <c r="C100" t="s">
        <v>755</v>
      </c>
      <c r="E100" t="s">
        <v>113</v>
      </c>
      <c r="F100" s="9">
        <v>0</v>
      </c>
      <c r="G100" s="9">
        <v>0</v>
      </c>
      <c r="H100" s="9">
        <v>0</v>
      </c>
      <c r="I100" s="8">
        <v>66.7</v>
      </c>
      <c r="J100" s="8">
        <v>0</v>
      </c>
    </row>
    <row r="101" spans="1:10" x14ac:dyDescent="0.25">
      <c r="A101" t="s">
        <v>3210</v>
      </c>
      <c r="B101" t="s">
        <v>754</v>
      </c>
      <c r="C101" t="s">
        <v>755</v>
      </c>
      <c r="E101" t="s">
        <v>109</v>
      </c>
      <c r="F101" s="9">
        <v>2</v>
      </c>
      <c r="G101" s="9">
        <v>0</v>
      </c>
      <c r="H101" s="9">
        <v>2</v>
      </c>
      <c r="I101" s="8">
        <v>63.492800000000003</v>
      </c>
      <c r="J101" s="8">
        <v>126.98560000000001</v>
      </c>
    </row>
    <row r="102" spans="1:10" x14ac:dyDescent="0.25">
      <c r="A102" t="s">
        <v>2949</v>
      </c>
      <c r="B102" t="s">
        <v>756</v>
      </c>
      <c r="C102" t="s">
        <v>757</v>
      </c>
      <c r="E102" t="s">
        <v>106</v>
      </c>
      <c r="F102" s="9">
        <v>9</v>
      </c>
      <c r="G102" s="9">
        <v>0</v>
      </c>
      <c r="H102" s="9">
        <v>9</v>
      </c>
      <c r="I102" s="8">
        <v>66.7</v>
      </c>
      <c r="J102" s="8">
        <v>600.29999999999995</v>
      </c>
    </row>
    <row r="103" spans="1:10" x14ac:dyDescent="0.25">
      <c r="A103" t="s">
        <v>3211</v>
      </c>
      <c r="B103" t="s">
        <v>758</v>
      </c>
      <c r="C103" t="s">
        <v>759</v>
      </c>
      <c r="E103" t="s">
        <v>109</v>
      </c>
      <c r="F103" s="9">
        <v>1</v>
      </c>
      <c r="G103" s="9">
        <v>1</v>
      </c>
      <c r="H103" s="9">
        <v>0</v>
      </c>
      <c r="I103" s="8">
        <v>66.7</v>
      </c>
      <c r="J103" s="8">
        <v>66.7</v>
      </c>
    </row>
    <row r="104" spans="1:10" x14ac:dyDescent="0.25">
      <c r="A104" t="s">
        <v>3211</v>
      </c>
      <c r="B104" t="s">
        <v>758</v>
      </c>
      <c r="C104" t="s">
        <v>759</v>
      </c>
      <c r="E104" t="s">
        <v>106</v>
      </c>
      <c r="F104" s="9">
        <v>2</v>
      </c>
      <c r="G104" s="9">
        <v>1</v>
      </c>
      <c r="H104" s="9">
        <v>1</v>
      </c>
      <c r="I104" s="8">
        <v>66.7</v>
      </c>
      <c r="J104" s="8">
        <v>133.4</v>
      </c>
    </row>
    <row r="105" spans="1:10" x14ac:dyDescent="0.25">
      <c r="A105" t="s">
        <v>4747</v>
      </c>
      <c r="B105" t="s">
        <v>4748</v>
      </c>
      <c r="C105" t="s">
        <v>4749</v>
      </c>
      <c r="E105" t="s">
        <v>4746</v>
      </c>
      <c r="F105" s="9">
        <v>17</v>
      </c>
      <c r="G105" s="9">
        <v>0</v>
      </c>
      <c r="H105" s="9">
        <v>17</v>
      </c>
      <c r="I105" s="8">
        <v>0</v>
      </c>
      <c r="J105" s="8">
        <v>0</v>
      </c>
    </row>
    <row r="106" spans="1:10" x14ac:dyDescent="0.25">
      <c r="A106" t="s">
        <v>4747</v>
      </c>
      <c r="B106" t="s">
        <v>4748</v>
      </c>
      <c r="C106" t="s">
        <v>4749</v>
      </c>
      <c r="E106" t="s">
        <v>820</v>
      </c>
      <c r="F106" s="9">
        <v>2</v>
      </c>
      <c r="G106" s="9">
        <v>0</v>
      </c>
      <c r="H106" s="9">
        <v>2</v>
      </c>
      <c r="I106" s="8">
        <v>0</v>
      </c>
      <c r="J106" s="8">
        <v>0</v>
      </c>
    </row>
    <row r="107" spans="1:10" x14ac:dyDescent="0.25">
      <c r="A107" t="s">
        <v>3213</v>
      </c>
      <c r="B107" t="s">
        <v>762</v>
      </c>
      <c r="C107" t="s">
        <v>761</v>
      </c>
      <c r="E107" t="s">
        <v>113</v>
      </c>
      <c r="F107" s="9">
        <v>4</v>
      </c>
      <c r="G107" s="9">
        <v>0</v>
      </c>
      <c r="H107" s="9">
        <v>4</v>
      </c>
      <c r="I107" s="8">
        <v>141.07</v>
      </c>
      <c r="J107" s="8">
        <v>564.28</v>
      </c>
    </row>
    <row r="108" spans="1:10" x14ac:dyDescent="0.25">
      <c r="A108" t="s">
        <v>3214</v>
      </c>
      <c r="B108" t="s">
        <v>763</v>
      </c>
      <c r="C108" t="s">
        <v>764</v>
      </c>
      <c r="E108" t="s">
        <v>113</v>
      </c>
      <c r="F108" s="9">
        <v>7</v>
      </c>
      <c r="G108" s="9">
        <v>0</v>
      </c>
      <c r="H108" s="9">
        <v>7</v>
      </c>
      <c r="I108" s="8">
        <v>426.35</v>
      </c>
      <c r="J108" s="8">
        <v>2984.45</v>
      </c>
    </row>
    <row r="109" spans="1:10" x14ac:dyDescent="0.25">
      <c r="A109" t="s">
        <v>3215</v>
      </c>
      <c r="B109" t="s">
        <v>765</v>
      </c>
      <c r="C109" t="s">
        <v>766</v>
      </c>
      <c r="E109" t="s">
        <v>113</v>
      </c>
      <c r="F109" s="9">
        <v>2</v>
      </c>
      <c r="G109" s="9">
        <v>0</v>
      </c>
      <c r="H109" s="9">
        <v>2</v>
      </c>
      <c r="I109" s="8">
        <v>68.22</v>
      </c>
      <c r="J109" s="8">
        <v>136.44</v>
      </c>
    </row>
    <row r="110" spans="1:10" x14ac:dyDescent="0.25">
      <c r="A110" t="s">
        <v>3216</v>
      </c>
      <c r="B110" t="s">
        <v>767</v>
      </c>
      <c r="C110" t="s">
        <v>768</v>
      </c>
      <c r="E110" t="s">
        <v>113</v>
      </c>
      <c r="F110" s="9">
        <v>2</v>
      </c>
      <c r="G110" s="9">
        <v>0</v>
      </c>
      <c r="H110" s="9">
        <v>2</v>
      </c>
      <c r="I110" s="8">
        <v>78.17</v>
      </c>
      <c r="J110" s="8">
        <v>156.34</v>
      </c>
    </row>
    <row r="111" spans="1:10" x14ac:dyDescent="0.25">
      <c r="A111" t="s">
        <v>3217</v>
      </c>
      <c r="B111" t="s">
        <v>769</v>
      </c>
      <c r="C111" t="s">
        <v>3719</v>
      </c>
      <c r="E111" t="s">
        <v>113</v>
      </c>
      <c r="F111" s="9">
        <v>49</v>
      </c>
      <c r="G111" s="9">
        <v>0</v>
      </c>
      <c r="H111" s="9">
        <v>49</v>
      </c>
      <c r="I111" s="8">
        <v>29.84</v>
      </c>
      <c r="J111" s="8">
        <v>1462.16</v>
      </c>
    </row>
    <row r="112" spans="1:10" x14ac:dyDescent="0.25">
      <c r="A112" t="s">
        <v>3218</v>
      </c>
      <c r="B112" t="s">
        <v>770</v>
      </c>
      <c r="C112" t="s">
        <v>771</v>
      </c>
      <c r="E112" t="s">
        <v>113</v>
      </c>
      <c r="F112" s="9">
        <v>50</v>
      </c>
      <c r="G112" s="9">
        <v>0</v>
      </c>
      <c r="H112" s="9">
        <v>50</v>
      </c>
      <c r="I112" s="8">
        <v>27</v>
      </c>
      <c r="J112" s="8">
        <v>1350</v>
      </c>
    </row>
    <row r="113" spans="1:10" x14ac:dyDescent="0.25">
      <c r="A113" t="s">
        <v>3219</v>
      </c>
      <c r="B113" t="s">
        <v>772</v>
      </c>
      <c r="C113" t="s">
        <v>773</v>
      </c>
      <c r="E113" t="s">
        <v>113</v>
      </c>
      <c r="F113" s="9">
        <v>26</v>
      </c>
      <c r="G113" s="9">
        <v>0</v>
      </c>
      <c r="H113" s="9">
        <v>26</v>
      </c>
      <c r="I113" s="8">
        <v>4.41</v>
      </c>
      <c r="J113" s="8">
        <v>114.66</v>
      </c>
    </row>
    <row r="114" spans="1:10" x14ac:dyDescent="0.25">
      <c r="A114" t="s">
        <v>4926</v>
      </c>
      <c r="B114" t="s">
        <v>4927</v>
      </c>
      <c r="C114" t="s">
        <v>4928</v>
      </c>
      <c r="E114" t="s">
        <v>861</v>
      </c>
      <c r="F114" s="9">
        <v>1</v>
      </c>
      <c r="G114" s="9">
        <v>0</v>
      </c>
      <c r="H114" s="9">
        <v>1</v>
      </c>
      <c r="I114" s="8">
        <v>46.75</v>
      </c>
      <c r="J114" s="8">
        <v>46.75</v>
      </c>
    </row>
    <row r="115" spans="1:10" x14ac:dyDescent="0.25">
      <c r="A115" t="s">
        <v>3220</v>
      </c>
      <c r="B115" t="s">
        <v>774</v>
      </c>
      <c r="C115" t="s">
        <v>775</v>
      </c>
      <c r="E115" t="s">
        <v>113</v>
      </c>
      <c r="F115" s="9">
        <v>28</v>
      </c>
      <c r="G115" s="9">
        <v>0</v>
      </c>
      <c r="H115" s="9">
        <v>28</v>
      </c>
      <c r="I115" s="8">
        <v>5.57</v>
      </c>
      <c r="J115" s="8">
        <v>155.96</v>
      </c>
    </row>
    <row r="116" spans="1:10" x14ac:dyDescent="0.25">
      <c r="A116" t="s">
        <v>3221</v>
      </c>
      <c r="B116" t="s">
        <v>776</v>
      </c>
      <c r="C116" t="s">
        <v>777</v>
      </c>
      <c r="E116" t="s">
        <v>113</v>
      </c>
      <c r="F116" s="9">
        <v>103</v>
      </c>
      <c r="G116" s="9">
        <v>0</v>
      </c>
      <c r="H116" s="9">
        <v>103</v>
      </c>
      <c r="I116" s="8">
        <v>8.0399999999999991</v>
      </c>
      <c r="J116" s="8">
        <v>828.12</v>
      </c>
    </row>
    <row r="117" spans="1:10" x14ac:dyDescent="0.25">
      <c r="A117" t="s">
        <v>4929</v>
      </c>
      <c r="B117" t="s">
        <v>4930</v>
      </c>
      <c r="C117" t="s">
        <v>4931</v>
      </c>
      <c r="E117" t="s">
        <v>861</v>
      </c>
      <c r="F117" s="9">
        <v>1</v>
      </c>
      <c r="G117" s="9">
        <v>0</v>
      </c>
      <c r="H117" s="9">
        <v>1</v>
      </c>
      <c r="I117" s="8">
        <v>46.75</v>
      </c>
      <c r="J117" s="8">
        <v>46.75</v>
      </c>
    </row>
    <row r="118" spans="1:10" x14ac:dyDescent="0.25">
      <c r="A118" t="s">
        <v>3222</v>
      </c>
      <c r="B118" t="s">
        <v>778</v>
      </c>
      <c r="C118" t="s">
        <v>779</v>
      </c>
      <c r="E118" t="s">
        <v>113</v>
      </c>
      <c r="F118" s="9">
        <v>20</v>
      </c>
      <c r="G118" s="9">
        <v>0</v>
      </c>
      <c r="H118" s="9">
        <v>20</v>
      </c>
      <c r="I118" s="8">
        <v>7.53</v>
      </c>
      <c r="J118" s="8">
        <v>150.6</v>
      </c>
    </row>
    <row r="119" spans="1:10" x14ac:dyDescent="0.25">
      <c r="A119" t="s">
        <v>4932</v>
      </c>
      <c r="B119" t="s">
        <v>4933</v>
      </c>
      <c r="C119" t="s">
        <v>4934</v>
      </c>
      <c r="E119" t="s">
        <v>861</v>
      </c>
      <c r="F119" s="9">
        <v>2</v>
      </c>
      <c r="G119" s="9">
        <v>0</v>
      </c>
      <c r="H119" s="9">
        <v>2</v>
      </c>
      <c r="I119" s="8">
        <v>46.75</v>
      </c>
      <c r="J119" s="8">
        <v>93.5</v>
      </c>
    </row>
    <row r="120" spans="1:10" x14ac:dyDescent="0.25">
      <c r="A120" t="s">
        <v>3223</v>
      </c>
      <c r="B120" t="s">
        <v>780</v>
      </c>
      <c r="C120" t="s">
        <v>781</v>
      </c>
      <c r="E120" t="s">
        <v>113</v>
      </c>
      <c r="F120" s="9">
        <v>261</v>
      </c>
      <c r="G120" s="9">
        <v>0</v>
      </c>
      <c r="H120" s="9">
        <v>261</v>
      </c>
      <c r="I120" s="8">
        <v>2.12</v>
      </c>
      <c r="J120" s="8">
        <v>553.32000000000005</v>
      </c>
    </row>
    <row r="121" spans="1:10" x14ac:dyDescent="0.25">
      <c r="A121" t="s">
        <v>3224</v>
      </c>
      <c r="B121" t="s">
        <v>782</v>
      </c>
      <c r="C121" t="s">
        <v>783</v>
      </c>
      <c r="E121" t="s">
        <v>113</v>
      </c>
      <c r="F121" s="9">
        <v>85</v>
      </c>
      <c r="G121" s="9">
        <v>0</v>
      </c>
      <c r="H121" s="9">
        <v>85</v>
      </c>
      <c r="I121" s="8">
        <v>2.12</v>
      </c>
      <c r="J121" s="8">
        <v>180.2</v>
      </c>
    </row>
    <row r="122" spans="1:10" x14ac:dyDescent="0.25">
      <c r="A122" t="s">
        <v>3225</v>
      </c>
      <c r="B122" t="s">
        <v>784</v>
      </c>
      <c r="C122" t="s">
        <v>785</v>
      </c>
      <c r="E122" t="s">
        <v>113</v>
      </c>
      <c r="F122" s="9">
        <v>48</v>
      </c>
      <c r="G122" s="9">
        <v>0</v>
      </c>
      <c r="H122" s="9">
        <v>48</v>
      </c>
      <c r="I122" s="8">
        <v>4.3899999999999997</v>
      </c>
      <c r="J122" s="8">
        <v>210.72</v>
      </c>
    </row>
    <row r="123" spans="1:10" x14ac:dyDescent="0.25">
      <c r="A123" t="s">
        <v>3226</v>
      </c>
      <c r="B123" t="s">
        <v>786</v>
      </c>
      <c r="C123" t="s">
        <v>787</v>
      </c>
      <c r="E123" t="s">
        <v>113</v>
      </c>
      <c r="F123" s="9">
        <v>15</v>
      </c>
      <c r="G123" s="9">
        <v>0</v>
      </c>
      <c r="H123" s="9">
        <v>15</v>
      </c>
      <c r="I123" s="8">
        <v>4.97</v>
      </c>
      <c r="J123" s="8">
        <v>74.55</v>
      </c>
    </row>
    <row r="124" spans="1:10" x14ac:dyDescent="0.25">
      <c r="A124" t="s">
        <v>4935</v>
      </c>
      <c r="B124" t="s">
        <v>4936</v>
      </c>
      <c r="C124" t="s">
        <v>4937</v>
      </c>
      <c r="E124" t="s">
        <v>861</v>
      </c>
      <c r="F124" s="9">
        <v>2</v>
      </c>
      <c r="G124" s="9">
        <v>0</v>
      </c>
      <c r="H124" s="9">
        <v>2</v>
      </c>
      <c r="I124" s="8">
        <v>46.75</v>
      </c>
      <c r="J124" s="8">
        <v>93.5</v>
      </c>
    </row>
    <row r="125" spans="1:10" x14ac:dyDescent="0.25">
      <c r="A125" t="s">
        <v>3227</v>
      </c>
      <c r="B125" t="s">
        <v>788</v>
      </c>
      <c r="C125" t="s">
        <v>789</v>
      </c>
      <c r="E125" t="s">
        <v>113</v>
      </c>
      <c r="F125" s="9">
        <v>14</v>
      </c>
      <c r="G125" s="9">
        <v>0</v>
      </c>
      <c r="H125" s="9">
        <v>14</v>
      </c>
      <c r="I125" s="8">
        <v>37.83</v>
      </c>
      <c r="J125" s="8">
        <v>529.62</v>
      </c>
    </row>
    <row r="126" spans="1:10" x14ac:dyDescent="0.25">
      <c r="A126" t="s">
        <v>3228</v>
      </c>
      <c r="B126" t="s">
        <v>790</v>
      </c>
      <c r="C126" t="s">
        <v>791</v>
      </c>
      <c r="E126" t="s">
        <v>113</v>
      </c>
      <c r="F126" s="9">
        <v>10</v>
      </c>
      <c r="G126" s="9">
        <v>0</v>
      </c>
      <c r="H126" s="9">
        <v>10</v>
      </c>
      <c r="I126" s="8">
        <v>48.75</v>
      </c>
      <c r="J126" s="8">
        <v>487.5</v>
      </c>
    </row>
    <row r="127" spans="1:10" x14ac:dyDescent="0.25">
      <c r="A127" t="s">
        <v>3229</v>
      </c>
      <c r="B127" t="s">
        <v>792</v>
      </c>
      <c r="C127" t="s">
        <v>793</v>
      </c>
      <c r="E127" t="s">
        <v>113</v>
      </c>
      <c r="F127" s="9">
        <v>12</v>
      </c>
      <c r="G127" s="9">
        <v>0</v>
      </c>
      <c r="H127" s="9">
        <v>12</v>
      </c>
      <c r="I127" s="8">
        <v>43.49</v>
      </c>
      <c r="J127" s="8">
        <v>521.88</v>
      </c>
    </row>
    <row r="128" spans="1:10" x14ac:dyDescent="0.25">
      <c r="A128" t="s">
        <v>3230</v>
      </c>
      <c r="B128" t="s">
        <v>794</v>
      </c>
      <c r="C128" t="s">
        <v>794</v>
      </c>
      <c r="E128" t="s">
        <v>37</v>
      </c>
      <c r="F128" s="9">
        <v>3000</v>
      </c>
      <c r="G128" s="9">
        <v>0</v>
      </c>
      <c r="H128" s="9">
        <v>3000</v>
      </c>
      <c r="I128" s="8">
        <v>0.11940000000000001</v>
      </c>
      <c r="J128" s="8">
        <v>358.2</v>
      </c>
    </row>
    <row r="129" spans="1:10" x14ac:dyDescent="0.25">
      <c r="A129" t="s">
        <v>3231</v>
      </c>
      <c r="B129" t="s">
        <v>795</v>
      </c>
      <c r="C129" t="s">
        <v>796</v>
      </c>
      <c r="E129" t="s">
        <v>106</v>
      </c>
      <c r="F129" s="9">
        <v>2</v>
      </c>
      <c r="G129" s="9">
        <v>0</v>
      </c>
      <c r="H129" s="9">
        <v>2</v>
      </c>
      <c r="I129" s="8">
        <v>0</v>
      </c>
      <c r="J129" s="8">
        <v>0</v>
      </c>
    </row>
    <row r="130" spans="1:10" x14ac:dyDescent="0.25">
      <c r="A130" t="s">
        <v>3231</v>
      </c>
      <c r="B130" t="s">
        <v>795</v>
      </c>
      <c r="C130" t="s">
        <v>796</v>
      </c>
      <c r="E130" t="s">
        <v>109</v>
      </c>
      <c r="F130" s="9">
        <v>1</v>
      </c>
      <c r="G130" s="9">
        <v>0</v>
      </c>
      <c r="H130" s="9">
        <v>1</v>
      </c>
      <c r="I130" s="8">
        <v>1349.7312999999999</v>
      </c>
      <c r="J130" s="8">
        <v>1349.7312999999999</v>
      </c>
    </row>
    <row r="131" spans="1:10" x14ac:dyDescent="0.25">
      <c r="A131" t="s">
        <v>3231</v>
      </c>
      <c r="B131" t="s">
        <v>795</v>
      </c>
      <c r="C131" t="s">
        <v>796</v>
      </c>
      <c r="E131" t="s">
        <v>4746</v>
      </c>
      <c r="F131" s="9">
        <v>14</v>
      </c>
      <c r="G131" s="9">
        <v>1</v>
      </c>
      <c r="H131" s="9">
        <v>13</v>
      </c>
      <c r="I131" s="8">
        <v>0</v>
      </c>
      <c r="J131" s="8">
        <v>0</v>
      </c>
    </row>
    <row r="132" spans="1:10" x14ac:dyDescent="0.25">
      <c r="A132" t="s">
        <v>3232</v>
      </c>
      <c r="B132" t="s">
        <v>797</v>
      </c>
      <c r="C132" t="s">
        <v>798</v>
      </c>
      <c r="E132" t="s">
        <v>106</v>
      </c>
      <c r="F132" s="9">
        <v>5</v>
      </c>
      <c r="G132" s="9">
        <v>0</v>
      </c>
      <c r="H132" s="9">
        <v>5</v>
      </c>
      <c r="I132" s="8">
        <v>0</v>
      </c>
      <c r="J132" s="8">
        <v>0</v>
      </c>
    </row>
    <row r="133" spans="1:10" x14ac:dyDescent="0.25">
      <c r="A133" t="s">
        <v>3233</v>
      </c>
      <c r="B133" t="s">
        <v>799</v>
      </c>
      <c r="C133" t="s">
        <v>800</v>
      </c>
      <c r="E133" t="s">
        <v>106</v>
      </c>
      <c r="F133" s="9">
        <v>16</v>
      </c>
      <c r="G133" s="9">
        <v>1</v>
      </c>
      <c r="H133" s="9">
        <v>15</v>
      </c>
      <c r="I133" s="8">
        <v>593.18280000000004</v>
      </c>
      <c r="J133" s="8">
        <v>9490.9248000000007</v>
      </c>
    </row>
    <row r="134" spans="1:10" x14ac:dyDescent="0.25">
      <c r="A134" t="s">
        <v>3233</v>
      </c>
      <c r="B134" t="s">
        <v>799</v>
      </c>
      <c r="C134" t="s">
        <v>800</v>
      </c>
      <c r="E134" t="s">
        <v>113</v>
      </c>
      <c r="F134" s="9">
        <v>7</v>
      </c>
      <c r="G134" s="9">
        <v>0</v>
      </c>
      <c r="H134" s="9">
        <v>7</v>
      </c>
      <c r="I134" s="8">
        <v>577.57280000000003</v>
      </c>
      <c r="J134" s="8">
        <v>4043.0095999999999</v>
      </c>
    </row>
    <row r="135" spans="1:10" x14ac:dyDescent="0.25">
      <c r="A135" t="s">
        <v>3233</v>
      </c>
      <c r="B135" t="s">
        <v>799</v>
      </c>
      <c r="C135" t="s">
        <v>800</v>
      </c>
      <c r="E135" t="s">
        <v>4746</v>
      </c>
      <c r="F135" s="9">
        <v>13</v>
      </c>
      <c r="G135" s="9">
        <v>0</v>
      </c>
      <c r="H135" s="9">
        <v>13</v>
      </c>
      <c r="I135" s="8">
        <v>0</v>
      </c>
      <c r="J135" s="8">
        <v>0</v>
      </c>
    </row>
    <row r="136" spans="1:10" x14ac:dyDescent="0.25">
      <c r="A136" t="s">
        <v>3234</v>
      </c>
      <c r="B136" t="s">
        <v>801</v>
      </c>
      <c r="C136" t="s">
        <v>802</v>
      </c>
      <c r="E136" t="s">
        <v>109</v>
      </c>
      <c r="F136" s="9">
        <v>4</v>
      </c>
      <c r="G136" s="9">
        <v>1</v>
      </c>
      <c r="H136" s="9">
        <v>3</v>
      </c>
      <c r="I136" s="8">
        <v>729.88869999999997</v>
      </c>
      <c r="J136" s="8">
        <v>2919.5547999999999</v>
      </c>
    </row>
    <row r="137" spans="1:10" x14ac:dyDescent="0.25">
      <c r="A137" t="s">
        <v>3234</v>
      </c>
      <c r="B137" t="s">
        <v>801</v>
      </c>
      <c r="C137" t="s">
        <v>802</v>
      </c>
      <c r="E137" t="s">
        <v>106</v>
      </c>
      <c r="F137" s="9">
        <v>13</v>
      </c>
      <c r="G137" s="9">
        <v>0</v>
      </c>
      <c r="H137" s="9">
        <v>13</v>
      </c>
      <c r="I137" s="8">
        <v>729.88869999999997</v>
      </c>
      <c r="J137" s="8">
        <v>9488.5530999999992</v>
      </c>
    </row>
    <row r="138" spans="1:10" x14ac:dyDescent="0.25">
      <c r="A138" t="s">
        <v>3234</v>
      </c>
      <c r="B138" t="s">
        <v>801</v>
      </c>
      <c r="C138" t="s">
        <v>802</v>
      </c>
      <c r="E138" t="s">
        <v>113</v>
      </c>
      <c r="F138" s="9">
        <v>2</v>
      </c>
      <c r="G138" s="9">
        <v>0</v>
      </c>
      <c r="H138" s="9">
        <v>2</v>
      </c>
      <c r="I138" s="8">
        <v>731.33199999999999</v>
      </c>
      <c r="J138" s="8">
        <v>1462.664</v>
      </c>
    </row>
    <row r="139" spans="1:10" x14ac:dyDescent="0.25">
      <c r="A139" t="s">
        <v>3234</v>
      </c>
      <c r="B139" t="s">
        <v>801</v>
      </c>
      <c r="C139" t="s">
        <v>802</v>
      </c>
      <c r="E139" t="s">
        <v>4746</v>
      </c>
      <c r="F139" s="9">
        <v>5</v>
      </c>
      <c r="G139" s="9">
        <v>0</v>
      </c>
      <c r="H139" s="9">
        <v>5</v>
      </c>
      <c r="I139" s="8">
        <v>0</v>
      </c>
      <c r="J139" s="8">
        <v>0</v>
      </c>
    </row>
    <row r="140" spans="1:10" x14ac:dyDescent="0.25">
      <c r="A140" t="s">
        <v>3235</v>
      </c>
      <c r="B140" t="s">
        <v>803</v>
      </c>
      <c r="C140" t="s">
        <v>804</v>
      </c>
      <c r="E140" t="s">
        <v>113</v>
      </c>
      <c r="F140" s="9">
        <v>9</v>
      </c>
      <c r="G140" s="9">
        <v>0</v>
      </c>
      <c r="H140" s="9">
        <v>9</v>
      </c>
      <c r="I140" s="8">
        <v>0.75</v>
      </c>
      <c r="J140" s="8">
        <v>6.75</v>
      </c>
    </row>
    <row r="141" spans="1:10" x14ac:dyDescent="0.25">
      <c r="A141" t="s">
        <v>3236</v>
      </c>
      <c r="B141" t="s">
        <v>805</v>
      </c>
      <c r="C141" t="s">
        <v>806</v>
      </c>
      <c r="E141" t="s">
        <v>113</v>
      </c>
      <c r="F141" s="9">
        <v>3</v>
      </c>
      <c r="G141" s="9">
        <v>0</v>
      </c>
      <c r="H141" s="9">
        <v>3</v>
      </c>
      <c r="I141" s="8">
        <v>2.0299999999999998</v>
      </c>
      <c r="J141" s="8">
        <v>6.09</v>
      </c>
    </row>
    <row r="142" spans="1:10" x14ac:dyDescent="0.25">
      <c r="A142" t="s">
        <v>3237</v>
      </c>
      <c r="B142" t="s">
        <v>807</v>
      </c>
      <c r="C142" t="s">
        <v>808</v>
      </c>
      <c r="E142" t="s">
        <v>113</v>
      </c>
      <c r="F142" s="9">
        <v>8</v>
      </c>
      <c r="G142" s="9">
        <v>0</v>
      </c>
      <c r="H142" s="9">
        <v>8</v>
      </c>
      <c r="I142" s="8">
        <v>4.26</v>
      </c>
      <c r="J142" s="8">
        <v>34.08</v>
      </c>
    </row>
    <row r="143" spans="1:10" x14ac:dyDescent="0.25">
      <c r="A143" t="s">
        <v>3238</v>
      </c>
      <c r="B143" t="s">
        <v>809</v>
      </c>
      <c r="C143" t="s">
        <v>810</v>
      </c>
      <c r="E143" t="s">
        <v>113</v>
      </c>
      <c r="F143" s="9">
        <v>2</v>
      </c>
      <c r="G143" s="9">
        <v>0</v>
      </c>
      <c r="H143" s="9">
        <v>2</v>
      </c>
      <c r="I143" s="8">
        <v>28.42</v>
      </c>
      <c r="J143" s="8">
        <v>56.84</v>
      </c>
    </row>
    <row r="144" spans="1:10" x14ac:dyDescent="0.25">
      <c r="A144" t="s">
        <v>3239</v>
      </c>
      <c r="B144" t="s">
        <v>811</v>
      </c>
      <c r="C144" t="s">
        <v>812</v>
      </c>
      <c r="E144" t="s">
        <v>113</v>
      </c>
      <c r="F144" s="9">
        <v>24</v>
      </c>
      <c r="G144" s="9">
        <v>0</v>
      </c>
      <c r="H144" s="9">
        <v>24</v>
      </c>
      <c r="I144" s="8">
        <v>22.5</v>
      </c>
      <c r="J144" s="8">
        <v>540</v>
      </c>
    </row>
    <row r="145" spans="1:10" x14ac:dyDescent="0.25">
      <c r="A145" t="s">
        <v>3240</v>
      </c>
      <c r="B145" t="s">
        <v>813</v>
      </c>
      <c r="C145" t="s">
        <v>814</v>
      </c>
      <c r="E145" t="s">
        <v>4746</v>
      </c>
      <c r="F145" s="9">
        <v>0</v>
      </c>
      <c r="G145" s="9">
        <v>0</v>
      </c>
      <c r="H145" s="9">
        <v>0</v>
      </c>
      <c r="I145" s="8">
        <v>996.51220000000001</v>
      </c>
      <c r="J145" s="8">
        <v>0</v>
      </c>
    </row>
    <row r="146" spans="1:10" x14ac:dyDescent="0.25">
      <c r="A146" t="s">
        <v>3240</v>
      </c>
      <c r="B146" t="s">
        <v>813</v>
      </c>
      <c r="C146" t="s">
        <v>814</v>
      </c>
      <c r="E146" t="s">
        <v>106</v>
      </c>
      <c r="F146" s="9">
        <v>6</v>
      </c>
      <c r="G146" s="9">
        <v>0</v>
      </c>
      <c r="H146" s="9">
        <v>6</v>
      </c>
      <c r="I146" s="8">
        <v>0</v>
      </c>
      <c r="J146" s="8">
        <v>0</v>
      </c>
    </row>
    <row r="147" spans="1:10" x14ac:dyDescent="0.25">
      <c r="A147" t="s">
        <v>3240</v>
      </c>
      <c r="B147" t="s">
        <v>813</v>
      </c>
      <c r="C147" t="s">
        <v>814</v>
      </c>
      <c r="E147" t="s">
        <v>861</v>
      </c>
      <c r="F147" s="9">
        <v>1</v>
      </c>
      <c r="G147" s="9">
        <v>0</v>
      </c>
      <c r="H147" s="9">
        <v>1</v>
      </c>
      <c r="I147" s="8">
        <v>0</v>
      </c>
      <c r="J147" s="8">
        <v>0</v>
      </c>
    </row>
    <row r="148" spans="1:10" x14ac:dyDescent="0.25">
      <c r="A148" t="s">
        <v>4938</v>
      </c>
      <c r="B148" t="s">
        <v>4939</v>
      </c>
      <c r="C148" t="s">
        <v>4940</v>
      </c>
      <c r="E148" t="s">
        <v>861</v>
      </c>
      <c r="F148" s="9">
        <v>4</v>
      </c>
      <c r="G148" s="9">
        <v>0</v>
      </c>
      <c r="H148" s="9">
        <v>4</v>
      </c>
      <c r="I148" s="8">
        <v>46.75</v>
      </c>
      <c r="J148" s="8">
        <v>187</v>
      </c>
    </row>
    <row r="149" spans="1:10" x14ac:dyDescent="0.25">
      <c r="A149" t="s">
        <v>3061</v>
      </c>
      <c r="B149" t="s">
        <v>816</v>
      </c>
      <c r="C149" t="s">
        <v>817</v>
      </c>
      <c r="E149" t="s">
        <v>106</v>
      </c>
      <c r="F149" s="9">
        <v>11</v>
      </c>
      <c r="G149" s="9">
        <v>3</v>
      </c>
      <c r="H149" s="9">
        <v>8</v>
      </c>
      <c r="I149" s="8">
        <v>91.17</v>
      </c>
      <c r="J149" s="8">
        <v>1002.87</v>
      </c>
    </row>
    <row r="150" spans="1:10" x14ac:dyDescent="0.25">
      <c r="A150" t="s">
        <v>3061</v>
      </c>
      <c r="B150" t="s">
        <v>816</v>
      </c>
      <c r="C150" t="s">
        <v>817</v>
      </c>
      <c r="E150" t="s">
        <v>15</v>
      </c>
      <c r="F150" s="9">
        <v>15</v>
      </c>
      <c r="G150" s="9">
        <v>15</v>
      </c>
      <c r="H150" s="9">
        <v>0</v>
      </c>
      <c r="I150" s="8">
        <v>91.168499999999995</v>
      </c>
      <c r="J150" s="8">
        <v>1367.5274999999999</v>
      </c>
    </row>
    <row r="151" spans="1:10" x14ac:dyDescent="0.25">
      <c r="A151" t="s">
        <v>2875</v>
      </c>
      <c r="B151" t="s">
        <v>818</v>
      </c>
      <c r="C151" t="s">
        <v>819</v>
      </c>
      <c r="E151" t="s">
        <v>4746</v>
      </c>
      <c r="F151" s="9">
        <v>111</v>
      </c>
      <c r="G151" s="9">
        <v>0</v>
      </c>
      <c r="H151" s="9">
        <v>111</v>
      </c>
      <c r="I151" s="8">
        <v>104.57</v>
      </c>
      <c r="J151" s="8">
        <v>11607.27</v>
      </c>
    </row>
    <row r="152" spans="1:10" x14ac:dyDescent="0.25">
      <c r="A152" t="s">
        <v>2875</v>
      </c>
      <c r="B152" t="s">
        <v>818</v>
      </c>
      <c r="C152" t="s">
        <v>819</v>
      </c>
      <c r="E152" t="s">
        <v>109</v>
      </c>
      <c r="F152" s="9">
        <v>8</v>
      </c>
      <c r="G152" s="9">
        <v>2</v>
      </c>
      <c r="H152" s="9">
        <v>6</v>
      </c>
      <c r="I152" s="8">
        <v>101.3265</v>
      </c>
      <c r="J152" s="8">
        <v>810.61199999999997</v>
      </c>
    </row>
    <row r="153" spans="1:10" x14ac:dyDescent="0.25">
      <c r="A153" t="s">
        <v>2875</v>
      </c>
      <c r="B153" t="s">
        <v>818</v>
      </c>
      <c r="C153" t="s">
        <v>819</v>
      </c>
      <c r="E153" t="s">
        <v>106</v>
      </c>
      <c r="F153" s="9">
        <v>83</v>
      </c>
      <c r="G153" s="9">
        <v>5</v>
      </c>
      <c r="H153" s="9">
        <v>78</v>
      </c>
      <c r="I153" s="8">
        <v>104.57</v>
      </c>
      <c r="J153" s="8">
        <v>8679.31</v>
      </c>
    </row>
    <row r="154" spans="1:10" x14ac:dyDescent="0.25">
      <c r="A154" t="s">
        <v>2875</v>
      </c>
      <c r="B154" t="s">
        <v>818</v>
      </c>
      <c r="C154" t="s">
        <v>819</v>
      </c>
      <c r="E154" t="s">
        <v>820</v>
      </c>
      <c r="F154" s="9">
        <v>11</v>
      </c>
      <c r="G154" s="9">
        <v>0</v>
      </c>
      <c r="H154" s="9">
        <v>11</v>
      </c>
      <c r="I154" s="8">
        <v>104.57</v>
      </c>
      <c r="J154" s="8">
        <v>1150.27</v>
      </c>
    </row>
    <row r="155" spans="1:10" x14ac:dyDescent="0.25">
      <c r="A155" t="s">
        <v>2875</v>
      </c>
      <c r="B155" t="s">
        <v>818</v>
      </c>
      <c r="C155" t="s">
        <v>819</v>
      </c>
      <c r="E155" t="s">
        <v>113</v>
      </c>
      <c r="F155" s="9">
        <v>51</v>
      </c>
      <c r="G155" s="9">
        <v>1</v>
      </c>
      <c r="H155" s="9">
        <v>50</v>
      </c>
      <c r="I155" s="8">
        <v>105.3623</v>
      </c>
      <c r="J155" s="8">
        <v>5373.4772999999996</v>
      </c>
    </row>
    <row r="156" spans="1:10" x14ac:dyDescent="0.25">
      <c r="A156" t="s">
        <v>2875</v>
      </c>
      <c r="B156" t="s">
        <v>818</v>
      </c>
      <c r="C156" t="s">
        <v>819</v>
      </c>
      <c r="E156" t="s">
        <v>15</v>
      </c>
      <c r="F156" s="9">
        <v>25</v>
      </c>
      <c r="G156" s="9">
        <v>0</v>
      </c>
      <c r="H156" s="9">
        <v>25</v>
      </c>
      <c r="I156" s="8">
        <v>104.571</v>
      </c>
      <c r="J156" s="8">
        <v>2614.2750000000001</v>
      </c>
    </row>
    <row r="157" spans="1:10" x14ac:dyDescent="0.25">
      <c r="A157" t="s">
        <v>2964</v>
      </c>
      <c r="B157" t="s">
        <v>821</v>
      </c>
      <c r="C157" t="s">
        <v>822</v>
      </c>
      <c r="E157" t="s">
        <v>106</v>
      </c>
      <c r="F157" s="9">
        <v>5</v>
      </c>
      <c r="G157" s="9">
        <v>0</v>
      </c>
      <c r="H157" s="9">
        <v>5</v>
      </c>
      <c r="I157" s="8">
        <v>1487.5537999999999</v>
      </c>
      <c r="J157" s="8">
        <v>7437.7690000000002</v>
      </c>
    </row>
    <row r="158" spans="1:10" x14ac:dyDescent="0.25">
      <c r="A158" t="s">
        <v>2964</v>
      </c>
      <c r="B158" t="s">
        <v>821</v>
      </c>
      <c r="C158" t="s">
        <v>822</v>
      </c>
      <c r="E158" t="s">
        <v>4746</v>
      </c>
      <c r="F158" s="9">
        <v>1</v>
      </c>
      <c r="G158" s="9">
        <v>0</v>
      </c>
      <c r="H158" s="9">
        <v>1</v>
      </c>
      <c r="I158" s="8">
        <v>0</v>
      </c>
      <c r="J158" s="8">
        <v>0</v>
      </c>
    </row>
    <row r="159" spans="1:10" x14ac:dyDescent="0.25">
      <c r="A159" t="s">
        <v>3242</v>
      </c>
      <c r="B159" t="s">
        <v>823</v>
      </c>
      <c r="C159" t="s">
        <v>824</v>
      </c>
      <c r="E159" t="s">
        <v>106</v>
      </c>
      <c r="F159" s="9">
        <v>1</v>
      </c>
      <c r="G159" s="9">
        <v>0</v>
      </c>
      <c r="H159" s="9">
        <v>1</v>
      </c>
      <c r="I159" s="8">
        <v>2043.771</v>
      </c>
      <c r="J159" s="8">
        <v>2043.771</v>
      </c>
    </row>
    <row r="160" spans="1:10" x14ac:dyDescent="0.25">
      <c r="A160" t="s">
        <v>3243</v>
      </c>
      <c r="B160" t="s">
        <v>825</v>
      </c>
      <c r="C160" t="s">
        <v>826</v>
      </c>
      <c r="E160" t="s">
        <v>106</v>
      </c>
      <c r="F160" s="9">
        <v>3</v>
      </c>
      <c r="G160" s="9">
        <v>0</v>
      </c>
      <c r="H160" s="9">
        <v>3</v>
      </c>
      <c r="I160" s="8">
        <v>786.93780000000004</v>
      </c>
      <c r="J160" s="8">
        <v>2360.8134</v>
      </c>
    </row>
    <row r="161" spans="1:10" x14ac:dyDescent="0.25">
      <c r="A161" t="s">
        <v>3243</v>
      </c>
      <c r="B161" t="s">
        <v>825</v>
      </c>
      <c r="C161" t="s">
        <v>826</v>
      </c>
      <c r="E161" t="s">
        <v>861</v>
      </c>
      <c r="F161" s="9">
        <v>1</v>
      </c>
      <c r="G161" s="9">
        <v>0</v>
      </c>
      <c r="H161" s="9">
        <v>1</v>
      </c>
      <c r="I161" s="8">
        <v>0</v>
      </c>
      <c r="J161" s="8">
        <v>0</v>
      </c>
    </row>
    <row r="162" spans="1:10" x14ac:dyDescent="0.25">
      <c r="A162" t="s">
        <v>3244</v>
      </c>
      <c r="B162" t="s">
        <v>827</v>
      </c>
      <c r="C162" t="s">
        <v>828</v>
      </c>
      <c r="E162" t="s">
        <v>106</v>
      </c>
      <c r="F162" s="9">
        <v>1</v>
      </c>
      <c r="G162" s="9">
        <v>1</v>
      </c>
      <c r="H162" s="9">
        <v>0</v>
      </c>
      <c r="I162" s="8">
        <v>0</v>
      </c>
      <c r="J162" s="8">
        <v>0</v>
      </c>
    </row>
    <row r="163" spans="1:10" x14ac:dyDescent="0.25">
      <c r="A163" t="s">
        <v>3244</v>
      </c>
      <c r="B163" t="s">
        <v>827</v>
      </c>
      <c r="C163" t="s">
        <v>828</v>
      </c>
      <c r="E163" t="s">
        <v>4746</v>
      </c>
      <c r="F163" s="9">
        <v>0</v>
      </c>
      <c r="G163" s="9">
        <v>0</v>
      </c>
      <c r="H163" s="9">
        <v>0</v>
      </c>
      <c r="I163" s="8">
        <v>695.79660000000001</v>
      </c>
      <c r="J163" s="8">
        <v>0</v>
      </c>
    </row>
    <row r="164" spans="1:10" x14ac:dyDescent="0.25">
      <c r="A164" t="s">
        <v>3244</v>
      </c>
      <c r="B164" t="s">
        <v>827</v>
      </c>
      <c r="C164" t="s">
        <v>828</v>
      </c>
      <c r="E164" t="s">
        <v>861</v>
      </c>
      <c r="F164" s="9">
        <v>3</v>
      </c>
      <c r="G164" s="9">
        <v>0</v>
      </c>
      <c r="H164" s="9">
        <v>3</v>
      </c>
      <c r="I164" s="8">
        <v>0</v>
      </c>
      <c r="J164" s="8">
        <v>0</v>
      </c>
    </row>
    <row r="165" spans="1:10" x14ac:dyDescent="0.25">
      <c r="A165" t="s">
        <v>3245</v>
      </c>
      <c r="B165" t="s">
        <v>829</v>
      </c>
      <c r="C165" t="s">
        <v>830</v>
      </c>
      <c r="E165" t="s">
        <v>113</v>
      </c>
      <c r="F165" s="9">
        <v>0</v>
      </c>
      <c r="G165" s="9">
        <v>0</v>
      </c>
      <c r="H165" s="9">
        <v>0</v>
      </c>
      <c r="I165" s="8">
        <v>32.282499999999999</v>
      </c>
      <c r="J165" s="8">
        <v>0</v>
      </c>
    </row>
    <row r="166" spans="1:10" x14ac:dyDescent="0.25">
      <c r="A166" t="s">
        <v>3246</v>
      </c>
      <c r="B166" t="s">
        <v>831</v>
      </c>
      <c r="C166" t="s">
        <v>832</v>
      </c>
      <c r="E166" t="s">
        <v>113</v>
      </c>
      <c r="F166" s="9">
        <v>0</v>
      </c>
      <c r="G166" s="9">
        <v>0</v>
      </c>
      <c r="H166" s="9">
        <v>0</v>
      </c>
      <c r="I166" s="8">
        <v>203.94489999999999</v>
      </c>
      <c r="J166" s="8">
        <v>0</v>
      </c>
    </row>
    <row r="167" spans="1:10" x14ac:dyDescent="0.25">
      <c r="A167" t="s">
        <v>3247</v>
      </c>
      <c r="B167" t="s">
        <v>833</v>
      </c>
      <c r="C167" t="s">
        <v>834</v>
      </c>
      <c r="E167" t="s">
        <v>113</v>
      </c>
      <c r="F167" s="9">
        <v>0</v>
      </c>
      <c r="G167" s="9">
        <v>0</v>
      </c>
      <c r="H167" s="9">
        <v>0</v>
      </c>
      <c r="I167" s="8">
        <v>244.93879999999999</v>
      </c>
      <c r="J167" s="8">
        <v>0</v>
      </c>
    </row>
    <row r="168" spans="1:10" x14ac:dyDescent="0.25">
      <c r="A168" t="s">
        <v>3249</v>
      </c>
      <c r="B168" t="s">
        <v>836</v>
      </c>
      <c r="C168" t="s">
        <v>3720</v>
      </c>
      <c r="E168" t="s">
        <v>106</v>
      </c>
      <c r="F168" s="9">
        <v>9</v>
      </c>
      <c r="G168" s="9">
        <v>0</v>
      </c>
      <c r="H168" s="9">
        <v>9</v>
      </c>
      <c r="I168" s="8">
        <v>60.122</v>
      </c>
      <c r="J168" s="8">
        <v>541.09799999999996</v>
      </c>
    </row>
    <row r="169" spans="1:10" x14ac:dyDescent="0.25">
      <c r="A169" t="s">
        <v>3250</v>
      </c>
      <c r="B169" t="s">
        <v>837</v>
      </c>
      <c r="C169" t="s">
        <v>3721</v>
      </c>
      <c r="E169" t="s">
        <v>106</v>
      </c>
      <c r="F169" s="9">
        <v>19</v>
      </c>
      <c r="G169" s="9">
        <v>0</v>
      </c>
      <c r="H169" s="9">
        <v>19</v>
      </c>
      <c r="I169" s="8">
        <v>36.809699999999999</v>
      </c>
      <c r="J169" s="8">
        <v>699.38430000000005</v>
      </c>
    </row>
    <row r="170" spans="1:10" x14ac:dyDescent="0.25">
      <c r="A170" t="s">
        <v>3251</v>
      </c>
      <c r="B170" t="s">
        <v>838</v>
      </c>
      <c r="C170" t="s">
        <v>839</v>
      </c>
      <c r="D170" t="s">
        <v>840</v>
      </c>
      <c r="E170" t="s">
        <v>4746</v>
      </c>
      <c r="F170" s="9">
        <v>1</v>
      </c>
      <c r="G170" s="9">
        <v>0</v>
      </c>
      <c r="H170" s="9">
        <v>1</v>
      </c>
      <c r="I170" s="8">
        <v>15</v>
      </c>
      <c r="J170" s="8">
        <v>15</v>
      </c>
    </row>
    <row r="171" spans="1:10" x14ac:dyDescent="0.25">
      <c r="A171" t="s">
        <v>3251</v>
      </c>
      <c r="B171" t="s">
        <v>838</v>
      </c>
      <c r="C171" t="s">
        <v>839</v>
      </c>
      <c r="D171" t="s">
        <v>840</v>
      </c>
      <c r="E171" t="s">
        <v>106</v>
      </c>
      <c r="F171" s="9">
        <v>5</v>
      </c>
      <c r="G171" s="9">
        <v>0</v>
      </c>
      <c r="H171" s="9">
        <v>5</v>
      </c>
      <c r="I171" s="8">
        <v>20.91</v>
      </c>
      <c r="J171" s="8">
        <v>104.55</v>
      </c>
    </row>
    <row r="172" spans="1:10" x14ac:dyDescent="0.25">
      <c r="A172" t="s">
        <v>3251</v>
      </c>
      <c r="B172" t="s">
        <v>838</v>
      </c>
      <c r="C172" t="s">
        <v>839</v>
      </c>
      <c r="D172" t="s">
        <v>840</v>
      </c>
      <c r="E172" t="s">
        <v>113</v>
      </c>
      <c r="F172" s="9">
        <v>1</v>
      </c>
      <c r="G172" s="9">
        <v>0</v>
      </c>
      <c r="H172" s="9">
        <v>1</v>
      </c>
      <c r="I172" s="8">
        <v>19.96</v>
      </c>
      <c r="J172" s="8">
        <v>19.96</v>
      </c>
    </row>
    <row r="173" spans="1:10" x14ac:dyDescent="0.25">
      <c r="A173" t="s">
        <v>3252</v>
      </c>
      <c r="B173" t="s">
        <v>841</v>
      </c>
      <c r="C173" t="s">
        <v>842</v>
      </c>
      <c r="D173" t="s">
        <v>843</v>
      </c>
      <c r="E173" t="s">
        <v>4746</v>
      </c>
      <c r="F173" s="9">
        <v>9</v>
      </c>
      <c r="G173" s="9">
        <v>0</v>
      </c>
      <c r="H173" s="9">
        <v>9</v>
      </c>
      <c r="I173" s="8">
        <v>23.38</v>
      </c>
      <c r="J173" s="8">
        <v>210.42</v>
      </c>
    </row>
    <row r="174" spans="1:10" x14ac:dyDescent="0.25">
      <c r="A174" t="s">
        <v>3252</v>
      </c>
      <c r="B174" t="s">
        <v>841</v>
      </c>
      <c r="C174" t="s">
        <v>842</v>
      </c>
      <c r="D174" t="s">
        <v>843</v>
      </c>
      <c r="E174" t="s">
        <v>106</v>
      </c>
      <c r="F174" s="9">
        <v>2</v>
      </c>
      <c r="G174" s="9">
        <v>0</v>
      </c>
      <c r="H174" s="9">
        <v>2</v>
      </c>
      <c r="I174" s="8">
        <v>20.91</v>
      </c>
      <c r="J174" s="8">
        <v>41.82</v>
      </c>
    </row>
    <row r="175" spans="1:10" x14ac:dyDescent="0.25">
      <c r="A175" t="s">
        <v>3252</v>
      </c>
      <c r="B175" t="s">
        <v>841</v>
      </c>
      <c r="C175" t="s">
        <v>842</v>
      </c>
      <c r="D175" t="s">
        <v>843</v>
      </c>
      <c r="E175" t="s">
        <v>113</v>
      </c>
      <c r="F175" s="9">
        <v>5</v>
      </c>
      <c r="G175" s="9">
        <v>0</v>
      </c>
      <c r="H175" s="9">
        <v>5</v>
      </c>
      <c r="I175" s="8">
        <v>19.96</v>
      </c>
      <c r="J175" s="8">
        <v>99.8</v>
      </c>
    </row>
    <row r="176" spans="1:10" x14ac:dyDescent="0.25">
      <c r="A176" t="s">
        <v>3253</v>
      </c>
      <c r="B176" t="s">
        <v>844</v>
      </c>
      <c r="C176" t="s">
        <v>845</v>
      </c>
      <c r="D176" t="s">
        <v>846</v>
      </c>
      <c r="E176" t="s">
        <v>113</v>
      </c>
      <c r="F176" s="9">
        <v>5</v>
      </c>
      <c r="G176" s="9">
        <v>1</v>
      </c>
      <c r="H176" s="9">
        <v>4</v>
      </c>
      <c r="I176" s="8">
        <v>22.21</v>
      </c>
      <c r="J176" s="8">
        <v>111.05</v>
      </c>
    </row>
    <row r="177" spans="1:10" x14ac:dyDescent="0.25">
      <c r="A177" t="s">
        <v>3253</v>
      </c>
      <c r="B177" t="s">
        <v>844</v>
      </c>
      <c r="C177" t="s">
        <v>845</v>
      </c>
      <c r="D177" t="s">
        <v>846</v>
      </c>
      <c r="E177" t="s">
        <v>106</v>
      </c>
      <c r="F177" s="9">
        <v>1</v>
      </c>
      <c r="G177" s="9">
        <v>0</v>
      </c>
      <c r="H177" s="9">
        <v>1</v>
      </c>
      <c r="I177" s="8">
        <v>23.38</v>
      </c>
      <c r="J177" s="8">
        <v>23.38</v>
      </c>
    </row>
    <row r="178" spans="1:10" x14ac:dyDescent="0.25">
      <c r="A178" t="s">
        <v>3254</v>
      </c>
      <c r="B178" t="s">
        <v>847</v>
      </c>
      <c r="C178" t="s">
        <v>848</v>
      </c>
      <c r="D178" t="s">
        <v>849</v>
      </c>
      <c r="E178" t="s">
        <v>106</v>
      </c>
      <c r="F178" s="9">
        <v>3</v>
      </c>
      <c r="G178" s="9">
        <v>0</v>
      </c>
      <c r="H178" s="9">
        <v>3</v>
      </c>
      <c r="I178" s="8">
        <v>20.91</v>
      </c>
      <c r="J178" s="8">
        <v>62.73</v>
      </c>
    </row>
    <row r="179" spans="1:10" x14ac:dyDescent="0.25">
      <c r="A179" t="s">
        <v>3254</v>
      </c>
      <c r="B179" t="s">
        <v>847</v>
      </c>
      <c r="C179" t="s">
        <v>848</v>
      </c>
      <c r="D179" t="s">
        <v>849</v>
      </c>
      <c r="E179" t="s">
        <v>113</v>
      </c>
      <c r="F179" s="9">
        <v>6</v>
      </c>
      <c r="G179" s="9">
        <v>0</v>
      </c>
      <c r="H179" s="9">
        <v>6</v>
      </c>
      <c r="I179" s="8">
        <v>19.96</v>
      </c>
      <c r="J179" s="8">
        <v>119.76</v>
      </c>
    </row>
    <row r="180" spans="1:10" x14ac:dyDescent="0.25">
      <c r="A180" t="s">
        <v>2976</v>
      </c>
      <c r="B180" t="s">
        <v>853</v>
      </c>
      <c r="C180" t="s">
        <v>854</v>
      </c>
      <c r="E180" t="s">
        <v>106</v>
      </c>
      <c r="F180" s="9">
        <v>5</v>
      </c>
      <c r="G180" s="9">
        <v>0</v>
      </c>
      <c r="H180" s="9">
        <v>5</v>
      </c>
      <c r="I180" s="8">
        <v>155.45859999999999</v>
      </c>
      <c r="J180" s="8">
        <v>777.29300000000001</v>
      </c>
    </row>
    <row r="181" spans="1:10" x14ac:dyDescent="0.25">
      <c r="A181" t="s">
        <v>2976</v>
      </c>
      <c r="B181" t="s">
        <v>853</v>
      </c>
      <c r="C181" t="s">
        <v>854</v>
      </c>
      <c r="E181" t="s">
        <v>4746</v>
      </c>
      <c r="F181" s="9">
        <v>1</v>
      </c>
      <c r="G181" s="9">
        <v>0</v>
      </c>
      <c r="H181" s="9">
        <v>1</v>
      </c>
      <c r="I181" s="8">
        <v>0</v>
      </c>
      <c r="J181" s="8">
        <v>0</v>
      </c>
    </row>
    <row r="182" spans="1:10" x14ac:dyDescent="0.25">
      <c r="A182" t="s">
        <v>2946</v>
      </c>
      <c r="B182" t="s">
        <v>855</v>
      </c>
      <c r="C182" t="s">
        <v>856</v>
      </c>
      <c r="E182" t="s">
        <v>106</v>
      </c>
      <c r="F182" s="9">
        <v>5</v>
      </c>
      <c r="G182" s="9">
        <v>1</v>
      </c>
      <c r="H182" s="9">
        <v>4</v>
      </c>
      <c r="I182" s="8">
        <v>27.509</v>
      </c>
      <c r="J182" s="8">
        <v>137.54499999999999</v>
      </c>
    </row>
    <row r="183" spans="1:10" x14ac:dyDescent="0.25">
      <c r="A183" t="s">
        <v>2946</v>
      </c>
      <c r="B183" t="s">
        <v>855</v>
      </c>
      <c r="C183" t="s">
        <v>856</v>
      </c>
      <c r="E183" t="s">
        <v>113</v>
      </c>
      <c r="F183" s="9">
        <v>4</v>
      </c>
      <c r="G183" s="9">
        <v>1</v>
      </c>
      <c r="H183" s="9">
        <v>3</v>
      </c>
      <c r="I183" s="8">
        <v>27.509</v>
      </c>
      <c r="J183" s="8">
        <v>110.036</v>
      </c>
    </row>
    <row r="184" spans="1:10" x14ac:dyDescent="0.25">
      <c r="A184" t="s">
        <v>610</v>
      </c>
      <c r="B184" t="s">
        <v>31</v>
      </c>
      <c r="C184" t="s">
        <v>32</v>
      </c>
      <c r="E184" t="s">
        <v>106</v>
      </c>
      <c r="F184" s="9">
        <v>3</v>
      </c>
      <c r="G184" s="9">
        <v>2</v>
      </c>
      <c r="H184" s="9">
        <v>1</v>
      </c>
      <c r="I184" s="8">
        <v>377.79989999999998</v>
      </c>
      <c r="J184" s="8">
        <v>1133.3996999999999</v>
      </c>
    </row>
    <row r="185" spans="1:10" x14ac:dyDescent="0.25">
      <c r="A185" t="s">
        <v>610</v>
      </c>
      <c r="B185" t="s">
        <v>31</v>
      </c>
      <c r="C185" t="s">
        <v>32</v>
      </c>
      <c r="E185" t="s">
        <v>4746</v>
      </c>
      <c r="F185" s="9">
        <v>6</v>
      </c>
      <c r="G185" s="9">
        <v>3</v>
      </c>
      <c r="H185" s="9">
        <v>3</v>
      </c>
      <c r="I185" s="8">
        <v>373.01089999999999</v>
      </c>
      <c r="J185" s="8">
        <v>2238.0654</v>
      </c>
    </row>
    <row r="186" spans="1:10" x14ac:dyDescent="0.25">
      <c r="A186" t="s">
        <v>610</v>
      </c>
      <c r="B186" t="s">
        <v>31</v>
      </c>
      <c r="C186" t="s">
        <v>32</v>
      </c>
      <c r="E186" t="s">
        <v>109</v>
      </c>
      <c r="F186" s="9">
        <v>2</v>
      </c>
      <c r="G186" s="9">
        <v>0</v>
      </c>
      <c r="H186" s="9">
        <v>2</v>
      </c>
      <c r="I186" s="8">
        <v>373.01089999999999</v>
      </c>
      <c r="J186" s="8">
        <v>746.02179999999998</v>
      </c>
    </row>
    <row r="187" spans="1:10" x14ac:dyDescent="0.25">
      <c r="A187" t="s">
        <v>3255</v>
      </c>
      <c r="B187" t="s">
        <v>857</v>
      </c>
      <c r="C187" t="s">
        <v>858</v>
      </c>
      <c r="E187" t="s">
        <v>106</v>
      </c>
      <c r="F187" s="9">
        <v>1</v>
      </c>
      <c r="G187" s="9">
        <v>0</v>
      </c>
      <c r="H187" s="9">
        <v>1</v>
      </c>
      <c r="I187" s="8">
        <v>174.9393</v>
      </c>
      <c r="J187" s="8">
        <v>174.9393</v>
      </c>
    </row>
    <row r="188" spans="1:10" x14ac:dyDescent="0.25">
      <c r="A188" t="s">
        <v>3255</v>
      </c>
      <c r="B188" t="s">
        <v>857</v>
      </c>
      <c r="C188" t="s">
        <v>858</v>
      </c>
      <c r="E188" t="s">
        <v>4746</v>
      </c>
      <c r="F188" s="9">
        <v>1</v>
      </c>
      <c r="G188" s="9">
        <v>1</v>
      </c>
      <c r="H188" s="9">
        <v>0</v>
      </c>
      <c r="I188" s="8">
        <v>0</v>
      </c>
      <c r="J188" s="8">
        <v>0</v>
      </c>
    </row>
    <row r="189" spans="1:10" x14ac:dyDescent="0.25">
      <c r="A189" t="s">
        <v>3255</v>
      </c>
      <c r="B189" t="s">
        <v>857</v>
      </c>
      <c r="C189" t="s">
        <v>858</v>
      </c>
      <c r="E189" t="s">
        <v>109</v>
      </c>
      <c r="F189" s="9">
        <v>2</v>
      </c>
      <c r="G189" s="9">
        <v>0</v>
      </c>
      <c r="H189" s="9">
        <v>2</v>
      </c>
      <c r="I189" s="8">
        <v>174.9393</v>
      </c>
      <c r="J189" s="8">
        <v>349.87860000000001</v>
      </c>
    </row>
    <row r="190" spans="1:10" x14ac:dyDescent="0.25">
      <c r="A190" t="s">
        <v>3003</v>
      </c>
      <c r="B190" t="s">
        <v>859</v>
      </c>
      <c r="C190" t="s">
        <v>860</v>
      </c>
      <c r="E190" t="s">
        <v>113</v>
      </c>
      <c r="F190" s="9">
        <v>6</v>
      </c>
      <c r="G190" s="9">
        <v>2</v>
      </c>
      <c r="H190" s="9">
        <v>4</v>
      </c>
      <c r="I190" s="8">
        <v>714.08600000000001</v>
      </c>
      <c r="J190" s="8">
        <v>4284.5159999999996</v>
      </c>
    </row>
    <row r="191" spans="1:10" x14ac:dyDescent="0.25">
      <c r="A191" t="s">
        <v>3003</v>
      </c>
      <c r="B191" t="s">
        <v>859</v>
      </c>
      <c r="C191" t="s">
        <v>860</v>
      </c>
      <c r="E191" t="s">
        <v>4746</v>
      </c>
      <c r="F191" s="9">
        <v>13</v>
      </c>
      <c r="G191" s="9">
        <v>1</v>
      </c>
      <c r="H191" s="9">
        <v>12</v>
      </c>
      <c r="I191" s="8">
        <v>714.08600000000001</v>
      </c>
      <c r="J191" s="8">
        <v>9283.1180000000004</v>
      </c>
    </row>
    <row r="192" spans="1:10" x14ac:dyDescent="0.25">
      <c r="A192" t="s">
        <v>3003</v>
      </c>
      <c r="B192" t="s">
        <v>859</v>
      </c>
      <c r="C192" t="s">
        <v>860</v>
      </c>
      <c r="E192" t="s">
        <v>861</v>
      </c>
      <c r="F192" s="9">
        <v>6</v>
      </c>
      <c r="G192" s="9">
        <v>0</v>
      </c>
      <c r="H192" s="9">
        <v>6</v>
      </c>
      <c r="I192" s="8">
        <v>710.28809999999999</v>
      </c>
      <c r="J192" s="8">
        <v>4261.7286000000004</v>
      </c>
    </row>
    <row r="193" spans="1:10" x14ac:dyDescent="0.25">
      <c r="A193" t="s">
        <v>3003</v>
      </c>
      <c r="B193" t="s">
        <v>859</v>
      </c>
      <c r="C193" t="s">
        <v>860</v>
      </c>
      <c r="E193" t="s">
        <v>106</v>
      </c>
      <c r="F193" s="9">
        <v>5</v>
      </c>
      <c r="G193" s="9">
        <v>0</v>
      </c>
      <c r="H193" s="9">
        <v>5</v>
      </c>
      <c r="I193" s="8">
        <v>0</v>
      </c>
      <c r="J193" s="8">
        <v>0</v>
      </c>
    </row>
    <row r="194" spans="1:10" x14ac:dyDescent="0.25">
      <c r="A194" t="s">
        <v>3003</v>
      </c>
      <c r="B194" t="s">
        <v>859</v>
      </c>
      <c r="C194" t="s">
        <v>860</v>
      </c>
      <c r="E194" t="s">
        <v>109</v>
      </c>
      <c r="F194" s="9">
        <v>2</v>
      </c>
      <c r="G194" s="9">
        <v>0</v>
      </c>
      <c r="H194" s="9">
        <v>2</v>
      </c>
      <c r="I194" s="8">
        <v>714.08600000000001</v>
      </c>
      <c r="J194" s="8">
        <v>1428.172</v>
      </c>
    </row>
    <row r="195" spans="1:10" x14ac:dyDescent="0.25">
      <c r="A195" t="s">
        <v>5657</v>
      </c>
      <c r="B195" t="s">
        <v>5658</v>
      </c>
      <c r="C195" t="s">
        <v>5659</v>
      </c>
      <c r="E195" t="s">
        <v>113</v>
      </c>
      <c r="F195" s="9">
        <v>2</v>
      </c>
      <c r="G195" s="9">
        <v>0</v>
      </c>
      <c r="H195" s="9">
        <v>2</v>
      </c>
      <c r="I195" s="8">
        <v>714.08600000000001</v>
      </c>
      <c r="J195" s="8">
        <v>1428.172</v>
      </c>
    </row>
    <row r="196" spans="1:10" x14ac:dyDescent="0.25">
      <c r="A196" t="s">
        <v>2861</v>
      </c>
      <c r="B196" t="s">
        <v>862</v>
      </c>
      <c r="C196" t="s">
        <v>863</v>
      </c>
      <c r="E196" t="s">
        <v>109</v>
      </c>
      <c r="F196" s="9">
        <v>1</v>
      </c>
      <c r="G196" s="9">
        <v>0</v>
      </c>
      <c r="H196" s="9">
        <v>1</v>
      </c>
      <c r="I196" s="8">
        <v>834.73019999999997</v>
      </c>
      <c r="J196" s="8">
        <v>834.73019999999997</v>
      </c>
    </row>
    <row r="197" spans="1:10" x14ac:dyDescent="0.25">
      <c r="A197" t="s">
        <v>2861</v>
      </c>
      <c r="B197" t="s">
        <v>862</v>
      </c>
      <c r="C197" t="s">
        <v>863</v>
      </c>
      <c r="E197" t="s">
        <v>106</v>
      </c>
      <c r="F197" s="9">
        <v>3</v>
      </c>
      <c r="G197" s="9">
        <v>1</v>
      </c>
      <c r="H197" s="9">
        <v>2</v>
      </c>
      <c r="I197" s="8">
        <v>856.98590000000002</v>
      </c>
      <c r="J197" s="8">
        <v>2570.9576999999999</v>
      </c>
    </row>
    <row r="198" spans="1:10" x14ac:dyDescent="0.25">
      <c r="A198" t="s">
        <v>2861</v>
      </c>
      <c r="B198" t="s">
        <v>862</v>
      </c>
      <c r="C198" t="s">
        <v>863</v>
      </c>
      <c r="E198" t="s">
        <v>861</v>
      </c>
      <c r="F198" s="9">
        <v>10</v>
      </c>
      <c r="G198" s="9">
        <v>0</v>
      </c>
      <c r="H198" s="9">
        <v>10</v>
      </c>
      <c r="I198" s="8">
        <v>841.62239999999997</v>
      </c>
      <c r="J198" s="8">
        <v>8416.2240000000002</v>
      </c>
    </row>
    <row r="199" spans="1:10" x14ac:dyDescent="0.25">
      <c r="A199" t="s">
        <v>3256</v>
      </c>
      <c r="B199" t="s">
        <v>864</v>
      </c>
      <c r="C199" t="s">
        <v>865</v>
      </c>
      <c r="E199" t="s">
        <v>106</v>
      </c>
      <c r="F199" s="9">
        <v>9</v>
      </c>
      <c r="G199" s="9">
        <v>1</v>
      </c>
      <c r="H199" s="9">
        <v>8</v>
      </c>
      <c r="I199" s="8">
        <v>846.12260000000003</v>
      </c>
      <c r="J199" s="8">
        <v>7615.1034</v>
      </c>
    </row>
    <row r="200" spans="1:10" x14ac:dyDescent="0.25">
      <c r="A200" t="s">
        <v>3256</v>
      </c>
      <c r="B200" t="s">
        <v>864</v>
      </c>
      <c r="C200" t="s">
        <v>865</v>
      </c>
      <c r="E200" t="s">
        <v>113</v>
      </c>
      <c r="F200" s="9">
        <v>2</v>
      </c>
      <c r="G200" s="9">
        <v>1</v>
      </c>
      <c r="H200" s="9">
        <v>1</v>
      </c>
      <c r="I200" s="8">
        <v>846.12260000000003</v>
      </c>
      <c r="J200" s="8">
        <v>1692.2452000000001</v>
      </c>
    </row>
    <row r="201" spans="1:10" x14ac:dyDescent="0.25">
      <c r="A201" t="s">
        <v>3256</v>
      </c>
      <c r="B201" t="s">
        <v>864</v>
      </c>
      <c r="C201" t="s">
        <v>865</v>
      </c>
      <c r="E201" t="s">
        <v>4746</v>
      </c>
      <c r="F201" s="9">
        <v>3</v>
      </c>
      <c r="G201" s="9">
        <v>0</v>
      </c>
      <c r="H201" s="9">
        <v>3</v>
      </c>
      <c r="I201" s="8">
        <v>0</v>
      </c>
      <c r="J201" s="8">
        <v>0</v>
      </c>
    </row>
    <row r="202" spans="1:10" x14ac:dyDescent="0.25">
      <c r="A202" t="s">
        <v>2948</v>
      </c>
      <c r="B202" t="s">
        <v>866</v>
      </c>
      <c r="C202" t="s">
        <v>867</v>
      </c>
      <c r="E202" t="s">
        <v>861</v>
      </c>
      <c r="F202" s="9">
        <v>8</v>
      </c>
      <c r="G202" s="9">
        <v>0</v>
      </c>
      <c r="H202" s="9">
        <v>8</v>
      </c>
      <c r="I202" s="8">
        <v>135.70439999999999</v>
      </c>
      <c r="J202" s="8">
        <v>1085.6351999999999</v>
      </c>
    </row>
    <row r="203" spans="1:10" x14ac:dyDescent="0.25">
      <c r="A203" t="s">
        <v>2948</v>
      </c>
      <c r="B203" t="s">
        <v>866</v>
      </c>
      <c r="C203" t="s">
        <v>867</v>
      </c>
      <c r="E203" t="s">
        <v>106</v>
      </c>
      <c r="F203" s="9">
        <v>7</v>
      </c>
      <c r="G203" s="9">
        <v>1</v>
      </c>
      <c r="H203" s="9">
        <v>6</v>
      </c>
      <c r="I203" s="8">
        <v>136.43010000000001</v>
      </c>
      <c r="J203" s="8">
        <v>955.01070000000004</v>
      </c>
    </row>
    <row r="204" spans="1:10" x14ac:dyDescent="0.25">
      <c r="A204" t="s">
        <v>2948</v>
      </c>
      <c r="B204" t="s">
        <v>866</v>
      </c>
      <c r="C204" t="s">
        <v>867</v>
      </c>
      <c r="E204" t="s">
        <v>113</v>
      </c>
      <c r="F204" s="9">
        <v>11</v>
      </c>
      <c r="G204" s="9">
        <v>1</v>
      </c>
      <c r="H204" s="9">
        <v>10</v>
      </c>
      <c r="I204" s="8">
        <v>136.43010000000001</v>
      </c>
      <c r="J204" s="8">
        <v>1500.7311</v>
      </c>
    </row>
    <row r="205" spans="1:10" x14ac:dyDescent="0.25">
      <c r="A205" t="s">
        <v>2948</v>
      </c>
      <c r="B205" t="s">
        <v>866</v>
      </c>
      <c r="C205" t="s">
        <v>867</v>
      </c>
      <c r="E205" t="s">
        <v>4746</v>
      </c>
      <c r="F205" s="9">
        <v>2</v>
      </c>
      <c r="G205" s="9">
        <v>0</v>
      </c>
      <c r="H205" s="9">
        <v>2</v>
      </c>
      <c r="I205" s="8">
        <v>0</v>
      </c>
      <c r="J205" s="8">
        <v>0</v>
      </c>
    </row>
    <row r="206" spans="1:10" x14ac:dyDescent="0.25">
      <c r="A206" t="s">
        <v>2948</v>
      </c>
      <c r="B206" t="s">
        <v>866</v>
      </c>
      <c r="C206" t="s">
        <v>867</v>
      </c>
      <c r="E206" t="s">
        <v>109</v>
      </c>
      <c r="F206" s="9">
        <v>2</v>
      </c>
      <c r="G206" s="9">
        <v>0</v>
      </c>
      <c r="H206" s="9">
        <v>2</v>
      </c>
      <c r="I206" s="8">
        <v>136.43010000000001</v>
      </c>
      <c r="J206" s="8">
        <v>272.86020000000002</v>
      </c>
    </row>
    <row r="207" spans="1:10" x14ac:dyDescent="0.25">
      <c r="A207" t="s">
        <v>2938</v>
      </c>
      <c r="B207" t="s">
        <v>868</v>
      </c>
      <c r="C207" t="s">
        <v>869</v>
      </c>
      <c r="E207" t="s">
        <v>4746</v>
      </c>
      <c r="F207" s="9">
        <v>6</v>
      </c>
      <c r="G207" s="9">
        <v>0</v>
      </c>
      <c r="H207" s="9">
        <v>6</v>
      </c>
      <c r="I207" s="8">
        <v>141.9385</v>
      </c>
      <c r="J207" s="8">
        <v>851.63099999999997</v>
      </c>
    </row>
    <row r="208" spans="1:10" x14ac:dyDescent="0.25">
      <c r="A208" t="s">
        <v>2938</v>
      </c>
      <c r="B208" t="s">
        <v>868</v>
      </c>
      <c r="C208" t="s">
        <v>869</v>
      </c>
      <c r="E208" t="s">
        <v>106</v>
      </c>
      <c r="F208" s="9">
        <v>4</v>
      </c>
      <c r="G208" s="9">
        <v>0</v>
      </c>
      <c r="H208" s="9">
        <v>4</v>
      </c>
      <c r="I208" s="8">
        <v>141.9385</v>
      </c>
      <c r="J208" s="8">
        <v>567.75400000000002</v>
      </c>
    </row>
    <row r="209" spans="1:10" x14ac:dyDescent="0.25">
      <c r="A209" t="s">
        <v>2938</v>
      </c>
      <c r="B209" t="s">
        <v>868</v>
      </c>
      <c r="C209" t="s">
        <v>869</v>
      </c>
      <c r="E209" t="s">
        <v>113</v>
      </c>
      <c r="F209" s="9">
        <v>1</v>
      </c>
      <c r="G209" s="9">
        <v>0</v>
      </c>
      <c r="H209" s="9">
        <v>1</v>
      </c>
      <c r="I209" s="8">
        <v>141.9385</v>
      </c>
      <c r="J209" s="8">
        <v>141.9385</v>
      </c>
    </row>
    <row r="210" spans="1:10" x14ac:dyDescent="0.25">
      <c r="A210" t="s">
        <v>3257</v>
      </c>
      <c r="B210" t="s">
        <v>870</v>
      </c>
      <c r="C210" t="s">
        <v>871</v>
      </c>
      <c r="E210" t="s">
        <v>106</v>
      </c>
      <c r="F210" s="9">
        <v>5</v>
      </c>
      <c r="G210" s="9">
        <v>0</v>
      </c>
      <c r="H210" s="9">
        <v>5</v>
      </c>
      <c r="I210" s="8">
        <v>383.99450000000002</v>
      </c>
      <c r="J210" s="8">
        <v>1919.9725000000001</v>
      </c>
    </row>
    <row r="211" spans="1:10" x14ac:dyDescent="0.25">
      <c r="A211" t="s">
        <v>3257</v>
      </c>
      <c r="B211" t="s">
        <v>870</v>
      </c>
      <c r="C211" t="s">
        <v>871</v>
      </c>
      <c r="E211" t="s">
        <v>113</v>
      </c>
      <c r="F211" s="9">
        <v>4</v>
      </c>
      <c r="G211" s="9">
        <v>0</v>
      </c>
      <c r="H211" s="9">
        <v>4</v>
      </c>
      <c r="I211" s="8">
        <v>383.99450000000002</v>
      </c>
      <c r="J211" s="8">
        <v>1535.9780000000001</v>
      </c>
    </row>
    <row r="212" spans="1:10" x14ac:dyDescent="0.25">
      <c r="A212" t="s">
        <v>3257</v>
      </c>
      <c r="B212" t="s">
        <v>870</v>
      </c>
      <c r="C212" t="s">
        <v>871</v>
      </c>
      <c r="E212" t="s">
        <v>109</v>
      </c>
      <c r="F212" s="9">
        <v>2</v>
      </c>
      <c r="G212" s="9">
        <v>0</v>
      </c>
      <c r="H212" s="9">
        <v>2</v>
      </c>
      <c r="I212" s="8">
        <v>383.99450000000002</v>
      </c>
      <c r="J212" s="8">
        <v>767.98900000000003</v>
      </c>
    </row>
    <row r="213" spans="1:10" x14ac:dyDescent="0.25">
      <c r="A213" t="s">
        <v>3010</v>
      </c>
      <c r="B213" t="s">
        <v>872</v>
      </c>
      <c r="C213" t="s">
        <v>873</v>
      </c>
      <c r="E213" t="s">
        <v>861</v>
      </c>
      <c r="F213" s="9">
        <v>3</v>
      </c>
      <c r="G213" s="9">
        <v>1</v>
      </c>
      <c r="H213" s="9">
        <v>2</v>
      </c>
      <c r="I213" s="8">
        <v>1290.3343</v>
      </c>
      <c r="J213" s="8">
        <v>3871.0029</v>
      </c>
    </row>
    <row r="214" spans="1:10" x14ac:dyDescent="0.25">
      <c r="A214" t="s">
        <v>3010</v>
      </c>
      <c r="B214" t="s">
        <v>872</v>
      </c>
      <c r="C214" t="s">
        <v>873</v>
      </c>
      <c r="E214" t="s">
        <v>109</v>
      </c>
      <c r="F214" s="9">
        <v>1</v>
      </c>
      <c r="G214" s="9">
        <v>0</v>
      </c>
      <c r="H214" s="9">
        <v>1</v>
      </c>
      <c r="I214" s="8">
        <v>1297.2338</v>
      </c>
      <c r="J214" s="8">
        <v>1297.2338</v>
      </c>
    </row>
    <row r="215" spans="1:10" x14ac:dyDescent="0.25">
      <c r="A215" t="s">
        <v>3010</v>
      </c>
      <c r="B215" t="s">
        <v>872</v>
      </c>
      <c r="C215" t="s">
        <v>873</v>
      </c>
      <c r="E215" t="s">
        <v>4746</v>
      </c>
      <c r="F215" s="9">
        <v>1</v>
      </c>
      <c r="G215" s="9">
        <v>0</v>
      </c>
      <c r="H215" s="9">
        <v>1</v>
      </c>
      <c r="I215" s="8">
        <v>0</v>
      </c>
      <c r="J215" s="8">
        <v>0</v>
      </c>
    </row>
    <row r="216" spans="1:10" x14ac:dyDescent="0.25">
      <c r="A216" t="s">
        <v>4941</v>
      </c>
      <c r="B216" t="s">
        <v>4942</v>
      </c>
      <c r="C216" t="s">
        <v>4943</v>
      </c>
      <c r="E216" t="s">
        <v>106</v>
      </c>
      <c r="F216" s="9">
        <v>2</v>
      </c>
      <c r="G216" s="9">
        <v>0</v>
      </c>
      <c r="H216" s="9">
        <v>2</v>
      </c>
      <c r="I216" s="8">
        <v>1297.2338</v>
      </c>
      <c r="J216" s="8">
        <v>2594.4675999999999</v>
      </c>
    </row>
    <row r="217" spans="1:10" x14ac:dyDescent="0.25">
      <c r="A217" t="s">
        <v>4941</v>
      </c>
      <c r="B217" t="s">
        <v>4942</v>
      </c>
      <c r="C217" t="s">
        <v>4943</v>
      </c>
      <c r="E217" t="s">
        <v>113</v>
      </c>
      <c r="F217" s="9">
        <v>3</v>
      </c>
      <c r="G217" s="9">
        <v>0</v>
      </c>
      <c r="H217" s="9">
        <v>3</v>
      </c>
      <c r="I217" s="8">
        <v>1297.2338</v>
      </c>
      <c r="J217" s="8">
        <v>3891.7013999999999</v>
      </c>
    </row>
    <row r="218" spans="1:10" x14ac:dyDescent="0.25">
      <c r="A218" t="s">
        <v>4941</v>
      </c>
      <c r="B218" t="s">
        <v>4942</v>
      </c>
      <c r="C218" t="s">
        <v>4943</v>
      </c>
      <c r="E218" t="s">
        <v>686</v>
      </c>
      <c r="F218" s="9">
        <v>3</v>
      </c>
      <c r="G218" s="9">
        <v>0</v>
      </c>
      <c r="H218" s="9">
        <v>3</v>
      </c>
      <c r="I218" s="8">
        <v>0</v>
      </c>
      <c r="J218" s="8">
        <v>0</v>
      </c>
    </row>
    <row r="219" spans="1:10" x14ac:dyDescent="0.25">
      <c r="A219" t="s">
        <v>4941</v>
      </c>
      <c r="B219" t="s">
        <v>4942</v>
      </c>
      <c r="C219" t="s">
        <v>4943</v>
      </c>
      <c r="E219" t="s">
        <v>109</v>
      </c>
      <c r="F219" s="9">
        <v>2</v>
      </c>
      <c r="G219" s="9">
        <v>0</v>
      </c>
      <c r="H219" s="9">
        <v>2</v>
      </c>
      <c r="I219" s="8">
        <v>1297.2338</v>
      </c>
      <c r="J219" s="8">
        <v>2594.4675999999999</v>
      </c>
    </row>
    <row r="220" spans="1:10" x14ac:dyDescent="0.25">
      <c r="A220" t="s">
        <v>609</v>
      </c>
      <c r="B220" t="s">
        <v>33</v>
      </c>
      <c r="C220" t="s">
        <v>34</v>
      </c>
      <c r="E220" t="s">
        <v>106</v>
      </c>
      <c r="F220" s="9">
        <v>1</v>
      </c>
      <c r="G220" s="9">
        <v>1</v>
      </c>
      <c r="H220" s="9">
        <v>0</v>
      </c>
      <c r="I220" s="8">
        <v>1614.7937999999999</v>
      </c>
      <c r="J220" s="8">
        <v>1614.7937999999999</v>
      </c>
    </row>
    <row r="221" spans="1:10" x14ac:dyDescent="0.25">
      <c r="A221" t="s">
        <v>609</v>
      </c>
      <c r="B221" t="s">
        <v>33</v>
      </c>
      <c r="C221" t="s">
        <v>34</v>
      </c>
      <c r="E221" t="s">
        <v>861</v>
      </c>
      <c r="F221" s="9">
        <v>2</v>
      </c>
      <c r="G221" s="9">
        <v>0</v>
      </c>
      <c r="H221" s="9">
        <v>2</v>
      </c>
      <c r="I221" s="8">
        <v>1585.8449000000001</v>
      </c>
      <c r="J221" s="8">
        <v>3171.6898000000001</v>
      </c>
    </row>
    <row r="222" spans="1:10" x14ac:dyDescent="0.25">
      <c r="A222" t="s">
        <v>609</v>
      </c>
      <c r="B222" t="s">
        <v>33</v>
      </c>
      <c r="C222" t="s">
        <v>34</v>
      </c>
      <c r="E222" t="s">
        <v>109</v>
      </c>
      <c r="F222" s="9">
        <v>3</v>
      </c>
      <c r="G222" s="9">
        <v>1</v>
      </c>
      <c r="H222" s="9">
        <v>2</v>
      </c>
      <c r="I222" s="8">
        <v>1594.3244999999999</v>
      </c>
      <c r="J222" s="8">
        <v>4782.9735000000001</v>
      </c>
    </row>
    <row r="223" spans="1:10" x14ac:dyDescent="0.25">
      <c r="A223" t="s">
        <v>4944</v>
      </c>
      <c r="B223" t="s">
        <v>4945</v>
      </c>
      <c r="C223" t="s">
        <v>4946</v>
      </c>
      <c r="E223" t="s">
        <v>106</v>
      </c>
      <c r="F223" s="9">
        <v>3</v>
      </c>
      <c r="G223" s="9">
        <v>0</v>
      </c>
      <c r="H223" s="9">
        <v>3</v>
      </c>
      <c r="I223" s="8">
        <v>1594.3244999999999</v>
      </c>
      <c r="J223" s="8">
        <v>4782.9735000000001</v>
      </c>
    </row>
    <row r="224" spans="1:10" x14ac:dyDescent="0.25">
      <c r="A224" t="s">
        <v>4944</v>
      </c>
      <c r="B224" t="s">
        <v>4945</v>
      </c>
      <c r="C224" t="s">
        <v>4946</v>
      </c>
      <c r="E224" t="s">
        <v>4746</v>
      </c>
      <c r="F224" s="9">
        <v>2</v>
      </c>
      <c r="G224" s="9">
        <v>0</v>
      </c>
      <c r="H224" s="9">
        <v>2</v>
      </c>
      <c r="I224" s="8">
        <v>0</v>
      </c>
      <c r="J224" s="8">
        <v>0</v>
      </c>
    </row>
    <row r="225" spans="1:10" x14ac:dyDescent="0.25">
      <c r="A225" t="s">
        <v>4944</v>
      </c>
      <c r="B225" t="s">
        <v>4945</v>
      </c>
      <c r="C225" t="s">
        <v>4946</v>
      </c>
      <c r="E225" t="s">
        <v>113</v>
      </c>
      <c r="F225" s="9">
        <v>3</v>
      </c>
      <c r="G225" s="9">
        <v>1</v>
      </c>
      <c r="H225" s="9">
        <v>2</v>
      </c>
      <c r="I225" s="8">
        <v>1594.3244999999999</v>
      </c>
      <c r="J225" s="8">
        <v>4782.9735000000001</v>
      </c>
    </row>
    <row r="226" spans="1:10" x14ac:dyDescent="0.25">
      <c r="A226" t="s">
        <v>4665</v>
      </c>
      <c r="B226" t="s">
        <v>4666</v>
      </c>
      <c r="C226" t="s">
        <v>4667</v>
      </c>
      <c r="E226" t="s">
        <v>109</v>
      </c>
      <c r="F226" s="9">
        <v>2</v>
      </c>
      <c r="G226" s="9">
        <v>0</v>
      </c>
      <c r="H226" s="9">
        <v>2</v>
      </c>
      <c r="I226" s="8">
        <v>153.488</v>
      </c>
      <c r="J226" s="8">
        <v>306.976</v>
      </c>
    </row>
    <row r="227" spans="1:10" x14ac:dyDescent="0.25">
      <c r="A227" t="s">
        <v>3258</v>
      </c>
      <c r="B227" t="s">
        <v>874</v>
      </c>
      <c r="C227" t="s">
        <v>875</v>
      </c>
      <c r="E227" t="s">
        <v>106</v>
      </c>
      <c r="F227" s="9">
        <v>7</v>
      </c>
      <c r="G227" s="9">
        <v>2</v>
      </c>
      <c r="H227" s="9">
        <v>5</v>
      </c>
      <c r="I227" s="8">
        <v>277.49259999999998</v>
      </c>
      <c r="J227" s="8">
        <v>1942.4482</v>
      </c>
    </row>
    <row r="228" spans="1:10" x14ac:dyDescent="0.25">
      <c r="A228" t="s">
        <v>3258</v>
      </c>
      <c r="B228" t="s">
        <v>874</v>
      </c>
      <c r="C228" t="s">
        <v>875</v>
      </c>
      <c r="E228" t="s">
        <v>861</v>
      </c>
      <c r="F228" s="9">
        <v>2</v>
      </c>
      <c r="G228" s="9">
        <v>0</v>
      </c>
      <c r="H228" s="9">
        <v>2</v>
      </c>
      <c r="I228" s="8">
        <v>272.5179</v>
      </c>
      <c r="J228" s="8">
        <v>545.03579999999999</v>
      </c>
    </row>
    <row r="229" spans="1:10" x14ac:dyDescent="0.25">
      <c r="A229" t="s">
        <v>3258</v>
      </c>
      <c r="B229" t="s">
        <v>874</v>
      </c>
      <c r="C229" t="s">
        <v>875</v>
      </c>
      <c r="E229" t="s">
        <v>109</v>
      </c>
      <c r="F229" s="9">
        <v>2</v>
      </c>
      <c r="G229" s="9">
        <v>0</v>
      </c>
      <c r="H229" s="9">
        <v>2</v>
      </c>
      <c r="I229" s="8">
        <v>273.9751</v>
      </c>
      <c r="J229" s="8">
        <v>547.9502</v>
      </c>
    </row>
    <row r="230" spans="1:10" x14ac:dyDescent="0.25">
      <c r="A230" t="s">
        <v>3258</v>
      </c>
      <c r="B230" t="s">
        <v>874</v>
      </c>
      <c r="C230" t="s">
        <v>875</v>
      </c>
      <c r="E230" t="s">
        <v>4746</v>
      </c>
      <c r="F230" s="9">
        <v>8</v>
      </c>
      <c r="G230" s="9">
        <v>0</v>
      </c>
      <c r="H230" s="9">
        <v>8</v>
      </c>
      <c r="I230" s="8">
        <v>273.9751</v>
      </c>
      <c r="J230" s="8">
        <v>2191.8008</v>
      </c>
    </row>
    <row r="231" spans="1:10" x14ac:dyDescent="0.25">
      <c r="A231" t="s">
        <v>3258</v>
      </c>
      <c r="B231" t="s">
        <v>874</v>
      </c>
      <c r="C231" t="s">
        <v>875</v>
      </c>
      <c r="E231" t="s">
        <v>113</v>
      </c>
      <c r="F231" s="9">
        <v>7</v>
      </c>
      <c r="G231" s="9">
        <v>0</v>
      </c>
      <c r="H231" s="9">
        <v>7</v>
      </c>
      <c r="I231" s="8">
        <v>273.9751</v>
      </c>
      <c r="J231" s="8">
        <v>1917.8257000000001</v>
      </c>
    </row>
    <row r="232" spans="1:10" x14ac:dyDescent="0.25">
      <c r="A232" t="s">
        <v>478</v>
      </c>
      <c r="B232" t="s">
        <v>35</v>
      </c>
      <c r="C232" t="s">
        <v>36</v>
      </c>
      <c r="E232" t="s">
        <v>876</v>
      </c>
      <c r="F232" s="9">
        <v>7</v>
      </c>
      <c r="G232" s="9">
        <v>7</v>
      </c>
      <c r="H232" s="9">
        <v>0</v>
      </c>
      <c r="I232" s="8">
        <v>44.845999999999997</v>
      </c>
      <c r="J232" s="8">
        <v>313.92200000000003</v>
      </c>
    </row>
    <row r="233" spans="1:10" x14ac:dyDescent="0.25">
      <c r="A233" t="s">
        <v>478</v>
      </c>
      <c r="B233" t="s">
        <v>35</v>
      </c>
      <c r="C233" t="s">
        <v>36</v>
      </c>
      <c r="E233" t="s">
        <v>113</v>
      </c>
      <c r="F233" s="9">
        <v>2</v>
      </c>
      <c r="G233" s="9">
        <v>0</v>
      </c>
      <c r="H233" s="9">
        <v>2</v>
      </c>
      <c r="I233" s="8">
        <v>41.793700000000001</v>
      </c>
      <c r="J233" s="8">
        <v>83.587400000000002</v>
      </c>
    </row>
    <row r="234" spans="1:10" x14ac:dyDescent="0.25">
      <c r="A234" t="s">
        <v>478</v>
      </c>
      <c r="B234" t="s">
        <v>35</v>
      </c>
      <c r="C234" t="s">
        <v>36</v>
      </c>
      <c r="E234" t="s">
        <v>4746</v>
      </c>
      <c r="F234" s="9">
        <v>28</v>
      </c>
      <c r="G234" s="9">
        <v>0</v>
      </c>
      <c r="H234" s="9">
        <v>28</v>
      </c>
      <c r="I234" s="8">
        <v>44.025799999999997</v>
      </c>
      <c r="J234" s="8">
        <v>1232.7224000000001</v>
      </c>
    </row>
    <row r="235" spans="1:10" x14ac:dyDescent="0.25">
      <c r="A235" t="s">
        <v>473</v>
      </c>
      <c r="B235" t="s">
        <v>40</v>
      </c>
      <c r="C235" t="s">
        <v>41</v>
      </c>
      <c r="E235" t="s">
        <v>4746</v>
      </c>
      <c r="F235" s="9">
        <v>1</v>
      </c>
      <c r="G235" s="9">
        <v>0</v>
      </c>
      <c r="H235" s="9">
        <v>1</v>
      </c>
      <c r="I235" s="8">
        <v>44.025799999999997</v>
      </c>
      <c r="J235" s="8">
        <v>44.025799999999997</v>
      </c>
    </row>
    <row r="236" spans="1:10" x14ac:dyDescent="0.25">
      <c r="A236" t="s">
        <v>2968</v>
      </c>
      <c r="B236" t="s">
        <v>877</v>
      </c>
      <c r="C236" t="s">
        <v>878</v>
      </c>
      <c r="E236" t="s">
        <v>113</v>
      </c>
      <c r="F236" s="9">
        <v>12</v>
      </c>
      <c r="G236" s="9">
        <v>0</v>
      </c>
      <c r="H236" s="9">
        <v>12</v>
      </c>
      <c r="I236" s="8">
        <v>28.25</v>
      </c>
      <c r="J236" s="8">
        <v>339</v>
      </c>
    </row>
    <row r="237" spans="1:10" x14ac:dyDescent="0.25">
      <c r="A237" t="s">
        <v>3259</v>
      </c>
      <c r="B237" t="s">
        <v>879</v>
      </c>
      <c r="C237" t="s">
        <v>4540</v>
      </c>
      <c r="E237" t="s">
        <v>686</v>
      </c>
      <c r="F237" s="9">
        <v>1</v>
      </c>
      <c r="G237" s="9">
        <v>0</v>
      </c>
      <c r="H237" s="9">
        <v>1</v>
      </c>
      <c r="I237" s="8">
        <v>41.49</v>
      </c>
      <c r="J237" s="8">
        <v>41.49</v>
      </c>
    </row>
    <row r="238" spans="1:10" x14ac:dyDescent="0.25">
      <c r="A238" t="s">
        <v>3260</v>
      </c>
      <c r="B238" t="s">
        <v>880</v>
      </c>
      <c r="C238" t="s">
        <v>881</v>
      </c>
      <c r="E238" t="s">
        <v>4746</v>
      </c>
      <c r="F238" s="9">
        <v>2</v>
      </c>
      <c r="G238" s="9">
        <v>0</v>
      </c>
      <c r="H238" s="9">
        <v>2</v>
      </c>
      <c r="I238" s="8">
        <v>44.57</v>
      </c>
      <c r="J238" s="8">
        <v>89.14</v>
      </c>
    </row>
    <row r="239" spans="1:10" x14ac:dyDescent="0.25">
      <c r="A239" t="s">
        <v>515</v>
      </c>
      <c r="B239" t="s">
        <v>42</v>
      </c>
      <c r="C239" t="s">
        <v>43</v>
      </c>
      <c r="E239" t="s">
        <v>113</v>
      </c>
      <c r="F239" s="9">
        <v>2</v>
      </c>
      <c r="G239" s="9">
        <v>0</v>
      </c>
      <c r="H239" s="9">
        <v>2</v>
      </c>
      <c r="I239" s="8">
        <v>41.793700000000001</v>
      </c>
      <c r="J239" s="8">
        <v>83.587400000000002</v>
      </c>
    </row>
    <row r="240" spans="1:10" x14ac:dyDescent="0.25">
      <c r="A240" t="s">
        <v>515</v>
      </c>
      <c r="B240" t="s">
        <v>42</v>
      </c>
      <c r="C240" t="s">
        <v>43</v>
      </c>
      <c r="E240" t="s">
        <v>4746</v>
      </c>
      <c r="F240" s="9">
        <v>1</v>
      </c>
      <c r="G240" s="9">
        <v>0</v>
      </c>
      <c r="H240" s="9">
        <v>1</v>
      </c>
      <c r="I240" s="8">
        <v>44.025799999999997</v>
      </c>
      <c r="J240" s="8">
        <v>44.025799999999997</v>
      </c>
    </row>
    <row r="241" spans="1:10" x14ac:dyDescent="0.25">
      <c r="A241" t="s">
        <v>535</v>
      </c>
      <c r="B241" t="s">
        <v>44</v>
      </c>
      <c r="C241" t="s">
        <v>45</v>
      </c>
      <c r="E241" t="s">
        <v>876</v>
      </c>
      <c r="F241" s="9">
        <v>1</v>
      </c>
      <c r="G241" s="9">
        <v>1</v>
      </c>
      <c r="H241" s="9">
        <v>0</v>
      </c>
      <c r="I241" s="8">
        <v>44.57</v>
      </c>
      <c r="J241" s="8">
        <v>44.57</v>
      </c>
    </row>
    <row r="242" spans="1:10" x14ac:dyDescent="0.25">
      <c r="A242" t="s">
        <v>4755</v>
      </c>
      <c r="B242" t="s">
        <v>4756</v>
      </c>
      <c r="C242" t="s">
        <v>4757</v>
      </c>
      <c r="E242" t="s">
        <v>686</v>
      </c>
      <c r="F242" s="9">
        <v>1</v>
      </c>
      <c r="G242" s="9">
        <v>0</v>
      </c>
      <c r="H242" s="9">
        <v>1</v>
      </c>
      <c r="I242" s="8">
        <v>41.49</v>
      </c>
      <c r="J242" s="8">
        <v>41.49</v>
      </c>
    </row>
    <row r="243" spans="1:10" x14ac:dyDescent="0.25">
      <c r="A243" t="s">
        <v>3261</v>
      </c>
      <c r="B243" t="s">
        <v>882</v>
      </c>
      <c r="C243" t="s">
        <v>883</v>
      </c>
      <c r="E243" t="s">
        <v>113</v>
      </c>
      <c r="F243" s="9">
        <v>1</v>
      </c>
      <c r="G243" s="9">
        <v>0</v>
      </c>
      <c r="H243" s="9">
        <v>1</v>
      </c>
      <c r="I243" s="8">
        <v>0</v>
      </c>
      <c r="J243" s="8">
        <v>0</v>
      </c>
    </row>
    <row r="244" spans="1:10" x14ac:dyDescent="0.25">
      <c r="A244" t="s">
        <v>3261</v>
      </c>
      <c r="B244" t="s">
        <v>882</v>
      </c>
      <c r="C244" t="s">
        <v>883</v>
      </c>
      <c r="E244" t="s">
        <v>686</v>
      </c>
      <c r="F244" s="9">
        <v>5</v>
      </c>
      <c r="G244" s="9">
        <v>0</v>
      </c>
      <c r="H244" s="9">
        <v>5</v>
      </c>
      <c r="I244" s="8">
        <v>44.03</v>
      </c>
      <c r="J244" s="8">
        <v>220.15</v>
      </c>
    </row>
    <row r="245" spans="1:10" x14ac:dyDescent="0.25">
      <c r="A245" t="s">
        <v>3262</v>
      </c>
      <c r="B245" t="s">
        <v>884</v>
      </c>
      <c r="C245" t="s">
        <v>885</v>
      </c>
      <c r="E245" t="s">
        <v>4746</v>
      </c>
      <c r="F245" s="9">
        <v>2</v>
      </c>
      <c r="G245" s="9">
        <v>0</v>
      </c>
      <c r="H245" s="9">
        <v>2</v>
      </c>
      <c r="I245" s="8">
        <v>44.57</v>
      </c>
      <c r="J245" s="8">
        <v>89.14</v>
      </c>
    </row>
    <row r="246" spans="1:10" x14ac:dyDescent="0.25">
      <c r="A246" t="s">
        <v>3262</v>
      </c>
      <c r="B246" t="s">
        <v>884</v>
      </c>
      <c r="C246" t="s">
        <v>885</v>
      </c>
      <c r="E246" t="s">
        <v>113</v>
      </c>
      <c r="F246" s="9">
        <v>1</v>
      </c>
      <c r="G246" s="9">
        <v>0</v>
      </c>
      <c r="H246" s="9">
        <v>1</v>
      </c>
      <c r="I246" s="8">
        <v>41.793700000000001</v>
      </c>
      <c r="J246" s="8">
        <v>41.793700000000001</v>
      </c>
    </row>
    <row r="247" spans="1:10" x14ac:dyDescent="0.25">
      <c r="A247" t="s">
        <v>617</v>
      </c>
      <c r="B247" t="s">
        <v>46</v>
      </c>
      <c r="C247" t="s">
        <v>47</v>
      </c>
      <c r="E247" t="s">
        <v>4746</v>
      </c>
      <c r="F247" s="9">
        <v>1</v>
      </c>
      <c r="G247" s="9">
        <v>0</v>
      </c>
      <c r="H247" s="9">
        <v>1</v>
      </c>
      <c r="I247" s="8">
        <v>42.31</v>
      </c>
      <c r="J247" s="8">
        <v>42.31</v>
      </c>
    </row>
    <row r="248" spans="1:10" x14ac:dyDescent="0.25">
      <c r="A248" t="s">
        <v>617</v>
      </c>
      <c r="B248" t="s">
        <v>46</v>
      </c>
      <c r="C248" t="s">
        <v>47</v>
      </c>
      <c r="E248" t="s">
        <v>686</v>
      </c>
      <c r="F248" s="9">
        <v>3</v>
      </c>
      <c r="G248" s="9">
        <v>0</v>
      </c>
      <c r="H248" s="9">
        <v>3</v>
      </c>
      <c r="I248" s="8">
        <v>44.03</v>
      </c>
      <c r="J248" s="8">
        <v>132.09</v>
      </c>
    </row>
    <row r="249" spans="1:10" x14ac:dyDescent="0.25">
      <c r="A249" t="s">
        <v>3263</v>
      </c>
      <c r="B249" t="s">
        <v>886</v>
      </c>
      <c r="C249" t="s">
        <v>887</v>
      </c>
      <c r="E249" t="s">
        <v>4746</v>
      </c>
      <c r="F249" s="9">
        <v>1</v>
      </c>
      <c r="G249" s="9">
        <v>0</v>
      </c>
      <c r="H249" s="9">
        <v>1</v>
      </c>
      <c r="I249" s="8">
        <v>39.869999999999997</v>
      </c>
      <c r="J249" s="8">
        <v>39.869999999999997</v>
      </c>
    </row>
    <row r="250" spans="1:10" x14ac:dyDescent="0.25">
      <c r="A250" t="s">
        <v>3264</v>
      </c>
      <c r="B250" t="s">
        <v>888</v>
      </c>
      <c r="C250" t="s">
        <v>889</v>
      </c>
      <c r="E250" t="s">
        <v>686</v>
      </c>
      <c r="F250" s="9">
        <v>1</v>
      </c>
      <c r="G250" s="9">
        <v>0</v>
      </c>
      <c r="H250" s="9">
        <v>1</v>
      </c>
      <c r="I250" s="8">
        <v>41.49</v>
      </c>
      <c r="J250" s="8">
        <v>41.49</v>
      </c>
    </row>
    <row r="251" spans="1:10" x14ac:dyDescent="0.25">
      <c r="A251" t="s">
        <v>3267</v>
      </c>
      <c r="B251" t="s">
        <v>894</v>
      </c>
      <c r="C251" t="s">
        <v>895</v>
      </c>
      <c r="E251" t="s">
        <v>4746</v>
      </c>
      <c r="F251" s="9">
        <v>1</v>
      </c>
      <c r="G251" s="9">
        <v>0</v>
      </c>
      <c r="H251" s="9">
        <v>1</v>
      </c>
      <c r="I251" s="8">
        <v>44.57</v>
      </c>
      <c r="J251" s="8">
        <v>44.57</v>
      </c>
    </row>
    <row r="252" spans="1:10" x14ac:dyDescent="0.25">
      <c r="A252" t="s">
        <v>3268</v>
      </c>
      <c r="B252" t="s">
        <v>896</v>
      </c>
      <c r="C252" t="s">
        <v>897</v>
      </c>
      <c r="E252" t="s">
        <v>4746</v>
      </c>
      <c r="F252" s="9">
        <v>1</v>
      </c>
      <c r="G252" s="9">
        <v>0</v>
      </c>
      <c r="H252" s="9">
        <v>1</v>
      </c>
      <c r="I252" s="8">
        <v>44.57</v>
      </c>
      <c r="J252" s="8">
        <v>44.57</v>
      </c>
    </row>
    <row r="253" spans="1:10" x14ac:dyDescent="0.25">
      <c r="A253" t="s">
        <v>3269</v>
      </c>
      <c r="B253" t="s">
        <v>898</v>
      </c>
      <c r="C253" t="s">
        <v>899</v>
      </c>
      <c r="E253" t="s">
        <v>4746</v>
      </c>
      <c r="F253" s="9">
        <v>5</v>
      </c>
      <c r="G253" s="9">
        <v>0</v>
      </c>
      <c r="H253" s="9">
        <v>5</v>
      </c>
      <c r="I253" s="8">
        <v>44.57</v>
      </c>
      <c r="J253" s="8">
        <v>222.85</v>
      </c>
    </row>
    <row r="254" spans="1:10" x14ac:dyDescent="0.25">
      <c r="A254" t="s">
        <v>3270</v>
      </c>
      <c r="B254" t="s">
        <v>900</v>
      </c>
      <c r="C254" t="s">
        <v>901</v>
      </c>
      <c r="E254" t="s">
        <v>876</v>
      </c>
      <c r="F254" s="9">
        <v>1</v>
      </c>
      <c r="G254" s="9">
        <v>1</v>
      </c>
      <c r="H254" s="9">
        <v>0</v>
      </c>
      <c r="I254" s="8">
        <v>39.826599999999999</v>
      </c>
      <c r="J254" s="8">
        <v>39.826599999999999</v>
      </c>
    </row>
    <row r="255" spans="1:10" x14ac:dyDescent="0.25">
      <c r="A255" t="s">
        <v>3270</v>
      </c>
      <c r="B255" t="s">
        <v>900</v>
      </c>
      <c r="C255" t="s">
        <v>901</v>
      </c>
      <c r="E255" t="s">
        <v>4746</v>
      </c>
      <c r="F255" s="9">
        <v>7</v>
      </c>
      <c r="G255" s="9">
        <v>0</v>
      </c>
      <c r="H255" s="9">
        <v>7</v>
      </c>
      <c r="I255" s="8">
        <v>44.025799999999997</v>
      </c>
      <c r="J255" s="8">
        <v>308.18060000000003</v>
      </c>
    </row>
    <row r="256" spans="1:10" x14ac:dyDescent="0.25">
      <c r="A256" t="s">
        <v>3713</v>
      </c>
      <c r="B256" t="s">
        <v>3714</v>
      </c>
      <c r="C256" t="s">
        <v>3715</v>
      </c>
      <c r="E256" t="s">
        <v>686</v>
      </c>
      <c r="F256" s="9">
        <v>1</v>
      </c>
      <c r="G256" s="9">
        <v>0</v>
      </c>
      <c r="H256" s="9">
        <v>1</v>
      </c>
      <c r="I256" s="8">
        <v>41.49</v>
      </c>
      <c r="J256" s="8">
        <v>41.49</v>
      </c>
    </row>
    <row r="257" spans="1:10" x14ac:dyDescent="0.25">
      <c r="A257" t="s">
        <v>3271</v>
      </c>
      <c r="B257" t="s">
        <v>902</v>
      </c>
      <c r="C257" t="s">
        <v>903</v>
      </c>
      <c r="E257" t="s">
        <v>686</v>
      </c>
      <c r="F257" s="9">
        <v>1</v>
      </c>
      <c r="G257" s="9">
        <v>0</v>
      </c>
      <c r="H257" s="9">
        <v>1</v>
      </c>
      <c r="I257" s="8">
        <v>44.03</v>
      </c>
      <c r="J257" s="8">
        <v>44.03</v>
      </c>
    </row>
    <row r="258" spans="1:10" x14ac:dyDescent="0.25">
      <c r="A258" t="s">
        <v>3272</v>
      </c>
      <c r="B258" t="s">
        <v>904</v>
      </c>
      <c r="C258" t="s">
        <v>905</v>
      </c>
      <c r="E258" t="s">
        <v>4746</v>
      </c>
      <c r="F258" s="9">
        <v>5</v>
      </c>
      <c r="G258" s="9">
        <v>0</v>
      </c>
      <c r="H258" s="9">
        <v>5</v>
      </c>
      <c r="I258" s="8">
        <v>44.57</v>
      </c>
      <c r="J258" s="8">
        <v>222.85</v>
      </c>
    </row>
    <row r="259" spans="1:10" x14ac:dyDescent="0.25">
      <c r="A259" t="s">
        <v>3273</v>
      </c>
      <c r="B259" t="s">
        <v>906</v>
      </c>
      <c r="C259" t="s">
        <v>907</v>
      </c>
      <c r="E259" t="s">
        <v>4746</v>
      </c>
      <c r="F259" s="9">
        <v>11</v>
      </c>
      <c r="G259" s="9">
        <v>0</v>
      </c>
      <c r="H259" s="9">
        <v>11</v>
      </c>
      <c r="I259" s="8">
        <v>44.57</v>
      </c>
      <c r="J259" s="8">
        <v>490.27</v>
      </c>
    </row>
    <row r="260" spans="1:10" x14ac:dyDescent="0.25">
      <c r="A260" t="s">
        <v>4762</v>
      </c>
      <c r="B260" t="s">
        <v>4763</v>
      </c>
      <c r="C260" t="s">
        <v>4764</v>
      </c>
      <c r="E260" t="s">
        <v>686</v>
      </c>
      <c r="F260" s="9">
        <v>1</v>
      </c>
      <c r="G260" s="9">
        <v>0</v>
      </c>
      <c r="H260" s="9">
        <v>1</v>
      </c>
      <c r="I260" s="8">
        <v>41.49</v>
      </c>
      <c r="J260" s="8">
        <v>41.49</v>
      </c>
    </row>
    <row r="261" spans="1:10" x14ac:dyDescent="0.25">
      <c r="A261" t="s">
        <v>506</v>
      </c>
      <c r="B261" t="s">
        <v>52</v>
      </c>
      <c r="C261" t="s">
        <v>53</v>
      </c>
      <c r="E261" t="s">
        <v>4746</v>
      </c>
      <c r="F261" s="9">
        <v>1</v>
      </c>
      <c r="G261" s="9">
        <v>0</v>
      </c>
      <c r="H261" s="9">
        <v>1</v>
      </c>
      <c r="I261" s="8">
        <v>41.12</v>
      </c>
      <c r="J261" s="8">
        <v>41.12</v>
      </c>
    </row>
    <row r="262" spans="1:10" x14ac:dyDescent="0.25">
      <c r="A262" t="s">
        <v>587</v>
      </c>
      <c r="B262" t="s">
        <v>56</v>
      </c>
      <c r="C262" t="s">
        <v>57</v>
      </c>
      <c r="E262" t="s">
        <v>4746</v>
      </c>
      <c r="F262" s="9">
        <v>214</v>
      </c>
      <c r="G262" s="9">
        <v>0</v>
      </c>
      <c r="H262" s="9">
        <v>214</v>
      </c>
      <c r="I262" s="8">
        <v>44.57</v>
      </c>
      <c r="J262" s="8">
        <v>9537.98</v>
      </c>
    </row>
    <row r="263" spans="1:10" x14ac:dyDescent="0.25">
      <c r="A263" t="s">
        <v>3274</v>
      </c>
      <c r="B263" t="s">
        <v>908</v>
      </c>
      <c r="C263" t="s">
        <v>909</v>
      </c>
      <c r="E263" t="s">
        <v>4746</v>
      </c>
      <c r="F263" s="9">
        <v>3</v>
      </c>
      <c r="G263" s="9">
        <v>0</v>
      </c>
      <c r="H263" s="9">
        <v>3</v>
      </c>
      <c r="I263" s="8">
        <v>44.57</v>
      </c>
      <c r="J263" s="8">
        <v>133.71</v>
      </c>
    </row>
    <row r="264" spans="1:10" x14ac:dyDescent="0.25">
      <c r="A264" t="s">
        <v>3274</v>
      </c>
      <c r="B264" t="s">
        <v>908</v>
      </c>
      <c r="C264" t="s">
        <v>909</v>
      </c>
      <c r="E264" t="s">
        <v>113</v>
      </c>
      <c r="F264" s="9">
        <v>1</v>
      </c>
      <c r="G264" s="9">
        <v>0</v>
      </c>
      <c r="H264" s="9">
        <v>1</v>
      </c>
      <c r="I264" s="8">
        <v>0</v>
      </c>
      <c r="J264" s="8">
        <v>0</v>
      </c>
    </row>
    <row r="265" spans="1:10" x14ac:dyDescent="0.25">
      <c r="A265" t="s">
        <v>3275</v>
      </c>
      <c r="B265" t="s">
        <v>910</v>
      </c>
      <c r="C265" t="s">
        <v>911</v>
      </c>
      <c r="E265" t="s">
        <v>4746</v>
      </c>
      <c r="F265" s="9">
        <v>2</v>
      </c>
      <c r="G265" s="9">
        <v>0</v>
      </c>
      <c r="H265" s="9">
        <v>2</v>
      </c>
      <c r="I265" s="8">
        <v>44.025799999999997</v>
      </c>
      <c r="J265" s="8">
        <v>88.051599999999993</v>
      </c>
    </row>
    <row r="266" spans="1:10" x14ac:dyDescent="0.25">
      <c r="A266" t="s">
        <v>3276</v>
      </c>
      <c r="B266" t="s">
        <v>912</v>
      </c>
      <c r="C266" t="s">
        <v>913</v>
      </c>
      <c r="E266" t="s">
        <v>4746</v>
      </c>
      <c r="F266" s="9">
        <v>5</v>
      </c>
      <c r="G266" s="9">
        <v>0</v>
      </c>
      <c r="H266" s="9">
        <v>5</v>
      </c>
      <c r="I266" s="8">
        <v>44.57</v>
      </c>
      <c r="J266" s="8">
        <v>222.85</v>
      </c>
    </row>
    <row r="267" spans="1:10" x14ac:dyDescent="0.25">
      <c r="A267" t="s">
        <v>3277</v>
      </c>
      <c r="B267" t="s">
        <v>914</v>
      </c>
      <c r="C267" t="s">
        <v>915</v>
      </c>
      <c r="E267" t="s">
        <v>4746</v>
      </c>
      <c r="F267" s="9">
        <v>2</v>
      </c>
      <c r="G267" s="9">
        <v>0</v>
      </c>
      <c r="H267" s="9">
        <v>2</v>
      </c>
      <c r="I267" s="8">
        <v>44.57</v>
      </c>
      <c r="J267" s="8">
        <v>89.14</v>
      </c>
    </row>
    <row r="268" spans="1:10" x14ac:dyDescent="0.25">
      <c r="A268" t="s">
        <v>3278</v>
      </c>
      <c r="B268" t="s">
        <v>916</v>
      </c>
      <c r="C268" t="s">
        <v>917</v>
      </c>
      <c r="E268" t="s">
        <v>4746</v>
      </c>
      <c r="F268" s="9">
        <v>3</v>
      </c>
      <c r="G268" s="9">
        <v>0</v>
      </c>
      <c r="H268" s="9">
        <v>3</v>
      </c>
      <c r="I268" s="8">
        <v>44.57</v>
      </c>
      <c r="J268" s="8">
        <v>133.71</v>
      </c>
    </row>
    <row r="269" spans="1:10" x14ac:dyDescent="0.25">
      <c r="A269" t="s">
        <v>4765</v>
      </c>
      <c r="B269" t="s">
        <v>4766</v>
      </c>
      <c r="C269" t="s">
        <v>4767</v>
      </c>
      <c r="E269" t="s">
        <v>686</v>
      </c>
      <c r="F269" s="9">
        <v>3</v>
      </c>
      <c r="G269" s="9">
        <v>0</v>
      </c>
      <c r="H269" s="9">
        <v>3</v>
      </c>
      <c r="I269" s="8">
        <v>41.49</v>
      </c>
      <c r="J269" s="8">
        <v>124.47</v>
      </c>
    </row>
    <row r="270" spans="1:10" x14ac:dyDescent="0.25">
      <c r="A270" t="s">
        <v>3279</v>
      </c>
      <c r="B270" t="s">
        <v>918</v>
      </c>
      <c r="C270" t="s">
        <v>919</v>
      </c>
      <c r="E270" t="s">
        <v>876</v>
      </c>
      <c r="F270" s="9">
        <v>1</v>
      </c>
      <c r="G270" s="9">
        <v>1</v>
      </c>
      <c r="H270" s="9">
        <v>0</v>
      </c>
      <c r="I270" s="8">
        <v>44.57</v>
      </c>
      <c r="J270" s="8">
        <v>44.57</v>
      </c>
    </row>
    <row r="271" spans="1:10" x14ac:dyDescent="0.25">
      <c r="A271" t="s">
        <v>3280</v>
      </c>
      <c r="B271" t="s">
        <v>920</v>
      </c>
      <c r="C271" t="s">
        <v>921</v>
      </c>
      <c r="E271" t="s">
        <v>113</v>
      </c>
      <c r="F271" s="9">
        <v>1</v>
      </c>
      <c r="G271" s="9">
        <v>0</v>
      </c>
      <c r="H271" s="9">
        <v>1</v>
      </c>
      <c r="I271" s="8">
        <v>0</v>
      </c>
      <c r="J271" s="8">
        <v>0</v>
      </c>
    </row>
    <row r="272" spans="1:10" x14ac:dyDescent="0.25">
      <c r="A272" t="s">
        <v>3280</v>
      </c>
      <c r="B272" t="s">
        <v>920</v>
      </c>
      <c r="C272" t="s">
        <v>921</v>
      </c>
      <c r="E272" t="s">
        <v>4746</v>
      </c>
      <c r="F272" s="9">
        <v>1</v>
      </c>
      <c r="G272" s="9">
        <v>0</v>
      </c>
      <c r="H272" s="9">
        <v>1</v>
      </c>
      <c r="I272" s="8">
        <v>42.31</v>
      </c>
      <c r="J272" s="8">
        <v>42.31</v>
      </c>
    </row>
    <row r="273" spans="1:10" x14ac:dyDescent="0.25">
      <c r="A273" t="s">
        <v>3281</v>
      </c>
      <c r="B273" t="s">
        <v>922</v>
      </c>
      <c r="C273" t="s">
        <v>923</v>
      </c>
      <c r="E273" t="s">
        <v>4746</v>
      </c>
      <c r="F273" s="9">
        <v>2</v>
      </c>
      <c r="G273" s="9">
        <v>0</v>
      </c>
      <c r="H273" s="9">
        <v>2</v>
      </c>
      <c r="I273" s="8">
        <v>44.57</v>
      </c>
      <c r="J273" s="8">
        <v>89.14</v>
      </c>
    </row>
    <row r="274" spans="1:10" x14ac:dyDescent="0.25">
      <c r="A274" t="s">
        <v>3281</v>
      </c>
      <c r="B274" t="s">
        <v>922</v>
      </c>
      <c r="C274" t="s">
        <v>923</v>
      </c>
      <c r="E274" t="s">
        <v>686</v>
      </c>
      <c r="F274" s="9">
        <v>1</v>
      </c>
      <c r="G274" s="9">
        <v>0</v>
      </c>
      <c r="H274" s="9">
        <v>1</v>
      </c>
      <c r="I274" s="8">
        <v>41.49</v>
      </c>
      <c r="J274" s="8">
        <v>41.49</v>
      </c>
    </row>
    <row r="275" spans="1:10" x14ac:dyDescent="0.25">
      <c r="A275" t="s">
        <v>3282</v>
      </c>
      <c r="B275" t="s">
        <v>924</v>
      </c>
      <c r="C275" t="s">
        <v>925</v>
      </c>
      <c r="E275" t="s">
        <v>4746</v>
      </c>
      <c r="F275" s="9">
        <v>2</v>
      </c>
      <c r="G275" s="9">
        <v>0</v>
      </c>
      <c r="H275" s="9">
        <v>2</v>
      </c>
      <c r="I275" s="8">
        <v>44.025799999999997</v>
      </c>
      <c r="J275" s="8">
        <v>88.051599999999993</v>
      </c>
    </row>
    <row r="276" spans="1:10" x14ac:dyDescent="0.25">
      <c r="A276" t="s">
        <v>3283</v>
      </c>
      <c r="B276" t="s">
        <v>926</v>
      </c>
      <c r="C276" t="s">
        <v>927</v>
      </c>
      <c r="E276" t="s">
        <v>4746</v>
      </c>
      <c r="F276" s="9">
        <v>6</v>
      </c>
      <c r="G276" s="9">
        <v>0</v>
      </c>
      <c r="H276" s="9">
        <v>6</v>
      </c>
      <c r="I276" s="8">
        <v>44.57</v>
      </c>
      <c r="J276" s="8">
        <v>267.42</v>
      </c>
    </row>
    <row r="277" spans="1:10" x14ac:dyDescent="0.25">
      <c r="A277" t="s">
        <v>530</v>
      </c>
      <c r="B277" t="s">
        <v>58</v>
      </c>
      <c r="C277" t="s">
        <v>59</v>
      </c>
      <c r="E277" t="s">
        <v>113</v>
      </c>
      <c r="F277" s="9">
        <v>1</v>
      </c>
      <c r="G277" s="9">
        <v>0</v>
      </c>
      <c r="H277" s="9">
        <v>1</v>
      </c>
      <c r="I277" s="8">
        <v>0</v>
      </c>
      <c r="J277" s="8">
        <v>0</v>
      </c>
    </row>
    <row r="278" spans="1:10" x14ac:dyDescent="0.25">
      <c r="A278" t="s">
        <v>530</v>
      </c>
      <c r="B278" t="s">
        <v>58</v>
      </c>
      <c r="C278" t="s">
        <v>59</v>
      </c>
      <c r="E278" t="s">
        <v>686</v>
      </c>
      <c r="F278" s="9">
        <v>1</v>
      </c>
      <c r="G278" s="9">
        <v>0</v>
      </c>
      <c r="H278" s="9">
        <v>1</v>
      </c>
      <c r="I278" s="8">
        <v>44.03</v>
      </c>
      <c r="J278" s="8">
        <v>44.03</v>
      </c>
    </row>
    <row r="279" spans="1:10" x14ac:dyDescent="0.25">
      <c r="A279" t="s">
        <v>3284</v>
      </c>
      <c r="B279" t="s">
        <v>928</v>
      </c>
      <c r="C279" t="s">
        <v>929</v>
      </c>
      <c r="E279" t="s">
        <v>686</v>
      </c>
      <c r="F279" s="9">
        <v>1</v>
      </c>
      <c r="G279" s="9">
        <v>0</v>
      </c>
      <c r="H279" s="9">
        <v>1</v>
      </c>
      <c r="I279" s="8">
        <v>44.03</v>
      </c>
      <c r="J279" s="8">
        <v>44.03</v>
      </c>
    </row>
    <row r="280" spans="1:10" x14ac:dyDescent="0.25">
      <c r="A280" t="s">
        <v>3286</v>
      </c>
      <c r="B280" t="s">
        <v>931</v>
      </c>
      <c r="C280" t="s">
        <v>932</v>
      </c>
      <c r="E280" t="s">
        <v>4746</v>
      </c>
      <c r="F280" s="9">
        <v>4</v>
      </c>
      <c r="G280" s="9">
        <v>0</v>
      </c>
      <c r="H280" s="9">
        <v>4</v>
      </c>
      <c r="I280" s="8">
        <v>44.57</v>
      </c>
      <c r="J280" s="8">
        <v>178.28</v>
      </c>
    </row>
    <row r="281" spans="1:10" x14ac:dyDescent="0.25">
      <c r="A281" t="s">
        <v>550</v>
      </c>
      <c r="B281" t="s">
        <v>61</v>
      </c>
      <c r="C281" t="s">
        <v>62</v>
      </c>
      <c r="E281" t="s">
        <v>4746</v>
      </c>
      <c r="F281" s="9">
        <v>1</v>
      </c>
      <c r="G281" s="9">
        <v>0</v>
      </c>
      <c r="H281" s="9">
        <v>1</v>
      </c>
      <c r="I281" s="8">
        <v>42.31</v>
      </c>
      <c r="J281" s="8">
        <v>42.31</v>
      </c>
    </row>
    <row r="282" spans="1:10" x14ac:dyDescent="0.25">
      <c r="A282" t="s">
        <v>589</v>
      </c>
      <c r="B282" t="s">
        <v>63</v>
      </c>
      <c r="C282" t="s">
        <v>64</v>
      </c>
      <c r="E282" t="s">
        <v>4746</v>
      </c>
      <c r="F282" s="9">
        <v>2</v>
      </c>
      <c r="G282" s="9">
        <v>0</v>
      </c>
      <c r="H282" s="9">
        <v>2</v>
      </c>
      <c r="I282" s="8">
        <v>41.198799999999999</v>
      </c>
      <c r="J282" s="8">
        <v>82.397599999999997</v>
      </c>
    </row>
    <row r="283" spans="1:10" x14ac:dyDescent="0.25">
      <c r="A283" t="s">
        <v>589</v>
      </c>
      <c r="B283" t="s">
        <v>63</v>
      </c>
      <c r="C283" t="s">
        <v>64</v>
      </c>
      <c r="E283" t="s">
        <v>686</v>
      </c>
      <c r="F283" s="9">
        <v>1</v>
      </c>
      <c r="G283" s="9">
        <v>0</v>
      </c>
      <c r="H283" s="9">
        <v>1</v>
      </c>
      <c r="I283" s="8">
        <v>44.03</v>
      </c>
      <c r="J283" s="8">
        <v>44.03</v>
      </c>
    </row>
    <row r="284" spans="1:10" x14ac:dyDescent="0.25">
      <c r="A284" t="s">
        <v>3287</v>
      </c>
      <c r="B284" t="s">
        <v>933</v>
      </c>
      <c r="C284" t="s">
        <v>934</v>
      </c>
      <c r="E284" t="s">
        <v>686</v>
      </c>
      <c r="F284" s="9">
        <v>1</v>
      </c>
      <c r="G284" s="9">
        <v>0</v>
      </c>
      <c r="H284" s="9">
        <v>1</v>
      </c>
      <c r="I284" s="8">
        <v>44.03</v>
      </c>
      <c r="J284" s="8">
        <v>44.03</v>
      </c>
    </row>
    <row r="285" spans="1:10" x14ac:dyDescent="0.25">
      <c r="A285" t="s">
        <v>3288</v>
      </c>
      <c r="B285" t="s">
        <v>935</v>
      </c>
      <c r="C285" t="s">
        <v>936</v>
      </c>
      <c r="E285" t="s">
        <v>686</v>
      </c>
      <c r="F285" s="9">
        <v>2</v>
      </c>
      <c r="G285" s="9">
        <v>1</v>
      </c>
      <c r="H285" s="9">
        <v>1</v>
      </c>
      <c r="I285" s="8">
        <v>44.03</v>
      </c>
      <c r="J285" s="8">
        <v>88.06</v>
      </c>
    </row>
    <row r="286" spans="1:10" x14ac:dyDescent="0.25">
      <c r="A286" t="s">
        <v>3289</v>
      </c>
      <c r="B286" t="s">
        <v>937</v>
      </c>
      <c r="C286" t="s">
        <v>938</v>
      </c>
      <c r="E286" t="s">
        <v>4746</v>
      </c>
      <c r="F286" s="9">
        <v>5</v>
      </c>
      <c r="G286" s="9">
        <v>0</v>
      </c>
      <c r="H286" s="9">
        <v>5</v>
      </c>
      <c r="I286" s="8">
        <v>44.57</v>
      </c>
      <c r="J286" s="8">
        <v>222.85</v>
      </c>
    </row>
    <row r="287" spans="1:10" x14ac:dyDescent="0.25">
      <c r="A287" t="s">
        <v>3290</v>
      </c>
      <c r="B287" t="s">
        <v>939</v>
      </c>
      <c r="C287" t="s">
        <v>940</v>
      </c>
      <c r="E287" t="s">
        <v>686</v>
      </c>
      <c r="F287" s="9">
        <v>2</v>
      </c>
      <c r="G287" s="9">
        <v>0</v>
      </c>
      <c r="H287" s="9">
        <v>2</v>
      </c>
      <c r="I287" s="8">
        <v>44.03</v>
      </c>
      <c r="J287" s="8">
        <v>88.06</v>
      </c>
    </row>
    <row r="288" spans="1:10" x14ac:dyDescent="0.25">
      <c r="A288" t="s">
        <v>472</v>
      </c>
      <c r="B288" t="s">
        <v>67</v>
      </c>
      <c r="C288" t="s">
        <v>68</v>
      </c>
      <c r="E288" t="s">
        <v>4746</v>
      </c>
      <c r="F288" s="9">
        <v>2</v>
      </c>
      <c r="G288" s="9">
        <v>0</v>
      </c>
      <c r="H288" s="9">
        <v>2</v>
      </c>
      <c r="I288" s="8">
        <v>44.57</v>
      </c>
      <c r="J288" s="8">
        <v>89.14</v>
      </c>
    </row>
    <row r="289" spans="1:10" x14ac:dyDescent="0.25">
      <c r="A289" t="s">
        <v>472</v>
      </c>
      <c r="B289" t="s">
        <v>67</v>
      </c>
      <c r="C289" t="s">
        <v>68</v>
      </c>
      <c r="E289" t="s">
        <v>113</v>
      </c>
      <c r="F289" s="9">
        <v>1</v>
      </c>
      <c r="G289" s="9">
        <v>0</v>
      </c>
      <c r="H289" s="9">
        <v>1</v>
      </c>
      <c r="I289" s="8">
        <v>41.793700000000001</v>
      </c>
      <c r="J289" s="8">
        <v>41.793700000000001</v>
      </c>
    </row>
    <row r="290" spans="1:10" x14ac:dyDescent="0.25">
      <c r="A290" t="s">
        <v>3292</v>
      </c>
      <c r="B290" t="s">
        <v>943</v>
      </c>
      <c r="C290" t="s">
        <v>944</v>
      </c>
      <c r="E290" t="s">
        <v>113</v>
      </c>
      <c r="F290" s="9">
        <v>2</v>
      </c>
      <c r="G290" s="9">
        <v>0</v>
      </c>
      <c r="H290" s="9">
        <v>2</v>
      </c>
      <c r="I290" s="8">
        <v>0</v>
      </c>
      <c r="J290" s="8">
        <v>0</v>
      </c>
    </row>
    <row r="291" spans="1:10" x14ac:dyDescent="0.25">
      <c r="A291" t="s">
        <v>3292</v>
      </c>
      <c r="B291" t="s">
        <v>943</v>
      </c>
      <c r="C291" t="s">
        <v>944</v>
      </c>
      <c r="E291" t="s">
        <v>4746</v>
      </c>
      <c r="F291" s="9">
        <v>1</v>
      </c>
      <c r="G291" s="9">
        <v>0</v>
      </c>
      <c r="H291" s="9">
        <v>1</v>
      </c>
      <c r="I291" s="8">
        <v>44.025799999999997</v>
      </c>
      <c r="J291" s="8">
        <v>44.025799999999997</v>
      </c>
    </row>
    <row r="292" spans="1:10" x14ac:dyDescent="0.25">
      <c r="A292" t="s">
        <v>3293</v>
      </c>
      <c r="B292" t="s">
        <v>945</v>
      </c>
      <c r="C292" t="s">
        <v>946</v>
      </c>
      <c r="E292" t="s">
        <v>113</v>
      </c>
      <c r="F292" s="9">
        <v>1</v>
      </c>
      <c r="G292" s="9">
        <v>0</v>
      </c>
      <c r="H292" s="9">
        <v>1</v>
      </c>
      <c r="I292" s="8">
        <v>0</v>
      </c>
      <c r="J292" s="8">
        <v>0</v>
      </c>
    </row>
    <row r="293" spans="1:10" x14ac:dyDescent="0.25">
      <c r="A293" t="s">
        <v>3294</v>
      </c>
      <c r="B293" t="s">
        <v>947</v>
      </c>
      <c r="C293" t="s">
        <v>948</v>
      </c>
      <c r="E293" t="s">
        <v>686</v>
      </c>
      <c r="F293" s="9">
        <v>2</v>
      </c>
      <c r="G293" s="9">
        <v>0</v>
      </c>
      <c r="H293" s="9">
        <v>2</v>
      </c>
      <c r="I293" s="8">
        <v>44.03</v>
      </c>
      <c r="J293" s="8">
        <v>88.06</v>
      </c>
    </row>
    <row r="294" spans="1:10" x14ac:dyDescent="0.25">
      <c r="A294" t="s">
        <v>620</v>
      </c>
      <c r="B294" t="s">
        <v>69</v>
      </c>
      <c r="C294" t="s">
        <v>70</v>
      </c>
      <c r="E294" t="s">
        <v>113</v>
      </c>
      <c r="F294" s="9">
        <v>2</v>
      </c>
      <c r="G294" s="9">
        <v>0</v>
      </c>
      <c r="H294" s="9">
        <v>2</v>
      </c>
      <c r="I294" s="8">
        <v>41.793700000000001</v>
      </c>
      <c r="J294" s="8">
        <v>83.587400000000002</v>
      </c>
    </row>
    <row r="295" spans="1:10" x14ac:dyDescent="0.25">
      <c r="A295" t="s">
        <v>476</v>
      </c>
      <c r="B295" t="s">
        <v>71</v>
      </c>
      <c r="C295" t="s">
        <v>72</v>
      </c>
      <c r="E295" t="s">
        <v>876</v>
      </c>
      <c r="F295" s="9">
        <v>9</v>
      </c>
      <c r="G295" s="9">
        <v>9</v>
      </c>
      <c r="H295" s="9">
        <v>0</v>
      </c>
      <c r="I295" s="8">
        <v>44.57</v>
      </c>
      <c r="J295" s="8">
        <v>401.13</v>
      </c>
    </row>
    <row r="296" spans="1:10" x14ac:dyDescent="0.25">
      <c r="A296" t="s">
        <v>476</v>
      </c>
      <c r="B296" t="s">
        <v>71</v>
      </c>
      <c r="C296" t="s">
        <v>72</v>
      </c>
      <c r="E296" t="s">
        <v>4746</v>
      </c>
      <c r="F296" s="9">
        <v>95</v>
      </c>
      <c r="G296" s="9">
        <v>1</v>
      </c>
      <c r="H296" s="9">
        <v>94</v>
      </c>
      <c r="I296" s="8">
        <v>44.025799999999997</v>
      </c>
      <c r="J296" s="8">
        <v>4182.451</v>
      </c>
    </row>
    <row r="297" spans="1:10" x14ac:dyDescent="0.25">
      <c r="A297" t="s">
        <v>432</v>
      </c>
      <c r="B297" t="s">
        <v>73</v>
      </c>
      <c r="C297" t="s">
        <v>74</v>
      </c>
      <c r="E297" t="s">
        <v>113</v>
      </c>
      <c r="F297" s="9">
        <v>2</v>
      </c>
      <c r="G297" s="9">
        <v>0</v>
      </c>
      <c r="H297" s="9">
        <v>2</v>
      </c>
      <c r="I297" s="8">
        <v>0</v>
      </c>
      <c r="J297" s="8">
        <v>0</v>
      </c>
    </row>
    <row r="298" spans="1:10" x14ac:dyDescent="0.25">
      <c r="A298" t="s">
        <v>507</v>
      </c>
      <c r="B298" t="s">
        <v>75</v>
      </c>
      <c r="C298" t="s">
        <v>75</v>
      </c>
      <c r="E298" t="s">
        <v>876</v>
      </c>
      <c r="F298" s="9">
        <v>1</v>
      </c>
      <c r="G298" s="9">
        <v>1</v>
      </c>
      <c r="H298" s="9">
        <v>0</v>
      </c>
      <c r="I298" s="8">
        <v>42.31</v>
      </c>
      <c r="J298" s="8">
        <v>42.31</v>
      </c>
    </row>
    <row r="299" spans="1:10" x14ac:dyDescent="0.25">
      <c r="A299" t="s">
        <v>507</v>
      </c>
      <c r="B299" t="s">
        <v>75</v>
      </c>
      <c r="C299" t="s">
        <v>75</v>
      </c>
      <c r="E299" t="s">
        <v>4746</v>
      </c>
      <c r="F299" s="9">
        <v>3</v>
      </c>
      <c r="G299" s="9">
        <v>0</v>
      </c>
      <c r="H299" s="9">
        <v>3</v>
      </c>
      <c r="I299" s="8">
        <v>44.025799999999997</v>
      </c>
      <c r="J299" s="8">
        <v>132.07740000000001</v>
      </c>
    </row>
    <row r="300" spans="1:10" x14ac:dyDescent="0.25">
      <c r="A300" t="s">
        <v>2944</v>
      </c>
      <c r="B300" t="s">
        <v>949</v>
      </c>
      <c r="C300" t="s">
        <v>950</v>
      </c>
      <c r="E300" t="s">
        <v>113</v>
      </c>
      <c r="F300" s="9">
        <v>1</v>
      </c>
      <c r="G300" s="9">
        <v>0</v>
      </c>
      <c r="H300" s="9">
        <v>1</v>
      </c>
      <c r="I300" s="8">
        <v>0</v>
      </c>
      <c r="J300" s="8">
        <v>0</v>
      </c>
    </row>
    <row r="301" spans="1:10" x14ac:dyDescent="0.25">
      <c r="A301" t="s">
        <v>2944</v>
      </c>
      <c r="B301" t="s">
        <v>949</v>
      </c>
      <c r="C301" t="s">
        <v>950</v>
      </c>
      <c r="E301" t="s">
        <v>4746</v>
      </c>
      <c r="F301" s="9">
        <v>10</v>
      </c>
      <c r="G301" s="9">
        <v>0</v>
      </c>
      <c r="H301" s="9">
        <v>10</v>
      </c>
      <c r="I301" s="8">
        <v>44.025799999999997</v>
      </c>
      <c r="J301" s="8">
        <v>440.25799999999998</v>
      </c>
    </row>
    <row r="302" spans="1:10" x14ac:dyDescent="0.25">
      <c r="A302" t="s">
        <v>3295</v>
      </c>
      <c r="B302" t="s">
        <v>951</v>
      </c>
      <c r="C302" t="s">
        <v>952</v>
      </c>
      <c r="E302" t="s">
        <v>4746</v>
      </c>
      <c r="F302" s="9">
        <v>2</v>
      </c>
      <c r="G302" s="9">
        <v>0</v>
      </c>
      <c r="H302" s="9">
        <v>2</v>
      </c>
      <c r="I302" s="8">
        <v>44.025799999999997</v>
      </c>
      <c r="J302" s="8">
        <v>88.051599999999993</v>
      </c>
    </row>
    <row r="303" spans="1:10" x14ac:dyDescent="0.25">
      <c r="A303" t="s">
        <v>3295</v>
      </c>
      <c r="B303" t="s">
        <v>951</v>
      </c>
      <c r="C303" t="s">
        <v>952</v>
      </c>
      <c r="E303" t="s">
        <v>686</v>
      </c>
      <c r="F303" s="9">
        <v>2</v>
      </c>
      <c r="G303" s="9">
        <v>0</v>
      </c>
      <c r="H303" s="9">
        <v>2</v>
      </c>
      <c r="I303" s="8">
        <v>44.03</v>
      </c>
      <c r="J303" s="8">
        <v>88.06</v>
      </c>
    </row>
    <row r="304" spans="1:10" x14ac:dyDescent="0.25">
      <c r="A304" t="s">
        <v>3296</v>
      </c>
      <c r="B304" t="s">
        <v>953</v>
      </c>
      <c r="C304" t="s">
        <v>953</v>
      </c>
      <c r="E304" t="s">
        <v>876</v>
      </c>
      <c r="F304" s="9">
        <v>1</v>
      </c>
      <c r="G304" s="9">
        <v>1</v>
      </c>
      <c r="H304" s="9">
        <v>0</v>
      </c>
      <c r="I304" s="8">
        <v>0</v>
      </c>
      <c r="J304" s="8">
        <v>0</v>
      </c>
    </row>
    <row r="305" spans="1:10" x14ac:dyDescent="0.25">
      <c r="A305" t="s">
        <v>3296</v>
      </c>
      <c r="B305" t="s">
        <v>953</v>
      </c>
      <c r="C305" t="s">
        <v>953</v>
      </c>
      <c r="E305" t="s">
        <v>4746</v>
      </c>
      <c r="F305" s="9">
        <v>4</v>
      </c>
      <c r="G305" s="9">
        <v>0</v>
      </c>
      <c r="H305" s="9">
        <v>4</v>
      </c>
      <c r="I305" s="8">
        <v>44.025799999999997</v>
      </c>
      <c r="J305" s="8">
        <v>176.10319999999999</v>
      </c>
    </row>
    <row r="306" spans="1:10" x14ac:dyDescent="0.25">
      <c r="A306" t="s">
        <v>3020</v>
      </c>
      <c r="B306" t="s">
        <v>954</v>
      </c>
      <c r="C306" t="s">
        <v>955</v>
      </c>
      <c r="E306" t="s">
        <v>4746</v>
      </c>
      <c r="F306" s="9">
        <v>6</v>
      </c>
      <c r="G306" s="9">
        <v>0</v>
      </c>
      <c r="H306" s="9">
        <v>6</v>
      </c>
      <c r="I306" s="8">
        <v>44.025799999999997</v>
      </c>
      <c r="J306" s="8">
        <v>264.15480000000002</v>
      </c>
    </row>
    <row r="307" spans="1:10" x14ac:dyDescent="0.25">
      <c r="A307" t="s">
        <v>3020</v>
      </c>
      <c r="B307" t="s">
        <v>954</v>
      </c>
      <c r="C307" t="s">
        <v>955</v>
      </c>
      <c r="E307" t="s">
        <v>686</v>
      </c>
      <c r="F307" s="9">
        <v>1</v>
      </c>
      <c r="G307" s="9">
        <v>0</v>
      </c>
      <c r="H307" s="9">
        <v>1</v>
      </c>
      <c r="I307" s="8">
        <v>44.03</v>
      </c>
      <c r="J307" s="8">
        <v>44.03</v>
      </c>
    </row>
    <row r="308" spans="1:10" x14ac:dyDescent="0.25">
      <c r="A308" t="s">
        <v>3297</v>
      </c>
      <c r="B308" t="s">
        <v>956</v>
      </c>
      <c r="C308" t="s">
        <v>957</v>
      </c>
      <c r="E308" t="s">
        <v>4746</v>
      </c>
      <c r="F308" s="9">
        <v>1</v>
      </c>
      <c r="G308" s="9">
        <v>0</v>
      </c>
      <c r="H308" s="9">
        <v>1</v>
      </c>
      <c r="I308" s="8">
        <v>41.198799999999999</v>
      </c>
      <c r="J308" s="8">
        <v>41.198799999999999</v>
      </c>
    </row>
    <row r="309" spans="1:10" x14ac:dyDescent="0.25">
      <c r="A309" t="s">
        <v>3297</v>
      </c>
      <c r="B309" t="s">
        <v>956</v>
      </c>
      <c r="C309" t="s">
        <v>957</v>
      </c>
      <c r="E309" t="s">
        <v>686</v>
      </c>
      <c r="F309" s="9">
        <v>4</v>
      </c>
      <c r="G309" s="9">
        <v>0</v>
      </c>
      <c r="H309" s="9">
        <v>4</v>
      </c>
      <c r="I309" s="8">
        <v>44.03</v>
      </c>
      <c r="J309" s="8">
        <v>176.12</v>
      </c>
    </row>
    <row r="310" spans="1:10" x14ac:dyDescent="0.25">
      <c r="A310" t="s">
        <v>470</v>
      </c>
      <c r="B310" t="s">
        <v>77</v>
      </c>
      <c r="C310" t="s">
        <v>78</v>
      </c>
      <c r="E310" t="s">
        <v>876</v>
      </c>
      <c r="F310" s="9">
        <v>1</v>
      </c>
      <c r="G310" s="9">
        <v>1</v>
      </c>
      <c r="H310" s="9">
        <v>0</v>
      </c>
      <c r="I310" s="8">
        <v>41.198799999999999</v>
      </c>
      <c r="J310" s="8">
        <v>41.198799999999999</v>
      </c>
    </row>
    <row r="311" spans="1:10" x14ac:dyDescent="0.25">
      <c r="A311" t="s">
        <v>433</v>
      </c>
      <c r="B311" t="s">
        <v>79</v>
      </c>
      <c r="C311" t="s">
        <v>80</v>
      </c>
      <c r="E311" t="s">
        <v>4746</v>
      </c>
      <c r="F311" s="9">
        <v>1</v>
      </c>
      <c r="G311" s="9">
        <v>0</v>
      </c>
      <c r="H311" s="9">
        <v>1</v>
      </c>
      <c r="I311" s="8">
        <v>44.025799999999997</v>
      </c>
      <c r="J311" s="8">
        <v>44.025799999999997</v>
      </c>
    </row>
    <row r="312" spans="1:10" x14ac:dyDescent="0.25">
      <c r="A312" t="s">
        <v>616</v>
      </c>
      <c r="B312" t="s">
        <v>81</v>
      </c>
      <c r="C312" t="s">
        <v>82</v>
      </c>
      <c r="E312" t="s">
        <v>113</v>
      </c>
      <c r="F312" s="9">
        <v>2</v>
      </c>
      <c r="G312" s="9">
        <v>0</v>
      </c>
      <c r="H312" s="9">
        <v>2</v>
      </c>
      <c r="I312" s="8">
        <v>0</v>
      </c>
      <c r="J312" s="8">
        <v>0</v>
      </c>
    </row>
    <row r="313" spans="1:10" x14ac:dyDescent="0.25">
      <c r="A313" t="s">
        <v>616</v>
      </c>
      <c r="B313" t="s">
        <v>81</v>
      </c>
      <c r="C313" t="s">
        <v>82</v>
      </c>
      <c r="E313" t="s">
        <v>4746</v>
      </c>
      <c r="F313" s="9">
        <v>1</v>
      </c>
      <c r="G313" s="9">
        <v>0</v>
      </c>
      <c r="H313" s="9">
        <v>1</v>
      </c>
      <c r="I313" s="8">
        <v>44.025799999999997</v>
      </c>
      <c r="J313" s="8">
        <v>44.025799999999997</v>
      </c>
    </row>
    <row r="314" spans="1:10" x14ac:dyDescent="0.25">
      <c r="A314" t="s">
        <v>2989</v>
      </c>
      <c r="B314" t="s">
        <v>960</v>
      </c>
      <c r="C314" t="s">
        <v>961</v>
      </c>
      <c r="E314" t="s">
        <v>113</v>
      </c>
      <c r="F314" s="9">
        <v>1</v>
      </c>
      <c r="G314" s="9">
        <v>0</v>
      </c>
      <c r="H314" s="9">
        <v>1</v>
      </c>
      <c r="I314" s="8">
        <v>0</v>
      </c>
      <c r="J314" s="8">
        <v>0</v>
      </c>
    </row>
    <row r="315" spans="1:10" x14ac:dyDescent="0.25">
      <c r="A315" t="s">
        <v>2989</v>
      </c>
      <c r="B315" t="s">
        <v>960</v>
      </c>
      <c r="C315" t="s">
        <v>961</v>
      </c>
      <c r="E315" t="s">
        <v>4746</v>
      </c>
      <c r="F315" s="9">
        <v>1</v>
      </c>
      <c r="G315" s="9">
        <v>0</v>
      </c>
      <c r="H315" s="9">
        <v>1</v>
      </c>
      <c r="I315" s="8">
        <v>44.025799999999997</v>
      </c>
      <c r="J315" s="8">
        <v>44.025799999999997</v>
      </c>
    </row>
    <row r="316" spans="1:10" x14ac:dyDescent="0.25">
      <c r="A316" t="s">
        <v>2969</v>
      </c>
      <c r="B316" t="s">
        <v>966</v>
      </c>
      <c r="C316" t="s">
        <v>967</v>
      </c>
      <c r="E316" t="s">
        <v>876</v>
      </c>
      <c r="F316" s="9">
        <v>2</v>
      </c>
      <c r="G316" s="9">
        <v>2</v>
      </c>
      <c r="H316" s="9">
        <v>0</v>
      </c>
      <c r="I316" s="8">
        <v>0.42</v>
      </c>
      <c r="J316" s="8">
        <v>0.84</v>
      </c>
    </row>
    <row r="317" spans="1:10" x14ac:dyDescent="0.25">
      <c r="A317" t="s">
        <v>2969</v>
      </c>
      <c r="B317" t="s">
        <v>966</v>
      </c>
      <c r="C317" t="s">
        <v>967</v>
      </c>
      <c r="E317" t="s">
        <v>37</v>
      </c>
      <c r="F317" s="9">
        <v>2000</v>
      </c>
      <c r="G317" s="9">
        <v>0</v>
      </c>
      <c r="H317" s="9">
        <v>2000</v>
      </c>
      <c r="I317" s="8">
        <v>0.67179999999999995</v>
      </c>
      <c r="J317" s="8">
        <v>1343.6</v>
      </c>
    </row>
    <row r="318" spans="1:10" x14ac:dyDescent="0.25">
      <c r="A318" t="s">
        <v>2969</v>
      </c>
      <c r="B318" t="s">
        <v>966</v>
      </c>
      <c r="C318" t="s">
        <v>967</v>
      </c>
      <c r="E318" t="s">
        <v>4746</v>
      </c>
      <c r="F318" s="9">
        <v>223</v>
      </c>
      <c r="G318" s="9">
        <v>0</v>
      </c>
      <c r="H318" s="9">
        <v>223</v>
      </c>
      <c r="I318" s="8">
        <v>0.66</v>
      </c>
      <c r="J318" s="8">
        <v>147.18</v>
      </c>
    </row>
    <row r="319" spans="1:10" x14ac:dyDescent="0.25">
      <c r="A319" t="s">
        <v>2943</v>
      </c>
      <c r="B319" t="s">
        <v>968</v>
      </c>
      <c r="C319" t="s">
        <v>969</v>
      </c>
      <c r="E319" t="s">
        <v>876</v>
      </c>
      <c r="F319" s="9">
        <v>1</v>
      </c>
      <c r="G319" s="9">
        <v>1</v>
      </c>
      <c r="H319" s="9">
        <v>0</v>
      </c>
      <c r="I319" s="8">
        <v>0.42</v>
      </c>
      <c r="J319" s="8">
        <v>0.42</v>
      </c>
    </row>
    <row r="320" spans="1:10" x14ac:dyDescent="0.25">
      <c r="A320" t="s">
        <v>2943</v>
      </c>
      <c r="B320" t="s">
        <v>968</v>
      </c>
      <c r="C320" t="s">
        <v>969</v>
      </c>
      <c r="E320" t="s">
        <v>4746</v>
      </c>
      <c r="F320" s="9">
        <v>1215</v>
      </c>
      <c r="G320" s="9">
        <v>0</v>
      </c>
      <c r="H320" s="9">
        <v>1215</v>
      </c>
      <c r="I320" s="8">
        <v>0.45</v>
      </c>
      <c r="J320" s="8">
        <v>546.75</v>
      </c>
    </row>
    <row r="321" spans="1:10" x14ac:dyDescent="0.25">
      <c r="A321" t="s">
        <v>2943</v>
      </c>
      <c r="B321" t="s">
        <v>968</v>
      </c>
      <c r="C321" t="s">
        <v>969</v>
      </c>
      <c r="E321" t="s">
        <v>686</v>
      </c>
      <c r="F321" s="9">
        <v>13</v>
      </c>
      <c r="G321" s="9">
        <v>1</v>
      </c>
      <c r="H321" s="9">
        <v>12</v>
      </c>
      <c r="I321" s="8">
        <v>0.47</v>
      </c>
      <c r="J321" s="8">
        <v>6.11</v>
      </c>
    </row>
    <row r="322" spans="1:10" x14ac:dyDescent="0.25">
      <c r="A322" t="s">
        <v>2943</v>
      </c>
      <c r="B322" t="s">
        <v>968</v>
      </c>
      <c r="C322" t="s">
        <v>969</v>
      </c>
      <c r="E322" t="s">
        <v>4746</v>
      </c>
      <c r="F322" s="9">
        <v>32</v>
      </c>
      <c r="G322" s="9">
        <v>0</v>
      </c>
      <c r="H322" s="9">
        <v>32</v>
      </c>
      <c r="I322" s="8">
        <v>0.3</v>
      </c>
      <c r="J322" s="8">
        <v>9.6</v>
      </c>
    </row>
    <row r="323" spans="1:10" x14ac:dyDescent="0.25">
      <c r="A323" t="s">
        <v>3301</v>
      </c>
      <c r="B323" t="s">
        <v>970</v>
      </c>
      <c r="C323" t="s">
        <v>970</v>
      </c>
      <c r="E323" t="s">
        <v>4746</v>
      </c>
      <c r="F323" s="9">
        <v>9</v>
      </c>
      <c r="G323" s="9">
        <v>0</v>
      </c>
      <c r="H323" s="9">
        <v>9</v>
      </c>
      <c r="I323" s="8">
        <v>0</v>
      </c>
      <c r="J323" s="8">
        <v>0</v>
      </c>
    </row>
    <row r="324" spans="1:10" x14ac:dyDescent="0.25">
      <c r="A324" t="s">
        <v>3302</v>
      </c>
      <c r="B324" t="s">
        <v>971</v>
      </c>
      <c r="C324" t="s">
        <v>972</v>
      </c>
      <c r="E324" t="s">
        <v>876</v>
      </c>
      <c r="F324" s="9">
        <v>5</v>
      </c>
      <c r="G324" s="9">
        <v>5</v>
      </c>
      <c r="H324" s="9">
        <v>0</v>
      </c>
      <c r="I324" s="8">
        <v>1.39</v>
      </c>
      <c r="J324" s="8">
        <v>6.95</v>
      </c>
    </row>
    <row r="325" spans="1:10" x14ac:dyDescent="0.25">
      <c r="A325" t="s">
        <v>3302</v>
      </c>
      <c r="B325" t="s">
        <v>971</v>
      </c>
      <c r="C325" t="s">
        <v>972</v>
      </c>
      <c r="E325" t="s">
        <v>4746</v>
      </c>
      <c r="F325" s="9">
        <v>285</v>
      </c>
      <c r="G325" s="9">
        <v>0</v>
      </c>
      <c r="H325" s="9">
        <v>285</v>
      </c>
      <c r="I325" s="8">
        <v>1.5</v>
      </c>
      <c r="J325" s="8">
        <v>427.5</v>
      </c>
    </row>
    <row r="326" spans="1:10" x14ac:dyDescent="0.25">
      <c r="A326" t="s">
        <v>3303</v>
      </c>
      <c r="B326" t="s">
        <v>973</v>
      </c>
      <c r="C326" t="s">
        <v>974</v>
      </c>
      <c r="E326" t="s">
        <v>4746</v>
      </c>
      <c r="F326" s="9">
        <v>4</v>
      </c>
      <c r="G326" s="9">
        <v>0</v>
      </c>
      <c r="H326" s="9">
        <v>4</v>
      </c>
      <c r="I326" s="8">
        <v>1.39</v>
      </c>
      <c r="J326" s="8">
        <v>5.56</v>
      </c>
    </row>
    <row r="327" spans="1:10" x14ac:dyDescent="0.25">
      <c r="A327" t="s">
        <v>3304</v>
      </c>
      <c r="B327" t="s">
        <v>975</v>
      </c>
      <c r="C327" t="s">
        <v>976</v>
      </c>
      <c r="E327" t="s">
        <v>4746</v>
      </c>
      <c r="F327" s="9">
        <v>2</v>
      </c>
      <c r="G327" s="9">
        <v>0</v>
      </c>
      <c r="H327" s="9">
        <v>2</v>
      </c>
      <c r="I327" s="8">
        <v>1.39</v>
      </c>
      <c r="J327" s="8">
        <v>2.78</v>
      </c>
    </row>
    <row r="328" spans="1:10" x14ac:dyDescent="0.25">
      <c r="A328" t="s">
        <v>3304</v>
      </c>
      <c r="B328" t="s">
        <v>975</v>
      </c>
      <c r="C328" t="s">
        <v>976</v>
      </c>
      <c r="E328" t="s">
        <v>686</v>
      </c>
      <c r="F328" s="9">
        <v>1</v>
      </c>
      <c r="G328" s="9">
        <v>0</v>
      </c>
      <c r="H328" s="9">
        <v>1</v>
      </c>
      <c r="I328" s="8">
        <v>1.56</v>
      </c>
      <c r="J328" s="8">
        <v>1.56</v>
      </c>
    </row>
    <row r="329" spans="1:10" x14ac:dyDescent="0.25">
      <c r="A329" t="s">
        <v>3305</v>
      </c>
      <c r="B329" t="s">
        <v>977</v>
      </c>
      <c r="C329" t="s">
        <v>977</v>
      </c>
      <c r="E329" t="s">
        <v>4746</v>
      </c>
      <c r="F329" s="9">
        <v>3</v>
      </c>
      <c r="G329" s="9">
        <v>0</v>
      </c>
      <c r="H329" s="9">
        <v>3</v>
      </c>
      <c r="I329" s="8">
        <v>0</v>
      </c>
      <c r="J329" s="8">
        <v>0</v>
      </c>
    </row>
    <row r="330" spans="1:10" x14ac:dyDescent="0.25">
      <c r="A330" t="s">
        <v>3306</v>
      </c>
      <c r="B330" t="s">
        <v>978</v>
      </c>
      <c r="C330" t="s">
        <v>979</v>
      </c>
      <c r="E330" t="s">
        <v>876</v>
      </c>
      <c r="F330" s="9">
        <v>5</v>
      </c>
      <c r="G330" s="9">
        <v>5</v>
      </c>
      <c r="H330" s="9">
        <v>0</v>
      </c>
      <c r="I330" s="8">
        <v>1.39</v>
      </c>
      <c r="J330" s="8">
        <v>6.95</v>
      </c>
    </row>
    <row r="331" spans="1:10" x14ac:dyDescent="0.25">
      <c r="A331" t="s">
        <v>3306</v>
      </c>
      <c r="B331" t="s">
        <v>978</v>
      </c>
      <c r="C331" t="s">
        <v>979</v>
      </c>
      <c r="E331" t="s">
        <v>4746</v>
      </c>
      <c r="F331" s="9">
        <v>251</v>
      </c>
      <c r="G331" s="9">
        <v>0</v>
      </c>
      <c r="H331" s="9">
        <v>251</v>
      </c>
      <c r="I331" s="8">
        <v>1.5</v>
      </c>
      <c r="J331" s="8">
        <v>376.5</v>
      </c>
    </row>
    <row r="332" spans="1:10" x14ac:dyDescent="0.25">
      <c r="A332" t="s">
        <v>3307</v>
      </c>
      <c r="B332" t="s">
        <v>980</v>
      </c>
      <c r="C332" t="s">
        <v>981</v>
      </c>
      <c r="E332" t="s">
        <v>876</v>
      </c>
      <c r="F332" s="9">
        <v>1</v>
      </c>
      <c r="G332" s="9">
        <v>1</v>
      </c>
      <c r="H332" s="9">
        <v>0</v>
      </c>
      <c r="I332" s="8">
        <v>0.42</v>
      </c>
      <c r="J332" s="8">
        <v>0.42</v>
      </c>
    </row>
    <row r="333" spans="1:10" x14ac:dyDescent="0.25">
      <c r="A333" t="s">
        <v>3307</v>
      </c>
      <c r="B333" t="s">
        <v>980</v>
      </c>
      <c r="C333" t="s">
        <v>981</v>
      </c>
      <c r="E333" t="s">
        <v>4746</v>
      </c>
      <c r="F333" s="9">
        <v>733</v>
      </c>
      <c r="G333" s="9">
        <v>0</v>
      </c>
      <c r="H333" s="9">
        <v>733</v>
      </c>
      <c r="I333" s="8">
        <v>0.44</v>
      </c>
      <c r="J333" s="8">
        <v>322.52</v>
      </c>
    </row>
    <row r="334" spans="1:10" x14ac:dyDescent="0.25">
      <c r="A334" t="s">
        <v>3307</v>
      </c>
      <c r="B334" t="s">
        <v>980</v>
      </c>
      <c r="C334" t="s">
        <v>981</v>
      </c>
      <c r="E334" t="s">
        <v>686</v>
      </c>
      <c r="F334" s="9">
        <v>13</v>
      </c>
      <c r="G334" s="9">
        <v>0</v>
      </c>
      <c r="H334" s="9">
        <v>13</v>
      </c>
      <c r="I334" s="8">
        <v>0.47</v>
      </c>
      <c r="J334" s="8">
        <v>6.11</v>
      </c>
    </row>
    <row r="335" spans="1:10" x14ac:dyDescent="0.25">
      <c r="A335" t="s">
        <v>3308</v>
      </c>
      <c r="B335" t="s">
        <v>982</v>
      </c>
      <c r="C335" t="s">
        <v>983</v>
      </c>
      <c r="E335" t="s">
        <v>4746</v>
      </c>
      <c r="F335" s="9">
        <v>628</v>
      </c>
      <c r="G335" s="9">
        <v>0</v>
      </c>
      <c r="H335" s="9">
        <v>628</v>
      </c>
      <c r="I335" s="8">
        <v>0</v>
      </c>
      <c r="J335" s="8">
        <v>0</v>
      </c>
    </row>
    <row r="336" spans="1:10" x14ac:dyDescent="0.25">
      <c r="A336" t="s">
        <v>536</v>
      </c>
      <c r="B336" t="s">
        <v>84</v>
      </c>
      <c r="C336" t="s">
        <v>85</v>
      </c>
      <c r="E336" t="s">
        <v>876</v>
      </c>
      <c r="F336" s="9">
        <v>1</v>
      </c>
      <c r="G336" s="9">
        <v>1</v>
      </c>
      <c r="H336" s="9">
        <v>0</v>
      </c>
      <c r="I336" s="8">
        <v>47.715699999999998</v>
      </c>
      <c r="J336" s="8">
        <v>47.715699999999998</v>
      </c>
    </row>
    <row r="337" spans="1:10" x14ac:dyDescent="0.25">
      <c r="A337" t="s">
        <v>536</v>
      </c>
      <c r="B337" t="s">
        <v>84</v>
      </c>
      <c r="C337" t="s">
        <v>85</v>
      </c>
      <c r="E337" t="s">
        <v>113</v>
      </c>
      <c r="F337" s="9">
        <v>4</v>
      </c>
      <c r="G337" s="9">
        <v>0</v>
      </c>
      <c r="H337" s="9">
        <v>4</v>
      </c>
      <c r="I337" s="8">
        <v>49.560600000000001</v>
      </c>
      <c r="J337" s="8">
        <v>198.2424</v>
      </c>
    </row>
    <row r="338" spans="1:10" x14ac:dyDescent="0.25">
      <c r="A338" t="s">
        <v>536</v>
      </c>
      <c r="B338" t="s">
        <v>84</v>
      </c>
      <c r="C338" t="s">
        <v>85</v>
      </c>
      <c r="E338" t="s">
        <v>4746</v>
      </c>
      <c r="F338" s="9">
        <v>43</v>
      </c>
      <c r="G338" s="9">
        <v>0</v>
      </c>
      <c r="H338" s="9">
        <v>43</v>
      </c>
      <c r="I338" s="8">
        <v>52.207599999999999</v>
      </c>
      <c r="J338" s="8">
        <v>2244.9268000000002</v>
      </c>
    </row>
    <row r="339" spans="1:10" x14ac:dyDescent="0.25">
      <c r="A339" t="s">
        <v>536</v>
      </c>
      <c r="B339" t="s">
        <v>84</v>
      </c>
      <c r="C339" t="s">
        <v>85</v>
      </c>
      <c r="E339" t="s">
        <v>686</v>
      </c>
      <c r="F339" s="9">
        <v>39</v>
      </c>
      <c r="G339" s="9">
        <v>1</v>
      </c>
      <c r="H339" s="9">
        <v>38</v>
      </c>
      <c r="I339" s="8">
        <v>52.21</v>
      </c>
      <c r="J339" s="8">
        <v>2036.19</v>
      </c>
    </row>
    <row r="340" spans="1:10" x14ac:dyDescent="0.25">
      <c r="A340" t="s">
        <v>3309</v>
      </c>
      <c r="B340" t="s">
        <v>984</v>
      </c>
      <c r="C340" t="s">
        <v>985</v>
      </c>
      <c r="E340" t="s">
        <v>4746</v>
      </c>
      <c r="F340" s="9">
        <v>2</v>
      </c>
      <c r="G340" s="9">
        <v>0</v>
      </c>
      <c r="H340" s="9">
        <v>2</v>
      </c>
      <c r="I340" s="8">
        <v>52.207599999999999</v>
      </c>
      <c r="J340" s="8">
        <v>104.4152</v>
      </c>
    </row>
    <row r="341" spans="1:10" x14ac:dyDescent="0.25">
      <c r="A341" t="s">
        <v>2994</v>
      </c>
      <c r="B341" t="s">
        <v>986</v>
      </c>
      <c r="C341" t="s">
        <v>987</v>
      </c>
      <c r="E341" t="s">
        <v>113</v>
      </c>
      <c r="F341" s="9">
        <v>7</v>
      </c>
      <c r="G341" s="9">
        <v>0</v>
      </c>
      <c r="H341" s="9">
        <v>7</v>
      </c>
      <c r="I341" s="8">
        <v>49.560600000000001</v>
      </c>
      <c r="J341" s="8">
        <v>346.92419999999998</v>
      </c>
    </row>
    <row r="342" spans="1:10" x14ac:dyDescent="0.25">
      <c r="A342" t="s">
        <v>2994</v>
      </c>
      <c r="B342" t="s">
        <v>986</v>
      </c>
      <c r="C342" t="s">
        <v>987</v>
      </c>
      <c r="E342" t="s">
        <v>4746</v>
      </c>
      <c r="F342" s="9">
        <v>22</v>
      </c>
      <c r="G342" s="9">
        <v>0</v>
      </c>
      <c r="H342" s="9">
        <v>22</v>
      </c>
      <c r="I342" s="8">
        <v>52.207599999999999</v>
      </c>
      <c r="J342" s="8">
        <v>1148.5672</v>
      </c>
    </row>
    <row r="343" spans="1:10" x14ac:dyDescent="0.25">
      <c r="A343" t="s">
        <v>2994</v>
      </c>
      <c r="B343" t="s">
        <v>986</v>
      </c>
      <c r="C343" t="s">
        <v>987</v>
      </c>
      <c r="E343" t="s">
        <v>686</v>
      </c>
      <c r="F343" s="9">
        <v>72</v>
      </c>
      <c r="G343" s="9">
        <v>1</v>
      </c>
      <c r="H343" s="9">
        <v>71</v>
      </c>
      <c r="I343" s="8">
        <v>52.21</v>
      </c>
      <c r="J343" s="8">
        <v>3759.12</v>
      </c>
    </row>
    <row r="344" spans="1:10" x14ac:dyDescent="0.25">
      <c r="A344" t="s">
        <v>3310</v>
      </c>
      <c r="B344" t="s">
        <v>988</v>
      </c>
      <c r="C344" t="s">
        <v>989</v>
      </c>
      <c r="E344" t="s">
        <v>113</v>
      </c>
      <c r="F344" s="9">
        <v>1</v>
      </c>
      <c r="G344" s="9">
        <v>0</v>
      </c>
      <c r="H344" s="9">
        <v>1</v>
      </c>
      <c r="I344" s="8">
        <v>0</v>
      </c>
      <c r="J344" s="8">
        <v>0</v>
      </c>
    </row>
    <row r="345" spans="1:10" x14ac:dyDescent="0.25">
      <c r="A345" t="s">
        <v>3310</v>
      </c>
      <c r="B345" t="s">
        <v>988</v>
      </c>
      <c r="C345" t="s">
        <v>989</v>
      </c>
      <c r="E345" t="s">
        <v>686</v>
      </c>
      <c r="F345" s="9">
        <v>3</v>
      </c>
      <c r="G345" s="9">
        <v>0</v>
      </c>
      <c r="H345" s="9">
        <v>3</v>
      </c>
      <c r="I345" s="8">
        <v>52.21</v>
      </c>
      <c r="J345" s="8">
        <v>156.63</v>
      </c>
    </row>
    <row r="346" spans="1:10" x14ac:dyDescent="0.25">
      <c r="A346" t="s">
        <v>3311</v>
      </c>
      <c r="B346" t="s">
        <v>990</v>
      </c>
      <c r="C346" t="s">
        <v>991</v>
      </c>
      <c r="E346" t="s">
        <v>686</v>
      </c>
      <c r="F346" s="9">
        <v>10</v>
      </c>
      <c r="G346" s="9">
        <v>0</v>
      </c>
      <c r="H346" s="9">
        <v>10</v>
      </c>
      <c r="I346" s="8">
        <v>52.21</v>
      </c>
      <c r="J346" s="8">
        <v>522.1</v>
      </c>
    </row>
    <row r="347" spans="1:10" x14ac:dyDescent="0.25">
      <c r="A347" t="s">
        <v>3312</v>
      </c>
      <c r="B347" t="s">
        <v>992</v>
      </c>
      <c r="C347" t="s">
        <v>993</v>
      </c>
      <c r="E347" t="s">
        <v>4746</v>
      </c>
      <c r="F347" s="9">
        <v>2</v>
      </c>
      <c r="G347" s="9">
        <v>0</v>
      </c>
      <c r="H347" s="9">
        <v>2</v>
      </c>
      <c r="I347" s="8">
        <v>48.855200000000004</v>
      </c>
      <c r="J347" s="8">
        <v>97.710400000000007</v>
      </c>
    </row>
    <row r="348" spans="1:10" x14ac:dyDescent="0.25">
      <c r="A348" t="s">
        <v>2942</v>
      </c>
      <c r="B348" t="s">
        <v>994</v>
      </c>
      <c r="C348" t="s">
        <v>995</v>
      </c>
      <c r="E348" t="s">
        <v>113</v>
      </c>
      <c r="F348" s="9">
        <v>4</v>
      </c>
      <c r="G348" s="9">
        <v>0</v>
      </c>
      <c r="H348" s="9">
        <v>4</v>
      </c>
      <c r="I348" s="8">
        <v>49.560600000000001</v>
      </c>
      <c r="J348" s="8">
        <v>198.2424</v>
      </c>
    </row>
    <row r="349" spans="1:10" x14ac:dyDescent="0.25">
      <c r="A349" t="s">
        <v>2942</v>
      </c>
      <c r="B349" t="s">
        <v>994</v>
      </c>
      <c r="C349" t="s">
        <v>995</v>
      </c>
      <c r="E349" t="s">
        <v>686</v>
      </c>
      <c r="F349" s="9">
        <v>53</v>
      </c>
      <c r="G349" s="9">
        <v>0</v>
      </c>
      <c r="H349" s="9">
        <v>53</v>
      </c>
      <c r="I349" s="8">
        <v>52.21</v>
      </c>
      <c r="J349" s="8">
        <v>2767.13</v>
      </c>
    </row>
    <row r="350" spans="1:10" x14ac:dyDescent="0.25">
      <c r="A350" t="s">
        <v>3314</v>
      </c>
      <c r="B350" t="s">
        <v>998</v>
      </c>
      <c r="C350" t="s">
        <v>999</v>
      </c>
      <c r="E350" t="s">
        <v>4746</v>
      </c>
      <c r="F350" s="9">
        <v>4</v>
      </c>
      <c r="G350" s="9">
        <v>0</v>
      </c>
      <c r="H350" s="9">
        <v>4</v>
      </c>
      <c r="I350" s="8">
        <v>49.4</v>
      </c>
      <c r="J350" s="8">
        <v>197.6</v>
      </c>
    </row>
    <row r="351" spans="1:10" x14ac:dyDescent="0.25">
      <c r="A351" t="s">
        <v>3315</v>
      </c>
      <c r="B351" t="s">
        <v>1000</v>
      </c>
      <c r="C351" t="s">
        <v>1001</v>
      </c>
      <c r="E351" t="s">
        <v>4746</v>
      </c>
      <c r="F351" s="9">
        <v>11</v>
      </c>
      <c r="G351" s="9">
        <v>0</v>
      </c>
      <c r="H351" s="9">
        <v>11</v>
      </c>
      <c r="I351" s="8">
        <v>52.207599999999999</v>
      </c>
      <c r="J351" s="8">
        <v>574.28359999999998</v>
      </c>
    </row>
    <row r="352" spans="1:10" x14ac:dyDescent="0.25">
      <c r="A352" t="s">
        <v>3316</v>
      </c>
      <c r="B352" t="s">
        <v>1002</v>
      </c>
      <c r="C352" t="s">
        <v>1003</v>
      </c>
      <c r="E352" t="s">
        <v>686</v>
      </c>
      <c r="F352" s="9">
        <v>5</v>
      </c>
      <c r="G352" s="9">
        <v>0</v>
      </c>
      <c r="H352" s="9">
        <v>5</v>
      </c>
      <c r="I352" s="8">
        <v>52.21</v>
      </c>
      <c r="J352" s="8">
        <v>261.05</v>
      </c>
    </row>
    <row r="353" spans="1:10" x14ac:dyDescent="0.25">
      <c r="A353" t="s">
        <v>2935</v>
      </c>
      <c r="B353" t="s">
        <v>1004</v>
      </c>
      <c r="C353" t="s">
        <v>1005</v>
      </c>
      <c r="E353" t="s">
        <v>113</v>
      </c>
      <c r="F353" s="9">
        <v>1</v>
      </c>
      <c r="G353" s="9">
        <v>0</v>
      </c>
      <c r="H353" s="9">
        <v>1</v>
      </c>
      <c r="I353" s="8">
        <v>49.560600000000001</v>
      </c>
      <c r="J353" s="8">
        <v>49.560600000000001</v>
      </c>
    </row>
    <row r="354" spans="1:10" x14ac:dyDescent="0.25">
      <c r="A354" t="s">
        <v>2935</v>
      </c>
      <c r="B354" t="s">
        <v>1004</v>
      </c>
      <c r="C354" t="s">
        <v>1005</v>
      </c>
      <c r="E354" t="s">
        <v>4746</v>
      </c>
      <c r="F354" s="9">
        <v>1</v>
      </c>
      <c r="G354" s="9">
        <v>0</v>
      </c>
      <c r="H354" s="9">
        <v>1</v>
      </c>
      <c r="I354" s="8">
        <v>52.207599999999999</v>
      </c>
      <c r="J354" s="8">
        <v>52.207599999999999</v>
      </c>
    </row>
    <row r="355" spans="1:10" x14ac:dyDescent="0.25">
      <c r="A355" t="s">
        <v>3318</v>
      </c>
      <c r="B355" t="s">
        <v>1008</v>
      </c>
      <c r="C355" t="s">
        <v>1009</v>
      </c>
      <c r="E355" t="s">
        <v>686</v>
      </c>
      <c r="F355" s="9">
        <v>3</v>
      </c>
      <c r="G355" s="9">
        <v>0</v>
      </c>
      <c r="H355" s="9">
        <v>3</v>
      </c>
      <c r="I355" s="8">
        <v>52.21</v>
      </c>
      <c r="J355" s="8">
        <v>156.63</v>
      </c>
    </row>
    <row r="356" spans="1:10" x14ac:dyDescent="0.25">
      <c r="A356" t="s">
        <v>3319</v>
      </c>
      <c r="B356" t="s">
        <v>1010</v>
      </c>
      <c r="C356" t="s">
        <v>1011</v>
      </c>
      <c r="E356" t="s">
        <v>4746</v>
      </c>
      <c r="F356" s="9">
        <v>3</v>
      </c>
      <c r="G356" s="9">
        <v>0</v>
      </c>
      <c r="H356" s="9">
        <v>3</v>
      </c>
      <c r="I356" s="8">
        <v>52.207599999999999</v>
      </c>
      <c r="J356" s="8">
        <v>156.62280000000001</v>
      </c>
    </row>
    <row r="357" spans="1:10" x14ac:dyDescent="0.25">
      <c r="A357" t="s">
        <v>3321</v>
      </c>
      <c r="B357" t="s">
        <v>1014</v>
      </c>
      <c r="C357" t="s">
        <v>1015</v>
      </c>
      <c r="E357" t="s">
        <v>4746</v>
      </c>
      <c r="F357" s="9">
        <v>2</v>
      </c>
      <c r="G357" s="9">
        <v>0</v>
      </c>
      <c r="H357" s="9">
        <v>2</v>
      </c>
      <c r="I357" s="8">
        <v>52.207599999999999</v>
      </c>
      <c r="J357" s="8">
        <v>104.4152</v>
      </c>
    </row>
    <row r="358" spans="1:10" x14ac:dyDescent="0.25">
      <c r="A358" t="s">
        <v>3322</v>
      </c>
      <c r="B358" t="s">
        <v>1016</v>
      </c>
      <c r="C358" t="s">
        <v>1017</v>
      </c>
      <c r="E358" t="s">
        <v>686</v>
      </c>
      <c r="F358" s="9">
        <v>3</v>
      </c>
      <c r="G358" s="9">
        <v>0</v>
      </c>
      <c r="H358" s="9">
        <v>3</v>
      </c>
      <c r="I358" s="8">
        <v>52.21</v>
      </c>
      <c r="J358" s="8">
        <v>156.63</v>
      </c>
    </row>
    <row r="359" spans="1:10" x14ac:dyDescent="0.25">
      <c r="A359" t="s">
        <v>3324</v>
      </c>
      <c r="B359" t="s">
        <v>1019</v>
      </c>
      <c r="C359" t="s">
        <v>1020</v>
      </c>
      <c r="E359" t="s">
        <v>686</v>
      </c>
      <c r="F359" s="9">
        <v>2</v>
      </c>
      <c r="G359" s="9">
        <v>0</v>
      </c>
      <c r="H359" s="9">
        <v>2</v>
      </c>
      <c r="I359" s="8">
        <v>52.21</v>
      </c>
      <c r="J359" s="8">
        <v>104.42</v>
      </c>
    </row>
    <row r="360" spans="1:10" x14ac:dyDescent="0.25">
      <c r="A360" t="s">
        <v>3325</v>
      </c>
      <c r="B360" t="s">
        <v>1021</v>
      </c>
      <c r="C360" t="s">
        <v>1022</v>
      </c>
      <c r="E360" t="s">
        <v>4746</v>
      </c>
      <c r="F360" s="9">
        <v>1</v>
      </c>
      <c r="G360" s="9">
        <v>0</v>
      </c>
      <c r="H360" s="9">
        <v>1</v>
      </c>
      <c r="I360" s="8">
        <v>52.207599999999999</v>
      </c>
      <c r="J360" s="8">
        <v>52.207599999999999</v>
      </c>
    </row>
    <row r="361" spans="1:10" x14ac:dyDescent="0.25">
      <c r="A361" t="s">
        <v>3326</v>
      </c>
      <c r="B361" t="s">
        <v>1023</v>
      </c>
      <c r="C361" t="s">
        <v>85</v>
      </c>
      <c r="E361" t="s">
        <v>686</v>
      </c>
      <c r="F361" s="9">
        <v>3</v>
      </c>
      <c r="G361" s="9">
        <v>0</v>
      </c>
      <c r="H361" s="9">
        <v>3</v>
      </c>
      <c r="I361" s="8">
        <v>52.21</v>
      </c>
      <c r="J361" s="8">
        <v>156.63</v>
      </c>
    </row>
    <row r="362" spans="1:10" x14ac:dyDescent="0.25">
      <c r="A362" t="s">
        <v>3327</v>
      </c>
      <c r="B362" t="s">
        <v>1024</v>
      </c>
      <c r="C362" t="s">
        <v>1025</v>
      </c>
      <c r="E362" t="s">
        <v>4746</v>
      </c>
      <c r="F362" s="9">
        <v>1</v>
      </c>
      <c r="G362" s="9">
        <v>0</v>
      </c>
      <c r="H362" s="9">
        <v>1</v>
      </c>
      <c r="I362" s="8">
        <v>48.855200000000004</v>
      </c>
      <c r="J362" s="8">
        <v>48.855200000000004</v>
      </c>
    </row>
    <row r="363" spans="1:10" x14ac:dyDescent="0.25">
      <c r="A363" t="s">
        <v>3327</v>
      </c>
      <c r="B363" t="s">
        <v>1024</v>
      </c>
      <c r="C363" t="s">
        <v>1025</v>
      </c>
      <c r="E363" t="s">
        <v>113</v>
      </c>
      <c r="F363" s="9">
        <v>1</v>
      </c>
      <c r="G363" s="9">
        <v>0</v>
      </c>
      <c r="H363" s="9">
        <v>1</v>
      </c>
      <c r="I363" s="8">
        <v>0</v>
      </c>
      <c r="J363" s="8">
        <v>0</v>
      </c>
    </row>
    <row r="364" spans="1:10" x14ac:dyDescent="0.25">
      <c r="A364" t="s">
        <v>3328</v>
      </c>
      <c r="B364" t="s">
        <v>1026</v>
      </c>
      <c r="C364" t="s">
        <v>1027</v>
      </c>
      <c r="E364" t="s">
        <v>686</v>
      </c>
      <c r="F364" s="9">
        <v>1</v>
      </c>
      <c r="G364" s="9">
        <v>0</v>
      </c>
      <c r="H364" s="9">
        <v>1</v>
      </c>
      <c r="I364" s="8">
        <v>52.21</v>
      </c>
      <c r="J364" s="8">
        <v>52.21</v>
      </c>
    </row>
    <row r="365" spans="1:10" x14ac:dyDescent="0.25">
      <c r="A365" t="s">
        <v>576</v>
      </c>
      <c r="B365" t="s">
        <v>90</v>
      </c>
      <c r="C365" t="s">
        <v>91</v>
      </c>
      <c r="E365" t="s">
        <v>113</v>
      </c>
      <c r="F365" s="9">
        <v>1</v>
      </c>
      <c r="G365" s="9">
        <v>0</v>
      </c>
      <c r="H365" s="9">
        <v>1</v>
      </c>
      <c r="I365" s="8">
        <v>49.560600000000001</v>
      </c>
      <c r="J365" s="8">
        <v>49.560600000000001</v>
      </c>
    </row>
    <row r="366" spans="1:10" x14ac:dyDescent="0.25">
      <c r="A366" t="s">
        <v>576</v>
      </c>
      <c r="B366" t="s">
        <v>90</v>
      </c>
      <c r="C366" t="s">
        <v>91</v>
      </c>
      <c r="E366" t="s">
        <v>4746</v>
      </c>
      <c r="F366" s="9">
        <v>7</v>
      </c>
      <c r="G366" s="9">
        <v>0</v>
      </c>
      <c r="H366" s="9">
        <v>7</v>
      </c>
      <c r="I366" s="8">
        <v>52.207599999999999</v>
      </c>
      <c r="J366" s="8">
        <v>365.45319999999998</v>
      </c>
    </row>
    <row r="367" spans="1:10" x14ac:dyDescent="0.25">
      <c r="A367" t="s">
        <v>3329</v>
      </c>
      <c r="B367" t="s">
        <v>1030</v>
      </c>
      <c r="C367" t="s">
        <v>1031</v>
      </c>
      <c r="E367" t="s">
        <v>113</v>
      </c>
      <c r="F367" s="9">
        <v>2</v>
      </c>
      <c r="G367" s="9">
        <v>0</v>
      </c>
      <c r="H367" s="9">
        <v>2</v>
      </c>
      <c r="I367" s="8">
        <v>0</v>
      </c>
      <c r="J367" s="8">
        <v>0</v>
      </c>
    </row>
    <row r="368" spans="1:10" x14ac:dyDescent="0.25">
      <c r="A368" t="s">
        <v>3329</v>
      </c>
      <c r="B368" t="s">
        <v>1030</v>
      </c>
      <c r="C368" t="s">
        <v>1031</v>
      </c>
      <c r="E368" t="s">
        <v>686</v>
      </c>
      <c r="F368" s="9">
        <v>4</v>
      </c>
      <c r="G368" s="9">
        <v>0</v>
      </c>
      <c r="H368" s="9">
        <v>4</v>
      </c>
      <c r="I368" s="8">
        <v>52.21</v>
      </c>
      <c r="J368" s="8">
        <v>208.84</v>
      </c>
    </row>
    <row r="369" spans="1:10" x14ac:dyDescent="0.25">
      <c r="A369" t="s">
        <v>528</v>
      </c>
      <c r="B369" t="s">
        <v>92</v>
      </c>
      <c r="C369" t="s">
        <v>93</v>
      </c>
      <c r="E369" t="s">
        <v>4746</v>
      </c>
      <c r="F369" s="9">
        <v>28</v>
      </c>
      <c r="G369" s="9">
        <v>0</v>
      </c>
      <c r="H369" s="9">
        <v>28</v>
      </c>
      <c r="I369" s="8">
        <v>52.207599999999999</v>
      </c>
      <c r="J369" s="8">
        <v>1461.8127999999999</v>
      </c>
    </row>
    <row r="370" spans="1:10" x14ac:dyDescent="0.25">
      <c r="A370" t="s">
        <v>528</v>
      </c>
      <c r="B370" t="s">
        <v>92</v>
      </c>
      <c r="C370" t="s">
        <v>93</v>
      </c>
      <c r="E370" t="s">
        <v>686</v>
      </c>
      <c r="F370" s="9">
        <v>3</v>
      </c>
      <c r="G370" s="9">
        <v>0</v>
      </c>
      <c r="H370" s="9">
        <v>3</v>
      </c>
      <c r="I370" s="8">
        <v>52.21</v>
      </c>
      <c r="J370" s="8">
        <v>156.63</v>
      </c>
    </row>
    <row r="371" spans="1:10" x14ac:dyDescent="0.25">
      <c r="A371" t="s">
        <v>4750</v>
      </c>
      <c r="B371" t="s">
        <v>4751</v>
      </c>
      <c r="C371" t="s">
        <v>4752</v>
      </c>
      <c r="E371" t="s">
        <v>686</v>
      </c>
      <c r="F371" s="9">
        <v>2</v>
      </c>
      <c r="G371" s="9">
        <v>0</v>
      </c>
      <c r="H371" s="9">
        <v>2</v>
      </c>
      <c r="I371" s="8">
        <v>52.21</v>
      </c>
      <c r="J371" s="8">
        <v>104.42</v>
      </c>
    </row>
    <row r="372" spans="1:10" x14ac:dyDescent="0.25">
      <c r="A372" t="s">
        <v>3330</v>
      </c>
      <c r="B372" t="s">
        <v>1032</v>
      </c>
      <c r="C372" t="s">
        <v>1033</v>
      </c>
      <c r="E372" t="s">
        <v>686</v>
      </c>
      <c r="F372" s="9">
        <v>1</v>
      </c>
      <c r="G372" s="9">
        <v>0</v>
      </c>
      <c r="H372" s="9">
        <v>1</v>
      </c>
      <c r="I372" s="8">
        <v>52.21</v>
      </c>
      <c r="J372" s="8">
        <v>52.21</v>
      </c>
    </row>
    <row r="373" spans="1:10" x14ac:dyDescent="0.25">
      <c r="A373" t="s">
        <v>3331</v>
      </c>
      <c r="B373" t="s">
        <v>1034</v>
      </c>
      <c r="C373" t="s">
        <v>1022</v>
      </c>
      <c r="E373" t="s">
        <v>113</v>
      </c>
      <c r="F373" s="9">
        <v>1</v>
      </c>
      <c r="G373" s="9">
        <v>0</v>
      </c>
      <c r="H373" s="9">
        <v>1</v>
      </c>
      <c r="I373" s="8">
        <v>0</v>
      </c>
      <c r="J373" s="8">
        <v>0</v>
      </c>
    </row>
    <row r="374" spans="1:10" x14ac:dyDescent="0.25">
      <c r="A374" t="s">
        <v>3331</v>
      </c>
      <c r="B374" t="s">
        <v>1034</v>
      </c>
      <c r="C374" t="s">
        <v>1022</v>
      </c>
      <c r="E374" t="s">
        <v>4746</v>
      </c>
      <c r="F374" s="9">
        <v>1</v>
      </c>
      <c r="G374" s="9">
        <v>0</v>
      </c>
      <c r="H374" s="9">
        <v>1</v>
      </c>
      <c r="I374" s="8">
        <v>52.207599999999999</v>
      </c>
      <c r="J374" s="8">
        <v>52.207599999999999</v>
      </c>
    </row>
    <row r="375" spans="1:10" x14ac:dyDescent="0.25">
      <c r="A375" t="s">
        <v>2992</v>
      </c>
      <c r="B375" t="s">
        <v>1035</v>
      </c>
      <c r="C375" t="s">
        <v>1036</v>
      </c>
      <c r="E375" t="s">
        <v>113</v>
      </c>
      <c r="F375" s="9">
        <v>1</v>
      </c>
      <c r="G375" s="9">
        <v>0</v>
      </c>
      <c r="H375" s="9">
        <v>1</v>
      </c>
      <c r="I375" s="8">
        <v>49.560600000000001</v>
      </c>
      <c r="J375" s="8">
        <v>49.560600000000001</v>
      </c>
    </row>
    <row r="376" spans="1:10" x14ac:dyDescent="0.25">
      <c r="A376" t="s">
        <v>2992</v>
      </c>
      <c r="B376" t="s">
        <v>1035</v>
      </c>
      <c r="C376" t="s">
        <v>1036</v>
      </c>
      <c r="E376" t="s">
        <v>4746</v>
      </c>
      <c r="F376" s="9">
        <v>9</v>
      </c>
      <c r="G376" s="9">
        <v>0</v>
      </c>
      <c r="H376" s="9">
        <v>9</v>
      </c>
      <c r="I376" s="8">
        <v>52.207599999999999</v>
      </c>
      <c r="J376" s="8">
        <v>469.86840000000001</v>
      </c>
    </row>
    <row r="377" spans="1:10" x14ac:dyDescent="0.25">
      <c r="A377" t="s">
        <v>2992</v>
      </c>
      <c r="B377" t="s">
        <v>1035</v>
      </c>
      <c r="C377" t="s">
        <v>1036</v>
      </c>
      <c r="E377" t="s">
        <v>686</v>
      </c>
      <c r="F377" s="9">
        <v>13</v>
      </c>
      <c r="G377" s="9">
        <v>0</v>
      </c>
      <c r="H377" s="9">
        <v>13</v>
      </c>
      <c r="I377" s="8">
        <v>52.21</v>
      </c>
      <c r="J377" s="8">
        <v>678.73</v>
      </c>
    </row>
    <row r="378" spans="1:10" x14ac:dyDescent="0.25">
      <c r="A378" t="s">
        <v>2954</v>
      </c>
      <c r="B378" t="s">
        <v>1037</v>
      </c>
      <c r="C378" t="s">
        <v>999</v>
      </c>
      <c r="E378" t="s">
        <v>4746</v>
      </c>
      <c r="F378" s="9">
        <v>2</v>
      </c>
      <c r="G378" s="9">
        <v>0</v>
      </c>
      <c r="H378" s="9">
        <v>2</v>
      </c>
      <c r="I378" s="8">
        <v>52.207599999999999</v>
      </c>
      <c r="J378" s="8">
        <v>104.4152</v>
      </c>
    </row>
    <row r="379" spans="1:10" x14ac:dyDescent="0.25">
      <c r="A379" t="s">
        <v>2954</v>
      </c>
      <c r="B379" t="s">
        <v>1037</v>
      </c>
      <c r="C379" t="s">
        <v>999</v>
      </c>
      <c r="E379" t="s">
        <v>686</v>
      </c>
      <c r="F379" s="9">
        <v>2</v>
      </c>
      <c r="G379" s="9">
        <v>0</v>
      </c>
      <c r="H379" s="9">
        <v>2</v>
      </c>
      <c r="I379" s="8">
        <v>52.21</v>
      </c>
      <c r="J379" s="8">
        <v>104.42</v>
      </c>
    </row>
    <row r="380" spans="1:10" x14ac:dyDescent="0.25">
      <c r="A380" t="s">
        <v>3332</v>
      </c>
      <c r="B380" t="s">
        <v>1038</v>
      </c>
      <c r="C380" t="s">
        <v>1039</v>
      </c>
      <c r="E380" t="s">
        <v>113</v>
      </c>
      <c r="F380" s="9">
        <v>1</v>
      </c>
      <c r="G380" s="9">
        <v>0</v>
      </c>
      <c r="H380" s="9">
        <v>1</v>
      </c>
      <c r="I380" s="8">
        <v>49.560600000000001</v>
      </c>
      <c r="J380" s="8">
        <v>49.560600000000001</v>
      </c>
    </row>
    <row r="381" spans="1:10" x14ac:dyDescent="0.25">
      <c r="A381" t="s">
        <v>3332</v>
      </c>
      <c r="B381" t="s">
        <v>1038</v>
      </c>
      <c r="C381" t="s">
        <v>1039</v>
      </c>
      <c r="E381" t="s">
        <v>4746</v>
      </c>
      <c r="F381" s="9">
        <v>1</v>
      </c>
      <c r="G381" s="9">
        <v>0</v>
      </c>
      <c r="H381" s="9">
        <v>1</v>
      </c>
      <c r="I381" s="8">
        <v>50.17</v>
      </c>
      <c r="J381" s="8">
        <v>50.17</v>
      </c>
    </row>
    <row r="382" spans="1:10" x14ac:dyDescent="0.25">
      <c r="A382" t="s">
        <v>3332</v>
      </c>
      <c r="B382" t="s">
        <v>1038</v>
      </c>
      <c r="C382" t="s">
        <v>1039</v>
      </c>
      <c r="E382" t="s">
        <v>686</v>
      </c>
      <c r="F382" s="9">
        <v>3</v>
      </c>
      <c r="G382" s="9">
        <v>0</v>
      </c>
      <c r="H382" s="9">
        <v>3</v>
      </c>
      <c r="I382" s="8">
        <v>52.21</v>
      </c>
      <c r="J382" s="8">
        <v>156.63</v>
      </c>
    </row>
    <row r="383" spans="1:10" x14ac:dyDescent="0.25">
      <c r="A383" t="s">
        <v>3333</v>
      </c>
      <c r="B383" t="s">
        <v>1040</v>
      </c>
      <c r="C383" t="s">
        <v>1041</v>
      </c>
      <c r="E383" t="s">
        <v>686</v>
      </c>
      <c r="F383" s="9">
        <v>2</v>
      </c>
      <c r="G383" s="9">
        <v>0</v>
      </c>
      <c r="H383" s="9">
        <v>2</v>
      </c>
      <c r="I383" s="8">
        <v>52.21</v>
      </c>
      <c r="J383" s="8">
        <v>104.42</v>
      </c>
    </row>
    <row r="384" spans="1:10" x14ac:dyDescent="0.25">
      <c r="A384" t="s">
        <v>2991</v>
      </c>
      <c r="B384" t="s">
        <v>1042</v>
      </c>
      <c r="C384" t="s">
        <v>989</v>
      </c>
      <c r="E384" t="s">
        <v>686</v>
      </c>
      <c r="F384" s="9">
        <v>2</v>
      </c>
      <c r="G384" s="9">
        <v>0</v>
      </c>
      <c r="H384" s="9">
        <v>2</v>
      </c>
      <c r="I384" s="8">
        <v>52.21</v>
      </c>
      <c r="J384" s="8">
        <v>104.42</v>
      </c>
    </row>
    <row r="385" spans="1:10" x14ac:dyDescent="0.25">
      <c r="A385" t="s">
        <v>3334</v>
      </c>
      <c r="B385" t="s">
        <v>1043</v>
      </c>
      <c r="C385" t="s">
        <v>1044</v>
      </c>
      <c r="E385" t="s">
        <v>4746</v>
      </c>
      <c r="F385" s="9">
        <v>1</v>
      </c>
      <c r="G385" s="9">
        <v>0</v>
      </c>
      <c r="H385" s="9">
        <v>1</v>
      </c>
      <c r="I385" s="8">
        <v>48.855200000000004</v>
      </c>
      <c r="J385" s="8">
        <v>48.855200000000004</v>
      </c>
    </row>
    <row r="386" spans="1:10" x14ac:dyDescent="0.25">
      <c r="A386" t="s">
        <v>3334</v>
      </c>
      <c r="B386" t="s">
        <v>1043</v>
      </c>
      <c r="C386" t="s">
        <v>1044</v>
      </c>
      <c r="E386" t="s">
        <v>113</v>
      </c>
      <c r="F386" s="9">
        <v>1</v>
      </c>
      <c r="G386" s="9">
        <v>0</v>
      </c>
      <c r="H386" s="9">
        <v>1</v>
      </c>
      <c r="I386" s="8">
        <v>49.560600000000001</v>
      </c>
      <c r="J386" s="8">
        <v>49.560600000000001</v>
      </c>
    </row>
    <row r="387" spans="1:10" x14ac:dyDescent="0.25">
      <c r="A387" t="s">
        <v>3334</v>
      </c>
      <c r="B387" t="s">
        <v>1043</v>
      </c>
      <c r="C387" t="s">
        <v>1044</v>
      </c>
      <c r="E387" t="s">
        <v>686</v>
      </c>
      <c r="F387" s="9">
        <v>1</v>
      </c>
      <c r="G387" s="9">
        <v>0</v>
      </c>
      <c r="H387" s="9">
        <v>1</v>
      </c>
      <c r="I387" s="8">
        <v>52.21</v>
      </c>
      <c r="J387" s="8">
        <v>52.21</v>
      </c>
    </row>
    <row r="388" spans="1:10" x14ac:dyDescent="0.25">
      <c r="A388" t="s">
        <v>623</v>
      </c>
      <c r="B388" t="s">
        <v>95</v>
      </c>
      <c r="C388" t="s">
        <v>96</v>
      </c>
      <c r="E388" t="s">
        <v>4746</v>
      </c>
      <c r="F388" s="9">
        <v>1</v>
      </c>
      <c r="G388" s="9">
        <v>0</v>
      </c>
      <c r="H388" s="9">
        <v>1</v>
      </c>
      <c r="I388" s="8">
        <v>52.207599999999999</v>
      </c>
      <c r="J388" s="8">
        <v>52.207599999999999</v>
      </c>
    </row>
    <row r="389" spans="1:10" x14ac:dyDescent="0.25">
      <c r="A389" t="s">
        <v>3335</v>
      </c>
      <c r="B389" t="s">
        <v>1045</v>
      </c>
      <c r="C389" t="s">
        <v>995</v>
      </c>
      <c r="E389" t="s">
        <v>113</v>
      </c>
      <c r="F389" s="9">
        <v>3</v>
      </c>
      <c r="G389" s="9">
        <v>0</v>
      </c>
      <c r="H389" s="9">
        <v>3</v>
      </c>
      <c r="I389" s="8">
        <v>49.560600000000001</v>
      </c>
      <c r="J389" s="8">
        <v>148.68180000000001</v>
      </c>
    </row>
    <row r="390" spans="1:10" x14ac:dyDescent="0.25">
      <c r="A390" t="s">
        <v>3335</v>
      </c>
      <c r="B390" t="s">
        <v>1045</v>
      </c>
      <c r="C390" t="s">
        <v>995</v>
      </c>
      <c r="E390" t="s">
        <v>4746</v>
      </c>
      <c r="F390" s="9">
        <v>1</v>
      </c>
      <c r="G390" s="9">
        <v>0</v>
      </c>
      <c r="H390" s="9">
        <v>1</v>
      </c>
      <c r="I390" s="8">
        <v>52.207599999999999</v>
      </c>
      <c r="J390" s="8">
        <v>52.207599999999999</v>
      </c>
    </row>
    <row r="391" spans="1:10" x14ac:dyDescent="0.25">
      <c r="A391" t="s">
        <v>3335</v>
      </c>
      <c r="B391" t="s">
        <v>1045</v>
      </c>
      <c r="C391" t="s">
        <v>995</v>
      </c>
      <c r="E391" t="s">
        <v>686</v>
      </c>
      <c r="F391" s="9">
        <v>32</v>
      </c>
      <c r="G391" s="9">
        <v>0</v>
      </c>
      <c r="H391" s="9">
        <v>32</v>
      </c>
      <c r="I391" s="8">
        <v>52.21</v>
      </c>
      <c r="J391" s="8">
        <v>1670.72</v>
      </c>
    </row>
    <row r="392" spans="1:10" x14ac:dyDescent="0.25">
      <c r="A392" t="s">
        <v>3336</v>
      </c>
      <c r="B392" t="s">
        <v>1046</v>
      </c>
      <c r="C392" t="s">
        <v>1047</v>
      </c>
      <c r="E392" t="s">
        <v>113</v>
      </c>
      <c r="F392" s="9">
        <v>1</v>
      </c>
      <c r="G392" s="9">
        <v>0</v>
      </c>
      <c r="H392" s="9">
        <v>1</v>
      </c>
      <c r="I392" s="8">
        <v>49.560600000000001</v>
      </c>
      <c r="J392" s="8">
        <v>49.560600000000001</v>
      </c>
    </row>
    <row r="393" spans="1:10" x14ac:dyDescent="0.25">
      <c r="A393" t="s">
        <v>3336</v>
      </c>
      <c r="B393" t="s">
        <v>1046</v>
      </c>
      <c r="C393" t="s">
        <v>1047</v>
      </c>
      <c r="E393" t="s">
        <v>4746</v>
      </c>
      <c r="F393" s="9">
        <v>3</v>
      </c>
      <c r="G393" s="9">
        <v>0</v>
      </c>
      <c r="H393" s="9">
        <v>3</v>
      </c>
      <c r="I393" s="8">
        <v>52.207599999999999</v>
      </c>
      <c r="J393" s="8">
        <v>156.62280000000001</v>
      </c>
    </row>
    <row r="394" spans="1:10" x14ac:dyDescent="0.25">
      <c r="A394" t="s">
        <v>618</v>
      </c>
      <c r="B394" t="s">
        <v>97</v>
      </c>
      <c r="C394" t="s">
        <v>98</v>
      </c>
      <c r="E394" t="s">
        <v>4746</v>
      </c>
      <c r="F394" s="9">
        <v>1</v>
      </c>
      <c r="G394" s="9">
        <v>0</v>
      </c>
      <c r="H394" s="9">
        <v>1</v>
      </c>
      <c r="I394" s="8">
        <v>52.207599999999999</v>
      </c>
      <c r="J394" s="8">
        <v>52.207599999999999</v>
      </c>
    </row>
    <row r="395" spans="1:10" x14ac:dyDescent="0.25">
      <c r="A395" t="s">
        <v>618</v>
      </c>
      <c r="B395" t="s">
        <v>97</v>
      </c>
      <c r="C395" t="s">
        <v>98</v>
      </c>
      <c r="E395" t="s">
        <v>686</v>
      </c>
      <c r="F395" s="9">
        <v>1</v>
      </c>
      <c r="G395" s="9">
        <v>0</v>
      </c>
      <c r="H395" s="9">
        <v>1</v>
      </c>
      <c r="I395" s="8">
        <v>52.207599999999999</v>
      </c>
      <c r="J395" s="8">
        <v>52.207599999999999</v>
      </c>
    </row>
    <row r="396" spans="1:10" x14ac:dyDescent="0.25">
      <c r="A396" t="s">
        <v>3337</v>
      </c>
      <c r="B396" t="s">
        <v>1048</v>
      </c>
      <c r="C396" t="s">
        <v>1049</v>
      </c>
      <c r="E396" t="s">
        <v>113</v>
      </c>
      <c r="F396" s="9">
        <v>1</v>
      </c>
      <c r="G396" s="9">
        <v>0</v>
      </c>
      <c r="H396" s="9">
        <v>1</v>
      </c>
      <c r="I396" s="8">
        <v>0</v>
      </c>
      <c r="J396" s="8">
        <v>0</v>
      </c>
    </row>
    <row r="397" spans="1:10" x14ac:dyDescent="0.25">
      <c r="A397" t="s">
        <v>3337</v>
      </c>
      <c r="B397" t="s">
        <v>1048</v>
      </c>
      <c r="C397" t="s">
        <v>1049</v>
      </c>
      <c r="E397" t="s">
        <v>686</v>
      </c>
      <c r="F397" s="9">
        <v>7</v>
      </c>
      <c r="G397" s="9">
        <v>0</v>
      </c>
      <c r="H397" s="9">
        <v>7</v>
      </c>
      <c r="I397" s="8">
        <v>52.21</v>
      </c>
      <c r="J397" s="8">
        <v>365.47</v>
      </c>
    </row>
    <row r="398" spans="1:10" x14ac:dyDescent="0.25">
      <c r="A398" t="s">
        <v>625</v>
      </c>
      <c r="B398" t="s">
        <v>99</v>
      </c>
      <c r="C398" t="s">
        <v>100</v>
      </c>
      <c r="E398" t="s">
        <v>4746</v>
      </c>
      <c r="F398" s="9">
        <v>3</v>
      </c>
      <c r="G398" s="9">
        <v>0</v>
      </c>
      <c r="H398" s="9">
        <v>3</v>
      </c>
      <c r="I398" s="8">
        <v>52.207599999999999</v>
      </c>
      <c r="J398" s="8">
        <v>156.62280000000001</v>
      </c>
    </row>
    <row r="399" spans="1:10" x14ac:dyDescent="0.25">
      <c r="A399" t="s">
        <v>625</v>
      </c>
      <c r="B399" t="s">
        <v>99</v>
      </c>
      <c r="C399" t="s">
        <v>100</v>
      </c>
      <c r="E399" t="s">
        <v>686</v>
      </c>
      <c r="F399" s="9">
        <v>1</v>
      </c>
      <c r="G399" s="9">
        <v>0</v>
      </c>
      <c r="H399" s="9">
        <v>1</v>
      </c>
      <c r="I399" s="8">
        <v>52.207599999999999</v>
      </c>
      <c r="J399" s="8">
        <v>52.207599999999999</v>
      </c>
    </row>
    <row r="400" spans="1:10" x14ac:dyDescent="0.25">
      <c r="A400" t="s">
        <v>3339</v>
      </c>
      <c r="B400" t="s">
        <v>1052</v>
      </c>
      <c r="C400" t="s">
        <v>1053</v>
      </c>
      <c r="E400" t="s">
        <v>113</v>
      </c>
      <c r="F400" s="9">
        <v>1</v>
      </c>
      <c r="G400" s="9">
        <v>0</v>
      </c>
      <c r="H400" s="9">
        <v>1</v>
      </c>
      <c r="I400" s="8">
        <v>42.64</v>
      </c>
      <c r="J400" s="8">
        <v>42.64</v>
      </c>
    </row>
    <row r="401" spans="1:10" x14ac:dyDescent="0.25">
      <c r="A401" t="s">
        <v>3340</v>
      </c>
      <c r="B401" t="s">
        <v>1054</v>
      </c>
      <c r="C401" t="s">
        <v>1055</v>
      </c>
      <c r="D401" t="s">
        <v>840</v>
      </c>
      <c r="E401" t="s">
        <v>4746</v>
      </c>
      <c r="F401" s="9">
        <v>3</v>
      </c>
      <c r="G401" s="9">
        <v>0</v>
      </c>
      <c r="H401" s="9">
        <v>3</v>
      </c>
      <c r="I401" s="8">
        <v>10.5</v>
      </c>
      <c r="J401" s="8">
        <v>31.5</v>
      </c>
    </row>
    <row r="402" spans="1:10" x14ac:dyDescent="0.25">
      <c r="A402" t="s">
        <v>3340</v>
      </c>
      <c r="B402" t="s">
        <v>1054</v>
      </c>
      <c r="C402" t="s">
        <v>1055</v>
      </c>
      <c r="D402" t="s">
        <v>840</v>
      </c>
      <c r="E402" t="s">
        <v>106</v>
      </c>
      <c r="F402" s="9">
        <v>5</v>
      </c>
      <c r="G402" s="9">
        <v>0</v>
      </c>
      <c r="H402" s="9">
        <v>5</v>
      </c>
      <c r="I402" s="8">
        <v>16.36</v>
      </c>
      <c r="J402" s="8">
        <v>81.8</v>
      </c>
    </row>
    <row r="403" spans="1:10" x14ac:dyDescent="0.25">
      <c r="A403" t="s">
        <v>3340</v>
      </c>
      <c r="B403" t="s">
        <v>1054</v>
      </c>
      <c r="C403" t="s">
        <v>1055</v>
      </c>
      <c r="D403" t="s">
        <v>840</v>
      </c>
      <c r="E403" t="s">
        <v>113</v>
      </c>
      <c r="F403" s="9">
        <v>5</v>
      </c>
      <c r="G403" s="9">
        <v>0</v>
      </c>
      <c r="H403" s="9">
        <v>5</v>
      </c>
      <c r="I403" s="8">
        <v>13.97</v>
      </c>
      <c r="J403" s="8">
        <v>69.849999999999994</v>
      </c>
    </row>
    <row r="404" spans="1:10" x14ac:dyDescent="0.25">
      <c r="A404" t="s">
        <v>3340</v>
      </c>
      <c r="B404" t="s">
        <v>1054</v>
      </c>
      <c r="C404" t="s">
        <v>1055</v>
      </c>
      <c r="D404" t="s">
        <v>840</v>
      </c>
      <c r="E404" t="s">
        <v>186</v>
      </c>
      <c r="F404" s="9">
        <v>57</v>
      </c>
      <c r="G404" s="9">
        <v>0</v>
      </c>
      <c r="H404" s="9">
        <v>57</v>
      </c>
      <c r="I404" s="8">
        <v>14.5692</v>
      </c>
      <c r="J404" s="8">
        <v>830.44439999999997</v>
      </c>
    </row>
    <row r="405" spans="1:10" x14ac:dyDescent="0.25">
      <c r="A405" t="s">
        <v>3340</v>
      </c>
      <c r="B405" t="s">
        <v>1054</v>
      </c>
      <c r="C405" t="s">
        <v>1055</v>
      </c>
      <c r="D405" t="s">
        <v>840</v>
      </c>
      <c r="E405" t="s">
        <v>109</v>
      </c>
      <c r="F405" s="9">
        <v>2</v>
      </c>
      <c r="G405" s="9">
        <v>0</v>
      </c>
      <c r="H405" s="9">
        <v>2</v>
      </c>
      <c r="I405" s="8">
        <v>14.5692</v>
      </c>
      <c r="J405" s="8">
        <v>29.138400000000001</v>
      </c>
    </row>
    <row r="406" spans="1:10" x14ac:dyDescent="0.25">
      <c r="A406" t="s">
        <v>3341</v>
      </c>
      <c r="B406" t="s">
        <v>1056</v>
      </c>
      <c r="C406" t="s">
        <v>1057</v>
      </c>
      <c r="D406" t="s">
        <v>843</v>
      </c>
      <c r="E406" t="s">
        <v>4746</v>
      </c>
      <c r="F406" s="9">
        <v>2</v>
      </c>
      <c r="G406" s="9">
        <v>0</v>
      </c>
      <c r="H406" s="9">
        <v>2</v>
      </c>
      <c r="I406" s="8">
        <v>10.5</v>
      </c>
      <c r="J406" s="8">
        <v>21</v>
      </c>
    </row>
    <row r="407" spans="1:10" x14ac:dyDescent="0.25">
      <c r="A407" t="s">
        <v>3341</v>
      </c>
      <c r="B407" t="s">
        <v>1056</v>
      </c>
      <c r="C407" t="s">
        <v>1057</v>
      </c>
      <c r="D407" t="s">
        <v>843</v>
      </c>
      <c r="E407" t="s">
        <v>106</v>
      </c>
      <c r="F407" s="9">
        <v>4</v>
      </c>
      <c r="G407" s="9">
        <v>1</v>
      </c>
      <c r="H407" s="9">
        <v>3</v>
      </c>
      <c r="I407" s="8">
        <v>16.36</v>
      </c>
      <c r="J407" s="8">
        <v>65.44</v>
      </c>
    </row>
    <row r="408" spans="1:10" x14ac:dyDescent="0.25">
      <c r="A408" t="s">
        <v>3341</v>
      </c>
      <c r="B408" t="s">
        <v>1056</v>
      </c>
      <c r="C408" t="s">
        <v>1057</v>
      </c>
      <c r="D408" t="s">
        <v>843</v>
      </c>
      <c r="E408" t="s">
        <v>113</v>
      </c>
      <c r="F408" s="9">
        <v>8</v>
      </c>
      <c r="G408" s="9">
        <v>0</v>
      </c>
      <c r="H408" s="9">
        <v>8</v>
      </c>
      <c r="I408" s="8">
        <v>15.0603</v>
      </c>
      <c r="J408" s="8">
        <v>120.4824</v>
      </c>
    </row>
    <row r="409" spans="1:10" x14ac:dyDescent="0.25">
      <c r="A409" t="s">
        <v>3341</v>
      </c>
      <c r="B409" t="s">
        <v>1056</v>
      </c>
      <c r="C409" t="s">
        <v>1057</v>
      </c>
      <c r="D409" t="s">
        <v>843</v>
      </c>
      <c r="E409" t="s">
        <v>186</v>
      </c>
      <c r="F409" s="9">
        <v>90</v>
      </c>
      <c r="G409" s="9">
        <v>0</v>
      </c>
      <c r="H409" s="9">
        <v>90</v>
      </c>
      <c r="I409" s="8">
        <v>14.5692</v>
      </c>
      <c r="J409" s="8">
        <v>1311.2280000000001</v>
      </c>
    </row>
    <row r="410" spans="1:10" x14ac:dyDescent="0.25">
      <c r="A410" t="s">
        <v>3341</v>
      </c>
      <c r="B410" t="s">
        <v>1056</v>
      </c>
      <c r="C410" t="s">
        <v>1057</v>
      </c>
      <c r="D410" t="s">
        <v>843</v>
      </c>
      <c r="E410" t="s">
        <v>109</v>
      </c>
      <c r="F410" s="9">
        <v>2</v>
      </c>
      <c r="G410" s="9">
        <v>0</v>
      </c>
      <c r="H410" s="9">
        <v>2</v>
      </c>
      <c r="I410" s="8">
        <v>14.5692</v>
      </c>
      <c r="J410" s="8">
        <v>29.138400000000001</v>
      </c>
    </row>
    <row r="411" spans="1:10" x14ac:dyDescent="0.25">
      <c r="A411" t="s">
        <v>3342</v>
      </c>
      <c r="B411" t="s">
        <v>1058</v>
      </c>
      <c r="C411" t="s">
        <v>1059</v>
      </c>
      <c r="D411" t="s">
        <v>846</v>
      </c>
      <c r="E411" t="s">
        <v>4746</v>
      </c>
      <c r="F411" s="9">
        <v>7</v>
      </c>
      <c r="G411" s="9">
        <v>0</v>
      </c>
      <c r="H411" s="9">
        <v>7</v>
      </c>
      <c r="I411" s="8">
        <v>15.0603</v>
      </c>
      <c r="J411" s="8">
        <v>105.4221</v>
      </c>
    </row>
    <row r="412" spans="1:10" x14ac:dyDescent="0.25">
      <c r="A412" t="s">
        <v>3342</v>
      </c>
      <c r="B412" t="s">
        <v>1058</v>
      </c>
      <c r="C412" t="s">
        <v>1059</v>
      </c>
      <c r="D412" t="s">
        <v>846</v>
      </c>
      <c r="E412" t="s">
        <v>106</v>
      </c>
      <c r="F412" s="9">
        <v>3</v>
      </c>
      <c r="G412" s="9">
        <v>1</v>
      </c>
      <c r="H412" s="9">
        <v>2</v>
      </c>
      <c r="I412" s="8">
        <v>16.36</v>
      </c>
      <c r="J412" s="8">
        <v>49.08</v>
      </c>
    </row>
    <row r="413" spans="1:10" x14ac:dyDescent="0.25">
      <c r="A413" t="s">
        <v>3342</v>
      </c>
      <c r="B413" t="s">
        <v>1058</v>
      </c>
      <c r="C413" t="s">
        <v>1059</v>
      </c>
      <c r="D413" t="s">
        <v>846</v>
      </c>
      <c r="E413" t="s">
        <v>113</v>
      </c>
      <c r="F413" s="9">
        <v>7</v>
      </c>
      <c r="G413" s="9">
        <v>0</v>
      </c>
      <c r="H413" s="9">
        <v>7</v>
      </c>
      <c r="I413" s="8">
        <v>15.0603</v>
      </c>
      <c r="J413" s="8">
        <v>105.4221</v>
      </c>
    </row>
    <row r="414" spans="1:10" x14ac:dyDescent="0.25">
      <c r="A414" t="s">
        <v>3342</v>
      </c>
      <c r="B414" t="s">
        <v>1058</v>
      </c>
      <c r="C414" t="s">
        <v>1059</v>
      </c>
      <c r="D414" t="s">
        <v>846</v>
      </c>
      <c r="E414" t="s">
        <v>186</v>
      </c>
      <c r="F414" s="9">
        <v>63</v>
      </c>
      <c r="G414" s="9">
        <v>0</v>
      </c>
      <c r="H414" s="9">
        <v>63</v>
      </c>
      <c r="I414" s="8">
        <v>14.5692</v>
      </c>
      <c r="J414" s="8">
        <v>917.8596</v>
      </c>
    </row>
    <row r="415" spans="1:10" x14ac:dyDescent="0.25">
      <c r="A415" t="s">
        <v>3342</v>
      </c>
      <c r="B415" t="s">
        <v>1058</v>
      </c>
      <c r="C415" t="s">
        <v>1059</v>
      </c>
      <c r="D415" t="s">
        <v>846</v>
      </c>
      <c r="E415" t="s">
        <v>109</v>
      </c>
      <c r="F415" s="9">
        <v>2</v>
      </c>
      <c r="G415" s="9">
        <v>0</v>
      </c>
      <c r="H415" s="9">
        <v>2</v>
      </c>
      <c r="I415" s="8">
        <v>14.5692</v>
      </c>
      <c r="J415" s="8">
        <v>29.138400000000001</v>
      </c>
    </row>
    <row r="416" spans="1:10" x14ac:dyDescent="0.25">
      <c r="A416" t="s">
        <v>3343</v>
      </c>
      <c r="B416" t="s">
        <v>1060</v>
      </c>
      <c r="C416" t="s">
        <v>1061</v>
      </c>
      <c r="D416" t="s">
        <v>849</v>
      </c>
      <c r="E416" t="s">
        <v>106</v>
      </c>
      <c r="F416" s="9">
        <v>4</v>
      </c>
      <c r="G416" s="9">
        <v>1</v>
      </c>
      <c r="H416" s="9">
        <v>3</v>
      </c>
      <c r="I416" s="8">
        <v>16.36</v>
      </c>
      <c r="J416" s="8">
        <v>65.44</v>
      </c>
    </row>
    <row r="417" spans="1:10" x14ac:dyDescent="0.25">
      <c r="A417" t="s">
        <v>3343</v>
      </c>
      <c r="B417" t="s">
        <v>1060</v>
      </c>
      <c r="C417" t="s">
        <v>1061</v>
      </c>
      <c r="D417" t="s">
        <v>849</v>
      </c>
      <c r="E417" t="s">
        <v>113</v>
      </c>
      <c r="F417" s="9">
        <v>6</v>
      </c>
      <c r="G417" s="9">
        <v>0</v>
      </c>
      <c r="H417" s="9">
        <v>6</v>
      </c>
      <c r="I417" s="8">
        <v>13.97</v>
      </c>
      <c r="J417" s="8">
        <v>83.82</v>
      </c>
    </row>
    <row r="418" spans="1:10" x14ac:dyDescent="0.25">
      <c r="A418" t="s">
        <v>3343</v>
      </c>
      <c r="B418" t="s">
        <v>1060</v>
      </c>
      <c r="C418" t="s">
        <v>1061</v>
      </c>
      <c r="D418" t="s">
        <v>849</v>
      </c>
      <c r="E418" t="s">
        <v>186</v>
      </c>
      <c r="F418" s="9">
        <v>10</v>
      </c>
      <c r="G418" s="9">
        <v>0</v>
      </c>
      <c r="H418" s="9">
        <v>10</v>
      </c>
      <c r="I418" s="8">
        <v>14.5692</v>
      </c>
      <c r="J418" s="8">
        <v>145.69200000000001</v>
      </c>
    </row>
    <row r="419" spans="1:10" x14ac:dyDescent="0.25">
      <c r="A419" t="s">
        <v>3343</v>
      </c>
      <c r="B419" t="s">
        <v>1060</v>
      </c>
      <c r="C419" t="s">
        <v>1061</v>
      </c>
      <c r="D419" t="s">
        <v>849</v>
      </c>
      <c r="E419" t="s">
        <v>109</v>
      </c>
      <c r="F419" s="9">
        <v>2</v>
      </c>
      <c r="G419" s="9">
        <v>0</v>
      </c>
      <c r="H419" s="9">
        <v>2</v>
      </c>
      <c r="I419" s="8">
        <v>14.5692</v>
      </c>
      <c r="J419" s="8">
        <v>29.138400000000001</v>
      </c>
    </row>
    <row r="420" spans="1:10" x14ac:dyDescent="0.25">
      <c r="A420" t="s">
        <v>3344</v>
      </c>
      <c r="B420" t="s">
        <v>1062</v>
      </c>
      <c r="C420" t="s">
        <v>1063</v>
      </c>
      <c r="D420" t="s">
        <v>852</v>
      </c>
      <c r="E420" t="s">
        <v>106</v>
      </c>
      <c r="F420" s="9">
        <v>1</v>
      </c>
      <c r="G420" s="9">
        <v>1</v>
      </c>
      <c r="H420" s="9">
        <v>0</v>
      </c>
      <c r="I420" s="8">
        <v>14.64</v>
      </c>
      <c r="J420" s="8">
        <v>14.64</v>
      </c>
    </row>
    <row r="421" spans="1:10" x14ac:dyDescent="0.25">
      <c r="A421" t="s">
        <v>3344</v>
      </c>
      <c r="B421" t="s">
        <v>1062</v>
      </c>
      <c r="C421" t="s">
        <v>1063</v>
      </c>
      <c r="D421" t="s">
        <v>852</v>
      </c>
      <c r="E421" t="s">
        <v>113</v>
      </c>
      <c r="F421" s="9">
        <v>1</v>
      </c>
      <c r="G421" s="9">
        <v>0</v>
      </c>
      <c r="H421" s="9">
        <v>1</v>
      </c>
      <c r="I421" s="8">
        <v>13.97</v>
      </c>
      <c r="J421" s="8">
        <v>13.97</v>
      </c>
    </row>
    <row r="422" spans="1:10" x14ac:dyDescent="0.25">
      <c r="A422" t="s">
        <v>4947</v>
      </c>
      <c r="B422" t="s">
        <v>4948</v>
      </c>
      <c r="C422" t="s">
        <v>4949</v>
      </c>
      <c r="E422" t="s">
        <v>861</v>
      </c>
      <c r="F422" s="9">
        <v>1</v>
      </c>
      <c r="G422" s="9">
        <v>0</v>
      </c>
      <c r="H422" s="9">
        <v>1</v>
      </c>
      <c r="I422" s="8">
        <v>46.75</v>
      </c>
      <c r="J422" s="8">
        <v>46.75</v>
      </c>
    </row>
    <row r="423" spans="1:10" x14ac:dyDescent="0.25">
      <c r="A423" t="s">
        <v>3347</v>
      </c>
      <c r="B423" t="s">
        <v>1067</v>
      </c>
      <c r="C423" t="s">
        <v>1068</v>
      </c>
      <c r="E423" t="s">
        <v>113</v>
      </c>
      <c r="F423" s="9">
        <v>25</v>
      </c>
      <c r="G423" s="9">
        <v>0</v>
      </c>
      <c r="H423" s="9">
        <v>25</v>
      </c>
      <c r="I423" s="8">
        <v>42.64</v>
      </c>
      <c r="J423" s="8">
        <v>1066</v>
      </c>
    </row>
    <row r="424" spans="1:10" x14ac:dyDescent="0.25">
      <c r="A424" t="s">
        <v>3348</v>
      </c>
      <c r="B424" t="s">
        <v>1069</v>
      </c>
      <c r="C424" t="s">
        <v>1069</v>
      </c>
      <c r="E424" t="s">
        <v>113</v>
      </c>
      <c r="F424" s="9">
        <v>10</v>
      </c>
      <c r="G424" s="9">
        <v>0</v>
      </c>
      <c r="H424" s="9">
        <v>10</v>
      </c>
      <c r="I424" s="8">
        <v>0</v>
      </c>
      <c r="J424" s="8">
        <v>0</v>
      </c>
    </row>
    <row r="425" spans="1:10" x14ac:dyDescent="0.25">
      <c r="A425" t="s">
        <v>3349</v>
      </c>
      <c r="B425" t="s">
        <v>1070</v>
      </c>
      <c r="C425" t="s">
        <v>1071</v>
      </c>
      <c r="E425" t="s">
        <v>113</v>
      </c>
      <c r="F425" s="9">
        <v>5</v>
      </c>
      <c r="G425" s="9">
        <v>0</v>
      </c>
      <c r="H425" s="9">
        <v>5</v>
      </c>
      <c r="I425" s="8">
        <v>102.33</v>
      </c>
      <c r="J425" s="8">
        <v>511.65</v>
      </c>
    </row>
    <row r="426" spans="1:10" x14ac:dyDescent="0.25">
      <c r="A426" t="s">
        <v>3350</v>
      </c>
      <c r="B426" t="s">
        <v>1072</v>
      </c>
      <c r="C426" t="s">
        <v>1073</v>
      </c>
      <c r="E426" t="s">
        <v>861</v>
      </c>
      <c r="F426" s="9">
        <v>2</v>
      </c>
      <c r="G426" s="9">
        <v>0</v>
      </c>
      <c r="H426" s="9">
        <v>2</v>
      </c>
      <c r="I426" s="8">
        <v>0</v>
      </c>
      <c r="J426" s="8">
        <v>0</v>
      </c>
    </row>
    <row r="427" spans="1:10" x14ac:dyDescent="0.25">
      <c r="A427" t="s">
        <v>3352</v>
      </c>
      <c r="B427" t="s">
        <v>1075</v>
      </c>
      <c r="C427" t="s">
        <v>1076</v>
      </c>
      <c r="E427" t="s">
        <v>113</v>
      </c>
      <c r="F427" s="9">
        <v>2</v>
      </c>
      <c r="G427" s="9">
        <v>0</v>
      </c>
      <c r="H427" s="9">
        <v>2</v>
      </c>
      <c r="I427" s="8">
        <v>46.9</v>
      </c>
      <c r="J427" s="8">
        <v>93.8</v>
      </c>
    </row>
    <row r="428" spans="1:10" x14ac:dyDescent="0.25">
      <c r="A428" t="s">
        <v>3353</v>
      </c>
      <c r="B428" t="s">
        <v>1077</v>
      </c>
      <c r="C428" t="s">
        <v>1078</v>
      </c>
      <c r="E428" t="s">
        <v>113</v>
      </c>
      <c r="F428" s="9">
        <v>1</v>
      </c>
      <c r="G428" s="9">
        <v>0</v>
      </c>
      <c r="H428" s="9">
        <v>1</v>
      </c>
      <c r="I428" s="8">
        <v>42.64</v>
      </c>
      <c r="J428" s="8">
        <v>42.64</v>
      </c>
    </row>
    <row r="429" spans="1:10" x14ac:dyDescent="0.25">
      <c r="A429" t="s">
        <v>3354</v>
      </c>
      <c r="B429" t="s">
        <v>1079</v>
      </c>
      <c r="C429" t="s">
        <v>1080</v>
      </c>
      <c r="E429" t="s">
        <v>113</v>
      </c>
      <c r="F429" s="9">
        <v>5</v>
      </c>
      <c r="G429" s="9">
        <v>0</v>
      </c>
      <c r="H429" s="9">
        <v>5</v>
      </c>
      <c r="I429" s="8">
        <v>42.64</v>
      </c>
      <c r="J429" s="8">
        <v>213.2</v>
      </c>
    </row>
    <row r="430" spans="1:10" x14ac:dyDescent="0.25">
      <c r="A430" t="s">
        <v>2792</v>
      </c>
      <c r="B430" t="s">
        <v>2791</v>
      </c>
      <c r="C430" t="s">
        <v>3827</v>
      </c>
      <c r="E430" t="s">
        <v>4746</v>
      </c>
      <c r="F430" s="9">
        <v>0</v>
      </c>
      <c r="G430" s="9">
        <v>0</v>
      </c>
      <c r="H430" s="9">
        <v>0</v>
      </c>
      <c r="I430" s="8">
        <v>58.413800000000002</v>
      </c>
      <c r="J430" s="8">
        <v>0</v>
      </c>
    </row>
    <row r="431" spans="1:10" x14ac:dyDescent="0.25">
      <c r="A431" t="s">
        <v>2792</v>
      </c>
      <c r="B431" t="s">
        <v>2791</v>
      </c>
      <c r="C431" t="s">
        <v>3827</v>
      </c>
      <c r="E431" t="s">
        <v>113</v>
      </c>
      <c r="F431" s="9">
        <v>6</v>
      </c>
      <c r="G431" s="9">
        <v>2</v>
      </c>
      <c r="H431" s="9">
        <v>4</v>
      </c>
      <c r="I431" s="8">
        <v>62.34</v>
      </c>
      <c r="J431" s="8">
        <v>374.04</v>
      </c>
    </row>
    <row r="432" spans="1:10" x14ac:dyDescent="0.25">
      <c r="A432" t="s">
        <v>2792</v>
      </c>
      <c r="B432" t="s">
        <v>2791</v>
      </c>
      <c r="C432" t="s">
        <v>3827</v>
      </c>
      <c r="E432" t="s">
        <v>109</v>
      </c>
      <c r="F432" s="9">
        <v>17</v>
      </c>
      <c r="G432" s="9">
        <v>1</v>
      </c>
      <c r="H432" s="9">
        <v>16</v>
      </c>
      <c r="I432" s="8">
        <v>62.34</v>
      </c>
      <c r="J432" s="8">
        <v>1059.78</v>
      </c>
    </row>
    <row r="433" spans="1:10" x14ac:dyDescent="0.25">
      <c r="A433" t="s">
        <v>2792</v>
      </c>
      <c r="B433" t="s">
        <v>2791</v>
      </c>
      <c r="C433" t="s">
        <v>3827</v>
      </c>
      <c r="E433" t="s">
        <v>106</v>
      </c>
      <c r="F433" s="9">
        <v>61</v>
      </c>
      <c r="G433" s="9">
        <v>3</v>
      </c>
      <c r="H433" s="9">
        <v>58</v>
      </c>
      <c r="I433" s="8">
        <v>62.34</v>
      </c>
      <c r="J433" s="8">
        <v>3802.74</v>
      </c>
    </row>
    <row r="434" spans="1:10" x14ac:dyDescent="0.25">
      <c r="A434" t="s">
        <v>3355</v>
      </c>
      <c r="B434" t="s">
        <v>1081</v>
      </c>
      <c r="C434" t="s">
        <v>1082</v>
      </c>
      <c r="E434" t="s">
        <v>113</v>
      </c>
      <c r="F434" s="9">
        <v>30</v>
      </c>
      <c r="G434" s="9">
        <v>0</v>
      </c>
      <c r="H434" s="9">
        <v>30</v>
      </c>
      <c r="I434" s="8">
        <v>9.9499999999999993</v>
      </c>
      <c r="J434" s="8">
        <v>298.5</v>
      </c>
    </row>
    <row r="435" spans="1:10" x14ac:dyDescent="0.25">
      <c r="A435" t="s">
        <v>3356</v>
      </c>
      <c r="B435" t="s">
        <v>1083</v>
      </c>
      <c r="C435" t="s">
        <v>1084</v>
      </c>
      <c r="E435" t="s">
        <v>752</v>
      </c>
      <c r="F435" s="9">
        <v>1</v>
      </c>
      <c r="G435" s="9">
        <v>0</v>
      </c>
      <c r="H435" s="9">
        <v>1</v>
      </c>
      <c r="I435" s="8">
        <v>0</v>
      </c>
      <c r="J435" s="8">
        <v>0</v>
      </c>
    </row>
    <row r="436" spans="1:10" x14ac:dyDescent="0.25">
      <c r="A436" t="s">
        <v>3357</v>
      </c>
      <c r="B436" t="s">
        <v>1085</v>
      </c>
      <c r="C436" t="s">
        <v>1085</v>
      </c>
      <c r="E436" t="s">
        <v>4746</v>
      </c>
      <c r="F436" s="9">
        <v>10</v>
      </c>
      <c r="G436" s="9">
        <v>0</v>
      </c>
      <c r="H436" s="9">
        <v>10</v>
      </c>
      <c r="I436" s="8">
        <v>53.17</v>
      </c>
      <c r="J436" s="8">
        <v>531.70000000000005</v>
      </c>
    </row>
    <row r="437" spans="1:10" x14ac:dyDescent="0.25">
      <c r="A437" t="s">
        <v>3358</v>
      </c>
      <c r="B437" t="s">
        <v>1086</v>
      </c>
      <c r="C437" t="s">
        <v>1087</v>
      </c>
      <c r="E437" t="s">
        <v>119</v>
      </c>
      <c r="F437" s="9">
        <v>5</v>
      </c>
      <c r="G437" s="9">
        <v>0</v>
      </c>
      <c r="H437" s="9">
        <v>5</v>
      </c>
      <c r="I437" s="8">
        <v>212.52</v>
      </c>
      <c r="J437" s="8">
        <v>1062.5999999999999</v>
      </c>
    </row>
    <row r="438" spans="1:10" x14ac:dyDescent="0.25">
      <c r="A438" t="s">
        <v>4950</v>
      </c>
      <c r="B438" t="s">
        <v>4951</v>
      </c>
      <c r="C438" t="s">
        <v>4952</v>
      </c>
      <c r="E438" t="s">
        <v>861</v>
      </c>
      <c r="F438" s="9">
        <v>1</v>
      </c>
      <c r="G438" s="9">
        <v>0</v>
      </c>
      <c r="H438" s="9">
        <v>1</v>
      </c>
      <c r="I438" s="8">
        <v>46.75</v>
      </c>
      <c r="J438" s="8">
        <v>46.75</v>
      </c>
    </row>
    <row r="439" spans="1:10" x14ac:dyDescent="0.25">
      <c r="A439" t="s">
        <v>3359</v>
      </c>
      <c r="B439" t="s">
        <v>1088</v>
      </c>
      <c r="C439" t="s">
        <v>1089</v>
      </c>
      <c r="E439" t="s">
        <v>861</v>
      </c>
      <c r="F439" s="9">
        <v>1</v>
      </c>
      <c r="G439" s="9">
        <v>0</v>
      </c>
      <c r="H439" s="9">
        <v>1</v>
      </c>
      <c r="I439" s="8">
        <v>1314.56</v>
      </c>
      <c r="J439" s="8">
        <v>1314.56</v>
      </c>
    </row>
    <row r="440" spans="1:10" x14ac:dyDescent="0.25">
      <c r="A440" t="s">
        <v>4953</v>
      </c>
      <c r="B440" t="s">
        <v>4954</v>
      </c>
      <c r="C440" t="s">
        <v>4955</v>
      </c>
      <c r="E440" t="s">
        <v>861</v>
      </c>
      <c r="F440" s="9">
        <v>1</v>
      </c>
      <c r="G440" s="9">
        <v>0</v>
      </c>
      <c r="H440" s="9">
        <v>1</v>
      </c>
      <c r="I440" s="8">
        <v>46.75</v>
      </c>
      <c r="J440" s="8">
        <v>46.75</v>
      </c>
    </row>
    <row r="441" spans="1:10" x14ac:dyDescent="0.25">
      <c r="A441" t="s">
        <v>4956</v>
      </c>
      <c r="B441" t="s">
        <v>4957</v>
      </c>
      <c r="C441" t="s">
        <v>4958</v>
      </c>
      <c r="E441" t="s">
        <v>861</v>
      </c>
      <c r="F441" s="9">
        <v>4</v>
      </c>
      <c r="G441" s="9">
        <v>0</v>
      </c>
      <c r="H441" s="9">
        <v>4</v>
      </c>
      <c r="I441" s="8">
        <v>46.75</v>
      </c>
      <c r="J441" s="8">
        <v>187</v>
      </c>
    </row>
    <row r="442" spans="1:10" x14ac:dyDescent="0.25">
      <c r="A442" t="s">
        <v>4959</v>
      </c>
      <c r="B442" t="s">
        <v>4960</v>
      </c>
      <c r="C442" t="s">
        <v>4961</v>
      </c>
      <c r="E442" t="s">
        <v>861</v>
      </c>
      <c r="F442" s="9">
        <v>2</v>
      </c>
      <c r="G442" s="9">
        <v>0</v>
      </c>
      <c r="H442" s="9">
        <v>2</v>
      </c>
      <c r="I442" s="8">
        <v>46.75</v>
      </c>
      <c r="J442" s="8">
        <v>93.5</v>
      </c>
    </row>
    <row r="443" spans="1:10" x14ac:dyDescent="0.25">
      <c r="A443" t="s">
        <v>4962</v>
      </c>
      <c r="B443" t="s">
        <v>4963</v>
      </c>
      <c r="C443" t="s">
        <v>4964</v>
      </c>
      <c r="E443" t="s">
        <v>861</v>
      </c>
      <c r="F443" s="9">
        <v>7</v>
      </c>
      <c r="G443" s="9">
        <v>0</v>
      </c>
      <c r="H443" s="9">
        <v>7</v>
      </c>
      <c r="I443" s="8">
        <v>46.75</v>
      </c>
      <c r="J443" s="8">
        <v>327.25</v>
      </c>
    </row>
    <row r="444" spans="1:10" x14ac:dyDescent="0.25">
      <c r="A444" t="s">
        <v>3360</v>
      </c>
      <c r="B444" t="s">
        <v>1090</v>
      </c>
      <c r="C444" t="s">
        <v>1091</v>
      </c>
      <c r="E444" t="s">
        <v>113</v>
      </c>
      <c r="F444" s="9">
        <v>37</v>
      </c>
      <c r="G444" s="9">
        <v>0</v>
      </c>
      <c r="H444" s="9">
        <v>37</v>
      </c>
      <c r="I444" s="8">
        <v>15.63</v>
      </c>
      <c r="J444" s="8">
        <v>578.30999999999995</v>
      </c>
    </row>
    <row r="445" spans="1:10" x14ac:dyDescent="0.25">
      <c r="A445" t="s">
        <v>3361</v>
      </c>
      <c r="B445" t="s">
        <v>1092</v>
      </c>
      <c r="C445" t="s">
        <v>1093</v>
      </c>
      <c r="E445" t="s">
        <v>113</v>
      </c>
      <c r="F445" s="9">
        <v>9</v>
      </c>
      <c r="G445" s="9">
        <v>0</v>
      </c>
      <c r="H445" s="9">
        <v>9</v>
      </c>
      <c r="I445" s="8">
        <v>14.21</v>
      </c>
      <c r="J445" s="8">
        <v>127.89</v>
      </c>
    </row>
    <row r="446" spans="1:10" x14ac:dyDescent="0.25">
      <c r="A446" t="s">
        <v>3362</v>
      </c>
      <c r="B446" t="s">
        <v>1094</v>
      </c>
      <c r="C446" t="s">
        <v>1095</v>
      </c>
      <c r="E446" t="s">
        <v>113</v>
      </c>
      <c r="F446" s="9">
        <v>8</v>
      </c>
      <c r="G446" s="9">
        <v>0</v>
      </c>
      <c r="H446" s="9">
        <v>8</v>
      </c>
      <c r="I446" s="8">
        <v>14.21</v>
      </c>
      <c r="J446" s="8">
        <v>113.68</v>
      </c>
    </row>
    <row r="447" spans="1:10" x14ac:dyDescent="0.25">
      <c r="A447" t="s">
        <v>3363</v>
      </c>
      <c r="B447" t="s">
        <v>1096</v>
      </c>
      <c r="C447" t="s">
        <v>1097</v>
      </c>
      <c r="E447" t="s">
        <v>113</v>
      </c>
      <c r="F447" s="9">
        <v>8</v>
      </c>
      <c r="G447" s="9">
        <v>0</v>
      </c>
      <c r="H447" s="9">
        <v>8</v>
      </c>
      <c r="I447" s="8">
        <v>33.4</v>
      </c>
      <c r="J447" s="8">
        <v>267.2</v>
      </c>
    </row>
    <row r="448" spans="1:10" x14ac:dyDescent="0.25">
      <c r="A448" t="s">
        <v>3364</v>
      </c>
      <c r="B448" t="s">
        <v>1098</v>
      </c>
      <c r="C448" t="s">
        <v>1099</v>
      </c>
      <c r="E448" t="s">
        <v>113</v>
      </c>
      <c r="F448" s="9">
        <v>5</v>
      </c>
      <c r="G448" s="9">
        <v>0</v>
      </c>
      <c r="H448" s="9">
        <v>5</v>
      </c>
      <c r="I448" s="8">
        <v>61.11</v>
      </c>
      <c r="J448" s="8">
        <v>305.55</v>
      </c>
    </row>
    <row r="449" spans="1:10" x14ac:dyDescent="0.25">
      <c r="A449" t="s">
        <v>4965</v>
      </c>
      <c r="B449" t="s">
        <v>4966</v>
      </c>
      <c r="C449" t="s">
        <v>4967</v>
      </c>
      <c r="E449" t="s">
        <v>861</v>
      </c>
      <c r="F449" s="9">
        <v>4</v>
      </c>
      <c r="G449" s="9">
        <v>0</v>
      </c>
      <c r="H449" s="9">
        <v>4</v>
      </c>
      <c r="I449" s="8">
        <v>46.75</v>
      </c>
      <c r="J449" s="8">
        <v>187</v>
      </c>
    </row>
    <row r="450" spans="1:10" x14ac:dyDescent="0.25">
      <c r="A450" t="s">
        <v>4968</v>
      </c>
      <c r="B450" t="s">
        <v>4969</v>
      </c>
      <c r="C450" t="s">
        <v>4970</v>
      </c>
      <c r="E450" t="s">
        <v>861</v>
      </c>
      <c r="F450" s="9">
        <v>4</v>
      </c>
      <c r="G450" s="9">
        <v>0</v>
      </c>
      <c r="H450" s="9">
        <v>4</v>
      </c>
      <c r="I450" s="8">
        <v>46.75</v>
      </c>
      <c r="J450" s="8">
        <v>187</v>
      </c>
    </row>
    <row r="451" spans="1:10" x14ac:dyDescent="0.25">
      <c r="A451" t="s">
        <v>3365</v>
      </c>
      <c r="B451" t="s">
        <v>1100</v>
      </c>
      <c r="C451" t="s">
        <v>1101</v>
      </c>
      <c r="E451" t="s">
        <v>113</v>
      </c>
      <c r="F451" s="9">
        <v>10</v>
      </c>
      <c r="G451" s="9">
        <v>0</v>
      </c>
      <c r="H451" s="9">
        <v>10</v>
      </c>
      <c r="I451" s="8">
        <v>3.55</v>
      </c>
      <c r="J451" s="8">
        <v>35.5</v>
      </c>
    </row>
    <row r="452" spans="1:10" x14ac:dyDescent="0.25">
      <c r="A452" t="s">
        <v>3366</v>
      </c>
      <c r="B452" t="s">
        <v>1102</v>
      </c>
      <c r="C452" t="s">
        <v>1103</v>
      </c>
      <c r="E452" t="s">
        <v>113</v>
      </c>
      <c r="F452" s="9">
        <v>1</v>
      </c>
      <c r="G452" s="9">
        <v>0</v>
      </c>
      <c r="H452" s="9">
        <v>1</v>
      </c>
      <c r="I452" s="8">
        <v>1.1399999999999999</v>
      </c>
      <c r="J452" s="8">
        <v>1.1399999999999999</v>
      </c>
    </row>
    <row r="453" spans="1:10" x14ac:dyDescent="0.25">
      <c r="A453" t="s">
        <v>3367</v>
      </c>
      <c r="B453" t="s">
        <v>1104</v>
      </c>
      <c r="C453" t="s">
        <v>1105</v>
      </c>
      <c r="E453" t="s">
        <v>113</v>
      </c>
      <c r="F453" s="9">
        <v>15</v>
      </c>
      <c r="G453" s="9">
        <v>0</v>
      </c>
      <c r="H453" s="9">
        <v>15</v>
      </c>
      <c r="I453" s="8">
        <v>3.55</v>
      </c>
      <c r="J453" s="8">
        <v>53.25</v>
      </c>
    </row>
    <row r="454" spans="1:10" x14ac:dyDescent="0.25">
      <c r="A454" t="s">
        <v>3368</v>
      </c>
      <c r="B454" t="s">
        <v>1106</v>
      </c>
      <c r="C454" t="s">
        <v>1107</v>
      </c>
      <c r="E454" t="s">
        <v>113</v>
      </c>
      <c r="F454" s="9">
        <v>9</v>
      </c>
      <c r="G454" s="9">
        <v>0</v>
      </c>
      <c r="H454" s="9">
        <v>9</v>
      </c>
      <c r="I454" s="8">
        <v>1.1399999999999999</v>
      </c>
      <c r="J454" s="8">
        <v>10.26</v>
      </c>
    </row>
    <row r="455" spans="1:10" x14ac:dyDescent="0.25">
      <c r="A455" t="s">
        <v>3369</v>
      </c>
      <c r="B455" t="s">
        <v>1108</v>
      </c>
      <c r="C455" t="s">
        <v>1109</v>
      </c>
      <c r="E455" t="s">
        <v>113</v>
      </c>
      <c r="F455" s="9">
        <v>10</v>
      </c>
      <c r="G455" s="9">
        <v>0</v>
      </c>
      <c r="H455" s="9">
        <v>10</v>
      </c>
      <c r="I455" s="8">
        <v>1.1399999999999999</v>
      </c>
      <c r="J455" s="8">
        <v>11.4</v>
      </c>
    </row>
    <row r="456" spans="1:10" x14ac:dyDescent="0.25">
      <c r="A456" t="s">
        <v>3370</v>
      </c>
      <c r="B456" t="s">
        <v>1110</v>
      </c>
      <c r="C456" t="s">
        <v>1111</v>
      </c>
      <c r="E456" t="s">
        <v>113</v>
      </c>
      <c r="F456" s="9">
        <v>10</v>
      </c>
      <c r="G456" s="9">
        <v>0</v>
      </c>
      <c r="H456" s="9">
        <v>10</v>
      </c>
      <c r="I456" s="8">
        <v>1.1399999999999999</v>
      </c>
      <c r="J456" s="8">
        <v>11.4</v>
      </c>
    </row>
    <row r="457" spans="1:10" x14ac:dyDescent="0.25">
      <c r="A457" t="s">
        <v>3371</v>
      </c>
      <c r="B457" t="s">
        <v>1112</v>
      </c>
      <c r="C457" t="s">
        <v>1113</v>
      </c>
      <c r="E457" t="s">
        <v>113</v>
      </c>
      <c r="F457" s="9">
        <v>2</v>
      </c>
      <c r="G457" s="9">
        <v>0</v>
      </c>
      <c r="H457" s="9">
        <v>2</v>
      </c>
      <c r="I457" s="8">
        <v>2.13</v>
      </c>
      <c r="J457" s="8">
        <v>4.26</v>
      </c>
    </row>
    <row r="458" spans="1:10" x14ac:dyDescent="0.25">
      <c r="A458" t="s">
        <v>3372</v>
      </c>
      <c r="B458" t="s">
        <v>1114</v>
      </c>
      <c r="C458" t="s">
        <v>1115</v>
      </c>
      <c r="E458" t="s">
        <v>113</v>
      </c>
      <c r="F458" s="9">
        <v>14</v>
      </c>
      <c r="G458" s="9">
        <v>0</v>
      </c>
      <c r="H458" s="9">
        <v>14</v>
      </c>
      <c r="I458" s="8">
        <v>1.85</v>
      </c>
      <c r="J458" s="8">
        <v>25.9</v>
      </c>
    </row>
    <row r="459" spans="1:10" x14ac:dyDescent="0.25">
      <c r="A459" t="s">
        <v>3373</v>
      </c>
      <c r="B459" t="s">
        <v>1116</v>
      </c>
      <c r="C459" t="s">
        <v>1117</v>
      </c>
      <c r="E459" t="s">
        <v>113</v>
      </c>
      <c r="F459" s="9">
        <v>6</v>
      </c>
      <c r="G459" s="9">
        <v>0</v>
      </c>
      <c r="H459" s="9">
        <v>6</v>
      </c>
      <c r="I459" s="8">
        <v>8.5299999999999994</v>
      </c>
      <c r="J459" s="8">
        <v>51.18</v>
      </c>
    </row>
    <row r="460" spans="1:10" x14ac:dyDescent="0.25">
      <c r="A460" t="s">
        <v>3374</v>
      </c>
      <c r="B460" t="s">
        <v>1118</v>
      </c>
      <c r="C460" t="s">
        <v>1119</v>
      </c>
      <c r="E460" t="s">
        <v>113</v>
      </c>
      <c r="F460" s="9">
        <v>6</v>
      </c>
      <c r="G460" s="9">
        <v>0</v>
      </c>
      <c r="H460" s="9">
        <v>6</v>
      </c>
      <c r="I460" s="8">
        <v>163.44</v>
      </c>
      <c r="J460" s="8">
        <v>980.64</v>
      </c>
    </row>
    <row r="461" spans="1:10" x14ac:dyDescent="0.25">
      <c r="A461" t="s">
        <v>3375</v>
      </c>
      <c r="B461" t="s">
        <v>1120</v>
      </c>
      <c r="C461" t="s">
        <v>1121</v>
      </c>
      <c r="E461" t="s">
        <v>113</v>
      </c>
      <c r="F461" s="9">
        <v>2</v>
      </c>
      <c r="G461" s="9">
        <v>0</v>
      </c>
      <c r="H461" s="9">
        <v>2</v>
      </c>
      <c r="I461" s="8">
        <v>163.44</v>
      </c>
      <c r="J461" s="8">
        <v>326.88</v>
      </c>
    </row>
    <row r="462" spans="1:10" x14ac:dyDescent="0.25">
      <c r="A462" t="s">
        <v>3376</v>
      </c>
      <c r="B462" t="s">
        <v>1122</v>
      </c>
      <c r="C462" t="s">
        <v>1123</v>
      </c>
      <c r="E462" t="s">
        <v>113</v>
      </c>
      <c r="F462" s="9">
        <v>1</v>
      </c>
      <c r="G462" s="9">
        <v>0</v>
      </c>
      <c r="H462" s="9">
        <v>1</v>
      </c>
      <c r="I462" s="8">
        <v>241.1446</v>
      </c>
      <c r="J462" s="8">
        <v>241.1446</v>
      </c>
    </row>
    <row r="463" spans="1:10" x14ac:dyDescent="0.25">
      <c r="A463" t="s">
        <v>3376</v>
      </c>
      <c r="B463" t="s">
        <v>1122</v>
      </c>
      <c r="C463" t="s">
        <v>1123</v>
      </c>
      <c r="E463" t="s">
        <v>4746</v>
      </c>
      <c r="F463" s="9">
        <v>2</v>
      </c>
      <c r="G463" s="9">
        <v>0</v>
      </c>
      <c r="H463" s="9">
        <v>2</v>
      </c>
      <c r="I463" s="8">
        <v>238.11529999999999</v>
      </c>
      <c r="J463" s="8">
        <v>476.23059999999998</v>
      </c>
    </row>
    <row r="464" spans="1:10" x14ac:dyDescent="0.25">
      <c r="A464" t="s">
        <v>3377</v>
      </c>
      <c r="B464" t="s">
        <v>1124</v>
      </c>
      <c r="C464" t="s">
        <v>1125</v>
      </c>
      <c r="E464" t="s">
        <v>4746</v>
      </c>
      <c r="F464" s="9">
        <v>1</v>
      </c>
      <c r="G464" s="9">
        <v>0</v>
      </c>
      <c r="H464" s="9">
        <v>1</v>
      </c>
      <c r="I464" s="8">
        <v>257.49849999999998</v>
      </c>
      <c r="J464" s="8">
        <v>257.49849999999998</v>
      </c>
    </row>
    <row r="465" spans="1:10" x14ac:dyDescent="0.25">
      <c r="A465" t="s">
        <v>3378</v>
      </c>
      <c r="B465" t="s">
        <v>1126</v>
      </c>
      <c r="C465" t="s">
        <v>1127</v>
      </c>
      <c r="E465" t="s">
        <v>4746</v>
      </c>
      <c r="F465" s="9">
        <v>2</v>
      </c>
      <c r="G465" s="9">
        <v>0</v>
      </c>
      <c r="H465" s="9">
        <v>2</v>
      </c>
      <c r="I465" s="8">
        <v>238.11529999999999</v>
      </c>
      <c r="J465" s="8">
        <v>476.23059999999998</v>
      </c>
    </row>
    <row r="466" spans="1:10" x14ac:dyDescent="0.25">
      <c r="A466" t="s">
        <v>3378</v>
      </c>
      <c r="B466" t="s">
        <v>1126</v>
      </c>
      <c r="C466" t="s">
        <v>1127</v>
      </c>
      <c r="E466" t="s">
        <v>4746</v>
      </c>
      <c r="F466" s="9">
        <v>2</v>
      </c>
      <c r="G466" s="9">
        <v>0</v>
      </c>
      <c r="H466" s="9">
        <v>2</v>
      </c>
      <c r="I466" s="8">
        <v>238.11529999999999</v>
      </c>
      <c r="J466" s="8">
        <v>476.23059999999998</v>
      </c>
    </row>
    <row r="467" spans="1:10" x14ac:dyDescent="0.25">
      <c r="A467" t="s">
        <v>3380</v>
      </c>
      <c r="B467" t="s">
        <v>1130</v>
      </c>
      <c r="C467" t="s">
        <v>1131</v>
      </c>
      <c r="E467" t="s">
        <v>113</v>
      </c>
      <c r="F467" s="9">
        <v>5</v>
      </c>
      <c r="G467" s="9">
        <v>0</v>
      </c>
      <c r="H467" s="9">
        <v>5</v>
      </c>
      <c r="I467" s="8">
        <v>17.05</v>
      </c>
      <c r="J467" s="8">
        <v>85.25</v>
      </c>
    </row>
    <row r="468" spans="1:10" x14ac:dyDescent="0.25">
      <c r="A468" t="s">
        <v>3381</v>
      </c>
      <c r="B468" t="s">
        <v>1132</v>
      </c>
      <c r="C468" t="s">
        <v>1133</v>
      </c>
      <c r="E468" t="s">
        <v>113</v>
      </c>
      <c r="F468" s="9">
        <v>11</v>
      </c>
      <c r="G468" s="9">
        <v>0</v>
      </c>
      <c r="H468" s="9">
        <v>11</v>
      </c>
      <c r="I468" s="8">
        <v>16.34</v>
      </c>
      <c r="J468" s="8">
        <v>179.74</v>
      </c>
    </row>
    <row r="469" spans="1:10" x14ac:dyDescent="0.25">
      <c r="A469" t="s">
        <v>3382</v>
      </c>
      <c r="B469" t="s">
        <v>1134</v>
      </c>
      <c r="C469" t="s">
        <v>1135</v>
      </c>
      <c r="E469" t="s">
        <v>113</v>
      </c>
      <c r="F469" s="9">
        <v>91</v>
      </c>
      <c r="G469" s="9">
        <v>0</v>
      </c>
      <c r="H469" s="9">
        <v>91</v>
      </c>
      <c r="I469" s="8">
        <v>12.79</v>
      </c>
      <c r="J469" s="8">
        <v>1163.8900000000001</v>
      </c>
    </row>
    <row r="470" spans="1:10" x14ac:dyDescent="0.25">
      <c r="A470" t="s">
        <v>3383</v>
      </c>
      <c r="B470" t="s">
        <v>1136</v>
      </c>
      <c r="C470" t="s">
        <v>1137</v>
      </c>
      <c r="E470" t="s">
        <v>113</v>
      </c>
      <c r="F470" s="9">
        <v>15</v>
      </c>
      <c r="G470" s="9">
        <v>0</v>
      </c>
      <c r="H470" s="9">
        <v>15</v>
      </c>
      <c r="I470" s="8">
        <v>18.48</v>
      </c>
      <c r="J470" s="8">
        <v>277.2</v>
      </c>
    </row>
    <row r="471" spans="1:10" x14ac:dyDescent="0.25">
      <c r="A471" t="s">
        <v>3384</v>
      </c>
      <c r="B471" t="s">
        <v>1138</v>
      </c>
      <c r="C471" t="s">
        <v>1139</v>
      </c>
      <c r="E471" t="s">
        <v>113</v>
      </c>
      <c r="F471" s="9">
        <v>17</v>
      </c>
      <c r="G471" s="9">
        <v>0</v>
      </c>
      <c r="H471" s="9">
        <v>17</v>
      </c>
      <c r="I471" s="8">
        <v>18.48</v>
      </c>
      <c r="J471" s="8">
        <v>314.16000000000003</v>
      </c>
    </row>
    <row r="472" spans="1:10" x14ac:dyDescent="0.25">
      <c r="A472" t="s">
        <v>3385</v>
      </c>
      <c r="B472" t="s">
        <v>1140</v>
      </c>
      <c r="C472" t="s">
        <v>1141</v>
      </c>
      <c r="E472" t="s">
        <v>113</v>
      </c>
      <c r="F472" s="9">
        <v>24</v>
      </c>
      <c r="G472" s="9">
        <v>0</v>
      </c>
      <c r="H472" s="9">
        <v>24</v>
      </c>
      <c r="I472" s="8">
        <v>14.21</v>
      </c>
      <c r="J472" s="8">
        <v>341.04</v>
      </c>
    </row>
    <row r="473" spans="1:10" x14ac:dyDescent="0.25">
      <c r="A473" t="s">
        <v>3386</v>
      </c>
      <c r="B473" t="s">
        <v>1142</v>
      </c>
      <c r="C473" t="s">
        <v>1143</v>
      </c>
      <c r="E473" t="s">
        <v>113</v>
      </c>
      <c r="F473" s="9">
        <v>8</v>
      </c>
      <c r="G473" s="9">
        <v>0</v>
      </c>
      <c r="H473" s="9">
        <v>8</v>
      </c>
      <c r="I473" s="8">
        <v>54</v>
      </c>
      <c r="J473" s="8">
        <v>432</v>
      </c>
    </row>
    <row r="474" spans="1:10" x14ac:dyDescent="0.25">
      <c r="A474" t="s">
        <v>3387</v>
      </c>
      <c r="B474" t="s">
        <v>1144</v>
      </c>
      <c r="C474" t="s">
        <v>1145</v>
      </c>
      <c r="E474" t="s">
        <v>113</v>
      </c>
      <c r="F474" s="9">
        <v>1</v>
      </c>
      <c r="G474" s="9">
        <v>0</v>
      </c>
      <c r="H474" s="9">
        <v>1</v>
      </c>
      <c r="I474" s="8">
        <v>85.27</v>
      </c>
      <c r="J474" s="8">
        <v>85.27</v>
      </c>
    </row>
    <row r="475" spans="1:10" x14ac:dyDescent="0.25">
      <c r="A475" t="s">
        <v>3388</v>
      </c>
      <c r="B475" t="s">
        <v>1146</v>
      </c>
      <c r="C475" t="s">
        <v>1147</v>
      </c>
      <c r="E475" t="s">
        <v>113</v>
      </c>
      <c r="F475" s="9">
        <v>6</v>
      </c>
      <c r="G475" s="9">
        <v>0</v>
      </c>
      <c r="H475" s="9">
        <v>6</v>
      </c>
      <c r="I475" s="8">
        <v>75.319999999999993</v>
      </c>
      <c r="J475" s="8">
        <v>451.92</v>
      </c>
    </row>
    <row r="476" spans="1:10" x14ac:dyDescent="0.25">
      <c r="A476" t="s">
        <v>3389</v>
      </c>
      <c r="B476" t="s">
        <v>1148</v>
      </c>
      <c r="C476" t="s">
        <v>1149</v>
      </c>
      <c r="E476" t="s">
        <v>113</v>
      </c>
      <c r="F476" s="9">
        <v>7</v>
      </c>
      <c r="G476" s="9">
        <v>0</v>
      </c>
      <c r="H476" s="9">
        <v>7</v>
      </c>
      <c r="I476" s="8">
        <v>86.69</v>
      </c>
      <c r="J476" s="8">
        <v>606.83000000000004</v>
      </c>
    </row>
    <row r="477" spans="1:10" x14ac:dyDescent="0.25">
      <c r="A477" t="s">
        <v>3390</v>
      </c>
      <c r="B477" t="s">
        <v>1150</v>
      </c>
      <c r="C477" t="s">
        <v>3722</v>
      </c>
      <c r="E477" t="s">
        <v>113</v>
      </c>
      <c r="F477" s="9">
        <v>2</v>
      </c>
      <c r="G477" s="9">
        <v>0</v>
      </c>
      <c r="H477" s="9">
        <v>2</v>
      </c>
      <c r="I477" s="8">
        <v>58.27</v>
      </c>
      <c r="J477" s="8">
        <v>116.54</v>
      </c>
    </row>
    <row r="478" spans="1:10" x14ac:dyDescent="0.25">
      <c r="A478" t="s">
        <v>3391</v>
      </c>
      <c r="B478" t="s">
        <v>1151</v>
      </c>
      <c r="C478" t="s">
        <v>1152</v>
      </c>
      <c r="E478" t="s">
        <v>113</v>
      </c>
      <c r="F478" s="9">
        <v>8</v>
      </c>
      <c r="G478" s="9">
        <v>0</v>
      </c>
      <c r="H478" s="9">
        <v>8</v>
      </c>
      <c r="I478" s="8">
        <v>63.95</v>
      </c>
      <c r="J478" s="8">
        <v>511.6</v>
      </c>
    </row>
    <row r="479" spans="1:10" x14ac:dyDescent="0.25">
      <c r="A479" t="s">
        <v>3392</v>
      </c>
      <c r="B479" t="s">
        <v>1153</v>
      </c>
      <c r="C479" t="s">
        <v>1154</v>
      </c>
      <c r="E479" t="s">
        <v>113</v>
      </c>
      <c r="F479" s="9">
        <v>4</v>
      </c>
      <c r="G479" s="9">
        <v>0</v>
      </c>
      <c r="H479" s="9">
        <v>4</v>
      </c>
      <c r="I479" s="8">
        <v>66.8</v>
      </c>
      <c r="J479" s="8">
        <v>267.2</v>
      </c>
    </row>
    <row r="480" spans="1:10" x14ac:dyDescent="0.25">
      <c r="A480" t="s">
        <v>3393</v>
      </c>
      <c r="B480" t="s">
        <v>1155</v>
      </c>
      <c r="C480" t="s">
        <v>1156</v>
      </c>
      <c r="E480" t="s">
        <v>113</v>
      </c>
      <c r="F480" s="9">
        <v>6</v>
      </c>
      <c r="G480" s="9">
        <v>0</v>
      </c>
      <c r="H480" s="9">
        <v>6</v>
      </c>
      <c r="I480" s="8">
        <v>41.21</v>
      </c>
      <c r="J480" s="8">
        <v>247.26</v>
      </c>
    </row>
    <row r="481" spans="1:10" x14ac:dyDescent="0.25">
      <c r="A481" t="s">
        <v>3394</v>
      </c>
      <c r="B481" t="s">
        <v>1157</v>
      </c>
      <c r="C481" t="s">
        <v>1158</v>
      </c>
      <c r="E481" t="s">
        <v>113</v>
      </c>
      <c r="F481" s="9">
        <v>6</v>
      </c>
      <c r="G481" s="9">
        <v>0</v>
      </c>
      <c r="H481" s="9">
        <v>6</v>
      </c>
      <c r="I481" s="8">
        <v>41.21</v>
      </c>
      <c r="J481" s="8">
        <v>247.26</v>
      </c>
    </row>
    <row r="482" spans="1:10" x14ac:dyDescent="0.25">
      <c r="A482" t="s">
        <v>3395</v>
      </c>
      <c r="B482" t="s">
        <v>1159</v>
      </c>
      <c r="C482" t="s">
        <v>1160</v>
      </c>
      <c r="E482" t="s">
        <v>113</v>
      </c>
      <c r="F482" s="9">
        <v>3</v>
      </c>
      <c r="G482" s="9">
        <v>0</v>
      </c>
      <c r="H482" s="9">
        <v>3</v>
      </c>
      <c r="I482" s="8">
        <v>44.06</v>
      </c>
      <c r="J482" s="8">
        <v>132.18</v>
      </c>
    </row>
    <row r="483" spans="1:10" x14ac:dyDescent="0.25">
      <c r="A483" t="s">
        <v>3396</v>
      </c>
      <c r="B483" t="s">
        <v>1161</v>
      </c>
      <c r="C483" t="s">
        <v>1162</v>
      </c>
      <c r="E483" t="s">
        <v>113</v>
      </c>
      <c r="F483" s="9">
        <v>4</v>
      </c>
      <c r="G483" s="9">
        <v>0</v>
      </c>
      <c r="H483" s="9">
        <v>4</v>
      </c>
      <c r="I483" s="8">
        <v>44.06</v>
      </c>
      <c r="J483" s="8">
        <v>176.24</v>
      </c>
    </row>
    <row r="484" spans="1:10" x14ac:dyDescent="0.25">
      <c r="A484" t="s">
        <v>3397</v>
      </c>
      <c r="B484" t="s">
        <v>1163</v>
      </c>
      <c r="C484" t="s">
        <v>1164</v>
      </c>
      <c r="E484" t="s">
        <v>113</v>
      </c>
      <c r="F484" s="9">
        <v>6</v>
      </c>
      <c r="G484" s="9">
        <v>0</v>
      </c>
      <c r="H484" s="9">
        <v>6</v>
      </c>
      <c r="I484" s="8">
        <v>50.45</v>
      </c>
      <c r="J484" s="8">
        <v>302.7</v>
      </c>
    </row>
    <row r="485" spans="1:10" x14ac:dyDescent="0.25">
      <c r="A485" t="s">
        <v>3398</v>
      </c>
      <c r="B485" t="s">
        <v>1165</v>
      </c>
      <c r="C485" t="s">
        <v>1166</v>
      </c>
      <c r="E485" t="s">
        <v>113</v>
      </c>
      <c r="F485" s="9">
        <v>5</v>
      </c>
      <c r="G485" s="9">
        <v>0</v>
      </c>
      <c r="H485" s="9">
        <v>5</v>
      </c>
      <c r="I485" s="8">
        <v>68.22</v>
      </c>
      <c r="J485" s="8">
        <v>341.1</v>
      </c>
    </row>
    <row r="486" spans="1:10" x14ac:dyDescent="0.25">
      <c r="A486" t="s">
        <v>3399</v>
      </c>
      <c r="B486" t="s">
        <v>1167</v>
      </c>
      <c r="C486" t="s">
        <v>1168</v>
      </c>
      <c r="E486" t="s">
        <v>113</v>
      </c>
      <c r="F486" s="9">
        <v>5</v>
      </c>
      <c r="G486" s="9">
        <v>0</v>
      </c>
      <c r="H486" s="9">
        <v>5</v>
      </c>
      <c r="I486" s="8">
        <v>71.06</v>
      </c>
      <c r="J486" s="8">
        <v>355.3</v>
      </c>
    </row>
    <row r="487" spans="1:10" x14ac:dyDescent="0.25">
      <c r="A487" t="s">
        <v>3400</v>
      </c>
      <c r="B487" t="s">
        <v>1169</v>
      </c>
      <c r="C487" t="s">
        <v>1170</v>
      </c>
      <c r="E487" t="s">
        <v>113</v>
      </c>
      <c r="F487" s="9">
        <v>5</v>
      </c>
      <c r="G487" s="9">
        <v>0</v>
      </c>
      <c r="H487" s="9">
        <v>5</v>
      </c>
      <c r="I487" s="8">
        <v>71.06</v>
      </c>
      <c r="J487" s="8">
        <v>355.3</v>
      </c>
    </row>
    <row r="488" spans="1:10" x14ac:dyDescent="0.25">
      <c r="A488" t="s">
        <v>3401</v>
      </c>
      <c r="B488" t="s">
        <v>1171</v>
      </c>
      <c r="C488" t="s">
        <v>1172</v>
      </c>
      <c r="E488" t="s">
        <v>113</v>
      </c>
      <c r="F488" s="9">
        <v>3</v>
      </c>
      <c r="G488" s="9">
        <v>0</v>
      </c>
      <c r="H488" s="9">
        <v>3</v>
      </c>
      <c r="I488" s="8">
        <v>120.8</v>
      </c>
      <c r="J488" s="8">
        <v>362.4</v>
      </c>
    </row>
    <row r="489" spans="1:10" x14ac:dyDescent="0.25">
      <c r="A489" t="s">
        <v>3402</v>
      </c>
      <c r="B489" t="s">
        <v>1173</v>
      </c>
      <c r="C489" t="s">
        <v>1174</v>
      </c>
      <c r="E489" t="s">
        <v>113</v>
      </c>
      <c r="F489" s="9">
        <v>9</v>
      </c>
      <c r="G489" s="9">
        <v>0</v>
      </c>
      <c r="H489" s="9">
        <v>9</v>
      </c>
      <c r="I489" s="8">
        <v>107.3</v>
      </c>
      <c r="J489" s="8">
        <v>965.7</v>
      </c>
    </row>
    <row r="490" spans="1:10" x14ac:dyDescent="0.25">
      <c r="A490" t="s">
        <v>3403</v>
      </c>
      <c r="B490" t="s">
        <v>1175</v>
      </c>
      <c r="C490" t="s">
        <v>1176</v>
      </c>
      <c r="E490" t="s">
        <v>113</v>
      </c>
      <c r="F490" s="9">
        <v>6</v>
      </c>
      <c r="G490" s="9">
        <v>0</v>
      </c>
      <c r="H490" s="9">
        <v>6</v>
      </c>
      <c r="I490" s="8">
        <v>61.11</v>
      </c>
      <c r="J490" s="8">
        <v>366.66</v>
      </c>
    </row>
    <row r="491" spans="1:10" x14ac:dyDescent="0.25">
      <c r="A491" t="s">
        <v>3404</v>
      </c>
      <c r="B491" t="s">
        <v>1177</v>
      </c>
      <c r="C491" t="s">
        <v>1178</v>
      </c>
      <c r="E491" t="s">
        <v>113</v>
      </c>
      <c r="F491" s="9">
        <v>3</v>
      </c>
      <c r="G491" s="9">
        <v>0</v>
      </c>
      <c r="H491" s="9">
        <v>3</v>
      </c>
      <c r="I491" s="8">
        <v>41.21</v>
      </c>
      <c r="J491" s="8">
        <v>123.63</v>
      </c>
    </row>
    <row r="492" spans="1:10" x14ac:dyDescent="0.25">
      <c r="A492" t="s">
        <v>3405</v>
      </c>
      <c r="B492" t="s">
        <v>1179</v>
      </c>
      <c r="C492" t="s">
        <v>1180</v>
      </c>
      <c r="E492" t="s">
        <v>113</v>
      </c>
      <c r="F492" s="9">
        <v>11</v>
      </c>
      <c r="G492" s="9">
        <v>0</v>
      </c>
      <c r="H492" s="9">
        <v>11</v>
      </c>
      <c r="I492" s="8">
        <v>55.43</v>
      </c>
      <c r="J492" s="8">
        <v>609.73</v>
      </c>
    </row>
    <row r="493" spans="1:10" x14ac:dyDescent="0.25">
      <c r="A493" t="s">
        <v>3406</v>
      </c>
      <c r="B493" t="s">
        <v>1181</v>
      </c>
      <c r="C493" t="s">
        <v>1182</v>
      </c>
      <c r="E493" t="s">
        <v>113</v>
      </c>
      <c r="F493" s="9">
        <v>12</v>
      </c>
      <c r="G493" s="9">
        <v>0</v>
      </c>
      <c r="H493" s="9">
        <v>12</v>
      </c>
      <c r="I493" s="8">
        <v>83.85</v>
      </c>
      <c r="J493" s="8">
        <v>1006.2</v>
      </c>
    </row>
    <row r="494" spans="1:10" x14ac:dyDescent="0.25">
      <c r="A494" t="s">
        <v>3407</v>
      </c>
      <c r="B494" t="s">
        <v>1183</v>
      </c>
      <c r="C494" t="s">
        <v>1184</v>
      </c>
      <c r="E494" t="s">
        <v>113</v>
      </c>
      <c r="F494" s="9">
        <v>10</v>
      </c>
      <c r="G494" s="9">
        <v>0</v>
      </c>
      <c r="H494" s="9">
        <v>10</v>
      </c>
      <c r="I494" s="8">
        <v>169.12</v>
      </c>
      <c r="J494" s="8">
        <v>1691.2</v>
      </c>
    </row>
    <row r="495" spans="1:10" x14ac:dyDescent="0.25">
      <c r="A495" t="s">
        <v>3408</v>
      </c>
      <c r="B495" t="s">
        <v>1185</v>
      </c>
      <c r="C495" t="s">
        <v>1186</v>
      </c>
      <c r="E495" t="s">
        <v>113</v>
      </c>
      <c r="F495" s="9">
        <v>2</v>
      </c>
      <c r="G495" s="9">
        <v>0</v>
      </c>
      <c r="H495" s="9">
        <v>2</v>
      </c>
      <c r="I495" s="8">
        <v>55.43</v>
      </c>
      <c r="J495" s="8">
        <v>110.86</v>
      </c>
    </row>
    <row r="496" spans="1:10" x14ac:dyDescent="0.25">
      <c r="A496" t="s">
        <v>3409</v>
      </c>
      <c r="B496" t="s">
        <v>1187</v>
      </c>
      <c r="C496" t="s">
        <v>1188</v>
      </c>
      <c r="E496" t="s">
        <v>113</v>
      </c>
      <c r="F496" s="9">
        <v>15</v>
      </c>
      <c r="G496" s="9">
        <v>0</v>
      </c>
      <c r="H496" s="9">
        <v>15</v>
      </c>
      <c r="I496" s="8">
        <v>48.54</v>
      </c>
      <c r="J496" s="8">
        <v>728.1</v>
      </c>
    </row>
    <row r="497" spans="1:10" x14ac:dyDescent="0.25">
      <c r="A497" t="s">
        <v>3410</v>
      </c>
      <c r="B497" t="s">
        <v>1189</v>
      </c>
      <c r="C497" t="s">
        <v>1190</v>
      </c>
      <c r="E497" t="s">
        <v>113</v>
      </c>
      <c r="F497" s="9">
        <v>2</v>
      </c>
      <c r="G497" s="9">
        <v>0</v>
      </c>
      <c r="H497" s="9">
        <v>2</v>
      </c>
      <c r="I497" s="8">
        <v>203.23</v>
      </c>
      <c r="J497" s="8">
        <v>406.46</v>
      </c>
    </row>
    <row r="498" spans="1:10" x14ac:dyDescent="0.25">
      <c r="A498" t="s">
        <v>3411</v>
      </c>
      <c r="B498" t="s">
        <v>1191</v>
      </c>
      <c r="C498" t="s">
        <v>1192</v>
      </c>
      <c r="E498" t="s">
        <v>113</v>
      </c>
      <c r="F498" s="9">
        <v>29</v>
      </c>
      <c r="G498" s="9">
        <v>0</v>
      </c>
      <c r="H498" s="9">
        <v>29</v>
      </c>
      <c r="I498" s="8">
        <v>61.11</v>
      </c>
      <c r="J498" s="8">
        <v>1772.19</v>
      </c>
    </row>
    <row r="499" spans="1:10" x14ac:dyDescent="0.25">
      <c r="A499" t="s">
        <v>3412</v>
      </c>
      <c r="B499" t="s">
        <v>1193</v>
      </c>
      <c r="C499" t="s">
        <v>1194</v>
      </c>
      <c r="E499" t="s">
        <v>113</v>
      </c>
      <c r="F499" s="9">
        <v>1</v>
      </c>
      <c r="G499" s="9">
        <v>0</v>
      </c>
      <c r="H499" s="9">
        <v>1</v>
      </c>
      <c r="I499" s="8">
        <v>142.12</v>
      </c>
      <c r="J499" s="8">
        <v>142.12</v>
      </c>
    </row>
    <row r="500" spans="1:10" x14ac:dyDescent="0.25">
      <c r="A500" t="s">
        <v>3413</v>
      </c>
      <c r="B500" t="s">
        <v>1195</v>
      </c>
      <c r="C500" t="s">
        <v>1196</v>
      </c>
      <c r="E500" t="s">
        <v>113</v>
      </c>
      <c r="F500" s="9">
        <v>2</v>
      </c>
      <c r="G500" s="9">
        <v>0</v>
      </c>
      <c r="H500" s="9">
        <v>2</v>
      </c>
      <c r="I500" s="8">
        <v>167.7</v>
      </c>
      <c r="J500" s="8">
        <v>335.4</v>
      </c>
    </row>
    <row r="501" spans="1:10" x14ac:dyDescent="0.25">
      <c r="A501" t="s">
        <v>3414</v>
      </c>
      <c r="B501" t="s">
        <v>1197</v>
      </c>
      <c r="C501" t="s">
        <v>1198</v>
      </c>
      <c r="E501" t="s">
        <v>113</v>
      </c>
      <c r="F501" s="9">
        <v>6</v>
      </c>
      <c r="G501" s="9">
        <v>0</v>
      </c>
      <c r="H501" s="9">
        <v>6</v>
      </c>
      <c r="I501" s="8">
        <v>204.65</v>
      </c>
      <c r="J501" s="8">
        <v>1227.9000000000001</v>
      </c>
    </row>
    <row r="502" spans="1:10" x14ac:dyDescent="0.25">
      <c r="A502" t="s">
        <v>3415</v>
      </c>
      <c r="B502" t="s">
        <v>1199</v>
      </c>
      <c r="C502" t="s">
        <v>1200</v>
      </c>
      <c r="E502" t="s">
        <v>1201</v>
      </c>
      <c r="F502" s="9">
        <v>43</v>
      </c>
      <c r="G502" s="9">
        <v>43</v>
      </c>
      <c r="H502" s="9">
        <v>0</v>
      </c>
      <c r="I502" s="8">
        <v>122.64</v>
      </c>
      <c r="J502" s="8">
        <v>5273.52</v>
      </c>
    </row>
    <row r="503" spans="1:10" x14ac:dyDescent="0.25">
      <c r="A503" t="s">
        <v>3415</v>
      </c>
      <c r="B503" t="s">
        <v>1199</v>
      </c>
      <c r="C503" t="s">
        <v>1200</v>
      </c>
      <c r="E503" t="s">
        <v>119</v>
      </c>
      <c r="F503" s="9">
        <v>3</v>
      </c>
      <c r="G503" s="9">
        <v>0</v>
      </c>
      <c r="H503" s="9">
        <v>3</v>
      </c>
      <c r="I503" s="8">
        <v>123.23</v>
      </c>
      <c r="J503" s="8">
        <v>369.69</v>
      </c>
    </row>
    <row r="504" spans="1:10" x14ac:dyDescent="0.25">
      <c r="A504" t="s">
        <v>3415</v>
      </c>
      <c r="B504" t="s">
        <v>1199</v>
      </c>
      <c r="C504" t="s">
        <v>1200</v>
      </c>
      <c r="E504" t="s">
        <v>4746</v>
      </c>
      <c r="F504" s="9">
        <v>19</v>
      </c>
      <c r="G504" s="9">
        <v>0</v>
      </c>
      <c r="H504" s="9">
        <v>19</v>
      </c>
      <c r="I504" s="8">
        <v>130.91</v>
      </c>
      <c r="J504" s="8">
        <v>2487.29</v>
      </c>
    </row>
    <row r="505" spans="1:10" x14ac:dyDescent="0.25">
      <c r="A505" t="s">
        <v>3416</v>
      </c>
      <c r="B505" t="s">
        <v>1202</v>
      </c>
      <c r="C505" t="s">
        <v>1203</v>
      </c>
      <c r="E505" t="s">
        <v>1201</v>
      </c>
      <c r="F505" s="9">
        <v>43</v>
      </c>
      <c r="G505" s="9">
        <v>24</v>
      </c>
      <c r="H505" s="9">
        <v>19</v>
      </c>
      <c r="I505" s="8">
        <v>122.64</v>
      </c>
      <c r="J505" s="8">
        <v>5273.52</v>
      </c>
    </row>
    <row r="506" spans="1:10" x14ac:dyDescent="0.25">
      <c r="A506" t="s">
        <v>5660</v>
      </c>
      <c r="B506" t="s">
        <v>5661</v>
      </c>
      <c r="C506" t="s">
        <v>5662</v>
      </c>
      <c r="E506" t="s">
        <v>4746</v>
      </c>
      <c r="F506" s="9">
        <v>19</v>
      </c>
      <c r="G506" s="9">
        <v>0</v>
      </c>
      <c r="H506" s="9">
        <v>19</v>
      </c>
      <c r="I506" s="8">
        <v>130.91</v>
      </c>
      <c r="J506" s="8">
        <v>2487.29</v>
      </c>
    </row>
    <row r="507" spans="1:10" x14ac:dyDescent="0.25">
      <c r="A507" t="s">
        <v>3417</v>
      </c>
      <c r="B507" t="s">
        <v>1204</v>
      </c>
      <c r="C507" t="s">
        <v>1205</v>
      </c>
      <c r="D507" t="s">
        <v>1206</v>
      </c>
      <c r="E507" t="s">
        <v>109</v>
      </c>
      <c r="F507" s="9">
        <v>15</v>
      </c>
      <c r="G507" s="9">
        <v>0</v>
      </c>
      <c r="H507" s="9">
        <v>15</v>
      </c>
      <c r="I507" s="8">
        <v>84.5</v>
      </c>
      <c r="J507" s="8">
        <v>1267.5</v>
      </c>
    </row>
    <row r="508" spans="1:10" x14ac:dyDescent="0.25">
      <c r="A508" t="s">
        <v>3418</v>
      </c>
      <c r="B508" t="s">
        <v>1207</v>
      </c>
      <c r="C508" t="s">
        <v>1208</v>
      </c>
      <c r="D508" t="s">
        <v>1206</v>
      </c>
      <c r="E508" t="s">
        <v>106</v>
      </c>
      <c r="F508" s="9">
        <v>8</v>
      </c>
      <c r="G508" s="9">
        <v>0</v>
      </c>
      <c r="H508" s="9">
        <v>8</v>
      </c>
      <c r="I508" s="8">
        <v>117.79</v>
      </c>
      <c r="J508" s="8">
        <v>942.32</v>
      </c>
    </row>
    <row r="509" spans="1:10" x14ac:dyDescent="0.25">
      <c r="A509" t="s">
        <v>3418</v>
      </c>
      <c r="B509" t="s">
        <v>1207</v>
      </c>
      <c r="C509" t="s">
        <v>1208</v>
      </c>
      <c r="D509" t="s">
        <v>1206</v>
      </c>
      <c r="E509" t="s">
        <v>113</v>
      </c>
      <c r="F509" s="9">
        <v>11</v>
      </c>
      <c r="G509" s="9">
        <v>0</v>
      </c>
      <c r="H509" s="9">
        <v>11</v>
      </c>
      <c r="I509" s="8">
        <v>120.38</v>
      </c>
      <c r="J509" s="8">
        <v>1324.18</v>
      </c>
    </row>
    <row r="510" spans="1:10" x14ac:dyDescent="0.25">
      <c r="A510" t="s">
        <v>439</v>
      </c>
      <c r="B510" t="s">
        <v>110</v>
      </c>
      <c r="C510" t="s">
        <v>111</v>
      </c>
      <c r="E510" t="s">
        <v>106</v>
      </c>
      <c r="F510" s="9">
        <v>62</v>
      </c>
      <c r="G510" s="9">
        <v>7</v>
      </c>
      <c r="H510" s="9">
        <v>55</v>
      </c>
      <c r="I510" s="8">
        <v>201.04</v>
      </c>
      <c r="J510" s="8">
        <v>12464.48</v>
      </c>
    </row>
    <row r="511" spans="1:10" x14ac:dyDescent="0.25">
      <c r="A511" t="s">
        <v>439</v>
      </c>
      <c r="B511" t="s">
        <v>110</v>
      </c>
      <c r="C511" t="s">
        <v>111</v>
      </c>
      <c r="E511" t="s">
        <v>113</v>
      </c>
      <c r="F511" s="9">
        <v>83</v>
      </c>
      <c r="G511" s="9">
        <v>7</v>
      </c>
      <c r="H511" s="9">
        <v>76</v>
      </c>
      <c r="I511" s="8">
        <v>201.04</v>
      </c>
      <c r="J511" s="8">
        <v>16686.32</v>
      </c>
    </row>
    <row r="512" spans="1:10" x14ac:dyDescent="0.25">
      <c r="A512" t="s">
        <v>439</v>
      </c>
      <c r="B512" t="s">
        <v>110</v>
      </c>
      <c r="C512" t="s">
        <v>111</v>
      </c>
      <c r="E512" t="s">
        <v>4746</v>
      </c>
      <c r="F512" s="9">
        <v>62</v>
      </c>
      <c r="G512" s="9">
        <v>0</v>
      </c>
      <c r="H512" s="9">
        <v>62</v>
      </c>
      <c r="I512" s="8">
        <v>201.04</v>
      </c>
      <c r="J512" s="8">
        <v>12464.48</v>
      </c>
    </row>
    <row r="513" spans="1:10" x14ac:dyDescent="0.25">
      <c r="A513" t="s">
        <v>439</v>
      </c>
      <c r="B513" t="s">
        <v>110</v>
      </c>
      <c r="C513" t="s">
        <v>111</v>
      </c>
      <c r="E513" t="s">
        <v>15</v>
      </c>
      <c r="F513" s="9">
        <v>30</v>
      </c>
      <c r="G513" s="9">
        <v>30</v>
      </c>
      <c r="H513" s="9">
        <v>0</v>
      </c>
      <c r="I513" s="8">
        <v>203.63059999999999</v>
      </c>
      <c r="J513" s="8">
        <v>6108.9179999999997</v>
      </c>
    </row>
    <row r="514" spans="1:10" x14ac:dyDescent="0.25">
      <c r="A514" t="s">
        <v>438</v>
      </c>
      <c r="B514" t="s">
        <v>114</v>
      </c>
      <c r="C514" t="s">
        <v>115</v>
      </c>
      <c r="E514" t="s">
        <v>113</v>
      </c>
      <c r="F514" s="9">
        <v>57</v>
      </c>
      <c r="G514" s="9">
        <v>7</v>
      </c>
      <c r="H514" s="9">
        <v>50</v>
      </c>
      <c r="I514" s="8">
        <v>124.61660000000001</v>
      </c>
      <c r="J514" s="8">
        <v>7103.1462000000001</v>
      </c>
    </row>
    <row r="515" spans="1:10" x14ac:dyDescent="0.25">
      <c r="A515" t="s">
        <v>438</v>
      </c>
      <c r="B515" t="s">
        <v>114</v>
      </c>
      <c r="C515" t="s">
        <v>115</v>
      </c>
      <c r="E515" t="s">
        <v>106</v>
      </c>
      <c r="F515" s="9">
        <v>47</v>
      </c>
      <c r="G515" s="9">
        <v>22</v>
      </c>
      <c r="H515" s="9">
        <v>25</v>
      </c>
      <c r="I515" s="8">
        <v>133.83000000000001</v>
      </c>
      <c r="J515" s="8">
        <v>6290.01</v>
      </c>
    </row>
    <row r="516" spans="1:10" x14ac:dyDescent="0.25">
      <c r="A516" t="s">
        <v>438</v>
      </c>
      <c r="B516" t="s">
        <v>114</v>
      </c>
      <c r="C516" t="s">
        <v>115</v>
      </c>
      <c r="E516" t="s">
        <v>4746</v>
      </c>
      <c r="F516" s="9">
        <v>68</v>
      </c>
      <c r="G516" s="9">
        <v>0</v>
      </c>
      <c r="H516" s="9">
        <v>68</v>
      </c>
      <c r="I516" s="8">
        <v>124.12090000000001</v>
      </c>
      <c r="J516" s="8">
        <v>8440.2212</v>
      </c>
    </row>
    <row r="517" spans="1:10" x14ac:dyDescent="0.25">
      <c r="A517" t="s">
        <v>438</v>
      </c>
      <c r="B517" t="s">
        <v>114</v>
      </c>
      <c r="C517" t="s">
        <v>115</v>
      </c>
      <c r="E517" t="s">
        <v>861</v>
      </c>
      <c r="F517" s="9">
        <v>2</v>
      </c>
      <c r="G517" s="9">
        <v>0</v>
      </c>
      <c r="H517" s="9">
        <v>2</v>
      </c>
      <c r="I517" s="8">
        <v>62.34</v>
      </c>
      <c r="J517" s="8">
        <v>124.68</v>
      </c>
    </row>
    <row r="518" spans="1:10" x14ac:dyDescent="0.25">
      <c r="A518" t="s">
        <v>438</v>
      </c>
      <c r="B518" t="s">
        <v>114</v>
      </c>
      <c r="C518" t="s">
        <v>115</v>
      </c>
      <c r="E518" t="s">
        <v>15</v>
      </c>
      <c r="F518" s="9">
        <v>30</v>
      </c>
      <c r="G518" s="9">
        <v>30</v>
      </c>
      <c r="H518" s="9">
        <v>0</v>
      </c>
      <c r="I518" s="8">
        <v>63.141300000000001</v>
      </c>
      <c r="J518" s="8">
        <v>1894.239</v>
      </c>
    </row>
    <row r="519" spans="1:10" x14ac:dyDescent="0.25">
      <c r="A519" t="s">
        <v>3419</v>
      </c>
      <c r="B519" t="s">
        <v>1209</v>
      </c>
      <c r="C519" t="s">
        <v>1210</v>
      </c>
      <c r="E519" t="s">
        <v>106</v>
      </c>
      <c r="F519" s="9">
        <v>21</v>
      </c>
      <c r="G519" s="9">
        <v>0</v>
      </c>
      <c r="H519" s="9">
        <v>21</v>
      </c>
      <c r="I519" s="8">
        <v>0</v>
      </c>
      <c r="J519" s="8">
        <v>0</v>
      </c>
    </row>
    <row r="520" spans="1:10" x14ac:dyDescent="0.25">
      <c r="A520" t="s">
        <v>3420</v>
      </c>
      <c r="B520" t="s">
        <v>1211</v>
      </c>
      <c r="C520" t="s">
        <v>1210</v>
      </c>
      <c r="E520" t="s">
        <v>106</v>
      </c>
      <c r="F520" s="9">
        <v>21</v>
      </c>
      <c r="G520" s="9">
        <v>0</v>
      </c>
      <c r="H520" s="9">
        <v>21</v>
      </c>
      <c r="I520" s="8">
        <v>0</v>
      </c>
      <c r="J520" s="8">
        <v>0</v>
      </c>
    </row>
    <row r="521" spans="1:10" x14ac:dyDescent="0.25">
      <c r="A521" t="s">
        <v>5663</v>
      </c>
      <c r="B521" t="s">
        <v>5664</v>
      </c>
      <c r="C521" t="s">
        <v>5665</v>
      </c>
      <c r="E521" t="s">
        <v>4746</v>
      </c>
      <c r="F521" s="9">
        <v>6</v>
      </c>
      <c r="G521" s="9">
        <v>0</v>
      </c>
      <c r="H521" s="9">
        <v>6</v>
      </c>
      <c r="I521" s="8">
        <v>0</v>
      </c>
      <c r="J521" s="8">
        <v>0</v>
      </c>
    </row>
    <row r="522" spans="1:10" x14ac:dyDescent="0.25">
      <c r="A522" t="s">
        <v>3421</v>
      </c>
      <c r="B522" t="s">
        <v>1214</v>
      </c>
      <c r="C522" t="s">
        <v>1215</v>
      </c>
      <c r="E522" t="s">
        <v>106</v>
      </c>
      <c r="F522" s="9">
        <v>6</v>
      </c>
      <c r="G522" s="9">
        <v>0</v>
      </c>
      <c r="H522" s="9">
        <v>6</v>
      </c>
      <c r="I522" s="8">
        <v>0</v>
      </c>
      <c r="J522" s="8">
        <v>0</v>
      </c>
    </row>
    <row r="523" spans="1:10" x14ac:dyDescent="0.25">
      <c r="A523" t="s">
        <v>3422</v>
      </c>
      <c r="B523" t="s">
        <v>1220</v>
      </c>
      <c r="C523" t="s">
        <v>1221</v>
      </c>
      <c r="E523" t="s">
        <v>113</v>
      </c>
      <c r="F523" s="9">
        <v>0</v>
      </c>
      <c r="G523" s="9">
        <v>0</v>
      </c>
      <c r="H523" s="9">
        <v>0</v>
      </c>
      <c r="I523" s="8">
        <v>13.8353</v>
      </c>
      <c r="J523" s="8">
        <v>0</v>
      </c>
    </row>
    <row r="524" spans="1:10" x14ac:dyDescent="0.25">
      <c r="A524" t="s">
        <v>3423</v>
      </c>
      <c r="B524" t="s">
        <v>1222</v>
      </c>
      <c r="C524" t="s">
        <v>1223</v>
      </c>
      <c r="E524" t="s">
        <v>113</v>
      </c>
      <c r="F524" s="9">
        <v>0</v>
      </c>
      <c r="G524" s="9">
        <v>0</v>
      </c>
      <c r="H524" s="9">
        <v>0</v>
      </c>
      <c r="I524" s="8">
        <v>13.8353</v>
      </c>
      <c r="J524" s="8">
        <v>0</v>
      </c>
    </row>
    <row r="525" spans="1:10" x14ac:dyDescent="0.25">
      <c r="A525" t="s">
        <v>3424</v>
      </c>
      <c r="B525" t="s">
        <v>1224</v>
      </c>
      <c r="C525" t="s">
        <v>1225</v>
      </c>
      <c r="E525" t="s">
        <v>113</v>
      </c>
      <c r="F525" s="9">
        <v>0</v>
      </c>
      <c r="G525" s="9">
        <v>0</v>
      </c>
      <c r="H525" s="9">
        <v>0</v>
      </c>
      <c r="I525" s="8">
        <v>13.8353</v>
      </c>
      <c r="J525" s="8">
        <v>0</v>
      </c>
    </row>
    <row r="526" spans="1:10" x14ac:dyDescent="0.25">
      <c r="A526" t="s">
        <v>3425</v>
      </c>
      <c r="B526" t="s">
        <v>1226</v>
      </c>
      <c r="C526" t="s">
        <v>1227</v>
      </c>
      <c r="E526" t="s">
        <v>119</v>
      </c>
      <c r="F526" s="9">
        <v>76</v>
      </c>
      <c r="G526" s="9">
        <v>1</v>
      </c>
      <c r="H526" s="9">
        <v>75</v>
      </c>
      <c r="I526" s="8">
        <v>116.04</v>
      </c>
      <c r="J526" s="8">
        <v>8819.0400000000009</v>
      </c>
    </row>
    <row r="527" spans="1:10" x14ac:dyDescent="0.25">
      <c r="A527" t="s">
        <v>3426</v>
      </c>
      <c r="B527" t="s">
        <v>1228</v>
      </c>
      <c r="C527" t="s">
        <v>1229</v>
      </c>
      <c r="E527" t="s">
        <v>108</v>
      </c>
      <c r="F527" s="9">
        <v>4</v>
      </c>
      <c r="G527" s="9">
        <v>0</v>
      </c>
      <c r="H527" s="9">
        <v>4</v>
      </c>
      <c r="I527" s="8">
        <v>123.27</v>
      </c>
      <c r="J527" s="8">
        <v>493.08</v>
      </c>
    </row>
    <row r="528" spans="1:10" x14ac:dyDescent="0.25">
      <c r="A528" t="s">
        <v>568</v>
      </c>
      <c r="B528" t="s">
        <v>116</v>
      </c>
      <c r="C528" t="s">
        <v>117</v>
      </c>
      <c r="E528" t="s">
        <v>1201</v>
      </c>
      <c r="F528" s="9">
        <v>17</v>
      </c>
      <c r="G528" s="9">
        <v>16</v>
      </c>
      <c r="H528" s="9">
        <v>1</v>
      </c>
      <c r="I528" s="8">
        <v>118.1117</v>
      </c>
      <c r="J528" s="8">
        <v>2007.8988999999999</v>
      </c>
    </row>
    <row r="529" spans="1:10" x14ac:dyDescent="0.25">
      <c r="A529" t="s">
        <v>568</v>
      </c>
      <c r="B529" t="s">
        <v>116</v>
      </c>
      <c r="C529" t="s">
        <v>117</v>
      </c>
      <c r="E529" t="s">
        <v>820</v>
      </c>
      <c r="F529" s="9">
        <v>14</v>
      </c>
      <c r="G529" s="9">
        <v>0</v>
      </c>
      <c r="H529" s="9">
        <v>14</v>
      </c>
      <c r="I529" s="8">
        <v>124.67</v>
      </c>
      <c r="J529" s="8">
        <v>1745.38</v>
      </c>
    </row>
    <row r="530" spans="1:10" x14ac:dyDescent="0.25">
      <c r="A530" t="s">
        <v>568</v>
      </c>
      <c r="B530" t="s">
        <v>116</v>
      </c>
      <c r="C530" t="s">
        <v>117</v>
      </c>
      <c r="E530" t="s">
        <v>109</v>
      </c>
      <c r="F530" s="9">
        <v>6</v>
      </c>
      <c r="G530" s="9">
        <v>3</v>
      </c>
      <c r="H530" s="9">
        <v>3</v>
      </c>
      <c r="I530" s="8">
        <v>124.67</v>
      </c>
      <c r="J530" s="8">
        <v>748.02</v>
      </c>
    </row>
    <row r="531" spans="1:10" x14ac:dyDescent="0.25">
      <c r="A531" t="s">
        <v>568</v>
      </c>
      <c r="B531" t="s">
        <v>116</v>
      </c>
      <c r="C531" t="s">
        <v>117</v>
      </c>
      <c r="E531" t="s">
        <v>113</v>
      </c>
      <c r="F531" s="9">
        <v>57</v>
      </c>
      <c r="G531" s="9">
        <v>4</v>
      </c>
      <c r="H531" s="9">
        <v>53</v>
      </c>
      <c r="I531" s="8">
        <v>125.6183</v>
      </c>
      <c r="J531" s="8">
        <v>7160.2430999999997</v>
      </c>
    </row>
    <row r="532" spans="1:10" x14ac:dyDescent="0.25">
      <c r="A532" t="s">
        <v>568</v>
      </c>
      <c r="B532" t="s">
        <v>116</v>
      </c>
      <c r="C532" t="s">
        <v>117</v>
      </c>
      <c r="E532" t="s">
        <v>106</v>
      </c>
      <c r="F532" s="9">
        <v>168</v>
      </c>
      <c r="G532" s="9">
        <v>16</v>
      </c>
      <c r="H532" s="9">
        <v>152</v>
      </c>
      <c r="I532" s="8">
        <v>124.67489999999999</v>
      </c>
      <c r="J532" s="8">
        <v>20945.3832</v>
      </c>
    </row>
    <row r="533" spans="1:10" x14ac:dyDescent="0.25">
      <c r="A533" t="s">
        <v>568</v>
      </c>
      <c r="B533" t="s">
        <v>116</v>
      </c>
      <c r="C533" t="s">
        <v>117</v>
      </c>
      <c r="E533" t="s">
        <v>861</v>
      </c>
      <c r="F533" s="9">
        <v>4</v>
      </c>
      <c r="G533" s="9">
        <v>0</v>
      </c>
      <c r="H533" s="9">
        <v>4</v>
      </c>
      <c r="I533" s="8">
        <v>124.67</v>
      </c>
      <c r="J533" s="8">
        <v>498.68</v>
      </c>
    </row>
    <row r="534" spans="1:10" x14ac:dyDescent="0.25">
      <c r="A534" t="s">
        <v>568</v>
      </c>
      <c r="B534" t="s">
        <v>116</v>
      </c>
      <c r="C534" t="s">
        <v>117</v>
      </c>
      <c r="E534" t="s">
        <v>15</v>
      </c>
      <c r="F534" s="9">
        <v>76</v>
      </c>
      <c r="G534" s="9">
        <v>0</v>
      </c>
      <c r="H534" s="9">
        <v>76</v>
      </c>
      <c r="I534" s="8">
        <v>124.67489999999999</v>
      </c>
      <c r="J534" s="8">
        <v>9475.2924000000003</v>
      </c>
    </row>
    <row r="535" spans="1:10" x14ac:dyDescent="0.25">
      <c r="A535" t="s">
        <v>568</v>
      </c>
      <c r="B535" t="s">
        <v>116</v>
      </c>
      <c r="C535" t="s">
        <v>117</v>
      </c>
      <c r="E535" t="s">
        <v>4746</v>
      </c>
      <c r="F535" s="9">
        <v>103</v>
      </c>
      <c r="G535" s="9">
        <v>10</v>
      </c>
      <c r="H535" s="9">
        <v>93</v>
      </c>
      <c r="I535" s="8">
        <v>124.67489999999999</v>
      </c>
      <c r="J535" s="8">
        <v>12841.5147</v>
      </c>
    </row>
    <row r="536" spans="1:10" x14ac:dyDescent="0.25">
      <c r="A536" t="s">
        <v>568</v>
      </c>
      <c r="B536" t="s">
        <v>116</v>
      </c>
      <c r="C536" t="s">
        <v>117</v>
      </c>
      <c r="E536" t="s">
        <v>1597</v>
      </c>
      <c r="F536" s="9">
        <v>2</v>
      </c>
      <c r="G536" s="9">
        <v>0</v>
      </c>
      <c r="H536" s="9">
        <v>2</v>
      </c>
      <c r="I536" s="8">
        <v>124.67</v>
      </c>
      <c r="J536" s="8">
        <v>249.34</v>
      </c>
    </row>
    <row r="537" spans="1:10" x14ac:dyDescent="0.25">
      <c r="A537" t="s">
        <v>599</v>
      </c>
      <c r="B537" t="s">
        <v>120</v>
      </c>
      <c r="C537" t="s">
        <v>121</v>
      </c>
      <c r="E537" t="s">
        <v>113</v>
      </c>
      <c r="F537" s="9">
        <v>3</v>
      </c>
      <c r="G537" s="9">
        <v>0</v>
      </c>
      <c r="H537" s="9">
        <v>3</v>
      </c>
      <c r="I537" s="8">
        <v>124.67</v>
      </c>
      <c r="J537" s="8">
        <v>374.01</v>
      </c>
    </row>
    <row r="538" spans="1:10" x14ac:dyDescent="0.25">
      <c r="A538" t="s">
        <v>599</v>
      </c>
      <c r="B538" t="s">
        <v>120</v>
      </c>
      <c r="C538" t="s">
        <v>121</v>
      </c>
      <c r="E538" t="s">
        <v>861</v>
      </c>
      <c r="F538" s="9">
        <v>4</v>
      </c>
      <c r="G538" s="9">
        <v>0</v>
      </c>
      <c r="H538" s="9">
        <v>4</v>
      </c>
      <c r="I538" s="8">
        <v>124.67</v>
      </c>
      <c r="J538" s="8">
        <v>498.68</v>
      </c>
    </row>
    <row r="539" spans="1:10" x14ac:dyDescent="0.25">
      <c r="A539" t="s">
        <v>599</v>
      </c>
      <c r="B539" t="s">
        <v>120</v>
      </c>
      <c r="C539" t="s">
        <v>121</v>
      </c>
      <c r="E539" t="s">
        <v>15</v>
      </c>
      <c r="F539" s="9">
        <v>7</v>
      </c>
      <c r="G539" s="9">
        <v>0</v>
      </c>
      <c r="H539" s="9">
        <v>7</v>
      </c>
      <c r="I539" s="8">
        <v>124.67489999999999</v>
      </c>
      <c r="J539" s="8">
        <v>872.72429999999997</v>
      </c>
    </row>
    <row r="540" spans="1:10" x14ac:dyDescent="0.25">
      <c r="A540" t="s">
        <v>599</v>
      </c>
      <c r="B540" t="s">
        <v>120</v>
      </c>
      <c r="C540" t="s">
        <v>121</v>
      </c>
      <c r="E540" t="s">
        <v>1597</v>
      </c>
      <c r="F540" s="9">
        <v>2</v>
      </c>
      <c r="G540" s="9">
        <v>0</v>
      </c>
      <c r="H540" s="9">
        <v>2</v>
      </c>
      <c r="I540" s="8">
        <v>124.67</v>
      </c>
      <c r="J540" s="8">
        <v>249.34</v>
      </c>
    </row>
    <row r="541" spans="1:10" x14ac:dyDescent="0.25">
      <c r="A541" t="s">
        <v>599</v>
      </c>
      <c r="B541" t="s">
        <v>120</v>
      </c>
      <c r="C541" t="s">
        <v>121</v>
      </c>
      <c r="E541" t="s">
        <v>4746</v>
      </c>
      <c r="F541" s="9">
        <v>46</v>
      </c>
      <c r="G541" s="9">
        <v>3</v>
      </c>
      <c r="H541" s="9">
        <v>43</v>
      </c>
      <c r="I541" s="8">
        <v>124.67489999999999</v>
      </c>
      <c r="J541" s="8">
        <v>5735.0454</v>
      </c>
    </row>
    <row r="542" spans="1:10" x14ac:dyDescent="0.25">
      <c r="A542" t="s">
        <v>599</v>
      </c>
      <c r="B542" t="s">
        <v>120</v>
      </c>
      <c r="C542" t="s">
        <v>121</v>
      </c>
      <c r="E542" t="s">
        <v>106</v>
      </c>
      <c r="F542" s="9">
        <v>40</v>
      </c>
      <c r="G542" s="9">
        <v>2</v>
      </c>
      <c r="H542" s="9">
        <v>38</v>
      </c>
      <c r="I542" s="8">
        <v>124.67489999999999</v>
      </c>
      <c r="J542" s="8">
        <v>4986.9960000000001</v>
      </c>
    </row>
    <row r="543" spans="1:10" x14ac:dyDescent="0.25">
      <c r="A543" t="s">
        <v>534</v>
      </c>
      <c r="B543" t="s">
        <v>122</v>
      </c>
      <c r="C543" t="s">
        <v>123</v>
      </c>
      <c r="E543" t="s">
        <v>1201</v>
      </c>
      <c r="F543" s="9">
        <v>13</v>
      </c>
      <c r="G543" s="9">
        <v>13</v>
      </c>
      <c r="H543" s="9">
        <v>0</v>
      </c>
      <c r="I543" s="8">
        <v>118.1117</v>
      </c>
      <c r="J543" s="8">
        <v>1535.4521</v>
      </c>
    </row>
    <row r="544" spans="1:10" x14ac:dyDescent="0.25">
      <c r="A544" t="s">
        <v>534</v>
      </c>
      <c r="B544" t="s">
        <v>122</v>
      </c>
      <c r="C544" t="s">
        <v>123</v>
      </c>
      <c r="E544" t="s">
        <v>106</v>
      </c>
      <c r="F544" s="9">
        <v>177</v>
      </c>
      <c r="G544" s="9">
        <v>19</v>
      </c>
      <c r="H544" s="9">
        <v>158</v>
      </c>
      <c r="I544" s="8">
        <v>124.67489999999999</v>
      </c>
      <c r="J544" s="8">
        <v>22067.457299999998</v>
      </c>
    </row>
    <row r="545" spans="1:10" x14ac:dyDescent="0.25">
      <c r="A545" t="s">
        <v>534</v>
      </c>
      <c r="B545" t="s">
        <v>122</v>
      </c>
      <c r="C545" t="s">
        <v>123</v>
      </c>
      <c r="E545" t="s">
        <v>109</v>
      </c>
      <c r="F545" s="9">
        <v>17</v>
      </c>
      <c r="G545" s="9">
        <v>2</v>
      </c>
      <c r="H545" s="9">
        <v>15</v>
      </c>
      <c r="I545" s="8">
        <v>124.67</v>
      </c>
      <c r="J545" s="8">
        <v>2119.39</v>
      </c>
    </row>
    <row r="546" spans="1:10" x14ac:dyDescent="0.25">
      <c r="A546" t="s">
        <v>534</v>
      </c>
      <c r="B546" t="s">
        <v>122</v>
      </c>
      <c r="C546" t="s">
        <v>123</v>
      </c>
      <c r="E546" t="s">
        <v>820</v>
      </c>
      <c r="F546" s="9">
        <v>24</v>
      </c>
      <c r="G546" s="9">
        <v>0</v>
      </c>
      <c r="H546" s="9">
        <v>24</v>
      </c>
      <c r="I546" s="8">
        <v>124.67</v>
      </c>
      <c r="J546" s="8">
        <v>2992.08</v>
      </c>
    </row>
    <row r="547" spans="1:10" x14ac:dyDescent="0.25">
      <c r="A547" t="s">
        <v>534</v>
      </c>
      <c r="B547" t="s">
        <v>122</v>
      </c>
      <c r="C547" t="s">
        <v>123</v>
      </c>
      <c r="E547" t="s">
        <v>861</v>
      </c>
      <c r="F547" s="9">
        <v>6</v>
      </c>
      <c r="G547" s="9">
        <v>0</v>
      </c>
      <c r="H547" s="9">
        <v>6</v>
      </c>
      <c r="I547" s="8">
        <v>124.67</v>
      </c>
      <c r="J547" s="8">
        <v>748.02</v>
      </c>
    </row>
    <row r="548" spans="1:10" x14ac:dyDescent="0.25">
      <c r="A548" t="s">
        <v>534</v>
      </c>
      <c r="B548" t="s">
        <v>122</v>
      </c>
      <c r="C548" t="s">
        <v>123</v>
      </c>
      <c r="E548" t="s">
        <v>15</v>
      </c>
      <c r="F548" s="9">
        <v>92</v>
      </c>
      <c r="G548" s="9">
        <v>0</v>
      </c>
      <c r="H548" s="9">
        <v>92</v>
      </c>
      <c r="I548" s="8">
        <v>124.67489999999999</v>
      </c>
      <c r="J548" s="8">
        <v>11470.0908</v>
      </c>
    </row>
    <row r="549" spans="1:10" x14ac:dyDescent="0.25">
      <c r="A549" t="s">
        <v>534</v>
      </c>
      <c r="B549" t="s">
        <v>122</v>
      </c>
      <c r="C549" t="s">
        <v>123</v>
      </c>
      <c r="E549" t="s">
        <v>4746</v>
      </c>
      <c r="F549" s="9">
        <v>144</v>
      </c>
      <c r="G549" s="9">
        <v>7</v>
      </c>
      <c r="H549" s="9">
        <v>137</v>
      </c>
      <c r="I549" s="8">
        <v>124.67489999999999</v>
      </c>
      <c r="J549" s="8">
        <v>17953.185600000001</v>
      </c>
    </row>
    <row r="550" spans="1:10" x14ac:dyDescent="0.25">
      <c r="A550" t="s">
        <v>534</v>
      </c>
      <c r="B550" t="s">
        <v>122</v>
      </c>
      <c r="C550" t="s">
        <v>123</v>
      </c>
      <c r="E550" t="s">
        <v>1597</v>
      </c>
      <c r="F550" s="9">
        <v>3</v>
      </c>
      <c r="G550" s="9">
        <v>0</v>
      </c>
      <c r="H550" s="9">
        <v>3</v>
      </c>
      <c r="I550" s="8">
        <v>124.67</v>
      </c>
      <c r="J550" s="8">
        <v>374.01</v>
      </c>
    </row>
    <row r="551" spans="1:10" x14ac:dyDescent="0.25">
      <c r="A551" t="s">
        <v>534</v>
      </c>
      <c r="B551" t="s">
        <v>122</v>
      </c>
      <c r="C551" t="s">
        <v>123</v>
      </c>
      <c r="E551" t="s">
        <v>113</v>
      </c>
      <c r="F551" s="9">
        <v>87</v>
      </c>
      <c r="G551" s="9">
        <v>1</v>
      </c>
      <c r="H551" s="9">
        <v>86</v>
      </c>
      <c r="I551" s="8">
        <v>124.67489999999999</v>
      </c>
      <c r="J551" s="8">
        <v>10846.7163</v>
      </c>
    </row>
    <row r="552" spans="1:10" x14ac:dyDescent="0.25">
      <c r="A552" t="s">
        <v>516</v>
      </c>
      <c r="B552" t="s">
        <v>124</v>
      </c>
      <c r="C552" t="s">
        <v>125</v>
      </c>
      <c r="E552" t="s">
        <v>1201</v>
      </c>
      <c r="F552" s="9">
        <v>37</v>
      </c>
      <c r="G552" s="9">
        <v>12</v>
      </c>
      <c r="H552" s="9">
        <v>25</v>
      </c>
      <c r="I552" s="8">
        <v>124.01730000000001</v>
      </c>
      <c r="J552" s="8">
        <v>4588.6400999999996</v>
      </c>
    </row>
    <row r="553" spans="1:10" x14ac:dyDescent="0.25">
      <c r="A553" t="s">
        <v>516</v>
      </c>
      <c r="B553" t="s">
        <v>124</v>
      </c>
      <c r="C553" t="s">
        <v>125</v>
      </c>
      <c r="E553" t="s">
        <v>109</v>
      </c>
      <c r="F553" s="9">
        <v>30</v>
      </c>
      <c r="G553" s="9">
        <v>2</v>
      </c>
      <c r="H553" s="9">
        <v>28</v>
      </c>
      <c r="I553" s="8">
        <v>130.91</v>
      </c>
      <c r="J553" s="8">
        <v>3927.3</v>
      </c>
    </row>
    <row r="554" spans="1:10" x14ac:dyDescent="0.25">
      <c r="A554" t="s">
        <v>516</v>
      </c>
      <c r="B554" t="s">
        <v>124</v>
      </c>
      <c r="C554" t="s">
        <v>125</v>
      </c>
      <c r="E554" t="s">
        <v>106</v>
      </c>
      <c r="F554" s="9">
        <v>125</v>
      </c>
      <c r="G554" s="9">
        <v>15</v>
      </c>
      <c r="H554" s="9">
        <v>110</v>
      </c>
      <c r="I554" s="8">
        <v>130.91</v>
      </c>
      <c r="J554" s="8">
        <v>16363.75</v>
      </c>
    </row>
    <row r="555" spans="1:10" x14ac:dyDescent="0.25">
      <c r="A555" t="s">
        <v>516</v>
      </c>
      <c r="B555" t="s">
        <v>124</v>
      </c>
      <c r="C555" t="s">
        <v>125</v>
      </c>
      <c r="E555" t="s">
        <v>820</v>
      </c>
      <c r="F555" s="9">
        <v>5</v>
      </c>
      <c r="G555" s="9">
        <v>2</v>
      </c>
      <c r="H555" s="9">
        <v>3</v>
      </c>
      <c r="I555" s="8">
        <v>130.91</v>
      </c>
      <c r="J555" s="8">
        <v>654.54999999999995</v>
      </c>
    </row>
    <row r="556" spans="1:10" x14ac:dyDescent="0.25">
      <c r="A556" t="s">
        <v>516</v>
      </c>
      <c r="B556" t="s">
        <v>124</v>
      </c>
      <c r="C556" t="s">
        <v>125</v>
      </c>
      <c r="E556" t="s">
        <v>119</v>
      </c>
      <c r="F556" s="9">
        <v>1</v>
      </c>
      <c r="G556" s="9">
        <v>1</v>
      </c>
      <c r="H556" s="9">
        <v>0</v>
      </c>
      <c r="I556" s="8">
        <v>128.52289999999999</v>
      </c>
      <c r="J556" s="8">
        <v>128.52289999999999</v>
      </c>
    </row>
    <row r="557" spans="1:10" x14ac:dyDescent="0.25">
      <c r="A557" t="s">
        <v>516</v>
      </c>
      <c r="B557" t="s">
        <v>124</v>
      </c>
      <c r="C557" t="s">
        <v>125</v>
      </c>
      <c r="E557" t="s">
        <v>108</v>
      </c>
      <c r="F557" s="9">
        <v>31</v>
      </c>
      <c r="G557" s="9">
        <v>0</v>
      </c>
      <c r="H557" s="9">
        <v>31</v>
      </c>
      <c r="I557" s="8">
        <v>130.91</v>
      </c>
      <c r="J557" s="8">
        <v>4058.21</v>
      </c>
    </row>
    <row r="558" spans="1:10" x14ac:dyDescent="0.25">
      <c r="A558" t="s">
        <v>516</v>
      </c>
      <c r="B558" t="s">
        <v>124</v>
      </c>
      <c r="C558" t="s">
        <v>125</v>
      </c>
      <c r="E558" t="s">
        <v>4746</v>
      </c>
      <c r="F558" s="9">
        <v>117</v>
      </c>
      <c r="G558" s="9">
        <v>1</v>
      </c>
      <c r="H558" s="9">
        <v>116</v>
      </c>
      <c r="I558" s="8">
        <v>130.90860000000001</v>
      </c>
      <c r="J558" s="8">
        <v>15316.306200000001</v>
      </c>
    </row>
    <row r="559" spans="1:10" x14ac:dyDescent="0.25">
      <c r="A559" t="s">
        <v>516</v>
      </c>
      <c r="B559" t="s">
        <v>124</v>
      </c>
      <c r="C559" t="s">
        <v>125</v>
      </c>
      <c r="E559" t="s">
        <v>113</v>
      </c>
      <c r="F559" s="9">
        <v>145</v>
      </c>
      <c r="G559" s="9">
        <v>4</v>
      </c>
      <c r="H559" s="9">
        <v>141</v>
      </c>
      <c r="I559" s="8">
        <v>130.91</v>
      </c>
      <c r="J559" s="8">
        <v>18981.95</v>
      </c>
    </row>
    <row r="560" spans="1:10" x14ac:dyDescent="0.25">
      <c r="A560" t="s">
        <v>516</v>
      </c>
      <c r="B560" t="s">
        <v>124</v>
      </c>
      <c r="C560" t="s">
        <v>125</v>
      </c>
      <c r="E560" t="s">
        <v>15</v>
      </c>
      <c r="F560" s="9">
        <v>160</v>
      </c>
      <c r="G560" s="9">
        <v>0</v>
      </c>
      <c r="H560" s="9">
        <v>160</v>
      </c>
      <c r="I560" s="8">
        <v>130.90860000000001</v>
      </c>
      <c r="J560" s="8">
        <v>20945.376</v>
      </c>
    </row>
    <row r="561" spans="1:10" x14ac:dyDescent="0.25">
      <c r="A561" t="s">
        <v>517</v>
      </c>
      <c r="B561" t="s">
        <v>126</v>
      </c>
      <c r="C561" t="s">
        <v>127</v>
      </c>
      <c r="E561" t="s">
        <v>1201</v>
      </c>
      <c r="F561" s="9">
        <v>36</v>
      </c>
      <c r="G561" s="9">
        <v>29</v>
      </c>
      <c r="H561" s="9">
        <v>7</v>
      </c>
      <c r="I561" s="8">
        <v>132.13749999999999</v>
      </c>
      <c r="J561" s="8">
        <v>4756.95</v>
      </c>
    </row>
    <row r="562" spans="1:10" x14ac:dyDescent="0.25">
      <c r="A562" t="s">
        <v>517</v>
      </c>
      <c r="B562" t="s">
        <v>126</v>
      </c>
      <c r="C562" t="s">
        <v>127</v>
      </c>
      <c r="E562" t="s">
        <v>106</v>
      </c>
      <c r="F562" s="9">
        <v>398</v>
      </c>
      <c r="G562" s="9">
        <v>32</v>
      </c>
      <c r="H562" s="9">
        <v>366</v>
      </c>
      <c r="I562" s="8">
        <v>139.47999999999999</v>
      </c>
      <c r="J562" s="8">
        <v>55513.04</v>
      </c>
    </row>
    <row r="563" spans="1:10" x14ac:dyDescent="0.25">
      <c r="A563" t="s">
        <v>517</v>
      </c>
      <c r="B563" t="s">
        <v>126</v>
      </c>
      <c r="C563" t="s">
        <v>127</v>
      </c>
      <c r="E563" t="s">
        <v>820</v>
      </c>
      <c r="F563" s="9">
        <v>53</v>
      </c>
      <c r="G563" s="9">
        <v>3</v>
      </c>
      <c r="H563" s="9">
        <v>50</v>
      </c>
      <c r="I563" s="8">
        <v>136.93809999999999</v>
      </c>
      <c r="J563" s="8">
        <v>7257.7192999999997</v>
      </c>
    </row>
    <row r="564" spans="1:10" x14ac:dyDescent="0.25">
      <c r="A564" t="s">
        <v>517</v>
      </c>
      <c r="B564" t="s">
        <v>126</v>
      </c>
      <c r="C564" t="s">
        <v>127</v>
      </c>
      <c r="E564" t="s">
        <v>119</v>
      </c>
      <c r="F564" s="9">
        <v>10</v>
      </c>
      <c r="G564" s="9">
        <v>1</v>
      </c>
      <c r="H564" s="9">
        <v>9</v>
      </c>
      <c r="I564" s="8">
        <v>136.93809999999999</v>
      </c>
      <c r="J564" s="8">
        <v>1369.3810000000001</v>
      </c>
    </row>
    <row r="565" spans="1:10" x14ac:dyDescent="0.25">
      <c r="A565" t="s">
        <v>517</v>
      </c>
      <c r="B565" t="s">
        <v>126</v>
      </c>
      <c r="C565" t="s">
        <v>127</v>
      </c>
      <c r="E565" t="s">
        <v>4746</v>
      </c>
      <c r="F565" s="9">
        <v>203</v>
      </c>
      <c r="G565" s="9">
        <v>8</v>
      </c>
      <c r="H565" s="9">
        <v>195</v>
      </c>
      <c r="I565" s="8">
        <v>139.47999999999999</v>
      </c>
      <c r="J565" s="8">
        <v>28314.44</v>
      </c>
    </row>
    <row r="566" spans="1:10" x14ac:dyDescent="0.25">
      <c r="A566" t="s">
        <v>517</v>
      </c>
      <c r="B566" t="s">
        <v>126</v>
      </c>
      <c r="C566" t="s">
        <v>127</v>
      </c>
      <c r="E566" t="s">
        <v>113</v>
      </c>
      <c r="F566" s="9">
        <v>158</v>
      </c>
      <c r="G566" s="9">
        <v>4</v>
      </c>
      <c r="H566" s="9">
        <v>154</v>
      </c>
      <c r="I566" s="8">
        <v>139.47999999999999</v>
      </c>
      <c r="J566" s="8">
        <v>22037.84</v>
      </c>
    </row>
    <row r="567" spans="1:10" x14ac:dyDescent="0.25">
      <c r="A567" t="s">
        <v>517</v>
      </c>
      <c r="B567" t="s">
        <v>126</v>
      </c>
      <c r="C567" t="s">
        <v>127</v>
      </c>
      <c r="E567" t="s">
        <v>108</v>
      </c>
      <c r="F567" s="9">
        <v>21</v>
      </c>
      <c r="G567" s="9">
        <v>0</v>
      </c>
      <c r="H567" s="9">
        <v>21</v>
      </c>
      <c r="I567" s="8">
        <v>139.47999999999999</v>
      </c>
      <c r="J567" s="8">
        <v>2929.08</v>
      </c>
    </row>
    <row r="568" spans="1:10" x14ac:dyDescent="0.25">
      <c r="A568" t="s">
        <v>517</v>
      </c>
      <c r="B568" t="s">
        <v>126</v>
      </c>
      <c r="C568" t="s">
        <v>127</v>
      </c>
      <c r="E568" t="s">
        <v>861</v>
      </c>
      <c r="F568" s="9">
        <v>7</v>
      </c>
      <c r="G568" s="9">
        <v>1</v>
      </c>
      <c r="H568" s="9">
        <v>6</v>
      </c>
      <c r="I568" s="8">
        <v>139.47999999999999</v>
      </c>
      <c r="J568" s="8">
        <v>976.36</v>
      </c>
    </row>
    <row r="569" spans="1:10" x14ac:dyDescent="0.25">
      <c r="A569" t="s">
        <v>517</v>
      </c>
      <c r="B569" t="s">
        <v>126</v>
      </c>
      <c r="C569" t="s">
        <v>127</v>
      </c>
      <c r="E569" t="s">
        <v>15</v>
      </c>
      <c r="F569" s="9">
        <v>216</v>
      </c>
      <c r="G569" s="9">
        <v>52</v>
      </c>
      <c r="H569" s="9">
        <v>164</v>
      </c>
      <c r="I569" s="8">
        <v>141.27860000000001</v>
      </c>
      <c r="J569" s="8">
        <v>30516.177599999999</v>
      </c>
    </row>
    <row r="570" spans="1:10" x14ac:dyDescent="0.25">
      <c r="A570" t="s">
        <v>517</v>
      </c>
      <c r="B570" t="s">
        <v>126</v>
      </c>
      <c r="C570" t="s">
        <v>127</v>
      </c>
      <c r="E570" t="s">
        <v>109</v>
      </c>
      <c r="F570" s="9">
        <v>1</v>
      </c>
      <c r="G570" s="9">
        <v>1</v>
      </c>
      <c r="H570" s="9">
        <v>0</v>
      </c>
      <c r="I570" s="8">
        <v>139.23910000000001</v>
      </c>
      <c r="J570" s="8">
        <v>139.23910000000001</v>
      </c>
    </row>
    <row r="571" spans="1:10" x14ac:dyDescent="0.25">
      <c r="A571" t="s">
        <v>517</v>
      </c>
      <c r="B571" t="s">
        <v>126</v>
      </c>
      <c r="C571" t="s">
        <v>127</v>
      </c>
      <c r="E571" t="s">
        <v>1597</v>
      </c>
      <c r="F571" s="9">
        <v>2</v>
      </c>
      <c r="G571" s="9">
        <v>0</v>
      </c>
      <c r="H571" s="9">
        <v>2</v>
      </c>
      <c r="I571" s="8">
        <v>139.47999999999999</v>
      </c>
      <c r="J571" s="8">
        <v>278.95999999999998</v>
      </c>
    </row>
    <row r="572" spans="1:10" x14ac:dyDescent="0.25">
      <c r="A572" t="s">
        <v>2738</v>
      </c>
      <c r="B572" t="s">
        <v>1230</v>
      </c>
      <c r="C572" t="s">
        <v>1231</v>
      </c>
      <c r="E572" t="s">
        <v>15</v>
      </c>
      <c r="F572" s="9">
        <v>4</v>
      </c>
      <c r="G572" s="9">
        <v>0</v>
      </c>
      <c r="H572" s="9">
        <v>4</v>
      </c>
      <c r="I572" s="8">
        <v>139.47999999999999</v>
      </c>
      <c r="J572" s="8">
        <v>557.91999999999996</v>
      </c>
    </row>
    <row r="573" spans="1:10" x14ac:dyDescent="0.25">
      <c r="A573" t="s">
        <v>2738</v>
      </c>
      <c r="B573" t="s">
        <v>1230</v>
      </c>
      <c r="C573" t="s">
        <v>1231</v>
      </c>
      <c r="E573" t="s">
        <v>4746</v>
      </c>
      <c r="F573" s="9">
        <v>106</v>
      </c>
      <c r="G573" s="9">
        <v>4</v>
      </c>
      <c r="H573" s="9">
        <v>102</v>
      </c>
      <c r="I573" s="8">
        <v>139.47999999999999</v>
      </c>
      <c r="J573" s="8">
        <v>14784.88</v>
      </c>
    </row>
    <row r="574" spans="1:10" x14ac:dyDescent="0.25">
      <c r="A574" t="s">
        <v>4971</v>
      </c>
      <c r="B574" t="s">
        <v>4972</v>
      </c>
      <c r="C574" t="s">
        <v>4973</v>
      </c>
      <c r="E574" t="s">
        <v>861</v>
      </c>
      <c r="F574" s="9">
        <v>1</v>
      </c>
      <c r="G574" s="9">
        <v>0</v>
      </c>
      <c r="H574" s="9">
        <v>1</v>
      </c>
      <c r="I574" s="8">
        <v>46.75</v>
      </c>
      <c r="J574" s="8">
        <v>46.75</v>
      </c>
    </row>
    <row r="575" spans="1:10" x14ac:dyDescent="0.25">
      <c r="A575" t="s">
        <v>3427</v>
      </c>
      <c r="B575" t="s">
        <v>1232</v>
      </c>
      <c r="C575" t="s">
        <v>1233</v>
      </c>
      <c r="E575" t="s">
        <v>113</v>
      </c>
      <c r="F575" s="9">
        <v>45</v>
      </c>
      <c r="G575" s="9">
        <v>0</v>
      </c>
      <c r="H575" s="9">
        <v>45</v>
      </c>
      <c r="I575" s="8">
        <v>2.56</v>
      </c>
      <c r="J575" s="8">
        <v>115.2</v>
      </c>
    </row>
    <row r="576" spans="1:10" x14ac:dyDescent="0.25">
      <c r="A576" t="s">
        <v>3428</v>
      </c>
      <c r="B576" t="s">
        <v>1234</v>
      </c>
      <c r="C576" t="s">
        <v>1235</v>
      </c>
      <c r="E576" t="s">
        <v>113</v>
      </c>
      <c r="F576" s="9">
        <v>5</v>
      </c>
      <c r="G576" s="9">
        <v>0</v>
      </c>
      <c r="H576" s="9">
        <v>5</v>
      </c>
      <c r="I576" s="8">
        <v>2.96</v>
      </c>
      <c r="J576" s="8">
        <v>14.8</v>
      </c>
    </row>
    <row r="577" spans="1:10" x14ac:dyDescent="0.25">
      <c r="A577" t="s">
        <v>3429</v>
      </c>
      <c r="B577" t="s">
        <v>1236</v>
      </c>
      <c r="C577" t="s">
        <v>1237</v>
      </c>
      <c r="E577" t="s">
        <v>113</v>
      </c>
      <c r="F577" s="9">
        <v>5</v>
      </c>
      <c r="G577" s="9">
        <v>0</v>
      </c>
      <c r="H577" s="9">
        <v>5</v>
      </c>
      <c r="I577" s="8">
        <v>2.69</v>
      </c>
      <c r="J577" s="8">
        <v>13.45</v>
      </c>
    </row>
    <row r="578" spans="1:10" x14ac:dyDescent="0.25">
      <c r="A578" t="s">
        <v>3430</v>
      </c>
      <c r="B578" t="s">
        <v>1238</v>
      </c>
      <c r="C578" t="s">
        <v>1239</v>
      </c>
      <c r="E578" t="s">
        <v>113</v>
      </c>
      <c r="F578" s="9">
        <v>10</v>
      </c>
      <c r="G578" s="9">
        <v>0</v>
      </c>
      <c r="H578" s="9">
        <v>10</v>
      </c>
      <c r="I578" s="8">
        <v>2.33</v>
      </c>
      <c r="J578" s="8">
        <v>23.3</v>
      </c>
    </row>
    <row r="579" spans="1:10" x14ac:dyDescent="0.25">
      <c r="A579" t="s">
        <v>3431</v>
      </c>
      <c r="B579" t="s">
        <v>1240</v>
      </c>
      <c r="C579" t="s">
        <v>1241</v>
      </c>
      <c r="E579" t="s">
        <v>113</v>
      </c>
      <c r="F579" s="9">
        <v>1</v>
      </c>
      <c r="G579" s="9">
        <v>0</v>
      </c>
      <c r="H579" s="9">
        <v>1</v>
      </c>
      <c r="I579" s="8">
        <v>4.26</v>
      </c>
      <c r="J579" s="8">
        <v>4.26</v>
      </c>
    </row>
    <row r="580" spans="1:10" x14ac:dyDescent="0.25">
      <c r="A580" t="s">
        <v>3432</v>
      </c>
      <c r="B580" t="s">
        <v>1242</v>
      </c>
      <c r="C580" t="s">
        <v>1243</v>
      </c>
      <c r="E580" t="s">
        <v>113</v>
      </c>
      <c r="F580" s="9">
        <v>7</v>
      </c>
      <c r="G580" s="9">
        <v>0</v>
      </c>
      <c r="H580" s="9">
        <v>7</v>
      </c>
      <c r="I580" s="8">
        <v>2.84</v>
      </c>
      <c r="J580" s="8">
        <v>19.88</v>
      </c>
    </row>
    <row r="581" spans="1:10" x14ac:dyDescent="0.25">
      <c r="A581" t="s">
        <v>3433</v>
      </c>
      <c r="B581" t="s">
        <v>1244</v>
      </c>
      <c r="C581" t="s">
        <v>1245</v>
      </c>
      <c r="E581" t="s">
        <v>113</v>
      </c>
      <c r="F581" s="9">
        <v>86</v>
      </c>
      <c r="G581" s="9">
        <v>0</v>
      </c>
      <c r="H581" s="9">
        <v>86</v>
      </c>
      <c r="I581" s="8">
        <v>2.84</v>
      </c>
      <c r="J581" s="8">
        <v>244.24</v>
      </c>
    </row>
    <row r="582" spans="1:10" x14ac:dyDescent="0.25">
      <c r="A582" t="s">
        <v>3434</v>
      </c>
      <c r="B582" t="s">
        <v>1246</v>
      </c>
      <c r="C582" t="s">
        <v>1247</v>
      </c>
      <c r="E582" t="s">
        <v>113</v>
      </c>
      <c r="F582" s="9">
        <v>41</v>
      </c>
      <c r="G582" s="9">
        <v>0</v>
      </c>
      <c r="H582" s="9">
        <v>41</v>
      </c>
      <c r="I582" s="8">
        <v>2.84</v>
      </c>
      <c r="J582" s="8">
        <v>116.44</v>
      </c>
    </row>
    <row r="583" spans="1:10" x14ac:dyDescent="0.25">
      <c r="A583" t="s">
        <v>3435</v>
      </c>
      <c r="B583" t="s">
        <v>1248</v>
      </c>
      <c r="C583" t="s">
        <v>1249</v>
      </c>
      <c r="E583" t="s">
        <v>113</v>
      </c>
      <c r="F583" s="9">
        <v>73</v>
      </c>
      <c r="G583" s="9">
        <v>0</v>
      </c>
      <c r="H583" s="9">
        <v>73</v>
      </c>
      <c r="I583" s="8">
        <v>4.26</v>
      </c>
      <c r="J583" s="8">
        <v>310.98</v>
      </c>
    </row>
    <row r="584" spans="1:10" x14ac:dyDescent="0.25">
      <c r="A584" t="s">
        <v>3436</v>
      </c>
      <c r="B584" t="s">
        <v>1250</v>
      </c>
      <c r="C584" t="s">
        <v>1251</v>
      </c>
      <c r="E584" t="s">
        <v>113</v>
      </c>
      <c r="F584" s="9">
        <v>48</v>
      </c>
      <c r="G584" s="9">
        <v>0</v>
      </c>
      <c r="H584" s="9">
        <v>48</v>
      </c>
      <c r="I584" s="8">
        <v>4.26</v>
      </c>
      <c r="J584" s="8">
        <v>204.48</v>
      </c>
    </row>
    <row r="585" spans="1:10" x14ac:dyDescent="0.25">
      <c r="A585" t="s">
        <v>3437</v>
      </c>
      <c r="B585" t="s">
        <v>1252</v>
      </c>
      <c r="C585" t="s">
        <v>1253</v>
      </c>
      <c r="E585" t="s">
        <v>113</v>
      </c>
      <c r="F585" s="9">
        <v>11</v>
      </c>
      <c r="G585" s="9">
        <v>0</v>
      </c>
      <c r="H585" s="9">
        <v>11</v>
      </c>
      <c r="I585" s="8">
        <v>2.84</v>
      </c>
      <c r="J585" s="8">
        <v>31.24</v>
      </c>
    </row>
    <row r="586" spans="1:10" x14ac:dyDescent="0.25">
      <c r="A586" t="s">
        <v>3438</v>
      </c>
      <c r="B586" t="s">
        <v>1254</v>
      </c>
      <c r="C586" t="s">
        <v>1255</v>
      </c>
      <c r="E586" t="s">
        <v>113</v>
      </c>
      <c r="F586" s="9">
        <v>18</v>
      </c>
      <c r="G586" s="9">
        <v>0</v>
      </c>
      <c r="H586" s="9">
        <v>18</v>
      </c>
      <c r="I586" s="8">
        <v>4.26</v>
      </c>
      <c r="J586" s="8">
        <v>76.680000000000007</v>
      </c>
    </row>
    <row r="587" spans="1:10" x14ac:dyDescent="0.25">
      <c r="A587" t="s">
        <v>3439</v>
      </c>
      <c r="B587" t="s">
        <v>1256</v>
      </c>
      <c r="C587" t="s">
        <v>1257</v>
      </c>
      <c r="E587" t="s">
        <v>113</v>
      </c>
      <c r="F587" s="9">
        <v>35</v>
      </c>
      <c r="G587" s="9">
        <v>0</v>
      </c>
      <c r="H587" s="9">
        <v>35</v>
      </c>
      <c r="I587" s="8">
        <v>2.84</v>
      </c>
      <c r="J587" s="8">
        <v>99.4</v>
      </c>
    </row>
    <row r="588" spans="1:10" x14ac:dyDescent="0.25">
      <c r="A588" t="s">
        <v>3440</v>
      </c>
      <c r="B588" t="s">
        <v>1258</v>
      </c>
      <c r="C588" t="s">
        <v>1259</v>
      </c>
      <c r="E588" t="s">
        <v>106</v>
      </c>
      <c r="F588" s="9">
        <v>1</v>
      </c>
      <c r="G588" s="9">
        <v>0</v>
      </c>
      <c r="H588" s="9">
        <v>1</v>
      </c>
      <c r="I588" s="8">
        <v>0</v>
      </c>
      <c r="J588" s="8">
        <v>0</v>
      </c>
    </row>
    <row r="589" spans="1:10" x14ac:dyDescent="0.25">
      <c r="A589" t="s">
        <v>626</v>
      </c>
      <c r="B589" t="s">
        <v>128</v>
      </c>
      <c r="C589" t="s">
        <v>129</v>
      </c>
      <c r="E589" t="s">
        <v>4746</v>
      </c>
      <c r="F589" s="9">
        <v>23</v>
      </c>
      <c r="G589" s="9">
        <v>5</v>
      </c>
      <c r="H589" s="9">
        <v>18</v>
      </c>
      <c r="I589" s="8">
        <v>1456.6130000000001</v>
      </c>
      <c r="J589" s="8">
        <v>33502.099000000002</v>
      </c>
    </row>
    <row r="590" spans="1:10" x14ac:dyDescent="0.25">
      <c r="A590" t="s">
        <v>626</v>
      </c>
      <c r="B590" t="s">
        <v>128</v>
      </c>
      <c r="C590" t="s">
        <v>129</v>
      </c>
      <c r="E590" t="s">
        <v>113</v>
      </c>
      <c r="F590" s="9">
        <v>1</v>
      </c>
      <c r="G590" s="9">
        <v>1</v>
      </c>
      <c r="H590" s="9">
        <v>0</v>
      </c>
      <c r="I590" s="8">
        <v>1456.6130000000001</v>
      </c>
      <c r="J590" s="8">
        <v>1456.6130000000001</v>
      </c>
    </row>
    <row r="591" spans="1:10" x14ac:dyDescent="0.25">
      <c r="A591" t="s">
        <v>626</v>
      </c>
      <c r="B591" t="s">
        <v>128</v>
      </c>
      <c r="C591" t="s">
        <v>129</v>
      </c>
      <c r="E591" t="s">
        <v>106</v>
      </c>
      <c r="F591" s="9">
        <v>21</v>
      </c>
      <c r="G591" s="9">
        <v>3</v>
      </c>
      <c r="H591" s="9">
        <v>18</v>
      </c>
      <c r="I591" s="8">
        <v>1456.6130000000001</v>
      </c>
      <c r="J591" s="8">
        <v>30588.873</v>
      </c>
    </row>
    <row r="592" spans="1:10" x14ac:dyDescent="0.25">
      <c r="A592" t="s">
        <v>626</v>
      </c>
      <c r="B592" t="s">
        <v>128</v>
      </c>
      <c r="C592" t="s">
        <v>129</v>
      </c>
      <c r="E592" t="s">
        <v>109</v>
      </c>
      <c r="F592" s="9">
        <v>3</v>
      </c>
      <c r="G592" s="9">
        <v>1</v>
      </c>
      <c r="H592" s="9">
        <v>2</v>
      </c>
      <c r="I592" s="8">
        <v>1383</v>
      </c>
      <c r="J592" s="8">
        <v>4149</v>
      </c>
    </row>
    <row r="593" spans="1:10" x14ac:dyDescent="0.25">
      <c r="A593" t="s">
        <v>626</v>
      </c>
      <c r="B593" t="s">
        <v>128</v>
      </c>
      <c r="C593" t="s">
        <v>129</v>
      </c>
      <c r="E593" t="s">
        <v>861</v>
      </c>
      <c r="F593" s="9">
        <v>3</v>
      </c>
      <c r="G593" s="9">
        <v>1</v>
      </c>
      <c r="H593" s="9">
        <v>2</v>
      </c>
      <c r="I593" s="8">
        <v>1383</v>
      </c>
      <c r="J593" s="8">
        <v>4149</v>
      </c>
    </row>
    <row r="594" spans="1:10" x14ac:dyDescent="0.25">
      <c r="A594" t="s">
        <v>626</v>
      </c>
      <c r="B594" t="s">
        <v>128</v>
      </c>
      <c r="C594" t="s">
        <v>129</v>
      </c>
      <c r="E594" t="s">
        <v>820</v>
      </c>
      <c r="F594" s="9">
        <v>25</v>
      </c>
      <c r="G594" s="9">
        <v>0</v>
      </c>
      <c r="H594" s="9">
        <v>25</v>
      </c>
      <c r="I594" s="8">
        <v>1434.2104999999999</v>
      </c>
      <c r="J594" s="8">
        <v>35855.262499999997</v>
      </c>
    </row>
    <row r="595" spans="1:10" x14ac:dyDescent="0.25">
      <c r="A595" t="s">
        <v>3058</v>
      </c>
      <c r="B595" t="s">
        <v>1260</v>
      </c>
      <c r="C595" t="s">
        <v>3723</v>
      </c>
      <c r="E595" t="s">
        <v>752</v>
      </c>
      <c r="F595" s="9">
        <v>0</v>
      </c>
      <c r="G595" s="9">
        <v>0</v>
      </c>
      <c r="H595" s="9">
        <v>0</v>
      </c>
      <c r="I595" s="8">
        <v>1114.6296</v>
      </c>
      <c r="J595" s="8">
        <v>0</v>
      </c>
    </row>
    <row r="596" spans="1:10" x14ac:dyDescent="0.25">
      <c r="A596" t="s">
        <v>3058</v>
      </c>
      <c r="B596" t="s">
        <v>1260</v>
      </c>
      <c r="C596" t="s">
        <v>3723</v>
      </c>
      <c r="E596" t="s">
        <v>113</v>
      </c>
      <c r="F596" s="9">
        <v>1</v>
      </c>
      <c r="G596" s="9">
        <v>1</v>
      </c>
      <c r="H596" s="9">
        <v>0</v>
      </c>
      <c r="I596" s="8">
        <v>1244.3518999999999</v>
      </c>
      <c r="J596" s="8">
        <v>1244.3518999999999</v>
      </c>
    </row>
    <row r="597" spans="1:10" x14ac:dyDescent="0.25">
      <c r="A597" t="s">
        <v>3058</v>
      </c>
      <c r="B597" t="s">
        <v>1260</v>
      </c>
      <c r="C597" t="s">
        <v>3723</v>
      </c>
      <c r="E597" t="s">
        <v>106</v>
      </c>
      <c r="F597" s="9">
        <v>16</v>
      </c>
      <c r="G597" s="9">
        <v>2</v>
      </c>
      <c r="H597" s="9">
        <v>14</v>
      </c>
      <c r="I597" s="8">
        <v>1248.8724999999999</v>
      </c>
      <c r="J597" s="8">
        <v>19981.96</v>
      </c>
    </row>
    <row r="598" spans="1:10" x14ac:dyDescent="0.25">
      <c r="A598" t="s">
        <v>3058</v>
      </c>
      <c r="B598" t="s">
        <v>1260</v>
      </c>
      <c r="C598" t="s">
        <v>3723</v>
      </c>
      <c r="E598" t="s">
        <v>109</v>
      </c>
      <c r="F598" s="9">
        <v>1</v>
      </c>
      <c r="G598" s="9">
        <v>0</v>
      </c>
      <c r="H598" s="9">
        <v>1</v>
      </c>
      <c r="I598" s="8">
        <v>0</v>
      </c>
      <c r="J598" s="8">
        <v>0</v>
      </c>
    </row>
    <row r="599" spans="1:10" x14ac:dyDescent="0.25">
      <c r="A599" t="s">
        <v>3058</v>
      </c>
      <c r="B599" t="s">
        <v>1260</v>
      </c>
      <c r="C599" t="s">
        <v>3723</v>
      </c>
      <c r="E599" t="s">
        <v>861</v>
      </c>
      <c r="F599" s="9">
        <v>1</v>
      </c>
      <c r="G599" s="9">
        <v>1</v>
      </c>
      <c r="H599" s="9">
        <v>0</v>
      </c>
      <c r="I599" s="8">
        <v>0</v>
      </c>
      <c r="J599" s="8">
        <v>0</v>
      </c>
    </row>
    <row r="600" spans="1:10" x14ac:dyDescent="0.25">
      <c r="A600" t="s">
        <v>3058</v>
      </c>
      <c r="B600" t="s">
        <v>1260</v>
      </c>
      <c r="C600" t="s">
        <v>3723</v>
      </c>
      <c r="E600" t="s">
        <v>4746</v>
      </c>
      <c r="F600" s="9">
        <v>8</v>
      </c>
      <c r="G600" s="9">
        <v>0</v>
      </c>
      <c r="H600" s="9">
        <v>8</v>
      </c>
      <c r="I600" s="8">
        <v>1248.8724999999999</v>
      </c>
      <c r="J600" s="8">
        <v>9990.98</v>
      </c>
    </row>
    <row r="601" spans="1:10" x14ac:dyDescent="0.25">
      <c r="A601" t="s">
        <v>3058</v>
      </c>
      <c r="B601" t="s">
        <v>1260</v>
      </c>
      <c r="C601" t="s">
        <v>3723</v>
      </c>
      <c r="E601" t="s">
        <v>820</v>
      </c>
      <c r="F601" s="9">
        <v>3</v>
      </c>
      <c r="G601" s="9">
        <v>0</v>
      </c>
      <c r="H601" s="9">
        <v>3</v>
      </c>
      <c r="I601" s="8">
        <v>1229.6650999999999</v>
      </c>
      <c r="J601" s="8">
        <v>3688.9953</v>
      </c>
    </row>
    <row r="602" spans="1:10" x14ac:dyDescent="0.25">
      <c r="A602" t="s">
        <v>3441</v>
      </c>
      <c r="B602" t="s">
        <v>1262</v>
      </c>
      <c r="C602" t="s">
        <v>3724</v>
      </c>
      <c r="E602" t="s">
        <v>113</v>
      </c>
      <c r="F602" s="9">
        <v>0</v>
      </c>
      <c r="G602" s="9">
        <v>0</v>
      </c>
      <c r="H602" s="9">
        <v>0</v>
      </c>
      <c r="I602" s="8">
        <v>2907.7907</v>
      </c>
      <c r="J602" s="8">
        <v>0</v>
      </c>
    </row>
    <row r="603" spans="1:10" x14ac:dyDescent="0.25">
      <c r="A603" t="s">
        <v>3441</v>
      </c>
      <c r="B603" t="s">
        <v>1262</v>
      </c>
      <c r="C603" t="s">
        <v>3724</v>
      </c>
      <c r="E603" t="s">
        <v>106</v>
      </c>
      <c r="F603" s="9">
        <v>2</v>
      </c>
      <c r="G603" s="9">
        <v>0</v>
      </c>
      <c r="H603" s="9">
        <v>2</v>
      </c>
      <c r="I603" s="8">
        <v>3169.5607</v>
      </c>
      <c r="J603" s="8">
        <v>6339.1214</v>
      </c>
    </row>
    <row r="604" spans="1:10" x14ac:dyDescent="0.25">
      <c r="A604" t="s">
        <v>3442</v>
      </c>
      <c r="B604" t="s">
        <v>1264</v>
      </c>
      <c r="C604" t="s">
        <v>1265</v>
      </c>
      <c r="E604" t="s">
        <v>113</v>
      </c>
      <c r="F604" s="9">
        <v>11</v>
      </c>
      <c r="G604" s="9">
        <v>0</v>
      </c>
      <c r="H604" s="9">
        <v>11</v>
      </c>
      <c r="I604" s="8">
        <v>4.26</v>
      </c>
      <c r="J604" s="8">
        <v>46.86</v>
      </c>
    </row>
    <row r="605" spans="1:10" x14ac:dyDescent="0.25">
      <c r="A605" t="s">
        <v>3443</v>
      </c>
      <c r="B605" t="s">
        <v>1266</v>
      </c>
      <c r="C605" t="s">
        <v>1267</v>
      </c>
      <c r="E605" t="s">
        <v>113</v>
      </c>
      <c r="F605" s="9">
        <v>13</v>
      </c>
      <c r="G605" s="9">
        <v>0</v>
      </c>
      <c r="H605" s="9">
        <v>13</v>
      </c>
      <c r="I605" s="8">
        <v>5.68</v>
      </c>
      <c r="J605" s="8">
        <v>73.84</v>
      </c>
    </row>
    <row r="606" spans="1:10" x14ac:dyDescent="0.25">
      <c r="A606" t="s">
        <v>3444</v>
      </c>
      <c r="B606" t="s">
        <v>1268</v>
      </c>
      <c r="C606" t="s">
        <v>1269</v>
      </c>
      <c r="E606" t="s">
        <v>113</v>
      </c>
      <c r="F606" s="9">
        <v>2</v>
      </c>
      <c r="G606" s="9">
        <v>0</v>
      </c>
      <c r="H606" s="9">
        <v>2</v>
      </c>
      <c r="I606" s="8">
        <v>5.68</v>
      </c>
      <c r="J606" s="8">
        <v>11.36</v>
      </c>
    </row>
    <row r="607" spans="1:10" x14ac:dyDescent="0.25">
      <c r="A607" t="s">
        <v>3445</v>
      </c>
      <c r="B607" t="s">
        <v>1270</v>
      </c>
      <c r="C607" t="s">
        <v>1271</v>
      </c>
      <c r="E607" t="s">
        <v>113</v>
      </c>
      <c r="F607" s="9">
        <v>3</v>
      </c>
      <c r="G607" s="9">
        <v>0</v>
      </c>
      <c r="H607" s="9">
        <v>3</v>
      </c>
      <c r="I607" s="8">
        <v>2.84</v>
      </c>
      <c r="J607" s="8">
        <v>8.52</v>
      </c>
    </row>
    <row r="608" spans="1:10" x14ac:dyDescent="0.25">
      <c r="A608" t="s">
        <v>3446</v>
      </c>
      <c r="B608" t="s">
        <v>1272</v>
      </c>
      <c r="C608" t="s">
        <v>1273</v>
      </c>
      <c r="E608" t="s">
        <v>113</v>
      </c>
      <c r="F608" s="9">
        <v>1</v>
      </c>
      <c r="G608" s="9">
        <v>0</v>
      </c>
      <c r="H608" s="9">
        <v>1</v>
      </c>
      <c r="I608" s="8">
        <v>0</v>
      </c>
      <c r="J608" s="8">
        <v>0</v>
      </c>
    </row>
    <row r="609" spans="1:10" x14ac:dyDescent="0.25">
      <c r="A609" t="s">
        <v>3446</v>
      </c>
      <c r="B609" t="s">
        <v>1272</v>
      </c>
      <c r="C609" t="s">
        <v>1273</v>
      </c>
      <c r="E609" t="s">
        <v>4746</v>
      </c>
      <c r="F609" s="9">
        <v>2</v>
      </c>
      <c r="G609" s="9">
        <v>0</v>
      </c>
      <c r="H609" s="9">
        <v>2</v>
      </c>
      <c r="I609" s="8">
        <v>0</v>
      </c>
      <c r="J609" s="8">
        <v>0</v>
      </c>
    </row>
    <row r="610" spans="1:10" x14ac:dyDescent="0.25">
      <c r="A610" t="s">
        <v>3446</v>
      </c>
      <c r="B610" t="s">
        <v>1272</v>
      </c>
      <c r="C610" t="s">
        <v>1273</v>
      </c>
      <c r="E610" t="s">
        <v>106</v>
      </c>
      <c r="F610" s="9">
        <v>1</v>
      </c>
      <c r="G610" s="9">
        <v>0</v>
      </c>
      <c r="H610" s="9">
        <v>1</v>
      </c>
      <c r="I610" s="8">
        <v>0</v>
      </c>
      <c r="J610" s="8">
        <v>0</v>
      </c>
    </row>
    <row r="611" spans="1:10" x14ac:dyDescent="0.25">
      <c r="A611" t="s">
        <v>3448</v>
      </c>
      <c r="B611" t="s">
        <v>1275</v>
      </c>
      <c r="C611" t="s">
        <v>1276</v>
      </c>
      <c r="E611" t="s">
        <v>113</v>
      </c>
      <c r="F611" s="9">
        <v>0</v>
      </c>
      <c r="G611" s="9">
        <v>0</v>
      </c>
      <c r="H611" s="9">
        <v>0</v>
      </c>
      <c r="I611" s="8">
        <v>0</v>
      </c>
      <c r="J611" s="8">
        <v>0</v>
      </c>
    </row>
    <row r="612" spans="1:10" x14ac:dyDescent="0.25">
      <c r="A612" t="s">
        <v>3448</v>
      </c>
      <c r="B612" t="s">
        <v>1275</v>
      </c>
      <c r="C612" t="s">
        <v>1276</v>
      </c>
      <c r="E612" t="s">
        <v>106</v>
      </c>
      <c r="F612" s="9">
        <v>6</v>
      </c>
      <c r="G612" s="9">
        <v>0</v>
      </c>
      <c r="H612" s="9">
        <v>6</v>
      </c>
      <c r="I612" s="8">
        <v>0</v>
      </c>
      <c r="J612" s="8">
        <v>0</v>
      </c>
    </row>
    <row r="613" spans="1:10" x14ac:dyDescent="0.25">
      <c r="A613" t="s">
        <v>3449</v>
      </c>
      <c r="B613" t="s">
        <v>1279</v>
      </c>
      <c r="C613" t="s">
        <v>3725</v>
      </c>
      <c r="E613" t="s">
        <v>106</v>
      </c>
      <c r="F613" s="9">
        <v>7</v>
      </c>
      <c r="G613" s="9">
        <v>0</v>
      </c>
      <c r="H613" s="9">
        <v>7</v>
      </c>
      <c r="I613" s="8">
        <v>121.4811</v>
      </c>
      <c r="J613" s="8">
        <v>850.36770000000001</v>
      </c>
    </row>
    <row r="614" spans="1:10" x14ac:dyDescent="0.25">
      <c r="A614" t="s">
        <v>3449</v>
      </c>
      <c r="B614" t="s">
        <v>1279</v>
      </c>
      <c r="C614" t="s">
        <v>3725</v>
      </c>
      <c r="E614" t="s">
        <v>109</v>
      </c>
      <c r="F614" s="9">
        <v>4</v>
      </c>
      <c r="G614" s="9">
        <v>0</v>
      </c>
      <c r="H614" s="9">
        <v>4</v>
      </c>
      <c r="I614" s="8">
        <v>121.4811</v>
      </c>
      <c r="J614" s="8">
        <v>485.92439999999999</v>
      </c>
    </row>
    <row r="615" spans="1:10" x14ac:dyDescent="0.25">
      <c r="A615" t="s">
        <v>3449</v>
      </c>
      <c r="B615" t="s">
        <v>1279</v>
      </c>
      <c r="C615" t="s">
        <v>3725</v>
      </c>
      <c r="E615" t="s">
        <v>113</v>
      </c>
      <c r="F615" s="9">
        <v>0</v>
      </c>
      <c r="G615" s="9">
        <v>0</v>
      </c>
      <c r="H615" s="9">
        <v>0</v>
      </c>
      <c r="I615" s="8">
        <v>121.4811</v>
      </c>
      <c r="J615" s="8">
        <v>0</v>
      </c>
    </row>
    <row r="616" spans="1:10" x14ac:dyDescent="0.25">
      <c r="A616" t="s">
        <v>3449</v>
      </c>
      <c r="B616" t="s">
        <v>1279</v>
      </c>
      <c r="C616" t="s">
        <v>3725</v>
      </c>
      <c r="E616" t="s">
        <v>4746</v>
      </c>
      <c r="F616" s="9">
        <v>0</v>
      </c>
      <c r="G616" s="9">
        <v>0</v>
      </c>
      <c r="H616" s="9">
        <v>0</v>
      </c>
      <c r="I616" s="8">
        <v>125.73</v>
      </c>
      <c r="J616" s="8">
        <v>0</v>
      </c>
    </row>
    <row r="617" spans="1:10" x14ac:dyDescent="0.25">
      <c r="A617" t="s">
        <v>3450</v>
      </c>
      <c r="B617" t="s">
        <v>1280</v>
      </c>
      <c r="C617" t="s">
        <v>1281</v>
      </c>
      <c r="E617" t="s">
        <v>113</v>
      </c>
      <c r="F617" s="9">
        <v>2</v>
      </c>
      <c r="G617" s="9">
        <v>0</v>
      </c>
      <c r="H617" s="9">
        <v>2</v>
      </c>
      <c r="I617" s="8">
        <v>37.9</v>
      </c>
      <c r="J617" s="8">
        <v>75.8</v>
      </c>
    </row>
    <row r="618" spans="1:10" x14ac:dyDescent="0.25">
      <c r="A618" t="s">
        <v>3451</v>
      </c>
      <c r="B618" t="s">
        <v>1282</v>
      </c>
      <c r="C618" t="s">
        <v>1283</v>
      </c>
      <c r="E618" t="s">
        <v>113</v>
      </c>
      <c r="F618" s="9">
        <v>1</v>
      </c>
      <c r="G618" s="9">
        <v>0</v>
      </c>
      <c r="H618" s="9">
        <v>1</v>
      </c>
      <c r="I618" s="8">
        <v>37.9</v>
      </c>
      <c r="J618" s="8">
        <v>37.9</v>
      </c>
    </row>
    <row r="619" spans="1:10" x14ac:dyDescent="0.25">
      <c r="A619" t="s">
        <v>3452</v>
      </c>
      <c r="B619" t="s">
        <v>1284</v>
      </c>
      <c r="C619" t="s">
        <v>1285</v>
      </c>
      <c r="E619" t="s">
        <v>113</v>
      </c>
      <c r="F619" s="9">
        <v>2</v>
      </c>
      <c r="G619" s="9">
        <v>0</v>
      </c>
      <c r="H619" s="9">
        <v>2</v>
      </c>
      <c r="I619" s="8">
        <v>16.59</v>
      </c>
      <c r="J619" s="8">
        <v>33.18</v>
      </c>
    </row>
    <row r="620" spans="1:10" x14ac:dyDescent="0.25">
      <c r="A620" t="s">
        <v>3453</v>
      </c>
      <c r="B620" t="s">
        <v>1286</v>
      </c>
      <c r="C620" t="s">
        <v>1287</v>
      </c>
      <c r="E620" t="s">
        <v>113</v>
      </c>
      <c r="F620" s="9">
        <v>2</v>
      </c>
      <c r="G620" s="9">
        <v>0</v>
      </c>
      <c r="H620" s="9">
        <v>2</v>
      </c>
      <c r="I620" s="8">
        <v>6.34</v>
      </c>
      <c r="J620" s="8">
        <v>12.68</v>
      </c>
    </row>
    <row r="621" spans="1:10" x14ac:dyDescent="0.25">
      <c r="A621" t="s">
        <v>3454</v>
      </c>
      <c r="B621" t="s">
        <v>1288</v>
      </c>
      <c r="C621" t="s">
        <v>1289</v>
      </c>
      <c r="E621" t="s">
        <v>113</v>
      </c>
      <c r="F621" s="9">
        <v>1</v>
      </c>
      <c r="G621" s="9">
        <v>0</v>
      </c>
      <c r="H621" s="9">
        <v>1</v>
      </c>
      <c r="I621" s="8">
        <v>6.99</v>
      </c>
      <c r="J621" s="8">
        <v>6.99</v>
      </c>
    </row>
    <row r="622" spans="1:10" x14ac:dyDescent="0.25">
      <c r="A622" t="s">
        <v>3455</v>
      </c>
      <c r="B622" t="s">
        <v>1290</v>
      </c>
      <c r="C622" t="s">
        <v>1291</v>
      </c>
      <c r="E622" t="s">
        <v>113</v>
      </c>
      <c r="F622" s="9">
        <v>8</v>
      </c>
      <c r="G622" s="9">
        <v>0</v>
      </c>
      <c r="H622" s="9">
        <v>8</v>
      </c>
      <c r="I622" s="8">
        <v>10.37</v>
      </c>
      <c r="J622" s="8">
        <v>82.96</v>
      </c>
    </row>
    <row r="623" spans="1:10" x14ac:dyDescent="0.25">
      <c r="A623" t="s">
        <v>3456</v>
      </c>
      <c r="B623" t="s">
        <v>1292</v>
      </c>
      <c r="C623" t="s">
        <v>1293</v>
      </c>
      <c r="E623" t="s">
        <v>113</v>
      </c>
      <c r="F623" s="9">
        <v>4</v>
      </c>
      <c r="G623" s="9">
        <v>0</v>
      </c>
      <c r="H623" s="9">
        <v>4</v>
      </c>
      <c r="I623" s="8">
        <v>6.05</v>
      </c>
      <c r="J623" s="8">
        <v>24.2</v>
      </c>
    </row>
    <row r="624" spans="1:10" x14ac:dyDescent="0.25">
      <c r="A624" t="s">
        <v>3457</v>
      </c>
      <c r="B624" t="s">
        <v>1294</v>
      </c>
      <c r="C624" t="s">
        <v>1295</v>
      </c>
      <c r="E624" t="s">
        <v>113</v>
      </c>
      <c r="F624" s="9">
        <v>1</v>
      </c>
      <c r="G624" s="9">
        <v>0</v>
      </c>
      <c r="H624" s="9">
        <v>1</v>
      </c>
      <c r="I624" s="8">
        <v>1.01</v>
      </c>
      <c r="J624" s="8">
        <v>1.01</v>
      </c>
    </row>
    <row r="625" spans="1:10" x14ac:dyDescent="0.25">
      <c r="A625" t="s">
        <v>3458</v>
      </c>
      <c r="B625" t="s">
        <v>1296</v>
      </c>
      <c r="C625" t="s">
        <v>1297</v>
      </c>
      <c r="E625" t="s">
        <v>113</v>
      </c>
      <c r="F625" s="9">
        <v>5</v>
      </c>
      <c r="G625" s="9">
        <v>0</v>
      </c>
      <c r="H625" s="9">
        <v>5</v>
      </c>
      <c r="I625" s="8">
        <v>16.59</v>
      </c>
      <c r="J625" s="8">
        <v>82.95</v>
      </c>
    </row>
    <row r="626" spans="1:10" x14ac:dyDescent="0.25">
      <c r="A626" t="s">
        <v>3459</v>
      </c>
      <c r="B626" t="s">
        <v>1298</v>
      </c>
      <c r="C626" t="s">
        <v>1299</v>
      </c>
      <c r="E626" t="s">
        <v>113</v>
      </c>
      <c r="F626" s="9">
        <v>3</v>
      </c>
      <c r="G626" s="9">
        <v>0</v>
      </c>
      <c r="H626" s="9">
        <v>3</v>
      </c>
      <c r="I626" s="8">
        <v>16.59</v>
      </c>
      <c r="J626" s="8">
        <v>49.77</v>
      </c>
    </row>
    <row r="627" spans="1:10" x14ac:dyDescent="0.25">
      <c r="A627" t="s">
        <v>3460</v>
      </c>
      <c r="B627" t="s">
        <v>1300</v>
      </c>
      <c r="C627" t="s">
        <v>1301</v>
      </c>
      <c r="E627" t="s">
        <v>113</v>
      </c>
      <c r="F627" s="9">
        <v>8</v>
      </c>
      <c r="G627" s="9">
        <v>0</v>
      </c>
      <c r="H627" s="9">
        <v>8</v>
      </c>
      <c r="I627" s="8">
        <v>10.66</v>
      </c>
      <c r="J627" s="8">
        <v>85.28</v>
      </c>
    </row>
    <row r="628" spans="1:10" x14ac:dyDescent="0.25">
      <c r="A628" t="s">
        <v>3461</v>
      </c>
      <c r="B628" t="s">
        <v>1302</v>
      </c>
      <c r="C628" t="s">
        <v>1303</v>
      </c>
      <c r="E628" t="s">
        <v>113</v>
      </c>
      <c r="F628" s="9">
        <v>4</v>
      </c>
      <c r="G628" s="9">
        <v>0</v>
      </c>
      <c r="H628" s="9">
        <v>4</v>
      </c>
      <c r="I628" s="8">
        <v>8.74</v>
      </c>
      <c r="J628" s="8">
        <v>34.96</v>
      </c>
    </row>
    <row r="629" spans="1:10" x14ac:dyDescent="0.25">
      <c r="A629" t="s">
        <v>3462</v>
      </c>
      <c r="B629" t="s">
        <v>1304</v>
      </c>
      <c r="C629" t="s">
        <v>1305</v>
      </c>
      <c r="E629" t="s">
        <v>113</v>
      </c>
      <c r="F629" s="9">
        <v>2</v>
      </c>
      <c r="G629" s="9">
        <v>0</v>
      </c>
      <c r="H629" s="9">
        <v>2</v>
      </c>
      <c r="I629" s="8">
        <v>14.21</v>
      </c>
      <c r="J629" s="8">
        <v>28.42</v>
      </c>
    </row>
    <row r="630" spans="1:10" x14ac:dyDescent="0.25">
      <c r="A630" t="s">
        <v>3463</v>
      </c>
      <c r="B630" t="s">
        <v>1306</v>
      </c>
      <c r="C630" t="s">
        <v>1307</v>
      </c>
      <c r="E630" t="s">
        <v>113</v>
      </c>
      <c r="F630" s="9">
        <v>5</v>
      </c>
      <c r="G630" s="9">
        <v>0</v>
      </c>
      <c r="H630" s="9">
        <v>5</v>
      </c>
      <c r="I630" s="8">
        <v>16.63</v>
      </c>
      <c r="J630" s="8">
        <v>83.15</v>
      </c>
    </row>
    <row r="631" spans="1:10" x14ac:dyDescent="0.25">
      <c r="A631" t="s">
        <v>3464</v>
      </c>
      <c r="B631" t="s">
        <v>1308</v>
      </c>
      <c r="C631" t="s">
        <v>1309</v>
      </c>
      <c r="E631" t="s">
        <v>113</v>
      </c>
      <c r="F631" s="9">
        <v>1</v>
      </c>
      <c r="G631" s="9">
        <v>0</v>
      </c>
      <c r="H631" s="9">
        <v>1</v>
      </c>
      <c r="I631" s="8">
        <v>15.31</v>
      </c>
      <c r="J631" s="8">
        <v>15.31</v>
      </c>
    </row>
    <row r="632" spans="1:10" x14ac:dyDescent="0.25">
      <c r="A632" t="s">
        <v>3465</v>
      </c>
      <c r="B632" t="s">
        <v>1310</v>
      </c>
      <c r="C632" t="s">
        <v>1311</v>
      </c>
      <c r="E632" t="s">
        <v>113</v>
      </c>
      <c r="F632" s="9">
        <v>7</v>
      </c>
      <c r="G632" s="9">
        <v>0</v>
      </c>
      <c r="H632" s="9">
        <v>7</v>
      </c>
      <c r="I632" s="8">
        <v>32.69</v>
      </c>
      <c r="J632" s="8">
        <v>228.83</v>
      </c>
    </row>
    <row r="633" spans="1:10" x14ac:dyDescent="0.25">
      <c r="A633" t="s">
        <v>3466</v>
      </c>
      <c r="B633" t="s">
        <v>1312</v>
      </c>
      <c r="C633" t="s">
        <v>1313</v>
      </c>
      <c r="E633" t="s">
        <v>113</v>
      </c>
      <c r="F633" s="9">
        <v>1</v>
      </c>
      <c r="G633" s="9">
        <v>0</v>
      </c>
      <c r="H633" s="9">
        <v>1</v>
      </c>
      <c r="I633" s="8">
        <v>14.21</v>
      </c>
      <c r="J633" s="8">
        <v>14.21</v>
      </c>
    </row>
    <row r="634" spans="1:10" x14ac:dyDescent="0.25">
      <c r="A634" t="s">
        <v>3467</v>
      </c>
      <c r="B634" t="s">
        <v>1314</v>
      </c>
      <c r="C634" t="s">
        <v>1315</v>
      </c>
      <c r="E634" t="s">
        <v>113</v>
      </c>
      <c r="F634" s="9">
        <v>2</v>
      </c>
      <c r="G634" s="9">
        <v>0</v>
      </c>
      <c r="H634" s="9">
        <v>2</v>
      </c>
      <c r="I634" s="8">
        <v>12.82</v>
      </c>
      <c r="J634" s="8">
        <v>25.64</v>
      </c>
    </row>
    <row r="635" spans="1:10" x14ac:dyDescent="0.25">
      <c r="A635" t="s">
        <v>3468</v>
      </c>
      <c r="B635" t="s">
        <v>1316</v>
      </c>
      <c r="C635" t="s">
        <v>1317</v>
      </c>
      <c r="E635" t="s">
        <v>113</v>
      </c>
      <c r="F635" s="9">
        <v>3</v>
      </c>
      <c r="G635" s="9">
        <v>0</v>
      </c>
      <c r="H635" s="9">
        <v>3</v>
      </c>
      <c r="I635" s="8">
        <v>16.16</v>
      </c>
      <c r="J635" s="8">
        <v>48.48</v>
      </c>
    </row>
    <row r="636" spans="1:10" x14ac:dyDescent="0.25">
      <c r="A636" t="s">
        <v>3469</v>
      </c>
      <c r="B636" t="s">
        <v>1318</v>
      </c>
      <c r="C636" t="s">
        <v>1319</v>
      </c>
      <c r="E636" t="s">
        <v>113</v>
      </c>
      <c r="F636" s="9">
        <v>3</v>
      </c>
      <c r="G636" s="9">
        <v>0</v>
      </c>
      <c r="H636" s="9">
        <v>3</v>
      </c>
      <c r="I636" s="8">
        <v>18.649999999999999</v>
      </c>
      <c r="J636" s="8">
        <v>55.95</v>
      </c>
    </row>
    <row r="637" spans="1:10" x14ac:dyDescent="0.25">
      <c r="A637" t="s">
        <v>3470</v>
      </c>
      <c r="B637" t="s">
        <v>1320</v>
      </c>
      <c r="C637" t="s">
        <v>1321</v>
      </c>
      <c r="E637" t="s">
        <v>113</v>
      </c>
      <c r="F637" s="9">
        <v>4</v>
      </c>
      <c r="G637" s="9">
        <v>0</v>
      </c>
      <c r="H637" s="9">
        <v>4</v>
      </c>
      <c r="I637" s="8">
        <v>15.31</v>
      </c>
      <c r="J637" s="8">
        <v>61.24</v>
      </c>
    </row>
    <row r="638" spans="1:10" x14ac:dyDescent="0.25">
      <c r="A638" t="s">
        <v>3471</v>
      </c>
      <c r="B638" t="s">
        <v>1322</v>
      </c>
      <c r="C638" t="s">
        <v>1323</v>
      </c>
      <c r="E638" t="s">
        <v>113</v>
      </c>
      <c r="F638" s="9">
        <v>1</v>
      </c>
      <c r="G638" s="9">
        <v>0</v>
      </c>
      <c r="H638" s="9">
        <v>1</v>
      </c>
      <c r="I638" s="8">
        <v>16.32</v>
      </c>
      <c r="J638" s="8">
        <v>16.32</v>
      </c>
    </row>
    <row r="639" spans="1:10" x14ac:dyDescent="0.25">
      <c r="A639" t="s">
        <v>3472</v>
      </c>
      <c r="B639" t="s">
        <v>1324</v>
      </c>
      <c r="C639" t="s">
        <v>1325</v>
      </c>
      <c r="E639" t="s">
        <v>113</v>
      </c>
      <c r="F639" s="9">
        <v>2</v>
      </c>
      <c r="G639" s="9">
        <v>0</v>
      </c>
      <c r="H639" s="9">
        <v>2</v>
      </c>
      <c r="I639" s="8">
        <v>27.97</v>
      </c>
      <c r="J639" s="8">
        <v>55.94</v>
      </c>
    </row>
    <row r="640" spans="1:10" x14ac:dyDescent="0.25">
      <c r="A640" t="s">
        <v>3473</v>
      </c>
      <c r="B640" t="s">
        <v>1326</v>
      </c>
      <c r="C640" t="s">
        <v>1327</v>
      </c>
      <c r="E640" t="s">
        <v>113</v>
      </c>
      <c r="F640" s="9">
        <v>1</v>
      </c>
      <c r="G640" s="9">
        <v>0</v>
      </c>
      <c r="H640" s="9">
        <v>1</v>
      </c>
      <c r="I640" s="8">
        <v>14.21</v>
      </c>
      <c r="J640" s="8">
        <v>14.21</v>
      </c>
    </row>
    <row r="641" spans="1:10" x14ac:dyDescent="0.25">
      <c r="A641" t="s">
        <v>3474</v>
      </c>
      <c r="B641" t="s">
        <v>1328</v>
      </c>
      <c r="C641" t="s">
        <v>1329</v>
      </c>
      <c r="E641" t="s">
        <v>113</v>
      </c>
      <c r="F641" s="9">
        <v>8</v>
      </c>
      <c r="G641" s="9">
        <v>0</v>
      </c>
      <c r="H641" s="9">
        <v>8</v>
      </c>
      <c r="I641" s="8">
        <v>0.71</v>
      </c>
      <c r="J641" s="8">
        <v>5.68</v>
      </c>
    </row>
    <row r="642" spans="1:10" x14ac:dyDescent="0.25">
      <c r="A642" t="s">
        <v>3475</v>
      </c>
      <c r="B642" t="s">
        <v>1330</v>
      </c>
      <c r="C642" t="s">
        <v>1331</v>
      </c>
      <c r="E642" t="s">
        <v>113</v>
      </c>
      <c r="F642" s="9">
        <v>4</v>
      </c>
      <c r="G642" s="9">
        <v>0</v>
      </c>
      <c r="H642" s="9">
        <v>4</v>
      </c>
      <c r="I642" s="8">
        <v>17.489999999999998</v>
      </c>
      <c r="J642" s="8">
        <v>69.959999999999994</v>
      </c>
    </row>
    <row r="643" spans="1:10" x14ac:dyDescent="0.25">
      <c r="A643" t="s">
        <v>3476</v>
      </c>
      <c r="B643" t="s">
        <v>1332</v>
      </c>
      <c r="C643" t="s">
        <v>1333</v>
      </c>
      <c r="E643" t="s">
        <v>113</v>
      </c>
      <c r="F643" s="9">
        <v>2</v>
      </c>
      <c r="G643" s="9">
        <v>0</v>
      </c>
      <c r="H643" s="9">
        <v>2</v>
      </c>
      <c r="I643" s="8">
        <v>30.3</v>
      </c>
      <c r="J643" s="8">
        <v>60.6</v>
      </c>
    </row>
    <row r="644" spans="1:10" x14ac:dyDescent="0.25">
      <c r="A644" t="s">
        <v>3478</v>
      </c>
      <c r="B644" t="s">
        <v>1335</v>
      </c>
      <c r="C644" t="s">
        <v>1335</v>
      </c>
      <c r="E644" t="s">
        <v>4746</v>
      </c>
      <c r="F644" s="9">
        <v>0</v>
      </c>
      <c r="G644" s="9">
        <v>0</v>
      </c>
      <c r="H644" s="9">
        <v>0</v>
      </c>
      <c r="I644" s="8">
        <v>0</v>
      </c>
      <c r="J644" s="8">
        <v>0</v>
      </c>
    </row>
    <row r="645" spans="1:10" x14ac:dyDescent="0.25">
      <c r="A645" t="s">
        <v>3479</v>
      </c>
      <c r="B645" t="s">
        <v>1337</v>
      </c>
      <c r="C645" t="s">
        <v>1337</v>
      </c>
      <c r="E645" t="s">
        <v>4746</v>
      </c>
      <c r="F645" s="9">
        <v>5</v>
      </c>
      <c r="G645" s="9">
        <v>0</v>
      </c>
      <c r="H645" s="9">
        <v>5</v>
      </c>
      <c r="I645" s="8">
        <v>0</v>
      </c>
      <c r="J645" s="8">
        <v>0</v>
      </c>
    </row>
    <row r="646" spans="1:10" x14ac:dyDescent="0.25">
      <c r="A646" t="s">
        <v>3480</v>
      </c>
      <c r="B646" t="s">
        <v>1338</v>
      </c>
      <c r="C646" t="s">
        <v>1338</v>
      </c>
      <c r="E646" t="s">
        <v>4746</v>
      </c>
      <c r="F646" s="9">
        <v>5</v>
      </c>
      <c r="G646" s="9">
        <v>0</v>
      </c>
      <c r="H646" s="9">
        <v>5</v>
      </c>
      <c r="I646" s="8">
        <v>0</v>
      </c>
      <c r="J646" s="8">
        <v>0</v>
      </c>
    </row>
    <row r="647" spans="1:10" x14ac:dyDescent="0.25">
      <c r="A647" t="s">
        <v>4974</v>
      </c>
      <c r="B647" t="s">
        <v>4975</v>
      </c>
      <c r="C647" t="s">
        <v>4976</v>
      </c>
      <c r="E647" t="s">
        <v>861</v>
      </c>
      <c r="F647" s="9">
        <v>1</v>
      </c>
      <c r="G647" s="9">
        <v>0</v>
      </c>
      <c r="H647" s="9">
        <v>1</v>
      </c>
      <c r="I647" s="8">
        <v>46.75</v>
      </c>
      <c r="J647" s="8">
        <v>46.75</v>
      </c>
    </row>
    <row r="648" spans="1:10" x14ac:dyDescent="0.25">
      <c r="A648" t="s">
        <v>3481</v>
      </c>
      <c r="B648" t="s">
        <v>1340</v>
      </c>
      <c r="C648" t="s">
        <v>1340</v>
      </c>
      <c r="E648" t="s">
        <v>4746</v>
      </c>
      <c r="F648" s="9">
        <v>5</v>
      </c>
      <c r="G648" s="9">
        <v>0</v>
      </c>
      <c r="H648" s="9">
        <v>5</v>
      </c>
      <c r="I648" s="8">
        <v>0</v>
      </c>
      <c r="J648" s="8">
        <v>0</v>
      </c>
    </row>
    <row r="649" spans="1:10" x14ac:dyDescent="0.25">
      <c r="A649" t="s">
        <v>3482</v>
      </c>
      <c r="B649" t="s">
        <v>1342</v>
      </c>
      <c r="C649" t="s">
        <v>1342</v>
      </c>
      <c r="E649" t="s">
        <v>4746</v>
      </c>
      <c r="F649" s="9">
        <v>22</v>
      </c>
      <c r="G649" s="9">
        <v>0</v>
      </c>
      <c r="H649" s="9">
        <v>22</v>
      </c>
      <c r="I649" s="8">
        <v>0</v>
      </c>
      <c r="J649" s="8">
        <v>0</v>
      </c>
    </row>
    <row r="650" spans="1:10" x14ac:dyDescent="0.25">
      <c r="A650" t="s">
        <v>3483</v>
      </c>
      <c r="B650" t="s">
        <v>1344</v>
      </c>
      <c r="C650" t="s">
        <v>1344</v>
      </c>
      <c r="E650" t="s">
        <v>4746</v>
      </c>
      <c r="F650" s="9">
        <v>5</v>
      </c>
      <c r="G650" s="9">
        <v>0</v>
      </c>
      <c r="H650" s="9">
        <v>5</v>
      </c>
      <c r="I650" s="8">
        <v>0</v>
      </c>
      <c r="J650" s="8">
        <v>0</v>
      </c>
    </row>
    <row r="651" spans="1:10" x14ac:dyDescent="0.25">
      <c r="A651" t="s">
        <v>3484</v>
      </c>
      <c r="B651" t="s">
        <v>1345</v>
      </c>
      <c r="C651" t="s">
        <v>1345</v>
      </c>
      <c r="E651" t="s">
        <v>4746</v>
      </c>
      <c r="F651" s="9">
        <v>5</v>
      </c>
      <c r="G651" s="9">
        <v>0</v>
      </c>
      <c r="H651" s="9">
        <v>5</v>
      </c>
      <c r="I651" s="8">
        <v>0</v>
      </c>
      <c r="J651" s="8">
        <v>0</v>
      </c>
    </row>
    <row r="652" spans="1:10" x14ac:dyDescent="0.25">
      <c r="A652" t="s">
        <v>3485</v>
      </c>
      <c r="B652" t="s">
        <v>1348</v>
      </c>
      <c r="C652" t="s">
        <v>1348</v>
      </c>
      <c r="E652" t="s">
        <v>4746</v>
      </c>
      <c r="F652" s="9">
        <v>5</v>
      </c>
      <c r="G652" s="9">
        <v>0</v>
      </c>
      <c r="H652" s="9">
        <v>5</v>
      </c>
      <c r="I652" s="8">
        <v>0</v>
      </c>
      <c r="J652" s="8">
        <v>0</v>
      </c>
    </row>
    <row r="653" spans="1:10" x14ac:dyDescent="0.25">
      <c r="A653" t="s">
        <v>3486</v>
      </c>
      <c r="B653" t="s">
        <v>1349</v>
      </c>
      <c r="C653" t="s">
        <v>1350</v>
      </c>
      <c r="E653" t="s">
        <v>113</v>
      </c>
      <c r="F653" s="9">
        <v>5</v>
      </c>
      <c r="G653" s="9">
        <v>0</v>
      </c>
      <c r="H653" s="9">
        <v>5</v>
      </c>
      <c r="I653" s="8">
        <v>4.83</v>
      </c>
      <c r="J653" s="8">
        <v>24.15</v>
      </c>
    </row>
    <row r="654" spans="1:10" x14ac:dyDescent="0.25">
      <c r="A654" t="s">
        <v>4774</v>
      </c>
      <c r="B654" t="s">
        <v>4775</v>
      </c>
      <c r="C654" t="s">
        <v>4776</v>
      </c>
      <c r="E654" t="s">
        <v>4746</v>
      </c>
      <c r="F654" s="9">
        <v>10</v>
      </c>
      <c r="G654" s="9">
        <v>0</v>
      </c>
      <c r="H654" s="9">
        <v>10</v>
      </c>
      <c r="I654" s="8">
        <v>0</v>
      </c>
      <c r="J654" s="8">
        <v>0</v>
      </c>
    </row>
    <row r="655" spans="1:10" x14ac:dyDescent="0.25">
      <c r="A655" t="s">
        <v>3487</v>
      </c>
      <c r="B655" t="s">
        <v>1352</v>
      </c>
      <c r="C655" t="s">
        <v>1352</v>
      </c>
      <c r="E655" t="s">
        <v>4746</v>
      </c>
      <c r="F655" s="9">
        <v>69</v>
      </c>
      <c r="G655" s="9">
        <v>0</v>
      </c>
      <c r="H655" s="9">
        <v>69</v>
      </c>
      <c r="I655" s="8">
        <v>0.31</v>
      </c>
      <c r="J655" s="8">
        <v>21.39</v>
      </c>
    </row>
    <row r="656" spans="1:10" x14ac:dyDescent="0.25">
      <c r="A656" t="s">
        <v>3487</v>
      </c>
      <c r="B656" t="s">
        <v>1352</v>
      </c>
      <c r="C656" t="s">
        <v>1352</v>
      </c>
      <c r="E656" t="s">
        <v>109</v>
      </c>
      <c r="F656" s="9">
        <v>33</v>
      </c>
      <c r="G656" s="9">
        <v>0</v>
      </c>
      <c r="H656" s="9">
        <v>33</v>
      </c>
      <c r="I656" s="8">
        <v>0.2</v>
      </c>
      <c r="J656" s="8">
        <v>6.6</v>
      </c>
    </row>
    <row r="657" spans="1:10" x14ac:dyDescent="0.25">
      <c r="A657" t="s">
        <v>3487</v>
      </c>
      <c r="B657" t="s">
        <v>1352</v>
      </c>
      <c r="C657" t="s">
        <v>1352</v>
      </c>
      <c r="E657" t="s">
        <v>1201</v>
      </c>
      <c r="F657" s="9">
        <v>59</v>
      </c>
      <c r="G657" s="9">
        <v>0</v>
      </c>
      <c r="H657" s="9">
        <v>59</v>
      </c>
      <c r="I657" s="8">
        <v>0.28999999999999998</v>
      </c>
      <c r="J657" s="8">
        <v>17.11</v>
      </c>
    </row>
    <row r="658" spans="1:10" x14ac:dyDescent="0.25">
      <c r="A658" t="s">
        <v>3488</v>
      </c>
      <c r="B658" t="s">
        <v>1353</v>
      </c>
      <c r="C658" t="s">
        <v>1353</v>
      </c>
      <c r="E658" t="s">
        <v>4746</v>
      </c>
      <c r="F658" s="9">
        <v>70</v>
      </c>
      <c r="G658" s="9">
        <v>0</v>
      </c>
      <c r="H658" s="9">
        <v>70</v>
      </c>
      <c r="I658" s="8">
        <v>0.36</v>
      </c>
      <c r="J658" s="8">
        <v>25.2</v>
      </c>
    </row>
    <row r="659" spans="1:10" x14ac:dyDescent="0.25">
      <c r="A659" t="s">
        <v>3488</v>
      </c>
      <c r="B659" t="s">
        <v>1353</v>
      </c>
      <c r="C659" t="s">
        <v>1353</v>
      </c>
      <c r="E659" t="s">
        <v>109</v>
      </c>
      <c r="F659" s="9">
        <v>110</v>
      </c>
      <c r="G659" s="9">
        <v>0</v>
      </c>
      <c r="H659" s="9">
        <v>110</v>
      </c>
      <c r="I659" s="8">
        <v>0.23</v>
      </c>
      <c r="J659" s="8">
        <v>25.3</v>
      </c>
    </row>
    <row r="660" spans="1:10" x14ac:dyDescent="0.25">
      <c r="A660" t="s">
        <v>3488</v>
      </c>
      <c r="B660" t="s">
        <v>1353</v>
      </c>
      <c r="C660" t="s">
        <v>1353</v>
      </c>
      <c r="E660" t="s">
        <v>1201</v>
      </c>
      <c r="F660" s="9">
        <v>60</v>
      </c>
      <c r="G660" s="9">
        <v>60</v>
      </c>
      <c r="H660" s="9">
        <v>0</v>
      </c>
      <c r="I660" s="8">
        <v>0.34</v>
      </c>
      <c r="J660" s="8">
        <v>20.399999999999999</v>
      </c>
    </row>
    <row r="661" spans="1:10" x14ac:dyDescent="0.25">
      <c r="A661" t="s">
        <v>3489</v>
      </c>
      <c r="B661" t="s">
        <v>1354</v>
      </c>
      <c r="C661" t="s">
        <v>1354</v>
      </c>
      <c r="E661" t="s">
        <v>4746</v>
      </c>
      <c r="F661" s="9">
        <v>99</v>
      </c>
      <c r="G661" s="9">
        <v>0</v>
      </c>
      <c r="H661" s="9">
        <v>99</v>
      </c>
      <c r="I661" s="8">
        <v>0.09</v>
      </c>
      <c r="J661" s="8">
        <v>8.91</v>
      </c>
    </row>
    <row r="662" spans="1:10" x14ac:dyDescent="0.25">
      <c r="A662" t="s">
        <v>3489</v>
      </c>
      <c r="B662" t="s">
        <v>1354</v>
      </c>
      <c r="C662" t="s">
        <v>1354</v>
      </c>
      <c r="E662" t="s">
        <v>109</v>
      </c>
      <c r="F662" s="9">
        <v>37</v>
      </c>
      <c r="G662" s="9">
        <v>0</v>
      </c>
      <c r="H662" s="9">
        <v>37</v>
      </c>
      <c r="I662" s="8">
        <v>0.06</v>
      </c>
      <c r="J662" s="8">
        <v>2.2200000000000002</v>
      </c>
    </row>
    <row r="663" spans="1:10" x14ac:dyDescent="0.25">
      <c r="A663" t="s">
        <v>3489</v>
      </c>
      <c r="B663" t="s">
        <v>1354</v>
      </c>
      <c r="C663" t="s">
        <v>1354</v>
      </c>
      <c r="E663" t="s">
        <v>1201</v>
      </c>
      <c r="F663" s="9">
        <v>59</v>
      </c>
      <c r="G663" s="9">
        <v>59</v>
      </c>
      <c r="H663" s="9">
        <v>0</v>
      </c>
      <c r="I663" s="8">
        <v>0.09</v>
      </c>
      <c r="J663" s="8">
        <v>5.31</v>
      </c>
    </row>
    <row r="664" spans="1:10" x14ac:dyDescent="0.25">
      <c r="A664" t="s">
        <v>3490</v>
      </c>
      <c r="B664" t="s">
        <v>1355</v>
      </c>
      <c r="C664" t="s">
        <v>1356</v>
      </c>
      <c r="E664" t="s">
        <v>4746</v>
      </c>
      <c r="F664" s="9">
        <v>68</v>
      </c>
      <c r="G664" s="9">
        <v>0</v>
      </c>
      <c r="H664" s="9">
        <v>68</v>
      </c>
      <c r="I664" s="8">
        <v>0.31</v>
      </c>
      <c r="J664" s="8">
        <v>21.08</v>
      </c>
    </row>
    <row r="665" spans="1:10" x14ac:dyDescent="0.25">
      <c r="A665" t="s">
        <v>3490</v>
      </c>
      <c r="B665" t="s">
        <v>1355</v>
      </c>
      <c r="C665" t="s">
        <v>1356</v>
      </c>
      <c r="E665" t="s">
        <v>109</v>
      </c>
      <c r="F665" s="9">
        <v>22</v>
      </c>
      <c r="G665" s="9">
        <v>0</v>
      </c>
      <c r="H665" s="9">
        <v>22</v>
      </c>
      <c r="I665" s="8">
        <v>0.2</v>
      </c>
      <c r="J665" s="8">
        <v>4.4000000000000004</v>
      </c>
    </row>
    <row r="666" spans="1:10" x14ac:dyDescent="0.25">
      <c r="A666" t="s">
        <v>3490</v>
      </c>
      <c r="B666" t="s">
        <v>1355</v>
      </c>
      <c r="C666" t="s">
        <v>1356</v>
      </c>
      <c r="E666" t="s">
        <v>1201</v>
      </c>
      <c r="F666" s="9">
        <v>58</v>
      </c>
      <c r="G666" s="9">
        <v>0</v>
      </c>
      <c r="H666" s="9">
        <v>58</v>
      </c>
      <c r="I666" s="8">
        <v>0.28999999999999998</v>
      </c>
      <c r="J666" s="8">
        <v>16.82</v>
      </c>
    </row>
    <row r="667" spans="1:10" x14ac:dyDescent="0.25">
      <c r="A667" t="s">
        <v>3491</v>
      </c>
      <c r="B667" t="s">
        <v>1357</v>
      </c>
      <c r="C667" t="s">
        <v>1358</v>
      </c>
      <c r="E667" t="s">
        <v>4746</v>
      </c>
      <c r="F667" s="9">
        <v>37</v>
      </c>
      <c r="G667" s="9">
        <v>0</v>
      </c>
      <c r="H667" s="9">
        <v>37</v>
      </c>
      <c r="I667" s="8">
        <v>0.09</v>
      </c>
      <c r="J667" s="8">
        <v>3.33</v>
      </c>
    </row>
    <row r="668" spans="1:10" x14ac:dyDescent="0.25">
      <c r="A668" t="s">
        <v>3156</v>
      </c>
      <c r="B668" t="s">
        <v>1359</v>
      </c>
      <c r="C668" t="s">
        <v>1358</v>
      </c>
      <c r="E668" t="s">
        <v>4746</v>
      </c>
      <c r="F668" s="9">
        <v>0</v>
      </c>
      <c r="G668" s="9">
        <v>0</v>
      </c>
      <c r="H668" s="9">
        <v>0</v>
      </c>
      <c r="I668" s="8">
        <v>0.06</v>
      </c>
      <c r="J668" s="8">
        <v>0</v>
      </c>
    </row>
    <row r="669" spans="1:10" x14ac:dyDescent="0.25">
      <c r="A669" t="s">
        <v>3156</v>
      </c>
      <c r="B669" t="s">
        <v>1359</v>
      </c>
      <c r="C669" t="s">
        <v>1358</v>
      </c>
      <c r="E669" t="s">
        <v>109</v>
      </c>
      <c r="F669" s="9">
        <v>51</v>
      </c>
      <c r="G669" s="9">
        <v>0</v>
      </c>
      <c r="H669" s="9">
        <v>51</v>
      </c>
      <c r="I669" s="8">
        <v>0.06</v>
      </c>
      <c r="J669" s="8">
        <v>3.06</v>
      </c>
    </row>
    <row r="670" spans="1:10" x14ac:dyDescent="0.25">
      <c r="A670" t="s">
        <v>3492</v>
      </c>
      <c r="B670" t="s">
        <v>1360</v>
      </c>
      <c r="C670" t="s">
        <v>1361</v>
      </c>
      <c r="E670" t="s">
        <v>106</v>
      </c>
      <c r="F670" s="9">
        <v>8</v>
      </c>
      <c r="G670" s="9">
        <v>0</v>
      </c>
      <c r="H670" s="9">
        <v>8</v>
      </c>
      <c r="I670" s="8">
        <v>0</v>
      </c>
      <c r="J670" s="8">
        <v>0</v>
      </c>
    </row>
    <row r="671" spans="1:10" x14ac:dyDescent="0.25">
      <c r="A671" t="s">
        <v>3154</v>
      </c>
      <c r="B671" t="s">
        <v>1362</v>
      </c>
      <c r="C671" t="s">
        <v>1363</v>
      </c>
      <c r="E671" t="s">
        <v>109</v>
      </c>
      <c r="F671" s="9">
        <v>8</v>
      </c>
      <c r="G671" s="9">
        <v>0</v>
      </c>
      <c r="H671" s="9">
        <v>8</v>
      </c>
      <c r="I671" s="8">
        <v>0</v>
      </c>
      <c r="J671" s="8">
        <v>0</v>
      </c>
    </row>
    <row r="672" spans="1:10" x14ac:dyDescent="0.25">
      <c r="A672" t="s">
        <v>3154</v>
      </c>
      <c r="B672" t="s">
        <v>1362</v>
      </c>
      <c r="C672" t="s">
        <v>1363</v>
      </c>
      <c r="E672" t="s">
        <v>106</v>
      </c>
      <c r="F672" s="9">
        <v>0</v>
      </c>
      <c r="G672" s="9">
        <v>0</v>
      </c>
      <c r="H672" s="9">
        <v>0</v>
      </c>
      <c r="I672" s="8">
        <v>0</v>
      </c>
      <c r="J672" s="8">
        <v>0</v>
      </c>
    </row>
    <row r="673" spans="1:10" x14ac:dyDescent="0.25">
      <c r="A673" t="s">
        <v>3154</v>
      </c>
      <c r="B673" t="s">
        <v>1362</v>
      </c>
      <c r="C673" t="s">
        <v>1363</v>
      </c>
      <c r="E673" t="s">
        <v>4746</v>
      </c>
      <c r="F673" s="9">
        <v>2</v>
      </c>
      <c r="G673" s="9">
        <v>0</v>
      </c>
      <c r="H673" s="9">
        <v>2</v>
      </c>
      <c r="I673" s="8">
        <v>12.81</v>
      </c>
      <c r="J673" s="8">
        <v>25.62</v>
      </c>
    </row>
    <row r="674" spans="1:10" x14ac:dyDescent="0.25">
      <c r="A674" t="s">
        <v>3154</v>
      </c>
      <c r="B674" t="s">
        <v>1362</v>
      </c>
      <c r="C674" t="s">
        <v>1363</v>
      </c>
      <c r="E674" t="s">
        <v>752</v>
      </c>
      <c r="F674" s="9">
        <v>10</v>
      </c>
      <c r="G674" s="9">
        <v>0</v>
      </c>
      <c r="H674" s="9">
        <v>10</v>
      </c>
      <c r="I674" s="8">
        <v>0</v>
      </c>
      <c r="J674" s="8">
        <v>0</v>
      </c>
    </row>
    <row r="675" spans="1:10" x14ac:dyDescent="0.25">
      <c r="A675" t="s">
        <v>3493</v>
      </c>
      <c r="B675" t="s">
        <v>1364</v>
      </c>
      <c r="C675" t="s">
        <v>1365</v>
      </c>
      <c r="E675" t="s">
        <v>4746</v>
      </c>
      <c r="F675" s="9">
        <v>2</v>
      </c>
      <c r="G675" s="9">
        <v>0</v>
      </c>
      <c r="H675" s="9">
        <v>2</v>
      </c>
      <c r="I675" s="8">
        <v>12.81</v>
      </c>
      <c r="J675" s="8">
        <v>25.62</v>
      </c>
    </row>
    <row r="676" spans="1:10" x14ac:dyDescent="0.25">
      <c r="A676" t="s">
        <v>3493</v>
      </c>
      <c r="B676" t="s">
        <v>1364</v>
      </c>
      <c r="C676" t="s">
        <v>1365</v>
      </c>
      <c r="E676" t="s">
        <v>109</v>
      </c>
      <c r="F676" s="9">
        <v>7</v>
      </c>
      <c r="G676" s="9">
        <v>0</v>
      </c>
      <c r="H676" s="9">
        <v>7</v>
      </c>
      <c r="I676" s="8">
        <v>0</v>
      </c>
      <c r="J676" s="8">
        <v>0</v>
      </c>
    </row>
    <row r="677" spans="1:10" x14ac:dyDescent="0.25">
      <c r="A677" t="s">
        <v>3493</v>
      </c>
      <c r="B677" t="s">
        <v>1364</v>
      </c>
      <c r="C677" t="s">
        <v>1365</v>
      </c>
      <c r="E677" t="s">
        <v>106</v>
      </c>
      <c r="F677" s="9">
        <v>0</v>
      </c>
      <c r="G677" s="9">
        <v>0</v>
      </c>
      <c r="H677" s="9">
        <v>0</v>
      </c>
      <c r="I677" s="8">
        <v>0</v>
      </c>
      <c r="J677" s="8">
        <v>0</v>
      </c>
    </row>
    <row r="678" spans="1:10" x14ac:dyDescent="0.25">
      <c r="A678" t="s">
        <v>3493</v>
      </c>
      <c r="B678" t="s">
        <v>1364</v>
      </c>
      <c r="C678" t="s">
        <v>1365</v>
      </c>
      <c r="E678" t="s">
        <v>752</v>
      </c>
      <c r="F678" s="9">
        <v>10</v>
      </c>
      <c r="G678" s="9">
        <v>0</v>
      </c>
      <c r="H678" s="9">
        <v>10</v>
      </c>
      <c r="I678" s="8">
        <v>0</v>
      </c>
      <c r="J678" s="8">
        <v>0</v>
      </c>
    </row>
    <row r="679" spans="1:10" x14ac:dyDescent="0.25">
      <c r="A679" t="s">
        <v>3494</v>
      </c>
      <c r="B679" t="s">
        <v>1366</v>
      </c>
      <c r="C679" t="s">
        <v>1367</v>
      </c>
      <c r="E679" t="s">
        <v>4746</v>
      </c>
      <c r="F679" s="9">
        <v>9</v>
      </c>
      <c r="G679" s="9">
        <v>0</v>
      </c>
      <c r="H679" s="9">
        <v>9</v>
      </c>
      <c r="I679" s="8">
        <v>7.01</v>
      </c>
      <c r="J679" s="8">
        <v>63.09</v>
      </c>
    </row>
    <row r="680" spans="1:10" x14ac:dyDescent="0.25">
      <c r="A680" t="s">
        <v>3494</v>
      </c>
      <c r="B680" t="s">
        <v>1366</v>
      </c>
      <c r="C680" t="s">
        <v>1367</v>
      </c>
      <c r="E680" t="s">
        <v>109</v>
      </c>
      <c r="F680" s="9">
        <v>10</v>
      </c>
      <c r="G680" s="9">
        <v>0</v>
      </c>
      <c r="H680" s="9">
        <v>10</v>
      </c>
      <c r="I680" s="8">
        <v>0</v>
      </c>
      <c r="J680" s="8">
        <v>0</v>
      </c>
    </row>
    <row r="681" spans="1:10" x14ac:dyDescent="0.25">
      <c r="A681" t="s">
        <v>3494</v>
      </c>
      <c r="B681" t="s">
        <v>1366</v>
      </c>
      <c r="C681" t="s">
        <v>1367</v>
      </c>
      <c r="E681" t="s">
        <v>752</v>
      </c>
      <c r="F681" s="9">
        <v>10</v>
      </c>
      <c r="G681" s="9">
        <v>0</v>
      </c>
      <c r="H681" s="9">
        <v>10</v>
      </c>
      <c r="I681" s="8">
        <v>0</v>
      </c>
      <c r="J681" s="8">
        <v>0</v>
      </c>
    </row>
    <row r="682" spans="1:10" x14ac:dyDescent="0.25">
      <c r="A682" t="s">
        <v>3495</v>
      </c>
      <c r="B682" t="s">
        <v>1368</v>
      </c>
      <c r="C682" t="s">
        <v>1369</v>
      </c>
      <c r="E682" t="s">
        <v>109</v>
      </c>
      <c r="F682" s="9">
        <v>10</v>
      </c>
      <c r="G682" s="9">
        <v>0</v>
      </c>
      <c r="H682" s="9">
        <v>10</v>
      </c>
      <c r="I682" s="8">
        <v>0</v>
      </c>
      <c r="J682" s="8">
        <v>0</v>
      </c>
    </row>
    <row r="683" spans="1:10" x14ac:dyDescent="0.25">
      <c r="A683" t="s">
        <v>3495</v>
      </c>
      <c r="B683" t="s">
        <v>1368</v>
      </c>
      <c r="C683" t="s">
        <v>1369</v>
      </c>
      <c r="E683" t="s">
        <v>752</v>
      </c>
      <c r="F683" s="9">
        <v>10</v>
      </c>
      <c r="G683" s="9">
        <v>0</v>
      </c>
      <c r="H683" s="9">
        <v>10</v>
      </c>
      <c r="I683" s="8">
        <v>0</v>
      </c>
      <c r="J683" s="8">
        <v>0</v>
      </c>
    </row>
    <row r="684" spans="1:10" x14ac:dyDescent="0.25">
      <c r="A684" t="s">
        <v>3496</v>
      </c>
      <c r="B684" t="s">
        <v>1370</v>
      </c>
      <c r="C684" t="s">
        <v>1371</v>
      </c>
      <c r="E684" t="s">
        <v>109</v>
      </c>
      <c r="F684" s="9">
        <v>2</v>
      </c>
      <c r="G684" s="9">
        <v>0</v>
      </c>
      <c r="H684" s="9">
        <v>2</v>
      </c>
      <c r="I684" s="8">
        <v>3.14</v>
      </c>
      <c r="J684" s="8">
        <v>6.28</v>
      </c>
    </row>
    <row r="685" spans="1:10" x14ac:dyDescent="0.25">
      <c r="A685" t="s">
        <v>3497</v>
      </c>
      <c r="B685" t="s">
        <v>1376</v>
      </c>
      <c r="C685" t="s">
        <v>1377</v>
      </c>
      <c r="E685" t="s">
        <v>4746</v>
      </c>
      <c r="F685" s="9">
        <v>8</v>
      </c>
      <c r="G685" s="9">
        <v>0</v>
      </c>
      <c r="H685" s="9">
        <v>8</v>
      </c>
      <c r="I685" s="8">
        <v>0</v>
      </c>
      <c r="J685" s="8">
        <v>0</v>
      </c>
    </row>
    <row r="686" spans="1:10" x14ac:dyDescent="0.25">
      <c r="A686" t="s">
        <v>3498</v>
      </c>
      <c r="B686" t="s">
        <v>1378</v>
      </c>
      <c r="C686" t="s">
        <v>1379</v>
      </c>
      <c r="E686" t="s">
        <v>4746</v>
      </c>
      <c r="F686" s="9">
        <v>20</v>
      </c>
      <c r="G686" s="9">
        <v>0</v>
      </c>
      <c r="H686" s="9">
        <v>20</v>
      </c>
      <c r="I686" s="8">
        <v>0</v>
      </c>
      <c r="J686" s="8">
        <v>0</v>
      </c>
    </row>
    <row r="687" spans="1:10" x14ac:dyDescent="0.25">
      <c r="A687" t="s">
        <v>3146</v>
      </c>
      <c r="B687" t="s">
        <v>1380</v>
      </c>
      <c r="C687" t="s">
        <v>1381</v>
      </c>
      <c r="E687" t="s">
        <v>106</v>
      </c>
      <c r="F687" s="9">
        <v>7</v>
      </c>
      <c r="G687" s="9">
        <v>1</v>
      </c>
      <c r="H687" s="9">
        <v>6</v>
      </c>
      <c r="I687" s="8">
        <v>56.88</v>
      </c>
      <c r="J687" s="8">
        <v>398.16</v>
      </c>
    </row>
    <row r="688" spans="1:10" x14ac:dyDescent="0.25">
      <c r="A688" t="s">
        <v>3146</v>
      </c>
      <c r="B688" t="s">
        <v>1380</v>
      </c>
      <c r="C688" t="s">
        <v>1381</v>
      </c>
      <c r="E688" t="s">
        <v>109</v>
      </c>
      <c r="F688" s="9">
        <v>21</v>
      </c>
      <c r="G688" s="9">
        <v>0</v>
      </c>
      <c r="H688" s="9">
        <v>21</v>
      </c>
      <c r="I688" s="8">
        <v>56.88</v>
      </c>
      <c r="J688" s="8">
        <v>1194.48</v>
      </c>
    </row>
    <row r="689" spans="1:10" x14ac:dyDescent="0.25">
      <c r="A689" t="s">
        <v>3146</v>
      </c>
      <c r="B689" t="s">
        <v>1380</v>
      </c>
      <c r="C689" t="s">
        <v>1381</v>
      </c>
      <c r="E689" t="s">
        <v>4746</v>
      </c>
      <c r="F689" s="9">
        <v>0</v>
      </c>
      <c r="G689" s="9">
        <v>0</v>
      </c>
      <c r="H689" s="9">
        <v>0</v>
      </c>
      <c r="I689" s="8">
        <v>56.88</v>
      </c>
      <c r="J689" s="8">
        <v>0</v>
      </c>
    </row>
    <row r="690" spans="1:10" x14ac:dyDescent="0.25">
      <c r="A690" t="s">
        <v>3499</v>
      </c>
      <c r="B690" t="s">
        <v>1382</v>
      </c>
      <c r="C690" t="s">
        <v>1383</v>
      </c>
      <c r="E690" t="s">
        <v>109</v>
      </c>
      <c r="F690" s="9">
        <v>10</v>
      </c>
      <c r="G690" s="9">
        <v>0</v>
      </c>
      <c r="H690" s="9">
        <v>10</v>
      </c>
      <c r="I690" s="8">
        <v>3.8976999999999999</v>
      </c>
      <c r="J690" s="8">
        <v>38.976999999999997</v>
      </c>
    </row>
    <row r="691" spans="1:10" x14ac:dyDescent="0.25">
      <c r="A691" t="s">
        <v>3499</v>
      </c>
      <c r="B691" t="s">
        <v>1382</v>
      </c>
      <c r="C691" t="s">
        <v>1383</v>
      </c>
      <c r="E691" t="s">
        <v>113</v>
      </c>
      <c r="F691" s="9">
        <v>38</v>
      </c>
      <c r="G691" s="9">
        <v>0</v>
      </c>
      <c r="H691" s="9">
        <v>38</v>
      </c>
      <c r="I691" s="8">
        <v>3.73</v>
      </c>
      <c r="J691" s="8">
        <v>141.74</v>
      </c>
    </row>
    <row r="692" spans="1:10" x14ac:dyDescent="0.25">
      <c r="A692" t="s">
        <v>4738</v>
      </c>
      <c r="B692" t="s">
        <v>4739</v>
      </c>
      <c r="C692" t="s">
        <v>4740</v>
      </c>
      <c r="E692" t="s">
        <v>109</v>
      </c>
      <c r="F692" s="9">
        <v>37</v>
      </c>
      <c r="G692" s="9">
        <v>0</v>
      </c>
      <c r="H692" s="9">
        <v>37</v>
      </c>
      <c r="I692" s="8">
        <v>0</v>
      </c>
      <c r="J692" s="8">
        <v>0</v>
      </c>
    </row>
    <row r="693" spans="1:10" x14ac:dyDescent="0.25">
      <c r="A693" t="s">
        <v>4738</v>
      </c>
      <c r="B693" t="s">
        <v>4739</v>
      </c>
      <c r="C693" t="s">
        <v>4740</v>
      </c>
      <c r="E693" t="s">
        <v>4746</v>
      </c>
      <c r="F693" s="9">
        <v>10</v>
      </c>
      <c r="G693" s="9">
        <v>0</v>
      </c>
      <c r="H693" s="9">
        <v>10</v>
      </c>
      <c r="I693" s="8">
        <v>0</v>
      </c>
      <c r="J693" s="8">
        <v>0</v>
      </c>
    </row>
    <row r="694" spans="1:10" x14ac:dyDescent="0.25">
      <c r="A694" t="s">
        <v>4738</v>
      </c>
      <c r="B694" t="s">
        <v>4739</v>
      </c>
      <c r="C694" t="s">
        <v>4740</v>
      </c>
      <c r="E694" t="s">
        <v>820</v>
      </c>
      <c r="F694" s="9">
        <v>37</v>
      </c>
      <c r="G694" s="9">
        <v>0</v>
      </c>
      <c r="H694" s="9">
        <v>37</v>
      </c>
      <c r="I694" s="8">
        <v>0</v>
      </c>
      <c r="J694" s="8">
        <v>0</v>
      </c>
    </row>
    <row r="695" spans="1:10" x14ac:dyDescent="0.25">
      <c r="A695" t="s">
        <v>3500</v>
      </c>
      <c r="B695" t="s">
        <v>1384</v>
      </c>
      <c r="C695" t="s">
        <v>1385</v>
      </c>
      <c r="E695" t="s">
        <v>4746</v>
      </c>
      <c r="F695" s="9">
        <v>3</v>
      </c>
      <c r="G695" s="9">
        <v>0</v>
      </c>
      <c r="H695" s="9">
        <v>3</v>
      </c>
      <c r="I695" s="8">
        <v>0</v>
      </c>
      <c r="J695" s="8">
        <v>0</v>
      </c>
    </row>
    <row r="696" spans="1:10" x14ac:dyDescent="0.25">
      <c r="A696" t="s">
        <v>627</v>
      </c>
      <c r="B696" t="s">
        <v>137</v>
      </c>
      <c r="C696" t="s">
        <v>138</v>
      </c>
      <c r="E696" t="s">
        <v>109</v>
      </c>
      <c r="F696" s="9">
        <v>24</v>
      </c>
      <c r="G696" s="9">
        <v>0</v>
      </c>
      <c r="H696" s="9">
        <v>24</v>
      </c>
      <c r="I696" s="8">
        <v>0.33</v>
      </c>
      <c r="J696" s="8">
        <v>7.92</v>
      </c>
    </row>
    <row r="697" spans="1:10" x14ac:dyDescent="0.25">
      <c r="A697" t="s">
        <v>627</v>
      </c>
      <c r="B697" t="s">
        <v>137</v>
      </c>
      <c r="C697" t="s">
        <v>138</v>
      </c>
      <c r="E697" t="s">
        <v>4746</v>
      </c>
      <c r="F697" s="9">
        <v>12</v>
      </c>
      <c r="G697" s="9">
        <v>0</v>
      </c>
      <c r="H697" s="9">
        <v>12</v>
      </c>
      <c r="I697" s="8">
        <v>0.36</v>
      </c>
      <c r="J697" s="8">
        <v>4.32</v>
      </c>
    </row>
    <row r="698" spans="1:10" x14ac:dyDescent="0.25">
      <c r="A698" t="s">
        <v>627</v>
      </c>
      <c r="B698" t="s">
        <v>137</v>
      </c>
      <c r="C698" t="s">
        <v>138</v>
      </c>
      <c r="E698" t="s">
        <v>106</v>
      </c>
      <c r="F698" s="9">
        <v>35</v>
      </c>
      <c r="G698" s="9">
        <v>8</v>
      </c>
      <c r="H698" s="9">
        <v>27</v>
      </c>
      <c r="I698" s="8">
        <v>0.36</v>
      </c>
      <c r="J698" s="8">
        <v>12.6</v>
      </c>
    </row>
    <row r="699" spans="1:10" x14ac:dyDescent="0.25">
      <c r="A699" t="s">
        <v>627</v>
      </c>
      <c r="B699" t="s">
        <v>137</v>
      </c>
      <c r="C699" t="s">
        <v>138</v>
      </c>
      <c r="E699" t="s">
        <v>113</v>
      </c>
      <c r="F699" s="9">
        <v>38</v>
      </c>
      <c r="G699" s="9">
        <v>0</v>
      </c>
      <c r="H699" s="9">
        <v>38</v>
      </c>
      <c r="I699" s="8">
        <v>0.31</v>
      </c>
      <c r="J699" s="8">
        <v>11.78</v>
      </c>
    </row>
    <row r="700" spans="1:10" x14ac:dyDescent="0.25">
      <c r="A700" t="s">
        <v>627</v>
      </c>
      <c r="B700" t="s">
        <v>137</v>
      </c>
      <c r="C700" t="s">
        <v>138</v>
      </c>
      <c r="E700" t="s">
        <v>820</v>
      </c>
      <c r="F700" s="9">
        <v>1</v>
      </c>
      <c r="G700" s="9">
        <v>0</v>
      </c>
      <c r="H700" s="9">
        <v>1</v>
      </c>
      <c r="I700" s="8">
        <v>0.36</v>
      </c>
      <c r="J700" s="8">
        <v>0.36</v>
      </c>
    </row>
    <row r="701" spans="1:10" x14ac:dyDescent="0.25">
      <c r="A701" t="s">
        <v>627</v>
      </c>
      <c r="B701" t="s">
        <v>137</v>
      </c>
      <c r="C701" t="s">
        <v>138</v>
      </c>
      <c r="E701" t="s">
        <v>15</v>
      </c>
      <c r="F701" s="9">
        <v>20</v>
      </c>
      <c r="G701" s="9">
        <v>20</v>
      </c>
      <c r="H701" s="9">
        <v>0</v>
      </c>
      <c r="I701" s="8">
        <v>0.3584</v>
      </c>
      <c r="J701" s="8">
        <v>7.1680000000000001</v>
      </c>
    </row>
    <row r="702" spans="1:10" x14ac:dyDescent="0.25">
      <c r="A702" t="s">
        <v>498</v>
      </c>
      <c r="B702" t="s">
        <v>139</v>
      </c>
      <c r="C702" t="s">
        <v>3726</v>
      </c>
      <c r="E702" t="s">
        <v>4746</v>
      </c>
      <c r="F702" s="9">
        <v>26</v>
      </c>
      <c r="G702" s="9">
        <v>3</v>
      </c>
      <c r="H702" s="9">
        <v>23</v>
      </c>
      <c r="I702" s="8">
        <v>1.5</v>
      </c>
      <c r="J702" s="8">
        <v>39</v>
      </c>
    </row>
    <row r="703" spans="1:10" x14ac:dyDescent="0.25">
      <c r="A703" t="s">
        <v>498</v>
      </c>
      <c r="B703" t="s">
        <v>139</v>
      </c>
      <c r="C703" t="s">
        <v>3726</v>
      </c>
      <c r="E703" t="s">
        <v>106</v>
      </c>
      <c r="F703" s="9">
        <v>48</v>
      </c>
      <c r="G703" s="9">
        <v>11</v>
      </c>
      <c r="H703" s="9">
        <v>37</v>
      </c>
      <c r="I703" s="8">
        <v>1.5</v>
      </c>
      <c r="J703" s="8">
        <v>72</v>
      </c>
    </row>
    <row r="704" spans="1:10" x14ac:dyDescent="0.25">
      <c r="A704" t="s">
        <v>498</v>
      </c>
      <c r="B704" t="s">
        <v>139</v>
      </c>
      <c r="C704" t="s">
        <v>3726</v>
      </c>
      <c r="E704" t="s">
        <v>113</v>
      </c>
      <c r="F704" s="9">
        <v>20</v>
      </c>
      <c r="G704" s="9">
        <v>0</v>
      </c>
      <c r="H704" s="9">
        <v>20</v>
      </c>
      <c r="I704" s="8">
        <v>1.5074000000000001</v>
      </c>
      <c r="J704" s="8">
        <v>30.148</v>
      </c>
    </row>
    <row r="705" spans="1:10" x14ac:dyDescent="0.25">
      <c r="A705" t="s">
        <v>498</v>
      </c>
      <c r="B705" t="s">
        <v>139</v>
      </c>
      <c r="C705" t="s">
        <v>3726</v>
      </c>
      <c r="E705" t="s">
        <v>820</v>
      </c>
      <c r="F705" s="9">
        <v>6</v>
      </c>
      <c r="G705" s="9">
        <v>0</v>
      </c>
      <c r="H705" s="9">
        <v>6</v>
      </c>
      <c r="I705" s="8">
        <v>1.5</v>
      </c>
      <c r="J705" s="8">
        <v>9</v>
      </c>
    </row>
    <row r="706" spans="1:10" x14ac:dyDescent="0.25">
      <c r="A706" t="s">
        <v>498</v>
      </c>
      <c r="B706" t="s">
        <v>139</v>
      </c>
      <c r="C706" t="s">
        <v>3726</v>
      </c>
      <c r="E706" t="s">
        <v>109</v>
      </c>
      <c r="F706" s="9">
        <v>20</v>
      </c>
      <c r="G706" s="9">
        <v>0</v>
      </c>
      <c r="H706" s="9">
        <v>20</v>
      </c>
      <c r="I706" s="8">
        <v>1.4961</v>
      </c>
      <c r="J706" s="8">
        <v>29.922000000000001</v>
      </c>
    </row>
    <row r="707" spans="1:10" x14ac:dyDescent="0.25">
      <c r="A707" t="s">
        <v>490</v>
      </c>
      <c r="B707" t="s">
        <v>141</v>
      </c>
      <c r="C707" t="s">
        <v>3727</v>
      </c>
      <c r="E707" t="s">
        <v>113</v>
      </c>
      <c r="F707" s="9">
        <v>6</v>
      </c>
      <c r="G707" s="9">
        <v>5</v>
      </c>
      <c r="H707" s="9">
        <v>1</v>
      </c>
      <c r="I707" s="8">
        <v>3.05</v>
      </c>
      <c r="J707" s="8">
        <v>18.3</v>
      </c>
    </row>
    <row r="708" spans="1:10" x14ac:dyDescent="0.25">
      <c r="A708" t="s">
        <v>490</v>
      </c>
      <c r="B708" t="s">
        <v>141</v>
      </c>
      <c r="C708" t="s">
        <v>3727</v>
      </c>
      <c r="E708" t="s">
        <v>820</v>
      </c>
      <c r="F708" s="9">
        <v>12</v>
      </c>
      <c r="G708" s="9">
        <v>1</v>
      </c>
      <c r="H708" s="9">
        <v>11</v>
      </c>
      <c r="I708" s="8">
        <v>3.05</v>
      </c>
      <c r="J708" s="8">
        <v>36.6</v>
      </c>
    </row>
    <row r="709" spans="1:10" x14ac:dyDescent="0.25">
      <c r="A709" t="s">
        <v>490</v>
      </c>
      <c r="B709" t="s">
        <v>141</v>
      </c>
      <c r="C709" t="s">
        <v>3727</v>
      </c>
      <c r="E709" t="s">
        <v>106</v>
      </c>
      <c r="F709" s="9">
        <v>8</v>
      </c>
      <c r="G709" s="9">
        <v>8</v>
      </c>
      <c r="H709" s="9">
        <v>0</v>
      </c>
      <c r="I709" s="8">
        <v>3.0350000000000001</v>
      </c>
      <c r="J709" s="8">
        <v>24.28</v>
      </c>
    </row>
    <row r="710" spans="1:10" x14ac:dyDescent="0.25">
      <c r="A710" t="s">
        <v>490</v>
      </c>
      <c r="B710" t="s">
        <v>141</v>
      </c>
      <c r="C710" t="s">
        <v>3727</v>
      </c>
      <c r="E710" t="s">
        <v>861</v>
      </c>
      <c r="F710" s="9">
        <v>8</v>
      </c>
      <c r="G710" s="9">
        <v>0</v>
      </c>
      <c r="H710" s="9">
        <v>8</v>
      </c>
      <c r="I710" s="8">
        <v>3.05</v>
      </c>
      <c r="J710" s="8">
        <v>24.4</v>
      </c>
    </row>
    <row r="711" spans="1:10" x14ac:dyDescent="0.25">
      <c r="A711" t="s">
        <v>490</v>
      </c>
      <c r="B711" t="s">
        <v>141</v>
      </c>
      <c r="C711" t="s">
        <v>3727</v>
      </c>
      <c r="E711" t="s">
        <v>109</v>
      </c>
      <c r="F711" s="9">
        <v>6</v>
      </c>
      <c r="G711" s="9">
        <v>4</v>
      </c>
      <c r="H711" s="9">
        <v>2</v>
      </c>
      <c r="I711" s="8">
        <v>3.0545</v>
      </c>
      <c r="J711" s="8">
        <v>18.327000000000002</v>
      </c>
    </row>
    <row r="712" spans="1:10" x14ac:dyDescent="0.25">
      <c r="A712" t="s">
        <v>555</v>
      </c>
      <c r="B712" t="s">
        <v>143</v>
      </c>
      <c r="C712" t="s">
        <v>3728</v>
      </c>
      <c r="E712" t="s">
        <v>113</v>
      </c>
      <c r="F712" s="9">
        <v>18</v>
      </c>
      <c r="G712" s="9">
        <v>0</v>
      </c>
      <c r="H712" s="9">
        <v>18</v>
      </c>
      <c r="I712" s="8">
        <v>4.3315999999999999</v>
      </c>
      <c r="J712" s="8">
        <v>77.968800000000002</v>
      </c>
    </row>
    <row r="713" spans="1:10" x14ac:dyDescent="0.25">
      <c r="A713" t="s">
        <v>555</v>
      </c>
      <c r="B713" t="s">
        <v>143</v>
      </c>
      <c r="C713" t="s">
        <v>3728</v>
      </c>
      <c r="E713" t="s">
        <v>106</v>
      </c>
      <c r="F713" s="9">
        <v>6</v>
      </c>
      <c r="G713" s="9">
        <v>6</v>
      </c>
      <c r="H713" s="9">
        <v>0</v>
      </c>
      <c r="I713" s="8">
        <v>4.5199999999999996</v>
      </c>
      <c r="J713" s="8">
        <v>27.12</v>
      </c>
    </row>
    <row r="714" spans="1:10" x14ac:dyDescent="0.25">
      <c r="A714" t="s">
        <v>555</v>
      </c>
      <c r="B714" t="s">
        <v>143</v>
      </c>
      <c r="C714" t="s">
        <v>3728</v>
      </c>
      <c r="E714" t="s">
        <v>820</v>
      </c>
      <c r="F714" s="9">
        <v>2</v>
      </c>
      <c r="G714" s="9">
        <v>0</v>
      </c>
      <c r="H714" s="9">
        <v>2</v>
      </c>
      <c r="I714" s="8">
        <v>4.5199999999999996</v>
      </c>
      <c r="J714" s="8">
        <v>9.0399999999999991</v>
      </c>
    </row>
    <row r="715" spans="1:10" x14ac:dyDescent="0.25">
      <c r="A715" t="s">
        <v>555</v>
      </c>
      <c r="B715" t="s">
        <v>143</v>
      </c>
      <c r="C715" t="s">
        <v>3728</v>
      </c>
      <c r="E715" t="s">
        <v>861</v>
      </c>
      <c r="F715" s="9">
        <v>3</v>
      </c>
      <c r="G715" s="9">
        <v>0</v>
      </c>
      <c r="H715" s="9">
        <v>3</v>
      </c>
      <c r="I715" s="8">
        <v>4.5199999999999996</v>
      </c>
      <c r="J715" s="8">
        <v>13.56</v>
      </c>
    </row>
    <row r="716" spans="1:10" x14ac:dyDescent="0.25">
      <c r="A716" t="s">
        <v>555</v>
      </c>
      <c r="B716" t="s">
        <v>143</v>
      </c>
      <c r="C716" t="s">
        <v>3728</v>
      </c>
      <c r="E716" t="s">
        <v>4746</v>
      </c>
      <c r="F716" s="9">
        <v>17</v>
      </c>
      <c r="G716" s="9">
        <v>1</v>
      </c>
      <c r="H716" s="9">
        <v>16</v>
      </c>
      <c r="I716" s="8">
        <v>4.5194999999999999</v>
      </c>
      <c r="J716" s="8">
        <v>76.831500000000005</v>
      </c>
    </row>
    <row r="717" spans="1:10" x14ac:dyDescent="0.25">
      <c r="A717" t="s">
        <v>628</v>
      </c>
      <c r="B717" t="s">
        <v>145</v>
      </c>
      <c r="C717" t="s">
        <v>3729</v>
      </c>
      <c r="E717" t="s">
        <v>109</v>
      </c>
      <c r="F717" s="9">
        <v>11</v>
      </c>
      <c r="G717" s="9">
        <v>0</v>
      </c>
      <c r="H717" s="9">
        <v>11</v>
      </c>
      <c r="I717" s="8">
        <v>5.77</v>
      </c>
      <c r="J717" s="8">
        <v>63.47</v>
      </c>
    </row>
    <row r="718" spans="1:10" x14ac:dyDescent="0.25">
      <c r="A718" t="s">
        <v>628</v>
      </c>
      <c r="B718" t="s">
        <v>145</v>
      </c>
      <c r="C718" t="s">
        <v>3729</v>
      </c>
      <c r="E718" t="s">
        <v>106</v>
      </c>
      <c r="F718" s="9">
        <v>0</v>
      </c>
      <c r="G718" s="9">
        <v>0</v>
      </c>
      <c r="H718" s="9">
        <v>0</v>
      </c>
      <c r="I718" s="8">
        <v>5.44</v>
      </c>
      <c r="J718" s="8">
        <v>0</v>
      </c>
    </row>
    <row r="719" spans="1:10" x14ac:dyDescent="0.25">
      <c r="A719" t="s">
        <v>628</v>
      </c>
      <c r="B719" t="s">
        <v>145</v>
      </c>
      <c r="C719" t="s">
        <v>3729</v>
      </c>
      <c r="E719" t="s">
        <v>113</v>
      </c>
      <c r="F719" s="9">
        <v>24</v>
      </c>
      <c r="G719" s="9">
        <v>1</v>
      </c>
      <c r="H719" s="9">
        <v>23</v>
      </c>
      <c r="I719" s="8">
        <v>5.1669</v>
      </c>
      <c r="J719" s="8">
        <v>124.0056</v>
      </c>
    </row>
    <row r="720" spans="1:10" x14ac:dyDescent="0.25">
      <c r="A720" t="s">
        <v>628</v>
      </c>
      <c r="B720" t="s">
        <v>145</v>
      </c>
      <c r="C720" t="s">
        <v>3729</v>
      </c>
      <c r="E720" t="s">
        <v>820</v>
      </c>
      <c r="F720" s="9">
        <v>8</v>
      </c>
      <c r="G720" s="9">
        <v>0</v>
      </c>
      <c r="H720" s="9">
        <v>8</v>
      </c>
      <c r="I720" s="8">
        <v>5.77</v>
      </c>
      <c r="J720" s="8">
        <v>46.16</v>
      </c>
    </row>
    <row r="721" spans="1:10" x14ac:dyDescent="0.25">
      <c r="A721" t="s">
        <v>628</v>
      </c>
      <c r="B721" t="s">
        <v>145</v>
      </c>
      <c r="C721" t="s">
        <v>3729</v>
      </c>
      <c r="E721" t="s">
        <v>861</v>
      </c>
      <c r="F721" s="9">
        <v>3</v>
      </c>
      <c r="G721" s="9">
        <v>0</v>
      </c>
      <c r="H721" s="9">
        <v>3</v>
      </c>
      <c r="I721" s="8">
        <v>5.77</v>
      </c>
      <c r="J721" s="8">
        <v>17.309999999999999</v>
      </c>
    </row>
    <row r="722" spans="1:10" x14ac:dyDescent="0.25">
      <c r="A722" t="s">
        <v>628</v>
      </c>
      <c r="B722" t="s">
        <v>145</v>
      </c>
      <c r="C722" t="s">
        <v>3729</v>
      </c>
      <c r="E722" t="s">
        <v>4746</v>
      </c>
      <c r="F722" s="9">
        <v>46</v>
      </c>
      <c r="G722" s="9">
        <v>0</v>
      </c>
      <c r="H722" s="9">
        <v>46</v>
      </c>
      <c r="I722" s="8">
        <v>5.77</v>
      </c>
      <c r="J722" s="8">
        <v>265.42</v>
      </c>
    </row>
    <row r="723" spans="1:10" x14ac:dyDescent="0.25">
      <c r="A723" t="s">
        <v>635</v>
      </c>
      <c r="B723" t="s">
        <v>147</v>
      </c>
      <c r="C723" t="s">
        <v>148</v>
      </c>
      <c r="E723" t="s">
        <v>106</v>
      </c>
      <c r="F723" s="9">
        <v>3</v>
      </c>
      <c r="G723" s="9">
        <v>0</v>
      </c>
      <c r="H723" s="9">
        <v>3</v>
      </c>
      <c r="I723" s="8">
        <v>5.5834000000000001</v>
      </c>
      <c r="J723" s="8">
        <v>16.7502</v>
      </c>
    </row>
    <row r="724" spans="1:10" x14ac:dyDescent="0.25">
      <c r="A724" t="s">
        <v>553</v>
      </c>
      <c r="B724" t="s">
        <v>149</v>
      </c>
      <c r="C724" t="s">
        <v>150</v>
      </c>
      <c r="E724" t="s">
        <v>106</v>
      </c>
      <c r="F724" s="9">
        <v>7</v>
      </c>
      <c r="G724" s="9">
        <v>0</v>
      </c>
      <c r="H724" s="9">
        <v>7</v>
      </c>
      <c r="I724" s="8">
        <v>0.75</v>
      </c>
      <c r="J724" s="8">
        <v>5.25</v>
      </c>
    </row>
    <row r="725" spans="1:10" x14ac:dyDescent="0.25">
      <c r="A725" t="s">
        <v>553</v>
      </c>
      <c r="B725" t="s">
        <v>149</v>
      </c>
      <c r="C725" t="s">
        <v>150</v>
      </c>
      <c r="E725" t="s">
        <v>113</v>
      </c>
      <c r="F725" s="9">
        <v>26</v>
      </c>
      <c r="G725" s="9">
        <v>1</v>
      </c>
      <c r="H725" s="9">
        <v>25</v>
      </c>
      <c r="I725" s="8">
        <v>0.76380000000000003</v>
      </c>
      <c r="J725" s="8">
        <v>19.858799999999999</v>
      </c>
    </row>
    <row r="726" spans="1:10" x14ac:dyDescent="0.25">
      <c r="A726" t="s">
        <v>553</v>
      </c>
      <c r="B726" t="s">
        <v>149</v>
      </c>
      <c r="C726" t="s">
        <v>150</v>
      </c>
      <c r="E726" t="s">
        <v>4746</v>
      </c>
      <c r="F726" s="9">
        <v>27</v>
      </c>
      <c r="G726" s="9">
        <v>1</v>
      </c>
      <c r="H726" s="9">
        <v>26</v>
      </c>
      <c r="I726" s="8">
        <v>0.76380000000000003</v>
      </c>
      <c r="J726" s="8">
        <v>20.622599999999998</v>
      </c>
    </row>
    <row r="727" spans="1:10" x14ac:dyDescent="0.25">
      <c r="A727" t="s">
        <v>553</v>
      </c>
      <c r="B727" t="s">
        <v>149</v>
      </c>
      <c r="C727" t="s">
        <v>150</v>
      </c>
      <c r="E727" t="s">
        <v>109</v>
      </c>
      <c r="F727" s="9">
        <v>16</v>
      </c>
      <c r="G727" s="9">
        <v>0</v>
      </c>
      <c r="H727" s="9">
        <v>16</v>
      </c>
      <c r="I727" s="8">
        <v>0</v>
      </c>
      <c r="J727" s="8">
        <v>0</v>
      </c>
    </row>
    <row r="728" spans="1:10" x14ac:dyDescent="0.25">
      <c r="A728" t="s">
        <v>553</v>
      </c>
      <c r="B728" t="s">
        <v>149</v>
      </c>
      <c r="C728" t="s">
        <v>150</v>
      </c>
      <c r="E728" t="s">
        <v>820</v>
      </c>
      <c r="F728" s="9">
        <v>9</v>
      </c>
      <c r="G728" s="9">
        <v>0</v>
      </c>
      <c r="H728" s="9">
        <v>9</v>
      </c>
      <c r="I728" s="8">
        <v>0.75</v>
      </c>
      <c r="J728" s="8">
        <v>6.75</v>
      </c>
    </row>
    <row r="729" spans="1:10" x14ac:dyDescent="0.25">
      <c r="A729" t="s">
        <v>494</v>
      </c>
      <c r="B729" t="s">
        <v>151</v>
      </c>
      <c r="C729" t="s">
        <v>152</v>
      </c>
      <c r="E729" t="s">
        <v>113</v>
      </c>
      <c r="F729" s="9">
        <v>27</v>
      </c>
      <c r="G729" s="9">
        <v>2</v>
      </c>
      <c r="H729" s="9">
        <v>25</v>
      </c>
      <c r="I729" s="8">
        <v>2.4900000000000002</v>
      </c>
      <c r="J729" s="8">
        <v>67.23</v>
      </c>
    </row>
    <row r="730" spans="1:10" x14ac:dyDescent="0.25">
      <c r="A730" t="s">
        <v>494</v>
      </c>
      <c r="B730" t="s">
        <v>151</v>
      </c>
      <c r="C730" t="s">
        <v>152</v>
      </c>
      <c r="E730" t="s">
        <v>4746</v>
      </c>
      <c r="F730" s="9">
        <v>23</v>
      </c>
      <c r="G730" s="9">
        <v>5</v>
      </c>
      <c r="H730" s="9">
        <v>18</v>
      </c>
      <c r="I730" s="8">
        <v>2.4900000000000002</v>
      </c>
      <c r="J730" s="8">
        <v>57.27</v>
      </c>
    </row>
    <row r="731" spans="1:10" x14ac:dyDescent="0.25">
      <c r="A731" t="s">
        <v>494</v>
      </c>
      <c r="B731" t="s">
        <v>151</v>
      </c>
      <c r="C731" t="s">
        <v>152</v>
      </c>
      <c r="E731" t="s">
        <v>820</v>
      </c>
      <c r="F731" s="9">
        <v>5</v>
      </c>
      <c r="G731" s="9">
        <v>0</v>
      </c>
      <c r="H731" s="9">
        <v>5</v>
      </c>
      <c r="I731" s="8">
        <v>2.4900000000000002</v>
      </c>
      <c r="J731" s="8">
        <v>12.45</v>
      </c>
    </row>
    <row r="732" spans="1:10" x14ac:dyDescent="0.25">
      <c r="A732" t="s">
        <v>494</v>
      </c>
      <c r="B732" t="s">
        <v>151</v>
      </c>
      <c r="C732" t="s">
        <v>152</v>
      </c>
      <c r="E732" t="s">
        <v>106</v>
      </c>
      <c r="F732" s="9">
        <v>7</v>
      </c>
      <c r="G732" s="9">
        <v>2</v>
      </c>
      <c r="H732" s="9">
        <v>5</v>
      </c>
      <c r="I732" s="8">
        <v>2.4900000000000002</v>
      </c>
      <c r="J732" s="8">
        <v>17.43</v>
      </c>
    </row>
    <row r="733" spans="1:10" x14ac:dyDescent="0.25">
      <c r="A733" t="s">
        <v>494</v>
      </c>
      <c r="B733" t="s">
        <v>151</v>
      </c>
      <c r="C733" t="s">
        <v>152</v>
      </c>
      <c r="E733" t="s">
        <v>861</v>
      </c>
      <c r="F733" s="9">
        <v>9</v>
      </c>
      <c r="G733" s="9">
        <v>0</v>
      </c>
      <c r="H733" s="9">
        <v>9</v>
      </c>
      <c r="I733" s="8">
        <v>2.4900000000000002</v>
      </c>
      <c r="J733" s="8">
        <v>22.41</v>
      </c>
    </row>
    <row r="734" spans="1:10" x14ac:dyDescent="0.25">
      <c r="A734" t="s">
        <v>494</v>
      </c>
      <c r="B734" t="s">
        <v>151</v>
      </c>
      <c r="C734" t="s">
        <v>152</v>
      </c>
      <c r="E734" t="s">
        <v>15</v>
      </c>
      <c r="F734" s="9">
        <v>5</v>
      </c>
      <c r="G734" s="9">
        <v>0</v>
      </c>
      <c r="H734" s="9">
        <v>5</v>
      </c>
      <c r="I734" s="8">
        <v>2.4935</v>
      </c>
      <c r="J734" s="8">
        <v>12.467499999999999</v>
      </c>
    </row>
    <row r="735" spans="1:10" x14ac:dyDescent="0.25">
      <c r="A735" t="s">
        <v>495</v>
      </c>
      <c r="B735" t="s">
        <v>153</v>
      </c>
      <c r="C735" t="s">
        <v>154</v>
      </c>
      <c r="E735" t="s">
        <v>113</v>
      </c>
      <c r="F735" s="9">
        <v>11</v>
      </c>
      <c r="G735" s="9">
        <v>1</v>
      </c>
      <c r="H735" s="9">
        <v>10</v>
      </c>
      <c r="I735" s="8">
        <v>0.75</v>
      </c>
      <c r="J735" s="8">
        <v>8.25</v>
      </c>
    </row>
    <row r="736" spans="1:10" x14ac:dyDescent="0.25">
      <c r="A736" t="s">
        <v>495</v>
      </c>
      <c r="B736" t="s">
        <v>153</v>
      </c>
      <c r="C736" t="s">
        <v>154</v>
      </c>
      <c r="E736" t="s">
        <v>4746</v>
      </c>
      <c r="F736" s="9">
        <v>3</v>
      </c>
      <c r="G736" s="9">
        <v>0</v>
      </c>
      <c r="H736" s="9">
        <v>3</v>
      </c>
      <c r="I736" s="8">
        <v>0.71350000000000002</v>
      </c>
      <c r="J736" s="8">
        <v>2.1404999999999998</v>
      </c>
    </row>
    <row r="737" spans="1:10" x14ac:dyDescent="0.25">
      <c r="A737" t="s">
        <v>495</v>
      </c>
      <c r="B737" t="s">
        <v>153</v>
      </c>
      <c r="C737" t="s">
        <v>154</v>
      </c>
      <c r="E737" t="s">
        <v>109</v>
      </c>
      <c r="F737" s="9">
        <v>7</v>
      </c>
      <c r="G737" s="9">
        <v>0</v>
      </c>
      <c r="H737" s="9">
        <v>7</v>
      </c>
      <c r="I737" s="8">
        <v>0.75</v>
      </c>
      <c r="J737" s="8">
        <v>5.25</v>
      </c>
    </row>
    <row r="738" spans="1:10" x14ac:dyDescent="0.25">
      <c r="A738" t="s">
        <v>495</v>
      </c>
      <c r="B738" t="s">
        <v>153</v>
      </c>
      <c r="C738" t="s">
        <v>154</v>
      </c>
      <c r="E738" t="s">
        <v>820</v>
      </c>
      <c r="F738" s="9">
        <v>2</v>
      </c>
      <c r="G738" s="9">
        <v>0</v>
      </c>
      <c r="H738" s="9">
        <v>2</v>
      </c>
      <c r="I738" s="8">
        <v>0.75</v>
      </c>
      <c r="J738" s="8">
        <v>1.5</v>
      </c>
    </row>
    <row r="739" spans="1:10" x14ac:dyDescent="0.25">
      <c r="A739" t="s">
        <v>495</v>
      </c>
      <c r="B739" t="s">
        <v>153</v>
      </c>
      <c r="C739" t="s">
        <v>154</v>
      </c>
      <c r="E739" t="s">
        <v>106</v>
      </c>
      <c r="F739" s="9">
        <v>8</v>
      </c>
      <c r="G739" s="9">
        <v>3</v>
      </c>
      <c r="H739" s="9">
        <v>5</v>
      </c>
      <c r="I739" s="8">
        <v>0.74329999999999996</v>
      </c>
      <c r="J739" s="8">
        <v>5.9463999999999997</v>
      </c>
    </row>
    <row r="740" spans="1:10" x14ac:dyDescent="0.25">
      <c r="A740" t="s">
        <v>633</v>
      </c>
      <c r="B740" t="s">
        <v>155</v>
      </c>
      <c r="C740" t="s">
        <v>156</v>
      </c>
      <c r="E740" t="s">
        <v>109</v>
      </c>
      <c r="F740" s="9">
        <v>7</v>
      </c>
      <c r="G740" s="9">
        <v>0</v>
      </c>
      <c r="H740" s="9">
        <v>7</v>
      </c>
      <c r="I740" s="8">
        <v>0.75</v>
      </c>
      <c r="J740" s="8">
        <v>5.25</v>
      </c>
    </row>
    <row r="741" spans="1:10" x14ac:dyDescent="0.25">
      <c r="A741" t="s">
        <v>633</v>
      </c>
      <c r="B741" t="s">
        <v>155</v>
      </c>
      <c r="C741" t="s">
        <v>156</v>
      </c>
      <c r="E741" t="s">
        <v>106</v>
      </c>
      <c r="F741" s="9">
        <v>11</v>
      </c>
      <c r="G741" s="9">
        <v>3</v>
      </c>
      <c r="H741" s="9">
        <v>8</v>
      </c>
      <c r="I741" s="8">
        <v>0.75</v>
      </c>
      <c r="J741" s="8">
        <v>8.25</v>
      </c>
    </row>
    <row r="742" spans="1:10" x14ac:dyDescent="0.25">
      <c r="A742" t="s">
        <v>633</v>
      </c>
      <c r="B742" t="s">
        <v>155</v>
      </c>
      <c r="C742" t="s">
        <v>156</v>
      </c>
      <c r="E742" t="s">
        <v>108</v>
      </c>
      <c r="F742" s="9">
        <v>5</v>
      </c>
      <c r="G742" s="9">
        <v>0</v>
      </c>
      <c r="H742" s="9">
        <v>5</v>
      </c>
      <c r="I742" s="8">
        <v>0.48</v>
      </c>
      <c r="J742" s="8">
        <v>2.4</v>
      </c>
    </row>
    <row r="743" spans="1:10" x14ac:dyDescent="0.25">
      <c r="A743" t="s">
        <v>633</v>
      </c>
      <c r="B743" t="s">
        <v>155</v>
      </c>
      <c r="C743" t="s">
        <v>156</v>
      </c>
      <c r="E743" t="s">
        <v>113</v>
      </c>
      <c r="F743" s="9">
        <v>33</v>
      </c>
      <c r="G743" s="9">
        <v>1</v>
      </c>
      <c r="H743" s="9">
        <v>32</v>
      </c>
      <c r="I743" s="8">
        <v>0.76380000000000003</v>
      </c>
      <c r="J743" s="8">
        <v>25.205400000000001</v>
      </c>
    </row>
    <row r="744" spans="1:10" x14ac:dyDescent="0.25">
      <c r="A744" t="s">
        <v>633</v>
      </c>
      <c r="B744" t="s">
        <v>155</v>
      </c>
      <c r="C744" t="s">
        <v>156</v>
      </c>
      <c r="E744" t="s">
        <v>4746</v>
      </c>
      <c r="F744" s="9">
        <v>6</v>
      </c>
      <c r="G744" s="9">
        <v>0</v>
      </c>
      <c r="H744" s="9">
        <v>6</v>
      </c>
      <c r="I744" s="8">
        <v>0.76380000000000003</v>
      </c>
      <c r="J744" s="8">
        <v>4.5827999999999998</v>
      </c>
    </row>
    <row r="745" spans="1:10" x14ac:dyDescent="0.25">
      <c r="A745" t="s">
        <v>633</v>
      </c>
      <c r="B745" t="s">
        <v>155</v>
      </c>
      <c r="C745" t="s">
        <v>156</v>
      </c>
      <c r="E745" t="s">
        <v>820</v>
      </c>
      <c r="F745" s="9">
        <v>6</v>
      </c>
      <c r="G745" s="9">
        <v>0</v>
      </c>
      <c r="H745" s="9">
        <v>6</v>
      </c>
      <c r="I745" s="8">
        <v>0.75</v>
      </c>
      <c r="J745" s="8">
        <v>4.5</v>
      </c>
    </row>
    <row r="746" spans="1:10" x14ac:dyDescent="0.25">
      <c r="A746" t="s">
        <v>489</v>
      </c>
      <c r="B746" t="s">
        <v>157</v>
      </c>
      <c r="C746" t="s">
        <v>158</v>
      </c>
      <c r="E746" t="s">
        <v>113</v>
      </c>
      <c r="F746" s="9">
        <v>9</v>
      </c>
      <c r="G746" s="9">
        <v>2</v>
      </c>
      <c r="H746" s="9">
        <v>7</v>
      </c>
      <c r="I746" s="8">
        <v>2.4900000000000002</v>
      </c>
      <c r="J746" s="8">
        <v>22.41</v>
      </c>
    </row>
    <row r="747" spans="1:10" x14ac:dyDescent="0.25">
      <c r="A747" t="s">
        <v>489</v>
      </c>
      <c r="B747" t="s">
        <v>157</v>
      </c>
      <c r="C747" t="s">
        <v>158</v>
      </c>
      <c r="E747" t="s">
        <v>4746</v>
      </c>
      <c r="F747" s="9">
        <v>20</v>
      </c>
      <c r="G747" s="9">
        <v>1</v>
      </c>
      <c r="H747" s="9">
        <v>19</v>
      </c>
      <c r="I747" s="8">
        <v>2.4900000000000002</v>
      </c>
      <c r="J747" s="8">
        <v>49.8</v>
      </c>
    </row>
    <row r="748" spans="1:10" x14ac:dyDescent="0.25">
      <c r="A748" t="s">
        <v>489</v>
      </c>
      <c r="B748" t="s">
        <v>157</v>
      </c>
      <c r="C748" t="s">
        <v>158</v>
      </c>
      <c r="E748" t="s">
        <v>106</v>
      </c>
      <c r="F748" s="9">
        <v>3</v>
      </c>
      <c r="G748" s="9">
        <v>3</v>
      </c>
      <c r="H748" s="9">
        <v>0</v>
      </c>
      <c r="I748" s="8">
        <v>2.5299999999999998</v>
      </c>
      <c r="J748" s="8">
        <v>7.59</v>
      </c>
    </row>
    <row r="749" spans="1:10" x14ac:dyDescent="0.25">
      <c r="A749" t="s">
        <v>489</v>
      </c>
      <c r="B749" t="s">
        <v>157</v>
      </c>
      <c r="C749" t="s">
        <v>158</v>
      </c>
      <c r="E749" t="s">
        <v>820</v>
      </c>
      <c r="F749" s="9">
        <v>5</v>
      </c>
      <c r="G749" s="9">
        <v>0</v>
      </c>
      <c r="H749" s="9">
        <v>5</v>
      </c>
      <c r="I749" s="8">
        <v>2.4900000000000002</v>
      </c>
      <c r="J749" s="8">
        <v>12.45</v>
      </c>
    </row>
    <row r="750" spans="1:10" x14ac:dyDescent="0.25">
      <c r="A750" t="s">
        <v>489</v>
      </c>
      <c r="B750" t="s">
        <v>157</v>
      </c>
      <c r="C750" t="s">
        <v>158</v>
      </c>
      <c r="E750" t="s">
        <v>15</v>
      </c>
      <c r="F750" s="9">
        <v>2</v>
      </c>
      <c r="G750" s="9">
        <v>0</v>
      </c>
      <c r="H750" s="9">
        <v>2</v>
      </c>
      <c r="I750" s="8">
        <v>2.4935</v>
      </c>
      <c r="J750" s="8">
        <v>4.9870000000000001</v>
      </c>
    </row>
    <row r="751" spans="1:10" x14ac:dyDescent="0.25">
      <c r="A751" t="s">
        <v>489</v>
      </c>
      <c r="B751" t="s">
        <v>157</v>
      </c>
      <c r="C751" t="s">
        <v>158</v>
      </c>
      <c r="E751" t="s">
        <v>109</v>
      </c>
      <c r="F751" s="9">
        <v>15</v>
      </c>
      <c r="G751" s="9">
        <v>0</v>
      </c>
      <c r="H751" s="9">
        <v>15</v>
      </c>
      <c r="I751" s="8">
        <v>2.4935</v>
      </c>
      <c r="J751" s="8">
        <v>37.402500000000003</v>
      </c>
    </row>
    <row r="752" spans="1:10" x14ac:dyDescent="0.25">
      <c r="A752" t="s">
        <v>558</v>
      </c>
      <c r="B752" t="s">
        <v>159</v>
      </c>
      <c r="C752" t="s">
        <v>160</v>
      </c>
      <c r="E752" t="s">
        <v>108</v>
      </c>
      <c r="F752" s="9">
        <v>3</v>
      </c>
      <c r="G752" s="9">
        <v>0</v>
      </c>
      <c r="H752" s="9">
        <v>3</v>
      </c>
      <c r="I752" s="8">
        <v>0.75</v>
      </c>
      <c r="J752" s="8">
        <v>2.25</v>
      </c>
    </row>
    <row r="753" spans="1:10" x14ac:dyDescent="0.25">
      <c r="A753" t="s">
        <v>558</v>
      </c>
      <c r="B753" t="s">
        <v>159</v>
      </c>
      <c r="C753" t="s">
        <v>160</v>
      </c>
      <c r="E753" t="s">
        <v>109</v>
      </c>
      <c r="F753" s="9">
        <v>14</v>
      </c>
      <c r="G753" s="9">
        <v>0</v>
      </c>
      <c r="H753" s="9">
        <v>14</v>
      </c>
      <c r="I753" s="8">
        <v>0.75</v>
      </c>
      <c r="J753" s="8">
        <v>10.5</v>
      </c>
    </row>
    <row r="754" spans="1:10" x14ac:dyDescent="0.25">
      <c r="A754" t="s">
        <v>558</v>
      </c>
      <c r="B754" t="s">
        <v>159</v>
      </c>
      <c r="C754" t="s">
        <v>160</v>
      </c>
      <c r="E754" t="s">
        <v>113</v>
      </c>
      <c r="F754" s="9">
        <v>20</v>
      </c>
      <c r="G754" s="9">
        <v>0</v>
      </c>
      <c r="H754" s="9">
        <v>20</v>
      </c>
      <c r="I754" s="8">
        <v>0.75</v>
      </c>
      <c r="J754" s="8">
        <v>15</v>
      </c>
    </row>
    <row r="755" spans="1:10" x14ac:dyDescent="0.25">
      <c r="A755" t="s">
        <v>558</v>
      </c>
      <c r="B755" t="s">
        <v>159</v>
      </c>
      <c r="C755" t="s">
        <v>160</v>
      </c>
      <c r="E755" t="s">
        <v>820</v>
      </c>
      <c r="F755" s="9">
        <v>3</v>
      </c>
      <c r="G755" s="9">
        <v>0</v>
      </c>
      <c r="H755" s="9">
        <v>3</v>
      </c>
      <c r="I755" s="8">
        <v>0.75</v>
      </c>
      <c r="J755" s="8">
        <v>2.25</v>
      </c>
    </row>
    <row r="756" spans="1:10" x14ac:dyDescent="0.25">
      <c r="A756" t="s">
        <v>558</v>
      </c>
      <c r="B756" t="s">
        <v>159</v>
      </c>
      <c r="C756" t="s">
        <v>160</v>
      </c>
      <c r="E756" t="s">
        <v>4746</v>
      </c>
      <c r="F756" s="9">
        <v>36</v>
      </c>
      <c r="G756" s="9">
        <v>0</v>
      </c>
      <c r="H756" s="9">
        <v>36</v>
      </c>
      <c r="I756" s="8">
        <v>0.748</v>
      </c>
      <c r="J756" s="8">
        <v>26.928000000000001</v>
      </c>
    </row>
    <row r="757" spans="1:10" x14ac:dyDescent="0.25">
      <c r="A757" t="s">
        <v>631</v>
      </c>
      <c r="B757" t="s">
        <v>161</v>
      </c>
      <c r="C757" t="s">
        <v>162</v>
      </c>
      <c r="E757" t="s">
        <v>4746</v>
      </c>
      <c r="F757" s="9">
        <v>8</v>
      </c>
      <c r="G757" s="9">
        <v>1</v>
      </c>
      <c r="H757" s="9">
        <v>7</v>
      </c>
      <c r="I757" s="8">
        <v>0.71</v>
      </c>
      <c r="J757" s="8">
        <v>5.68</v>
      </c>
    </row>
    <row r="758" spans="1:10" x14ac:dyDescent="0.25">
      <c r="A758" t="s">
        <v>631</v>
      </c>
      <c r="B758" t="s">
        <v>161</v>
      </c>
      <c r="C758" t="s">
        <v>162</v>
      </c>
      <c r="E758" t="s">
        <v>113</v>
      </c>
      <c r="F758" s="9">
        <v>36</v>
      </c>
      <c r="G758" s="9">
        <v>3</v>
      </c>
      <c r="H758" s="9">
        <v>33</v>
      </c>
      <c r="I758" s="8">
        <v>0.75</v>
      </c>
      <c r="J758" s="8">
        <v>27</v>
      </c>
    </row>
    <row r="759" spans="1:10" x14ac:dyDescent="0.25">
      <c r="A759" t="s">
        <v>631</v>
      </c>
      <c r="B759" t="s">
        <v>161</v>
      </c>
      <c r="C759" t="s">
        <v>162</v>
      </c>
      <c r="E759" t="s">
        <v>106</v>
      </c>
      <c r="F759" s="9">
        <v>1</v>
      </c>
      <c r="G759" s="9">
        <v>1</v>
      </c>
      <c r="H759" s="9">
        <v>0</v>
      </c>
      <c r="I759" s="8">
        <v>0.75</v>
      </c>
      <c r="J759" s="8">
        <v>0.75</v>
      </c>
    </row>
    <row r="760" spans="1:10" x14ac:dyDescent="0.25">
      <c r="A760" t="s">
        <v>631</v>
      </c>
      <c r="B760" t="s">
        <v>161</v>
      </c>
      <c r="C760" t="s">
        <v>162</v>
      </c>
      <c r="E760" t="s">
        <v>820</v>
      </c>
      <c r="F760" s="9">
        <v>3</v>
      </c>
      <c r="G760" s="9">
        <v>0</v>
      </c>
      <c r="H760" s="9">
        <v>3</v>
      </c>
      <c r="I760" s="8">
        <v>0.75</v>
      </c>
      <c r="J760" s="8">
        <v>2.25</v>
      </c>
    </row>
    <row r="761" spans="1:10" x14ac:dyDescent="0.25">
      <c r="A761" t="s">
        <v>631</v>
      </c>
      <c r="B761" t="s">
        <v>161</v>
      </c>
      <c r="C761" t="s">
        <v>162</v>
      </c>
      <c r="E761" t="s">
        <v>109</v>
      </c>
      <c r="F761" s="9">
        <v>8</v>
      </c>
      <c r="G761" s="9">
        <v>0</v>
      </c>
      <c r="H761" s="9">
        <v>8</v>
      </c>
      <c r="I761" s="8">
        <v>0.748</v>
      </c>
      <c r="J761" s="8">
        <v>5.984</v>
      </c>
    </row>
    <row r="762" spans="1:10" x14ac:dyDescent="0.25">
      <c r="A762" t="s">
        <v>488</v>
      </c>
      <c r="B762" t="s">
        <v>163</v>
      </c>
      <c r="C762" t="s">
        <v>164</v>
      </c>
      <c r="E762" t="s">
        <v>113</v>
      </c>
      <c r="F762" s="9">
        <v>25</v>
      </c>
      <c r="G762" s="9">
        <v>1</v>
      </c>
      <c r="H762" s="9">
        <v>24</v>
      </c>
      <c r="I762" s="8">
        <v>0.62</v>
      </c>
      <c r="J762" s="8">
        <v>15.5</v>
      </c>
    </row>
    <row r="763" spans="1:10" x14ac:dyDescent="0.25">
      <c r="A763" t="s">
        <v>488</v>
      </c>
      <c r="B763" t="s">
        <v>163</v>
      </c>
      <c r="C763" t="s">
        <v>164</v>
      </c>
      <c r="E763" t="s">
        <v>108</v>
      </c>
      <c r="F763" s="9">
        <v>5</v>
      </c>
      <c r="G763" s="9">
        <v>0</v>
      </c>
      <c r="H763" s="9">
        <v>5</v>
      </c>
      <c r="I763" s="8">
        <v>0.62</v>
      </c>
      <c r="J763" s="8">
        <v>3.1</v>
      </c>
    </row>
    <row r="764" spans="1:10" x14ac:dyDescent="0.25">
      <c r="A764" t="s">
        <v>488</v>
      </c>
      <c r="B764" t="s">
        <v>163</v>
      </c>
      <c r="C764" t="s">
        <v>164</v>
      </c>
      <c r="E764" t="s">
        <v>4746</v>
      </c>
      <c r="F764" s="9">
        <v>21</v>
      </c>
      <c r="G764" s="9">
        <v>0</v>
      </c>
      <c r="H764" s="9">
        <v>21</v>
      </c>
      <c r="I764" s="8">
        <v>0.63</v>
      </c>
      <c r="J764" s="8">
        <v>13.23</v>
      </c>
    </row>
    <row r="765" spans="1:10" x14ac:dyDescent="0.25">
      <c r="A765" t="s">
        <v>488</v>
      </c>
      <c r="B765" t="s">
        <v>163</v>
      </c>
      <c r="C765" t="s">
        <v>164</v>
      </c>
      <c r="E765" t="s">
        <v>820</v>
      </c>
      <c r="F765" s="9">
        <v>5</v>
      </c>
      <c r="G765" s="9">
        <v>0</v>
      </c>
      <c r="H765" s="9">
        <v>5</v>
      </c>
      <c r="I765" s="8">
        <v>0.62</v>
      </c>
      <c r="J765" s="8">
        <v>3.1</v>
      </c>
    </row>
    <row r="766" spans="1:10" x14ac:dyDescent="0.25">
      <c r="A766" t="s">
        <v>488</v>
      </c>
      <c r="B766" t="s">
        <v>163</v>
      </c>
      <c r="C766" t="s">
        <v>164</v>
      </c>
      <c r="E766" t="s">
        <v>106</v>
      </c>
      <c r="F766" s="9">
        <v>2</v>
      </c>
      <c r="G766" s="9">
        <v>2</v>
      </c>
      <c r="H766" s="9">
        <v>0</v>
      </c>
      <c r="I766" s="8">
        <v>0.61939999999999995</v>
      </c>
      <c r="J766" s="8">
        <v>1.2387999999999999</v>
      </c>
    </row>
    <row r="767" spans="1:10" x14ac:dyDescent="0.25">
      <c r="A767" t="s">
        <v>488</v>
      </c>
      <c r="B767" t="s">
        <v>163</v>
      </c>
      <c r="C767" t="s">
        <v>164</v>
      </c>
      <c r="E767" t="s">
        <v>109</v>
      </c>
      <c r="F767" s="9">
        <v>12</v>
      </c>
      <c r="G767" s="9">
        <v>0</v>
      </c>
      <c r="H767" s="9">
        <v>12</v>
      </c>
      <c r="I767" s="8">
        <v>0.62339999999999995</v>
      </c>
      <c r="J767" s="8">
        <v>7.4808000000000003</v>
      </c>
    </row>
    <row r="768" spans="1:10" x14ac:dyDescent="0.25">
      <c r="A768" t="s">
        <v>3501</v>
      </c>
      <c r="B768" t="s">
        <v>1386</v>
      </c>
      <c r="C768" t="s">
        <v>1387</v>
      </c>
      <c r="E768" t="s">
        <v>106</v>
      </c>
      <c r="F768" s="9">
        <v>10</v>
      </c>
      <c r="G768" s="9">
        <v>0</v>
      </c>
      <c r="H768" s="9">
        <v>10</v>
      </c>
      <c r="I768" s="8">
        <v>0.65380000000000005</v>
      </c>
      <c r="J768" s="8">
        <v>6.5380000000000003</v>
      </c>
    </row>
    <row r="769" spans="1:10" x14ac:dyDescent="0.25">
      <c r="A769" t="s">
        <v>3501</v>
      </c>
      <c r="B769" t="s">
        <v>1386</v>
      </c>
      <c r="C769" t="s">
        <v>1387</v>
      </c>
      <c r="E769" t="s">
        <v>108</v>
      </c>
      <c r="F769" s="9">
        <v>5</v>
      </c>
      <c r="G769" s="9">
        <v>0</v>
      </c>
      <c r="H769" s="9">
        <v>5</v>
      </c>
      <c r="I769" s="8">
        <v>0.67449999999999999</v>
      </c>
      <c r="J769" s="8">
        <v>3.3725000000000001</v>
      </c>
    </row>
    <row r="770" spans="1:10" x14ac:dyDescent="0.25">
      <c r="A770" t="s">
        <v>3501</v>
      </c>
      <c r="B770" t="s">
        <v>1386</v>
      </c>
      <c r="C770" t="s">
        <v>1387</v>
      </c>
      <c r="E770" t="s">
        <v>109</v>
      </c>
      <c r="F770" s="9">
        <v>30</v>
      </c>
      <c r="G770" s="9">
        <v>0</v>
      </c>
      <c r="H770" s="9">
        <v>30</v>
      </c>
      <c r="I770" s="8">
        <v>10.4</v>
      </c>
      <c r="J770" s="8">
        <v>312</v>
      </c>
    </row>
    <row r="771" spans="1:10" x14ac:dyDescent="0.25">
      <c r="A771" t="s">
        <v>3501</v>
      </c>
      <c r="B771" t="s">
        <v>1386</v>
      </c>
      <c r="C771" t="s">
        <v>1387</v>
      </c>
      <c r="E771" t="s">
        <v>113</v>
      </c>
      <c r="F771" s="9">
        <v>18</v>
      </c>
      <c r="G771" s="9">
        <v>0</v>
      </c>
      <c r="H771" s="9">
        <v>18</v>
      </c>
      <c r="I771" s="8">
        <v>9.69</v>
      </c>
      <c r="J771" s="8">
        <v>174.42</v>
      </c>
    </row>
    <row r="772" spans="1:10" x14ac:dyDescent="0.25">
      <c r="A772" t="s">
        <v>557</v>
      </c>
      <c r="B772" t="s">
        <v>165</v>
      </c>
      <c r="C772" t="s">
        <v>166</v>
      </c>
      <c r="E772" t="s">
        <v>186</v>
      </c>
      <c r="F772" s="9">
        <v>49</v>
      </c>
      <c r="G772" s="9">
        <v>0</v>
      </c>
      <c r="H772" s="9">
        <v>49</v>
      </c>
      <c r="I772" s="8">
        <v>0</v>
      </c>
      <c r="J772" s="8">
        <v>0</v>
      </c>
    </row>
    <row r="773" spans="1:10" x14ac:dyDescent="0.25">
      <c r="A773" t="s">
        <v>557</v>
      </c>
      <c r="B773" t="s">
        <v>165</v>
      </c>
      <c r="C773" t="s">
        <v>166</v>
      </c>
      <c r="E773" t="s">
        <v>113</v>
      </c>
      <c r="F773" s="9">
        <v>46</v>
      </c>
      <c r="G773" s="9">
        <v>7</v>
      </c>
      <c r="H773" s="9">
        <v>39</v>
      </c>
      <c r="I773" s="8">
        <v>5.4701000000000004</v>
      </c>
      <c r="J773" s="8">
        <v>251.62459999999999</v>
      </c>
    </row>
    <row r="774" spans="1:10" x14ac:dyDescent="0.25">
      <c r="A774" t="s">
        <v>557</v>
      </c>
      <c r="B774" t="s">
        <v>165</v>
      </c>
      <c r="C774" t="s">
        <v>166</v>
      </c>
      <c r="E774" t="s">
        <v>820</v>
      </c>
      <c r="F774" s="9">
        <v>4</v>
      </c>
      <c r="G774" s="9">
        <v>0</v>
      </c>
      <c r="H774" s="9">
        <v>4</v>
      </c>
      <c r="I774" s="8">
        <v>5.47</v>
      </c>
      <c r="J774" s="8">
        <v>21.88</v>
      </c>
    </row>
    <row r="775" spans="1:10" x14ac:dyDescent="0.25">
      <c r="A775" t="s">
        <v>557</v>
      </c>
      <c r="B775" t="s">
        <v>165</v>
      </c>
      <c r="C775" t="s">
        <v>166</v>
      </c>
      <c r="E775" t="s">
        <v>4746</v>
      </c>
      <c r="F775" s="9">
        <v>18</v>
      </c>
      <c r="G775" s="9">
        <v>4</v>
      </c>
      <c r="H775" s="9">
        <v>14</v>
      </c>
      <c r="I775" s="8">
        <v>5.4701000000000004</v>
      </c>
      <c r="J775" s="8">
        <v>98.461799999999997</v>
      </c>
    </row>
    <row r="776" spans="1:10" x14ac:dyDescent="0.25">
      <c r="A776" t="s">
        <v>557</v>
      </c>
      <c r="B776" t="s">
        <v>165</v>
      </c>
      <c r="C776" t="s">
        <v>166</v>
      </c>
      <c r="E776" t="s">
        <v>109</v>
      </c>
      <c r="F776" s="9">
        <v>5</v>
      </c>
      <c r="G776" s="9">
        <v>1</v>
      </c>
      <c r="H776" s="9">
        <v>4</v>
      </c>
      <c r="I776" s="8">
        <v>5.4701000000000004</v>
      </c>
      <c r="J776" s="8">
        <v>27.3505</v>
      </c>
    </row>
    <row r="777" spans="1:10" x14ac:dyDescent="0.25">
      <c r="A777" t="s">
        <v>503</v>
      </c>
      <c r="B777" t="s">
        <v>167</v>
      </c>
      <c r="C777" t="s">
        <v>168</v>
      </c>
      <c r="E777" t="s">
        <v>820</v>
      </c>
      <c r="F777" s="9">
        <v>4</v>
      </c>
      <c r="G777" s="9">
        <v>0</v>
      </c>
      <c r="H777" s="9">
        <v>4</v>
      </c>
      <c r="I777" s="8">
        <v>8.98</v>
      </c>
      <c r="J777" s="8">
        <v>35.92</v>
      </c>
    </row>
    <row r="778" spans="1:10" x14ac:dyDescent="0.25">
      <c r="A778" t="s">
        <v>503</v>
      </c>
      <c r="B778" t="s">
        <v>167</v>
      </c>
      <c r="C778" t="s">
        <v>168</v>
      </c>
      <c r="E778" t="s">
        <v>4746</v>
      </c>
      <c r="F778" s="9">
        <v>36</v>
      </c>
      <c r="G778" s="9">
        <v>3</v>
      </c>
      <c r="H778" s="9">
        <v>33</v>
      </c>
      <c r="I778" s="8">
        <v>8.98</v>
      </c>
      <c r="J778" s="8">
        <v>323.27999999999997</v>
      </c>
    </row>
    <row r="779" spans="1:10" x14ac:dyDescent="0.25">
      <c r="A779" t="s">
        <v>503</v>
      </c>
      <c r="B779" t="s">
        <v>167</v>
      </c>
      <c r="C779" t="s">
        <v>168</v>
      </c>
      <c r="E779" t="s">
        <v>861</v>
      </c>
      <c r="F779" s="9">
        <v>6</v>
      </c>
      <c r="G779" s="9">
        <v>0</v>
      </c>
      <c r="H779" s="9">
        <v>6</v>
      </c>
      <c r="I779" s="8">
        <v>8.98</v>
      </c>
      <c r="J779" s="8">
        <v>53.88</v>
      </c>
    </row>
    <row r="780" spans="1:10" x14ac:dyDescent="0.25">
      <c r="A780" t="s">
        <v>503</v>
      </c>
      <c r="B780" t="s">
        <v>167</v>
      </c>
      <c r="C780" t="s">
        <v>168</v>
      </c>
      <c r="E780" t="s">
        <v>109</v>
      </c>
      <c r="F780" s="9">
        <v>15</v>
      </c>
      <c r="G780" s="9">
        <v>0</v>
      </c>
      <c r="H780" s="9">
        <v>15</v>
      </c>
      <c r="I780" s="8">
        <v>8.9765999999999995</v>
      </c>
      <c r="J780" s="8">
        <v>134.649</v>
      </c>
    </row>
    <row r="781" spans="1:10" x14ac:dyDescent="0.25">
      <c r="A781" t="s">
        <v>497</v>
      </c>
      <c r="B781" t="s">
        <v>169</v>
      </c>
      <c r="C781" t="s">
        <v>170</v>
      </c>
      <c r="E781" t="s">
        <v>113</v>
      </c>
      <c r="F781" s="9">
        <v>7</v>
      </c>
      <c r="G781" s="9">
        <v>1</v>
      </c>
      <c r="H781" s="9">
        <v>6</v>
      </c>
      <c r="I781" s="8">
        <v>9.8808000000000007</v>
      </c>
      <c r="J781" s="8">
        <v>69.165599999999998</v>
      </c>
    </row>
    <row r="782" spans="1:10" x14ac:dyDescent="0.25">
      <c r="A782" t="s">
        <v>497</v>
      </c>
      <c r="B782" t="s">
        <v>169</v>
      </c>
      <c r="C782" t="s">
        <v>170</v>
      </c>
      <c r="E782" t="s">
        <v>820</v>
      </c>
      <c r="F782" s="9">
        <v>1</v>
      </c>
      <c r="G782" s="9">
        <v>0</v>
      </c>
      <c r="H782" s="9">
        <v>1</v>
      </c>
      <c r="I782" s="8">
        <v>10.44</v>
      </c>
      <c r="J782" s="8">
        <v>10.44</v>
      </c>
    </row>
    <row r="783" spans="1:10" x14ac:dyDescent="0.25">
      <c r="A783" t="s">
        <v>497</v>
      </c>
      <c r="B783" t="s">
        <v>169</v>
      </c>
      <c r="C783" t="s">
        <v>170</v>
      </c>
      <c r="E783" t="s">
        <v>4746</v>
      </c>
      <c r="F783" s="9">
        <v>26</v>
      </c>
      <c r="G783" s="9">
        <v>0</v>
      </c>
      <c r="H783" s="9">
        <v>26</v>
      </c>
      <c r="I783" s="8">
        <v>10.4415</v>
      </c>
      <c r="J783" s="8">
        <v>271.47899999999998</v>
      </c>
    </row>
    <row r="784" spans="1:10" x14ac:dyDescent="0.25">
      <c r="A784" t="s">
        <v>497</v>
      </c>
      <c r="B784" t="s">
        <v>169</v>
      </c>
      <c r="C784" t="s">
        <v>170</v>
      </c>
      <c r="E784" t="s">
        <v>106</v>
      </c>
      <c r="F784" s="9">
        <v>2</v>
      </c>
      <c r="G784" s="9">
        <v>2</v>
      </c>
      <c r="H784" s="9">
        <v>0</v>
      </c>
      <c r="I784" s="8">
        <v>10.44</v>
      </c>
      <c r="J784" s="8">
        <v>20.88</v>
      </c>
    </row>
    <row r="785" spans="1:10" x14ac:dyDescent="0.25">
      <c r="A785" t="s">
        <v>497</v>
      </c>
      <c r="B785" t="s">
        <v>169</v>
      </c>
      <c r="C785" t="s">
        <v>170</v>
      </c>
      <c r="E785" t="s">
        <v>109</v>
      </c>
      <c r="F785" s="9">
        <v>18</v>
      </c>
      <c r="G785" s="9">
        <v>0</v>
      </c>
      <c r="H785" s="9">
        <v>18</v>
      </c>
      <c r="I785" s="8">
        <v>10.4415</v>
      </c>
      <c r="J785" s="8">
        <v>187.947</v>
      </c>
    </row>
    <row r="786" spans="1:10" x14ac:dyDescent="0.25">
      <c r="A786" t="s">
        <v>556</v>
      </c>
      <c r="B786" t="s">
        <v>171</v>
      </c>
      <c r="C786" t="s">
        <v>172</v>
      </c>
      <c r="E786" t="s">
        <v>113</v>
      </c>
      <c r="F786" s="9">
        <v>13</v>
      </c>
      <c r="G786" s="9">
        <v>0</v>
      </c>
      <c r="H786" s="9">
        <v>13</v>
      </c>
      <c r="I786" s="8">
        <v>9.8610000000000007</v>
      </c>
      <c r="J786" s="8">
        <v>128.19300000000001</v>
      </c>
    </row>
    <row r="787" spans="1:10" x14ac:dyDescent="0.25">
      <c r="A787" t="s">
        <v>556</v>
      </c>
      <c r="B787" t="s">
        <v>171</v>
      </c>
      <c r="C787" t="s">
        <v>172</v>
      </c>
      <c r="E787" t="s">
        <v>820</v>
      </c>
      <c r="F787" s="9">
        <v>1</v>
      </c>
      <c r="G787" s="9">
        <v>0</v>
      </c>
      <c r="H787" s="9">
        <v>1</v>
      </c>
      <c r="I787" s="8">
        <v>9.7899999999999991</v>
      </c>
      <c r="J787" s="8">
        <v>9.7899999999999991</v>
      </c>
    </row>
    <row r="788" spans="1:10" x14ac:dyDescent="0.25">
      <c r="A788" t="s">
        <v>556</v>
      </c>
      <c r="B788" t="s">
        <v>171</v>
      </c>
      <c r="C788" t="s">
        <v>172</v>
      </c>
      <c r="E788" t="s">
        <v>4746</v>
      </c>
      <c r="F788" s="9">
        <v>2</v>
      </c>
      <c r="G788" s="9">
        <v>0</v>
      </c>
      <c r="H788" s="9">
        <v>2</v>
      </c>
      <c r="I788" s="8">
        <v>9.7899999999999991</v>
      </c>
      <c r="J788" s="8">
        <v>19.579999999999998</v>
      </c>
    </row>
    <row r="789" spans="1:10" x14ac:dyDescent="0.25">
      <c r="A789" t="s">
        <v>556</v>
      </c>
      <c r="B789" t="s">
        <v>171</v>
      </c>
      <c r="C789" t="s">
        <v>172</v>
      </c>
      <c r="E789" t="s">
        <v>109</v>
      </c>
      <c r="F789" s="9">
        <v>10</v>
      </c>
      <c r="G789" s="9">
        <v>0</v>
      </c>
      <c r="H789" s="9">
        <v>10</v>
      </c>
      <c r="I789" s="8">
        <v>9.7870000000000008</v>
      </c>
      <c r="J789" s="8">
        <v>97.87</v>
      </c>
    </row>
    <row r="790" spans="1:10" x14ac:dyDescent="0.25">
      <c r="A790" t="s">
        <v>3502</v>
      </c>
      <c r="B790" t="s">
        <v>1388</v>
      </c>
      <c r="C790" t="s">
        <v>1389</v>
      </c>
      <c r="E790" t="s">
        <v>108</v>
      </c>
      <c r="F790" s="9">
        <v>4</v>
      </c>
      <c r="G790" s="9">
        <v>0</v>
      </c>
      <c r="H790" s="9">
        <v>4</v>
      </c>
      <c r="I790" s="8">
        <v>0.3</v>
      </c>
      <c r="J790" s="8">
        <v>1.2</v>
      </c>
    </row>
    <row r="791" spans="1:10" x14ac:dyDescent="0.25">
      <c r="A791" t="s">
        <v>3502</v>
      </c>
      <c r="B791" t="s">
        <v>1388</v>
      </c>
      <c r="C791" t="s">
        <v>1389</v>
      </c>
      <c r="E791" t="s">
        <v>109</v>
      </c>
      <c r="F791" s="9">
        <v>27</v>
      </c>
      <c r="G791" s="9">
        <v>0</v>
      </c>
      <c r="H791" s="9">
        <v>27</v>
      </c>
      <c r="I791" s="8">
        <v>0.28999999999999998</v>
      </c>
      <c r="J791" s="8">
        <v>7.83</v>
      </c>
    </row>
    <row r="792" spans="1:10" x14ac:dyDescent="0.25">
      <c r="A792" t="s">
        <v>3502</v>
      </c>
      <c r="B792" t="s">
        <v>1388</v>
      </c>
      <c r="C792" t="s">
        <v>1389</v>
      </c>
      <c r="E792" t="s">
        <v>113</v>
      </c>
      <c r="F792" s="9">
        <v>15</v>
      </c>
      <c r="G792" s="9">
        <v>0</v>
      </c>
      <c r="H792" s="9">
        <v>15</v>
      </c>
      <c r="I792" s="8">
        <v>0.28999999999999998</v>
      </c>
      <c r="J792" s="8">
        <v>4.3499999999999996</v>
      </c>
    </row>
    <row r="793" spans="1:10" x14ac:dyDescent="0.25">
      <c r="A793" t="s">
        <v>3502</v>
      </c>
      <c r="B793" t="s">
        <v>1388</v>
      </c>
      <c r="C793" t="s">
        <v>1389</v>
      </c>
      <c r="E793" t="s">
        <v>4746</v>
      </c>
      <c r="F793" s="9">
        <v>11</v>
      </c>
      <c r="G793" s="9">
        <v>0</v>
      </c>
      <c r="H793" s="9">
        <v>11</v>
      </c>
      <c r="I793" s="8">
        <v>0.31</v>
      </c>
      <c r="J793" s="8">
        <v>3.41</v>
      </c>
    </row>
    <row r="794" spans="1:10" x14ac:dyDescent="0.25">
      <c r="A794" t="s">
        <v>3502</v>
      </c>
      <c r="B794" t="s">
        <v>1388</v>
      </c>
      <c r="C794" t="s">
        <v>1389</v>
      </c>
      <c r="E794" t="s">
        <v>820</v>
      </c>
      <c r="F794" s="9">
        <v>29</v>
      </c>
      <c r="G794" s="9">
        <v>0</v>
      </c>
      <c r="H794" s="9">
        <v>29</v>
      </c>
      <c r="I794" s="8">
        <v>0.31</v>
      </c>
      <c r="J794" s="8">
        <v>8.99</v>
      </c>
    </row>
    <row r="795" spans="1:10" x14ac:dyDescent="0.25">
      <c r="A795" t="s">
        <v>3503</v>
      </c>
      <c r="B795" t="s">
        <v>1390</v>
      </c>
      <c r="C795" t="s">
        <v>1391</v>
      </c>
      <c r="E795" t="s">
        <v>113</v>
      </c>
      <c r="F795" s="9">
        <v>22</v>
      </c>
      <c r="G795" s="9">
        <v>1</v>
      </c>
      <c r="H795" s="9">
        <v>21</v>
      </c>
      <c r="I795" s="8">
        <v>0.75</v>
      </c>
      <c r="J795" s="8">
        <v>16.5</v>
      </c>
    </row>
    <row r="796" spans="1:10" x14ac:dyDescent="0.25">
      <c r="A796" t="s">
        <v>3503</v>
      </c>
      <c r="B796" t="s">
        <v>1390</v>
      </c>
      <c r="C796" t="s">
        <v>1391</v>
      </c>
      <c r="E796" t="s">
        <v>108</v>
      </c>
      <c r="F796" s="9">
        <v>1</v>
      </c>
      <c r="G796" s="9">
        <v>0</v>
      </c>
      <c r="H796" s="9">
        <v>1</v>
      </c>
      <c r="I796" s="8">
        <v>0.67449999999999999</v>
      </c>
      <c r="J796" s="8">
        <v>0.67449999999999999</v>
      </c>
    </row>
    <row r="797" spans="1:10" x14ac:dyDescent="0.25">
      <c r="A797" t="s">
        <v>3503</v>
      </c>
      <c r="B797" t="s">
        <v>1390</v>
      </c>
      <c r="C797" t="s">
        <v>1391</v>
      </c>
      <c r="E797" t="s">
        <v>109</v>
      </c>
      <c r="F797" s="9">
        <v>10</v>
      </c>
      <c r="G797" s="9">
        <v>0</v>
      </c>
      <c r="H797" s="9">
        <v>10</v>
      </c>
      <c r="I797" s="8">
        <v>0.69</v>
      </c>
      <c r="J797" s="8">
        <v>6.9</v>
      </c>
    </row>
    <row r="798" spans="1:10" x14ac:dyDescent="0.25">
      <c r="A798" t="s">
        <v>3503</v>
      </c>
      <c r="B798" t="s">
        <v>1390</v>
      </c>
      <c r="C798" t="s">
        <v>1391</v>
      </c>
      <c r="E798" t="s">
        <v>4746</v>
      </c>
      <c r="F798" s="9">
        <v>29</v>
      </c>
      <c r="G798" s="9">
        <v>0</v>
      </c>
      <c r="H798" s="9">
        <v>29</v>
      </c>
      <c r="I798" s="8">
        <v>0.71699999999999997</v>
      </c>
      <c r="J798" s="8">
        <v>20.792999999999999</v>
      </c>
    </row>
    <row r="799" spans="1:10" x14ac:dyDescent="0.25">
      <c r="A799" t="s">
        <v>3504</v>
      </c>
      <c r="B799" t="s">
        <v>1392</v>
      </c>
      <c r="C799" t="s">
        <v>1393</v>
      </c>
      <c r="E799" t="s">
        <v>108</v>
      </c>
      <c r="F799" s="9">
        <v>7</v>
      </c>
      <c r="G799" s="9">
        <v>0</v>
      </c>
      <c r="H799" s="9">
        <v>7</v>
      </c>
      <c r="I799" s="8">
        <v>4.4124999999999996</v>
      </c>
      <c r="J799" s="8">
        <v>30.887499999999999</v>
      </c>
    </row>
    <row r="800" spans="1:10" x14ac:dyDescent="0.25">
      <c r="A800" t="s">
        <v>3504</v>
      </c>
      <c r="B800" t="s">
        <v>1392</v>
      </c>
      <c r="C800" t="s">
        <v>1393</v>
      </c>
      <c r="E800" t="s">
        <v>106</v>
      </c>
      <c r="F800" s="9">
        <v>10</v>
      </c>
      <c r="G800" s="9">
        <v>0</v>
      </c>
      <c r="H800" s="9">
        <v>10</v>
      </c>
      <c r="I800" s="8">
        <v>4.2770999999999999</v>
      </c>
      <c r="J800" s="8">
        <v>42.771000000000001</v>
      </c>
    </row>
    <row r="801" spans="1:10" x14ac:dyDescent="0.25">
      <c r="A801" t="s">
        <v>456</v>
      </c>
      <c r="B801" t="s">
        <v>173</v>
      </c>
      <c r="C801" t="s">
        <v>174</v>
      </c>
      <c r="E801" t="s">
        <v>113</v>
      </c>
      <c r="F801" s="9">
        <v>12</v>
      </c>
      <c r="G801" s="9">
        <v>7</v>
      </c>
      <c r="H801" s="9">
        <v>5</v>
      </c>
      <c r="I801" s="8">
        <v>0.75</v>
      </c>
      <c r="J801" s="8">
        <v>9</v>
      </c>
    </row>
    <row r="802" spans="1:10" x14ac:dyDescent="0.25">
      <c r="A802" t="s">
        <v>456</v>
      </c>
      <c r="B802" t="s">
        <v>173</v>
      </c>
      <c r="C802" t="s">
        <v>174</v>
      </c>
      <c r="E802" t="s">
        <v>109</v>
      </c>
      <c r="F802" s="9">
        <v>43</v>
      </c>
      <c r="G802" s="9">
        <v>0</v>
      </c>
      <c r="H802" s="9">
        <v>43</v>
      </c>
      <c r="I802" s="8">
        <v>0.67849999999999999</v>
      </c>
      <c r="J802" s="8">
        <v>29.1755</v>
      </c>
    </row>
    <row r="803" spans="1:10" x14ac:dyDescent="0.25">
      <c r="A803" t="s">
        <v>456</v>
      </c>
      <c r="B803" t="s">
        <v>173</v>
      </c>
      <c r="C803" t="s">
        <v>174</v>
      </c>
      <c r="E803" t="s">
        <v>106</v>
      </c>
      <c r="F803" s="9">
        <v>32</v>
      </c>
      <c r="G803" s="9">
        <v>0</v>
      </c>
      <c r="H803" s="9">
        <v>32</v>
      </c>
      <c r="I803" s="8">
        <v>0.75</v>
      </c>
      <c r="J803" s="8">
        <v>24</v>
      </c>
    </row>
    <row r="804" spans="1:10" x14ac:dyDescent="0.25">
      <c r="A804" t="s">
        <v>456</v>
      </c>
      <c r="B804" t="s">
        <v>173</v>
      </c>
      <c r="C804" t="s">
        <v>174</v>
      </c>
      <c r="E804" t="s">
        <v>4746</v>
      </c>
      <c r="F804" s="9">
        <v>1</v>
      </c>
      <c r="G804" s="9">
        <v>0</v>
      </c>
      <c r="H804" s="9">
        <v>1</v>
      </c>
      <c r="I804" s="8">
        <v>0.71</v>
      </c>
      <c r="J804" s="8">
        <v>0.71</v>
      </c>
    </row>
    <row r="805" spans="1:10" x14ac:dyDescent="0.25">
      <c r="A805" t="s">
        <v>456</v>
      </c>
      <c r="B805" t="s">
        <v>173</v>
      </c>
      <c r="C805" t="s">
        <v>174</v>
      </c>
      <c r="E805" t="s">
        <v>108</v>
      </c>
      <c r="F805" s="9">
        <v>35</v>
      </c>
      <c r="G805" s="9">
        <v>0</v>
      </c>
      <c r="H805" s="9">
        <v>35</v>
      </c>
      <c r="I805" s="8">
        <v>0.75</v>
      </c>
      <c r="J805" s="8">
        <v>26.25</v>
      </c>
    </row>
    <row r="806" spans="1:10" x14ac:dyDescent="0.25">
      <c r="A806" t="s">
        <v>456</v>
      </c>
      <c r="B806" t="s">
        <v>173</v>
      </c>
      <c r="C806" t="s">
        <v>174</v>
      </c>
      <c r="E806" t="s">
        <v>820</v>
      </c>
      <c r="F806" s="9">
        <v>7</v>
      </c>
      <c r="G806" s="9">
        <v>0</v>
      </c>
      <c r="H806" s="9">
        <v>7</v>
      </c>
      <c r="I806" s="8">
        <v>0.75</v>
      </c>
      <c r="J806" s="8">
        <v>5.25</v>
      </c>
    </row>
    <row r="807" spans="1:10" x14ac:dyDescent="0.25">
      <c r="A807" t="s">
        <v>3140</v>
      </c>
      <c r="B807" t="s">
        <v>1394</v>
      </c>
      <c r="C807" t="s">
        <v>1395</v>
      </c>
      <c r="E807" t="s">
        <v>4746</v>
      </c>
      <c r="F807" s="9">
        <v>1</v>
      </c>
      <c r="G807" s="9">
        <v>0</v>
      </c>
      <c r="H807" s="9">
        <v>1</v>
      </c>
      <c r="I807" s="8">
        <v>0.67849999999999999</v>
      </c>
      <c r="J807" s="8">
        <v>0.67849999999999999</v>
      </c>
    </row>
    <row r="808" spans="1:10" x14ac:dyDescent="0.25">
      <c r="A808" t="s">
        <v>3140</v>
      </c>
      <c r="B808" t="s">
        <v>1394</v>
      </c>
      <c r="C808" t="s">
        <v>1395</v>
      </c>
      <c r="E808" t="s">
        <v>108</v>
      </c>
      <c r="F808" s="9">
        <v>2</v>
      </c>
      <c r="G808" s="9">
        <v>0</v>
      </c>
      <c r="H808" s="9">
        <v>2</v>
      </c>
      <c r="I808" s="8">
        <v>0.67449999999999999</v>
      </c>
      <c r="J808" s="8">
        <v>1.349</v>
      </c>
    </row>
    <row r="809" spans="1:10" x14ac:dyDescent="0.25">
      <c r="A809" t="s">
        <v>3140</v>
      </c>
      <c r="B809" t="s">
        <v>1394</v>
      </c>
      <c r="C809" t="s">
        <v>1395</v>
      </c>
      <c r="E809" t="s">
        <v>109</v>
      </c>
      <c r="F809" s="9">
        <v>20</v>
      </c>
      <c r="G809" s="9">
        <v>0</v>
      </c>
      <c r="H809" s="9">
        <v>20</v>
      </c>
      <c r="I809" s="8">
        <v>0.69</v>
      </c>
      <c r="J809" s="8">
        <v>13.8</v>
      </c>
    </row>
    <row r="810" spans="1:10" x14ac:dyDescent="0.25">
      <c r="A810" t="s">
        <v>3140</v>
      </c>
      <c r="B810" t="s">
        <v>1394</v>
      </c>
      <c r="C810" t="s">
        <v>1395</v>
      </c>
      <c r="E810" t="s">
        <v>113</v>
      </c>
      <c r="F810" s="9">
        <v>32</v>
      </c>
      <c r="G810" s="9">
        <v>4</v>
      </c>
      <c r="H810" s="9">
        <v>28</v>
      </c>
      <c r="I810" s="8">
        <v>0.75</v>
      </c>
      <c r="J810" s="8">
        <v>24</v>
      </c>
    </row>
    <row r="811" spans="1:10" x14ac:dyDescent="0.25">
      <c r="A811" t="s">
        <v>3140</v>
      </c>
      <c r="B811" t="s">
        <v>1394</v>
      </c>
      <c r="C811" t="s">
        <v>1395</v>
      </c>
      <c r="E811" t="s">
        <v>820</v>
      </c>
      <c r="F811" s="9">
        <v>3</v>
      </c>
      <c r="G811" s="9">
        <v>0</v>
      </c>
      <c r="H811" s="9">
        <v>3</v>
      </c>
      <c r="I811" s="8">
        <v>0.75</v>
      </c>
      <c r="J811" s="8">
        <v>2.25</v>
      </c>
    </row>
    <row r="812" spans="1:10" x14ac:dyDescent="0.25">
      <c r="A812" t="s">
        <v>3505</v>
      </c>
      <c r="B812" t="s">
        <v>1396</v>
      </c>
      <c r="C812" t="s">
        <v>1397</v>
      </c>
      <c r="E812" t="s">
        <v>109</v>
      </c>
      <c r="F812" s="9">
        <v>5</v>
      </c>
      <c r="G812" s="9">
        <v>0</v>
      </c>
      <c r="H812" s="9">
        <v>5</v>
      </c>
      <c r="I812" s="8">
        <v>0.28270000000000001</v>
      </c>
      <c r="J812" s="8">
        <v>1.4135</v>
      </c>
    </row>
    <row r="813" spans="1:10" x14ac:dyDescent="0.25">
      <c r="A813" t="s">
        <v>3505</v>
      </c>
      <c r="B813" t="s">
        <v>1396</v>
      </c>
      <c r="C813" t="s">
        <v>1397</v>
      </c>
      <c r="E813" t="s">
        <v>4746</v>
      </c>
      <c r="F813" s="9">
        <v>6</v>
      </c>
      <c r="G813" s="9">
        <v>0</v>
      </c>
      <c r="H813" s="9">
        <v>6</v>
      </c>
      <c r="I813" s="8">
        <v>0.28270000000000001</v>
      </c>
      <c r="J813" s="8">
        <v>1.6961999999999999</v>
      </c>
    </row>
    <row r="814" spans="1:10" x14ac:dyDescent="0.25">
      <c r="A814" t="s">
        <v>3505</v>
      </c>
      <c r="B814" t="s">
        <v>1396</v>
      </c>
      <c r="C814" t="s">
        <v>1397</v>
      </c>
      <c r="E814" t="s">
        <v>113</v>
      </c>
      <c r="F814" s="9">
        <v>5</v>
      </c>
      <c r="G814" s="9">
        <v>0</v>
      </c>
      <c r="H814" s="9">
        <v>5</v>
      </c>
      <c r="I814" s="8">
        <v>0.27929999999999999</v>
      </c>
      <c r="J814" s="8">
        <v>1.3965000000000001</v>
      </c>
    </row>
    <row r="815" spans="1:10" x14ac:dyDescent="0.25">
      <c r="A815" t="s">
        <v>634</v>
      </c>
      <c r="B815" t="s">
        <v>175</v>
      </c>
      <c r="C815" t="s">
        <v>176</v>
      </c>
      <c r="E815" t="s">
        <v>109</v>
      </c>
      <c r="F815" s="9">
        <v>3</v>
      </c>
      <c r="G815" s="9">
        <v>0</v>
      </c>
      <c r="H815" s="9">
        <v>3</v>
      </c>
      <c r="I815" s="8">
        <v>0</v>
      </c>
      <c r="J815" s="8">
        <v>0</v>
      </c>
    </row>
    <row r="816" spans="1:10" x14ac:dyDescent="0.25">
      <c r="A816" t="s">
        <v>634</v>
      </c>
      <c r="B816" t="s">
        <v>175</v>
      </c>
      <c r="C816" t="s">
        <v>176</v>
      </c>
      <c r="E816" t="s">
        <v>113</v>
      </c>
      <c r="F816" s="9">
        <v>8</v>
      </c>
      <c r="G816" s="9">
        <v>0</v>
      </c>
      <c r="H816" s="9">
        <v>8</v>
      </c>
      <c r="I816" s="8">
        <v>11.532400000000001</v>
      </c>
      <c r="J816" s="8">
        <v>92.259200000000007</v>
      </c>
    </row>
    <row r="817" spans="1:10" x14ac:dyDescent="0.25">
      <c r="A817" t="s">
        <v>629</v>
      </c>
      <c r="B817" t="s">
        <v>177</v>
      </c>
      <c r="C817" t="s">
        <v>170</v>
      </c>
      <c r="E817" t="s">
        <v>108</v>
      </c>
      <c r="F817" s="9">
        <v>2</v>
      </c>
      <c r="G817" s="9">
        <v>0</v>
      </c>
      <c r="H817" s="9">
        <v>2</v>
      </c>
      <c r="I817" s="8">
        <v>8.91</v>
      </c>
      <c r="J817" s="8">
        <v>17.82</v>
      </c>
    </row>
    <row r="818" spans="1:10" x14ac:dyDescent="0.25">
      <c r="A818" t="s">
        <v>629</v>
      </c>
      <c r="B818" t="s">
        <v>177</v>
      </c>
      <c r="C818" t="s">
        <v>170</v>
      </c>
      <c r="E818" t="s">
        <v>109</v>
      </c>
      <c r="F818" s="9">
        <v>7</v>
      </c>
      <c r="G818" s="9">
        <v>0</v>
      </c>
      <c r="H818" s="9">
        <v>7</v>
      </c>
      <c r="I818" s="8">
        <v>8.8927999999999994</v>
      </c>
      <c r="J818" s="8">
        <v>62.249600000000001</v>
      </c>
    </row>
    <row r="819" spans="1:10" x14ac:dyDescent="0.25">
      <c r="A819" t="s">
        <v>629</v>
      </c>
      <c r="B819" t="s">
        <v>177</v>
      </c>
      <c r="C819" t="s">
        <v>170</v>
      </c>
      <c r="E819" t="s">
        <v>820</v>
      </c>
      <c r="F819" s="9">
        <v>2</v>
      </c>
      <c r="G819" s="9">
        <v>0</v>
      </c>
      <c r="H819" s="9">
        <v>2</v>
      </c>
      <c r="I819" s="8">
        <v>9.4</v>
      </c>
      <c r="J819" s="8">
        <v>18.8</v>
      </c>
    </row>
    <row r="820" spans="1:10" x14ac:dyDescent="0.25">
      <c r="A820" t="s">
        <v>629</v>
      </c>
      <c r="B820" t="s">
        <v>177</v>
      </c>
      <c r="C820" t="s">
        <v>170</v>
      </c>
      <c r="E820" t="s">
        <v>113</v>
      </c>
      <c r="F820" s="9">
        <v>5</v>
      </c>
      <c r="G820" s="9">
        <v>0</v>
      </c>
      <c r="H820" s="9">
        <v>5</v>
      </c>
      <c r="I820" s="8">
        <v>9.3973999999999993</v>
      </c>
      <c r="J820" s="8">
        <v>46.987000000000002</v>
      </c>
    </row>
    <row r="821" spans="1:10" x14ac:dyDescent="0.25">
      <c r="A821" t="s">
        <v>629</v>
      </c>
      <c r="B821" t="s">
        <v>177</v>
      </c>
      <c r="C821" t="s">
        <v>170</v>
      </c>
      <c r="E821" t="s">
        <v>4746</v>
      </c>
      <c r="F821" s="9">
        <v>5</v>
      </c>
      <c r="G821" s="9">
        <v>0</v>
      </c>
      <c r="H821" s="9">
        <v>5</v>
      </c>
      <c r="I821" s="8">
        <v>9.3973999999999993</v>
      </c>
      <c r="J821" s="8">
        <v>46.987000000000002</v>
      </c>
    </row>
    <row r="822" spans="1:10" x14ac:dyDescent="0.25">
      <c r="A822" t="s">
        <v>491</v>
      </c>
      <c r="B822" t="s">
        <v>178</v>
      </c>
      <c r="C822" t="s">
        <v>179</v>
      </c>
      <c r="E822" t="s">
        <v>1398</v>
      </c>
      <c r="F822" s="9">
        <v>2</v>
      </c>
      <c r="G822" s="9">
        <v>2</v>
      </c>
      <c r="H822" s="9">
        <v>0</v>
      </c>
      <c r="I822" s="8">
        <v>0.18379999999999999</v>
      </c>
      <c r="J822" s="8">
        <v>0.36759999999999998</v>
      </c>
    </row>
    <row r="823" spans="1:10" x14ac:dyDescent="0.25">
      <c r="A823" t="s">
        <v>491</v>
      </c>
      <c r="B823" t="s">
        <v>178</v>
      </c>
      <c r="C823" t="s">
        <v>179</v>
      </c>
      <c r="E823" t="s">
        <v>109</v>
      </c>
      <c r="F823" s="9">
        <v>34</v>
      </c>
      <c r="G823" s="9">
        <v>0</v>
      </c>
      <c r="H823" s="9">
        <v>34</v>
      </c>
      <c r="I823" s="8">
        <v>9.5500000000000002E-2</v>
      </c>
      <c r="J823" s="8">
        <v>3.2469999999999999</v>
      </c>
    </row>
    <row r="824" spans="1:10" x14ac:dyDescent="0.25">
      <c r="A824" t="s">
        <v>491</v>
      </c>
      <c r="B824" t="s">
        <v>178</v>
      </c>
      <c r="C824" t="s">
        <v>179</v>
      </c>
      <c r="E824" t="s">
        <v>106</v>
      </c>
      <c r="F824" s="9">
        <v>2</v>
      </c>
      <c r="G824" s="9">
        <v>2</v>
      </c>
      <c r="H824" s="9">
        <v>0</v>
      </c>
      <c r="I824" s="8">
        <v>8.8300000000000003E-2</v>
      </c>
      <c r="J824" s="8">
        <v>0.17660000000000001</v>
      </c>
    </row>
    <row r="825" spans="1:10" x14ac:dyDescent="0.25">
      <c r="A825" t="s">
        <v>491</v>
      </c>
      <c r="B825" t="s">
        <v>178</v>
      </c>
      <c r="C825" t="s">
        <v>179</v>
      </c>
      <c r="E825" t="s">
        <v>4746</v>
      </c>
      <c r="F825" s="9">
        <v>9</v>
      </c>
      <c r="G825" s="9">
        <v>9</v>
      </c>
      <c r="H825" s="9">
        <v>0</v>
      </c>
      <c r="I825" s="8">
        <v>0.09</v>
      </c>
      <c r="J825" s="8">
        <v>0.81</v>
      </c>
    </row>
    <row r="826" spans="1:10" x14ac:dyDescent="0.25">
      <c r="A826" t="s">
        <v>491</v>
      </c>
      <c r="B826" t="s">
        <v>178</v>
      </c>
      <c r="C826" t="s">
        <v>179</v>
      </c>
      <c r="E826" t="s">
        <v>820</v>
      </c>
      <c r="F826" s="9">
        <v>9</v>
      </c>
      <c r="G826" s="9">
        <v>0</v>
      </c>
      <c r="H826" s="9">
        <v>9</v>
      </c>
      <c r="I826" s="8">
        <v>0.09</v>
      </c>
      <c r="J826" s="8">
        <v>0.81</v>
      </c>
    </row>
    <row r="827" spans="1:10" x14ac:dyDescent="0.25">
      <c r="A827" t="s">
        <v>491</v>
      </c>
      <c r="B827" t="s">
        <v>178</v>
      </c>
      <c r="C827" t="s">
        <v>179</v>
      </c>
      <c r="E827" t="s">
        <v>113</v>
      </c>
      <c r="F827" s="9">
        <v>14</v>
      </c>
      <c r="G827" s="9">
        <v>4</v>
      </c>
      <c r="H827" s="9">
        <v>10</v>
      </c>
      <c r="I827" s="8">
        <v>9.35E-2</v>
      </c>
      <c r="J827" s="8">
        <v>1.3089999999999999</v>
      </c>
    </row>
    <row r="828" spans="1:10" x14ac:dyDescent="0.25">
      <c r="A828" t="s">
        <v>491</v>
      </c>
      <c r="B828" t="s">
        <v>178</v>
      </c>
      <c r="C828" t="s">
        <v>179</v>
      </c>
      <c r="E828" t="s">
        <v>15</v>
      </c>
      <c r="F828" s="9">
        <v>20</v>
      </c>
      <c r="G828" s="9">
        <v>20</v>
      </c>
      <c r="H828" s="9">
        <v>0</v>
      </c>
      <c r="I828" s="8">
        <v>9.35E-2</v>
      </c>
      <c r="J828" s="8">
        <v>1.87</v>
      </c>
    </row>
    <row r="829" spans="1:10" x14ac:dyDescent="0.25">
      <c r="A829" t="s">
        <v>554</v>
      </c>
      <c r="B829" t="s">
        <v>180</v>
      </c>
      <c r="C829" t="s">
        <v>181</v>
      </c>
      <c r="E829" t="s">
        <v>4746</v>
      </c>
      <c r="F829" s="9">
        <v>54</v>
      </c>
      <c r="G829" s="9">
        <v>7</v>
      </c>
      <c r="H829" s="9">
        <v>47</v>
      </c>
      <c r="I829" s="8">
        <v>0.31169999999999998</v>
      </c>
      <c r="J829" s="8">
        <v>16.831800000000001</v>
      </c>
    </row>
    <row r="830" spans="1:10" x14ac:dyDescent="0.25">
      <c r="A830" t="s">
        <v>554</v>
      </c>
      <c r="B830" t="s">
        <v>180</v>
      </c>
      <c r="C830" t="s">
        <v>181</v>
      </c>
      <c r="E830" t="s">
        <v>106</v>
      </c>
      <c r="F830" s="9">
        <v>7</v>
      </c>
      <c r="G830" s="9">
        <v>7</v>
      </c>
      <c r="H830" s="9">
        <v>0</v>
      </c>
      <c r="I830" s="8">
        <v>0.31</v>
      </c>
      <c r="J830" s="8">
        <v>2.17</v>
      </c>
    </row>
    <row r="831" spans="1:10" x14ac:dyDescent="0.25">
      <c r="A831" t="s">
        <v>554</v>
      </c>
      <c r="B831" t="s">
        <v>180</v>
      </c>
      <c r="C831" t="s">
        <v>181</v>
      </c>
      <c r="E831" t="s">
        <v>820</v>
      </c>
      <c r="F831" s="9">
        <v>8</v>
      </c>
      <c r="G831" s="9">
        <v>1</v>
      </c>
      <c r="H831" s="9">
        <v>7</v>
      </c>
      <c r="I831" s="8">
        <v>0.31</v>
      </c>
      <c r="J831" s="8">
        <v>2.48</v>
      </c>
    </row>
    <row r="832" spans="1:10" x14ac:dyDescent="0.25">
      <c r="A832" t="s">
        <v>554</v>
      </c>
      <c r="B832" t="s">
        <v>180</v>
      </c>
      <c r="C832" t="s">
        <v>181</v>
      </c>
      <c r="E832" t="s">
        <v>113</v>
      </c>
      <c r="F832" s="9">
        <v>36</v>
      </c>
      <c r="G832" s="9">
        <v>3</v>
      </c>
      <c r="H832" s="9">
        <v>33</v>
      </c>
      <c r="I832" s="8">
        <v>0.31169999999999998</v>
      </c>
      <c r="J832" s="8">
        <v>11.2212</v>
      </c>
    </row>
    <row r="833" spans="1:10" x14ac:dyDescent="0.25">
      <c r="A833" t="s">
        <v>554</v>
      </c>
      <c r="B833" t="s">
        <v>180</v>
      </c>
      <c r="C833" t="s">
        <v>181</v>
      </c>
      <c r="E833" t="s">
        <v>15</v>
      </c>
      <c r="F833" s="9">
        <v>20</v>
      </c>
      <c r="G833" s="9">
        <v>20</v>
      </c>
      <c r="H833" s="9">
        <v>0</v>
      </c>
      <c r="I833" s="8">
        <v>0.31169999999999998</v>
      </c>
      <c r="J833" s="8">
        <v>6.234</v>
      </c>
    </row>
    <row r="834" spans="1:10" x14ac:dyDescent="0.25">
      <c r="A834" t="s">
        <v>554</v>
      </c>
      <c r="B834" t="s">
        <v>180</v>
      </c>
      <c r="C834" t="s">
        <v>181</v>
      </c>
      <c r="E834" t="s">
        <v>109</v>
      </c>
      <c r="F834" s="9">
        <v>4</v>
      </c>
      <c r="G834" s="9">
        <v>0</v>
      </c>
      <c r="H834" s="9">
        <v>4</v>
      </c>
      <c r="I834" s="8">
        <v>0.31169999999999998</v>
      </c>
      <c r="J834" s="8">
        <v>1.2467999999999999</v>
      </c>
    </row>
    <row r="835" spans="1:10" x14ac:dyDescent="0.25">
      <c r="A835" t="s">
        <v>630</v>
      </c>
      <c r="B835" t="s">
        <v>182</v>
      </c>
      <c r="C835" t="s">
        <v>183</v>
      </c>
      <c r="E835" t="s">
        <v>106</v>
      </c>
      <c r="F835" s="9">
        <v>12</v>
      </c>
      <c r="G835" s="9">
        <v>8</v>
      </c>
      <c r="H835" s="9">
        <v>4</v>
      </c>
      <c r="I835" s="8">
        <v>0.31</v>
      </c>
      <c r="J835" s="8">
        <v>3.72</v>
      </c>
    </row>
    <row r="836" spans="1:10" x14ac:dyDescent="0.25">
      <c r="A836" t="s">
        <v>630</v>
      </c>
      <c r="B836" t="s">
        <v>182</v>
      </c>
      <c r="C836" t="s">
        <v>183</v>
      </c>
      <c r="E836" t="s">
        <v>113</v>
      </c>
      <c r="F836" s="9">
        <v>15</v>
      </c>
      <c r="G836" s="9">
        <v>0</v>
      </c>
      <c r="H836" s="9">
        <v>15</v>
      </c>
      <c r="I836" s="8">
        <v>0.31830000000000003</v>
      </c>
      <c r="J836" s="8">
        <v>4.7744999999999997</v>
      </c>
    </row>
    <row r="837" spans="1:10" x14ac:dyDescent="0.25">
      <c r="A837" t="s">
        <v>630</v>
      </c>
      <c r="B837" t="s">
        <v>182</v>
      </c>
      <c r="C837" t="s">
        <v>183</v>
      </c>
      <c r="E837" t="s">
        <v>15</v>
      </c>
      <c r="F837" s="9">
        <v>20</v>
      </c>
      <c r="G837" s="9">
        <v>20</v>
      </c>
      <c r="H837" s="9">
        <v>0</v>
      </c>
      <c r="I837" s="8">
        <v>0.31169999999999998</v>
      </c>
      <c r="J837" s="8">
        <v>6.234</v>
      </c>
    </row>
    <row r="838" spans="1:10" x14ac:dyDescent="0.25">
      <c r="A838" t="s">
        <v>630</v>
      </c>
      <c r="B838" t="s">
        <v>182</v>
      </c>
      <c r="C838" t="s">
        <v>183</v>
      </c>
      <c r="E838" t="s">
        <v>4746</v>
      </c>
      <c r="F838" s="9">
        <v>28</v>
      </c>
      <c r="G838" s="9">
        <v>0</v>
      </c>
      <c r="H838" s="9">
        <v>28</v>
      </c>
      <c r="I838" s="8">
        <v>0.31169999999999998</v>
      </c>
      <c r="J838" s="8">
        <v>8.7276000000000007</v>
      </c>
    </row>
    <row r="839" spans="1:10" x14ac:dyDescent="0.25">
      <c r="A839" t="s">
        <v>3506</v>
      </c>
      <c r="B839" t="s">
        <v>1399</v>
      </c>
      <c r="C839" t="s">
        <v>1400</v>
      </c>
      <c r="E839" t="s">
        <v>108</v>
      </c>
      <c r="F839" s="9">
        <v>2</v>
      </c>
      <c r="G839" s="9">
        <v>0</v>
      </c>
      <c r="H839" s="9">
        <v>2</v>
      </c>
      <c r="I839" s="8">
        <v>0</v>
      </c>
      <c r="J839" s="8">
        <v>0</v>
      </c>
    </row>
    <row r="840" spans="1:10" x14ac:dyDescent="0.25">
      <c r="A840" t="s">
        <v>3507</v>
      </c>
      <c r="B840" t="s">
        <v>1401</v>
      </c>
      <c r="C840" t="s">
        <v>1402</v>
      </c>
      <c r="E840" t="s">
        <v>109</v>
      </c>
      <c r="F840" s="9">
        <v>44</v>
      </c>
      <c r="G840" s="9">
        <v>0</v>
      </c>
      <c r="H840" s="9">
        <v>44</v>
      </c>
      <c r="I840" s="8">
        <v>0</v>
      </c>
      <c r="J840" s="8">
        <v>0</v>
      </c>
    </row>
    <row r="841" spans="1:10" x14ac:dyDescent="0.25">
      <c r="A841" t="s">
        <v>3507</v>
      </c>
      <c r="B841" t="s">
        <v>1401</v>
      </c>
      <c r="C841" t="s">
        <v>1402</v>
      </c>
      <c r="E841" t="s">
        <v>4746</v>
      </c>
      <c r="F841" s="9">
        <v>1</v>
      </c>
      <c r="G841" s="9">
        <v>0</v>
      </c>
      <c r="H841" s="9">
        <v>1</v>
      </c>
      <c r="I841" s="8">
        <v>0</v>
      </c>
      <c r="J841" s="8">
        <v>0</v>
      </c>
    </row>
    <row r="842" spans="1:10" x14ac:dyDescent="0.25">
      <c r="A842" t="s">
        <v>3508</v>
      </c>
      <c r="B842" t="s">
        <v>1403</v>
      </c>
      <c r="C842" t="s">
        <v>1404</v>
      </c>
      <c r="E842" t="s">
        <v>108</v>
      </c>
      <c r="F842" s="9">
        <v>150</v>
      </c>
      <c r="G842" s="9">
        <v>0</v>
      </c>
      <c r="H842" s="9">
        <v>150</v>
      </c>
      <c r="I842" s="8">
        <v>0</v>
      </c>
      <c r="J842" s="8">
        <v>0</v>
      </c>
    </row>
    <row r="843" spans="1:10" x14ac:dyDescent="0.25">
      <c r="A843" t="s">
        <v>3509</v>
      </c>
      <c r="B843" t="s">
        <v>1405</v>
      </c>
      <c r="C843" t="s">
        <v>1406</v>
      </c>
      <c r="E843" t="s">
        <v>4746</v>
      </c>
      <c r="F843" s="9">
        <v>0</v>
      </c>
      <c r="G843" s="9">
        <v>0</v>
      </c>
      <c r="H843" s="9">
        <v>0</v>
      </c>
      <c r="I843" s="8">
        <v>0</v>
      </c>
      <c r="J843" s="8">
        <v>0</v>
      </c>
    </row>
    <row r="844" spans="1:10" x14ac:dyDescent="0.25">
      <c r="A844" t="s">
        <v>3510</v>
      </c>
      <c r="B844" t="s">
        <v>1407</v>
      </c>
      <c r="C844" t="s">
        <v>1407</v>
      </c>
      <c r="E844" t="s">
        <v>109</v>
      </c>
      <c r="F844" s="9">
        <v>40</v>
      </c>
      <c r="G844" s="9">
        <v>0</v>
      </c>
      <c r="H844" s="9">
        <v>40</v>
      </c>
      <c r="I844" s="8">
        <v>0</v>
      </c>
      <c r="J844" s="8">
        <v>0</v>
      </c>
    </row>
    <row r="845" spans="1:10" x14ac:dyDescent="0.25">
      <c r="A845" t="s">
        <v>581</v>
      </c>
      <c r="B845" t="s">
        <v>184</v>
      </c>
      <c r="C845" t="s">
        <v>185</v>
      </c>
      <c r="E845" t="s">
        <v>106</v>
      </c>
      <c r="F845" s="9">
        <v>27</v>
      </c>
      <c r="G845" s="9">
        <v>0</v>
      </c>
      <c r="H845" s="9">
        <v>27</v>
      </c>
      <c r="I845" s="8">
        <v>8.57</v>
      </c>
      <c r="J845" s="8">
        <v>231.39</v>
      </c>
    </row>
    <row r="846" spans="1:10" x14ac:dyDescent="0.25">
      <c r="A846" t="s">
        <v>3511</v>
      </c>
      <c r="B846" t="s">
        <v>1408</v>
      </c>
      <c r="C846" t="s">
        <v>1409</v>
      </c>
      <c r="E846" t="s">
        <v>109</v>
      </c>
      <c r="F846" s="9">
        <v>18</v>
      </c>
      <c r="G846" s="9">
        <v>3</v>
      </c>
      <c r="H846" s="9">
        <v>15</v>
      </c>
      <c r="I846" s="8">
        <v>0.22</v>
      </c>
      <c r="J846" s="8">
        <v>3.96</v>
      </c>
    </row>
    <row r="847" spans="1:10" x14ac:dyDescent="0.25">
      <c r="A847" t="s">
        <v>3511</v>
      </c>
      <c r="B847" t="s">
        <v>1408</v>
      </c>
      <c r="C847" t="s">
        <v>1409</v>
      </c>
      <c r="E847" t="s">
        <v>106</v>
      </c>
      <c r="F847" s="9">
        <v>0</v>
      </c>
      <c r="G847" s="9">
        <v>0</v>
      </c>
      <c r="H847" s="9">
        <v>0</v>
      </c>
      <c r="I847" s="8">
        <v>0</v>
      </c>
      <c r="J847" s="8">
        <v>0</v>
      </c>
    </row>
    <row r="848" spans="1:10" x14ac:dyDescent="0.25">
      <c r="A848" t="s">
        <v>3036</v>
      </c>
      <c r="B848" t="s">
        <v>1410</v>
      </c>
      <c r="C848" t="s">
        <v>1411</v>
      </c>
      <c r="E848" t="s">
        <v>4746</v>
      </c>
      <c r="F848" s="9">
        <v>3</v>
      </c>
      <c r="G848" s="9">
        <v>0</v>
      </c>
      <c r="H848" s="9">
        <v>3</v>
      </c>
      <c r="I848" s="8">
        <v>0</v>
      </c>
      <c r="J848" s="8">
        <v>0</v>
      </c>
    </row>
    <row r="849" spans="1:10" x14ac:dyDescent="0.25">
      <c r="A849" t="s">
        <v>3036</v>
      </c>
      <c r="B849" t="s">
        <v>1410</v>
      </c>
      <c r="C849" t="s">
        <v>1411</v>
      </c>
      <c r="E849" t="s">
        <v>109</v>
      </c>
      <c r="F849" s="9">
        <v>29</v>
      </c>
      <c r="G849" s="9">
        <v>0</v>
      </c>
      <c r="H849" s="9">
        <v>29</v>
      </c>
      <c r="I849" s="8">
        <v>0</v>
      </c>
      <c r="J849" s="8">
        <v>0</v>
      </c>
    </row>
    <row r="850" spans="1:10" x14ac:dyDescent="0.25">
      <c r="A850" t="s">
        <v>3036</v>
      </c>
      <c r="B850" t="s">
        <v>1410</v>
      </c>
      <c r="C850" t="s">
        <v>1411</v>
      </c>
      <c r="E850" t="s">
        <v>106</v>
      </c>
      <c r="F850" s="9">
        <v>43</v>
      </c>
      <c r="G850" s="9">
        <v>0</v>
      </c>
      <c r="H850" s="9">
        <v>43</v>
      </c>
      <c r="I850" s="8">
        <v>0</v>
      </c>
      <c r="J850" s="8">
        <v>0</v>
      </c>
    </row>
    <row r="851" spans="1:10" x14ac:dyDescent="0.25">
      <c r="A851" t="s">
        <v>3512</v>
      </c>
      <c r="B851" t="s">
        <v>1412</v>
      </c>
      <c r="C851" t="s">
        <v>1413</v>
      </c>
      <c r="E851" t="s">
        <v>109</v>
      </c>
      <c r="F851" s="9">
        <v>21</v>
      </c>
      <c r="G851" s="9">
        <v>0</v>
      </c>
      <c r="H851" s="9">
        <v>21</v>
      </c>
      <c r="I851" s="8">
        <v>4.6204000000000001</v>
      </c>
      <c r="J851" s="8">
        <v>97.028400000000005</v>
      </c>
    </row>
    <row r="852" spans="1:10" x14ac:dyDescent="0.25">
      <c r="A852" t="s">
        <v>3512</v>
      </c>
      <c r="B852" t="s">
        <v>1412</v>
      </c>
      <c r="C852" t="s">
        <v>1413</v>
      </c>
      <c r="E852" t="s">
        <v>113</v>
      </c>
      <c r="F852" s="9">
        <v>28</v>
      </c>
      <c r="G852" s="9">
        <v>0</v>
      </c>
      <c r="H852" s="9">
        <v>28</v>
      </c>
      <c r="I852" s="8">
        <v>4.18</v>
      </c>
      <c r="J852" s="8">
        <v>117.04</v>
      </c>
    </row>
    <row r="853" spans="1:10" x14ac:dyDescent="0.25">
      <c r="A853" t="s">
        <v>3513</v>
      </c>
      <c r="B853" t="s">
        <v>1414</v>
      </c>
      <c r="C853" t="s">
        <v>1415</v>
      </c>
      <c r="E853" t="s">
        <v>106</v>
      </c>
      <c r="F853" s="9">
        <v>134</v>
      </c>
      <c r="G853" s="9">
        <v>0</v>
      </c>
      <c r="H853" s="9">
        <v>134</v>
      </c>
      <c r="I853" s="8">
        <v>0</v>
      </c>
      <c r="J853" s="8">
        <v>0</v>
      </c>
    </row>
    <row r="854" spans="1:10" x14ac:dyDescent="0.25">
      <c r="A854" t="s">
        <v>3513</v>
      </c>
      <c r="B854" t="s">
        <v>1414</v>
      </c>
      <c r="C854" t="s">
        <v>1415</v>
      </c>
      <c r="E854" t="s">
        <v>4746</v>
      </c>
      <c r="F854" s="9">
        <v>20</v>
      </c>
      <c r="G854" s="9">
        <v>0</v>
      </c>
      <c r="H854" s="9">
        <v>20</v>
      </c>
      <c r="I854" s="8">
        <v>0</v>
      </c>
      <c r="J854" s="8">
        <v>0</v>
      </c>
    </row>
    <row r="855" spans="1:10" x14ac:dyDescent="0.25">
      <c r="A855" t="s">
        <v>3513</v>
      </c>
      <c r="B855" t="s">
        <v>1414</v>
      </c>
      <c r="C855" t="s">
        <v>1415</v>
      </c>
      <c r="E855" t="s">
        <v>109</v>
      </c>
      <c r="F855" s="9">
        <v>36</v>
      </c>
      <c r="G855" s="9">
        <v>0</v>
      </c>
      <c r="H855" s="9">
        <v>36</v>
      </c>
      <c r="I855" s="8">
        <v>0</v>
      </c>
      <c r="J855" s="8">
        <v>0</v>
      </c>
    </row>
    <row r="856" spans="1:10" x14ac:dyDescent="0.25">
      <c r="A856" t="s">
        <v>3513</v>
      </c>
      <c r="B856" t="s">
        <v>1414</v>
      </c>
      <c r="C856" t="s">
        <v>1415</v>
      </c>
      <c r="E856" t="s">
        <v>108</v>
      </c>
      <c r="F856" s="9">
        <v>7</v>
      </c>
      <c r="G856" s="9">
        <v>0</v>
      </c>
      <c r="H856" s="9">
        <v>7</v>
      </c>
      <c r="I856" s="8">
        <v>0</v>
      </c>
      <c r="J856" s="8">
        <v>0</v>
      </c>
    </row>
    <row r="857" spans="1:10" x14ac:dyDescent="0.25">
      <c r="A857" t="s">
        <v>3514</v>
      </c>
      <c r="B857" t="s">
        <v>1416</v>
      </c>
      <c r="C857" t="s">
        <v>1417</v>
      </c>
      <c r="E857" t="s">
        <v>4746</v>
      </c>
      <c r="F857" s="9">
        <v>0</v>
      </c>
      <c r="G857" s="9">
        <v>0</v>
      </c>
      <c r="H857" s="9">
        <v>0</v>
      </c>
      <c r="I857" s="8">
        <v>0</v>
      </c>
      <c r="J857" s="8">
        <v>0</v>
      </c>
    </row>
    <row r="858" spans="1:10" x14ac:dyDescent="0.25">
      <c r="A858" t="s">
        <v>3515</v>
      </c>
      <c r="B858" t="s">
        <v>1418</v>
      </c>
      <c r="C858" t="s">
        <v>1419</v>
      </c>
      <c r="E858" t="s">
        <v>4746</v>
      </c>
      <c r="F858" s="9">
        <v>5</v>
      </c>
      <c r="G858" s="9">
        <v>0</v>
      </c>
      <c r="H858" s="9">
        <v>5</v>
      </c>
      <c r="I858" s="8">
        <v>0</v>
      </c>
      <c r="J858" s="8">
        <v>0</v>
      </c>
    </row>
    <row r="859" spans="1:10" x14ac:dyDescent="0.25">
      <c r="A859" t="s">
        <v>3515</v>
      </c>
      <c r="B859" t="s">
        <v>1418</v>
      </c>
      <c r="C859" t="s">
        <v>1419</v>
      </c>
      <c r="E859" t="s">
        <v>109</v>
      </c>
      <c r="F859" s="9">
        <v>42</v>
      </c>
      <c r="G859" s="9">
        <v>0</v>
      </c>
      <c r="H859" s="9">
        <v>42</v>
      </c>
      <c r="I859" s="8">
        <v>0</v>
      </c>
      <c r="J859" s="8">
        <v>0</v>
      </c>
    </row>
    <row r="860" spans="1:10" x14ac:dyDescent="0.25">
      <c r="A860" t="s">
        <v>3516</v>
      </c>
      <c r="B860" t="s">
        <v>1420</v>
      </c>
      <c r="C860" t="s">
        <v>1421</v>
      </c>
      <c r="E860" t="s">
        <v>106</v>
      </c>
      <c r="F860" s="9">
        <v>158</v>
      </c>
      <c r="G860" s="9">
        <v>0</v>
      </c>
      <c r="H860" s="9">
        <v>158</v>
      </c>
      <c r="I860" s="8">
        <v>0</v>
      </c>
      <c r="J860" s="8">
        <v>0</v>
      </c>
    </row>
    <row r="861" spans="1:10" x14ac:dyDescent="0.25">
      <c r="A861" t="s">
        <v>3516</v>
      </c>
      <c r="B861" t="s">
        <v>1420</v>
      </c>
      <c r="C861" t="s">
        <v>1421</v>
      </c>
      <c r="E861" t="s">
        <v>4746</v>
      </c>
      <c r="F861" s="9">
        <v>8</v>
      </c>
      <c r="G861" s="9">
        <v>0</v>
      </c>
      <c r="H861" s="9">
        <v>8</v>
      </c>
      <c r="I861" s="8">
        <v>0</v>
      </c>
      <c r="J861" s="8">
        <v>0</v>
      </c>
    </row>
    <row r="862" spans="1:10" x14ac:dyDescent="0.25">
      <c r="A862" t="s">
        <v>3516</v>
      </c>
      <c r="B862" t="s">
        <v>1420</v>
      </c>
      <c r="C862" t="s">
        <v>1421</v>
      </c>
      <c r="E862" t="s">
        <v>109</v>
      </c>
      <c r="F862" s="9">
        <v>42</v>
      </c>
      <c r="G862" s="9">
        <v>0</v>
      </c>
      <c r="H862" s="9">
        <v>42</v>
      </c>
      <c r="I862" s="8">
        <v>0</v>
      </c>
      <c r="J862" s="8">
        <v>0</v>
      </c>
    </row>
    <row r="863" spans="1:10" x14ac:dyDescent="0.25">
      <c r="A863" t="s">
        <v>3516</v>
      </c>
      <c r="B863" t="s">
        <v>1420</v>
      </c>
      <c r="C863" t="s">
        <v>1421</v>
      </c>
      <c r="E863" t="s">
        <v>108</v>
      </c>
      <c r="F863" s="9">
        <v>7</v>
      </c>
      <c r="G863" s="9">
        <v>0</v>
      </c>
      <c r="H863" s="9">
        <v>7</v>
      </c>
      <c r="I863" s="8">
        <v>0</v>
      </c>
      <c r="J863" s="8">
        <v>0</v>
      </c>
    </row>
    <row r="864" spans="1:10" x14ac:dyDescent="0.25">
      <c r="A864" t="s">
        <v>4977</v>
      </c>
      <c r="B864" t="s">
        <v>4978</v>
      </c>
      <c r="C864" t="s">
        <v>4979</v>
      </c>
      <c r="E864" t="s">
        <v>15</v>
      </c>
      <c r="F864" s="9">
        <v>1</v>
      </c>
      <c r="G864" s="9">
        <v>1</v>
      </c>
      <c r="H864" s="9">
        <v>0</v>
      </c>
      <c r="I864" s="8">
        <v>0</v>
      </c>
      <c r="J864" s="8">
        <v>0</v>
      </c>
    </row>
    <row r="865" spans="1:10" x14ac:dyDescent="0.25">
      <c r="A865" t="s">
        <v>3517</v>
      </c>
      <c r="B865" t="s">
        <v>1422</v>
      </c>
      <c r="C865" t="s">
        <v>1423</v>
      </c>
      <c r="E865" t="s">
        <v>106</v>
      </c>
      <c r="F865" s="9">
        <v>2</v>
      </c>
      <c r="G865" s="9">
        <v>1</v>
      </c>
      <c r="H865" s="9">
        <v>1</v>
      </c>
      <c r="I865" s="8">
        <v>1567.63</v>
      </c>
      <c r="J865" s="8">
        <v>3135.26</v>
      </c>
    </row>
    <row r="866" spans="1:10" x14ac:dyDescent="0.25">
      <c r="A866" t="s">
        <v>3517</v>
      </c>
      <c r="B866" t="s">
        <v>1422</v>
      </c>
      <c r="C866" t="s">
        <v>1423</v>
      </c>
      <c r="E866" t="s">
        <v>1597</v>
      </c>
      <c r="F866" s="9">
        <v>0</v>
      </c>
      <c r="G866" s="9">
        <v>0</v>
      </c>
      <c r="H866" s="9">
        <v>0</v>
      </c>
      <c r="I866" s="8">
        <v>1567.63</v>
      </c>
      <c r="J866" s="8">
        <v>0</v>
      </c>
    </row>
    <row r="867" spans="1:10" x14ac:dyDescent="0.25">
      <c r="A867" t="s">
        <v>3517</v>
      </c>
      <c r="B867" t="s">
        <v>1422</v>
      </c>
      <c r="C867" t="s">
        <v>1423</v>
      </c>
      <c r="E867" t="s">
        <v>108</v>
      </c>
      <c r="F867" s="9">
        <v>2</v>
      </c>
      <c r="G867" s="9">
        <v>0</v>
      </c>
      <c r="H867" s="9">
        <v>2</v>
      </c>
      <c r="I867" s="8">
        <v>1567.63</v>
      </c>
      <c r="J867" s="8">
        <v>3135.26</v>
      </c>
    </row>
    <row r="868" spans="1:10" x14ac:dyDescent="0.25">
      <c r="A868" t="s">
        <v>3517</v>
      </c>
      <c r="B868" t="s">
        <v>1422</v>
      </c>
      <c r="C868" t="s">
        <v>1423</v>
      </c>
      <c r="E868" t="s">
        <v>109</v>
      </c>
      <c r="F868" s="9">
        <v>1</v>
      </c>
      <c r="G868" s="9">
        <v>0</v>
      </c>
      <c r="H868" s="9">
        <v>1</v>
      </c>
      <c r="I868" s="8">
        <v>1567.63</v>
      </c>
      <c r="J868" s="8">
        <v>1567.63</v>
      </c>
    </row>
    <row r="869" spans="1:10" x14ac:dyDescent="0.25">
      <c r="A869" t="s">
        <v>3517</v>
      </c>
      <c r="B869" t="s">
        <v>1422</v>
      </c>
      <c r="C869" t="s">
        <v>1423</v>
      </c>
      <c r="E869" t="s">
        <v>861</v>
      </c>
      <c r="F869" s="9">
        <v>1</v>
      </c>
      <c r="G869" s="9">
        <v>0</v>
      </c>
      <c r="H869" s="9">
        <v>1</v>
      </c>
      <c r="I869" s="8">
        <v>1567.63</v>
      </c>
      <c r="J869" s="8">
        <v>1567.63</v>
      </c>
    </row>
    <row r="870" spans="1:10" x14ac:dyDescent="0.25">
      <c r="A870" t="s">
        <v>3518</v>
      </c>
      <c r="B870" t="s">
        <v>1424</v>
      </c>
      <c r="C870" t="s">
        <v>1425</v>
      </c>
      <c r="E870" t="s">
        <v>109</v>
      </c>
      <c r="F870" s="9">
        <v>4</v>
      </c>
      <c r="G870" s="9">
        <v>0</v>
      </c>
      <c r="H870" s="9">
        <v>4</v>
      </c>
      <c r="I870" s="8">
        <v>901.5308</v>
      </c>
      <c r="J870" s="8">
        <v>3606.1232</v>
      </c>
    </row>
    <row r="871" spans="1:10" x14ac:dyDescent="0.25">
      <c r="A871" t="s">
        <v>3518</v>
      </c>
      <c r="B871" t="s">
        <v>1424</v>
      </c>
      <c r="C871" t="s">
        <v>1425</v>
      </c>
      <c r="E871" t="s">
        <v>106</v>
      </c>
      <c r="F871" s="9">
        <v>5</v>
      </c>
      <c r="G871" s="9">
        <v>1</v>
      </c>
      <c r="H871" s="9">
        <v>4</v>
      </c>
      <c r="I871" s="8">
        <v>954.54</v>
      </c>
      <c r="J871" s="8">
        <v>4772.7</v>
      </c>
    </row>
    <row r="872" spans="1:10" x14ac:dyDescent="0.25">
      <c r="A872" t="s">
        <v>3518</v>
      </c>
      <c r="B872" t="s">
        <v>1424</v>
      </c>
      <c r="C872" t="s">
        <v>1425</v>
      </c>
      <c r="E872" t="s">
        <v>4746</v>
      </c>
      <c r="F872" s="9">
        <v>16</v>
      </c>
      <c r="G872" s="9">
        <v>0</v>
      </c>
      <c r="H872" s="9">
        <v>16</v>
      </c>
      <c r="I872" s="8">
        <v>954.54</v>
      </c>
      <c r="J872" s="8">
        <v>15272.64</v>
      </c>
    </row>
    <row r="873" spans="1:10" x14ac:dyDescent="0.25">
      <c r="A873" t="s">
        <v>3518</v>
      </c>
      <c r="B873" t="s">
        <v>1424</v>
      </c>
      <c r="C873" t="s">
        <v>1425</v>
      </c>
      <c r="E873" t="s">
        <v>1597</v>
      </c>
      <c r="F873" s="9">
        <v>0</v>
      </c>
      <c r="G873" s="9">
        <v>0</v>
      </c>
      <c r="H873" s="9">
        <v>0</v>
      </c>
      <c r="I873" s="8">
        <v>954.54</v>
      </c>
      <c r="J873" s="8">
        <v>0</v>
      </c>
    </row>
    <row r="874" spans="1:10" x14ac:dyDescent="0.25">
      <c r="A874" t="s">
        <v>3518</v>
      </c>
      <c r="B874" t="s">
        <v>1424</v>
      </c>
      <c r="C874" t="s">
        <v>1425</v>
      </c>
      <c r="E874" t="s">
        <v>108</v>
      </c>
      <c r="F874" s="9">
        <v>2</v>
      </c>
      <c r="G874" s="9">
        <v>0</v>
      </c>
      <c r="H874" s="9">
        <v>2</v>
      </c>
      <c r="I874" s="8">
        <v>954.54</v>
      </c>
      <c r="J874" s="8">
        <v>1909.08</v>
      </c>
    </row>
    <row r="875" spans="1:10" x14ac:dyDescent="0.25">
      <c r="A875" t="s">
        <v>3518</v>
      </c>
      <c r="B875" t="s">
        <v>1424</v>
      </c>
      <c r="C875" t="s">
        <v>1425</v>
      </c>
      <c r="E875" t="s">
        <v>861</v>
      </c>
      <c r="F875" s="9">
        <v>1</v>
      </c>
      <c r="G875" s="9">
        <v>0</v>
      </c>
      <c r="H875" s="9">
        <v>1</v>
      </c>
      <c r="I875" s="8">
        <v>954.54</v>
      </c>
      <c r="J875" s="8">
        <v>954.54</v>
      </c>
    </row>
    <row r="876" spans="1:10" x14ac:dyDescent="0.25">
      <c r="A876" t="s">
        <v>3520</v>
      </c>
      <c r="B876" t="s">
        <v>1427</v>
      </c>
      <c r="C876" t="s">
        <v>3730</v>
      </c>
      <c r="E876" t="s">
        <v>106</v>
      </c>
      <c r="F876" s="9">
        <v>7</v>
      </c>
      <c r="G876" s="9">
        <v>0</v>
      </c>
      <c r="H876" s="9">
        <v>7</v>
      </c>
      <c r="I876" s="8">
        <v>91.848399999999998</v>
      </c>
      <c r="J876" s="8">
        <v>642.93880000000001</v>
      </c>
    </row>
    <row r="877" spans="1:10" x14ac:dyDescent="0.25">
      <c r="A877" t="s">
        <v>3520</v>
      </c>
      <c r="B877" t="s">
        <v>1427</v>
      </c>
      <c r="C877" t="s">
        <v>3730</v>
      </c>
      <c r="E877" t="s">
        <v>113</v>
      </c>
      <c r="F877" s="9">
        <v>0</v>
      </c>
      <c r="G877" s="9">
        <v>0</v>
      </c>
      <c r="H877" s="9">
        <v>0</v>
      </c>
      <c r="I877" s="8">
        <v>0</v>
      </c>
      <c r="J877" s="8">
        <v>0</v>
      </c>
    </row>
    <row r="878" spans="1:10" x14ac:dyDescent="0.25">
      <c r="A878" t="s">
        <v>3521</v>
      </c>
      <c r="B878" t="s">
        <v>1428</v>
      </c>
      <c r="C878" t="s">
        <v>3731</v>
      </c>
      <c r="E878" t="s">
        <v>113</v>
      </c>
      <c r="F878" s="9">
        <v>4</v>
      </c>
      <c r="G878" s="9">
        <v>0</v>
      </c>
      <c r="H878" s="9">
        <v>4</v>
      </c>
      <c r="I878" s="8">
        <v>13.3741</v>
      </c>
      <c r="J878" s="8">
        <v>53.496400000000001</v>
      </c>
    </row>
    <row r="879" spans="1:10" x14ac:dyDescent="0.25">
      <c r="A879" t="s">
        <v>3521</v>
      </c>
      <c r="B879" t="s">
        <v>1428</v>
      </c>
      <c r="C879" t="s">
        <v>3731</v>
      </c>
      <c r="E879" t="s">
        <v>109</v>
      </c>
      <c r="F879" s="9">
        <v>4</v>
      </c>
      <c r="G879" s="9">
        <v>0</v>
      </c>
      <c r="H879" s="9">
        <v>4</v>
      </c>
      <c r="I879" s="8">
        <v>14.5783</v>
      </c>
      <c r="J879" s="8">
        <v>58.313200000000002</v>
      </c>
    </row>
    <row r="880" spans="1:10" x14ac:dyDescent="0.25">
      <c r="A880" t="s">
        <v>3521</v>
      </c>
      <c r="B880" t="s">
        <v>1428</v>
      </c>
      <c r="C880" t="s">
        <v>3731</v>
      </c>
      <c r="E880" t="s">
        <v>106</v>
      </c>
      <c r="F880" s="9">
        <v>20</v>
      </c>
      <c r="G880" s="9">
        <v>0</v>
      </c>
      <c r="H880" s="9">
        <v>20</v>
      </c>
      <c r="I880" s="8">
        <v>14.5783</v>
      </c>
      <c r="J880" s="8">
        <v>291.56599999999997</v>
      </c>
    </row>
    <row r="881" spans="1:10" x14ac:dyDescent="0.25">
      <c r="A881" t="s">
        <v>4777</v>
      </c>
      <c r="B881" t="s">
        <v>4518</v>
      </c>
      <c r="C881" t="s">
        <v>4778</v>
      </c>
      <c r="E881" t="s">
        <v>4746</v>
      </c>
      <c r="F881" s="9">
        <v>4</v>
      </c>
      <c r="G881" s="9">
        <v>0</v>
      </c>
      <c r="H881" s="9">
        <v>4</v>
      </c>
      <c r="I881" s="8">
        <v>47.379399999999997</v>
      </c>
      <c r="J881" s="8">
        <v>189.51759999999999</v>
      </c>
    </row>
    <row r="882" spans="1:10" x14ac:dyDescent="0.25">
      <c r="A882" t="s">
        <v>2798</v>
      </c>
      <c r="B882" t="s">
        <v>1429</v>
      </c>
      <c r="C882" t="s">
        <v>1430</v>
      </c>
      <c r="E882" t="s">
        <v>113</v>
      </c>
      <c r="F882" s="9">
        <v>8</v>
      </c>
      <c r="G882" s="9">
        <v>8</v>
      </c>
      <c r="H882" s="9">
        <v>0</v>
      </c>
      <c r="I882" s="8">
        <v>66.575199999999995</v>
      </c>
      <c r="J882" s="8">
        <v>532.60159999999996</v>
      </c>
    </row>
    <row r="883" spans="1:10" x14ac:dyDescent="0.25">
      <c r="A883" t="s">
        <v>2798</v>
      </c>
      <c r="B883" t="s">
        <v>1429</v>
      </c>
      <c r="C883" t="s">
        <v>1430</v>
      </c>
      <c r="E883" t="s">
        <v>861</v>
      </c>
      <c r="F883" s="9">
        <v>4</v>
      </c>
      <c r="G883" s="9">
        <v>4</v>
      </c>
      <c r="H883" s="9">
        <v>0</v>
      </c>
      <c r="I883" s="8">
        <v>66.817099999999996</v>
      </c>
      <c r="J883" s="8">
        <v>267.26839999999999</v>
      </c>
    </row>
    <row r="884" spans="1:10" x14ac:dyDescent="0.25">
      <c r="A884" t="s">
        <v>619</v>
      </c>
      <c r="B884" t="s">
        <v>189</v>
      </c>
      <c r="C884" t="s">
        <v>3732</v>
      </c>
      <c r="E884" t="s">
        <v>113</v>
      </c>
      <c r="F884" s="9">
        <v>7</v>
      </c>
      <c r="G884" s="9">
        <v>1</v>
      </c>
      <c r="H884" s="9">
        <v>6</v>
      </c>
      <c r="I884" s="8">
        <v>833.14200000000005</v>
      </c>
      <c r="J884" s="8">
        <v>5831.9939999999997</v>
      </c>
    </row>
    <row r="885" spans="1:10" x14ac:dyDescent="0.25">
      <c r="A885" t="s">
        <v>619</v>
      </c>
      <c r="B885" t="s">
        <v>189</v>
      </c>
      <c r="C885" t="s">
        <v>3732</v>
      </c>
      <c r="E885" t="s">
        <v>109</v>
      </c>
      <c r="F885" s="9">
        <v>6</v>
      </c>
      <c r="G885" s="9">
        <v>0</v>
      </c>
      <c r="H885" s="9">
        <v>6</v>
      </c>
      <c r="I885" s="8">
        <v>775.94439999999997</v>
      </c>
      <c r="J885" s="8">
        <v>4655.6664000000001</v>
      </c>
    </row>
    <row r="886" spans="1:10" x14ac:dyDescent="0.25">
      <c r="A886" t="s">
        <v>619</v>
      </c>
      <c r="B886" t="s">
        <v>189</v>
      </c>
      <c r="C886" t="s">
        <v>3732</v>
      </c>
      <c r="E886" t="s">
        <v>752</v>
      </c>
      <c r="F886" s="9">
        <v>1</v>
      </c>
      <c r="G886" s="9">
        <v>0</v>
      </c>
      <c r="H886" s="9">
        <v>1</v>
      </c>
      <c r="I886" s="8">
        <v>775.94439999999997</v>
      </c>
      <c r="J886" s="8">
        <v>775.94439999999997</v>
      </c>
    </row>
    <row r="887" spans="1:10" x14ac:dyDescent="0.25">
      <c r="A887" t="s">
        <v>619</v>
      </c>
      <c r="B887" t="s">
        <v>189</v>
      </c>
      <c r="C887" t="s">
        <v>3732</v>
      </c>
      <c r="E887" t="s">
        <v>106</v>
      </c>
      <c r="F887" s="9">
        <v>11</v>
      </c>
      <c r="G887" s="9">
        <v>4</v>
      </c>
      <c r="H887" s="9">
        <v>7</v>
      </c>
      <c r="I887" s="8">
        <v>825.06150000000002</v>
      </c>
      <c r="J887" s="8">
        <v>9075.6764999999996</v>
      </c>
    </row>
    <row r="888" spans="1:10" x14ac:dyDescent="0.25">
      <c r="A888" t="s">
        <v>619</v>
      </c>
      <c r="B888" t="s">
        <v>189</v>
      </c>
      <c r="C888" t="s">
        <v>3732</v>
      </c>
      <c r="E888" t="s">
        <v>4746</v>
      </c>
      <c r="F888" s="9">
        <v>8</v>
      </c>
      <c r="G888" s="9">
        <v>0</v>
      </c>
      <c r="H888" s="9">
        <v>8</v>
      </c>
      <c r="I888" s="8">
        <v>833.14200000000005</v>
      </c>
      <c r="J888" s="8">
        <v>6665.1360000000004</v>
      </c>
    </row>
    <row r="889" spans="1:10" x14ac:dyDescent="0.25">
      <c r="A889" t="s">
        <v>619</v>
      </c>
      <c r="B889" t="s">
        <v>189</v>
      </c>
      <c r="C889" t="s">
        <v>3732</v>
      </c>
      <c r="E889" t="s">
        <v>861</v>
      </c>
      <c r="F889" s="9">
        <v>1</v>
      </c>
      <c r="G889" s="9">
        <v>1</v>
      </c>
      <c r="H889" s="9">
        <v>0</v>
      </c>
      <c r="I889" s="8">
        <v>0</v>
      </c>
      <c r="J889" s="8">
        <v>0</v>
      </c>
    </row>
    <row r="890" spans="1:10" x14ac:dyDescent="0.25">
      <c r="A890" t="s">
        <v>619</v>
      </c>
      <c r="B890" t="s">
        <v>189</v>
      </c>
      <c r="C890" t="s">
        <v>3732</v>
      </c>
      <c r="E890" t="s">
        <v>820</v>
      </c>
      <c r="F890" s="9">
        <v>7</v>
      </c>
      <c r="G890" s="9">
        <v>0</v>
      </c>
      <c r="H890" s="9">
        <v>7</v>
      </c>
      <c r="I890" s="8">
        <v>820.32839999999999</v>
      </c>
      <c r="J890" s="8">
        <v>5742.2987999999996</v>
      </c>
    </row>
    <row r="891" spans="1:10" x14ac:dyDescent="0.25">
      <c r="A891" t="s">
        <v>3011</v>
      </c>
      <c r="B891" t="s">
        <v>1433</v>
      </c>
      <c r="C891" t="s">
        <v>3733</v>
      </c>
      <c r="E891" t="s">
        <v>106</v>
      </c>
      <c r="F891" s="9">
        <v>6</v>
      </c>
      <c r="G891" s="9">
        <v>2</v>
      </c>
      <c r="H891" s="9">
        <v>4</v>
      </c>
      <c r="I891" s="8">
        <v>828.56269999999995</v>
      </c>
      <c r="J891" s="8">
        <v>4971.3761999999997</v>
      </c>
    </row>
    <row r="892" spans="1:10" x14ac:dyDescent="0.25">
      <c r="A892" t="s">
        <v>3011</v>
      </c>
      <c r="B892" t="s">
        <v>1433</v>
      </c>
      <c r="C892" t="s">
        <v>3733</v>
      </c>
      <c r="E892" t="s">
        <v>109</v>
      </c>
      <c r="F892" s="9">
        <v>1</v>
      </c>
      <c r="G892" s="9">
        <v>0</v>
      </c>
      <c r="H892" s="9">
        <v>1</v>
      </c>
      <c r="I892" s="8">
        <v>775.94439999999997</v>
      </c>
      <c r="J892" s="8">
        <v>775.94439999999997</v>
      </c>
    </row>
    <row r="893" spans="1:10" x14ac:dyDescent="0.25">
      <c r="A893" t="s">
        <v>3011</v>
      </c>
      <c r="B893" t="s">
        <v>1433</v>
      </c>
      <c r="C893" t="s">
        <v>3733</v>
      </c>
      <c r="E893" t="s">
        <v>113</v>
      </c>
      <c r="F893" s="9">
        <v>0</v>
      </c>
      <c r="G893" s="9">
        <v>0</v>
      </c>
      <c r="H893" s="9">
        <v>0</v>
      </c>
      <c r="I893" s="8">
        <v>830.12620000000004</v>
      </c>
      <c r="J893" s="8">
        <v>0</v>
      </c>
    </row>
    <row r="894" spans="1:10" x14ac:dyDescent="0.25">
      <c r="A894" t="s">
        <v>3011</v>
      </c>
      <c r="B894" t="s">
        <v>1433</v>
      </c>
      <c r="C894" t="s">
        <v>3733</v>
      </c>
      <c r="E894" t="s">
        <v>4746</v>
      </c>
      <c r="F894" s="9">
        <v>22</v>
      </c>
      <c r="G894" s="9">
        <v>0</v>
      </c>
      <c r="H894" s="9">
        <v>22</v>
      </c>
      <c r="I894" s="8">
        <v>825.06150000000002</v>
      </c>
      <c r="J894" s="8">
        <v>18151.352999999999</v>
      </c>
    </row>
    <row r="895" spans="1:10" x14ac:dyDescent="0.25">
      <c r="A895" t="s">
        <v>3011</v>
      </c>
      <c r="B895" t="s">
        <v>1433</v>
      </c>
      <c r="C895" t="s">
        <v>3733</v>
      </c>
      <c r="E895" t="s">
        <v>820</v>
      </c>
      <c r="F895" s="9">
        <v>6</v>
      </c>
      <c r="G895" s="9">
        <v>0</v>
      </c>
      <c r="H895" s="9">
        <v>6</v>
      </c>
      <c r="I895" s="8">
        <v>820.32839999999999</v>
      </c>
      <c r="J895" s="8">
        <v>4921.9704000000002</v>
      </c>
    </row>
    <row r="896" spans="1:10" x14ac:dyDescent="0.25">
      <c r="A896" t="s">
        <v>4980</v>
      </c>
      <c r="B896" t="s">
        <v>4981</v>
      </c>
      <c r="C896" t="s">
        <v>4982</v>
      </c>
      <c r="E896" t="s">
        <v>861</v>
      </c>
      <c r="F896" s="9">
        <v>2</v>
      </c>
      <c r="G896" s="9">
        <v>0</v>
      </c>
      <c r="H896" s="9">
        <v>2</v>
      </c>
      <c r="I896" s="8">
        <v>46.75</v>
      </c>
      <c r="J896" s="8">
        <v>93.5</v>
      </c>
    </row>
    <row r="897" spans="1:10" x14ac:dyDescent="0.25">
      <c r="A897" t="s">
        <v>4983</v>
      </c>
      <c r="B897" t="s">
        <v>4984</v>
      </c>
      <c r="C897" t="s">
        <v>4985</v>
      </c>
      <c r="E897" t="s">
        <v>861</v>
      </c>
      <c r="F897" s="9">
        <v>1</v>
      </c>
      <c r="G897" s="9">
        <v>0</v>
      </c>
      <c r="H897" s="9">
        <v>1</v>
      </c>
      <c r="I897" s="8">
        <v>46.75</v>
      </c>
      <c r="J897" s="8">
        <v>46.75</v>
      </c>
    </row>
    <row r="898" spans="1:10" x14ac:dyDescent="0.25">
      <c r="A898" t="s">
        <v>4986</v>
      </c>
      <c r="B898" t="s">
        <v>4987</v>
      </c>
      <c r="C898" t="s">
        <v>4988</v>
      </c>
      <c r="E898" t="s">
        <v>861</v>
      </c>
      <c r="F898" s="9">
        <v>1</v>
      </c>
      <c r="G898" s="9">
        <v>0</v>
      </c>
      <c r="H898" s="9">
        <v>1</v>
      </c>
      <c r="I898" s="8">
        <v>46.75</v>
      </c>
      <c r="J898" s="8">
        <v>46.75</v>
      </c>
    </row>
    <row r="899" spans="1:10" x14ac:dyDescent="0.25">
      <c r="A899" t="s">
        <v>4989</v>
      </c>
      <c r="B899" t="s">
        <v>4990</v>
      </c>
      <c r="C899" t="s">
        <v>4991</v>
      </c>
      <c r="E899" t="s">
        <v>861</v>
      </c>
      <c r="F899" s="9">
        <v>1</v>
      </c>
      <c r="G899" s="9">
        <v>0</v>
      </c>
      <c r="H899" s="9">
        <v>1</v>
      </c>
      <c r="I899" s="8">
        <v>46.75</v>
      </c>
      <c r="J899" s="8">
        <v>46.75</v>
      </c>
    </row>
    <row r="900" spans="1:10" x14ac:dyDescent="0.25">
      <c r="A900" t="s">
        <v>4992</v>
      </c>
      <c r="B900" t="s">
        <v>4993</v>
      </c>
      <c r="C900" t="s">
        <v>4994</v>
      </c>
      <c r="E900" t="s">
        <v>861</v>
      </c>
      <c r="F900" s="9">
        <v>5</v>
      </c>
      <c r="G900" s="9">
        <v>0</v>
      </c>
      <c r="H900" s="9">
        <v>5</v>
      </c>
      <c r="I900" s="8">
        <v>46.75</v>
      </c>
      <c r="J900" s="8">
        <v>233.75</v>
      </c>
    </row>
    <row r="901" spans="1:10" x14ac:dyDescent="0.25">
      <c r="A901" t="s">
        <v>3523</v>
      </c>
      <c r="B901" t="s">
        <v>1437</v>
      </c>
      <c r="C901" t="s">
        <v>1438</v>
      </c>
      <c r="E901" t="s">
        <v>1201</v>
      </c>
      <c r="F901" s="9">
        <v>7</v>
      </c>
      <c r="G901" s="9">
        <v>5</v>
      </c>
      <c r="H901" s="9">
        <v>2</v>
      </c>
      <c r="I901" s="8">
        <v>65.7</v>
      </c>
      <c r="J901" s="8">
        <v>459.9</v>
      </c>
    </row>
    <row r="902" spans="1:10" x14ac:dyDescent="0.25">
      <c r="A902" t="s">
        <v>3523</v>
      </c>
      <c r="B902" t="s">
        <v>1437</v>
      </c>
      <c r="C902" t="s">
        <v>1438</v>
      </c>
      <c r="E902" t="s">
        <v>108</v>
      </c>
      <c r="F902" s="9">
        <v>3</v>
      </c>
      <c r="G902" s="9">
        <v>0</v>
      </c>
      <c r="H902" s="9">
        <v>3</v>
      </c>
      <c r="I902" s="8">
        <v>70.13</v>
      </c>
      <c r="J902" s="8">
        <v>210.39</v>
      </c>
    </row>
    <row r="903" spans="1:10" x14ac:dyDescent="0.25">
      <c r="A903" t="s">
        <v>3523</v>
      </c>
      <c r="B903" t="s">
        <v>1437</v>
      </c>
      <c r="C903" t="s">
        <v>1438</v>
      </c>
      <c r="E903" t="s">
        <v>752</v>
      </c>
      <c r="F903" s="9">
        <v>1</v>
      </c>
      <c r="G903" s="9">
        <v>0</v>
      </c>
      <c r="H903" s="9">
        <v>1</v>
      </c>
      <c r="I903" s="8">
        <v>67.22</v>
      </c>
      <c r="J903" s="8">
        <v>67.22</v>
      </c>
    </row>
    <row r="904" spans="1:10" x14ac:dyDescent="0.25">
      <c r="A904" t="s">
        <v>3523</v>
      </c>
      <c r="B904" t="s">
        <v>1437</v>
      </c>
      <c r="C904" t="s">
        <v>1438</v>
      </c>
      <c r="E904" t="s">
        <v>119</v>
      </c>
      <c r="F904" s="9">
        <v>4</v>
      </c>
      <c r="G904" s="9">
        <v>0</v>
      </c>
      <c r="H904" s="9">
        <v>4</v>
      </c>
      <c r="I904" s="8">
        <v>66.010000000000005</v>
      </c>
      <c r="J904" s="8">
        <v>264.04000000000002</v>
      </c>
    </row>
    <row r="905" spans="1:10" x14ac:dyDescent="0.25">
      <c r="A905" t="s">
        <v>3523</v>
      </c>
      <c r="B905" t="s">
        <v>1437</v>
      </c>
      <c r="C905" t="s">
        <v>1438</v>
      </c>
      <c r="E905" t="s">
        <v>106</v>
      </c>
      <c r="F905" s="9">
        <v>1</v>
      </c>
      <c r="G905" s="9">
        <v>1</v>
      </c>
      <c r="H905" s="9">
        <v>0</v>
      </c>
      <c r="I905" s="8">
        <v>70.13</v>
      </c>
      <c r="J905" s="8">
        <v>70.13</v>
      </c>
    </row>
    <row r="906" spans="1:10" x14ac:dyDescent="0.25">
      <c r="A906" t="s">
        <v>3523</v>
      </c>
      <c r="B906" t="s">
        <v>1437</v>
      </c>
      <c r="C906" t="s">
        <v>1438</v>
      </c>
      <c r="E906" t="s">
        <v>4746</v>
      </c>
      <c r="F906" s="9">
        <v>2</v>
      </c>
      <c r="G906" s="9">
        <v>2</v>
      </c>
      <c r="H906" s="9">
        <v>0</v>
      </c>
      <c r="I906" s="8">
        <v>70.13</v>
      </c>
      <c r="J906" s="8">
        <v>140.26</v>
      </c>
    </row>
    <row r="907" spans="1:10" x14ac:dyDescent="0.25">
      <c r="A907" t="s">
        <v>3524</v>
      </c>
      <c r="B907" t="s">
        <v>1439</v>
      </c>
      <c r="C907" t="s">
        <v>1440</v>
      </c>
      <c r="E907" t="s">
        <v>108</v>
      </c>
      <c r="F907" s="9">
        <v>11</v>
      </c>
      <c r="G907" s="9">
        <v>0</v>
      </c>
      <c r="H907" s="9">
        <v>11</v>
      </c>
      <c r="I907" s="8">
        <v>70.13</v>
      </c>
      <c r="J907" s="8">
        <v>771.43</v>
      </c>
    </row>
    <row r="908" spans="1:10" x14ac:dyDescent="0.25">
      <c r="A908" t="s">
        <v>2728</v>
      </c>
      <c r="B908" t="s">
        <v>1441</v>
      </c>
      <c r="C908" t="s">
        <v>1442</v>
      </c>
      <c r="E908" t="s">
        <v>186</v>
      </c>
      <c r="F908" s="9">
        <v>15</v>
      </c>
      <c r="G908" s="9">
        <v>0</v>
      </c>
      <c r="H908" s="9">
        <v>15</v>
      </c>
      <c r="I908" s="8">
        <v>64.321600000000004</v>
      </c>
      <c r="J908" s="8">
        <v>964.82399999999996</v>
      </c>
    </row>
    <row r="909" spans="1:10" x14ac:dyDescent="0.25">
      <c r="A909" t="s">
        <v>2728</v>
      </c>
      <c r="B909" t="s">
        <v>1441</v>
      </c>
      <c r="C909" t="s">
        <v>1442</v>
      </c>
      <c r="E909" t="s">
        <v>113</v>
      </c>
      <c r="F909" s="9">
        <v>30</v>
      </c>
      <c r="G909" s="9">
        <v>1</v>
      </c>
      <c r="H909" s="9">
        <v>29</v>
      </c>
      <c r="I909" s="8">
        <v>71.56</v>
      </c>
      <c r="J909" s="8">
        <v>2146.8000000000002</v>
      </c>
    </row>
    <row r="910" spans="1:10" x14ac:dyDescent="0.25">
      <c r="A910" t="s">
        <v>2728</v>
      </c>
      <c r="B910" t="s">
        <v>1441</v>
      </c>
      <c r="C910" t="s">
        <v>1442</v>
      </c>
      <c r="E910" t="s">
        <v>119</v>
      </c>
      <c r="F910" s="9">
        <v>3</v>
      </c>
      <c r="G910" s="9">
        <v>0</v>
      </c>
      <c r="H910" s="9">
        <v>3</v>
      </c>
      <c r="I910" s="8">
        <v>68.851600000000005</v>
      </c>
      <c r="J910" s="8">
        <v>206.5548</v>
      </c>
    </row>
    <row r="911" spans="1:10" x14ac:dyDescent="0.25">
      <c r="A911" t="s">
        <v>2728</v>
      </c>
      <c r="B911" t="s">
        <v>1441</v>
      </c>
      <c r="C911" t="s">
        <v>1442</v>
      </c>
      <c r="E911" t="s">
        <v>1201</v>
      </c>
      <c r="F911" s="9">
        <v>7</v>
      </c>
      <c r="G911" s="9">
        <v>7</v>
      </c>
      <c r="H911" s="9">
        <v>0</v>
      </c>
      <c r="I911" s="8">
        <v>67.597999999999999</v>
      </c>
      <c r="J911" s="8">
        <v>473.18599999999998</v>
      </c>
    </row>
    <row r="912" spans="1:10" x14ac:dyDescent="0.25">
      <c r="A912" t="s">
        <v>2728</v>
      </c>
      <c r="B912" t="s">
        <v>1441</v>
      </c>
      <c r="C912" t="s">
        <v>1442</v>
      </c>
      <c r="E912" t="s">
        <v>106</v>
      </c>
      <c r="F912" s="9">
        <v>21</v>
      </c>
      <c r="G912" s="9">
        <v>3</v>
      </c>
      <c r="H912" s="9">
        <v>18</v>
      </c>
      <c r="I912" s="8">
        <v>70.13</v>
      </c>
      <c r="J912" s="8">
        <v>1472.73</v>
      </c>
    </row>
    <row r="913" spans="1:10" x14ac:dyDescent="0.25">
      <c r="A913" t="s">
        <v>2728</v>
      </c>
      <c r="B913" t="s">
        <v>1441</v>
      </c>
      <c r="C913" t="s">
        <v>1442</v>
      </c>
      <c r="E913" t="s">
        <v>861</v>
      </c>
      <c r="F913" s="9">
        <v>2</v>
      </c>
      <c r="G913" s="9">
        <v>0</v>
      </c>
      <c r="H913" s="9">
        <v>2</v>
      </c>
      <c r="I913" s="8">
        <v>67.953699999999998</v>
      </c>
      <c r="J913" s="8">
        <v>135.9074</v>
      </c>
    </row>
    <row r="914" spans="1:10" x14ac:dyDescent="0.25">
      <c r="A914" t="s">
        <v>2728</v>
      </c>
      <c r="B914" t="s">
        <v>1441</v>
      </c>
      <c r="C914" t="s">
        <v>1442</v>
      </c>
      <c r="E914" t="s">
        <v>109</v>
      </c>
      <c r="F914" s="9">
        <v>8</v>
      </c>
      <c r="G914" s="9">
        <v>0</v>
      </c>
      <c r="H914" s="9">
        <v>8</v>
      </c>
      <c r="I914" s="8">
        <v>70.13</v>
      </c>
      <c r="J914" s="8">
        <v>561.04</v>
      </c>
    </row>
    <row r="915" spans="1:10" x14ac:dyDescent="0.25">
      <c r="A915" t="s">
        <v>2728</v>
      </c>
      <c r="B915" t="s">
        <v>1441</v>
      </c>
      <c r="C915" t="s">
        <v>1442</v>
      </c>
      <c r="E915" t="s">
        <v>4746</v>
      </c>
      <c r="F915" s="9">
        <v>4</v>
      </c>
      <c r="G915" s="9">
        <v>2</v>
      </c>
      <c r="H915" s="9">
        <v>2</v>
      </c>
      <c r="I915" s="8">
        <v>70.13</v>
      </c>
      <c r="J915" s="8">
        <v>280.52</v>
      </c>
    </row>
    <row r="916" spans="1:10" x14ac:dyDescent="0.25">
      <c r="A916" t="s">
        <v>3525</v>
      </c>
      <c r="B916" t="s">
        <v>1443</v>
      </c>
      <c r="C916" t="s">
        <v>1444</v>
      </c>
      <c r="E916" t="s">
        <v>108</v>
      </c>
      <c r="F916" s="9">
        <v>3</v>
      </c>
      <c r="G916" s="9">
        <v>0</v>
      </c>
      <c r="H916" s="9">
        <v>3</v>
      </c>
      <c r="I916" s="8">
        <v>11.08</v>
      </c>
      <c r="J916" s="8">
        <v>33.24</v>
      </c>
    </row>
    <row r="917" spans="1:10" x14ac:dyDescent="0.25">
      <c r="A917" t="s">
        <v>3526</v>
      </c>
      <c r="B917" t="s">
        <v>1445</v>
      </c>
      <c r="C917" t="s">
        <v>1446</v>
      </c>
      <c r="E917" t="s">
        <v>1201</v>
      </c>
      <c r="F917" s="9">
        <v>5</v>
      </c>
      <c r="G917" s="9">
        <v>0</v>
      </c>
      <c r="H917" s="9">
        <v>5</v>
      </c>
      <c r="I917" s="8">
        <v>113.88</v>
      </c>
      <c r="J917" s="8">
        <v>569.4</v>
      </c>
    </row>
    <row r="918" spans="1:10" x14ac:dyDescent="0.25">
      <c r="A918" t="s">
        <v>3526</v>
      </c>
      <c r="B918" t="s">
        <v>1445</v>
      </c>
      <c r="C918" t="s">
        <v>1446</v>
      </c>
      <c r="E918" t="s">
        <v>119</v>
      </c>
      <c r="F918" s="9">
        <v>4</v>
      </c>
      <c r="G918" s="9">
        <v>0</v>
      </c>
      <c r="H918" s="9">
        <v>4</v>
      </c>
      <c r="I918" s="8">
        <v>114.42</v>
      </c>
      <c r="J918" s="8">
        <v>457.68</v>
      </c>
    </row>
    <row r="919" spans="1:10" x14ac:dyDescent="0.25">
      <c r="A919" t="s">
        <v>3100</v>
      </c>
      <c r="B919" t="s">
        <v>1447</v>
      </c>
      <c r="C919" t="s">
        <v>1448</v>
      </c>
      <c r="E919" t="s">
        <v>1201</v>
      </c>
      <c r="F919" s="9">
        <v>26</v>
      </c>
      <c r="G919" s="9">
        <v>26</v>
      </c>
      <c r="H919" s="9">
        <v>0</v>
      </c>
      <c r="I919" s="8">
        <v>17.52</v>
      </c>
      <c r="J919" s="8">
        <v>455.52</v>
      </c>
    </row>
    <row r="920" spans="1:10" x14ac:dyDescent="0.25">
      <c r="A920" t="s">
        <v>3100</v>
      </c>
      <c r="B920" t="s">
        <v>1447</v>
      </c>
      <c r="C920" t="s">
        <v>1448</v>
      </c>
      <c r="E920" t="s">
        <v>119</v>
      </c>
      <c r="F920" s="9">
        <v>4</v>
      </c>
      <c r="G920" s="9">
        <v>0</v>
      </c>
      <c r="H920" s="9">
        <v>4</v>
      </c>
      <c r="I920" s="8">
        <v>17.600000000000001</v>
      </c>
      <c r="J920" s="8">
        <v>70.400000000000006</v>
      </c>
    </row>
    <row r="921" spans="1:10" x14ac:dyDescent="0.25">
      <c r="A921" t="s">
        <v>3100</v>
      </c>
      <c r="B921" t="s">
        <v>1447</v>
      </c>
      <c r="C921" t="s">
        <v>1448</v>
      </c>
      <c r="E921" t="s">
        <v>4746</v>
      </c>
      <c r="F921" s="9">
        <v>18</v>
      </c>
      <c r="G921" s="9">
        <v>0</v>
      </c>
      <c r="H921" s="9">
        <v>18</v>
      </c>
      <c r="I921" s="8">
        <v>18.7</v>
      </c>
      <c r="J921" s="8">
        <v>336.6</v>
      </c>
    </row>
    <row r="922" spans="1:10" x14ac:dyDescent="0.25">
      <c r="A922" t="s">
        <v>3527</v>
      </c>
      <c r="B922" t="s">
        <v>1449</v>
      </c>
      <c r="C922" t="s">
        <v>1450</v>
      </c>
      <c r="E922" t="s">
        <v>1201</v>
      </c>
      <c r="F922" s="9">
        <v>1</v>
      </c>
      <c r="G922" s="9">
        <v>0</v>
      </c>
      <c r="H922" s="9">
        <v>1</v>
      </c>
      <c r="I922" s="8">
        <v>113.88</v>
      </c>
      <c r="J922" s="8">
        <v>113.88</v>
      </c>
    </row>
    <row r="923" spans="1:10" x14ac:dyDescent="0.25">
      <c r="A923" t="s">
        <v>3528</v>
      </c>
      <c r="B923" t="s">
        <v>1451</v>
      </c>
      <c r="C923" t="s">
        <v>1452</v>
      </c>
      <c r="E923" t="s">
        <v>109</v>
      </c>
      <c r="F923" s="9">
        <v>4</v>
      </c>
      <c r="G923" s="9">
        <v>1</v>
      </c>
      <c r="H923" s="9">
        <v>3</v>
      </c>
      <c r="I923" s="8">
        <v>140.26</v>
      </c>
      <c r="J923" s="8">
        <v>561.04</v>
      </c>
    </row>
    <row r="924" spans="1:10" x14ac:dyDescent="0.25">
      <c r="A924" t="s">
        <v>3528</v>
      </c>
      <c r="B924" t="s">
        <v>1451</v>
      </c>
      <c r="C924" t="s">
        <v>1452</v>
      </c>
      <c r="E924" t="s">
        <v>106</v>
      </c>
      <c r="F924" s="9">
        <v>0</v>
      </c>
      <c r="G924" s="9">
        <v>0</v>
      </c>
      <c r="H924" s="9">
        <v>0</v>
      </c>
      <c r="I924" s="8">
        <v>12</v>
      </c>
      <c r="J924" s="8">
        <v>0</v>
      </c>
    </row>
    <row r="925" spans="1:10" x14ac:dyDescent="0.25">
      <c r="A925" t="s">
        <v>3528</v>
      </c>
      <c r="B925" t="s">
        <v>1451</v>
      </c>
      <c r="C925" t="s">
        <v>1452</v>
      </c>
      <c r="E925" t="s">
        <v>1201</v>
      </c>
      <c r="F925" s="9">
        <v>19</v>
      </c>
      <c r="G925" s="9">
        <v>19</v>
      </c>
      <c r="H925" s="9">
        <v>0</v>
      </c>
      <c r="I925" s="8">
        <v>131.4</v>
      </c>
      <c r="J925" s="8">
        <v>2496.6</v>
      </c>
    </row>
    <row r="926" spans="1:10" x14ac:dyDescent="0.25">
      <c r="A926" t="s">
        <v>3528</v>
      </c>
      <c r="B926" t="s">
        <v>1451</v>
      </c>
      <c r="C926" t="s">
        <v>1452</v>
      </c>
      <c r="E926" t="s">
        <v>119</v>
      </c>
      <c r="F926" s="9">
        <v>3</v>
      </c>
      <c r="G926" s="9">
        <v>0</v>
      </c>
      <c r="H926" s="9">
        <v>3</v>
      </c>
      <c r="I926" s="8">
        <v>138.51</v>
      </c>
      <c r="J926" s="8">
        <v>415.53</v>
      </c>
    </row>
    <row r="927" spans="1:10" x14ac:dyDescent="0.25">
      <c r="A927" t="s">
        <v>3528</v>
      </c>
      <c r="B927" t="s">
        <v>1451</v>
      </c>
      <c r="C927" t="s">
        <v>1452</v>
      </c>
      <c r="E927" t="s">
        <v>4746</v>
      </c>
      <c r="F927" s="9">
        <v>18</v>
      </c>
      <c r="G927" s="9">
        <v>0</v>
      </c>
      <c r="H927" s="9">
        <v>18</v>
      </c>
      <c r="I927" s="8">
        <v>140.26</v>
      </c>
      <c r="J927" s="8">
        <v>2524.6799999999998</v>
      </c>
    </row>
    <row r="928" spans="1:10" x14ac:dyDescent="0.25">
      <c r="A928" t="s">
        <v>3529</v>
      </c>
      <c r="B928" t="s">
        <v>1453</v>
      </c>
      <c r="C928" t="s">
        <v>1454</v>
      </c>
      <c r="E928" t="s">
        <v>1201</v>
      </c>
      <c r="F928" s="9">
        <v>16</v>
      </c>
      <c r="G928" s="9">
        <v>0</v>
      </c>
      <c r="H928" s="9">
        <v>16</v>
      </c>
      <c r="I928" s="8">
        <v>113.88</v>
      </c>
      <c r="J928" s="8">
        <v>1822.08</v>
      </c>
    </row>
    <row r="929" spans="1:10" x14ac:dyDescent="0.25">
      <c r="A929" t="s">
        <v>3529</v>
      </c>
      <c r="B929" t="s">
        <v>1453</v>
      </c>
      <c r="C929" t="s">
        <v>1454</v>
      </c>
      <c r="E929" t="s">
        <v>4746</v>
      </c>
      <c r="F929" s="9">
        <v>8</v>
      </c>
      <c r="G929" s="9">
        <v>0</v>
      </c>
      <c r="H929" s="9">
        <v>8</v>
      </c>
      <c r="I929" s="8">
        <v>121.56</v>
      </c>
      <c r="J929" s="8">
        <v>972.48</v>
      </c>
    </row>
    <row r="930" spans="1:10" x14ac:dyDescent="0.25">
      <c r="A930" t="s">
        <v>3021</v>
      </c>
      <c r="B930" t="s">
        <v>1455</v>
      </c>
      <c r="C930" t="s">
        <v>1448</v>
      </c>
      <c r="E930" t="s">
        <v>106</v>
      </c>
      <c r="F930" s="9">
        <v>0</v>
      </c>
      <c r="G930" s="9">
        <v>0</v>
      </c>
      <c r="H930" s="9">
        <v>0</v>
      </c>
      <c r="I930" s="8">
        <v>16.010000000000002</v>
      </c>
      <c r="J930" s="8">
        <v>0</v>
      </c>
    </row>
    <row r="931" spans="1:10" x14ac:dyDescent="0.25">
      <c r="A931" t="s">
        <v>3021</v>
      </c>
      <c r="B931" t="s">
        <v>1455</v>
      </c>
      <c r="C931" t="s">
        <v>1448</v>
      </c>
      <c r="E931" t="s">
        <v>109</v>
      </c>
      <c r="F931" s="9">
        <v>10</v>
      </c>
      <c r="G931" s="9">
        <v>0</v>
      </c>
      <c r="H931" s="9">
        <v>10</v>
      </c>
      <c r="I931" s="8">
        <v>18.82</v>
      </c>
      <c r="J931" s="8">
        <v>188.2</v>
      </c>
    </row>
    <row r="932" spans="1:10" x14ac:dyDescent="0.25">
      <c r="A932" t="s">
        <v>3021</v>
      </c>
      <c r="B932" t="s">
        <v>1455</v>
      </c>
      <c r="C932" t="s">
        <v>1448</v>
      </c>
      <c r="E932" t="s">
        <v>108</v>
      </c>
      <c r="F932" s="9">
        <v>1</v>
      </c>
      <c r="G932" s="9">
        <v>0</v>
      </c>
      <c r="H932" s="9">
        <v>1</v>
      </c>
      <c r="I932" s="8">
        <v>18.989999999999998</v>
      </c>
      <c r="J932" s="8">
        <v>18.989999999999998</v>
      </c>
    </row>
    <row r="933" spans="1:10" x14ac:dyDescent="0.25">
      <c r="A933" t="s">
        <v>3964</v>
      </c>
      <c r="B933" t="s">
        <v>2392</v>
      </c>
      <c r="C933" t="s">
        <v>1450</v>
      </c>
      <c r="E933" t="s">
        <v>4746</v>
      </c>
      <c r="F933" s="9">
        <v>4</v>
      </c>
      <c r="G933" s="9">
        <v>0</v>
      </c>
      <c r="H933" s="9">
        <v>4</v>
      </c>
      <c r="I933" s="8">
        <v>140.26</v>
      </c>
      <c r="J933" s="8">
        <v>561.04</v>
      </c>
    </row>
    <row r="934" spans="1:10" x14ac:dyDescent="0.25">
      <c r="A934" t="s">
        <v>2888</v>
      </c>
      <c r="B934" t="s">
        <v>1456</v>
      </c>
      <c r="C934" t="s">
        <v>1457</v>
      </c>
      <c r="E934" t="s">
        <v>106</v>
      </c>
      <c r="F934" s="9">
        <v>11</v>
      </c>
      <c r="G934" s="9">
        <v>3</v>
      </c>
      <c r="H934" s="9">
        <v>8</v>
      </c>
      <c r="I934" s="8">
        <v>18.7</v>
      </c>
      <c r="J934" s="8">
        <v>205.7</v>
      </c>
    </row>
    <row r="935" spans="1:10" x14ac:dyDescent="0.25">
      <c r="A935" t="s">
        <v>2888</v>
      </c>
      <c r="B935" t="s">
        <v>1456</v>
      </c>
      <c r="C935" t="s">
        <v>1457</v>
      </c>
      <c r="E935" t="s">
        <v>861</v>
      </c>
      <c r="F935" s="9">
        <v>3</v>
      </c>
      <c r="G935" s="9">
        <v>0</v>
      </c>
      <c r="H935" s="9">
        <v>3</v>
      </c>
      <c r="I935" s="8">
        <v>18.7</v>
      </c>
      <c r="J935" s="8">
        <v>56.1</v>
      </c>
    </row>
    <row r="936" spans="1:10" x14ac:dyDescent="0.25">
      <c r="A936" t="s">
        <v>2890</v>
      </c>
      <c r="B936" t="s">
        <v>1458</v>
      </c>
      <c r="C936" t="s">
        <v>1459</v>
      </c>
      <c r="E936" t="s">
        <v>109</v>
      </c>
      <c r="F936" s="9">
        <v>3</v>
      </c>
      <c r="G936" s="9">
        <v>0</v>
      </c>
      <c r="H936" s="9">
        <v>3</v>
      </c>
      <c r="I936" s="8">
        <v>122.35</v>
      </c>
      <c r="J936" s="8">
        <v>367.05</v>
      </c>
    </row>
    <row r="937" spans="1:10" x14ac:dyDescent="0.25">
      <c r="A937" t="s">
        <v>2890</v>
      </c>
      <c r="B937" t="s">
        <v>1458</v>
      </c>
      <c r="C937" t="s">
        <v>1459</v>
      </c>
      <c r="E937" t="s">
        <v>861</v>
      </c>
      <c r="F937" s="9">
        <v>1</v>
      </c>
      <c r="G937" s="9">
        <v>0</v>
      </c>
      <c r="H937" s="9">
        <v>1</v>
      </c>
      <c r="I937" s="8">
        <v>121.56</v>
      </c>
      <c r="J937" s="8">
        <v>121.56</v>
      </c>
    </row>
    <row r="938" spans="1:10" x14ac:dyDescent="0.25">
      <c r="A938" t="s">
        <v>2890</v>
      </c>
      <c r="B938" t="s">
        <v>1458</v>
      </c>
      <c r="C938" t="s">
        <v>1459</v>
      </c>
      <c r="E938" t="s">
        <v>106</v>
      </c>
      <c r="F938" s="9">
        <v>1</v>
      </c>
      <c r="G938" s="9">
        <v>1</v>
      </c>
      <c r="H938" s="9">
        <v>0</v>
      </c>
      <c r="I938" s="8">
        <v>121.56</v>
      </c>
      <c r="J938" s="8">
        <v>121.56</v>
      </c>
    </row>
    <row r="939" spans="1:10" x14ac:dyDescent="0.25">
      <c r="A939" t="s">
        <v>2959</v>
      </c>
      <c r="B939" t="s">
        <v>1460</v>
      </c>
      <c r="C939" t="s">
        <v>1461</v>
      </c>
      <c r="E939" t="s">
        <v>106</v>
      </c>
      <c r="F939" s="9">
        <v>23</v>
      </c>
      <c r="G939" s="9">
        <v>1</v>
      </c>
      <c r="H939" s="9">
        <v>22</v>
      </c>
      <c r="I939" s="8">
        <v>16.525200000000002</v>
      </c>
      <c r="J939" s="8">
        <v>380.07960000000003</v>
      </c>
    </row>
    <row r="940" spans="1:10" x14ac:dyDescent="0.25">
      <c r="A940" t="s">
        <v>2959</v>
      </c>
      <c r="B940" t="s">
        <v>1460</v>
      </c>
      <c r="C940" t="s">
        <v>1461</v>
      </c>
      <c r="E940" t="s">
        <v>4746</v>
      </c>
      <c r="F940" s="9">
        <v>9</v>
      </c>
      <c r="G940" s="9">
        <v>0</v>
      </c>
      <c r="H940" s="9">
        <v>9</v>
      </c>
      <c r="I940" s="8">
        <v>18.7</v>
      </c>
      <c r="J940" s="8">
        <v>168.3</v>
      </c>
    </row>
    <row r="941" spans="1:10" x14ac:dyDescent="0.25">
      <c r="A941" t="s">
        <v>2959</v>
      </c>
      <c r="B941" t="s">
        <v>1460</v>
      </c>
      <c r="C941" t="s">
        <v>1461</v>
      </c>
      <c r="E941" t="s">
        <v>113</v>
      </c>
      <c r="F941" s="9">
        <v>24</v>
      </c>
      <c r="G941" s="9">
        <v>2</v>
      </c>
      <c r="H941" s="9">
        <v>22</v>
      </c>
      <c r="I941" s="8">
        <v>18.739999999999998</v>
      </c>
      <c r="J941" s="8">
        <v>449.76</v>
      </c>
    </row>
    <row r="942" spans="1:10" x14ac:dyDescent="0.25">
      <c r="A942" t="s">
        <v>2959</v>
      </c>
      <c r="B942" t="s">
        <v>1460</v>
      </c>
      <c r="C942" t="s">
        <v>1461</v>
      </c>
      <c r="E942" t="s">
        <v>119</v>
      </c>
      <c r="F942" s="9">
        <v>2</v>
      </c>
      <c r="G942" s="9">
        <v>0</v>
      </c>
      <c r="H942" s="9">
        <v>2</v>
      </c>
      <c r="I942" s="8">
        <v>18.360399999999998</v>
      </c>
      <c r="J942" s="8">
        <v>36.720799999999997</v>
      </c>
    </row>
    <row r="943" spans="1:10" x14ac:dyDescent="0.25">
      <c r="A943" t="s">
        <v>2959</v>
      </c>
      <c r="B943" t="s">
        <v>1460</v>
      </c>
      <c r="C943" t="s">
        <v>1461</v>
      </c>
      <c r="E943" t="s">
        <v>15</v>
      </c>
      <c r="F943" s="9">
        <v>82</v>
      </c>
      <c r="G943" s="9">
        <v>50</v>
      </c>
      <c r="H943" s="9">
        <v>32</v>
      </c>
      <c r="I943" s="8">
        <v>18.875299999999999</v>
      </c>
      <c r="J943" s="8">
        <v>1547.7746</v>
      </c>
    </row>
    <row r="944" spans="1:10" x14ac:dyDescent="0.25">
      <c r="A944" t="s">
        <v>2959</v>
      </c>
      <c r="B944" t="s">
        <v>1460</v>
      </c>
      <c r="C944" t="s">
        <v>1461</v>
      </c>
      <c r="E944" t="s">
        <v>1597</v>
      </c>
      <c r="F944" s="9">
        <v>1</v>
      </c>
      <c r="G944" s="9">
        <v>0</v>
      </c>
      <c r="H944" s="9">
        <v>1</v>
      </c>
      <c r="I944" s="8">
        <v>18.7</v>
      </c>
      <c r="J944" s="8">
        <v>18.7</v>
      </c>
    </row>
    <row r="945" spans="1:10" x14ac:dyDescent="0.25">
      <c r="A945" t="s">
        <v>3530</v>
      </c>
      <c r="B945" t="s">
        <v>1462</v>
      </c>
      <c r="C945" t="s">
        <v>1463</v>
      </c>
      <c r="E945" t="s">
        <v>752</v>
      </c>
      <c r="F945" s="9">
        <v>1</v>
      </c>
      <c r="G945" s="9">
        <v>0</v>
      </c>
      <c r="H945" s="9">
        <v>1</v>
      </c>
      <c r="I945" s="8">
        <v>114.0459</v>
      </c>
      <c r="J945" s="8">
        <v>114.0459</v>
      </c>
    </row>
    <row r="946" spans="1:10" x14ac:dyDescent="0.25">
      <c r="A946" t="s">
        <v>3530</v>
      </c>
      <c r="B946" t="s">
        <v>1462</v>
      </c>
      <c r="C946" t="s">
        <v>1463</v>
      </c>
      <c r="E946" t="s">
        <v>4746</v>
      </c>
      <c r="F946" s="9">
        <v>3</v>
      </c>
      <c r="G946" s="9">
        <v>0</v>
      </c>
      <c r="H946" s="9">
        <v>3</v>
      </c>
      <c r="I946" s="8">
        <v>114.0459</v>
      </c>
      <c r="J946" s="8">
        <v>342.1377</v>
      </c>
    </row>
    <row r="947" spans="1:10" x14ac:dyDescent="0.25">
      <c r="A947" t="s">
        <v>3530</v>
      </c>
      <c r="B947" t="s">
        <v>1462</v>
      </c>
      <c r="C947" t="s">
        <v>1463</v>
      </c>
      <c r="E947" t="s">
        <v>15</v>
      </c>
      <c r="F947" s="9">
        <v>3</v>
      </c>
      <c r="G947" s="9">
        <v>0</v>
      </c>
      <c r="H947" s="9">
        <v>3</v>
      </c>
      <c r="I947" s="8">
        <v>121.55800000000001</v>
      </c>
      <c r="J947" s="8">
        <v>364.67399999999998</v>
      </c>
    </row>
    <row r="948" spans="1:10" x14ac:dyDescent="0.25">
      <c r="A948" t="s">
        <v>539</v>
      </c>
      <c r="B948" t="s">
        <v>193</v>
      </c>
      <c r="C948" t="s">
        <v>194</v>
      </c>
      <c r="E948" t="s">
        <v>108</v>
      </c>
      <c r="F948" s="9">
        <v>24</v>
      </c>
      <c r="G948" s="9">
        <v>0</v>
      </c>
      <c r="H948" s="9">
        <v>24</v>
      </c>
      <c r="I948" s="8">
        <v>18.739999999999998</v>
      </c>
      <c r="J948" s="8">
        <v>449.76</v>
      </c>
    </row>
    <row r="949" spans="1:10" x14ac:dyDescent="0.25">
      <c r="A949" t="s">
        <v>539</v>
      </c>
      <c r="B949" t="s">
        <v>193</v>
      </c>
      <c r="C949" t="s">
        <v>194</v>
      </c>
      <c r="E949" t="s">
        <v>752</v>
      </c>
      <c r="F949" s="9">
        <v>1</v>
      </c>
      <c r="G949" s="9">
        <v>0</v>
      </c>
      <c r="H949" s="9">
        <v>1</v>
      </c>
      <c r="I949" s="8">
        <v>17.545500000000001</v>
      </c>
      <c r="J949" s="8">
        <v>17.545500000000001</v>
      </c>
    </row>
    <row r="950" spans="1:10" x14ac:dyDescent="0.25">
      <c r="A950" t="s">
        <v>539</v>
      </c>
      <c r="B950" t="s">
        <v>193</v>
      </c>
      <c r="C950" t="s">
        <v>194</v>
      </c>
      <c r="E950" t="s">
        <v>119</v>
      </c>
      <c r="F950" s="9">
        <v>3</v>
      </c>
      <c r="G950" s="9">
        <v>0</v>
      </c>
      <c r="H950" s="9">
        <v>3</v>
      </c>
      <c r="I950" s="8">
        <v>18.360399999999998</v>
      </c>
      <c r="J950" s="8">
        <v>55.081200000000003</v>
      </c>
    </row>
    <row r="951" spans="1:10" x14ac:dyDescent="0.25">
      <c r="A951" t="s">
        <v>539</v>
      </c>
      <c r="B951" t="s">
        <v>193</v>
      </c>
      <c r="C951" t="s">
        <v>194</v>
      </c>
      <c r="E951" t="s">
        <v>820</v>
      </c>
      <c r="F951" s="9">
        <v>13</v>
      </c>
      <c r="G951" s="9">
        <v>1</v>
      </c>
      <c r="H951" s="9">
        <v>12</v>
      </c>
      <c r="I951" s="8">
        <v>18.360399999999998</v>
      </c>
      <c r="J951" s="8">
        <v>238.68520000000001</v>
      </c>
    </row>
    <row r="952" spans="1:10" x14ac:dyDescent="0.25">
      <c r="A952" t="s">
        <v>539</v>
      </c>
      <c r="B952" t="s">
        <v>193</v>
      </c>
      <c r="C952" t="s">
        <v>194</v>
      </c>
      <c r="E952" t="s">
        <v>109</v>
      </c>
      <c r="F952" s="9">
        <v>48</v>
      </c>
      <c r="G952" s="9">
        <v>0</v>
      </c>
      <c r="H952" s="9">
        <v>48</v>
      </c>
      <c r="I952" s="8">
        <v>18.668900000000001</v>
      </c>
      <c r="J952" s="8">
        <v>896.10720000000003</v>
      </c>
    </row>
    <row r="953" spans="1:10" x14ac:dyDescent="0.25">
      <c r="A953" t="s">
        <v>539</v>
      </c>
      <c r="B953" t="s">
        <v>193</v>
      </c>
      <c r="C953" t="s">
        <v>194</v>
      </c>
      <c r="E953" t="s">
        <v>15</v>
      </c>
      <c r="F953" s="9">
        <v>12</v>
      </c>
      <c r="G953" s="9">
        <v>10</v>
      </c>
      <c r="H953" s="9">
        <v>2</v>
      </c>
      <c r="I953" s="8">
        <v>18.875299999999999</v>
      </c>
      <c r="J953" s="8">
        <v>226.50360000000001</v>
      </c>
    </row>
    <row r="954" spans="1:10" x14ac:dyDescent="0.25">
      <c r="A954" t="s">
        <v>539</v>
      </c>
      <c r="B954" t="s">
        <v>193</v>
      </c>
      <c r="C954" t="s">
        <v>194</v>
      </c>
      <c r="E954" t="s">
        <v>106</v>
      </c>
      <c r="F954" s="9">
        <v>13</v>
      </c>
      <c r="G954" s="9">
        <v>0</v>
      </c>
      <c r="H954" s="9">
        <v>13</v>
      </c>
      <c r="I954" s="8">
        <v>17.638500000000001</v>
      </c>
      <c r="J954" s="8">
        <v>229.3005</v>
      </c>
    </row>
    <row r="955" spans="1:10" x14ac:dyDescent="0.25">
      <c r="A955" t="s">
        <v>539</v>
      </c>
      <c r="B955" t="s">
        <v>193</v>
      </c>
      <c r="C955" t="s">
        <v>194</v>
      </c>
      <c r="E955" t="s">
        <v>113</v>
      </c>
      <c r="F955" s="9">
        <v>1</v>
      </c>
      <c r="G955" s="9">
        <v>1</v>
      </c>
      <c r="H955" s="9">
        <v>0</v>
      </c>
      <c r="I955" s="8">
        <v>18.7</v>
      </c>
      <c r="J955" s="8">
        <v>18.7</v>
      </c>
    </row>
    <row r="956" spans="1:10" x14ac:dyDescent="0.25">
      <c r="A956" t="s">
        <v>538</v>
      </c>
      <c r="B956" t="s">
        <v>195</v>
      </c>
      <c r="C956" t="s">
        <v>196</v>
      </c>
      <c r="E956" t="s">
        <v>113</v>
      </c>
      <c r="F956" s="9">
        <v>65</v>
      </c>
      <c r="G956" s="9">
        <v>7</v>
      </c>
      <c r="H956" s="9">
        <v>58</v>
      </c>
      <c r="I956" s="8">
        <v>124.04</v>
      </c>
      <c r="J956" s="8">
        <v>8062.6</v>
      </c>
    </row>
    <row r="957" spans="1:10" x14ac:dyDescent="0.25">
      <c r="A957" t="s">
        <v>538</v>
      </c>
      <c r="B957" t="s">
        <v>195</v>
      </c>
      <c r="C957" t="s">
        <v>196</v>
      </c>
      <c r="E957" t="s">
        <v>106</v>
      </c>
      <c r="F957" s="9">
        <v>12</v>
      </c>
      <c r="G957" s="9">
        <v>5</v>
      </c>
      <c r="H957" s="9">
        <v>7</v>
      </c>
      <c r="I957" s="8">
        <v>121.56</v>
      </c>
      <c r="J957" s="8">
        <v>1458.72</v>
      </c>
    </row>
    <row r="958" spans="1:10" x14ac:dyDescent="0.25">
      <c r="A958" t="s">
        <v>538</v>
      </c>
      <c r="B958" t="s">
        <v>195</v>
      </c>
      <c r="C958" t="s">
        <v>196</v>
      </c>
      <c r="E958" t="s">
        <v>4746</v>
      </c>
      <c r="F958" s="9">
        <v>53</v>
      </c>
      <c r="G958" s="9">
        <v>7</v>
      </c>
      <c r="H958" s="9">
        <v>46</v>
      </c>
      <c r="I958" s="8">
        <v>121.56</v>
      </c>
      <c r="J958" s="8">
        <v>6442.68</v>
      </c>
    </row>
    <row r="959" spans="1:10" x14ac:dyDescent="0.25">
      <c r="A959" t="s">
        <v>538</v>
      </c>
      <c r="B959" t="s">
        <v>195</v>
      </c>
      <c r="C959" t="s">
        <v>196</v>
      </c>
      <c r="E959" t="s">
        <v>820</v>
      </c>
      <c r="F959" s="9">
        <v>65</v>
      </c>
      <c r="G959" s="9">
        <v>3</v>
      </c>
      <c r="H959" s="9">
        <v>62</v>
      </c>
      <c r="I959" s="8">
        <v>121.56</v>
      </c>
      <c r="J959" s="8">
        <v>7901.4</v>
      </c>
    </row>
    <row r="960" spans="1:10" x14ac:dyDescent="0.25">
      <c r="A960" t="s">
        <v>538</v>
      </c>
      <c r="B960" t="s">
        <v>195</v>
      </c>
      <c r="C960" t="s">
        <v>196</v>
      </c>
      <c r="E960" t="s">
        <v>186</v>
      </c>
      <c r="F960" s="9">
        <v>1</v>
      </c>
      <c r="G960" s="9">
        <v>0</v>
      </c>
      <c r="H960" s="9">
        <v>1</v>
      </c>
      <c r="I960" s="8">
        <v>114.0459</v>
      </c>
      <c r="J960" s="8">
        <v>114.0459</v>
      </c>
    </row>
    <row r="961" spans="1:10" x14ac:dyDescent="0.25">
      <c r="A961" t="s">
        <v>538</v>
      </c>
      <c r="B961" t="s">
        <v>195</v>
      </c>
      <c r="C961" t="s">
        <v>196</v>
      </c>
      <c r="E961" t="s">
        <v>119</v>
      </c>
      <c r="F961" s="9">
        <v>6</v>
      </c>
      <c r="G961" s="9">
        <v>0</v>
      </c>
      <c r="H961" s="9">
        <v>6</v>
      </c>
      <c r="I961" s="8">
        <v>119.34269999999999</v>
      </c>
      <c r="J961" s="8">
        <v>716.05619999999999</v>
      </c>
    </row>
    <row r="962" spans="1:10" x14ac:dyDescent="0.25">
      <c r="A962" t="s">
        <v>538</v>
      </c>
      <c r="B962" t="s">
        <v>195</v>
      </c>
      <c r="C962" t="s">
        <v>196</v>
      </c>
      <c r="E962" t="s">
        <v>108</v>
      </c>
      <c r="F962" s="9">
        <v>10</v>
      </c>
      <c r="G962" s="9">
        <v>0</v>
      </c>
      <c r="H962" s="9">
        <v>10</v>
      </c>
      <c r="I962" s="8">
        <v>122.98180000000001</v>
      </c>
      <c r="J962" s="8">
        <v>1229.818</v>
      </c>
    </row>
    <row r="963" spans="1:10" x14ac:dyDescent="0.25">
      <c r="A963" t="s">
        <v>538</v>
      </c>
      <c r="B963" t="s">
        <v>195</v>
      </c>
      <c r="C963" t="s">
        <v>196</v>
      </c>
      <c r="E963" t="s">
        <v>861</v>
      </c>
      <c r="F963" s="9">
        <v>4</v>
      </c>
      <c r="G963" s="9">
        <v>0</v>
      </c>
      <c r="H963" s="9">
        <v>4</v>
      </c>
      <c r="I963" s="8">
        <v>121.56</v>
      </c>
      <c r="J963" s="8">
        <v>486.24</v>
      </c>
    </row>
    <row r="964" spans="1:10" x14ac:dyDescent="0.25">
      <c r="A964" t="s">
        <v>538</v>
      </c>
      <c r="B964" t="s">
        <v>195</v>
      </c>
      <c r="C964" t="s">
        <v>196</v>
      </c>
      <c r="E964" t="s">
        <v>109</v>
      </c>
      <c r="F964" s="9">
        <v>28</v>
      </c>
      <c r="G964" s="9">
        <v>1</v>
      </c>
      <c r="H964" s="9">
        <v>27</v>
      </c>
      <c r="I964" s="8">
        <v>121.3481</v>
      </c>
      <c r="J964" s="8">
        <v>3397.7467999999999</v>
      </c>
    </row>
    <row r="965" spans="1:10" x14ac:dyDescent="0.25">
      <c r="A965" t="s">
        <v>538</v>
      </c>
      <c r="B965" t="s">
        <v>195</v>
      </c>
      <c r="C965" t="s">
        <v>196</v>
      </c>
      <c r="E965" t="s">
        <v>15</v>
      </c>
      <c r="F965" s="9">
        <v>76</v>
      </c>
      <c r="G965" s="9">
        <v>73</v>
      </c>
      <c r="H965" s="9">
        <v>3</v>
      </c>
      <c r="I965" s="8">
        <v>122.6897</v>
      </c>
      <c r="J965" s="8">
        <v>9324.4171999999999</v>
      </c>
    </row>
    <row r="966" spans="1:10" x14ac:dyDescent="0.25">
      <c r="A966" t="s">
        <v>3531</v>
      </c>
      <c r="B966" t="s">
        <v>1464</v>
      </c>
      <c r="C966" t="s">
        <v>1465</v>
      </c>
      <c r="E966" t="s">
        <v>109</v>
      </c>
      <c r="F966" s="9">
        <v>1</v>
      </c>
      <c r="G966" s="9">
        <v>0</v>
      </c>
      <c r="H966" s="9">
        <v>1</v>
      </c>
      <c r="I966" s="8">
        <v>0</v>
      </c>
      <c r="J966" s="8">
        <v>0</v>
      </c>
    </row>
    <row r="967" spans="1:10" x14ac:dyDescent="0.25">
      <c r="A967" t="s">
        <v>3532</v>
      </c>
      <c r="B967" t="s">
        <v>1466</v>
      </c>
      <c r="C967" t="s">
        <v>1467</v>
      </c>
      <c r="E967" t="s">
        <v>109</v>
      </c>
      <c r="F967" s="9">
        <v>1</v>
      </c>
      <c r="G967" s="9">
        <v>0</v>
      </c>
      <c r="H967" s="9">
        <v>1</v>
      </c>
      <c r="I967" s="8">
        <v>0</v>
      </c>
      <c r="J967" s="8">
        <v>0</v>
      </c>
    </row>
    <row r="968" spans="1:10" x14ac:dyDescent="0.25">
      <c r="A968" t="s">
        <v>3533</v>
      </c>
      <c r="B968" t="s">
        <v>1468</v>
      </c>
      <c r="C968" t="s">
        <v>1469</v>
      </c>
      <c r="E968" t="s">
        <v>113</v>
      </c>
      <c r="F968" s="9">
        <v>3</v>
      </c>
      <c r="G968" s="9">
        <v>0</v>
      </c>
      <c r="H968" s="9">
        <v>3</v>
      </c>
      <c r="I968" s="8">
        <v>21.32</v>
      </c>
      <c r="J968" s="8">
        <v>63.96</v>
      </c>
    </row>
    <row r="969" spans="1:10" x14ac:dyDescent="0.25">
      <c r="A969" t="s">
        <v>3534</v>
      </c>
      <c r="B969" t="s">
        <v>1470</v>
      </c>
      <c r="C969" t="s">
        <v>1471</v>
      </c>
      <c r="E969" t="s">
        <v>113</v>
      </c>
      <c r="F969" s="9">
        <v>84</v>
      </c>
      <c r="G969" s="9">
        <v>0</v>
      </c>
      <c r="H969" s="9">
        <v>84</v>
      </c>
      <c r="I969" s="8">
        <v>21.32</v>
      </c>
      <c r="J969" s="8">
        <v>1790.88</v>
      </c>
    </row>
    <row r="970" spans="1:10" x14ac:dyDescent="0.25">
      <c r="A970" t="s">
        <v>3535</v>
      </c>
      <c r="B970" t="s">
        <v>1472</v>
      </c>
      <c r="C970" t="s">
        <v>1473</v>
      </c>
      <c r="E970" t="s">
        <v>113</v>
      </c>
      <c r="F970" s="9">
        <v>139</v>
      </c>
      <c r="G970" s="9">
        <v>0</v>
      </c>
      <c r="H970" s="9">
        <v>139</v>
      </c>
      <c r="I970" s="8">
        <v>17.05</v>
      </c>
      <c r="J970" s="8">
        <v>2369.9499999999998</v>
      </c>
    </row>
    <row r="971" spans="1:10" x14ac:dyDescent="0.25">
      <c r="A971" t="s">
        <v>3536</v>
      </c>
      <c r="B971" t="s">
        <v>1474</v>
      </c>
      <c r="C971" t="s">
        <v>1475</v>
      </c>
      <c r="E971" t="s">
        <v>113</v>
      </c>
      <c r="F971" s="9">
        <v>325</v>
      </c>
      <c r="G971" s="9">
        <v>0</v>
      </c>
      <c r="H971" s="9">
        <v>325</v>
      </c>
      <c r="I971" s="8">
        <v>12.65</v>
      </c>
      <c r="J971" s="8">
        <v>4111.25</v>
      </c>
    </row>
    <row r="972" spans="1:10" x14ac:dyDescent="0.25">
      <c r="A972" t="s">
        <v>3537</v>
      </c>
      <c r="B972" t="s">
        <v>1476</v>
      </c>
      <c r="C972" t="s">
        <v>1477</v>
      </c>
      <c r="E972" t="s">
        <v>113</v>
      </c>
      <c r="F972" s="9">
        <v>29</v>
      </c>
      <c r="G972" s="9">
        <v>0</v>
      </c>
      <c r="H972" s="9">
        <v>29</v>
      </c>
      <c r="I972" s="8">
        <v>71.06</v>
      </c>
      <c r="J972" s="8">
        <v>2060.7399999999998</v>
      </c>
    </row>
    <row r="973" spans="1:10" x14ac:dyDescent="0.25">
      <c r="A973" t="s">
        <v>3538</v>
      </c>
      <c r="B973" t="s">
        <v>1478</v>
      </c>
      <c r="C973" t="s">
        <v>1479</v>
      </c>
      <c r="E973" t="s">
        <v>113</v>
      </c>
      <c r="F973" s="9">
        <v>6</v>
      </c>
      <c r="G973" s="9">
        <v>0</v>
      </c>
      <c r="H973" s="9">
        <v>6</v>
      </c>
      <c r="I973" s="8">
        <v>0</v>
      </c>
      <c r="J973" s="8">
        <v>0</v>
      </c>
    </row>
    <row r="974" spans="1:10" x14ac:dyDescent="0.25">
      <c r="A974" t="s">
        <v>3539</v>
      </c>
      <c r="B974" t="s">
        <v>1480</v>
      </c>
      <c r="C974" t="s">
        <v>1481</v>
      </c>
      <c r="E974" t="s">
        <v>113</v>
      </c>
      <c r="F974" s="9">
        <v>8</v>
      </c>
      <c r="G974" s="9">
        <v>0</v>
      </c>
      <c r="H974" s="9">
        <v>8</v>
      </c>
      <c r="I974" s="8">
        <v>75.319999999999993</v>
      </c>
      <c r="J974" s="8">
        <v>602.55999999999995</v>
      </c>
    </row>
    <row r="975" spans="1:10" x14ac:dyDescent="0.25">
      <c r="A975" t="s">
        <v>3540</v>
      </c>
      <c r="B975" t="s">
        <v>1482</v>
      </c>
      <c r="C975" t="s">
        <v>1483</v>
      </c>
      <c r="E975" t="s">
        <v>113</v>
      </c>
      <c r="F975" s="9">
        <v>32</v>
      </c>
      <c r="G975" s="9">
        <v>0</v>
      </c>
      <c r="H975" s="9">
        <v>32</v>
      </c>
      <c r="I975" s="8">
        <v>80.150000000000006</v>
      </c>
      <c r="J975" s="8">
        <v>2564.8000000000002</v>
      </c>
    </row>
    <row r="976" spans="1:10" x14ac:dyDescent="0.25">
      <c r="A976" t="s">
        <v>3541</v>
      </c>
      <c r="B976" t="s">
        <v>1484</v>
      </c>
      <c r="C976" t="s">
        <v>1485</v>
      </c>
      <c r="E976" t="s">
        <v>113</v>
      </c>
      <c r="F976" s="9">
        <v>14</v>
      </c>
      <c r="G976" s="9">
        <v>0</v>
      </c>
      <c r="H976" s="9">
        <v>14</v>
      </c>
      <c r="I976" s="8">
        <v>71.06</v>
      </c>
      <c r="J976" s="8">
        <v>994.84</v>
      </c>
    </row>
    <row r="977" spans="1:10" x14ac:dyDescent="0.25">
      <c r="A977" t="s">
        <v>3542</v>
      </c>
      <c r="B977" t="s">
        <v>1486</v>
      </c>
      <c r="C977" t="s">
        <v>1487</v>
      </c>
      <c r="E977" t="s">
        <v>113</v>
      </c>
      <c r="F977" s="9">
        <v>13</v>
      </c>
      <c r="G977" s="9">
        <v>0</v>
      </c>
      <c r="H977" s="9">
        <v>13</v>
      </c>
      <c r="I977" s="8">
        <v>85.27</v>
      </c>
      <c r="J977" s="8">
        <v>1108.51</v>
      </c>
    </row>
    <row r="978" spans="1:10" x14ac:dyDescent="0.25">
      <c r="A978" t="s">
        <v>3543</v>
      </c>
      <c r="B978" t="s">
        <v>1488</v>
      </c>
      <c r="C978" t="s">
        <v>1489</v>
      </c>
      <c r="E978" t="s">
        <v>113</v>
      </c>
      <c r="F978" s="9">
        <v>1</v>
      </c>
      <c r="G978" s="9">
        <v>0</v>
      </c>
      <c r="H978" s="9">
        <v>1</v>
      </c>
      <c r="I978" s="8">
        <v>71.06</v>
      </c>
      <c r="J978" s="8">
        <v>71.06</v>
      </c>
    </row>
    <row r="979" spans="1:10" x14ac:dyDescent="0.25">
      <c r="A979" t="s">
        <v>3544</v>
      </c>
      <c r="B979" t="s">
        <v>1490</v>
      </c>
      <c r="C979" t="s">
        <v>1491</v>
      </c>
      <c r="E979" t="s">
        <v>113</v>
      </c>
      <c r="F979" s="9">
        <v>92</v>
      </c>
      <c r="G979" s="9">
        <v>0</v>
      </c>
      <c r="H979" s="9">
        <v>92</v>
      </c>
      <c r="I979" s="8">
        <v>91.52</v>
      </c>
      <c r="J979" s="8">
        <v>8419.84</v>
      </c>
    </row>
    <row r="980" spans="1:10" x14ac:dyDescent="0.25">
      <c r="A980" t="s">
        <v>3545</v>
      </c>
      <c r="B980" t="s">
        <v>1492</v>
      </c>
      <c r="C980" t="s">
        <v>1493</v>
      </c>
      <c r="E980" t="s">
        <v>113</v>
      </c>
      <c r="F980" s="9">
        <v>1</v>
      </c>
      <c r="G980" s="9">
        <v>0</v>
      </c>
      <c r="H980" s="9">
        <v>1</v>
      </c>
      <c r="I980" s="8">
        <v>42.64</v>
      </c>
      <c r="J980" s="8">
        <v>42.64</v>
      </c>
    </row>
    <row r="981" spans="1:10" x14ac:dyDescent="0.25">
      <c r="A981" t="s">
        <v>3546</v>
      </c>
      <c r="B981" t="s">
        <v>1494</v>
      </c>
      <c r="C981" t="s">
        <v>1495</v>
      </c>
      <c r="E981" t="s">
        <v>113</v>
      </c>
      <c r="F981" s="9">
        <v>57</v>
      </c>
      <c r="G981" s="9">
        <v>0</v>
      </c>
      <c r="H981" s="9">
        <v>57</v>
      </c>
      <c r="I981" s="8">
        <v>96.64</v>
      </c>
      <c r="J981" s="8">
        <v>5508.48</v>
      </c>
    </row>
    <row r="982" spans="1:10" x14ac:dyDescent="0.25">
      <c r="A982" t="s">
        <v>3547</v>
      </c>
      <c r="B982" t="s">
        <v>1496</v>
      </c>
      <c r="C982" t="s">
        <v>1497</v>
      </c>
      <c r="E982" t="s">
        <v>113</v>
      </c>
      <c r="F982" s="9">
        <v>2</v>
      </c>
      <c r="G982" s="9">
        <v>0</v>
      </c>
      <c r="H982" s="9">
        <v>2</v>
      </c>
      <c r="I982" s="8">
        <v>184.75</v>
      </c>
      <c r="J982" s="8">
        <v>369.5</v>
      </c>
    </row>
    <row r="983" spans="1:10" x14ac:dyDescent="0.25">
      <c r="A983" t="s">
        <v>3548</v>
      </c>
      <c r="B983" t="s">
        <v>1498</v>
      </c>
      <c r="C983" t="s">
        <v>1499</v>
      </c>
      <c r="E983" t="s">
        <v>113</v>
      </c>
      <c r="F983" s="9">
        <v>10</v>
      </c>
      <c r="G983" s="9">
        <v>0</v>
      </c>
      <c r="H983" s="9">
        <v>10</v>
      </c>
      <c r="I983" s="8">
        <v>22.74</v>
      </c>
      <c r="J983" s="8">
        <v>227.4</v>
      </c>
    </row>
    <row r="984" spans="1:10" x14ac:dyDescent="0.25">
      <c r="A984" t="s">
        <v>3549</v>
      </c>
      <c r="B984" t="s">
        <v>1500</v>
      </c>
      <c r="C984" t="s">
        <v>1501</v>
      </c>
      <c r="E984" t="s">
        <v>113</v>
      </c>
      <c r="F984" s="9">
        <v>12</v>
      </c>
      <c r="G984" s="9">
        <v>0</v>
      </c>
      <c r="H984" s="9">
        <v>12</v>
      </c>
      <c r="I984" s="8">
        <v>121.08</v>
      </c>
      <c r="J984" s="8">
        <v>1452.96</v>
      </c>
    </row>
    <row r="985" spans="1:10" x14ac:dyDescent="0.25">
      <c r="A985" t="s">
        <v>3550</v>
      </c>
      <c r="B985" t="s">
        <v>1502</v>
      </c>
      <c r="C985" t="s">
        <v>1503</v>
      </c>
      <c r="E985" t="s">
        <v>113</v>
      </c>
      <c r="F985" s="9">
        <v>195</v>
      </c>
      <c r="G985" s="9">
        <v>0</v>
      </c>
      <c r="H985" s="9">
        <v>195</v>
      </c>
      <c r="I985" s="8">
        <v>19.61</v>
      </c>
      <c r="J985" s="8">
        <v>3823.95</v>
      </c>
    </row>
    <row r="986" spans="1:10" x14ac:dyDescent="0.25">
      <c r="A986" t="s">
        <v>3551</v>
      </c>
      <c r="B986" t="s">
        <v>1504</v>
      </c>
      <c r="C986" t="s">
        <v>1505</v>
      </c>
      <c r="E986" t="s">
        <v>113</v>
      </c>
      <c r="F986" s="9">
        <v>1</v>
      </c>
      <c r="G986" s="9">
        <v>0</v>
      </c>
      <c r="H986" s="9">
        <v>1</v>
      </c>
      <c r="I986" s="8">
        <v>22.74</v>
      </c>
      <c r="J986" s="8">
        <v>22.74</v>
      </c>
    </row>
    <row r="987" spans="1:10" x14ac:dyDescent="0.25">
      <c r="A987" t="s">
        <v>3552</v>
      </c>
      <c r="B987" t="s">
        <v>1506</v>
      </c>
      <c r="C987" t="s">
        <v>1507</v>
      </c>
      <c r="D987" t="s">
        <v>840</v>
      </c>
      <c r="E987" t="s">
        <v>113</v>
      </c>
      <c r="F987" s="9">
        <v>4</v>
      </c>
      <c r="G987" s="9">
        <v>0</v>
      </c>
      <c r="H987" s="9">
        <v>4</v>
      </c>
      <c r="I987" s="8">
        <v>15.7</v>
      </c>
      <c r="J987" s="8">
        <v>62.8</v>
      </c>
    </row>
    <row r="988" spans="1:10" x14ac:dyDescent="0.25">
      <c r="A988" t="s">
        <v>3552</v>
      </c>
      <c r="B988" t="s">
        <v>1506</v>
      </c>
      <c r="C988" t="s">
        <v>1507</v>
      </c>
      <c r="D988" t="s">
        <v>840</v>
      </c>
      <c r="E988" t="s">
        <v>186</v>
      </c>
      <c r="F988" s="9">
        <v>60</v>
      </c>
      <c r="G988" s="9">
        <v>0</v>
      </c>
      <c r="H988" s="9">
        <v>60</v>
      </c>
      <c r="I988" s="8">
        <v>16.373000000000001</v>
      </c>
      <c r="J988" s="8">
        <v>982.38</v>
      </c>
    </row>
    <row r="989" spans="1:10" x14ac:dyDescent="0.25">
      <c r="A989" t="s">
        <v>3552</v>
      </c>
      <c r="B989" t="s">
        <v>1506</v>
      </c>
      <c r="C989" t="s">
        <v>1507</v>
      </c>
      <c r="D989" t="s">
        <v>840</v>
      </c>
      <c r="E989" t="s">
        <v>109</v>
      </c>
      <c r="F989" s="9">
        <v>2</v>
      </c>
      <c r="G989" s="9">
        <v>0</v>
      </c>
      <c r="H989" s="9">
        <v>2</v>
      </c>
      <c r="I989" s="8">
        <v>16.373000000000001</v>
      </c>
      <c r="J989" s="8">
        <v>32.746000000000002</v>
      </c>
    </row>
    <row r="990" spans="1:10" x14ac:dyDescent="0.25">
      <c r="A990" t="s">
        <v>3552</v>
      </c>
      <c r="B990" t="s">
        <v>1506</v>
      </c>
      <c r="C990" t="s">
        <v>1507</v>
      </c>
      <c r="D990" t="s">
        <v>840</v>
      </c>
      <c r="E990" t="s">
        <v>106</v>
      </c>
      <c r="F990" s="9">
        <v>3</v>
      </c>
      <c r="G990" s="9">
        <v>0</v>
      </c>
      <c r="H990" s="9">
        <v>3</v>
      </c>
      <c r="I990" s="8">
        <v>18.39</v>
      </c>
      <c r="J990" s="8">
        <v>55.17</v>
      </c>
    </row>
    <row r="991" spans="1:10" x14ac:dyDescent="0.25">
      <c r="A991" t="s">
        <v>3553</v>
      </c>
      <c r="B991" t="s">
        <v>1508</v>
      </c>
      <c r="C991" t="s">
        <v>1509</v>
      </c>
      <c r="D991" t="s">
        <v>843</v>
      </c>
      <c r="E991" t="s">
        <v>4746</v>
      </c>
      <c r="F991" s="9">
        <v>0</v>
      </c>
      <c r="G991" s="9">
        <v>0</v>
      </c>
      <c r="H991" s="9">
        <v>0</v>
      </c>
      <c r="I991" s="8">
        <v>11.8</v>
      </c>
      <c r="J991" s="8">
        <v>0</v>
      </c>
    </row>
    <row r="992" spans="1:10" x14ac:dyDescent="0.25">
      <c r="A992" t="s">
        <v>3553</v>
      </c>
      <c r="B992" t="s">
        <v>1508</v>
      </c>
      <c r="C992" t="s">
        <v>1509</v>
      </c>
      <c r="D992" t="s">
        <v>843</v>
      </c>
      <c r="E992" t="s">
        <v>113</v>
      </c>
      <c r="F992" s="9">
        <v>5</v>
      </c>
      <c r="G992" s="9">
        <v>0</v>
      </c>
      <c r="H992" s="9">
        <v>5</v>
      </c>
      <c r="I992" s="8">
        <v>15.7</v>
      </c>
      <c r="J992" s="8">
        <v>78.5</v>
      </c>
    </row>
    <row r="993" spans="1:10" x14ac:dyDescent="0.25">
      <c r="A993" t="s">
        <v>3553</v>
      </c>
      <c r="B993" t="s">
        <v>1508</v>
      </c>
      <c r="C993" t="s">
        <v>1509</v>
      </c>
      <c r="D993" t="s">
        <v>843</v>
      </c>
      <c r="E993" t="s">
        <v>186</v>
      </c>
      <c r="F993" s="9">
        <v>87</v>
      </c>
      <c r="G993" s="9">
        <v>0</v>
      </c>
      <c r="H993" s="9">
        <v>87</v>
      </c>
      <c r="I993" s="8">
        <v>16.373000000000001</v>
      </c>
      <c r="J993" s="8">
        <v>1424.451</v>
      </c>
    </row>
    <row r="994" spans="1:10" x14ac:dyDescent="0.25">
      <c r="A994" t="s">
        <v>3554</v>
      </c>
      <c r="B994" t="s">
        <v>1510</v>
      </c>
      <c r="C994" t="s">
        <v>1511</v>
      </c>
      <c r="D994" t="s">
        <v>846</v>
      </c>
      <c r="E994" t="s">
        <v>113</v>
      </c>
      <c r="F994" s="9">
        <v>10</v>
      </c>
      <c r="G994" s="9">
        <v>1</v>
      </c>
      <c r="H994" s="9">
        <v>9</v>
      </c>
      <c r="I994" s="8">
        <v>17.47</v>
      </c>
      <c r="J994" s="8">
        <v>174.7</v>
      </c>
    </row>
    <row r="995" spans="1:10" x14ac:dyDescent="0.25">
      <c r="A995" t="s">
        <v>3554</v>
      </c>
      <c r="B995" t="s">
        <v>1510</v>
      </c>
      <c r="C995" t="s">
        <v>1511</v>
      </c>
      <c r="D995" t="s">
        <v>846</v>
      </c>
      <c r="E995" t="s">
        <v>186</v>
      </c>
      <c r="F995" s="9">
        <v>68</v>
      </c>
      <c r="G995" s="9">
        <v>0</v>
      </c>
      <c r="H995" s="9">
        <v>68</v>
      </c>
      <c r="I995" s="8">
        <v>16.373000000000001</v>
      </c>
      <c r="J995" s="8">
        <v>1113.364</v>
      </c>
    </row>
    <row r="996" spans="1:10" x14ac:dyDescent="0.25">
      <c r="A996" t="s">
        <v>3554</v>
      </c>
      <c r="B996" t="s">
        <v>1510</v>
      </c>
      <c r="C996" t="s">
        <v>1511</v>
      </c>
      <c r="D996" t="s">
        <v>846</v>
      </c>
      <c r="E996" t="s">
        <v>4746</v>
      </c>
      <c r="F996" s="9">
        <v>1</v>
      </c>
      <c r="G996" s="9">
        <v>0</v>
      </c>
      <c r="H996" s="9">
        <v>1</v>
      </c>
      <c r="I996" s="8">
        <v>11.8</v>
      </c>
      <c r="J996" s="8">
        <v>11.8</v>
      </c>
    </row>
    <row r="997" spans="1:10" x14ac:dyDescent="0.25">
      <c r="A997" t="s">
        <v>3555</v>
      </c>
      <c r="B997" t="s">
        <v>1512</v>
      </c>
      <c r="C997" t="s">
        <v>1513</v>
      </c>
      <c r="D997" t="s">
        <v>849</v>
      </c>
      <c r="E997" t="s">
        <v>113</v>
      </c>
      <c r="F997" s="9">
        <v>10</v>
      </c>
      <c r="G997" s="9">
        <v>0</v>
      </c>
      <c r="H997" s="9">
        <v>10</v>
      </c>
      <c r="I997" s="8">
        <v>16.925000000000001</v>
      </c>
      <c r="J997" s="8">
        <v>169.25</v>
      </c>
    </row>
    <row r="998" spans="1:10" x14ac:dyDescent="0.25">
      <c r="A998" t="s">
        <v>3555</v>
      </c>
      <c r="B998" t="s">
        <v>1512</v>
      </c>
      <c r="C998" t="s">
        <v>1513</v>
      </c>
      <c r="D998" t="s">
        <v>849</v>
      </c>
      <c r="E998" t="s">
        <v>186</v>
      </c>
      <c r="F998" s="9">
        <v>6</v>
      </c>
      <c r="G998" s="9">
        <v>0</v>
      </c>
      <c r="H998" s="9">
        <v>6</v>
      </c>
      <c r="I998" s="8">
        <v>16.373000000000001</v>
      </c>
      <c r="J998" s="8">
        <v>98.238</v>
      </c>
    </row>
    <row r="999" spans="1:10" x14ac:dyDescent="0.25">
      <c r="A999" t="s">
        <v>3555</v>
      </c>
      <c r="B999" t="s">
        <v>1512</v>
      </c>
      <c r="C999" t="s">
        <v>1513</v>
      </c>
      <c r="D999" t="s">
        <v>849</v>
      </c>
      <c r="E999" t="s">
        <v>109</v>
      </c>
      <c r="F999" s="9">
        <v>1</v>
      </c>
      <c r="G999" s="9">
        <v>0</v>
      </c>
      <c r="H999" s="9">
        <v>1</v>
      </c>
      <c r="I999" s="8">
        <v>16.373000000000001</v>
      </c>
      <c r="J999" s="8">
        <v>16.373000000000001</v>
      </c>
    </row>
    <row r="1000" spans="1:10" x14ac:dyDescent="0.25">
      <c r="A1000" t="s">
        <v>3555</v>
      </c>
      <c r="B1000" t="s">
        <v>1512</v>
      </c>
      <c r="C1000" t="s">
        <v>1513</v>
      </c>
      <c r="D1000" t="s">
        <v>849</v>
      </c>
      <c r="E1000" t="s">
        <v>106</v>
      </c>
      <c r="F1000" s="9">
        <v>1</v>
      </c>
      <c r="G1000" s="9">
        <v>0</v>
      </c>
      <c r="H1000" s="9">
        <v>1</v>
      </c>
      <c r="I1000" s="8">
        <v>18.39</v>
      </c>
      <c r="J1000" s="8">
        <v>18.39</v>
      </c>
    </row>
    <row r="1001" spans="1:10" x14ac:dyDescent="0.25">
      <c r="A1001" t="s">
        <v>3556</v>
      </c>
      <c r="B1001" t="s">
        <v>1514</v>
      </c>
      <c r="C1001" t="s">
        <v>1515</v>
      </c>
      <c r="D1001" t="s">
        <v>852</v>
      </c>
      <c r="E1001" t="s">
        <v>113</v>
      </c>
      <c r="F1001" s="9">
        <v>2</v>
      </c>
      <c r="G1001" s="9">
        <v>0</v>
      </c>
      <c r="H1001" s="9">
        <v>2</v>
      </c>
      <c r="I1001" s="8">
        <v>15.7</v>
      </c>
      <c r="J1001" s="8">
        <v>31.4</v>
      </c>
    </row>
    <row r="1002" spans="1:10" x14ac:dyDescent="0.25">
      <c r="A1002" t="s">
        <v>3557</v>
      </c>
      <c r="B1002" t="s">
        <v>1516</v>
      </c>
      <c r="C1002" t="s">
        <v>1517</v>
      </c>
      <c r="E1002" t="s">
        <v>113</v>
      </c>
      <c r="F1002" s="9">
        <v>7</v>
      </c>
      <c r="G1002" s="9">
        <v>0</v>
      </c>
      <c r="H1002" s="9">
        <v>7</v>
      </c>
      <c r="I1002" s="8">
        <v>4.26</v>
      </c>
      <c r="J1002" s="8">
        <v>29.82</v>
      </c>
    </row>
    <row r="1003" spans="1:10" x14ac:dyDescent="0.25">
      <c r="A1003" t="s">
        <v>2787</v>
      </c>
      <c r="B1003" t="s">
        <v>1518</v>
      </c>
      <c r="C1003" t="s">
        <v>1519</v>
      </c>
      <c r="E1003" t="s">
        <v>113</v>
      </c>
      <c r="F1003" s="9">
        <v>38</v>
      </c>
      <c r="G1003" s="9">
        <v>33</v>
      </c>
      <c r="H1003" s="9">
        <v>5</v>
      </c>
      <c r="I1003" s="8">
        <v>65.949600000000004</v>
      </c>
      <c r="J1003" s="8">
        <v>2506.0848000000001</v>
      </c>
    </row>
    <row r="1004" spans="1:10" x14ac:dyDescent="0.25">
      <c r="A1004" t="s">
        <v>2787</v>
      </c>
      <c r="B1004" t="s">
        <v>1518</v>
      </c>
      <c r="C1004" t="s">
        <v>1519</v>
      </c>
      <c r="E1004" t="s">
        <v>15</v>
      </c>
      <c r="F1004" s="9">
        <v>30</v>
      </c>
      <c r="G1004" s="9">
        <v>25</v>
      </c>
      <c r="H1004" s="9">
        <v>5</v>
      </c>
      <c r="I1004" s="8">
        <v>65.454300000000003</v>
      </c>
      <c r="J1004" s="8">
        <v>1963.6289999999999</v>
      </c>
    </row>
    <row r="1005" spans="1:10" x14ac:dyDescent="0.25">
      <c r="A1005" t="s">
        <v>2787</v>
      </c>
      <c r="B1005" t="s">
        <v>1518</v>
      </c>
      <c r="C1005" t="s">
        <v>1519</v>
      </c>
      <c r="E1005" t="s">
        <v>106</v>
      </c>
      <c r="F1005" s="9">
        <v>1</v>
      </c>
      <c r="G1005" s="9">
        <v>1</v>
      </c>
      <c r="H1005" s="9">
        <v>0</v>
      </c>
      <c r="I1005" s="8">
        <v>65.45</v>
      </c>
      <c r="J1005" s="8">
        <v>65.45</v>
      </c>
    </row>
    <row r="1006" spans="1:10" x14ac:dyDescent="0.25">
      <c r="A1006" t="s">
        <v>2787</v>
      </c>
      <c r="B1006" t="s">
        <v>1518</v>
      </c>
      <c r="C1006" t="s">
        <v>1519</v>
      </c>
      <c r="E1006" t="s">
        <v>4746</v>
      </c>
      <c r="F1006" s="9">
        <v>0</v>
      </c>
      <c r="G1006" s="9">
        <v>0</v>
      </c>
      <c r="H1006" s="9">
        <v>0</v>
      </c>
      <c r="I1006" s="8">
        <v>65.45</v>
      </c>
      <c r="J1006" s="8">
        <v>0</v>
      </c>
    </row>
    <row r="1007" spans="1:10" x14ac:dyDescent="0.25">
      <c r="A1007" t="s">
        <v>3001</v>
      </c>
      <c r="B1007" t="s">
        <v>1520</v>
      </c>
      <c r="C1007" t="s">
        <v>1521</v>
      </c>
      <c r="E1007" t="s">
        <v>113</v>
      </c>
      <c r="F1007" s="9">
        <v>7</v>
      </c>
      <c r="G1007" s="9">
        <v>0</v>
      </c>
      <c r="H1007" s="9">
        <v>7</v>
      </c>
      <c r="I1007" s="8">
        <v>8.85</v>
      </c>
      <c r="J1007" s="8">
        <v>61.95</v>
      </c>
    </row>
    <row r="1008" spans="1:10" x14ac:dyDescent="0.25">
      <c r="A1008" t="s">
        <v>3001</v>
      </c>
      <c r="B1008" t="s">
        <v>1520</v>
      </c>
      <c r="C1008" t="s">
        <v>1521</v>
      </c>
      <c r="E1008" t="s">
        <v>119</v>
      </c>
      <c r="F1008" s="9">
        <v>2</v>
      </c>
      <c r="G1008" s="9">
        <v>0</v>
      </c>
      <c r="H1008" s="9">
        <v>2</v>
      </c>
      <c r="I1008" s="8">
        <v>8.8000000000000007</v>
      </c>
      <c r="J1008" s="8">
        <v>17.600000000000001</v>
      </c>
    </row>
    <row r="1009" spans="1:10" x14ac:dyDescent="0.25">
      <c r="A1009" t="s">
        <v>3060</v>
      </c>
      <c r="B1009" t="s">
        <v>1522</v>
      </c>
      <c r="C1009" t="s">
        <v>1523</v>
      </c>
      <c r="E1009" t="s">
        <v>108</v>
      </c>
      <c r="F1009" s="9">
        <v>4</v>
      </c>
      <c r="G1009" s="9">
        <v>0</v>
      </c>
      <c r="H1009" s="9">
        <v>4</v>
      </c>
      <c r="I1009" s="8">
        <v>10.93</v>
      </c>
      <c r="J1009" s="8">
        <v>43.72</v>
      </c>
    </row>
    <row r="1010" spans="1:10" x14ac:dyDescent="0.25">
      <c r="A1010" t="s">
        <v>3060</v>
      </c>
      <c r="B1010" t="s">
        <v>1522</v>
      </c>
      <c r="C1010" t="s">
        <v>1523</v>
      </c>
      <c r="E1010" t="s">
        <v>109</v>
      </c>
      <c r="F1010" s="9">
        <v>5</v>
      </c>
      <c r="G1010" s="9">
        <v>0</v>
      </c>
      <c r="H1010" s="9">
        <v>5</v>
      </c>
      <c r="I1010" s="8">
        <v>10.91</v>
      </c>
      <c r="J1010" s="8">
        <v>54.55</v>
      </c>
    </row>
    <row r="1011" spans="1:10" x14ac:dyDescent="0.25">
      <c r="A1011" t="s">
        <v>3060</v>
      </c>
      <c r="B1011" t="s">
        <v>1522</v>
      </c>
      <c r="C1011" t="s">
        <v>1523</v>
      </c>
      <c r="E1011" t="s">
        <v>106</v>
      </c>
      <c r="F1011" s="9">
        <v>34</v>
      </c>
      <c r="G1011" s="9">
        <v>0</v>
      </c>
      <c r="H1011" s="9">
        <v>34</v>
      </c>
      <c r="I1011" s="8">
        <v>10.91</v>
      </c>
      <c r="J1011" s="8">
        <v>370.94</v>
      </c>
    </row>
    <row r="1012" spans="1:10" x14ac:dyDescent="0.25">
      <c r="A1012" t="s">
        <v>3060</v>
      </c>
      <c r="B1012" t="s">
        <v>1522</v>
      </c>
      <c r="C1012" t="s">
        <v>1523</v>
      </c>
      <c r="E1012" t="s">
        <v>113</v>
      </c>
      <c r="F1012" s="9">
        <v>1</v>
      </c>
      <c r="G1012" s="9">
        <v>1</v>
      </c>
      <c r="H1012" s="9">
        <v>0</v>
      </c>
      <c r="I1012" s="8">
        <v>10.2349</v>
      </c>
      <c r="J1012" s="8">
        <v>10.2349</v>
      </c>
    </row>
    <row r="1013" spans="1:10" x14ac:dyDescent="0.25">
      <c r="A1013" t="s">
        <v>3060</v>
      </c>
      <c r="B1013" t="s">
        <v>1522</v>
      </c>
      <c r="C1013" t="s">
        <v>1523</v>
      </c>
      <c r="E1013" t="s">
        <v>4746</v>
      </c>
      <c r="F1013" s="9">
        <v>14</v>
      </c>
      <c r="G1013" s="9">
        <v>3</v>
      </c>
      <c r="H1013" s="9">
        <v>11</v>
      </c>
      <c r="I1013" s="8">
        <v>10.91</v>
      </c>
      <c r="J1013" s="8">
        <v>152.74</v>
      </c>
    </row>
    <row r="1014" spans="1:10" x14ac:dyDescent="0.25">
      <c r="A1014" t="s">
        <v>3060</v>
      </c>
      <c r="B1014" t="s">
        <v>1522</v>
      </c>
      <c r="C1014" t="s">
        <v>1523</v>
      </c>
      <c r="E1014" t="s">
        <v>15</v>
      </c>
      <c r="F1014" s="9">
        <v>15</v>
      </c>
      <c r="G1014" s="9">
        <v>15</v>
      </c>
      <c r="H1014" s="9">
        <v>0</v>
      </c>
      <c r="I1014" s="8">
        <v>10.9091</v>
      </c>
      <c r="J1014" s="8">
        <v>163.63650000000001</v>
      </c>
    </row>
    <row r="1015" spans="1:10" x14ac:dyDescent="0.25">
      <c r="A1015" t="s">
        <v>542</v>
      </c>
      <c r="B1015" t="s">
        <v>197</v>
      </c>
      <c r="C1015" t="s">
        <v>198</v>
      </c>
      <c r="E1015" t="s">
        <v>4746</v>
      </c>
      <c r="F1015" s="9">
        <v>5</v>
      </c>
      <c r="G1015" s="9">
        <v>0</v>
      </c>
      <c r="H1015" s="9">
        <v>5</v>
      </c>
      <c r="I1015" s="8">
        <v>10.9526</v>
      </c>
      <c r="J1015" s="8">
        <v>54.762999999999998</v>
      </c>
    </row>
    <row r="1016" spans="1:10" x14ac:dyDescent="0.25">
      <c r="A1016" t="s">
        <v>542</v>
      </c>
      <c r="B1016" t="s">
        <v>197</v>
      </c>
      <c r="C1016" t="s">
        <v>198</v>
      </c>
      <c r="E1016" t="s">
        <v>113</v>
      </c>
      <c r="F1016" s="9">
        <v>8</v>
      </c>
      <c r="G1016" s="9">
        <v>2</v>
      </c>
      <c r="H1016" s="9">
        <v>6</v>
      </c>
      <c r="I1016" s="8">
        <v>11.69</v>
      </c>
      <c r="J1016" s="8">
        <v>93.52</v>
      </c>
    </row>
    <row r="1017" spans="1:10" x14ac:dyDescent="0.25">
      <c r="A1017" t="s">
        <v>542</v>
      </c>
      <c r="B1017" t="s">
        <v>197</v>
      </c>
      <c r="C1017" t="s">
        <v>198</v>
      </c>
      <c r="E1017" t="s">
        <v>106</v>
      </c>
      <c r="F1017" s="9">
        <v>11</v>
      </c>
      <c r="G1017" s="9">
        <v>1</v>
      </c>
      <c r="H1017" s="9">
        <v>10</v>
      </c>
      <c r="I1017" s="8">
        <v>11.69</v>
      </c>
      <c r="J1017" s="8">
        <v>128.59</v>
      </c>
    </row>
    <row r="1018" spans="1:10" x14ac:dyDescent="0.25">
      <c r="A1018" t="s">
        <v>542</v>
      </c>
      <c r="B1018" t="s">
        <v>197</v>
      </c>
      <c r="C1018" t="s">
        <v>198</v>
      </c>
      <c r="E1018" t="s">
        <v>109</v>
      </c>
      <c r="F1018" s="9">
        <v>7</v>
      </c>
      <c r="G1018" s="9">
        <v>0</v>
      </c>
      <c r="H1018" s="9">
        <v>7</v>
      </c>
      <c r="I1018" s="8">
        <v>10.9526</v>
      </c>
      <c r="J1018" s="8">
        <v>76.668199999999999</v>
      </c>
    </row>
    <row r="1019" spans="1:10" x14ac:dyDescent="0.25">
      <c r="A1019" t="s">
        <v>541</v>
      </c>
      <c r="B1019" t="s">
        <v>200</v>
      </c>
      <c r="C1019" t="s">
        <v>201</v>
      </c>
      <c r="E1019" t="s">
        <v>1201</v>
      </c>
      <c r="F1019" s="9">
        <v>6</v>
      </c>
      <c r="G1019" s="9">
        <v>0</v>
      </c>
      <c r="H1019" s="9">
        <v>6</v>
      </c>
      <c r="I1019" s="8">
        <v>13.14</v>
      </c>
      <c r="J1019" s="8">
        <v>78.84</v>
      </c>
    </row>
    <row r="1020" spans="1:10" x14ac:dyDescent="0.25">
      <c r="A1020" t="s">
        <v>541</v>
      </c>
      <c r="B1020" t="s">
        <v>200</v>
      </c>
      <c r="C1020" t="s">
        <v>201</v>
      </c>
      <c r="E1020" t="s">
        <v>113</v>
      </c>
      <c r="F1020" s="9">
        <v>57</v>
      </c>
      <c r="G1020" s="9">
        <v>0</v>
      </c>
      <c r="H1020" s="9">
        <v>57</v>
      </c>
      <c r="I1020" s="8">
        <v>14.132099999999999</v>
      </c>
      <c r="J1020" s="8">
        <v>805.52970000000005</v>
      </c>
    </row>
    <row r="1021" spans="1:10" x14ac:dyDescent="0.25">
      <c r="A1021" t="s">
        <v>541</v>
      </c>
      <c r="B1021" t="s">
        <v>200</v>
      </c>
      <c r="C1021" t="s">
        <v>201</v>
      </c>
      <c r="E1021" t="s">
        <v>106</v>
      </c>
      <c r="F1021" s="9">
        <v>1</v>
      </c>
      <c r="G1021" s="9">
        <v>1</v>
      </c>
      <c r="H1021" s="9">
        <v>0</v>
      </c>
      <c r="I1021" s="8">
        <v>12.8643</v>
      </c>
      <c r="J1021" s="8">
        <v>12.8643</v>
      </c>
    </row>
    <row r="1022" spans="1:10" x14ac:dyDescent="0.25">
      <c r="A1022" t="s">
        <v>541</v>
      </c>
      <c r="B1022" t="s">
        <v>200</v>
      </c>
      <c r="C1022" t="s">
        <v>201</v>
      </c>
      <c r="E1022" t="s">
        <v>4746</v>
      </c>
      <c r="F1022" s="9">
        <v>11</v>
      </c>
      <c r="G1022" s="9">
        <v>0</v>
      </c>
      <c r="H1022" s="9">
        <v>11</v>
      </c>
      <c r="I1022" s="8">
        <v>14.03</v>
      </c>
      <c r="J1022" s="8">
        <v>154.33000000000001</v>
      </c>
    </row>
    <row r="1023" spans="1:10" x14ac:dyDescent="0.25">
      <c r="A1023" t="s">
        <v>541</v>
      </c>
      <c r="B1023" t="s">
        <v>200</v>
      </c>
      <c r="C1023" t="s">
        <v>201</v>
      </c>
      <c r="E1023" t="s">
        <v>109</v>
      </c>
      <c r="F1023" s="9">
        <v>2</v>
      </c>
      <c r="G1023" s="9">
        <v>1</v>
      </c>
      <c r="H1023" s="9">
        <v>1</v>
      </c>
      <c r="I1023" s="8">
        <v>13.2728</v>
      </c>
      <c r="J1023" s="8">
        <v>26.5456</v>
      </c>
    </row>
    <row r="1024" spans="1:10" x14ac:dyDescent="0.25">
      <c r="A1024" t="s">
        <v>3558</v>
      </c>
      <c r="B1024" t="s">
        <v>1524</v>
      </c>
      <c r="C1024" t="s">
        <v>1525</v>
      </c>
      <c r="E1024" t="s">
        <v>108</v>
      </c>
      <c r="F1024" s="9">
        <v>3</v>
      </c>
      <c r="G1024" s="9">
        <v>0</v>
      </c>
      <c r="H1024" s="9">
        <v>3</v>
      </c>
      <c r="I1024" s="8">
        <v>23.64</v>
      </c>
      <c r="J1024" s="8">
        <v>70.92</v>
      </c>
    </row>
    <row r="1025" spans="1:10" x14ac:dyDescent="0.25">
      <c r="A1025" t="s">
        <v>3558</v>
      </c>
      <c r="B1025" t="s">
        <v>1524</v>
      </c>
      <c r="C1025" t="s">
        <v>1525</v>
      </c>
      <c r="E1025" t="s">
        <v>106</v>
      </c>
      <c r="F1025" s="9">
        <v>43</v>
      </c>
      <c r="G1025" s="9">
        <v>0</v>
      </c>
      <c r="H1025" s="9">
        <v>43</v>
      </c>
      <c r="I1025" s="8">
        <v>24.93</v>
      </c>
      <c r="J1025" s="8">
        <v>1071.99</v>
      </c>
    </row>
    <row r="1026" spans="1:10" x14ac:dyDescent="0.25">
      <c r="A1026" t="s">
        <v>3558</v>
      </c>
      <c r="B1026" t="s">
        <v>1524</v>
      </c>
      <c r="C1026" t="s">
        <v>1525</v>
      </c>
      <c r="E1026" t="s">
        <v>113</v>
      </c>
      <c r="F1026" s="9">
        <v>2</v>
      </c>
      <c r="G1026" s="9">
        <v>0</v>
      </c>
      <c r="H1026" s="9">
        <v>2</v>
      </c>
      <c r="I1026" s="8">
        <v>24.93</v>
      </c>
      <c r="J1026" s="8">
        <v>49.86</v>
      </c>
    </row>
    <row r="1027" spans="1:10" x14ac:dyDescent="0.25">
      <c r="A1027" t="s">
        <v>3558</v>
      </c>
      <c r="B1027" t="s">
        <v>1524</v>
      </c>
      <c r="C1027" t="s">
        <v>1525</v>
      </c>
      <c r="E1027" t="s">
        <v>1201</v>
      </c>
      <c r="F1027" s="9">
        <v>25</v>
      </c>
      <c r="G1027" s="9">
        <v>23</v>
      </c>
      <c r="H1027" s="9">
        <v>2</v>
      </c>
      <c r="I1027" s="8">
        <v>23.36</v>
      </c>
      <c r="J1027" s="8">
        <v>584</v>
      </c>
    </row>
    <row r="1028" spans="1:10" x14ac:dyDescent="0.25">
      <c r="A1028" t="s">
        <v>3558</v>
      </c>
      <c r="B1028" t="s">
        <v>1524</v>
      </c>
      <c r="C1028" t="s">
        <v>1525</v>
      </c>
      <c r="E1028" t="s">
        <v>119</v>
      </c>
      <c r="F1028" s="9">
        <v>8</v>
      </c>
      <c r="G1028" s="9">
        <v>0</v>
      </c>
      <c r="H1028" s="9">
        <v>8</v>
      </c>
      <c r="I1028" s="8">
        <v>23.47</v>
      </c>
      <c r="J1028" s="8">
        <v>187.76</v>
      </c>
    </row>
    <row r="1029" spans="1:10" x14ac:dyDescent="0.25">
      <c r="A1029" t="s">
        <v>3558</v>
      </c>
      <c r="B1029" t="s">
        <v>1524</v>
      </c>
      <c r="C1029" t="s">
        <v>1525</v>
      </c>
      <c r="E1029" t="s">
        <v>109</v>
      </c>
      <c r="F1029" s="9">
        <v>1</v>
      </c>
      <c r="G1029" s="9">
        <v>1</v>
      </c>
      <c r="H1029" s="9">
        <v>0</v>
      </c>
      <c r="I1029" s="8">
        <v>25.1</v>
      </c>
      <c r="J1029" s="8">
        <v>25.1</v>
      </c>
    </row>
    <row r="1030" spans="1:10" x14ac:dyDescent="0.25">
      <c r="A1030" t="s">
        <v>3558</v>
      </c>
      <c r="B1030" t="s">
        <v>1524</v>
      </c>
      <c r="C1030" t="s">
        <v>1525</v>
      </c>
      <c r="E1030" t="s">
        <v>4746</v>
      </c>
      <c r="F1030" s="9">
        <v>24</v>
      </c>
      <c r="G1030" s="9">
        <v>0</v>
      </c>
      <c r="H1030" s="9">
        <v>24</v>
      </c>
      <c r="I1030" s="8">
        <v>24.93</v>
      </c>
      <c r="J1030" s="8">
        <v>598.32000000000005</v>
      </c>
    </row>
    <row r="1031" spans="1:10" x14ac:dyDescent="0.25">
      <c r="A1031" t="s">
        <v>3559</v>
      </c>
      <c r="B1031" t="s">
        <v>1526</v>
      </c>
      <c r="C1031" t="s">
        <v>1527</v>
      </c>
      <c r="E1031" t="s">
        <v>109</v>
      </c>
      <c r="F1031" s="9">
        <v>8</v>
      </c>
      <c r="G1031" s="9">
        <v>0</v>
      </c>
      <c r="H1031" s="9">
        <v>8</v>
      </c>
      <c r="I1031" s="8">
        <v>24.161300000000001</v>
      </c>
      <c r="J1031" s="8">
        <v>193.29040000000001</v>
      </c>
    </row>
    <row r="1032" spans="1:10" x14ac:dyDescent="0.25">
      <c r="A1032" t="s">
        <v>3559</v>
      </c>
      <c r="B1032" t="s">
        <v>1526</v>
      </c>
      <c r="C1032" t="s">
        <v>1527</v>
      </c>
      <c r="E1032" t="s">
        <v>113</v>
      </c>
      <c r="F1032" s="9">
        <v>9</v>
      </c>
      <c r="G1032" s="9">
        <v>0</v>
      </c>
      <c r="H1032" s="9">
        <v>9</v>
      </c>
      <c r="I1032" s="8">
        <v>23.393999999999998</v>
      </c>
      <c r="J1032" s="8">
        <v>210.54599999999999</v>
      </c>
    </row>
    <row r="1033" spans="1:10" x14ac:dyDescent="0.25">
      <c r="A1033" t="s">
        <v>3559</v>
      </c>
      <c r="B1033" t="s">
        <v>1526</v>
      </c>
      <c r="C1033" t="s">
        <v>1527</v>
      </c>
      <c r="E1033" t="s">
        <v>108</v>
      </c>
      <c r="F1033" s="9">
        <v>9</v>
      </c>
      <c r="G1033" s="9">
        <v>0</v>
      </c>
      <c r="H1033" s="9">
        <v>9</v>
      </c>
      <c r="I1033" s="8">
        <v>23.64</v>
      </c>
      <c r="J1033" s="8">
        <v>212.76</v>
      </c>
    </row>
    <row r="1034" spans="1:10" x14ac:dyDescent="0.25">
      <c r="A1034" t="s">
        <v>3560</v>
      </c>
      <c r="B1034" t="s">
        <v>1528</v>
      </c>
      <c r="C1034" t="s">
        <v>1529</v>
      </c>
      <c r="E1034" t="s">
        <v>4746</v>
      </c>
      <c r="F1034" s="9">
        <v>2</v>
      </c>
      <c r="G1034" s="9">
        <v>0</v>
      </c>
      <c r="H1034" s="9">
        <v>2</v>
      </c>
      <c r="I1034" s="8">
        <v>28.686399999999999</v>
      </c>
      <c r="J1034" s="8">
        <v>57.372799999999998</v>
      </c>
    </row>
    <row r="1035" spans="1:10" x14ac:dyDescent="0.25">
      <c r="A1035" t="s">
        <v>3560</v>
      </c>
      <c r="B1035" t="s">
        <v>1528</v>
      </c>
      <c r="C1035" t="s">
        <v>1529</v>
      </c>
      <c r="E1035" t="s">
        <v>4746</v>
      </c>
      <c r="F1035" s="9">
        <v>0</v>
      </c>
      <c r="G1035" s="9">
        <v>0</v>
      </c>
      <c r="H1035" s="9">
        <v>0</v>
      </c>
      <c r="I1035" s="8">
        <v>31.17</v>
      </c>
      <c r="J1035" s="8">
        <v>0</v>
      </c>
    </row>
    <row r="1036" spans="1:10" x14ac:dyDescent="0.25">
      <c r="A1036" t="s">
        <v>562</v>
      </c>
      <c r="B1036" t="s">
        <v>205</v>
      </c>
      <c r="C1036" t="s">
        <v>206</v>
      </c>
      <c r="E1036" t="s">
        <v>752</v>
      </c>
      <c r="F1036" s="9">
        <v>1</v>
      </c>
      <c r="G1036" s="9">
        <v>0</v>
      </c>
      <c r="H1036" s="9">
        <v>1</v>
      </c>
      <c r="I1036" s="8">
        <v>0</v>
      </c>
      <c r="J1036" s="8">
        <v>0</v>
      </c>
    </row>
    <row r="1037" spans="1:10" x14ac:dyDescent="0.25">
      <c r="A1037" t="s">
        <v>562</v>
      </c>
      <c r="B1037" t="s">
        <v>205</v>
      </c>
      <c r="C1037" t="s">
        <v>206</v>
      </c>
      <c r="E1037" t="s">
        <v>1201</v>
      </c>
      <c r="F1037" s="9">
        <v>8</v>
      </c>
      <c r="G1037" s="9">
        <v>8</v>
      </c>
      <c r="H1037" s="9">
        <v>0</v>
      </c>
      <c r="I1037" s="8">
        <v>30.794699999999999</v>
      </c>
      <c r="J1037" s="8">
        <v>246.35759999999999</v>
      </c>
    </row>
    <row r="1038" spans="1:10" x14ac:dyDescent="0.25">
      <c r="A1038" t="s">
        <v>562</v>
      </c>
      <c r="B1038" t="s">
        <v>205</v>
      </c>
      <c r="C1038" t="s">
        <v>206</v>
      </c>
      <c r="E1038" t="s">
        <v>113</v>
      </c>
      <c r="F1038" s="9">
        <v>88</v>
      </c>
      <c r="G1038" s="9">
        <v>7</v>
      </c>
      <c r="H1038" s="9">
        <v>81</v>
      </c>
      <c r="I1038" s="8">
        <v>32.189700000000002</v>
      </c>
      <c r="J1038" s="8">
        <v>2832.6936000000001</v>
      </c>
    </row>
    <row r="1039" spans="1:10" x14ac:dyDescent="0.25">
      <c r="A1039" t="s">
        <v>562</v>
      </c>
      <c r="B1039" t="s">
        <v>205</v>
      </c>
      <c r="C1039" t="s">
        <v>206</v>
      </c>
      <c r="E1039" t="s">
        <v>109</v>
      </c>
      <c r="F1039" s="9">
        <v>1</v>
      </c>
      <c r="G1039" s="9">
        <v>1</v>
      </c>
      <c r="H1039" s="9">
        <v>0</v>
      </c>
      <c r="I1039" s="8">
        <v>31.95</v>
      </c>
      <c r="J1039" s="8">
        <v>31.95</v>
      </c>
    </row>
    <row r="1040" spans="1:10" x14ac:dyDescent="0.25">
      <c r="A1040" t="s">
        <v>562</v>
      </c>
      <c r="B1040" t="s">
        <v>205</v>
      </c>
      <c r="C1040" t="s">
        <v>206</v>
      </c>
      <c r="E1040" t="s">
        <v>106</v>
      </c>
      <c r="F1040" s="9">
        <v>12</v>
      </c>
      <c r="G1040" s="9">
        <v>8</v>
      </c>
      <c r="H1040" s="9">
        <v>4</v>
      </c>
      <c r="I1040" s="8">
        <v>31.95</v>
      </c>
      <c r="J1040" s="8">
        <v>383.4</v>
      </c>
    </row>
    <row r="1041" spans="1:10" x14ac:dyDescent="0.25">
      <c r="A1041" t="s">
        <v>562</v>
      </c>
      <c r="B1041" t="s">
        <v>205</v>
      </c>
      <c r="C1041" t="s">
        <v>206</v>
      </c>
      <c r="E1041" t="s">
        <v>108</v>
      </c>
      <c r="F1041" s="9">
        <v>13</v>
      </c>
      <c r="G1041" s="9">
        <v>0</v>
      </c>
      <c r="H1041" s="9">
        <v>13</v>
      </c>
      <c r="I1041" s="8">
        <v>32.322099999999999</v>
      </c>
      <c r="J1041" s="8">
        <v>420.18729999999999</v>
      </c>
    </row>
    <row r="1042" spans="1:10" x14ac:dyDescent="0.25">
      <c r="A1042" t="s">
        <v>562</v>
      </c>
      <c r="B1042" t="s">
        <v>205</v>
      </c>
      <c r="C1042" t="s">
        <v>206</v>
      </c>
      <c r="E1042" t="s">
        <v>861</v>
      </c>
      <c r="F1042" s="9">
        <v>2</v>
      </c>
      <c r="G1042" s="9">
        <v>1</v>
      </c>
      <c r="H1042" s="9">
        <v>1</v>
      </c>
      <c r="I1042" s="8">
        <v>31.95</v>
      </c>
      <c r="J1042" s="8">
        <v>63.9</v>
      </c>
    </row>
    <row r="1043" spans="1:10" x14ac:dyDescent="0.25">
      <c r="A1043" t="s">
        <v>562</v>
      </c>
      <c r="B1043" t="s">
        <v>205</v>
      </c>
      <c r="C1043" t="s">
        <v>206</v>
      </c>
      <c r="E1043" t="s">
        <v>15</v>
      </c>
      <c r="F1043" s="9">
        <v>21</v>
      </c>
      <c r="G1043" s="9">
        <v>10</v>
      </c>
      <c r="H1043" s="9">
        <v>11</v>
      </c>
      <c r="I1043" s="8">
        <v>32.434100000000001</v>
      </c>
      <c r="J1043" s="8">
        <v>681.11609999999996</v>
      </c>
    </row>
    <row r="1044" spans="1:10" x14ac:dyDescent="0.25">
      <c r="A1044" t="s">
        <v>562</v>
      </c>
      <c r="B1044" t="s">
        <v>205</v>
      </c>
      <c r="C1044" t="s">
        <v>206</v>
      </c>
      <c r="E1044" t="s">
        <v>4746</v>
      </c>
      <c r="F1044" s="9">
        <v>435</v>
      </c>
      <c r="G1044" s="9">
        <v>9</v>
      </c>
      <c r="H1044" s="9">
        <v>426</v>
      </c>
      <c r="I1044" s="8">
        <v>31.95</v>
      </c>
      <c r="J1044" s="8">
        <v>13898.25</v>
      </c>
    </row>
    <row r="1045" spans="1:10" x14ac:dyDescent="0.25">
      <c r="A1045" t="s">
        <v>3561</v>
      </c>
      <c r="B1045" t="s">
        <v>1530</v>
      </c>
      <c r="C1045" t="s">
        <v>1531</v>
      </c>
      <c r="E1045" t="s">
        <v>108</v>
      </c>
      <c r="F1045" s="9">
        <v>2</v>
      </c>
      <c r="G1045" s="9">
        <v>0</v>
      </c>
      <c r="H1045" s="9">
        <v>2</v>
      </c>
      <c r="I1045" s="8">
        <v>12.5</v>
      </c>
      <c r="J1045" s="8">
        <v>25</v>
      </c>
    </row>
    <row r="1046" spans="1:10" x14ac:dyDescent="0.25">
      <c r="A1046" t="s">
        <v>3561</v>
      </c>
      <c r="B1046" t="s">
        <v>1530</v>
      </c>
      <c r="C1046" t="s">
        <v>1531</v>
      </c>
      <c r="E1046" t="s">
        <v>1201</v>
      </c>
      <c r="F1046" s="9">
        <v>7</v>
      </c>
      <c r="G1046" s="9">
        <v>2</v>
      </c>
      <c r="H1046" s="9">
        <v>5</v>
      </c>
      <c r="I1046" s="8">
        <v>18.25</v>
      </c>
      <c r="J1046" s="8">
        <v>127.75</v>
      </c>
    </row>
    <row r="1047" spans="1:10" x14ac:dyDescent="0.25">
      <c r="A1047" t="s">
        <v>564</v>
      </c>
      <c r="B1047" t="s">
        <v>207</v>
      </c>
      <c r="C1047" t="s">
        <v>208</v>
      </c>
      <c r="E1047" t="s">
        <v>106</v>
      </c>
      <c r="F1047" s="9">
        <v>41</v>
      </c>
      <c r="G1047" s="9">
        <v>1</v>
      </c>
      <c r="H1047" s="9">
        <v>40</v>
      </c>
      <c r="I1047" s="8">
        <v>19.48</v>
      </c>
      <c r="J1047" s="8">
        <v>798.68</v>
      </c>
    </row>
    <row r="1048" spans="1:10" x14ac:dyDescent="0.25">
      <c r="A1048" t="s">
        <v>564</v>
      </c>
      <c r="B1048" t="s">
        <v>207</v>
      </c>
      <c r="C1048" t="s">
        <v>208</v>
      </c>
      <c r="E1048" t="s">
        <v>113</v>
      </c>
      <c r="F1048" s="9">
        <v>13</v>
      </c>
      <c r="G1048" s="9">
        <v>3</v>
      </c>
      <c r="H1048" s="9">
        <v>10</v>
      </c>
      <c r="I1048" s="8">
        <v>19.48</v>
      </c>
      <c r="J1048" s="8">
        <v>253.24</v>
      </c>
    </row>
    <row r="1049" spans="1:10" x14ac:dyDescent="0.25">
      <c r="A1049" t="s">
        <v>564</v>
      </c>
      <c r="B1049" t="s">
        <v>207</v>
      </c>
      <c r="C1049" t="s">
        <v>208</v>
      </c>
      <c r="E1049" t="s">
        <v>108</v>
      </c>
      <c r="F1049" s="9">
        <v>3</v>
      </c>
      <c r="G1049" s="9">
        <v>0</v>
      </c>
      <c r="H1049" s="9">
        <v>3</v>
      </c>
      <c r="I1049" s="8">
        <v>18.489999999999998</v>
      </c>
      <c r="J1049" s="8">
        <v>55.47</v>
      </c>
    </row>
    <row r="1050" spans="1:10" x14ac:dyDescent="0.25">
      <c r="A1050" t="s">
        <v>564</v>
      </c>
      <c r="B1050" t="s">
        <v>207</v>
      </c>
      <c r="C1050" t="s">
        <v>208</v>
      </c>
      <c r="E1050" t="s">
        <v>109</v>
      </c>
      <c r="F1050" s="9">
        <v>9</v>
      </c>
      <c r="G1050" s="9">
        <v>0</v>
      </c>
      <c r="H1050" s="9">
        <v>9</v>
      </c>
      <c r="I1050" s="8">
        <v>19.48</v>
      </c>
      <c r="J1050" s="8">
        <v>175.32</v>
      </c>
    </row>
    <row r="1051" spans="1:10" x14ac:dyDescent="0.25">
      <c r="A1051" t="s">
        <v>564</v>
      </c>
      <c r="B1051" t="s">
        <v>207</v>
      </c>
      <c r="C1051" t="s">
        <v>208</v>
      </c>
      <c r="E1051" t="s">
        <v>4746</v>
      </c>
      <c r="F1051" s="9">
        <v>2</v>
      </c>
      <c r="G1051" s="9">
        <v>2</v>
      </c>
      <c r="H1051" s="9">
        <v>0</v>
      </c>
      <c r="I1051" s="8">
        <v>19.48</v>
      </c>
      <c r="J1051" s="8">
        <v>38.96</v>
      </c>
    </row>
    <row r="1052" spans="1:10" x14ac:dyDescent="0.25">
      <c r="A1052" t="s">
        <v>520</v>
      </c>
      <c r="B1052" t="s">
        <v>209</v>
      </c>
      <c r="C1052" t="s">
        <v>210</v>
      </c>
      <c r="E1052" t="s">
        <v>4746</v>
      </c>
      <c r="F1052" s="9">
        <v>8</v>
      </c>
      <c r="G1052" s="9">
        <v>8</v>
      </c>
      <c r="H1052" s="9">
        <v>0</v>
      </c>
      <c r="I1052" s="8">
        <v>55.633699999999997</v>
      </c>
      <c r="J1052" s="8">
        <v>445.06959999999998</v>
      </c>
    </row>
    <row r="1053" spans="1:10" x14ac:dyDescent="0.25">
      <c r="A1053" t="s">
        <v>520</v>
      </c>
      <c r="B1053" t="s">
        <v>209</v>
      </c>
      <c r="C1053" t="s">
        <v>210</v>
      </c>
      <c r="E1053" t="s">
        <v>113</v>
      </c>
      <c r="F1053" s="9">
        <v>166</v>
      </c>
      <c r="G1053" s="9">
        <v>0</v>
      </c>
      <c r="H1053" s="9">
        <v>166</v>
      </c>
      <c r="I1053" s="8">
        <v>56.1</v>
      </c>
      <c r="J1053" s="8">
        <v>9312.6</v>
      </c>
    </row>
    <row r="1054" spans="1:10" x14ac:dyDescent="0.25">
      <c r="A1054" t="s">
        <v>520</v>
      </c>
      <c r="B1054" t="s">
        <v>209</v>
      </c>
      <c r="C1054" t="s">
        <v>210</v>
      </c>
      <c r="E1054" t="s">
        <v>109</v>
      </c>
      <c r="F1054" s="9">
        <v>32</v>
      </c>
      <c r="G1054" s="9">
        <v>2</v>
      </c>
      <c r="H1054" s="9">
        <v>30</v>
      </c>
      <c r="I1054" s="8">
        <v>56.1</v>
      </c>
      <c r="J1054" s="8">
        <v>1795.2</v>
      </c>
    </row>
    <row r="1055" spans="1:10" x14ac:dyDescent="0.25">
      <c r="A1055" t="s">
        <v>520</v>
      </c>
      <c r="B1055" t="s">
        <v>209</v>
      </c>
      <c r="C1055" t="s">
        <v>210</v>
      </c>
      <c r="E1055" t="s">
        <v>820</v>
      </c>
      <c r="F1055" s="9">
        <v>12</v>
      </c>
      <c r="G1055" s="9">
        <v>0</v>
      </c>
      <c r="H1055" s="9">
        <v>12</v>
      </c>
      <c r="I1055" s="8">
        <v>55.633699999999997</v>
      </c>
      <c r="J1055" s="8">
        <v>667.60440000000006</v>
      </c>
    </row>
    <row r="1056" spans="1:10" x14ac:dyDescent="0.25">
      <c r="A1056" t="s">
        <v>520</v>
      </c>
      <c r="B1056" t="s">
        <v>209</v>
      </c>
      <c r="C1056" t="s">
        <v>210</v>
      </c>
      <c r="E1056" t="s">
        <v>106</v>
      </c>
      <c r="F1056" s="9">
        <v>15</v>
      </c>
      <c r="G1056" s="9">
        <v>2</v>
      </c>
      <c r="H1056" s="9">
        <v>13</v>
      </c>
      <c r="I1056" s="8">
        <v>56.1</v>
      </c>
      <c r="J1056" s="8">
        <v>841.5</v>
      </c>
    </row>
    <row r="1057" spans="1:10" x14ac:dyDescent="0.25">
      <c r="A1057" t="s">
        <v>520</v>
      </c>
      <c r="B1057" t="s">
        <v>209</v>
      </c>
      <c r="C1057" t="s">
        <v>210</v>
      </c>
      <c r="E1057" t="s">
        <v>119</v>
      </c>
      <c r="F1057" s="9">
        <v>7</v>
      </c>
      <c r="G1057" s="9">
        <v>0</v>
      </c>
      <c r="H1057" s="9">
        <v>7</v>
      </c>
      <c r="I1057" s="8">
        <v>55.081200000000003</v>
      </c>
      <c r="J1057" s="8">
        <v>385.5684</v>
      </c>
    </row>
    <row r="1058" spans="1:10" x14ac:dyDescent="0.25">
      <c r="A1058" t="s">
        <v>520</v>
      </c>
      <c r="B1058" t="s">
        <v>209</v>
      </c>
      <c r="C1058" t="s">
        <v>210</v>
      </c>
      <c r="E1058" t="s">
        <v>1201</v>
      </c>
      <c r="F1058" s="9">
        <v>15</v>
      </c>
      <c r="G1058" s="9">
        <v>15</v>
      </c>
      <c r="H1058" s="9">
        <v>0</v>
      </c>
      <c r="I1058" s="8">
        <v>54.078400000000002</v>
      </c>
      <c r="J1058" s="8">
        <v>811.17600000000004</v>
      </c>
    </row>
    <row r="1059" spans="1:10" x14ac:dyDescent="0.25">
      <c r="A1059" t="s">
        <v>520</v>
      </c>
      <c r="B1059" t="s">
        <v>209</v>
      </c>
      <c r="C1059" t="s">
        <v>210</v>
      </c>
      <c r="E1059" t="s">
        <v>4746</v>
      </c>
      <c r="F1059" s="9">
        <v>86</v>
      </c>
      <c r="G1059" s="9">
        <v>3</v>
      </c>
      <c r="H1059" s="9">
        <v>83</v>
      </c>
      <c r="I1059" s="8">
        <v>56.1</v>
      </c>
      <c r="J1059" s="8">
        <v>4824.6000000000004</v>
      </c>
    </row>
    <row r="1060" spans="1:10" x14ac:dyDescent="0.25">
      <c r="A1060" t="s">
        <v>520</v>
      </c>
      <c r="B1060" t="s">
        <v>209</v>
      </c>
      <c r="C1060" t="s">
        <v>210</v>
      </c>
      <c r="E1060" t="s">
        <v>15</v>
      </c>
      <c r="F1060" s="9">
        <v>7</v>
      </c>
      <c r="G1060" s="9">
        <v>3</v>
      </c>
      <c r="H1060" s="9">
        <v>4</v>
      </c>
      <c r="I1060" s="8">
        <v>73.636099999999999</v>
      </c>
      <c r="J1060" s="8">
        <v>515.45270000000005</v>
      </c>
    </row>
    <row r="1061" spans="1:10" x14ac:dyDescent="0.25">
      <c r="A1061" t="s">
        <v>573</v>
      </c>
      <c r="B1061" t="s">
        <v>211</v>
      </c>
      <c r="C1061" t="s">
        <v>212</v>
      </c>
      <c r="E1061" t="s">
        <v>108</v>
      </c>
      <c r="F1061" s="9">
        <v>16</v>
      </c>
      <c r="G1061" s="9">
        <v>0</v>
      </c>
      <c r="H1061" s="9">
        <v>16</v>
      </c>
      <c r="I1061" s="8">
        <v>29.6494</v>
      </c>
      <c r="J1061" s="8">
        <v>474.3904</v>
      </c>
    </row>
    <row r="1062" spans="1:10" x14ac:dyDescent="0.25">
      <c r="A1062" t="s">
        <v>573</v>
      </c>
      <c r="B1062" t="s">
        <v>211</v>
      </c>
      <c r="C1062" t="s">
        <v>212</v>
      </c>
      <c r="E1062" t="s">
        <v>106</v>
      </c>
      <c r="F1062" s="9">
        <v>15</v>
      </c>
      <c r="G1062" s="9">
        <v>1</v>
      </c>
      <c r="H1062" s="9">
        <v>14</v>
      </c>
      <c r="I1062" s="8">
        <v>31.05</v>
      </c>
      <c r="J1062" s="8">
        <v>465.75</v>
      </c>
    </row>
    <row r="1063" spans="1:10" x14ac:dyDescent="0.25">
      <c r="A1063" t="s">
        <v>573</v>
      </c>
      <c r="B1063" t="s">
        <v>211</v>
      </c>
      <c r="C1063" t="s">
        <v>212</v>
      </c>
      <c r="E1063" t="s">
        <v>119</v>
      </c>
      <c r="F1063" s="9">
        <v>5</v>
      </c>
      <c r="G1063" s="9">
        <v>0</v>
      </c>
      <c r="H1063" s="9">
        <v>5</v>
      </c>
      <c r="I1063" s="8">
        <v>30.6007</v>
      </c>
      <c r="J1063" s="8">
        <v>153.0035</v>
      </c>
    </row>
    <row r="1064" spans="1:10" x14ac:dyDescent="0.25">
      <c r="A1064" t="s">
        <v>573</v>
      </c>
      <c r="B1064" t="s">
        <v>211</v>
      </c>
      <c r="C1064" t="s">
        <v>212</v>
      </c>
      <c r="E1064" t="s">
        <v>113</v>
      </c>
      <c r="F1064" s="9">
        <v>81</v>
      </c>
      <c r="G1064" s="9">
        <v>1</v>
      </c>
      <c r="H1064" s="9">
        <v>80</v>
      </c>
      <c r="I1064" s="8">
        <v>31.404599999999999</v>
      </c>
      <c r="J1064" s="8">
        <v>2543.7725999999998</v>
      </c>
    </row>
    <row r="1065" spans="1:10" x14ac:dyDescent="0.25">
      <c r="A1065" t="s">
        <v>573</v>
      </c>
      <c r="B1065" t="s">
        <v>211</v>
      </c>
      <c r="C1065" t="s">
        <v>212</v>
      </c>
      <c r="E1065" t="s">
        <v>820</v>
      </c>
      <c r="F1065" s="9">
        <v>4</v>
      </c>
      <c r="G1065" s="9">
        <v>0</v>
      </c>
      <c r="H1065" s="9">
        <v>4</v>
      </c>
      <c r="I1065" s="8">
        <v>31.17</v>
      </c>
      <c r="J1065" s="8">
        <v>124.68</v>
      </c>
    </row>
    <row r="1066" spans="1:10" x14ac:dyDescent="0.25">
      <c r="A1066" t="s">
        <v>573</v>
      </c>
      <c r="B1066" t="s">
        <v>211</v>
      </c>
      <c r="C1066" t="s">
        <v>212</v>
      </c>
      <c r="E1066" t="s">
        <v>109</v>
      </c>
      <c r="F1066" s="9">
        <v>0</v>
      </c>
      <c r="G1066" s="9">
        <v>0</v>
      </c>
      <c r="H1066" s="9">
        <v>0</v>
      </c>
      <c r="I1066" s="8">
        <v>29.495000000000001</v>
      </c>
      <c r="J1066" s="8">
        <v>0</v>
      </c>
    </row>
    <row r="1067" spans="1:10" x14ac:dyDescent="0.25">
      <c r="A1067" t="s">
        <v>573</v>
      </c>
      <c r="B1067" t="s">
        <v>211</v>
      </c>
      <c r="C1067" t="s">
        <v>212</v>
      </c>
      <c r="E1067" t="s">
        <v>4746</v>
      </c>
      <c r="F1067" s="9">
        <v>135</v>
      </c>
      <c r="G1067" s="9">
        <v>0</v>
      </c>
      <c r="H1067" s="9">
        <v>135</v>
      </c>
      <c r="I1067" s="8">
        <v>31.17</v>
      </c>
      <c r="J1067" s="8">
        <v>4207.95</v>
      </c>
    </row>
    <row r="1068" spans="1:10" x14ac:dyDescent="0.25">
      <c r="A1068" t="s">
        <v>3562</v>
      </c>
      <c r="B1068" t="s">
        <v>1532</v>
      </c>
      <c r="C1068" t="s">
        <v>1533</v>
      </c>
      <c r="E1068" t="s">
        <v>108</v>
      </c>
      <c r="F1068" s="9">
        <v>2</v>
      </c>
      <c r="G1068" s="9">
        <v>0</v>
      </c>
      <c r="H1068" s="9">
        <v>2</v>
      </c>
      <c r="I1068" s="8">
        <v>45.801600000000001</v>
      </c>
      <c r="J1068" s="8">
        <v>91.603200000000001</v>
      </c>
    </row>
    <row r="1069" spans="1:10" x14ac:dyDescent="0.25">
      <c r="A1069" t="s">
        <v>3563</v>
      </c>
      <c r="B1069" t="s">
        <v>1534</v>
      </c>
      <c r="C1069" t="s">
        <v>1535</v>
      </c>
      <c r="E1069" t="s">
        <v>106</v>
      </c>
      <c r="F1069" s="9">
        <v>4</v>
      </c>
      <c r="G1069" s="9">
        <v>0</v>
      </c>
      <c r="H1069" s="9">
        <v>4</v>
      </c>
      <c r="I1069" s="8">
        <v>0</v>
      </c>
      <c r="J1069" s="8">
        <v>0</v>
      </c>
    </row>
    <row r="1070" spans="1:10" x14ac:dyDescent="0.25">
      <c r="A1070" t="s">
        <v>3563</v>
      </c>
      <c r="B1070" t="s">
        <v>1534</v>
      </c>
      <c r="C1070" t="s">
        <v>1535</v>
      </c>
      <c r="E1070" t="s">
        <v>113</v>
      </c>
      <c r="F1070" s="9">
        <v>7</v>
      </c>
      <c r="G1070" s="9">
        <v>0</v>
      </c>
      <c r="H1070" s="9">
        <v>7</v>
      </c>
      <c r="I1070" s="8">
        <v>45.801600000000001</v>
      </c>
      <c r="J1070" s="8">
        <v>320.6112</v>
      </c>
    </row>
    <row r="1071" spans="1:10" x14ac:dyDescent="0.25">
      <c r="A1071" t="s">
        <v>3567</v>
      </c>
      <c r="B1071" t="s">
        <v>1540</v>
      </c>
      <c r="C1071" t="s">
        <v>1541</v>
      </c>
      <c r="E1071" t="s">
        <v>109</v>
      </c>
      <c r="F1071" s="9">
        <v>3</v>
      </c>
      <c r="G1071" s="9">
        <v>0</v>
      </c>
      <c r="H1071" s="9">
        <v>3</v>
      </c>
      <c r="I1071" s="8">
        <v>0</v>
      </c>
      <c r="J1071" s="8">
        <v>0</v>
      </c>
    </row>
    <row r="1072" spans="1:10" x14ac:dyDescent="0.25">
      <c r="A1072" t="s">
        <v>3043</v>
      </c>
      <c r="B1072" t="s">
        <v>1542</v>
      </c>
      <c r="C1072" t="s">
        <v>1543</v>
      </c>
      <c r="E1072" t="s">
        <v>106</v>
      </c>
      <c r="F1072" s="9">
        <v>36</v>
      </c>
      <c r="G1072" s="9">
        <v>0</v>
      </c>
      <c r="H1072" s="9">
        <v>36</v>
      </c>
      <c r="I1072" s="8">
        <v>13.57</v>
      </c>
      <c r="J1072" s="8">
        <v>488.52</v>
      </c>
    </row>
    <row r="1073" spans="1:10" x14ac:dyDescent="0.25">
      <c r="A1073" t="s">
        <v>3043</v>
      </c>
      <c r="B1073" t="s">
        <v>1542</v>
      </c>
      <c r="C1073" t="s">
        <v>1543</v>
      </c>
      <c r="E1073" t="s">
        <v>113</v>
      </c>
      <c r="F1073" s="9">
        <v>1</v>
      </c>
      <c r="G1073" s="9">
        <v>1</v>
      </c>
      <c r="H1073" s="9">
        <v>0</v>
      </c>
      <c r="I1073" s="8">
        <v>13.2835</v>
      </c>
      <c r="J1073" s="8">
        <v>13.2835</v>
      </c>
    </row>
    <row r="1074" spans="1:10" x14ac:dyDescent="0.25">
      <c r="A1074" t="s">
        <v>3043</v>
      </c>
      <c r="B1074" t="s">
        <v>1542</v>
      </c>
      <c r="C1074" t="s">
        <v>1543</v>
      </c>
      <c r="E1074" t="s">
        <v>109</v>
      </c>
      <c r="F1074" s="9">
        <v>2</v>
      </c>
      <c r="G1074" s="9">
        <v>0</v>
      </c>
      <c r="H1074" s="9">
        <v>2</v>
      </c>
      <c r="I1074" s="8">
        <v>13.558400000000001</v>
      </c>
      <c r="J1074" s="8">
        <v>27.116800000000001</v>
      </c>
    </row>
    <row r="1075" spans="1:10" x14ac:dyDescent="0.25">
      <c r="A1075" t="s">
        <v>2784</v>
      </c>
      <c r="B1075" t="s">
        <v>1544</v>
      </c>
      <c r="C1075" t="s">
        <v>1545</v>
      </c>
      <c r="E1075" t="s">
        <v>106</v>
      </c>
      <c r="F1075" s="9">
        <v>16</v>
      </c>
      <c r="G1075" s="9">
        <v>0</v>
      </c>
      <c r="H1075" s="9">
        <v>16</v>
      </c>
      <c r="I1075" s="8">
        <v>13.56</v>
      </c>
      <c r="J1075" s="8">
        <v>216.96</v>
      </c>
    </row>
    <row r="1076" spans="1:10" x14ac:dyDescent="0.25">
      <c r="A1076" t="s">
        <v>2784</v>
      </c>
      <c r="B1076" t="s">
        <v>1544</v>
      </c>
      <c r="C1076" t="s">
        <v>1545</v>
      </c>
      <c r="E1076" t="s">
        <v>4746</v>
      </c>
      <c r="F1076" s="9">
        <v>2</v>
      </c>
      <c r="G1076" s="9">
        <v>1</v>
      </c>
      <c r="H1076" s="9">
        <v>1</v>
      </c>
      <c r="I1076" s="8">
        <v>13.56</v>
      </c>
      <c r="J1076" s="8">
        <v>27.12</v>
      </c>
    </row>
    <row r="1077" spans="1:10" x14ac:dyDescent="0.25">
      <c r="A1077" t="s">
        <v>2784</v>
      </c>
      <c r="B1077" t="s">
        <v>1544</v>
      </c>
      <c r="C1077" t="s">
        <v>1545</v>
      </c>
      <c r="E1077" t="s">
        <v>113</v>
      </c>
      <c r="F1077" s="9">
        <v>2</v>
      </c>
      <c r="G1077" s="9">
        <v>0</v>
      </c>
      <c r="H1077" s="9">
        <v>2</v>
      </c>
      <c r="I1077" s="8">
        <v>13.558400000000001</v>
      </c>
      <c r="J1077" s="8">
        <v>27.116800000000001</v>
      </c>
    </row>
    <row r="1078" spans="1:10" x14ac:dyDescent="0.25">
      <c r="A1078" t="s">
        <v>2928</v>
      </c>
      <c r="B1078" t="s">
        <v>1546</v>
      </c>
      <c r="C1078" t="s">
        <v>1547</v>
      </c>
      <c r="E1078" t="s">
        <v>113</v>
      </c>
      <c r="F1078" s="9">
        <v>3</v>
      </c>
      <c r="G1078" s="9">
        <v>0</v>
      </c>
      <c r="H1078" s="9">
        <v>3</v>
      </c>
      <c r="I1078" s="8">
        <v>13.2835</v>
      </c>
      <c r="J1078" s="8">
        <v>39.850499999999997</v>
      </c>
    </row>
    <row r="1079" spans="1:10" x14ac:dyDescent="0.25">
      <c r="A1079" t="s">
        <v>2928</v>
      </c>
      <c r="B1079" t="s">
        <v>1546</v>
      </c>
      <c r="C1079" t="s">
        <v>1547</v>
      </c>
      <c r="E1079" t="s">
        <v>106</v>
      </c>
      <c r="F1079" s="9">
        <v>4</v>
      </c>
      <c r="G1079" s="9">
        <v>0</v>
      </c>
      <c r="H1079" s="9">
        <v>4</v>
      </c>
      <c r="I1079" s="8">
        <v>13.558400000000001</v>
      </c>
      <c r="J1079" s="8">
        <v>54.233600000000003</v>
      </c>
    </row>
    <row r="1080" spans="1:10" x14ac:dyDescent="0.25">
      <c r="A1080" t="s">
        <v>2928</v>
      </c>
      <c r="B1080" t="s">
        <v>1546</v>
      </c>
      <c r="C1080" t="s">
        <v>1547</v>
      </c>
      <c r="E1080" t="s">
        <v>109</v>
      </c>
      <c r="F1080" s="9">
        <v>3</v>
      </c>
      <c r="G1080" s="9">
        <v>0</v>
      </c>
      <c r="H1080" s="9">
        <v>3</v>
      </c>
      <c r="I1080" s="8">
        <v>13.558400000000001</v>
      </c>
      <c r="J1080" s="8">
        <v>40.675199999999997</v>
      </c>
    </row>
    <row r="1081" spans="1:10" x14ac:dyDescent="0.25">
      <c r="A1081" t="s">
        <v>3568</v>
      </c>
      <c r="B1081" t="s">
        <v>1548</v>
      </c>
      <c r="C1081" t="s">
        <v>1549</v>
      </c>
      <c r="E1081" t="s">
        <v>106</v>
      </c>
      <c r="F1081" s="9">
        <v>21</v>
      </c>
      <c r="G1081" s="9">
        <v>0</v>
      </c>
      <c r="H1081" s="9">
        <v>21</v>
      </c>
      <c r="I1081" s="8">
        <v>13.2835</v>
      </c>
      <c r="J1081" s="8">
        <v>278.95350000000002</v>
      </c>
    </row>
    <row r="1082" spans="1:10" x14ac:dyDescent="0.25">
      <c r="A1082" t="s">
        <v>3568</v>
      </c>
      <c r="B1082" t="s">
        <v>1548</v>
      </c>
      <c r="C1082" t="s">
        <v>1549</v>
      </c>
      <c r="E1082" t="s">
        <v>113</v>
      </c>
      <c r="F1082" s="9">
        <v>7</v>
      </c>
      <c r="G1082" s="9">
        <v>0</v>
      </c>
      <c r="H1082" s="9">
        <v>7</v>
      </c>
      <c r="I1082" s="8">
        <v>13.2835</v>
      </c>
      <c r="J1082" s="8">
        <v>92.984499999999997</v>
      </c>
    </row>
    <row r="1083" spans="1:10" x14ac:dyDescent="0.25">
      <c r="A1083" t="s">
        <v>2865</v>
      </c>
      <c r="B1083" t="s">
        <v>1550</v>
      </c>
      <c r="C1083" t="s">
        <v>1551</v>
      </c>
      <c r="E1083" t="s">
        <v>106</v>
      </c>
      <c r="F1083" s="9">
        <v>33</v>
      </c>
      <c r="G1083" s="9">
        <v>1</v>
      </c>
      <c r="H1083" s="9">
        <v>32</v>
      </c>
      <c r="I1083" s="8">
        <v>13.76</v>
      </c>
      <c r="J1083" s="8">
        <v>454.08</v>
      </c>
    </row>
    <row r="1084" spans="1:10" x14ac:dyDescent="0.25">
      <c r="A1084" t="s">
        <v>2865</v>
      </c>
      <c r="B1084" t="s">
        <v>1550</v>
      </c>
      <c r="C1084" t="s">
        <v>1551</v>
      </c>
      <c r="E1084" t="s">
        <v>109</v>
      </c>
      <c r="F1084" s="9">
        <v>2</v>
      </c>
      <c r="G1084" s="9">
        <v>0</v>
      </c>
      <c r="H1084" s="9">
        <v>2</v>
      </c>
      <c r="I1084" s="8">
        <v>13.56</v>
      </c>
      <c r="J1084" s="8">
        <v>27.12</v>
      </c>
    </row>
    <row r="1085" spans="1:10" x14ac:dyDescent="0.25">
      <c r="A1085" t="s">
        <v>2865</v>
      </c>
      <c r="B1085" t="s">
        <v>1550</v>
      </c>
      <c r="C1085" t="s">
        <v>1551</v>
      </c>
      <c r="E1085" t="s">
        <v>113</v>
      </c>
      <c r="F1085" s="9">
        <v>12</v>
      </c>
      <c r="G1085" s="9">
        <v>0</v>
      </c>
      <c r="H1085" s="9">
        <v>12</v>
      </c>
      <c r="I1085" s="8">
        <v>13.558400000000001</v>
      </c>
      <c r="J1085" s="8">
        <v>162.70079999999999</v>
      </c>
    </row>
    <row r="1086" spans="1:10" x14ac:dyDescent="0.25">
      <c r="A1086" t="s">
        <v>2987</v>
      </c>
      <c r="B1086" t="s">
        <v>1552</v>
      </c>
      <c r="C1086" t="s">
        <v>1553</v>
      </c>
      <c r="E1086" t="s">
        <v>106</v>
      </c>
      <c r="F1086" s="9">
        <v>7</v>
      </c>
      <c r="G1086" s="9">
        <v>1</v>
      </c>
      <c r="H1086" s="9">
        <v>6</v>
      </c>
      <c r="I1086" s="8">
        <v>13.56</v>
      </c>
      <c r="J1086" s="8">
        <v>94.92</v>
      </c>
    </row>
    <row r="1087" spans="1:10" x14ac:dyDescent="0.25">
      <c r="A1087" t="s">
        <v>2987</v>
      </c>
      <c r="B1087" t="s">
        <v>1552</v>
      </c>
      <c r="C1087" t="s">
        <v>1553</v>
      </c>
      <c r="E1087" t="s">
        <v>109</v>
      </c>
      <c r="F1087" s="9">
        <v>6</v>
      </c>
      <c r="G1087" s="9">
        <v>0</v>
      </c>
      <c r="H1087" s="9">
        <v>6</v>
      </c>
      <c r="I1087" s="8">
        <v>13.558400000000001</v>
      </c>
      <c r="J1087" s="8">
        <v>81.350399999999993</v>
      </c>
    </row>
    <row r="1088" spans="1:10" x14ac:dyDescent="0.25">
      <c r="A1088" t="s">
        <v>3130</v>
      </c>
      <c r="B1088" t="s">
        <v>1554</v>
      </c>
      <c r="C1088" t="s">
        <v>1555</v>
      </c>
      <c r="E1088" t="s">
        <v>113</v>
      </c>
      <c r="F1088" s="9">
        <v>3</v>
      </c>
      <c r="G1088" s="9">
        <v>0</v>
      </c>
      <c r="H1088" s="9">
        <v>3</v>
      </c>
      <c r="I1088" s="8">
        <v>13.2835</v>
      </c>
      <c r="J1088" s="8">
        <v>39.850499999999997</v>
      </c>
    </row>
    <row r="1089" spans="1:10" x14ac:dyDescent="0.25">
      <c r="A1089" t="s">
        <v>3130</v>
      </c>
      <c r="B1089" t="s">
        <v>1554</v>
      </c>
      <c r="C1089" t="s">
        <v>1555</v>
      </c>
      <c r="E1089" t="s">
        <v>106</v>
      </c>
      <c r="F1089" s="9">
        <v>3</v>
      </c>
      <c r="G1089" s="9">
        <v>0</v>
      </c>
      <c r="H1089" s="9">
        <v>3</v>
      </c>
      <c r="I1089" s="8">
        <v>13.558400000000001</v>
      </c>
      <c r="J1089" s="8">
        <v>40.675199999999997</v>
      </c>
    </row>
    <row r="1090" spans="1:10" x14ac:dyDescent="0.25">
      <c r="A1090" t="s">
        <v>3130</v>
      </c>
      <c r="B1090" t="s">
        <v>1554</v>
      </c>
      <c r="C1090" t="s">
        <v>1555</v>
      </c>
      <c r="E1090" t="s">
        <v>109</v>
      </c>
      <c r="F1090" s="9">
        <v>6</v>
      </c>
      <c r="G1090" s="9">
        <v>0</v>
      </c>
      <c r="H1090" s="9">
        <v>6</v>
      </c>
      <c r="I1090" s="8">
        <v>13.558400000000001</v>
      </c>
      <c r="J1090" s="8">
        <v>81.350399999999993</v>
      </c>
    </row>
    <row r="1091" spans="1:10" x14ac:dyDescent="0.25">
      <c r="A1091" t="s">
        <v>3569</v>
      </c>
      <c r="B1091" t="s">
        <v>1556</v>
      </c>
      <c r="C1091" t="s">
        <v>1557</v>
      </c>
      <c r="E1091" t="s">
        <v>106</v>
      </c>
      <c r="F1091" s="9">
        <v>16</v>
      </c>
      <c r="G1091" s="9">
        <v>3</v>
      </c>
      <c r="H1091" s="9">
        <v>13</v>
      </c>
      <c r="I1091" s="8">
        <v>13.56</v>
      </c>
      <c r="J1091" s="8">
        <v>216.96</v>
      </c>
    </row>
    <row r="1092" spans="1:10" x14ac:dyDescent="0.25">
      <c r="A1092" t="s">
        <v>3569</v>
      </c>
      <c r="B1092" t="s">
        <v>1556</v>
      </c>
      <c r="C1092" t="s">
        <v>1557</v>
      </c>
      <c r="E1092" t="s">
        <v>109</v>
      </c>
      <c r="F1092" s="9">
        <v>6</v>
      </c>
      <c r="G1092" s="9">
        <v>0</v>
      </c>
      <c r="H1092" s="9">
        <v>6</v>
      </c>
      <c r="I1092" s="8">
        <v>13.558400000000001</v>
      </c>
      <c r="J1092" s="8">
        <v>81.350399999999993</v>
      </c>
    </row>
    <row r="1093" spans="1:10" x14ac:dyDescent="0.25">
      <c r="A1093" t="s">
        <v>2825</v>
      </c>
      <c r="B1093" t="s">
        <v>1558</v>
      </c>
      <c r="C1093" t="s">
        <v>1559</v>
      </c>
      <c r="E1093" t="s">
        <v>106</v>
      </c>
      <c r="F1093" s="9">
        <v>22</v>
      </c>
      <c r="G1093" s="9">
        <v>0</v>
      </c>
      <c r="H1093" s="9">
        <v>22</v>
      </c>
      <c r="I1093" s="8">
        <v>13.57</v>
      </c>
      <c r="J1093" s="8">
        <v>298.54000000000002</v>
      </c>
    </row>
    <row r="1094" spans="1:10" x14ac:dyDescent="0.25">
      <c r="A1094" t="s">
        <v>2866</v>
      </c>
      <c r="B1094" t="s">
        <v>1560</v>
      </c>
      <c r="C1094" t="s">
        <v>1561</v>
      </c>
      <c r="E1094" t="s">
        <v>106</v>
      </c>
      <c r="F1094" s="9">
        <v>6</v>
      </c>
      <c r="G1094" s="9">
        <v>3</v>
      </c>
      <c r="H1094" s="9">
        <v>3</v>
      </c>
      <c r="I1094" s="8">
        <v>13.56</v>
      </c>
      <c r="J1094" s="8">
        <v>81.36</v>
      </c>
    </row>
    <row r="1095" spans="1:10" x14ac:dyDescent="0.25">
      <c r="A1095" t="s">
        <v>2866</v>
      </c>
      <c r="B1095" t="s">
        <v>1560</v>
      </c>
      <c r="C1095" t="s">
        <v>1561</v>
      </c>
      <c r="E1095" t="s">
        <v>113</v>
      </c>
      <c r="F1095" s="9">
        <v>6</v>
      </c>
      <c r="G1095" s="9">
        <v>0</v>
      </c>
      <c r="H1095" s="9">
        <v>6</v>
      </c>
      <c r="I1095" s="8">
        <v>13.558400000000001</v>
      </c>
      <c r="J1095" s="8">
        <v>81.350399999999993</v>
      </c>
    </row>
    <row r="1096" spans="1:10" x14ac:dyDescent="0.25">
      <c r="A1096" t="s">
        <v>2866</v>
      </c>
      <c r="B1096" t="s">
        <v>1560</v>
      </c>
      <c r="C1096" t="s">
        <v>1561</v>
      </c>
      <c r="E1096" t="s">
        <v>109</v>
      </c>
      <c r="F1096" s="9">
        <v>3</v>
      </c>
      <c r="G1096" s="9">
        <v>1</v>
      </c>
      <c r="H1096" s="9">
        <v>2</v>
      </c>
      <c r="I1096" s="8">
        <v>13.558400000000001</v>
      </c>
      <c r="J1096" s="8">
        <v>40.675199999999997</v>
      </c>
    </row>
    <row r="1097" spans="1:10" x14ac:dyDescent="0.25">
      <c r="A1097" t="s">
        <v>3113</v>
      </c>
      <c r="B1097" t="s">
        <v>1562</v>
      </c>
      <c r="C1097" t="s">
        <v>1563</v>
      </c>
      <c r="E1097" t="s">
        <v>113</v>
      </c>
      <c r="F1097" s="9">
        <v>4</v>
      </c>
      <c r="G1097" s="9">
        <v>0</v>
      </c>
      <c r="H1097" s="9">
        <v>4</v>
      </c>
      <c r="I1097" s="8">
        <v>13.56</v>
      </c>
      <c r="J1097" s="8">
        <v>54.24</v>
      </c>
    </row>
    <row r="1098" spans="1:10" x14ac:dyDescent="0.25">
      <c r="A1098" t="s">
        <v>3113</v>
      </c>
      <c r="B1098" t="s">
        <v>1562</v>
      </c>
      <c r="C1098" t="s">
        <v>1563</v>
      </c>
      <c r="E1098" t="s">
        <v>106</v>
      </c>
      <c r="F1098" s="9">
        <v>4</v>
      </c>
      <c r="G1098" s="9">
        <v>0</v>
      </c>
      <c r="H1098" s="9">
        <v>4</v>
      </c>
      <c r="I1098" s="8">
        <v>13.558400000000001</v>
      </c>
      <c r="J1098" s="8">
        <v>54.233600000000003</v>
      </c>
    </row>
    <row r="1099" spans="1:10" x14ac:dyDescent="0.25">
      <c r="A1099" t="s">
        <v>3113</v>
      </c>
      <c r="B1099" t="s">
        <v>1562</v>
      </c>
      <c r="C1099" t="s">
        <v>1563</v>
      </c>
      <c r="E1099" t="s">
        <v>109</v>
      </c>
      <c r="F1099" s="9">
        <v>3</v>
      </c>
      <c r="G1099" s="9">
        <v>0</v>
      </c>
      <c r="H1099" s="9">
        <v>3</v>
      </c>
      <c r="I1099" s="8">
        <v>13.558400000000001</v>
      </c>
      <c r="J1099" s="8">
        <v>40.675199999999997</v>
      </c>
    </row>
    <row r="1100" spans="1:10" x14ac:dyDescent="0.25">
      <c r="A1100" t="s">
        <v>2818</v>
      </c>
      <c r="B1100" t="s">
        <v>1564</v>
      </c>
      <c r="C1100" t="s">
        <v>1565</v>
      </c>
      <c r="E1100" t="s">
        <v>106</v>
      </c>
      <c r="F1100" s="9">
        <v>17</v>
      </c>
      <c r="G1100" s="9">
        <v>4</v>
      </c>
      <c r="H1100" s="9">
        <v>13</v>
      </c>
      <c r="I1100" s="8">
        <v>13.56</v>
      </c>
      <c r="J1100" s="8">
        <v>230.52</v>
      </c>
    </row>
    <row r="1101" spans="1:10" x14ac:dyDescent="0.25">
      <c r="A1101" t="s">
        <v>2818</v>
      </c>
      <c r="B1101" t="s">
        <v>1564</v>
      </c>
      <c r="C1101" t="s">
        <v>1565</v>
      </c>
      <c r="E1101" t="s">
        <v>109</v>
      </c>
      <c r="F1101" s="9">
        <v>5</v>
      </c>
      <c r="G1101" s="9">
        <v>0</v>
      </c>
      <c r="H1101" s="9">
        <v>5</v>
      </c>
      <c r="I1101" s="8">
        <v>13.558400000000001</v>
      </c>
      <c r="J1101" s="8">
        <v>67.792000000000002</v>
      </c>
    </row>
    <row r="1102" spans="1:10" x14ac:dyDescent="0.25">
      <c r="A1102" t="s">
        <v>2783</v>
      </c>
      <c r="B1102" t="s">
        <v>1566</v>
      </c>
      <c r="C1102" t="s">
        <v>1567</v>
      </c>
      <c r="E1102" t="s">
        <v>109</v>
      </c>
      <c r="F1102" s="9">
        <v>10</v>
      </c>
      <c r="G1102" s="9">
        <v>0</v>
      </c>
      <c r="H1102" s="9">
        <v>10</v>
      </c>
      <c r="I1102" s="8">
        <v>13.56</v>
      </c>
      <c r="J1102" s="8">
        <v>135.6</v>
      </c>
    </row>
    <row r="1103" spans="1:10" x14ac:dyDescent="0.25">
      <c r="A1103" t="s">
        <v>2783</v>
      </c>
      <c r="B1103" t="s">
        <v>1566</v>
      </c>
      <c r="C1103" t="s">
        <v>1567</v>
      </c>
      <c r="E1103" t="s">
        <v>106</v>
      </c>
      <c r="F1103" s="9">
        <v>14</v>
      </c>
      <c r="G1103" s="9">
        <v>1</v>
      </c>
      <c r="H1103" s="9">
        <v>13</v>
      </c>
      <c r="I1103" s="8">
        <v>13.56</v>
      </c>
      <c r="J1103" s="8">
        <v>189.84</v>
      </c>
    </row>
    <row r="1104" spans="1:10" x14ac:dyDescent="0.25">
      <c r="A1104" t="s">
        <v>2783</v>
      </c>
      <c r="B1104" t="s">
        <v>1566</v>
      </c>
      <c r="C1104" t="s">
        <v>1567</v>
      </c>
      <c r="E1104" t="s">
        <v>861</v>
      </c>
      <c r="F1104" s="9">
        <v>6</v>
      </c>
      <c r="G1104" s="9">
        <v>2</v>
      </c>
      <c r="H1104" s="9">
        <v>4</v>
      </c>
      <c r="I1104" s="8">
        <v>13.56</v>
      </c>
      <c r="J1104" s="8">
        <v>81.36</v>
      </c>
    </row>
    <row r="1105" spans="1:10" x14ac:dyDescent="0.25">
      <c r="A1105" t="s">
        <v>2783</v>
      </c>
      <c r="B1105" t="s">
        <v>1566</v>
      </c>
      <c r="C1105" t="s">
        <v>1567</v>
      </c>
      <c r="E1105" t="s">
        <v>113</v>
      </c>
      <c r="F1105" s="9">
        <v>15</v>
      </c>
      <c r="G1105" s="9">
        <v>0</v>
      </c>
      <c r="H1105" s="9">
        <v>15</v>
      </c>
      <c r="I1105" s="8">
        <v>13.56</v>
      </c>
      <c r="J1105" s="8">
        <v>203.4</v>
      </c>
    </row>
    <row r="1106" spans="1:10" x14ac:dyDescent="0.25">
      <c r="A1106" t="s">
        <v>3038</v>
      </c>
      <c r="B1106" t="s">
        <v>1568</v>
      </c>
      <c r="C1106" t="s">
        <v>1569</v>
      </c>
      <c r="E1106" t="s">
        <v>106</v>
      </c>
      <c r="F1106" s="9">
        <v>1</v>
      </c>
      <c r="G1106" s="9">
        <v>1</v>
      </c>
      <c r="H1106" s="9">
        <v>0</v>
      </c>
      <c r="I1106" s="8">
        <v>13.56</v>
      </c>
      <c r="J1106" s="8">
        <v>13.56</v>
      </c>
    </row>
    <row r="1107" spans="1:10" x14ac:dyDescent="0.25">
      <c r="A1107" t="s">
        <v>3038</v>
      </c>
      <c r="B1107" t="s">
        <v>1568</v>
      </c>
      <c r="C1107" t="s">
        <v>1569</v>
      </c>
      <c r="E1107" t="s">
        <v>113</v>
      </c>
      <c r="F1107" s="9">
        <v>13</v>
      </c>
      <c r="G1107" s="9">
        <v>0</v>
      </c>
      <c r="H1107" s="9">
        <v>13</v>
      </c>
      <c r="I1107" s="8">
        <v>13.558400000000001</v>
      </c>
      <c r="J1107" s="8">
        <v>176.25919999999999</v>
      </c>
    </row>
    <row r="1108" spans="1:10" x14ac:dyDescent="0.25">
      <c r="A1108" t="s">
        <v>3038</v>
      </c>
      <c r="B1108" t="s">
        <v>1568</v>
      </c>
      <c r="C1108" t="s">
        <v>1569</v>
      </c>
      <c r="E1108" t="s">
        <v>109</v>
      </c>
      <c r="F1108" s="9">
        <v>11</v>
      </c>
      <c r="G1108" s="9">
        <v>0</v>
      </c>
      <c r="H1108" s="9">
        <v>11</v>
      </c>
      <c r="I1108" s="8">
        <v>13.558400000000001</v>
      </c>
      <c r="J1108" s="8">
        <v>149.14240000000001</v>
      </c>
    </row>
    <row r="1109" spans="1:10" x14ac:dyDescent="0.25">
      <c r="A1109" t="s">
        <v>2874</v>
      </c>
      <c r="B1109" t="s">
        <v>1570</v>
      </c>
      <c r="C1109" t="s">
        <v>1571</v>
      </c>
      <c r="E1109" t="s">
        <v>113</v>
      </c>
      <c r="F1109" s="9">
        <v>2</v>
      </c>
      <c r="G1109" s="9">
        <v>0</v>
      </c>
      <c r="H1109" s="9">
        <v>2</v>
      </c>
      <c r="I1109" s="8">
        <v>13.558400000000001</v>
      </c>
      <c r="J1109" s="8">
        <v>27.116800000000001</v>
      </c>
    </row>
    <row r="1110" spans="1:10" x14ac:dyDescent="0.25">
      <c r="A1110" t="s">
        <v>2874</v>
      </c>
      <c r="B1110" t="s">
        <v>1570</v>
      </c>
      <c r="C1110" t="s">
        <v>1571</v>
      </c>
      <c r="E1110" t="s">
        <v>106</v>
      </c>
      <c r="F1110" s="9">
        <v>4</v>
      </c>
      <c r="G1110" s="9">
        <v>1</v>
      </c>
      <c r="H1110" s="9">
        <v>3</v>
      </c>
      <c r="I1110" s="8">
        <v>13.56</v>
      </c>
      <c r="J1110" s="8">
        <v>54.24</v>
      </c>
    </row>
    <row r="1111" spans="1:10" x14ac:dyDescent="0.25">
      <c r="A1111" t="s">
        <v>2874</v>
      </c>
      <c r="B1111" t="s">
        <v>1570</v>
      </c>
      <c r="C1111" t="s">
        <v>1571</v>
      </c>
      <c r="E1111" t="s">
        <v>109</v>
      </c>
      <c r="F1111" s="9">
        <v>8</v>
      </c>
      <c r="G1111" s="9">
        <v>0</v>
      </c>
      <c r="H1111" s="9">
        <v>8</v>
      </c>
      <c r="I1111" s="8">
        <v>13.558400000000001</v>
      </c>
      <c r="J1111" s="8">
        <v>108.46720000000001</v>
      </c>
    </row>
    <row r="1112" spans="1:10" x14ac:dyDescent="0.25">
      <c r="A1112" t="s">
        <v>3103</v>
      </c>
      <c r="B1112" t="s">
        <v>1572</v>
      </c>
      <c r="C1112" t="s">
        <v>1573</v>
      </c>
      <c r="E1112" t="s">
        <v>113</v>
      </c>
      <c r="F1112" s="9">
        <v>17</v>
      </c>
      <c r="G1112" s="9">
        <v>0</v>
      </c>
      <c r="H1112" s="9">
        <v>17</v>
      </c>
      <c r="I1112" s="8">
        <v>13.558400000000001</v>
      </c>
      <c r="J1112" s="8">
        <v>230.49279999999999</v>
      </c>
    </row>
    <row r="1113" spans="1:10" x14ac:dyDescent="0.25">
      <c r="A1113" t="s">
        <v>3103</v>
      </c>
      <c r="B1113" t="s">
        <v>1572</v>
      </c>
      <c r="C1113" t="s">
        <v>1573</v>
      </c>
      <c r="E1113" t="s">
        <v>106</v>
      </c>
      <c r="F1113" s="9">
        <v>12</v>
      </c>
      <c r="G1113" s="9">
        <v>1</v>
      </c>
      <c r="H1113" s="9">
        <v>11</v>
      </c>
      <c r="I1113" s="8">
        <v>13.558400000000001</v>
      </c>
      <c r="J1113" s="8">
        <v>162.70079999999999</v>
      </c>
    </row>
    <row r="1114" spans="1:10" x14ac:dyDescent="0.25">
      <c r="A1114" t="s">
        <v>3103</v>
      </c>
      <c r="B1114" t="s">
        <v>1572</v>
      </c>
      <c r="C1114" t="s">
        <v>1573</v>
      </c>
      <c r="E1114" t="s">
        <v>109</v>
      </c>
      <c r="F1114" s="9">
        <v>11</v>
      </c>
      <c r="G1114" s="9">
        <v>0</v>
      </c>
      <c r="H1114" s="9">
        <v>11</v>
      </c>
      <c r="I1114" s="8">
        <v>13.558400000000001</v>
      </c>
      <c r="J1114" s="8">
        <v>149.14240000000001</v>
      </c>
    </row>
    <row r="1115" spans="1:10" x14ac:dyDescent="0.25">
      <c r="A1115" t="s">
        <v>3095</v>
      </c>
      <c r="B1115" t="s">
        <v>1574</v>
      </c>
      <c r="C1115" t="s">
        <v>1575</v>
      </c>
      <c r="E1115" t="s">
        <v>106</v>
      </c>
      <c r="F1115" s="9">
        <v>8</v>
      </c>
      <c r="G1115" s="9">
        <v>2</v>
      </c>
      <c r="H1115" s="9">
        <v>6</v>
      </c>
      <c r="I1115" s="8">
        <v>14.03</v>
      </c>
      <c r="J1115" s="8">
        <v>112.24</v>
      </c>
    </row>
    <row r="1116" spans="1:10" x14ac:dyDescent="0.25">
      <c r="A1116" t="s">
        <v>3095</v>
      </c>
      <c r="B1116" t="s">
        <v>1574</v>
      </c>
      <c r="C1116" t="s">
        <v>1575</v>
      </c>
      <c r="E1116" t="s">
        <v>113</v>
      </c>
      <c r="F1116" s="9">
        <v>42</v>
      </c>
      <c r="G1116" s="9">
        <v>1</v>
      </c>
      <c r="H1116" s="9">
        <v>41</v>
      </c>
      <c r="I1116" s="8">
        <v>14.11</v>
      </c>
      <c r="J1116" s="8">
        <v>592.62</v>
      </c>
    </row>
    <row r="1117" spans="1:10" x14ac:dyDescent="0.25">
      <c r="A1117" t="s">
        <v>3095</v>
      </c>
      <c r="B1117" t="s">
        <v>1574</v>
      </c>
      <c r="C1117" t="s">
        <v>1575</v>
      </c>
      <c r="E1117" t="s">
        <v>109</v>
      </c>
      <c r="F1117" s="9">
        <v>2</v>
      </c>
      <c r="G1117" s="9">
        <v>0</v>
      </c>
      <c r="H1117" s="9">
        <v>2</v>
      </c>
      <c r="I1117" s="8">
        <v>14.03</v>
      </c>
      <c r="J1117" s="8">
        <v>28.06</v>
      </c>
    </row>
    <row r="1118" spans="1:10" x14ac:dyDescent="0.25">
      <c r="A1118" t="s">
        <v>3095</v>
      </c>
      <c r="B1118" t="s">
        <v>1574</v>
      </c>
      <c r="C1118" t="s">
        <v>1575</v>
      </c>
      <c r="E1118" t="s">
        <v>4746</v>
      </c>
      <c r="F1118" s="9">
        <v>10</v>
      </c>
      <c r="G1118" s="9">
        <v>0</v>
      </c>
      <c r="H1118" s="9">
        <v>10</v>
      </c>
      <c r="I1118" s="8">
        <v>14.03</v>
      </c>
      <c r="J1118" s="8">
        <v>140.30000000000001</v>
      </c>
    </row>
    <row r="1119" spans="1:10" x14ac:dyDescent="0.25">
      <c r="A1119" t="s">
        <v>3570</v>
      </c>
      <c r="B1119" t="s">
        <v>1576</v>
      </c>
      <c r="C1119" t="s">
        <v>1577</v>
      </c>
      <c r="E1119" t="s">
        <v>113</v>
      </c>
      <c r="F1119" s="9">
        <v>5</v>
      </c>
      <c r="G1119" s="9">
        <v>0</v>
      </c>
      <c r="H1119" s="9">
        <v>5</v>
      </c>
      <c r="I1119" s="8">
        <v>13.32</v>
      </c>
      <c r="J1119" s="8">
        <v>66.599999999999994</v>
      </c>
    </row>
    <row r="1120" spans="1:10" x14ac:dyDescent="0.25">
      <c r="A1120" t="s">
        <v>3570</v>
      </c>
      <c r="B1120" t="s">
        <v>1576</v>
      </c>
      <c r="C1120" t="s">
        <v>1577</v>
      </c>
      <c r="E1120" t="s">
        <v>109</v>
      </c>
      <c r="F1120" s="9">
        <v>3</v>
      </c>
      <c r="G1120" s="9">
        <v>0</v>
      </c>
      <c r="H1120" s="9">
        <v>3</v>
      </c>
      <c r="I1120" s="8">
        <v>14.12</v>
      </c>
      <c r="J1120" s="8">
        <v>42.36</v>
      </c>
    </row>
    <row r="1121" spans="1:10" x14ac:dyDescent="0.25">
      <c r="A1121" t="s">
        <v>3570</v>
      </c>
      <c r="B1121" t="s">
        <v>1576</v>
      </c>
      <c r="C1121" t="s">
        <v>1577</v>
      </c>
      <c r="E1121" t="s">
        <v>4746</v>
      </c>
      <c r="F1121" s="9">
        <v>9</v>
      </c>
      <c r="G1121" s="9">
        <v>0</v>
      </c>
      <c r="H1121" s="9">
        <v>9</v>
      </c>
      <c r="I1121" s="8">
        <v>14.03</v>
      </c>
      <c r="J1121" s="8">
        <v>126.27</v>
      </c>
    </row>
    <row r="1122" spans="1:10" x14ac:dyDescent="0.25">
      <c r="A1122" t="s">
        <v>3571</v>
      </c>
      <c r="B1122" t="s">
        <v>1578</v>
      </c>
      <c r="C1122" t="s">
        <v>1579</v>
      </c>
      <c r="E1122" t="s">
        <v>1201</v>
      </c>
      <c r="F1122" s="9">
        <v>3</v>
      </c>
      <c r="G1122" s="9">
        <v>0</v>
      </c>
      <c r="H1122" s="9">
        <v>3</v>
      </c>
      <c r="I1122" s="8">
        <v>45.26</v>
      </c>
      <c r="J1122" s="8">
        <v>135.78</v>
      </c>
    </row>
    <row r="1123" spans="1:10" x14ac:dyDescent="0.25">
      <c r="A1123" t="s">
        <v>3571</v>
      </c>
      <c r="B1123" t="s">
        <v>1578</v>
      </c>
      <c r="C1123" t="s">
        <v>1579</v>
      </c>
      <c r="E1123" t="s">
        <v>106</v>
      </c>
      <c r="F1123" s="9">
        <v>1</v>
      </c>
      <c r="G1123" s="9">
        <v>1</v>
      </c>
      <c r="H1123" s="9">
        <v>0</v>
      </c>
      <c r="I1123" s="8">
        <v>48.31</v>
      </c>
      <c r="J1123" s="8">
        <v>48.31</v>
      </c>
    </row>
    <row r="1124" spans="1:10" x14ac:dyDescent="0.25">
      <c r="A1124" t="s">
        <v>570</v>
      </c>
      <c r="B1124" t="s">
        <v>214</v>
      </c>
      <c r="C1124" t="s">
        <v>215</v>
      </c>
      <c r="E1124" t="s">
        <v>113</v>
      </c>
      <c r="F1124" s="9">
        <v>44</v>
      </c>
      <c r="G1124" s="9">
        <v>1</v>
      </c>
      <c r="H1124" s="9">
        <v>43</v>
      </c>
      <c r="I1124" s="8">
        <v>13.2728</v>
      </c>
      <c r="J1124" s="8">
        <v>584.00319999999999</v>
      </c>
    </row>
    <row r="1125" spans="1:10" x14ac:dyDescent="0.25">
      <c r="A1125" t="s">
        <v>570</v>
      </c>
      <c r="B1125" t="s">
        <v>214</v>
      </c>
      <c r="C1125" t="s">
        <v>215</v>
      </c>
      <c r="E1125" t="s">
        <v>4746</v>
      </c>
      <c r="F1125" s="9">
        <v>14</v>
      </c>
      <c r="G1125" s="9">
        <v>0</v>
      </c>
      <c r="H1125" s="9">
        <v>14</v>
      </c>
      <c r="I1125" s="8">
        <v>13.6722</v>
      </c>
      <c r="J1125" s="8">
        <v>191.41079999999999</v>
      </c>
    </row>
    <row r="1126" spans="1:10" x14ac:dyDescent="0.25">
      <c r="A1126" t="s">
        <v>570</v>
      </c>
      <c r="B1126" t="s">
        <v>214</v>
      </c>
      <c r="C1126" t="s">
        <v>215</v>
      </c>
      <c r="E1126" t="s">
        <v>15</v>
      </c>
      <c r="F1126" s="9">
        <v>5</v>
      </c>
      <c r="G1126" s="9">
        <v>0</v>
      </c>
      <c r="H1126" s="9">
        <v>5</v>
      </c>
      <c r="I1126" s="8">
        <v>18.4986</v>
      </c>
      <c r="J1126" s="8">
        <v>92.492999999999995</v>
      </c>
    </row>
    <row r="1127" spans="1:10" x14ac:dyDescent="0.25">
      <c r="A1127" t="s">
        <v>588</v>
      </c>
      <c r="B1127" t="s">
        <v>216</v>
      </c>
      <c r="C1127" t="s">
        <v>217</v>
      </c>
      <c r="E1127" t="s">
        <v>4746</v>
      </c>
      <c r="F1127" s="9">
        <v>166</v>
      </c>
      <c r="G1127" s="9">
        <v>1</v>
      </c>
      <c r="H1127" s="9">
        <v>165</v>
      </c>
      <c r="I1127" s="8">
        <v>14.03</v>
      </c>
      <c r="J1127" s="8">
        <v>2328.98</v>
      </c>
    </row>
    <row r="1128" spans="1:10" x14ac:dyDescent="0.25">
      <c r="A1128" t="s">
        <v>588</v>
      </c>
      <c r="B1128" t="s">
        <v>216</v>
      </c>
      <c r="C1128" t="s">
        <v>217</v>
      </c>
      <c r="E1128" t="s">
        <v>119</v>
      </c>
      <c r="F1128" s="9">
        <v>2</v>
      </c>
      <c r="G1128" s="9">
        <v>2</v>
      </c>
      <c r="H1128" s="9">
        <v>0</v>
      </c>
      <c r="I1128" s="8">
        <v>13.770300000000001</v>
      </c>
      <c r="J1128" s="8">
        <v>27.540600000000001</v>
      </c>
    </row>
    <row r="1129" spans="1:10" x14ac:dyDescent="0.25">
      <c r="A1129" t="s">
        <v>588</v>
      </c>
      <c r="B1129" t="s">
        <v>216</v>
      </c>
      <c r="C1129" t="s">
        <v>217</v>
      </c>
      <c r="E1129" t="s">
        <v>113</v>
      </c>
      <c r="F1129" s="9">
        <v>104</v>
      </c>
      <c r="G1129" s="9">
        <v>0</v>
      </c>
      <c r="H1129" s="9">
        <v>104</v>
      </c>
      <c r="I1129" s="8">
        <v>14.132099999999999</v>
      </c>
      <c r="J1129" s="8">
        <v>1469.7384</v>
      </c>
    </row>
    <row r="1130" spans="1:10" x14ac:dyDescent="0.25">
      <c r="A1130" t="s">
        <v>588</v>
      </c>
      <c r="B1130" t="s">
        <v>216</v>
      </c>
      <c r="C1130" t="s">
        <v>217</v>
      </c>
      <c r="E1130" t="s">
        <v>106</v>
      </c>
      <c r="F1130" s="9">
        <v>0</v>
      </c>
      <c r="G1130" s="9">
        <v>0</v>
      </c>
      <c r="H1130" s="9">
        <v>0</v>
      </c>
      <c r="I1130" s="8">
        <v>14.03</v>
      </c>
      <c r="J1130" s="8">
        <v>0</v>
      </c>
    </row>
    <row r="1131" spans="1:10" x14ac:dyDescent="0.25">
      <c r="A1131" t="s">
        <v>588</v>
      </c>
      <c r="B1131" t="s">
        <v>216</v>
      </c>
      <c r="C1131" t="s">
        <v>217</v>
      </c>
      <c r="E1131" t="s">
        <v>820</v>
      </c>
      <c r="F1131" s="9">
        <v>2</v>
      </c>
      <c r="G1131" s="9">
        <v>0</v>
      </c>
      <c r="H1131" s="9">
        <v>2</v>
      </c>
      <c r="I1131" s="8">
        <v>14.03</v>
      </c>
      <c r="J1131" s="8">
        <v>28.06</v>
      </c>
    </row>
    <row r="1132" spans="1:10" x14ac:dyDescent="0.25">
      <c r="A1132" t="s">
        <v>588</v>
      </c>
      <c r="B1132" t="s">
        <v>216</v>
      </c>
      <c r="C1132" t="s">
        <v>217</v>
      </c>
      <c r="E1132" t="s">
        <v>861</v>
      </c>
      <c r="F1132" s="9">
        <v>1</v>
      </c>
      <c r="G1132" s="9">
        <v>0</v>
      </c>
      <c r="H1132" s="9">
        <v>1</v>
      </c>
      <c r="I1132" s="8">
        <v>14.03</v>
      </c>
      <c r="J1132" s="8">
        <v>14.03</v>
      </c>
    </row>
    <row r="1133" spans="1:10" x14ac:dyDescent="0.25">
      <c r="A1133" t="s">
        <v>588</v>
      </c>
      <c r="B1133" t="s">
        <v>216</v>
      </c>
      <c r="C1133" t="s">
        <v>217</v>
      </c>
      <c r="E1133" t="s">
        <v>109</v>
      </c>
      <c r="F1133" s="9">
        <v>2</v>
      </c>
      <c r="G1133" s="9">
        <v>0</v>
      </c>
      <c r="H1133" s="9">
        <v>2</v>
      </c>
      <c r="I1133" s="8">
        <v>14.03</v>
      </c>
      <c r="J1133" s="8">
        <v>28.06</v>
      </c>
    </row>
    <row r="1134" spans="1:10" x14ac:dyDescent="0.25">
      <c r="A1134" t="s">
        <v>518</v>
      </c>
      <c r="B1134" t="s">
        <v>218</v>
      </c>
      <c r="C1134" t="s">
        <v>219</v>
      </c>
      <c r="E1134" t="s">
        <v>106</v>
      </c>
      <c r="F1134" s="9">
        <v>11</v>
      </c>
      <c r="G1134" s="9">
        <v>1</v>
      </c>
      <c r="H1134" s="9">
        <v>10</v>
      </c>
      <c r="I1134" s="8">
        <v>48.31</v>
      </c>
      <c r="J1134" s="8">
        <v>531.41</v>
      </c>
    </row>
    <row r="1135" spans="1:10" x14ac:dyDescent="0.25">
      <c r="A1135" t="s">
        <v>518</v>
      </c>
      <c r="B1135" t="s">
        <v>218</v>
      </c>
      <c r="C1135" t="s">
        <v>219</v>
      </c>
      <c r="E1135" t="s">
        <v>109</v>
      </c>
      <c r="F1135" s="9">
        <v>44</v>
      </c>
      <c r="G1135" s="9">
        <v>0</v>
      </c>
      <c r="H1135" s="9">
        <v>44</v>
      </c>
      <c r="I1135" s="8">
        <v>48.31</v>
      </c>
      <c r="J1135" s="8">
        <v>2125.64</v>
      </c>
    </row>
    <row r="1136" spans="1:10" x14ac:dyDescent="0.25">
      <c r="A1136" t="s">
        <v>518</v>
      </c>
      <c r="B1136" t="s">
        <v>218</v>
      </c>
      <c r="C1136" t="s">
        <v>219</v>
      </c>
      <c r="E1136" t="s">
        <v>113</v>
      </c>
      <c r="F1136" s="9">
        <v>4</v>
      </c>
      <c r="G1136" s="9">
        <v>2</v>
      </c>
      <c r="H1136" s="9">
        <v>2</v>
      </c>
      <c r="I1136" s="8">
        <v>48.31</v>
      </c>
      <c r="J1136" s="8">
        <v>193.24</v>
      </c>
    </row>
    <row r="1137" spans="1:10" x14ac:dyDescent="0.25">
      <c r="A1137" t="s">
        <v>518</v>
      </c>
      <c r="B1137" t="s">
        <v>218</v>
      </c>
      <c r="C1137" t="s">
        <v>219</v>
      </c>
      <c r="E1137" t="s">
        <v>1201</v>
      </c>
      <c r="F1137" s="9">
        <v>5</v>
      </c>
      <c r="G1137" s="9">
        <v>5</v>
      </c>
      <c r="H1137" s="9">
        <v>0</v>
      </c>
      <c r="I1137" s="8">
        <v>46.567500000000003</v>
      </c>
      <c r="J1137" s="8">
        <v>232.83750000000001</v>
      </c>
    </row>
    <row r="1138" spans="1:10" x14ac:dyDescent="0.25">
      <c r="A1138" t="s">
        <v>518</v>
      </c>
      <c r="B1138" t="s">
        <v>218</v>
      </c>
      <c r="C1138" t="s">
        <v>219</v>
      </c>
      <c r="E1138" t="s">
        <v>820</v>
      </c>
      <c r="F1138" s="9">
        <v>5</v>
      </c>
      <c r="G1138" s="9">
        <v>0</v>
      </c>
      <c r="H1138" s="9">
        <v>5</v>
      </c>
      <c r="I1138" s="8">
        <v>48.31</v>
      </c>
      <c r="J1138" s="8">
        <v>241.55</v>
      </c>
    </row>
    <row r="1139" spans="1:10" x14ac:dyDescent="0.25">
      <c r="A1139" t="s">
        <v>518</v>
      </c>
      <c r="B1139" t="s">
        <v>218</v>
      </c>
      <c r="C1139" t="s">
        <v>219</v>
      </c>
      <c r="E1139" t="s">
        <v>108</v>
      </c>
      <c r="F1139" s="9">
        <v>24</v>
      </c>
      <c r="G1139" s="9">
        <v>0</v>
      </c>
      <c r="H1139" s="9">
        <v>24</v>
      </c>
      <c r="I1139" s="8">
        <v>48.311500000000002</v>
      </c>
      <c r="J1139" s="8">
        <v>1159.4760000000001</v>
      </c>
    </row>
    <row r="1140" spans="1:10" x14ac:dyDescent="0.25">
      <c r="A1140" t="s">
        <v>518</v>
      </c>
      <c r="B1140" t="s">
        <v>218</v>
      </c>
      <c r="C1140" t="s">
        <v>219</v>
      </c>
      <c r="E1140" t="s">
        <v>15</v>
      </c>
      <c r="F1140" s="9">
        <v>43</v>
      </c>
      <c r="G1140" s="9">
        <v>33</v>
      </c>
      <c r="H1140" s="9">
        <v>10</v>
      </c>
      <c r="I1140" s="8">
        <v>48.761299999999999</v>
      </c>
      <c r="J1140" s="8">
        <v>2096.7359000000001</v>
      </c>
    </row>
    <row r="1141" spans="1:10" x14ac:dyDescent="0.25">
      <c r="A1141" t="s">
        <v>518</v>
      </c>
      <c r="B1141" t="s">
        <v>218</v>
      </c>
      <c r="C1141" t="s">
        <v>219</v>
      </c>
      <c r="E1141" t="s">
        <v>4746</v>
      </c>
      <c r="F1141" s="9">
        <v>0</v>
      </c>
      <c r="G1141" s="9">
        <v>0</v>
      </c>
      <c r="H1141" s="9">
        <v>0</v>
      </c>
      <c r="I1141" s="8">
        <v>48.31</v>
      </c>
      <c r="J1141" s="8">
        <v>0</v>
      </c>
    </row>
    <row r="1142" spans="1:10" x14ac:dyDescent="0.25">
      <c r="A1142" t="s">
        <v>3050</v>
      </c>
      <c r="B1142" t="s">
        <v>1580</v>
      </c>
      <c r="C1142" t="s">
        <v>1581</v>
      </c>
      <c r="E1142" t="s">
        <v>113</v>
      </c>
      <c r="F1142" s="9">
        <v>26</v>
      </c>
      <c r="G1142" s="9">
        <v>0</v>
      </c>
      <c r="H1142" s="9">
        <v>26</v>
      </c>
      <c r="I1142" s="8">
        <v>48</v>
      </c>
      <c r="J1142" s="8">
        <v>1248</v>
      </c>
    </row>
    <row r="1143" spans="1:10" x14ac:dyDescent="0.25">
      <c r="A1143" t="s">
        <v>3050</v>
      </c>
      <c r="B1143" t="s">
        <v>1580</v>
      </c>
      <c r="C1143" t="s">
        <v>1581</v>
      </c>
      <c r="E1143" t="s">
        <v>106</v>
      </c>
      <c r="F1143" s="9">
        <v>7</v>
      </c>
      <c r="G1143" s="9">
        <v>7</v>
      </c>
      <c r="H1143" s="9">
        <v>0</v>
      </c>
      <c r="I1143" s="8">
        <v>48</v>
      </c>
      <c r="J1143" s="8">
        <v>336</v>
      </c>
    </row>
    <row r="1144" spans="1:10" x14ac:dyDescent="0.25">
      <c r="A1144" t="s">
        <v>3050</v>
      </c>
      <c r="B1144" t="s">
        <v>1580</v>
      </c>
      <c r="C1144" t="s">
        <v>1581</v>
      </c>
      <c r="E1144" t="s">
        <v>861</v>
      </c>
      <c r="F1144" s="9">
        <v>8</v>
      </c>
      <c r="G1144" s="9">
        <v>0</v>
      </c>
      <c r="H1144" s="9">
        <v>8</v>
      </c>
      <c r="I1144" s="8">
        <v>48</v>
      </c>
      <c r="J1144" s="8">
        <v>384</v>
      </c>
    </row>
    <row r="1145" spans="1:10" x14ac:dyDescent="0.25">
      <c r="A1145" t="s">
        <v>3050</v>
      </c>
      <c r="B1145" t="s">
        <v>1580</v>
      </c>
      <c r="C1145" t="s">
        <v>1581</v>
      </c>
      <c r="E1145" t="s">
        <v>109</v>
      </c>
      <c r="F1145" s="9">
        <v>1</v>
      </c>
      <c r="G1145" s="9">
        <v>1</v>
      </c>
      <c r="H1145" s="9">
        <v>0</v>
      </c>
      <c r="I1145" s="8">
        <v>48</v>
      </c>
      <c r="J1145" s="8">
        <v>48</v>
      </c>
    </row>
    <row r="1146" spans="1:10" x14ac:dyDescent="0.25">
      <c r="A1146" t="s">
        <v>3050</v>
      </c>
      <c r="B1146" t="s">
        <v>1580</v>
      </c>
      <c r="C1146" t="s">
        <v>1581</v>
      </c>
      <c r="E1146" t="s">
        <v>820</v>
      </c>
      <c r="F1146" s="9">
        <v>8</v>
      </c>
      <c r="G1146" s="9">
        <v>3</v>
      </c>
      <c r="H1146" s="9">
        <v>5</v>
      </c>
      <c r="I1146" s="8">
        <v>48</v>
      </c>
      <c r="J1146" s="8">
        <v>384</v>
      </c>
    </row>
    <row r="1147" spans="1:10" x14ac:dyDescent="0.25">
      <c r="A1147" t="s">
        <v>3050</v>
      </c>
      <c r="B1147" t="s">
        <v>1580</v>
      </c>
      <c r="C1147" t="s">
        <v>1581</v>
      </c>
      <c r="E1147" t="s">
        <v>108</v>
      </c>
      <c r="F1147" s="9">
        <v>20</v>
      </c>
      <c r="G1147" s="9">
        <v>0</v>
      </c>
      <c r="H1147" s="9">
        <v>20</v>
      </c>
      <c r="I1147" s="8">
        <v>47.511800000000001</v>
      </c>
      <c r="J1147" s="8">
        <v>950.23599999999999</v>
      </c>
    </row>
    <row r="1148" spans="1:10" x14ac:dyDescent="0.25">
      <c r="A1148" t="s">
        <v>3050</v>
      </c>
      <c r="B1148" t="s">
        <v>1580</v>
      </c>
      <c r="C1148" t="s">
        <v>1581</v>
      </c>
      <c r="E1148" t="s">
        <v>4746</v>
      </c>
      <c r="F1148" s="9">
        <v>79</v>
      </c>
      <c r="G1148" s="9">
        <v>5</v>
      </c>
      <c r="H1148" s="9">
        <v>74</v>
      </c>
      <c r="I1148" s="8">
        <v>48</v>
      </c>
      <c r="J1148" s="8">
        <v>3792</v>
      </c>
    </row>
    <row r="1149" spans="1:10" x14ac:dyDescent="0.25">
      <c r="A1149" t="s">
        <v>441</v>
      </c>
      <c r="B1149" t="s">
        <v>220</v>
      </c>
      <c r="C1149" t="s">
        <v>221</v>
      </c>
      <c r="E1149" t="s">
        <v>1201</v>
      </c>
      <c r="F1149" s="9">
        <v>20</v>
      </c>
      <c r="G1149" s="9">
        <v>20</v>
      </c>
      <c r="H1149" s="9">
        <v>0</v>
      </c>
      <c r="I1149" s="8">
        <v>52.56</v>
      </c>
      <c r="J1149" s="8">
        <v>1051.2</v>
      </c>
    </row>
    <row r="1150" spans="1:10" x14ac:dyDescent="0.25">
      <c r="A1150" t="s">
        <v>441</v>
      </c>
      <c r="B1150" t="s">
        <v>220</v>
      </c>
      <c r="C1150" t="s">
        <v>221</v>
      </c>
      <c r="E1150" t="s">
        <v>119</v>
      </c>
      <c r="F1150" s="9">
        <v>2</v>
      </c>
      <c r="G1150" s="9">
        <v>1</v>
      </c>
      <c r="H1150" s="9">
        <v>1</v>
      </c>
      <c r="I1150" s="8">
        <v>35.21</v>
      </c>
      <c r="J1150" s="8">
        <v>70.42</v>
      </c>
    </row>
    <row r="1151" spans="1:10" x14ac:dyDescent="0.25">
      <c r="A1151" t="s">
        <v>441</v>
      </c>
      <c r="B1151" t="s">
        <v>220</v>
      </c>
      <c r="C1151" t="s">
        <v>221</v>
      </c>
      <c r="E1151" t="s">
        <v>109</v>
      </c>
      <c r="F1151" s="9">
        <v>35</v>
      </c>
      <c r="G1151" s="9">
        <v>1</v>
      </c>
      <c r="H1151" s="9">
        <v>34</v>
      </c>
      <c r="I1151" s="8">
        <v>52.636600000000001</v>
      </c>
      <c r="J1151" s="8">
        <v>1842.2809999999999</v>
      </c>
    </row>
    <row r="1152" spans="1:10" x14ac:dyDescent="0.25">
      <c r="A1152" t="s">
        <v>441</v>
      </c>
      <c r="B1152" t="s">
        <v>220</v>
      </c>
      <c r="C1152" t="s">
        <v>221</v>
      </c>
      <c r="E1152" t="s">
        <v>106</v>
      </c>
      <c r="F1152" s="9">
        <v>50</v>
      </c>
      <c r="G1152" s="9">
        <v>4</v>
      </c>
      <c r="H1152" s="9">
        <v>46</v>
      </c>
      <c r="I1152" s="8">
        <v>52.636600000000001</v>
      </c>
      <c r="J1152" s="8">
        <v>2631.83</v>
      </c>
    </row>
    <row r="1153" spans="1:10" x14ac:dyDescent="0.25">
      <c r="A1153" t="s">
        <v>441</v>
      </c>
      <c r="B1153" t="s">
        <v>220</v>
      </c>
      <c r="C1153" t="s">
        <v>221</v>
      </c>
      <c r="E1153" t="s">
        <v>113</v>
      </c>
      <c r="F1153" s="9">
        <v>42</v>
      </c>
      <c r="G1153" s="9">
        <v>1</v>
      </c>
      <c r="H1153" s="9">
        <v>41</v>
      </c>
      <c r="I1153" s="8">
        <v>37.685499999999998</v>
      </c>
      <c r="J1153" s="8">
        <v>1582.7909999999999</v>
      </c>
    </row>
    <row r="1154" spans="1:10" x14ac:dyDescent="0.25">
      <c r="A1154" t="s">
        <v>441</v>
      </c>
      <c r="B1154" t="s">
        <v>220</v>
      </c>
      <c r="C1154" t="s">
        <v>221</v>
      </c>
      <c r="E1154" t="s">
        <v>4746</v>
      </c>
      <c r="F1154" s="9">
        <v>102</v>
      </c>
      <c r="G1154" s="9">
        <v>1</v>
      </c>
      <c r="H1154" s="9">
        <v>101</v>
      </c>
      <c r="I1154" s="8">
        <v>37.4</v>
      </c>
      <c r="J1154" s="8">
        <v>3814.8</v>
      </c>
    </row>
    <row r="1155" spans="1:10" x14ac:dyDescent="0.25">
      <c r="A1155" t="s">
        <v>441</v>
      </c>
      <c r="B1155" t="s">
        <v>220</v>
      </c>
      <c r="C1155" t="s">
        <v>221</v>
      </c>
      <c r="E1155" t="s">
        <v>15</v>
      </c>
      <c r="F1155" s="9">
        <v>5</v>
      </c>
      <c r="G1155" s="9">
        <v>5</v>
      </c>
      <c r="H1155" s="9">
        <v>0</v>
      </c>
      <c r="I1155" s="8">
        <v>37.402500000000003</v>
      </c>
      <c r="J1155" s="8">
        <v>187.01249999999999</v>
      </c>
    </row>
    <row r="1156" spans="1:10" x14ac:dyDescent="0.25">
      <c r="A1156" t="s">
        <v>3572</v>
      </c>
      <c r="B1156" t="s">
        <v>1582</v>
      </c>
      <c r="C1156" t="s">
        <v>1583</v>
      </c>
      <c r="E1156" t="s">
        <v>106</v>
      </c>
      <c r="F1156" s="9">
        <v>2</v>
      </c>
      <c r="G1156" s="9">
        <v>2</v>
      </c>
      <c r="H1156" s="9">
        <v>0</v>
      </c>
      <c r="I1156" s="8">
        <v>60.6</v>
      </c>
      <c r="J1156" s="8">
        <v>121.2</v>
      </c>
    </row>
    <row r="1157" spans="1:10" x14ac:dyDescent="0.25">
      <c r="A1157" t="s">
        <v>560</v>
      </c>
      <c r="B1157" t="s">
        <v>222</v>
      </c>
      <c r="C1157" t="s">
        <v>223</v>
      </c>
      <c r="E1157" t="s">
        <v>113</v>
      </c>
      <c r="F1157" s="9">
        <v>114</v>
      </c>
      <c r="G1157" s="9">
        <v>6</v>
      </c>
      <c r="H1157" s="9">
        <v>108</v>
      </c>
      <c r="I1157" s="8">
        <v>60.6783</v>
      </c>
      <c r="J1157" s="8">
        <v>6917.3262000000004</v>
      </c>
    </row>
    <row r="1158" spans="1:10" x14ac:dyDescent="0.25">
      <c r="A1158" t="s">
        <v>560</v>
      </c>
      <c r="B1158" t="s">
        <v>222</v>
      </c>
      <c r="C1158" t="s">
        <v>223</v>
      </c>
      <c r="E1158" t="s">
        <v>106</v>
      </c>
      <c r="F1158" s="9">
        <v>23</v>
      </c>
      <c r="G1158" s="9">
        <v>13</v>
      </c>
      <c r="H1158" s="9">
        <v>10</v>
      </c>
      <c r="I1158" s="8">
        <v>60.6783</v>
      </c>
      <c r="J1158" s="8">
        <v>1395.6008999999999</v>
      </c>
    </row>
    <row r="1159" spans="1:10" x14ac:dyDescent="0.25">
      <c r="A1159" t="s">
        <v>560</v>
      </c>
      <c r="B1159" t="s">
        <v>222</v>
      </c>
      <c r="C1159" t="s">
        <v>223</v>
      </c>
      <c r="E1159" t="s">
        <v>119</v>
      </c>
      <c r="F1159" s="9">
        <v>4</v>
      </c>
      <c r="G1159" s="9">
        <v>0</v>
      </c>
      <c r="H1159" s="9">
        <v>4</v>
      </c>
      <c r="I1159" s="8">
        <v>35.190800000000003</v>
      </c>
      <c r="J1159" s="8">
        <v>140.76320000000001</v>
      </c>
    </row>
    <row r="1160" spans="1:10" x14ac:dyDescent="0.25">
      <c r="A1160" t="s">
        <v>560</v>
      </c>
      <c r="B1160" t="s">
        <v>222</v>
      </c>
      <c r="C1160" t="s">
        <v>223</v>
      </c>
      <c r="E1160" t="s">
        <v>109</v>
      </c>
      <c r="F1160" s="9">
        <v>74</v>
      </c>
      <c r="G1160" s="9">
        <v>0</v>
      </c>
      <c r="H1160" s="9">
        <v>74</v>
      </c>
      <c r="I1160" s="8">
        <v>35.840000000000003</v>
      </c>
      <c r="J1160" s="8">
        <v>2652.16</v>
      </c>
    </row>
    <row r="1161" spans="1:10" x14ac:dyDescent="0.25">
      <c r="A1161" t="s">
        <v>560</v>
      </c>
      <c r="B1161" t="s">
        <v>222</v>
      </c>
      <c r="C1161" t="s">
        <v>223</v>
      </c>
      <c r="E1161" t="s">
        <v>820</v>
      </c>
      <c r="F1161" s="9">
        <v>12</v>
      </c>
      <c r="G1161" s="9">
        <v>5</v>
      </c>
      <c r="H1161" s="9">
        <v>7</v>
      </c>
      <c r="I1161" s="8">
        <v>35.840000000000003</v>
      </c>
      <c r="J1161" s="8">
        <v>430.08</v>
      </c>
    </row>
    <row r="1162" spans="1:10" x14ac:dyDescent="0.25">
      <c r="A1162" t="s">
        <v>560</v>
      </c>
      <c r="B1162" t="s">
        <v>222</v>
      </c>
      <c r="C1162" t="s">
        <v>223</v>
      </c>
      <c r="E1162" t="s">
        <v>15</v>
      </c>
      <c r="F1162" s="9">
        <v>38</v>
      </c>
      <c r="G1162" s="9">
        <v>38</v>
      </c>
      <c r="H1162" s="9">
        <v>0</v>
      </c>
      <c r="I1162" s="8">
        <v>36.177700000000002</v>
      </c>
      <c r="J1162" s="8">
        <v>1374.7526</v>
      </c>
    </row>
    <row r="1163" spans="1:10" x14ac:dyDescent="0.25">
      <c r="A1163" t="s">
        <v>560</v>
      </c>
      <c r="B1163" t="s">
        <v>222</v>
      </c>
      <c r="C1163" t="s">
        <v>223</v>
      </c>
      <c r="E1163" t="s">
        <v>4746</v>
      </c>
      <c r="F1163" s="9">
        <v>1</v>
      </c>
      <c r="G1163" s="9">
        <v>1</v>
      </c>
      <c r="H1163" s="9">
        <v>0</v>
      </c>
      <c r="I1163" s="8">
        <v>35.840000000000003</v>
      </c>
      <c r="J1163" s="8">
        <v>35.840000000000003</v>
      </c>
    </row>
    <row r="1164" spans="1:10" x14ac:dyDescent="0.25">
      <c r="A1164" t="s">
        <v>2960</v>
      </c>
      <c r="B1164" t="s">
        <v>1584</v>
      </c>
      <c r="C1164" t="s">
        <v>1585</v>
      </c>
      <c r="E1164" t="s">
        <v>113</v>
      </c>
      <c r="F1164" s="9">
        <v>1</v>
      </c>
      <c r="G1164" s="9">
        <v>1</v>
      </c>
      <c r="H1164" s="9">
        <v>0</v>
      </c>
      <c r="I1164" s="8">
        <v>238</v>
      </c>
      <c r="J1164" s="8">
        <v>238</v>
      </c>
    </row>
    <row r="1165" spans="1:10" x14ac:dyDescent="0.25">
      <c r="A1165" t="s">
        <v>2960</v>
      </c>
      <c r="B1165" t="s">
        <v>1584</v>
      </c>
      <c r="C1165" t="s">
        <v>1585</v>
      </c>
      <c r="E1165" t="s">
        <v>4746</v>
      </c>
      <c r="F1165" s="9">
        <v>54</v>
      </c>
      <c r="G1165" s="9">
        <v>0</v>
      </c>
      <c r="H1165" s="9">
        <v>54</v>
      </c>
      <c r="I1165" s="8">
        <v>238</v>
      </c>
      <c r="J1165" s="8">
        <v>12852</v>
      </c>
    </row>
    <row r="1166" spans="1:10" x14ac:dyDescent="0.25">
      <c r="A1166" t="s">
        <v>2960</v>
      </c>
      <c r="B1166" t="s">
        <v>1584</v>
      </c>
      <c r="C1166" t="s">
        <v>1585</v>
      </c>
      <c r="E1166" t="s">
        <v>106</v>
      </c>
      <c r="F1166" s="9">
        <v>68</v>
      </c>
      <c r="G1166" s="9">
        <v>3</v>
      </c>
      <c r="H1166" s="9">
        <v>65</v>
      </c>
      <c r="I1166" s="8">
        <v>370.91</v>
      </c>
      <c r="J1166" s="8">
        <v>25221.88</v>
      </c>
    </row>
    <row r="1167" spans="1:10" x14ac:dyDescent="0.25">
      <c r="A1167" t="s">
        <v>3049</v>
      </c>
      <c r="B1167" t="s">
        <v>1586</v>
      </c>
      <c r="C1167" t="s">
        <v>1587</v>
      </c>
      <c r="E1167" t="s">
        <v>4746</v>
      </c>
      <c r="F1167" s="9">
        <v>32</v>
      </c>
      <c r="G1167" s="9">
        <v>1</v>
      </c>
      <c r="H1167" s="9">
        <v>31</v>
      </c>
      <c r="I1167" s="8">
        <v>688.83</v>
      </c>
      <c r="J1167" s="8">
        <v>22042.560000000001</v>
      </c>
    </row>
    <row r="1168" spans="1:10" x14ac:dyDescent="0.25">
      <c r="A1168" t="s">
        <v>3049</v>
      </c>
      <c r="B1168" t="s">
        <v>1586</v>
      </c>
      <c r="C1168" t="s">
        <v>1587</v>
      </c>
      <c r="E1168" t="s">
        <v>106</v>
      </c>
      <c r="F1168" s="9">
        <v>35</v>
      </c>
      <c r="G1168" s="9">
        <v>3</v>
      </c>
      <c r="H1168" s="9">
        <v>32</v>
      </c>
      <c r="I1168" s="8">
        <v>688.83</v>
      </c>
      <c r="J1168" s="8">
        <v>24109.05</v>
      </c>
    </row>
    <row r="1169" spans="1:10" x14ac:dyDescent="0.25">
      <c r="A1169" t="s">
        <v>3049</v>
      </c>
      <c r="B1169" t="s">
        <v>1586</v>
      </c>
      <c r="C1169" t="s">
        <v>1587</v>
      </c>
      <c r="E1169" t="s">
        <v>113</v>
      </c>
      <c r="F1169" s="9">
        <v>1</v>
      </c>
      <c r="G1169" s="9">
        <v>1</v>
      </c>
      <c r="H1169" s="9">
        <v>0</v>
      </c>
      <c r="I1169" s="8">
        <v>442</v>
      </c>
      <c r="J1169" s="8">
        <v>442</v>
      </c>
    </row>
    <row r="1170" spans="1:10" x14ac:dyDescent="0.25">
      <c r="A1170" t="s">
        <v>3049</v>
      </c>
      <c r="B1170" t="s">
        <v>1586</v>
      </c>
      <c r="C1170" t="s">
        <v>1587</v>
      </c>
      <c r="E1170" t="s">
        <v>861</v>
      </c>
      <c r="F1170" s="9">
        <v>4</v>
      </c>
      <c r="G1170" s="9">
        <v>0</v>
      </c>
      <c r="H1170" s="9">
        <v>4</v>
      </c>
      <c r="I1170" s="8">
        <v>688.83</v>
      </c>
      <c r="J1170" s="8">
        <v>2755.32</v>
      </c>
    </row>
    <row r="1171" spans="1:10" x14ac:dyDescent="0.25">
      <c r="A1171" t="s">
        <v>3573</v>
      </c>
      <c r="B1171" t="s">
        <v>1588</v>
      </c>
      <c r="C1171" t="s">
        <v>1589</v>
      </c>
      <c r="E1171" t="s">
        <v>1201</v>
      </c>
      <c r="F1171" s="9">
        <v>80</v>
      </c>
      <c r="G1171" s="9">
        <v>72</v>
      </c>
      <c r="H1171" s="9">
        <v>8</v>
      </c>
      <c r="I1171" s="8">
        <v>35.04</v>
      </c>
      <c r="J1171" s="8">
        <v>2803.2</v>
      </c>
    </row>
    <row r="1172" spans="1:10" x14ac:dyDescent="0.25">
      <c r="A1172" t="s">
        <v>3573</v>
      </c>
      <c r="B1172" t="s">
        <v>1588</v>
      </c>
      <c r="C1172" t="s">
        <v>1589</v>
      </c>
      <c r="E1172" t="s">
        <v>4746</v>
      </c>
      <c r="F1172" s="9">
        <v>70</v>
      </c>
      <c r="G1172" s="9">
        <v>0</v>
      </c>
      <c r="H1172" s="9">
        <v>70</v>
      </c>
      <c r="I1172" s="8">
        <v>37.4</v>
      </c>
      <c r="J1172" s="8">
        <v>2618</v>
      </c>
    </row>
    <row r="1173" spans="1:10" x14ac:dyDescent="0.25">
      <c r="A1173" t="s">
        <v>435</v>
      </c>
      <c r="B1173" t="s">
        <v>224</v>
      </c>
      <c r="C1173" t="s">
        <v>1590</v>
      </c>
      <c r="E1173" t="s">
        <v>106</v>
      </c>
      <c r="F1173" s="9">
        <v>1</v>
      </c>
      <c r="G1173" s="9">
        <v>1</v>
      </c>
      <c r="H1173" s="9">
        <v>0</v>
      </c>
      <c r="I1173" s="8">
        <v>32.630000000000003</v>
      </c>
      <c r="J1173" s="8">
        <v>32.630000000000003</v>
      </c>
    </row>
    <row r="1174" spans="1:10" x14ac:dyDescent="0.25">
      <c r="A1174" t="s">
        <v>435</v>
      </c>
      <c r="B1174" t="s">
        <v>224</v>
      </c>
      <c r="C1174" t="s">
        <v>1590</v>
      </c>
      <c r="E1174" t="s">
        <v>752</v>
      </c>
      <c r="F1174" s="9">
        <v>1</v>
      </c>
      <c r="G1174" s="9">
        <v>0</v>
      </c>
      <c r="H1174" s="9">
        <v>1</v>
      </c>
      <c r="I1174" s="8">
        <v>35.1325</v>
      </c>
      <c r="J1174" s="8">
        <v>35.1325</v>
      </c>
    </row>
    <row r="1175" spans="1:10" x14ac:dyDescent="0.25">
      <c r="A1175" t="s">
        <v>435</v>
      </c>
      <c r="B1175" t="s">
        <v>224</v>
      </c>
      <c r="C1175" t="s">
        <v>1590</v>
      </c>
      <c r="E1175" t="s">
        <v>186</v>
      </c>
      <c r="F1175" s="9">
        <v>7</v>
      </c>
      <c r="G1175" s="9">
        <v>0</v>
      </c>
      <c r="H1175" s="9">
        <v>7</v>
      </c>
      <c r="I1175" s="8">
        <v>34.090000000000003</v>
      </c>
      <c r="J1175" s="8">
        <v>238.63</v>
      </c>
    </row>
    <row r="1176" spans="1:10" x14ac:dyDescent="0.25">
      <c r="A1176" t="s">
        <v>435</v>
      </c>
      <c r="B1176" t="s">
        <v>224</v>
      </c>
      <c r="C1176" t="s">
        <v>1590</v>
      </c>
      <c r="E1176" t="s">
        <v>113</v>
      </c>
      <c r="F1176" s="9">
        <v>52</v>
      </c>
      <c r="G1176" s="9">
        <v>8</v>
      </c>
      <c r="H1176" s="9">
        <v>44</v>
      </c>
      <c r="I1176" s="8">
        <v>35.1325</v>
      </c>
      <c r="J1176" s="8">
        <v>1826.89</v>
      </c>
    </row>
    <row r="1177" spans="1:10" x14ac:dyDescent="0.25">
      <c r="A1177" t="s">
        <v>435</v>
      </c>
      <c r="B1177" t="s">
        <v>224</v>
      </c>
      <c r="C1177" t="s">
        <v>1590</v>
      </c>
      <c r="E1177" t="s">
        <v>4746</v>
      </c>
      <c r="F1177" s="9">
        <v>101</v>
      </c>
      <c r="G1177" s="9">
        <v>13</v>
      </c>
      <c r="H1177" s="9">
        <v>88</v>
      </c>
      <c r="I1177" s="8">
        <v>34.777700000000003</v>
      </c>
      <c r="J1177" s="8">
        <v>3512.5477000000001</v>
      </c>
    </row>
    <row r="1178" spans="1:10" x14ac:dyDescent="0.25">
      <c r="A1178" t="s">
        <v>435</v>
      </c>
      <c r="B1178" t="s">
        <v>224</v>
      </c>
      <c r="C1178" t="s">
        <v>1590</v>
      </c>
      <c r="E1178" t="s">
        <v>108</v>
      </c>
      <c r="F1178" s="9">
        <v>28</v>
      </c>
      <c r="G1178" s="9">
        <v>0</v>
      </c>
      <c r="H1178" s="9">
        <v>28</v>
      </c>
      <c r="I1178" s="8">
        <v>32.630000000000003</v>
      </c>
      <c r="J1178" s="8">
        <v>913.64</v>
      </c>
    </row>
    <row r="1179" spans="1:10" x14ac:dyDescent="0.25">
      <c r="A1179" t="s">
        <v>435</v>
      </c>
      <c r="B1179" t="s">
        <v>224</v>
      </c>
      <c r="C1179" t="s">
        <v>1590</v>
      </c>
      <c r="E1179" t="s">
        <v>820</v>
      </c>
      <c r="F1179" s="9">
        <v>34</v>
      </c>
      <c r="G1179" s="9">
        <v>2</v>
      </c>
      <c r="H1179" s="9">
        <v>32</v>
      </c>
      <c r="I1179" s="8">
        <v>32.630000000000003</v>
      </c>
      <c r="J1179" s="8">
        <v>1109.42</v>
      </c>
    </row>
    <row r="1180" spans="1:10" x14ac:dyDescent="0.25">
      <c r="A1180" t="s">
        <v>435</v>
      </c>
      <c r="B1180" t="s">
        <v>224</v>
      </c>
      <c r="C1180" t="s">
        <v>1590</v>
      </c>
      <c r="E1180" t="s">
        <v>861</v>
      </c>
      <c r="F1180" s="9">
        <v>7</v>
      </c>
      <c r="G1180" s="9">
        <v>2</v>
      </c>
      <c r="H1180" s="9">
        <v>5</v>
      </c>
      <c r="I1180" s="8">
        <v>32.630000000000003</v>
      </c>
      <c r="J1180" s="8">
        <v>228.41</v>
      </c>
    </row>
    <row r="1181" spans="1:10" x14ac:dyDescent="0.25">
      <c r="A1181" t="s">
        <v>435</v>
      </c>
      <c r="B1181" t="s">
        <v>224</v>
      </c>
      <c r="C1181" t="s">
        <v>1590</v>
      </c>
      <c r="E1181" t="s">
        <v>15</v>
      </c>
      <c r="F1181" s="9">
        <v>48</v>
      </c>
      <c r="G1181" s="9">
        <v>0</v>
      </c>
      <c r="H1181" s="9">
        <v>48</v>
      </c>
      <c r="I1181" s="8">
        <v>32.633600000000001</v>
      </c>
      <c r="J1181" s="8">
        <v>1566.4128000000001</v>
      </c>
    </row>
    <row r="1182" spans="1:10" x14ac:dyDescent="0.25">
      <c r="A1182" t="s">
        <v>434</v>
      </c>
      <c r="B1182" t="s">
        <v>226</v>
      </c>
      <c r="C1182" t="s">
        <v>227</v>
      </c>
      <c r="E1182" t="s">
        <v>106</v>
      </c>
      <c r="F1182" s="9">
        <v>0</v>
      </c>
      <c r="G1182" s="9">
        <v>0</v>
      </c>
      <c r="H1182" s="9">
        <v>0</v>
      </c>
      <c r="I1182" s="8">
        <v>28.424399999999999</v>
      </c>
      <c r="J1182" s="8">
        <v>0</v>
      </c>
    </row>
    <row r="1183" spans="1:10" x14ac:dyDescent="0.25">
      <c r="A1183" t="s">
        <v>434</v>
      </c>
      <c r="B1183" t="s">
        <v>226</v>
      </c>
      <c r="C1183" t="s">
        <v>227</v>
      </c>
      <c r="E1183" t="s">
        <v>113</v>
      </c>
      <c r="F1183" s="9">
        <v>4</v>
      </c>
      <c r="G1183" s="9">
        <v>4</v>
      </c>
      <c r="H1183" s="9">
        <v>0</v>
      </c>
      <c r="I1183" s="8">
        <v>28.424399999999999</v>
      </c>
      <c r="J1183" s="8">
        <v>113.69759999999999</v>
      </c>
    </row>
    <row r="1184" spans="1:10" x14ac:dyDescent="0.25">
      <c r="A1184" t="s">
        <v>434</v>
      </c>
      <c r="B1184" t="s">
        <v>226</v>
      </c>
      <c r="C1184" t="s">
        <v>227</v>
      </c>
      <c r="E1184" t="s">
        <v>820</v>
      </c>
      <c r="F1184" s="9">
        <v>24</v>
      </c>
      <c r="G1184" s="9">
        <v>0</v>
      </c>
      <c r="H1184" s="9">
        <v>24</v>
      </c>
      <c r="I1184" s="8">
        <v>25.87</v>
      </c>
      <c r="J1184" s="8">
        <v>620.88</v>
      </c>
    </row>
    <row r="1185" spans="1:10" x14ac:dyDescent="0.25">
      <c r="A1185" t="s">
        <v>434</v>
      </c>
      <c r="B1185" t="s">
        <v>226</v>
      </c>
      <c r="C1185" t="s">
        <v>227</v>
      </c>
      <c r="E1185" t="s">
        <v>15</v>
      </c>
      <c r="F1185" s="9">
        <v>12</v>
      </c>
      <c r="G1185" s="9">
        <v>12</v>
      </c>
      <c r="H1185" s="9">
        <v>0</v>
      </c>
      <c r="I1185" s="8">
        <v>25.87</v>
      </c>
      <c r="J1185" s="8">
        <v>310.44</v>
      </c>
    </row>
    <row r="1186" spans="1:10" x14ac:dyDescent="0.25">
      <c r="A1186" t="s">
        <v>434</v>
      </c>
      <c r="B1186" t="s">
        <v>226</v>
      </c>
      <c r="C1186" t="s">
        <v>227</v>
      </c>
      <c r="E1186" t="s">
        <v>4746</v>
      </c>
      <c r="F1186" s="9">
        <v>2</v>
      </c>
      <c r="G1186" s="9">
        <v>2</v>
      </c>
      <c r="H1186" s="9">
        <v>0</v>
      </c>
      <c r="I1186" s="8">
        <v>28.1373</v>
      </c>
      <c r="J1186" s="8">
        <v>56.2746</v>
      </c>
    </row>
    <row r="1187" spans="1:10" x14ac:dyDescent="0.25">
      <c r="A1187" t="s">
        <v>4259</v>
      </c>
      <c r="B1187" t="s">
        <v>2646</v>
      </c>
      <c r="C1187" t="s">
        <v>4995</v>
      </c>
      <c r="E1187" t="s">
        <v>861</v>
      </c>
      <c r="F1187" s="9">
        <v>2</v>
      </c>
      <c r="G1187" s="9">
        <v>0</v>
      </c>
      <c r="H1187" s="9">
        <v>2</v>
      </c>
      <c r="I1187" s="8">
        <v>76.36</v>
      </c>
      <c r="J1187" s="8">
        <v>152.72</v>
      </c>
    </row>
    <row r="1188" spans="1:10" x14ac:dyDescent="0.25">
      <c r="A1188" t="s">
        <v>3574</v>
      </c>
      <c r="B1188" t="s">
        <v>1591</v>
      </c>
      <c r="C1188" t="s">
        <v>1592</v>
      </c>
      <c r="E1188" t="s">
        <v>106</v>
      </c>
      <c r="F1188" s="9">
        <v>4</v>
      </c>
      <c r="G1188" s="9">
        <v>0</v>
      </c>
      <c r="H1188" s="9">
        <v>4</v>
      </c>
      <c r="I1188" s="8">
        <v>21.4405</v>
      </c>
      <c r="J1188" s="8">
        <v>85.762</v>
      </c>
    </row>
    <row r="1189" spans="1:10" x14ac:dyDescent="0.25">
      <c r="A1189" t="s">
        <v>3574</v>
      </c>
      <c r="B1189" t="s">
        <v>1591</v>
      </c>
      <c r="C1189" t="s">
        <v>1592</v>
      </c>
      <c r="E1189" t="s">
        <v>4746</v>
      </c>
      <c r="F1189" s="9">
        <v>1</v>
      </c>
      <c r="G1189" s="9">
        <v>0</v>
      </c>
      <c r="H1189" s="9">
        <v>1</v>
      </c>
      <c r="I1189" s="8">
        <v>14.293699999999999</v>
      </c>
      <c r="J1189" s="8">
        <v>14.293699999999999</v>
      </c>
    </row>
    <row r="1190" spans="1:10" x14ac:dyDescent="0.25">
      <c r="A1190" t="s">
        <v>2997</v>
      </c>
      <c r="B1190" t="s">
        <v>1593</v>
      </c>
      <c r="C1190" t="s">
        <v>1594</v>
      </c>
      <c r="E1190" t="s">
        <v>108</v>
      </c>
      <c r="F1190" s="9">
        <v>5</v>
      </c>
      <c r="G1190" s="9">
        <v>0</v>
      </c>
      <c r="H1190" s="9">
        <v>5</v>
      </c>
      <c r="I1190" s="8">
        <v>23.6</v>
      </c>
      <c r="J1190" s="8">
        <v>118</v>
      </c>
    </row>
    <row r="1191" spans="1:10" x14ac:dyDescent="0.25">
      <c r="A1191" t="s">
        <v>2997</v>
      </c>
      <c r="B1191" t="s">
        <v>1593</v>
      </c>
      <c r="C1191" t="s">
        <v>1594</v>
      </c>
      <c r="E1191" t="s">
        <v>106</v>
      </c>
      <c r="F1191" s="9">
        <v>22</v>
      </c>
      <c r="G1191" s="9">
        <v>3</v>
      </c>
      <c r="H1191" s="9">
        <v>19</v>
      </c>
      <c r="I1191" s="8">
        <v>24.62</v>
      </c>
      <c r="J1191" s="8">
        <v>541.64</v>
      </c>
    </row>
    <row r="1192" spans="1:10" x14ac:dyDescent="0.25">
      <c r="A1192" t="s">
        <v>2997</v>
      </c>
      <c r="B1192" t="s">
        <v>1593</v>
      </c>
      <c r="C1192" t="s">
        <v>1594</v>
      </c>
      <c r="E1192" t="s">
        <v>109</v>
      </c>
      <c r="F1192" s="9">
        <v>10</v>
      </c>
      <c r="G1192" s="9">
        <v>0</v>
      </c>
      <c r="H1192" s="9">
        <v>10</v>
      </c>
      <c r="I1192" s="8">
        <v>23.859300000000001</v>
      </c>
      <c r="J1192" s="8">
        <v>238.59299999999999</v>
      </c>
    </row>
    <row r="1193" spans="1:10" x14ac:dyDescent="0.25">
      <c r="A1193" t="s">
        <v>2997</v>
      </c>
      <c r="B1193" t="s">
        <v>1593</v>
      </c>
      <c r="C1193" t="s">
        <v>1594</v>
      </c>
      <c r="E1193" t="s">
        <v>119</v>
      </c>
      <c r="F1193" s="9">
        <v>3</v>
      </c>
      <c r="G1193" s="9">
        <v>0</v>
      </c>
      <c r="H1193" s="9">
        <v>3</v>
      </c>
      <c r="I1193" s="8">
        <v>24.174499999999998</v>
      </c>
      <c r="J1193" s="8">
        <v>72.523499999999999</v>
      </c>
    </row>
    <row r="1194" spans="1:10" x14ac:dyDescent="0.25">
      <c r="A1194" t="s">
        <v>2997</v>
      </c>
      <c r="B1194" t="s">
        <v>1593</v>
      </c>
      <c r="C1194" t="s">
        <v>1594</v>
      </c>
      <c r="E1194" t="s">
        <v>1201</v>
      </c>
      <c r="F1194" s="9">
        <v>8</v>
      </c>
      <c r="G1194" s="9">
        <v>8</v>
      </c>
      <c r="H1194" s="9">
        <v>0</v>
      </c>
      <c r="I1194" s="8">
        <v>23.734400000000001</v>
      </c>
      <c r="J1194" s="8">
        <v>189.87520000000001</v>
      </c>
    </row>
    <row r="1195" spans="1:10" x14ac:dyDescent="0.25">
      <c r="A1195" t="s">
        <v>2997</v>
      </c>
      <c r="B1195" t="s">
        <v>1593</v>
      </c>
      <c r="C1195" t="s">
        <v>1594</v>
      </c>
      <c r="E1195" t="s">
        <v>820</v>
      </c>
      <c r="F1195" s="9">
        <v>4</v>
      </c>
      <c r="G1195" s="9">
        <v>0</v>
      </c>
      <c r="H1195" s="9">
        <v>4</v>
      </c>
      <c r="I1195" s="8">
        <v>24.62</v>
      </c>
      <c r="J1195" s="8">
        <v>98.48</v>
      </c>
    </row>
    <row r="1196" spans="1:10" x14ac:dyDescent="0.25">
      <c r="A1196" t="s">
        <v>2997</v>
      </c>
      <c r="B1196" t="s">
        <v>1593</v>
      </c>
      <c r="C1196" t="s">
        <v>1594</v>
      </c>
      <c r="E1196" t="s">
        <v>113</v>
      </c>
      <c r="F1196" s="9">
        <v>8</v>
      </c>
      <c r="G1196" s="9">
        <v>1</v>
      </c>
      <c r="H1196" s="9">
        <v>7</v>
      </c>
      <c r="I1196" s="8">
        <v>24.8096</v>
      </c>
      <c r="J1196" s="8">
        <v>198.4768</v>
      </c>
    </row>
    <row r="1197" spans="1:10" x14ac:dyDescent="0.25">
      <c r="A1197" t="s">
        <v>2997</v>
      </c>
      <c r="B1197" t="s">
        <v>1593</v>
      </c>
      <c r="C1197" t="s">
        <v>1594</v>
      </c>
      <c r="E1197" t="s">
        <v>4746</v>
      </c>
      <c r="F1197" s="9">
        <v>10</v>
      </c>
      <c r="G1197" s="9">
        <v>0</v>
      </c>
      <c r="H1197" s="9">
        <v>10</v>
      </c>
      <c r="I1197" s="8">
        <v>24.62</v>
      </c>
      <c r="J1197" s="8">
        <v>246.2</v>
      </c>
    </row>
    <row r="1198" spans="1:10" x14ac:dyDescent="0.25">
      <c r="A1198" t="s">
        <v>3575</v>
      </c>
      <c r="B1198" t="s">
        <v>1595</v>
      </c>
      <c r="C1198" t="s">
        <v>1596</v>
      </c>
      <c r="E1198" t="s">
        <v>109</v>
      </c>
      <c r="F1198" s="9">
        <v>11</v>
      </c>
      <c r="G1198" s="9">
        <v>0</v>
      </c>
      <c r="H1198" s="9">
        <v>11</v>
      </c>
      <c r="I1198" s="8">
        <v>38</v>
      </c>
      <c r="J1198" s="8">
        <v>418</v>
      </c>
    </row>
    <row r="1199" spans="1:10" x14ac:dyDescent="0.25">
      <c r="A1199" t="s">
        <v>3575</v>
      </c>
      <c r="B1199" t="s">
        <v>1595</v>
      </c>
      <c r="C1199" t="s">
        <v>1596</v>
      </c>
      <c r="E1199" t="s">
        <v>106</v>
      </c>
      <c r="F1199" s="9">
        <v>3</v>
      </c>
      <c r="G1199" s="9">
        <v>0</v>
      </c>
      <c r="H1199" s="9">
        <v>3</v>
      </c>
      <c r="I1199" s="8">
        <v>59.22</v>
      </c>
      <c r="J1199" s="8">
        <v>177.66</v>
      </c>
    </row>
    <row r="1200" spans="1:10" x14ac:dyDescent="0.25">
      <c r="A1200" t="s">
        <v>3575</v>
      </c>
      <c r="B1200" t="s">
        <v>1595</v>
      </c>
      <c r="C1200" t="s">
        <v>1596</v>
      </c>
      <c r="E1200" t="s">
        <v>113</v>
      </c>
      <c r="F1200" s="9">
        <v>3</v>
      </c>
      <c r="G1200" s="9">
        <v>3</v>
      </c>
      <c r="H1200" s="9">
        <v>0</v>
      </c>
      <c r="I1200" s="8">
        <v>50.57</v>
      </c>
      <c r="J1200" s="8">
        <v>151.71</v>
      </c>
    </row>
    <row r="1201" spans="1:10" x14ac:dyDescent="0.25">
      <c r="A1201" t="s">
        <v>3575</v>
      </c>
      <c r="B1201" t="s">
        <v>1595</v>
      </c>
      <c r="C1201" t="s">
        <v>1596</v>
      </c>
      <c r="E1201" t="s">
        <v>1201</v>
      </c>
      <c r="F1201" s="9">
        <v>4</v>
      </c>
      <c r="G1201" s="9">
        <v>4</v>
      </c>
      <c r="H1201" s="9">
        <v>0</v>
      </c>
      <c r="I1201" s="8">
        <v>55.48</v>
      </c>
      <c r="J1201" s="8">
        <v>221.92</v>
      </c>
    </row>
    <row r="1202" spans="1:10" x14ac:dyDescent="0.25">
      <c r="A1202" t="s">
        <v>3575</v>
      </c>
      <c r="B1202" t="s">
        <v>1595</v>
      </c>
      <c r="C1202" t="s">
        <v>1596</v>
      </c>
      <c r="E1202" t="s">
        <v>4746</v>
      </c>
      <c r="F1202" s="9">
        <v>1</v>
      </c>
      <c r="G1202" s="9">
        <v>0</v>
      </c>
      <c r="H1202" s="9">
        <v>1</v>
      </c>
      <c r="I1202" s="8">
        <v>59.22</v>
      </c>
      <c r="J1202" s="8">
        <v>59.22</v>
      </c>
    </row>
    <row r="1203" spans="1:10" x14ac:dyDescent="0.25">
      <c r="A1203" t="s">
        <v>440</v>
      </c>
      <c r="B1203" t="s">
        <v>228</v>
      </c>
      <c r="C1203" t="s">
        <v>229</v>
      </c>
      <c r="E1203" t="s">
        <v>113</v>
      </c>
      <c r="F1203" s="9">
        <v>30</v>
      </c>
      <c r="G1203" s="9">
        <v>2</v>
      </c>
      <c r="H1203" s="9">
        <v>28</v>
      </c>
      <c r="I1203" s="8">
        <v>59.668700000000001</v>
      </c>
      <c r="J1203" s="8">
        <v>1790.0609999999999</v>
      </c>
    </row>
    <row r="1204" spans="1:10" x14ac:dyDescent="0.25">
      <c r="A1204" t="s">
        <v>440</v>
      </c>
      <c r="B1204" t="s">
        <v>228</v>
      </c>
      <c r="C1204" t="s">
        <v>229</v>
      </c>
      <c r="E1204" t="s">
        <v>108</v>
      </c>
      <c r="F1204" s="9">
        <v>6</v>
      </c>
      <c r="G1204" s="9">
        <v>1</v>
      </c>
      <c r="H1204" s="9">
        <v>5</v>
      </c>
      <c r="I1204" s="8">
        <v>59.914200000000001</v>
      </c>
      <c r="J1204" s="8">
        <v>359.48520000000002</v>
      </c>
    </row>
    <row r="1205" spans="1:10" x14ac:dyDescent="0.25">
      <c r="A1205" t="s">
        <v>440</v>
      </c>
      <c r="B1205" t="s">
        <v>228</v>
      </c>
      <c r="C1205" t="s">
        <v>229</v>
      </c>
      <c r="E1205" t="s">
        <v>106</v>
      </c>
      <c r="F1205" s="9">
        <v>34</v>
      </c>
      <c r="G1205" s="9">
        <v>0</v>
      </c>
      <c r="H1205" s="9">
        <v>34</v>
      </c>
      <c r="I1205" s="8">
        <v>59.22</v>
      </c>
      <c r="J1205" s="8">
        <v>2013.48</v>
      </c>
    </row>
    <row r="1206" spans="1:10" x14ac:dyDescent="0.25">
      <c r="A1206" t="s">
        <v>440</v>
      </c>
      <c r="B1206" t="s">
        <v>228</v>
      </c>
      <c r="C1206" t="s">
        <v>229</v>
      </c>
      <c r="E1206" t="s">
        <v>820</v>
      </c>
      <c r="F1206" s="9">
        <v>2</v>
      </c>
      <c r="G1206" s="9">
        <v>0</v>
      </c>
      <c r="H1206" s="9">
        <v>2</v>
      </c>
      <c r="I1206" s="8">
        <v>59.22</v>
      </c>
      <c r="J1206" s="8">
        <v>118.44</v>
      </c>
    </row>
    <row r="1207" spans="1:10" x14ac:dyDescent="0.25">
      <c r="A1207" t="s">
        <v>440</v>
      </c>
      <c r="B1207" t="s">
        <v>228</v>
      </c>
      <c r="C1207" t="s">
        <v>229</v>
      </c>
      <c r="E1207" t="s">
        <v>109</v>
      </c>
      <c r="F1207" s="9">
        <v>10</v>
      </c>
      <c r="G1207" s="9">
        <v>0</v>
      </c>
      <c r="H1207" s="9">
        <v>10</v>
      </c>
      <c r="I1207" s="8">
        <v>59.118299999999998</v>
      </c>
      <c r="J1207" s="8">
        <v>591.18299999999999</v>
      </c>
    </row>
    <row r="1208" spans="1:10" x14ac:dyDescent="0.25">
      <c r="A1208" t="s">
        <v>440</v>
      </c>
      <c r="B1208" t="s">
        <v>228</v>
      </c>
      <c r="C1208" t="s">
        <v>229</v>
      </c>
      <c r="E1208" t="s">
        <v>15</v>
      </c>
      <c r="F1208" s="9">
        <v>30</v>
      </c>
      <c r="G1208" s="9">
        <v>6</v>
      </c>
      <c r="H1208" s="9">
        <v>24</v>
      </c>
      <c r="I1208" s="8">
        <v>78.7166</v>
      </c>
      <c r="J1208" s="8">
        <v>2361.498</v>
      </c>
    </row>
    <row r="1209" spans="1:10" x14ac:dyDescent="0.25">
      <c r="A1209" t="s">
        <v>440</v>
      </c>
      <c r="B1209" t="s">
        <v>228</v>
      </c>
      <c r="C1209" t="s">
        <v>229</v>
      </c>
      <c r="E1209" t="s">
        <v>4746</v>
      </c>
      <c r="F1209" s="9">
        <v>9</v>
      </c>
      <c r="G1209" s="9">
        <v>0</v>
      </c>
      <c r="H1209" s="9">
        <v>9</v>
      </c>
      <c r="I1209" s="8">
        <v>59.22</v>
      </c>
      <c r="J1209" s="8">
        <v>532.98</v>
      </c>
    </row>
    <row r="1210" spans="1:10" x14ac:dyDescent="0.25">
      <c r="A1210" t="s">
        <v>469</v>
      </c>
      <c r="B1210" t="s">
        <v>230</v>
      </c>
      <c r="C1210" t="s">
        <v>231</v>
      </c>
      <c r="E1210" t="s">
        <v>106</v>
      </c>
      <c r="F1210" s="9">
        <v>2</v>
      </c>
      <c r="G1210" s="9">
        <v>0</v>
      </c>
      <c r="H1210" s="9">
        <v>2</v>
      </c>
      <c r="I1210" s="8">
        <v>0</v>
      </c>
      <c r="J1210" s="8">
        <v>0</v>
      </c>
    </row>
    <row r="1211" spans="1:10" x14ac:dyDescent="0.25">
      <c r="A1211" t="s">
        <v>469</v>
      </c>
      <c r="B1211" t="s">
        <v>230</v>
      </c>
      <c r="C1211" t="s">
        <v>231</v>
      </c>
      <c r="E1211" t="s">
        <v>861</v>
      </c>
      <c r="F1211" s="9">
        <v>1</v>
      </c>
      <c r="G1211" s="9">
        <v>0</v>
      </c>
      <c r="H1211" s="9">
        <v>1</v>
      </c>
      <c r="I1211" s="8">
        <v>1311.42</v>
      </c>
      <c r="J1211" s="8">
        <v>1311.42</v>
      </c>
    </row>
    <row r="1212" spans="1:10" x14ac:dyDescent="0.25">
      <c r="A1212" t="s">
        <v>469</v>
      </c>
      <c r="B1212" t="s">
        <v>230</v>
      </c>
      <c r="C1212" t="s">
        <v>231</v>
      </c>
      <c r="E1212" t="s">
        <v>109</v>
      </c>
      <c r="F1212" s="9">
        <v>1</v>
      </c>
      <c r="G1212" s="9">
        <v>0</v>
      </c>
      <c r="H1212" s="9">
        <v>1</v>
      </c>
      <c r="I1212" s="8">
        <v>1311.42</v>
      </c>
      <c r="J1212" s="8">
        <v>1311.42</v>
      </c>
    </row>
    <row r="1213" spans="1:10" x14ac:dyDescent="0.25">
      <c r="A1213" t="s">
        <v>3576</v>
      </c>
      <c r="B1213" t="s">
        <v>1598</v>
      </c>
      <c r="C1213" t="s">
        <v>1599</v>
      </c>
      <c r="E1213" t="s">
        <v>106</v>
      </c>
      <c r="F1213" s="9">
        <v>8</v>
      </c>
      <c r="G1213" s="9">
        <v>0</v>
      </c>
      <c r="H1213" s="9">
        <v>8</v>
      </c>
      <c r="I1213" s="8">
        <v>1755.1695</v>
      </c>
      <c r="J1213" s="8">
        <v>14041.356</v>
      </c>
    </row>
    <row r="1214" spans="1:10" x14ac:dyDescent="0.25">
      <c r="A1214" t="s">
        <v>3576</v>
      </c>
      <c r="B1214" t="s">
        <v>1598</v>
      </c>
      <c r="C1214" t="s">
        <v>1599</v>
      </c>
      <c r="E1214" t="s">
        <v>113</v>
      </c>
      <c r="F1214" s="9">
        <v>2</v>
      </c>
      <c r="G1214" s="9">
        <v>2</v>
      </c>
      <c r="H1214" s="9">
        <v>0</v>
      </c>
      <c r="I1214" s="8">
        <v>1663.9689000000001</v>
      </c>
      <c r="J1214" s="8">
        <v>3327.9378000000002</v>
      </c>
    </row>
    <row r="1215" spans="1:10" x14ac:dyDescent="0.25">
      <c r="A1215" t="s">
        <v>3576</v>
      </c>
      <c r="B1215" t="s">
        <v>1598</v>
      </c>
      <c r="C1215" t="s">
        <v>1599</v>
      </c>
      <c r="E1215" t="s">
        <v>109</v>
      </c>
      <c r="F1215" s="9">
        <v>2</v>
      </c>
      <c r="G1215" s="9">
        <v>0</v>
      </c>
      <c r="H1215" s="9">
        <v>2</v>
      </c>
      <c r="I1215" s="8">
        <v>1573.0354</v>
      </c>
      <c r="J1215" s="8">
        <v>3146.0708</v>
      </c>
    </row>
    <row r="1216" spans="1:10" x14ac:dyDescent="0.25">
      <c r="A1216" t="s">
        <v>3576</v>
      </c>
      <c r="B1216" t="s">
        <v>1598</v>
      </c>
      <c r="C1216" t="s">
        <v>1599</v>
      </c>
      <c r="E1216" t="s">
        <v>1600</v>
      </c>
      <c r="F1216" s="9">
        <v>1</v>
      </c>
      <c r="G1216" s="9">
        <v>0</v>
      </c>
      <c r="H1216" s="9">
        <v>1</v>
      </c>
      <c r="I1216" s="8">
        <v>1659.73</v>
      </c>
      <c r="J1216" s="8">
        <v>1659.73</v>
      </c>
    </row>
    <row r="1217" spans="1:10" x14ac:dyDescent="0.25">
      <c r="A1217" t="s">
        <v>3577</v>
      </c>
      <c r="B1217" t="s">
        <v>1601</v>
      </c>
      <c r="C1217" t="s">
        <v>1602</v>
      </c>
      <c r="D1217" t="s">
        <v>1603</v>
      </c>
      <c r="E1217" t="s">
        <v>106</v>
      </c>
      <c r="F1217" s="9">
        <v>1</v>
      </c>
      <c r="G1217" s="9">
        <v>1</v>
      </c>
      <c r="H1217" s="9">
        <v>0</v>
      </c>
      <c r="I1217" s="8">
        <v>28.05</v>
      </c>
      <c r="J1217" s="8">
        <v>28.05</v>
      </c>
    </row>
    <row r="1218" spans="1:10" x14ac:dyDescent="0.25">
      <c r="A1218" t="s">
        <v>602</v>
      </c>
      <c r="B1218" t="s">
        <v>232</v>
      </c>
      <c r="C1218" t="s">
        <v>233</v>
      </c>
      <c r="E1218" t="s">
        <v>113</v>
      </c>
      <c r="F1218" s="9">
        <v>162</v>
      </c>
      <c r="G1218" s="9">
        <v>19</v>
      </c>
      <c r="H1218" s="9">
        <v>143</v>
      </c>
      <c r="I1218" s="8">
        <v>28.264099999999999</v>
      </c>
      <c r="J1218" s="8">
        <v>4578.7842000000001</v>
      </c>
    </row>
    <row r="1219" spans="1:10" x14ac:dyDescent="0.25">
      <c r="A1219" t="s">
        <v>602</v>
      </c>
      <c r="B1219" t="s">
        <v>232</v>
      </c>
      <c r="C1219" t="s">
        <v>233</v>
      </c>
      <c r="E1219" t="s">
        <v>4746</v>
      </c>
      <c r="F1219" s="9">
        <v>16</v>
      </c>
      <c r="G1219" s="9">
        <v>13</v>
      </c>
      <c r="H1219" s="9">
        <v>3</v>
      </c>
      <c r="I1219" s="8">
        <v>27.1815</v>
      </c>
      <c r="J1219" s="8">
        <v>434.904</v>
      </c>
    </row>
    <row r="1220" spans="1:10" x14ac:dyDescent="0.25">
      <c r="A1220" t="s">
        <v>602</v>
      </c>
      <c r="B1220" t="s">
        <v>232</v>
      </c>
      <c r="C1220" t="s">
        <v>233</v>
      </c>
      <c r="E1220" t="s">
        <v>4746</v>
      </c>
      <c r="F1220" s="9">
        <v>160</v>
      </c>
      <c r="G1220" s="9">
        <v>35</v>
      </c>
      <c r="H1220" s="9">
        <v>125</v>
      </c>
      <c r="I1220" s="8">
        <v>28.05</v>
      </c>
      <c r="J1220" s="8">
        <v>4488</v>
      </c>
    </row>
    <row r="1221" spans="1:10" x14ac:dyDescent="0.25">
      <c r="A1221" t="s">
        <v>602</v>
      </c>
      <c r="B1221" t="s">
        <v>232</v>
      </c>
      <c r="C1221" t="s">
        <v>233</v>
      </c>
      <c r="E1221" t="s">
        <v>109</v>
      </c>
      <c r="F1221" s="9">
        <v>231</v>
      </c>
      <c r="G1221" s="9">
        <v>5</v>
      </c>
      <c r="H1221" s="9">
        <v>226</v>
      </c>
      <c r="I1221" s="8">
        <v>28.3</v>
      </c>
      <c r="J1221" s="8">
        <v>6537.3</v>
      </c>
    </row>
    <row r="1222" spans="1:10" x14ac:dyDescent="0.25">
      <c r="A1222" t="s">
        <v>602</v>
      </c>
      <c r="B1222" t="s">
        <v>232</v>
      </c>
      <c r="C1222" t="s">
        <v>233</v>
      </c>
      <c r="E1222" t="s">
        <v>1201</v>
      </c>
      <c r="F1222" s="9">
        <v>35</v>
      </c>
      <c r="G1222" s="9">
        <v>34</v>
      </c>
      <c r="H1222" s="9">
        <v>1</v>
      </c>
      <c r="I1222" s="8">
        <v>27.039200000000001</v>
      </c>
      <c r="J1222" s="8">
        <v>946.37199999999996</v>
      </c>
    </row>
    <row r="1223" spans="1:10" x14ac:dyDescent="0.25">
      <c r="A1223" t="s">
        <v>602</v>
      </c>
      <c r="B1223" t="s">
        <v>232</v>
      </c>
      <c r="C1223" t="s">
        <v>233</v>
      </c>
      <c r="E1223" t="s">
        <v>820</v>
      </c>
      <c r="F1223" s="9">
        <v>76</v>
      </c>
      <c r="G1223" s="9">
        <v>0</v>
      </c>
      <c r="H1223" s="9">
        <v>76</v>
      </c>
      <c r="I1223" s="8">
        <v>28.05</v>
      </c>
      <c r="J1223" s="8">
        <v>2131.8000000000002</v>
      </c>
    </row>
    <row r="1224" spans="1:10" x14ac:dyDescent="0.25">
      <c r="A1224" t="s">
        <v>602</v>
      </c>
      <c r="B1224" t="s">
        <v>232</v>
      </c>
      <c r="C1224" t="s">
        <v>233</v>
      </c>
      <c r="E1224" t="s">
        <v>106</v>
      </c>
      <c r="F1224" s="9">
        <v>41</v>
      </c>
      <c r="G1224" s="9">
        <v>40</v>
      </c>
      <c r="H1224" s="9">
        <v>1</v>
      </c>
      <c r="I1224" s="8">
        <v>28.05</v>
      </c>
      <c r="J1224" s="8">
        <v>1150.05</v>
      </c>
    </row>
    <row r="1225" spans="1:10" x14ac:dyDescent="0.25">
      <c r="A1225" t="s">
        <v>602</v>
      </c>
      <c r="B1225" t="s">
        <v>232</v>
      </c>
      <c r="C1225" t="s">
        <v>233</v>
      </c>
      <c r="E1225" t="s">
        <v>861</v>
      </c>
      <c r="F1225" s="9">
        <v>9</v>
      </c>
      <c r="G1225" s="9">
        <v>0</v>
      </c>
      <c r="H1225" s="9">
        <v>9</v>
      </c>
      <c r="I1225" s="8">
        <v>28.05</v>
      </c>
      <c r="J1225" s="8">
        <v>252.45</v>
      </c>
    </row>
    <row r="1226" spans="1:10" x14ac:dyDescent="0.25">
      <c r="A1226" t="s">
        <v>602</v>
      </c>
      <c r="B1226" t="s">
        <v>232</v>
      </c>
      <c r="C1226" t="s">
        <v>233</v>
      </c>
      <c r="E1226" t="s">
        <v>15</v>
      </c>
      <c r="F1226" s="9">
        <v>273</v>
      </c>
      <c r="G1226" s="9">
        <v>258</v>
      </c>
      <c r="H1226" s="9">
        <v>15</v>
      </c>
      <c r="I1226" s="8">
        <v>40.908900000000003</v>
      </c>
      <c r="J1226" s="8">
        <v>11168.1297</v>
      </c>
    </row>
    <row r="1227" spans="1:10" x14ac:dyDescent="0.25">
      <c r="A1227" t="s">
        <v>624</v>
      </c>
      <c r="B1227" t="s">
        <v>234</v>
      </c>
      <c r="C1227" t="s">
        <v>235</v>
      </c>
      <c r="E1227" t="s">
        <v>113</v>
      </c>
      <c r="F1227" s="9">
        <v>4</v>
      </c>
      <c r="G1227" s="9">
        <v>0</v>
      </c>
      <c r="H1227" s="9">
        <v>4</v>
      </c>
      <c r="I1227" s="8">
        <v>23.06</v>
      </c>
      <c r="J1227" s="8">
        <v>92.24</v>
      </c>
    </row>
    <row r="1228" spans="1:10" x14ac:dyDescent="0.25">
      <c r="A1228" t="s">
        <v>624</v>
      </c>
      <c r="B1228" t="s">
        <v>234</v>
      </c>
      <c r="C1228" t="s">
        <v>235</v>
      </c>
      <c r="E1228" t="s">
        <v>119</v>
      </c>
      <c r="F1228" s="9">
        <v>5</v>
      </c>
      <c r="G1228" s="9">
        <v>0</v>
      </c>
      <c r="H1228" s="9">
        <v>5</v>
      </c>
      <c r="I1228" s="8">
        <v>22.644500000000001</v>
      </c>
      <c r="J1228" s="8">
        <v>113.2225</v>
      </c>
    </row>
    <row r="1229" spans="1:10" x14ac:dyDescent="0.25">
      <c r="A1229" t="s">
        <v>624</v>
      </c>
      <c r="B1229" t="s">
        <v>234</v>
      </c>
      <c r="C1229" t="s">
        <v>235</v>
      </c>
      <c r="E1229" t="s">
        <v>109</v>
      </c>
      <c r="F1229" s="9">
        <v>21</v>
      </c>
      <c r="G1229" s="9">
        <v>1</v>
      </c>
      <c r="H1229" s="9">
        <v>20</v>
      </c>
      <c r="I1229" s="8">
        <v>23.06</v>
      </c>
      <c r="J1229" s="8">
        <v>484.26</v>
      </c>
    </row>
    <row r="1230" spans="1:10" x14ac:dyDescent="0.25">
      <c r="A1230" t="s">
        <v>624</v>
      </c>
      <c r="B1230" t="s">
        <v>234</v>
      </c>
      <c r="C1230" t="s">
        <v>235</v>
      </c>
      <c r="E1230" t="s">
        <v>820</v>
      </c>
      <c r="F1230" s="9">
        <v>6</v>
      </c>
      <c r="G1230" s="9">
        <v>0</v>
      </c>
      <c r="H1230" s="9">
        <v>6</v>
      </c>
      <c r="I1230" s="8">
        <v>23.06</v>
      </c>
      <c r="J1230" s="8">
        <v>138.36000000000001</v>
      </c>
    </row>
    <row r="1231" spans="1:10" x14ac:dyDescent="0.25">
      <c r="A1231" t="s">
        <v>624</v>
      </c>
      <c r="B1231" t="s">
        <v>234</v>
      </c>
      <c r="C1231" t="s">
        <v>235</v>
      </c>
      <c r="E1231" t="s">
        <v>861</v>
      </c>
      <c r="F1231" s="9">
        <v>3</v>
      </c>
      <c r="G1231" s="9">
        <v>0</v>
      </c>
      <c r="H1231" s="9">
        <v>3</v>
      </c>
      <c r="I1231" s="8">
        <v>23.06</v>
      </c>
      <c r="J1231" s="8">
        <v>69.180000000000007</v>
      </c>
    </row>
    <row r="1232" spans="1:10" x14ac:dyDescent="0.25">
      <c r="A1232" t="s">
        <v>624</v>
      </c>
      <c r="B1232" t="s">
        <v>234</v>
      </c>
      <c r="C1232" t="s">
        <v>235</v>
      </c>
      <c r="E1232" t="s">
        <v>15</v>
      </c>
      <c r="F1232" s="9">
        <v>5</v>
      </c>
      <c r="G1232" s="9">
        <v>0</v>
      </c>
      <c r="H1232" s="9">
        <v>5</v>
      </c>
      <c r="I1232" s="8">
        <v>23.064900000000002</v>
      </c>
      <c r="J1232" s="8">
        <v>115.3245</v>
      </c>
    </row>
    <row r="1233" spans="1:10" x14ac:dyDescent="0.25">
      <c r="A1233" t="s">
        <v>624</v>
      </c>
      <c r="B1233" t="s">
        <v>234</v>
      </c>
      <c r="C1233" t="s">
        <v>235</v>
      </c>
      <c r="E1233" t="s">
        <v>106</v>
      </c>
      <c r="F1233" s="9">
        <v>34</v>
      </c>
      <c r="G1233" s="9">
        <v>1</v>
      </c>
      <c r="H1233" s="9">
        <v>33</v>
      </c>
      <c r="I1233" s="8">
        <v>23.064900000000002</v>
      </c>
      <c r="J1233" s="8">
        <v>784.20659999999998</v>
      </c>
    </row>
    <row r="1234" spans="1:10" x14ac:dyDescent="0.25">
      <c r="A1234" t="s">
        <v>624</v>
      </c>
      <c r="B1234" t="s">
        <v>234</v>
      </c>
      <c r="C1234" t="s">
        <v>235</v>
      </c>
      <c r="E1234" t="s">
        <v>4746</v>
      </c>
      <c r="F1234" s="9">
        <v>25</v>
      </c>
      <c r="G1234" s="9">
        <v>0</v>
      </c>
      <c r="H1234" s="9">
        <v>25</v>
      </c>
      <c r="I1234" s="8">
        <v>23.064900000000002</v>
      </c>
      <c r="J1234" s="8">
        <v>576.62249999999995</v>
      </c>
    </row>
    <row r="1235" spans="1:10" x14ac:dyDescent="0.25">
      <c r="A1235" t="s">
        <v>598</v>
      </c>
      <c r="B1235" t="s">
        <v>236</v>
      </c>
      <c r="C1235" t="s">
        <v>237</v>
      </c>
      <c r="E1235" t="s">
        <v>113</v>
      </c>
      <c r="F1235" s="9">
        <v>39</v>
      </c>
      <c r="G1235" s="9">
        <v>0</v>
      </c>
      <c r="H1235" s="9">
        <v>39</v>
      </c>
      <c r="I1235" s="8">
        <v>23.06</v>
      </c>
      <c r="J1235" s="8">
        <v>899.34</v>
      </c>
    </row>
    <row r="1236" spans="1:10" x14ac:dyDescent="0.25">
      <c r="A1236" t="s">
        <v>598</v>
      </c>
      <c r="B1236" t="s">
        <v>236</v>
      </c>
      <c r="C1236" t="s">
        <v>237</v>
      </c>
      <c r="E1236" t="s">
        <v>4746</v>
      </c>
      <c r="F1236" s="9">
        <v>12</v>
      </c>
      <c r="G1236" s="9">
        <v>1</v>
      </c>
      <c r="H1236" s="9">
        <v>11</v>
      </c>
      <c r="I1236" s="8">
        <v>23.1</v>
      </c>
      <c r="J1236" s="8">
        <v>277.2</v>
      </c>
    </row>
    <row r="1237" spans="1:10" x14ac:dyDescent="0.25">
      <c r="A1237" t="s">
        <v>598</v>
      </c>
      <c r="B1237" t="s">
        <v>236</v>
      </c>
      <c r="C1237" t="s">
        <v>237</v>
      </c>
      <c r="E1237" t="s">
        <v>106</v>
      </c>
      <c r="F1237" s="9">
        <v>51</v>
      </c>
      <c r="G1237" s="9">
        <v>7</v>
      </c>
      <c r="H1237" s="9">
        <v>44</v>
      </c>
      <c r="I1237" s="8">
        <v>23.22</v>
      </c>
      <c r="J1237" s="8">
        <v>1184.22</v>
      </c>
    </row>
    <row r="1238" spans="1:10" x14ac:dyDescent="0.25">
      <c r="A1238" t="s">
        <v>598</v>
      </c>
      <c r="B1238" t="s">
        <v>236</v>
      </c>
      <c r="C1238" t="s">
        <v>237</v>
      </c>
      <c r="E1238" t="s">
        <v>109</v>
      </c>
      <c r="F1238" s="9">
        <v>34</v>
      </c>
      <c r="G1238" s="9">
        <v>0</v>
      </c>
      <c r="H1238" s="9">
        <v>34</v>
      </c>
      <c r="I1238" s="8">
        <v>23.06</v>
      </c>
      <c r="J1238" s="8">
        <v>784.04</v>
      </c>
    </row>
    <row r="1239" spans="1:10" x14ac:dyDescent="0.25">
      <c r="A1239" t="s">
        <v>598</v>
      </c>
      <c r="B1239" t="s">
        <v>236</v>
      </c>
      <c r="C1239" t="s">
        <v>237</v>
      </c>
      <c r="E1239" t="s">
        <v>119</v>
      </c>
      <c r="F1239" s="9">
        <v>7</v>
      </c>
      <c r="G1239" s="9">
        <v>0</v>
      </c>
      <c r="H1239" s="9">
        <v>7</v>
      </c>
      <c r="I1239" s="8">
        <v>22.644500000000001</v>
      </c>
      <c r="J1239" s="8">
        <v>158.51150000000001</v>
      </c>
    </row>
    <row r="1240" spans="1:10" x14ac:dyDescent="0.25">
      <c r="A1240" t="s">
        <v>598</v>
      </c>
      <c r="B1240" t="s">
        <v>236</v>
      </c>
      <c r="C1240" t="s">
        <v>237</v>
      </c>
      <c r="E1240" t="s">
        <v>820</v>
      </c>
      <c r="F1240" s="9">
        <v>6</v>
      </c>
      <c r="G1240" s="9">
        <v>1</v>
      </c>
      <c r="H1240" s="9">
        <v>5</v>
      </c>
      <c r="I1240" s="8">
        <v>23.06</v>
      </c>
      <c r="J1240" s="8">
        <v>138.36000000000001</v>
      </c>
    </row>
    <row r="1241" spans="1:10" x14ac:dyDescent="0.25">
      <c r="A1241" t="s">
        <v>598</v>
      </c>
      <c r="B1241" t="s">
        <v>236</v>
      </c>
      <c r="C1241" t="s">
        <v>237</v>
      </c>
      <c r="E1241" t="s">
        <v>861</v>
      </c>
      <c r="F1241" s="9">
        <v>3</v>
      </c>
      <c r="G1241" s="9">
        <v>1</v>
      </c>
      <c r="H1241" s="9">
        <v>2</v>
      </c>
      <c r="I1241" s="8">
        <v>23.06</v>
      </c>
      <c r="J1241" s="8">
        <v>69.180000000000007</v>
      </c>
    </row>
    <row r="1242" spans="1:10" x14ac:dyDescent="0.25">
      <c r="A1242" t="s">
        <v>598</v>
      </c>
      <c r="B1242" t="s">
        <v>236</v>
      </c>
      <c r="C1242" t="s">
        <v>237</v>
      </c>
      <c r="E1242" t="s">
        <v>15</v>
      </c>
      <c r="F1242" s="9">
        <v>5</v>
      </c>
      <c r="G1242" s="9">
        <v>0</v>
      </c>
      <c r="H1242" s="9">
        <v>5</v>
      </c>
      <c r="I1242" s="8">
        <v>23.064900000000002</v>
      </c>
      <c r="J1242" s="8">
        <v>115.3245</v>
      </c>
    </row>
    <row r="1243" spans="1:10" x14ac:dyDescent="0.25">
      <c r="A1243" t="s">
        <v>2924</v>
      </c>
      <c r="B1243" t="s">
        <v>1604</v>
      </c>
      <c r="C1243" t="s">
        <v>1605</v>
      </c>
      <c r="E1243" t="s">
        <v>113</v>
      </c>
      <c r="F1243" s="9">
        <v>1</v>
      </c>
      <c r="G1243" s="9">
        <v>1</v>
      </c>
      <c r="H1243" s="9">
        <v>0</v>
      </c>
      <c r="I1243" s="8">
        <v>30.55</v>
      </c>
      <c r="J1243" s="8">
        <v>30.55</v>
      </c>
    </row>
    <row r="1244" spans="1:10" x14ac:dyDescent="0.25">
      <c r="A1244" t="s">
        <v>2924</v>
      </c>
      <c r="B1244" t="s">
        <v>1604</v>
      </c>
      <c r="C1244" t="s">
        <v>1605</v>
      </c>
      <c r="E1244" t="s">
        <v>4746</v>
      </c>
      <c r="F1244" s="9">
        <v>0</v>
      </c>
      <c r="G1244" s="9">
        <v>0</v>
      </c>
      <c r="H1244" s="9">
        <v>0</v>
      </c>
      <c r="I1244" s="8">
        <v>30.55</v>
      </c>
      <c r="J1244" s="8">
        <v>0</v>
      </c>
    </row>
    <row r="1245" spans="1:10" x14ac:dyDescent="0.25">
      <c r="A1245" t="s">
        <v>3578</v>
      </c>
      <c r="B1245" t="s">
        <v>1606</v>
      </c>
      <c r="C1245" t="s">
        <v>239</v>
      </c>
      <c r="E1245" t="s">
        <v>861</v>
      </c>
      <c r="F1245" s="9">
        <v>2</v>
      </c>
      <c r="G1245" s="9">
        <v>0</v>
      </c>
      <c r="H1245" s="9">
        <v>2</v>
      </c>
      <c r="I1245" s="8">
        <v>30.55</v>
      </c>
      <c r="J1245" s="8">
        <v>61.1</v>
      </c>
    </row>
    <row r="1246" spans="1:10" x14ac:dyDescent="0.25">
      <c r="A1246" t="s">
        <v>583</v>
      </c>
      <c r="B1246" t="s">
        <v>238</v>
      </c>
      <c r="C1246" t="s">
        <v>239</v>
      </c>
      <c r="E1246" t="s">
        <v>113</v>
      </c>
      <c r="F1246" s="9">
        <v>24</v>
      </c>
      <c r="G1246" s="9">
        <v>0</v>
      </c>
      <c r="H1246" s="9">
        <v>24</v>
      </c>
      <c r="I1246" s="8">
        <v>29.5976</v>
      </c>
      <c r="J1246" s="8">
        <v>710.3424</v>
      </c>
    </row>
    <row r="1247" spans="1:10" x14ac:dyDescent="0.25">
      <c r="A1247" t="s">
        <v>583</v>
      </c>
      <c r="B1247" t="s">
        <v>238</v>
      </c>
      <c r="C1247" t="s">
        <v>239</v>
      </c>
      <c r="E1247" t="s">
        <v>119</v>
      </c>
      <c r="F1247" s="9">
        <v>5</v>
      </c>
      <c r="G1247" s="9">
        <v>1</v>
      </c>
      <c r="H1247" s="9">
        <v>4</v>
      </c>
      <c r="I1247" s="8">
        <v>29.988700000000001</v>
      </c>
      <c r="J1247" s="8">
        <v>149.9435</v>
      </c>
    </row>
    <row r="1248" spans="1:10" x14ac:dyDescent="0.25">
      <c r="A1248" t="s">
        <v>583</v>
      </c>
      <c r="B1248" t="s">
        <v>238</v>
      </c>
      <c r="C1248" t="s">
        <v>239</v>
      </c>
      <c r="E1248" t="s">
        <v>1201</v>
      </c>
      <c r="F1248" s="9">
        <v>20</v>
      </c>
      <c r="G1248" s="9">
        <v>20</v>
      </c>
      <c r="H1248" s="9">
        <v>0</v>
      </c>
      <c r="I1248" s="8">
        <v>29.442699999999999</v>
      </c>
      <c r="J1248" s="8">
        <v>588.85400000000004</v>
      </c>
    </row>
    <row r="1249" spans="1:10" x14ac:dyDescent="0.25">
      <c r="A1249" t="s">
        <v>583</v>
      </c>
      <c r="B1249" t="s">
        <v>238</v>
      </c>
      <c r="C1249" t="s">
        <v>239</v>
      </c>
      <c r="E1249" t="s">
        <v>820</v>
      </c>
      <c r="F1249" s="9">
        <v>10</v>
      </c>
      <c r="G1249" s="9">
        <v>0</v>
      </c>
      <c r="H1249" s="9">
        <v>10</v>
      </c>
      <c r="I1249" s="8">
        <v>29.988700000000001</v>
      </c>
      <c r="J1249" s="8">
        <v>299.887</v>
      </c>
    </row>
    <row r="1250" spans="1:10" x14ac:dyDescent="0.25">
      <c r="A1250" t="s">
        <v>583</v>
      </c>
      <c r="B1250" t="s">
        <v>238</v>
      </c>
      <c r="C1250" t="s">
        <v>239</v>
      </c>
      <c r="E1250" t="s">
        <v>106</v>
      </c>
      <c r="F1250" s="9">
        <v>32</v>
      </c>
      <c r="G1250" s="9">
        <v>0</v>
      </c>
      <c r="H1250" s="9">
        <v>32</v>
      </c>
      <c r="I1250" s="8">
        <v>30.2895</v>
      </c>
      <c r="J1250" s="8">
        <v>969.26400000000001</v>
      </c>
    </row>
    <row r="1251" spans="1:10" x14ac:dyDescent="0.25">
      <c r="A1251" t="s">
        <v>583</v>
      </c>
      <c r="B1251" t="s">
        <v>238</v>
      </c>
      <c r="C1251" t="s">
        <v>239</v>
      </c>
      <c r="E1251" t="s">
        <v>109</v>
      </c>
      <c r="F1251" s="9">
        <v>15</v>
      </c>
      <c r="G1251" s="9">
        <v>1</v>
      </c>
      <c r="H1251" s="9">
        <v>14</v>
      </c>
      <c r="I1251" s="8">
        <v>30.55</v>
      </c>
      <c r="J1251" s="8">
        <v>458.25</v>
      </c>
    </row>
    <row r="1252" spans="1:10" x14ac:dyDescent="0.25">
      <c r="A1252" t="s">
        <v>583</v>
      </c>
      <c r="B1252" t="s">
        <v>238</v>
      </c>
      <c r="C1252" t="s">
        <v>239</v>
      </c>
      <c r="E1252" t="s">
        <v>4746</v>
      </c>
      <c r="F1252" s="9">
        <v>4</v>
      </c>
      <c r="G1252" s="9">
        <v>4</v>
      </c>
      <c r="H1252" s="9">
        <v>0</v>
      </c>
      <c r="I1252" s="8">
        <v>30.55</v>
      </c>
      <c r="J1252" s="8">
        <v>122.2</v>
      </c>
    </row>
    <row r="1253" spans="1:10" x14ac:dyDescent="0.25">
      <c r="A1253" t="s">
        <v>583</v>
      </c>
      <c r="B1253" t="s">
        <v>238</v>
      </c>
      <c r="C1253" t="s">
        <v>239</v>
      </c>
      <c r="E1253" t="s">
        <v>15</v>
      </c>
      <c r="F1253" s="9">
        <v>5</v>
      </c>
      <c r="G1253" s="9">
        <v>0</v>
      </c>
      <c r="H1253" s="9">
        <v>5</v>
      </c>
      <c r="I1253" s="8">
        <v>30.545300000000001</v>
      </c>
      <c r="J1253" s="8">
        <v>152.72649999999999</v>
      </c>
    </row>
    <row r="1254" spans="1:10" x14ac:dyDescent="0.25">
      <c r="A1254" t="s">
        <v>574</v>
      </c>
      <c r="B1254" t="s">
        <v>240</v>
      </c>
      <c r="C1254" t="s">
        <v>241</v>
      </c>
      <c r="E1254" t="s">
        <v>113</v>
      </c>
      <c r="F1254" s="9">
        <v>32</v>
      </c>
      <c r="G1254" s="9">
        <v>0</v>
      </c>
      <c r="H1254" s="9">
        <v>32</v>
      </c>
      <c r="I1254" s="8">
        <v>13.25</v>
      </c>
      <c r="J1254" s="8">
        <v>424</v>
      </c>
    </row>
    <row r="1255" spans="1:10" x14ac:dyDescent="0.25">
      <c r="A1255" t="s">
        <v>574</v>
      </c>
      <c r="B1255" t="s">
        <v>240</v>
      </c>
      <c r="C1255" t="s">
        <v>241</v>
      </c>
      <c r="E1255" t="s">
        <v>4746</v>
      </c>
      <c r="F1255" s="9">
        <v>4</v>
      </c>
      <c r="G1255" s="9">
        <v>0</v>
      </c>
      <c r="H1255" s="9">
        <v>4</v>
      </c>
      <c r="I1255" s="8">
        <v>0</v>
      </c>
      <c r="J1255" s="8">
        <v>0</v>
      </c>
    </row>
    <row r="1256" spans="1:10" x14ac:dyDescent="0.25">
      <c r="A1256" t="s">
        <v>574</v>
      </c>
      <c r="B1256" t="s">
        <v>240</v>
      </c>
      <c r="C1256" t="s">
        <v>241</v>
      </c>
      <c r="E1256" t="s">
        <v>106</v>
      </c>
      <c r="F1256" s="9">
        <v>8</v>
      </c>
      <c r="G1256" s="9">
        <v>0</v>
      </c>
      <c r="H1256" s="9">
        <v>8</v>
      </c>
      <c r="I1256" s="8">
        <v>13.25</v>
      </c>
      <c r="J1256" s="8">
        <v>106</v>
      </c>
    </row>
    <row r="1257" spans="1:10" x14ac:dyDescent="0.25">
      <c r="A1257" t="s">
        <v>574</v>
      </c>
      <c r="B1257" t="s">
        <v>240</v>
      </c>
      <c r="C1257" t="s">
        <v>241</v>
      </c>
      <c r="E1257" t="s">
        <v>109</v>
      </c>
      <c r="F1257" s="9">
        <v>7</v>
      </c>
      <c r="G1257" s="9">
        <v>0</v>
      </c>
      <c r="H1257" s="9">
        <v>7</v>
      </c>
      <c r="I1257" s="8">
        <v>13.25</v>
      </c>
      <c r="J1257" s="8">
        <v>92.75</v>
      </c>
    </row>
    <row r="1258" spans="1:10" x14ac:dyDescent="0.25">
      <c r="A1258" t="s">
        <v>3580</v>
      </c>
      <c r="B1258" t="s">
        <v>1608</v>
      </c>
      <c r="C1258" t="s">
        <v>1609</v>
      </c>
      <c r="E1258" t="s">
        <v>109</v>
      </c>
      <c r="F1258" s="9">
        <v>11</v>
      </c>
      <c r="G1258" s="9">
        <v>0</v>
      </c>
      <c r="H1258" s="9">
        <v>11</v>
      </c>
      <c r="I1258" s="8">
        <v>35.840000000000003</v>
      </c>
      <c r="J1258" s="8">
        <v>394.24</v>
      </c>
    </row>
    <row r="1259" spans="1:10" x14ac:dyDescent="0.25">
      <c r="A1259" t="s">
        <v>3580</v>
      </c>
      <c r="B1259" t="s">
        <v>1608</v>
      </c>
      <c r="C1259" t="s">
        <v>1609</v>
      </c>
      <c r="E1259" t="s">
        <v>106</v>
      </c>
      <c r="F1259" s="9">
        <v>7</v>
      </c>
      <c r="G1259" s="9">
        <v>0</v>
      </c>
      <c r="H1259" s="9">
        <v>7</v>
      </c>
      <c r="I1259" s="8">
        <v>35.840000000000003</v>
      </c>
      <c r="J1259" s="8">
        <v>250.88</v>
      </c>
    </row>
    <row r="1260" spans="1:10" x14ac:dyDescent="0.25">
      <c r="A1260" t="s">
        <v>3580</v>
      </c>
      <c r="B1260" t="s">
        <v>1608</v>
      </c>
      <c r="C1260" t="s">
        <v>1609</v>
      </c>
      <c r="E1260" t="s">
        <v>113</v>
      </c>
      <c r="F1260" s="9">
        <v>36</v>
      </c>
      <c r="G1260" s="9">
        <v>0</v>
      </c>
      <c r="H1260" s="9">
        <v>36</v>
      </c>
      <c r="I1260" s="8">
        <v>33.628900000000002</v>
      </c>
      <c r="J1260" s="8">
        <v>1210.6404</v>
      </c>
    </row>
    <row r="1261" spans="1:10" x14ac:dyDescent="0.25">
      <c r="A1261" t="s">
        <v>3580</v>
      </c>
      <c r="B1261" t="s">
        <v>1608</v>
      </c>
      <c r="C1261" t="s">
        <v>1609</v>
      </c>
      <c r="E1261" t="s">
        <v>108</v>
      </c>
      <c r="F1261" s="9">
        <v>3</v>
      </c>
      <c r="G1261" s="9">
        <v>0</v>
      </c>
      <c r="H1261" s="9">
        <v>3</v>
      </c>
      <c r="I1261" s="8">
        <v>35.909999999999997</v>
      </c>
      <c r="J1261" s="8">
        <v>107.73</v>
      </c>
    </row>
    <row r="1262" spans="1:10" x14ac:dyDescent="0.25">
      <c r="A1262" t="s">
        <v>3580</v>
      </c>
      <c r="B1262" t="s">
        <v>1608</v>
      </c>
      <c r="C1262" t="s">
        <v>1609</v>
      </c>
      <c r="E1262" t="s">
        <v>1201</v>
      </c>
      <c r="F1262" s="9">
        <v>3</v>
      </c>
      <c r="G1262" s="9">
        <v>2</v>
      </c>
      <c r="H1262" s="9">
        <v>1</v>
      </c>
      <c r="I1262" s="8">
        <v>33.58</v>
      </c>
      <c r="J1262" s="8">
        <v>100.74</v>
      </c>
    </row>
    <row r="1263" spans="1:10" x14ac:dyDescent="0.25">
      <c r="A1263" t="s">
        <v>3580</v>
      </c>
      <c r="B1263" t="s">
        <v>1608</v>
      </c>
      <c r="C1263" t="s">
        <v>1609</v>
      </c>
      <c r="E1263" t="s">
        <v>4746</v>
      </c>
      <c r="F1263" s="9">
        <v>1</v>
      </c>
      <c r="G1263" s="9">
        <v>0</v>
      </c>
      <c r="H1263" s="9">
        <v>1</v>
      </c>
      <c r="I1263" s="8">
        <v>35.840000000000003</v>
      </c>
      <c r="J1263" s="8">
        <v>35.840000000000003</v>
      </c>
    </row>
    <row r="1264" spans="1:10" x14ac:dyDescent="0.25">
      <c r="A1264" t="s">
        <v>3149</v>
      </c>
      <c r="B1264" t="s">
        <v>1610</v>
      </c>
      <c r="C1264" t="s">
        <v>1611</v>
      </c>
      <c r="E1264" t="s">
        <v>4746</v>
      </c>
      <c r="F1264" s="9">
        <v>7</v>
      </c>
      <c r="G1264" s="9">
        <v>0</v>
      </c>
      <c r="H1264" s="9">
        <v>7</v>
      </c>
      <c r="I1264" s="8">
        <v>44.42</v>
      </c>
      <c r="J1264" s="8">
        <v>310.94</v>
      </c>
    </row>
    <row r="1265" spans="1:10" x14ac:dyDescent="0.25">
      <c r="A1265" t="s">
        <v>3149</v>
      </c>
      <c r="B1265" t="s">
        <v>1610</v>
      </c>
      <c r="C1265" t="s">
        <v>1611</v>
      </c>
      <c r="E1265" t="s">
        <v>1201</v>
      </c>
      <c r="F1265" s="9">
        <v>2</v>
      </c>
      <c r="G1265" s="9">
        <v>2</v>
      </c>
      <c r="H1265" s="9">
        <v>0</v>
      </c>
      <c r="I1265" s="8">
        <v>41.61</v>
      </c>
      <c r="J1265" s="8">
        <v>83.22</v>
      </c>
    </row>
    <row r="1266" spans="1:10" x14ac:dyDescent="0.25">
      <c r="A1266" t="s">
        <v>2840</v>
      </c>
      <c r="B1266" t="s">
        <v>1612</v>
      </c>
      <c r="C1266" t="s">
        <v>1613</v>
      </c>
      <c r="E1266" t="s">
        <v>113</v>
      </c>
      <c r="F1266" s="9">
        <v>11</v>
      </c>
      <c r="G1266" s="9">
        <v>2</v>
      </c>
      <c r="H1266" s="9">
        <v>9</v>
      </c>
      <c r="I1266" s="8">
        <v>47.53</v>
      </c>
      <c r="J1266" s="8">
        <v>522.83000000000004</v>
      </c>
    </row>
    <row r="1267" spans="1:10" x14ac:dyDescent="0.25">
      <c r="A1267" t="s">
        <v>2840</v>
      </c>
      <c r="B1267" t="s">
        <v>1612</v>
      </c>
      <c r="C1267" t="s">
        <v>1613</v>
      </c>
      <c r="E1267" t="s">
        <v>4746</v>
      </c>
      <c r="F1267" s="9">
        <v>0</v>
      </c>
      <c r="G1267" s="9">
        <v>0</v>
      </c>
      <c r="H1267" s="9">
        <v>0</v>
      </c>
      <c r="I1267" s="8">
        <v>47.134099999999997</v>
      </c>
      <c r="J1267" s="8">
        <v>0</v>
      </c>
    </row>
    <row r="1268" spans="1:10" x14ac:dyDescent="0.25">
      <c r="A1268" t="s">
        <v>2840</v>
      </c>
      <c r="B1268" t="s">
        <v>1612</v>
      </c>
      <c r="C1268" t="s">
        <v>1613</v>
      </c>
      <c r="E1268" t="s">
        <v>106</v>
      </c>
      <c r="F1268" s="9">
        <v>26</v>
      </c>
      <c r="G1268" s="9">
        <v>1</v>
      </c>
      <c r="H1268" s="9">
        <v>25</v>
      </c>
      <c r="I1268" s="8">
        <v>48.26</v>
      </c>
      <c r="J1268" s="8">
        <v>1254.76</v>
      </c>
    </row>
    <row r="1269" spans="1:10" x14ac:dyDescent="0.25">
      <c r="A1269" t="s">
        <v>2840</v>
      </c>
      <c r="B1269" t="s">
        <v>1612</v>
      </c>
      <c r="C1269" t="s">
        <v>1613</v>
      </c>
      <c r="E1269" t="s">
        <v>15</v>
      </c>
      <c r="F1269" s="9">
        <v>10</v>
      </c>
      <c r="G1269" s="9">
        <v>0</v>
      </c>
      <c r="H1269" s="9">
        <v>10</v>
      </c>
      <c r="I1269" s="8">
        <v>44.268999999999998</v>
      </c>
      <c r="J1269" s="8">
        <v>442.69</v>
      </c>
    </row>
    <row r="1270" spans="1:10" x14ac:dyDescent="0.25">
      <c r="A1270" t="s">
        <v>3581</v>
      </c>
      <c r="B1270" t="s">
        <v>1614</v>
      </c>
      <c r="C1270" t="s">
        <v>1615</v>
      </c>
      <c r="E1270" t="s">
        <v>109</v>
      </c>
      <c r="F1270" s="9">
        <v>2</v>
      </c>
      <c r="G1270" s="9">
        <v>0</v>
      </c>
      <c r="H1270" s="9">
        <v>2</v>
      </c>
      <c r="I1270" s="8">
        <v>47.53</v>
      </c>
      <c r="J1270" s="8">
        <v>95.06</v>
      </c>
    </row>
    <row r="1271" spans="1:10" x14ac:dyDescent="0.25">
      <c r="A1271" t="s">
        <v>3581</v>
      </c>
      <c r="B1271" t="s">
        <v>1614</v>
      </c>
      <c r="C1271" t="s">
        <v>1615</v>
      </c>
      <c r="E1271" t="s">
        <v>1201</v>
      </c>
      <c r="F1271" s="9">
        <v>10</v>
      </c>
      <c r="G1271" s="9">
        <v>10</v>
      </c>
      <c r="H1271" s="9">
        <v>0</v>
      </c>
      <c r="I1271" s="8">
        <v>45.816400000000002</v>
      </c>
      <c r="J1271" s="8">
        <v>458.16399999999999</v>
      </c>
    </row>
    <row r="1272" spans="1:10" x14ac:dyDescent="0.25">
      <c r="A1272" t="s">
        <v>3581</v>
      </c>
      <c r="B1272" t="s">
        <v>1614</v>
      </c>
      <c r="C1272" t="s">
        <v>1615</v>
      </c>
      <c r="E1272" t="s">
        <v>119</v>
      </c>
      <c r="F1272" s="9">
        <v>2</v>
      </c>
      <c r="G1272" s="9">
        <v>0</v>
      </c>
      <c r="H1272" s="9">
        <v>2</v>
      </c>
      <c r="I1272" s="8">
        <v>46.6661</v>
      </c>
      <c r="J1272" s="8">
        <v>93.3322</v>
      </c>
    </row>
    <row r="1273" spans="1:10" x14ac:dyDescent="0.25">
      <c r="A1273" t="s">
        <v>3581</v>
      </c>
      <c r="B1273" t="s">
        <v>1614</v>
      </c>
      <c r="C1273" t="s">
        <v>1615</v>
      </c>
      <c r="E1273" t="s">
        <v>113</v>
      </c>
      <c r="F1273" s="9">
        <v>23</v>
      </c>
      <c r="G1273" s="9">
        <v>1</v>
      </c>
      <c r="H1273" s="9">
        <v>22</v>
      </c>
      <c r="I1273" s="8">
        <v>47.134099999999997</v>
      </c>
      <c r="J1273" s="8">
        <v>1084.0843</v>
      </c>
    </row>
    <row r="1274" spans="1:10" x14ac:dyDescent="0.25">
      <c r="A1274" t="s">
        <v>3581</v>
      </c>
      <c r="B1274" t="s">
        <v>1614</v>
      </c>
      <c r="C1274" t="s">
        <v>1615</v>
      </c>
      <c r="E1274" t="s">
        <v>820</v>
      </c>
      <c r="F1274" s="9">
        <v>10</v>
      </c>
      <c r="G1274" s="9">
        <v>0</v>
      </c>
      <c r="H1274" s="9">
        <v>10</v>
      </c>
      <c r="I1274" s="8">
        <v>47.53</v>
      </c>
      <c r="J1274" s="8">
        <v>475.3</v>
      </c>
    </row>
    <row r="1275" spans="1:10" x14ac:dyDescent="0.25">
      <c r="A1275" t="s">
        <v>3581</v>
      </c>
      <c r="B1275" t="s">
        <v>1614</v>
      </c>
      <c r="C1275" t="s">
        <v>1615</v>
      </c>
      <c r="E1275" t="s">
        <v>15</v>
      </c>
      <c r="F1275" s="9">
        <v>15</v>
      </c>
      <c r="G1275" s="9">
        <v>15</v>
      </c>
      <c r="H1275" s="9">
        <v>0</v>
      </c>
      <c r="I1275" s="8">
        <v>47.532299999999999</v>
      </c>
      <c r="J1275" s="8">
        <v>712.98450000000003</v>
      </c>
    </row>
    <row r="1276" spans="1:10" x14ac:dyDescent="0.25">
      <c r="A1276" t="s">
        <v>3581</v>
      </c>
      <c r="B1276" t="s">
        <v>1614</v>
      </c>
      <c r="C1276" t="s">
        <v>1615</v>
      </c>
      <c r="E1276" t="s">
        <v>4746</v>
      </c>
      <c r="F1276" s="9">
        <v>3</v>
      </c>
      <c r="G1276" s="9">
        <v>3</v>
      </c>
      <c r="H1276" s="9">
        <v>0</v>
      </c>
      <c r="I1276" s="8">
        <v>47.53</v>
      </c>
      <c r="J1276" s="8">
        <v>142.59</v>
      </c>
    </row>
    <row r="1277" spans="1:10" x14ac:dyDescent="0.25">
      <c r="A1277" t="s">
        <v>563</v>
      </c>
      <c r="B1277" t="s">
        <v>242</v>
      </c>
      <c r="C1277" t="s">
        <v>243</v>
      </c>
      <c r="E1277" t="s">
        <v>113</v>
      </c>
      <c r="F1277" s="9">
        <v>91</v>
      </c>
      <c r="G1277" s="9">
        <v>0</v>
      </c>
      <c r="H1277" s="9">
        <v>91</v>
      </c>
      <c r="I1277" s="8">
        <v>15.702299999999999</v>
      </c>
      <c r="J1277" s="8">
        <v>1428.9093</v>
      </c>
    </row>
    <row r="1278" spans="1:10" x14ac:dyDescent="0.25">
      <c r="A1278" t="s">
        <v>563</v>
      </c>
      <c r="B1278" t="s">
        <v>242</v>
      </c>
      <c r="C1278" t="s">
        <v>243</v>
      </c>
      <c r="E1278" t="s">
        <v>106</v>
      </c>
      <c r="F1278" s="9">
        <v>4</v>
      </c>
      <c r="G1278" s="9">
        <v>4</v>
      </c>
      <c r="H1278" s="9">
        <v>0</v>
      </c>
      <c r="I1278" s="8">
        <v>15.58</v>
      </c>
      <c r="J1278" s="8">
        <v>62.32</v>
      </c>
    </row>
    <row r="1279" spans="1:10" x14ac:dyDescent="0.25">
      <c r="A1279" t="s">
        <v>563</v>
      </c>
      <c r="B1279" t="s">
        <v>242</v>
      </c>
      <c r="C1279" t="s">
        <v>243</v>
      </c>
      <c r="E1279" t="s">
        <v>820</v>
      </c>
      <c r="F1279" s="9">
        <v>11</v>
      </c>
      <c r="G1279" s="9">
        <v>1</v>
      </c>
      <c r="H1279" s="9">
        <v>10</v>
      </c>
      <c r="I1279" s="8">
        <v>15.58</v>
      </c>
      <c r="J1279" s="8">
        <v>171.38</v>
      </c>
    </row>
    <row r="1280" spans="1:10" x14ac:dyDescent="0.25">
      <c r="A1280" t="s">
        <v>563</v>
      </c>
      <c r="B1280" t="s">
        <v>242</v>
      </c>
      <c r="C1280" t="s">
        <v>243</v>
      </c>
      <c r="E1280" t="s">
        <v>861</v>
      </c>
      <c r="F1280" s="9">
        <v>4</v>
      </c>
      <c r="G1280" s="9">
        <v>1</v>
      </c>
      <c r="H1280" s="9">
        <v>3</v>
      </c>
      <c r="I1280" s="8">
        <v>15.58</v>
      </c>
      <c r="J1280" s="8">
        <v>62.32</v>
      </c>
    </row>
    <row r="1281" spans="1:10" x14ac:dyDescent="0.25">
      <c r="A1281" t="s">
        <v>563</v>
      </c>
      <c r="B1281" t="s">
        <v>242</v>
      </c>
      <c r="C1281" t="s">
        <v>243</v>
      </c>
      <c r="E1281" t="s">
        <v>15</v>
      </c>
      <c r="F1281" s="9">
        <v>18</v>
      </c>
      <c r="G1281" s="9">
        <v>10</v>
      </c>
      <c r="H1281" s="9">
        <v>8</v>
      </c>
      <c r="I1281" s="8">
        <v>15.7295</v>
      </c>
      <c r="J1281" s="8">
        <v>283.13099999999997</v>
      </c>
    </row>
    <row r="1282" spans="1:10" x14ac:dyDescent="0.25">
      <c r="A1282" t="s">
        <v>563</v>
      </c>
      <c r="B1282" t="s">
        <v>242</v>
      </c>
      <c r="C1282" t="s">
        <v>243</v>
      </c>
      <c r="E1282" t="s">
        <v>4746</v>
      </c>
      <c r="F1282" s="9">
        <v>0</v>
      </c>
      <c r="G1282" s="9">
        <v>0</v>
      </c>
      <c r="H1282" s="9">
        <v>0</v>
      </c>
      <c r="I1282" s="8">
        <v>15.58</v>
      </c>
      <c r="J1282" s="8">
        <v>0</v>
      </c>
    </row>
    <row r="1283" spans="1:10" x14ac:dyDescent="0.25">
      <c r="A1283" t="s">
        <v>2909</v>
      </c>
      <c r="B1283" t="s">
        <v>1616</v>
      </c>
      <c r="C1283" t="s">
        <v>1617</v>
      </c>
      <c r="E1283" t="s">
        <v>113</v>
      </c>
      <c r="F1283" s="9">
        <v>26</v>
      </c>
      <c r="G1283" s="9">
        <v>0</v>
      </c>
      <c r="H1283" s="9">
        <v>26</v>
      </c>
      <c r="I1283" s="8">
        <v>31.3353</v>
      </c>
      <c r="J1283" s="8">
        <v>814.71780000000001</v>
      </c>
    </row>
    <row r="1284" spans="1:10" x14ac:dyDescent="0.25">
      <c r="A1284" t="s">
        <v>2909</v>
      </c>
      <c r="B1284" t="s">
        <v>1616</v>
      </c>
      <c r="C1284" t="s">
        <v>1617</v>
      </c>
      <c r="E1284" t="s">
        <v>106</v>
      </c>
      <c r="F1284" s="9">
        <v>44</v>
      </c>
      <c r="G1284" s="9">
        <v>2</v>
      </c>
      <c r="H1284" s="9">
        <v>42</v>
      </c>
      <c r="I1284" s="8">
        <v>32.729999999999997</v>
      </c>
      <c r="J1284" s="8">
        <v>1440.12</v>
      </c>
    </row>
    <row r="1285" spans="1:10" x14ac:dyDescent="0.25">
      <c r="A1285" t="s">
        <v>2909</v>
      </c>
      <c r="B1285" t="s">
        <v>1616</v>
      </c>
      <c r="C1285" t="s">
        <v>1617</v>
      </c>
      <c r="E1285" t="s">
        <v>109</v>
      </c>
      <c r="F1285" s="9">
        <v>9</v>
      </c>
      <c r="G1285" s="9">
        <v>0</v>
      </c>
      <c r="H1285" s="9">
        <v>9</v>
      </c>
      <c r="I1285" s="8">
        <v>32.729999999999997</v>
      </c>
      <c r="J1285" s="8">
        <v>294.57</v>
      </c>
    </row>
    <row r="1286" spans="1:10" x14ac:dyDescent="0.25">
      <c r="A1286" t="s">
        <v>2909</v>
      </c>
      <c r="B1286" t="s">
        <v>1616</v>
      </c>
      <c r="C1286" t="s">
        <v>1617</v>
      </c>
      <c r="E1286" t="s">
        <v>4746</v>
      </c>
      <c r="F1286" s="9">
        <v>8</v>
      </c>
      <c r="G1286" s="9">
        <v>2</v>
      </c>
      <c r="H1286" s="9">
        <v>6</v>
      </c>
      <c r="I1286" s="8">
        <v>32.729999999999997</v>
      </c>
      <c r="J1286" s="8">
        <v>261.83999999999997</v>
      </c>
    </row>
    <row r="1287" spans="1:10" x14ac:dyDescent="0.25">
      <c r="A1287" t="s">
        <v>2909</v>
      </c>
      <c r="B1287" t="s">
        <v>1616</v>
      </c>
      <c r="C1287" t="s">
        <v>1617</v>
      </c>
      <c r="E1287" t="s">
        <v>119</v>
      </c>
      <c r="F1287" s="9">
        <v>2</v>
      </c>
      <c r="G1287" s="9">
        <v>0</v>
      </c>
      <c r="H1287" s="9">
        <v>2</v>
      </c>
      <c r="I1287" s="8">
        <v>32.130699999999997</v>
      </c>
      <c r="J1287" s="8">
        <v>64.261399999999995</v>
      </c>
    </row>
    <row r="1288" spans="1:10" x14ac:dyDescent="0.25">
      <c r="A1288" t="s">
        <v>2909</v>
      </c>
      <c r="B1288" t="s">
        <v>1616</v>
      </c>
      <c r="C1288" t="s">
        <v>1617</v>
      </c>
      <c r="E1288" t="s">
        <v>1201</v>
      </c>
      <c r="F1288" s="9">
        <v>10</v>
      </c>
      <c r="G1288" s="9">
        <v>10</v>
      </c>
      <c r="H1288" s="9">
        <v>0</v>
      </c>
      <c r="I1288" s="8">
        <v>31.5457</v>
      </c>
      <c r="J1288" s="8">
        <v>315.45699999999999</v>
      </c>
    </row>
    <row r="1289" spans="1:10" x14ac:dyDescent="0.25">
      <c r="A1289" t="s">
        <v>2909</v>
      </c>
      <c r="B1289" t="s">
        <v>1616</v>
      </c>
      <c r="C1289" t="s">
        <v>1617</v>
      </c>
      <c r="E1289" t="s">
        <v>820</v>
      </c>
      <c r="F1289" s="9">
        <v>4</v>
      </c>
      <c r="G1289" s="9">
        <v>0</v>
      </c>
      <c r="H1289" s="9">
        <v>4</v>
      </c>
      <c r="I1289" s="8">
        <v>32.729999999999997</v>
      </c>
      <c r="J1289" s="8">
        <v>130.91999999999999</v>
      </c>
    </row>
    <row r="1290" spans="1:10" x14ac:dyDescent="0.25">
      <c r="A1290" t="s">
        <v>2909</v>
      </c>
      <c r="B1290" t="s">
        <v>1616</v>
      </c>
      <c r="C1290" t="s">
        <v>1617</v>
      </c>
      <c r="E1290" t="s">
        <v>15</v>
      </c>
      <c r="F1290" s="9">
        <v>23</v>
      </c>
      <c r="G1290" s="9">
        <v>15</v>
      </c>
      <c r="H1290" s="9">
        <v>8</v>
      </c>
      <c r="I1290" s="8">
        <v>32.727200000000003</v>
      </c>
      <c r="J1290" s="8">
        <v>752.72559999999999</v>
      </c>
    </row>
    <row r="1291" spans="1:10" x14ac:dyDescent="0.25">
      <c r="A1291" t="s">
        <v>4743</v>
      </c>
      <c r="B1291" t="s">
        <v>4996</v>
      </c>
      <c r="C1291" t="s">
        <v>4997</v>
      </c>
      <c r="E1291" t="s">
        <v>113</v>
      </c>
      <c r="F1291" s="9">
        <v>27</v>
      </c>
      <c r="G1291" s="9">
        <v>0</v>
      </c>
      <c r="H1291" s="9">
        <v>27</v>
      </c>
      <c r="I1291" s="8">
        <v>52.372799999999998</v>
      </c>
      <c r="J1291" s="8">
        <v>1414.0655999999999</v>
      </c>
    </row>
    <row r="1292" spans="1:10" x14ac:dyDescent="0.25">
      <c r="A1292" t="s">
        <v>4743</v>
      </c>
      <c r="B1292" t="s">
        <v>4996</v>
      </c>
      <c r="C1292" t="s">
        <v>4997</v>
      </c>
      <c r="E1292" t="s">
        <v>4746</v>
      </c>
      <c r="F1292" s="9">
        <v>49</v>
      </c>
      <c r="G1292" s="9">
        <v>0</v>
      </c>
      <c r="H1292" s="9">
        <v>49</v>
      </c>
      <c r="I1292" s="8">
        <v>52.372799999999998</v>
      </c>
      <c r="J1292" s="8">
        <v>2566.2671999999998</v>
      </c>
    </row>
    <row r="1293" spans="1:10" x14ac:dyDescent="0.25">
      <c r="A1293" t="s">
        <v>4743</v>
      </c>
      <c r="B1293" t="s">
        <v>4996</v>
      </c>
      <c r="C1293" t="s">
        <v>4997</v>
      </c>
      <c r="E1293" t="s">
        <v>106</v>
      </c>
      <c r="F1293" s="9">
        <v>27</v>
      </c>
      <c r="G1293" s="9">
        <v>1</v>
      </c>
      <c r="H1293" s="9">
        <v>26</v>
      </c>
      <c r="I1293" s="8">
        <v>54.9193</v>
      </c>
      <c r="J1293" s="8">
        <v>1482.8210999999999</v>
      </c>
    </row>
    <row r="1294" spans="1:10" x14ac:dyDescent="0.25">
      <c r="A1294" t="s">
        <v>4743</v>
      </c>
      <c r="B1294" t="s">
        <v>4996</v>
      </c>
      <c r="C1294" t="s">
        <v>4997</v>
      </c>
      <c r="E1294" t="s">
        <v>861</v>
      </c>
      <c r="F1294" s="9">
        <v>3</v>
      </c>
      <c r="G1294" s="9">
        <v>0</v>
      </c>
      <c r="H1294" s="9">
        <v>3</v>
      </c>
      <c r="I1294" s="8">
        <v>54.9193</v>
      </c>
      <c r="J1294" s="8">
        <v>164.75790000000001</v>
      </c>
    </row>
    <row r="1295" spans="1:10" x14ac:dyDescent="0.25">
      <c r="A1295" t="s">
        <v>4744</v>
      </c>
      <c r="B1295" t="s">
        <v>4998</v>
      </c>
      <c r="C1295" t="s">
        <v>4745</v>
      </c>
      <c r="E1295" t="s">
        <v>113</v>
      </c>
      <c r="F1295" s="9">
        <v>49</v>
      </c>
      <c r="G1295" s="9">
        <v>0</v>
      </c>
      <c r="H1295" s="9">
        <v>49</v>
      </c>
      <c r="I1295" s="8">
        <v>52.372799999999998</v>
      </c>
      <c r="J1295" s="8">
        <v>2566.2671999999998</v>
      </c>
    </row>
    <row r="1296" spans="1:10" x14ac:dyDescent="0.25">
      <c r="A1296" t="s">
        <v>4744</v>
      </c>
      <c r="B1296" t="s">
        <v>4998</v>
      </c>
      <c r="C1296" t="s">
        <v>4745</v>
      </c>
      <c r="E1296" t="s">
        <v>4746</v>
      </c>
      <c r="F1296" s="9">
        <v>130</v>
      </c>
      <c r="G1296" s="9">
        <v>0</v>
      </c>
      <c r="H1296" s="9">
        <v>130</v>
      </c>
      <c r="I1296" s="8">
        <v>52.372799999999998</v>
      </c>
      <c r="J1296" s="8">
        <v>6808.4639999999999</v>
      </c>
    </row>
    <row r="1297" spans="1:10" x14ac:dyDescent="0.25">
      <c r="A1297" t="s">
        <v>4744</v>
      </c>
      <c r="B1297" t="s">
        <v>4998</v>
      </c>
      <c r="C1297" t="s">
        <v>4745</v>
      </c>
      <c r="E1297" t="s">
        <v>106</v>
      </c>
      <c r="F1297" s="9">
        <v>97</v>
      </c>
      <c r="G1297" s="9">
        <v>1</v>
      </c>
      <c r="H1297" s="9">
        <v>96</v>
      </c>
      <c r="I1297" s="8">
        <v>54.9193</v>
      </c>
      <c r="J1297" s="8">
        <v>5327.1720999999998</v>
      </c>
    </row>
    <row r="1298" spans="1:10" x14ac:dyDescent="0.25">
      <c r="A1298" t="s">
        <v>4744</v>
      </c>
      <c r="B1298" t="s">
        <v>4998</v>
      </c>
      <c r="C1298" t="s">
        <v>4745</v>
      </c>
      <c r="E1298" t="s">
        <v>861</v>
      </c>
      <c r="F1298" s="9">
        <v>3</v>
      </c>
      <c r="G1298" s="9">
        <v>0</v>
      </c>
      <c r="H1298" s="9">
        <v>3</v>
      </c>
      <c r="I1298" s="8">
        <v>54.9193</v>
      </c>
      <c r="J1298" s="8">
        <v>164.75790000000001</v>
      </c>
    </row>
    <row r="1299" spans="1:10" x14ac:dyDescent="0.25">
      <c r="A1299" t="s">
        <v>3145</v>
      </c>
      <c r="B1299" t="s">
        <v>1618</v>
      </c>
      <c r="C1299" t="s">
        <v>1619</v>
      </c>
      <c r="E1299" t="s">
        <v>109</v>
      </c>
      <c r="F1299" s="9">
        <v>16</v>
      </c>
      <c r="G1299" s="9">
        <v>1</v>
      </c>
      <c r="H1299" s="9">
        <v>15</v>
      </c>
      <c r="I1299" s="8">
        <v>135.85</v>
      </c>
      <c r="J1299" s="8">
        <v>2173.6</v>
      </c>
    </row>
    <row r="1300" spans="1:10" x14ac:dyDescent="0.25">
      <c r="A1300" t="s">
        <v>3145</v>
      </c>
      <c r="B1300" t="s">
        <v>1618</v>
      </c>
      <c r="C1300" t="s">
        <v>1619</v>
      </c>
      <c r="E1300" t="s">
        <v>108</v>
      </c>
      <c r="F1300" s="9">
        <v>11</v>
      </c>
      <c r="G1300" s="9">
        <v>0</v>
      </c>
      <c r="H1300" s="9">
        <v>11</v>
      </c>
      <c r="I1300" s="8">
        <v>87</v>
      </c>
      <c r="J1300" s="8">
        <v>957</v>
      </c>
    </row>
    <row r="1301" spans="1:10" x14ac:dyDescent="0.25">
      <c r="A1301" t="s">
        <v>3145</v>
      </c>
      <c r="B1301" t="s">
        <v>1618</v>
      </c>
      <c r="C1301" t="s">
        <v>1619</v>
      </c>
      <c r="E1301" t="s">
        <v>1201</v>
      </c>
      <c r="F1301" s="9">
        <v>19</v>
      </c>
      <c r="G1301" s="9">
        <v>19</v>
      </c>
      <c r="H1301" s="9">
        <v>0</v>
      </c>
      <c r="I1301" s="8">
        <v>127.63</v>
      </c>
      <c r="J1301" s="8">
        <v>2424.9699999999998</v>
      </c>
    </row>
    <row r="1302" spans="1:10" x14ac:dyDescent="0.25">
      <c r="A1302" t="s">
        <v>3145</v>
      </c>
      <c r="B1302" t="s">
        <v>1618</v>
      </c>
      <c r="C1302" t="s">
        <v>1619</v>
      </c>
      <c r="E1302" t="s">
        <v>4746</v>
      </c>
      <c r="F1302" s="9">
        <v>15</v>
      </c>
      <c r="G1302" s="9">
        <v>0</v>
      </c>
      <c r="H1302" s="9">
        <v>15</v>
      </c>
      <c r="I1302" s="8">
        <v>135.58000000000001</v>
      </c>
      <c r="J1302" s="8">
        <v>2033.7</v>
      </c>
    </row>
    <row r="1303" spans="1:10" x14ac:dyDescent="0.25">
      <c r="A1303" t="s">
        <v>3582</v>
      </c>
      <c r="B1303" t="s">
        <v>1620</v>
      </c>
      <c r="C1303" t="s">
        <v>1621</v>
      </c>
      <c r="E1303" t="s">
        <v>109</v>
      </c>
      <c r="F1303" s="9">
        <v>35</v>
      </c>
      <c r="G1303" s="9">
        <v>0</v>
      </c>
      <c r="H1303" s="9">
        <v>35</v>
      </c>
      <c r="I1303" s="8">
        <v>115.6756</v>
      </c>
      <c r="J1303" s="8">
        <v>4048.6460000000002</v>
      </c>
    </row>
    <row r="1304" spans="1:10" x14ac:dyDescent="0.25">
      <c r="A1304" t="s">
        <v>3582</v>
      </c>
      <c r="B1304" t="s">
        <v>1620</v>
      </c>
      <c r="C1304" t="s">
        <v>1621</v>
      </c>
      <c r="E1304" t="s">
        <v>106</v>
      </c>
      <c r="F1304" s="9">
        <v>30</v>
      </c>
      <c r="G1304" s="9">
        <v>1</v>
      </c>
      <c r="H1304" s="9">
        <v>29</v>
      </c>
      <c r="I1304" s="8">
        <v>119.8075</v>
      </c>
      <c r="J1304" s="8">
        <v>3594.2249999999999</v>
      </c>
    </row>
    <row r="1305" spans="1:10" x14ac:dyDescent="0.25">
      <c r="A1305" t="s">
        <v>3017</v>
      </c>
      <c r="B1305" t="s">
        <v>1622</v>
      </c>
      <c r="C1305" t="s">
        <v>1623</v>
      </c>
      <c r="E1305" t="s">
        <v>113</v>
      </c>
      <c r="F1305" s="9">
        <v>65</v>
      </c>
      <c r="G1305" s="9">
        <v>1</v>
      </c>
      <c r="H1305" s="9">
        <v>64</v>
      </c>
      <c r="I1305" s="8">
        <v>138.36000000000001</v>
      </c>
      <c r="J1305" s="8">
        <v>8993.4</v>
      </c>
    </row>
    <row r="1306" spans="1:10" x14ac:dyDescent="0.25">
      <c r="A1306" t="s">
        <v>3017</v>
      </c>
      <c r="B1306" t="s">
        <v>1622</v>
      </c>
      <c r="C1306" t="s">
        <v>1623</v>
      </c>
      <c r="E1306" t="s">
        <v>106</v>
      </c>
      <c r="F1306" s="9">
        <v>142</v>
      </c>
      <c r="G1306" s="9">
        <v>0</v>
      </c>
      <c r="H1306" s="9">
        <v>142</v>
      </c>
      <c r="I1306" s="8">
        <v>135.58000000000001</v>
      </c>
      <c r="J1306" s="8">
        <v>19252.36</v>
      </c>
    </row>
    <row r="1307" spans="1:10" x14ac:dyDescent="0.25">
      <c r="A1307" t="s">
        <v>3017</v>
      </c>
      <c r="B1307" t="s">
        <v>1622</v>
      </c>
      <c r="C1307" t="s">
        <v>1623</v>
      </c>
      <c r="E1307" t="s">
        <v>4746</v>
      </c>
      <c r="F1307" s="9">
        <v>0</v>
      </c>
      <c r="G1307" s="9">
        <v>0</v>
      </c>
      <c r="H1307" s="9">
        <v>0</v>
      </c>
      <c r="I1307" s="8">
        <v>135.58000000000001</v>
      </c>
      <c r="J1307" s="8">
        <v>0</v>
      </c>
    </row>
    <row r="1308" spans="1:10" x14ac:dyDescent="0.25">
      <c r="A1308" t="s">
        <v>3017</v>
      </c>
      <c r="B1308" t="s">
        <v>1622</v>
      </c>
      <c r="C1308" t="s">
        <v>1623</v>
      </c>
      <c r="E1308" t="s">
        <v>109</v>
      </c>
      <c r="F1308" s="9">
        <v>55</v>
      </c>
      <c r="G1308" s="9">
        <v>0</v>
      </c>
      <c r="H1308" s="9">
        <v>55</v>
      </c>
      <c r="I1308" s="8">
        <v>136.47</v>
      </c>
      <c r="J1308" s="8">
        <v>7505.85</v>
      </c>
    </row>
    <row r="1309" spans="1:10" x14ac:dyDescent="0.25">
      <c r="A1309" t="s">
        <v>3017</v>
      </c>
      <c r="B1309" t="s">
        <v>1622</v>
      </c>
      <c r="C1309" t="s">
        <v>1623</v>
      </c>
      <c r="E1309" t="s">
        <v>186</v>
      </c>
      <c r="F1309" s="9">
        <v>3</v>
      </c>
      <c r="G1309" s="9">
        <v>0</v>
      </c>
      <c r="H1309" s="9">
        <v>3</v>
      </c>
      <c r="I1309" s="8">
        <v>127.2051</v>
      </c>
      <c r="J1309" s="8">
        <v>381.61529999999999</v>
      </c>
    </row>
    <row r="1310" spans="1:10" x14ac:dyDescent="0.25">
      <c r="A1310" t="s">
        <v>3583</v>
      </c>
      <c r="B1310" t="s">
        <v>1624</v>
      </c>
      <c r="C1310" t="s">
        <v>1625</v>
      </c>
      <c r="E1310" t="s">
        <v>4746</v>
      </c>
      <c r="F1310" s="9">
        <v>1</v>
      </c>
      <c r="G1310" s="9">
        <v>0</v>
      </c>
      <c r="H1310" s="9">
        <v>1</v>
      </c>
      <c r="I1310" s="8">
        <v>17.22</v>
      </c>
      <c r="J1310" s="8">
        <v>17.22</v>
      </c>
    </row>
    <row r="1311" spans="1:10" x14ac:dyDescent="0.25">
      <c r="A1311" t="s">
        <v>3583</v>
      </c>
      <c r="B1311" t="s">
        <v>1624</v>
      </c>
      <c r="C1311" t="s">
        <v>1625</v>
      </c>
      <c r="E1311" t="s">
        <v>106</v>
      </c>
      <c r="F1311" s="9">
        <v>2</v>
      </c>
      <c r="G1311" s="9">
        <v>2</v>
      </c>
      <c r="H1311" s="9">
        <v>0</v>
      </c>
      <c r="I1311" s="8">
        <v>18.7</v>
      </c>
      <c r="J1311" s="8">
        <v>37.4</v>
      </c>
    </row>
    <row r="1312" spans="1:10" x14ac:dyDescent="0.25">
      <c r="A1312" t="s">
        <v>3583</v>
      </c>
      <c r="B1312" t="s">
        <v>1624</v>
      </c>
      <c r="C1312" t="s">
        <v>1625</v>
      </c>
      <c r="E1312" t="s">
        <v>108</v>
      </c>
      <c r="F1312" s="9">
        <v>1</v>
      </c>
      <c r="G1312" s="9">
        <v>0</v>
      </c>
      <c r="H1312" s="9">
        <v>1</v>
      </c>
      <c r="I1312" s="8">
        <v>18.7</v>
      </c>
      <c r="J1312" s="8">
        <v>18.7</v>
      </c>
    </row>
    <row r="1313" spans="1:10" x14ac:dyDescent="0.25">
      <c r="A1313" t="s">
        <v>437</v>
      </c>
      <c r="B1313" t="s">
        <v>244</v>
      </c>
      <c r="C1313" t="s">
        <v>245</v>
      </c>
      <c r="E1313" t="s">
        <v>113</v>
      </c>
      <c r="F1313" s="9">
        <v>176</v>
      </c>
      <c r="G1313" s="9">
        <v>5</v>
      </c>
      <c r="H1313" s="9">
        <v>171</v>
      </c>
      <c r="I1313" s="8">
        <v>30.22</v>
      </c>
      <c r="J1313" s="8">
        <v>5318.72</v>
      </c>
    </row>
    <row r="1314" spans="1:10" x14ac:dyDescent="0.25">
      <c r="A1314" t="s">
        <v>437</v>
      </c>
      <c r="B1314" t="s">
        <v>244</v>
      </c>
      <c r="C1314" t="s">
        <v>245</v>
      </c>
      <c r="E1314" t="s">
        <v>1201</v>
      </c>
      <c r="F1314" s="9">
        <v>18</v>
      </c>
      <c r="G1314" s="9">
        <v>18</v>
      </c>
      <c r="H1314" s="9">
        <v>0</v>
      </c>
      <c r="I1314" s="8">
        <v>28.541399999999999</v>
      </c>
      <c r="J1314" s="8">
        <v>513.74519999999995</v>
      </c>
    </row>
    <row r="1315" spans="1:10" x14ac:dyDescent="0.25">
      <c r="A1315" t="s">
        <v>437</v>
      </c>
      <c r="B1315" t="s">
        <v>244</v>
      </c>
      <c r="C1315" t="s">
        <v>245</v>
      </c>
      <c r="E1315" t="s">
        <v>820</v>
      </c>
      <c r="F1315" s="9">
        <v>58</v>
      </c>
      <c r="G1315" s="9">
        <v>0</v>
      </c>
      <c r="H1315" s="9">
        <v>58</v>
      </c>
      <c r="I1315" s="8">
        <v>29.070699999999999</v>
      </c>
      <c r="J1315" s="8">
        <v>1686.1006</v>
      </c>
    </row>
    <row r="1316" spans="1:10" x14ac:dyDescent="0.25">
      <c r="A1316" t="s">
        <v>437</v>
      </c>
      <c r="B1316" t="s">
        <v>244</v>
      </c>
      <c r="C1316" t="s">
        <v>245</v>
      </c>
      <c r="E1316" t="s">
        <v>109</v>
      </c>
      <c r="F1316" s="9">
        <v>90</v>
      </c>
      <c r="G1316" s="9">
        <v>0</v>
      </c>
      <c r="H1316" s="9">
        <v>90</v>
      </c>
      <c r="I1316" s="8">
        <v>29.61</v>
      </c>
      <c r="J1316" s="8">
        <v>2664.9</v>
      </c>
    </row>
    <row r="1317" spans="1:10" x14ac:dyDescent="0.25">
      <c r="A1317" t="s">
        <v>437</v>
      </c>
      <c r="B1317" t="s">
        <v>244</v>
      </c>
      <c r="C1317" t="s">
        <v>245</v>
      </c>
      <c r="E1317" t="s">
        <v>4746</v>
      </c>
      <c r="F1317" s="9">
        <v>47</v>
      </c>
      <c r="G1317" s="9">
        <v>5</v>
      </c>
      <c r="H1317" s="9">
        <v>42</v>
      </c>
      <c r="I1317" s="8">
        <v>29.61</v>
      </c>
      <c r="J1317" s="8">
        <v>1391.67</v>
      </c>
    </row>
    <row r="1318" spans="1:10" x14ac:dyDescent="0.25">
      <c r="A1318" t="s">
        <v>437</v>
      </c>
      <c r="B1318" t="s">
        <v>244</v>
      </c>
      <c r="C1318" t="s">
        <v>245</v>
      </c>
      <c r="E1318" t="s">
        <v>861</v>
      </c>
      <c r="F1318" s="9">
        <v>5</v>
      </c>
      <c r="G1318" s="9">
        <v>0</v>
      </c>
      <c r="H1318" s="9">
        <v>5</v>
      </c>
      <c r="I1318" s="8">
        <v>29.61</v>
      </c>
      <c r="J1318" s="8">
        <v>148.05000000000001</v>
      </c>
    </row>
    <row r="1319" spans="1:10" x14ac:dyDescent="0.25">
      <c r="A1319" t="s">
        <v>437</v>
      </c>
      <c r="B1319" t="s">
        <v>244</v>
      </c>
      <c r="C1319" t="s">
        <v>245</v>
      </c>
      <c r="E1319" t="s">
        <v>15</v>
      </c>
      <c r="F1319" s="9">
        <v>64</v>
      </c>
      <c r="G1319" s="9">
        <v>60</v>
      </c>
      <c r="H1319" s="9">
        <v>4</v>
      </c>
      <c r="I1319" s="8">
        <v>57.272500000000001</v>
      </c>
      <c r="J1319" s="8">
        <v>3665.44</v>
      </c>
    </row>
    <row r="1320" spans="1:10" x14ac:dyDescent="0.25">
      <c r="A1320" t="s">
        <v>437</v>
      </c>
      <c r="B1320" t="s">
        <v>244</v>
      </c>
      <c r="C1320" t="s">
        <v>245</v>
      </c>
      <c r="E1320" t="s">
        <v>106</v>
      </c>
      <c r="F1320" s="9">
        <v>179</v>
      </c>
      <c r="G1320" s="9">
        <v>14</v>
      </c>
      <c r="H1320" s="9">
        <v>165</v>
      </c>
      <c r="I1320" s="8">
        <v>29.61</v>
      </c>
      <c r="J1320" s="8">
        <v>5300.19</v>
      </c>
    </row>
    <row r="1321" spans="1:10" x14ac:dyDescent="0.25">
      <c r="A1321" t="s">
        <v>3584</v>
      </c>
      <c r="B1321" t="s">
        <v>1626</v>
      </c>
      <c r="C1321" t="s">
        <v>1627</v>
      </c>
      <c r="E1321" t="s">
        <v>1201</v>
      </c>
      <c r="F1321" s="9">
        <v>1</v>
      </c>
      <c r="G1321" s="9">
        <v>0</v>
      </c>
      <c r="H1321" s="9">
        <v>1</v>
      </c>
      <c r="I1321" s="8">
        <v>18.25</v>
      </c>
      <c r="J1321" s="8">
        <v>18.25</v>
      </c>
    </row>
    <row r="1322" spans="1:10" x14ac:dyDescent="0.25">
      <c r="A1322" t="s">
        <v>3585</v>
      </c>
      <c r="B1322" t="s">
        <v>1628</v>
      </c>
      <c r="C1322" t="s">
        <v>1629</v>
      </c>
      <c r="E1322" t="s">
        <v>1201</v>
      </c>
      <c r="F1322" s="9">
        <v>8</v>
      </c>
      <c r="G1322" s="9">
        <v>0</v>
      </c>
      <c r="H1322" s="9">
        <v>8</v>
      </c>
      <c r="I1322" s="8">
        <v>18.34</v>
      </c>
      <c r="J1322" s="8">
        <v>146.72</v>
      </c>
    </row>
    <row r="1323" spans="1:10" x14ac:dyDescent="0.25">
      <c r="A1323" t="s">
        <v>3585</v>
      </c>
      <c r="B1323" t="s">
        <v>1628</v>
      </c>
      <c r="C1323" t="s">
        <v>1629</v>
      </c>
      <c r="E1323" t="s">
        <v>4746</v>
      </c>
      <c r="F1323" s="9">
        <v>8</v>
      </c>
      <c r="G1323" s="9">
        <v>0</v>
      </c>
      <c r="H1323" s="9">
        <v>8</v>
      </c>
      <c r="I1323" s="8">
        <v>19.48</v>
      </c>
      <c r="J1323" s="8">
        <v>155.84</v>
      </c>
    </row>
    <row r="1324" spans="1:10" x14ac:dyDescent="0.25">
      <c r="A1324" t="s">
        <v>561</v>
      </c>
      <c r="B1324" t="s">
        <v>246</v>
      </c>
      <c r="C1324" t="s">
        <v>247</v>
      </c>
      <c r="E1324" t="s">
        <v>113</v>
      </c>
      <c r="F1324" s="9">
        <v>35</v>
      </c>
      <c r="G1324" s="9">
        <v>9</v>
      </c>
      <c r="H1324" s="9">
        <v>26</v>
      </c>
      <c r="I1324" s="8">
        <v>20.99</v>
      </c>
      <c r="J1324" s="8">
        <v>734.65</v>
      </c>
    </row>
    <row r="1325" spans="1:10" x14ac:dyDescent="0.25">
      <c r="A1325" t="s">
        <v>561</v>
      </c>
      <c r="B1325" t="s">
        <v>246</v>
      </c>
      <c r="C1325" t="s">
        <v>247</v>
      </c>
      <c r="E1325" t="s">
        <v>1201</v>
      </c>
      <c r="F1325" s="9">
        <v>32</v>
      </c>
      <c r="G1325" s="9">
        <v>20</v>
      </c>
      <c r="H1325" s="9">
        <v>12</v>
      </c>
      <c r="I1325" s="8">
        <v>20.399000000000001</v>
      </c>
      <c r="J1325" s="8">
        <v>652.76800000000003</v>
      </c>
    </row>
    <row r="1326" spans="1:10" x14ac:dyDescent="0.25">
      <c r="A1326" t="s">
        <v>561</v>
      </c>
      <c r="B1326" t="s">
        <v>246</v>
      </c>
      <c r="C1326" t="s">
        <v>247</v>
      </c>
      <c r="E1326" t="s">
        <v>109</v>
      </c>
      <c r="F1326" s="9">
        <v>41</v>
      </c>
      <c r="G1326" s="9">
        <v>2</v>
      </c>
      <c r="H1326" s="9">
        <v>39</v>
      </c>
      <c r="I1326" s="8">
        <v>20.71</v>
      </c>
      <c r="J1326" s="8">
        <v>849.11</v>
      </c>
    </row>
    <row r="1327" spans="1:10" x14ac:dyDescent="0.25">
      <c r="A1327" t="s">
        <v>561</v>
      </c>
      <c r="B1327" t="s">
        <v>246</v>
      </c>
      <c r="C1327" t="s">
        <v>247</v>
      </c>
      <c r="E1327" t="s">
        <v>4746</v>
      </c>
      <c r="F1327" s="9">
        <v>212</v>
      </c>
      <c r="G1327" s="9">
        <v>9</v>
      </c>
      <c r="H1327" s="9">
        <v>203</v>
      </c>
      <c r="I1327" s="8">
        <v>20.57</v>
      </c>
      <c r="J1327" s="8">
        <v>4360.84</v>
      </c>
    </row>
    <row r="1328" spans="1:10" x14ac:dyDescent="0.25">
      <c r="A1328" t="s">
        <v>561</v>
      </c>
      <c r="B1328" t="s">
        <v>246</v>
      </c>
      <c r="C1328" t="s">
        <v>247</v>
      </c>
      <c r="E1328" t="s">
        <v>186</v>
      </c>
      <c r="F1328" s="9">
        <v>10</v>
      </c>
      <c r="G1328" s="9">
        <v>0</v>
      </c>
      <c r="H1328" s="9">
        <v>10</v>
      </c>
      <c r="I1328" s="8">
        <v>18.867699999999999</v>
      </c>
      <c r="J1328" s="8">
        <v>188.67699999999999</v>
      </c>
    </row>
    <row r="1329" spans="1:10" x14ac:dyDescent="0.25">
      <c r="A1329" t="s">
        <v>561</v>
      </c>
      <c r="B1329" t="s">
        <v>246</v>
      </c>
      <c r="C1329" t="s">
        <v>247</v>
      </c>
      <c r="E1329" t="s">
        <v>15</v>
      </c>
      <c r="F1329" s="9">
        <v>20</v>
      </c>
      <c r="G1329" s="9">
        <v>5</v>
      </c>
      <c r="H1329" s="9">
        <v>15</v>
      </c>
      <c r="I1329" s="8">
        <v>19.158999999999999</v>
      </c>
      <c r="J1329" s="8">
        <v>383.18</v>
      </c>
    </row>
    <row r="1330" spans="1:10" x14ac:dyDescent="0.25">
      <c r="A1330" t="s">
        <v>512</v>
      </c>
      <c r="B1330" t="s">
        <v>248</v>
      </c>
      <c r="C1330" t="s">
        <v>250</v>
      </c>
      <c r="E1330" t="s">
        <v>861</v>
      </c>
      <c r="F1330" s="9">
        <v>5</v>
      </c>
      <c r="G1330" s="9">
        <v>1</v>
      </c>
      <c r="H1330" s="9">
        <v>4</v>
      </c>
      <c r="I1330" s="8">
        <v>30.39</v>
      </c>
      <c r="J1330" s="8">
        <v>151.94999999999999</v>
      </c>
    </row>
    <row r="1331" spans="1:10" x14ac:dyDescent="0.25">
      <c r="A1331" t="s">
        <v>512</v>
      </c>
      <c r="B1331" t="s">
        <v>248</v>
      </c>
      <c r="C1331" t="s">
        <v>250</v>
      </c>
      <c r="E1331" t="s">
        <v>113</v>
      </c>
      <c r="F1331" s="9">
        <v>47</v>
      </c>
      <c r="G1331" s="9">
        <v>5</v>
      </c>
      <c r="H1331" s="9">
        <v>42</v>
      </c>
      <c r="I1331" s="8">
        <v>30.39</v>
      </c>
      <c r="J1331" s="8">
        <v>1428.33</v>
      </c>
    </row>
    <row r="1332" spans="1:10" x14ac:dyDescent="0.25">
      <c r="A1332" t="s">
        <v>512</v>
      </c>
      <c r="B1332" t="s">
        <v>248</v>
      </c>
      <c r="C1332" t="s">
        <v>250</v>
      </c>
      <c r="E1332" t="s">
        <v>1201</v>
      </c>
      <c r="F1332" s="9">
        <v>21</v>
      </c>
      <c r="G1332" s="9">
        <v>21</v>
      </c>
      <c r="H1332" s="9">
        <v>0</v>
      </c>
      <c r="I1332" s="8">
        <v>29.2925</v>
      </c>
      <c r="J1332" s="8">
        <v>615.14250000000004</v>
      </c>
    </row>
    <row r="1333" spans="1:10" x14ac:dyDescent="0.25">
      <c r="A1333" t="s">
        <v>512</v>
      </c>
      <c r="B1333" t="s">
        <v>248</v>
      </c>
      <c r="C1333" t="s">
        <v>250</v>
      </c>
      <c r="E1333" t="s">
        <v>820</v>
      </c>
      <c r="F1333" s="9">
        <v>15</v>
      </c>
      <c r="G1333" s="9">
        <v>11</v>
      </c>
      <c r="H1333" s="9">
        <v>4</v>
      </c>
      <c r="I1333" s="8">
        <v>30.39</v>
      </c>
      <c r="J1333" s="8">
        <v>455.85</v>
      </c>
    </row>
    <row r="1334" spans="1:10" x14ac:dyDescent="0.25">
      <c r="A1334" t="s">
        <v>512</v>
      </c>
      <c r="B1334" t="s">
        <v>248</v>
      </c>
      <c r="C1334" t="s">
        <v>250</v>
      </c>
      <c r="E1334" t="s">
        <v>4746</v>
      </c>
      <c r="F1334" s="9">
        <v>4</v>
      </c>
      <c r="G1334" s="9">
        <v>4</v>
      </c>
      <c r="H1334" s="9">
        <v>0</v>
      </c>
      <c r="I1334" s="8">
        <v>30.39</v>
      </c>
      <c r="J1334" s="8">
        <v>121.56</v>
      </c>
    </row>
    <row r="1335" spans="1:10" x14ac:dyDescent="0.25">
      <c r="A1335" t="s">
        <v>512</v>
      </c>
      <c r="B1335" t="s">
        <v>248</v>
      </c>
      <c r="C1335" t="s">
        <v>250</v>
      </c>
      <c r="E1335" t="s">
        <v>186</v>
      </c>
      <c r="F1335" s="9">
        <v>10</v>
      </c>
      <c r="G1335" s="9">
        <v>0</v>
      </c>
      <c r="H1335" s="9">
        <v>10</v>
      </c>
      <c r="I1335" s="8">
        <v>29.097100000000001</v>
      </c>
      <c r="J1335" s="8">
        <v>290.971</v>
      </c>
    </row>
    <row r="1336" spans="1:10" x14ac:dyDescent="0.25">
      <c r="A1336" t="s">
        <v>512</v>
      </c>
      <c r="B1336" t="s">
        <v>248</v>
      </c>
      <c r="C1336" t="s">
        <v>250</v>
      </c>
      <c r="E1336" t="s">
        <v>15</v>
      </c>
      <c r="F1336" s="9">
        <v>48</v>
      </c>
      <c r="G1336" s="9">
        <v>20</v>
      </c>
      <c r="H1336" s="9">
        <v>28</v>
      </c>
      <c r="I1336" s="8">
        <v>57.272500000000001</v>
      </c>
      <c r="J1336" s="8">
        <v>2749.08</v>
      </c>
    </row>
    <row r="1337" spans="1:10" x14ac:dyDescent="0.25">
      <c r="A1337" t="s">
        <v>512</v>
      </c>
      <c r="B1337" t="s">
        <v>248</v>
      </c>
      <c r="C1337" t="s">
        <v>250</v>
      </c>
      <c r="E1337" t="s">
        <v>109</v>
      </c>
      <c r="F1337" s="9">
        <v>1</v>
      </c>
      <c r="G1337" s="9">
        <v>1</v>
      </c>
      <c r="H1337" s="9">
        <v>0</v>
      </c>
      <c r="I1337" s="8">
        <v>30.39</v>
      </c>
      <c r="J1337" s="8">
        <v>30.39</v>
      </c>
    </row>
    <row r="1338" spans="1:10" x14ac:dyDescent="0.25">
      <c r="A1338" t="s">
        <v>512</v>
      </c>
      <c r="B1338" t="s">
        <v>248</v>
      </c>
      <c r="C1338" t="s">
        <v>250</v>
      </c>
      <c r="E1338" t="s">
        <v>106</v>
      </c>
      <c r="F1338" s="9">
        <v>11</v>
      </c>
      <c r="G1338" s="9">
        <v>11</v>
      </c>
      <c r="H1338" s="9">
        <v>0</v>
      </c>
      <c r="I1338" s="8">
        <v>30.39</v>
      </c>
      <c r="J1338" s="8">
        <v>334.29</v>
      </c>
    </row>
    <row r="1339" spans="1:10" x14ac:dyDescent="0.25">
      <c r="A1339" t="s">
        <v>3586</v>
      </c>
      <c r="B1339" t="s">
        <v>1630</v>
      </c>
      <c r="C1339" t="s">
        <v>1631</v>
      </c>
      <c r="E1339" t="s">
        <v>108</v>
      </c>
      <c r="F1339" s="9">
        <v>11</v>
      </c>
      <c r="G1339" s="9">
        <v>1</v>
      </c>
      <c r="H1339" s="9">
        <v>10</v>
      </c>
      <c r="I1339" s="8">
        <v>69.349999999999994</v>
      </c>
      <c r="J1339" s="8">
        <v>762.85</v>
      </c>
    </row>
    <row r="1340" spans="1:10" x14ac:dyDescent="0.25">
      <c r="A1340" t="s">
        <v>3586</v>
      </c>
      <c r="B1340" t="s">
        <v>1630</v>
      </c>
      <c r="C1340" t="s">
        <v>1631</v>
      </c>
      <c r="E1340" t="s">
        <v>113</v>
      </c>
      <c r="F1340" s="9">
        <v>17</v>
      </c>
      <c r="G1340" s="9">
        <v>1</v>
      </c>
      <c r="H1340" s="9">
        <v>16</v>
      </c>
      <c r="I1340" s="8">
        <v>64.985299999999995</v>
      </c>
      <c r="J1340" s="8">
        <v>1104.7501</v>
      </c>
    </row>
    <row r="1341" spans="1:10" x14ac:dyDescent="0.25">
      <c r="A1341" t="s">
        <v>3586</v>
      </c>
      <c r="B1341" t="s">
        <v>1630</v>
      </c>
      <c r="C1341" t="s">
        <v>1631</v>
      </c>
      <c r="E1341" t="s">
        <v>119</v>
      </c>
      <c r="F1341" s="9">
        <v>3</v>
      </c>
      <c r="G1341" s="9">
        <v>0</v>
      </c>
      <c r="H1341" s="9">
        <v>3</v>
      </c>
      <c r="I1341" s="8">
        <v>65.28</v>
      </c>
      <c r="J1341" s="8">
        <v>195.84</v>
      </c>
    </row>
    <row r="1342" spans="1:10" x14ac:dyDescent="0.25">
      <c r="A1342" t="s">
        <v>3586</v>
      </c>
      <c r="B1342" t="s">
        <v>1630</v>
      </c>
      <c r="C1342" t="s">
        <v>1631</v>
      </c>
      <c r="E1342" t="s">
        <v>15</v>
      </c>
      <c r="F1342" s="9">
        <v>3</v>
      </c>
      <c r="G1342" s="9">
        <v>3</v>
      </c>
      <c r="H1342" s="9">
        <v>0</v>
      </c>
      <c r="I1342" s="8">
        <v>66.141499999999994</v>
      </c>
      <c r="J1342" s="8">
        <v>198.42449999999999</v>
      </c>
    </row>
    <row r="1343" spans="1:10" x14ac:dyDescent="0.25">
      <c r="A1343" t="s">
        <v>444</v>
      </c>
      <c r="B1343" t="s">
        <v>251</v>
      </c>
      <c r="C1343" t="s">
        <v>1631</v>
      </c>
      <c r="E1343" t="s">
        <v>109</v>
      </c>
      <c r="F1343" s="9">
        <v>10</v>
      </c>
      <c r="G1343" s="9">
        <v>1</v>
      </c>
      <c r="H1343" s="9">
        <v>9</v>
      </c>
      <c r="I1343" s="8">
        <v>67.198599999999999</v>
      </c>
      <c r="J1343" s="8">
        <v>671.98599999999999</v>
      </c>
    </row>
    <row r="1344" spans="1:10" x14ac:dyDescent="0.25">
      <c r="A1344" t="s">
        <v>444</v>
      </c>
      <c r="B1344" t="s">
        <v>251</v>
      </c>
      <c r="C1344" t="s">
        <v>1631</v>
      </c>
      <c r="E1344" t="s">
        <v>113</v>
      </c>
      <c r="F1344" s="9">
        <v>22</v>
      </c>
      <c r="G1344" s="9">
        <v>1</v>
      </c>
      <c r="H1344" s="9">
        <v>21</v>
      </c>
      <c r="I1344" s="8">
        <v>69.875200000000007</v>
      </c>
      <c r="J1344" s="8">
        <v>1537.2544</v>
      </c>
    </row>
    <row r="1345" spans="1:10" x14ac:dyDescent="0.25">
      <c r="A1345" t="s">
        <v>444</v>
      </c>
      <c r="B1345" t="s">
        <v>251</v>
      </c>
      <c r="C1345" t="s">
        <v>1631</v>
      </c>
      <c r="E1345" t="s">
        <v>1201</v>
      </c>
      <c r="F1345" s="9">
        <v>5</v>
      </c>
      <c r="G1345" s="9">
        <v>5</v>
      </c>
      <c r="H1345" s="9">
        <v>0</v>
      </c>
      <c r="I1345" s="8">
        <v>66.846900000000005</v>
      </c>
      <c r="J1345" s="8">
        <v>334.23450000000003</v>
      </c>
    </row>
    <row r="1346" spans="1:10" x14ac:dyDescent="0.25">
      <c r="A1346" t="s">
        <v>444</v>
      </c>
      <c r="B1346" t="s">
        <v>251</v>
      </c>
      <c r="C1346" t="s">
        <v>1631</v>
      </c>
      <c r="E1346" t="s">
        <v>820</v>
      </c>
      <c r="F1346" s="9">
        <v>7</v>
      </c>
      <c r="G1346" s="9">
        <v>0</v>
      </c>
      <c r="H1346" s="9">
        <v>7</v>
      </c>
      <c r="I1346" s="8">
        <v>69.349999999999994</v>
      </c>
      <c r="J1346" s="8">
        <v>485.45</v>
      </c>
    </row>
    <row r="1347" spans="1:10" x14ac:dyDescent="0.25">
      <c r="A1347" t="s">
        <v>444</v>
      </c>
      <c r="B1347" t="s">
        <v>251</v>
      </c>
      <c r="C1347" t="s">
        <v>1631</v>
      </c>
      <c r="E1347" t="s">
        <v>108</v>
      </c>
      <c r="F1347" s="9">
        <v>9</v>
      </c>
      <c r="G1347" s="9">
        <v>0</v>
      </c>
      <c r="H1347" s="9">
        <v>9</v>
      </c>
      <c r="I1347" s="8">
        <v>69.350399999999993</v>
      </c>
      <c r="J1347" s="8">
        <v>624.15359999999998</v>
      </c>
    </row>
    <row r="1348" spans="1:10" x14ac:dyDescent="0.25">
      <c r="A1348" t="s">
        <v>444</v>
      </c>
      <c r="B1348" t="s">
        <v>251</v>
      </c>
      <c r="C1348" t="s">
        <v>1631</v>
      </c>
      <c r="E1348" t="s">
        <v>4746</v>
      </c>
      <c r="F1348" s="9">
        <v>32</v>
      </c>
      <c r="G1348" s="9">
        <v>1</v>
      </c>
      <c r="H1348" s="9">
        <v>31</v>
      </c>
      <c r="I1348" s="8">
        <v>69.349999999999994</v>
      </c>
      <c r="J1348" s="8">
        <v>2219.1999999999998</v>
      </c>
    </row>
    <row r="1349" spans="1:10" x14ac:dyDescent="0.25">
      <c r="A1349" t="s">
        <v>444</v>
      </c>
      <c r="B1349" t="s">
        <v>251</v>
      </c>
      <c r="C1349" t="s">
        <v>1631</v>
      </c>
      <c r="E1349" t="s">
        <v>106</v>
      </c>
      <c r="F1349" s="9">
        <v>15</v>
      </c>
      <c r="G1349" s="9">
        <v>4</v>
      </c>
      <c r="H1349" s="9">
        <v>11</v>
      </c>
      <c r="I1349" s="8">
        <v>65.409400000000005</v>
      </c>
      <c r="J1349" s="8">
        <v>981.14099999999996</v>
      </c>
    </row>
    <row r="1350" spans="1:10" x14ac:dyDescent="0.25">
      <c r="A1350" t="s">
        <v>444</v>
      </c>
      <c r="B1350" t="s">
        <v>251</v>
      </c>
      <c r="C1350" t="s">
        <v>1631</v>
      </c>
      <c r="E1350" t="s">
        <v>15</v>
      </c>
      <c r="F1350" s="9">
        <v>13</v>
      </c>
      <c r="G1350" s="9">
        <v>8</v>
      </c>
      <c r="H1350" s="9">
        <v>5</v>
      </c>
      <c r="I1350" s="8">
        <v>69.350399999999993</v>
      </c>
      <c r="J1350" s="8">
        <v>901.55520000000001</v>
      </c>
    </row>
    <row r="1351" spans="1:10" x14ac:dyDescent="0.25">
      <c r="A1351" t="s">
        <v>2820</v>
      </c>
      <c r="B1351" t="s">
        <v>1632</v>
      </c>
      <c r="C1351" t="s">
        <v>1633</v>
      </c>
      <c r="E1351" t="s">
        <v>4746</v>
      </c>
      <c r="F1351" s="9">
        <v>20</v>
      </c>
      <c r="G1351" s="9">
        <v>0</v>
      </c>
      <c r="H1351" s="9">
        <v>20</v>
      </c>
      <c r="I1351" s="8">
        <v>1.56</v>
      </c>
      <c r="J1351" s="8">
        <v>31.2</v>
      </c>
    </row>
    <row r="1352" spans="1:10" x14ac:dyDescent="0.25">
      <c r="A1352" t="s">
        <v>2820</v>
      </c>
      <c r="B1352" t="s">
        <v>1632</v>
      </c>
      <c r="C1352" t="s">
        <v>1633</v>
      </c>
      <c r="E1352" t="s">
        <v>109</v>
      </c>
      <c r="F1352" s="9">
        <v>60</v>
      </c>
      <c r="G1352" s="9">
        <v>0</v>
      </c>
      <c r="H1352" s="9">
        <v>60</v>
      </c>
      <c r="I1352" s="8">
        <v>1.57</v>
      </c>
      <c r="J1352" s="8">
        <v>94.2</v>
      </c>
    </row>
    <row r="1353" spans="1:10" x14ac:dyDescent="0.25">
      <c r="A1353" t="s">
        <v>2820</v>
      </c>
      <c r="B1353" t="s">
        <v>1632</v>
      </c>
      <c r="C1353" t="s">
        <v>1633</v>
      </c>
      <c r="E1353" t="s">
        <v>106</v>
      </c>
      <c r="F1353" s="9">
        <v>647</v>
      </c>
      <c r="G1353" s="9">
        <v>14</v>
      </c>
      <c r="H1353" s="9">
        <v>633</v>
      </c>
      <c r="I1353" s="8">
        <v>2.8700999999999999</v>
      </c>
      <c r="J1353" s="8">
        <v>1856.9547</v>
      </c>
    </row>
    <row r="1354" spans="1:10" x14ac:dyDescent="0.25">
      <c r="A1354" t="s">
        <v>2820</v>
      </c>
      <c r="B1354" t="s">
        <v>1632</v>
      </c>
      <c r="C1354" t="s">
        <v>1633</v>
      </c>
      <c r="E1354" t="s">
        <v>113</v>
      </c>
      <c r="F1354" s="9">
        <v>778</v>
      </c>
      <c r="G1354" s="9">
        <v>53</v>
      </c>
      <c r="H1354" s="9">
        <v>725</v>
      </c>
      <c r="I1354" s="8">
        <v>2.85</v>
      </c>
      <c r="J1354" s="8">
        <v>2217.3000000000002</v>
      </c>
    </row>
    <row r="1355" spans="1:10" x14ac:dyDescent="0.25">
      <c r="A1355" t="s">
        <v>2820</v>
      </c>
      <c r="B1355" t="s">
        <v>1632</v>
      </c>
      <c r="C1355" t="s">
        <v>1633</v>
      </c>
      <c r="E1355" t="s">
        <v>15</v>
      </c>
      <c r="F1355" s="9">
        <v>60</v>
      </c>
      <c r="G1355" s="9">
        <v>40</v>
      </c>
      <c r="H1355" s="9">
        <v>20</v>
      </c>
      <c r="I1355" s="8">
        <v>1.5729</v>
      </c>
      <c r="J1355" s="8">
        <v>94.373999999999995</v>
      </c>
    </row>
    <row r="1356" spans="1:10" x14ac:dyDescent="0.25">
      <c r="A1356" t="s">
        <v>540</v>
      </c>
      <c r="B1356" t="s">
        <v>252</v>
      </c>
      <c r="C1356" t="s">
        <v>253</v>
      </c>
      <c r="E1356" t="s">
        <v>106</v>
      </c>
      <c r="F1356" s="9">
        <v>2</v>
      </c>
      <c r="G1356" s="9">
        <v>2</v>
      </c>
      <c r="H1356" s="9">
        <v>0</v>
      </c>
      <c r="I1356" s="8">
        <v>21.82</v>
      </c>
      <c r="J1356" s="8">
        <v>43.64</v>
      </c>
    </row>
    <row r="1357" spans="1:10" x14ac:dyDescent="0.25">
      <c r="A1357" t="s">
        <v>540</v>
      </c>
      <c r="B1357" t="s">
        <v>252</v>
      </c>
      <c r="C1357" t="s">
        <v>253</v>
      </c>
      <c r="E1357" t="s">
        <v>113</v>
      </c>
      <c r="F1357" s="9">
        <v>2</v>
      </c>
      <c r="G1357" s="9">
        <v>2</v>
      </c>
      <c r="H1357" s="9">
        <v>0</v>
      </c>
      <c r="I1357" s="8">
        <v>21.9832</v>
      </c>
      <c r="J1357" s="8">
        <v>43.9664</v>
      </c>
    </row>
    <row r="1358" spans="1:10" x14ac:dyDescent="0.25">
      <c r="A1358" t="s">
        <v>540</v>
      </c>
      <c r="B1358" t="s">
        <v>252</v>
      </c>
      <c r="C1358" t="s">
        <v>253</v>
      </c>
      <c r="E1358" t="s">
        <v>109</v>
      </c>
      <c r="F1358" s="9">
        <v>3</v>
      </c>
      <c r="G1358" s="9">
        <v>3</v>
      </c>
      <c r="H1358" s="9">
        <v>0</v>
      </c>
      <c r="I1358" s="8">
        <v>21.7804</v>
      </c>
      <c r="J1358" s="8">
        <v>65.341200000000001</v>
      </c>
    </row>
    <row r="1359" spans="1:10" x14ac:dyDescent="0.25">
      <c r="A1359" t="s">
        <v>540</v>
      </c>
      <c r="B1359" t="s">
        <v>252</v>
      </c>
      <c r="C1359" t="s">
        <v>253</v>
      </c>
      <c r="E1359" t="s">
        <v>15</v>
      </c>
      <c r="F1359" s="9">
        <v>122</v>
      </c>
      <c r="G1359" s="9">
        <v>100</v>
      </c>
      <c r="H1359" s="9">
        <v>22</v>
      </c>
      <c r="I1359" s="8">
        <v>29.4544</v>
      </c>
      <c r="J1359" s="8">
        <v>3593.4367999999999</v>
      </c>
    </row>
    <row r="1360" spans="1:10" x14ac:dyDescent="0.25">
      <c r="A1360" t="s">
        <v>540</v>
      </c>
      <c r="B1360" t="s">
        <v>252</v>
      </c>
      <c r="C1360" t="s">
        <v>253</v>
      </c>
      <c r="E1360" t="s">
        <v>4746</v>
      </c>
      <c r="F1360" s="9">
        <v>0</v>
      </c>
      <c r="G1360" s="9">
        <v>0</v>
      </c>
      <c r="H1360" s="9">
        <v>0</v>
      </c>
      <c r="I1360" s="8">
        <v>21.82</v>
      </c>
      <c r="J1360" s="8">
        <v>0</v>
      </c>
    </row>
    <row r="1361" spans="1:10" x14ac:dyDescent="0.25">
      <c r="A1361" t="s">
        <v>3587</v>
      </c>
      <c r="B1361" t="s">
        <v>1634</v>
      </c>
      <c r="C1361" t="s">
        <v>1635</v>
      </c>
      <c r="E1361" t="s">
        <v>113</v>
      </c>
      <c r="F1361" s="9">
        <v>25</v>
      </c>
      <c r="G1361" s="9">
        <v>0</v>
      </c>
      <c r="H1361" s="9">
        <v>25</v>
      </c>
      <c r="I1361" s="8">
        <v>0</v>
      </c>
      <c r="J1361" s="8">
        <v>0</v>
      </c>
    </row>
    <row r="1362" spans="1:10" x14ac:dyDescent="0.25">
      <c r="A1362" t="s">
        <v>3588</v>
      </c>
      <c r="B1362" t="s">
        <v>1636</v>
      </c>
      <c r="C1362" t="s">
        <v>1637</v>
      </c>
      <c r="E1362" t="s">
        <v>108</v>
      </c>
      <c r="F1362" s="9">
        <v>1</v>
      </c>
      <c r="G1362" s="9">
        <v>0</v>
      </c>
      <c r="H1362" s="9">
        <v>1</v>
      </c>
      <c r="I1362" s="8">
        <v>13.25</v>
      </c>
      <c r="J1362" s="8">
        <v>13.25</v>
      </c>
    </row>
    <row r="1363" spans="1:10" x14ac:dyDescent="0.25">
      <c r="A1363" t="s">
        <v>519</v>
      </c>
      <c r="B1363" t="s">
        <v>254</v>
      </c>
      <c r="C1363" t="s">
        <v>255</v>
      </c>
      <c r="E1363" t="s">
        <v>113</v>
      </c>
      <c r="F1363" s="9">
        <v>96</v>
      </c>
      <c r="G1363" s="9">
        <v>8</v>
      </c>
      <c r="H1363" s="9">
        <v>88</v>
      </c>
      <c r="I1363" s="8">
        <v>13.3469</v>
      </c>
      <c r="J1363" s="8">
        <v>1281.3024</v>
      </c>
    </row>
    <row r="1364" spans="1:10" x14ac:dyDescent="0.25">
      <c r="A1364" t="s">
        <v>519</v>
      </c>
      <c r="B1364" t="s">
        <v>254</v>
      </c>
      <c r="C1364" t="s">
        <v>255</v>
      </c>
      <c r="E1364" t="s">
        <v>1201</v>
      </c>
      <c r="F1364" s="9">
        <v>28</v>
      </c>
      <c r="G1364" s="9">
        <v>28</v>
      </c>
      <c r="H1364" s="9">
        <v>0</v>
      </c>
      <c r="I1364" s="8">
        <v>12.7685</v>
      </c>
      <c r="J1364" s="8">
        <v>357.51799999999997</v>
      </c>
    </row>
    <row r="1365" spans="1:10" x14ac:dyDescent="0.25">
      <c r="A1365" t="s">
        <v>519</v>
      </c>
      <c r="B1365" t="s">
        <v>254</v>
      </c>
      <c r="C1365" t="s">
        <v>255</v>
      </c>
      <c r="E1365" t="s">
        <v>109</v>
      </c>
      <c r="F1365" s="9">
        <v>26</v>
      </c>
      <c r="G1365" s="9">
        <v>0</v>
      </c>
      <c r="H1365" s="9">
        <v>26</v>
      </c>
      <c r="I1365" s="8">
        <v>13.25</v>
      </c>
      <c r="J1365" s="8">
        <v>344.5</v>
      </c>
    </row>
    <row r="1366" spans="1:10" x14ac:dyDescent="0.25">
      <c r="A1366" t="s">
        <v>519</v>
      </c>
      <c r="B1366" t="s">
        <v>254</v>
      </c>
      <c r="C1366" t="s">
        <v>255</v>
      </c>
      <c r="E1366" t="s">
        <v>4746</v>
      </c>
      <c r="F1366" s="9">
        <v>406</v>
      </c>
      <c r="G1366" s="9">
        <v>4</v>
      </c>
      <c r="H1366" s="9">
        <v>402</v>
      </c>
      <c r="I1366" s="8">
        <v>13.25</v>
      </c>
      <c r="J1366" s="8">
        <v>5379.5</v>
      </c>
    </row>
    <row r="1367" spans="1:10" x14ac:dyDescent="0.25">
      <c r="A1367" t="s">
        <v>519</v>
      </c>
      <c r="B1367" t="s">
        <v>254</v>
      </c>
      <c r="C1367" t="s">
        <v>255</v>
      </c>
      <c r="E1367" t="s">
        <v>820</v>
      </c>
      <c r="F1367" s="9">
        <v>4</v>
      </c>
      <c r="G1367" s="9">
        <v>4</v>
      </c>
      <c r="H1367" s="9">
        <v>0</v>
      </c>
      <c r="I1367" s="8">
        <v>13.25</v>
      </c>
      <c r="J1367" s="8">
        <v>53</v>
      </c>
    </row>
    <row r="1368" spans="1:10" x14ac:dyDescent="0.25">
      <c r="A1368" t="s">
        <v>519</v>
      </c>
      <c r="B1368" t="s">
        <v>254</v>
      </c>
      <c r="C1368" t="s">
        <v>255</v>
      </c>
      <c r="E1368" t="s">
        <v>15</v>
      </c>
      <c r="F1368" s="9">
        <v>84</v>
      </c>
      <c r="G1368" s="9">
        <v>60</v>
      </c>
      <c r="H1368" s="9">
        <v>24</v>
      </c>
      <c r="I1368" s="8">
        <v>18.2181</v>
      </c>
      <c r="J1368" s="8">
        <v>1530.3204000000001</v>
      </c>
    </row>
    <row r="1369" spans="1:10" x14ac:dyDescent="0.25">
      <c r="A1369" t="s">
        <v>519</v>
      </c>
      <c r="B1369" t="s">
        <v>254</v>
      </c>
      <c r="C1369" t="s">
        <v>255</v>
      </c>
      <c r="E1369" t="s">
        <v>861</v>
      </c>
      <c r="F1369" s="9">
        <v>1</v>
      </c>
      <c r="G1369" s="9">
        <v>1</v>
      </c>
      <c r="H1369" s="9">
        <v>0</v>
      </c>
      <c r="I1369" s="8">
        <v>13.25</v>
      </c>
      <c r="J1369" s="8">
        <v>13.25</v>
      </c>
    </row>
    <row r="1370" spans="1:10" x14ac:dyDescent="0.25">
      <c r="A1370" t="s">
        <v>4359</v>
      </c>
      <c r="B1370" t="s">
        <v>2657</v>
      </c>
      <c r="C1370" t="s">
        <v>4360</v>
      </c>
      <c r="E1370" t="s">
        <v>861</v>
      </c>
      <c r="F1370" s="9">
        <v>1</v>
      </c>
      <c r="G1370" s="9">
        <v>0</v>
      </c>
      <c r="H1370" s="9">
        <v>1</v>
      </c>
      <c r="I1370" s="8">
        <v>13.25</v>
      </c>
      <c r="J1370" s="8">
        <v>13.25</v>
      </c>
    </row>
    <row r="1371" spans="1:10" x14ac:dyDescent="0.25">
      <c r="A1371" t="s">
        <v>4359</v>
      </c>
      <c r="B1371" t="s">
        <v>2657</v>
      </c>
      <c r="C1371" t="s">
        <v>4360</v>
      </c>
      <c r="E1371" t="s">
        <v>15</v>
      </c>
      <c r="F1371" s="9">
        <v>10</v>
      </c>
      <c r="G1371" s="9">
        <v>10</v>
      </c>
      <c r="H1371" s="9">
        <v>0</v>
      </c>
      <c r="I1371" s="8">
        <v>13.4175</v>
      </c>
      <c r="J1371" s="8">
        <v>134.17500000000001</v>
      </c>
    </row>
    <row r="1372" spans="1:10" x14ac:dyDescent="0.25">
      <c r="A1372" t="s">
        <v>457</v>
      </c>
      <c r="B1372" t="s">
        <v>256</v>
      </c>
      <c r="C1372" t="s">
        <v>2730</v>
      </c>
      <c r="D1372" t="s">
        <v>1638</v>
      </c>
      <c r="E1372" t="s">
        <v>113</v>
      </c>
      <c r="F1372" s="9">
        <v>85</v>
      </c>
      <c r="G1372" s="9">
        <v>4</v>
      </c>
      <c r="H1372" s="9">
        <v>81</v>
      </c>
      <c r="I1372" s="8">
        <v>116.1035</v>
      </c>
      <c r="J1372" s="8">
        <v>9868.7975000000006</v>
      </c>
    </row>
    <row r="1373" spans="1:10" x14ac:dyDescent="0.25">
      <c r="A1373" t="s">
        <v>457</v>
      </c>
      <c r="B1373" t="s">
        <v>256</v>
      </c>
      <c r="C1373" t="s">
        <v>2730</v>
      </c>
      <c r="D1373" t="s">
        <v>1638</v>
      </c>
      <c r="E1373" t="s">
        <v>119</v>
      </c>
      <c r="F1373" s="9">
        <v>1</v>
      </c>
      <c r="G1373" s="9">
        <v>1</v>
      </c>
      <c r="H1373" s="9">
        <v>0</v>
      </c>
      <c r="I1373" s="8">
        <v>113.9876</v>
      </c>
      <c r="J1373" s="8">
        <v>113.9876</v>
      </c>
    </row>
    <row r="1374" spans="1:10" x14ac:dyDescent="0.25">
      <c r="A1374" t="s">
        <v>457</v>
      </c>
      <c r="B1374" t="s">
        <v>256</v>
      </c>
      <c r="C1374" t="s">
        <v>2730</v>
      </c>
      <c r="D1374" t="s">
        <v>1638</v>
      </c>
      <c r="E1374" t="s">
        <v>1201</v>
      </c>
      <c r="F1374" s="9">
        <v>33</v>
      </c>
      <c r="G1374" s="9">
        <v>32</v>
      </c>
      <c r="H1374" s="9">
        <v>1</v>
      </c>
      <c r="I1374" s="8">
        <v>109.9915</v>
      </c>
      <c r="J1374" s="8">
        <v>3629.7195000000002</v>
      </c>
    </row>
    <row r="1375" spans="1:10" x14ac:dyDescent="0.25">
      <c r="A1375" t="s">
        <v>457</v>
      </c>
      <c r="B1375" t="s">
        <v>256</v>
      </c>
      <c r="C1375" t="s">
        <v>2730</v>
      </c>
      <c r="D1375" t="s">
        <v>1638</v>
      </c>
      <c r="E1375" t="s">
        <v>15</v>
      </c>
      <c r="F1375" s="9">
        <v>253</v>
      </c>
      <c r="G1375" s="9">
        <v>215</v>
      </c>
      <c r="H1375" s="9">
        <v>38</v>
      </c>
      <c r="I1375" s="8">
        <v>117.8704</v>
      </c>
      <c r="J1375" s="8">
        <v>29821.211200000002</v>
      </c>
    </row>
    <row r="1376" spans="1:10" x14ac:dyDescent="0.25">
      <c r="A1376" t="s">
        <v>457</v>
      </c>
      <c r="B1376" t="s">
        <v>256</v>
      </c>
      <c r="C1376" t="s">
        <v>2730</v>
      </c>
      <c r="D1376" t="s">
        <v>1638</v>
      </c>
      <c r="E1376" t="s">
        <v>106</v>
      </c>
      <c r="F1376" s="9">
        <v>3</v>
      </c>
      <c r="G1376" s="9">
        <v>3</v>
      </c>
      <c r="H1376" s="9">
        <v>0</v>
      </c>
      <c r="I1376" s="8">
        <v>115.3617</v>
      </c>
      <c r="J1376" s="8">
        <v>346.08510000000001</v>
      </c>
    </row>
    <row r="1377" spans="1:10" x14ac:dyDescent="0.25">
      <c r="A1377" t="s">
        <v>457</v>
      </c>
      <c r="B1377" t="s">
        <v>256</v>
      </c>
      <c r="C1377" t="s">
        <v>2730</v>
      </c>
      <c r="D1377" t="s">
        <v>1638</v>
      </c>
      <c r="E1377" t="s">
        <v>820</v>
      </c>
      <c r="F1377" s="9">
        <v>40</v>
      </c>
      <c r="G1377" s="9">
        <v>0</v>
      </c>
      <c r="H1377" s="9">
        <v>40</v>
      </c>
      <c r="I1377" s="8">
        <v>116.1</v>
      </c>
      <c r="J1377" s="8">
        <v>4644</v>
      </c>
    </row>
    <row r="1378" spans="1:10" x14ac:dyDescent="0.25">
      <c r="A1378" t="s">
        <v>457</v>
      </c>
      <c r="B1378" t="s">
        <v>256</v>
      </c>
      <c r="C1378" t="s">
        <v>2730</v>
      </c>
      <c r="D1378" t="s">
        <v>1638</v>
      </c>
      <c r="E1378" t="s">
        <v>4746</v>
      </c>
      <c r="F1378" s="9">
        <v>322</v>
      </c>
      <c r="G1378" s="9">
        <v>20</v>
      </c>
      <c r="H1378" s="9">
        <v>302</v>
      </c>
      <c r="I1378" s="8">
        <v>116.1035</v>
      </c>
      <c r="J1378" s="8">
        <v>37385.326999999997</v>
      </c>
    </row>
    <row r="1379" spans="1:10" x14ac:dyDescent="0.25">
      <c r="A1379" t="s">
        <v>457</v>
      </c>
      <c r="B1379" t="s">
        <v>256</v>
      </c>
      <c r="C1379" t="s">
        <v>2730</v>
      </c>
      <c r="D1379" t="s">
        <v>1638</v>
      </c>
      <c r="E1379" t="s">
        <v>109</v>
      </c>
      <c r="F1379" s="9">
        <v>70</v>
      </c>
      <c r="G1379" s="9">
        <v>4</v>
      </c>
      <c r="H1379" s="9">
        <v>66</v>
      </c>
      <c r="I1379" s="8">
        <v>116.1035</v>
      </c>
      <c r="J1379" s="8">
        <v>8127.2449999999999</v>
      </c>
    </row>
    <row r="1380" spans="1:10" x14ac:dyDescent="0.25">
      <c r="A1380" t="s">
        <v>458</v>
      </c>
      <c r="B1380" t="s">
        <v>258</v>
      </c>
      <c r="C1380" t="s">
        <v>2731</v>
      </c>
      <c r="D1380" t="s">
        <v>1638</v>
      </c>
      <c r="E1380" t="s">
        <v>113</v>
      </c>
      <c r="F1380" s="9">
        <v>80</v>
      </c>
      <c r="G1380" s="9">
        <v>4</v>
      </c>
      <c r="H1380" s="9">
        <v>76</v>
      </c>
      <c r="I1380" s="8">
        <v>133.23070000000001</v>
      </c>
      <c r="J1380" s="8">
        <v>10658.456</v>
      </c>
    </row>
    <row r="1381" spans="1:10" x14ac:dyDescent="0.25">
      <c r="A1381" t="s">
        <v>458</v>
      </c>
      <c r="B1381" t="s">
        <v>258</v>
      </c>
      <c r="C1381" t="s">
        <v>2731</v>
      </c>
      <c r="D1381" t="s">
        <v>1638</v>
      </c>
      <c r="E1381" t="s">
        <v>1201</v>
      </c>
      <c r="F1381" s="9">
        <v>33</v>
      </c>
      <c r="G1381" s="9">
        <v>32</v>
      </c>
      <c r="H1381" s="9">
        <v>1</v>
      </c>
      <c r="I1381" s="8">
        <v>126.2171</v>
      </c>
      <c r="J1381" s="8">
        <v>4165.1643000000004</v>
      </c>
    </row>
    <row r="1382" spans="1:10" x14ac:dyDescent="0.25">
      <c r="A1382" t="s">
        <v>458</v>
      </c>
      <c r="B1382" t="s">
        <v>258</v>
      </c>
      <c r="C1382" t="s">
        <v>2731</v>
      </c>
      <c r="D1382" t="s">
        <v>1638</v>
      </c>
      <c r="E1382" t="s">
        <v>15</v>
      </c>
      <c r="F1382" s="9">
        <v>253</v>
      </c>
      <c r="G1382" s="9">
        <v>215</v>
      </c>
      <c r="H1382" s="9">
        <v>38</v>
      </c>
      <c r="I1382" s="8">
        <v>135.25829999999999</v>
      </c>
      <c r="J1382" s="8">
        <v>34220.349900000001</v>
      </c>
    </row>
    <row r="1383" spans="1:10" x14ac:dyDescent="0.25">
      <c r="A1383" t="s">
        <v>458</v>
      </c>
      <c r="B1383" t="s">
        <v>258</v>
      </c>
      <c r="C1383" t="s">
        <v>2731</v>
      </c>
      <c r="D1383" t="s">
        <v>1638</v>
      </c>
      <c r="E1383" t="s">
        <v>106</v>
      </c>
      <c r="F1383" s="9">
        <v>8</v>
      </c>
      <c r="G1383" s="9">
        <v>8</v>
      </c>
      <c r="H1383" s="9">
        <v>0</v>
      </c>
      <c r="I1383" s="8">
        <v>133.22999999999999</v>
      </c>
      <c r="J1383" s="8">
        <v>1065.8399999999999</v>
      </c>
    </row>
    <row r="1384" spans="1:10" x14ac:dyDescent="0.25">
      <c r="A1384" t="s">
        <v>458</v>
      </c>
      <c r="B1384" t="s">
        <v>258</v>
      </c>
      <c r="C1384" t="s">
        <v>2731</v>
      </c>
      <c r="D1384" t="s">
        <v>1638</v>
      </c>
      <c r="E1384" t="s">
        <v>820</v>
      </c>
      <c r="F1384" s="9">
        <v>40</v>
      </c>
      <c r="G1384" s="9">
        <v>0</v>
      </c>
      <c r="H1384" s="9">
        <v>40</v>
      </c>
      <c r="I1384" s="8">
        <v>133.22999999999999</v>
      </c>
      <c r="J1384" s="8">
        <v>5329.2</v>
      </c>
    </row>
    <row r="1385" spans="1:10" x14ac:dyDescent="0.25">
      <c r="A1385" t="s">
        <v>458</v>
      </c>
      <c r="B1385" t="s">
        <v>258</v>
      </c>
      <c r="C1385" t="s">
        <v>2731</v>
      </c>
      <c r="D1385" t="s">
        <v>1638</v>
      </c>
      <c r="E1385" t="s">
        <v>108</v>
      </c>
      <c r="F1385" s="9">
        <v>1</v>
      </c>
      <c r="G1385" s="9">
        <v>0</v>
      </c>
      <c r="H1385" s="9">
        <v>1</v>
      </c>
      <c r="I1385" s="8">
        <v>133.23070000000001</v>
      </c>
      <c r="J1385" s="8">
        <v>133.23070000000001</v>
      </c>
    </row>
    <row r="1386" spans="1:10" x14ac:dyDescent="0.25">
      <c r="A1386" t="s">
        <v>458</v>
      </c>
      <c r="B1386" t="s">
        <v>258</v>
      </c>
      <c r="C1386" t="s">
        <v>2731</v>
      </c>
      <c r="D1386" t="s">
        <v>1638</v>
      </c>
      <c r="E1386" t="s">
        <v>861</v>
      </c>
      <c r="F1386" s="9">
        <v>3</v>
      </c>
      <c r="G1386" s="9">
        <v>0</v>
      </c>
      <c r="H1386" s="9">
        <v>3</v>
      </c>
      <c r="I1386" s="8">
        <v>133.22999999999999</v>
      </c>
      <c r="J1386" s="8">
        <v>399.69</v>
      </c>
    </row>
    <row r="1387" spans="1:10" x14ac:dyDescent="0.25">
      <c r="A1387" t="s">
        <v>458</v>
      </c>
      <c r="B1387" t="s">
        <v>258</v>
      </c>
      <c r="C1387" t="s">
        <v>2731</v>
      </c>
      <c r="D1387" t="s">
        <v>1638</v>
      </c>
      <c r="E1387" t="s">
        <v>4746</v>
      </c>
      <c r="F1387" s="9">
        <v>321</v>
      </c>
      <c r="G1387" s="9">
        <v>20</v>
      </c>
      <c r="H1387" s="9">
        <v>301</v>
      </c>
      <c r="I1387" s="8">
        <v>133.23070000000001</v>
      </c>
      <c r="J1387" s="8">
        <v>42767.054700000001</v>
      </c>
    </row>
    <row r="1388" spans="1:10" x14ac:dyDescent="0.25">
      <c r="A1388" t="s">
        <v>458</v>
      </c>
      <c r="B1388" t="s">
        <v>258</v>
      </c>
      <c r="C1388" t="s">
        <v>2731</v>
      </c>
      <c r="D1388" t="s">
        <v>1638</v>
      </c>
      <c r="E1388" t="s">
        <v>1597</v>
      </c>
      <c r="F1388" s="9">
        <v>1</v>
      </c>
      <c r="G1388" s="9">
        <v>0</v>
      </c>
      <c r="H1388" s="9">
        <v>1</v>
      </c>
      <c r="I1388" s="8">
        <v>133.22999999999999</v>
      </c>
      <c r="J1388" s="8">
        <v>133.22999999999999</v>
      </c>
    </row>
    <row r="1389" spans="1:10" x14ac:dyDescent="0.25">
      <c r="A1389" t="s">
        <v>458</v>
      </c>
      <c r="B1389" t="s">
        <v>258</v>
      </c>
      <c r="C1389" t="s">
        <v>2731</v>
      </c>
      <c r="D1389" t="s">
        <v>1638</v>
      </c>
      <c r="E1389" t="s">
        <v>109</v>
      </c>
      <c r="F1389" s="9">
        <v>73</v>
      </c>
      <c r="G1389" s="9">
        <v>4</v>
      </c>
      <c r="H1389" s="9">
        <v>69</v>
      </c>
      <c r="I1389" s="8">
        <v>133.23070000000001</v>
      </c>
      <c r="J1389" s="8">
        <v>9725.8410999999996</v>
      </c>
    </row>
    <row r="1390" spans="1:10" x14ac:dyDescent="0.25">
      <c r="A1390" t="s">
        <v>493</v>
      </c>
      <c r="B1390" t="s">
        <v>262</v>
      </c>
      <c r="C1390" t="s">
        <v>263</v>
      </c>
      <c r="E1390" t="s">
        <v>109</v>
      </c>
      <c r="F1390" s="9">
        <v>11</v>
      </c>
      <c r="G1390" s="9">
        <v>0</v>
      </c>
      <c r="H1390" s="9">
        <v>11</v>
      </c>
      <c r="I1390" s="8">
        <v>27.68</v>
      </c>
      <c r="J1390" s="8">
        <v>304.48</v>
      </c>
    </row>
    <row r="1391" spans="1:10" x14ac:dyDescent="0.25">
      <c r="A1391" t="s">
        <v>493</v>
      </c>
      <c r="B1391" t="s">
        <v>262</v>
      </c>
      <c r="C1391" t="s">
        <v>263</v>
      </c>
      <c r="E1391" t="s">
        <v>106</v>
      </c>
      <c r="F1391" s="9">
        <v>0</v>
      </c>
      <c r="G1391" s="9">
        <v>0</v>
      </c>
      <c r="H1391" s="9">
        <v>0</v>
      </c>
      <c r="I1391" s="8">
        <v>25.570399999999999</v>
      </c>
      <c r="J1391" s="8">
        <v>0</v>
      </c>
    </row>
    <row r="1392" spans="1:10" x14ac:dyDescent="0.25">
      <c r="A1392" t="s">
        <v>493</v>
      </c>
      <c r="B1392" t="s">
        <v>262</v>
      </c>
      <c r="C1392" t="s">
        <v>263</v>
      </c>
      <c r="E1392" t="s">
        <v>113</v>
      </c>
      <c r="F1392" s="9">
        <v>14</v>
      </c>
      <c r="G1392" s="9">
        <v>0</v>
      </c>
      <c r="H1392" s="9">
        <v>14</v>
      </c>
      <c r="I1392" s="8">
        <v>27.698799999999999</v>
      </c>
      <c r="J1392" s="8">
        <v>387.78320000000002</v>
      </c>
    </row>
    <row r="1393" spans="1:10" x14ac:dyDescent="0.25">
      <c r="A1393" t="s">
        <v>493</v>
      </c>
      <c r="B1393" t="s">
        <v>262</v>
      </c>
      <c r="C1393" t="s">
        <v>263</v>
      </c>
      <c r="E1393" t="s">
        <v>1201</v>
      </c>
      <c r="F1393" s="9">
        <v>5</v>
      </c>
      <c r="G1393" s="9">
        <v>5</v>
      </c>
      <c r="H1393" s="9">
        <v>0</v>
      </c>
      <c r="I1393" s="8">
        <v>26.043600000000001</v>
      </c>
      <c r="J1393" s="8">
        <v>130.21799999999999</v>
      </c>
    </row>
    <row r="1394" spans="1:10" x14ac:dyDescent="0.25">
      <c r="A1394" t="s">
        <v>493</v>
      </c>
      <c r="B1394" t="s">
        <v>262</v>
      </c>
      <c r="C1394" t="s">
        <v>263</v>
      </c>
      <c r="E1394" t="s">
        <v>820</v>
      </c>
      <c r="F1394" s="9">
        <v>4</v>
      </c>
      <c r="G1394" s="9">
        <v>0</v>
      </c>
      <c r="H1394" s="9">
        <v>4</v>
      </c>
      <c r="I1394" s="8">
        <v>27.49</v>
      </c>
      <c r="J1394" s="8">
        <v>109.96</v>
      </c>
    </row>
    <row r="1395" spans="1:10" x14ac:dyDescent="0.25">
      <c r="A1395" t="s">
        <v>493</v>
      </c>
      <c r="B1395" t="s">
        <v>262</v>
      </c>
      <c r="C1395" t="s">
        <v>263</v>
      </c>
      <c r="E1395" t="s">
        <v>861</v>
      </c>
      <c r="F1395" s="9">
        <v>2</v>
      </c>
      <c r="G1395" s="9">
        <v>0</v>
      </c>
      <c r="H1395" s="9">
        <v>2</v>
      </c>
      <c r="I1395" s="8">
        <v>27.49</v>
      </c>
      <c r="J1395" s="8">
        <v>54.98</v>
      </c>
    </row>
    <row r="1396" spans="1:10" x14ac:dyDescent="0.25">
      <c r="A1396" t="s">
        <v>493</v>
      </c>
      <c r="B1396" t="s">
        <v>262</v>
      </c>
      <c r="C1396" t="s">
        <v>263</v>
      </c>
      <c r="E1396" t="s">
        <v>4746</v>
      </c>
      <c r="F1396" s="9">
        <v>34</v>
      </c>
      <c r="G1396" s="9">
        <v>7</v>
      </c>
      <c r="H1396" s="9">
        <v>27</v>
      </c>
      <c r="I1396" s="8">
        <v>27.4908</v>
      </c>
      <c r="J1396" s="8">
        <v>934.68719999999996</v>
      </c>
    </row>
    <row r="1397" spans="1:10" x14ac:dyDescent="0.25">
      <c r="A1397" t="s">
        <v>493</v>
      </c>
      <c r="B1397" t="s">
        <v>262</v>
      </c>
      <c r="C1397" t="s">
        <v>263</v>
      </c>
      <c r="E1397" t="s">
        <v>15</v>
      </c>
      <c r="F1397" s="9">
        <v>2</v>
      </c>
      <c r="G1397" s="9">
        <v>0</v>
      </c>
      <c r="H1397" s="9">
        <v>2</v>
      </c>
      <c r="I1397" s="8">
        <v>27.4908</v>
      </c>
      <c r="J1397" s="8">
        <v>54.9816</v>
      </c>
    </row>
    <row r="1398" spans="1:10" x14ac:dyDescent="0.25">
      <c r="A1398" t="s">
        <v>565</v>
      </c>
      <c r="B1398" t="s">
        <v>264</v>
      </c>
      <c r="C1398" t="s">
        <v>265</v>
      </c>
      <c r="E1398" t="s">
        <v>4746</v>
      </c>
      <c r="F1398" s="9">
        <v>146</v>
      </c>
      <c r="G1398" s="9">
        <v>0</v>
      </c>
      <c r="H1398" s="9">
        <v>146</v>
      </c>
      <c r="I1398" s="8">
        <v>5.45</v>
      </c>
      <c r="J1398" s="8">
        <v>795.7</v>
      </c>
    </row>
    <row r="1399" spans="1:10" x14ac:dyDescent="0.25">
      <c r="A1399" t="s">
        <v>565</v>
      </c>
      <c r="B1399" t="s">
        <v>264</v>
      </c>
      <c r="C1399" t="s">
        <v>265</v>
      </c>
      <c r="E1399" t="s">
        <v>113</v>
      </c>
      <c r="F1399" s="9">
        <v>18</v>
      </c>
      <c r="G1399" s="9">
        <v>0</v>
      </c>
      <c r="H1399" s="9">
        <v>18</v>
      </c>
      <c r="I1399" s="8">
        <v>5.4088000000000003</v>
      </c>
      <c r="J1399" s="8">
        <v>97.358400000000003</v>
      </c>
    </row>
    <row r="1400" spans="1:10" x14ac:dyDescent="0.25">
      <c r="A1400" t="s">
        <v>565</v>
      </c>
      <c r="B1400" t="s">
        <v>264</v>
      </c>
      <c r="C1400" t="s">
        <v>265</v>
      </c>
      <c r="E1400" t="s">
        <v>106</v>
      </c>
      <c r="F1400" s="9">
        <v>1</v>
      </c>
      <c r="G1400" s="9">
        <v>1</v>
      </c>
      <c r="H1400" s="9">
        <v>0</v>
      </c>
      <c r="I1400" s="8">
        <v>5.1445999999999996</v>
      </c>
      <c r="J1400" s="8">
        <v>5.1445999999999996</v>
      </c>
    </row>
    <row r="1401" spans="1:10" x14ac:dyDescent="0.25">
      <c r="A1401" t="s">
        <v>460</v>
      </c>
      <c r="B1401" t="s">
        <v>266</v>
      </c>
      <c r="C1401" t="s">
        <v>267</v>
      </c>
      <c r="D1401" t="s">
        <v>1638</v>
      </c>
      <c r="E1401" t="s">
        <v>106</v>
      </c>
      <c r="F1401" s="9">
        <v>40</v>
      </c>
      <c r="G1401" s="9">
        <v>26</v>
      </c>
      <c r="H1401" s="9">
        <v>14</v>
      </c>
      <c r="I1401" s="8">
        <v>40.942300000000003</v>
      </c>
      <c r="J1401" s="8">
        <v>1637.692</v>
      </c>
    </row>
    <row r="1402" spans="1:10" x14ac:dyDescent="0.25">
      <c r="A1402" t="s">
        <v>460</v>
      </c>
      <c r="B1402" t="s">
        <v>266</v>
      </c>
      <c r="C1402" t="s">
        <v>267</v>
      </c>
      <c r="D1402" t="s">
        <v>1638</v>
      </c>
      <c r="E1402" t="s">
        <v>4746</v>
      </c>
      <c r="F1402" s="9">
        <v>2</v>
      </c>
      <c r="G1402" s="9">
        <v>2</v>
      </c>
      <c r="H1402" s="9">
        <v>0</v>
      </c>
      <c r="I1402" s="8">
        <v>25.107900000000001</v>
      </c>
      <c r="J1402" s="8">
        <v>50.215800000000002</v>
      </c>
    </row>
    <row r="1403" spans="1:10" x14ac:dyDescent="0.25">
      <c r="A1403" t="s">
        <v>460</v>
      </c>
      <c r="B1403" t="s">
        <v>266</v>
      </c>
      <c r="C1403" t="s">
        <v>267</v>
      </c>
      <c r="D1403" t="s">
        <v>1638</v>
      </c>
      <c r="E1403" t="s">
        <v>113</v>
      </c>
      <c r="F1403" s="9">
        <v>57</v>
      </c>
      <c r="G1403" s="9">
        <v>8</v>
      </c>
      <c r="H1403" s="9">
        <v>49</v>
      </c>
      <c r="I1403" s="8">
        <v>26.5212</v>
      </c>
      <c r="J1403" s="8">
        <v>1511.7084</v>
      </c>
    </row>
    <row r="1404" spans="1:10" x14ac:dyDescent="0.25">
      <c r="A1404" t="s">
        <v>460</v>
      </c>
      <c r="B1404" t="s">
        <v>266</v>
      </c>
      <c r="C1404" t="s">
        <v>267</v>
      </c>
      <c r="D1404" t="s">
        <v>1638</v>
      </c>
      <c r="E1404" t="s">
        <v>1201</v>
      </c>
      <c r="F1404" s="9">
        <v>39</v>
      </c>
      <c r="G1404" s="9">
        <v>39</v>
      </c>
      <c r="H1404" s="9">
        <v>0</v>
      </c>
      <c r="I1404" s="8">
        <v>24.936299999999999</v>
      </c>
      <c r="J1404" s="8">
        <v>972.51570000000004</v>
      </c>
    </row>
    <row r="1405" spans="1:10" x14ac:dyDescent="0.25">
      <c r="A1405" t="s">
        <v>460</v>
      </c>
      <c r="B1405" t="s">
        <v>266</v>
      </c>
      <c r="C1405" t="s">
        <v>267</v>
      </c>
      <c r="D1405" t="s">
        <v>1638</v>
      </c>
      <c r="E1405" t="s">
        <v>15</v>
      </c>
      <c r="F1405" s="9">
        <v>241</v>
      </c>
      <c r="G1405" s="9">
        <v>215</v>
      </c>
      <c r="H1405" s="9">
        <v>26</v>
      </c>
      <c r="I1405" s="8">
        <v>26.7226</v>
      </c>
      <c r="J1405" s="8">
        <v>6440.1466</v>
      </c>
    </row>
    <row r="1406" spans="1:10" x14ac:dyDescent="0.25">
      <c r="A1406" t="s">
        <v>460</v>
      </c>
      <c r="B1406" t="s">
        <v>266</v>
      </c>
      <c r="C1406" t="s">
        <v>267</v>
      </c>
      <c r="D1406" t="s">
        <v>1638</v>
      </c>
      <c r="E1406" t="s">
        <v>820</v>
      </c>
      <c r="F1406" s="9">
        <v>13</v>
      </c>
      <c r="G1406" s="9">
        <v>1</v>
      </c>
      <c r="H1406" s="9">
        <v>12</v>
      </c>
      <c r="I1406" s="8">
        <v>26.32</v>
      </c>
      <c r="J1406" s="8">
        <v>342.16</v>
      </c>
    </row>
    <row r="1407" spans="1:10" x14ac:dyDescent="0.25">
      <c r="A1407" t="s">
        <v>460</v>
      </c>
      <c r="B1407" t="s">
        <v>266</v>
      </c>
      <c r="C1407" t="s">
        <v>267</v>
      </c>
      <c r="D1407" t="s">
        <v>1638</v>
      </c>
      <c r="E1407" t="s">
        <v>861</v>
      </c>
      <c r="F1407" s="9">
        <v>2</v>
      </c>
      <c r="G1407" s="9">
        <v>0</v>
      </c>
      <c r="H1407" s="9">
        <v>2</v>
      </c>
      <c r="I1407" s="8">
        <v>26.32</v>
      </c>
      <c r="J1407" s="8">
        <v>52.64</v>
      </c>
    </row>
    <row r="1408" spans="1:10" x14ac:dyDescent="0.25">
      <c r="A1408" t="s">
        <v>460</v>
      </c>
      <c r="B1408" t="s">
        <v>266</v>
      </c>
      <c r="C1408" t="s">
        <v>267</v>
      </c>
      <c r="D1408" t="s">
        <v>1638</v>
      </c>
      <c r="E1408" t="s">
        <v>4746</v>
      </c>
      <c r="F1408" s="9">
        <v>188</v>
      </c>
      <c r="G1408" s="9">
        <v>10</v>
      </c>
      <c r="H1408" s="9">
        <v>178</v>
      </c>
      <c r="I1408" s="8">
        <v>26.32</v>
      </c>
      <c r="J1408" s="8">
        <v>4948.16</v>
      </c>
    </row>
    <row r="1409" spans="1:10" x14ac:dyDescent="0.25">
      <c r="A1409" t="s">
        <v>3056</v>
      </c>
      <c r="B1409" t="s">
        <v>1639</v>
      </c>
      <c r="C1409" t="s">
        <v>1640</v>
      </c>
      <c r="E1409" t="s">
        <v>106</v>
      </c>
      <c r="F1409" s="9">
        <v>36</v>
      </c>
      <c r="G1409" s="9">
        <v>3</v>
      </c>
      <c r="H1409" s="9">
        <v>33</v>
      </c>
      <c r="I1409" s="8">
        <v>54.23</v>
      </c>
      <c r="J1409" s="8">
        <v>1952.28</v>
      </c>
    </row>
    <row r="1410" spans="1:10" x14ac:dyDescent="0.25">
      <c r="A1410" t="s">
        <v>3056</v>
      </c>
      <c r="B1410" t="s">
        <v>1639</v>
      </c>
      <c r="C1410" t="s">
        <v>1640</v>
      </c>
      <c r="E1410" t="s">
        <v>113</v>
      </c>
      <c r="F1410" s="9">
        <v>22</v>
      </c>
      <c r="G1410" s="9">
        <v>2</v>
      </c>
      <c r="H1410" s="9">
        <v>20</v>
      </c>
      <c r="I1410" s="8">
        <v>54.23</v>
      </c>
      <c r="J1410" s="8">
        <v>1193.06</v>
      </c>
    </row>
    <row r="1411" spans="1:10" x14ac:dyDescent="0.25">
      <c r="A1411" t="s">
        <v>3056</v>
      </c>
      <c r="B1411" t="s">
        <v>1639</v>
      </c>
      <c r="C1411" t="s">
        <v>1640</v>
      </c>
      <c r="E1411" t="s">
        <v>4746</v>
      </c>
      <c r="F1411" s="9">
        <v>0</v>
      </c>
      <c r="G1411" s="9">
        <v>0</v>
      </c>
      <c r="H1411" s="9">
        <v>0</v>
      </c>
      <c r="I1411" s="8">
        <v>54.23</v>
      </c>
      <c r="J1411" s="8">
        <v>0</v>
      </c>
    </row>
    <row r="1412" spans="1:10" x14ac:dyDescent="0.25">
      <c r="A1412" t="s">
        <v>3056</v>
      </c>
      <c r="B1412" t="s">
        <v>1639</v>
      </c>
      <c r="C1412" t="s">
        <v>1640</v>
      </c>
      <c r="E1412" t="s">
        <v>109</v>
      </c>
      <c r="F1412" s="9">
        <v>19</v>
      </c>
      <c r="G1412" s="9">
        <v>2</v>
      </c>
      <c r="H1412" s="9">
        <v>17</v>
      </c>
      <c r="I1412" s="8">
        <v>54.23</v>
      </c>
      <c r="J1412" s="8">
        <v>1030.3699999999999</v>
      </c>
    </row>
    <row r="1413" spans="1:10" x14ac:dyDescent="0.25">
      <c r="A1413" t="s">
        <v>3056</v>
      </c>
      <c r="B1413" t="s">
        <v>1639</v>
      </c>
      <c r="C1413" t="s">
        <v>1640</v>
      </c>
      <c r="E1413" t="s">
        <v>820</v>
      </c>
      <c r="F1413" s="9">
        <v>26</v>
      </c>
      <c r="G1413" s="9">
        <v>0</v>
      </c>
      <c r="H1413" s="9">
        <v>26</v>
      </c>
      <c r="I1413" s="8">
        <v>54.23</v>
      </c>
      <c r="J1413" s="8">
        <v>1409.98</v>
      </c>
    </row>
    <row r="1414" spans="1:10" x14ac:dyDescent="0.25">
      <c r="A1414" t="s">
        <v>2975</v>
      </c>
      <c r="B1414" t="s">
        <v>1642</v>
      </c>
      <c r="C1414" t="s">
        <v>1643</v>
      </c>
      <c r="E1414" t="s">
        <v>820</v>
      </c>
      <c r="F1414" s="9">
        <v>10</v>
      </c>
      <c r="G1414" s="9">
        <v>0</v>
      </c>
      <c r="H1414" s="9">
        <v>10</v>
      </c>
      <c r="I1414" s="8">
        <v>55.420099999999998</v>
      </c>
      <c r="J1414" s="8">
        <v>554.20100000000002</v>
      </c>
    </row>
    <row r="1415" spans="1:10" x14ac:dyDescent="0.25">
      <c r="A1415" t="s">
        <v>2975</v>
      </c>
      <c r="B1415" t="s">
        <v>1642</v>
      </c>
      <c r="C1415" t="s">
        <v>1643</v>
      </c>
      <c r="E1415" t="s">
        <v>861</v>
      </c>
      <c r="F1415" s="9">
        <v>1</v>
      </c>
      <c r="G1415" s="9">
        <v>0</v>
      </c>
      <c r="H1415" s="9">
        <v>1</v>
      </c>
      <c r="I1415" s="8">
        <v>51.35</v>
      </c>
      <c r="J1415" s="8">
        <v>51.35</v>
      </c>
    </row>
    <row r="1416" spans="1:10" x14ac:dyDescent="0.25">
      <c r="A1416" t="s">
        <v>2975</v>
      </c>
      <c r="B1416" t="s">
        <v>1642</v>
      </c>
      <c r="C1416" t="s">
        <v>1643</v>
      </c>
      <c r="E1416" t="s">
        <v>113</v>
      </c>
      <c r="F1416" s="9">
        <v>1</v>
      </c>
      <c r="G1416" s="9">
        <v>0</v>
      </c>
      <c r="H1416" s="9">
        <v>1</v>
      </c>
      <c r="I1416" s="8">
        <v>51.35</v>
      </c>
      <c r="J1416" s="8">
        <v>51.35</v>
      </c>
    </row>
    <row r="1417" spans="1:10" x14ac:dyDescent="0.25">
      <c r="A1417" t="s">
        <v>3590</v>
      </c>
      <c r="B1417" t="s">
        <v>1644</v>
      </c>
      <c r="C1417" t="s">
        <v>1645</v>
      </c>
      <c r="E1417" t="s">
        <v>109</v>
      </c>
      <c r="F1417" s="9">
        <v>12</v>
      </c>
      <c r="G1417" s="9">
        <v>0</v>
      </c>
      <c r="H1417" s="9">
        <v>12</v>
      </c>
      <c r="I1417" s="8">
        <v>5.45</v>
      </c>
      <c r="J1417" s="8">
        <v>65.400000000000006</v>
      </c>
    </row>
    <row r="1418" spans="1:10" x14ac:dyDescent="0.25">
      <c r="A1418" t="s">
        <v>3590</v>
      </c>
      <c r="B1418" t="s">
        <v>1644</v>
      </c>
      <c r="C1418" t="s">
        <v>1645</v>
      </c>
      <c r="E1418" t="s">
        <v>4746</v>
      </c>
      <c r="F1418" s="9">
        <v>2</v>
      </c>
      <c r="G1418" s="9">
        <v>0</v>
      </c>
      <c r="H1418" s="9">
        <v>2</v>
      </c>
      <c r="I1418" s="8">
        <v>5.27</v>
      </c>
      <c r="J1418" s="8">
        <v>10.54</v>
      </c>
    </row>
    <row r="1419" spans="1:10" x14ac:dyDescent="0.25">
      <c r="A1419" t="s">
        <v>3591</v>
      </c>
      <c r="B1419" t="s">
        <v>1646</v>
      </c>
      <c r="C1419" t="s">
        <v>1647</v>
      </c>
      <c r="E1419" t="s">
        <v>106</v>
      </c>
      <c r="F1419" s="9">
        <v>29</v>
      </c>
      <c r="G1419" s="9">
        <v>0</v>
      </c>
      <c r="H1419" s="9">
        <v>29</v>
      </c>
      <c r="I1419" s="8">
        <v>67.92</v>
      </c>
      <c r="J1419" s="8">
        <v>1969.68</v>
      </c>
    </row>
    <row r="1420" spans="1:10" x14ac:dyDescent="0.25">
      <c r="A1420" t="s">
        <v>3591</v>
      </c>
      <c r="B1420" t="s">
        <v>1646</v>
      </c>
      <c r="C1420" t="s">
        <v>1647</v>
      </c>
      <c r="E1420" t="s">
        <v>1201</v>
      </c>
      <c r="F1420" s="9">
        <v>7</v>
      </c>
      <c r="G1420" s="9">
        <v>7</v>
      </c>
      <c r="H1420" s="9">
        <v>0</v>
      </c>
      <c r="I1420" s="8">
        <v>63.57</v>
      </c>
      <c r="J1420" s="8">
        <v>444.99</v>
      </c>
    </row>
    <row r="1421" spans="1:10" x14ac:dyDescent="0.25">
      <c r="A1421" t="s">
        <v>3591</v>
      </c>
      <c r="B1421" t="s">
        <v>1646</v>
      </c>
      <c r="C1421" t="s">
        <v>1647</v>
      </c>
      <c r="E1421" t="s">
        <v>109</v>
      </c>
      <c r="F1421" s="9">
        <v>9</v>
      </c>
      <c r="G1421" s="9">
        <v>0</v>
      </c>
      <c r="H1421" s="9">
        <v>9</v>
      </c>
      <c r="I1421" s="8">
        <v>67.849999999999994</v>
      </c>
      <c r="J1421" s="8">
        <v>610.65</v>
      </c>
    </row>
    <row r="1422" spans="1:10" x14ac:dyDescent="0.25">
      <c r="A1422" t="s">
        <v>3591</v>
      </c>
      <c r="B1422" t="s">
        <v>1646</v>
      </c>
      <c r="C1422" t="s">
        <v>1647</v>
      </c>
      <c r="E1422" t="s">
        <v>4746</v>
      </c>
      <c r="F1422" s="9">
        <v>4</v>
      </c>
      <c r="G1422" s="9">
        <v>0</v>
      </c>
      <c r="H1422" s="9">
        <v>4</v>
      </c>
      <c r="I1422" s="8">
        <v>67.849999999999994</v>
      </c>
      <c r="J1422" s="8">
        <v>271.39999999999998</v>
      </c>
    </row>
    <row r="1423" spans="1:10" x14ac:dyDescent="0.25">
      <c r="A1423" t="s">
        <v>505</v>
      </c>
      <c r="B1423" t="s">
        <v>268</v>
      </c>
      <c r="C1423" t="s">
        <v>269</v>
      </c>
      <c r="E1423" t="s">
        <v>1201</v>
      </c>
      <c r="F1423" s="9">
        <v>5</v>
      </c>
      <c r="G1423" s="9">
        <v>5</v>
      </c>
      <c r="H1423" s="9">
        <v>0</v>
      </c>
      <c r="I1423" s="8">
        <v>40.43</v>
      </c>
      <c r="J1423" s="8">
        <v>202.15</v>
      </c>
    </row>
    <row r="1424" spans="1:10" x14ac:dyDescent="0.25">
      <c r="A1424" t="s">
        <v>505</v>
      </c>
      <c r="B1424" t="s">
        <v>268</v>
      </c>
      <c r="C1424" t="s">
        <v>269</v>
      </c>
      <c r="E1424" t="s">
        <v>113</v>
      </c>
      <c r="F1424" s="9">
        <v>23</v>
      </c>
      <c r="G1424" s="9">
        <v>0</v>
      </c>
      <c r="H1424" s="9">
        <v>23</v>
      </c>
      <c r="I1424" s="8">
        <v>43.479599999999998</v>
      </c>
      <c r="J1424" s="8">
        <v>1000.0308</v>
      </c>
    </row>
    <row r="1425" spans="1:10" x14ac:dyDescent="0.25">
      <c r="A1425" t="s">
        <v>505</v>
      </c>
      <c r="B1425" t="s">
        <v>268</v>
      </c>
      <c r="C1425" t="s">
        <v>269</v>
      </c>
      <c r="E1425" t="s">
        <v>820</v>
      </c>
      <c r="F1425" s="9">
        <v>8</v>
      </c>
      <c r="G1425" s="9">
        <v>0</v>
      </c>
      <c r="H1425" s="9">
        <v>8</v>
      </c>
      <c r="I1425" s="8">
        <v>43.15</v>
      </c>
      <c r="J1425" s="8">
        <v>345.2</v>
      </c>
    </row>
    <row r="1426" spans="1:10" x14ac:dyDescent="0.25">
      <c r="A1426" t="s">
        <v>505</v>
      </c>
      <c r="B1426" t="s">
        <v>268</v>
      </c>
      <c r="C1426" t="s">
        <v>269</v>
      </c>
      <c r="E1426" t="s">
        <v>106</v>
      </c>
      <c r="F1426" s="9">
        <v>1</v>
      </c>
      <c r="G1426" s="9">
        <v>1</v>
      </c>
      <c r="H1426" s="9">
        <v>0</v>
      </c>
      <c r="I1426" s="8">
        <v>42.877400000000002</v>
      </c>
      <c r="J1426" s="8">
        <v>42.877400000000002</v>
      </c>
    </row>
    <row r="1427" spans="1:10" x14ac:dyDescent="0.25">
      <c r="A1427" t="s">
        <v>505</v>
      </c>
      <c r="B1427" t="s">
        <v>268</v>
      </c>
      <c r="C1427" t="s">
        <v>269</v>
      </c>
      <c r="E1427" t="s">
        <v>4746</v>
      </c>
      <c r="F1427" s="9">
        <v>38</v>
      </c>
      <c r="G1427" s="9">
        <v>0</v>
      </c>
      <c r="H1427" s="9">
        <v>38</v>
      </c>
      <c r="I1427" s="8">
        <v>43.153100000000002</v>
      </c>
      <c r="J1427" s="8">
        <v>1639.8178</v>
      </c>
    </row>
    <row r="1428" spans="1:10" x14ac:dyDescent="0.25">
      <c r="A1428" t="s">
        <v>505</v>
      </c>
      <c r="B1428" t="s">
        <v>268</v>
      </c>
      <c r="C1428" t="s">
        <v>269</v>
      </c>
      <c r="E1428" t="s">
        <v>15</v>
      </c>
      <c r="F1428" s="9">
        <v>2</v>
      </c>
      <c r="G1428" s="9">
        <v>0</v>
      </c>
      <c r="H1428" s="9">
        <v>2</v>
      </c>
      <c r="I1428" s="8">
        <v>43.153100000000002</v>
      </c>
      <c r="J1428" s="8">
        <v>86.306200000000004</v>
      </c>
    </row>
    <row r="1429" spans="1:10" x14ac:dyDescent="0.25">
      <c r="A1429" t="s">
        <v>3593</v>
      </c>
      <c r="B1429" t="s">
        <v>1650</v>
      </c>
      <c r="C1429" t="s">
        <v>1651</v>
      </c>
      <c r="E1429" t="s">
        <v>109</v>
      </c>
      <c r="F1429" s="9">
        <v>13</v>
      </c>
      <c r="G1429" s="9">
        <v>0</v>
      </c>
      <c r="H1429" s="9">
        <v>13</v>
      </c>
      <c r="I1429" s="8">
        <v>58.17</v>
      </c>
      <c r="J1429" s="8">
        <v>756.21</v>
      </c>
    </row>
    <row r="1430" spans="1:10" x14ac:dyDescent="0.25">
      <c r="A1430" t="s">
        <v>3593</v>
      </c>
      <c r="B1430" t="s">
        <v>1650</v>
      </c>
      <c r="C1430" t="s">
        <v>1651</v>
      </c>
      <c r="E1430" t="s">
        <v>106</v>
      </c>
      <c r="F1430" s="9">
        <v>0</v>
      </c>
      <c r="G1430" s="9">
        <v>0</v>
      </c>
      <c r="H1430" s="9">
        <v>0</v>
      </c>
      <c r="I1430" s="8">
        <v>49.48</v>
      </c>
      <c r="J1430" s="8">
        <v>0</v>
      </c>
    </row>
    <row r="1431" spans="1:10" x14ac:dyDescent="0.25">
      <c r="A1431" t="s">
        <v>3593</v>
      </c>
      <c r="B1431" t="s">
        <v>1650</v>
      </c>
      <c r="C1431" t="s">
        <v>1651</v>
      </c>
      <c r="E1431" t="s">
        <v>108</v>
      </c>
      <c r="F1431" s="9">
        <v>4</v>
      </c>
      <c r="G1431" s="9">
        <v>0</v>
      </c>
      <c r="H1431" s="9">
        <v>4</v>
      </c>
      <c r="I1431" s="8">
        <v>53.76</v>
      </c>
      <c r="J1431" s="8">
        <v>215.04</v>
      </c>
    </row>
    <row r="1432" spans="1:10" x14ac:dyDescent="0.25">
      <c r="A1432" t="s">
        <v>3594</v>
      </c>
      <c r="B1432" t="s">
        <v>1652</v>
      </c>
      <c r="C1432" t="s">
        <v>1653</v>
      </c>
      <c r="E1432" t="s">
        <v>109</v>
      </c>
      <c r="F1432" s="9">
        <v>2</v>
      </c>
      <c r="G1432" s="9">
        <v>0</v>
      </c>
      <c r="H1432" s="9">
        <v>2</v>
      </c>
      <c r="I1432" s="8">
        <v>13</v>
      </c>
      <c r="J1432" s="8">
        <v>26</v>
      </c>
    </row>
    <row r="1433" spans="1:10" x14ac:dyDescent="0.25">
      <c r="A1433" t="s">
        <v>584</v>
      </c>
      <c r="B1433" t="s">
        <v>270</v>
      </c>
      <c r="C1433" t="s">
        <v>271</v>
      </c>
      <c r="E1433" t="s">
        <v>820</v>
      </c>
      <c r="F1433" s="9">
        <v>3</v>
      </c>
      <c r="G1433" s="9">
        <v>0</v>
      </c>
      <c r="H1433" s="9">
        <v>3</v>
      </c>
      <c r="I1433" s="8">
        <v>43.64</v>
      </c>
      <c r="J1433" s="8">
        <v>130.91999999999999</v>
      </c>
    </row>
    <row r="1434" spans="1:10" x14ac:dyDescent="0.25">
      <c r="A1434" t="s">
        <v>584</v>
      </c>
      <c r="B1434" t="s">
        <v>270</v>
      </c>
      <c r="C1434" t="s">
        <v>271</v>
      </c>
      <c r="E1434" t="s">
        <v>113</v>
      </c>
      <c r="F1434" s="9">
        <v>7</v>
      </c>
      <c r="G1434" s="9">
        <v>1</v>
      </c>
      <c r="H1434" s="9">
        <v>6</v>
      </c>
      <c r="I1434" s="8">
        <v>43.9664</v>
      </c>
      <c r="J1434" s="8">
        <v>307.76479999999998</v>
      </c>
    </row>
    <row r="1435" spans="1:10" x14ac:dyDescent="0.25">
      <c r="A1435" t="s">
        <v>584</v>
      </c>
      <c r="B1435" t="s">
        <v>270</v>
      </c>
      <c r="C1435" t="s">
        <v>271</v>
      </c>
      <c r="E1435" t="s">
        <v>15</v>
      </c>
      <c r="F1435" s="9">
        <v>8</v>
      </c>
      <c r="G1435" s="9">
        <v>0</v>
      </c>
      <c r="H1435" s="9">
        <v>8</v>
      </c>
      <c r="I1435" s="8">
        <v>43.636200000000002</v>
      </c>
      <c r="J1435" s="8">
        <v>349.08960000000002</v>
      </c>
    </row>
    <row r="1436" spans="1:10" x14ac:dyDescent="0.25">
      <c r="A1436" t="s">
        <v>584</v>
      </c>
      <c r="B1436" t="s">
        <v>270</v>
      </c>
      <c r="C1436" t="s">
        <v>271</v>
      </c>
      <c r="E1436" t="s">
        <v>106</v>
      </c>
      <c r="F1436" s="9">
        <v>13</v>
      </c>
      <c r="G1436" s="9">
        <v>3</v>
      </c>
      <c r="H1436" s="9">
        <v>10</v>
      </c>
      <c r="I1436" s="8">
        <v>43.64</v>
      </c>
      <c r="J1436" s="8">
        <v>567.32000000000005</v>
      </c>
    </row>
    <row r="1437" spans="1:10" x14ac:dyDescent="0.25">
      <c r="A1437" t="s">
        <v>3596</v>
      </c>
      <c r="B1437" t="s">
        <v>1655</v>
      </c>
      <c r="C1437" t="s">
        <v>1656</v>
      </c>
      <c r="E1437" t="s">
        <v>1201</v>
      </c>
      <c r="F1437" s="9">
        <v>1</v>
      </c>
      <c r="G1437" s="9">
        <v>1</v>
      </c>
      <c r="H1437" s="9">
        <v>0</v>
      </c>
      <c r="I1437" s="8">
        <v>57.99</v>
      </c>
      <c r="J1437" s="8">
        <v>57.99</v>
      </c>
    </row>
    <row r="1438" spans="1:10" x14ac:dyDescent="0.25">
      <c r="A1438" t="s">
        <v>3596</v>
      </c>
      <c r="B1438" t="s">
        <v>1655</v>
      </c>
      <c r="C1438" t="s">
        <v>1656</v>
      </c>
      <c r="E1438" t="s">
        <v>106</v>
      </c>
      <c r="F1438" s="9">
        <v>1</v>
      </c>
      <c r="G1438" s="9">
        <v>1</v>
      </c>
      <c r="H1438" s="9">
        <v>0</v>
      </c>
      <c r="I1438" s="8">
        <v>61.9</v>
      </c>
      <c r="J1438" s="8">
        <v>61.9</v>
      </c>
    </row>
    <row r="1439" spans="1:10" x14ac:dyDescent="0.25">
      <c r="A1439" t="s">
        <v>3596</v>
      </c>
      <c r="B1439" t="s">
        <v>1655</v>
      </c>
      <c r="C1439" t="s">
        <v>1656</v>
      </c>
      <c r="E1439" t="s">
        <v>4746</v>
      </c>
      <c r="F1439" s="9">
        <v>1</v>
      </c>
      <c r="G1439" s="9">
        <v>0</v>
      </c>
      <c r="H1439" s="9">
        <v>1</v>
      </c>
      <c r="I1439" s="8">
        <v>61.9</v>
      </c>
      <c r="J1439" s="8">
        <v>61.9</v>
      </c>
    </row>
    <row r="1440" spans="1:10" x14ac:dyDescent="0.25">
      <c r="A1440" t="s">
        <v>3597</v>
      </c>
      <c r="B1440" t="s">
        <v>1657</v>
      </c>
      <c r="C1440" t="s">
        <v>1658</v>
      </c>
      <c r="D1440" t="s">
        <v>1659</v>
      </c>
      <c r="E1440" t="s">
        <v>119</v>
      </c>
      <c r="F1440" s="9">
        <v>1</v>
      </c>
      <c r="G1440" s="9">
        <v>0</v>
      </c>
      <c r="H1440" s="9">
        <v>1</v>
      </c>
      <c r="I1440" s="8">
        <v>100.58</v>
      </c>
      <c r="J1440" s="8">
        <v>100.58</v>
      </c>
    </row>
    <row r="1441" spans="1:10" x14ac:dyDescent="0.25">
      <c r="A1441" t="s">
        <v>3598</v>
      </c>
      <c r="B1441" t="s">
        <v>1660</v>
      </c>
      <c r="C1441" t="s">
        <v>1661</v>
      </c>
      <c r="D1441" t="s">
        <v>1659</v>
      </c>
      <c r="E1441" t="s">
        <v>119</v>
      </c>
      <c r="F1441" s="9">
        <v>2</v>
      </c>
      <c r="G1441" s="9">
        <v>0</v>
      </c>
      <c r="H1441" s="9">
        <v>2</v>
      </c>
      <c r="I1441" s="8">
        <v>100.58</v>
      </c>
      <c r="J1441" s="8">
        <v>201.16</v>
      </c>
    </row>
    <row r="1442" spans="1:10" x14ac:dyDescent="0.25">
      <c r="A1442" t="s">
        <v>3599</v>
      </c>
      <c r="B1442" t="s">
        <v>1662</v>
      </c>
      <c r="C1442" t="s">
        <v>1663</v>
      </c>
      <c r="D1442" t="s">
        <v>1659</v>
      </c>
      <c r="E1442" t="s">
        <v>4746</v>
      </c>
      <c r="F1442" s="9">
        <v>1</v>
      </c>
      <c r="G1442" s="9">
        <v>0</v>
      </c>
      <c r="H1442" s="9">
        <v>1</v>
      </c>
      <c r="I1442" s="8">
        <v>94.26</v>
      </c>
      <c r="J1442" s="8">
        <v>94.26</v>
      </c>
    </row>
    <row r="1443" spans="1:10" x14ac:dyDescent="0.25">
      <c r="A1443" t="s">
        <v>3599</v>
      </c>
      <c r="B1443" t="s">
        <v>1662</v>
      </c>
      <c r="C1443" t="s">
        <v>1663</v>
      </c>
      <c r="D1443" t="s">
        <v>1659</v>
      </c>
      <c r="E1443" t="s">
        <v>119</v>
      </c>
      <c r="F1443" s="9">
        <v>2</v>
      </c>
      <c r="G1443" s="9">
        <v>0</v>
      </c>
      <c r="H1443" s="9">
        <v>2</v>
      </c>
      <c r="I1443" s="8">
        <v>100.58</v>
      </c>
      <c r="J1443" s="8">
        <v>201.16</v>
      </c>
    </row>
    <row r="1444" spans="1:10" x14ac:dyDescent="0.25">
      <c r="A1444" t="s">
        <v>3600</v>
      </c>
      <c r="B1444" t="s">
        <v>1664</v>
      </c>
      <c r="C1444" t="s">
        <v>1665</v>
      </c>
      <c r="D1444" t="s">
        <v>1659</v>
      </c>
      <c r="E1444" t="s">
        <v>119</v>
      </c>
      <c r="F1444" s="9">
        <v>2</v>
      </c>
      <c r="G1444" s="9">
        <v>0</v>
      </c>
      <c r="H1444" s="9">
        <v>2</v>
      </c>
      <c r="I1444" s="8">
        <v>100.58</v>
      </c>
      <c r="J1444" s="8">
        <v>201.16</v>
      </c>
    </row>
    <row r="1445" spans="1:10" x14ac:dyDescent="0.25">
      <c r="A1445" t="s">
        <v>3601</v>
      </c>
      <c r="B1445" t="s">
        <v>1666</v>
      </c>
      <c r="C1445" t="s">
        <v>1667</v>
      </c>
      <c r="D1445" t="s">
        <v>1603</v>
      </c>
      <c r="E1445" t="s">
        <v>108</v>
      </c>
      <c r="F1445" s="9">
        <v>1</v>
      </c>
      <c r="G1445" s="9">
        <v>0</v>
      </c>
      <c r="H1445" s="9">
        <v>1</v>
      </c>
      <c r="I1445" s="8">
        <v>170.05</v>
      </c>
      <c r="J1445" s="8">
        <v>170.05</v>
      </c>
    </row>
    <row r="1446" spans="1:10" x14ac:dyDescent="0.25">
      <c r="A1446" t="s">
        <v>462</v>
      </c>
      <c r="B1446" t="s">
        <v>272</v>
      </c>
      <c r="C1446" t="s">
        <v>2740</v>
      </c>
      <c r="D1446" t="s">
        <v>1672</v>
      </c>
      <c r="E1446" t="s">
        <v>106</v>
      </c>
      <c r="F1446" s="9">
        <v>102</v>
      </c>
      <c r="G1446" s="9">
        <v>31</v>
      </c>
      <c r="H1446" s="9">
        <v>71</v>
      </c>
      <c r="I1446" s="8">
        <v>156.06180000000001</v>
      </c>
      <c r="J1446" s="8">
        <v>15918.303599999999</v>
      </c>
    </row>
    <row r="1447" spans="1:10" x14ac:dyDescent="0.25">
      <c r="A1447" t="s">
        <v>462</v>
      </c>
      <c r="B1447" t="s">
        <v>272</v>
      </c>
      <c r="C1447" t="s">
        <v>2740</v>
      </c>
      <c r="D1447" t="s">
        <v>1672</v>
      </c>
      <c r="E1447" t="s">
        <v>752</v>
      </c>
      <c r="F1447" s="9">
        <v>1</v>
      </c>
      <c r="G1447" s="9">
        <v>0</v>
      </c>
      <c r="H1447" s="9">
        <v>1</v>
      </c>
      <c r="I1447" s="8">
        <v>149.6027</v>
      </c>
      <c r="J1447" s="8">
        <v>149.6027</v>
      </c>
    </row>
    <row r="1448" spans="1:10" x14ac:dyDescent="0.25">
      <c r="A1448" t="s">
        <v>462</v>
      </c>
      <c r="B1448" t="s">
        <v>272</v>
      </c>
      <c r="C1448" t="s">
        <v>2740</v>
      </c>
      <c r="D1448" t="s">
        <v>1672</v>
      </c>
      <c r="E1448" t="s">
        <v>820</v>
      </c>
      <c r="F1448" s="9">
        <v>29</v>
      </c>
      <c r="G1448" s="9">
        <v>0</v>
      </c>
      <c r="H1448" s="9">
        <v>29</v>
      </c>
      <c r="I1448" s="8">
        <v>156.06</v>
      </c>
      <c r="J1448" s="8">
        <v>4525.74</v>
      </c>
    </row>
    <row r="1449" spans="1:10" x14ac:dyDescent="0.25">
      <c r="A1449" t="s">
        <v>462</v>
      </c>
      <c r="B1449" t="s">
        <v>272</v>
      </c>
      <c r="C1449" t="s">
        <v>2740</v>
      </c>
      <c r="D1449" t="s">
        <v>1672</v>
      </c>
      <c r="E1449" t="s">
        <v>113</v>
      </c>
      <c r="F1449" s="9">
        <v>99</v>
      </c>
      <c r="G1449" s="9">
        <v>6</v>
      </c>
      <c r="H1449" s="9">
        <v>93</v>
      </c>
      <c r="I1449" s="8">
        <v>157.24270000000001</v>
      </c>
      <c r="J1449" s="8">
        <v>15567.0273</v>
      </c>
    </row>
    <row r="1450" spans="1:10" x14ac:dyDescent="0.25">
      <c r="A1450" t="s">
        <v>462</v>
      </c>
      <c r="B1450" t="s">
        <v>272</v>
      </c>
      <c r="C1450" t="s">
        <v>2740</v>
      </c>
      <c r="D1450" t="s">
        <v>1672</v>
      </c>
      <c r="E1450" t="s">
        <v>109</v>
      </c>
      <c r="F1450" s="9">
        <v>81</v>
      </c>
      <c r="G1450" s="9">
        <v>4</v>
      </c>
      <c r="H1450" s="9">
        <v>77</v>
      </c>
      <c r="I1450" s="8">
        <v>156.06180000000001</v>
      </c>
      <c r="J1450" s="8">
        <v>12641.005800000001</v>
      </c>
    </row>
    <row r="1451" spans="1:10" x14ac:dyDescent="0.25">
      <c r="A1451" t="s">
        <v>462</v>
      </c>
      <c r="B1451" t="s">
        <v>272</v>
      </c>
      <c r="C1451" t="s">
        <v>2740</v>
      </c>
      <c r="D1451" t="s">
        <v>1672</v>
      </c>
      <c r="E1451" t="s">
        <v>861</v>
      </c>
      <c r="F1451" s="9">
        <v>6</v>
      </c>
      <c r="G1451" s="9">
        <v>1</v>
      </c>
      <c r="H1451" s="9">
        <v>5</v>
      </c>
      <c r="I1451" s="8">
        <v>156.06</v>
      </c>
      <c r="J1451" s="8">
        <v>936.36</v>
      </c>
    </row>
    <row r="1452" spans="1:10" x14ac:dyDescent="0.25">
      <c r="A1452" t="s">
        <v>462</v>
      </c>
      <c r="B1452" t="s">
        <v>272</v>
      </c>
      <c r="C1452" t="s">
        <v>2740</v>
      </c>
      <c r="D1452" t="s">
        <v>1672</v>
      </c>
      <c r="E1452" t="s">
        <v>4746</v>
      </c>
      <c r="F1452" s="9">
        <v>302</v>
      </c>
      <c r="G1452" s="9">
        <v>22</v>
      </c>
      <c r="H1452" s="9">
        <v>280</v>
      </c>
      <c r="I1452" s="8">
        <v>156.06180000000001</v>
      </c>
      <c r="J1452" s="8">
        <v>47130.6636</v>
      </c>
    </row>
    <row r="1453" spans="1:10" x14ac:dyDescent="0.25">
      <c r="A1453" t="s">
        <v>462</v>
      </c>
      <c r="B1453" t="s">
        <v>272</v>
      </c>
      <c r="C1453" t="s">
        <v>2740</v>
      </c>
      <c r="D1453" t="s">
        <v>1672</v>
      </c>
      <c r="E1453" t="s">
        <v>15</v>
      </c>
      <c r="F1453" s="9">
        <v>108</v>
      </c>
      <c r="G1453" s="9">
        <v>89</v>
      </c>
      <c r="H1453" s="9">
        <v>19</v>
      </c>
      <c r="I1453" s="8">
        <v>158.43680000000001</v>
      </c>
      <c r="J1453" s="8">
        <v>17111.1744</v>
      </c>
    </row>
    <row r="1454" spans="1:10" x14ac:dyDescent="0.25">
      <c r="A1454" t="s">
        <v>462</v>
      </c>
      <c r="B1454" t="s">
        <v>272</v>
      </c>
      <c r="C1454" t="s">
        <v>2740</v>
      </c>
      <c r="D1454" t="s">
        <v>1672</v>
      </c>
      <c r="E1454" t="s">
        <v>108</v>
      </c>
      <c r="F1454" s="9">
        <v>2</v>
      </c>
      <c r="G1454" s="9">
        <v>0</v>
      </c>
      <c r="H1454" s="9">
        <v>2</v>
      </c>
      <c r="I1454" s="8">
        <v>156.06</v>
      </c>
      <c r="J1454" s="8">
        <v>312.12</v>
      </c>
    </row>
    <row r="1455" spans="1:10" x14ac:dyDescent="0.25">
      <c r="A1455" t="s">
        <v>463</v>
      </c>
      <c r="B1455" t="s">
        <v>274</v>
      </c>
      <c r="C1455" t="s">
        <v>2741</v>
      </c>
      <c r="D1455" t="s">
        <v>1672</v>
      </c>
      <c r="E1455" t="s">
        <v>106</v>
      </c>
      <c r="F1455" s="9">
        <v>101</v>
      </c>
      <c r="G1455" s="9">
        <v>31</v>
      </c>
      <c r="H1455" s="9">
        <v>70</v>
      </c>
      <c r="I1455" s="8">
        <v>120.9659</v>
      </c>
      <c r="J1455" s="8">
        <v>12217.555899999999</v>
      </c>
    </row>
    <row r="1456" spans="1:10" x14ac:dyDescent="0.25">
      <c r="A1456" t="s">
        <v>463</v>
      </c>
      <c r="B1456" t="s">
        <v>274</v>
      </c>
      <c r="C1456" t="s">
        <v>2741</v>
      </c>
      <c r="D1456" t="s">
        <v>1672</v>
      </c>
      <c r="E1456" t="s">
        <v>752</v>
      </c>
      <c r="F1456" s="9">
        <v>1</v>
      </c>
      <c r="G1456" s="9">
        <v>0</v>
      </c>
      <c r="H1456" s="9">
        <v>1</v>
      </c>
      <c r="I1456" s="8">
        <v>89.214200000000005</v>
      </c>
      <c r="J1456" s="8">
        <v>89.214200000000005</v>
      </c>
    </row>
    <row r="1457" spans="1:10" x14ac:dyDescent="0.25">
      <c r="A1457" t="s">
        <v>463</v>
      </c>
      <c r="B1457" t="s">
        <v>274</v>
      </c>
      <c r="C1457" t="s">
        <v>2741</v>
      </c>
      <c r="D1457" t="s">
        <v>1672</v>
      </c>
      <c r="E1457" t="s">
        <v>820</v>
      </c>
      <c r="F1457" s="9">
        <v>29</v>
      </c>
      <c r="G1457" s="9">
        <v>0</v>
      </c>
      <c r="H1457" s="9">
        <v>29</v>
      </c>
      <c r="I1457" s="8">
        <v>90.97</v>
      </c>
      <c r="J1457" s="8">
        <v>2638.13</v>
      </c>
    </row>
    <row r="1458" spans="1:10" x14ac:dyDescent="0.25">
      <c r="A1458" t="s">
        <v>463</v>
      </c>
      <c r="B1458" t="s">
        <v>274</v>
      </c>
      <c r="C1458" t="s">
        <v>2741</v>
      </c>
      <c r="D1458" t="s">
        <v>1672</v>
      </c>
      <c r="E1458" t="s">
        <v>113</v>
      </c>
      <c r="F1458" s="9">
        <v>99</v>
      </c>
      <c r="G1458" s="9">
        <v>6</v>
      </c>
      <c r="H1458" s="9">
        <v>93</v>
      </c>
      <c r="I1458" s="8">
        <v>91.654200000000003</v>
      </c>
      <c r="J1458" s="8">
        <v>9073.7657999999992</v>
      </c>
    </row>
    <row r="1459" spans="1:10" x14ac:dyDescent="0.25">
      <c r="A1459" t="s">
        <v>463</v>
      </c>
      <c r="B1459" t="s">
        <v>274</v>
      </c>
      <c r="C1459" t="s">
        <v>2741</v>
      </c>
      <c r="D1459" t="s">
        <v>1672</v>
      </c>
      <c r="E1459" t="s">
        <v>4746</v>
      </c>
      <c r="F1459" s="9">
        <v>318</v>
      </c>
      <c r="G1459" s="9">
        <v>22</v>
      </c>
      <c r="H1459" s="9">
        <v>296</v>
      </c>
      <c r="I1459" s="8">
        <v>90.97</v>
      </c>
      <c r="J1459" s="8">
        <v>28928.46</v>
      </c>
    </row>
    <row r="1460" spans="1:10" x14ac:dyDescent="0.25">
      <c r="A1460" t="s">
        <v>463</v>
      </c>
      <c r="B1460" t="s">
        <v>274</v>
      </c>
      <c r="C1460" t="s">
        <v>2741</v>
      </c>
      <c r="D1460" t="s">
        <v>1672</v>
      </c>
      <c r="E1460" t="s">
        <v>109</v>
      </c>
      <c r="F1460" s="9">
        <v>13</v>
      </c>
      <c r="G1460" s="9">
        <v>4</v>
      </c>
      <c r="H1460" s="9">
        <v>9</v>
      </c>
      <c r="I1460" s="8">
        <v>90.97</v>
      </c>
      <c r="J1460" s="8">
        <v>1182.6099999999999</v>
      </c>
    </row>
    <row r="1461" spans="1:10" x14ac:dyDescent="0.25">
      <c r="A1461" t="s">
        <v>463</v>
      </c>
      <c r="B1461" t="s">
        <v>274</v>
      </c>
      <c r="C1461" t="s">
        <v>2741</v>
      </c>
      <c r="D1461" t="s">
        <v>1672</v>
      </c>
      <c r="E1461" t="s">
        <v>861</v>
      </c>
      <c r="F1461" s="9">
        <v>4</v>
      </c>
      <c r="G1461" s="9">
        <v>1</v>
      </c>
      <c r="H1461" s="9">
        <v>3</v>
      </c>
      <c r="I1461" s="8">
        <v>90.97</v>
      </c>
      <c r="J1461" s="8">
        <v>363.88</v>
      </c>
    </row>
    <row r="1462" spans="1:10" x14ac:dyDescent="0.25">
      <c r="A1462" t="s">
        <v>463</v>
      </c>
      <c r="B1462" t="s">
        <v>274</v>
      </c>
      <c r="C1462" t="s">
        <v>2741</v>
      </c>
      <c r="D1462" t="s">
        <v>1672</v>
      </c>
      <c r="E1462" t="s">
        <v>15</v>
      </c>
      <c r="F1462" s="9">
        <v>106</v>
      </c>
      <c r="G1462" s="9">
        <v>88</v>
      </c>
      <c r="H1462" s="9">
        <v>18</v>
      </c>
      <c r="I1462" s="8">
        <v>92.350300000000004</v>
      </c>
      <c r="J1462" s="8">
        <v>9789.1317999999992</v>
      </c>
    </row>
    <row r="1463" spans="1:10" x14ac:dyDescent="0.25">
      <c r="A1463" t="s">
        <v>463</v>
      </c>
      <c r="B1463" t="s">
        <v>274</v>
      </c>
      <c r="C1463" t="s">
        <v>2741</v>
      </c>
      <c r="D1463" t="s">
        <v>1672</v>
      </c>
      <c r="E1463" t="s">
        <v>108</v>
      </c>
      <c r="F1463" s="9">
        <v>2</v>
      </c>
      <c r="G1463" s="9">
        <v>0</v>
      </c>
      <c r="H1463" s="9">
        <v>2</v>
      </c>
      <c r="I1463" s="8">
        <v>90.97</v>
      </c>
      <c r="J1463" s="8">
        <v>181.94</v>
      </c>
    </row>
    <row r="1464" spans="1:10" x14ac:dyDescent="0.25">
      <c r="A1464" t="s">
        <v>464</v>
      </c>
      <c r="B1464" t="s">
        <v>276</v>
      </c>
      <c r="C1464" t="s">
        <v>2742</v>
      </c>
      <c r="D1464" t="s">
        <v>1672</v>
      </c>
      <c r="E1464" t="s">
        <v>106</v>
      </c>
      <c r="F1464" s="9">
        <v>126</v>
      </c>
      <c r="G1464" s="9">
        <v>31</v>
      </c>
      <c r="H1464" s="9">
        <v>95</v>
      </c>
      <c r="I1464" s="8">
        <v>126.5</v>
      </c>
      <c r="J1464" s="8">
        <v>15939</v>
      </c>
    </row>
    <row r="1465" spans="1:10" x14ac:dyDescent="0.25">
      <c r="A1465" t="s">
        <v>464</v>
      </c>
      <c r="B1465" t="s">
        <v>276</v>
      </c>
      <c r="C1465" t="s">
        <v>2742</v>
      </c>
      <c r="D1465" t="s">
        <v>1672</v>
      </c>
      <c r="E1465" t="s">
        <v>752</v>
      </c>
      <c r="F1465" s="9">
        <v>1</v>
      </c>
      <c r="G1465" s="9">
        <v>0</v>
      </c>
      <c r="H1465" s="9">
        <v>1</v>
      </c>
      <c r="I1465" s="8">
        <v>124.7499</v>
      </c>
      <c r="J1465" s="8">
        <v>124.7499</v>
      </c>
    </row>
    <row r="1466" spans="1:10" x14ac:dyDescent="0.25">
      <c r="A1466" t="s">
        <v>464</v>
      </c>
      <c r="B1466" t="s">
        <v>276</v>
      </c>
      <c r="C1466" t="s">
        <v>2742</v>
      </c>
      <c r="D1466" t="s">
        <v>1672</v>
      </c>
      <c r="E1466" t="s">
        <v>820</v>
      </c>
      <c r="F1466" s="9">
        <v>29</v>
      </c>
      <c r="G1466" s="9">
        <v>0</v>
      </c>
      <c r="H1466" s="9">
        <v>29</v>
      </c>
      <c r="I1466" s="8">
        <v>126.5</v>
      </c>
      <c r="J1466" s="8">
        <v>3668.5</v>
      </c>
    </row>
    <row r="1467" spans="1:10" x14ac:dyDescent="0.25">
      <c r="A1467" t="s">
        <v>464</v>
      </c>
      <c r="B1467" t="s">
        <v>276</v>
      </c>
      <c r="C1467" t="s">
        <v>2742</v>
      </c>
      <c r="D1467" t="s">
        <v>1672</v>
      </c>
      <c r="E1467" t="s">
        <v>113</v>
      </c>
      <c r="F1467" s="9">
        <v>101</v>
      </c>
      <c r="G1467" s="9">
        <v>6</v>
      </c>
      <c r="H1467" s="9">
        <v>95</v>
      </c>
      <c r="I1467" s="8">
        <v>127.4554</v>
      </c>
      <c r="J1467" s="8">
        <v>12872.9954</v>
      </c>
    </row>
    <row r="1468" spans="1:10" x14ac:dyDescent="0.25">
      <c r="A1468" t="s">
        <v>464</v>
      </c>
      <c r="B1468" t="s">
        <v>276</v>
      </c>
      <c r="C1468" t="s">
        <v>2742</v>
      </c>
      <c r="D1468" t="s">
        <v>1672</v>
      </c>
      <c r="E1468" t="s">
        <v>109</v>
      </c>
      <c r="F1468" s="9">
        <v>78</v>
      </c>
      <c r="G1468" s="9">
        <v>4</v>
      </c>
      <c r="H1468" s="9">
        <v>74</v>
      </c>
      <c r="I1468" s="8">
        <v>126.5</v>
      </c>
      <c r="J1468" s="8">
        <v>9867</v>
      </c>
    </row>
    <row r="1469" spans="1:10" x14ac:dyDescent="0.25">
      <c r="A1469" t="s">
        <v>464</v>
      </c>
      <c r="B1469" t="s">
        <v>276</v>
      </c>
      <c r="C1469" t="s">
        <v>2742</v>
      </c>
      <c r="D1469" t="s">
        <v>1672</v>
      </c>
      <c r="E1469" t="s">
        <v>861</v>
      </c>
      <c r="F1469" s="9">
        <v>4</v>
      </c>
      <c r="G1469" s="9">
        <v>1</v>
      </c>
      <c r="H1469" s="9">
        <v>3</v>
      </c>
      <c r="I1469" s="8">
        <v>126.5</v>
      </c>
      <c r="J1469" s="8">
        <v>506</v>
      </c>
    </row>
    <row r="1470" spans="1:10" x14ac:dyDescent="0.25">
      <c r="A1470" t="s">
        <v>464</v>
      </c>
      <c r="B1470" t="s">
        <v>276</v>
      </c>
      <c r="C1470" t="s">
        <v>2742</v>
      </c>
      <c r="D1470" t="s">
        <v>1672</v>
      </c>
      <c r="E1470" t="s">
        <v>4746</v>
      </c>
      <c r="F1470" s="9">
        <v>278</v>
      </c>
      <c r="G1470" s="9">
        <v>22</v>
      </c>
      <c r="H1470" s="9">
        <v>256</v>
      </c>
      <c r="I1470" s="8">
        <v>126.5</v>
      </c>
      <c r="J1470" s="8">
        <v>35167</v>
      </c>
    </row>
    <row r="1471" spans="1:10" x14ac:dyDescent="0.25">
      <c r="A1471" t="s">
        <v>464</v>
      </c>
      <c r="B1471" t="s">
        <v>276</v>
      </c>
      <c r="C1471" t="s">
        <v>2742</v>
      </c>
      <c r="D1471" t="s">
        <v>1672</v>
      </c>
      <c r="E1471" t="s">
        <v>15</v>
      </c>
      <c r="F1471" s="9">
        <v>107</v>
      </c>
      <c r="G1471" s="9">
        <v>89</v>
      </c>
      <c r="H1471" s="9">
        <v>18</v>
      </c>
      <c r="I1471" s="8">
        <v>128.42339999999999</v>
      </c>
      <c r="J1471" s="8">
        <v>13741.3038</v>
      </c>
    </row>
    <row r="1472" spans="1:10" x14ac:dyDescent="0.25">
      <c r="A1472" t="s">
        <v>464</v>
      </c>
      <c r="B1472" t="s">
        <v>276</v>
      </c>
      <c r="C1472" t="s">
        <v>2742</v>
      </c>
      <c r="D1472" t="s">
        <v>1672</v>
      </c>
      <c r="E1472" t="s">
        <v>108</v>
      </c>
      <c r="F1472" s="9">
        <v>2</v>
      </c>
      <c r="G1472" s="9">
        <v>0</v>
      </c>
      <c r="H1472" s="9">
        <v>2</v>
      </c>
      <c r="I1472" s="8">
        <v>126.5</v>
      </c>
      <c r="J1472" s="8">
        <v>253</v>
      </c>
    </row>
    <row r="1473" spans="1:10" x14ac:dyDescent="0.25">
      <c r="A1473" t="s">
        <v>464</v>
      </c>
      <c r="B1473" t="s">
        <v>276</v>
      </c>
      <c r="C1473" t="s">
        <v>2742</v>
      </c>
      <c r="D1473" t="s">
        <v>1672</v>
      </c>
      <c r="E1473" t="s">
        <v>1597</v>
      </c>
      <c r="F1473" s="9">
        <v>3</v>
      </c>
      <c r="G1473" s="9">
        <v>0</v>
      </c>
      <c r="H1473" s="9">
        <v>3</v>
      </c>
      <c r="I1473" s="8">
        <v>126.5</v>
      </c>
      <c r="J1473" s="8">
        <v>379.5</v>
      </c>
    </row>
    <row r="1474" spans="1:10" x14ac:dyDescent="0.25">
      <c r="A1474" t="s">
        <v>577</v>
      </c>
      <c r="B1474" t="s">
        <v>278</v>
      </c>
      <c r="C1474" t="s">
        <v>279</v>
      </c>
      <c r="E1474" t="s">
        <v>113</v>
      </c>
      <c r="F1474" s="9">
        <v>8</v>
      </c>
      <c r="G1474" s="9">
        <v>0</v>
      </c>
      <c r="H1474" s="9">
        <v>8</v>
      </c>
      <c r="I1474" s="8">
        <v>195.58</v>
      </c>
      <c r="J1474" s="8">
        <v>1564.64</v>
      </c>
    </row>
    <row r="1475" spans="1:10" x14ac:dyDescent="0.25">
      <c r="A1475" t="s">
        <v>577</v>
      </c>
      <c r="B1475" t="s">
        <v>278</v>
      </c>
      <c r="C1475" t="s">
        <v>279</v>
      </c>
      <c r="E1475" t="s">
        <v>820</v>
      </c>
      <c r="F1475" s="9">
        <v>17</v>
      </c>
      <c r="G1475" s="9">
        <v>1</v>
      </c>
      <c r="H1475" s="9">
        <v>16</v>
      </c>
      <c r="I1475" s="8">
        <v>195.58</v>
      </c>
      <c r="J1475" s="8">
        <v>3324.86</v>
      </c>
    </row>
    <row r="1476" spans="1:10" x14ac:dyDescent="0.25">
      <c r="A1476" t="s">
        <v>577</v>
      </c>
      <c r="B1476" t="s">
        <v>278</v>
      </c>
      <c r="C1476" t="s">
        <v>279</v>
      </c>
      <c r="E1476" t="s">
        <v>109</v>
      </c>
      <c r="F1476" s="9">
        <v>6</v>
      </c>
      <c r="G1476" s="9">
        <v>0</v>
      </c>
      <c r="H1476" s="9">
        <v>6</v>
      </c>
      <c r="I1476" s="8">
        <v>195.58</v>
      </c>
      <c r="J1476" s="8">
        <v>1173.48</v>
      </c>
    </row>
    <row r="1477" spans="1:10" x14ac:dyDescent="0.25">
      <c r="A1477" t="s">
        <v>577</v>
      </c>
      <c r="B1477" t="s">
        <v>278</v>
      </c>
      <c r="C1477" t="s">
        <v>279</v>
      </c>
      <c r="E1477" t="s">
        <v>861</v>
      </c>
      <c r="F1477" s="9">
        <v>1</v>
      </c>
      <c r="G1477" s="9">
        <v>0</v>
      </c>
      <c r="H1477" s="9">
        <v>1</v>
      </c>
      <c r="I1477" s="8">
        <v>195.58</v>
      </c>
      <c r="J1477" s="8">
        <v>195.58</v>
      </c>
    </row>
    <row r="1478" spans="1:10" x14ac:dyDescent="0.25">
      <c r="A1478" t="s">
        <v>578</v>
      </c>
      <c r="B1478" t="s">
        <v>280</v>
      </c>
      <c r="C1478" t="s">
        <v>281</v>
      </c>
      <c r="E1478" t="s">
        <v>113</v>
      </c>
      <c r="F1478" s="9">
        <v>8</v>
      </c>
      <c r="G1478" s="9">
        <v>0</v>
      </c>
      <c r="H1478" s="9">
        <v>8</v>
      </c>
      <c r="I1478" s="8">
        <v>193.25</v>
      </c>
      <c r="J1478" s="8">
        <v>1546</v>
      </c>
    </row>
    <row r="1479" spans="1:10" x14ac:dyDescent="0.25">
      <c r="A1479" t="s">
        <v>578</v>
      </c>
      <c r="B1479" t="s">
        <v>280</v>
      </c>
      <c r="C1479" t="s">
        <v>281</v>
      </c>
      <c r="E1479" t="s">
        <v>820</v>
      </c>
      <c r="F1479" s="9">
        <v>17</v>
      </c>
      <c r="G1479" s="9">
        <v>1</v>
      </c>
      <c r="H1479" s="9">
        <v>16</v>
      </c>
      <c r="I1479" s="8">
        <v>193.25</v>
      </c>
      <c r="J1479" s="8">
        <v>3285.25</v>
      </c>
    </row>
    <row r="1480" spans="1:10" x14ac:dyDescent="0.25">
      <c r="A1480" t="s">
        <v>578</v>
      </c>
      <c r="B1480" t="s">
        <v>280</v>
      </c>
      <c r="C1480" t="s">
        <v>281</v>
      </c>
      <c r="E1480" t="s">
        <v>109</v>
      </c>
      <c r="F1480" s="9">
        <v>6</v>
      </c>
      <c r="G1480" s="9">
        <v>0</v>
      </c>
      <c r="H1480" s="9">
        <v>6</v>
      </c>
      <c r="I1480" s="8">
        <v>193.25</v>
      </c>
      <c r="J1480" s="8">
        <v>1159.5</v>
      </c>
    </row>
    <row r="1481" spans="1:10" x14ac:dyDescent="0.25">
      <c r="A1481" t="s">
        <v>578</v>
      </c>
      <c r="B1481" t="s">
        <v>280</v>
      </c>
      <c r="C1481" t="s">
        <v>281</v>
      </c>
      <c r="E1481" t="s">
        <v>861</v>
      </c>
      <c r="F1481" s="9">
        <v>1</v>
      </c>
      <c r="G1481" s="9">
        <v>0</v>
      </c>
      <c r="H1481" s="9">
        <v>1</v>
      </c>
      <c r="I1481" s="8">
        <v>193.25</v>
      </c>
      <c r="J1481" s="8">
        <v>193.25</v>
      </c>
    </row>
    <row r="1482" spans="1:10" x14ac:dyDescent="0.25">
      <c r="A1482" t="s">
        <v>579</v>
      </c>
      <c r="B1482" t="s">
        <v>282</v>
      </c>
      <c r="C1482" t="s">
        <v>283</v>
      </c>
      <c r="E1482" t="s">
        <v>113</v>
      </c>
      <c r="F1482" s="9">
        <v>21</v>
      </c>
      <c r="G1482" s="9">
        <v>1</v>
      </c>
      <c r="H1482" s="9">
        <v>20</v>
      </c>
      <c r="I1482" s="8">
        <v>205.87</v>
      </c>
      <c r="J1482" s="8">
        <v>4323.2700000000004</v>
      </c>
    </row>
    <row r="1483" spans="1:10" x14ac:dyDescent="0.25">
      <c r="A1483" t="s">
        <v>579</v>
      </c>
      <c r="B1483" t="s">
        <v>282</v>
      </c>
      <c r="C1483" t="s">
        <v>283</v>
      </c>
      <c r="E1483" t="s">
        <v>106</v>
      </c>
      <c r="F1483" s="9">
        <v>34</v>
      </c>
      <c r="G1483" s="9">
        <v>2</v>
      </c>
      <c r="H1483" s="9">
        <v>32</v>
      </c>
      <c r="I1483" s="8">
        <v>205.87</v>
      </c>
      <c r="J1483" s="8">
        <v>6999.58</v>
      </c>
    </row>
    <row r="1484" spans="1:10" x14ac:dyDescent="0.25">
      <c r="A1484" t="s">
        <v>579</v>
      </c>
      <c r="B1484" t="s">
        <v>282</v>
      </c>
      <c r="C1484" t="s">
        <v>283</v>
      </c>
      <c r="E1484" t="s">
        <v>4746</v>
      </c>
      <c r="F1484" s="9">
        <v>19</v>
      </c>
      <c r="G1484" s="9">
        <v>2</v>
      </c>
      <c r="H1484" s="9">
        <v>17</v>
      </c>
      <c r="I1484" s="8">
        <v>205.87</v>
      </c>
      <c r="J1484" s="8">
        <v>3911.53</v>
      </c>
    </row>
    <row r="1485" spans="1:10" x14ac:dyDescent="0.25">
      <c r="A1485" t="s">
        <v>579</v>
      </c>
      <c r="B1485" t="s">
        <v>282</v>
      </c>
      <c r="C1485" t="s">
        <v>283</v>
      </c>
      <c r="E1485" t="s">
        <v>109</v>
      </c>
      <c r="F1485" s="9">
        <v>17</v>
      </c>
      <c r="G1485" s="9">
        <v>0</v>
      </c>
      <c r="H1485" s="9">
        <v>17</v>
      </c>
      <c r="I1485" s="8">
        <v>205.87</v>
      </c>
      <c r="J1485" s="8">
        <v>3499.79</v>
      </c>
    </row>
    <row r="1486" spans="1:10" x14ac:dyDescent="0.25">
      <c r="A1486" t="s">
        <v>579</v>
      </c>
      <c r="B1486" t="s">
        <v>282</v>
      </c>
      <c r="C1486" t="s">
        <v>283</v>
      </c>
      <c r="E1486" t="s">
        <v>820</v>
      </c>
      <c r="F1486" s="9">
        <v>23</v>
      </c>
      <c r="G1486" s="9">
        <v>0</v>
      </c>
      <c r="H1486" s="9">
        <v>23</v>
      </c>
      <c r="I1486" s="8">
        <v>205.87</v>
      </c>
      <c r="J1486" s="8">
        <v>4735.01</v>
      </c>
    </row>
    <row r="1487" spans="1:10" x14ac:dyDescent="0.25">
      <c r="A1487" t="s">
        <v>580</v>
      </c>
      <c r="B1487" t="s">
        <v>284</v>
      </c>
      <c r="C1487" t="s">
        <v>285</v>
      </c>
      <c r="E1487" t="s">
        <v>113</v>
      </c>
      <c r="F1487" s="9">
        <v>21</v>
      </c>
      <c r="G1487" s="9">
        <v>1</v>
      </c>
      <c r="H1487" s="9">
        <v>20</v>
      </c>
      <c r="I1487" s="8">
        <v>205.71</v>
      </c>
      <c r="J1487" s="8">
        <v>4319.91</v>
      </c>
    </row>
    <row r="1488" spans="1:10" x14ac:dyDescent="0.25">
      <c r="A1488" t="s">
        <v>580</v>
      </c>
      <c r="B1488" t="s">
        <v>284</v>
      </c>
      <c r="C1488" t="s">
        <v>285</v>
      </c>
      <c r="E1488" t="s">
        <v>106</v>
      </c>
      <c r="F1488" s="9">
        <v>34</v>
      </c>
      <c r="G1488" s="9">
        <v>2</v>
      </c>
      <c r="H1488" s="9">
        <v>32</v>
      </c>
      <c r="I1488" s="8">
        <v>205.71</v>
      </c>
      <c r="J1488" s="8">
        <v>6994.14</v>
      </c>
    </row>
    <row r="1489" spans="1:10" x14ac:dyDescent="0.25">
      <c r="A1489" t="s">
        <v>580</v>
      </c>
      <c r="B1489" t="s">
        <v>284</v>
      </c>
      <c r="C1489" t="s">
        <v>285</v>
      </c>
      <c r="E1489" t="s">
        <v>4746</v>
      </c>
      <c r="F1489" s="9">
        <v>19</v>
      </c>
      <c r="G1489" s="9">
        <v>2</v>
      </c>
      <c r="H1489" s="9">
        <v>17</v>
      </c>
      <c r="I1489" s="8">
        <v>205.71350000000001</v>
      </c>
      <c r="J1489" s="8">
        <v>3908.5565000000001</v>
      </c>
    </row>
    <row r="1490" spans="1:10" x14ac:dyDescent="0.25">
      <c r="A1490" t="s">
        <v>580</v>
      </c>
      <c r="B1490" t="s">
        <v>284</v>
      </c>
      <c r="C1490" t="s">
        <v>285</v>
      </c>
      <c r="E1490" t="s">
        <v>109</v>
      </c>
      <c r="F1490" s="9">
        <v>17</v>
      </c>
      <c r="G1490" s="9">
        <v>0</v>
      </c>
      <c r="H1490" s="9">
        <v>17</v>
      </c>
      <c r="I1490" s="8">
        <v>205.71</v>
      </c>
      <c r="J1490" s="8">
        <v>3497.07</v>
      </c>
    </row>
    <row r="1491" spans="1:10" x14ac:dyDescent="0.25">
      <c r="A1491" t="s">
        <v>580</v>
      </c>
      <c r="B1491" t="s">
        <v>284</v>
      </c>
      <c r="C1491" t="s">
        <v>285</v>
      </c>
      <c r="E1491" t="s">
        <v>820</v>
      </c>
      <c r="F1491" s="9">
        <v>23</v>
      </c>
      <c r="G1491" s="9">
        <v>0</v>
      </c>
      <c r="H1491" s="9">
        <v>23</v>
      </c>
      <c r="I1491" s="8">
        <v>205.71</v>
      </c>
      <c r="J1491" s="8">
        <v>4731.33</v>
      </c>
    </row>
    <row r="1492" spans="1:10" x14ac:dyDescent="0.25">
      <c r="A1492" t="s">
        <v>3605</v>
      </c>
      <c r="B1492" t="s">
        <v>1673</v>
      </c>
      <c r="C1492" t="s">
        <v>1674</v>
      </c>
      <c r="E1492" t="s">
        <v>119</v>
      </c>
      <c r="F1492" s="9">
        <v>1</v>
      </c>
      <c r="G1492" s="9">
        <v>0</v>
      </c>
      <c r="H1492" s="9">
        <v>1</v>
      </c>
      <c r="I1492" s="8">
        <v>172</v>
      </c>
      <c r="J1492" s="8">
        <v>172</v>
      </c>
    </row>
    <row r="1493" spans="1:10" x14ac:dyDescent="0.25">
      <c r="A1493" t="s">
        <v>3606</v>
      </c>
      <c r="B1493" t="s">
        <v>1675</v>
      </c>
      <c r="C1493" t="s">
        <v>1676</v>
      </c>
      <c r="E1493" t="s">
        <v>119</v>
      </c>
      <c r="F1493" s="9">
        <v>2</v>
      </c>
      <c r="G1493" s="9">
        <v>0</v>
      </c>
      <c r="H1493" s="9">
        <v>2</v>
      </c>
      <c r="I1493" s="8">
        <v>172</v>
      </c>
      <c r="J1493" s="8">
        <v>344</v>
      </c>
    </row>
    <row r="1494" spans="1:10" x14ac:dyDescent="0.25">
      <c r="A1494" t="s">
        <v>3607</v>
      </c>
      <c r="B1494" t="s">
        <v>1677</v>
      </c>
      <c r="C1494" t="s">
        <v>1678</v>
      </c>
      <c r="E1494" t="s">
        <v>109</v>
      </c>
      <c r="F1494" s="9">
        <v>2</v>
      </c>
      <c r="G1494" s="9">
        <v>0</v>
      </c>
      <c r="H1494" s="9">
        <v>2</v>
      </c>
      <c r="I1494" s="8">
        <v>117.75</v>
      </c>
      <c r="J1494" s="8">
        <v>235.5</v>
      </c>
    </row>
    <row r="1495" spans="1:10" x14ac:dyDescent="0.25">
      <c r="A1495" t="s">
        <v>3608</v>
      </c>
      <c r="B1495" t="s">
        <v>1679</v>
      </c>
      <c r="C1495" t="s">
        <v>1680</v>
      </c>
      <c r="E1495" t="s">
        <v>4746</v>
      </c>
      <c r="F1495" s="9">
        <v>3</v>
      </c>
      <c r="G1495" s="9">
        <v>0</v>
      </c>
      <c r="H1495" s="9">
        <v>3</v>
      </c>
      <c r="I1495" s="8">
        <v>161.88999999999999</v>
      </c>
      <c r="J1495" s="8">
        <v>485.67</v>
      </c>
    </row>
    <row r="1496" spans="1:10" x14ac:dyDescent="0.25">
      <c r="A1496" t="s">
        <v>3608</v>
      </c>
      <c r="B1496" t="s">
        <v>1679</v>
      </c>
      <c r="C1496" t="s">
        <v>1680</v>
      </c>
      <c r="E1496" t="s">
        <v>106</v>
      </c>
      <c r="F1496" s="9">
        <v>2</v>
      </c>
      <c r="G1496" s="9">
        <v>0</v>
      </c>
      <c r="H1496" s="9">
        <v>2</v>
      </c>
      <c r="I1496" s="8">
        <v>183.51</v>
      </c>
      <c r="J1496" s="8">
        <v>367.02</v>
      </c>
    </row>
    <row r="1497" spans="1:10" x14ac:dyDescent="0.25">
      <c r="A1497" t="s">
        <v>3609</v>
      </c>
      <c r="B1497" t="s">
        <v>1681</v>
      </c>
      <c r="C1497" t="s">
        <v>1682</v>
      </c>
      <c r="E1497" t="s">
        <v>109</v>
      </c>
      <c r="F1497" s="9">
        <v>3</v>
      </c>
      <c r="G1497" s="9">
        <v>0</v>
      </c>
      <c r="H1497" s="9">
        <v>3</v>
      </c>
      <c r="I1497" s="8">
        <v>157.13999999999999</v>
      </c>
      <c r="J1497" s="8">
        <v>471.42</v>
      </c>
    </row>
    <row r="1498" spans="1:10" x14ac:dyDescent="0.25">
      <c r="A1498" t="s">
        <v>3609</v>
      </c>
      <c r="B1498" t="s">
        <v>1681</v>
      </c>
      <c r="C1498" t="s">
        <v>1682</v>
      </c>
      <c r="E1498" t="s">
        <v>106</v>
      </c>
      <c r="F1498" s="9">
        <v>9</v>
      </c>
      <c r="G1498" s="9">
        <v>0</v>
      </c>
      <c r="H1498" s="9">
        <v>9</v>
      </c>
      <c r="I1498" s="8">
        <v>183.51</v>
      </c>
      <c r="J1498" s="8">
        <v>1651.59</v>
      </c>
    </row>
    <row r="1499" spans="1:10" x14ac:dyDescent="0.25">
      <c r="A1499" t="s">
        <v>3610</v>
      </c>
      <c r="B1499" t="s">
        <v>1683</v>
      </c>
      <c r="C1499" t="s">
        <v>1684</v>
      </c>
      <c r="E1499" t="s">
        <v>106</v>
      </c>
      <c r="F1499" s="9">
        <v>9</v>
      </c>
      <c r="G1499" s="9">
        <v>0</v>
      </c>
      <c r="H1499" s="9">
        <v>9</v>
      </c>
      <c r="I1499" s="8">
        <v>183.51</v>
      </c>
      <c r="J1499" s="8">
        <v>1651.59</v>
      </c>
    </row>
    <row r="1500" spans="1:10" x14ac:dyDescent="0.25">
      <c r="A1500" t="s">
        <v>3610</v>
      </c>
      <c r="B1500" t="s">
        <v>1683</v>
      </c>
      <c r="C1500" t="s">
        <v>1684</v>
      </c>
      <c r="E1500" t="s">
        <v>109</v>
      </c>
      <c r="F1500" s="9">
        <v>3</v>
      </c>
      <c r="G1500" s="9">
        <v>0</v>
      </c>
      <c r="H1500" s="9">
        <v>3</v>
      </c>
      <c r="I1500" s="8">
        <v>184.71</v>
      </c>
      <c r="J1500" s="8">
        <v>554.13</v>
      </c>
    </row>
    <row r="1501" spans="1:10" x14ac:dyDescent="0.25">
      <c r="A1501" t="s">
        <v>3610</v>
      </c>
      <c r="B1501" t="s">
        <v>1683</v>
      </c>
      <c r="C1501" t="s">
        <v>1684</v>
      </c>
      <c r="E1501" t="s">
        <v>861</v>
      </c>
      <c r="F1501" s="9">
        <v>2</v>
      </c>
      <c r="G1501" s="9">
        <v>0</v>
      </c>
      <c r="H1501" s="9">
        <v>2</v>
      </c>
      <c r="I1501" s="8">
        <v>183.51</v>
      </c>
      <c r="J1501" s="8">
        <v>367.02</v>
      </c>
    </row>
    <row r="1502" spans="1:10" x14ac:dyDescent="0.25">
      <c r="A1502" t="s">
        <v>3611</v>
      </c>
      <c r="B1502" t="s">
        <v>1685</v>
      </c>
      <c r="C1502" t="s">
        <v>1686</v>
      </c>
      <c r="E1502" t="s">
        <v>106</v>
      </c>
      <c r="F1502" s="9">
        <v>5</v>
      </c>
      <c r="G1502" s="9">
        <v>0</v>
      </c>
      <c r="H1502" s="9">
        <v>5</v>
      </c>
      <c r="I1502" s="8">
        <v>183.51</v>
      </c>
      <c r="J1502" s="8">
        <v>917.55</v>
      </c>
    </row>
    <row r="1503" spans="1:10" x14ac:dyDescent="0.25">
      <c r="A1503" t="s">
        <v>526</v>
      </c>
      <c r="B1503" t="s">
        <v>286</v>
      </c>
      <c r="C1503" t="s">
        <v>287</v>
      </c>
      <c r="E1503" t="s">
        <v>113</v>
      </c>
      <c r="F1503" s="9">
        <v>108</v>
      </c>
      <c r="G1503" s="9">
        <v>7</v>
      </c>
      <c r="H1503" s="9">
        <v>101</v>
      </c>
      <c r="I1503" s="8">
        <v>233.77</v>
      </c>
      <c r="J1503" s="8">
        <v>25247.16</v>
      </c>
    </row>
    <row r="1504" spans="1:10" x14ac:dyDescent="0.25">
      <c r="A1504" t="s">
        <v>526</v>
      </c>
      <c r="B1504" t="s">
        <v>286</v>
      </c>
      <c r="C1504" t="s">
        <v>287</v>
      </c>
      <c r="E1504" t="s">
        <v>752</v>
      </c>
      <c r="F1504" s="9">
        <v>1</v>
      </c>
      <c r="G1504" s="9">
        <v>1</v>
      </c>
      <c r="H1504" s="9">
        <v>0</v>
      </c>
      <c r="I1504" s="8">
        <v>0</v>
      </c>
      <c r="J1504" s="8">
        <v>0</v>
      </c>
    </row>
    <row r="1505" spans="1:10" x14ac:dyDescent="0.25">
      <c r="A1505" t="s">
        <v>526</v>
      </c>
      <c r="B1505" t="s">
        <v>286</v>
      </c>
      <c r="C1505" t="s">
        <v>287</v>
      </c>
      <c r="E1505" t="s">
        <v>109</v>
      </c>
      <c r="F1505" s="9">
        <v>186</v>
      </c>
      <c r="G1505" s="9">
        <v>0</v>
      </c>
      <c r="H1505" s="9">
        <v>186</v>
      </c>
      <c r="I1505" s="8">
        <v>235.39</v>
      </c>
      <c r="J1505" s="8">
        <v>43782.54</v>
      </c>
    </row>
    <row r="1506" spans="1:10" x14ac:dyDescent="0.25">
      <c r="A1506" t="s">
        <v>526</v>
      </c>
      <c r="B1506" t="s">
        <v>286</v>
      </c>
      <c r="C1506" t="s">
        <v>287</v>
      </c>
      <c r="E1506" t="s">
        <v>4746</v>
      </c>
      <c r="F1506" s="9">
        <v>3</v>
      </c>
      <c r="G1506" s="9">
        <v>1</v>
      </c>
      <c r="H1506" s="9">
        <v>2</v>
      </c>
      <c r="I1506" s="8">
        <v>226.51220000000001</v>
      </c>
      <c r="J1506" s="8">
        <v>679.53660000000002</v>
      </c>
    </row>
    <row r="1507" spans="1:10" x14ac:dyDescent="0.25">
      <c r="A1507" t="s">
        <v>526</v>
      </c>
      <c r="B1507" t="s">
        <v>286</v>
      </c>
      <c r="C1507" t="s">
        <v>287</v>
      </c>
      <c r="E1507" t="s">
        <v>1201</v>
      </c>
      <c r="F1507" s="9">
        <v>27</v>
      </c>
      <c r="G1507" s="9">
        <v>25</v>
      </c>
      <c r="H1507" s="9">
        <v>2</v>
      </c>
      <c r="I1507" s="8">
        <v>225.32669999999999</v>
      </c>
      <c r="J1507" s="8">
        <v>6083.8208999999997</v>
      </c>
    </row>
    <row r="1508" spans="1:10" x14ac:dyDescent="0.25">
      <c r="A1508" t="s">
        <v>526</v>
      </c>
      <c r="B1508" t="s">
        <v>286</v>
      </c>
      <c r="C1508" t="s">
        <v>287</v>
      </c>
      <c r="E1508" t="s">
        <v>820</v>
      </c>
      <c r="F1508" s="9">
        <v>74</v>
      </c>
      <c r="G1508" s="9">
        <v>0</v>
      </c>
      <c r="H1508" s="9">
        <v>74</v>
      </c>
      <c r="I1508" s="8">
        <v>233.77</v>
      </c>
      <c r="J1508" s="8">
        <v>17298.98</v>
      </c>
    </row>
    <row r="1509" spans="1:10" x14ac:dyDescent="0.25">
      <c r="A1509" t="s">
        <v>526</v>
      </c>
      <c r="B1509" t="s">
        <v>286</v>
      </c>
      <c r="C1509" t="s">
        <v>287</v>
      </c>
      <c r="E1509" t="s">
        <v>106</v>
      </c>
      <c r="F1509" s="9">
        <v>6</v>
      </c>
      <c r="G1509" s="9">
        <v>5</v>
      </c>
      <c r="H1509" s="9">
        <v>1</v>
      </c>
      <c r="I1509" s="8">
        <v>233.77</v>
      </c>
      <c r="J1509" s="8">
        <v>1402.62</v>
      </c>
    </row>
    <row r="1510" spans="1:10" x14ac:dyDescent="0.25">
      <c r="A1510" t="s">
        <v>526</v>
      </c>
      <c r="B1510" t="s">
        <v>286</v>
      </c>
      <c r="C1510" t="s">
        <v>287</v>
      </c>
      <c r="E1510" t="s">
        <v>4746</v>
      </c>
      <c r="F1510" s="9">
        <v>25</v>
      </c>
      <c r="G1510" s="9">
        <v>0</v>
      </c>
      <c r="H1510" s="9">
        <v>25</v>
      </c>
      <c r="I1510" s="8">
        <v>233.77</v>
      </c>
      <c r="J1510" s="8">
        <v>5844.25</v>
      </c>
    </row>
    <row r="1511" spans="1:10" x14ac:dyDescent="0.25">
      <c r="A1511" t="s">
        <v>526</v>
      </c>
      <c r="B1511" t="s">
        <v>286</v>
      </c>
      <c r="C1511" t="s">
        <v>287</v>
      </c>
      <c r="E1511" t="s">
        <v>861</v>
      </c>
      <c r="F1511" s="9">
        <v>2</v>
      </c>
      <c r="G1511" s="9">
        <v>1</v>
      </c>
      <c r="H1511" s="9">
        <v>1</v>
      </c>
      <c r="I1511" s="8">
        <v>233.77</v>
      </c>
      <c r="J1511" s="8">
        <v>467.54</v>
      </c>
    </row>
    <row r="1512" spans="1:10" x14ac:dyDescent="0.25">
      <c r="A1512" t="s">
        <v>526</v>
      </c>
      <c r="B1512" t="s">
        <v>286</v>
      </c>
      <c r="C1512" t="s">
        <v>287</v>
      </c>
      <c r="E1512" t="s">
        <v>15</v>
      </c>
      <c r="F1512" s="9">
        <v>297</v>
      </c>
      <c r="G1512" s="9">
        <v>234</v>
      </c>
      <c r="H1512" s="9">
        <v>63</v>
      </c>
      <c r="I1512" s="8">
        <v>237.32300000000001</v>
      </c>
      <c r="J1512" s="8">
        <v>70484.930999999997</v>
      </c>
    </row>
    <row r="1513" spans="1:10" x14ac:dyDescent="0.25">
      <c r="A1513" t="s">
        <v>526</v>
      </c>
      <c r="B1513" t="s">
        <v>286</v>
      </c>
      <c r="C1513" t="s">
        <v>287</v>
      </c>
      <c r="E1513" t="s">
        <v>1597</v>
      </c>
      <c r="F1513" s="9">
        <v>6</v>
      </c>
      <c r="G1513" s="9">
        <v>0</v>
      </c>
      <c r="H1513" s="9">
        <v>6</v>
      </c>
      <c r="I1513" s="8">
        <v>233.77</v>
      </c>
      <c r="J1513" s="8">
        <v>1402.62</v>
      </c>
    </row>
    <row r="1514" spans="1:10" x14ac:dyDescent="0.25">
      <c r="A1514" t="s">
        <v>527</v>
      </c>
      <c r="B1514" t="s">
        <v>288</v>
      </c>
      <c r="C1514" t="s">
        <v>289</v>
      </c>
      <c r="E1514" t="s">
        <v>113</v>
      </c>
      <c r="F1514" s="9">
        <v>84</v>
      </c>
      <c r="G1514" s="9">
        <v>7</v>
      </c>
      <c r="H1514" s="9">
        <v>77</v>
      </c>
      <c r="I1514" s="8">
        <v>133.25</v>
      </c>
      <c r="J1514" s="8">
        <v>11193</v>
      </c>
    </row>
    <row r="1515" spans="1:10" x14ac:dyDescent="0.25">
      <c r="A1515" t="s">
        <v>527</v>
      </c>
      <c r="B1515" t="s">
        <v>288</v>
      </c>
      <c r="C1515" t="s">
        <v>289</v>
      </c>
      <c r="E1515" t="s">
        <v>752</v>
      </c>
      <c r="F1515" s="9">
        <v>1</v>
      </c>
      <c r="G1515" s="9">
        <v>1</v>
      </c>
      <c r="H1515" s="9">
        <v>0</v>
      </c>
      <c r="I1515" s="8">
        <v>0</v>
      </c>
      <c r="J1515" s="8">
        <v>0</v>
      </c>
    </row>
    <row r="1516" spans="1:10" x14ac:dyDescent="0.25">
      <c r="A1516" t="s">
        <v>527</v>
      </c>
      <c r="B1516" t="s">
        <v>288</v>
      </c>
      <c r="C1516" t="s">
        <v>289</v>
      </c>
      <c r="E1516" t="s">
        <v>109</v>
      </c>
      <c r="F1516" s="9">
        <v>189</v>
      </c>
      <c r="G1516" s="9">
        <v>0</v>
      </c>
      <c r="H1516" s="9">
        <v>189</v>
      </c>
      <c r="I1516" s="8">
        <v>134.16999999999999</v>
      </c>
      <c r="J1516" s="8">
        <v>25358.13</v>
      </c>
    </row>
    <row r="1517" spans="1:10" x14ac:dyDescent="0.25">
      <c r="A1517" t="s">
        <v>527</v>
      </c>
      <c r="B1517" t="s">
        <v>288</v>
      </c>
      <c r="C1517" t="s">
        <v>289</v>
      </c>
      <c r="E1517" t="s">
        <v>1201</v>
      </c>
      <c r="F1517" s="9">
        <v>27</v>
      </c>
      <c r="G1517" s="9">
        <v>25</v>
      </c>
      <c r="H1517" s="9">
        <v>2</v>
      </c>
      <c r="I1517" s="8">
        <v>128.43620000000001</v>
      </c>
      <c r="J1517" s="8">
        <v>3467.7773999999999</v>
      </c>
    </row>
    <row r="1518" spans="1:10" x14ac:dyDescent="0.25">
      <c r="A1518" t="s">
        <v>527</v>
      </c>
      <c r="B1518" t="s">
        <v>288</v>
      </c>
      <c r="C1518" t="s">
        <v>289</v>
      </c>
      <c r="E1518" t="s">
        <v>820</v>
      </c>
      <c r="F1518" s="9">
        <v>71</v>
      </c>
      <c r="G1518" s="9">
        <v>0</v>
      </c>
      <c r="H1518" s="9">
        <v>71</v>
      </c>
      <c r="I1518" s="8">
        <v>133.25</v>
      </c>
      <c r="J1518" s="8">
        <v>9460.75</v>
      </c>
    </row>
    <row r="1519" spans="1:10" x14ac:dyDescent="0.25">
      <c r="A1519" t="s">
        <v>527</v>
      </c>
      <c r="B1519" t="s">
        <v>288</v>
      </c>
      <c r="C1519" t="s">
        <v>289</v>
      </c>
      <c r="E1519" t="s">
        <v>106</v>
      </c>
      <c r="F1519" s="9">
        <v>4</v>
      </c>
      <c r="G1519" s="9">
        <v>4</v>
      </c>
      <c r="H1519" s="9">
        <v>0</v>
      </c>
      <c r="I1519" s="8">
        <v>133.25</v>
      </c>
      <c r="J1519" s="8">
        <v>533</v>
      </c>
    </row>
    <row r="1520" spans="1:10" x14ac:dyDescent="0.25">
      <c r="A1520" t="s">
        <v>527</v>
      </c>
      <c r="B1520" t="s">
        <v>288</v>
      </c>
      <c r="C1520" t="s">
        <v>289</v>
      </c>
      <c r="E1520" t="s">
        <v>15</v>
      </c>
      <c r="F1520" s="9">
        <v>297</v>
      </c>
      <c r="G1520" s="9">
        <v>234</v>
      </c>
      <c r="H1520" s="9">
        <v>63</v>
      </c>
      <c r="I1520" s="8">
        <v>135.2741</v>
      </c>
      <c r="J1520" s="8">
        <v>40176.407700000003</v>
      </c>
    </row>
    <row r="1521" spans="1:10" x14ac:dyDescent="0.25">
      <c r="A1521" t="s">
        <v>527</v>
      </c>
      <c r="B1521" t="s">
        <v>288</v>
      </c>
      <c r="C1521" t="s">
        <v>289</v>
      </c>
      <c r="E1521" t="s">
        <v>4746</v>
      </c>
      <c r="F1521" s="9">
        <v>17</v>
      </c>
      <c r="G1521" s="9">
        <v>0</v>
      </c>
      <c r="H1521" s="9">
        <v>17</v>
      </c>
      <c r="I1521" s="8">
        <v>133.25</v>
      </c>
      <c r="J1521" s="8">
        <v>2265.25</v>
      </c>
    </row>
    <row r="1522" spans="1:10" x14ac:dyDescent="0.25">
      <c r="A1522" t="s">
        <v>527</v>
      </c>
      <c r="B1522" t="s">
        <v>288</v>
      </c>
      <c r="C1522" t="s">
        <v>289</v>
      </c>
      <c r="E1522" t="s">
        <v>1597</v>
      </c>
      <c r="F1522" s="9">
        <v>4</v>
      </c>
      <c r="G1522" s="9">
        <v>0</v>
      </c>
      <c r="H1522" s="9">
        <v>4</v>
      </c>
      <c r="I1522" s="8">
        <v>133.25</v>
      </c>
      <c r="J1522" s="8">
        <v>533</v>
      </c>
    </row>
    <row r="1523" spans="1:10" x14ac:dyDescent="0.25">
      <c r="A1523" t="s">
        <v>3756</v>
      </c>
      <c r="B1523" t="s">
        <v>3757</v>
      </c>
      <c r="C1523" t="s">
        <v>287</v>
      </c>
      <c r="E1523" t="s">
        <v>113</v>
      </c>
      <c r="F1523" s="9">
        <v>96</v>
      </c>
      <c r="G1523" s="9">
        <v>0</v>
      </c>
      <c r="H1523" s="9">
        <v>96</v>
      </c>
      <c r="I1523" s="8">
        <v>233.7654</v>
      </c>
      <c r="J1523" s="8">
        <v>22441.4784</v>
      </c>
    </row>
    <row r="1524" spans="1:10" x14ac:dyDescent="0.25">
      <c r="A1524" t="s">
        <v>3756</v>
      </c>
      <c r="B1524" t="s">
        <v>3757</v>
      </c>
      <c r="C1524" t="s">
        <v>287</v>
      </c>
      <c r="E1524" t="s">
        <v>4746</v>
      </c>
      <c r="F1524" s="9">
        <v>45</v>
      </c>
      <c r="G1524" s="9">
        <v>12</v>
      </c>
      <c r="H1524" s="9">
        <v>33</v>
      </c>
      <c r="I1524" s="8">
        <v>233.77</v>
      </c>
      <c r="J1524" s="8">
        <v>10519.65</v>
      </c>
    </row>
    <row r="1525" spans="1:10" x14ac:dyDescent="0.25">
      <c r="A1525" t="s">
        <v>3756</v>
      </c>
      <c r="B1525" t="s">
        <v>3757</v>
      </c>
      <c r="C1525" t="s">
        <v>287</v>
      </c>
      <c r="E1525" t="s">
        <v>109</v>
      </c>
      <c r="F1525" s="9">
        <v>20</v>
      </c>
      <c r="G1525" s="9">
        <v>0</v>
      </c>
      <c r="H1525" s="9">
        <v>20</v>
      </c>
      <c r="I1525" s="8">
        <v>221.21279999999999</v>
      </c>
      <c r="J1525" s="8">
        <v>4424.2560000000003</v>
      </c>
    </row>
    <row r="1526" spans="1:10" x14ac:dyDescent="0.25">
      <c r="A1526" t="s">
        <v>3756</v>
      </c>
      <c r="B1526" t="s">
        <v>3757</v>
      </c>
      <c r="C1526" t="s">
        <v>287</v>
      </c>
      <c r="E1526" t="s">
        <v>15</v>
      </c>
      <c r="F1526" s="9">
        <v>16</v>
      </c>
      <c r="G1526" s="9">
        <v>15</v>
      </c>
      <c r="H1526" s="9">
        <v>1</v>
      </c>
      <c r="I1526" s="8">
        <v>235.9418</v>
      </c>
      <c r="J1526" s="8">
        <v>3775.0688</v>
      </c>
    </row>
    <row r="1527" spans="1:10" x14ac:dyDescent="0.25">
      <c r="A1527" t="s">
        <v>3756</v>
      </c>
      <c r="B1527" t="s">
        <v>3757</v>
      </c>
      <c r="C1527" t="s">
        <v>287</v>
      </c>
      <c r="E1527" t="s">
        <v>106</v>
      </c>
      <c r="F1527" s="9">
        <v>119</v>
      </c>
      <c r="G1527" s="9">
        <v>21</v>
      </c>
      <c r="H1527" s="9">
        <v>98</v>
      </c>
      <c r="I1527" s="8">
        <v>220.4812</v>
      </c>
      <c r="J1527" s="8">
        <v>26237.2628</v>
      </c>
    </row>
    <row r="1528" spans="1:10" x14ac:dyDescent="0.25">
      <c r="A1528" t="s">
        <v>3758</v>
      </c>
      <c r="B1528" t="s">
        <v>3759</v>
      </c>
      <c r="C1528" t="s">
        <v>289</v>
      </c>
      <c r="E1528" t="s">
        <v>113</v>
      </c>
      <c r="F1528" s="9">
        <v>220</v>
      </c>
      <c r="G1528" s="9">
        <v>0</v>
      </c>
      <c r="H1528" s="9">
        <v>220</v>
      </c>
      <c r="I1528" s="8">
        <v>133.5958</v>
      </c>
      <c r="J1528" s="8">
        <v>29391.076000000001</v>
      </c>
    </row>
    <row r="1529" spans="1:10" x14ac:dyDescent="0.25">
      <c r="A1529" t="s">
        <v>3758</v>
      </c>
      <c r="B1529" t="s">
        <v>3759</v>
      </c>
      <c r="C1529" t="s">
        <v>289</v>
      </c>
      <c r="E1529" t="s">
        <v>109</v>
      </c>
      <c r="F1529" s="9">
        <v>20</v>
      </c>
      <c r="G1529" s="9">
        <v>0</v>
      </c>
      <c r="H1529" s="9">
        <v>20</v>
      </c>
      <c r="I1529" s="8">
        <v>126.0913</v>
      </c>
      <c r="J1529" s="8">
        <v>2521.826</v>
      </c>
    </row>
    <row r="1530" spans="1:10" x14ac:dyDescent="0.25">
      <c r="A1530" t="s">
        <v>3758</v>
      </c>
      <c r="B1530" t="s">
        <v>3759</v>
      </c>
      <c r="C1530" t="s">
        <v>289</v>
      </c>
      <c r="E1530" t="s">
        <v>15</v>
      </c>
      <c r="F1530" s="9">
        <v>16</v>
      </c>
      <c r="G1530" s="9">
        <v>15</v>
      </c>
      <c r="H1530" s="9">
        <v>1</v>
      </c>
      <c r="I1530" s="8">
        <v>134.48679999999999</v>
      </c>
      <c r="J1530" s="8">
        <v>2151.7887999999998</v>
      </c>
    </row>
    <row r="1531" spans="1:10" x14ac:dyDescent="0.25">
      <c r="A1531" t="s">
        <v>3758</v>
      </c>
      <c r="B1531" t="s">
        <v>3759</v>
      </c>
      <c r="C1531" t="s">
        <v>289</v>
      </c>
      <c r="E1531" t="s">
        <v>4746</v>
      </c>
      <c r="F1531" s="9">
        <v>33</v>
      </c>
      <c r="G1531" s="9">
        <v>11</v>
      </c>
      <c r="H1531" s="9">
        <v>22</v>
      </c>
      <c r="I1531" s="8">
        <v>133.25</v>
      </c>
      <c r="J1531" s="8">
        <v>4397.25</v>
      </c>
    </row>
    <row r="1532" spans="1:10" x14ac:dyDescent="0.25">
      <c r="A1532" t="s">
        <v>3758</v>
      </c>
      <c r="B1532" t="s">
        <v>3759</v>
      </c>
      <c r="C1532" t="s">
        <v>289</v>
      </c>
      <c r="E1532" t="s">
        <v>106</v>
      </c>
      <c r="F1532" s="9">
        <v>118</v>
      </c>
      <c r="G1532" s="9">
        <v>21</v>
      </c>
      <c r="H1532" s="9">
        <v>97</v>
      </c>
      <c r="I1532" s="8">
        <v>125.6743</v>
      </c>
      <c r="J1532" s="8">
        <v>14829.5674</v>
      </c>
    </row>
    <row r="1533" spans="1:10" x14ac:dyDescent="0.25">
      <c r="A1533" t="s">
        <v>3612</v>
      </c>
      <c r="B1533" t="s">
        <v>1687</v>
      </c>
      <c r="C1533" t="s">
        <v>1688</v>
      </c>
      <c r="E1533" t="s">
        <v>113</v>
      </c>
      <c r="F1533" s="9">
        <v>14</v>
      </c>
      <c r="G1533" s="9">
        <v>0</v>
      </c>
      <c r="H1533" s="9">
        <v>14</v>
      </c>
      <c r="I1533" s="8">
        <v>0</v>
      </c>
      <c r="J1533" s="8">
        <v>0</v>
      </c>
    </row>
    <row r="1534" spans="1:10" x14ac:dyDescent="0.25">
      <c r="A1534" t="s">
        <v>3612</v>
      </c>
      <c r="B1534" t="s">
        <v>1687</v>
      </c>
      <c r="C1534" t="s">
        <v>1688</v>
      </c>
      <c r="E1534" t="s">
        <v>106</v>
      </c>
      <c r="F1534" s="9">
        <v>7</v>
      </c>
      <c r="G1534" s="9">
        <v>0</v>
      </c>
      <c r="H1534" s="9">
        <v>7</v>
      </c>
      <c r="I1534" s="8">
        <v>0</v>
      </c>
      <c r="J1534" s="8">
        <v>0</v>
      </c>
    </row>
    <row r="1535" spans="1:10" x14ac:dyDescent="0.25">
      <c r="A1535" t="s">
        <v>3612</v>
      </c>
      <c r="B1535" t="s">
        <v>1687</v>
      </c>
      <c r="C1535" t="s">
        <v>1688</v>
      </c>
      <c r="E1535" t="s">
        <v>109</v>
      </c>
      <c r="F1535" s="9">
        <v>51</v>
      </c>
      <c r="G1535" s="9">
        <v>0</v>
      </c>
      <c r="H1535" s="9">
        <v>51</v>
      </c>
      <c r="I1535" s="8">
        <v>0</v>
      </c>
      <c r="J1535" s="8">
        <v>0</v>
      </c>
    </row>
    <row r="1536" spans="1:10" x14ac:dyDescent="0.25">
      <c r="A1536" t="s">
        <v>3612</v>
      </c>
      <c r="B1536" t="s">
        <v>1687</v>
      </c>
      <c r="C1536" t="s">
        <v>1688</v>
      </c>
      <c r="E1536" t="s">
        <v>4746</v>
      </c>
      <c r="F1536" s="9">
        <v>2</v>
      </c>
      <c r="G1536" s="9">
        <v>0</v>
      </c>
      <c r="H1536" s="9">
        <v>2</v>
      </c>
      <c r="I1536" s="8">
        <v>0</v>
      </c>
      <c r="J1536" s="8">
        <v>0</v>
      </c>
    </row>
    <row r="1537" spans="1:10" x14ac:dyDescent="0.25">
      <c r="A1537" t="s">
        <v>514</v>
      </c>
      <c r="B1537" t="s">
        <v>290</v>
      </c>
      <c r="C1537" t="s">
        <v>291</v>
      </c>
      <c r="E1537" t="s">
        <v>1201</v>
      </c>
      <c r="F1537" s="9">
        <v>10</v>
      </c>
      <c r="G1537" s="9">
        <v>10</v>
      </c>
      <c r="H1537" s="9">
        <v>0</v>
      </c>
      <c r="I1537" s="8">
        <v>27.790299999999998</v>
      </c>
      <c r="J1537" s="8">
        <v>277.90300000000002</v>
      </c>
    </row>
    <row r="1538" spans="1:10" x14ac:dyDescent="0.25">
      <c r="A1538" t="s">
        <v>514</v>
      </c>
      <c r="B1538" t="s">
        <v>290</v>
      </c>
      <c r="C1538" t="s">
        <v>291</v>
      </c>
      <c r="E1538" t="s">
        <v>109</v>
      </c>
      <c r="F1538" s="9">
        <v>8</v>
      </c>
      <c r="G1538" s="9">
        <v>0</v>
      </c>
      <c r="H1538" s="9">
        <v>8</v>
      </c>
      <c r="I1538" s="8">
        <v>28.83</v>
      </c>
      <c r="J1538" s="8">
        <v>230.64</v>
      </c>
    </row>
    <row r="1539" spans="1:10" x14ac:dyDescent="0.25">
      <c r="A1539" t="s">
        <v>514</v>
      </c>
      <c r="B1539" t="s">
        <v>290</v>
      </c>
      <c r="C1539" t="s">
        <v>291</v>
      </c>
      <c r="E1539" t="s">
        <v>15</v>
      </c>
      <c r="F1539" s="9">
        <v>46</v>
      </c>
      <c r="G1539" s="9">
        <v>23</v>
      </c>
      <c r="H1539" s="9">
        <v>23</v>
      </c>
      <c r="I1539" s="8">
        <v>42.545299999999997</v>
      </c>
      <c r="J1539" s="8">
        <v>1957.0838000000001</v>
      </c>
    </row>
    <row r="1540" spans="1:10" x14ac:dyDescent="0.25">
      <c r="A1540" t="s">
        <v>514</v>
      </c>
      <c r="B1540" t="s">
        <v>290</v>
      </c>
      <c r="C1540" t="s">
        <v>291</v>
      </c>
      <c r="E1540" t="s">
        <v>4746</v>
      </c>
      <c r="F1540" s="9">
        <v>6</v>
      </c>
      <c r="G1540" s="9">
        <v>6</v>
      </c>
      <c r="H1540" s="9">
        <v>0</v>
      </c>
      <c r="I1540" s="8">
        <v>28.831099999999999</v>
      </c>
      <c r="J1540" s="8">
        <v>172.98660000000001</v>
      </c>
    </row>
    <row r="1541" spans="1:10" x14ac:dyDescent="0.25">
      <c r="A1541" t="s">
        <v>514</v>
      </c>
      <c r="B1541" t="s">
        <v>290</v>
      </c>
      <c r="C1541" t="s">
        <v>291</v>
      </c>
      <c r="E1541" t="s">
        <v>1597</v>
      </c>
      <c r="F1541" s="9">
        <v>1</v>
      </c>
      <c r="G1541" s="9">
        <v>0</v>
      </c>
      <c r="H1541" s="9">
        <v>1</v>
      </c>
      <c r="I1541" s="8">
        <v>28.83</v>
      </c>
      <c r="J1541" s="8">
        <v>28.83</v>
      </c>
    </row>
    <row r="1542" spans="1:10" x14ac:dyDescent="0.25">
      <c r="A1542" t="s">
        <v>3613</v>
      </c>
      <c r="B1542" t="s">
        <v>1689</v>
      </c>
      <c r="C1542" t="s">
        <v>1690</v>
      </c>
      <c r="E1542" t="s">
        <v>109</v>
      </c>
      <c r="F1542" s="9">
        <v>9</v>
      </c>
      <c r="G1542" s="9">
        <v>0</v>
      </c>
      <c r="H1542" s="9">
        <v>9</v>
      </c>
      <c r="I1542" s="8">
        <v>2.31</v>
      </c>
      <c r="J1542" s="8">
        <v>20.79</v>
      </c>
    </row>
    <row r="1543" spans="1:10" x14ac:dyDescent="0.25">
      <c r="A1543" t="s">
        <v>3613</v>
      </c>
      <c r="B1543" t="s">
        <v>1689</v>
      </c>
      <c r="C1543" t="s">
        <v>1690</v>
      </c>
      <c r="E1543" t="s">
        <v>106</v>
      </c>
      <c r="F1543" s="9">
        <v>21</v>
      </c>
      <c r="G1543" s="9">
        <v>0</v>
      </c>
      <c r="H1543" s="9">
        <v>21</v>
      </c>
      <c r="I1543" s="8">
        <v>2.06</v>
      </c>
      <c r="J1543" s="8">
        <v>43.26</v>
      </c>
    </row>
    <row r="1544" spans="1:10" x14ac:dyDescent="0.25">
      <c r="A1544" t="s">
        <v>3613</v>
      </c>
      <c r="B1544" t="s">
        <v>1689</v>
      </c>
      <c r="C1544" t="s">
        <v>1690</v>
      </c>
      <c r="E1544" t="s">
        <v>4746</v>
      </c>
      <c r="F1544" s="9">
        <v>0</v>
      </c>
      <c r="G1544" s="9">
        <v>0</v>
      </c>
      <c r="H1544" s="9">
        <v>0</v>
      </c>
      <c r="I1544" s="8">
        <v>2.31</v>
      </c>
      <c r="J1544" s="8">
        <v>0</v>
      </c>
    </row>
    <row r="1545" spans="1:10" x14ac:dyDescent="0.25">
      <c r="A1545" t="s">
        <v>3614</v>
      </c>
      <c r="B1545" t="s">
        <v>1691</v>
      </c>
      <c r="C1545" t="s">
        <v>1690</v>
      </c>
      <c r="E1545" t="s">
        <v>1201</v>
      </c>
      <c r="F1545" s="9">
        <v>36</v>
      </c>
      <c r="G1545" s="9">
        <v>36</v>
      </c>
      <c r="H1545" s="9">
        <v>0</v>
      </c>
      <c r="I1545" s="8">
        <v>0</v>
      </c>
      <c r="J1545" s="8">
        <v>0</v>
      </c>
    </row>
    <row r="1546" spans="1:10" x14ac:dyDescent="0.25">
      <c r="A1546" t="s">
        <v>3614</v>
      </c>
      <c r="B1546" t="s">
        <v>1691</v>
      </c>
      <c r="C1546" t="s">
        <v>1690</v>
      </c>
      <c r="E1546" t="s">
        <v>4746</v>
      </c>
      <c r="F1546" s="9">
        <v>36</v>
      </c>
      <c r="G1546" s="9">
        <v>0</v>
      </c>
      <c r="H1546" s="9">
        <v>36</v>
      </c>
      <c r="I1546" s="8">
        <v>0</v>
      </c>
      <c r="J1546" s="8">
        <v>0</v>
      </c>
    </row>
    <row r="1547" spans="1:10" x14ac:dyDescent="0.25">
      <c r="A1547" t="s">
        <v>2962</v>
      </c>
      <c r="B1547" t="s">
        <v>1692</v>
      </c>
      <c r="C1547" t="s">
        <v>3735</v>
      </c>
      <c r="E1547" t="s">
        <v>1201</v>
      </c>
      <c r="F1547" s="9">
        <v>33</v>
      </c>
      <c r="G1547" s="9">
        <v>33</v>
      </c>
      <c r="H1547" s="9">
        <v>0</v>
      </c>
      <c r="I1547" s="8">
        <v>4.2300000000000004</v>
      </c>
      <c r="J1547" s="8">
        <v>139.59</v>
      </c>
    </row>
    <row r="1548" spans="1:10" x14ac:dyDescent="0.25">
      <c r="A1548" t="s">
        <v>2962</v>
      </c>
      <c r="B1548" t="s">
        <v>1692</v>
      </c>
      <c r="C1548" t="s">
        <v>3735</v>
      </c>
      <c r="E1548" t="s">
        <v>4746</v>
      </c>
      <c r="F1548" s="9">
        <v>61</v>
      </c>
      <c r="G1548" s="9">
        <v>0</v>
      </c>
      <c r="H1548" s="9">
        <v>61</v>
      </c>
      <c r="I1548" s="8">
        <v>4.2401999999999997</v>
      </c>
      <c r="J1548" s="8">
        <v>258.65219999999999</v>
      </c>
    </row>
    <row r="1549" spans="1:10" x14ac:dyDescent="0.25">
      <c r="A1549" t="s">
        <v>2962</v>
      </c>
      <c r="B1549" t="s">
        <v>1692</v>
      </c>
      <c r="C1549" t="s">
        <v>3735</v>
      </c>
      <c r="E1549" t="s">
        <v>109</v>
      </c>
      <c r="F1549" s="9">
        <v>67</v>
      </c>
      <c r="G1549" s="9">
        <v>0</v>
      </c>
      <c r="H1549" s="9">
        <v>67</v>
      </c>
      <c r="I1549" s="8">
        <v>4.2991999999999999</v>
      </c>
      <c r="J1549" s="8">
        <v>288.04640000000001</v>
      </c>
    </row>
    <row r="1550" spans="1:10" x14ac:dyDescent="0.25">
      <c r="A1550" t="s">
        <v>2962</v>
      </c>
      <c r="B1550" t="s">
        <v>1692</v>
      </c>
      <c r="C1550" t="s">
        <v>3735</v>
      </c>
      <c r="E1550" t="s">
        <v>106</v>
      </c>
      <c r="F1550" s="9">
        <v>10</v>
      </c>
      <c r="G1550" s="9">
        <v>10</v>
      </c>
      <c r="H1550" s="9">
        <v>0</v>
      </c>
      <c r="I1550" s="8">
        <v>2.65</v>
      </c>
      <c r="J1550" s="8">
        <v>26.5</v>
      </c>
    </row>
    <row r="1551" spans="1:10" x14ac:dyDescent="0.25">
      <c r="A1551" t="s">
        <v>3615</v>
      </c>
      <c r="B1551" t="s">
        <v>1693</v>
      </c>
      <c r="C1551" t="s">
        <v>1694</v>
      </c>
      <c r="E1551" t="s">
        <v>109</v>
      </c>
      <c r="F1551" s="9">
        <v>22</v>
      </c>
      <c r="G1551" s="9">
        <v>0</v>
      </c>
      <c r="H1551" s="9">
        <v>22</v>
      </c>
      <c r="I1551" s="8">
        <v>1.88</v>
      </c>
      <c r="J1551" s="8">
        <v>41.36</v>
      </c>
    </row>
    <row r="1552" spans="1:10" x14ac:dyDescent="0.25">
      <c r="A1552" t="s">
        <v>3616</v>
      </c>
      <c r="B1552" t="s">
        <v>1695</v>
      </c>
      <c r="C1552" t="s">
        <v>1694</v>
      </c>
      <c r="E1552" t="s">
        <v>1201</v>
      </c>
      <c r="F1552" s="9">
        <v>26</v>
      </c>
      <c r="G1552" s="9">
        <v>26</v>
      </c>
      <c r="H1552" s="9">
        <v>0</v>
      </c>
      <c r="I1552" s="8">
        <v>0</v>
      </c>
      <c r="J1552" s="8">
        <v>0</v>
      </c>
    </row>
    <row r="1553" spans="1:10" x14ac:dyDescent="0.25">
      <c r="A1553" t="s">
        <v>586</v>
      </c>
      <c r="B1553" t="s">
        <v>292</v>
      </c>
      <c r="C1553" t="s">
        <v>3736</v>
      </c>
      <c r="E1553" t="s">
        <v>106</v>
      </c>
      <c r="F1553" s="9">
        <v>14</v>
      </c>
      <c r="G1553" s="9">
        <v>6</v>
      </c>
      <c r="H1553" s="9">
        <v>8</v>
      </c>
      <c r="I1553" s="8">
        <v>5.5</v>
      </c>
      <c r="J1553" s="8">
        <v>77</v>
      </c>
    </row>
    <row r="1554" spans="1:10" x14ac:dyDescent="0.25">
      <c r="A1554" t="s">
        <v>586</v>
      </c>
      <c r="B1554" t="s">
        <v>292</v>
      </c>
      <c r="C1554" t="s">
        <v>3736</v>
      </c>
      <c r="E1554" t="s">
        <v>1201</v>
      </c>
      <c r="F1554" s="9">
        <v>31</v>
      </c>
      <c r="G1554" s="9">
        <v>31</v>
      </c>
      <c r="H1554" s="9">
        <v>0</v>
      </c>
      <c r="I1554" s="8">
        <v>5.4</v>
      </c>
      <c r="J1554" s="8">
        <v>167.4</v>
      </c>
    </row>
    <row r="1555" spans="1:10" x14ac:dyDescent="0.25">
      <c r="A1555" t="s">
        <v>586</v>
      </c>
      <c r="B1555" t="s">
        <v>292</v>
      </c>
      <c r="C1555" t="s">
        <v>3736</v>
      </c>
      <c r="E1555" t="s">
        <v>113</v>
      </c>
      <c r="F1555" s="9">
        <v>3</v>
      </c>
      <c r="G1555" s="9">
        <v>3</v>
      </c>
      <c r="H1555" s="9">
        <v>0</v>
      </c>
      <c r="I1555" s="8">
        <v>3.1711999999999998</v>
      </c>
      <c r="J1555" s="8">
        <v>9.5136000000000003</v>
      </c>
    </row>
    <row r="1556" spans="1:10" x14ac:dyDescent="0.25">
      <c r="A1556" t="s">
        <v>586</v>
      </c>
      <c r="B1556" t="s">
        <v>292</v>
      </c>
      <c r="C1556" t="s">
        <v>3736</v>
      </c>
      <c r="E1556" t="s">
        <v>4746</v>
      </c>
      <c r="F1556" s="9">
        <v>27</v>
      </c>
      <c r="G1556" s="9">
        <v>2</v>
      </c>
      <c r="H1556" s="9">
        <v>25</v>
      </c>
      <c r="I1556" s="8">
        <v>3.27</v>
      </c>
      <c r="J1556" s="8">
        <v>88.29</v>
      </c>
    </row>
    <row r="1557" spans="1:10" x14ac:dyDescent="0.25">
      <c r="A1557" t="s">
        <v>586</v>
      </c>
      <c r="B1557" t="s">
        <v>292</v>
      </c>
      <c r="C1557" t="s">
        <v>3736</v>
      </c>
      <c r="E1557" t="s">
        <v>109</v>
      </c>
      <c r="F1557" s="9">
        <v>22</v>
      </c>
      <c r="G1557" s="9">
        <v>0</v>
      </c>
      <c r="H1557" s="9">
        <v>22</v>
      </c>
      <c r="I1557" s="8">
        <v>3.27</v>
      </c>
      <c r="J1557" s="8">
        <v>71.94</v>
      </c>
    </row>
    <row r="1558" spans="1:10" x14ac:dyDescent="0.25">
      <c r="A1558" t="s">
        <v>3617</v>
      </c>
      <c r="B1558" t="s">
        <v>1696</v>
      </c>
      <c r="C1558" t="s">
        <v>1697</v>
      </c>
      <c r="E1558" t="s">
        <v>109</v>
      </c>
      <c r="F1558" s="9">
        <v>7</v>
      </c>
      <c r="G1558" s="9">
        <v>0</v>
      </c>
      <c r="H1558" s="9">
        <v>7</v>
      </c>
      <c r="I1558" s="8">
        <v>0.94</v>
      </c>
      <c r="J1558" s="8">
        <v>6.58</v>
      </c>
    </row>
    <row r="1559" spans="1:10" x14ac:dyDescent="0.25">
      <c r="A1559" t="s">
        <v>3618</v>
      </c>
      <c r="B1559" t="s">
        <v>1698</v>
      </c>
      <c r="C1559" t="s">
        <v>1697</v>
      </c>
      <c r="E1559" t="s">
        <v>1201</v>
      </c>
      <c r="F1559" s="9">
        <v>20</v>
      </c>
      <c r="G1559" s="9">
        <v>20</v>
      </c>
      <c r="H1559" s="9">
        <v>0</v>
      </c>
      <c r="I1559" s="8">
        <v>0</v>
      </c>
      <c r="J1559" s="8">
        <v>0</v>
      </c>
    </row>
    <row r="1560" spans="1:10" x14ac:dyDescent="0.25">
      <c r="A1560" t="s">
        <v>3618</v>
      </c>
      <c r="B1560" t="s">
        <v>1698</v>
      </c>
      <c r="C1560" t="s">
        <v>1697</v>
      </c>
      <c r="E1560" t="s">
        <v>4746</v>
      </c>
      <c r="F1560" s="9">
        <v>20</v>
      </c>
      <c r="G1560" s="9">
        <v>0</v>
      </c>
      <c r="H1560" s="9">
        <v>20</v>
      </c>
      <c r="I1560" s="8">
        <v>0</v>
      </c>
      <c r="J1560" s="8">
        <v>0</v>
      </c>
    </row>
    <row r="1561" spans="1:10" x14ac:dyDescent="0.25">
      <c r="A1561" t="s">
        <v>575</v>
      </c>
      <c r="B1561" t="s">
        <v>294</v>
      </c>
      <c r="C1561" t="s">
        <v>3737</v>
      </c>
      <c r="E1561" t="s">
        <v>1201</v>
      </c>
      <c r="F1561" s="9">
        <v>12</v>
      </c>
      <c r="G1561" s="9">
        <v>12</v>
      </c>
      <c r="H1561" s="9">
        <v>0</v>
      </c>
      <c r="I1561" s="8">
        <v>1.4</v>
      </c>
      <c r="J1561" s="8">
        <v>16.8</v>
      </c>
    </row>
    <row r="1562" spans="1:10" x14ac:dyDescent="0.25">
      <c r="A1562" t="s">
        <v>575</v>
      </c>
      <c r="B1562" t="s">
        <v>294</v>
      </c>
      <c r="C1562" t="s">
        <v>3737</v>
      </c>
      <c r="E1562" t="s">
        <v>106</v>
      </c>
      <c r="F1562" s="9">
        <v>5</v>
      </c>
      <c r="G1562" s="9">
        <v>5</v>
      </c>
      <c r="H1562" s="9">
        <v>0</v>
      </c>
      <c r="I1562" s="8">
        <v>1.4036</v>
      </c>
      <c r="J1562" s="8">
        <v>7.0179999999999998</v>
      </c>
    </row>
    <row r="1563" spans="1:10" x14ac:dyDescent="0.25">
      <c r="A1563" t="s">
        <v>575</v>
      </c>
      <c r="B1563" t="s">
        <v>294</v>
      </c>
      <c r="C1563" t="s">
        <v>3737</v>
      </c>
      <c r="E1563" t="s">
        <v>108</v>
      </c>
      <c r="F1563" s="9">
        <v>6</v>
      </c>
      <c r="G1563" s="9">
        <v>0</v>
      </c>
      <c r="H1563" s="9">
        <v>6</v>
      </c>
      <c r="I1563" s="8">
        <v>1.42</v>
      </c>
      <c r="J1563" s="8">
        <v>8.52</v>
      </c>
    </row>
    <row r="1564" spans="1:10" x14ac:dyDescent="0.25">
      <c r="A1564" t="s">
        <v>575</v>
      </c>
      <c r="B1564" t="s">
        <v>294</v>
      </c>
      <c r="C1564" t="s">
        <v>3737</v>
      </c>
      <c r="E1564" t="s">
        <v>4746</v>
      </c>
      <c r="F1564" s="9">
        <v>8</v>
      </c>
      <c r="G1564" s="9">
        <v>0</v>
      </c>
      <c r="H1564" s="9">
        <v>8</v>
      </c>
      <c r="I1564" s="8">
        <v>1.4111</v>
      </c>
      <c r="J1564" s="8">
        <v>11.2888</v>
      </c>
    </row>
    <row r="1565" spans="1:10" x14ac:dyDescent="0.25">
      <c r="A1565" t="s">
        <v>3619</v>
      </c>
      <c r="B1565" t="s">
        <v>1701</v>
      </c>
      <c r="C1565" t="s">
        <v>1702</v>
      </c>
      <c r="E1565" t="s">
        <v>1201</v>
      </c>
      <c r="F1565" s="9">
        <v>16</v>
      </c>
      <c r="G1565" s="9">
        <v>14</v>
      </c>
      <c r="H1565" s="9">
        <v>2</v>
      </c>
      <c r="I1565" s="8">
        <v>76.239999999999995</v>
      </c>
      <c r="J1565" s="8">
        <v>1219.8399999999999</v>
      </c>
    </row>
    <row r="1566" spans="1:10" x14ac:dyDescent="0.25">
      <c r="A1566" t="s">
        <v>3619</v>
      </c>
      <c r="B1566" t="s">
        <v>1701</v>
      </c>
      <c r="C1566" t="s">
        <v>1702</v>
      </c>
      <c r="E1566" t="s">
        <v>4746</v>
      </c>
      <c r="F1566" s="9">
        <v>7</v>
      </c>
      <c r="G1566" s="9">
        <v>0</v>
      </c>
      <c r="H1566" s="9">
        <v>7</v>
      </c>
      <c r="I1566" s="8">
        <v>81.38</v>
      </c>
      <c r="J1566" s="8">
        <v>569.66</v>
      </c>
    </row>
    <row r="1567" spans="1:10" x14ac:dyDescent="0.25">
      <c r="A1567" t="s">
        <v>510</v>
      </c>
      <c r="B1567" t="s">
        <v>295</v>
      </c>
      <c r="C1567" t="s">
        <v>296</v>
      </c>
      <c r="E1567" t="s">
        <v>1398</v>
      </c>
      <c r="F1567" s="9">
        <v>1</v>
      </c>
      <c r="G1567" s="9">
        <v>1</v>
      </c>
      <c r="H1567" s="9">
        <v>0</v>
      </c>
      <c r="I1567" s="8">
        <v>60.597099999999998</v>
      </c>
      <c r="J1567" s="8">
        <v>60.597099999999998</v>
      </c>
    </row>
    <row r="1568" spans="1:10" x14ac:dyDescent="0.25">
      <c r="A1568" t="s">
        <v>510</v>
      </c>
      <c r="B1568" t="s">
        <v>295</v>
      </c>
      <c r="C1568" t="s">
        <v>296</v>
      </c>
      <c r="E1568" t="s">
        <v>109</v>
      </c>
      <c r="F1568" s="9">
        <v>108</v>
      </c>
      <c r="G1568" s="9">
        <v>3</v>
      </c>
      <c r="H1568" s="9">
        <v>105</v>
      </c>
      <c r="I1568" s="8">
        <v>67.103399999999993</v>
      </c>
      <c r="J1568" s="8">
        <v>7247.1671999999999</v>
      </c>
    </row>
    <row r="1569" spans="1:10" x14ac:dyDescent="0.25">
      <c r="A1569" t="s">
        <v>510</v>
      </c>
      <c r="B1569" t="s">
        <v>295</v>
      </c>
      <c r="C1569" t="s">
        <v>296</v>
      </c>
      <c r="E1569" t="s">
        <v>113</v>
      </c>
      <c r="F1569" s="9">
        <v>58</v>
      </c>
      <c r="G1569" s="9">
        <v>7</v>
      </c>
      <c r="H1569" s="9">
        <v>51</v>
      </c>
      <c r="I1569" s="8">
        <v>65.42</v>
      </c>
      <c r="J1569" s="8">
        <v>3794.36</v>
      </c>
    </row>
    <row r="1570" spans="1:10" x14ac:dyDescent="0.25">
      <c r="A1570" t="s">
        <v>510</v>
      </c>
      <c r="B1570" t="s">
        <v>295</v>
      </c>
      <c r="C1570" t="s">
        <v>296</v>
      </c>
      <c r="E1570" t="s">
        <v>108</v>
      </c>
      <c r="F1570" s="9">
        <v>6</v>
      </c>
      <c r="G1570" s="9">
        <v>0</v>
      </c>
      <c r="H1570" s="9">
        <v>6</v>
      </c>
      <c r="I1570" s="8">
        <v>65.42</v>
      </c>
      <c r="J1570" s="8">
        <v>392.52</v>
      </c>
    </row>
    <row r="1571" spans="1:10" x14ac:dyDescent="0.25">
      <c r="A1571" t="s">
        <v>510</v>
      </c>
      <c r="B1571" t="s">
        <v>295</v>
      </c>
      <c r="C1571" t="s">
        <v>296</v>
      </c>
      <c r="E1571" t="s">
        <v>119</v>
      </c>
      <c r="F1571" s="9">
        <v>1</v>
      </c>
      <c r="G1571" s="9">
        <v>1</v>
      </c>
      <c r="H1571" s="9">
        <v>0</v>
      </c>
      <c r="I1571" s="8">
        <v>64.230900000000005</v>
      </c>
      <c r="J1571" s="8">
        <v>64.230900000000005</v>
      </c>
    </row>
    <row r="1572" spans="1:10" x14ac:dyDescent="0.25">
      <c r="A1572" t="s">
        <v>510</v>
      </c>
      <c r="B1572" t="s">
        <v>295</v>
      </c>
      <c r="C1572" t="s">
        <v>296</v>
      </c>
      <c r="E1572" t="s">
        <v>1201</v>
      </c>
      <c r="F1572" s="9">
        <v>24</v>
      </c>
      <c r="G1572" s="9">
        <v>24</v>
      </c>
      <c r="H1572" s="9">
        <v>0</v>
      </c>
      <c r="I1572" s="8">
        <v>61.979100000000003</v>
      </c>
      <c r="J1572" s="8">
        <v>1487.4983999999999</v>
      </c>
    </row>
    <row r="1573" spans="1:10" x14ac:dyDescent="0.25">
      <c r="A1573" t="s">
        <v>510</v>
      </c>
      <c r="B1573" t="s">
        <v>295</v>
      </c>
      <c r="C1573" t="s">
        <v>296</v>
      </c>
      <c r="E1573" t="s">
        <v>106</v>
      </c>
      <c r="F1573" s="9">
        <v>31</v>
      </c>
      <c r="G1573" s="9">
        <v>18</v>
      </c>
      <c r="H1573" s="9">
        <v>13</v>
      </c>
      <c r="I1573" s="8">
        <v>65.005099999999999</v>
      </c>
      <c r="J1573" s="8">
        <v>2015.1581000000001</v>
      </c>
    </row>
    <row r="1574" spans="1:10" x14ac:dyDescent="0.25">
      <c r="A1574" t="s">
        <v>510</v>
      </c>
      <c r="B1574" t="s">
        <v>295</v>
      </c>
      <c r="C1574" t="s">
        <v>296</v>
      </c>
      <c r="E1574" t="s">
        <v>820</v>
      </c>
      <c r="F1574" s="9">
        <v>5</v>
      </c>
      <c r="G1574" s="9">
        <v>0</v>
      </c>
      <c r="H1574" s="9">
        <v>5</v>
      </c>
      <c r="I1574" s="8">
        <v>65.42</v>
      </c>
      <c r="J1574" s="8">
        <v>327.10000000000002</v>
      </c>
    </row>
    <row r="1575" spans="1:10" x14ac:dyDescent="0.25">
      <c r="A1575" t="s">
        <v>510</v>
      </c>
      <c r="B1575" t="s">
        <v>295</v>
      </c>
      <c r="C1575" t="s">
        <v>296</v>
      </c>
      <c r="E1575" t="s">
        <v>4746</v>
      </c>
      <c r="F1575" s="9">
        <v>232</v>
      </c>
      <c r="G1575" s="9">
        <v>6</v>
      </c>
      <c r="H1575" s="9">
        <v>226</v>
      </c>
      <c r="I1575" s="8">
        <v>65.423100000000005</v>
      </c>
      <c r="J1575" s="8">
        <v>15178.1592</v>
      </c>
    </row>
    <row r="1576" spans="1:10" x14ac:dyDescent="0.25">
      <c r="A1576" t="s">
        <v>510</v>
      </c>
      <c r="B1576" t="s">
        <v>295</v>
      </c>
      <c r="C1576" t="s">
        <v>296</v>
      </c>
      <c r="E1576" t="s">
        <v>15</v>
      </c>
      <c r="F1576" s="9">
        <v>35</v>
      </c>
      <c r="G1576" s="9">
        <v>30</v>
      </c>
      <c r="H1576" s="9">
        <v>5</v>
      </c>
      <c r="I1576" s="8">
        <v>66.418800000000005</v>
      </c>
      <c r="J1576" s="8">
        <v>2324.6579999999999</v>
      </c>
    </row>
    <row r="1577" spans="1:10" x14ac:dyDescent="0.25">
      <c r="A1577" t="s">
        <v>3620</v>
      </c>
      <c r="B1577" t="s">
        <v>1703</v>
      </c>
      <c r="C1577" t="s">
        <v>1703</v>
      </c>
      <c r="E1577" t="s">
        <v>4746</v>
      </c>
      <c r="F1577" s="9">
        <v>0</v>
      </c>
      <c r="G1577" s="9">
        <v>0</v>
      </c>
      <c r="H1577" s="9">
        <v>0</v>
      </c>
      <c r="I1577" s="8">
        <v>0</v>
      </c>
      <c r="J1577" s="8">
        <v>0</v>
      </c>
    </row>
    <row r="1578" spans="1:10" x14ac:dyDescent="0.25">
      <c r="A1578" t="s">
        <v>3037</v>
      </c>
      <c r="B1578" t="s">
        <v>1704</v>
      </c>
      <c r="C1578" t="s">
        <v>3738</v>
      </c>
      <c r="E1578" t="s">
        <v>109</v>
      </c>
      <c r="F1578" s="9">
        <v>5</v>
      </c>
      <c r="G1578" s="9">
        <v>0</v>
      </c>
      <c r="H1578" s="9">
        <v>5</v>
      </c>
      <c r="I1578" s="8">
        <v>1.3</v>
      </c>
      <c r="J1578" s="8">
        <v>6.5</v>
      </c>
    </row>
    <row r="1579" spans="1:10" x14ac:dyDescent="0.25">
      <c r="A1579" t="s">
        <v>3037</v>
      </c>
      <c r="B1579" t="s">
        <v>1704</v>
      </c>
      <c r="C1579" t="s">
        <v>3738</v>
      </c>
      <c r="E1579" t="s">
        <v>106</v>
      </c>
      <c r="F1579" s="9">
        <v>0</v>
      </c>
      <c r="G1579" s="9">
        <v>0</v>
      </c>
      <c r="H1579" s="9">
        <v>0</v>
      </c>
      <c r="I1579" s="8">
        <v>1.3</v>
      </c>
      <c r="J1579" s="8">
        <v>0</v>
      </c>
    </row>
    <row r="1580" spans="1:10" x14ac:dyDescent="0.25">
      <c r="A1580" t="s">
        <v>3037</v>
      </c>
      <c r="B1580" t="s">
        <v>1704</v>
      </c>
      <c r="C1580" t="s">
        <v>3738</v>
      </c>
      <c r="E1580" t="s">
        <v>108</v>
      </c>
      <c r="F1580" s="9">
        <v>4</v>
      </c>
      <c r="G1580" s="9">
        <v>0</v>
      </c>
      <c r="H1580" s="9">
        <v>4</v>
      </c>
      <c r="I1580" s="8">
        <v>1.9</v>
      </c>
      <c r="J1580" s="8">
        <v>7.6</v>
      </c>
    </row>
    <row r="1581" spans="1:10" x14ac:dyDescent="0.25">
      <c r="A1581" t="s">
        <v>3621</v>
      </c>
      <c r="B1581" t="s">
        <v>1705</v>
      </c>
      <c r="C1581" t="s">
        <v>3738</v>
      </c>
      <c r="E1581" t="s">
        <v>1201</v>
      </c>
      <c r="F1581" s="9">
        <v>40</v>
      </c>
      <c r="G1581" s="9">
        <v>40</v>
      </c>
      <c r="H1581" s="9">
        <v>0</v>
      </c>
      <c r="I1581" s="8">
        <v>0</v>
      </c>
      <c r="J1581" s="8">
        <v>0</v>
      </c>
    </row>
    <row r="1582" spans="1:10" x14ac:dyDescent="0.25">
      <c r="A1582" t="s">
        <v>3621</v>
      </c>
      <c r="B1582" t="s">
        <v>1705</v>
      </c>
      <c r="C1582" t="s">
        <v>3738</v>
      </c>
      <c r="E1582" t="s">
        <v>4746</v>
      </c>
      <c r="F1582" s="9">
        <v>40</v>
      </c>
      <c r="G1582" s="9">
        <v>2</v>
      </c>
      <c r="H1582" s="9">
        <v>38</v>
      </c>
      <c r="I1582" s="8">
        <v>0</v>
      </c>
      <c r="J1582" s="8">
        <v>0</v>
      </c>
    </row>
    <row r="1583" spans="1:10" x14ac:dyDescent="0.25">
      <c r="A1583" t="s">
        <v>585</v>
      </c>
      <c r="B1583" t="s">
        <v>297</v>
      </c>
      <c r="C1583" t="s">
        <v>3739</v>
      </c>
      <c r="E1583" t="s">
        <v>109</v>
      </c>
      <c r="F1583" s="9">
        <v>66</v>
      </c>
      <c r="G1583" s="9">
        <v>40</v>
      </c>
      <c r="H1583" s="9">
        <v>26</v>
      </c>
      <c r="I1583" s="8">
        <v>1.92</v>
      </c>
      <c r="J1583" s="8">
        <v>126.72</v>
      </c>
    </row>
    <row r="1584" spans="1:10" x14ac:dyDescent="0.25">
      <c r="A1584" t="s">
        <v>585</v>
      </c>
      <c r="B1584" t="s">
        <v>297</v>
      </c>
      <c r="C1584" t="s">
        <v>3739</v>
      </c>
      <c r="E1584" t="s">
        <v>108</v>
      </c>
      <c r="F1584" s="9">
        <v>2</v>
      </c>
      <c r="G1584" s="9">
        <v>0</v>
      </c>
      <c r="H1584" s="9">
        <v>2</v>
      </c>
      <c r="I1584" s="8">
        <v>2.7543000000000002</v>
      </c>
      <c r="J1584" s="8">
        <v>5.5086000000000004</v>
      </c>
    </row>
    <row r="1585" spans="1:10" x14ac:dyDescent="0.25">
      <c r="A1585" t="s">
        <v>585</v>
      </c>
      <c r="B1585" t="s">
        <v>297</v>
      </c>
      <c r="C1585" t="s">
        <v>3739</v>
      </c>
      <c r="E1585" t="s">
        <v>1201</v>
      </c>
      <c r="F1585" s="9">
        <v>31</v>
      </c>
      <c r="G1585" s="9">
        <v>30</v>
      </c>
      <c r="H1585" s="9">
        <v>1</v>
      </c>
      <c r="I1585" s="8">
        <v>2.86</v>
      </c>
      <c r="J1585" s="8">
        <v>88.66</v>
      </c>
    </row>
    <row r="1586" spans="1:10" x14ac:dyDescent="0.25">
      <c r="A1586" t="s">
        <v>585</v>
      </c>
      <c r="B1586" t="s">
        <v>297</v>
      </c>
      <c r="C1586" t="s">
        <v>3739</v>
      </c>
      <c r="E1586" t="s">
        <v>4746</v>
      </c>
      <c r="F1586" s="9">
        <v>32</v>
      </c>
      <c r="G1586" s="9">
        <v>0</v>
      </c>
      <c r="H1586" s="9">
        <v>32</v>
      </c>
      <c r="I1586" s="8">
        <v>2.8016000000000001</v>
      </c>
      <c r="J1586" s="8">
        <v>89.651200000000003</v>
      </c>
    </row>
    <row r="1587" spans="1:10" x14ac:dyDescent="0.25">
      <c r="A1587" t="s">
        <v>585</v>
      </c>
      <c r="B1587" t="s">
        <v>297</v>
      </c>
      <c r="C1587" t="s">
        <v>3739</v>
      </c>
      <c r="E1587" t="s">
        <v>113</v>
      </c>
      <c r="F1587" s="9">
        <v>6</v>
      </c>
      <c r="G1587" s="9">
        <v>6</v>
      </c>
      <c r="H1587" s="9">
        <v>0</v>
      </c>
      <c r="I1587" s="8">
        <v>1.8233999999999999</v>
      </c>
      <c r="J1587" s="8">
        <v>10.9404</v>
      </c>
    </row>
    <row r="1588" spans="1:10" x14ac:dyDescent="0.25">
      <c r="A1588" t="s">
        <v>3622</v>
      </c>
      <c r="B1588" t="s">
        <v>1706</v>
      </c>
      <c r="C1588" t="s">
        <v>1707</v>
      </c>
      <c r="E1588" t="s">
        <v>1201</v>
      </c>
      <c r="F1588" s="9">
        <v>34</v>
      </c>
      <c r="G1588" s="9">
        <v>33</v>
      </c>
      <c r="H1588" s="9">
        <v>1</v>
      </c>
      <c r="I1588" s="8">
        <v>43.67</v>
      </c>
      <c r="J1588" s="8">
        <v>1484.78</v>
      </c>
    </row>
    <row r="1589" spans="1:10" x14ac:dyDescent="0.25">
      <c r="A1589" t="s">
        <v>3622</v>
      </c>
      <c r="B1589" t="s">
        <v>1706</v>
      </c>
      <c r="C1589" t="s">
        <v>1707</v>
      </c>
      <c r="E1589" t="s">
        <v>4746</v>
      </c>
      <c r="F1589" s="9">
        <v>36</v>
      </c>
      <c r="G1589" s="9">
        <v>0</v>
      </c>
      <c r="H1589" s="9">
        <v>36</v>
      </c>
      <c r="I1589" s="8">
        <v>46.61</v>
      </c>
      <c r="J1589" s="8">
        <v>1677.96</v>
      </c>
    </row>
    <row r="1590" spans="1:10" x14ac:dyDescent="0.25">
      <c r="A1590" t="s">
        <v>513</v>
      </c>
      <c r="B1590" t="s">
        <v>299</v>
      </c>
      <c r="C1590" t="s">
        <v>300</v>
      </c>
      <c r="E1590" t="s">
        <v>1201</v>
      </c>
      <c r="F1590" s="9">
        <v>92</v>
      </c>
      <c r="G1590" s="9">
        <v>82</v>
      </c>
      <c r="H1590" s="9">
        <v>10</v>
      </c>
      <c r="I1590" s="8">
        <v>5.42</v>
      </c>
      <c r="J1590" s="8">
        <v>498.64</v>
      </c>
    </row>
    <row r="1591" spans="1:10" x14ac:dyDescent="0.25">
      <c r="A1591" t="s">
        <v>513</v>
      </c>
      <c r="B1591" t="s">
        <v>299</v>
      </c>
      <c r="C1591" t="s">
        <v>300</v>
      </c>
      <c r="E1591" t="s">
        <v>119</v>
      </c>
      <c r="F1591" s="9">
        <v>55</v>
      </c>
      <c r="G1591" s="9">
        <v>0</v>
      </c>
      <c r="H1591" s="9">
        <v>55</v>
      </c>
      <c r="I1591" s="8">
        <v>5.6764000000000001</v>
      </c>
      <c r="J1591" s="8">
        <v>312.202</v>
      </c>
    </row>
    <row r="1592" spans="1:10" x14ac:dyDescent="0.25">
      <c r="A1592" t="s">
        <v>513</v>
      </c>
      <c r="B1592" t="s">
        <v>299</v>
      </c>
      <c r="C1592" t="s">
        <v>300</v>
      </c>
      <c r="E1592" t="s">
        <v>113</v>
      </c>
      <c r="F1592" s="9">
        <v>272</v>
      </c>
      <c r="G1592" s="9">
        <v>11</v>
      </c>
      <c r="H1592" s="9">
        <v>261</v>
      </c>
      <c r="I1592" s="8">
        <v>5.78</v>
      </c>
      <c r="J1592" s="8">
        <v>1572.16</v>
      </c>
    </row>
    <row r="1593" spans="1:10" x14ac:dyDescent="0.25">
      <c r="A1593" t="s">
        <v>513</v>
      </c>
      <c r="B1593" t="s">
        <v>299</v>
      </c>
      <c r="C1593" t="s">
        <v>300</v>
      </c>
      <c r="E1593" t="s">
        <v>109</v>
      </c>
      <c r="F1593" s="9">
        <v>165</v>
      </c>
      <c r="G1593" s="9">
        <v>4</v>
      </c>
      <c r="H1593" s="9">
        <v>161</v>
      </c>
      <c r="I1593" s="8">
        <v>5.78</v>
      </c>
      <c r="J1593" s="8">
        <v>953.7</v>
      </c>
    </row>
    <row r="1594" spans="1:10" x14ac:dyDescent="0.25">
      <c r="A1594" t="s">
        <v>513</v>
      </c>
      <c r="B1594" t="s">
        <v>299</v>
      </c>
      <c r="C1594" t="s">
        <v>300</v>
      </c>
      <c r="E1594" t="s">
        <v>106</v>
      </c>
      <c r="F1594" s="9">
        <v>68</v>
      </c>
      <c r="G1594" s="9">
        <v>16</v>
      </c>
      <c r="H1594" s="9">
        <v>52</v>
      </c>
      <c r="I1594" s="8">
        <v>5.7817999999999996</v>
      </c>
      <c r="J1594" s="8">
        <v>393.16239999999999</v>
      </c>
    </row>
    <row r="1595" spans="1:10" x14ac:dyDescent="0.25">
      <c r="A1595" t="s">
        <v>513</v>
      </c>
      <c r="B1595" t="s">
        <v>299</v>
      </c>
      <c r="C1595" t="s">
        <v>300</v>
      </c>
      <c r="E1595" t="s">
        <v>4746</v>
      </c>
      <c r="F1595" s="9">
        <v>549</v>
      </c>
      <c r="G1595" s="9">
        <v>9</v>
      </c>
      <c r="H1595" s="9">
        <v>540</v>
      </c>
      <c r="I1595" s="8">
        <v>5.78</v>
      </c>
      <c r="J1595" s="8">
        <v>3173.22</v>
      </c>
    </row>
    <row r="1596" spans="1:10" x14ac:dyDescent="0.25">
      <c r="A1596" t="s">
        <v>513</v>
      </c>
      <c r="B1596" t="s">
        <v>299</v>
      </c>
      <c r="C1596" t="s">
        <v>300</v>
      </c>
      <c r="E1596" t="s">
        <v>820</v>
      </c>
      <c r="F1596" s="9">
        <v>21</v>
      </c>
      <c r="G1596" s="9">
        <v>1</v>
      </c>
      <c r="H1596" s="9">
        <v>20</v>
      </c>
      <c r="I1596" s="8">
        <v>5.78</v>
      </c>
      <c r="J1596" s="8">
        <v>121.38</v>
      </c>
    </row>
    <row r="1597" spans="1:10" x14ac:dyDescent="0.25">
      <c r="A1597" t="s">
        <v>513</v>
      </c>
      <c r="B1597" t="s">
        <v>299</v>
      </c>
      <c r="C1597" t="s">
        <v>300</v>
      </c>
      <c r="E1597" t="s">
        <v>15</v>
      </c>
      <c r="F1597" s="9">
        <v>5</v>
      </c>
      <c r="G1597" s="9">
        <v>0</v>
      </c>
      <c r="H1597" s="9">
        <v>5</v>
      </c>
      <c r="I1597" s="8">
        <v>5.7817999999999996</v>
      </c>
      <c r="J1597" s="8">
        <v>28.908999999999999</v>
      </c>
    </row>
    <row r="1598" spans="1:10" x14ac:dyDescent="0.25">
      <c r="A1598" t="s">
        <v>513</v>
      </c>
      <c r="B1598" t="s">
        <v>299</v>
      </c>
      <c r="C1598" t="s">
        <v>300</v>
      </c>
      <c r="E1598" t="s">
        <v>861</v>
      </c>
      <c r="F1598" s="9">
        <v>2</v>
      </c>
      <c r="G1598" s="9">
        <v>0</v>
      </c>
      <c r="H1598" s="9">
        <v>2</v>
      </c>
      <c r="I1598" s="8">
        <v>5.78</v>
      </c>
      <c r="J1598" s="8">
        <v>11.56</v>
      </c>
    </row>
    <row r="1599" spans="1:10" x14ac:dyDescent="0.25">
      <c r="A1599" t="s">
        <v>571</v>
      </c>
      <c r="B1599" t="s">
        <v>301</v>
      </c>
      <c r="C1599" t="s">
        <v>302</v>
      </c>
      <c r="E1599" t="s">
        <v>119</v>
      </c>
      <c r="F1599" s="9">
        <v>1</v>
      </c>
      <c r="G1599" s="9">
        <v>0</v>
      </c>
      <c r="H1599" s="9">
        <v>1</v>
      </c>
      <c r="I1599" s="8">
        <v>16.830400000000001</v>
      </c>
      <c r="J1599" s="8">
        <v>16.830400000000001</v>
      </c>
    </row>
    <row r="1600" spans="1:10" x14ac:dyDescent="0.25">
      <c r="A1600" t="s">
        <v>571</v>
      </c>
      <c r="B1600" t="s">
        <v>301</v>
      </c>
      <c r="C1600" t="s">
        <v>302</v>
      </c>
      <c r="E1600" t="s">
        <v>106</v>
      </c>
      <c r="F1600" s="9">
        <v>3</v>
      </c>
      <c r="G1600" s="9">
        <v>3</v>
      </c>
      <c r="H1600" s="9">
        <v>0</v>
      </c>
      <c r="I1600" s="8">
        <v>17.14</v>
      </c>
      <c r="J1600" s="8">
        <v>51.42</v>
      </c>
    </row>
    <row r="1601" spans="1:10" x14ac:dyDescent="0.25">
      <c r="A1601" t="s">
        <v>571</v>
      </c>
      <c r="B1601" t="s">
        <v>301</v>
      </c>
      <c r="C1601" t="s">
        <v>302</v>
      </c>
      <c r="E1601" t="s">
        <v>820</v>
      </c>
      <c r="F1601" s="9">
        <v>3</v>
      </c>
      <c r="G1601" s="9">
        <v>0</v>
      </c>
      <c r="H1601" s="9">
        <v>3</v>
      </c>
      <c r="I1601" s="8">
        <v>17.14</v>
      </c>
      <c r="J1601" s="8">
        <v>51.42</v>
      </c>
    </row>
    <row r="1602" spans="1:10" x14ac:dyDescent="0.25">
      <c r="A1602" t="s">
        <v>571</v>
      </c>
      <c r="B1602" t="s">
        <v>301</v>
      </c>
      <c r="C1602" t="s">
        <v>302</v>
      </c>
      <c r="E1602" t="s">
        <v>15</v>
      </c>
      <c r="F1602" s="9">
        <v>25</v>
      </c>
      <c r="G1602" s="9">
        <v>0</v>
      </c>
      <c r="H1602" s="9">
        <v>25</v>
      </c>
      <c r="I1602" s="8">
        <v>17.142800000000001</v>
      </c>
      <c r="J1602" s="8">
        <v>428.57</v>
      </c>
    </row>
    <row r="1603" spans="1:10" x14ac:dyDescent="0.25">
      <c r="A1603" t="s">
        <v>571</v>
      </c>
      <c r="B1603" t="s">
        <v>301</v>
      </c>
      <c r="C1603" t="s">
        <v>302</v>
      </c>
      <c r="E1603" t="s">
        <v>4746</v>
      </c>
      <c r="F1603" s="9">
        <v>24</v>
      </c>
      <c r="G1603" s="9">
        <v>1</v>
      </c>
      <c r="H1603" s="9">
        <v>23</v>
      </c>
      <c r="I1603" s="8">
        <v>17.142800000000001</v>
      </c>
      <c r="J1603" s="8">
        <v>411.42720000000003</v>
      </c>
    </row>
    <row r="1604" spans="1:10" x14ac:dyDescent="0.25">
      <c r="A1604" t="s">
        <v>3623</v>
      </c>
      <c r="B1604" t="s">
        <v>1708</v>
      </c>
      <c r="C1604" t="s">
        <v>1708</v>
      </c>
      <c r="E1604" t="s">
        <v>106</v>
      </c>
      <c r="F1604" s="9">
        <v>11</v>
      </c>
      <c r="G1604" s="9">
        <v>0</v>
      </c>
      <c r="H1604" s="9">
        <v>11</v>
      </c>
      <c r="I1604" s="8">
        <v>2.96</v>
      </c>
      <c r="J1604" s="8">
        <v>32.56</v>
      </c>
    </row>
    <row r="1605" spans="1:10" x14ac:dyDescent="0.25">
      <c r="A1605" t="s">
        <v>3624</v>
      </c>
      <c r="B1605" t="s">
        <v>1709</v>
      </c>
      <c r="C1605" t="s">
        <v>1710</v>
      </c>
      <c r="E1605" t="s">
        <v>119</v>
      </c>
      <c r="F1605" s="9">
        <v>6</v>
      </c>
      <c r="G1605" s="9">
        <v>2</v>
      </c>
      <c r="H1605" s="9">
        <v>4</v>
      </c>
      <c r="I1605" s="8">
        <v>13.05</v>
      </c>
      <c r="J1605" s="8">
        <v>78.3</v>
      </c>
    </row>
    <row r="1606" spans="1:10" x14ac:dyDescent="0.25">
      <c r="A1606" t="s">
        <v>3624</v>
      </c>
      <c r="B1606" t="s">
        <v>1709</v>
      </c>
      <c r="C1606" t="s">
        <v>1710</v>
      </c>
      <c r="E1606" t="s">
        <v>1201</v>
      </c>
      <c r="F1606" s="9">
        <v>29</v>
      </c>
      <c r="G1606" s="9">
        <v>10</v>
      </c>
      <c r="H1606" s="9">
        <v>19</v>
      </c>
      <c r="I1606" s="8">
        <v>13.14</v>
      </c>
      <c r="J1606" s="8">
        <v>381.06</v>
      </c>
    </row>
    <row r="1607" spans="1:10" x14ac:dyDescent="0.25">
      <c r="A1607" t="s">
        <v>3624</v>
      </c>
      <c r="B1607" t="s">
        <v>1709</v>
      </c>
      <c r="C1607" t="s">
        <v>1710</v>
      </c>
      <c r="E1607" t="s">
        <v>861</v>
      </c>
      <c r="F1607" s="9">
        <v>1</v>
      </c>
      <c r="G1607" s="9">
        <v>0</v>
      </c>
      <c r="H1607" s="9">
        <v>1</v>
      </c>
      <c r="I1607" s="8">
        <v>14.03</v>
      </c>
      <c r="J1607" s="8">
        <v>14.03</v>
      </c>
    </row>
    <row r="1608" spans="1:10" x14ac:dyDescent="0.25">
      <c r="A1608" t="s">
        <v>3624</v>
      </c>
      <c r="B1608" t="s">
        <v>1709</v>
      </c>
      <c r="C1608" t="s">
        <v>1710</v>
      </c>
      <c r="E1608" t="s">
        <v>4746</v>
      </c>
      <c r="F1608" s="9">
        <v>13</v>
      </c>
      <c r="G1608" s="9">
        <v>0</v>
      </c>
      <c r="H1608" s="9">
        <v>13</v>
      </c>
      <c r="I1608" s="8">
        <v>14.03</v>
      </c>
      <c r="J1608" s="8">
        <v>182.39</v>
      </c>
    </row>
    <row r="1609" spans="1:10" x14ac:dyDescent="0.25">
      <c r="A1609" t="s">
        <v>436</v>
      </c>
      <c r="B1609" t="s">
        <v>303</v>
      </c>
      <c r="C1609" t="s">
        <v>201</v>
      </c>
      <c r="E1609" t="s">
        <v>106</v>
      </c>
      <c r="F1609" s="9">
        <v>711</v>
      </c>
      <c r="G1609" s="9">
        <v>64</v>
      </c>
      <c r="H1609" s="9">
        <v>647</v>
      </c>
      <c r="I1609" s="8">
        <v>14.15</v>
      </c>
      <c r="J1609" s="8">
        <v>10060.65</v>
      </c>
    </row>
    <row r="1610" spans="1:10" x14ac:dyDescent="0.25">
      <c r="A1610" t="s">
        <v>436</v>
      </c>
      <c r="B1610" t="s">
        <v>303</v>
      </c>
      <c r="C1610" t="s">
        <v>201</v>
      </c>
      <c r="E1610" t="s">
        <v>108</v>
      </c>
      <c r="F1610" s="9">
        <v>96</v>
      </c>
      <c r="G1610" s="9">
        <v>0</v>
      </c>
      <c r="H1610" s="9">
        <v>96</v>
      </c>
      <c r="I1610" s="8">
        <v>14.03</v>
      </c>
      <c r="J1610" s="8">
        <v>1346.88</v>
      </c>
    </row>
    <row r="1611" spans="1:10" x14ac:dyDescent="0.25">
      <c r="A1611" t="s">
        <v>436</v>
      </c>
      <c r="B1611" t="s">
        <v>303</v>
      </c>
      <c r="C1611" t="s">
        <v>201</v>
      </c>
      <c r="E1611" t="s">
        <v>109</v>
      </c>
      <c r="F1611" s="9">
        <v>338</v>
      </c>
      <c r="G1611" s="9">
        <v>12</v>
      </c>
      <c r="H1611" s="9">
        <v>326</v>
      </c>
      <c r="I1611" s="8">
        <v>14.03</v>
      </c>
      <c r="J1611" s="8">
        <v>4742.1400000000003</v>
      </c>
    </row>
    <row r="1612" spans="1:10" x14ac:dyDescent="0.25">
      <c r="A1612" t="s">
        <v>436</v>
      </c>
      <c r="B1612" t="s">
        <v>303</v>
      </c>
      <c r="C1612" t="s">
        <v>201</v>
      </c>
      <c r="E1612" t="s">
        <v>113</v>
      </c>
      <c r="F1612" s="9">
        <v>482</v>
      </c>
      <c r="G1612" s="9">
        <v>11</v>
      </c>
      <c r="H1612" s="9">
        <v>471</v>
      </c>
      <c r="I1612" s="8">
        <v>14.24</v>
      </c>
      <c r="J1612" s="8">
        <v>6863.68</v>
      </c>
    </row>
    <row r="1613" spans="1:10" x14ac:dyDescent="0.25">
      <c r="A1613" t="s">
        <v>436</v>
      </c>
      <c r="B1613" t="s">
        <v>303</v>
      </c>
      <c r="C1613" t="s">
        <v>201</v>
      </c>
      <c r="E1613" t="s">
        <v>4746</v>
      </c>
      <c r="F1613" s="9">
        <v>1385</v>
      </c>
      <c r="G1613" s="9">
        <v>27</v>
      </c>
      <c r="H1613" s="9">
        <v>1358</v>
      </c>
      <c r="I1613" s="8">
        <v>14.03</v>
      </c>
      <c r="J1613" s="8">
        <v>19431.55</v>
      </c>
    </row>
    <row r="1614" spans="1:10" x14ac:dyDescent="0.25">
      <c r="A1614" t="s">
        <v>436</v>
      </c>
      <c r="B1614" t="s">
        <v>303</v>
      </c>
      <c r="C1614" t="s">
        <v>201</v>
      </c>
      <c r="E1614" t="s">
        <v>119</v>
      </c>
      <c r="F1614" s="9">
        <v>28</v>
      </c>
      <c r="G1614" s="9">
        <v>2</v>
      </c>
      <c r="H1614" s="9">
        <v>26</v>
      </c>
      <c r="I1614" s="8">
        <v>13.770300000000001</v>
      </c>
      <c r="J1614" s="8">
        <v>385.5684</v>
      </c>
    </row>
    <row r="1615" spans="1:10" x14ac:dyDescent="0.25">
      <c r="A1615" t="s">
        <v>436</v>
      </c>
      <c r="B1615" t="s">
        <v>303</v>
      </c>
      <c r="C1615" t="s">
        <v>201</v>
      </c>
      <c r="E1615" t="s">
        <v>1201</v>
      </c>
      <c r="F1615" s="9">
        <v>82</v>
      </c>
      <c r="G1615" s="9">
        <v>82</v>
      </c>
      <c r="H1615" s="9">
        <v>0</v>
      </c>
      <c r="I1615" s="8">
        <v>13.519600000000001</v>
      </c>
      <c r="J1615" s="8">
        <v>1108.6071999999999</v>
      </c>
    </row>
    <row r="1616" spans="1:10" x14ac:dyDescent="0.25">
      <c r="A1616" t="s">
        <v>436</v>
      </c>
      <c r="B1616" t="s">
        <v>303</v>
      </c>
      <c r="C1616" t="s">
        <v>201</v>
      </c>
      <c r="E1616" t="s">
        <v>820</v>
      </c>
      <c r="F1616" s="9">
        <v>47</v>
      </c>
      <c r="G1616" s="9">
        <v>3</v>
      </c>
      <c r="H1616" s="9">
        <v>44</v>
      </c>
      <c r="I1616" s="8">
        <v>14.03</v>
      </c>
      <c r="J1616" s="8">
        <v>659.41</v>
      </c>
    </row>
    <row r="1617" spans="1:10" x14ac:dyDescent="0.25">
      <c r="A1617" t="s">
        <v>436</v>
      </c>
      <c r="B1617" t="s">
        <v>303</v>
      </c>
      <c r="C1617" t="s">
        <v>201</v>
      </c>
      <c r="E1617" t="s">
        <v>861</v>
      </c>
      <c r="F1617" s="9">
        <v>4</v>
      </c>
      <c r="G1617" s="9">
        <v>1</v>
      </c>
      <c r="H1617" s="9">
        <v>3</v>
      </c>
      <c r="I1617" s="8">
        <v>14.03</v>
      </c>
      <c r="J1617" s="8">
        <v>56.12</v>
      </c>
    </row>
    <row r="1618" spans="1:10" x14ac:dyDescent="0.25">
      <c r="A1618" t="s">
        <v>436</v>
      </c>
      <c r="B1618" t="s">
        <v>303</v>
      </c>
      <c r="C1618" t="s">
        <v>201</v>
      </c>
      <c r="E1618" t="s">
        <v>15</v>
      </c>
      <c r="F1618" s="9">
        <v>350</v>
      </c>
      <c r="G1618" s="9">
        <v>235</v>
      </c>
      <c r="H1618" s="9">
        <v>115</v>
      </c>
      <c r="I1618" s="8">
        <v>21.2727</v>
      </c>
      <c r="J1618" s="8">
        <v>7445.4449999999997</v>
      </c>
    </row>
    <row r="1619" spans="1:10" x14ac:dyDescent="0.25">
      <c r="A1619" t="s">
        <v>496</v>
      </c>
      <c r="B1619" t="s">
        <v>304</v>
      </c>
      <c r="C1619" t="s">
        <v>305</v>
      </c>
      <c r="E1619" t="s">
        <v>109</v>
      </c>
      <c r="F1619" s="9">
        <v>33</v>
      </c>
      <c r="G1619" s="9">
        <v>4</v>
      </c>
      <c r="H1619" s="9">
        <v>29</v>
      </c>
      <c r="I1619" s="8">
        <v>36.49</v>
      </c>
      <c r="J1619" s="8">
        <v>1204.17</v>
      </c>
    </row>
    <row r="1620" spans="1:10" x14ac:dyDescent="0.25">
      <c r="A1620" t="s">
        <v>496</v>
      </c>
      <c r="B1620" t="s">
        <v>304</v>
      </c>
      <c r="C1620" t="s">
        <v>305</v>
      </c>
      <c r="E1620" t="s">
        <v>113</v>
      </c>
      <c r="F1620" s="9">
        <v>37</v>
      </c>
      <c r="G1620" s="9">
        <v>1</v>
      </c>
      <c r="H1620" s="9">
        <v>36</v>
      </c>
      <c r="I1620" s="8">
        <v>36.445</v>
      </c>
      <c r="J1620" s="8">
        <v>1348.4649999999999</v>
      </c>
    </row>
    <row r="1621" spans="1:10" x14ac:dyDescent="0.25">
      <c r="A1621" t="s">
        <v>496</v>
      </c>
      <c r="B1621" t="s">
        <v>304</v>
      </c>
      <c r="C1621" t="s">
        <v>305</v>
      </c>
      <c r="E1621" t="s">
        <v>119</v>
      </c>
      <c r="F1621" s="9">
        <v>1</v>
      </c>
      <c r="G1621" s="9">
        <v>0</v>
      </c>
      <c r="H1621" s="9">
        <v>1</v>
      </c>
      <c r="I1621" s="8">
        <v>35.512099999999997</v>
      </c>
      <c r="J1621" s="8">
        <v>35.512099999999997</v>
      </c>
    </row>
    <row r="1622" spans="1:10" x14ac:dyDescent="0.25">
      <c r="A1622" t="s">
        <v>496</v>
      </c>
      <c r="B1622" t="s">
        <v>304</v>
      </c>
      <c r="C1622" t="s">
        <v>305</v>
      </c>
      <c r="E1622" t="s">
        <v>1201</v>
      </c>
      <c r="F1622" s="9">
        <v>20</v>
      </c>
      <c r="G1622" s="9">
        <v>20</v>
      </c>
      <c r="H1622" s="9">
        <v>0</v>
      </c>
      <c r="I1622" s="8">
        <v>34.267200000000003</v>
      </c>
      <c r="J1622" s="8">
        <v>685.34400000000005</v>
      </c>
    </row>
    <row r="1623" spans="1:10" x14ac:dyDescent="0.25">
      <c r="A1623" t="s">
        <v>496</v>
      </c>
      <c r="B1623" t="s">
        <v>304</v>
      </c>
      <c r="C1623" t="s">
        <v>305</v>
      </c>
      <c r="E1623" t="s">
        <v>15</v>
      </c>
      <c r="F1623" s="9">
        <v>80</v>
      </c>
      <c r="G1623" s="9">
        <v>60</v>
      </c>
      <c r="H1623" s="9">
        <v>20</v>
      </c>
      <c r="I1623" s="8">
        <v>36.508099999999999</v>
      </c>
      <c r="J1623" s="8">
        <v>2920.6480000000001</v>
      </c>
    </row>
    <row r="1624" spans="1:10" x14ac:dyDescent="0.25">
      <c r="A1624" t="s">
        <v>496</v>
      </c>
      <c r="B1624" t="s">
        <v>304</v>
      </c>
      <c r="C1624" t="s">
        <v>305</v>
      </c>
      <c r="E1624" t="s">
        <v>820</v>
      </c>
      <c r="F1624" s="9">
        <v>5</v>
      </c>
      <c r="G1624" s="9">
        <v>0</v>
      </c>
      <c r="H1624" s="9">
        <v>5</v>
      </c>
      <c r="I1624" s="8">
        <v>36.17</v>
      </c>
      <c r="J1624" s="8">
        <v>180.85</v>
      </c>
    </row>
    <row r="1625" spans="1:10" x14ac:dyDescent="0.25">
      <c r="A1625" t="s">
        <v>496</v>
      </c>
      <c r="B1625" t="s">
        <v>304</v>
      </c>
      <c r="C1625" t="s">
        <v>305</v>
      </c>
      <c r="E1625" t="s">
        <v>861</v>
      </c>
      <c r="F1625" s="9">
        <v>2</v>
      </c>
      <c r="G1625" s="9">
        <v>0</v>
      </c>
      <c r="H1625" s="9">
        <v>2</v>
      </c>
      <c r="I1625" s="8">
        <v>36.17</v>
      </c>
      <c r="J1625" s="8">
        <v>72.34</v>
      </c>
    </row>
    <row r="1626" spans="1:10" x14ac:dyDescent="0.25">
      <c r="A1626" t="s">
        <v>496</v>
      </c>
      <c r="B1626" t="s">
        <v>304</v>
      </c>
      <c r="C1626" t="s">
        <v>305</v>
      </c>
      <c r="E1626" t="s">
        <v>106</v>
      </c>
      <c r="F1626" s="9">
        <v>10</v>
      </c>
      <c r="G1626" s="9">
        <v>7</v>
      </c>
      <c r="H1626" s="9">
        <v>3</v>
      </c>
      <c r="I1626" s="8">
        <v>36.17</v>
      </c>
      <c r="J1626" s="8">
        <v>361.7</v>
      </c>
    </row>
    <row r="1627" spans="1:10" x14ac:dyDescent="0.25">
      <c r="A1627" t="s">
        <v>496</v>
      </c>
      <c r="B1627" t="s">
        <v>304</v>
      </c>
      <c r="C1627" t="s">
        <v>305</v>
      </c>
      <c r="E1627" t="s">
        <v>4746</v>
      </c>
      <c r="F1627" s="9">
        <v>145</v>
      </c>
      <c r="G1627" s="9">
        <v>1</v>
      </c>
      <c r="H1627" s="9">
        <v>144</v>
      </c>
      <c r="I1627" s="8">
        <v>36.171300000000002</v>
      </c>
      <c r="J1627" s="8">
        <v>5244.8384999999998</v>
      </c>
    </row>
    <row r="1628" spans="1:10" x14ac:dyDescent="0.25">
      <c r="A1628" t="s">
        <v>468</v>
      </c>
      <c r="B1628" t="s">
        <v>306</v>
      </c>
      <c r="C1628" t="s">
        <v>307</v>
      </c>
      <c r="E1628" t="s">
        <v>113</v>
      </c>
      <c r="F1628" s="9">
        <v>75</v>
      </c>
      <c r="G1628" s="9">
        <v>15</v>
      </c>
      <c r="H1628" s="9">
        <v>60</v>
      </c>
      <c r="I1628" s="8">
        <v>1.0612999999999999</v>
      </c>
      <c r="J1628" s="8">
        <v>79.597499999999997</v>
      </c>
    </row>
    <row r="1629" spans="1:10" x14ac:dyDescent="0.25">
      <c r="A1629" t="s">
        <v>468</v>
      </c>
      <c r="B1629" t="s">
        <v>306</v>
      </c>
      <c r="C1629" t="s">
        <v>307</v>
      </c>
      <c r="E1629" t="s">
        <v>106</v>
      </c>
      <c r="F1629" s="9">
        <v>98</v>
      </c>
      <c r="G1629" s="9">
        <v>45</v>
      </c>
      <c r="H1629" s="9">
        <v>53</v>
      </c>
      <c r="I1629" s="8">
        <v>1.0612999999999999</v>
      </c>
      <c r="J1629" s="8">
        <v>104.0074</v>
      </c>
    </row>
    <row r="1630" spans="1:10" x14ac:dyDescent="0.25">
      <c r="A1630" t="s">
        <v>468</v>
      </c>
      <c r="B1630" t="s">
        <v>306</v>
      </c>
      <c r="C1630" t="s">
        <v>307</v>
      </c>
      <c r="E1630" t="s">
        <v>119</v>
      </c>
      <c r="F1630" s="9">
        <v>11</v>
      </c>
      <c r="G1630" s="9">
        <v>10</v>
      </c>
      <c r="H1630" s="9">
        <v>1</v>
      </c>
      <c r="I1630" s="8">
        <v>0.97919999999999996</v>
      </c>
      <c r="J1630" s="8">
        <v>10.7712</v>
      </c>
    </row>
    <row r="1631" spans="1:10" x14ac:dyDescent="0.25">
      <c r="A1631" t="s">
        <v>468</v>
      </c>
      <c r="B1631" t="s">
        <v>306</v>
      </c>
      <c r="C1631" t="s">
        <v>307</v>
      </c>
      <c r="E1631" t="s">
        <v>1201</v>
      </c>
      <c r="F1631" s="9">
        <v>40</v>
      </c>
      <c r="G1631" s="9">
        <v>40</v>
      </c>
      <c r="H1631" s="9">
        <v>0</v>
      </c>
      <c r="I1631" s="8">
        <v>0.94489999999999996</v>
      </c>
      <c r="J1631" s="8">
        <v>37.795999999999999</v>
      </c>
    </row>
    <row r="1632" spans="1:10" x14ac:dyDescent="0.25">
      <c r="A1632" t="s">
        <v>468</v>
      </c>
      <c r="B1632" t="s">
        <v>306</v>
      </c>
      <c r="C1632" t="s">
        <v>307</v>
      </c>
      <c r="E1632" t="s">
        <v>109</v>
      </c>
      <c r="F1632" s="9">
        <v>184</v>
      </c>
      <c r="G1632" s="9">
        <v>0</v>
      </c>
      <c r="H1632" s="9">
        <v>184</v>
      </c>
      <c r="I1632" s="8">
        <v>1</v>
      </c>
      <c r="J1632" s="8">
        <v>184</v>
      </c>
    </row>
    <row r="1633" spans="1:10" x14ac:dyDescent="0.25">
      <c r="A1633" t="s">
        <v>468</v>
      </c>
      <c r="B1633" t="s">
        <v>306</v>
      </c>
      <c r="C1633" t="s">
        <v>307</v>
      </c>
      <c r="E1633" t="s">
        <v>820</v>
      </c>
      <c r="F1633" s="9">
        <v>32</v>
      </c>
      <c r="G1633" s="9">
        <v>2</v>
      </c>
      <c r="H1633" s="9">
        <v>30</v>
      </c>
      <c r="I1633" s="8">
        <v>1</v>
      </c>
      <c r="J1633" s="8">
        <v>32</v>
      </c>
    </row>
    <row r="1634" spans="1:10" x14ac:dyDescent="0.25">
      <c r="A1634" t="s">
        <v>468</v>
      </c>
      <c r="B1634" t="s">
        <v>306</v>
      </c>
      <c r="C1634" t="s">
        <v>307</v>
      </c>
      <c r="E1634" t="s">
        <v>108</v>
      </c>
      <c r="F1634" s="9">
        <v>6</v>
      </c>
      <c r="G1634" s="9">
        <v>0</v>
      </c>
      <c r="H1634" s="9">
        <v>6</v>
      </c>
      <c r="I1634" s="8">
        <v>1</v>
      </c>
      <c r="J1634" s="8">
        <v>6</v>
      </c>
    </row>
    <row r="1635" spans="1:10" x14ac:dyDescent="0.25">
      <c r="A1635" t="s">
        <v>468</v>
      </c>
      <c r="B1635" t="s">
        <v>306</v>
      </c>
      <c r="C1635" t="s">
        <v>307</v>
      </c>
      <c r="E1635" t="s">
        <v>4746</v>
      </c>
      <c r="F1635" s="9">
        <v>351</v>
      </c>
      <c r="G1635" s="9">
        <v>11</v>
      </c>
      <c r="H1635" s="9">
        <v>340</v>
      </c>
      <c r="I1635" s="8">
        <v>1</v>
      </c>
      <c r="J1635" s="8">
        <v>351</v>
      </c>
    </row>
    <row r="1636" spans="1:10" x14ac:dyDescent="0.25">
      <c r="A1636" t="s">
        <v>468</v>
      </c>
      <c r="B1636" t="s">
        <v>306</v>
      </c>
      <c r="C1636" t="s">
        <v>307</v>
      </c>
      <c r="E1636" t="s">
        <v>15</v>
      </c>
      <c r="F1636" s="9">
        <v>110</v>
      </c>
      <c r="G1636" s="9">
        <v>100</v>
      </c>
      <c r="H1636" s="9">
        <v>10</v>
      </c>
      <c r="I1636" s="8">
        <v>0.99739999999999995</v>
      </c>
      <c r="J1636" s="8">
        <v>109.714</v>
      </c>
    </row>
    <row r="1637" spans="1:10" x14ac:dyDescent="0.25">
      <c r="A1637" t="s">
        <v>485</v>
      </c>
      <c r="B1637" t="s">
        <v>308</v>
      </c>
      <c r="C1637" t="s">
        <v>309</v>
      </c>
      <c r="E1637" t="s">
        <v>113</v>
      </c>
      <c r="F1637" s="9">
        <v>136</v>
      </c>
      <c r="G1637" s="9">
        <v>5</v>
      </c>
      <c r="H1637" s="9">
        <v>131</v>
      </c>
      <c r="I1637" s="8">
        <v>6.8304999999999998</v>
      </c>
      <c r="J1637" s="8">
        <v>928.94799999999998</v>
      </c>
    </row>
    <row r="1638" spans="1:10" x14ac:dyDescent="0.25">
      <c r="A1638" t="s">
        <v>485</v>
      </c>
      <c r="B1638" t="s">
        <v>308</v>
      </c>
      <c r="C1638" t="s">
        <v>309</v>
      </c>
      <c r="E1638" t="s">
        <v>1201</v>
      </c>
      <c r="F1638" s="9">
        <v>28</v>
      </c>
      <c r="G1638" s="9">
        <v>27</v>
      </c>
      <c r="H1638" s="9">
        <v>1</v>
      </c>
      <c r="I1638" s="8">
        <v>6.35</v>
      </c>
      <c r="J1638" s="8">
        <v>177.8</v>
      </c>
    </row>
    <row r="1639" spans="1:10" x14ac:dyDescent="0.25">
      <c r="A1639" t="s">
        <v>485</v>
      </c>
      <c r="B1639" t="s">
        <v>308</v>
      </c>
      <c r="C1639" t="s">
        <v>309</v>
      </c>
      <c r="E1639" t="s">
        <v>1398</v>
      </c>
      <c r="F1639" s="9">
        <v>2</v>
      </c>
      <c r="G1639" s="9">
        <v>2</v>
      </c>
      <c r="H1639" s="9">
        <v>0</v>
      </c>
      <c r="I1639" s="8">
        <v>6.1487999999999996</v>
      </c>
      <c r="J1639" s="8">
        <v>12.297599999999999</v>
      </c>
    </row>
    <row r="1640" spans="1:10" x14ac:dyDescent="0.25">
      <c r="A1640" t="s">
        <v>485</v>
      </c>
      <c r="B1640" t="s">
        <v>308</v>
      </c>
      <c r="C1640" t="s">
        <v>309</v>
      </c>
      <c r="E1640" t="s">
        <v>106</v>
      </c>
      <c r="F1640" s="9">
        <v>8</v>
      </c>
      <c r="G1640" s="9">
        <v>8</v>
      </c>
      <c r="H1640" s="9">
        <v>0</v>
      </c>
      <c r="I1640" s="8">
        <v>6.78</v>
      </c>
      <c r="J1640" s="8">
        <v>54.24</v>
      </c>
    </row>
    <row r="1641" spans="1:10" x14ac:dyDescent="0.25">
      <c r="A1641" t="s">
        <v>485</v>
      </c>
      <c r="B1641" t="s">
        <v>308</v>
      </c>
      <c r="C1641" t="s">
        <v>309</v>
      </c>
      <c r="E1641" t="s">
        <v>109</v>
      </c>
      <c r="F1641" s="9">
        <v>65</v>
      </c>
      <c r="G1641" s="9">
        <v>1</v>
      </c>
      <c r="H1641" s="9">
        <v>64</v>
      </c>
      <c r="I1641" s="8">
        <v>6.83</v>
      </c>
      <c r="J1641" s="8">
        <v>443.95</v>
      </c>
    </row>
    <row r="1642" spans="1:10" x14ac:dyDescent="0.25">
      <c r="A1642" t="s">
        <v>485</v>
      </c>
      <c r="B1642" t="s">
        <v>308</v>
      </c>
      <c r="C1642" t="s">
        <v>309</v>
      </c>
      <c r="E1642" t="s">
        <v>119</v>
      </c>
      <c r="F1642" s="9">
        <v>10</v>
      </c>
      <c r="G1642" s="9">
        <v>0</v>
      </c>
      <c r="H1642" s="9">
        <v>10</v>
      </c>
      <c r="I1642" s="8">
        <v>6.6557000000000004</v>
      </c>
      <c r="J1642" s="8">
        <v>66.557000000000002</v>
      </c>
    </row>
    <row r="1643" spans="1:10" x14ac:dyDescent="0.25">
      <c r="A1643" t="s">
        <v>485</v>
      </c>
      <c r="B1643" t="s">
        <v>308</v>
      </c>
      <c r="C1643" t="s">
        <v>309</v>
      </c>
      <c r="E1643" t="s">
        <v>820</v>
      </c>
      <c r="F1643" s="9">
        <v>45</v>
      </c>
      <c r="G1643" s="9">
        <v>0</v>
      </c>
      <c r="H1643" s="9">
        <v>45</v>
      </c>
      <c r="I1643" s="8">
        <v>6.78</v>
      </c>
      <c r="J1643" s="8">
        <v>305.10000000000002</v>
      </c>
    </row>
    <row r="1644" spans="1:10" x14ac:dyDescent="0.25">
      <c r="A1644" t="s">
        <v>485</v>
      </c>
      <c r="B1644" t="s">
        <v>308</v>
      </c>
      <c r="C1644" t="s">
        <v>309</v>
      </c>
      <c r="E1644" t="s">
        <v>861</v>
      </c>
      <c r="F1644" s="9">
        <v>1</v>
      </c>
      <c r="G1644" s="9">
        <v>0</v>
      </c>
      <c r="H1644" s="9">
        <v>1</v>
      </c>
      <c r="I1644" s="8">
        <v>6.78</v>
      </c>
      <c r="J1644" s="8">
        <v>6.78</v>
      </c>
    </row>
    <row r="1645" spans="1:10" x14ac:dyDescent="0.25">
      <c r="A1645" t="s">
        <v>485</v>
      </c>
      <c r="B1645" t="s">
        <v>308</v>
      </c>
      <c r="C1645" t="s">
        <v>309</v>
      </c>
      <c r="E1645" t="s">
        <v>4746</v>
      </c>
      <c r="F1645" s="9">
        <v>158</v>
      </c>
      <c r="G1645" s="9">
        <v>17</v>
      </c>
      <c r="H1645" s="9">
        <v>141</v>
      </c>
      <c r="I1645" s="8">
        <v>6.78</v>
      </c>
      <c r="J1645" s="8">
        <v>1071.24</v>
      </c>
    </row>
    <row r="1646" spans="1:10" x14ac:dyDescent="0.25">
      <c r="A1646" t="s">
        <v>485</v>
      </c>
      <c r="B1646" t="s">
        <v>308</v>
      </c>
      <c r="C1646" t="s">
        <v>309</v>
      </c>
      <c r="E1646" t="s">
        <v>15</v>
      </c>
      <c r="F1646" s="9">
        <v>137</v>
      </c>
      <c r="G1646" s="9">
        <v>112</v>
      </c>
      <c r="H1646" s="9">
        <v>25</v>
      </c>
      <c r="I1646" s="8">
        <v>6.8422999999999998</v>
      </c>
      <c r="J1646" s="8">
        <v>937.39509999999996</v>
      </c>
    </row>
    <row r="1647" spans="1:10" x14ac:dyDescent="0.25">
      <c r="A1647" t="s">
        <v>3625</v>
      </c>
      <c r="B1647" t="s">
        <v>1711</v>
      </c>
      <c r="C1647" t="s">
        <v>1712</v>
      </c>
      <c r="E1647" t="s">
        <v>108</v>
      </c>
      <c r="F1647" s="9">
        <v>1</v>
      </c>
      <c r="G1647" s="9">
        <v>0</v>
      </c>
      <c r="H1647" s="9">
        <v>1</v>
      </c>
      <c r="I1647" s="8">
        <v>103.06</v>
      </c>
      <c r="J1647" s="8">
        <v>103.06</v>
      </c>
    </row>
    <row r="1648" spans="1:10" x14ac:dyDescent="0.25">
      <c r="A1648" t="s">
        <v>3626</v>
      </c>
      <c r="B1648" t="s">
        <v>1713</v>
      </c>
      <c r="C1648" t="s">
        <v>1713</v>
      </c>
      <c r="E1648" t="s">
        <v>4746</v>
      </c>
      <c r="F1648" s="9">
        <v>0</v>
      </c>
      <c r="G1648" s="9">
        <v>0</v>
      </c>
      <c r="H1648" s="9">
        <v>0</v>
      </c>
      <c r="I1648" s="8">
        <v>43.85</v>
      </c>
      <c r="J1648" s="8">
        <v>0</v>
      </c>
    </row>
    <row r="1649" spans="1:10" x14ac:dyDescent="0.25">
      <c r="A1649" t="s">
        <v>3626</v>
      </c>
      <c r="B1649" t="s">
        <v>1713</v>
      </c>
      <c r="C1649" t="s">
        <v>1713</v>
      </c>
      <c r="E1649" t="s">
        <v>119</v>
      </c>
      <c r="F1649" s="9">
        <v>5</v>
      </c>
      <c r="G1649" s="9">
        <v>0</v>
      </c>
      <c r="H1649" s="9">
        <v>5</v>
      </c>
      <c r="I1649" s="8">
        <v>64.33</v>
      </c>
      <c r="J1649" s="8">
        <v>321.64999999999998</v>
      </c>
    </row>
    <row r="1650" spans="1:10" x14ac:dyDescent="0.25">
      <c r="A1650" t="s">
        <v>3626</v>
      </c>
      <c r="B1650" t="s">
        <v>1713</v>
      </c>
      <c r="C1650" t="s">
        <v>1713</v>
      </c>
      <c r="E1650" t="s">
        <v>109</v>
      </c>
      <c r="F1650" s="9">
        <v>5</v>
      </c>
      <c r="G1650" s="9">
        <v>0</v>
      </c>
      <c r="H1650" s="9">
        <v>5</v>
      </c>
      <c r="I1650" s="8">
        <v>68.790000000000006</v>
      </c>
      <c r="J1650" s="8">
        <v>343.95</v>
      </c>
    </row>
    <row r="1651" spans="1:10" x14ac:dyDescent="0.25">
      <c r="A1651" t="s">
        <v>3627</v>
      </c>
      <c r="B1651" t="s">
        <v>1714</v>
      </c>
      <c r="C1651" t="s">
        <v>1715</v>
      </c>
      <c r="E1651" t="s">
        <v>108</v>
      </c>
      <c r="F1651" s="9">
        <v>25</v>
      </c>
      <c r="G1651" s="9">
        <v>0</v>
      </c>
      <c r="H1651" s="9">
        <v>25</v>
      </c>
      <c r="I1651" s="8">
        <v>51.5</v>
      </c>
      <c r="J1651" s="8">
        <v>1287.5</v>
      </c>
    </row>
    <row r="1652" spans="1:10" x14ac:dyDescent="0.25">
      <c r="A1652" t="s">
        <v>3627</v>
      </c>
      <c r="B1652" t="s">
        <v>1714</v>
      </c>
      <c r="C1652" t="s">
        <v>1715</v>
      </c>
      <c r="E1652" t="s">
        <v>1201</v>
      </c>
      <c r="F1652" s="9">
        <v>11</v>
      </c>
      <c r="G1652" s="9">
        <v>10</v>
      </c>
      <c r="H1652" s="9">
        <v>1</v>
      </c>
      <c r="I1652" s="8">
        <v>75.19</v>
      </c>
      <c r="J1652" s="8">
        <v>827.09</v>
      </c>
    </row>
    <row r="1653" spans="1:10" x14ac:dyDescent="0.25">
      <c r="A1653" t="s">
        <v>3627</v>
      </c>
      <c r="B1653" t="s">
        <v>1714</v>
      </c>
      <c r="C1653" t="s">
        <v>1715</v>
      </c>
      <c r="E1653" t="s">
        <v>4746</v>
      </c>
      <c r="F1653" s="9">
        <v>10</v>
      </c>
      <c r="G1653" s="9">
        <v>0</v>
      </c>
      <c r="H1653" s="9">
        <v>10</v>
      </c>
      <c r="I1653" s="8">
        <v>80.260000000000005</v>
      </c>
      <c r="J1653" s="8">
        <v>802.6</v>
      </c>
    </row>
    <row r="1654" spans="1:10" x14ac:dyDescent="0.25">
      <c r="A1654" t="s">
        <v>3628</v>
      </c>
      <c r="B1654" t="s">
        <v>1716</v>
      </c>
      <c r="C1654" t="s">
        <v>1717</v>
      </c>
      <c r="E1654" t="s">
        <v>119</v>
      </c>
      <c r="F1654" s="9">
        <v>1</v>
      </c>
      <c r="G1654" s="9">
        <v>0</v>
      </c>
      <c r="H1654" s="9">
        <v>1</v>
      </c>
      <c r="I1654" s="8">
        <v>133.44</v>
      </c>
      <c r="J1654" s="8">
        <v>133.44</v>
      </c>
    </row>
    <row r="1655" spans="1:10" x14ac:dyDescent="0.25">
      <c r="A1655" t="s">
        <v>511</v>
      </c>
      <c r="B1655" t="s">
        <v>310</v>
      </c>
      <c r="C1655" t="s">
        <v>311</v>
      </c>
      <c r="E1655" t="s">
        <v>106</v>
      </c>
      <c r="F1655" s="9">
        <v>149</v>
      </c>
      <c r="G1655" s="9">
        <v>27</v>
      </c>
      <c r="H1655" s="9">
        <v>122</v>
      </c>
      <c r="I1655" s="8">
        <v>121.4</v>
      </c>
      <c r="J1655" s="8">
        <v>18088.599999999999</v>
      </c>
    </row>
    <row r="1656" spans="1:10" x14ac:dyDescent="0.25">
      <c r="A1656" t="s">
        <v>511</v>
      </c>
      <c r="B1656" t="s">
        <v>310</v>
      </c>
      <c r="C1656" t="s">
        <v>311</v>
      </c>
      <c r="E1656" t="s">
        <v>1398</v>
      </c>
      <c r="F1656" s="9">
        <v>2</v>
      </c>
      <c r="G1656" s="9">
        <v>1</v>
      </c>
      <c r="H1656" s="9">
        <v>1</v>
      </c>
      <c r="I1656" s="8">
        <v>123.1448</v>
      </c>
      <c r="J1656" s="8">
        <v>246.28960000000001</v>
      </c>
    </row>
    <row r="1657" spans="1:10" x14ac:dyDescent="0.25">
      <c r="A1657" t="s">
        <v>511</v>
      </c>
      <c r="B1657" t="s">
        <v>310</v>
      </c>
      <c r="C1657" t="s">
        <v>311</v>
      </c>
      <c r="E1657" t="s">
        <v>119</v>
      </c>
      <c r="F1657" s="9">
        <v>1</v>
      </c>
      <c r="G1657" s="9">
        <v>1</v>
      </c>
      <c r="H1657" s="9">
        <v>0</v>
      </c>
      <c r="I1657" s="8">
        <v>119.1897</v>
      </c>
      <c r="J1657" s="8">
        <v>119.1897</v>
      </c>
    </row>
    <row r="1658" spans="1:10" x14ac:dyDescent="0.25">
      <c r="A1658" t="s">
        <v>511</v>
      </c>
      <c r="B1658" t="s">
        <v>310</v>
      </c>
      <c r="C1658" t="s">
        <v>311</v>
      </c>
      <c r="E1658" t="s">
        <v>1201</v>
      </c>
      <c r="F1658" s="9">
        <v>24</v>
      </c>
      <c r="G1658" s="9">
        <v>24</v>
      </c>
      <c r="H1658" s="9">
        <v>0</v>
      </c>
      <c r="I1658" s="8">
        <v>115.01130000000001</v>
      </c>
      <c r="J1658" s="8">
        <v>2760.2712000000001</v>
      </c>
    </row>
    <row r="1659" spans="1:10" x14ac:dyDescent="0.25">
      <c r="A1659" t="s">
        <v>511</v>
      </c>
      <c r="B1659" t="s">
        <v>310</v>
      </c>
      <c r="C1659" t="s">
        <v>311</v>
      </c>
      <c r="E1659" t="s">
        <v>15</v>
      </c>
      <c r="F1659" s="9">
        <v>224</v>
      </c>
      <c r="G1659" s="9">
        <v>144</v>
      </c>
      <c r="H1659" s="9">
        <v>80</v>
      </c>
      <c r="I1659" s="8">
        <v>123.2497</v>
      </c>
      <c r="J1659" s="8">
        <v>27607.932799999999</v>
      </c>
    </row>
    <row r="1660" spans="1:10" x14ac:dyDescent="0.25">
      <c r="A1660" t="s">
        <v>511</v>
      </c>
      <c r="B1660" t="s">
        <v>310</v>
      </c>
      <c r="C1660" t="s">
        <v>311</v>
      </c>
      <c r="E1660" t="s">
        <v>113</v>
      </c>
      <c r="F1660" s="9">
        <v>21</v>
      </c>
      <c r="G1660" s="9">
        <v>10</v>
      </c>
      <c r="H1660" s="9">
        <v>11</v>
      </c>
      <c r="I1660" s="8">
        <v>122.32080000000001</v>
      </c>
      <c r="J1660" s="8">
        <v>2568.7368000000001</v>
      </c>
    </row>
    <row r="1661" spans="1:10" x14ac:dyDescent="0.25">
      <c r="A1661" t="s">
        <v>511</v>
      </c>
      <c r="B1661" t="s">
        <v>310</v>
      </c>
      <c r="C1661" t="s">
        <v>311</v>
      </c>
      <c r="E1661" t="s">
        <v>109</v>
      </c>
      <c r="F1661" s="9">
        <v>77</v>
      </c>
      <c r="G1661" s="9">
        <v>0</v>
      </c>
      <c r="H1661" s="9">
        <v>77</v>
      </c>
      <c r="I1661" s="8">
        <v>121.40219999999999</v>
      </c>
      <c r="J1661" s="8">
        <v>9347.9694</v>
      </c>
    </row>
    <row r="1662" spans="1:10" x14ac:dyDescent="0.25">
      <c r="A1662" t="s">
        <v>511</v>
      </c>
      <c r="B1662" t="s">
        <v>310</v>
      </c>
      <c r="C1662" t="s">
        <v>311</v>
      </c>
      <c r="E1662" t="s">
        <v>820</v>
      </c>
      <c r="F1662" s="9">
        <v>17</v>
      </c>
      <c r="G1662" s="9">
        <v>0</v>
      </c>
      <c r="H1662" s="9">
        <v>17</v>
      </c>
      <c r="I1662" s="8">
        <v>121.4</v>
      </c>
      <c r="J1662" s="8">
        <v>2063.8000000000002</v>
      </c>
    </row>
    <row r="1663" spans="1:10" x14ac:dyDescent="0.25">
      <c r="A1663" t="s">
        <v>511</v>
      </c>
      <c r="B1663" t="s">
        <v>310</v>
      </c>
      <c r="C1663" t="s">
        <v>311</v>
      </c>
      <c r="E1663" t="s">
        <v>861</v>
      </c>
      <c r="F1663" s="9">
        <v>4</v>
      </c>
      <c r="G1663" s="9">
        <v>1</v>
      </c>
      <c r="H1663" s="9">
        <v>3</v>
      </c>
      <c r="I1663" s="8">
        <v>121.4</v>
      </c>
      <c r="J1663" s="8">
        <v>485.6</v>
      </c>
    </row>
    <row r="1664" spans="1:10" x14ac:dyDescent="0.25">
      <c r="A1664" t="s">
        <v>511</v>
      </c>
      <c r="B1664" t="s">
        <v>310</v>
      </c>
      <c r="C1664" t="s">
        <v>311</v>
      </c>
      <c r="E1664" t="s">
        <v>4746</v>
      </c>
      <c r="F1664" s="9">
        <v>290</v>
      </c>
      <c r="G1664" s="9">
        <v>22</v>
      </c>
      <c r="H1664" s="9">
        <v>268</v>
      </c>
      <c r="I1664" s="8">
        <v>121.40219999999999</v>
      </c>
      <c r="J1664" s="8">
        <v>35206.637999999999</v>
      </c>
    </row>
    <row r="1665" spans="1:10" x14ac:dyDescent="0.25">
      <c r="A1665" t="s">
        <v>511</v>
      </c>
      <c r="B1665" t="s">
        <v>310</v>
      </c>
      <c r="C1665" t="s">
        <v>311</v>
      </c>
      <c r="E1665" t="s">
        <v>1597</v>
      </c>
      <c r="F1665" s="9">
        <v>2</v>
      </c>
      <c r="G1665" s="9">
        <v>0</v>
      </c>
      <c r="H1665" s="9">
        <v>2</v>
      </c>
      <c r="I1665" s="8">
        <v>121.4</v>
      </c>
      <c r="J1665" s="8">
        <v>242.8</v>
      </c>
    </row>
    <row r="1666" spans="1:10" x14ac:dyDescent="0.25">
      <c r="A1666" t="s">
        <v>3630</v>
      </c>
      <c r="B1666" t="s">
        <v>1720</v>
      </c>
      <c r="C1666" t="s">
        <v>302</v>
      </c>
      <c r="E1666" t="s">
        <v>106</v>
      </c>
      <c r="F1666" s="9">
        <v>2</v>
      </c>
      <c r="G1666" s="9">
        <v>0</v>
      </c>
      <c r="H1666" s="9">
        <v>2</v>
      </c>
      <c r="I1666" s="8">
        <v>0</v>
      </c>
      <c r="J1666" s="8">
        <v>0</v>
      </c>
    </row>
    <row r="1667" spans="1:10" x14ac:dyDescent="0.25">
      <c r="A1667" t="s">
        <v>3631</v>
      </c>
      <c r="B1667" t="s">
        <v>1721</v>
      </c>
      <c r="C1667" t="s">
        <v>1722</v>
      </c>
      <c r="E1667" t="s">
        <v>106</v>
      </c>
      <c r="F1667" s="9">
        <v>55</v>
      </c>
      <c r="G1667" s="9">
        <v>3</v>
      </c>
      <c r="H1667" s="9">
        <v>52</v>
      </c>
      <c r="I1667" s="8">
        <v>20.57</v>
      </c>
      <c r="J1667" s="8">
        <v>1131.3499999999999</v>
      </c>
    </row>
    <row r="1668" spans="1:10" x14ac:dyDescent="0.25">
      <c r="A1668" t="s">
        <v>3631</v>
      </c>
      <c r="B1668" t="s">
        <v>1721</v>
      </c>
      <c r="C1668" t="s">
        <v>1722</v>
      </c>
      <c r="E1668" t="s">
        <v>4746</v>
      </c>
      <c r="F1668" s="9">
        <v>4</v>
      </c>
      <c r="G1668" s="9">
        <v>4</v>
      </c>
      <c r="H1668" s="9">
        <v>0</v>
      </c>
      <c r="I1668" s="8">
        <v>19.404900000000001</v>
      </c>
      <c r="J1668" s="8">
        <v>77.619600000000005</v>
      </c>
    </row>
    <row r="1669" spans="1:10" x14ac:dyDescent="0.25">
      <c r="A1669" t="s">
        <v>3631</v>
      </c>
      <c r="B1669" t="s">
        <v>1721</v>
      </c>
      <c r="C1669" t="s">
        <v>1722</v>
      </c>
      <c r="E1669" t="s">
        <v>113</v>
      </c>
      <c r="F1669" s="9">
        <v>45</v>
      </c>
      <c r="G1669" s="9">
        <v>2</v>
      </c>
      <c r="H1669" s="9">
        <v>43</v>
      </c>
      <c r="I1669" s="8">
        <v>19.6311</v>
      </c>
      <c r="J1669" s="8">
        <v>883.39949999999999</v>
      </c>
    </row>
    <row r="1670" spans="1:10" x14ac:dyDescent="0.25">
      <c r="A1670" t="s">
        <v>3631</v>
      </c>
      <c r="B1670" t="s">
        <v>1721</v>
      </c>
      <c r="C1670" t="s">
        <v>1722</v>
      </c>
      <c r="E1670" t="s">
        <v>109</v>
      </c>
      <c r="F1670" s="9">
        <v>22</v>
      </c>
      <c r="G1670" s="9">
        <v>0</v>
      </c>
      <c r="H1670" s="9">
        <v>22</v>
      </c>
      <c r="I1670" s="8">
        <v>20.260000000000002</v>
      </c>
      <c r="J1670" s="8">
        <v>445.72</v>
      </c>
    </row>
    <row r="1671" spans="1:10" x14ac:dyDescent="0.25">
      <c r="A1671" t="s">
        <v>3631</v>
      </c>
      <c r="B1671" t="s">
        <v>1721</v>
      </c>
      <c r="C1671" t="s">
        <v>1722</v>
      </c>
      <c r="E1671" t="s">
        <v>15</v>
      </c>
      <c r="F1671" s="9">
        <v>10</v>
      </c>
      <c r="G1671" s="9">
        <v>5</v>
      </c>
      <c r="H1671" s="9">
        <v>5</v>
      </c>
      <c r="I1671" s="8">
        <v>20.4483</v>
      </c>
      <c r="J1671" s="8">
        <v>204.483</v>
      </c>
    </row>
    <row r="1672" spans="1:10" x14ac:dyDescent="0.25">
      <c r="A1672" t="s">
        <v>3632</v>
      </c>
      <c r="B1672" t="s">
        <v>1723</v>
      </c>
      <c r="C1672" t="s">
        <v>1724</v>
      </c>
      <c r="E1672" t="s">
        <v>119</v>
      </c>
      <c r="F1672" s="9">
        <v>5</v>
      </c>
      <c r="G1672" s="9">
        <v>0</v>
      </c>
      <c r="H1672" s="9">
        <v>5</v>
      </c>
      <c r="I1672" s="8">
        <v>0</v>
      </c>
      <c r="J1672" s="8">
        <v>0</v>
      </c>
    </row>
    <row r="1673" spans="1:10" x14ac:dyDescent="0.25">
      <c r="A1673" t="s">
        <v>605</v>
      </c>
      <c r="B1673" t="s">
        <v>312</v>
      </c>
      <c r="C1673" t="s">
        <v>313</v>
      </c>
      <c r="E1673" t="s">
        <v>15</v>
      </c>
      <c r="F1673" s="9">
        <v>19</v>
      </c>
      <c r="G1673" s="9">
        <v>15</v>
      </c>
      <c r="H1673" s="9">
        <v>4</v>
      </c>
      <c r="I1673" s="8">
        <v>31.4589</v>
      </c>
      <c r="J1673" s="8">
        <v>597.71910000000003</v>
      </c>
    </row>
    <row r="1674" spans="1:10" x14ac:dyDescent="0.25">
      <c r="A1674" t="s">
        <v>2795</v>
      </c>
      <c r="B1674" t="s">
        <v>1726</v>
      </c>
      <c r="C1674" t="s">
        <v>1727</v>
      </c>
      <c r="E1674" t="s">
        <v>113</v>
      </c>
      <c r="F1674" s="9">
        <v>22</v>
      </c>
      <c r="G1674" s="9">
        <v>10</v>
      </c>
      <c r="H1674" s="9">
        <v>12</v>
      </c>
      <c r="I1674" s="8">
        <v>31.17</v>
      </c>
      <c r="J1674" s="8">
        <v>685.74</v>
      </c>
    </row>
    <row r="1675" spans="1:10" x14ac:dyDescent="0.25">
      <c r="A1675" t="s">
        <v>2795</v>
      </c>
      <c r="B1675" t="s">
        <v>1726</v>
      </c>
      <c r="C1675" t="s">
        <v>1727</v>
      </c>
      <c r="E1675" t="s">
        <v>4746</v>
      </c>
      <c r="F1675" s="9">
        <v>18</v>
      </c>
      <c r="G1675" s="9">
        <v>17</v>
      </c>
      <c r="H1675" s="9">
        <v>1</v>
      </c>
      <c r="I1675" s="8">
        <v>30.201599999999999</v>
      </c>
      <c r="J1675" s="8">
        <v>543.62879999999996</v>
      </c>
    </row>
    <row r="1676" spans="1:10" x14ac:dyDescent="0.25">
      <c r="A1676" t="s">
        <v>2795</v>
      </c>
      <c r="B1676" t="s">
        <v>1726</v>
      </c>
      <c r="C1676" t="s">
        <v>1727</v>
      </c>
      <c r="E1676" t="s">
        <v>109</v>
      </c>
      <c r="F1676" s="9">
        <v>10</v>
      </c>
      <c r="G1676" s="9">
        <v>3</v>
      </c>
      <c r="H1676" s="9">
        <v>7</v>
      </c>
      <c r="I1676" s="8">
        <v>31.17</v>
      </c>
      <c r="J1676" s="8">
        <v>311.7</v>
      </c>
    </row>
    <row r="1677" spans="1:10" x14ac:dyDescent="0.25">
      <c r="A1677" t="s">
        <v>2795</v>
      </c>
      <c r="B1677" t="s">
        <v>1726</v>
      </c>
      <c r="C1677" t="s">
        <v>1727</v>
      </c>
      <c r="E1677" t="s">
        <v>1201</v>
      </c>
      <c r="F1677" s="9">
        <v>30</v>
      </c>
      <c r="G1677" s="9">
        <v>30</v>
      </c>
      <c r="H1677" s="9">
        <v>0</v>
      </c>
      <c r="I1677" s="8">
        <v>30.043600000000001</v>
      </c>
      <c r="J1677" s="8">
        <v>901.30799999999999</v>
      </c>
    </row>
    <row r="1678" spans="1:10" x14ac:dyDescent="0.25">
      <c r="A1678" t="s">
        <v>2795</v>
      </c>
      <c r="B1678" t="s">
        <v>1726</v>
      </c>
      <c r="C1678" t="s">
        <v>1727</v>
      </c>
      <c r="E1678" t="s">
        <v>820</v>
      </c>
      <c r="F1678" s="9">
        <v>11</v>
      </c>
      <c r="G1678" s="9">
        <v>1</v>
      </c>
      <c r="H1678" s="9">
        <v>10</v>
      </c>
      <c r="I1678" s="8">
        <v>30.6007</v>
      </c>
      <c r="J1678" s="8">
        <v>336.60770000000002</v>
      </c>
    </row>
    <row r="1679" spans="1:10" x14ac:dyDescent="0.25">
      <c r="A1679" t="s">
        <v>2795</v>
      </c>
      <c r="B1679" t="s">
        <v>1726</v>
      </c>
      <c r="C1679" t="s">
        <v>1727</v>
      </c>
      <c r="E1679" t="s">
        <v>4746</v>
      </c>
      <c r="F1679" s="9">
        <v>141</v>
      </c>
      <c r="G1679" s="9">
        <v>11</v>
      </c>
      <c r="H1679" s="9">
        <v>130</v>
      </c>
      <c r="I1679" s="8">
        <v>31.17</v>
      </c>
      <c r="J1679" s="8">
        <v>4394.97</v>
      </c>
    </row>
    <row r="1680" spans="1:10" x14ac:dyDescent="0.25">
      <c r="A1680" t="s">
        <v>2795</v>
      </c>
      <c r="B1680" t="s">
        <v>1726</v>
      </c>
      <c r="C1680" t="s">
        <v>1727</v>
      </c>
      <c r="E1680" t="s">
        <v>106</v>
      </c>
      <c r="F1680" s="9">
        <v>121</v>
      </c>
      <c r="G1680" s="9">
        <v>17</v>
      </c>
      <c r="H1680" s="9">
        <v>104</v>
      </c>
      <c r="I1680" s="8">
        <v>31.17</v>
      </c>
      <c r="J1680" s="8">
        <v>3771.57</v>
      </c>
    </row>
    <row r="1681" spans="1:10" x14ac:dyDescent="0.25">
      <c r="A1681" t="s">
        <v>2795</v>
      </c>
      <c r="B1681" t="s">
        <v>1726</v>
      </c>
      <c r="C1681" t="s">
        <v>1727</v>
      </c>
      <c r="E1681" t="s">
        <v>15</v>
      </c>
      <c r="F1681" s="9">
        <v>2</v>
      </c>
      <c r="G1681" s="9">
        <v>0</v>
      </c>
      <c r="H1681" s="9">
        <v>2</v>
      </c>
      <c r="I1681" s="8">
        <v>31.168700000000001</v>
      </c>
      <c r="J1681" s="8">
        <v>62.337400000000002</v>
      </c>
    </row>
    <row r="1682" spans="1:10" x14ac:dyDescent="0.25">
      <c r="A1682" t="s">
        <v>4500</v>
      </c>
      <c r="B1682" t="s">
        <v>4501</v>
      </c>
      <c r="C1682" t="s">
        <v>4502</v>
      </c>
      <c r="E1682" t="s">
        <v>109</v>
      </c>
      <c r="F1682" s="9">
        <v>10</v>
      </c>
      <c r="G1682" s="9">
        <v>0</v>
      </c>
      <c r="H1682" s="9">
        <v>10</v>
      </c>
      <c r="I1682" s="8">
        <v>19.636299999999999</v>
      </c>
      <c r="J1682" s="8">
        <v>196.363</v>
      </c>
    </row>
    <row r="1683" spans="1:10" x14ac:dyDescent="0.25">
      <c r="A1683" t="s">
        <v>4500</v>
      </c>
      <c r="B1683" t="s">
        <v>4501</v>
      </c>
      <c r="C1683" t="s">
        <v>4502</v>
      </c>
      <c r="E1683" t="s">
        <v>4746</v>
      </c>
      <c r="F1683" s="9">
        <v>70</v>
      </c>
      <c r="G1683" s="9">
        <v>0</v>
      </c>
      <c r="H1683" s="9">
        <v>70</v>
      </c>
      <c r="I1683" s="8">
        <v>19.636299999999999</v>
      </c>
      <c r="J1683" s="8">
        <v>1374.5409999999999</v>
      </c>
    </row>
    <row r="1684" spans="1:10" x14ac:dyDescent="0.25">
      <c r="A1684" t="s">
        <v>502</v>
      </c>
      <c r="B1684" t="s">
        <v>314</v>
      </c>
      <c r="C1684" t="s">
        <v>315</v>
      </c>
      <c r="E1684" t="s">
        <v>1201</v>
      </c>
      <c r="F1684" s="9">
        <v>21</v>
      </c>
      <c r="G1684" s="9">
        <v>11</v>
      </c>
      <c r="H1684" s="9">
        <v>10</v>
      </c>
      <c r="I1684" s="8">
        <v>2.2799999999999998</v>
      </c>
      <c r="J1684" s="8">
        <v>47.88</v>
      </c>
    </row>
    <row r="1685" spans="1:10" x14ac:dyDescent="0.25">
      <c r="A1685" t="s">
        <v>502</v>
      </c>
      <c r="B1685" t="s">
        <v>314</v>
      </c>
      <c r="C1685" t="s">
        <v>315</v>
      </c>
      <c r="E1685" t="s">
        <v>4746</v>
      </c>
      <c r="F1685" s="9">
        <v>56</v>
      </c>
      <c r="G1685" s="9">
        <v>0</v>
      </c>
      <c r="H1685" s="9">
        <v>56</v>
      </c>
      <c r="I1685" s="8">
        <v>2.4300000000000002</v>
      </c>
      <c r="J1685" s="8">
        <v>136.08000000000001</v>
      </c>
    </row>
    <row r="1686" spans="1:10" x14ac:dyDescent="0.25">
      <c r="A1686" t="s">
        <v>502</v>
      </c>
      <c r="B1686" t="s">
        <v>314</v>
      </c>
      <c r="C1686" t="s">
        <v>315</v>
      </c>
      <c r="E1686" t="s">
        <v>113</v>
      </c>
      <c r="F1686" s="9">
        <v>31</v>
      </c>
      <c r="G1686" s="9">
        <v>3</v>
      </c>
      <c r="H1686" s="9">
        <v>28</v>
      </c>
      <c r="I1686" s="8">
        <v>2.4496000000000002</v>
      </c>
      <c r="J1686" s="8">
        <v>75.937600000000003</v>
      </c>
    </row>
    <row r="1687" spans="1:10" x14ac:dyDescent="0.25">
      <c r="A1687" t="s">
        <v>502</v>
      </c>
      <c r="B1687" t="s">
        <v>314</v>
      </c>
      <c r="C1687" t="s">
        <v>315</v>
      </c>
      <c r="E1687" t="s">
        <v>106</v>
      </c>
      <c r="F1687" s="9">
        <v>4</v>
      </c>
      <c r="G1687" s="9">
        <v>4</v>
      </c>
      <c r="H1687" s="9">
        <v>0</v>
      </c>
      <c r="I1687" s="8">
        <v>2.4156</v>
      </c>
      <c r="J1687" s="8">
        <v>9.6623999999999999</v>
      </c>
    </row>
    <row r="1688" spans="1:10" x14ac:dyDescent="0.25">
      <c r="A1688" t="s">
        <v>502</v>
      </c>
      <c r="B1688" t="s">
        <v>314</v>
      </c>
      <c r="C1688" t="s">
        <v>315</v>
      </c>
      <c r="E1688" t="s">
        <v>15</v>
      </c>
      <c r="F1688" s="9">
        <v>50</v>
      </c>
      <c r="G1688" s="9">
        <v>50</v>
      </c>
      <c r="H1688" s="9">
        <v>0</v>
      </c>
      <c r="I1688" s="8">
        <v>2.4538000000000002</v>
      </c>
      <c r="J1688" s="8">
        <v>122.69</v>
      </c>
    </row>
    <row r="1689" spans="1:10" x14ac:dyDescent="0.25">
      <c r="A1689" t="s">
        <v>502</v>
      </c>
      <c r="B1689" t="s">
        <v>314</v>
      </c>
      <c r="C1689" t="s">
        <v>315</v>
      </c>
      <c r="E1689" t="s">
        <v>861</v>
      </c>
      <c r="F1689" s="9">
        <v>16</v>
      </c>
      <c r="G1689" s="9">
        <v>0</v>
      </c>
      <c r="H1689" s="9">
        <v>16</v>
      </c>
      <c r="I1689" s="8">
        <v>2.4300000000000002</v>
      </c>
      <c r="J1689" s="8">
        <v>38.880000000000003</v>
      </c>
    </row>
    <row r="1690" spans="1:10" x14ac:dyDescent="0.25">
      <c r="A1690" t="s">
        <v>502</v>
      </c>
      <c r="B1690" t="s">
        <v>314</v>
      </c>
      <c r="C1690" t="s">
        <v>315</v>
      </c>
      <c r="E1690" t="s">
        <v>109</v>
      </c>
      <c r="F1690" s="9">
        <v>25</v>
      </c>
      <c r="G1690" s="9">
        <v>0</v>
      </c>
      <c r="H1690" s="9">
        <v>25</v>
      </c>
      <c r="I1690" s="8">
        <v>2.4312</v>
      </c>
      <c r="J1690" s="8">
        <v>60.78</v>
      </c>
    </row>
    <row r="1691" spans="1:10" x14ac:dyDescent="0.25">
      <c r="A1691" t="s">
        <v>606</v>
      </c>
      <c r="B1691" t="s">
        <v>316</v>
      </c>
      <c r="C1691" t="s">
        <v>317</v>
      </c>
      <c r="E1691" t="s">
        <v>1201</v>
      </c>
      <c r="F1691" s="9">
        <v>36</v>
      </c>
      <c r="G1691" s="9">
        <v>36</v>
      </c>
      <c r="H1691" s="9">
        <v>0</v>
      </c>
      <c r="I1691" s="8">
        <v>9.7642000000000007</v>
      </c>
      <c r="J1691" s="8">
        <v>351.51119999999997</v>
      </c>
    </row>
    <row r="1692" spans="1:10" x14ac:dyDescent="0.25">
      <c r="A1692" t="s">
        <v>606</v>
      </c>
      <c r="B1692" t="s">
        <v>316</v>
      </c>
      <c r="C1692" t="s">
        <v>317</v>
      </c>
      <c r="E1692" t="s">
        <v>861</v>
      </c>
      <c r="F1692" s="9">
        <v>1</v>
      </c>
      <c r="G1692" s="9">
        <v>0</v>
      </c>
      <c r="H1692" s="9">
        <v>1</v>
      </c>
      <c r="I1692" s="8">
        <v>10.130000000000001</v>
      </c>
      <c r="J1692" s="8">
        <v>10.130000000000001</v>
      </c>
    </row>
    <row r="1693" spans="1:10" x14ac:dyDescent="0.25">
      <c r="A1693" t="s">
        <v>606</v>
      </c>
      <c r="B1693" t="s">
        <v>316</v>
      </c>
      <c r="C1693" t="s">
        <v>317</v>
      </c>
      <c r="E1693" t="s">
        <v>15</v>
      </c>
      <c r="F1693" s="9">
        <v>115</v>
      </c>
      <c r="G1693" s="9">
        <v>65</v>
      </c>
      <c r="H1693" s="9">
        <v>50</v>
      </c>
      <c r="I1693" s="8">
        <v>10.129799999999999</v>
      </c>
      <c r="J1693" s="8">
        <v>1164.9269999999999</v>
      </c>
    </row>
    <row r="1694" spans="1:10" x14ac:dyDescent="0.25">
      <c r="A1694" t="s">
        <v>606</v>
      </c>
      <c r="B1694" t="s">
        <v>316</v>
      </c>
      <c r="C1694" t="s">
        <v>317</v>
      </c>
      <c r="E1694" t="s">
        <v>4746</v>
      </c>
      <c r="F1694" s="9">
        <v>37</v>
      </c>
      <c r="G1694" s="9">
        <v>4</v>
      </c>
      <c r="H1694" s="9">
        <v>33</v>
      </c>
      <c r="I1694" s="8">
        <v>10.130000000000001</v>
      </c>
      <c r="J1694" s="8">
        <v>374.81</v>
      </c>
    </row>
    <row r="1695" spans="1:10" x14ac:dyDescent="0.25">
      <c r="A1695" t="s">
        <v>2872</v>
      </c>
      <c r="B1695" t="s">
        <v>1728</v>
      </c>
      <c r="C1695" t="s">
        <v>1729</v>
      </c>
      <c r="E1695" t="s">
        <v>4746</v>
      </c>
      <c r="F1695" s="9">
        <v>167</v>
      </c>
      <c r="G1695" s="9">
        <v>10</v>
      </c>
      <c r="H1695" s="9">
        <v>157</v>
      </c>
      <c r="I1695" s="8">
        <v>10.130000000000001</v>
      </c>
      <c r="J1695" s="8">
        <v>1691.71</v>
      </c>
    </row>
    <row r="1696" spans="1:10" x14ac:dyDescent="0.25">
      <c r="A1696" t="s">
        <v>2872</v>
      </c>
      <c r="B1696" t="s">
        <v>1728</v>
      </c>
      <c r="C1696" t="s">
        <v>1729</v>
      </c>
      <c r="E1696" t="s">
        <v>15</v>
      </c>
      <c r="F1696" s="9">
        <v>80</v>
      </c>
      <c r="G1696" s="9">
        <v>0</v>
      </c>
      <c r="H1696" s="9">
        <v>80</v>
      </c>
      <c r="I1696" s="8">
        <v>10.129799999999999</v>
      </c>
      <c r="J1696" s="8">
        <v>810.38400000000001</v>
      </c>
    </row>
    <row r="1697" spans="1:10" x14ac:dyDescent="0.25">
      <c r="A1697" t="s">
        <v>2872</v>
      </c>
      <c r="B1697" t="s">
        <v>1728</v>
      </c>
      <c r="C1697" t="s">
        <v>1729</v>
      </c>
      <c r="E1697" t="s">
        <v>106</v>
      </c>
      <c r="F1697" s="9">
        <v>287</v>
      </c>
      <c r="G1697" s="9">
        <v>33</v>
      </c>
      <c r="H1697" s="9">
        <v>254</v>
      </c>
      <c r="I1697" s="8">
        <v>10.130000000000001</v>
      </c>
      <c r="J1697" s="8">
        <v>2907.31</v>
      </c>
    </row>
    <row r="1698" spans="1:10" x14ac:dyDescent="0.25">
      <c r="A1698" t="s">
        <v>486</v>
      </c>
      <c r="B1698" t="s">
        <v>318</v>
      </c>
      <c r="C1698" t="s">
        <v>319</v>
      </c>
      <c r="D1698" t="s">
        <v>1659</v>
      </c>
      <c r="E1698" t="s">
        <v>106</v>
      </c>
      <c r="F1698" s="9">
        <v>205</v>
      </c>
      <c r="G1698" s="9">
        <v>37</v>
      </c>
      <c r="H1698" s="9">
        <v>168</v>
      </c>
      <c r="I1698" s="8">
        <v>2.42</v>
      </c>
      <c r="J1698" s="8">
        <v>496.1</v>
      </c>
    </row>
    <row r="1699" spans="1:10" x14ac:dyDescent="0.25">
      <c r="A1699" t="s">
        <v>486</v>
      </c>
      <c r="B1699" t="s">
        <v>318</v>
      </c>
      <c r="C1699" t="s">
        <v>319</v>
      </c>
      <c r="D1699" t="s">
        <v>1659</v>
      </c>
      <c r="E1699" t="s">
        <v>109</v>
      </c>
      <c r="F1699" s="9">
        <v>68</v>
      </c>
      <c r="G1699" s="9">
        <v>2</v>
      </c>
      <c r="H1699" s="9">
        <v>66</v>
      </c>
      <c r="I1699" s="8">
        <v>2.44</v>
      </c>
      <c r="J1699" s="8">
        <v>165.92</v>
      </c>
    </row>
    <row r="1700" spans="1:10" x14ac:dyDescent="0.25">
      <c r="A1700" t="s">
        <v>486</v>
      </c>
      <c r="B1700" t="s">
        <v>318</v>
      </c>
      <c r="C1700" t="s">
        <v>319</v>
      </c>
      <c r="D1700" t="s">
        <v>1659</v>
      </c>
      <c r="E1700" t="s">
        <v>752</v>
      </c>
      <c r="F1700" s="9">
        <v>1</v>
      </c>
      <c r="G1700" s="9">
        <v>0</v>
      </c>
      <c r="H1700" s="9">
        <v>1</v>
      </c>
      <c r="I1700" s="8">
        <v>2.2808000000000002</v>
      </c>
      <c r="J1700" s="8">
        <v>2.2808000000000002</v>
      </c>
    </row>
    <row r="1701" spans="1:10" x14ac:dyDescent="0.25">
      <c r="A1701" t="s">
        <v>486</v>
      </c>
      <c r="B1701" t="s">
        <v>318</v>
      </c>
      <c r="C1701" t="s">
        <v>319</v>
      </c>
      <c r="D1701" t="s">
        <v>1659</v>
      </c>
      <c r="E1701" t="s">
        <v>113</v>
      </c>
      <c r="F1701" s="9">
        <v>152</v>
      </c>
      <c r="G1701" s="9">
        <v>2</v>
      </c>
      <c r="H1701" s="9">
        <v>150</v>
      </c>
      <c r="I1701" s="8">
        <v>2.42</v>
      </c>
      <c r="J1701" s="8">
        <v>367.84</v>
      </c>
    </row>
    <row r="1702" spans="1:10" x14ac:dyDescent="0.25">
      <c r="A1702" t="s">
        <v>486</v>
      </c>
      <c r="B1702" t="s">
        <v>318</v>
      </c>
      <c r="C1702" t="s">
        <v>319</v>
      </c>
      <c r="D1702" t="s">
        <v>1659</v>
      </c>
      <c r="E1702" t="s">
        <v>4746</v>
      </c>
      <c r="F1702" s="9">
        <v>174</v>
      </c>
      <c r="G1702" s="9">
        <v>4</v>
      </c>
      <c r="H1702" s="9">
        <v>170</v>
      </c>
      <c r="I1702" s="8">
        <v>2.4500000000000002</v>
      </c>
      <c r="J1702" s="8">
        <v>426.3</v>
      </c>
    </row>
    <row r="1703" spans="1:10" x14ac:dyDescent="0.25">
      <c r="A1703" t="s">
        <v>486</v>
      </c>
      <c r="B1703" t="s">
        <v>318</v>
      </c>
      <c r="C1703" t="s">
        <v>319</v>
      </c>
      <c r="D1703" t="s">
        <v>1659</v>
      </c>
      <c r="E1703" t="s">
        <v>119</v>
      </c>
      <c r="F1703" s="9">
        <v>2</v>
      </c>
      <c r="G1703" s="9">
        <v>0</v>
      </c>
      <c r="H1703" s="9">
        <v>2</v>
      </c>
      <c r="I1703" s="8">
        <v>2.3715999999999999</v>
      </c>
      <c r="J1703" s="8">
        <v>4.7431999999999999</v>
      </c>
    </row>
    <row r="1704" spans="1:10" x14ac:dyDescent="0.25">
      <c r="A1704" t="s">
        <v>486</v>
      </c>
      <c r="B1704" t="s">
        <v>318</v>
      </c>
      <c r="C1704" t="s">
        <v>319</v>
      </c>
      <c r="D1704" t="s">
        <v>1659</v>
      </c>
      <c r="E1704" t="s">
        <v>1201</v>
      </c>
      <c r="F1704" s="9">
        <v>20</v>
      </c>
      <c r="G1704" s="9">
        <v>20</v>
      </c>
      <c r="H1704" s="9">
        <v>0</v>
      </c>
      <c r="I1704" s="8">
        <v>2.2884000000000002</v>
      </c>
      <c r="J1704" s="8">
        <v>45.768000000000001</v>
      </c>
    </row>
    <row r="1705" spans="1:10" x14ac:dyDescent="0.25">
      <c r="A1705" t="s">
        <v>486</v>
      </c>
      <c r="B1705" t="s">
        <v>318</v>
      </c>
      <c r="C1705" t="s">
        <v>319</v>
      </c>
      <c r="D1705" t="s">
        <v>1659</v>
      </c>
      <c r="E1705" t="s">
        <v>820</v>
      </c>
      <c r="F1705" s="9">
        <v>44</v>
      </c>
      <c r="G1705" s="9">
        <v>1</v>
      </c>
      <c r="H1705" s="9">
        <v>43</v>
      </c>
      <c r="I1705" s="8">
        <v>2.42</v>
      </c>
      <c r="J1705" s="8">
        <v>106.48</v>
      </c>
    </row>
    <row r="1706" spans="1:10" x14ac:dyDescent="0.25">
      <c r="A1706" t="s">
        <v>486</v>
      </c>
      <c r="B1706" t="s">
        <v>318</v>
      </c>
      <c r="C1706" t="s">
        <v>319</v>
      </c>
      <c r="D1706" t="s">
        <v>1659</v>
      </c>
      <c r="E1706" t="s">
        <v>861</v>
      </c>
      <c r="F1706" s="9">
        <v>9</v>
      </c>
      <c r="G1706" s="9">
        <v>0</v>
      </c>
      <c r="H1706" s="9">
        <v>9</v>
      </c>
      <c r="I1706" s="8">
        <v>2.42</v>
      </c>
      <c r="J1706" s="8">
        <v>21.78</v>
      </c>
    </row>
    <row r="1707" spans="1:10" x14ac:dyDescent="0.25">
      <c r="A1707" t="s">
        <v>486</v>
      </c>
      <c r="B1707" t="s">
        <v>318</v>
      </c>
      <c r="C1707" t="s">
        <v>319</v>
      </c>
      <c r="D1707" t="s">
        <v>1659</v>
      </c>
      <c r="E1707" t="s">
        <v>15</v>
      </c>
      <c r="F1707" s="9">
        <v>5</v>
      </c>
      <c r="G1707" s="9">
        <v>0</v>
      </c>
      <c r="H1707" s="9">
        <v>5</v>
      </c>
      <c r="I1707" s="8">
        <v>2.4156</v>
      </c>
      <c r="J1707" s="8">
        <v>12.077999999999999</v>
      </c>
    </row>
    <row r="1708" spans="1:10" x14ac:dyDescent="0.25">
      <c r="A1708" t="s">
        <v>4594</v>
      </c>
      <c r="B1708" t="s">
        <v>4595</v>
      </c>
      <c r="C1708" t="s">
        <v>4596</v>
      </c>
      <c r="E1708" t="s">
        <v>4746</v>
      </c>
      <c r="F1708" s="9">
        <v>7</v>
      </c>
      <c r="G1708" s="9">
        <v>0</v>
      </c>
      <c r="H1708" s="9">
        <v>7</v>
      </c>
      <c r="I1708" s="8">
        <v>92.731899999999996</v>
      </c>
      <c r="J1708" s="8">
        <v>649.12329999999997</v>
      </c>
    </row>
    <row r="1709" spans="1:10" x14ac:dyDescent="0.25">
      <c r="A1709" t="s">
        <v>4594</v>
      </c>
      <c r="B1709" t="s">
        <v>4595</v>
      </c>
      <c r="C1709" t="s">
        <v>4596</v>
      </c>
      <c r="E1709" t="s">
        <v>113</v>
      </c>
      <c r="F1709" s="9">
        <v>6</v>
      </c>
      <c r="G1709" s="9">
        <v>0</v>
      </c>
      <c r="H1709" s="9">
        <v>6</v>
      </c>
      <c r="I1709" s="8">
        <v>92.731899999999996</v>
      </c>
      <c r="J1709" s="8">
        <v>556.39139999999998</v>
      </c>
    </row>
    <row r="1710" spans="1:10" x14ac:dyDescent="0.25">
      <c r="A1710" t="s">
        <v>4594</v>
      </c>
      <c r="B1710" t="s">
        <v>4595</v>
      </c>
      <c r="C1710" t="s">
        <v>4596</v>
      </c>
      <c r="E1710" t="s">
        <v>106</v>
      </c>
      <c r="F1710" s="9">
        <v>5</v>
      </c>
      <c r="G1710" s="9">
        <v>0</v>
      </c>
      <c r="H1710" s="9">
        <v>5</v>
      </c>
      <c r="I1710" s="8">
        <v>98.96</v>
      </c>
      <c r="J1710" s="8">
        <v>494.8</v>
      </c>
    </row>
    <row r="1711" spans="1:10" x14ac:dyDescent="0.25">
      <c r="A1711" t="s">
        <v>4594</v>
      </c>
      <c r="B1711" t="s">
        <v>4595</v>
      </c>
      <c r="C1711" t="s">
        <v>4596</v>
      </c>
      <c r="E1711" t="s">
        <v>109</v>
      </c>
      <c r="F1711" s="9">
        <v>3</v>
      </c>
      <c r="G1711" s="9">
        <v>0</v>
      </c>
      <c r="H1711" s="9">
        <v>3</v>
      </c>
      <c r="I1711" s="8">
        <v>92.731899999999996</v>
      </c>
      <c r="J1711" s="8">
        <v>278.19569999999999</v>
      </c>
    </row>
    <row r="1712" spans="1:10" x14ac:dyDescent="0.25">
      <c r="A1712" t="s">
        <v>582</v>
      </c>
      <c r="B1712" t="s">
        <v>320</v>
      </c>
      <c r="C1712" t="s">
        <v>321</v>
      </c>
      <c r="E1712" t="s">
        <v>15</v>
      </c>
      <c r="F1712" s="9">
        <v>28</v>
      </c>
      <c r="G1712" s="9">
        <v>28</v>
      </c>
      <c r="H1712" s="9">
        <v>0</v>
      </c>
      <c r="I1712" s="8">
        <v>68.72</v>
      </c>
      <c r="J1712" s="8">
        <v>1924.16</v>
      </c>
    </row>
    <row r="1713" spans="1:10" x14ac:dyDescent="0.25">
      <c r="A1713" t="s">
        <v>582</v>
      </c>
      <c r="B1713" t="s">
        <v>320</v>
      </c>
      <c r="C1713" t="s">
        <v>321</v>
      </c>
      <c r="E1713" t="s">
        <v>113</v>
      </c>
      <c r="F1713" s="9">
        <v>9</v>
      </c>
      <c r="G1713" s="9">
        <v>3</v>
      </c>
      <c r="H1713" s="9">
        <v>6</v>
      </c>
      <c r="I1713" s="8">
        <v>70.13</v>
      </c>
      <c r="J1713" s="8">
        <v>631.16999999999996</v>
      </c>
    </row>
    <row r="1714" spans="1:10" x14ac:dyDescent="0.25">
      <c r="A1714" t="s">
        <v>582</v>
      </c>
      <c r="B1714" t="s">
        <v>320</v>
      </c>
      <c r="C1714" t="s">
        <v>321</v>
      </c>
      <c r="E1714" t="s">
        <v>109</v>
      </c>
      <c r="F1714" s="9">
        <v>25</v>
      </c>
      <c r="G1714" s="9">
        <v>3</v>
      </c>
      <c r="H1714" s="9">
        <v>22</v>
      </c>
      <c r="I1714" s="8">
        <v>70.13</v>
      </c>
      <c r="J1714" s="8">
        <v>1753.25</v>
      </c>
    </row>
    <row r="1715" spans="1:10" x14ac:dyDescent="0.25">
      <c r="A1715" t="s">
        <v>582</v>
      </c>
      <c r="B1715" t="s">
        <v>320</v>
      </c>
      <c r="C1715" t="s">
        <v>321</v>
      </c>
      <c r="E1715" t="s">
        <v>820</v>
      </c>
      <c r="F1715" s="9">
        <v>12</v>
      </c>
      <c r="G1715" s="9">
        <v>0</v>
      </c>
      <c r="H1715" s="9">
        <v>12</v>
      </c>
      <c r="I1715" s="8">
        <v>70.13</v>
      </c>
      <c r="J1715" s="8">
        <v>841.56</v>
      </c>
    </row>
    <row r="1716" spans="1:10" x14ac:dyDescent="0.25">
      <c r="A1716" t="s">
        <v>582</v>
      </c>
      <c r="B1716" t="s">
        <v>320</v>
      </c>
      <c r="C1716" t="s">
        <v>321</v>
      </c>
      <c r="E1716" t="s">
        <v>861</v>
      </c>
      <c r="F1716" s="9">
        <v>3</v>
      </c>
      <c r="G1716" s="9">
        <v>0</v>
      </c>
      <c r="H1716" s="9">
        <v>3</v>
      </c>
      <c r="I1716" s="8">
        <v>70.13</v>
      </c>
      <c r="J1716" s="8">
        <v>210.39</v>
      </c>
    </row>
    <row r="1717" spans="1:10" x14ac:dyDescent="0.25">
      <c r="A1717" t="s">
        <v>582</v>
      </c>
      <c r="B1717" t="s">
        <v>320</v>
      </c>
      <c r="C1717" t="s">
        <v>321</v>
      </c>
      <c r="E1717" t="s">
        <v>108</v>
      </c>
      <c r="F1717" s="9">
        <v>1</v>
      </c>
      <c r="G1717" s="9">
        <v>0</v>
      </c>
      <c r="H1717" s="9">
        <v>1</v>
      </c>
      <c r="I1717" s="8">
        <v>70.13</v>
      </c>
      <c r="J1717" s="8">
        <v>70.13</v>
      </c>
    </row>
    <row r="1718" spans="1:10" x14ac:dyDescent="0.25">
      <c r="A1718" t="s">
        <v>582</v>
      </c>
      <c r="B1718" t="s">
        <v>320</v>
      </c>
      <c r="C1718" t="s">
        <v>321</v>
      </c>
      <c r="E1718" t="s">
        <v>106</v>
      </c>
      <c r="F1718" s="9">
        <v>7</v>
      </c>
      <c r="G1718" s="9">
        <v>7</v>
      </c>
      <c r="H1718" s="9">
        <v>0</v>
      </c>
      <c r="I1718" s="8">
        <v>69.416600000000003</v>
      </c>
      <c r="J1718" s="8">
        <v>485.9162</v>
      </c>
    </row>
    <row r="1719" spans="1:10" x14ac:dyDescent="0.25">
      <c r="A1719" t="s">
        <v>3636</v>
      </c>
      <c r="B1719" t="s">
        <v>1732</v>
      </c>
      <c r="C1719" t="s">
        <v>1733</v>
      </c>
      <c r="E1719" t="s">
        <v>109</v>
      </c>
      <c r="F1719" s="9">
        <v>40</v>
      </c>
      <c r="G1719" s="9">
        <v>0</v>
      </c>
      <c r="H1719" s="9">
        <v>40</v>
      </c>
      <c r="I1719" s="8">
        <v>0</v>
      </c>
      <c r="J1719" s="8">
        <v>0</v>
      </c>
    </row>
    <row r="1720" spans="1:10" x14ac:dyDescent="0.25">
      <c r="A1720" t="s">
        <v>499</v>
      </c>
      <c r="B1720" t="s">
        <v>322</v>
      </c>
      <c r="C1720" t="s">
        <v>323</v>
      </c>
      <c r="E1720" t="s">
        <v>1398</v>
      </c>
      <c r="F1720" s="9">
        <v>9</v>
      </c>
      <c r="G1720" s="9">
        <v>3</v>
      </c>
      <c r="H1720" s="9">
        <v>6</v>
      </c>
      <c r="I1720" s="8">
        <v>6.5869</v>
      </c>
      <c r="J1720" s="8">
        <v>59.2821</v>
      </c>
    </row>
    <row r="1721" spans="1:10" x14ac:dyDescent="0.25">
      <c r="A1721" t="s">
        <v>499</v>
      </c>
      <c r="B1721" t="s">
        <v>322</v>
      </c>
      <c r="C1721" t="s">
        <v>323</v>
      </c>
      <c r="E1721" t="s">
        <v>1201</v>
      </c>
      <c r="F1721" s="9">
        <v>15</v>
      </c>
      <c r="G1721" s="9">
        <v>15</v>
      </c>
      <c r="H1721" s="9">
        <v>0</v>
      </c>
      <c r="I1721" s="8">
        <v>6.88</v>
      </c>
      <c r="J1721" s="8">
        <v>103.2</v>
      </c>
    </row>
    <row r="1722" spans="1:10" x14ac:dyDescent="0.25">
      <c r="A1722" t="s">
        <v>499</v>
      </c>
      <c r="B1722" t="s">
        <v>322</v>
      </c>
      <c r="C1722" t="s">
        <v>323</v>
      </c>
      <c r="E1722" t="s">
        <v>15</v>
      </c>
      <c r="F1722" s="9">
        <v>40</v>
      </c>
      <c r="G1722" s="9">
        <v>40</v>
      </c>
      <c r="H1722" s="9">
        <v>0</v>
      </c>
      <c r="I1722" s="8">
        <v>6.7637</v>
      </c>
      <c r="J1722" s="8">
        <v>270.548</v>
      </c>
    </row>
    <row r="1723" spans="1:10" x14ac:dyDescent="0.25">
      <c r="A1723" t="s">
        <v>499</v>
      </c>
      <c r="B1723" t="s">
        <v>322</v>
      </c>
      <c r="C1723" t="s">
        <v>323</v>
      </c>
      <c r="E1723" t="s">
        <v>106</v>
      </c>
      <c r="F1723" s="9">
        <v>45</v>
      </c>
      <c r="G1723" s="9">
        <v>0</v>
      </c>
      <c r="H1723" s="9">
        <v>45</v>
      </c>
      <c r="I1723" s="8">
        <v>7.26</v>
      </c>
      <c r="J1723" s="8">
        <v>326.7</v>
      </c>
    </row>
    <row r="1724" spans="1:10" x14ac:dyDescent="0.25">
      <c r="A1724" t="s">
        <v>499</v>
      </c>
      <c r="B1724" t="s">
        <v>322</v>
      </c>
      <c r="C1724" t="s">
        <v>323</v>
      </c>
      <c r="E1724" t="s">
        <v>113</v>
      </c>
      <c r="F1724" s="9">
        <v>50</v>
      </c>
      <c r="G1724" s="9">
        <v>6</v>
      </c>
      <c r="H1724" s="9">
        <v>44</v>
      </c>
      <c r="I1724" s="8">
        <v>7.3173000000000004</v>
      </c>
      <c r="J1724" s="8">
        <v>365.86500000000001</v>
      </c>
    </row>
    <row r="1725" spans="1:10" x14ac:dyDescent="0.25">
      <c r="A1725" t="s">
        <v>499</v>
      </c>
      <c r="B1725" t="s">
        <v>322</v>
      </c>
      <c r="C1725" t="s">
        <v>323</v>
      </c>
      <c r="E1725" t="s">
        <v>109</v>
      </c>
      <c r="F1725" s="9">
        <v>40</v>
      </c>
      <c r="G1725" s="9">
        <v>2</v>
      </c>
      <c r="H1725" s="9">
        <v>38</v>
      </c>
      <c r="I1725" s="8">
        <v>7.2622999999999998</v>
      </c>
      <c r="J1725" s="8">
        <v>290.49200000000002</v>
      </c>
    </row>
    <row r="1726" spans="1:10" x14ac:dyDescent="0.25">
      <c r="A1726" t="s">
        <v>499</v>
      </c>
      <c r="B1726" t="s">
        <v>322</v>
      </c>
      <c r="C1726" t="s">
        <v>323</v>
      </c>
      <c r="E1726" t="s">
        <v>4746</v>
      </c>
      <c r="F1726" s="9">
        <v>30</v>
      </c>
      <c r="G1726" s="9">
        <v>7</v>
      </c>
      <c r="H1726" s="9">
        <v>23</v>
      </c>
      <c r="I1726" s="8">
        <v>7.2622999999999998</v>
      </c>
      <c r="J1726" s="8">
        <v>217.869</v>
      </c>
    </row>
    <row r="1727" spans="1:10" x14ac:dyDescent="0.25">
      <c r="A1727" t="s">
        <v>3637</v>
      </c>
      <c r="B1727" t="s">
        <v>1734</v>
      </c>
      <c r="C1727" t="s">
        <v>1735</v>
      </c>
      <c r="E1727" t="s">
        <v>119</v>
      </c>
      <c r="F1727" s="9">
        <v>20</v>
      </c>
      <c r="G1727" s="9">
        <v>1</v>
      </c>
      <c r="H1727" s="9">
        <v>19</v>
      </c>
      <c r="I1727" s="8">
        <v>28.48</v>
      </c>
      <c r="J1727" s="8">
        <v>569.6</v>
      </c>
    </row>
    <row r="1728" spans="1:10" x14ac:dyDescent="0.25">
      <c r="A1728" t="s">
        <v>3637</v>
      </c>
      <c r="B1728" t="s">
        <v>1734</v>
      </c>
      <c r="C1728" t="s">
        <v>1735</v>
      </c>
      <c r="E1728" t="s">
        <v>106</v>
      </c>
      <c r="F1728" s="9">
        <v>1</v>
      </c>
      <c r="G1728" s="9">
        <v>1</v>
      </c>
      <c r="H1728" s="9">
        <v>0</v>
      </c>
      <c r="I1728" s="8">
        <v>28.35</v>
      </c>
      <c r="J1728" s="8">
        <v>28.35</v>
      </c>
    </row>
    <row r="1729" spans="1:10" x14ac:dyDescent="0.25">
      <c r="A1729" t="s">
        <v>465</v>
      </c>
      <c r="B1729" t="s">
        <v>324</v>
      </c>
      <c r="C1729" t="s">
        <v>3740</v>
      </c>
      <c r="E1729" t="s">
        <v>1201</v>
      </c>
      <c r="F1729" s="9">
        <v>17</v>
      </c>
      <c r="G1729" s="9">
        <v>16</v>
      </c>
      <c r="H1729" s="9">
        <v>1</v>
      </c>
      <c r="I1729" s="8">
        <v>26.8704</v>
      </c>
      <c r="J1729" s="8">
        <v>456.79680000000002</v>
      </c>
    </row>
    <row r="1730" spans="1:10" x14ac:dyDescent="0.25">
      <c r="A1730" t="s">
        <v>465</v>
      </c>
      <c r="B1730" t="s">
        <v>324</v>
      </c>
      <c r="C1730" t="s">
        <v>3740</v>
      </c>
      <c r="E1730" t="s">
        <v>113</v>
      </c>
      <c r="F1730" s="9">
        <v>48</v>
      </c>
      <c r="G1730" s="9">
        <v>4</v>
      </c>
      <c r="H1730" s="9">
        <v>44</v>
      </c>
      <c r="I1730" s="8">
        <v>28.578199999999999</v>
      </c>
      <c r="J1730" s="8">
        <v>1371.7536</v>
      </c>
    </row>
    <row r="1731" spans="1:10" x14ac:dyDescent="0.25">
      <c r="A1731" t="s">
        <v>465</v>
      </c>
      <c r="B1731" t="s">
        <v>324</v>
      </c>
      <c r="C1731" t="s">
        <v>3740</v>
      </c>
      <c r="E1731" t="s">
        <v>106</v>
      </c>
      <c r="F1731" s="9">
        <v>83</v>
      </c>
      <c r="G1731" s="9">
        <v>28</v>
      </c>
      <c r="H1731" s="9">
        <v>55</v>
      </c>
      <c r="I1731" s="8">
        <v>28.36</v>
      </c>
      <c r="J1731" s="8">
        <v>2353.88</v>
      </c>
    </row>
    <row r="1732" spans="1:10" x14ac:dyDescent="0.25">
      <c r="A1732" t="s">
        <v>465</v>
      </c>
      <c r="B1732" t="s">
        <v>324</v>
      </c>
      <c r="C1732" t="s">
        <v>3740</v>
      </c>
      <c r="E1732" t="s">
        <v>109</v>
      </c>
      <c r="F1732" s="9">
        <v>17</v>
      </c>
      <c r="G1732" s="9">
        <v>1</v>
      </c>
      <c r="H1732" s="9">
        <v>16</v>
      </c>
      <c r="I1732" s="8">
        <v>28.36</v>
      </c>
      <c r="J1732" s="8">
        <v>482.12</v>
      </c>
    </row>
    <row r="1733" spans="1:10" x14ac:dyDescent="0.25">
      <c r="A1733" t="s">
        <v>465</v>
      </c>
      <c r="B1733" t="s">
        <v>324</v>
      </c>
      <c r="C1733" t="s">
        <v>3740</v>
      </c>
      <c r="E1733" t="s">
        <v>861</v>
      </c>
      <c r="F1733" s="9">
        <v>3</v>
      </c>
      <c r="G1733" s="9">
        <v>0</v>
      </c>
      <c r="H1733" s="9">
        <v>3</v>
      </c>
      <c r="I1733" s="8">
        <v>28.36</v>
      </c>
      <c r="J1733" s="8">
        <v>85.08</v>
      </c>
    </row>
    <row r="1734" spans="1:10" x14ac:dyDescent="0.25">
      <c r="A1734" t="s">
        <v>465</v>
      </c>
      <c r="B1734" t="s">
        <v>324</v>
      </c>
      <c r="C1734" t="s">
        <v>3740</v>
      </c>
      <c r="E1734" t="s">
        <v>15</v>
      </c>
      <c r="F1734" s="9">
        <v>72</v>
      </c>
      <c r="G1734" s="9">
        <v>52</v>
      </c>
      <c r="H1734" s="9">
        <v>20</v>
      </c>
      <c r="I1734" s="8">
        <v>28.795200000000001</v>
      </c>
      <c r="J1734" s="8">
        <v>2073.2543999999998</v>
      </c>
    </row>
    <row r="1735" spans="1:10" x14ac:dyDescent="0.25">
      <c r="A1735" t="s">
        <v>465</v>
      </c>
      <c r="B1735" t="s">
        <v>324</v>
      </c>
      <c r="C1735" t="s">
        <v>3740</v>
      </c>
      <c r="E1735" t="s">
        <v>4746</v>
      </c>
      <c r="F1735" s="9">
        <v>245</v>
      </c>
      <c r="G1735" s="9">
        <v>10</v>
      </c>
      <c r="H1735" s="9">
        <v>235</v>
      </c>
      <c r="I1735" s="8">
        <v>28.363499999999998</v>
      </c>
      <c r="J1735" s="8">
        <v>6949.0574999999999</v>
      </c>
    </row>
    <row r="1736" spans="1:10" x14ac:dyDescent="0.25">
      <c r="A1736" t="s">
        <v>479</v>
      </c>
      <c r="B1736" t="s">
        <v>326</v>
      </c>
      <c r="C1736" t="s">
        <v>2773</v>
      </c>
      <c r="D1736" t="s">
        <v>1638</v>
      </c>
      <c r="E1736" t="s">
        <v>108</v>
      </c>
      <c r="F1736" s="9">
        <v>24</v>
      </c>
      <c r="G1736" s="9">
        <v>0</v>
      </c>
      <c r="H1736" s="9">
        <v>24</v>
      </c>
      <c r="I1736" s="8">
        <v>116.46</v>
      </c>
      <c r="J1736" s="8">
        <v>2795.04</v>
      </c>
    </row>
    <row r="1737" spans="1:10" x14ac:dyDescent="0.25">
      <c r="A1737" t="s">
        <v>479</v>
      </c>
      <c r="B1737" t="s">
        <v>326</v>
      </c>
      <c r="C1737" t="s">
        <v>2773</v>
      </c>
      <c r="D1737" t="s">
        <v>1638</v>
      </c>
      <c r="E1737" t="s">
        <v>1398</v>
      </c>
      <c r="F1737" s="9">
        <v>1</v>
      </c>
      <c r="G1737" s="9">
        <v>0</v>
      </c>
      <c r="H1737" s="9">
        <v>1</v>
      </c>
      <c r="I1737" s="8">
        <v>105.94240000000001</v>
      </c>
      <c r="J1737" s="8">
        <v>105.94240000000001</v>
      </c>
    </row>
    <row r="1738" spans="1:10" x14ac:dyDescent="0.25">
      <c r="A1738" t="s">
        <v>479</v>
      </c>
      <c r="B1738" t="s">
        <v>326</v>
      </c>
      <c r="C1738" t="s">
        <v>2773</v>
      </c>
      <c r="D1738" t="s">
        <v>1638</v>
      </c>
      <c r="E1738" t="s">
        <v>15</v>
      </c>
      <c r="F1738" s="9">
        <v>150</v>
      </c>
      <c r="G1738" s="9">
        <v>85</v>
      </c>
      <c r="H1738" s="9">
        <v>65</v>
      </c>
      <c r="I1738" s="8">
        <v>117.5462</v>
      </c>
      <c r="J1738" s="8">
        <v>17631.93</v>
      </c>
    </row>
    <row r="1739" spans="1:10" x14ac:dyDescent="0.25">
      <c r="A1739" t="s">
        <v>479</v>
      </c>
      <c r="B1739" t="s">
        <v>326</v>
      </c>
      <c r="C1739" t="s">
        <v>2773</v>
      </c>
      <c r="D1739" t="s">
        <v>1638</v>
      </c>
      <c r="E1739" t="s">
        <v>106</v>
      </c>
      <c r="F1739" s="9">
        <v>217</v>
      </c>
      <c r="G1739" s="9">
        <v>4</v>
      </c>
      <c r="H1739" s="9">
        <v>213</v>
      </c>
      <c r="I1739" s="8">
        <v>116.4619</v>
      </c>
      <c r="J1739" s="8">
        <v>25272.2323</v>
      </c>
    </row>
    <row r="1740" spans="1:10" x14ac:dyDescent="0.25">
      <c r="A1740" t="s">
        <v>479</v>
      </c>
      <c r="B1740" t="s">
        <v>326</v>
      </c>
      <c r="C1740" t="s">
        <v>2773</v>
      </c>
      <c r="D1740" t="s">
        <v>1638</v>
      </c>
      <c r="E1740" t="s">
        <v>820</v>
      </c>
      <c r="F1740" s="9">
        <v>23</v>
      </c>
      <c r="G1740" s="9">
        <v>0</v>
      </c>
      <c r="H1740" s="9">
        <v>23</v>
      </c>
      <c r="I1740" s="8">
        <v>116.46</v>
      </c>
      <c r="J1740" s="8">
        <v>2678.58</v>
      </c>
    </row>
    <row r="1741" spans="1:10" x14ac:dyDescent="0.25">
      <c r="A1741" t="s">
        <v>479</v>
      </c>
      <c r="B1741" t="s">
        <v>326</v>
      </c>
      <c r="C1741" t="s">
        <v>2773</v>
      </c>
      <c r="D1741" t="s">
        <v>1638</v>
      </c>
      <c r="E1741" t="s">
        <v>113</v>
      </c>
      <c r="F1741" s="9">
        <v>41</v>
      </c>
      <c r="G1741" s="9">
        <v>2</v>
      </c>
      <c r="H1741" s="9">
        <v>39</v>
      </c>
      <c r="I1741" s="8">
        <v>116.4619</v>
      </c>
      <c r="J1741" s="8">
        <v>4774.9378999999999</v>
      </c>
    </row>
    <row r="1742" spans="1:10" x14ac:dyDescent="0.25">
      <c r="A1742" t="s">
        <v>479</v>
      </c>
      <c r="B1742" t="s">
        <v>326</v>
      </c>
      <c r="C1742" t="s">
        <v>2773</v>
      </c>
      <c r="D1742" t="s">
        <v>1638</v>
      </c>
      <c r="E1742" t="s">
        <v>4746</v>
      </c>
      <c r="F1742" s="9">
        <v>310</v>
      </c>
      <c r="G1742" s="9">
        <v>3</v>
      </c>
      <c r="H1742" s="9">
        <v>307</v>
      </c>
      <c r="I1742" s="8">
        <v>116.4619</v>
      </c>
      <c r="J1742" s="8">
        <v>36103.188999999998</v>
      </c>
    </row>
    <row r="1743" spans="1:10" x14ac:dyDescent="0.25">
      <c r="A1743" t="s">
        <v>479</v>
      </c>
      <c r="B1743" t="s">
        <v>326</v>
      </c>
      <c r="C1743" t="s">
        <v>2773</v>
      </c>
      <c r="D1743" t="s">
        <v>1638</v>
      </c>
      <c r="E1743" t="s">
        <v>1597</v>
      </c>
      <c r="F1743" s="9">
        <v>1</v>
      </c>
      <c r="G1743" s="9">
        <v>0</v>
      </c>
      <c r="H1743" s="9">
        <v>1</v>
      </c>
      <c r="I1743" s="8">
        <v>116.46</v>
      </c>
      <c r="J1743" s="8">
        <v>116.46</v>
      </c>
    </row>
    <row r="1744" spans="1:10" x14ac:dyDescent="0.25">
      <c r="A1744" t="s">
        <v>479</v>
      </c>
      <c r="B1744" t="s">
        <v>326</v>
      </c>
      <c r="C1744" t="s">
        <v>2773</v>
      </c>
      <c r="D1744" t="s">
        <v>1638</v>
      </c>
      <c r="E1744" t="s">
        <v>109</v>
      </c>
      <c r="F1744" s="9">
        <v>48</v>
      </c>
      <c r="G1744" s="9">
        <v>0</v>
      </c>
      <c r="H1744" s="9">
        <v>48</v>
      </c>
      <c r="I1744" s="8">
        <v>116.4619</v>
      </c>
      <c r="J1744" s="8">
        <v>5590.1711999999998</v>
      </c>
    </row>
    <row r="1745" spans="1:10" x14ac:dyDescent="0.25">
      <c r="A1745" t="s">
        <v>480</v>
      </c>
      <c r="B1745" t="s">
        <v>328</v>
      </c>
      <c r="C1745" t="s">
        <v>2774</v>
      </c>
      <c r="D1745" t="s">
        <v>1638</v>
      </c>
      <c r="E1745" t="s">
        <v>108</v>
      </c>
      <c r="F1745" s="9">
        <v>25</v>
      </c>
      <c r="G1745" s="9">
        <v>0</v>
      </c>
      <c r="H1745" s="9">
        <v>25</v>
      </c>
      <c r="I1745" s="8">
        <v>83.98</v>
      </c>
      <c r="J1745" s="8">
        <v>2099.5</v>
      </c>
    </row>
    <row r="1746" spans="1:10" x14ac:dyDescent="0.25">
      <c r="A1746" t="s">
        <v>480</v>
      </c>
      <c r="B1746" t="s">
        <v>328</v>
      </c>
      <c r="C1746" t="s">
        <v>2774</v>
      </c>
      <c r="D1746" t="s">
        <v>1638</v>
      </c>
      <c r="E1746" t="s">
        <v>106</v>
      </c>
      <c r="F1746" s="9">
        <v>218</v>
      </c>
      <c r="G1746" s="9">
        <v>5</v>
      </c>
      <c r="H1746" s="9">
        <v>213</v>
      </c>
      <c r="I1746" s="8">
        <v>83.984099999999998</v>
      </c>
      <c r="J1746" s="8">
        <v>18308.533800000001</v>
      </c>
    </row>
    <row r="1747" spans="1:10" x14ac:dyDescent="0.25">
      <c r="A1747" t="s">
        <v>480</v>
      </c>
      <c r="B1747" t="s">
        <v>328</v>
      </c>
      <c r="C1747" t="s">
        <v>2774</v>
      </c>
      <c r="D1747" t="s">
        <v>1638</v>
      </c>
      <c r="E1747" t="s">
        <v>15</v>
      </c>
      <c r="F1747" s="9">
        <v>150</v>
      </c>
      <c r="G1747" s="9">
        <v>85</v>
      </c>
      <c r="H1747" s="9">
        <v>65</v>
      </c>
      <c r="I1747" s="8">
        <v>84.766000000000005</v>
      </c>
      <c r="J1747" s="8">
        <v>12714.9</v>
      </c>
    </row>
    <row r="1748" spans="1:10" x14ac:dyDescent="0.25">
      <c r="A1748" t="s">
        <v>480</v>
      </c>
      <c r="B1748" t="s">
        <v>328</v>
      </c>
      <c r="C1748" t="s">
        <v>2774</v>
      </c>
      <c r="D1748" t="s">
        <v>1638</v>
      </c>
      <c r="E1748" t="s">
        <v>820</v>
      </c>
      <c r="F1748" s="9">
        <v>23</v>
      </c>
      <c r="G1748" s="9">
        <v>0</v>
      </c>
      <c r="H1748" s="9">
        <v>23</v>
      </c>
      <c r="I1748" s="8">
        <v>83.98</v>
      </c>
      <c r="J1748" s="8">
        <v>1931.54</v>
      </c>
    </row>
    <row r="1749" spans="1:10" x14ac:dyDescent="0.25">
      <c r="A1749" t="s">
        <v>480</v>
      </c>
      <c r="B1749" t="s">
        <v>328</v>
      </c>
      <c r="C1749" t="s">
        <v>2774</v>
      </c>
      <c r="D1749" t="s">
        <v>1638</v>
      </c>
      <c r="E1749" t="s">
        <v>113</v>
      </c>
      <c r="F1749" s="9">
        <v>41</v>
      </c>
      <c r="G1749" s="9">
        <v>2</v>
      </c>
      <c r="H1749" s="9">
        <v>39</v>
      </c>
      <c r="I1749" s="8">
        <v>83.984099999999998</v>
      </c>
      <c r="J1749" s="8">
        <v>3443.3481000000002</v>
      </c>
    </row>
    <row r="1750" spans="1:10" x14ac:dyDescent="0.25">
      <c r="A1750" t="s">
        <v>480</v>
      </c>
      <c r="B1750" t="s">
        <v>328</v>
      </c>
      <c r="C1750" t="s">
        <v>2774</v>
      </c>
      <c r="D1750" t="s">
        <v>1638</v>
      </c>
      <c r="E1750" t="s">
        <v>861</v>
      </c>
      <c r="F1750" s="9">
        <v>3</v>
      </c>
      <c r="G1750" s="9">
        <v>0</v>
      </c>
      <c r="H1750" s="9">
        <v>3</v>
      </c>
      <c r="I1750" s="8">
        <v>83.98</v>
      </c>
      <c r="J1750" s="8">
        <v>251.94</v>
      </c>
    </row>
    <row r="1751" spans="1:10" x14ac:dyDescent="0.25">
      <c r="A1751" t="s">
        <v>480</v>
      </c>
      <c r="B1751" t="s">
        <v>328</v>
      </c>
      <c r="C1751" t="s">
        <v>2774</v>
      </c>
      <c r="D1751" t="s">
        <v>1638</v>
      </c>
      <c r="E1751" t="s">
        <v>4746</v>
      </c>
      <c r="F1751" s="9">
        <v>307</v>
      </c>
      <c r="G1751" s="9">
        <v>3</v>
      </c>
      <c r="H1751" s="9">
        <v>304</v>
      </c>
      <c r="I1751" s="8">
        <v>83.984099999999998</v>
      </c>
      <c r="J1751" s="8">
        <v>25783.118699999999</v>
      </c>
    </row>
    <row r="1752" spans="1:10" x14ac:dyDescent="0.25">
      <c r="A1752" t="s">
        <v>480</v>
      </c>
      <c r="B1752" t="s">
        <v>328</v>
      </c>
      <c r="C1752" t="s">
        <v>2774</v>
      </c>
      <c r="D1752" t="s">
        <v>1638</v>
      </c>
      <c r="E1752" t="s">
        <v>1597</v>
      </c>
      <c r="F1752" s="9">
        <v>1</v>
      </c>
      <c r="G1752" s="9">
        <v>0</v>
      </c>
      <c r="H1752" s="9">
        <v>1</v>
      </c>
      <c r="I1752" s="8">
        <v>83.98</v>
      </c>
      <c r="J1752" s="8">
        <v>83.98</v>
      </c>
    </row>
    <row r="1753" spans="1:10" x14ac:dyDescent="0.25">
      <c r="A1753" t="s">
        <v>480</v>
      </c>
      <c r="B1753" t="s">
        <v>328</v>
      </c>
      <c r="C1753" t="s">
        <v>2774</v>
      </c>
      <c r="D1753" t="s">
        <v>1638</v>
      </c>
      <c r="E1753" t="s">
        <v>109</v>
      </c>
      <c r="F1753" s="9">
        <v>48</v>
      </c>
      <c r="G1753" s="9">
        <v>0</v>
      </c>
      <c r="H1753" s="9">
        <v>48</v>
      </c>
      <c r="I1753" s="8">
        <v>83.984099999999998</v>
      </c>
      <c r="J1753" s="8">
        <v>4031.2368000000001</v>
      </c>
    </row>
    <row r="1754" spans="1:10" x14ac:dyDescent="0.25">
      <c r="A1754" t="s">
        <v>3638</v>
      </c>
      <c r="B1754" t="s">
        <v>1736</v>
      </c>
      <c r="C1754" t="s">
        <v>1737</v>
      </c>
      <c r="E1754" t="s">
        <v>1201</v>
      </c>
      <c r="F1754" s="9">
        <v>5</v>
      </c>
      <c r="G1754" s="9">
        <v>1</v>
      </c>
      <c r="H1754" s="9">
        <v>4</v>
      </c>
      <c r="I1754" s="8">
        <v>19.16</v>
      </c>
      <c r="J1754" s="8">
        <v>95.8</v>
      </c>
    </row>
    <row r="1755" spans="1:10" x14ac:dyDescent="0.25">
      <c r="A1755" t="s">
        <v>3638</v>
      </c>
      <c r="B1755" t="s">
        <v>1736</v>
      </c>
      <c r="C1755" t="s">
        <v>1737</v>
      </c>
      <c r="E1755" t="s">
        <v>119</v>
      </c>
      <c r="F1755" s="9">
        <v>4</v>
      </c>
      <c r="G1755" s="9">
        <v>2</v>
      </c>
      <c r="H1755" s="9">
        <v>2</v>
      </c>
      <c r="I1755" s="8">
        <v>20.54</v>
      </c>
      <c r="J1755" s="8">
        <v>82.16</v>
      </c>
    </row>
    <row r="1756" spans="1:10" x14ac:dyDescent="0.25">
      <c r="A1756" t="s">
        <v>3638</v>
      </c>
      <c r="B1756" t="s">
        <v>1736</v>
      </c>
      <c r="C1756" t="s">
        <v>1737</v>
      </c>
      <c r="E1756" t="s">
        <v>106</v>
      </c>
      <c r="F1756" s="9">
        <v>22</v>
      </c>
      <c r="G1756" s="9">
        <v>0</v>
      </c>
      <c r="H1756" s="9">
        <v>22</v>
      </c>
      <c r="I1756" s="8">
        <v>20.45</v>
      </c>
      <c r="J1756" s="8">
        <v>449.9</v>
      </c>
    </row>
    <row r="1757" spans="1:10" x14ac:dyDescent="0.25">
      <c r="A1757" t="s">
        <v>3638</v>
      </c>
      <c r="B1757" t="s">
        <v>1736</v>
      </c>
      <c r="C1757" t="s">
        <v>1737</v>
      </c>
      <c r="E1757" t="s">
        <v>4746</v>
      </c>
      <c r="F1757" s="9">
        <v>2</v>
      </c>
      <c r="G1757" s="9">
        <v>0</v>
      </c>
      <c r="H1757" s="9">
        <v>2</v>
      </c>
      <c r="I1757" s="8">
        <v>20.45</v>
      </c>
      <c r="J1757" s="8">
        <v>40.9</v>
      </c>
    </row>
    <row r="1758" spans="1:10" x14ac:dyDescent="0.25">
      <c r="A1758" t="s">
        <v>466</v>
      </c>
      <c r="B1758" t="s">
        <v>330</v>
      </c>
      <c r="C1758" t="s">
        <v>3741</v>
      </c>
      <c r="E1758" t="s">
        <v>113</v>
      </c>
      <c r="F1758" s="9">
        <v>79</v>
      </c>
      <c r="G1758" s="9">
        <v>7</v>
      </c>
      <c r="H1758" s="9">
        <v>72</v>
      </c>
      <c r="I1758" s="8">
        <v>17.832699999999999</v>
      </c>
      <c r="J1758" s="8">
        <v>1408.7833000000001</v>
      </c>
    </row>
    <row r="1759" spans="1:10" x14ac:dyDescent="0.25">
      <c r="A1759" t="s">
        <v>466</v>
      </c>
      <c r="B1759" t="s">
        <v>330</v>
      </c>
      <c r="C1759" t="s">
        <v>3741</v>
      </c>
      <c r="E1759" t="s">
        <v>4746</v>
      </c>
      <c r="F1759" s="9">
        <v>217</v>
      </c>
      <c r="G1759" s="9">
        <v>8</v>
      </c>
      <c r="H1759" s="9">
        <v>209</v>
      </c>
      <c r="I1759" s="8">
        <v>16.8</v>
      </c>
      <c r="J1759" s="8">
        <v>3645.6</v>
      </c>
    </row>
    <row r="1760" spans="1:10" x14ac:dyDescent="0.25">
      <c r="A1760" t="s">
        <v>466</v>
      </c>
      <c r="B1760" t="s">
        <v>330</v>
      </c>
      <c r="C1760" t="s">
        <v>3741</v>
      </c>
      <c r="E1760" t="s">
        <v>1201</v>
      </c>
      <c r="F1760" s="9">
        <v>14</v>
      </c>
      <c r="G1760" s="9">
        <v>14</v>
      </c>
      <c r="H1760" s="9">
        <v>0</v>
      </c>
      <c r="I1760" s="8">
        <v>15.9156</v>
      </c>
      <c r="J1760" s="8">
        <v>222.8184</v>
      </c>
    </row>
    <row r="1761" spans="1:10" x14ac:dyDescent="0.25">
      <c r="A1761" t="s">
        <v>466</v>
      </c>
      <c r="B1761" t="s">
        <v>330</v>
      </c>
      <c r="C1761" t="s">
        <v>3741</v>
      </c>
      <c r="E1761" t="s">
        <v>106</v>
      </c>
      <c r="F1761" s="9">
        <v>85</v>
      </c>
      <c r="G1761" s="9">
        <v>17</v>
      </c>
      <c r="H1761" s="9">
        <v>68</v>
      </c>
      <c r="I1761" s="8">
        <v>16.8</v>
      </c>
      <c r="J1761" s="8">
        <v>1428</v>
      </c>
    </row>
    <row r="1762" spans="1:10" x14ac:dyDescent="0.25">
      <c r="A1762" t="s">
        <v>466</v>
      </c>
      <c r="B1762" t="s">
        <v>330</v>
      </c>
      <c r="C1762" t="s">
        <v>3741</v>
      </c>
      <c r="E1762" t="s">
        <v>109</v>
      </c>
      <c r="F1762" s="9">
        <v>88</v>
      </c>
      <c r="G1762" s="9">
        <v>2</v>
      </c>
      <c r="H1762" s="9">
        <v>86</v>
      </c>
      <c r="I1762" s="8">
        <v>16.8</v>
      </c>
      <c r="J1762" s="8">
        <v>1478.4</v>
      </c>
    </row>
    <row r="1763" spans="1:10" x14ac:dyDescent="0.25">
      <c r="A1763" t="s">
        <v>466</v>
      </c>
      <c r="B1763" t="s">
        <v>330</v>
      </c>
      <c r="C1763" t="s">
        <v>3741</v>
      </c>
      <c r="E1763" t="s">
        <v>820</v>
      </c>
      <c r="F1763" s="9">
        <v>26</v>
      </c>
      <c r="G1763" s="9">
        <v>0</v>
      </c>
      <c r="H1763" s="9">
        <v>26</v>
      </c>
      <c r="I1763" s="8">
        <v>16.8</v>
      </c>
      <c r="J1763" s="8">
        <v>436.8</v>
      </c>
    </row>
    <row r="1764" spans="1:10" x14ac:dyDescent="0.25">
      <c r="A1764" t="s">
        <v>466</v>
      </c>
      <c r="B1764" t="s">
        <v>330</v>
      </c>
      <c r="C1764" t="s">
        <v>3741</v>
      </c>
      <c r="E1764" t="s">
        <v>861</v>
      </c>
      <c r="F1764" s="9">
        <v>2</v>
      </c>
      <c r="G1764" s="9">
        <v>0</v>
      </c>
      <c r="H1764" s="9">
        <v>2</v>
      </c>
      <c r="I1764" s="8">
        <v>16.8</v>
      </c>
      <c r="J1764" s="8">
        <v>33.6</v>
      </c>
    </row>
    <row r="1765" spans="1:10" x14ac:dyDescent="0.25">
      <c r="A1765" t="s">
        <v>466</v>
      </c>
      <c r="B1765" t="s">
        <v>330</v>
      </c>
      <c r="C1765" t="s">
        <v>3741</v>
      </c>
      <c r="E1765" t="s">
        <v>15</v>
      </c>
      <c r="F1765" s="9">
        <v>21</v>
      </c>
      <c r="G1765" s="9">
        <v>1</v>
      </c>
      <c r="H1765" s="9">
        <v>20</v>
      </c>
      <c r="I1765" s="8">
        <v>16.956399999999999</v>
      </c>
      <c r="J1765" s="8">
        <v>356.08440000000002</v>
      </c>
    </row>
    <row r="1766" spans="1:10" x14ac:dyDescent="0.25">
      <c r="A1766" t="s">
        <v>2735</v>
      </c>
      <c r="B1766" t="s">
        <v>1738</v>
      </c>
      <c r="C1766" t="s">
        <v>1739</v>
      </c>
      <c r="E1766" t="s">
        <v>4746</v>
      </c>
      <c r="F1766" s="9">
        <v>3</v>
      </c>
      <c r="G1766" s="9">
        <v>3</v>
      </c>
      <c r="H1766" s="9">
        <v>0</v>
      </c>
      <c r="I1766" s="8">
        <v>30.201599999999999</v>
      </c>
      <c r="J1766" s="8">
        <v>90.604799999999997</v>
      </c>
    </row>
    <row r="1767" spans="1:10" x14ac:dyDescent="0.25">
      <c r="A1767" t="s">
        <v>2735</v>
      </c>
      <c r="B1767" t="s">
        <v>1738</v>
      </c>
      <c r="C1767" t="s">
        <v>1739</v>
      </c>
      <c r="E1767" t="s">
        <v>113</v>
      </c>
      <c r="F1767" s="9">
        <v>123</v>
      </c>
      <c r="G1767" s="9">
        <v>5</v>
      </c>
      <c r="H1767" s="9">
        <v>118</v>
      </c>
      <c r="I1767" s="8">
        <v>31.17</v>
      </c>
      <c r="J1767" s="8">
        <v>3833.91</v>
      </c>
    </row>
    <row r="1768" spans="1:10" x14ac:dyDescent="0.25">
      <c r="A1768" t="s">
        <v>2735</v>
      </c>
      <c r="B1768" t="s">
        <v>1738</v>
      </c>
      <c r="C1768" t="s">
        <v>1739</v>
      </c>
      <c r="E1768" t="s">
        <v>106</v>
      </c>
      <c r="F1768" s="9">
        <v>51</v>
      </c>
      <c r="G1768" s="9">
        <v>21</v>
      </c>
      <c r="H1768" s="9">
        <v>30</v>
      </c>
      <c r="I1768" s="8">
        <v>31.17</v>
      </c>
      <c r="J1768" s="8">
        <v>1589.67</v>
      </c>
    </row>
    <row r="1769" spans="1:10" x14ac:dyDescent="0.25">
      <c r="A1769" t="s">
        <v>2735</v>
      </c>
      <c r="B1769" t="s">
        <v>1738</v>
      </c>
      <c r="C1769" t="s">
        <v>1739</v>
      </c>
      <c r="E1769" t="s">
        <v>4746</v>
      </c>
      <c r="F1769" s="9">
        <v>67</v>
      </c>
      <c r="G1769" s="9">
        <v>7</v>
      </c>
      <c r="H1769" s="9">
        <v>60</v>
      </c>
      <c r="I1769" s="8">
        <v>31.17</v>
      </c>
      <c r="J1769" s="8">
        <v>2088.39</v>
      </c>
    </row>
    <row r="1770" spans="1:10" x14ac:dyDescent="0.25">
      <c r="A1770" t="s">
        <v>2735</v>
      </c>
      <c r="B1770" t="s">
        <v>1738</v>
      </c>
      <c r="C1770" t="s">
        <v>1739</v>
      </c>
      <c r="E1770" t="s">
        <v>1201</v>
      </c>
      <c r="F1770" s="9">
        <v>6</v>
      </c>
      <c r="G1770" s="9">
        <v>6</v>
      </c>
      <c r="H1770" s="9">
        <v>0</v>
      </c>
      <c r="I1770" s="8">
        <v>30.043600000000001</v>
      </c>
      <c r="J1770" s="8">
        <v>180.26159999999999</v>
      </c>
    </row>
    <row r="1771" spans="1:10" x14ac:dyDescent="0.25">
      <c r="A1771" t="s">
        <v>2735</v>
      </c>
      <c r="B1771" t="s">
        <v>1738</v>
      </c>
      <c r="C1771" t="s">
        <v>1739</v>
      </c>
      <c r="E1771" t="s">
        <v>820</v>
      </c>
      <c r="F1771" s="9">
        <v>40</v>
      </c>
      <c r="G1771" s="9">
        <v>0</v>
      </c>
      <c r="H1771" s="9">
        <v>40</v>
      </c>
      <c r="I1771" s="8">
        <v>31.17</v>
      </c>
      <c r="J1771" s="8">
        <v>1246.8</v>
      </c>
    </row>
    <row r="1772" spans="1:10" x14ac:dyDescent="0.25">
      <c r="A1772" t="s">
        <v>2735</v>
      </c>
      <c r="B1772" t="s">
        <v>1738</v>
      </c>
      <c r="C1772" t="s">
        <v>1739</v>
      </c>
      <c r="E1772" t="s">
        <v>108</v>
      </c>
      <c r="F1772" s="9">
        <v>1</v>
      </c>
      <c r="G1772" s="9">
        <v>0</v>
      </c>
      <c r="H1772" s="9">
        <v>1</v>
      </c>
      <c r="I1772" s="8">
        <v>31.533799999999999</v>
      </c>
      <c r="J1772" s="8">
        <v>31.533799999999999</v>
      </c>
    </row>
    <row r="1773" spans="1:10" x14ac:dyDescent="0.25">
      <c r="A1773" t="s">
        <v>2735</v>
      </c>
      <c r="B1773" t="s">
        <v>1738</v>
      </c>
      <c r="C1773" t="s">
        <v>1739</v>
      </c>
      <c r="E1773" t="s">
        <v>861</v>
      </c>
      <c r="F1773" s="9">
        <v>12</v>
      </c>
      <c r="G1773" s="9">
        <v>0</v>
      </c>
      <c r="H1773" s="9">
        <v>12</v>
      </c>
      <c r="I1773" s="8">
        <v>31.17</v>
      </c>
      <c r="J1773" s="8">
        <v>374.04</v>
      </c>
    </row>
    <row r="1774" spans="1:10" x14ac:dyDescent="0.25">
      <c r="A1774" t="s">
        <v>2735</v>
      </c>
      <c r="B1774" t="s">
        <v>1738</v>
      </c>
      <c r="C1774" t="s">
        <v>1739</v>
      </c>
      <c r="E1774" t="s">
        <v>15</v>
      </c>
      <c r="F1774" s="9">
        <v>65</v>
      </c>
      <c r="G1774" s="9">
        <v>65</v>
      </c>
      <c r="H1774" s="9">
        <v>0</v>
      </c>
      <c r="I1774" s="8">
        <v>31.6431</v>
      </c>
      <c r="J1774" s="8">
        <v>2056.8015</v>
      </c>
    </row>
    <row r="1775" spans="1:10" x14ac:dyDescent="0.25">
      <c r="A1775" t="s">
        <v>524</v>
      </c>
      <c r="B1775" t="s">
        <v>332</v>
      </c>
      <c r="C1775" t="s">
        <v>333</v>
      </c>
      <c r="E1775" t="s">
        <v>113</v>
      </c>
      <c r="F1775" s="9">
        <v>133</v>
      </c>
      <c r="G1775" s="9">
        <v>11</v>
      </c>
      <c r="H1775" s="9">
        <v>122</v>
      </c>
      <c r="I1775" s="8">
        <v>31.17</v>
      </c>
      <c r="J1775" s="8">
        <v>4145.6099999999997</v>
      </c>
    </row>
    <row r="1776" spans="1:10" x14ac:dyDescent="0.25">
      <c r="A1776" t="s">
        <v>524</v>
      </c>
      <c r="B1776" t="s">
        <v>332</v>
      </c>
      <c r="C1776" t="s">
        <v>333</v>
      </c>
      <c r="E1776" t="s">
        <v>4746</v>
      </c>
      <c r="F1776" s="9">
        <v>2</v>
      </c>
      <c r="G1776" s="9">
        <v>2</v>
      </c>
      <c r="H1776" s="9">
        <v>0</v>
      </c>
      <c r="I1776" s="8">
        <v>30.201599999999999</v>
      </c>
      <c r="J1776" s="8">
        <v>60.403199999999998</v>
      </c>
    </row>
    <row r="1777" spans="1:10" x14ac:dyDescent="0.25">
      <c r="A1777" t="s">
        <v>524</v>
      </c>
      <c r="B1777" t="s">
        <v>332</v>
      </c>
      <c r="C1777" t="s">
        <v>333</v>
      </c>
      <c r="E1777" t="s">
        <v>4746</v>
      </c>
      <c r="F1777" s="9">
        <v>470</v>
      </c>
      <c r="G1777" s="9">
        <v>35</v>
      </c>
      <c r="H1777" s="9">
        <v>435</v>
      </c>
      <c r="I1777" s="8">
        <v>31.17</v>
      </c>
      <c r="J1777" s="8">
        <v>14649.9</v>
      </c>
    </row>
    <row r="1778" spans="1:10" x14ac:dyDescent="0.25">
      <c r="A1778" t="s">
        <v>524</v>
      </c>
      <c r="B1778" t="s">
        <v>332</v>
      </c>
      <c r="C1778" t="s">
        <v>333</v>
      </c>
      <c r="E1778" t="s">
        <v>109</v>
      </c>
      <c r="F1778" s="9">
        <v>205</v>
      </c>
      <c r="G1778" s="9">
        <v>35</v>
      </c>
      <c r="H1778" s="9">
        <v>170</v>
      </c>
      <c r="I1778" s="8">
        <v>31.38</v>
      </c>
      <c r="J1778" s="8">
        <v>6432.9</v>
      </c>
    </row>
    <row r="1779" spans="1:10" x14ac:dyDescent="0.25">
      <c r="A1779" t="s">
        <v>524</v>
      </c>
      <c r="B1779" t="s">
        <v>332</v>
      </c>
      <c r="C1779" t="s">
        <v>333</v>
      </c>
      <c r="E1779" t="s">
        <v>106</v>
      </c>
      <c r="F1779" s="9">
        <v>35</v>
      </c>
      <c r="G1779" s="9">
        <v>35</v>
      </c>
      <c r="H1779" s="9">
        <v>0</v>
      </c>
      <c r="I1779" s="8">
        <v>31.17</v>
      </c>
      <c r="J1779" s="8">
        <v>1090.95</v>
      </c>
    </row>
    <row r="1780" spans="1:10" x14ac:dyDescent="0.25">
      <c r="A1780" t="s">
        <v>524</v>
      </c>
      <c r="B1780" t="s">
        <v>332</v>
      </c>
      <c r="C1780" t="s">
        <v>333</v>
      </c>
      <c r="E1780" t="s">
        <v>119</v>
      </c>
      <c r="F1780" s="9">
        <v>2</v>
      </c>
      <c r="G1780" s="9">
        <v>1</v>
      </c>
      <c r="H1780" s="9">
        <v>1</v>
      </c>
      <c r="I1780" s="8">
        <v>30.6007</v>
      </c>
      <c r="J1780" s="8">
        <v>61.2014</v>
      </c>
    </row>
    <row r="1781" spans="1:10" x14ac:dyDescent="0.25">
      <c r="A1781" t="s">
        <v>524</v>
      </c>
      <c r="B1781" t="s">
        <v>332</v>
      </c>
      <c r="C1781" t="s">
        <v>333</v>
      </c>
      <c r="E1781" t="s">
        <v>1201</v>
      </c>
      <c r="F1781" s="9">
        <v>43</v>
      </c>
      <c r="G1781" s="9">
        <v>42</v>
      </c>
      <c r="H1781" s="9">
        <v>1</v>
      </c>
      <c r="I1781" s="8">
        <v>30.043600000000001</v>
      </c>
      <c r="J1781" s="8">
        <v>1291.8748000000001</v>
      </c>
    </row>
    <row r="1782" spans="1:10" x14ac:dyDescent="0.25">
      <c r="A1782" t="s">
        <v>524</v>
      </c>
      <c r="B1782" t="s">
        <v>332</v>
      </c>
      <c r="C1782" t="s">
        <v>333</v>
      </c>
      <c r="E1782" t="s">
        <v>820</v>
      </c>
      <c r="F1782" s="9">
        <v>119</v>
      </c>
      <c r="G1782" s="9">
        <v>1</v>
      </c>
      <c r="H1782" s="9">
        <v>118</v>
      </c>
      <c r="I1782" s="8">
        <v>31.17</v>
      </c>
      <c r="J1782" s="8">
        <v>3709.23</v>
      </c>
    </row>
    <row r="1783" spans="1:10" x14ac:dyDescent="0.25">
      <c r="A1783" t="s">
        <v>524</v>
      </c>
      <c r="B1783" t="s">
        <v>332</v>
      </c>
      <c r="C1783" t="s">
        <v>333</v>
      </c>
      <c r="E1783" t="s">
        <v>861</v>
      </c>
      <c r="F1783" s="9">
        <v>5</v>
      </c>
      <c r="G1783" s="9">
        <v>1</v>
      </c>
      <c r="H1783" s="9">
        <v>4</v>
      </c>
      <c r="I1783" s="8">
        <v>31.17</v>
      </c>
      <c r="J1783" s="8">
        <v>155.85</v>
      </c>
    </row>
    <row r="1784" spans="1:10" x14ac:dyDescent="0.25">
      <c r="A1784" t="s">
        <v>524</v>
      </c>
      <c r="B1784" t="s">
        <v>332</v>
      </c>
      <c r="C1784" t="s">
        <v>333</v>
      </c>
      <c r="E1784" t="s">
        <v>15</v>
      </c>
      <c r="F1784" s="9">
        <v>86</v>
      </c>
      <c r="G1784" s="9">
        <v>74</v>
      </c>
      <c r="H1784" s="9">
        <v>12</v>
      </c>
      <c r="I1784" s="8">
        <v>31.6431</v>
      </c>
      <c r="J1784" s="8">
        <v>2721.3065999999999</v>
      </c>
    </row>
    <row r="1785" spans="1:10" x14ac:dyDescent="0.25">
      <c r="A1785" t="s">
        <v>524</v>
      </c>
      <c r="B1785" t="s">
        <v>332</v>
      </c>
      <c r="C1785" t="s">
        <v>333</v>
      </c>
      <c r="E1785" t="s">
        <v>108</v>
      </c>
      <c r="F1785" s="9">
        <v>13</v>
      </c>
      <c r="G1785" s="9">
        <v>0</v>
      </c>
      <c r="H1785" s="9">
        <v>13</v>
      </c>
      <c r="I1785" s="8">
        <v>31.17</v>
      </c>
      <c r="J1785" s="8">
        <v>405.21</v>
      </c>
    </row>
    <row r="1786" spans="1:10" x14ac:dyDescent="0.25">
      <c r="A1786" t="s">
        <v>3639</v>
      </c>
      <c r="B1786" t="s">
        <v>1740</v>
      </c>
      <c r="C1786" t="s">
        <v>1741</v>
      </c>
      <c r="E1786" t="s">
        <v>106</v>
      </c>
      <c r="F1786" s="9">
        <v>1</v>
      </c>
      <c r="G1786" s="9">
        <v>1</v>
      </c>
      <c r="H1786" s="9">
        <v>0</v>
      </c>
      <c r="I1786" s="8">
        <v>28.05</v>
      </c>
      <c r="J1786" s="8">
        <v>28.05</v>
      </c>
    </row>
    <row r="1787" spans="1:10" x14ac:dyDescent="0.25">
      <c r="A1787" t="s">
        <v>525</v>
      </c>
      <c r="B1787" t="s">
        <v>334</v>
      </c>
      <c r="C1787" t="s">
        <v>335</v>
      </c>
      <c r="E1787" t="s">
        <v>4746</v>
      </c>
      <c r="F1787" s="9">
        <v>1</v>
      </c>
      <c r="G1787" s="9">
        <v>1</v>
      </c>
      <c r="H1787" s="9">
        <v>0</v>
      </c>
      <c r="I1787" s="8">
        <v>26.6845</v>
      </c>
      <c r="J1787" s="8">
        <v>26.6845</v>
      </c>
    </row>
    <row r="1788" spans="1:10" x14ac:dyDescent="0.25">
      <c r="A1788" t="s">
        <v>525</v>
      </c>
      <c r="B1788" t="s">
        <v>334</v>
      </c>
      <c r="C1788" t="s">
        <v>335</v>
      </c>
      <c r="E1788" t="s">
        <v>109</v>
      </c>
      <c r="F1788" s="9">
        <v>219</v>
      </c>
      <c r="G1788" s="9">
        <v>8</v>
      </c>
      <c r="H1788" s="9">
        <v>211</v>
      </c>
      <c r="I1788" s="8">
        <v>29.08</v>
      </c>
      <c r="J1788" s="8">
        <v>6368.52</v>
      </c>
    </row>
    <row r="1789" spans="1:10" x14ac:dyDescent="0.25">
      <c r="A1789" t="s">
        <v>525</v>
      </c>
      <c r="B1789" t="s">
        <v>334</v>
      </c>
      <c r="C1789" t="s">
        <v>335</v>
      </c>
      <c r="E1789" t="s">
        <v>113</v>
      </c>
      <c r="F1789" s="9">
        <v>149</v>
      </c>
      <c r="G1789" s="9">
        <v>10</v>
      </c>
      <c r="H1789" s="9">
        <v>139</v>
      </c>
      <c r="I1789" s="8">
        <v>28.83</v>
      </c>
      <c r="J1789" s="8">
        <v>4295.67</v>
      </c>
    </row>
    <row r="1790" spans="1:10" x14ac:dyDescent="0.25">
      <c r="A1790" t="s">
        <v>525</v>
      </c>
      <c r="B1790" t="s">
        <v>334</v>
      </c>
      <c r="C1790" t="s">
        <v>335</v>
      </c>
      <c r="E1790" t="s">
        <v>106</v>
      </c>
      <c r="F1790" s="9">
        <v>100</v>
      </c>
      <c r="G1790" s="9">
        <v>54</v>
      </c>
      <c r="H1790" s="9">
        <v>46</v>
      </c>
      <c r="I1790" s="8">
        <v>29.27</v>
      </c>
      <c r="J1790" s="8">
        <v>2927</v>
      </c>
    </row>
    <row r="1791" spans="1:10" x14ac:dyDescent="0.25">
      <c r="A1791" t="s">
        <v>525</v>
      </c>
      <c r="B1791" t="s">
        <v>334</v>
      </c>
      <c r="C1791" t="s">
        <v>335</v>
      </c>
      <c r="E1791" t="s">
        <v>4746</v>
      </c>
      <c r="F1791" s="9">
        <v>793</v>
      </c>
      <c r="G1791" s="9">
        <v>50</v>
      </c>
      <c r="H1791" s="9">
        <v>743</v>
      </c>
      <c r="I1791" s="8">
        <v>28.831099999999999</v>
      </c>
      <c r="J1791" s="8">
        <v>22863.062300000001</v>
      </c>
    </row>
    <row r="1792" spans="1:10" x14ac:dyDescent="0.25">
      <c r="A1792" t="s">
        <v>525</v>
      </c>
      <c r="B1792" t="s">
        <v>334</v>
      </c>
      <c r="C1792" t="s">
        <v>335</v>
      </c>
      <c r="E1792" t="s">
        <v>119</v>
      </c>
      <c r="F1792" s="9">
        <v>10</v>
      </c>
      <c r="G1792" s="9">
        <v>1</v>
      </c>
      <c r="H1792" s="9">
        <v>9</v>
      </c>
      <c r="I1792" s="8">
        <v>28.305599999999998</v>
      </c>
      <c r="J1792" s="8">
        <v>283.05599999999998</v>
      </c>
    </row>
    <row r="1793" spans="1:10" x14ac:dyDescent="0.25">
      <c r="A1793" t="s">
        <v>525</v>
      </c>
      <c r="B1793" t="s">
        <v>334</v>
      </c>
      <c r="C1793" t="s">
        <v>335</v>
      </c>
      <c r="E1793" t="s">
        <v>1201</v>
      </c>
      <c r="F1793" s="9">
        <v>47</v>
      </c>
      <c r="G1793" s="9">
        <v>46</v>
      </c>
      <c r="H1793" s="9">
        <v>1</v>
      </c>
      <c r="I1793" s="8">
        <v>27.790299999999998</v>
      </c>
      <c r="J1793" s="8">
        <v>1306.1441</v>
      </c>
    </row>
    <row r="1794" spans="1:10" x14ac:dyDescent="0.25">
      <c r="A1794" t="s">
        <v>525</v>
      </c>
      <c r="B1794" t="s">
        <v>334</v>
      </c>
      <c r="C1794" t="s">
        <v>335</v>
      </c>
      <c r="E1794" t="s">
        <v>820</v>
      </c>
      <c r="F1794" s="9">
        <v>71</v>
      </c>
      <c r="G1794" s="9">
        <v>2</v>
      </c>
      <c r="H1794" s="9">
        <v>69</v>
      </c>
      <c r="I1794" s="8">
        <v>28.83</v>
      </c>
      <c r="J1794" s="8">
        <v>2046.93</v>
      </c>
    </row>
    <row r="1795" spans="1:10" x14ac:dyDescent="0.25">
      <c r="A1795" t="s">
        <v>525</v>
      </c>
      <c r="B1795" t="s">
        <v>334</v>
      </c>
      <c r="C1795" t="s">
        <v>335</v>
      </c>
      <c r="E1795" t="s">
        <v>861</v>
      </c>
      <c r="F1795" s="9">
        <v>12</v>
      </c>
      <c r="G1795" s="9">
        <v>1</v>
      </c>
      <c r="H1795" s="9">
        <v>11</v>
      </c>
      <c r="I1795" s="8">
        <v>28.83</v>
      </c>
      <c r="J1795" s="8">
        <v>345.96</v>
      </c>
    </row>
    <row r="1796" spans="1:10" x14ac:dyDescent="0.25">
      <c r="A1796" t="s">
        <v>525</v>
      </c>
      <c r="B1796" t="s">
        <v>334</v>
      </c>
      <c r="C1796" t="s">
        <v>335</v>
      </c>
      <c r="E1796" t="s">
        <v>15</v>
      </c>
      <c r="F1796" s="9">
        <v>81</v>
      </c>
      <c r="G1796" s="9">
        <v>54</v>
      </c>
      <c r="H1796" s="9">
        <v>27</v>
      </c>
      <c r="I1796" s="8">
        <v>29.2698</v>
      </c>
      <c r="J1796" s="8">
        <v>2370.8537999999999</v>
      </c>
    </row>
    <row r="1797" spans="1:10" x14ac:dyDescent="0.25">
      <c r="A1797" t="s">
        <v>3640</v>
      </c>
      <c r="B1797" t="s">
        <v>1742</v>
      </c>
      <c r="C1797" t="s">
        <v>1743</v>
      </c>
      <c r="E1797" t="s">
        <v>113</v>
      </c>
      <c r="F1797" s="9">
        <v>4</v>
      </c>
      <c r="G1797" s="9">
        <v>0</v>
      </c>
      <c r="H1797" s="9">
        <v>4</v>
      </c>
      <c r="I1797" s="8">
        <v>11.31</v>
      </c>
      <c r="J1797" s="8">
        <v>45.24</v>
      </c>
    </row>
    <row r="1798" spans="1:10" x14ac:dyDescent="0.25">
      <c r="A1798" t="s">
        <v>3641</v>
      </c>
      <c r="B1798" t="s">
        <v>1744</v>
      </c>
      <c r="C1798" t="s">
        <v>1745</v>
      </c>
      <c r="E1798" t="s">
        <v>109</v>
      </c>
      <c r="F1798" s="9">
        <v>27</v>
      </c>
      <c r="G1798" s="9">
        <v>0</v>
      </c>
      <c r="H1798" s="9">
        <v>27</v>
      </c>
      <c r="I1798" s="8">
        <v>3.14</v>
      </c>
      <c r="J1798" s="8">
        <v>84.78</v>
      </c>
    </row>
    <row r="1799" spans="1:10" x14ac:dyDescent="0.25">
      <c r="A1799" t="s">
        <v>3642</v>
      </c>
      <c r="B1799" t="s">
        <v>1746</v>
      </c>
      <c r="C1799" t="s">
        <v>1747</v>
      </c>
      <c r="E1799" t="s">
        <v>106</v>
      </c>
      <c r="F1799" s="9">
        <v>3</v>
      </c>
      <c r="G1799" s="9">
        <v>0</v>
      </c>
      <c r="H1799" s="9">
        <v>3</v>
      </c>
      <c r="I1799" s="8">
        <v>13.25</v>
      </c>
      <c r="J1799" s="8">
        <v>39.75</v>
      </c>
    </row>
    <row r="1800" spans="1:10" x14ac:dyDescent="0.25">
      <c r="A1800" t="s">
        <v>3642</v>
      </c>
      <c r="B1800" t="s">
        <v>1746</v>
      </c>
      <c r="C1800" t="s">
        <v>1747</v>
      </c>
      <c r="E1800" t="s">
        <v>1201</v>
      </c>
      <c r="F1800" s="9">
        <v>18</v>
      </c>
      <c r="G1800" s="9">
        <v>0</v>
      </c>
      <c r="H1800" s="9">
        <v>18</v>
      </c>
      <c r="I1800" s="8">
        <v>12.26</v>
      </c>
      <c r="J1800" s="8">
        <v>220.68</v>
      </c>
    </row>
    <row r="1801" spans="1:10" x14ac:dyDescent="0.25">
      <c r="A1801" t="s">
        <v>3642</v>
      </c>
      <c r="B1801" t="s">
        <v>1746</v>
      </c>
      <c r="C1801" t="s">
        <v>1747</v>
      </c>
      <c r="E1801" t="s">
        <v>4746</v>
      </c>
      <c r="F1801" s="9">
        <v>16</v>
      </c>
      <c r="G1801" s="9">
        <v>0</v>
      </c>
      <c r="H1801" s="9">
        <v>16</v>
      </c>
      <c r="I1801" s="8">
        <v>13.25</v>
      </c>
      <c r="J1801" s="8">
        <v>212</v>
      </c>
    </row>
    <row r="1802" spans="1:10" x14ac:dyDescent="0.25">
      <c r="A1802" t="s">
        <v>3642</v>
      </c>
      <c r="B1802" t="s">
        <v>1746</v>
      </c>
      <c r="C1802" t="s">
        <v>1747</v>
      </c>
      <c r="E1802" t="s">
        <v>113</v>
      </c>
      <c r="F1802" s="9">
        <v>1</v>
      </c>
      <c r="G1802" s="9">
        <v>0</v>
      </c>
      <c r="H1802" s="9">
        <v>1</v>
      </c>
      <c r="I1802" s="8">
        <v>13.25</v>
      </c>
      <c r="J1802" s="8">
        <v>13.25</v>
      </c>
    </row>
    <row r="1803" spans="1:10" x14ac:dyDescent="0.25">
      <c r="A1803" t="s">
        <v>523</v>
      </c>
      <c r="B1803" t="s">
        <v>338</v>
      </c>
      <c r="C1803" t="s">
        <v>339</v>
      </c>
      <c r="E1803" t="s">
        <v>113</v>
      </c>
      <c r="F1803" s="9">
        <v>125</v>
      </c>
      <c r="G1803" s="9">
        <v>13</v>
      </c>
      <c r="H1803" s="9">
        <v>112</v>
      </c>
      <c r="I1803" s="8">
        <v>13.25</v>
      </c>
      <c r="J1803" s="8">
        <v>1656.25</v>
      </c>
    </row>
    <row r="1804" spans="1:10" x14ac:dyDescent="0.25">
      <c r="A1804" t="s">
        <v>523</v>
      </c>
      <c r="B1804" t="s">
        <v>338</v>
      </c>
      <c r="C1804" t="s">
        <v>339</v>
      </c>
      <c r="E1804" t="s">
        <v>106</v>
      </c>
      <c r="F1804" s="9">
        <v>116</v>
      </c>
      <c r="G1804" s="9">
        <v>30</v>
      </c>
      <c r="H1804" s="9">
        <v>86</v>
      </c>
      <c r="I1804" s="8">
        <v>13.25</v>
      </c>
      <c r="J1804" s="8">
        <v>1537</v>
      </c>
    </row>
    <row r="1805" spans="1:10" x14ac:dyDescent="0.25">
      <c r="A1805" t="s">
        <v>523</v>
      </c>
      <c r="B1805" t="s">
        <v>338</v>
      </c>
      <c r="C1805" t="s">
        <v>339</v>
      </c>
      <c r="E1805" t="s">
        <v>4746</v>
      </c>
      <c r="F1805" s="9">
        <v>387</v>
      </c>
      <c r="G1805" s="9">
        <v>17</v>
      </c>
      <c r="H1805" s="9">
        <v>370</v>
      </c>
      <c r="I1805" s="8">
        <v>13.25</v>
      </c>
      <c r="J1805" s="8">
        <v>5127.75</v>
      </c>
    </row>
    <row r="1806" spans="1:10" x14ac:dyDescent="0.25">
      <c r="A1806" t="s">
        <v>523</v>
      </c>
      <c r="B1806" t="s">
        <v>338</v>
      </c>
      <c r="C1806" t="s">
        <v>339</v>
      </c>
      <c r="E1806" t="s">
        <v>119</v>
      </c>
      <c r="F1806" s="9">
        <v>16</v>
      </c>
      <c r="G1806" s="9">
        <v>1</v>
      </c>
      <c r="H1806" s="9">
        <v>15</v>
      </c>
      <c r="I1806" s="8">
        <v>13.0053</v>
      </c>
      <c r="J1806" s="8">
        <v>208.0848</v>
      </c>
    </row>
    <row r="1807" spans="1:10" x14ac:dyDescent="0.25">
      <c r="A1807" t="s">
        <v>523</v>
      </c>
      <c r="B1807" t="s">
        <v>338</v>
      </c>
      <c r="C1807" t="s">
        <v>339</v>
      </c>
      <c r="E1807" t="s">
        <v>1201</v>
      </c>
      <c r="F1807" s="9">
        <v>55</v>
      </c>
      <c r="G1807" s="9">
        <v>55</v>
      </c>
      <c r="H1807" s="9">
        <v>0</v>
      </c>
      <c r="I1807" s="8">
        <v>12.7685</v>
      </c>
      <c r="J1807" s="8">
        <v>702.26750000000004</v>
      </c>
    </row>
    <row r="1808" spans="1:10" x14ac:dyDescent="0.25">
      <c r="A1808" t="s">
        <v>523</v>
      </c>
      <c r="B1808" t="s">
        <v>338</v>
      </c>
      <c r="C1808" t="s">
        <v>339</v>
      </c>
      <c r="E1808" t="s">
        <v>820</v>
      </c>
      <c r="F1808" s="9">
        <v>83</v>
      </c>
      <c r="G1808" s="9">
        <v>1</v>
      </c>
      <c r="H1808" s="9">
        <v>82</v>
      </c>
      <c r="I1808" s="8">
        <v>13.25</v>
      </c>
      <c r="J1808" s="8">
        <v>1099.75</v>
      </c>
    </row>
    <row r="1809" spans="1:10" x14ac:dyDescent="0.25">
      <c r="A1809" t="s">
        <v>523</v>
      </c>
      <c r="B1809" t="s">
        <v>338</v>
      </c>
      <c r="C1809" t="s">
        <v>339</v>
      </c>
      <c r="E1809" t="s">
        <v>109</v>
      </c>
      <c r="F1809" s="9">
        <v>71</v>
      </c>
      <c r="G1809" s="9">
        <v>4</v>
      </c>
      <c r="H1809" s="9">
        <v>67</v>
      </c>
      <c r="I1809" s="8">
        <v>13.25</v>
      </c>
      <c r="J1809" s="8">
        <v>940.75</v>
      </c>
    </row>
    <row r="1810" spans="1:10" x14ac:dyDescent="0.25">
      <c r="A1810" t="s">
        <v>523</v>
      </c>
      <c r="B1810" t="s">
        <v>338</v>
      </c>
      <c r="C1810" t="s">
        <v>339</v>
      </c>
      <c r="E1810" t="s">
        <v>861</v>
      </c>
      <c r="F1810" s="9">
        <v>3</v>
      </c>
      <c r="G1810" s="9">
        <v>0</v>
      </c>
      <c r="H1810" s="9">
        <v>3</v>
      </c>
      <c r="I1810" s="8">
        <v>13.25</v>
      </c>
      <c r="J1810" s="8">
        <v>39.75</v>
      </c>
    </row>
    <row r="1811" spans="1:10" x14ac:dyDescent="0.25">
      <c r="A1811" t="s">
        <v>523</v>
      </c>
      <c r="B1811" t="s">
        <v>338</v>
      </c>
      <c r="C1811" t="s">
        <v>339</v>
      </c>
      <c r="E1811" t="s">
        <v>15</v>
      </c>
      <c r="F1811" s="9">
        <v>149</v>
      </c>
      <c r="G1811" s="9">
        <v>124</v>
      </c>
      <c r="H1811" s="9">
        <v>25</v>
      </c>
      <c r="I1811" s="8">
        <v>13.4483</v>
      </c>
      <c r="J1811" s="8">
        <v>2003.7967000000001</v>
      </c>
    </row>
    <row r="1812" spans="1:10" x14ac:dyDescent="0.25">
      <c r="A1812" t="s">
        <v>3643</v>
      </c>
      <c r="B1812" t="s">
        <v>1748</v>
      </c>
      <c r="C1812" t="s">
        <v>1749</v>
      </c>
      <c r="E1812" t="s">
        <v>109</v>
      </c>
      <c r="F1812" s="9">
        <v>13</v>
      </c>
      <c r="G1812" s="9">
        <v>1</v>
      </c>
      <c r="H1812" s="9">
        <v>12</v>
      </c>
      <c r="I1812" s="8">
        <v>36.619999999999997</v>
      </c>
      <c r="J1812" s="8">
        <v>476.06</v>
      </c>
    </row>
    <row r="1813" spans="1:10" x14ac:dyDescent="0.25">
      <c r="A1813" t="s">
        <v>3643</v>
      </c>
      <c r="B1813" t="s">
        <v>1748</v>
      </c>
      <c r="C1813" t="s">
        <v>1749</v>
      </c>
      <c r="E1813" t="s">
        <v>861</v>
      </c>
      <c r="F1813" s="9">
        <v>1</v>
      </c>
      <c r="G1813" s="9">
        <v>0</v>
      </c>
      <c r="H1813" s="9">
        <v>1</v>
      </c>
      <c r="I1813" s="8">
        <v>36.619999999999997</v>
      </c>
      <c r="J1813" s="8">
        <v>36.619999999999997</v>
      </c>
    </row>
    <row r="1814" spans="1:10" x14ac:dyDescent="0.25">
      <c r="A1814" t="s">
        <v>3643</v>
      </c>
      <c r="B1814" t="s">
        <v>1748</v>
      </c>
      <c r="C1814" t="s">
        <v>1749</v>
      </c>
      <c r="E1814" t="s">
        <v>106</v>
      </c>
      <c r="F1814" s="9">
        <v>1</v>
      </c>
      <c r="G1814" s="9">
        <v>1</v>
      </c>
      <c r="H1814" s="9">
        <v>0</v>
      </c>
      <c r="I1814" s="8">
        <v>36.619999999999997</v>
      </c>
      <c r="J1814" s="8">
        <v>36.619999999999997</v>
      </c>
    </row>
    <row r="1815" spans="1:10" x14ac:dyDescent="0.25">
      <c r="A1815" t="s">
        <v>3643</v>
      </c>
      <c r="B1815" t="s">
        <v>1748</v>
      </c>
      <c r="C1815" t="s">
        <v>1749</v>
      </c>
      <c r="E1815" t="s">
        <v>4746</v>
      </c>
      <c r="F1815" s="9">
        <v>1</v>
      </c>
      <c r="G1815" s="9">
        <v>0</v>
      </c>
      <c r="H1815" s="9">
        <v>1</v>
      </c>
      <c r="I1815" s="8">
        <v>36.619999999999997</v>
      </c>
      <c r="J1815" s="8">
        <v>36.619999999999997</v>
      </c>
    </row>
    <row r="1816" spans="1:10" x14ac:dyDescent="0.25">
      <c r="A1816" t="s">
        <v>2777</v>
      </c>
      <c r="B1816" t="s">
        <v>1750</v>
      </c>
      <c r="C1816" t="s">
        <v>3879</v>
      </c>
      <c r="E1816" t="s">
        <v>752</v>
      </c>
      <c r="F1816" s="9">
        <v>1</v>
      </c>
      <c r="G1816" s="9">
        <v>0</v>
      </c>
      <c r="H1816" s="9">
        <v>1</v>
      </c>
      <c r="I1816" s="8">
        <v>33.273499999999999</v>
      </c>
      <c r="J1816" s="8">
        <v>33.273499999999999</v>
      </c>
    </row>
    <row r="1817" spans="1:10" x14ac:dyDescent="0.25">
      <c r="A1817" t="s">
        <v>2777</v>
      </c>
      <c r="B1817" t="s">
        <v>1750</v>
      </c>
      <c r="C1817" t="s">
        <v>3879</v>
      </c>
      <c r="E1817" t="s">
        <v>113</v>
      </c>
      <c r="F1817" s="9">
        <v>298</v>
      </c>
      <c r="G1817" s="9">
        <v>9</v>
      </c>
      <c r="H1817" s="9">
        <v>289</v>
      </c>
      <c r="I1817" s="8">
        <v>37.5</v>
      </c>
      <c r="J1817" s="8">
        <v>11175</v>
      </c>
    </row>
    <row r="1818" spans="1:10" x14ac:dyDescent="0.25">
      <c r="A1818" t="s">
        <v>2777</v>
      </c>
      <c r="B1818" t="s">
        <v>1750</v>
      </c>
      <c r="C1818" t="s">
        <v>3879</v>
      </c>
      <c r="E1818" t="s">
        <v>106</v>
      </c>
      <c r="F1818" s="9">
        <v>43</v>
      </c>
      <c r="G1818" s="9">
        <v>1</v>
      </c>
      <c r="H1818" s="9">
        <v>42</v>
      </c>
      <c r="I1818" s="8">
        <v>37.4</v>
      </c>
      <c r="J1818" s="8">
        <v>1608.2</v>
      </c>
    </row>
    <row r="1819" spans="1:10" x14ac:dyDescent="0.25">
      <c r="A1819" t="s">
        <v>2777</v>
      </c>
      <c r="B1819" t="s">
        <v>1750</v>
      </c>
      <c r="C1819" t="s">
        <v>3879</v>
      </c>
      <c r="E1819" t="s">
        <v>861</v>
      </c>
      <c r="F1819" s="9">
        <v>3</v>
      </c>
      <c r="G1819" s="9">
        <v>0</v>
      </c>
      <c r="H1819" s="9">
        <v>3</v>
      </c>
      <c r="I1819" s="8">
        <v>37.4</v>
      </c>
      <c r="J1819" s="8">
        <v>112.2</v>
      </c>
    </row>
    <row r="1820" spans="1:10" x14ac:dyDescent="0.25">
      <c r="A1820" t="s">
        <v>521</v>
      </c>
      <c r="B1820" t="s">
        <v>340</v>
      </c>
      <c r="C1820" t="s">
        <v>341</v>
      </c>
      <c r="E1820" t="s">
        <v>113</v>
      </c>
      <c r="F1820" s="9">
        <v>327</v>
      </c>
      <c r="G1820" s="9">
        <v>1</v>
      </c>
      <c r="H1820" s="9">
        <v>326</v>
      </c>
      <c r="I1820" s="8">
        <v>39.75</v>
      </c>
      <c r="J1820" s="8">
        <v>12998.25</v>
      </c>
    </row>
    <row r="1821" spans="1:10" x14ac:dyDescent="0.25">
      <c r="A1821" t="s">
        <v>521</v>
      </c>
      <c r="B1821" t="s">
        <v>340</v>
      </c>
      <c r="C1821" t="s">
        <v>341</v>
      </c>
      <c r="E1821" t="s">
        <v>108</v>
      </c>
      <c r="F1821" s="9">
        <v>12</v>
      </c>
      <c r="G1821" s="9">
        <v>0</v>
      </c>
      <c r="H1821" s="9">
        <v>12</v>
      </c>
      <c r="I1821" s="8">
        <v>39.74</v>
      </c>
      <c r="J1821" s="8">
        <v>476.88</v>
      </c>
    </row>
    <row r="1822" spans="1:10" x14ac:dyDescent="0.25">
      <c r="A1822" t="s">
        <v>521</v>
      </c>
      <c r="B1822" t="s">
        <v>340</v>
      </c>
      <c r="C1822" t="s">
        <v>341</v>
      </c>
      <c r="E1822" t="s">
        <v>1201</v>
      </c>
      <c r="F1822" s="9">
        <v>73</v>
      </c>
      <c r="G1822" s="9">
        <v>72</v>
      </c>
      <c r="H1822" s="9">
        <v>1</v>
      </c>
      <c r="I1822" s="8">
        <v>38.305500000000002</v>
      </c>
      <c r="J1822" s="8">
        <v>2796.3015</v>
      </c>
    </row>
    <row r="1823" spans="1:10" x14ac:dyDescent="0.25">
      <c r="A1823" t="s">
        <v>521</v>
      </c>
      <c r="B1823" t="s">
        <v>340</v>
      </c>
      <c r="C1823" t="s">
        <v>341</v>
      </c>
      <c r="E1823" t="s">
        <v>106</v>
      </c>
      <c r="F1823" s="9">
        <v>794</v>
      </c>
      <c r="G1823" s="9">
        <v>79</v>
      </c>
      <c r="H1823" s="9">
        <v>715</v>
      </c>
      <c r="I1823" s="8">
        <v>39.74</v>
      </c>
      <c r="J1823" s="8">
        <v>31553.56</v>
      </c>
    </row>
    <row r="1824" spans="1:10" x14ac:dyDescent="0.25">
      <c r="A1824" t="s">
        <v>521</v>
      </c>
      <c r="B1824" t="s">
        <v>340</v>
      </c>
      <c r="C1824" t="s">
        <v>341</v>
      </c>
      <c r="E1824" t="s">
        <v>4746</v>
      </c>
      <c r="F1824" s="9">
        <v>1</v>
      </c>
      <c r="G1824" s="9">
        <v>0</v>
      </c>
      <c r="H1824" s="9">
        <v>1</v>
      </c>
      <c r="I1824" s="8">
        <v>37.802999999999997</v>
      </c>
      <c r="J1824" s="8">
        <v>37.802999999999997</v>
      </c>
    </row>
    <row r="1825" spans="1:10" x14ac:dyDescent="0.25">
      <c r="A1825" t="s">
        <v>521</v>
      </c>
      <c r="B1825" t="s">
        <v>340</v>
      </c>
      <c r="C1825" t="s">
        <v>341</v>
      </c>
      <c r="E1825" t="s">
        <v>4746</v>
      </c>
      <c r="F1825" s="9">
        <v>247</v>
      </c>
      <c r="G1825" s="9">
        <v>44</v>
      </c>
      <c r="H1825" s="9">
        <v>203</v>
      </c>
      <c r="I1825" s="8">
        <v>39.74</v>
      </c>
      <c r="J1825" s="8">
        <v>9815.7800000000007</v>
      </c>
    </row>
    <row r="1826" spans="1:10" x14ac:dyDescent="0.25">
      <c r="A1826" t="s">
        <v>521</v>
      </c>
      <c r="B1826" t="s">
        <v>340</v>
      </c>
      <c r="C1826" t="s">
        <v>341</v>
      </c>
      <c r="E1826" t="s">
        <v>820</v>
      </c>
      <c r="F1826" s="9">
        <v>74</v>
      </c>
      <c r="G1826" s="9">
        <v>3</v>
      </c>
      <c r="H1826" s="9">
        <v>71</v>
      </c>
      <c r="I1826" s="8">
        <v>39.74</v>
      </c>
      <c r="J1826" s="8">
        <v>2940.76</v>
      </c>
    </row>
    <row r="1827" spans="1:10" x14ac:dyDescent="0.25">
      <c r="A1827" t="s">
        <v>521</v>
      </c>
      <c r="B1827" t="s">
        <v>340</v>
      </c>
      <c r="C1827" t="s">
        <v>341</v>
      </c>
      <c r="E1827" t="s">
        <v>109</v>
      </c>
      <c r="F1827" s="9">
        <v>56</v>
      </c>
      <c r="G1827" s="9">
        <v>10</v>
      </c>
      <c r="H1827" s="9">
        <v>46</v>
      </c>
      <c r="I1827" s="8">
        <v>39.74</v>
      </c>
      <c r="J1827" s="8">
        <v>2225.44</v>
      </c>
    </row>
    <row r="1828" spans="1:10" x14ac:dyDescent="0.25">
      <c r="A1828" t="s">
        <v>521</v>
      </c>
      <c r="B1828" t="s">
        <v>340</v>
      </c>
      <c r="C1828" t="s">
        <v>341</v>
      </c>
      <c r="E1828" t="s">
        <v>861</v>
      </c>
      <c r="F1828" s="9">
        <v>3</v>
      </c>
      <c r="G1828" s="9">
        <v>1</v>
      </c>
      <c r="H1828" s="9">
        <v>2</v>
      </c>
      <c r="I1828" s="8">
        <v>39.74</v>
      </c>
      <c r="J1828" s="8">
        <v>119.22</v>
      </c>
    </row>
    <row r="1829" spans="1:10" x14ac:dyDescent="0.25">
      <c r="A1829" t="s">
        <v>521</v>
      </c>
      <c r="B1829" t="s">
        <v>340</v>
      </c>
      <c r="C1829" t="s">
        <v>341</v>
      </c>
      <c r="E1829" t="s">
        <v>15</v>
      </c>
      <c r="F1829" s="9">
        <v>397</v>
      </c>
      <c r="G1829" s="9">
        <v>177</v>
      </c>
      <c r="H1829" s="9">
        <v>220</v>
      </c>
      <c r="I1829" s="8">
        <v>40.344900000000003</v>
      </c>
      <c r="J1829" s="8">
        <v>16016.925300000001</v>
      </c>
    </row>
    <row r="1830" spans="1:10" x14ac:dyDescent="0.25">
      <c r="A1830" t="s">
        <v>2807</v>
      </c>
      <c r="B1830" t="s">
        <v>1751</v>
      </c>
      <c r="C1830" t="s">
        <v>3760</v>
      </c>
      <c r="E1830" t="s">
        <v>113</v>
      </c>
      <c r="F1830" s="9">
        <v>170</v>
      </c>
      <c r="G1830" s="9">
        <v>3</v>
      </c>
      <c r="H1830" s="9">
        <v>167</v>
      </c>
      <c r="I1830" s="8">
        <v>36.619999999999997</v>
      </c>
      <c r="J1830" s="8">
        <v>6225.4</v>
      </c>
    </row>
    <row r="1831" spans="1:10" x14ac:dyDescent="0.25">
      <c r="A1831" t="s">
        <v>2807</v>
      </c>
      <c r="B1831" t="s">
        <v>1751</v>
      </c>
      <c r="C1831" t="s">
        <v>3760</v>
      </c>
      <c r="E1831" t="s">
        <v>4746</v>
      </c>
      <c r="F1831" s="9">
        <v>65</v>
      </c>
      <c r="G1831" s="9">
        <v>2</v>
      </c>
      <c r="H1831" s="9">
        <v>63</v>
      </c>
      <c r="I1831" s="8">
        <v>36.619999999999997</v>
      </c>
      <c r="J1831" s="8">
        <v>2380.3000000000002</v>
      </c>
    </row>
    <row r="1832" spans="1:10" x14ac:dyDescent="0.25">
      <c r="A1832" t="s">
        <v>2807</v>
      </c>
      <c r="B1832" t="s">
        <v>1751</v>
      </c>
      <c r="C1832" t="s">
        <v>3760</v>
      </c>
      <c r="E1832" t="s">
        <v>108</v>
      </c>
      <c r="F1832" s="9">
        <v>16</v>
      </c>
      <c r="G1832" s="9">
        <v>0</v>
      </c>
      <c r="H1832" s="9">
        <v>16</v>
      </c>
      <c r="I1832" s="8">
        <v>36.619999999999997</v>
      </c>
      <c r="J1832" s="8">
        <v>585.91999999999996</v>
      </c>
    </row>
    <row r="1833" spans="1:10" x14ac:dyDescent="0.25">
      <c r="A1833" t="s">
        <v>2807</v>
      </c>
      <c r="B1833" t="s">
        <v>1751</v>
      </c>
      <c r="C1833" t="s">
        <v>3760</v>
      </c>
      <c r="E1833" t="s">
        <v>106</v>
      </c>
      <c r="F1833" s="9">
        <v>0</v>
      </c>
      <c r="G1833" s="9">
        <v>0</v>
      </c>
      <c r="H1833" s="9">
        <v>0</v>
      </c>
      <c r="I1833" s="8">
        <v>36.619999999999997</v>
      </c>
      <c r="J1833" s="8">
        <v>0</v>
      </c>
    </row>
    <row r="1834" spans="1:10" x14ac:dyDescent="0.25">
      <c r="A1834" t="s">
        <v>2807</v>
      </c>
      <c r="B1834" t="s">
        <v>1751</v>
      </c>
      <c r="C1834" t="s">
        <v>3760</v>
      </c>
      <c r="E1834" t="s">
        <v>820</v>
      </c>
      <c r="F1834" s="9">
        <v>25</v>
      </c>
      <c r="G1834" s="9">
        <v>0</v>
      </c>
      <c r="H1834" s="9">
        <v>25</v>
      </c>
      <c r="I1834" s="8">
        <v>36.619999999999997</v>
      </c>
      <c r="J1834" s="8">
        <v>915.5</v>
      </c>
    </row>
    <row r="1835" spans="1:10" x14ac:dyDescent="0.25">
      <c r="A1835" t="s">
        <v>2807</v>
      </c>
      <c r="B1835" t="s">
        <v>1751</v>
      </c>
      <c r="C1835" t="s">
        <v>3760</v>
      </c>
      <c r="E1835" t="s">
        <v>109</v>
      </c>
      <c r="F1835" s="9">
        <v>32</v>
      </c>
      <c r="G1835" s="9">
        <v>0</v>
      </c>
      <c r="H1835" s="9">
        <v>32</v>
      </c>
      <c r="I1835" s="8">
        <v>36.619999999999997</v>
      </c>
      <c r="J1835" s="8">
        <v>1171.8399999999999</v>
      </c>
    </row>
    <row r="1836" spans="1:10" x14ac:dyDescent="0.25">
      <c r="A1836" t="s">
        <v>2807</v>
      </c>
      <c r="B1836" t="s">
        <v>1751</v>
      </c>
      <c r="C1836" t="s">
        <v>3760</v>
      </c>
      <c r="E1836" t="s">
        <v>15</v>
      </c>
      <c r="F1836" s="9">
        <v>11</v>
      </c>
      <c r="G1836" s="9">
        <v>1</v>
      </c>
      <c r="H1836" s="9">
        <v>10</v>
      </c>
      <c r="I1836" s="8">
        <v>36.623199999999997</v>
      </c>
      <c r="J1836" s="8">
        <v>402.85520000000002</v>
      </c>
    </row>
    <row r="1837" spans="1:10" x14ac:dyDescent="0.25">
      <c r="A1837" t="s">
        <v>3644</v>
      </c>
      <c r="B1837" t="s">
        <v>1752</v>
      </c>
      <c r="C1837" t="s">
        <v>1753</v>
      </c>
      <c r="E1837" t="s">
        <v>106</v>
      </c>
      <c r="F1837" s="9">
        <v>26</v>
      </c>
      <c r="G1837" s="9">
        <v>8</v>
      </c>
      <c r="H1837" s="9">
        <v>18</v>
      </c>
      <c r="I1837" s="8">
        <v>39.74</v>
      </c>
      <c r="J1837" s="8">
        <v>1033.24</v>
      </c>
    </row>
    <row r="1838" spans="1:10" x14ac:dyDescent="0.25">
      <c r="A1838" t="s">
        <v>3644</v>
      </c>
      <c r="B1838" t="s">
        <v>1752</v>
      </c>
      <c r="C1838" t="s">
        <v>1753</v>
      </c>
      <c r="E1838" t="s">
        <v>15</v>
      </c>
      <c r="F1838" s="9">
        <v>30</v>
      </c>
      <c r="G1838" s="9">
        <v>30</v>
      </c>
      <c r="H1838" s="9">
        <v>0</v>
      </c>
      <c r="I1838" s="8">
        <v>40.110100000000003</v>
      </c>
      <c r="J1838" s="8">
        <v>1203.3030000000001</v>
      </c>
    </row>
    <row r="1839" spans="1:10" x14ac:dyDescent="0.25">
      <c r="A1839" t="s">
        <v>522</v>
      </c>
      <c r="B1839" t="s">
        <v>342</v>
      </c>
      <c r="C1839" t="s">
        <v>343</v>
      </c>
      <c r="E1839" t="s">
        <v>106</v>
      </c>
      <c r="F1839" s="9">
        <v>263</v>
      </c>
      <c r="G1839" s="9">
        <v>48</v>
      </c>
      <c r="H1839" s="9">
        <v>215</v>
      </c>
      <c r="I1839" s="8">
        <v>16.48</v>
      </c>
      <c r="J1839" s="8">
        <v>4334.24</v>
      </c>
    </row>
    <row r="1840" spans="1:10" x14ac:dyDescent="0.25">
      <c r="A1840" t="s">
        <v>522</v>
      </c>
      <c r="B1840" t="s">
        <v>342</v>
      </c>
      <c r="C1840" t="s">
        <v>343</v>
      </c>
      <c r="E1840" t="s">
        <v>752</v>
      </c>
      <c r="F1840" s="9">
        <v>4</v>
      </c>
      <c r="G1840" s="9">
        <v>0</v>
      </c>
      <c r="H1840" s="9">
        <v>4</v>
      </c>
      <c r="I1840" s="8">
        <v>16.226500000000001</v>
      </c>
      <c r="J1840" s="8">
        <v>64.906000000000006</v>
      </c>
    </row>
    <row r="1841" spans="1:10" x14ac:dyDescent="0.25">
      <c r="A1841" t="s">
        <v>522</v>
      </c>
      <c r="B1841" t="s">
        <v>342</v>
      </c>
      <c r="C1841" t="s">
        <v>343</v>
      </c>
      <c r="E1841" t="s">
        <v>4746</v>
      </c>
      <c r="F1841" s="9">
        <v>7</v>
      </c>
      <c r="G1841" s="9">
        <v>5</v>
      </c>
      <c r="H1841" s="9">
        <v>2</v>
      </c>
      <c r="I1841" s="8">
        <v>16.39</v>
      </c>
      <c r="J1841" s="8">
        <v>114.73</v>
      </c>
    </row>
    <row r="1842" spans="1:10" x14ac:dyDescent="0.25">
      <c r="A1842" t="s">
        <v>522</v>
      </c>
      <c r="B1842" t="s">
        <v>342</v>
      </c>
      <c r="C1842" t="s">
        <v>343</v>
      </c>
      <c r="E1842" t="s">
        <v>5666</v>
      </c>
      <c r="F1842" s="9">
        <v>0</v>
      </c>
      <c r="G1842" s="9">
        <v>0</v>
      </c>
      <c r="H1842" s="9">
        <v>0</v>
      </c>
      <c r="I1842" s="8">
        <v>15.0084</v>
      </c>
      <c r="J1842" s="8">
        <v>0</v>
      </c>
    </row>
    <row r="1843" spans="1:10" x14ac:dyDescent="0.25">
      <c r="A1843" t="s">
        <v>522</v>
      </c>
      <c r="B1843" t="s">
        <v>342</v>
      </c>
      <c r="C1843" t="s">
        <v>343</v>
      </c>
      <c r="E1843" t="s">
        <v>113</v>
      </c>
      <c r="F1843" s="9">
        <v>145</v>
      </c>
      <c r="G1843" s="9">
        <v>21</v>
      </c>
      <c r="H1843" s="9">
        <v>124</v>
      </c>
      <c r="I1843" s="8">
        <v>16.487400000000001</v>
      </c>
      <c r="J1843" s="8">
        <v>2390.6729999999998</v>
      </c>
    </row>
    <row r="1844" spans="1:10" x14ac:dyDescent="0.25">
      <c r="A1844" t="s">
        <v>522</v>
      </c>
      <c r="B1844" t="s">
        <v>342</v>
      </c>
      <c r="C1844" t="s">
        <v>343</v>
      </c>
      <c r="E1844" t="s">
        <v>4746</v>
      </c>
      <c r="F1844" s="9">
        <v>119</v>
      </c>
      <c r="G1844" s="9">
        <v>23</v>
      </c>
      <c r="H1844" s="9">
        <v>96</v>
      </c>
      <c r="I1844" s="8">
        <v>16.36</v>
      </c>
      <c r="J1844" s="8">
        <v>1946.84</v>
      </c>
    </row>
    <row r="1845" spans="1:10" x14ac:dyDescent="0.25">
      <c r="A1845" t="s">
        <v>522</v>
      </c>
      <c r="B1845" t="s">
        <v>342</v>
      </c>
      <c r="C1845" t="s">
        <v>343</v>
      </c>
      <c r="E1845" t="s">
        <v>109</v>
      </c>
      <c r="F1845" s="9">
        <v>193</v>
      </c>
      <c r="G1845" s="9">
        <v>3</v>
      </c>
      <c r="H1845" s="9">
        <v>190</v>
      </c>
      <c r="I1845" s="8">
        <v>16.510000000000002</v>
      </c>
      <c r="J1845" s="8">
        <v>3186.43</v>
      </c>
    </row>
    <row r="1846" spans="1:10" x14ac:dyDescent="0.25">
      <c r="A1846" t="s">
        <v>522</v>
      </c>
      <c r="B1846" t="s">
        <v>342</v>
      </c>
      <c r="C1846" t="s">
        <v>343</v>
      </c>
      <c r="E1846" t="s">
        <v>861</v>
      </c>
      <c r="F1846" s="9">
        <v>3</v>
      </c>
      <c r="G1846" s="9">
        <v>2</v>
      </c>
      <c r="H1846" s="9">
        <v>1</v>
      </c>
      <c r="I1846" s="8">
        <v>16.36</v>
      </c>
      <c r="J1846" s="8">
        <v>49.08</v>
      </c>
    </row>
    <row r="1847" spans="1:10" x14ac:dyDescent="0.25">
      <c r="A1847" t="s">
        <v>522</v>
      </c>
      <c r="B1847" t="s">
        <v>342</v>
      </c>
      <c r="C1847" t="s">
        <v>343</v>
      </c>
      <c r="E1847" t="s">
        <v>119</v>
      </c>
      <c r="F1847" s="9">
        <v>16</v>
      </c>
      <c r="G1847" s="9">
        <v>0</v>
      </c>
      <c r="H1847" s="9">
        <v>16</v>
      </c>
      <c r="I1847" s="8">
        <v>16.0654</v>
      </c>
      <c r="J1847" s="8">
        <v>257.04640000000001</v>
      </c>
    </row>
    <row r="1848" spans="1:10" x14ac:dyDescent="0.25">
      <c r="A1848" t="s">
        <v>522</v>
      </c>
      <c r="B1848" t="s">
        <v>342</v>
      </c>
      <c r="C1848" t="s">
        <v>343</v>
      </c>
      <c r="E1848" t="s">
        <v>1201</v>
      </c>
      <c r="F1848" s="9">
        <v>47</v>
      </c>
      <c r="G1848" s="9">
        <v>46</v>
      </c>
      <c r="H1848" s="9">
        <v>1</v>
      </c>
      <c r="I1848" s="8">
        <v>15.7729</v>
      </c>
      <c r="J1848" s="8">
        <v>741.32629999999995</v>
      </c>
    </row>
    <row r="1849" spans="1:10" x14ac:dyDescent="0.25">
      <c r="A1849" t="s">
        <v>522</v>
      </c>
      <c r="B1849" t="s">
        <v>342</v>
      </c>
      <c r="C1849" t="s">
        <v>343</v>
      </c>
      <c r="E1849" t="s">
        <v>820</v>
      </c>
      <c r="F1849" s="9">
        <v>79</v>
      </c>
      <c r="G1849" s="9">
        <v>4</v>
      </c>
      <c r="H1849" s="9">
        <v>75</v>
      </c>
      <c r="I1849" s="8">
        <v>16.36</v>
      </c>
      <c r="J1849" s="8">
        <v>1292.44</v>
      </c>
    </row>
    <row r="1850" spans="1:10" x14ac:dyDescent="0.25">
      <c r="A1850" t="s">
        <v>522</v>
      </c>
      <c r="B1850" t="s">
        <v>342</v>
      </c>
      <c r="C1850" t="s">
        <v>343</v>
      </c>
      <c r="E1850" t="s">
        <v>108</v>
      </c>
      <c r="F1850" s="9">
        <v>8</v>
      </c>
      <c r="G1850" s="9">
        <v>0</v>
      </c>
      <c r="H1850" s="9">
        <v>8</v>
      </c>
      <c r="I1850" s="8">
        <v>16.36</v>
      </c>
      <c r="J1850" s="8">
        <v>130.88</v>
      </c>
    </row>
    <row r="1851" spans="1:10" x14ac:dyDescent="0.25">
      <c r="A1851" t="s">
        <v>522</v>
      </c>
      <c r="B1851" t="s">
        <v>342</v>
      </c>
      <c r="C1851" t="s">
        <v>343</v>
      </c>
      <c r="E1851" t="s">
        <v>15</v>
      </c>
      <c r="F1851" s="9">
        <v>358</v>
      </c>
      <c r="G1851" s="9">
        <v>208</v>
      </c>
      <c r="H1851" s="9">
        <v>150</v>
      </c>
      <c r="I1851" s="8">
        <v>24.545400000000001</v>
      </c>
      <c r="J1851" s="8">
        <v>8787.2531999999992</v>
      </c>
    </row>
    <row r="1852" spans="1:10" x14ac:dyDescent="0.25">
      <c r="A1852" t="s">
        <v>3645</v>
      </c>
      <c r="B1852" t="s">
        <v>1754</v>
      </c>
      <c r="C1852" t="s">
        <v>1755</v>
      </c>
      <c r="E1852" t="s">
        <v>109</v>
      </c>
      <c r="F1852" s="9">
        <v>11</v>
      </c>
      <c r="G1852" s="9">
        <v>0</v>
      </c>
      <c r="H1852" s="9">
        <v>11</v>
      </c>
      <c r="I1852" s="8">
        <v>12.191700000000001</v>
      </c>
      <c r="J1852" s="8">
        <v>134.1087</v>
      </c>
    </row>
    <row r="1853" spans="1:10" x14ac:dyDescent="0.25">
      <c r="A1853" t="s">
        <v>3645</v>
      </c>
      <c r="B1853" t="s">
        <v>1754</v>
      </c>
      <c r="C1853" t="s">
        <v>1755</v>
      </c>
      <c r="E1853" t="s">
        <v>4746</v>
      </c>
      <c r="F1853" s="9">
        <v>2</v>
      </c>
      <c r="G1853" s="9">
        <v>1</v>
      </c>
      <c r="H1853" s="9">
        <v>1</v>
      </c>
      <c r="I1853" s="8">
        <v>12.428100000000001</v>
      </c>
      <c r="J1853" s="8">
        <v>24.856200000000001</v>
      </c>
    </row>
    <row r="1854" spans="1:10" x14ac:dyDescent="0.25">
      <c r="A1854" t="s">
        <v>3645</v>
      </c>
      <c r="B1854" t="s">
        <v>1754</v>
      </c>
      <c r="C1854" t="s">
        <v>1755</v>
      </c>
      <c r="E1854" t="s">
        <v>106</v>
      </c>
      <c r="F1854" s="9">
        <v>1</v>
      </c>
      <c r="G1854" s="9">
        <v>1</v>
      </c>
      <c r="H1854" s="9">
        <v>0</v>
      </c>
      <c r="I1854" s="8">
        <v>13.25</v>
      </c>
      <c r="J1854" s="8">
        <v>13.25</v>
      </c>
    </row>
    <row r="1855" spans="1:10" x14ac:dyDescent="0.25">
      <c r="A1855" t="s">
        <v>572</v>
      </c>
      <c r="B1855" t="s">
        <v>344</v>
      </c>
      <c r="C1855" t="s">
        <v>345</v>
      </c>
      <c r="E1855" t="s">
        <v>1201</v>
      </c>
      <c r="F1855" s="9">
        <v>18</v>
      </c>
      <c r="G1855" s="9">
        <v>18</v>
      </c>
      <c r="H1855" s="9">
        <v>0</v>
      </c>
      <c r="I1855" s="8">
        <v>15.7729</v>
      </c>
      <c r="J1855" s="8">
        <v>283.91219999999998</v>
      </c>
    </row>
    <row r="1856" spans="1:10" x14ac:dyDescent="0.25">
      <c r="A1856" t="s">
        <v>572</v>
      </c>
      <c r="B1856" t="s">
        <v>344</v>
      </c>
      <c r="C1856" t="s">
        <v>345</v>
      </c>
      <c r="E1856" t="s">
        <v>109</v>
      </c>
      <c r="F1856" s="9">
        <v>9</v>
      </c>
      <c r="G1856" s="9">
        <v>0</v>
      </c>
      <c r="H1856" s="9">
        <v>9</v>
      </c>
      <c r="I1856" s="8">
        <v>16.36</v>
      </c>
      <c r="J1856" s="8">
        <v>147.24</v>
      </c>
    </row>
    <row r="1857" spans="1:10" x14ac:dyDescent="0.25">
      <c r="A1857" t="s">
        <v>572</v>
      </c>
      <c r="B1857" t="s">
        <v>344</v>
      </c>
      <c r="C1857" t="s">
        <v>345</v>
      </c>
      <c r="E1857" t="s">
        <v>820</v>
      </c>
      <c r="F1857" s="9">
        <v>6</v>
      </c>
      <c r="G1857" s="9">
        <v>0</v>
      </c>
      <c r="H1857" s="9">
        <v>6</v>
      </c>
      <c r="I1857" s="8">
        <v>16.36</v>
      </c>
      <c r="J1857" s="8">
        <v>98.16</v>
      </c>
    </row>
    <row r="1858" spans="1:10" x14ac:dyDescent="0.25">
      <c r="A1858" t="s">
        <v>572</v>
      </c>
      <c r="B1858" t="s">
        <v>344</v>
      </c>
      <c r="C1858" t="s">
        <v>345</v>
      </c>
      <c r="E1858" t="s">
        <v>15</v>
      </c>
      <c r="F1858" s="9">
        <v>20</v>
      </c>
      <c r="G1858" s="9">
        <v>10</v>
      </c>
      <c r="H1858" s="9">
        <v>10</v>
      </c>
      <c r="I1858" s="8">
        <v>16.363600000000002</v>
      </c>
      <c r="J1858" s="8">
        <v>327.27199999999999</v>
      </c>
    </row>
    <row r="1859" spans="1:10" x14ac:dyDescent="0.25">
      <c r="A1859" t="s">
        <v>572</v>
      </c>
      <c r="B1859" t="s">
        <v>344</v>
      </c>
      <c r="C1859" t="s">
        <v>345</v>
      </c>
      <c r="E1859" t="s">
        <v>4746</v>
      </c>
      <c r="F1859" s="9">
        <v>31</v>
      </c>
      <c r="G1859" s="9">
        <v>1</v>
      </c>
      <c r="H1859" s="9">
        <v>30</v>
      </c>
      <c r="I1859" s="8">
        <v>16.363600000000002</v>
      </c>
      <c r="J1859" s="8">
        <v>507.27159999999998</v>
      </c>
    </row>
    <row r="1860" spans="1:10" x14ac:dyDescent="0.25">
      <c r="A1860" t="s">
        <v>572</v>
      </c>
      <c r="B1860" t="s">
        <v>344</v>
      </c>
      <c r="C1860" t="s">
        <v>345</v>
      </c>
      <c r="E1860" t="s">
        <v>106</v>
      </c>
      <c r="F1860" s="9">
        <v>1</v>
      </c>
      <c r="G1860" s="9">
        <v>1</v>
      </c>
      <c r="H1860" s="9">
        <v>0</v>
      </c>
      <c r="I1860" s="8">
        <v>16.36</v>
      </c>
      <c r="J1860" s="8">
        <v>16.36</v>
      </c>
    </row>
    <row r="1861" spans="1:10" x14ac:dyDescent="0.25">
      <c r="A1861" t="s">
        <v>4653</v>
      </c>
      <c r="B1861" t="s">
        <v>4654</v>
      </c>
      <c r="C1861" t="s">
        <v>4655</v>
      </c>
      <c r="E1861" t="s">
        <v>113</v>
      </c>
      <c r="F1861" s="9">
        <v>22</v>
      </c>
      <c r="G1861" s="9">
        <v>0</v>
      </c>
      <c r="H1861" s="9">
        <v>22</v>
      </c>
      <c r="I1861" s="8">
        <v>0</v>
      </c>
      <c r="J1861" s="8">
        <v>0</v>
      </c>
    </row>
    <row r="1862" spans="1:10" x14ac:dyDescent="0.25">
      <c r="A1862" t="s">
        <v>4591</v>
      </c>
      <c r="B1862" t="s">
        <v>4592</v>
      </c>
      <c r="C1862" t="s">
        <v>4593</v>
      </c>
      <c r="E1862" t="s">
        <v>4746</v>
      </c>
      <c r="F1862" s="9">
        <v>20</v>
      </c>
      <c r="G1862" s="9">
        <v>0</v>
      </c>
      <c r="H1862" s="9">
        <v>20</v>
      </c>
      <c r="I1862" s="8">
        <v>58.413800000000002</v>
      </c>
      <c r="J1862" s="8">
        <v>1168.2760000000001</v>
      </c>
    </row>
    <row r="1863" spans="1:10" x14ac:dyDescent="0.25">
      <c r="A1863" t="s">
        <v>4591</v>
      </c>
      <c r="B1863" t="s">
        <v>4592</v>
      </c>
      <c r="C1863" t="s">
        <v>4593</v>
      </c>
      <c r="E1863" t="s">
        <v>113</v>
      </c>
      <c r="F1863" s="9">
        <v>11</v>
      </c>
      <c r="G1863" s="9">
        <v>0</v>
      </c>
      <c r="H1863" s="9">
        <v>11</v>
      </c>
      <c r="I1863" s="8">
        <v>58.413800000000002</v>
      </c>
      <c r="J1863" s="8">
        <v>642.55179999999996</v>
      </c>
    </row>
    <row r="1864" spans="1:10" x14ac:dyDescent="0.25">
      <c r="A1864" t="s">
        <v>4591</v>
      </c>
      <c r="B1864" t="s">
        <v>4592</v>
      </c>
      <c r="C1864" t="s">
        <v>4593</v>
      </c>
      <c r="E1864" t="s">
        <v>109</v>
      </c>
      <c r="F1864" s="9">
        <v>10</v>
      </c>
      <c r="G1864" s="9">
        <v>0</v>
      </c>
      <c r="H1864" s="9">
        <v>10</v>
      </c>
      <c r="I1864" s="8">
        <v>58.413800000000002</v>
      </c>
      <c r="J1864" s="8">
        <v>584.13800000000003</v>
      </c>
    </row>
    <row r="1865" spans="1:10" x14ac:dyDescent="0.25">
      <c r="A1865" t="s">
        <v>4591</v>
      </c>
      <c r="B1865" t="s">
        <v>4592</v>
      </c>
      <c r="C1865" t="s">
        <v>4593</v>
      </c>
      <c r="E1865" t="s">
        <v>106</v>
      </c>
      <c r="F1865" s="9">
        <v>30</v>
      </c>
      <c r="G1865" s="9">
        <v>3</v>
      </c>
      <c r="H1865" s="9">
        <v>27</v>
      </c>
      <c r="I1865" s="8">
        <v>58.413800000000002</v>
      </c>
      <c r="J1865" s="8">
        <v>1752.414</v>
      </c>
    </row>
    <row r="1866" spans="1:10" x14ac:dyDescent="0.25">
      <c r="A1866" t="s">
        <v>4588</v>
      </c>
      <c r="B1866" t="s">
        <v>4589</v>
      </c>
      <c r="C1866" t="s">
        <v>4590</v>
      </c>
      <c r="E1866" t="s">
        <v>4746</v>
      </c>
      <c r="F1866" s="9">
        <v>10</v>
      </c>
      <c r="G1866" s="9">
        <v>0</v>
      </c>
      <c r="H1866" s="9">
        <v>10</v>
      </c>
      <c r="I1866" s="8">
        <v>56.223300000000002</v>
      </c>
      <c r="J1866" s="8">
        <v>562.23299999999995</v>
      </c>
    </row>
    <row r="1867" spans="1:10" x14ac:dyDescent="0.25">
      <c r="A1867" t="s">
        <v>4588</v>
      </c>
      <c r="B1867" t="s">
        <v>4589</v>
      </c>
      <c r="C1867" t="s">
        <v>4590</v>
      </c>
      <c r="E1867" t="s">
        <v>113</v>
      </c>
      <c r="F1867" s="9">
        <v>37</v>
      </c>
      <c r="G1867" s="9">
        <v>0</v>
      </c>
      <c r="H1867" s="9">
        <v>37</v>
      </c>
      <c r="I1867" s="8">
        <v>56.223300000000002</v>
      </c>
      <c r="J1867" s="8">
        <v>2080.2620999999999</v>
      </c>
    </row>
    <row r="1868" spans="1:10" x14ac:dyDescent="0.25">
      <c r="A1868" t="s">
        <v>4588</v>
      </c>
      <c r="B1868" t="s">
        <v>4589</v>
      </c>
      <c r="C1868" t="s">
        <v>4590</v>
      </c>
      <c r="E1868" t="s">
        <v>109</v>
      </c>
      <c r="F1868" s="9">
        <v>33</v>
      </c>
      <c r="G1868" s="9">
        <v>0</v>
      </c>
      <c r="H1868" s="9">
        <v>33</v>
      </c>
      <c r="I1868" s="8">
        <v>56.223300000000002</v>
      </c>
      <c r="J1868" s="8">
        <v>1855.3688999999999</v>
      </c>
    </row>
    <row r="1869" spans="1:10" x14ac:dyDescent="0.25">
      <c r="A1869" t="s">
        <v>4588</v>
      </c>
      <c r="B1869" t="s">
        <v>4589</v>
      </c>
      <c r="C1869" t="s">
        <v>4590</v>
      </c>
      <c r="E1869" t="s">
        <v>106</v>
      </c>
      <c r="F1869" s="9">
        <v>92</v>
      </c>
      <c r="G1869" s="9">
        <v>5</v>
      </c>
      <c r="H1869" s="9">
        <v>87</v>
      </c>
      <c r="I1869" s="8">
        <v>56.223300000000002</v>
      </c>
      <c r="J1869" s="8">
        <v>5172.5436</v>
      </c>
    </row>
    <row r="1870" spans="1:10" x14ac:dyDescent="0.25">
      <c r="A1870" t="s">
        <v>2933</v>
      </c>
      <c r="B1870" t="s">
        <v>1756</v>
      </c>
      <c r="C1870" t="s">
        <v>1757</v>
      </c>
      <c r="E1870" t="s">
        <v>119</v>
      </c>
      <c r="F1870" s="9">
        <v>2</v>
      </c>
      <c r="G1870" s="9">
        <v>2</v>
      </c>
      <c r="H1870" s="9">
        <v>0</v>
      </c>
      <c r="I1870" s="8">
        <v>0</v>
      </c>
      <c r="J1870" s="8">
        <v>0</v>
      </c>
    </row>
    <row r="1871" spans="1:10" x14ac:dyDescent="0.25">
      <c r="A1871" t="s">
        <v>3646</v>
      </c>
      <c r="B1871" t="s">
        <v>1758</v>
      </c>
      <c r="C1871" t="s">
        <v>1757</v>
      </c>
      <c r="E1871" t="s">
        <v>119</v>
      </c>
      <c r="F1871" s="9">
        <v>1</v>
      </c>
      <c r="G1871" s="9">
        <v>1</v>
      </c>
      <c r="H1871" s="9">
        <v>0</v>
      </c>
      <c r="I1871" s="8">
        <v>44.7</v>
      </c>
      <c r="J1871" s="8">
        <v>44.7</v>
      </c>
    </row>
    <row r="1872" spans="1:10" x14ac:dyDescent="0.25">
      <c r="A1872" t="s">
        <v>3646</v>
      </c>
      <c r="B1872" t="s">
        <v>1758</v>
      </c>
      <c r="C1872" t="s">
        <v>1757</v>
      </c>
      <c r="E1872" t="s">
        <v>1201</v>
      </c>
      <c r="F1872" s="9">
        <v>22</v>
      </c>
      <c r="G1872" s="9">
        <v>21</v>
      </c>
      <c r="H1872" s="9">
        <v>1</v>
      </c>
      <c r="I1872" s="8">
        <v>45.01</v>
      </c>
      <c r="J1872" s="8">
        <v>990.22</v>
      </c>
    </row>
    <row r="1873" spans="1:10" x14ac:dyDescent="0.25">
      <c r="A1873" t="s">
        <v>3646</v>
      </c>
      <c r="B1873" t="s">
        <v>1758</v>
      </c>
      <c r="C1873" t="s">
        <v>1757</v>
      </c>
      <c r="E1873" t="s">
        <v>861</v>
      </c>
      <c r="F1873" s="9">
        <v>1</v>
      </c>
      <c r="G1873" s="9">
        <v>0</v>
      </c>
      <c r="H1873" s="9">
        <v>1</v>
      </c>
      <c r="I1873" s="8">
        <v>48.05</v>
      </c>
      <c r="J1873" s="8">
        <v>48.05</v>
      </c>
    </row>
    <row r="1874" spans="1:10" x14ac:dyDescent="0.25">
      <c r="A1874" t="s">
        <v>3646</v>
      </c>
      <c r="B1874" t="s">
        <v>1758</v>
      </c>
      <c r="C1874" t="s">
        <v>1757</v>
      </c>
      <c r="E1874" t="s">
        <v>4746</v>
      </c>
      <c r="F1874" s="9">
        <v>19</v>
      </c>
      <c r="G1874" s="9">
        <v>0</v>
      </c>
      <c r="H1874" s="9">
        <v>19</v>
      </c>
      <c r="I1874" s="8">
        <v>48.05</v>
      </c>
      <c r="J1874" s="8">
        <v>912.95</v>
      </c>
    </row>
    <row r="1875" spans="1:10" x14ac:dyDescent="0.25">
      <c r="A1875" t="s">
        <v>484</v>
      </c>
      <c r="B1875" t="s">
        <v>346</v>
      </c>
      <c r="C1875" t="s">
        <v>347</v>
      </c>
      <c r="E1875" t="s">
        <v>752</v>
      </c>
      <c r="F1875" s="9">
        <v>1</v>
      </c>
      <c r="G1875" s="9">
        <v>0</v>
      </c>
      <c r="H1875" s="9">
        <v>1</v>
      </c>
      <c r="I1875" s="8">
        <v>43.052599999999998</v>
      </c>
      <c r="J1875" s="8">
        <v>43.052599999999998</v>
      </c>
    </row>
    <row r="1876" spans="1:10" x14ac:dyDescent="0.25">
      <c r="A1876" t="s">
        <v>484</v>
      </c>
      <c r="B1876" t="s">
        <v>346</v>
      </c>
      <c r="C1876" t="s">
        <v>347</v>
      </c>
      <c r="E1876" t="s">
        <v>1201</v>
      </c>
      <c r="F1876" s="9">
        <v>10</v>
      </c>
      <c r="G1876" s="9">
        <v>9</v>
      </c>
      <c r="H1876" s="9">
        <v>1</v>
      </c>
      <c r="I1876" s="8">
        <v>45.517299999999999</v>
      </c>
      <c r="J1876" s="8">
        <v>455.173</v>
      </c>
    </row>
    <row r="1877" spans="1:10" x14ac:dyDescent="0.25">
      <c r="A1877" t="s">
        <v>484</v>
      </c>
      <c r="B1877" t="s">
        <v>346</v>
      </c>
      <c r="C1877" t="s">
        <v>347</v>
      </c>
      <c r="E1877" t="s">
        <v>15</v>
      </c>
      <c r="F1877" s="9">
        <v>126</v>
      </c>
      <c r="G1877" s="9">
        <v>105</v>
      </c>
      <c r="H1877" s="9">
        <v>21</v>
      </c>
      <c r="I1877" s="8">
        <v>48.777799999999999</v>
      </c>
      <c r="J1877" s="8">
        <v>6146.0028000000002</v>
      </c>
    </row>
    <row r="1878" spans="1:10" x14ac:dyDescent="0.25">
      <c r="A1878" t="s">
        <v>484</v>
      </c>
      <c r="B1878" t="s">
        <v>346</v>
      </c>
      <c r="C1878" t="s">
        <v>347</v>
      </c>
      <c r="E1878" t="s">
        <v>113</v>
      </c>
      <c r="F1878" s="9">
        <v>20</v>
      </c>
      <c r="G1878" s="9">
        <v>5</v>
      </c>
      <c r="H1878" s="9">
        <v>15</v>
      </c>
      <c r="I1878" s="8">
        <v>48.4101</v>
      </c>
      <c r="J1878" s="8">
        <v>968.202</v>
      </c>
    </row>
    <row r="1879" spans="1:10" x14ac:dyDescent="0.25">
      <c r="A1879" t="s">
        <v>484</v>
      </c>
      <c r="B1879" t="s">
        <v>346</v>
      </c>
      <c r="C1879" t="s">
        <v>347</v>
      </c>
      <c r="E1879" t="s">
        <v>106</v>
      </c>
      <c r="F1879" s="9">
        <v>6</v>
      </c>
      <c r="G1879" s="9">
        <v>6</v>
      </c>
      <c r="H1879" s="9">
        <v>0</v>
      </c>
      <c r="I1879" s="8">
        <v>48.05</v>
      </c>
      <c r="J1879" s="8">
        <v>288.3</v>
      </c>
    </row>
    <row r="1880" spans="1:10" x14ac:dyDescent="0.25">
      <c r="A1880" t="s">
        <v>484</v>
      </c>
      <c r="B1880" t="s">
        <v>346</v>
      </c>
      <c r="C1880" t="s">
        <v>347</v>
      </c>
      <c r="E1880" t="s">
        <v>861</v>
      </c>
      <c r="F1880" s="9">
        <v>4</v>
      </c>
      <c r="G1880" s="9">
        <v>0</v>
      </c>
      <c r="H1880" s="9">
        <v>4</v>
      </c>
      <c r="I1880" s="8">
        <v>48.05</v>
      </c>
      <c r="J1880" s="8">
        <v>192.2</v>
      </c>
    </row>
    <row r="1881" spans="1:10" x14ac:dyDescent="0.25">
      <c r="A1881" t="s">
        <v>484</v>
      </c>
      <c r="B1881" t="s">
        <v>346</v>
      </c>
      <c r="C1881" t="s">
        <v>347</v>
      </c>
      <c r="E1881" t="s">
        <v>4746</v>
      </c>
      <c r="F1881" s="9">
        <v>72</v>
      </c>
      <c r="G1881" s="9">
        <v>9</v>
      </c>
      <c r="H1881" s="9">
        <v>63</v>
      </c>
      <c r="I1881" s="8">
        <v>48.05</v>
      </c>
      <c r="J1881" s="8">
        <v>3459.6</v>
      </c>
    </row>
    <row r="1882" spans="1:10" x14ac:dyDescent="0.25">
      <c r="A1882" t="s">
        <v>2963</v>
      </c>
      <c r="B1882" t="s">
        <v>1761</v>
      </c>
      <c r="C1882" t="s">
        <v>1762</v>
      </c>
      <c r="E1882" t="s">
        <v>109</v>
      </c>
      <c r="F1882" s="9">
        <v>7</v>
      </c>
      <c r="G1882" s="9">
        <v>0</v>
      </c>
      <c r="H1882" s="9">
        <v>7</v>
      </c>
      <c r="I1882" s="8">
        <v>41.3</v>
      </c>
      <c r="J1882" s="8">
        <v>289.10000000000002</v>
      </c>
    </row>
    <row r="1883" spans="1:10" x14ac:dyDescent="0.25">
      <c r="A1883" t="s">
        <v>2963</v>
      </c>
      <c r="B1883" t="s">
        <v>1761</v>
      </c>
      <c r="C1883" t="s">
        <v>1762</v>
      </c>
      <c r="E1883" t="s">
        <v>106</v>
      </c>
      <c r="F1883" s="9">
        <v>0</v>
      </c>
      <c r="G1883" s="9">
        <v>0</v>
      </c>
      <c r="H1883" s="9">
        <v>0</v>
      </c>
      <c r="I1883" s="8">
        <v>26.5</v>
      </c>
      <c r="J1883" s="8">
        <v>0</v>
      </c>
    </row>
    <row r="1884" spans="1:10" x14ac:dyDescent="0.25">
      <c r="A1884" t="s">
        <v>2963</v>
      </c>
      <c r="B1884" t="s">
        <v>1761</v>
      </c>
      <c r="C1884" t="s">
        <v>1762</v>
      </c>
      <c r="E1884" t="s">
        <v>113</v>
      </c>
      <c r="F1884" s="9">
        <v>3</v>
      </c>
      <c r="G1884" s="9">
        <v>1</v>
      </c>
      <c r="H1884" s="9">
        <v>2</v>
      </c>
      <c r="I1884" s="8">
        <v>41.3</v>
      </c>
      <c r="J1884" s="8">
        <v>123.9</v>
      </c>
    </row>
    <row r="1885" spans="1:10" x14ac:dyDescent="0.25">
      <c r="A1885" t="s">
        <v>2899</v>
      </c>
      <c r="B1885" t="s">
        <v>1763</v>
      </c>
      <c r="C1885" t="s">
        <v>1762</v>
      </c>
      <c r="E1885" t="s">
        <v>1201</v>
      </c>
      <c r="F1885" s="9">
        <v>5</v>
      </c>
      <c r="G1885" s="9">
        <v>5</v>
      </c>
      <c r="H1885" s="9">
        <v>0</v>
      </c>
      <c r="I1885" s="8">
        <v>39.807699999999997</v>
      </c>
      <c r="J1885" s="8">
        <v>199.0385</v>
      </c>
    </row>
    <row r="1886" spans="1:10" x14ac:dyDescent="0.25">
      <c r="A1886" t="s">
        <v>2899</v>
      </c>
      <c r="B1886" t="s">
        <v>1763</v>
      </c>
      <c r="C1886" t="s">
        <v>1762</v>
      </c>
      <c r="E1886" t="s">
        <v>106</v>
      </c>
      <c r="F1886" s="9">
        <v>5</v>
      </c>
      <c r="G1886" s="9">
        <v>3</v>
      </c>
      <c r="H1886" s="9">
        <v>2</v>
      </c>
      <c r="I1886" s="8">
        <v>38.951700000000002</v>
      </c>
      <c r="J1886" s="8">
        <v>194.7585</v>
      </c>
    </row>
    <row r="1887" spans="1:10" x14ac:dyDescent="0.25">
      <c r="A1887" t="s">
        <v>2899</v>
      </c>
      <c r="B1887" t="s">
        <v>1763</v>
      </c>
      <c r="C1887" t="s">
        <v>1762</v>
      </c>
      <c r="E1887" t="s">
        <v>4746</v>
      </c>
      <c r="F1887" s="9">
        <v>4</v>
      </c>
      <c r="G1887" s="9">
        <v>0</v>
      </c>
      <c r="H1887" s="9">
        <v>4</v>
      </c>
      <c r="I1887" s="8">
        <v>41.3</v>
      </c>
      <c r="J1887" s="8">
        <v>165.2</v>
      </c>
    </row>
    <row r="1888" spans="1:10" x14ac:dyDescent="0.25">
      <c r="A1888" t="s">
        <v>632</v>
      </c>
      <c r="B1888" t="s">
        <v>348</v>
      </c>
      <c r="C1888" t="s">
        <v>349</v>
      </c>
      <c r="E1888" t="s">
        <v>1201</v>
      </c>
      <c r="F1888" s="9">
        <v>3</v>
      </c>
      <c r="G1888" s="9">
        <v>2</v>
      </c>
      <c r="H1888" s="9">
        <v>1</v>
      </c>
      <c r="I1888" s="8">
        <v>3.04</v>
      </c>
      <c r="J1888" s="8">
        <v>9.1199999999999992</v>
      </c>
    </row>
    <row r="1889" spans="1:10" x14ac:dyDescent="0.25">
      <c r="A1889" t="s">
        <v>632</v>
      </c>
      <c r="B1889" t="s">
        <v>348</v>
      </c>
      <c r="C1889" t="s">
        <v>349</v>
      </c>
      <c r="E1889" t="s">
        <v>119</v>
      </c>
      <c r="F1889" s="9">
        <v>3</v>
      </c>
      <c r="G1889" s="9">
        <v>0</v>
      </c>
      <c r="H1889" s="9">
        <v>3</v>
      </c>
      <c r="I1889" s="8">
        <v>3.05</v>
      </c>
      <c r="J1889" s="8">
        <v>9.15</v>
      </c>
    </row>
    <row r="1890" spans="1:10" x14ac:dyDescent="0.25">
      <c r="A1890" t="s">
        <v>632</v>
      </c>
      <c r="B1890" t="s">
        <v>348</v>
      </c>
      <c r="C1890" t="s">
        <v>349</v>
      </c>
      <c r="E1890" t="s">
        <v>113</v>
      </c>
      <c r="F1890" s="9">
        <v>5</v>
      </c>
      <c r="G1890" s="9">
        <v>0</v>
      </c>
      <c r="H1890" s="9">
        <v>5</v>
      </c>
      <c r="I1890" s="8">
        <v>3.2414999999999998</v>
      </c>
      <c r="J1890" s="8">
        <v>16.2075</v>
      </c>
    </row>
    <row r="1891" spans="1:10" x14ac:dyDescent="0.25">
      <c r="A1891" t="s">
        <v>632</v>
      </c>
      <c r="B1891" t="s">
        <v>348</v>
      </c>
      <c r="C1891" t="s">
        <v>349</v>
      </c>
      <c r="E1891" t="s">
        <v>109</v>
      </c>
      <c r="F1891" s="9">
        <v>20</v>
      </c>
      <c r="G1891" s="9">
        <v>0</v>
      </c>
      <c r="H1891" s="9">
        <v>20</v>
      </c>
      <c r="I1891" s="8">
        <v>3.2414999999999998</v>
      </c>
      <c r="J1891" s="8">
        <v>64.83</v>
      </c>
    </row>
    <row r="1892" spans="1:10" x14ac:dyDescent="0.25">
      <c r="A1892" t="s">
        <v>492</v>
      </c>
      <c r="B1892" t="s">
        <v>350</v>
      </c>
      <c r="C1892" t="s">
        <v>351</v>
      </c>
      <c r="E1892" t="s">
        <v>4746</v>
      </c>
      <c r="F1892" s="9">
        <v>163</v>
      </c>
      <c r="G1892" s="9">
        <v>2</v>
      </c>
      <c r="H1892" s="9">
        <v>161</v>
      </c>
      <c r="I1892" s="8">
        <v>1.1399999999999999</v>
      </c>
      <c r="J1892" s="8">
        <v>185.82</v>
      </c>
    </row>
    <row r="1893" spans="1:10" x14ac:dyDescent="0.25">
      <c r="A1893" t="s">
        <v>492</v>
      </c>
      <c r="B1893" t="s">
        <v>350</v>
      </c>
      <c r="C1893" t="s">
        <v>351</v>
      </c>
      <c r="E1893" t="s">
        <v>113</v>
      </c>
      <c r="F1893" s="9">
        <v>54</v>
      </c>
      <c r="G1893" s="9">
        <v>0</v>
      </c>
      <c r="H1893" s="9">
        <v>54</v>
      </c>
      <c r="I1893" s="8">
        <v>1.0766</v>
      </c>
      <c r="J1893" s="8">
        <v>58.136400000000002</v>
      </c>
    </row>
    <row r="1894" spans="1:10" x14ac:dyDescent="0.25">
      <c r="A1894" t="s">
        <v>492</v>
      </c>
      <c r="B1894" t="s">
        <v>350</v>
      </c>
      <c r="C1894" t="s">
        <v>351</v>
      </c>
      <c r="E1894" t="s">
        <v>106</v>
      </c>
      <c r="F1894" s="9">
        <v>0</v>
      </c>
      <c r="G1894" s="9">
        <v>0</v>
      </c>
      <c r="H1894" s="9">
        <v>0</v>
      </c>
      <c r="I1894" s="8">
        <v>1.0851999999999999</v>
      </c>
      <c r="J1894" s="8">
        <v>0</v>
      </c>
    </row>
    <row r="1895" spans="1:10" x14ac:dyDescent="0.25">
      <c r="A1895" t="s">
        <v>492</v>
      </c>
      <c r="B1895" t="s">
        <v>350</v>
      </c>
      <c r="C1895" t="s">
        <v>351</v>
      </c>
      <c r="E1895" t="s">
        <v>15</v>
      </c>
      <c r="F1895" s="9">
        <v>20</v>
      </c>
      <c r="G1895" s="9">
        <v>20</v>
      </c>
      <c r="H1895" s="9">
        <v>0</v>
      </c>
      <c r="I1895" s="8">
        <v>1.1376999999999999</v>
      </c>
      <c r="J1895" s="8">
        <v>22.754000000000001</v>
      </c>
    </row>
    <row r="1896" spans="1:10" x14ac:dyDescent="0.25">
      <c r="A1896" t="s">
        <v>622</v>
      </c>
      <c r="B1896" t="s">
        <v>352</v>
      </c>
      <c r="C1896" t="s">
        <v>353</v>
      </c>
      <c r="E1896" t="s">
        <v>4746</v>
      </c>
      <c r="F1896" s="9">
        <v>201</v>
      </c>
      <c r="G1896" s="9">
        <v>0</v>
      </c>
      <c r="H1896" s="9">
        <v>201</v>
      </c>
      <c r="I1896" s="8">
        <v>1.1399999999999999</v>
      </c>
      <c r="J1896" s="8">
        <v>229.14</v>
      </c>
    </row>
    <row r="1897" spans="1:10" x14ac:dyDescent="0.25">
      <c r="A1897" t="s">
        <v>622</v>
      </c>
      <c r="B1897" t="s">
        <v>352</v>
      </c>
      <c r="C1897" t="s">
        <v>353</v>
      </c>
      <c r="E1897" t="s">
        <v>109</v>
      </c>
      <c r="F1897" s="9">
        <v>41</v>
      </c>
      <c r="G1897" s="9">
        <v>0</v>
      </c>
      <c r="H1897" s="9">
        <v>41</v>
      </c>
      <c r="I1897" s="8">
        <v>1.1399999999999999</v>
      </c>
      <c r="J1897" s="8">
        <v>46.74</v>
      </c>
    </row>
    <row r="1898" spans="1:10" x14ac:dyDescent="0.25">
      <c r="A1898" t="s">
        <v>622</v>
      </c>
      <c r="B1898" t="s">
        <v>352</v>
      </c>
      <c r="C1898" t="s">
        <v>353</v>
      </c>
      <c r="E1898" t="s">
        <v>106</v>
      </c>
      <c r="F1898" s="9">
        <v>146</v>
      </c>
      <c r="G1898" s="9">
        <v>32</v>
      </c>
      <c r="H1898" s="9">
        <v>114</v>
      </c>
      <c r="I1898" s="8">
        <v>1.1399999999999999</v>
      </c>
      <c r="J1898" s="8">
        <v>166.44</v>
      </c>
    </row>
    <row r="1899" spans="1:10" x14ac:dyDescent="0.25">
      <c r="A1899" t="s">
        <v>622</v>
      </c>
      <c r="B1899" t="s">
        <v>352</v>
      </c>
      <c r="C1899" t="s">
        <v>353</v>
      </c>
      <c r="E1899" t="s">
        <v>113</v>
      </c>
      <c r="F1899" s="9">
        <v>123</v>
      </c>
      <c r="G1899" s="9">
        <v>0</v>
      </c>
      <c r="H1899" s="9">
        <v>123</v>
      </c>
      <c r="I1899" s="8">
        <v>1.1399999999999999</v>
      </c>
      <c r="J1899" s="8">
        <v>140.22</v>
      </c>
    </row>
    <row r="1900" spans="1:10" x14ac:dyDescent="0.25">
      <c r="A1900" t="s">
        <v>622</v>
      </c>
      <c r="B1900" t="s">
        <v>352</v>
      </c>
      <c r="C1900" t="s">
        <v>353</v>
      </c>
      <c r="E1900" t="s">
        <v>108</v>
      </c>
      <c r="F1900" s="9">
        <v>83</v>
      </c>
      <c r="G1900" s="9">
        <v>0</v>
      </c>
      <c r="H1900" s="9">
        <v>83</v>
      </c>
      <c r="I1900" s="8">
        <v>1.1399999999999999</v>
      </c>
      <c r="J1900" s="8">
        <v>94.62</v>
      </c>
    </row>
    <row r="1901" spans="1:10" x14ac:dyDescent="0.25">
      <c r="A1901" t="s">
        <v>622</v>
      </c>
      <c r="B1901" t="s">
        <v>352</v>
      </c>
      <c r="C1901" t="s">
        <v>353</v>
      </c>
      <c r="E1901" t="s">
        <v>1201</v>
      </c>
      <c r="F1901" s="9">
        <v>20</v>
      </c>
      <c r="G1901" s="9">
        <v>20</v>
      </c>
      <c r="H1901" s="9">
        <v>0</v>
      </c>
      <c r="I1901" s="8">
        <v>1.0778000000000001</v>
      </c>
      <c r="J1901" s="8">
        <v>21.556000000000001</v>
      </c>
    </row>
    <row r="1902" spans="1:10" x14ac:dyDescent="0.25">
      <c r="A1902" t="s">
        <v>622</v>
      </c>
      <c r="B1902" t="s">
        <v>352</v>
      </c>
      <c r="C1902" t="s">
        <v>353</v>
      </c>
      <c r="E1902" t="s">
        <v>15</v>
      </c>
      <c r="F1902" s="9">
        <v>40</v>
      </c>
      <c r="G1902" s="9">
        <v>30</v>
      </c>
      <c r="H1902" s="9">
        <v>10</v>
      </c>
      <c r="I1902" s="8">
        <v>1.1376999999999999</v>
      </c>
      <c r="J1902" s="8">
        <v>45.508000000000003</v>
      </c>
    </row>
    <row r="1903" spans="1:10" x14ac:dyDescent="0.25">
      <c r="A1903" t="s">
        <v>622</v>
      </c>
      <c r="B1903" t="s">
        <v>352</v>
      </c>
      <c r="C1903" t="s">
        <v>353</v>
      </c>
      <c r="E1903" t="s">
        <v>861</v>
      </c>
      <c r="F1903" s="9">
        <v>4</v>
      </c>
      <c r="G1903" s="9">
        <v>0</v>
      </c>
      <c r="H1903" s="9">
        <v>4</v>
      </c>
      <c r="I1903" s="8">
        <v>1.1399999999999999</v>
      </c>
      <c r="J1903" s="8">
        <v>4.5599999999999996</v>
      </c>
    </row>
    <row r="1904" spans="1:10" x14ac:dyDescent="0.25">
      <c r="A1904" t="s">
        <v>504</v>
      </c>
      <c r="B1904" t="s">
        <v>354</v>
      </c>
      <c r="C1904" t="s">
        <v>355</v>
      </c>
      <c r="E1904" t="s">
        <v>113</v>
      </c>
      <c r="F1904" s="9">
        <v>85</v>
      </c>
      <c r="G1904" s="9">
        <v>0</v>
      </c>
      <c r="H1904" s="9">
        <v>85</v>
      </c>
      <c r="I1904" s="8">
        <v>1.1463000000000001</v>
      </c>
      <c r="J1904" s="8">
        <v>97.435500000000005</v>
      </c>
    </row>
    <row r="1905" spans="1:10" x14ac:dyDescent="0.25">
      <c r="A1905" t="s">
        <v>504</v>
      </c>
      <c r="B1905" t="s">
        <v>354</v>
      </c>
      <c r="C1905" t="s">
        <v>355</v>
      </c>
      <c r="E1905" t="s">
        <v>4746</v>
      </c>
      <c r="F1905" s="9">
        <v>81</v>
      </c>
      <c r="G1905" s="9">
        <v>0</v>
      </c>
      <c r="H1905" s="9">
        <v>81</v>
      </c>
      <c r="I1905" s="8">
        <v>1.1399999999999999</v>
      </c>
      <c r="J1905" s="8">
        <v>92.34</v>
      </c>
    </row>
    <row r="1906" spans="1:10" x14ac:dyDescent="0.25">
      <c r="A1906" t="s">
        <v>504</v>
      </c>
      <c r="B1906" t="s">
        <v>354</v>
      </c>
      <c r="C1906" t="s">
        <v>355</v>
      </c>
      <c r="E1906" t="s">
        <v>106</v>
      </c>
      <c r="F1906" s="9">
        <v>4</v>
      </c>
      <c r="G1906" s="9">
        <v>4</v>
      </c>
      <c r="H1906" s="9">
        <v>0</v>
      </c>
      <c r="I1906" s="8">
        <v>1.1304000000000001</v>
      </c>
      <c r="J1906" s="8">
        <v>4.5216000000000003</v>
      </c>
    </row>
    <row r="1907" spans="1:10" x14ac:dyDescent="0.25">
      <c r="A1907" t="s">
        <v>504</v>
      </c>
      <c r="B1907" t="s">
        <v>354</v>
      </c>
      <c r="C1907" t="s">
        <v>355</v>
      </c>
      <c r="E1907" t="s">
        <v>15</v>
      </c>
      <c r="F1907" s="9">
        <v>50</v>
      </c>
      <c r="G1907" s="9">
        <v>40</v>
      </c>
      <c r="H1907" s="9">
        <v>10</v>
      </c>
      <c r="I1907" s="8">
        <v>1.1376999999999999</v>
      </c>
      <c r="J1907" s="8">
        <v>56.884999999999998</v>
      </c>
    </row>
    <row r="1908" spans="1:10" x14ac:dyDescent="0.25">
      <c r="A1908" t="s">
        <v>504</v>
      </c>
      <c r="B1908" t="s">
        <v>354</v>
      </c>
      <c r="C1908" t="s">
        <v>355</v>
      </c>
      <c r="E1908" t="s">
        <v>109</v>
      </c>
      <c r="F1908" s="9">
        <v>58</v>
      </c>
      <c r="G1908" s="9">
        <v>0</v>
      </c>
      <c r="H1908" s="9">
        <v>58</v>
      </c>
      <c r="I1908" s="8">
        <v>1.1376999999999999</v>
      </c>
      <c r="J1908" s="8">
        <v>65.986599999999996</v>
      </c>
    </row>
    <row r="1909" spans="1:10" x14ac:dyDescent="0.25">
      <c r="A1909" t="s">
        <v>2867</v>
      </c>
      <c r="B1909" t="s">
        <v>1764</v>
      </c>
      <c r="C1909" t="s">
        <v>1765</v>
      </c>
      <c r="E1909" t="s">
        <v>108</v>
      </c>
      <c r="F1909" s="9">
        <v>74</v>
      </c>
      <c r="G1909" s="9">
        <v>0</v>
      </c>
      <c r="H1909" s="9">
        <v>74</v>
      </c>
      <c r="I1909" s="8">
        <v>3.74</v>
      </c>
      <c r="J1909" s="8">
        <v>276.76</v>
      </c>
    </row>
    <row r="1910" spans="1:10" x14ac:dyDescent="0.25">
      <c r="A1910" t="s">
        <v>2867</v>
      </c>
      <c r="B1910" t="s">
        <v>1764</v>
      </c>
      <c r="C1910" t="s">
        <v>1765</v>
      </c>
      <c r="E1910" t="s">
        <v>113</v>
      </c>
      <c r="F1910" s="9">
        <v>63</v>
      </c>
      <c r="G1910" s="9">
        <v>47</v>
      </c>
      <c r="H1910" s="9">
        <v>16</v>
      </c>
      <c r="I1910" s="8">
        <v>3.74</v>
      </c>
      <c r="J1910" s="8">
        <v>235.62</v>
      </c>
    </row>
    <row r="1911" spans="1:10" x14ac:dyDescent="0.25">
      <c r="A1911" t="s">
        <v>2867</v>
      </c>
      <c r="B1911" t="s">
        <v>1764</v>
      </c>
      <c r="C1911" t="s">
        <v>1765</v>
      </c>
      <c r="E1911" t="s">
        <v>109</v>
      </c>
      <c r="F1911" s="9">
        <v>2</v>
      </c>
      <c r="G1911" s="9">
        <v>2</v>
      </c>
      <c r="H1911" s="9">
        <v>0</v>
      </c>
      <c r="I1911" s="8">
        <v>3.2132999999999998</v>
      </c>
      <c r="J1911" s="8">
        <v>6.4265999999999996</v>
      </c>
    </row>
    <row r="1912" spans="1:10" x14ac:dyDescent="0.25">
      <c r="A1912" t="s">
        <v>2867</v>
      </c>
      <c r="B1912" t="s">
        <v>1764</v>
      </c>
      <c r="C1912" t="s">
        <v>1765</v>
      </c>
      <c r="E1912" t="s">
        <v>1201</v>
      </c>
      <c r="F1912" s="9">
        <v>102</v>
      </c>
      <c r="G1912" s="9">
        <v>84</v>
      </c>
      <c r="H1912" s="9">
        <v>18</v>
      </c>
      <c r="I1912" s="8">
        <v>3.5</v>
      </c>
      <c r="J1912" s="8">
        <v>357</v>
      </c>
    </row>
    <row r="1913" spans="1:10" x14ac:dyDescent="0.25">
      <c r="A1913" t="s">
        <v>2867</v>
      </c>
      <c r="B1913" t="s">
        <v>1764</v>
      </c>
      <c r="C1913" t="s">
        <v>1765</v>
      </c>
      <c r="E1913" t="s">
        <v>119</v>
      </c>
      <c r="F1913" s="9">
        <v>59</v>
      </c>
      <c r="G1913" s="9">
        <v>0</v>
      </c>
      <c r="H1913" s="9">
        <v>59</v>
      </c>
      <c r="I1913" s="8">
        <v>3.52</v>
      </c>
      <c r="J1913" s="8">
        <v>207.68</v>
      </c>
    </row>
    <row r="1914" spans="1:10" x14ac:dyDescent="0.25">
      <c r="A1914" t="s">
        <v>2867</v>
      </c>
      <c r="B1914" t="s">
        <v>1764</v>
      </c>
      <c r="C1914" t="s">
        <v>1765</v>
      </c>
      <c r="E1914" t="s">
        <v>4746</v>
      </c>
      <c r="F1914" s="9">
        <v>82</v>
      </c>
      <c r="G1914" s="9">
        <v>2</v>
      </c>
      <c r="H1914" s="9">
        <v>80</v>
      </c>
      <c r="I1914" s="8">
        <v>3.74</v>
      </c>
      <c r="J1914" s="8">
        <v>306.68</v>
      </c>
    </row>
    <row r="1915" spans="1:10" x14ac:dyDescent="0.25">
      <c r="A1915" t="s">
        <v>2867</v>
      </c>
      <c r="B1915" t="s">
        <v>1764</v>
      </c>
      <c r="C1915" t="s">
        <v>1765</v>
      </c>
      <c r="E1915" t="s">
        <v>861</v>
      </c>
      <c r="F1915" s="9">
        <v>9</v>
      </c>
      <c r="G1915" s="9">
        <v>0</v>
      </c>
      <c r="H1915" s="9">
        <v>9</v>
      </c>
      <c r="I1915" s="8">
        <v>3.74</v>
      </c>
      <c r="J1915" s="8">
        <v>33.659999999999997</v>
      </c>
    </row>
    <row r="1916" spans="1:10" x14ac:dyDescent="0.25">
      <c r="A1916" t="s">
        <v>552</v>
      </c>
      <c r="B1916" t="s">
        <v>356</v>
      </c>
      <c r="C1916" t="s">
        <v>356</v>
      </c>
      <c r="E1916" t="s">
        <v>109</v>
      </c>
      <c r="F1916" s="9">
        <v>61</v>
      </c>
      <c r="G1916" s="9">
        <v>3</v>
      </c>
      <c r="H1916" s="9">
        <v>58</v>
      </c>
      <c r="I1916" s="8">
        <v>3.77</v>
      </c>
      <c r="J1916" s="8">
        <v>229.97</v>
      </c>
    </row>
    <row r="1917" spans="1:10" x14ac:dyDescent="0.25">
      <c r="A1917" t="s">
        <v>552</v>
      </c>
      <c r="B1917" t="s">
        <v>356</v>
      </c>
      <c r="C1917" t="s">
        <v>356</v>
      </c>
      <c r="E1917" t="s">
        <v>119</v>
      </c>
      <c r="F1917" s="9">
        <v>16</v>
      </c>
      <c r="G1917" s="9">
        <v>0</v>
      </c>
      <c r="H1917" s="9">
        <v>16</v>
      </c>
      <c r="I1917" s="8">
        <v>3.6720999999999999</v>
      </c>
      <c r="J1917" s="8">
        <v>58.753599999999999</v>
      </c>
    </row>
    <row r="1918" spans="1:10" x14ac:dyDescent="0.25">
      <c r="A1918" t="s">
        <v>552</v>
      </c>
      <c r="B1918" t="s">
        <v>356</v>
      </c>
      <c r="C1918" t="s">
        <v>356</v>
      </c>
      <c r="E1918" t="s">
        <v>113</v>
      </c>
      <c r="F1918" s="9">
        <v>242</v>
      </c>
      <c r="G1918" s="9">
        <v>0</v>
      </c>
      <c r="H1918" s="9">
        <v>242</v>
      </c>
      <c r="I1918" s="8">
        <v>3.7402000000000002</v>
      </c>
      <c r="J1918" s="8">
        <v>905.12840000000006</v>
      </c>
    </row>
    <row r="1919" spans="1:10" x14ac:dyDescent="0.25">
      <c r="A1919" t="s">
        <v>552</v>
      </c>
      <c r="B1919" t="s">
        <v>356</v>
      </c>
      <c r="C1919" t="s">
        <v>356</v>
      </c>
      <c r="E1919" t="s">
        <v>820</v>
      </c>
      <c r="F1919" s="9">
        <v>73</v>
      </c>
      <c r="G1919" s="9">
        <v>2</v>
      </c>
      <c r="H1919" s="9">
        <v>71</v>
      </c>
      <c r="I1919" s="8">
        <v>3.74</v>
      </c>
      <c r="J1919" s="8">
        <v>273.02</v>
      </c>
    </row>
    <row r="1920" spans="1:10" x14ac:dyDescent="0.25">
      <c r="A1920" t="s">
        <v>552</v>
      </c>
      <c r="B1920" t="s">
        <v>356</v>
      </c>
      <c r="C1920" t="s">
        <v>356</v>
      </c>
      <c r="E1920" t="s">
        <v>4746</v>
      </c>
      <c r="F1920" s="9">
        <v>271</v>
      </c>
      <c r="G1920" s="9">
        <v>5</v>
      </c>
      <c r="H1920" s="9">
        <v>266</v>
      </c>
      <c r="I1920" s="8">
        <v>3.7402000000000002</v>
      </c>
      <c r="J1920" s="8">
        <v>1013.5942</v>
      </c>
    </row>
    <row r="1921" spans="1:10" x14ac:dyDescent="0.25">
      <c r="A1921" t="s">
        <v>442</v>
      </c>
      <c r="B1921" t="s">
        <v>357</v>
      </c>
      <c r="C1921" t="s">
        <v>358</v>
      </c>
      <c r="E1921" t="s">
        <v>109</v>
      </c>
      <c r="F1921" s="9">
        <v>72</v>
      </c>
      <c r="G1921" s="9">
        <v>7</v>
      </c>
      <c r="H1921" s="9">
        <v>65</v>
      </c>
      <c r="I1921" s="8">
        <v>5.3</v>
      </c>
      <c r="J1921" s="8">
        <v>381.6</v>
      </c>
    </row>
    <row r="1922" spans="1:10" x14ac:dyDescent="0.25">
      <c r="A1922" t="s">
        <v>442</v>
      </c>
      <c r="B1922" t="s">
        <v>357</v>
      </c>
      <c r="C1922" t="s">
        <v>358</v>
      </c>
      <c r="E1922" t="s">
        <v>106</v>
      </c>
      <c r="F1922" s="9">
        <v>52</v>
      </c>
      <c r="G1922" s="9">
        <v>5</v>
      </c>
      <c r="H1922" s="9">
        <v>47</v>
      </c>
      <c r="I1922" s="8">
        <v>5.35</v>
      </c>
      <c r="J1922" s="8">
        <v>278.2</v>
      </c>
    </row>
    <row r="1923" spans="1:10" x14ac:dyDescent="0.25">
      <c r="A1923" t="s">
        <v>442</v>
      </c>
      <c r="B1923" t="s">
        <v>357</v>
      </c>
      <c r="C1923" t="s">
        <v>358</v>
      </c>
      <c r="E1923" t="s">
        <v>1201</v>
      </c>
      <c r="F1923" s="9">
        <v>188</v>
      </c>
      <c r="G1923" s="9">
        <v>187</v>
      </c>
      <c r="H1923" s="9">
        <v>1</v>
      </c>
      <c r="I1923" s="8">
        <v>4.93</v>
      </c>
      <c r="J1923" s="8">
        <v>926.84</v>
      </c>
    </row>
    <row r="1924" spans="1:10" x14ac:dyDescent="0.25">
      <c r="A1924" t="s">
        <v>442</v>
      </c>
      <c r="B1924" t="s">
        <v>357</v>
      </c>
      <c r="C1924" t="s">
        <v>358</v>
      </c>
      <c r="E1924" t="s">
        <v>113</v>
      </c>
      <c r="F1924" s="9">
        <v>52</v>
      </c>
      <c r="G1924" s="9">
        <v>2</v>
      </c>
      <c r="H1924" s="9">
        <v>50</v>
      </c>
      <c r="I1924" s="8">
        <v>5.3074000000000003</v>
      </c>
      <c r="J1924" s="8">
        <v>275.98480000000001</v>
      </c>
    </row>
    <row r="1925" spans="1:10" x14ac:dyDescent="0.25">
      <c r="A1925" t="s">
        <v>442</v>
      </c>
      <c r="B1925" t="s">
        <v>357</v>
      </c>
      <c r="C1925" t="s">
        <v>358</v>
      </c>
      <c r="E1925" t="s">
        <v>4746</v>
      </c>
      <c r="F1925" s="9">
        <v>223</v>
      </c>
      <c r="G1925" s="9">
        <v>2</v>
      </c>
      <c r="H1925" s="9">
        <v>221</v>
      </c>
      <c r="I1925" s="8">
        <v>5.27</v>
      </c>
      <c r="J1925" s="8">
        <v>1175.21</v>
      </c>
    </row>
    <row r="1926" spans="1:10" x14ac:dyDescent="0.25">
      <c r="A1926" t="s">
        <v>442</v>
      </c>
      <c r="B1926" t="s">
        <v>357</v>
      </c>
      <c r="C1926" t="s">
        <v>358</v>
      </c>
      <c r="E1926" t="s">
        <v>15</v>
      </c>
      <c r="F1926" s="9">
        <v>20</v>
      </c>
      <c r="G1926" s="9">
        <v>20</v>
      </c>
      <c r="H1926" s="9">
        <v>0</v>
      </c>
      <c r="I1926" s="8">
        <v>5.2675000000000001</v>
      </c>
      <c r="J1926" s="8">
        <v>105.35</v>
      </c>
    </row>
    <row r="1927" spans="1:10" x14ac:dyDescent="0.25">
      <c r="A1927" t="s">
        <v>3648</v>
      </c>
      <c r="B1927" t="s">
        <v>1766</v>
      </c>
      <c r="C1927" t="s">
        <v>1767</v>
      </c>
      <c r="E1927" t="s">
        <v>108</v>
      </c>
      <c r="F1927" s="9">
        <v>10</v>
      </c>
      <c r="G1927" s="9">
        <v>0</v>
      </c>
      <c r="H1927" s="9">
        <v>10</v>
      </c>
      <c r="I1927" s="8">
        <v>45.64</v>
      </c>
      <c r="J1927" s="8">
        <v>456.4</v>
      </c>
    </row>
    <row r="1928" spans="1:10" x14ac:dyDescent="0.25">
      <c r="A1928" t="s">
        <v>3648</v>
      </c>
      <c r="B1928" t="s">
        <v>1766</v>
      </c>
      <c r="C1928" t="s">
        <v>1767</v>
      </c>
      <c r="E1928" t="s">
        <v>1201</v>
      </c>
      <c r="F1928" s="9">
        <v>34</v>
      </c>
      <c r="G1928" s="9">
        <v>34</v>
      </c>
      <c r="H1928" s="9">
        <v>0</v>
      </c>
      <c r="I1928" s="8">
        <v>66.64</v>
      </c>
      <c r="J1928" s="8">
        <v>2265.7600000000002</v>
      </c>
    </row>
    <row r="1929" spans="1:10" x14ac:dyDescent="0.25">
      <c r="A1929" t="s">
        <v>3648</v>
      </c>
      <c r="B1929" t="s">
        <v>1766</v>
      </c>
      <c r="C1929" t="s">
        <v>1767</v>
      </c>
      <c r="E1929" t="s">
        <v>4746</v>
      </c>
      <c r="F1929" s="9">
        <v>34</v>
      </c>
      <c r="G1929" s="9">
        <v>0</v>
      </c>
      <c r="H1929" s="9">
        <v>34</v>
      </c>
      <c r="I1929" s="8">
        <v>71.13</v>
      </c>
      <c r="J1929" s="8">
        <v>2418.42</v>
      </c>
    </row>
    <row r="1930" spans="1:10" x14ac:dyDescent="0.25">
      <c r="A1930" t="s">
        <v>2856</v>
      </c>
      <c r="B1930" t="s">
        <v>1768</v>
      </c>
      <c r="C1930" t="s">
        <v>1767</v>
      </c>
      <c r="E1930" t="s">
        <v>119</v>
      </c>
      <c r="F1930" s="9">
        <v>2</v>
      </c>
      <c r="G1930" s="9">
        <v>2</v>
      </c>
      <c r="H1930" s="9">
        <v>0</v>
      </c>
      <c r="I1930" s="8">
        <v>66.17</v>
      </c>
      <c r="J1930" s="8">
        <v>132.34</v>
      </c>
    </row>
    <row r="1931" spans="1:10" x14ac:dyDescent="0.25">
      <c r="A1931" t="s">
        <v>3121</v>
      </c>
      <c r="B1931" t="s">
        <v>1769</v>
      </c>
      <c r="C1931" t="s">
        <v>1770</v>
      </c>
      <c r="E1931" t="s">
        <v>106</v>
      </c>
      <c r="F1931" s="9">
        <v>0</v>
      </c>
      <c r="G1931" s="9">
        <v>0</v>
      </c>
      <c r="H1931" s="9">
        <v>0</v>
      </c>
      <c r="I1931" s="8">
        <v>53.3</v>
      </c>
      <c r="J1931" s="8">
        <v>0</v>
      </c>
    </row>
    <row r="1932" spans="1:10" x14ac:dyDescent="0.25">
      <c r="A1932" t="s">
        <v>482</v>
      </c>
      <c r="B1932" t="s">
        <v>359</v>
      </c>
      <c r="C1932" t="s">
        <v>360</v>
      </c>
      <c r="E1932" t="s">
        <v>106</v>
      </c>
      <c r="F1932" s="9">
        <v>123</v>
      </c>
      <c r="G1932" s="9">
        <v>25</v>
      </c>
      <c r="H1932" s="9">
        <v>98</v>
      </c>
      <c r="I1932" s="8">
        <v>61.28</v>
      </c>
      <c r="J1932" s="8">
        <v>7537.44</v>
      </c>
    </row>
    <row r="1933" spans="1:10" x14ac:dyDescent="0.25">
      <c r="A1933" t="s">
        <v>482</v>
      </c>
      <c r="B1933" t="s">
        <v>359</v>
      </c>
      <c r="C1933" t="s">
        <v>360</v>
      </c>
      <c r="E1933" t="s">
        <v>113</v>
      </c>
      <c r="F1933" s="9">
        <v>122</v>
      </c>
      <c r="G1933" s="9">
        <v>9</v>
      </c>
      <c r="H1933" s="9">
        <v>113</v>
      </c>
      <c r="I1933" s="8">
        <v>61.741399999999999</v>
      </c>
      <c r="J1933" s="8">
        <v>7532.4507999999996</v>
      </c>
    </row>
    <row r="1934" spans="1:10" x14ac:dyDescent="0.25">
      <c r="A1934" t="s">
        <v>482</v>
      </c>
      <c r="B1934" t="s">
        <v>359</v>
      </c>
      <c r="C1934" t="s">
        <v>360</v>
      </c>
      <c r="E1934" t="s">
        <v>820</v>
      </c>
      <c r="F1934" s="9">
        <v>6</v>
      </c>
      <c r="G1934" s="9">
        <v>3</v>
      </c>
      <c r="H1934" s="9">
        <v>3</v>
      </c>
      <c r="I1934" s="8">
        <v>61.28</v>
      </c>
      <c r="J1934" s="8">
        <v>367.68</v>
      </c>
    </row>
    <row r="1935" spans="1:10" x14ac:dyDescent="0.25">
      <c r="A1935" t="s">
        <v>482</v>
      </c>
      <c r="B1935" t="s">
        <v>359</v>
      </c>
      <c r="C1935" t="s">
        <v>360</v>
      </c>
      <c r="E1935" t="s">
        <v>15</v>
      </c>
      <c r="F1935" s="9">
        <v>300</v>
      </c>
      <c r="G1935" s="9">
        <v>198</v>
      </c>
      <c r="H1935" s="9">
        <v>102</v>
      </c>
      <c r="I1935" s="8">
        <v>62.210299999999997</v>
      </c>
      <c r="J1935" s="8">
        <v>18663.09</v>
      </c>
    </row>
    <row r="1936" spans="1:10" x14ac:dyDescent="0.25">
      <c r="A1936" t="s">
        <v>482</v>
      </c>
      <c r="B1936" t="s">
        <v>359</v>
      </c>
      <c r="C1936" t="s">
        <v>360</v>
      </c>
      <c r="E1936" t="s">
        <v>109</v>
      </c>
      <c r="F1936" s="9">
        <v>29</v>
      </c>
      <c r="G1936" s="9">
        <v>4</v>
      </c>
      <c r="H1936" s="9">
        <v>25</v>
      </c>
      <c r="I1936" s="8">
        <v>61.28</v>
      </c>
      <c r="J1936" s="8">
        <v>1777.12</v>
      </c>
    </row>
    <row r="1937" spans="1:10" x14ac:dyDescent="0.25">
      <c r="A1937" t="s">
        <v>482</v>
      </c>
      <c r="B1937" t="s">
        <v>359</v>
      </c>
      <c r="C1937" t="s">
        <v>360</v>
      </c>
      <c r="E1937" t="s">
        <v>861</v>
      </c>
      <c r="F1937" s="9">
        <v>5</v>
      </c>
      <c r="G1937" s="9">
        <v>1</v>
      </c>
      <c r="H1937" s="9">
        <v>4</v>
      </c>
      <c r="I1937" s="8">
        <v>61.28</v>
      </c>
      <c r="J1937" s="8">
        <v>306.39999999999998</v>
      </c>
    </row>
    <row r="1938" spans="1:10" x14ac:dyDescent="0.25">
      <c r="A1938" t="s">
        <v>482</v>
      </c>
      <c r="B1938" t="s">
        <v>359</v>
      </c>
      <c r="C1938" t="s">
        <v>360</v>
      </c>
      <c r="E1938" t="s">
        <v>4746</v>
      </c>
      <c r="F1938" s="9">
        <v>150</v>
      </c>
      <c r="G1938" s="9">
        <v>17</v>
      </c>
      <c r="H1938" s="9">
        <v>133</v>
      </c>
      <c r="I1938" s="8">
        <v>61.28</v>
      </c>
      <c r="J1938" s="8">
        <v>9192</v>
      </c>
    </row>
    <row r="1939" spans="1:10" x14ac:dyDescent="0.25">
      <c r="A1939" t="s">
        <v>3649</v>
      </c>
      <c r="B1939" t="s">
        <v>1772</v>
      </c>
      <c r="C1939" t="s">
        <v>362</v>
      </c>
      <c r="E1939" t="s">
        <v>106</v>
      </c>
      <c r="F1939" s="9">
        <v>2</v>
      </c>
      <c r="G1939" s="9">
        <v>0</v>
      </c>
      <c r="H1939" s="9">
        <v>2</v>
      </c>
      <c r="I1939" s="8">
        <v>14.03</v>
      </c>
      <c r="J1939" s="8">
        <v>28.06</v>
      </c>
    </row>
    <row r="1940" spans="1:10" x14ac:dyDescent="0.25">
      <c r="A1940" t="s">
        <v>604</v>
      </c>
      <c r="B1940" t="s">
        <v>361</v>
      </c>
      <c r="C1940" t="s">
        <v>362</v>
      </c>
      <c r="E1940" t="s">
        <v>106</v>
      </c>
      <c r="F1940" s="9">
        <v>1</v>
      </c>
      <c r="G1940" s="9">
        <v>1</v>
      </c>
      <c r="H1940" s="9">
        <v>0</v>
      </c>
      <c r="I1940" s="8">
        <v>12.3939</v>
      </c>
      <c r="J1940" s="8">
        <v>12.3939</v>
      </c>
    </row>
    <row r="1941" spans="1:10" x14ac:dyDescent="0.25">
      <c r="A1941" t="s">
        <v>604</v>
      </c>
      <c r="B1941" t="s">
        <v>361</v>
      </c>
      <c r="C1941" t="s">
        <v>362</v>
      </c>
      <c r="E1941" t="s">
        <v>108</v>
      </c>
      <c r="F1941" s="9">
        <v>70</v>
      </c>
      <c r="G1941" s="9">
        <v>0</v>
      </c>
      <c r="H1941" s="9">
        <v>70</v>
      </c>
      <c r="I1941" s="8">
        <v>14.03</v>
      </c>
      <c r="J1941" s="8">
        <v>982.1</v>
      </c>
    </row>
    <row r="1942" spans="1:10" x14ac:dyDescent="0.25">
      <c r="A1942" t="s">
        <v>604</v>
      </c>
      <c r="B1942" t="s">
        <v>361</v>
      </c>
      <c r="C1942" t="s">
        <v>362</v>
      </c>
      <c r="E1942" t="s">
        <v>113</v>
      </c>
      <c r="F1942" s="9">
        <v>5</v>
      </c>
      <c r="G1942" s="9">
        <v>5</v>
      </c>
      <c r="H1942" s="9">
        <v>0</v>
      </c>
      <c r="I1942" s="8">
        <v>13.1591</v>
      </c>
      <c r="J1942" s="8">
        <v>65.795500000000004</v>
      </c>
    </row>
    <row r="1943" spans="1:10" x14ac:dyDescent="0.25">
      <c r="A1943" t="s">
        <v>604</v>
      </c>
      <c r="B1943" t="s">
        <v>361</v>
      </c>
      <c r="C1943" t="s">
        <v>362</v>
      </c>
      <c r="E1943" t="s">
        <v>15</v>
      </c>
      <c r="F1943" s="9">
        <v>15</v>
      </c>
      <c r="G1943" s="9">
        <v>0</v>
      </c>
      <c r="H1943" s="9">
        <v>15</v>
      </c>
      <c r="I1943" s="8">
        <v>14.0259</v>
      </c>
      <c r="J1943" s="8">
        <v>210.38849999999999</v>
      </c>
    </row>
    <row r="1944" spans="1:10" x14ac:dyDescent="0.25">
      <c r="A1944" t="s">
        <v>443</v>
      </c>
      <c r="B1944" t="s">
        <v>363</v>
      </c>
      <c r="C1944" t="s">
        <v>362</v>
      </c>
      <c r="E1944" t="s">
        <v>106</v>
      </c>
      <c r="F1944" s="9">
        <v>402</v>
      </c>
      <c r="G1944" s="9">
        <v>15</v>
      </c>
      <c r="H1944" s="9">
        <v>387</v>
      </c>
      <c r="I1944" s="8">
        <v>14.24</v>
      </c>
      <c r="J1944" s="8">
        <v>5724.48</v>
      </c>
    </row>
    <row r="1945" spans="1:10" x14ac:dyDescent="0.25">
      <c r="A1945" t="s">
        <v>443</v>
      </c>
      <c r="B1945" t="s">
        <v>363</v>
      </c>
      <c r="C1945" t="s">
        <v>362</v>
      </c>
      <c r="E1945" t="s">
        <v>109</v>
      </c>
      <c r="F1945" s="9">
        <v>63</v>
      </c>
      <c r="G1945" s="9">
        <v>1</v>
      </c>
      <c r="H1945" s="9">
        <v>62</v>
      </c>
      <c r="I1945" s="8">
        <v>14.03</v>
      </c>
      <c r="J1945" s="8">
        <v>883.89</v>
      </c>
    </row>
    <row r="1946" spans="1:10" x14ac:dyDescent="0.25">
      <c r="A1946" t="s">
        <v>443</v>
      </c>
      <c r="B1946" t="s">
        <v>363</v>
      </c>
      <c r="C1946" t="s">
        <v>362</v>
      </c>
      <c r="E1946" t="s">
        <v>1201</v>
      </c>
      <c r="F1946" s="9">
        <v>10</v>
      </c>
      <c r="G1946" s="9">
        <v>10</v>
      </c>
      <c r="H1946" s="9">
        <v>0</v>
      </c>
      <c r="I1946" s="8">
        <v>13.519600000000001</v>
      </c>
      <c r="J1946" s="8">
        <v>135.196</v>
      </c>
    </row>
    <row r="1947" spans="1:10" x14ac:dyDescent="0.25">
      <c r="A1947" t="s">
        <v>443</v>
      </c>
      <c r="B1947" t="s">
        <v>363</v>
      </c>
      <c r="C1947" t="s">
        <v>362</v>
      </c>
      <c r="E1947" t="s">
        <v>113</v>
      </c>
      <c r="F1947" s="9">
        <v>91</v>
      </c>
      <c r="G1947" s="9">
        <v>8</v>
      </c>
      <c r="H1947" s="9">
        <v>83</v>
      </c>
      <c r="I1947" s="8">
        <v>14.03</v>
      </c>
      <c r="J1947" s="8">
        <v>1276.73</v>
      </c>
    </row>
    <row r="1948" spans="1:10" x14ac:dyDescent="0.25">
      <c r="A1948" t="s">
        <v>443</v>
      </c>
      <c r="B1948" t="s">
        <v>363</v>
      </c>
      <c r="C1948" t="s">
        <v>362</v>
      </c>
      <c r="E1948" t="s">
        <v>4746</v>
      </c>
      <c r="F1948" s="9">
        <v>51</v>
      </c>
      <c r="G1948" s="9">
        <v>3</v>
      </c>
      <c r="H1948" s="9">
        <v>48</v>
      </c>
      <c r="I1948" s="8">
        <v>14.03</v>
      </c>
      <c r="J1948" s="8">
        <v>715.53</v>
      </c>
    </row>
    <row r="1949" spans="1:10" x14ac:dyDescent="0.25">
      <c r="A1949" t="s">
        <v>443</v>
      </c>
      <c r="B1949" t="s">
        <v>363</v>
      </c>
      <c r="C1949" t="s">
        <v>362</v>
      </c>
      <c r="E1949" t="s">
        <v>820</v>
      </c>
      <c r="F1949" s="9">
        <v>12</v>
      </c>
      <c r="G1949" s="9">
        <v>1</v>
      </c>
      <c r="H1949" s="9">
        <v>11</v>
      </c>
      <c r="I1949" s="8">
        <v>14.03</v>
      </c>
      <c r="J1949" s="8">
        <v>168.36</v>
      </c>
    </row>
    <row r="1950" spans="1:10" x14ac:dyDescent="0.25">
      <c r="A1950" t="s">
        <v>443</v>
      </c>
      <c r="B1950" t="s">
        <v>363</v>
      </c>
      <c r="C1950" t="s">
        <v>362</v>
      </c>
      <c r="E1950" t="s">
        <v>108</v>
      </c>
      <c r="F1950" s="9">
        <v>10</v>
      </c>
      <c r="G1950" s="9">
        <v>0</v>
      </c>
      <c r="H1950" s="9">
        <v>10</v>
      </c>
      <c r="I1950" s="8">
        <v>14.190200000000001</v>
      </c>
      <c r="J1950" s="8">
        <v>141.90199999999999</v>
      </c>
    </row>
    <row r="1951" spans="1:10" x14ac:dyDescent="0.25">
      <c r="A1951" t="s">
        <v>443</v>
      </c>
      <c r="B1951" t="s">
        <v>363</v>
      </c>
      <c r="C1951" t="s">
        <v>362</v>
      </c>
      <c r="E1951" t="s">
        <v>15</v>
      </c>
      <c r="F1951" s="9">
        <v>16</v>
      </c>
      <c r="G1951" s="9">
        <v>0</v>
      </c>
      <c r="H1951" s="9">
        <v>16</v>
      </c>
      <c r="I1951" s="8">
        <v>14.156499999999999</v>
      </c>
      <c r="J1951" s="8">
        <v>226.50399999999999</v>
      </c>
    </row>
    <row r="1952" spans="1:10" x14ac:dyDescent="0.25">
      <c r="A1952" t="s">
        <v>567</v>
      </c>
      <c r="B1952" t="s">
        <v>364</v>
      </c>
      <c r="C1952" t="s">
        <v>365</v>
      </c>
      <c r="E1952" t="s">
        <v>113</v>
      </c>
      <c r="F1952" s="9">
        <v>210</v>
      </c>
      <c r="G1952" s="9">
        <v>0</v>
      </c>
      <c r="H1952" s="9">
        <v>210</v>
      </c>
      <c r="I1952" s="8">
        <v>14.0627</v>
      </c>
      <c r="J1952" s="8">
        <v>2953.1669999999999</v>
      </c>
    </row>
    <row r="1953" spans="1:10" x14ac:dyDescent="0.25">
      <c r="A1953" t="s">
        <v>567</v>
      </c>
      <c r="B1953" t="s">
        <v>364</v>
      </c>
      <c r="C1953" t="s">
        <v>365</v>
      </c>
      <c r="E1953" t="s">
        <v>106</v>
      </c>
      <c r="F1953" s="9">
        <v>160</v>
      </c>
      <c r="G1953" s="9">
        <v>0</v>
      </c>
      <c r="H1953" s="9">
        <v>160</v>
      </c>
      <c r="I1953" s="8">
        <v>0</v>
      </c>
      <c r="J1953" s="8">
        <v>0</v>
      </c>
    </row>
    <row r="1954" spans="1:10" x14ac:dyDescent="0.25">
      <c r="A1954" t="s">
        <v>567</v>
      </c>
      <c r="B1954" t="s">
        <v>364</v>
      </c>
      <c r="C1954" t="s">
        <v>365</v>
      </c>
      <c r="E1954" t="s">
        <v>4746</v>
      </c>
      <c r="F1954" s="9">
        <v>230</v>
      </c>
      <c r="G1954" s="9">
        <v>0</v>
      </c>
      <c r="H1954" s="9">
        <v>230</v>
      </c>
      <c r="I1954" s="8">
        <v>13.6722</v>
      </c>
      <c r="J1954" s="8">
        <v>3144.6060000000002</v>
      </c>
    </row>
    <row r="1955" spans="1:10" x14ac:dyDescent="0.25">
      <c r="A1955" t="s">
        <v>567</v>
      </c>
      <c r="B1955" t="s">
        <v>364</v>
      </c>
      <c r="C1955" t="s">
        <v>365</v>
      </c>
      <c r="E1955" t="s">
        <v>15</v>
      </c>
      <c r="F1955" s="9">
        <v>20</v>
      </c>
      <c r="G1955" s="9">
        <v>0</v>
      </c>
      <c r="H1955" s="9">
        <v>20</v>
      </c>
      <c r="I1955" s="8">
        <v>14.0259</v>
      </c>
      <c r="J1955" s="8">
        <v>280.51799999999997</v>
      </c>
    </row>
    <row r="1956" spans="1:10" x14ac:dyDescent="0.25">
      <c r="A1956" t="s">
        <v>4582</v>
      </c>
      <c r="B1956" t="s">
        <v>4583</v>
      </c>
      <c r="C1956" t="s">
        <v>4584</v>
      </c>
      <c r="E1956" t="s">
        <v>4746</v>
      </c>
      <c r="F1956" s="9">
        <v>0</v>
      </c>
      <c r="G1956" s="9">
        <v>0</v>
      </c>
      <c r="H1956" s="9">
        <v>0</v>
      </c>
      <c r="I1956" s="8">
        <v>28.272300000000001</v>
      </c>
      <c r="J1956" s="8">
        <v>0</v>
      </c>
    </row>
    <row r="1957" spans="1:10" x14ac:dyDescent="0.25">
      <c r="A1957" t="s">
        <v>4582</v>
      </c>
      <c r="B1957" t="s">
        <v>4583</v>
      </c>
      <c r="C1957" t="s">
        <v>4584</v>
      </c>
      <c r="E1957" t="s">
        <v>113</v>
      </c>
      <c r="F1957" s="9">
        <v>5</v>
      </c>
      <c r="G1957" s="9">
        <v>1</v>
      </c>
      <c r="H1957" s="9">
        <v>4</v>
      </c>
      <c r="I1957" s="8">
        <v>28.272300000000001</v>
      </c>
      <c r="J1957" s="8">
        <v>141.36150000000001</v>
      </c>
    </row>
    <row r="1958" spans="1:10" x14ac:dyDescent="0.25">
      <c r="A1958" t="s">
        <v>4582</v>
      </c>
      <c r="B1958" t="s">
        <v>4583</v>
      </c>
      <c r="C1958" t="s">
        <v>4584</v>
      </c>
      <c r="E1958" t="s">
        <v>109</v>
      </c>
      <c r="F1958" s="9">
        <v>5</v>
      </c>
      <c r="G1958" s="9">
        <v>0</v>
      </c>
      <c r="H1958" s="9">
        <v>5</v>
      </c>
      <c r="I1958" s="8">
        <v>28.272300000000001</v>
      </c>
      <c r="J1958" s="8">
        <v>141.36150000000001</v>
      </c>
    </row>
    <row r="1959" spans="1:10" x14ac:dyDescent="0.25">
      <c r="A1959" t="s">
        <v>4582</v>
      </c>
      <c r="B1959" t="s">
        <v>4583</v>
      </c>
      <c r="C1959" t="s">
        <v>4584</v>
      </c>
      <c r="E1959" t="s">
        <v>106</v>
      </c>
      <c r="F1959" s="9">
        <v>10</v>
      </c>
      <c r="G1959" s="9">
        <v>0</v>
      </c>
      <c r="H1959" s="9">
        <v>10</v>
      </c>
      <c r="I1959" s="8">
        <v>28.2577</v>
      </c>
      <c r="J1959" s="8">
        <v>282.577</v>
      </c>
    </row>
    <row r="1960" spans="1:10" x14ac:dyDescent="0.25">
      <c r="A1960" t="s">
        <v>4585</v>
      </c>
      <c r="B1960" t="s">
        <v>4586</v>
      </c>
      <c r="C1960" t="s">
        <v>4587</v>
      </c>
      <c r="E1960" t="s">
        <v>4746</v>
      </c>
      <c r="F1960" s="9">
        <v>6</v>
      </c>
      <c r="G1960" s="9">
        <v>0</v>
      </c>
      <c r="H1960" s="9">
        <v>6</v>
      </c>
      <c r="I1960" s="8">
        <v>29.878599999999999</v>
      </c>
      <c r="J1960" s="8">
        <v>179.27160000000001</v>
      </c>
    </row>
    <row r="1961" spans="1:10" x14ac:dyDescent="0.25">
      <c r="A1961" t="s">
        <v>4585</v>
      </c>
      <c r="B1961" t="s">
        <v>4586</v>
      </c>
      <c r="C1961" t="s">
        <v>4587</v>
      </c>
      <c r="E1961" t="s">
        <v>113</v>
      </c>
      <c r="F1961" s="9">
        <v>5</v>
      </c>
      <c r="G1961" s="9">
        <v>0</v>
      </c>
      <c r="H1961" s="9">
        <v>5</v>
      </c>
      <c r="I1961" s="8">
        <v>29.864000000000001</v>
      </c>
      <c r="J1961" s="8">
        <v>149.32</v>
      </c>
    </row>
    <row r="1962" spans="1:10" x14ac:dyDescent="0.25">
      <c r="A1962" t="s">
        <v>4585</v>
      </c>
      <c r="B1962" t="s">
        <v>4586</v>
      </c>
      <c r="C1962" t="s">
        <v>4587</v>
      </c>
      <c r="E1962" t="s">
        <v>109</v>
      </c>
      <c r="F1962" s="9">
        <v>5</v>
      </c>
      <c r="G1962" s="9">
        <v>0</v>
      </c>
      <c r="H1962" s="9">
        <v>5</v>
      </c>
      <c r="I1962" s="8">
        <v>29.878599999999999</v>
      </c>
      <c r="J1962" s="8">
        <v>149.393</v>
      </c>
    </row>
    <row r="1963" spans="1:10" x14ac:dyDescent="0.25">
      <c r="A1963" t="s">
        <v>4585</v>
      </c>
      <c r="B1963" t="s">
        <v>4586</v>
      </c>
      <c r="C1963" t="s">
        <v>4587</v>
      </c>
      <c r="E1963" t="s">
        <v>106</v>
      </c>
      <c r="F1963" s="9">
        <v>10</v>
      </c>
      <c r="G1963" s="9">
        <v>0</v>
      </c>
      <c r="H1963" s="9">
        <v>10</v>
      </c>
      <c r="I1963" s="8">
        <v>29.864000000000001</v>
      </c>
      <c r="J1963" s="8">
        <v>298.64</v>
      </c>
    </row>
    <row r="1964" spans="1:10" x14ac:dyDescent="0.25">
      <c r="A1964" t="s">
        <v>3650</v>
      </c>
      <c r="B1964" t="s">
        <v>1773</v>
      </c>
      <c r="C1964" t="s">
        <v>1774</v>
      </c>
      <c r="E1964" t="s">
        <v>113</v>
      </c>
      <c r="F1964" s="9">
        <v>1</v>
      </c>
      <c r="G1964" s="9">
        <v>1</v>
      </c>
      <c r="H1964" s="9">
        <v>0</v>
      </c>
      <c r="I1964" s="8">
        <v>10.83</v>
      </c>
      <c r="J1964" s="8">
        <v>10.83</v>
      </c>
    </row>
    <row r="1965" spans="1:10" x14ac:dyDescent="0.25">
      <c r="A1965" t="s">
        <v>597</v>
      </c>
      <c r="B1965" t="s">
        <v>368</v>
      </c>
      <c r="C1965" t="s">
        <v>369</v>
      </c>
      <c r="E1965" t="s">
        <v>106</v>
      </c>
      <c r="F1965" s="9">
        <v>159</v>
      </c>
      <c r="G1965" s="9">
        <v>6</v>
      </c>
      <c r="H1965" s="9">
        <v>153</v>
      </c>
      <c r="I1965" s="8">
        <v>11.77</v>
      </c>
      <c r="J1965" s="8">
        <v>1871.43</v>
      </c>
    </row>
    <row r="1966" spans="1:10" x14ac:dyDescent="0.25">
      <c r="A1966" t="s">
        <v>597</v>
      </c>
      <c r="B1966" t="s">
        <v>368</v>
      </c>
      <c r="C1966" t="s">
        <v>369</v>
      </c>
      <c r="E1966" t="s">
        <v>113</v>
      </c>
      <c r="F1966" s="9">
        <v>119</v>
      </c>
      <c r="G1966" s="9">
        <v>2</v>
      </c>
      <c r="H1966" s="9">
        <v>117</v>
      </c>
      <c r="I1966" s="8">
        <v>11.77</v>
      </c>
      <c r="J1966" s="8">
        <v>1400.63</v>
      </c>
    </row>
    <row r="1967" spans="1:10" x14ac:dyDescent="0.25">
      <c r="A1967" t="s">
        <v>597</v>
      </c>
      <c r="B1967" t="s">
        <v>368</v>
      </c>
      <c r="C1967" t="s">
        <v>369</v>
      </c>
      <c r="E1967" t="s">
        <v>820</v>
      </c>
      <c r="F1967" s="9">
        <v>30</v>
      </c>
      <c r="G1967" s="9">
        <v>2</v>
      </c>
      <c r="H1967" s="9">
        <v>28</v>
      </c>
      <c r="I1967" s="8">
        <v>11.5518</v>
      </c>
      <c r="J1967" s="8">
        <v>346.55399999999997</v>
      </c>
    </row>
    <row r="1968" spans="1:10" x14ac:dyDescent="0.25">
      <c r="A1968" t="s">
        <v>597</v>
      </c>
      <c r="B1968" t="s">
        <v>368</v>
      </c>
      <c r="C1968" t="s">
        <v>369</v>
      </c>
      <c r="E1968" t="s">
        <v>109</v>
      </c>
      <c r="F1968" s="9">
        <v>59</v>
      </c>
      <c r="G1968" s="9">
        <v>0</v>
      </c>
      <c r="H1968" s="9">
        <v>59</v>
      </c>
      <c r="I1968" s="8">
        <v>11.87</v>
      </c>
      <c r="J1968" s="8">
        <v>700.33</v>
      </c>
    </row>
    <row r="1969" spans="1:10" x14ac:dyDescent="0.25">
      <c r="A1969" t="s">
        <v>597</v>
      </c>
      <c r="B1969" t="s">
        <v>368</v>
      </c>
      <c r="C1969" t="s">
        <v>369</v>
      </c>
      <c r="E1969" t="s">
        <v>119</v>
      </c>
      <c r="F1969" s="9">
        <v>6</v>
      </c>
      <c r="G1969" s="9">
        <v>0</v>
      </c>
      <c r="H1969" s="9">
        <v>6</v>
      </c>
      <c r="I1969" s="8">
        <v>11.5518</v>
      </c>
      <c r="J1969" s="8">
        <v>69.3108</v>
      </c>
    </row>
    <row r="1970" spans="1:10" x14ac:dyDescent="0.25">
      <c r="A1970" t="s">
        <v>597</v>
      </c>
      <c r="B1970" t="s">
        <v>368</v>
      </c>
      <c r="C1970" t="s">
        <v>369</v>
      </c>
      <c r="E1970" t="s">
        <v>108</v>
      </c>
      <c r="F1970" s="9">
        <v>3</v>
      </c>
      <c r="G1970" s="9">
        <v>0</v>
      </c>
      <c r="H1970" s="9">
        <v>3</v>
      </c>
      <c r="I1970" s="8">
        <v>11.77</v>
      </c>
      <c r="J1970" s="8">
        <v>35.31</v>
      </c>
    </row>
    <row r="1971" spans="1:10" x14ac:dyDescent="0.25">
      <c r="A1971" t="s">
        <v>597</v>
      </c>
      <c r="B1971" t="s">
        <v>368</v>
      </c>
      <c r="C1971" t="s">
        <v>369</v>
      </c>
      <c r="E1971" t="s">
        <v>861</v>
      </c>
      <c r="F1971" s="9">
        <v>2</v>
      </c>
      <c r="G1971" s="9">
        <v>0</v>
      </c>
      <c r="H1971" s="9">
        <v>2</v>
      </c>
      <c r="I1971" s="8">
        <v>11.77</v>
      </c>
      <c r="J1971" s="8">
        <v>23.54</v>
      </c>
    </row>
    <row r="1972" spans="1:10" x14ac:dyDescent="0.25">
      <c r="A1972" t="s">
        <v>597</v>
      </c>
      <c r="B1972" t="s">
        <v>368</v>
      </c>
      <c r="C1972" t="s">
        <v>369</v>
      </c>
      <c r="E1972" t="s">
        <v>15</v>
      </c>
      <c r="F1972" s="9">
        <v>147</v>
      </c>
      <c r="G1972" s="9">
        <v>22</v>
      </c>
      <c r="H1972" s="9">
        <v>125</v>
      </c>
      <c r="I1972" s="8">
        <v>11.8757</v>
      </c>
      <c r="J1972" s="8">
        <v>1745.7279000000001</v>
      </c>
    </row>
    <row r="1973" spans="1:10" x14ac:dyDescent="0.25">
      <c r="A1973" t="s">
        <v>597</v>
      </c>
      <c r="B1973" t="s">
        <v>368</v>
      </c>
      <c r="C1973" t="s">
        <v>369</v>
      </c>
      <c r="E1973" t="s">
        <v>4746</v>
      </c>
      <c r="F1973" s="9">
        <v>104</v>
      </c>
      <c r="G1973" s="9">
        <v>3</v>
      </c>
      <c r="H1973" s="9">
        <v>101</v>
      </c>
      <c r="I1973" s="8">
        <v>11.77</v>
      </c>
      <c r="J1973" s="8">
        <v>1224.08</v>
      </c>
    </row>
    <row r="1974" spans="1:10" x14ac:dyDescent="0.25">
      <c r="A1974" t="s">
        <v>3651</v>
      </c>
      <c r="B1974" t="s">
        <v>1775</v>
      </c>
      <c r="C1974" t="s">
        <v>1776</v>
      </c>
      <c r="E1974" t="s">
        <v>1201</v>
      </c>
      <c r="F1974" s="9">
        <v>16</v>
      </c>
      <c r="G1974" s="9">
        <v>16</v>
      </c>
      <c r="H1974" s="9">
        <v>0</v>
      </c>
      <c r="I1974" s="8">
        <v>33.549999999999997</v>
      </c>
      <c r="J1974" s="8">
        <v>536.79999999999995</v>
      </c>
    </row>
    <row r="1975" spans="1:10" x14ac:dyDescent="0.25">
      <c r="A1975" t="s">
        <v>3651</v>
      </c>
      <c r="B1975" t="s">
        <v>1775</v>
      </c>
      <c r="C1975" t="s">
        <v>1776</v>
      </c>
      <c r="E1975" t="s">
        <v>119</v>
      </c>
      <c r="F1975" s="9">
        <v>6</v>
      </c>
      <c r="G1975" s="9">
        <v>0</v>
      </c>
      <c r="H1975" s="9">
        <v>6</v>
      </c>
      <c r="I1975" s="8">
        <v>33.71</v>
      </c>
      <c r="J1975" s="8">
        <v>202.26</v>
      </c>
    </row>
    <row r="1976" spans="1:10" x14ac:dyDescent="0.25">
      <c r="A1976" t="s">
        <v>3651</v>
      </c>
      <c r="B1976" t="s">
        <v>1775</v>
      </c>
      <c r="C1976" t="s">
        <v>1776</v>
      </c>
      <c r="E1976" t="s">
        <v>106</v>
      </c>
      <c r="F1976" s="9">
        <v>1</v>
      </c>
      <c r="G1976" s="9">
        <v>0</v>
      </c>
      <c r="H1976" s="9">
        <v>1</v>
      </c>
      <c r="I1976" s="8">
        <v>35.81</v>
      </c>
      <c r="J1976" s="8">
        <v>35.81</v>
      </c>
    </row>
    <row r="1977" spans="1:10" x14ac:dyDescent="0.25">
      <c r="A1977" t="s">
        <v>3651</v>
      </c>
      <c r="B1977" t="s">
        <v>1775</v>
      </c>
      <c r="C1977" t="s">
        <v>1776</v>
      </c>
      <c r="E1977" t="s">
        <v>4746</v>
      </c>
      <c r="F1977" s="9">
        <v>17</v>
      </c>
      <c r="G1977" s="9">
        <v>2</v>
      </c>
      <c r="H1977" s="9">
        <v>15</v>
      </c>
      <c r="I1977" s="8">
        <v>35.81</v>
      </c>
      <c r="J1977" s="8">
        <v>608.77</v>
      </c>
    </row>
    <row r="1978" spans="1:10" x14ac:dyDescent="0.25">
      <c r="A1978" t="s">
        <v>483</v>
      </c>
      <c r="B1978" t="s">
        <v>370</v>
      </c>
      <c r="C1978" t="s">
        <v>371</v>
      </c>
      <c r="E1978" t="s">
        <v>106</v>
      </c>
      <c r="F1978" s="9">
        <v>1</v>
      </c>
      <c r="G1978" s="9">
        <v>1</v>
      </c>
      <c r="H1978" s="9">
        <v>0</v>
      </c>
      <c r="I1978" s="8">
        <v>30.838000000000001</v>
      </c>
      <c r="J1978" s="8">
        <v>30.838000000000001</v>
      </c>
    </row>
    <row r="1979" spans="1:10" x14ac:dyDescent="0.25">
      <c r="A1979" t="s">
        <v>483</v>
      </c>
      <c r="B1979" t="s">
        <v>370</v>
      </c>
      <c r="C1979" t="s">
        <v>371</v>
      </c>
      <c r="E1979" t="s">
        <v>820</v>
      </c>
      <c r="F1979" s="9">
        <v>17</v>
      </c>
      <c r="G1979" s="9">
        <v>0</v>
      </c>
      <c r="H1979" s="9">
        <v>17</v>
      </c>
      <c r="I1979" s="8">
        <v>32.700000000000003</v>
      </c>
      <c r="J1979" s="8">
        <v>555.9</v>
      </c>
    </row>
    <row r="1980" spans="1:10" x14ac:dyDescent="0.25">
      <c r="A1980" t="s">
        <v>483</v>
      </c>
      <c r="B1980" t="s">
        <v>370</v>
      </c>
      <c r="C1980" t="s">
        <v>371</v>
      </c>
      <c r="E1980" t="s">
        <v>113</v>
      </c>
      <c r="F1980" s="9">
        <v>34</v>
      </c>
      <c r="G1980" s="9">
        <v>7</v>
      </c>
      <c r="H1980" s="9">
        <v>27</v>
      </c>
      <c r="I1980" s="8">
        <v>32.700000000000003</v>
      </c>
      <c r="J1980" s="8">
        <v>1111.8</v>
      </c>
    </row>
    <row r="1981" spans="1:10" x14ac:dyDescent="0.25">
      <c r="A1981" t="s">
        <v>483</v>
      </c>
      <c r="B1981" t="s">
        <v>370</v>
      </c>
      <c r="C1981" t="s">
        <v>371</v>
      </c>
      <c r="E1981" t="s">
        <v>15</v>
      </c>
      <c r="F1981" s="9">
        <v>11</v>
      </c>
      <c r="G1981" s="9">
        <v>0</v>
      </c>
      <c r="H1981" s="9">
        <v>11</v>
      </c>
      <c r="I1981" s="8">
        <v>32.695999999999998</v>
      </c>
      <c r="J1981" s="8">
        <v>359.65600000000001</v>
      </c>
    </row>
    <row r="1982" spans="1:10" x14ac:dyDescent="0.25">
      <c r="A1982" t="s">
        <v>483</v>
      </c>
      <c r="B1982" t="s">
        <v>370</v>
      </c>
      <c r="C1982" t="s">
        <v>371</v>
      </c>
      <c r="E1982" t="s">
        <v>109</v>
      </c>
      <c r="F1982" s="9">
        <v>18</v>
      </c>
      <c r="G1982" s="9">
        <v>1</v>
      </c>
      <c r="H1982" s="9">
        <v>17</v>
      </c>
      <c r="I1982" s="8">
        <v>32.695999999999998</v>
      </c>
      <c r="J1982" s="8">
        <v>588.52800000000002</v>
      </c>
    </row>
    <row r="1983" spans="1:10" x14ac:dyDescent="0.25">
      <c r="A1983" t="s">
        <v>483</v>
      </c>
      <c r="B1983" t="s">
        <v>370</v>
      </c>
      <c r="C1983" t="s">
        <v>371</v>
      </c>
      <c r="E1983" t="s">
        <v>4746</v>
      </c>
      <c r="F1983" s="9">
        <v>144</v>
      </c>
      <c r="G1983" s="9">
        <v>7</v>
      </c>
      <c r="H1983" s="9">
        <v>137</v>
      </c>
      <c r="I1983" s="8">
        <v>32.695999999999998</v>
      </c>
      <c r="J1983" s="8">
        <v>4708.2240000000002</v>
      </c>
    </row>
    <row r="1984" spans="1:10" x14ac:dyDescent="0.25">
      <c r="A1984" t="s">
        <v>3653</v>
      </c>
      <c r="B1984" t="s">
        <v>1778</v>
      </c>
      <c r="C1984" t="s">
        <v>1778</v>
      </c>
      <c r="E1984" t="s">
        <v>108</v>
      </c>
      <c r="F1984" s="9">
        <v>8</v>
      </c>
      <c r="G1984" s="9">
        <v>0</v>
      </c>
      <c r="H1984" s="9">
        <v>8</v>
      </c>
      <c r="I1984" s="8">
        <v>2.98</v>
      </c>
      <c r="J1984" s="8">
        <v>23.84</v>
      </c>
    </row>
    <row r="1985" spans="1:10" x14ac:dyDescent="0.25">
      <c r="A1985" t="s">
        <v>3654</v>
      </c>
      <c r="B1985" t="s">
        <v>1779</v>
      </c>
      <c r="C1985" t="s">
        <v>1780</v>
      </c>
      <c r="E1985" t="s">
        <v>119</v>
      </c>
      <c r="F1985" s="9">
        <v>13</v>
      </c>
      <c r="G1985" s="9">
        <v>0</v>
      </c>
      <c r="H1985" s="9">
        <v>13</v>
      </c>
      <c r="I1985" s="8">
        <v>0</v>
      </c>
      <c r="J1985" s="8">
        <v>0</v>
      </c>
    </row>
    <row r="1986" spans="1:10" x14ac:dyDescent="0.25">
      <c r="A1986" t="s">
        <v>3655</v>
      </c>
      <c r="B1986" t="s">
        <v>1781</v>
      </c>
      <c r="C1986" t="s">
        <v>1782</v>
      </c>
      <c r="E1986" t="s">
        <v>119</v>
      </c>
      <c r="F1986" s="9">
        <v>1</v>
      </c>
      <c r="G1986" s="9">
        <v>0</v>
      </c>
      <c r="H1986" s="9">
        <v>1</v>
      </c>
      <c r="I1986" s="8">
        <v>73.2</v>
      </c>
      <c r="J1986" s="8">
        <v>73.2</v>
      </c>
    </row>
    <row r="1987" spans="1:10" x14ac:dyDescent="0.25">
      <c r="A1987" t="s">
        <v>500</v>
      </c>
      <c r="B1987" t="s">
        <v>372</v>
      </c>
      <c r="C1987" t="s">
        <v>373</v>
      </c>
      <c r="E1987" t="s">
        <v>106</v>
      </c>
      <c r="F1987" s="9">
        <v>188</v>
      </c>
      <c r="G1987" s="9">
        <v>34</v>
      </c>
      <c r="H1987" s="9">
        <v>154</v>
      </c>
      <c r="I1987" s="8">
        <v>79.7607</v>
      </c>
      <c r="J1987" s="8">
        <v>14995.0116</v>
      </c>
    </row>
    <row r="1988" spans="1:10" x14ac:dyDescent="0.25">
      <c r="A1988" t="s">
        <v>500</v>
      </c>
      <c r="B1988" t="s">
        <v>372</v>
      </c>
      <c r="C1988" t="s">
        <v>373</v>
      </c>
      <c r="E1988" t="s">
        <v>752</v>
      </c>
      <c r="F1988" s="9">
        <v>1</v>
      </c>
      <c r="G1988" s="9">
        <v>0</v>
      </c>
      <c r="H1988" s="9">
        <v>1</v>
      </c>
      <c r="I1988" s="8">
        <v>80.9315</v>
      </c>
      <c r="J1988" s="8">
        <v>80.9315</v>
      </c>
    </row>
    <row r="1989" spans="1:10" x14ac:dyDescent="0.25">
      <c r="A1989" t="s">
        <v>500</v>
      </c>
      <c r="B1989" t="s">
        <v>372</v>
      </c>
      <c r="C1989" t="s">
        <v>373</v>
      </c>
      <c r="E1989" t="s">
        <v>113</v>
      </c>
      <c r="F1989" s="9">
        <v>210</v>
      </c>
      <c r="G1989" s="9">
        <v>11</v>
      </c>
      <c r="H1989" s="9">
        <v>199</v>
      </c>
      <c r="I1989" s="8">
        <v>79.760000000000005</v>
      </c>
      <c r="J1989" s="8">
        <v>16749.599999999999</v>
      </c>
    </row>
    <row r="1990" spans="1:10" x14ac:dyDescent="0.25">
      <c r="A1990" t="s">
        <v>500</v>
      </c>
      <c r="B1990" t="s">
        <v>372</v>
      </c>
      <c r="C1990" t="s">
        <v>373</v>
      </c>
      <c r="E1990" t="s">
        <v>119</v>
      </c>
      <c r="F1990" s="9">
        <v>2</v>
      </c>
      <c r="G1990" s="9">
        <v>2</v>
      </c>
      <c r="H1990" s="9">
        <v>0</v>
      </c>
      <c r="I1990" s="8">
        <v>78.307199999999995</v>
      </c>
      <c r="J1990" s="8">
        <v>156.61439999999999</v>
      </c>
    </row>
    <row r="1991" spans="1:10" x14ac:dyDescent="0.25">
      <c r="A1991" t="s">
        <v>500</v>
      </c>
      <c r="B1991" t="s">
        <v>372</v>
      </c>
      <c r="C1991" t="s">
        <v>373</v>
      </c>
      <c r="E1991" t="s">
        <v>1201</v>
      </c>
      <c r="F1991" s="9">
        <v>47</v>
      </c>
      <c r="G1991" s="9">
        <v>47</v>
      </c>
      <c r="H1991" s="9">
        <v>0</v>
      </c>
      <c r="I1991" s="8">
        <v>75.561999999999998</v>
      </c>
      <c r="J1991" s="8">
        <v>3551.4140000000002</v>
      </c>
    </row>
    <row r="1992" spans="1:10" x14ac:dyDescent="0.25">
      <c r="A1992" t="s">
        <v>500</v>
      </c>
      <c r="B1992" t="s">
        <v>372</v>
      </c>
      <c r="C1992" t="s">
        <v>373</v>
      </c>
      <c r="E1992" t="s">
        <v>15</v>
      </c>
      <c r="F1992" s="9">
        <v>282</v>
      </c>
      <c r="G1992" s="9">
        <v>190</v>
      </c>
      <c r="H1992" s="9">
        <v>92</v>
      </c>
      <c r="I1992" s="8">
        <v>80.974599999999995</v>
      </c>
      <c r="J1992" s="8">
        <v>22834.837200000002</v>
      </c>
    </row>
    <row r="1993" spans="1:10" x14ac:dyDescent="0.25">
      <c r="A1993" t="s">
        <v>500</v>
      </c>
      <c r="B1993" t="s">
        <v>372</v>
      </c>
      <c r="C1993" t="s">
        <v>373</v>
      </c>
      <c r="E1993" t="s">
        <v>4746</v>
      </c>
      <c r="F1993" s="9">
        <v>489</v>
      </c>
      <c r="G1993" s="9">
        <v>15</v>
      </c>
      <c r="H1993" s="9">
        <v>474</v>
      </c>
      <c r="I1993" s="8">
        <v>79.7607</v>
      </c>
      <c r="J1993" s="8">
        <v>39002.982300000003</v>
      </c>
    </row>
    <row r="1994" spans="1:10" x14ac:dyDescent="0.25">
      <c r="A1994" t="s">
        <v>500</v>
      </c>
      <c r="B1994" t="s">
        <v>372</v>
      </c>
      <c r="C1994" t="s">
        <v>373</v>
      </c>
      <c r="E1994" t="s">
        <v>109</v>
      </c>
      <c r="F1994" s="9">
        <v>98</v>
      </c>
      <c r="G1994" s="9">
        <v>3</v>
      </c>
      <c r="H1994" s="9">
        <v>95</v>
      </c>
      <c r="I1994" s="8">
        <v>79.760000000000005</v>
      </c>
      <c r="J1994" s="8">
        <v>7816.48</v>
      </c>
    </row>
    <row r="1995" spans="1:10" x14ac:dyDescent="0.25">
      <c r="A1995" t="s">
        <v>500</v>
      </c>
      <c r="B1995" t="s">
        <v>372</v>
      </c>
      <c r="C1995" t="s">
        <v>373</v>
      </c>
      <c r="E1995" t="s">
        <v>820</v>
      </c>
      <c r="F1995" s="9">
        <v>42</v>
      </c>
      <c r="G1995" s="9">
        <v>1</v>
      </c>
      <c r="H1995" s="9">
        <v>41</v>
      </c>
      <c r="I1995" s="8">
        <v>79.760000000000005</v>
      </c>
      <c r="J1995" s="8">
        <v>3349.92</v>
      </c>
    </row>
    <row r="1996" spans="1:10" x14ac:dyDescent="0.25">
      <c r="A1996" t="s">
        <v>500</v>
      </c>
      <c r="B1996" t="s">
        <v>372</v>
      </c>
      <c r="C1996" t="s">
        <v>373</v>
      </c>
      <c r="E1996" t="s">
        <v>861</v>
      </c>
      <c r="F1996" s="9">
        <v>1</v>
      </c>
      <c r="G1996" s="9">
        <v>1</v>
      </c>
      <c r="H1996" s="9">
        <v>0</v>
      </c>
      <c r="I1996" s="8">
        <v>79.760000000000005</v>
      </c>
      <c r="J1996" s="8">
        <v>79.760000000000005</v>
      </c>
    </row>
    <row r="1997" spans="1:10" x14ac:dyDescent="0.25">
      <c r="A1997" t="s">
        <v>500</v>
      </c>
      <c r="B1997" t="s">
        <v>372</v>
      </c>
      <c r="C1997" t="s">
        <v>373</v>
      </c>
      <c r="E1997" t="s">
        <v>1597</v>
      </c>
      <c r="F1997" s="9">
        <v>4</v>
      </c>
      <c r="G1997" s="9">
        <v>0</v>
      </c>
      <c r="H1997" s="9">
        <v>4</v>
      </c>
      <c r="I1997" s="8">
        <v>79.760000000000005</v>
      </c>
      <c r="J1997" s="8">
        <v>319.04000000000002</v>
      </c>
    </row>
    <row r="1998" spans="1:10" x14ac:dyDescent="0.25">
      <c r="A1998" t="s">
        <v>481</v>
      </c>
      <c r="B1998" t="s">
        <v>374</v>
      </c>
      <c r="C1998" t="s">
        <v>3742</v>
      </c>
      <c r="D1998" t="s">
        <v>1603</v>
      </c>
      <c r="E1998" t="s">
        <v>106</v>
      </c>
      <c r="F1998" s="9">
        <v>63</v>
      </c>
      <c r="G1998" s="9">
        <v>54</v>
      </c>
      <c r="H1998" s="9">
        <v>9</v>
      </c>
      <c r="I1998" s="8">
        <v>72.55</v>
      </c>
      <c r="J1998" s="8">
        <v>4570.6499999999996</v>
      </c>
    </row>
    <row r="1999" spans="1:10" x14ac:dyDescent="0.25">
      <c r="A1999" t="s">
        <v>481</v>
      </c>
      <c r="B1999" t="s">
        <v>374</v>
      </c>
      <c r="C1999" t="s">
        <v>3742</v>
      </c>
      <c r="D1999" t="s">
        <v>1603</v>
      </c>
      <c r="E1999" t="s">
        <v>752</v>
      </c>
      <c r="F1999" s="9">
        <v>1</v>
      </c>
      <c r="G1999" s="9">
        <v>0</v>
      </c>
      <c r="H1999" s="9">
        <v>1</v>
      </c>
      <c r="I1999" s="8">
        <v>66.150000000000006</v>
      </c>
      <c r="J1999" s="8">
        <v>66.150000000000006</v>
      </c>
    </row>
    <row r="2000" spans="1:10" x14ac:dyDescent="0.25">
      <c r="A2000" t="s">
        <v>481</v>
      </c>
      <c r="B2000" t="s">
        <v>374</v>
      </c>
      <c r="C2000" t="s">
        <v>3742</v>
      </c>
      <c r="D2000" t="s">
        <v>1603</v>
      </c>
      <c r="E2000" t="s">
        <v>113</v>
      </c>
      <c r="F2000" s="9">
        <v>174</v>
      </c>
      <c r="G2000" s="9">
        <v>6</v>
      </c>
      <c r="H2000" s="9">
        <v>168</v>
      </c>
      <c r="I2000" s="8">
        <v>73.094099999999997</v>
      </c>
      <c r="J2000" s="8">
        <v>12718.3734</v>
      </c>
    </row>
    <row r="2001" spans="1:10" x14ac:dyDescent="0.25">
      <c r="A2001" t="s">
        <v>481</v>
      </c>
      <c r="B2001" t="s">
        <v>374</v>
      </c>
      <c r="C2001" t="s">
        <v>3742</v>
      </c>
      <c r="D2001" t="s">
        <v>1603</v>
      </c>
      <c r="E2001" t="s">
        <v>119</v>
      </c>
      <c r="F2001" s="9">
        <v>1</v>
      </c>
      <c r="G2001" s="9">
        <v>1</v>
      </c>
      <c r="H2001" s="9">
        <v>0</v>
      </c>
      <c r="I2001" s="8">
        <v>71.223100000000002</v>
      </c>
      <c r="J2001" s="8">
        <v>71.223100000000002</v>
      </c>
    </row>
    <row r="2002" spans="1:10" x14ac:dyDescent="0.25">
      <c r="A2002" t="s">
        <v>481</v>
      </c>
      <c r="B2002" t="s">
        <v>374</v>
      </c>
      <c r="C2002" t="s">
        <v>3742</v>
      </c>
      <c r="D2002" t="s">
        <v>1603</v>
      </c>
      <c r="E2002" t="s">
        <v>1201</v>
      </c>
      <c r="F2002" s="9">
        <v>37</v>
      </c>
      <c r="G2002" s="9">
        <v>36</v>
      </c>
      <c r="H2002" s="9">
        <v>1</v>
      </c>
      <c r="I2002" s="8">
        <v>68.726200000000006</v>
      </c>
      <c r="J2002" s="8">
        <v>2542.8694</v>
      </c>
    </row>
    <row r="2003" spans="1:10" x14ac:dyDescent="0.25">
      <c r="A2003" t="s">
        <v>481</v>
      </c>
      <c r="B2003" t="s">
        <v>374</v>
      </c>
      <c r="C2003" t="s">
        <v>3742</v>
      </c>
      <c r="D2003" t="s">
        <v>1603</v>
      </c>
      <c r="E2003" t="s">
        <v>820</v>
      </c>
      <c r="F2003" s="9">
        <v>14</v>
      </c>
      <c r="G2003" s="9">
        <v>2</v>
      </c>
      <c r="H2003" s="9">
        <v>12</v>
      </c>
      <c r="I2003" s="8">
        <v>72.55</v>
      </c>
      <c r="J2003" s="8">
        <v>1015.7</v>
      </c>
    </row>
    <row r="2004" spans="1:10" x14ac:dyDescent="0.25">
      <c r="A2004" t="s">
        <v>481</v>
      </c>
      <c r="B2004" t="s">
        <v>374</v>
      </c>
      <c r="C2004" t="s">
        <v>3742</v>
      </c>
      <c r="D2004" t="s">
        <v>1603</v>
      </c>
      <c r="E2004" t="s">
        <v>108</v>
      </c>
      <c r="F2004" s="9">
        <v>2</v>
      </c>
      <c r="G2004" s="9">
        <v>0</v>
      </c>
      <c r="H2004" s="9">
        <v>2</v>
      </c>
      <c r="I2004" s="8">
        <v>72.55</v>
      </c>
      <c r="J2004" s="8">
        <v>145.1</v>
      </c>
    </row>
    <row r="2005" spans="1:10" x14ac:dyDescent="0.25">
      <c r="A2005" t="s">
        <v>481</v>
      </c>
      <c r="B2005" t="s">
        <v>374</v>
      </c>
      <c r="C2005" t="s">
        <v>3742</v>
      </c>
      <c r="D2005" t="s">
        <v>1603</v>
      </c>
      <c r="E2005" t="s">
        <v>109</v>
      </c>
      <c r="F2005" s="9">
        <v>108</v>
      </c>
      <c r="G2005" s="9">
        <v>11</v>
      </c>
      <c r="H2005" s="9">
        <v>97</v>
      </c>
      <c r="I2005" s="8">
        <v>72.55</v>
      </c>
      <c r="J2005" s="8">
        <v>7835.4</v>
      </c>
    </row>
    <row r="2006" spans="1:10" x14ac:dyDescent="0.25">
      <c r="A2006" t="s">
        <v>481</v>
      </c>
      <c r="B2006" t="s">
        <v>374</v>
      </c>
      <c r="C2006" t="s">
        <v>3742</v>
      </c>
      <c r="D2006" t="s">
        <v>1603</v>
      </c>
      <c r="E2006" t="s">
        <v>861</v>
      </c>
      <c r="F2006" s="9">
        <v>1</v>
      </c>
      <c r="G2006" s="9">
        <v>0</v>
      </c>
      <c r="H2006" s="9">
        <v>1</v>
      </c>
      <c r="I2006" s="8">
        <v>72.55</v>
      </c>
      <c r="J2006" s="8">
        <v>72.55</v>
      </c>
    </row>
    <row r="2007" spans="1:10" x14ac:dyDescent="0.25">
      <c r="A2007" t="s">
        <v>481</v>
      </c>
      <c r="B2007" t="s">
        <v>374</v>
      </c>
      <c r="C2007" t="s">
        <v>3742</v>
      </c>
      <c r="D2007" t="s">
        <v>1603</v>
      </c>
      <c r="E2007" t="s">
        <v>4746</v>
      </c>
      <c r="F2007" s="9">
        <v>469</v>
      </c>
      <c r="G2007" s="9">
        <v>27</v>
      </c>
      <c r="H2007" s="9">
        <v>442</v>
      </c>
      <c r="I2007" s="8">
        <v>72.55</v>
      </c>
      <c r="J2007" s="8">
        <v>34025.949999999997</v>
      </c>
    </row>
    <row r="2008" spans="1:10" x14ac:dyDescent="0.25">
      <c r="A2008" t="s">
        <v>481</v>
      </c>
      <c r="B2008" t="s">
        <v>374</v>
      </c>
      <c r="C2008" t="s">
        <v>3742</v>
      </c>
      <c r="D2008" t="s">
        <v>1603</v>
      </c>
      <c r="E2008" t="s">
        <v>15</v>
      </c>
      <c r="F2008" s="9">
        <v>95</v>
      </c>
      <c r="G2008" s="9">
        <v>30</v>
      </c>
      <c r="H2008" s="9">
        <v>65</v>
      </c>
      <c r="I2008" s="8">
        <v>73.649199999999993</v>
      </c>
      <c r="J2008" s="8">
        <v>6996.674</v>
      </c>
    </row>
    <row r="2009" spans="1:10" x14ac:dyDescent="0.25">
      <c r="A2009" t="s">
        <v>3015</v>
      </c>
      <c r="B2009" t="s">
        <v>1785</v>
      </c>
      <c r="C2009" t="s">
        <v>1784</v>
      </c>
      <c r="E2009" t="s">
        <v>119</v>
      </c>
      <c r="F2009" s="9">
        <v>17</v>
      </c>
      <c r="G2009" s="9">
        <v>4</v>
      </c>
      <c r="H2009" s="9">
        <v>13</v>
      </c>
      <c r="I2009" s="8">
        <v>56.5</v>
      </c>
      <c r="J2009" s="8">
        <v>960.5</v>
      </c>
    </row>
    <row r="2010" spans="1:10" x14ac:dyDescent="0.25">
      <c r="A2010" t="s">
        <v>452</v>
      </c>
      <c r="B2010" t="s">
        <v>376</v>
      </c>
      <c r="C2010" t="s">
        <v>377</v>
      </c>
      <c r="E2010" t="s">
        <v>106</v>
      </c>
      <c r="F2010" s="9">
        <v>281</v>
      </c>
      <c r="G2010" s="9">
        <v>45</v>
      </c>
      <c r="H2010" s="9">
        <v>236</v>
      </c>
      <c r="I2010" s="8">
        <v>53.55</v>
      </c>
      <c r="J2010" s="8">
        <v>15047.55</v>
      </c>
    </row>
    <row r="2011" spans="1:10" x14ac:dyDescent="0.25">
      <c r="A2011" t="s">
        <v>452</v>
      </c>
      <c r="B2011" t="s">
        <v>376</v>
      </c>
      <c r="C2011" t="s">
        <v>377</v>
      </c>
      <c r="E2011" t="s">
        <v>1398</v>
      </c>
      <c r="F2011" s="9">
        <v>6</v>
      </c>
      <c r="G2011" s="9">
        <v>6</v>
      </c>
      <c r="H2011" s="9">
        <v>0</v>
      </c>
      <c r="I2011" s="8">
        <v>49.2042</v>
      </c>
      <c r="J2011" s="8">
        <v>295.22519999999997</v>
      </c>
    </row>
    <row r="2012" spans="1:10" x14ac:dyDescent="0.25">
      <c r="A2012" t="s">
        <v>452</v>
      </c>
      <c r="B2012" t="s">
        <v>376</v>
      </c>
      <c r="C2012" t="s">
        <v>377</v>
      </c>
      <c r="E2012" t="s">
        <v>752</v>
      </c>
      <c r="F2012" s="9">
        <v>1</v>
      </c>
      <c r="G2012" s="9">
        <v>0</v>
      </c>
      <c r="H2012" s="9">
        <v>1</v>
      </c>
      <c r="I2012" s="8">
        <v>48.610500000000002</v>
      </c>
      <c r="J2012" s="8">
        <v>48.610500000000002</v>
      </c>
    </row>
    <row r="2013" spans="1:10" x14ac:dyDescent="0.25">
      <c r="A2013" t="s">
        <v>452</v>
      </c>
      <c r="B2013" t="s">
        <v>376</v>
      </c>
      <c r="C2013" t="s">
        <v>377</v>
      </c>
      <c r="E2013" t="s">
        <v>113</v>
      </c>
      <c r="F2013" s="9">
        <v>374</v>
      </c>
      <c r="G2013" s="9">
        <v>12</v>
      </c>
      <c r="H2013" s="9">
        <v>362</v>
      </c>
      <c r="I2013" s="8">
        <v>53.69</v>
      </c>
      <c r="J2013" s="8">
        <v>20080.060000000001</v>
      </c>
    </row>
    <row r="2014" spans="1:10" x14ac:dyDescent="0.25">
      <c r="A2014" t="s">
        <v>452</v>
      </c>
      <c r="B2014" t="s">
        <v>376</v>
      </c>
      <c r="C2014" t="s">
        <v>377</v>
      </c>
      <c r="E2014" t="s">
        <v>119</v>
      </c>
      <c r="F2014" s="9">
        <v>3</v>
      </c>
      <c r="G2014" s="9">
        <v>2</v>
      </c>
      <c r="H2014" s="9">
        <v>1</v>
      </c>
      <c r="I2014" s="8">
        <v>52.572000000000003</v>
      </c>
      <c r="J2014" s="8">
        <v>157.71600000000001</v>
      </c>
    </row>
    <row r="2015" spans="1:10" x14ac:dyDescent="0.25">
      <c r="A2015" t="s">
        <v>452</v>
      </c>
      <c r="B2015" t="s">
        <v>376</v>
      </c>
      <c r="C2015" t="s">
        <v>377</v>
      </c>
      <c r="E2015" t="s">
        <v>1201</v>
      </c>
      <c r="F2015" s="9">
        <v>62</v>
      </c>
      <c r="G2015" s="9">
        <v>61</v>
      </c>
      <c r="H2015" s="9">
        <v>1</v>
      </c>
      <c r="I2015" s="8">
        <v>50.728999999999999</v>
      </c>
      <c r="J2015" s="8">
        <v>3145.1979999999999</v>
      </c>
    </row>
    <row r="2016" spans="1:10" x14ac:dyDescent="0.25">
      <c r="A2016" t="s">
        <v>452</v>
      </c>
      <c r="B2016" t="s">
        <v>376</v>
      </c>
      <c r="C2016" t="s">
        <v>377</v>
      </c>
      <c r="E2016" t="s">
        <v>820</v>
      </c>
      <c r="F2016" s="9">
        <v>22</v>
      </c>
      <c r="G2016" s="9">
        <v>2</v>
      </c>
      <c r="H2016" s="9">
        <v>20</v>
      </c>
      <c r="I2016" s="8">
        <v>53.55</v>
      </c>
      <c r="J2016" s="8">
        <v>1178.0999999999999</v>
      </c>
    </row>
    <row r="2017" spans="1:10" x14ac:dyDescent="0.25">
      <c r="A2017" t="s">
        <v>452</v>
      </c>
      <c r="B2017" t="s">
        <v>376</v>
      </c>
      <c r="C2017" t="s">
        <v>377</v>
      </c>
      <c r="E2017" t="s">
        <v>109</v>
      </c>
      <c r="F2017" s="9">
        <v>103</v>
      </c>
      <c r="G2017" s="9">
        <v>4</v>
      </c>
      <c r="H2017" s="9">
        <v>99</v>
      </c>
      <c r="I2017" s="8">
        <v>53.55</v>
      </c>
      <c r="J2017" s="8">
        <v>5515.65</v>
      </c>
    </row>
    <row r="2018" spans="1:10" x14ac:dyDescent="0.25">
      <c r="A2018" t="s">
        <v>452</v>
      </c>
      <c r="B2018" t="s">
        <v>376</v>
      </c>
      <c r="C2018" t="s">
        <v>377</v>
      </c>
      <c r="E2018" t="s">
        <v>108</v>
      </c>
      <c r="F2018" s="9">
        <v>10</v>
      </c>
      <c r="G2018" s="9">
        <v>0</v>
      </c>
      <c r="H2018" s="9">
        <v>10</v>
      </c>
      <c r="I2018" s="8">
        <v>53.55</v>
      </c>
      <c r="J2018" s="8">
        <v>535.5</v>
      </c>
    </row>
    <row r="2019" spans="1:10" x14ac:dyDescent="0.25">
      <c r="A2019" t="s">
        <v>452</v>
      </c>
      <c r="B2019" t="s">
        <v>376</v>
      </c>
      <c r="C2019" t="s">
        <v>377</v>
      </c>
      <c r="E2019" t="s">
        <v>861</v>
      </c>
      <c r="F2019" s="9">
        <v>5</v>
      </c>
      <c r="G2019" s="9">
        <v>1</v>
      </c>
      <c r="H2019" s="9">
        <v>4</v>
      </c>
      <c r="I2019" s="8">
        <v>53.55</v>
      </c>
      <c r="J2019" s="8">
        <v>267.75</v>
      </c>
    </row>
    <row r="2020" spans="1:10" x14ac:dyDescent="0.25">
      <c r="A2020" t="s">
        <v>452</v>
      </c>
      <c r="B2020" t="s">
        <v>376</v>
      </c>
      <c r="C2020" t="s">
        <v>377</v>
      </c>
      <c r="E2020" t="s">
        <v>15</v>
      </c>
      <c r="F2020" s="9">
        <v>216</v>
      </c>
      <c r="G2020" s="9">
        <v>182</v>
      </c>
      <c r="H2020" s="9">
        <v>34</v>
      </c>
      <c r="I2020" s="8">
        <v>54.3628</v>
      </c>
      <c r="J2020" s="8">
        <v>11742.364799999999</v>
      </c>
    </row>
    <row r="2021" spans="1:10" x14ac:dyDescent="0.25">
      <c r="A2021" t="s">
        <v>452</v>
      </c>
      <c r="B2021" t="s">
        <v>376</v>
      </c>
      <c r="C2021" t="s">
        <v>377</v>
      </c>
      <c r="E2021" t="s">
        <v>4746</v>
      </c>
      <c r="F2021" s="9">
        <v>359</v>
      </c>
      <c r="G2021" s="9">
        <v>37</v>
      </c>
      <c r="H2021" s="9">
        <v>322</v>
      </c>
      <c r="I2021" s="8">
        <v>53.55</v>
      </c>
      <c r="J2021" s="8">
        <v>19224.45</v>
      </c>
    </row>
    <row r="2022" spans="1:10" x14ac:dyDescent="0.25">
      <c r="A2022" t="s">
        <v>452</v>
      </c>
      <c r="B2022" t="s">
        <v>376</v>
      </c>
      <c r="C2022" t="s">
        <v>377</v>
      </c>
      <c r="E2022" t="s">
        <v>1597</v>
      </c>
      <c r="F2022" s="9">
        <v>6</v>
      </c>
      <c r="G2022" s="9">
        <v>0</v>
      </c>
      <c r="H2022" s="9">
        <v>6</v>
      </c>
      <c r="I2022" s="8">
        <v>53.55</v>
      </c>
      <c r="J2022" s="8">
        <v>321.3</v>
      </c>
    </row>
    <row r="2023" spans="1:10" x14ac:dyDescent="0.25">
      <c r="A2023" t="s">
        <v>3657</v>
      </c>
      <c r="B2023" t="s">
        <v>1786</v>
      </c>
      <c r="C2023" t="s">
        <v>1787</v>
      </c>
      <c r="D2023" t="s">
        <v>1638</v>
      </c>
      <c r="E2023" t="s">
        <v>119</v>
      </c>
      <c r="F2023" s="9">
        <v>11</v>
      </c>
      <c r="G2023" s="9">
        <v>0</v>
      </c>
      <c r="H2023" s="9">
        <v>11</v>
      </c>
      <c r="I2023" s="8">
        <v>37.950000000000003</v>
      </c>
      <c r="J2023" s="8">
        <v>417.45</v>
      </c>
    </row>
    <row r="2024" spans="1:10" x14ac:dyDescent="0.25">
      <c r="A2024" t="s">
        <v>459</v>
      </c>
      <c r="B2024" t="s">
        <v>378</v>
      </c>
      <c r="C2024" t="s">
        <v>379</v>
      </c>
      <c r="D2024" t="s">
        <v>1603</v>
      </c>
      <c r="E2024" t="s">
        <v>106</v>
      </c>
      <c r="F2024" s="9">
        <v>113</v>
      </c>
      <c r="G2024" s="9">
        <v>38</v>
      </c>
      <c r="H2024" s="9">
        <v>75</v>
      </c>
      <c r="I2024" s="8">
        <v>39.919800000000002</v>
      </c>
      <c r="J2024" s="8">
        <v>4510.9373999999998</v>
      </c>
    </row>
    <row r="2025" spans="1:10" x14ac:dyDescent="0.25">
      <c r="A2025" t="s">
        <v>459</v>
      </c>
      <c r="B2025" t="s">
        <v>378</v>
      </c>
      <c r="C2025" t="s">
        <v>379</v>
      </c>
      <c r="D2025" t="s">
        <v>1603</v>
      </c>
      <c r="E2025" t="s">
        <v>820</v>
      </c>
      <c r="F2025" s="9">
        <v>1</v>
      </c>
      <c r="G2025" s="9">
        <v>1</v>
      </c>
      <c r="H2025" s="9">
        <v>0</v>
      </c>
      <c r="I2025" s="8">
        <v>39.444299999999998</v>
      </c>
      <c r="J2025" s="8">
        <v>39.444299999999998</v>
      </c>
    </row>
    <row r="2026" spans="1:10" x14ac:dyDescent="0.25">
      <c r="A2026" t="s">
        <v>459</v>
      </c>
      <c r="B2026" t="s">
        <v>378</v>
      </c>
      <c r="C2026" t="s">
        <v>379</v>
      </c>
      <c r="D2026" t="s">
        <v>1603</v>
      </c>
      <c r="E2026" t="s">
        <v>4746</v>
      </c>
      <c r="F2026" s="9">
        <v>302</v>
      </c>
      <c r="G2026" s="9">
        <v>4</v>
      </c>
      <c r="H2026" s="9">
        <v>298</v>
      </c>
      <c r="I2026" s="8">
        <v>40.18</v>
      </c>
      <c r="J2026" s="8">
        <v>12134.36</v>
      </c>
    </row>
    <row r="2027" spans="1:10" x14ac:dyDescent="0.25">
      <c r="A2027" t="s">
        <v>459</v>
      </c>
      <c r="B2027" t="s">
        <v>378</v>
      </c>
      <c r="C2027" t="s">
        <v>379</v>
      </c>
      <c r="D2027" t="s">
        <v>1603</v>
      </c>
      <c r="E2027" t="s">
        <v>15</v>
      </c>
      <c r="F2027" s="9">
        <v>112</v>
      </c>
      <c r="G2027" s="9">
        <v>92</v>
      </c>
      <c r="H2027" s="9">
        <v>20</v>
      </c>
      <c r="I2027" s="8">
        <v>40.7879</v>
      </c>
      <c r="J2027" s="8">
        <v>4568.2448000000004</v>
      </c>
    </row>
    <row r="2028" spans="1:10" x14ac:dyDescent="0.25">
      <c r="A2028" t="s">
        <v>459</v>
      </c>
      <c r="B2028" t="s">
        <v>378</v>
      </c>
      <c r="C2028" t="s">
        <v>379</v>
      </c>
      <c r="D2028" t="s">
        <v>1603</v>
      </c>
      <c r="E2028" t="s">
        <v>109</v>
      </c>
      <c r="F2028" s="9">
        <v>67</v>
      </c>
      <c r="G2028" s="9">
        <v>4</v>
      </c>
      <c r="H2028" s="9">
        <v>63</v>
      </c>
      <c r="I2028" s="8">
        <v>40.176499999999997</v>
      </c>
      <c r="J2028" s="8">
        <v>2691.8254999999999</v>
      </c>
    </row>
    <row r="2029" spans="1:10" x14ac:dyDescent="0.25">
      <c r="A2029" t="s">
        <v>467</v>
      </c>
      <c r="B2029" t="s">
        <v>380</v>
      </c>
      <c r="C2029" t="s">
        <v>381</v>
      </c>
      <c r="E2029" t="s">
        <v>108</v>
      </c>
      <c r="F2029" s="9">
        <v>53</v>
      </c>
      <c r="G2029" s="9">
        <v>0</v>
      </c>
      <c r="H2029" s="9">
        <v>53</v>
      </c>
      <c r="I2029" s="8">
        <v>22.41</v>
      </c>
      <c r="J2029" s="8">
        <v>1187.73</v>
      </c>
    </row>
    <row r="2030" spans="1:10" x14ac:dyDescent="0.25">
      <c r="A2030" t="s">
        <v>467</v>
      </c>
      <c r="B2030" t="s">
        <v>380</v>
      </c>
      <c r="C2030" t="s">
        <v>381</v>
      </c>
      <c r="E2030" t="s">
        <v>1201</v>
      </c>
      <c r="F2030" s="9">
        <v>2</v>
      </c>
      <c r="G2030" s="9">
        <v>2</v>
      </c>
      <c r="H2030" s="9">
        <v>0</v>
      </c>
      <c r="I2030" s="8">
        <v>19.631399999999999</v>
      </c>
      <c r="J2030" s="8">
        <v>39.262799999999999</v>
      </c>
    </row>
    <row r="2031" spans="1:10" x14ac:dyDescent="0.25">
      <c r="A2031" t="s">
        <v>467</v>
      </c>
      <c r="B2031" t="s">
        <v>380</v>
      </c>
      <c r="C2031" t="s">
        <v>381</v>
      </c>
      <c r="E2031" t="s">
        <v>106</v>
      </c>
      <c r="F2031" s="9">
        <v>7</v>
      </c>
      <c r="G2031" s="9">
        <v>7</v>
      </c>
      <c r="H2031" s="9">
        <v>0</v>
      </c>
      <c r="I2031" s="8">
        <v>21.926500000000001</v>
      </c>
      <c r="J2031" s="8">
        <v>153.4855</v>
      </c>
    </row>
    <row r="2032" spans="1:10" x14ac:dyDescent="0.25">
      <c r="A2032" t="s">
        <v>467</v>
      </c>
      <c r="B2032" t="s">
        <v>380</v>
      </c>
      <c r="C2032" t="s">
        <v>381</v>
      </c>
      <c r="E2032" t="s">
        <v>109</v>
      </c>
      <c r="F2032" s="9">
        <v>67</v>
      </c>
      <c r="G2032" s="9">
        <v>2</v>
      </c>
      <c r="H2032" s="9">
        <v>65</v>
      </c>
      <c r="I2032" s="8">
        <v>22.07</v>
      </c>
      <c r="J2032" s="8">
        <v>1478.69</v>
      </c>
    </row>
    <row r="2033" spans="1:10" x14ac:dyDescent="0.25">
      <c r="A2033" t="s">
        <v>467</v>
      </c>
      <c r="B2033" t="s">
        <v>380</v>
      </c>
      <c r="C2033" t="s">
        <v>381</v>
      </c>
      <c r="E2033" t="s">
        <v>820</v>
      </c>
      <c r="F2033" s="9">
        <v>29</v>
      </c>
      <c r="G2033" s="9">
        <v>0</v>
      </c>
      <c r="H2033" s="9">
        <v>29</v>
      </c>
      <c r="I2033" s="8">
        <v>22.07</v>
      </c>
      <c r="J2033" s="8">
        <v>640.03</v>
      </c>
    </row>
    <row r="2034" spans="1:10" x14ac:dyDescent="0.25">
      <c r="A2034" t="s">
        <v>467</v>
      </c>
      <c r="B2034" t="s">
        <v>380</v>
      </c>
      <c r="C2034" t="s">
        <v>381</v>
      </c>
      <c r="E2034" t="s">
        <v>113</v>
      </c>
      <c r="F2034" s="9">
        <v>32</v>
      </c>
      <c r="G2034" s="9">
        <v>3</v>
      </c>
      <c r="H2034" s="9">
        <v>29</v>
      </c>
      <c r="I2034" s="8">
        <v>22.07</v>
      </c>
      <c r="J2034" s="8">
        <v>706.24</v>
      </c>
    </row>
    <row r="2035" spans="1:10" x14ac:dyDescent="0.25">
      <c r="A2035" t="s">
        <v>467</v>
      </c>
      <c r="B2035" t="s">
        <v>380</v>
      </c>
      <c r="C2035" t="s">
        <v>381</v>
      </c>
      <c r="E2035" t="s">
        <v>861</v>
      </c>
      <c r="F2035" s="9">
        <v>7</v>
      </c>
      <c r="G2035" s="9">
        <v>0</v>
      </c>
      <c r="H2035" s="9">
        <v>7</v>
      </c>
      <c r="I2035" s="8">
        <v>20.813400000000001</v>
      </c>
      <c r="J2035" s="8">
        <v>145.69380000000001</v>
      </c>
    </row>
    <row r="2036" spans="1:10" x14ac:dyDescent="0.25">
      <c r="A2036" t="s">
        <v>467</v>
      </c>
      <c r="B2036" t="s">
        <v>380</v>
      </c>
      <c r="C2036" t="s">
        <v>381</v>
      </c>
      <c r="E2036" t="s">
        <v>15</v>
      </c>
      <c r="F2036" s="9">
        <v>5</v>
      </c>
      <c r="G2036" s="9">
        <v>0</v>
      </c>
      <c r="H2036" s="9">
        <v>5</v>
      </c>
      <c r="I2036" s="8">
        <v>22.067499999999999</v>
      </c>
      <c r="J2036" s="8">
        <v>110.33750000000001</v>
      </c>
    </row>
    <row r="2037" spans="1:10" x14ac:dyDescent="0.25">
      <c r="A2037" t="s">
        <v>467</v>
      </c>
      <c r="B2037" t="s">
        <v>380</v>
      </c>
      <c r="C2037" t="s">
        <v>381</v>
      </c>
      <c r="E2037" t="s">
        <v>4746</v>
      </c>
      <c r="F2037" s="9">
        <v>152</v>
      </c>
      <c r="G2037" s="9">
        <v>8</v>
      </c>
      <c r="H2037" s="9">
        <v>144</v>
      </c>
      <c r="I2037" s="8">
        <v>22.07</v>
      </c>
      <c r="J2037" s="8">
        <v>3354.64</v>
      </c>
    </row>
    <row r="2038" spans="1:10" x14ac:dyDescent="0.25">
      <c r="A2038" t="s">
        <v>3658</v>
      </c>
      <c r="B2038" t="s">
        <v>1788</v>
      </c>
      <c r="C2038" t="s">
        <v>1789</v>
      </c>
      <c r="E2038" t="s">
        <v>119</v>
      </c>
      <c r="F2038" s="9">
        <v>7</v>
      </c>
      <c r="G2038" s="9">
        <v>0</v>
      </c>
      <c r="H2038" s="9">
        <v>7</v>
      </c>
      <c r="I2038" s="8">
        <v>57.84</v>
      </c>
      <c r="J2038" s="8">
        <v>404.88</v>
      </c>
    </row>
    <row r="2039" spans="1:10" x14ac:dyDescent="0.25">
      <c r="A2039" t="s">
        <v>487</v>
      </c>
      <c r="B2039" t="s">
        <v>382</v>
      </c>
      <c r="C2039" t="s">
        <v>3743</v>
      </c>
      <c r="E2039" t="s">
        <v>113</v>
      </c>
      <c r="F2039" s="9">
        <v>39</v>
      </c>
      <c r="G2039" s="9">
        <v>0</v>
      </c>
      <c r="H2039" s="9">
        <v>39</v>
      </c>
      <c r="I2039" s="8">
        <v>58.0199</v>
      </c>
      <c r="J2039" s="8">
        <v>2262.7761</v>
      </c>
    </row>
    <row r="2040" spans="1:10" x14ac:dyDescent="0.25">
      <c r="A2040" t="s">
        <v>487</v>
      </c>
      <c r="B2040" t="s">
        <v>382</v>
      </c>
      <c r="C2040" t="s">
        <v>3743</v>
      </c>
      <c r="E2040" t="s">
        <v>4746</v>
      </c>
      <c r="F2040" s="9">
        <v>15</v>
      </c>
      <c r="G2040" s="9">
        <v>0</v>
      </c>
      <c r="H2040" s="9">
        <v>15</v>
      </c>
      <c r="I2040" s="8">
        <v>57.58</v>
      </c>
      <c r="J2040" s="8">
        <v>863.7</v>
      </c>
    </row>
    <row r="2041" spans="1:10" x14ac:dyDescent="0.25">
      <c r="A2041" t="s">
        <v>487</v>
      </c>
      <c r="B2041" t="s">
        <v>382</v>
      </c>
      <c r="C2041" t="s">
        <v>3743</v>
      </c>
      <c r="E2041" t="s">
        <v>119</v>
      </c>
      <c r="F2041" s="9">
        <v>1</v>
      </c>
      <c r="G2041" s="9">
        <v>0</v>
      </c>
      <c r="H2041" s="9">
        <v>1</v>
      </c>
      <c r="I2041" s="8">
        <v>56.534799999999997</v>
      </c>
      <c r="J2041" s="8">
        <v>56.534799999999997</v>
      </c>
    </row>
    <row r="2042" spans="1:10" x14ac:dyDescent="0.25">
      <c r="A2042" t="s">
        <v>487</v>
      </c>
      <c r="B2042" t="s">
        <v>382</v>
      </c>
      <c r="C2042" t="s">
        <v>3743</v>
      </c>
      <c r="E2042" t="s">
        <v>1201</v>
      </c>
      <c r="F2042" s="9">
        <v>6</v>
      </c>
      <c r="G2042" s="9">
        <v>6</v>
      </c>
      <c r="H2042" s="9">
        <v>0</v>
      </c>
      <c r="I2042" s="8">
        <v>54.552799999999998</v>
      </c>
      <c r="J2042" s="8">
        <v>327.3168</v>
      </c>
    </row>
    <row r="2043" spans="1:10" x14ac:dyDescent="0.25">
      <c r="A2043" t="s">
        <v>487</v>
      </c>
      <c r="B2043" t="s">
        <v>382</v>
      </c>
      <c r="C2043" t="s">
        <v>3743</v>
      </c>
      <c r="E2043" t="s">
        <v>106</v>
      </c>
      <c r="F2043" s="9">
        <v>36</v>
      </c>
      <c r="G2043" s="9">
        <v>6</v>
      </c>
      <c r="H2043" s="9">
        <v>30</v>
      </c>
      <c r="I2043" s="8">
        <v>57.58</v>
      </c>
      <c r="J2043" s="8">
        <v>2072.88</v>
      </c>
    </row>
    <row r="2044" spans="1:10" x14ac:dyDescent="0.25">
      <c r="A2044" t="s">
        <v>487</v>
      </c>
      <c r="B2044" t="s">
        <v>382</v>
      </c>
      <c r="C2044" t="s">
        <v>3743</v>
      </c>
      <c r="E2044" t="s">
        <v>820</v>
      </c>
      <c r="F2044" s="9">
        <v>5</v>
      </c>
      <c r="G2044" s="9">
        <v>0</v>
      </c>
      <c r="H2044" s="9">
        <v>5</v>
      </c>
      <c r="I2044" s="8">
        <v>57.58</v>
      </c>
      <c r="J2044" s="8">
        <v>287.89999999999998</v>
      </c>
    </row>
    <row r="2045" spans="1:10" x14ac:dyDescent="0.25">
      <c r="A2045" t="s">
        <v>487</v>
      </c>
      <c r="B2045" t="s">
        <v>382</v>
      </c>
      <c r="C2045" t="s">
        <v>3743</v>
      </c>
      <c r="E2045" t="s">
        <v>15</v>
      </c>
      <c r="F2045" s="9">
        <v>7</v>
      </c>
      <c r="G2045" s="9">
        <v>2</v>
      </c>
      <c r="H2045" s="9">
        <v>5</v>
      </c>
      <c r="I2045" s="8">
        <v>58.1203</v>
      </c>
      <c r="J2045" s="8">
        <v>406.84210000000002</v>
      </c>
    </row>
    <row r="2046" spans="1:10" x14ac:dyDescent="0.25">
      <c r="A2046" t="s">
        <v>501</v>
      </c>
      <c r="B2046" t="s">
        <v>384</v>
      </c>
      <c r="C2046" t="s">
        <v>3744</v>
      </c>
      <c r="E2046" t="s">
        <v>113</v>
      </c>
      <c r="F2046" s="9">
        <v>21</v>
      </c>
      <c r="G2046" s="9">
        <v>1</v>
      </c>
      <c r="H2046" s="9">
        <v>20</v>
      </c>
      <c r="I2046" s="8">
        <v>10.050000000000001</v>
      </c>
      <c r="J2046" s="8">
        <v>211.05</v>
      </c>
    </row>
    <row r="2047" spans="1:10" x14ac:dyDescent="0.25">
      <c r="A2047" t="s">
        <v>501</v>
      </c>
      <c r="B2047" t="s">
        <v>384</v>
      </c>
      <c r="C2047" t="s">
        <v>3744</v>
      </c>
      <c r="E2047" t="s">
        <v>4746</v>
      </c>
      <c r="F2047" s="9">
        <v>73</v>
      </c>
      <c r="G2047" s="9">
        <v>4</v>
      </c>
      <c r="H2047" s="9">
        <v>69</v>
      </c>
      <c r="I2047" s="8">
        <v>10.0519</v>
      </c>
      <c r="J2047" s="8">
        <v>733.78869999999995</v>
      </c>
    </row>
    <row r="2048" spans="1:10" x14ac:dyDescent="0.25">
      <c r="A2048" t="s">
        <v>501</v>
      </c>
      <c r="B2048" t="s">
        <v>384</v>
      </c>
      <c r="C2048" t="s">
        <v>3744</v>
      </c>
      <c r="E2048" t="s">
        <v>1201</v>
      </c>
      <c r="F2048" s="9">
        <v>9</v>
      </c>
      <c r="G2048" s="9">
        <v>9</v>
      </c>
      <c r="H2048" s="9">
        <v>0</v>
      </c>
      <c r="I2048" s="8">
        <v>9.5228000000000002</v>
      </c>
      <c r="J2048" s="8">
        <v>85.705200000000005</v>
      </c>
    </row>
    <row r="2049" spans="1:10" x14ac:dyDescent="0.25">
      <c r="A2049" t="s">
        <v>501</v>
      </c>
      <c r="B2049" t="s">
        <v>384</v>
      </c>
      <c r="C2049" t="s">
        <v>3744</v>
      </c>
      <c r="E2049" t="s">
        <v>820</v>
      </c>
      <c r="F2049" s="9">
        <v>9</v>
      </c>
      <c r="G2049" s="9">
        <v>0</v>
      </c>
      <c r="H2049" s="9">
        <v>9</v>
      </c>
      <c r="I2049" s="8">
        <v>10.050000000000001</v>
      </c>
      <c r="J2049" s="8">
        <v>90.45</v>
      </c>
    </row>
    <row r="2050" spans="1:10" x14ac:dyDescent="0.25">
      <c r="A2050" t="s">
        <v>501</v>
      </c>
      <c r="B2050" t="s">
        <v>384</v>
      </c>
      <c r="C2050" t="s">
        <v>3744</v>
      </c>
      <c r="E2050" t="s">
        <v>861</v>
      </c>
      <c r="F2050" s="9">
        <v>2</v>
      </c>
      <c r="G2050" s="9">
        <v>0</v>
      </c>
      <c r="H2050" s="9">
        <v>2</v>
      </c>
      <c r="I2050" s="8">
        <v>10.050000000000001</v>
      </c>
      <c r="J2050" s="8">
        <v>20.100000000000001</v>
      </c>
    </row>
    <row r="2051" spans="1:10" x14ac:dyDescent="0.25">
      <c r="A2051" t="s">
        <v>501</v>
      </c>
      <c r="B2051" t="s">
        <v>384</v>
      </c>
      <c r="C2051" t="s">
        <v>3744</v>
      </c>
      <c r="E2051" t="s">
        <v>109</v>
      </c>
      <c r="F2051" s="9">
        <v>24</v>
      </c>
      <c r="G2051" s="9">
        <v>0</v>
      </c>
      <c r="H2051" s="9">
        <v>24</v>
      </c>
      <c r="I2051" s="8">
        <v>10.0519</v>
      </c>
      <c r="J2051" s="8">
        <v>241.2456</v>
      </c>
    </row>
    <row r="2052" spans="1:10" x14ac:dyDescent="0.25">
      <c r="A2052" t="s">
        <v>501</v>
      </c>
      <c r="B2052" t="s">
        <v>384</v>
      </c>
      <c r="C2052" t="s">
        <v>3744</v>
      </c>
      <c r="E2052" t="s">
        <v>106</v>
      </c>
      <c r="F2052" s="9">
        <v>1</v>
      </c>
      <c r="G2052" s="9">
        <v>1</v>
      </c>
      <c r="H2052" s="9">
        <v>0</v>
      </c>
      <c r="I2052" s="8">
        <v>9.9877000000000002</v>
      </c>
      <c r="J2052" s="8">
        <v>9.9877000000000002</v>
      </c>
    </row>
    <row r="2053" spans="1:10" x14ac:dyDescent="0.25">
      <c r="A2053" t="s">
        <v>501</v>
      </c>
      <c r="B2053" t="s">
        <v>384</v>
      </c>
      <c r="C2053" t="s">
        <v>3744</v>
      </c>
      <c r="E2053" t="s">
        <v>15</v>
      </c>
      <c r="F2053" s="9">
        <v>5</v>
      </c>
      <c r="G2053" s="9">
        <v>0</v>
      </c>
      <c r="H2053" s="9">
        <v>5</v>
      </c>
      <c r="I2053" s="8">
        <v>10.0519</v>
      </c>
      <c r="J2053" s="8">
        <v>50.259500000000003</v>
      </c>
    </row>
    <row r="2054" spans="1:10" x14ac:dyDescent="0.25">
      <c r="A2054" t="s">
        <v>3659</v>
      </c>
      <c r="B2054" t="s">
        <v>1790</v>
      </c>
      <c r="C2054" t="s">
        <v>1791</v>
      </c>
      <c r="E2054" t="s">
        <v>1201</v>
      </c>
      <c r="F2054" s="9">
        <v>4</v>
      </c>
      <c r="G2054" s="9">
        <v>3</v>
      </c>
      <c r="H2054" s="9">
        <v>1</v>
      </c>
      <c r="I2054" s="8">
        <v>12.45</v>
      </c>
      <c r="J2054" s="8">
        <v>49.8</v>
      </c>
    </row>
    <row r="2055" spans="1:10" x14ac:dyDescent="0.25">
      <c r="A2055" t="s">
        <v>3659</v>
      </c>
      <c r="B2055" t="s">
        <v>1790</v>
      </c>
      <c r="C2055" t="s">
        <v>1791</v>
      </c>
      <c r="E2055" t="s">
        <v>4746</v>
      </c>
      <c r="F2055" s="9">
        <v>2</v>
      </c>
      <c r="G2055" s="9">
        <v>0</v>
      </c>
      <c r="H2055" s="9">
        <v>2</v>
      </c>
      <c r="I2055" s="8">
        <v>13.29</v>
      </c>
      <c r="J2055" s="8">
        <v>26.58</v>
      </c>
    </row>
    <row r="2056" spans="1:10" x14ac:dyDescent="0.25">
      <c r="A2056" t="s">
        <v>621</v>
      </c>
      <c r="B2056" t="s">
        <v>386</v>
      </c>
      <c r="C2056" t="s">
        <v>387</v>
      </c>
      <c r="E2056" t="s">
        <v>106</v>
      </c>
      <c r="F2056" s="9">
        <v>11</v>
      </c>
      <c r="G2056" s="9">
        <v>4</v>
      </c>
      <c r="H2056" s="9">
        <v>7</v>
      </c>
      <c r="I2056" s="8">
        <v>13.29</v>
      </c>
      <c r="J2056" s="8">
        <v>146.19</v>
      </c>
    </row>
    <row r="2057" spans="1:10" x14ac:dyDescent="0.25">
      <c r="A2057" t="s">
        <v>621</v>
      </c>
      <c r="B2057" t="s">
        <v>386</v>
      </c>
      <c r="C2057" t="s">
        <v>387</v>
      </c>
      <c r="E2057" t="s">
        <v>113</v>
      </c>
      <c r="F2057" s="9">
        <v>43</v>
      </c>
      <c r="G2057" s="9">
        <v>1</v>
      </c>
      <c r="H2057" s="9">
        <v>42</v>
      </c>
      <c r="I2057" s="8">
        <v>13.394</v>
      </c>
      <c r="J2057" s="8">
        <v>575.94200000000001</v>
      </c>
    </row>
    <row r="2058" spans="1:10" x14ac:dyDescent="0.25">
      <c r="A2058" t="s">
        <v>621</v>
      </c>
      <c r="B2058" t="s">
        <v>386</v>
      </c>
      <c r="C2058" t="s">
        <v>387</v>
      </c>
      <c r="E2058" t="s">
        <v>109</v>
      </c>
      <c r="F2058" s="9">
        <v>13</v>
      </c>
      <c r="G2058" s="9">
        <v>0</v>
      </c>
      <c r="H2058" s="9">
        <v>13</v>
      </c>
      <c r="I2058" s="8">
        <v>13.39</v>
      </c>
      <c r="J2058" s="8">
        <v>174.07</v>
      </c>
    </row>
    <row r="2059" spans="1:10" x14ac:dyDescent="0.25">
      <c r="A2059" t="s">
        <v>621</v>
      </c>
      <c r="B2059" t="s">
        <v>386</v>
      </c>
      <c r="C2059" t="s">
        <v>387</v>
      </c>
      <c r="E2059" t="s">
        <v>4746</v>
      </c>
      <c r="F2059" s="9">
        <v>9</v>
      </c>
      <c r="G2059" s="9">
        <v>0</v>
      </c>
      <c r="H2059" s="9">
        <v>9</v>
      </c>
      <c r="I2059" s="8">
        <v>13.29</v>
      </c>
      <c r="J2059" s="8">
        <v>119.61</v>
      </c>
    </row>
    <row r="2060" spans="1:10" x14ac:dyDescent="0.25">
      <c r="A2060" t="s">
        <v>566</v>
      </c>
      <c r="B2060" t="s">
        <v>388</v>
      </c>
      <c r="C2060" t="s">
        <v>389</v>
      </c>
      <c r="E2060" t="s">
        <v>752</v>
      </c>
      <c r="F2060" s="9">
        <v>1</v>
      </c>
      <c r="G2060" s="9">
        <v>0</v>
      </c>
      <c r="H2060" s="9">
        <v>1</v>
      </c>
      <c r="I2060" s="8">
        <v>33.950600000000001</v>
      </c>
      <c r="J2060" s="8">
        <v>33.950600000000001</v>
      </c>
    </row>
    <row r="2061" spans="1:10" x14ac:dyDescent="0.25">
      <c r="A2061" t="s">
        <v>566</v>
      </c>
      <c r="B2061" t="s">
        <v>388</v>
      </c>
      <c r="C2061" t="s">
        <v>389</v>
      </c>
      <c r="E2061" t="s">
        <v>113</v>
      </c>
      <c r="F2061" s="9">
        <v>61</v>
      </c>
      <c r="G2061" s="9">
        <v>5</v>
      </c>
      <c r="H2061" s="9">
        <v>56</v>
      </c>
      <c r="I2061" s="8">
        <v>28.264099999999999</v>
      </c>
      <c r="J2061" s="8">
        <v>1724.1101000000001</v>
      </c>
    </row>
    <row r="2062" spans="1:10" x14ac:dyDescent="0.25">
      <c r="A2062" t="s">
        <v>566</v>
      </c>
      <c r="B2062" t="s">
        <v>388</v>
      </c>
      <c r="C2062" t="s">
        <v>389</v>
      </c>
      <c r="E2062" t="s">
        <v>106</v>
      </c>
      <c r="F2062" s="9">
        <v>5</v>
      </c>
      <c r="G2062" s="9">
        <v>5</v>
      </c>
      <c r="H2062" s="9">
        <v>0</v>
      </c>
      <c r="I2062" s="8">
        <v>182.66990000000001</v>
      </c>
      <c r="J2062" s="8">
        <v>913.34950000000003</v>
      </c>
    </row>
    <row r="2063" spans="1:10" x14ac:dyDescent="0.25">
      <c r="A2063" t="s">
        <v>566</v>
      </c>
      <c r="B2063" t="s">
        <v>388</v>
      </c>
      <c r="C2063" t="s">
        <v>389</v>
      </c>
      <c r="E2063" t="s">
        <v>1201</v>
      </c>
      <c r="F2063" s="9">
        <v>43</v>
      </c>
      <c r="G2063" s="9">
        <v>1</v>
      </c>
      <c r="H2063" s="9">
        <v>42</v>
      </c>
      <c r="I2063" s="8">
        <v>27.039200000000001</v>
      </c>
      <c r="J2063" s="8">
        <v>1162.6856</v>
      </c>
    </row>
    <row r="2064" spans="1:10" x14ac:dyDescent="0.25">
      <c r="A2064" t="s">
        <v>566</v>
      </c>
      <c r="B2064" t="s">
        <v>388</v>
      </c>
      <c r="C2064" t="s">
        <v>389</v>
      </c>
      <c r="E2064" t="s">
        <v>109</v>
      </c>
      <c r="F2064" s="9">
        <v>52</v>
      </c>
      <c r="G2064" s="9">
        <v>1</v>
      </c>
      <c r="H2064" s="9">
        <v>51</v>
      </c>
      <c r="I2064" s="8">
        <v>28.05</v>
      </c>
      <c r="J2064" s="8">
        <v>1458.6</v>
      </c>
    </row>
    <row r="2065" spans="1:10" x14ac:dyDescent="0.25">
      <c r="A2065" t="s">
        <v>566</v>
      </c>
      <c r="B2065" t="s">
        <v>388</v>
      </c>
      <c r="C2065" t="s">
        <v>389</v>
      </c>
      <c r="E2065" t="s">
        <v>820</v>
      </c>
      <c r="F2065" s="9">
        <v>28</v>
      </c>
      <c r="G2065" s="9">
        <v>2</v>
      </c>
      <c r="H2065" s="9">
        <v>26</v>
      </c>
      <c r="I2065" s="8">
        <v>28.05</v>
      </c>
      <c r="J2065" s="8">
        <v>785.4</v>
      </c>
    </row>
    <row r="2066" spans="1:10" x14ac:dyDescent="0.25">
      <c r="A2066" t="s">
        <v>566</v>
      </c>
      <c r="B2066" t="s">
        <v>388</v>
      </c>
      <c r="C2066" t="s">
        <v>389</v>
      </c>
      <c r="E2066" t="s">
        <v>861</v>
      </c>
      <c r="F2066" s="9">
        <v>2</v>
      </c>
      <c r="G2066" s="9">
        <v>0</v>
      </c>
      <c r="H2066" s="9">
        <v>2</v>
      </c>
      <c r="I2066" s="8">
        <v>28.05</v>
      </c>
      <c r="J2066" s="8">
        <v>56.1</v>
      </c>
    </row>
    <row r="2067" spans="1:10" x14ac:dyDescent="0.25">
      <c r="A2067" t="s">
        <v>566</v>
      </c>
      <c r="B2067" t="s">
        <v>388</v>
      </c>
      <c r="C2067" t="s">
        <v>389</v>
      </c>
      <c r="E2067" t="s">
        <v>15</v>
      </c>
      <c r="F2067" s="9">
        <v>195</v>
      </c>
      <c r="G2067" s="9">
        <v>20</v>
      </c>
      <c r="H2067" s="9">
        <v>175</v>
      </c>
      <c r="I2067" s="8">
        <v>28.0518</v>
      </c>
      <c r="J2067" s="8">
        <v>5470.1009999999997</v>
      </c>
    </row>
    <row r="2068" spans="1:10" x14ac:dyDescent="0.25">
      <c r="A2068" t="s">
        <v>566</v>
      </c>
      <c r="B2068" t="s">
        <v>388</v>
      </c>
      <c r="C2068" t="s">
        <v>389</v>
      </c>
      <c r="E2068" t="s">
        <v>4746</v>
      </c>
      <c r="F2068" s="9">
        <v>8</v>
      </c>
      <c r="G2068" s="9">
        <v>8</v>
      </c>
      <c r="H2068" s="9">
        <v>0</v>
      </c>
      <c r="I2068" s="8">
        <v>28.05</v>
      </c>
      <c r="J2068" s="8">
        <v>224.4</v>
      </c>
    </row>
    <row r="2069" spans="1:10" x14ac:dyDescent="0.25">
      <c r="A2069" t="s">
        <v>3660</v>
      </c>
      <c r="B2069" t="s">
        <v>1792</v>
      </c>
      <c r="C2069" t="s">
        <v>1793</v>
      </c>
      <c r="D2069" t="s">
        <v>1659</v>
      </c>
      <c r="E2069" t="s">
        <v>1201</v>
      </c>
      <c r="F2069" s="9">
        <v>25</v>
      </c>
      <c r="G2069" s="9">
        <v>25</v>
      </c>
      <c r="H2069" s="9">
        <v>0</v>
      </c>
      <c r="I2069" s="8">
        <v>65.540000000000006</v>
      </c>
      <c r="J2069" s="8">
        <v>1638.5</v>
      </c>
    </row>
    <row r="2070" spans="1:10" x14ac:dyDescent="0.25">
      <c r="A2070" t="s">
        <v>3660</v>
      </c>
      <c r="B2070" t="s">
        <v>1792</v>
      </c>
      <c r="C2070" t="s">
        <v>1793</v>
      </c>
      <c r="D2070" t="s">
        <v>1659</v>
      </c>
      <c r="E2070" t="s">
        <v>119</v>
      </c>
      <c r="F2070" s="9">
        <v>1</v>
      </c>
      <c r="G2070" s="9">
        <v>0</v>
      </c>
      <c r="H2070" s="9">
        <v>1</v>
      </c>
      <c r="I2070" s="8">
        <v>65.849999999999994</v>
      </c>
      <c r="J2070" s="8">
        <v>65.849999999999994</v>
      </c>
    </row>
    <row r="2071" spans="1:10" x14ac:dyDescent="0.25">
      <c r="A2071" t="s">
        <v>3660</v>
      </c>
      <c r="B2071" t="s">
        <v>1792</v>
      </c>
      <c r="C2071" t="s">
        <v>1793</v>
      </c>
      <c r="D2071" t="s">
        <v>1659</v>
      </c>
      <c r="E2071" t="s">
        <v>4746</v>
      </c>
      <c r="F2071" s="9">
        <v>25</v>
      </c>
      <c r="G2071" s="9">
        <v>0</v>
      </c>
      <c r="H2071" s="9">
        <v>25</v>
      </c>
      <c r="I2071" s="8">
        <v>69.959999999999994</v>
      </c>
      <c r="J2071" s="8">
        <v>1749</v>
      </c>
    </row>
    <row r="2072" spans="1:10" x14ac:dyDescent="0.25">
      <c r="A2072" t="s">
        <v>603</v>
      </c>
      <c r="B2072" t="s">
        <v>390</v>
      </c>
      <c r="C2072" t="s">
        <v>391</v>
      </c>
      <c r="E2072" t="s">
        <v>109</v>
      </c>
      <c r="F2072" s="9">
        <v>181</v>
      </c>
      <c r="G2072" s="9">
        <v>32</v>
      </c>
      <c r="H2072" s="9">
        <v>149</v>
      </c>
      <c r="I2072" s="8">
        <v>45.99</v>
      </c>
      <c r="J2072" s="8">
        <v>8324.19</v>
      </c>
    </row>
    <row r="2073" spans="1:10" x14ac:dyDescent="0.25">
      <c r="A2073" t="s">
        <v>603</v>
      </c>
      <c r="B2073" t="s">
        <v>390</v>
      </c>
      <c r="C2073" t="s">
        <v>391</v>
      </c>
      <c r="E2073" t="s">
        <v>108</v>
      </c>
      <c r="F2073" s="9">
        <v>12</v>
      </c>
      <c r="G2073" s="9">
        <v>0</v>
      </c>
      <c r="H2073" s="9">
        <v>12</v>
      </c>
      <c r="I2073" s="8">
        <v>45.97</v>
      </c>
      <c r="J2073" s="8">
        <v>551.64</v>
      </c>
    </row>
    <row r="2074" spans="1:10" x14ac:dyDescent="0.25">
      <c r="A2074" t="s">
        <v>603</v>
      </c>
      <c r="B2074" t="s">
        <v>390</v>
      </c>
      <c r="C2074" t="s">
        <v>391</v>
      </c>
      <c r="E2074" t="s">
        <v>113</v>
      </c>
      <c r="F2074" s="9">
        <v>125</v>
      </c>
      <c r="G2074" s="9">
        <v>5</v>
      </c>
      <c r="H2074" s="9">
        <v>120</v>
      </c>
      <c r="I2074" s="8">
        <v>45.97</v>
      </c>
      <c r="J2074" s="8">
        <v>5746.25</v>
      </c>
    </row>
    <row r="2075" spans="1:10" x14ac:dyDescent="0.25">
      <c r="A2075" t="s">
        <v>603</v>
      </c>
      <c r="B2075" t="s">
        <v>390</v>
      </c>
      <c r="C2075" t="s">
        <v>391</v>
      </c>
      <c r="E2075" t="s">
        <v>106</v>
      </c>
      <c r="F2075" s="9">
        <v>11</v>
      </c>
      <c r="G2075" s="9">
        <v>11</v>
      </c>
      <c r="H2075" s="9">
        <v>0</v>
      </c>
      <c r="I2075" s="8">
        <v>45.97</v>
      </c>
      <c r="J2075" s="8">
        <v>505.67</v>
      </c>
    </row>
    <row r="2076" spans="1:10" x14ac:dyDescent="0.25">
      <c r="A2076" t="s">
        <v>603</v>
      </c>
      <c r="B2076" t="s">
        <v>390</v>
      </c>
      <c r="C2076" t="s">
        <v>391</v>
      </c>
      <c r="E2076" t="s">
        <v>4746</v>
      </c>
      <c r="F2076" s="9">
        <v>236</v>
      </c>
      <c r="G2076" s="9">
        <v>12</v>
      </c>
      <c r="H2076" s="9">
        <v>224</v>
      </c>
      <c r="I2076" s="8">
        <v>45.97</v>
      </c>
      <c r="J2076" s="8">
        <v>10848.92</v>
      </c>
    </row>
    <row r="2077" spans="1:10" x14ac:dyDescent="0.25">
      <c r="A2077" t="s">
        <v>603</v>
      </c>
      <c r="B2077" t="s">
        <v>390</v>
      </c>
      <c r="C2077" t="s">
        <v>391</v>
      </c>
      <c r="E2077" t="s">
        <v>119</v>
      </c>
      <c r="F2077" s="9">
        <v>15</v>
      </c>
      <c r="G2077" s="9">
        <v>0</v>
      </c>
      <c r="H2077" s="9">
        <v>15</v>
      </c>
      <c r="I2077" s="8">
        <v>45.136000000000003</v>
      </c>
      <c r="J2077" s="8">
        <v>677.04</v>
      </c>
    </row>
    <row r="2078" spans="1:10" x14ac:dyDescent="0.25">
      <c r="A2078" t="s">
        <v>603</v>
      </c>
      <c r="B2078" t="s">
        <v>390</v>
      </c>
      <c r="C2078" t="s">
        <v>391</v>
      </c>
      <c r="E2078" t="s">
        <v>1201</v>
      </c>
      <c r="F2078" s="9">
        <v>29</v>
      </c>
      <c r="G2078" s="9">
        <v>29</v>
      </c>
      <c r="H2078" s="9">
        <v>0</v>
      </c>
      <c r="I2078" s="8">
        <v>44.314300000000003</v>
      </c>
      <c r="J2078" s="8">
        <v>1285.1147000000001</v>
      </c>
    </row>
    <row r="2079" spans="1:10" x14ac:dyDescent="0.25">
      <c r="A2079" t="s">
        <v>603</v>
      </c>
      <c r="B2079" t="s">
        <v>390</v>
      </c>
      <c r="C2079" t="s">
        <v>391</v>
      </c>
      <c r="E2079" t="s">
        <v>820</v>
      </c>
      <c r="F2079" s="9">
        <v>39</v>
      </c>
      <c r="G2079" s="9">
        <v>0</v>
      </c>
      <c r="H2079" s="9">
        <v>39</v>
      </c>
      <c r="I2079" s="8">
        <v>45.136000000000003</v>
      </c>
      <c r="J2079" s="8">
        <v>1760.3040000000001</v>
      </c>
    </row>
    <row r="2080" spans="1:10" x14ac:dyDescent="0.25">
      <c r="A2080" t="s">
        <v>603</v>
      </c>
      <c r="B2080" t="s">
        <v>390</v>
      </c>
      <c r="C2080" t="s">
        <v>391</v>
      </c>
      <c r="E2080" t="s">
        <v>861</v>
      </c>
      <c r="F2080" s="9">
        <v>16</v>
      </c>
      <c r="G2080" s="9">
        <v>0</v>
      </c>
      <c r="H2080" s="9">
        <v>16</v>
      </c>
      <c r="I2080" s="8">
        <v>45.97</v>
      </c>
      <c r="J2080" s="8">
        <v>735.52</v>
      </c>
    </row>
    <row r="2081" spans="1:10" x14ac:dyDescent="0.25">
      <c r="A2081" t="s">
        <v>603</v>
      </c>
      <c r="B2081" t="s">
        <v>390</v>
      </c>
      <c r="C2081" t="s">
        <v>391</v>
      </c>
      <c r="E2081" t="s">
        <v>15</v>
      </c>
      <c r="F2081" s="9">
        <v>123</v>
      </c>
      <c r="G2081" s="9">
        <v>101</v>
      </c>
      <c r="H2081" s="9">
        <v>22</v>
      </c>
      <c r="I2081" s="8">
        <v>63.817999999999998</v>
      </c>
      <c r="J2081" s="8">
        <v>7849.6139999999996</v>
      </c>
    </row>
    <row r="2082" spans="1:10" x14ac:dyDescent="0.25">
      <c r="A2082" t="s">
        <v>3662</v>
      </c>
      <c r="B2082" t="s">
        <v>1795</v>
      </c>
      <c r="C2082" t="s">
        <v>1796</v>
      </c>
      <c r="D2082" t="s">
        <v>1659</v>
      </c>
      <c r="E2082" t="s">
        <v>109</v>
      </c>
      <c r="F2082" s="9">
        <v>5</v>
      </c>
      <c r="G2082" s="9">
        <v>0</v>
      </c>
      <c r="H2082" s="9">
        <v>5</v>
      </c>
      <c r="I2082" s="8">
        <v>95.51</v>
      </c>
      <c r="J2082" s="8">
        <v>477.55</v>
      </c>
    </row>
    <row r="2083" spans="1:10" x14ac:dyDescent="0.25">
      <c r="A2083" t="s">
        <v>453</v>
      </c>
      <c r="B2083" t="s">
        <v>392</v>
      </c>
      <c r="C2083" t="s">
        <v>2810</v>
      </c>
      <c r="D2083" t="s">
        <v>1206</v>
      </c>
      <c r="E2083" t="s">
        <v>113</v>
      </c>
      <c r="F2083" s="9">
        <v>138</v>
      </c>
      <c r="G2083" s="9">
        <v>2</v>
      </c>
      <c r="H2083" s="9">
        <v>136</v>
      </c>
      <c r="I2083" s="8">
        <v>116.1969</v>
      </c>
      <c r="J2083" s="8">
        <v>16035.172200000001</v>
      </c>
    </row>
    <row r="2084" spans="1:10" x14ac:dyDescent="0.25">
      <c r="A2084" t="s">
        <v>453</v>
      </c>
      <c r="B2084" t="s">
        <v>392</v>
      </c>
      <c r="C2084" t="s">
        <v>2810</v>
      </c>
      <c r="D2084" t="s">
        <v>1206</v>
      </c>
      <c r="E2084" t="s">
        <v>106</v>
      </c>
      <c r="F2084" s="9">
        <v>32</v>
      </c>
      <c r="G2084" s="9">
        <v>25</v>
      </c>
      <c r="H2084" s="9">
        <v>7</v>
      </c>
      <c r="I2084" s="8">
        <v>116.32</v>
      </c>
      <c r="J2084" s="8">
        <v>3722.24</v>
      </c>
    </row>
    <row r="2085" spans="1:10" x14ac:dyDescent="0.25">
      <c r="A2085" t="s">
        <v>453</v>
      </c>
      <c r="B2085" t="s">
        <v>392</v>
      </c>
      <c r="C2085" t="s">
        <v>2810</v>
      </c>
      <c r="D2085" t="s">
        <v>1206</v>
      </c>
      <c r="E2085" t="s">
        <v>1201</v>
      </c>
      <c r="F2085" s="9">
        <v>14</v>
      </c>
      <c r="G2085" s="9">
        <v>14</v>
      </c>
      <c r="H2085" s="9">
        <v>0</v>
      </c>
      <c r="I2085" s="8">
        <v>109.2533</v>
      </c>
      <c r="J2085" s="8">
        <v>1529.5462</v>
      </c>
    </row>
    <row r="2086" spans="1:10" x14ac:dyDescent="0.25">
      <c r="A2086" t="s">
        <v>453</v>
      </c>
      <c r="B2086" t="s">
        <v>392</v>
      </c>
      <c r="C2086" t="s">
        <v>2810</v>
      </c>
      <c r="D2086" t="s">
        <v>1206</v>
      </c>
      <c r="E2086" t="s">
        <v>15</v>
      </c>
      <c r="F2086" s="9">
        <v>93</v>
      </c>
      <c r="G2086" s="9">
        <v>36</v>
      </c>
      <c r="H2086" s="9">
        <v>57</v>
      </c>
      <c r="I2086" s="8">
        <v>117.0793</v>
      </c>
      <c r="J2086" s="8">
        <v>10888.374900000001</v>
      </c>
    </row>
    <row r="2087" spans="1:10" x14ac:dyDescent="0.25">
      <c r="A2087" t="s">
        <v>453</v>
      </c>
      <c r="B2087" t="s">
        <v>392</v>
      </c>
      <c r="C2087" t="s">
        <v>2810</v>
      </c>
      <c r="D2087" t="s">
        <v>1206</v>
      </c>
      <c r="E2087" t="s">
        <v>109</v>
      </c>
      <c r="F2087" s="9">
        <v>145</v>
      </c>
      <c r="G2087" s="9">
        <v>1</v>
      </c>
      <c r="H2087" s="9">
        <v>144</v>
      </c>
      <c r="I2087" s="8">
        <v>115.32429999999999</v>
      </c>
      <c r="J2087" s="8">
        <v>16722.023499999999</v>
      </c>
    </row>
    <row r="2088" spans="1:10" x14ac:dyDescent="0.25">
      <c r="A2088" t="s">
        <v>453</v>
      </c>
      <c r="B2088" t="s">
        <v>392</v>
      </c>
      <c r="C2088" t="s">
        <v>2810</v>
      </c>
      <c r="D2088" t="s">
        <v>1206</v>
      </c>
      <c r="E2088" t="s">
        <v>820</v>
      </c>
      <c r="F2088" s="9">
        <v>14</v>
      </c>
      <c r="G2088" s="9">
        <v>1</v>
      </c>
      <c r="H2088" s="9">
        <v>13</v>
      </c>
      <c r="I2088" s="8">
        <v>115.32</v>
      </c>
      <c r="J2088" s="8">
        <v>1614.48</v>
      </c>
    </row>
    <row r="2089" spans="1:10" x14ac:dyDescent="0.25">
      <c r="A2089" t="s">
        <v>453</v>
      </c>
      <c r="B2089" t="s">
        <v>392</v>
      </c>
      <c r="C2089" t="s">
        <v>2810</v>
      </c>
      <c r="D2089" t="s">
        <v>1206</v>
      </c>
      <c r="E2089" t="s">
        <v>861</v>
      </c>
      <c r="F2089" s="9">
        <v>2</v>
      </c>
      <c r="G2089" s="9">
        <v>0</v>
      </c>
      <c r="H2089" s="9">
        <v>2</v>
      </c>
      <c r="I2089" s="8">
        <v>115.32</v>
      </c>
      <c r="J2089" s="8">
        <v>230.64</v>
      </c>
    </row>
    <row r="2090" spans="1:10" x14ac:dyDescent="0.25">
      <c r="A2090" t="s">
        <v>453</v>
      </c>
      <c r="B2090" t="s">
        <v>392</v>
      </c>
      <c r="C2090" t="s">
        <v>2810</v>
      </c>
      <c r="D2090" t="s">
        <v>1206</v>
      </c>
      <c r="E2090" t="s">
        <v>4746</v>
      </c>
      <c r="F2090" s="9">
        <v>336</v>
      </c>
      <c r="G2090" s="9">
        <v>2</v>
      </c>
      <c r="H2090" s="9">
        <v>334</v>
      </c>
      <c r="I2090" s="8">
        <v>115.32429999999999</v>
      </c>
      <c r="J2090" s="8">
        <v>38748.964800000002</v>
      </c>
    </row>
    <row r="2091" spans="1:10" x14ac:dyDescent="0.25">
      <c r="A2091" t="s">
        <v>453</v>
      </c>
      <c r="B2091" t="s">
        <v>392</v>
      </c>
      <c r="C2091" t="s">
        <v>2810</v>
      </c>
      <c r="D2091" t="s">
        <v>1206</v>
      </c>
      <c r="E2091" t="s">
        <v>1597</v>
      </c>
      <c r="F2091" s="9">
        <v>2</v>
      </c>
      <c r="G2091" s="9">
        <v>0</v>
      </c>
      <c r="H2091" s="9">
        <v>2</v>
      </c>
      <c r="I2091" s="8">
        <v>115.32</v>
      </c>
      <c r="J2091" s="8">
        <v>230.64</v>
      </c>
    </row>
    <row r="2092" spans="1:10" x14ac:dyDescent="0.25">
      <c r="A2092" t="s">
        <v>454</v>
      </c>
      <c r="B2092" t="s">
        <v>394</v>
      </c>
      <c r="C2092" t="s">
        <v>2811</v>
      </c>
      <c r="D2092" t="s">
        <v>1206</v>
      </c>
      <c r="E2092" t="s">
        <v>113</v>
      </c>
      <c r="F2092" s="9">
        <v>134</v>
      </c>
      <c r="G2092" s="9">
        <v>2</v>
      </c>
      <c r="H2092" s="9">
        <v>132</v>
      </c>
      <c r="I2092" s="8">
        <v>98.339100000000002</v>
      </c>
      <c r="J2092" s="8">
        <v>13177.439399999999</v>
      </c>
    </row>
    <row r="2093" spans="1:10" x14ac:dyDescent="0.25">
      <c r="A2093" t="s">
        <v>454</v>
      </c>
      <c r="B2093" t="s">
        <v>394</v>
      </c>
      <c r="C2093" t="s">
        <v>2811</v>
      </c>
      <c r="D2093" t="s">
        <v>1206</v>
      </c>
      <c r="E2093" t="s">
        <v>106</v>
      </c>
      <c r="F2093" s="9">
        <v>82</v>
      </c>
      <c r="G2093" s="9">
        <v>25</v>
      </c>
      <c r="H2093" s="9">
        <v>57</v>
      </c>
      <c r="I2093" s="8">
        <v>108.81180000000001</v>
      </c>
      <c r="J2093" s="8">
        <v>8922.5676000000003</v>
      </c>
    </row>
    <row r="2094" spans="1:10" x14ac:dyDescent="0.25">
      <c r="A2094" t="s">
        <v>454</v>
      </c>
      <c r="B2094" t="s">
        <v>394</v>
      </c>
      <c r="C2094" t="s">
        <v>2811</v>
      </c>
      <c r="D2094" t="s">
        <v>1206</v>
      </c>
      <c r="E2094" t="s">
        <v>119</v>
      </c>
      <c r="F2094" s="9">
        <v>1</v>
      </c>
      <c r="G2094" s="9">
        <v>0</v>
      </c>
      <c r="H2094" s="9">
        <v>1</v>
      </c>
      <c r="I2094" s="8">
        <v>62.226500000000001</v>
      </c>
      <c r="J2094" s="8">
        <v>62.226500000000001</v>
      </c>
    </row>
    <row r="2095" spans="1:10" x14ac:dyDescent="0.25">
      <c r="A2095" t="s">
        <v>454</v>
      </c>
      <c r="B2095" t="s">
        <v>394</v>
      </c>
      <c r="C2095" t="s">
        <v>2811</v>
      </c>
      <c r="D2095" t="s">
        <v>1206</v>
      </c>
      <c r="E2095" t="s">
        <v>1201</v>
      </c>
      <c r="F2095" s="9">
        <v>14</v>
      </c>
      <c r="G2095" s="9">
        <v>14</v>
      </c>
      <c r="H2095" s="9">
        <v>0</v>
      </c>
      <c r="I2095" s="8">
        <v>60.045000000000002</v>
      </c>
      <c r="J2095" s="8">
        <v>840.63</v>
      </c>
    </row>
    <row r="2096" spans="1:10" x14ac:dyDescent="0.25">
      <c r="A2096" t="s">
        <v>454</v>
      </c>
      <c r="B2096" t="s">
        <v>394</v>
      </c>
      <c r="C2096" t="s">
        <v>2811</v>
      </c>
      <c r="D2096" t="s">
        <v>1206</v>
      </c>
      <c r="E2096" t="s">
        <v>4746</v>
      </c>
      <c r="F2096" s="9">
        <v>330</v>
      </c>
      <c r="G2096" s="9">
        <v>2</v>
      </c>
      <c r="H2096" s="9">
        <v>328</v>
      </c>
      <c r="I2096" s="8">
        <v>63.381599999999999</v>
      </c>
      <c r="J2096" s="8">
        <v>20915.928</v>
      </c>
    </row>
    <row r="2097" spans="1:10" x14ac:dyDescent="0.25">
      <c r="A2097" t="s">
        <v>454</v>
      </c>
      <c r="B2097" t="s">
        <v>394</v>
      </c>
      <c r="C2097" t="s">
        <v>2811</v>
      </c>
      <c r="D2097" t="s">
        <v>1206</v>
      </c>
      <c r="E2097" t="s">
        <v>15</v>
      </c>
      <c r="F2097" s="9">
        <v>92</v>
      </c>
      <c r="G2097" s="9">
        <v>36</v>
      </c>
      <c r="H2097" s="9">
        <v>56</v>
      </c>
      <c r="I2097" s="8">
        <v>64.346199999999996</v>
      </c>
      <c r="J2097" s="8">
        <v>5919.8504000000003</v>
      </c>
    </row>
    <row r="2098" spans="1:10" x14ac:dyDescent="0.25">
      <c r="A2098" t="s">
        <v>454</v>
      </c>
      <c r="B2098" t="s">
        <v>394</v>
      </c>
      <c r="C2098" t="s">
        <v>2811</v>
      </c>
      <c r="D2098" t="s">
        <v>1206</v>
      </c>
      <c r="E2098" t="s">
        <v>109</v>
      </c>
      <c r="F2098" s="9">
        <v>142</v>
      </c>
      <c r="G2098" s="9">
        <v>1</v>
      </c>
      <c r="H2098" s="9">
        <v>141</v>
      </c>
      <c r="I2098" s="8">
        <v>63.381599999999999</v>
      </c>
      <c r="J2098" s="8">
        <v>9000.1872000000003</v>
      </c>
    </row>
    <row r="2099" spans="1:10" x14ac:dyDescent="0.25">
      <c r="A2099" t="s">
        <v>454</v>
      </c>
      <c r="B2099" t="s">
        <v>394</v>
      </c>
      <c r="C2099" t="s">
        <v>2811</v>
      </c>
      <c r="D2099" t="s">
        <v>1206</v>
      </c>
      <c r="E2099" t="s">
        <v>820</v>
      </c>
      <c r="F2099" s="9">
        <v>14</v>
      </c>
      <c r="G2099" s="9">
        <v>1</v>
      </c>
      <c r="H2099" s="9">
        <v>13</v>
      </c>
      <c r="I2099" s="8">
        <v>63.38</v>
      </c>
      <c r="J2099" s="8">
        <v>887.32</v>
      </c>
    </row>
    <row r="2100" spans="1:10" x14ac:dyDescent="0.25">
      <c r="A2100" t="s">
        <v>454</v>
      </c>
      <c r="B2100" t="s">
        <v>394</v>
      </c>
      <c r="C2100" t="s">
        <v>2811</v>
      </c>
      <c r="D2100" t="s">
        <v>1206</v>
      </c>
      <c r="E2100" t="s">
        <v>861</v>
      </c>
      <c r="F2100" s="9">
        <v>3</v>
      </c>
      <c r="G2100" s="9">
        <v>0</v>
      </c>
      <c r="H2100" s="9">
        <v>3</v>
      </c>
      <c r="I2100" s="8">
        <v>63.38</v>
      </c>
      <c r="J2100" s="8">
        <v>190.14</v>
      </c>
    </row>
    <row r="2101" spans="1:10" x14ac:dyDescent="0.25">
      <c r="A2101" t="s">
        <v>454</v>
      </c>
      <c r="B2101" t="s">
        <v>394</v>
      </c>
      <c r="C2101" t="s">
        <v>2811</v>
      </c>
      <c r="D2101" t="s">
        <v>1206</v>
      </c>
      <c r="E2101" t="s">
        <v>108</v>
      </c>
      <c r="F2101" s="9">
        <v>1</v>
      </c>
      <c r="G2101" s="9">
        <v>0</v>
      </c>
      <c r="H2101" s="9">
        <v>1</v>
      </c>
      <c r="I2101" s="8">
        <v>63.38</v>
      </c>
      <c r="J2101" s="8">
        <v>63.38</v>
      </c>
    </row>
    <row r="2102" spans="1:10" x14ac:dyDescent="0.25">
      <c r="A2102" t="s">
        <v>454</v>
      </c>
      <c r="B2102" t="s">
        <v>394</v>
      </c>
      <c r="C2102" t="s">
        <v>2811</v>
      </c>
      <c r="D2102" t="s">
        <v>1206</v>
      </c>
      <c r="E2102" t="s">
        <v>1597</v>
      </c>
      <c r="F2102" s="9">
        <v>1</v>
      </c>
      <c r="G2102" s="9">
        <v>0</v>
      </c>
      <c r="H2102" s="9">
        <v>1</v>
      </c>
      <c r="I2102" s="8">
        <v>63.38</v>
      </c>
      <c r="J2102" s="8">
        <v>63.38</v>
      </c>
    </row>
    <row r="2103" spans="1:10" x14ac:dyDescent="0.25">
      <c r="A2103" t="s">
        <v>455</v>
      </c>
      <c r="B2103" t="s">
        <v>396</v>
      </c>
      <c r="C2103" t="s">
        <v>2812</v>
      </c>
      <c r="D2103" t="s">
        <v>1206</v>
      </c>
      <c r="E2103" t="s">
        <v>113</v>
      </c>
      <c r="F2103" s="9">
        <v>134</v>
      </c>
      <c r="G2103" s="9">
        <v>2</v>
      </c>
      <c r="H2103" s="9">
        <v>132</v>
      </c>
      <c r="I2103" s="8">
        <v>98.339100000000002</v>
      </c>
      <c r="J2103" s="8">
        <v>13177.439399999999</v>
      </c>
    </row>
    <row r="2104" spans="1:10" x14ac:dyDescent="0.25">
      <c r="A2104" t="s">
        <v>455</v>
      </c>
      <c r="B2104" t="s">
        <v>396</v>
      </c>
      <c r="C2104" t="s">
        <v>2812</v>
      </c>
      <c r="D2104" t="s">
        <v>1206</v>
      </c>
      <c r="E2104" t="s">
        <v>106</v>
      </c>
      <c r="F2104" s="9">
        <v>86</v>
      </c>
      <c r="G2104" s="9">
        <v>25</v>
      </c>
      <c r="H2104" s="9">
        <v>61</v>
      </c>
      <c r="I2104" s="8">
        <v>105.2</v>
      </c>
      <c r="J2104" s="8">
        <v>9047.2000000000007</v>
      </c>
    </row>
    <row r="2105" spans="1:10" x14ac:dyDescent="0.25">
      <c r="A2105" t="s">
        <v>455</v>
      </c>
      <c r="B2105" t="s">
        <v>396</v>
      </c>
      <c r="C2105" t="s">
        <v>2812</v>
      </c>
      <c r="D2105" t="s">
        <v>1206</v>
      </c>
      <c r="E2105" t="s">
        <v>1201</v>
      </c>
      <c r="F2105" s="9">
        <v>14</v>
      </c>
      <c r="G2105" s="9">
        <v>14</v>
      </c>
      <c r="H2105" s="9">
        <v>0</v>
      </c>
      <c r="I2105" s="8">
        <v>79.385800000000003</v>
      </c>
      <c r="J2105" s="8">
        <v>1111.4012</v>
      </c>
    </row>
    <row r="2106" spans="1:10" x14ac:dyDescent="0.25">
      <c r="A2106" t="s">
        <v>455</v>
      </c>
      <c r="B2106" t="s">
        <v>396</v>
      </c>
      <c r="C2106" t="s">
        <v>2812</v>
      </c>
      <c r="D2106" t="s">
        <v>1206</v>
      </c>
      <c r="E2106" t="s">
        <v>15</v>
      </c>
      <c r="F2106" s="9">
        <v>91</v>
      </c>
      <c r="G2106" s="9">
        <v>36</v>
      </c>
      <c r="H2106" s="9">
        <v>55</v>
      </c>
      <c r="I2106" s="8">
        <v>85.072400000000002</v>
      </c>
      <c r="J2106" s="8">
        <v>7741.5883999999996</v>
      </c>
    </row>
    <row r="2107" spans="1:10" x14ac:dyDescent="0.25">
      <c r="A2107" t="s">
        <v>455</v>
      </c>
      <c r="B2107" t="s">
        <v>396</v>
      </c>
      <c r="C2107" t="s">
        <v>2812</v>
      </c>
      <c r="D2107" t="s">
        <v>1206</v>
      </c>
      <c r="E2107" t="s">
        <v>109</v>
      </c>
      <c r="F2107" s="9">
        <v>143</v>
      </c>
      <c r="G2107" s="9">
        <v>1</v>
      </c>
      <c r="H2107" s="9">
        <v>142</v>
      </c>
      <c r="I2107" s="8">
        <v>83.8</v>
      </c>
      <c r="J2107" s="8">
        <v>11983.4</v>
      </c>
    </row>
    <row r="2108" spans="1:10" x14ac:dyDescent="0.25">
      <c r="A2108" t="s">
        <v>455</v>
      </c>
      <c r="B2108" t="s">
        <v>396</v>
      </c>
      <c r="C2108" t="s">
        <v>2812</v>
      </c>
      <c r="D2108" t="s">
        <v>1206</v>
      </c>
      <c r="E2108" t="s">
        <v>820</v>
      </c>
      <c r="F2108" s="9">
        <v>14</v>
      </c>
      <c r="G2108" s="9">
        <v>1</v>
      </c>
      <c r="H2108" s="9">
        <v>13</v>
      </c>
      <c r="I2108" s="8">
        <v>83.8</v>
      </c>
      <c r="J2108" s="8">
        <v>1173.2</v>
      </c>
    </row>
    <row r="2109" spans="1:10" x14ac:dyDescent="0.25">
      <c r="A2109" t="s">
        <v>455</v>
      </c>
      <c r="B2109" t="s">
        <v>396</v>
      </c>
      <c r="C2109" t="s">
        <v>2812</v>
      </c>
      <c r="D2109" t="s">
        <v>1206</v>
      </c>
      <c r="E2109" t="s">
        <v>861</v>
      </c>
      <c r="F2109" s="9">
        <v>2</v>
      </c>
      <c r="G2109" s="9">
        <v>0</v>
      </c>
      <c r="H2109" s="9">
        <v>2</v>
      </c>
      <c r="I2109" s="8">
        <v>83.8</v>
      </c>
      <c r="J2109" s="8">
        <v>167.6</v>
      </c>
    </row>
    <row r="2110" spans="1:10" x14ac:dyDescent="0.25">
      <c r="A2110" t="s">
        <v>455</v>
      </c>
      <c r="B2110" t="s">
        <v>396</v>
      </c>
      <c r="C2110" t="s">
        <v>2812</v>
      </c>
      <c r="D2110" t="s">
        <v>1206</v>
      </c>
      <c r="E2110" t="s">
        <v>4746</v>
      </c>
      <c r="F2110" s="9">
        <v>327</v>
      </c>
      <c r="G2110" s="9">
        <v>2</v>
      </c>
      <c r="H2110" s="9">
        <v>325</v>
      </c>
      <c r="I2110" s="8">
        <v>83.8</v>
      </c>
      <c r="J2110" s="8">
        <v>27402.6</v>
      </c>
    </row>
    <row r="2111" spans="1:10" x14ac:dyDescent="0.25">
      <c r="A2111" t="s">
        <v>455</v>
      </c>
      <c r="B2111" t="s">
        <v>396</v>
      </c>
      <c r="C2111" t="s">
        <v>2812</v>
      </c>
      <c r="D2111" t="s">
        <v>1206</v>
      </c>
      <c r="E2111" t="s">
        <v>108</v>
      </c>
      <c r="F2111" s="9">
        <v>1</v>
      </c>
      <c r="G2111" s="9">
        <v>0</v>
      </c>
      <c r="H2111" s="9">
        <v>1</v>
      </c>
      <c r="I2111" s="8">
        <v>83.8</v>
      </c>
      <c r="J2111" s="8">
        <v>83.8</v>
      </c>
    </row>
    <row r="2112" spans="1:10" x14ac:dyDescent="0.25">
      <c r="A2112" t="s">
        <v>455</v>
      </c>
      <c r="B2112" t="s">
        <v>396</v>
      </c>
      <c r="C2112" t="s">
        <v>2812</v>
      </c>
      <c r="D2112" t="s">
        <v>1206</v>
      </c>
      <c r="E2112" t="s">
        <v>1597</v>
      </c>
      <c r="F2112" s="9">
        <v>1</v>
      </c>
      <c r="G2112" s="9">
        <v>0</v>
      </c>
      <c r="H2112" s="9">
        <v>1</v>
      </c>
      <c r="I2112" s="8">
        <v>83.8</v>
      </c>
      <c r="J2112" s="8">
        <v>83.8</v>
      </c>
    </row>
    <row r="2113" spans="1:10" x14ac:dyDescent="0.25">
      <c r="A2113" t="s">
        <v>3666</v>
      </c>
      <c r="B2113" t="s">
        <v>1808</v>
      </c>
      <c r="C2113" t="s">
        <v>1809</v>
      </c>
      <c r="E2113" t="s">
        <v>4746</v>
      </c>
      <c r="F2113" s="9">
        <v>7</v>
      </c>
      <c r="G2113" s="9">
        <v>0</v>
      </c>
      <c r="H2113" s="9">
        <v>7</v>
      </c>
      <c r="I2113" s="8">
        <v>0</v>
      </c>
      <c r="J2113" s="8">
        <v>0</v>
      </c>
    </row>
    <row r="2114" spans="1:10" x14ac:dyDescent="0.25">
      <c r="A2114" t="s">
        <v>3666</v>
      </c>
      <c r="B2114" t="s">
        <v>1808</v>
      </c>
      <c r="C2114" t="s">
        <v>1809</v>
      </c>
      <c r="E2114" t="s">
        <v>113</v>
      </c>
      <c r="F2114" s="9">
        <v>11</v>
      </c>
      <c r="G2114" s="9">
        <v>0</v>
      </c>
      <c r="H2114" s="9">
        <v>11</v>
      </c>
      <c r="I2114" s="8">
        <v>0</v>
      </c>
      <c r="J2114" s="8">
        <v>0</v>
      </c>
    </row>
    <row r="2115" spans="1:10" x14ac:dyDescent="0.25">
      <c r="A2115" t="s">
        <v>3667</v>
      </c>
      <c r="B2115" t="s">
        <v>1810</v>
      </c>
      <c r="C2115" t="s">
        <v>1811</v>
      </c>
      <c r="E2115" t="s">
        <v>4746</v>
      </c>
      <c r="F2115" s="9">
        <v>0</v>
      </c>
      <c r="G2115" s="9">
        <v>0</v>
      </c>
      <c r="H2115" s="9">
        <v>0</v>
      </c>
      <c r="I2115" s="8">
        <v>0</v>
      </c>
      <c r="J2115" s="8">
        <v>0</v>
      </c>
    </row>
    <row r="2116" spans="1:10" x14ac:dyDescent="0.25">
      <c r="A2116" t="s">
        <v>3668</v>
      </c>
      <c r="B2116" t="s">
        <v>1812</v>
      </c>
      <c r="C2116" t="s">
        <v>1813</v>
      </c>
      <c r="E2116" t="s">
        <v>752</v>
      </c>
      <c r="F2116" s="9">
        <v>1</v>
      </c>
      <c r="G2116" s="9">
        <v>0</v>
      </c>
      <c r="H2116" s="9">
        <v>1</v>
      </c>
      <c r="I2116" s="8">
        <v>14.9268</v>
      </c>
      <c r="J2116" s="8">
        <v>14.9268</v>
      </c>
    </row>
    <row r="2117" spans="1:10" x14ac:dyDescent="0.25">
      <c r="A2117" t="s">
        <v>3668</v>
      </c>
      <c r="B2117" t="s">
        <v>1812</v>
      </c>
      <c r="C2117" t="s">
        <v>1813</v>
      </c>
      <c r="E2117" t="s">
        <v>1597</v>
      </c>
      <c r="F2117" s="9">
        <v>1</v>
      </c>
      <c r="G2117" s="9">
        <v>0</v>
      </c>
      <c r="H2117" s="9">
        <v>1</v>
      </c>
      <c r="I2117" s="8">
        <v>14.9268</v>
      </c>
      <c r="J2117" s="8">
        <v>14.9268</v>
      </c>
    </row>
    <row r="2118" spans="1:10" x14ac:dyDescent="0.25">
      <c r="A2118" t="s">
        <v>3668</v>
      </c>
      <c r="B2118" t="s">
        <v>1812</v>
      </c>
      <c r="C2118" t="s">
        <v>1813</v>
      </c>
      <c r="E2118" t="s">
        <v>861</v>
      </c>
      <c r="F2118" s="9">
        <v>2</v>
      </c>
      <c r="G2118" s="9">
        <v>0</v>
      </c>
      <c r="H2118" s="9">
        <v>2</v>
      </c>
      <c r="I2118" s="8">
        <v>14.9268</v>
      </c>
      <c r="J2118" s="8">
        <v>29.8536</v>
      </c>
    </row>
    <row r="2119" spans="1:10" x14ac:dyDescent="0.25">
      <c r="A2119" t="s">
        <v>3668</v>
      </c>
      <c r="B2119" t="s">
        <v>1812</v>
      </c>
      <c r="C2119" t="s">
        <v>1813</v>
      </c>
      <c r="E2119" t="s">
        <v>106</v>
      </c>
      <c r="F2119" s="9">
        <v>27</v>
      </c>
      <c r="G2119" s="9">
        <v>0</v>
      </c>
      <c r="H2119" s="9">
        <v>27</v>
      </c>
      <c r="I2119" s="8">
        <v>15.332100000000001</v>
      </c>
      <c r="J2119" s="8">
        <v>413.9667</v>
      </c>
    </row>
    <row r="2120" spans="1:10" x14ac:dyDescent="0.25">
      <c r="A2120" t="s">
        <v>3668</v>
      </c>
      <c r="B2120" t="s">
        <v>1812</v>
      </c>
      <c r="C2120" t="s">
        <v>1813</v>
      </c>
      <c r="E2120" t="s">
        <v>113</v>
      </c>
      <c r="F2120" s="9">
        <v>14</v>
      </c>
      <c r="G2120" s="9">
        <v>0</v>
      </c>
      <c r="H2120" s="9">
        <v>14</v>
      </c>
      <c r="I2120" s="8">
        <v>15.332100000000001</v>
      </c>
      <c r="J2120" s="8">
        <v>214.64940000000001</v>
      </c>
    </row>
    <row r="2121" spans="1:10" x14ac:dyDescent="0.25">
      <c r="A2121" t="s">
        <v>3668</v>
      </c>
      <c r="B2121" t="s">
        <v>1812</v>
      </c>
      <c r="C2121" t="s">
        <v>1813</v>
      </c>
      <c r="E2121" t="s">
        <v>4746</v>
      </c>
      <c r="F2121" s="9">
        <v>2</v>
      </c>
      <c r="G2121" s="9">
        <v>0</v>
      </c>
      <c r="H2121" s="9">
        <v>2</v>
      </c>
      <c r="I2121" s="8">
        <v>15.332100000000001</v>
      </c>
      <c r="J2121" s="8">
        <v>30.664200000000001</v>
      </c>
    </row>
    <row r="2122" spans="1:10" x14ac:dyDescent="0.25">
      <c r="A2122" t="s">
        <v>3668</v>
      </c>
      <c r="B2122" t="s">
        <v>1812</v>
      </c>
      <c r="C2122" t="s">
        <v>1813</v>
      </c>
      <c r="E2122" t="s">
        <v>109</v>
      </c>
      <c r="F2122" s="9">
        <v>2</v>
      </c>
      <c r="G2122" s="9">
        <v>0</v>
      </c>
      <c r="H2122" s="9">
        <v>2</v>
      </c>
      <c r="I2122" s="8">
        <v>15.332100000000001</v>
      </c>
      <c r="J2122" s="8">
        <v>30.664200000000001</v>
      </c>
    </row>
    <row r="2123" spans="1:10" x14ac:dyDescent="0.25">
      <c r="A2123" t="s">
        <v>3669</v>
      </c>
      <c r="B2123" t="s">
        <v>1814</v>
      </c>
      <c r="C2123" t="s">
        <v>1815</v>
      </c>
      <c r="E2123" t="s">
        <v>4746</v>
      </c>
      <c r="F2123" s="9">
        <v>127</v>
      </c>
      <c r="G2123" s="9">
        <v>2</v>
      </c>
      <c r="H2123" s="9">
        <v>125</v>
      </c>
      <c r="I2123" s="8">
        <v>7.01</v>
      </c>
      <c r="J2123" s="8">
        <v>890.27</v>
      </c>
    </row>
    <row r="2124" spans="1:10" x14ac:dyDescent="0.25">
      <c r="A2124" t="s">
        <v>3669</v>
      </c>
      <c r="B2124" t="s">
        <v>1814</v>
      </c>
      <c r="C2124" t="s">
        <v>1815</v>
      </c>
      <c r="E2124" t="s">
        <v>113</v>
      </c>
      <c r="F2124" s="9">
        <v>133</v>
      </c>
      <c r="G2124" s="9">
        <v>0</v>
      </c>
      <c r="H2124" s="9">
        <v>133</v>
      </c>
      <c r="I2124" s="8">
        <v>6.8994</v>
      </c>
      <c r="J2124" s="8">
        <v>917.62019999999995</v>
      </c>
    </row>
    <row r="2125" spans="1:10" x14ac:dyDescent="0.25">
      <c r="A2125" t="s">
        <v>3669</v>
      </c>
      <c r="B2125" t="s">
        <v>1814</v>
      </c>
      <c r="C2125" t="s">
        <v>1815</v>
      </c>
      <c r="E2125" t="s">
        <v>109</v>
      </c>
      <c r="F2125" s="9">
        <v>80</v>
      </c>
      <c r="G2125" s="9">
        <v>0</v>
      </c>
      <c r="H2125" s="9">
        <v>80</v>
      </c>
      <c r="I2125" s="8">
        <v>7.01</v>
      </c>
      <c r="J2125" s="8">
        <v>560.79999999999995</v>
      </c>
    </row>
    <row r="2126" spans="1:10" x14ac:dyDescent="0.25">
      <c r="A2126" t="s">
        <v>3669</v>
      </c>
      <c r="B2126" t="s">
        <v>1814</v>
      </c>
      <c r="C2126" t="s">
        <v>1815</v>
      </c>
      <c r="E2126" t="s">
        <v>106</v>
      </c>
      <c r="F2126" s="9">
        <v>144</v>
      </c>
      <c r="G2126" s="9">
        <v>0</v>
      </c>
      <c r="H2126" s="9">
        <v>144</v>
      </c>
      <c r="I2126" s="8">
        <v>7.01</v>
      </c>
      <c r="J2126" s="8">
        <v>1009.44</v>
      </c>
    </row>
    <row r="2127" spans="1:10" x14ac:dyDescent="0.25">
      <c r="A2127" t="s">
        <v>548</v>
      </c>
      <c r="B2127" t="s">
        <v>3785</v>
      </c>
      <c r="C2127" t="s">
        <v>399</v>
      </c>
      <c r="E2127" t="s">
        <v>113</v>
      </c>
      <c r="F2127" s="9">
        <v>108</v>
      </c>
      <c r="G2127" s="9">
        <v>1</v>
      </c>
      <c r="H2127" s="9">
        <v>107</v>
      </c>
      <c r="I2127" s="8">
        <v>14.1</v>
      </c>
      <c r="J2127" s="8">
        <v>1522.8</v>
      </c>
    </row>
    <row r="2128" spans="1:10" x14ac:dyDescent="0.25">
      <c r="A2128" t="s">
        <v>548</v>
      </c>
      <c r="B2128" t="s">
        <v>3785</v>
      </c>
      <c r="C2128" t="s">
        <v>399</v>
      </c>
      <c r="E2128" t="s">
        <v>109</v>
      </c>
      <c r="F2128" s="9">
        <v>42</v>
      </c>
      <c r="G2128" s="9">
        <v>0</v>
      </c>
      <c r="H2128" s="9">
        <v>42</v>
      </c>
      <c r="I2128" s="8">
        <v>14.03</v>
      </c>
      <c r="J2128" s="8">
        <v>589.26</v>
      </c>
    </row>
    <row r="2129" spans="1:10" x14ac:dyDescent="0.25">
      <c r="A2129" t="s">
        <v>548</v>
      </c>
      <c r="B2129" t="s">
        <v>3785</v>
      </c>
      <c r="C2129" t="s">
        <v>399</v>
      </c>
      <c r="E2129" t="s">
        <v>106</v>
      </c>
      <c r="F2129" s="9">
        <v>91</v>
      </c>
      <c r="G2129" s="9">
        <v>4</v>
      </c>
      <c r="H2129" s="9">
        <v>87</v>
      </c>
      <c r="I2129" s="8">
        <v>14.03</v>
      </c>
      <c r="J2129" s="8">
        <v>1276.73</v>
      </c>
    </row>
    <row r="2130" spans="1:10" x14ac:dyDescent="0.25">
      <c r="A2130" t="s">
        <v>548</v>
      </c>
      <c r="B2130" t="s">
        <v>3785</v>
      </c>
      <c r="C2130" t="s">
        <v>399</v>
      </c>
      <c r="E2130" t="s">
        <v>861</v>
      </c>
      <c r="F2130" s="9">
        <v>5</v>
      </c>
      <c r="G2130" s="9">
        <v>0</v>
      </c>
      <c r="H2130" s="9">
        <v>5</v>
      </c>
      <c r="I2130" s="8">
        <v>14.03</v>
      </c>
      <c r="J2130" s="8">
        <v>70.150000000000006</v>
      </c>
    </row>
    <row r="2131" spans="1:10" x14ac:dyDescent="0.25">
      <c r="A2131" t="s">
        <v>548</v>
      </c>
      <c r="B2131" t="s">
        <v>3785</v>
      </c>
      <c r="C2131" t="s">
        <v>399</v>
      </c>
      <c r="E2131" t="s">
        <v>15</v>
      </c>
      <c r="F2131" s="9">
        <v>18</v>
      </c>
      <c r="G2131" s="9">
        <v>7</v>
      </c>
      <c r="H2131" s="9">
        <v>11</v>
      </c>
      <c r="I2131" s="8">
        <v>14.0259</v>
      </c>
      <c r="J2131" s="8">
        <v>252.46619999999999</v>
      </c>
    </row>
    <row r="2132" spans="1:10" x14ac:dyDescent="0.25">
      <c r="A2132" t="s">
        <v>548</v>
      </c>
      <c r="B2132" t="s">
        <v>3785</v>
      </c>
      <c r="C2132" t="s">
        <v>399</v>
      </c>
      <c r="E2132" t="s">
        <v>4746</v>
      </c>
      <c r="F2132" s="9">
        <v>26</v>
      </c>
      <c r="G2132" s="9">
        <v>0</v>
      </c>
      <c r="H2132" s="9">
        <v>26</v>
      </c>
      <c r="I2132" s="8">
        <v>14.03</v>
      </c>
      <c r="J2132" s="8">
        <v>364.78</v>
      </c>
    </row>
    <row r="2133" spans="1:10" x14ac:dyDescent="0.25">
      <c r="A2133" t="s">
        <v>549</v>
      </c>
      <c r="B2133" t="s">
        <v>400</v>
      </c>
      <c r="C2133" t="s">
        <v>401</v>
      </c>
      <c r="E2133" t="s">
        <v>113</v>
      </c>
      <c r="F2133" s="9">
        <v>102</v>
      </c>
      <c r="G2133" s="9">
        <v>1</v>
      </c>
      <c r="H2133" s="9">
        <v>101</v>
      </c>
      <c r="I2133" s="8">
        <v>9.9658999999999995</v>
      </c>
      <c r="J2133" s="8">
        <v>1016.5218</v>
      </c>
    </row>
    <row r="2134" spans="1:10" x14ac:dyDescent="0.25">
      <c r="A2134" t="s">
        <v>549</v>
      </c>
      <c r="B2134" t="s">
        <v>400</v>
      </c>
      <c r="C2134" t="s">
        <v>401</v>
      </c>
      <c r="E2134" t="s">
        <v>109</v>
      </c>
      <c r="F2134" s="9">
        <v>45</v>
      </c>
      <c r="G2134" s="9">
        <v>0</v>
      </c>
      <c r="H2134" s="9">
        <v>45</v>
      </c>
      <c r="I2134" s="8">
        <v>9.9658999999999995</v>
      </c>
      <c r="J2134" s="8">
        <v>448.46550000000002</v>
      </c>
    </row>
    <row r="2135" spans="1:10" x14ac:dyDescent="0.25">
      <c r="A2135" t="s">
        <v>549</v>
      </c>
      <c r="B2135" t="s">
        <v>400</v>
      </c>
      <c r="C2135" t="s">
        <v>401</v>
      </c>
      <c r="E2135" t="s">
        <v>4746</v>
      </c>
      <c r="F2135" s="9">
        <v>3</v>
      </c>
      <c r="G2135" s="9">
        <v>0</v>
      </c>
      <c r="H2135" s="9">
        <v>3</v>
      </c>
      <c r="I2135" s="8">
        <v>10.130000000000001</v>
      </c>
      <c r="J2135" s="8">
        <v>30.39</v>
      </c>
    </row>
    <row r="2136" spans="1:10" x14ac:dyDescent="0.25">
      <c r="A2136" t="s">
        <v>549</v>
      </c>
      <c r="B2136" t="s">
        <v>400</v>
      </c>
      <c r="C2136" t="s">
        <v>401</v>
      </c>
      <c r="E2136" t="s">
        <v>106</v>
      </c>
      <c r="F2136" s="9">
        <v>121</v>
      </c>
      <c r="G2136" s="9">
        <v>0</v>
      </c>
      <c r="H2136" s="9">
        <v>121</v>
      </c>
      <c r="I2136" s="8">
        <v>10.14</v>
      </c>
      <c r="J2136" s="8">
        <v>1226.94</v>
      </c>
    </row>
    <row r="2137" spans="1:10" x14ac:dyDescent="0.25">
      <c r="A2137" t="s">
        <v>549</v>
      </c>
      <c r="B2137" t="s">
        <v>400</v>
      </c>
      <c r="C2137" t="s">
        <v>401</v>
      </c>
      <c r="E2137" t="s">
        <v>861</v>
      </c>
      <c r="F2137" s="9">
        <v>1</v>
      </c>
      <c r="G2137" s="9">
        <v>0</v>
      </c>
      <c r="H2137" s="9">
        <v>1</v>
      </c>
      <c r="I2137" s="8">
        <v>10.130000000000001</v>
      </c>
      <c r="J2137" s="8">
        <v>10.130000000000001</v>
      </c>
    </row>
    <row r="2138" spans="1:10" x14ac:dyDescent="0.25">
      <c r="A2138" t="s">
        <v>549</v>
      </c>
      <c r="B2138" t="s">
        <v>400</v>
      </c>
      <c r="C2138" t="s">
        <v>401</v>
      </c>
      <c r="E2138" t="s">
        <v>15</v>
      </c>
      <c r="F2138" s="9">
        <v>1</v>
      </c>
      <c r="G2138" s="9">
        <v>1</v>
      </c>
      <c r="H2138" s="9">
        <v>0</v>
      </c>
      <c r="I2138" s="8">
        <v>10.129799999999999</v>
      </c>
      <c r="J2138" s="8">
        <v>10.129799999999999</v>
      </c>
    </row>
    <row r="2139" spans="1:10" x14ac:dyDescent="0.25">
      <c r="A2139" t="s">
        <v>547</v>
      </c>
      <c r="B2139" t="s">
        <v>402</v>
      </c>
      <c r="C2139" t="s">
        <v>403</v>
      </c>
      <c r="E2139" t="s">
        <v>752</v>
      </c>
      <c r="F2139" s="9">
        <v>1</v>
      </c>
      <c r="G2139" s="9">
        <v>0</v>
      </c>
      <c r="H2139" s="9">
        <v>1</v>
      </c>
      <c r="I2139" s="8">
        <v>174.6438</v>
      </c>
      <c r="J2139" s="8">
        <v>174.6438</v>
      </c>
    </row>
    <row r="2140" spans="1:10" x14ac:dyDescent="0.25">
      <c r="A2140" t="s">
        <v>547</v>
      </c>
      <c r="B2140" t="s">
        <v>402</v>
      </c>
      <c r="C2140" t="s">
        <v>403</v>
      </c>
      <c r="E2140" t="s">
        <v>1597</v>
      </c>
      <c r="F2140" s="9">
        <v>1</v>
      </c>
      <c r="G2140" s="9">
        <v>0</v>
      </c>
      <c r="H2140" s="9">
        <v>1</v>
      </c>
      <c r="I2140" s="8">
        <v>174.6438</v>
      </c>
      <c r="J2140" s="8">
        <v>174.6438</v>
      </c>
    </row>
    <row r="2141" spans="1:10" x14ac:dyDescent="0.25">
      <c r="A2141" t="s">
        <v>547</v>
      </c>
      <c r="B2141" t="s">
        <v>402</v>
      </c>
      <c r="C2141" t="s">
        <v>403</v>
      </c>
      <c r="E2141" t="s">
        <v>861</v>
      </c>
      <c r="F2141" s="9">
        <v>2</v>
      </c>
      <c r="G2141" s="9">
        <v>1</v>
      </c>
      <c r="H2141" s="9">
        <v>1</v>
      </c>
      <c r="I2141" s="8">
        <v>174.6438</v>
      </c>
      <c r="J2141" s="8">
        <v>349.2876</v>
      </c>
    </row>
    <row r="2142" spans="1:10" x14ac:dyDescent="0.25">
      <c r="A2142" t="s">
        <v>547</v>
      </c>
      <c r="B2142" t="s">
        <v>402</v>
      </c>
      <c r="C2142" t="s">
        <v>403</v>
      </c>
      <c r="E2142" t="s">
        <v>106</v>
      </c>
      <c r="F2142" s="9">
        <v>36</v>
      </c>
      <c r="G2142" s="9">
        <v>0</v>
      </c>
      <c r="H2142" s="9">
        <v>36</v>
      </c>
      <c r="I2142" s="8">
        <v>182.34</v>
      </c>
      <c r="J2142" s="8">
        <v>6564.24</v>
      </c>
    </row>
    <row r="2143" spans="1:10" x14ac:dyDescent="0.25">
      <c r="A2143" t="s">
        <v>547</v>
      </c>
      <c r="B2143" t="s">
        <v>402</v>
      </c>
      <c r="C2143" t="s">
        <v>403</v>
      </c>
      <c r="E2143" t="s">
        <v>4746</v>
      </c>
      <c r="F2143" s="9">
        <v>0</v>
      </c>
      <c r="G2143" s="9">
        <v>0</v>
      </c>
      <c r="H2143" s="9">
        <v>0</v>
      </c>
      <c r="I2143" s="8">
        <v>179.38570000000001</v>
      </c>
      <c r="J2143" s="8">
        <v>0</v>
      </c>
    </row>
    <row r="2144" spans="1:10" x14ac:dyDescent="0.25">
      <c r="A2144" t="s">
        <v>547</v>
      </c>
      <c r="B2144" t="s">
        <v>402</v>
      </c>
      <c r="C2144" t="s">
        <v>403</v>
      </c>
      <c r="E2144" t="s">
        <v>109</v>
      </c>
      <c r="F2144" s="9">
        <v>8</v>
      </c>
      <c r="G2144" s="9">
        <v>1</v>
      </c>
      <c r="H2144" s="9">
        <v>7</v>
      </c>
      <c r="I2144" s="8">
        <v>182.34</v>
      </c>
      <c r="J2144" s="8">
        <v>1458.72</v>
      </c>
    </row>
    <row r="2145" spans="1:10" x14ac:dyDescent="0.25">
      <c r="A2145" t="s">
        <v>547</v>
      </c>
      <c r="B2145" t="s">
        <v>402</v>
      </c>
      <c r="C2145" t="s">
        <v>403</v>
      </c>
      <c r="E2145" t="s">
        <v>113</v>
      </c>
      <c r="F2145" s="9">
        <v>24</v>
      </c>
      <c r="G2145" s="9">
        <v>1</v>
      </c>
      <c r="H2145" s="9">
        <v>23</v>
      </c>
      <c r="I2145" s="8">
        <v>179.38570000000001</v>
      </c>
      <c r="J2145" s="8">
        <v>4305.2568000000001</v>
      </c>
    </row>
    <row r="2146" spans="1:10" x14ac:dyDescent="0.25">
      <c r="A2146" t="s">
        <v>547</v>
      </c>
      <c r="B2146" t="s">
        <v>402</v>
      </c>
      <c r="C2146" t="s">
        <v>403</v>
      </c>
      <c r="E2146" t="s">
        <v>15</v>
      </c>
      <c r="F2146" s="9">
        <v>2</v>
      </c>
      <c r="G2146" s="9">
        <v>2</v>
      </c>
      <c r="H2146" s="9">
        <v>0</v>
      </c>
      <c r="I2146" s="8">
        <v>182.33699999999999</v>
      </c>
      <c r="J2146" s="8">
        <v>364.67399999999998</v>
      </c>
    </row>
    <row r="2147" spans="1:10" x14ac:dyDescent="0.25">
      <c r="A2147" t="s">
        <v>3670</v>
      </c>
      <c r="B2147" t="s">
        <v>1816</v>
      </c>
      <c r="C2147" t="s">
        <v>1817</v>
      </c>
      <c r="E2147" t="s">
        <v>752</v>
      </c>
      <c r="F2147" s="9">
        <v>2</v>
      </c>
      <c r="G2147" s="9">
        <v>0</v>
      </c>
      <c r="H2147" s="9">
        <v>2</v>
      </c>
      <c r="I2147" s="8">
        <v>183.8235</v>
      </c>
      <c r="J2147" s="8">
        <v>367.64699999999999</v>
      </c>
    </row>
    <row r="2148" spans="1:10" x14ac:dyDescent="0.25">
      <c r="A2148" t="s">
        <v>3670</v>
      </c>
      <c r="B2148" t="s">
        <v>1816</v>
      </c>
      <c r="C2148" t="s">
        <v>1817</v>
      </c>
      <c r="E2148" t="s">
        <v>861</v>
      </c>
      <c r="F2148" s="9">
        <v>2</v>
      </c>
      <c r="G2148" s="9">
        <v>0</v>
      </c>
      <c r="H2148" s="9">
        <v>2</v>
      </c>
      <c r="I2148" s="8">
        <v>187.01</v>
      </c>
      <c r="J2148" s="8">
        <v>374.02</v>
      </c>
    </row>
    <row r="2149" spans="1:10" x14ac:dyDescent="0.25">
      <c r="A2149" t="s">
        <v>3670</v>
      </c>
      <c r="B2149" t="s">
        <v>1816</v>
      </c>
      <c r="C2149" t="s">
        <v>1817</v>
      </c>
      <c r="E2149" t="s">
        <v>15</v>
      </c>
      <c r="F2149" s="9">
        <v>5</v>
      </c>
      <c r="G2149" s="9">
        <v>0</v>
      </c>
      <c r="H2149" s="9">
        <v>5</v>
      </c>
      <c r="I2149" s="8">
        <v>210.3888</v>
      </c>
      <c r="J2149" s="8">
        <v>1051.944</v>
      </c>
    </row>
    <row r="2150" spans="1:10" x14ac:dyDescent="0.25">
      <c r="A2150" t="s">
        <v>3670</v>
      </c>
      <c r="B2150" t="s">
        <v>1816</v>
      </c>
      <c r="C2150" t="s">
        <v>1817</v>
      </c>
      <c r="E2150" t="s">
        <v>1597</v>
      </c>
      <c r="F2150" s="9">
        <v>1</v>
      </c>
      <c r="G2150" s="9">
        <v>0</v>
      </c>
      <c r="H2150" s="9">
        <v>1</v>
      </c>
      <c r="I2150" s="8">
        <v>187.01</v>
      </c>
      <c r="J2150" s="8">
        <v>187.01</v>
      </c>
    </row>
    <row r="2151" spans="1:10" x14ac:dyDescent="0.25">
      <c r="A2151" t="s">
        <v>3671</v>
      </c>
      <c r="B2151" t="s">
        <v>1818</v>
      </c>
      <c r="C2151" t="s">
        <v>1819</v>
      </c>
      <c r="E2151" t="s">
        <v>752</v>
      </c>
      <c r="F2151" s="9">
        <v>2</v>
      </c>
      <c r="G2151" s="9">
        <v>0</v>
      </c>
      <c r="H2151" s="9">
        <v>2</v>
      </c>
      <c r="I2151" s="8">
        <v>122.54900000000001</v>
      </c>
      <c r="J2151" s="8">
        <v>245.09800000000001</v>
      </c>
    </row>
    <row r="2152" spans="1:10" x14ac:dyDescent="0.25">
      <c r="A2152" t="s">
        <v>3671</v>
      </c>
      <c r="B2152" t="s">
        <v>1818</v>
      </c>
      <c r="C2152" t="s">
        <v>1819</v>
      </c>
      <c r="E2152" t="s">
        <v>15</v>
      </c>
      <c r="F2152" s="9">
        <v>5</v>
      </c>
      <c r="G2152" s="9">
        <v>0</v>
      </c>
      <c r="H2152" s="9">
        <v>5</v>
      </c>
      <c r="I2152" s="8">
        <v>140.25919999999999</v>
      </c>
      <c r="J2152" s="8">
        <v>701.29600000000005</v>
      </c>
    </row>
    <row r="2153" spans="1:10" x14ac:dyDescent="0.25">
      <c r="A2153" t="s">
        <v>3672</v>
      </c>
      <c r="B2153" t="s">
        <v>1820</v>
      </c>
      <c r="C2153" t="s">
        <v>1821</v>
      </c>
      <c r="E2153" t="s">
        <v>752</v>
      </c>
      <c r="F2153" s="9">
        <v>2</v>
      </c>
      <c r="G2153" s="9">
        <v>0</v>
      </c>
      <c r="H2153" s="9">
        <v>2</v>
      </c>
      <c r="I2153" s="8">
        <v>122.54900000000001</v>
      </c>
      <c r="J2153" s="8">
        <v>245.09800000000001</v>
      </c>
    </row>
    <row r="2154" spans="1:10" x14ac:dyDescent="0.25">
      <c r="A2154" t="s">
        <v>3672</v>
      </c>
      <c r="B2154" t="s">
        <v>1820</v>
      </c>
      <c r="C2154" t="s">
        <v>1821</v>
      </c>
      <c r="E2154" t="s">
        <v>15</v>
      </c>
      <c r="F2154" s="9">
        <v>5</v>
      </c>
      <c r="G2154" s="9">
        <v>0</v>
      </c>
      <c r="H2154" s="9">
        <v>5</v>
      </c>
      <c r="I2154" s="8">
        <v>137.14240000000001</v>
      </c>
      <c r="J2154" s="8">
        <v>685.71199999999999</v>
      </c>
    </row>
    <row r="2155" spans="1:10" x14ac:dyDescent="0.25">
      <c r="A2155" t="s">
        <v>3672</v>
      </c>
      <c r="B2155" t="s">
        <v>1820</v>
      </c>
      <c r="C2155" t="s">
        <v>1821</v>
      </c>
      <c r="E2155" t="s">
        <v>1597</v>
      </c>
      <c r="F2155" s="9">
        <v>1</v>
      </c>
      <c r="G2155" s="9">
        <v>0</v>
      </c>
      <c r="H2155" s="9">
        <v>1</v>
      </c>
      <c r="I2155" s="8">
        <v>124.67</v>
      </c>
      <c r="J2155" s="8">
        <v>124.67</v>
      </c>
    </row>
    <row r="2156" spans="1:10" x14ac:dyDescent="0.25">
      <c r="A2156" t="s">
        <v>446</v>
      </c>
      <c r="B2156" t="s">
        <v>404</v>
      </c>
      <c r="C2156" t="s">
        <v>405</v>
      </c>
      <c r="E2156" t="s">
        <v>1201</v>
      </c>
      <c r="F2156" s="9">
        <v>9</v>
      </c>
      <c r="G2156" s="9">
        <v>9</v>
      </c>
      <c r="H2156" s="9">
        <v>0</v>
      </c>
      <c r="I2156" s="8">
        <v>202.79409999999999</v>
      </c>
      <c r="J2156" s="8">
        <v>1825.1469</v>
      </c>
    </row>
    <row r="2157" spans="1:10" x14ac:dyDescent="0.25">
      <c r="A2157" t="s">
        <v>446</v>
      </c>
      <c r="B2157" t="s">
        <v>404</v>
      </c>
      <c r="C2157" t="s">
        <v>405</v>
      </c>
      <c r="E2157" t="s">
        <v>108</v>
      </c>
      <c r="F2157" s="9">
        <v>1</v>
      </c>
      <c r="G2157" s="9">
        <v>0</v>
      </c>
      <c r="H2157" s="9">
        <v>1</v>
      </c>
      <c r="I2157" s="8">
        <v>210.39</v>
      </c>
      <c r="J2157" s="8">
        <v>210.39</v>
      </c>
    </row>
    <row r="2158" spans="1:10" x14ac:dyDescent="0.25">
      <c r="A2158" t="s">
        <v>446</v>
      </c>
      <c r="B2158" t="s">
        <v>404</v>
      </c>
      <c r="C2158" t="s">
        <v>405</v>
      </c>
      <c r="E2158" t="s">
        <v>113</v>
      </c>
      <c r="F2158" s="9">
        <v>39</v>
      </c>
      <c r="G2158" s="9">
        <v>2</v>
      </c>
      <c r="H2158" s="9">
        <v>37</v>
      </c>
      <c r="I2158" s="8">
        <v>210.39</v>
      </c>
      <c r="J2158" s="8">
        <v>8205.2099999999991</v>
      </c>
    </row>
    <row r="2159" spans="1:10" x14ac:dyDescent="0.25">
      <c r="A2159" t="s">
        <v>446</v>
      </c>
      <c r="B2159" t="s">
        <v>404</v>
      </c>
      <c r="C2159" t="s">
        <v>405</v>
      </c>
      <c r="E2159" t="s">
        <v>106</v>
      </c>
      <c r="F2159" s="9">
        <v>79</v>
      </c>
      <c r="G2159" s="9">
        <v>20</v>
      </c>
      <c r="H2159" s="9">
        <v>59</v>
      </c>
      <c r="I2159" s="8">
        <v>210.39</v>
      </c>
      <c r="J2159" s="8">
        <v>16620.810000000001</v>
      </c>
    </row>
    <row r="2160" spans="1:10" x14ac:dyDescent="0.25">
      <c r="A2160" t="s">
        <v>446</v>
      </c>
      <c r="B2160" t="s">
        <v>404</v>
      </c>
      <c r="C2160" t="s">
        <v>405</v>
      </c>
      <c r="E2160" t="s">
        <v>861</v>
      </c>
      <c r="F2160" s="9">
        <v>3</v>
      </c>
      <c r="G2160" s="9">
        <v>2</v>
      </c>
      <c r="H2160" s="9">
        <v>1</v>
      </c>
      <c r="I2160" s="8">
        <v>204.0977</v>
      </c>
      <c r="J2160" s="8">
        <v>612.29309999999998</v>
      </c>
    </row>
    <row r="2161" spans="1:10" x14ac:dyDescent="0.25">
      <c r="A2161" t="s">
        <v>446</v>
      </c>
      <c r="B2161" t="s">
        <v>404</v>
      </c>
      <c r="C2161" t="s">
        <v>405</v>
      </c>
      <c r="E2161" t="s">
        <v>109</v>
      </c>
      <c r="F2161" s="9">
        <v>26</v>
      </c>
      <c r="G2161" s="9">
        <v>2</v>
      </c>
      <c r="H2161" s="9">
        <v>24</v>
      </c>
      <c r="I2161" s="8">
        <v>210.39</v>
      </c>
      <c r="J2161" s="8">
        <v>5470.14</v>
      </c>
    </row>
    <row r="2162" spans="1:10" x14ac:dyDescent="0.25">
      <c r="A2162" t="s">
        <v>446</v>
      </c>
      <c r="B2162" t="s">
        <v>404</v>
      </c>
      <c r="C2162" t="s">
        <v>405</v>
      </c>
      <c r="E2162" t="s">
        <v>15</v>
      </c>
      <c r="F2162" s="9">
        <v>31</v>
      </c>
      <c r="G2162" s="9">
        <v>24</v>
      </c>
      <c r="H2162" s="9">
        <v>7</v>
      </c>
      <c r="I2162" s="8">
        <v>210.3888</v>
      </c>
      <c r="J2162" s="8">
        <v>6522.0528000000004</v>
      </c>
    </row>
    <row r="2163" spans="1:10" x14ac:dyDescent="0.25">
      <c r="A2163" t="s">
        <v>446</v>
      </c>
      <c r="B2163" t="s">
        <v>404</v>
      </c>
      <c r="C2163" t="s">
        <v>405</v>
      </c>
      <c r="E2163" t="s">
        <v>4746</v>
      </c>
      <c r="F2163" s="9">
        <v>43</v>
      </c>
      <c r="G2163" s="9">
        <v>7</v>
      </c>
      <c r="H2163" s="9">
        <v>36</v>
      </c>
      <c r="I2163" s="8">
        <v>210.39</v>
      </c>
      <c r="J2163" s="8">
        <v>9046.77</v>
      </c>
    </row>
    <row r="2164" spans="1:10" x14ac:dyDescent="0.25">
      <c r="A2164" t="s">
        <v>446</v>
      </c>
      <c r="B2164" t="s">
        <v>404</v>
      </c>
      <c r="C2164" t="s">
        <v>405</v>
      </c>
      <c r="E2164" t="s">
        <v>1597</v>
      </c>
      <c r="F2164" s="9">
        <v>2</v>
      </c>
      <c r="G2164" s="9">
        <v>0</v>
      </c>
      <c r="H2164" s="9">
        <v>2</v>
      </c>
      <c r="I2164" s="8">
        <v>210.39</v>
      </c>
      <c r="J2164" s="8">
        <v>420.78</v>
      </c>
    </row>
    <row r="2165" spans="1:10" x14ac:dyDescent="0.25">
      <c r="A2165" t="s">
        <v>447</v>
      </c>
      <c r="B2165" t="s">
        <v>406</v>
      </c>
      <c r="C2165" t="s">
        <v>407</v>
      </c>
      <c r="E2165" t="s">
        <v>1201</v>
      </c>
      <c r="F2165" s="9">
        <v>9</v>
      </c>
      <c r="G2165" s="9">
        <v>9</v>
      </c>
      <c r="H2165" s="9">
        <v>0</v>
      </c>
      <c r="I2165" s="8">
        <v>135.196</v>
      </c>
      <c r="J2165" s="8">
        <v>1216.7639999999999</v>
      </c>
    </row>
    <row r="2166" spans="1:10" x14ac:dyDescent="0.25">
      <c r="A2166" t="s">
        <v>447</v>
      </c>
      <c r="B2166" t="s">
        <v>406</v>
      </c>
      <c r="C2166" t="s">
        <v>407</v>
      </c>
      <c r="E2166" t="s">
        <v>108</v>
      </c>
      <c r="F2166" s="9">
        <v>1</v>
      </c>
      <c r="G2166" s="9">
        <v>0</v>
      </c>
      <c r="H2166" s="9">
        <v>1</v>
      </c>
      <c r="I2166" s="8">
        <v>140.26</v>
      </c>
      <c r="J2166" s="8">
        <v>140.26</v>
      </c>
    </row>
    <row r="2167" spans="1:10" x14ac:dyDescent="0.25">
      <c r="A2167" t="s">
        <v>447</v>
      </c>
      <c r="B2167" t="s">
        <v>406</v>
      </c>
      <c r="C2167" t="s">
        <v>407</v>
      </c>
      <c r="E2167" t="s">
        <v>113</v>
      </c>
      <c r="F2167" s="9">
        <v>38</v>
      </c>
      <c r="G2167" s="9">
        <v>2</v>
      </c>
      <c r="H2167" s="9">
        <v>36</v>
      </c>
      <c r="I2167" s="8">
        <v>140.26</v>
      </c>
      <c r="J2167" s="8">
        <v>5329.88</v>
      </c>
    </row>
    <row r="2168" spans="1:10" x14ac:dyDescent="0.25">
      <c r="A2168" t="s">
        <v>447</v>
      </c>
      <c r="B2168" t="s">
        <v>406</v>
      </c>
      <c r="C2168" t="s">
        <v>407</v>
      </c>
      <c r="E2168" t="s">
        <v>106</v>
      </c>
      <c r="F2168" s="9">
        <v>78</v>
      </c>
      <c r="G2168" s="9">
        <v>20</v>
      </c>
      <c r="H2168" s="9">
        <v>58</v>
      </c>
      <c r="I2168" s="8">
        <v>140.26</v>
      </c>
      <c r="J2168" s="8">
        <v>10940.28</v>
      </c>
    </row>
    <row r="2169" spans="1:10" x14ac:dyDescent="0.25">
      <c r="A2169" t="s">
        <v>447</v>
      </c>
      <c r="B2169" t="s">
        <v>406</v>
      </c>
      <c r="C2169" t="s">
        <v>407</v>
      </c>
      <c r="E2169" t="s">
        <v>861</v>
      </c>
      <c r="F2169" s="9">
        <v>3</v>
      </c>
      <c r="G2169" s="9">
        <v>2</v>
      </c>
      <c r="H2169" s="9">
        <v>1</v>
      </c>
      <c r="I2169" s="8">
        <v>136.0651</v>
      </c>
      <c r="J2169" s="8">
        <v>408.19529999999997</v>
      </c>
    </row>
    <row r="2170" spans="1:10" x14ac:dyDescent="0.25">
      <c r="A2170" t="s">
        <v>447</v>
      </c>
      <c r="B2170" t="s">
        <v>406</v>
      </c>
      <c r="C2170" t="s">
        <v>407</v>
      </c>
      <c r="E2170" t="s">
        <v>109</v>
      </c>
      <c r="F2170" s="9">
        <v>26</v>
      </c>
      <c r="G2170" s="9">
        <v>2</v>
      </c>
      <c r="H2170" s="9">
        <v>24</v>
      </c>
      <c r="I2170" s="8">
        <v>140.26</v>
      </c>
      <c r="J2170" s="8">
        <v>3646.76</v>
      </c>
    </row>
    <row r="2171" spans="1:10" x14ac:dyDescent="0.25">
      <c r="A2171" t="s">
        <v>447</v>
      </c>
      <c r="B2171" t="s">
        <v>406</v>
      </c>
      <c r="C2171" t="s">
        <v>407</v>
      </c>
      <c r="E2171" t="s">
        <v>820</v>
      </c>
      <c r="F2171" s="9">
        <v>1</v>
      </c>
      <c r="G2171" s="9">
        <v>1</v>
      </c>
      <c r="H2171" s="9">
        <v>0</v>
      </c>
      <c r="I2171" s="8">
        <v>140.26</v>
      </c>
      <c r="J2171" s="8">
        <v>140.26</v>
      </c>
    </row>
    <row r="2172" spans="1:10" x14ac:dyDescent="0.25">
      <c r="A2172" t="s">
        <v>447</v>
      </c>
      <c r="B2172" t="s">
        <v>406</v>
      </c>
      <c r="C2172" t="s">
        <v>407</v>
      </c>
      <c r="E2172" t="s">
        <v>15</v>
      </c>
      <c r="F2172" s="9">
        <v>31</v>
      </c>
      <c r="G2172" s="9">
        <v>16</v>
      </c>
      <c r="H2172" s="9">
        <v>15</v>
      </c>
      <c r="I2172" s="8">
        <v>140.25919999999999</v>
      </c>
      <c r="J2172" s="8">
        <v>4348.0352000000003</v>
      </c>
    </row>
    <row r="2173" spans="1:10" x14ac:dyDescent="0.25">
      <c r="A2173" t="s">
        <v>447</v>
      </c>
      <c r="B2173" t="s">
        <v>406</v>
      </c>
      <c r="C2173" t="s">
        <v>407</v>
      </c>
      <c r="E2173" t="s">
        <v>4746</v>
      </c>
      <c r="F2173" s="9">
        <v>45</v>
      </c>
      <c r="G2173" s="9">
        <v>7</v>
      </c>
      <c r="H2173" s="9">
        <v>38</v>
      </c>
      <c r="I2173" s="8">
        <v>140.26</v>
      </c>
      <c r="J2173" s="8">
        <v>6311.7</v>
      </c>
    </row>
    <row r="2174" spans="1:10" x14ac:dyDescent="0.25">
      <c r="A2174" t="s">
        <v>447</v>
      </c>
      <c r="B2174" t="s">
        <v>406</v>
      </c>
      <c r="C2174" t="s">
        <v>407</v>
      </c>
      <c r="E2174" t="s">
        <v>1597</v>
      </c>
      <c r="F2174" s="9">
        <v>2</v>
      </c>
      <c r="G2174" s="9">
        <v>0</v>
      </c>
      <c r="H2174" s="9">
        <v>2</v>
      </c>
      <c r="I2174" s="8">
        <v>140.26</v>
      </c>
      <c r="J2174" s="8">
        <v>280.52</v>
      </c>
    </row>
    <row r="2175" spans="1:10" x14ac:dyDescent="0.25">
      <c r="A2175" t="s">
        <v>445</v>
      </c>
      <c r="B2175" t="s">
        <v>408</v>
      </c>
      <c r="C2175" t="s">
        <v>409</v>
      </c>
      <c r="E2175" t="s">
        <v>1201</v>
      </c>
      <c r="F2175" s="9">
        <v>9</v>
      </c>
      <c r="G2175" s="9">
        <v>9</v>
      </c>
      <c r="H2175" s="9">
        <v>0</v>
      </c>
      <c r="I2175" s="8">
        <v>132.1917</v>
      </c>
      <c r="J2175" s="8">
        <v>1189.7253000000001</v>
      </c>
    </row>
    <row r="2176" spans="1:10" x14ac:dyDescent="0.25">
      <c r="A2176" t="s">
        <v>445</v>
      </c>
      <c r="B2176" t="s">
        <v>408</v>
      </c>
      <c r="C2176" t="s">
        <v>409</v>
      </c>
      <c r="E2176" t="s">
        <v>113</v>
      </c>
      <c r="F2176" s="9">
        <v>38</v>
      </c>
      <c r="G2176" s="9">
        <v>2</v>
      </c>
      <c r="H2176" s="9">
        <v>36</v>
      </c>
      <c r="I2176" s="8">
        <v>137.13999999999999</v>
      </c>
      <c r="J2176" s="8">
        <v>5211.32</v>
      </c>
    </row>
    <row r="2177" spans="1:10" x14ac:dyDescent="0.25">
      <c r="A2177" t="s">
        <v>445</v>
      </c>
      <c r="B2177" t="s">
        <v>408</v>
      </c>
      <c r="C2177" t="s">
        <v>409</v>
      </c>
      <c r="E2177" t="s">
        <v>106</v>
      </c>
      <c r="F2177" s="9">
        <v>78</v>
      </c>
      <c r="G2177" s="9">
        <v>20</v>
      </c>
      <c r="H2177" s="9">
        <v>58</v>
      </c>
      <c r="I2177" s="8">
        <v>137.14240000000001</v>
      </c>
      <c r="J2177" s="8">
        <v>10697.1072</v>
      </c>
    </row>
    <row r="2178" spans="1:10" x14ac:dyDescent="0.25">
      <c r="A2178" t="s">
        <v>445</v>
      </c>
      <c r="B2178" t="s">
        <v>408</v>
      </c>
      <c r="C2178" t="s">
        <v>409</v>
      </c>
      <c r="E2178" t="s">
        <v>861</v>
      </c>
      <c r="F2178" s="9">
        <v>3</v>
      </c>
      <c r="G2178" s="9">
        <v>2</v>
      </c>
      <c r="H2178" s="9">
        <v>1</v>
      </c>
      <c r="I2178" s="8">
        <v>133.04140000000001</v>
      </c>
      <c r="J2178" s="8">
        <v>399.12419999999997</v>
      </c>
    </row>
    <row r="2179" spans="1:10" x14ac:dyDescent="0.25">
      <c r="A2179" t="s">
        <v>445</v>
      </c>
      <c r="B2179" t="s">
        <v>408</v>
      </c>
      <c r="C2179" t="s">
        <v>409</v>
      </c>
      <c r="E2179" t="s">
        <v>109</v>
      </c>
      <c r="F2179" s="9">
        <v>25</v>
      </c>
      <c r="G2179" s="9">
        <v>2</v>
      </c>
      <c r="H2179" s="9">
        <v>23</v>
      </c>
      <c r="I2179" s="8">
        <v>137.13999999999999</v>
      </c>
      <c r="J2179" s="8">
        <v>3428.5</v>
      </c>
    </row>
    <row r="2180" spans="1:10" x14ac:dyDescent="0.25">
      <c r="A2180" t="s">
        <v>445</v>
      </c>
      <c r="B2180" t="s">
        <v>408</v>
      </c>
      <c r="C2180" t="s">
        <v>409</v>
      </c>
      <c r="E2180" t="s">
        <v>820</v>
      </c>
      <c r="F2180" s="9">
        <v>1</v>
      </c>
      <c r="G2180" s="9">
        <v>1</v>
      </c>
      <c r="H2180" s="9">
        <v>0</v>
      </c>
      <c r="I2180" s="8">
        <v>137.13999999999999</v>
      </c>
      <c r="J2180" s="8">
        <v>137.13999999999999</v>
      </c>
    </row>
    <row r="2181" spans="1:10" x14ac:dyDescent="0.25">
      <c r="A2181" t="s">
        <v>445</v>
      </c>
      <c r="B2181" t="s">
        <v>408</v>
      </c>
      <c r="C2181" t="s">
        <v>409</v>
      </c>
      <c r="E2181" t="s">
        <v>15</v>
      </c>
      <c r="F2181" s="9">
        <v>31</v>
      </c>
      <c r="G2181" s="9">
        <v>16</v>
      </c>
      <c r="H2181" s="9">
        <v>15</v>
      </c>
      <c r="I2181" s="8">
        <v>137.14240000000001</v>
      </c>
      <c r="J2181" s="8">
        <v>4251.4143999999997</v>
      </c>
    </row>
    <row r="2182" spans="1:10" x14ac:dyDescent="0.25">
      <c r="A2182" t="s">
        <v>445</v>
      </c>
      <c r="B2182" t="s">
        <v>408</v>
      </c>
      <c r="C2182" t="s">
        <v>409</v>
      </c>
      <c r="E2182" t="s">
        <v>4746</v>
      </c>
      <c r="F2182" s="9">
        <v>48</v>
      </c>
      <c r="G2182" s="9">
        <v>7</v>
      </c>
      <c r="H2182" s="9">
        <v>41</v>
      </c>
      <c r="I2182" s="8">
        <v>137.14240000000001</v>
      </c>
      <c r="J2182" s="8">
        <v>6582.8352000000004</v>
      </c>
    </row>
    <row r="2183" spans="1:10" x14ac:dyDescent="0.25">
      <c r="A2183" t="s">
        <v>3673</v>
      </c>
      <c r="B2183" t="s">
        <v>1822</v>
      </c>
      <c r="C2183" t="s">
        <v>1823</v>
      </c>
      <c r="E2183" t="s">
        <v>861</v>
      </c>
      <c r="F2183" s="9">
        <v>5</v>
      </c>
      <c r="G2183" s="9">
        <v>0</v>
      </c>
      <c r="H2183" s="9">
        <v>5</v>
      </c>
      <c r="I2183" s="8">
        <v>194.8</v>
      </c>
      <c r="J2183" s="8">
        <v>974</v>
      </c>
    </row>
    <row r="2184" spans="1:10" x14ac:dyDescent="0.25">
      <c r="A2184" t="s">
        <v>3673</v>
      </c>
      <c r="B2184" t="s">
        <v>1822</v>
      </c>
      <c r="C2184" t="s">
        <v>1823</v>
      </c>
      <c r="E2184" t="s">
        <v>752</v>
      </c>
      <c r="F2184" s="9">
        <v>2</v>
      </c>
      <c r="G2184" s="9">
        <v>0</v>
      </c>
      <c r="H2184" s="9">
        <v>2</v>
      </c>
      <c r="I2184" s="8">
        <v>164.04320000000001</v>
      </c>
      <c r="J2184" s="8">
        <v>328.08640000000003</v>
      </c>
    </row>
    <row r="2185" spans="1:10" x14ac:dyDescent="0.25">
      <c r="A2185" t="s">
        <v>3673</v>
      </c>
      <c r="B2185" t="s">
        <v>1822</v>
      </c>
      <c r="C2185" t="s">
        <v>1823</v>
      </c>
      <c r="E2185" t="s">
        <v>108</v>
      </c>
      <c r="F2185" s="9">
        <v>1</v>
      </c>
      <c r="G2185" s="9">
        <v>0</v>
      </c>
      <c r="H2185" s="9">
        <v>1</v>
      </c>
      <c r="I2185" s="8">
        <v>186.68</v>
      </c>
      <c r="J2185" s="8">
        <v>186.68</v>
      </c>
    </row>
    <row r="2186" spans="1:10" x14ac:dyDescent="0.25">
      <c r="A2186" t="s">
        <v>3673</v>
      </c>
      <c r="B2186" t="s">
        <v>1822</v>
      </c>
      <c r="C2186" t="s">
        <v>1823</v>
      </c>
      <c r="E2186" t="s">
        <v>113</v>
      </c>
      <c r="F2186" s="9">
        <v>4</v>
      </c>
      <c r="G2186" s="9">
        <v>4</v>
      </c>
      <c r="H2186" s="9">
        <v>0</v>
      </c>
      <c r="I2186" s="8">
        <v>184.35</v>
      </c>
      <c r="J2186" s="8">
        <v>737.4</v>
      </c>
    </row>
    <row r="2187" spans="1:10" x14ac:dyDescent="0.25">
      <c r="A2187" t="s">
        <v>3673</v>
      </c>
      <c r="B2187" t="s">
        <v>1822</v>
      </c>
      <c r="C2187" t="s">
        <v>1823</v>
      </c>
      <c r="E2187" t="s">
        <v>15</v>
      </c>
      <c r="F2187" s="9">
        <v>5</v>
      </c>
      <c r="G2187" s="9">
        <v>5</v>
      </c>
      <c r="H2187" s="9">
        <v>0</v>
      </c>
      <c r="I2187" s="8">
        <v>194.80449999999999</v>
      </c>
      <c r="J2187" s="8">
        <v>974.02250000000004</v>
      </c>
    </row>
    <row r="2188" spans="1:10" x14ac:dyDescent="0.25">
      <c r="A2188" t="s">
        <v>3673</v>
      </c>
      <c r="B2188" t="s">
        <v>1822</v>
      </c>
      <c r="C2188" t="s">
        <v>1823</v>
      </c>
      <c r="E2188" t="s">
        <v>1597</v>
      </c>
      <c r="F2188" s="9">
        <v>1</v>
      </c>
      <c r="G2188" s="9">
        <v>0</v>
      </c>
      <c r="H2188" s="9">
        <v>1</v>
      </c>
      <c r="I2188" s="8">
        <v>194.8</v>
      </c>
      <c r="J2188" s="8">
        <v>194.8</v>
      </c>
    </row>
    <row r="2189" spans="1:10" x14ac:dyDescent="0.25">
      <c r="A2189" t="s">
        <v>3674</v>
      </c>
      <c r="B2189" t="s">
        <v>1824</v>
      </c>
      <c r="C2189" t="s">
        <v>1825</v>
      </c>
      <c r="E2189" t="s">
        <v>861</v>
      </c>
      <c r="F2189" s="9">
        <v>1</v>
      </c>
      <c r="G2189" s="9">
        <v>0</v>
      </c>
      <c r="H2189" s="9">
        <v>1</v>
      </c>
      <c r="I2189" s="8">
        <v>122.54900000000001</v>
      </c>
      <c r="J2189" s="8">
        <v>122.54900000000001</v>
      </c>
    </row>
    <row r="2190" spans="1:10" x14ac:dyDescent="0.25">
      <c r="A2190" t="s">
        <v>3674</v>
      </c>
      <c r="B2190" t="s">
        <v>1824</v>
      </c>
      <c r="C2190" t="s">
        <v>1825</v>
      </c>
      <c r="E2190" t="s">
        <v>752</v>
      </c>
      <c r="F2190" s="9">
        <v>2</v>
      </c>
      <c r="G2190" s="9">
        <v>0</v>
      </c>
      <c r="H2190" s="9">
        <v>2</v>
      </c>
      <c r="I2190" s="8">
        <v>119.30419999999999</v>
      </c>
      <c r="J2190" s="8">
        <v>238.60839999999999</v>
      </c>
    </row>
    <row r="2191" spans="1:10" x14ac:dyDescent="0.25">
      <c r="A2191" t="s">
        <v>3674</v>
      </c>
      <c r="B2191" t="s">
        <v>1824</v>
      </c>
      <c r="C2191" t="s">
        <v>1825</v>
      </c>
      <c r="E2191" t="s">
        <v>108</v>
      </c>
      <c r="F2191" s="9">
        <v>1</v>
      </c>
      <c r="G2191" s="9">
        <v>0</v>
      </c>
      <c r="H2191" s="9">
        <v>1</v>
      </c>
      <c r="I2191" s="8">
        <v>134.41</v>
      </c>
      <c r="J2191" s="8">
        <v>134.41</v>
      </c>
    </row>
    <row r="2192" spans="1:10" x14ac:dyDescent="0.25">
      <c r="A2192" t="s">
        <v>3674</v>
      </c>
      <c r="B2192" t="s">
        <v>1824</v>
      </c>
      <c r="C2192" t="s">
        <v>1825</v>
      </c>
      <c r="E2192" t="s">
        <v>113</v>
      </c>
      <c r="F2192" s="9">
        <v>5</v>
      </c>
      <c r="G2192" s="9">
        <v>5</v>
      </c>
      <c r="H2192" s="9">
        <v>0</v>
      </c>
      <c r="I2192" s="8">
        <v>140.26</v>
      </c>
      <c r="J2192" s="8">
        <v>701.3</v>
      </c>
    </row>
    <row r="2193" spans="1:10" x14ac:dyDescent="0.25">
      <c r="A2193" t="s">
        <v>3674</v>
      </c>
      <c r="B2193" t="s">
        <v>1824</v>
      </c>
      <c r="C2193" t="s">
        <v>1825</v>
      </c>
      <c r="E2193" t="s">
        <v>15</v>
      </c>
      <c r="F2193" s="9">
        <v>5</v>
      </c>
      <c r="G2193" s="9">
        <v>5</v>
      </c>
      <c r="H2193" s="9">
        <v>0</v>
      </c>
      <c r="I2193" s="8">
        <v>140.25919999999999</v>
      </c>
      <c r="J2193" s="8">
        <v>701.29600000000005</v>
      </c>
    </row>
    <row r="2194" spans="1:10" x14ac:dyDescent="0.25">
      <c r="A2194" t="s">
        <v>3674</v>
      </c>
      <c r="B2194" t="s">
        <v>1824</v>
      </c>
      <c r="C2194" t="s">
        <v>1825</v>
      </c>
      <c r="E2194" t="s">
        <v>1597</v>
      </c>
      <c r="F2194" s="9">
        <v>1</v>
      </c>
      <c r="G2194" s="9">
        <v>0</v>
      </c>
      <c r="H2194" s="9">
        <v>1</v>
      </c>
      <c r="I2194" s="8">
        <v>140.26</v>
      </c>
      <c r="J2194" s="8">
        <v>140.26</v>
      </c>
    </row>
    <row r="2195" spans="1:10" x14ac:dyDescent="0.25">
      <c r="A2195" t="s">
        <v>3675</v>
      </c>
      <c r="B2195" t="s">
        <v>1826</v>
      </c>
      <c r="C2195" t="s">
        <v>1827</v>
      </c>
      <c r="E2195" t="s">
        <v>752</v>
      </c>
      <c r="F2195" s="9">
        <v>2</v>
      </c>
      <c r="G2195" s="9">
        <v>0</v>
      </c>
      <c r="H2195" s="9">
        <v>2</v>
      </c>
      <c r="I2195" s="8">
        <v>119.30419999999999</v>
      </c>
      <c r="J2195" s="8">
        <v>238.60839999999999</v>
      </c>
    </row>
    <row r="2196" spans="1:10" x14ac:dyDescent="0.25">
      <c r="A2196" t="s">
        <v>3675</v>
      </c>
      <c r="B2196" t="s">
        <v>1826</v>
      </c>
      <c r="C2196" t="s">
        <v>1827</v>
      </c>
      <c r="E2196" t="s">
        <v>108</v>
      </c>
      <c r="F2196" s="9">
        <v>1</v>
      </c>
      <c r="G2196" s="9">
        <v>0</v>
      </c>
      <c r="H2196" s="9">
        <v>1</v>
      </c>
      <c r="I2196" s="8">
        <v>131.41999999999999</v>
      </c>
      <c r="J2196" s="8">
        <v>131.41999999999999</v>
      </c>
    </row>
    <row r="2197" spans="1:10" x14ac:dyDescent="0.25">
      <c r="A2197" t="s">
        <v>3675</v>
      </c>
      <c r="B2197" t="s">
        <v>1826</v>
      </c>
      <c r="C2197" t="s">
        <v>1827</v>
      </c>
      <c r="E2197" t="s">
        <v>113</v>
      </c>
      <c r="F2197" s="9">
        <v>3</v>
      </c>
      <c r="G2197" s="9">
        <v>3</v>
      </c>
      <c r="H2197" s="9">
        <v>0</v>
      </c>
      <c r="I2197" s="8">
        <v>129.78</v>
      </c>
      <c r="J2197" s="8">
        <v>389.34</v>
      </c>
    </row>
    <row r="2198" spans="1:10" x14ac:dyDescent="0.25">
      <c r="A2198" t="s">
        <v>3675</v>
      </c>
      <c r="B2198" t="s">
        <v>1826</v>
      </c>
      <c r="C2198" t="s">
        <v>1827</v>
      </c>
      <c r="E2198" t="s">
        <v>4746</v>
      </c>
      <c r="F2198" s="9">
        <v>0</v>
      </c>
      <c r="G2198" s="9">
        <v>0</v>
      </c>
      <c r="H2198" s="9">
        <v>0</v>
      </c>
      <c r="I2198" s="8">
        <v>133.63999999999999</v>
      </c>
      <c r="J2198" s="8">
        <v>0</v>
      </c>
    </row>
    <row r="2199" spans="1:10" x14ac:dyDescent="0.25">
      <c r="A2199" t="s">
        <v>3675</v>
      </c>
      <c r="B2199" t="s">
        <v>1826</v>
      </c>
      <c r="C2199" t="s">
        <v>1827</v>
      </c>
      <c r="E2199" t="s">
        <v>109</v>
      </c>
      <c r="F2199" s="9">
        <v>1</v>
      </c>
      <c r="G2199" s="9">
        <v>0</v>
      </c>
      <c r="H2199" s="9">
        <v>1</v>
      </c>
      <c r="I2199" s="8">
        <v>138.04</v>
      </c>
      <c r="J2199" s="8">
        <v>138.04</v>
      </c>
    </row>
    <row r="2200" spans="1:10" x14ac:dyDescent="0.25">
      <c r="A2200" t="s">
        <v>3675</v>
      </c>
      <c r="B2200" t="s">
        <v>1826</v>
      </c>
      <c r="C2200" t="s">
        <v>1827</v>
      </c>
      <c r="E2200" t="s">
        <v>861</v>
      </c>
      <c r="F2200" s="9">
        <v>6</v>
      </c>
      <c r="G2200" s="9">
        <v>0</v>
      </c>
      <c r="H2200" s="9">
        <v>6</v>
      </c>
      <c r="I2200" s="8">
        <v>137.13999999999999</v>
      </c>
      <c r="J2200" s="8">
        <v>822.84</v>
      </c>
    </row>
    <row r="2201" spans="1:10" x14ac:dyDescent="0.25">
      <c r="A2201" t="s">
        <v>3675</v>
      </c>
      <c r="B2201" t="s">
        <v>1826</v>
      </c>
      <c r="C2201" t="s">
        <v>1827</v>
      </c>
      <c r="E2201" t="s">
        <v>15</v>
      </c>
      <c r="F2201" s="9">
        <v>5</v>
      </c>
      <c r="G2201" s="9">
        <v>5</v>
      </c>
      <c r="H2201" s="9">
        <v>0</v>
      </c>
      <c r="I2201" s="8">
        <v>137.14240000000001</v>
      </c>
      <c r="J2201" s="8">
        <v>685.71199999999999</v>
      </c>
    </row>
    <row r="2202" spans="1:10" x14ac:dyDescent="0.25">
      <c r="A2202" t="s">
        <v>449</v>
      </c>
      <c r="B2202" t="s">
        <v>410</v>
      </c>
      <c r="C2202" t="s">
        <v>3745</v>
      </c>
      <c r="E2202" t="s">
        <v>106</v>
      </c>
      <c r="F2202" s="9">
        <v>27</v>
      </c>
      <c r="G2202" s="9">
        <v>6</v>
      </c>
      <c r="H2202" s="9">
        <v>21</v>
      </c>
      <c r="I2202" s="8">
        <v>194.99</v>
      </c>
      <c r="J2202" s="8">
        <v>5264.73</v>
      </c>
    </row>
    <row r="2203" spans="1:10" x14ac:dyDescent="0.25">
      <c r="A2203" t="s">
        <v>449</v>
      </c>
      <c r="B2203" t="s">
        <v>410</v>
      </c>
      <c r="C2203" t="s">
        <v>3745</v>
      </c>
      <c r="E2203" t="s">
        <v>1201</v>
      </c>
      <c r="F2203" s="9">
        <v>10</v>
      </c>
      <c r="G2203" s="9">
        <v>10</v>
      </c>
      <c r="H2203" s="9">
        <v>0</v>
      </c>
      <c r="I2203" s="8">
        <v>187.7723</v>
      </c>
      <c r="J2203" s="8">
        <v>1877.723</v>
      </c>
    </row>
    <row r="2204" spans="1:10" x14ac:dyDescent="0.25">
      <c r="A2204" t="s">
        <v>449</v>
      </c>
      <c r="B2204" t="s">
        <v>410</v>
      </c>
      <c r="C2204" t="s">
        <v>3745</v>
      </c>
      <c r="E2204" t="s">
        <v>4746</v>
      </c>
      <c r="F2204" s="9">
        <v>77</v>
      </c>
      <c r="G2204" s="9">
        <v>2</v>
      </c>
      <c r="H2204" s="9">
        <v>75</v>
      </c>
      <c r="I2204" s="8">
        <v>194.8</v>
      </c>
      <c r="J2204" s="8">
        <v>14999.6</v>
      </c>
    </row>
    <row r="2205" spans="1:10" x14ac:dyDescent="0.25">
      <c r="A2205" t="s">
        <v>449</v>
      </c>
      <c r="B2205" t="s">
        <v>410</v>
      </c>
      <c r="C2205" t="s">
        <v>3745</v>
      </c>
      <c r="E2205" t="s">
        <v>820</v>
      </c>
      <c r="F2205" s="9">
        <v>1</v>
      </c>
      <c r="G2205" s="9">
        <v>1</v>
      </c>
      <c r="H2205" s="9">
        <v>0</v>
      </c>
      <c r="I2205" s="8">
        <v>194.8</v>
      </c>
      <c r="J2205" s="8">
        <v>194.8</v>
      </c>
    </row>
    <row r="2206" spans="1:10" x14ac:dyDescent="0.25">
      <c r="A2206" t="s">
        <v>449</v>
      </c>
      <c r="B2206" t="s">
        <v>410</v>
      </c>
      <c r="C2206" t="s">
        <v>3745</v>
      </c>
      <c r="E2206" t="s">
        <v>113</v>
      </c>
      <c r="F2206" s="9">
        <v>52</v>
      </c>
      <c r="G2206" s="9">
        <v>2</v>
      </c>
      <c r="H2206" s="9">
        <v>50</v>
      </c>
      <c r="I2206" s="8">
        <v>188.97929999999999</v>
      </c>
      <c r="J2206" s="8">
        <v>9826.9236000000001</v>
      </c>
    </row>
    <row r="2207" spans="1:10" x14ac:dyDescent="0.25">
      <c r="A2207" t="s">
        <v>449</v>
      </c>
      <c r="B2207" t="s">
        <v>410</v>
      </c>
      <c r="C2207" t="s">
        <v>3745</v>
      </c>
      <c r="E2207" t="s">
        <v>109</v>
      </c>
      <c r="F2207" s="9">
        <v>25</v>
      </c>
      <c r="G2207" s="9">
        <v>0</v>
      </c>
      <c r="H2207" s="9">
        <v>25</v>
      </c>
      <c r="I2207" s="8">
        <v>194.8</v>
      </c>
      <c r="J2207" s="8">
        <v>4870</v>
      </c>
    </row>
    <row r="2208" spans="1:10" x14ac:dyDescent="0.25">
      <c r="A2208" t="s">
        <v>449</v>
      </c>
      <c r="B2208" t="s">
        <v>410</v>
      </c>
      <c r="C2208" t="s">
        <v>3745</v>
      </c>
      <c r="E2208" t="s">
        <v>15</v>
      </c>
      <c r="F2208" s="9">
        <v>26</v>
      </c>
      <c r="G2208" s="9">
        <v>21</v>
      </c>
      <c r="H2208" s="9">
        <v>5</v>
      </c>
      <c r="I2208" s="8">
        <v>197.76920000000001</v>
      </c>
      <c r="J2208" s="8">
        <v>5141.9992000000002</v>
      </c>
    </row>
    <row r="2209" spans="1:10" x14ac:dyDescent="0.25">
      <c r="A2209" t="s">
        <v>450</v>
      </c>
      <c r="B2209" t="s">
        <v>412</v>
      </c>
      <c r="C2209" t="s">
        <v>3746</v>
      </c>
      <c r="E2209" t="s">
        <v>106</v>
      </c>
      <c r="F2209" s="9">
        <v>26</v>
      </c>
      <c r="G2209" s="9">
        <v>6</v>
      </c>
      <c r="H2209" s="9">
        <v>20</v>
      </c>
      <c r="I2209" s="8">
        <v>140.38999999999999</v>
      </c>
      <c r="J2209" s="8">
        <v>3650.14</v>
      </c>
    </row>
    <row r="2210" spans="1:10" x14ac:dyDescent="0.25">
      <c r="A2210" t="s">
        <v>450</v>
      </c>
      <c r="B2210" t="s">
        <v>412</v>
      </c>
      <c r="C2210" t="s">
        <v>3746</v>
      </c>
      <c r="E2210" t="s">
        <v>1201</v>
      </c>
      <c r="F2210" s="9">
        <v>10</v>
      </c>
      <c r="G2210" s="9">
        <v>10</v>
      </c>
      <c r="H2210" s="9">
        <v>0</v>
      </c>
      <c r="I2210" s="8">
        <v>135.196</v>
      </c>
      <c r="J2210" s="8">
        <v>1351.96</v>
      </c>
    </row>
    <row r="2211" spans="1:10" x14ac:dyDescent="0.25">
      <c r="A2211" t="s">
        <v>450</v>
      </c>
      <c r="B2211" t="s">
        <v>412</v>
      </c>
      <c r="C2211" t="s">
        <v>3746</v>
      </c>
      <c r="E2211" t="s">
        <v>4746</v>
      </c>
      <c r="F2211" s="9">
        <v>77</v>
      </c>
      <c r="G2211" s="9">
        <v>2</v>
      </c>
      <c r="H2211" s="9">
        <v>75</v>
      </c>
      <c r="I2211" s="8">
        <v>140.26</v>
      </c>
      <c r="J2211" s="8">
        <v>10800.02</v>
      </c>
    </row>
    <row r="2212" spans="1:10" x14ac:dyDescent="0.25">
      <c r="A2212" t="s">
        <v>450</v>
      </c>
      <c r="B2212" t="s">
        <v>412</v>
      </c>
      <c r="C2212" t="s">
        <v>3746</v>
      </c>
      <c r="E2212" t="s">
        <v>820</v>
      </c>
      <c r="F2212" s="9">
        <v>1</v>
      </c>
      <c r="G2212" s="9">
        <v>1</v>
      </c>
      <c r="H2212" s="9">
        <v>0</v>
      </c>
      <c r="I2212" s="8">
        <v>140.26</v>
      </c>
      <c r="J2212" s="8">
        <v>140.26</v>
      </c>
    </row>
    <row r="2213" spans="1:10" x14ac:dyDescent="0.25">
      <c r="A2213" t="s">
        <v>450</v>
      </c>
      <c r="B2213" t="s">
        <v>412</v>
      </c>
      <c r="C2213" t="s">
        <v>3746</v>
      </c>
      <c r="E2213" t="s">
        <v>113</v>
      </c>
      <c r="F2213" s="9">
        <v>52</v>
      </c>
      <c r="G2213" s="9">
        <v>2</v>
      </c>
      <c r="H2213" s="9">
        <v>50</v>
      </c>
      <c r="I2213" s="8">
        <v>136.0651</v>
      </c>
      <c r="J2213" s="8">
        <v>7075.3851999999997</v>
      </c>
    </row>
    <row r="2214" spans="1:10" x14ac:dyDescent="0.25">
      <c r="A2214" t="s">
        <v>450</v>
      </c>
      <c r="B2214" t="s">
        <v>412</v>
      </c>
      <c r="C2214" t="s">
        <v>3746</v>
      </c>
      <c r="E2214" t="s">
        <v>109</v>
      </c>
      <c r="F2214" s="9">
        <v>25</v>
      </c>
      <c r="G2214" s="9">
        <v>0</v>
      </c>
      <c r="H2214" s="9">
        <v>25</v>
      </c>
      <c r="I2214" s="8">
        <v>140.26</v>
      </c>
      <c r="J2214" s="8">
        <v>3506.5</v>
      </c>
    </row>
    <row r="2215" spans="1:10" x14ac:dyDescent="0.25">
      <c r="A2215" t="s">
        <v>450</v>
      </c>
      <c r="B2215" t="s">
        <v>412</v>
      </c>
      <c r="C2215" t="s">
        <v>3746</v>
      </c>
      <c r="E2215" t="s">
        <v>15</v>
      </c>
      <c r="F2215" s="9">
        <v>26</v>
      </c>
      <c r="G2215" s="9">
        <v>21</v>
      </c>
      <c r="H2215" s="9">
        <v>5</v>
      </c>
      <c r="I2215" s="8">
        <v>142.3938</v>
      </c>
      <c r="J2215" s="8">
        <v>3702.2388000000001</v>
      </c>
    </row>
    <row r="2216" spans="1:10" x14ac:dyDescent="0.25">
      <c r="A2216" t="s">
        <v>450</v>
      </c>
      <c r="B2216" t="s">
        <v>412</v>
      </c>
      <c r="C2216" t="s">
        <v>3746</v>
      </c>
      <c r="E2216" t="s">
        <v>1597</v>
      </c>
      <c r="F2216" s="9">
        <v>1</v>
      </c>
      <c r="G2216" s="9">
        <v>0</v>
      </c>
      <c r="H2216" s="9">
        <v>1</v>
      </c>
      <c r="I2216" s="8">
        <v>140.26</v>
      </c>
      <c r="J2216" s="8">
        <v>140.26</v>
      </c>
    </row>
    <row r="2217" spans="1:10" x14ac:dyDescent="0.25">
      <c r="A2217" t="s">
        <v>451</v>
      </c>
      <c r="B2217" t="s">
        <v>414</v>
      </c>
      <c r="C2217" t="s">
        <v>3747</v>
      </c>
      <c r="E2217" t="s">
        <v>106</v>
      </c>
      <c r="F2217" s="9">
        <v>24</v>
      </c>
      <c r="G2217" s="9">
        <v>6</v>
      </c>
      <c r="H2217" s="9">
        <v>18</v>
      </c>
      <c r="I2217" s="8">
        <v>137.27000000000001</v>
      </c>
      <c r="J2217" s="8">
        <v>3294.48</v>
      </c>
    </row>
    <row r="2218" spans="1:10" x14ac:dyDescent="0.25">
      <c r="A2218" t="s">
        <v>451</v>
      </c>
      <c r="B2218" t="s">
        <v>414</v>
      </c>
      <c r="C2218" t="s">
        <v>3747</v>
      </c>
      <c r="E2218" t="s">
        <v>1201</v>
      </c>
      <c r="F2218" s="9">
        <v>10</v>
      </c>
      <c r="G2218" s="9">
        <v>10</v>
      </c>
      <c r="H2218" s="9">
        <v>0</v>
      </c>
      <c r="I2218" s="8">
        <v>132.1917</v>
      </c>
      <c r="J2218" s="8">
        <v>1321.9169999999999</v>
      </c>
    </row>
    <row r="2219" spans="1:10" x14ac:dyDescent="0.25">
      <c r="A2219" t="s">
        <v>451</v>
      </c>
      <c r="B2219" t="s">
        <v>414</v>
      </c>
      <c r="C2219" t="s">
        <v>3747</v>
      </c>
      <c r="E2219" t="s">
        <v>108</v>
      </c>
      <c r="F2219" s="9">
        <v>1</v>
      </c>
      <c r="G2219" s="9">
        <v>0</v>
      </c>
      <c r="H2219" s="9">
        <v>1</v>
      </c>
      <c r="I2219" s="8">
        <v>137.13999999999999</v>
      </c>
      <c r="J2219" s="8">
        <v>137.13999999999999</v>
      </c>
    </row>
    <row r="2220" spans="1:10" x14ac:dyDescent="0.25">
      <c r="A2220" t="s">
        <v>451</v>
      </c>
      <c r="B2220" t="s">
        <v>414</v>
      </c>
      <c r="C2220" t="s">
        <v>3747</v>
      </c>
      <c r="E2220" t="s">
        <v>4746</v>
      </c>
      <c r="F2220" s="9">
        <v>78</v>
      </c>
      <c r="G2220" s="9">
        <v>2</v>
      </c>
      <c r="H2220" s="9">
        <v>76</v>
      </c>
      <c r="I2220" s="8">
        <v>137.13999999999999</v>
      </c>
      <c r="J2220" s="8">
        <v>10696.92</v>
      </c>
    </row>
    <row r="2221" spans="1:10" x14ac:dyDescent="0.25">
      <c r="A2221" t="s">
        <v>451</v>
      </c>
      <c r="B2221" t="s">
        <v>414</v>
      </c>
      <c r="C2221" t="s">
        <v>3747</v>
      </c>
      <c r="E2221" t="s">
        <v>820</v>
      </c>
      <c r="F2221" s="9">
        <v>1</v>
      </c>
      <c r="G2221" s="9">
        <v>1</v>
      </c>
      <c r="H2221" s="9">
        <v>0</v>
      </c>
      <c r="I2221" s="8">
        <v>137.13999999999999</v>
      </c>
      <c r="J2221" s="8">
        <v>137.13999999999999</v>
      </c>
    </row>
    <row r="2222" spans="1:10" x14ac:dyDescent="0.25">
      <c r="A2222" t="s">
        <v>451</v>
      </c>
      <c r="B2222" t="s">
        <v>414</v>
      </c>
      <c r="C2222" t="s">
        <v>3747</v>
      </c>
      <c r="E2222" t="s">
        <v>113</v>
      </c>
      <c r="F2222" s="9">
        <v>54</v>
      </c>
      <c r="G2222" s="9">
        <v>2</v>
      </c>
      <c r="H2222" s="9">
        <v>52</v>
      </c>
      <c r="I2222" s="8">
        <v>133.04140000000001</v>
      </c>
      <c r="J2222" s="8">
        <v>7184.2356</v>
      </c>
    </row>
    <row r="2223" spans="1:10" x14ac:dyDescent="0.25">
      <c r="A2223" t="s">
        <v>451</v>
      </c>
      <c r="B2223" t="s">
        <v>414</v>
      </c>
      <c r="C2223" t="s">
        <v>3747</v>
      </c>
      <c r="E2223" t="s">
        <v>109</v>
      </c>
      <c r="F2223" s="9">
        <v>25</v>
      </c>
      <c r="G2223" s="9">
        <v>0</v>
      </c>
      <c r="H2223" s="9">
        <v>25</v>
      </c>
      <c r="I2223" s="8">
        <v>137.13999999999999</v>
      </c>
      <c r="J2223" s="8">
        <v>3428.5</v>
      </c>
    </row>
    <row r="2224" spans="1:10" x14ac:dyDescent="0.25">
      <c r="A2224" t="s">
        <v>451</v>
      </c>
      <c r="B2224" t="s">
        <v>414</v>
      </c>
      <c r="C2224" t="s">
        <v>3747</v>
      </c>
      <c r="E2224" t="s">
        <v>15</v>
      </c>
      <c r="F2224" s="9">
        <v>26</v>
      </c>
      <c r="G2224" s="9">
        <v>21</v>
      </c>
      <c r="H2224" s="9">
        <v>5</v>
      </c>
      <c r="I2224" s="8">
        <v>139.2295</v>
      </c>
      <c r="J2224" s="8">
        <v>3619.9670000000001</v>
      </c>
    </row>
    <row r="2225" spans="1:10" x14ac:dyDescent="0.25">
      <c r="A2225" t="s">
        <v>451</v>
      </c>
      <c r="B2225" t="s">
        <v>414</v>
      </c>
      <c r="C2225" t="s">
        <v>3747</v>
      </c>
      <c r="E2225" t="s">
        <v>1597</v>
      </c>
      <c r="F2225" s="9">
        <v>1</v>
      </c>
      <c r="G2225" s="9">
        <v>0</v>
      </c>
      <c r="H2225" s="9">
        <v>1</v>
      </c>
      <c r="I2225" s="8">
        <v>137.13999999999999</v>
      </c>
      <c r="J2225" s="8">
        <v>137.13999999999999</v>
      </c>
    </row>
    <row r="2226" spans="1:10" x14ac:dyDescent="0.25">
      <c r="A2226" t="s">
        <v>2908</v>
      </c>
      <c r="B2226" t="s">
        <v>1828</v>
      </c>
      <c r="C2226" t="s">
        <v>1829</v>
      </c>
      <c r="E2226" t="s">
        <v>119</v>
      </c>
      <c r="F2226" s="9">
        <v>2</v>
      </c>
      <c r="G2226" s="9">
        <v>0</v>
      </c>
      <c r="H2226" s="9">
        <v>2</v>
      </c>
      <c r="I2226" s="8">
        <v>55.846299999999999</v>
      </c>
      <c r="J2226" s="8">
        <v>111.6926</v>
      </c>
    </row>
    <row r="2227" spans="1:10" x14ac:dyDescent="0.25">
      <c r="A2227" t="s">
        <v>2908</v>
      </c>
      <c r="B2227" t="s">
        <v>1828</v>
      </c>
      <c r="C2227" t="s">
        <v>1829</v>
      </c>
      <c r="E2227" t="s">
        <v>1201</v>
      </c>
      <c r="F2227" s="9">
        <v>10</v>
      </c>
      <c r="G2227" s="9">
        <v>10</v>
      </c>
      <c r="H2227" s="9">
        <v>0</v>
      </c>
      <c r="I2227" s="8">
        <v>54.829500000000003</v>
      </c>
      <c r="J2227" s="8">
        <v>548.29499999999996</v>
      </c>
    </row>
    <row r="2228" spans="1:10" x14ac:dyDescent="0.25">
      <c r="A2228" t="s">
        <v>2908</v>
      </c>
      <c r="B2228" t="s">
        <v>1828</v>
      </c>
      <c r="C2228" t="s">
        <v>1829</v>
      </c>
      <c r="E2228" t="s">
        <v>113</v>
      </c>
      <c r="F2228" s="9">
        <v>20</v>
      </c>
      <c r="G2228" s="9">
        <v>0</v>
      </c>
      <c r="H2228" s="9">
        <v>20</v>
      </c>
      <c r="I2228" s="8">
        <v>57.313299999999998</v>
      </c>
      <c r="J2228" s="8">
        <v>1146.2660000000001</v>
      </c>
    </row>
    <row r="2229" spans="1:10" x14ac:dyDescent="0.25">
      <c r="A2229" t="s">
        <v>2908</v>
      </c>
      <c r="B2229" t="s">
        <v>1828</v>
      </c>
      <c r="C2229" t="s">
        <v>1829</v>
      </c>
      <c r="E2229" t="s">
        <v>106</v>
      </c>
      <c r="F2229" s="9">
        <v>20</v>
      </c>
      <c r="G2229" s="9">
        <v>0</v>
      </c>
      <c r="H2229" s="9">
        <v>20</v>
      </c>
      <c r="I2229" s="8">
        <v>57.313299999999998</v>
      </c>
      <c r="J2229" s="8">
        <v>1146.2660000000001</v>
      </c>
    </row>
    <row r="2230" spans="1:10" x14ac:dyDescent="0.25">
      <c r="A2230" t="s">
        <v>2908</v>
      </c>
      <c r="B2230" t="s">
        <v>1828</v>
      </c>
      <c r="C2230" t="s">
        <v>1829</v>
      </c>
      <c r="E2230" t="s">
        <v>4746</v>
      </c>
      <c r="F2230" s="9">
        <v>14</v>
      </c>
      <c r="G2230" s="9">
        <v>0</v>
      </c>
      <c r="H2230" s="9">
        <v>14</v>
      </c>
      <c r="I2230" s="8">
        <v>56.88</v>
      </c>
      <c r="J2230" s="8">
        <v>796.32</v>
      </c>
    </row>
    <row r="2231" spans="1:10" x14ac:dyDescent="0.25">
      <c r="A2231" t="s">
        <v>2908</v>
      </c>
      <c r="B2231" t="s">
        <v>1828</v>
      </c>
      <c r="C2231" t="s">
        <v>1829</v>
      </c>
      <c r="E2231" t="s">
        <v>820</v>
      </c>
      <c r="F2231" s="9">
        <v>5</v>
      </c>
      <c r="G2231" s="9">
        <v>1</v>
      </c>
      <c r="H2231" s="9">
        <v>4</v>
      </c>
      <c r="I2231" s="8">
        <v>56.88</v>
      </c>
      <c r="J2231" s="8">
        <v>284.39999999999998</v>
      </c>
    </row>
    <row r="2232" spans="1:10" x14ac:dyDescent="0.25">
      <c r="A2232" t="s">
        <v>2908</v>
      </c>
      <c r="B2232" t="s">
        <v>1828</v>
      </c>
      <c r="C2232" t="s">
        <v>1829</v>
      </c>
      <c r="E2232" t="s">
        <v>15</v>
      </c>
      <c r="F2232" s="9">
        <v>8</v>
      </c>
      <c r="G2232" s="9">
        <v>8</v>
      </c>
      <c r="H2232" s="9">
        <v>0</v>
      </c>
      <c r="I2232" s="8">
        <v>55.175600000000003</v>
      </c>
      <c r="J2232" s="8">
        <v>441.40480000000002</v>
      </c>
    </row>
    <row r="2233" spans="1:10" x14ac:dyDescent="0.25">
      <c r="A2233" t="s">
        <v>2908</v>
      </c>
      <c r="B2233" t="s">
        <v>1828</v>
      </c>
      <c r="C2233" t="s">
        <v>1829</v>
      </c>
      <c r="E2233" t="s">
        <v>109</v>
      </c>
      <c r="F2233" s="9">
        <v>1</v>
      </c>
      <c r="G2233" s="9">
        <v>0</v>
      </c>
      <c r="H2233" s="9">
        <v>1</v>
      </c>
      <c r="I2233" s="8">
        <v>56.88</v>
      </c>
      <c r="J2233" s="8">
        <v>56.88</v>
      </c>
    </row>
    <row r="2234" spans="1:10" x14ac:dyDescent="0.25">
      <c r="A2234" t="s">
        <v>5000</v>
      </c>
      <c r="B2234" t="s">
        <v>5001</v>
      </c>
      <c r="C2234" t="s">
        <v>5002</v>
      </c>
      <c r="E2234" t="s">
        <v>861</v>
      </c>
      <c r="F2234" s="9">
        <v>1</v>
      </c>
      <c r="G2234" s="9">
        <v>0</v>
      </c>
      <c r="H2234" s="9">
        <v>1</v>
      </c>
      <c r="I2234" s="8">
        <v>46.75</v>
      </c>
      <c r="J2234" s="8">
        <v>46.75</v>
      </c>
    </row>
    <row r="2235" spans="1:10" x14ac:dyDescent="0.25">
      <c r="A2235" t="s">
        <v>2854</v>
      </c>
      <c r="B2235" t="s">
        <v>1830</v>
      </c>
      <c r="C2235" t="s">
        <v>1831</v>
      </c>
      <c r="E2235" t="s">
        <v>4746</v>
      </c>
      <c r="F2235" s="9">
        <v>88</v>
      </c>
      <c r="G2235" s="9">
        <v>5</v>
      </c>
      <c r="H2235" s="9">
        <v>83</v>
      </c>
      <c r="I2235" s="8">
        <v>21.82</v>
      </c>
      <c r="J2235" s="8">
        <v>1920.16</v>
      </c>
    </row>
    <row r="2236" spans="1:10" x14ac:dyDescent="0.25">
      <c r="A2236" t="s">
        <v>2854</v>
      </c>
      <c r="B2236" t="s">
        <v>1830</v>
      </c>
      <c r="C2236" t="s">
        <v>1831</v>
      </c>
      <c r="E2236" t="s">
        <v>109</v>
      </c>
      <c r="F2236" s="9">
        <v>62</v>
      </c>
      <c r="G2236" s="9">
        <v>0</v>
      </c>
      <c r="H2236" s="9">
        <v>62</v>
      </c>
      <c r="I2236" s="8">
        <v>21.82</v>
      </c>
      <c r="J2236" s="8">
        <v>1352.84</v>
      </c>
    </row>
    <row r="2237" spans="1:10" x14ac:dyDescent="0.25">
      <c r="A2237" t="s">
        <v>2854</v>
      </c>
      <c r="B2237" t="s">
        <v>1830</v>
      </c>
      <c r="C2237" t="s">
        <v>1831</v>
      </c>
      <c r="E2237" t="s">
        <v>186</v>
      </c>
      <c r="F2237" s="9">
        <v>72</v>
      </c>
      <c r="G2237" s="9">
        <v>0</v>
      </c>
      <c r="H2237" s="9">
        <v>72</v>
      </c>
      <c r="I2237" s="8">
        <v>20.688400000000001</v>
      </c>
      <c r="J2237" s="8">
        <v>1489.5648000000001</v>
      </c>
    </row>
    <row r="2238" spans="1:10" x14ac:dyDescent="0.25">
      <c r="A2238" t="s">
        <v>2854</v>
      </c>
      <c r="B2238" t="s">
        <v>1830</v>
      </c>
      <c r="C2238" t="s">
        <v>1831</v>
      </c>
      <c r="E2238" t="s">
        <v>113</v>
      </c>
      <c r="F2238" s="9">
        <v>85</v>
      </c>
      <c r="G2238" s="9">
        <v>2</v>
      </c>
      <c r="H2238" s="9">
        <v>83</v>
      </c>
      <c r="I2238" s="8">
        <v>22.26</v>
      </c>
      <c r="J2238" s="8">
        <v>1892.1</v>
      </c>
    </row>
    <row r="2239" spans="1:10" x14ac:dyDescent="0.25">
      <c r="A2239" t="s">
        <v>2854</v>
      </c>
      <c r="B2239" t="s">
        <v>1830</v>
      </c>
      <c r="C2239" t="s">
        <v>1831</v>
      </c>
      <c r="E2239" t="s">
        <v>1201</v>
      </c>
      <c r="F2239" s="9">
        <v>22</v>
      </c>
      <c r="G2239" s="9">
        <v>22</v>
      </c>
      <c r="H2239" s="9">
        <v>0</v>
      </c>
      <c r="I2239" s="8">
        <v>21.0305</v>
      </c>
      <c r="J2239" s="8">
        <v>462.67099999999999</v>
      </c>
    </row>
    <row r="2240" spans="1:10" x14ac:dyDescent="0.25">
      <c r="A2240" t="s">
        <v>2854</v>
      </c>
      <c r="B2240" t="s">
        <v>1830</v>
      </c>
      <c r="C2240" t="s">
        <v>1831</v>
      </c>
      <c r="E2240" t="s">
        <v>106</v>
      </c>
      <c r="F2240" s="9">
        <v>160</v>
      </c>
      <c r="G2240" s="9">
        <v>5</v>
      </c>
      <c r="H2240" s="9">
        <v>155</v>
      </c>
      <c r="I2240" s="8">
        <v>21.82</v>
      </c>
      <c r="J2240" s="8">
        <v>3491.2</v>
      </c>
    </row>
    <row r="2241" spans="1:10" x14ac:dyDescent="0.25">
      <c r="A2241" t="s">
        <v>2854</v>
      </c>
      <c r="B2241" t="s">
        <v>1830</v>
      </c>
      <c r="C2241" t="s">
        <v>1831</v>
      </c>
      <c r="E2241" t="s">
        <v>861</v>
      </c>
      <c r="F2241" s="9">
        <v>5</v>
      </c>
      <c r="G2241" s="9">
        <v>0</v>
      </c>
      <c r="H2241" s="9">
        <v>5</v>
      </c>
      <c r="I2241" s="8">
        <v>20.688400000000001</v>
      </c>
      <c r="J2241" s="8">
        <v>103.44199999999999</v>
      </c>
    </row>
    <row r="2242" spans="1:10" x14ac:dyDescent="0.25">
      <c r="A2242" t="s">
        <v>2854</v>
      </c>
      <c r="B2242" t="s">
        <v>1830</v>
      </c>
      <c r="C2242" t="s">
        <v>1831</v>
      </c>
      <c r="E2242" t="s">
        <v>108</v>
      </c>
      <c r="F2242" s="9">
        <v>2</v>
      </c>
      <c r="G2242" s="9">
        <v>0</v>
      </c>
      <c r="H2242" s="9">
        <v>2</v>
      </c>
      <c r="I2242" s="8">
        <v>21.82</v>
      </c>
      <c r="J2242" s="8">
        <v>43.64</v>
      </c>
    </row>
    <row r="2243" spans="1:10" x14ac:dyDescent="0.25">
      <c r="A2243" t="s">
        <v>2854</v>
      </c>
      <c r="B2243" t="s">
        <v>1830</v>
      </c>
      <c r="C2243" t="s">
        <v>1831</v>
      </c>
      <c r="E2243" t="s">
        <v>820</v>
      </c>
      <c r="F2243" s="9">
        <v>18</v>
      </c>
      <c r="G2243" s="9">
        <v>7</v>
      </c>
      <c r="H2243" s="9">
        <v>11</v>
      </c>
      <c r="I2243" s="8">
        <v>21.82</v>
      </c>
      <c r="J2243" s="8">
        <v>392.76</v>
      </c>
    </row>
    <row r="2244" spans="1:10" x14ac:dyDescent="0.25">
      <c r="A2244" t="s">
        <v>2854</v>
      </c>
      <c r="B2244" t="s">
        <v>1830</v>
      </c>
      <c r="C2244" t="s">
        <v>1831</v>
      </c>
      <c r="E2244" t="s">
        <v>15</v>
      </c>
      <c r="F2244" s="9">
        <v>42</v>
      </c>
      <c r="G2244" s="9">
        <v>17</v>
      </c>
      <c r="H2244" s="9">
        <v>25</v>
      </c>
      <c r="I2244" s="8">
        <v>21.1633</v>
      </c>
      <c r="J2244" s="8">
        <v>888.85860000000002</v>
      </c>
    </row>
    <row r="2245" spans="1:10" x14ac:dyDescent="0.25">
      <c r="A2245" t="s">
        <v>5003</v>
      </c>
      <c r="B2245" t="s">
        <v>5004</v>
      </c>
      <c r="C2245" t="s">
        <v>5005</v>
      </c>
      <c r="E2245" t="s">
        <v>861</v>
      </c>
      <c r="F2245" s="9">
        <v>1</v>
      </c>
      <c r="G2245" s="9">
        <v>0</v>
      </c>
      <c r="H2245" s="9">
        <v>1</v>
      </c>
      <c r="I2245" s="8">
        <v>46.75</v>
      </c>
      <c r="J2245" s="8">
        <v>46.75</v>
      </c>
    </row>
    <row r="2246" spans="1:10" x14ac:dyDescent="0.25">
      <c r="A2246" t="s">
        <v>3052</v>
      </c>
      <c r="B2246" t="s">
        <v>1832</v>
      </c>
      <c r="C2246" t="s">
        <v>1833</v>
      </c>
      <c r="E2246" t="s">
        <v>752</v>
      </c>
      <c r="F2246" s="9">
        <v>2</v>
      </c>
      <c r="G2246" s="9">
        <v>0</v>
      </c>
      <c r="H2246" s="9">
        <v>2</v>
      </c>
      <c r="I2246" s="8">
        <v>174.63239999999999</v>
      </c>
      <c r="J2246" s="8">
        <v>349.26479999999998</v>
      </c>
    </row>
    <row r="2247" spans="1:10" x14ac:dyDescent="0.25">
      <c r="A2247" t="s">
        <v>3052</v>
      </c>
      <c r="B2247" t="s">
        <v>1832</v>
      </c>
      <c r="C2247" t="s">
        <v>1833</v>
      </c>
      <c r="E2247" t="s">
        <v>106</v>
      </c>
      <c r="F2247" s="9">
        <v>8</v>
      </c>
      <c r="G2247" s="9">
        <v>0</v>
      </c>
      <c r="H2247" s="9">
        <v>8</v>
      </c>
      <c r="I2247" s="8">
        <v>197.14</v>
      </c>
      <c r="J2247" s="8">
        <v>1577.12</v>
      </c>
    </row>
    <row r="2248" spans="1:10" x14ac:dyDescent="0.25">
      <c r="A2248" t="s">
        <v>3052</v>
      </c>
      <c r="B2248" t="s">
        <v>1832</v>
      </c>
      <c r="C2248" t="s">
        <v>1833</v>
      </c>
      <c r="E2248" t="s">
        <v>15</v>
      </c>
      <c r="F2248" s="9">
        <v>5</v>
      </c>
      <c r="G2248" s="9">
        <v>5</v>
      </c>
      <c r="H2248" s="9">
        <v>0</v>
      </c>
      <c r="I2248" s="8">
        <v>197.1421</v>
      </c>
      <c r="J2248" s="8">
        <v>985.71050000000002</v>
      </c>
    </row>
    <row r="2249" spans="1:10" x14ac:dyDescent="0.25">
      <c r="A2249" t="s">
        <v>537</v>
      </c>
      <c r="B2249" t="s">
        <v>416</v>
      </c>
      <c r="C2249" t="s">
        <v>417</v>
      </c>
      <c r="E2249" t="s">
        <v>1201</v>
      </c>
      <c r="F2249" s="9">
        <v>10</v>
      </c>
      <c r="G2249" s="9">
        <v>10</v>
      </c>
      <c r="H2249" s="9">
        <v>0</v>
      </c>
      <c r="I2249" s="8">
        <v>193.0299</v>
      </c>
      <c r="J2249" s="8">
        <v>1930.299</v>
      </c>
    </row>
    <row r="2250" spans="1:10" x14ac:dyDescent="0.25">
      <c r="A2250" t="s">
        <v>537</v>
      </c>
      <c r="B2250" t="s">
        <v>416</v>
      </c>
      <c r="C2250" t="s">
        <v>417</v>
      </c>
      <c r="E2250" t="s">
        <v>820</v>
      </c>
      <c r="F2250" s="9">
        <v>5</v>
      </c>
      <c r="G2250" s="9">
        <v>5</v>
      </c>
      <c r="H2250" s="9">
        <v>0</v>
      </c>
      <c r="I2250" s="8">
        <v>200.26</v>
      </c>
      <c r="J2250" s="8">
        <v>1001.3</v>
      </c>
    </row>
    <row r="2251" spans="1:10" x14ac:dyDescent="0.25">
      <c r="A2251" t="s">
        <v>537</v>
      </c>
      <c r="B2251" t="s">
        <v>416</v>
      </c>
      <c r="C2251" t="s">
        <v>417</v>
      </c>
      <c r="E2251" t="s">
        <v>861</v>
      </c>
      <c r="F2251" s="9">
        <v>9</v>
      </c>
      <c r="G2251" s="9">
        <v>2</v>
      </c>
      <c r="H2251" s="9">
        <v>7</v>
      </c>
      <c r="I2251" s="8">
        <v>200.26</v>
      </c>
      <c r="J2251" s="8">
        <v>1802.34</v>
      </c>
    </row>
    <row r="2252" spans="1:10" x14ac:dyDescent="0.25">
      <c r="A2252" t="s">
        <v>537</v>
      </c>
      <c r="B2252" t="s">
        <v>416</v>
      </c>
      <c r="C2252" t="s">
        <v>417</v>
      </c>
      <c r="E2252" t="s">
        <v>113</v>
      </c>
      <c r="F2252" s="9">
        <v>16</v>
      </c>
      <c r="G2252" s="9">
        <v>1</v>
      </c>
      <c r="H2252" s="9">
        <v>15</v>
      </c>
      <c r="I2252" s="8">
        <v>201.77440000000001</v>
      </c>
      <c r="J2252" s="8">
        <v>3228.3904000000002</v>
      </c>
    </row>
    <row r="2253" spans="1:10" x14ac:dyDescent="0.25">
      <c r="A2253" t="s">
        <v>537</v>
      </c>
      <c r="B2253" t="s">
        <v>416</v>
      </c>
      <c r="C2253" t="s">
        <v>417</v>
      </c>
      <c r="E2253" t="s">
        <v>4746</v>
      </c>
      <c r="F2253" s="9">
        <v>13</v>
      </c>
      <c r="G2253" s="9">
        <v>7</v>
      </c>
      <c r="H2253" s="9">
        <v>6</v>
      </c>
      <c r="I2253" s="8">
        <v>200.26</v>
      </c>
      <c r="J2253" s="8">
        <v>2603.38</v>
      </c>
    </row>
    <row r="2254" spans="1:10" x14ac:dyDescent="0.25">
      <c r="A2254" t="s">
        <v>537</v>
      </c>
      <c r="B2254" t="s">
        <v>416</v>
      </c>
      <c r="C2254" t="s">
        <v>417</v>
      </c>
      <c r="E2254" t="s">
        <v>109</v>
      </c>
      <c r="F2254" s="9">
        <v>17</v>
      </c>
      <c r="G2254" s="9">
        <v>2</v>
      </c>
      <c r="H2254" s="9">
        <v>15</v>
      </c>
      <c r="I2254" s="8">
        <v>200.26</v>
      </c>
      <c r="J2254" s="8">
        <v>3404.42</v>
      </c>
    </row>
    <row r="2255" spans="1:10" x14ac:dyDescent="0.25">
      <c r="A2255" t="s">
        <v>537</v>
      </c>
      <c r="B2255" t="s">
        <v>416</v>
      </c>
      <c r="C2255" t="s">
        <v>417</v>
      </c>
      <c r="E2255" t="s">
        <v>106</v>
      </c>
      <c r="F2255" s="9">
        <v>52</v>
      </c>
      <c r="G2255" s="9">
        <v>20</v>
      </c>
      <c r="H2255" s="9">
        <v>32</v>
      </c>
      <c r="I2255" s="8">
        <v>200.26</v>
      </c>
      <c r="J2255" s="8">
        <v>10413.52</v>
      </c>
    </row>
    <row r="2256" spans="1:10" x14ac:dyDescent="0.25">
      <c r="A2256" t="s">
        <v>537</v>
      </c>
      <c r="B2256" t="s">
        <v>416</v>
      </c>
      <c r="C2256" t="s">
        <v>417</v>
      </c>
      <c r="E2256" t="s">
        <v>15</v>
      </c>
      <c r="F2256" s="9">
        <v>36</v>
      </c>
      <c r="G2256" s="9">
        <v>28</v>
      </c>
      <c r="H2256" s="9">
        <v>8</v>
      </c>
      <c r="I2256" s="8">
        <v>200.25899999999999</v>
      </c>
      <c r="J2256" s="8">
        <v>7209.3239999999996</v>
      </c>
    </row>
    <row r="2257" spans="1:10" x14ac:dyDescent="0.25">
      <c r="A2257" t="s">
        <v>537</v>
      </c>
      <c r="B2257" t="s">
        <v>416</v>
      </c>
      <c r="C2257" t="s">
        <v>417</v>
      </c>
      <c r="E2257" t="s">
        <v>1597</v>
      </c>
      <c r="F2257" s="9">
        <v>2</v>
      </c>
      <c r="G2257" s="9">
        <v>0</v>
      </c>
      <c r="H2257" s="9">
        <v>2</v>
      </c>
      <c r="I2257" s="8">
        <v>200.26</v>
      </c>
      <c r="J2257" s="8">
        <v>400.52</v>
      </c>
    </row>
    <row r="2258" spans="1:10" x14ac:dyDescent="0.25">
      <c r="A2258" t="s">
        <v>559</v>
      </c>
      <c r="B2258" t="s">
        <v>418</v>
      </c>
      <c r="C2258" t="s">
        <v>1834</v>
      </c>
      <c r="E2258" t="s">
        <v>752</v>
      </c>
      <c r="F2258" s="9">
        <v>2</v>
      </c>
      <c r="G2258" s="9">
        <v>0</v>
      </c>
      <c r="H2258" s="9">
        <v>2</v>
      </c>
      <c r="I2258" s="8">
        <v>188.6497</v>
      </c>
      <c r="J2258" s="8">
        <v>377.29939999999999</v>
      </c>
    </row>
    <row r="2259" spans="1:10" x14ac:dyDescent="0.25">
      <c r="A2259" t="s">
        <v>559</v>
      </c>
      <c r="B2259" t="s">
        <v>418</v>
      </c>
      <c r="C2259" t="s">
        <v>1834</v>
      </c>
      <c r="E2259" t="s">
        <v>113</v>
      </c>
      <c r="F2259" s="9">
        <v>175</v>
      </c>
      <c r="G2259" s="9">
        <v>11</v>
      </c>
      <c r="H2259" s="9">
        <v>164</v>
      </c>
      <c r="I2259" s="8">
        <v>188.6497</v>
      </c>
      <c r="J2259" s="8">
        <v>33013.697500000002</v>
      </c>
    </row>
    <row r="2260" spans="1:10" x14ac:dyDescent="0.25">
      <c r="A2260" t="s">
        <v>559</v>
      </c>
      <c r="B2260" t="s">
        <v>418</v>
      </c>
      <c r="C2260" t="s">
        <v>1834</v>
      </c>
      <c r="E2260" t="s">
        <v>4746</v>
      </c>
      <c r="F2260" s="9">
        <v>171</v>
      </c>
      <c r="G2260" s="9">
        <v>4</v>
      </c>
      <c r="H2260" s="9">
        <v>167</v>
      </c>
      <c r="I2260" s="8">
        <v>177.66</v>
      </c>
      <c r="J2260" s="8">
        <v>30379.86</v>
      </c>
    </row>
    <row r="2261" spans="1:10" x14ac:dyDescent="0.25">
      <c r="A2261" t="s">
        <v>559</v>
      </c>
      <c r="B2261" t="s">
        <v>418</v>
      </c>
      <c r="C2261" t="s">
        <v>1834</v>
      </c>
      <c r="E2261" t="s">
        <v>820</v>
      </c>
      <c r="F2261" s="9">
        <v>12</v>
      </c>
      <c r="G2261" s="9">
        <v>12</v>
      </c>
      <c r="H2261" s="9">
        <v>0</v>
      </c>
      <c r="I2261" s="8">
        <v>174.4239</v>
      </c>
      <c r="J2261" s="8">
        <v>2093.0868</v>
      </c>
    </row>
    <row r="2262" spans="1:10" x14ac:dyDescent="0.25">
      <c r="A2262" t="s">
        <v>559</v>
      </c>
      <c r="B2262" t="s">
        <v>418</v>
      </c>
      <c r="C2262" t="s">
        <v>1834</v>
      </c>
      <c r="E2262" t="s">
        <v>106</v>
      </c>
      <c r="F2262" s="9">
        <v>282</v>
      </c>
      <c r="G2262" s="9">
        <v>11</v>
      </c>
      <c r="H2262" s="9">
        <v>271</v>
      </c>
      <c r="I2262" s="8">
        <v>178.89</v>
      </c>
      <c r="J2262" s="8">
        <v>50446.98</v>
      </c>
    </row>
    <row r="2263" spans="1:10" x14ac:dyDescent="0.25">
      <c r="A2263" t="s">
        <v>559</v>
      </c>
      <c r="B2263" t="s">
        <v>418</v>
      </c>
      <c r="C2263" t="s">
        <v>1834</v>
      </c>
      <c r="E2263" t="s">
        <v>109</v>
      </c>
      <c r="F2263" s="9">
        <v>63</v>
      </c>
      <c r="G2263" s="9">
        <v>0</v>
      </c>
      <c r="H2263" s="9">
        <v>63</v>
      </c>
      <c r="I2263" s="8">
        <v>177.66</v>
      </c>
      <c r="J2263" s="8">
        <v>11192.58</v>
      </c>
    </row>
    <row r="2264" spans="1:10" x14ac:dyDescent="0.25">
      <c r="A2264" t="s">
        <v>559</v>
      </c>
      <c r="B2264" t="s">
        <v>418</v>
      </c>
      <c r="C2264" t="s">
        <v>1834</v>
      </c>
      <c r="E2264" t="s">
        <v>186</v>
      </c>
      <c r="F2264" s="9">
        <v>107</v>
      </c>
      <c r="G2264" s="9">
        <v>0</v>
      </c>
      <c r="H2264" s="9">
        <v>107</v>
      </c>
      <c r="I2264" s="8">
        <v>170.1061</v>
      </c>
      <c r="J2264" s="8">
        <v>18201.352699999999</v>
      </c>
    </row>
    <row r="2265" spans="1:10" x14ac:dyDescent="0.25">
      <c r="A2265" t="s">
        <v>559</v>
      </c>
      <c r="B2265" t="s">
        <v>418</v>
      </c>
      <c r="C2265" t="s">
        <v>1834</v>
      </c>
      <c r="E2265" t="s">
        <v>1201</v>
      </c>
      <c r="F2265" s="9">
        <v>11</v>
      </c>
      <c r="G2265" s="9">
        <v>11</v>
      </c>
      <c r="H2265" s="9">
        <v>0</v>
      </c>
      <c r="I2265" s="8">
        <v>171.2483</v>
      </c>
      <c r="J2265" s="8">
        <v>1883.7312999999999</v>
      </c>
    </row>
    <row r="2266" spans="1:10" x14ac:dyDescent="0.25">
      <c r="A2266" t="s">
        <v>559</v>
      </c>
      <c r="B2266" t="s">
        <v>418</v>
      </c>
      <c r="C2266" t="s">
        <v>1834</v>
      </c>
      <c r="E2266" t="s">
        <v>861</v>
      </c>
      <c r="F2266" s="9">
        <v>5</v>
      </c>
      <c r="G2266" s="9">
        <v>0</v>
      </c>
      <c r="H2266" s="9">
        <v>5</v>
      </c>
      <c r="I2266" s="8">
        <v>177.66</v>
      </c>
      <c r="J2266" s="8">
        <v>888.3</v>
      </c>
    </row>
    <row r="2267" spans="1:10" x14ac:dyDescent="0.25">
      <c r="A2267" t="s">
        <v>559</v>
      </c>
      <c r="B2267" t="s">
        <v>418</v>
      </c>
      <c r="C2267" t="s">
        <v>1834</v>
      </c>
      <c r="E2267" t="s">
        <v>15</v>
      </c>
      <c r="F2267" s="9">
        <v>31</v>
      </c>
      <c r="G2267" s="9">
        <v>26</v>
      </c>
      <c r="H2267" s="9">
        <v>5</v>
      </c>
      <c r="I2267" s="8">
        <v>180.3655</v>
      </c>
      <c r="J2267" s="8">
        <v>5591.3305</v>
      </c>
    </row>
    <row r="2268" spans="1:10" x14ac:dyDescent="0.25">
      <c r="A2268" t="s">
        <v>559</v>
      </c>
      <c r="B2268" t="s">
        <v>418</v>
      </c>
      <c r="C2268" t="s">
        <v>1834</v>
      </c>
      <c r="E2268" t="s">
        <v>1597</v>
      </c>
      <c r="F2268" s="9">
        <v>5</v>
      </c>
      <c r="G2268" s="9">
        <v>0</v>
      </c>
      <c r="H2268" s="9">
        <v>5</v>
      </c>
      <c r="I2268" s="8">
        <v>177.66</v>
      </c>
      <c r="J2268" s="8">
        <v>888.3</v>
      </c>
    </row>
    <row r="2269" spans="1:10" x14ac:dyDescent="0.25">
      <c r="A2269" t="s">
        <v>3676</v>
      </c>
      <c r="B2269" t="s">
        <v>1835</v>
      </c>
      <c r="C2269" t="s">
        <v>420</v>
      </c>
      <c r="E2269" t="s">
        <v>861</v>
      </c>
      <c r="F2269" s="9">
        <v>8</v>
      </c>
      <c r="G2269" s="9">
        <v>0</v>
      </c>
      <c r="H2269" s="9">
        <v>8</v>
      </c>
      <c r="I2269" s="8">
        <v>73.529399999999995</v>
      </c>
      <c r="J2269" s="8">
        <v>588.23519999999996</v>
      </c>
    </row>
    <row r="2270" spans="1:10" x14ac:dyDescent="0.25">
      <c r="A2270" t="s">
        <v>3676</v>
      </c>
      <c r="B2270" t="s">
        <v>1835</v>
      </c>
      <c r="C2270" t="s">
        <v>420</v>
      </c>
      <c r="E2270" t="s">
        <v>752</v>
      </c>
      <c r="F2270" s="9">
        <v>2</v>
      </c>
      <c r="G2270" s="9">
        <v>0</v>
      </c>
      <c r="H2270" s="9">
        <v>2</v>
      </c>
      <c r="I2270" s="8">
        <v>73.529399999999995</v>
      </c>
      <c r="J2270" s="8">
        <v>147.05879999999999</v>
      </c>
    </row>
    <row r="2271" spans="1:10" x14ac:dyDescent="0.25">
      <c r="A2271" t="s">
        <v>3676</v>
      </c>
      <c r="B2271" t="s">
        <v>1835</v>
      </c>
      <c r="C2271" t="s">
        <v>420</v>
      </c>
      <c r="E2271" t="s">
        <v>108</v>
      </c>
      <c r="F2271" s="9">
        <v>1</v>
      </c>
      <c r="G2271" s="9">
        <v>0</v>
      </c>
      <c r="H2271" s="9">
        <v>1</v>
      </c>
      <c r="I2271" s="8">
        <v>0</v>
      </c>
      <c r="J2271" s="8">
        <v>0</v>
      </c>
    </row>
    <row r="2272" spans="1:10" x14ac:dyDescent="0.25">
      <c r="A2272" t="s">
        <v>3676</v>
      </c>
      <c r="B2272" t="s">
        <v>1835</v>
      </c>
      <c r="C2272" t="s">
        <v>420</v>
      </c>
      <c r="E2272" t="s">
        <v>4746</v>
      </c>
      <c r="F2272" s="9">
        <v>0</v>
      </c>
      <c r="G2272" s="9">
        <v>0</v>
      </c>
      <c r="H2272" s="9">
        <v>0</v>
      </c>
      <c r="I2272" s="8">
        <v>23.38</v>
      </c>
      <c r="J2272" s="8">
        <v>0</v>
      </c>
    </row>
    <row r="2273" spans="1:10" x14ac:dyDescent="0.25">
      <c r="A2273" t="s">
        <v>448</v>
      </c>
      <c r="B2273" t="s">
        <v>419</v>
      </c>
      <c r="C2273" t="s">
        <v>420</v>
      </c>
      <c r="E2273" t="s">
        <v>109</v>
      </c>
      <c r="F2273" s="9">
        <v>35</v>
      </c>
      <c r="G2273" s="9">
        <v>0</v>
      </c>
      <c r="H2273" s="9">
        <v>35</v>
      </c>
      <c r="I2273" s="8">
        <v>23.38</v>
      </c>
      <c r="J2273" s="8">
        <v>818.3</v>
      </c>
    </row>
    <row r="2274" spans="1:10" x14ac:dyDescent="0.25">
      <c r="A2274" t="s">
        <v>448</v>
      </c>
      <c r="B2274" t="s">
        <v>419</v>
      </c>
      <c r="C2274" t="s">
        <v>420</v>
      </c>
      <c r="E2274" t="s">
        <v>106</v>
      </c>
      <c r="F2274" s="9">
        <v>156</v>
      </c>
      <c r="G2274" s="9">
        <v>10</v>
      </c>
      <c r="H2274" s="9">
        <v>146</v>
      </c>
      <c r="I2274" s="8">
        <v>23.38</v>
      </c>
      <c r="J2274" s="8">
        <v>3647.28</v>
      </c>
    </row>
    <row r="2275" spans="1:10" x14ac:dyDescent="0.25">
      <c r="A2275" t="s">
        <v>448</v>
      </c>
      <c r="B2275" t="s">
        <v>419</v>
      </c>
      <c r="C2275" t="s">
        <v>420</v>
      </c>
      <c r="E2275" t="s">
        <v>1201</v>
      </c>
      <c r="F2275" s="9">
        <v>10</v>
      </c>
      <c r="G2275" s="9">
        <v>10</v>
      </c>
      <c r="H2275" s="9">
        <v>0</v>
      </c>
      <c r="I2275" s="8">
        <v>22.532699999999998</v>
      </c>
      <c r="J2275" s="8">
        <v>225.327</v>
      </c>
    </row>
    <row r="2276" spans="1:10" x14ac:dyDescent="0.25">
      <c r="A2276" t="s">
        <v>448</v>
      </c>
      <c r="B2276" t="s">
        <v>419</v>
      </c>
      <c r="C2276" t="s">
        <v>420</v>
      </c>
      <c r="E2276" t="s">
        <v>861</v>
      </c>
      <c r="F2276" s="9">
        <v>2</v>
      </c>
      <c r="G2276" s="9">
        <v>2</v>
      </c>
      <c r="H2276" s="9">
        <v>0</v>
      </c>
      <c r="I2276" s="8">
        <v>23.38</v>
      </c>
      <c r="J2276" s="8">
        <v>46.76</v>
      </c>
    </row>
    <row r="2277" spans="1:10" x14ac:dyDescent="0.25">
      <c r="A2277" t="s">
        <v>448</v>
      </c>
      <c r="B2277" t="s">
        <v>419</v>
      </c>
      <c r="C2277" t="s">
        <v>420</v>
      </c>
      <c r="E2277" t="s">
        <v>113</v>
      </c>
      <c r="F2277" s="9">
        <v>46</v>
      </c>
      <c r="G2277" s="9">
        <v>2</v>
      </c>
      <c r="H2277" s="9">
        <v>44</v>
      </c>
      <c r="I2277" s="8">
        <v>23.38</v>
      </c>
      <c r="J2277" s="8">
        <v>1075.48</v>
      </c>
    </row>
    <row r="2278" spans="1:10" x14ac:dyDescent="0.25">
      <c r="A2278" t="s">
        <v>448</v>
      </c>
      <c r="B2278" t="s">
        <v>419</v>
      </c>
      <c r="C2278" t="s">
        <v>420</v>
      </c>
      <c r="E2278" t="s">
        <v>820</v>
      </c>
      <c r="F2278" s="9">
        <v>1</v>
      </c>
      <c r="G2278" s="9">
        <v>1</v>
      </c>
      <c r="H2278" s="9">
        <v>0</v>
      </c>
      <c r="I2278" s="8">
        <v>23.38</v>
      </c>
      <c r="J2278" s="8">
        <v>23.38</v>
      </c>
    </row>
    <row r="2279" spans="1:10" x14ac:dyDescent="0.25">
      <c r="A2279" t="s">
        <v>448</v>
      </c>
      <c r="B2279" t="s">
        <v>419</v>
      </c>
      <c r="C2279" t="s">
        <v>420</v>
      </c>
      <c r="E2279" t="s">
        <v>4746</v>
      </c>
      <c r="F2279" s="9">
        <v>73</v>
      </c>
      <c r="G2279" s="9">
        <v>2</v>
      </c>
      <c r="H2279" s="9">
        <v>71</v>
      </c>
      <c r="I2279" s="8">
        <v>23.38</v>
      </c>
      <c r="J2279" s="8">
        <v>1706.74</v>
      </c>
    </row>
    <row r="2280" spans="1:10" x14ac:dyDescent="0.25">
      <c r="A2280" t="s">
        <v>448</v>
      </c>
      <c r="B2280" t="s">
        <v>419</v>
      </c>
      <c r="C2280" t="s">
        <v>420</v>
      </c>
      <c r="E2280" t="s">
        <v>15</v>
      </c>
      <c r="F2280" s="9">
        <v>35</v>
      </c>
      <c r="G2280" s="9">
        <v>15</v>
      </c>
      <c r="H2280" s="9">
        <v>20</v>
      </c>
      <c r="I2280" s="8">
        <v>23.3765</v>
      </c>
      <c r="J2280" s="8">
        <v>818.17750000000001</v>
      </c>
    </row>
    <row r="2281" spans="1:10" x14ac:dyDescent="0.25">
      <c r="A2281" t="s">
        <v>3677</v>
      </c>
      <c r="B2281" t="s">
        <v>1836</v>
      </c>
      <c r="C2281" t="s">
        <v>422</v>
      </c>
      <c r="E2281" t="s">
        <v>861</v>
      </c>
      <c r="F2281" s="9">
        <v>1</v>
      </c>
      <c r="G2281" s="9">
        <v>0</v>
      </c>
      <c r="H2281" s="9">
        <v>1</v>
      </c>
      <c r="I2281" s="8">
        <v>73.529399999999995</v>
      </c>
      <c r="J2281" s="8">
        <v>73.529399999999995</v>
      </c>
    </row>
    <row r="2282" spans="1:10" x14ac:dyDescent="0.25">
      <c r="A2282" t="s">
        <v>3677</v>
      </c>
      <c r="B2282" t="s">
        <v>1836</v>
      </c>
      <c r="C2282" t="s">
        <v>422</v>
      </c>
      <c r="E2282" t="s">
        <v>752</v>
      </c>
      <c r="F2282" s="9">
        <v>2</v>
      </c>
      <c r="G2282" s="9">
        <v>0</v>
      </c>
      <c r="H2282" s="9">
        <v>2</v>
      </c>
      <c r="I2282" s="8">
        <v>71.582499999999996</v>
      </c>
      <c r="J2282" s="8">
        <v>143.16499999999999</v>
      </c>
    </row>
    <row r="2283" spans="1:10" x14ac:dyDescent="0.25">
      <c r="A2283" t="s">
        <v>3677</v>
      </c>
      <c r="B2283" t="s">
        <v>1836</v>
      </c>
      <c r="C2283" t="s">
        <v>422</v>
      </c>
      <c r="E2283" t="s">
        <v>108</v>
      </c>
      <c r="F2283" s="9">
        <v>2</v>
      </c>
      <c r="G2283" s="9">
        <v>0</v>
      </c>
      <c r="H2283" s="9">
        <v>2</v>
      </c>
      <c r="I2283" s="8">
        <v>23.38</v>
      </c>
      <c r="J2283" s="8">
        <v>46.76</v>
      </c>
    </row>
    <row r="2284" spans="1:10" x14ac:dyDescent="0.25">
      <c r="A2284" t="s">
        <v>569</v>
      </c>
      <c r="B2284" t="s">
        <v>421</v>
      </c>
      <c r="C2284" t="s">
        <v>422</v>
      </c>
      <c r="E2284" t="s">
        <v>113</v>
      </c>
      <c r="F2284" s="9">
        <v>87</v>
      </c>
      <c r="G2284" s="9">
        <v>1</v>
      </c>
      <c r="H2284" s="9">
        <v>86</v>
      </c>
      <c r="I2284" s="8">
        <v>23.38</v>
      </c>
      <c r="J2284" s="8">
        <v>2034.06</v>
      </c>
    </row>
    <row r="2285" spans="1:10" x14ac:dyDescent="0.25">
      <c r="A2285" t="s">
        <v>569</v>
      </c>
      <c r="B2285" t="s">
        <v>421</v>
      </c>
      <c r="C2285" t="s">
        <v>422</v>
      </c>
      <c r="E2285" t="s">
        <v>106</v>
      </c>
      <c r="F2285" s="9">
        <v>42</v>
      </c>
      <c r="G2285" s="9">
        <v>5</v>
      </c>
      <c r="H2285" s="9">
        <v>37</v>
      </c>
      <c r="I2285" s="8">
        <v>23.38</v>
      </c>
      <c r="J2285" s="8">
        <v>981.96</v>
      </c>
    </row>
    <row r="2286" spans="1:10" x14ac:dyDescent="0.25">
      <c r="A2286" t="s">
        <v>569</v>
      </c>
      <c r="B2286" t="s">
        <v>421</v>
      </c>
      <c r="C2286" t="s">
        <v>422</v>
      </c>
      <c r="E2286" t="s">
        <v>4746</v>
      </c>
      <c r="F2286" s="9">
        <v>2</v>
      </c>
      <c r="G2286" s="9">
        <v>0</v>
      </c>
      <c r="H2286" s="9">
        <v>2</v>
      </c>
      <c r="I2286" s="8">
        <v>22.033300000000001</v>
      </c>
      <c r="J2286" s="8">
        <v>44.066600000000001</v>
      </c>
    </row>
    <row r="2287" spans="1:10" x14ac:dyDescent="0.25">
      <c r="A2287" t="s">
        <v>569</v>
      </c>
      <c r="B2287" t="s">
        <v>421</v>
      </c>
      <c r="C2287" t="s">
        <v>422</v>
      </c>
      <c r="E2287" t="s">
        <v>119</v>
      </c>
      <c r="F2287" s="9">
        <v>1</v>
      </c>
      <c r="G2287" s="9">
        <v>0</v>
      </c>
      <c r="H2287" s="9">
        <v>1</v>
      </c>
      <c r="I2287" s="8">
        <v>22.950500000000002</v>
      </c>
      <c r="J2287" s="8">
        <v>22.950500000000002</v>
      </c>
    </row>
    <row r="2288" spans="1:10" x14ac:dyDescent="0.25">
      <c r="A2288" t="s">
        <v>569</v>
      </c>
      <c r="B2288" t="s">
        <v>421</v>
      </c>
      <c r="C2288" t="s">
        <v>422</v>
      </c>
      <c r="E2288" t="s">
        <v>1201</v>
      </c>
      <c r="F2288" s="9">
        <v>11</v>
      </c>
      <c r="G2288" s="9">
        <v>11</v>
      </c>
      <c r="H2288" s="9">
        <v>0</v>
      </c>
      <c r="I2288" s="8">
        <v>22.532699999999998</v>
      </c>
      <c r="J2288" s="8">
        <v>247.8597</v>
      </c>
    </row>
    <row r="2289" spans="1:10" x14ac:dyDescent="0.25">
      <c r="A2289" t="s">
        <v>569</v>
      </c>
      <c r="B2289" t="s">
        <v>421</v>
      </c>
      <c r="C2289" t="s">
        <v>422</v>
      </c>
      <c r="E2289" t="s">
        <v>4746</v>
      </c>
      <c r="F2289" s="9">
        <v>210</v>
      </c>
      <c r="G2289" s="9">
        <v>1</v>
      </c>
      <c r="H2289" s="9">
        <v>209</v>
      </c>
      <c r="I2289" s="8">
        <v>23.38</v>
      </c>
      <c r="J2289" s="8">
        <v>4909.8</v>
      </c>
    </row>
    <row r="2290" spans="1:10" x14ac:dyDescent="0.25">
      <c r="A2290" t="s">
        <v>569</v>
      </c>
      <c r="B2290" t="s">
        <v>421</v>
      </c>
      <c r="C2290" t="s">
        <v>422</v>
      </c>
      <c r="E2290" t="s">
        <v>820</v>
      </c>
      <c r="F2290" s="9">
        <v>3</v>
      </c>
      <c r="G2290" s="9">
        <v>3</v>
      </c>
      <c r="H2290" s="9">
        <v>0</v>
      </c>
      <c r="I2290" s="8">
        <v>23.38</v>
      </c>
      <c r="J2290" s="8">
        <v>70.14</v>
      </c>
    </row>
    <row r="2291" spans="1:10" x14ac:dyDescent="0.25">
      <c r="A2291" t="s">
        <v>569</v>
      </c>
      <c r="B2291" t="s">
        <v>421</v>
      </c>
      <c r="C2291" t="s">
        <v>422</v>
      </c>
      <c r="E2291" t="s">
        <v>109</v>
      </c>
      <c r="F2291" s="9">
        <v>13</v>
      </c>
      <c r="G2291" s="9">
        <v>0</v>
      </c>
      <c r="H2291" s="9">
        <v>13</v>
      </c>
      <c r="I2291" s="8">
        <v>23.38</v>
      </c>
      <c r="J2291" s="8">
        <v>303.94</v>
      </c>
    </row>
    <row r="2292" spans="1:10" x14ac:dyDescent="0.25">
      <c r="A2292" t="s">
        <v>569</v>
      </c>
      <c r="B2292" t="s">
        <v>421</v>
      </c>
      <c r="C2292" t="s">
        <v>422</v>
      </c>
      <c r="E2292" t="s">
        <v>15</v>
      </c>
      <c r="F2292" s="9">
        <v>25</v>
      </c>
      <c r="G2292" s="9">
        <v>20</v>
      </c>
      <c r="H2292" s="9">
        <v>5</v>
      </c>
      <c r="I2292" s="8">
        <v>23.3765</v>
      </c>
      <c r="J2292" s="8">
        <v>584.41250000000002</v>
      </c>
    </row>
    <row r="2293" spans="1:10" x14ac:dyDescent="0.25">
      <c r="A2293" t="s">
        <v>5006</v>
      </c>
      <c r="B2293" t="s">
        <v>5007</v>
      </c>
      <c r="C2293" t="s">
        <v>5008</v>
      </c>
      <c r="E2293" t="s">
        <v>861</v>
      </c>
      <c r="F2293" s="9">
        <v>2</v>
      </c>
      <c r="G2293" s="9">
        <v>0</v>
      </c>
      <c r="H2293" s="9">
        <v>2</v>
      </c>
      <c r="I2293" s="8">
        <v>46.75</v>
      </c>
      <c r="J2293" s="8">
        <v>93.5</v>
      </c>
    </row>
    <row r="2294" spans="1:10" x14ac:dyDescent="0.25">
      <c r="A2294" t="s">
        <v>5009</v>
      </c>
      <c r="B2294" t="s">
        <v>5010</v>
      </c>
      <c r="C2294" t="s">
        <v>5011</v>
      </c>
      <c r="E2294" t="s">
        <v>861</v>
      </c>
      <c r="F2294" s="9">
        <v>2</v>
      </c>
      <c r="G2294" s="9">
        <v>0</v>
      </c>
      <c r="H2294" s="9">
        <v>2</v>
      </c>
      <c r="I2294" s="8">
        <v>46.75</v>
      </c>
      <c r="J2294" s="8">
        <v>93.5</v>
      </c>
    </row>
    <row r="2295" spans="1:10" x14ac:dyDescent="0.25">
      <c r="A2295" t="s">
        <v>5012</v>
      </c>
      <c r="B2295" t="s">
        <v>5013</v>
      </c>
      <c r="C2295" t="s">
        <v>5014</v>
      </c>
      <c r="E2295" t="s">
        <v>861</v>
      </c>
      <c r="F2295" s="9">
        <v>1</v>
      </c>
      <c r="G2295" s="9">
        <v>0</v>
      </c>
      <c r="H2295" s="9">
        <v>1</v>
      </c>
      <c r="I2295" s="8">
        <v>46.75</v>
      </c>
      <c r="J2295" s="8">
        <v>46.75</v>
      </c>
    </row>
    <row r="2296" spans="1:10" x14ac:dyDescent="0.25">
      <c r="A2296" t="s">
        <v>5015</v>
      </c>
      <c r="B2296" t="s">
        <v>5016</v>
      </c>
      <c r="C2296" t="s">
        <v>5017</v>
      </c>
      <c r="E2296" t="s">
        <v>861</v>
      </c>
      <c r="F2296" s="9">
        <v>1</v>
      </c>
      <c r="G2296" s="9">
        <v>0</v>
      </c>
      <c r="H2296" s="9">
        <v>1</v>
      </c>
      <c r="I2296" s="8">
        <v>46.75</v>
      </c>
      <c r="J2296" s="8">
        <v>46.75</v>
      </c>
    </row>
    <row r="2297" spans="1:10" x14ac:dyDescent="0.25">
      <c r="A2297" t="s">
        <v>5018</v>
      </c>
      <c r="B2297" t="s">
        <v>5019</v>
      </c>
      <c r="C2297" t="s">
        <v>5020</v>
      </c>
      <c r="E2297" t="s">
        <v>861</v>
      </c>
      <c r="F2297" s="9">
        <v>1</v>
      </c>
      <c r="G2297" s="9">
        <v>0</v>
      </c>
      <c r="H2297" s="9">
        <v>1</v>
      </c>
      <c r="I2297" s="8">
        <v>46.75</v>
      </c>
      <c r="J2297" s="8">
        <v>46.75</v>
      </c>
    </row>
    <row r="2298" spans="1:10" x14ac:dyDescent="0.25">
      <c r="A2298" t="s">
        <v>5021</v>
      </c>
      <c r="B2298" t="s">
        <v>5022</v>
      </c>
      <c r="C2298" t="s">
        <v>5023</v>
      </c>
      <c r="E2298" t="s">
        <v>861</v>
      </c>
      <c r="F2298" s="9">
        <v>2</v>
      </c>
      <c r="G2298" s="9">
        <v>0</v>
      </c>
      <c r="H2298" s="9">
        <v>2</v>
      </c>
      <c r="I2298" s="8">
        <v>46.75</v>
      </c>
      <c r="J2298" s="8">
        <v>93.5</v>
      </c>
    </row>
    <row r="2299" spans="1:10" x14ac:dyDescent="0.25">
      <c r="A2299" t="s">
        <v>5024</v>
      </c>
      <c r="B2299" t="s">
        <v>5025</v>
      </c>
      <c r="C2299" t="s">
        <v>5026</v>
      </c>
      <c r="E2299" t="s">
        <v>861</v>
      </c>
      <c r="F2299" s="9">
        <v>1</v>
      </c>
      <c r="G2299" s="9">
        <v>0</v>
      </c>
      <c r="H2299" s="9">
        <v>1</v>
      </c>
      <c r="I2299" s="8">
        <v>46.75</v>
      </c>
      <c r="J2299" s="8">
        <v>46.75</v>
      </c>
    </row>
    <row r="2300" spans="1:10" x14ac:dyDescent="0.25">
      <c r="A2300" t="s">
        <v>5027</v>
      </c>
      <c r="B2300" t="s">
        <v>5028</v>
      </c>
      <c r="C2300" t="s">
        <v>5029</v>
      </c>
      <c r="E2300" t="s">
        <v>861</v>
      </c>
      <c r="F2300" s="9">
        <v>2</v>
      </c>
      <c r="G2300" s="9">
        <v>0</v>
      </c>
      <c r="H2300" s="9">
        <v>2</v>
      </c>
      <c r="I2300" s="8">
        <v>46.75</v>
      </c>
      <c r="J2300" s="8">
        <v>93.5</v>
      </c>
    </row>
    <row r="2301" spans="1:10" x14ac:dyDescent="0.25">
      <c r="A2301" t="s">
        <v>3678</v>
      </c>
      <c r="B2301" t="s">
        <v>1837</v>
      </c>
      <c r="C2301" t="s">
        <v>1838</v>
      </c>
      <c r="D2301" t="s">
        <v>840</v>
      </c>
      <c r="E2301" t="s">
        <v>4746</v>
      </c>
      <c r="F2301" s="9">
        <v>2</v>
      </c>
      <c r="G2301" s="9">
        <v>1</v>
      </c>
      <c r="H2301" s="9">
        <v>1</v>
      </c>
      <c r="I2301" s="8">
        <v>11.967499999999999</v>
      </c>
      <c r="J2301" s="8">
        <v>23.934999999999999</v>
      </c>
    </row>
    <row r="2302" spans="1:10" x14ac:dyDescent="0.25">
      <c r="A2302" t="s">
        <v>3678</v>
      </c>
      <c r="B2302" t="s">
        <v>1837</v>
      </c>
      <c r="C2302" t="s">
        <v>1838</v>
      </c>
      <c r="D2302" t="s">
        <v>840</v>
      </c>
      <c r="E2302" t="s">
        <v>113</v>
      </c>
      <c r="F2302" s="9">
        <v>4</v>
      </c>
      <c r="G2302" s="9">
        <v>0</v>
      </c>
      <c r="H2302" s="9">
        <v>4</v>
      </c>
      <c r="I2302" s="8">
        <v>11.967499999999999</v>
      </c>
      <c r="J2302" s="8">
        <v>47.87</v>
      </c>
    </row>
    <row r="2303" spans="1:10" x14ac:dyDescent="0.25">
      <c r="A2303" t="s">
        <v>3678</v>
      </c>
      <c r="B2303" t="s">
        <v>1837</v>
      </c>
      <c r="C2303" t="s">
        <v>1838</v>
      </c>
      <c r="D2303" t="s">
        <v>840</v>
      </c>
      <c r="E2303" t="s">
        <v>186</v>
      </c>
      <c r="F2303" s="9">
        <v>26</v>
      </c>
      <c r="G2303" s="9">
        <v>0</v>
      </c>
      <c r="H2303" s="9">
        <v>26</v>
      </c>
      <c r="I2303" s="8">
        <v>11.0726</v>
      </c>
      <c r="J2303" s="8">
        <v>287.88760000000002</v>
      </c>
    </row>
    <row r="2304" spans="1:10" x14ac:dyDescent="0.25">
      <c r="A2304" t="s">
        <v>3678</v>
      </c>
      <c r="B2304" t="s">
        <v>1837</v>
      </c>
      <c r="C2304" t="s">
        <v>1838</v>
      </c>
      <c r="D2304" t="s">
        <v>840</v>
      </c>
      <c r="E2304" t="s">
        <v>109</v>
      </c>
      <c r="F2304" s="9">
        <v>2</v>
      </c>
      <c r="G2304" s="9">
        <v>0</v>
      </c>
      <c r="H2304" s="9">
        <v>2</v>
      </c>
      <c r="I2304" s="8">
        <v>11.0726</v>
      </c>
      <c r="J2304" s="8">
        <v>22.145199999999999</v>
      </c>
    </row>
    <row r="2305" spans="1:10" x14ac:dyDescent="0.25">
      <c r="A2305" t="s">
        <v>3678</v>
      </c>
      <c r="B2305" t="s">
        <v>1837</v>
      </c>
      <c r="C2305" t="s">
        <v>1838</v>
      </c>
      <c r="D2305" t="s">
        <v>840</v>
      </c>
      <c r="E2305" t="s">
        <v>106</v>
      </c>
      <c r="F2305" s="9">
        <v>3</v>
      </c>
      <c r="G2305" s="9">
        <v>0</v>
      </c>
      <c r="H2305" s="9">
        <v>3</v>
      </c>
      <c r="I2305" s="8">
        <v>11.967499999999999</v>
      </c>
      <c r="J2305" s="8">
        <v>35.902500000000003</v>
      </c>
    </row>
    <row r="2306" spans="1:10" x14ac:dyDescent="0.25">
      <c r="A2306" t="s">
        <v>3679</v>
      </c>
      <c r="B2306" t="s">
        <v>1839</v>
      </c>
      <c r="C2306" t="s">
        <v>1840</v>
      </c>
      <c r="D2306" t="s">
        <v>843</v>
      </c>
      <c r="E2306" t="s">
        <v>113</v>
      </c>
      <c r="F2306" s="9">
        <v>14</v>
      </c>
      <c r="G2306" s="9">
        <v>0</v>
      </c>
      <c r="H2306" s="9">
        <v>14</v>
      </c>
      <c r="I2306" s="8">
        <v>11.967499999999999</v>
      </c>
      <c r="J2306" s="8">
        <v>167.54499999999999</v>
      </c>
    </row>
    <row r="2307" spans="1:10" x14ac:dyDescent="0.25">
      <c r="A2307" t="s">
        <v>3679</v>
      </c>
      <c r="B2307" t="s">
        <v>1839</v>
      </c>
      <c r="C2307" t="s">
        <v>1840</v>
      </c>
      <c r="D2307" t="s">
        <v>843</v>
      </c>
      <c r="E2307" t="s">
        <v>4746</v>
      </c>
      <c r="F2307" s="9">
        <v>2</v>
      </c>
      <c r="G2307" s="9">
        <v>0</v>
      </c>
      <c r="H2307" s="9">
        <v>2</v>
      </c>
      <c r="I2307" s="8">
        <v>11.967499999999999</v>
      </c>
      <c r="J2307" s="8">
        <v>23.934999999999999</v>
      </c>
    </row>
    <row r="2308" spans="1:10" x14ac:dyDescent="0.25">
      <c r="A2308" t="s">
        <v>3679</v>
      </c>
      <c r="B2308" t="s">
        <v>1839</v>
      </c>
      <c r="C2308" t="s">
        <v>1840</v>
      </c>
      <c r="D2308" t="s">
        <v>843</v>
      </c>
      <c r="E2308" t="s">
        <v>186</v>
      </c>
      <c r="F2308" s="9">
        <v>12</v>
      </c>
      <c r="G2308" s="9">
        <v>0</v>
      </c>
      <c r="H2308" s="9">
        <v>12</v>
      </c>
      <c r="I2308" s="8">
        <v>11.0726</v>
      </c>
      <c r="J2308" s="8">
        <v>132.87119999999999</v>
      </c>
    </row>
    <row r="2309" spans="1:10" x14ac:dyDescent="0.25">
      <c r="A2309" t="s">
        <v>3679</v>
      </c>
      <c r="B2309" t="s">
        <v>1839</v>
      </c>
      <c r="C2309" t="s">
        <v>1840</v>
      </c>
      <c r="D2309" t="s">
        <v>843</v>
      </c>
      <c r="E2309" t="s">
        <v>106</v>
      </c>
      <c r="F2309" s="9">
        <v>22</v>
      </c>
      <c r="G2309" s="9">
        <v>0</v>
      </c>
      <c r="H2309" s="9">
        <v>22</v>
      </c>
      <c r="I2309" s="8">
        <v>12.44</v>
      </c>
      <c r="J2309" s="8">
        <v>273.68</v>
      </c>
    </row>
    <row r="2310" spans="1:10" x14ac:dyDescent="0.25">
      <c r="A2310" t="s">
        <v>3680</v>
      </c>
      <c r="B2310" t="s">
        <v>1841</v>
      </c>
      <c r="C2310" t="s">
        <v>1842</v>
      </c>
      <c r="D2310" t="s">
        <v>846</v>
      </c>
      <c r="E2310" t="s">
        <v>113</v>
      </c>
      <c r="F2310" s="9">
        <v>10</v>
      </c>
      <c r="G2310" s="9">
        <v>0</v>
      </c>
      <c r="H2310" s="9">
        <v>10</v>
      </c>
      <c r="I2310" s="8">
        <v>11.967499999999999</v>
      </c>
      <c r="J2310" s="8">
        <v>119.675</v>
      </c>
    </row>
    <row r="2311" spans="1:10" x14ac:dyDescent="0.25">
      <c r="A2311" t="s">
        <v>3680</v>
      </c>
      <c r="B2311" t="s">
        <v>1841</v>
      </c>
      <c r="C2311" t="s">
        <v>1842</v>
      </c>
      <c r="D2311" t="s">
        <v>846</v>
      </c>
      <c r="E2311" t="s">
        <v>186</v>
      </c>
      <c r="F2311" s="9">
        <v>20</v>
      </c>
      <c r="G2311" s="9">
        <v>0</v>
      </c>
      <c r="H2311" s="9">
        <v>20</v>
      </c>
      <c r="I2311" s="8">
        <v>11.0726</v>
      </c>
      <c r="J2311" s="8">
        <v>221.452</v>
      </c>
    </row>
    <row r="2312" spans="1:10" x14ac:dyDescent="0.25">
      <c r="A2312" t="s">
        <v>3680</v>
      </c>
      <c r="B2312" t="s">
        <v>1841</v>
      </c>
      <c r="C2312" t="s">
        <v>1842</v>
      </c>
      <c r="D2312" t="s">
        <v>846</v>
      </c>
      <c r="E2312" t="s">
        <v>109</v>
      </c>
      <c r="F2312" s="9">
        <v>1</v>
      </c>
      <c r="G2312" s="9">
        <v>0</v>
      </c>
      <c r="H2312" s="9">
        <v>1</v>
      </c>
      <c r="I2312" s="8">
        <v>11.0726</v>
      </c>
      <c r="J2312" s="8">
        <v>11.0726</v>
      </c>
    </row>
    <row r="2313" spans="1:10" x14ac:dyDescent="0.25">
      <c r="A2313" t="s">
        <v>3680</v>
      </c>
      <c r="B2313" t="s">
        <v>1841</v>
      </c>
      <c r="C2313" t="s">
        <v>1842</v>
      </c>
      <c r="D2313" t="s">
        <v>846</v>
      </c>
      <c r="E2313" t="s">
        <v>106</v>
      </c>
      <c r="F2313" s="9">
        <v>4</v>
      </c>
      <c r="G2313" s="9">
        <v>0</v>
      </c>
      <c r="H2313" s="9">
        <v>4</v>
      </c>
      <c r="I2313" s="8">
        <v>12.44</v>
      </c>
      <c r="J2313" s="8">
        <v>49.76</v>
      </c>
    </row>
    <row r="2314" spans="1:10" x14ac:dyDescent="0.25">
      <c r="A2314" t="s">
        <v>3680</v>
      </c>
      <c r="B2314" t="s">
        <v>1841</v>
      </c>
      <c r="C2314" t="s">
        <v>1842</v>
      </c>
      <c r="D2314" t="s">
        <v>846</v>
      </c>
      <c r="E2314" t="s">
        <v>4746</v>
      </c>
      <c r="F2314" s="9">
        <v>3</v>
      </c>
      <c r="G2314" s="9">
        <v>0</v>
      </c>
      <c r="H2314" s="9">
        <v>3</v>
      </c>
      <c r="I2314" s="8">
        <v>11.967499999999999</v>
      </c>
      <c r="J2314" s="8">
        <v>35.902500000000003</v>
      </c>
    </row>
    <row r="2315" spans="1:10" x14ac:dyDescent="0.25">
      <c r="A2315" t="s">
        <v>3681</v>
      </c>
      <c r="B2315" t="s">
        <v>1843</v>
      </c>
      <c r="C2315" t="s">
        <v>1844</v>
      </c>
      <c r="D2315" t="s">
        <v>849</v>
      </c>
      <c r="E2315" t="s">
        <v>113</v>
      </c>
      <c r="F2315" s="9">
        <v>6</v>
      </c>
      <c r="G2315" s="9">
        <v>0</v>
      </c>
      <c r="H2315" s="9">
        <v>6</v>
      </c>
      <c r="I2315" s="8">
        <v>11.967499999999999</v>
      </c>
      <c r="J2315" s="8">
        <v>71.805000000000007</v>
      </c>
    </row>
    <row r="2316" spans="1:10" x14ac:dyDescent="0.25">
      <c r="A2316" t="s">
        <v>3681</v>
      </c>
      <c r="B2316" t="s">
        <v>1843</v>
      </c>
      <c r="C2316" t="s">
        <v>1844</v>
      </c>
      <c r="D2316" t="s">
        <v>849</v>
      </c>
      <c r="E2316" t="s">
        <v>186</v>
      </c>
      <c r="F2316" s="9">
        <v>15</v>
      </c>
      <c r="G2316" s="9">
        <v>0</v>
      </c>
      <c r="H2316" s="9">
        <v>15</v>
      </c>
      <c r="I2316" s="8">
        <v>11.0726</v>
      </c>
      <c r="J2316" s="8">
        <v>166.089</v>
      </c>
    </row>
    <row r="2317" spans="1:10" x14ac:dyDescent="0.25">
      <c r="A2317" t="s">
        <v>3681</v>
      </c>
      <c r="B2317" t="s">
        <v>1843</v>
      </c>
      <c r="C2317" t="s">
        <v>1844</v>
      </c>
      <c r="D2317" t="s">
        <v>849</v>
      </c>
      <c r="E2317" t="s">
        <v>109</v>
      </c>
      <c r="F2317" s="9">
        <v>1</v>
      </c>
      <c r="G2317" s="9">
        <v>0</v>
      </c>
      <c r="H2317" s="9">
        <v>1</v>
      </c>
      <c r="I2317" s="8">
        <v>11.0726</v>
      </c>
      <c r="J2317" s="8">
        <v>11.0726</v>
      </c>
    </row>
    <row r="2318" spans="1:10" x14ac:dyDescent="0.25">
      <c r="A2318" t="s">
        <v>3681</v>
      </c>
      <c r="B2318" t="s">
        <v>1843</v>
      </c>
      <c r="C2318" t="s">
        <v>1844</v>
      </c>
      <c r="D2318" t="s">
        <v>849</v>
      </c>
      <c r="E2318" t="s">
        <v>4746</v>
      </c>
      <c r="F2318" s="9">
        <v>4</v>
      </c>
      <c r="G2318" s="9">
        <v>0</v>
      </c>
      <c r="H2318" s="9">
        <v>4</v>
      </c>
      <c r="I2318" s="8">
        <v>12.44</v>
      </c>
      <c r="J2318" s="8">
        <v>49.76</v>
      </c>
    </row>
    <row r="2319" spans="1:10" x14ac:dyDescent="0.25">
      <c r="A2319" t="s">
        <v>3681</v>
      </c>
      <c r="B2319" t="s">
        <v>1843</v>
      </c>
      <c r="C2319" t="s">
        <v>1844</v>
      </c>
      <c r="D2319" t="s">
        <v>849</v>
      </c>
      <c r="E2319" t="s">
        <v>106</v>
      </c>
      <c r="F2319" s="9">
        <v>1</v>
      </c>
      <c r="G2319" s="9">
        <v>0</v>
      </c>
      <c r="H2319" s="9">
        <v>1</v>
      </c>
      <c r="I2319" s="8">
        <v>12.44</v>
      </c>
      <c r="J2319" s="8">
        <v>12.44</v>
      </c>
    </row>
    <row r="2320" spans="1:10" x14ac:dyDescent="0.25">
      <c r="A2320" t="s">
        <v>3682</v>
      </c>
      <c r="B2320" t="s">
        <v>1845</v>
      </c>
      <c r="C2320" t="s">
        <v>1846</v>
      </c>
      <c r="D2320" t="s">
        <v>852</v>
      </c>
      <c r="E2320" t="s">
        <v>109</v>
      </c>
      <c r="F2320" s="9">
        <v>2</v>
      </c>
      <c r="G2320" s="9">
        <v>0</v>
      </c>
      <c r="H2320" s="9">
        <v>2</v>
      </c>
      <c r="I2320" s="8">
        <v>11.0726</v>
      </c>
      <c r="J2320" s="8">
        <v>22.145199999999999</v>
      </c>
    </row>
    <row r="2321" spans="1:10" x14ac:dyDescent="0.25">
      <c r="A2321" t="s">
        <v>3682</v>
      </c>
      <c r="B2321" t="s">
        <v>1845</v>
      </c>
      <c r="C2321" t="s">
        <v>1846</v>
      </c>
      <c r="D2321" t="s">
        <v>852</v>
      </c>
      <c r="E2321" t="s">
        <v>113</v>
      </c>
      <c r="F2321" s="9">
        <v>4</v>
      </c>
      <c r="G2321" s="9">
        <v>2</v>
      </c>
      <c r="H2321" s="9">
        <v>2</v>
      </c>
      <c r="I2321" s="8">
        <v>11.967499999999999</v>
      </c>
      <c r="J2321" s="8">
        <v>47.87</v>
      </c>
    </row>
    <row r="2322" spans="1:10" x14ac:dyDescent="0.25">
      <c r="A2322" t="s">
        <v>3682</v>
      </c>
      <c r="B2322" t="s">
        <v>1845</v>
      </c>
      <c r="C2322" t="s">
        <v>1846</v>
      </c>
      <c r="D2322" t="s">
        <v>852</v>
      </c>
      <c r="E2322" t="s">
        <v>106</v>
      </c>
      <c r="F2322" s="9">
        <v>6</v>
      </c>
      <c r="G2322" s="9">
        <v>0</v>
      </c>
      <c r="H2322" s="9">
        <v>6</v>
      </c>
      <c r="I2322" s="8">
        <v>12.44</v>
      </c>
      <c r="J2322" s="8">
        <v>74.64</v>
      </c>
    </row>
    <row r="2323" spans="1:10" x14ac:dyDescent="0.25">
      <c r="A2323" t="s">
        <v>3682</v>
      </c>
      <c r="B2323" t="s">
        <v>1845</v>
      </c>
      <c r="C2323" t="s">
        <v>1846</v>
      </c>
      <c r="D2323" t="s">
        <v>852</v>
      </c>
      <c r="E2323" t="s">
        <v>4746</v>
      </c>
      <c r="F2323" s="9">
        <v>3</v>
      </c>
      <c r="G2323" s="9">
        <v>0</v>
      </c>
      <c r="H2323" s="9">
        <v>3</v>
      </c>
      <c r="I2323" s="8">
        <v>11.967499999999999</v>
      </c>
      <c r="J2323" s="8">
        <v>35.902500000000003</v>
      </c>
    </row>
    <row r="2324" spans="1:10" x14ac:dyDescent="0.25">
      <c r="A2324" t="s">
        <v>3683</v>
      </c>
      <c r="B2324" t="s">
        <v>1847</v>
      </c>
      <c r="C2324" t="s">
        <v>1848</v>
      </c>
      <c r="E2324" t="s">
        <v>752</v>
      </c>
      <c r="F2324" s="9">
        <v>0</v>
      </c>
      <c r="G2324" s="9">
        <v>0</v>
      </c>
      <c r="H2324" s="9">
        <v>0</v>
      </c>
      <c r="I2324" s="8">
        <v>0</v>
      </c>
      <c r="J2324" s="8">
        <v>0</v>
      </c>
    </row>
    <row r="2325" spans="1:10" x14ac:dyDescent="0.25">
      <c r="A2325" t="s">
        <v>3684</v>
      </c>
      <c r="B2325" t="s">
        <v>1849</v>
      </c>
      <c r="C2325" t="s">
        <v>830</v>
      </c>
      <c r="E2325" t="s">
        <v>106</v>
      </c>
      <c r="F2325" s="9">
        <v>7</v>
      </c>
      <c r="G2325" s="9">
        <v>1</v>
      </c>
      <c r="H2325" s="9">
        <v>6</v>
      </c>
      <c r="I2325" s="8">
        <v>35.450000000000003</v>
      </c>
      <c r="J2325" s="8">
        <v>248.15</v>
      </c>
    </row>
    <row r="2326" spans="1:10" x14ac:dyDescent="0.25">
      <c r="A2326" t="s">
        <v>3684</v>
      </c>
      <c r="B2326" t="s">
        <v>1849</v>
      </c>
      <c r="C2326" t="s">
        <v>830</v>
      </c>
      <c r="E2326" t="s">
        <v>113</v>
      </c>
      <c r="F2326" s="9">
        <v>1</v>
      </c>
      <c r="G2326" s="9">
        <v>0</v>
      </c>
      <c r="H2326" s="9">
        <v>1</v>
      </c>
      <c r="I2326" s="8">
        <v>35.546999999999997</v>
      </c>
      <c r="J2326" s="8">
        <v>35.546999999999997</v>
      </c>
    </row>
    <row r="2327" spans="1:10" x14ac:dyDescent="0.25">
      <c r="A2327" t="s">
        <v>3684</v>
      </c>
      <c r="B2327" t="s">
        <v>1849</v>
      </c>
      <c r="C2327" t="s">
        <v>830</v>
      </c>
      <c r="E2327" t="s">
        <v>109</v>
      </c>
      <c r="F2327" s="9">
        <v>1</v>
      </c>
      <c r="G2327" s="9">
        <v>1</v>
      </c>
      <c r="H2327" s="9">
        <v>0</v>
      </c>
      <c r="I2327" s="8">
        <v>35.450000000000003</v>
      </c>
      <c r="J2327" s="8">
        <v>35.450000000000003</v>
      </c>
    </row>
    <row r="2328" spans="1:10" x14ac:dyDescent="0.25">
      <c r="A2328" t="s">
        <v>3684</v>
      </c>
      <c r="B2328" t="s">
        <v>1849</v>
      </c>
      <c r="C2328" t="s">
        <v>830</v>
      </c>
      <c r="E2328" t="s">
        <v>4746</v>
      </c>
      <c r="F2328" s="9">
        <v>4</v>
      </c>
      <c r="G2328" s="9">
        <v>0</v>
      </c>
      <c r="H2328" s="9">
        <v>4</v>
      </c>
      <c r="I2328" s="8">
        <v>35.4544</v>
      </c>
      <c r="J2328" s="8">
        <v>141.8176</v>
      </c>
    </row>
    <row r="2329" spans="1:10" x14ac:dyDescent="0.25">
      <c r="A2329" t="s">
        <v>607</v>
      </c>
      <c r="B2329" t="s">
        <v>423</v>
      </c>
      <c r="C2329" t="s">
        <v>3748</v>
      </c>
      <c r="E2329" t="s">
        <v>106</v>
      </c>
      <c r="F2329" s="9">
        <v>5</v>
      </c>
      <c r="G2329" s="9">
        <v>1</v>
      </c>
      <c r="H2329" s="9">
        <v>4</v>
      </c>
      <c r="I2329" s="8">
        <v>201.58</v>
      </c>
      <c r="J2329" s="8">
        <v>1007.9</v>
      </c>
    </row>
    <row r="2330" spans="1:10" x14ac:dyDescent="0.25">
      <c r="A2330" t="s">
        <v>607</v>
      </c>
      <c r="B2330" t="s">
        <v>423</v>
      </c>
      <c r="C2330" t="s">
        <v>3748</v>
      </c>
      <c r="E2330" t="s">
        <v>109</v>
      </c>
      <c r="F2330" s="9">
        <v>4</v>
      </c>
      <c r="G2330" s="9">
        <v>0</v>
      </c>
      <c r="H2330" s="9">
        <v>4</v>
      </c>
      <c r="I2330" s="8">
        <v>201.58</v>
      </c>
      <c r="J2330" s="8">
        <v>806.32</v>
      </c>
    </row>
    <row r="2331" spans="1:10" x14ac:dyDescent="0.25">
      <c r="A2331" t="s">
        <v>607</v>
      </c>
      <c r="B2331" t="s">
        <v>423</v>
      </c>
      <c r="C2331" t="s">
        <v>3748</v>
      </c>
      <c r="E2331" t="s">
        <v>113</v>
      </c>
      <c r="F2331" s="9">
        <v>9</v>
      </c>
      <c r="G2331" s="9">
        <v>3</v>
      </c>
      <c r="H2331" s="9">
        <v>6</v>
      </c>
      <c r="I2331" s="8">
        <v>201.58369999999999</v>
      </c>
      <c r="J2331" s="8">
        <v>1814.2533000000001</v>
      </c>
    </row>
    <row r="2332" spans="1:10" x14ac:dyDescent="0.25">
      <c r="A2332" t="s">
        <v>2786</v>
      </c>
      <c r="B2332" t="s">
        <v>1850</v>
      </c>
      <c r="C2332" t="s">
        <v>834</v>
      </c>
      <c r="E2332" t="s">
        <v>861</v>
      </c>
      <c r="F2332" s="9">
        <v>6</v>
      </c>
      <c r="G2332" s="9">
        <v>0</v>
      </c>
      <c r="H2332" s="9">
        <v>6</v>
      </c>
      <c r="I2332" s="8">
        <v>115.1233</v>
      </c>
      <c r="J2332" s="8">
        <v>690.73979999999995</v>
      </c>
    </row>
    <row r="2333" spans="1:10" x14ac:dyDescent="0.25">
      <c r="A2333" t="s">
        <v>2786</v>
      </c>
      <c r="B2333" t="s">
        <v>1850</v>
      </c>
      <c r="C2333" t="s">
        <v>834</v>
      </c>
      <c r="E2333" t="s">
        <v>752</v>
      </c>
      <c r="F2333" s="9">
        <v>1</v>
      </c>
      <c r="G2333" s="9">
        <v>0</v>
      </c>
      <c r="H2333" s="9">
        <v>1</v>
      </c>
      <c r="I2333" s="8">
        <v>232.04400000000001</v>
      </c>
      <c r="J2333" s="8">
        <v>232.04400000000001</v>
      </c>
    </row>
    <row r="2334" spans="1:10" x14ac:dyDescent="0.25">
      <c r="A2334" t="s">
        <v>2786</v>
      </c>
      <c r="B2334" t="s">
        <v>1850</v>
      </c>
      <c r="C2334" t="s">
        <v>834</v>
      </c>
      <c r="E2334" t="s">
        <v>113</v>
      </c>
      <c r="F2334" s="9">
        <v>23</v>
      </c>
      <c r="G2334" s="9">
        <v>2</v>
      </c>
      <c r="H2334" s="9">
        <v>21</v>
      </c>
      <c r="I2334" s="8">
        <v>242.10300000000001</v>
      </c>
      <c r="J2334" s="8">
        <v>5568.3689999999997</v>
      </c>
    </row>
    <row r="2335" spans="1:10" x14ac:dyDescent="0.25">
      <c r="A2335" t="s">
        <v>2786</v>
      </c>
      <c r="B2335" t="s">
        <v>1850</v>
      </c>
      <c r="C2335" t="s">
        <v>834</v>
      </c>
      <c r="E2335" t="s">
        <v>109</v>
      </c>
      <c r="F2335" s="9">
        <v>4</v>
      </c>
      <c r="G2335" s="9">
        <v>0</v>
      </c>
      <c r="H2335" s="9">
        <v>4</v>
      </c>
      <c r="I2335" s="8">
        <v>242.1</v>
      </c>
      <c r="J2335" s="8">
        <v>968.4</v>
      </c>
    </row>
    <row r="2336" spans="1:10" x14ac:dyDescent="0.25">
      <c r="A2336" t="s">
        <v>2786</v>
      </c>
      <c r="B2336" t="s">
        <v>1850</v>
      </c>
      <c r="C2336" t="s">
        <v>834</v>
      </c>
      <c r="E2336" t="s">
        <v>4746</v>
      </c>
      <c r="F2336" s="9">
        <v>25</v>
      </c>
      <c r="G2336" s="9">
        <v>1</v>
      </c>
      <c r="H2336" s="9">
        <v>24</v>
      </c>
      <c r="I2336" s="8">
        <v>242.10300000000001</v>
      </c>
      <c r="J2336" s="8">
        <v>6052.5749999999998</v>
      </c>
    </row>
    <row r="2337" spans="1:10" x14ac:dyDescent="0.25">
      <c r="A2337" t="s">
        <v>2786</v>
      </c>
      <c r="B2337" t="s">
        <v>1850</v>
      </c>
      <c r="C2337" t="s">
        <v>834</v>
      </c>
      <c r="E2337" t="s">
        <v>106</v>
      </c>
      <c r="F2337" s="9">
        <v>21</v>
      </c>
      <c r="G2337" s="9">
        <v>0</v>
      </c>
      <c r="H2337" s="9">
        <v>21</v>
      </c>
      <c r="I2337" s="8">
        <v>244.11340000000001</v>
      </c>
      <c r="J2337" s="8">
        <v>5126.3814000000002</v>
      </c>
    </row>
    <row r="2338" spans="1:10" x14ac:dyDescent="0.25">
      <c r="A2338" t="s">
        <v>3685</v>
      </c>
      <c r="B2338" t="s">
        <v>1851</v>
      </c>
      <c r="C2338" t="s">
        <v>1852</v>
      </c>
      <c r="E2338" t="s">
        <v>109</v>
      </c>
      <c r="F2338" s="9">
        <v>2</v>
      </c>
      <c r="G2338" s="9">
        <v>0</v>
      </c>
      <c r="H2338" s="9">
        <v>2</v>
      </c>
      <c r="I2338" s="8">
        <v>0</v>
      </c>
      <c r="J2338" s="8">
        <v>0</v>
      </c>
    </row>
    <row r="2339" spans="1:10" x14ac:dyDescent="0.25">
      <c r="A2339" t="s">
        <v>3686</v>
      </c>
      <c r="B2339" t="s">
        <v>1853</v>
      </c>
      <c r="C2339" t="s">
        <v>1854</v>
      </c>
      <c r="E2339" t="s">
        <v>106</v>
      </c>
      <c r="F2339" s="9">
        <v>3</v>
      </c>
      <c r="G2339" s="9">
        <v>0</v>
      </c>
      <c r="H2339" s="9">
        <v>3</v>
      </c>
      <c r="I2339" s="8">
        <v>0</v>
      </c>
      <c r="J2339" s="8">
        <v>0</v>
      </c>
    </row>
    <row r="2340" spans="1:10" x14ac:dyDescent="0.25">
      <c r="A2340" t="s">
        <v>3686</v>
      </c>
      <c r="B2340" t="s">
        <v>1853</v>
      </c>
      <c r="C2340" t="s">
        <v>1854</v>
      </c>
      <c r="E2340" t="s">
        <v>109</v>
      </c>
      <c r="F2340" s="9">
        <v>1</v>
      </c>
      <c r="G2340" s="9">
        <v>0</v>
      </c>
      <c r="H2340" s="9">
        <v>1</v>
      </c>
      <c r="I2340" s="8">
        <v>0</v>
      </c>
      <c r="J2340" s="8">
        <v>0</v>
      </c>
    </row>
    <row r="2341" spans="1:10" x14ac:dyDescent="0.25">
      <c r="A2341" t="s">
        <v>3686</v>
      </c>
      <c r="B2341" t="s">
        <v>1853</v>
      </c>
      <c r="C2341" t="s">
        <v>1854</v>
      </c>
      <c r="E2341" t="s">
        <v>113</v>
      </c>
      <c r="F2341" s="9">
        <v>1</v>
      </c>
      <c r="G2341" s="9">
        <v>0</v>
      </c>
      <c r="H2341" s="9">
        <v>1</v>
      </c>
      <c r="I2341" s="8">
        <v>23.375399999999999</v>
      </c>
      <c r="J2341" s="8">
        <v>23.375399999999999</v>
      </c>
    </row>
    <row r="2342" spans="1:10" x14ac:dyDescent="0.25">
      <c r="A2342" t="s">
        <v>3686</v>
      </c>
      <c r="B2342" t="s">
        <v>1853</v>
      </c>
      <c r="C2342" t="s">
        <v>1854</v>
      </c>
      <c r="E2342" t="s">
        <v>4746</v>
      </c>
      <c r="F2342" s="9">
        <v>2</v>
      </c>
      <c r="G2342" s="9">
        <v>0</v>
      </c>
      <c r="H2342" s="9">
        <v>2</v>
      </c>
      <c r="I2342" s="8">
        <v>23.38</v>
      </c>
      <c r="J2342" s="8">
        <v>46.76</v>
      </c>
    </row>
    <row r="2343" spans="1:10" x14ac:dyDescent="0.25">
      <c r="A2343" t="s">
        <v>3687</v>
      </c>
      <c r="B2343" t="s">
        <v>1855</v>
      </c>
      <c r="C2343" t="s">
        <v>1856</v>
      </c>
      <c r="E2343" t="s">
        <v>106</v>
      </c>
      <c r="F2343" s="9">
        <v>10</v>
      </c>
      <c r="G2343" s="9">
        <v>0</v>
      </c>
      <c r="H2343" s="9">
        <v>10</v>
      </c>
      <c r="I2343" s="8">
        <v>4.5113000000000003</v>
      </c>
      <c r="J2343" s="8">
        <v>45.113</v>
      </c>
    </row>
    <row r="2344" spans="1:10" x14ac:dyDescent="0.25">
      <c r="A2344" t="s">
        <v>3687</v>
      </c>
      <c r="B2344" t="s">
        <v>1855</v>
      </c>
      <c r="C2344" t="s">
        <v>1856</v>
      </c>
      <c r="E2344" t="s">
        <v>4746</v>
      </c>
      <c r="F2344" s="9">
        <v>10</v>
      </c>
      <c r="G2344" s="9">
        <v>0</v>
      </c>
      <c r="H2344" s="9">
        <v>10</v>
      </c>
      <c r="I2344" s="8">
        <v>4.68</v>
      </c>
      <c r="J2344" s="8">
        <v>46.8</v>
      </c>
    </row>
    <row r="2345" spans="1:10" x14ac:dyDescent="0.25">
      <c r="A2345" t="s">
        <v>3687</v>
      </c>
      <c r="B2345" t="s">
        <v>1855</v>
      </c>
      <c r="C2345" t="s">
        <v>1856</v>
      </c>
      <c r="E2345" t="s">
        <v>113</v>
      </c>
      <c r="F2345" s="9">
        <v>5</v>
      </c>
      <c r="G2345" s="9">
        <v>0</v>
      </c>
      <c r="H2345" s="9">
        <v>5</v>
      </c>
      <c r="I2345" s="8">
        <v>4.5113000000000003</v>
      </c>
      <c r="J2345" s="8">
        <v>22.5565</v>
      </c>
    </row>
    <row r="2346" spans="1:10" x14ac:dyDescent="0.25">
      <c r="A2346" t="s">
        <v>3688</v>
      </c>
      <c r="B2346" t="s">
        <v>1857</v>
      </c>
      <c r="C2346" t="s">
        <v>1858</v>
      </c>
      <c r="E2346" t="s">
        <v>4746</v>
      </c>
      <c r="F2346" s="9">
        <v>2</v>
      </c>
      <c r="G2346" s="9">
        <v>0</v>
      </c>
      <c r="H2346" s="9">
        <v>2</v>
      </c>
      <c r="I2346" s="8">
        <v>31.17</v>
      </c>
      <c r="J2346" s="8">
        <v>62.34</v>
      </c>
    </row>
    <row r="2347" spans="1:10" x14ac:dyDescent="0.25">
      <c r="A2347" t="s">
        <v>3688</v>
      </c>
      <c r="B2347" t="s">
        <v>1857</v>
      </c>
      <c r="C2347" t="s">
        <v>1858</v>
      </c>
      <c r="E2347" t="s">
        <v>109</v>
      </c>
      <c r="F2347" s="9">
        <v>1</v>
      </c>
      <c r="G2347" s="9">
        <v>0</v>
      </c>
      <c r="H2347" s="9">
        <v>1</v>
      </c>
      <c r="I2347" s="8">
        <v>0</v>
      </c>
      <c r="J2347" s="8">
        <v>0</v>
      </c>
    </row>
    <row r="2348" spans="1:10" x14ac:dyDescent="0.25">
      <c r="A2348" t="s">
        <v>3688</v>
      </c>
      <c r="B2348" t="s">
        <v>1857</v>
      </c>
      <c r="C2348" t="s">
        <v>1858</v>
      </c>
      <c r="E2348" t="s">
        <v>113</v>
      </c>
      <c r="F2348" s="9">
        <v>2</v>
      </c>
      <c r="G2348" s="9">
        <v>0</v>
      </c>
      <c r="H2348" s="9">
        <v>2</v>
      </c>
      <c r="I2348" s="8">
        <v>31.167200000000001</v>
      </c>
      <c r="J2348" s="8">
        <v>62.334400000000002</v>
      </c>
    </row>
    <row r="2349" spans="1:10" x14ac:dyDescent="0.25">
      <c r="A2349" t="s">
        <v>3688</v>
      </c>
      <c r="B2349" t="s">
        <v>1857</v>
      </c>
      <c r="C2349" t="s">
        <v>1858</v>
      </c>
      <c r="E2349" t="s">
        <v>106</v>
      </c>
      <c r="F2349" s="9">
        <v>2</v>
      </c>
      <c r="G2349" s="9">
        <v>0</v>
      </c>
      <c r="H2349" s="9">
        <v>2</v>
      </c>
      <c r="I2349" s="8">
        <v>31.17</v>
      </c>
      <c r="J2349" s="8">
        <v>62.34</v>
      </c>
    </row>
    <row r="2350" spans="1:10" x14ac:dyDescent="0.25">
      <c r="A2350" t="s">
        <v>2919</v>
      </c>
      <c r="B2350" t="s">
        <v>1859</v>
      </c>
      <c r="C2350" t="s">
        <v>1860</v>
      </c>
      <c r="E2350" t="s">
        <v>113</v>
      </c>
      <c r="F2350" s="9">
        <v>6</v>
      </c>
      <c r="G2350" s="9">
        <v>2</v>
      </c>
      <c r="H2350" s="9">
        <v>4</v>
      </c>
      <c r="I2350" s="8">
        <v>15.3727</v>
      </c>
      <c r="J2350" s="8">
        <v>92.236199999999997</v>
      </c>
    </row>
    <row r="2351" spans="1:10" x14ac:dyDescent="0.25">
      <c r="A2351" t="s">
        <v>2919</v>
      </c>
      <c r="B2351" t="s">
        <v>1859</v>
      </c>
      <c r="C2351" t="s">
        <v>1860</v>
      </c>
      <c r="E2351" t="s">
        <v>106</v>
      </c>
      <c r="F2351" s="9">
        <v>5</v>
      </c>
      <c r="G2351" s="9">
        <v>1</v>
      </c>
      <c r="H2351" s="9">
        <v>4</v>
      </c>
      <c r="I2351" s="8">
        <v>15.194800000000001</v>
      </c>
      <c r="J2351" s="8">
        <v>75.974000000000004</v>
      </c>
    </row>
    <row r="2352" spans="1:10" x14ac:dyDescent="0.25">
      <c r="A2352" t="s">
        <v>2919</v>
      </c>
      <c r="B2352" t="s">
        <v>1859</v>
      </c>
      <c r="C2352" t="s">
        <v>1860</v>
      </c>
      <c r="E2352" t="s">
        <v>4746</v>
      </c>
      <c r="F2352" s="9">
        <v>3</v>
      </c>
      <c r="G2352" s="9">
        <v>3</v>
      </c>
      <c r="H2352" s="9">
        <v>0</v>
      </c>
      <c r="I2352" s="8">
        <v>15.19</v>
      </c>
      <c r="J2352" s="8">
        <v>45.57</v>
      </c>
    </row>
    <row r="2353" spans="1:10" x14ac:dyDescent="0.25">
      <c r="A2353" t="s">
        <v>2919</v>
      </c>
      <c r="B2353" t="s">
        <v>1859</v>
      </c>
      <c r="C2353" t="s">
        <v>1860</v>
      </c>
      <c r="E2353" t="s">
        <v>109</v>
      </c>
      <c r="F2353" s="9">
        <v>2</v>
      </c>
      <c r="G2353" s="9">
        <v>0</v>
      </c>
      <c r="H2353" s="9">
        <v>2</v>
      </c>
      <c r="I2353" s="8">
        <v>15.194800000000001</v>
      </c>
      <c r="J2353" s="8">
        <v>30.389600000000002</v>
      </c>
    </row>
    <row r="2354" spans="1:10" x14ac:dyDescent="0.25">
      <c r="A2354" t="s">
        <v>3689</v>
      </c>
      <c r="B2354" t="s">
        <v>1861</v>
      </c>
      <c r="C2354" t="s">
        <v>1862</v>
      </c>
      <c r="E2354" t="s">
        <v>106</v>
      </c>
      <c r="F2354" s="9">
        <v>6</v>
      </c>
      <c r="G2354" s="9">
        <v>0</v>
      </c>
      <c r="H2354" s="9">
        <v>6</v>
      </c>
      <c r="I2354" s="8">
        <v>0</v>
      </c>
      <c r="J2354" s="8">
        <v>0</v>
      </c>
    </row>
    <row r="2355" spans="1:10" x14ac:dyDescent="0.25">
      <c r="A2355" t="s">
        <v>3689</v>
      </c>
      <c r="B2355" t="s">
        <v>1861</v>
      </c>
      <c r="C2355" t="s">
        <v>1862</v>
      </c>
      <c r="E2355" t="s">
        <v>109</v>
      </c>
      <c r="F2355" s="9">
        <v>2</v>
      </c>
      <c r="G2355" s="9">
        <v>0</v>
      </c>
      <c r="H2355" s="9">
        <v>2</v>
      </c>
      <c r="I2355" s="8">
        <v>0</v>
      </c>
      <c r="J2355" s="8">
        <v>0</v>
      </c>
    </row>
    <row r="2356" spans="1:10" x14ac:dyDescent="0.25">
      <c r="A2356" t="s">
        <v>3689</v>
      </c>
      <c r="B2356" t="s">
        <v>1861</v>
      </c>
      <c r="C2356" t="s">
        <v>1862</v>
      </c>
      <c r="E2356" t="s">
        <v>113</v>
      </c>
      <c r="F2356" s="9">
        <v>2</v>
      </c>
      <c r="G2356" s="9">
        <v>0</v>
      </c>
      <c r="H2356" s="9">
        <v>2</v>
      </c>
      <c r="I2356" s="8">
        <v>7.7918000000000003</v>
      </c>
      <c r="J2356" s="8">
        <v>15.583600000000001</v>
      </c>
    </row>
    <row r="2357" spans="1:10" x14ac:dyDescent="0.25">
      <c r="A2357" t="s">
        <v>2921</v>
      </c>
      <c r="B2357" t="s">
        <v>1863</v>
      </c>
      <c r="C2357" t="s">
        <v>3749</v>
      </c>
      <c r="E2357" t="s">
        <v>113</v>
      </c>
      <c r="F2357" s="9">
        <v>3</v>
      </c>
      <c r="G2357" s="9">
        <v>3</v>
      </c>
      <c r="H2357" s="9">
        <v>0</v>
      </c>
      <c r="I2357" s="8">
        <v>30.7455</v>
      </c>
      <c r="J2357" s="8">
        <v>92.236500000000007</v>
      </c>
    </row>
    <row r="2358" spans="1:10" x14ac:dyDescent="0.25">
      <c r="A2358" t="s">
        <v>2921</v>
      </c>
      <c r="B2358" t="s">
        <v>1863</v>
      </c>
      <c r="C2358" t="s">
        <v>3749</v>
      </c>
      <c r="E2358" t="s">
        <v>4746</v>
      </c>
      <c r="F2358" s="9">
        <v>6</v>
      </c>
      <c r="G2358" s="9">
        <v>0</v>
      </c>
      <c r="H2358" s="9">
        <v>6</v>
      </c>
      <c r="I2358" s="8">
        <v>30.389500000000002</v>
      </c>
      <c r="J2358" s="8">
        <v>182.33699999999999</v>
      </c>
    </row>
    <row r="2359" spans="1:10" x14ac:dyDescent="0.25">
      <c r="A2359" t="s">
        <v>2921</v>
      </c>
      <c r="B2359" t="s">
        <v>1863</v>
      </c>
      <c r="C2359" t="s">
        <v>3749</v>
      </c>
      <c r="E2359" t="s">
        <v>109</v>
      </c>
      <c r="F2359" s="9">
        <v>5</v>
      </c>
      <c r="G2359" s="9">
        <v>0</v>
      </c>
      <c r="H2359" s="9">
        <v>5</v>
      </c>
      <c r="I2359" s="8">
        <v>30.389500000000002</v>
      </c>
      <c r="J2359" s="8">
        <v>151.94749999999999</v>
      </c>
    </row>
    <row r="2360" spans="1:10" x14ac:dyDescent="0.25">
      <c r="A2360" t="s">
        <v>2921</v>
      </c>
      <c r="B2360" t="s">
        <v>1863</v>
      </c>
      <c r="C2360" t="s">
        <v>3749</v>
      </c>
      <c r="E2360" t="s">
        <v>106</v>
      </c>
      <c r="F2360" s="9">
        <v>10</v>
      </c>
      <c r="G2360" s="9">
        <v>2</v>
      </c>
      <c r="H2360" s="9">
        <v>8</v>
      </c>
      <c r="I2360" s="8">
        <v>30.39</v>
      </c>
      <c r="J2360" s="8">
        <v>303.89999999999998</v>
      </c>
    </row>
    <row r="2361" spans="1:10" x14ac:dyDescent="0.25">
      <c r="A2361" t="s">
        <v>2920</v>
      </c>
      <c r="B2361" t="s">
        <v>1864</v>
      </c>
      <c r="C2361" t="s">
        <v>1865</v>
      </c>
      <c r="E2361" t="s">
        <v>113</v>
      </c>
      <c r="F2361" s="9">
        <v>6</v>
      </c>
      <c r="G2361" s="9">
        <v>1</v>
      </c>
      <c r="H2361" s="9">
        <v>5</v>
      </c>
      <c r="I2361" s="8">
        <v>151.94999999999999</v>
      </c>
      <c r="J2361" s="8">
        <v>911.7</v>
      </c>
    </row>
    <row r="2362" spans="1:10" x14ac:dyDescent="0.25">
      <c r="A2362" t="s">
        <v>2920</v>
      </c>
      <c r="B2362" t="s">
        <v>1864</v>
      </c>
      <c r="C2362" t="s">
        <v>1865</v>
      </c>
      <c r="E2362" t="s">
        <v>106</v>
      </c>
      <c r="F2362" s="9">
        <v>6</v>
      </c>
      <c r="G2362" s="9">
        <v>1</v>
      </c>
      <c r="H2362" s="9">
        <v>5</v>
      </c>
      <c r="I2362" s="8">
        <v>151.94999999999999</v>
      </c>
      <c r="J2362" s="8">
        <v>911.7</v>
      </c>
    </row>
    <row r="2363" spans="1:10" x14ac:dyDescent="0.25">
      <c r="A2363" t="s">
        <v>2920</v>
      </c>
      <c r="B2363" t="s">
        <v>1864</v>
      </c>
      <c r="C2363" t="s">
        <v>1865</v>
      </c>
      <c r="E2363" t="s">
        <v>109</v>
      </c>
      <c r="F2363" s="9">
        <v>2</v>
      </c>
      <c r="G2363" s="9">
        <v>1</v>
      </c>
      <c r="H2363" s="9">
        <v>1</v>
      </c>
      <c r="I2363" s="8">
        <v>151.94749999999999</v>
      </c>
      <c r="J2363" s="8">
        <v>303.89499999999998</v>
      </c>
    </row>
    <row r="2364" spans="1:10" x14ac:dyDescent="0.25">
      <c r="A2364" t="s">
        <v>5667</v>
      </c>
      <c r="B2364" t="s">
        <v>5668</v>
      </c>
      <c r="C2364" t="s">
        <v>5669</v>
      </c>
      <c r="E2364" t="s">
        <v>109</v>
      </c>
      <c r="F2364" s="9">
        <v>1</v>
      </c>
      <c r="G2364" s="9">
        <v>0</v>
      </c>
      <c r="H2364" s="9">
        <v>1</v>
      </c>
      <c r="I2364" s="8">
        <v>0</v>
      </c>
      <c r="J2364" s="8">
        <v>0</v>
      </c>
    </row>
    <row r="2365" spans="1:10" x14ac:dyDescent="0.25">
      <c r="A2365" t="s">
        <v>2902</v>
      </c>
      <c r="B2365" t="s">
        <v>1866</v>
      </c>
      <c r="C2365" t="s">
        <v>3750</v>
      </c>
      <c r="E2365" t="s">
        <v>109</v>
      </c>
      <c r="F2365" s="9">
        <v>3</v>
      </c>
      <c r="G2365" s="9">
        <v>0</v>
      </c>
      <c r="H2365" s="9">
        <v>3</v>
      </c>
      <c r="I2365" s="8">
        <v>50.6492</v>
      </c>
      <c r="J2365" s="8">
        <v>151.94759999999999</v>
      </c>
    </row>
    <row r="2366" spans="1:10" x14ac:dyDescent="0.25">
      <c r="A2366" t="s">
        <v>2902</v>
      </c>
      <c r="B2366" t="s">
        <v>1866</v>
      </c>
      <c r="C2366" t="s">
        <v>3750</v>
      </c>
      <c r="E2366" t="s">
        <v>113</v>
      </c>
      <c r="F2366" s="9">
        <v>1</v>
      </c>
      <c r="G2366" s="9">
        <v>1</v>
      </c>
      <c r="H2366" s="9">
        <v>0</v>
      </c>
      <c r="I2366" s="8">
        <v>50.6492</v>
      </c>
      <c r="J2366" s="8">
        <v>50.6492</v>
      </c>
    </row>
    <row r="2367" spans="1:10" x14ac:dyDescent="0.25">
      <c r="A2367" t="s">
        <v>2902</v>
      </c>
      <c r="B2367" t="s">
        <v>1866</v>
      </c>
      <c r="C2367" t="s">
        <v>3750</v>
      </c>
      <c r="E2367" t="s">
        <v>1597</v>
      </c>
      <c r="F2367" s="9">
        <v>1</v>
      </c>
      <c r="G2367" s="9">
        <v>0</v>
      </c>
      <c r="H2367" s="9">
        <v>1</v>
      </c>
      <c r="I2367" s="8">
        <v>50.65</v>
      </c>
      <c r="J2367" s="8">
        <v>50.65</v>
      </c>
    </row>
    <row r="2368" spans="1:10" x14ac:dyDescent="0.25">
      <c r="A2368" t="s">
        <v>2902</v>
      </c>
      <c r="B2368" t="s">
        <v>1866</v>
      </c>
      <c r="C2368" t="s">
        <v>3750</v>
      </c>
      <c r="E2368" t="s">
        <v>106</v>
      </c>
      <c r="F2368" s="9">
        <v>10</v>
      </c>
      <c r="G2368" s="9">
        <v>1</v>
      </c>
      <c r="H2368" s="9">
        <v>9</v>
      </c>
      <c r="I2368" s="8">
        <v>50.65</v>
      </c>
      <c r="J2368" s="8">
        <v>506.5</v>
      </c>
    </row>
    <row r="2369" spans="1:10" x14ac:dyDescent="0.25">
      <c r="A2369" t="s">
        <v>2902</v>
      </c>
      <c r="B2369" t="s">
        <v>1866</v>
      </c>
      <c r="C2369" t="s">
        <v>3750</v>
      </c>
      <c r="E2369" t="s">
        <v>4746</v>
      </c>
      <c r="F2369" s="9">
        <v>1</v>
      </c>
      <c r="G2369" s="9">
        <v>1</v>
      </c>
      <c r="H2369" s="9">
        <v>0</v>
      </c>
      <c r="I2369" s="8">
        <v>50.65</v>
      </c>
      <c r="J2369" s="8">
        <v>50.65</v>
      </c>
    </row>
    <row r="2370" spans="1:10" x14ac:dyDescent="0.25">
      <c r="A2370" t="s">
        <v>3690</v>
      </c>
      <c r="B2370" t="s">
        <v>1868</v>
      </c>
      <c r="C2370" t="s">
        <v>1869</v>
      </c>
      <c r="E2370" t="s">
        <v>106</v>
      </c>
      <c r="F2370" s="9">
        <v>3</v>
      </c>
      <c r="G2370" s="9">
        <v>0</v>
      </c>
      <c r="H2370" s="9">
        <v>3</v>
      </c>
      <c r="I2370" s="8">
        <v>0</v>
      </c>
      <c r="J2370" s="8">
        <v>0</v>
      </c>
    </row>
    <row r="2371" spans="1:10" x14ac:dyDescent="0.25">
      <c r="A2371" t="s">
        <v>3690</v>
      </c>
      <c r="B2371" t="s">
        <v>1868</v>
      </c>
      <c r="C2371" t="s">
        <v>1869</v>
      </c>
      <c r="E2371" t="s">
        <v>109</v>
      </c>
      <c r="F2371" s="9">
        <v>1</v>
      </c>
      <c r="G2371" s="9">
        <v>0</v>
      </c>
      <c r="H2371" s="9">
        <v>1</v>
      </c>
      <c r="I2371" s="8">
        <v>0</v>
      </c>
      <c r="J2371" s="8">
        <v>0</v>
      </c>
    </row>
    <row r="2372" spans="1:10" x14ac:dyDescent="0.25">
      <c r="A2372" t="s">
        <v>3690</v>
      </c>
      <c r="B2372" t="s">
        <v>1868</v>
      </c>
      <c r="C2372" t="s">
        <v>1869</v>
      </c>
      <c r="E2372" t="s">
        <v>113</v>
      </c>
      <c r="F2372" s="9">
        <v>1</v>
      </c>
      <c r="G2372" s="9">
        <v>0</v>
      </c>
      <c r="H2372" s="9">
        <v>1</v>
      </c>
      <c r="I2372" s="8">
        <v>23.375399999999999</v>
      </c>
      <c r="J2372" s="8">
        <v>23.375399999999999</v>
      </c>
    </row>
    <row r="2373" spans="1:10" x14ac:dyDescent="0.25">
      <c r="A2373" t="s">
        <v>3690</v>
      </c>
      <c r="B2373" t="s">
        <v>1868</v>
      </c>
      <c r="C2373" t="s">
        <v>1869</v>
      </c>
      <c r="E2373" t="s">
        <v>4746</v>
      </c>
      <c r="F2373" s="9">
        <v>2</v>
      </c>
      <c r="G2373" s="9">
        <v>0</v>
      </c>
      <c r="H2373" s="9">
        <v>2</v>
      </c>
      <c r="I2373" s="8">
        <v>23.38</v>
      </c>
      <c r="J2373" s="8">
        <v>46.76</v>
      </c>
    </row>
    <row r="2374" spans="1:10" x14ac:dyDescent="0.25">
      <c r="A2374" t="s">
        <v>3691</v>
      </c>
      <c r="B2374" t="s">
        <v>1870</v>
      </c>
      <c r="C2374" t="s">
        <v>1871</v>
      </c>
      <c r="E2374" t="s">
        <v>106</v>
      </c>
      <c r="F2374" s="9">
        <v>3</v>
      </c>
      <c r="G2374" s="9">
        <v>0</v>
      </c>
      <c r="H2374" s="9">
        <v>3</v>
      </c>
      <c r="I2374" s="8">
        <v>0</v>
      </c>
      <c r="J2374" s="8">
        <v>0</v>
      </c>
    </row>
    <row r="2375" spans="1:10" x14ac:dyDescent="0.25">
      <c r="A2375" t="s">
        <v>3691</v>
      </c>
      <c r="B2375" t="s">
        <v>1870</v>
      </c>
      <c r="C2375" t="s">
        <v>1871</v>
      </c>
      <c r="E2375" t="s">
        <v>109</v>
      </c>
      <c r="F2375" s="9">
        <v>1</v>
      </c>
      <c r="G2375" s="9">
        <v>0</v>
      </c>
      <c r="H2375" s="9">
        <v>1</v>
      </c>
      <c r="I2375" s="8">
        <v>0</v>
      </c>
      <c r="J2375" s="8">
        <v>0</v>
      </c>
    </row>
    <row r="2376" spans="1:10" x14ac:dyDescent="0.25">
      <c r="A2376" t="s">
        <v>3691</v>
      </c>
      <c r="B2376" t="s">
        <v>1870</v>
      </c>
      <c r="C2376" t="s">
        <v>1871</v>
      </c>
      <c r="E2376" t="s">
        <v>113</v>
      </c>
      <c r="F2376" s="9">
        <v>2</v>
      </c>
      <c r="G2376" s="9">
        <v>0</v>
      </c>
      <c r="H2376" s="9">
        <v>2</v>
      </c>
      <c r="I2376" s="8">
        <v>31.167200000000001</v>
      </c>
      <c r="J2376" s="8">
        <v>62.334400000000002</v>
      </c>
    </row>
    <row r="2377" spans="1:10" x14ac:dyDescent="0.25">
      <c r="A2377" t="s">
        <v>3691</v>
      </c>
      <c r="B2377" t="s">
        <v>1870</v>
      </c>
      <c r="C2377" t="s">
        <v>1871</v>
      </c>
      <c r="E2377" t="s">
        <v>4746</v>
      </c>
      <c r="F2377" s="9">
        <v>3</v>
      </c>
      <c r="G2377" s="9">
        <v>0</v>
      </c>
      <c r="H2377" s="9">
        <v>3</v>
      </c>
      <c r="I2377" s="8">
        <v>31.17</v>
      </c>
      <c r="J2377" s="8">
        <v>93.51</v>
      </c>
    </row>
    <row r="2378" spans="1:10" x14ac:dyDescent="0.25">
      <c r="A2378" t="s">
        <v>3692</v>
      </c>
      <c r="B2378" t="s">
        <v>1872</v>
      </c>
      <c r="C2378" t="s">
        <v>1873</v>
      </c>
      <c r="E2378" t="s">
        <v>4746</v>
      </c>
      <c r="F2378" s="9">
        <v>12</v>
      </c>
      <c r="G2378" s="9">
        <v>0</v>
      </c>
      <c r="H2378" s="9">
        <v>12</v>
      </c>
      <c r="I2378" s="8">
        <v>7.79</v>
      </c>
      <c r="J2378" s="8">
        <v>93.48</v>
      </c>
    </row>
    <row r="2379" spans="1:10" x14ac:dyDescent="0.25">
      <c r="A2379" t="s">
        <v>3692</v>
      </c>
      <c r="B2379" t="s">
        <v>1872</v>
      </c>
      <c r="C2379" t="s">
        <v>1873</v>
      </c>
      <c r="E2379" t="s">
        <v>106</v>
      </c>
      <c r="F2379" s="9">
        <v>2</v>
      </c>
      <c r="G2379" s="9">
        <v>0</v>
      </c>
      <c r="H2379" s="9">
        <v>2</v>
      </c>
      <c r="I2379" s="8">
        <v>7.79</v>
      </c>
      <c r="J2379" s="8">
        <v>15.58</v>
      </c>
    </row>
    <row r="2380" spans="1:10" x14ac:dyDescent="0.25">
      <c r="A2380" t="s">
        <v>3692</v>
      </c>
      <c r="B2380" t="s">
        <v>1872</v>
      </c>
      <c r="C2380" t="s">
        <v>1873</v>
      </c>
      <c r="E2380" t="s">
        <v>109</v>
      </c>
      <c r="F2380" s="9">
        <v>2</v>
      </c>
      <c r="G2380" s="9">
        <v>0</v>
      </c>
      <c r="H2380" s="9">
        <v>2</v>
      </c>
      <c r="I2380" s="8">
        <v>7.79</v>
      </c>
      <c r="J2380" s="8">
        <v>15.58</v>
      </c>
    </row>
    <row r="2381" spans="1:10" x14ac:dyDescent="0.25">
      <c r="A2381" t="s">
        <v>3692</v>
      </c>
      <c r="B2381" t="s">
        <v>1872</v>
      </c>
      <c r="C2381" t="s">
        <v>1873</v>
      </c>
      <c r="E2381" t="s">
        <v>113</v>
      </c>
      <c r="F2381" s="9">
        <v>2</v>
      </c>
      <c r="G2381" s="9">
        <v>0</v>
      </c>
      <c r="H2381" s="9">
        <v>2</v>
      </c>
      <c r="I2381" s="8">
        <v>7.79</v>
      </c>
      <c r="J2381" s="8">
        <v>15.58</v>
      </c>
    </row>
    <row r="2382" spans="1:10" x14ac:dyDescent="0.25">
      <c r="A2382" t="s">
        <v>636</v>
      </c>
      <c r="B2382" t="s">
        <v>425</v>
      </c>
      <c r="C2382" t="s">
        <v>3751</v>
      </c>
      <c r="E2382" t="s">
        <v>861</v>
      </c>
      <c r="F2382" s="9">
        <v>11</v>
      </c>
      <c r="G2382" s="9">
        <v>2</v>
      </c>
      <c r="H2382" s="9">
        <v>9</v>
      </c>
      <c r="I2382" s="8">
        <v>557.14080000000001</v>
      </c>
      <c r="J2382" s="8">
        <v>6128.5487999999996</v>
      </c>
    </row>
    <row r="2383" spans="1:10" x14ac:dyDescent="0.25">
      <c r="A2383" t="s">
        <v>636</v>
      </c>
      <c r="B2383" t="s">
        <v>425</v>
      </c>
      <c r="C2383" t="s">
        <v>3751</v>
      </c>
      <c r="E2383" t="s">
        <v>113</v>
      </c>
      <c r="F2383" s="9">
        <v>4</v>
      </c>
      <c r="G2383" s="9">
        <v>3</v>
      </c>
      <c r="H2383" s="9">
        <v>1</v>
      </c>
      <c r="I2383" s="8">
        <v>557.14080000000001</v>
      </c>
      <c r="J2383" s="8">
        <v>2228.5632000000001</v>
      </c>
    </row>
    <row r="2384" spans="1:10" x14ac:dyDescent="0.25">
      <c r="A2384" t="s">
        <v>636</v>
      </c>
      <c r="B2384" t="s">
        <v>425</v>
      </c>
      <c r="C2384" t="s">
        <v>3751</v>
      </c>
      <c r="E2384" t="s">
        <v>752</v>
      </c>
      <c r="F2384" s="9">
        <v>1</v>
      </c>
      <c r="G2384" s="9">
        <v>0</v>
      </c>
      <c r="H2384" s="9">
        <v>1</v>
      </c>
      <c r="I2384" s="8">
        <v>513.44510000000002</v>
      </c>
      <c r="J2384" s="8">
        <v>513.44510000000002</v>
      </c>
    </row>
    <row r="2385" spans="1:10" x14ac:dyDescent="0.25">
      <c r="A2385" t="s">
        <v>636</v>
      </c>
      <c r="B2385" t="s">
        <v>425</v>
      </c>
      <c r="C2385" t="s">
        <v>3751</v>
      </c>
      <c r="E2385" t="s">
        <v>4746</v>
      </c>
      <c r="F2385" s="9">
        <v>11</v>
      </c>
      <c r="G2385" s="9">
        <v>2</v>
      </c>
      <c r="H2385" s="9">
        <v>9</v>
      </c>
      <c r="I2385" s="8">
        <v>557.14080000000001</v>
      </c>
      <c r="J2385" s="8">
        <v>6128.5487999999996</v>
      </c>
    </row>
    <row r="2386" spans="1:10" x14ac:dyDescent="0.25">
      <c r="A2386" t="s">
        <v>636</v>
      </c>
      <c r="B2386" t="s">
        <v>425</v>
      </c>
      <c r="C2386" t="s">
        <v>3751</v>
      </c>
      <c r="E2386" t="s">
        <v>106</v>
      </c>
      <c r="F2386" s="9">
        <v>10</v>
      </c>
      <c r="G2386" s="9">
        <v>0</v>
      </c>
      <c r="H2386" s="9">
        <v>10</v>
      </c>
      <c r="I2386" s="8">
        <v>557.14080000000001</v>
      </c>
      <c r="J2386" s="8">
        <v>5571.4080000000004</v>
      </c>
    </row>
    <row r="2387" spans="1:10" x14ac:dyDescent="0.25">
      <c r="A2387" t="s">
        <v>3693</v>
      </c>
      <c r="B2387" t="s">
        <v>1874</v>
      </c>
      <c r="C2387" t="s">
        <v>1875</v>
      </c>
      <c r="E2387" t="s">
        <v>109</v>
      </c>
      <c r="F2387" s="9">
        <v>2</v>
      </c>
      <c r="G2387" s="9">
        <v>0</v>
      </c>
      <c r="H2387" s="9">
        <v>2</v>
      </c>
      <c r="I2387" s="8">
        <v>0</v>
      </c>
      <c r="J2387" s="8">
        <v>0</v>
      </c>
    </row>
    <row r="2388" spans="1:10" x14ac:dyDescent="0.25">
      <c r="A2388" t="s">
        <v>3693</v>
      </c>
      <c r="B2388" t="s">
        <v>1874</v>
      </c>
      <c r="C2388" t="s">
        <v>1875</v>
      </c>
      <c r="E2388" t="s">
        <v>113</v>
      </c>
      <c r="F2388" s="9">
        <v>8</v>
      </c>
      <c r="G2388" s="9">
        <v>0</v>
      </c>
      <c r="H2388" s="9">
        <v>8</v>
      </c>
      <c r="I2388" s="8">
        <v>7.7918000000000003</v>
      </c>
      <c r="J2388" s="8">
        <v>62.334400000000002</v>
      </c>
    </row>
    <row r="2389" spans="1:10" x14ac:dyDescent="0.25">
      <c r="A2389" t="s">
        <v>3693</v>
      </c>
      <c r="B2389" t="s">
        <v>1874</v>
      </c>
      <c r="C2389" t="s">
        <v>1875</v>
      </c>
      <c r="E2389" t="s">
        <v>106</v>
      </c>
      <c r="F2389" s="9">
        <v>4</v>
      </c>
      <c r="G2389" s="9">
        <v>0</v>
      </c>
      <c r="H2389" s="9">
        <v>4</v>
      </c>
      <c r="I2389" s="8">
        <v>7.79</v>
      </c>
      <c r="J2389" s="8">
        <v>31.16</v>
      </c>
    </row>
    <row r="2390" spans="1:10" x14ac:dyDescent="0.25">
      <c r="A2390" t="s">
        <v>3693</v>
      </c>
      <c r="B2390" t="s">
        <v>1874</v>
      </c>
      <c r="C2390" t="s">
        <v>1875</v>
      </c>
      <c r="E2390" t="s">
        <v>4746</v>
      </c>
      <c r="F2390" s="9">
        <v>10</v>
      </c>
      <c r="G2390" s="9">
        <v>0</v>
      </c>
      <c r="H2390" s="9">
        <v>10</v>
      </c>
      <c r="I2390" s="8">
        <v>7.79</v>
      </c>
      <c r="J2390" s="8">
        <v>77.900000000000006</v>
      </c>
    </row>
    <row r="2391" spans="1:10" x14ac:dyDescent="0.25">
      <c r="A2391" t="s">
        <v>637</v>
      </c>
      <c r="B2391" t="s">
        <v>427</v>
      </c>
      <c r="C2391" t="s">
        <v>3752</v>
      </c>
      <c r="E2391" t="s">
        <v>861</v>
      </c>
      <c r="F2391" s="9">
        <v>3</v>
      </c>
      <c r="G2391" s="9">
        <v>2</v>
      </c>
      <c r="H2391" s="9">
        <v>1</v>
      </c>
      <c r="I2391" s="8">
        <v>119.93980000000001</v>
      </c>
      <c r="J2391" s="8">
        <v>359.81939999999997</v>
      </c>
    </row>
    <row r="2392" spans="1:10" x14ac:dyDescent="0.25">
      <c r="A2392" t="s">
        <v>637</v>
      </c>
      <c r="B2392" t="s">
        <v>427</v>
      </c>
      <c r="C2392" t="s">
        <v>3752</v>
      </c>
      <c r="E2392" t="s">
        <v>752</v>
      </c>
      <c r="F2392" s="9">
        <v>1</v>
      </c>
      <c r="G2392" s="9">
        <v>0</v>
      </c>
      <c r="H2392" s="9">
        <v>1</v>
      </c>
      <c r="I2392" s="8">
        <v>241.75299999999999</v>
      </c>
      <c r="J2392" s="8">
        <v>241.75299999999999</v>
      </c>
    </row>
    <row r="2393" spans="1:10" x14ac:dyDescent="0.25">
      <c r="A2393" t="s">
        <v>637</v>
      </c>
      <c r="B2393" t="s">
        <v>427</v>
      </c>
      <c r="C2393" t="s">
        <v>3752</v>
      </c>
      <c r="E2393" t="s">
        <v>113</v>
      </c>
      <c r="F2393" s="9">
        <v>16</v>
      </c>
      <c r="G2393" s="9">
        <v>1</v>
      </c>
      <c r="H2393" s="9">
        <v>15</v>
      </c>
      <c r="I2393" s="8">
        <v>252.2328</v>
      </c>
      <c r="J2393" s="8">
        <v>4035.7248</v>
      </c>
    </row>
    <row r="2394" spans="1:10" x14ac:dyDescent="0.25">
      <c r="A2394" t="s">
        <v>637</v>
      </c>
      <c r="B2394" t="s">
        <v>427</v>
      </c>
      <c r="C2394" t="s">
        <v>3752</v>
      </c>
      <c r="E2394" t="s">
        <v>106</v>
      </c>
      <c r="F2394" s="9">
        <v>22</v>
      </c>
      <c r="G2394" s="9">
        <v>1</v>
      </c>
      <c r="H2394" s="9">
        <v>21</v>
      </c>
      <c r="I2394" s="8">
        <v>259.15230000000003</v>
      </c>
      <c r="J2394" s="8">
        <v>5701.3505999999998</v>
      </c>
    </row>
    <row r="2395" spans="1:10" x14ac:dyDescent="0.25">
      <c r="A2395" t="s">
        <v>637</v>
      </c>
      <c r="B2395" t="s">
        <v>427</v>
      </c>
      <c r="C2395" t="s">
        <v>3752</v>
      </c>
      <c r="E2395" t="s">
        <v>109</v>
      </c>
      <c r="F2395" s="9">
        <v>4</v>
      </c>
      <c r="G2395" s="9">
        <v>0</v>
      </c>
      <c r="H2395" s="9">
        <v>4</v>
      </c>
      <c r="I2395" s="8">
        <v>256.67439999999999</v>
      </c>
      <c r="J2395" s="8">
        <v>1026.6976</v>
      </c>
    </row>
    <row r="2396" spans="1:10" x14ac:dyDescent="0.25">
      <c r="A2396" t="s">
        <v>637</v>
      </c>
      <c r="B2396" t="s">
        <v>427</v>
      </c>
      <c r="C2396" t="s">
        <v>3752</v>
      </c>
      <c r="E2396" t="s">
        <v>4746</v>
      </c>
      <c r="F2396" s="9">
        <v>0</v>
      </c>
      <c r="G2396" s="9">
        <v>0</v>
      </c>
      <c r="H2396" s="9">
        <v>0</v>
      </c>
      <c r="I2396" s="8">
        <v>252.23</v>
      </c>
      <c r="J2396" s="8">
        <v>0</v>
      </c>
    </row>
    <row r="2397" spans="1:10" x14ac:dyDescent="0.25">
      <c r="A2397" t="s">
        <v>3694</v>
      </c>
      <c r="B2397" t="s">
        <v>1876</v>
      </c>
      <c r="C2397" t="s">
        <v>3753</v>
      </c>
      <c r="E2397" t="s">
        <v>106</v>
      </c>
      <c r="F2397" s="9">
        <v>2</v>
      </c>
      <c r="G2397" s="9">
        <v>0</v>
      </c>
      <c r="H2397" s="9">
        <v>2</v>
      </c>
      <c r="I2397" s="8">
        <v>28.343</v>
      </c>
      <c r="J2397" s="8">
        <v>56.686</v>
      </c>
    </row>
    <row r="2398" spans="1:10" x14ac:dyDescent="0.25">
      <c r="A2398" t="s">
        <v>3694</v>
      </c>
      <c r="B2398" t="s">
        <v>1876</v>
      </c>
      <c r="C2398" t="s">
        <v>3753</v>
      </c>
      <c r="E2398" t="s">
        <v>113</v>
      </c>
      <c r="F2398" s="9">
        <v>2</v>
      </c>
      <c r="G2398" s="9">
        <v>0</v>
      </c>
      <c r="H2398" s="9">
        <v>2</v>
      </c>
      <c r="I2398" s="8">
        <v>29.3748</v>
      </c>
      <c r="J2398" s="8">
        <v>58.749600000000001</v>
      </c>
    </row>
    <row r="2399" spans="1:10" x14ac:dyDescent="0.25">
      <c r="A2399" t="s">
        <v>3694</v>
      </c>
      <c r="B2399" t="s">
        <v>1876</v>
      </c>
      <c r="C2399" t="s">
        <v>3753</v>
      </c>
      <c r="E2399" t="s">
        <v>4746</v>
      </c>
      <c r="F2399" s="9">
        <v>2</v>
      </c>
      <c r="G2399" s="9">
        <v>1</v>
      </c>
      <c r="H2399" s="9">
        <v>1</v>
      </c>
      <c r="I2399" s="8">
        <v>30.39</v>
      </c>
      <c r="J2399" s="8">
        <v>60.78</v>
      </c>
    </row>
    <row r="2400" spans="1:10" x14ac:dyDescent="0.25">
      <c r="A2400" t="s">
        <v>3694</v>
      </c>
      <c r="B2400" t="s">
        <v>1876</v>
      </c>
      <c r="C2400" t="s">
        <v>3753</v>
      </c>
      <c r="E2400" t="s">
        <v>109</v>
      </c>
      <c r="F2400" s="9">
        <v>2</v>
      </c>
      <c r="G2400" s="9">
        <v>0</v>
      </c>
      <c r="H2400" s="9">
        <v>2</v>
      </c>
      <c r="I2400" s="8">
        <v>30.389500000000002</v>
      </c>
      <c r="J2400" s="8">
        <v>60.779000000000003</v>
      </c>
    </row>
    <row r="2401" spans="1:10" x14ac:dyDescent="0.25">
      <c r="A2401" t="s">
        <v>3695</v>
      </c>
      <c r="B2401" t="s">
        <v>1877</v>
      </c>
      <c r="C2401" t="s">
        <v>3754</v>
      </c>
      <c r="E2401" t="s">
        <v>113</v>
      </c>
      <c r="F2401" s="9">
        <v>5</v>
      </c>
      <c r="G2401" s="9">
        <v>0</v>
      </c>
      <c r="H2401" s="9">
        <v>5</v>
      </c>
      <c r="I2401" s="8">
        <v>15.234400000000001</v>
      </c>
      <c r="J2401" s="8">
        <v>76.171999999999997</v>
      </c>
    </row>
    <row r="2402" spans="1:10" x14ac:dyDescent="0.25">
      <c r="A2402" t="s">
        <v>3695</v>
      </c>
      <c r="B2402" t="s">
        <v>1877</v>
      </c>
      <c r="C2402" t="s">
        <v>3754</v>
      </c>
      <c r="E2402" t="s">
        <v>106</v>
      </c>
      <c r="F2402" s="9">
        <v>6</v>
      </c>
      <c r="G2402" s="9">
        <v>0</v>
      </c>
      <c r="H2402" s="9">
        <v>6</v>
      </c>
      <c r="I2402" s="8">
        <v>15.18</v>
      </c>
      <c r="J2402" s="8">
        <v>91.08</v>
      </c>
    </row>
    <row r="2403" spans="1:10" x14ac:dyDescent="0.25">
      <c r="A2403" t="s">
        <v>3695</v>
      </c>
      <c r="B2403" t="s">
        <v>1877</v>
      </c>
      <c r="C2403" t="s">
        <v>3754</v>
      </c>
      <c r="E2403" t="s">
        <v>4746</v>
      </c>
      <c r="F2403" s="9">
        <v>8</v>
      </c>
      <c r="G2403" s="9">
        <v>1</v>
      </c>
      <c r="H2403" s="9">
        <v>7</v>
      </c>
      <c r="I2403" s="8">
        <v>15.194800000000001</v>
      </c>
      <c r="J2403" s="8">
        <v>121.55840000000001</v>
      </c>
    </row>
    <row r="2404" spans="1:10" x14ac:dyDescent="0.25">
      <c r="A2404" t="s">
        <v>3696</v>
      </c>
      <c r="B2404" t="s">
        <v>1878</v>
      </c>
      <c r="C2404" t="s">
        <v>1223</v>
      </c>
      <c r="E2404" t="s">
        <v>113</v>
      </c>
      <c r="F2404" s="9">
        <v>4</v>
      </c>
      <c r="G2404" s="9">
        <v>0</v>
      </c>
      <c r="H2404" s="9">
        <v>4</v>
      </c>
      <c r="I2404" s="8">
        <v>15.234400000000001</v>
      </c>
      <c r="J2404" s="8">
        <v>60.937600000000003</v>
      </c>
    </row>
    <row r="2405" spans="1:10" x14ac:dyDescent="0.25">
      <c r="A2405" t="s">
        <v>3696</v>
      </c>
      <c r="B2405" t="s">
        <v>1878</v>
      </c>
      <c r="C2405" t="s">
        <v>1223</v>
      </c>
      <c r="E2405" t="s">
        <v>106</v>
      </c>
      <c r="F2405" s="9">
        <v>2</v>
      </c>
      <c r="G2405" s="9">
        <v>0</v>
      </c>
      <c r="H2405" s="9">
        <v>2</v>
      </c>
      <c r="I2405" s="8">
        <v>14.429600000000001</v>
      </c>
      <c r="J2405" s="8">
        <v>28.859200000000001</v>
      </c>
    </row>
    <row r="2406" spans="1:10" x14ac:dyDescent="0.25">
      <c r="A2406" t="s">
        <v>3696</v>
      </c>
      <c r="B2406" t="s">
        <v>1878</v>
      </c>
      <c r="C2406" t="s">
        <v>1223</v>
      </c>
      <c r="E2406" t="s">
        <v>109</v>
      </c>
      <c r="F2406" s="9">
        <v>1</v>
      </c>
      <c r="G2406" s="9">
        <v>0</v>
      </c>
      <c r="H2406" s="9">
        <v>1</v>
      </c>
      <c r="I2406" s="8">
        <v>14.401</v>
      </c>
      <c r="J2406" s="8">
        <v>14.401</v>
      </c>
    </row>
    <row r="2407" spans="1:10" x14ac:dyDescent="0.25">
      <c r="A2407" t="s">
        <v>3696</v>
      </c>
      <c r="B2407" t="s">
        <v>1878</v>
      </c>
      <c r="C2407" t="s">
        <v>1223</v>
      </c>
      <c r="E2407" t="s">
        <v>4746</v>
      </c>
      <c r="F2407" s="9">
        <v>4</v>
      </c>
      <c r="G2407" s="9">
        <v>1</v>
      </c>
      <c r="H2407" s="9">
        <v>3</v>
      </c>
      <c r="I2407" s="8">
        <v>15.194800000000001</v>
      </c>
      <c r="J2407" s="8">
        <v>60.779200000000003</v>
      </c>
    </row>
    <row r="2408" spans="1:10" x14ac:dyDescent="0.25">
      <c r="A2408" t="s">
        <v>3150</v>
      </c>
      <c r="B2408" t="s">
        <v>1879</v>
      </c>
      <c r="C2408" t="s">
        <v>3755</v>
      </c>
      <c r="E2408" t="s">
        <v>109</v>
      </c>
      <c r="F2408" s="9">
        <v>2</v>
      </c>
      <c r="G2408" s="9">
        <v>1</v>
      </c>
      <c r="H2408" s="9">
        <v>1</v>
      </c>
      <c r="I2408" s="8">
        <v>15.19</v>
      </c>
      <c r="J2408" s="8">
        <v>30.38</v>
      </c>
    </row>
    <row r="2409" spans="1:10" x14ac:dyDescent="0.25">
      <c r="A2409" t="s">
        <v>3150</v>
      </c>
      <c r="B2409" t="s">
        <v>1879</v>
      </c>
      <c r="C2409" t="s">
        <v>3755</v>
      </c>
      <c r="E2409" t="s">
        <v>106</v>
      </c>
      <c r="F2409" s="9">
        <v>1</v>
      </c>
      <c r="G2409" s="9">
        <v>0</v>
      </c>
      <c r="H2409" s="9">
        <v>1</v>
      </c>
      <c r="I2409" s="8">
        <v>17.064900000000002</v>
      </c>
      <c r="J2409" s="8">
        <v>17.064900000000002</v>
      </c>
    </row>
    <row r="2410" spans="1:10" x14ac:dyDescent="0.25">
      <c r="A2410" t="s">
        <v>3150</v>
      </c>
      <c r="B2410" t="s">
        <v>1879</v>
      </c>
      <c r="C2410" t="s">
        <v>3755</v>
      </c>
      <c r="E2410" t="s">
        <v>113</v>
      </c>
      <c r="F2410" s="9">
        <v>6</v>
      </c>
      <c r="G2410" s="9">
        <v>0</v>
      </c>
      <c r="H2410" s="9">
        <v>6</v>
      </c>
      <c r="I2410" s="8">
        <v>15.194800000000001</v>
      </c>
      <c r="J2410" s="8">
        <v>91.168800000000005</v>
      </c>
    </row>
    <row r="2411" spans="1:10" x14ac:dyDescent="0.25">
      <c r="A2411" t="s">
        <v>3150</v>
      </c>
      <c r="B2411" t="s">
        <v>1879</v>
      </c>
      <c r="C2411" t="s">
        <v>3755</v>
      </c>
      <c r="E2411" t="s">
        <v>4746</v>
      </c>
      <c r="F2411" s="9">
        <v>1</v>
      </c>
      <c r="G2411" s="9">
        <v>1</v>
      </c>
      <c r="H2411" s="9">
        <v>0</v>
      </c>
      <c r="I2411" s="8">
        <v>15.19</v>
      </c>
      <c r="J2411" s="8">
        <v>15.19</v>
      </c>
    </row>
    <row r="2412" spans="1:10" x14ac:dyDescent="0.25">
      <c r="A2412" t="s">
        <v>3697</v>
      </c>
      <c r="B2412" t="s">
        <v>1880</v>
      </c>
      <c r="C2412" t="s">
        <v>1881</v>
      </c>
      <c r="E2412" t="s">
        <v>106</v>
      </c>
      <c r="F2412" s="9">
        <v>3</v>
      </c>
      <c r="G2412" s="9">
        <v>0</v>
      </c>
      <c r="H2412" s="9">
        <v>3</v>
      </c>
      <c r="I2412" s="8">
        <v>0</v>
      </c>
      <c r="J2412" s="8">
        <v>0</v>
      </c>
    </row>
    <row r="2413" spans="1:10" x14ac:dyDescent="0.25">
      <c r="A2413" t="s">
        <v>3697</v>
      </c>
      <c r="B2413" t="s">
        <v>1880</v>
      </c>
      <c r="C2413" t="s">
        <v>1881</v>
      </c>
      <c r="E2413" t="s">
        <v>109</v>
      </c>
      <c r="F2413" s="9">
        <v>3</v>
      </c>
      <c r="G2413" s="9">
        <v>0</v>
      </c>
      <c r="H2413" s="9">
        <v>3</v>
      </c>
      <c r="I2413" s="8">
        <v>0</v>
      </c>
      <c r="J2413" s="8">
        <v>0</v>
      </c>
    </row>
    <row r="2414" spans="1:10" x14ac:dyDescent="0.25">
      <c r="A2414" t="s">
        <v>3697</v>
      </c>
      <c r="B2414" t="s">
        <v>1880</v>
      </c>
      <c r="C2414" t="s">
        <v>1881</v>
      </c>
      <c r="E2414" t="s">
        <v>113</v>
      </c>
      <c r="F2414" s="9">
        <v>1</v>
      </c>
      <c r="G2414" s="9">
        <v>0</v>
      </c>
      <c r="H2414" s="9">
        <v>1</v>
      </c>
      <c r="I2414" s="8">
        <v>0</v>
      </c>
      <c r="J2414" s="8">
        <v>0</v>
      </c>
    </row>
    <row r="2415" spans="1:10" x14ac:dyDescent="0.25">
      <c r="A2415" t="s">
        <v>3697</v>
      </c>
      <c r="B2415" t="s">
        <v>1880</v>
      </c>
      <c r="C2415" t="s">
        <v>1881</v>
      </c>
      <c r="E2415" t="s">
        <v>4746</v>
      </c>
      <c r="F2415" s="9">
        <v>2</v>
      </c>
      <c r="G2415" s="9">
        <v>0</v>
      </c>
      <c r="H2415" s="9">
        <v>2</v>
      </c>
      <c r="I2415" s="8">
        <v>7.79</v>
      </c>
      <c r="J2415" s="8">
        <v>15.58</v>
      </c>
    </row>
    <row r="2416" spans="1:10" x14ac:dyDescent="0.25">
      <c r="A2416" t="s">
        <v>3698</v>
      </c>
      <c r="B2416" t="s">
        <v>1882</v>
      </c>
      <c r="C2416" t="s">
        <v>1883</v>
      </c>
      <c r="E2416" t="s">
        <v>106</v>
      </c>
      <c r="F2416" s="9">
        <v>3</v>
      </c>
      <c r="G2416" s="9">
        <v>0</v>
      </c>
      <c r="H2416" s="9">
        <v>3</v>
      </c>
      <c r="I2416" s="8">
        <v>0</v>
      </c>
      <c r="J2416" s="8">
        <v>0</v>
      </c>
    </row>
    <row r="2417" spans="1:10" x14ac:dyDescent="0.25">
      <c r="A2417" t="s">
        <v>3698</v>
      </c>
      <c r="B2417" t="s">
        <v>1882</v>
      </c>
      <c r="C2417" t="s">
        <v>1883</v>
      </c>
      <c r="E2417" t="s">
        <v>109</v>
      </c>
      <c r="F2417" s="9">
        <v>2</v>
      </c>
      <c r="G2417" s="9">
        <v>0</v>
      </c>
      <c r="H2417" s="9">
        <v>2</v>
      </c>
      <c r="I2417" s="8">
        <v>0</v>
      </c>
      <c r="J2417" s="8">
        <v>0</v>
      </c>
    </row>
    <row r="2418" spans="1:10" x14ac:dyDescent="0.25">
      <c r="A2418" t="s">
        <v>3698</v>
      </c>
      <c r="B2418" t="s">
        <v>1882</v>
      </c>
      <c r="C2418" t="s">
        <v>1883</v>
      </c>
      <c r="E2418" t="s">
        <v>113</v>
      </c>
      <c r="F2418" s="9">
        <v>3</v>
      </c>
      <c r="G2418" s="9">
        <v>0</v>
      </c>
      <c r="H2418" s="9">
        <v>3</v>
      </c>
      <c r="I2418" s="8">
        <v>31.167200000000001</v>
      </c>
      <c r="J2418" s="8">
        <v>93.501599999999996</v>
      </c>
    </row>
    <row r="2419" spans="1:10" x14ac:dyDescent="0.25">
      <c r="A2419" t="s">
        <v>3698</v>
      </c>
      <c r="B2419" t="s">
        <v>1882</v>
      </c>
      <c r="C2419" t="s">
        <v>1883</v>
      </c>
      <c r="E2419" t="s">
        <v>4746</v>
      </c>
      <c r="F2419" s="9">
        <v>1</v>
      </c>
      <c r="G2419" s="9">
        <v>0</v>
      </c>
      <c r="H2419" s="9">
        <v>1</v>
      </c>
      <c r="I2419" s="8">
        <v>31.17</v>
      </c>
      <c r="J2419" s="8">
        <v>31.17</v>
      </c>
    </row>
    <row r="2420" spans="1:10" x14ac:dyDescent="0.25">
      <c r="A2420" t="s">
        <v>5155</v>
      </c>
      <c r="B2420" t="s">
        <v>5156</v>
      </c>
      <c r="C2420" t="s">
        <v>5157</v>
      </c>
      <c r="E2420" t="s">
        <v>113</v>
      </c>
      <c r="F2420" s="9">
        <v>2</v>
      </c>
      <c r="G2420" s="9">
        <v>0</v>
      </c>
      <c r="H2420" s="9">
        <v>2</v>
      </c>
      <c r="I2420" s="8">
        <v>302.88200000000001</v>
      </c>
      <c r="J2420" s="8">
        <v>605.76400000000001</v>
      </c>
    </row>
    <row r="2421" spans="1:10" x14ac:dyDescent="0.25">
      <c r="A2421" t="s">
        <v>5155</v>
      </c>
      <c r="B2421" t="s">
        <v>5156</v>
      </c>
      <c r="C2421" t="s">
        <v>5157</v>
      </c>
      <c r="E2421" t="s">
        <v>106</v>
      </c>
      <c r="F2421" s="9">
        <v>2</v>
      </c>
      <c r="G2421" s="9">
        <v>0</v>
      </c>
      <c r="H2421" s="9">
        <v>2</v>
      </c>
      <c r="I2421" s="8">
        <v>302.88200000000001</v>
      </c>
      <c r="J2421" s="8">
        <v>605.76400000000001</v>
      </c>
    </row>
    <row r="2422" spans="1:10" x14ac:dyDescent="0.25">
      <c r="A2422" t="s">
        <v>5155</v>
      </c>
      <c r="B2422" t="s">
        <v>5156</v>
      </c>
      <c r="C2422" t="s">
        <v>5157</v>
      </c>
      <c r="E2422" t="s">
        <v>686</v>
      </c>
      <c r="F2422" s="9">
        <v>2</v>
      </c>
      <c r="G2422" s="9">
        <v>0</v>
      </c>
      <c r="H2422" s="9">
        <v>2</v>
      </c>
      <c r="I2422" s="8">
        <v>302.88</v>
      </c>
      <c r="J2422" s="8">
        <v>605.76</v>
      </c>
    </row>
    <row r="2423" spans="1:10" x14ac:dyDescent="0.25">
      <c r="A2423" t="s">
        <v>5155</v>
      </c>
      <c r="B2423" t="s">
        <v>5156</v>
      </c>
      <c r="C2423" t="s">
        <v>5157</v>
      </c>
      <c r="E2423" t="s">
        <v>4746</v>
      </c>
      <c r="F2423" s="9">
        <v>4</v>
      </c>
      <c r="G2423" s="9">
        <v>0</v>
      </c>
      <c r="H2423" s="9">
        <v>4</v>
      </c>
      <c r="I2423" s="8">
        <v>302.88200000000001</v>
      </c>
      <c r="J2423" s="8">
        <v>1211.528</v>
      </c>
    </row>
    <row r="2424" spans="1:10" x14ac:dyDescent="0.25">
      <c r="A2424" t="s">
        <v>5155</v>
      </c>
      <c r="B2424" t="s">
        <v>5156</v>
      </c>
      <c r="C2424" t="s">
        <v>5157</v>
      </c>
      <c r="E2424" t="s">
        <v>109</v>
      </c>
      <c r="F2424" s="9">
        <v>2</v>
      </c>
      <c r="G2424" s="9">
        <v>0</v>
      </c>
      <c r="H2424" s="9">
        <v>2</v>
      </c>
      <c r="I2424" s="8">
        <v>302.88</v>
      </c>
      <c r="J2424" s="8">
        <v>605.76</v>
      </c>
    </row>
    <row r="2425" spans="1:10" x14ac:dyDescent="0.25">
      <c r="A2425" t="s">
        <v>5030</v>
      </c>
      <c r="B2425" t="s">
        <v>5031</v>
      </c>
      <c r="C2425" t="s">
        <v>5032</v>
      </c>
      <c r="E2425" t="s">
        <v>861</v>
      </c>
      <c r="F2425" s="9">
        <v>2</v>
      </c>
      <c r="G2425" s="9">
        <v>0</v>
      </c>
      <c r="H2425" s="9">
        <v>2</v>
      </c>
      <c r="I2425" s="8">
        <v>46.75</v>
      </c>
      <c r="J2425" s="8">
        <v>93.5</v>
      </c>
    </row>
    <row r="2426" spans="1:10" x14ac:dyDescent="0.25">
      <c r="A2426" t="s">
        <v>5033</v>
      </c>
      <c r="B2426" t="s">
        <v>5034</v>
      </c>
      <c r="C2426" t="s">
        <v>5035</v>
      </c>
      <c r="E2426" t="s">
        <v>861</v>
      </c>
      <c r="F2426" s="9">
        <v>1</v>
      </c>
      <c r="G2426" s="9">
        <v>0</v>
      </c>
      <c r="H2426" s="9">
        <v>1</v>
      </c>
      <c r="I2426" s="8">
        <v>46.75</v>
      </c>
      <c r="J2426" s="8">
        <v>46.75</v>
      </c>
    </row>
    <row r="2427" spans="1:10" x14ac:dyDescent="0.25">
      <c r="A2427" t="s">
        <v>3699</v>
      </c>
      <c r="B2427" t="s">
        <v>1884</v>
      </c>
      <c r="C2427" t="s">
        <v>1884</v>
      </c>
      <c r="E2427" t="s">
        <v>37</v>
      </c>
      <c r="F2427" s="9">
        <v>500</v>
      </c>
      <c r="G2427" s="9">
        <v>0</v>
      </c>
      <c r="H2427" s="9">
        <v>500</v>
      </c>
      <c r="I2427" s="8">
        <v>2.2395</v>
      </c>
      <c r="J2427" s="8">
        <v>1119.75</v>
      </c>
    </row>
    <row r="2428" spans="1:10" x14ac:dyDescent="0.25">
      <c r="A2428" t="s">
        <v>3700</v>
      </c>
      <c r="B2428" t="s">
        <v>1885</v>
      </c>
      <c r="C2428" t="s">
        <v>1885</v>
      </c>
      <c r="E2428" t="s">
        <v>37</v>
      </c>
      <c r="F2428" s="9">
        <v>500</v>
      </c>
      <c r="G2428" s="9">
        <v>0</v>
      </c>
      <c r="H2428" s="9">
        <v>500</v>
      </c>
      <c r="I2428" s="8">
        <v>2.2395</v>
      </c>
      <c r="J2428" s="8">
        <v>1119.75</v>
      </c>
    </row>
    <row r="2429" spans="1:10" x14ac:dyDescent="0.25">
      <c r="A2429" t="s">
        <v>3701</v>
      </c>
      <c r="B2429" t="s">
        <v>1886</v>
      </c>
      <c r="C2429" t="s">
        <v>1886</v>
      </c>
      <c r="E2429" t="s">
        <v>37</v>
      </c>
      <c r="F2429" s="9">
        <v>2000</v>
      </c>
      <c r="G2429" s="9">
        <v>0</v>
      </c>
      <c r="H2429" s="9">
        <v>2000</v>
      </c>
      <c r="I2429" s="8">
        <v>1.1943999999999999</v>
      </c>
      <c r="J2429" s="8">
        <v>2388.8000000000002</v>
      </c>
    </row>
    <row r="2430" spans="1:10" x14ac:dyDescent="0.25">
      <c r="A2430" t="s">
        <v>3701</v>
      </c>
      <c r="B2430" t="s">
        <v>1886</v>
      </c>
      <c r="C2430" t="s">
        <v>1886</v>
      </c>
      <c r="E2430" t="s">
        <v>113</v>
      </c>
      <c r="F2430" s="9">
        <v>1000</v>
      </c>
      <c r="G2430" s="9">
        <v>0</v>
      </c>
      <c r="H2430" s="9">
        <v>1000</v>
      </c>
      <c r="I2430" s="8">
        <v>1.1835</v>
      </c>
      <c r="J2430" s="8">
        <v>1183.5</v>
      </c>
    </row>
    <row r="2431" spans="1:10" x14ac:dyDescent="0.25">
      <c r="A2431" t="s">
        <v>3702</v>
      </c>
      <c r="B2431" t="s">
        <v>1887</v>
      </c>
      <c r="C2431" t="s">
        <v>1887</v>
      </c>
      <c r="E2431" t="s">
        <v>37</v>
      </c>
      <c r="F2431" s="9">
        <v>1000</v>
      </c>
      <c r="G2431" s="9">
        <v>0</v>
      </c>
      <c r="H2431" s="9">
        <v>1000</v>
      </c>
      <c r="I2431" s="8">
        <v>1.2988999999999999</v>
      </c>
      <c r="J2431" s="8">
        <v>1298.9000000000001</v>
      </c>
    </row>
    <row r="2432" spans="1:10" x14ac:dyDescent="0.25">
      <c r="A2432" t="s">
        <v>3703</v>
      </c>
      <c r="B2432" t="s">
        <v>1888</v>
      </c>
      <c r="C2432" t="s">
        <v>1888</v>
      </c>
      <c r="E2432" t="s">
        <v>37</v>
      </c>
      <c r="F2432" s="9">
        <v>500</v>
      </c>
      <c r="G2432" s="9">
        <v>0</v>
      </c>
      <c r="H2432" s="9">
        <v>500</v>
      </c>
      <c r="I2432" s="8">
        <v>0.74650000000000005</v>
      </c>
      <c r="J2432" s="8">
        <v>373.25</v>
      </c>
    </row>
    <row r="2433" spans="1:10" x14ac:dyDescent="0.25">
      <c r="A2433" t="s">
        <v>3704</v>
      </c>
      <c r="B2433" t="s">
        <v>1889</v>
      </c>
      <c r="C2433" t="s">
        <v>1889</v>
      </c>
      <c r="E2433" t="s">
        <v>37</v>
      </c>
      <c r="F2433" s="9">
        <v>500</v>
      </c>
      <c r="G2433" s="9">
        <v>0</v>
      </c>
      <c r="H2433" s="9">
        <v>500</v>
      </c>
      <c r="I2433" s="8">
        <v>0.74650000000000005</v>
      </c>
      <c r="J2433" s="8">
        <v>373.25</v>
      </c>
    </row>
    <row r="2434" spans="1:10" x14ac:dyDescent="0.25">
      <c r="A2434" t="s">
        <v>3705</v>
      </c>
      <c r="B2434" t="s">
        <v>1890</v>
      </c>
      <c r="C2434" t="s">
        <v>1890</v>
      </c>
      <c r="E2434" t="s">
        <v>37</v>
      </c>
      <c r="F2434" s="9">
        <v>1000</v>
      </c>
      <c r="G2434" s="9">
        <v>0</v>
      </c>
      <c r="H2434" s="9">
        <v>1000</v>
      </c>
      <c r="I2434" s="8">
        <v>3.8818000000000001</v>
      </c>
      <c r="J2434" s="8">
        <v>3881.8</v>
      </c>
    </row>
    <row r="2435" spans="1:10" x14ac:dyDescent="0.25">
      <c r="A2435" t="s">
        <v>3706</v>
      </c>
      <c r="B2435" t="s">
        <v>1891</v>
      </c>
      <c r="C2435" t="s">
        <v>1891</v>
      </c>
      <c r="E2435" t="s">
        <v>37</v>
      </c>
      <c r="F2435" s="9">
        <v>2000</v>
      </c>
      <c r="G2435" s="9">
        <v>0</v>
      </c>
      <c r="H2435" s="9">
        <v>2000</v>
      </c>
      <c r="I2435" s="8">
        <v>1.4930000000000001</v>
      </c>
      <c r="J2435" s="8">
        <v>2986</v>
      </c>
    </row>
    <row r="2436" spans="1:10" x14ac:dyDescent="0.25">
      <c r="A2436" t="s">
        <v>3707</v>
      </c>
      <c r="B2436" t="s">
        <v>1892</v>
      </c>
      <c r="C2436" t="s">
        <v>1892</v>
      </c>
      <c r="E2436" t="s">
        <v>37</v>
      </c>
      <c r="F2436" s="9">
        <v>1000</v>
      </c>
      <c r="G2436" s="9">
        <v>0</v>
      </c>
      <c r="H2436" s="9">
        <v>1000</v>
      </c>
      <c r="I2436" s="8">
        <v>3.7324999999999999</v>
      </c>
      <c r="J2436" s="8">
        <v>3732.5</v>
      </c>
    </row>
    <row r="2437" spans="1:10" x14ac:dyDescent="0.25">
      <c r="A2437" t="s">
        <v>3708</v>
      </c>
      <c r="B2437" t="s">
        <v>1893</v>
      </c>
      <c r="C2437" t="s">
        <v>1893</v>
      </c>
      <c r="E2437" t="s">
        <v>37</v>
      </c>
      <c r="F2437" s="9">
        <v>1000</v>
      </c>
      <c r="G2437" s="9">
        <v>0</v>
      </c>
      <c r="H2437" s="9">
        <v>1000</v>
      </c>
      <c r="I2437" s="8">
        <v>1.1943999999999999</v>
      </c>
      <c r="J2437" s="8">
        <v>1194.4000000000001</v>
      </c>
    </row>
    <row r="2438" spans="1:10" x14ac:dyDescent="0.25">
      <c r="A2438" t="s">
        <v>3709</v>
      </c>
      <c r="B2438" t="s">
        <v>1894</v>
      </c>
      <c r="C2438" t="s">
        <v>1894</v>
      </c>
      <c r="E2438" t="s">
        <v>37</v>
      </c>
      <c r="F2438" s="9">
        <v>2000</v>
      </c>
      <c r="G2438" s="9">
        <v>0</v>
      </c>
      <c r="H2438" s="9">
        <v>2000</v>
      </c>
      <c r="I2438" s="8">
        <v>1.7916000000000001</v>
      </c>
      <c r="J2438" s="8">
        <v>3583.2</v>
      </c>
    </row>
    <row r="2439" spans="1:10" x14ac:dyDescent="0.25">
      <c r="A2439" t="s">
        <v>3710</v>
      </c>
      <c r="B2439" t="s">
        <v>1895</v>
      </c>
      <c r="C2439" t="s">
        <v>1895</v>
      </c>
      <c r="E2439" t="s">
        <v>37</v>
      </c>
      <c r="F2439" s="9">
        <v>1000</v>
      </c>
      <c r="G2439" s="9">
        <v>0</v>
      </c>
      <c r="H2439" s="9">
        <v>1000</v>
      </c>
      <c r="I2439" s="8">
        <v>0.74650000000000005</v>
      </c>
      <c r="J2439" s="8">
        <v>746.5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3FE51-37AC-4AF3-ABCC-B7479E95CF82}">
  <sheetPr>
    <tabColor theme="9" tint="0.79998168889431442"/>
  </sheetPr>
  <dimension ref="A1:N3293"/>
  <sheetViews>
    <sheetView workbookViewId="0">
      <pane ySplit="1" topLeftCell="A2" activePane="bottomLeft" state="frozen"/>
      <selection pane="bottomLeft" activeCell="E5" sqref="E5"/>
    </sheetView>
  </sheetViews>
  <sheetFormatPr defaultRowHeight="15" x14ac:dyDescent="0.25"/>
  <cols>
    <col min="1" max="1" width="10.85546875" bestFit="1" customWidth="1"/>
    <col min="2" max="2" width="17.7109375" bestFit="1" customWidth="1"/>
    <col min="3" max="3" width="12.7109375" bestFit="1" customWidth="1"/>
    <col min="4" max="4" width="22.85546875" bestFit="1" customWidth="1"/>
    <col min="5" max="5" width="81.140625" bestFit="1" customWidth="1"/>
    <col min="6" max="6" width="19.42578125" bestFit="1" customWidth="1"/>
    <col min="7" max="7" width="11" bestFit="1" customWidth="1"/>
    <col min="8" max="8" width="11.7109375" bestFit="1" customWidth="1"/>
    <col min="9" max="10" width="11.5703125" bestFit="1" customWidth="1"/>
    <col min="11" max="11" width="29.7109375" bestFit="1" customWidth="1"/>
    <col min="12" max="12" width="14.85546875" bestFit="1" customWidth="1"/>
    <col min="13" max="13" width="9" bestFit="1" customWidth="1"/>
    <col min="14" max="14" width="7.28515625" bestFit="1" customWidth="1"/>
  </cols>
  <sheetData>
    <row r="1" spans="1:14" x14ac:dyDescent="0.25">
      <c r="A1" t="s">
        <v>0</v>
      </c>
      <c r="B1" t="s">
        <v>1</v>
      </c>
      <c r="C1" t="s">
        <v>9</v>
      </c>
      <c r="D1" t="s">
        <v>2</v>
      </c>
      <c r="E1" t="s">
        <v>3</v>
      </c>
      <c r="F1" t="s">
        <v>639</v>
      </c>
      <c r="G1" t="s">
        <v>4</v>
      </c>
      <c r="H1" t="s">
        <v>6</v>
      </c>
      <c r="I1" t="s">
        <v>5</v>
      </c>
      <c r="J1" t="s">
        <v>2720</v>
      </c>
      <c r="K1" t="s">
        <v>7</v>
      </c>
      <c r="L1" t="s">
        <v>2721</v>
      </c>
      <c r="M1" t="s">
        <v>429</v>
      </c>
      <c r="N1" t="s">
        <v>430</v>
      </c>
    </row>
    <row r="2" spans="1:14" x14ac:dyDescent="0.25">
      <c r="A2" t="s">
        <v>5707</v>
      </c>
      <c r="B2" t="s">
        <v>2934</v>
      </c>
      <c r="C2" t="s">
        <v>606</v>
      </c>
      <c r="D2" t="s">
        <v>316</v>
      </c>
      <c r="E2" t="s">
        <v>5261</v>
      </c>
      <c r="F2" t="s">
        <v>202</v>
      </c>
      <c r="G2" s="9">
        <v>1</v>
      </c>
      <c r="H2" s="8">
        <v>6.5</v>
      </c>
      <c r="I2" s="8">
        <v>40</v>
      </c>
      <c r="J2" s="8">
        <v>6.5</v>
      </c>
      <c r="K2" t="s">
        <v>4746</v>
      </c>
      <c r="L2" s="1">
        <v>45428</v>
      </c>
      <c r="M2">
        <v>5</v>
      </c>
      <c r="N2">
        <v>2024</v>
      </c>
    </row>
    <row r="3" spans="1:14" x14ac:dyDescent="0.25">
      <c r="A3" t="s">
        <v>5707</v>
      </c>
      <c r="B3" t="s">
        <v>2934</v>
      </c>
      <c r="C3" t="s">
        <v>443</v>
      </c>
      <c r="D3" t="s">
        <v>363</v>
      </c>
      <c r="E3" t="s">
        <v>5708</v>
      </c>
      <c r="F3" t="s">
        <v>202</v>
      </c>
      <c r="G3" s="9">
        <v>1</v>
      </c>
      <c r="H3" s="8">
        <v>9</v>
      </c>
      <c r="I3" s="8">
        <v>46</v>
      </c>
      <c r="J3" s="8">
        <v>9</v>
      </c>
      <c r="K3" t="s">
        <v>4746</v>
      </c>
      <c r="L3" s="1">
        <v>45428</v>
      </c>
      <c r="M3">
        <v>5</v>
      </c>
      <c r="N3">
        <v>2024</v>
      </c>
    </row>
    <row r="4" spans="1:14" x14ac:dyDescent="0.25">
      <c r="A4" t="s">
        <v>5707</v>
      </c>
      <c r="B4" t="s">
        <v>2934</v>
      </c>
      <c r="C4" t="s">
        <v>2724</v>
      </c>
      <c r="D4" t="s">
        <v>202</v>
      </c>
      <c r="E4" t="s">
        <v>2723</v>
      </c>
      <c r="F4" t="s">
        <v>202</v>
      </c>
      <c r="G4" s="9">
        <v>1</v>
      </c>
      <c r="H4" s="8">
        <v>0</v>
      </c>
      <c r="I4" s="8">
        <v>10</v>
      </c>
      <c r="J4" s="8">
        <v>0</v>
      </c>
      <c r="K4" t="s">
        <v>4746</v>
      </c>
      <c r="L4" s="1">
        <v>45428</v>
      </c>
      <c r="M4">
        <v>5</v>
      </c>
      <c r="N4">
        <v>2024</v>
      </c>
    </row>
    <row r="5" spans="1:14" x14ac:dyDescent="0.25">
      <c r="A5" t="s">
        <v>5709</v>
      </c>
      <c r="B5" t="s">
        <v>2934</v>
      </c>
      <c r="C5" t="s">
        <v>2867</v>
      </c>
      <c r="D5" t="s">
        <v>1764</v>
      </c>
      <c r="E5" t="s">
        <v>1765</v>
      </c>
      <c r="F5" t="s">
        <v>202</v>
      </c>
      <c r="G5" s="9">
        <v>1</v>
      </c>
      <c r="H5" s="8">
        <v>3.7402000000000002</v>
      </c>
      <c r="I5" s="8">
        <v>0</v>
      </c>
      <c r="J5" s="8">
        <v>3.74</v>
      </c>
      <c r="K5" t="s">
        <v>4746</v>
      </c>
      <c r="L5" s="1">
        <v>45428</v>
      </c>
      <c r="M5">
        <v>5</v>
      </c>
      <c r="N5">
        <v>2024</v>
      </c>
    </row>
    <row r="6" spans="1:14" x14ac:dyDescent="0.25">
      <c r="A6" t="s">
        <v>5710</v>
      </c>
      <c r="B6" t="s">
        <v>2934</v>
      </c>
      <c r="C6" t="s">
        <v>3003</v>
      </c>
      <c r="D6" t="s">
        <v>859</v>
      </c>
      <c r="E6" t="s">
        <v>5711</v>
      </c>
      <c r="F6" t="s">
        <v>202</v>
      </c>
      <c r="G6" s="9">
        <v>1</v>
      </c>
      <c r="H6" s="8">
        <v>0</v>
      </c>
      <c r="I6" s="8">
        <v>639</v>
      </c>
      <c r="J6" s="8">
        <v>0</v>
      </c>
      <c r="K6" t="s">
        <v>4746</v>
      </c>
      <c r="L6" s="1">
        <v>45428</v>
      </c>
      <c r="M6">
        <v>5</v>
      </c>
      <c r="N6">
        <v>2024</v>
      </c>
    </row>
    <row r="7" spans="1:14" x14ac:dyDescent="0.25">
      <c r="A7" t="s">
        <v>5710</v>
      </c>
      <c r="B7" t="s">
        <v>2934</v>
      </c>
      <c r="C7" t="s">
        <v>2724</v>
      </c>
      <c r="D7" t="s">
        <v>202</v>
      </c>
      <c r="E7" t="s">
        <v>2723</v>
      </c>
      <c r="F7" t="s">
        <v>202</v>
      </c>
      <c r="G7" s="9">
        <v>1</v>
      </c>
      <c r="H7" s="8">
        <v>0</v>
      </c>
      <c r="I7" s="8">
        <v>20</v>
      </c>
      <c r="J7" s="8">
        <v>0</v>
      </c>
      <c r="K7" t="s">
        <v>4746</v>
      </c>
      <c r="L7" s="1">
        <v>45428</v>
      </c>
      <c r="M7">
        <v>5</v>
      </c>
      <c r="N7">
        <v>2024</v>
      </c>
    </row>
    <row r="8" spans="1:14" x14ac:dyDescent="0.25">
      <c r="A8" t="s">
        <v>5712</v>
      </c>
      <c r="B8" t="s">
        <v>2934</v>
      </c>
      <c r="C8" t="s">
        <v>452</v>
      </c>
      <c r="D8" t="s">
        <v>376</v>
      </c>
      <c r="E8" t="s">
        <v>377</v>
      </c>
      <c r="F8" t="s">
        <v>202</v>
      </c>
      <c r="G8" s="9">
        <v>1</v>
      </c>
      <c r="H8" s="8">
        <v>53.547899999999998</v>
      </c>
      <c r="I8" s="8">
        <v>92</v>
      </c>
      <c r="J8" s="8">
        <v>53.55</v>
      </c>
      <c r="K8" t="s">
        <v>4746</v>
      </c>
      <c r="L8" s="1">
        <v>45428</v>
      </c>
      <c r="M8">
        <v>5</v>
      </c>
      <c r="N8">
        <v>2024</v>
      </c>
    </row>
    <row r="9" spans="1:14" x14ac:dyDescent="0.25">
      <c r="A9" t="s">
        <v>5712</v>
      </c>
      <c r="B9" t="s">
        <v>2934</v>
      </c>
      <c r="C9" t="s">
        <v>511</v>
      </c>
      <c r="D9" t="s">
        <v>310</v>
      </c>
      <c r="E9" t="s">
        <v>311</v>
      </c>
      <c r="F9" t="s">
        <v>202</v>
      </c>
      <c r="G9" s="9">
        <v>1</v>
      </c>
      <c r="H9" s="8">
        <v>121.40219999999999</v>
      </c>
      <c r="I9" s="8">
        <v>184</v>
      </c>
      <c r="J9" s="8">
        <v>121.4</v>
      </c>
      <c r="K9" t="s">
        <v>4746</v>
      </c>
      <c r="L9" s="1">
        <v>45428</v>
      </c>
      <c r="M9">
        <v>5</v>
      </c>
      <c r="N9">
        <v>2024</v>
      </c>
    </row>
    <row r="10" spans="1:14" x14ac:dyDescent="0.25">
      <c r="A10" t="s">
        <v>5713</v>
      </c>
      <c r="B10" t="s">
        <v>2934</v>
      </c>
      <c r="C10" t="s">
        <v>2797</v>
      </c>
      <c r="D10" t="s">
        <v>1923</v>
      </c>
      <c r="E10" t="s">
        <v>5714</v>
      </c>
      <c r="F10" t="s">
        <v>202</v>
      </c>
      <c r="G10" s="9">
        <v>1</v>
      </c>
      <c r="H10" s="8">
        <v>0</v>
      </c>
      <c r="I10" s="8">
        <v>406</v>
      </c>
      <c r="J10" s="8">
        <v>0</v>
      </c>
      <c r="K10" t="s">
        <v>4746</v>
      </c>
      <c r="L10" s="1">
        <v>45428</v>
      </c>
      <c r="M10">
        <v>5</v>
      </c>
      <c r="N10">
        <v>2024</v>
      </c>
    </row>
    <row r="11" spans="1:14" x14ac:dyDescent="0.25">
      <c r="A11" t="s">
        <v>5713</v>
      </c>
      <c r="B11" t="s">
        <v>2934</v>
      </c>
      <c r="C11" t="s">
        <v>511</v>
      </c>
      <c r="D11" t="s">
        <v>310</v>
      </c>
      <c r="E11" t="s">
        <v>311</v>
      </c>
      <c r="F11" t="s">
        <v>202</v>
      </c>
      <c r="G11" s="9">
        <v>1</v>
      </c>
      <c r="H11" s="8">
        <v>77.900000000000006</v>
      </c>
      <c r="I11" s="8">
        <v>0</v>
      </c>
      <c r="J11" s="8">
        <v>77.900000000000006</v>
      </c>
      <c r="K11" t="s">
        <v>4746</v>
      </c>
      <c r="L11" s="1">
        <v>45428</v>
      </c>
      <c r="M11">
        <v>5</v>
      </c>
      <c r="N11">
        <v>2024</v>
      </c>
    </row>
    <row r="12" spans="1:14" x14ac:dyDescent="0.25">
      <c r="A12" t="s">
        <v>5713</v>
      </c>
      <c r="B12" t="s">
        <v>2934</v>
      </c>
      <c r="C12" t="s">
        <v>452</v>
      </c>
      <c r="D12" t="s">
        <v>376</v>
      </c>
      <c r="E12" t="s">
        <v>377</v>
      </c>
      <c r="F12" t="s">
        <v>202</v>
      </c>
      <c r="G12" s="9">
        <v>1</v>
      </c>
      <c r="H12" s="8">
        <v>34.36</v>
      </c>
      <c r="I12" s="8">
        <v>0</v>
      </c>
      <c r="J12" s="8">
        <v>34.36</v>
      </c>
      <c r="K12" t="s">
        <v>4746</v>
      </c>
      <c r="L12" s="1">
        <v>45428</v>
      </c>
      <c r="M12">
        <v>5</v>
      </c>
      <c r="N12">
        <v>2024</v>
      </c>
    </row>
    <row r="13" spans="1:14" x14ac:dyDescent="0.25">
      <c r="A13" t="s">
        <v>5713</v>
      </c>
      <c r="B13" t="s">
        <v>2934</v>
      </c>
      <c r="C13" t="s">
        <v>500</v>
      </c>
      <c r="D13" t="s">
        <v>372</v>
      </c>
      <c r="E13" t="s">
        <v>373</v>
      </c>
      <c r="F13" t="s">
        <v>202</v>
      </c>
      <c r="G13" s="9">
        <v>1</v>
      </c>
      <c r="H13" s="8">
        <v>51.18</v>
      </c>
      <c r="I13" s="8">
        <v>0</v>
      </c>
      <c r="J13" s="8">
        <v>51.18</v>
      </c>
      <c r="K13" t="s">
        <v>4746</v>
      </c>
      <c r="L13" s="1">
        <v>45428</v>
      </c>
      <c r="M13">
        <v>5</v>
      </c>
      <c r="N13">
        <v>2024</v>
      </c>
    </row>
    <row r="14" spans="1:14" x14ac:dyDescent="0.25">
      <c r="A14" t="s">
        <v>5713</v>
      </c>
      <c r="B14" t="s">
        <v>2934</v>
      </c>
      <c r="C14" t="s">
        <v>2724</v>
      </c>
      <c r="D14" t="s">
        <v>202</v>
      </c>
      <c r="E14" t="s">
        <v>2723</v>
      </c>
      <c r="F14" t="s">
        <v>202</v>
      </c>
      <c r="G14" s="9">
        <v>1</v>
      </c>
      <c r="H14" s="8">
        <v>0</v>
      </c>
      <c r="I14" s="8">
        <v>30</v>
      </c>
      <c r="J14" s="8">
        <v>0</v>
      </c>
      <c r="K14" t="s">
        <v>4746</v>
      </c>
      <c r="L14" s="1">
        <v>45428</v>
      </c>
      <c r="M14">
        <v>5</v>
      </c>
      <c r="N14">
        <v>2024</v>
      </c>
    </row>
    <row r="15" spans="1:14" x14ac:dyDescent="0.25">
      <c r="A15" t="s">
        <v>5715</v>
      </c>
      <c r="B15" t="s">
        <v>2934</v>
      </c>
      <c r="C15" t="s">
        <v>2809</v>
      </c>
      <c r="D15" t="s">
        <v>1932</v>
      </c>
      <c r="E15" t="s">
        <v>5716</v>
      </c>
      <c r="F15" t="s">
        <v>202</v>
      </c>
      <c r="G15" s="9">
        <v>1</v>
      </c>
      <c r="H15" s="8">
        <v>0</v>
      </c>
      <c r="I15" s="8">
        <v>657</v>
      </c>
      <c r="J15" s="8">
        <v>0</v>
      </c>
      <c r="K15" t="s">
        <v>4746</v>
      </c>
      <c r="L15" s="1">
        <v>45428</v>
      </c>
      <c r="M15">
        <v>5</v>
      </c>
      <c r="N15">
        <v>2024</v>
      </c>
    </row>
    <row r="16" spans="1:14" x14ac:dyDescent="0.25">
      <c r="A16" t="s">
        <v>5715</v>
      </c>
      <c r="B16" t="s">
        <v>2934</v>
      </c>
      <c r="C16" t="s">
        <v>453</v>
      </c>
      <c r="D16" t="s">
        <v>392</v>
      </c>
      <c r="E16" t="s">
        <v>2810</v>
      </c>
      <c r="F16" t="s">
        <v>1206</v>
      </c>
      <c r="G16" s="9">
        <v>1</v>
      </c>
      <c r="H16" s="8">
        <v>74</v>
      </c>
      <c r="I16" s="8">
        <v>0</v>
      </c>
      <c r="J16" s="8">
        <v>74</v>
      </c>
      <c r="K16" t="s">
        <v>4746</v>
      </c>
      <c r="L16" s="1">
        <v>45428</v>
      </c>
      <c r="M16">
        <v>5</v>
      </c>
      <c r="N16">
        <v>2024</v>
      </c>
    </row>
    <row r="17" spans="1:14" x14ac:dyDescent="0.25">
      <c r="A17" t="s">
        <v>5715</v>
      </c>
      <c r="B17" t="s">
        <v>2934</v>
      </c>
      <c r="C17" t="s">
        <v>454</v>
      </c>
      <c r="D17" t="s">
        <v>394</v>
      </c>
      <c r="E17" t="s">
        <v>2811</v>
      </c>
      <c r="F17" t="s">
        <v>1206</v>
      </c>
      <c r="G17" s="9">
        <v>1</v>
      </c>
      <c r="H17" s="8">
        <v>40.67</v>
      </c>
      <c r="I17" s="8">
        <v>0</v>
      </c>
      <c r="J17" s="8">
        <v>40.67</v>
      </c>
      <c r="K17" t="s">
        <v>4746</v>
      </c>
      <c r="L17" s="1">
        <v>45428</v>
      </c>
      <c r="M17">
        <v>5</v>
      </c>
      <c r="N17">
        <v>2024</v>
      </c>
    </row>
    <row r="18" spans="1:14" x14ac:dyDescent="0.25">
      <c r="A18" t="s">
        <v>5715</v>
      </c>
      <c r="B18" t="s">
        <v>2934</v>
      </c>
      <c r="C18" t="s">
        <v>455</v>
      </c>
      <c r="D18" t="s">
        <v>396</v>
      </c>
      <c r="E18" t="s">
        <v>2812</v>
      </c>
      <c r="F18" t="s">
        <v>1206</v>
      </c>
      <c r="G18" s="9">
        <v>1</v>
      </c>
      <c r="H18" s="8">
        <v>53.77</v>
      </c>
      <c r="I18" s="8">
        <v>0</v>
      </c>
      <c r="J18" s="8">
        <v>53.77</v>
      </c>
      <c r="K18" t="s">
        <v>4746</v>
      </c>
      <c r="L18" s="1">
        <v>45428</v>
      </c>
      <c r="M18">
        <v>5</v>
      </c>
      <c r="N18">
        <v>2024</v>
      </c>
    </row>
    <row r="19" spans="1:14" x14ac:dyDescent="0.25">
      <c r="A19" t="s">
        <v>5715</v>
      </c>
      <c r="B19" t="s">
        <v>2934</v>
      </c>
      <c r="C19" t="s">
        <v>521</v>
      </c>
      <c r="D19" t="s">
        <v>340</v>
      </c>
      <c r="E19" t="s">
        <v>341</v>
      </c>
      <c r="F19" t="s">
        <v>202</v>
      </c>
      <c r="G19" s="9">
        <v>1</v>
      </c>
      <c r="H19" s="8">
        <v>25.5</v>
      </c>
      <c r="I19" s="8">
        <v>0</v>
      </c>
      <c r="J19" s="8">
        <v>25.5</v>
      </c>
      <c r="K19" t="s">
        <v>4746</v>
      </c>
      <c r="L19" s="1">
        <v>45428</v>
      </c>
      <c r="M19">
        <v>5</v>
      </c>
      <c r="N19">
        <v>2024</v>
      </c>
    </row>
    <row r="20" spans="1:14" x14ac:dyDescent="0.25">
      <c r="A20" t="s">
        <v>5715</v>
      </c>
      <c r="B20" t="s">
        <v>2934</v>
      </c>
      <c r="C20" t="s">
        <v>2724</v>
      </c>
      <c r="D20" t="s">
        <v>202</v>
      </c>
      <c r="E20" t="s">
        <v>2723</v>
      </c>
      <c r="F20" t="s">
        <v>202</v>
      </c>
      <c r="G20" s="9">
        <v>1</v>
      </c>
      <c r="H20" s="8">
        <v>0</v>
      </c>
      <c r="I20" s="8">
        <v>30</v>
      </c>
      <c r="J20" s="8">
        <v>0</v>
      </c>
      <c r="K20" t="s">
        <v>4746</v>
      </c>
      <c r="L20" s="1">
        <v>45428</v>
      </c>
      <c r="M20">
        <v>5</v>
      </c>
      <c r="N20">
        <v>2024</v>
      </c>
    </row>
    <row r="21" spans="1:14" x14ac:dyDescent="0.25">
      <c r="A21" t="s">
        <v>5717</v>
      </c>
      <c r="B21" t="s">
        <v>2722</v>
      </c>
      <c r="C21" t="s">
        <v>442</v>
      </c>
      <c r="D21" t="s">
        <v>357</v>
      </c>
      <c r="E21" t="s">
        <v>2793</v>
      </c>
      <c r="F21" t="s">
        <v>202</v>
      </c>
      <c r="G21" s="9">
        <v>1</v>
      </c>
      <c r="H21" s="8">
        <v>3.38</v>
      </c>
      <c r="I21" s="8">
        <v>20.66</v>
      </c>
      <c r="J21" s="8">
        <v>3.38</v>
      </c>
      <c r="K21" t="s">
        <v>106</v>
      </c>
      <c r="L21" s="1">
        <v>45428</v>
      </c>
      <c r="M21">
        <v>5</v>
      </c>
      <c r="N21">
        <v>2024</v>
      </c>
    </row>
    <row r="22" spans="1:14" x14ac:dyDescent="0.25">
      <c r="A22" t="s">
        <v>5717</v>
      </c>
      <c r="B22" t="s">
        <v>2722</v>
      </c>
      <c r="C22" t="s">
        <v>486</v>
      </c>
      <c r="D22" t="s">
        <v>318</v>
      </c>
      <c r="E22" t="s">
        <v>2824</v>
      </c>
      <c r="F22" t="s">
        <v>1659</v>
      </c>
      <c r="G22" s="9">
        <v>1</v>
      </c>
      <c r="H22" s="8">
        <v>1.55</v>
      </c>
      <c r="I22" s="8">
        <v>4.13</v>
      </c>
      <c r="J22" s="8">
        <v>1.55</v>
      </c>
      <c r="K22" t="s">
        <v>106</v>
      </c>
      <c r="L22" s="1">
        <v>45428</v>
      </c>
      <c r="M22">
        <v>5</v>
      </c>
      <c r="N22">
        <v>2024</v>
      </c>
    </row>
    <row r="23" spans="1:14" x14ac:dyDescent="0.25">
      <c r="A23" t="s">
        <v>5717</v>
      </c>
      <c r="B23" t="s">
        <v>2722</v>
      </c>
      <c r="C23" t="s">
        <v>485</v>
      </c>
      <c r="D23" t="s">
        <v>308</v>
      </c>
      <c r="E23" t="s">
        <v>2744</v>
      </c>
      <c r="F23" t="s">
        <v>202</v>
      </c>
      <c r="G23" s="9">
        <v>1</v>
      </c>
      <c r="H23" s="8">
        <v>4.3499999999999996</v>
      </c>
      <c r="I23" s="8">
        <v>12.4</v>
      </c>
      <c r="J23" s="8">
        <v>4.3499999999999996</v>
      </c>
      <c r="K23" t="s">
        <v>106</v>
      </c>
      <c r="L23" s="1">
        <v>45428</v>
      </c>
      <c r="M23">
        <v>5</v>
      </c>
      <c r="N23">
        <v>2024</v>
      </c>
    </row>
    <row r="24" spans="1:14" x14ac:dyDescent="0.25">
      <c r="A24" t="s">
        <v>5717</v>
      </c>
      <c r="B24" t="s">
        <v>2722</v>
      </c>
      <c r="C24" t="s">
        <v>3631</v>
      </c>
      <c r="D24" t="s">
        <v>1721</v>
      </c>
      <c r="E24" t="s">
        <v>3786</v>
      </c>
      <c r="F24" t="s">
        <v>202</v>
      </c>
      <c r="G24" s="9">
        <v>1</v>
      </c>
      <c r="H24" s="8">
        <v>13</v>
      </c>
      <c r="I24" s="8">
        <v>40.5</v>
      </c>
      <c r="J24" s="8">
        <v>13</v>
      </c>
      <c r="K24" t="s">
        <v>106</v>
      </c>
      <c r="L24" s="1">
        <v>45428</v>
      </c>
      <c r="M24">
        <v>5</v>
      </c>
      <c r="N24">
        <v>2024</v>
      </c>
    </row>
    <row r="25" spans="1:14" x14ac:dyDescent="0.25">
      <c r="A25" t="s">
        <v>5717</v>
      </c>
      <c r="B25" t="s">
        <v>2722</v>
      </c>
      <c r="C25" t="s">
        <v>2724</v>
      </c>
      <c r="D25" t="s">
        <v>202</v>
      </c>
      <c r="E25" t="s">
        <v>2760</v>
      </c>
      <c r="F25" t="s">
        <v>202</v>
      </c>
      <c r="G25" s="9">
        <v>1</v>
      </c>
      <c r="H25" s="8">
        <v>0</v>
      </c>
      <c r="I25" s="8">
        <v>29.45</v>
      </c>
      <c r="J25" s="8">
        <v>0</v>
      </c>
      <c r="K25" t="s">
        <v>106</v>
      </c>
      <c r="L25" s="1">
        <v>45428</v>
      </c>
      <c r="M25">
        <v>5</v>
      </c>
      <c r="N25">
        <v>2024</v>
      </c>
    </row>
    <row r="26" spans="1:14" x14ac:dyDescent="0.25">
      <c r="A26" t="s">
        <v>5718</v>
      </c>
      <c r="B26" t="s">
        <v>2934</v>
      </c>
      <c r="C26" t="s">
        <v>2800</v>
      </c>
      <c r="D26" t="s">
        <v>1925</v>
      </c>
      <c r="E26" t="s">
        <v>5719</v>
      </c>
      <c r="F26" t="s">
        <v>202</v>
      </c>
      <c r="G26" s="9">
        <v>1</v>
      </c>
      <c r="H26" s="8">
        <v>0</v>
      </c>
      <c r="I26" s="8">
        <v>693</v>
      </c>
      <c r="J26" s="8">
        <v>0</v>
      </c>
      <c r="K26" t="s">
        <v>4746</v>
      </c>
      <c r="L26" s="1">
        <v>45428</v>
      </c>
      <c r="M26">
        <v>5</v>
      </c>
      <c r="N26">
        <v>2024</v>
      </c>
    </row>
    <row r="27" spans="1:14" x14ac:dyDescent="0.25">
      <c r="A27" t="s">
        <v>5718</v>
      </c>
      <c r="B27" t="s">
        <v>2934</v>
      </c>
      <c r="C27" t="s">
        <v>3756</v>
      </c>
      <c r="D27" t="s">
        <v>3757</v>
      </c>
      <c r="E27" t="s">
        <v>287</v>
      </c>
      <c r="F27" t="s">
        <v>202</v>
      </c>
      <c r="G27" s="9">
        <v>1</v>
      </c>
      <c r="H27" s="8">
        <v>150</v>
      </c>
      <c r="I27" s="8">
        <v>0</v>
      </c>
      <c r="J27" s="8">
        <v>150</v>
      </c>
      <c r="K27" t="s">
        <v>4746</v>
      </c>
      <c r="L27" s="1">
        <v>45428</v>
      </c>
      <c r="M27">
        <v>5</v>
      </c>
      <c r="N27">
        <v>2024</v>
      </c>
    </row>
    <row r="28" spans="1:14" x14ac:dyDescent="0.25">
      <c r="A28" t="s">
        <v>5718</v>
      </c>
      <c r="B28" t="s">
        <v>2934</v>
      </c>
      <c r="C28" t="s">
        <v>3758</v>
      </c>
      <c r="D28" t="s">
        <v>3759</v>
      </c>
      <c r="E28" t="s">
        <v>289</v>
      </c>
      <c r="F28" t="s">
        <v>202</v>
      </c>
      <c r="G28" s="9">
        <v>1</v>
      </c>
      <c r="H28" s="8">
        <v>85.5</v>
      </c>
      <c r="I28" s="8">
        <v>0</v>
      </c>
      <c r="J28" s="8">
        <v>85.5</v>
      </c>
      <c r="K28" t="s">
        <v>4746</v>
      </c>
      <c r="L28" s="1">
        <v>45428</v>
      </c>
      <c r="M28">
        <v>5</v>
      </c>
      <c r="N28">
        <v>2024</v>
      </c>
    </row>
    <row r="29" spans="1:14" x14ac:dyDescent="0.25">
      <c r="A29" t="s">
        <v>5718</v>
      </c>
      <c r="B29" t="s">
        <v>2934</v>
      </c>
      <c r="C29" t="s">
        <v>2823</v>
      </c>
      <c r="D29" t="s">
        <v>1951</v>
      </c>
      <c r="E29" t="s">
        <v>5720</v>
      </c>
      <c r="F29" t="s">
        <v>202</v>
      </c>
      <c r="G29" s="9">
        <v>1</v>
      </c>
      <c r="H29" s="8">
        <v>0</v>
      </c>
      <c r="I29" s="8">
        <v>99</v>
      </c>
      <c r="J29" s="8">
        <v>0</v>
      </c>
      <c r="K29" t="s">
        <v>4746</v>
      </c>
      <c r="L29" s="1">
        <v>45428</v>
      </c>
      <c r="M29">
        <v>5</v>
      </c>
      <c r="N29">
        <v>2024</v>
      </c>
    </row>
    <row r="30" spans="1:14" x14ac:dyDescent="0.25">
      <c r="A30" t="s">
        <v>5718</v>
      </c>
      <c r="B30" t="s">
        <v>2934</v>
      </c>
      <c r="C30" t="s">
        <v>522</v>
      </c>
      <c r="D30" t="s">
        <v>342</v>
      </c>
      <c r="E30" t="s">
        <v>343</v>
      </c>
      <c r="F30" t="s">
        <v>202</v>
      </c>
      <c r="G30" s="9">
        <v>1</v>
      </c>
      <c r="H30" s="8">
        <v>10.5</v>
      </c>
      <c r="I30" s="8">
        <v>0</v>
      </c>
      <c r="J30" s="8">
        <v>10.5</v>
      </c>
      <c r="K30" t="s">
        <v>4746</v>
      </c>
      <c r="L30" s="1">
        <v>45428</v>
      </c>
      <c r="M30">
        <v>5</v>
      </c>
      <c r="N30">
        <v>2024</v>
      </c>
    </row>
    <row r="31" spans="1:14" x14ac:dyDescent="0.25">
      <c r="A31" t="s">
        <v>5718</v>
      </c>
      <c r="B31" t="s">
        <v>2934</v>
      </c>
      <c r="C31" t="s">
        <v>562</v>
      </c>
      <c r="D31" t="s">
        <v>205</v>
      </c>
      <c r="E31" t="s">
        <v>206</v>
      </c>
      <c r="F31" t="s">
        <v>202</v>
      </c>
      <c r="G31" s="9">
        <v>1</v>
      </c>
      <c r="H31" s="8">
        <v>20.5</v>
      </c>
      <c r="I31" s="8">
        <v>0</v>
      </c>
      <c r="J31" s="8">
        <v>20.5</v>
      </c>
      <c r="K31" t="s">
        <v>4746</v>
      </c>
      <c r="L31" s="1">
        <v>45428</v>
      </c>
      <c r="M31">
        <v>5</v>
      </c>
      <c r="N31">
        <v>2024</v>
      </c>
    </row>
    <row r="32" spans="1:14" x14ac:dyDescent="0.25">
      <c r="A32" t="s">
        <v>5718</v>
      </c>
      <c r="B32" t="s">
        <v>2934</v>
      </c>
      <c r="C32" t="s">
        <v>2996</v>
      </c>
      <c r="D32" t="s">
        <v>1918</v>
      </c>
      <c r="E32" t="s">
        <v>5721</v>
      </c>
      <c r="F32" t="s">
        <v>202</v>
      </c>
      <c r="G32" s="9">
        <v>1</v>
      </c>
      <c r="H32" s="8">
        <v>0</v>
      </c>
      <c r="I32" s="8">
        <v>299</v>
      </c>
      <c r="J32" s="8">
        <v>0</v>
      </c>
      <c r="K32" t="s">
        <v>4746</v>
      </c>
      <c r="L32" s="1">
        <v>45428</v>
      </c>
      <c r="M32">
        <v>5</v>
      </c>
      <c r="N32">
        <v>2024</v>
      </c>
    </row>
    <row r="33" spans="1:14" x14ac:dyDescent="0.25">
      <c r="A33" t="s">
        <v>5718</v>
      </c>
      <c r="B33" t="s">
        <v>2934</v>
      </c>
      <c r="C33" t="s">
        <v>538</v>
      </c>
      <c r="D33" t="s">
        <v>195</v>
      </c>
      <c r="E33" t="s">
        <v>196</v>
      </c>
      <c r="F33" t="s">
        <v>202</v>
      </c>
      <c r="G33" s="9">
        <v>1</v>
      </c>
      <c r="H33" s="8">
        <v>78</v>
      </c>
      <c r="I33" s="8">
        <v>0</v>
      </c>
      <c r="J33" s="8">
        <v>78</v>
      </c>
      <c r="K33" t="s">
        <v>4746</v>
      </c>
      <c r="L33" s="1">
        <v>45428</v>
      </c>
      <c r="M33">
        <v>5</v>
      </c>
      <c r="N33">
        <v>2024</v>
      </c>
    </row>
    <row r="34" spans="1:14" x14ac:dyDescent="0.25">
      <c r="A34" t="s">
        <v>5718</v>
      </c>
      <c r="B34" t="s">
        <v>2934</v>
      </c>
      <c r="C34" t="s">
        <v>2728</v>
      </c>
      <c r="D34" t="s">
        <v>1441</v>
      </c>
      <c r="E34" t="s">
        <v>1442</v>
      </c>
      <c r="F34" t="s">
        <v>202</v>
      </c>
      <c r="G34" s="9">
        <v>1</v>
      </c>
      <c r="H34" s="8">
        <v>45</v>
      </c>
      <c r="I34" s="8">
        <v>0</v>
      </c>
      <c r="J34" s="8">
        <v>45</v>
      </c>
      <c r="K34" t="s">
        <v>4746</v>
      </c>
      <c r="L34" s="1">
        <v>45428</v>
      </c>
      <c r="M34">
        <v>5</v>
      </c>
      <c r="N34">
        <v>2024</v>
      </c>
    </row>
    <row r="35" spans="1:14" x14ac:dyDescent="0.25">
      <c r="A35" t="s">
        <v>5718</v>
      </c>
      <c r="B35" t="s">
        <v>2934</v>
      </c>
      <c r="C35" t="s">
        <v>441</v>
      </c>
      <c r="D35" t="s">
        <v>220</v>
      </c>
      <c r="E35" t="s">
        <v>5722</v>
      </c>
      <c r="F35" t="s">
        <v>202</v>
      </c>
      <c r="G35" s="9">
        <v>1</v>
      </c>
      <c r="H35" s="8">
        <v>24</v>
      </c>
      <c r="I35" s="8">
        <v>129</v>
      </c>
      <c r="J35" s="8">
        <v>24</v>
      </c>
      <c r="K35" t="s">
        <v>4746</v>
      </c>
      <c r="L35" s="1">
        <v>45428</v>
      </c>
      <c r="M35">
        <v>5</v>
      </c>
      <c r="N35">
        <v>2024</v>
      </c>
    </row>
    <row r="36" spans="1:14" x14ac:dyDescent="0.25">
      <c r="A36" t="s">
        <v>5718</v>
      </c>
      <c r="B36" t="s">
        <v>2934</v>
      </c>
      <c r="C36" t="s">
        <v>597</v>
      </c>
      <c r="D36" t="s">
        <v>368</v>
      </c>
      <c r="E36" t="s">
        <v>5723</v>
      </c>
      <c r="F36" t="s">
        <v>202</v>
      </c>
      <c r="G36" s="9">
        <v>1</v>
      </c>
      <c r="H36" s="8">
        <v>7.55</v>
      </c>
      <c r="I36" s="8">
        <v>46</v>
      </c>
      <c r="J36" s="8">
        <v>7.55</v>
      </c>
      <c r="K36" t="s">
        <v>4746</v>
      </c>
      <c r="L36" s="1">
        <v>45428</v>
      </c>
      <c r="M36">
        <v>5</v>
      </c>
      <c r="N36">
        <v>2024</v>
      </c>
    </row>
    <row r="37" spans="1:14" x14ac:dyDescent="0.25">
      <c r="A37" t="s">
        <v>5718</v>
      </c>
      <c r="B37" t="s">
        <v>2934</v>
      </c>
      <c r="C37" t="s">
        <v>2736</v>
      </c>
      <c r="D37" t="s">
        <v>202</v>
      </c>
      <c r="E37" t="s">
        <v>2723</v>
      </c>
      <c r="F37" t="s">
        <v>202</v>
      </c>
      <c r="G37" s="9">
        <v>1</v>
      </c>
      <c r="H37" s="8">
        <v>0</v>
      </c>
      <c r="I37" s="8">
        <v>120</v>
      </c>
      <c r="J37" s="8">
        <v>0</v>
      </c>
      <c r="K37" t="s">
        <v>4746</v>
      </c>
      <c r="L37" s="1">
        <v>45428</v>
      </c>
      <c r="M37">
        <v>5</v>
      </c>
      <c r="N37">
        <v>2024</v>
      </c>
    </row>
    <row r="38" spans="1:14" x14ac:dyDescent="0.25">
      <c r="A38" t="s">
        <v>5724</v>
      </c>
      <c r="B38" t="s">
        <v>2934</v>
      </c>
      <c r="C38" t="s">
        <v>597</v>
      </c>
      <c r="D38" t="s">
        <v>368</v>
      </c>
      <c r="E38" t="s">
        <v>5723</v>
      </c>
      <c r="F38" t="s">
        <v>202</v>
      </c>
      <c r="G38" s="9">
        <v>1</v>
      </c>
      <c r="H38" s="8">
        <v>7.55</v>
      </c>
      <c r="I38" s="8">
        <v>46</v>
      </c>
      <c r="J38" s="8">
        <v>7.55</v>
      </c>
      <c r="K38" t="s">
        <v>4746</v>
      </c>
      <c r="L38" s="1">
        <v>45428</v>
      </c>
      <c r="M38">
        <v>5</v>
      </c>
      <c r="N38">
        <v>2024</v>
      </c>
    </row>
    <row r="39" spans="1:14" x14ac:dyDescent="0.25">
      <c r="A39" t="s">
        <v>5724</v>
      </c>
      <c r="B39" t="s">
        <v>2934</v>
      </c>
      <c r="C39" t="s">
        <v>2872</v>
      </c>
      <c r="D39" t="s">
        <v>1728</v>
      </c>
      <c r="E39" t="s">
        <v>5725</v>
      </c>
      <c r="F39" t="s">
        <v>202</v>
      </c>
      <c r="G39" s="9">
        <v>1</v>
      </c>
      <c r="H39" s="8">
        <v>6.5</v>
      </c>
      <c r="I39" s="8">
        <v>46</v>
      </c>
      <c r="J39" s="8">
        <v>6.5</v>
      </c>
      <c r="K39" t="s">
        <v>4746</v>
      </c>
      <c r="L39" s="1">
        <v>45428</v>
      </c>
      <c r="M39">
        <v>5</v>
      </c>
      <c r="N39">
        <v>2024</v>
      </c>
    </row>
    <row r="40" spans="1:14" x14ac:dyDescent="0.25">
      <c r="A40" t="s">
        <v>5724</v>
      </c>
      <c r="B40" t="s">
        <v>2934</v>
      </c>
      <c r="C40" t="s">
        <v>600</v>
      </c>
      <c r="D40" t="s">
        <v>101</v>
      </c>
      <c r="E40" t="s">
        <v>5726</v>
      </c>
      <c r="F40" t="s">
        <v>202</v>
      </c>
      <c r="G40" s="9">
        <v>1</v>
      </c>
      <c r="H40" s="8">
        <v>0</v>
      </c>
      <c r="I40" s="8">
        <v>343</v>
      </c>
      <c r="J40" s="8">
        <v>0</v>
      </c>
      <c r="K40" t="s">
        <v>4746</v>
      </c>
      <c r="L40" s="1">
        <v>45428</v>
      </c>
      <c r="M40">
        <v>5</v>
      </c>
      <c r="N40">
        <v>2024</v>
      </c>
    </row>
    <row r="41" spans="1:14" x14ac:dyDescent="0.25">
      <c r="A41" t="s">
        <v>5724</v>
      </c>
      <c r="B41" t="s">
        <v>2934</v>
      </c>
      <c r="C41" t="s">
        <v>481</v>
      </c>
      <c r="D41" t="s">
        <v>374</v>
      </c>
      <c r="E41" t="s">
        <v>375</v>
      </c>
      <c r="F41" t="s">
        <v>1603</v>
      </c>
      <c r="G41" s="9">
        <v>1</v>
      </c>
      <c r="H41" s="8">
        <v>46.55</v>
      </c>
      <c r="I41" s="8">
        <v>0</v>
      </c>
      <c r="J41" s="8">
        <v>46.55</v>
      </c>
      <c r="K41" t="s">
        <v>4746</v>
      </c>
      <c r="L41" s="1">
        <v>45428</v>
      </c>
      <c r="M41">
        <v>5</v>
      </c>
      <c r="N41">
        <v>2024</v>
      </c>
    </row>
    <row r="42" spans="1:14" x14ac:dyDescent="0.25">
      <c r="A42" t="s">
        <v>5724</v>
      </c>
      <c r="B42" t="s">
        <v>2934</v>
      </c>
      <c r="C42" t="s">
        <v>452</v>
      </c>
      <c r="D42" t="s">
        <v>376</v>
      </c>
      <c r="E42" t="s">
        <v>377</v>
      </c>
      <c r="F42" t="s">
        <v>202</v>
      </c>
      <c r="G42" s="9">
        <v>1</v>
      </c>
      <c r="H42" s="8">
        <v>34.36</v>
      </c>
      <c r="I42" s="8">
        <v>0</v>
      </c>
      <c r="J42" s="8">
        <v>34.36</v>
      </c>
      <c r="K42" t="s">
        <v>4746</v>
      </c>
      <c r="L42" s="1">
        <v>45428</v>
      </c>
      <c r="M42">
        <v>5</v>
      </c>
      <c r="N42">
        <v>2024</v>
      </c>
    </row>
    <row r="43" spans="1:14" x14ac:dyDescent="0.25">
      <c r="A43" t="s">
        <v>5724</v>
      </c>
      <c r="B43" t="s">
        <v>2934</v>
      </c>
      <c r="C43" t="s">
        <v>500</v>
      </c>
      <c r="D43" t="s">
        <v>372</v>
      </c>
      <c r="E43" t="s">
        <v>373</v>
      </c>
      <c r="F43" t="s">
        <v>202</v>
      </c>
      <c r="G43" s="9">
        <v>1</v>
      </c>
      <c r="H43" s="8">
        <v>51.18</v>
      </c>
      <c r="I43" s="8">
        <v>0</v>
      </c>
      <c r="J43" s="8">
        <v>51.18</v>
      </c>
      <c r="K43" t="s">
        <v>4746</v>
      </c>
      <c r="L43" s="1">
        <v>45428</v>
      </c>
      <c r="M43">
        <v>5</v>
      </c>
      <c r="N43">
        <v>2024</v>
      </c>
    </row>
    <row r="44" spans="1:14" x14ac:dyDescent="0.25">
      <c r="A44" t="s">
        <v>5724</v>
      </c>
      <c r="B44" t="s">
        <v>2934</v>
      </c>
      <c r="C44" t="s">
        <v>2953</v>
      </c>
      <c r="D44" t="s">
        <v>2952</v>
      </c>
      <c r="E44" t="s">
        <v>5727</v>
      </c>
      <c r="F44" t="s">
        <v>202</v>
      </c>
      <c r="G44" s="9">
        <v>1</v>
      </c>
      <c r="H44" s="8">
        <v>0</v>
      </c>
      <c r="I44" s="8">
        <v>369</v>
      </c>
      <c r="J44" s="8">
        <v>0</v>
      </c>
      <c r="K44" t="s">
        <v>4746</v>
      </c>
      <c r="L44" s="1">
        <v>45428</v>
      </c>
      <c r="M44">
        <v>5</v>
      </c>
      <c r="N44">
        <v>2024</v>
      </c>
    </row>
    <row r="45" spans="1:14" x14ac:dyDescent="0.25">
      <c r="A45" t="s">
        <v>5724</v>
      </c>
      <c r="B45" t="s">
        <v>2934</v>
      </c>
      <c r="C45" t="s">
        <v>436</v>
      </c>
      <c r="D45" t="s">
        <v>303</v>
      </c>
      <c r="E45" t="s">
        <v>201</v>
      </c>
      <c r="F45" t="s">
        <v>202</v>
      </c>
      <c r="G45" s="9">
        <v>1</v>
      </c>
      <c r="H45" s="8">
        <v>9</v>
      </c>
      <c r="I45" s="8">
        <v>0</v>
      </c>
      <c r="J45" s="8">
        <v>9</v>
      </c>
      <c r="K45" t="s">
        <v>4746</v>
      </c>
      <c r="L45" s="1">
        <v>45428</v>
      </c>
      <c r="M45">
        <v>5</v>
      </c>
      <c r="N45">
        <v>2024</v>
      </c>
    </row>
    <row r="46" spans="1:14" x14ac:dyDescent="0.25">
      <c r="A46" t="s">
        <v>5724</v>
      </c>
      <c r="B46" t="s">
        <v>2934</v>
      </c>
      <c r="C46" t="s">
        <v>517</v>
      </c>
      <c r="D46" t="s">
        <v>126</v>
      </c>
      <c r="E46" t="s">
        <v>127</v>
      </c>
      <c r="F46" t="s">
        <v>202</v>
      </c>
      <c r="G46" s="9">
        <v>1</v>
      </c>
      <c r="H46" s="8">
        <v>89.5</v>
      </c>
      <c r="I46" s="8">
        <v>0</v>
      </c>
      <c r="J46" s="8">
        <v>89.5</v>
      </c>
      <c r="K46" t="s">
        <v>4746</v>
      </c>
      <c r="L46" s="1">
        <v>45428</v>
      </c>
      <c r="M46">
        <v>5</v>
      </c>
      <c r="N46">
        <v>2024</v>
      </c>
    </row>
    <row r="47" spans="1:14" x14ac:dyDescent="0.25">
      <c r="A47" t="s">
        <v>5724</v>
      </c>
      <c r="B47" t="s">
        <v>2934</v>
      </c>
      <c r="C47" t="s">
        <v>2887</v>
      </c>
      <c r="D47" t="s">
        <v>1990</v>
      </c>
      <c r="E47" t="s">
        <v>5728</v>
      </c>
      <c r="F47" t="s">
        <v>202</v>
      </c>
      <c r="G47" s="9">
        <v>1</v>
      </c>
      <c r="H47" s="8">
        <v>0</v>
      </c>
      <c r="I47" s="8">
        <v>802</v>
      </c>
      <c r="J47" s="8">
        <v>0</v>
      </c>
      <c r="K47" t="s">
        <v>4746</v>
      </c>
      <c r="L47" s="1">
        <v>45428</v>
      </c>
      <c r="M47">
        <v>5</v>
      </c>
      <c r="N47">
        <v>2024</v>
      </c>
    </row>
    <row r="48" spans="1:14" x14ac:dyDescent="0.25">
      <c r="A48" t="s">
        <v>5724</v>
      </c>
      <c r="B48" t="s">
        <v>2934</v>
      </c>
      <c r="C48" t="s">
        <v>457</v>
      </c>
      <c r="D48" t="s">
        <v>256</v>
      </c>
      <c r="E48" t="s">
        <v>2730</v>
      </c>
      <c r="F48" t="s">
        <v>1638</v>
      </c>
      <c r="G48" s="9">
        <v>1</v>
      </c>
      <c r="H48" s="8">
        <v>74.5</v>
      </c>
      <c r="I48" s="8">
        <v>0</v>
      </c>
      <c r="J48" s="8">
        <v>74.5</v>
      </c>
      <c r="K48" t="s">
        <v>4746</v>
      </c>
      <c r="L48" s="1">
        <v>45428</v>
      </c>
      <c r="M48">
        <v>5</v>
      </c>
      <c r="N48">
        <v>2024</v>
      </c>
    </row>
    <row r="49" spans="1:14" x14ac:dyDescent="0.25">
      <c r="A49" t="s">
        <v>5724</v>
      </c>
      <c r="B49" t="s">
        <v>2934</v>
      </c>
      <c r="C49" t="s">
        <v>458</v>
      </c>
      <c r="D49" t="s">
        <v>258</v>
      </c>
      <c r="E49" t="s">
        <v>2731</v>
      </c>
      <c r="F49" t="s">
        <v>1638</v>
      </c>
      <c r="G49" s="9">
        <v>1</v>
      </c>
      <c r="H49" s="8">
        <v>85.49</v>
      </c>
      <c r="I49" s="8">
        <v>0</v>
      </c>
      <c r="J49" s="8">
        <v>85.49</v>
      </c>
      <c r="K49" t="s">
        <v>4746</v>
      </c>
      <c r="L49" s="1">
        <v>45428</v>
      </c>
      <c r="M49">
        <v>5</v>
      </c>
      <c r="N49">
        <v>2024</v>
      </c>
    </row>
    <row r="50" spans="1:14" x14ac:dyDescent="0.25">
      <c r="A50" t="s">
        <v>5724</v>
      </c>
      <c r="B50" t="s">
        <v>2934</v>
      </c>
      <c r="C50" t="s">
        <v>521</v>
      </c>
      <c r="D50" t="s">
        <v>340</v>
      </c>
      <c r="E50" t="s">
        <v>341</v>
      </c>
      <c r="F50" t="s">
        <v>202</v>
      </c>
      <c r="G50" s="9">
        <v>1</v>
      </c>
      <c r="H50" s="8">
        <v>25.5</v>
      </c>
      <c r="I50" s="8">
        <v>0</v>
      </c>
      <c r="J50" s="8">
        <v>25.5</v>
      </c>
      <c r="K50" t="s">
        <v>4746</v>
      </c>
      <c r="L50" s="1">
        <v>45428</v>
      </c>
      <c r="M50">
        <v>5</v>
      </c>
      <c r="N50">
        <v>2024</v>
      </c>
    </row>
    <row r="51" spans="1:14" x14ac:dyDescent="0.25">
      <c r="A51" t="s">
        <v>5724</v>
      </c>
      <c r="B51" t="s">
        <v>2934</v>
      </c>
      <c r="C51" t="s">
        <v>2735</v>
      </c>
      <c r="D51" t="s">
        <v>1738</v>
      </c>
      <c r="E51" t="s">
        <v>1739</v>
      </c>
      <c r="F51" t="s">
        <v>202</v>
      </c>
      <c r="G51" s="9">
        <v>1</v>
      </c>
      <c r="H51" s="8">
        <v>20</v>
      </c>
      <c r="I51" s="8">
        <v>0</v>
      </c>
      <c r="J51" s="8">
        <v>20</v>
      </c>
      <c r="K51" t="s">
        <v>4746</v>
      </c>
      <c r="L51" s="1">
        <v>45428</v>
      </c>
      <c r="M51">
        <v>5</v>
      </c>
      <c r="N51">
        <v>2024</v>
      </c>
    </row>
    <row r="52" spans="1:14" x14ac:dyDescent="0.25">
      <c r="A52" t="s">
        <v>5724</v>
      </c>
      <c r="B52" t="s">
        <v>2934</v>
      </c>
      <c r="C52" t="s">
        <v>524</v>
      </c>
      <c r="D52" t="s">
        <v>332</v>
      </c>
      <c r="E52" t="s">
        <v>333</v>
      </c>
      <c r="F52" t="s">
        <v>202</v>
      </c>
      <c r="G52" s="9">
        <v>1</v>
      </c>
      <c r="H52" s="8">
        <v>20</v>
      </c>
      <c r="I52" s="8">
        <v>0</v>
      </c>
      <c r="J52" s="8">
        <v>20</v>
      </c>
      <c r="K52" t="s">
        <v>4746</v>
      </c>
      <c r="L52" s="1">
        <v>45428</v>
      </c>
      <c r="M52">
        <v>5</v>
      </c>
      <c r="N52">
        <v>2024</v>
      </c>
    </row>
    <row r="53" spans="1:14" x14ac:dyDescent="0.25">
      <c r="A53" t="s">
        <v>5724</v>
      </c>
      <c r="B53" t="s">
        <v>2934</v>
      </c>
      <c r="C53" t="s">
        <v>460</v>
      </c>
      <c r="D53" t="s">
        <v>266</v>
      </c>
      <c r="E53" t="s">
        <v>267</v>
      </c>
      <c r="F53" t="s">
        <v>1638</v>
      </c>
      <c r="G53" s="9">
        <v>1</v>
      </c>
      <c r="H53" s="8">
        <v>16.89</v>
      </c>
      <c r="I53" s="8">
        <v>0</v>
      </c>
      <c r="J53" s="8">
        <v>16.89</v>
      </c>
      <c r="K53" t="s">
        <v>4746</v>
      </c>
      <c r="L53" s="1">
        <v>45428</v>
      </c>
      <c r="M53">
        <v>5</v>
      </c>
      <c r="N53">
        <v>2024</v>
      </c>
    </row>
    <row r="54" spans="1:14" x14ac:dyDescent="0.25">
      <c r="A54" t="s">
        <v>5724</v>
      </c>
      <c r="B54" t="s">
        <v>2934</v>
      </c>
      <c r="C54" t="s">
        <v>2724</v>
      </c>
      <c r="D54" t="s">
        <v>202</v>
      </c>
      <c r="E54" t="s">
        <v>2723</v>
      </c>
      <c r="F54" t="s">
        <v>202</v>
      </c>
      <c r="G54" s="9">
        <v>1</v>
      </c>
      <c r="H54" s="8">
        <v>0</v>
      </c>
      <c r="I54" s="8">
        <v>75</v>
      </c>
      <c r="J54" s="8">
        <v>0</v>
      </c>
      <c r="K54" t="s">
        <v>4746</v>
      </c>
      <c r="L54" s="1">
        <v>45428</v>
      </c>
      <c r="M54">
        <v>5</v>
      </c>
      <c r="N54">
        <v>2024</v>
      </c>
    </row>
    <row r="55" spans="1:14" x14ac:dyDescent="0.25">
      <c r="A55" t="s">
        <v>5729</v>
      </c>
      <c r="B55" t="s">
        <v>2929</v>
      </c>
      <c r="C55" t="s">
        <v>522</v>
      </c>
      <c r="D55" t="s">
        <v>342</v>
      </c>
      <c r="E55" t="s">
        <v>343</v>
      </c>
      <c r="F55" t="s">
        <v>202</v>
      </c>
      <c r="G55" s="9">
        <v>1</v>
      </c>
      <c r="H55" s="8">
        <v>16.363600000000002</v>
      </c>
      <c r="I55" s="8">
        <v>45</v>
      </c>
      <c r="J55" s="8">
        <v>16.36</v>
      </c>
      <c r="K55" t="s">
        <v>4746</v>
      </c>
      <c r="L55" s="1">
        <v>45428</v>
      </c>
      <c r="M55">
        <v>5</v>
      </c>
      <c r="N55">
        <v>2024</v>
      </c>
    </row>
    <row r="56" spans="1:14" x14ac:dyDescent="0.25">
      <c r="A56" t="s">
        <v>5730</v>
      </c>
      <c r="B56" t="s">
        <v>2934</v>
      </c>
      <c r="C56" t="s">
        <v>2926</v>
      </c>
      <c r="D56" t="s">
        <v>1899</v>
      </c>
      <c r="E56" t="s">
        <v>5731</v>
      </c>
      <c r="F56" t="s">
        <v>202</v>
      </c>
      <c r="G56" s="9">
        <v>1</v>
      </c>
      <c r="H56" s="8">
        <v>0</v>
      </c>
      <c r="I56" s="8">
        <v>470.25</v>
      </c>
      <c r="J56" s="8">
        <v>0</v>
      </c>
      <c r="K56" t="s">
        <v>106</v>
      </c>
      <c r="L56" s="1">
        <v>45428</v>
      </c>
      <c r="M56">
        <v>5</v>
      </c>
      <c r="N56">
        <v>2024</v>
      </c>
    </row>
    <row r="57" spans="1:14" x14ac:dyDescent="0.25">
      <c r="A57" t="s">
        <v>5730</v>
      </c>
      <c r="B57" t="s">
        <v>2934</v>
      </c>
      <c r="C57" t="s">
        <v>453</v>
      </c>
      <c r="D57" t="s">
        <v>392</v>
      </c>
      <c r="E57" t="s">
        <v>2810</v>
      </c>
      <c r="F57" t="s">
        <v>1206</v>
      </c>
      <c r="G57" s="9">
        <v>1</v>
      </c>
      <c r="H57" s="8">
        <v>74</v>
      </c>
      <c r="I57" s="8">
        <v>0</v>
      </c>
      <c r="J57" s="8">
        <v>74</v>
      </c>
      <c r="K57" t="s">
        <v>106</v>
      </c>
      <c r="L57" s="1">
        <v>45428</v>
      </c>
      <c r="M57">
        <v>5</v>
      </c>
      <c r="N57">
        <v>2024</v>
      </c>
    </row>
    <row r="58" spans="1:14" x14ac:dyDescent="0.25">
      <c r="A58" t="s">
        <v>5730</v>
      </c>
      <c r="B58" t="s">
        <v>2934</v>
      </c>
      <c r="C58" t="s">
        <v>454</v>
      </c>
      <c r="D58" t="s">
        <v>394</v>
      </c>
      <c r="E58" t="s">
        <v>2811</v>
      </c>
      <c r="F58" t="s">
        <v>1206</v>
      </c>
      <c r="G58" s="9">
        <v>1</v>
      </c>
      <c r="H58" s="8">
        <v>40.67</v>
      </c>
      <c r="I58" s="8">
        <v>0</v>
      </c>
      <c r="J58" s="8">
        <v>40.67</v>
      </c>
      <c r="K58" t="s">
        <v>106</v>
      </c>
      <c r="L58" s="1">
        <v>45428</v>
      </c>
      <c r="M58">
        <v>5</v>
      </c>
      <c r="N58">
        <v>2024</v>
      </c>
    </row>
    <row r="59" spans="1:14" x14ac:dyDescent="0.25">
      <c r="A59" t="s">
        <v>5730</v>
      </c>
      <c r="B59" t="s">
        <v>2934</v>
      </c>
      <c r="C59" t="s">
        <v>455</v>
      </c>
      <c r="D59" t="s">
        <v>396</v>
      </c>
      <c r="E59" t="s">
        <v>2812</v>
      </c>
      <c r="F59" t="s">
        <v>1206</v>
      </c>
      <c r="G59" s="9">
        <v>1</v>
      </c>
      <c r="H59" s="8">
        <v>53.77</v>
      </c>
      <c r="I59" s="8">
        <v>0</v>
      </c>
      <c r="J59" s="8">
        <v>53.77</v>
      </c>
      <c r="K59" t="s">
        <v>106</v>
      </c>
      <c r="L59" s="1">
        <v>45428</v>
      </c>
      <c r="M59">
        <v>5</v>
      </c>
      <c r="N59">
        <v>2024</v>
      </c>
    </row>
    <row r="60" spans="1:14" x14ac:dyDescent="0.25">
      <c r="A60" t="s">
        <v>5730</v>
      </c>
      <c r="B60" t="s">
        <v>2934</v>
      </c>
      <c r="C60" t="s">
        <v>521</v>
      </c>
      <c r="D60" t="s">
        <v>340</v>
      </c>
      <c r="E60" t="s">
        <v>341</v>
      </c>
      <c r="F60" t="s">
        <v>202</v>
      </c>
      <c r="G60" s="9">
        <v>1</v>
      </c>
      <c r="H60" s="8">
        <v>25.5</v>
      </c>
      <c r="I60" s="8">
        <v>0</v>
      </c>
      <c r="J60" s="8">
        <v>25.5</v>
      </c>
      <c r="K60" t="s">
        <v>106</v>
      </c>
      <c r="L60" s="1">
        <v>45428</v>
      </c>
      <c r="M60">
        <v>5</v>
      </c>
      <c r="N60">
        <v>2024</v>
      </c>
    </row>
    <row r="61" spans="1:14" x14ac:dyDescent="0.25">
      <c r="A61" t="s">
        <v>5730</v>
      </c>
      <c r="B61" t="s">
        <v>2934</v>
      </c>
      <c r="C61" t="s">
        <v>2813</v>
      </c>
      <c r="D61" t="s">
        <v>1912</v>
      </c>
      <c r="E61" t="s">
        <v>5732</v>
      </c>
      <c r="F61" t="s">
        <v>202</v>
      </c>
      <c r="G61" s="9">
        <v>1</v>
      </c>
      <c r="H61" s="8">
        <v>0</v>
      </c>
      <c r="I61" s="8">
        <v>279.33999999999997</v>
      </c>
      <c r="J61" s="8">
        <v>0</v>
      </c>
      <c r="K61" t="s">
        <v>106</v>
      </c>
      <c r="L61" s="1">
        <v>45428</v>
      </c>
      <c r="M61">
        <v>5</v>
      </c>
      <c r="N61">
        <v>2024</v>
      </c>
    </row>
    <row r="62" spans="1:14" x14ac:dyDescent="0.25">
      <c r="A62" t="s">
        <v>5730</v>
      </c>
      <c r="B62" t="s">
        <v>2934</v>
      </c>
      <c r="C62" t="s">
        <v>516</v>
      </c>
      <c r="D62" t="s">
        <v>124</v>
      </c>
      <c r="E62" t="s">
        <v>125</v>
      </c>
      <c r="F62" t="s">
        <v>202</v>
      </c>
      <c r="G62" s="9">
        <v>1</v>
      </c>
      <c r="H62" s="8">
        <v>84</v>
      </c>
      <c r="I62" s="8">
        <v>0</v>
      </c>
      <c r="J62" s="8">
        <v>84</v>
      </c>
      <c r="K62" t="s">
        <v>106</v>
      </c>
      <c r="L62" s="1">
        <v>45428</v>
      </c>
      <c r="M62">
        <v>5</v>
      </c>
      <c r="N62">
        <v>2024</v>
      </c>
    </row>
    <row r="63" spans="1:14" x14ac:dyDescent="0.25">
      <c r="A63" t="s">
        <v>5730</v>
      </c>
      <c r="B63" t="s">
        <v>2934</v>
      </c>
      <c r="C63" t="s">
        <v>436</v>
      </c>
      <c r="D63" t="s">
        <v>303</v>
      </c>
      <c r="E63" t="s">
        <v>201</v>
      </c>
      <c r="F63" t="s">
        <v>202</v>
      </c>
      <c r="G63" s="9">
        <v>1</v>
      </c>
      <c r="H63" s="8">
        <v>9</v>
      </c>
      <c r="I63" s="8">
        <v>0</v>
      </c>
      <c r="J63" s="8">
        <v>9</v>
      </c>
      <c r="K63" t="s">
        <v>106</v>
      </c>
      <c r="L63" s="1">
        <v>45428</v>
      </c>
      <c r="M63">
        <v>5</v>
      </c>
      <c r="N63">
        <v>2024</v>
      </c>
    </row>
    <row r="64" spans="1:14" x14ac:dyDescent="0.25">
      <c r="A64" t="s">
        <v>5730</v>
      </c>
      <c r="B64" t="s">
        <v>2934</v>
      </c>
      <c r="C64" t="s">
        <v>2724</v>
      </c>
      <c r="D64" t="s">
        <v>202</v>
      </c>
      <c r="E64" t="s">
        <v>2760</v>
      </c>
      <c r="F64" t="s">
        <v>202</v>
      </c>
      <c r="G64" s="9">
        <v>1</v>
      </c>
      <c r="H64" s="8">
        <v>0</v>
      </c>
      <c r="I64" s="8">
        <v>108.27</v>
      </c>
      <c r="J64" s="8">
        <v>0</v>
      </c>
      <c r="K64" t="s">
        <v>106</v>
      </c>
      <c r="L64" s="1">
        <v>45428</v>
      </c>
      <c r="M64">
        <v>5</v>
      </c>
      <c r="N64">
        <v>2024</v>
      </c>
    </row>
    <row r="65" spans="1:14" x14ac:dyDescent="0.25">
      <c r="A65" t="s">
        <v>5733</v>
      </c>
      <c r="B65" t="s">
        <v>2934</v>
      </c>
      <c r="C65" t="s">
        <v>2926</v>
      </c>
      <c r="D65" t="s">
        <v>1899</v>
      </c>
      <c r="E65" t="s">
        <v>5734</v>
      </c>
      <c r="F65" t="s">
        <v>202</v>
      </c>
      <c r="G65" s="9">
        <v>1</v>
      </c>
      <c r="H65" s="8">
        <v>0</v>
      </c>
      <c r="I65" s="8">
        <v>470.25</v>
      </c>
      <c r="J65" s="8">
        <v>0</v>
      </c>
      <c r="K65" t="s">
        <v>106</v>
      </c>
      <c r="L65" s="1">
        <v>45428</v>
      </c>
      <c r="M65">
        <v>5</v>
      </c>
      <c r="N65">
        <v>2024</v>
      </c>
    </row>
    <row r="66" spans="1:14" x14ac:dyDescent="0.25">
      <c r="A66" t="s">
        <v>5733</v>
      </c>
      <c r="B66" t="s">
        <v>2934</v>
      </c>
      <c r="C66" t="s">
        <v>453</v>
      </c>
      <c r="D66" t="s">
        <v>392</v>
      </c>
      <c r="E66" t="s">
        <v>2810</v>
      </c>
      <c r="F66" t="s">
        <v>1206</v>
      </c>
      <c r="G66" s="9">
        <v>1</v>
      </c>
      <c r="H66" s="8">
        <v>74</v>
      </c>
      <c r="I66" s="8">
        <v>0</v>
      </c>
      <c r="J66" s="8">
        <v>74</v>
      </c>
      <c r="K66" t="s">
        <v>106</v>
      </c>
      <c r="L66" s="1">
        <v>45428</v>
      </c>
      <c r="M66">
        <v>5</v>
      </c>
      <c r="N66">
        <v>2024</v>
      </c>
    </row>
    <row r="67" spans="1:14" x14ac:dyDescent="0.25">
      <c r="A67" t="s">
        <v>5733</v>
      </c>
      <c r="B67" t="s">
        <v>2934</v>
      </c>
      <c r="C67" t="s">
        <v>454</v>
      </c>
      <c r="D67" t="s">
        <v>394</v>
      </c>
      <c r="E67" t="s">
        <v>2811</v>
      </c>
      <c r="F67" t="s">
        <v>1206</v>
      </c>
      <c r="G67" s="9">
        <v>1</v>
      </c>
      <c r="H67" s="8">
        <v>40.67</v>
      </c>
      <c r="I67" s="8">
        <v>0</v>
      </c>
      <c r="J67" s="8">
        <v>40.67</v>
      </c>
      <c r="K67" t="s">
        <v>106</v>
      </c>
      <c r="L67" s="1">
        <v>45428</v>
      </c>
      <c r="M67">
        <v>5</v>
      </c>
      <c r="N67">
        <v>2024</v>
      </c>
    </row>
    <row r="68" spans="1:14" x14ac:dyDescent="0.25">
      <c r="A68" t="s">
        <v>5733</v>
      </c>
      <c r="B68" t="s">
        <v>2934</v>
      </c>
      <c r="C68" t="s">
        <v>455</v>
      </c>
      <c r="D68" t="s">
        <v>396</v>
      </c>
      <c r="E68" t="s">
        <v>2812</v>
      </c>
      <c r="F68" t="s">
        <v>1206</v>
      </c>
      <c r="G68" s="9">
        <v>1</v>
      </c>
      <c r="H68" s="8">
        <v>53.77</v>
      </c>
      <c r="I68" s="8">
        <v>0</v>
      </c>
      <c r="J68" s="8">
        <v>53.77</v>
      </c>
      <c r="K68" t="s">
        <v>106</v>
      </c>
      <c r="L68" s="1">
        <v>45428</v>
      </c>
      <c r="M68">
        <v>5</v>
      </c>
      <c r="N68">
        <v>2024</v>
      </c>
    </row>
    <row r="69" spans="1:14" x14ac:dyDescent="0.25">
      <c r="A69" t="s">
        <v>5733</v>
      </c>
      <c r="B69" t="s">
        <v>2934</v>
      </c>
      <c r="C69" t="s">
        <v>521</v>
      </c>
      <c r="D69" t="s">
        <v>340</v>
      </c>
      <c r="E69" t="s">
        <v>341</v>
      </c>
      <c r="F69" t="s">
        <v>202</v>
      </c>
      <c r="G69" s="9">
        <v>1</v>
      </c>
      <c r="H69" s="8">
        <v>25.5</v>
      </c>
      <c r="I69" s="8">
        <v>0</v>
      </c>
      <c r="J69" s="8">
        <v>25.5</v>
      </c>
      <c r="K69" t="s">
        <v>106</v>
      </c>
      <c r="L69" s="1">
        <v>45428</v>
      </c>
      <c r="M69">
        <v>5</v>
      </c>
      <c r="N69">
        <v>2024</v>
      </c>
    </row>
    <row r="70" spans="1:14" x14ac:dyDescent="0.25">
      <c r="A70" t="s">
        <v>5733</v>
      </c>
      <c r="B70" t="s">
        <v>2934</v>
      </c>
      <c r="C70" t="s">
        <v>2813</v>
      </c>
      <c r="D70" t="s">
        <v>1912</v>
      </c>
      <c r="E70" t="s">
        <v>5735</v>
      </c>
      <c r="F70" t="s">
        <v>202</v>
      </c>
      <c r="G70" s="9">
        <v>1</v>
      </c>
      <c r="H70" s="8">
        <v>0</v>
      </c>
      <c r="I70" s="8">
        <v>279.33999999999997</v>
      </c>
      <c r="J70" s="8">
        <v>0</v>
      </c>
      <c r="K70" t="s">
        <v>106</v>
      </c>
      <c r="L70" s="1">
        <v>45428</v>
      </c>
      <c r="M70">
        <v>5</v>
      </c>
      <c r="N70">
        <v>2024</v>
      </c>
    </row>
    <row r="71" spans="1:14" x14ac:dyDescent="0.25">
      <c r="A71" t="s">
        <v>5733</v>
      </c>
      <c r="B71" t="s">
        <v>2934</v>
      </c>
      <c r="C71" t="s">
        <v>516</v>
      </c>
      <c r="D71" t="s">
        <v>124</v>
      </c>
      <c r="E71" t="s">
        <v>125</v>
      </c>
      <c r="F71" t="s">
        <v>202</v>
      </c>
      <c r="G71" s="9">
        <v>1</v>
      </c>
      <c r="H71" s="8">
        <v>84</v>
      </c>
      <c r="I71" s="8">
        <v>0</v>
      </c>
      <c r="J71" s="8">
        <v>84</v>
      </c>
      <c r="K71" t="s">
        <v>106</v>
      </c>
      <c r="L71" s="1">
        <v>45428</v>
      </c>
      <c r="M71">
        <v>5</v>
      </c>
      <c r="N71">
        <v>2024</v>
      </c>
    </row>
    <row r="72" spans="1:14" x14ac:dyDescent="0.25">
      <c r="A72" t="s">
        <v>5733</v>
      </c>
      <c r="B72" t="s">
        <v>2934</v>
      </c>
      <c r="C72" t="s">
        <v>436</v>
      </c>
      <c r="D72" t="s">
        <v>303</v>
      </c>
      <c r="E72" t="s">
        <v>201</v>
      </c>
      <c r="F72" t="s">
        <v>202</v>
      </c>
      <c r="G72" s="9">
        <v>1</v>
      </c>
      <c r="H72" s="8">
        <v>9</v>
      </c>
      <c r="I72" s="8">
        <v>0</v>
      </c>
      <c r="J72" s="8">
        <v>9</v>
      </c>
      <c r="K72" t="s">
        <v>106</v>
      </c>
      <c r="L72" s="1">
        <v>45428</v>
      </c>
      <c r="M72">
        <v>5</v>
      </c>
      <c r="N72">
        <v>2024</v>
      </c>
    </row>
    <row r="73" spans="1:14" x14ac:dyDescent="0.25">
      <c r="A73" t="s">
        <v>5733</v>
      </c>
      <c r="B73" t="s">
        <v>2934</v>
      </c>
      <c r="C73" t="s">
        <v>2724</v>
      </c>
      <c r="D73" t="s">
        <v>202</v>
      </c>
      <c r="E73" t="s">
        <v>2760</v>
      </c>
      <c r="F73" t="s">
        <v>202</v>
      </c>
      <c r="G73" s="9">
        <v>1</v>
      </c>
      <c r="H73" s="8">
        <v>0</v>
      </c>
      <c r="I73" s="8">
        <v>108.27</v>
      </c>
      <c r="J73" s="8">
        <v>0</v>
      </c>
      <c r="K73" t="s">
        <v>106</v>
      </c>
      <c r="L73" s="1">
        <v>45428</v>
      </c>
      <c r="M73">
        <v>5</v>
      </c>
      <c r="N73">
        <v>2024</v>
      </c>
    </row>
    <row r="74" spans="1:14" x14ac:dyDescent="0.25">
      <c r="A74" t="s">
        <v>5736</v>
      </c>
      <c r="B74" t="s">
        <v>2722</v>
      </c>
      <c r="C74" t="s">
        <v>518</v>
      </c>
      <c r="D74" t="s">
        <v>218</v>
      </c>
      <c r="E74" t="s">
        <v>5737</v>
      </c>
      <c r="F74" t="s">
        <v>202</v>
      </c>
      <c r="G74" s="9">
        <v>1</v>
      </c>
      <c r="H74" s="8">
        <v>31</v>
      </c>
      <c r="I74" s="8">
        <v>110</v>
      </c>
      <c r="J74" s="8">
        <v>31</v>
      </c>
      <c r="K74" t="s">
        <v>4746</v>
      </c>
      <c r="L74" s="1">
        <v>45428</v>
      </c>
      <c r="M74">
        <v>5</v>
      </c>
      <c r="N74">
        <v>2024</v>
      </c>
    </row>
    <row r="75" spans="1:14" x14ac:dyDescent="0.25">
      <c r="A75" t="s">
        <v>5736</v>
      </c>
      <c r="B75" t="s">
        <v>2722</v>
      </c>
      <c r="C75" t="s">
        <v>2736</v>
      </c>
      <c r="D75" t="s">
        <v>202</v>
      </c>
      <c r="E75" t="s">
        <v>2723</v>
      </c>
      <c r="F75" t="s">
        <v>202</v>
      </c>
      <c r="G75" s="9">
        <v>1</v>
      </c>
      <c r="H75" s="8">
        <v>0</v>
      </c>
      <c r="I75" s="8">
        <v>0</v>
      </c>
      <c r="J75" s="8">
        <v>0</v>
      </c>
      <c r="K75" t="s">
        <v>4746</v>
      </c>
      <c r="L75" s="1">
        <v>45428</v>
      </c>
      <c r="M75">
        <v>5</v>
      </c>
      <c r="N75">
        <v>2024</v>
      </c>
    </row>
    <row r="76" spans="1:14" x14ac:dyDescent="0.25">
      <c r="A76" t="s">
        <v>5738</v>
      </c>
      <c r="B76" t="s">
        <v>2934</v>
      </c>
      <c r="C76" t="s">
        <v>3063</v>
      </c>
      <c r="D76" t="s">
        <v>1986</v>
      </c>
      <c r="E76" t="s">
        <v>5739</v>
      </c>
      <c r="F76" t="s">
        <v>202</v>
      </c>
      <c r="G76" s="9">
        <v>1</v>
      </c>
      <c r="H76" s="8">
        <v>0</v>
      </c>
      <c r="I76" s="8">
        <v>486.78</v>
      </c>
      <c r="J76" s="8">
        <v>0</v>
      </c>
      <c r="K76" t="s">
        <v>106</v>
      </c>
      <c r="L76" s="1">
        <v>45428</v>
      </c>
      <c r="M76">
        <v>5</v>
      </c>
      <c r="N76">
        <v>2024</v>
      </c>
    </row>
    <row r="77" spans="1:14" x14ac:dyDescent="0.25">
      <c r="A77" t="s">
        <v>5738</v>
      </c>
      <c r="B77" t="s">
        <v>2934</v>
      </c>
      <c r="C77" t="s">
        <v>453</v>
      </c>
      <c r="D77" t="s">
        <v>392</v>
      </c>
      <c r="E77" t="s">
        <v>2810</v>
      </c>
      <c r="F77" t="s">
        <v>1206</v>
      </c>
      <c r="G77" s="9">
        <v>1</v>
      </c>
      <c r="H77" s="8">
        <v>74</v>
      </c>
      <c r="I77" s="8">
        <v>0</v>
      </c>
      <c r="J77" s="8">
        <v>74</v>
      </c>
      <c r="K77" t="s">
        <v>106</v>
      </c>
      <c r="L77" s="1">
        <v>45428</v>
      </c>
      <c r="M77">
        <v>5</v>
      </c>
      <c r="N77">
        <v>2024</v>
      </c>
    </row>
    <row r="78" spans="1:14" x14ac:dyDescent="0.25">
      <c r="A78" t="s">
        <v>5738</v>
      </c>
      <c r="B78" t="s">
        <v>2934</v>
      </c>
      <c r="C78" t="s">
        <v>454</v>
      </c>
      <c r="D78" t="s">
        <v>394</v>
      </c>
      <c r="E78" t="s">
        <v>2811</v>
      </c>
      <c r="F78" t="s">
        <v>1206</v>
      </c>
      <c r="G78" s="9">
        <v>1</v>
      </c>
      <c r="H78" s="8">
        <v>40.67</v>
      </c>
      <c r="I78" s="8">
        <v>0</v>
      </c>
      <c r="J78" s="8">
        <v>40.67</v>
      </c>
      <c r="K78" t="s">
        <v>106</v>
      </c>
      <c r="L78" s="1">
        <v>45428</v>
      </c>
      <c r="M78">
        <v>5</v>
      </c>
      <c r="N78">
        <v>2024</v>
      </c>
    </row>
    <row r="79" spans="1:14" x14ac:dyDescent="0.25">
      <c r="A79" t="s">
        <v>5738</v>
      </c>
      <c r="B79" t="s">
        <v>2934</v>
      </c>
      <c r="C79" t="s">
        <v>455</v>
      </c>
      <c r="D79" t="s">
        <v>396</v>
      </c>
      <c r="E79" t="s">
        <v>2812</v>
      </c>
      <c r="F79" t="s">
        <v>1206</v>
      </c>
      <c r="G79" s="9">
        <v>1</v>
      </c>
      <c r="H79" s="8">
        <v>53.77</v>
      </c>
      <c r="I79" s="8">
        <v>0</v>
      </c>
      <c r="J79" s="8">
        <v>53.77</v>
      </c>
      <c r="K79" t="s">
        <v>106</v>
      </c>
      <c r="L79" s="1">
        <v>45428</v>
      </c>
      <c r="M79">
        <v>5</v>
      </c>
      <c r="N79">
        <v>2024</v>
      </c>
    </row>
    <row r="80" spans="1:14" x14ac:dyDescent="0.25">
      <c r="A80" t="s">
        <v>5738</v>
      </c>
      <c r="B80" t="s">
        <v>2934</v>
      </c>
      <c r="C80" t="s">
        <v>522</v>
      </c>
      <c r="D80" t="s">
        <v>342</v>
      </c>
      <c r="E80" t="s">
        <v>343</v>
      </c>
      <c r="F80" t="s">
        <v>202</v>
      </c>
      <c r="G80" s="9">
        <v>1</v>
      </c>
      <c r="H80" s="8">
        <v>10.5</v>
      </c>
      <c r="I80" s="8">
        <v>0</v>
      </c>
      <c r="J80" s="8">
        <v>10.5</v>
      </c>
      <c r="K80" t="s">
        <v>106</v>
      </c>
      <c r="L80" s="1">
        <v>45428</v>
      </c>
      <c r="M80">
        <v>5</v>
      </c>
      <c r="N80">
        <v>2024</v>
      </c>
    </row>
    <row r="81" spans="1:14" x14ac:dyDescent="0.25">
      <c r="A81" t="s">
        <v>5738</v>
      </c>
      <c r="B81" t="s">
        <v>2934</v>
      </c>
      <c r="C81" t="s">
        <v>521</v>
      </c>
      <c r="D81" t="s">
        <v>340</v>
      </c>
      <c r="E81" t="s">
        <v>341</v>
      </c>
      <c r="F81" t="s">
        <v>202</v>
      </c>
      <c r="G81" s="9">
        <v>1</v>
      </c>
      <c r="H81" s="8">
        <v>25.5</v>
      </c>
      <c r="I81" s="8">
        <v>0</v>
      </c>
      <c r="J81" s="8">
        <v>25.5</v>
      </c>
      <c r="K81" t="s">
        <v>106</v>
      </c>
      <c r="L81" s="1">
        <v>45428</v>
      </c>
      <c r="M81">
        <v>5</v>
      </c>
      <c r="N81">
        <v>2024</v>
      </c>
    </row>
    <row r="82" spans="1:14" x14ac:dyDescent="0.25">
      <c r="A82" t="s">
        <v>5738</v>
      </c>
      <c r="B82" t="s">
        <v>2934</v>
      </c>
      <c r="C82" t="s">
        <v>2724</v>
      </c>
      <c r="D82" t="s">
        <v>202</v>
      </c>
      <c r="E82" t="s">
        <v>2733</v>
      </c>
      <c r="F82" t="s">
        <v>202</v>
      </c>
      <c r="G82" s="9">
        <v>1</v>
      </c>
      <c r="H82" s="8">
        <v>0</v>
      </c>
      <c r="I82" s="8">
        <v>40.909999999999997</v>
      </c>
      <c r="J82" s="8">
        <v>0</v>
      </c>
      <c r="K82" t="s">
        <v>106</v>
      </c>
      <c r="L82" s="1">
        <v>45428</v>
      </c>
      <c r="M82">
        <v>5</v>
      </c>
      <c r="N82">
        <v>2024</v>
      </c>
    </row>
    <row r="83" spans="1:14" x14ac:dyDescent="0.25">
      <c r="A83" t="s">
        <v>5740</v>
      </c>
      <c r="B83" t="s">
        <v>2929</v>
      </c>
      <c r="C83" t="s">
        <v>486</v>
      </c>
      <c r="D83" t="s">
        <v>318</v>
      </c>
      <c r="E83" t="s">
        <v>2824</v>
      </c>
      <c r="F83" t="s">
        <v>1659</v>
      </c>
      <c r="G83" s="9">
        <v>1</v>
      </c>
      <c r="H83" s="8">
        <v>1.55</v>
      </c>
      <c r="I83" s="8">
        <v>6.67</v>
      </c>
      <c r="J83" s="8">
        <v>1.55</v>
      </c>
      <c r="K83" t="s">
        <v>109</v>
      </c>
      <c r="L83" s="1">
        <v>45428</v>
      </c>
      <c r="M83">
        <v>5</v>
      </c>
      <c r="N83">
        <v>2024</v>
      </c>
    </row>
    <row r="84" spans="1:14" x14ac:dyDescent="0.25">
      <c r="A84" t="s">
        <v>5740</v>
      </c>
      <c r="B84" t="s">
        <v>2929</v>
      </c>
      <c r="C84" t="s">
        <v>513</v>
      </c>
      <c r="D84" t="s">
        <v>299</v>
      </c>
      <c r="E84" t="s">
        <v>2747</v>
      </c>
      <c r="F84" t="s">
        <v>202</v>
      </c>
      <c r="G84" s="9">
        <v>2</v>
      </c>
      <c r="H84" s="8">
        <v>3.71</v>
      </c>
      <c r="I84" s="8">
        <v>9.16</v>
      </c>
      <c r="J84" s="8">
        <v>7.42</v>
      </c>
      <c r="K84" t="s">
        <v>109</v>
      </c>
      <c r="L84" s="1">
        <v>45428</v>
      </c>
      <c r="M84">
        <v>5</v>
      </c>
      <c r="N84">
        <v>2024</v>
      </c>
    </row>
    <row r="85" spans="1:14" x14ac:dyDescent="0.25">
      <c r="A85" t="s">
        <v>5740</v>
      </c>
      <c r="B85" t="s">
        <v>2929</v>
      </c>
      <c r="C85" t="s">
        <v>2724</v>
      </c>
      <c r="D85" t="s">
        <v>202</v>
      </c>
      <c r="E85" t="s">
        <v>2723</v>
      </c>
      <c r="F85" t="s">
        <v>202</v>
      </c>
      <c r="G85" s="9">
        <v>1</v>
      </c>
      <c r="H85" s="8">
        <v>0</v>
      </c>
      <c r="I85" s="8">
        <v>8.33</v>
      </c>
      <c r="J85" s="8">
        <v>0</v>
      </c>
      <c r="K85" t="s">
        <v>109</v>
      </c>
      <c r="L85" s="1">
        <v>45428</v>
      </c>
      <c r="M85">
        <v>5</v>
      </c>
      <c r="N85">
        <v>2024</v>
      </c>
    </row>
    <row r="86" spans="1:14" x14ac:dyDescent="0.25">
      <c r="A86" t="s">
        <v>5740</v>
      </c>
      <c r="B86" t="s">
        <v>2929</v>
      </c>
      <c r="C86" t="s">
        <v>2736</v>
      </c>
      <c r="D86" t="s">
        <v>202</v>
      </c>
      <c r="E86" t="s">
        <v>2832</v>
      </c>
      <c r="F86" t="s">
        <v>202</v>
      </c>
      <c r="G86" s="9">
        <v>1</v>
      </c>
      <c r="H86" s="8">
        <v>0</v>
      </c>
      <c r="I86" s="8">
        <v>0.01</v>
      </c>
      <c r="J86" s="8">
        <v>0</v>
      </c>
      <c r="K86" t="s">
        <v>109</v>
      </c>
      <c r="L86" s="1">
        <v>45428</v>
      </c>
      <c r="M86">
        <v>5</v>
      </c>
      <c r="N86">
        <v>2024</v>
      </c>
    </row>
    <row r="87" spans="1:14" x14ac:dyDescent="0.25">
      <c r="A87" t="s">
        <v>5741</v>
      </c>
      <c r="B87" t="s">
        <v>2934</v>
      </c>
      <c r="C87" t="s">
        <v>569</v>
      </c>
      <c r="D87" t="s">
        <v>421</v>
      </c>
      <c r="E87" t="s">
        <v>3085</v>
      </c>
      <c r="F87" t="s">
        <v>202</v>
      </c>
      <c r="G87" s="9">
        <v>1</v>
      </c>
      <c r="H87" s="8">
        <v>15</v>
      </c>
      <c r="I87" s="8">
        <v>48.76</v>
      </c>
      <c r="J87" s="8">
        <v>15</v>
      </c>
      <c r="K87" t="s">
        <v>106</v>
      </c>
      <c r="L87" s="1">
        <v>45428</v>
      </c>
      <c r="M87">
        <v>5</v>
      </c>
      <c r="N87">
        <v>2024</v>
      </c>
    </row>
    <row r="88" spans="1:14" x14ac:dyDescent="0.25">
      <c r="A88" t="s">
        <v>5741</v>
      </c>
      <c r="B88" t="s">
        <v>2934</v>
      </c>
      <c r="C88" t="s">
        <v>522</v>
      </c>
      <c r="D88" t="s">
        <v>342</v>
      </c>
      <c r="E88" t="s">
        <v>2826</v>
      </c>
      <c r="F88" t="s">
        <v>202</v>
      </c>
      <c r="G88" s="9">
        <v>1</v>
      </c>
      <c r="H88" s="8">
        <v>10.5</v>
      </c>
      <c r="I88" s="8">
        <v>28.93</v>
      </c>
      <c r="J88" s="8">
        <v>10.5</v>
      </c>
      <c r="K88" t="s">
        <v>106</v>
      </c>
      <c r="L88" s="1">
        <v>45428</v>
      </c>
      <c r="M88">
        <v>5</v>
      </c>
      <c r="N88">
        <v>2024</v>
      </c>
    </row>
    <row r="89" spans="1:14" x14ac:dyDescent="0.25">
      <c r="A89" t="s">
        <v>5741</v>
      </c>
      <c r="B89" t="s">
        <v>2934</v>
      </c>
      <c r="C89" t="s">
        <v>2724</v>
      </c>
      <c r="D89" t="s">
        <v>202</v>
      </c>
      <c r="E89" t="s">
        <v>2733</v>
      </c>
      <c r="F89" t="s">
        <v>202</v>
      </c>
      <c r="G89" s="9">
        <v>1</v>
      </c>
      <c r="H89" s="8">
        <v>0</v>
      </c>
      <c r="I89" s="8">
        <v>6.01</v>
      </c>
      <c r="J89" s="8">
        <v>0</v>
      </c>
      <c r="K89" t="s">
        <v>106</v>
      </c>
      <c r="L89" s="1">
        <v>45428</v>
      </c>
      <c r="M89">
        <v>5</v>
      </c>
      <c r="N89">
        <v>2024</v>
      </c>
    </row>
    <row r="90" spans="1:14" x14ac:dyDescent="0.25">
      <c r="A90" t="s">
        <v>5742</v>
      </c>
      <c r="B90" t="s">
        <v>2929</v>
      </c>
      <c r="C90" t="s">
        <v>2813</v>
      </c>
      <c r="D90" t="s">
        <v>1912</v>
      </c>
      <c r="E90" t="s">
        <v>2988</v>
      </c>
      <c r="F90" t="s">
        <v>202</v>
      </c>
      <c r="G90" s="9">
        <v>1</v>
      </c>
      <c r="H90" s="8">
        <v>0</v>
      </c>
      <c r="I90" s="8">
        <v>290.83</v>
      </c>
      <c r="J90" s="8">
        <v>0</v>
      </c>
      <c r="K90" t="s">
        <v>109</v>
      </c>
      <c r="L90" s="1">
        <v>45428</v>
      </c>
      <c r="M90">
        <v>5</v>
      </c>
      <c r="N90">
        <v>2024</v>
      </c>
    </row>
    <row r="91" spans="1:14" x14ac:dyDescent="0.25">
      <c r="A91" t="s">
        <v>5742</v>
      </c>
      <c r="B91" t="s">
        <v>2929</v>
      </c>
      <c r="C91" t="s">
        <v>516</v>
      </c>
      <c r="D91" t="s">
        <v>124</v>
      </c>
      <c r="E91" t="s">
        <v>125</v>
      </c>
      <c r="F91" t="s">
        <v>202</v>
      </c>
      <c r="G91" s="9">
        <v>1</v>
      </c>
      <c r="H91" s="8">
        <v>84</v>
      </c>
      <c r="I91" s="8">
        <v>0</v>
      </c>
      <c r="J91" s="8">
        <v>84</v>
      </c>
      <c r="K91" t="s">
        <v>109</v>
      </c>
      <c r="L91" s="1">
        <v>45428</v>
      </c>
      <c r="M91">
        <v>5</v>
      </c>
      <c r="N91">
        <v>2024</v>
      </c>
    </row>
    <row r="92" spans="1:14" x14ac:dyDescent="0.25">
      <c r="A92" t="s">
        <v>5742</v>
      </c>
      <c r="B92" t="s">
        <v>2929</v>
      </c>
      <c r="C92" t="s">
        <v>436</v>
      </c>
      <c r="D92" t="s">
        <v>303</v>
      </c>
      <c r="E92" t="s">
        <v>201</v>
      </c>
      <c r="F92" t="s">
        <v>202</v>
      </c>
      <c r="G92" s="9">
        <v>1</v>
      </c>
      <c r="H92" s="8">
        <v>9</v>
      </c>
      <c r="I92" s="8">
        <v>0</v>
      </c>
      <c r="J92" s="8">
        <v>9</v>
      </c>
      <c r="K92" t="s">
        <v>109</v>
      </c>
      <c r="L92" s="1">
        <v>45428</v>
      </c>
      <c r="M92">
        <v>5</v>
      </c>
      <c r="N92">
        <v>2024</v>
      </c>
    </row>
    <row r="93" spans="1:14" x14ac:dyDescent="0.25">
      <c r="A93" t="s">
        <v>5742</v>
      </c>
      <c r="B93" t="s">
        <v>2929</v>
      </c>
      <c r="C93" t="s">
        <v>2736</v>
      </c>
      <c r="D93" t="s">
        <v>202</v>
      </c>
      <c r="E93" t="s">
        <v>5743</v>
      </c>
      <c r="F93" t="s">
        <v>202</v>
      </c>
      <c r="G93" s="9">
        <v>1</v>
      </c>
      <c r="H93" s="8">
        <v>0</v>
      </c>
      <c r="I93" s="8">
        <v>0</v>
      </c>
      <c r="J93" s="8">
        <v>0</v>
      </c>
      <c r="K93" t="s">
        <v>109</v>
      </c>
      <c r="L93" s="1">
        <v>45428</v>
      </c>
      <c r="M93">
        <v>5</v>
      </c>
      <c r="N93">
        <v>2024</v>
      </c>
    </row>
    <row r="94" spans="1:14" x14ac:dyDescent="0.25">
      <c r="A94" t="s">
        <v>5742</v>
      </c>
      <c r="B94" t="s">
        <v>2929</v>
      </c>
      <c r="C94" t="s">
        <v>2724</v>
      </c>
      <c r="D94" t="s">
        <v>202</v>
      </c>
      <c r="E94" t="s">
        <v>2723</v>
      </c>
      <c r="F94" t="s">
        <v>202</v>
      </c>
      <c r="G94" s="9">
        <v>1</v>
      </c>
      <c r="H94" s="8">
        <v>0</v>
      </c>
      <c r="I94" s="8">
        <v>8.33</v>
      </c>
      <c r="J94" s="8">
        <v>0</v>
      </c>
      <c r="K94" t="s">
        <v>109</v>
      </c>
      <c r="L94" s="1">
        <v>45428</v>
      </c>
      <c r="M94">
        <v>5</v>
      </c>
      <c r="N94">
        <v>2024</v>
      </c>
    </row>
    <row r="95" spans="1:14" x14ac:dyDescent="0.25">
      <c r="A95" t="s">
        <v>5744</v>
      </c>
      <c r="B95" t="s">
        <v>2934</v>
      </c>
      <c r="C95" t="s">
        <v>3063</v>
      </c>
      <c r="D95" t="s">
        <v>1986</v>
      </c>
      <c r="E95" t="s">
        <v>5745</v>
      </c>
      <c r="F95" t="s">
        <v>202</v>
      </c>
      <c r="G95" s="9">
        <v>1</v>
      </c>
      <c r="H95" s="8">
        <v>0</v>
      </c>
      <c r="I95" s="8">
        <v>472.15</v>
      </c>
      <c r="J95" s="8">
        <v>0</v>
      </c>
      <c r="K95" t="s">
        <v>106</v>
      </c>
      <c r="L95" s="1">
        <v>45428</v>
      </c>
      <c r="M95">
        <v>5</v>
      </c>
      <c r="N95">
        <v>2024</v>
      </c>
    </row>
    <row r="96" spans="1:14" x14ac:dyDescent="0.25">
      <c r="A96" t="s">
        <v>5744</v>
      </c>
      <c r="B96" t="s">
        <v>2934</v>
      </c>
      <c r="C96" t="s">
        <v>453</v>
      </c>
      <c r="D96" t="s">
        <v>392</v>
      </c>
      <c r="E96" t="s">
        <v>2810</v>
      </c>
      <c r="F96" t="s">
        <v>1206</v>
      </c>
      <c r="G96" s="9">
        <v>1</v>
      </c>
      <c r="H96" s="8">
        <v>74</v>
      </c>
      <c r="I96" s="8">
        <v>0</v>
      </c>
      <c r="J96" s="8">
        <v>74</v>
      </c>
      <c r="K96" t="s">
        <v>106</v>
      </c>
      <c r="L96" s="1">
        <v>45428</v>
      </c>
      <c r="M96">
        <v>5</v>
      </c>
      <c r="N96">
        <v>2024</v>
      </c>
    </row>
    <row r="97" spans="1:14" x14ac:dyDescent="0.25">
      <c r="A97" t="s">
        <v>5744</v>
      </c>
      <c r="B97" t="s">
        <v>2934</v>
      </c>
      <c r="C97" t="s">
        <v>454</v>
      </c>
      <c r="D97" t="s">
        <v>394</v>
      </c>
      <c r="E97" t="s">
        <v>2811</v>
      </c>
      <c r="F97" t="s">
        <v>1206</v>
      </c>
      <c r="G97" s="9">
        <v>1</v>
      </c>
      <c r="H97" s="8">
        <v>40.67</v>
      </c>
      <c r="I97" s="8">
        <v>0</v>
      </c>
      <c r="J97" s="8">
        <v>40.67</v>
      </c>
      <c r="K97" t="s">
        <v>106</v>
      </c>
      <c r="L97" s="1">
        <v>45428</v>
      </c>
      <c r="M97">
        <v>5</v>
      </c>
      <c r="N97">
        <v>2024</v>
      </c>
    </row>
    <row r="98" spans="1:14" x14ac:dyDescent="0.25">
      <c r="A98" t="s">
        <v>5744</v>
      </c>
      <c r="B98" t="s">
        <v>2934</v>
      </c>
      <c r="C98" t="s">
        <v>455</v>
      </c>
      <c r="D98" t="s">
        <v>396</v>
      </c>
      <c r="E98" t="s">
        <v>2812</v>
      </c>
      <c r="F98" t="s">
        <v>1206</v>
      </c>
      <c r="G98" s="9">
        <v>1</v>
      </c>
      <c r="H98" s="8">
        <v>53.77</v>
      </c>
      <c r="I98" s="8">
        <v>0</v>
      </c>
      <c r="J98" s="8">
        <v>53.77</v>
      </c>
      <c r="K98" t="s">
        <v>106</v>
      </c>
      <c r="L98" s="1">
        <v>45428</v>
      </c>
      <c r="M98">
        <v>5</v>
      </c>
      <c r="N98">
        <v>2024</v>
      </c>
    </row>
    <row r="99" spans="1:14" x14ac:dyDescent="0.25">
      <c r="A99" t="s">
        <v>5744</v>
      </c>
      <c r="B99" t="s">
        <v>2934</v>
      </c>
      <c r="C99" t="s">
        <v>522</v>
      </c>
      <c r="D99" t="s">
        <v>342</v>
      </c>
      <c r="E99" t="s">
        <v>343</v>
      </c>
      <c r="F99" t="s">
        <v>202</v>
      </c>
      <c r="G99" s="9">
        <v>1</v>
      </c>
      <c r="H99" s="8">
        <v>10.5</v>
      </c>
      <c r="I99" s="8">
        <v>0</v>
      </c>
      <c r="J99" s="8">
        <v>10.5</v>
      </c>
      <c r="K99" t="s">
        <v>106</v>
      </c>
      <c r="L99" s="1">
        <v>45428</v>
      </c>
      <c r="M99">
        <v>5</v>
      </c>
      <c r="N99">
        <v>2024</v>
      </c>
    </row>
    <row r="100" spans="1:14" x14ac:dyDescent="0.25">
      <c r="A100" t="s">
        <v>5744</v>
      </c>
      <c r="B100" t="s">
        <v>2934</v>
      </c>
      <c r="C100" t="s">
        <v>521</v>
      </c>
      <c r="D100" t="s">
        <v>340</v>
      </c>
      <c r="E100" t="s">
        <v>341</v>
      </c>
      <c r="F100" t="s">
        <v>202</v>
      </c>
      <c r="G100" s="9">
        <v>1</v>
      </c>
      <c r="H100" s="8">
        <v>25.5</v>
      </c>
      <c r="I100" s="8">
        <v>0</v>
      </c>
      <c r="J100" s="8">
        <v>25.5</v>
      </c>
      <c r="K100" t="s">
        <v>106</v>
      </c>
      <c r="L100" s="1">
        <v>45428</v>
      </c>
      <c r="M100">
        <v>5</v>
      </c>
      <c r="N100">
        <v>2024</v>
      </c>
    </row>
    <row r="101" spans="1:14" x14ac:dyDescent="0.25">
      <c r="A101" t="s">
        <v>5744</v>
      </c>
      <c r="B101" t="s">
        <v>2934</v>
      </c>
      <c r="C101" t="s">
        <v>436</v>
      </c>
      <c r="D101" t="s">
        <v>303</v>
      </c>
      <c r="E101" t="s">
        <v>5746</v>
      </c>
      <c r="F101" t="s">
        <v>202</v>
      </c>
      <c r="G101" s="9">
        <v>1</v>
      </c>
      <c r="H101" s="8">
        <v>9</v>
      </c>
      <c r="I101" s="8">
        <v>31.26</v>
      </c>
      <c r="J101" s="8">
        <v>9</v>
      </c>
      <c r="K101" t="s">
        <v>106</v>
      </c>
      <c r="L101" s="1">
        <v>45428</v>
      </c>
      <c r="M101">
        <v>5</v>
      </c>
      <c r="N101">
        <v>2024</v>
      </c>
    </row>
    <row r="102" spans="1:14" x14ac:dyDescent="0.25">
      <c r="A102" t="s">
        <v>5744</v>
      </c>
      <c r="B102" t="s">
        <v>2934</v>
      </c>
      <c r="C102" t="s">
        <v>465</v>
      </c>
      <c r="D102" t="s">
        <v>324</v>
      </c>
      <c r="E102" t="s">
        <v>5747</v>
      </c>
      <c r="F102" t="s">
        <v>202</v>
      </c>
      <c r="G102" s="9">
        <v>1</v>
      </c>
      <c r="H102" s="8">
        <v>18.2</v>
      </c>
      <c r="I102" s="8">
        <v>39.29</v>
      </c>
      <c r="J102" s="8">
        <v>18.2</v>
      </c>
      <c r="K102" t="s">
        <v>106</v>
      </c>
      <c r="L102" s="1">
        <v>45428</v>
      </c>
      <c r="M102">
        <v>5</v>
      </c>
      <c r="N102">
        <v>2024</v>
      </c>
    </row>
    <row r="103" spans="1:14" x14ac:dyDescent="0.25">
      <c r="A103" t="s">
        <v>5744</v>
      </c>
      <c r="B103" t="s">
        <v>2934</v>
      </c>
      <c r="C103" t="s">
        <v>2736</v>
      </c>
      <c r="D103" t="s">
        <v>202</v>
      </c>
      <c r="E103" t="s">
        <v>5748</v>
      </c>
      <c r="F103" t="s">
        <v>202</v>
      </c>
      <c r="G103" s="9">
        <v>1</v>
      </c>
      <c r="H103" s="8">
        <v>0</v>
      </c>
      <c r="I103" s="8">
        <v>0</v>
      </c>
      <c r="J103" s="8">
        <v>0</v>
      </c>
      <c r="K103" t="s">
        <v>106</v>
      </c>
      <c r="L103" s="1">
        <v>45428</v>
      </c>
      <c r="M103">
        <v>5</v>
      </c>
      <c r="N103">
        <v>2024</v>
      </c>
    </row>
    <row r="104" spans="1:14" x14ac:dyDescent="0.25">
      <c r="A104" t="s">
        <v>5744</v>
      </c>
      <c r="B104" t="s">
        <v>2934</v>
      </c>
      <c r="C104" t="s">
        <v>2724</v>
      </c>
      <c r="D104" t="s">
        <v>202</v>
      </c>
      <c r="E104" t="s">
        <v>2733</v>
      </c>
      <c r="F104" t="s">
        <v>202</v>
      </c>
      <c r="G104" s="9">
        <v>1</v>
      </c>
      <c r="H104" s="8">
        <v>0</v>
      </c>
      <c r="I104" s="8">
        <v>41.8</v>
      </c>
      <c r="J104" s="8">
        <v>0</v>
      </c>
      <c r="K104" t="s">
        <v>106</v>
      </c>
      <c r="L104" s="1">
        <v>45428</v>
      </c>
      <c r="M104">
        <v>5</v>
      </c>
      <c r="N104">
        <v>2024</v>
      </c>
    </row>
    <row r="105" spans="1:14" x14ac:dyDescent="0.25">
      <c r="A105" t="s">
        <v>5749</v>
      </c>
      <c r="B105" t="s">
        <v>2929</v>
      </c>
      <c r="C105" t="s">
        <v>2875</v>
      </c>
      <c r="D105" t="s">
        <v>818</v>
      </c>
      <c r="E105" t="s">
        <v>5750</v>
      </c>
      <c r="F105" t="s">
        <v>202</v>
      </c>
      <c r="G105" s="9">
        <v>1</v>
      </c>
      <c r="H105" s="8">
        <v>67.099999999999994</v>
      </c>
      <c r="I105" s="8">
        <v>124.17</v>
      </c>
      <c r="J105" s="8">
        <v>67.099999999999994</v>
      </c>
      <c r="K105" t="s">
        <v>109</v>
      </c>
      <c r="L105" s="1">
        <v>45428</v>
      </c>
      <c r="M105">
        <v>5</v>
      </c>
      <c r="N105">
        <v>2024</v>
      </c>
    </row>
    <row r="106" spans="1:14" x14ac:dyDescent="0.25">
      <c r="A106" t="s">
        <v>5749</v>
      </c>
      <c r="B106" t="s">
        <v>2929</v>
      </c>
      <c r="C106" t="s">
        <v>2724</v>
      </c>
      <c r="D106" t="s">
        <v>202</v>
      </c>
      <c r="E106" t="s">
        <v>2723</v>
      </c>
      <c r="F106" t="s">
        <v>202</v>
      </c>
      <c r="G106" s="9">
        <v>1</v>
      </c>
      <c r="H106" s="8">
        <v>0</v>
      </c>
      <c r="I106" s="8">
        <v>8.33</v>
      </c>
      <c r="J106" s="8">
        <v>0</v>
      </c>
      <c r="K106" t="s">
        <v>109</v>
      </c>
      <c r="L106" s="1">
        <v>45428</v>
      </c>
      <c r="M106">
        <v>5</v>
      </c>
      <c r="N106">
        <v>2024</v>
      </c>
    </row>
    <row r="107" spans="1:14" x14ac:dyDescent="0.25">
      <c r="A107" t="s">
        <v>5751</v>
      </c>
      <c r="B107" t="s">
        <v>2722</v>
      </c>
      <c r="C107" t="s">
        <v>2915</v>
      </c>
      <c r="D107" t="s">
        <v>2083</v>
      </c>
      <c r="E107" t="s">
        <v>5752</v>
      </c>
      <c r="F107" t="s">
        <v>202</v>
      </c>
      <c r="G107" s="9">
        <v>1</v>
      </c>
      <c r="H107" s="8">
        <v>0</v>
      </c>
      <c r="I107" s="8">
        <v>635.54</v>
      </c>
      <c r="J107" s="8">
        <v>0</v>
      </c>
      <c r="K107" t="s">
        <v>106</v>
      </c>
      <c r="L107" s="1">
        <v>45428</v>
      </c>
      <c r="M107">
        <v>5</v>
      </c>
      <c r="N107">
        <v>2024</v>
      </c>
    </row>
    <row r="108" spans="1:14" x14ac:dyDescent="0.25">
      <c r="A108" t="s">
        <v>5751</v>
      </c>
      <c r="B108" t="s">
        <v>2722</v>
      </c>
      <c r="C108" t="s">
        <v>462</v>
      </c>
      <c r="D108" t="s">
        <v>272</v>
      </c>
      <c r="E108" t="s">
        <v>2740</v>
      </c>
      <c r="F108" t="s">
        <v>1672</v>
      </c>
      <c r="G108" s="9">
        <v>1</v>
      </c>
      <c r="H108" s="8">
        <v>100.14</v>
      </c>
      <c r="I108" s="8">
        <v>0</v>
      </c>
      <c r="J108" s="8">
        <v>100.14</v>
      </c>
      <c r="K108" t="s">
        <v>106</v>
      </c>
      <c r="L108" s="1">
        <v>45428</v>
      </c>
      <c r="M108">
        <v>5</v>
      </c>
      <c r="N108">
        <v>2024</v>
      </c>
    </row>
    <row r="109" spans="1:14" x14ac:dyDescent="0.25">
      <c r="A109" t="s">
        <v>5751</v>
      </c>
      <c r="B109" t="s">
        <v>2722</v>
      </c>
      <c r="C109" t="s">
        <v>463</v>
      </c>
      <c r="D109" t="s">
        <v>274</v>
      </c>
      <c r="E109" t="s">
        <v>2741</v>
      </c>
      <c r="F109" t="s">
        <v>1672</v>
      </c>
      <c r="G109" s="9">
        <v>1</v>
      </c>
      <c r="H109" s="8">
        <v>58.37</v>
      </c>
      <c r="I109" s="8">
        <v>0</v>
      </c>
      <c r="J109" s="8">
        <v>58.37</v>
      </c>
      <c r="K109" t="s">
        <v>106</v>
      </c>
      <c r="L109" s="1">
        <v>45428</v>
      </c>
      <c r="M109">
        <v>5</v>
      </c>
      <c r="N109">
        <v>2024</v>
      </c>
    </row>
    <row r="110" spans="1:14" x14ac:dyDescent="0.25">
      <c r="A110" t="s">
        <v>5751</v>
      </c>
      <c r="B110" t="s">
        <v>2722</v>
      </c>
      <c r="C110" t="s">
        <v>464</v>
      </c>
      <c r="D110" t="s">
        <v>276</v>
      </c>
      <c r="E110" t="s">
        <v>2742</v>
      </c>
      <c r="F110" t="s">
        <v>1672</v>
      </c>
      <c r="G110" s="9">
        <v>1</v>
      </c>
      <c r="H110" s="8">
        <v>81.17</v>
      </c>
      <c r="I110" s="8">
        <v>0</v>
      </c>
      <c r="J110" s="8">
        <v>81.17</v>
      </c>
      <c r="K110" t="s">
        <v>106</v>
      </c>
      <c r="L110" s="1">
        <v>45428</v>
      </c>
      <c r="M110">
        <v>5</v>
      </c>
      <c r="N110">
        <v>2024</v>
      </c>
    </row>
    <row r="111" spans="1:14" x14ac:dyDescent="0.25">
      <c r="A111" t="s">
        <v>5751</v>
      </c>
      <c r="B111" t="s">
        <v>2722</v>
      </c>
      <c r="C111" t="s">
        <v>2735</v>
      </c>
      <c r="D111" t="s">
        <v>1738</v>
      </c>
      <c r="E111" t="s">
        <v>1739</v>
      </c>
      <c r="F111" t="s">
        <v>202</v>
      </c>
      <c r="G111" s="9">
        <v>1</v>
      </c>
      <c r="H111" s="8">
        <v>20</v>
      </c>
      <c r="I111" s="8">
        <v>0</v>
      </c>
      <c r="J111" s="8">
        <v>20</v>
      </c>
      <c r="K111" t="s">
        <v>106</v>
      </c>
      <c r="L111" s="1">
        <v>45428</v>
      </c>
      <c r="M111">
        <v>5</v>
      </c>
      <c r="N111">
        <v>2024</v>
      </c>
    </row>
    <row r="112" spans="1:14" x14ac:dyDescent="0.25">
      <c r="A112" t="s">
        <v>5751</v>
      </c>
      <c r="B112" t="s">
        <v>2722</v>
      </c>
      <c r="C112" t="s">
        <v>524</v>
      </c>
      <c r="D112" t="s">
        <v>332</v>
      </c>
      <c r="E112" t="s">
        <v>333</v>
      </c>
      <c r="F112" t="s">
        <v>202</v>
      </c>
      <c r="G112" s="9">
        <v>1</v>
      </c>
      <c r="H112" s="8">
        <v>20</v>
      </c>
      <c r="I112" s="8">
        <v>0</v>
      </c>
      <c r="J112" s="8">
        <v>20</v>
      </c>
      <c r="K112" t="s">
        <v>106</v>
      </c>
      <c r="L112" s="1">
        <v>45428</v>
      </c>
      <c r="M112">
        <v>5</v>
      </c>
      <c r="N112">
        <v>2024</v>
      </c>
    </row>
    <row r="113" spans="1:14" x14ac:dyDescent="0.25">
      <c r="A113" t="s">
        <v>5751</v>
      </c>
      <c r="B113" t="s">
        <v>2722</v>
      </c>
      <c r="C113" t="s">
        <v>603</v>
      </c>
      <c r="D113" t="s">
        <v>390</v>
      </c>
      <c r="E113" t="s">
        <v>391</v>
      </c>
      <c r="F113" t="s">
        <v>202</v>
      </c>
      <c r="G113" s="9">
        <v>1</v>
      </c>
      <c r="H113" s="8">
        <v>29.5</v>
      </c>
      <c r="I113" s="8">
        <v>0</v>
      </c>
      <c r="J113" s="8">
        <v>29.5</v>
      </c>
      <c r="K113" t="s">
        <v>106</v>
      </c>
      <c r="L113" s="1">
        <v>45428</v>
      </c>
      <c r="M113">
        <v>5</v>
      </c>
      <c r="N113">
        <v>2024</v>
      </c>
    </row>
    <row r="114" spans="1:14" x14ac:dyDescent="0.25">
      <c r="A114" t="s">
        <v>5751</v>
      </c>
      <c r="B114" t="s">
        <v>2722</v>
      </c>
      <c r="C114" t="s">
        <v>2724</v>
      </c>
      <c r="D114" t="s">
        <v>202</v>
      </c>
      <c r="E114" t="s">
        <v>2760</v>
      </c>
      <c r="F114" t="s">
        <v>202</v>
      </c>
      <c r="G114" s="9">
        <v>1</v>
      </c>
      <c r="H114" s="8">
        <v>0</v>
      </c>
      <c r="I114" s="8">
        <v>45.96</v>
      </c>
      <c r="J114" s="8">
        <v>0</v>
      </c>
      <c r="K114" t="s">
        <v>106</v>
      </c>
      <c r="L114" s="1">
        <v>45428</v>
      </c>
      <c r="M114">
        <v>5</v>
      </c>
      <c r="N114">
        <v>2024</v>
      </c>
    </row>
    <row r="115" spans="1:14" x14ac:dyDescent="0.25">
      <c r="A115" t="s">
        <v>5753</v>
      </c>
      <c r="B115" t="s">
        <v>2722</v>
      </c>
      <c r="C115" t="s">
        <v>2919</v>
      </c>
      <c r="D115" t="s">
        <v>1859</v>
      </c>
      <c r="E115" t="s">
        <v>5754</v>
      </c>
      <c r="F115" t="s">
        <v>202</v>
      </c>
      <c r="G115" s="9">
        <v>1</v>
      </c>
      <c r="H115" s="8">
        <v>9.75</v>
      </c>
      <c r="I115" s="8">
        <v>22</v>
      </c>
      <c r="J115" s="8">
        <v>9.75</v>
      </c>
      <c r="K115" t="s">
        <v>4746</v>
      </c>
      <c r="L115" s="1">
        <v>45428</v>
      </c>
      <c r="M115">
        <v>5</v>
      </c>
      <c r="N115">
        <v>2024</v>
      </c>
    </row>
    <row r="116" spans="1:14" x14ac:dyDescent="0.25">
      <c r="A116" t="s">
        <v>5753</v>
      </c>
      <c r="B116" t="s">
        <v>2722</v>
      </c>
      <c r="C116" t="s">
        <v>2902</v>
      </c>
      <c r="D116" t="s">
        <v>1866</v>
      </c>
      <c r="E116" t="s">
        <v>5755</v>
      </c>
      <c r="F116" t="s">
        <v>202</v>
      </c>
      <c r="G116" s="9">
        <v>1</v>
      </c>
      <c r="H116" s="8">
        <v>32.5</v>
      </c>
      <c r="I116" s="8">
        <v>99</v>
      </c>
      <c r="J116" s="8">
        <v>32.5</v>
      </c>
      <c r="K116" t="s">
        <v>4746</v>
      </c>
      <c r="L116" s="1">
        <v>45428</v>
      </c>
      <c r="M116">
        <v>5</v>
      </c>
      <c r="N116">
        <v>2024</v>
      </c>
    </row>
    <row r="117" spans="1:14" x14ac:dyDescent="0.25">
      <c r="A117" t="s">
        <v>5753</v>
      </c>
      <c r="B117" t="s">
        <v>2722</v>
      </c>
      <c r="C117" t="s">
        <v>2724</v>
      </c>
      <c r="D117" t="s">
        <v>202</v>
      </c>
      <c r="E117" t="s">
        <v>2723</v>
      </c>
      <c r="F117" t="s">
        <v>202</v>
      </c>
      <c r="G117" s="9">
        <v>1</v>
      </c>
      <c r="H117" s="8">
        <v>0</v>
      </c>
      <c r="I117" s="8">
        <v>5</v>
      </c>
      <c r="J117" s="8">
        <v>0</v>
      </c>
      <c r="K117" t="s">
        <v>4746</v>
      </c>
      <c r="L117" s="1">
        <v>45428</v>
      </c>
      <c r="M117">
        <v>5</v>
      </c>
      <c r="N117">
        <v>2024</v>
      </c>
    </row>
    <row r="118" spans="1:14" x14ac:dyDescent="0.25">
      <c r="A118" t="s">
        <v>5756</v>
      </c>
      <c r="B118" t="s">
        <v>2929</v>
      </c>
      <c r="C118" t="s">
        <v>2895</v>
      </c>
      <c r="D118" t="s">
        <v>2046</v>
      </c>
      <c r="E118" t="s">
        <v>3013</v>
      </c>
      <c r="F118" t="s">
        <v>202</v>
      </c>
      <c r="G118" s="9">
        <v>1</v>
      </c>
      <c r="H118" s="8">
        <v>0</v>
      </c>
      <c r="I118" s="8">
        <v>137.5</v>
      </c>
      <c r="J118" s="8">
        <v>0</v>
      </c>
      <c r="K118" t="s">
        <v>109</v>
      </c>
      <c r="L118" s="1">
        <v>45428</v>
      </c>
      <c r="M118">
        <v>5</v>
      </c>
      <c r="N118">
        <v>2024</v>
      </c>
    </row>
    <row r="119" spans="1:14" x14ac:dyDescent="0.25">
      <c r="A119" t="s">
        <v>5756</v>
      </c>
      <c r="B119" t="s">
        <v>2929</v>
      </c>
      <c r="C119" t="s">
        <v>481</v>
      </c>
      <c r="D119" t="s">
        <v>374</v>
      </c>
      <c r="E119" t="s">
        <v>375</v>
      </c>
      <c r="F119" t="s">
        <v>1603</v>
      </c>
      <c r="G119" s="9">
        <v>1</v>
      </c>
      <c r="H119" s="8">
        <v>46.55</v>
      </c>
      <c r="I119" s="8">
        <v>0</v>
      </c>
      <c r="J119" s="8">
        <v>46.55</v>
      </c>
      <c r="K119" t="s">
        <v>109</v>
      </c>
      <c r="L119" s="1">
        <v>45428</v>
      </c>
      <c r="M119">
        <v>5</v>
      </c>
      <c r="N119">
        <v>2024</v>
      </c>
    </row>
    <row r="120" spans="1:14" x14ac:dyDescent="0.25">
      <c r="A120" t="s">
        <v>5756</v>
      </c>
      <c r="B120" t="s">
        <v>2929</v>
      </c>
      <c r="C120" t="s">
        <v>459</v>
      </c>
      <c r="D120" t="s">
        <v>378</v>
      </c>
      <c r="E120" t="s">
        <v>379</v>
      </c>
      <c r="F120" t="s">
        <v>1603</v>
      </c>
      <c r="G120" s="9">
        <v>1</v>
      </c>
      <c r="H120" s="8">
        <v>25.78</v>
      </c>
      <c r="I120" s="8">
        <v>0</v>
      </c>
      <c r="J120" s="8">
        <v>25.78</v>
      </c>
      <c r="K120" t="s">
        <v>109</v>
      </c>
      <c r="L120" s="1">
        <v>45428</v>
      </c>
      <c r="M120">
        <v>5</v>
      </c>
      <c r="N120">
        <v>2024</v>
      </c>
    </row>
    <row r="121" spans="1:14" x14ac:dyDescent="0.25">
      <c r="A121" t="s">
        <v>5756</v>
      </c>
      <c r="B121" t="s">
        <v>2929</v>
      </c>
      <c r="C121" t="s">
        <v>2724</v>
      </c>
      <c r="D121" t="s">
        <v>202</v>
      </c>
      <c r="E121" t="s">
        <v>2723</v>
      </c>
      <c r="F121" t="s">
        <v>202</v>
      </c>
      <c r="G121" s="9">
        <v>1</v>
      </c>
      <c r="H121" s="8">
        <v>0</v>
      </c>
      <c r="I121" s="8">
        <v>8.33</v>
      </c>
      <c r="J121" s="8">
        <v>0</v>
      </c>
      <c r="K121" t="s">
        <v>109</v>
      </c>
      <c r="L121" s="1">
        <v>45428</v>
      </c>
      <c r="M121">
        <v>5</v>
      </c>
      <c r="N121">
        <v>2024</v>
      </c>
    </row>
    <row r="122" spans="1:14" x14ac:dyDescent="0.25">
      <c r="A122" t="s">
        <v>5757</v>
      </c>
      <c r="B122" t="s">
        <v>2722</v>
      </c>
      <c r="C122" t="s">
        <v>2798</v>
      </c>
      <c r="D122" t="s">
        <v>1429</v>
      </c>
      <c r="E122" t="s">
        <v>5758</v>
      </c>
      <c r="F122" t="s">
        <v>202</v>
      </c>
      <c r="G122" s="9">
        <v>1</v>
      </c>
      <c r="H122" s="8">
        <v>40.6706</v>
      </c>
      <c r="I122" s="8">
        <v>79</v>
      </c>
      <c r="J122" s="8">
        <v>40.67</v>
      </c>
      <c r="K122" t="s">
        <v>4746</v>
      </c>
      <c r="L122" s="1">
        <v>45428</v>
      </c>
      <c r="M122">
        <v>5</v>
      </c>
      <c r="N122">
        <v>2024</v>
      </c>
    </row>
    <row r="123" spans="1:14" x14ac:dyDescent="0.25">
      <c r="A123" t="s">
        <v>5757</v>
      </c>
      <c r="B123" t="s">
        <v>2722</v>
      </c>
      <c r="C123" t="s">
        <v>626</v>
      </c>
      <c r="D123" t="s">
        <v>128</v>
      </c>
      <c r="E123" t="s">
        <v>5759</v>
      </c>
      <c r="F123" t="s">
        <v>202</v>
      </c>
      <c r="G123" s="9">
        <v>1</v>
      </c>
      <c r="H123" s="8">
        <v>887.42780000000005</v>
      </c>
      <c r="I123" s="8">
        <v>1299</v>
      </c>
      <c r="J123" s="8">
        <v>887.43</v>
      </c>
      <c r="K123" t="s">
        <v>4746</v>
      </c>
      <c r="L123" s="1">
        <v>45428</v>
      </c>
      <c r="M123">
        <v>5</v>
      </c>
      <c r="N123">
        <v>2024</v>
      </c>
    </row>
    <row r="124" spans="1:14" x14ac:dyDescent="0.25">
      <c r="A124" t="s">
        <v>5757</v>
      </c>
      <c r="B124" t="s">
        <v>2722</v>
      </c>
      <c r="C124" t="s">
        <v>2736</v>
      </c>
      <c r="D124" t="s">
        <v>202</v>
      </c>
      <c r="E124" t="s">
        <v>2723</v>
      </c>
      <c r="F124" t="s">
        <v>202</v>
      </c>
      <c r="G124" s="9">
        <v>1</v>
      </c>
      <c r="H124" s="8">
        <v>0</v>
      </c>
      <c r="I124" s="8">
        <v>0</v>
      </c>
      <c r="J124" s="8">
        <v>0</v>
      </c>
      <c r="K124" t="s">
        <v>4746</v>
      </c>
      <c r="L124" s="1">
        <v>45428</v>
      </c>
      <c r="M124">
        <v>5</v>
      </c>
      <c r="N124">
        <v>2024</v>
      </c>
    </row>
    <row r="125" spans="1:14" x14ac:dyDescent="0.25">
      <c r="A125" t="s">
        <v>5760</v>
      </c>
      <c r="B125" t="s">
        <v>2929</v>
      </c>
      <c r="C125" t="s">
        <v>4264</v>
      </c>
      <c r="D125" t="s">
        <v>2157</v>
      </c>
      <c r="E125" t="s">
        <v>5761</v>
      </c>
      <c r="F125" t="s">
        <v>202</v>
      </c>
      <c r="G125" s="9">
        <v>1</v>
      </c>
      <c r="H125" s="8">
        <v>0</v>
      </c>
      <c r="I125" s="8">
        <v>432.41</v>
      </c>
      <c r="J125" s="8">
        <v>0</v>
      </c>
      <c r="K125" t="s">
        <v>109</v>
      </c>
      <c r="L125" s="1">
        <v>45427</v>
      </c>
      <c r="M125">
        <v>5</v>
      </c>
      <c r="N125">
        <v>2024</v>
      </c>
    </row>
    <row r="126" spans="1:14" x14ac:dyDescent="0.25">
      <c r="A126" t="s">
        <v>5760</v>
      </c>
      <c r="B126" t="s">
        <v>2929</v>
      </c>
      <c r="C126" t="s">
        <v>453</v>
      </c>
      <c r="D126" t="s">
        <v>392</v>
      </c>
      <c r="E126" t="s">
        <v>2810</v>
      </c>
      <c r="F126" t="s">
        <v>1206</v>
      </c>
      <c r="G126" s="9">
        <v>1</v>
      </c>
      <c r="H126" s="8">
        <v>74</v>
      </c>
      <c r="I126" s="8">
        <v>0</v>
      </c>
      <c r="J126" s="8">
        <v>74</v>
      </c>
      <c r="K126" t="s">
        <v>109</v>
      </c>
      <c r="L126" s="1">
        <v>45427</v>
      </c>
      <c r="M126">
        <v>5</v>
      </c>
      <c r="N126">
        <v>2024</v>
      </c>
    </row>
    <row r="127" spans="1:14" x14ac:dyDescent="0.25">
      <c r="A127" t="s">
        <v>5760</v>
      </c>
      <c r="B127" t="s">
        <v>2929</v>
      </c>
      <c r="C127" t="s">
        <v>454</v>
      </c>
      <c r="D127" t="s">
        <v>394</v>
      </c>
      <c r="E127" t="s">
        <v>2811</v>
      </c>
      <c r="F127" t="s">
        <v>1206</v>
      </c>
      <c r="G127" s="9">
        <v>1</v>
      </c>
      <c r="H127" s="8">
        <v>40.67</v>
      </c>
      <c r="I127" s="8">
        <v>0</v>
      </c>
      <c r="J127" s="8">
        <v>40.67</v>
      </c>
      <c r="K127" t="s">
        <v>109</v>
      </c>
      <c r="L127" s="1">
        <v>45427</v>
      </c>
      <c r="M127">
        <v>5</v>
      </c>
      <c r="N127">
        <v>2024</v>
      </c>
    </row>
    <row r="128" spans="1:14" x14ac:dyDescent="0.25">
      <c r="A128" t="s">
        <v>5760</v>
      </c>
      <c r="B128" t="s">
        <v>2929</v>
      </c>
      <c r="C128" t="s">
        <v>455</v>
      </c>
      <c r="D128" t="s">
        <v>396</v>
      </c>
      <c r="E128" t="s">
        <v>2812</v>
      </c>
      <c r="F128" t="s">
        <v>1206</v>
      </c>
      <c r="G128" s="9">
        <v>1</v>
      </c>
      <c r="H128" s="8">
        <v>53.77</v>
      </c>
      <c r="I128" s="8">
        <v>0</v>
      </c>
      <c r="J128" s="8">
        <v>53.77</v>
      </c>
      <c r="K128" t="s">
        <v>109</v>
      </c>
      <c r="L128" s="1">
        <v>45427</v>
      </c>
      <c r="M128">
        <v>5</v>
      </c>
      <c r="N128">
        <v>2024</v>
      </c>
    </row>
    <row r="129" spans="1:14" x14ac:dyDescent="0.25">
      <c r="A129" t="s">
        <v>5760</v>
      </c>
      <c r="B129" t="s">
        <v>2929</v>
      </c>
      <c r="C129" t="s">
        <v>522</v>
      </c>
      <c r="D129" t="s">
        <v>342</v>
      </c>
      <c r="E129" t="s">
        <v>343</v>
      </c>
      <c r="F129" t="s">
        <v>202</v>
      </c>
      <c r="G129" s="9">
        <v>1</v>
      </c>
      <c r="H129" s="8">
        <v>10.5</v>
      </c>
      <c r="I129" s="8">
        <v>0</v>
      </c>
      <c r="J129" s="8">
        <v>10.5</v>
      </c>
      <c r="K129" t="s">
        <v>109</v>
      </c>
      <c r="L129" s="1">
        <v>45427</v>
      </c>
      <c r="M129">
        <v>5</v>
      </c>
      <c r="N129">
        <v>2024</v>
      </c>
    </row>
    <row r="130" spans="1:14" x14ac:dyDescent="0.25">
      <c r="A130" t="s">
        <v>5760</v>
      </c>
      <c r="B130" t="s">
        <v>2929</v>
      </c>
      <c r="C130" t="s">
        <v>521</v>
      </c>
      <c r="D130" t="s">
        <v>340</v>
      </c>
      <c r="E130" t="s">
        <v>341</v>
      </c>
      <c r="F130" t="s">
        <v>202</v>
      </c>
      <c r="G130" s="9">
        <v>1</v>
      </c>
      <c r="H130" s="8">
        <v>25.5</v>
      </c>
      <c r="I130" s="8">
        <v>0</v>
      </c>
      <c r="J130" s="8">
        <v>25.5</v>
      </c>
      <c r="K130" t="s">
        <v>109</v>
      </c>
      <c r="L130" s="1">
        <v>45427</v>
      </c>
      <c r="M130">
        <v>5</v>
      </c>
      <c r="N130">
        <v>2024</v>
      </c>
    </row>
    <row r="131" spans="1:14" x14ac:dyDescent="0.25">
      <c r="A131" t="s">
        <v>5760</v>
      </c>
      <c r="B131" t="s">
        <v>2929</v>
      </c>
      <c r="C131" t="s">
        <v>2803</v>
      </c>
      <c r="D131" t="s">
        <v>1908</v>
      </c>
      <c r="E131" t="s">
        <v>5762</v>
      </c>
      <c r="F131" t="s">
        <v>2802</v>
      </c>
      <c r="G131" s="9">
        <v>1</v>
      </c>
      <c r="H131" s="8">
        <v>0</v>
      </c>
      <c r="I131" s="8">
        <v>290.17</v>
      </c>
      <c r="J131" s="8">
        <v>0</v>
      </c>
      <c r="K131" t="s">
        <v>109</v>
      </c>
      <c r="L131" s="1">
        <v>45427</v>
      </c>
      <c r="M131">
        <v>5</v>
      </c>
      <c r="N131">
        <v>2024</v>
      </c>
    </row>
    <row r="132" spans="1:14" x14ac:dyDescent="0.25">
      <c r="A132" t="s">
        <v>5760</v>
      </c>
      <c r="B132" t="s">
        <v>2929</v>
      </c>
      <c r="C132" t="s">
        <v>568</v>
      </c>
      <c r="D132" t="s">
        <v>116</v>
      </c>
      <c r="E132" t="s">
        <v>117</v>
      </c>
      <c r="F132" t="s">
        <v>202</v>
      </c>
      <c r="G132" s="9">
        <v>1</v>
      </c>
      <c r="H132" s="8">
        <v>80</v>
      </c>
      <c r="I132" s="8">
        <v>0</v>
      </c>
      <c r="J132" s="8">
        <v>80</v>
      </c>
      <c r="K132" t="s">
        <v>109</v>
      </c>
      <c r="L132" s="1">
        <v>45427</v>
      </c>
      <c r="M132">
        <v>5</v>
      </c>
      <c r="N132">
        <v>2024</v>
      </c>
    </row>
    <row r="133" spans="1:14" x14ac:dyDescent="0.25">
      <c r="A133" t="s">
        <v>5760</v>
      </c>
      <c r="B133" t="s">
        <v>2929</v>
      </c>
      <c r="C133" t="s">
        <v>602</v>
      </c>
      <c r="D133" t="s">
        <v>232</v>
      </c>
      <c r="E133" t="s">
        <v>233</v>
      </c>
      <c r="F133" t="s">
        <v>202</v>
      </c>
      <c r="G133" s="9">
        <v>1</v>
      </c>
      <c r="H133" s="8">
        <v>18</v>
      </c>
      <c r="I133" s="8">
        <v>0</v>
      </c>
      <c r="J133" s="8">
        <v>18</v>
      </c>
      <c r="K133" t="s">
        <v>109</v>
      </c>
      <c r="L133" s="1">
        <v>45427</v>
      </c>
      <c r="M133">
        <v>5</v>
      </c>
      <c r="N133">
        <v>2024</v>
      </c>
    </row>
    <row r="134" spans="1:14" x14ac:dyDescent="0.25">
      <c r="A134" t="s">
        <v>5760</v>
      </c>
      <c r="B134" t="s">
        <v>2929</v>
      </c>
      <c r="C134" t="s">
        <v>482</v>
      </c>
      <c r="D134" t="s">
        <v>359</v>
      </c>
      <c r="E134" t="s">
        <v>5763</v>
      </c>
      <c r="F134" t="s">
        <v>202</v>
      </c>
      <c r="G134" s="9">
        <v>1</v>
      </c>
      <c r="H134" s="8">
        <v>39.32</v>
      </c>
      <c r="I134" s="8">
        <v>61.31</v>
      </c>
      <c r="J134" s="8">
        <v>39.32</v>
      </c>
      <c r="K134" t="s">
        <v>109</v>
      </c>
      <c r="L134" s="1">
        <v>45427</v>
      </c>
      <c r="M134">
        <v>5</v>
      </c>
      <c r="N134">
        <v>2024</v>
      </c>
    </row>
    <row r="135" spans="1:14" x14ac:dyDescent="0.25">
      <c r="A135" t="s">
        <v>5760</v>
      </c>
      <c r="B135" t="s">
        <v>2929</v>
      </c>
      <c r="C135" t="s">
        <v>467</v>
      </c>
      <c r="D135" t="s">
        <v>380</v>
      </c>
      <c r="E135" t="s">
        <v>5764</v>
      </c>
      <c r="F135" t="s">
        <v>202</v>
      </c>
      <c r="G135" s="9">
        <v>1</v>
      </c>
      <c r="H135" s="8">
        <v>14.16</v>
      </c>
      <c r="I135" s="8">
        <v>31.88</v>
      </c>
      <c r="J135" s="8">
        <v>14.16</v>
      </c>
      <c r="K135" t="s">
        <v>109</v>
      </c>
      <c r="L135" s="1">
        <v>45427</v>
      </c>
      <c r="M135">
        <v>5</v>
      </c>
      <c r="N135">
        <v>2024</v>
      </c>
    </row>
    <row r="136" spans="1:14" x14ac:dyDescent="0.25">
      <c r="A136" t="s">
        <v>5760</v>
      </c>
      <c r="B136" t="s">
        <v>2929</v>
      </c>
      <c r="C136" t="s">
        <v>561</v>
      </c>
      <c r="D136" t="s">
        <v>246</v>
      </c>
      <c r="E136" t="s">
        <v>5765</v>
      </c>
      <c r="F136" t="s">
        <v>202</v>
      </c>
      <c r="G136" s="9">
        <v>1</v>
      </c>
      <c r="H136" s="8">
        <v>13.2</v>
      </c>
      <c r="I136" s="8">
        <v>23.71</v>
      </c>
      <c r="J136" s="8">
        <v>13.2</v>
      </c>
      <c r="K136" t="s">
        <v>109</v>
      </c>
      <c r="L136" s="1">
        <v>45427</v>
      </c>
      <c r="M136">
        <v>5</v>
      </c>
      <c r="N136">
        <v>2024</v>
      </c>
    </row>
    <row r="137" spans="1:14" x14ac:dyDescent="0.25">
      <c r="A137" t="s">
        <v>5760</v>
      </c>
      <c r="B137" t="s">
        <v>2929</v>
      </c>
      <c r="C137" t="s">
        <v>485</v>
      </c>
      <c r="D137" t="s">
        <v>308</v>
      </c>
      <c r="E137" t="s">
        <v>2744</v>
      </c>
      <c r="F137" t="s">
        <v>202</v>
      </c>
      <c r="G137" s="9">
        <v>1</v>
      </c>
      <c r="H137" s="8">
        <v>4.3499999999999996</v>
      </c>
      <c r="I137" s="8">
        <v>16.350000000000001</v>
      </c>
      <c r="J137" s="8">
        <v>4.3499999999999996</v>
      </c>
      <c r="K137" t="s">
        <v>109</v>
      </c>
      <c r="L137" s="1">
        <v>45427</v>
      </c>
      <c r="M137">
        <v>5</v>
      </c>
      <c r="N137">
        <v>2024</v>
      </c>
    </row>
    <row r="138" spans="1:14" x14ac:dyDescent="0.25">
      <c r="A138" t="s">
        <v>5760</v>
      </c>
      <c r="B138" t="s">
        <v>2929</v>
      </c>
      <c r="C138" t="s">
        <v>2736</v>
      </c>
      <c r="D138" t="s">
        <v>202</v>
      </c>
      <c r="E138" t="s">
        <v>5766</v>
      </c>
      <c r="F138" t="s">
        <v>202</v>
      </c>
      <c r="G138" s="9">
        <v>1</v>
      </c>
      <c r="H138" s="8">
        <v>0</v>
      </c>
      <c r="I138" s="8">
        <v>0</v>
      </c>
      <c r="J138" s="8">
        <v>0</v>
      </c>
      <c r="K138" t="s">
        <v>109</v>
      </c>
      <c r="L138" s="1">
        <v>45427</v>
      </c>
      <c r="M138">
        <v>5</v>
      </c>
      <c r="N138">
        <v>2024</v>
      </c>
    </row>
    <row r="139" spans="1:14" x14ac:dyDescent="0.25">
      <c r="A139" t="s">
        <v>5760</v>
      </c>
      <c r="B139" t="s">
        <v>2929</v>
      </c>
      <c r="C139" t="s">
        <v>2724</v>
      </c>
      <c r="D139" t="s">
        <v>202</v>
      </c>
      <c r="E139" t="s">
        <v>2723</v>
      </c>
      <c r="F139" t="s">
        <v>202</v>
      </c>
      <c r="G139" s="9">
        <v>1</v>
      </c>
      <c r="H139" s="8">
        <v>0</v>
      </c>
      <c r="I139" s="8">
        <v>8.33</v>
      </c>
      <c r="J139" s="8">
        <v>0</v>
      </c>
      <c r="K139" t="s">
        <v>109</v>
      </c>
      <c r="L139" s="1">
        <v>45427</v>
      </c>
      <c r="M139">
        <v>5</v>
      </c>
      <c r="N139">
        <v>2024</v>
      </c>
    </row>
    <row r="140" spans="1:14" x14ac:dyDescent="0.25">
      <c r="A140" t="s">
        <v>5767</v>
      </c>
      <c r="B140" t="s">
        <v>2929</v>
      </c>
      <c r="C140" t="s">
        <v>3878</v>
      </c>
      <c r="D140" t="s">
        <v>2232</v>
      </c>
      <c r="E140" t="s">
        <v>5768</v>
      </c>
      <c r="F140" t="s">
        <v>202</v>
      </c>
      <c r="G140" s="9">
        <v>1</v>
      </c>
      <c r="H140" s="8">
        <v>0</v>
      </c>
      <c r="I140" s="8">
        <v>274.17</v>
      </c>
      <c r="J140" s="8">
        <v>0</v>
      </c>
      <c r="K140" t="s">
        <v>109</v>
      </c>
      <c r="L140" s="1">
        <v>45427</v>
      </c>
      <c r="M140">
        <v>5</v>
      </c>
      <c r="N140">
        <v>2024</v>
      </c>
    </row>
    <row r="141" spans="1:14" x14ac:dyDescent="0.25">
      <c r="A141" t="s">
        <v>5767</v>
      </c>
      <c r="B141" t="s">
        <v>2929</v>
      </c>
      <c r="C141" t="s">
        <v>3528</v>
      </c>
      <c r="D141" t="s">
        <v>1451</v>
      </c>
      <c r="E141" t="s">
        <v>1452</v>
      </c>
      <c r="F141" t="s">
        <v>202</v>
      </c>
      <c r="G141" s="9">
        <v>1</v>
      </c>
      <c r="H141" s="8">
        <v>90</v>
      </c>
      <c r="I141" s="8">
        <v>0</v>
      </c>
      <c r="J141" s="8">
        <v>90</v>
      </c>
      <c r="K141" t="s">
        <v>109</v>
      </c>
      <c r="L141" s="1">
        <v>45427</v>
      </c>
      <c r="M141">
        <v>5</v>
      </c>
      <c r="N141">
        <v>2024</v>
      </c>
    </row>
    <row r="142" spans="1:14" x14ac:dyDescent="0.25">
      <c r="A142" t="s">
        <v>5767</v>
      </c>
      <c r="B142" t="s">
        <v>2929</v>
      </c>
      <c r="C142" t="s">
        <v>538</v>
      </c>
      <c r="D142" t="s">
        <v>195</v>
      </c>
      <c r="E142" t="s">
        <v>196</v>
      </c>
      <c r="F142" t="s">
        <v>202</v>
      </c>
      <c r="G142" s="9">
        <v>1</v>
      </c>
      <c r="H142" s="8">
        <v>78</v>
      </c>
      <c r="I142" s="8">
        <v>0</v>
      </c>
      <c r="J142" s="8">
        <v>78</v>
      </c>
      <c r="K142" t="s">
        <v>109</v>
      </c>
      <c r="L142" s="1">
        <v>45427</v>
      </c>
      <c r="M142">
        <v>5</v>
      </c>
      <c r="N142">
        <v>2024</v>
      </c>
    </row>
    <row r="143" spans="1:14" x14ac:dyDescent="0.25">
      <c r="A143" t="s">
        <v>5767</v>
      </c>
      <c r="B143" t="s">
        <v>2929</v>
      </c>
      <c r="C143" t="s">
        <v>2724</v>
      </c>
      <c r="D143" t="s">
        <v>202</v>
      </c>
      <c r="E143" t="s">
        <v>2723</v>
      </c>
      <c r="F143" t="s">
        <v>202</v>
      </c>
      <c r="G143" s="9">
        <v>1</v>
      </c>
      <c r="H143" s="8">
        <v>0</v>
      </c>
      <c r="I143" s="8">
        <v>8.33</v>
      </c>
      <c r="J143" s="8">
        <v>0</v>
      </c>
      <c r="K143" t="s">
        <v>109</v>
      </c>
      <c r="L143" s="1">
        <v>45427</v>
      </c>
      <c r="M143">
        <v>5</v>
      </c>
      <c r="N143">
        <v>2024</v>
      </c>
    </row>
    <row r="144" spans="1:14" x14ac:dyDescent="0.25">
      <c r="A144" t="s">
        <v>5769</v>
      </c>
      <c r="B144" t="s">
        <v>2722</v>
      </c>
      <c r="C144" t="s">
        <v>436</v>
      </c>
      <c r="D144" t="s">
        <v>303</v>
      </c>
      <c r="E144" t="s">
        <v>1710</v>
      </c>
      <c r="F144" t="s">
        <v>202</v>
      </c>
      <c r="G144" s="9">
        <v>1</v>
      </c>
      <c r="H144" s="8">
        <v>9</v>
      </c>
      <c r="I144" s="8">
        <v>34.17</v>
      </c>
      <c r="J144" s="8">
        <v>9</v>
      </c>
      <c r="K144" t="s">
        <v>119</v>
      </c>
      <c r="L144" s="1">
        <v>45427</v>
      </c>
      <c r="M144">
        <v>5</v>
      </c>
      <c r="N144">
        <v>2024</v>
      </c>
    </row>
    <row r="145" spans="1:14" x14ac:dyDescent="0.25">
      <c r="A145" t="s">
        <v>5769</v>
      </c>
      <c r="B145" t="s">
        <v>2722</v>
      </c>
      <c r="C145" t="s">
        <v>2801</v>
      </c>
      <c r="D145" t="s">
        <v>2033</v>
      </c>
      <c r="E145" t="s">
        <v>5770</v>
      </c>
      <c r="F145" t="s">
        <v>202</v>
      </c>
      <c r="G145" s="9">
        <v>1</v>
      </c>
      <c r="H145" s="8">
        <v>0</v>
      </c>
      <c r="I145" s="8">
        <v>577.49</v>
      </c>
      <c r="J145" s="8">
        <v>0</v>
      </c>
      <c r="K145" t="s">
        <v>119</v>
      </c>
      <c r="L145" s="1">
        <v>45427</v>
      </c>
      <c r="M145">
        <v>5</v>
      </c>
      <c r="N145">
        <v>2024</v>
      </c>
    </row>
    <row r="146" spans="1:14" x14ac:dyDescent="0.25">
      <c r="A146" t="s">
        <v>5769</v>
      </c>
      <c r="B146" t="s">
        <v>2722</v>
      </c>
      <c r="C146" t="s">
        <v>457</v>
      </c>
      <c r="D146" t="s">
        <v>256</v>
      </c>
      <c r="E146" t="s">
        <v>2730</v>
      </c>
      <c r="F146" t="s">
        <v>1638</v>
      </c>
      <c r="G146" s="9">
        <v>1</v>
      </c>
      <c r="H146" s="8">
        <v>74.5</v>
      </c>
      <c r="I146" s="8">
        <v>0</v>
      </c>
      <c r="J146" s="8">
        <v>74.5</v>
      </c>
      <c r="K146" t="s">
        <v>119</v>
      </c>
      <c r="L146" s="1">
        <v>45427</v>
      </c>
      <c r="M146">
        <v>5</v>
      </c>
      <c r="N146">
        <v>2024</v>
      </c>
    </row>
    <row r="147" spans="1:14" x14ac:dyDescent="0.25">
      <c r="A147" t="s">
        <v>5769</v>
      </c>
      <c r="B147" t="s">
        <v>2722</v>
      </c>
      <c r="C147" t="s">
        <v>458</v>
      </c>
      <c r="D147" t="s">
        <v>258</v>
      </c>
      <c r="E147" t="s">
        <v>2731</v>
      </c>
      <c r="F147" t="s">
        <v>1638</v>
      </c>
      <c r="G147" s="9">
        <v>1</v>
      </c>
      <c r="H147" s="8">
        <v>85.49</v>
      </c>
      <c r="I147" s="8">
        <v>0</v>
      </c>
      <c r="J147" s="8">
        <v>85.49</v>
      </c>
      <c r="K147" t="s">
        <v>119</v>
      </c>
      <c r="L147" s="1">
        <v>45427</v>
      </c>
      <c r="M147">
        <v>5</v>
      </c>
      <c r="N147">
        <v>2024</v>
      </c>
    </row>
    <row r="148" spans="1:14" x14ac:dyDescent="0.25">
      <c r="A148" t="s">
        <v>5769</v>
      </c>
      <c r="B148" t="s">
        <v>2722</v>
      </c>
      <c r="C148" t="s">
        <v>523</v>
      </c>
      <c r="D148" t="s">
        <v>338</v>
      </c>
      <c r="E148" t="s">
        <v>339</v>
      </c>
      <c r="F148" t="s">
        <v>202</v>
      </c>
      <c r="G148" s="9">
        <v>1</v>
      </c>
      <c r="H148" s="8">
        <v>8.5</v>
      </c>
      <c r="I148" s="8">
        <v>0</v>
      </c>
      <c r="J148" s="8">
        <v>8.5</v>
      </c>
      <c r="K148" t="s">
        <v>119</v>
      </c>
      <c r="L148" s="1">
        <v>45427</v>
      </c>
      <c r="M148">
        <v>5</v>
      </c>
      <c r="N148">
        <v>2024</v>
      </c>
    </row>
    <row r="149" spans="1:14" x14ac:dyDescent="0.25">
      <c r="A149" t="s">
        <v>5769</v>
      </c>
      <c r="B149" t="s">
        <v>2722</v>
      </c>
      <c r="C149" t="s">
        <v>521</v>
      </c>
      <c r="D149" t="s">
        <v>340</v>
      </c>
      <c r="E149" t="s">
        <v>341</v>
      </c>
      <c r="F149" t="s">
        <v>202</v>
      </c>
      <c r="G149" s="9">
        <v>1</v>
      </c>
      <c r="H149" s="8">
        <v>25.5</v>
      </c>
      <c r="I149" s="8">
        <v>0</v>
      </c>
      <c r="J149" s="8">
        <v>25.5</v>
      </c>
      <c r="K149" t="s">
        <v>119</v>
      </c>
      <c r="L149" s="1">
        <v>45427</v>
      </c>
      <c r="M149">
        <v>5</v>
      </c>
      <c r="N149">
        <v>2024</v>
      </c>
    </row>
    <row r="150" spans="1:14" x14ac:dyDescent="0.25">
      <c r="A150" t="s">
        <v>5769</v>
      </c>
      <c r="B150" t="s">
        <v>2722</v>
      </c>
      <c r="C150" t="s">
        <v>525</v>
      </c>
      <c r="D150" t="s">
        <v>334</v>
      </c>
      <c r="E150" t="s">
        <v>335</v>
      </c>
      <c r="F150" t="s">
        <v>202</v>
      </c>
      <c r="G150" s="9">
        <v>1</v>
      </c>
      <c r="H150" s="8">
        <v>18.5</v>
      </c>
      <c r="I150" s="8">
        <v>0</v>
      </c>
      <c r="J150" s="8">
        <v>18.5</v>
      </c>
      <c r="K150" t="s">
        <v>119</v>
      </c>
      <c r="L150" s="1">
        <v>45427</v>
      </c>
      <c r="M150">
        <v>5</v>
      </c>
      <c r="N150">
        <v>2024</v>
      </c>
    </row>
    <row r="151" spans="1:14" x14ac:dyDescent="0.25">
      <c r="A151" t="s">
        <v>5769</v>
      </c>
      <c r="B151" t="s">
        <v>2722</v>
      </c>
      <c r="C151" t="s">
        <v>524</v>
      </c>
      <c r="D151" t="s">
        <v>332</v>
      </c>
      <c r="E151" t="s">
        <v>333</v>
      </c>
      <c r="F151" t="s">
        <v>202</v>
      </c>
      <c r="G151" s="9">
        <v>1</v>
      </c>
      <c r="H151" s="8">
        <v>20</v>
      </c>
      <c r="I151" s="8">
        <v>0</v>
      </c>
      <c r="J151" s="8">
        <v>20</v>
      </c>
      <c r="K151" t="s">
        <v>119</v>
      </c>
      <c r="L151" s="1">
        <v>45427</v>
      </c>
      <c r="M151">
        <v>5</v>
      </c>
      <c r="N151">
        <v>2024</v>
      </c>
    </row>
    <row r="152" spans="1:14" x14ac:dyDescent="0.25">
      <c r="A152" t="s">
        <v>5769</v>
      </c>
      <c r="B152" t="s">
        <v>2722</v>
      </c>
      <c r="C152" t="s">
        <v>2778</v>
      </c>
      <c r="D152" t="s">
        <v>1902</v>
      </c>
      <c r="E152" t="s">
        <v>5291</v>
      </c>
      <c r="F152" t="s">
        <v>202</v>
      </c>
      <c r="G152" s="9">
        <v>1</v>
      </c>
      <c r="H152" s="8">
        <v>0</v>
      </c>
      <c r="I152" s="8">
        <v>262.02999999999997</v>
      </c>
      <c r="J152" s="8">
        <v>0</v>
      </c>
      <c r="K152" t="s">
        <v>119</v>
      </c>
      <c r="L152" s="1">
        <v>45427</v>
      </c>
      <c r="M152">
        <v>5</v>
      </c>
      <c r="N152">
        <v>2024</v>
      </c>
    </row>
    <row r="153" spans="1:14" x14ac:dyDescent="0.25">
      <c r="A153" t="s">
        <v>5769</v>
      </c>
      <c r="B153" t="s">
        <v>2722</v>
      </c>
      <c r="C153" t="s">
        <v>517</v>
      </c>
      <c r="D153" t="s">
        <v>126</v>
      </c>
      <c r="E153" t="s">
        <v>127</v>
      </c>
      <c r="F153" t="s">
        <v>202</v>
      </c>
      <c r="G153" s="9">
        <v>1</v>
      </c>
      <c r="H153" s="8">
        <v>89.5</v>
      </c>
      <c r="I153" s="8">
        <v>0</v>
      </c>
      <c r="J153" s="8">
        <v>89.5</v>
      </c>
      <c r="K153" t="s">
        <v>119</v>
      </c>
      <c r="L153" s="1">
        <v>45427</v>
      </c>
      <c r="M153">
        <v>5</v>
      </c>
      <c r="N153">
        <v>2024</v>
      </c>
    </row>
    <row r="154" spans="1:14" x14ac:dyDescent="0.25">
      <c r="A154" t="s">
        <v>5769</v>
      </c>
      <c r="B154" t="s">
        <v>2722</v>
      </c>
      <c r="C154" t="s">
        <v>436</v>
      </c>
      <c r="D154" t="s">
        <v>303</v>
      </c>
      <c r="E154" t="s">
        <v>201</v>
      </c>
      <c r="F154" t="s">
        <v>202</v>
      </c>
      <c r="G154" s="9">
        <v>1</v>
      </c>
      <c r="H154" s="8">
        <v>9</v>
      </c>
      <c r="I154" s="8">
        <v>0</v>
      </c>
      <c r="J154" s="8">
        <v>9</v>
      </c>
      <c r="K154" t="s">
        <v>119</v>
      </c>
      <c r="L154" s="1">
        <v>45427</v>
      </c>
      <c r="M154">
        <v>5</v>
      </c>
      <c r="N154">
        <v>2024</v>
      </c>
    </row>
    <row r="155" spans="1:14" x14ac:dyDescent="0.25">
      <c r="A155" t="s">
        <v>5769</v>
      </c>
      <c r="B155" t="s">
        <v>2722</v>
      </c>
      <c r="C155" t="s">
        <v>2724</v>
      </c>
      <c r="D155" t="s">
        <v>202</v>
      </c>
      <c r="E155" t="s">
        <v>3088</v>
      </c>
      <c r="F155" t="s">
        <v>202</v>
      </c>
      <c r="G155" s="9">
        <v>1</v>
      </c>
      <c r="H155" s="8">
        <v>0</v>
      </c>
      <c r="I155" s="8">
        <v>261.41000000000003</v>
      </c>
      <c r="J155" s="8">
        <v>0</v>
      </c>
      <c r="K155" t="s">
        <v>119</v>
      </c>
      <c r="L155" s="1">
        <v>45427</v>
      </c>
      <c r="M155">
        <v>5</v>
      </c>
      <c r="N155">
        <v>2024</v>
      </c>
    </row>
    <row r="156" spans="1:14" x14ac:dyDescent="0.25">
      <c r="A156" t="s">
        <v>5771</v>
      </c>
      <c r="B156" t="s">
        <v>2934</v>
      </c>
      <c r="C156" t="s">
        <v>2764</v>
      </c>
      <c r="D156" t="s">
        <v>2010</v>
      </c>
      <c r="E156" t="s">
        <v>3028</v>
      </c>
      <c r="F156" t="s">
        <v>202</v>
      </c>
      <c r="G156" s="9">
        <v>1</v>
      </c>
      <c r="H156" s="8">
        <v>0</v>
      </c>
      <c r="I156" s="8">
        <v>69.42</v>
      </c>
      <c r="J156" s="8">
        <v>0</v>
      </c>
      <c r="K156" t="s">
        <v>106</v>
      </c>
      <c r="L156" s="1">
        <v>45427</v>
      </c>
      <c r="M156">
        <v>5</v>
      </c>
      <c r="N156">
        <v>2024</v>
      </c>
    </row>
    <row r="157" spans="1:14" x14ac:dyDescent="0.25">
      <c r="A157" t="s">
        <v>5771</v>
      </c>
      <c r="B157" t="s">
        <v>2934</v>
      </c>
      <c r="C157" t="s">
        <v>522</v>
      </c>
      <c r="D157" t="s">
        <v>342</v>
      </c>
      <c r="E157" t="s">
        <v>343</v>
      </c>
      <c r="F157" t="s">
        <v>202</v>
      </c>
      <c r="G157" s="9">
        <v>1</v>
      </c>
      <c r="H157" s="8">
        <v>10.5</v>
      </c>
      <c r="I157" s="8">
        <v>0</v>
      </c>
      <c r="J157" s="8">
        <v>10.5</v>
      </c>
      <c r="K157" t="s">
        <v>106</v>
      </c>
      <c r="L157" s="1">
        <v>45427</v>
      </c>
      <c r="M157">
        <v>5</v>
      </c>
      <c r="N157">
        <v>2024</v>
      </c>
    </row>
    <row r="158" spans="1:14" x14ac:dyDescent="0.25">
      <c r="A158" t="s">
        <v>5771</v>
      </c>
      <c r="B158" t="s">
        <v>2934</v>
      </c>
      <c r="C158" t="s">
        <v>562</v>
      </c>
      <c r="D158" t="s">
        <v>205</v>
      </c>
      <c r="E158" t="s">
        <v>206</v>
      </c>
      <c r="F158" t="s">
        <v>202</v>
      </c>
      <c r="G158" s="9">
        <v>1</v>
      </c>
      <c r="H158" s="8">
        <v>20.5</v>
      </c>
      <c r="I158" s="8">
        <v>0</v>
      </c>
      <c r="J158" s="8">
        <v>20.5</v>
      </c>
      <c r="K158" t="s">
        <v>106</v>
      </c>
      <c r="L158" s="1">
        <v>45427</v>
      </c>
      <c r="M158">
        <v>5</v>
      </c>
      <c r="N158">
        <v>2024</v>
      </c>
    </row>
    <row r="159" spans="1:14" x14ac:dyDescent="0.25">
      <c r="A159" t="s">
        <v>5771</v>
      </c>
      <c r="B159" t="s">
        <v>2934</v>
      </c>
      <c r="C159" t="s">
        <v>2724</v>
      </c>
      <c r="D159" t="s">
        <v>202</v>
      </c>
      <c r="E159" t="s">
        <v>2760</v>
      </c>
      <c r="F159" t="s">
        <v>202</v>
      </c>
      <c r="G159" s="9">
        <v>1</v>
      </c>
      <c r="H159" s="8">
        <v>0</v>
      </c>
      <c r="I159" s="8">
        <v>15.3</v>
      </c>
      <c r="J159" s="8">
        <v>0</v>
      </c>
      <c r="K159" t="s">
        <v>106</v>
      </c>
      <c r="L159" s="1">
        <v>45427</v>
      </c>
      <c r="M159">
        <v>5</v>
      </c>
      <c r="N159">
        <v>2024</v>
      </c>
    </row>
    <row r="160" spans="1:14" x14ac:dyDescent="0.25">
      <c r="A160" t="s">
        <v>5772</v>
      </c>
      <c r="B160" t="s">
        <v>2934</v>
      </c>
      <c r="C160" t="s">
        <v>583</v>
      </c>
      <c r="D160" t="s">
        <v>238</v>
      </c>
      <c r="E160" t="s">
        <v>2839</v>
      </c>
      <c r="F160" t="s">
        <v>202</v>
      </c>
      <c r="G160" s="9">
        <v>1</v>
      </c>
      <c r="H160" s="8">
        <v>19.600000000000001</v>
      </c>
      <c r="I160" s="8">
        <v>12.05</v>
      </c>
      <c r="J160" s="8">
        <v>19.600000000000001</v>
      </c>
      <c r="K160" t="s">
        <v>119</v>
      </c>
      <c r="L160" s="1">
        <v>45427</v>
      </c>
      <c r="M160">
        <v>5</v>
      </c>
      <c r="N160">
        <v>2024</v>
      </c>
    </row>
    <row r="161" spans="1:14" x14ac:dyDescent="0.25">
      <c r="A161" t="s">
        <v>5772</v>
      </c>
      <c r="B161" t="s">
        <v>2934</v>
      </c>
      <c r="C161" t="s">
        <v>2736</v>
      </c>
      <c r="D161" t="s">
        <v>202</v>
      </c>
      <c r="E161" t="s">
        <v>5773</v>
      </c>
      <c r="F161" t="s">
        <v>202</v>
      </c>
      <c r="G161" s="9">
        <v>1</v>
      </c>
      <c r="H161" s="8">
        <v>0</v>
      </c>
      <c r="I161" s="8">
        <v>0</v>
      </c>
      <c r="J161" s="8">
        <v>0</v>
      </c>
      <c r="K161" t="s">
        <v>119</v>
      </c>
      <c r="L161" s="1">
        <v>45427</v>
      </c>
      <c r="M161">
        <v>5</v>
      </c>
      <c r="N161">
        <v>2024</v>
      </c>
    </row>
    <row r="162" spans="1:14" x14ac:dyDescent="0.25">
      <c r="A162" t="s">
        <v>5772</v>
      </c>
      <c r="B162" t="s">
        <v>2934</v>
      </c>
      <c r="C162" t="s">
        <v>2724</v>
      </c>
      <c r="D162" t="s">
        <v>202</v>
      </c>
      <c r="E162" t="s">
        <v>2760</v>
      </c>
      <c r="F162" t="s">
        <v>202</v>
      </c>
      <c r="G162" s="9">
        <v>1</v>
      </c>
      <c r="H162" s="8">
        <v>0</v>
      </c>
      <c r="I162" s="8">
        <v>12.04</v>
      </c>
      <c r="J162" s="8">
        <v>0</v>
      </c>
      <c r="K162" t="s">
        <v>119</v>
      </c>
      <c r="L162" s="1">
        <v>45427</v>
      </c>
      <c r="M162">
        <v>5</v>
      </c>
      <c r="N162">
        <v>2024</v>
      </c>
    </row>
    <row r="163" spans="1:14" x14ac:dyDescent="0.25">
      <c r="A163" t="s">
        <v>5774</v>
      </c>
      <c r="B163" t="s">
        <v>2929</v>
      </c>
      <c r="C163" t="s">
        <v>521</v>
      </c>
      <c r="D163" t="s">
        <v>340</v>
      </c>
      <c r="E163" t="s">
        <v>2955</v>
      </c>
      <c r="F163" t="s">
        <v>202</v>
      </c>
      <c r="G163" s="9">
        <v>1</v>
      </c>
      <c r="H163" s="8">
        <v>25.5</v>
      </c>
      <c r="I163" s="8">
        <v>62.5</v>
      </c>
      <c r="J163" s="8">
        <v>25.5</v>
      </c>
      <c r="K163" t="s">
        <v>109</v>
      </c>
      <c r="L163" s="1">
        <v>45427</v>
      </c>
      <c r="M163">
        <v>5</v>
      </c>
      <c r="N163">
        <v>2024</v>
      </c>
    </row>
    <row r="164" spans="1:14" x14ac:dyDescent="0.25">
      <c r="A164" t="s">
        <v>5774</v>
      </c>
      <c r="B164" t="s">
        <v>2929</v>
      </c>
      <c r="C164" t="s">
        <v>2724</v>
      </c>
      <c r="D164" t="s">
        <v>202</v>
      </c>
      <c r="E164" t="s">
        <v>2723</v>
      </c>
      <c r="F164" t="s">
        <v>202</v>
      </c>
      <c r="G164" s="9">
        <v>1</v>
      </c>
      <c r="H164" s="8">
        <v>0</v>
      </c>
      <c r="I164" s="8">
        <v>8.33</v>
      </c>
      <c r="J164" s="8">
        <v>0</v>
      </c>
      <c r="K164" t="s">
        <v>109</v>
      </c>
      <c r="L164" s="1">
        <v>45427</v>
      </c>
      <c r="M164">
        <v>5</v>
      </c>
      <c r="N164">
        <v>2024</v>
      </c>
    </row>
    <row r="165" spans="1:14" x14ac:dyDescent="0.25">
      <c r="A165" t="s">
        <v>5775</v>
      </c>
      <c r="B165" t="s">
        <v>2929</v>
      </c>
      <c r="C165" t="s">
        <v>442</v>
      </c>
      <c r="D165" t="s">
        <v>357</v>
      </c>
      <c r="E165" t="s">
        <v>2793</v>
      </c>
      <c r="F165" t="s">
        <v>202</v>
      </c>
      <c r="G165" s="9">
        <v>1</v>
      </c>
      <c r="H165" s="8">
        <v>3.38</v>
      </c>
      <c r="I165" s="8">
        <v>5.83</v>
      </c>
      <c r="J165" s="8">
        <v>3.38</v>
      </c>
      <c r="K165" t="s">
        <v>109</v>
      </c>
      <c r="L165" s="1">
        <v>45427</v>
      </c>
      <c r="M165">
        <v>5</v>
      </c>
      <c r="N165">
        <v>2024</v>
      </c>
    </row>
    <row r="166" spans="1:14" x14ac:dyDescent="0.25">
      <c r="A166" t="s">
        <v>5775</v>
      </c>
      <c r="B166" t="s">
        <v>2929</v>
      </c>
      <c r="C166" t="s">
        <v>490</v>
      </c>
      <c r="D166" t="s">
        <v>141</v>
      </c>
      <c r="E166" t="s">
        <v>2911</v>
      </c>
      <c r="F166" t="s">
        <v>202</v>
      </c>
      <c r="G166" s="9">
        <v>4</v>
      </c>
      <c r="H166" s="8">
        <v>1.96</v>
      </c>
      <c r="I166" s="8">
        <v>5.83</v>
      </c>
      <c r="J166" s="8">
        <v>7.84</v>
      </c>
      <c r="K166" t="s">
        <v>109</v>
      </c>
      <c r="L166" s="1">
        <v>45427</v>
      </c>
      <c r="M166">
        <v>5</v>
      </c>
      <c r="N166">
        <v>2024</v>
      </c>
    </row>
    <row r="167" spans="1:14" x14ac:dyDescent="0.25">
      <c r="A167" t="s">
        <v>5775</v>
      </c>
      <c r="B167" t="s">
        <v>2929</v>
      </c>
      <c r="C167" t="s">
        <v>2724</v>
      </c>
      <c r="D167" t="s">
        <v>202</v>
      </c>
      <c r="E167" t="s">
        <v>2723</v>
      </c>
      <c r="F167" t="s">
        <v>202</v>
      </c>
      <c r="G167" s="9">
        <v>1</v>
      </c>
      <c r="H167" s="8">
        <v>0</v>
      </c>
      <c r="I167" s="8">
        <v>8.33</v>
      </c>
      <c r="J167" s="8">
        <v>0</v>
      </c>
      <c r="K167" t="s">
        <v>109</v>
      </c>
      <c r="L167" s="1">
        <v>45427</v>
      </c>
      <c r="M167">
        <v>5</v>
      </c>
      <c r="N167">
        <v>2024</v>
      </c>
    </row>
    <row r="168" spans="1:14" x14ac:dyDescent="0.25">
      <c r="A168" t="s">
        <v>5775</v>
      </c>
      <c r="B168" t="s">
        <v>2929</v>
      </c>
      <c r="C168" t="s">
        <v>2736</v>
      </c>
      <c r="D168" t="s">
        <v>202</v>
      </c>
      <c r="E168" t="s">
        <v>2832</v>
      </c>
      <c r="F168" t="s">
        <v>202</v>
      </c>
      <c r="G168" s="9">
        <v>1</v>
      </c>
      <c r="H168" s="8">
        <v>0</v>
      </c>
      <c r="I168" s="8">
        <v>0.01</v>
      </c>
      <c r="J168" s="8">
        <v>0</v>
      </c>
      <c r="K168" t="s">
        <v>109</v>
      </c>
      <c r="L168" s="1">
        <v>45427</v>
      </c>
      <c r="M168">
        <v>5</v>
      </c>
      <c r="N168">
        <v>2024</v>
      </c>
    </row>
    <row r="169" spans="1:14" x14ac:dyDescent="0.25">
      <c r="A169" t="s">
        <v>5776</v>
      </c>
      <c r="B169" t="s">
        <v>2929</v>
      </c>
      <c r="C169" t="s">
        <v>3093</v>
      </c>
      <c r="D169" t="s">
        <v>2017</v>
      </c>
      <c r="E169" t="s">
        <v>5777</v>
      </c>
      <c r="F169" t="s">
        <v>202</v>
      </c>
      <c r="G169" s="9">
        <v>1</v>
      </c>
      <c r="H169" s="8">
        <v>0</v>
      </c>
      <c r="I169" s="8">
        <v>229.17</v>
      </c>
      <c r="J169" s="8">
        <v>0</v>
      </c>
      <c r="K169" t="s">
        <v>109</v>
      </c>
      <c r="L169" s="1">
        <v>45427</v>
      </c>
      <c r="M169">
        <v>5</v>
      </c>
      <c r="N169">
        <v>2024</v>
      </c>
    </row>
    <row r="170" spans="1:14" x14ac:dyDescent="0.25">
      <c r="A170" t="s">
        <v>5776</v>
      </c>
      <c r="B170" t="s">
        <v>2929</v>
      </c>
      <c r="C170" t="s">
        <v>481</v>
      </c>
      <c r="D170" t="s">
        <v>374</v>
      </c>
      <c r="E170" t="s">
        <v>375</v>
      </c>
      <c r="F170" t="s">
        <v>1603</v>
      </c>
      <c r="G170" s="9">
        <v>1</v>
      </c>
      <c r="H170" s="8">
        <v>46.55</v>
      </c>
      <c r="I170" s="8">
        <v>0</v>
      </c>
      <c r="J170" s="8">
        <v>46.55</v>
      </c>
      <c r="K170" t="s">
        <v>109</v>
      </c>
      <c r="L170" s="1">
        <v>45427</v>
      </c>
      <c r="M170">
        <v>5</v>
      </c>
      <c r="N170">
        <v>2024</v>
      </c>
    </row>
    <row r="171" spans="1:14" x14ac:dyDescent="0.25">
      <c r="A171" t="s">
        <v>5776</v>
      </c>
      <c r="B171" t="s">
        <v>2929</v>
      </c>
      <c r="C171" t="s">
        <v>459</v>
      </c>
      <c r="D171" t="s">
        <v>378</v>
      </c>
      <c r="E171" t="s">
        <v>379</v>
      </c>
      <c r="F171" t="s">
        <v>1603</v>
      </c>
      <c r="G171" s="9">
        <v>1</v>
      </c>
      <c r="H171" s="8">
        <v>25.78</v>
      </c>
      <c r="I171" s="8">
        <v>0</v>
      </c>
      <c r="J171" s="8">
        <v>25.78</v>
      </c>
      <c r="K171" t="s">
        <v>109</v>
      </c>
      <c r="L171" s="1">
        <v>45427</v>
      </c>
      <c r="M171">
        <v>5</v>
      </c>
      <c r="N171">
        <v>2024</v>
      </c>
    </row>
    <row r="172" spans="1:14" x14ac:dyDescent="0.25">
      <c r="A172" t="s">
        <v>5776</v>
      </c>
      <c r="B172" t="s">
        <v>2929</v>
      </c>
      <c r="C172" t="s">
        <v>500</v>
      </c>
      <c r="D172" t="s">
        <v>372</v>
      </c>
      <c r="E172" t="s">
        <v>373</v>
      </c>
      <c r="F172" t="s">
        <v>202</v>
      </c>
      <c r="G172" s="9">
        <v>1</v>
      </c>
      <c r="H172" s="8">
        <v>51.18</v>
      </c>
      <c r="I172" s="8">
        <v>0</v>
      </c>
      <c r="J172" s="8">
        <v>51.18</v>
      </c>
      <c r="K172" t="s">
        <v>109</v>
      </c>
      <c r="L172" s="1">
        <v>45427</v>
      </c>
      <c r="M172">
        <v>5</v>
      </c>
      <c r="N172">
        <v>2024</v>
      </c>
    </row>
    <row r="173" spans="1:14" x14ac:dyDescent="0.25">
      <c r="A173" t="s">
        <v>5776</v>
      </c>
      <c r="B173" t="s">
        <v>2929</v>
      </c>
      <c r="C173" t="s">
        <v>2724</v>
      </c>
      <c r="D173" t="s">
        <v>202</v>
      </c>
      <c r="E173" t="s">
        <v>2723</v>
      </c>
      <c r="F173" t="s">
        <v>202</v>
      </c>
      <c r="G173" s="9">
        <v>1</v>
      </c>
      <c r="H173" s="8">
        <v>0</v>
      </c>
      <c r="I173" s="8">
        <v>8.33</v>
      </c>
      <c r="J173" s="8">
        <v>0</v>
      </c>
      <c r="K173" t="s">
        <v>109</v>
      </c>
      <c r="L173" s="1">
        <v>45427</v>
      </c>
      <c r="M173">
        <v>5</v>
      </c>
      <c r="N173">
        <v>2024</v>
      </c>
    </row>
    <row r="174" spans="1:14" x14ac:dyDescent="0.25">
      <c r="A174" t="s">
        <v>5778</v>
      </c>
      <c r="B174" t="s">
        <v>2934</v>
      </c>
      <c r="C174" t="s">
        <v>3583</v>
      </c>
      <c r="D174" t="s">
        <v>1624</v>
      </c>
      <c r="E174" t="s">
        <v>5779</v>
      </c>
      <c r="F174" t="s">
        <v>202</v>
      </c>
      <c r="G174" s="9">
        <v>1</v>
      </c>
      <c r="H174" s="8">
        <v>12</v>
      </c>
      <c r="I174" s="8">
        <v>48.76</v>
      </c>
      <c r="J174" s="8">
        <v>12</v>
      </c>
      <c r="K174" t="s">
        <v>106</v>
      </c>
      <c r="L174" s="1">
        <v>45427</v>
      </c>
      <c r="M174">
        <v>5</v>
      </c>
      <c r="N174">
        <v>2024</v>
      </c>
    </row>
    <row r="175" spans="1:14" x14ac:dyDescent="0.25">
      <c r="A175" t="s">
        <v>5778</v>
      </c>
      <c r="B175" t="s">
        <v>2934</v>
      </c>
      <c r="C175" t="s">
        <v>2724</v>
      </c>
      <c r="D175" t="s">
        <v>202</v>
      </c>
      <c r="E175" t="s">
        <v>2733</v>
      </c>
      <c r="F175" t="s">
        <v>202</v>
      </c>
      <c r="G175" s="9">
        <v>1</v>
      </c>
      <c r="H175" s="8">
        <v>0</v>
      </c>
      <c r="I175" s="8">
        <v>11.72</v>
      </c>
      <c r="J175" s="8">
        <v>0</v>
      </c>
      <c r="K175" t="s">
        <v>106</v>
      </c>
      <c r="L175" s="1">
        <v>45427</v>
      </c>
      <c r="M175">
        <v>5</v>
      </c>
      <c r="N175">
        <v>2024</v>
      </c>
    </row>
    <row r="176" spans="1:14" x14ac:dyDescent="0.25">
      <c r="A176" t="s">
        <v>5780</v>
      </c>
      <c r="B176" t="s">
        <v>2934</v>
      </c>
      <c r="C176" t="s">
        <v>441</v>
      </c>
      <c r="D176" t="s">
        <v>220</v>
      </c>
      <c r="E176" t="s">
        <v>5781</v>
      </c>
      <c r="F176" t="s">
        <v>202</v>
      </c>
      <c r="G176" s="9">
        <v>1</v>
      </c>
      <c r="H176" s="8">
        <v>24</v>
      </c>
      <c r="I176" s="8">
        <v>75.37</v>
      </c>
      <c r="J176" s="8">
        <v>24</v>
      </c>
      <c r="K176" t="s">
        <v>106</v>
      </c>
      <c r="L176" s="1">
        <v>45427</v>
      </c>
      <c r="M176">
        <v>5</v>
      </c>
      <c r="N176">
        <v>2024</v>
      </c>
    </row>
    <row r="177" spans="1:14" x14ac:dyDescent="0.25">
      <c r="A177" t="s">
        <v>5780</v>
      </c>
      <c r="B177" t="s">
        <v>2934</v>
      </c>
      <c r="C177" t="s">
        <v>3061</v>
      </c>
      <c r="D177" t="s">
        <v>816</v>
      </c>
      <c r="E177" t="s">
        <v>5782</v>
      </c>
      <c r="F177" t="s">
        <v>202</v>
      </c>
      <c r="G177" s="9">
        <v>1</v>
      </c>
      <c r="H177" s="8">
        <v>58.5</v>
      </c>
      <c r="I177" s="8">
        <v>121.05</v>
      </c>
      <c r="J177" s="8">
        <v>58.5</v>
      </c>
      <c r="K177" t="s">
        <v>106</v>
      </c>
      <c r="L177" s="1">
        <v>45427</v>
      </c>
      <c r="M177">
        <v>5</v>
      </c>
      <c r="N177">
        <v>2024</v>
      </c>
    </row>
    <row r="178" spans="1:14" x14ac:dyDescent="0.25">
      <c r="A178" t="s">
        <v>5780</v>
      </c>
      <c r="B178" t="s">
        <v>2934</v>
      </c>
      <c r="C178" t="s">
        <v>2736</v>
      </c>
      <c r="D178" t="s">
        <v>202</v>
      </c>
      <c r="E178" t="s">
        <v>5783</v>
      </c>
      <c r="F178" t="s">
        <v>202</v>
      </c>
      <c r="G178" s="9">
        <v>1</v>
      </c>
      <c r="H178" s="8">
        <v>0</v>
      </c>
      <c r="I178" s="8">
        <v>0</v>
      </c>
      <c r="J178" s="8">
        <v>0</v>
      </c>
      <c r="K178" t="s">
        <v>106</v>
      </c>
      <c r="L178" s="1">
        <v>45427</v>
      </c>
      <c r="M178">
        <v>5</v>
      </c>
      <c r="N178">
        <v>2024</v>
      </c>
    </row>
    <row r="179" spans="1:14" x14ac:dyDescent="0.25">
      <c r="A179" t="s">
        <v>5780</v>
      </c>
      <c r="B179" t="s">
        <v>2934</v>
      </c>
      <c r="C179" t="s">
        <v>2724</v>
      </c>
      <c r="D179" t="s">
        <v>202</v>
      </c>
      <c r="E179" t="s">
        <v>2760</v>
      </c>
      <c r="F179" t="s">
        <v>202</v>
      </c>
      <c r="G179" s="9">
        <v>1</v>
      </c>
      <c r="H179" s="8">
        <v>0</v>
      </c>
      <c r="I179" s="8">
        <v>23.46</v>
      </c>
      <c r="J179" s="8">
        <v>0</v>
      </c>
      <c r="K179" t="s">
        <v>106</v>
      </c>
      <c r="L179" s="1">
        <v>45427</v>
      </c>
      <c r="M179">
        <v>5</v>
      </c>
      <c r="N179">
        <v>2024</v>
      </c>
    </row>
    <row r="180" spans="1:14" x14ac:dyDescent="0.25">
      <c r="A180" t="s">
        <v>5784</v>
      </c>
      <c r="B180" t="s">
        <v>2929</v>
      </c>
      <c r="C180" t="s">
        <v>566</v>
      </c>
      <c r="D180" t="s">
        <v>388</v>
      </c>
      <c r="E180" t="s">
        <v>2766</v>
      </c>
      <c r="F180" t="s">
        <v>202</v>
      </c>
      <c r="G180" s="9">
        <v>1</v>
      </c>
      <c r="H180" s="8">
        <v>18</v>
      </c>
      <c r="I180" s="8">
        <v>33.33</v>
      </c>
      <c r="J180" s="8">
        <v>18</v>
      </c>
      <c r="K180" t="s">
        <v>109</v>
      </c>
      <c r="L180" s="1">
        <v>45427</v>
      </c>
      <c r="M180">
        <v>5</v>
      </c>
      <c r="N180">
        <v>2024</v>
      </c>
    </row>
    <row r="181" spans="1:14" x14ac:dyDescent="0.25">
      <c r="A181" t="s">
        <v>5784</v>
      </c>
      <c r="B181" t="s">
        <v>2929</v>
      </c>
      <c r="C181" t="s">
        <v>2724</v>
      </c>
      <c r="D181" t="s">
        <v>202</v>
      </c>
      <c r="E181" t="s">
        <v>2723</v>
      </c>
      <c r="F181" t="s">
        <v>202</v>
      </c>
      <c r="G181" s="9">
        <v>1</v>
      </c>
      <c r="H181" s="8">
        <v>0</v>
      </c>
      <c r="I181" s="8">
        <v>8.33</v>
      </c>
      <c r="J181" s="8">
        <v>0</v>
      </c>
      <c r="K181" t="s">
        <v>109</v>
      </c>
      <c r="L181" s="1">
        <v>45427</v>
      </c>
      <c r="M181">
        <v>5</v>
      </c>
      <c r="N181">
        <v>2024</v>
      </c>
    </row>
    <row r="182" spans="1:14" x14ac:dyDescent="0.25">
      <c r="A182" t="s">
        <v>5785</v>
      </c>
      <c r="B182" t="s">
        <v>2934</v>
      </c>
      <c r="C182" t="s">
        <v>3073</v>
      </c>
      <c r="D182" t="s">
        <v>2000</v>
      </c>
      <c r="E182" t="s">
        <v>5786</v>
      </c>
      <c r="F182" t="s">
        <v>202</v>
      </c>
      <c r="G182" s="9">
        <v>1</v>
      </c>
      <c r="H182" s="8">
        <v>0</v>
      </c>
      <c r="I182" s="8">
        <v>412.4</v>
      </c>
      <c r="J182" s="8">
        <v>0</v>
      </c>
      <c r="K182" t="s">
        <v>106</v>
      </c>
      <c r="L182" s="1">
        <v>45427</v>
      </c>
      <c r="M182">
        <v>5</v>
      </c>
      <c r="N182">
        <v>2024</v>
      </c>
    </row>
    <row r="183" spans="1:14" x14ac:dyDescent="0.25">
      <c r="A183" t="s">
        <v>5785</v>
      </c>
      <c r="B183" t="s">
        <v>2934</v>
      </c>
      <c r="C183" t="s">
        <v>439</v>
      </c>
      <c r="D183" t="s">
        <v>110</v>
      </c>
      <c r="E183" t="s">
        <v>111</v>
      </c>
      <c r="F183" t="s">
        <v>202</v>
      </c>
      <c r="G183" s="9">
        <v>1</v>
      </c>
      <c r="H183" s="8">
        <v>129</v>
      </c>
      <c r="I183" s="8">
        <v>0</v>
      </c>
      <c r="J183" s="8">
        <v>129</v>
      </c>
      <c r="K183" t="s">
        <v>106</v>
      </c>
      <c r="L183" s="1">
        <v>45427</v>
      </c>
      <c r="M183">
        <v>5</v>
      </c>
      <c r="N183">
        <v>2024</v>
      </c>
    </row>
    <row r="184" spans="1:14" x14ac:dyDescent="0.25">
      <c r="A184" t="s">
        <v>5785</v>
      </c>
      <c r="B184" t="s">
        <v>2934</v>
      </c>
      <c r="C184" t="s">
        <v>438</v>
      </c>
      <c r="D184" t="s">
        <v>114</v>
      </c>
      <c r="E184" t="s">
        <v>115</v>
      </c>
      <c r="F184" t="s">
        <v>202</v>
      </c>
      <c r="G184" s="9">
        <v>1</v>
      </c>
      <c r="H184" s="8">
        <v>40</v>
      </c>
      <c r="I184" s="8">
        <v>0</v>
      </c>
      <c r="J184" s="8">
        <v>40</v>
      </c>
      <c r="K184" t="s">
        <v>106</v>
      </c>
      <c r="L184" s="1">
        <v>45427</v>
      </c>
      <c r="M184">
        <v>5</v>
      </c>
      <c r="N184">
        <v>2024</v>
      </c>
    </row>
    <row r="185" spans="1:14" x14ac:dyDescent="0.25">
      <c r="A185" t="s">
        <v>5785</v>
      </c>
      <c r="B185" t="s">
        <v>2934</v>
      </c>
      <c r="C185" t="s">
        <v>516</v>
      </c>
      <c r="D185" t="s">
        <v>124</v>
      </c>
      <c r="E185" t="s">
        <v>5787</v>
      </c>
      <c r="F185" t="s">
        <v>202</v>
      </c>
      <c r="G185" s="9">
        <v>1</v>
      </c>
      <c r="H185" s="8">
        <v>84</v>
      </c>
      <c r="I185" s="8">
        <v>247.11</v>
      </c>
      <c r="J185" s="8">
        <v>84</v>
      </c>
      <c r="K185" t="s">
        <v>106</v>
      </c>
      <c r="L185" s="1">
        <v>45427</v>
      </c>
      <c r="M185">
        <v>5</v>
      </c>
      <c r="N185">
        <v>2024</v>
      </c>
    </row>
    <row r="186" spans="1:14" x14ac:dyDescent="0.25">
      <c r="A186" t="s">
        <v>5785</v>
      </c>
      <c r="B186" t="s">
        <v>2934</v>
      </c>
      <c r="C186" t="s">
        <v>2724</v>
      </c>
      <c r="D186" t="s">
        <v>202</v>
      </c>
      <c r="E186" t="s">
        <v>2760</v>
      </c>
      <c r="F186" t="s">
        <v>202</v>
      </c>
      <c r="G186" s="9">
        <v>1</v>
      </c>
      <c r="H186" s="8">
        <v>0</v>
      </c>
      <c r="I186" s="8">
        <v>120.67</v>
      </c>
      <c r="J186" s="8">
        <v>0</v>
      </c>
      <c r="K186" t="s">
        <v>106</v>
      </c>
      <c r="L186" s="1">
        <v>45427</v>
      </c>
      <c r="M186">
        <v>5</v>
      </c>
      <c r="N186">
        <v>2024</v>
      </c>
    </row>
    <row r="187" spans="1:14" x14ac:dyDescent="0.25">
      <c r="A187" t="s">
        <v>5788</v>
      </c>
      <c r="B187" t="s">
        <v>2722</v>
      </c>
      <c r="C187" t="s">
        <v>566</v>
      </c>
      <c r="D187" t="s">
        <v>388</v>
      </c>
      <c r="E187" t="s">
        <v>5789</v>
      </c>
      <c r="F187" t="s">
        <v>202</v>
      </c>
      <c r="G187" s="9">
        <v>1</v>
      </c>
      <c r="H187" s="8">
        <v>18</v>
      </c>
      <c r="I187" s="8">
        <v>40.5</v>
      </c>
      <c r="J187" s="8">
        <v>18</v>
      </c>
      <c r="K187" t="s">
        <v>106</v>
      </c>
      <c r="L187" s="1">
        <v>45427</v>
      </c>
      <c r="M187">
        <v>5</v>
      </c>
      <c r="N187">
        <v>2024</v>
      </c>
    </row>
    <row r="188" spans="1:14" x14ac:dyDescent="0.25">
      <c r="A188" t="s">
        <v>5788</v>
      </c>
      <c r="B188" t="s">
        <v>2722</v>
      </c>
      <c r="C188" t="s">
        <v>2866</v>
      </c>
      <c r="D188" t="s">
        <v>1560</v>
      </c>
      <c r="E188" t="s">
        <v>3798</v>
      </c>
      <c r="F188" t="s">
        <v>202</v>
      </c>
      <c r="G188" s="9">
        <v>1</v>
      </c>
      <c r="H188" s="8">
        <v>8.6999999999999993</v>
      </c>
      <c r="I188" s="8">
        <v>28.93</v>
      </c>
      <c r="J188" s="8">
        <v>8.6999999999999993</v>
      </c>
      <c r="K188" t="s">
        <v>106</v>
      </c>
      <c r="L188" s="1">
        <v>45427</v>
      </c>
      <c r="M188">
        <v>5</v>
      </c>
      <c r="N188">
        <v>2024</v>
      </c>
    </row>
    <row r="189" spans="1:14" x14ac:dyDescent="0.25">
      <c r="A189" t="s">
        <v>5788</v>
      </c>
      <c r="B189" t="s">
        <v>2722</v>
      </c>
      <c r="C189" t="s">
        <v>2724</v>
      </c>
      <c r="D189" t="s">
        <v>202</v>
      </c>
      <c r="E189" t="s">
        <v>2733</v>
      </c>
      <c r="F189" t="s">
        <v>202</v>
      </c>
      <c r="G189" s="9">
        <v>1</v>
      </c>
      <c r="H189" s="8">
        <v>0</v>
      </c>
      <c r="I189" s="8">
        <v>11.82</v>
      </c>
      <c r="J189" s="8">
        <v>0</v>
      </c>
      <c r="K189" t="s">
        <v>106</v>
      </c>
      <c r="L189" s="1">
        <v>45427</v>
      </c>
      <c r="M189">
        <v>5</v>
      </c>
      <c r="N189">
        <v>2024</v>
      </c>
    </row>
    <row r="190" spans="1:14" x14ac:dyDescent="0.25">
      <c r="A190" t="s">
        <v>5790</v>
      </c>
      <c r="B190" t="s">
        <v>2934</v>
      </c>
      <c r="C190" t="s">
        <v>510</v>
      </c>
      <c r="D190" t="s">
        <v>295</v>
      </c>
      <c r="E190" t="s">
        <v>2754</v>
      </c>
      <c r="F190" t="s">
        <v>202</v>
      </c>
      <c r="G190" s="9">
        <v>1</v>
      </c>
      <c r="H190" s="8">
        <v>41.98</v>
      </c>
      <c r="I190" s="8">
        <v>81.819999999999993</v>
      </c>
      <c r="J190" s="8">
        <v>41.98</v>
      </c>
      <c r="K190" t="s">
        <v>106</v>
      </c>
      <c r="L190" s="1">
        <v>45427</v>
      </c>
      <c r="M190">
        <v>5</v>
      </c>
      <c r="N190">
        <v>2024</v>
      </c>
    </row>
    <row r="191" spans="1:14" x14ac:dyDescent="0.25">
      <c r="A191" t="s">
        <v>5790</v>
      </c>
      <c r="B191" t="s">
        <v>2934</v>
      </c>
      <c r="C191" t="s">
        <v>3796</v>
      </c>
      <c r="D191" t="s">
        <v>2021</v>
      </c>
      <c r="E191" t="s">
        <v>5791</v>
      </c>
      <c r="F191" t="s">
        <v>202</v>
      </c>
      <c r="G191" s="9">
        <v>1</v>
      </c>
      <c r="H191" s="8">
        <v>0</v>
      </c>
      <c r="I191" s="8">
        <v>281.82</v>
      </c>
      <c r="J191" s="8">
        <v>0</v>
      </c>
      <c r="K191" t="s">
        <v>106</v>
      </c>
      <c r="L191" s="1">
        <v>45427</v>
      </c>
      <c r="M191">
        <v>5</v>
      </c>
      <c r="N191">
        <v>2024</v>
      </c>
    </row>
    <row r="192" spans="1:14" x14ac:dyDescent="0.25">
      <c r="A192" t="s">
        <v>5790</v>
      </c>
      <c r="B192" t="s">
        <v>2934</v>
      </c>
      <c r="C192" t="s">
        <v>511</v>
      </c>
      <c r="D192" t="s">
        <v>310</v>
      </c>
      <c r="E192" t="s">
        <v>311</v>
      </c>
      <c r="F192" t="s">
        <v>202</v>
      </c>
      <c r="G192" s="9">
        <v>1</v>
      </c>
      <c r="H192" s="8">
        <v>77.900000000000006</v>
      </c>
      <c r="I192" s="8">
        <v>0</v>
      </c>
      <c r="J192" s="8">
        <v>77.900000000000006</v>
      </c>
      <c r="K192" t="s">
        <v>106</v>
      </c>
      <c r="L192" s="1">
        <v>45427</v>
      </c>
      <c r="M192">
        <v>5</v>
      </c>
      <c r="N192">
        <v>2024</v>
      </c>
    </row>
    <row r="193" spans="1:14" x14ac:dyDescent="0.25">
      <c r="A193" t="s">
        <v>5790</v>
      </c>
      <c r="B193" t="s">
        <v>2934</v>
      </c>
      <c r="C193" t="s">
        <v>459</v>
      </c>
      <c r="D193" t="s">
        <v>378</v>
      </c>
      <c r="E193" t="s">
        <v>379</v>
      </c>
      <c r="F193" t="s">
        <v>1603</v>
      </c>
      <c r="G193" s="9">
        <v>1</v>
      </c>
      <c r="H193" s="8">
        <v>25.78</v>
      </c>
      <c r="I193" s="8">
        <v>0</v>
      </c>
      <c r="J193" s="8">
        <v>25.78</v>
      </c>
      <c r="K193" t="s">
        <v>106</v>
      </c>
      <c r="L193" s="1">
        <v>45427</v>
      </c>
      <c r="M193">
        <v>5</v>
      </c>
      <c r="N193">
        <v>2024</v>
      </c>
    </row>
    <row r="194" spans="1:14" x14ac:dyDescent="0.25">
      <c r="A194" t="s">
        <v>5790</v>
      </c>
      <c r="B194" t="s">
        <v>2934</v>
      </c>
      <c r="C194" t="s">
        <v>500</v>
      </c>
      <c r="D194" t="s">
        <v>372</v>
      </c>
      <c r="E194" t="s">
        <v>373</v>
      </c>
      <c r="F194" t="s">
        <v>202</v>
      </c>
      <c r="G194" s="9">
        <v>1</v>
      </c>
      <c r="H194" s="8">
        <v>51.18</v>
      </c>
      <c r="I194" s="8">
        <v>0</v>
      </c>
      <c r="J194" s="8">
        <v>51.18</v>
      </c>
      <c r="K194" t="s">
        <v>106</v>
      </c>
      <c r="L194" s="1">
        <v>45427</v>
      </c>
      <c r="M194">
        <v>5</v>
      </c>
      <c r="N194">
        <v>2024</v>
      </c>
    </row>
    <row r="195" spans="1:14" x14ac:dyDescent="0.25">
      <c r="A195" t="s">
        <v>5790</v>
      </c>
      <c r="B195" t="s">
        <v>2934</v>
      </c>
      <c r="C195" t="s">
        <v>2724</v>
      </c>
      <c r="D195" t="s">
        <v>202</v>
      </c>
      <c r="E195" t="s">
        <v>2733</v>
      </c>
      <c r="F195" t="s">
        <v>202</v>
      </c>
      <c r="G195" s="9">
        <v>1</v>
      </c>
      <c r="H195" s="8">
        <v>0</v>
      </c>
      <c r="I195" s="8">
        <v>17.43</v>
      </c>
      <c r="J195" s="8">
        <v>0</v>
      </c>
      <c r="K195" t="s">
        <v>106</v>
      </c>
      <c r="L195" s="1">
        <v>45427</v>
      </c>
      <c r="M195">
        <v>5</v>
      </c>
      <c r="N195">
        <v>2024</v>
      </c>
    </row>
    <row r="196" spans="1:14" x14ac:dyDescent="0.25">
      <c r="A196" t="s">
        <v>5792</v>
      </c>
      <c r="B196" t="s">
        <v>2934</v>
      </c>
      <c r="C196" t="s">
        <v>562</v>
      </c>
      <c r="D196" t="s">
        <v>205</v>
      </c>
      <c r="E196" t="s">
        <v>2814</v>
      </c>
      <c r="F196" t="s">
        <v>202</v>
      </c>
      <c r="G196" s="9">
        <v>1</v>
      </c>
      <c r="H196" s="8">
        <v>20.5</v>
      </c>
      <c r="I196" s="8">
        <v>40.5</v>
      </c>
      <c r="J196" s="8">
        <v>20.5</v>
      </c>
      <c r="K196" t="s">
        <v>106</v>
      </c>
      <c r="L196" s="1">
        <v>45427</v>
      </c>
      <c r="M196">
        <v>5</v>
      </c>
      <c r="N196">
        <v>2024</v>
      </c>
    </row>
    <row r="197" spans="1:14" x14ac:dyDescent="0.25">
      <c r="A197" t="s">
        <v>5792</v>
      </c>
      <c r="B197" t="s">
        <v>2934</v>
      </c>
      <c r="C197" t="s">
        <v>2724</v>
      </c>
      <c r="D197" t="s">
        <v>202</v>
      </c>
      <c r="E197" t="s">
        <v>2733</v>
      </c>
      <c r="F197" t="s">
        <v>202</v>
      </c>
      <c r="G197" s="9">
        <v>1</v>
      </c>
      <c r="H197" s="8">
        <v>0</v>
      </c>
      <c r="I197" s="8">
        <v>5.86</v>
      </c>
      <c r="J197" s="8">
        <v>0</v>
      </c>
      <c r="K197" t="s">
        <v>106</v>
      </c>
      <c r="L197" s="1">
        <v>45427</v>
      </c>
      <c r="M197">
        <v>5</v>
      </c>
      <c r="N197">
        <v>2024</v>
      </c>
    </row>
    <row r="198" spans="1:14" x14ac:dyDescent="0.25">
      <c r="A198" t="s">
        <v>5793</v>
      </c>
      <c r="B198" t="s">
        <v>2934</v>
      </c>
      <c r="C198" t="s">
        <v>630</v>
      </c>
      <c r="D198" t="s">
        <v>182</v>
      </c>
      <c r="E198" t="s">
        <v>3002</v>
      </c>
      <c r="F198" t="s">
        <v>202</v>
      </c>
      <c r="G198" s="9">
        <v>5</v>
      </c>
      <c r="H198" s="8">
        <v>0.31169999999999998</v>
      </c>
      <c r="I198" s="8">
        <v>0</v>
      </c>
      <c r="J198" s="8">
        <v>1.56</v>
      </c>
      <c r="K198" t="s">
        <v>106</v>
      </c>
      <c r="L198" s="1">
        <v>45427</v>
      </c>
      <c r="M198">
        <v>5</v>
      </c>
      <c r="N198">
        <v>2024</v>
      </c>
    </row>
    <row r="199" spans="1:14" x14ac:dyDescent="0.25">
      <c r="A199" t="s">
        <v>5793</v>
      </c>
      <c r="B199" t="s">
        <v>2934</v>
      </c>
      <c r="C199" t="s">
        <v>627</v>
      </c>
      <c r="D199" t="s">
        <v>137</v>
      </c>
      <c r="E199" t="s">
        <v>5216</v>
      </c>
      <c r="F199" t="s">
        <v>202</v>
      </c>
      <c r="G199" s="9">
        <v>5</v>
      </c>
      <c r="H199" s="8">
        <v>0.3584</v>
      </c>
      <c r="I199" s="8">
        <v>0</v>
      </c>
      <c r="J199" s="8">
        <v>1.79</v>
      </c>
      <c r="K199" t="s">
        <v>106</v>
      </c>
      <c r="L199" s="1">
        <v>45427</v>
      </c>
      <c r="M199">
        <v>5</v>
      </c>
      <c r="N199">
        <v>2024</v>
      </c>
    </row>
    <row r="200" spans="1:14" x14ac:dyDescent="0.25">
      <c r="A200" t="s">
        <v>5793</v>
      </c>
      <c r="B200" t="s">
        <v>2934</v>
      </c>
      <c r="C200" t="s">
        <v>2960</v>
      </c>
      <c r="D200" t="s">
        <v>1584</v>
      </c>
      <c r="E200" t="s">
        <v>5794</v>
      </c>
      <c r="F200" t="s">
        <v>202</v>
      </c>
      <c r="G200" s="9">
        <v>3</v>
      </c>
      <c r="H200" s="8">
        <v>370.90769999999998</v>
      </c>
      <c r="I200" s="8">
        <v>255.36</v>
      </c>
      <c r="J200" s="8">
        <v>1112.72</v>
      </c>
      <c r="K200" t="s">
        <v>106</v>
      </c>
      <c r="L200" s="1">
        <v>45427</v>
      </c>
      <c r="M200">
        <v>5</v>
      </c>
      <c r="N200">
        <v>2024</v>
      </c>
    </row>
    <row r="201" spans="1:14" x14ac:dyDescent="0.25">
      <c r="A201" t="s">
        <v>5793</v>
      </c>
      <c r="B201" t="s">
        <v>2934</v>
      </c>
      <c r="C201" t="s">
        <v>513</v>
      </c>
      <c r="D201" t="s">
        <v>299</v>
      </c>
      <c r="E201" t="s">
        <v>2747</v>
      </c>
      <c r="F201" t="s">
        <v>202</v>
      </c>
      <c r="G201" s="9">
        <v>5</v>
      </c>
      <c r="H201" s="8">
        <v>5.7817999999999996</v>
      </c>
      <c r="I201" s="8">
        <v>0</v>
      </c>
      <c r="J201" s="8">
        <v>28.91</v>
      </c>
      <c r="K201" t="s">
        <v>106</v>
      </c>
      <c r="L201" s="1">
        <v>45427</v>
      </c>
      <c r="M201">
        <v>5</v>
      </c>
      <c r="N201">
        <v>2024</v>
      </c>
    </row>
    <row r="202" spans="1:14" x14ac:dyDescent="0.25">
      <c r="A202" t="s">
        <v>5793</v>
      </c>
      <c r="B202" t="s">
        <v>2934</v>
      </c>
      <c r="C202" t="s">
        <v>3049</v>
      </c>
      <c r="D202" t="s">
        <v>1586</v>
      </c>
      <c r="E202" t="s">
        <v>3048</v>
      </c>
      <c r="F202" t="s">
        <v>202</v>
      </c>
      <c r="G202" s="9">
        <v>3</v>
      </c>
      <c r="H202" s="8">
        <v>688.82870000000003</v>
      </c>
      <c r="I202" s="8">
        <v>447.36</v>
      </c>
      <c r="J202" s="8">
        <v>2066.4899999999998</v>
      </c>
      <c r="K202" t="s">
        <v>106</v>
      </c>
      <c r="L202" s="1">
        <v>45427</v>
      </c>
      <c r="M202">
        <v>5</v>
      </c>
      <c r="N202">
        <v>2024</v>
      </c>
    </row>
    <row r="203" spans="1:14" x14ac:dyDescent="0.25">
      <c r="A203" t="s">
        <v>5793</v>
      </c>
      <c r="B203" t="s">
        <v>2934</v>
      </c>
      <c r="C203" t="s">
        <v>2728</v>
      </c>
      <c r="D203" t="s">
        <v>1441</v>
      </c>
      <c r="E203" t="s">
        <v>5795</v>
      </c>
      <c r="F203" t="s">
        <v>202</v>
      </c>
      <c r="G203" s="9">
        <v>2</v>
      </c>
      <c r="H203" s="8">
        <v>70.129599999999996</v>
      </c>
      <c r="I203" s="8">
        <v>76.16</v>
      </c>
      <c r="J203" s="8">
        <v>140.26</v>
      </c>
      <c r="K203" t="s">
        <v>106</v>
      </c>
      <c r="L203" s="1">
        <v>45427</v>
      </c>
      <c r="M203">
        <v>5</v>
      </c>
      <c r="N203">
        <v>2024</v>
      </c>
    </row>
    <row r="204" spans="1:14" x14ac:dyDescent="0.25">
      <c r="A204" t="s">
        <v>5793</v>
      </c>
      <c r="B204" t="s">
        <v>2934</v>
      </c>
      <c r="C204" t="s">
        <v>2947</v>
      </c>
      <c r="D204" t="s">
        <v>1920</v>
      </c>
      <c r="E204" t="s">
        <v>3046</v>
      </c>
      <c r="F204" t="s">
        <v>202</v>
      </c>
      <c r="G204" s="9">
        <v>3</v>
      </c>
      <c r="H204" s="8">
        <v>0</v>
      </c>
      <c r="I204" s="8">
        <v>703.36</v>
      </c>
      <c r="J204" s="8">
        <v>0</v>
      </c>
      <c r="K204" t="s">
        <v>106</v>
      </c>
      <c r="L204" s="1">
        <v>45427</v>
      </c>
      <c r="M204">
        <v>5</v>
      </c>
      <c r="N204">
        <v>2024</v>
      </c>
    </row>
    <row r="205" spans="1:14" x14ac:dyDescent="0.25">
      <c r="A205" t="s">
        <v>5793</v>
      </c>
      <c r="B205" t="s">
        <v>2934</v>
      </c>
      <c r="C205" t="s">
        <v>446</v>
      </c>
      <c r="D205" t="s">
        <v>404</v>
      </c>
      <c r="E205" t="s">
        <v>405</v>
      </c>
      <c r="F205" t="s">
        <v>202</v>
      </c>
      <c r="G205" s="9">
        <v>3</v>
      </c>
      <c r="H205" s="8">
        <v>210.3888</v>
      </c>
      <c r="I205" s="8">
        <v>0</v>
      </c>
      <c r="J205" s="8">
        <v>631.16999999999996</v>
      </c>
      <c r="K205" t="s">
        <v>106</v>
      </c>
      <c r="L205" s="1">
        <v>45427</v>
      </c>
      <c r="M205">
        <v>5</v>
      </c>
      <c r="N205">
        <v>2024</v>
      </c>
    </row>
    <row r="206" spans="1:14" x14ac:dyDescent="0.25">
      <c r="A206" t="s">
        <v>5793</v>
      </c>
      <c r="B206" t="s">
        <v>2934</v>
      </c>
      <c r="C206" t="s">
        <v>447</v>
      </c>
      <c r="D206" t="s">
        <v>406</v>
      </c>
      <c r="E206" t="s">
        <v>407</v>
      </c>
      <c r="F206" t="s">
        <v>202</v>
      </c>
      <c r="G206" s="9">
        <v>3</v>
      </c>
      <c r="H206" s="8">
        <v>140.25919999999999</v>
      </c>
      <c r="I206" s="8">
        <v>0</v>
      </c>
      <c r="J206" s="8">
        <v>420.78</v>
      </c>
      <c r="K206" t="s">
        <v>106</v>
      </c>
      <c r="L206" s="1">
        <v>45427</v>
      </c>
      <c r="M206">
        <v>5</v>
      </c>
      <c r="N206">
        <v>2024</v>
      </c>
    </row>
    <row r="207" spans="1:14" x14ac:dyDescent="0.25">
      <c r="A207" t="s">
        <v>5793</v>
      </c>
      <c r="B207" t="s">
        <v>2934</v>
      </c>
      <c r="C207" t="s">
        <v>445</v>
      </c>
      <c r="D207" t="s">
        <v>408</v>
      </c>
      <c r="E207" t="s">
        <v>409</v>
      </c>
      <c r="F207" t="s">
        <v>202</v>
      </c>
      <c r="G207" s="9">
        <v>3</v>
      </c>
      <c r="H207" s="8">
        <v>137.14240000000001</v>
      </c>
      <c r="I207" s="8">
        <v>0</v>
      </c>
      <c r="J207" s="8">
        <v>411.43</v>
      </c>
      <c r="K207" t="s">
        <v>106</v>
      </c>
      <c r="L207" s="1">
        <v>45427</v>
      </c>
      <c r="M207">
        <v>5</v>
      </c>
      <c r="N207">
        <v>2024</v>
      </c>
    </row>
    <row r="208" spans="1:14" x14ac:dyDescent="0.25">
      <c r="A208" t="s">
        <v>5793</v>
      </c>
      <c r="B208" t="s">
        <v>2934</v>
      </c>
      <c r="C208" t="s">
        <v>3039</v>
      </c>
      <c r="D208" t="s">
        <v>1962</v>
      </c>
      <c r="E208" t="s">
        <v>3777</v>
      </c>
      <c r="F208" t="s">
        <v>202</v>
      </c>
      <c r="G208" s="9">
        <v>3</v>
      </c>
      <c r="H208" s="8">
        <v>0</v>
      </c>
      <c r="I208" s="8">
        <v>703.36</v>
      </c>
      <c r="J208" s="8">
        <v>0</v>
      </c>
      <c r="K208" t="s">
        <v>106</v>
      </c>
      <c r="L208" s="1">
        <v>45427</v>
      </c>
      <c r="M208">
        <v>5</v>
      </c>
      <c r="N208">
        <v>2024</v>
      </c>
    </row>
    <row r="209" spans="1:14" x14ac:dyDescent="0.25">
      <c r="A209" t="s">
        <v>5793</v>
      </c>
      <c r="B209" t="s">
        <v>2934</v>
      </c>
      <c r="C209" t="s">
        <v>449</v>
      </c>
      <c r="D209" t="s">
        <v>410</v>
      </c>
      <c r="E209" t="s">
        <v>411</v>
      </c>
      <c r="F209" t="s">
        <v>202</v>
      </c>
      <c r="G209" s="9">
        <v>3</v>
      </c>
      <c r="H209" s="8">
        <v>194.80449999999999</v>
      </c>
      <c r="I209" s="8">
        <v>0</v>
      </c>
      <c r="J209" s="8">
        <v>584.41</v>
      </c>
      <c r="K209" t="s">
        <v>106</v>
      </c>
      <c r="L209" s="1">
        <v>45427</v>
      </c>
      <c r="M209">
        <v>5</v>
      </c>
      <c r="N209">
        <v>2024</v>
      </c>
    </row>
    <row r="210" spans="1:14" x14ac:dyDescent="0.25">
      <c r="A210" t="s">
        <v>5793</v>
      </c>
      <c r="B210" t="s">
        <v>2934</v>
      </c>
      <c r="C210" t="s">
        <v>450</v>
      </c>
      <c r="D210" t="s">
        <v>412</v>
      </c>
      <c r="E210" t="s">
        <v>413</v>
      </c>
      <c r="F210" t="s">
        <v>202</v>
      </c>
      <c r="G210" s="9">
        <v>3</v>
      </c>
      <c r="H210" s="8">
        <v>140.25919999999999</v>
      </c>
      <c r="I210" s="8">
        <v>0</v>
      </c>
      <c r="J210" s="8">
        <v>420.78</v>
      </c>
      <c r="K210" t="s">
        <v>106</v>
      </c>
      <c r="L210" s="1">
        <v>45427</v>
      </c>
      <c r="M210">
        <v>5</v>
      </c>
      <c r="N210">
        <v>2024</v>
      </c>
    </row>
    <row r="211" spans="1:14" x14ac:dyDescent="0.25">
      <c r="A211" t="s">
        <v>5793</v>
      </c>
      <c r="B211" t="s">
        <v>2934</v>
      </c>
      <c r="C211" t="s">
        <v>451</v>
      </c>
      <c r="D211" t="s">
        <v>414</v>
      </c>
      <c r="E211" t="s">
        <v>415</v>
      </c>
      <c r="F211" t="s">
        <v>202</v>
      </c>
      <c r="G211" s="9">
        <v>3</v>
      </c>
      <c r="H211" s="8">
        <v>137.14240000000001</v>
      </c>
      <c r="I211" s="8">
        <v>0</v>
      </c>
      <c r="J211" s="8">
        <v>411.43</v>
      </c>
      <c r="K211" t="s">
        <v>106</v>
      </c>
      <c r="L211" s="1">
        <v>45427</v>
      </c>
      <c r="M211">
        <v>5</v>
      </c>
      <c r="N211">
        <v>2024</v>
      </c>
    </row>
    <row r="212" spans="1:14" x14ac:dyDescent="0.25">
      <c r="A212" t="s">
        <v>5793</v>
      </c>
      <c r="B212" t="s">
        <v>2934</v>
      </c>
      <c r="C212" t="s">
        <v>500</v>
      </c>
      <c r="D212" t="s">
        <v>372</v>
      </c>
      <c r="E212" t="s">
        <v>2752</v>
      </c>
      <c r="F212" t="s">
        <v>202</v>
      </c>
      <c r="G212" s="9">
        <v>1</v>
      </c>
      <c r="H212" s="8">
        <v>79.7607</v>
      </c>
      <c r="I212" s="8">
        <v>69.760000000000005</v>
      </c>
      <c r="J212" s="8">
        <v>79.760000000000005</v>
      </c>
      <c r="K212" t="s">
        <v>106</v>
      </c>
      <c r="L212" s="1">
        <v>45427</v>
      </c>
      <c r="M212">
        <v>5</v>
      </c>
      <c r="N212">
        <v>2024</v>
      </c>
    </row>
    <row r="213" spans="1:14" x14ac:dyDescent="0.25">
      <c r="A213" t="s">
        <v>5793</v>
      </c>
      <c r="B213" t="s">
        <v>2934</v>
      </c>
      <c r="C213" t="s">
        <v>465</v>
      </c>
      <c r="D213" t="s">
        <v>324</v>
      </c>
      <c r="E213" t="s">
        <v>1735</v>
      </c>
      <c r="F213" t="s">
        <v>202</v>
      </c>
      <c r="G213" s="9">
        <v>5</v>
      </c>
      <c r="H213" s="8">
        <v>28.363499999999998</v>
      </c>
      <c r="I213" s="8">
        <v>31.36</v>
      </c>
      <c r="J213" s="8">
        <v>141.82</v>
      </c>
      <c r="K213" t="s">
        <v>106</v>
      </c>
      <c r="L213" s="1">
        <v>45427</v>
      </c>
      <c r="M213">
        <v>5</v>
      </c>
      <c r="N213">
        <v>2024</v>
      </c>
    </row>
    <row r="214" spans="1:14" x14ac:dyDescent="0.25">
      <c r="A214" t="s">
        <v>5793</v>
      </c>
      <c r="B214" t="s">
        <v>2934</v>
      </c>
      <c r="C214" t="s">
        <v>2792</v>
      </c>
      <c r="D214" t="s">
        <v>2791</v>
      </c>
      <c r="E214" t="s">
        <v>4725</v>
      </c>
      <c r="F214" t="s">
        <v>202</v>
      </c>
      <c r="G214" s="9">
        <v>3</v>
      </c>
      <c r="H214" s="8">
        <v>62.337400000000002</v>
      </c>
      <c r="I214" s="8">
        <v>88.96</v>
      </c>
      <c r="J214" s="8">
        <v>187.01</v>
      </c>
      <c r="K214" t="s">
        <v>106</v>
      </c>
      <c r="L214" s="1">
        <v>45427</v>
      </c>
      <c r="M214">
        <v>5</v>
      </c>
      <c r="N214">
        <v>2024</v>
      </c>
    </row>
    <row r="215" spans="1:14" x14ac:dyDescent="0.25">
      <c r="A215" t="s">
        <v>5793</v>
      </c>
      <c r="B215" t="s">
        <v>2934</v>
      </c>
      <c r="C215" t="s">
        <v>466</v>
      </c>
      <c r="D215" t="s">
        <v>330</v>
      </c>
      <c r="E215" t="s">
        <v>1737</v>
      </c>
      <c r="F215" t="s">
        <v>202</v>
      </c>
      <c r="G215" s="9">
        <v>2</v>
      </c>
      <c r="H215" s="8">
        <v>16.799900000000001</v>
      </c>
      <c r="I215" s="8">
        <v>21.12</v>
      </c>
      <c r="J215" s="8">
        <v>33.6</v>
      </c>
      <c r="K215" t="s">
        <v>106</v>
      </c>
      <c r="L215" s="1">
        <v>45427</v>
      </c>
      <c r="M215">
        <v>5</v>
      </c>
      <c r="N215">
        <v>2024</v>
      </c>
    </row>
    <row r="216" spans="1:14" x14ac:dyDescent="0.25">
      <c r="A216" t="s">
        <v>5793</v>
      </c>
      <c r="B216" t="s">
        <v>2934</v>
      </c>
      <c r="C216" t="s">
        <v>498</v>
      </c>
      <c r="D216" t="s">
        <v>139</v>
      </c>
      <c r="E216" t="s">
        <v>2979</v>
      </c>
      <c r="F216" t="s">
        <v>202</v>
      </c>
      <c r="G216" s="9">
        <v>1</v>
      </c>
      <c r="H216" s="8">
        <v>1.4961</v>
      </c>
      <c r="I216" s="8">
        <v>0</v>
      </c>
      <c r="J216" s="8">
        <v>1.5</v>
      </c>
      <c r="K216" t="s">
        <v>106</v>
      </c>
      <c r="L216" s="1">
        <v>45427</v>
      </c>
      <c r="M216">
        <v>5</v>
      </c>
      <c r="N216">
        <v>2024</v>
      </c>
    </row>
    <row r="217" spans="1:14" x14ac:dyDescent="0.25">
      <c r="A217" t="s">
        <v>5793</v>
      </c>
      <c r="B217" t="s">
        <v>2934</v>
      </c>
      <c r="C217" t="s">
        <v>2875</v>
      </c>
      <c r="D217" t="s">
        <v>818</v>
      </c>
      <c r="E217" t="s">
        <v>5782</v>
      </c>
      <c r="F217" t="s">
        <v>202</v>
      </c>
      <c r="G217" s="9">
        <v>4</v>
      </c>
      <c r="H217" s="8">
        <v>104.571</v>
      </c>
      <c r="I217" s="8">
        <v>120.96</v>
      </c>
      <c r="J217" s="8">
        <v>418.28</v>
      </c>
      <c r="K217" t="s">
        <v>106</v>
      </c>
      <c r="L217" s="1">
        <v>45427</v>
      </c>
      <c r="M217">
        <v>5</v>
      </c>
      <c r="N217">
        <v>2024</v>
      </c>
    </row>
    <row r="218" spans="1:14" x14ac:dyDescent="0.25">
      <c r="A218" t="s">
        <v>5793</v>
      </c>
      <c r="B218" t="s">
        <v>2934</v>
      </c>
      <c r="C218" t="s">
        <v>517</v>
      </c>
      <c r="D218" t="s">
        <v>126</v>
      </c>
      <c r="E218" t="s">
        <v>2834</v>
      </c>
      <c r="F218" t="s">
        <v>202</v>
      </c>
      <c r="G218" s="9">
        <v>3</v>
      </c>
      <c r="H218" s="8">
        <v>139.47999999999999</v>
      </c>
      <c r="I218" s="8">
        <v>191.36</v>
      </c>
      <c r="J218" s="8">
        <v>418.44</v>
      </c>
      <c r="K218" t="s">
        <v>106</v>
      </c>
      <c r="L218" s="1">
        <v>45427</v>
      </c>
      <c r="M218">
        <v>5</v>
      </c>
      <c r="N218">
        <v>2024</v>
      </c>
    </row>
    <row r="219" spans="1:14" x14ac:dyDescent="0.25">
      <c r="A219" t="s">
        <v>5793</v>
      </c>
      <c r="B219" t="s">
        <v>2934</v>
      </c>
      <c r="C219" t="s">
        <v>441</v>
      </c>
      <c r="D219" t="s">
        <v>220</v>
      </c>
      <c r="E219" t="s">
        <v>5781</v>
      </c>
      <c r="F219" t="s">
        <v>202</v>
      </c>
      <c r="G219" s="9">
        <v>2</v>
      </c>
      <c r="H219" s="8">
        <v>37.402500000000003</v>
      </c>
      <c r="I219" s="8">
        <v>63.36</v>
      </c>
      <c r="J219" s="8">
        <v>74.81</v>
      </c>
      <c r="K219" t="s">
        <v>106</v>
      </c>
      <c r="L219" s="1">
        <v>45427</v>
      </c>
      <c r="M219">
        <v>5</v>
      </c>
      <c r="N219">
        <v>2024</v>
      </c>
    </row>
    <row r="220" spans="1:14" x14ac:dyDescent="0.25">
      <c r="A220" t="s">
        <v>5793</v>
      </c>
      <c r="B220" t="s">
        <v>2934</v>
      </c>
      <c r="C220" t="s">
        <v>560</v>
      </c>
      <c r="D220" t="s">
        <v>222</v>
      </c>
      <c r="E220" t="s">
        <v>2780</v>
      </c>
      <c r="F220" t="s">
        <v>202</v>
      </c>
      <c r="G220" s="9">
        <v>2</v>
      </c>
      <c r="H220" s="8">
        <v>35.844000000000001</v>
      </c>
      <c r="I220" s="8">
        <v>63.36</v>
      </c>
      <c r="J220" s="8">
        <v>71.69</v>
      </c>
      <c r="K220" t="s">
        <v>106</v>
      </c>
      <c r="L220" s="1">
        <v>45427</v>
      </c>
      <c r="M220">
        <v>5</v>
      </c>
      <c r="N220">
        <v>2024</v>
      </c>
    </row>
    <row r="221" spans="1:14" x14ac:dyDescent="0.25">
      <c r="A221" t="s">
        <v>5793</v>
      </c>
      <c r="B221" t="s">
        <v>2934</v>
      </c>
      <c r="C221" t="s">
        <v>452</v>
      </c>
      <c r="D221" t="s">
        <v>376</v>
      </c>
      <c r="E221" t="s">
        <v>2945</v>
      </c>
      <c r="F221" t="s">
        <v>202</v>
      </c>
      <c r="G221" s="9">
        <v>3</v>
      </c>
      <c r="H221" s="8">
        <v>53.547899999999998</v>
      </c>
      <c r="I221" s="8">
        <v>54.4</v>
      </c>
      <c r="J221" s="8">
        <v>160.63999999999999</v>
      </c>
      <c r="K221" t="s">
        <v>106</v>
      </c>
      <c r="L221" s="1">
        <v>45427</v>
      </c>
      <c r="M221">
        <v>5</v>
      </c>
      <c r="N221">
        <v>2024</v>
      </c>
    </row>
    <row r="222" spans="1:14" x14ac:dyDescent="0.25">
      <c r="A222" t="s">
        <v>5793</v>
      </c>
      <c r="B222" t="s">
        <v>2934</v>
      </c>
      <c r="C222" t="s">
        <v>518</v>
      </c>
      <c r="D222" t="s">
        <v>218</v>
      </c>
      <c r="E222" t="s">
        <v>1579</v>
      </c>
      <c r="F222" t="s">
        <v>202</v>
      </c>
      <c r="G222" s="9">
        <v>1</v>
      </c>
      <c r="H222" s="8">
        <v>48.311500000000002</v>
      </c>
      <c r="I222" s="8">
        <v>56.96</v>
      </c>
      <c r="J222" s="8">
        <v>48.31</v>
      </c>
      <c r="K222" t="s">
        <v>106</v>
      </c>
      <c r="L222" s="1">
        <v>45427</v>
      </c>
      <c r="M222">
        <v>5</v>
      </c>
      <c r="N222">
        <v>2024</v>
      </c>
    </row>
    <row r="223" spans="1:14" x14ac:dyDescent="0.25">
      <c r="A223" t="s">
        <v>5793</v>
      </c>
      <c r="B223" t="s">
        <v>2934</v>
      </c>
      <c r="C223" t="s">
        <v>511</v>
      </c>
      <c r="D223" t="s">
        <v>310</v>
      </c>
      <c r="E223" t="s">
        <v>2761</v>
      </c>
      <c r="F223" t="s">
        <v>202</v>
      </c>
      <c r="G223" s="9">
        <v>3</v>
      </c>
      <c r="H223" s="8">
        <v>121.40219999999999</v>
      </c>
      <c r="I223" s="8">
        <v>127.36</v>
      </c>
      <c r="J223" s="8">
        <v>364.21</v>
      </c>
      <c r="K223" t="s">
        <v>106</v>
      </c>
      <c r="L223" s="1">
        <v>45427</v>
      </c>
      <c r="M223">
        <v>5</v>
      </c>
      <c r="N223">
        <v>2024</v>
      </c>
    </row>
    <row r="224" spans="1:14" x14ac:dyDescent="0.25">
      <c r="A224" t="s">
        <v>5793</v>
      </c>
      <c r="B224" t="s">
        <v>2934</v>
      </c>
      <c r="C224" t="s">
        <v>2820</v>
      </c>
      <c r="D224" t="s">
        <v>1632</v>
      </c>
      <c r="E224" t="s">
        <v>1633</v>
      </c>
      <c r="F224" t="s">
        <v>202</v>
      </c>
      <c r="G224" s="9">
        <v>10</v>
      </c>
      <c r="H224" s="8">
        <v>1.5584</v>
      </c>
      <c r="I224" s="8">
        <v>3.2</v>
      </c>
      <c r="J224" s="8">
        <v>15.58</v>
      </c>
      <c r="K224" t="s">
        <v>106</v>
      </c>
      <c r="L224" s="1">
        <v>45427</v>
      </c>
      <c r="M224">
        <v>5</v>
      </c>
      <c r="N224">
        <v>2024</v>
      </c>
    </row>
    <row r="225" spans="1:14" x14ac:dyDescent="0.25">
      <c r="A225" t="s">
        <v>5793</v>
      </c>
      <c r="B225" t="s">
        <v>2934</v>
      </c>
      <c r="C225" t="s">
        <v>436</v>
      </c>
      <c r="D225" t="s">
        <v>303</v>
      </c>
      <c r="E225" t="s">
        <v>1710</v>
      </c>
      <c r="F225" t="s">
        <v>202</v>
      </c>
      <c r="G225" s="9">
        <v>5</v>
      </c>
      <c r="H225" s="8">
        <v>14.0259</v>
      </c>
      <c r="I225" s="8">
        <v>24.96</v>
      </c>
      <c r="J225" s="8">
        <v>70.13</v>
      </c>
      <c r="K225" t="s">
        <v>106</v>
      </c>
      <c r="L225" s="1">
        <v>45427</v>
      </c>
      <c r="M225">
        <v>5</v>
      </c>
      <c r="N225">
        <v>2024</v>
      </c>
    </row>
    <row r="226" spans="1:14" x14ac:dyDescent="0.25">
      <c r="A226" t="s">
        <v>5793</v>
      </c>
      <c r="B226" t="s">
        <v>2934</v>
      </c>
      <c r="C226" t="s">
        <v>568</v>
      </c>
      <c r="D226" t="s">
        <v>116</v>
      </c>
      <c r="E226" t="s">
        <v>3068</v>
      </c>
      <c r="F226" t="s">
        <v>202</v>
      </c>
      <c r="G226" s="9">
        <v>3</v>
      </c>
      <c r="H226" s="8">
        <v>124.67489999999999</v>
      </c>
      <c r="I226" s="8">
        <v>178.56</v>
      </c>
      <c r="J226" s="8">
        <v>374.02</v>
      </c>
      <c r="K226" t="s">
        <v>106</v>
      </c>
      <c r="L226" s="1">
        <v>45427</v>
      </c>
      <c r="M226">
        <v>5</v>
      </c>
      <c r="N226">
        <v>2024</v>
      </c>
    </row>
    <row r="227" spans="1:14" x14ac:dyDescent="0.25">
      <c r="A227" t="s">
        <v>5793</v>
      </c>
      <c r="B227" t="s">
        <v>2934</v>
      </c>
      <c r="C227" t="s">
        <v>599</v>
      </c>
      <c r="D227" t="s">
        <v>120</v>
      </c>
      <c r="E227" t="s">
        <v>3068</v>
      </c>
      <c r="F227" t="s">
        <v>202</v>
      </c>
      <c r="G227" s="9">
        <v>2</v>
      </c>
      <c r="H227" s="8">
        <v>124.67489999999999</v>
      </c>
      <c r="I227" s="8">
        <v>178.56</v>
      </c>
      <c r="J227" s="8">
        <v>249.35</v>
      </c>
      <c r="K227" t="s">
        <v>106</v>
      </c>
      <c r="L227" s="1">
        <v>45427</v>
      </c>
      <c r="M227">
        <v>5</v>
      </c>
      <c r="N227">
        <v>2024</v>
      </c>
    </row>
    <row r="228" spans="1:14" x14ac:dyDescent="0.25">
      <c r="A228" t="s">
        <v>5793</v>
      </c>
      <c r="B228" t="s">
        <v>2934</v>
      </c>
      <c r="C228" t="s">
        <v>2732</v>
      </c>
      <c r="D228" t="s">
        <v>1911</v>
      </c>
      <c r="E228" t="s">
        <v>2889</v>
      </c>
      <c r="F228" t="s">
        <v>202</v>
      </c>
      <c r="G228" s="9">
        <v>3</v>
      </c>
      <c r="H228" s="8">
        <v>0</v>
      </c>
      <c r="I228" s="8">
        <v>209.92</v>
      </c>
      <c r="J228" s="8">
        <v>0</v>
      </c>
      <c r="K228" t="s">
        <v>106</v>
      </c>
      <c r="L228" s="1">
        <v>45427</v>
      </c>
      <c r="M228">
        <v>5</v>
      </c>
      <c r="N228">
        <v>2024</v>
      </c>
    </row>
    <row r="229" spans="1:14" x14ac:dyDescent="0.25">
      <c r="A229" t="s">
        <v>5793</v>
      </c>
      <c r="B229" t="s">
        <v>2934</v>
      </c>
      <c r="C229" t="s">
        <v>534</v>
      </c>
      <c r="D229" t="s">
        <v>122</v>
      </c>
      <c r="E229" t="s">
        <v>123</v>
      </c>
      <c r="F229" t="s">
        <v>202</v>
      </c>
      <c r="G229" s="9">
        <v>3</v>
      </c>
      <c r="H229" s="8">
        <v>124.67489999999999</v>
      </c>
      <c r="I229" s="8">
        <v>0</v>
      </c>
      <c r="J229" s="8">
        <v>374.02</v>
      </c>
      <c r="K229" t="s">
        <v>106</v>
      </c>
      <c r="L229" s="1">
        <v>45427</v>
      </c>
      <c r="M229">
        <v>5</v>
      </c>
      <c r="N229">
        <v>2024</v>
      </c>
    </row>
    <row r="230" spans="1:14" x14ac:dyDescent="0.25">
      <c r="A230" t="s">
        <v>5793</v>
      </c>
      <c r="B230" t="s">
        <v>2934</v>
      </c>
      <c r="C230" t="s">
        <v>3073</v>
      </c>
      <c r="D230" t="s">
        <v>2000</v>
      </c>
      <c r="E230" t="s">
        <v>5198</v>
      </c>
      <c r="F230" t="s">
        <v>202</v>
      </c>
      <c r="G230" s="9">
        <v>3</v>
      </c>
      <c r="H230" s="8">
        <v>0</v>
      </c>
      <c r="I230" s="8">
        <v>319.36</v>
      </c>
      <c r="J230" s="8">
        <v>0</v>
      </c>
      <c r="K230" t="s">
        <v>106</v>
      </c>
      <c r="L230" s="1">
        <v>45427</v>
      </c>
      <c r="M230">
        <v>5</v>
      </c>
      <c r="N230">
        <v>2024</v>
      </c>
    </row>
    <row r="231" spans="1:14" x14ac:dyDescent="0.25">
      <c r="A231" t="s">
        <v>5793</v>
      </c>
      <c r="B231" t="s">
        <v>2934</v>
      </c>
      <c r="C231" t="s">
        <v>439</v>
      </c>
      <c r="D231" t="s">
        <v>110</v>
      </c>
      <c r="E231" t="s">
        <v>111</v>
      </c>
      <c r="F231" t="s">
        <v>202</v>
      </c>
      <c r="G231" s="9">
        <v>3</v>
      </c>
      <c r="H231" s="8">
        <v>201.03819999999999</v>
      </c>
      <c r="I231" s="8">
        <v>0</v>
      </c>
      <c r="J231" s="8">
        <v>603.11</v>
      </c>
      <c r="K231" t="s">
        <v>106</v>
      </c>
      <c r="L231" s="1">
        <v>45427</v>
      </c>
      <c r="M231">
        <v>5</v>
      </c>
      <c r="N231">
        <v>2024</v>
      </c>
    </row>
    <row r="232" spans="1:14" x14ac:dyDescent="0.25">
      <c r="A232" t="s">
        <v>5793</v>
      </c>
      <c r="B232" t="s">
        <v>2934</v>
      </c>
      <c r="C232" t="s">
        <v>438</v>
      </c>
      <c r="D232" t="s">
        <v>114</v>
      </c>
      <c r="E232" t="s">
        <v>115</v>
      </c>
      <c r="F232" t="s">
        <v>202</v>
      </c>
      <c r="G232" s="9">
        <v>3</v>
      </c>
      <c r="H232" s="8">
        <v>62.337400000000002</v>
      </c>
      <c r="I232" s="8">
        <v>0</v>
      </c>
      <c r="J232" s="8">
        <v>187.01</v>
      </c>
      <c r="K232" t="s">
        <v>106</v>
      </c>
      <c r="L232" s="1">
        <v>45427</v>
      </c>
      <c r="M232">
        <v>5</v>
      </c>
      <c r="N232">
        <v>2024</v>
      </c>
    </row>
    <row r="233" spans="1:14" x14ac:dyDescent="0.25">
      <c r="A233" t="s">
        <v>5793</v>
      </c>
      <c r="B233" t="s">
        <v>2934</v>
      </c>
      <c r="C233" t="s">
        <v>468</v>
      </c>
      <c r="D233" t="s">
        <v>306</v>
      </c>
      <c r="E233" t="s">
        <v>2746</v>
      </c>
      <c r="F233" t="s">
        <v>202</v>
      </c>
      <c r="G233" s="9">
        <v>1</v>
      </c>
      <c r="H233" s="8">
        <v>0.99739999999999995</v>
      </c>
      <c r="I233" s="8">
        <v>3.2</v>
      </c>
      <c r="J233" s="8">
        <v>1</v>
      </c>
      <c r="K233" t="s">
        <v>106</v>
      </c>
      <c r="L233" s="1">
        <v>45427</v>
      </c>
      <c r="M233">
        <v>5</v>
      </c>
      <c r="N233">
        <v>2024</v>
      </c>
    </row>
    <row r="234" spans="1:14" x14ac:dyDescent="0.25">
      <c r="A234" t="s">
        <v>5793</v>
      </c>
      <c r="B234" t="s">
        <v>2934</v>
      </c>
      <c r="C234" t="s">
        <v>442</v>
      </c>
      <c r="D234" t="s">
        <v>357</v>
      </c>
      <c r="E234" t="s">
        <v>2793</v>
      </c>
      <c r="F234" t="s">
        <v>202</v>
      </c>
      <c r="G234" s="9">
        <v>3</v>
      </c>
      <c r="H234" s="8">
        <v>5.2675000000000001</v>
      </c>
      <c r="I234" s="8">
        <v>16</v>
      </c>
      <c r="J234" s="8">
        <v>15.8</v>
      </c>
      <c r="K234" t="s">
        <v>106</v>
      </c>
      <c r="L234" s="1">
        <v>45427</v>
      </c>
      <c r="M234">
        <v>5</v>
      </c>
      <c r="N234">
        <v>2024</v>
      </c>
    </row>
    <row r="235" spans="1:14" x14ac:dyDescent="0.25">
      <c r="A235" t="s">
        <v>5793</v>
      </c>
      <c r="B235" t="s">
        <v>2934</v>
      </c>
      <c r="C235" t="s">
        <v>487</v>
      </c>
      <c r="D235" t="s">
        <v>382</v>
      </c>
      <c r="E235" t="s">
        <v>2827</v>
      </c>
      <c r="F235" t="s">
        <v>202</v>
      </c>
      <c r="G235" s="9">
        <v>1</v>
      </c>
      <c r="H235" s="8">
        <v>57.584200000000003</v>
      </c>
      <c r="I235" s="8">
        <v>56.96</v>
      </c>
      <c r="J235" s="8">
        <v>57.58</v>
      </c>
      <c r="K235" t="s">
        <v>106</v>
      </c>
      <c r="L235" s="1">
        <v>45427</v>
      </c>
      <c r="M235">
        <v>5</v>
      </c>
      <c r="N235">
        <v>2024</v>
      </c>
    </row>
    <row r="236" spans="1:14" x14ac:dyDescent="0.25">
      <c r="A236" t="s">
        <v>5793</v>
      </c>
      <c r="B236" t="s">
        <v>2934</v>
      </c>
      <c r="C236" t="s">
        <v>444</v>
      </c>
      <c r="D236" t="s">
        <v>251</v>
      </c>
      <c r="E236" t="s">
        <v>2961</v>
      </c>
      <c r="F236" t="s">
        <v>202</v>
      </c>
      <c r="G236" s="9">
        <v>3</v>
      </c>
      <c r="H236" s="8">
        <v>69.350399999999993</v>
      </c>
      <c r="I236" s="8">
        <v>63.36</v>
      </c>
      <c r="J236" s="8">
        <v>208.05</v>
      </c>
      <c r="K236" t="s">
        <v>106</v>
      </c>
      <c r="L236" s="1">
        <v>45427</v>
      </c>
      <c r="M236">
        <v>5</v>
      </c>
      <c r="N236">
        <v>2024</v>
      </c>
    </row>
    <row r="237" spans="1:14" x14ac:dyDescent="0.25">
      <c r="A237" t="s">
        <v>5793</v>
      </c>
      <c r="B237" t="s">
        <v>2934</v>
      </c>
      <c r="C237" t="s">
        <v>3056</v>
      </c>
      <c r="D237" t="s">
        <v>1639</v>
      </c>
      <c r="E237" t="s">
        <v>3082</v>
      </c>
      <c r="F237" t="s">
        <v>202</v>
      </c>
      <c r="G237" s="9">
        <v>2</v>
      </c>
      <c r="H237" s="8">
        <v>54.233600000000003</v>
      </c>
      <c r="I237" s="8">
        <v>50.56</v>
      </c>
      <c r="J237" s="8">
        <v>108.47</v>
      </c>
      <c r="K237" t="s">
        <v>106</v>
      </c>
      <c r="L237" s="1">
        <v>45427</v>
      </c>
      <c r="M237">
        <v>5</v>
      </c>
      <c r="N237">
        <v>2024</v>
      </c>
    </row>
    <row r="238" spans="1:14" x14ac:dyDescent="0.25">
      <c r="A238" t="s">
        <v>5793</v>
      </c>
      <c r="B238" t="s">
        <v>2934</v>
      </c>
      <c r="C238" t="s">
        <v>443</v>
      </c>
      <c r="D238" t="s">
        <v>363</v>
      </c>
      <c r="E238" t="s">
        <v>2904</v>
      </c>
      <c r="F238" t="s">
        <v>202</v>
      </c>
      <c r="G238" s="9">
        <v>3</v>
      </c>
      <c r="H238" s="8">
        <v>14.0259</v>
      </c>
      <c r="I238" s="8">
        <v>22.4</v>
      </c>
      <c r="J238" s="8">
        <v>42.08</v>
      </c>
      <c r="K238" t="s">
        <v>106</v>
      </c>
      <c r="L238" s="1">
        <v>45427</v>
      </c>
      <c r="M238">
        <v>5</v>
      </c>
      <c r="N238">
        <v>2024</v>
      </c>
    </row>
    <row r="239" spans="1:14" x14ac:dyDescent="0.25">
      <c r="A239" t="s">
        <v>5793</v>
      </c>
      <c r="B239" t="s">
        <v>2934</v>
      </c>
      <c r="C239" t="s">
        <v>523</v>
      </c>
      <c r="D239" t="s">
        <v>338</v>
      </c>
      <c r="E239" t="s">
        <v>2939</v>
      </c>
      <c r="F239" t="s">
        <v>202</v>
      </c>
      <c r="G239" s="9">
        <v>5</v>
      </c>
      <c r="H239" s="8">
        <v>13.246700000000001</v>
      </c>
      <c r="I239" s="8">
        <v>22.4</v>
      </c>
      <c r="J239" s="8">
        <v>66.23</v>
      </c>
      <c r="K239" t="s">
        <v>106</v>
      </c>
      <c r="L239" s="1">
        <v>45427</v>
      </c>
      <c r="M239">
        <v>5</v>
      </c>
      <c r="N239">
        <v>2024</v>
      </c>
    </row>
    <row r="240" spans="1:14" x14ac:dyDescent="0.25">
      <c r="A240" t="s">
        <v>5793</v>
      </c>
      <c r="B240" t="s">
        <v>2934</v>
      </c>
      <c r="C240" t="s">
        <v>2900</v>
      </c>
      <c r="D240" t="s">
        <v>1957</v>
      </c>
      <c r="E240" t="s">
        <v>5796</v>
      </c>
      <c r="F240" t="s">
        <v>202</v>
      </c>
      <c r="G240" s="9">
        <v>1</v>
      </c>
      <c r="H240" s="8">
        <v>0</v>
      </c>
      <c r="I240" s="8">
        <v>492.16</v>
      </c>
      <c r="J240" s="8">
        <v>0</v>
      </c>
      <c r="K240" t="s">
        <v>106</v>
      </c>
      <c r="L240" s="1">
        <v>45427</v>
      </c>
      <c r="M240">
        <v>5</v>
      </c>
      <c r="N240">
        <v>2024</v>
      </c>
    </row>
    <row r="241" spans="1:14" x14ac:dyDescent="0.25">
      <c r="A241" t="s">
        <v>5793</v>
      </c>
      <c r="B241" t="s">
        <v>2934</v>
      </c>
      <c r="C241" t="s">
        <v>462</v>
      </c>
      <c r="D241" t="s">
        <v>272</v>
      </c>
      <c r="E241" t="s">
        <v>2846</v>
      </c>
      <c r="F241" t="s">
        <v>1672</v>
      </c>
      <c r="G241" s="9">
        <v>1</v>
      </c>
      <c r="H241" s="8">
        <v>156.06180000000001</v>
      </c>
      <c r="I241" s="8">
        <v>0</v>
      </c>
      <c r="J241" s="8">
        <v>156.06</v>
      </c>
      <c r="K241" t="s">
        <v>106</v>
      </c>
      <c r="L241" s="1">
        <v>45427</v>
      </c>
      <c r="M241">
        <v>5</v>
      </c>
      <c r="N241">
        <v>2024</v>
      </c>
    </row>
    <row r="242" spans="1:14" x14ac:dyDescent="0.25">
      <c r="A242" t="s">
        <v>5793</v>
      </c>
      <c r="B242" t="s">
        <v>2934</v>
      </c>
      <c r="C242" t="s">
        <v>463</v>
      </c>
      <c r="D242" t="s">
        <v>274</v>
      </c>
      <c r="E242" t="s">
        <v>2847</v>
      </c>
      <c r="F242" t="s">
        <v>1672</v>
      </c>
      <c r="G242" s="9">
        <v>1</v>
      </c>
      <c r="H242" s="8">
        <v>90.965900000000005</v>
      </c>
      <c r="I242" s="8">
        <v>0</v>
      </c>
      <c r="J242" s="8">
        <v>90.97</v>
      </c>
      <c r="K242" t="s">
        <v>106</v>
      </c>
      <c r="L242" s="1">
        <v>45427</v>
      </c>
      <c r="M242">
        <v>5</v>
      </c>
      <c r="N242">
        <v>2024</v>
      </c>
    </row>
    <row r="243" spans="1:14" x14ac:dyDescent="0.25">
      <c r="A243" t="s">
        <v>5793</v>
      </c>
      <c r="B243" t="s">
        <v>2934</v>
      </c>
      <c r="C243" t="s">
        <v>464</v>
      </c>
      <c r="D243" t="s">
        <v>276</v>
      </c>
      <c r="E243" t="s">
        <v>2848</v>
      </c>
      <c r="F243" t="s">
        <v>1672</v>
      </c>
      <c r="G243" s="9">
        <v>1</v>
      </c>
      <c r="H243" s="8">
        <v>126.4982</v>
      </c>
      <c r="I243" s="8">
        <v>0</v>
      </c>
      <c r="J243" s="8">
        <v>126.5</v>
      </c>
      <c r="K243" t="s">
        <v>106</v>
      </c>
      <c r="L243" s="1">
        <v>45427</v>
      </c>
      <c r="M243">
        <v>5</v>
      </c>
      <c r="N243">
        <v>2024</v>
      </c>
    </row>
    <row r="244" spans="1:14" x14ac:dyDescent="0.25">
      <c r="A244" t="s">
        <v>5793</v>
      </c>
      <c r="B244" t="s">
        <v>2934</v>
      </c>
      <c r="C244" t="s">
        <v>2881</v>
      </c>
      <c r="D244" t="s">
        <v>2086</v>
      </c>
      <c r="E244" t="s">
        <v>5797</v>
      </c>
      <c r="F244" t="s">
        <v>202</v>
      </c>
      <c r="G244" s="9">
        <v>3</v>
      </c>
      <c r="H244" s="8">
        <v>0</v>
      </c>
      <c r="I244" s="8">
        <v>504.96</v>
      </c>
      <c r="J244" s="8">
        <v>0</v>
      </c>
      <c r="K244" t="s">
        <v>106</v>
      </c>
      <c r="L244" s="1">
        <v>45427</v>
      </c>
      <c r="M244">
        <v>5</v>
      </c>
      <c r="N244">
        <v>2024</v>
      </c>
    </row>
    <row r="245" spans="1:14" x14ac:dyDescent="0.25">
      <c r="A245" t="s">
        <v>5793</v>
      </c>
      <c r="B245" t="s">
        <v>2934</v>
      </c>
      <c r="C245" t="s">
        <v>462</v>
      </c>
      <c r="D245" t="s">
        <v>272</v>
      </c>
      <c r="E245" t="s">
        <v>2846</v>
      </c>
      <c r="F245" t="s">
        <v>1672</v>
      </c>
      <c r="G245" s="9">
        <v>3</v>
      </c>
      <c r="H245" s="8">
        <v>156.06180000000001</v>
      </c>
      <c r="I245" s="8">
        <v>0</v>
      </c>
      <c r="J245" s="8">
        <v>468.19</v>
      </c>
      <c r="K245" t="s">
        <v>106</v>
      </c>
      <c r="L245" s="1">
        <v>45427</v>
      </c>
      <c r="M245">
        <v>5</v>
      </c>
      <c r="N245">
        <v>2024</v>
      </c>
    </row>
    <row r="246" spans="1:14" x14ac:dyDescent="0.25">
      <c r="A246" t="s">
        <v>5793</v>
      </c>
      <c r="B246" t="s">
        <v>2934</v>
      </c>
      <c r="C246" t="s">
        <v>463</v>
      </c>
      <c r="D246" t="s">
        <v>274</v>
      </c>
      <c r="E246" t="s">
        <v>2847</v>
      </c>
      <c r="F246" t="s">
        <v>1672</v>
      </c>
      <c r="G246" s="9">
        <v>3</v>
      </c>
      <c r="H246" s="8">
        <v>90.965900000000005</v>
      </c>
      <c r="I246" s="8">
        <v>0</v>
      </c>
      <c r="J246" s="8">
        <v>272.89999999999998</v>
      </c>
      <c r="K246" t="s">
        <v>106</v>
      </c>
      <c r="L246" s="1">
        <v>45427</v>
      </c>
      <c r="M246">
        <v>5</v>
      </c>
      <c r="N246">
        <v>2024</v>
      </c>
    </row>
    <row r="247" spans="1:14" x14ac:dyDescent="0.25">
      <c r="A247" t="s">
        <v>5793</v>
      </c>
      <c r="B247" t="s">
        <v>2934</v>
      </c>
      <c r="C247" t="s">
        <v>464</v>
      </c>
      <c r="D247" t="s">
        <v>276</v>
      </c>
      <c r="E247" t="s">
        <v>2848</v>
      </c>
      <c r="F247" t="s">
        <v>1672</v>
      </c>
      <c r="G247" s="9">
        <v>3</v>
      </c>
      <c r="H247" s="8">
        <v>126.4982</v>
      </c>
      <c r="I247" s="8">
        <v>0</v>
      </c>
      <c r="J247" s="8">
        <v>379.49</v>
      </c>
      <c r="K247" t="s">
        <v>106</v>
      </c>
      <c r="L247" s="1">
        <v>45427</v>
      </c>
      <c r="M247">
        <v>5</v>
      </c>
      <c r="N247">
        <v>2024</v>
      </c>
    </row>
    <row r="248" spans="1:14" x14ac:dyDescent="0.25">
      <c r="A248" t="s">
        <v>5793</v>
      </c>
      <c r="B248" t="s">
        <v>2934</v>
      </c>
      <c r="C248" t="s">
        <v>523</v>
      </c>
      <c r="D248" t="s">
        <v>338</v>
      </c>
      <c r="E248" t="s">
        <v>339</v>
      </c>
      <c r="F248" t="s">
        <v>202</v>
      </c>
      <c r="G248" s="9">
        <v>3</v>
      </c>
      <c r="H248" s="8">
        <v>13.246700000000001</v>
      </c>
      <c r="I248" s="8">
        <v>0</v>
      </c>
      <c r="J248" s="8">
        <v>39.74</v>
      </c>
      <c r="K248" t="s">
        <v>106</v>
      </c>
      <c r="L248" s="1">
        <v>45427</v>
      </c>
      <c r="M248">
        <v>5</v>
      </c>
      <c r="N248">
        <v>2024</v>
      </c>
    </row>
    <row r="249" spans="1:14" x14ac:dyDescent="0.25">
      <c r="A249" t="s">
        <v>5793</v>
      </c>
      <c r="B249" t="s">
        <v>2934</v>
      </c>
      <c r="C249" t="s">
        <v>521</v>
      </c>
      <c r="D249" t="s">
        <v>340</v>
      </c>
      <c r="E249" t="s">
        <v>341</v>
      </c>
      <c r="F249" t="s">
        <v>202</v>
      </c>
      <c r="G249" s="9">
        <v>3</v>
      </c>
      <c r="H249" s="8">
        <v>39.740099999999998</v>
      </c>
      <c r="I249" s="8">
        <v>0</v>
      </c>
      <c r="J249" s="8">
        <v>119.22</v>
      </c>
      <c r="K249" t="s">
        <v>106</v>
      </c>
      <c r="L249" s="1">
        <v>45427</v>
      </c>
      <c r="M249">
        <v>5</v>
      </c>
      <c r="N249">
        <v>2024</v>
      </c>
    </row>
    <row r="250" spans="1:14" x14ac:dyDescent="0.25">
      <c r="A250" t="s">
        <v>5793</v>
      </c>
      <c r="B250" t="s">
        <v>2934</v>
      </c>
      <c r="C250" t="s">
        <v>4708</v>
      </c>
      <c r="D250" t="s">
        <v>4709</v>
      </c>
      <c r="E250" t="s">
        <v>5798</v>
      </c>
      <c r="F250" t="s">
        <v>202</v>
      </c>
      <c r="G250" s="9">
        <v>1</v>
      </c>
      <c r="H250" s="8">
        <v>0</v>
      </c>
      <c r="I250" s="8">
        <v>511.36</v>
      </c>
      <c r="J250" s="8">
        <v>0</v>
      </c>
      <c r="K250" t="s">
        <v>106</v>
      </c>
      <c r="L250" s="1">
        <v>45427</v>
      </c>
      <c r="M250">
        <v>5</v>
      </c>
      <c r="N250">
        <v>2024</v>
      </c>
    </row>
    <row r="251" spans="1:14" x14ac:dyDescent="0.25">
      <c r="A251" t="s">
        <v>5793</v>
      </c>
      <c r="B251" t="s">
        <v>2934</v>
      </c>
      <c r="C251" t="s">
        <v>579</v>
      </c>
      <c r="D251" t="s">
        <v>282</v>
      </c>
      <c r="E251" t="s">
        <v>283</v>
      </c>
      <c r="F251" t="s">
        <v>202</v>
      </c>
      <c r="G251" s="9">
        <v>1</v>
      </c>
      <c r="H251" s="8">
        <v>205.86940000000001</v>
      </c>
      <c r="I251" s="8">
        <v>0</v>
      </c>
      <c r="J251" s="8">
        <v>205.87</v>
      </c>
      <c r="K251" t="s">
        <v>106</v>
      </c>
      <c r="L251" s="1">
        <v>45427</v>
      </c>
      <c r="M251">
        <v>5</v>
      </c>
      <c r="N251">
        <v>2024</v>
      </c>
    </row>
    <row r="252" spans="1:14" x14ac:dyDescent="0.25">
      <c r="A252" t="s">
        <v>5793</v>
      </c>
      <c r="B252" t="s">
        <v>2934</v>
      </c>
      <c r="C252" t="s">
        <v>580</v>
      </c>
      <c r="D252" t="s">
        <v>284</v>
      </c>
      <c r="E252" t="s">
        <v>285</v>
      </c>
      <c r="F252" t="s">
        <v>202</v>
      </c>
      <c r="G252" s="9">
        <v>1</v>
      </c>
      <c r="H252" s="8">
        <v>205.71350000000001</v>
      </c>
      <c r="I252" s="8">
        <v>0</v>
      </c>
      <c r="J252" s="8">
        <v>205.71</v>
      </c>
      <c r="K252" t="s">
        <v>106</v>
      </c>
      <c r="L252" s="1">
        <v>45427</v>
      </c>
      <c r="M252">
        <v>5</v>
      </c>
      <c r="N252">
        <v>2024</v>
      </c>
    </row>
    <row r="253" spans="1:14" x14ac:dyDescent="0.25">
      <c r="A253" t="s">
        <v>5793</v>
      </c>
      <c r="B253" t="s">
        <v>2934</v>
      </c>
      <c r="C253" t="s">
        <v>2763</v>
      </c>
      <c r="D253" t="s">
        <v>1907</v>
      </c>
      <c r="E253" t="s">
        <v>5799</v>
      </c>
      <c r="F253" t="s">
        <v>202</v>
      </c>
      <c r="G253" s="9">
        <v>4</v>
      </c>
      <c r="H253" s="8">
        <v>0</v>
      </c>
      <c r="I253" s="8">
        <v>421.76</v>
      </c>
      <c r="J253" s="8">
        <v>0</v>
      </c>
      <c r="K253" t="s">
        <v>106</v>
      </c>
      <c r="L253" s="1">
        <v>45427</v>
      </c>
      <c r="M253">
        <v>5</v>
      </c>
      <c r="N253">
        <v>2024</v>
      </c>
    </row>
    <row r="254" spans="1:14" x14ac:dyDescent="0.25">
      <c r="A254" t="s">
        <v>5793</v>
      </c>
      <c r="B254" t="s">
        <v>2934</v>
      </c>
      <c r="C254" t="s">
        <v>3756</v>
      </c>
      <c r="D254" t="s">
        <v>3757</v>
      </c>
      <c r="E254" t="s">
        <v>287</v>
      </c>
      <c r="F254" t="s">
        <v>202</v>
      </c>
      <c r="G254" s="9">
        <v>4</v>
      </c>
      <c r="H254" s="8">
        <v>233.7654</v>
      </c>
      <c r="I254" s="8">
        <v>0</v>
      </c>
      <c r="J254" s="8">
        <v>935.06</v>
      </c>
      <c r="K254" t="s">
        <v>106</v>
      </c>
      <c r="L254" s="1">
        <v>45427</v>
      </c>
      <c r="M254">
        <v>5</v>
      </c>
      <c r="N254">
        <v>2024</v>
      </c>
    </row>
    <row r="255" spans="1:14" x14ac:dyDescent="0.25">
      <c r="A255" t="s">
        <v>5793</v>
      </c>
      <c r="B255" t="s">
        <v>2934</v>
      </c>
      <c r="C255" t="s">
        <v>3758</v>
      </c>
      <c r="D255" t="s">
        <v>3759</v>
      </c>
      <c r="E255" t="s">
        <v>289</v>
      </c>
      <c r="F255" t="s">
        <v>202</v>
      </c>
      <c r="G255" s="9">
        <v>4</v>
      </c>
      <c r="H255" s="8">
        <v>133.24629999999999</v>
      </c>
      <c r="I255" s="8">
        <v>0</v>
      </c>
      <c r="J255" s="8">
        <v>532.99</v>
      </c>
      <c r="K255" t="s">
        <v>106</v>
      </c>
      <c r="L255" s="1">
        <v>45427</v>
      </c>
      <c r="M255">
        <v>5</v>
      </c>
      <c r="N255">
        <v>2024</v>
      </c>
    </row>
    <row r="256" spans="1:14" x14ac:dyDescent="0.25">
      <c r="A256" t="s">
        <v>5793</v>
      </c>
      <c r="B256" t="s">
        <v>2934</v>
      </c>
      <c r="C256" t="s">
        <v>2840</v>
      </c>
      <c r="D256" t="s">
        <v>1612</v>
      </c>
      <c r="E256" t="s">
        <v>5800</v>
      </c>
      <c r="F256" t="s">
        <v>202</v>
      </c>
      <c r="G256" s="9">
        <v>1</v>
      </c>
      <c r="H256" s="8">
        <v>47.532299999999999</v>
      </c>
      <c r="I256" s="8">
        <v>44.16</v>
      </c>
      <c r="J256" s="8">
        <v>47.53</v>
      </c>
      <c r="K256" t="s">
        <v>106</v>
      </c>
      <c r="L256" s="1">
        <v>45427</v>
      </c>
      <c r="M256">
        <v>5</v>
      </c>
      <c r="N256">
        <v>2024</v>
      </c>
    </row>
    <row r="257" spans="1:14" x14ac:dyDescent="0.25">
      <c r="A257" t="s">
        <v>5793</v>
      </c>
      <c r="B257" t="s">
        <v>2934</v>
      </c>
      <c r="C257" t="s">
        <v>482</v>
      </c>
      <c r="D257" t="s">
        <v>359</v>
      </c>
      <c r="E257" t="s">
        <v>1767</v>
      </c>
      <c r="F257" t="s">
        <v>202</v>
      </c>
      <c r="G257" s="9">
        <v>3</v>
      </c>
      <c r="H257" s="8">
        <v>61.277700000000003</v>
      </c>
      <c r="I257" s="8">
        <v>82.56</v>
      </c>
      <c r="J257" s="8">
        <v>183.83</v>
      </c>
      <c r="K257" t="s">
        <v>106</v>
      </c>
      <c r="L257" s="1">
        <v>45427</v>
      </c>
      <c r="M257">
        <v>5</v>
      </c>
      <c r="N257">
        <v>2024</v>
      </c>
    </row>
    <row r="258" spans="1:14" x14ac:dyDescent="0.25">
      <c r="A258" t="s">
        <v>5793</v>
      </c>
      <c r="B258" t="s">
        <v>2934</v>
      </c>
      <c r="C258" t="s">
        <v>496</v>
      </c>
      <c r="D258" t="s">
        <v>304</v>
      </c>
      <c r="E258" t="s">
        <v>2775</v>
      </c>
      <c r="F258" t="s">
        <v>202</v>
      </c>
      <c r="G258" s="9">
        <v>1</v>
      </c>
      <c r="H258" s="8">
        <v>36.171300000000002</v>
      </c>
      <c r="I258" s="8">
        <v>37.76</v>
      </c>
      <c r="J258" s="8">
        <v>36.17</v>
      </c>
      <c r="K258" t="s">
        <v>106</v>
      </c>
      <c r="L258" s="1">
        <v>45427</v>
      </c>
      <c r="M258">
        <v>5</v>
      </c>
      <c r="N258">
        <v>2024</v>
      </c>
    </row>
    <row r="259" spans="1:14" x14ac:dyDescent="0.25">
      <c r="A259" t="s">
        <v>5793</v>
      </c>
      <c r="B259" t="s">
        <v>2934</v>
      </c>
      <c r="C259" t="s">
        <v>2997</v>
      </c>
      <c r="D259" t="s">
        <v>1593</v>
      </c>
      <c r="E259" t="s">
        <v>5801</v>
      </c>
      <c r="F259" t="s">
        <v>202</v>
      </c>
      <c r="G259" s="9">
        <v>3</v>
      </c>
      <c r="H259" s="8">
        <v>24.6233</v>
      </c>
      <c r="I259" s="8">
        <v>63.36</v>
      </c>
      <c r="J259" s="8">
        <v>73.87</v>
      </c>
      <c r="K259" t="s">
        <v>106</v>
      </c>
      <c r="L259" s="1">
        <v>45427</v>
      </c>
      <c r="M259">
        <v>5</v>
      </c>
      <c r="N259">
        <v>2024</v>
      </c>
    </row>
    <row r="260" spans="1:14" x14ac:dyDescent="0.25">
      <c r="A260" t="s">
        <v>5793</v>
      </c>
      <c r="B260" t="s">
        <v>2934</v>
      </c>
      <c r="C260" t="s">
        <v>460</v>
      </c>
      <c r="D260" t="s">
        <v>266</v>
      </c>
      <c r="E260" t="s">
        <v>3019</v>
      </c>
      <c r="F260" t="s">
        <v>1638</v>
      </c>
      <c r="G260" s="9">
        <v>2</v>
      </c>
      <c r="H260" s="8">
        <v>26.321999999999999</v>
      </c>
      <c r="I260" s="8">
        <v>50.56</v>
      </c>
      <c r="J260" s="8">
        <v>52.64</v>
      </c>
      <c r="K260" t="s">
        <v>106</v>
      </c>
      <c r="L260" s="1">
        <v>45427</v>
      </c>
      <c r="M260">
        <v>5</v>
      </c>
      <c r="N260">
        <v>2024</v>
      </c>
    </row>
    <row r="261" spans="1:14" x14ac:dyDescent="0.25">
      <c r="A261" t="s">
        <v>5793</v>
      </c>
      <c r="B261" t="s">
        <v>2934</v>
      </c>
      <c r="C261" t="s">
        <v>598</v>
      </c>
      <c r="D261" t="s">
        <v>236</v>
      </c>
      <c r="E261" t="s">
        <v>2815</v>
      </c>
      <c r="F261" t="s">
        <v>202</v>
      </c>
      <c r="G261" s="9">
        <v>2</v>
      </c>
      <c r="H261" s="8">
        <v>23.064900000000002</v>
      </c>
      <c r="I261" s="8">
        <v>24.96</v>
      </c>
      <c r="J261" s="8">
        <v>46.13</v>
      </c>
      <c r="K261" t="s">
        <v>106</v>
      </c>
      <c r="L261" s="1">
        <v>45427</v>
      </c>
      <c r="M261">
        <v>5</v>
      </c>
      <c r="N261">
        <v>2024</v>
      </c>
    </row>
    <row r="262" spans="1:14" x14ac:dyDescent="0.25">
      <c r="A262" t="s">
        <v>5793</v>
      </c>
      <c r="B262" t="s">
        <v>2934</v>
      </c>
      <c r="C262" t="s">
        <v>4743</v>
      </c>
      <c r="D262" t="s">
        <v>4996</v>
      </c>
      <c r="E262" t="s">
        <v>4997</v>
      </c>
      <c r="F262" t="s">
        <v>202</v>
      </c>
      <c r="G262" s="9">
        <v>1</v>
      </c>
      <c r="H262" s="8">
        <v>154.2852</v>
      </c>
      <c r="I262" s="8">
        <v>79.2</v>
      </c>
      <c r="J262" s="8">
        <v>154.29</v>
      </c>
      <c r="K262" t="s">
        <v>106</v>
      </c>
      <c r="L262" s="1">
        <v>45427</v>
      </c>
      <c r="M262">
        <v>5</v>
      </c>
      <c r="N262">
        <v>2024</v>
      </c>
    </row>
    <row r="263" spans="1:14" x14ac:dyDescent="0.25">
      <c r="A263" t="s">
        <v>5793</v>
      </c>
      <c r="B263" t="s">
        <v>2934</v>
      </c>
      <c r="C263" t="s">
        <v>4744</v>
      </c>
      <c r="D263" t="s">
        <v>4998</v>
      </c>
      <c r="E263" t="s">
        <v>5802</v>
      </c>
      <c r="F263" t="s">
        <v>202</v>
      </c>
      <c r="G263" s="9">
        <v>1</v>
      </c>
      <c r="H263" s="8">
        <v>54.9193</v>
      </c>
      <c r="I263" s="8">
        <v>79.2</v>
      </c>
      <c r="J263" s="8">
        <v>54.92</v>
      </c>
      <c r="K263" t="s">
        <v>106</v>
      </c>
      <c r="L263" s="1">
        <v>45427</v>
      </c>
      <c r="M263">
        <v>5</v>
      </c>
      <c r="N263">
        <v>2024</v>
      </c>
    </row>
    <row r="264" spans="1:14" x14ac:dyDescent="0.25">
      <c r="A264" t="s">
        <v>5793</v>
      </c>
      <c r="B264" t="s">
        <v>2934</v>
      </c>
      <c r="C264" t="s">
        <v>559</v>
      </c>
      <c r="D264" t="s">
        <v>418</v>
      </c>
      <c r="E264" t="s">
        <v>3772</v>
      </c>
      <c r="F264" t="s">
        <v>202</v>
      </c>
      <c r="G264" s="9">
        <v>3</v>
      </c>
      <c r="H264" s="8">
        <v>177.6617</v>
      </c>
      <c r="I264" s="8">
        <v>319.36</v>
      </c>
      <c r="J264" s="8">
        <v>532.99</v>
      </c>
      <c r="K264" t="s">
        <v>106</v>
      </c>
      <c r="L264" s="1">
        <v>45427</v>
      </c>
      <c r="M264">
        <v>5</v>
      </c>
      <c r="N264">
        <v>2024</v>
      </c>
    </row>
    <row r="265" spans="1:14" x14ac:dyDescent="0.25">
      <c r="A265" t="s">
        <v>5793</v>
      </c>
      <c r="B265" t="s">
        <v>2934</v>
      </c>
      <c r="C265" t="s">
        <v>537</v>
      </c>
      <c r="D265" t="s">
        <v>416</v>
      </c>
      <c r="E265" t="s">
        <v>3047</v>
      </c>
      <c r="F265" t="s">
        <v>202</v>
      </c>
      <c r="G265" s="9">
        <v>2</v>
      </c>
      <c r="H265" s="8">
        <v>200.25899999999999</v>
      </c>
      <c r="I265" s="8">
        <v>319.36</v>
      </c>
      <c r="J265" s="8">
        <v>400.52</v>
      </c>
      <c r="K265" t="s">
        <v>106</v>
      </c>
      <c r="L265" s="1">
        <v>45427</v>
      </c>
      <c r="M265">
        <v>5</v>
      </c>
      <c r="N265">
        <v>2024</v>
      </c>
    </row>
    <row r="266" spans="1:14" x14ac:dyDescent="0.25">
      <c r="A266" t="s">
        <v>5793</v>
      </c>
      <c r="B266" t="s">
        <v>2934</v>
      </c>
      <c r="C266" t="s">
        <v>486</v>
      </c>
      <c r="D266" t="s">
        <v>318</v>
      </c>
      <c r="E266" t="s">
        <v>2824</v>
      </c>
      <c r="F266" t="s">
        <v>1659</v>
      </c>
      <c r="G266" s="9">
        <v>1</v>
      </c>
      <c r="H266" s="8">
        <v>2.4156</v>
      </c>
      <c r="I266" s="8">
        <v>3.2</v>
      </c>
      <c r="J266" s="8">
        <v>2.42</v>
      </c>
      <c r="K266" t="s">
        <v>106</v>
      </c>
      <c r="L266" s="1">
        <v>45427</v>
      </c>
      <c r="M266">
        <v>5</v>
      </c>
      <c r="N266">
        <v>2024</v>
      </c>
    </row>
    <row r="267" spans="1:14" x14ac:dyDescent="0.25">
      <c r="A267" t="s">
        <v>5793</v>
      </c>
      <c r="B267" t="s">
        <v>2934</v>
      </c>
      <c r="C267" t="s">
        <v>569</v>
      </c>
      <c r="D267" t="s">
        <v>421</v>
      </c>
      <c r="E267" t="s">
        <v>3085</v>
      </c>
      <c r="F267" t="s">
        <v>202</v>
      </c>
      <c r="G267" s="9">
        <v>3</v>
      </c>
      <c r="H267" s="8">
        <v>23.3765</v>
      </c>
      <c r="I267" s="8">
        <v>37.76</v>
      </c>
      <c r="J267" s="8">
        <v>70.13</v>
      </c>
      <c r="K267" t="s">
        <v>106</v>
      </c>
      <c r="L267" s="1">
        <v>45427</v>
      </c>
      <c r="M267">
        <v>5</v>
      </c>
      <c r="N267">
        <v>2024</v>
      </c>
    </row>
    <row r="268" spans="1:14" x14ac:dyDescent="0.25">
      <c r="A268" t="s">
        <v>5793</v>
      </c>
      <c r="B268" t="s">
        <v>2934</v>
      </c>
      <c r="C268" t="s">
        <v>448</v>
      </c>
      <c r="D268" t="s">
        <v>419</v>
      </c>
      <c r="E268" t="s">
        <v>2998</v>
      </c>
      <c r="F268" t="s">
        <v>202</v>
      </c>
      <c r="G268" s="9">
        <v>3</v>
      </c>
      <c r="H268" s="8">
        <v>23.3765</v>
      </c>
      <c r="I268" s="8">
        <v>37.76</v>
      </c>
      <c r="J268" s="8">
        <v>70.13</v>
      </c>
      <c r="K268" t="s">
        <v>106</v>
      </c>
      <c r="L268" s="1">
        <v>45427</v>
      </c>
      <c r="M268">
        <v>5</v>
      </c>
      <c r="N268">
        <v>2024</v>
      </c>
    </row>
    <row r="269" spans="1:14" x14ac:dyDescent="0.25">
      <c r="A269" t="s">
        <v>5793</v>
      </c>
      <c r="B269" t="s">
        <v>2934</v>
      </c>
      <c r="C269" t="s">
        <v>481</v>
      </c>
      <c r="D269" t="s">
        <v>374</v>
      </c>
      <c r="E269" t="s">
        <v>2896</v>
      </c>
      <c r="F269" t="s">
        <v>1603</v>
      </c>
      <c r="G269" s="9">
        <v>3</v>
      </c>
      <c r="H269" s="8">
        <v>72.545199999999994</v>
      </c>
      <c r="I269" s="8">
        <v>63.36</v>
      </c>
      <c r="J269" s="8">
        <v>217.64</v>
      </c>
      <c r="K269" t="s">
        <v>106</v>
      </c>
      <c r="L269" s="1">
        <v>45427</v>
      </c>
      <c r="M269">
        <v>5</v>
      </c>
      <c r="N269">
        <v>2024</v>
      </c>
    </row>
    <row r="270" spans="1:14" x14ac:dyDescent="0.25">
      <c r="A270" t="s">
        <v>5793</v>
      </c>
      <c r="B270" t="s">
        <v>2934</v>
      </c>
      <c r="C270" t="s">
        <v>2872</v>
      </c>
      <c r="D270" t="s">
        <v>1728</v>
      </c>
      <c r="E270" t="s">
        <v>2767</v>
      </c>
      <c r="F270" t="s">
        <v>202</v>
      </c>
      <c r="G270" s="9">
        <v>3</v>
      </c>
      <c r="H270" s="8">
        <v>10.129799999999999</v>
      </c>
      <c r="I270" s="8">
        <v>16</v>
      </c>
      <c r="J270" s="8">
        <v>30.39</v>
      </c>
      <c r="K270" t="s">
        <v>106</v>
      </c>
      <c r="L270" s="1">
        <v>45427</v>
      </c>
      <c r="M270">
        <v>5</v>
      </c>
      <c r="N270">
        <v>2024</v>
      </c>
    </row>
    <row r="271" spans="1:14" x14ac:dyDescent="0.25">
      <c r="A271" t="s">
        <v>5793</v>
      </c>
      <c r="B271" t="s">
        <v>2934</v>
      </c>
      <c r="C271" t="s">
        <v>2736</v>
      </c>
      <c r="D271" t="s">
        <v>202</v>
      </c>
      <c r="E271" t="s">
        <v>3051</v>
      </c>
      <c r="F271" t="s">
        <v>202</v>
      </c>
      <c r="G271" s="9">
        <v>1</v>
      </c>
      <c r="H271" s="8">
        <v>0</v>
      </c>
      <c r="I271" s="8">
        <v>0</v>
      </c>
      <c r="J271" s="8">
        <v>0</v>
      </c>
      <c r="K271" t="s">
        <v>106</v>
      </c>
      <c r="L271" s="1">
        <v>45427</v>
      </c>
      <c r="M271">
        <v>5</v>
      </c>
      <c r="N271">
        <v>2024</v>
      </c>
    </row>
    <row r="272" spans="1:14" x14ac:dyDescent="0.25">
      <c r="A272" t="s">
        <v>5793</v>
      </c>
      <c r="B272" t="s">
        <v>2934</v>
      </c>
      <c r="C272" t="s">
        <v>2736</v>
      </c>
      <c r="D272" t="s">
        <v>202</v>
      </c>
      <c r="E272" t="s">
        <v>5803</v>
      </c>
      <c r="F272" t="s">
        <v>202</v>
      </c>
      <c r="G272" s="9">
        <v>1</v>
      </c>
      <c r="H272" s="8">
        <v>0</v>
      </c>
      <c r="I272" s="8">
        <v>150</v>
      </c>
      <c r="J272" s="8">
        <v>0</v>
      </c>
      <c r="K272" t="s">
        <v>106</v>
      </c>
      <c r="L272" s="1">
        <v>45427</v>
      </c>
      <c r="M272">
        <v>5</v>
      </c>
      <c r="N272">
        <v>2024</v>
      </c>
    </row>
    <row r="273" spans="1:14" x14ac:dyDescent="0.25">
      <c r="A273" t="s">
        <v>5793</v>
      </c>
      <c r="B273" t="s">
        <v>2934</v>
      </c>
      <c r="C273" t="s">
        <v>516</v>
      </c>
      <c r="D273" t="s">
        <v>124</v>
      </c>
      <c r="E273" t="s">
        <v>125</v>
      </c>
      <c r="F273" t="s">
        <v>202</v>
      </c>
      <c r="G273" s="9">
        <v>1</v>
      </c>
      <c r="H273" s="8">
        <v>130.90860000000001</v>
      </c>
      <c r="I273" s="8">
        <v>299</v>
      </c>
      <c r="J273" s="8">
        <v>130.91</v>
      </c>
      <c r="K273" t="s">
        <v>106</v>
      </c>
      <c r="L273" s="1">
        <v>45427</v>
      </c>
      <c r="M273">
        <v>5</v>
      </c>
      <c r="N273">
        <v>2024</v>
      </c>
    </row>
    <row r="274" spans="1:14" x14ac:dyDescent="0.25">
      <c r="A274" t="s">
        <v>5793</v>
      </c>
      <c r="B274" t="s">
        <v>2934</v>
      </c>
      <c r="C274" t="s">
        <v>538</v>
      </c>
      <c r="D274" t="s">
        <v>195</v>
      </c>
      <c r="E274" t="s">
        <v>196</v>
      </c>
      <c r="F274" t="s">
        <v>202</v>
      </c>
      <c r="G274" s="9">
        <v>1</v>
      </c>
      <c r="H274" s="8">
        <v>121.55800000000001</v>
      </c>
      <c r="I274" s="8">
        <v>0</v>
      </c>
      <c r="J274" s="8">
        <v>121.56</v>
      </c>
      <c r="K274" t="s">
        <v>106</v>
      </c>
      <c r="L274" s="1">
        <v>45427</v>
      </c>
      <c r="M274">
        <v>5</v>
      </c>
      <c r="N274">
        <v>2024</v>
      </c>
    </row>
    <row r="275" spans="1:14" x14ac:dyDescent="0.25">
      <c r="A275" t="s">
        <v>5804</v>
      </c>
      <c r="B275" t="s">
        <v>2929</v>
      </c>
      <c r="C275" t="s">
        <v>561</v>
      </c>
      <c r="D275" t="s">
        <v>246</v>
      </c>
      <c r="E275" t="s">
        <v>2753</v>
      </c>
      <c r="F275" t="s">
        <v>202</v>
      </c>
      <c r="G275" s="9">
        <v>1</v>
      </c>
      <c r="H275" s="8">
        <v>13.2</v>
      </c>
      <c r="I275" s="8">
        <v>24.17</v>
      </c>
      <c r="J275" s="8">
        <v>13.2</v>
      </c>
      <c r="K275" t="s">
        <v>109</v>
      </c>
      <c r="L275" s="1">
        <v>45427</v>
      </c>
      <c r="M275">
        <v>5</v>
      </c>
      <c r="N275">
        <v>2024</v>
      </c>
    </row>
    <row r="276" spans="1:14" x14ac:dyDescent="0.25">
      <c r="A276" t="s">
        <v>5804</v>
      </c>
      <c r="B276" t="s">
        <v>2929</v>
      </c>
      <c r="C276" t="s">
        <v>2724</v>
      </c>
      <c r="D276" t="s">
        <v>202</v>
      </c>
      <c r="E276" t="s">
        <v>2723</v>
      </c>
      <c r="F276" t="s">
        <v>202</v>
      </c>
      <c r="G276" s="9">
        <v>1</v>
      </c>
      <c r="H276" s="8">
        <v>0</v>
      </c>
      <c r="I276" s="8">
        <v>8.33</v>
      </c>
      <c r="J276" s="8">
        <v>0</v>
      </c>
      <c r="K276" t="s">
        <v>109</v>
      </c>
      <c r="L276" s="1">
        <v>45427</v>
      </c>
      <c r="M276">
        <v>5</v>
      </c>
      <c r="N276">
        <v>2024</v>
      </c>
    </row>
    <row r="277" spans="1:14" x14ac:dyDescent="0.25">
      <c r="A277" t="s">
        <v>5805</v>
      </c>
      <c r="B277" t="s">
        <v>2722</v>
      </c>
      <c r="C277" t="s">
        <v>2763</v>
      </c>
      <c r="D277" t="s">
        <v>1907</v>
      </c>
      <c r="E277" t="s">
        <v>5806</v>
      </c>
      <c r="F277" t="s">
        <v>202</v>
      </c>
      <c r="G277" s="9">
        <v>1</v>
      </c>
      <c r="H277" s="8">
        <v>0</v>
      </c>
      <c r="I277" s="8">
        <v>544.63</v>
      </c>
      <c r="J277" s="8">
        <v>0</v>
      </c>
      <c r="K277" t="s">
        <v>106</v>
      </c>
      <c r="L277" s="1">
        <v>45427</v>
      </c>
      <c r="M277">
        <v>5</v>
      </c>
      <c r="N277">
        <v>2024</v>
      </c>
    </row>
    <row r="278" spans="1:14" x14ac:dyDescent="0.25">
      <c r="A278" t="s">
        <v>5805</v>
      </c>
      <c r="B278" t="s">
        <v>2722</v>
      </c>
      <c r="C278" t="s">
        <v>3756</v>
      </c>
      <c r="D278" t="s">
        <v>3757</v>
      </c>
      <c r="E278" t="s">
        <v>287</v>
      </c>
      <c r="F278" t="s">
        <v>202</v>
      </c>
      <c r="G278" s="9">
        <v>1</v>
      </c>
      <c r="H278" s="8">
        <v>150</v>
      </c>
      <c r="I278" s="8">
        <v>0</v>
      </c>
      <c r="J278" s="8">
        <v>150</v>
      </c>
      <c r="K278" t="s">
        <v>106</v>
      </c>
      <c r="L278" s="1">
        <v>45427</v>
      </c>
      <c r="M278">
        <v>5</v>
      </c>
      <c r="N278">
        <v>2024</v>
      </c>
    </row>
    <row r="279" spans="1:14" x14ac:dyDescent="0.25">
      <c r="A279" t="s">
        <v>5805</v>
      </c>
      <c r="B279" t="s">
        <v>2722</v>
      </c>
      <c r="C279" t="s">
        <v>3758</v>
      </c>
      <c r="D279" t="s">
        <v>3759</v>
      </c>
      <c r="E279" t="s">
        <v>289</v>
      </c>
      <c r="F279" t="s">
        <v>202</v>
      </c>
      <c r="G279" s="9">
        <v>1</v>
      </c>
      <c r="H279" s="8">
        <v>85.5</v>
      </c>
      <c r="I279" s="8">
        <v>0</v>
      </c>
      <c r="J279" s="8">
        <v>85.5</v>
      </c>
      <c r="K279" t="s">
        <v>106</v>
      </c>
      <c r="L279" s="1">
        <v>45427</v>
      </c>
      <c r="M279">
        <v>5</v>
      </c>
      <c r="N279">
        <v>2024</v>
      </c>
    </row>
    <row r="280" spans="1:14" x14ac:dyDescent="0.25">
      <c r="A280" t="s">
        <v>5805</v>
      </c>
      <c r="B280" t="s">
        <v>2722</v>
      </c>
      <c r="C280" t="s">
        <v>2803</v>
      </c>
      <c r="D280" t="s">
        <v>1908</v>
      </c>
      <c r="E280" t="s">
        <v>5807</v>
      </c>
      <c r="F280" t="s">
        <v>2802</v>
      </c>
      <c r="G280" s="9">
        <v>1</v>
      </c>
      <c r="H280" s="8">
        <v>0</v>
      </c>
      <c r="I280" s="8">
        <v>271.07</v>
      </c>
      <c r="J280" s="8">
        <v>0</v>
      </c>
      <c r="K280" t="s">
        <v>106</v>
      </c>
      <c r="L280" s="1">
        <v>45427</v>
      </c>
      <c r="M280">
        <v>5</v>
      </c>
      <c r="N280">
        <v>2024</v>
      </c>
    </row>
    <row r="281" spans="1:14" x14ac:dyDescent="0.25">
      <c r="A281" t="s">
        <v>5805</v>
      </c>
      <c r="B281" t="s">
        <v>2722</v>
      </c>
      <c r="C281" t="s">
        <v>568</v>
      </c>
      <c r="D281" t="s">
        <v>116</v>
      </c>
      <c r="E281" t="s">
        <v>117</v>
      </c>
      <c r="F281" t="s">
        <v>202</v>
      </c>
      <c r="G281" s="9">
        <v>1</v>
      </c>
      <c r="H281" s="8">
        <v>80</v>
      </c>
      <c r="I281" s="8">
        <v>0</v>
      </c>
      <c r="J281" s="8">
        <v>80</v>
      </c>
      <c r="K281" t="s">
        <v>106</v>
      </c>
      <c r="L281" s="1">
        <v>45427</v>
      </c>
      <c r="M281">
        <v>5</v>
      </c>
      <c r="N281">
        <v>2024</v>
      </c>
    </row>
    <row r="282" spans="1:14" x14ac:dyDescent="0.25">
      <c r="A282" t="s">
        <v>5805</v>
      </c>
      <c r="B282" t="s">
        <v>2722</v>
      </c>
      <c r="C282" t="s">
        <v>602</v>
      </c>
      <c r="D282" t="s">
        <v>232</v>
      </c>
      <c r="E282" t="s">
        <v>233</v>
      </c>
      <c r="F282" t="s">
        <v>202</v>
      </c>
      <c r="G282" s="9">
        <v>1</v>
      </c>
      <c r="H282" s="8">
        <v>18</v>
      </c>
      <c r="I282" s="8">
        <v>0</v>
      </c>
      <c r="J282" s="8">
        <v>18</v>
      </c>
      <c r="K282" t="s">
        <v>106</v>
      </c>
      <c r="L282" s="1">
        <v>45427</v>
      </c>
      <c r="M282">
        <v>5</v>
      </c>
      <c r="N282">
        <v>2024</v>
      </c>
    </row>
    <row r="283" spans="1:14" x14ac:dyDescent="0.25">
      <c r="A283" t="s">
        <v>5805</v>
      </c>
      <c r="B283" t="s">
        <v>2722</v>
      </c>
      <c r="C283" t="s">
        <v>519</v>
      </c>
      <c r="D283" t="s">
        <v>254</v>
      </c>
      <c r="E283" t="s">
        <v>5808</v>
      </c>
      <c r="F283" t="s">
        <v>202</v>
      </c>
      <c r="G283" s="9">
        <v>1</v>
      </c>
      <c r="H283" s="8">
        <v>8.5</v>
      </c>
      <c r="I283" s="8">
        <v>32.229999999999997</v>
      </c>
      <c r="J283" s="8">
        <v>8.5</v>
      </c>
      <c r="K283" t="s">
        <v>106</v>
      </c>
      <c r="L283" s="1">
        <v>45427</v>
      </c>
      <c r="M283">
        <v>5</v>
      </c>
      <c r="N283">
        <v>2024</v>
      </c>
    </row>
    <row r="284" spans="1:14" x14ac:dyDescent="0.25">
      <c r="A284" t="s">
        <v>5805</v>
      </c>
      <c r="B284" t="s">
        <v>2722</v>
      </c>
      <c r="C284" t="s">
        <v>2724</v>
      </c>
      <c r="D284" t="s">
        <v>202</v>
      </c>
      <c r="E284" t="s">
        <v>2760</v>
      </c>
      <c r="F284" t="s">
        <v>202</v>
      </c>
      <c r="G284" s="9">
        <v>1</v>
      </c>
      <c r="H284" s="8">
        <v>0</v>
      </c>
      <c r="I284" s="8">
        <v>68.28</v>
      </c>
      <c r="J284" s="8">
        <v>0</v>
      </c>
      <c r="K284" t="s">
        <v>106</v>
      </c>
      <c r="L284" s="1">
        <v>45427</v>
      </c>
      <c r="M284">
        <v>5</v>
      </c>
      <c r="N284">
        <v>2024</v>
      </c>
    </row>
    <row r="285" spans="1:14" x14ac:dyDescent="0.25">
      <c r="A285" t="s">
        <v>5809</v>
      </c>
      <c r="B285" t="s">
        <v>2722</v>
      </c>
      <c r="C285" t="s">
        <v>2891</v>
      </c>
      <c r="D285" t="s">
        <v>2053</v>
      </c>
      <c r="E285" t="s">
        <v>5810</v>
      </c>
      <c r="F285" t="s">
        <v>202</v>
      </c>
      <c r="G285" s="9">
        <v>1</v>
      </c>
      <c r="H285" s="8">
        <v>0</v>
      </c>
      <c r="I285" s="8">
        <v>604.16999999999996</v>
      </c>
      <c r="J285" s="8">
        <v>0</v>
      </c>
      <c r="K285" t="s">
        <v>109</v>
      </c>
      <c r="L285" s="1">
        <v>45427</v>
      </c>
      <c r="M285">
        <v>5</v>
      </c>
      <c r="N285">
        <v>2024</v>
      </c>
    </row>
    <row r="286" spans="1:14" x14ac:dyDescent="0.25">
      <c r="A286" t="s">
        <v>5809</v>
      </c>
      <c r="B286" t="s">
        <v>2722</v>
      </c>
      <c r="C286" t="s">
        <v>462</v>
      </c>
      <c r="D286" t="s">
        <v>272</v>
      </c>
      <c r="E286" t="s">
        <v>2740</v>
      </c>
      <c r="F286" t="s">
        <v>1672</v>
      </c>
      <c r="G286" s="9">
        <v>1</v>
      </c>
      <c r="H286" s="8">
        <v>100.14</v>
      </c>
      <c r="I286" s="8">
        <v>0</v>
      </c>
      <c r="J286" s="8">
        <v>100.14</v>
      </c>
      <c r="K286" t="s">
        <v>109</v>
      </c>
      <c r="L286" s="1">
        <v>45427</v>
      </c>
      <c r="M286">
        <v>5</v>
      </c>
      <c r="N286">
        <v>2024</v>
      </c>
    </row>
    <row r="287" spans="1:14" x14ac:dyDescent="0.25">
      <c r="A287" t="s">
        <v>5809</v>
      </c>
      <c r="B287" t="s">
        <v>2722</v>
      </c>
      <c r="C287" t="s">
        <v>463</v>
      </c>
      <c r="D287" t="s">
        <v>274</v>
      </c>
      <c r="E287" t="s">
        <v>2741</v>
      </c>
      <c r="F287" t="s">
        <v>1672</v>
      </c>
      <c r="G287" s="9">
        <v>1</v>
      </c>
      <c r="H287" s="8">
        <v>58.37</v>
      </c>
      <c r="I287" s="8">
        <v>0</v>
      </c>
      <c r="J287" s="8">
        <v>58.37</v>
      </c>
      <c r="K287" t="s">
        <v>109</v>
      </c>
      <c r="L287" s="1">
        <v>45427</v>
      </c>
      <c r="M287">
        <v>5</v>
      </c>
      <c r="N287">
        <v>2024</v>
      </c>
    </row>
    <row r="288" spans="1:14" x14ac:dyDescent="0.25">
      <c r="A288" t="s">
        <v>5809</v>
      </c>
      <c r="B288" t="s">
        <v>2722</v>
      </c>
      <c r="C288" t="s">
        <v>464</v>
      </c>
      <c r="D288" t="s">
        <v>276</v>
      </c>
      <c r="E288" t="s">
        <v>2742</v>
      </c>
      <c r="F288" t="s">
        <v>1672</v>
      </c>
      <c r="G288" s="9">
        <v>1</v>
      </c>
      <c r="H288" s="8">
        <v>81.17</v>
      </c>
      <c r="I288" s="8">
        <v>0</v>
      </c>
      <c r="J288" s="8">
        <v>81.17</v>
      </c>
      <c r="K288" t="s">
        <v>109</v>
      </c>
      <c r="L288" s="1">
        <v>45427</v>
      </c>
      <c r="M288">
        <v>5</v>
      </c>
      <c r="N288">
        <v>2024</v>
      </c>
    </row>
    <row r="289" spans="1:14" x14ac:dyDescent="0.25">
      <c r="A289" t="s">
        <v>5809</v>
      </c>
      <c r="B289" t="s">
        <v>2722</v>
      </c>
      <c r="C289" t="s">
        <v>523</v>
      </c>
      <c r="D289" t="s">
        <v>338</v>
      </c>
      <c r="E289" t="s">
        <v>339</v>
      </c>
      <c r="F289" t="s">
        <v>202</v>
      </c>
      <c r="G289" s="9">
        <v>1</v>
      </c>
      <c r="H289" s="8">
        <v>8.5</v>
      </c>
      <c r="I289" s="8">
        <v>0</v>
      </c>
      <c r="J289" s="8">
        <v>8.5</v>
      </c>
      <c r="K289" t="s">
        <v>109</v>
      </c>
      <c r="L289" s="1">
        <v>45427</v>
      </c>
      <c r="M289">
        <v>5</v>
      </c>
      <c r="N289">
        <v>2024</v>
      </c>
    </row>
    <row r="290" spans="1:14" x14ac:dyDescent="0.25">
      <c r="A290" t="s">
        <v>5809</v>
      </c>
      <c r="B290" t="s">
        <v>2722</v>
      </c>
      <c r="C290" t="s">
        <v>521</v>
      </c>
      <c r="D290" t="s">
        <v>340</v>
      </c>
      <c r="E290" t="s">
        <v>341</v>
      </c>
      <c r="F290" t="s">
        <v>202</v>
      </c>
      <c r="G290" s="9">
        <v>1</v>
      </c>
      <c r="H290" s="8">
        <v>25.5</v>
      </c>
      <c r="I290" s="8">
        <v>0</v>
      </c>
      <c r="J290" s="8">
        <v>25.5</v>
      </c>
      <c r="K290" t="s">
        <v>109</v>
      </c>
      <c r="L290" s="1">
        <v>45427</v>
      </c>
      <c r="M290">
        <v>5</v>
      </c>
      <c r="N290">
        <v>2024</v>
      </c>
    </row>
    <row r="291" spans="1:14" x14ac:dyDescent="0.25">
      <c r="A291" t="s">
        <v>5809</v>
      </c>
      <c r="B291" t="s">
        <v>2722</v>
      </c>
      <c r="C291" t="s">
        <v>525</v>
      </c>
      <c r="D291" t="s">
        <v>334</v>
      </c>
      <c r="E291" t="s">
        <v>335</v>
      </c>
      <c r="F291" t="s">
        <v>202</v>
      </c>
      <c r="G291" s="9">
        <v>1</v>
      </c>
      <c r="H291" s="8">
        <v>18.5</v>
      </c>
      <c r="I291" s="8">
        <v>0</v>
      </c>
      <c r="J291" s="8">
        <v>18.5</v>
      </c>
      <c r="K291" t="s">
        <v>109</v>
      </c>
      <c r="L291" s="1">
        <v>45427</v>
      </c>
      <c r="M291">
        <v>5</v>
      </c>
      <c r="N291">
        <v>2024</v>
      </c>
    </row>
    <row r="292" spans="1:14" x14ac:dyDescent="0.25">
      <c r="A292" t="s">
        <v>5809</v>
      </c>
      <c r="B292" t="s">
        <v>2722</v>
      </c>
      <c r="C292" t="s">
        <v>524</v>
      </c>
      <c r="D292" t="s">
        <v>332</v>
      </c>
      <c r="E292" t="s">
        <v>333</v>
      </c>
      <c r="F292" t="s">
        <v>202</v>
      </c>
      <c r="G292" s="9">
        <v>1</v>
      </c>
      <c r="H292" s="8">
        <v>20</v>
      </c>
      <c r="I292" s="8">
        <v>0</v>
      </c>
      <c r="J292" s="8">
        <v>20</v>
      </c>
      <c r="K292" t="s">
        <v>109</v>
      </c>
      <c r="L292" s="1">
        <v>45427</v>
      </c>
      <c r="M292">
        <v>5</v>
      </c>
      <c r="N292">
        <v>2024</v>
      </c>
    </row>
    <row r="293" spans="1:14" x14ac:dyDescent="0.25">
      <c r="A293" t="s">
        <v>5809</v>
      </c>
      <c r="B293" t="s">
        <v>2722</v>
      </c>
      <c r="C293" t="s">
        <v>2778</v>
      </c>
      <c r="D293" t="s">
        <v>1902</v>
      </c>
      <c r="E293" t="s">
        <v>5811</v>
      </c>
      <c r="F293" t="s">
        <v>202</v>
      </c>
      <c r="G293" s="9">
        <v>1</v>
      </c>
      <c r="H293" s="8">
        <v>0</v>
      </c>
      <c r="I293" s="8">
        <v>307.5</v>
      </c>
      <c r="J293" s="8">
        <v>0</v>
      </c>
      <c r="K293" t="s">
        <v>109</v>
      </c>
      <c r="L293" s="1">
        <v>45427</v>
      </c>
      <c r="M293">
        <v>5</v>
      </c>
      <c r="N293">
        <v>2024</v>
      </c>
    </row>
    <row r="294" spans="1:14" x14ac:dyDescent="0.25">
      <c r="A294" t="s">
        <v>5809</v>
      </c>
      <c r="B294" t="s">
        <v>2722</v>
      </c>
      <c r="C294" t="s">
        <v>517</v>
      </c>
      <c r="D294" t="s">
        <v>126</v>
      </c>
      <c r="E294" t="s">
        <v>127</v>
      </c>
      <c r="F294" t="s">
        <v>202</v>
      </c>
      <c r="G294" s="9">
        <v>1</v>
      </c>
      <c r="H294" s="8">
        <v>89.5</v>
      </c>
      <c r="I294" s="8">
        <v>0</v>
      </c>
      <c r="J294" s="8">
        <v>89.5</v>
      </c>
      <c r="K294" t="s">
        <v>109</v>
      </c>
      <c r="L294" s="1">
        <v>45427</v>
      </c>
      <c r="M294">
        <v>5</v>
      </c>
      <c r="N294">
        <v>2024</v>
      </c>
    </row>
    <row r="295" spans="1:14" x14ac:dyDescent="0.25">
      <c r="A295" t="s">
        <v>5809</v>
      </c>
      <c r="B295" t="s">
        <v>2722</v>
      </c>
      <c r="C295" t="s">
        <v>436</v>
      </c>
      <c r="D295" t="s">
        <v>303</v>
      </c>
      <c r="E295" t="s">
        <v>201</v>
      </c>
      <c r="F295" t="s">
        <v>202</v>
      </c>
      <c r="G295" s="9">
        <v>1</v>
      </c>
      <c r="H295" s="8">
        <v>9</v>
      </c>
      <c r="I295" s="8">
        <v>0</v>
      </c>
      <c r="J295" s="8">
        <v>9</v>
      </c>
      <c r="K295" t="s">
        <v>109</v>
      </c>
      <c r="L295" s="1">
        <v>45427</v>
      </c>
      <c r="M295">
        <v>5</v>
      </c>
      <c r="N295">
        <v>2024</v>
      </c>
    </row>
    <row r="296" spans="1:14" x14ac:dyDescent="0.25">
      <c r="A296" t="s">
        <v>5809</v>
      </c>
      <c r="B296" t="s">
        <v>2722</v>
      </c>
      <c r="C296" t="s">
        <v>436</v>
      </c>
      <c r="D296" t="s">
        <v>303</v>
      </c>
      <c r="E296" t="s">
        <v>5812</v>
      </c>
      <c r="F296" t="s">
        <v>202</v>
      </c>
      <c r="G296" s="9">
        <v>1</v>
      </c>
      <c r="H296" s="8">
        <v>9</v>
      </c>
      <c r="I296" s="8">
        <v>37.5</v>
      </c>
      <c r="J296" s="8">
        <v>9</v>
      </c>
      <c r="K296" t="s">
        <v>109</v>
      </c>
      <c r="L296" s="1">
        <v>45427</v>
      </c>
      <c r="M296">
        <v>5</v>
      </c>
      <c r="N296">
        <v>2024</v>
      </c>
    </row>
    <row r="297" spans="1:14" x14ac:dyDescent="0.25">
      <c r="A297" t="s">
        <v>5809</v>
      </c>
      <c r="B297" t="s">
        <v>2722</v>
      </c>
      <c r="C297" t="s">
        <v>2724</v>
      </c>
      <c r="D297" t="s">
        <v>202</v>
      </c>
      <c r="E297" t="s">
        <v>2723</v>
      </c>
      <c r="F297" t="s">
        <v>202</v>
      </c>
      <c r="G297" s="9">
        <v>1</v>
      </c>
      <c r="H297" s="8">
        <v>0</v>
      </c>
      <c r="I297" s="8">
        <v>8.33</v>
      </c>
      <c r="J297" s="8">
        <v>0</v>
      </c>
      <c r="K297" t="s">
        <v>109</v>
      </c>
      <c r="L297" s="1">
        <v>45427</v>
      </c>
      <c r="M297">
        <v>5</v>
      </c>
      <c r="N297">
        <v>2024</v>
      </c>
    </row>
    <row r="298" spans="1:14" x14ac:dyDescent="0.25">
      <c r="A298" t="s">
        <v>5813</v>
      </c>
      <c r="B298" t="s">
        <v>2934</v>
      </c>
      <c r="C298" t="s">
        <v>513</v>
      </c>
      <c r="D298" t="s">
        <v>299</v>
      </c>
      <c r="E298" t="s">
        <v>2747</v>
      </c>
      <c r="F298" t="s">
        <v>202</v>
      </c>
      <c r="G298" s="9">
        <v>1</v>
      </c>
      <c r="H298" s="8">
        <v>3.71</v>
      </c>
      <c r="I298" s="8">
        <v>13.22</v>
      </c>
      <c r="J298" s="8">
        <v>3.71</v>
      </c>
      <c r="K298" t="s">
        <v>106</v>
      </c>
      <c r="L298" s="1">
        <v>45427</v>
      </c>
      <c r="M298">
        <v>5</v>
      </c>
      <c r="N298">
        <v>2024</v>
      </c>
    </row>
    <row r="299" spans="1:14" x14ac:dyDescent="0.25">
      <c r="A299" t="s">
        <v>5813</v>
      </c>
      <c r="B299" t="s">
        <v>2934</v>
      </c>
      <c r="C299" t="s">
        <v>2724</v>
      </c>
      <c r="D299" t="s">
        <v>202</v>
      </c>
      <c r="E299" t="s">
        <v>2760</v>
      </c>
      <c r="F299" t="s">
        <v>202</v>
      </c>
      <c r="G299" s="9">
        <v>1</v>
      </c>
      <c r="H299" s="8">
        <v>0</v>
      </c>
      <c r="I299" s="8">
        <v>8.8800000000000008</v>
      </c>
      <c r="J299" s="8">
        <v>0</v>
      </c>
      <c r="K299" t="s">
        <v>106</v>
      </c>
      <c r="L299" s="1">
        <v>45427</v>
      </c>
      <c r="M299">
        <v>5</v>
      </c>
      <c r="N299">
        <v>2024</v>
      </c>
    </row>
    <row r="300" spans="1:14" x14ac:dyDescent="0.25">
      <c r="A300" t="s">
        <v>5814</v>
      </c>
      <c r="B300" t="s">
        <v>2722</v>
      </c>
      <c r="C300" t="s">
        <v>2736</v>
      </c>
      <c r="D300" t="s">
        <v>202</v>
      </c>
      <c r="E300" t="s">
        <v>5815</v>
      </c>
      <c r="F300" t="s">
        <v>202</v>
      </c>
      <c r="G300" s="9">
        <v>1</v>
      </c>
      <c r="H300" s="8">
        <v>0</v>
      </c>
      <c r="I300" s="8">
        <v>0</v>
      </c>
      <c r="J300" s="8">
        <v>0</v>
      </c>
      <c r="K300" t="s">
        <v>106</v>
      </c>
      <c r="L300" s="1">
        <v>45427</v>
      </c>
      <c r="M300">
        <v>5</v>
      </c>
      <c r="N300">
        <v>2024</v>
      </c>
    </row>
    <row r="301" spans="1:14" x14ac:dyDescent="0.25">
      <c r="A301" t="s">
        <v>5814</v>
      </c>
      <c r="B301" t="s">
        <v>2722</v>
      </c>
      <c r="C301" t="s">
        <v>2736</v>
      </c>
      <c r="D301" t="s">
        <v>202</v>
      </c>
      <c r="E301" t="s">
        <v>5816</v>
      </c>
      <c r="F301" t="s">
        <v>202</v>
      </c>
      <c r="G301" s="9">
        <v>1</v>
      </c>
      <c r="H301" s="8">
        <v>0</v>
      </c>
      <c r="I301" s="8">
        <v>0</v>
      </c>
      <c r="J301" s="8">
        <v>0</v>
      </c>
      <c r="K301" t="s">
        <v>106</v>
      </c>
      <c r="L301" s="1">
        <v>45427</v>
      </c>
      <c r="M301">
        <v>5</v>
      </c>
      <c r="N301">
        <v>2024</v>
      </c>
    </row>
    <row r="302" spans="1:14" x14ac:dyDescent="0.25">
      <c r="A302" t="s">
        <v>5817</v>
      </c>
      <c r="B302" t="s">
        <v>2722</v>
      </c>
      <c r="C302" t="s">
        <v>2956</v>
      </c>
      <c r="D302" t="s">
        <v>1940</v>
      </c>
      <c r="E302" t="s">
        <v>5818</v>
      </c>
      <c r="F302" t="s">
        <v>202</v>
      </c>
      <c r="G302" s="9">
        <v>1</v>
      </c>
      <c r="H302" s="8">
        <v>0</v>
      </c>
      <c r="I302" s="8">
        <v>97.52</v>
      </c>
      <c r="J302" s="8">
        <v>0</v>
      </c>
      <c r="K302" t="s">
        <v>106</v>
      </c>
      <c r="L302" s="1">
        <v>45427</v>
      </c>
      <c r="M302">
        <v>5</v>
      </c>
      <c r="N302">
        <v>2024</v>
      </c>
    </row>
    <row r="303" spans="1:14" x14ac:dyDescent="0.25">
      <c r="A303" t="s">
        <v>5817</v>
      </c>
      <c r="B303" t="s">
        <v>2722</v>
      </c>
      <c r="C303" t="s">
        <v>524</v>
      </c>
      <c r="D303" t="s">
        <v>332</v>
      </c>
      <c r="E303" t="s">
        <v>333</v>
      </c>
      <c r="F303" t="s">
        <v>202</v>
      </c>
      <c r="G303" s="9">
        <v>1</v>
      </c>
      <c r="H303" s="8">
        <v>20</v>
      </c>
      <c r="I303" s="8">
        <v>0</v>
      </c>
      <c r="J303" s="8">
        <v>20</v>
      </c>
      <c r="K303" t="s">
        <v>106</v>
      </c>
      <c r="L303" s="1">
        <v>45427</v>
      </c>
      <c r="M303">
        <v>5</v>
      </c>
      <c r="N303">
        <v>2024</v>
      </c>
    </row>
    <row r="304" spans="1:14" x14ac:dyDescent="0.25">
      <c r="A304" t="s">
        <v>5817</v>
      </c>
      <c r="B304" t="s">
        <v>2722</v>
      </c>
      <c r="C304" t="s">
        <v>2735</v>
      </c>
      <c r="D304" t="s">
        <v>1738</v>
      </c>
      <c r="E304" t="s">
        <v>1739</v>
      </c>
      <c r="F304" t="s">
        <v>202</v>
      </c>
      <c r="G304" s="9">
        <v>1</v>
      </c>
      <c r="H304" s="8">
        <v>20</v>
      </c>
      <c r="I304" s="8">
        <v>0</v>
      </c>
      <c r="J304" s="8">
        <v>20</v>
      </c>
      <c r="K304" t="s">
        <v>106</v>
      </c>
      <c r="L304" s="1">
        <v>45427</v>
      </c>
      <c r="M304">
        <v>5</v>
      </c>
      <c r="N304">
        <v>2024</v>
      </c>
    </row>
    <row r="305" spans="1:14" x14ac:dyDescent="0.25">
      <c r="A305" t="s">
        <v>5817</v>
      </c>
      <c r="B305" t="s">
        <v>2722</v>
      </c>
      <c r="C305" t="s">
        <v>2724</v>
      </c>
      <c r="D305" t="s">
        <v>202</v>
      </c>
      <c r="E305" t="s">
        <v>2733</v>
      </c>
      <c r="F305" t="s">
        <v>202</v>
      </c>
      <c r="G305" s="9">
        <v>1</v>
      </c>
      <c r="H305" s="8">
        <v>0</v>
      </c>
      <c r="I305" s="8">
        <v>7.97</v>
      </c>
      <c r="J305" s="8">
        <v>0</v>
      </c>
      <c r="K305" t="s">
        <v>106</v>
      </c>
      <c r="L305" s="1">
        <v>45427</v>
      </c>
      <c r="M305">
        <v>5</v>
      </c>
      <c r="N305">
        <v>2024</v>
      </c>
    </row>
    <row r="306" spans="1:14" x14ac:dyDescent="0.25">
      <c r="A306" t="s">
        <v>5819</v>
      </c>
      <c r="B306" t="s">
        <v>2722</v>
      </c>
      <c r="C306" t="s">
        <v>4117</v>
      </c>
      <c r="D306" t="s">
        <v>2132</v>
      </c>
      <c r="E306" t="s">
        <v>5820</v>
      </c>
      <c r="F306" t="s">
        <v>202</v>
      </c>
      <c r="G306" s="9">
        <v>1</v>
      </c>
      <c r="H306" s="8">
        <v>0</v>
      </c>
      <c r="I306" s="8">
        <v>917.1</v>
      </c>
      <c r="J306" s="8">
        <v>0</v>
      </c>
      <c r="K306" t="s">
        <v>4746</v>
      </c>
      <c r="L306" s="1">
        <v>45427</v>
      </c>
      <c r="M306">
        <v>5</v>
      </c>
      <c r="N306">
        <v>2024</v>
      </c>
    </row>
    <row r="307" spans="1:14" x14ac:dyDescent="0.25">
      <c r="A307" t="s">
        <v>5819</v>
      </c>
      <c r="B307" t="s">
        <v>2722</v>
      </c>
      <c r="C307" t="s">
        <v>462</v>
      </c>
      <c r="D307" t="s">
        <v>272</v>
      </c>
      <c r="E307" t="s">
        <v>2740</v>
      </c>
      <c r="F307" t="s">
        <v>1672</v>
      </c>
      <c r="G307" s="9">
        <v>1</v>
      </c>
      <c r="H307" s="8">
        <v>100.14</v>
      </c>
      <c r="I307" s="8">
        <v>0</v>
      </c>
      <c r="J307" s="8">
        <v>100.14</v>
      </c>
      <c r="K307" t="s">
        <v>4746</v>
      </c>
      <c r="L307" s="1">
        <v>45427</v>
      </c>
      <c r="M307">
        <v>5</v>
      </c>
      <c r="N307">
        <v>2024</v>
      </c>
    </row>
    <row r="308" spans="1:14" x14ac:dyDescent="0.25">
      <c r="A308" t="s">
        <v>5819</v>
      </c>
      <c r="B308" t="s">
        <v>2722</v>
      </c>
      <c r="C308" t="s">
        <v>463</v>
      </c>
      <c r="D308" t="s">
        <v>274</v>
      </c>
      <c r="E308" t="s">
        <v>2741</v>
      </c>
      <c r="F308" t="s">
        <v>1672</v>
      </c>
      <c r="G308" s="9">
        <v>1</v>
      </c>
      <c r="H308" s="8">
        <v>58.37</v>
      </c>
      <c r="I308" s="8">
        <v>0</v>
      </c>
      <c r="J308" s="8">
        <v>58.37</v>
      </c>
      <c r="K308" t="s">
        <v>4746</v>
      </c>
      <c r="L308" s="1">
        <v>45427</v>
      </c>
      <c r="M308">
        <v>5</v>
      </c>
      <c r="N308">
        <v>2024</v>
      </c>
    </row>
    <row r="309" spans="1:14" x14ac:dyDescent="0.25">
      <c r="A309" t="s">
        <v>5819</v>
      </c>
      <c r="B309" t="s">
        <v>2722</v>
      </c>
      <c r="C309" t="s">
        <v>582</v>
      </c>
      <c r="D309" t="s">
        <v>320</v>
      </c>
      <c r="E309" t="s">
        <v>321</v>
      </c>
      <c r="F309" t="s">
        <v>202</v>
      </c>
      <c r="G309" s="9">
        <v>1</v>
      </c>
      <c r="H309" s="8">
        <v>45</v>
      </c>
      <c r="I309" s="8">
        <v>0</v>
      </c>
      <c r="J309" s="8">
        <v>45</v>
      </c>
      <c r="K309" t="s">
        <v>4746</v>
      </c>
      <c r="L309" s="1">
        <v>45427</v>
      </c>
      <c r="M309">
        <v>5</v>
      </c>
      <c r="N309">
        <v>2024</v>
      </c>
    </row>
    <row r="310" spans="1:14" x14ac:dyDescent="0.25">
      <c r="A310" t="s">
        <v>5819</v>
      </c>
      <c r="B310" t="s">
        <v>2722</v>
      </c>
      <c r="C310" t="s">
        <v>523</v>
      </c>
      <c r="D310" t="s">
        <v>338</v>
      </c>
      <c r="E310" t="s">
        <v>339</v>
      </c>
      <c r="F310" t="s">
        <v>202</v>
      </c>
      <c r="G310" s="9">
        <v>1</v>
      </c>
      <c r="H310" s="8">
        <v>8.5</v>
      </c>
      <c r="I310" s="8">
        <v>0</v>
      </c>
      <c r="J310" s="8">
        <v>8.5</v>
      </c>
      <c r="K310" t="s">
        <v>4746</v>
      </c>
      <c r="L310" s="1">
        <v>45427</v>
      </c>
      <c r="M310">
        <v>5</v>
      </c>
      <c r="N310">
        <v>2024</v>
      </c>
    </row>
    <row r="311" spans="1:14" x14ac:dyDescent="0.25">
      <c r="A311" t="s">
        <v>5819</v>
      </c>
      <c r="B311" t="s">
        <v>2722</v>
      </c>
      <c r="C311" t="s">
        <v>521</v>
      </c>
      <c r="D311" t="s">
        <v>340</v>
      </c>
      <c r="E311" t="s">
        <v>341</v>
      </c>
      <c r="F311" t="s">
        <v>202</v>
      </c>
      <c r="G311" s="9">
        <v>1</v>
      </c>
      <c r="H311" s="8">
        <v>25.5</v>
      </c>
      <c r="I311" s="8">
        <v>0</v>
      </c>
      <c r="J311" s="8">
        <v>25.5</v>
      </c>
      <c r="K311" t="s">
        <v>4746</v>
      </c>
      <c r="L311" s="1">
        <v>45427</v>
      </c>
      <c r="M311">
        <v>5</v>
      </c>
      <c r="N311">
        <v>2024</v>
      </c>
    </row>
    <row r="312" spans="1:14" x14ac:dyDescent="0.25">
      <c r="A312" t="s">
        <v>5819</v>
      </c>
      <c r="B312" t="s">
        <v>2722</v>
      </c>
      <c r="C312" t="s">
        <v>525</v>
      </c>
      <c r="D312" t="s">
        <v>334</v>
      </c>
      <c r="E312" t="s">
        <v>335</v>
      </c>
      <c r="F312" t="s">
        <v>202</v>
      </c>
      <c r="G312" s="9">
        <v>1</v>
      </c>
      <c r="H312" s="8">
        <v>18.5</v>
      </c>
      <c r="I312" s="8">
        <v>0</v>
      </c>
      <c r="J312" s="8">
        <v>18.5</v>
      </c>
      <c r="K312" t="s">
        <v>4746</v>
      </c>
      <c r="L312" s="1">
        <v>45427</v>
      </c>
      <c r="M312">
        <v>5</v>
      </c>
      <c r="N312">
        <v>2024</v>
      </c>
    </row>
    <row r="313" spans="1:14" x14ac:dyDescent="0.25">
      <c r="A313" t="s">
        <v>5819</v>
      </c>
      <c r="B313" t="s">
        <v>2722</v>
      </c>
      <c r="C313" t="s">
        <v>464</v>
      </c>
      <c r="D313" t="s">
        <v>276</v>
      </c>
      <c r="E313" t="s">
        <v>2742</v>
      </c>
      <c r="F313" t="s">
        <v>1672</v>
      </c>
      <c r="G313" s="9">
        <v>1</v>
      </c>
      <c r="H313" s="8">
        <v>81.17</v>
      </c>
      <c r="I313" s="8">
        <v>0</v>
      </c>
      <c r="J313" s="8">
        <v>81.17</v>
      </c>
      <c r="K313" t="s">
        <v>4746</v>
      </c>
      <c r="L313" s="1">
        <v>45427</v>
      </c>
      <c r="M313">
        <v>5</v>
      </c>
      <c r="N313">
        <v>2024</v>
      </c>
    </row>
    <row r="314" spans="1:14" x14ac:dyDescent="0.25">
      <c r="A314" t="s">
        <v>5819</v>
      </c>
      <c r="B314" t="s">
        <v>2722</v>
      </c>
      <c r="C314" t="s">
        <v>2736</v>
      </c>
      <c r="D314" t="s">
        <v>202</v>
      </c>
      <c r="E314" t="s">
        <v>5821</v>
      </c>
      <c r="F314" t="s">
        <v>202</v>
      </c>
      <c r="G314" s="9">
        <v>1</v>
      </c>
      <c r="H314" s="8">
        <v>0</v>
      </c>
      <c r="I314" s="8">
        <v>0</v>
      </c>
      <c r="J314" s="8">
        <v>0</v>
      </c>
      <c r="K314" t="s">
        <v>4746</v>
      </c>
      <c r="L314" s="1">
        <v>45427</v>
      </c>
      <c r="M314">
        <v>5</v>
      </c>
      <c r="N314">
        <v>2024</v>
      </c>
    </row>
    <row r="315" spans="1:14" x14ac:dyDescent="0.25">
      <c r="A315" t="s">
        <v>5819</v>
      </c>
      <c r="B315" t="s">
        <v>2722</v>
      </c>
      <c r="C315" t="s">
        <v>2736</v>
      </c>
      <c r="D315" t="s">
        <v>202</v>
      </c>
      <c r="E315" t="s">
        <v>2723</v>
      </c>
      <c r="F315" t="s">
        <v>202</v>
      </c>
      <c r="G315" s="9">
        <v>1</v>
      </c>
      <c r="H315" s="8">
        <v>0</v>
      </c>
      <c r="I315" s="8">
        <v>30</v>
      </c>
      <c r="J315" s="8">
        <v>0</v>
      </c>
      <c r="K315" t="s">
        <v>4746</v>
      </c>
      <c r="L315" s="1">
        <v>45427</v>
      </c>
      <c r="M315">
        <v>5</v>
      </c>
      <c r="N315">
        <v>2024</v>
      </c>
    </row>
    <row r="316" spans="1:14" x14ac:dyDescent="0.25">
      <c r="A316" t="s">
        <v>5822</v>
      </c>
      <c r="B316" t="s">
        <v>2722</v>
      </c>
      <c r="C316" t="s">
        <v>4395</v>
      </c>
      <c r="D316" t="s">
        <v>2212</v>
      </c>
      <c r="E316" t="s">
        <v>5823</v>
      </c>
      <c r="F316" t="s">
        <v>202</v>
      </c>
      <c r="G316" s="9">
        <v>1</v>
      </c>
      <c r="H316" s="8">
        <v>0</v>
      </c>
      <c r="I316" s="8">
        <v>493.83</v>
      </c>
      <c r="J316" s="8">
        <v>0</v>
      </c>
      <c r="K316" t="s">
        <v>106</v>
      </c>
      <c r="L316" s="1">
        <v>45427</v>
      </c>
      <c r="M316">
        <v>5</v>
      </c>
      <c r="N316">
        <v>2024</v>
      </c>
    </row>
    <row r="317" spans="1:14" x14ac:dyDescent="0.25">
      <c r="A317" t="s">
        <v>5822</v>
      </c>
      <c r="B317" t="s">
        <v>2722</v>
      </c>
      <c r="C317" t="s">
        <v>3233</v>
      </c>
      <c r="D317" t="s">
        <v>799</v>
      </c>
      <c r="E317" t="s">
        <v>800</v>
      </c>
      <c r="F317" t="s">
        <v>202</v>
      </c>
      <c r="G317" s="9">
        <v>1</v>
      </c>
      <c r="H317" s="8">
        <v>0</v>
      </c>
      <c r="I317" s="8">
        <v>0</v>
      </c>
      <c r="J317" s="8">
        <v>0</v>
      </c>
      <c r="K317" t="s">
        <v>106</v>
      </c>
      <c r="L317" s="1">
        <v>45427</v>
      </c>
      <c r="M317">
        <v>5</v>
      </c>
      <c r="N317">
        <v>2024</v>
      </c>
    </row>
    <row r="318" spans="1:14" x14ac:dyDescent="0.25">
      <c r="A318" t="s">
        <v>5822</v>
      </c>
      <c r="B318" t="s">
        <v>2722</v>
      </c>
      <c r="C318" t="s">
        <v>3211</v>
      </c>
      <c r="D318" t="s">
        <v>758</v>
      </c>
      <c r="E318" t="s">
        <v>759</v>
      </c>
      <c r="F318" t="s">
        <v>202</v>
      </c>
      <c r="G318" s="9">
        <v>1</v>
      </c>
      <c r="H318" s="8">
        <v>66.701099999999997</v>
      </c>
      <c r="I318" s="8">
        <v>0</v>
      </c>
      <c r="J318" s="8">
        <v>66.7</v>
      </c>
      <c r="K318" t="s">
        <v>106</v>
      </c>
      <c r="L318" s="1">
        <v>45427</v>
      </c>
      <c r="M318">
        <v>5</v>
      </c>
      <c r="N318">
        <v>2024</v>
      </c>
    </row>
    <row r="319" spans="1:14" x14ac:dyDescent="0.25">
      <c r="A319" t="s">
        <v>5822</v>
      </c>
      <c r="B319" t="s">
        <v>2722</v>
      </c>
      <c r="C319" t="s">
        <v>3244</v>
      </c>
      <c r="D319" t="s">
        <v>827</v>
      </c>
      <c r="E319" t="s">
        <v>828</v>
      </c>
      <c r="F319" t="s">
        <v>202</v>
      </c>
      <c r="G319" s="9">
        <v>1</v>
      </c>
      <c r="H319" s="8">
        <v>0</v>
      </c>
      <c r="I319" s="8">
        <v>540.94000000000005</v>
      </c>
      <c r="J319" s="8">
        <v>0</v>
      </c>
      <c r="K319" t="s">
        <v>106</v>
      </c>
      <c r="L319" s="1">
        <v>45427</v>
      </c>
      <c r="M319">
        <v>5</v>
      </c>
      <c r="N319">
        <v>2024</v>
      </c>
    </row>
    <row r="320" spans="1:14" x14ac:dyDescent="0.25">
      <c r="A320" t="s">
        <v>5822</v>
      </c>
      <c r="B320" t="s">
        <v>2722</v>
      </c>
      <c r="C320" t="s">
        <v>3258</v>
      </c>
      <c r="D320" t="s">
        <v>874</v>
      </c>
      <c r="E320" t="s">
        <v>875</v>
      </c>
      <c r="F320" t="s">
        <v>202</v>
      </c>
      <c r="G320" s="9">
        <v>1</v>
      </c>
      <c r="H320" s="8">
        <v>0</v>
      </c>
      <c r="I320" s="8">
        <v>195.5</v>
      </c>
      <c r="J320" s="8">
        <v>0</v>
      </c>
      <c r="K320" t="s">
        <v>106</v>
      </c>
      <c r="L320" s="1">
        <v>45427</v>
      </c>
      <c r="M320">
        <v>5</v>
      </c>
      <c r="N320">
        <v>2024</v>
      </c>
    </row>
    <row r="321" spans="1:14" x14ac:dyDescent="0.25">
      <c r="A321" t="s">
        <v>5822</v>
      </c>
      <c r="B321" t="s">
        <v>2722</v>
      </c>
      <c r="C321" t="s">
        <v>610</v>
      </c>
      <c r="D321" t="s">
        <v>31</v>
      </c>
      <c r="E321" t="s">
        <v>32</v>
      </c>
      <c r="F321" t="s">
        <v>202</v>
      </c>
      <c r="G321" s="9">
        <v>1</v>
      </c>
      <c r="H321" s="8">
        <v>0</v>
      </c>
      <c r="I321" s="8">
        <v>266.16000000000003</v>
      </c>
      <c r="J321" s="8">
        <v>0</v>
      </c>
      <c r="K321" t="s">
        <v>106</v>
      </c>
      <c r="L321" s="1">
        <v>45427</v>
      </c>
      <c r="M321">
        <v>5</v>
      </c>
      <c r="N321">
        <v>2024</v>
      </c>
    </row>
    <row r="322" spans="1:14" x14ac:dyDescent="0.25">
      <c r="A322" t="s">
        <v>5822</v>
      </c>
      <c r="B322" t="s">
        <v>2722</v>
      </c>
      <c r="C322" t="s">
        <v>609</v>
      </c>
      <c r="D322" t="s">
        <v>33</v>
      </c>
      <c r="E322" t="s">
        <v>5824</v>
      </c>
      <c r="F322" t="s">
        <v>202</v>
      </c>
      <c r="G322" s="9">
        <v>1</v>
      </c>
      <c r="H322" s="8">
        <v>0</v>
      </c>
      <c r="I322" s="8">
        <v>1137.6400000000001</v>
      </c>
      <c r="J322" s="8">
        <v>0</v>
      </c>
      <c r="K322" t="s">
        <v>106</v>
      </c>
      <c r="L322" s="1">
        <v>45427</v>
      </c>
      <c r="M322">
        <v>5</v>
      </c>
      <c r="N322">
        <v>2024</v>
      </c>
    </row>
    <row r="323" spans="1:14" x14ac:dyDescent="0.25">
      <c r="A323" t="s">
        <v>5822</v>
      </c>
      <c r="B323" t="s">
        <v>2722</v>
      </c>
      <c r="C323" t="s">
        <v>626</v>
      </c>
      <c r="D323" t="s">
        <v>128</v>
      </c>
      <c r="E323" t="s">
        <v>3087</v>
      </c>
      <c r="F323" t="s">
        <v>202</v>
      </c>
      <c r="G323" s="9">
        <v>1</v>
      </c>
      <c r="H323" s="8">
        <v>1382.9992999999999</v>
      </c>
      <c r="I323" s="8">
        <v>1137.6400000000001</v>
      </c>
      <c r="J323" s="8">
        <v>1383</v>
      </c>
      <c r="K323" t="s">
        <v>106</v>
      </c>
      <c r="L323" s="1">
        <v>45427</v>
      </c>
      <c r="M323">
        <v>5</v>
      </c>
      <c r="N323">
        <v>2024</v>
      </c>
    </row>
    <row r="324" spans="1:14" x14ac:dyDescent="0.25">
      <c r="A324" t="s">
        <v>5822</v>
      </c>
      <c r="B324" t="s">
        <v>2722</v>
      </c>
      <c r="C324" t="s">
        <v>3815</v>
      </c>
      <c r="D324" t="s">
        <v>1937</v>
      </c>
      <c r="E324" t="s">
        <v>5825</v>
      </c>
      <c r="F324" t="s">
        <v>202</v>
      </c>
      <c r="G324" s="9">
        <v>1</v>
      </c>
      <c r="H324" s="8">
        <v>0</v>
      </c>
      <c r="I324" s="8">
        <v>6829.79</v>
      </c>
      <c r="J324" s="8">
        <v>0</v>
      </c>
      <c r="K324" t="s">
        <v>106</v>
      </c>
      <c r="L324" s="1">
        <v>45427</v>
      </c>
      <c r="M324">
        <v>5</v>
      </c>
      <c r="N324">
        <v>2024</v>
      </c>
    </row>
    <row r="325" spans="1:14" x14ac:dyDescent="0.25">
      <c r="A325" t="s">
        <v>5822</v>
      </c>
      <c r="B325" t="s">
        <v>2722</v>
      </c>
      <c r="C325" t="s">
        <v>543</v>
      </c>
      <c r="D325" t="s">
        <v>20</v>
      </c>
      <c r="E325" t="s">
        <v>21</v>
      </c>
      <c r="F325" t="s">
        <v>202</v>
      </c>
      <c r="G325" s="9">
        <v>4</v>
      </c>
      <c r="H325" s="8">
        <v>1542.8515</v>
      </c>
      <c r="I325" s="8">
        <v>0</v>
      </c>
      <c r="J325" s="8">
        <v>6171.41</v>
      </c>
      <c r="K325" t="s">
        <v>106</v>
      </c>
      <c r="L325" s="1">
        <v>45427</v>
      </c>
      <c r="M325">
        <v>5</v>
      </c>
      <c r="N325">
        <v>2024</v>
      </c>
    </row>
    <row r="326" spans="1:14" x14ac:dyDescent="0.25">
      <c r="A326" t="s">
        <v>5822</v>
      </c>
      <c r="B326" t="s">
        <v>2722</v>
      </c>
      <c r="C326" t="s">
        <v>544</v>
      </c>
      <c r="D326" t="s">
        <v>22</v>
      </c>
      <c r="E326" t="s">
        <v>23</v>
      </c>
      <c r="F326" t="s">
        <v>202</v>
      </c>
      <c r="G326" s="9">
        <v>1</v>
      </c>
      <c r="H326" s="8">
        <v>420.77769999999998</v>
      </c>
      <c r="I326" s="8">
        <v>0</v>
      </c>
      <c r="J326" s="8">
        <v>420.78</v>
      </c>
      <c r="K326" t="s">
        <v>106</v>
      </c>
      <c r="L326" s="1">
        <v>45427</v>
      </c>
      <c r="M326">
        <v>5</v>
      </c>
      <c r="N326">
        <v>2024</v>
      </c>
    </row>
    <row r="327" spans="1:14" x14ac:dyDescent="0.25">
      <c r="A327" t="s">
        <v>5822</v>
      </c>
      <c r="B327" t="s">
        <v>2722</v>
      </c>
      <c r="C327" t="s">
        <v>3166</v>
      </c>
      <c r="D327" t="s">
        <v>661</v>
      </c>
      <c r="E327" t="s">
        <v>662</v>
      </c>
      <c r="F327" t="s">
        <v>202</v>
      </c>
      <c r="G327" s="9">
        <v>1</v>
      </c>
      <c r="H327" s="8">
        <v>0</v>
      </c>
      <c r="I327" s="8">
        <v>0</v>
      </c>
      <c r="J327" s="8">
        <v>0</v>
      </c>
      <c r="K327" t="s">
        <v>106</v>
      </c>
      <c r="L327" s="1">
        <v>45427</v>
      </c>
      <c r="M327">
        <v>5</v>
      </c>
      <c r="N327">
        <v>2024</v>
      </c>
    </row>
    <row r="328" spans="1:14" x14ac:dyDescent="0.25">
      <c r="A328" t="s">
        <v>5822</v>
      </c>
      <c r="B328" t="s">
        <v>2722</v>
      </c>
      <c r="C328" t="s">
        <v>548</v>
      </c>
      <c r="D328" t="s">
        <v>3785</v>
      </c>
      <c r="E328" t="s">
        <v>399</v>
      </c>
      <c r="F328" t="s">
        <v>202</v>
      </c>
      <c r="G328" s="9">
        <v>2</v>
      </c>
      <c r="H328" s="8">
        <v>14.0259</v>
      </c>
      <c r="I328" s="8">
        <v>0</v>
      </c>
      <c r="J328" s="8">
        <v>28.05</v>
      </c>
      <c r="K328" t="s">
        <v>106</v>
      </c>
      <c r="L328" s="1">
        <v>45427</v>
      </c>
      <c r="M328">
        <v>5</v>
      </c>
      <c r="N328">
        <v>2024</v>
      </c>
    </row>
    <row r="329" spans="1:14" x14ac:dyDescent="0.25">
      <c r="A329" t="s">
        <v>5822</v>
      </c>
      <c r="B329" t="s">
        <v>2722</v>
      </c>
      <c r="C329" t="s">
        <v>4062</v>
      </c>
      <c r="D329" t="s">
        <v>2166</v>
      </c>
      <c r="E329" t="s">
        <v>5826</v>
      </c>
      <c r="F329" t="s">
        <v>202</v>
      </c>
      <c r="G329" s="9">
        <v>1</v>
      </c>
      <c r="H329" s="8">
        <v>0</v>
      </c>
      <c r="I329" s="8">
        <v>391.78</v>
      </c>
      <c r="J329" s="8">
        <v>0</v>
      </c>
      <c r="K329" t="s">
        <v>106</v>
      </c>
      <c r="L329" s="1">
        <v>45427</v>
      </c>
      <c r="M329">
        <v>5</v>
      </c>
      <c r="N329">
        <v>2024</v>
      </c>
    </row>
    <row r="330" spans="1:14" x14ac:dyDescent="0.25">
      <c r="A330" t="s">
        <v>5822</v>
      </c>
      <c r="B330" t="s">
        <v>2722</v>
      </c>
      <c r="C330" t="s">
        <v>484</v>
      </c>
      <c r="D330" t="s">
        <v>346</v>
      </c>
      <c r="E330" t="s">
        <v>2841</v>
      </c>
      <c r="F330" t="s">
        <v>202</v>
      </c>
      <c r="G330" s="9">
        <v>1</v>
      </c>
      <c r="H330" s="8">
        <v>48.046599999999998</v>
      </c>
      <c r="I330" s="8">
        <v>62.02</v>
      </c>
      <c r="J330" s="8">
        <v>48.05</v>
      </c>
      <c r="K330" t="s">
        <v>106</v>
      </c>
      <c r="L330" s="1">
        <v>45427</v>
      </c>
      <c r="M330">
        <v>5</v>
      </c>
      <c r="N330">
        <v>2024</v>
      </c>
    </row>
    <row r="331" spans="1:14" x14ac:dyDescent="0.25">
      <c r="A331" t="s">
        <v>5822</v>
      </c>
      <c r="B331" t="s">
        <v>2722</v>
      </c>
      <c r="C331" t="s">
        <v>466</v>
      </c>
      <c r="D331" t="s">
        <v>330</v>
      </c>
      <c r="E331" t="s">
        <v>1737</v>
      </c>
      <c r="F331" t="s">
        <v>202</v>
      </c>
      <c r="G331" s="9">
        <v>1</v>
      </c>
      <c r="H331" s="8">
        <v>16.799900000000001</v>
      </c>
      <c r="I331" s="8">
        <v>25.9</v>
      </c>
      <c r="J331" s="8">
        <v>16.8</v>
      </c>
      <c r="K331" t="s">
        <v>106</v>
      </c>
      <c r="L331" s="1">
        <v>45427</v>
      </c>
      <c r="M331">
        <v>5</v>
      </c>
      <c r="N331">
        <v>2024</v>
      </c>
    </row>
    <row r="332" spans="1:14" x14ac:dyDescent="0.25">
      <c r="A332" t="s">
        <v>5822</v>
      </c>
      <c r="B332" t="s">
        <v>2722</v>
      </c>
      <c r="C332" t="s">
        <v>2870</v>
      </c>
      <c r="D332" t="s">
        <v>1905</v>
      </c>
      <c r="E332" t="s">
        <v>2796</v>
      </c>
      <c r="F332" t="s">
        <v>202</v>
      </c>
      <c r="G332" s="9">
        <v>1</v>
      </c>
      <c r="H332" s="8">
        <v>0</v>
      </c>
      <c r="I332" s="8">
        <v>305.41000000000003</v>
      </c>
      <c r="J332" s="8">
        <v>0</v>
      </c>
      <c r="K332" t="s">
        <v>106</v>
      </c>
      <c r="L332" s="1">
        <v>45427</v>
      </c>
      <c r="M332">
        <v>5</v>
      </c>
      <c r="N332">
        <v>2024</v>
      </c>
    </row>
    <row r="333" spans="1:14" x14ac:dyDescent="0.25">
      <c r="A333" t="s">
        <v>5822</v>
      </c>
      <c r="B333" t="s">
        <v>2722</v>
      </c>
      <c r="C333" t="s">
        <v>511</v>
      </c>
      <c r="D333" t="s">
        <v>310</v>
      </c>
      <c r="E333" t="s">
        <v>311</v>
      </c>
      <c r="F333" t="s">
        <v>202</v>
      </c>
      <c r="G333" s="9">
        <v>1</v>
      </c>
      <c r="H333" s="8">
        <v>121.40219999999999</v>
      </c>
      <c r="I333" s="8">
        <v>0</v>
      </c>
      <c r="J333" s="8">
        <v>121.4</v>
      </c>
      <c r="K333" t="s">
        <v>106</v>
      </c>
      <c r="L333" s="1">
        <v>45427</v>
      </c>
      <c r="M333">
        <v>5</v>
      </c>
      <c r="N333">
        <v>2024</v>
      </c>
    </row>
    <row r="334" spans="1:14" x14ac:dyDescent="0.25">
      <c r="A334" t="s">
        <v>5822</v>
      </c>
      <c r="B334" t="s">
        <v>2722</v>
      </c>
      <c r="C334" t="s">
        <v>452</v>
      </c>
      <c r="D334" t="s">
        <v>376</v>
      </c>
      <c r="E334" t="s">
        <v>377</v>
      </c>
      <c r="F334" t="s">
        <v>202</v>
      </c>
      <c r="G334" s="9">
        <v>1</v>
      </c>
      <c r="H334" s="8">
        <v>53.547899999999998</v>
      </c>
      <c r="I334" s="8">
        <v>0</v>
      </c>
      <c r="J334" s="8">
        <v>53.55</v>
      </c>
      <c r="K334" t="s">
        <v>106</v>
      </c>
      <c r="L334" s="1">
        <v>45427</v>
      </c>
      <c r="M334">
        <v>5</v>
      </c>
      <c r="N334">
        <v>2024</v>
      </c>
    </row>
    <row r="335" spans="1:14" x14ac:dyDescent="0.25">
      <c r="A335" t="s">
        <v>5822</v>
      </c>
      <c r="B335" t="s">
        <v>2722</v>
      </c>
      <c r="C335" t="s">
        <v>500</v>
      </c>
      <c r="D335" t="s">
        <v>372</v>
      </c>
      <c r="E335" t="s">
        <v>373</v>
      </c>
      <c r="F335" t="s">
        <v>202</v>
      </c>
      <c r="G335" s="9">
        <v>1</v>
      </c>
      <c r="H335" s="8">
        <v>79.7607</v>
      </c>
      <c r="I335" s="8">
        <v>0</v>
      </c>
      <c r="J335" s="8">
        <v>79.760000000000005</v>
      </c>
      <c r="K335" t="s">
        <v>106</v>
      </c>
      <c r="L335" s="1">
        <v>45427</v>
      </c>
      <c r="M335">
        <v>5</v>
      </c>
      <c r="N335">
        <v>2024</v>
      </c>
    </row>
    <row r="336" spans="1:14" x14ac:dyDescent="0.25">
      <c r="A336" t="s">
        <v>5822</v>
      </c>
      <c r="B336" t="s">
        <v>2722</v>
      </c>
      <c r="C336" t="s">
        <v>571</v>
      </c>
      <c r="D336" t="s">
        <v>301</v>
      </c>
      <c r="E336" t="s">
        <v>2868</v>
      </c>
      <c r="F336" t="s">
        <v>202</v>
      </c>
      <c r="G336" s="9">
        <v>1</v>
      </c>
      <c r="H336" s="8">
        <v>17.142800000000001</v>
      </c>
      <c r="I336" s="8">
        <v>38.47</v>
      </c>
      <c r="J336" s="8">
        <v>17.14</v>
      </c>
      <c r="K336" t="s">
        <v>106</v>
      </c>
      <c r="L336" s="1">
        <v>45427</v>
      </c>
      <c r="M336">
        <v>5</v>
      </c>
      <c r="N336">
        <v>2024</v>
      </c>
    </row>
    <row r="337" spans="1:14" x14ac:dyDescent="0.25">
      <c r="A337" t="s">
        <v>5822</v>
      </c>
      <c r="B337" t="s">
        <v>2722</v>
      </c>
      <c r="C337" t="s">
        <v>485</v>
      </c>
      <c r="D337" t="s">
        <v>308</v>
      </c>
      <c r="E337" t="s">
        <v>2744</v>
      </c>
      <c r="F337" t="s">
        <v>202</v>
      </c>
      <c r="G337" s="9">
        <v>1</v>
      </c>
      <c r="H337" s="8">
        <v>6.7792000000000003</v>
      </c>
      <c r="I337" s="8">
        <v>11.79</v>
      </c>
      <c r="J337" s="8">
        <v>6.78</v>
      </c>
      <c r="K337" t="s">
        <v>106</v>
      </c>
      <c r="L337" s="1">
        <v>45427</v>
      </c>
      <c r="M337">
        <v>5</v>
      </c>
      <c r="N337">
        <v>2024</v>
      </c>
    </row>
    <row r="338" spans="1:14" x14ac:dyDescent="0.25">
      <c r="A338" t="s">
        <v>5822</v>
      </c>
      <c r="B338" t="s">
        <v>2722</v>
      </c>
      <c r="C338" t="s">
        <v>486</v>
      </c>
      <c r="D338" t="s">
        <v>318</v>
      </c>
      <c r="E338" t="s">
        <v>2824</v>
      </c>
      <c r="F338" t="s">
        <v>1659</v>
      </c>
      <c r="G338" s="9">
        <v>1</v>
      </c>
      <c r="H338" s="8">
        <v>2.4156</v>
      </c>
      <c r="I338" s="8">
        <v>3.93</v>
      </c>
      <c r="J338" s="8">
        <v>2.42</v>
      </c>
      <c r="K338" t="s">
        <v>106</v>
      </c>
      <c r="L338" s="1">
        <v>45427</v>
      </c>
      <c r="M338">
        <v>5</v>
      </c>
      <c r="N338">
        <v>2024</v>
      </c>
    </row>
    <row r="339" spans="1:14" x14ac:dyDescent="0.25">
      <c r="A339" t="s">
        <v>5822</v>
      </c>
      <c r="B339" t="s">
        <v>2722</v>
      </c>
      <c r="C339" t="s">
        <v>468</v>
      </c>
      <c r="D339" t="s">
        <v>306</v>
      </c>
      <c r="E339" t="s">
        <v>2746</v>
      </c>
      <c r="F339" t="s">
        <v>202</v>
      </c>
      <c r="G339" s="9">
        <v>4</v>
      </c>
      <c r="H339" s="8">
        <v>0.99739999999999995</v>
      </c>
      <c r="I339" s="8">
        <v>3.92</v>
      </c>
      <c r="J339" s="8">
        <v>3.99</v>
      </c>
      <c r="K339" t="s">
        <v>106</v>
      </c>
      <c r="L339" s="1">
        <v>45427</v>
      </c>
      <c r="M339">
        <v>5</v>
      </c>
      <c r="N339">
        <v>2024</v>
      </c>
    </row>
    <row r="340" spans="1:14" x14ac:dyDescent="0.25">
      <c r="A340" t="s">
        <v>5822</v>
      </c>
      <c r="B340" t="s">
        <v>2722</v>
      </c>
      <c r="C340" t="s">
        <v>2872</v>
      </c>
      <c r="D340" t="s">
        <v>1728</v>
      </c>
      <c r="E340" t="s">
        <v>2767</v>
      </c>
      <c r="F340" t="s">
        <v>202</v>
      </c>
      <c r="G340" s="9">
        <v>1</v>
      </c>
      <c r="H340" s="8">
        <v>10.129799999999999</v>
      </c>
      <c r="I340" s="8">
        <v>19.63</v>
      </c>
      <c r="J340" s="8">
        <v>10.130000000000001</v>
      </c>
      <c r="K340" t="s">
        <v>106</v>
      </c>
      <c r="L340" s="1">
        <v>45427</v>
      </c>
      <c r="M340">
        <v>5</v>
      </c>
      <c r="N340">
        <v>2024</v>
      </c>
    </row>
    <row r="341" spans="1:14" x14ac:dyDescent="0.25">
      <c r="A341" t="s">
        <v>5822</v>
      </c>
      <c r="B341" t="s">
        <v>2722</v>
      </c>
      <c r="C341" t="s">
        <v>465</v>
      </c>
      <c r="D341" t="s">
        <v>324</v>
      </c>
      <c r="E341" t="s">
        <v>1735</v>
      </c>
      <c r="F341" t="s">
        <v>202</v>
      </c>
      <c r="G341" s="9">
        <v>1</v>
      </c>
      <c r="H341" s="8">
        <v>28.363499999999998</v>
      </c>
      <c r="I341" s="8">
        <v>38.479999999999997</v>
      </c>
      <c r="J341" s="8">
        <v>28.36</v>
      </c>
      <c r="K341" t="s">
        <v>106</v>
      </c>
      <c r="L341" s="1">
        <v>45427</v>
      </c>
      <c r="M341">
        <v>5</v>
      </c>
      <c r="N341">
        <v>2024</v>
      </c>
    </row>
    <row r="342" spans="1:14" x14ac:dyDescent="0.25">
      <c r="A342" t="s">
        <v>5822</v>
      </c>
      <c r="B342" t="s">
        <v>2722</v>
      </c>
      <c r="C342" t="s">
        <v>584</v>
      </c>
      <c r="D342" t="s">
        <v>270</v>
      </c>
      <c r="E342" t="s">
        <v>2816</v>
      </c>
      <c r="F342" t="s">
        <v>202</v>
      </c>
      <c r="G342" s="9">
        <v>1</v>
      </c>
      <c r="H342" s="8">
        <v>43.636200000000002</v>
      </c>
      <c r="I342" s="8">
        <v>62.03</v>
      </c>
      <c r="J342" s="8">
        <v>43.64</v>
      </c>
      <c r="K342" t="s">
        <v>106</v>
      </c>
      <c r="L342" s="1">
        <v>45427</v>
      </c>
      <c r="M342">
        <v>5</v>
      </c>
      <c r="N342">
        <v>2024</v>
      </c>
    </row>
    <row r="343" spans="1:14" x14ac:dyDescent="0.25">
      <c r="A343" t="s">
        <v>5822</v>
      </c>
      <c r="B343" t="s">
        <v>2722</v>
      </c>
      <c r="C343" t="s">
        <v>588</v>
      </c>
      <c r="D343" t="s">
        <v>216</v>
      </c>
      <c r="E343" t="s">
        <v>2879</v>
      </c>
      <c r="F343" t="s">
        <v>202</v>
      </c>
      <c r="G343" s="9">
        <v>1</v>
      </c>
      <c r="H343" s="8">
        <v>14.0259</v>
      </c>
      <c r="I343" s="8">
        <v>27.49</v>
      </c>
      <c r="J343" s="8">
        <v>14.03</v>
      </c>
      <c r="K343" t="s">
        <v>106</v>
      </c>
      <c r="L343" s="1">
        <v>45427</v>
      </c>
      <c r="M343">
        <v>5</v>
      </c>
      <c r="N343">
        <v>2024</v>
      </c>
    </row>
    <row r="344" spans="1:14" x14ac:dyDescent="0.25">
      <c r="A344" t="s">
        <v>5822</v>
      </c>
      <c r="B344" t="s">
        <v>2722</v>
      </c>
      <c r="C344" t="s">
        <v>492</v>
      </c>
      <c r="D344" t="s">
        <v>350</v>
      </c>
      <c r="E344" t="s">
        <v>3031</v>
      </c>
      <c r="F344" t="s">
        <v>202</v>
      </c>
      <c r="G344" s="9">
        <v>3</v>
      </c>
      <c r="H344" s="8">
        <v>1.1376999999999999</v>
      </c>
      <c r="I344" s="8">
        <v>7.85</v>
      </c>
      <c r="J344" s="8">
        <v>3.41</v>
      </c>
      <c r="K344" t="s">
        <v>106</v>
      </c>
      <c r="L344" s="1">
        <v>45427</v>
      </c>
      <c r="M344">
        <v>5</v>
      </c>
      <c r="N344">
        <v>2024</v>
      </c>
    </row>
    <row r="345" spans="1:14" x14ac:dyDescent="0.25">
      <c r="A345" t="s">
        <v>5822</v>
      </c>
      <c r="B345" t="s">
        <v>2722</v>
      </c>
      <c r="C345" t="s">
        <v>504</v>
      </c>
      <c r="D345" t="s">
        <v>354</v>
      </c>
      <c r="E345" t="s">
        <v>3035</v>
      </c>
      <c r="F345" t="s">
        <v>202</v>
      </c>
      <c r="G345" s="9">
        <v>4</v>
      </c>
      <c r="H345" s="8">
        <v>1.1376999999999999</v>
      </c>
      <c r="I345" s="8">
        <v>7.85</v>
      </c>
      <c r="J345" s="8">
        <v>4.55</v>
      </c>
      <c r="K345" t="s">
        <v>106</v>
      </c>
      <c r="L345" s="1">
        <v>45427</v>
      </c>
      <c r="M345">
        <v>5</v>
      </c>
      <c r="N345">
        <v>2024</v>
      </c>
    </row>
    <row r="346" spans="1:14" x14ac:dyDescent="0.25">
      <c r="A346" t="s">
        <v>5822</v>
      </c>
      <c r="B346" t="s">
        <v>2722</v>
      </c>
      <c r="C346" t="s">
        <v>5646</v>
      </c>
      <c r="D346" t="s">
        <v>5647</v>
      </c>
      <c r="E346" t="s">
        <v>5827</v>
      </c>
      <c r="F346" t="s">
        <v>202</v>
      </c>
      <c r="G346" s="9">
        <v>1</v>
      </c>
      <c r="H346" s="8">
        <v>0</v>
      </c>
      <c r="I346" s="8">
        <v>650.87</v>
      </c>
      <c r="J346" s="8">
        <v>0</v>
      </c>
      <c r="K346" t="s">
        <v>106</v>
      </c>
      <c r="L346" s="1">
        <v>45427</v>
      </c>
      <c r="M346">
        <v>5</v>
      </c>
      <c r="N346">
        <v>2024</v>
      </c>
    </row>
    <row r="347" spans="1:14" x14ac:dyDescent="0.25">
      <c r="A347" t="s">
        <v>5822</v>
      </c>
      <c r="B347" t="s">
        <v>2722</v>
      </c>
      <c r="C347" t="s">
        <v>579</v>
      </c>
      <c r="D347" t="s">
        <v>282</v>
      </c>
      <c r="E347" t="s">
        <v>283</v>
      </c>
      <c r="F347" t="s">
        <v>202</v>
      </c>
      <c r="G347" s="9">
        <v>1</v>
      </c>
      <c r="H347" s="8">
        <v>205.86940000000001</v>
      </c>
      <c r="I347" s="8">
        <v>0</v>
      </c>
      <c r="J347" s="8">
        <v>205.87</v>
      </c>
      <c r="K347" t="s">
        <v>106</v>
      </c>
      <c r="L347" s="1">
        <v>45427</v>
      </c>
      <c r="M347">
        <v>5</v>
      </c>
      <c r="N347">
        <v>2024</v>
      </c>
    </row>
    <row r="348" spans="1:14" x14ac:dyDescent="0.25">
      <c r="A348" t="s">
        <v>5822</v>
      </c>
      <c r="B348" t="s">
        <v>2722</v>
      </c>
      <c r="C348" t="s">
        <v>580</v>
      </c>
      <c r="D348" t="s">
        <v>284</v>
      </c>
      <c r="E348" t="s">
        <v>285</v>
      </c>
      <c r="F348" t="s">
        <v>202</v>
      </c>
      <c r="G348" s="9">
        <v>1</v>
      </c>
      <c r="H348" s="8">
        <v>205.71350000000001</v>
      </c>
      <c r="I348" s="8">
        <v>0</v>
      </c>
      <c r="J348" s="8">
        <v>205.71</v>
      </c>
      <c r="K348" t="s">
        <v>106</v>
      </c>
      <c r="L348" s="1">
        <v>45427</v>
      </c>
      <c r="M348">
        <v>5</v>
      </c>
      <c r="N348">
        <v>2024</v>
      </c>
    </row>
    <row r="349" spans="1:14" x14ac:dyDescent="0.25">
      <c r="A349" t="s">
        <v>5822</v>
      </c>
      <c r="B349" t="s">
        <v>2722</v>
      </c>
      <c r="C349" t="s">
        <v>521</v>
      </c>
      <c r="D349" t="s">
        <v>340</v>
      </c>
      <c r="E349" t="s">
        <v>341</v>
      </c>
      <c r="F349" t="s">
        <v>202</v>
      </c>
      <c r="G349" s="9">
        <v>1</v>
      </c>
      <c r="H349" s="8">
        <v>39.740099999999998</v>
      </c>
      <c r="I349" s="8">
        <v>0</v>
      </c>
      <c r="J349" s="8">
        <v>39.74</v>
      </c>
      <c r="K349" t="s">
        <v>106</v>
      </c>
      <c r="L349" s="1">
        <v>45427</v>
      </c>
      <c r="M349">
        <v>5</v>
      </c>
      <c r="N349">
        <v>2024</v>
      </c>
    </row>
    <row r="350" spans="1:14" x14ac:dyDescent="0.25">
      <c r="A350" t="s">
        <v>5822</v>
      </c>
      <c r="B350" t="s">
        <v>2722</v>
      </c>
      <c r="C350" t="s">
        <v>525</v>
      </c>
      <c r="D350" t="s">
        <v>334</v>
      </c>
      <c r="E350" t="s">
        <v>335</v>
      </c>
      <c r="F350" t="s">
        <v>202</v>
      </c>
      <c r="G350" s="9">
        <v>1</v>
      </c>
      <c r="H350" s="8">
        <v>28.831099999999999</v>
      </c>
      <c r="I350" s="8">
        <v>0</v>
      </c>
      <c r="J350" s="8">
        <v>28.83</v>
      </c>
      <c r="K350" t="s">
        <v>106</v>
      </c>
      <c r="L350" s="1">
        <v>45427</v>
      </c>
      <c r="M350">
        <v>5</v>
      </c>
      <c r="N350">
        <v>2024</v>
      </c>
    </row>
    <row r="351" spans="1:14" x14ac:dyDescent="0.25">
      <c r="A351" t="s">
        <v>5822</v>
      </c>
      <c r="B351" t="s">
        <v>2722</v>
      </c>
      <c r="C351" t="s">
        <v>524</v>
      </c>
      <c r="D351" t="s">
        <v>332</v>
      </c>
      <c r="E351" t="s">
        <v>333</v>
      </c>
      <c r="F351" t="s">
        <v>202</v>
      </c>
      <c r="G351" s="9">
        <v>1</v>
      </c>
      <c r="H351" s="8">
        <v>31.168700000000001</v>
      </c>
      <c r="I351" s="8">
        <v>0</v>
      </c>
      <c r="J351" s="8">
        <v>31.17</v>
      </c>
      <c r="K351" t="s">
        <v>106</v>
      </c>
      <c r="L351" s="1">
        <v>45427</v>
      </c>
      <c r="M351">
        <v>5</v>
      </c>
      <c r="N351">
        <v>2024</v>
      </c>
    </row>
    <row r="352" spans="1:14" x14ac:dyDescent="0.25">
      <c r="A352" t="s">
        <v>5822</v>
      </c>
      <c r="B352" t="s">
        <v>2722</v>
      </c>
      <c r="C352" t="s">
        <v>522</v>
      </c>
      <c r="D352" t="s">
        <v>342</v>
      </c>
      <c r="E352" t="s">
        <v>343</v>
      </c>
      <c r="F352" t="s">
        <v>202</v>
      </c>
      <c r="G352" s="9">
        <v>1</v>
      </c>
      <c r="H352" s="8">
        <v>16.363600000000002</v>
      </c>
      <c r="I352" s="8">
        <v>0</v>
      </c>
      <c r="J352" s="8">
        <v>16.36</v>
      </c>
      <c r="K352" t="s">
        <v>106</v>
      </c>
      <c r="L352" s="1">
        <v>45427</v>
      </c>
      <c r="M352">
        <v>5</v>
      </c>
      <c r="N352">
        <v>2024</v>
      </c>
    </row>
    <row r="353" spans="1:14" x14ac:dyDescent="0.25">
      <c r="A353" t="s">
        <v>5822</v>
      </c>
      <c r="B353" t="s">
        <v>2722</v>
      </c>
      <c r="C353" t="s">
        <v>2736</v>
      </c>
      <c r="D353" t="s">
        <v>202</v>
      </c>
      <c r="E353" t="s">
        <v>3051</v>
      </c>
      <c r="F353" t="s">
        <v>202</v>
      </c>
      <c r="G353" s="9">
        <v>1</v>
      </c>
      <c r="H353" s="8">
        <v>0</v>
      </c>
      <c r="I353" s="8">
        <v>0</v>
      </c>
      <c r="J353" s="8">
        <v>0</v>
      </c>
      <c r="K353" t="s">
        <v>106</v>
      </c>
      <c r="L353" s="1">
        <v>45427</v>
      </c>
      <c r="M353">
        <v>5</v>
      </c>
      <c r="N353">
        <v>2024</v>
      </c>
    </row>
    <row r="354" spans="1:14" x14ac:dyDescent="0.25">
      <c r="A354" t="s">
        <v>5822</v>
      </c>
      <c r="B354" t="s">
        <v>2722</v>
      </c>
      <c r="C354" t="s">
        <v>2736</v>
      </c>
      <c r="D354" t="s">
        <v>202</v>
      </c>
      <c r="E354" t="s">
        <v>5828</v>
      </c>
      <c r="F354" t="s">
        <v>202</v>
      </c>
      <c r="G354" s="9">
        <v>1</v>
      </c>
      <c r="H354" s="8">
        <v>0</v>
      </c>
      <c r="I354" s="8">
        <v>0</v>
      </c>
      <c r="J354" s="8">
        <v>0</v>
      </c>
      <c r="K354" t="s">
        <v>106</v>
      </c>
      <c r="L354" s="1">
        <v>45427</v>
      </c>
      <c r="M354">
        <v>5</v>
      </c>
      <c r="N354">
        <v>2024</v>
      </c>
    </row>
    <row r="355" spans="1:14" x14ac:dyDescent="0.25">
      <c r="A355" t="s">
        <v>5822</v>
      </c>
      <c r="B355" t="s">
        <v>2722</v>
      </c>
      <c r="C355" t="s">
        <v>2736</v>
      </c>
      <c r="D355" t="s">
        <v>202</v>
      </c>
      <c r="E355" t="s">
        <v>2832</v>
      </c>
      <c r="F355" t="s">
        <v>202</v>
      </c>
      <c r="G355" s="9">
        <v>1</v>
      </c>
      <c r="H355" s="8">
        <v>0</v>
      </c>
      <c r="I355" s="8">
        <v>0.01</v>
      </c>
      <c r="J355" s="8">
        <v>0</v>
      </c>
      <c r="K355" t="s">
        <v>106</v>
      </c>
      <c r="L355" s="1">
        <v>45427</v>
      </c>
      <c r="M355">
        <v>5</v>
      </c>
      <c r="N355">
        <v>2024</v>
      </c>
    </row>
    <row r="356" spans="1:14" x14ac:dyDescent="0.25">
      <c r="A356" t="s">
        <v>5829</v>
      </c>
      <c r="B356" t="s">
        <v>2934</v>
      </c>
      <c r="C356" t="s">
        <v>522</v>
      </c>
      <c r="D356" t="s">
        <v>342</v>
      </c>
      <c r="E356" t="s">
        <v>2826</v>
      </c>
      <c r="F356" t="s">
        <v>202</v>
      </c>
      <c r="G356" s="9">
        <v>1</v>
      </c>
      <c r="H356" s="8">
        <v>10.5</v>
      </c>
      <c r="I356" s="8">
        <v>28.93</v>
      </c>
      <c r="J356" s="8">
        <v>10.5</v>
      </c>
      <c r="K356" t="s">
        <v>106</v>
      </c>
      <c r="L356" s="1">
        <v>45427</v>
      </c>
      <c r="M356">
        <v>5</v>
      </c>
      <c r="N356">
        <v>2024</v>
      </c>
    </row>
    <row r="357" spans="1:14" x14ac:dyDescent="0.25">
      <c r="A357" t="s">
        <v>5829</v>
      </c>
      <c r="B357" t="s">
        <v>2934</v>
      </c>
      <c r="C357" t="s">
        <v>2724</v>
      </c>
      <c r="D357" t="s">
        <v>202</v>
      </c>
      <c r="E357" t="s">
        <v>2733</v>
      </c>
      <c r="F357" t="s">
        <v>202</v>
      </c>
      <c r="G357" s="9">
        <v>1</v>
      </c>
      <c r="H357" s="8">
        <v>0</v>
      </c>
      <c r="I357" s="8">
        <v>13.34</v>
      </c>
      <c r="J357" s="8">
        <v>0</v>
      </c>
      <c r="K357" t="s">
        <v>106</v>
      </c>
      <c r="L357" s="1">
        <v>45427</v>
      </c>
      <c r="M357">
        <v>5</v>
      </c>
      <c r="N357">
        <v>2024</v>
      </c>
    </row>
    <row r="358" spans="1:14" x14ac:dyDescent="0.25">
      <c r="A358" t="s">
        <v>5830</v>
      </c>
      <c r="B358" t="s">
        <v>2722</v>
      </c>
      <c r="C358" t="s">
        <v>3621</v>
      </c>
      <c r="D358" t="s">
        <v>1705</v>
      </c>
      <c r="E358" t="s">
        <v>5831</v>
      </c>
      <c r="F358" t="s">
        <v>202</v>
      </c>
      <c r="G358" s="9">
        <v>2</v>
      </c>
      <c r="H358" s="8">
        <v>0</v>
      </c>
      <c r="I358" s="8">
        <v>0</v>
      </c>
      <c r="J358" s="8">
        <v>0</v>
      </c>
      <c r="K358" t="s">
        <v>4746</v>
      </c>
      <c r="L358" s="1">
        <v>45427</v>
      </c>
      <c r="M358">
        <v>5</v>
      </c>
      <c r="N358">
        <v>2024</v>
      </c>
    </row>
    <row r="359" spans="1:14" x14ac:dyDescent="0.25">
      <c r="A359" t="s">
        <v>5830</v>
      </c>
      <c r="B359" t="s">
        <v>2722</v>
      </c>
      <c r="C359" t="s">
        <v>2736</v>
      </c>
      <c r="D359" t="s">
        <v>202</v>
      </c>
      <c r="E359" t="s">
        <v>5832</v>
      </c>
      <c r="F359" t="s">
        <v>202</v>
      </c>
      <c r="G359" s="9">
        <v>1</v>
      </c>
      <c r="H359" s="8">
        <v>0</v>
      </c>
      <c r="I359" s="8">
        <v>0</v>
      </c>
      <c r="J359" s="8">
        <v>0</v>
      </c>
      <c r="K359" t="s">
        <v>4746</v>
      </c>
      <c r="L359" s="1">
        <v>45427</v>
      </c>
      <c r="M359">
        <v>5</v>
      </c>
      <c r="N359">
        <v>2024</v>
      </c>
    </row>
    <row r="360" spans="1:14" x14ac:dyDescent="0.25">
      <c r="A360" t="s">
        <v>5830</v>
      </c>
      <c r="B360" t="s">
        <v>2722</v>
      </c>
      <c r="C360" t="s">
        <v>2736</v>
      </c>
      <c r="D360" t="s">
        <v>202</v>
      </c>
      <c r="E360" t="s">
        <v>2873</v>
      </c>
      <c r="F360" t="s">
        <v>202</v>
      </c>
      <c r="G360" s="9">
        <v>1</v>
      </c>
      <c r="H360" s="8">
        <v>0</v>
      </c>
      <c r="I360" s="8">
        <v>0</v>
      </c>
      <c r="J360" s="8">
        <v>0</v>
      </c>
      <c r="K360" t="s">
        <v>4746</v>
      </c>
      <c r="L360" s="1">
        <v>45427</v>
      </c>
      <c r="M360">
        <v>5</v>
      </c>
      <c r="N360">
        <v>2024</v>
      </c>
    </row>
    <row r="361" spans="1:14" x14ac:dyDescent="0.25">
      <c r="A361" t="s">
        <v>5833</v>
      </c>
      <c r="B361" t="s">
        <v>2722</v>
      </c>
      <c r="C361" t="s">
        <v>561</v>
      </c>
      <c r="D361" t="s">
        <v>246</v>
      </c>
      <c r="E361" t="s">
        <v>5834</v>
      </c>
      <c r="F361" t="s">
        <v>202</v>
      </c>
      <c r="G361" s="9">
        <v>1</v>
      </c>
      <c r="H361" s="8">
        <v>13.2</v>
      </c>
      <c r="I361" s="8">
        <v>64</v>
      </c>
      <c r="J361" s="8">
        <v>13.2</v>
      </c>
      <c r="K361" t="s">
        <v>4746</v>
      </c>
      <c r="L361" s="1">
        <v>45427</v>
      </c>
      <c r="M361">
        <v>5</v>
      </c>
      <c r="N361">
        <v>2024</v>
      </c>
    </row>
    <row r="362" spans="1:14" x14ac:dyDescent="0.25">
      <c r="A362" t="s">
        <v>5833</v>
      </c>
      <c r="B362" t="s">
        <v>2722</v>
      </c>
      <c r="C362" t="s">
        <v>518</v>
      </c>
      <c r="D362" t="s">
        <v>218</v>
      </c>
      <c r="E362" t="s">
        <v>5835</v>
      </c>
      <c r="F362" t="s">
        <v>202</v>
      </c>
      <c r="G362" s="9">
        <v>1</v>
      </c>
      <c r="H362" s="8">
        <v>31</v>
      </c>
      <c r="I362" s="8">
        <v>110</v>
      </c>
      <c r="J362" s="8">
        <v>31</v>
      </c>
      <c r="K362" t="s">
        <v>4746</v>
      </c>
      <c r="L362" s="1">
        <v>45427</v>
      </c>
      <c r="M362">
        <v>5</v>
      </c>
      <c r="N362">
        <v>2024</v>
      </c>
    </row>
    <row r="363" spans="1:14" x14ac:dyDescent="0.25">
      <c r="A363" t="s">
        <v>5833</v>
      </c>
      <c r="B363" t="s">
        <v>2722</v>
      </c>
      <c r="C363" t="s">
        <v>2736</v>
      </c>
      <c r="D363" t="s">
        <v>202</v>
      </c>
      <c r="E363" t="s">
        <v>2723</v>
      </c>
      <c r="F363" t="s">
        <v>202</v>
      </c>
      <c r="G363" s="9">
        <v>1</v>
      </c>
      <c r="H363" s="8">
        <v>0</v>
      </c>
      <c r="I363" s="8">
        <v>0</v>
      </c>
      <c r="J363" s="8">
        <v>0</v>
      </c>
      <c r="K363" t="s">
        <v>4746</v>
      </c>
      <c r="L363" s="1">
        <v>45427</v>
      </c>
      <c r="M363">
        <v>5</v>
      </c>
      <c r="N363">
        <v>2024</v>
      </c>
    </row>
    <row r="364" spans="1:14" x14ac:dyDescent="0.25">
      <c r="A364" t="s">
        <v>5836</v>
      </c>
      <c r="B364" t="s">
        <v>2934</v>
      </c>
      <c r="C364" t="s">
        <v>3040</v>
      </c>
      <c r="D364" t="s">
        <v>1963</v>
      </c>
      <c r="E364" t="s">
        <v>5189</v>
      </c>
      <c r="F364" t="s">
        <v>202</v>
      </c>
      <c r="G364" s="9">
        <v>1</v>
      </c>
      <c r="H364" s="8">
        <v>0</v>
      </c>
      <c r="I364" s="8">
        <v>599</v>
      </c>
      <c r="J364" s="8">
        <v>0</v>
      </c>
      <c r="K364" t="s">
        <v>113</v>
      </c>
      <c r="L364" s="1">
        <v>45427</v>
      </c>
      <c r="M364">
        <v>5</v>
      </c>
      <c r="N364">
        <v>2024</v>
      </c>
    </row>
    <row r="365" spans="1:14" x14ac:dyDescent="0.25">
      <c r="A365" t="s">
        <v>5836</v>
      </c>
      <c r="B365" t="s">
        <v>2934</v>
      </c>
      <c r="C365" t="s">
        <v>511</v>
      </c>
      <c r="D365" t="s">
        <v>310</v>
      </c>
      <c r="E365" t="s">
        <v>311</v>
      </c>
      <c r="F365" t="s">
        <v>202</v>
      </c>
      <c r="G365" s="9">
        <v>1</v>
      </c>
      <c r="H365" s="8">
        <v>121.40219999999999</v>
      </c>
      <c r="I365" s="8">
        <v>0</v>
      </c>
      <c r="J365" s="8">
        <v>121.4</v>
      </c>
      <c r="K365" t="s">
        <v>113</v>
      </c>
      <c r="L365" s="1">
        <v>45427</v>
      </c>
      <c r="M365">
        <v>5</v>
      </c>
      <c r="N365">
        <v>2024</v>
      </c>
    </row>
    <row r="366" spans="1:14" x14ac:dyDescent="0.25">
      <c r="A366" t="s">
        <v>5836</v>
      </c>
      <c r="B366" t="s">
        <v>2934</v>
      </c>
      <c r="C366" t="s">
        <v>452</v>
      </c>
      <c r="D366" t="s">
        <v>376</v>
      </c>
      <c r="E366" t="s">
        <v>377</v>
      </c>
      <c r="F366" t="s">
        <v>202</v>
      </c>
      <c r="G366" s="9">
        <v>1</v>
      </c>
      <c r="H366" s="8">
        <v>53.547899999999998</v>
      </c>
      <c r="I366" s="8">
        <v>0</v>
      </c>
      <c r="J366" s="8">
        <v>53.55</v>
      </c>
      <c r="K366" t="s">
        <v>113</v>
      </c>
      <c r="L366" s="1">
        <v>45427</v>
      </c>
      <c r="M366">
        <v>5</v>
      </c>
      <c r="N366">
        <v>2024</v>
      </c>
    </row>
    <row r="367" spans="1:14" x14ac:dyDescent="0.25">
      <c r="A367" t="s">
        <v>5836</v>
      </c>
      <c r="B367" t="s">
        <v>2934</v>
      </c>
      <c r="C367" t="s">
        <v>500</v>
      </c>
      <c r="D367" t="s">
        <v>372</v>
      </c>
      <c r="E367" t="s">
        <v>373</v>
      </c>
      <c r="F367" t="s">
        <v>202</v>
      </c>
      <c r="G367" s="9">
        <v>1</v>
      </c>
      <c r="H367" s="8">
        <v>79.7607</v>
      </c>
      <c r="I367" s="8">
        <v>0</v>
      </c>
      <c r="J367" s="8">
        <v>79.760000000000005</v>
      </c>
      <c r="K367" t="s">
        <v>113</v>
      </c>
      <c r="L367" s="1">
        <v>45427</v>
      </c>
      <c r="M367">
        <v>5</v>
      </c>
      <c r="N367">
        <v>2024</v>
      </c>
    </row>
    <row r="368" spans="1:14" x14ac:dyDescent="0.25">
      <c r="A368" t="s">
        <v>5837</v>
      </c>
      <c r="B368" t="s">
        <v>2722</v>
      </c>
      <c r="C368" t="s">
        <v>3774</v>
      </c>
      <c r="D368" t="s">
        <v>2038</v>
      </c>
      <c r="E368" t="s">
        <v>5838</v>
      </c>
      <c r="F368" t="s">
        <v>202</v>
      </c>
      <c r="G368" s="9">
        <v>1</v>
      </c>
      <c r="H368" s="8">
        <v>0</v>
      </c>
      <c r="I368" s="8">
        <v>987.32</v>
      </c>
      <c r="J368" s="8">
        <v>0</v>
      </c>
      <c r="K368" t="s">
        <v>4746</v>
      </c>
      <c r="L368" s="1">
        <v>45427</v>
      </c>
      <c r="M368">
        <v>5</v>
      </c>
      <c r="N368">
        <v>2024</v>
      </c>
    </row>
    <row r="369" spans="1:14" x14ac:dyDescent="0.25">
      <c r="A369" t="s">
        <v>5837</v>
      </c>
      <c r="B369" t="s">
        <v>2722</v>
      </c>
      <c r="C369" t="s">
        <v>462</v>
      </c>
      <c r="D369" t="s">
        <v>272</v>
      </c>
      <c r="E369" t="s">
        <v>2740</v>
      </c>
      <c r="F369" t="s">
        <v>1672</v>
      </c>
      <c r="G369" s="9">
        <v>1</v>
      </c>
      <c r="H369" s="8">
        <v>100.14</v>
      </c>
      <c r="I369" s="8">
        <v>0</v>
      </c>
      <c r="J369" s="8">
        <v>100.14</v>
      </c>
      <c r="K369" t="s">
        <v>4746</v>
      </c>
      <c r="L369" s="1">
        <v>45427</v>
      </c>
      <c r="M369">
        <v>5</v>
      </c>
      <c r="N369">
        <v>2024</v>
      </c>
    </row>
    <row r="370" spans="1:14" x14ac:dyDescent="0.25">
      <c r="A370" t="s">
        <v>5837</v>
      </c>
      <c r="B370" t="s">
        <v>2722</v>
      </c>
      <c r="C370" t="s">
        <v>463</v>
      </c>
      <c r="D370" t="s">
        <v>274</v>
      </c>
      <c r="E370" t="s">
        <v>2741</v>
      </c>
      <c r="F370" t="s">
        <v>1672</v>
      </c>
      <c r="G370" s="9">
        <v>1</v>
      </c>
      <c r="H370" s="8">
        <v>58.37</v>
      </c>
      <c r="I370" s="8">
        <v>0</v>
      </c>
      <c r="J370" s="8">
        <v>58.37</v>
      </c>
      <c r="K370" t="s">
        <v>4746</v>
      </c>
      <c r="L370" s="1">
        <v>45427</v>
      </c>
      <c r="M370">
        <v>5</v>
      </c>
      <c r="N370">
        <v>2024</v>
      </c>
    </row>
    <row r="371" spans="1:14" x14ac:dyDescent="0.25">
      <c r="A371" t="s">
        <v>5837</v>
      </c>
      <c r="B371" t="s">
        <v>2722</v>
      </c>
      <c r="C371" t="s">
        <v>521</v>
      </c>
      <c r="D371" t="s">
        <v>340</v>
      </c>
      <c r="E371" t="s">
        <v>341</v>
      </c>
      <c r="F371" t="s">
        <v>202</v>
      </c>
      <c r="G371" s="9">
        <v>1</v>
      </c>
      <c r="H371" s="8">
        <v>25.5</v>
      </c>
      <c r="I371" s="8">
        <v>0</v>
      </c>
      <c r="J371" s="8">
        <v>25.5</v>
      </c>
      <c r="K371" t="s">
        <v>4746</v>
      </c>
      <c r="L371" s="1">
        <v>45427</v>
      </c>
      <c r="M371">
        <v>5</v>
      </c>
      <c r="N371">
        <v>2024</v>
      </c>
    </row>
    <row r="372" spans="1:14" x14ac:dyDescent="0.25">
      <c r="A372" t="s">
        <v>5837</v>
      </c>
      <c r="B372" t="s">
        <v>2722</v>
      </c>
      <c r="C372" t="s">
        <v>525</v>
      </c>
      <c r="D372" t="s">
        <v>334</v>
      </c>
      <c r="E372" t="s">
        <v>335</v>
      </c>
      <c r="F372" t="s">
        <v>202</v>
      </c>
      <c r="G372" s="9">
        <v>1</v>
      </c>
      <c r="H372" s="8">
        <v>18.5</v>
      </c>
      <c r="I372" s="8">
        <v>0</v>
      </c>
      <c r="J372" s="8">
        <v>18.5</v>
      </c>
      <c r="K372" t="s">
        <v>4746</v>
      </c>
      <c r="L372" s="1">
        <v>45427</v>
      </c>
      <c r="M372">
        <v>5</v>
      </c>
      <c r="N372">
        <v>2024</v>
      </c>
    </row>
    <row r="373" spans="1:14" x14ac:dyDescent="0.25">
      <c r="A373" t="s">
        <v>5837</v>
      </c>
      <c r="B373" t="s">
        <v>2722</v>
      </c>
      <c r="C373" t="s">
        <v>582</v>
      </c>
      <c r="D373" t="s">
        <v>320</v>
      </c>
      <c r="E373" t="s">
        <v>321</v>
      </c>
      <c r="F373" t="s">
        <v>202</v>
      </c>
      <c r="G373" s="9">
        <v>1</v>
      </c>
      <c r="H373" s="8">
        <v>45</v>
      </c>
      <c r="I373" s="8">
        <v>0</v>
      </c>
      <c r="J373" s="8">
        <v>45</v>
      </c>
      <c r="K373" t="s">
        <v>4746</v>
      </c>
      <c r="L373" s="1">
        <v>45427</v>
      </c>
      <c r="M373">
        <v>5</v>
      </c>
      <c r="N373">
        <v>2024</v>
      </c>
    </row>
    <row r="374" spans="1:14" x14ac:dyDescent="0.25">
      <c r="A374" t="s">
        <v>5837</v>
      </c>
      <c r="B374" t="s">
        <v>2722</v>
      </c>
      <c r="C374" t="s">
        <v>523</v>
      </c>
      <c r="D374" t="s">
        <v>338</v>
      </c>
      <c r="E374" t="s">
        <v>339</v>
      </c>
      <c r="F374" t="s">
        <v>202</v>
      </c>
      <c r="G374" s="9">
        <v>1</v>
      </c>
      <c r="H374" s="8">
        <v>8.5</v>
      </c>
      <c r="I374" s="8">
        <v>0</v>
      </c>
      <c r="J374" s="8">
        <v>8.5</v>
      </c>
      <c r="K374" t="s">
        <v>4746</v>
      </c>
      <c r="L374" s="1">
        <v>45427</v>
      </c>
      <c r="M374">
        <v>5</v>
      </c>
      <c r="N374">
        <v>2024</v>
      </c>
    </row>
    <row r="375" spans="1:14" x14ac:dyDescent="0.25">
      <c r="A375" t="s">
        <v>5837</v>
      </c>
      <c r="B375" t="s">
        <v>2722</v>
      </c>
      <c r="C375" t="s">
        <v>464</v>
      </c>
      <c r="D375" t="s">
        <v>276</v>
      </c>
      <c r="E375" t="s">
        <v>2742</v>
      </c>
      <c r="F375" t="s">
        <v>1672</v>
      </c>
      <c r="G375" s="9">
        <v>1</v>
      </c>
      <c r="H375" s="8">
        <v>81.17</v>
      </c>
      <c r="I375" s="8">
        <v>0</v>
      </c>
      <c r="J375" s="8">
        <v>81.17</v>
      </c>
      <c r="K375" t="s">
        <v>4746</v>
      </c>
      <c r="L375" s="1">
        <v>45427</v>
      </c>
      <c r="M375">
        <v>5</v>
      </c>
      <c r="N375">
        <v>2024</v>
      </c>
    </row>
    <row r="376" spans="1:14" x14ac:dyDescent="0.25">
      <c r="A376" t="s">
        <v>5837</v>
      </c>
      <c r="B376" t="s">
        <v>2722</v>
      </c>
      <c r="C376" t="s">
        <v>2953</v>
      </c>
      <c r="D376" t="s">
        <v>2952</v>
      </c>
      <c r="E376" t="s">
        <v>5839</v>
      </c>
      <c r="F376" t="s">
        <v>202</v>
      </c>
      <c r="G376" s="9">
        <v>1</v>
      </c>
      <c r="H376" s="8">
        <v>0</v>
      </c>
      <c r="I376" s="8">
        <v>364.68</v>
      </c>
      <c r="J376" s="8">
        <v>0</v>
      </c>
      <c r="K376" t="s">
        <v>4746</v>
      </c>
      <c r="L376" s="1">
        <v>45427</v>
      </c>
      <c r="M376">
        <v>5</v>
      </c>
      <c r="N376">
        <v>2024</v>
      </c>
    </row>
    <row r="377" spans="1:14" x14ac:dyDescent="0.25">
      <c r="A377" t="s">
        <v>5837</v>
      </c>
      <c r="B377" t="s">
        <v>2722</v>
      </c>
      <c r="C377" t="s">
        <v>436</v>
      </c>
      <c r="D377" t="s">
        <v>303</v>
      </c>
      <c r="E377" t="s">
        <v>201</v>
      </c>
      <c r="F377" t="s">
        <v>202</v>
      </c>
      <c r="G377" s="9">
        <v>1</v>
      </c>
      <c r="H377" s="8">
        <v>9</v>
      </c>
      <c r="I377" s="8">
        <v>0</v>
      </c>
      <c r="J377" s="8">
        <v>9</v>
      </c>
      <c r="K377" t="s">
        <v>4746</v>
      </c>
      <c r="L377" s="1">
        <v>45427</v>
      </c>
      <c r="M377">
        <v>5</v>
      </c>
      <c r="N377">
        <v>2024</v>
      </c>
    </row>
    <row r="378" spans="1:14" x14ac:dyDescent="0.25">
      <c r="A378" t="s">
        <v>5837</v>
      </c>
      <c r="B378" t="s">
        <v>2722</v>
      </c>
      <c r="C378" t="s">
        <v>517</v>
      </c>
      <c r="D378" t="s">
        <v>126</v>
      </c>
      <c r="E378" t="s">
        <v>127</v>
      </c>
      <c r="F378" t="s">
        <v>202</v>
      </c>
      <c r="G378" s="9">
        <v>1</v>
      </c>
      <c r="H378" s="8">
        <v>89.5</v>
      </c>
      <c r="I378" s="8">
        <v>0</v>
      </c>
      <c r="J378" s="8">
        <v>89.5</v>
      </c>
      <c r="K378" t="s">
        <v>4746</v>
      </c>
      <c r="L378" s="1">
        <v>45427</v>
      </c>
      <c r="M378">
        <v>5</v>
      </c>
      <c r="N378">
        <v>2024</v>
      </c>
    </row>
    <row r="379" spans="1:14" x14ac:dyDescent="0.25">
      <c r="A379" t="s">
        <v>5837</v>
      </c>
      <c r="B379" t="s">
        <v>2722</v>
      </c>
      <c r="C379" t="s">
        <v>600</v>
      </c>
      <c r="D379" t="s">
        <v>101</v>
      </c>
      <c r="E379" t="s">
        <v>5840</v>
      </c>
      <c r="F379" t="s">
        <v>202</v>
      </c>
      <c r="G379" s="9">
        <v>1</v>
      </c>
      <c r="H379" s="8">
        <v>0</v>
      </c>
      <c r="I379" s="8">
        <v>339</v>
      </c>
      <c r="J379" s="8">
        <v>0</v>
      </c>
      <c r="K379" t="s">
        <v>4746</v>
      </c>
      <c r="L379" s="1">
        <v>45427</v>
      </c>
      <c r="M379">
        <v>5</v>
      </c>
      <c r="N379">
        <v>2024</v>
      </c>
    </row>
    <row r="380" spans="1:14" x14ac:dyDescent="0.25">
      <c r="A380" t="s">
        <v>5837</v>
      </c>
      <c r="B380" t="s">
        <v>2722</v>
      </c>
      <c r="C380" t="s">
        <v>481</v>
      </c>
      <c r="D380" t="s">
        <v>374</v>
      </c>
      <c r="E380" t="s">
        <v>375</v>
      </c>
      <c r="F380" t="s">
        <v>1603</v>
      </c>
      <c r="G380" s="9">
        <v>1</v>
      </c>
      <c r="H380" s="8">
        <v>46.55</v>
      </c>
      <c r="I380" s="8">
        <v>0</v>
      </c>
      <c r="J380" s="8">
        <v>46.55</v>
      </c>
      <c r="K380" t="s">
        <v>4746</v>
      </c>
      <c r="L380" s="1">
        <v>45427</v>
      </c>
      <c r="M380">
        <v>5</v>
      </c>
      <c r="N380">
        <v>2024</v>
      </c>
    </row>
    <row r="381" spans="1:14" x14ac:dyDescent="0.25">
      <c r="A381" t="s">
        <v>5837</v>
      </c>
      <c r="B381" t="s">
        <v>2722</v>
      </c>
      <c r="C381" t="s">
        <v>452</v>
      </c>
      <c r="D381" t="s">
        <v>376</v>
      </c>
      <c r="E381" t="s">
        <v>377</v>
      </c>
      <c r="F381" t="s">
        <v>202</v>
      </c>
      <c r="G381" s="9">
        <v>1</v>
      </c>
      <c r="H381" s="8">
        <v>34.36</v>
      </c>
      <c r="I381" s="8">
        <v>0</v>
      </c>
      <c r="J381" s="8">
        <v>34.36</v>
      </c>
      <c r="K381" t="s">
        <v>4746</v>
      </c>
      <c r="L381" s="1">
        <v>45427</v>
      </c>
      <c r="M381">
        <v>5</v>
      </c>
      <c r="N381">
        <v>2024</v>
      </c>
    </row>
    <row r="382" spans="1:14" x14ac:dyDescent="0.25">
      <c r="A382" t="s">
        <v>5837</v>
      </c>
      <c r="B382" t="s">
        <v>2722</v>
      </c>
      <c r="C382" t="s">
        <v>500</v>
      </c>
      <c r="D382" t="s">
        <v>372</v>
      </c>
      <c r="E382" t="s">
        <v>373</v>
      </c>
      <c r="F382" t="s">
        <v>202</v>
      </c>
      <c r="G382" s="9">
        <v>1</v>
      </c>
      <c r="H382" s="8">
        <v>51.18</v>
      </c>
      <c r="I382" s="8">
        <v>0</v>
      </c>
      <c r="J382" s="8">
        <v>51.18</v>
      </c>
      <c r="K382" t="s">
        <v>4746</v>
      </c>
      <c r="L382" s="1">
        <v>45427</v>
      </c>
      <c r="M382">
        <v>5</v>
      </c>
      <c r="N382">
        <v>2024</v>
      </c>
    </row>
    <row r="383" spans="1:14" x14ac:dyDescent="0.25">
      <c r="A383" t="s">
        <v>5837</v>
      </c>
      <c r="B383" t="s">
        <v>2722</v>
      </c>
      <c r="C383" t="s">
        <v>2736</v>
      </c>
      <c r="D383" t="s">
        <v>202</v>
      </c>
      <c r="E383" t="s">
        <v>5841</v>
      </c>
      <c r="F383" t="s">
        <v>202</v>
      </c>
      <c r="G383" s="9">
        <v>1</v>
      </c>
      <c r="H383" s="8">
        <v>0</v>
      </c>
      <c r="I383" s="8">
        <v>0</v>
      </c>
      <c r="J383" s="8">
        <v>0</v>
      </c>
      <c r="K383" t="s">
        <v>4746</v>
      </c>
      <c r="L383" s="1">
        <v>45427</v>
      </c>
      <c r="M383">
        <v>5</v>
      </c>
      <c r="N383">
        <v>2024</v>
      </c>
    </row>
    <row r="384" spans="1:14" x14ac:dyDescent="0.25">
      <c r="A384" t="s">
        <v>5837</v>
      </c>
      <c r="B384" t="s">
        <v>2722</v>
      </c>
      <c r="C384" t="s">
        <v>2724</v>
      </c>
      <c r="D384" t="s">
        <v>202</v>
      </c>
      <c r="E384" t="s">
        <v>2723</v>
      </c>
      <c r="F384" t="s">
        <v>202</v>
      </c>
      <c r="G384" s="9">
        <v>1</v>
      </c>
      <c r="H384" s="8">
        <v>0</v>
      </c>
      <c r="I384" s="8">
        <v>60</v>
      </c>
      <c r="J384" s="8">
        <v>0</v>
      </c>
      <c r="K384" t="s">
        <v>4746</v>
      </c>
      <c r="L384" s="1">
        <v>45427</v>
      </c>
      <c r="M384">
        <v>5</v>
      </c>
      <c r="N384">
        <v>2024</v>
      </c>
    </row>
    <row r="385" spans="1:14" x14ac:dyDescent="0.25">
      <c r="A385" t="s">
        <v>5842</v>
      </c>
      <c r="B385" t="s">
        <v>2929</v>
      </c>
      <c r="C385" t="s">
        <v>586</v>
      </c>
      <c r="D385" t="s">
        <v>292</v>
      </c>
      <c r="E385" t="s">
        <v>3780</v>
      </c>
      <c r="F385" t="s">
        <v>202</v>
      </c>
      <c r="G385" s="9">
        <v>2</v>
      </c>
      <c r="H385" s="8">
        <v>3.2726999999999999</v>
      </c>
      <c r="I385" s="8">
        <v>0</v>
      </c>
      <c r="J385" s="8">
        <v>6.55</v>
      </c>
      <c r="K385" t="s">
        <v>4746</v>
      </c>
      <c r="L385" s="1">
        <v>45427</v>
      </c>
      <c r="M385">
        <v>5</v>
      </c>
      <c r="N385">
        <v>2024</v>
      </c>
    </row>
    <row r="386" spans="1:14" x14ac:dyDescent="0.25">
      <c r="A386" t="s">
        <v>5842</v>
      </c>
      <c r="B386" t="s">
        <v>2929</v>
      </c>
      <c r="C386" t="s">
        <v>2736</v>
      </c>
      <c r="D386" t="s">
        <v>202</v>
      </c>
      <c r="E386" t="s">
        <v>5473</v>
      </c>
      <c r="F386" t="s">
        <v>202</v>
      </c>
      <c r="G386" s="9">
        <v>1</v>
      </c>
      <c r="H386" s="8">
        <v>0</v>
      </c>
      <c r="I386" s="8">
        <v>0</v>
      </c>
      <c r="J386" s="8">
        <v>0</v>
      </c>
      <c r="K386" t="s">
        <v>4746</v>
      </c>
      <c r="L386" s="1">
        <v>45427</v>
      </c>
      <c r="M386">
        <v>5</v>
      </c>
      <c r="N386">
        <v>2024</v>
      </c>
    </row>
    <row r="387" spans="1:14" x14ac:dyDescent="0.25">
      <c r="A387" t="s">
        <v>5842</v>
      </c>
      <c r="B387" t="s">
        <v>2929</v>
      </c>
      <c r="C387" t="s">
        <v>2736</v>
      </c>
      <c r="D387" t="s">
        <v>202</v>
      </c>
      <c r="E387" t="s">
        <v>2873</v>
      </c>
      <c r="F387" t="s">
        <v>202</v>
      </c>
      <c r="G387" s="9">
        <v>1</v>
      </c>
      <c r="H387" s="8">
        <v>0</v>
      </c>
      <c r="I387" s="8">
        <v>0</v>
      </c>
      <c r="J387" s="8">
        <v>0</v>
      </c>
      <c r="K387" t="s">
        <v>4746</v>
      </c>
      <c r="L387" s="1">
        <v>45427</v>
      </c>
      <c r="M387">
        <v>5</v>
      </c>
      <c r="N387">
        <v>2024</v>
      </c>
    </row>
    <row r="388" spans="1:14" x14ac:dyDescent="0.25">
      <c r="A388" t="s">
        <v>5843</v>
      </c>
      <c r="B388" t="s">
        <v>2934</v>
      </c>
      <c r="C388" t="s">
        <v>560</v>
      </c>
      <c r="D388" t="s">
        <v>222</v>
      </c>
      <c r="E388" t="s">
        <v>223</v>
      </c>
      <c r="F388" t="s">
        <v>202</v>
      </c>
      <c r="G388" s="9">
        <v>1</v>
      </c>
      <c r="H388" s="8">
        <v>35.844000000000001</v>
      </c>
      <c r="I388" s="8">
        <v>129</v>
      </c>
      <c r="J388" s="8">
        <v>35.840000000000003</v>
      </c>
      <c r="K388" t="s">
        <v>4746</v>
      </c>
      <c r="L388" s="1">
        <v>45427</v>
      </c>
      <c r="M388">
        <v>5</v>
      </c>
      <c r="N388">
        <v>2024</v>
      </c>
    </row>
    <row r="389" spans="1:14" x14ac:dyDescent="0.25">
      <c r="A389" t="s">
        <v>5844</v>
      </c>
      <c r="B389" t="s">
        <v>2934</v>
      </c>
      <c r="C389" t="s">
        <v>557</v>
      </c>
      <c r="D389" t="s">
        <v>165</v>
      </c>
      <c r="E389" t="s">
        <v>2785</v>
      </c>
      <c r="F389" t="s">
        <v>202</v>
      </c>
      <c r="G389" s="9">
        <v>1</v>
      </c>
      <c r="H389" s="8">
        <v>3.51</v>
      </c>
      <c r="I389" s="8">
        <v>13.33</v>
      </c>
      <c r="J389" s="8">
        <v>3.51</v>
      </c>
      <c r="K389" t="s">
        <v>109</v>
      </c>
      <c r="L389" s="1">
        <v>45427</v>
      </c>
      <c r="M389">
        <v>5</v>
      </c>
      <c r="N389">
        <v>2024</v>
      </c>
    </row>
    <row r="390" spans="1:14" x14ac:dyDescent="0.25">
      <c r="A390" t="s">
        <v>5844</v>
      </c>
      <c r="B390" t="s">
        <v>2934</v>
      </c>
      <c r="C390" t="s">
        <v>2724</v>
      </c>
      <c r="D390" t="s">
        <v>202</v>
      </c>
      <c r="E390" t="s">
        <v>2723</v>
      </c>
      <c r="F390" t="s">
        <v>202</v>
      </c>
      <c r="G390" s="9">
        <v>1</v>
      </c>
      <c r="H390" s="8">
        <v>0</v>
      </c>
      <c r="I390" s="8">
        <v>8.33</v>
      </c>
      <c r="J390" s="8">
        <v>0</v>
      </c>
      <c r="K390" t="s">
        <v>109</v>
      </c>
      <c r="L390" s="1">
        <v>45427</v>
      </c>
      <c r="M390">
        <v>5</v>
      </c>
      <c r="N390">
        <v>2024</v>
      </c>
    </row>
    <row r="391" spans="1:14" x14ac:dyDescent="0.25">
      <c r="A391" t="s">
        <v>5845</v>
      </c>
      <c r="B391" t="s">
        <v>2722</v>
      </c>
      <c r="C391" t="s">
        <v>2736</v>
      </c>
      <c r="D391" t="s">
        <v>202</v>
      </c>
      <c r="E391" t="s">
        <v>5846</v>
      </c>
      <c r="F391" t="s">
        <v>202</v>
      </c>
      <c r="G391" s="9">
        <v>1</v>
      </c>
      <c r="H391" s="8">
        <v>0</v>
      </c>
      <c r="I391" s="8">
        <v>346.5</v>
      </c>
      <c r="J391" s="8">
        <v>0</v>
      </c>
      <c r="K391" t="s">
        <v>4746</v>
      </c>
      <c r="L391" s="1">
        <v>45427</v>
      </c>
      <c r="M391">
        <v>5</v>
      </c>
      <c r="N391">
        <v>2024</v>
      </c>
    </row>
    <row r="392" spans="1:14" x14ac:dyDescent="0.25">
      <c r="A392" t="s">
        <v>5847</v>
      </c>
      <c r="B392" t="s">
        <v>2934</v>
      </c>
      <c r="C392" t="s">
        <v>3145</v>
      </c>
      <c r="D392" t="s">
        <v>1618</v>
      </c>
      <c r="E392" t="s">
        <v>5848</v>
      </c>
      <c r="F392" t="s">
        <v>202</v>
      </c>
      <c r="G392" s="9">
        <v>1</v>
      </c>
      <c r="H392" s="8">
        <v>87</v>
      </c>
      <c r="I392" s="8">
        <v>99.17</v>
      </c>
      <c r="J392" s="8">
        <v>87</v>
      </c>
      <c r="K392" t="s">
        <v>109</v>
      </c>
      <c r="L392" s="1">
        <v>45427</v>
      </c>
      <c r="M392">
        <v>5</v>
      </c>
      <c r="N392">
        <v>2024</v>
      </c>
    </row>
    <row r="393" spans="1:14" x14ac:dyDescent="0.25">
      <c r="A393" t="s">
        <v>5847</v>
      </c>
      <c r="B393" t="s">
        <v>2934</v>
      </c>
      <c r="C393" t="s">
        <v>602</v>
      </c>
      <c r="D393" t="s">
        <v>232</v>
      </c>
      <c r="E393" t="s">
        <v>2901</v>
      </c>
      <c r="F393" t="s">
        <v>202</v>
      </c>
      <c r="G393" s="9">
        <v>1</v>
      </c>
      <c r="H393" s="8">
        <v>18</v>
      </c>
      <c r="I393" s="8">
        <v>49.17</v>
      </c>
      <c r="J393" s="8">
        <v>18</v>
      </c>
      <c r="K393" t="s">
        <v>109</v>
      </c>
      <c r="L393" s="1">
        <v>45427</v>
      </c>
      <c r="M393">
        <v>5</v>
      </c>
      <c r="N393">
        <v>2024</v>
      </c>
    </row>
    <row r="394" spans="1:14" x14ac:dyDescent="0.25">
      <c r="A394" t="s">
        <v>5847</v>
      </c>
      <c r="B394" t="s">
        <v>2934</v>
      </c>
      <c r="C394" t="s">
        <v>2724</v>
      </c>
      <c r="D394" t="s">
        <v>202</v>
      </c>
      <c r="E394" t="s">
        <v>2723</v>
      </c>
      <c r="F394" t="s">
        <v>202</v>
      </c>
      <c r="G394" s="9">
        <v>1</v>
      </c>
      <c r="H394" s="8">
        <v>0</v>
      </c>
      <c r="I394" s="8">
        <v>8.33</v>
      </c>
      <c r="J394" s="8">
        <v>0</v>
      </c>
      <c r="K394" t="s">
        <v>109</v>
      </c>
      <c r="L394" s="1">
        <v>45427</v>
      </c>
      <c r="M394">
        <v>5</v>
      </c>
      <c r="N394">
        <v>2024</v>
      </c>
    </row>
    <row r="395" spans="1:14" x14ac:dyDescent="0.25">
      <c r="A395" t="s">
        <v>5849</v>
      </c>
      <c r="B395" t="s">
        <v>2934</v>
      </c>
      <c r="C395" t="s">
        <v>2947</v>
      </c>
      <c r="D395" t="s">
        <v>1920</v>
      </c>
      <c r="E395" t="s">
        <v>5850</v>
      </c>
      <c r="F395" t="s">
        <v>202</v>
      </c>
      <c r="G395" s="9">
        <v>1</v>
      </c>
      <c r="H395" s="8">
        <v>0</v>
      </c>
      <c r="I395" s="8">
        <v>908.26</v>
      </c>
      <c r="J395" s="8">
        <v>0</v>
      </c>
      <c r="K395" t="s">
        <v>106</v>
      </c>
      <c r="L395" s="1">
        <v>45427</v>
      </c>
      <c r="M395">
        <v>5</v>
      </c>
      <c r="N395">
        <v>2024</v>
      </c>
    </row>
    <row r="396" spans="1:14" x14ac:dyDescent="0.25">
      <c r="A396" t="s">
        <v>5849</v>
      </c>
      <c r="B396" t="s">
        <v>2934</v>
      </c>
      <c r="C396" t="s">
        <v>446</v>
      </c>
      <c r="D396" t="s">
        <v>404</v>
      </c>
      <c r="E396" t="s">
        <v>405</v>
      </c>
      <c r="F396" t="s">
        <v>202</v>
      </c>
      <c r="G396" s="9">
        <v>1</v>
      </c>
      <c r="H396" s="8">
        <v>210.3888</v>
      </c>
      <c r="I396" s="8">
        <v>0</v>
      </c>
      <c r="J396" s="8">
        <v>210.39</v>
      </c>
      <c r="K396" t="s">
        <v>106</v>
      </c>
      <c r="L396" s="1">
        <v>45427</v>
      </c>
      <c r="M396">
        <v>5</v>
      </c>
      <c r="N396">
        <v>2024</v>
      </c>
    </row>
    <row r="397" spans="1:14" x14ac:dyDescent="0.25">
      <c r="A397" t="s">
        <v>5849</v>
      </c>
      <c r="B397" t="s">
        <v>2934</v>
      </c>
      <c r="C397" t="s">
        <v>447</v>
      </c>
      <c r="D397" t="s">
        <v>406</v>
      </c>
      <c r="E397" t="s">
        <v>407</v>
      </c>
      <c r="F397" t="s">
        <v>202</v>
      </c>
      <c r="G397" s="9">
        <v>1</v>
      </c>
      <c r="H397" s="8">
        <v>140.25919999999999</v>
      </c>
      <c r="I397" s="8">
        <v>0</v>
      </c>
      <c r="J397" s="8">
        <v>140.26</v>
      </c>
      <c r="K397" t="s">
        <v>106</v>
      </c>
      <c r="L397" s="1">
        <v>45427</v>
      </c>
      <c r="M397">
        <v>5</v>
      </c>
      <c r="N397">
        <v>2024</v>
      </c>
    </row>
    <row r="398" spans="1:14" x14ac:dyDescent="0.25">
      <c r="A398" t="s">
        <v>5849</v>
      </c>
      <c r="B398" t="s">
        <v>2934</v>
      </c>
      <c r="C398" t="s">
        <v>445</v>
      </c>
      <c r="D398" t="s">
        <v>408</v>
      </c>
      <c r="E398" t="s">
        <v>409</v>
      </c>
      <c r="F398" t="s">
        <v>202</v>
      </c>
      <c r="G398" s="9">
        <v>1</v>
      </c>
      <c r="H398" s="8">
        <v>137.14240000000001</v>
      </c>
      <c r="I398" s="8">
        <v>0</v>
      </c>
      <c r="J398" s="8">
        <v>137.13999999999999</v>
      </c>
      <c r="K398" t="s">
        <v>106</v>
      </c>
      <c r="L398" s="1">
        <v>45427</v>
      </c>
      <c r="M398">
        <v>5</v>
      </c>
      <c r="N398">
        <v>2024</v>
      </c>
    </row>
    <row r="399" spans="1:14" x14ac:dyDescent="0.25">
      <c r="A399" t="s">
        <v>5849</v>
      </c>
      <c r="B399" t="s">
        <v>2934</v>
      </c>
      <c r="C399" t="s">
        <v>537</v>
      </c>
      <c r="D399" t="s">
        <v>416</v>
      </c>
      <c r="E399" t="s">
        <v>5851</v>
      </c>
      <c r="F399" t="s">
        <v>202</v>
      </c>
      <c r="G399" s="9">
        <v>1</v>
      </c>
      <c r="H399" s="8">
        <v>200.25899999999999</v>
      </c>
      <c r="I399" s="8">
        <v>412.4</v>
      </c>
      <c r="J399" s="8">
        <v>200.26</v>
      </c>
      <c r="K399" t="s">
        <v>106</v>
      </c>
      <c r="L399" s="1">
        <v>45427</v>
      </c>
      <c r="M399">
        <v>5</v>
      </c>
      <c r="N399">
        <v>2024</v>
      </c>
    </row>
    <row r="400" spans="1:14" x14ac:dyDescent="0.25">
      <c r="A400" t="s">
        <v>5849</v>
      </c>
      <c r="B400" t="s">
        <v>2934</v>
      </c>
      <c r="C400" t="s">
        <v>2724</v>
      </c>
      <c r="D400" t="s">
        <v>202</v>
      </c>
      <c r="E400" t="s">
        <v>2733</v>
      </c>
      <c r="F400" t="s">
        <v>202</v>
      </c>
      <c r="G400" s="9">
        <v>1</v>
      </c>
      <c r="H400" s="8">
        <v>0</v>
      </c>
      <c r="I400" s="8">
        <v>122.2</v>
      </c>
      <c r="J400" s="8">
        <v>0</v>
      </c>
      <c r="K400" t="s">
        <v>106</v>
      </c>
      <c r="L400" s="1">
        <v>45427</v>
      </c>
      <c r="M400">
        <v>5</v>
      </c>
      <c r="N400">
        <v>2024</v>
      </c>
    </row>
    <row r="401" spans="1:14" x14ac:dyDescent="0.25">
      <c r="A401" t="s">
        <v>5852</v>
      </c>
      <c r="B401" t="s">
        <v>4672</v>
      </c>
      <c r="C401" t="s">
        <v>3132</v>
      </c>
      <c r="D401" t="s">
        <v>2067</v>
      </c>
      <c r="E401" t="s">
        <v>3131</v>
      </c>
      <c r="F401" t="s">
        <v>202</v>
      </c>
      <c r="G401" s="9">
        <v>1</v>
      </c>
      <c r="H401" s="8">
        <v>0</v>
      </c>
      <c r="I401" s="8">
        <v>0</v>
      </c>
      <c r="J401" s="8">
        <v>0</v>
      </c>
      <c r="K401" t="s">
        <v>4746</v>
      </c>
      <c r="L401" s="1">
        <v>45427</v>
      </c>
      <c r="M401">
        <v>5</v>
      </c>
      <c r="N401">
        <v>2024</v>
      </c>
    </row>
    <row r="402" spans="1:14" x14ac:dyDescent="0.25">
      <c r="A402" t="s">
        <v>5852</v>
      </c>
      <c r="B402" t="s">
        <v>4672</v>
      </c>
      <c r="C402" t="s">
        <v>3135</v>
      </c>
      <c r="D402" t="s">
        <v>2069</v>
      </c>
      <c r="E402" t="s">
        <v>3077</v>
      </c>
      <c r="F402" t="s">
        <v>202</v>
      </c>
      <c r="G402" s="9">
        <v>1</v>
      </c>
      <c r="H402" s="8">
        <v>0</v>
      </c>
      <c r="I402" s="8">
        <v>0</v>
      </c>
      <c r="J402" s="8">
        <v>0</v>
      </c>
      <c r="K402" t="s">
        <v>4746</v>
      </c>
      <c r="L402" s="1">
        <v>45427</v>
      </c>
      <c r="M402">
        <v>5</v>
      </c>
      <c r="N402">
        <v>2024</v>
      </c>
    </row>
    <row r="403" spans="1:14" x14ac:dyDescent="0.25">
      <c r="A403" t="s">
        <v>5852</v>
      </c>
      <c r="B403" t="s">
        <v>4672</v>
      </c>
      <c r="C403" t="s">
        <v>4402</v>
      </c>
      <c r="D403" t="s">
        <v>2385</v>
      </c>
      <c r="E403" t="s">
        <v>4403</v>
      </c>
      <c r="F403" t="s">
        <v>202</v>
      </c>
      <c r="G403" s="9">
        <v>1</v>
      </c>
      <c r="H403" s="8">
        <v>0</v>
      </c>
      <c r="I403" s="8">
        <v>0</v>
      </c>
      <c r="J403" s="8">
        <v>0</v>
      </c>
      <c r="K403" t="s">
        <v>4746</v>
      </c>
      <c r="L403" s="1">
        <v>45427</v>
      </c>
      <c r="M403">
        <v>5</v>
      </c>
      <c r="N403">
        <v>2024</v>
      </c>
    </row>
    <row r="404" spans="1:14" x14ac:dyDescent="0.25">
      <c r="A404" t="s">
        <v>5852</v>
      </c>
      <c r="B404" t="s">
        <v>4672</v>
      </c>
      <c r="C404" t="s">
        <v>4404</v>
      </c>
      <c r="D404" t="s">
        <v>2390</v>
      </c>
      <c r="E404" t="s">
        <v>4405</v>
      </c>
      <c r="F404" t="s">
        <v>202</v>
      </c>
      <c r="G404" s="9">
        <v>3</v>
      </c>
      <c r="H404" s="8">
        <v>0</v>
      </c>
      <c r="I404" s="8">
        <v>0</v>
      </c>
      <c r="J404" s="8">
        <v>0</v>
      </c>
      <c r="K404" t="s">
        <v>4746</v>
      </c>
      <c r="L404" s="1">
        <v>45427</v>
      </c>
      <c r="M404">
        <v>5</v>
      </c>
      <c r="N404">
        <v>2024</v>
      </c>
    </row>
    <row r="405" spans="1:14" x14ac:dyDescent="0.25">
      <c r="A405" t="s">
        <v>5852</v>
      </c>
      <c r="B405" t="s">
        <v>4672</v>
      </c>
      <c r="C405" t="s">
        <v>3134</v>
      </c>
      <c r="D405" t="s">
        <v>2068</v>
      </c>
      <c r="E405" t="s">
        <v>3133</v>
      </c>
      <c r="F405" t="s">
        <v>202</v>
      </c>
      <c r="G405" s="9">
        <v>1</v>
      </c>
      <c r="H405" s="8">
        <v>0</v>
      </c>
      <c r="I405" s="8">
        <v>0</v>
      </c>
      <c r="J405" s="8">
        <v>0</v>
      </c>
      <c r="K405" t="s">
        <v>4746</v>
      </c>
      <c r="L405" s="1">
        <v>45427</v>
      </c>
      <c r="M405">
        <v>5</v>
      </c>
      <c r="N405">
        <v>2024</v>
      </c>
    </row>
    <row r="406" spans="1:14" x14ac:dyDescent="0.25">
      <c r="A406" t="s">
        <v>5852</v>
      </c>
      <c r="B406" t="s">
        <v>4672</v>
      </c>
      <c r="C406" t="s">
        <v>3137</v>
      </c>
      <c r="D406" t="s">
        <v>2070</v>
      </c>
      <c r="E406" t="s">
        <v>3136</v>
      </c>
      <c r="F406" t="s">
        <v>202</v>
      </c>
      <c r="G406" s="9">
        <v>1</v>
      </c>
      <c r="H406" s="8">
        <v>0</v>
      </c>
      <c r="I406" s="8">
        <v>0</v>
      </c>
      <c r="J406" s="8">
        <v>0</v>
      </c>
      <c r="K406" t="s">
        <v>4746</v>
      </c>
      <c r="L406" s="1">
        <v>45427</v>
      </c>
      <c r="M406">
        <v>5</v>
      </c>
      <c r="N406">
        <v>2024</v>
      </c>
    </row>
    <row r="407" spans="1:14" x14ac:dyDescent="0.25">
      <c r="A407" t="s">
        <v>5853</v>
      </c>
      <c r="B407" t="s">
        <v>2934</v>
      </c>
      <c r="C407" t="s">
        <v>513</v>
      </c>
      <c r="D407" t="s">
        <v>299</v>
      </c>
      <c r="E407" t="s">
        <v>2747</v>
      </c>
      <c r="F407" t="s">
        <v>202</v>
      </c>
      <c r="G407" s="9">
        <v>3</v>
      </c>
      <c r="H407" s="8">
        <v>3.71</v>
      </c>
      <c r="I407" s="8">
        <v>12.64</v>
      </c>
      <c r="J407" s="8">
        <v>11.13</v>
      </c>
      <c r="K407" t="s">
        <v>106</v>
      </c>
      <c r="L407" s="1">
        <v>45427</v>
      </c>
      <c r="M407">
        <v>5</v>
      </c>
      <c r="N407">
        <v>2024</v>
      </c>
    </row>
    <row r="408" spans="1:14" x14ac:dyDescent="0.25">
      <c r="A408" t="s">
        <v>5853</v>
      </c>
      <c r="B408" t="s">
        <v>2934</v>
      </c>
      <c r="C408" t="s">
        <v>2870</v>
      </c>
      <c r="D408" t="s">
        <v>1905</v>
      </c>
      <c r="E408" t="s">
        <v>5854</v>
      </c>
      <c r="F408" t="s">
        <v>202</v>
      </c>
      <c r="G408" s="9">
        <v>1</v>
      </c>
      <c r="H408" s="8">
        <v>0</v>
      </c>
      <c r="I408" s="8">
        <v>307.47000000000003</v>
      </c>
      <c r="J408" s="8">
        <v>0</v>
      </c>
      <c r="K408" t="s">
        <v>106</v>
      </c>
      <c r="L408" s="1">
        <v>45427</v>
      </c>
      <c r="M408">
        <v>5</v>
      </c>
      <c r="N408">
        <v>2024</v>
      </c>
    </row>
    <row r="409" spans="1:14" x14ac:dyDescent="0.25">
      <c r="A409" t="s">
        <v>5853</v>
      </c>
      <c r="B409" t="s">
        <v>2934</v>
      </c>
      <c r="C409" t="s">
        <v>511</v>
      </c>
      <c r="D409" t="s">
        <v>310</v>
      </c>
      <c r="E409" t="s">
        <v>311</v>
      </c>
      <c r="F409" t="s">
        <v>202</v>
      </c>
      <c r="G409" s="9">
        <v>1</v>
      </c>
      <c r="H409" s="8">
        <v>77.900000000000006</v>
      </c>
      <c r="I409" s="8">
        <v>0</v>
      </c>
      <c r="J409" s="8">
        <v>77.900000000000006</v>
      </c>
      <c r="K409" t="s">
        <v>106</v>
      </c>
      <c r="L409" s="1">
        <v>45427</v>
      </c>
      <c r="M409">
        <v>5</v>
      </c>
      <c r="N409">
        <v>2024</v>
      </c>
    </row>
    <row r="410" spans="1:14" x14ac:dyDescent="0.25">
      <c r="A410" t="s">
        <v>5853</v>
      </c>
      <c r="B410" t="s">
        <v>2934</v>
      </c>
      <c r="C410" t="s">
        <v>452</v>
      </c>
      <c r="D410" t="s">
        <v>376</v>
      </c>
      <c r="E410" t="s">
        <v>377</v>
      </c>
      <c r="F410" t="s">
        <v>202</v>
      </c>
      <c r="G410" s="9">
        <v>1</v>
      </c>
      <c r="H410" s="8">
        <v>34.36</v>
      </c>
      <c r="I410" s="8">
        <v>0</v>
      </c>
      <c r="J410" s="8">
        <v>34.36</v>
      </c>
      <c r="K410" t="s">
        <v>106</v>
      </c>
      <c r="L410" s="1">
        <v>45427</v>
      </c>
      <c r="M410">
        <v>5</v>
      </c>
      <c r="N410">
        <v>2024</v>
      </c>
    </row>
    <row r="411" spans="1:14" x14ac:dyDescent="0.25">
      <c r="A411" t="s">
        <v>5853</v>
      </c>
      <c r="B411" t="s">
        <v>2934</v>
      </c>
      <c r="C411" t="s">
        <v>500</v>
      </c>
      <c r="D411" t="s">
        <v>372</v>
      </c>
      <c r="E411" t="s">
        <v>373</v>
      </c>
      <c r="F411" t="s">
        <v>202</v>
      </c>
      <c r="G411" s="9">
        <v>1</v>
      </c>
      <c r="H411" s="8">
        <v>51.18</v>
      </c>
      <c r="I411" s="8">
        <v>0</v>
      </c>
      <c r="J411" s="8">
        <v>51.18</v>
      </c>
      <c r="K411" t="s">
        <v>106</v>
      </c>
      <c r="L411" s="1">
        <v>45427</v>
      </c>
      <c r="M411">
        <v>5</v>
      </c>
      <c r="N411">
        <v>2024</v>
      </c>
    </row>
    <row r="412" spans="1:14" x14ac:dyDescent="0.25">
      <c r="A412" t="s">
        <v>5853</v>
      </c>
      <c r="B412" t="s">
        <v>2934</v>
      </c>
      <c r="C412" t="s">
        <v>2736</v>
      </c>
      <c r="D412" t="s">
        <v>202</v>
      </c>
      <c r="E412" t="s">
        <v>5855</v>
      </c>
      <c r="F412" t="s">
        <v>202</v>
      </c>
      <c r="G412" s="9">
        <v>1</v>
      </c>
      <c r="H412" s="8">
        <v>0</v>
      </c>
      <c r="I412" s="8">
        <v>0</v>
      </c>
      <c r="J412" s="8">
        <v>0</v>
      </c>
      <c r="K412" t="s">
        <v>106</v>
      </c>
      <c r="L412" s="1">
        <v>45427</v>
      </c>
      <c r="M412">
        <v>5</v>
      </c>
      <c r="N412">
        <v>2024</v>
      </c>
    </row>
    <row r="413" spans="1:14" x14ac:dyDescent="0.25">
      <c r="A413" t="s">
        <v>5853</v>
      </c>
      <c r="B413" t="s">
        <v>2934</v>
      </c>
      <c r="C413" t="s">
        <v>2724</v>
      </c>
      <c r="D413" t="s">
        <v>202</v>
      </c>
      <c r="E413" t="s">
        <v>2733</v>
      </c>
      <c r="F413" t="s">
        <v>202</v>
      </c>
      <c r="G413" s="9">
        <v>1</v>
      </c>
      <c r="H413" s="8">
        <v>0</v>
      </c>
      <c r="I413" s="8">
        <v>20.02</v>
      </c>
      <c r="J413" s="8">
        <v>0</v>
      </c>
      <c r="K413" t="s">
        <v>106</v>
      </c>
      <c r="L413" s="1">
        <v>45427</v>
      </c>
      <c r="M413">
        <v>5</v>
      </c>
      <c r="N413">
        <v>2024</v>
      </c>
    </row>
    <row r="414" spans="1:14" x14ac:dyDescent="0.25">
      <c r="A414" t="s">
        <v>5853</v>
      </c>
      <c r="B414" t="s">
        <v>2934</v>
      </c>
      <c r="C414" t="s">
        <v>2736</v>
      </c>
      <c r="D414" t="s">
        <v>202</v>
      </c>
      <c r="E414" t="s">
        <v>2832</v>
      </c>
      <c r="F414" t="s">
        <v>202</v>
      </c>
      <c r="G414" s="9">
        <v>1</v>
      </c>
      <c r="H414" s="8">
        <v>0</v>
      </c>
      <c r="I414" s="8">
        <v>0.01</v>
      </c>
      <c r="J414" s="8">
        <v>0</v>
      </c>
      <c r="K414" t="s">
        <v>106</v>
      </c>
      <c r="L414" s="1">
        <v>45427</v>
      </c>
      <c r="M414">
        <v>5</v>
      </c>
      <c r="N414">
        <v>2024</v>
      </c>
    </row>
    <row r="415" spans="1:14" x14ac:dyDescent="0.25">
      <c r="A415" t="s">
        <v>5856</v>
      </c>
      <c r="B415" t="s">
        <v>2722</v>
      </c>
      <c r="C415" t="s">
        <v>2787</v>
      </c>
      <c r="D415" t="s">
        <v>1518</v>
      </c>
      <c r="E415" t="s">
        <v>5857</v>
      </c>
      <c r="F415" t="s">
        <v>202</v>
      </c>
      <c r="G415" s="9">
        <v>1</v>
      </c>
      <c r="H415" s="8">
        <v>42</v>
      </c>
      <c r="I415" s="8">
        <v>155</v>
      </c>
      <c r="J415" s="8">
        <v>42</v>
      </c>
      <c r="K415" t="s">
        <v>4746</v>
      </c>
      <c r="L415" s="1">
        <v>45427</v>
      </c>
      <c r="M415">
        <v>5</v>
      </c>
      <c r="N415">
        <v>2024</v>
      </c>
    </row>
    <row r="416" spans="1:14" x14ac:dyDescent="0.25">
      <c r="A416" t="s">
        <v>5856</v>
      </c>
      <c r="B416" t="s">
        <v>2722</v>
      </c>
      <c r="C416" t="s">
        <v>2736</v>
      </c>
      <c r="D416" t="s">
        <v>202</v>
      </c>
      <c r="E416" t="s">
        <v>2723</v>
      </c>
      <c r="F416" t="s">
        <v>202</v>
      </c>
      <c r="G416" s="9">
        <v>1</v>
      </c>
      <c r="H416" s="8">
        <v>0</v>
      </c>
      <c r="I416" s="8">
        <v>0</v>
      </c>
      <c r="J416" s="8">
        <v>0</v>
      </c>
      <c r="K416" t="s">
        <v>4746</v>
      </c>
      <c r="L416" s="1">
        <v>45427</v>
      </c>
      <c r="M416">
        <v>5</v>
      </c>
      <c r="N416">
        <v>2024</v>
      </c>
    </row>
    <row r="417" spans="1:14" x14ac:dyDescent="0.25">
      <c r="A417" t="s">
        <v>5858</v>
      </c>
      <c r="B417" t="s">
        <v>2934</v>
      </c>
      <c r="C417" t="s">
        <v>468</v>
      </c>
      <c r="D417" t="s">
        <v>306</v>
      </c>
      <c r="E417" t="s">
        <v>2746</v>
      </c>
      <c r="F417" t="s">
        <v>202</v>
      </c>
      <c r="G417" s="9">
        <v>1</v>
      </c>
      <c r="H417" s="8">
        <v>0.64</v>
      </c>
      <c r="I417" s="8">
        <v>4.13</v>
      </c>
      <c r="J417" s="8">
        <v>0.64</v>
      </c>
      <c r="K417" t="s">
        <v>106</v>
      </c>
      <c r="L417" s="1">
        <v>45427</v>
      </c>
      <c r="M417">
        <v>5</v>
      </c>
      <c r="N417">
        <v>2024</v>
      </c>
    </row>
    <row r="418" spans="1:14" x14ac:dyDescent="0.25">
      <c r="A418" t="s">
        <v>5858</v>
      </c>
      <c r="B418" t="s">
        <v>2934</v>
      </c>
      <c r="C418" t="s">
        <v>2926</v>
      </c>
      <c r="D418" t="s">
        <v>1899</v>
      </c>
      <c r="E418" t="s">
        <v>5859</v>
      </c>
      <c r="F418" t="s">
        <v>202</v>
      </c>
      <c r="G418" s="9">
        <v>1</v>
      </c>
      <c r="H418" s="8">
        <v>0</v>
      </c>
      <c r="I418" s="8">
        <v>470.25</v>
      </c>
      <c r="J418" s="8">
        <v>0</v>
      </c>
      <c r="K418" t="s">
        <v>106</v>
      </c>
      <c r="L418" s="1">
        <v>45427</v>
      </c>
      <c r="M418">
        <v>5</v>
      </c>
      <c r="N418">
        <v>2024</v>
      </c>
    </row>
    <row r="419" spans="1:14" x14ac:dyDescent="0.25">
      <c r="A419" t="s">
        <v>5858</v>
      </c>
      <c r="B419" t="s">
        <v>2934</v>
      </c>
      <c r="C419" t="s">
        <v>453</v>
      </c>
      <c r="D419" t="s">
        <v>392</v>
      </c>
      <c r="E419" t="s">
        <v>2810</v>
      </c>
      <c r="F419" t="s">
        <v>1206</v>
      </c>
      <c r="G419" s="9">
        <v>1</v>
      </c>
      <c r="H419" s="8">
        <v>74</v>
      </c>
      <c r="I419" s="8">
        <v>0</v>
      </c>
      <c r="J419" s="8">
        <v>74</v>
      </c>
      <c r="K419" t="s">
        <v>106</v>
      </c>
      <c r="L419" s="1">
        <v>45427</v>
      </c>
      <c r="M419">
        <v>5</v>
      </c>
      <c r="N419">
        <v>2024</v>
      </c>
    </row>
    <row r="420" spans="1:14" x14ac:dyDescent="0.25">
      <c r="A420" t="s">
        <v>5858</v>
      </c>
      <c r="B420" t="s">
        <v>2934</v>
      </c>
      <c r="C420" t="s">
        <v>454</v>
      </c>
      <c r="D420" t="s">
        <v>394</v>
      </c>
      <c r="E420" t="s">
        <v>2811</v>
      </c>
      <c r="F420" t="s">
        <v>1206</v>
      </c>
      <c r="G420" s="9">
        <v>1</v>
      </c>
      <c r="H420" s="8">
        <v>40.67</v>
      </c>
      <c r="I420" s="8">
        <v>0</v>
      </c>
      <c r="J420" s="8">
        <v>40.67</v>
      </c>
      <c r="K420" t="s">
        <v>106</v>
      </c>
      <c r="L420" s="1">
        <v>45427</v>
      </c>
      <c r="M420">
        <v>5</v>
      </c>
      <c r="N420">
        <v>2024</v>
      </c>
    </row>
    <row r="421" spans="1:14" x14ac:dyDescent="0.25">
      <c r="A421" t="s">
        <v>5858</v>
      </c>
      <c r="B421" t="s">
        <v>2934</v>
      </c>
      <c r="C421" t="s">
        <v>455</v>
      </c>
      <c r="D421" t="s">
        <v>396</v>
      </c>
      <c r="E421" t="s">
        <v>2812</v>
      </c>
      <c r="F421" t="s">
        <v>1206</v>
      </c>
      <c r="G421" s="9">
        <v>1</v>
      </c>
      <c r="H421" s="8">
        <v>53.77</v>
      </c>
      <c r="I421" s="8">
        <v>0</v>
      </c>
      <c r="J421" s="8">
        <v>53.77</v>
      </c>
      <c r="K421" t="s">
        <v>106</v>
      </c>
      <c r="L421" s="1">
        <v>45427</v>
      </c>
      <c r="M421">
        <v>5</v>
      </c>
      <c r="N421">
        <v>2024</v>
      </c>
    </row>
    <row r="422" spans="1:14" x14ac:dyDescent="0.25">
      <c r="A422" t="s">
        <v>5858</v>
      </c>
      <c r="B422" t="s">
        <v>2934</v>
      </c>
      <c r="C422" t="s">
        <v>521</v>
      </c>
      <c r="D422" t="s">
        <v>340</v>
      </c>
      <c r="E422" t="s">
        <v>341</v>
      </c>
      <c r="F422" t="s">
        <v>202</v>
      </c>
      <c r="G422" s="9">
        <v>1</v>
      </c>
      <c r="H422" s="8">
        <v>25.5</v>
      </c>
      <c r="I422" s="8">
        <v>0</v>
      </c>
      <c r="J422" s="8">
        <v>25.5</v>
      </c>
      <c r="K422" t="s">
        <v>106</v>
      </c>
      <c r="L422" s="1">
        <v>45427</v>
      </c>
      <c r="M422">
        <v>5</v>
      </c>
      <c r="N422">
        <v>2024</v>
      </c>
    </row>
    <row r="423" spans="1:14" x14ac:dyDescent="0.25">
      <c r="A423" t="s">
        <v>5858</v>
      </c>
      <c r="B423" t="s">
        <v>2934</v>
      </c>
      <c r="C423" t="s">
        <v>2835</v>
      </c>
      <c r="D423" t="s">
        <v>2008</v>
      </c>
      <c r="E423" t="s">
        <v>5860</v>
      </c>
      <c r="F423" t="s">
        <v>202</v>
      </c>
      <c r="G423" s="9">
        <v>1</v>
      </c>
      <c r="H423" s="8">
        <v>0</v>
      </c>
      <c r="I423" s="8">
        <v>238.84</v>
      </c>
      <c r="J423" s="8">
        <v>0</v>
      </c>
      <c r="K423" t="s">
        <v>106</v>
      </c>
      <c r="L423" s="1">
        <v>45427</v>
      </c>
      <c r="M423">
        <v>5</v>
      </c>
      <c r="N423">
        <v>2024</v>
      </c>
    </row>
    <row r="424" spans="1:14" x14ac:dyDescent="0.25">
      <c r="A424" t="s">
        <v>5858</v>
      </c>
      <c r="B424" t="s">
        <v>2934</v>
      </c>
      <c r="C424" t="s">
        <v>481</v>
      </c>
      <c r="D424" t="s">
        <v>374</v>
      </c>
      <c r="E424" t="s">
        <v>375</v>
      </c>
      <c r="F424" t="s">
        <v>1603</v>
      </c>
      <c r="G424" s="9">
        <v>1</v>
      </c>
      <c r="H424" s="8">
        <v>46.55</v>
      </c>
      <c r="I424" s="8">
        <v>0</v>
      </c>
      <c r="J424" s="8">
        <v>46.55</v>
      </c>
      <c r="K424" t="s">
        <v>106</v>
      </c>
      <c r="L424" s="1">
        <v>45427</v>
      </c>
      <c r="M424">
        <v>5</v>
      </c>
      <c r="N424">
        <v>2024</v>
      </c>
    </row>
    <row r="425" spans="1:14" x14ac:dyDescent="0.25">
      <c r="A425" t="s">
        <v>5858</v>
      </c>
      <c r="B425" t="s">
        <v>2934</v>
      </c>
      <c r="C425" t="s">
        <v>452</v>
      </c>
      <c r="D425" t="s">
        <v>376</v>
      </c>
      <c r="E425" t="s">
        <v>377</v>
      </c>
      <c r="F425" t="s">
        <v>202</v>
      </c>
      <c r="G425" s="9">
        <v>1</v>
      </c>
      <c r="H425" s="8">
        <v>34.36</v>
      </c>
      <c r="I425" s="8">
        <v>0</v>
      </c>
      <c r="J425" s="8">
        <v>34.36</v>
      </c>
      <c r="K425" t="s">
        <v>106</v>
      </c>
      <c r="L425" s="1">
        <v>45427</v>
      </c>
      <c r="M425">
        <v>5</v>
      </c>
      <c r="N425">
        <v>2024</v>
      </c>
    </row>
    <row r="426" spans="1:14" x14ac:dyDescent="0.25">
      <c r="A426" t="s">
        <v>5858</v>
      </c>
      <c r="B426" t="s">
        <v>2934</v>
      </c>
      <c r="C426" t="s">
        <v>500</v>
      </c>
      <c r="D426" t="s">
        <v>372</v>
      </c>
      <c r="E426" t="s">
        <v>373</v>
      </c>
      <c r="F426" t="s">
        <v>202</v>
      </c>
      <c r="G426" s="9">
        <v>1</v>
      </c>
      <c r="H426" s="8">
        <v>51.18</v>
      </c>
      <c r="I426" s="8">
        <v>0</v>
      </c>
      <c r="J426" s="8">
        <v>51.18</v>
      </c>
      <c r="K426" t="s">
        <v>106</v>
      </c>
      <c r="L426" s="1">
        <v>45427</v>
      </c>
      <c r="M426">
        <v>5</v>
      </c>
      <c r="N426">
        <v>2024</v>
      </c>
    </row>
    <row r="427" spans="1:14" x14ac:dyDescent="0.25">
      <c r="A427" t="s">
        <v>5858</v>
      </c>
      <c r="B427" t="s">
        <v>2934</v>
      </c>
      <c r="C427" t="s">
        <v>465</v>
      </c>
      <c r="D427" t="s">
        <v>324</v>
      </c>
      <c r="E427" t="s">
        <v>5861</v>
      </c>
      <c r="F427" t="s">
        <v>202</v>
      </c>
      <c r="G427" s="9">
        <v>1</v>
      </c>
      <c r="H427" s="8">
        <v>18.2</v>
      </c>
      <c r="I427" s="8">
        <v>40.5</v>
      </c>
      <c r="J427" s="8">
        <v>18.2</v>
      </c>
      <c r="K427" t="s">
        <v>106</v>
      </c>
      <c r="L427" s="1">
        <v>45427</v>
      </c>
      <c r="M427">
        <v>5</v>
      </c>
      <c r="N427">
        <v>2024</v>
      </c>
    </row>
    <row r="428" spans="1:14" x14ac:dyDescent="0.25">
      <c r="A428" t="s">
        <v>5858</v>
      </c>
      <c r="B428" t="s">
        <v>2934</v>
      </c>
      <c r="C428" t="s">
        <v>2724</v>
      </c>
      <c r="D428" t="s">
        <v>202</v>
      </c>
      <c r="E428" t="s">
        <v>2733</v>
      </c>
      <c r="F428" t="s">
        <v>202</v>
      </c>
      <c r="G428" s="9">
        <v>1</v>
      </c>
      <c r="H428" s="8">
        <v>0</v>
      </c>
      <c r="I428" s="8">
        <v>43.3</v>
      </c>
      <c r="J428" s="8">
        <v>0</v>
      </c>
      <c r="K428" t="s">
        <v>106</v>
      </c>
      <c r="L428" s="1">
        <v>45427</v>
      </c>
      <c r="M428">
        <v>5</v>
      </c>
      <c r="N428">
        <v>2024</v>
      </c>
    </row>
    <row r="429" spans="1:14" x14ac:dyDescent="0.25">
      <c r="A429" t="s">
        <v>5862</v>
      </c>
      <c r="B429" t="s">
        <v>2934</v>
      </c>
      <c r="C429" t="s">
        <v>3815</v>
      </c>
      <c r="D429" t="s">
        <v>1937</v>
      </c>
      <c r="E429" t="s">
        <v>5825</v>
      </c>
      <c r="F429" t="s">
        <v>202</v>
      </c>
      <c r="G429" s="9">
        <v>1</v>
      </c>
      <c r="H429" s="8">
        <v>0</v>
      </c>
      <c r="I429" s="8">
        <v>6470.34</v>
      </c>
      <c r="J429" s="8">
        <v>0</v>
      </c>
      <c r="K429" t="s">
        <v>106</v>
      </c>
      <c r="L429" s="1">
        <v>45427</v>
      </c>
      <c r="M429">
        <v>5</v>
      </c>
      <c r="N429">
        <v>2024</v>
      </c>
    </row>
    <row r="430" spans="1:14" x14ac:dyDescent="0.25">
      <c r="A430" t="s">
        <v>5862</v>
      </c>
      <c r="B430" t="s">
        <v>2934</v>
      </c>
      <c r="C430" t="s">
        <v>543</v>
      </c>
      <c r="D430" t="s">
        <v>20</v>
      </c>
      <c r="E430" t="s">
        <v>21</v>
      </c>
      <c r="F430" t="s">
        <v>202</v>
      </c>
      <c r="G430" s="9">
        <v>4</v>
      </c>
      <c r="H430" s="8">
        <v>990</v>
      </c>
      <c r="I430" s="8">
        <v>0</v>
      </c>
      <c r="J430" s="8">
        <v>3960</v>
      </c>
      <c r="K430" t="s">
        <v>106</v>
      </c>
      <c r="L430" s="1">
        <v>45427</v>
      </c>
      <c r="M430">
        <v>5</v>
      </c>
      <c r="N430">
        <v>2024</v>
      </c>
    </row>
    <row r="431" spans="1:14" x14ac:dyDescent="0.25">
      <c r="A431" t="s">
        <v>5862</v>
      </c>
      <c r="B431" t="s">
        <v>2934</v>
      </c>
      <c r="C431" t="s">
        <v>544</v>
      </c>
      <c r="D431" t="s">
        <v>22</v>
      </c>
      <c r="E431" t="s">
        <v>23</v>
      </c>
      <c r="F431" t="s">
        <v>202</v>
      </c>
      <c r="G431" s="9">
        <v>1</v>
      </c>
      <c r="H431" s="8">
        <v>270</v>
      </c>
      <c r="I431" s="8">
        <v>0</v>
      </c>
      <c r="J431" s="8">
        <v>270</v>
      </c>
      <c r="K431" t="s">
        <v>106</v>
      </c>
      <c r="L431" s="1">
        <v>45427</v>
      </c>
      <c r="M431">
        <v>5</v>
      </c>
      <c r="N431">
        <v>2024</v>
      </c>
    </row>
    <row r="432" spans="1:14" x14ac:dyDescent="0.25">
      <c r="A432" t="s">
        <v>5862</v>
      </c>
      <c r="B432" t="s">
        <v>2934</v>
      </c>
      <c r="C432" t="s">
        <v>3166</v>
      </c>
      <c r="D432" t="s">
        <v>661</v>
      </c>
      <c r="E432" t="s">
        <v>662</v>
      </c>
      <c r="F432" t="s">
        <v>202</v>
      </c>
      <c r="G432" s="9">
        <v>1</v>
      </c>
      <c r="H432" s="8">
        <v>0</v>
      </c>
      <c r="I432" s="8">
        <v>0</v>
      </c>
      <c r="J432" s="8">
        <v>0</v>
      </c>
      <c r="K432" t="s">
        <v>106</v>
      </c>
      <c r="L432" s="1">
        <v>45427</v>
      </c>
      <c r="M432">
        <v>5</v>
      </c>
      <c r="N432">
        <v>2024</v>
      </c>
    </row>
    <row r="433" spans="1:14" x14ac:dyDescent="0.25">
      <c r="A433" t="s">
        <v>5862</v>
      </c>
      <c r="B433" t="s">
        <v>2934</v>
      </c>
      <c r="C433" t="s">
        <v>548</v>
      </c>
      <c r="D433" t="s">
        <v>3785</v>
      </c>
      <c r="E433" t="s">
        <v>399</v>
      </c>
      <c r="F433" t="s">
        <v>202</v>
      </c>
      <c r="G433" s="9">
        <v>2</v>
      </c>
      <c r="H433" s="8">
        <v>9</v>
      </c>
      <c r="I433" s="8">
        <v>0</v>
      </c>
      <c r="J433" s="8">
        <v>18</v>
      </c>
      <c r="K433" t="s">
        <v>106</v>
      </c>
      <c r="L433" s="1">
        <v>45427</v>
      </c>
      <c r="M433">
        <v>5</v>
      </c>
      <c r="N433">
        <v>2024</v>
      </c>
    </row>
    <row r="434" spans="1:14" x14ac:dyDescent="0.25">
      <c r="A434" t="s">
        <v>5862</v>
      </c>
      <c r="B434" t="s">
        <v>2934</v>
      </c>
      <c r="C434" t="s">
        <v>2736</v>
      </c>
      <c r="D434" t="s">
        <v>202</v>
      </c>
      <c r="E434" t="s">
        <v>3051</v>
      </c>
      <c r="F434" t="s">
        <v>202</v>
      </c>
      <c r="G434" s="9">
        <v>1</v>
      </c>
      <c r="H434" s="8">
        <v>0</v>
      </c>
      <c r="I434" s="8">
        <v>0</v>
      </c>
      <c r="J434" s="8">
        <v>0</v>
      </c>
      <c r="K434" t="s">
        <v>106</v>
      </c>
      <c r="L434" s="1">
        <v>45427</v>
      </c>
      <c r="M434">
        <v>5</v>
      </c>
      <c r="N434">
        <v>2024</v>
      </c>
    </row>
    <row r="435" spans="1:14" x14ac:dyDescent="0.25">
      <c r="A435" t="s">
        <v>5862</v>
      </c>
      <c r="B435" t="s">
        <v>2934</v>
      </c>
      <c r="C435" t="s">
        <v>2736</v>
      </c>
      <c r="D435" t="s">
        <v>202</v>
      </c>
      <c r="E435" t="s">
        <v>2760</v>
      </c>
      <c r="F435" t="s">
        <v>202</v>
      </c>
      <c r="G435" s="9">
        <v>1</v>
      </c>
      <c r="H435" s="8">
        <v>0</v>
      </c>
      <c r="I435" s="8">
        <v>29.95</v>
      </c>
      <c r="J435" s="8">
        <v>0</v>
      </c>
      <c r="K435" t="s">
        <v>106</v>
      </c>
      <c r="L435" s="1">
        <v>45427</v>
      </c>
      <c r="M435">
        <v>5</v>
      </c>
      <c r="N435">
        <v>2024</v>
      </c>
    </row>
    <row r="436" spans="1:14" x14ac:dyDescent="0.25">
      <c r="A436" t="s">
        <v>5863</v>
      </c>
      <c r="B436" t="s">
        <v>2934</v>
      </c>
      <c r="C436" t="s">
        <v>2763</v>
      </c>
      <c r="D436" t="s">
        <v>1907</v>
      </c>
      <c r="E436" t="s">
        <v>5799</v>
      </c>
      <c r="F436" t="s">
        <v>202</v>
      </c>
      <c r="G436" s="9">
        <v>4</v>
      </c>
      <c r="H436" s="8">
        <v>0</v>
      </c>
      <c r="I436" s="8">
        <v>435.7</v>
      </c>
      <c r="J436" s="8">
        <v>0</v>
      </c>
      <c r="K436" t="s">
        <v>106</v>
      </c>
      <c r="L436" s="1">
        <v>45426</v>
      </c>
      <c r="M436">
        <v>5</v>
      </c>
      <c r="N436">
        <v>2024</v>
      </c>
    </row>
    <row r="437" spans="1:14" x14ac:dyDescent="0.25">
      <c r="A437" t="s">
        <v>5863</v>
      </c>
      <c r="B437" t="s">
        <v>2934</v>
      </c>
      <c r="C437" t="s">
        <v>3756</v>
      </c>
      <c r="D437" t="s">
        <v>3757</v>
      </c>
      <c r="E437" t="s">
        <v>287</v>
      </c>
      <c r="F437" t="s">
        <v>202</v>
      </c>
      <c r="G437" s="9">
        <v>4</v>
      </c>
      <c r="H437" s="8">
        <v>233.7654</v>
      </c>
      <c r="I437" s="8">
        <v>0</v>
      </c>
      <c r="J437" s="8">
        <v>935.06</v>
      </c>
      <c r="K437" t="s">
        <v>106</v>
      </c>
      <c r="L437" s="1">
        <v>45426</v>
      </c>
      <c r="M437">
        <v>5</v>
      </c>
      <c r="N437">
        <v>2024</v>
      </c>
    </row>
    <row r="438" spans="1:14" x14ac:dyDescent="0.25">
      <c r="A438" t="s">
        <v>5863</v>
      </c>
      <c r="B438" t="s">
        <v>2934</v>
      </c>
      <c r="C438" t="s">
        <v>3758</v>
      </c>
      <c r="D438" t="s">
        <v>3759</v>
      </c>
      <c r="E438" t="s">
        <v>289</v>
      </c>
      <c r="F438" t="s">
        <v>202</v>
      </c>
      <c r="G438" s="9">
        <v>4</v>
      </c>
      <c r="H438" s="8">
        <v>133.24629999999999</v>
      </c>
      <c r="I438" s="8">
        <v>0</v>
      </c>
      <c r="J438" s="8">
        <v>532.99</v>
      </c>
      <c r="K438" t="s">
        <v>106</v>
      </c>
      <c r="L438" s="1">
        <v>45426</v>
      </c>
      <c r="M438">
        <v>5</v>
      </c>
      <c r="N438">
        <v>2024</v>
      </c>
    </row>
    <row r="439" spans="1:14" x14ac:dyDescent="0.25">
      <c r="A439" t="s">
        <v>5863</v>
      </c>
      <c r="B439" t="s">
        <v>2934</v>
      </c>
      <c r="C439" t="s">
        <v>437</v>
      </c>
      <c r="D439" t="s">
        <v>244</v>
      </c>
      <c r="E439" t="s">
        <v>5864</v>
      </c>
      <c r="F439" t="s">
        <v>202</v>
      </c>
      <c r="G439" s="9">
        <v>4</v>
      </c>
      <c r="H439" s="8">
        <v>29.610299999999999</v>
      </c>
      <c r="I439" s="8">
        <v>52.23</v>
      </c>
      <c r="J439" s="8">
        <v>118.44</v>
      </c>
      <c r="K439" t="s">
        <v>106</v>
      </c>
      <c r="L439" s="1">
        <v>45426</v>
      </c>
      <c r="M439">
        <v>5</v>
      </c>
      <c r="N439">
        <v>2024</v>
      </c>
    </row>
    <row r="440" spans="1:14" x14ac:dyDescent="0.25">
      <c r="A440" t="s">
        <v>5863</v>
      </c>
      <c r="B440" t="s">
        <v>2934</v>
      </c>
      <c r="C440" t="s">
        <v>517</v>
      </c>
      <c r="D440" t="s">
        <v>126</v>
      </c>
      <c r="E440" t="s">
        <v>2834</v>
      </c>
      <c r="F440" t="s">
        <v>202</v>
      </c>
      <c r="G440" s="9">
        <v>4</v>
      </c>
      <c r="H440" s="8">
        <v>139.47999999999999</v>
      </c>
      <c r="I440" s="8">
        <v>197.68</v>
      </c>
      <c r="J440" s="8">
        <v>557.91999999999996</v>
      </c>
      <c r="K440" t="s">
        <v>106</v>
      </c>
      <c r="L440" s="1">
        <v>45426</v>
      </c>
      <c r="M440">
        <v>5</v>
      </c>
      <c r="N440">
        <v>2024</v>
      </c>
    </row>
    <row r="441" spans="1:14" x14ac:dyDescent="0.25">
      <c r="A441" t="s">
        <v>5863</v>
      </c>
      <c r="B441" t="s">
        <v>2934</v>
      </c>
      <c r="C441" t="s">
        <v>2947</v>
      </c>
      <c r="D441" t="s">
        <v>1920</v>
      </c>
      <c r="E441" t="s">
        <v>3046</v>
      </c>
      <c r="F441" t="s">
        <v>202</v>
      </c>
      <c r="G441" s="9">
        <v>4</v>
      </c>
      <c r="H441" s="8">
        <v>0</v>
      </c>
      <c r="I441" s="8">
        <v>726.61</v>
      </c>
      <c r="J441" s="8">
        <v>0</v>
      </c>
      <c r="K441" t="s">
        <v>106</v>
      </c>
      <c r="L441" s="1">
        <v>45426</v>
      </c>
      <c r="M441">
        <v>5</v>
      </c>
      <c r="N441">
        <v>2024</v>
      </c>
    </row>
    <row r="442" spans="1:14" x14ac:dyDescent="0.25">
      <c r="A442" t="s">
        <v>5863</v>
      </c>
      <c r="B442" t="s">
        <v>2934</v>
      </c>
      <c r="C442" t="s">
        <v>446</v>
      </c>
      <c r="D442" t="s">
        <v>404</v>
      </c>
      <c r="E442" t="s">
        <v>405</v>
      </c>
      <c r="F442" t="s">
        <v>202</v>
      </c>
      <c r="G442" s="9">
        <v>4</v>
      </c>
      <c r="H442" s="8">
        <v>210.3888</v>
      </c>
      <c r="I442" s="8">
        <v>0</v>
      </c>
      <c r="J442" s="8">
        <v>841.56</v>
      </c>
      <c r="K442" t="s">
        <v>106</v>
      </c>
      <c r="L442" s="1">
        <v>45426</v>
      </c>
      <c r="M442">
        <v>5</v>
      </c>
      <c r="N442">
        <v>2024</v>
      </c>
    </row>
    <row r="443" spans="1:14" x14ac:dyDescent="0.25">
      <c r="A443" t="s">
        <v>5863</v>
      </c>
      <c r="B443" t="s">
        <v>2934</v>
      </c>
      <c r="C443" t="s">
        <v>447</v>
      </c>
      <c r="D443" t="s">
        <v>406</v>
      </c>
      <c r="E443" t="s">
        <v>407</v>
      </c>
      <c r="F443" t="s">
        <v>202</v>
      </c>
      <c r="G443" s="9">
        <v>4</v>
      </c>
      <c r="H443" s="8">
        <v>140.25919999999999</v>
      </c>
      <c r="I443" s="8">
        <v>0</v>
      </c>
      <c r="J443" s="8">
        <v>561.04</v>
      </c>
      <c r="K443" t="s">
        <v>106</v>
      </c>
      <c r="L443" s="1">
        <v>45426</v>
      </c>
      <c r="M443">
        <v>5</v>
      </c>
      <c r="N443">
        <v>2024</v>
      </c>
    </row>
    <row r="444" spans="1:14" x14ac:dyDescent="0.25">
      <c r="A444" t="s">
        <v>5863</v>
      </c>
      <c r="B444" t="s">
        <v>2934</v>
      </c>
      <c r="C444" t="s">
        <v>445</v>
      </c>
      <c r="D444" t="s">
        <v>408</v>
      </c>
      <c r="E444" t="s">
        <v>409</v>
      </c>
      <c r="F444" t="s">
        <v>202</v>
      </c>
      <c r="G444" s="9">
        <v>4</v>
      </c>
      <c r="H444" s="8">
        <v>137.14240000000001</v>
      </c>
      <c r="I444" s="8">
        <v>0</v>
      </c>
      <c r="J444" s="8">
        <v>548.57000000000005</v>
      </c>
      <c r="K444" t="s">
        <v>106</v>
      </c>
      <c r="L444" s="1">
        <v>45426</v>
      </c>
      <c r="M444">
        <v>5</v>
      </c>
      <c r="N444">
        <v>2024</v>
      </c>
    </row>
    <row r="445" spans="1:14" x14ac:dyDescent="0.25">
      <c r="A445" t="s">
        <v>5863</v>
      </c>
      <c r="B445" t="s">
        <v>2934</v>
      </c>
      <c r="C445" t="s">
        <v>537</v>
      </c>
      <c r="D445" t="s">
        <v>416</v>
      </c>
      <c r="E445" t="s">
        <v>3047</v>
      </c>
      <c r="F445" t="s">
        <v>202</v>
      </c>
      <c r="G445" s="9">
        <v>4</v>
      </c>
      <c r="H445" s="8">
        <v>200.25899999999999</v>
      </c>
      <c r="I445" s="8">
        <v>329.92</v>
      </c>
      <c r="J445" s="8">
        <v>801.04</v>
      </c>
      <c r="K445" t="s">
        <v>106</v>
      </c>
      <c r="L445" s="1">
        <v>45426</v>
      </c>
      <c r="M445">
        <v>5</v>
      </c>
      <c r="N445">
        <v>2024</v>
      </c>
    </row>
    <row r="446" spans="1:14" x14ac:dyDescent="0.25">
      <c r="A446" t="s">
        <v>5863</v>
      </c>
      <c r="B446" t="s">
        <v>2934</v>
      </c>
      <c r="C446" t="s">
        <v>2870</v>
      </c>
      <c r="D446" t="s">
        <v>1905</v>
      </c>
      <c r="E446" t="s">
        <v>2796</v>
      </c>
      <c r="F446" t="s">
        <v>202</v>
      </c>
      <c r="G446" s="9">
        <v>5</v>
      </c>
      <c r="H446" s="8">
        <v>0</v>
      </c>
      <c r="I446" s="8">
        <v>257.2</v>
      </c>
      <c r="J446" s="8">
        <v>0</v>
      </c>
      <c r="K446" t="s">
        <v>106</v>
      </c>
      <c r="L446" s="1">
        <v>45426</v>
      </c>
      <c r="M446">
        <v>5</v>
      </c>
      <c r="N446">
        <v>2024</v>
      </c>
    </row>
    <row r="447" spans="1:14" x14ac:dyDescent="0.25">
      <c r="A447" t="s">
        <v>5863</v>
      </c>
      <c r="B447" t="s">
        <v>2934</v>
      </c>
      <c r="C447" t="s">
        <v>511</v>
      </c>
      <c r="D447" t="s">
        <v>310</v>
      </c>
      <c r="E447" t="s">
        <v>311</v>
      </c>
      <c r="F447" t="s">
        <v>202</v>
      </c>
      <c r="G447" s="9">
        <v>5</v>
      </c>
      <c r="H447" s="8">
        <v>121.40219999999999</v>
      </c>
      <c r="I447" s="8">
        <v>0</v>
      </c>
      <c r="J447" s="8">
        <v>607.01</v>
      </c>
      <c r="K447" t="s">
        <v>106</v>
      </c>
      <c r="L447" s="1">
        <v>45426</v>
      </c>
      <c r="M447">
        <v>5</v>
      </c>
      <c r="N447">
        <v>2024</v>
      </c>
    </row>
    <row r="448" spans="1:14" x14ac:dyDescent="0.25">
      <c r="A448" t="s">
        <v>5863</v>
      </c>
      <c r="B448" t="s">
        <v>2934</v>
      </c>
      <c r="C448" t="s">
        <v>452</v>
      </c>
      <c r="D448" t="s">
        <v>376</v>
      </c>
      <c r="E448" t="s">
        <v>377</v>
      </c>
      <c r="F448" t="s">
        <v>202</v>
      </c>
      <c r="G448" s="9">
        <v>5</v>
      </c>
      <c r="H448" s="8">
        <v>53.547899999999998</v>
      </c>
      <c r="I448" s="8">
        <v>0</v>
      </c>
      <c r="J448" s="8">
        <v>267.74</v>
      </c>
      <c r="K448" t="s">
        <v>106</v>
      </c>
      <c r="L448" s="1">
        <v>45426</v>
      </c>
      <c r="M448">
        <v>5</v>
      </c>
      <c r="N448">
        <v>2024</v>
      </c>
    </row>
    <row r="449" spans="1:14" x14ac:dyDescent="0.25">
      <c r="A449" t="s">
        <v>5863</v>
      </c>
      <c r="B449" t="s">
        <v>2934</v>
      </c>
      <c r="C449" t="s">
        <v>500</v>
      </c>
      <c r="D449" t="s">
        <v>372</v>
      </c>
      <c r="E449" t="s">
        <v>373</v>
      </c>
      <c r="F449" t="s">
        <v>202</v>
      </c>
      <c r="G449" s="9">
        <v>5</v>
      </c>
      <c r="H449" s="8">
        <v>79.7607</v>
      </c>
      <c r="I449" s="8">
        <v>0</v>
      </c>
      <c r="J449" s="8">
        <v>398.8</v>
      </c>
      <c r="K449" t="s">
        <v>106</v>
      </c>
      <c r="L449" s="1">
        <v>45426</v>
      </c>
      <c r="M449">
        <v>5</v>
      </c>
      <c r="N449">
        <v>2024</v>
      </c>
    </row>
    <row r="450" spans="1:14" x14ac:dyDescent="0.25">
      <c r="A450" t="s">
        <v>5863</v>
      </c>
      <c r="B450" t="s">
        <v>2934</v>
      </c>
      <c r="C450" t="s">
        <v>522</v>
      </c>
      <c r="D450" t="s">
        <v>342</v>
      </c>
      <c r="E450" t="s">
        <v>2826</v>
      </c>
      <c r="F450" t="s">
        <v>202</v>
      </c>
      <c r="G450" s="9">
        <v>8</v>
      </c>
      <c r="H450" s="8">
        <v>16.363600000000002</v>
      </c>
      <c r="I450" s="8">
        <v>23.14</v>
      </c>
      <c r="J450" s="8">
        <v>130.91</v>
      </c>
      <c r="K450" t="s">
        <v>106</v>
      </c>
      <c r="L450" s="1">
        <v>45426</v>
      </c>
      <c r="M450">
        <v>5</v>
      </c>
      <c r="N450">
        <v>2024</v>
      </c>
    </row>
    <row r="451" spans="1:14" x14ac:dyDescent="0.25">
      <c r="A451" t="s">
        <v>5863</v>
      </c>
      <c r="B451" t="s">
        <v>2934</v>
      </c>
      <c r="C451" t="s">
        <v>443</v>
      </c>
      <c r="D451" t="s">
        <v>363</v>
      </c>
      <c r="E451" t="s">
        <v>2904</v>
      </c>
      <c r="F451" t="s">
        <v>202</v>
      </c>
      <c r="G451" s="9">
        <v>7</v>
      </c>
      <c r="H451" s="8">
        <v>14.0259</v>
      </c>
      <c r="I451" s="8">
        <v>23.14</v>
      </c>
      <c r="J451" s="8">
        <v>98.18</v>
      </c>
      <c r="K451" t="s">
        <v>106</v>
      </c>
      <c r="L451" s="1">
        <v>45426</v>
      </c>
      <c r="M451">
        <v>5</v>
      </c>
      <c r="N451">
        <v>2024</v>
      </c>
    </row>
    <row r="452" spans="1:14" x14ac:dyDescent="0.25">
      <c r="A452" t="s">
        <v>5863</v>
      </c>
      <c r="B452" t="s">
        <v>2934</v>
      </c>
      <c r="C452" t="s">
        <v>571</v>
      </c>
      <c r="D452" t="s">
        <v>301</v>
      </c>
      <c r="E452" t="s">
        <v>2868</v>
      </c>
      <c r="F452" t="s">
        <v>202</v>
      </c>
      <c r="G452" s="9">
        <v>3</v>
      </c>
      <c r="H452" s="8">
        <v>17.142800000000001</v>
      </c>
      <c r="I452" s="8">
        <v>32.4</v>
      </c>
      <c r="J452" s="8">
        <v>51.43</v>
      </c>
      <c r="K452" t="s">
        <v>106</v>
      </c>
      <c r="L452" s="1">
        <v>45426</v>
      </c>
      <c r="M452">
        <v>5</v>
      </c>
      <c r="N452">
        <v>2024</v>
      </c>
    </row>
    <row r="453" spans="1:14" x14ac:dyDescent="0.25">
      <c r="A453" t="s">
        <v>5863</v>
      </c>
      <c r="B453" t="s">
        <v>2934</v>
      </c>
      <c r="C453" t="s">
        <v>2736</v>
      </c>
      <c r="D453" t="s">
        <v>202</v>
      </c>
      <c r="E453" t="s">
        <v>3051</v>
      </c>
      <c r="F453" t="s">
        <v>202</v>
      </c>
      <c r="G453" s="9">
        <v>1</v>
      </c>
      <c r="H453" s="8">
        <v>0</v>
      </c>
      <c r="I453" s="8">
        <v>0</v>
      </c>
      <c r="J453" s="8">
        <v>0</v>
      </c>
      <c r="K453" t="s">
        <v>106</v>
      </c>
      <c r="L453" s="1">
        <v>45426</v>
      </c>
      <c r="M453">
        <v>5</v>
      </c>
      <c r="N453">
        <v>2024</v>
      </c>
    </row>
    <row r="454" spans="1:14" x14ac:dyDescent="0.25">
      <c r="A454" t="s">
        <v>5863</v>
      </c>
      <c r="B454" t="s">
        <v>2934</v>
      </c>
      <c r="C454" t="s">
        <v>2736</v>
      </c>
      <c r="D454" t="s">
        <v>202</v>
      </c>
      <c r="E454" t="s">
        <v>5865</v>
      </c>
      <c r="F454" t="s">
        <v>202</v>
      </c>
      <c r="G454" s="9">
        <v>1</v>
      </c>
      <c r="H454" s="8">
        <v>0</v>
      </c>
      <c r="I454" s="8">
        <v>0</v>
      </c>
      <c r="J454" s="8">
        <v>0</v>
      </c>
      <c r="K454" t="s">
        <v>106</v>
      </c>
      <c r="L454" s="1">
        <v>45426</v>
      </c>
      <c r="M454">
        <v>5</v>
      </c>
      <c r="N454">
        <v>2024</v>
      </c>
    </row>
    <row r="455" spans="1:14" x14ac:dyDescent="0.25">
      <c r="A455" t="s">
        <v>5863</v>
      </c>
      <c r="B455" t="s">
        <v>2934</v>
      </c>
      <c r="C455" t="s">
        <v>2736</v>
      </c>
      <c r="D455" t="s">
        <v>202</v>
      </c>
      <c r="E455" t="s">
        <v>2832</v>
      </c>
      <c r="F455" t="s">
        <v>202</v>
      </c>
      <c r="G455" s="9">
        <v>1</v>
      </c>
      <c r="H455" s="8">
        <v>0</v>
      </c>
      <c r="I455" s="8">
        <v>0.02</v>
      </c>
      <c r="J455" s="8">
        <v>0</v>
      </c>
      <c r="K455" t="s">
        <v>106</v>
      </c>
      <c r="L455" s="1">
        <v>45426</v>
      </c>
      <c r="M455">
        <v>5</v>
      </c>
      <c r="N455">
        <v>2024</v>
      </c>
    </row>
    <row r="456" spans="1:14" x14ac:dyDescent="0.25">
      <c r="A456" t="s">
        <v>5866</v>
      </c>
      <c r="B456" t="s">
        <v>2934</v>
      </c>
      <c r="C456" t="s">
        <v>541</v>
      </c>
      <c r="D456" t="s">
        <v>200</v>
      </c>
      <c r="E456" t="s">
        <v>2981</v>
      </c>
      <c r="F456" t="s">
        <v>202</v>
      </c>
      <c r="G456" s="9">
        <v>1</v>
      </c>
      <c r="H456" s="8">
        <v>9</v>
      </c>
      <c r="I456" s="8">
        <v>29.17</v>
      </c>
      <c r="J456" s="8">
        <v>9</v>
      </c>
      <c r="K456" t="s">
        <v>109</v>
      </c>
      <c r="L456" s="1">
        <v>45426</v>
      </c>
      <c r="M456">
        <v>5</v>
      </c>
      <c r="N456">
        <v>2024</v>
      </c>
    </row>
    <row r="457" spans="1:14" x14ac:dyDescent="0.25">
      <c r="A457" t="s">
        <v>5866</v>
      </c>
      <c r="B457" t="s">
        <v>2934</v>
      </c>
      <c r="C457" t="s">
        <v>2724</v>
      </c>
      <c r="D457" t="s">
        <v>202</v>
      </c>
      <c r="E457" t="s">
        <v>2723</v>
      </c>
      <c r="F457" t="s">
        <v>202</v>
      </c>
      <c r="G457" s="9">
        <v>1</v>
      </c>
      <c r="H457" s="8">
        <v>0</v>
      </c>
      <c r="I457" s="8">
        <v>8.33</v>
      </c>
      <c r="J457" s="8">
        <v>0</v>
      </c>
      <c r="K457" t="s">
        <v>109</v>
      </c>
      <c r="L457" s="1">
        <v>45426</v>
      </c>
      <c r="M457">
        <v>5</v>
      </c>
      <c r="N457">
        <v>2024</v>
      </c>
    </row>
    <row r="458" spans="1:14" x14ac:dyDescent="0.25">
      <c r="A458" t="s">
        <v>5867</v>
      </c>
      <c r="B458" t="s">
        <v>2722</v>
      </c>
      <c r="C458" t="s">
        <v>2782</v>
      </c>
      <c r="D458" t="s">
        <v>2077</v>
      </c>
      <c r="E458" t="s">
        <v>5868</v>
      </c>
      <c r="F458" t="s">
        <v>202</v>
      </c>
      <c r="G458" s="9">
        <v>1</v>
      </c>
      <c r="H458" s="8">
        <v>0</v>
      </c>
      <c r="I458" s="8">
        <v>908</v>
      </c>
      <c r="J458" s="8">
        <v>0</v>
      </c>
      <c r="K458" t="s">
        <v>4746</v>
      </c>
      <c r="L458" s="1">
        <v>45426</v>
      </c>
      <c r="M458">
        <v>5</v>
      </c>
      <c r="N458">
        <v>2024</v>
      </c>
    </row>
    <row r="459" spans="1:14" x14ac:dyDescent="0.25">
      <c r="A459" t="s">
        <v>5867</v>
      </c>
      <c r="B459" t="s">
        <v>2722</v>
      </c>
      <c r="C459" t="s">
        <v>462</v>
      </c>
      <c r="D459" t="s">
        <v>272</v>
      </c>
      <c r="E459" t="s">
        <v>2740</v>
      </c>
      <c r="F459" t="s">
        <v>1672</v>
      </c>
      <c r="G459" s="9">
        <v>1</v>
      </c>
      <c r="H459" s="8">
        <v>100.14</v>
      </c>
      <c r="I459" s="8">
        <v>0</v>
      </c>
      <c r="J459" s="8">
        <v>100.14</v>
      </c>
      <c r="K459" t="s">
        <v>4746</v>
      </c>
      <c r="L459" s="1">
        <v>45426</v>
      </c>
      <c r="M459">
        <v>5</v>
      </c>
      <c r="N459">
        <v>2024</v>
      </c>
    </row>
    <row r="460" spans="1:14" x14ac:dyDescent="0.25">
      <c r="A460" t="s">
        <v>5867</v>
      </c>
      <c r="B460" t="s">
        <v>2722</v>
      </c>
      <c r="C460" t="s">
        <v>463</v>
      </c>
      <c r="D460" t="s">
        <v>274</v>
      </c>
      <c r="E460" t="s">
        <v>2741</v>
      </c>
      <c r="F460" t="s">
        <v>1672</v>
      </c>
      <c r="G460" s="9">
        <v>1</v>
      </c>
      <c r="H460" s="8">
        <v>58.37</v>
      </c>
      <c r="I460" s="8">
        <v>0</v>
      </c>
      <c r="J460" s="8">
        <v>58.37</v>
      </c>
      <c r="K460" t="s">
        <v>4746</v>
      </c>
      <c r="L460" s="1">
        <v>45426</v>
      </c>
      <c r="M460">
        <v>5</v>
      </c>
      <c r="N460">
        <v>2024</v>
      </c>
    </row>
    <row r="461" spans="1:14" x14ac:dyDescent="0.25">
      <c r="A461" t="s">
        <v>5867</v>
      </c>
      <c r="B461" t="s">
        <v>2722</v>
      </c>
      <c r="C461" t="s">
        <v>524</v>
      </c>
      <c r="D461" t="s">
        <v>332</v>
      </c>
      <c r="E461" t="s">
        <v>333</v>
      </c>
      <c r="F461" t="s">
        <v>202</v>
      </c>
      <c r="G461" s="9">
        <v>1</v>
      </c>
      <c r="H461" s="8">
        <v>20</v>
      </c>
      <c r="I461" s="8">
        <v>0</v>
      </c>
      <c r="J461" s="8">
        <v>20</v>
      </c>
      <c r="K461" t="s">
        <v>4746</v>
      </c>
      <c r="L461" s="1">
        <v>45426</v>
      </c>
      <c r="M461">
        <v>5</v>
      </c>
      <c r="N461">
        <v>2024</v>
      </c>
    </row>
    <row r="462" spans="1:14" x14ac:dyDescent="0.25">
      <c r="A462" t="s">
        <v>5867</v>
      </c>
      <c r="B462" t="s">
        <v>2722</v>
      </c>
      <c r="C462" t="s">
        <v>523</v>
      </c>
      <c r="D462" t="s">
        <v>338</v>
      </c>
      <c r="E462" t="s">
        <v>339</v>
      </c>
      <c r="F462" t="s">
        <v>202</v>
      </c>
      <c r="G462" s="9">
        <v>1</v>
      </c>
      <c r="H462" s="8">
        <v>8.5</v>
      </c>
      <c r="I462" s="8">
        <v>0</v>
      </c>
      <c r="J462" s="8">
        <v>8.5</v>
      </c>
      <c r="K462" t="s">
        <v>4746</v>
      </c>
      <c r="L462" s="1">
        <v>45426</v>
      </c>
      <c r="M462">
        <v>5</v>
      </c>
      <c r="N462">
        <v>2024</v>
      </c>
    </row>
    <row r="463" spans="1:14" x14ac:dyDescent="0.25">
      <c r="A463" t="s">
        <v>5867</v>
      </c>
      <c r="B463" t="s">
        <v>2722</v>
      </c>
      <c r="C463" t="s">
        <v>521</v>
      </c>
      <c r="D463" t="s">
        <v>340</v>
      </c>
      <c r="E463" t="s">
        <v>341</v>
      </c>
      <c r="F463" t="s">
        <v>202</v>
      </c>
      <c r="G463" s="9">
        <v>1</v>
      </c>
      <c r="H463" s="8">
        <v>25.5</v>
      </c>
      <c r="I463" s="8">
        <v>0</v>
      </c>
      <c r="J463" s="8">
        <v>25.5</v>
      </c>
      <c r="K463" t="s">
        <v>4746</v>
      </c>
      <c r="L463" s="1">
        <v>45426</v>
      </c>
      <c r="M463">
        <v>5</v>
      </c>
      <c r="N463">
        <v>2024</v>
      </c>
    </row>
    <row r="464" spans="1:14" x14ac:dyDescent="0.25">
      <c r="A464" t="s">
        <v>5867</v>
      </c>
      <c r="B464" t="s">
        <v>2722</v>
      </c>
      <c r="C464" t="s">
        <v>2735</v>
      </c>
      <c r="D464" t="s">
        <v>1738</v>
      </c>
      <c r="E464" t="s">
        <v>1739</v>
      </c>
      <c r="F464" t="s">
        <v>202</v>
      </c>
      <c r="G464" s="9">
        <v>1</v>
      </c>
      <c r="H464" s="8">
        <v>20</v>
      </c>
      <c r="I464" s="8">
        <v>0</v>
      </c>
      <c r="J464" s="8">
        <v>20</v>
      </c>
      <c r="K464" t="s">
        <v>4746</v>
      </c>
      <c r="L464" s="1">
        <v>45426</v>
      </c>
      <c r="M464">
        <v>5</v>
      </c>
      <c r="N464">
        <v>2024</v>
      </c>
    </row>
    <row r="465" spans="1:14" x14ac:dyDescent="0.25">
      <c r="A465" t="s">
        <v>5867</v>
      </c>
      <c r="B465" t="s">
        <v>2722</v>
      </c>
      <c r="C465" t="s">
        <v>464</v>
      </c>
      <c r="D465" t="s">
        <v>276</v>
      </c>
      <c r="E465" t="s">
        <v>2742</v>
      </c>
      <c r="F465" t="s">
        <v>1672</v>
      </c>
      <c r="G465" s="9">
        <v>1</v>
      </c>
      <c r="H465" s="8">
        <v>81.17</v>
      </c>
      <c r="I465" s="8">
        <v>0</v>
      </c>
      <c r="J465" s="8">
        <v>81.17</v>
      </c>
      <c r="K465" t="s">
        <v>4746</v>
      </c>
      <c r="L465" s="1">
        <v>45426</v>
      </c>
      <c r="M465">
        <v>5</v>
      </c>
      <c r="N465">
        <v>2024</v>
      </c>
    </row>
    <row r="466" spans="1:14" x14ac:dyDescent="0.25">
      <c r="A466" t="s">
        <v>5867</v>
      </c>
      <c r="B466" t="s">
        <v>2722</v>
      </c>
      <c r="C466" t="s">
        <v>2803</v>
      </c>
      <c r="D466" t="s">
        <v>1908</v>
      </c>
      <c r="E466" t="s">
        <v>5869</v>
      </c>
      <c r="F466" t="s">
        <v>2802</v>
      </c>
      <c r="G466" s="9">
        <v>1</v>
      </c>
      <c r="H466" s="8">
        <v>0</v>
      </c>
      <c r="I466" s="8">
        <v>414</v>
      </c>
      <c r="J466" s="8">
        <v>0</v>
      </c>
      <c r="K466" t="s">
        <v>4746</v>
      </c>
      <c r="L466" s="1">
        <v>45426</v>
      </c>
      <c r="M466">
        <v>5</v>
      </c>
      <c r="N466">
        <v>2024</v>
      </c>
    </row>
    <row r="467" spans="1:14" x14ac:dyDescent="0.25">
      <c r="A467" t="s">
        <v>5867</v>
      </c>
      <c r="B467" t="s">
        <v>2722</v>
      </c>
      <c r="C467" t="s">
        <v>568</v>
      </c>
      <c r="D467" t="s">
        <v>116</v>
      </c>
      <c r="E467" t="s">
        <v>117</v>
      </c>
      <c r="F467" t="s">
        <v>202</v>
      </c>
      <c r="G467" s="9">
        <v>1</v>
      </c>
      <c r="H467" s="8">
        <v>80</v>
      </c>
      <c r="I467" s="8">
        <v>0</v>
      </c>
      <c r="J467" s="8">
        <v>80</v>
      </c>
      <c r="K467" t="s">
        <v>4746</v>
      </c>
      <c r="L467" s="1">
        <v>45426</v>
      </c>
      <c r="M467">
        <v>5</v>
      </c>
      <c r="N467">
        <v>2024</v>
      </c>
    </row>
    <row r="468" spans="1:14" x14ac:dyDescent="0.25">
      <c r="A468" t="s">
        <v>5867</v>
      </c>
      <c r="B468" t="s">
        <v>2722</v>
      </c>
      <c r="C468" t="s">
        <v>602</v>
      </c>
      <c r="D468" t="s">
        <v>232</v>
      </c>
      <c r="E468" t="s">
        <v>233</v>
      </c>
      <c r="F468" t="s">
        <v>202</v>
      </c>
      <c r="G468" s="9">
        <v>1</v>
      </c>
      <c r="H468" s="8">
        <v>18</v>
      </c>
      <c r="I468" s="8">
        <v>0</v>
      </c>
      <c r="J468" s="8">
        <v>18</v>
      </c>
      <c r="K468" t="s">
        <v>4746</v>
      </c>
      <c r="L468" s="1">
        <v>45426</v>
      </c>
      <c r="M468">
        <v>5</v>
      </c>
      <c r="N468">
        <v>2024</v>
      </c>
    </row>
    <row r="469" spans="1:14" x14ac:dyDescent="0.25">
      <c r="A469" t="s">
        <v>5867</v>
      </c>
      <c r="B469" t="s">
        <v>2722</v>
      </c>
      <c r="C469" t="s">
        <v>2797</v>
      </c>
      <c r="D469" t="s">
        <v>1923</v>
      </c>
      <c r="E469" t="s">
        <v>5870</v>
      </c>
      <c r="F469" t="s">
        <v>202</v>
      </c>
      <c r="G469" s="9">
        <v>1</v>
      </c>
      <c r="H469" s="8">
        <v>0</v>
      </c>
      <c r="I469" s="8">
        <v>406</v>
      </c>
      <c r="J469" s="8">
        <v>0</v>
      </c>
      <c r="K469" t="s">
        <v>4746</v>
      </c>
      <c r="L469" s="1">
        <v>45426</v>
      </c>
      <c r="M469">
        <v>5</v>
      </c>
      <c r="N469">
        <v>2024</v>
      </c>
    </row>
    <row r="470" spans="1:14" x14ac:dyDescent="0.25">
      <c r="A470" t="s">
        <v>5867</v>
      </c>
      <c r="B470" t="s">
        <v>2722</v>
      </c>
      <c r="C470" t="s">
        <v>511</v>
      </c>
      <c r="D470" t="s">
        <v>310</v>
      </c>
      <c r="E470" t="s">
        <v>311</v>
      </c>
      <c r="F470" t="s">
        <v>202</v>
      </c>
      <c r="G470" s="9">
        <v>1</v>
      </c>
      <c r="H470" s="8">
        <v>77.900000000000006</v>
      </c>
      <c r="I470" s="8">
        <v>0</v>
      </c>
      <c r="J470" s="8">
        <v>77.900000000000006</v>
      </c>
      <c r="K470" t="s">
        <v>4746</v>
      </c>
      <c r="L470" s="1">
        <v>45426</v>
      </c>
      <c r="M470">
        <v>5</v>
      </c>
      <c r="N470">
        <v>2024</v>
      </c>
    </row>
    <row r="471" spans="1:14" x14ac:dyDescent="0.25">
      <c r="A471" t="s">
        <v>5867</v>
      </c>
      <c r="B471" t="s">
        <v>2722</v>
      </c>
      <c r="C471" t="s">
        <v>452</v>
      </c>
      <c r="D471" t="s">
        <v>376</v>
      </c>
      <c r="E471" t="s">
        <v>377</v>
      </c>
      <c r="F471" t="s">
        <v>202</v>
      </c>
      <c r="G471" s="9">
        <v>1</v>
      </c>
      <c r="H471" s="8">
        <v>34.36</v>
      </c>
      <c r="I471" s="8">
        <v>0</v>
      </c>
      <c r="J471" s="8">
        <v>34.36</v>
      </c>
      <c r="K471" t="s">
        <v>4746</v>
      </c>
      <c r="L471" s="1">
        <v>45426</v>
      </c>
      <c r="M471">
        <v>5</v>
      </c>
      <c r="N471">
        <v>2024</v>
      </c>
    </row>
    <row r="472" spans="1:14" x14ac:dyDescent="0.25">
      <c r="A472" t="s">
        <v>5867</v>
      </c>
      <c r="B472" t="s">
        <v>2722</v>
      </c>
      <c r="C472" t="s">
        <v>500</v>
      </c>
      <c r="D472" t="s">
        <v>372</v>
      </c>
      <c r="E472" t="s">
        <v>373</v>
      </c>
      <c r="F472" t="s">
        <v>202</v>
      </c>
      <c r="G472" s="9">
        <v>1</v>
      </c>
      <c r="H472" s="8">
        <v>51.18</v>
      </c>
      <c r="I472" s="8">
        <v>0</v>
      </c>
      <c r="J472" s="8">
        <v>51.18</v>
      </c>
      <c r="K472" t="s">
        <v>4746</v>
      </c>
      <c r="L472" s="1">
        <v>45426</v>
      </c>
      <c r="M472">
        <v>5</v>
      </c>
      <c r="N472">
        <v>2024</v>
      </c>
    </row>
    <row r="473" spans="1:14" x14ac:dyDescent="0.25">
      <c r="A473" t="s">
        <v>5867</v>
      </c>
      <c r="B473" t="s">
        <v>2722</v>
      </c>
      <c r="C473" t="s">
        <v>482</v>
      </c>
      <c r="D473" t="s">
        <v>359</v>
      </c>
      <c r="E473" t="s">
        <v>5871</v>
      </c>
      <c r="F473" t="s">
        <v>202</v>
      </c>
      <c r="G473" s="9">
        <v>1</v>
      </c>
      <c r="H473" s="8">
        <v>39.32</v>
      </c>
      <c r="I473" s="8">
        <v>129</v>
      </c>
      <c r="J473" s="8">
        <v>39.32</v>
      </c>
      <c r="K473" t="s">
        <v>4746</v>
      </c>
      <c r="L473" s="1">
        <v>45426</v>
      </c>
      <c r="M473">
        <v>5</v>
      </c>
      <c r="N473">
        <v>2024</v>
      </c>
    </row>
    <row r="474" spans="1:14" x14ac:dyDescent="0.25">
      <c r="A474" t="s">
        <v>5867</v>
      </c>
      <c r="B474" t="s">
        <v>2722</v>
      </c>
      <c r="C474" t="s">
        <v>434</v>
      </c>
      <c r="D474" t="s">
        <v>226</v>
      </c>
      <c r="E474" t="s">
        <v>5872</v>
      </c>
      <c r="F474" t="s">
        <v>202</v>
      </c>
      <c r="G474" s="9">
        <v>1</v>
      </c>
      <c r="H474" s="8">
        <v>16.600000000000001</v>
      </c>
      <c r="I474" s="8">
        <v>55</v>
      </c>
      <c r="J474" s="8">
        <v>16.600000000000001</v>
      </c>
      <c r="K474" t="s">
        <v>4746</v>
      </c>
      <c r="L474" s="1">
        <v>45426</v>
      </c>
      <c r="M474">
        <v>5</v>
      </c>
      <c r="N474">
        <v>2024</v>
      </c>
    </row>
    <row r="475" spans="1:14" x14ac:dyDescent="0.25">
      <c r="A475" t="s">
        <v>5867</v>
      </c>
      <c r="B475" t="s">
        <v>2722</v>
      </c>
      <c r="C475" t="s">
        <v>2736</v>
      </c>
      <c r="D475" t="s">
        <v>202</v>
      </c>
      <c r="E475" t="s">
        <v>2723</v>
      </c>
      <c r="F475" t="s">
        <v>202</v>
      </c>
      <c r="G475" s="9">
        <v>1</v>
      </c>
      <c r="H475" s="8">
        <v>0</v>
      </c>
      <c r="I475" s="8">
        <v>130</v>
      </c>
      <c r="J475" s="8">
        <v>0</v>
      </c>
      <c r="K475" t="s">
        <v>4746</v>
      </c>
      <c r="L475" s="1">
        <v>45426</v>
      </c>
      <c r="M475">
        <v>5</v>
      </c>
      <c r="N475">
        <v>2024</v>
      </c>
    </row>
    <row r="476" spans="1:14" x14ac:dyDescent="0.25">
      <c r="A476" t="s">
        <v>5873</v>
      </c>
      <c r="B476" t="s">
        <v>2934</v>
      </c>
      <c r="C476" t="s">
        <v>513</v>
      </c>
      <c r="D476" t="s">
        <v>299</v>
      </c>
      <c r="E476" t="s">
        <v>2747</v>
      </c>
      <c r="F476" t="s">
        <v>202</v>
      </c>
      <c r="G476" s="9">
        <v>2</v>
      </c>
      <c r="H476" s="8">
        <v>3.71</v>
      </c>
      <c r="I476" s="8">
        <v>9.16</v>
      </c>
      <c r="J476" s="8">
        <v>7.42</v>
      </c>
      <c r="K476" t="s">
        <v>109</v>
      </c>
      <c r="L476" s="1">
        <v>45426</v>
      </c>
      <c r="M476">
        <v>5</v>
      </c>
      <c r="N476">
        <v>2024</v>
      </c>
    </row>
    <row r="477" spans="1:14" x14ac:dyDescent="0.25">
      <c r="A477" t="s">
        <v>5873</v>
      </c>
      <c r="B477" t="s">
        <v>2934</v>
      </c>
      <c r="C477" t="s">
        <v>2795</v>
      </c>
      <c r="D477" t="s">
        <v>1726</v>
      </c>
      <c r="E477" t="s">
        <v>2941</v>
      </c>
      <c r="F477" t="s">
        <v>202</v>
      </c>
      <c r="G477" s="9">
        <v>1</v>
      </c>
      <c r="H477" s="8">
        <v>20</v>
      </c>
      <c r="I477" s="8">
        <v>32.5</v>
      </c>
      <c r="J477" s="8">
        <v>20</v>
      </c>
      <c r="K477" t="s">
        <v>109</v>
      </c>
      <c r="L477" s="1">
        <v>45426</v>
      </c>
      <c r="M477">
        <v>5</v>
      </c>
      <c r="N477">
        <v>2024</v>
      </c>
    </row>
    <row r="478" spans="1:14" x14ac:dyDescent="0.25">
      <c r="A478" t="s">
        <v>5873</v>
      </c>
      <c r="B478" t="s">
        <v>2934</v>
      </c>
      <c r="C478" t="s">
        <v>2724</v>
      </c>
      <c r="D478" t="s">
        <v>202</v>
      </c>
      <c r="E478" t="s">
        <v>2723</v>
      </c>
      <c r="F478" t="s">
        <v>202</v>
      </c>
      <c r="G478" s="9">
        <v>1</v>
      </c>
      <c r="H478" s="8">
        <v>0</v>
      </c>
      <c r="I478" s="8">
        <v>8.33</v>
      </c>
      <c r="J478" s="8">
        <v>0</v>
      </c>
      <c r="K478" t="s">
        <v>109</v>
      </c>
      <c r="L478" s="1">
        <v>45426</v>
      </c>
      <c r="M478">
        <v>5</v>
      </c>
      <c r="N478">
        <v>2024</v>
      </c>
    </row>
    <row r="479" spans="1:14" x14ac:dyDescent="0.25">
      <c r="A479" t="s">
        <v>5873</v>
      </c>
      <c r="B479" t="s">
        <v>2934</v>
      </c>
      <c r="C479" t="s">
        <v>2736</v>
      </c>
      <c r="D479" t="s">
        <v>202</v>
      </c>
      <c r="E479" t="s">
        <v>2832</v>
      </c>
      <c r="F479" t="s">
        <v>202</v>
      </c>
      <c r="G479" s="9">
        <v>1</v>
      </c>
      <c r="H479" s="8">
        <v>0</v>
      </c>
      <c r="I479" s="8">
        <v>0.01</v>
      </c>
      <c r="J479" s="8">
        <v>0</v>
      </c>
      <c r="K479" t="s">
        <v>109</v>
      </c>
      <c r="L479" s="1">
        <v>45426</v>
      </c>
      <c r="M479">
        <v>5</v>
      </c>
      <c r="N479">
        <v>2024</v>
      </c>
    </row>
    <row r="480" spans="1:14" x14ac:dyDescent="0.25">
      <c r="A480" t="s">
        <v>5874</v>
      </c>
      <c r="B480" t="s">
        <v>2934</v>
      </c>
      <c r="C480" t="s">
        <v>2763</v>
      </c>
      <c r="D480" t="s">
        <v>1907</v>
      </c>
      <c r="E480" t="s">
        <v>5875</v>
      </c>
      <c r="F480" t="s">
        <v>202</v>
      </c>
      <c r="G480" s="9">
        <v>1</v>
      </c>
      <c r="H480" s="8">
        <v>0</v>
      </c>
      <c r="I480" s="8">
        <v>533.95000000000005</v>
      </c>
      <c r="J480" s="8">
        <v>0</v>
      </c>
      <c r="K480" t="s">
        <v>106</v>
      </c>
      <c r="L480" s="1">
        <v>45426</v>
      </c>
      <c r="M480">
        <v>5</v>
      </c>
      <c r="N480">
        <v>2024</v>
      </c>
    </row>
    <row r="481" spans="1:14" x14ac:dyDescent="0.25">
      <c r="A481" t="s">
        <v>5874</v>
      </c>
      <c r="B481" t="s">
        <v>2934</v>
      </c>
      <c r="C481" t="s">
        <v>3756</v>
      </c>
      <c r="D481" t="s">
        <v>3757</v>
      </c>
      <c r="E481" t="s">
        <v>287</v>
      </c>
      <c r="F481" t="s">
        <v>202</v>
      </c>
      <c r="G481" s="9">
        <v>1</v>
      </c>
      <c r="H481" s="8">
        <v>233.7654</v>
      </c>
      <c r="I481" s="8">
        <v>0</v>
      </c>
      <c r="J481" s="8">
        <v>233.77</v>
      </c>
      <c r="K481" t="s">
        <v>106</v>
      </c>
      <c r="L481" s="1">
        <v>45426</v>
      </c>
      <c r="M481">
        <v>5</v>
      </c>
      <c r="N481">
        <v>2024</v>
      </c>
    </row>
    <row r="482" spans="1:14" x14ac:dyDescent="0.25">
      <c r="A482" t="s">
        <v>5874</v>
      </c>
      <c r="B482" t="s">
        <v>2934</v>
      </c>
      <c r="C482" t="s">
        <v>3758</v>
      </c>
      <c r="D482" t="s">
        <v>3759</v>
      </c>
      <c r="E482" t="s">
        <v>289</v>
      </c>
      <c r="F482" t="s">
        <v>202</v>
      </c>
      <c r="G482" s="9">
        <v>1</v>
      </c>
      <c r="H482" s="8">
        <v>133.24629999999999</v>
      </c>
      <c r="I482" s="8">
        <v>0</v>
      </c>
      <c r="J482" s="8">
        <v>133.25</v>
      </c>
      <c r="K482" t="s">
        <v>106</v>
      </c>
      <c r="L482" s="1">
        <v>45426</v>
      </c>
      <c r="M482">
        <v>5</v>
      </c>
      <c r="N482">
        <v>2024</v>
      </c>
    </row>
    <row r="483" spans="1:14" x14ac:dyDescent="0.25">
      <c r="A483" t="s">
        <v>5874</v>
      </c>
      <c r="B483" t="s">
        <v>2934</v>
      </c>
      <c r="C483" t="s">
        <v>517</v>
      </c>
      <c r="D483" t="s">
        <v>126</v>
      </c>
      <c r="E483" t="s">
        <v>5876</v>
      </c>
      <c r="F483" t="s">
        <v>202</v>
      </c>
      <c r="G483" s="9">
        <v>1</v>
      </c>
      <c r="H483" s="8">
        <v>139.47999999999999</v>
      </c>
      <c r="I483" s="8">
        <v>242.26</v>
      </c>
      <c r="J483" s="8">
        <v>139.47999999999999</v>
      </c>
      <c r="K483" t="s">
        <v>106</v>
      </c>
      <c r="L483" s="1">
        <v>45426</v>
      </c>
      <c r="M483">
        <v>5</v>
      </c>
      <c r="N483">
        <v>2024</v>
      </c>
    </row>
    <row r="484" spans="1:14" x14ac:dyDescent="0.25">
      <c r="A484" t="s">
        <v>5874</v>
      </c>
      <c r="B484" t="s">
        <v>2934</v>
      </c>
      <c r="C484" t="s">
        <v>2736</v>
      </c>
      <c r="D484" t="s">
        <v>202</v>
      </c>
      <c r="E484" t="s">
        <v>5877</v>
      </c>
      <c r="F484" t="s">
        <v>202</v>
      </c>
      <c r="G484" s="9">
        <v>1</v>
      </c>
      <c r="H484" s="8">
        <v>0</v>
      </c>
      <c r="I484" s="8">
        <v>0</v>
      </c>
      <c r="J484" s="8">
        <v>0</v>
      </c>
      <c r="K484" t="s">
        <v>106</v>
      </c>
      <c r="L484" s="1">
        <v>45426</v>
      </c>
      <c r="M484">
        <v>5</v>
      </c>
      <c r="N484">
        <v>2024</v>
      </c>
    </row>
    <row r="485" spans="1:14" x14ac:dyDescent="0.25">
      <c r="A485" t="s">
        <v>5874</v>
      </c>
      <c r="B485" t="s">
        <v>2934</v>
      </c>
      <c r="C485" t="s">
        <v>2724</v>
      </c>
      <c r="D485" t="s">
        <v>202</v>
      </c>
      <c r="E485" t="s">
        <v>2760</v>
      </c>
      <c r="F485" t="s">
        <v>202</v>
      </c>
      <c r="G485" s="9">
        <v>1</v>
      </c>
      <c r="H485" s="8">
        <v>0</v>
      </c>
      <c r="I485" s="8">
        <v>108.57</v>
      </c>
      <c r="J485" s="8">
        <v>0</v>
      </c>
      <c r="K485" t="s">
        <v>106</v>
      </c>
      <c r="L485" s="1">
        <v>45426</v>
      </c>
      <c r="M485">
        <v>5</v>
      </c>
      <c r="N485">
        <v>2024</v>
      </c>
    </row>
    <row r="486" spans="1:14" x14ac:dyDescent="0.25">
      <c r="A486" t="s">
        <v>5874</v>
      </c>
      <c r="B486" t="s">
        <v>2934</v>
      </c>
      <c r="C486" t="s">
        <v>437</v>
      </c>
      <c r="D486" t="s">
        <v>244</v>
      </c>
      <c r="E486" t="s">
        <v>245</v>
      </c>
      <c r="F486" t="s">
        <v>202</v>
      </c>
      <c r="G486" s="9">
        <v>1</v>
      </c>
      <c r="H486" s="8">
        <v>29.610299999999999</v>
      </c>
      <c r="I486" s="8">
        <v>79</v>
      </c>
      <c r="J486" s="8">
        <v>29.61</v>
      </c>
      <c r="K486" t="s">
        <v>106</v>
      </c>
      <c r="L486" s="1">
        <v>45426</v>
      </c>
      <c r="M486">
        <v>5</v>
      </c>
      <c r="N486">
        <v>2024</v>
      </c>
    </row>
    <row r="487" spans="1:14" x14ac:dyDescent="0.25">
      <c r="A487" t="s">
        <v>5878</v>
      </c>
      <c r="B487" t="s">
        <v>2722</v>
      </c>
      <c r="C487" t="s">
        <v>2787</v>
      </c>
      <c r="D487" t="s">
        <v>1518</v>
      </c>
      <c r="E487" t="s">
        <v>5857</v>
      </c>
      <c r="F487" t="s">
        <v>202</v>
      </c>
      <c r="G487" s="9">
        <v>1</v>
      </c>
      <c r="H487" s="8">
        <v>42</v>
      </c>
      <c r="I487" s="8">
        <v>155</v>
      </c>
      <c r="J487" s="8">
        <v>42</v>
      </c>
      <c r="K487" t="s">
        <v>4746</v>
      </c>
      <c r="L487" s="1">
        <v>45426</v>
      </c>
      <c r="M487">
        <v>5</v>
      </c>
      <c r="N487">
        <v>2024</v>
      </c>
    </row>
    <row r="488" spans="1:14" x14ac:dyDescent="0.25">
      <c r="A488" t="s">
        <v>5878</v>
      </c>
      <c r="B488" t="s">
        <v>2722</v>
      </c>
      <c r="C488" t="s">
        <v>2736</v>
      </c>
      <c r="D488" t="s">
        <v>202</v>
      </c>
      <c r="E488" t="s">
        <v>2723</v>
      </c>
      <c r="F488" t="s">
        <v>202</v>
      </c>
      <c r="G488" s="9">
        <v>1</v>
      </c>
      <c r="H488" s="8">
        <v>0</v>
      </c>
      <c r="I488" s="8">
        <v>0</v>
      </c>
      <c r="J488" s="8">
        <v>0</v>
      </c>
      <c r="K488" t="s">
        <v>4746</v>
      </c>
      <c r="L488" s="1">
        <v>45426</v>
      </c>
      <c r="M488">
        <v>5</v>
      </c>
      <c r="N488">
        <v>2024</v>
      </c>
    </row>
    <row r="489" spans="1:14" x14ac:dyDescent="0.25">
      <c r="A489" t="s">
        <v>5879</v>
      </c>
      <c r="B489" t="s">
        <v>2934</v>
      </c>
      <c r="C489" t="s">
        <v>2866</v>
      </c>
      <c r="D489" t="s">
        <v>1560</v>
      </c>
      <c r="E489" t="s">
        <v>3798</v>
      </c>
      <c r="F489" t="s">
        <v>202</v>
      </c>
      <c r="G489" s="9">
        <v>1</v>
      </c>
      <c r="H489" s="8">
        <v>8.6999999999999993</v>
      </c>
      <c r="I489" s="8">
        <v>25</v>
      </c>
      <c r="J489" s="8">
        <v>8.6999999999999993</v>
      </c>
      <c r="K489" t="s">
        <v>109</v>
      </c>
      <c r="L489" s="1">
        <v>45426</v>
      </c>
      <c r="M489">
        <v>5</v>
      </c>
      <c r="N489">
        <v>2024</v>
      </c>
    </row>
    <row r="490" spans="1:14" x14ac:dyDescent="0.25">
      <c r="A490" t="s">
        <v>5879</v>
      </c>
      <c r="B490" t="s">
        <v>2934</v>
      </c>
      <c r="C490" t="s">
        <v>2724</v>
      </c>
      <c r="D490" t="s">
        <v>202</v>
      </c>
      <c r="E490" t="s">
        <v>2723</v>
      </c>
      <c r="F490" t="s">
        <v>202</v>
      </c>
      <c r="G490" s="9">
        <v>1</v>
      </c>
      <c r="H490" s="8">
        <v>0</v>
      </c>
      <c r="I490" s="8">
        <v>8.33</v>
      </c>
      <c r="J490" s="8">
        <v>0</v>
      </c>
      <c r="K490" t="s">
        <v>109</v>
      </c>
      <c r="L490" s="1">
        <v>45426</v>
      </c>
      <c r="M490">
        <v>5</v>
      </c>
      <c r="N490">
        <v>2024</v>
      </c>
    </row>
    <row r="491" spans="1:14" x14ac:dyDescent="0.25">
      <c r="A491" t="s">
        <v>5880</v>
      </c>
      <c r="B491" t="s">
        <v>2722</v>
      </c>
      <c r="C491" t="s">
        <v>3007</v>
      </c>
      <c r="D491" t="s">
        <v>1930</v>
      </c>
      <c r="E491" t="s">
        <v>5881</v>
      </c>
      <c r="F491" t="s">
        <v>202</v>
      </c>
      <c r="G491" s="9">
        <v>1</v>
      </c>
      <c r="H491" s="8">
        <v>0</v>
      </c>
      <c r="I491" s="8">
        <v>999</v>
      </c>
      <c r="J491" s="8">
        <v>0</v>
      </c>
      <c r="K491" t="s">
        <v>4746</v>
      </c>
      <c r="L491" s="1">
        <v>45426</v>
      </c>
      <c r="M491">
        <v>5</v>
      </c>
      <c r="N491">
        <v>2024</v>
      </c>
    </row>
    <row r="492" spans="1:14" x14ac:dyDescent="0.25">
      <c r="A492" t="s">
        <v>5880</v>
      </c>
      <c r="B492" t="s">
        <v>2722</v>
      </c>
      <c r="C492" t="s">
        <v>446</v>
      </c>
      <c r="D492" t="s">
        <v>404</v>
      </c>
      <c r="E492" t="s">
        <v>405</v>
      </c>
      <c r="F492" t="s">
        <v>202</v>
      </c>
      <c r="G492" s="9">
        <v>1</v>
      </c>
      <c r="H492" s="8">
        <v>135</v>
      </c>
      <c r="I492" s="8">
        <v>0</v>
      </c>
      <c r="J492" s="8">
        <v>135</v>
      </c>
      <c r="K492" t="s">
        <v>4746</v>
      </c>
      <c r="L492" s="1">
        <v>45426</v>
      </c>
      <c r="M492">
        <v>5</v>
      </c>
      <c r="N492">
        <v>2024</v>
      </c>
    </row>
    <row r="493" spans="1:14" x14ac:dyDescent="0.25">
      <c r="A493" t="s">
        <v>5880</v>
      </c>
      <c r="B493" t="s">
        <v>2722</v>
      </c>
      <c r="C493" t="s">
        <v>447</v>
      </c>
      <c r="D493" t="s">
        <v>406</v>
      </c>
      <c r="E493" t="s">
        <v>407</v>
      </c>
      <c r="F493" t="s">
        <v>202</v>
      </c>
      <c r="G493" s="9">
        <v>1</v>
      </c>
      <c r="H493" s="8">
        <v>90</v>
      </c>
      <c r="I493" s="8">
        <v>0</v>
      </c>
      <c r="J493" s="8">
        <v>90</v>
      </c>
      <c r="K493" t="s">
        <v>4746</v>
      </c>
      <c r="L493" s="1">
        <v>45426</v>
      </c>
      <c r="M493">
        <v>5</v>
      </c>
      <c r="N493">
        <v>2024</v>
      </c>
    </row>
    <row r="494" spans="1:14" x14ac:dyDescent="0.25">
      <c r="A494" t="s">
        <v>5880</v>
      </c>
      <c r="B494" t="s">
        <v>2722</v>
      </c>
      <c r="C494" t="s">
        <v>445</v>
      </c>
      <c r="D494" t="s">
        <v>408</v>
      </c>
      <c r="E494" t="s">
        <v>409</v>
      </c>
      <c r="F494" t="s">
        <v>202</v>
      </c>
      <c r="G494" s="9">
        <v>1</v>
      </c>
      <c r="H494" s="8">
        <v>88</v>
      </c>
      <c r="I494" s="8">
        <v>0</v>
      </c>
      <c r="J494" s="8">
        <v>88</v>
      </c>
      <c r="K494" t="s">
        <v>4746</v>
      </c>
      <c r="L494" s="1">
        <v>45426</v>
      </c>
      <c r="M494">
        <v>5</v>
      </c>
      <c r="N494">
        <v>2024</v>
      </c>
    </row>
    <row r="495" spans="1:14" x14ac:dyDescent="0.25">
      <c r="A495" t="s">
        <v>5880</v>
      </c>
      <c r="B495" t="s">
        <v>2722</v>
      </c>
      <c r="C495" t="s">
        <v>522</v>
      </c>
      <c r="D495" t="s">
        <v>342</v>
      </c>
      <c r="E495" t="s">
        <v>5882</v>
      </c>
      <c r="F495" t="s">
        <v>202</v>
      </c>
      <c r="G495" s="9">
        <v>1</v>
      </c>
      <c r="H495" s="8">
        <v>10.5</v>
      </c>
      <c r="I495" s="8">
        <v>45</v>
      </c>
      <c r="J495" s="8">
        <v>10.5</v>
      </c>
      <c r="K495" t="s">
        <v>4746</v>
      </c>
      <c r="L495" s="1">
        <v>45426</v>
      </c>
      <c r="M495">
        <v>5</v>
      </c>
      <c r="N495">
        <v>2024</v>
      </c>
    </row>
    <row r="496" spans="1:14" x14ac:dyDescent="0.25">
      <c r="A496" t="s">
        <v>5880</v>
      </c>
      <c r="B496" t="s">
        <v>2722</v>
      </c>
      <c r="C496" t="s">
        <v>537</v>
      </c>
      <c r="D496" t="s">
        <v>416</v>
      </c>
      <c r="E496" t="s">
        <v>5883</v>
      </c>
      <c r="F496" t="s">
        <v>202</v>
      </c>
      <c r="G496" s="9">
        <v>1</v>
      </c>
      <c r="H496" s="8">
        <v>128.5</v>
      </c>
      <c r="I496" s="8">
        <v>499</v>
      </c>
      <c r="J496" s="8">
        <v>128.5</v>
      </c>
      <c r="K496" t="s">
        <v>4746</v>
      </c>
      <c r="L496" s="1">
        <v>45426</v>
      </c>
      <c r="M496">
        <v>5</v>
      </c>
      <c r="N496">
        <v>2024</v>
      </c>
    </row>
    <row r="497" spans="1:14" x14ac:dyDescent="0.25">
      <c r="A497" t="s">
        <v>5880</v>
      </c>
      <c r="B497" t="s">
        <v>2722</v>
      </c>
      <c r="C497" t="s">
        <v>512</v>
      </c>
      <c r="D497" t="s">
        <v>248</v>
      </c>
      <c r="E497" t="s">
        <v>5884</v>
      </c>
      <c r="F497" t="s">
        <v>202</v>
      </c>
      <c r="G497" s="9">
        <v>1</v>
      </c>
      <c r="H497" s="8">
        <v>19.5</v>
      </c>
      <c r="I497" s="8">
        <v>99</v>
      </c>
      <c r="J497" s="8">
        <v>19.5</v>
      </c>
      <c r="K497" t="s">
        <v>4746</v>
      </c>
      <c r="L497" s="1">
        <v>45426</v>
      </c>
      <c r="M497">
        <v>5</v>
      </c>
      <c r="N497">
        <v>2024</v>
      </c>
    </row>
    <row r="498" spans="1:14" x14ac:dyDescent="0.25">
      <c r="A498" t="s">
        <v>5880</v>
      </c>
      <c r="B498" t="s">
        <v>2722</v>
      </c>
      <c r="C498" t="s">
        <v>514</v>
      </c>
      <c r="D498" t="s">
        <v>290</v>
      </c>
      <c r="E498" t="s">
        <v>5885</v>
      </c>
      <c r="F498" t="s">
        <v>202</v>
      </c>
      <c r="G498" s="9">
        <v>1</v>
      </c>
      <c r="H498" s="8">
        <v>18.5</v>
      </c>
      <c r="I498" s="8">
        <v>119</v>
      </c>
      <c r="J498" s="8">
        <v>18.5</v>
      </c>
      <c r="K498" t="s">
        <v>4746</v>
      </c>
      <c r="L498" s="1">
        <v>45426</v>
      </c>
      <c r="M498">
        <v>5</v>
      </c>
      <c r="N498">
        <v>2024</v>
      </c>
    </row>
    <row r="499" spans="1:14" x14ac:dyDescent="0.25">
      <c r="A499" t="s">
        <v>5880</v>
      </c>
      <c r="B499" t="s">
        <v>2722</v>
      </c>
      <c r="C499" t="s">
        <v>519</v>
      </c>
      <c r="D499" t="s">
        <v>254</v>
      </c>
      <c r="E499" t="s">
        <v>5886</v>
      </c>
      <c r="F499" t="s">
        <v>202</v>
      </c>
      <c r="G499" s="9">
        <v>1</v>
      </c>
      <c r="H499" s="8">
        <v>8.5</v>
      </c>
      <c r="I499" s="8">
        <v>46</v>
      </c>
      <c r="J499" s="8">
        <v>8.5</v>
      </c>
      <c r="K499" t="s">
        <v>4746</v>
      </c>
      <c r="L499" s="1">
        <v>45426</v>
      </c>
      <c r="M499">
        <v>5</v>
      </c>
      <c r="N499">
        <v>2024</v>
      </c>
    </row>
    <row r="500" spans="1:14" x14ac:dyDescent="0.25">
      <c r="A500" t="s">
        <v>5880</v>
      </c>
      <c r="B500" t="s">
        <v>2722</v>
      </c>
      <c r="C500" t="s">
        <v>560</v>
      </c>
      <c r="D500" t="s">
        <v>222</v>
      </c>
      <c r="E500" t="s">
        <v>5887</v>
      </c>
      <c r="F500" t="s">
        <v>202</v>
      </c>
      <c r="G500" s="9">
        <v>1</v>
      </c>
      <c r="H500" s="8">
        <v>23</v>
      </c>
      <c r="I500" s="8">
        <v>129</v>
      </c>
      <c r="J500" s="8">
        <v>23</v>
      </c>
      <c r="K500" t="s">
        <v>4746</v>
      </c>
      <c r="L500" s="1">
        <v>45426</v>
      </c>
      <c r="M500">
        <v>5</v>
      </c>
      <c r="N500">
        <v>2024</v>
      </c>
    </row>
    <row r="501" spans="1:14" x14ac:dyDescent="0.25">
      <c r="A501" t="s">
        <v>5880</v>
      </c>
      <c r="B501" t="s">
        <v>2722</v>
      </c>
      <c r="C501" t="s">
        <v>2724</v>
      </c>
      <c r="D501" t="s">
        <v>202</v>
      </c>
      <c r="E501" t="s">
        <v>2723</v>
      </c>
      <c r="F501" t="s">
        <v>202</v>
      </c>
      <c r="G501" s="9">
        <v>1</v>
      </c>
      <c r="H501" s="8">
        <v>0</v>
      </c>
      <c r="I501" s="8">
        <v>172</v>
      </c>
      <c r="J501" s="8">
        <v>0</v>
      </c>
      <c r="K501" t="s">
        <v>4746</v>
      </c>
      <c r="L501" s="1">
        <v>45426</v>
      </c>
      <c r="M501">
        <v>5</v>
      </c>
      <c r="N501">
        <v>2024</v>
      </c>
    </row>
    <row r="502" spans="1:14" x14ac:dyDescent="0.25">
      <c r="A502" t="s">
        <v>5888</v>
      </c>
      <c r="B502" t="s">
        <v>2934</v>
      </c>
      <c r="C502" t="s">
        <v>3583</v>
      </c>
      <c r="D502" t="s">
        <v>1624</v>
      </c>
      <c r="E502" t="s">
        <v>5779</v>
      </c>
      <c r="F502" t="s">
        <v>202</v>
      </c>
      <c r="G502" s="9">
        <v>1</v>
      </c>
      <c r="H502" s="8">
        <v>12</v>
      </c>
      <c r="I502" s="8">
        <v>47.8</v>
      </c>
      <c r="J502" s="8">
        <v>12</v>
      </c>
      <c r="K502" t="s">
        <v>106</v>
      </c>
      <c r="L502" s="1">
        <v>45426</v>
      </c>
      <c r="M502">
        <v>5</v>
      </c>
      <c r="N502">
        <v>2024</v>
      </c>
    </row>
    <row r="503" spans="1:14" x14ac:dyDescent="0.25">
      <c r="A503" t="s">
        <v>5888</v>
      </c>
      <c r="B503" t="s">
        <v>2934</v>
      </c>
      <c r="C503" t="s">
        <v>2763</v>
      </c>
      <c r="D503" t="s">
        <v>1907</v>
      </c>
      <c r="E503" t="s">
        <v>5889</v>
      </c>
      <c r="F503" t="s">
        <v>202</v>
      </c>
      <c r="G503" s="9">
        <v>1</v>
      </c>
      <c r="H503" s="8">
        <v>0</v>
      </c>
      <c r="I503" s="8">
        <v>534.01</v>
      </c>
      <c r="J503" s="8">
        <v>0</v>
      </c>
      <c r="K503" t="s">
        <v>106</v>
      </c>
      <c r="L503" s="1">
        <v>45426</v>
      </c>
      <c r="M503">
        <v>5</v>
      </c>
      <c r="N503">
        <v>2024</v>
      </c>
    </row>
    <row r="504" spans="1:14" x14ac:dyDescent="0.25">
      <c r="A504" t="s">
        <v>5888</v>
      </c>
      <c r="B504" t="s">
        <v>2934</v>
      </c>
      <c r="C504" t="s">
        <v>3756</v>
      </c>
      <c r="D504" t="s">
        <v>3757</v>
      </c>
      <c r="E504" t="s">
        <v>287</v>
      </c>
      <c r="F504" t="s">
        <v>202</v>
      </c>
      <c r="G504" s="9">
        <v>1</v>
      </c>
      <c r="H504" s="8">
        <v>150</v>
      </c>
      <c r="I504" s="8">
        <v>0</v>
      </c>
      <c r="J504" s="8">
        <v>150</v>
      </c>
      <c r="K504" t="s">
        <v>106</v>
      </c>
      <c r="L504" s="1">
        <v>45426</v>
      </c>
      <c r="M504">
        <v>5</v>
      </c>
      <c r="N504">
        <v>2024</v>
      </c>
    </row>
    <row r="505" spans="1:14" x14ac:dyDescent="0.25">
      <c r="A505" t="s">
        <v>5888</v>
      </c>
      <c r="B505" t="s">
        <v>2934</v>
      </c>
      <c r="C505" t="s">
        <v>3758</v>
      </c>
      <c r="D505" t="s">
        <v>3759</v>
      </c>
      <c r="E505" t="s">
        <v>289</v>
      </c>
      <c r="F505" t="s">
        <v>202</v>
      </c>
      <c r="G505" s="9">
        <v>1</v>
      </c>
      <c r="H505" s="8">
        <v>85.5</v>
      </c>
      <c r="I505" s="8">
        <v>0</v>
      </c>
      <c r="J505" s="8">
        <v>85.5</v>
      </c>
      <c r="K505" t="s">
        <v>106</v>
      </c>
      <c r="L505" s="1">
        <v>45426</v>
      </c>
      <c r="M505">
        <v>5</v>
      </c>
      <c r="N505">
        <v>2024</v>
      </c>
    </row>
    <row r="506" spans="1:14" x14ac:dyDescent="0.25">
      <c r="A506" t="s">
        <v>5888</v>
      </c>
      <c r="B506" t="s">
        <v>2934</v>
      </c>
      <c r="C506" t="s">
        <v>517</v>
      </c>
      <c r="D506" t="s">
        <v>126</v>
      </c>
      <c r="E506" t="s">
        <v>5890</v>
      </c>
      <c r="F506" t="s">
        <v>202</v>
      </c>
      <c r="G506" s="9">
        <v>1</v>
      </c>
      <c r="H506" s="8">
        <v>89.5</v>
      </c>
      <c r="I506" s="8">
        <v>242.3</v>
      </c>
      <c r="J506" s="8">
        <v>89.5</v>
      </c>
      <c r="K506" t="s">
        <v>106</v>
      </c>
      <c r="L506" s="1">
        <v>45426</v>
      </c>
      <c r="M506">
        <v>5</v>
      </c>
      <c r="N506">
        <v>2024</v>
      </c>
    </row>
    <row r="507" spans="1:14" x14ac:dyDescent="0.25">
      <c r="A507" t="s">
        <v>5888</v>
      </c>
      <c r="B507" t="s">
        <v>2934</v>
      </c>
      <c r="C507" t="s">
        <v>2736</v>
      </c>
      <c r="D507" t="s">
        <v>202</v>
      </c>
      <c r="E507" t="s">
        <v>5891</v>
      </c>
      <c r="F507" t="s">
        <v>202</v>
      </c>
      <c r="G507" s="9">
        <v>1</v>
      </c>
      <c r="H507" s="8">
        <v>0</v>
      </c>
      <c r="I507" s="8">
        <v>0</v>
      </c>
      <c r="J507" s="8">
        <v>0</v>
      </c>
      <c r="K507" t="s">
        <v>106</v>
      </c>
      <c r="L507" s="1">
        <v>45426</v>
      </c>
      <c r="M507">
        <v>5</v>
      </c>
      <c r="N507">
        <v>2024</v>
      </c>
    </row>
    <row r="508" spans="1:14" x14ac:dyDescent="0.25">
      <c r="A508" t="s">
        <v>5888</v>
      </c>
      <c r="B508" t="s">
        <v>2934</v>
      </c>
      <c r="C508" t="s">
        <v>2724</v>
      </c>
      <c r="D508" t="s">
        <v>202</v>
      </c>
      <c r="E508" t="s">
        <v>2760</v>
      </c>
      <c r="F508" t="s">
        <v>202</v>
      </c>
      <c r="G508" s="9">
        <v>1</v>
      </c>
      <c r="H508" s="8">
        <v>0</v>
      </c>
      <c r="I508" s="8">
        <v>124.33</v>
      </c>
      <c r="J508" s="8">
        <v>0</v>
      </c>
      <c r="K508" t="s">
        <v>106</v>
      </c>
      <c r="L508" s="1">
        <v>45426</v>
      </c>
      <c r="M508">
        <v>5</v>
      </c>
      <c r="N508">
        <v>2024</v>
      </c>
    </row>
    <row r="509" spans="1:14" x14ac:dyDescent="0.25">
      <c r="A509" t="s">
        <v>5892</v>
      </c>
      <c r="B509" t="s">
        <v>2934</v>
      </c>
      <c r="C509" t="s">
        <v>566</v>
      </c>
      <c r="D509" t="s">
        <v>388</v>
      </c>
      <c r="E509" t="s">
        <v>389</v>
      </c>
      <c r="F509" t="s">
        <v>202</v>
      </c>
      <c r="G509" s="9">
        <v>1</v>
      </c>
      <c r="H509" s="8">
        <v>28.0518</v>
      </c>
      <c r="I509" s="8">
        <v>69</v>
      </c>
      <c r="J509" s="8">
        <v>28.05</v>
      </c>
      <c r="K509" t="s">
        <v>113</v>
      </c>
      <c r="L509" s="1">
        <v>45426</v>
      </c>
      <c r="M509">
        <v>5</v>
      </c>
      <c r="N509">
        <v>2024</v>
      </c>
    </row>
    <row r="510" spans="1:14" x14ac:dyDescent="0.25">
      <c r="A510" t="s">
        <v>5892</v>
      </c>
      <c r="B510" t="s">
        <v>2934</v>
      </c>
      <c r="C510" t="s">
        <v>436</v>
      </c>
      <c r="D510" t="s">
        <v>303</v>
      </c>
      <c r="E510" t="s">
        <v>201</v>
      </c>
      <c r="F510" t="s">
        <v>202</v>
      </c>
      <c r="G510" s="9">
        <v>1</v>
      </c>
      <c r="H510" s="8">
        <v>14.0259</v>
      </c>
      <c r="I510" s="8">
        <v>49</v>
      </c>
      <c r="J510" s="8">
        <v>14.03</v>
      </c>
      <c r="K510" t="s">
        <v>113</v>
      </c>
      <c r="L510" s="1">
        <v>45426</v>
      </c>
      <c r="M510">
        <v>5</v>
      </c>
      <c r="N510">
        <v>2024</v>
      </c>
    </row>
    <row r="511" spans="1:14" x14ac:dyDescent="0.25">
      <c r="A511" t="s">
        <v>5892</v>
      </c>
      <c r="B511" t="s">
        <v>2934</v>
      </c>
      <c r="C511" t="s">
        <v>3084</v>
      </c>
      <c r="D511" t="s">
        <v>2011</v>
      </c>
      <c r="E511" t="s">
        <v>5260</v>
      </c>
      <c r="F511" t="s">
        <v>202</v>
      </c>
      <c r="G511" s="9">
        <v>1</v>
      </c>
      <c r="H511" s="8">
        <v>0</v>
      </c>
      <c r="I511" s="8">
        <v>799</v>
      </c>
      <c r="J511" s="8">
        <v>0</v>
      </c>
      <c r="K511" t="s">
        <v>113</v>
      </c>
      <c r="L511" s="1">
        <v>45426</v>
      </c>
      <c r="M511">
        <v>5</v>
      </c>
      <c r="N511">
        <v>2024</v>
      </c>
    </row>
    <row r="512" spans="1:14" x14ac:dyDescent="0.25">
      <c r="A512" t="s">
        <v>5892</v>
      </c>
      <c r="B512" t="s">
        <v>2934</v>
      </c>
      <c r="C512" t="s">
        <v>453</v>
      </c>
      <c r="D512" t="s">
        <v>392</v>
      </c>
      <c r="E512" t="s">
        <v>2857</v>
      </c>
      <c r="F512" t="s">
        <v>1206</v>
      </c>
      <c r="G512" s="9">
        <v>1</v>
      </c>
      <c r="H512" s="8">
        <v>115.32429999999999</v>
      </c>
      <c r="I512" s="8">
        <v>0</v>
      </c>
      <c r="J512" s="8">
        <v>115.32</v>
      </c>
      <c r="K512" t="s">
        <v>113</v>
      </c>
      <c r="L512" s="1">
        <v>45426</v>
      </c>
      <c r="M512">
        <v>5</v>
      </c>
      <c r="N512">
        <v>2024</v>
      </c>
    </row>
    <row r="513" spans="1:14" x14ac:dyDescent="0.25">
      <c r="A513" t="s">
        <v>5892</v>
      </c>
      <c r="B513" t="s">
        <v>2934</v>
      </c>
      <c r="C513" t="s">
        <v>454</v>
      </c>
      <c r="D513" t="s">
        <v>394</v>
      </c>
      <c r="E513" t="s">
        <v>2858</v>
      </c>
      <c r="F513" t="s">
        <v>1206</v>
      </c>
      <c r="G513" s="9">
        <v>1</v>
      </c>
      <c r="H513" s="8">
        <v>63.381599999999999</v>
      </c>
      <c r="I513" s="8">
        <v>0</v>
      </c>
      <c r="J513" s="8">
        <v>63.38</v>
      </c>
      <c r="K513" t="s">
        <v>113</v>
      </c>
      <c r="L513" s="1">
        <v>45426</v>
      </c>
      <c r="M513">
        <v>5</v>
      </c>
      <c r="N513">
        <v>2024</v>
      </c>
    </row>
    <row r="514" spans="1:14" x14ac:dyDescent="0.25">
      <c r="A514" t="s">
        <v>5892</v>
      </c>
      <c r="B514" t="s">
        <v>2934</v>
      </c>
      <c r="C514" t="s">
        <v>455</v>
      </c>
      <c r="D514" t="s">
        <v>396</v>
      </c>
      <c r="E514" t="s">
        <v>2859</v>
      </c>
      <c r="F514" t="s">
        <v>1206</v>
      </c>
      <c r="G514" s="9">
        <v>1</v>
      </c>
      <c r="H514" s="8">
        <v>83.7971</v>
      </c>
      <c r="I514" s="8">
        <v>0</v>
      </c>
      <c r="J514" s="8">
        <v>83.8</v>
      </c>
      <c r="K514" t="s">
        <v>113</v>
      </c>
      <c r="L514" s="1">
        <v>45426</v>
      </c>
      <c r="M514">
        <v>5</v>
      </c>
      <c r="N514">
        <v>2024</v>
      </c>
    </row>
    <row r="515" spans="1:14" x14ac:dyDescent="0.25">
      <c r="A515" t="s">
        <v>5892</v>
      </c>
      <c r="B515" t="s">
        <v>2934</v>
      </c>
      <c r="C515" t="s">
        <v>603</v>
      </c>
      <c r="D515" t="s">
        <v>390</v>
      </c>
      <c r="E515" t="s">
        <v>391</v>
      </c>
      <c r="F515" t="s">
        <v>202</v>
      </c>
      <c r="G515" s="9">
        <v>1</v>
      </c>
      <c r="H515" s="8">
        <v>45.9739</v>
      </c>
      <c r="I515" s="8">
        <v>0</v>
      </c>
      <c r="J515" s="8">
        <v>45.97</v>
      </c>
      <c r="K515" t="s">
        <v>113</v>
      </c>
      <c r="L515" s="1">
        <v>45426</v>
      </c>
      <c r="M515">
        <v>5</v>
      </c>
      <c r="N515">
        <v>2024</v>
      </c>
    </row>
    <row r="516" spans="1:14" x14ac:dyDescent="0.25">
      <c r="A516" t="s">
        <v>5893</v>
      </c>
      <c r="B516" t="s">
        <v>2934</v>
      </c>
      <c r="C516" t="s">
        <v>3144</v>
      </c>
      <c r="D516" t="s">
        <v>2094</v>
      </c>
      <c r="E516" t="s">
        <v>5894</v>
      </c>
      <c r="F516" t="s">
        <v>202</v>
      </c>
      <c r="G516" s="9">
        <v>1</v>
      </c>
      <c r="H516" s="8">
        <v>0</v>
      </c>
      <c r="I516" s="8">
        <v>139.66999999999999</v>
      </c>
      <c r="J516" s="8">
        <v>0</v>
      </c>
      <c r="K516" t="s">
        <v>106</v>
      </c>
      <c r="L516" s="1">
        <v>45426</v>
      </c>
      <c r="M516">
        <v>5</v>
      </c>
      <c r="N516">
        <v>2024</v>
      </c>
    </row>
    <row r="517" spans="1:14" x14ac:dyDescent="0.25">
      <c r="A517" t="s">
        <v>5893</v>
      </c>
      <c r="B517" t="s">
        <v>2934</v>
      </c>
      <c r="C517" t="s">
        <v>3582</v>
      </c>
      <c r="D517" t="s">
        <v>1620</v>
      </c>
      <c r="E517" t="s">
        <v>1621</v>
      </c>
      <c r="F517" t="s">
        <v>202</v>
      </c>
      <c r="G517" s="9">
        <v>1</v>
      </c>
      <c r="H517" s="8">
        <v>135.5839</v>
      </c>
      <c r="I517" s="8">
        <v>0</v>
      </c>
      <c r="J517" s="8">
        <v>135.58000000000001</v>
      </c>
      <c r="K517" t="s">
        <v>106</v>
      </c>
      <c r="L517" s="1">
        <v>45426</v>
      </c>
      <c r="M517">
        <v>5</v>
      </c>
      <c r="N517">
        <v>2024</v>
      </c>
    </row>
    <row r="518" spans="1:14" x14ac:dyDescent="0.25">
      <c r="A518" t="s">
        <v>5893</v>
      </c>
      <c r="B518" t="s">
        <v>2934</v>
      </c>
      <c r="C518" t="s">
        <v>3146</v>
      </c>
      <c r="D518" t="s">
        <v>1380</v>
      </c>
      <c r="E518" t="s">
        <v>1381</v>
      </c>
      <c r="F518" t="s">
        <v>202</v>
      </c>
      <c r="G518" s="9">
        <v>1</v>
      </c>
      <c r="H518" s="8">
        <v>56.882899999999999</v>
      </c>
      <c r="I518" s="8">
        <v>0</v>
      </c>
      <c r="J518" s="8">
        <v>56.88</v>
      </c>
      <c r="K518" t="s">
        <v>106</v>
      </c>
      <c r="L518" s="1">
        <v>45426</v>
      </c>
      <c r="M518">
        <v>5</v>
      </c>
      <c r="N518">
        <v>2024</v>
      </c>
    </row>
    <row r="519" spans="1:14" x14ac:dyDescent="0.25">
      <c r="A519" t="s">
        <v>5893</v>
      </c>
      <c r="B519" t="s">
        <v>2934</v>
      </c>
      <c r="C519" t="s">
        <v>2724</v>
      </c>
      <c r="D519" t="s">
        <v>202</v>
      </c>
      <c r="E519" t="s">
        <v>2733</v>
      </c>
      <c r="F519" t="s">
        <v>202</v>
      </c>
      <c r="G519" s="9">
        <v>1</v>
      </c>
      <c r="H519" s="8">
        <v>0</v>
      </c>
      <c r="I519" s="8">
        <v>11.92</v>
      </c>
      <c r="J519" s="8">
        <v>0</v>
      </c>
      <c r="K519" t="s">
        <v>106</v>
      </c>
      <c r="L519" s="1">
        <v>45426</v>
      </c>
      <c r="M519">
        <v>5</v>
      </c>
      <c r="N519">
        <v>2024</v>
      </c>
    </row>
    <row r="520" spans="1:14" x14ac:dyDescent="0.25">
      <c r="A520" t="s">
        <v>5893</v>
      </c>
      <c r="B520" t="s">
        <v>2934</v>
      </c>
      <c r="C520" t="s">
        <v>437</v>
      </c>
      <c r="D520" t="s">
        <v>244</v>
      </c>
      <c r="E520" t="s">
        <v>245</v>
      </c>
      <c r="F520" t="s">
        <v>202</v>
      </c>
      <c r="G520" s="9">
        <v>1</v>
      </c>
      <c r="H520" s="8">
        <v>29.610299999999999</v>
      </c>
      <c r="I520" s="8">
        <v>79</v>
      </c>
      <c r="J520" s="8">
        <v>29.61</v>
      </c>
      <c r="K520" t="s">
        <v>106</v>
      </c>
      <c r="L520" s="1">
        <v>45426</v>
      </c>
      <c r="M520">
        <v>5</v>
      </c>
      <c r="N520">
        <v>2024</v>
      </c>
    </row>
    <row r="521" spans="1:14" x14ac:dyDescent="0.25">
      <c r="A521" t="s">
        <v>5895</v>
      </c>
      <c r="B521" t="s">
        <v>2934</v>
      </c>
      <c r="C521" t="s">
        <v>3572</v>
      </c>
      <c r="D521" t="s">
        <v>1582</v>
      </c>
      <c r="E521" t="s">
        <v>5896</v>
      </c>
      <c r="F521" t="s">
        <v>202</v>
      </c>
      <c r="G521" s="9">
        <v>1</v>
      </c>
      <c r="H521" s="8">
        <v>41.5</v>
      </c>
      <c r="I521" s="8">
        <v>65.290000000000006</v>
      </c>
      <c r="J521" s="8">
        <v>41.5</v>
      </c>
      <c r="K521" t="s">
        <v>106</v>
      </c>
      <c r="L521" s="1">
        <v>45426</v>
      </c>
      <c r="M521">
        <v>5</v>
      </c>
      <c r="N521">
        <v>2024</v>
      </c>
    </row>
    <row r="522" spans="1:14" x14ac:dyDescent="0.25">
      <c r="A522" t="s">
        <v>5895</v>
      </c>
      <c r="B522" t="s">
        <v>2934</v>
      </c>
      <c r="C522" t="s">
        <v>3041</v>
      </c>
      <c r="D522" t="s">
        <v>1965</v>
      </c>
      <c r="E522" t="s">
        <v>5897</v>
      </c>
      <c r="F522" t="s">
        <v>202</v>
      </c>
      <c r="G522" s="9">
        <v>1</v>
      </c>
      <c r="H522" s="8">
        <v>0</v>
      </c>
      <c r="I522" s="8">
        <v>271.89999999999998</v>
      </c>
      <c r="J522" s="8">
        <v>0</v>
      </c>
      <c r="K522" t="s">
        <v>106</v>
      </c>
      <c r="L522" s="1">
        <v>45426</v>
      </c>
      <c r="M522">
        <v>5</v>
      </c>
      <c r="N522">
        <v>2024</v>
      </c>
    </row>
    <row r="523" spans="1:14" x14ac:dyDescent="0.25">
      <c r="A523" t="s">
        <v>5895</v>
      </c>
      <c r="B523" t="s">
        <v>2934</v>
      </c>
      <c r="C523" t="s">
        <v>2888</v>
      </c>
      <c r="D523" t="s">
        <v>1456</v>
      </c>
      <c r="E523" t="s">
        <v>1457</v>
      </c>
      <c r="F523" t="s">
        <v>202</v>
      </c>
      <c r="G523" s="9">
        <v>1</v>
      </c>
      <c r="H523" s="8">
        <v>12</v>
      </c>
      <c r="I523" s="8">
        <v>0</v>
      </c>
      <c r="J523" s="8">
        <v>12</v>
      </c>
      <c r="K523" t="s">
        <v>106</v>
      </c>
      <c r="L523" s="1">
        <v>45426</v>
      </c>
      <c r="M523">
        <v>5</v>
      </c>
      <c r="N523">
        <v>2024</v>
      </c>
    </row>
    <row r="524" spans="1:14" x14ac:dyDescent="0.25">
      <c r="A524" t="s">
        <v>5895</v>
      </c>
      <c r="B524" t="s">
        <v>2934</v>
      </c>
      <c r="C524" t="s">
        <v>538</v>
      </c>
      <c r="D524" t="s">
        <v>195</v>
      </c>
      <c r="E524" t="s">
        <v>196</v>
      </c>
      <c r="F524" t="s">
        <v>202</v>
      </c>
      <c r="G524" s="9">
        <v>1</v>
      </c>
      <c r="H524" s="8">
        <v>78</v>
      </c>
      <c r="I524" s="8">
        <v>0</v>
      </c>
      <c r="J524" s="8">
        <v>78</v>
      </c>
      <c r="K524" t="s">
        <v>106</v>
      </c>
      <c r="L524" s="1">
        <v>45426</v>
      </c>
      <c r="M524">
        <v>5</v>
      </c>
      <c r="N524">
        <v>2024</v>
      </c>
    </row>
    <row r="525" spans="1:14" x14ac:dyDescent="0.25">
      <c r="A525" t="s">
        <v>5895</v>
      </c>
      <c r="B525" t="s">
        <v>2934</v>
      </c>
      <c r="C525" t="s">
        <v>2724</v>
      </c>
      <c r="D525" t="s">
        <v>202</v>
      </c>
      <c r="E525" t="s">
        <v>2829</v>
      </c>
      <c r="F525" t="s">
        <v>202</v>
      </c>
      <c r="G525" s="9">
        <v>1</v>
      </c>
      <c r="H525" s="8">
        <v>0</v>
      </c>
      <c r="I525" s="8">
        <v>76.55</v>
      </c>
      <c r="J525" s="8">
        <v>0</v>
      </c>
      <c r="K525" t="s">
        <v>106</v>
      </c>
      <c r="L525" s="1">
        <v>45426</v>
      </c>
      <c r="M525">
        <v>5</v>
      </c>
      <c r="N525">
        <v>2024</v>
      </c>
    </row>
    <row r="526" spans="1:14" x14ac:dyDescent="0.25">
      <c r="A526" t="s">
        <v>5898</v>
      </c>
      <c r="B526" t="s">
        <v>2934</v>
      </c>
      <c r="C526" t="s">
        <v>3061</v>
      </c>
      <c r="D526" t="s">
        <v>816</v>
      </c>
      <c r="E526" t="s">
        <v>5782</v>
      </c>
      <c r="F526" t="s">
        <v>202</v>
      </c>
      <c r="G526" s="9">
        <v>1</v>
      </c>
      <c r="H526" s="8">
        <v>58.5</v>
      </c>
      <c r="I526" s="8">
        <v>131.4</v>
      </c>
      <c r="J526" s="8">
        <v>58.5</v>
      </c>
      <c r="K526" t="s">
        <v>106</v>
      </c>
      <c r="L526" s="1">
        <v>45426</v>
      </c>
      <c r="M526">
        <v>5</v>
      </c>
      <c r="N526">
        <v>2024</v>
      </c>
    </row>
    <row r="527" spans="1:14" x14ac:dyDescent="0.25">
      <c r="A527" t="s">
        <v>5898</v>
      </c>
      <c r="B527" t="s">
        <v>2934</v>
      </c>
      <c r="C527" t="s">
        <v>2724</v>
      </c>
      <c r="D527" t="s">
        <v>202</v>
      </c>
      <c r="E527" t="s">
        <v>2760</v>
      </c>
      <c r="F527" t="s">
        <v>202</v>
      </c>
      <c r="G527" s="9">
        <v>1</v>
      </c>
      <c r="H527" s="8">
        <v>0</v>
      </c>
      <c r="I527" s="8">
        <v>14.16</v>
      </c>
      <c r="J527" s="8">
        <v>0</v>
      </c>
      <c r="K527" t="s">
        <v>106</v>
      </c>
      <c r="L527" s="1">
        <v>45426</v>
      </c>
      <c r="M527">
        <v>5</v>
      </c>
      <c r="N527">
        <v>2024</v>
      </c>
    </row>
    <row r="528" spans="1:14" x14ac:dyDescent="0.25">
      <c r="A528" t="s">
        <v>5899</v>
      </c>
      <c r="B528" t="s">
        <v>2934</v>
      </c>
      <c r="C528" t="s">
        <v>518</v>
      </c>
      <c r="D528" t="s">
        <v>218</v>
      </c>
      <c r="E528" t="s">
        <v>219</v>
      </c>
      <c r="F528" t="s">
        <v>202</v>
      </c>
      <c r="G528" s="9">
        <v>1</v>
      </c>
      <c r="H528" s="8">
        <v>48.311500000000002</v>
      </c>
      <c r="I528" s="8">
        <v>110</v>
      </c>
      <c r="J528" s="8">
        <v>48.31</v>
      </c>
      <c r="K528" t="s">
        <v>4746</v>
      </c>
      <c r="L528" s="1">
        <v>45426</v>
      </c>
      <c r="M528">
        <v>5</v>
      </c>
      <c r="N528">
        <v>2024</v>
      </c>
    </row>
    <row r="529" spans="1:14" x14ac:dyDescent="0.25">
      <c r="A529" t="s">
        <v>5900</v>
      </c>
      <c r="B529" t="s">
        <v>2934</v>
      </c>
      <c r="C529" t="s">
        <v>436</v>
      </c>
      <c r="D529" t="s">
        <v>303</v>
      </c>
      <c r="E529" t="s">
        <v>201</v>
      </c>
      <c r="F529" t="s">
        <v>202</v>
      </c>
      <c r="G529" s="9">
        <v>1</v>
      </c>
      <c r="H529" s="8">
        <v>14.0259</v>
      </c>
      <c r="I529" s="8">
        <v>39</v>
      </c>
      <c r="J529" s="8">
        <v>14.03</v>
      </c>
      <c r="K529" t="s">
        <v>106</v>
      </c>
      <c r="L529" s="1">
        <v>45426</v>
      </c>
      <c r="M529">
        <v>5</v>
      </c>
      <c r="N529">
        <v>2024</v>
      </c>
    </row>
    <row r="530" spans="1:14" x14ac:dyDescent="0.25">
      <c r="A530" t="s">
        <v>5901</v>
      </c>
      <c r="B530" t="s">
        <v>2934</v>
      </c>
      <c r="C530" t="s">
        <v>3646</v>
      </c>
      <c r="D530" t="s">
        <v>1758</v>
      </c>
      <c r="E530" t="s">
        <v>1757</v>
      </c>
      <c r="F530" t="s">
        <v>202</v>
      </c>
      <c r="G530" s="9">
        <v>1</v>
      </c>
      <c r="H530" s="8">
        <v>30.83</v>
      </c>
      <c r="I530" s="8">
        <v>48.76</v>
      </c>
      <c r="J530" s="8">
        <v>30.83</v>
      </c>
      <c r="K530" t="s">
        <v>119</v>
      </c>
      <c r="L530" s="1">
        <v>45426</v>
      </c>
      <c r="M530">
        <v>5</v>
      </c>
      <c r="N530">
        <v>2024</v>
      </c>
    </row>
    <row r="531" spans="1:14" x14ac:dyDescent="0.25">
      <c r="A531" t="s">
        <v>5901</v>
      </c>
      <c r="B531" t="s">
        <v>2934</v>
      </c>
      <c r="C531" t="s">
        <v>2724</v>
      </c>
      <c r="D531" t="s">
        <v>202</v>
      </c>
      <c r="E531" t="s">
        <v>2760</v>
      </c>
      <c r="F531" t="s">
        <v>202</v>
      </c>
      <c r="G531" s="9">
        <v>1</v>
      </c>
      <c r="H531" s="8">
        <v>0</v>
      </c>
      <c r="I531" s="8">
        <v>14.96</v>
      </c>
      <c r="J531" s="8">
        <v>0</v>
      </c>
      <c r="K531" t="s">
        <v>119</v>
      </c>
      <c r="L531" s="1">
        <v>45426</v>
      </c>
      <c r="M531">
        <v>5</v>
      </c>
      <c r="N531">
        <v>2024</v>
      </c>
    </row>
    <row r="532" spans="1:14" x14ac:dyDescent="0.25">
      <c r="A532" t="s">
        <v>5902</v>
      </c>
      <c r="B532" t="s">
        <v>2934</v>
      </c>
      <c r="C532" t="s">
        <v>3063</v>
      </c>
      <c r="D532" t="s">
        <v>1986</v>
      </c>
      <c r="E532" t="s">
        <v>5903</v>
      </c>
      <c r="F532" t="s">
        <v>202</v>
      </c>
      <c r="G532" s="9">
        <v>1</v>
      </c>
      <c r="H532" s="8">
        <v>0</v>
      </c>
      <c r="I532" s="8">
        <v>475.78</v>
      </c>
      <c r="J532" s="8">
        <v>0</v>
      </c>
      <c r="K532" t="s">
        <v>106</v>
      </c>
      <c r="L532" s="1">
        <v>45426</v>
      </c>
      <c r="M532">
        <v>5</v>
      </c>
      <c r="N532">
        <v>2024</v>
      </c>
    </row>
    <row r="533" spans="1:14" x14ac:dyDescent="0.25">
      <c r="A533" t="s">
        <v>5902</v>
      </c>
      <c r="B533" t="s">
        <v>2934</v>
      </c>
      <c r="C533" t="s">
        <v>453</v>
      </c>
      <c r="D533" t="s">
        <v>392</v>
      </c>
      <c r="E533" t="s">
        <v>2810</v>
      </c>
      <c r="F533" t="s">
        <v>1206</v>
      </c>
      <c r="G533" s="9">
        <v>1</v>
      </c>
      <c r="H533" s="8">
        <v>74</v>
      </c>
      <c r="I533" s="8">
        <v>0</v>
      </c>
      <c r="J533" s="8">
        <v>74</v>
      </c>
      <c r="K533" t="s">
        <v>106</v>
      </c>
      <c r="L533" s="1">
        <v>45426</v>
      </c>
      <c r="M533">
        <v>5</v>
      </c>
      <c r="N533">
        <v>2024</v>
      </c>
    </row>
    <row r="534" spans="1:14" x14ac:dyDescent="0.25">
      <c r="A534" t="s">
        <v>5902</v>
      </c>
      <c r="B534" t="s">
        <v>2934</v>
      </c>
      <c r="C534" t="s">
        <v>454</v>
      </c>
      <c r="D534" t="s">
        <v>394</v>
      </c>
      <c r="E534" t="s">
        <v>2811</v>
      </c>
      <c r="F534" t="s">
        <v>1206</v>
      </c>
      <c r="G534" s="9">
        <v>1</v>
      </c>
      <c r="H534" s="8">
        <v>40.67</v>
      </c>
      <c r="I534" s="8">
        <v>0</v>
      </c>
      <c r="J534" s="8">
        <v>40.67</v>
      </c>
      <c r="K534" t="s">
        <v>106</v>
      </c>
      <c r="L534" s="1">
        <v>45426</v>
      </c>
      <c r="M534">
        <v>5</v>
      </c>
      <c r="N534">
        <v>2024</v>
      </c>
    </row>
    <row r="535" spans="1:14" x14ac:dyDescent="0.25">
      <c r="A535" t="s">
        <v>5902</v>
      </c>
      <c r="B535" t="s">
        <v>2934</v>
      </c>
      <c r="C535" t="s">
        <v>455</v>
      </c>
      <c r="D535" t="s">
        <v>396</v>
      </c>
      <c r="E535" t="s">
        <v>2812</v>
      </c>
      <c r="F535" t="s">
        <v>1206</v>
      </c>
      <c r="G535" s="9">
        <v>1</v>
      </c>
      <c r="H535" s="8">
        <v>53.77</v>
      </c>
      <c r="I535" s="8">
        <v>0</v>
      </c>
      <c r="J535" s="8">
        <v>53.77</v>
      </c>
      <c r="K535" t="s">
        <v>106</v>
      </c>
      <c r="L535" s="1">
        <v>45426</v>
      </c>
      <c r="M535">
        <v>5</v>
      </c>
      <c r="N535">
        <v>2024</v>
      </c>
    </row>
    <row r="536" spans="1:14" x14ac:dyDescent="0.25">
      <c r="A536" t="s">
        <v>5902</v>
      </c>
      <c r="B536" t="s">
        <v>2934</v>
      </c>
      <c r="C536" t="s">
        <v>522</v>
      </c>
      <c r="D536" t="s">
        <v>342</v>
      </c>
      <c r="E536" t="s">
        <v>343</v>
      </c>
      <c r="F536" t="s">
        <v>202</v>
      </c>
      <c r="G536" s="9">
        <v>1</v>
      </c>
      <c r="H536" s="8">
        <v>10.5</v>
      </c>
      <c r="I536" s="8">
        <v>0</v>
      </c>
      <c r="J536" s="8">
        <v>10.5</v>
      </c>
      <c r="K536" t="s">
        <v>106</v>
      </c>
      <c r="L536" s="1">
        <v>45426</v>
      </c>
      <c r="M536">
        <v>5</v>
      </c>
      <c r="N536">
        <v>2024</v>
      </c>
    </row>
    <row r="537" spans="1:14" x14ac:dyDescent="0.25">
      <c r="A537" t="s">
        <v>5902</v>
      </c>
      <c r="B537" t="s">
        <v>2934</v>
      </c>
      <c r="C537" t="s">
        <v>521</v>
      </c>
      <c r="D537" t="s">
        <v>340</v>
      </c>
      <c r="E537" t="s">
        <v>341</v>
      </c>
      <c r="F537" t="s">
        <v>202</v>
      </c>
      <c r="G537" s="9">
        <v>1</v>
      </c>
      <c r="H537" s="8">
        <v>25.5</v>
      </c>
      <c r="I537" s="8">
        <v>0</v>
      </c>
      <c r="J537" s="8">
        <v>25.5</v>
      </c>
      <c r="K537" t="s">
        <v>106</v>
      </c>
      <c r="L537" s="1">
        <v>45426</v>
      </c>
      <c r="M537">
        <v>5</v>
      </c>
      <c r="N537">
        <v>2024</v>
      </c>
    </row>
    <row r="538" spans="1:14" x14ac:dyDescent="0.25">
      <c r="A538" t="s">
        <v>5902</v>
      </c>
      <c r="B538" t="s">
        <v>2934</v>
      </c>
      <c r="C538" t="s">
        <v>2835</v>
      </c>
      <c r="D538" t="s">
        <v>2008</v>
      </c>
      <c r="E538" t="s">
        <v>5904</v>
      </c>
      <c r="F538" t="s">
        <v>202</v>
      </c>
      <c r="G538" s="9">
        <v>1</v>
      </c>
      <c r="H538" s="8">
        <v>0</v>
      </c>
      <c r="I538" s="8">
        <v>233.44</v>
      </c>
      <c r="J538" s="8">
        <v>0</v>
      </c>
      <c r="K538" t="s">
        <v>106</v>
      </c>
      <c r="L538" s="1">
        <v>45426</v>
      </c>
      <c r="M538">
        <v>5</v>
      </c>
      <c r="N538">
        <v>2024</v>
      </c>
    </row>
    <row r="539" spans="1:14" x14ac:dyDescent="0.25">
      <c r="A539" t="s">
        <v>5902</v>
      </c>
      <c r="B539" t="s">
        <v>2934</v>
      </c>
      <c r="C539" t="s">
        <v>481</v>
      </c>
      <c r="D539" t="s">
        <v>374</v>
      </c>
      <c r="E539" t="s">
        <v>375</v>
      </c>
      <c r="F539" t="s">
        <v>1603</v>
      </c>
      <c r="G539" s="9">
        <v>1</v>
      </c>
      <c r="H539" s="8">
        <v>46.55</v>
      </c>
      <c r="I539" s="8">
        <v>0</v>
      </c>
      <c r="J539" s="8">
        <v>46.55</v>
      </c>
      <c r="K539" t="s">
        <v>106</v>
      </c>
      <c r="L539" s="1">
        <v>45426</v>
      </c>
      <c r="M539">
        <v>5</v>
      </c>
      <c r="N539">
        <v>2024</v>
      </c>
    </row>
    <row r="540" spans="1:14" x14ac:dyDescent="0.25">
      <c r="A540" t="s">
        <v>5902</v>
      </c>
      <c r="B540" t="s">
        <v>2934</v>
      </c>
      <c r="C540" t="s">
        <v>452</v>
      </c>
      <c r="D540" t="s">
        <v>376</v>
      </c>
      <c r="E540" t="s">
        <v>377</v>
      </c>
      <c r="F540" t="s">
        <v>202</v>
      </c>
      <c r="G540" s="9">
        <v>1</v>
      </c>
      <c r="H540" s="8">
        <v>34.36</v>
      </c>
      <c r="I540" s="8">
        <v>0</v>
      </c>
      <c r="J540" s="8">
        <v>34.36</v>
      </c>
      <c r="K540" t="s">
        <v>106</v>
      </c>
      <c r="L540" s="1">
        <v>45426</v>
      </c>
      <c r="M540">
        <v>5</v>
      </c>
      <c r="N540">
        <v>2024</v>
      </c>
    </row>
    <row r="541" spans="1:14" x14ac:dyDescent="0.25">
      <c r="A541" t="s">
        <v>5902</v>
      </c>
      <c r="B541" t="s">
        <v>2934</v>
      </c>
      <c r="C541" t="s">
        <v>500</v>
      </c>
      <c r="D541" t="s">
        <v>372</v>
      </c>
      <c r="E541" t="s">
        <v>373</v>
      </c>
      <c r="F541" t="s">
        <v>202</v>
      </c>
      <c r="G541" s="9">
        <v>1</v>
      </c>
      <c r="H541" s="8">
        <v>51.18</v>
      </c>
      <c r="I541" s="8">
        <v>0</v>
      </c>
      <c r="J541" s="8">
        <v>51.18</v>
      </c>
      <c r="K541" t="s">
        <v>106</v>
      </c>
      <c r="L541" s="1">
        <v>45426</v>
      </c>
      <c r="M541">
        <v>5</v>
      </c>
      <c r="N541">
        <v>2024</v>
      </c>
    </row>
    <row r="542" spans="1:14" x14ac:dyDescent="0.25">
      <c r="A542" t="s">
        <v>5902</v>
      </c>
      <c r="B542" t="s">
        <v>2934</v>
      </c>
      <c r="C542" t="s">
        <v>2736</v>
      </c>
      <c r="D542" t="s">
        <v>202</v>
      </c>
      <c r="E542" t="s">
        <v>5905</v>
      </c>
      <c r="F542" t="s">
        <v>202</v>
      </c>
      <c r="G542" s="9">
        <v>1</v>
      </c>
      <c r="H542" s="8">
        <v>0</v>
      </c>
      <c r="I542" s="8">
        <v>0</v>
      </c>
      <c r="J542" s="8">
        <v>0</v>
      </c>
      <c r="K542" t="s">
        <v>106</v>
      </c>
      <c r="L542" s="1">
        <v>45426</v>
      </c>
      <c r="M542">
        <v>5</v>
      </c>
      <c r="N542">
        <v>2024</v>
      </c>
    </row>
    <row r="543" spans="1:14" x14ac:dyDescent="0.25">
      <c r="A543" t="s">
        <v>5902</v>
      </c>
      <c r="B543" t="s">
        <v>2934</v>
      </c>
      <c r="C543" t="s">
        <v>2724</v>
      </c>
      <c r="D543" t="s">
        <v>202</v>
      </c>
      <c r="E543" t="s">
        <v>2733</v>
      </c>
      <c r="F543" t="s">
        <v>202</v>
      </c>
      <c r="G543" s="9">
        <v>1</v>
      </c>
      <c r="H543" s="8">
        <v>0</v>
      </c>
      <c r="I543" s="8">
        <v>65.75</v>
      </c>
      <c r="J543" s="8">
        <v>0</v>
      </c>
      <c r="K543" t="s">
        <v>106</v>
      </c>
      <c r="L543" s="1">
        <v>45426</v>
      </c>
      <c r="M543">
        <v>5</v>
      </c>
      <c r="N543">
        <v>2024</v>
      </c>
    </row>
    <row r="544" spans="1:14" x14ac:dyDescent="0.25">
      <c r="A544" t="s">
        <v>5906</v>
      </c>
      <c r="B544" t="s">
        <v>2934</v>
      </c>
      <c r="C544" t="s">
        <v>466</v>
      </c>
      <c r="D544" t="s">
        <v>330</v>
      </c>
      <c r="E544" t="s">
        <v>1737</v>
      </c>
      <c r="F544" t="s">
        <v>202</v>
      </c>
      <c r="G544" s="9">
        <v>1</v>
      </c>
      <c r="H544" s="8">
        <v>10.78</v>
      </c>
      <c r="I544" s="8">
        <v>27.27</v>
      </c>
      <c r="J544" s="8">
        <v>10.78</v>
      </c>
      <c r="K544" t="s">
        <v>106</v>
      </c>
      <c r="L544" s="1">
        <v>45426</v>
      </c>
      <c r="M544">
        <v>5</v>
      </c>
      <c r="N544">
        <v>2024</v>
      </c>
    </row>
    <row r="545" spans="1:14" x14ac:dyDescent="0.25">
      <c r="A545" t="s">
        <v>5906</v>
      </c>
      <c r="B545" t="s">
        <v>2934</v>
      </c>
      <c r="C545" t="s">
        <v>482</v>
      </c>
      <c r="D545" t="s">
        <v>359</v>
      </c>
      <c r="E545" t="s">
        <v>1767</v>
      </c>
      <c r="F545" t="s">
        <v>202</v>
      </c>
      <c r="G545" s="9">
        <v>1</v>
      </c>
      <c r="H545" s="8">
        <v>39.32</v>
      </c>
      <c r="I545" s="8">
        <v>106.61</v>
      </c>
      <c r="J545" s="8">
        <v>39.32</v>
      </c>
      <c r="K545" t="s">
        <v>106</v>
      </c>
      <c r="L545" s="1">
        <v>45426</v>
      </c>
      <c r="M545">
        <v>5</v>
      </c>
      <c r="N545">
        <v>2024</v>
      </c>
    </row>
    <row r="546" spans="1:14" x14ac:dyDescent="0.25">
      <c r="A546" t="s">
        <v>5906</v>
      </c>
      <c r="B546" t="s">
        <v>2934</v>
      </c>
      <c r="C546" t="s">
        <v>2724</v>
      </c>
      <c r="D546" t="s">
        <v>202</v>
      </c>
      <c r="E546" t="s">
        <v>2733</v>
      </c>
      <c r="F546" t="s">
        <v>202</v>
      </c>
      <c r="G546" s="9">
        <v>1</v>
      </c>
      <c r="H546" s="8">
        <v>0</v>
      </c>
      <c r="I546" s="8">
        <v>8.4600000000000009</v>
      </c>
      <c r="J546" s="8">
        <v>0</v>
      </c>
      <c r="K546" t="s">
        <v>106</v>
      </c>
      <c r="L546" s="1">
        <v>45426</v>
      </c>
      <c r="M546">
        <v>5</v>
      </c>
      <c r="N546">
        <v>2024</v>
      </c>
    </row>
    <row r="547" spans="1:14" x14ac:dyDescent="0.25">
      <c r="A547" t="s">
        <v>5907</v>
      </c>
      <c r="B547" t="s">
        <v>2934</v>
      </c>
      <c r="C547" t="s">
        <v>588</v>
      </c>
      <c r="D547" t="s">
        <v>216</v>
      </c>
      <c r="E547" t="s">
        <v>2879</v>
      </c>
      <c r="F547" t="s">
        <v>202</v>
      </c>
      <c r="G547" s="9">
        <v>2</v>
      </c>
      <c r="H547" s="8">
        <v>14.0259</v>
      </c>
      <c r="I547" s="8">
        <v>28.93</v>
      </c>
      <c r="J547" s="8">
        <v>28.05</v>
      </c>
      <c r="K547" t="s">
        <v>119</v>
      </c>
      <c r="L547" s="1">
        <v>45426</v>
      </c>
      <c r="M547">
        <v>5</v>
      </c>
      <c r="N547">
        <v>2024</v>
      </c>
    </row>
    <row r="548" spans="1:14" x14ac:dyDescent="0.25">
      <c r="A548" t="s">
        <v>5908</v>
      </c>
      <c r="B548" t="s">
        <v>2934</v>
      </c>
      <c r="C548" t="s">
        <v>564</v>
      </c>
      <c r="D548" t="s">
        <v>207</v>
      </c>
      <c r="E548" t="s">
        <v>5909</v>
      </c>
      <c r="F548" t="s">
        <v>202</v>
      </c>
      <c r="G548" s="9">
        <v>1</v>
      </c>
      <c r="H548" s="8">
        <v>12.5</v>
      </c>
      <c r="I548" s="8">
        <v>28</v>
      </c>
      <c r="J548" s="8">
        <v>12.5</v>
      </c>
      <c r="K548" t="s">
        <v>4746</v>
      </c>
      <c r="L548" s="1">
        <v>45426</v>
      </c>
      <c r="M548">
        <v>5</v>
      </c>
      <c r="N548">
        <v>2024</v>
      </c>
    </row>
    <row r="549" spans="1:14" x14ac:dyDescent="0.25">
      <c r="A549" t="s">
        <v>5908</v>
      </c>
      <c r="B549" t="s">
        <v>2934</v>
      </c>
      <c r="C549" t="s">
        <v>2736</v>
      </c>
      <c r="D549" t="s">
        <v>202</v>
      </c>
      <c r="E549" t="s">
        <v>2723</v>
      </c>
      <c r="F549" t="s">
        <v>202</v>
      </c>
      <c r="G549" s="9">
        <v>1</v>
      </c>
      <c r="H549" s="8">
        <v>0</v>
      </c>
      <c r="I549" s="8">
        <v>0</v>
      </c>
      <c r="J549" s="8">
        <v>0</v>
      </c>
      <c r="K549" t="s">
        <v>4746</v>
      </c>
      <c r="L549" s="1">
        <v>45426</v>
      </c>
      <c r="M549">
        <v>5</v>
      </c>
      <c r="N549">
        <v>2024</v>
      </c>
    </row>
    <row r="550" spans="1:14" x14ac:dyDescent="0.25">
      <c r="A550" t="s">
        <v>5910</v>
      </c>
      <c r="B550" t="s">
        <v>2722</v>
      </c>
      <c r="C550" t="s">
        <v>2800</v>
      </c>
      <c r="D550" t="s">
        <v>1925</v>
      </c>
      <c r="E550" t="s">
        <v>5911</v>
      </c>
      <c r="F550" t="s">
        <v>202</v>
      </c>
      <c r="G550" s="9">
        <v>1</v>
      </c>
      <c r="H550" s="8">
        <v>0</v>
      </c>
      <c r="I550" s="8">
        <v>693</v>
      </c>
      <c r="J550" s="8">
        <v>0</v>
      </c>
      <c r="K550" t="s">
        <v>4746</v>
      </c>
      <c r="L550" s="1">
        <v>45426</v>
      </c>
      <c r="M550">
        <v>5</v>
      </c>
      <c r="N550">
        <v>2024</v>
      </c>
    </row>
    <row r="551" spans="1:14" x14ac:dyDescent="0.25">
      <c r="A551" t="s">
        <v>5910</v>
      </c>
      <c r="B551" t="s">
        <v>2722</v>
      </c>
      <c r="C551" t="s">
        <v>3756</v>
      </c>
      <c r="D551" t="s">
        <v>3757</v>
      </c>
      <c r="E551" t="s">
        <v>287</v>
      </c>
      <c r="F551" t="s">
        <v>202</v>
      </c>
      <c r="G551" s="9">
        <v>1</v>
      </c>
      <c r="H551" s="8">
        <v>233.7654</v>
      </c>
      <c r="I551" s="8">
        <v>0</v>
      </c>
      <c r="J551" s="8">
        <v>233.77</v>
      </c>
      <c r="K551" t="s">
        <v>4746</v>
      </c>
      <c r="L551" s="1">
        <v>45426</v>
      </c>
      <c r="M551">
        <v>5</v>
      </c>
      <c r="N551">
        <v>2024</v>
      </c>
    </row>
    <row r="552" spans="1:14" x14ac:dyDescent="0.25">
      <c r="A552" t="s">
        <v>5910</v>
      </c>
      <c r="B552" t="s">
        <v>2722</v>
      </c>
      <c r="C552" t="s">
        <v>3758</v>
      </c>
      <c r="D552" t="s">
        <v>3759</v>
      </c>
      <c r="E552" t="s">
        <v>289</v>
      </c>
      <c r="F552" t="s">
        <v>202</v>
      </c>
      <c r="G552" s="9">
        <v>1</v>
      </c>
      <c r="H552" s="8">
        <v>133.24629999999999</v>
      </c>
      <c r="I552" s="8">
        <v>0</v>
      </c>
      <c r="J552" s="8">
        <v>133.25</v>
      </c>
      <c r="K552" t="s">
        <v>4746</v>
      </c>
      <c r="L552" s="1">
        <v>45426</v>
      </c>
      <c r="M552">
        <v>5</v>
      </c>
      <c r="N552">
        <v>2024</v>
      </c>
    </row>
    <row r="553" spans="1:14" x14ac:dyDescent="0.25">
      <c r="A553" t="s">
        <v>5910</v>
      </c>
      <c r="B553" t="s">
        <v>2722</v>
      </c>
      <c r="C553" t="s">
        <v>2823</v>
      </c>
      <c r="D553" t="s">
        <v>1951</v>
      </c>
      <c r="E553" t="s">
        <v>5912</v>
      </c>
      <c r="F553" t="s">
        <v>202</v>
      </c>
      <c r="G553" s="9">
        <v>1</v>
      </c>
      <c r="H553" s="8">
        <v>0</v>
      </c>
      <c r="I553" s="8">
        <v>99</v>
      </c>
      <c r="J553" s="8">
        <v>0</v>
      </c>
      <c r="K553" t="s">
        <v>4746</v>
      </c>
      <c r="L553" s="1">
        <v>45426</v>
      </c>
      <c r="M553">
        <v>5</v>
      </c>
      <c r="N553">
        <v>2024</v>
      </c>
    </row>
    <row r="554" spans="1:14" x14ac:dyDescent="0.25">
      <c r="A554" t="s">
        <v>5910</v>
      </c>
      <c r="B554" t="s">
        <v>2722</v>
      </c>
      <c r="C554" t="s">
        <v>522</v>
      </c>
      <c r="D554" t="s">
        <v>342</v>
      </c>
      <c r="E554" t="s">
        <v>343</v>
      </c>
      <c r="F554" t="s">
        <v>202</v>
      </c>
      <c r="G554" s="9">
        <v>1</v>
      </c>
      <c r="H554" s="8">
        <v>16.363600000000002</v>
      </c>
      <c r="I554" s="8">
        <v>0</v>
      </c>
      <c r="J554" s="8">
        <v>16.36</v>
      </c>
      <c r="K554" t="s">
        <v>4746</v>
      </c>
      <c r="L554" s="1">
        <v>45426</v>
      </c>
      <c r="M554">
        <v>5</v>
      </c>
      <c r="N554">
        <v>2024</v>
      </c>
    </row>
    <row r="555" spans="1:14" x14ac:dyDescent="0.25">
      <c r="A555" t="s">
        <v>5910</v>
      </c>
      <c r="B555" t="s">
        <v>2722</v>
      </c>
      <c r="C555" t="s">
        <v>562</v>
      </c>
      <c r="D555" t="s">
        <v>205</v>
      </c>
      <c r="E555" t="s">
        <v>206</v>
      </c>
      <c r="F555" t="s">
        <v>202</v>
      </c>
      <c r="G555" s="9">
        <v>1</v>
      </c>
      <c r="H555" s="8">
        <v>31.947900000000001</v>
      </c>
      <c r="I555" s="8">
        <v>0</v>
      </c>
      <c r="J555" s="8">
        <v>31.95</v>
      </c>
      <c r="K555" t="s">
        <v>4746</v>
      </c>
      <c r="L555" s="1">
        <v>45426</v>
      </c>
      <c r="M555">
        <v>5</v>
      </c>
      <c r="N555">
        <v>2024</v>
      </c>
    </row>
    <row r="556" spans="1:14" x14ac:dyDescent="0.25">
      <c r="A556" t="s">
        <v>5910</v>
      </c>
      <c r="B556" t="s">
        <v>2722</v>
      </c>
      <c r="C556" t="s">
        <v>2749</v>
      </c>
      <c r="D556" t="s">
        <v>1929</v>
      </c>
      <c r="E556" t="s">
        <v>5913</v>
      </c>
      <c r="F556" t="s">
        <v>2748</v>
      </c>
      <c r="G556" s="9">
        <v>1</v>
      </c>
      <c r="H556" s="8">
        <v>0</v>
      </c>
      <c r="I556" s="8">
        <v>414</v>
      </c>
      <c r="J556" s="8">
        <v>0</v>
      </c>
      <c r="K556" t="s">
        <v>4746</v>
      </c>
      <c r="L556" s="1">
        <v>45426</v>
      </c>
      <c r="M556">
        <v>5</v>
      </c>
      <c r="N556">
        <v>2024</v>
      </c>
    </row>
    <row r="557" spans="1:14" x14ac:dyDescent="0.25">
      <c r="A557" t="s">
        <v>5910</v>
      </c>
      <c r="B557" t="s">
        <v>2722</v>
      </c>
      <c r="C557" t="s">
        <v>599</v>
      </c>
      <c r="D557" t="s">
        <v>120</v>
      </c>
      <c r="E557" t="s">
        <v>121</v>
      </c>
      <c r="F557" t="s">
        <v>202</v>
      </c>
      <c r="G557" s="9">
        <v>1</v>
      </c>
      <c r="H557" s="8">
        <v>124.67489999999999</v>
      </c>
      <c r="I557" s="8">
        <v>0</v>
      </c>
      <c r="J557" s="8">
        <v>124.67</v>
      </c>
      <c r="K557" t="s">
        <v>4746</v>
      </c>
      <c r="L557" s="1">
        <v>45426</v>
      </c>
      <c r="M557">
        <v>5</v>
      </c>
      <c r="N557">
        <v>2024</v>
      </c>
    </row>
    <row r="558" spans="1:14" x14ac:dyDescent="0.25">
      <c r="A558" t="s">
        <v>5910</v>
      </c>
      <c r="B558" t="s">
        <v>2722</v>
      </c>
      <c r="C558" t="s">
        <v>602</v>
      </c>
      <c r="D558" t="s">
        <v>232</v>
      </c>
      <c r="E558" t="s">
        <v>233</v>
      </c>
      <c r="F558" t="s">
        <v>202</v>
      </c>
      <c r="G558" s="9">
        <v>1</v>
      </c>
      <c r="H558" s="8">
        <v>28.0518</v>
      </c>
      <c r="I558" s="8">
        <v>0</v>
      </c>
      <c r="J558" s="8">
        <v>28.05</v>
      </c>
      <c r="K558" t="s">
        <v>4746</v>
      </c>
      <c r="L558" s="1">
        <v>45426</v>
      </c>
      <c r="M558">
        <v>5</v>
      </c>
      <c r="N558">
        <v>2024</v>
      </c>
    </row>
    <row r="559" spans="1:14" x14ac:dyDescent="0.25">
      <c r="A559" t="s">
        <v>5910</v>
      </c>
      <c r="B559" t="s">
        <v>2722</v>
      </c>
      <c r="C559" t="s">
        <v>5914</v>
      </c>
      <c r="D559" t="s">
        <v>5915</v>
      </c>
      <c r="E559" t="s">
        <v>5916</v>
      </c>
      <c r="F559" t="s">
        <v>202</v>
      </c>
      <c r="G559" s="9">
        <v>1</v>
      </c>
      <c r="H559" s="8">
        <v>29.610299999999999</v>
      </c>
      <c r="I559" s="8">
        <v>89</v>
      </c>
      <c r="J559" s="8">
        <v>29.61</v>
      </c>
      <c r="K559" t="s">
        <v>4746</v>
      </c>
      <c r="L559" s="1">
        <v>45426</v>
      </c>
      <c r="M559">
        <v>5</v>
      </c>
      <c r="N559">
        <v>2024</v>
      </c>
    </row>
    <row r="560" spans="1:14" x14ac:dyDescent="0.25">
      <c r="A560" t="s">
        <v>5910</v>
      </c>
      <c r="B560" t="s">
        <v>2722</v>
      </c>
      <c r="C560" t="s">
        <v>2736</v>
      </c>
      <c r="D560" t="s">
        <v>202</v>
      </c>
      <c r="E560" t="s">
        <v>2723</v>
      </c>
      <c r="F560" t="s">
        <v>202</v>
      </c>
      <c r="G560" s="9">
        <v>1</v>
      </c>
      <c r="H560" s="8">
        <v>0</v>
      </c>
      <c r="I560" s="8">
        <v>145</v>
      </c>
      <c r="J560" s="8">
        <v>0</v>
      </c>
      <c r="K560" t="s">
        <v>4746</v>
      </c>
      <c r="L560" s="1">
        <v>45426</v>
      </c>
      <c r="M560">
        <v>5</v>
      </c>
      <c r="N560">
        <v>2024</v>
      </c>
    </row>
    <row r="561" spans="1:14" x14ac:dyDescent="0.25">
      <c r="A561" t="s">
        <v>5910</v>
      </c>
      <c r="B561" t="s">
        <v>2722</v>
      </c>
      <c r="C561" t="s">
        <v>2875</v>
      </c>
      <c r="D561" t="s">
        <v>818</v>
      </c>
      <c r="E561" t="s">
        <v>819</v>
      </c>
      <c r="F561" t="s">
        <v>202</v>
      </c>
      <c r="G561" s="9">
        <v>1</v>
      </c>
      <c r="H561" s="8">
        <v>104.571</v>
      </c>
      <c r="I561" s="8">
        <v>0</v>
      </c>
      <c r="J561" s="8">
        <v>104.57</v>
      </c>
      <c r="K561" t="s">
        <v>4746</v>
      </c>
      <c r="L561" s="1">
        <v>45426</v>
      </c>
      <c r="M561">
        <v>5</v>
      </c>
      <c r="N561">
        <v>2024</v>
      </c>
    </row>
    <row r="562" spans="1:14" x14ac:dyDescent="0.25">
      <c r="A562" t="s">
        <v>5917</v>
      </c>
      <c r="B562" t="s">
        <v>2934</v>
      </c>
      <c r="C562" t="s">
        <v>3061</v>
      </c>
      <c r="D562" t="s">
        <v>816</v>
      </c>
      <c r="E562" t="s">
        <v>5782</v>
      </c>
      <c r="F562" t="s">
        <v>202</v>
      </c>
      <c r="G562" s="9">
        <v>1</v>
      </c>
      <c r="H562" s="8">
        <v>58.5</v>
      </c>
      <c r="I562" s="8">
        <v>131.4</v>
      </c>
      <c r="J562" s="8">
        <v>58.5</v>
      </c>
      <c r="K562" t="s">
        <v>106</v>
      </c>
      <c r="L562" s="1">
        <v>45426</v>
      </c>
      <c r="M562">
        <v>5</v>
      </c>
      <c r="N562">
        <v>2024</v>
      </c>
    </row>
    <row r="563" spans="1:14" x14ac:dyDescent="0.25">
      <c r="A563" t="s">
        <v>5917</v>
      </c>
      <c r="B563" t="s">
        <v>2934</v>
      </c>
      <c r="C563" t="s">
        <v>2724</v>
      </c>
      <c r="D563" t="s">
        <v>202</v>
      </c>
      <c r="E563" t="s">
        <v>2760</v>
      </c>
      <c r="F563" t="s">
        <v>202</v>
      </c>
      <c r="G563" s="9">
        <v>1</v>
      </c>
      <c r="H563" s="8">
        <v>0</v>
      </c>
      <c r="I563" s="8">
        <v>15.95</v>
      </c>
      <c r="J563" s="8">
        <v>0</v>
      </c>
      <c r="K563" t="s">
        <v>106</v>
      </c>
      <c r="L563" s="1">
        <v>45426</v>
      </c>
      <c r="M563">
        <v>5</v>
      </c>
      <c r="N563">
        <v>2024</v>
      </c>
    </row>
    <row r="564" spans="1:14" x14ac:dyDescent="0.25">
      <c r="A564" t="s">
        <v>5918</v>
      </c>
      <c r="B564" t="s">
        <v>2722</v>
      </c>
      <c r="C564" t="s">
        <v>3631</v>
      </c>
      <c r="D564" t="s">
        <v>1721</v>
      </c>
      <c r="E564" t="s">
        <v>5919</v>
      </c>
      <c r="F564" t="s">
        <v>202</v>
      </c>
      <c r="G564" s="9">
        <v>1</v>
      </c>
      <c r="H564" s="8">
        <v>13</v>
      </c>
      <c r="I564" s="8">
        <v>39</v>
      </c>
      <c r="J564" s="8">
        <v>13</v>
      </c>
      <c r="K564" t="s">
        <v>4746</v>
      </c>
      <c r="L564" s="1">
        <v>45426</v>
      </c>
      <c r="M564">
        <v>5</v>
      </c>
      <c r="N564">
        <v>2024</v>
      </c>
    </row>
    <row r="565" spans="1:14" x14ac:dyDescent="0.25">
      <c r="A565" t="s">
        <v>5918</v>
      </c>
      <c r="B565" t="s">
        <v>2722</v>
      </c>
      <c r="C565" t="s">
        <v>2736</v>
      </c>
      <c r="D565" t="s">
        <v>202</v>
      </c>
      <c r="E565" t="s">
        <v>2723</v>
      </c>
      <c r="F565" t="s">
        <v>202</v>
      </c>
      <c r="G565" s="9">
        <v>1</v>
      </c>
      <c r="H565" s="8">
        <v>0</v>
      </c>
      <c r="I565" s="8">
        <v>15</v>
      </c>
      <c r="J565" s="8">
        <v>0</v>
      </c>
      <c r="K565" t="s">
        <v>4746</v>
      </c>
      <c r="L565" s="1">
        <v>45426</v>
      </c>
      <c r="M565">
        <v>5</v>
      </c>
      <c r="N565">
        <v>2024</v>
      </c>
    </row>
    <row r="566" spans="1:14" x14ac:dyDescent="0.25">
      <c r="A566" t="s">
        <v>5920</v>
      </c>
      <c r="B566" t="s">
        <v>2934</v>
      </c>
      <c r="C566" t="s">
        <v>2921</v>
      </c>
      <c r="D566" t="s">
        <v>1863</v>
      </c>
      <c r="E566" t="s">
        <v>2925</v>
      </c>
      <c r="F566" t="s">
        <v>202</v>
      </c>
      <c r="G566" s="9">
        <v>1</v>
      </c>
      <c r="H566" s="8">
        <v>19.5</v>
      </c>
      <c r="I566" s="8">
        <v>32.229999999999997</v>
      </c>
      <c r="J566" s="8">
        <v>19.5</v>
      </c>
      <c r="K566" t="s">
        <v>106</v>
      </c>
      <c r="L566" s="1">
        <v>45426</v>
      </c>
      <c r="M566">
        <v>5</v>
      </c>
      <c r="N566">
        <v>2024</v>
      </c>
    </row>
    <row r="567" spans="1:14" x14ac:dyDescent="0.25">
      <c r="A567" t="s">
        <v>5920</v>
      </c>
      <c r="B567" t="s">
        <v>2934</v>
      </c>
      <c r="C567" t="s">
        <v>2724</v>
      </c>
      <c r="D567" t="s">
        <v>202</v>
      </c>
      <c r="E567" t="s">
        <v>2733</v>
      </c>
      <c r="F567" t="s">
        <v>202</v>
      </c>
      <c r="G567" s="9">
        <v>1</v>
      </c>
      <c r="H567" s="8">
        <v>0</v>
      </c>
      <c r="I567" s="8">
        <v>5.91</v>
      </c>
      <c r="J567" s="8">
        <v>0</v>
      </c>
      <c r="K567" t="s">
        <v>106</v>
      </c>
      <c r="L567" s="1">
        <v>45426</v>
      </c>
      <c r="M567">
        <v>5</v>
      </c>
      <c r="N567">
        <v>2024</v>
      </c>
    </row>
    <row r="568" spans="1:14" x14ac:dyDescent="0.25">
      <c r="A568" t="s">
        <v>5921</v>
      </c>
      <c r="B568" t="s">
        <v>2722</v>
      </c>
      <c r="C568" t="s">
        <v>3568</v>
      </c>
      <c r="D568" t="s">
        <v>1548</v>
      </c>
      <c r="E568" t="s">
        <v>5922</v>
      </c>
      <c r="F568" t="s">
        <v>202</v>
      </c>
      <c r="G568" s="9">
        <v>1</v>
      </c>
      <c r="H568" s="8">
        <v>8.6999999999999993</v>
      </c>
      <c r="I568" s="8">
        <v>35</v>
      </c>
      <c r="J568" s="8">
        <v>8.6999999999999993</v>
      </c>
      <c r="K568" t="s">
        <v>4746</v>
      </c>
      <c r="L568" s="1">
        <v>45426</v>
      </c>
      <c r="M568">
        <v>5</v>
      </c>
      <c r="N568">
        <v>2024</v>
      </c>
    </row>
    <row r="569" spans="1:14" x14ac:dyDescent="0.25">
      <c r="A569" t="s">
        <v>5921</v>
      </c>
      <c r="B569" t="s">
        <v>2722</v>
      </c>
      <c r="C569" t="s">
        <v>2736</v>
      </c>
      <c r="D569" t="s">
        <v>202</v>
      </c>
      <c r="E569" t="s">
        <v>2723</v>
      </c>
      <c r="F569" t="s">
        <v>202</v>
      </c>
      <c r="G569" s="9">
        <v>1</v>
      </c>
      <c r="H569" s="8">
        <v>0</v>
      </c>
      <c r="I569" s="8">
        <v>1</v>
      </c>
      <c r="J569" s="8">
        <v>0</v>
      </c>
      <c r="K569" t="s">
        <v>4746</v>
      </c>
      <c r="L569" s="1">
        <v>45426</v>
      </c>
      <c r="M569">
        <v>5</v>
      </c>
      <c r="N569">
        <v>2024</v>
      </c>
    </row>
    <row r="570" spans="1:14" x14ac:dyDescent="0.25">
      <c r="A570" t="s">
        <v>5923</v>
      </c>
      <c r="B570" t="s">
        <v>2722</v>
      </c>
      <c r="C570" t="s">
        <v>3007</v>
      </c>
      <c r="D570" t="s">
        <v>1930</v>
      </c>
      <c r="E570" t="s">
        <v>5924</v>
      </c>
      <c r="F570" t="s">
        <v>202</v>
      </c>
      <c r="G570" s="9">
        <v>1</v>
      </c>
      <c r="H570" s="8">
        <v>0</v>
      </c>
      <c r="I570" s="8">
        <v>999</v>
      </c>
      <c r="J570" s="8">
        <v>0</v>
      </c>
      <c r="K570" t="s">
        <v>4746</v>
      </c>
      <c r="L570" s="1">
        <v>45426</v>
      </c>
      <c r="M570">
        <v>5</v>
      </c>
      <c r="N570">
        <v>2024</v>
      </c>
    </row>
    <row r="571" spans="1:14" x14ac:dyDescent="0.25">
      <c r="A571" t="s">
        <v>5923</v>
      </c>
      <c r="B571" t="s">
        <v>2722</v>
      </c>
      <c r="C571" t="s">
        <v>446</v>
      </c>
      <c r="D571" t="s">
        <v>404</v>
      </c>
      <c r="E571" t="s">
        <v>405</v>
      </c>
      <c r="F571" t="s">
        <v>202</v>
      </c>
      <c r="G571" s="9">
        <v>1</v>
      </c>
      <c r="H571" s="8">
        <v>135</v>
      </c>
      <c r="I571" s="8">
        <v>0</v>
      </c>
      <c r="J571" s="8">
        <v>135</v>
      </c>
      <c r="K571" t="s">
        <v>4746</v>
      </c>
      <c r="L571" s="1">
        <v>45426</v>
      </c>
      <c r="M571">
        <v>5</v>
      </c>
      <c r="N571">
        <v>2024</v>
      </c>
    </row>
    <row r="572" spans="1:14" x14ac:dyDescent="0.25">
      <c r="A572" t="s">
        <v>5923</v>
      </c>
      <c r="B572" t="s">
        <v>2722</v>
      </c>
      <c r="C572" t="s">
        <v>447</v>
      </c>
      <c r="D572" t="s">
        <v>406</v>
      </c>
      <c r="E572" t="s">
        <v>407</v>
      </c>
      <c r="F572" t="s">
        <v>202</v>
      </c>
      <c r="G572" s="9">
        <v>1</v>
      </c>
      <c r="H572" s="8">
        <v>90</v>
      </c>
      <c r="I572" s="8">
        <v>0</v>
      </c>
      <c r="J572" s="8">
        <v>90</v>
      </c>
      <c r="K572" t="s">
        <v>4746</v>
      </c>
      <c r="L572" s="1">
        <v>45426</v>
      </c>
      <c r="M572">
        <v>5</v>
      </c>
      <c r="N572">
        <v>2024</v>
      </c>
    </row>
    <row r="573" spans="1:14" x14ac:dyDescent="0.25">
      <c r="A573" t="s">
        <v>5923</v>
      </c>
      <c r="B573" t="s">
        <v>2722</v>
      </c>
      <c r="C573" t="s">
        <v>445</v>
      </c>
      <c r="D573" t="s">
        <v>408</v>
      </c>
      <c r="E573" t="s">
        <v>409</v>
      </c>
      <c r="F573" t="s">
        <v>202</v>
      </c>
      <c r="G573" s="9">
        <v>1</v>
      </c>
      <c r="H573" s="8">
        <v>88</v>
      </c>
      <c r="I573" s="8">
        <v>0</v>
      </c>
      <c r="J573" s="8">
        <v>88</v>
      </c>
      <c r="K573" t="s">
        <v>4746</v>
      </c>
      <c r="L573" s="1">
        <v>45426</v>
      </c>
      <c r="M573">
        <v>5</v>
      </c>
      <c r="N573">
        <v>2024</v>
      </c>
    </row>
    <row r="574" spans="1:14" x14ac:dyDescent="0.25">
      <c r="A574" t="s">
        <v>5923</v>
      </c>
      <c r="B574" t="s">
        <v>2722</v>
      </c>
      <c r="C574" t="s">
        <v>537</v>
      </c>
      <c r="D574" t="s">
        <v>416</v>
      </c>
      <c r="E574" t="s">
        <v>5925</v>
      </c>
      <c r="F574" t="s">
        <v>202</v>
      </c>
      <c r="G574" s="9">
        <v>1</v>
      </c>
      <c r="H574" s="8">
        <v>128.5</v>
      </c>
      <c r="I574" s="8">
        <v>499</v>
      </c>
      <c r="J574" s="8">
        <v>128.5</v>
      </c>
      <c r="K574" t="s">
        <v>4746</v>
      </c>
      <c r="L574" s="1">
        <v>45426</v>
      </c>
      <c r="M574">
        <v>5</v>
      </c>
      <c r="N574">
        <v>2024</v>
      </c>
    </row>
    <row r="575" spans="1:14" x14ac:dyDescent="0.25">
      <c r="A575" t="s">
        <v>5923</v>
      </c>
      <c r="B575" t="s">
        <v>2722</v>
      </c>
      <c r="C575" t="s">
        <v>448</v>
      </c>
      <c r="D575" t="s">
        <v>419</v>
      </c>
      <c r="E575" t="s">
        <v>5926</v>
      </c>
      <c r="F575" t="s">
        <v>202</v>
      </c>
      <c r="G575" s="9">
        <v>1</v>
      </c>
      <c r="H575" s="8">
        <v>15</v>
      </c>
      <c r="I575" s="8">
        <v>49</v>
      </c>
      <c r="J575" s="8">
        <v>15</v>
      </c>
      <c r="K575" t="s">
        <v>4746</v>
      </c>
      <c r="L575" s="1">
        <v>45426</v>
      </c>
      <c r="M575">
        <v>5</v>
      </c>
      <c r="N575">
        <v>2024</v>
      </c>
    </row>
    <row r="576" spans="1:14" x14ac:dyDescent="0.25">
      <c r="A576" t="s">
        <v>5923</v>
      </c>
      <c r="B576" t="s">
        <v>2722</v>
      </c>
      <c r="C576" t="s">
        <v>512</v>
      </c>
      <c r="D576" t="s">
        <v>248</v>
      </c>
      <c r="E576" t="s">
        <v>5927</v>
      </c>
      <c r="F576" t="s">
        <v>202</v>
      </c>
      <c r="G576" s="9">
        <v>1</v>
      </c>
      <c r="H576" s="8">
        <v>19.5</v>
      </c>
      <c r="I576" s="8">
        <v>99</v>
      </c>
      <c r="J576" s="8">
        <v>19.5</v>
      </c>
      <c r="K576" t="s">
        <v>4746</v>
      </c>
      <c r="L576" s="1">
        <v>45426</v>
      </c>
      <c r="M576">
        <v>5</v>
      </c>
      <c r="N576">
        <v>2024</v>
      </c>
    </row>
    <row r="577" spans="1:14" x14ac:dyDescent="0.25">
      <c r="A577" t="s">
        <v>5923</v>
      </c>
      <c r="B577" t="s">
        <v>2722</v>
      </c>
      <c r="C577" t="s">
        <v>2724</v>
      </c>
      <c r="D577" t="s">
        <v>202</v>
      </c>
      <c r="E577" t="s">
        <v>2723</v>
      </c>
      <c r="F577" t="s">
        <v>202</v>
      </c>
      <c r="G577" s="9">
        <v>1</v>
      </c>
      <c r="H577" s="8">
        <v>0</v>
      </c>
      <c r="I577" s="8">
        <v>177.04</v>
      </c>
      <c r="J577" s="8">
        <v>0</v>
      </c>
      <c r="K577" t="s">
        <v>4746</v>
      </c>
      <c r="L577" s="1">
        <v>45426</v>
      </c>
      <c r="M577">
        <v>5</v>
      </c>
      <c r="N577">
        <v>2024</v>
      </c>
    </row>
    <row r="578" spans="1:14" x14ac:dyDescent="0.25">
      <c r="A578" t="s">
        <v>5928</v>
      </c>
      <c r="B578" t="s">
        <v>2934</v>
      </c>
      <c r="C578" t="s">
        <v>3069</v>
      </c>
      <c r="D578" t="s">
        <v>1996</v>
      </c>
      <c r="E578" t="s">
        <v>5198</v>
      </c>
      <c r="F578" t="s">
        <v>202</v>
      </c>
      <c r="G578" s="9">
        <v>1</v>
      </c>
      <c r="H578" s="8">
        <v>0</v>
      </c>
      <c r="I578" s="8">
        <v>549</v>
      </c>
      <c r="J578" s="8">
        <v>0</v>
      </c>
      <c r="K578" t="s">
        <v>113</v>
      </c>
      <c r="L578" s="1">
        <v>45426</v>
      </c>
      <c r="M578">
        <v>5</v>
      </c>
      <c r="N578">
        <v>2024</v>
      </c>
    </row>
    <row r="579" spans="1:14" x14ac:dyDescent="0.25">
      <c r="A579" t="s">
        <v>5928</v>
      </c>
      <c r="B579" t="s">
        <v>2934</v>
      </c>
      <c r="C579" t="s">
        <v>439</v>
      </c>
      <c r="D579" t="s">
        <v>110</v>
      </c>
      <c r="E579" t="s">
        <v>111</v>
      </c>
      <c r="F579" t="s">
        <v>202</v>
      </c>
      <c r="G579" s="9">
        <v>1</v>
      </c>
      <c r="H579" s="8">
        <v>201.03819999999999</v>
      </c>
      <c r="I579" s="8">
        <v>0</v>
      </c>
      <c r="J579" s="8">
        <v>201.04</v>
      </c>
      <c r="K579" t="s">
        <v>113</v>
      </c>
      <c r="L579" s="1">
        <v>45426</v>
      </c>
      <c r="M579">
        <v>5</v>
      </c>
      <c r="N579">
        <v>2024</v>
      </c>
    </row>
    <row r="580" spans="1:14" x14ac:dyDescent="0.25">
      <c r="A580" t="s">
        <v>5928</v>
      </c>
      <c r="B580" t="s">
        <v>2934</v>
      </c>
      <c r="C580" t="s">
        <v>438</v>
      </c>
      <c r="D580" t="s">
        <v>114</v>
      </c>
      <c r="E580" t="s">
        <v>115</v>
      </c>
      <c r="F580" t="s">
        <v>202</v>
      </c>
      <c r="G580" s="9">
        <v>1</v>
      </c>
      <c r="H580" s="8">
        <v>62.337400000000002</v>
      </c>
      <c r="I580" s="8">
        <v>0</v>
      </c>
      <c r="J580" s="8">
        <v>62.34</v>
      </c>
      <c r="K580" t="s">
        <v>113</v>
      </c>
      <c r="L580" s="1">
        <v>45426</v>
      </c>
      <c r="M580">
        <v>5</v>
      </c>
      <c r="N580">
        <v>2024</v>
      </c>
    </row>
    <row r="581" spans="1:14" x14ac:dyDescent="0.25">
      <c r="A581" t="s">
        <v>5928</v>
      </c>
      <c r="B581" t="s">
        <v>2934</v>
      </c>
      <c r="C581" t="s">
        <v>517</v>
      </c>
      <c r="D581" t="s">
        <v>126</v>
      </c>
      <c r="E581" t="s">
        <v>127</v>
      </c>
      <c r="F581" t="s">
        <v>202</v>
      </c>
      <c r="G581" s="9">
        <v>1</v>
      </c>
      <c r="H581" s="8">
        <v>139.47999999999999</v>
      </c>
      <c r="I581" s="8">
        <v>399</v>
      </c>
      <c r="J581" s="8">
        <v>139.47999999999999</v>
      </c>
      <c r="K581" t="s">
        <v>113</v>
      </c>
      <c r="L581" s="1">
        <v>45426</v>
      </c>
      <c r="M581">
        <v>5</v>
      </c>
      <c r="N581">
        <v>2024</v>
      </c>
    </row>
    <row r="582" spans="1:14" x14ac:dyDescent="0.25">
      <c r="A582" t="s">
        <v>5929</v>
      </c>
      <c r="B582" t="s">
        <v>2934</v>
      </c>
      <c r="C582" t="s">
        <v>537</v>
      </c>
      <c r="D582" t="s">
        <v>416</v>
      </c>
      <c r="E582" t="s">
        <v>5930</v>
      </c>
      <c r="F582" t="s">
        <v>202</v>
      </c>
      <c r="G582" s="9">
        <v>1</v>
      </c>
      <c r="H582" s="8">
        <v>128.5</v>
      </c>
      <c r="I582" s="8">
        <v>499</v>
      </c>
      <c r="J582" s="8">
        <v>128.5</v>
      </c>
      <c r="K582" t="s">
        <v>4746</v>
      </c>
      <c r="L582" s="1">
        <v>45426</v>
      </c>
      <c r="M582">
        <v>5</v>
      </c>
      <c r="N582">
        <v>2024</v>
      </c>
    </row>
    <row r="583" spans="1:14" x14ac:dyDescent="0.25">
      <c r="A583" t="s">
        <v>5929</v>
      </c>
      <c r="B583" t="s">
        <v>2934</v>
      </c>
      <c r="C583" t="s">
        <v>2724</v>
      </c>
      <c r="D583" t="s">
        <v>202</v>
      </c>
      <c r="E583" t="s">
        <v>2723</v>
      </c>
      <c r="F583" t="s">
        <v>202</v>
      </c>
      <c r="G583" s="9">
        <v>1</v>
      </c>
      <c r="H583" s="8">
        <v>0</v>
      </c>
      <c r="I583" s="8">
        <v>70</v>
      </c>
      <c r="J583" s="8">
        <v>0</v>
      </c>
      <c r="K583" t="s">
        <v>4746</v>
      </c>
      <c r="L583" s="1">
        <v>45426</v>
      </c>
      <c r="M583">
        <v>5</v>
      </c>
      <c r="N583">
        <v>2024</v>
      </c>
    </row>
    <row r="584" spans="1:14" x14ac:dyDescent="0.25">
      <c r="A584" t="s">
        <v>5931</v>
      </c>
      <c r="B584" t="s">
        <v>2722</v>
      </c>
      <c r="C584" t="s">
        <v>3852</v>
      </c>
      <c r="D584" t="s">
        <v>2444</v>
      </c>
      <c r="E584" t="s">
        <v>5932</v>
      </c>
      <c r="F584" t="s">
        <v>202</v>
      </c>
      <c r="G584" s="9">
        <v>1</v>
      </c>
      <c r="H584" s="8">
        <v>0</v>
      </c>
      <c r="I584" s="8">
        <v>792</v>
      </c>
      <c r="J584" s="8">
        <v>0</v>
      </c>
      <c r="K584" t="s">
        <v>4746</v>
      </c>
      <c r="L584" s="1">
        <v>45426</v>
      </c>
      <c r="M584">
        <v>5</v>
      </c>
      <c r="N584">
        <v>2024</v>
      </c>
    </row>
    <row r="585" spans="1:14" x14ac:dyDescent="0.25">
      <c r="A585" t="s">
        <v>5931</v>
      </c>
      <c r="B585" t="s">
        <v>2722</v>
      </c>
      <c r="C585" t="s">
        <v>457</v>
      </c>
      <c r="D585" t="s">
        <v>256</v>
      </c>
      <c r="E585" t="s">
        <v>2730</v>
      </c>
      <c r="F585" t="s">
        <v>1638</v>
      </c>
      <c r="G585" s="9">
        <v>1</v>
      </c>
      <c r="H585" s="8">
        <v>74.5</v>
      </c>
      <c r="I585" s="8">
        <v>0</v>
      </c>
      <c r="J585" s="8">
        <v>74.5</v>
      </c>
      <c r="K585" t="s">
        <v>4746</v>
      </c>
      <c r="L585" s="1">
        <v>45426</v>
      </c>
      <c r="M585">
        <v>5</v>
      </c>
      <c r="N585">
        <v>2024</v>
      </c>
    </row>
    <row r="586" spans="1:14" x14ac:dyDescent="0.25">
      <c r="A586" t="s">
        <v>5931</v>
      </c>
      <c r="B586" t="s">
        <v>2722</v>
      </c>
      <c r="C586" t="s">
        <v>458</v>
      </c>
      <c r="D586" t="s">
        <v>258</v>
      </c>
      <c r="E586" t="s">
        <v>2731</v>
      </c>
      <c r="F586" t="s">
        <v>1638</v>
      </c>
      <c r="G586" s="9">
        <v>1</v>
      </c>
      <c r="H586" s="8">
        <v>85.49</v>
      </c>
      <c r="I586" s="8">
        <v>0</v>
      </c>
      <c r="J586" s="8">
        <v>85.49</v>
      </c>
      <c r="K586" t="s">
        <v>4746</v>
      </c>
      <c r="L586" s="1">
        <v>45426</v>
      </c>
      <c r="M586">
        <v>5</v>
      </c>
      <c r="N586">
        <v>2024</v>
      </c>
    </row>
    <row r="587" spans="1:14" x14ac:dyDescent="0.25">
      <c r="A587" t="s">
        <v>5931</v>
      </c>
      <c r="B587" t="s">
        <v>2722</v>
      </c>
      <c r="C587" t="s">
        <v>521</v>
      </c>
      <c r="D587" t="s">
        <v>340</v>
      </c>
      <c r="E587" t="s">
        <v>341</v>
      </c>
      <c r="F587" t="s">
        <v>202</v>
      </c>
      <c r="G587" s="9">
        <v>1</v>
      </c>
      <c r="H587" s="8">
        <v>25.5</v>
      </c>
      <c r="I587" s="8">
        <v>0</v>
      </c>
      <c r="J587" s="8">
        <v>25.5</v>
      </c>
      <c r="K587" t="s">
        <v>4746</v>
      </c>
      <c r="L587" s="1">
        <v>45426</v>
      </c>
      <c r="M587">
        <v>5</v>
      </c>
      <c r="N587">
        <v>2024</v>
      </c>
    </row>
    <row r="588" spans="1:14" x14ac:dyDescent="0.25">
      <c r="A588" t="s">
        <v>5931</v>
      </c>
      <c r="B588" t="s">
        <v>2722</v>
      </c>
      <c r="C588" t="s">
        <v>525</v>
      </c>
      <c r="D588" t="s">
        <v>334</v>
      </c>
      <c r="E588" t="s">
        <v>335</v>
      </c>
      <c r="F588" t="s">
        <v>202</v>
      </c>
      <c r="G588" s="9">
        <v>1</v>
      </c>
      <c r="H588" s="8">
        <v>18.5</v>
      </c>
      <c r="I588" s="8">
        <v>0</v>
      </c>
      <c r="J588" s="8">
        <v>18.5</v>
      </c>
      <c r="K588" t="s">
        <v>4746</v>
      </c>
      <c r="L588" s="1">
        <v>45426</v>
      </c>
      <c r="M588">
        <v>5</v>
      </c>
      <c r="N588">
        <v>2024</v>
      </c>
    </row>
    <row r="589" spans="1:14" x14ac:dyDescent="0.25">
      <c r="A589" t="s">
        <v>5931</v>
      </c>
      <c r="B589" t="s">
        <v>2722</v>
      </c>
      <c r="C589" t="s">
        <v>524</v>
      </c>
      <c r="D589" t="s">
        <v>332</v>
      </c>
      <c r="E589" t="s">
        <v>333</v>
      </c>
      <c r="F589" t="s">
        <v>202</v>
      </c>
      <c r="G589" s="9">
        <v>1</v>
      </c>
      <c r="H589" s="8">
        <v>20</v>
      </c>
      <c r="I589" s="8">
        <v>0</v>
      </c>
      <c r="J589" s="8">
        <v>20</v>
      </c>
      <c r="K589" t="s">
        <v>4746</v>
      </c>
      <c r="L589" s="1">
        <v>45426</v>
      </c>
      <c r="M589">
        <v>5</v>
      </c>
      <c r="N589">
        <v>2024</v>
      </c>
    </row>
    <row r="590" spans="1:14" x14ac:dyDescent="0.25">
      <c r="A590" t="s">
        <v>5931</v>
      </c>
      <c r="B590" t="s">
        <v>2722</v>
      </c>
      <c r="C590" t="s">
        <v>501</v>
      </c>
      <c r="D590" t="s">
        <v>384</v>
      </c>
      <c r="E590" t="s">
        <v>385</v>
      </c>
      <c r="F590" t="s">
        <v>202</v>
      </c>
      <c r="G590" s="9">
        <v>1</v>
      </c>
      <c r="H590" s="8">
        <v>6.45</v>
      </c>
      <c r="I590" s="8">
        <v>0</v>
      </c>
      <c r="J590" s="8">
        <v>6.45</v>
      </c>
      <c r="K590" t="s">
        <v>4746</v>
      </c>
      <c r="L590" s="1">
        <v>45426</v>
      </c>
      <c r="M590">
        <v>5</v>
      </c>
      <c r="N590">
        <v>2024</v>
      </c>
    </row>
    <row r="591" spans="1:14" x14ac:dyDescent="0.25">
      <c r="A591" t="s">
        <v>5931</v>
      </c>
      <c r="B591" t="s">
        <v>2722</v>
      </c>
      <c r="C591" t="s">
        <v>443</v>
      </c>
      <c r="D591" t="s">
        <v>363</v>
      </c>
      <c r="E591" t="s">
        <v>362</v>
      </c>
      <c r="F591" t="s">
        <v>202</v>
      </c>
      <c r="G591" s="9">
        <v>1</v>
      </c>
      <c r="H591" s="8">
        <v>9</v>
      </c>
      <c r="I591" s="8">
        <v>0</v>
      </c>
      <c r="J591" s="8">
        <v>9</v>
      </c>
      <c r="K591" t="s">
        <v>4746</v>
      </c>
      <c r="L591" s="1">
        <v>45426</v>
      </c>
      <c r="M591">
        <v>5</v>
      </c>
      <c r="N591">
        <v>2024</v>
      </c>
    </row>
    <row r="592" spans="1:14" x14ac:dyDescent="0.25">
      <c r="A592" t="s">
        <v>5931</v>
      </c>
      <c r="B592" t="s">
        <v>2722</v>
      </c>
      <c r="C592" t="s">
        <v>522</v>
      </c>
      <c r="D592" t="s">
        <v>342</v>
      </c>
      <c r="E592" t="s">
        <v>343</v>
      </c>
      <c r="F592" t="s">
        <v>202</v>
      </c>
      <c r="G592" s="9">
        <v>1</v>
      </c>
      <c r="H592" s="8">
        <v>10.5</v>
      </c>
      <c r="I592" s="8">
        <v>0</v>
      </c>
      <c r="J592" s="8">
        <v>10.5</v>
      </c>
      <c r="K592" t="s">
        <v>4746</v>
      </c>
      <c r="L592" s="1">
        <v>45426</v>
      </c>
      <c r="M592">
        <v>5</v>
      </c>
      <c r="N592">
        <v>2024</v>
      </c>
    </row>
    <row r="593" spans="1:14" x14ac:dyDescent="0.25">
      <c r="A593" t="s">
        <v>5931</v>
      </c>
      <c r="B593" t="s">
        <v>2722</v>
      </c>
      <c r="C593" t="s">
        <v>434</v>
      </c>
      <c r="D593" t="s">
        <v>226</v>
      </c>
      <c r="E593" t="s">
        <v>5933</v>
      </c>
      <c r="F593" t="s">
        <v>202</v>
      </c>
      <c r="G593" s="9">
        <v>1</v>
      </c>
      <c r="H593" s="8">
        <v>16.600000000000001</v>
      </c>
      <c r="I593" s="8">
        <v>55</v>
      </c>
      <c r="J593" s="8">
        <v>16.600000000000001</v>
      </c>
      <c r="K593" t="s">
        <v>4746</v>
      </c>
      <c r="L593" s="1">
        <v>45426</v>
      </c>
      <c r="M593">
        <v>5</v>
      </c>
      <c r="N593">
        <v>2024</v>
      </c>
    </row>
    <row r="594" spans="1:14" x14ac:dyDescent="0.25">
      <c r="A594" t="s">
        <v>5931</v>
      </c>
      <c r="B594" t="s">
        <v>2722</v>
      </c>
      <c r="C594" t="s">
        <v>2953</v>
      </c>
      <c r="D594" t="s">
        <v>2952</v>
      </c>
      <c r="E594" t="s">
        <v>5206</v>
      </c>
      <c r="F594" t="s">
        <v>202</v>
      </c>
      <c r="G594" s="9">
        <v>1</v>
      </c>
      <c r="H594" s="8">
        <v>0</v>
      </c>
      <c r="I594" s="8">
        <v>369</v>
      </c>
      <c r="J594" s="8">
        <v>0</v>
      </c>
      <c r="K594" t="s">
        <v>4746</v>
      </c>
      <c r="L594" s="1">
        <v>45426</v>
      </c>
      <c r="M594">
        <v>5</v>
      </c>
      <c r="N594">
        <v>2024</v>
      </c>
    </row>
    <row r="595" spans="1:14" x14ac:dyDescent="0.25">
      <c r="A595" t="s">
        <v>5931</v>
      </c>
      <c r="B595" t="s">
        <v>2722</v>
      </c>
      <c r="C595" t="s">
        <v>436</v>
      </c>
      <c r="D595" t="s">
        <v>303</v>
      </c>
      <c r="E595" t="s">
        <v>201</v>
      </c>
      <c r="F595" t="s">
        <v>202</v>
      </c>
      <c r="G595" s="9">
        <v>1</v>
      </c>
      <c r="H595" s="8">
        <v>9</v>
      </c>
      <c r="I595" s="8">
        <v>0</v>
      </c>
      <c r="J595" s="8">
        <v>9</v>
      </c>
      <c r="K595" t="s">
        <v>4746</v>
      </c>
      <c r="L595" s="1">
        <v>45426</v>
      </c>
      <c r="M595">
        <v>5</v>
      </c>
      <c r="N595">
        <v>2024</v>
      </c>
    </row>
    <row r="596" spans="1:14" x14ac:dyDescent="0.25">
      <c r="A596" t="s">
        <v>5931</v>
      </c>
      <c r="B596" t="s">
        <v>2722</v>
      </c>
      <c r="C596" t="s">
        <v>517</v>
      </c>
      <c r="D596" t="s">
        <v>126</v>
      </c>
      <c r="E596" t="s">
        <v>127</v>
      </c>
      <c r="F596" t="s">
        <v>202</v>
      </c>
      <c r="G596" s="9">
        <v>1</v>
      </c>
      <c r="H596" s="8">
        <v>89.5</v>
      </c>
      <c r="I596" s="8">
        <v>0</v>
      </c>
      <c r="J596" s="8">
        <v>89.5</v>
      </c>
      <c r="K596" t="s">
        <v>4746</v>
      </c>
      <c r="L596" s="1">
        <v>45426</v>
      </c>
      <c r="M596">
        <v>5</v>
      </c>
      <c r="N596">
        <v>2024</v>
      </c>
    </row>
    <row r="597" spans="1:14" x14ac:dyDescent="0.25">
      <c r="A597" t="s">
        <v>5931</v>
      </c>
      <c r="B597" t="s">
        <v>2722</v>
      </c>
      <c r="C597" t="s">
        <v>2787</v>
      </c>
      <c r="D597" t="s">
        <v>1518</v>
      </c>
      <c r="E597" t="s">
        <v>5934</v>
      </c>
      <c r="F597" t="s">
        <v>202</v>
      </c>
      <c r="G597" s="9">
        <v>1</v>
      </c>
      <c r="H597" s="8">
        <v>42</v>
      </c>
      <c r="I597" s="8">
        <v>155</v>
      </c>
      <c r="J597" s="8">
        <v>42</v>
      </c>
      <c r="K597" t="s">
        <v>4746</v>
      </c>
      <c r="L597" s="1">
        <v>45426</v>
      </c>
      <c r="M597">
        <v>5</v>
      </c>
      <c r="N597">
        <v>2024</v>
      </c>
    </row>
    <row r="598" spans="1:14" x14ac:dyDescent="0.25">
      <c r="A598" t="s">
        <v>5931</v>
      </c>
      <c r="B598" t="s">
        <v>2722</v>
      </c>
      <c r="C598" t="s">
        <v>2797</v>
      </c>
      <c r="D598" t="s">
        <v>1923</v>
      </c>
      <c r="E598" t="s">
        <v>5935</v>
      </c>
      <c r="F598" t="s">
        <v>202</v>
      </c>
      <c r="G598" s="9">
        <v>1</v>
      </c>
      <c r="H598" s="8">
        <v>0</v>
      </c>
      <c r="I598" s="8">
        <v>406</v>
      </c>
      <c r="J598" s="8">
        <v>0</v>
      </c>
      <c r="K598" t="s">
        <v>4746</v>
      </c>
      <c r="L598" s="1">
        <v>45426</v>
      </c>
      <c r="M598">
        <v>5</v>
      </c>
      <c r="N598">
        <v>2024</v>
      </c>
    </row>
    <row r="599" spans="1:14" x14ac:dyDescent="0.25">
      <c r="A599" t="s">
        <v>5931</v>
      </c>
      <c r="B599" t="s">
        <v>2722</v>
      </c>
      <c r="C599" t="s">
        <v>511</v>
      </c>
      <c r="D599" t="s">
        <v>310</v>
      </c>
      <c r="E599" t="s">
        <v>311</v>
      </c>
      <c r="F599" t="s">
        <v>202</v>
      </c>
      <c r="G599" s="9">
        <v>1</v>
      </c>
      <c r="H599" s="8">
        <v>77.900000000000006</v>
      </c>
      <c r="I599" s="8">
        <v>0</v>
      </c>
      <c r="J599" s="8">
        <v>77.900000000000006</v>
      </c>
      <c r="K599" t="s">
        <v>4746</v>
      </c>
      <c r="L599" s="1">
        <v>45426</v>
      </c>
      <c r="M599">
        <v>5</v>
      </c>
      <c r="N599">
        <v>2024</v>
      </c>
    </row>
    <row r="600" spans="1:14" x14ac:dyDescent="0.25">
      <c r="A600" t="s">
        <v>5931</v>
      </c>
      <c r="B600" t="s">
        <v>2722</v>
      </c>
      <c r="C600" t="s">
        <v>452</v>
      </c>
      <c r="D600" t="s">
        <v>376</v>
      </c>
      <c r="E600" t="s">
        <v>377</v>
      </c>
      <c r="F600" t="s">
        <v>202</v>
      </c>
      <c r="G600" s="9">
        <v>1</v>
      </c>
      <c r="H600" s="8">
        <v>34.36</v>
      </c>
      <c r="I600" s="8">
        <v>0</v>
      </c>
      <c r="J600" s="8">
        <v>34.36</v>
      </c>
      <c r="K600" t="s">
        <v>4746</v>
      </c>
      <c r="L600" s="1">
        <v>45426</v>
      </c>
      <c r="M600">
        <v>5</v>
      </c>
      <c r="N600">
        <v>2024</v>
      </c>
    </row>
    <row r="601" spans="1:14" x14ac:dyDescent="0.25">
      <c r="A601" t="s">
        <v>5931</v>
      </c>
      <c r="B601" t="s">
        <v>2722</v>
      </c>
      <c r="C601" t="s">
        <v>500</v>
      </c>
      <c r="D601" t="s">
        <v>372</v>
      </c>
      <c r="E601" t="s">
        <v>373</v>
      </c>
      <c r="F601" t="s">
        <v>202</v>
      </c>
      <c r="G601" s="9">
        <v>1</v>
      </c>
      <c r="H601" s="8">
        <v>51.18</v>
      </c>
      <c r="I601" s="8">
        <v>0</v>
      </c>
      <c r="J601" s="8">
        <v>51.18</v>
      </c>
      <c r="K601" t="s">
        <v>4746</v>
      </c>
      <c r="L601" s="1">
        <v>45426</v>
      </c>
      <c r="M601">
        <v>5</v>
      </c>
      <c r="N601">
        <v>2024</v>
      </c>
    </row>
    <row r="602" spans="1:14" x14ac:dyDescent="0.25">
      <c r="A602" t="s">
        <v>5931</v>
      </c>
      <c r="B602" t="s">
        <v>2722</v>
      </c>
      <c r="C602" t="s">
        <v>2724</v>
      </c>
      <c r="D602" t="s">
        <v>202</v>
      </c>
      <c r="E602" t="s">
        <v>2723</v>
      </c>
      <c r="F602" t="s">
        <v>202</v>
      </c>
      <c r="G602" s="9">
        <v>1</v>
      </c>
      <c r="H602" s="8">
        <v>0</v>
      </c>
      <c r="I602" s="8">
        <v>60</v>
      </c>
      <c r="J602" s="8">
        <v>0</v>
      </c>
      <c r="K602" t="s">
        <v>4746</v>
      </c>
      <c r="L602" s="1">
        <v>45426</v>
      </c>
      <c r="M602">
        <v>5</v>
      </c>
      <c r="N602">
        <v>2024</v>
      </c>
    </row>
    <row r="603" spans="1:14" x14ac:dyDescent="0.25">
      <c r="A603" t="s">
        <v>5936</v>
      </c>
      <c r="B603" t="s">
        <v>2722</v>
      </c>
      <c r="C603" t="s">
        <v>2916</v>
      </c>
      <c r="D603" t="s">
        <v>2001</v>
      </c>
      <c r="E603" t="s">
        <v>5937</v>
      </c>
      <c r="F603" t="s">
        <v>202</v>
      </c>
      <c r="G603" s="9">
        <v>1</v>
      </c>
      <c r="H603" s="8">
        <v>0</v>
      </c>
      <c r="I603" s="8">
        <v>677</v>
      </c>
      <c r="J603" s="8">
        <v>0</v>
      </c>
      <c r="K603" t="s">
        <v>4746</v>
      </c>
      <c r="L603" s="1">
        <v>45426</v>
      </c>
      <c r="M603">
        <v>5</v>
      </c>
      <c r="N603">
        <v>2024</v>
      </c>
    </row>
    <row r="604" spans="1:14" x14ac:dyDescent="0.25">
      <c r="A604" t="s">
        <v>5936</v>
      </c>
      <c r="B604" t="s">
        <v>2722</v>
      </c>
      <c r="C604" t="s">
        <v>453</v>
      </c>
      <c r="D604" t="s">
        <v>392</v>
      </c>
      <c r="E604" t="s">
        <v>2810</v>
      </c>
      <c r="F604" t="s">
        <v>1206</v>
      </c>
      <c r="G604" s="9">
        <v>1</v>
      </c>
      <c r="H604" s="8">
        <v>74</v>
      </c>
      <c r="I604" s="8">
        <v>0</v>
      </c>
      <c r="J604" s="8">
        <v>74</v>
      </c>
      <c r="K604" t="s">
        <v>4746</v>
      </c>
      <c r="L604" s="1">
        <v>45426</v>
      </c>
      <c r="M604">
        <v>5</v>
      </c>
      <c r="N604">
        <v>2024</v>
      </c>
    </row>
    <row r="605" spans="1:14" x14ac:dyDescent="0.25">
      <c r="A605" t="s">
        <v>5936</v>
      </c>
      <c r="B605" t="s">
        <v>2722</v>
      </c>
      <c r="C605" t="s">
        <v>454</v>
      </c>
      <c r="D605" t="s">
        <v>394</v>
      </c>
      <c r="E605" t="s">
        <v>2811</v>
      </c>
      <c r="F605" t="s">
        <v>1206</v>
      </c>
      <c r="G605" s="9">
        <v>1</v>
      </c>
      <c r="H605" s="8">
        <v>40.67</v>
      </c>
      <c r="I605" s="8">
        <v>0</v>
      </c>
      <c r="J605" s="8">
        <v>40.67</v>
      </c>
      <c r="K605" t="s">
        <v>4746</v>
      </c>
      <c r="L605" s="1">
        <v>45426</v>
      </c>
      <c r="M605">
        <v>5</v>
      </c>
      <c r="N605">
        <v>2024</v>
      </c>
    </row>
    <row r="606" spans="1:14" x14ac:dyDescent="0.25">
      <c r="A606" t="s">
        <v>5936</v>
      </c>
      <c r="B606" t="s">
        <v>2722</v>
      </c>
      <c r="C606" t="s">
        <v>523</v>
      </c>
      <c r="D606" t="s">
        <v>338</v>
      </c>
      <c r="E606" t="s">
        <v>339</v>
      </c>
      <c r="F606" t="s">
        <v>202</v>
      </c>
      <c r="G606" s="9">
        <v>1</v>
      </c>
      <c r="H606" s="8">
        <v>8.5</v>
      </c>
      <c r="I606" s="8">
        <v>0</v>
      </c>
      <c r="J606" s="8">
        <v>8.5</v>
      </c>
      <c r="K606" t="s">
        <v>4746</v>
      </c>
      <c r="L606" s="1">
        <v>45426</v>
      </c>
      <c r="M606">
        <v>5</v>
      </c>
      <c r="N606">
        <v>2024</v>
      </c>
    </row>
    <row r="607" spans="1:14" x14ac:dyDescent="0.25">
      <c r="A607" t="s">
        <v>5936</v>
      </c>
      <c r="B607" t="s">
        <v>2722</v>
      </c>
      <c r="C607" t="s">
        <v>521</v>
      </c>
      <c r="D607" t="s">
        <v>340</v>
      </c>
      <c r="E607" t="s">
        <v>341</v>
      </c>
      <c r="F607" t="s">
        <v>202</v>
      </c>
      <c r="G607" s="9">
        <v>1</v>
      </c>
      <c r="H607" s="8">
        <v>25.5</v>
      </c>
      <c r="I607" s="8">
        <v>0</v>
      </c>
      <c r="J607" s="8">
        <v>25.5</v>
      </c>
      <c r="K607" t="s">
        <v>4746</v>
      </c>
      <c r="L607" s="1">
        <v>45426</v>
      </c>
      <c r="M607">
        <v>5</v>
      </c>
      <c r="N607">
        <v>2024</v>
      </c>
    </row>
    <row r="608" spans="1:14" x14ac:dyDescent="0.25">
      <c r="A608" t="s">
        <v>5936</v>
      </c>
      <c r="B608" t="s">
        <v>2722</v>
      </c>
      <c r="C608" t="s">
        <v>455</v>
      </c>
      <c r="D608" t="s">
        <v>396</v>
      </c>
      <c r="E608" t="s">
        <v>2812</v>
      </c>
      <c r="F608" t="s">
        <v>1206</v>
      </c>
      <c r="G608" s="9">
        <v>1</v>
      </c>
      <c r="H608" s="8">
        <v>53.77</v>
      </c>
      <c r="I608" s="8">
        <v>0</v>
      </c>
      <c r="J608" s="8">
        <v>53.77</v>
      </c>
      <c r="K608" t="s">
        <v>4746</v>
      </c>
      <c r="L608" s="1">
        <v>45426</v>
      </c>
      <c r="M608">
        <v>5</v>
      </c>
      <c r="N608">
        <v>2024</v>
      </c>
    </row>
    <row r="609" spans="1:14" x14ac:dyDescent="0.25">
      <c r="A609" t="s">
        <v>5936</v>
      </c>
      <c r="B609" t="s">
        <v>2722</v>
      </c>
      <c r="C609" t="s">
        <v>3034</v>
      </c>
      <c r="D609" t="s">
        <v>1960</v>
      </c>
      <c r="E609" t="s">
        <v>5938</v>
      </c>
      <c r="F609" t="s">
        <v>202</v>
      </c>
      <c r="G609" s="9">
        <v>1</v>
      </c>
      <c r="H609" s="8">
        <v>0</v>
      </c>
      <c r="I609" s="8">
        <v>524</v>
      </c>
      <c r="J609" s="8">
        <v>0</v>
      </c>
      <c r="K609" t="s">
        <v>4746</v>
      </c>
      <c r="L609" s="1">
        <v>45426</v>
      </c>
      <c r="M609">
        <v>5</v>
      </c>
      <c r="N609">
        <v>2024</v>
      </c>
    </row>
    <row r="610" spans="1:14" x14ac:dyDescent="0.25">
      <c r="A610" t="s">
        <v>5936</v>
      </c>
      <c r="B610" t="s">
        <v>2722</v>
      </c>
      <c r="C610" t="s">
        <v>559</v>
      </c>
      <c r="D610" t="s">
        <v>418</v>
      </c>
      <c r="E610" t="s">
        <v>1834</v>
      </c>
      <c r="F610" t="s">
        <v>202</v>
      </c>
      <c r="G610" s="9">
        <v>1</v>
      </c>
      <c r="H610" s="8">
        <v>114</v>
      </c>
      <c r="I610" s="8">
        <v>0</v>
      </c>
      <c r="J610" s="8">
        <v>114</v>
      </c>
      <c r="K610" t="s">
        <v>4746</v>
      </c>
      <c r="L610" s="1">
        <v>45426</v>
      </c>
      <c r="M610">
        <v>5</v>
      </c>
      <c r="N610">
        <v>2024</v>
      </c>
    </row>
    <row r="611" spans="1:14" x14ac:dyDescent="0.25">
      <c r="A611" t="s">
        <v>5936</v>
      </c>
      <c r="B611" t="s">
        <v>2722</v>
      </c>
      <c r="C611" t="s">
        <v>436</v>
      </c>
      <c r="D611" t="s">
        <v>303</v>
      </c>
      <c r="E611" t="s">
        <v>201</v>
      </c>
      <c r="F611" t="s">
        <v>202</v>
      </c>
      <c r="G611" s="9">
        <v>1</v>
      </c>
      <c r="H611" s="8">
        <v>9</v>
      </c>
      <c r="I611" s="8">
        <v>0</v>
      </c>
      <c r="J611" s="8">
        <v>9</v>
      </c>
      <c r="K611" t="s">
        <v>4746</v>
      </c>
      <c r="L611" s="1">
        <v>45426</v>
      </c>
      <c r="M611">
        <v>5</v>
      </c>
      <c r="N611">
        <v>2024</v>
      </c>
    </row>
    <row r="612" spans="1:14" x14ac:dyDescent="0.25">
      <c r="A612" t="s">
        <v>5936</v>
      </c>
      <c r="B612" t="s">
        <v>2722</v>
      </c>
      <c r="C612" t="s">
        <v>600</v>
      </c>
      <c r="D612" t="s">
        <v>101</v>
      </c>
      <c r="E612" t="s">
        <v>5939</v>
      </c>
      <c r="F612" t="s">
        <v>202</v>
      </c>
      <c r="G612" s="9">
        <v>1</v>
      </c>
      <c r="H612" s="8">
        <v>0</v>
      </c>
      <c r="I612" s="8">
        <v>343</v>
      </c>
      <c r="J612" s="8">
        <v>0</v>
      </c>
      <c r="K612" t="s">
        <v>4746</v>
      </c>
      <c r="L612" s="1">
        <v>45426</v>
      </c>
      <c r="M612">
        <v>5</v>
      </c>
      <c r="N612">
        <v>2024</v>
      </c>
    </row>
    <row r="613" spans="1:14" x14ac:dyDescent="0.25">
      <c r="A613" t="s">
        <v>5936</v>
      </c>
      <c r="B613" t="s">
        <v>2722</v>
      </c>
      <c r="C613" t="s">
        <v>481</v>
      </c>
      <c r="D613" t="s">
        <v>374</v>
      </c>
      <c r="E613" t="s">
        <v>375</v>
      </c>
      <c r="F613" t="s">
        <v>1603</v>
      </c>
      <c r="G613" s="9">
        <v>1</v>
      </c>
      <c r="H613" s="8">
        <v>46.55</v>
      </c>
      <c r="I613" s="8">
        <v>0</v>
      </c>
      <c r="J613" s="8">
        <v>46.55</v>
      </c>
      <c r="K613" t="s">
        <v>4746</v>
      </c>
      <c r="L613" s="1">
        <v>45426</v>
      </c>
      <c r="M613">
        <v>5</v>
      </c>
      <c r="N613">
        <v>2024</v>
      </c>
    </row>
    <row r="614" spans="1:14" x14ac:dyDescent="0.25">
      <c r="A614" t="s">
        <v>5936</v>
      </c>
      <c r="B614" t="s">
        <v>2722</v>
      </c>
      <c r="C614" t="s">
        <v>452</v>
      </c>
      <c r="D614" t="s">
        <v>376</v>
      </c>
      <c r="E614" t="s">
        <v>377</v>
      </c>
      <c r="F614" t="s">
        <v>202</v>
      </c>
      <c r="G614" s="9">
        <v>1</v>
      </c>
      <c r="H614" s="8">
        <v>34.36</v>
      </c>
      <c r="I614" s="8">
        <v>0</v>
      </c>
      <c r="J614" s="8">
        <v>34.36</v>
      </c>
      <c r="K614" t="s">
        <v>4746</v>
      </c>
      <c r="L614" s="1">
        <v>45426</v>
      </c>
      <c r="M614">
        <v>5</v>
      </c>
      <c r="N614">
        <v>2024</v>
      </c>
    </row>
    <row r="615" spans="1:14" x14ac:dyDescent="0.25">
      <c r="A615" t="s">
        <v>5936</v>
      </c>
      <c r="B615" t="s">
        <v>2722</v>
      </c>
      <c r="C615" t="s">
        <v>500</v>
      </c>
      <c r="D615" t="s">
        <v>372</v>
      </c>
      <c r="E615" t="s">
        <v>373</v>
      </c>
      <c r="F615" t="s">
        <v>202</v>
      </c>
      <c r="G615" s="9">
        <v>1</v>
      </c>
      <c r="H615" s="8">
        <v>51.18</v>
      </c>
      <c r="I615" s="8">
        <v>0</v>
      </c>
      <c r="J615" s="8">
        <v>51.18</v>
      </c>
      <c r="K615" t="s">
        <v>4746</v>
      </c>
      <c r="L615" s="1">
        <v>45426</v>
      </c>
      <c r="M615">
        <v>5</v>
      </c>
      <c r="N615">
        <v>2024</v>
      </c>
    </row>
    <row r="616" spans="1:14" x14ac:dyDescent="0.25">
      <c r="A616" t="s">
        <v>5936</v>
      </c>
      <c r="B616" t="s">
        <v>2722</v>
      </c>
      <c r="C616" t="s">
        <v>482</v>
      </c>
      <c r="D616" t="s">
        <v>359</v>
      </c>
      <c r="E616" t="s">
        <v>5940</v>
      </c>
      <c r="F616" t="s">
        <v>202</v>
      </c>
      <c r="G616" s="9">
        <v>1</v>
      </c>
      <c r="H616" s="8">
        <v>39.32</v>
      </c>
      <c r="I616" s="8">
        <v>129</v>
      </c>
      <c r="J616" s="8">
        <v>39.32</v>
      </c>
      <c r="K616" t="s">
        <v>4746</v>
      </c>
      <c r="L616" s="1">
        <v>45426</v>
      </c>
      <c r="M616">
        <v>5</v>
      </c>
      <c r="N616">
        <v>2024</v>
      </c>
    </row>
    <row r="617" spans="1:14" x14ac:dyDescent="0.25">
      <c r="A617" t="s">
        <v>5936</v>
      </c>
      <c r="B617" t="s">
        <v>2722</v>
      </c>
      <c r="C617" t="s">
        <v>484</v>
      </c>
      <c r="D617" t="s">
        <v>346</v>
      </c>
      <c r="E617" t="s">
        <v>5941</v>
      </c>
      <c r="F617" t="s">
        <v>202</v>
      </c>
      <c r="G617" s="9">
        <v>1</v>
      </c>
      <c r="H617" s="8">
        <v>30.83</v>
      </c>
      <c r="I617" s="8">
        <v>82</v>
      </c>
      <c r="J617" s="8">
        <v>30.83</v>
      </c>
      <c r="K617" t="s">
        <v>4746</v>
      </c>
      <c r="L617" s="1">
        <v>45426</v>
      </c>
      <c r="M617">
        <v>5</v>
      </c>
      <c r="N617">
        <v>2024</v>
      </c>
    </row>
    <row r="618" spans="1:14" x14ac:dyDescent="0.25">
      <c r="A618" t="s">
        <v>5936</v>
      </c>
      <c r="B618" t="s">
        <v>2722</v>
      </c>
      <c r="C618" t="s">
        <v>434</v>
      </c>
      <c r="D618" t="s">
        <v>226</v>
      </c>
      <c r="E618" t="s">
        <v>5942</v>
      </c>
      <c r="F618" t="s">
        <v>202</v>
      </c>
      <c r="G618" s="9">
        <v>1</v>
      </c>
      <c r="H618" s="8">
        <v>16.600000000000001</v>
      </c>
      <c r="I618" s="8">
        <v>55</v>
      </c>
      <c r="J618" s="8">
        <v>16.600000000000001</v>
      </c>
      <c r="K618" t="s">
        <v>4746</v>
      </c>
      <c r="L618" s="1">
        <v>45426</v>
      </c>
      <c r="M618">
        <v>5</v>
      </c>
      <c r="N618">
        <v>2024</v>
      </c>
    </row>
    <row r="619" spans="1:14" x14ac:dyDescent="0.25">
      <c r="A619" t="s">
        <v>5936</v>
      </c>
      <c r="B619" t="s">
        <v>2722</v>
      </c>
      <c r="C619" t="s">
        <v>2736</v>
      </c>
      <c r="D619" t="s">
        <v>202</v>
      </c>
      <c r="E619" t="s">
        <v>2723</v>
      </c>
      <c r="F619" t="s">
        <v>202</v>
      </c>
      <c r="G619" s="9">
        <v>1</v>
      </c>
      <c r="H619" s="8">
        <v>0</v>
      </c>
      <c r="I619" s="8">
        <v>150</v>
      </c>
      <c r="J619" s="8">
        <v>0</v>
      </c>
      <c r="K619" t="s">
        <v>4746</v>
      </c>
      <c r="L619" s="1">
        <v>45426</v>
      </c>
      <c r="M619">
        <v>5</v>
      </c>
      <c r="N619">
        <v>2024</v>
      </c>
    </row>
    <row r="620" spans="1:14" x14ac:dyDescent="0.25">
      <c r="A620" t="s">
        <v>5943</v>
      </c>
      <c r="B620" t="s">
        <v>2934</v>
      </c>
      <c r="C620" t="s">
        <v>520</v>
      </c>
      <c r="D620" t="s">
        <v>209</v>
      </c>
      <c r="E620" t="s">
        <v>2852</v>
      </c>
      <c r="F620" t="s">
        <v>202</v>
      </c>
      <c r="G620" s="9">
        <v>1</v>
      </c>
      <c r="H620" s="8">
        <v>56.103700000000003</v>
      </c>
      <c r="I620" s="8">
        <v>41.67</v>
      </c>
      <c r="J620" s="8">
        <v>56.1</v>
      </c>
      <c r="K620" t="s">
        <v>109</v>
      </c>
      <c r="L620" s="1">
        <v>45426</v>
      </c>
      <c r="M620">
        <v>5</v>
      </c>
      <c r="N620">
        <v>2024</v>
      </c>
    </row>
    <row r="621" spans="1:14" x14ac:dyDescent="0.25">
      <c r="A621" t="s">
        <v>5943</v>
      </c>
      <c r="B621" t="s">
        <v>2934</v>
      </c>
      <c r="C621" t="s">
        <v>2724</v>
      </c>
      <c r="D621" t="s">
        <v>202</v>
      </c>
      <c r="E621" t="s">
        <v>2723</v>
      </c>
      <c r="F621" t="s">
        <v>202</v>
      </c>
      <c r="G621" s="9">
        <v>1</v>
      </c>
      <c r="H621" s="8">
        <v>0</v>
      </c>
      <c r="I621" s="8">
        <v>8.33</v>
      </c>
      <c r="J621" s="8">
        <v>0</v>
      </c>
      <c r="K621" t="s">
        <v>109</v>
      </c>
      <c r="L621" s="1">
        <v>45426</v>
      </c>
      <c r="M621">
        <v>5</v>
      </c>
      <c r="N621">
        <v>2024</v>
      </c>
    </row>
    <row r="622" spans="1:14" x14ac:dyDescent="0.25">
      <c r="A622" t="s">
        <v>5944</v>
      </c>
      <c r="B622" t="s">
        <v>2722</v>
      </c>
      <c r="C622" t="s">
        <v>492</v>
      </c>
      <c r="D622" t="s">
        <v>350</v>
      </c>
      <c r="E622" t="s">
        <v>5945</v>
      </c>
      <c r="F622" t="s">
        <v>202</v>
      </c>
      <c r="G622" s="9">
        <v>2</v>
      </c>
      <c r="H622" s="8">
        <v>0.73</v>
      </c>
      <c r="I622" s="8">
        <v>10</v>
      </c>
      <c r="J622" s="8">
        <v>1.46</v>
      </c>
      <c r="K622" t="s">
        <v>4746</v>
      </c>
      <c r="L622" s="1">
        <v>45426</v>
      </c>
      <c r="M622">
        <v>5</v>
      </c>
      <c r="N622">
        <v>2024</v>
      </c>
    </row>
    <row r="623" spans="1:14" x14ac:dyDescent="0.25">
      <c r="A623" t="s">
        <v>5944</v>
      </c>
      <c r="B623" t="s">
        <v>2722</v>
      </c>
      <c r="C623" t="s">
        <v>485</v>
      </c>
      <c r="D623" t="s">
        <v>308</v>
      </c>
      <c r="E623" t="s">
        <v>5946</v>
      </c>
      <c r="F623" t="s">
        <v>202</v>
      </c>
      <c r="G623" s="9">
        <v>1</v>
      </c>
      <c r="H623" s="8">
        <v>4.3499999999999996</v>
      </c>
      <c r="I623" s="8">
        <v>18</v>
      </c>
      <c r="J623" s="8">
        <v>4.3499999999999996</v>
      </c>
      <c r="K623" t="s">
        <v>4746</v>
      </c>
      <c r="L623" s="1">
        <v>45426</v>
      </c>
      <c r="M623">
        <v>5</v>
      </c>
      <c r="N623">
        <v>2024</v>
      </c>
    </row>
    <row r="624" spans="1:14" x14ac:dyDescent="0.25">
      <c r="A624" t="s">
        <v>5944</v>
      </c>
      <c r="B624" t="s">
        <v>2722</v>
      </c>
      <c r="C624" t="s">
        <v>468</v>
      </c>
      <c r="D624" t="s">
        <v>306</v>
      </c>
      <c r="E624" t="s">
        <v>5947</v>
      </c>
      <c r="F624" t="s">
        <v>202</v>
      </c>
      <c r="G624" s="9">
        <v>2</v>
      </c>
      <c r="H624" s="8">
        <v>0.64</v>
      </c>
      <c r="I624" s="8">
        <v>18</v>
      </c>
      <c r="J624" s="8">
        <v>1.28</v>
      </c>
      <c r="K624" t="s">
        <v>4746</v>
      </c>
      <c r="L624" s="1">
        <v>45426</v>
      </c>
      <c r="M624">
        <v>5</v>
      </c>
      <c r="N624">
        <v>2024</v>
      </c>
    </row>
    <row r="625" spans="1:14" x14ac:dyDescent="0.25">
      <c r="A625" t="s">
        <v>5944</v>
      </c>
      <c r="B625" t="s">
        <v>2722</v>
      </c>
      <c r="C625" t="s">
        <v>552</v>
      </c>
      <c r="D625" t="s">
        <v>356</v>
      </c>
      <c r="E625" t="s">
        <v>5948</v>
      </c>
      <c r="F625" t="s">
        <v>202</v>
      </c>
      <c r="G625" s="9">
        <v>2</v>
      </c>
      <c r="H625" s="8">
        <v>2.4</v>
      </c>
      <c r="I625" s="8">
        <v>15</v>
      </c>
      <c r="J625" s="8">
        <v>4.8</v>
      </c>
      <c r="K625" t="s">
        <v>4746</v>
      </c>
      <c r="L625" s="1">
        <v>45426</v>
      </c>
      <c r="M625">
        <v>5</v>
      </c>
      <c r="N625">
        <v>2024</v>
      </c>
    </row>
    <row r="626" spans="1:14" x14ac:dyDescent="0.25">
      <c r="A626" t="s">
        <v>5944</v>
      </c>
      <c r="B626" t="s">
        <v>2722</v>
      </c>
      <c r="C626" t="s">
        <v>2912</v>
      </c>
      <c r="D626" t="s">
        <v>1966</v>
      </c>
      <c r="E626" t="s">
        <v>5949</v>
      </c>
      <c r="F626" t="s">
        <v>202</v>
      </c>
      <c r="G626" s="9">
        <v>4</v>
      </c>
      <c r="H626" s="8">
        <v>0</v>
      </c>
      <c r="I626" s="8">
        <v>17</v>
      </c>
      <c r="J626" s="8">
        <v>0</v>
      </c>
      <c r="K626" t="s">
        <v>4746</v>
      </c>
      <c r="L626" s="1">
        <v>45426</v>
      </c>
      <c r="M626">
        <v>5</v>
      </c>
      <c r="N626">
        <v>2024</v>
      </c>
    </row>
    <row r="627" spans="1:14" x14ac:dyDescent="0.25">
      <c r="A627" t="s">
        <v>5944</v>
      </c>
      <c r="B627" t="s">
        <v>2722</v>
      </c>
      <c r="C627" t="s">
        <v>490</v>
      </c>
      <c r="D627" t="s">
        <v>141</v>
      </c>
      <c r="E627" t="s">
        <v>142</v>
      </c>
      <c r="F627" t="s">
        <v>202</v>
      </c>
      <c r="G627" s="9">
        <v>4</v>
      </c>
      <c r="H627" s="8">
        <v>1.96</v>
      </c>
      <c r="I627" s="8">
        <v>0</v>
      </c>
      <c r="J627" s="8">
        <v>7.84</v>
      </c>
      <c r="K627" t="s">
        <v>4746</v>
      </c>
      <c r="L627" s="1">
        <v>45426</v>
      </c>
      <c r="M627">
        <v>5</v>
      </c>
      <c r="N627">
        <v>2024</v>
      </c>
    </row>
    <row r="628" spans="1:14" x14ac:dyDescent="0.25">
      <c r="A628" t="s">
        <v>5944</v>
      </c>
      <c r="B628" t="s">
        <v>2722</v>
      </c>
      <c r="C628" t="s">
        <v>2797</v>
      </c>
      <c r="D628" t="s">
        <v>1923</v>
      </c>
      <c r="E628" t="s">
        <v>5950</v>
      </c>
      <c r="F628" t="s">
        <v>202</v>
      </c>
      <c r="G628" s="9">
        <v>1</v>
      </c>
      <c r="H628" s="8">
        <v>0</v>
      </c>
      <c r="I628" s="8">
        <v>406</v>
      </c>
      <c r="J628" s="8">
        <v>0</v>
      </c>
      <c r="K628" t="s">
        <v>4746</v>
      </c>
      <c r="L628" s="1">
        <v>45426</v>
      </c>
      <c r="M628">
        <v>5</v>
      </c>
      <c r="N628">
        <v>2024</v>
      </c>
    </row>
    <row r="629" spans="1:14" x14ac:dyDescent="0.25">
      <c r="A629" t="s">
        <v>5944</v>
      </c>
      <c r="B629" t="s">
        <v>2722</v>
      </c>
      <c r="C629" t="s">
        <v>511</v>
      </c>
      <c r="D629" t="s">
        <v>310</v>
      </c>
      <c r="E629" t="s">
        <v>311</v>
      </c>
      <c r="F629" t="s">
        <v>202</v>
      </c>
      <c r="G629" s="9">
        <v>1</v>
      </c>
      <c r="H629" s="8">
        <v>77.900000000000006</v>
      </c>
      <c r="I629" s="8">
        <v>0</v>
      </c>
      <c r="J629" s="8">
        <v>77.900000000000006</v>
      </c>
      <c r="K629" t="s">
        <v>4746</v>
      </c>
      <c r="L629" s="1">
        <v>45426</v>
      </c>
      <c r="M629">
        <v>5</v>
      </c>
      <c r="N629">
        <v>2024</v>
      </c>
    </row>
    <row r="630" spans="1:14" x14ac:dyDescent="0.25">
      <c r="A630" t="s">
        <v>5944</v>
      </c>
      <c r="B630" t="s">
        <v>2722</v>
      </c>
      <c r="C630" t="s">
        <v>452</v>
      </c>
      <c r="D630" t="s">
        <v>376</v>
      </c>
      <c r="E630" t="s">
        <v>377</v>
      </c>
      <c r="F630" t="s">
        <v>202</v>
      </c>
      <c r="G630" s="9">
        <v>1</v>
      </c>
      <c r="H630" s="8">
        <v>34.36</v>
      </c>
      <c r="I630" s="8">
        <v>0</v>
      </c>
      <c r="J630" s="8">
        <v>34.36</v>
      </c>
      <c r="K630" t="s">
        <v>4746</v>
      </c>
      <c r="L630" s="1">
        <v>45426</v>
      </c>
      <c r="M630">
        <v>5</v>
      </c>
      <c r="N630">
        <v>2024</v>
      </c>
    </row>
    <row r="631" spans="1:14" x14ac:dyDescent="0.25">
      <c r="A631" t="s">
        <v>5944</v>
      </c>
      <c r="B631" t="s">
        <v>2722</v>
      </c>
      <c r="C631" t="s">
        <v>500</v>
      </c>
      <c r="D631" t="s">
        <v>372</v>
      </c>
      <c r="E631" t="s">
        <v>373</v>
      </c>
      <c r="F631" t="s">
        <v>202</v>
      </c>
      <c r="G631" s="9">
        <v>1</v>
      </c>
      <c r="H631" s="8">
        <v>51.18</v>
      </c>
      <c r="I631" s="8">
        <v>0</v>
      </c>
      <c r="J631" s="8">
        <v>51.18</v>
      </c>
      <c r="K631" t="s">
        <v>4746</v>
      </c>
      <c r="L631" s="1">
        <v>45426</v>
      </c>
      <c r="M631">
        <v>5</v>
      </c>
      <c r="N631">
        <v>2024</v>
      </c>
    </row>
    <row r="632" spans="1:14" x14ac:dyDescent="0.25">
      <c r="A632" t="s">
        <v>5944</v>
      </c>
      <c r="B632" t="s">
        <v>2722</v>
      </c>
      <c r="C632" t="s">
        <v>2787</v>
      </c>
      <c r="D632" t="s">
        <v>1518</v>
      </c>
      <c r="E632" t="s">
        <v>5951</v>
      </c>
      <c r="F632" t="s">
        <v>202</v>
      </c>
      <c r="G632" s="9">
        <v>1</v>
      </c>
      <c r="H632" s="8">
        <v>42</v>
      </c>
      <c r="I632" s="8">
        <v>155</v>
      </c>
      <c r="J632" s="8">
        <v>42</v>
      </c>
      <c r="K632" t="s">
        <v>4746</v>
      </c>
      <c r="L632" s="1">
        <v>45426</v>
      </c>
      <c r="M632">
        <v>5</v>
      </c>
      <c r="N632">
        <v>2024</v>
      </c>
    </row>
    <row r="633" spans="1:14" x14ac:dyDescent="0.25">
      <c r="A633" t="s">
        <v>5944</v>
      </c>
      <c r="B633" t="s">
        <v>2722</v>
      </c>
      <c r="C633" t="s">
        <v>511</v>
      </c>
      <c r="D633" t="s">
        <v>310</v>
      </c>
      <c r="E633" t="s">
        <v>5263</v>
      </c>
      <c r="F633" t="s">
        <v>202</v>
      </c>
      <c r="G633" s="9">
        <v>1</v>
      </c>
      <c r="H633" s="8">
        <v>77.900000000000006</v>
      </c>
      <c r="I633" s="8">
        <v>184</v>
      </c>
      <c r="J633" s="8">
        <v>77.900000000000006</v>
      </c>
      <c r="K633" t="s">
        <v>4746</v>
      </c>
      <c r="L633" s="1">
        <v>45426</v>
      </c>
      <c r="M633">
        <v>5</v>
      </c>
      <c r="N633">
        <v>2024</v>
      </c>
    </row>
    <row r="634" spans="1:14" x14ac:dyDescent="0.25">
      <c r="A634" t="s">
        <v>5944</v>
      </c>
      <c r="B634" t="s">
        <v>2722</v>
      </c>
      <c r="C634" t="s">
        <v>2736</v>
      </c>
      <c r="D634" t="s">
        <v>202</v>
      </c>
      <c r="E634" t="s">
        <v>2723</v>
      </c>
      <c r="F634" t="s">
        <v>202</v>
      </c>
      <c r="G634" s="9">
        <v>1</v>
      </c>
      <c r="H634" s="8">
        <v>0</v>
      </c>
      <c r="I634" s="8">
        <v>90</v>
      </c>
      <c r="J634" s="8">
        <v>0</v>
      </c>
      <c r="K634" t="s">
        <v>4746</v>
      </c>
      <c r="L634" s="1">
        <v>45426</v>
      </c>
      <c r="M634">
        <v>5</v>
      </c>
      <c r="N634">
        <v>2024</v>
      </c>
    </row>
    <row r="635" spans="1:14" x14ac:dyDescent="0.25">
      <c r="A635" t="s">
        <v>5952</v>
      </c>
      <c r="B635" t="s">
        <v>2934</v>
      </c>
      <c r="C635" t="s">
        <v>2850</v>
      </c>
      <c r="D635" t="s">
        <v>2043</v>
      </c>
      <c r="E635" t="s">
        <v>5953</v>
      </c>
      <c r="F635" t="s">
        <v>202</v>
      </c>
      <c r="G635" s="9">
        <v>1</v>
      </c>
      <c r="H635" s="8">
        <v>0</v>
      </c>
      <c r="I635" s="8">
        <v>470.12</v>
      </c>
      <c r="J635" s="8">
        <v>0</v>
      </c>
      <c r="K635" t="s">
        <v>106</v>
      </c>
      <c r="L635" s="1">
        <v>45426</v>
      </c>
      <c r="M635">
        <v>5</v>
      </c>
      <c r="N635">
        <v>2024</v>
      </c>
    </row>
    <row r="636" spans="1:14" x14ac:dyDescent="0.25">
      <c r="A636" t="s">
        <v>5952</v>
      </c>
      <c r="B636" t="s">
        <v>2934</v>
      </c>
      <c r="C636" t="s">
        <v>453</v>
      </c>
      <c r="D636" t="s">
        <v>392</v>
      </c>
      <c r="E636" t="s">
        <v>2810</v>
      </c>
      <c r="F636" t="s">
        <v>1206</v>
      </c>
      <c r="G636" s="9">
        <v>1</v>
      </c>
      <c r="H636" s="8">
        <v>74</v>
      </c>
      <c r="I636" s="8">
        <v>0</v>
      </c>
      <c r="J636" s="8">
        <v>74</v>
      </c>
      <c r="K636" t="s">
        <v>106</v>
      </c>
      <c r="L636" s="1">
        <v>45426</v>
      </c>
      <c r="M636">
        <v>5</v>
      </c>
      <c r="N636">
        <v>2024</v>
      </c>
    </row>
    <row r="637" spans="1:14" x14ac:dyDescent="0.25">
      <c r="A637" t="s">
        <v>5952</v>
      </c>
      <c r="B637" t="s">
        <v>2934</v>
      </c>
      <c r="C637" t="s">
        <v>454</v>
      </c>
      <c r="D637" t="s">
        <v>394</v>
      </c>
      <c r="E637" t="s">
        <v>2811</v>
      </c>
      <c r="F637" t="s">
        <v>1206</v>
      </c>
      <c r="G637" s="9">
        <v>1</v>
      </c>
      <c r="H637" s="8">
        <v>40.67</v>
      </c>
      <c r="I637" s="8">
        <v>0</v>
      </c>
      <c r="J637" s="8">
        <v>40.67</v>
      </c>
      <c r="K637" t="s">
        <v>106</v>
      </c>
      <c r="L637" s="1">
        <v>45426</v>
      </c>
      <c r="M637">
        <v>5</v>
      </c>
      <c r="N637">
        <v>2024</v>
      </c>
    </row>
    <row r="638" spans="1:14" x14ac:dyDescent="0.25">
      <c r="A638" t="s">
        <v>5952</v>
      </c>
      <c r="B638" t="s">
        <v>2934</v>
      </c>
      <c r="C638" t="s">
        <v>455</v>
      </c>
      <c r="D638" t="s">
        <v>396</v>
      </c>
      <c r="E638" t="s">
        <v>2812</v>
      </c>
      <c r="F638" t="s">
        <v>1206</v>
      </c>
      <c r="G638" s="9">
        <v>1</v>
      </c>
      <c r="H638" s="8">
        <v>53.77</v>
      </c>
      <c r="I638" s="8">
        <v>0</v>
      </c>
      <c r="J638" s="8">
        <v>53.77</v>
      </c>
      <c r="K638" t="s">
        <v>106</v>
      </c>
      <c r="L638" s="1">
        <v>45426</v>
      </c>
      <c r="M638">
        <v>5</v>
      </c>
      <c r="N638">
        <v>2024</v>
      </c>
    </row>
    <row r="639" spans="1:14" x14ac:dyDescent="0.25">
      <c r="A639" t="s">
        <v>5952</v>
      </c>
      <c r="B639" t="s">
        <v>2934</v>
      </c>
      <c r="C639" t="s">
        <v>521</v>
      </c>
      <c r="D639" t="s">
        <v>340</v>
      </c>
      <c r="E639" t="s">
        <v>341</v>
      </c>
      <c r="F639" t="s">
        <v>202</v>
      </c>
      <c r="G639" s="9">
        <v>1</v>
      </c>
      <c r="H639" s="8">
        <v>25.5</v>
      </c>
      <c r="I639" s="8">
        <v>0</v>
      </c>
      <c r="J639" s="8">
        <v>25.5</v>
      </c>
      <c r="K639" t="s">
        <v>106</v>
      </c>
      <c r="L639" s="1">
        <v>45426</v>
      </c>
      <c r="M639">
        <v>5</v>
      </c>
      <c r="N639">
        <v>2024</v>
      </c>
    </row>
    <row r="640" spans="1:14" x14ac:dyDescent="0.25">
      <c r="A640" t="s">
        <v>5952</v>
      </c>
      <c r="B640" t="s">
        <v>2934</v>
      </c>
      <c r="C640" t="s">
        <v>523</v>
      </c>
      <c r="D640" t="s">
        <v>338</v>
      </c>
      <c r="E640" t="s">
        <v>339</v>
      </c>
      <c r="F640" t="s">
        <v>202</v>
      </c>
      <c r="G640" s="9">
        <v>1</v>
      </c>
      <c r="H640" s="8">
        <v>8.5</v>
      </c>
      <c r="I640" s="8">
        <v>0</v>
      </c>
      <c r="J640" s="8">
        <v>8.5</v>
      </c>
      <c r="K640" t="s">
        <v>106</v>
      </c>
      <c r="L640" s="1">
        <v>45426</v>
      </c>
      <c r="M640">
        <v>5</v>
      </c>
      <c r="N640">
        <v>2024</v>
      </c>
    </row>
    <row r="641" spans="1:14" x14ac:dyDescent="0.25">
      <c r="A641" t="s">
        <v>5952</v>
      </c>
      <c r="B641" t="s">
        <v>2934</v>
      </c>
      <c r="C641" t="s">
        <v>2736</v>
      </c>
      <c r="D641" t="s">
        <v>202</v>
      </c>
      <c r="E641" t="s">
        <v>5954</v>
      </c>
      <c r="F641" t="s">
        <v>202</v>
      </c>
      <c r="G641" s="9">
        <v>1</v>
      </c>
      <c r="H641" s="8">
        <v>0</v>
      </c>
      <c r="I641" s="8">
        <v>0</v>
      </c>
      <c r="J641" s="8">
        <v>0</v>
      </c>
      <c r="K641" t="s">
        <v>106</v>
      </c>
      <c r="L641" s="1">
        <v>45426</v>
      </c>
      <c r="M641">
        <v>5</v>
      </c>
      <c r="N641">
        <v>2024</v>
      </c>
    </row>
    <row r="642" spans="1:14" x14ac:dyDescent="0.25">
      <c r="A642" t="s">
        <v>5952</v>
      </c>
      <c r="B642" t="s">
        <v>2934</v>
      </c>
      <c r="C642" t="s">
        <v>2724</v>
      </c>
      <c r="D642" t="s">
        <v>202</v>
      </c>
      <c r="E642" t="s">
        <v>2760</v>
      </c>
      <c r="F642" t="s">
        <v>202</v>
      </c>
      <c r="G642" s="9">
        <v>1</v>
      </c>
      <c r="H642" s="8">
        <v>0</v>
      </c>
      <c r="I642" s="8">
        <v>44.51</v>
      </c>
      <c r="J642" s="8">
        <v>0</v>
      </c>
      <c r="K642" t="s">
        <v>106</v>
      </c>
      <c r="L642" s="1">
        <v>45426</v>
      </c>
      <c r="M642">
        <v>5</v>
      </c>
      <c r="N642">
        <v>2024</v>
      </c>
    </row>
    <row r="643" spans="1:14" x14ac:dyDescent="0.25">
      <c r="A643" t="s">
        <v>5955</v>
      </c>
      <c r="B643" t="s">
        <v>2722</v>
      </c>
      <c r="C643" t="s">
        <v>563</v>
      </c>
      <c r="D643" t="s">
        <v>242</v>
      </c>
      <c r="E643" t="s">
        <v>5956</v>
      </c>
      <c r="F643" t="s">
        <v>202</v>
      </c>
      <c r="G643" s="9">
        <v>1</v>
      </c>
      <c r="H643" s="8">
        <v>10</v>
      </c>
      <c r="I643" s="8">
        <v>55</v>
      </c>
      <c r="J643" s="8">
        <v>10</v>
      </c>
      <c r="K643" t="s">
        <v>4746</v>
      </c>
      <c r="L643" s="1">
        <v>45426</v>
      </c>
      <c r="M643">
        <v>5</v>
      </c>
      <c r="N643">
        <v>2024</v>
      </c>
    </row>
    <row r="644" spans="1:14" x14ac:dyDescent="0.25">
      <c r="A644" t="s">
        <v>5955</v>
      </c>
      <c r="B644" t="s">
        <v>2722</v>
      </c>
      <c r="C644" t="s">
        <v>2736</v>
      </c>
      <c r="D644" t="s">
        <v>202</v>
      </c>
      <c r="E644" t="s">
        <v>2723</v>
      </c>
      <c r="F644" t="s">
        <v>202</v>
      </c>
      <c r="G644" s="9">
        <v>1</v>
      </c>
      <c r="H644" s="8">
        <v>0</v>
      </c>
      <c r="I644" s="8">
        <v>0</v>
      </c>
      <c r="J644" s="8">
        <v>0</v>
      </c>
      <c r="K644" t="s">
        <v>4746</v>
      </c>
      <c r="L644" s="1">
        <v>45426</v>
      </c>
      <c r="M644">
        <v>5</v>
      </c>
      <c r="N644">
        <v>2024</v>
      </c>
    </row>
    <row r="645" spans="1:14" x14ac:dyDescent="0.25">
      <c r="A645" t="s">
        <v>5957</v>
      </c>
      <c r="B645" t="s">
        <v>2934</v>
      </c>
      <c r="C645" t="s">
        <v>525</v>
      </c>
      <c r="D645" t="s">
        <v>334</v>
      </c>
      <c r="E645" t="s">
        <v>5958</v>
      </c>
      <c r="F645" t="s">
        <v>202</v>
      </c>
      <c r="G645" s="9">
        <v>1</v>
      </c>
      <c r="H645" s="8">
        <v>18.5</v>
      </c>
      <c r="I645" s="8">
        <v>67.430000000000007</v>
      </c>
      <c r="J645" s="8">
        <v>18.5</v>
      </c>
      <c r="K645" t="s">
        <v>106</v>
      </c>
      <c r="L645" s="1">
        <v>45426</v>
      </c>
      <c r="M645">
        <v>5</v>
      </c>
      <c r="N645">
        <v>2024</v>
      </c>
    </row>
    <row r="646" spans="1:14" x14ac:dyDescent="0.25">
      <c r="A646" t="s">
        <v>5957</v>
      </c>
      <c r="B646" t="s">
        <v>2934</v>
      </c>
      <c r="C646" t="s">
        <v>2736</v>
      </c>
      <c r="D646" t="s">
        <v>202</v>
      </c>
      <c r="E646" t="s">
        <v>5959</v>
      </c>
      <c r="F646" t="s">
        <v>202</v>
      </c>
      <c r="G646" s="9">
        <v>1</v>
      </c>
      <c r="H646" s="8">
        <v>0</v>
      </c>
      <c r="I646" s="8">
        <v>21.46</v>
      </c>
      <c r="J646" s="8">
        <v>0</v>
      </c>
      <c r="K646" t="s">
        <v>106</v>
      </c>
      <c r="L646" s="1">
        <v>45426</v>
      </c>
      <c r="M646">
        <v>5</v>
      </c>
      <c r="N646">
        <v>2024</v>
      </c>
    </row>
    <row r="647" spans="1:14" x14ac:dyDescent="0.25">
      <c r="A647" t="s">
        <v>5960</v>
      </c>
      <c r="B647" t="s">
        <v>2934</v>
      </c>
      <c r="C647" t="s">
        <v>2763</v>
      </c>
      <c r="D647" t="s">
        <v>1907</v>
      </c>
      <c r="E647" t="s">
        <v>5961</v>
      </c>
      <c r="F647" t="s">
        <v>202</v>
      </c>
      <c r="G647" s="9">
        <v>1</v>
      </c>
      <c r="H647" s="8">
        <v>0</v>
      </c>
      <c r="I647" s="8">
        <v>544.63</v>
      </c>
      <c r="J647" s="8">
        <v>0</v>
      </c>
      <c r="K647" t="s">
        <v>106</v>
      </c>
      <c r="L647" s="1">
        <v>45425</v>
      </c>
      <c r="M647">
        <v>5</v>
      </c>
      <c r="N647">
        <v>2024</v>
      </c>
    </row>
    <row r="648" spans="1:14" x14ac:dyDescent="0.25">
      <c r="A648" t="s">
        <v>5960</v>
      </c>
      <c r="B648" t="s">
        <v>2934</v>
      </c>
      <c r="C648" t="s">
        <v>3756</v>
      </c>
      <c r="D648" t="s">
        <v>3757</v>
      </c>
      <c r="E648" t="s">
        <v>287</v>
      </c>
      <c r="F648" t="s">
        <v>202</v>
      </c>
      <c r="G648" s="9">
        <v>1</v>
      </c>
      <c r="H648" s="8">
        <v>233.7654</v>
      </c>
      <c r="I648" s="8">
        <v>0</v>
      </c>
      <c r="J648" s="8">
        <v>233.77</v>
      </c>
      <c r="K648" t="s">
        <v>106</v>
      </c>
      <c r="L648" s="1">
        <v>45425</v>
      </c>
      <c r="M648">
        <v>5</v>
      </c>
      <c r="N648">
        <v>2024</v>
      </c>
    </row>
    <row r="649" spans="1:14" x14ac:dyDescent="0.25">
      <c r="A649" t="s">
        <v>5960</v>
      </c>
      <c r="B649" t="s">
        <v>2934</v>
      </c>
      <c r="C649" t="s">
        <v>3758</v>
      </c>
      <c r="D649" t="s">
        <v>3759</v>
      </c>
      <c r="E649" t="s">
        <v>289</v>
      </c>
      <c r="F649" t="s">
        <v>202</v>
      </c>
      <c r="G649" s="9">
        <v>1</v>
      </c>
      <c r="H649" s="8">
        <v>133.24629999999999</v>
      </c>
      <c r="I649" s="8">
        <v>0</v>
      </c>
      <c r="J649" s="8">
        <v>133.25</v>
      </c>
      <c r="K649" t="s">
        <v>106</v>
      </c>
      <c r="L649" s="1">
        <v>45425</v>
      </c>
      <c r="M649">
        <v>5</v>
      </c>
      <c r="N649">
        <v>2024</v>
      </c>
    </row>
    <row r="650" spans="1:14" x14ac:dyDescent="0.25">
      <c r="A650" t="s">
        <v>5960</v>
      </c>
      <c r="B650" t="s">
        <v>2934</v>
      </c>
      <c r="C650" t="s">
        <v>2764</v>
      </c>
      <c r="D650" t="s">
        <v>2010</v>
      </c>
      <c r="E650" t="s">
        <v>5962</v>
      </c>
      <c r="F650" t="s">
        <v>202</v>
      </c>
      <c r="G650" s="9">
        <v>1</v>
      </c>
      <c r="H650" s="8">
        <v>0</v>
      </c>
      <c r="I650" s="8">
        <v>69.42</v>
      </c>
      <c r="J650" s="8">
        <v>0</v>
      </c>
      <c r="K650" t="s">
        <v>106</v>
      </c>
      <c r="L650" s="1">
        <v>45425</v>
      </c>
      <c r="M650">
        <v>5</v>
      </c>
      <c r="N650">
        <v>2024</v>
      </c>
    </row>
    <row r="651" spans="1:14" x14ac:dyDescent="0.25">
      <c r="A651" t="s">
        <v>5960</v>
      </c>
      <c r="B651" t="s">
        <v>2934</v>
      </c>
      <c r="C651" t="s">
        <v>522</v>
      </c>
      <c r="D651" t="s">
        <v>342</v>
      </c>
      <c r="E651" t="s">
        <v>343</v>
      </c>
      <c r="F651" t="s">
        <v>202</v>
      </c>
      <c r="G651" s="9">
        <v>1</v>
      </c>
      <c r="H651" s="8">
        <v>16.363600000000002</v>
      </c>
      <c r="I651" s="8">
        <v>0</v>
      </c>
      <c r="J651" s="8">
        <v>16.36</v>
      </c>
      <c r="K651" t="s">
        <v>106</v>
      </c>
      <c r="L651" s="1">
        <v>45425</v>
      </c>
      <c r="M651">
        <v>5</v>
      </c>
      <c r="N651">
        <v>2024</v>
      </c>
    </row>
    <row r="652" spans="1:14" x14ac:dyDescent="0.25">
      <c r="A652" t="s">
        <v>5960</v>
      </c>
      <c r="B652" t="s">
        <v>2934</v>
      </c>
      <c r="C652" t="s">
        <v>562</v>
      </c>
      <c r="D652" t="s">
        <v>205</v>
      </c>
      <c r="E652" t="s">
        <v>206</v>
      </c>
      <c r="F652" t="s">
        <v>202</v>
      </c>
      <c r="G652" s="9">
        <v>1</v>
      </c>
      <c r="H652" s="8">
        <v>31.947900000000001</v>
      </c>
      <c r="I652" s="8">
        <v>0</v>
      </c>
      <c r="J652" s="8">
        <v>31.95</v>
      </c>
      <c r="K652" t="s">
        <v>106</v>
      </c>
      <c r="L652" s="1">
        <v>45425</v>
      </c>
      <c r="M652">
        <v>5</v>
      </c>
      <c r="N652">
        <v>2024</v>
      </c>
    </row>
    <row r="653" spans="1:14" x14ac:dyDescent="0.25">
      <c r="A653" t="s">
        <v>5960</v>
      </c>
      <c r="B653" t="s">
        <v>2934</v>
      </c>
      <c r="C653" t="s">
        <v>516</v>
      </c>
      <c r="D653" t="s">
        <v>124</v>
      </c>
      <c r="E653" t="s">
        <v>5963</v>
      </c>
      <c r="F653" t="s">
        <v>202</v>
      </c>
      <c r="G653" s="9">
        <v>1</v>
      </c>
      <c r="H653" s="8">
        <v>130.90860000000001</v>
      </c>
      <c r="I653" s="8">
        <v>247.11</v>
      </c>
      <c r="J653" s="8">
        <v>130.91</v>
      </c>
      <c r="K653" t="s">
        <v>106</v>
      </c>
      <c r="L653" s="1">
        <v>45425</v>
      </c>
      <c r="M653">
        <v>5</v>
      </c>
      <c r="N653">
        <v>2024</v>
      </c>
    </row>
    <row r="654" spans="1:14" x14ac:dyDescent="0.25">
      <c r="A654" t="s">
        <v>5960</v>
      </c>
      <c r="B654" t="s">
        <v>2934</v>
      </c>
      <c r="C654" t="s">
        <v>3983</v>
      </c>
      <c r="D654" t="s">
        <v>2235</v>
      </c>
      <c r="E654" t="s">
        <v>5964</v>
      </c>
      <c r="F654" t="s">
        <v>202</v>
      </c>
      <c r="G654" s="9">
        <v>1</v>
      </c>
      <c r="H654" s="8">
        <v>0</v>
      </c>
      <c r="I654" s="8">
        <v>342.15</v>
      </c>
      <c r="J654" s="8">
        <v>0</v>
      </c>
      <c r="K654" t="s">
        <v>106</v>
      </c>
      <c r="L654" s="1">
        <v>45425</v>
      </c>
      <c r="M654">
        <v>5</v>
      </c>
      <c r="N654">
        <v>2024</v>
      </c>
    </row>
    <row r="655" spans="1:14" x14ac:dyDescent="0.25">
      <c r="A655" t="s">
        <v>5960</v>
      </c>
      <c r="B655" t="s">
        <v>2934</v>
      </c>
      <c r="C655" t="s">
        <v>538</v>
      </c>
      <c r="D655" t="s">
        <v>195</v>
      </c>
      <c r="E655" t="s">
        <v>196</v>
      </c>
      <c r="F655" t="s">
        <v>202</v>
      </c>
      <c r="G655" s="9">
        <v>1</v>
      </c>
      <c r="H655" s="8">
        <v>121.55800000000001</v>
      </c>
      <c r="I655" s="8">
        <v>0</v>
      </c>
      <c r="J655" s="8">
        <v>121.56</v>
      </c>
      <c r="K655" t="s">
        <v>106</v>
      </c>
      <c r="L655" s="1">
        <v>45425</v>
      </c>
      <c r="M655">
        <v>5</v>
      </c>
      <c r="N655">
        <v>2024</v>
      </c>
    </row>
    <row r="656" spans="1:14" x14ac:dyDescent="0.25">
      <c r="A656" t="s">
        <v>5960</v>
      </c>
      <c r="B656" t="s">
        <v>2934</v>
      </c>
      <c r="C656" t="s">
        <v>2728</v>
      </c>
      <c r="D656" t="s">
        <v>1441</v>
      </c>
      <c r="E656" t="s">
        <v>1442</v>
      </c>
      <c r="F656" t="s">
        <v>202</v>
      </c>
      <c r="G656" s="9">
        <v>1</v>
      </c>
      <c r="H656" s="8">
        <v>70.129599999999996</v>
      </c>
      <c r="I656" s="8">
        <v>0</v>
      </c>
      <c r="J656" s="8">
        <v>70.13</v>
      </c>
      <c r="K656" t="s">
        <v>106</v>
      </c>
      <c r="L656" s="1">
        <v>45425</v>
      </c>
      <c r="M656">
        <v>5</v>
      </c>
      <c r="N656">
        <v>2024</v>
      </c>
    </row>
    <row r="657" spans="1:14" x14ac:dyDescent="0.25">
      <c r="A657" t="s">
        <v>5960</v>
      </c>
      <c r="B657" t="s">
        <v>2934</v>
      </c>
      <c r="C657" t="s">
        <v>560</v>
      </c>
      <c r="D657" t="s">
        <v>222</v>
      </c>
      <c r="E657" t="s">
        <v>5965</v>
      </c>
      <c r="F657" t="s">
        <v>202</v>
      </c>
      <c r="G657" s="9">
        <v>1</v>
      </c>
      <c r="H657" s="8">
        <v>35.844000000000001</v>
      </c>
      <c r="I657" s="8">
        <v>81.819999999999993</v>
      </c>
      <c r="J657" s="8">
        <v>35.840000000000003</v>
      </c>
      <c r="K657" t="s">
        <v>106</v>
      </c>
      <c r="L657" s="1">
        <v>45425</v>
      </c>
      <c r="M657">
        <v>5</v>
      </c>
      <c r="N657">
        <v>2024</v>
      </c>
    </row>
    <row r="658" spans="1:14" x14ac:dyDescent="0.25">
      <c r="A658" t="s">
        <v>5960</v>
      </c>
      <c r="B658" t="s">
        <v>2934</v>
      </c>
      <c r="C658" t="s">
        <v>520</v>
      </c>
      <c r="D658" t="s">
        <v>209</v>
      </c>
      <c r="E658" t="s">
        <v>5966</v>
      </c>
      <c r="F658" t="s">
        <v>202</v>
      </c>
      <c r="G658" s="9">
        <v>1</v>
      </c>
      <c r="H658" s="8">
        <v>56.103700000000003</v>
      </c>
      <c r="I658" s="8">
        <v>48.76</v>
      </c>
      <c r="J658" s="8">
        <v>56.1</v>
      </c>
      <c r="K658" t="s">
        <v>106</v>
      </c>
      <c r="L658" s="1">
        <v>45425</v>
      </c>
      <c r="M658">
        <v>5</v>
      </c>
      <c r="N658">
        <v>2024</v>
      </c>
    </row>
    <row r="659" spans="1:14" x14ac:dyDescent="0.25">
      <c r="A659" t="s">
        <v>5960</v>
      </c>
      <c r="B659" t="s">
        <v>2934</v>
      </c>
      <c r="C659" t="s">
        <v>2724</v>
      </c>
      <c r="D659" t="s">
        <v>202</v>
      </c>
      <c r="E659" t="s">
        <v>2733</v>
      </c>
      <c r="F659" t="s">
        <v>202</v>
      </c>
      <c r="G659" s="9">
        <v>1</v>
      </c>
      <c r="H659" s="8">
        <v>0</v>
      </c>
      <c r="I659" s="8">
        <v>168.32</v>
      </c>
      <c r="J659" s="8">
        <v>0</v>
      </c>
      <c r="K659" t="s">
        <v>106</v>
      </c>
      <c r="L659" s="1">
        <v>45425</v>
      </c>
      <c r="M659">
        <v>5</v>
      </c>
      <c r="N659">
        <v>2024</v>
      </c>
    </row>
    <row r="660" spans="1:14" x14ac:dyDescent="0.25">
      <c r="A660" t="s">
        <v>5967</v>
      </c>
      <c r="B660" t="s">
        <v>2934</v>
      </c>
      <c r="C660" t="s">
        <v>443</v>
      </c>
      <c r="D660" t="s">
        <v>363</v>
      </c>
      <c r="E660" t="s">
        <v>2904</v>
      </c>
      <c r="F660" t="s">
        <v>202</v>
      </c>
      <c r="G660" s="9">
        <v>1</v>
      </c>
      <c r="H660" s="8">
        <v>9</v>
      </c>
      <c r="I660" s="8">
        <v>28.93</v>
      </c>
      <c r="J660" s="8">
        <v>9</v>
      </c>
      <c r="K660" t="s">
        <v>106</v>
      </c>
      <c r="L660" s="1">
        <v>45425</v>
      </c>
      <c r="M660">
        <v>5</v>
      </c>
      <c r="N660">
        <v>2024</v>
      </c>
    </row>
    <row r="661" spans="1:14" x14ac:dyDescent="0.25">
      <c r="A661" t="s">
        <v>5967</v>
      </c>
      <c r="B661" t="s">
        <v>2934</v>
      </c>
      <c r="C661" t="s">
        <v>2724</v>
      </c>
      <c r="D661" t="s">
        <v>202</v>
      </c>
      <c r="E661" t="s">
        <v>2733</v>
      </c>
      <c r="F661" t="s">
        <v>202</v>
      </c>
      <c r="G661" s="9">
        <v>1</v>
      </c>
      <c r="H661" s="8">
        <v>0</v>
      </c>
      <c r="I661" s="8">
        <v>6.19</v>
      </c>
      <c r="J661" s="8">
        <v>0</v>
      </c>
      <c r="K661" t="s">
        <v>106</v>
      </c>
      <c r="L661" s="1">
        <v>45425</v>
      </c>
      <c r="M661">
        <v>5</v>
      </c>
      <c r="N661">
        <v>2024</v>
      </c>
    </row>
    <row r="662" spans="1:14" x14ac:dyDescent="0.25">
      <c r="A662" t="s">
        <v>5968</v>
      </c>
      <c r="B662" t="s">
        <v>2934</v>
      </c>
      <c r="C662" t="s">
        <v>637</v>
      </c>
      <c r="D662" t="s">
        <v>427</v>
      </c>
      <c r="E662" t="s">
        <v>2745</v>
      </c>
      <c r="F662" t="s">
        <v>202</v>
      </c>
      <c r="G662" s="9">
        <v>1</v>
      </c>
      <c r="H662" s="8">
        <v>161.85</v>
      </c>
      <c r="I662" s="8">
        <v>244.63</v>
      </c>
      <c r="J662" s="8">
        <v>161.85</v>
      </c>
      <c r="K662" t="s">
        <v>106</v>
      </c>
      <c r="L662" s="1">
        <v>45425</v>
      </c>
      <c r="M662">
        <v>5</v>
      </c>
      <c r="N662">
        <v>2024</v>
      </c>
    </row>
    <row r="663" spans="1:14" x14ac:dyDescent="0.25">
      <c r="A663" t="s">
        <v>5968</v>
      </c>
      <c r="B663" t="s">
        <v>2934</v>
      </c>
      <c r="C663" t="s">
        <v>2920</v>
      </c>
      <c r="D663" t="s">
        <v>1864</v>
      </c>
      <c r="E663" t="s">
        <v>5969</v>
      </c>
      <c r="F663" t="s">
        <v>202</v>
      </c>
      <c r="G663" s="9">
        <v>1</v>
      </c>
      <c r="H663" s="8">
        <v>97.5</v>
      </c>
      <c r="I663" s="8">
        <v>164.46</v>
      </c>
      <c r="J663" s="8">
        <v>97.5</v>
      </c>
      <c r="K663" t="s">
        <v>106</v>
      </c>
      <c r="L663" s="1">
        <v>45425</v>
      </c>
      <c r="M663">
        <v>5</v>
      </c>
      <c r="N663">
        <v>2024</v>
      </c>
    </row>
    <row r="664" spans="1:14" x14ac:dyDescent="0.25">
      <c r="A664" t="s">
        <v>5968</v>
      </c>
      <c r="B664" t="s">
        <v>2934</v>
      </c>
      <c r="C664" t="s">
        <v>2724</v>
      </c>
      <c r="D664" t="s">
        <v>202</v>
      </c>
      <c r="E664" t="s">
        <v>2760</v>
      </c>
      <c r="F664" t="s">
        <v>202</v>
      </c>
      <c r="G664" s="9">
        <v>1</v>
      </c>
      <c r="H664" s="8">
        <v>0</v>
      </c>
      <c r="I664" s="8">
        <v>14.5</v>
      </c>
      <c r="J664" s="8">
        <v>0</v>
      </c>
      <c r="K664" t="s">
        <v>106</v>
      </c>
      <c r="L664" s="1">
        <v>45425</v>
      </c>
      <c r="M664">
        <v>5</v>
      </c>
      <c r="N664">
        <v>2024</v>
      </c>
    </row>
    <row r="665" spans="1:14" x14ac:dyDescent="0.25">
      <c r="A665" t="s">
        <v>5970</v>
      </c>
      <c r="B665" t="s">
        <v>2934</v>
      </c>
      <c r="C665" t="s">
        <v>2926</v>
      </c>
      <c r="D665" t="s">
        <v>1899</v>
      </c>
      <c r="E665" t="s">
        <v>5971</v>
      </c>
      <c r="F665" t="s">
        <v>202</v>
      </c>
      <c r="G665" s="9">
        <v>1</v>
      </c>
      <c r="H665" s="8">
        <v>0</v>
      </c>
      <c r="I665" s="8">
        <v>470.25</v>
      </c>
      <c r="J665" s="8">
        <v>0</v>
      </c>
      <c r="K665" t="s">
        <v>106</v>
      </c>
      <c r="L665" s="1">
        <v>45425</v>
      </c>
      <c r="M665">
        <v>5</v>
      </c>
      <c r="N665">
        <v>2024</v>
      </c>
    </row>
    <row r="666" spans="1:14" x14ac:dyDescent="0.25">
      <c r="A666" t="s">
        <v>5970</v>
      </c>
      <c r="B666" t="s">
        <v>2934</v>
      </c>
      <c r="C666" t="s">
        <v>453</v>
      </c>
      <c r="D666" t="s">
        <v>392</v>
      </c>
      <c r="E666" t="s">
        <v>2857</v>
      </c>
      <c r="F666" t="s">
        <v>1206</v>
      </c>
      <c r="G666" s="9">
        <v>1</v>
      </c>
      <c r="H666" s="8">
        <v>115.32429999999999</v>
      </c>
      <c r="I666" s="8">
        <v>0</v>
      </c>
      <c r="J666" s="8">
        <v>115.32</v>
      </c>
      <c r="K666" t="s">
        <v>106</v>
      </c>
      <c r="L666" s="1">
        <v>45425</v>
      </c>
      <c r="M666">
        <v>5</v>
      </c>
      <c r="N666">
        <v>2024</v>
      </c>
    </row>
    <row r="667" spans="1:14" x14ac:dyDescent="0.25">
      <c r="A667" t="s">
        <v>5970</v>
      </c>
      <c r="B667" t="s">
        <v>2934</v>
      </c>
      <c r="C667" t="s">
        <v>454</v>
      </c>
      <c r="D667" t="s">
        <v>394</v>
      </c>
      <c r="E667" t="s">
        <v>2858</v>
      </c>
      <c r="F667" t="s">
        <v>1206</v>
      </c>
      <c r="G667" s="9">
        <v>1</v>
      </c>
      <c r="H667" s="8">
        <v>63.381599999999999</v>
      </c>
      <c r="I667" s="8">
        <v>0</v>
      </c>
      <c r="J667" s="8">
        <v>63.38</v>
      </c>
      <c r="K667" t="s">
        <v>106</v>
      </c>
      <c r="L667" s="1">
        <v>45425</v>
      </c>
      <c r="M667">
        <v>5</v>
      </c>
      <c r="N667">
        <v>2024</v>
      </c>
    </row>
    <row r="668" spans="1:14" x14ac:dyDescent="0.25">
      <c r="A668" t="s">
        <v>5970</v>
      </c>
      <c r="B668" t="s">
        <v>2934</v>
      </c>
      <c r="C668" t="s">
        <v>455</v>
      </c>
      <c r="D668" t="s">
        <v>396</v>
      </c>
      <c r="E668" t="s">
        <v>2859</v>
      </c>
      <c r="F668" t="s">
        <v>1206</v>
      </c>
      <c r="G668" s="9">
        <v>1</v>
      </c>
      <c r="H668" s="8">
        <v>83.7971</v>
      </c>
      <c r="I668" s="8">
        <v>0</v>
      </c>
      <c r="J668" s="8">
        <v>83.8</v>
      </c>
      <c r="K668" t="s">
        <v>106</v>
      </c>
      <c r="L668" s="1">
        <v>45425</v>
      </c>
      <c r="M668">
        <v>5</v>
      </c>
      <c r="N668">
        <v>2024</v>
      </c>
    </row>
    <row r="669" spans="1:14" x14ac:dyDescent="0.25">
      <c r="A669" t="s">
        <v>5970</v>
      </c>
      <c r="B669" t="s">
        <v>2934</v>
      </c>
      <c r="C669" t="s">
        <v>521</v>
      </c>
      <c r="D669" t="s">
        <v>340</v>
      </c>
      <c r="E669" t="s">
        <v>341</v>
      </c>
      <c r="F669" t="s">
        <v>202</v>
      </c>
      <c r="G669" s="9">
        <v>1</v>
      </c>
      <c r="H669" s="8">
        <v>39.740099999999998</v>
      </c>
      <c r="I669" s="8">
        <v>0</v>
      </c>
      <c r="J669" s="8">
        <v>39.74</v>
      </c>
      <c r="K669" t="s">
        <v>106</v>
      </c>
      <c r="L669" s="1">
        <v>45425</v>
      </c>
      <c r="M669">
        <v>5</v>
      </c>
      <c r="N669">
        <v>2024</v>
      </c>
    </row>
    <row r="670" spans="1:14" x14ac:dyDescent="0.25">
      <c r="A670" t="s">
        <v>5970</v>
      </c>
      <c r="B670" t="s">
        <v>2934</v>
      </c>
      <c r="C670" t="s">
        <v>2803</v>
      </c>
      <c r="D670" t="s">
        <v>1908</v>
      </c>
      <c r="E670" t="s">
        <v>5972</v>
      </c>
      <c r="F670" t="s">
        <v>2802</v>
      </c>
      <c r="G670" s="9">
        <v>1</v>
      </c>
      <c r="H670" s="8">
        <v>0</v>
      </c>
      <c r="I670" s="8">
        <v>271.07</v>
      </c>
      <c r="J670" s="8">
        <v>0</v>
      </c>
      <c r="K670" t="s">
        <v>106</v>
      </c>
      <c r="L670" s="1">
        <v>45425</v>
      </c>
      <c r="M670">
        <v>5</v>
      </c>
      <c r="N670">
        <v>2024</v>
      </c>
    </row>
    <row r="671" spans="1:14" x14ac:dyDescent="0.25">
      <c r="A671" t="s">
        <v>5970</v>
      </c>
      <c r="B671" t="s">
        <v>2934</v>
      </c>
      <c r="C671" t="s">
        <v>568</v>
      </c>
      <c r="D671" t="s">
        <v>116</v>
      </c>
      <c r="E671" t="s">
        <v>117</v>
      </c>
      <c r="F671" t="s">
        <v>202</v>
      </c>
      <c r="G671" s="9">
        <v>1</v>
      </c>
      <c r="H671" s="8">
        <v>124.67489999999999</v>
      </c>
      <c r="I671" s="8">
        <v>0</v>
      </c>
      <c r="J671" s="8">
        <v>124.67</v>
      </c>
      <c r="K671" t="s">
        <v>106</v>
      </c>
      <c r="L671" s="1">
        <v>45425</v>
      </c>
      <c r="M671">
        <v>5</v>
      </c>
      <c r="N671">
        <v>2024</v>
      </c>
    </row>
    <row r="672" spans="1:14" x14ac:dyDescent="0.25">
      <c r="A672" t="s">
        <v>5970</v>
      </c>
      <c r="B672" t="s">
        <v>2934</v>
      </c>
      <c r="C672" t="s">
        <v>602</v>
      </c>
      <c r="D672" t="s">
        <v>232</v>
      </c>
      <c r="E672" t="s">
        <v>233</v>
      </c>
      <c r="F672" t="s">
        <v>202</v>
      </c>
      <c r="G672" s="9">
        <v>1</v>
      </c>
      <c r="H672" s="8">
        <v>28.0518</v>
      </c>
      <c r="I672" s="8">
        <v>0</v>
      </c>
      <c r="J672" s="8">
        <v>28.05</v>
      </c>
      <c r="K672" t="s">
        <v>106</v>
      </c>
      <c r="L672" s="1">
        <v>45425</v>
      </c>
      <c r="M672">
        <v>5</v>
      </c>
      <c r="N672">
        <v>2024</v>
      </c>
    </row>
    <row r="673" spans="1:14" x14ac:dyDescent="0.25">
      <c r="A673" t="s">
        <v>5970</v>
      </c>
      <c r="B673" t="s">
        <v>2934</v>
      </c>
      <c r="C673" t="s">
        <v>482</v>
      </c>
      <c r="D673" t="s">
        <v>359</v>
      </c>
      <c r="E673" t="s">
        <v>5973</v>
      </c>
      <c r="F673" t="s">
        <v>202</v>
      </c>
      <c r="G673" s="9">
        <v>1</v>
      </c>
      <c r="H673" s="8">
        <v>61.277700000000003</v>
      </c>
      <c r="I673" s="8">
        <v>106.61</v>
      </c>
      <c r="J673" s="8">
        <v>61.28</v>
      </c>
      <c r="K673" t="s">
        <v>106</v>
      </c>
      <c r="L673" s="1">
        <v>45425</v>
      </c>
      <c r="M673">
        <v>5</v>
      </c>
      <c r="N673">
        <v>2024</v>
      </c>
    </row>
    <row r="674" spans="1:14" x14ac:dyDescent="0.25">
      <c r="A674" t="s">
        <v>5970</v>
      </c>
      <c r="B674" t="s">
        <v>2934</v>
      </c>
      <c r="C674" t="s">
        <v>2724</v>
      </c>
      <c r="D674" t="s">
        <v>202</v>
      </c>
      <c r="E674" t="s">
        <v>2760</v>
      </c>
      <c r="F674" t="s">
        <v>202</v>
      </c>
      <c r="G674" s="9">
        <v>1</v>
      </c>
      <c r="H674" s="8">
        <v>0</v>
      </c>
      <c r="I674" s="8">
        <v>67.069999999999993</v>
      </c>
      <c r="J674" s="8">
        <v>0</v>
      </c>
      <c r="K674" t="s">
        <v>106</v>
      </c>
      <c r="L674" s="1">
        <v>45425</v>
      </c>
      <c r="M674">
        <v>5</v>
      </c>
      <c r="N674">
        <v>2024</v>
      </c>
    </row>
    <row r="675" spans="1:14" x14ac:dyDescent="0.25">
      <c r="A675" t="s">
        <v>5974</v>
      </c>
      <c r="B675" t="s">
        <v>2934</v>
      </c>
      <c r="C675" t="s">
        <v>2763</v>
      </c>
      <c r="D675" t="s">
        <v>1907</v>
      </c>
      <c r="E675" t="s">
        <v>5975</v>
      </c>
      <c r="F675" t="s">
        <v>202</v>
      </c>
      <c r="G675" s="9">
        <v>3</v>
      </c>
      <c r="H675" s="8">
        <v>0</v>
      </c>
      <c r="I675" s="8">
        <v>544.63</v>
      </c>
      <c r="J675" s="8">
        <v>0</v>
      </c>
      <c r="K675" t="s">
        <v>106</v>
      </c>
      <c r="L675" s="1">
        <v>45425</v>
      </c>
      <c r="M675">
        <v>5</v>
      </c>
      <c r="N675">
        <v>2024</v>
      </c>
    </row>
    <row r="676" spans="1:14" x14ac:dyDescent="0.25">
      <c r="A676" t="s">
        <v>5974</v>
      </c>
      <c r="B676" t="s">
        <v>2934</v>
      </c>
      <c r="C676" t="s">
        <v>3756</v>
      </c>
      <c r="D676" t="s">
        <v>3757</v>
      </c>
      <c r="E676" t="s">
        <v>287</v>
      </c>
      <c r="F676" t="s">
        <v>202</v>
      </c>
      <c r="G676" s="9">
        <v>3</v>
      </c>
      <c r="H676" s="8">
        <v>233.7654</v>
      </c>
      <c r="I676" s="8">
        <v>0</v>
      </c>
      <c r="J676" s="8">
        <v>701.3</v>
      </c>
      <c r="K676" t="s">
        <v>106</v>
      </c>
      <c r="L676" s="1">
        <v>45425</v>
      </c>
      <c r="M676">
        <v>5</v>
      </c>
      <c r="N676">
        <v>2024</v>
      </c>
    </row>
    <row r="677" spans="1:14" x14ac:dyDescent="0.25">
      <c r="A677" t="s">
        <v>5974</v>
      </c>
      <c r="B677" t="s">
        <v>2934</v>
      </c>
      <c r="C677" t="s">
        <v>3758</v>
      </c>
      <c r="D677" t="s">
        <v>3759</v>
      </c>
      <c r="E677" t="s">
        <v>289</v>
      </c>
      <c r="F677" t="s">
        <v>202</v>
      </c>
      <c r="G677" s="9">
        <v>3</v>
      </c>
      <c r="H677" s="8">
        <v>133.24629999999999</v>
      </c>
      <c r="I677" s="8">
        <v>0</v>
      </c>
      <c r="J677" s="8">
        <v>399.74</v>
      </c>
      <c r="K677" t="s">
        <v>106</v>
      </c>
      <c r="L677" s="1">
        <v>45425</v>
      </c>
      <c r="M677">
        <v>5</v>
      </c>
      <c r="N677">
        <v>2024</v>
      </c>
    </row>
    <row r="678" spans="1:14" x14ac:dyDescent="0.25">
      <c r="A678" t="s">
        <v>5974</v>
      </c>
      <c r="B678" t="s">
        <v>2934</v>
      </c>
      <c r="C678" t="s">
        <v>2803</v>
      </c>
      <c r="D678" t="s">
        <v>1908</v>
      </c>
      <c r="E678" t="s">
        <v>5976</v>
      </c>
      <c r="F678" t="s">
        <v>2802</v>
      </c>
      <c r="G678" s="9">
        <v>3</v>
      </c>
      <c r="H678" s="8">
        <v>0</v>
      </c>
      <c r="I678" s="8">
        <v>271.07</v>
      </c>
      <c r="J678" s="8">
        <v>0</v>
      </c>
      <c r="K678" t="s">
        <v>106</v>
      </c>
      <c r="L678" s="1">
        <v>45425</v>
      </c>
      <c r="M678">
        <v>5</v>
      </c>
      <c r="N678">
        <v>2024</v>
      </c>
    </row>
    <row r="679" spans="1:14" x14ac:dyDescent="0.25">
      <c r="A679" t="s">
        <v>5974</v>
      </c>
      <c r="B679" t="s">
        <v>2934</v>
      </c>
      <c r="C679" t="s">
        <v>568</v>
      </c>
      <c r="D679" t="s">
        <v>116</v>
      </c>
      <c r="E679" t="s">
        <v>117</v>
      </c>
      <c r="F679" t="s">
        <v>202</v>
      </c>
      <c r="G679" s="9">
        <v>3</v>
      </c>
      <c r="H679" s="8">
        <v>124.67489999999999</v>
      </c>
      <c r="I679" s="8">
        <v>0</v>
      </c>
      <c r="J679" s="8">
        <v>374.02</v>
      </c>
      <c r="K679" t="s">
        <v>106</v>
      </c>
      <c r="L679" s="1">
        <v>45425</v>
      </c>
      <c r="M679">
        <v>5</v>
      </c>
      <c r="N679">
        <v>2024</v>
      </c>
    </row>
    <row r="680" spans="1:14" x14ac:dyDescent="0.25">
      <c r="A680" t="s">
        <v>5974</v>
      </c>
      <c r="B680" t="s">
        <v>2934</v>
      </c>
      <c r="C680" t="s">
        <v>602</v>
      </c>
      <c r="D680" t="s">
        <v>232</v>
      </c>
      <c r="E680" t="s">
        <v>233</v>
      </c>
      <c r="F680" t="s">
        <v>202</v>
      </c>
      <c r="G680" s="9">
        <v>3</v>
      </c>
      <c r="H680" s="8">
        <v>28.0518</v>
      </c>
      <c r="I680" s="8">
        <v>0</v>
      </c>
      <c r="J680" s="8">
        <v>84.16</v>
      </c>
      <c r="K680" t="s">
        <v>106</v>
      </c>
      <c r="L680" s="1">
        <v>45425</v>
      </c>
      <c r="M680">
        <v>5</v>
      </c>
      <c r="N680">
        <v>2024</v>
      </c>
    </row>
    <row r="681" spans="1:14" x14ac:dyDescent="0.25">
      <c r="A681" t="s">
        <v>5974</v>
      </c>
      <c r="B681" t="s">
        <v>2934</v>
      </c>
      <c r="C681" t="s">
        <v>2724</v>
      </c>
      <c r="D681" t="s">
        <v>202</v>
      </c>
      <c r="E681" t="s">
        <v>2760</v>
      </c>
      <c r="F681" t="s">
        <v>202</v>
      </c>
      <c r="G681" s="9">
        <v>1</v>
      </c>
      <c r="H681" s="8">
        <v>0</v>
      </c>
      <c r="I681" s="8">
        <v>295.8</v>
      </c>
      <c r="J681" s="8">
        <v>0</v>
      </c>
      <c r="K681" t="s">
        <v>106</v>
      </c>
      <c r="L681" s="1">
        <v>45425</v>
      </c>
      <c r="M681">
        <v>5</v>
      </c>
      <c r="N681">
        <v>2024</v>
      </c>
    </row>
    <row r="682" spans="1:14" x14ac:dyDescent="0.25">
      <c r="A682" t="s">
        <v>5974</v>
      </c>
      <c r="B682" t="s">
        <v>2934</v>
      </c>
      <c r="C682" t="s">
        <v>2736</v>
      </c>
      <c r="D682" t="s">
        <v>202</v>
      </c>
      <c r="E682" t="s">
        <v>2832</v>
      </c>
      <c r="F682" t="s">
        <v>202</v>
      </c>
      <c r="G682" s="9">
        <v>1</v>
      </c>
      <c r="H682" s="8">
        <v>0</v>
      </c>
      <c r="I682" s="8">
        <v>0.01</v>
      </c>
      <c r="J682" s="8">
        <v>0</v>
      </c>
      <c r="K682" t="s">
        <v>106</v>
      </c>
      <c r="L682" s="1">
        <v>45425</v>
      </c>
      <c r="M682">
        <v>5</v>
      </c>
      <c r="N682">
        <v>2024</v>
      </c>
    </row>
    <row r="683" spans="1:14" x14ac:dyDescent="0.25">
      <c r="A683" t="s">
        <v>5974</v>
      </c>
      <c r="B683" t="s">
        <v>2934</v>
      </c>
      <c r="C683" t="s">
        <v>437</v>
      </c>
      <c r="D683" t="s">
        <v>244</v>
      </c>
      <c r="E683" t="s">
        <v>245</v>
      </c>
      <c r="F683" t="s">
        <v>202</v>
      </c>
      <c r="G683" s="9">
        <v>3</v>
      </c>
      <c r="H683" s="8">
        <v>29.610299999999999</v>
      </c>
      <c r="I683" s="8">
        <v>79</v>
      </c>
      <c r="J683" s="8">
        <v>88.83</v>
      </c>
      <c r="K683" t="s">
        <v>106</v>
      </c>
      <c r="L683" s="1">
        <v>45425</v>
      </c>
      <c r="M683">
        <v>5</v>
      </c>
      <c r="N683">
        <v>2024</v>
      </c>
    </row>
    <row r="684" spans="1:14" x14ac:dyDescent="0.25">
      <c r="A684" t="s">
        <v>5977</v>
      </c>
      <c r="B684" t="s">
        <v>2934</v>
      </c>
      <c r="C684" t="s">
        <v>522</v>
      </c>
      <c r="D684" t="s">
        <v>342</v>
      </c>
      <c r="E684" t="s">
        <v>2826</v>
      </c>
      <c r="F684" t="s">
        <v>202</v>
      </c>
      <c r="G684" s="9">
        <v>1</v>
      </c>
      <c r="H684" s="8">
        <v>10.5</v>
      </c>
      <c r="I684" s="8">
        <v>21.7</v>
      </c>
      <c r="J684" s="8">
        <v>10.5</v>
      </c>
      <c r="K684" t="s">
        <v>106</v>
      </c>
      <c r="L684" s="1">
        <v>45425</v>
      </c>
      <c r="M684">
        <v>5</v>
      </c>
      <c r="N684">
        <v>2024</v>
      </c>
    </row>
    <row r="685" spans="1:14" x14ac:dyDescent="0.25">
      <c r="A685" t="s">
        <v>5977</v>
      </c>
      <c r="B685" t="s">
        <v>2934</v>
      </c>
      <c r="C685" t="s">
        <v>2736</v>
      </c>
      <c r="D685" t="s">
        <v>202</v>
      </c>
      <c r="E685" t="s">
        <v>5978</v>
      </c>
      <c r="F685" t="s">
        <v>202</v>
      </c>
      <c r="G685" s="9">
        <v>1</v>
      </c>
      <c r="H685" s="8">
        <v>0</v>
      </c>
      <c r="I685" s="8">
        <v>0</v>
      </c>
      <c r="J685" s="8">
        <v>0</v>
      </c>
      <c r="K685" t="s">
        <v>106</v>
      </c>
      <c r="L685" s="1">
        <v>45425</v>
      </c>
      <c r="M685">
        <v>5</v>
      </c>
      <c r="N685">
        <v>2024</v>
      </c>
    </row>
    <row r="686" spans="1:14" x14ac:dyDescent="0.25">
      <c r="A686" t="s">
        <v>5977</v>
      </c>
      <c r="B686" t="s">
        <v>2934</v>
      </c>
      <c r="C686" t="s">
        <v>2724</v>
      </c>
      <c r="D686" t="s">
        <v>202</v>
      </c>
      <c r="E686" t="s">
        <v>2733</v>
      </c>
      <c r="F686" t="s">
        <v>202</v>
      </c>
      <c r="G686" s="9">
        <v>1</v>
      </c>
      <c r="H686" s="8">
        <v>0</v>
      </c>
      <c r="I686" s="8">
        <v>6.19</v>
      </c>
      <c r="J686" s="8">
        <v>0</v>
      </c>
      <c r="K686" t="s">
        <v>106</v>
      </c>
      <c r="L686" s="1">
        <v>45425</v>
      </c>
      <c r="M686">
        <v>5</v>
      </c>
      <c r="N686">
        <v>2024</v>
      </c>
    </row>
    <row r="687" spans="1:14" x14ac:dyDescent="0.25">
      <c r="A687" t="s">
        <v>5979</v>
      </c>
      <c r="B687" t="s">
        <v>2934</v>
      </c>
      <c r="C687" t="s">
        <v>597</v>
      </c>
      <c r="D687" t="s">
        <v>368</v>
      </c>
      <c r="E687" t="s">
        <v>2726</v>
      </c>
      <c r="F687" t="s">
        <v>202</v>
      </c>
      <c r="G687" s="9">
        <v>1</v>
      </c>
      <c r="H687" s="8">
        <v>11.7662</v>
      </c>
      <c r="I687" s="8">
        <v>0</v>
      </c>
      <c r="J687" s="8">
        <v>11.77</v>
      </c>
      <c r="K687" t="s">
        <v>106</v>
      </c>
      <c r="L687" s="1">
        <v>45425</v>
      </c>
      <c r="M687">
        <v>5</v>
      </c>
      <c r="N687">
        <v>2024</v>
      </c>
    </row>
    <row r="688" spans="1:14" x14ac:dyDescent="0.25">
      <c r="A688" t="s">
        <v>5979</v>
      </c>
      <c r="B688" t="s">
        <v>2934</v>
      </c>
      <c r="C688" t="s">
        <v>2736</v>
      </c>
      <c r="D688" t="s">
        <v>202</v>
      </c>
      <c r="E688" t="s">
        <v>3051</v>
      </c>
      <c r="F688" t="s">
        <v>202</v>
      </c>
      <c r="G688" s="9">
        <v>1</v>
      </c>
      <c r="H688" s="8">
        <v>0</v>
      </c>
      <c r="I688" s="8">
        <v>0</v>
      </c>
      <c r="J688" s="8">
        <v>0</v>
      </c>
      <c r="K688" t="s">
        <v>106</v>
      </c>
      <c r="L688" s="1">
        <v>45425</v>
      </c>
      <c r="M688">
        <v>5</v>
      </c>
      <c r="N688">
        <v>2024</v>
      </c>
    </row>
    <row r="689" spans="1:14" x14ac:dyDescent="0.25">
      <c r="A689" t="s">
        <v>5979</v>
      </c>
      <c r="B689" t="s">
        <v>2934</v>
      </c>
      <c r="C689" t="s">
        <v>2736</v>
      </c>
      <c r="D689" t="s">
        <v>202</v>
      </c>
      <c r="E689" t="s">
        <v>5980</v>
      </c>
      <c r="F689" t="s">
        <v>202</v>
      </c>
      <c r="G689" s="9">
        <v>1</v>
      </c>
      <c r="H689" s="8">
        <v>0</v>
      </c>
      <c r="I689" s="8">
        <v>0</v>
      </c>
      <c r="J689" s="8">
        <v>0</v>
      </c>
      <c r="K689" t="s">
        <v>106</v>
      </c>
      <c r="L689" s="1">
        <v>45425</v>
      </c>
      <c r="M689">
        <v>5</v>
      </c>
      <c r="N689">
        <v>2024</v>
      </c>
    </row>
    <row r="690" spans="1:14" x14ac:dyDescent="0.25">
      <c r="A690" t="s">
        <v>5981</v>
      </c>
      <c r="B690" t="s">
        <v>2722</v>
      </c>
      <c r="C690" t="s">
        <v>2865</v>
      </c>
      <c r="D690" t="s">
        <v>1550</v>
      </c>
      <c r="E690" t="s">
        <v>3846</v>
      </c>
      <c r="F690" t="s">
        <v>202</v>
      </c>
      <c r="G690" s="9">
        <v>1</v>
      </c>
      <c r="H690" s="8">
        <v>8.6999999999999993</v>
      </c>
      <c r="I690" s="8">
        <v>35</v>
      </c>
      <c r="J690" s="8">
        <v>8.6999999999999993</v>
      </c>
      <c r="K690" t="s">
        <v>4746</v>
      </c>
      <c r="L690" s="1">
        <v>45425</v>
      </c>
      <c r="M690">
        <v>5</v>
      </c>
      <c r="N690">
        <v>2024</v>
      </c>
    </row>
    <row r="691" spans="1:14" x14ac:dyDescent="0.25">
      <c r="A691" t="s">
        <v>5981</v>
      </c>
      <c r="B691" t="s">
        <v>2722</v>
      </c>
      <c r="C691" t="s">
        <v>2736</v>
      </c>
      <c r="D691" t="s">
        <v>202</v>
      </c>
      <c r="E691" t="s">
        <v>2723</v>
      </c>
      <c r="F691" t="s">
        <v>202</v>
      </c>
      <c r="G691" s="9">
        <v>1</v>
      </c>
      <c r="H691" s="8">
        <v>0</v>
      </c>
      <c r="I691" s="8">
        <v>1</v>
      </c>
      <c r="J691" s="8">
        <v>0</v>
      </c>
      <c r="K691" t="s">
        <v>4746</v>
      </c>
      <c r="L691" s="1">
        <v>45425</v>
      </c>
      <c r="M691">
        <v>5</v>
      </c>
      <c r="N691">
        <v>2024</v>
      </c>
    </row>
    <row r="692" spans="1:14" x14ac:dyDescent="0.25">
      <c r="A692" t="s">
        <v>5982</v>
      </c>
      <c r="B692" t="s">
        <v>2934</v>
      </c>
      <c r="C692" t="s">
        <v>3770</v>
      </c>
      <c r="D692" t="s">
        <v>2031</v>
      </c>
      <c r="E692" t="s">
        <v>2765</v>
      </c>
      <c r="F692" t="s">
        <v>202</v>
      </c>
      <c r="G692" s="9">
        <v>1</v>
      </c>
      <c r="H692" s="8">
        <v>0</v>
      </c>
      <c r="I692" s="8">
        <v>145.44999999999999</v>
      </c>
      <c r="J692" s="8">
        <v>0</v>
      </c>
      <c r="K692" t="s">
        <v>106</v>
      </c>
      <c r="L692" s="1">
        <v>45425</v>
      </c>
      <c r="M692">
        <v>5</v>
      </c>
      <c r="N692">
        <v>2024</v>
      </c>
    </row>
    <row r="693" spans="1:14" x14ac:dyDescent="0.25">
      <c r="A693" t="s">
        <v>5982</v>
      </c>
      <c r="B693" t="s">
        <v>2934</v>
      </c>
      <c r="C693" t="s">
        <v>481</v>
      </c>
      <c r="D693" t="s">
        <v>374</v>
      </c>
      <c r="E693" t="s">
        <v>375</v>
      </c>
      <c r="F693" t="s">
        <v>1603</v>
      </c>
      <c r="G693" s="9">
        <v>1</v>
      </c>
      <c r="H693" s="8">
        <v>46.55</v>
      </c>
      <c r="I693" s="8">
        <v>0</v>
      </c>
      <c r="J693" s="8">
        <v>46.55</v>
      </c>
      <c r="K693" t="s">
        <v>106</v>
      </c>
      <c r="L693" s="1">
        <v>45425</v>
      </c>
      <c r="M693">
        <v>5</v>
      </c>
      <c r="N693">
        <v>2024</v>
      </c>
    </row>
    <row r="694" spans="1:14" x14ac:dyDescent="0.25">
      <c r="A694" t="s">
        <v>5982</v>
      </c>
      <c r="B694" t="s">
        <v>2934</v>
      </c>
      <c r="C694" t="s">
        <v>452</v>
      </c>
      <c r="D694" t="s">
        <v>376</v>
      </c>
      <c r="E694" t="s">
        <v>377</v>
      </c>
      <c r="F694" t="s">
        <v>202</v>
      </c>
      <c r="G694" s="9">
        <v>1</v>
      </c>
      <c r="H694" s="8">
        <v>34.36</v>
      </c>
      <c r="I694" s="8">
        <v>0</v>
      </c>
      <c r="J694" s="8">
        <v>34.36</v>
      </c>
      <c r="K694" t="s">
        <v>106</v>
      </c>
      <c r="L694" s="1">
        <v>45425</v>
      </c>
      <c r="M694">
        <v>5</v>
      </c>
      <c r="N694">
        <v>2024</v>
      </c>
    </row>
    <row r="695" spans="1:14" x14ac:dyDescent="0.25">
      <c r="A695" t="s">
        <v>5982</v>
      </c>
      <c r="B695" t="s">
        <v>2934</v>
      </c>
      <c r="C695" t="s">
        <v>602</v>
      </c>
      <c r="D695" t="s">
        <v>232</v>
      </c>
      <c r="E695" t="s">
        <v>2901</v>
      </c>
      <c r="F695" t="s">
        <v>202</v>
      </c>
      <c r="G695" s="9">
        <v>1</v>
      </c>
      <c r="H695" s="8">
        <v>18</v>
      </c>
      <c r="I695" s="8">
        <v>57.02</v>
      </c>
      <c r="J695" s="8">
        <v>18</v>
      </c>
      <c r="K695" t="s">
        <v>106</v>
      </c>
      <c r="L695" s="1">
        <v>45425</v>
      </c>
      <c r="M695">
        <v>5</v>
      </c>
      <c r="N695">
        <v>2024</v>
      </c>
    </row>
    <row r="696" spans="1:14" x14ac:dyDescent="0.25">
      <c r="A696" t="s">
        <v>5982</v>
      </c>
      <c r="B696" t="s">
        <v>2934</v>
      </c>
      <c r="C696" t="s">
        <v>2736</v>
      </c>
      <c r="D696" t="s">
        <v>202</v>
      </c>
      <c r="E696" t="s">
        <v>2829</v>
      </c>
      <c r="F696" t="s">
        <v>202</v>
      </c>
      <c r="G696" s="9">
        <v>1</v>
      </c>
      <c r="H696" s="8">
        <v>0</v>
      </c>
      <c r="I696" s="8">
        <v>69.59</v>
      </c>
      <c r="J696" s="8">
        <v>0</v>
      </c>
      <c r="K696" t="s">
        <v>106</v>
      </c>
      <c r="L696" s="1">
        <v>45425</v>
      </c>
      <c r="M696">
        <v>5</v>
      </c>
      <c r="N696">
        <v>2024</v>
      </c>
    </row>
    <row r="697" spans="1:14" x14ac:dyDescent="0.25">
      <c r="A697" t="s">
        <v>5983</v>
      </c>
      <c r="B697" t="s">
        <v>2934</v>
      </c>
      <c r="C697" t="s">
        <v>481</v>
      </c>
      <c r="D697" t="s">
        <v>374</v>
      </c>
      <c r="E697" t="s">
        <v>375</v>
      </c>
      <c r="F697" t="s">
        <v>1603</v>
      </c>
      <c r="G697" s="9">
        <v>1</v>
      </c>
      <c r="H697" s="8">
        <v>72.545199999999994</v>
      </c>
      <c r="I697" s="8">
        <v>119</v>
      </c>
      <c r="J697" s="8">
        <v>72.55</v>
      </c>
      <c r="K697" t="s">
        <v>113</v>
      </c>
      <c r="L697" s="1">
        <v>45425</v>
      </c>
      <c r="M697">
        <v>5</v>
      </c>
      <c r="N697">
        <v>2024</v>
      </c>
    </row>
    <row r="698" spans="1:14" x14ac:dyDescent="0.25">
      <c r="A698" t="s">
        <v>5984</v>
      </c>
      <c r="B698" t="s">
        <v>2722</v>
      </c>
      <c r="C698" t="s">
        <v>554</v>
      </c>
      <c r="D698" t="s">
        <v>180</v>
      </c>
      <c r="E698" t="s">
        <v>2833</v>
      </c>
      <c r="F698" t="s">
        <v>202</v>
      </c>
      <c r="G698" s="9">
        <v>2</v>
      </c>
      <c r="H698" s="8">
        <v>0.2</v>
      </c>
      <c r="I698" s="8">
        <v>0</v>
      </c>
      <c r="J698" s="8">
        <v>0.4</v>
      </c>
      <c r="K698" t="s">
        <v>4746</v>
      </c>
      <c r="L698" s="1">
        <v>45425</v>
      </c>
      <c r="M698">
        <v>5</v>
      </c>
      <c r="N698">
        <v>2024</v>
      </c>
    </row>
    <row r="699" spans="1:14" x14ac:dyDescent="0.25">
      <c r="A699" t="s">
        <v>5984</v>
      </c>
      <c r="B699" t="s">
        <v>2722</v>
      </c>
      <c r="C699" t="s">
        <v>2736</v>
      </c>
      <c r="D699" t="s">
        <v>202</v>
      </c>
      <c r="E699" t="s">
        <v>5985</v>
      </c>
      <c r="F699" t="s">
        <v>202</v>
      </c>
      <c r="G699" s="9">
        <v>1</v>
      </c>
      <c r="H699" s="8">
        <v>0</v>
      </c>
      <c r="I699" s="8">
        <v>0</v>
      </c>
      <c r="J699" s="8">
        <v>0</v>
      </c>
      <c r="K699" t="s">
        <v>4746</v>
      </c>
      <c r="L699" s="1">
        <v>45425</v>
      </c>
      <c r="M699">
        <v>5</v>
      </c>
      <c r="N699">
        <v>2024</v>
      </c>
    </row>
    <row r="700" spans="1:14" x14ac:dyDescent="0.25">
      <c r="A700" t="s">
        <v>5984</v>
      </c>
      <c r="B700" t="s">
        <v>2722</v>
      </c>
      <c r="C700" t="s">
        <v>2736</v>
      </c>
      <c r="D700" t="s">
        <v>202</v>
      </c>
      <c r="E700" t="s">
        <v>2873</v>
      </c>
      <c r="F700" t="s">
        <v>202</v>
      </c>
      <c r="G700" s="9">
        <v>1</v>
      </c>
      <c r="H700" s="8">
        <v>0</v>
      </c>
      <c r="I700" s="8">
        <v>0</v>
      </c>
      <c r="J700" s="8">
        <v>0</v>
      </c>
      <c r="K700" t="s">
        <v>4746</v>
      </c>
      <c r="L700" s="1">
        <v>45425</v>
      </c>
      <c r="M700">
        <v>5</v>
      </c>
      <c r="N700">
        <v>2024</v>
      </c>
    </row>
    <row r="701" spans="1:14" x14ac:dyDescent="0.25">
      <c r="A701" t="s">
        <v>5986</v>
      </c>
      <c r="B701" t="s">
        <v>2722</v>
      </c>
      <c r="C701" t="s">
        <v>3009</v>
      </c>
      <c r="D701" t="s">
        <v>3008</v>
      </c>
      <c r="E701" t="s">
        <v>5987</v>
      </c>
      <c r="F701" t="s">
        <v>202</v>
      </c>
      <c r="G701" s="9">
        <v>1</v>
      </c>
      <c r="H701" s="8">
        <v>0</v>
      </c>
      <c r="I701" s="8">
        <v>799</v>
      </c>
      <c r="J701" s="8">
        <v>0</v>
      </c>
      <c r="K701" t="s">
        <v>4746</v>
      </c>
      <c r="L701" s="1">
        <v>45425</v>
      </c>
      <c r="M701">
        <v>5</v>
      </c>
      <c r="N701">
        <v>2024</v>
      </c>
    </row>
    <row r="702" spans="1:14" x14ac:dyDescent="0.25">
      <c r="A702" t="s">
        <v>5986</v>
      </c>
      <c r="B702" t="s">
        <v>2722</v>
      </c>
      <c r="C702" t="s">
        <v>579</v>
      </c>
      <c r="D702" t="s">
        <v>282</v>
      </c>
      <c r="E702" t="s">
        <v>283</v>
      </c>
      <c r="F702" t="s">
        <v>202</v>
      </c>
      <c r="G702" s="9">
        <v>1</v>
      </c>
      <c r="H702" s="8">
        <v>132.1</v>
      </c>
      <c r="I702" s="8">
        <v>0</v>
      </c>
      <c r="J702" s="8">
        <v>132.1</v>
      </c>
      <c r="K702" t="s">
        <v>4746</v>
      </c>
      <c r="L702" s="1">
        <v>45425</v>
      </c>
      <c r="M702">
        <v>5</v>
      </c>
      <c r="N702">
        <v>2024</v>
      </c>
    </row>
    <row r="703" spans="1:14" x14ac:dyDescent="0.25">
      <c r="A703" t="s">
        <v>5986</v>
      </c>
      <c r="B703" t="s">
        <v>2722</v>
      </c>
      <c r="C703" t="s">
        <v>580</v>
      </c>
      <c r="D703" t="s">
        <v>284</v>
      </c>
      <c r="E703" t="s">
        <v>285</v>
      </c>
      <c r="F703" t="s">
        <v>202</v>
      </c>
      <c r="G703" s="9">
        <v>1</v>
      </c>
      <c r="H703" s="8">
        <v>132</v>
      </c>
      <c r="I703" s="8">
        <v>0</v>
      </c>
      <c r="J703" s="8">
        <v>132</v>
      </c>
      <c r="K703" t="s">
        <v>4746</v>
      </c>
      <c r="L703" s="1">
        <v>45425</v>
      </c>
      <c r="M703">
        <v>5</v>
      </c>
      <c r="N703">
        <v>2024</v>
      </c>
    </row>
    <row r="704" spans="1:14" x14ac:dyDescent="0.25">
      <c r="A704" t="s">
        <v>5986</v>
      </c>
      <c r="B704" t="s">
        <v>2722</v>
      </c>
      <c r="C704" t="s">
        <v>521</v>
      </c>
      <c r="D704" t="s">
        <v>340</v>
      </c>
      <c r="E704" t="s">
        <v>341</v>
      </c>
      <c r="F704" t="s">
        <v>202</v>
      </c>
      <c r="G704" s="9">
        <v>1</v>
      </c>
      <c r="H704" s="8">
        <v>25.5</v>
      </c>
      <c r="I704" s="8">
        <v>0</v>
      </c>
      <c r="J704" s="8">
        <v>25.5</v>
      </c>
      <c r="K704" t="s">
        <v>4746</v>
      </c>
      <c r="L704" s="1">
        <v>45425</v>
      </c>
      <c r="M704">
        <v>5</v>
      </c>
      <c r="N704">
        <v>2024</v>
      </c>
    </row>
    <row r="705" spans="1:14" x14ac:dyDescent="0.25">
      <c r="A705" t="s">
        <v>5986</v>
      </c>
      <c r="B705" t="s">
        <v>2722</v>
      </c>
      <c r="C705" t="s">
        <v>525</v>
      </c>
      <c r="D705" t="s">
        <v>334</v>
      </c>
      <c r="E705" t="s">
        <v>335</v>
      </c>
      <c r="F705" t="s">
        <v>202</v>
      </c>
      <c r="G705" s="9">
        <v>1</v>
      </c>
      <c r="H705" s="8">
        <v>18.5</v>
      </c>
      <c r="I705" s="8">
        <v>0</v>
      </c>
      <c r="J705" s="8">
        <v>18.5</v>
      </c>
      <c r="K705" t="s">
        <v>4746</v>
      </c>
      <c r="L705" s="1">
        <v>45425</v>
      </c>
      <c r="M705">
        <v>5</v>
      </c>
      <c r="N705">
        <v>2024</v>
      </c>
    </row>
    <row r="706" spans="1:14" x14ac:dyDescent="0.25">
      <c r="A706" t="s">
        <v>5986</v>
      </c>
      <c r="B706" t="s">
        <v>2722</v>
      </c>
      <c r="C706" t="s">
        <v>524</v>
      </c>
      <c r="D706" t="s">
        <v>332</v>
      </c>
      <c r="E706" t="s">
        <v>333</v>
      </c>
      <c r="F706" t="s">
        <v>202</v>
      </c>
      <c r="G706" s="9">
        <v>1</v>
      </c>
      <c r="H706" s="8">
        <v>20</v>
      </c>
      <c r="I706" s="8">
        <v>0</v>
      </c>
      <c r="J706" s="8">
        <v>20</v>
      </c>
      <c r="K706" t="s">
        <v>4746</v>
      </c>
      <c r="L706" s="1">
        <v>45425</v>
      </c>
      <c r="M706">
        <v>5</v>
      </c>
      <c r="N706">
        <v>2024</v>
      </c>
    </row>
    <row r="707" spans="1:14" x14ac:dyDescent="0.25">
      <c r="A707" t="s">
        <v>5986</v>
      </c>
      <c r="B707" t="s">
        <v>2722</v>
      </c>
      <c r="C707" t="s">
        <v>522</v>
      </c>
      <c r="D707" t="s">
        <v>342</v>
      </c>
      <c r="E707" t="s">
        <v>343</v>
      </c>
      <c r="F707" t="s">
        <v>202</v>
      </c>
      <c r="G707" s="9">
        <v>1</v>
      </c>
      <c r="H707" s="8">
        <v>10.5</v>
      </c>
      <c r="I707" s="8">
        <v>0</v>
      </c>
      <c r="J707" s="8">
        <v>10.5</v>
      </c>
      <c r="K707" t="s">
        <v>4746</v>
      </c>
      <c r="L707" s="1">
        <v>45425</v>
      </c>
      <c r="M707">
        <v>5</v>
      </c>
      <c r="N707">
        <v>2024</v>
      </c>
    </row>
    <row r="708" spans="1:14" x14ac:dyDescent="0.25">
      <c r="A708" t="s">
        <v>5986</v>
      </c>
      <c r="B708" t="s">
        <v>2722</v>
      </c>
      <c r="C708" t="s">
        <v>3056</v>
      </c>
      <c r="D708" t="s">
        <v>1639</v>
      </c>
      <c r="E708" t="s">
        <v>5988</v>
      </c>
      <c r="F708" t="s">
        <v>202</v>
      </c>
      <c r="G708" s="9">
        <v>1</v>
      </c>
      <c r="H708" s="8">
        <v>34.799999999999997</v>
      </c>
      <c r="I708" s="8">
        <v>119</v>
      </c>
      <c r="J708" s="8">
        <v>34.799999999999997</v>
      </c>
      <c r="K708" t="s">
        <v>4746</v>
      </c>
      <c r="L708" s="1">
        <v>45425</v>
      </c>
      <c r="M708">
        <v>5</v>
      </c>
      <c r="N708">
        <v>2024</v>
      </c>
    </row>
    <row r="709" spans="1:14" x14ac:dyDescent="0.25">
      <c r="A709" t="s">
        <v>5986</v>
      </c>
      <c r="B709" t="s">
        <v>2722</v>
      </c>
      <c r="C709" t="s">
        <v>2724</v>
      </c>
      <c r="D709" t="s">
        <v>202</v>
      </c>
      <c r="E709" t="s">
        <v>2723</v>
      </c>
      <c r="F709" t="s">
        <v>202</v>
      </c>
      <c r="G709" s="9">
        <v>1</v>
      </c>
      <c r="H709" s="8">
        <v>0</v>
      </c>
      <c r="I709" s="8">
        <v>40</v>
      </c>
      <c r="J709" s="8">
        <v>0</v>
      </c>
      <c r="K709" t="s">
        <v>4746</v>
      </c>
      <c r="L709" s="1">
        <v>45425</v>
      </c>
      <c r="M709">
        <v>5</v>
      </c>
      <c r="N709">
        <v>2024</v>
      </c>
    </row>
    <row r="710" spans="1:14" x14ac:dyDescent="0.25">
      <c r="A710" t="s">
        <v>5989</v>
      </c>
      <c r="B710" t="s">
        <v>4722</v>
      </c>
      <c r="C710" t="s">
        <v>467</v>
      </c>
      <c r="D710" t="s">
        <v>380</v>
      </c>
      <c r="E710" t="s">
        <v>381</v>
      </c>
      <c r="F710" t="s">
        <v>202</v>
      </c>
      <c r="G710" s="9">
        <v>1</v>
      </c>
      <c r="H710" s="8">
        <v>22.067499999999999</v>
      </c>
      <c r="I710" s="8">
        <v>60</v>
      </c>
      <c r="J710" s="8">
        <v>22.07</v>
      </c>
      <c r="K710" t="s">
        <v>4746</v>
      </c>
      <c r="L710" s="1">
        <v>45425</v>
      </c>
      <c r="M710">
        <v>5</v>
      </c>
      <c r="N710">
        <v>2024</v>
      </c>
    </row>
    <row r="711" spans="1:14" x14ac:dyDescent="0.25">
      <c r="A711" t="s">
        <v>5990</v>
      </c>
      <c r="B711" t="s">
        <v>2934</v>
      </c>
      <c r="C711" t="s">
        <v>560</v>
      </c>
      <c r="D711" t="s">
        <v>222</v>
      </c>
      <c r="E711" t="s">
        <v>223</v>
      </c>
      <c r="F711" t="s">
        <v>202</v>
      </c>
      <c r="G711" s="9">
        <v>1</v>
      </c>
      <c r="H711" s="8">
        <v>35.844000000000001</v>
      </c>
      <c r="I711" s="8">
        <v>129</v>
      </c>
      <c r="J711" s="8">
        <v>35.840000000000003</v>
      </c>
      <c r="K711" t="s">
        <v>106</v>
      </c>
      <c r="L711" s="1">
        <v>45425</v>
      </c>
      <c r="M711">
        <v>5</v>
      </c>
      <c r="N711">
        <v>2024</v>
      </c>
    </row>
    <row r="712" spans="1:14" x14ac:dyDescent="0.25">
      <c r="A712" t="s">
        <v>5990</v>
      </c>
      <c r="B712" t="s">
        <v>2934</v>
      </c>
      <c r="C712" t="s">
        <v>437</v>
      </c>
      <c r="D712" t="s">
        <v>244</v>
      </c>
      <c r="E712" t="s">
        <v>245</v>
      </c>
      <c r="F712" t="s">
        <v>202</v>
      </c>
      <c r="G712" s="9">
        <v>1</v>
      </c>
      <c r="H712" s="8">
        <v>29.610299999999999</v>
      </c>
      <c r="I712" s="8">
        <v>89</v>
      </c>
      <c r="J712" s="8">
        <v>29.61</v>
      </c>
      <c r="K712" t="s">
        <v>106</v>
      </c>
      <c r="L712" s="1">
        <v>45425</v>
      </c>
      <c r="M712">
        <v>5</v>
      </c>
      <c r="N712">
        <v>2024</v>
      </c>
    </row>
    <row r="713" spans="1:14" x14ac:dyDescent="0.25">
      <c r="A713" t="s">
        <v>5991</v>
      </c>
      <c r="B713" t="s">
        <v>2722</v>
      </c>
      <c r="C713" t="s">
        <v>2787</v>
      </c>
      <c r="D713" t="s">
        <v>1518</v>
      </c>
      <c r="E713" t="s">
        <v>5857</v>
      </c>
      <c r="F713" t="s">
        <v>202</v>
      </c>
      <c r="G713" s="9">
        <v>1</v>
      </c>
      <c r="H713" s="8">
        <v>42</v>
      </c>
      <c r="I713" s="8">
        <v>155</v>
      </c>
      <c r="J713" s="8">
        <v>42</v>
      </c>
      <c r="K713" t="s">
        <v>4746</v>
      </c>
      <c r="L713" s="1">
        <v>45425</v>
      </c>
      <c r="M713">
        <v>5</v>
      </c>
      <c r="N713">
        <v>2024</v>
      </c>
    </row>
    <row r="714" spans="1:14" x14ac:dyDescent="0.25">
      <c r="A714" t="s">
        <v>5991</v>
      </c>
      <c r="B714" t="s">
        <v>2722</v>
      </c>
      <c r="C714" t="s">
        <v>2736</v>
      </c>
      <c r="D714" t="s">
        <v>202</v>
      </c>
      <c r="E714" t="s">
        <v>2723</v>
      </c>
      <c r="F714" t="s">
        <v>202</v>
      </c>
      <c r="G714" s="9">
        <v>1</v>
      </c>
      <c r="H714" s="8">
        <v>0</v>
      </c>
      <c r="I714" s="8">
        <v>0</v>
      </c>
      <c r="J714" s="8">
        <v>0</v>
      </c>
      <c r="K714" t="s">
        <v>4746</v>
      </c>
      <c r="L714" s="1">
        <v>45425</v>
      </c>
      <c r="M714">
        <v>5</v>
      </c>
      <c r="N714">
        <v>2024</v>
      </c>
    </row>
    <row r="715" spans="1:14" x14ac:dyDescent="0.25">
      <c r="A715" t="s">
        <v>5992</v>
      </c>
      <c r="B715" t="s">
        <v>2722</v>
      </c>
      <c r="C715" t="s">
        <v>467</v>
      </c>
      <c r="D715" t="s">
        <v>380</v>
      </c>
      <c r="E715" t="s">
        <v>5993</v>
      </c>
      <c r="F715" t="s">
        <v>202</v>
      </c>
      <c r="G715" s="9">
        <v>1</v>
      </c>
      <c r="H715" s="8">
        <v>14.16</v>
      </c>
      <c r="I715" s="8">
        <v>55</v>
      </c>
      <c r="J715" s="8">
        <v>14.16</v>
      </c>
      <c r="K715" t="s">
        <v>4746</v>
      </c>
      <c r="L715" s="1">
        <v>45425</v>
      </c>
      <c r="M715">
        <v>5</v>
      </c>
      <c r="N715">
        <v>2024</v>
      </c>
    </row>
    <row r="716" spans="1:14" x14ac:dyDescent="0.25">
      <c r="A716" t="s">
        <v>5992</v>
      </c>
      <c r="B716" t="s">
        <v>2722</v>
      </c>
      <c r="C716" t="s">
        <v>4024</v>
      </c>
      <c r="D716" t="s">
        <v>2125</v>
      </c>
      <c r="E716" t="s">
        <v>5994</v>
      </c>
      <c r="F716" t="s">
        <v>202</v>
      </c>
      <c r="G716" s="9">
        <v>1</v>
      </c>
      <c r="H716" s="8">
        <v>0</v>
      </c>
      <c r="I716" s="8">
        <v>703</v>
      </c>
      <c r="J716" s="8">
        <v>0</v>
      </c>
      <c r="K716" t="s">
        <v>4746</v>
      </c>
      <c r="L716" s="1">
        <v>45425</v>
      </c>
      <c r="M716">
        <v>5</v>
      </c>
      <c r="N716">
        <v>2024</v>
      </c>
    </row>
    <row r="717" spans="1:14" x14ac:dyDescent="0.25">
      <c r="A717" t="s">
        <v>5992</v>
      </c>
      <c r="B717" t="s">
        <v>2722</v>
      </c>
      <c r="C717" t="s">
        <v>457</v>
      </c>
      <c r="D717" t="s">
        <v>256</v>
      </c>
      <c r="E717" t="s">
        <v>2730</v>
      </c>
      <c r="F717" t="s">
        <v>1638</v>
      </c>
      <c r="G717" s="9">
        <v>1</v>
      </c>
      <c r="H717" s="8">
        <v>74.5</v>
      </c>
      <c r="I717" s="8">
        <v>0</v>
      </c>
      <c r="J717" s="8">
        <v>74.5</v>
      </c>
      <c r="K717" t="s">
        <v>4746</v>
      </c>
      <c r="L717" s="1">
        <v>45425</v>
      </c>
      <c r="M717">
        <v>5</v>
      </c>
      <c r="N717">
        <v>2024</v>
      </c>
    </row>
    <row r="718" spans="1:14" x14ac:dyDescent="0.25">
      <c r="A718" t="s">
        <v>5992</v>
      </c>
      <c r="B718" t="s">
        <v>2722</v>
      </c>
      <c r="C718" t="s">
        <v>458</v>
      </c>
      <c r="D718" t="s">
        <v>258</v>
      </c>
      <c r="E718" t="s">
        <v>2731</v>
      </c>
      <c r="F718" t="s">
        <v>1638</v>
      </c>
      <c r="G718" s="9">
        <v>1</v>
      </c>
      <c r="H718" s="8">
        <v>85.49</v>
      </c>
      <c r="I718" s="8">
        <v>0</v>
      </c>
      <c r="J718" s="8">
        <v>85.49</v>
      </c>
      <c r="K718" t="s">
        <v>4746</v>
      </c>
      <c r="L718" s="1">
        <v>45425</v>
      </c>
      <c r="M718">
        <v>5</v>
      </c>
      <c r="N718">
        <v>2024</v>
      </c>
    </row>
    <row r="719" spans="1:14" x14ac:dyDescent="0.25">
      <c r="A719" t="s">
        <v>5992</v>
      </c>
      <c r="B719" t="s">
        <v>2722</v>
      </c>
      <c r="C719" t="s">
        <v>523</v>
      </c>
      <c r="D719" t="s">
        <v>338</v>
      </c>
      <c r="E719" t="s">
        <v>339</v>
      </c>
      <c r="F719" t="s">
        <v>202</v>
      </c>
      <c r="G719" s="9">
        <v>1</v>
      </c>
      <c r="H719" s="8">
        <v>8.5</v>
      </c>
      <c r="I719" s="8">
        <v>0</v>
      </c>
      <c r="J719" s="8">
        <v>8.5</v>
      </c>
      <c r="K719" t="s">
        <v>4746</v>
      </c>
      <c r="L719" s="1">
        <v>45425</v>
      </c>
      <c r="M719">
        <v>5</v>
      </c>
      <c r="N719">
        <v>2024</v>
      </c>
    </row>
    <row r="720" spans="1:14" x14ac:dyDescent="0.25">
      <c r="A720" t="s">
        <v>5992</v>
      </c>
      <c r="B720" t="s">
        <v>2722</v>
      </c>
      <c r="C720" t="s">
        <v>521</v>
      </c>
      <c r="D720" t="s">
        <v>340</v>
      </c>
      <c r="E720" t="s">
        <v>341</v>
      </c>
      <c r="F720" t="s">
        <v>202</v>
      </c>
      <c r="G720" s="9">
        <v>1</v>
      </c>
      <c r="H720" s="8">
        <v>25.5</v>
      </c>
      <c r="I720" s="8">
        <v>0</v>
      </c>
      <c r="J720" s="8">
        <v>25.5</v>
      </c>
      <c r="K720" t="s">
        <v>4746</v>
      </c>
      <c r="L720" s="1">
        <v>45425</v>
      </c>
      <c r="M720">
        <v>5</v>
      </c>
      <c r="N720">
        <v>2024</v>
      </c>
    </row>
    <row r="721" spans="1:14" x14ac:dyDescent="0.25">
      <c r="A721" t="s">
        <v>5992</v>
      </c>
      <c r="B721" t="s">
        <v>2722</v>
      </c>
      <c r="C721" t="s">
        <v>524</v>
      </c>
      <c r="D721" t="s">
        <v>332</v>
      </c>
      <c r="E721" t="s">
        <v>333</v>
      </c>
      <c r="F721" t="s">
        <v>202</v>
      </c>
      <c r="G721" s="9">
        <v>1</v>
      </c>
      <c r="H721" s="8">
        <v>20</v>
      </c>
      <c r="I721" s="8">
        <v>0</v>
      </c>
      <c r="J721" s="8">
        <v>20</v>
      </c>
      <c r="K721" t="s">
        <v>4746</v>
      </c>
      <c r="L721" s="1">
        <v>45425</v>
      </c>
      <c r="M721">
        <v>5</v>
      </c>
      <c r="N721">
        <v>2024</v>
      </c>
    </row>
    <row r="722" spans="1:14" x14ac:dyDescent="0.25">
      <c r="A722" t="s">
        <v>5992</v>
      </c>
      <c r="B722" t="s">
        <v>2722</v>
      </c>
      <c r="C722" t="s">
        <v>525</v>
      </c>
      <c r="D722" t="s">
        <v>334</v>
      </c>
      <c r="E722" t="s">
        <v>335</v>
      </c>
      <c r="F722" t="s">
        <v>202</v>
      </c>
      <c r="G722" s="9">
        <v>1</v>
      </c>
      <c r="H722" s="8">
        <v>18.5</v>
      </c>
      <c r="I722" s="8">
        <v>0</v>
      </c>
      <c r="J722" s="8">
        <v>18.5</v>
      </c>
      <c r="K722" t="s">
        <v>4746</v>
      </c>
      <c r="L722" s="1">
        <v>45425</v>
      </c>
      <c r="M722">
        <v>5</v>
      </c>
      <c r="N722">
        <v>2024</v>
      </c>
    </row>
    <row r="723" spans="1:14" x14ac:dyDescent="0.25">
      <c r="A723" t="s">
        <v>5992</v>
      </c>
      <c r="B723" t="s">
        <v>2722</v>
      </c>
      <c r="C723" t="s">
        <v>2732</v>
      </c>
      <c r="D723" t="s">
        <v>1911</v>
      </c>
      <c r="E723" t="s">
        <v>5995</v>
      </c>
      <c r="F723" t="s">
        <v>202</v>
      </c>
      <c r="G723" s="9">
        <v>1</v>
      </c>
      <c r="H723" s="8">
        <v>0</v>
      </c>
      <c r="I723" s="8">
        <v>414</v>
      </c>
      <c r="J723" s="8">
        <v>0</v>
      </c>
      <c r="K723" t="s">
        <v>4746</v>
      </c>
      <c r="L723" s="1">
        <v>45425</v>
      </c>
      <c r="M723">
        <v>5</v>
      </c>
      <c r="N723">
        <v>2024</v>
      </c>
    </row>
    <row r="724" spans="1:14" x14ac:dyDescent="0.25">
      <c r="A724" t="s">
        <v>5992</v>
      </c>
      <c r="B724" t="s">
        <v>2722</v>
      </c>
      <c r="C724" t="s">
        <v>534</v>
      </c>
      <c r="D724" t="s">
        <v>122</v>
      </c>
      <c r="E724" t="s">
        <v>123</v>
      </c>
      <c r="F724" t="s">
        <v>202</v>
      </c>
      <c r="G724" s="9">
        <v>1</v>
      </c>
      <c r="H724" s="8">
        <v>80</v>
      </c>
      <c r="I724" s="8">
        <v>0</v>
      </c>
      <c r="J724" s="8">
        <v>80</v>
      </c>
      <c r="K724" t="s">
        <v>4746</v>
      </c>
      <c r="L724" s="1">
        <v>45425</v>
      </c>
      <c r="M724">
        <v>5</v>
      </c>
      <c r="N724">
        <v>2024</v>
      </c>
    </row>
    <row r="725" spans="1:14" x14ac:dyDescent="0.25">
      <c r="A725" t="s">
        <v>5992</v>
      </c>
      <c r="B725" t="s">
        <v>2722</v>
      </c>
      <c r="C725" t="s">
        <v>602</v>
      </c>
      <c r="D725" t="s">
        <v>232</v>
      </c>
      <c r="E725" t="s">
        <v>233</v>
      </c>
      <c r="F725" t="s">
        <v>202</v>
      </c>
      <c r="G725" s="9">
        <v>1</v>
      </c>
      <c r="H725" s="8">
        <v>18</v>
      </c>
      <c r="I725" s="8">
        <v>0</v>
      </c>
      <c r="J725" s="8">
        <v>18</v>
      </c>
      <c r="K725" t="s">
        <v>4746</v>
      </c>
      <c r="L725" s="1">
        <v>45425</v>
      </c>
      <c r="M725">
        <v>5</v>
      </c>
      <c r="N725">
        <v>2024</v>
      </c>
    </row>
    <row r="726" spans="1:14" x14ac:dyDescent="0.25">
      <c r="A726" t="s">
        <v>5992</v>
      </c>
      <c r="B726" t="s">
        <v>2722</v>
      </c>
      <c r="C726" t="s">
        <v>482</v>
      </c>
      <c r="D726" t="s">
        <v>359</v>
      </c>
      <c r="E726" t="s">
        <v>5996</v>
      </c>
      <c r="F726" t="s">
        <v>202</v>
      </c>
      <c r="G726" s="9">
        <v>1</v>
      </c>
      <c r="H726" s="8">
        <v>39.32</v>
      </c>
      <c r="I726" s="8">
        <v>129</v>
      </c>
      <c r="J726" s="8">
        <v>39.32</v>
      </c>
      <c r="K726" t="s">
        <v>4746</v>
      </c>
      <c r="L726" s="1">
        <v>45425</v>
      </c>
      <c r="M726">
        <v>5</v>
      </c>
      <c r="N726">
        <v>2024</v>
      </c>
    </row>
    <row r="727" spans="1:14" x14ac:dyDescent="0.25">
      <c r="A727" t="s">
        <v>5992</v>
      </c>
      <c r="B727" t="s">
        <v>2722</v>
      </c>
      <c r="C727" t="s">
        <v>434</v>
      </c>
      <c r="D727" t="s">
        <v>226</v>
      </c>
      <c r="E727" t="s">
        <v>5997</v>
      </c>
      <c r="F727" t="s">
        <v>202</v>
      </c>
      <c r="G727" s="9">
        <v>1</v>
      </c>
      <c r="H727" s="8">
        <v>16.600000000000001</v>
      </c>
      <c r="I727" s="8">
        <v>55</v>
      </c>
      <c r="J727" s="8">
        <v>16.600000000000001</v>
      </c>
      <c r="K727" t="s">
        <v>4746</v>
      </c>
      <c r="L727" s="1">
        <v>45425</v>
      </c>
      <c r="M727">
        <v>5</v>
      </c>
      <c r="N727">
        <v>2024</v>
      </c>
    </row>
    <row r="728" spans="1:14" x14ac:dyDescent="0.25">
      <c r="A728" t="s">
        <v>5992</v>
      </c>
      <c r="B728" t="s">
        <v>2722</v>
      </c>
      <c r="C728" t="s">
        <v>2724</v>
      </c>
      <c r="D728" t="s">
        <v>202</v>
      </c>
      <c r="E728" t="s">
        <v>2723</v>
      </c>
      <c r="F728" t="s">
        <v>202</v>
      </c>
      <c r="G728" s="9">
        <v>1</v>
      </c>
      <c r="H728" s="8">
        <v>0</v>
      </c>
      <c r="I728" s="8">
        <v>100</v>
      </c>
      <c r="J728" s="8">
        <v>0</v>
      </c>
      <c r="K728" t="s">
        <v>4746</v>
      </c>
      <c r="L728" s="1">
        <v>45425</v>
      </c>
      <c r="M728">
        <v>5</v>
      </c>
      <c r="N728">
        <v>2024</v>
      </c>
    </row>
    <row r="729" spans="1:14" x14ac:dyDescent="0.25">
      <c r="A729" t="s">
        <v>5998</v>
      </c>
      <c r="B729" t="s">
        <v>2934</v>
      </c>
      <c r="C729" t="s">
        <v>3571</v>
      </c>
      <c r="D729" t="s">
        <v>1578</v>
      </c>
      <c r="E729" t="s">
        <v>1579</v>
      </c>
      <c r="F729" t="s">
        <v>202</v>
      </c>
      <c r="G729" s="9">
        <v>1</v>
      </c>
      <c r="H729" s="8">
        <v>31</v>
      </c>
      <c r="I729" s="8">
        <v>57.02</v>
      </c>
      <c r="J729" s="8">
        <v>31</v>
      </c>
      <c r="K729" t="s">
        <v>106</v>
      </c>
      <c r="L729" s="1">
        <v>45425</v>
      </c>
      <c r="M729">
        <v>5</v>
      </c>
      <c r="N729">
        <v>2024</v>
      </c>
    </row>
    <row r="730" spans="1:14" x14ac:dyDescent="0.25">
      <c r="A730" t="s">
        <v>5998</v>
      </c>
      <c r="B730" t="s">
        <v>2934</v>
      </c>
      <c r="C730" t="s">
        <v>2724</v>
      </c>
      <c r="D730" t="s">
        <v>202</v>
      </c>
      <c r="E730" t="s">
        <v>2760</v>
      </c>
      <c r="F730" t="s">
        <v>202</v>
      </c>
      <c r="G730" s="9">
        <v>1</v>
      </c>
      <c r="H730" s="8">
        <v>0</v>
      </c>
      <c r="I730" s="8">
        <v>14.28</v>
      </c>
      <c r="J730" s="8">
        <v>0</v>
      </c>
      <c r="K730" t="s">
        <v>106</v>
      </c>
      <c r="L730" s="1">
        <v>45425</v>
      </c>
      <c r="M730">
        <v>5</v>
      </c>
      <c r="N730">
        <v>2024</v>
      </c>
    </row>
    <row r="731" spans="1:14" x14ac:dyDescent="0.25">
      <c r="A731" t="s">
        <v>5999</v>
      </c>
      <c r="B731" t="s">
        <v>2934</v>
      </c>
      <c r="C731" t="s">
        <v>465</v>
      </c>
      <c r="D731" t="s">
        <v>324</v>
      </c>
      <c r="E731" t="s">
        <v>1735</v>
      </c>
      <c r="F731" t="s">
        <v>202</v>
      </c>
      <c r="G731" s="9">
        <v>1</v>
      </c>
      <c r="H731" s="8">
        <v>18.2</v>
      </c>
      <c r="I731" s="8">
        <v>40.5</v>
      </c>
      <c r="J731" s="8">
        <v>18.2</v>
      </c>
      <c r="K731" t="s">
        <v>106</v>
      </c>
      <c r="L731" s="1">
        <v>45425</v>
      </c>
      <c r="M731">
        <v>5</v>
      </c>
      <c r="N731">
        <v>2024</v>
      </c>
    </row>
    <row r="732" spans="1:14" x14ac:dyDescent="0.25">
      <c r="A732" t="s">
        <v>5999</v>
      </c>
      <c r="B732" t="s">
        <v>2934</v>
      </c>
      <c r="C732" t="s">
        <v>2724</v>
      </c>
      <c r="D732" t="s">
        <v>202</v>
      </c>
      <c r="E732" t="s">
        <v>2733</v>
      </c>
      <c r="F732" t="s">
        <v>202</v>
      </c>
      <c r="G732" s="9">
        <v>1</v>
      </c>
      <c r="H732" s="8">
        <v>0</v>
      </c>
      <c r="I732" s="8">
        <v>6.06</v>
      </c>
      <c r="J732" s="8">
        <v>0</v>
      </c>
      <c r="K732" t="s">
        <v>106</v>
      </c>
      <c r="L732" s="1">
        <v>45425</v>
      </c>
      <c r="M732">
        <v>5</v>
      </c>
      <c r="N732">
        <v>2024</v>
      </c>
    </row>
    <row r="733" spans="1:14" x14ac:dyDescent="0.25">
      <c r="A733" t="s">
        <v>6000</v>
      </c>
      <c r="B733" t="s">
        <v>2722</v>
      </c>
      <c r="C733" t="s">
        <v>2787</v>
      </c>
      <c r="D733" t="s">
        <v>1518</v>
      </c>
      <c r="E733" t="s">
        <v>5857</v>
      </c>
      <c r="F733" t="s">
        <v>202</v>
      </c>
      <c r="G733" s="9">
        <v>2</v>
      </c>
      <c r="H733" s="8">
        <v>42</v>
      </c>
      <c r="I733" s="8">
        <v>155</v>
      </c>
      <c r="J733" s="8">
        <v>84</v>
      </c>
      <c r="K733" t="s">
        <v>4746</v>
      </c>
      <c r="L733" s="1">
        <v>45425</v>
      </c>
      <c r="M733">
        <v>5</v>
      </c>
      <c r="N733">
        <v>2024</v>
      </c>
    </row>
    <row r="734" spans="1:14" x14ac:dyDescent="0.25">
      <c r="A734" t="s">
        <v>6000</v>
      </c>
      <c r="B734" t="s">
        <v>2722</v>
      </c>
      <c r="C734" t="s">
        <v>2736</v>
      </c>
      <c r="D734" t="s">
        <v>202</v>
      </c>
      <c r="E734" t="s">
        <v>2723</v>
      </c>
      <c r="F734" t="s">
        <v>202</v>
      </c>
      <c r="G734" s="9">
        <v>1</v>
      </c>
      <c r="H734" s="8">
        <v>0</v>
      </c>
      <c r="I734" s="8">
        <v>0</v>
      </c>
      <c r="J734" s="8">
        <v>0</v>
      </c>
      <c r="K734" t="s">
        <v>4746</v>
      </c>
      <c r="L734" s="1">
        <v>45425</v>
      </c>
      <c r="M734">
        <v>5</v>
      </c>
      <c r="N734">
        <v>2024</v>
      </c>
    </row>
    <row r="735" spans="1:14" x14ac:dyDescent="0.25">
      <c r="A735" t="s">
        <v>6001</v>
      </c>
      <c r="B735" t="s">
        <v>2722</v>
      </c>
      <c r="C735" t="s">
        <v>518</v>
      </c>
      <c r="D735" t="s">
        <v>218</v>
      </c>
      <c r="E735" t="s">
        <v>5835</v>
      </c>
      <c r="F735" t="s">
        <v>202</v>
      </c>
      <c r="G735" s="9">
        <v>1</v>
      </c>
      <c r="H735" s="8">
        <v>31</v>
      </c>
      <c r="I735" s="8">
        <v>110</v>
      </c>
      <c r="J735" s="8">
        <v>31</v>
      </c>
      <c r="K735" t="s">
        <v>4746</v>
      </c>
      <c r="L735" s="1">
        <v>45425</v>
      </c>
      <c r="M735">
        <v>5</v>
      </c>
      <c r="N735">
        <v>2024</v>
      </c>
    </row>
    <row r="736" spans="1:14" x14ac:dyDescent="0.25">
      <c r="A736" t="s">
        <v>6001</v>
      </c>
      <c r="B736" t="s">
        <v>2722</v>
      </c>
      <c r="C736" t="s">
        <v>2736</v>
      </c>
      <c r="D736" t="s">
        <v>202</v>
      </c>
      <c r="E736" t="s">
        <v>2723</v>
      </c>
      <c r="F736" t="s">
        <v>202</v>
      </c>
      <c r="G736" s="9">
        <v>1</v>
      </c>
      <c r="H736" s="8">
        <v>0</v>
      </c>
      <c r="I736" s="8">
        <v>0</v>
      </c>
      <c r="J736" s="8">
        <v>0</v>
      </c>
      <c r="K736" t="s">
        <v>4746</v>
      </c>
      <c r="L736" s="1">
        <v>45425</v>
      </c>
      <c r="M736">
        <v>5</v>
      </c>
      <c r="N736">
        <v>2024</v>
      </c>
    </row>
    <row r="737" spans="1:14" x14ac:dyDescent="0.25">
      <c r="A737" t="s">
        <v>6002</v>
      </c>
      <c r="B737" t="s">
        <v>2934</v>
      </c>
      <c r="C737" t="s">
        <v>465</v>
      </c>
      <c r="D737" t="s">
        <v>324</v>
      </c>
      <c r="E737" t="s">
        <v>1735</v>
      </c>
      <c r="F737" t="s">
        <v>202</v>
      </c>
      <c r="G737" s="9">
        <v>1</v>
      </c>
      <c r="H737" s="8">
        <v>18.2</v>
      </c>
      <c r="I737" s="8">
        <v>40.5</v>
      </c>
      <c r="J737" s="8">
        <v>18.2</v>
      </c>
      <c r="K737" t="s">
        <v>106</v>
      </c>
      <c r="L737" s="1">
        <v>45425</v>
      </c>
      <c r="M737">
        <v>5</v>
      </c>
      <c r="N737">
        <v>2024</v>
      </c>
    </row>
    <row r="738" spans="1:14" x14ac:dyDescent="0.25">
      <c r="A738" t="s">
        <v>6002</v>
      </c>
      <c r="B738" t="s">
        <v>2934</v>
      </c>
      <c r="C738" t="s">
        <v>2724</v>
      </c>
      <c r="D738" t="s">
        <v>202</v>
      </c>
      <c r="E738" t="s">
        <v>2760</v>
      </c>
      <c r="F738" t="s">
        <v>202</v>
      </c>
      <c r="G738" s="9">
        <v>1</v>
      </c>
      <c r="H738" s="8">
        <v>0</v>
      </c>
      <c r="I738" s="8">
        <v>11.52</v>
      </c>
      <c r="J738" s="8">
        <v>0</v>
      </c>
      <c r="K738" t="s">
        <v>106</v>
      </c>
      <c r="L738" s="1">
        <v>45425</v>
      </c>
      <c r="M738">
        <v>5</v>
      </c>
      <c r="N738">
        <v>2024</v>
      </c>
    </row>
    <row r="739" spans="1:14" x14ac:dyDescent="0.25">
      <c r="A739" t="s">
        <v>6003</v>
      </c>
      <c r="B739" t="s">
        <v>2934</v>
      </c>
      <c r="C739" t="s">
        <v>468</v>
      </c>
      <c r="D739" t="s">
        <v>306</v>
      </c>
      <c r="E739" t="s">
        <v>2746</v>
      </c>
      <c r="F739" t="s">
        <v>202</v>
      </c>
      <c r="G739" s="9">
        <v>2</v>
      </c>
      <c r="H739" s="8">
        <v>0.64</v>
      </c>
      <c r="I739" s="8">
        <v>4.13</v>
      </c>
      <c r="J739" s="8">
        <v>1.28</v>
      </c>
      <c r="K739" t="s">
        <v>106</v>
      </c>
      <c r="L739" s="1">
        <v>45425</v>
      </c>
      <c r="M739">
        <v>5</v>
      </c>
      <c r="N739">
        <v>2024</v>
      </c>
    </row>
    <row r="740" spans="1:14" x14ac:dyDescent="0.25">
      <c r="A740" t="s">
        <v>6003</v>
      </c>
      <c r="B740" t="s">
        <v>2934</v>
      </c>
      <c r="C740" t="s">
        <v>2865</v>
      </c>
      <c r="D740" t="s">
        <v>1550</v>
      </c>
      <c r="E740" t="s">
        <v>3846</v>
      </c>
      <c r="F740" t="s">
        <v>202</v>
      </c>
      <c r="G740" s="9">
        <v>1</v>
      </c>
      <c r="H740" s="8">
        <v>8.6999999999999993</v>
      </c>
      <c r="I740" s="8">
        <v>28.93</v>
      </c>
      <c r="J740" s="8">
        <v>8.6999999999999993</v>
      </c>
      <c r="K740" t="s">
        <v>106</v>
      </c>
      <c r="L740" s="1">
        <v>45425</v>
      </c>
      <c r="M740">
        <v>5</v>
      </c>
      <c r="N740">
        <v>2024</v>
      </c>
    </row>
    <row r="741" spans="1:14" x14ac:dyDescent="0.25">
      <c r="A741" t="s">
        <v>6003</v>
      </c>
      <c r="B741" t="s">
        <v>2934</v>
      </c>
      <c r="C741" t="s">
        <v>522</v>
      </c>
      <c r="D741" t="s">
        <v>342</v>
      </c>
      <c r="E741" t="s">
        <v>2826</v>
      </c>
      <c r="F741" t="s">
        <v>202</v>
      </c>
      <c r="G741" s="9">
        <v>1</v>
      </c>
      <c r="H741" s="8">
        <v>10.5</v>
      </c>
      <c r="I741" s="8">
        <v>28.93</v>
      </c>
      <c r="J741" s="8">
        <v>10.5</v>
      </c>
      <c r="K741" t="s">
        <v>106</v>
      </c>
      <c r="L741" s="1">
        <v>45425</v>
      </c>
      <c r="M741">
        <v>5</v>
      </c>
      <c r="N741">
        <v>2024</v>
      </c>
    </row>
    <row r="742" spans="1:14" x14ac:dyDescent="0.25">
      <c r="A742" t="s">
        <v>6003</v>
      </c>
      <c r="B742" t="s">
        <v>2934</v>
      </c>
      <c r="C742" t="s">
        <v>2724</v>
      </c>
      <c r="D742" t="s">
        <v>202</v>
      </c>
      <c r="E742" t="s">
        <v>2828</v>
      </c>
      <c r="F742" t="s">
        <v>202</v>
      </c>
      <c r="G742" s="9">
        <v>1</v>
      </c>
      <c r="H742" s="8">
        <v>0</v>
      </c>
      <c r="I742" s="8">
        <v>7.85</v>
      </c>
      <c r="J742" s="8">
        <v>0</v>
      </c>
      <c r="K742" t="s">
        <v>106</v>
      </c>
      <c r="L742" s="1">
        <v>45425</v>
      </c>
      <c r="M742">
        <v>5</v>
      </c>
      <c r="N742">
        <v>2024</v>
      </c>
    </row>
    <row r="743" spans="1:14" x14ac:dyDescent="0.25">
      <c r="A743" t="s">
        <v>6004</v>
      </c>
      <c r="B743" t="s">
        <v>2934</v>
      </c>
      <c r="C743" t="s">
        <v>3073</v>
      </c>
      <c r="D743" t="s">
        <v>2000</v>
      </c>
      <c r="E743" t="s">
        <v>6005</v>
      </c>
      <c r="F743" t="s">
        <v>202</v>
      </c>
      <c r="G743" s="9">
        <v>1</v>
      </c>
      <c r="H743" s="8">
        <v>0</v>
      </c>
      <c r="I743" s="8">
        <v>412.4</v>
      </c>
      <c r="J743" s="8">
        <v>0</v>
      </c>
      <c r="K743" t="s">
        <v>106</v>
      </c>
      <c r="L743" s="1">
        <v>45425</v>
      </c>
      <c r="M743">
        <v>5</v>
      </c>
      <c r="N743">
        <v>2024</v>
      </c>
    </row>
    <row r="744" spans="1:14" x14ac:dyDescent="0.25">
      <c r="A744" t="s">
        <v>6004</v>
      </c>
      <c r="B744" t="s">
        <v>2934</v>
      </c>
      <c r="C744" t="s">
        <v>439</v>
      </c>
      <c r="D744" t="s">
        <v>110</v>
      </c>
      <c r="E744" t="s">
        <v>111</v>
      </c>
      <c r="F744" t="s">
        <v>202</v>
      </c>
      <c r="G744" s="9">
        <v>1</v>
      </c>
      <c r="H744" s="8">
        <v>129</v>
      </c>
      <c r="I744" s="8">
        <v>0</v>
      </c>
      <c r="J744" s="8">
        <v>129</v>
      </c>
      <c r="K744" t="s">
        <v>106</v>
      </c>
      <c r="L744" s="1">
        <v>45425</v>
      </c>
      <c r="M744">
        <v>5</v>
      </c>
      <c r="N744">
        <v>2024</v>
      </c>
    </row>
    <row r="745" spans="1:14" x14ac:dyDescent="0.25">
      <c r="A745" t="s">
        <v>6004</v>
      </c>
      <c r="B745" t="s">
        <v>2934</v>
      </c>
      <c r="C745" t="s">
        <v>438</v>
      </c>
      <c r="D745" t="s">
        <v>114</v>
      </c>
      <c r="E745" t="s">
        <v>115</v>
      </c>
      <c r="F745" t="s">
        <v>202</v>
      </c>
      <c r="G745" s="9">
        <v>1</v>
      </c>
      <c r="H745" s="8">
        <v>40</v>
      </c>
      <c r="I745" s="8">
        <v>0</v>
      </c>
      <c r="J745" s="8">
        <v>40</v>
      </c>
      <c r="K745" t="s">
        <v>106</v>
      </c>
      <c r="L745" s="1">
        <v>45425</v>
      </c>
      <c r="M745">
        <v>5</v>
      </c>
      <c r="N745">
        <v>2024</v>
      </c>
    </row>
    <row r="746" spans="1:14" x14ac:dyDescent="0.25">
      <c r="A746" t="s">
        <v>6004</v>
      </c>
      <c r="B746" t="s">
        <v>2934</v>
      </c>
      <c r="C746" t="s">
        <v>2724</v>
      </c>
      <c r="D746" t="s">
        <v>202</v>
      </c>
      <c r="E746" t="s">
        <v>2760</v>
      </c>
      <c r="F746" t="s">
        <v>202</v>
      </c>
      <c r="G746" s="9">
        <v>1</v>
      </c>
      <c r="H746" s="8">
        <v>0</v>
      </c>
      <c r="I746" s="8">
        <v>57.54</v>
      </c>
      <c r="J746" s="8">
        <v>0</v>
      </c>
      <c r="K746" t="s">
        <v>106</v>
      </c>
      <c r="L746" s="1">
        <v>45425</v>
      </c>
      <c r="M746">
        <v>5</v>
      </c>
      <c r="N746">
        <v>2024</v>
      </c>
    </row>
    <row r="747" spans="1:14" x14ac:dyDescent="0.25">
      <c r="A747" t="s">
        <v>6006</v>
      </c>
      <c r="B747" t="s">
        <v>2934</v>
      </c>
      <c r="C747" t="s">
        <v>496</v>
      </c>
      <c r="D747" t="s">
        <v>304</v>
      </c>
      <c r="E747" t="s">
        <v>2775</v>
      </c>
      <c r="F747" t="s">
        <v>202</v>
      </c>
      <c r="G747" s="9">
        <v>1</v>
      </c>
      <c r="H747" s="8">
        <v>23.21</v>
      </c>
      <c r="I747" s="8">
        <v>48.76</v>
      </c>
      <c r="J747" s="8">
        <v>23.21</v>
      </c>
      <c r="K747" t="s">
        <v>106</v>
      </c>
      <c r="L747" s="1">
        <v>45425</v>
      </c>
      <c r="M747">
        <v>5</v>
      </c>
      <c r="N747">
        <v>2024</v>
      </c>
    </row>
    <row r="748" spans="1:14" x14ac:dyDescent="0.25">
      <c r="A748" t="s">
        <v>6006</v>
      </c>
      <c r="B748" t="s">
        <v>2934</v>
      </c>
      <c r="C748" t="s">
        <v>2724</v>
      </c>
      <c r="D748" t="s">
        <v>202</v>
      </c>
      <c r="E748" t="s">
        <v>2733</v>
      </c>
      <c r="F748" t="s">
        <v>202</v>
      </c>
      <c r="G748" s="9">
        <v>1</v>
      </c>
      <c r="H748" s="8">
        <v>0</v>
      </c>
      <c r="I748" s="8">
        <v>4.95</v>
      </c>
      <c r="J748" s="8">
        <v>0</v>
      </c>
      <c r="K748" t="s">
        <v>106</v>
      </c>
      <c r="L748" s="1">
        <v>45425</v>
      </c>
      <c r="M748">
        <v>5</v>
      </c>
      <c r="N748">
        <v>2024</v>
      </c>
    </row>
    <row r="749" spans="1:14" x14ac:dyDescent="0.25">
      <c r="A749" t="s">
        <v>6007</v>
      </c>
      <c r="B749" t="s">
        <v>2934</v>
      </c>
      <c r="C749" t="s">
        <v>436</v>
      </c>
      <c r="D749" t="s">
        <v>303</v>
      </c>
      <c r="E749" t="s">
        <v>1710</v>
      </c>
      <c r="F749" t="s">
        <v>202</v>
      </c>
      <c r="G749" s="9">
        <v>1</v>
      </c>
      <c r="H749" s="8">
        <v>9</v>
      </c>
      <c r="I749" s="8">
        <v>32.229999999999997</v>
      </c>
      <c r="J749" s="8">
        <v>9</v>
      </c>
      <c r="K749" t="s">
        <v>106</v>
      </c>
      <c r="L749" s="1">
        <v>45425</v>
      </c>
      <c r="M749">
        <v>5</v>
      </c>
      <c r="N749">
        <v>2024</v>
      </c>
    </row>
    <row r="750" spans="1:14" x14ac:dyDescent="0.25">
      <c r="A750" t="s">
        <v>6007</v>
      </c>
      <c r="B750" t="s">
        <v>2934</v>
      </c>
      <c r="C750" t="s">
        <v>2724</v>
      </c>
      <c r="D750" t="s">
        <v>202</v>
      </c>
      <c r="E750" t="s">
        <v>2733</v>
      </c>
      <c r="F750" t="s">
        <v>202</v>
      </c>
      <c r="G750" s="9">
        <v>1</v>
      </c>
      <c r="H750" s="8">
        <v>0</v>
      </c>
      <c r="I750" s="8">
        <v>6.06</v>
      </c>
      <c r="J750" s="8">
        <v>0</v>
      </c>
      <c r="K750" t="s">
        <v>106</v>
      </c>
      <c r="L750" s="1">
        <v>45425</v>
      </c>
      <c r="M750">
        <v>5</v>
      </c>
      <c r="N750">
        <v>2024</v>
      </c>
    </row>
    <row r="751" spans="1:14" x14ac:dyDescent="0.25">
      <c r="A751" t="s">
        <v>6008</v>
      </c>
      <c r="B751" t="s">
        <v>2934</v>
      </c>
      <c r="C751" t="s">
        <v>2875</v>
      </c>
      <c r="D751" t="s">
        <v>818</v>
      </c>
      <c r="E751" t="s">
        <v>4830</v>
      </c>
      <c r="F751" t="s">
        <v>202</v>
      </c>
      <c r="G751" s="9">
        <v>1</v>
      </c>
      <c r="H751" s="8">
        <v>67.099999999999994</v>
      </c>
      <c r="I751" s="8">
        <v>156.19999999999999</v>
      </c>
      <c r="J751" s="8">
        <v>67.099999999999994</v>
      </c>
      <c r="K751" t="s">
        <v>106</v>
      </c>
      <c r="L751" s="1">
        <v>45424</v>
      </c>
      <c r="M751">
        <v>5</v>
      </c>
      <c r="N751">
        <v>2024</v>
      </c>
    </row>
    <row r="752" spans="1:14" x14ac:dyDescent="0.25">
      <c r="A752" t="s">
        <v>6008</v>
      </c>
      <c r="B752" t="s">
        <v>2934</v>
      </c>
      <c r="C752" t="s">
        <v>2724</v>
      </c>
      <c r="D752" t="s">
        <v>202</v>
      </c>
      <c r="E752" t="s">
        <v>2733</v>
      </c>
      <c r="F752" t="s">
        <v>202</v>
      </c>
      <c r="G752" s="9">
        <v>1</v>
      </c>
      <c r="H752" s="8">
        <v>0</v>
      </c>
      <c r="I752" s="8">
        <v>10.47</v>
      </c>
      <c r="J752" s="8">
        <v>0</v>
      </c>
      <c r="K752" t="s">
        <v>106</v>
      </c>
      <c r="L752" s="1">
        <v>45424</v>
      </c>
      <c r="M752">
        <v>5</v>
      </c>
      <c r="N752">
        <v>2024</v>
      </c>
    </row>
    <row r="753" spans="1:14" x14ac:dyDescent="0.25">
      <c r="A753" t="s">
        <v>6009</v>
      </c>
      <c r="B753" t="s">
        <v>2934</v>
      </c>
      <c r="C753" t="s">
        <v>2866</v>
      </c>
      <c r="D753" t="s">
        <v>1560</v>
      </c>
      <c r="E753" t="s">
        <v>3798</v>
      </c>
      <c r="F753" t="s">
        <v>202</v>
      </c>
      <c r="G753" s="9">
        <v>1</v>
      </c>
      <c r="H753" s="8">
        <v>8.6999999999999993</v>
      </c>
      <c r="I753" s="8">
        <v>28.93</v>
      </c>
      <c r="J753" s="8">
        <v>8.6999999999999993</v>
      </c>
      <c r="K753" t="s">
        <v>106</v>
      </c>
      <c r="L753" s="1">
        <v>45424</v>
      </c>
      <c r="M753">
        <v>5</v>
      </c>
      <c r="N753">
        <v>2024</v>
      </c>
    </row>
    <row r="754" spans="1:14" x14ac:dyDescent="0.25">
      <c r="A754" t="s">
        <v>6009</v>
      </c>
      <c r="B754" t="s">
        <v>2934</v>
      </c>
      <c r="C754" t="s">
        <v>2724</v>
      </c>
      <c r="D754" t="s">
        <v>202</v>
      </c>
      <c r="E754" t="s">
        <v>2733</v>
      </c>
      <c r="F754" t="s">
        <v>202</v>
      </c>
      <c r="G754" s="9">
        <v>1</v>
      </c>
      <c r="H754" s="8">
        <v>0</v>
      </c>
      <c r="I754" s="8">
        <v>5.86</v>
      </c>
      <c r="J754" s="8">
        <v>0</v>
      </c>
      <c r="K754" t="s">
        <v>106</v>
      </c>
      <c r="L754" s="1">
        <v>45424</v>
      </c>
      <c r="M754">
        <v>5</v>
      </c>
      <c r="N754">
        <v>2024</v>
      </c>
    </row>
    <row r="755" spans="1:14" x14ac:dyDescent="0.25">
      <c r="A755" t="s">
        <v>6010</v>
      </c>
      <c r="B755" t="s">
        <v>2934</v>
      </c>
      <c r="C755" t="s">
        <v>602</v>
      </c>
      <c r="D755" t="s">
        <v>232</v>
      </c>
      <c r="E755" t="s">
        <v>2901</v>
      </c>
      <c r="F755" t="s">
        <v>202</v>
      </c>
      <c r="G755" s="9">
        <v>1</v>
      </c>
      <c r="H755" s="8">
        <v>18</v>
      </c>
      <c r="I755" s="8">
        <v>57.02</v>
      </c>
      <c r="J755" s="8">
        <v>18</v>
      </c>
      <c r="K755" t="s">
        <v>106</v>
      </c>
      <c r="L755" s="1">
        <v>45424</v>
      </c>
      <c r="M755">
        <v>5</v>
      </c>
      <c r="N755">
        <v>2024</v>
      </c>
    </row>
    <row r="756" spans="1:14" x14ac:dyDescent="0.25">
      <c r="A756" t="s">
        <v>6010</v>
      </c>
      <c r="B756" t="s">
        <v>2934</v>
      </c>
      <c r="C756" t="s">
        <v>2724</v>
      </c>
      <c r="D756" t="s">
        <v>202</v>
      </c>
      <c r="E756" t="s">
        <v>2733</v>
      </c>
      <c r="F756" t="s">
        <v>202</v>
      </c>
      <c r="G756" s="9">
        <v>1</v>
      </c>
      <c r="H756" s="8">
        <v>0</v>
      </c>
      <c r="I756" s="8">
        <v>11.82</v>
      </c>
      <c r="J756" s="8">
        <v>0</v>
      </c>
      <c r="K756" t="s">
        <v>106</v>
      </c>
      <c r="L756" s="1">
        <v>45424</v>
      </c>
      <c r="M756">
        <v>5</v>
      </c>
      <c r="N756">
        <v>2024</v>
      </c>
    </row>
    <row r="757" spans="1:14" x14ac:dyDescent="0.25">
      <c r="A757" t="s">
        <v>6011</v>
      </c>
      <c r="B757" t="s">
        <v>2934</v>
      </c>
      <c r="C757" t="s">
        <v>2778</v>
      </c>
      <c r="D757" t="s">
        <v>1902</v>
      </c>
      <c r="E757" t="s">
        <v>5291</v>
      </c>
      <c r="F757" t="s">
        <v>202</v>
      </c>
      <c r="G757" s="9">
        <v>1</v>
      </c>
      <c r="H757" s="8">
        <v>0</v>
      </c>
      <c r="I757" s="8">
        <v>227.11</v>
      </c>
      <c r="J757" s="8">
        <v>0</v>
      </c>
      <c r="K757" t="s">
        <v>106</v>
      </c>
      <c r="L757" s="1">
        <v>45424</v>
      </c>
      <c r="M757">
        <v>5</v>
      </c>
      <c r="N757">
        <v>2024</v>
      </c>
    </row>
    <row r="758" spans="1:14" x14ac:dyDescent="0.25">
      <c r="A758" t="s">
        <v>6011</v>
      </c>
      <c r="B758" t="s">
        <v>2934</v>
      </c>
      <c r="C758" t="s">
        <v>517</v>
      </c>
      <c r="D758" t="s">
        <v>126</v>
      </c>
      <c r="E758" t="s">
        <v>127</v>
      </c>
      <c r="F758" t="s">
        <v>202</v>
      </c>
      <c r="G758" s="9">
        <v>1</v>
      </c>
      <c r="H758" s="8">
        <v>89.5</v>
      </c>
      <c r="I758" s="8">
        <v>0</v>
      </c>
      <c r="J758" s="8">
        <v>89.5</v>
      </c>
      <c r="K758" t="s">
        <v>106</v>
      </c>
      <c r="L758" s="1">
        <v>45424</v>
      </c>
      <c r="M758">
        <v>5</v>
      </c>
      <c r="N758">
        <v>2024</v>
      </c>
    </row>
    <row r="759" spans="1:14" x14ac:dyDescent="0.25">
      <c r="A759" t="s">
        <v>6011</v>
      </c>
      <c r="B759" t="s">
        <v>2934</v>
      </c>
      <c r="C759" t="s">
        <v>436</v>
      </c>
      <c r="D759" t="s">
        <v>303</v>
      </c>
      <c r="E759" t="s">
        <v>201</v>
      </c>
      <c r="F759" t="s">
        <v>202</v>
      </c>
      <c r="G759" s="9">
        <v>1</v>
      </c>
      <c r="H759" s="8">
        <v>9</v>
      </c>
      <c r="I759" s="8">
        <v>0</v>
      </c>
      <c r="J759" s="8">
        <v>9</v>
      </c>
      <c r="K759" t="s">
        <v>106</v>
      </c>
      <c r="L759" s="1">
        <v>45424</v>
      </c>
      <c r="M759">
        <v>5</v>
      </c>
      <c r="N759">
        <v>2024</v>
      </c>
    </row>
    <row r="760" spans="1:14" x14ac:dyDescent="0.25">
      <c r="A760" t="s">
        <v>6011</v>
      </c>
      <c r="B760" t="s">
        <v>2934</v>
      </c>
      <c r="C760" t="s">
        <v>2736</v>
      </c>
      <c r="D760" t="s">
        <v>202</v>
      </c>
      <c r="E760" t="s">
        <v>6012</v>
      </c>
      <c r="F760" t="s">
        <v>202</v>
      </c>
      <c r="G760" s="9">
        <v>1</v>
      </c>
      <c r="H760" s="8">
        <v>0</v>
      </c>
      <c r="I760" s="8">
        <v>0</v>
      </c>
      <c r="J760" s="8">
        <v>0</v>
      </c>
      <c r="K760" t="s">
        <v>106</v>
      </c>
      <c r="L760" s="1">
        <v>45424</v>
      </c>
      <c r="M760">
        <v>5</v>
      </c>
      <c r="N760">
        <v>2024</v>
      </c>
    </row>
    <row r="761" spans="1:14" x14ac:dyDescent="0.25">
      <c r="A761" t="s">
        <v>6011</v>
      </c>
      <c r="B761" t="s">
        <v>2934</v>
      </c>
      <c r="C761" t="s">
        <v>2736</v>
      </c>
      <c r="D761" t="s">
        <v>202</v>
      </c>
      <c r="E761" t="s">
        <v>2733</v>
      </c>
      <c r="F761" t="s">
        <v>202</v>
      </c>
      <c r="G761" s="9">
        <v>1</v>
      </c>
      <c r="H761" s="8">
        <v>0</v>
      </c>
      <c r="I761" s="8">
        <v>24.73</v>
      </c>
      <c r="J761" s="8">
        <v>0</v>
      </c>
      <c r="K761" t="s">
        <v>106</v>
      </c>
      <c r="L761" s="1">
        <v>45424</v>
      </c>
      <c r="M761">
        <v>5</v>
      </c>
      <c r="N761">
        <v>2024</v>
      </c>
    </row>
    <row r="762" spans="1:14" x14ac:dyDescent="0.25">
      <c r="A762" t="s">
        <v>6013</v>
      </c>
      <c r="B762" t="s">
        <v>2934</v>
      </c>
      <c r="C762" t="s">
        <v>3596</v>
      </c>
      <c r="D762" t="s">
        <v>1655</v>
      </c>
      <c r="E762" t="s">
        <v>1793</v>
      </c>
      <c r="F762" t="s">
        <v>202</v>
      </c>
      <c r="G762" s="9">
        <v>1</v>
      </c>
      <c r="H762" s="8">
        <v>39.72</v>
      </c>
      <c r="I762" s="8">
        <v>41.32</v>
      </c>
      <c r="J762" s="8">
        <v>39.72</v>
      </c>
      <c r="K762" t="s">
        <v>106</v>
      </c>
      <c r="L762" s="1">
        <v>45424</v>
      </c>
      <c r="M762">
        <v>5</v>
      </c>
      <c r="N762">
        <v>2024</v>
      </c>
    </row>
    <row r="763" spans="1:14" x14ac:dyDescent="0.25">
      <c r="A763" t="s">
        <v>6013</v>
      </c>
      <c r="B763" t="s">
        <v>2934</v>
      </c>
      <c r="C763" t="s">
        <v>2899</v>
      </c>
      <c r="D763" t="s">
        <v>1763</v>
      </c>
      <c r="E763" t="s">
        <v>2726</v>
      </c>
      <c r="F763" t="s">
        <v>202</v>
      </c>
      <c r="G763" s="9">
        <v>1</v>
      </c>
      <c r="H763" s="8">
        <v>26.5</v>
      </c>
      <c r="I763" s="8">
        <v>23.97</v>
      </c>
      <c r="J763" s="8">
        <v>26.5</v>
      </c>
      <c r="K763" t="s">
        <v>106</v>
      </c>
      <c r="L763" s="1">
        <v>45424</v>
      </c>
      <c r="M763">
        <v>5</v>
      </c>
      <c r="N763">
        <v>2024</v>
      </c>
    </row>
    <row r="764" spans="1:14" x14ac:dyDescent="0.25">
      <c r="A764" t="s">
        <v>6013</v>
      </c>
      <c r="B764" t="s">
        <v>2934</v>
      </c>
      <c r="C764" t="s">
        <v>2724</v>
      </c>
      <c r="D764" t="s">
        <v>202</v>
      </c>
      <c r="E764" t="s">
        <v>2760</v>
      </c>
      <c r="F764" t="s">
        <v>202</v>
      </c>
      <c r="G764" s="9">
        <v>1</v>
      </c>
      <c r="H764" s="8">
        <v>0</v>
      </c>
      <c r="I764" s="8">
        <v>21.5</v>
      </c>
      <c r="J764" s="8">
        <v>0</v>
      </c>
      <c r="K764" t="s">
        <v>106</v>
      </c>
      <c r="L764" s="1">
        <v>45424</v>
      </c>
      <c r="M764">
        <v>5</v>
      </c>
      <c r="N764">
        <v>2024</v>
      </c>
    </row>
    <row r="765" spans="1:14" x14ac:dyDescent="0.25">
      <c r="A765" t="s">
        <v>6014</v>
      </c>
      <c r="B765" t="s">
        <v>2934</v>
      </c>
      <c r="C765" t="s">
        <v>510</v>
      </c>
      <c r="D765" t="s">
        <v>295</v>
      </c>
      <c r="E765" t="s">
        <v>2754</v>
      </c>
      <c r="F765" t="s">
        <v>202</v>
      </c>
      <c r="G765" s="9">
        <v>1</v>
      </c>
      <c r="H765" s="8">
        <v>65.423100000000005</v>
      </c>
      <c r="I765" s="8">
        <v>81.819999999999993</v>
      </c>
      <c r="J765" s="8">
        <v>65.42</v>
      </c>
      <c r="K765" t="s">
        <v>106</v>
      </c>
      <c r="L765" s="1">
        <v>45424</v>
      </c>
      <c r="M765">
        <v>5</v>
      </c>
      <c r="N765">
        <v>2024</v>
      </c>
    </row>
    <row r="766" spans="1:14" x14ac:dyDescent="0.25">
      <c r="A766" t="s">
        <v>6014</v>
      </c>
      <c r="B766" t="s">
        <v>2934</v>
      </c>
      <c r="C766" t="s">
        <v>511</v>
      </c>
      <c r="D766" t="s">
        <v>310</v>
      </c>
      <c r="E766" t="s">
        <v>2761</v>
      </c>
      <c r="F766" t="s">
        <v>202</v>
      </c>
      <c r="G766" s="9">
        <v>1</v>
      </c>
      <c r="H766" s="8">
        <v>121.40219999999999</v>
      </c>
      <c r="I766" s="8">
        <v>164.46</v>
      </c>
      <c r="J766" s="8">
        <v>121.4</v>
      </c>
      <c r="K766" t="s">
        <v>106</v>
      </c>
      <c r="L766" s="1">
        <v>45424</v>
      </c>
      <c r="M766">
        <v>5</v>
      </c>
      <c r="N766">
        <v>2024</v>
      </c>
    </row>
    <row r="767" spans="1:14" x14ac:dyDescent="0.25">
      <c r="A767" t="s">
        <v>6014</v>
      </c>
      <c r="B767" t="s">
        <v>2934</v>
      </c>
      <c r="C767" t="s">
        <v>2724</v>
      </c>
      <c r="D767" t="s">
        <v>202</v>
      </c>
      <c r="E767" t="s">
        <v>2760</v>
      </c>
      <c r="F767" t="s">
        <v>202</v>
      </c>
      <c r="G767" s="9">
        <v>1</v>
      </c>
      <c r="H767" s="8">
        <v>0</v>
      </c>
      <c r="I767" s="8">
        <v>58.35</v>
      </c>
      <c r="J767" s="8">
        <v>0</v>
      </c>
      <c r="K767" t="s">
        <v>106</v>
      </c>
      <c r="L767" s="1">
        <v>45424</v>
      </c>
      <c r="M767">
        <v>5</v>
      </c>
      <c r="N767">
        <v>2024</v>
      </c>
    </row>
    <row r="768" spans="1:14" x14ac:dyDescent="0.25">
      <c r="A768" t="s">
        <v>6014</v>
      </c>
      <c r="B768" t="s">
        <v>2934</v>
      </c>
      <c r="C768" t="s">
        <v>2736</v>
      </c>
      <c r="D768" t="s">
        <v>202</v>
      </c>
      <c r="E768" t="s">
        <v>2832</v>
      </c>
      <c r="F768" t="s">
        <v>202</v>
      </c>
      <c r="G768" s="9">
        <v>1</v>
      </c>
      <c r="H768" s="8">
        <v>0</v>
      </c>
      <c r="I768" s="8">
        <v>0.01</v>
      </c>
      <c r="J768" s="8">
        <v>0</v>
      </c>
      <c r="K768" t="s">
        <v>106</v>
      </c>
      <c r="L768" s="1">
        <v>45424</v>
      </c>
      <c r="M768">
        <v>5</v>
      </c>
      <c r="N768">
        <v>2024</v>
      </c>
    </row>
    <row r="769" spans="1:14" x14ac:dyDescent="0.25">
      <c r="A769" t="s">
        <v>6014</v>
      </c>
      <c r="B769" t="s">
        <v>2934</v>
      </c>
      <c r="C769" t="s">
        <v>452</v>
      </c>
      <c r="D769" t="s">
        <v>376</v>
      </c>
      <c r="E769" t="s">
        <v>377</v>
      </c>
      <c r="F769" t="s">
        <v>202</v>
      </c>
      <c r="G769" s="9">
        <v>1</v>
      </c>
      <c r="H769" s="8">
        <v>53.547899999999998</v>
      </c>
      <c r="I769" s="8">
        <v>85</v>
      </c>
      <c r="J769" s="8">
        <v>53.55</v>
      </c>
      <c r="K769" t="s">
        <v>106</v>
      </c>
      <c r="L769" s="1">
        <v>45424</v>
      </c>
      <c r="M769">
        <v>5</v>
      </c>
      <c r="N769">
        <v>2024</v>
      </c>
    </row>
    <row r="770" spans="1:14" x14ac:dyDescent="0.25">
      <c r="A770" t="s">
        <v>6015</v>
      </c>
      <c r="B770" t="s">
        <v>2934</v>
      </c>
      <c r="C770" t="s">
        <v>2778</v>
      </c>
      <c r="D770" t="s">
        <v>1902</v>
      </c>
      <c r="E770" t="s">
        <v>5291</v>
      </c>
      <c r="F770" t="s">
        <v>202</v>
      </c>
      <c r="G770" s="9">
        <v>1</v>
      </c>
      <c r="H770" s="8">
        <v>0</v>
      </c>
      <c r="I770" s="8">
        <v>247.11</v>
      </c>
      <c r="J770" s="8">
        <v>0</v>
      </c>
      <c r="K770" t="s">
        <v>106</v>
      </c>
      <c r="L770" s="1">
        <v>45424</v>
      </c>
      <c r="M770">
        <v>5</v>
      </c>
      <c r="N770">
        <v>2024</v>
      </c>
    </row>
    <row r="771" spans="1:14" x14ac:dyDescent="0.25">
      <c r="A771" t="s">
        <v>6015</v>
      </c>
      <c r="B771" t="s">
        <v>2934</v>
      </c>
      <c r="C771" t="s">
        <v>517</v>
      </c>
      <c r="D771" t="s">
        <v>126</v>
      </c>
      <c r="E771" t="s">
        <v>127</v>
      </c>
      <c r="F771" t="s">
        <v>202</v>
      </c>
      <c r="G771" s="9">
        <v>1</v>
      </c>
      <c r="H771" s="8">
        <v>89.5</v>
      </c>
      <c r="I771" s="8">
        <v>0</v>
      </c>
      <c r="J771" s="8">
        <v>89.5</v>
      </c>
      <c r="K771" t="s">
        <v>106</v>
      </c>
      <c r="L771" s="1">
        <v>45424</v>
      </c>
      <c r="M771">
        <v>5</v>
      </c>
      <c r="N771">
        <v>2024</v>
      </c>
    </row>
    <row r="772" spans="1:14" x14ac:dyDescent="0.25">
      <c r="A772" t="s">
        <v>6015</v>
      </c>
      <c r="B772" t="s">
        <v>2934</v>
      </c>
      <c r="C772" t="s">
        <v>436</v>
      </c>
      <c r="D772" t="s">
        <v>303</v>
      </c>
      <c r="E772" t="s">
        <v>201</v>
      </c>
      <c r="F772" t="s">
        <v>202</v>
      </c>
      <c r="G772" s="9">
        <v>1</v>
      </c>
      <c r="H772" s="8">
        <v>9</v>
      </c>
      <c r="I772" s="8">
        <v>0</v>
      </c>
      <c r="J772" s="8">
        <v>9</v>
      </c>
      <c r="K772" t="s">
        <v>106</v>
      </c>
      <c r="L772" s="1">
        <v>45424</v>
      </c>
      <c r="M772">
        <v>5</v>
      </c>
      <c r="N772">
        <v>2024</v>
      </c>
    </row>
    <row r="773" spans="1:14" x14ac:dyDescent="0.25">
      <c r="A773" t="s">
        <v>6015</v>
      </c>
      <c r="B773" t="s">
        <v>2934</v>
      </c>
      <c r="C773" t="s">
        <v>2724</v>
      </c>
      <c r="D773" t="s">
        <v>202</v>
      </c>
      <c r="E773" t="s">
        <v>2760</v>
      </c>
      <c r="F773" t="s">
        <v>202</v>
      </c>
      <c r="G773" s="9">
        <v>1</v>
      </c>
      <c r="H773" s="8">
        <v>0</v>
      </c>
      <c r="I773" s="8">
        <v>12.45</v>
      </c>
      <c r="J773" s="8">
        <v>0</v>
      </c>
      <c r="K773" t="s">
        <v>106</v>
      </c>
      <c r="L773" s="1">
        <v>45424</v>
      </c>
      <c r="M773">
        <v>5</v>
      </c>
      <c r="N773">
        <v>2024</v>
      </c>
    </row>
    <row r="774" spans="1:14" x14ac:dyDescent="0.25">
      <c r="A774" t="s">
        <v>6016</v>
      </c>
      <c r="B774" t="s">
        <v>2934</v>
      </c>
      <c r="C774" t="s">
        <v>3776</v>
      </c>
      <c r="D774" t="s">
        <v>2003</v>
      </c>
      <c r="E774" t="s">
        <v>6017</v>
      </c>
      <c r="F774" t="s">
        <v>202</v>
      </c>
      <c r="G774" s="9">
        <v>1</v>
      </c>
      <c r="H774" s="8">
        <v>0</v>
      </c>
      <c r="I774" s="8">
        <v>214.05</v>
      </c>
      <c r="J774" s="8">
        <v>0</v>
      </c>
      <c r="K774" t="s">
        <v>106</v>
      </c>
      <c r="L774" s="1">
        <v>45424</v>
      </c>
      <c r="M774">
        <v>5</v>
      </c>
      <c r="N774">
        <v>2024</v>
      </c>
    </row>
    <row r="775" spans="1:14" x14ac:dyDescent="0.25">
      <c r="A775" t="s">
        <v>6016</v>
      </c>
      <c r="B775" t="s">
        <v>2934</v>
      </c>
      <c r="C775" t="s">
        <v>511</v>
      </c>
      <c r="D775" t="s">
        <v>310</v>
      </c>
      <c r="E775" t="s">
        <v>311</v>
      </c>
      <c r="F775" t="s">
        <v>202</v>
      </c>
      <c r="G775" s="9">
        <v>1</v>
      </c>
      <c r="H775" s="8">
        <v>77.900000000000006</v>
      </c>
      <c r="I775" s="8">
        <v>0</v>
      </c>
      <c r="J775" s="8">
        <v>77.900000000000006</v>
      </c>
      <c r="K775" t="s">
        <v>106</v>
      </c>
      <c r="L775" s="1">
        <v>45424</v>
      </c>
      <c r="M775">
        <v>5</v>
      </c>
      <c r="N775">
        <v>2024</v>
      </c>
    </row>
    <row r="776" spans="1:14" x14ac:dyDescent="0.25">
      <c r="A776" t="s">
        <v>6016</v>
      </c>
      <c r="B776" t="s">
        <v>2934</v>
      </c>
      <c r="C776" t="s">
        <v>459</v>
      </c>
      <c r="D776" t="s">
        <v>378</v>
      </c>
      <c r="E776" t="s">
        <v>379</v>
      </c>
      <c r="F776" t="s">
        <v>1603</v>
      </c>
      <c r="G776" s="9">
        <v>1</v>
      </c>
      <c r="H776" s="8">
        <v>25.78</v>
      </c>
      <c r="I776" s="8">
        <v>0</v>
      </c>
      <c r="J776" s="8">
        <v>25.78</v>
      </c>
      <c r="K776" t="s">
        <v>106</v>
      </c>
      <c r="L776" s="1">
        <v>45424</v>
      </c>
      <c r="M776">
        <v>5</v>
      </c>
      <c r="N776">
        <v>2024</v>
      </c>
    </row>
    <row r="777" spans="1:14" x14ac:dyDescent="0.25">
      <c r="A777" t="s">
        <v>6016</v>
      </c>
      <c r="B777" t="s">
        <v>2934</v>
      </c>
      <c r="C777" t="s">
        <v>2724</v>
      </c>
      <c r="D777" t="s">
        <v>202</v>
      </c>
      <c r="E777" t="s">
        <v>2760</v>
      </c>
      <c r="F777" t="s">
        <v>202</v>
      </c>
      <c r="G777" s="9">
        <v>1</v>
      </c>
      <c r="H777" s="8">
        <v>0</v>
      </c>
      <c r="I777" s="8">
        <v>24.82</v>
      </c>
      <c r="J777" s="8">
        <v>0</v>
      </c>
      <c r="K777" t="s">
        <v>106</v>
      </c>
      <c r="L777" s="1">
        <v>45424</v>
      </c>
      <c r="M777">
        <v>5</v>
      </c>
      <c r="N777">
        <v>2024</v>
      </c>
    </row>
    <row r="778" spans="1:14" x14ac:dyDescent="0.25">
      <c r="A778" t="s">
        <v>6018</v>
      </c>
      <c r="B778" t="s">
        <v>2722</v>
      </c>
      <c r="C778" t="s">
        <v>3007</v>
      </c>
      <c r="D778" t="s">
        <v>1930</v>
      </c>
      <c r="E778" t="s">
        <v>6019</v>
      </c>
      <c r="F778" t="s">
        <v>202</v>
      </c>
      <c r="G778" s="9">
        <v>1</v>
      </c>
      <c r="H778" s="8">
        <v>0</v>
      </c>
      <c r="I778" s="8">
        <v>999</v>
      </c>
      <c r="J778" s="8">
        <v>0</v>
      </c>
      <c r="K778" t="s">
        <v>4746</v>
      </c>
      <c r="L778" s="1">
        <v>45424</v>
      </c>
      <c r="M778">
        <v>5</v>
      </c>
      <c r="N778">
        <v>2024</v>
      </c>
    </row>
    <row r="779" spans="1:14" x14ac:dyDescent="0.25">
      <c r="A779" t="s">
        <v>6018</v>
      </c>
      <c r="B779" t="s">
        <v>2722</v>
      </c>
      <c r="C779" t="s">
        <v>446</v>
      </c>
      <c r="D779" t="s">
        <v>404</v>
      </c>
      <c r="E779" t="s">
        <v>405</v>
      </c>
      <c r="F779" t="s">
        <v>202</v>
      </c>
      <c r="G779" s="9">
        <v>1</v>
      </c>
      <c r="H779" s="8">
        <v>135</v>
      </c>
      <c r="I779" s="8">
        <v>0</v>
      </c>
      <c r="J779" s="8">
        <v>135</v>
      </c>
      <c r="K779" t="s">
        <v>4746</v>
      </c>
      <c r="L779" s="1">
        <v>45424</v>
      </c>
      <c r="M779">
        <v>5</v>
      </c>
      <c r="N779">
        <v>2024</v>
      </c>
    </row>
    <row r="780" spans="1:14" x14ac:dyDescent="0.25">
      <c r="A780" t="s">
        <v>6018</v>
      </c>
      <c r="B780" t="s">
        <v>2722</v>
      </c>
      <c r="C780" t="s">
        <v>447</v>
      </c>
      <c r="D780" t="s">
        <v>406</v>
      </c>
      <c r="E780" t="s">
        <v>407</v>
      </c>
      <c r="F780" t="s">
        <v>202</v>
      </c>
      <c r="G780" s="9">
        <v>1</v>
      </c>
      <c r="H780" s="8">
        <v>90</v>
      </c>
      <c r="I780" s="8">
        <v>0</v>
      </c>
      <c r="J780" s="8">
        <v>90</v>
      </c>
      <c r="K780" t="s">
        <v>4746</v>
      </c>
      <c r="L780" s="1">
        <v>45424</v>
      </c>
      <c r="M780">
        <v>5</v>
      </c>
      <c r="N780">
        <v>2024</v>
      </c>
    </row>
    <row r="781" spans="1:14" x14ac:dyDescent="0.25">
      <c r="A781" t="s">
        <v>6018</v>
      </c>
      <c r="B781" t="s">
        <v>2722</v>
      </c>
      <c r="C781" t="s">
        <v>445</v>
      </c>
      <c r="D781" t="s">
        <v>408</v>
      </c>
      <c r="E781" t="s">
        <v>409</v>
      </c>
      <c r="F781" t="s">
        <v>202</v>
      </c>
      <c r="G781" s="9">
        <v>1</v>
      </c>
      <c r="H781" s="8">
        <v>88</v>
      </c>
      <c r="I781" s="8">
        <v>0</v>
      </c>
      <c r="J781" s="8">
        <v>88</v>
      </c>
      <c r="K781" t="s">
        <v>4746</v>
      </c>
      <c r="L781" s="1">
        <v>45424</v>
      </c>
      <c r="M781">
        <v>5</v>
      </c>
      <c r="N781">
        <v>2024</v>
      </c>
    </row>
    <row r="782" spans="1:14" x14ac:dyDescent="0.25">
      <c r="A782" t="s">
        <v>6018</v>
      </c>
      <c r="B782" t="s">
        <v>2722</v>
      </c>
      <c r="C782" t="s">
        <v>537</v>
      </c>
      <c r="D782" t="s">
        <v>416</v>
      </c>
      <c r="E782" t="s">
        <v>6020</v>
      </c>
      <c r="F782" t="s">
        <v>202</v>
      </c>
      <c r="G782" s="9">
        <v>1</v>
      </c>
      <c r="H782" s="8">
        <v>128.5</v>
      </c>
      <c r="I782" s="8">
        <v>499</v>
      </c>
      <c r="J782" s="8">
        <v>128.5</v>
      </c>
      <c r="K782" t="s">
        <v>4746</v>
      </c>
      <c r="L782" s="1">
        <v>45424</v>
      </c>
      <c r="M782">
        <v>5</v>
      </c>
      <c r="N782">
        <v>2024</v>
      </c>
    </row>
    <row r="783" spans="1:14" x14ac:dyDescent="0.25">
      <c r="A783" t="s">
        <v>6018</v>
      </c>
      <c r="B783" t="s">
        <v>2722</v>
      </c>
      <c r="C783" t="s">
        <v>2724</v>
      </c>
      <c r="D783" t="s">
        <v>202</v>
      </c>
      <c r="E783" t="s">
        <v>2723</v>
      </c>
      <c r="F783" t="s">
        <v>202</v>
      </c>
      <c r="G783" s="9">
        <v>1</v>
      </c>
      <c r="H783" s="8">
        <v>0</v>
      </c>
      <c r="I783" s="8">
        <v>140</v>
      </c>
      <c r="J783" s="8">
        <v>0</v>
      </c>
      <c r="K783" t="s">
        <v>4746</v>
      </c>
      <c r="L783" s="1">
        <v>45424</v>
      </c>
      <c r="M783">
        <v>5</v>
      </c>
      <c r="N783">
        <v>2024</v>
      </c>
    </row>
    <row r="784" spans="1:14" x14ac:dyDescent="0.25">
      <c r="A784" t="s">
        <v>6021</v>
      </c>
      <c r="B784" t="s">
        <v>2722</v>
      </c>
      <c r="C784" t="s">
        <v>2877</v>
      </c>
      <c r="D784" t="s">
        <v>1984</v>
      </c>
      <c r="E784" t="s">
        <v>6022</v>
      </c>
      <c r="F784" t="s">
        <v>202</v>
      </c>
      <c r="G784" s="9">
        <v>1</v>
      </c>
      <c r="H784" s="8">
        <v>0</v>
      </c>
      <c r="I784" s="8">
        <v>508</v>
      </c>
      <c r="J784" s="8">
        <v>0</v>
      </c>
      <c r="K784" t="s">
        <v>4746</v>
      </c>
      <c r="L784" s="1">
        <v>45424</v>
      </c>
      <c r="M784">
        <v>5</v>
      </c>
      <c r="N784">
        <v>2024</v>
      </c>
    </row>
    <row r="785" spans="1:14" x14ac:dyDescent="0.25">
      <c r="A785" t="s">
        <v>6021</v>
      </c>
      <c r="B785" t="s">
        <v>2722</v>
      </c>
      <c r="C785" t="s">
        <v>511</v>
      </c>
      <c r="D785" t="s">
        <v>310</v>
      </c>
      <c r="E785" t="s">
        <v>311</v>
      </c>
      <c r="F785" t="s">
        <v>202</v>
      </c>
      <c r="G785" s="9">
        <v>1</v>
      </c>
      <c r="H785" s="8">
        <v>77.900000000000006</v>
      </c>
      <c r="I785" s="8">
        <v>0</v>
      </c>
      <c r="J785" s="8">
        <v>77.900000000000006</v>
      </c>
      <c r="K785" t="s">
        <v>4746</v>
      </c>
      <c r="L785" s="1">
        <v>45424</v>
      </c>
      <c r="M785">
        <v>5</v>
      </c>
      <c r="N785">
        <v>2024</v>
      </c>
    </row>
    <row r="786" spans="1:14" x14ac:dyDescent="0.25">
      <c r="A786" t="s">
        <v>6021</v>
      </c>
      <c r="B786" t="s">
        <v>2722</v>
      </c>
      <c r="C786" t="s">
        <v>452</v>
      </c>
      <c r="D786" t="s">
        <v>376</v>
      </c>
      <c r="E786" t="s">
        <v>377</v>
      </c>
      <c r="F786" t="s">
        <v>202</v>
      </c>
      <c r="G786" s="9">
        <v>1</v>
      </c>
      <c r="H786" s="8">
        <v>34.36</v>
      </c>
      <c r="I786" s="8">
        <v>0</v>
      </c>
      <c r="J786" s="8">
        <v>34.36</v>
      </c>
      <c r="K786" t="s">
        <v>4746</v>
      </c>
      <c r="L786" s="1">
        <v>45424</v>
      </c>
      <c r="M786">
        <v>5</v>
      </c>
      <c r="N786">
        <v>2024</v>
      </c>
    </row>
    <row r="787" spans="1:14" x14ac:dyDescent="0.25">
      <c r="A787" t="s">
        <v>6021</v>
      </c>
      <c r="B787" t="s">
        <v>2722</v>
      </c>
      <c r="C787" t="s">
        <v>500</v>
      </c>
      <c r="D787" t="s">
        <v>372</v>
      </c>
      <c r="E787" t="s">
        <v>373</v>
      </c>
      <c r="F787" t="s">
        <v>202</v>
      </c>
      <c r="G787" s="9">
        <v>1</v>
      </c>
      <c r="H787" s="8">
        <v>51.18</v>
      </c>
      <c r="I787" s="8">
        <v>0</v>
      </c>
      <c r="J787" s="8">
        <v>51.18</v>
      </c>
      <c r="K787" t="s">
        <v>4746</v>
      </c>
      <c r="L787" s="1">
        <v>45424</v>
      </c>
      <c r="M787">
        <v>5</v>
      </c>
      <c r="N787">
        <v>2024</v>
      </c>
    </row>
    <row r="788" spans="1:14" x14ac:dyDescent="0.25">
      <c r="A788" t="s">
        <v>6021</v>
      </c>
      <c r="B788" t="s">
        <v>2722</v>
      </c>
      <c r="C788" t="s">
        <v>510</v>
      </c>
      <c r="D788" t="s">
        <v>295</v>
      </c>
      <c r="E788" t="s">
        <v>296</v>
      </c>
      <c r="F788" t="s">
        <v>202</v>
      </c>
      <c r="G788" s="9">
        <v>1</v>
      </c>
      <c r="H788" s="8">
        <v>41.98</v>
      </c>
      <c r="I788" s="8">
        <v>0</v>
      </c>
      <c r="J788" s="8">
        <v>41.98</v>
      </c>
      <c r="K788" t="s">
        <v>4746</v>
      </c>
      <c r="L788" s="1">
        <v>45424</v>
      </c>
      <c r="M788">
        <v>5</v>
      </c>
      <c r="N788">
        <v>2024</v>
      </c>
    </row>
    <row r="789" spans="1:14" x14ac:dyDescent="0.25">
      <c r="A789" t="s">
        <v>6021</v>
      </c>
      <c r="B789" t="s">
        <v>2722</v>
      </c>
      <c r="C789" t="s">
        <v>2787</v>
      </c>
      <c r="D789" t="s">
        <v>1518</v>
      </c>
      <c r="E789" t="s">
        <v>6023</v>
      </c>
      <c r="F789" t="s">
        <v>202</v>
      </c>
      <c r="G789" s="9">
        <v>1</v>
      </c>
      <c r="H789" s="8">
        <v>42</v>
      </c>
      <c r="I789" s="8">
        <v>155</v>
      </c>
      <c r="J789" s="8">
        <v>42</v>
      </c>
      <c r="K789" t="s">
        <v>4746</v>
      </c>
      <c r="L789" s="1">
        <v>45424</v>
      </c>
      <c r="M789">
        <v>5</v>
      </c>
      <c r="N789">
        <v>2024</v>
      </c>
    </row>
    <row r="790" spans="1:14" x14ac:dyDescent="0.25">
      <c r="A790" t="s">
        <v>6021</v>
      </c>
      <c r="B790" t="s">
        <v>2722</v>
      </c>
      <c r="C790" t="s">
        <v>2724</v>
      </c>
      <c r="D790" t="s">
        <v>202</v>
      </c>
      <c r="E790" t="s">
        <v>2723</v>
      </c>
      <c r="F790" t="s">
        <v>202</v>
      </c>
      <c r="G790" s="9">
        <v>1</v>
      </c>
      <c r="H790" s="8">
        <v>0</v>
      </c>
      <c r="I790" s="8">
        <v>30</v>
      </c>
      <c r="J790" s="8">
        <v>0</v>
      </c>
      <c r="K790" t="s">
        <v>4746</v>
      </c>
      <c r="L790" s="1">
        <v>45424</v>
      </c>
      <c r="M790">
        <v>5</v>
      </c>
      <c r="N790">
        <v>2024</v>
      </c>
    </row>
    <row r="791" spans="1:14" x14ac:dyDescent="0.25">
      <c r="A791" t="s">
        <v>6024</v>
      </c>
      <c r="B791" t="s">
        <v>2934</v>
      </c>
      <c r="C791" t="s">
        <v>436</v>
      </c>
      <c r="D791" t="s">
        <v>303</v>
      </c>
      <c r="E791" t="s">
        <v>1710</v>
      </c>
      <c r="F791" t="s">
        <v>202</v>
      </c>
      <c r="G791" s="9">
        <v>1</v>
      </c>
      <c r="H791" s="8">
        <v>9</v>
      </c>
      <c r="I791" s="8">
        <v>31.62</v>
      </c>
      <c r="J791" s="8">
        <v>9</v>
      </c>
      <c r="K791" t="s">
        <v>106</v>
      </c>
      <c r="L791" s="1">
        <v>45424</v>
      </c>
      <c r="M791">
        <v>5</v>
      </c>
      <c r="N791">
        <v>2024</v>
      </c>
    </row>
    <row r="792" spans="1:14" x14ac:dyDescent="0.25">
      <c r="A792" t="s">
        <v>6024</v>
      </c>
      <c r="B792" t="s">
        <v>2934</v>
      </c>
      <c r="C792" t="s">
        <v>2850</v>
      </c>
      <c r="D792" t="s">
        <v>2043</v>
      </c>
      <c r="E792" t="s">
        <v>6025</v>
      </c>
      <c r="F792" t="s">
        <v>202</v>
      </c>
      <c r="G792" s="9">
        <v>1</v>
      </c>
      <c r="H792" s="8">
        <v>0</v>
      </c>
      <c r="I792" s="8">
        <v>477.51</v>
      </c>
      <c r="J792" s="8">
        <v>0</v>
      </c>
      <c r="K792" t="s">
        <v>106</v>
      </c>
      <c r="L792" s="1">
        <v>45424</v>
      </c>
      <c r="M792">
        <v>5</v>
      </c>
      <c r="N792">
        <v>2024</v>
      </c>
    </row>
    <row r="793" spans="1:14" x14ac:dyDescent="0.25">
      <c r="A793" t="s">
        <v>6024</v>
      </c>
      <c r="B793" t="s">
        <v>2934</v>
      </c>
      <c r="C793" t="s">
        <v>453</v>
      </c>
      <c r="D793" t="s">
        <v>392</v>
      </c>
      <c r="E793" t="s">
        <v>2810</v>
      </c>
      <c r="F793" t="s">
        <v>1206</v>
      </c>
      <c r="G793" s="9">
        <v>1</v>
      </c>
      <c r="H793" s="8">
        <v>74</v>
      </c>
      <c r="I793" s="8">
        <v>0</v>
      </c>
      <c r="J793" s="8">
        <v>74</v>
      </c>
      <c r="K793" t="s">
        <v>106</v>
      </c>
      <c r="L793" s="1">
        <v>45424</v>
      </c>
      <c r="M793">
        <v>5</v>
      </c>
      <c r="N793">
        <v>2024</v>
      </c>
    </row>
    <row r="794" spans="1:14" x14ac:dyDescent="0.25">
      <c r="A794" t="s">
        <v>6024</v>
      </c>
      <c r="B794" t="s">
        <v>2934</v>
      </c>
      <c r="C794" t="s">
        <v>454</v>
      </c>
      <c r="D794" t="s">
        <v>394</v>
      </c>
      <c r="E794" t="s">
        <v>2811</v>
      </c>
      <c r="F794" t="s">
        <v>1206</v>
      </c>
      <c r="G794" s="9">
        <v>1</v>
      </c>
      <c r="H794" s="8">
        <v>40.67</v>
      </c>
      <c r="I794" s="8">
        <v>0</v>
      </c>
      <c r="J794" s="8">
        <v>40.67</v>
      </c>
      <c r="K794" t="s">
        <v>106</v>
      </c>
      <c r="L794" s="1">
        <v>45424</v>
      </c>
      <c r="M794">
        <v>5</v>
      </c>
      <c r="N794">
        <v>2024</v>
      </c>
    </row>
    <row r="795" spans="1:14" x14ac:dyDescent="0.25">
      <c r="A795" t="s">
        <v>6024</v>
      </c>
      <c r="B795" t="s">
        <v>2934</v>
      </c>
      <c r="C795" t="s">
        <v>455</v>
      </c>
      <c r="D795" t="s">
        <v>396</v>
      </c>
      <c r="E795" t="s">
        <v>2812</v>
      </c>
      <c r="F795" t="s">
        <v>1206</v>
      </c>
      <c r="G795" s="9">
        <v>1</v>
      </c>
      <c r="H795" s="8">
        <v>53.77</v>
      </c>
      <c r="I795" s="8">
        <v>0</v>
      </c>
      <c r="J795" s="8">
        <v>53.77</v>
      </c>
      <c r="K795" t="s">
        <v>106</v>
      </c>
      <c r="L795" s="1">
        <v>45424</v>
      </c>
      <c r="M795">
        <v>5</v>
      </c>
      <c r="N795">
        <v>2024</v>
      </c>
    </row>
    <row r="796" spans="1:14" x14ac:dyDescent="0.25">
      <c r="A796" t="s">
        <v>6024</v>
      </c>
      <c r="B796" t="s">
        <v>2934</v>
      </c>
      <c r="C796" t="s">
        <v>521</v>
      </c>
      <c r="D796" t="s">
        <v>340</v>
      </c>
      <c r="E796" t="s">
        <v>341</v>
      </c>
      <c r="F796" t="s">
        <v>202</v>
      </c>
      <c r="G796" s="9">
        <v>1</v>
      </c>
      <c r="H796" s="8">
        <v>25.5</v>
      </c>
      <c r="I796" s="8">
        <v>0</v>
      </c>
      <c r="J796" s="8">
        <v>25.5</v>
      </c>
      <c r="K796" t="s">
        <v>106</v>
      </c>
      <c r="L796" s="1">
        <v>45424</v>
      </c>
      <c r="M796">
        <v>5</v>
      </c>
      <c r="N796">
        <v>2024</v>
      </c>
    </row>
    <row r="797" spans="1:14" x14ac:dyDescent="0.25">
      <c r="A797" t="s">
        <v>6024</v>
      </c>
      <c r="B797" t="s">
        <v>2934</v>
      </c>
      <c r="C797" t="s">
        <v>523</v>
      </c>
      <c r="D797" t="s">
        <v>338</v>
      </c>
      <c r="E797" t="s">
        <v>339</v>
      </c>
      <c r="F797" t="s">
        <v>202</v>
      </c>
      <c r="G797" s="9">
        <v>1</v>
      </c>
      <c r="H797" s="8">
        <v>8.5</v>
      </c>
      <c r="I797" s="8">
        <v>0</v>
      </c>
      <c r="J797" s="8">
        <v>8.5</v>
      </c>
      <c r="K797" t="s">
        <v>106</v>
      </c>
      <c r="L797" s="1">
        <v>45424</v>
      </c>
      <c r="M797">
        <v>5</v>
      </c>
      <c r="N797">
        <v>2024</v>
      </c>
    </row>
    <row r="798" spans="1:14" x14ac:dyDescent="0.25">
      <c r="A798" t="s">
        <v>6024</v>
      </c>
      <c r="B798" t="s">
        <v>2934</v>
      </c>
      <c r="C798" t="s">
        <v>2883</v>
      </c>
      <c r="D798" t="s">
        <v>1964</v>
      </c>
      <c r="E798" t="s">
        <v>6026</v>
      </c>
      <c r="F798" t="s">
        <v>202</v>
      </c>
      <c r="G798" s="9">
        <v>1</v>
      </c>
      <c r="H798" s="8">
        <v>0</v>
      </c>
      <c r="I798" s="8">
        <v>315.38</v>
      </c>
      <c r="J798" s="8">
        <v>0</v>
      </c>
      <c r="K798" t="s">
        <v>106</v>
      </c>
      <c r="L798" s="1">
        <v>45424</v>
      </c>
      <c r="M798">
        <v>5</v>
      </c>
      <c r="N798">
        <v>2024</v>
      </c>
    </row>
    <row r="799" spans="1:14" x14ac:dyDescent="0.25">
      <c r="A799" t="s">
        <v>6024</v>
      </c>
      <c r="B799" t="s">
        <v>2934</v>
      </c>
      <c r="C799" t="s">
        <v>481</v>
      </c>
      <c r="D799" t="s">
        <v>374</v>
      </c>
      <c r="E799" t="s">
        <v>375</v>
      </c>
      <c r="F799" t="s">
        <v>1603</v>
      </c>
      <c r="G799" s="9">
        <v>1</v>
      </c>
      <c r="H799" s="8">
        <v>46.55</v>
      </c>
      <c r="I799" s="8">
        <v>0</v>
      </c>
      <c r="J799" s="8">
        <v>46.55</v>
      </c>
      <c r="K799" t="s">
        <v>106</v>
      </c>
      <c r="L799" s="1">
        <v>45424</v>
      </c>
      <c r="M799">
        <v>5</v>
      </c>
      <c r="N799">
        <v>2024</v>
      </c>
    </row>
    <row r="800" spans="1:14" x14ac:dyDescent="0.25">
      <c r="A800" t="s">
        <v>6024</v>
      </c>
      <c r="B800" t="s">
        <v>2934</v>
      </c>
      <c r="C800" t="s">
        <v>452</v>
      </c>
      <c r="D800" t="s">
        <v>376</v>
      </c>
      <c r="E800" t="s">
        <v>377</v>
      </c>
      <c r="F800" t="s">
        <v>202</v>
      </c>
      <c r="G800" s="9">
        <v>1</v>
      </c>
      <c r="H800" s="8">
        <v>34.36</v>
      </c>
      <c r="I800" s="8">
        <v>0</v>
      </c>
      <c r="J800" s="8">
        <v>34.36</v>
      </c>
      <c r="K800" t="s">
        <v>106</v>
      </c>
      <c r="L800" s="1">
        <v>45424</v>
      </c>
      <c r="M800">
        <v>5</v>
      </c>
      <c r="N800">
        <v>2024</v>
      </c>
    </row>
    <row r="801" spans="1:14" x14ac:dyDescent="0.25">
      <c r="A801" t="s">
        <v>6024</v>
      </c>
      <c r="B801" t="s">
        <v>2934</v>
      </c>
      <c r="C801" t="s">
        <v>500</v>
      </c>
      <c r="D801" t="s">
        <v>372</v>
      </c>
      <c r="E801" t="s">
        <v>373</v>
      </c>
      <c r="F801" t="s">
        <v>202</v>
      </c>
      <c r="G801" s="9">
        <v>1</v>
      </c>
      <c r="H801" s="8">
        <v>51.18</v>
      </c>
      <c r="I801" s="8">
        <v>0</v>
      </c>
      <c r="J801" s="8">
        <v>51.18</v>
      </c>
      <c r="K801" t="s">
        <v>106</v>
      </c>
      <c r="L801" s="1">
        <v>45424</v>
      </c>
      <c r="M801">
        <v>5</v>
      </c>
      <c r="N801">
        <v>2024</v>
      </c>
    </row>
    <row r="802" spans="1:14" x14ac:dyDescent="0.25">
      <c r="A802" t="s">
        <v>6024</v>
      </c>
      <c r="B802" t="s">
        <v>2934</v>
      </c>
      <c r="C802" t="s">
        <v>510</v>
      </c>
      <c r="D802" t="s">
        <v>295</v>
      </c>
      <c r="E802" t="s">
        <v>296</v>
      </c>
      <c r="F802" t="s">
        <v>202</v>
      </c>
      <c r="G802" s="9">
        <v>1</v>
      </c>
      <c r="H802" s="8">
        <v>41.98</v>
      </c>
      <c r="I802" s="8">
        <v>0</v>
      </c>
      <c r="J802" s="8">
        <v>41.98</v>
      </c>
      <c r="K802" t="s">
        <v>106</v>
      </c>
      <c r="L802" s="1">
        <v>45424</v>
      </c>
      <c r="M802">
        <v>5</v>
      </c>
      <c r="N802">
        <v>2024</v>
      </c>
    </row>
    <row r="803" spans="1:14" x14ac:dyDescent="0.25">
      <c r="A803" t="s">
        <v>6024</v>
      </c>
      <c r="B803" t="s">
        <v>2934</v>
      </c>
      <c r="C803" t="s">
        <v>2736</v>
      </c>
      <c r="D803" t="s">
        <v>202</v>
      </c>
      <c r="E803" t="s">
        <v>6027</v>
      </c>
      <c r="F803" t="s">
        <v>202</v>
      </c>
      <c r="G803" s="9">
        <v>1</v>
      </c>
      <c r="H803" s="8">
        <v>0</v>
      </c>
      <c r="I803" s="8">
        <v>0</v>
      </c>
      <c r="J803" s="8">
        <v>0</v>
      </c>
      <c r="K803" t="s">
        <v>106</v>
      </c>
      <c r="L803" s="1">
        <v>45424</v>
      </c>
      <c r="M803">
        <v>5</v>
      </c>
      <c r="N803">
        <v>2024</v>
      </c>
    </row>
    <row r="804" spans="1:14" x14ac:dyDescent="0.25">
      <c r="A804" t="s">
        <v>6024</v>
      </c>
      <c r="B804" t="s">
        <v>2934</v>
      </c>
      <c r="C804" t="s">
        <v>2724</v>
      </c>
      <c r="D804" t="s">
        <v>202</v>
      </c>
      <c r="E804" t="s">
        <v>2760</v>
      </c>
      <c r="F804" t="s">
        <v>202</v>
      </c>
      <c r="G804" s="9">
        <v>1</v>
      </c>
      <c r="H804" s="8">
        <v>0</v>
      </c>
      <c r="I804" s="8">
        <v>85.75</v>
      </c>
      <c r="J804" s="8">
        <v>0</v>
      </c>
      <c r="K804" t="s">
        <v>106</v>
      </c>
      <c r="L804" s="1">
        <v>45424</v>
      </c>
      <c r="M804">
        <v>5</v>
      </c>
      <c r="N804">
        <v>2024</v>
      </c>
    </row>
    <row r="805" spans="1:14" x14ac:dyDescent="0.25">
      <c r="A805" t="s">
        <v>6028</v>
      </c>
      <c r="B805" t="s">
        <v>2934</v>
      </c>
      <c r="C805" t="s">
        <v>3639</v>
      </c>
      <c r="D805" t="s">
        <v>1740</v>
      </c>
      <c r="E805" t="s">
        <v>3771</v>
      </c>
      <c r="F805" t="s">
        <v>202</v>
      </c>
      <c r="G805" s="9">
        <v>1</v>
      </c>
      <c r="H805" s="8">
        <v>28.0518</v>
      </c>
      <c r="I805" s="8">
        <v>40.5</v>
      </c>
      <c r="J805" s="8">
        <v>28.05</v>
      </c>
      <c r="K805" t="s">
        <v>106</v>
      </c>
      <c r="L805" s="1">
        <v>45424</v>
      </c>
      <c r="M805">
        <v>5</v>
      </c>
      <c r="N805">
        <v>2024</v>
      </c>
    </row>
    <row r="806" spans="1:14" x14ac:dyDescent="0.25">
      <c r="A806" t="s">
        <v>6028</v>
      </c>
      <c r="B806" t="s">
        <v>2934</v>
      </c>
      <c r="C806" t="s">
        <v>2724</v>
      </c>
      <c r="D806" t="s">
        <v>202</v>
      </c>
      <c r="E806" t="s">
        <v>2760</v>
      </c>
      <c r="F806" t="s">
        <v>202</v>
      </c>
      <c r="G806" s="9">
        <v>1</v>
      </c>
      <c r="H806" s="8">
        <v>0</v>
      </c>
      <c r="I806" s="8">
        <v>28.09</v>
      </c>
      <c r="J806" s="8">
        <v>0</v>
      </c>
      <c r="K806" t="s">
        <v>106</v>
      </c>
      <c r="L806" s="1">
        <v>45424</v>
      </c>
      <c r="M806">
        <v>5</v>
      </c>
      <c r="N806">
        <v>2024</v>
      </c>
    </row>
    <row r="807" spans="1:14" x14ac:dyDescent="0.25">
      <c r="A807" t="s">
        <v>6029</v>
      </c>
      <c r="B807" t="s">
        <v>2722</v>
      </c>
      <c r="C807" t="s">
        <v>2787</v>
      </c>
      <c r="D807" t="s">
        <v>1518</v>
      </c>
      <c r="E807" t="s">
        <v>5857</v>
      </c>
      <c r="F807" t="s">
        <v>202</v>
      </c>
      <c r="G807" s="9">
        <v>1</v>
      </c>
      <c r="H807" s="8">
        <v>42</v>
      </c>
      <c r="I807" s="8">
        <v>155</v>
      </c>
      <c r="J807" s="8">
        <v>42</v>
      </c>
      <c r="K807" t="s">
        <v>4746</v>
      </c>
      <c r="L807" s="1">
        <v>45424</v>
      </c>
      <c r="M807">
        <v>5</v>
      </c>
      <c r="N807">
        <v>2024</v>
      </c>
    </row>
    <row r="808" spans="1:14" x14ac:dyDescent="0.25">
      <c r="A808" t="s">
        <v>6029</v>
      </c>
      <c r="B808" t="s">
        <v>2722</v>
      </c>
      <c r="C808" t="s">
        <v>2736</v>
      </c>
      <c r="D808" t="s">
        <v>202</v>
      </c>
      <c r="E808" t="s">
        <v>2723</v>
      </c>
      <c r="F808" t="s">
        <v>202</v>
      </c>
      <c r="G808" s="9">
        <v>1</v>
      </c>
      <c r="H808" s="8">
        <v>0</v>
      </c>
      <c r="I808" s="8">
        <v>0</v>
      </c>
      <c r="J808" s="8">
        <v>0</v>
      </c>
      <c r="K808" t="s">
        <v>4746</v>
      </c>
      <c r="L808" s="1">
        <v>45424</v>
      </c>
      <c r="M808">
        <v>5</v>
      </c>
      <c r="N808">
        <v>2024</v>
      </c>
    </row>
    <row r="809" spans="1:14" x14ac:dyDescent="0.25">
      <c r="A809" t="s">
        <v>6030</v>
      </c>
      <c r="B809" t="s">
        <v>2722</v>
      </c>
      <c r="C809" t="s">
        <v>482</v>
      </c>
      <c r="D809" t="s">
        <v>359</v>
      </c>
      <c r="E809" t="s">
        <v>6031</v>
      </c>
      <c r="F809" t="s">
        <v>202</v>
      </c>
      <c r="G809" s="9">
        <v>1</v>
      </c>
      <c r="H809" s="8">
        <v>39.32</v>
      </c>
      <c r="I809" s="8">
        <v>129</v>
      </c>
      <c r="J809" s="8">
        <v>39.32</v>
      </c>
      <c r="K809" t="s">
        <v>4746</v>
      </c>
      <c r="L809" s="1">
        <v>45424</v>
      </c>
      <c r="M809">
        <v>5</v>
      </c>
      <c r="N809">
        <v>2024</v>
      </c>
    </row>
    <row r="810" spans="1:14" x14ac:dyDescent="0.25">
      <c r="A810" t="s">
        <v>6030</v>
      </c>
      <c r="B810" t="s">
        <v>2722</v>
      </c>
      <c r="C810" t="s">
        <v>436</v>
      </c>
      <c r="D810" t="s">
        <v>303</v>
      </c>
      <c r="E810" t="s">
        <v>5169</v>
      </c>
      <c r="F810" t="s">
        <v>202</v>
      </c>
      <c r="G810" s="9">
        <v>1</v>
      </c>
      <c r="H810" s="8">
        <v>9</v>
      </c>
      <c r="I810" s="8">
        <v>55</v>
      </c>
      <c r="J810" s="8">
        <v>9</v>
      </c>
      <c r="K810" t="s">
        <v>4746</v>
      </c>
      <c r="L810" s="1">
        <v>45424</v>
      </c>
      <c r="M810">
        <v>5</v>
      </c>
      <c r="N810">
        <v>2024</v>
      </c>
    </row>
    <row r="811" spans="1:14" x14ac:dyDescent="0.25">
      <c r="A811" t="s">
        <v>6030</v>
      </c>
      <c r="B811" t="s">
        <v>2722</v>
      </c>
      <c r="C811" t="s">
        <v>566</v>
      </c>
      <c r="D811" t="s">
        <v>388</v>
      </c>
      <c r="E811" t="s">
        <v>5204</v>
      </c>
      <c r="F811" t="s">
        <v>202</v>
      </c>
      <c r="G811" s="9">
        <v>1</v>
      </c>
      <c r="H811" s="8">
        <v>18</v>
      </c>
      <c r="I811" s="8">
        <v>64</v>
      </c>
      <c r="J811" s="8">
        <v>18</v>
      </c>
      <c r="K811" t="s">
        <v>4746</v>
      </c>
      <c r="L811" s="1">
        <v>45424</v>
      </c>
      <c r="M811">
        <v>5</v>
      </c>
      <c r="N811">
        <v>2024</v>
      </c>
    </row>
    <row r="812" spans="1:14" x14ac:dyDescent="0.25">
      <c r="A812" t="s">
        <v>6030</v>
      </c>
      <c r="B812" t="s">
        <v>2722</v>
      </c>
      <c r="C812" t="s">
        <v>2736</v>
      </c>
      <c r="D812" t="s">
        <v>202</v>
      </c>
      <c r="E812" t="s">
        <v>2723</v>
      </c>
      <c r="F812" t="s">
        <v>202</v>
      </c>
      <c r="G812" s="9">
        <v>1</v>
      </c>
      <c r="H812" s="8">
        <v>0</v>
      </c>
      <c r="I812" s="8">
        <v>0</v>
      </c>
      <c r="J812" s="8">
        <v>0</v>
      </c>
      <c r="K812" t="s">
        <v>4746</v>
      </c>
      <c r="L812" s="1">
        <v>45424</v>
      </c>
      <c r="M812">
        <v>5</v>
      </c>
      <c r="N812">
        <v>2024</v>
      </c>
    </row>
    <row r="813" spans="1:14" x14ac:dyDescent="0.25">
      <c r="A813" t="s">
        <v>6032</v>
      </c>
      <c r="B813" t="s">
        <v>2722</v>
      </c>
      <c r="C813" t="s">
        <v>2787</v>
      </c>
      <c r="D813" t="s">
        <v>1518</v>
      </c>
      <c r="E813" t="s">
        <v>5857</v>
      </c>
      <c r="F813" t="s">
        <v>202</v>
      </c>
      <c r="G813" s="9">
        <v>1</v>
      </c>
      <c r="H813" s="8">
        <v>42</v>
      </c>
      <c r="I813" s="8">
        <v>155</v>
      </c>
      <c r="J813" s="8">
        <v>42</v>
      </c>
      <c r="K813" t="s">
        <v>4746</v>
      </c>
      <c r="L813" s="1">
        <v>45424</v>
      </c>
      <c r="M813">
        <v>5</v>
      </c>
      <c r="N813">
        <v>2024</v>
      </c>
    </row>
    <row r="814" spans="1:14" x14ac:dyDescent="0.25">
      <c r="A814" t="s">
        <v>6032</v>
      </c>
      <c r="B814" t="s">
        <v>2722</v>
      </c>
      <c r="C814" t="s">
        <v>2736</v>
      </c>
      <c r="D814" t="s">
        <v>202</v>
      </c>
      <c r="E814" t="s">
        <v>2723</v>
      </c>
      <c r="F814" t="s">
        <v>202</v>
      </c>
      <c r="G814" s="9">
        <v>1</v>
      </c>
      <c r="H814" s="8">
        <v>0</v>
      </c>
      <c r="I814" s="8">
        <v>0</v>
      </c>
      <c r="J814" s="8">
        <v>0</v>
      </c>
      <c r="K814" t="s">
        <v>4746</v>
      </c>
      <c r="L814" s="1">
        <v>45424</v>
      </c>
      <c r="M814">
        <v>5</v>
      </c>
      <c r="N814">
        <v>2024</v>
      </c>
    </row>
    <row r="815" spans="1:14" x14ac:dyDescent="0.25">
      <c r="A815" t="s">
        <v>6033</v>
      </c>
      <c r="B815" t="s">
        <v>2934</v>
      </c>
      <c r="C815" t="s">
        <v>3026</v>
      </c>
      <c r="D815" t="s">
        <v>1946</v>
      </c>
      <c r="E815" t="s">
        <v>2971</v>
      </c>
      <c r="F815" t="s">
        <v>202</v>
      </c>
      <c r="G815" s="9">
        <v>1</v>
      </c>
      <c r="H815" s="8">
        <v>0</v>
      </c>
      <c r="I815" s="8">
        <v>90.08</v>
      </c>
      <c r="J815" s="8">
        <v>0</v>
      </c>
      <c r="K815" t="s">
        <v>106</v>
      </c>
      <c r="L815" s="1">
        <v>45423</v>
      </c>
      <c r="M815">
        <v>5</v>
      </c>
      <c r="N815">
        <v>2024</v>
      </c>
    </row>
    <row r="816" spans="1:14" x14ac:dyDescent="0.25">
      <c r="A816" t="s">
        <v>6033</v>
      </c>
      <c r="B816" t="s">
        <v>2934</v>
      </c>
      <c r="C816" t="s">
        <v>522</v>
      </c>
      <c r="D816" t="s">
        <v>342</v>
      </c>
      <c r="E816" t="s">
        <v>343</v>
      </c>
      <c r="F816" t="s">
        <v>202</v>
      </c>
      <c r="G816" s="9">
        <v>1</v>
      </c>
      <c r="H816" s="8">
        <v>10.5</v>
      </c>
      <c r="I816" s="8">
        <v>0</v>
      </c>
      <c r="J816" s="8">
        <v>10.5</v>
      </c>
      <c r="K816" t="s">
        <v>106</v>
      </c>
      <c r="L816" s="1">
        <v>45423</v>
      </c>
      <c r="M816">
        <v>5</v>
      </c>
      <c r="N816">
        <v>2024</v>
      </c>
    </row>
    <row r="817" spans="1:14" x14ac:dyDescent="0.25">
      <c r="A817" t="s">
        <v>6033</v>
      </c>
      <c r="B817" t="s">
        <v>2934</v>
      </c>
      <c r="C817" t="s">
        <v>521</v>
      </c>
      <c r="D817" t="s">
        <v>340</v>
      </c>
      <c r="E817" t="s">
        <v>341</v>
      </c>
      <c r="F817" t="s">
        <v>202</v>
      </c>
      <c r="G817" s="9">
        <v>1</v>
      </c>
      <c r="H817" s="8">
        <v>25.5</v>
      </c>
      <c r="I817" s="8">
        <v>0</v>
      </c>
      <c r="J817" s="8">
        <v>25.5</v>
      </c>
      <c r="K817" t="s">
        <v>106</v>
      </c>
      <c r="L817" s="1">
        <v>45423</v>
      </c>
      <c r="M817">
        <v>5</v>
      </c>
      <c r="N817">
        <v>2024</v>
      </c>
    </row>
    <row r="818" spans="1:14" x14ac:dyDescent="0.25">
      <c r="A818" t="s">
        <v>6033</v>
      </c>
      <c r="B818" t="s">
        <v>2934</v>
      </c>
      <c r="C818" t="s">
        <v>465</v>
      </c>
      <c r="D818" t="s">
        <v>324</v>
      </c>
      <c r="E818" t="s">
        <v>1735</v>
      </c>
      <c r="F818" t="s">
        <v>202</v>
      </c>
      <c r="G818" s="9">
        <v>1</v>
      </c>
      <c r="H818" s="8">
        <v>18.2</v>
      </c>
      <c r="I818" s="8">
        <v>40.5</v>
      </c>
      <c r="J818" s="8">
        <v>18.2</v>
      </c>
      <c r="K818" t="s">
        <v>106</v>
      </c>
      <c r="L818" s="1">
        <v>45423</v>
      </c>
      <c r="M818">
        <v>5</v>
      </c>
      <c r="N818">
        <v>2024</v>
      </c>
    </row>
    <row r="819" spans="1:14" x14ac:dyDescent="0.25">
      <c r="A819" t="s">
        <v>6033</v>
      </c>
      <c r="B819" t="s">
        <v>2934</v>
      </c>
      <c r="C819" t="s">
        <v>2724</v>
      </c>
      <c r="D819" t="s">
        <v>202</v>
      </c>
      <c r="E819" t="s">
        <v>2733</v>
      </c>
      <c r="F819" t="s">
        <v>202</v>
      </c>
      <c r="G819" s="9">
        <v>1</v>
      </c>
      <c r="H819" s="8">
        <v>0</v>
      </c>
      <c r="I819" s="8">
        <v>7.89</v>
      </c>
      <c r="J819" s="8">
        <v>0</v>
      </c>
      <c r="K819" t="s">
        <v>106</v>
      </c>
      <c r="L819" s="1">
        <v>45423</v>
      </c>
      <c r="M819">
        <v>5</v>
      </c>
      <c r="N819">
        <v>2024</v>
      </c>
    </row>
    <row r="820" spans="1:14" x14ac:dyDescent="0.25">
      <c r="A820" t="s">
        <v>6034</v>
      </c>
      <c r="B820" t="s">
        <v>2934</v>
      </c>
      <c r="C820" t="s">
        <v>510</v>
      </c>
      <c r="D820" t="s">
        <v>295</v>
      </c>
      <c r="E820" t="s">
        <v>2754</v>
      </c>
      <c r="F820" t="s">
        <v>202</v>
      </c>
      <c r="G820" s="9">
        <v>1</v>
      </c>
      <c r="H820" s="8">
        <v>41.98</v>
      </c>
      <c r="I820" s="8">
        <v>81.819999999999993</v>
      </c>
      <c r="J820" s="8">
        <v>41.98</v>
      </c>
      <c r="K820" t="s">
        <v>106</v>
      </c>
      <c r="L820" s="1">
        <v>45423</v>
      </c>
      <c r="M820">
        <v>5</v>
      </c>
      <c r="N820">
        <v>2024</v>
      </c>
    </row>
    <row r="821" spans="1:14" x14ac:dyDescent="0.25">
      <c r="A821" t="s">
        <v>6034</v>
      </c>
      <c r="B821" t="s">
        <v>2934</v>
      </c>
      <c r="C821" t="s">
        <v>2724</v>
      </c>
      <c r="D821" t="s">
        <v>202</v>
      </c>
      <c r="E821" t="s">
        <v>2733</v>
      </c>
      <c r="F821" t="s">
        <v>202</v>
      </c>
      <c r="G821" s="9">
        <v>1</v>
      </c>
      <c r="H821" s="8">
        <v>0</v>
      </c>
      <c r="I821" s="8">
        <v>7.91</v>
      </c>
      <c r="J821" s="8">
        <v>0</v>
      </c>
      <c r="K821" t="s">
        <v>106</v>
      </c>
      <c r="L821" s="1">
        <v>45423</v>
      </c>
      <c r="M821">
        <v>5</v>
      </c>
      <c r="N821">
        <v>2024</v>
      </c>
    </row>
    <row r="822" spans="1:14" x14ac:dyDescent="0.25">
      <c r="A822" t="s">
        <v>6035</v>
      </c>
      <c r="B822" t="s">
        <v>2934</v>
      </c>
      <c r="C822" t="s">
        <v>598</v>
      </c>
      <c r="D822" t="s">
        <v>236</v>
      </c>
      <c r="E822" t="s">
        <v>2815</v>
      </c>
      <c r="F822" t="s">
        <v>202</v>
      </c>
      <c r="G822" s="9">
        <v>1</v>
      </c>
      <c r="H822" s="8">
        <v>14.8</v>
      </c>
      <c r="I822" s="8">
        <v>32.229999999999997</v>
      </c>
      <c r="J822" s="8">
        <v>14.8</v>
      </c>
      <c r="K822" t="s">
        <v>106</v>
      </c>
      <c r="L822" s="1">
        <v>45423</v>
      </c>
      <c r="M822">
        <v>5</v>
      </c>
      <c r="N822">
        <v>2024</v>
      </c>
    </row>
    <row r="823" spans="1:14" x14ac:dyDescent="0.25">
      <c r="A823" t="s">
        <v>6035</v>
      </c>
      <c r="B823" t="s">
        <v>2934</v>
      </c>
      <c r="C823" t="s">
        <v>2902</v>
      </c>
      <c r="D823" t="s">
        <v>1866</v>
      </c>
      <c r="E823" t="s">
        <v>3778</v>
      </c>
      <c r="F823" t="s">
        <v>202</v>
      </c>
      <c r="G823" s="9">
        <v>1</v>
      </c>
      <c r="H823" s="8">
        <v>32.5</v>
      </c>
      <c r="I823" s="8">
        <v>57.02</v>
      </c>
      <c r="J823" s="8">
        <v>32.5</v>
      </c>
      <c r="K823" t="s">
        <v>106</v>
      </c>
      <c r="L823" s="1">
        <v>45423</v>
      </c>
      <c r="M823">
        <v>5</v>
      </c>
      <c r="N823">
        <v>2024</v>
      </c>
    </row>
    <row r="824" spans="1:14" x14ac:dyDescent="0.25">
      <c r="A824" t="s">
        <v>6035</v>
      </c>
      <c r="B824" t="s">
        <v>2934</v>
      </c>
      <c r="C824" t="s">
        <v>2724</v>
      </c>
      <c r="D824" t="s">
        <v>202</v>
      </c>
      <c r="E824" t="s">
        <v>2733</v>
      </c>
      <c r="F824" t="s">
        <v>202</v>
      </c>
      <c r="G824" s="9">
        <v>1</v>
      </c>
      <c r="H824" s="8">
        <v>0</v>
      </c>
      <c r="I824" s="8">
        <v>7.91</v>
      </c>
      <c r="J824" s="8">
        <v>0</v>
      </c>
      <c r="K824" t="s">
        <v>106</v>
      </c>
      <c r="L824" s="1">
        <v>45423</v>
      </c>
      <c r="M824">
        <v>5</v>
      </c>
      <c r="N824">
        <v>2024</v>
      </c>
    </row>
    <row r="825" spans="1:14" x14ac:dyDescent="0.25">
      <c r="A825" t="s">
        <v>6036</v>
      </c>
      <c r="B825" t="s">
        <v>2934</v>
      </c>
      <c r="C825" t="s">
        <v>560</v>
      </c>
      <c r="D825" t="s">
        <v>222</v>
      </c>
      <c r="E825" t="s">
        <v>2780</v>
      </c>
      <c r="F825" t="s">
        <v>202</v>
      </c>
      <c r="G825" s="9">
        <v>1</v>
      </c>
      <c r="H825" s="8">
        <v>23</v>
      </c>
      <c r="I825" s="8">
        <v>81.819999999999993</v>
      </c>
      <c r="J825" s="8">
        <v>23</v>
      </c>
      <c r="K825" t="s">
        <v>106</v>
      </c>
      <c r="L825" s="1">
        <v>45423</v>
      </c>
      <c r="M825">
        <v>5</v>
      </c>
      <c r="N825">
        <v>2024</v>
      </c>
    </row>
    <row r="826" spans="1:14" x14ac:dyDescent="0.25">
      <c r="A826" t="s">
        <v>6036</v>
      </c>
      <c r="B826" t="s">
        <v>2934</v>
      </c>
      <c r="C826" t="s">
        <v>2724</v>
      </c>
      <c r="D826" t="s">
        <v>202</v>
      </c>
      <c r="E826" t="s">
        <v>2733</v>
      </c>
      <c r="F826" t="s">
        <v>202</v>
      </c>
      <c r="G826" s="9">
        <v>1</v>
      </c>
      <c r="H826" s="8">
        <v>0</v>
      </c>
      <c r="I826" s="8">
        <v>11.72</v>
      </c>
      <c r="J826" s="8">
        <v>0</v>
      </c>
      <c r="K826" t="s">
        <v>106</v>
      </c>
      <c r="L826" s="1">
        <v>45423</v>
      </c>
      <c r="M826">
        <v>5</v>
      </c>
      <c r="N826">
        <v>2024</v>
      </c>
    </row>
    <row r="827" spans="1:14" x14ac:dyDescent="0.25">
      <c r="A827" t="s">
        <v>6037</v>
      </c>
      <c r="B827" t="s">
        <v>2934</v>
      </c>
      <c r="C827" t="s">
        <v>2946</v>
      </c>
      <c r="D827" t="s">
        <v>855</v>
      </c>
      <c r="E827" t="s">
        <v>856</v>
      </c>
      <c r="F827" t="s">
        <v>202</v>
      </c>
      <c r="G827" s="9">
        <v>1</v>
      </c>
      <c r="H827" s="8">
        <v>0</v>
      </c>
      <c r="I827" s="8">
        <v>20.66</v>
      </c>
      <c r="J827" s="8">
        <v>0</v>
      </c>
      <c r="K827" t="s">
        <v>106</v>
      </c>
      <c r="L827" s="1">
        <v>45423</v>
      </c>
      <c r="M827">
        <v>5</v>
      </c>
      <c r="N827">
        <v>2024</v>
      </c>
    </row>
    <row r="828" spans="1:14" x14ac:dyDescent="0.25">
      <c r="A828" t="s">
        <v>6037</v>
      </c>
      <c r="B828" t="s">
        <v>2934</v>
      </c>
      <c r="C828" t="s">
        <v>2724</v>
      </c>
      <c r="D828" t="s">
        <v>202</v>
      </c>
      <c r="E828" t="s">
        <v>2733</v>
      </c>
      <c r="F828" t="s">
        <v>202</v>
      </c>
      <c r="G828" s="9">
        <v>1</v>
      </c>
      <c r="H828" s="8">
        <v>0</v>
      </c>
      <c r="I828" s="8">
        <v>13.34</v>
      </c>
      <c r="J828" s="8">
        <v>0</v>
      </c>
      <c r="K828" t="s">
        <v>106</v>
      </c>
      <c r="L828" s="1">
        <v>45423</v>
      </c>
      <c r="M828">
        <v>5</v>
      </c>
      <c r="N828">
        <v>2024</v>
      </c>
    </row>
    <row r="829" spans="1:14" x14ac:dyDescent="0.25">
      <c r="A829" t="s">
        <v>6038</v>
      </c>
      <c r="B829" t="s">
        <v>2934</v>
      </c>
      <c r="C829" t="s">
        <v>3099</v>
      </c>
      <c r="D829" t="s">
        <v>2027</v>
      </c>
      <c r="E829" t="s">
        <v>6039</v>
      </c>
      <c r="F829" t="s">
        <v>202</v>
      </c>
      <c r="G829" s="9">
        <v>1</v>
      </c>
      <c r="H829" s="8">
        <v>0</v>
      </c>
      <c r="I829" s="8">
        <v>214.19</v>
      </c>
      <c r="J829" s="8">
        <v>0</v>
      </c>
      <c r="K829" t="s">
        <v>106</v>
      </c>
      <c r="L829" s="1">
        <v>45423</v>
      </c>
      <c r="M829">
        <v>5</v>
      </c>
      <c r="N829">
        <v>2024</v>
      </c>
    </row>
    <row r="830" spans="1:14" x14ac:dyDescent="0.25">
      <c r="A830" t="s">
        <v>6038</v>
      </c>
      <c r="B830" t="s">
        <v>2934</v>
      </c>
      <c r="C830" t="s">
        <v>538</v>
      </c>
      <c r="D830" t="s">
        <v>195</v>
      </c>
      <c r="E830" t="s">
        <v>196</v>
      </c>
      <c r="F830" t="s">
        <v>202</v>
      </c>
      <c r="G830" s="9">
        <v>1</v>
      </c>
      <c r="H830" s="8">
        <v>78</v>
      </c>
      <c r="I830" s="8">
        <v>0</v>
      </c>
      <c r="J830" s="8">
        <v>78</v>
      </c>
      <c r="K830" t="s">
        <v>106</v>
      </c>
      <c r="L830" s="1">
        <v>45423</v>
      </c>
      <c r="M830">
        <v>5</v>
      </c>
      <c r="N830">
        <v>2024</v>
      </c>
    </row>
    <row r="831" spans="1:14" x14ac:dyDescent="0.25">
      <c r="A831" t="s">
        <v>6038</v>
      </c>
      <c r="B831" t="s">
        <v>2934</v>
      </c>
      <c r="C831" t="s">
        <v>2959</v>
      </c>
      <c r="D831" t="s">
        <v>1460</v>
      </c>
      <c r="E831" t="s">
        <v>1461</v>
      </c>
      <c r="F831" t="s">
        <v>202</v>
      </c>
      <c r="G831" s="9">
        <v>1</v>
      </c>
      <c r="H831" s="8">
        <v>12</v>
      </c>
      <c r="I831" s="8">
        <v>0</v>
      </c>
      <c r="J831" s="8">
        <v>12</v>
      </c>
      <c r="K831" t="s">
        <v>106</v>
      </c>
      <c r="L831" s="1">
        <v>45423</v>
      </c>
      <c r="M831">
        <v>5</v>
      </c>
      <c r="N831">
        <v>2024</v>
      </c>
    </row>
    <row r="832" spans="1:14" x14ac:dyDescent="0.25">
      <c r="A832" t="s">
        <v>6038</v>
      </c>
      <c r="B832" t="s">
        <v>2934</v>
      </c>
      <c r="C832" t="s">
        <v>2736</v>
      </c>
      <c r="D832" t="s">
        <v>202</v>
      </c>
      <c r="E832" t="s">
        <v>6040</v>
      </c>
      <c r="F832" t="s">
        <v>202</v>
      </c>
      <c r="G832" s="9">
        <v>1</v>
      </c>
      <c r="H832" s="8">
        <v>0</v>
      </c>
      <c r="I832" s="8">
        <v>0</v>
      </c>
      <c r="J832" s="8">
        <v>0</v>
      </c>
      <c r="K832" t="s">
        <v>106</v>
      </c>
      <c r="L832" s="1">
        <v>45423</v>
      </c>
      <c r="M832">
        <v>5</v>
      </c>
      <c r="N832">
        <v>2024</v>
      </c>
    </row>
    <row r="833" spans="1:14" x14ac:dyDescent="0.25">
      <c r="A833" t="s">
        <v>6038</v>
      </c>
      <c r="B833" t="s">
        <v>2934</v>
      </c>
      <c r="C833" t="s">
        <v>2724</v>
      </c>
      <c r="D833" t="s">
        <v>202</v>
      </c>
      <c r="E833" t="s">
        <v>2733</v>
      </c>
      <c r="F833" t="s">
        <v>202</v>
      </c>
      <c r="G833" s="9">
        <v>1</v>
      </c>
      <c r="H833" s="8">
        <v>0</v>
      </c>
      <c r="I833" s="8">
        <v>63.2</v>
      </c>
      <c r="J833" s="8">
        <v>0</v>
      </c>
      <c r="K833" t="s">
        <v>106</v>
      </c>
      <c r="L833" s="1">
        <v>45423</v>
      </c>
      <c r="M833">
        <v>5</v>
      </c>
      <c r="N833">
        <v>2024</v>
      </c>
    </row>
    <row r="834" spans="1:14" x14ac:dyDescent="0.25">
      <c r="A834" t="s">
        <v>6041</v>
      </c>
      <c r="B834" t="s">
        <v>2934</v>
      </c>
      <c r="C834" t="s">
        <v>2880</v>
      </c>
      <c r="D834" t="s">
        <v>1914</v>
      </c>
      <c r="E834" t="s">
        <v>6042</v>
      </c>
      <c r="F834" t="s">
        <v>202</v>
      </c>
      <c r="G834" s="9">
        <v>1</v>
      </c>
      <c r="H834" s="8">
        <v>0</v>
      </c>
      <c r="I834" s="8">
        <v>219.01</v>
      </c>
      <c r="J834" s="8">
        <v>0</v>
      </c>
      <c r="K834" t="s">
        <v>106</v>
      </c>
      <c r="L834" s="1">
        <v>45423</v>
      </c>
      <c r="M834">
        <v>5</v>
      </c>
      <c r="N834">
        <v>2024</v>
      </c>
    </row>
    <row r="835" spans="1:14" x14ac:dyDescent="0.25">
      <c r="A835" t="s">
        <v>6041</v>
      </c>
      <c r="B835" t="s">
        <v>2934</v>
      </c>
      <c r="C835" t="s">
        <v>481</v>
      </c>
      <c r="D835" t="s">
        <v>374</v>
      </c>
      <c r="E835" t="s">
        <v>375</v>
      </c>
      <c r="F835" t="s">
        <v>1603</v>
      </c>
      <c r="G835" s="9">
        <v>1</v>
      </c>
      <c r="H835" s="8">
        <v>46.55</v>
      </c>
      <c r="I835" s="8">
        <v>0</v>
      </c>
      <c r="J835" s="8">
        <v>46.55</v>
      </c>
      <c r="K835" t="s">
        <v>106</v>
      </c>
      <c r="L835" s="1">
        <v>45423</v>
      </c>
      <c r="M835">
        <v>5</v>
      </c>
      <c r="N835">
        <v>2024</v>
      </c>
    </row>
    <row r="836" spans="1:14" x14ac:dyDescent="0.25">
      <c r="A836" t="s">
        <v>6041</v>
      </c>
      <c r="B836" t="s">
        <v>2934</v>
      </c>
      <c r="C836" t="s">
        <v>510</v>
      </c>
      <c r="D836" t="s">
        <v>295</v>
      </c>
      <c r="E836" t="s">
        <v>296</v>
      </c>
      <c r="F836" t="s">
        <v>202</v>
      </c>
      <c r="G836" s="9">
        <v>1</v>
      </c>
      <c r="H836" s="8">
        <v>41.98</v>
      </c>
      <c r="I836" s="8">
        <v>0</v>
      </c>
      <c r="J836" s="8">
        <v>41.98</v>
      </c>
      <c r="K836" t="s">
        <v>106</v>
      </c>
      <c r="L836" s="1">
        <v>45423</v>
      </c>
      <c r="M836">
        <v>5</v>
      </c>
      <c r="N836">
        <v>2024</v>
      </c>
    </row>
    <row r="837" spans="1:14" x14ac:dyDescent="0.25">
      <c r="A837" t="s">
        <v>6041</v>
      </c>
      <c r="B837" t="s">
        <v>2934</v>
      </c>
      <c r="C837" t="s">
        <v>452</v>
      </c>
      <c r="D837" t="s">
        <v>376</v>
      </c>
      <c r="E837" t="s">
        <v>377</v>
      </c>
      <c r="F837" t="s">
        <v>202</v>
      </c>
      <c r="G837" s="9">
        <v>1</v>
      </c>
      <c r="H837" s="8">
        <v>34.36</v>
      </c>
      <c r="I837" s="8">
        <v>0</v>
      </c>
      <c r="J837" s="8">
        <v>34.36</v>
      </c>
      <c r="K837" t="s">
        <v>106</v>
      </c>
      <c r="L837" s="1">
        <v>45423</v>
      </c>
      <c r="M837">
        <v>5</v>
      </c>
      <c r="N837">
        <v>2024</v>
      </c>
    </row>
    <row r="838" spans="1:14" x14ac:dyDescent="0.25">
      <c r="A838" t="s">
        <v>6041</v>
      </c>
      <c r="B838" t="s">
        <v>2934</v>
      </c>
      <c r="C838" t="s">
        <v>2724</v>
      </c>
      <c r="D838" t="s">
        <v>202</v>
      </c>
      <c r="E838" t="s">
        <v>2733</v>
      </c>
      <c r="F838" t="s">
        <v>202</v>
      </c>
      <c r="G838" s="9">
        <v>1</v>
      </c>
      <c r="H838" s="8">
        <v>0</v>
      </c>
      <c r="I838" s="8">
        <v>11.37</v>
      </c>
      <c r="J838" s="8">
        <v>0</v>
      </c>
      <c r="K838" t="s">
        <v>106</v>
      </c>
      <c r="L838" s="1">
        <v>45423</v>
      </c>
      <c r="M838">
        <v>5</v>
      </c>
      <c r="N838">
        <v>2024</v>
      </c>
    </row>
    <row r="839" spans="1:14" x14ac:dyDescent="0.25">
      <c r="A839" t="s">
        <v>6043</v>
      </c>
      <c r="B839" t="s">
        <v>2934</v>
      </c>
      <c r="C839" t="s">
        <v>2724</v>
      </c>
      <c r="D839" t="s">
        <v>202</v>
      </c>
      <c r="E839" t="s">
        <v>2760</v>
      </c>
      <c r="F839" t="s">
        <v>202</v>
      </c>
      <c r="G839" s="9">
        <v>1</v>
      </c>
      <c r="H839" s="8">
        <v>0</v>
      </c>
      <c r="I839" s="8">
        <v>21.46</v>
      </c>
      <c r="J839" s="8">
        <v>0</v>
      </c>
      <c r="K839" t="s">
        <v>106</v>
      </c>
      <c r="L839" s="1">
        <v>45423</v>
      </c>
      <c r="M839">
        <v>5</v>
      </c>
      <c r="N839">
        <v>2024</v>
      </c>
    </row>
    <row r="840" spans="1:14" x14ac:dyDescent="0.25">
      <c r="A840" t="s">
        <v>6043</v>
      </c>
      <c r="B840" t="s">
        <v>2934</v>
      </c>
      <c r="C840" t="s">
        <v>522</v>
      </c>
      <c r="D840" t="s">
        <v>342</v>
      </c>
      <c r="E840" t="s">
        <v>343</v>
      </c>
      <c r="F840" t="s">
        <v>202</v>
      </c>
      <c r="G840" s="9">
        <v>1</v>
      </c>
      <c r="H840" s="8">
        <v>16.363600000000002</v>
      </c>
      <c r="I840" s="8">
        <v>35</v>
      </c>
      <c r="J840" s="8">
        <v>16.36</v>
      </c>
      <c r="K840" t="s">
        <v>106</v>
      </c>
      <c r="L840" s="1">
        <v>45423</v>
      </c>
      <c r="M840">
        <v>5</v>
      </c>
      <c r="N840">
        <v>2024</v>
      </c>
    </row>
    <row r="841" spans="1:14" x14ac:dyDescent="0.25">
      <c r="A841" t="s">
        <v>6044</v>
      </c>
      <c r="B841" t="s">
        <v>2722</v>
      </c>
      <c r="C841" t="s">
        <v>3007</v>
      </c>
      <c r="D841" t="s">
        <v>1930</v>
      </c>
      <c r="E841" t="s">
        <v>6045</v>
      </c>
      <c r="F841" t="s">
        <v>202</v>
      </c>
      <c r="G841" s="9">
        <v>1</v>
      </c>
      <c r="H841" s="8">
        <v>0</v>
      </c>
      <c r="I841" s="8">
        <v>999</v>
      </c>
      <c r="J841" s="8">
        <v>0</v>
      </c>
      <c r="K841" t="s">
        <v>4746</v>
      </c>
      <c r="L841" s="1">
        <v>45423</v>
      </c>
      <c r="M841">
        <v>5</v>
      </c>
      <c r="N841">
        <v>2024</v>
      </c>
    </row>
    <row r="842" spans="1:14" x14ac:dyDescent="0.25">
      <c r="A842" t="s">
        <v>6044</v>
      </c>
      <c r="B842" t="s">
        <v>2722</v>
      </c>
      <c r="C842" t="s">
        <v>446</v>
      </c>
      <c r="D842" t="s">
        <v>404</v>
      </c>
      <c r="E842" t="s">
        <v>405</v>
      </c>
      <c r="F842" t="s">
        <v>202</v>
      </c>
      <c r="G842" s="9">
        <v>1</v>
      </c>
      <c r="H842" s="8">
        <v>135</v>
      </c>
      <c r="I842" s="8">
        <v>0</v>
      </c>
      <c r="J842" s="8">
        <v>135</v>
      </c>
      <c r="K842" t="s">
        <v>4746</v>
      </c>
      <c r="L842" s="1">
        <v>45423</v>
      </c>
      <c r="M842">
        <v>5</v>
      </c>
      <c r="N842">
        <v>2024</v>
      </c>
    </row>
    <row r="843" spans="1:14" x14ac:dyDescent="0.25">
      <c r="A843" t="s">
        <v>6044</v>
      </c>
      <c r="B843" t="s">
        <v>2722</v>
      </c>
      <c r="C843" t="s">
        <v>447</v>
      </c>
      <c r="D843" t="s">
        <v>406</v>
      </c>
      <c r="E843" t="s">
        <v>407</v>
      </c>
      <c r="F843" t="s">
        <v>202</v>
      </c>
      <c r="G843" s="9">
        <v>1</v>
      </c>
      <c r="H843" s="8">
        <v>90</v>
      </c>
      <c r="I843" s="8">
        <v>0</v>
      </c>
      <c r="J843" s="8">
        <v>90</v>
      </c>
      <c r="K843" t="s">
        <v>4746</v>
      </c>
      <c r="L843" s="1">
        <v>45423</v>
      </c>
      <c r="M843">
        <v>5</v>
      </c>
      <c r="N843">
        <v>2024</v>
      </c>
    </row>
    <row r="844" spans="1:14" x14ac:dyDescent="0.25">
      <c r="A844" t="s">
        <v>6044</v>
      </c>
      <c r="B844" t="s">
        <v>2722</v>
      </c>
      <c r="C844" t="s">
        <v>445</v>
      </c>
      <c r="D844" t="s">
        <v>408</v>
      </c>
      <c r="E844" t="s">
        <v>409</v>
      </c>
      <c r="F844" t="s">
        <v>202</v>
      </c>
      <c r="G844" s="9">
        <v>1</v>
      </c>
      <c r="H844" s="8">
        <v>88</v>
      </c>
      <c r="I844" s="8">
        <v>0</v>
      </c>
      <c r="J844" s="8">
        <v>88</v>
      </c>
      <c r="K844" t="s">
        <v>4746</v>
      </c>
      <c r="L844" s="1">
        <v>45423</v>
      </c>
      <c r="M844">
        <v>5</v>
      </c>
      <c r="N844">
        <v>2024</v>
      </c>
    </row>
    <row r="845" spans="1:14" x14ac:dyDescent="0.25">
      <c r="A845" t="s">
        <v>6044</v>
      </c>
      <c r="B845" t="s">
        <v>2722</v>
      </c>
      <c r="C845" t="s">
        <v>537</v>
      </c>
      <c r="D845" t="s">
        <v>416</v>
      </c>
      <c r="E845" t="s">
        <v>6046</v>
      </c>
      <c r="F845" t="s">
        <v>202</v>
      </c>
      <c r="G845" s="9">
        <v>1</v>
      </c>
      <c r="H845" s="8">
        <v>128.5</v>
      </c>
      <c r="I845" s="8">
        <v>499</v>
      </c>
      <c r="J845" s="8">
        <v>128.5</v>
      </c>
      <c r="K845" t="s">
        <v>4746</v>
      </c>
      <c r="L845" s="1">
        <v>45423</v>
      </c>
      <c r="M845">
        <v>5</v>
      </c>
      <c r="N845">
        <v>2024</v>
      </c>
    </row>
    <row r="846" spans="1:14" x14ac:dyDescent="0.25">
      <c r="A846" t="s">
        <v>6044</v>
      </c>
      <c r="B846" t="s">
        <v>2722</v>
      </c>
      <c r="C846" t="s">
        <v>3076</v>
      </c>
      <c r="D846" t="s">
        <v>2002</v>
      </c>
      <c r="E846" t="s">
        <v>6047</v>
      </c>
      <c r="F846" t="s">
        <v>202</v>
      </c>
      <c r="G846" s="9">
        <v>1</v>
      </c>
      <c r="H846" s="8">
        <v>0</v>
      </c>
      <c r="I846" s="8">
        <v>322</v>
      </c>
      <c r="J846" s="8">
        <v>0</v>
      </c>
      <c r="K846" t="s">
        <v>4746</v>
      </c>
      <c r="L846" s="1">
        <v>45423</v>
      </c>
      <c r="M846">
        <v>5</v>
      </c>
      <c r="N846">
        <v>2024</v>
      </c>
    </row>
    <row r="847" spans="1:14" x14ac:dyDescent="0.25">
      <c r="A847" t="s">
        <v>6044</v>
      </c>
      <c r="B847" t="s">
        <v>2722</v>
      </c>
      <c r="C847" t="s">
        <v>538</v>
      </c>
      <c r="D847" t="s">
        <v>195</v>
      </c>
      <c r="E847" t="s">
        <v>196</v>
      </c>
      <c r="F847" t="s">
        <v>202</v>
      </c>
      <c r="G847" s="9">
        <v>1</v>
      </c>
      <c r="H847" s="8">
        <v>78</v>
      </c>
      <c r="I847" s="8">
        <v>0</v>
      </c>
      <c r="J847" s="8">
        <v>78</v>
      </c>
      <c r="K847" t="s">
        <v>4746</v>
      </c>
      <c r="L847" s="1">
        <v>45423</v>
      </c>
      <c r="M847">
        <v>5</v>
      </c>
      <c r="N847">
        <v>2024</v>
      </c>
    </row>
    <row r="848" spans="1:14" x14ac:dyDescent="0.25">
      <c r="A848" t="s">
        <v>6044</v>
      </c>
      <c r="B848" t="s">
        <v>2722</v>
      </c>
      <c r="C848" t="s">
        <v>539</v>
      </c>
      <c r="D848" t="s">
        <v>193</v>
      </c>
      <c r="E848" t="s">
        <v>194</v>
      </c>
      <c r="F848" t="s">
        <v>202</v>
      </c>
      <c r="G848" s="9">
        <v>1</v>
      </c>
      <c r="H848" s="8">
        <v>12</v>
      </c>
      <c r="I848" s="8">
        <v>0</v>
      </c>
      <c r="J848" s="8">
        <v>12</v>
      </c>
      <c r="K848" t="s">
        <v>4746</v>
      </c>
      <c r="L848" s="1">
        <v>45423</v>
      </c>
      <c r="M848">
        <v>5</v>
      </c>
      <c r="N848">
        <v>2024</v>
      </c>
    </row>
    <row r="849" spans="1:14" x14ac:dyDescent="0.25">
      <c r="A849" t="s">
        <v>6044</v>
      </c>
      <c r="B849" t="s">
        <v>2722</v>
      </c>
      <c r="C849" t="s">
        <v>514</v>
      </c>
      <c r="D849" t="s">
        <v>290</v>
      </c>
      <c r="E849" t="s">
        <v>6048</v>
      </c>
      <c r="F849" t="s">
        <v>202</v>
      </c>
      <c r="G849" s="9">
        <v>1</v>
      </c>
      <c r="H849" s="8">
        <v>18.5</v>
      </c>
      <c r="I849" s="8">
        <v>119</v>
      </c>
      <c r="J849" s="8">
        <v>18.5</v>
      </c>
      <c r="K849" t="s">
        <v>4746</v>
      </c>
      <c r="L849" s="1">
        <v>45423</v>
      </c>
      <c r="M849">
        <v>5</v>
      </c>
      <c r="N849">
        <v>2024</v>
      </c>
    </row>
    <row r="850" spans="1:14" x14ac:dyDescent="0.25">
      <c r="A850" t="s">
        <v>6044</v>
      </c>
      <c r="B850" t="s">
        <v>2722</v>
      </c>
      <c r="C850" t="s">
        <v>560</v>
      </c>
      <c r="D850" t="s">
        <v>222</v>
      </c>
      <c r="E850" t="s">
        <v>6049</v>
      </c>
      <c r="F850" t="s">
        <v>202</v>
      </c>
      <c r="G850" s="9">
        <v>1</v>
      </c>
      <c r="H850" s="8">
        <v>23</v>
      </c>
      <c r="I850" s="8">
        <v>129</v>
      </c>
      <c r="J850" s="8">
        <v>23</v>
      </c>
      <c r="K850" t="s">
        <v>4746</v>
      </c>
      <c r="L850" s="1">
        <v>45423</v>
      </c>
      <c r="M850">
        <v>5</v>
      </c>
      <c r="N850">
        <v>2024</v>
      </c>
    </row>
    <row r="851" spans="1:14" x14ac:dyDescent="0.25">
      <c r="A851" t="s">
        <v>6044</v>
      </c>
      <c r="B851" t="s">
        <v>2722</v>
      </c>
      <c r="C851" t="s">
        <v>2724</v>
      </c>
      <c r="D851" t="s">
        <v>202</v>
      </c>
      <c r="E851" t="s">
        <v>2723</v>
      </c>
      <c r="F851" t="s">
        <v>202</v>
      </c>
      <c r="G851" s="9">
        <v>1</v>
      </c>
      <c r="H851" s="8">
        <v>0</v>
      </c>
      <c r="I851" s="8">
        <v>208</v>
      </c>
      <c r="J851" s="8">
        <v>0</v>
      </c>
      <c r="K851" t="s">
        <v>4746</v>
      </c>
      <c r="L851" s="1">
        <v>45423</v>
      </c>
      <c r="M851">
        <v>5</v>
      </c>
      <c r="N851">
        <v>2024</v>
      </c>
    </row>
    <row r="852" spans="1:14" x14ac:dyDescent="0.25">
      <c r="A852" t="s">
        <v>6050</v>
      </c>
      <c r="B852" t="s">
        <v>2722</v>
      </c>
      <c r="C852" t="s">
        <v>560</v>
      </c>
      <c r="D852" t="s">
        <v>222</v>
      </c>
      <c r="E852" t="s">
        <v>6051</v>
      </c>
      <c r="F852" t="s">
        <v>202</v>
      </c>
      <c r="G852" s="9">
        <v>1</v>
      </c>
      <c r="H852" s="8">
        <v>23</v>
      </c>
      <c r="I852" s="8">
        <v>129</v>
      </c>
      <c r="J852" s="8">
        <v>23</v>
      </c>
      <c r="K852" t="s">
        <v>4746</v>
      </c>
      <c r="L852" s="1">
        <v>45423</v>
      </c>
      <c r="M852">
        <v>5</v>
      </c>
      <c r="N852">
        <v>2024</v>
      </c>
    </row>
    <row r="853" spans="1:14" x14ac:dyDescent="0.25">
      <c r="A853" t="s">
        <v>6050</v>
      </c>
      <c r="B853" t="s">
        <v>2722</v>
      </c>
      <c r="C853" t="s">
        <v>2736</v>
      </c>
      <c r="D853" t="s">
        <v>202</v>
      </c>
      <c r="E853" t="s">
        <v>2723</v>
      </c>
      <c r="F853" t="s">
        <v>202</v>
      </c>
      <c r="G853" s="9">
        <v>1</v>
      </c>
      <c r="H853" s="8">
        <v>0</v>
      </c>
      <c r="I853" s="8">
        <v>0</v>
      </c>
      <c r="J853" s="8">
        <v>0</v>
      </c>
      <c r="K853" t="s">
        <v>4746</v>
      </c>
      <c r="L853" s="1">
        <v>45423</v>
      </c>
      <c r="M853">
        <v>5</v>
      </c>
      <c r="N853">
        <v>2024</v>
      </c>
    </row>
    <row r="854" spans="1:14" x14ac:dyDescent="0.25">
      <c r="A854" t="s">
        <v>6052</v>
      </c>
      <c r="B854" t="s">
        <v>2722</v>
      </c>
      <c r="C854" t="s">
        <v>564</v>
      </c>
      <c r="D854" t="s">
        <v>207</v>
      </c>
      <c r="E854" t="s">
        <v>5181</v>
      </c>
      <c r="F854" t="s">
        <v>202</v>
      </c>
      <c r="G854" s="9">
        <v>1</v>
      </c>
      <c r="H854" s="8">
        <v>12.5</v>
      </c>
      <c r="I854" s="8">
        <v>28</v>
      </c>
      <c r="J854" s="8">
        <v>12.5</v>
      </c>
      <c r="K854" t="s">
        <v>4746</v>
      </c>
      <c r="L854" s="1">
        <v>45423</v>
      </c>
      <c r="M854">
        <v>5</v>
      </c>
      <c r="N854">
        <v>2024</v>
      </c>
    </row>
    <row r="855" spans="1:14" x14ac:dyDescent="0.25">
      <c r="A855" t="s">
        <v>6052</v>
      </c>
      <c r="B855" t="s">
        <v>2722</v>
      </c>
      <c r="C855" t="s">
        <v>2736</v>
      </c>
      <c r="D855" t="s">
        <v>202</v>
      </c>
      <c r="E855" t="s">
        <v>2723</v>
      </c>
      <c r="F855" t="s">
        <v>202</v>
      </c>
      <c r="G855" s="9">
        <v>1</v>
      </c>
      <c r="H855" s="8">
        <v>0</v>
      </c>
      <c r="I855" s="8">
        <v>0</v>
      </c>
      <c r="J855" s="8">
        <v>0</v>
      </c>
      <c r="K855" t="s">
        <v>4746</v>
      </c>
      <c r="L855" s="1">
        <v>45423</v>
      </c>
      <c r="M855">
        <v>5</v>
      </c>
      <c r="N855">
        <v>2024</v>
      </c>
    </row>
    <row r="856" spans="1:14" x14ac:dyDescent="0.25">
      <c r="A856" t="s">
        <v>6053</v>
      </c>
      <c r="B856" t="s">
        <v>2934</v>
      </c>
      <c r="C856" t="s">
        <v>542</v>
      </c>
      <c r="D856" t="s">
        <v>197</v>
      </c>
      <c r="E856" t="s">
        <v>2790</v>
      </c>
      <c r="F856" t="s">
        <v>202</v>
      </c>
      <c r="G856" s="9">
        <v>1</v>
      </c>
      <c r="H856" s="8">
        <v>7.5</v>
      </c>
      <c r="I856" s="8">
        <v>32.229999999999997</v>
      </c>
      <c r="J856" s="8">
        <v>7.5</v>
      </c>
      <c r="K856" t="s">
        <v>106</v>
      </c>
      <c r="L856" s="1">
        <v>45423</v>
      </c>
      <c r="M856">
        <v>5</v>
      </c>
      <c r="N856">
        <v>2024</v>
      </c>
    </row>
    <row r="857" spans="1:14" x14ac:dyDescent="0.25">
      <c r="A857" t="s">
        <v>6053</v>
      </c>
      <c r="B857" t="s">
        <v>2934</v>
      </c>
      <c r="C857" t="s">
        <v>2736</v>
      </c>
      <c r="D857" t="s">
        <v>202</v>
      </c>
      <c r="E857" t="s">
        <v>2829</v>
      </c>
      <c r="F857" t="s">
        <v>202</v>
      </c>
      <c r="G857" s="9">
        <v>1</v>
      </c>
      <c r="H857" s="8">
        <v>0</v>
      </c>
      <c r="I857" s="8">
        <v>16.059999999999999</v>
      </c>
      <c r="J857" s="8">
        <v>0</v>
      </c>
      <c r="K857" t="s">
        <v>106</v>
      </c>
      <c r="L857" s="1">
        <v>45423</v>
      </c>
      <c r="M857">
        <v>5</v>
      </c>
      <c r="N857">
        <v>2024</v>
      </c>
    </row>
    <row r="858" spans="1:14" x14ac:dyDescent="0.25">
      <c r="A858" t="s">
        <v>6054</v>
      </c>
      <c r="B858" t="s">
        <v>2722</v>
      </c>
      <c r="C858" t="s">
        <v>3996</v>
      </c>
      <c r="D858" t="s">
        <v>2428</v>
      </c>
      <c r="E858" t="s">
        <v>6055</v>
      </c>
      <c r="F858" t="s">
        <v>202</v>
      </c>
      <c r="G858" s="9">
        <v>1</v>
      </c>
      <c r="H858" s="8">
        <v>0</v>
      </c>
      <c r="I858" s="8">
        <v>933</v>
      </c>
      <c r="J858" s="8">
        <v>0</v>
      </c>
      <c r="K858" t="s">
        <v>4746</v>
      </c>
      <c r="L858" s="1">
        <v>45423</v>
      </c>
      <c r="M858">
        <v>5</v>
      </c>
      <c r="N858">
        <v>2024</v>
      </c>
    </row>
    <row r="859" spans="1:14" x14ac:dyDescent="0.25">
      <c r="A859" t="s">
        <v>6054</v>
      </c>
      <c r="B859" t="s">
        <v>2722</v>
      </c>
      <c r="C859" t="s">
        <v>457</v>
      </c>
      <c r="D859" t="s">
        <v>256</v>
      </c>
      <c r="E859" t="s">
        <v>2730</v>
      </c>
      <c r="F859" t="s">
        <v>1638</v>
      </c>
      <c r="G859" s="9">
        <v>1</v>
      </c>
      <c r="H859" s="8">
        <v>74.5</v>
      </c>
      <c r="I859" s="8">
        <v>0</v>
      </c>
      <c r="J859" s="8">
        <v>74.5</v>
      </c>
      <c r="K859" t="s">
        <v>4746</v>
      </c>
      <c r="L859" s="1">
        <v>45423</v>
      </c>
      <c r="M859">
        <v>5</v>
      </c>
      <c r="N859">
        <v>2024</v>
      </c>
    </row>
    <row r="860" spans="1:14" x14ac:dyDescent="0.25">
      <c r="A860" t="s">
        <v>6054</v>
      </c>
      <c r="B860" t="s">
        <v>2722</v>
      </c>
      <c r="C860" t="s">
        <v>458</v>
      </c>
      <c r="D860" t="s">
        <v>258</v>
      </c>
      <c r="E860" t="s">
        <v>2731</v>
      </c>
      <c r="F860" t="s">
        <v>1638</v>
      </c>
      <c r="G860" s="9">
        <v>1</v>
      </c>
      <c r="H860" s="8">
        <v>85.49</v>
      </c>
      <c r="I860" s="8">
        <v>0</v>
      </c>
      <c r="J860" s="8">
        <v>85.49</v>
      </c>
      <c r="K860" t="s">
        <v>4746</v>
      </c>
      <c r="L860" s="1">
        <v>45423</v>
      </c>
      <c r="M860">
        <v>5</v>
      </c>
      <c r="N860">
        <v>2024</v>
      </c>
    </row>
    <row r="861" spans="1:14" x14ac:dyDescent="0.25">
      <c r="A861" t="s">
        <v>6054</v>
      </c>
      <c r="B861" t="s">
        <v>2722</v>
      </c>
      <c r="C861" t="s">
        <v>521</v>
      </c>
      <c r="D861" t="s">
        <v>340</v>
      </c>
      <c r="E861" t="s">
        <v>341</v>
      </c>
      <c r="F861" t="s">
        <v>202</v>
      </c>
      <c r="G861" s="9">
        <v>1</v>
      </c>
      <c r="H861" s="8">
        <v>25.5</v>
      </c>
      <c r="I861" s="8">
        <v>0</v>
      </c>
      <c r="J861" s="8">
        <v>25.5</v>
      </c>
      <c r="K861" t="s">
        <v>4746</v>
      </c>
      <c r="L861" s="1">
        <v>45423</v>
      </c>
      <c r="M861">
        <v>5</v>
      </c>
      <c r="N861">
        <v>2024</v>
      </c>
    </row>
    <row r="862" spans="1:14" x14ac:dyDescent="0.25">
      <c r="A862" t="s">
        <v>6054</v>
      </c>
      <c r="B862" t="s">
        <v>2722</v>
      </c>
      <c r="C862" t="s">
        <v>525</v>
      </c>
      <c r="D862" t="s">
        <v>334</v>
      </c>
      <c r="E862" t="s">
        <v>335</v>
      </c>
      <c r="F862" t="s">
        <v>202</v>
      </c>
      <c r="G862" s="9">
        <v>1</v>
      </c>
      <c r="H862" s="8">
        <v>18.5</v>
      </c>
      <c r="I862" s="8">
        <v>0</v>
      </c>
      <c r="J862" s="8">
        <v>18.5</v>
      </c>
      <c r="K862" t="s">
        <v>4746</v>
      </c>
      <c r="L862" s="1">
        <v>45423</v>
      </c>
      <c r="M862">
        <v>5</v>
      </c>
      <c r="N862">
        <v>2024</v>
      </c>
    </row>
    <row r="863" spans="1:14" x14ac:dyDescent="0.25">
      <c r="A863" t="s">
        <v>6054</v>
      </c>
      <c r="B863" t="s">
        <v>2722</v>
      </c>
      <c r="C863" t="s">
        <v>582</v>
      </c>
      <c r="D863" t="s">
        <v>320</v>
      </c>
      <c r="E863" t="s">
        <v>321</v>
      </c>
      <c r="F863" t="s">
        <v>202</v>
      </c>
      <c r="G863" s="9">
        <v>1</v>
      </c>
      <c r="H863" s="8">
        <v>45</v>
      </c>
      <c r="I863" s="8">
        <v>0</v>
      </c>
      <c r="J863" s="8">
        <v>45</v>
      </c>
      <c r="K863" t="s">
        <v>4746</v>
      </c>
      <c r="L863" s="1">
        <v>45423</v>
      </c>
      <c r="M863">
        <v>5</v>
      </c>
      <c r="N863">
        <v>2024</v>
      </c>
    </row>
    <row r="864" spans="1:14" x14ac:dyDescent="0.25">
      <c r="A864" t="s">
        <v>6054</v>
      </c>
      <c r="B864" t="s">
        <v>2722</v>
      </c>
      <c r="C864" t="s">
        <v>460</v>
      </c>
      <c r="D864" t="s">
        <v>266</v>
      </c>
      <c r="E864" t="s">
        <v>267</v>
      </c>
      <c r="F864" t="s">
        <v>1638</v>
      </c>
      <c r="G864" s="9">
        <v>1</v>
      </c>
      <c r="H864" s="8">
        <v>16.89</v>
      </c>
      <c r="I864" s="8">
        <v>0</v>
      </c>
      <c r="J864" s="8">
        <v>16.89</v>
      </c>
      <c r="K864" t="s">
        <v>4746</v>
      </c>
      <c r="L864" s="1">
        <v>45423</v>
      </c>
      <c r="M864">
        <v>5</v>
      </c>
      <c r="N864">
        <v>2024</v>
      </c>
    </row>
    <row r="865" spans="1:14" x14ac:dyDescent="0.25">
      <c r="A865" t="s">
        <v>6054</v>
      </c>
      <c r="B865" t="s">
        <v>2722</v>
      </c>
      <c r="C865" t="s">
        <v>522</v>
      </c>
      <c r="D865" t="s">
        <v>342</v>
      </c>
      <c r="E865" t="s">
        <v>343</v>
      </c>
      <c r="F865" t="s">
        <v>202</v>
      </c>
      <c r="G865" s="9">
        <v>1</v>
      </c>
      <c r="H865" s="8">
        <v>10.5</v>
      </c>
      <c r="I865" s="8">
        <v>0</v>
      </c>
      <c r="J865" s="8">
        <v>10.5</v>
      </c>
      <c r="K865" t="s">
        <v>4746</v>
      </c>
      <c r="L865" s="1">
        <v>45423</v>
      </c>
      <c r="M865">
        <v>5</v>
      </c>
      <c r="N865">
        <v>2024</v>
      </c>
    </row>
    <row r="866" spans="1:14" x14ac:dyDescent="0.25">
      <c r="A866" t="s">
        <v>6054</v>
      </c>
      <c r="B866" t="s">
        <v>2722</v>
      </c>
      <c r="C866" t="s">
        <v>2953</v>
      </c>
      <c r="D866" t="s">
        <v>2952</v>
      </c>
      <c r="E866" t="s">
        <v>6056</v>
      </c>
      <c r="F866" t="s">
        <v>202</v>
      </c>
      <c r="G866" s="9">
        <v>1</v>
      </c>
      <c r="H866" s="8">
        <v>0</v>
      </c>
      <c r="I866" s="8">
        <v>369</v>
      </c>
      <c r="J866" s="8">
        <v>0</v>
      </c>
      <c r="K866" t="s">
        <v>4746</v>
      </c>
      <c r="L866" s="1">
        <v>45423</v>
      </c>
      <c r="M866">
        <v>5</v>
      </c>
      <c r="N866">
        <v>2024</v>
      </c>
    </row>
    <row r="867" spans="1:14" x14ac:dyDescent="0.25">
      <c r="A867" t="s">
        <v>6054</v>
      </c>
      <c r="B867" t="s">
        <v>2722</v>
      </c>
      <c r="C867" t="s">
        <v>436</v>
      </c>
      <c r="D867" t="s">
        <v>303</v>
      </c>
      <c r="E867" t="s">
        <v>201</v>
      </c>
      <c r="F867" t="s">
        <v>202</v>
      </c>
      <c r="G867" s="9">
        <v>1</v>
      </c>
      <c r="H867" s="8">
        <v>9</v>
      </c>
      <c r="I867" s="8">
        <v>0</v>
      </c>
      <c r="J867" s="8">
        <v>9</v>
      </c>
      <c r="K867" t="s">
        <v>4746</v>
      </c>
      <c r="L867" s="1">
        <v>45423</v>
      </c>
      <c r="M867">
        <v>5</v>
      </c>
      <c r="N867">
        <v>2024</v>
      </c>
    </row>
    <row r="868" spans="1:14" x14ac:dyDescent="0.25">
      <c r="A868" t="s">
        <v>6054</v>
      </c>
      <c r="B868" t="s">
        <v>2722</v>
      </c>
      <c r="C868" t="s">
        <v>517</v>
      </c>
      <c r="D868" t="s">
        <v>126</v>
      </c>
      <c r="E868" t="s">
        <v>127</v>
      </c>
      <c r="F868" t="s">
        <v>202</v>
      </c>
      <c r="G868" s="9">
        <v>1</v>
      </c>
      <c r="H868" s="8">
        <v>89.5</v>
      </c>
      <c r="I868" s="8">
        <v>0</v>
      </c>
      <c r="J868" s="8">
        <v>89.5</v>
      </c>
      <c r="K868" t="s">
        <v>4746</v>
      </c>
      <c r="L868" s="1">
        <v>45423</v>
      </c>
      <c r="M868">
        <v>5</v>
      </c>
      <c r="N868">
        <v>2024</v>
      </c>
    </row>
    <row r="869" spans="1:14" x14ac:dyDescent="0.25">
      <c r="A869" t="s">
        <v>6054</v>
      </c>
      <c r="B869" t="s">
        <v>2722</v>
      </c>
      <c r="C869" t="s">
        <v>436</v>
      </c>
      <c r="D869" t="s">
        <v>303</v>
      </c>
      <c r="E869" t="s">
        <v>6057</v>
      </c>
      <c r="F869" t="s">
        <v>202</v>
      </c>
      <c r="G869" s="9">
        <v>1</v>
      </c>
      <c r="H869" s="8">
        <v>9</v>
      </c>
      <c r="I869" s="8">
        <v>55</v>
      </c>
      <c r="J869" s="8">
        <v>9</v>
      </c>
      <c r="K869" t="s">
        <v>4746</v>
      </c>
      <c r="L869" s="1">
        <v>45423</v>
      </c>
      <c r="M869">
        <v>5</v>
      </c>
      <c r="N869">
        <v>2024</v>
      </c>
    </row>
    <row r="870" spans="1:14" x14ac:dyDescent="0.25">
      <c r="A870" t="s">
        <v>6054</v>
      </c>
      <c r="B870" t="s">
        <v>2722</v>
      </c>
      <c r="C870" t="s">
        <v>566</v>
      </c>
      <c r="D870" t="s">
        <v>388</v>
      </c>
      <c r="E870" t="s">
        <v>6058</v>
      </c>
      <c r="F870" t="s">
        <v>202</v>
      </c>
      <c r="G870" s="9">
        <v>1</v>
      </c>
      <c r="H870" s="8">
        <v>18</v>
      </c>
      <c r="I870" s="8">
        <v>64</v>
      </c>
      <c r="J870" s="8">
        <v>18</v>
      </c>
      <c r="K870" t="s">
        <v>4746</v>
      </c>
      <c r="L870" s="1">
        <v>45423</v>
      </c>
      <c r="M870">
        <v>5</v>
      </c>
      <c r="N870">
        <v>2024</v>
      </c>
    </row>
    <row r="871" spans="1:14" x14ac:dyDescent="0.25">
      <c r="A871" t="s">
        <v>6054</v>
      </c>
      <c r="B871" t="s">
        <v>2722</v>
      </c>
      <c r="C871" t="s">
        <v>2724</v>
      </c>
      <c r="D871" t="s">
        <v>202</v>
      </c>
      <c r="E871" t="s">
        <v>2723</v>
      </c>
      <c r="F871" t="s">
        <v>202</v>
      </c>
      <c r="G871" s="9">
        <v>1</v>
      </c>
      <c r="H871" s="8">
        <v>0</v>
      </c>
      <c r="I871" s="8">
        <v>30</v>
      </c>
      <c r="J871" s="8">
        <v>0</v>
      </c>
      <c r="K871" t="s">
        <v>4746</v>
      </c>
      <c r="L871" s="1">
        <v>45423</v>
      </c>
      <c r="M871">
        <v>5</v>
      </c>
      <c r="N871">
        <v>2024</v>
      </c>
    </row>
    <row r="872" spans="1:14" x14ac:dyDescent="0.25">
      <c r="A872" t="s">
        <v>6059</v>
      </c>
      <c r="B872" t="s">
        <v>2934</v>
      </c>
      <c r="C872" t="s">
        <v>3175</v>
      </c>
      <c r="D872" t="s">
        <v>679</v>
      </c>
      <c r="E872" t="s">
        <v>6060</v>
      </c>
      <c r="F872" t="s">
        <v>202</v>
      </c>
      <c r="G872" s="9">
        <v>1</v>
      </c>
      <c r="H872" s="8">
        <v>0</v>
      </c>
      <c r="I872" s="8">
        <v>362.81</v>
      </c>
      <c r="J872" s="8">
        <v>0</v>
      </c>
      <c r="K872" t="s">
        <v>106</v>
      </c>
      <c r="L872" s="1">
        <v>45423</v>
      </c>
      <c r="M872">
        <v>5</v>
      </c>
      <c r="N872">
        <v>2024</v>
      </c>
    </row>
    <row r="873" spans="1:14" x14ac:dyDescent="0.25">
      <c r="A873" t="s">
        <v>6059</v>
      </c>
      <c r="B873" t="s">
        <v>2934</v>
      </c>
      <c r="C873" t="s">
        <v>2763</v>
      </c>
      <c r="D873" t="s">
        <v>1907</v>
      </c>
      <c r="E873" t="s">
        <v>6061</v>
      </c>
      <c r="F873" t="s">
        <v>202</v>
      </c>
      <c r="G873" s="9">
        <v>1</v>
      </c>
      <c r="H873" s="8">
        <v>0</v>
      </c>
      <c r="I873" s="8">
        <v>544.63</v>
      </c>
      <c r="J873" s="8">
        <v>0</v>
      </c>
      <c r="K873" t="s">
        <v>106</v>
      </c>
      <c r="L873" s="1">
        <v>45423</v>
      </c>
      <c r="M873">
        <v>5</v>
      </c>
      <c r="N873">
        <v>2024</v>
      </c>
    </row>
    <row r="874" spans="1:14" x14ac:dyDescent="0.25">
      <c r="A874" t="s">
        <v>6059</v>
      </c>
      <c r="B874" t="s">
        <v>2934</v>
      </c>
      <c r="C874" t="s">
        <v>3756</v>
      </c>
      <c r="D874" t="s">
        <v>3757</v>
      </c>
      <c r="E874" t="s">
        <v>287</v>
      </c>
      <c r="F874" t="s">
        <v>202</v>
      </c>
      <c r="G874" s="9">
        <v>1</v>
      </c>
      <c r="H874" s="8">
        <v>233.7654</v>
      </c>
      <c r="I874" s="8">
        <v>0</v>
      </c>
      <c r="J874" s="8">
        <v>233.77</v>
      </c>
      <c r="K874" t="s">
        <v>106</v>
      </c>
      <c r="L874" s="1">
        <v>45423</v>
      </c>
      <c r="M874">
        <v>5</v>
      </c>
      <c r="N874">
        <v>2024</v>
      </c>
    </row>
    <row r="875" spans="1:14" x14ac:dyDescent="0.25">
      <c r="A875" t="s">
        <v>6059</v>
      </c>
      <c r="B875" t="s">
        <v>2934</v>
      </c>
      <c r="C875" t="s">
        <v>3758</v>
      </c>
      <c r="D875" t="s">
        <v>3759</v>
      </c>
      <c r="E875" t="s">
        <v>289</v>
      </c>
      <c r="F875" t="s">
        <v>202</v>
      </c>
      <c r="G875" s="9">
        <v>1</v>
      </c>
      <c r="H875" s="8">
        <v>133.24629999999999</v>
      </c>
      <c r="I875" s="8">
        <v>0</v>
      </c>
      <c r="J875" s="8">
        <v>133.25</v>
      </c>
      <c r="K875" t="s">
        <v>106</v>
      </c>
      <c r="L875" s="1">
        <v>45423</v>
      </c>
      <c r="M875">
        <v>5</v>
      </c>
      <c r="N875">
        <v>2024</v>
      </c>
    </row>
    <row r="876" spans="1:14" x14ac:dyDescent="0.25">
      <c r="A876" t="s">
        <v>6059</v>
      </c>
      <c r="B876" t="s">
        <v>2934</v>
      </c>
      <c r="C876" t="s">
        <v>516</v>
      </c>
      <c r="D876" t="s">
        <v>124</v>
      </c>
      <c r="E876" t="s">
        <v>6062</v>
      </c>
      <c r="F876" t="s">
        <v>202</v>
      </c>
      <c r="G876" s="9">
        <v>1</v>
      </c>
      <c r="H876" s="8">
        <v>130.90860000000001</v>
      </c>
      <c r="I876" s="8">
        <v>247.11</v>
      </c>
      <c r="J876" s="8">
        <v>130.91</v>
      </c>
      <c r="K876" t="s">
        <v>106</v>
      </c>
      <c r="L876" s="1">
        <v>45423</v>
      </c>
      <c r="M876">
        <v>5</v>
      </c>
      <c r="N876">
        <v>2024</v>
      </c>
    </row>
    <row r="877" spans="1:14" x14ac:dyDescent="0.25">
      <c r="A877" t="s">
        <v>6059</v>
      </c>
      <c r="B877" t="s">
        <v>2934</v>
      </c>
      <c r="C877" t="s">
        <v>444</v>
      </c>
      <c r="D877" t="s">
        <v>251</v>
      </c>
      <c r="E877" t="s">
        <v>6063</v>
      </c>
      <c r="F877" t="s">
        <v>202</v>
      </c>
      <c r="G877" s="9">
        <v>1</v>
      </c>
      <c r="H877" s="8">
        <v>69.350399999999993</v>
      </c>
      <c r="I877" s="8">
        <v>81.819999999999993</v>
      </c>
      <c r="J877" s="8">
        <v>69.349999999999994</v>
      </c>
      <c r="K877" t="s">
        <v>106</v>
      </c>
      <c r="L877" s="1">
        <v>45423</v>
      </c>
      <c r="M877">
        <v>5</v>
      </c>
      <c r="N877">
        <v>2024</v>
      </c>
    </row>
    <row r="878" spans="1:14" x14ac:dyDescent="0.25">
      <c r="A878" t="s">
        <v>6059</v>
      </c>
      <c r="B878" t="s">
        <v>2934</v>
      </c>
      <c r="C878" t="s">
        <v>2724</v>
      </c>
      <c r="D878" t="s">
        <v>202</v>
      </c>
      <c r="E878" t="s">
        <v>2760</v>
      </c>
      <c r="F878" t="s">
        <v>202</v>
      </c>
      <c r="G878" s="9">
        <v>1</v>
      </c>
      <c r="H878" s="8">
        <v>0</v>
      </c>
      <c r="I878" s="8">
        <v>123.44</v>
      </c>
      <c r="J878" s="8">
        <v>0</v>
      </c>
      <c r="K878" t="s">
        <v>106</v>
      </c>
      <c r="L878" s="1">
        <v>45423</v>
      </c>
      <c r="M878">
        <v>5</v>
      </c>
      <c r="N878">
        <v>2024</v>
      </c>
    </row>
    <row r="879" spans="1:14" x14ac:dyDescent="0.25">
      <c r="A879" t="s">
        <v>6059</v>
      </c>
      <c r="B879" t="s">
        <v>2934</v>
      </c>
      <c r="C879" t="s">
        <v>437</v>
      </c>
      <c r="D879" t="s">
        <v>244</v>
      </c>
      <c r="E879" t="s">
        <v>245</v>
      </c>
      <c r="F879" t="s">
        <v>202</v>
      </c>
      <c r="G879" s="9">
        <v>1</v>
      </c>
      <c r="H879" s="8">
        <v>29.610299999999999</v>
      </c>
      <c r="I879" s="8">
        <v>79</v>
      </c>
      <c r="J879" s="8">
        <v>29.61</v>
      </c>
      <c r="K879" t="s">
        <v>106</v>
      </c>
      <c r="L879" s="1">
        <v>45423</v>
      </c>
      <c r="M879">
        <v>5</v>
      </c>
      <c r="N879">
        <v>2024</v>
      </c>
    </row>
    <row r="880" spans="1:14" x14ac:dyDescent="0.25">
      <c r="A880" t="s">
        <v>6059</v>
      </c>
      <c r="B880" t="s">
        <v>2934</v>
      </c>
      <c r="C880" t="s">
        <v>437</v>
      </c>
      <c r="D880" t="s">
        <v>244</v>
      </c>
      <c r="E880" t="s">
        <v>245</v>
      </c>
      <c r="F880" t="s">
        <v>202</v>
      </c>
      <c r="G880" s="9">
        <v>1</v>
      </c>
      <c r="H880" s="8">
        <v>29.610299999999999</v>
      </c>
      <c r="I880" s="8">
        <v>79</v>
      </c>
      <c r="J880" s="8">
        <v>29.61</v>
      </c>
      <c r="K880" t="s">
        <v>106</v>
      </c>
      <c r="L880" s="1">
        <v>45423</v>
      </c>
      <c r="M880">
        <v>5</v>
      </c>
      <c r="N880">
        <v>2024</v>
      </c>
    </row>
    <row r="881" spans="1:14" x14ac:dyDescent="0.25">
      <c r="A881" t="s">
        <v>6064</v>
      </c>
      <c r="B881" t="s">
        <v>2934</v>
      </c>
      <c r="C881" t="s">
        <v>2899</v>
      </c>
      <c r="D881" t="s">
        <v>1763</v>
      </c>
      <c r="E881" t="s">
        <v>2726</v>
      </c>
      <c r="F881" t="s">
        <v>202</v>
      </c>
      <c r="G881" s="9">
        <v>1</v>
      </c>
      <c r="H881" s="8">
        <v>41.2986</v>
      </c>
      <c r="I881" s="8">
        <v>22.59</v>
      </c>
      <c r="J881" s="8">
        <v>41.3</v>
      </c>
      <c r="K881" t="s">
        <v>106</v>
      </c>
      <c r="L881" s="1">
        <v>45423</v>
      </c>
      <c r="M881">
        <v>5</v>
      </c>
      <c r="N881">
        <v>2024</v>
      </c>
    </row>
    <row r="882" spans="1:14" x14ac:dyDescent="0.25">
      <c r="A882" t="s">
        <v>6064</v>
      </c>
      <c r="B882" t="s">
        <v>2934</v>
      </c>
      <c r="C882" t="s">
        <v>2736</v>
      </c>
      <c r="D882" t="s">
        <v>202</v>
      </c>
      <c r="E882" t="s">
        <v>6065</v>
      </c>
      <c r="F882" t="s">
        <v>202</v>
      </c>
      <c r="G882" s="9">
        <v>1</v>
      </c>
      <c r="H882" s="8">
        <v>0</v>
      </c>
      <c r="I882" s="8">
        <v>0</v>
      </c>
      <c r="J882" s="8">
        <v>0</v>
      </c>
      <c r="K882" t="s">
        <v>106</v>
      </c>
      <c r="L882" s="1">
        <v>45423</v>
      </c>
      <c r="M882">
        <v>5</v>
      </c>
      <c r="N882">
        <v>2024</v>
      </c>
    </row>
    <row r="883" spans="1:14" x14ac:dyDescent="0.25">
      <c r="A883" t="s">
        <v>6064</v>
      </c>
      <c r="B883" t="s">
        <v>2934</v>
      </c>
      <c r="C883" t="s">
        <v>2724</v>
      </c>
      <c r="D883" t="s">
        <v>202</v>
      </c>
      <c r="E883" t="s">
        <v>2760</v>
      </c>
      <c r="F883" t="s">
        <v>202</v>
      </c>
      <c r="G883" s="9">
        <v>1</v>
      </c>
      <c r="H883" s="8">
        <v>0</v>
      </c>
      <c r="I883" s="8">
        <v>35.6</v>
      </c>
      <c r="J883" s="8">
        <v>0</v>
      </c>
      <c r="K883" t="s">
        <v>106</v>
      </c>
      <c r="L883" s="1">
        <v>45423</v>
      </c>
      <c r="M883">
        <v>5</v>
      </c>
      <c r="N883">
        <v>2024</v>
      </c>
    </row>
    <row r="884" spans="1:14" x14ac:dyDescent="0.25">
      <c r="A884" t="s">
        <v>6064</v>
      </c>
      <c r="B884" t="s">
        <v>2934</v>
      </c>
      <c r="C884" t="s">
        <v>517</v>
      </c>
      <c r="D884" t="s">
        <v>126</v>
      </c>
      <c r="E884" t="s">
        <v>127</v>
      </c>
      <c r="F884" t="s">
        <v>202</v>
      </c>
      <c r="G884" s="9">
        <v>1</v>
      </c>
      <c r="H884" s="8">
        <v>139.47999999999999</v>
      </c>
      <c r="I884" s="8">
        <v>299</v>
      </c>
      <c r="J884" s="8">
        <v>139.47999999999999</v>
      </c>
      <c r="K884" t="s">
        <v>106</v>
      </c>
      <c r="L884" s="1">
        <v>45423</v>
      </c>
      <c r="M884">
        <v>5</v>
      </c>
      <c r="N884">
        <v>2024</v>
      </c>
    </row>
    <row r="885" spans="1:14" x14ac:dyDescent="0.25">
      <c r="A885" t="s">
        <v>6064</v>
      </c>
      <c r="B885" t="s">
        <v>2934</v>
      </c>
      <c r="C885" t="s">
        <v>436</v>
      </c>
      <c r="D885" t="s">
        <v>303</v>
      </c>
      <c r="E885" t="s">
        <v>201</v>
      </c>
      <c r="F885" t="s">
        <v>202</v>
      </c>
      <c r="G885" s="9">
        <v>1</v>
      </c>
      <c r="H885" s="8">
        <v>14.0259</v>
      </c>
      <c r="I885" s="8">
        <v>39</v>
      </c>
      <c r="J885" s="8">
        <v>14.03</v>
      </c>
      <c r="K885" t="s">
        <v>106</v>
      </c>
      <c r="L885" s="1">
        <v>45423</v>
      </c>
      <c r="M885">
        <v>5</v>
      </c>
      <c r="N885">
        <v>2024</v>
      </c>
    </row>
    <row r="886" spans="1:14" x14ac:dyDescent="0.25">
      <c r="A886" t="s">
        <v>6066</v>
      </c>
      <c r="B886" t="s">
        <v>2722</v>
      </c>
      <c r="C886" t="s">
        <v>434</v>
      </c>
      <c r="D886" t="s">
        <v>226</v>
      </c>
      <c r="E886" t="s">
        <v>6067</v>
      </c>
      <c r="F886" t="s">
        <v>202</v>
      </c>
      <c r="G886" s="9">
        <v>1</v>
      </c>
      <c r="H886" s="8">
        <v>16.600000000000001</v>
      </c>
      <c r="I886" s="8">
        <v>55</v>
      </c>
      <c r="J886" s="8">
        <v>16.600000000000001</v>
      </c>
      <c r="K886" t="s">
        <v>4746</v>
      </c>
      <c r="L886" s="1">
        <v>45423</v>
      </c>
      <c r="M886">
        <v>5</v>
      </c>
      <c r="N886">
        <v>2024</v>
      </c>
    </row>
    <row r="887" spans="1:14" x14ac:dyDescent="0.25">
      <c r="A887" t="s">
        <v>6066</v>
      </c>
      <c r="B887" t="s">
        <v>2722</v>
      </c>
      <c r="C887" t="s">
        <v>2736</v>
      </c>
      <c r="D887" t="s">
        <v>202</v>
      </c>
      <c r="E887" t="s">
        <v>2723</v>
      </c>
      <c r="F887" t="s">
        <v>202</v>
      </c>
      <c r="G887" s="9">
        <v>1</v>
      </c>
      <c r="H887" s="8">
        <v>0</v>
      </c>
      <c r="I887" s="8">
        <v>0</v>
      </c>
      <c r="J887" s="8">
        <v>0</v>
      </c>
      <c r="K887" t="s">
        <v>4746</v>
      </c>
      <c r="L887" s="1">
        <v>45423</v>
      </c>
      <c r="M887">
        <v>5</v>
      </c>
      <c r="N887">
        <v>2024</v>
      </c>
    </row>
    <row r="888" spans="1:14" x14ac:dyDescent="0.25">
      <c r="A888" t="s">
        <v>6068</v>
      </c>
      <c r="B888" t="s">
        <v>2722</v>
      </c>
      <c r="C888" t="s">
        <v>485</v>
      </c>
      <c r="D888" t="s">
        <v>308</v>
      </c>
      <c r="E888" t="s">
        <v>5946</v>
      </c>
      <c r="F888" t="s">
        <v>202</v>
      </c>
      <c r="G888" s="9">
        <v>1</v>
      </c>
      <c r="H888" s="8">
        <v>4.3499999999999996</v>
      </c>
      <c r="I888" s="8">
        <v>18</v>
      </c>
      <c r="J888" s="8">
        <v>4.3499999999999996</v>
      </c>
      <c r="K888" t="s">
        <v>4746</v>
      </c>
      <c r="L888" s="1">
        <v>45423</v>
      </c>
      <c r="M888">
        <v>5</v>
      </c>
      <c r="N888">
        <v>2024</v>
      </c>
    </row>
    <row r="889" spans="1:14" x14ac:dyDescent="0.25">
      <c r="A889" t="s">
        <v>6068</v>
      </c>
      <c r="B889" t="s">
        <v>2722</v>
      </c>
      <c r="C889" t="s">
        <v>583</v>
      </c>
      <c r="D889" t="s">
        <v>238</v>
      </c>
      <c r="E889" t="s">
        <v>6069</v>
      </c>
      <c r="F889" t="s">
        <v>202</v>
      </c>
      <c r="G889" s="9">
        <v>1</v>
      </c>
      <c r="H889" s="8">
        <v>19.600000000000001</v>
      </c>
      <c r="I889" s="8">
        <v>90</v>
      </c>
      <c r="J889" s="8">
        <v>19.600000000000001</v>
      </c>
      <c r="K889" t="s">
        <v>4746</v>
      </c>
      <c r="L889" s="1">
        <v>45423</v>
      </c>
      <c r="M889">
        <v>5</v>
      </c>
      <c r="N889">
        <v>2024</v>
      </c>
    </row>
    <row r="890" spans="1:14" x14ac:dyDescent="0.25">
      <c r="A890" t="s">
        <v>6068</v>
      </c>
      <c r="B890" t="s">
        <v>2722</v>
      </c>
      <c r="C890" t="s">
        <v>435</v>
      </c>
      <c r="D890" t="s">
        <v>224</v>
      </c>
      <c r="E890" t="s">
        <v>6070</v>
      </c>
      <c r="F890" t="s">
        <v>202</v>
      </c>
      <c r="G890" s="9">
        <v>1</v>
      </c>
      <c r="H890" s="8">
        <v>20.94</v>
      </c>
      <c r="I890" s="8">
        <v>89</v>
      </c>
      <c r="J890" s="8">
        <v>20.94</v>
      </c>
      <c r="K890" t="s">
        <v>4746</v>
      </c>
      <c r="L890" s="1">
        <v>45423</v>
      </c>
      <c r="M890">
        <v>5</v>
      </c>
      <c r="N890">
        <v>2024</v>
      </c>
    </row>
    <row r="891" spans="1:14" x14ac:dyDescent="0.25">
      <c r="A891" t="s">
        <v>6068</v>
      </c>
      <c r="B891" t="s">
        <v>2722</v>
      </c>
      <c r="C891" t="s">
        <v>484</v>
      </c>
      <c r="D891" t="s">
        <v>346</v>
      </c>
      <c r="E891" t="s">
        <v>6071</v>
      </c>
      <c r="F891" t="s">
        <v>202</v>
      </c>
      <c r="G891" s="9">
        <v>1</v>
      </c>
      <c r="H891" s="8">
        <v>30.83</v>
      </c>
      <c r="I891" s="8">
        <v>82</v>
      </c>
      <c r="J891" s="8">
        <v>30.83</v>
      </c>
      <c r="K891" t="s">
        <v>4746</v>
      </c>
      <c r="L891" s="1">
        <v>45423</v>
      </c>
      <c r="M891">
        <v>5</v>
      </c>
      <c r="N891">
        <v>2024</v>
      </c>
    </row>
    <row r="892" spans="1:14" x14ac:dyDescent="0.25">
      <c r="A892" t="s">
        <v>6068</v>
      </c>
      <c r="B892" t="s">
        <v>2722</v>
      </c>
      <c r="C892" t="s">
        <v>465</v>
      </c>
      <c r="D892" t="s">
        <v>324</v>
      </c>
      <c r="E892" t="s">
        <v>6072</v>
      </c>
      <c r="F892" t="s">
        <v>202</v>
      </c>
      <c r="G892" s="9">
        <v>1</v>
      </c>
      <c r="H892" s="8">
        <v>18.2</v>
      </c>
      <c r="I892" s="8">
        <v>64</v>
      </c>
      <c r="J892" s="8">
        <v>18.2</v>
      </c>
      <c r="K892" t="s">
        <v>4746</v>
      </c>
      <c r="L892" s="1">
        <v>45423</v>
      </c>
      <c r="M892">
        <v>5</v>
      </c>
      <c r="N892">
        <v>2024</v>
      </c>
    </row>
    <row r="893" spans="1:14" x14ac:dyDescent="0.25">
      <c r="A893" t="s">
        <v>6068</v>
      </c>
      <c r="B893" t="s">
        <v>2722</v>
      </c>
      <c r="C893" t="s">
        <v>482</v>
      </c>
      <c r="D893" t="s">
        <v>359</v>
      </c>
      <c r="E893" t="s">
        <v>6073</v>
      </c>
      <c r="F893" t="s">
        <v>202</v>
      </c>
      <c r="G893" s="9">
        <v>1</v>
      </c>
      <c r="H893" s="8">
        <v>39.32</v>
      </c>
      <c r="I893" s="8">
        <v>129</v>
      </c>
      <c r="J893" s="8">
        <v>39.32</v>
      </c>
      <c r="K893" t="s">
        <v>4746</v>
      </c>
      <c r="L893" s="1">
        <v>45423</v>
      </c>
      <c r="M893">
        <v>5</v>
      </c>
      <c r="N893">
        <v>2024</v>
      </c>
    </row>
    <row r="894" spans="1:14" x14ac:dyDescent="0.25">
      <c r="A894" t="s">
        <v>6068</v>
      </c>
      <c r="B894" t="s">
        <v>2722</v>
      </c>
      <c r="C894" t="s">
        <v>2872</v>
      </c>
      <c r="D894" t="s">
        <v>1728</v>
      </c>
      <c r="E894" t="s">
        <v>6074</v>
      </c>
      <c r="F894" t="s">
        <v>202</v>
      </c>
      <c r="G894" s="9">
        <v>1</v>
      </c>
      <c r="H894" s="8">
        <v>6.5</v>
      </c>
      <c r="I894" s="8">
        <v>46</v>
      </c>
      <c r="J894" s="8">
        <v>6.5</v>
      </c>
      <c r="K894" t="s">
        <v>4746</v>
      </c>
      <c r="L894" s="1">
        <v>45423</v>
      </c>
      <c r="M894">
        <v>5</v>
      </c>
      <c r="N894">
        <v>2024</v>
      </c>
    </row>
    <row r="895" spans="1:14" x14ac:dyDescent="0.25">
      <c r="A895" t="s">
        <v>6068</v>
      </c>
      <c r="B895" t="s">
        <v>2722</v>
      </c>
      <c r="C895" t="s">
        <v>2797</v>
      </c>
      <c r="D895" t="s">
        <v>1923</v>
      </c>
      <c r="E895" t="s">
        <v>6075</v>
      </c>
      <c r="F895" t="s">
        <v>202</v>
      </c>
      <c r="G895" s="9">
        <v>1</v>
      </c>
      <c r="H895" s="8">
        <v>0</v>
      </c>
      <c r="I895" s="8">
        <v>406</v>
      </c>
      <c r="J895" s="8">
        <v>0</v>
      </c>
      <c r="K895" t="s">
        <v>4746</v>
      </c>
      <c r="L895" s="1">
        <v>45423</v>
      </c>
      <c r="M895">
        <v>5</v>
      </c>
      <c r="N895">
        <v>2024</v>
      </c>
    </row>
    <row r="896" spans="1:14" x14ac:dyDescent="0.25">
      <c r="A896" t="s">
        <v>6068</v>
      </c>
      <c r="B896" t="s">
        <v>2722</v>
      </c>
      <c r="C896" t="s">
        <v>511</v>
      </c>
      <c r="D896" t="s">
        <v>310</v>
      </c>
      <c r="E896" t="s">
        <v>311</v>
      </c>
      <c r="F896" t="s">
        <v>202</v>
      </c>
      <c r="G896" s="9">
        <v>1</v>
      </c>
      <c r="H896" s="8">
        <v>77.900000000000006</v>
      </c>
      <c r="I896" s="8">
        <v>0</v>
      </c>
      <c r="J896" s="8">
        <v>77.900000000000006</v>
      </c>
      <c r="K896" t="s">
        <v>4746</v>
      </c>
      <c r="L896" s="1">
        <v>45423</v>
      </c>
      <c r="M896">
        <v>5</v>
      </c>
      <c r="N896">
        <v>2024</v>
      </c>
    </row>
    <row r="897" spans="1:14" x14ac:dyDescent="0.25">
      <c r="A897" t="s">
        <v>6068</v>
      </c>
      <c r="B897" t="s">
        <v>2722</v>
      </c>
      <c r="C897" t="s">
        <v>452</v>
      </c>
      <c r="D897" t="s">
        <v>376</v>
      </c>
      <c r="E897" t="s">
        <v>377</v>
      </c>
      <c r="F897" t="s">
        <v>202</v>
      </c>
      <c r="G897" s="9">
        <v>1</v>
      </c>
      <c r="H897" s="8">
        <v>34.36</v>
      </c>
      <c r="I897" s="8">
        <v>0</v>
      </c>
      <c r="J897" s="8">
        <v>34.36</v>
      </c>
      <c r="K897" t="s">
        <v>4746</v>
      </c>
      <c r="L897" s="1">
        <v>45423</v>
      </c>
      <c r="M897">
        <v>5</v>
      </c>
      <c r="N897">
        <v>2024</v>
      </c>
    </row>
    <row r="898" spans="1:14" x14ac:dyDescent="0.25">
      <c r="A898" t="s">
        <v>6068</v>
      </c>
      <c r="B898" t="s">
        <v>2722</v>
      </c>
      <c r="C898" t="s">
        <v>500</v>
      </c>
      <c r="D898" t="s">
        <v>372</v>
      </c>
      <c r="E898" t="s">
        <v>373</v>
      </c>
      <c r="F898" t="s">
        <v>202</v>
      </c>
      <c r="G898" s="9">
        <v>1</v>
      </c>
      <c r="H898" s="8">
        <v>51.18</v>
      </c>
      <c r="I898" s="8">
        <v>0</v>
      </c>
      <c r="J898" s="8">
        <v>51.18</v>
      </c>
      <c r="K898" t="s">
        <v>4746</v>
      </c>
      <c r="L898" s="1">
        <v>45423</v>
      </c>
      <c r="M898">
        <v>5</v>
      </c>
      <c r="N898">
        <v>2024</v>
      </c>
    </row>
    <row r="899" spans="1:14" x14ac:dyDescent="0.25">
      <c r="A899" t="s">
        <v>6068</v>
      </c>
      <c r="B899" t="s">
        <v>2722</v>
      </c>
      <c r="C899" t="s">
        <v>2803</v>
      </c>
      <c r="D899" t="s">
        <v>1908</v>
      </c>
      <c r="E899" t="s">
        <v>6076</v>
      </c>
      <c r="F899" t="s">
        <v>2802</v>
      </c>
      <c r="G899" s="9">
        <v>1</v>
      </c>
      <c r="H899" s="8">
        <v>0</v>
      </c>
      <c r="I899" s="8">
        <v>414</v>
      </c>
      <c r="J899" s="8">
        <v>0</v>
      </c>
      <c r="K899" t="s">
        <v>4746</v>
      </c>
      <c r="L899" s="1">
        <v>45423</v>
      </c>
      <c r="M899">
        <v>5</v>
      </c>
      <c r="N899">
        <v>2024</v>
      </c>
    </row>
    <row r="900" spans="1:14" x14ac:dyDescent="0.25">
      <c r="A900" t="s">
        <v>6068</v>
      </c>
      <c r="B900" t="s">
        <v>2722</v>
      </c>
      <c r="C900" t="s">
        <v>568</v>
      </c>
      <c r="D900" t="s">
        <v>116</v>
      </c>
      <c r="E900" t="s">
        <v>117</v>
      </c>
      <c r="F900" t="s">
        <v>202</v>
      </c>
      <c r="G900" s="9">
        <v>1</v>
      </c>
      <c r="H900" s="8">
        <v>80</v>
      </c>
      <c r="I900" s="8">
        <v>0</v>
      </c>
      <c r="J900" s="8">
        <v>80</v>
      </c>
      <c r="K900" t="s">
        <v>4746</v>
      </c>
      <c r="L900" s="1">
        <v>45423</v>
      </c>
      <c r="M900">
        <v>5</v>
      </c>
      <c r="N900">
        <v>2024</v>
      </c>
    </row>
    <row r="901" spans="1:14" x14ac:dyDescent="0.25">
      <c r="A901" t="s">
        <v>6068</v>
      </c>
      <c r="B901" t="s">
        <v>2722</v>
      </c>
      <c r="C901" t="s">
        <v>602</v>
      </c>
      <c r="D901" t="s">
        <v>232</v>
      </c>
      <c r="E901" t="s">
        <v>233</v>
      </c>
      <c r="F901" t="s">
        <v>202</v>
      </c>
      <c r="G901" s="9">
        <v>1</v>
      </c>
      <c r="H901" s="8">
        <v>18</v>
      </c>
      <c r="I901" s="8">
        <v>0</v>
      </c>
      <c r="J901" s="8">
        <v>18</v>
      </c>
      <c r="K901" t="s">
        <v>4746</v>
      </c>
      <c r="L901" s="1">
        <v>45423</v>
      </c>
      <c r="M901">
        <v>5</v>
      </c>
      <c r="N901">
        <v>2024</v>
      </c>
    </row>
    <row r="902" spans="1:14" x14ac:dyDescent="0.25">
      <c r="A902" t="s">
        <v>6068</v>
      </c>
      <c r="B902" t="s">
        <v>2722</v>
      </c>
      <c r="C902" t="s">
        <v>3153</v>
      </c>
      <c r="D902" t="s">
        <v>2114</v>
      </c>
      <c r="E902" t="s">
        <v>6077</v>
      </c>
      <c r="F902" t="s">
        <v>202</v>
      </c>
      <c r="G902" s="9">
        <v>1</v>
      </c>
      <c r="H902" s="8">
        <v>0</v>
      </c>
      <c r="I902" s="8">
        <v>822</v>
      </c>
      <c r="J902" s="8">
        <v>0</v>
      </c>
      <c r="K902" t="s">
        <v>4746</v>
      </c>
      <c r="L902" s="1">
        <v>45423</v>
      </c>
      <c r="M902">
        <v>5</v>
      </c>
      <c r="N902">
        <v>2024</v>
      </c>
    </row>
    <row r="903" spans="1:14" x14ac:dyDescent="0.25">
      <c r="A903" t="s">
        <v>6068</v>
      </c>
      <c r="B903" t="s">
        <v>2722</v>
      </c>
      <c r="C903" t="s">
        <v>457</v>
      </c>
      <c r="D903" t="s">
        <v>256</v>
      </c>
      <c r="E903" t="s">
        <v>2730</v>
      </c>
      <c r="F903" t="s">
        <v>1638</v>
      </c>
      <c r="G903" s="9">
        <v>1</v>
      </c>
      <c r="H903" s="8">
        <v>74.5</v>
      </c>
      <c r="I903" s="8">
        <v>0</v>
      </c>
      <c r="J903" s="8">
        <v>74.5</v>
      </c>
      <c r="K903" t="s">
        <v>4746</v>
      </c>
      <c r="L903" s="1">
        <v>45423</v>
      </c>
      <c r="M903">
        <v>5</v>
      </c>
      <c r="N903">
        <v>2024</v>
      </c>
    </row>
    <row r="904" spans="1:14" x14ac:dyDescent="0.25">
      <c r="A904" t="s">
        <v>6068</v>
      </c>
      <c r="B904" t="s">
        <v>2722</v>
      </c>
      <c r="C904" t="s">
        <v>458</v>
      </c>
      <c r="D904" t="s">
        <v>258</v>
      </c>
      <c r="E904" t="s">
        <v>2731</v>
      </c>
      <c r="F904" t="s">
        <v>1638</v>
      </c>
      <c r="G904" s="9">
        <v>1</v>
      </c>
      <c r="H904" s="8">
        <v>85.49</v>
      </c>
      <c r="I904" s="8">
        <v>0</v>
      </c>
      <c r="J904" s="8">
        <v>85.49</v>
      </c>
      <c r="K904" t="s">
        <v>4746</v>
      </c>
      <c r="L904" s="1">
        <v>45423</v>
      </c>
      <c r="M904">
        <v>5</v>
      </c>
      <c r="N904">
        <v>2024</v>
      </c>
    </row>
    <row r="905" spans="1:14" x14ac:dyDescent="0.25">
      <c r="A905" t="s">
        <v>6068</v>
      </c>
      <c r="B905" t="s">
        <v>2722</v>
      </c>
      <c r="C905" t="s">
        <v>460</v>
      </c>
      <c r="D905" t="s">
        <v>266</v>
      </c>
      <c r="E905" t="s">
        <v>267</v>
      </c>
      <c r="F905" t="s">
        <v>1638</v>
      </c>
      <c r="G905" s="9">
        <v>1</v>
      </c>
      <c r="H905" s="8">
        <v>16.89</v>
      </c>
      <c r="I905" s="8">
        <v>0</v>
      </c>
      <c r="J905" s="8">
        <v>16.89</v>
      </c>
      <c r="K905" t="s">
        <v>4746</v>
      </c>
      <c r="L905" s="1">
        <v>45423</v>
      </c>
      <c r="M905">
        <v>5</v>
      </c>
      <c r="N905">
        <v>2024</v>
      </c>
    </row>
    <row r="906" spans="1:14" x14ac:dyDescent="0.25">
      <c r="A906" t="s">
        <v>6068</v>
      </c>
      <c r="B906" t="s">
        <v>2722</v>
      </c>
      <c r="C906" t="s">
        <v>523</v>
      </c>
      <c r="D906" t="s">
        <v>338</v>
      </c>
      <c r="E906" t="s">
        <v>339</v>
      </c>
      <c r="F906" t="s">
        <v>202</v>
      </c>
      <c r="G906" s="9">
        <v>1</v>
      </c>
      <c r="H906" s="8">
        <v>8.5</v>
      </c>
      <c r="I906" s="8">
        <v>0</v>
      </c>
      <c r="J906" s="8">
        <v>8.5</v>
      </c>
      <c r="K906" t="s">
        <v>4746</v>
      </c>
      <c r="L906" s="1">
        <v>45423</v>
      </c>
      <c r="M906">
        <v>5</v>
      </c>
      <c r="N906">
        <v>2024</v>
      </c>
    </row>
    <row r="907" spans="1:14" x14ac:dyDescent="0.25">
      <c r="A907" t="s">
        <v>6068</v>
      </c>
      <c r="B907" t="s">
        <v>2722</v>
      </c>
      <c r="C907" t="s">
        <v>521</v>
      </c>
      <c r="D907" t="s">
        <v>340</v>
      </c>
      <c r="E907" t="s">
        <v>341</v>
      </c>
      <c r="F907" t="s">
        <v>202</v>
      </c>
      <c r="G907" s="9">
        <v>1</v>
      </c>
      <c r="H907" s="8">
        <v>25.5</v>
      </c>
      <c r="I907" s="8">
        <v>0</v>
      </c>
      <c r="J907" s="8">
        <v>25.5</v>
      </c>
      <c r="K907" t="s">
        <v>4746</v>
      </c>
      <c r="L907" s="1">
        <v>45423</v>
      </c>
      <c r="M907">
        <v>5</v>
      </c>
      <c r="N907">
        <v>2024</v>
      </c>
    </row>
    <row r="908" spans="1:14" x14ac:dyDescent="0.25">
      <c r="A908" t="s">
        <v>6068</v>
      </c>
      <c r="B908" t="s">
        <v>2722</v>
      </c>
      <c r="C908" t="s">
        <v>2735</v>
      </c>
      <c r="D908" t="s">
        <v>1738</v>
      </c>
      <c r="E908" t="s">
        <v>1739</v>
      </c>
      <c r="F908" t="s">
        <v>202</v>
      </c>
      <c r="G908" s="9">
        <v>1</v>
      </c>
      <c r="H908" s="8">
        <v>20</v>
      </c>
      <c r="I908" s="8">
        <v>0</v>
      </c>
      <c r="J908" s="8">
        <v>20</v>
      </c>
      <c r="K908" t="s">
        <v>4746</v>
      </c>
      <c r="L908" s="1">
        <v>45423</v>
      </c>
      <c r="M908">
        <v>5</v>
      </c>
      <c r="N908">
        <v>2024</v>
      </c>
    </row>
    <row r="909" spans="1:14" x14ac:dyDescent="0.25">
      <c r="A909" t="s">
        <v>6068</v>
      </c>
      <c r="B909" t="s">
        <v>2722</v>
      </c>
      <c r="C909" t="s">
        <v>524</v>
      </c>
      <c r="D909" t="s">
        <v>332</v>
      </c>
      <c r="E909" t="s">
        <v>333</v>
      </c>
      <c r="F909" t="s">
        <v>202</v>
      </c>
      <c r="G909" s="9">
        <v>1</v>
      </c>
      <c r="H909" s="8">
        <v>20</v>
      </c>
      <c r="I909" s="8">
        <v>0</v>
      </c>
      <c r="J909" s="8">
        <v>20</v>
      </c>
      <c r="K909" t="s">
        <v>4746</v>
      </c>
      <c r="L909" s="1">
        <v>45423</v>
      </c>
      <c r="M909">
        <v>5</v>
      </c>
      <c r="N909">
        <v>2024</v>
      </c>
    </row>
    <row r="910" spans="1:14" x14ac:dyDescent="0.25">
      <c r="A910" t="s">
        <v>6068</v>
      </c>
      <c r="B910" t="s">
        <v>2722</v>
      </c>
      <c r="C910" t="s">
        <v>466</v>
      </c>
      <c r="D910" t="s">
        <v>330</v>
      </c>
      <c r="E910" t="s">
        <v>6078</v>
      </c>
      <c r="F910" t="s">
        <v>202</v>
      </c>
      <c r="G910" s="9">
        <v>1</v>
      </c>
      <c r="H910" s="8">
        <v>10.78</v>
      </c>
      <c r="I910" s="8">
        <v>55</v>
      </c>
      <c r="J910" s="8">
        <v>10.78</v>
      </c>
      <c r="K910" t="s">
        <v>4746</v>
      </c>
      <c r="L910" s="1">
        <v>45423</v>
      </c>
      <c r="M910">
        <v>5</v>
      </c>
      <c r="N910">
        <v>2024</v>
      </c>
    </row>
    <row r="911" spans="1:14" x14ac:dyDescent="0.25">
      <c r="A911" t="s">
        <v>6068</v>
      </c>
      <c r="B911" t="s">
        <v>2722</v>
      </c>
      <c r="C911" t="s">
        <v>2736</v>
      </c>
      <c r="D911" t="s">
        <v>202</v>
      </c>
      <c r="E911" t="s">
        <v>2723</v>
      </c>
      <c r="F911" t="s">
        <v>202</v>
      </c>
      <c r="G911" s="9">
        <v>1</v>
      </c>
      <c r="H911" s="8">
        <v>0</v>
      </c>
      <c r="I911" s="8">
        <v>130</v>
      </c>
      <c r="J911" s="8">
        <v>0</v>
      </c>
      <c r="K911" t="s">
        <v>4746</v>
      </c>
      <c r="L911" s="1">
        <v>45423</v>
      </c>
      <c r="M911">
        <v>5</v>
      </c>
      <c r="N911">
        <v>2024</v>
      </c>
    </row>
    <row r="912" spans="1:14" x14ac:dyDescent="0.25">
      <c r="A912" t="s">
        <v>6079</v>
      </c>
      <c r="B912" t="s">
        <v>2722</v>
      </c>
      <c r="C912" t="s">
        <v>584</v>
      </c>
      <c r="D912" t="s">
        <v>270</v>
      </c>
      <c r="E912" t="s">
        <v>6080</v>
      </c>
      <c r="F912" t="s">
        <v>202</v>
      </c>
      <c r="G912" s="9">
        <v>1</v>
      </c>
      <c r="H912" s="8">
        <v>28</v>
      </c>
      <c r="I912" s="8">
        <v>99</v>
      </c>
      <c r="J912" s="8">
        <v>28</v>
      </c>
      <c r="K912" t="s">
        <v>4746</v>
      </c>
      <c r="L912" s="1">
        <v>45423</v>
      </c>
      <c r="M912">
        <v>5</v>
      </c>
      <c r="N912">
        <v>2024</v>
      </c>
    </row>
    <row r="913" spans="1:14" x14ac:dyDescent="0.25">
      <c r="A913" t="s">
        <v>6079</v>
      </c>
      <c r="B913" t="s">
        <v>2722</v>
      </c>
      <c r="C913" t="s">
        <v>2736</v>
      </c>
      <c r="D913" t="s">
        <v>202</v>
      </c>
      <c r="E913" t="s">
        <v>2723</v>
      </c>
      <c r="F913" t="s">
        <v>202</v>
      </c>
      <c r="G913" s="9">
        <v>1</v>
      </c>
      <c r="H913" s="8">
        <v>0</v>
      </c>
      <c r="I913" s="8">
        <v>0</v>
      </c>
      <c r="J913" s="8">
        <v>0</v>
      </c>
      <c r="K913" t="s">
        <v>4746</v>
      </c>
      <c r="L913" s="1">
        <v>45423</v>
      </c>
      <c r="M913">
        <v>5</v>
      </c>
      <c r="N913">
        <v>2024</v>
      </c>
    </row>
    <row r="914" spans="1:14" x14ac:dyDescent="0.25">
      <c r="A914" t="s">
        <v>6081</v>
      </c>
      <c r="B914" t="s">
        <v>2934</v>
      </c>
      <c r="C914" t="s">
        <v>2763</v>
      </c>
      <c r="D914" t="s">
        <v>1907</v>
      </c>
      <c r="E914" t="s">
        <v>5193</v>
      </c>
      <c r="F914" t="s">
        <v>202</v>
      </c>
      <c r="G914" s="9">
        <v>1</v>
      </c>
      <c r="H914" s="8">
        <v>0</v>
      </c>
      <c r="I914" s="8">
        <v>544.63</v>
      </c>
      <c r="J914" s="8">
        <v>0</v>
      </c>
      <c r="K914" t="s">
        <v>106</v>
      </c>
      <c r="L914" s="1">
        <v>45423</v>
      </c>
      <c r="M914">
        <v>5</v>
      </c>
      <c r="N914">
        <v>2024</v>
      </c>
    </row>
    <row r="915" spans="1:14" x14ac:dyDescent="0.25">
      <c r="A915" t="s">
        <v>6081</v>
      </c>
      <c r="B915" t="s">
        <v>2934</v>
      </c>
      <c r="C915" t="s">
        <v>3756</v>
      </c>
      <c r="D915" t="s">
        <v>3757</v>
      </c>
      <c r="E915" t="s">
        <v>287</v>
      </c>
      <c r="F915" t="s">
        <v>202</v>
      </c>
      <c r="G915" s="9">
        <v>1</v>
      </c>
      <c r="H915" s="8">
        <v>150</v>
      </c>
      <c r="I915" s="8">
        <v>0</v>
      </c>
      <c r="J915" s="8">
        <v>150</v>
      </c>
      <c r="K915" t="s">
        <v>106</v>
      </c>
      <c r="L915" s="1">
        <v>45423</v>
      </c>
      <c r="M915">
        <v>5</v>
      </c>
      <c r="N915">
        <v>2024</v>
      </c>
    </row>
    <row r="916" spans="1:14" x14ac:dyDescent="0.25">
      <c r="A916" t="s">
        <v>6081</v>
      </c>
      <c r="B916" t="s">
        <v>2934</v>
      </c>
      <c r="C916" t="s">
        <v>3758</v>
      </c>
      <c r="D916" t="s">
        <v>3759</v>
      </c>
      <c r="E916" t="s">
        <v>289</v>
      </c>
      <c r="F916" t="s">
        <v>202</v>
      </c>
      <c r="G916" s="9">
        <v>1</v>
      </c>
      <c r="H916" s="8">
        <v>85.5</v>
      </c>
      <c r="I916" s="8">
        <v>0</v>
      </c>
      <c r="J916" s="8">
        <v>85.5</v>
      </c>
      <c r="K916" t="s">
        <v>106</v>
      </c>
      <c r="L916" s="1">
        <v>45423</v>
      </c>
      <c r="M916">
        <v>5</v>
      </c>
      <c r="N916">
        <v>2024</v>
      </c>
    </row>
    <row r="917" spans="1:14" x14ac:dyDescent="0.25">
      <c r="A917" t="s">
        <v>6081</v>
      </c>
      <c r="B917" t="s">
        <v>2934</v>
      </c>
      <c r="C917" t="s">
        <v>2724</v>
      </c>
      <c r="D917" t="s">
        <v>202</v>
      </c>
      <c r="E917" t="s">
        <v>2760</v>
      </c>
      <c r="F917" t="s">
        <v>202</v>
      </c>
      <c r="G917" s="9">
        <v>1</v>
      </c>
      <c r="H917" s="8">
        <v>0</v>
      </c>
      <c r="I917" s="8">
        <v>51.91</v>
      </c>
      <c r="J917" s="8">
        <v>0</v>
      </c>
      <c r="K917" t="s">
        <v>106</v>
      </c>
      <c r="L917" s="1">
        <v>45423</v>
      </c>
      <c r="M917">
        <v>5</v>
      </c>
      <c r="N917">
        <v>2024</v>
      </c>
    </row>
    <row r="918" spans="1:14" x14ac:dyDescent="0.25">
      <c r="A918" t="s">
        <v>6082</v>
      </c>
      <c r="B918" t="s">
        <v>2934</v>
      </c>
      <c r="C918" t="s">
        <v>2724</v>
      </c>
      <c r="D918" t="s">
        <v>202</v>
      </c>
      <c r="E918" t="s">
        <v>2733</v>
      </c>
      <c r="F918" t="s">
        <v>202</v>
      </c>
      <c r="G918" s="9">
        <v>1</v>
      </c>
      <c r="H918" s="8">
        <v>0</v>
      </c>
      <c r="I918" s="8">
        <v>13.22</v>
      </c>
      <c r="J918" s="8">
        <v>0</v>
      </c>
      <c r="K918" t="s">
        <v>106</v>
      </c>
      <c r="L918" s="1">
        <v>45423</v>
      </c>
      <c r="M918">
        <v>5</v>
      </c>
      <c r="N918">
        <v>2024</v>
      </c>
    </row>
    <row r="919" spans="1:14" x14ac:dyDescent="0.25">
      <c r="A919" t="s">
        <v>6082</v>
      </c>
      <c r="B919" t="s">
        <v>2934</v>
      </c>
      <c r="C919" t="s">
        <v>436</v>
      </c>
      <c r="D919" t="s">
        <v>303</v>
      </c>
      <c r="E919" t="s">
        <v>201</v>
      </c>
      <c r="F919" t="s">
        <v>202</v>
      </c>
      <c r="G919" s="9">
        <v>1</v>
      </c>
      <c r="H919" s="8">
        <v>14.0259</v>
      </c>
      <c r="I919" s="8">
        <v>39</v>
      </c>
      <c r="J919" s="8">
        <v>14.03</v>
      </c>
      <c r="K919" t="s">
        <v>106</v>
      </c>
      <c r="L919" s="1">
        <v>45423</v>
      </c>
      <c r="M919">
        <v>5</v>
      </c>
      <c r="N919">
        <v>2024</v>
      </c>
    </row>
    <row r="920" spans="1:14" x14ac:dyDescent="0.25">
      <c r="A920" t="s">
        <v>6083</v>
      </c>
      <c r="B920" t="s">
        <v>2934</v>
      </c>
      <c r="C920" t="s">
        <v>3643</v>
      </c>
      <c r="D920" t="s">
        <v>1748</v>
      </c>
      <c r="E920" t="s">
        <v>2955</v>
      </c>
      <c r="F920" t="s">
        <v>202</v>
      </c>
      <c r="G920" s="9">
        <v>1</v>
      </c>
      <c r="H920" s="8">
        <v>23.5</v>
      </c>
      <c r="I920" s="8">
        <v>48.76</v>
      </c>
      <c r="J920" s="8">
        <v>23.5</v>
      </c>
      <c r="K920" t="s">
        <v>106</v>
      </c>
      <c r="L920" s="1">
        <v>45423</v>
      </c>
      <c r="M920">
        <v>5</v>
      </c>
      <c r="N920">
        <v>2024</v>
      </c>
    </row>
    <row r="921" spans="1:14" x14ac:dyDescent="0.25">
      <c r="A921" t="s">
        <v>6083</v>
      </c>
      <c r="B921" t="s">
        <v>2934</v>
      </c>
      <c r="C921" t="s">
        <v>2724</v>
      </c>
      <c r="D921" t="s">
        <v>202</v>
      </c>
      <c r="E921" t="s">
        <v>2733</v>
      </c>
      <c r="F921" t="s">
        <v>202</v>
      </c>
      <c r="G921" s="9">
        <v>1</v>
      </c>
      <c r="H921" s="8">
        <v>0</v>
      </c>
      <c r="I921" s="8">
        <v>6.06</v>
      </c>
      <c r="J921" s="8">
        <v>0</v>
      </c>
      <c r="K921" t="s">
        <v>106</v>
      </c>
      <c r="L921" s="1">
        <v>45423</v>
      </c>
      <c r="M921">
        <v>5</v>
      </c>
      <c r="N921">
        <v>2024</v>
      </c>
    </row>
    <row r="922" spans="1:14" x14ac:dyDescent="0.25">
      <c r="A922" t="s">
        <v>6084</v>
      </c>
      <c r="B922" t="s">
        <v>2722</v>
      </c>
      <c r="C922" t="s">
        <v>482</v>
      </c>
      <c r="D922" t="s">
        <v>359</v>
      </c>
      <c r="E922" t="s">
        <v>6031</v>
      </c>
      <c r="F922" t="s">
        <v>202</v>
      </c>
      <c r="G922" s="9">
        <v>1</v>
      </c>
      <c r="H922" s="8">
        <v>39.32</v>
      </c>
      <c r="I922" s="8">
        <v>129</v>
      </c>
      <c r="J922" s="8">
        <v>39.32</v>
      </c>
      <c r="K922" t="s">
        <v>4746</v>
      </c>
      <c r="L922" s="1">
        <v>45423</v>
      </c>
      <c r="M922">
        <v>5</v>
      </c>
      <c r="N922">
        <v>2024</v>
      </c>
    </row>
    <row r="923" spans="1:14" x14ac:dyDescent="0.25">
      <c r="A923" t="s">
        <v>6084</v>
      </c>
      <c r="B923" t="s">
        <v>2722</v>
      </c>
      <c r="C923" t="s">
        <v>434</v>
      </c>
      <c r="D923" t="s">
        <v>226</v>
      </c>
      <c r="E923" t="s">
        <v>6067</v>
      </c>
      <c r="F923" t="s">
        <v>202</v>
      </c>
      <c r="G923" s="9">
        <v>1</v>
      </c>
      <c r="H923" s="8">
        <v>16.600000000000001</v>
      </c>
      <c r="I923" s="8">
        <v>55</v>
      </c>
      <c r="J923" s="8">
        <v>16.600000000000001</v>
      </c>
      <c r="K923" t="s">
        <v>4746</v>
      </c>
      <c r="L923" s="1">
        <v>45423</v>
      </c>
      <c r="M923">
        <v>5</v>
      </c>
      <c r="N923">
        <v>2024</v>
      </c>
    </row>
    <row r="924" spans="1:14" x14ac:dyDescent="0.25">
      <c r="A924" t="s">
        <v>6084</v>
      </c>
      <c r="B924" t="s">
        <v>2722</v>
      </c>
      <c r="C924" t="s">
        <v>2736</v>
      </c>
      <c r="D924" t="s">
        <v>202</v>
      </c>
      <c r="E924" t="s">
        <v>2723</v>
      </c>
      <c r="F924" t="s">
        <v>202</v>
      </c>
      <c r="G924" s="9">
        <v>1</v>
      </c>
      <c r="H924" s="8">
        <v>0</v>
      </c>
      <c r="I924" s="8">
        <v>0</v>
      </c>
      <c r="J924" s="8">
        <v>0</v>
      </c>
      <c r="K924" t="s">
        <v>4746</v>
      </c>
      <c r="L924" s="1">
        <v>45423</v>
      </c>
      <c r="M924">
        <v>5</v>
      </c>
      <c r="N924">
        <v>2024</v>
      </c>
    </row>
    <row r="925" spans="1:14" x14ac:dyDescent="0.25">
      <c r="A925" t="s">
        <v>6085</v>
      </c>
      <c r="B925" t="s">
        <v>2722</v>
      </c>
      <c r="C925" t="s">
        <v>2736</v>
      </c>
      <c r="D925" t="s">
        <v>202</v>
      </c>
      <c r="E925" t="s">
        <v>6086</v>
      </c>
      <c r="F925" t="s">
        <v>202</v>
      </c>
      <c r="G925" s="9">
        <v>2</v>
      </c>
      <c r="H925" s="8">
        <v>0</v>
      </c>
      <c r="I925" s="8">
        <v>11</v>
      </c>
      <c r="J925" s="8">
        <v>0</v>
      </c>
      <c r="K925" t="s">
        <v>4746</v>
      </c>
      <c r="L925" s="1">
        <v>45423</v>
      </c>
      <c r="M925">
        <v>5</v>
      </c>
      <c r="N925">
        <v>2024</v>
      </c>
    </row>
    <row r="926" spans="1:14" x14ac:dyDescent="0.25">
      <c r="A926" t="s">
        <v>6085</v>
      </c>
      <c r="B926" t="s">
        <v>2722</v>
      </c>
      <c r="C926" t="s">
        <v>491</v>
      </c>
      <c r="D926" t="s">
        <v>178</v>
      </c>
      <c r="E926" t="s">
        <v>6087</v>
      </c>
      <c r="F926" t="s">
        <v>202</v>
      </c>
      <c r="G926" s="9">
        <v>1</v>
      </c>
      <c r="H926" s="8">
        <v>0.06</v>
      </c>
      <c r="I926" s="8">
        <v>8</v>
      </c>
      <c r="J926" s="8">
        <v>0.06</v>
      </c>
      <c r="K926" t="s">
        <v>4746</v>
      </c>
      <c r="L926" s="1">
        <v>45423</v>
      </c>
      <c r="M926">
        <v>5</v>
      </c>
      <c r="N926">
        <v>2024</v>
      </c>
    </row>
    <row r="927" spans="1:14" x14ac:dyDescent="0.25">
      <c r="A927" t="s">
        <v>6085</v>
      </c>
      <c r="B927" t="s">
        <v>2722</v>
      </c>
      <c r="C927" t="s">
        <v>2736</v>
      </c>
      <c r="D927" t="s">
        <v>202</v>
      </c>
      <c r="E927" t="s">
        <v>2723</v>
      </c>
      <c r="F927" t="s">
        <v>202</v>
      </c>
      <c r="G927" s="9">
        <v>1</v>
      </c>
      <c r="H927" s="8">
        <v>0</v>
      </c>
      <c r="I927" s="8">
        <v>5</v>
      </c>
      <c r="J927" s="8">
        <v>0</v>
      </c>
      <c r="K927" t="s">
        <v>4746</v>
      </c>
      <c r="L927" s="1">
        <v>45423</v>
      </c>
      <c r="M927">
        <v>5</v>
      </c>
      <c r="N927">
        <v>2024</v>
      </c>
    </row>
    <row r="928" spans="1:14" x14ac:dyDescent="0.25">
      <c r="A928" t="s">
        <v>6088</v>
      </c>
      <c r="B928" t="s">
        <v>2934</v>
      </c>
      <c r="C928" t="s">
        <v>2759</v>
      </c>
      <c r="D928" t="s">
        <v>1948</v>
      </c>
      <c r="E928" t="s">
        <v>3013</v>
      </c>
      <c r="F928" t="s">
        <v>202</v>
      </c>
      <c r="G928" s="9">
        <v>1</v>
      </c>
      <c r="H928" s="8">
        <v>0</v>
      </c>
      <c r="I928" s="8">
        <v>128.93</v>
      </c>
      <c r="J928" s="8">
        <v>0</v>
      </c>
      <c r="K928" t="s">
        <v>106</v>
      </c>
      <c r="L928" s="1">
        <v>45422</v>
      </c>
      <c r="M928">
        <v>5</v>
      </c>
      <c r="N928">
        <v>2024</v>
      </c>
    </row>
    <row r="929" spans="1:14" x14ac:dyDescent="0.25">
      <c r="A929" t="s">
        <v>6088</v>
      </c>
      <c r="B929" t="s">
        <v>2934</v>
      </c>
      <c r="C929" t="s">
        <v>481</v>
      </c>
      <c r="D929" t="s">
        <v>374</v>
      </c>
      <c r="E929" t="s">
        <v>375</v>
      </c>
      <c r="F929" t="s">
        <v>1603</v>
      </c>
      <c r="G929" s="9">
        <v>1</v>
      </c>
      <c r="H929" s="8">
        <v>46.55</v>
      </c>
      <c r="I929" s="8">
        <v>0</v>
      </c>
      <c r="J929" s="8">
        <v>46.55</v>
      </c>
      <c r="K929" t="s">
        <v>106</v>
      </c>
      <c r="L929" s="1">
        <v>45422</v>
      </c>
      <c r="M929">
        <v>5</v>
      </c>
      <c r="N929">
        <v>2024</v>
      </c>
    </row>
    <row r="930" spans="1:14" x14ac:dyDescent="0.25">
      <c r="A930" t="s">
        <v>6088</v>
      </c>
      <c r="B930" t="s">
        <v>2934</v>
      </c>
      <c r="C930" t="s">
        <v>459</v>
      </c>
      <c r="D930" t="s">
        <v>378</v>
      </c>
      <c r="E930" t="s">
        <v>379</v>
      </c>
      <c r="F930" t="s">
        <v>1603</v>
      </c>
      <c r="G930" s="9">
        <v>1</v>
      </c>
      <c r="H930" s="8">
        <v>25.78</v>
      </c>
      <c r="I930" s="8">
        <v>0</v>
      </c>
      <c r="J930" s="8">
        <v>25.78</v>
      </c>
      <c r="K930" t="s">
        <v>106</v>
      </c>
      <c r="L930" s="1">
        <v>45422</v>
      </c>
      <c r="M930">
        <v>5</v>
      </c>
      <c r="N930">
        <v>2024</v>
      </c>
    </row>
    <row r="931" spans="1:14" x14ac:dyDescent="0.25">
      <c r="A931" t="s">
        <v>6088</v>
      </c>
      <c r="B931" t="s">
        <v>2934</v>
      </c>
      <c r="C931" t="s">
        <v>2778</v>
      </c>
      <c r="D931" t="s">
        <v>1902</v>
      </c>
      <c r="E931" t="s">
        <v>5291</v>
      </c>
      <c r="F931" t="s">
        <v>202</v>
      </c>
      <c r="G931" s="9">
        <v>1</v>
      </c>
      <c r="H931" s="8">
        <v>0</v>
      </c>
      <c r="I931" s="8">
        <v>247.11</v>
      </c>
      <c r="J931" s="8">
        <v>0</v>
      </c>
      <c r="K931" t="s">
        <v>106</v>
      </c>
      <c r="L931" s="1">
        <v>45422</v>
      </c>
      <c r="M931">
        <v>5</v>
      </c>
      <c r="N931">
        <v>2024</v>
      </c>
    </row>
    <row r="932" spans="1:14" x14ac:dyDescent="0.25">
      <c r="A932" t="s">
        <v>6088</v>
      </c>
      <c r="B932" t="s">
        <v>2934</v>
      </c>
      <c r="C932" t="s">
        <v>517</v>
      </c>
      <c r="D932" t="s">
        <v>126</v>
      </c>
      <c r="E932" t="s">
        <v>127</v>
      </c>
      <c r="F932" t="s">
        <v>202</v>
      </c>
      <c r="G932" s="9">
        <v>1</v>
      </c>
      <c r="H932" s="8">
        <v>89.5</v>
      </c>
      <c r="I932" s="8">
        <v>0</v>
      </c>
      <c r="J932" s="8">
        <v>89.5</v>
      </c>
      <c r="K932" t="s">
        <v>106</v>
      </c>
      <c r="L932" s="1">
        <v>45422</v>
      </c>
      <c r="M932">
        <v>5</v>
      </c>
      <c r="N932">
        <v>2024</v>
      </c>
    </row>
    <row r="933" spans="1:14" x14ac:dyDescent="0.25">
      <c r="A933" t="s">
        <v>6088</v>
      </c>
      <c r="B933" t="s">
        <v>2934</v>
      </c>
      <c r="C933" t="s">
        <v>436</v>
      </c>
      <c r="D933" t="s">
        <v>303</v>
      </c>
      <c r="E933" t="s">
        <v>201</v>
      </c>
      <c r="F933" t="s">
        <v>202</v>
      </c>
      <c r="G933" s="9">
        <v>1</v>
      </c>
      <c r="H933" s="8">
        <v>9</v>
      </c>
      <c r="I933" s="8">
        <v>0</v>
      </c>
      <c r="J933" s="8">
        <v>9</v>
      </c>
      <c r="K933" t="s">
        <v>106</v>
      </c>
      <c r="L933" s="1">
        <v>45422</v>
      </c>
      <c r="M933">
        <v>5</v>
      </c>
      <c r="N933">
        <v>2024</v>
      </c>
    </row>
    <row r="934" spans="1:14" x14ac:dyDescent="0.25">
      <c r="A934" t="s">
        <v>6088</v>
      </c>
      <c r="B934" t="s">
        <v>2934</v>
      </c>
      <c r="C934" t="s">
        <v>2724</v>
      </c>
      <c r="D934" t="s">
        <v>202</v>
      </c>
      <c r="E934" t="s">
        <v>2760</v>
      </c>
      <c r="F934" t="s">
        <v>202</v>
      </c>
      <c r="G934" s="9">
        <v>1</v>
      </c>
      <c r="H934" s="8">
        <v>0</v>
      </c>
      <c r="I934" s="8">
        <v>28.29</v>
      </c>
      <c r="J934" s="8">
        <v>0</v>
      </c>
      <c r="K934" t="s">
        <v>106</v>
      </c>
      <c r="L934" s="1">
        <v>45422</v>
      </c>
      <c r="M934">
        <v>5</v>
      </c>
      <c r="N934">
        <v>2024</v>
      </c>
    </row>
    <row r="935" spans="1:14" x14ac:dyDescent="0.25">
      <c r="A935" t="s">
        <v>6089</v>
      </c>
      <c r="B935" t="s">
        <v>2934</v>
      </c>
      <c r="C935" t="s">
        <v>534</v>
      </c>
      <c r="D935" t="s">
        <v>122</v>
      </c>
      <c r="E935" t="s">
        <v>3068</v>
      </c>
      <c r="F935" t="s">
        <v>202</v>
      </c>
      <c r="G935" s="9">
        <v>1</v>
      </c>
      <c r="H935" s="8">
        <v>80</v>
      </c>
      <c r="I935" s="8">
        <v>230.58</v>
      </c>
      <c r="J935" s="8">
        <v>80</v>
      </c>
      <c r="K935" t="s">
        <v>106</v>
      </c>
      <c r="L935" s="1">
        <v>45422</v>
      </c>
      <c r="M935">
        <v>5</v>
      </c>
      <c r="N935">
        <v>2024</v>
      </c>
    </row>
    <row r="936" spans="1:14" x14ac:dyDescent="0.25">
      <c r="A936" t="s">
        <v>6089</v>
      </c>
      <c r="B936" t="s">
        <v>2934</v>
      </c>
      <c r="C936" t="s">
        <v>2724</v>
      </c>
      <c r="D936" t="s">
        <v>202</v>
      </c>
      <c r="E936" t="s">
        <v>2760</v>
      </c>
      <c r="F936" t="s">
        <v>202</v>
      </c>
      <c r="G936" s="9">
        <v>1</v>
      </c>
      <c r="H936" s="8">
        <v>0</v>
      </c>
      <c r="I936" s="8">
        <v>27.09</v>
      </c>
      <c r="J936" s="8">
        <v>0</v>
      </c>
      <c r="K936" t="s">
        <v>106</v>
      </c>
      <c r="L936" s="1">
        <v>45422</v>
      </c>
      <c r="M936">
        <v>5</v>
      </c>
      <c r="N936">
        <v>2024</v>
      </c>
    </row>
    <row r="937" spans="1:14" x14ac:dyDescent="0.25">
      <c r="A937" t="s">
        <v>6090</v>
      </c>
      <c r="B937" t="s">
        <v>2934</v>
      </c>
      <c r="C937" t="s">
        <v>482</v>
      </c>
      <c r="D937" t="s">
        <v>359</v>
      </c>
      <c r="E937" t="s">
        <v>1767</v>
      </c>
      <c r="F937" t="s">
        <v>202</v>
      </c>
      <c r="G937" s="9">
        <v>1</v>
      </c>
      <c r="H937" s="8">
        <v>39.32</v>
      </c>
      <c r="I937" s="8">
        <v>64.94</v>
      </c>
      <c r="J937" s="8">
        <v>39.32</v>
      </c>
      <c r="K937" t="s">
        <v>106</v>
      </c>
      <c r="L937" s="1">
        <v>45422</v>
      </c>
      <c r="M937">
        <v>5</v>
      </c>
      <c r="N937">
        <v>2024</v>
      </c>
    </row>
    <row r="938" spans="1:14" x14ac:dyDescent="0.25">
      <c r="A938" t="s">
        <v>6090</v>
      </c>
      <c r="B938" t="s">
        <v>2934</v>
      </c>
      <c r="C938" t="s">
        <v>2736</v>
      </c>
      <c r="D938" t="s">
        <v>202</v>
      </c>
      <c r="E938" t="s">
        <v>6091</v>
      </c>
      <c r="F938" t="s">
        <v>202</v>
      </c>
      <c r="G938" s="9">
        <v>1</v>
      </c>
      <c r="H938" s="8">
        <v>0</v>
      </c>
      <c r="I938" s="8">
        <v>0</v>
      </c>
      <c r="J938" s="8">
        <v>0</v>
      </c>
      <c r="K938" t="s">
        <v>106</v>
      </c>
      <c r="L938" s="1">
        <v>45422</v>
      </c>
      <c r="M938">
        <v>5</v>
      </c>
      <c r="N938">
        <v>2024</v>
      </c>
    </row>
    <row r="939" spans="1:14" x14ac:dyDescent="0.25">
      <c r="A939" t="s">
        <v>6090</v>
      </c>
      <c r="B939" t="s">
        <v>2934</v>
      </c>
      <c r="C939" t="s">
        <v>2724</v>
      </c>
      <c r="D939" t="s">
        <v>202</v>
      </c>
      <c r="E939" t="s">
        <v>2733</v>
      </c>
      <c r="F939" t="s">
        <v>202</v>
      </c>
      <c r="G939" s="9">
        <v>1</v>
      </c>
      <c r="H939" s="8">
        <v>0</v>
      </c>
      <c r="I939" s="8">
        <v>8.4499999999999993</v>
      </c>
      <c r="J939" s="8">
        <v>0</v>
      </c>
      <c r="K939" t="s">
        <v>106</v>
      </c>
      <c r="L939" s="1">
        <v>45422</v>
      </c>
      <c r="M939">
        <v>5</v>
      </c>
      <c r="N939">
        <v>2024</v>
      </c>
    </row>
    <row r="940" spans="1:14" x14ac:dyDescent="0.25">
      <c r="A940" t="s">
        <v>6092</v>
      </c>
      <c r="B940" t="s">
        <v>2934</v>
      </c>
      <c r="C940" t="s">
        <v>500</v>
      </c>
      <c r="D940" t="s">
        <v>372</v>
      </c>
      <c r="E940" t="s">
        <v>2752</v>
      </c>
      <c r="F940" t="s">
        <v>202</v>
      </c>
      <c r="G940" s="9">
        <v>1</v>
      </c>
      <c r="H940" s="8">
        <v>51.18</v>
      </c>
      <c r="I940" s="8">
        <v>90.08</v>
      </c>
      <c r="J940" s="8">
        <v>51.18</v>
      </c>
      <c r="K940" t="s">
        <v>106</v>
      </c>
      <c r="L940" s="1">
        <v>45422</v>
      </c>
      <c r="M940">
        <v>5</v>
      </c>
      <c r="N940">
        <v>2024</v>
      </c>
    </row>
    <row r="941" spans="1:14" x14ac:dyDescent="0.25">
      <c r="A941" t="s">
        <v>6092</v>
      </c>
      <c r="B941" t="s">
        <v>2934</v>
      </c>
      <c r="C941" t="s">
        <v>2724</v>
      </c>
      <c r="D941" t="s">
        <v>202</v>
      </c>
      <c r="E941" t="s">
        <v>2733</v>
      </c>
      <c r="F941" t="s">
        <v>202</v>
      </c>
      <c r="G941" s="9">
        <v>1</v>
      </c>
      <c r="H941" s="8">
        <v>0</v>
      </c>
      <c r="I941" s="8">
        <v>8.81</v>
      </c>
      <c r="J941" s="8">
        <v>0</v>
      </c>
      <c r="K941" t="s">
        <v>106</v>
      </c>
      <c r="L941" s="1">
        <v>45422</v>
      </c>
      <c r="M941">
        <v>5</v>
      </c>
      <c r="N941">
        <v>2024</v>
      </c>
    </row>
    <row r="942" spans="1:14" x14ac:dyDescent="0.25">
      <c r="A942" t="s">
        <v>6093</v>
      </c>
      <c r="B942" t="s">
        <v>2934</v>
      </c>
      <c r="C942" t="s">
        <v>3577</v>
      </c>
      <c r="D942" t="s">
        <v>1601</v>
      </c>
      <c r="E942" t="s">
        <v>2901</v>
      </c>
      <c r="F942" t="s">
        <v>1603</v>
      </c>
      <c r="G942" s="9">
        <v>1</v>
      </c>
      <c r="H942" s="8">
        <v>18</v>
      </c>
      <c r="I942" s="8">
        <v>40.5</v>
      </c>
      <c r="J942" s="8">
        <v>18</v>
      </c>
      <c r="K942" t="s">
        <v>106</v>
      </c>
      <c r="L942" s="1">
        <v>45422</v>
      </c>
      <c r="M942">
        <v>5</v>
      </c>
      <c r="N942">
        <v>2024</v>
      </c>
    </row>
    <row r="943" spans="1:14" x14ac:dyDescent="0.25">
      <c r="A943" t="s">
        <v>6093</v>
      </c>
      <c r="B943" t="s">
        <v>2934</v>
      </c>
      <c r="C943" t="s">
        <v>2724</v>
      </c>
      <c r="D943" t="s">
        <v>202</v>
      </c>
      <c r="E943" t="s">
        <v>2760</v>
      </c>
      <c r="F943" t="s">
        <v>202</v>
      </c>
      <c r="G943" s="9">
        <v>1</v>
      </c>
      <c r="H943" s="8">
        <v>0</v>
      </c>
      <c r="I943" s="8">
        <v>15.58</v>
      </c>
      <c r="J943" s="8">
        <v>0</v>
      </c>
      <c r="K943" t="s">
        <v>106</v>
      </c>
      <c r="L943" s="1">
        <v>45422</v>
      </c>
      <c r="M943">
        <v>5</v>
      </c>
      <c r="N943">
        <v>2024</v>
      </c>
    </row>
    <row r="944" spans="1:14" x14ac:dyDescent="0.25">
      <c r="A944" t="s">
        <v>6094</v>
      </c>
      <c r="B944" t="s">
        <v>2934</v>
      </c>
      <c r="C944" t="s">
        <v>482</v>
      </c>
      <c r="D944" t="s">
        <v>359</v>
      </c>
      <c r="E944" t="s">
        <v>1767</v>
      </c>
      <c r="F944" t="s">
        <v>202</v>
      </c>
      <c r="G944" s="9">
        <v>1</v>
      </c>
      <c r="H944" s="8">
        <v>39.32</v>
      </c>
      <c r="I944" s="8">
        <v>106.61</v>
      </c>
      <c r="J944" s="8">
        <v>39.32</v>
      </c>
      <c r="K944" t="s">
        <v>106</v>
      </c>
      <c r="L944" s="1">
        <v>45422</v>
      </c>
      <c r="M944">
        <v>5</v>
      </c>
      <c r="N944">
        <v>2024</v>
      </c>
    </row>
    <row r="945" spans="1:14" x14ac:dyDescent="0.25">
      <c r="A945" t="s">
        <v>6094</v>
      </c>
      <c r="B945" t="s">
        <v>2934</v>
      </c>
      <c r="C945" t="s">
        <v>2724</v>
      </c>
      <c r="D945" t="s">
        <v>202</v>
      </c>
      <c r="E945" t="s">
        <v>2733</v>
      </c>
      <c r="F945" t="s">
        <v>202</v>
      </c>
      <c r="G945" s="9">
        <v>1</v>
      </c>
      <c r="H945" s="8">
        <v>0</v>
      </c>
      <c r="I945" s="8">
        <v>7.96</v>
      </c>
      <c r="J945" s="8">
        <v>0</v>
      </c>
      <c r="K945" t="s">
        <v>106</v>
      </c>
      <c r="L945" s="1">
        <v>45422</v>
      </c>
      <c r="M945">
        <v>5</v>
      </c>
      <c r="N945">
        <v>2024</v>
      </c>
    </row>
    <row r="946" spans="1:14" x14ac:dyDescent="0.25">
      <c r="A946" t="s">
        <v>6095</v>
      </c>
      <c r="B946" t="s">
        <v>2934</v>
      </c>
      <c r="C946" t="s">
        <v>500</v>
      </c>
      <c r="D946" t="s">
        <v>372</v>
      </c>
      <c r="E946" t="s">
        <v>2752</v>
      </c>
      <c r="F946" t="s">
        <v>202</v>
      </c>
      <c r="G946" s="9">
        <v>1</v>
      </c>
      <c r="H946" s="8">
        <v>51.18</v>
      </c>
      <c r="I946" s="8">
        <v>90.08</v>
      </c>
      <c r="J946" s="8">
        <v>51.18</v>
      </c>
      <c r="K946" t="s">
        <v>106</v>
      </c>
      <c r="L946" s="1">
        <v>45422</v>
      </c>
      <c r="M946">
        <v>5</v>
      </c>
      <c r="N946">
        <v>2024</v>
      </c>
    </row>
    <row r="947" spans="1:14" x14ac:dyDescent="0.25">
      <c r="A947" t="s">
        <v>6095</v>
      </c>
      <c r="B947" t="s">
        <v>2934</v>
      </c>
      <c r="C947" t="s">
        <v>2724</v>
      </c>
      <c r="D947" t="s">
        <v>202</v>
      </c>
      <c r="E947" t="s">
        <v>2733</v>
      </c>
      <c r="F947" t="s">
        <v>202</v>
      </c>
      <c r="G947" s="9">
        <v>1</v>
      </c>
      <c r="H947" s="8">
        <v>0</v>
      </c>
      <c r="I947" s="8">
        <v>9.3699999999999992</v>
      </c>
      <c r="J947" s="8">
        <v>0</v>
      </c>
      <c r="K947" t="s">
        <v>106</v>
      </c>
      <c r="L947" s="1">
        <v>45422</v>
      </c>
      <c r="M947">
        <v>5</v>
      </c>
      <c r="N947">
        <v>2024</v>
      </c>
    </row>
    <row r="948" spans="1:14" x14ac:dyDescent="0.25">
      <c r="A948" t="s">
        <v>6096</v>
      </c>
      <c r="B948" t="s">
        <v>2934</v>
      </c>
      <c r="C948" t="s">
        <v>2763</v>
      </c>
      <c r="D948" t="s">
        <v>1907</v>
      </c>
      <c r="E948" t="s">
        <v>6097</v>
      </c>
      <c r="F948" t="s">
        <v>202</v>
      </c>
      <c r="G948" s="9">
        <v>1</v>
      </c>
      <c r="H948" s="8">
        <v>0</v>
      </c>
      <c r="I948" s="8">
        <v>544.63</v>
      </c>
      <c r="J948" s="8">
        <v>0</v>
      </c>
      <c r="K948" t="s">
        <v>106</v>
      </c>
      <c r="L948" s="1">
        <v>45422</v>
      </c>
      <c r="M948">
        <v>5</v>
      </c>
      <c r="N948">
        <v>2024</v>
      </c>
    </row>
    <row r="949" spans="1:14" x14ac:dyDescent="0.25">
      <c r="A949" t="s">
        <v>6096</v>
      </c>
      <c r="B949" t="s">
        <v>2934</v>
      </c>
      <c r="C949" t="s">
        <v>3756</v>
      </c>
      <c r="D949" t="s">
        <v>3757</v>
      </c>
      <c r="E949" t="s">
        <v>287</v>
      </c>
      <c r="F949" t="s">
        <v>202</v>
      </c>
      <c r="G949" s="9">
        <v>1</v>
      </c>
      <c r="H949" s="8">
        <v>233.7654</v>
      </c>
      <c r="I949" s="8">
        <v>0</v>
      </c>
      <c r="J949" s="8">
        <v>233.77</v>
      </c>
      <c r="K949" t="s">
        <v>106</v>
      </c>
      <c r="L949" s="1">
        <v>45422</v>
      </c>
      <c r="M949">
        <v>5</v>
      </c>
      <c r="N949">
        <v>2024</v>
      </c>
    </row>
    <row r="950" spans="1:14" x14ac:dyDescent="0.25">
      <c r="A950" t="s">
        <v>6096</v>
      </c>
      <c r="B950" t="s">
        <v>2934</v>
      </c>
      <c r="C950" t="s">
        <v>3758</v>
      </c>
      <c r="D950" t="s">
        <v>3759</v>
      </c>
      <c r="E950" t="s">
        <v>289</v>
      </c>
      <c r="F950" t="s">
        <v>202</v>
      </c>
      <c r="G950" s="9">
        <v>1</v>
      </c>
      <c r="H950" s="8">
        <v>133.24629999999999</v>
      </c>
      <c r="I950" s="8">
        <v>0</v>
      </c>
      <c r="J950" s="8">
        <v>133.25</v>
      </c>
      <c r="K950" t="s">
        <v>106</v>
      </c>
      <c r="L950" s="1">
        <v>45422</v>
      </c>
      <c r="M950">
        <v>5</v>
      </c>
      <c r="N950">
        <v>2024</v>
      </c>
    </row>
    <row r="951" spans="1:14" x14ac:dyDescent="0.25">
      <c r="A951" t="s">
        <v>6096</v>
      </c>
      <c r="B951" t="s">
        <v>2934</v>
      </c>
      <c r="C951" t="s">
        <v>2764</v>
      </c>
      <c r="D951" t="s">
        <v>2010</v>
      </c>
      <c r="E951" t="s">
        <v>6098</v>
      </c>
      <c r="F951" t="s">
        <v>202</v>
      </c>
      <c r="G951" s="9">
        <v>1</v>
      </c>
      <c r="H951" s="8">
        <v>0</v>
      </c>
      <c r="I951" s="8">
        <v>69.42</v>
      </c>
      <c r="J951" s="8">
        <v>0</v>
      </c>
      <c r="K951" t="s">
        <v>106</v>
      </c>
      <c r="L951" s="1">
        <v>45422</v>
      </c>
      <c r="M951">
        <v>5</v>
      </c>
      <c r="N951">
        <v>2024</v>
      </c>
    </row>
    <row r="952" spans="1:14" x14ac:dyDescent="0.25">
      <c r="A952" t="s">
        <v>6096</v>
      </c>
      <c r="B952" t="s">
        <v>2934</v>
      </c>
      <c r="C952" t="s">
        <v>522</v>
      </c>
      <c r="D952" t="s">
        <v>342</v>
      </c>
      <c r="E952" t="s">
        <v>343</v>
      </c>
      <c r="F952" t="s">
        <v>202</v>
      </c>
      <c r="G952" s="9">
        <v>1</v>
      </c>
      <c r="H952" s="8">
        <v>16.363600000000002</v>
      </c>
      <c r="I952" s="8">
        <v>0</v>
      </c>
      <c r="J952" s="8">
        <v>16.36</v>
      </c>
      <c r="K952" t="s">
        <v>106</v>
      </c>
      <c r="L952" s="1">
        <v>45422</v>
      </c>
      <c r="M952">
        <v>5</v>
      </c>
      <c r="N952">
        <v>2024</v>
      </c>
    </row>
    <row r="953" spans="1:14" x14ac:dyDescent="0.25">
      <c r="A953" t="s">
        <v>6096</v>
      </c>
      <c r="B953" t="s">
        <v>2934</v>
      </c>
      <c r="C953" t="s">
        <v>562</v>
      </c>
      <c r="D953" t="s">
        <v>205</v>
      </c>
      <c r="E953" t="s">
        <v>206</v>
      </c>
      <c r="F953" t="s">
        <v>202</v>
      </c>
      <c r="G953" s="9">
        <v>1</v>
      </c>
      <c r="H953" s="8">
        <v>31.947900000000001</v>
      </c>
      <c r="I953" s="8">
        <v>0</v>
      </c>
      <c r="J953" s="8">
        <v>31.95</v>
      </c>
      <c r="K953" t="s">
        <v>106</v>
      </c>
      <c r="L953" s="1">
        <v>45422</v>
      </c>
      <c r="M953">
        <v>5</v>
      </c>
      <c r="N953">
        <v>2024</v>
      </c>
    </row>
    <row r="954" spans="1:14" x14ac:dyDescent="0.25">
      <c r="A954" t="s">
        <v>6096</v>
      </c>
      <c r="B954" t="s">
        <v>2934</v>
      </c>
      <c r="C954" t="s">
        <v>517</v>
      </c>
      <c r="D954" t="s">
        <v>126</v>
      </c>
      <c r="E954" t="s">
        <v>6099</v>
      </c>
      <c r="F954" t="s">
        <v>202</v>
      </c>
      <c r="G954" s="9">
        <v>1</v>
      </c>
      <c r="H954" s="8">
        <v>139.47999999999999</v>
      </c>
      <c r="I954" s="8">
        <v>247.11</v>
      </c>
      <c r="J954" s="8">
        <v>139.47999999999999</v>
      </c>
      <c r="K954" t="s">
        <v>106</v>
      </c>
      <c r="L954" s="1">
        <v>45422</v>
      </c>
      <c r="M954">
        <v>5</v>
      </c>
      <c r="N954">
        <v>2024</v>
      </c>
    </row>
    <row r="955" spans="1:14" x14ac:dyDescent="0.25">
      <c r="A955" t="s">
        <v>6096</v>
      </c>
      <c r="B955" t="s">
        <v>2934</v>
      </c>
      <c r="C955" t="s">
        <v>2724</v>
      </c>
      <c r="D955" t="s">
        <v>202</v>
      </c>
      <c r="E955" t="s">
        <v>2760</v>
      </c>
      <c r="F955" t="s">
        <v>202</v>
      </c>
      <c r="G955" s="9">
        <v>1</v>
      </c>
      <c r="H955" s="8">
        <v>0</v>
      </c>
      <c r="I955" s="8">
        <v>147.84</v>
      </c>
      <c r="J955" s="8">
        <v>0</v>
      </c>
      <c r="K955" t="s">
        <v>106</v>
      </c>
      <c r="L955" s="1">
        <v>45422</v>
      </c>
      <c r="M955">
        <v>5</v>
      </c>
      <c r="N955">
        <v>2024</v>
      </c>
    </row>
    <row r="956" spans="1:14" x14ac:dyDescent="0.25">
      <c r="A956" t="s">
        <v>6096</v>
      </c>
      <c r="B956" t="s">
        <v>2934</v>
      </c>
      <c r="C956" t="s">
        <v>437</v>
      </c>
      <c r="D956" t="s">
        <v>244</v>
      </c>
      <c r="E956" t="s">
        <v>245</v>
      </c>
      <c r="F956" t="s">
        <v>202</v>
      </c>
      <c r="G956" s="9">
        <v>1</v>
      </c>
      <c r="H956" s="8">
        <v>29.610299999999999</v>
      </c>
      <c r="I956" s="8">
        <v>79</v>
      </c>
      <c r="J956" s="8">
        <v>29.61</v>
      </c>
      <c r="K956" t="s">
        <v>106</v>
      </c>
      <c r="L956" s="1">
        <v>45422</v>
      </c>
      <c r="M956">
        <v>5</v>
      </c>
      <c r="N956">
        <v>2024</v>
      </c>
    </row>
    <row r="957" spans="1:14" x14ac:dyDescent="0.25">
      <c r="A957" t="s">
        <v>6100</v>
      </c>
      <c r="B957" t="s">
        <v>2934</v>
      </c>
      <c r="C957" t="s">
        <v>537</v>
      </c>
      <c r="D957" t="s">
        <v>416</v>
      </c>
      <c r="E957" t="s">
        <v>3047</v>
      </c>
      <c r="F957" t="s">
        <v>202</v>
      </c>
      <c r="G957" s="9">
        <v>1</v>
      </c>
      <c r="H957" s="8">
        <v>128.5</v>
      </c>
      <c r="I957" s="8">
        <v>371.16</v>
      </c>
      <c r="J957" s="8">
        <v>128.5</v>
      </c>
      <c r="K957" t="s">
        <v>106</v>
      </c>
      <c r="L957" s="1">
        <v>45422</v>
      </c>
      <c r="M957">
        <v>5</v>
      </c>
      <c r="N957">
        <v>2024</v>
      </c>
    </row>
    <row r="958" spans="1:14" x14ac:dyDescent="0.25">
      <c r="A958" t="s">
        <v>6100</v>
      </c>
      <c r="B958" t="s">
        <v>2934</v>
      </c>
      <c r="C958" t="s">
        <v>2736</v>
      </c>
      <c r="D958" t="s">
        <v>202</v>
      </c>
      <c r="E958" t="s">
        <v>6101</v>
      </c>
      <c r="F958" t="s">
        <v>202</v>
      </c>
      <c r="G958" s="9">
        <v>1</v>
      </c>
      <c r="H958" s="8">
        <v>0</v>
      </c>
      <c r="I958" s="8">
        <v>0</v>
      </c>
      <c r="J958" s="8">
        <v>0</v>
      </c>
      <c r="K958" t="s">
        <v>106</v>
      </c>
      <c r="L958" s="1">
        <v>45422</v>
      </c>
      <c r="M958">
        <v>5</v>
      </c>
      <c r="N958">
        <v>2024</v>
      </c>
    </row>
    <row r="959" spans="1:14" x14ac:dyDescent="0.25">
      <c r="A959" t="s">
        <v>6100</v>
      </c>
      <c r="B959" t="s">
        <v>2934</v>
      </c>
      <c r="C959" t="s">
        <v>2724</v>
      </c>
      <c r="D959" t="s">
        <v>202</v>
      </c>
      <c r="E959" t="s">
        <v>2733</v>
      </c>
      <c r="F959" t="s">
        <v>202</v>
      </c>
      <c r="G959" s="9">
        <v>1</v>
      </c>
      <c r="H959" s="8">
        <v>0</v>
      </c>
      <c r="I959" s="8">
        <v>61.12</v>
      </c>
      <c r="J959" s="8">
        <v>0</v>
      </c>
      <c r="K959" t="s">
        <v>106</v>
      </c>
      <c r="L959" s="1">
        <v>45422</v>
      </c>
      <c r="M959">
        <v>5</v>
      </c>
      <c r="N959">
        <v>2024</v>
      </c>
    </row>
    <row r="960" spans="1:14" x14ac:dyDescent="0.25">
      <c r="A960" t="s">
        <v>6102</v>
      </c>
      <c r="B960" t="s">
        <v>2934</v>
      </c>
      <c r="C960" t="s">
        <v>3796</v>
      </c>
      <c r="D960" t="s">
        <v>2021</v>
      </c>
      <c r="E960" t="s">
        <v>6103</v>
      </c>
      <c r="F960" t="s">
        <v>202</v>
      </c>
      <c r="G960" s="9">
        <v>1</v>
      </c>
      <c r="H960" s="8">
        <v>0</v>
      </c>
      <c r="I960" s="8">
        <v>351</v>
      </c>
      <c r="J960" s="8">
        <v>0</v>
      </c>
      <c r="K960" t="s">
        <v>106</v>
      </c>
      <c r="L960" s="1">
        <v>45422</v>
      </c>
      <c r="M960">
        <v>5</v>
      </c>
      <c r="N960">
        <v>2024</v>
      </c>
    </row>
    <row r="961" spans="1:14" x14ac:dyDescent="0.25">
      <c r="A961" t="s">
        <v>6102</v>
      </c>
      <c r="B961" t="s">
        <v>2934</v>
      </c>
      <c r="C961" t="s">
        <v>511</v>
      </c>
      <c r="D961" t="s">
        <v>310</v>
      </c>
      <c r="E961" t="s">
        <v>311</v>
      </c>
      <c r="F961" t="s">
        <v>202</v>
      </c>
      <c r="G961" s="9">
        <v>1</v>
      </c>
      <c r="H961" s="8">
        <v>77.900000000000006</v>
      </c>
      <c r="I961" s="8">
        <v>0</v>
      </c>
      <c r="J961" s="8">
        <v>77.900000000000006</v>
      </c>
      <c r="K961" t="s">
        <v>106</v>
      </c>
      <c r="L961" s="1">
        <v>45422</v>
      </c>
      <c r="M961">
        <v>5</v>
      </c>
      <c r="N961">
        <v>2024</v>
      </c>
    </row>
    <row r="962" spans="1:14" x14ac:dyDescent="0.25">
      <c r="A962" t="s">
        <v>6102</v>
      </c>
      <c r="B962" t="s">
        <v>2934</v>
      </c>
      <c r="C962" t="s">
        <v>459</v>
      </c>
      <c r="D962" t="s">
        <v>378</v>
      </c>
      <c r="E962" t="s">
        <v>379</v>
      </c>
      <c r="F962" t="s">
        <v>1603</v>
      </c>
      <c r="G962" s="9">
        <v>1</v>
      </c>
      <c r="H962" s="8">
        <v>25.78</v>
      </c>
      <c r="I962" s="8">
        <v>0</v>
      </c>
      <c r="J962" s="8">
        <v>25.78</v>
      </c>
      <c r="K962" t="s">
        <v>106</v>
      </c>
      <c r="L962" s="1">
        <v>45422</v>
      </c>
      <c r="M962">
        <v>5</v>
      </c>
      <c r="N962">
        <v>2024</v>
      </c>
    </row>
    <row r="963" spans="1:14" x14ac:dyDescent="0.25">
      <c r="A963" t="s">
        <v>6102</v>
      </c>
      <c r="B963" t="s">
        <v>2934</v>
      </c>
      <c r="C963" t="s">
        <v>500</v>
      </c>
      <c r="D963" t="s">
        <v>372</v>
      </c>
      <c r="E963" t="s">
        <v>373</v>
      </c>
      <c r="F963" t="s">
        <v>202</v>
      </c>
      <c r="G963" s="9">
        <v>1</v>
      </c>
      <c r="H963" s="8">
        <v>51.18</v>
      </c>
      <c r="I963" s="8">
        <v>0</v>
      </c>
      <c r="J963" s="8">
        <v>51.18</v>
      </c>
      <c r="K963" t="s">
        <v>106</v>
      </c>
      <c r="L963" s="1">
        <v>45422</v>
      </c>
      <c r="M963">
        <v>5</v>
      </c>
      <c r="N963">
        <v>2024</v>
      </c>
    </row>
    <row r="964" spans="1:14" x14ac:dyDescent="0.25">
      <c r="A964" t="s">
        <v>6102</v>
      </c>
      <c r="B964" t="s">
        <v>2934</v>
      </c>
      <c r="C964" t="s">
        <v>2736</v>
      </c>
      <c r="D964" t="s">
        <v>202</v>
      </c>
      <c r="E964" t="s">
        <v>6104</v>
      </c>
      <c r="F964" t="s">
        <v>202</v>
      </c>
      <c r="G964" s="9">
        <v>1</v>
      </c>
      <c r="H964" s="8">
        <v>0</v>
      </c>
      <c r="I964" s="8">
        <v>0</v>
      </c>
      <c r="J964" s="8">
        <v>0</v>
      </c>
      <c r="K964" t="s">
        <v>106</v>
      </c>
      <c r="L964" s="1">
        <v>45422</v>
      </c>
      <c r="M964">
        <v>5</v>
      </c>
      <c r="N964">
        <v>2024</v>
      </c>
    </row>
    <row r="965" spans="1:14" x14ac:dyDescent="0.25">
      <c r="A965" t="s">
        <v>6105</v>
      </c>
      <c r="B965" t="s">
        <v>2934</v>
      </c>
      <c r="C965" t="s">
        <v>2866</v>
      </c>
      <c r="D965" t="s">
        <v>1560</v>
      </c>
      <c r="E965" t="s">
        <v>3798</v>
      </c>
      <c r="F965" t="s">
        <v>202</v>
      </c>
      <c r="G965" s="9">
        <v>1</v>
      </c>
      <c r="H965" s="8">
        <v>8.6999999999999993</v>
      </c>
      <c r="I965" s="8">
        <v>28.93</v>
      </c>
      <c r="J965" s="8">
        <v>8.6999999999999993</v>
      </c>
      <c r="K965" t="s">
        <v>106</v>
      </c>
      <c r="L965" s="1">
        <v>45422</v>
      </c>
      <c r="M965">
        <v>5</v>
      </c>
      <c r="N965">
        <v>2024</v>
      </c>
    </row>
    <row r="966" spans="1:14" x14ac:dyDescent="0.25">
      <c r="A966" t="s">
        <v>6105</v>
      </c>
      <c r="B966" t="s">
        <v>2934</v>
      </c>
      <c r="C966" t="s">
        <v>500</v>
      </c>
      <c r="D966" t="s">
        <v>372</v>
      </c>
      <c r="E966" t="s">
        <v>2752</v>
      </c>
      <c r="F966" t="s">
        <v>202</v>
      </c>
      <c r="G966" s="9">
        <v>1</v>
      </c>
      <c r="H966" s="8">
        <v>51.18</v>
      </c>
      <c r="I966" s="8">
        <v>90.08</v>
      </c>
      <c r="J966" s="8">
        <v>51.18</v>
      </c>
      <c r="K966" t="s">
        <v>106</v>
      </c>
      <c r="L966" s="1">
        <v>45422</v>
      </c>
      <c r="M966">
        <v>5</v>
      </c>
      <c r="N966">
        <v>2024</v>
      </c>
    </row>
    <row r="967" spans="1:14" x14ac:dyDescent="0.25">
      <c r="A967" t="s">
        <v>6105</v>
      </c>
      <c r="B967" t="s">
        <v>2934</v>
      </c>
      <c r="C967" t="s">
        <v>2724</v>
      </c>
      <c r="D967" t="s">
        <v>202</v>
      </c>
      <c r="E967" t="s">
        <v>2733</v>
      </c>
      <c r="F967" t="s">
        <v>202</v>
      </c>
      <c r="G967" s="9">
        <v>1</v>
      </c>
      <c r="H967" s="8">
        <v>0</v>
      </c>
      <c r="I967" s="8">
        <v>9.01</v>
      </c>
      <c r="J967" s="8">
        <v>0</v>
      </c>
      <c r="K967" t="s">
        <v>106</v>
      </c>
      <c r="L967" s="1">
        <v>45422</v>
      </c>
      <c r="M967">
        <v>5</v>
      </c>
      <c r="N967">
        <v>2024</v>
      </c>
    </row>
    <row r="968" spans="1:14" x14ac:dyDescent="0.25">
      <c r="A968" t="s">
        <v>6106</v>
      </c>
      <c r="B968" t="s">
        <v>2934</v>
      </c>
      <c r="C968" t="s">
        <v>516</v>
      </c>
      <c r="D968" t="s">
        <v>124</v>
      </c>
      <c r="E968" t="s">
        <v>3091</v>
      </c>
      <c r="F968" t="s">
        <v>202</v>
      </c>
      <c r="G968" s="9">
        <v>1</v>
      </c>
      <c r="H968" s="8">
        <v>84</v>
      </c>
      <c r="I968" s="8">
        <v>233.88</v>
      </c>
      <c r="J968" s="8">
        <v>84</v>
      </c>
      <c r="K968" t="s">
        <v>106</v>
      </c>
      <c r="L968" s="1">
        <v>45422</v>
      </c>
      <c r="M968">
        <v>5</v>
      </c>
      <c r="N968">
        <v>2024</v>
      </c>
    </row>
    <row r="969" spans="1:14" x14ac:dyDescent="0.25">
      <c r="A969" t="s">
        <v>6106</v>
      </c>
      <c r="B969" t="s">
        <v>2934</v>
      </c>
      <c r="C969" t="s">
        <v>436</v>
      </c>
      <c r="D969" t="s">
        <v>303</v>
      </c>
      <c r="E969" t="s">
        <v>1710</v>
      </c>
      <c r="F969" t="s">
        <v>202</v>
      </c>
      <c r="G969" s="9">
        <v>1</v>
      </c>
      <c r="H969" s="8">
        <v>9</v>
      </c>
      <c r="I969" s="8">
        <v>30.51</v>
      </c>
      <c r="J969" s="8">
        <v>9</v>
      </c>
      <c r="K969" t="s">
        <v>106</v>
      </c>
      <c r="L969" s="1">
        <v>45422</v>
      </c>
      <c r="M969">
        <v>5</v>
      </c>
      <c r="N969">
        <v>2024</v>
      </c>
    </row>
    <row r="970" spans="1:14" x14ac:dyDescent="0.25">
      <c r="A970" t="s">
        <v>6106</v>
      </c>
      <c r="B970" t="s">
        <v>2934</v>
      </c>
      <c r="C970" t="s">
        <v>597</v>
      </c>
      <c r="D970" t="s">
        <v>368</v>
      </c>
      <c r="E970" t="s">
        <v>2726</v>
      </c>
      <c r="F970" t="s">
        <v>202</v>
      </c>
      <c r="G970" s="9">
        <v>1</v>
      </c>
      <c r="H970" s="8">
        <v>7.55</v>
      </c>
      <c r="I970" s="8">
        <v>30.52</v>
      </c>
      <c r="J970" s="8">
        <v>7.55</v>
      </c>
      <c r="K970" t="s">
        <v>106</v>
      </c>
      <c r="L970" s="1">
        <v>45422</v>
      </c>
      <c r="M970">
        <v>5</v>
      </c>
      <c r="N970">
        <v>2024</v>
      </c>
    </row>
    <row r="971" spans="1:14" x14ac:dyDescent="0.25">
      <c r="A971" t="s">
        <v>6106</v>
      </c>
      <c r="B971" t="s">
        <v>2934</v>
      </c>
      <c r="C971" t="s">
        <v>2736</v>
      </c>
      <c r="D971" t="s">
        <v>202</v>
      </c>
      <c r="E971" t="s">
        <v>6107</v>
      </c>
      <c r="F971" t="s">
        <v>202</v>
      </c>
      <c r="G971" s="9">
        <v>1</v>
      </c>
      <c r="H971" s="8">
        <v>0</v>
      </c>
      <c r="I971" s="8">
        <v>0</v>
      </c>
      <c r="J971" s="8">
        <v>0</v>
      </c>
      <c r="K971" t="s">
        <v>106</v>
      </c>
      <c r="L971" s="1">
        <v>45422</v>
      </c>
      <c r="M971">
        <v>5</v>
      </c>
      <c r="N971">
        <v>2024</v>
      </c>
    </row>
    <row r="972" spans="1:14" x14ac:dyDescent="0.25">
      <c r="A972" t="s">
        <v>6106</v>
      </c>
      <c r="B972" t="s">
        <v>2934</v>
      </c>
      <c r="C972" t="s">
        <v>2724</v>
      </c>
      <c r="D972" t="s">
        <v>202</v>
      </c>
      <c r="E972" t="s">
        <v>2760</v>
      </c>
      <c r="F972" t="s">
        <v>202</v>
      </c>
      <c r="G972" s="9">
        <v>1</v>
      </c>
      <c r="H972" s="8">
        <v>0</v>
      </c>
      <c r="I972" s="8">
        <v>96.45</v>
      </c>
      <c r="J972" s="8">
        <v>0</v>
      </c>
      <c r="K972" t="s">
        <v>106</v>
      </c>
      <c r="L972" s="1">
        <v>45422</v>
      </c>
      <c r="M972">
        <v>5</v>
      </c>
      <c r="N972">
        <v>2024</v>
      </c>
    </row>
    <row r="973" spans="1:14" x14ac:dyDescent="0.25">
      <c r="A973" t="s">
        <v>6108</v>
      </c>
      <c r="B973" t="s">
        <v>2722</v>
      </c>
      <c r="C973" t="s">
        <v>2736</v>
      </c>
      <c r="D973" t="s">
        <v>202</v>
      </c>
      <c r="E973" t="s">
        <v>5181</v>
      </c>
      <c r="F973" t="s">
        <v>202</v>
      </c>
      <c r="G973" s="9">
        <v>1</v>
      </c>
      <c r="H973" s="8">
        <v>0</v>
      </c>
      <c r="I973" s="8">
        <v>28</v>
      </c>
      <c r="J973" s="8">
        <v>0</v>
      </c>
      <c r="K973" t="s">
        <v>4746</v>
      </c>
      <c r="L973" s="1">
        <v>45422</v>
      </c>
      <c r="M973">
        <v>5</v>
      </c>
      <c r="N973">
        <v>2024</v>
      </c>
    </row>
    <row r="974" spans="1:14" x14ac:dyDescent="0.25">
      <c r="A974" t="s">
        <v>6108</v>
      </c>
      <c r="B974" t="s">
        <v>2722</v>
      </c>
      <c r="C974" t="s">
        <v>2736</v>
      </c>
      <c r="D974" t="s">
        <v>202</v>
      </c>
      <c r="E974" t="s">
        <v>2723</v>
      </c>
      <c r="F974" t="s">
        <v>202</v>
      </c>
      <c r="G974" s="9">
        <v>1</v>
      </c>
      <c r="H974" s="8">
        <v>0</v>
      </c>
      <c r="I974" s="8">
        <v>0</v>
      </c>
      <c r="J974" s="8">
        <v>0</v>
      </c>
      <c r="K974" t="s">
        <v>4746</v>
      </c>
      <c r="L974" s="1">
        <v>45422</v>
      </c>
      <c r="M974">
        <v>5</v>
      </c>
      <c r="N974">
        <v>2024</v>
      </c>
    </row>
    <row r="975" spans="1:14" x14ac:dyDescent="0.25">
      <c r="A975" t="s">
        <v>6109</v>
      </c>
      <c r="B975" t="s">
        <v>2722</v>
      </c>
      <c r="C975" t="s">
        <v>2800</v>
      </c>
      <c r="D975" t="s">
        <v>1925</v>
      </c>
      <c r="E975" t="s">
        <v>6110</v>
      </c>
      <c r="F975" t="s">
        <v>202</v>
      </c>
      <c r="G975" s="9">
        <v>1</v>
      </c>
      <c r="H975" s="8">
        <v>0</v>
      </c>
      <c r="I975" s="8">
        <v>693</v>
      </c>
      <c r="J975" s="8">
        <v>0</v>
      </c>
      <c r="K975" t="s">
        <v>4746</v>
      </c>
      <c r="L975" s="1">
        <v>45422</v>
      </c>
      <c r="M975">
        <v>5</v>
      </c>
      <c r="N975">
        <v>2024</v>
      </c>
    </row>
    <row r="976" spans="1:14" x14ac:dyDescent="0.25">
      <c r="A976" t="s">
        <v>6109</v>
      </c>
      <c r="B976" t="s">
        <v>2722</v>
      </c>
      <c r="C976" t="s">
        <v>3756</v>
      </c>
      <c r="D976" t="s">
        <v>3757</v>
      </c>
      <c r="E976" t="s">
        <v>287</v>
      </c>
      <c r="F976" t="s">
        <v>202</v>
      </c>
      <c r="G976" s="9">
        <v>1</v>
      </c>
      <c r="H976" s="8">
        <v>150</v>
      </c>
      <c r="I976" s="8">
        <v>0</v>
      </c>
      <c r="J976" s="8">
        <v>150</v>
      </c>
      <c r="K976" t="s">
        <v>4746</v>
      </c>
      <c r="L976" s="1">
        <v>45422</v>
      </c>
      <c r="M976">
        <v>5</v>
      </c>
      <c r="N976">
        <v>2024</v>
      </c>
    </row>
    <row r="977" spans="1:14" x14ac:dyDescent="0.25">
      <c r="A977" t="s">
        <v>6109</v>
      </c>
      <c r="B977" t="s">
        <v>2722</v>
      </c>
      <c r="C977" t="s">
        <v>3758</v>
      </c>
      <c r="D977" t="s">
        <v>3759</v>
      </c>
      <c r="E977" t="s">
        <v>289</v>
      </c>
      <c r="F977" t="s">
        <v>202</v>
      </c>
      <c r="G977" s="9">
        <v>1</v>
      </c>
      <c r="H977" s="8">
        <v>85.5</v>
      </c>
      <c r="I977" s="8">
        <v>0</v>
      </c>
      <c r="J977" s="8">
        <v>85.5</v>
      </c>
      <c r="K977" t="s">
        <v>4746</v>
      </c>
      <c r="L977" s="1">
        <v>45422</v>
      </c>
      <c r="M977">
        <v>5</v>
      </c>
      <c r="N977">
        <v>2024</v>
      </c>
    </row>
    <row r="978" spans="1:14" x14ac:dyDescent="0.25">
      <c r="A978" t="s">
        <v>6109</v>
      </c>
      <c r="B978" t="s">
        <v>2722</v>
      </c>
      <c r="C978" t="s">
        <v>2823</v>
      </c>
      <c r="D978" t="s">
        <v>1951</v>
      </c>
      <c r="E978" t="s">
        <v>6111</v>
      </c>
      <c r="F978" t="s">
        <v>202</v>
      </c>
      <c r="G978" s="9">
        <v>1</v>
      </c>
      <c r="H978" s="8">
        <v>0</v>
      </c>
      <c r="I978" s="8">
        <v>99</v>
      </c>
      <c r="J978" s="8">
        <v>0</v>
      </c>
      <c r="K978" t="s">
        <v>4746</v>
      </c>
      <c r="L978" s="1">
        <v>45422</v>
      </c>
      <c r="M978">
        <v>5</v>
      </c>
      <c r="N978">
        <v>2024</v>
      </c>
    </row>
    <row r="979" spans="1:14" x14ac:dyDescent="0.25">
      <c r="A979" t="s">
        <v>6109</v>
      </c>
      <c r="B979" t="s">
        <v>2722</v>
      </c>
      <c r="C979" t="s">
        <v>522</v>
      </c>
      <c r="D979" t="s">
        <v>342</v>
      </c>
      <c r="E979" t="s">
        <v>343</v>
      </c>
      <c r="F979" t="s">
        <v>202</v>
      </c>
      <c r="G979" s="9">
        <v>1</v>
      </c>
      <c r="H979" s="8">
        <v>10.5</v>
      </c>
      <c r="I979" s="8">
        <v>0</v>
      </c>
      <c r="J979" s="8">
        <v>10.5</v>
      </c>
      <c r="K979" t="s">
        <v>4746</v>
      </c>
      <c r="L979" s="1">
        <v>45422</v>
      </c>
      <c r="M979">
        <v>5</v>
      </c>
      <c r="N979">
        <v>2024</v>
      </c>
    </row>
    <row r="980" spans="1:14" x14ac:dyDescent="0.25">
      <c r="A980" t="s">
        <v>6109</v>
      </c>
      <c r="B980" t="s">
        <v>2722</v>
      </c>
      <c r="C980" t="s">
        <v>562</v>
      </c>
      <c r="D980" t="s">
        <v>205</v>
      </c>
      <c r="E980" t="s">
        <v>206</v>
      </c>
      <c r="F980" t="s">
        <v>202</v>
      </c>
      <c r="G980" s="9">
        <v>1</v>
      </c>
      <c r="H980" s="8">
        <v>20.5</v>
      </c>
      <c r="I980" s="8">
        <v>0</v>
      </c>
      <c r="J980" s="8">
        <v>20.5</v>
      </c>
      <c r="K980" t="s">
        <v>4746</v>
      </c>
      <c r="L980" s="1">
        <v>45422</v>
      </c>
      <c r="M980">
        <v>5</v>
      </c>
      <c r="N980">
        <v>2024</v>
      </c>
    </row>
    <row r="981" spans="1:14" x14ac:dyDescent="0.25">
      <c r="A981" t="s">
        <v>6109</v>
      </c>
      <c r="B981" t="s">
        <v>2722</v>
      </c>
      <c r="C981" t="s">
        <v>2749</v>
      </c>
      <c r="D981" t="s">
        <v>1929</v>
      </c>
      <c r="E981" t="s">
        <v>6112</v>
      </c>
      <c r="F981" t="s">
        <v>2748</v>
      </c>
      <c r="G981" s="9">
        <v>1</v>
      </c>
      <c r="H981" s="8">
        <v>0</v>
      </c>
      <c r="I981" s="8">
        <v>414</v>
      </c>
      <c r="J981" s="8">
        <v>0</v>
      </c>
      <c r="K981" t="s">
        <v>4746</v>
      </c>
      <c r="L981" s="1">
        <v>45422</v>
      </c>
      <c r="M981">
        <v>5</v>
      </c>
      <c r="N981">
        <v>2024</v>
      </c>
    </row>
    <row r="982" spans="1:14" x14ac:dyDescent="0.25">
      <c r="A982" t="s">
        <v>6109</v>
      </c>
      <c r="B982" t="s">
        <v>2722</v>
      </c>
      <c r="C982" t="s">
        <v>599</v>
      </c>
      <c r="D982" t="s">
        <v>120</v>
      </c>
      <c r="E982" t="s">
        <v>121</v>
      </c>
      <c r="F982" t="s">
        <v>202</v>
      </c>
      <c r="G982" s="9">
        <v>1</v>
      </c>
      <c r="H982" s="8">
        <v>80</v>
      </c>
      <c r="I982" s="8">
        <v>0</v>
      </c>
      <c r="J982" s="8">
        <v>80</v>
      </c>
      <c r="K982" t="s">
        <v>4746</v>
      </c>
      <c r="L982" s="1">
        <v>45422</v>
      </c>
      <c r="M982">
        <v>5</v>
      </c>
      <c r="N982">
        <v>2024</v>
      </c>
    </row>
    <row r="983" spans="1:14" x14ac:dyDescent="0.25">
      <c r="A983" t="s">
        <v>6109</v>
      </c>
      <c r="B983" t="s">
        <v>2722</v>
      </c>
      <c r="C983" t="s">
        <v>602</v>
      </c>
      <c r="D983" t="s">
        <v>232</v>
      </c>
      <c r="E983" t="s">
        <v>233</v>
      </c>
      <c r="F983" t="s">
        <v>202</v>
      </c>
      <c r="G983" s="9">
        <v>1</v>
      </c>
      <c r="H983" s="8">
        <v>18</v>
      </c>
      <c r="I983" s="8">
        <v>0</v>
      </c>
      <c r="J983" s="8">
        <v>18</v>
      </c>
      <c r="K983" t="s">
        <v>4746</v>
      </c>
      <c r="L983" s="1">
        <v>45422</v>
      </c>
      <c r="M983">
        <v>5</v>
      </c>
      <c r="N983">
        <v>2024</v>
      </c>
    </row>
    <row r="984" spans="1:14" x14ac:dyDescent="0.25">
      <c r="A984" t="s">
        <v>6109</v>
      </c>
      <c r="B984" t="s">
        <v>2722</v>
      </c>
      <c r="C984" t="s">
        <v>5914</v>
      </c>
      <c r="D984" t="s">
        <v>5915</v>
      </c>
      <c r="E984" t="s">
        <v>6113</v>
      </c>
      <c r="F984" t="s">
        <v>202</v>
      </c>
      <c r="G984" s="9">
        <v>1</v>
      </c>
      <c r="H984" s="8">
        <v>19</v>
      </c>
      <c r="I984" s="8">
        <v>89</v>
      </c>
      <c r="J984" s="8">
        <v>19</v>
      </c>
      <c r="K984" t="s">
        <v>4746</v>
      </c>
      <c r="L984" s="1">
        <v>45422</v>
      </c>
      <c r="M984">
        <v>5</v>
      </c>
      <c r="N984">
        <v>2024</v>
      </c>
    </row>
    <row r="985" spans="1:14" x14ac:dyDescent="0.25">
      <c r="A985" t="s">
        <v>6109</v>
      </c>
      <c r="B985" t="s">
        <v>2722</v>
      </c>
      <c r="C985" t="s">
        <v>2736</v>
      </c>
      <c r="D985" t="s">
        <v>202</v>
      </c>
      <c r="E985" t="s">
        <v>6114</v>
      </c>
      <c r="F985" t="s">
        <v>202</v>
      </c>
      <c r="G985" s="9">
        <v>1</v>
      </c>
      <c r="H985" s="8">
        <v>0</v>
      </c>
      <c r="I985" s="8">
        <v>129</v>
      </c>
      <c r="J985" s="8">
        <v>0</v>
      </c>
      <c r="K985" t="s">
        <v>4746</v>
      </c>
      <c r="L985" s="1">
        <v>45422</v>
      </c>
      <c r="M985">
        <v>5</v>
      </c>
      <c r="N985">
        <v>2024</v>
      </c>
    </row>
    <row r="986" spans="1:14" x14ac:dyDescent="0.25">
      <c r="A986" t="s">
        <v>6109</v>
      </c>
      <c r="B986" t="s">
        <v>2722</v>
      </c>
      <c r="C986" t="s">
        <v>2736</v>
      </c>
      <c r="D986" t="s">
        <v>202</v>
      </c>
      <c r="E986" t="s">
        <v>2723</v>
      </c>
      <c r="F986" t="s">
        <v>202</v>
      </c>
      <c r="G986" s="9">
        <v>1</v>
      </c>
      <c r="H986" s="8">
        <v>0</v>
      </c>
      <c r="I986" s="8">
        <v>145</v>
      </c>
      <c r="J986" s="8">
        <v>0</v>
      </c>
      <c r="K986" t="s">
        <v>4746</v>
      </c>
      <c r="L986" s="1">
        <v>45422</v>
      </c>
      <c r="M986">
        <v>5</v>
      </c>
      <c r="N986">
        <v>2024</v>
      </c>
    </row>
    <row r="987" spans="1:14" x14ac:dyDescent="0.25">
      <c r="A987" t="s">
        <v>6115</v>
      </c>
      <c r="B987" t="s">
        <v>2934</v>
      </c>
      <c r="C987" t="s">
        <v>3673</v>
      </c>
      <c r="D987" t="s">
        <v>1822</v>
      </c>
      <c r="E987" t="s">
        <v>1823</v>
      </c>
      <c r="F987" t="s">
        <v>202</v>
      </c>
      <c r="G987" s="9">
        <v>4</v>
      </c>
      <c r="H987" s="8">
        <v>194.80449999999999</v>
      </c>
      <c r="I987" s="8">
        <v>1199</v>
      </c>
      <c r="J987" s="8">
        <v>779.22</v>
      </c>
      <c r="K987" t="s">
        <v>113</v>
      </c>
      <c r="L987" s="1">
        <v>45422</v>
      </c>
      <c r="M987">
        <v>5</v>
      </c>
      <c r="N987">
        <v>2024</v>
      </c>
    </row>
    <row r="988" spans="1:14" x14ac:dyDescent="0.25">
      <c r="A988" t="s">
        <v>6115</v>
      </c>
      <c r="B988" t="s">
        <v>2934</v>
      </c>
      <c r="C988" t="s">
        <v>3674</v>
      </c>
      <c r="D988" t="s">
        <v>1824</v>
      </c>
      <c r="E988" t="s">
        <v>1825</v>
      </c>
      <c r="F988" t="s">
        <v>202</v>
      </c>
      <c r="G988" s="9">
        <v>5</v>
      </c>
      <c r="H988" s="8">
        <v>140.25919999999999</v>
      </c>
      <c r="I988" s="8">
        <v>1199</v>
      </c>
      <c r="J988" s="8">
        <v>701.3</v>
      </c>
      <c r="K988" t="s">
        <v>113</v>
      </c>
      <c r="L988" s="1">
        <v>45422</v>
      </c>
      <c r="M988">
        <v>5</v>
      </c>
      <c r="N988">
        <v>2024</v>
      </c>
    </row>
    <row r="989" spans="1:14" x14ac:dyDescent="0.25">
      <c r="A989" t="s">
        <v>6115</v>
      </c>
      <c r="B989" t="s">
        <v>2934</v>
      </c>
      <c r="C989" t="s">
        <v>3675</v>
      </c>
      <c r="D989" t="s">
        <v>1826</v>
      </c>
      <c r="E989" t="s">
        <v>1827</v>
      </c>
      <c r="F989" t="s">
        <v>202</v>
      </c>
      <c r="G989" s="9">
        <v>3</v>
      </c>
      <c r="H989" s="8">
        <v>137.14240000000001</v>
      </c>
      <c r="I989" s="8">
        <v>0</v>
      </c>
      <c r="J989" s="8">
        <v>411.43</v>
      </c>
      <c r="K989" t="s">
        <v>113</v>
      </c>
      <c r="L989" s="1">
        <v>45422</v>
      </c>
      <c r="M989">
        <v>5</v>
      </c>
      <c r="N989">
        <v>2024</v>
      </c>
    </row>
    <row r="990" spans="1:14" x14ac:dyDescent="0.25">
      <c r="A990" t="s">
        <v>6115</v>
      </c>
      <c r="B990" t="s">
        <v>2934</v>
      </c>
      <c r="C990" t="s">
        <v>559</v>
      </c>
      <c r="D990" t="s">
        <v>418</v>
      </c>
      <c r="E990" t="s">
        <v>1834</v>
      </c>
      <c r="F990" t="s">
        <v>202</v>
      </c>
      <c r="G990" s="9">
        <v>4</v>
      </c>
      <c r="H990" s="8">
        <v>177.6617</v>
      </c>
      <c r="I990" s="8">
        <v>599</v>
      </c>
      <c r="J990" s="8">
        <v>710.65</v>
      </c>
      <c r="K990" t="s">
        <v>113</v>
      </c>
      <c r="L990" s="1">
        <v>45422</v>
      </c>
      <c r="M990">
        <v>5</v>
      </c>
      <c r="N990">
        <v>2024</v>
      </c>
    </row>
    <row r="991" spans="1:14" x14ac:dyDescent="0.25">
      <c r="A991" t="s">
        <v>6116</v>
      </c>
      <c r="B991" t="s">
        <v>2722</v>
      </c>
      <c r="C991" t="s">
        <v>4221</v>
      </c>
      <c r="D991" t="s">
        <v>2396</v>
      </c>
      <c r="E991" t="s">
        <v>6117</v>
      </c>
      <c r="F991" t="s">
        <v>202</v>
      </c>
      <c r="G991" s="9">
        <v>1</v>
      </c>
      <c r="H991" s="8">
        <v>0</v>
      </c>
      <c r="I991" s="8">
        <v>933</v>
      </c>
      <c r="J991" s="8">
        <v>0</v>
      </c>
      <c r="K991" t="s">
        <v>4746</v>
      </c>
      <c r="L991" s="1">
        <v>45422</v>
      </c>
      <c r="M991">
        <v>5</v>
      </c>
      <c r="N991">
        <v>2024</v>
      </c>
    </row>
    <row r="992" spans="1:14" x14ac:dyDescent="0.25">
      <c r="A992" t="s">
        <v>6116</v>
      </c>
      <c r="B992" t="s">
        <v>2722</v>
      </c>
      <c r="C992" t="s">
        <v>457</v>
      </c>
      <c r="D992" t="s">
        <v>256</v>
      </c>
      <c r="E992" t="s">
        <v>2730</v>
      </c>
      <c r="F992" t="s">
        <v>1638</v>
      </c>
      <c r="G992" s="9">
        <v>1</v>
      </c>
      <c r="H992" s="8">
        <v>74.5</v>
      </c>
      <c r="I992" s="8">
        <v>0</v>
      </c>
      <c r="J992" s="8">
        <v>74.5</v>
      </c>
      <c r="K992" t="s">
        <v>4746</v>
      </c>
      <c r="L992" s="1">
        <v>45422</v>
      </c>
      <c r="M992">
        <v>5</v>
      </c>
      <c r="N992">
        <v>2024</v>
      </c>
    </row>
    <row r="993" spans="1:14" x14ac:dyDescent="0.25">
      <c r="A993" t="s">
        <v>6116</v>
      </c>
      <c r="B993" t="s">
        <v>2722</v>
      </c>
      <c r="C993" t="s">
        <v>458</v>
      </c>
      <c r="D993" t="s">
        <v>258</v>
      </c>
      <c r="E993" t="s">
        <v>2731</v>
      </c>
      <c r="F993" t="s">
        <v>1638</v>
      </c>
      <c r="G993" s="9">
        <v>1</v>
      </c>
      <c r="H993" s="8">
        <v>85.49</v>
      </c>
      <c r="I993" s="8">
        <v>0</v>
      </c>
      <c r="J993" s="8">
        <v>85.49</v>
      </c>
      <c r="K993" t="s">
        <v>4746</v>
      </c>
      <c r="L993" s="1">
        <v>45422</v>
      </c>
      <c r="M993">
        <v>5</v>
      </c>
      <c r="N993">
        <v>2024</v>
      </c>
    </row>
    <row r="994" spans="1:14" x14ac:dyDescent="0.25">
      <c r="A994" t="s">
        <v>6116</v>
      </c>
      <c r="B994" t="s">
        <v>2722</v>
      </c>
      <c r="C994" t="s">
        <v>460</v>
      </c>
      <c r="D994" t="s">
        <v>266</v>
      </c>
      <c r="E994" t="s">
        <v>267</v>
      </c>
      <c r="F994" t="s">
        <v>1638</v>
      </c>
      <c r="G994" s="9">
        <v>1</v>
      </c>
      <c r="H994" s="8">
        <v>16.89</v>
      </c>
      <c r="I994" s="8">
        <v>0</v>
      </c>
      <c r="J994" s="8">
        <v>16.89</v>
      </c>
      <c r="K994" t="s">
        <v>4746</v>
      </c>
      <c r="L994" s="1">
        <v>45422</v>
      </c>
      <c r="M994">
        <v>5</v>
      </c>
      <c r="N994">
        <v>2024</v>
      </c>
    </row>
    <row r="995" spans="1:14" x14ac:dyDescent="0.25">
      <c r="A995" t="s">
        <v>6116</v>
      </c>
      <c r="B995" t="s">
        <v>2722</v>
      </c>
      <c r="C995" t="s">
        <v>523</v>
      </c>
      <c r="D995" t="s">
        <v>338</v>
      </c>
      <c r="E995" t="s">
        <v>339</v>
      </c>
      <c r="F995" t="s">
        <v>202</v>
      </c>
      <c r="G995" s="9">
        <v>1</v>
      </c>
      <c r="H995" s="8">
        <v>8.5</v>
      </c>
      <c r="I995" s="8">
        <v>0</v>
      </c>
      <c r="J995" s="8">
        <v>8.5</v>
      </c>
      <c r="K995" t="s">
        <v>4746</v>
      </c>
      <c r="L995" s="1">
        <v>45422</v>
      </c>
      <c r="M995">
        <v>5</v>
      </c>
      <c r="N995">
        <v>2024</v>
      </c>
    </row>
    <row r="996" spans="1:14" x14ac:dyDescent="0.25">
      <c r="A996" t="s">
        <v>6116</v>
      </c>
      <c r="B996" t="s">
        <v>2722</v>
      </c>
      <c r="C996" t="s">
        <v>521</v>
      </c>
      <c r="D996" t="s">
        <v>340</v>
      </c>
      <c r="E996" t="s">
        <v>341</v>
      </c>
      <c r="F996" t="s">
        <v>202</v>
      </c>
      <c r="G996" s="9">
        <v>1</v>
      </c>
      <c r="H996" s="8">
        <v>25.5</v>
      </c>
      <c r="I996" s="8">
        <v>0</v>
      </c>
      <c r="J996" s="8">
        <v>25.5</v>
      </c>
      <c r="K996" t="s">
        <v>4746</v>
      </c>
      <c r="L996" s="1">
        <v>45422</v>
      </c>
      <c r="M996">
        <v>5</v>
      </c>
      <c r="N996">
        <v>2024</v>
      </c>
    </row>
    <row r="997" spans="1:14" x14ac:dyDescent="0.25">
      <c r="A997" t="s">
        <v>6116</v>
      </c>
      <c r="B997" t="s">
        <v>2722</v>
      </c>
      <c r="C997" t="s">
        <v>582</v>
      </c>
      <c r="D997" t="s">
        <v>320</v>
      </c>
      <c r="E997" t="s">
        <v>321</v>
      </c>
      <c r="F997" t="s">
        <v>202</v>
      </c>
      <c r="G997" s="9">
        <v>1</v>
      </c>
      <c r="H997" s="8">
        <v>45</v>
      </c>
      <c r="I997" s="8">
        <v>0</v>
      </c>
      <c r="J997" s="8">
        <v>45</v>
      </c>
      <c r="K997" t="s">
        <v>4746</v>
      </c>
      <c r="L997" s="1">
        <v>45422</v>
      </c>
      <c r="M997">
        <v>5</v>
      </c>
      <c r="N997">
        <v>2024</v>
      </c>
    </row>
    <row r="998" spans="1:14" x14ac:dyDescent="0.25">
      <c r="A998" t="s">
        <v>6116</v>
      </c>
      <c r="B998" t="s">
        <v>2722</v>
      </c>
      <c r="C998" t="s">
        <v>525</v>
      </c>
      <c r="D998" t="s">
        <v>334</v>
      </c>
      <c r="E998" t="s">
        <v>335</v>
      </c>
      <c r="F998" t="s">
        <v>202</v>
      </c>
      <c r="G998" s="9">
        <v>1</v>
      </c>
      <c r="H998" s="8">
        <v>18.5</v>
      </c>
      <c r="I998" s="8">
        <v>0</v>
      </c>
      <c r="J998" s="8">
        <v>18.5</v>
      </c>
      <c r="K998" t="s">
        <v>4746</v>
      </c>
      <c r="L998" s="1">
        <v>45422</v>
      </c>
      <c r="M998">
        <v>5</v>
      </c>
      <c r="N998">
        <v>2024</v>
      </c>
    </row>
    <row r="999" spans="1:14" x14ac:dyDescent="0.25">
      <c r="A999" t="s">
        <v>6116</v>
      </c>
      <c r="B999" t="s">
        <v>2722</v>
      </c>
      <c r="C999" t="s">
        <v>2732</v>
      </c>
      <c r="D999" t="s">
        <v>1911</v>
      </c>
      <c r="E999" t="s">
        <v>6118</v>
      </c>
      <c r="F999" t="s">
        <v>202</v>
      </c>
      <c r="G999" s="9">
        <v>1</v>
      </c>
      <c r="H999" s="8">
        <v>0</v>
      </c>
      <c r="I999" s="8">
        <v>414</v>
      </c>
      <c r="J999" s="8">
        <v>0</v>
      </c>
      <c r="K999" t="s">
        <v>4746</v>
      </c>
      <c r="L999" s="1">
        <v>45422</v>
      </c>
      <c r="M999">
        <v>5</v>
      </c>
      <c r="N999">
        <v>2024</v>
      </c>
    </row>
    <row r="1000" spans="1:14" x14ac:dyDescent="0.25">
      <c r="A1000" t="s">
        <v>6116</v>
      </c>
      <c r="B1000" t="s">
        <v>2722</v>
      </c>
      <c r="C1000" t="s">
        <v>534</v>
      </c>
      <c r="D1000" t="s">
        <v>122</v>
      </c>
      <c r="E1000" t="s">
        <v>123</v>
      </c>
      <c r="F1000" t="s">
        <v>202</v>
      </c>
      <c r="G1000" s="9">
        <v>1</v>
      </c>
      <c r="H1000" s="8">
        <v>80</v>
      </c>
      <c r="I1000" s="8">
        <v>0</v>
      </c>
      <c r="J1000" s="8">
        <v>80</v>
      </c>
      <c r="K1000" t="s">
        <v>4746</v>
      </c>
      <c r="L1000" s="1">
        <v>45422</v>
      </c>
      <c r="M1000">
        <v>5</v>
      </c>
      <c r="N1000">
        <v>2024</v>
      </c>
    </row>
    <row r="1001" spans="1:14" x14ac:dyDescent="0.25">
      <c r="A1001" t="s">
        <v>6116</v>
      </c>
      <c r="B1001" t="s">
        <v>2722</v>
      </c>
      <c r="C1001" t="s">
        <v>602</v>
      </c>
      <c r="D1001" t="s">
        <v>232</v>
      </c>
      <c r="E1001" t="s">
        <v>233</v>
      </c>
      <c r="F1001" t="s">
        <v>202</v>
      </c>
      <c r="G1001" s="9">
        <v>1</v>
      </c>
      <c r="H1001" s="8">
        <v>18</v>
      </c>
      <c r="I1001" s="8">
        <v>0</v>
      </c>
      <c r="J1001" s="8">
        <v>18</v>
      </c>
      <c r="K1001" t="s">
        <v>4746</v>
      </c>
      <c r="L1001" s="1">
        <v>45422</v>
      </c>
      <c r="M1001">
        <v>5</v>
      </c>
      <c r="N1001">
        <v>2024</v>
      </c>
    </row>
    <row r="1002" spans="1:14" x14ac:dyDescent="0.25">
      <c r="A1002" t="s">
        <v>6116</v>
      </c>
      <c r="B1002" t="s">
        <v>2722</v>
      </c>
      <c r="C1002" t="s">
        <v>2724</v>
      </c>
      <c r="D1002" t="s">
        <v>202</v>
      </c>
      <c r="E1002" t="s">
        <v>2723</v>
      </c>
      <c r="F1002" t="s">
        <v>202</v>
      </c>
      <c r="G1002" s="9">
        <v>1</v>
      </c>
      <c r="H1002" s="8">
        <v>0</v>
      </c>
      <c r="I1002" s="8">
        <v>100</v>
      </c>
      <c r="J1002" s="8">
        <v>0</v>
      </c>
      <c r="K1002" t="s">
        <v>4746</v>
      </c>
      <c r="L1002" s="1">
        <v>45422</v>
      </c>
      <c r="M1002">
        <v>5</v>
      </c>
      <c r="N1002">
        <v>2024</v>
      </c>
    </row>
    <row r="1003" spans="1:14" x14ac:dyDescent="0.25">
      <c r="A1003" t="s">
        <v>6119</v>
      </c>
      <c r="B1003" t="s">
        <v>2722</v>
      </c>
      <c r="C1003" t="s">
        <v>3799</v>
      </c>
      <c r="D1003" t="s">
        <v>2092</v>
      </c>
      <c r="E1003" t="s">
        <v>6120</v>
      </c>
      <c r="F1003" t="s">
        <v>202</v>
      </c>
      <c r="G1003" s="9">
        <v>1</v>
      </c>
      <c r="H1003" s="8">
        <v>0</v>
      </c>
      <c r="I1003" s="8">
        <v>1019</v>
      </c>
      <c r="J1003" s="8">
        <v>0</v>
      </c>
      <c r="K1003" t="s">
        <v>4746</v>
      </c>
      <c r="L1003" s="1">
        <v>45422</v>
      </c>
      <c r="M1003">
        <v>5</v>
      </c>
      <c r="N1003">
        <v>2024</v>
      </c>
    </row>
    <row r="1004" spans="1:14" x14ac:dyDescent="0.25">
      <c r="A1004" t="s">
        <v>6119</v>
      </c>
      <c r="B1004" t="s">
        <v>2722</v>
      </c>
      <c r="C1004" t="s">
        <v>462</v>
      </c>
      <c r="D1004" t="s">
        <v>272</v>
      </c>
      <c r="E1004" t="s">
        <v>2740</v>
      </c>
      <c r="F1004" t="s">
        <v>1672</v>
      </c>
      <c r="G1004" s="9">
        <v>1</v>
      </c>
      <c r="H1004" s="8">
        <v>100.14</v>
      </c>
      <c r="I1004" s="8">
        <v>0</v>
      </c>
      <c r="J1004" s="8">
        <v>100.14</v>
      </c>
      <c r="K1004" t="s">
        <v>4746</v>
      </c>
      <c r="L1004" s="1">
        <v>45422</v>
      </c>
      <c r="M1004">
        <v>5</v>
      </c>
      <c r="N1004">
        <v>2024</v>
      </c>
    </row>
    <row r="1005" spans="1:14" x14ac:dyDescent="0.25">
      <c r="A1005" t="s">
        <v>6119</v>
      </c>
      <c r="B1005" t="s">
        <v>2722</v>
      </c>
      <c r="C1005" t="s">
        <v>463</v>
      </c>
      <c r="D1005" t="s">
        <v>274</v>
      </c>
      <c r="E1005" t="s">
        <v>2741</v>
      </c>
      <c r="F1005" t="s">
        <v>1672</v>
      </c>
      <c r="G1005" s="9">
        <v>1</v>
      </c>
      <c r="H1005" s="8">
        <v>58.37</v>
      </c>
      <c r="I1005" s="8">
        <v>0</v>
      </c>
      <c r="J1005" s="8">
        <v>58.37</v>
      </c>
      <c r="K1005" t="s">
        <v>4746</v>
      </c>
      <c r="L1005" s="1">
        <v>45422</v>
      </c>
      <c r="M1005">
        <v>5</v>
      </c>
      <c r="N1005">
        <v>2024</v>
      </c>
    </row>
    <row r="1006" spans="1:14" x14ac:dyDescent="0.25">
      <c r="A1006" t="s">
        <v>6119</v>
      </c>
      <c r="B1006" t="s">
        <v>2722</v>
      </c>
      <c r="C1006" t="s">
        <v>522</v>
      </c>
      <c r="D1006" t="s">
        <v>342</v>
      </c>
      <c r="E1006" t="s">
        <v>343</v>
      </c>
      <c r="F1006" t="s">
        <v>202</v>
      </c>
      <c r="G1006" s="9">
        <v>1</v>
      </c>
      <c r="H1006" s="8">
        <v>10.5</v>
      </c>
      <c r="I1006" s="8">
        <v>0</v>
      </c>
      <c r="J1006" s="8">
        <v>10.5</v>
      </c>
      <c r="K1006" t="s">
        <v>4746</v>
      </c>
      <c r="L1006" s="1">
        <v>45422</v>
      </c>
      <c r="M1006">
        <v>5</v>
      </c>
      <c r="N1006">
        <v>2024</v>
      </c>
    </row>
    <row r="1007" spans="1:14" x14ac:dyDescent="0.25">
      <c r="A1007" t="s">
        <v>6119</v>
      </c>
      <c r="B1007" t="s">
        <v>2722</v>
      </c>
      <c r="C1007" t="s">
        <v>521</v>
      </c>
      <c r="D1007" t="s">
        <v>340</v>
      </c>
      <c r="E1007" t="s">
        <v>341</v>
      </c>
      <c r="F1007" t="s">
        <v>202</v>
      </c>
      <c r="G1007" s="9">
        <v>1</v>
      </c>
      <c r="H1007" s="8">
        <v>25.5</v>
      </c>
      <c r="I1007" s="8">
        <v>0</v>
      </c>
      <c r="J1007" s="8">
        <v>25.5</v>
      </c>
      <c r="K1007" t="s">
        <v>4746</v>
      </c>
      <c r="L1007" s="1">
        <v>45422</v>
      </c>
      <c r="M1007">
        <v>5</v>
      </c>
      <c r="N1007">
        <v>2024</v>
      </c>
    </row>
    <row r="1008" spans="1:14" x14ac:dyDescent="0.25">
      <c r="A1008" t="s">
        <v>6119</v>
      </c>
      <c r="B1008" t="s">
        <v>2722</v>
      </c>
      <c r="C1008" t="s">
        <v>525</v>
      </c>
      <c r="D1008" t="s">
        <v>334</v>
      </c>
      <c r="E1008" t="s">
        <v>335</v>
      </c>
      <c r="F1008" t="s">
        <v>202</v>
      </c>
      <c r="G1008" s="9">
        <v>1</v>
      </c>
      <c r="H1008" s="8">
        <v>18.5</v>
      </c>
      <c r="I1008" s="8">
        <v>0</v>
      </c>
      <c r="J1008" s="8">
        <v>18.5</v>
      </c>
      <c r="K1008" t="s">
        <v>4746</v>
      </c>
      <c r="L1008" s="1">
        <v>45422</v>
      </c>
      <c r="M1008">
        <v>5</v>
      </c>
      <c r="N1008">
        <v>2024</v>
      </c>
    </row>
    <row r="1009" spans="1:14" x14ac:dyDescent="0.25">
      <c r="A1009" t="s">
        <v>6119</v>
      </c>
      <c r="B1009" t="s">
        <v>2722</v>
      </c>
      <c r="C1009" t="s">
        <v>582</v>
      </c>
      <c r="D1009" t="s">
        <v>320</v>
      </c>
      <c r="E1009" t="s">
        <v>321</v>
      </c>
      <c r="F1009" t="s">
        <v>202</v>
      </c>
      <c r="G1009" s="9">
        <v>1</v>
      </c>
      <c r="H1009" s="8">
        <v>45</v>
      </c>
      <c r="I1009" s="8">
        <v>0</v>
      </c>
      <c r="J1009" s="8">
        <v>45</v>
      </c>
      <c r="K1009" t="s">
        <v>4746</v>
      </c>
      <c r="L1009" s="1">
        <v>45422</v>
      </c>
      <c r="M1009">
        <v>5</v>
      </c>
      <c r="N1009">
        <v>2024</v>
      </c>
    </row>
    <row r="1010" spans="1:14" x14ac:dyDescent="0.25">
      <c r="A1010" t="s">
        <v>6119</v>
      </c>
      <c r="B1010" t="s">
        <v>2722</v>
      </c>
      <c r="C1010" t="s">
        <v>464</v>
      </c>
      <c r="D1010" t="s">
        <v>276</v>
      </c>
      <c r="E1010" t="s">
        <v>2742</v>
      </c>
      <c r="F1010" t="s">
        <v>1672</v>
      </c>
      <c r="G1010" s="9">
        <v>1</v>
      </c>
      <c r="H1010" s="8">
        <v>81.17</v>
      </c>
      <c r="I1010" s="8">
        <v>0</v>
      </c>
      <c r="J1010" s="8">
        <v>81.17</v>
      </c>
      <c r="K1010" t="s">
        <v>4746</v>
      </c>
      <c r="L1010" s="1">
        <v>45422</v>
      </c>
      <c r="M1010">
        <v>5</v>
      </c>
      <c r="N1010">
        <v>2024</v>
      </c>
    </row>
    <row r="1011" spans="1:14" x14ac:dyDescent="0.25">
      <c r="A1011" t="s">
        <v>6119</v>
      </c>
      <c r="B1011" t="s">
        <v>2722</v>
      </c>
      <c r="C1011" t="s">
        <v>2953</v>
      </c>
      <c r="D1011" t="s">
        <v>2952</v>
      </c>
      <c r="E1011" t="s">
        <v>6121</v>
      </c>
      <c r="F1011" t="s">
        <v>202</v>
      </c>
      <c r="G1011" s="9">
        <v>1</v>
      </c>
      <c r="H1011" s="8">
        <v>0</v>
      </c>
      <c r="I1011" s="8">
        <v>369</v>
      </c>
      <c r="J1011" s="8">
        <v>0</v>
      </c>
      <c r="K1011" t="s">
        <v>4746</v>
      </c>
      <c r="L1011" s="1">
        <v>45422</v>
      </c>
      <c r="M1011">
        <v>5</v>
      </c>
      <c r="N1011">
        <v>2024</v>
      </c>
    </row>
    <row r="1012" spans="1:14" x14ac:dyDescent="0.25">
      <c r="A1012" t="s">
        <v>6119</v>
      </c>
      <c r="B1012" t="s">
        <v>2722</v>
      </c>
      <c r="C1012" t="s">
        <v>436</v>
      </c>
      <c r="D1012" t="s">
        <v>303</v>
      </c>
      <c r="E1012" t="s">
        <v>201</v>
      </c>
      <c r="F1012" t="s">
        <v>202</v>
      </c>
      <c r="G1012" s="9">
        <v>1</v>
      </c>
      <c r="H1012" s="8">
        <v>9</v>
      </c>
      <c r="I1012" s="8">
        <v>0</v>
      </c>
      <c r="J1012" s="8">
        <v>9</v>
      </c>
      <c r="K1012" t="s">
        <v>4746</v>
      </c>
      <c r="L1012" s="1">
        <v>45422</v>
      </c>
      <c r="M1012">
        <v>5</v>
      </c>
      <c r="N1012">
        <v>2024</v>
      </c>
    </row>
    <row r="1013" spans="1:14" x14ac:dyDescent="0.25">
      <c r="A1013" t="s">
        <v>6119</v>
      </c>
      <c r="B1013" t="s">
        <v>2722</v>
      </c>
      <c r="C1013" t="s">
        <v>517</v>
      </c>
      <c r="D1013" t="s">
        <v>126</v>
      </c>
      <c r="E1013" t="s">
        <v>127</v>
      </c>
      <c r="F1013" t="s">
        <v>202</v>
      </c>
      <c r="G1013" s="9">
        <v>1</v>
      </c>
      <c r="H1013" s="8">
        <v>89.5</v>
      </c>
      <c r="I1013" s="8">
        <v>0</v>
      </c>
      <c r="J1013" s="8">
        <v>89.5</v>
      </c>
      <c r="K1013" t="s">
        <v>4746</v>
      </c>
      <c r="L1013" s="1">
        <v>45422</v>
      </c>
      <c r="M1013">
        <v>5</v>
      </c>
      <c r="N1013">
        <v>2024</v>
      </c>
    </row>
    <row r="1014" spans="1:14" x14ac:dyDescent="0.25">
      <c r="A1014" t="s">
        <v>6119</v>
      </c>
      <c r="B1014" t="s">
        <v>2722</v>
      </c>
      <c r="C1014" t="s">
        <v>2736</v>
      </c>
      <c r="D1014" t="s">
        <v>202</v>
      </c>
      <c r="E1014" t="s">
        <v>6122</v>
      </c>
      <c r="F1014" t="s">
        <v>202</v>
      </c>
      <c r="G1014" s="9">
        <v>1</v>
      </c>
      <c r="H1014" s="8">
        <v>0</v>
      </c>
      <c r="I1014" s="8">
        <v>406</v>
      </c>
      <c r="J1014" s="8">
        <v>0</v>
      </c>
      <c r="K1014" t="s">
        <v>4746</v>
      </c>
      <c r="L1014" s="1">
        <v>45422</v>
      </c>
      <c r="M1014">
        <v>5</v>
      </c>
      <c r="N1014">
        <v>2024</v>
      </c>
    </row>
    <row r="1015" spans="1:14" x14ac:dyDescent="0.25">
      <c r="A1015" t="s">
        <v>6119</v>
      </c>
      <c r="B1015" t="s">
        <v>2722</v>
      </c>
      <c r="C1015" t="s">
        <v>2736</v>
      </c>
      <c r="D1015" t="s">
        <v>202</v>
      </c>
      <c r="E1015" t="s">
        <v>6123</v>
      </c>
      <c r="F1015" t="s">
        <v>202</v>
      </c>
      <c r="G1015" s="9">
        <v>1</v>
      </c>
      <c r="H1015" s="8">
        <v>0</v>
      </c>
      <c r="I1015" s="8">
        <v>55</v>
      </c>
      <c r="J1015" s="8">
        <v>0</v>
      </c>
      <c r="K1015" t="s">
        <v>4746</v>
      </c>
      <c r="L1015" s="1">
        <v>45422</v>
      </c>
      <c r="M1015">
        <v>5</v>
      </c>
      <c r="N1015">
        <v>2024</v>
      </c>
    </row>
    <row r="1016" spans="1:14" x14ac:dyDescent="0.25">
      <c r="A1016" t="s">
        <v>6119</v>
      </c>
      <c r="B1016" t="s">
        <v>2722</v>
      </c>
      <c r="C1016" t="s">
        <v>2794</v>
      </c>
      <c r="D1016" t="s">
        <v>1924</v>
      </c>
      <c r="E1016" t="s">
        <v>6124</v>
      </c>
      <c r="F1016" t="s">
        <v>202</v>
      </c>
      <c r="G1016" s="9">
        <v>1</v>
      </c>
      <c r="H1016" s="8">
        <v>0</v>
      </c>
      <c r="I1016" s="8">
        <v>142</v>
      </c>
      <c r="J1016" s="8">
        <v>0</v>
      </c>
      <c r="K1016" t="s">
        <v>4746</v>
      </c>
      <c r="L1016" s="1">
        <v>45422</v>
      </c>
      <c r="M1016">
        <v>5</v>
      </c>
      <c r="N1016">
        <v>2024</v>
      </c>
    </row>
    <row r="1017" spans="1:14" x14ac:dyDescent="0.25">
      <c r="A1017" t="s">
        <v>6119</v>
      </c>
      <c r="B1017" t="s">
        <v>2722</v>
      </c>
      <c r="C1017" t="s">
        <v>2795</v>
      </c>
      <c r="D1017" t="s">
        <v>1726</v>
      </c>
      <c r="E1017" t="s">
        <v>1727</v>
      </c>
      <c r="F1017" t="s">
        <v>202</v>
      </c>
      <c r="G1017" s="9">
        <v>1</v>
      </c>
      <c r="H1017" s="8">
        <v>20</v>
      </c>
      <c r="I1017" s="8">
        <v>0</v>
      </c>
      <c r="J1017" s="8">
        <v>20</v>
      </c>
      <c r="K1017" t="s">
        <v>4746</v>
      </c>
      <c r="L1017" s="1">
        <v>45422</v>
      </c>
      <c r="M1017">
        <v>5</v>
      </c>
      <c r="N1017">
        <v>2024</v>
      </c>
    </row>
    <row r="1018" spans="1:14" x14ac:dyDescent="0.25">
      <c r="A1018" t="s">
        <v>6119</v>
      </c>
      <c r="B1018" t="s">
        <v>2722</v>
      </c>
      <c r="C1018" t="s">
        <v>483</v>
      </c>
      <c r="D1018" t="s">
        <v>370</v>
      </c>
      <c r="E1018" t="s">
        <v>371</v>
      </c>
      <c r="F1018" t="s">
        <v>202</v>
      </c>
      <c r="G1018" s="9">
        <v>1</v>
      </c>
      <c r="H1018" s="8">
        <v>20.98</v>
      </c>
      <c r="I1018" s="8">
        <v>0</v>
      </c>
      <c r="J1018" s="8">
        <v>20.98</v>
      </c>
      <c r="K1018" t="s">
        <v>4746</v>
      </c>
      <c r="L1018" s="1">
        <v>45422</v>
      </c>
      <c r="M1018">
        <v>5</v>
      </c>
      <c r="N1018">
        <v>2024</v>
      </c>
    </row>
    <row r="1019" spans="1:14" x14ac:dyDescent="0.25">
      <c r="A1019" t="s">
        <v>6119</v>
      </c>
      <c r="B1019" t="s">
        <v>2722</v>
      </c>
      <c r="C1019" t="s">
        <v>482</v>
      </c>
      <c r="D1019" t="s">
        <v>359</v>
      </c>
      <c r="E1019" t="s">
        <v>6125</v>
      </c>
      <c r="F1019" t="s">
        <v>202</v>
      </c>
      <c r="G1019" s="9">
        <v>1</v>
      </c>
      <c r="H1019" s="8">
        <v>39.32</v>
      </c>
      <c r="I1019" s="8">
        <v>129</v>
      </c>
      <c r="J1019" s="8">
        <v>39.32</v>
      </c>
      <c r="K1019" t="s">
        <v>4746</v>
      </c>
      <c r="L1019" s="1">
        <v>45422</v>
      </c>
      <c r="M1019">
        <v>5</v>
      </c>
      <c r="N1019">
        <v>2024</v>
      </c>
    </row>
    <row r="1020" spans="1:14" x14ac:dyDescent="0.25">
      <c r="A1020" t="s">
        <v>6119</v>
      </c>
      <c r="B1020" t="s">
        <v>2722</v>
      </c>
      <c r="C1020" t="s">
        <v>563</v>
      </c>
      <c r="D1020" t="s">
        <v>242</v>
      </c>
      <c r="E1020" t="s">
        <v>6126</v>
      </c>
      <c r="F1020" t="s">
        <v>202</v>
      </c>
      <c r="G1020" s="9">
        <v>1</v>
      </c>
      <c r="H1020" s="8">
        <v>10</v>
      </c>
      <c r="I1020" s="8">
        <v>55</v>
      </c>
      <c r="J1020" s="8">
        <v>10</v>
      </c>
      <c r="K1020" t="s">
        <v>4746</v>
      </c>
      <c r="L1020" s="1">
        <v>45422</v>
      </c>
      <c r="M1020">
        <v>5</v>
      </c>
      <c r="N1020">
        <v>2024</v>
      </c>
    </row>
    <row r="1021" spans="1:14" x14ac:dyDescent="0.25">
      <c r="A1021" t="s">
        <v>6119</v>
      </c>
      <c r="B1021" t="s">
        <v>2722</v>
      </c>
      <c r="C1021" t="s">
        <v>2736</v>
      </c>
      <c r="D1021" t="s">
        <v>202</v>
      </c>
      <c r="E1021" t="s">
        <v>2723</v>
      </c>
      <c r="F1021" t="s">
        <v>202</v>
      </c>
      <c r="G1021" s="9">
        <v>1</v>
      </c>
      <c r="H1021" s="8">
        <v>0</v>
      </c>
      <c r="I1021" s="8">
        <v>60</v>
      </c>
      <c r="J1021" s="8">
        <v>0</v>
      </c>
      <c r="K1021" t="s">
        <v>4746</v>
      </c>
      <c r="L1021" s="1">
        <v>45422</v>
      </c>
      <c r="M1021">
        <v>5</v>
      </c>
      <c r="N1021">
        <v>2024</v>
      </c>
    </row>
    <row r="1022" spans="1:14" x14ac:dyDescent="0.25">
      <c r="A1022" t="s">
        <v>6127</v>
      </c>
      <c r="B1022" t="s">
        <v>2722</v>
      </c>
      <c r="C1022" t="s">
        <v>3032</v>
      </c>
      <c r="D1022" t="s">
        <v>1955</v>
      </c>
      <c r="E1022" t="s">
        <v>6128</v>
      </c>
      <c r="F1022" t="s">
        <v>202</v>
      </c>
      <c r="G1022" s="9">
        <v>1</v>
      </c>
      <c r="H1022" s="8">
        <v>0</v>
      </c>
      <c r="I1022" s="8">
        <v>888</v>
      </c>
      <c r="J1022" s="8">
        <v>0</v>
      </c>
      <c r="K1022" t="s">
        <v>4746</v>
      </c>
      <c r="L1022" s="1">
        <v>45422</v>
      </c>
      <c r="M1022">
        <v>5</v>
      </c>
      <c r="N1022">
        <v>2024</v>
      </c>
    </row>
    <row r="1023" spans="1:14" x14ac:dyDescent="0.25">
      <c r="A1023" t="s">
        <v>6127</v>
      </c>
      <c r="B1023" t="s">
        <v>2722</v>
      </c>
      <c r="C1023" t="s">
        <v>462</v>
      </c>
      <c r="D1023" t="s">
        <v>272</v>
      </c>
      <c r="E1023" t="s">
        <v>2740</v>
      </c>
      <c r="F1023" t="s">
        <v>1672</v>
      </c>
      <c r="G1023" s="9">
        <v>1</v>
      </c>
      <c r="H1023" s="8">
        <v>100.14</v>
      </c>
      <c r="I1023" s="8">
        <v>0</v>
      </c>
      <c r="J1023" s="8">
        <v>100.14</v>
      </c>
      <c r="K1023" t="s">
        <v>4746</v>
      </c>
      <c r="L1023" s="1">
        <v>45422</v>
      </c>
      <c r="M1023">
        <v>5</v>
      </c>
      <c r="N1023">
        <v>2024</v>
      </c>
    </row>
    <row r="1024" spans="1:14" x14ac:dyDescent="0.25">
      <c r="A1024" t="s">
        <v>6127</v>
      </c>
      <c r="B1024" t="s">
        <v>2722</v>
      </c>
      <c r="C1024" t="s">
        <v>463</v>
      </c>
      <c r="D1024" t="s">
        <v>274</v>
      </c>
      <c r="E1024" t="s">
        <v>2741</v>
      </c>
      <c r="F1024" t="s">
        <v>1672</v>
      </c>
      <c r="G1024" s="9">
        <v>1</v>
      </c>
      <c r="H1024" s="8">
        <v>58.37</v>
      </c>
      <c r="I1024" s="8">
        <v>0</v>
      </c>
      <c r="J1024" s="8">
        <v>58.37</v>
      </c>
      <c r="K1024" t="s">
        <v>4746</v>
      </c>
      <c r="L1024" s="1">
        <v>45422</v>
      </c>
      <c r="M1024">
        <v>5</v>
      </c>
      <c r="N1024">
        <v>2024</v>
      </c>
    </row>
    <row r="1025" spans="1:14" x14ac:dyDescent="0.25">
      <c r="A1025" t="s">
        <v>6127</v>
      </c>
      <c r="B1025" t="s">
        <v>2722</v>
      </c>
      <c r="C1025" t="s">
        <v>521</v>
      </c>
      <c r="D1025" t="s">
        <v>340</v>
      </c>
      <c r="E1025" t="s">
        <v>341</v>
      </c>
      <c r="F1025" t="s">
        <v>202</v>
      </c>
      <c r="G1025" s="9">
        <v>1</v>
      </c>
      <c r="H1025" s="8">
        <v>25.5</v>
      </c>
      <c r="I1025" s="8">
        <v>0</v>
      </c>
      <c r="J1025" s="8">
        <v>25.5</v>
      </c>
      <c r="K1025" t="s">
        <v>4746</v>
      </c>
      <c r="L1025" s="1">
        <v>45422</v>
      </c>
      <c r="M1025">
        <v>5</v>
      </c>
      <c r="N1025">
        <v>2024</v>
      </c>
    </row>
    <row r="1026" spans="1:14" x14ac:dyDescent="0.25">
      <c r="A1026" t="s">
        <v>6127</v>
      </c>
      <c r="B1026" t="s">
        <v>2722</v>
      </c>
      <c r="C1026" t="s">
        <v>525</v>
      </c>
      <c r="D1026" t="s">
        <v>334</v>
      </c>
      <c r="E1026" t="s">
        <v>335</v>
      </c>
      <c r="F1026" t="s">
        <v>202</v>
      </c>
      <c r="G1026" s="9">
        <v>1</v>
      </c>
      <c r="H1026" s="8">
        <v>18.5</v>
      </c>
      <c r="I1026" s="8">
        <v>0</v>
      </c>
      <c r="J1026" s="8">
        <v>18.5</v>
      </c>
      <c r="K1026" t="s">
        <v>4746</v>
      </c>
      <c r="L1026" s="1">
        <v>45422</v>
      </c>
      <c r="M1026">
        <v>5</v>
      </c>
      <c r="N1026">
        <v>2024</v>
      </c>
    </row>
    <row r="1027" spans="1:14" x14ac:dyDescent="0.25">
      <c r="A1027" t="s">
        <v>6127</v>
      </c>
      <c r="B1027" t="s">
        <v>2722</v>
      </c>
      <c r="C1027" t="s">
        <v>524</v>
      </c>
      <c r="D1027" t="s">
        <v>332</v>
      </c>
      <c r="E1027" t="s">
        <v>333</v>
      </c>
      <c r="F1027" t="s">
        <v>202</v>
      </c>
      <c r="G1027" s="9">
        <v>1</v>
      </c>
      <c r="H1027" s="8">
        <v>20</v>
      </c>
      <c r="I1027" s="8">
        <v>0</v>
      </c>
      <c r="J1027" s="8">
        <v>20</v>
      </c>
      <c r="K1027" t="s">
        <v>4746</v>
      </c>
      <c r="L1027" s="1">
        <v>45422</v>
      </c>
      <c r="M1027">
        <v>5</v>
      </c>
      <c r="N1027">
        <v>2024</v>
      </c>
    </row>
    <row r="1028" spans="1:14" x14ac:dyDescent="0.25">
      <c r="A1028" t="s">
        <v>6127</v>
      </c>
      <c r="B1028" t="s">
        <v>2722</v>
      </c>
      <c r="C1028" t="s">
        <v>464</v>
      </c>
      <c r="D1028" t="s">
        <v>276</v>
      </c>
      <c r="E1028" t="s">
        <v>2742</v>
      </c>
      <c r="F1028" t="s">
        <v>1672</v>
      </c>
      <c r="G1028" s="9">
        <v>1</v>
      </c>
      <c r="H1028" s="8">
        <v>81.17</v>
      </c>
      <c r="I1028" s="8">
        <v>0</v>
      </c>
      <c r="J1028" s="8">
        <v>81.17</v>
      </c>
      <c r="K1028" t="s">
        <v>4746</v>
      </c>
      <c r="L1028" s="1">
        <v>45422</v>
      </c>
      <c r="M1028">
        <v>5</v>
      </c>
      <c r="N1028">
        <v>2024</v>
      </c>
    </row>
    <row r="1029" spans="1:14" x14ac:dyDescent="0.25">
      <c r="A1029" t="s">
        <v>6127</v>
      </c>
      <c r="B1029" t="s">
        <v>2722</v>
      </c>
      <c r="C1029" t="s">
        <v>2749</v>
      </c>
      <c r="D1029" t="s">
        <v>1929</v>
      </c>
      <c r="E1029" t="s">
        <v>6129</v>
      </c>
      <c r="F1029" t="s">
        <v>2748</v>
      </c>
      <c r="G1029" s="9">
        <v>1</v>
      </c>
      <c r="H1029" s="8">
        <v>0</v>
      </c>
      <c r="I1029" s="8">
        <v>414</v>
      </c>
      <c r="J1029" s="8">
        <v>0</v>
      </c>
      <c r="K1029" t="s">
        <v>4746</v>
      </c>
      <c r="L1029" s="1">
        <v>45422</v>
      </c>
      <c r="M1029">
        <v>5</v>
      </c>
      <c r="N1029">
        <v>2024</v>
      </c>
    </row>
    <row r="1030" spans="1:14" x14ac:dyDescent="0.25">
      <c r="A1030" t="s">
        <v>6127</v>
      </c>
      <c r="B1030" t="s">
        <v>2722</v>
      </c>
      <c r="C1030" t="s">
        <v>599</v>
      </c>
      <c r="D1030" t="s">
        <v>120</v>
      </c>
      <c r="E1030" t="s">
        <v>121</v>
      </c>
      <c r="F1030" t="s">
        <v>202</v>
      </c>
      <c r="G1030" s="9">
        <v>1</v>
      </c>
      <c r="H1030" s="8">
        <v>80</v>
      </c>
      <c r="I1030" s="8">
        <v>0</v>
      </c>
      <c r="J1030" s="8">
        <v>80</v>
      </c>
      <c r="K1030" t="s">
        <v>4746</v>
      </c>
      <c r="L1030" s="1">
        <v>45422</v>
      </c>
      <c r="M1030">
        <v>5</v>
      </c>
      <c r="N1030">
        <v>2024</v>
      </c>
    </row>
    <row r="1031" spans="1:14" x14ac:dyDescent="0.25">
      <c r="A1031" t="s">
        <v>6127</v>
      </c>
      <c r="B1031" t="s">
        <v>2722</v>
      </c>
      <c r="C1031" t="s">
        <v>602</v>
      </c>
      <c r="D1031" t="s">
        <v>232</v>
      </c>
      <c r="E1031" t="s">
        <v>233</v>
      </c>
      <c r="F1031" t="s">
        <v>202</v>
      </c>
      <c r="G1031" s="9">
        <v>1</v>
      </c>
      <c r="H1031" s="8">
        <v>18</v>
      </c>
      <c r="I1031" s="8">
        <v>0</v>
      </c>
      <c r="J1031" s="8">
        <v>18</v>
      </c>
      <c r="K1031" t="s">
        <v>4746</v>
      </c>
      <c r="L1031" s="1">
        <v>45422</v>
      </c>
      <c r="M1031">
        <v>5</v>
      </c>
      <c r="N1031">
        <v>2024</v>
      </c>
    </row>
    <row r="1032" spans="1:14" x14ac:dyDescent="0.25">
      <c r="A1032" t="s">
        <v>6127</v>
      </c>
      <c r="B1032" t="s">
        <v>2722</v>
      </c>
      <c r="C1032" t="s">
        <v>465</v>
      </c>
      <c r="D1032" t="s">
        <v>324</v>
      </c>
      <c r="E1032" t="s">
        <v>6130</v>
      </c>
      <c r="F1032" t="s">
        <v>202</v>
      </c>
      <c r="G1032" s="9">
        <v>1</v>
      </c>
      <c r="H1032" s="8">
        <v>18.2</v>
      </c>
      <c r="I1032" s="8">
        <v>64</v>
      </c>
      <c r="J1032" s="8">
        <v>18.2</v>
      </c>
      <c r="K1032" t="s">
        <v>4746</v>
      </c>
      <c r="L1032" s="1">
        <v>45422</v>
      </c>
      <c r="M1032">
        <v>5</v>
      </c>
      <c r="N1032">
        <v>2024</v>
      </c>
    </row>
    <row r="1033" spans="1:14" x14ac:dyDescent="0.25">
      <c r="A1033" t="s">
        <v>6127</v>
      </c>
      <c r="B1033" t="s">
        <v>2722</v>
      </c>
      <c r="C1033" t="s">
        <v>484</v>
      </c>
      <c r="D1033" t="s">
        <v>346</v>
      </c>
      <c r="E1033" t="s">
        <v>6131</v>
      </c>
      <c r="F1033" t="s">
        <v>202</v>
      </c>
      <c r="G1033" s="9">
        <v>1</v>
      </c>
      <c r="H1033" s="8">
        <v>30.83</v>
      </c>
      <c r="I1033" s="8">
        <v>82</v>
      </c>
      <c r="J1033" s="8">
        <v>30.83</v>
      </c>
      <c r="K1033" t="s">
        <v>4746</v>
      </c>
      <c r="L1033" s="1">
        <v>45422</v>
      </c>
      <c r="M1033">
        <v>5</v>
      </c>
      <c r="N1033">
        <v>2024</v>
      </c>
    </row>
    <row r="1034" spans="1:14" x14ac:dyDescent="0.25">
      <c r="A1034" t="s">
        <v>6127</v>
      </c>
      <c r="B1034" t="s">
        <v>2722</v>
      </c>
      <c r="C1034" t="s">
        <v>435</v>
      </c>
      <c r="D1034" t="s">
        <v>224</v>
      </c>
      <c r="E1034" t="s">
        <v>6132</v>
      </c>
      <c r="F1034" t="s">
        <v>202</v>
      </c>
      <c r="G1034" s="9">
        <v>1</v>
      </c>
      <c r="H1034" s="8">
        <v>20.94</v>
      </c>
      <c r="I1034" s="8">
        <v>89</v>
      </c>
      <c r="J1034" s="8">
        <v>20.94</v>
      </c>
      <c r="K1034" t="s">
        <v>4746</v>
      </c>
      <c r="L1034" s="1">
        <v>45422</v>
      </c>
      <c r="M1034">
        <v>5</v>
      </c>
      <c r="N1034">
        <v>2024</v>
      </c>
    </row>
    <row r="1035" spans="1:14" x14ac:dyDescent="0.25">
      <c r="A1035" t="s">
        <v>6127</v>
      </c>
      <c r="B1035" t="s">
        <v>2722</v>
      </c>
      <c r="C1035" t="s">
        <v>2736</v>
      </c>
      <c r="D1035" t="s">
        <v>202</v>
      </c>
      <c r="E1035" t="s">
        <v>2723</v>
      </c>
      <c r="F1035" t="s">
        <v>202</v>
      </c>
      <c r="G1035" s="9">
        <v>1</v>
      </c>
      <c r="H1035" s="8">
        <v>0</v>
      </c>
      <c r="I1035" s="8">
        <v>100</v>
      </c>
      <c r="J1035" s="8">
        <v>0</v>
      </c>
      <c r="K1035" t="s">
        <v>4746</v>
      </c>
      <c r="L1035" s="1">
        <v>45422</v>
      </c>
      <c r="M1035">
        <v>5</v>
      </c>
      <c r="N1035">
        <v>2024</v>
      </c>
    </row>
    <row r="1036" spans="1:14" x14ac:dyDescent="0.25">
      <c r="A1036" t="s">
        <v>6133</v>
      </c>
      <c r="B1036" t="s">
        <v>2722</v>
      </c>
      <c r="C1036" t="s">
        <v>2736</v>
      </c>
      <c r="D1036" t="s">
        <v>202</v>
      </c>
      <c r="E1036" t="s">
        <v>6051</v>
      </c>
      <c r="F1036" t="s">
        <v>202</v>
      </c>
      <c r="G1036" s="9">
        <v>1</v>
      </c>
      <c r="H1036" s="8">
        <v>0</v>
      </c>
      <c r="I1036" s="8">
        <v>129</v>
      </c>
      <c r="J1036" s="8">
        <v>0</v>
      </c>
      <c r="K1036" t="s">
        <v>4746</v>
      </c>
      <c r="L1036" s="1">
        <v>45422</v>
      </c>
      <c r="M1036">
        <v>5</v>
      </c>
      <c r="N1036">
        <v>2024</v>
      </c>
    </row>
    <row r="1037" spans="1:14" x14ac:dyDescent="0.25">
      <c r="A1037" t="s">
        <v>6133</v>
      </c>
      <c r="B1037" t="s">
        <v>2722</v>
      </c>
      <c r="C1037" t="s">
        <v>2736</v>
      </c>
      <c r="D1037" t="s">
        <v>202</v>
      </c>
      <c r="E1037" t="s">
        <v>2723</v>
      </c>
      <c r="F1037" t="s">
        <v>202</v>
      </c>
      <c r="G1037" s="9">
        <v>1</v>
      </c>
      <c r="H1037" s="8">
        <v>0</v>
      </c>
      <c r="I1037" s="8">
        <v>0</v>
      </c>
      <c r="J1037" s="8">
        <v>0</v>
      </c>
      <c r="K1037" t="s">
        <v>4746</v>
      </c>
      <c r="L1037" s="1">
        <v>45422</v>
      </c>
      <c r="M1037">
        <v>5</v>
      </c>
      <c r="N1037">
        <v>2024</v>
      </c>
    </row>
    <row r="1038" spans="1:14" x14ac:dyDescent="0.25">
      <c r="A1038" t="s">
        <v>6134</v>
      </c>
      <c r="B1038" t="s">
        <v>2722</v>
      </c>
      <c r="C1038" t="s">
        <v>2736</v>
      </c>
      <c r="D1038" t="s">
        <v>202</v>
      </c>
      <c r="E1038" t="s">
        <v>6051</v>
      </c>
      <c r="F1038" t="s">
        <v>202</v>
      </c>
      <c r="G1038" s="9">
        <v>1</v>
      </c>
      <c r="H1038" s="8">
        <v>0</v>
      </c>
      <c r="I1038" s="8">
        <v>129</v>
      </c>
      <c r="J1038" s="8">
        <v>0</v>
      </c>
      <c r="K1038" t="s">
        <v>4746</v>
      </c>
      <c r="L1038" s="1">
        <v>45422</v>
      </c>
      <c r="M1038">
        <v>5</v>
      </c>
      <c r="N1038">
        <v>2024</v>
      </c>
    </row>
    <row r="1039" spans="1:14" x14ac:dyDescent="0.25">
      <c r="A1039" t="s">
        <v>6134</v>
      </c>
      <c r="B1039" t="s">
        <v>2722</v>
      </c>
      <c r="C1039" t="s">
        <v>2736</v>
      </c>
      <c r="D1039" t="s">
        <v>202</v>
      </c>
      <c r="E1039" t="s">
        <v>2723</v>
      </c>
      <c r="F1039" t="s">
        <v>202</v>
      </c>
      <c r="G1039" s="9">
        <v>1</v>
      </c>
      <c r="H1039" s="8">
        <v>0</v>
      </c>
      <c r="I1039" s="8">
        <v>0</v>
      </c>
      <c r="J1039" s="8">
        <v>0</v>
      </c>
      <c r="K1039" t="s">
        <v>4746</v>
      </c>
      <c r="L1039" s="1">
        <v>45422</v>
      </c>
      <c r="M1039">
        <v>5</v>
      </c>
      <c r="N1039">
        <v>2024</v>
      </c>
    </row>
    <row r="1040" spans="1:14" x14ac:dyDescent="0.25">
      <c r="A1040" t="s">
        <v>6135</v>
      </c>
      <c r="B1040" t="s">
        <v>2934</v>
      </c>
      <c r="C1040" t="s">
        <v>3058</v>
      </c>
      <c r="D1040" t="s">
        <v>1260</v>
      </c>
      <c r="E1040" t="s">
        <v>6136</v>
      </c>
      <c r="F1040" t="s">
        <v>202</v>
      </c>
      <c r="G1040" s="9">
        <v>1</v>
      </c>
      <c r="H1040" s="8">
        <v>0</v>
      </c>
      <c r="I1040" s="8">
        <v>1845.54</v>
      </c>
      <c r="J1040" s="8">
        <v>0</v>
      </c>
      <c r="K1040" t="s">
        <v>106</v>
      </c>
      <c r="L1040" s="1">
        <v>45422</v>
      </c>
      <c r="M1040">
        <v>5</v>
      </c>
      <c r="N1040">
        <v>2024</v>
      </c>
    </row>
    <row r="1041" spans="1:14" x14ac:dyDescent="0.25">
      <c r="A1041" t="s">
        <v>6135</v>
      </c>
      <c r="B1041" t="s">
        <v>2934</v>
      </c>
      <c r="C1041" t="s">
        <v>2736</v>
      </c>
      <c r="D1041" t="s">
        <v>202</v>
      </c>
      <c r="E1041" t="s">
        <v>6137</v>
      </c>
      <c r="F1041" t="s">
        <v>202</v>
      </c>
      <c r="G1041" s="9">
        <v>1</v>
      </c>
      <c r="H1041" s="8">
        <v>0</v>
      </c>
      <c r="I1041" s="8">
        <v>0</v>
      </c>
      <c r="J1041" s="8">
        <v>0</v>
      </c>
      <c r="K1041" t="s">
        <v>106</v>
      </c>
      <c r="L1041" s="1">
        <v>45422</v>
      </c>
      <c r="M1041">
        <v>5</v>
      </c>
      <c r="N1041">
        <v>2024</v>
      </c>
    </row>
    <row r="1042" spans="1:14" x14ac:dyDescent="0.25">
      <c r="A1042" t="s">
        <v>6135</v>
      </c>
      <c r="B1042" t="s">
        <v>2934</v>
      </c>
      <c r="C1042" t="s">
        <v>2736</v>
      </c>
      <c r="D1042" t="s">
        <v>202</v>
      </c>
      <c r="E1042" t="s">
        <v>2829</v>
      </c>
      <c r="F1042" t="s">
        <v>202</v>
      </c>
      <c r="G1042" s="9">
        <v>1</v>
      </c>
      <c r="H1042" s="8">
        <v>0</v>
      </c>
      <c r="I1042" s="8">
        <v>181</v>
      </c>
      <c r="J1042" s="8">
        <v>0</v>
      </c>
      <c r="K1042" t="s">
        <v>106</v>
      </c>
      <c r="L1042" s="1">
        <v>45422</v>
      </c>
      <c r="M1042">
        <v>5</v>
      </c>
      <c r="N1042">
        <v>2024</v>
      </c>
    </row>
    <row r="1043" spans="1:14" x14ac:dyDescent="0.25">
      <c r="A1043" t="s">
        <v>6138</v>
      </c>
      <c r="B1043" t="s">
        <v>2934</v>
      </c>
      <c r="C1043" t="s">
        <v>2795</v>
      </c>
      <c r="D1043" t="s">
        <v>1726</v>
      </c>
      <c r="E1043" t="s">
        <v>2941</v>
      </c>
      <c r="F1043" t="s">
        <v>202</v>
      </c>
      <c r="G1043" s="9">
        <v>1</v>
      </c>
      <c r="H1043" s="8">
        <v>31.168700000000001</v>
      </c>
      <c r="I1043" s="8">
        <v>32.5</v>
      </c>
      <c r="J1043" s="8">
        <v>31.17</v>
      </c>
      <c r="K1043" t="s">
        <v>109</v>
      </c>
      <c r="L1043" s="1">
        <v>45422</v>
      </c>
      <c r="M1043">
        <v>5</v>
      </c>
      <c r="N1043">
        <v>2024</v>
      </c>
    </row>
    <row r="1044" spans="1:14" x14ac:dyDescent="0.25">
      <c r="A1044" t="s">
        <v>6138</v>
      </c>
      <c r="B1044" t="s">
        <v>2934</v>
      </c>
      <c r="C1044" t="s">
        <v>483</v>
      </c>
      <c r="D1044" t="s">
        <v>370</v>
      </c>
      <c r="E1044" t="s">
        <v>1776</v>
      </c>
      <c r="F1044" t="s">
        <v>202</v>
      </c>
      <c r="G1044" s="9">
        <v>1</v>
      </c>
      <c r="H1044" s="8">
        <v>32.695999999999998</v>
      </c>
      <c r="I1044" s="8">
        <v>37.5</v>
      </c>
      <c r="J1044" s="8">
        <v>32.700000000000003</v>
      </c>
      <c r="K1044" t="s">
        <v>109</v>
      </c>
      <c r="L1044" s="1">
        <v>45422</v>
      </c>
      <c r="M1044">
        <v>5</v>
      </c>
      <c r="N1044">
        <v>2024</v>
      </c>
    </row>
    <row r="1045" spans="1:14" x14ac:dyDescent="0.25">
      <c r="A1045" t="s">
        <v>6138</v>
      </c>
      <c r="B1045" t="s">
        <v>2934</v>
      </c>
      <c r="C1045" t="s">
        <v>2724</v>
      </c>
      <c r="D1045" t="s">
        <v>202</v>
      </c>
      <c r="E1045" t="s">
        <v>2723</v>
      </c>
      <c r="F1045" t="s">
        <v>202</v>
      </c>
      <c r="G1045" s="9">
        <v>1</v>
      </c>
      <c r="H1045" s="8">
        <v>0</v>
      </c>
      <c r="I1045" s="8">
        <v>8.33</v>
      </c>
      <c r="J1045" s="8">
        <v>0</v>
      </c>
      <c r="K1045" t="s">
        <v>109</v>
      </c>
      <c r="L1045" s="1">
        <v>45422</v>
      </c>
      <c r="M1045">
        <v>5</v>
      </c>
      <c r="N1045">
        <v>2024</v>
      </c>
    </row>
    <row r="1046" spans="1:14" x14ac:dyDescent="0.25">
      <c r="A1046" t="s">
        <v>6139</v>
      </c>
      <c r="B1046" t="s">
        <v>2934</v>
      </c>
      <c r="C1046" t="s">
        <v>3026</v>
      </c>
      <c r="D1046" t="s">
        <v>1946</v>
      </c>
      <c r="E1046" t="s">
        <v>2971</v>
      </c>
      <c r="F1046" t="s">
        <v>202</v>
      </c>
      <c r="G1046" s="9">
        <v>1</v>
      </c>
      <c r="H1046" s="8">
        <v>0</v>
      </c>
      <c r="I1046" s="8">
        <v>90.08</v>
      </c>
      <c r="J1046" s="8">
        <v>0</v>
      </c>
      <c r="K1046" t="s">
        <v>106</v>
      </c>
      <c r="L1046" s="1">
        <v>45422</v>
      </c>
      <c r="M1046">
        <v>5</v>
      </c>
      <c r="N1046">
        <v>2024</v>
      </c>
    </row>
    <row r="1047" spans="1:14" x14ac:dyDescent="0.25">
      <c r="A1047" t="s">
        <v>6139</v>
      </c>
      <c r="B1047" t="s">
        <v>2934</v>
      </c>
      <c r="C1047" t="s">
        <v>522</v>
      </c>
      <c r="D1047" t="s">
        <v>342</v>
      </c>
      <c r="E1047" t="s">
        <v>343</v>
      </c>
      <c r="F1047" t="s">
        <v>202</v>
      </c>
      <c r="G1047" s="9">
        <v>1</v>
      </c>
      <c r="H1047" s="8">
        <v>10.5</v>
      </c>
      <c r="I1047" s="8">
        <v>0</v>
      </c>
      <c r="J1047" s="8">
        <v>10.5</v>
      </c>
      <c r="K1047" t="s">
        <v>106</v>
      </c>
      <c r="L1047" s="1">
        <v>45422</v>
      </c>
      <c r="M1047">
        <v>5</v>
      </c>
      <c r="N1047">
        <v>2024</v>
      </c>
    </row>
    <row r="1048" spans="1:14" x14ac:dyDescent="0.25">
      <c r="A1048" t="s">
        <v>6139</v>
      </c>
      <c r="B1048" t="s">
        <v>2934</v>
      </c>
      <c r="C1048" t="s">
        <v>521</v>
      </c>
      <c r="D1048" t="s">
        <v>340</v>
      </c>
      <c r="E1048" t="s">
        <v>341</v>
      </c>
      <c r="F1048" t="s">
        <v>202</v>
      </c>
      <c r="G1048" s="9">
        <v>1</v>
      </c>
      <c r="H1048" s="8">
        <v>25.5</v>
      </c>
      <c r="I1048" s="8">
        <v>0</v>
      </c>
      <c r="J1048" s="8">
        <v>25.5</v>
      </c>
      <c r="K1048" t="s">
        <v>106</v>
      </c>
      <c r="L1048" s="1">
        <v>45422</v>
      </c>
      <c r="M1048">
        <v>5</v>
      </c>
      <c r="N1048">
        <v>2024</v>
      </c>
    </row>
    <row r="1049" spans="1:14" x14ac:dyDescent="0.25">
      <c r="A1049" t="s">
        <v>6139</v>
      </c>
      <c r="B1049" t="s">
        <v>2934</v>
      </c>
      <c r="C1049" t="s">
        <v>2724</v>
      </c>
      <c r="D1049" t="s">
        <v>202</v>
      </c>
      <c r="E1049" t="s">
        <v>2733</v>
      </c>
      <c r="F1049" t="s">
        <v>202</v>
      </c>
      <c r="G1049" s="9">
        <v>1</v>
      </c>
      <c r="H1049" s="8">
        <v>0</v>
      </c>
      <c r="I1049" s="8">
        <v>8.4600000000000009</v>
      </c>
      <c r="J1049" s="8">
        <v>0</v>
      </c>
      <c r="K1049" t="s">
        <v>106</v>
      </c>
      <c r="L1049" s="1">
        <v>45422</v>
      </c>
      <c r="M1049">
        <v>5</v>
      </c>
      <c r="N1049">
        <v>2024</v>
      </c>
    </row>
    <row r="1050" spans="1:14" x14ac:dyDescent="0.25">
      <c r="A1050" t="s">
        <v>6140</v>
      </c>
      <c r="B1050" t="s">
        <v>2722</v>
      </c>
      <c r="C1050" t="s">
        <v>2736</v>
      </c>
      <c r="D1050" t="s">
        <v>202</v>
      </c>
      <c r="E1050" t="s">
        <v>5229</v>
      </c>
      <c r="F1050" t="s">
        <v>202</v>
      </c>
      <c r="G1050" s="9">
        <v>1</v>
      </c>
      <c r="H1050" s="8">
        <v>0</v>
      </c>
      <c r="I1050" s="8">
        <v>406</v>
      </c>
      <c r="J1050" s="8">
        <v>0</v>
      </c>
      <c r="K1050" t="s">
        <v>4746</v>
      </c>
      <c r="L1050" s="1">
        <v>45422</v>
      </c>
      <c r="M1050">
        <v>5</v>
      </c>
      <c r="N1050">
        <v>2024</v>
      </c>
    </row>
    <row r="1051" spans="1:14" x14ac:dyDescent="0.25">
      <c r="A1051" t="s">
        <v>6140</v>
      </c>
      <c r="B1051" t="s">
        <v>2722</v>
      </c>
      <c r="C1051" t="s">
        <v>2724</v>
      </c>
      <c r="D1051" t="s">
        <v>202</v>
      </c>
      <c r="E1051" t="s">
        <v>2723</v>
      </c>
      <c r="F1051" t="s">
        <v>202</v>
      </c>
      <c r="G1051" s="9">
        <v>1</v>
      </c>
      <c r="H1051" s="8">
        <v>0</v>
      </c>
      <c r="I1051" s="8">
        <v>30</v>
      </c>
      <c r="J1051" s="8">
        <v>0</v>
      </c>
      <c r="K1051" t="s">
        <v>4746</v>
      </c>
      <c r="L1051" s="1">
        <v>45422</v>
      </c>
      <c r="M1051">
        <v>5</v>
      </c>
      <c r="N1051">
        <v>2024</v>
      </c>
    </row>
    <row r="1052" spans="1:14" x14ac:dyDescent="0.25">
      <c r="A1052" t="s">
        <v>6141</v>
      </c>
      <c r="B1052" t="s">
        <v>2722</v>
      </c>
      <c r="C1052" t="s">
        <v>3774</v>
      </c>
      <c r="D1052" t="s">
        <v>2038</v>
      </c>
      <c r="E1052" t="s">
        <v>6142</v>
      </c>
      <c r="F1052" t="s">
        <v>202</v>
      </c>
      <c r="G1052" s="9">
        <v>1</v>
      </c>
      <c r="H1052" s="8">
        <v>0</v>
      </c>
      <c r="I1052" s="8">
        <v>999</v>
      </c>
      <c r="J1052" s="8">
        <v>0</v>
      </c>
      <c r="K1052" t="s">
        <v>4746</v>
      </c>
      <c r="L1052" s="1">
        <v>45422</v>
      </c>
      <c r="M1052">
        <v>5</v>
      </c>
      <c r="N1052">
        <v>2024</v>
      </c>
    </row>
    <row r="1053" spans="1:14" x14ac:dyDescent="0.25">
      <c r="A1053" t="s">
        <v>6141</v>
      </c>
      <c r="B1053" t="s">
        <v>2722</v>
      </c>
      <c r="C1053" t="s">
        <v>462</v>
      </c>
      <c r="D1053" t="s">
        <v>272</v>
      </c>
      <c r="E1053" t="s">
        <v>2740</v>
      </c>
      <c r="F1053" t="s">
        <v>1672</v>
      </c>
      <c r="G1053" s="9">
        <v>1</v>
      </c>
      <c r="H1053" s="8">
        <v>100.14</v>
      </c>
      <c r="I1053" s="8">
        <v>0</v>
      </c>
      <c r="J1053" s="8">
        <v>100.14</v>
      </c>
      <c r="K1053" t="s">
        <v>4746</v>
      </c>
      <c r="L1053" s="1">
        <v>45422</v>
      </c>
      <c r="M1053">
        <v>5</v>
      </c>
      <c r="N1053">
        <v>2024</v>
      </c>
    </row>
    <row r="1054" spans="1:14" x14ac:dyDescent="0.25">
      <c r="A1054" t="s">
        <v>6141</v>
      </c>
      <c r="B1054" t="s">
        <v>2722</v>
      </c>
      <c r="C1054" t="s">
        <v>463</v>
      </c>
      <c r="D1054" t="s">
        <v>274</v>
      </c>
      <c r="E1054" t="s">
        <v>2741</v>
      </c>
      <c r="F1054" t="s">
        <v>1672</v>
      </c>
      <c r="G1054" s="9">
        <v>1</v>
      </c>
      <c r="H1054" s="8">
        <v>58.37</v>
      </c>
      <c r="I1054" s="8">
        <v>0</v>
      </c>
      <c r="J1054" s="8">
        <v>58.37</v>
      </c>
      <c r="K1054" t="s">
        <v>4746</v>
      </c>
      <c r="L1054" s="1">
        <v>45422</v>
      </c>
      <c r="M1054">
        <v>5</v>
      </c>
      <c r="N1054">
        <v>2024</v>
      </c>
    </row>
    <row r="1055" spans="1:14" x14ac:dyDescent="0.25">
      <c r="A1055" t="s">
        <v>6141</v>
      </c>
      <c r="B1055" t="s">
        <v>2722</v>
      </c>
      <c r="C1055" t="s">
        <v>521</v>
      </c>
      <c r="D1055" t="s">
        <v>340</v>
      </c>
      <c r="E1055" t="s">
        <v>341</v>
      </c>
      <c r="F1055" t="s">
        <v>202</v>
      </c>
      <c r="G1055" s="9">
        <v>1</v>
      </c>
      <c r="H1055" s="8">
        <v>25.5</v>
      </c>
      <c r="I1055" s="8">
        <v>0</v>
      </c>
      <c r="J1055" s="8">
        <v>25.5</v>
      </c>
      <c r="K1055" t="s">
        <v>4746</v>
      </c>
      <c r="L1055" s="1">
        <v>45422</v>
      </c>
      <c r="M1055">
        <v>5</v>
      </c>
      <c r="N1055">
        <v>2024</v>
      </c>
    </row>
    <row r="1056" spans="1:14" x14ac:dyDescent="0.25">
      <c r="A1056" t="s">
        <v>6141</v>
      </c>
      <c r="B1056" t="s">
        <v>2722</v>
      </c>
      <c r="C1056" t="s">
        <v>525</v>
      </c>
      <c r="D1056" t="s">
        <v>334</v>
      </c>
      <c r="E1056" t="s">
        <v>335</v>
      </c>
      <c r="F1056" t="s">
        <v>202</v>
      </c>
      <c r="G1056" s="9">
        <v>1</v>
      </c>
      <c r="H1056" s="8">
        <v>18.5</v>
      </c>
      <c r="I1056" s="8">
        <v>0</v>
      </c>
      <c r="J1056" s="8">
        <v>18.5</v>
      </c>
      <c r="K1056" t="s">
        <v>4746</v>
      </c>
      <c r="L1056" s="1">
        <v>45422</v>
      </c>
      <c r="M1056">
        <v>5</v>
      </c>
      <c r="N1056">
        <v>2024</v>
      </c>
    </row>
    <row r="1057" spans="1:14" x14ac:dyDescent="0.25">
      <c r="A1057" t="s">
        <v>6141</v>
      </c>
      <c r="B1057" t="s">
        <v>2722</v>
      </c>
      <c r="C1057" t="s">
        <v>582</v>
      </c>
      <c r="D1057" t="s">
        <v>320</v>
      </c>
      <c r="E1057" t="s">
        <v>321</v>
      </c>
      <c r="F1057" t="s">
        <v>202</v>
      </c>
      <c r="G1057" s="9">
        <v>1</v>
      </c>
      <c r="H1057" s="8">
        <v>45</v>
      </c>
      <c r="I1057" s="8">
        <v>0</v>
      </c>
      <c r="J1057" s="8">
        <v>45</v>
      </c>
      <c r="K1057" t="s">
        <v>4746</v>
      </c>
      <c r="L1057" s="1">
        <v>45422</v>
      </c>
      <c r="M1057">
        <v>5</v>
      </c>
      <c r="N1057">
        <v>2024</v>
      </c>
    </row>
    <row r="1058" spans="1:14" x14ac:dyDescent="0.25">
      <c r="A1058" t="s">
        <v>6141</v>
      </c>
      <c r="B1058" t="s">
        <v>2722</v>
      </c>
      <c r="C1058" t="s">
        <v>523</v>
      </c>
      <c r="D1058" t="s">
        <v>338</v>
      </c>
      <c r="E1058" t="s">
        <v>339</v>
      </c>
      <c r="F1058" t="s">
        <v>202</v>
      </c>
      <c r="G1058" s="9">
        <v>1</v>
      </c>
      <c r="H1058" s="8">
        <v>8.5</v>
      </c>
      <c r="I1058" s="8">
        <v>0</v>
      </c>
      <c r="J1058" s="8">
        <v>8.5</v>
      </c>
      <c r="K1058" t="s">
        <v>4746</v>
      </c>
      <c r="L1058" s="1">
        <v>45422</v>
      </c>
      <c r="M1058">
        <v>5</v>
      </c>
      <c r="N1058">
        <v>2024</v>
      </c>
    </row>
    <row r="1059" spans="1:14" x14ac:dyDescent="0.25">
      <c r="A1059" t="s">
        <v>6141</v>
      </c>
      <c r="B1059" t="s">
        <v>2722</v>
      </c>
      <c r="C1059" t="s">
        <v>464</v>
      </c>
      <c r="D1059" t="s">
        <v>276</v>
      </c>
      <c r="E1059" t="s">
        <v>2742</v>
      </c>
      <c r="F1059" t="s">
        <v>1672</v>
      </c>
      <c r="G1059" s="9">
        <v>1</v>
      </c>
      <c r="H1059" s="8">
        <v>81.17</v>
      </c>
      <c r="I1059" s="8">
        <v>0</v>
      </c>
      <c r="J1059" s="8">
        <v>81.17</v>
      </c>
      <c r="K1059" t="s">
        <v>4746</v>
      </c>
      <c r="L1059" s="1">
        <v>45422</v>
      </c>
      <c r="M1059">
        <v>5</v>
      </c>
      <c r="N1059">
        <v>2024</v>
      </c>
    </row>
    <row r="1060" spans="1:14" x14ac:dyDescent="0.25">
      <c r="A1060" t="s">
        <v>6141</v>
      </c>
      <c r="B1060" t="s">
        <v>2722</v>
      </c>
      <c r="C1060" t="s">
        <v>602</v>
      </c>
      <c r="D1060" t="s">
        <v>232</v>
      </c>
      <c r="E1060" t="s">
        <v>6143</v>
      </c>
      <c r="F1060" t="s">
        <v>202</v>
      </c>
      <c r="G1060" s="9">
        <v>1</v>
      </c>
      <c r="H1060" s="8">
        <v>18</v>
      </c>
      <c r="I1060" s="8">
        <v>129</v>
      </c>
      <c r="J1060" s="8">
        <v>18</v>
      </c>
      <c r="K1060" t="s">
        <v>4746</v>
      </c>
      <c r="L1060" s="1">
        <v>45422</v>
      </c>
      <c r="M1060">
        <v>5</v>
      </c>
      <c r="N1060">
        <v>2024</v>
      </c>
    </row>
    <row r="1061" spans="1:14" x14ac:dyDescent="0.25">
      <c r="A1061" t="s">
        <v>6141</v>
      </c>
      <c r="B1061" t="s">
        <v>2722</v>
      </c>
      <c r="C1061" t="s">
        <v>2736</v>
      </c>
      <c r="D1061" t="s">
        <v>202</v>
      </c>
      <c r="E1061" t="s">
        <v>6144</v>
      </c>
      <c r="F1061" t="s">
        <v>202</v>
      </c>
      <c r="G1061" s="9">
        <v>1</v>
      </c>
      <c r="H1061" s="8">
        <v>0</v>
      </c>
      <c r="I1061" s="8">
        <v>64</v>
      </c>
      <c r="J1061" s="8">
        <v>0</v>
      </c>
      <c r="K1061" t="s">
        <v>4746</v>
      </c>
      <c r="L1061" s="1">
        <v>45422</v>
      </c>
      <c r="M1061">
        <v>5</v>
      </c>
      <c r="N1061">
        <v>2024</v>
      </c>
    </row>
    <row r="1062" spans="1:14" x14ac:dyDescent="0.25">
      <c r="A1062" t="s">
        <v>6141</v>
      </c>
      <c r="B1062" t="s">
        <v>2722</v>
      </c>
      <c r="C1062" t="s">
        <v>435</v>
      </c>
      <c r="D1062" t="s">
        <v>224</v>
      </c>
      <c r="E1062" t="s">
        <v>6145</v>
      </c>
      <c r="F1062" t="s">
        <v>202</v>
      </c>
      <c r="G1062" s="9">
        <v>1</v>
      </c>
      <c r="H1062" s="8">
        <v>20.94</v>
      </c>
      <c r="I1062" s="8">
        <v>89</v>
      </c>
      <c r="J1062" s="8">
        <v>20.94</v>
      </c>
      <c r="K1062" t="s">
        <v>4746</v>
      </c>
      <c r="L1062" s="1">
        <v>45422</v>
      </c>
      <c r="M1062">
        <v>5</v>
      </c>
      <c r="N1062">
        <v>2024</v>
      </c>
    </row>
    <row r="1063" spans="1:14" x14ac:dyDescent="0.25">
      <c r="A1063" t="s">
        <v>6141</v>
      </c>
      <c r="B1063" t="s">
        <v>2722</v>
      </c>
      <c r="C1063" t="s">
        <v>2724</v>
      </c>
      <c r="D1063" t="s">
        <v>202</v>
      </c>
      <c r="E1063" t="s">
        <v>2723</v>
      </c>
      <c r="F1063" t="s">
        <v>202</v>
      </c>
      <c r="G1063" s="9">
        <v>1</v>
      </c>
      <c r="H1063" s="8">
        <v>0</v>
      </c>
      <c r="I1063" s="8">
        <v>33.299999999999997</v>
      </c>
      <c r="J1063" s="8">
        <v>0</v>
      </c>
      <c r="K1063" t="s">
        <v>4746</v>
      </c>
      <c r="L1063" s="1">
        <v>45422</v>
      </c>
      <c r="M1063">
        <v>5</v>
      </c>
      <c r="N1063">
        <v>2024</v>
      </c>
    </row>
    <row r="1064" spans="1:14" x14ac:dyDescent="0.25">
      <c r="A1064" t="s">
        <v>6146</v>
      </c>
      <c r="B1064" t="s">
        <v>2722</v>
      </c>
      <c r="C1064" t="s">
        <v>2736</v>
      </c>
      <c r="D1064" t="s">
        <v>202</v>
      </c>
      <c r="E1064" t="s">
        <v>5204</v>
      </c>
      <c r="F1064" t="s">
        <v>202</v>
      </c>
      <c r="G1064" s="9">
        <v>1</v>
      </c>
      <c r="H1064" s="8">
        <v>0</v>
      </c>
      <c r="I1064" s="8">
        <v>64</v>
      </c>
      <c r="J1064" s="8">
        <v>0</v>
      </c>
      <c r="K1064" t="s">
        <v>4746</v>
      </c>
      <c r="L1064" s="1">
        <v>45422</v>
      </c>
      <c r="M1064">
        <v>5</v>
      </c>
      <c r="N1064">
        <v>2024</v>
      </c>
    </row>
    <row r="1065" spans="1:14" x14ac:dyDescent="0.25">
      <c r="A1065" t="s">
        <v>6146</v>
      </c>
      <c r="B1065" t="s">
        <v>2722</v>
      </c>
      <c r="C1065" t="s">
        <v>2736</v>
      </c>
      <c r="D1065" t="s">
        <v>202</v>
      </c>
      <c r="E1065" t="s">
        <v>2723</v>
      </c>
      <c r="F1065" t="s">
        <v>202</v>
      </c>
      <c r="G1065" s="9">
        <v>1</v>
      </c>
      <c r="H1065" s="8">
        <v>0</v>
      </c>
      <c r="I1065" s="8">
        <v>0</v>
      </c>
      <c r="J1065" s="8">
        <v>0</v>
      </c>
      <c r="K1065" t="s">
        <v>4746</v>
      </c>
      <c r="L1065" s="1">
        <v>45422</v>
      </c>
      <c r="M1065">
        <v>5</v>
      </c>
      <c r="N1065">
        <v>2024</v>
      </c>
    </row>
    <row r="1066" spans="1:14" x14ac:dyDescent="0.25">
      <c r="A1066" t="s">
        <v>6147</v>
      </c>
      <c r="B1066" t="s">
        <v>2934</v>
      </c>
      <c r="C1066" t="s">
        <v>2724</v>
      </c>
      <c r="D1066" t="s">
        <v>202</v>
      </c>
      <c r="E1066" t="s">
        <v>2733</v>
      </c>
      <c r="F1066" t="s">
        <v>202</v>
      </c>
      <c r="G1066" s="9">
        <v>1</v>
      </c>
      <c r="H1066" s="8">
        <v>0</v>
      </c>
      <c r="I1066" s="8">
        <v>6.06</v>
      </c>
      <c r="J1066" s="8">
        <v>0</v>
      </c>
      <c r="K1066" t="s">
        <v>106</v>
      </c>
      <c r="L1066" s="1">
        <v>45422</v>
      </c>
      <c r="M1066">
        <v>5</v>
      </c>
      <c r="N1066">
        <v>2024</v>
      </c>
    </row>
    <row r="1067" spans="1:14" x14ac:dyDescent="0.25">
      <c r="A1067" t="s">
        <v>6147</v>
      </c>
      <c r="B1067" t="s">
        <v>2934</v>
      </c>
      <c r="C1067" t="s">
        <v>437</v>
      </c>
      <c r="D1067" t="s">
        <v>244</v>
      </c>
      <c r="E1067" t="s">
        <v>245</v>
      </c>
      <c r="F1067" t="s">
        <v>202</v>
      </c>
      <c r="G1067" s="9">
        <v>1</v>
      </c>
      <c r="H1067" s="8">
        <v>29.610299999999999</v>
      </c>
      <c r="I1067" s="8">
        <v>79</v>
      </c>
      <c r="J1067" s="8">
        <v>29.61</v>
      </c>
      <c r="K1067" t="s">
        <v>106</v>
      </c>
      <c r="L1067" s="1">
        <v>45422</v>
      </c>
      <c r="M1067">
        <v>5</v>
      </c>
      <c r="N1067">
        <v>2024</v>
      </c>
    </row>
    <row r="1068" spans="1:14" x14ac:dyDescent="0.25">
      <c r="A1068" t="s">
        <v>6148</v>
      </c>
      <c r="B1068" t="s">
        <v>2722</v>
      </c>
      <c r="C1068" t="s">
        <v>602</v>
      </c>
      <c r="D1068" t="s">
        <v>232</v>
      </c>
      <c r="E1068" t="s">
        <v>6149</v>
      </c>
      <c r="F1068" t="s">
        <v>202</v>
      </c>
      <c r="G1068" s="9">
        <v>2</v>
      </c>
      <c r="H1068" s="8">
        <v>18</v>
      </c>
      <c r="I1068" s="8">
        <v>116.1</v>
      </c>
      <c r="J1068" s="8">
        <v>36</v>
      </c>
      <c r="K1068" t="s">
        <v>4746</v>
      </c>
      <c r="L1068" s="1">
        <v>45422</v>
      </c>
      <c r="M1068">
        <v>5</v>
      </c>
      <c r="N1068">
        <v>2024</v>
      </c>
    </row>
    <row r="1069" spans="1:14" x14ac:dyDescent="0.25">
      <c r="A1069" t="s">
        <v>6148</v>
      </c>
      <c r="B1069" t="s">
        <v>2722</v>
      </c>
      <c r="C1069" t="s">
        <v>2800</v>
      </c>
      <c r="D1069" t="s">
        <v>1925</v>
      </c>
      <c r="E1069" t="s">
        <v>6150</v>
      </c>
      <c r="F1069" t="s">
        <v>202</v>
      </c>
      <c r="G1069" s="9">
        <v>2</v>
      </c>
      <c r="H1069" s="8">
        <v>0</v>
      </c>
      <c r="I1069" s="8">
        <v>623.70000000000005</v>
      </c>
      <c r="J1069" s="8">
        <v>0</v>
      </c>
      <c r="K1069" t="s">
        <v>4746</v>
      </c>
      <c r="L1069" s="1">
        <v>45422</v>
      </c>
      <c r="M1069">
        <v>5</v>
      </c>
      <c r="N1069">
        <v>2024</v>
      </c>
    </row>
    <row r="1070" spans="1:14" x14ac:dyDescent="0.25">
      <c r="A1070" t="s">
        <v>6148</v>
      </c>
      <c r="B1070" t="s">
        <v>2722</v>
      </c>
      <c r="C1070" t="s">
        <v>3756</v>
      </c>
      <c r="D1070" t="s">
        <v>3757</v>
      </c>
      <c r="E1070" t="s">
        <v>287</v>
      </c>
      <c r="F1070" t="s">
        <v>202</v>
      </c>
      <c r="G1070" s="9">
        <v>2</v>
      </c>
      <c r="H1070" s="8">
        <v>150</v>
      </c>
      <c r="I1070" s="8">
        <v>0</v>
      </c>
      <c r="J1070" s="8">
        <v>300</v>
      </c>
      <c r="K1070" t="s">
        <v>4746</v>
      </c>
      <c r="L1070" s="1">
        <v>45422</v>
      </c>
      <c r="M1070">
        <v>5</v>
      </c>
      <c r="N1070">
        <v>2024</v>
      </c>
    </row>
    <row r="1071" spans="1:14" x14ac:dyDescent="0.25">
      <c r="A1071" t="s">
        <v>6148</v>
      </c>
      <c r="B1071" t="s">
        <v>2722</v>
      </c>
      <c r="C1071" t="s">
        <v>3758</v>
      </c>
      <c r="D1071" t="s">
        <v>3759</v>
      </c>
      <c r="E1071" t="s">
        <v>289</v>
      </c>
      <c r="F1071" t="s">
        <v>202</v>
      </c>
      <c r="G1071" s="9">
        <v>2</v>
      </c>
      <c r="H1071" s="8">
        <v>85.5</v>
      </c>
      <c r="I1071" s="8">
        <v>0</v>
      </c>
      <c r="J1071" s="8">
        <v>171</v>
      </c>
      <c r="K1071" t="s">
        <v>4746</v>
      </c>
      <c r="L1071" s="1">
        <v>45422</v>
      </c>
      <c r="M1071">
        <v>5</v>
      </c>
      <c r="N1071">
        <v>2024</v>
      </c>
    </row>
    <row r="1072" spans="1:14" x14ac:dyDescent="0.25">
      <c r="A1072" t="s">
        <v>6148</v>
      </c>
      <c r="B1072" t="s">
        <v>2722</v>
      </c>
      <c r="C1072" t="s">
        <v>5914</v>
      </c>
      <c r="D1072" t="s">
        <v>5915</v>
      </c>
      <c r="E1072" t="s">
        <v>6151</v>
      </c>
      <c r="F1072" t="s">
        <v>202</v>
      </c>
      <c r="G1072" s="9">
        <v>2</v>
      </c>
      <c r="H1072" s="8">
        <v>19</v>
      </c>
      <c r="I1072" s="8">
        <v>80.099999999999994</v>
      </c>
      <c r="J1072" s="8">
        <v>38</v>
      </c>
      <c r="K1072" t="s">
        <v>4746</v>
      </c>
      <c r="L1072" s="1">
        <v>45422</v>
      </c>
      <c r="M1072">
        <v>5</v>
      </c>
      <c r="N1072">
        <v>2024</v>
      </c>
    </row>
    <row r="1073" spans="1:14" x14ac:dyDescent="0.25">
      <c r="A1073" t="s">
        <v>6148</v>
      </c>
      <c r="B1073" t="s">
        <v>2722</v>
      </c>
      <c r="C1073" t="s">
        <v>2736</v>
      </c>
      <c r="D1073" t="s">
        <v>202</v>
      </c>
      <c r="E1073" t="s">
        <v>5200</v>
      </c>
      <c r="F1073" t="s">
        <v>202</v>
      </c>
      <c r="G1073" s="9">
        <v>1</v>
      </c>
      <c r="H1073" s="8">
        <v>0</v>
      </c>
      <c r="I1073" s="8">
        <v>0</v>
      </c>
      <c r="J1073" s="8">
        <v>0</v>
      </c>
      <c r="K1073" t="s">
        <v>4746</v>
      </c>
      <c r="L1073" s="1">
        <v>45422</v>
      </c>
      <c r="M1073">
        <v>5</v>
      </c>
      <c r="N1073">
        <v>2024</v>
      </c>
    </row>
    <row r="1074" spans="1:14" x14ac:dyDescent="0.25">
      <c r="A1074" t="s">
        <v>6148</v>
      </c>
      <c r="B1074" t="s">
        <v>2722</v>
      </c>
      <c r="C1074" t="s">
        <v>2736</v>
      </c>
      <c r="D1074" t="s">
        <v>202</v>
      </c>
      <c r="E1074" t="s">
        <v>2723</v>
      </c>
      <c r="F1074" t="s">
        <v>202</v>
      </c>
      <c r="G1074" s="9">
        <v>1</v>
      </c>
      <c r="H1074" s="8">
        <v>0</v>
      </c>
      <c r="I1074" s="8">
        <v>126.6</v>
      </c>
      <c r="J1074" s="8">
        <v>0</v>
      </c>
      <c r="K1074" t="s">
        <v>4746</v>
      </c>
      <c r="L1074" s="1">
        <v>45422</v>
      </c>
      <c r="M1074">
        <v>5</v>
      </c>
      <c r="N1074">
        <v>2024</v>
      </c>
    </row>
    <row r="1075" spans="1:14" x14ac:dyDescent="0.25">
      <c r="A1075" t="s">
        <v>6152</v>
      </c>
      <c r="B1075" t="s">
        <v>2934</v>
      </c>
      <c r="C1075" t="s">
        <v>522</v>
      </c>
      <c r="D1075" t="s">
        <v>342</v>
      </c>
      <c r="E1075" t="s">
        <v>2826</v>
      </c>
      <c r="F1075" t="s">
        <v>202</v>
      </c>
      <c r="G1075" s="9">
        <v>1</v>
      </c>
      <c r="H1075" s="8">
        <v>10.5</v>
      </c>
      <c r="I1075" s="8">
        <v>28.93</v>
      </c>
      <c r="J1075" s="8">
        <v>10.5</v>
      </c>
      <c r="K1075" t="s">
        <v>106</v>
      </c>
      <c r="L1075" s="1">
        <v>45422</v>
      </c>
      <c r="M1075">
        <v>5</v>
      </c>
      <c r="N1075">
        <v>2024</v>
      </c>
    </row>
    <row r="1076" spans="1:14" x14ac:dyDescent="0.25">
      <c r="A1076" t="s">
        <v>6152</v>
      </c>
      <c r="B1076" t="s">
        <v>2934</v>
      </c>
      <c r="C1076" t="s">
        <v>3645</v>
      </c>
      <c r="D1076" t="s">
        <v>1754</v>
      </c>
      <c r="E1076" t="s">
        <v>1743</v>
      </c>
      <c r="F1076" t="s">
        <v>202</v>
      </c>
      <c r="G1076" s="9">
        <v>1</v>
      </c>
      <c r="H1076" s="8">
        <v>8.5</v>
      </c>
      <c r="I1076" s="8">
        <v>28.93</v>
      </c>
      <c r="J1076" s="8">
        <v>8.5</v>
      </c>
      <c r="K1076" t="s">
        <v>106</v>
      </c>
      <c r="L1076" s="1">
        <v>45422</v>
      </c>
      <c r="M1076">
        <v>5</v>
      </c>
      <c r="N1076">
        <v>2024</v>
      </c>
    </row>
    <row r="1077" spans="1:14" x14ac:dyDescent="0.25">
      <c r="A1077" t="s">
        <v>6152</v>
      </c>
      <c r="B1077" t="s">
        <v>2934</v>
      </c>
      <c r="C1077" t="s">
        <v>2724</v>
      </c>
      <c r="D1077" t="s">
        <v>202</v>
      </c>
      <c r="E1077" t="s">
        <v>2733</v>
      </c>
      <c r="F1077" t="s">
        <v>202</v>
      </c>
      <c r="G1077" s="9">
        <v>1</v>
      </c>
      <c r="H1077" s="8">
        <v>0</v>
      </c>
      <c r="I1077" s="8">
        <v>6.19</v>
      </c>
      <c r="J1077" s="8">
        <v>0</v>
      </c>
      <c r="K1077" t="s">
        <v>106</v>
      </c>
      <c r="L1077" s="1">
        <v>45422</v>
      </c>
      <c r="M1077">
        <v>5</v>
      </c>
      <c r="N1077">
        <v>2024</v>
      </c>
    </row>
    <row r="1078" spans="1:14" x14ac:dyDescent="0.25">
      <c r="A1078" t="s">
        <v>6153</v>
      </c>
      <c r="B1078" t="s">
        <v>2934</v>
      </c>
      <c r="C1078" t="s">
        <v>2921</v>
      </c>
      <c r="D1078" t="s">
        <v>1863</v>
      </c>
      <c r="E1078" t="s">
        <v>2925</v>
      </c>
      <c r="F1078" t="s">
        <v>202</v>
      </c>
      <c r="G1078" s="9">
        <v>1</v>
      </c>
      <c r="H1078" s="8">
        <v>19.5</v>
      </c>
      <c r="I1078" s="8">
        <v>32.229999999999997</v>
      </c>
      <c r="J1078" s="8">
        <v>19.5</v>
      </c>
      <c r="K1078" t="s">
        <v>106</v>
      </c>
      <c r="L1078" s="1">
        <v>45422</v>
      </c>
      <c r="M1078">
        <v>5</v>
      </c>
      <c r="N1078">
        <v>2024</v>
      </c>
    </row>
    <row r="1079" spans="1:14" x14ac:dyDescent="0.25">
      <c r="A1079" t="s">
        <v>6153</v>
      </c>
      <c r="B1079" t="s">
        <v>2934</v>
      </c>
      <c r="C1079" t="s">
        <v>2724</v>
      </c>
      <c r="D1079" t="s">
        <v>202</v>
      </c>
      <c r="E1079" t="s">
        <v>2733</v>
      </c>
      <c r="F1079" t="s">
        <v>202</v>
      </c>
      <c r="G1079" s="9">
        <v>1</v>
      </c>
      <c r="H1079" s="8">
        <v>0</v>
      </c>
      <c r="I1079" s="8">
        <v>13.12</v>
      </c>
      <c r="J1079" s="8">
        <v>0</v>
      </c>
      <c r="K1079" t="s">
        <v>106</v>
      </c>
      <c r="L1079" s="1">
        <v>45422</v>
      </c>
      <c r="M1079">
        <v>5</v>
      </c>
      <c r="N1079">
        <v>2024</v>
      </c>
    </row>
    <row r="1080" spans="1:14" x14ac:dyDescent="0.25">
      <c r="A1080" t="s">
        <v>6154</v>
      </c>
      <c r="B1080" t="s">
        <v>2934</v>
      </c>
      <c r="C1080" t="s">
        <v>468</v>
      </c>
      <c r="D1080" t="s">
        <v>306</v>
      </c>
      <c r="E1080" t="s">
        <v>6155</v>
      </c>
      <c r="F1080" t="s">
        <v>202</v>
      </c>
      <c r="G1080" s="9">
        <v>2</v>
      </c>
      <c r="H1080" s="8">
        <v>0.64</v>
      </c>
      <c r="I1080" s="8">
        <v>4.95</v>
      </c>
      <c r="J1080" s="8">
        <v>1.28</v>
      </c>
      <c r="K1080" t="s">
        <v>106</v>
      </c>
      <c r="L1080" s="1">
        <v>45422</v>
      </c>
      <c r="M1080">
        <v>5</v>
      </c>
      <c r="N1080">
        <v>2024</v>
      </c>
    </row>
    <row r="1081" spans="1:14" x14ac:dyDescent="0.25">
      <c r="A1081" t="s">
        <v>6154</v>
      </c>
      <c r="B1081" t="s">
        <v>2934</v>
      </c>
      <c r="C1081" t="s">
        <v>2736</v>
      </c>
      <c r="D1081" t="s">
        <v>202</v>
      </c>
      <c r="E1081" t="s">
        <v>5168</v>
      </c>
      <c r="F1081" t="s">
        <v>202</v>
      </c>
      <c r="G1081" s="9">
        <v>1</v>
      </c>
      <c r="H1081" s="8">
        <v>0</v>
      </c>
      <c r="I1081" s="8">
        <v>12.18</v>
      </c>
      <c r="J1081" s="8">
        <v>0</v>
      </c>
      <c r="K1081" t="s">
        <v>106</v>
      </c>
      <c r="L1081" s="1">
        <v>45422</v>
      </c>
      <c r="M1081">
        <v>5</v>
      </c>
      <c r="N1081">
        <v>2024</v>
      </c>
    </row>
    <row r="1082" spans="1:14" x14ac:dyDescent="0.25">
      <c r="A1082" t="s">
        <v>6156</v>
      </c>
      <c r="B1082" t="s">
        <v>2934</v>
      </c>
      <c r="C1082" t="s">
        <v>4479</v>
      </c>
      <c r="D1082" t="s">
        <v>2128</v>
      </c>
      <c r="E1082" t="s">
        <v>6157</v>
      </c>
      <c r="F1082" t="s">
        <v>202</v>
      </c>
      <c r="G1082" s="9">
        <v>1</v>
      </c>
      <c r="H1082" s="8">
        <v>0</v>
      </c>
      <c r="I1082" s="8">
        <v>942</v>
      </c>
      <c r="J1082" s="8">
        <v>0</v>
      </c>
      <c r="K1082" t="s">
        <v>820</v>
      </c>
      <c r="L1082" s="1">
        <v>45422</v>
      </c>
      <c r="M1082">
        <v>5</v>
      </c>
      <c r="N1082">
        <v>2024</v>
      </c>
    </row>
    <row r="1083" spans="1:14" x14ac:dyDescent="0.25">
      <c r="A1083" t="s">
        <v>6156</v>
      </c>
      <c r="B1083" t="s">
        <v>2934</v>
      </c>
      <c r="C1083" t="s">
        <v>453</v>
      </c>
      <c r="D1083" t="s">
        <v>392</v>
      </c>
      <c r="E1083" t="s">
        <v>2810</v>
      </c>
      <c r="F1083" t="s">
        <v>1206</v>
      </c>
      <c r="G1083" s="9">
        <v>1</v>
      </c>
      <c r="H1083" s="8">
        <v>74</v>
      </c>
      <c r="I1083" s="8">
        <v>0</v>
      </c>
      <c r="J1083" s="8">
        <v>74</v>
      </c>
      <c r="K1083" t="s">
        <v>820</v>
      </c>
      <c r="L1083" s="1">
        <v>45422</v>
      </c>
      <c r="M1083">
        <v>5</v>
      </c>
      <c r="N1083">
        <v>2024</v>
      </c>
    </row>
    <row r="1084" spans="1:14" x14ac:dyDescent="0.25">
      <c r="A1084" t="s">
        <v>6156</v>
      </c>
      <c r="B1084" t="s">
        <v>2934</v>
      </c>
      <c r="C1084" t="s">
        <v>454</v>
      </c>
      <c r="D1084" t="s">
        <v>394</v>
      </c>
      <c r="E1084" t="s">
        <v>2811</v>
      </c>
      <c r="F1084" t="s">
        <v>1206</v>
      </c>
      <c r="G1084" s="9">
        <v>1</v>
      </c>
      <c r="H1084" s="8">
        <v>40.67</v>
      </c>
      <c r="I1084" s="8">
        <v>0</v>
      </c>
      <c r="J1084" s="8">
        <v>40.67</v>
      </c>
      <c r="K1084" t="s">
        <v>820</v>
      </c>
      <c r="L1084" s="1">
        <v>45422</v>
      </c>
      <c r="M1084">
        <v>5</v>
      </c>
      <c r="N1084">
        <v>2024</v>
      </c>
    </row>
    <row r="1085" spans="1:14" x14ac:dyDescent="0.25">
      <c r="A1085" t="s">
        <v>6156</v>
      </c>
      <c r="B1085" t="s">
        <v>2934</v>
      </c>
      <c r="C1085" t="s">
        <v>455</v>
      </c>
      <c r="D1085" t="s">
        <v>396</v>
      </c>
      <c r="E1085" t="s">
        <v>2812</v>
      </c>
      <c r="F1085" t="s">
        <v>1206</v>
      </c>
      <c r="G1085" s="9">
        <v>1</v>
      </c>
      <c r="H1085" s="8">
        <v>53.77</v>
      </c>
      <c r="I1085" s="8">
        <v>0</v>
      </c>
      <c r="J1085" s="8">
        <v>53.77</v>
      </c>
      <c r="K1085" t="s">
        <v>820</v>
      </c>
      <c r="L1085" s="1">
        <v>45422</v>
      </c>
      <c r="M1085">
        <v>5</v>
      </c>
      <c r="N1085">
        <v>2024</v>
      </c>
    </row>
    <row r="1086" spans="1:14" x14ac:dyDescent="0.25">
      <c r="A1086" t="s">
        <v>6156</v>
      </c>
      <c r="B1086" t="s">
        <v>2934</v>
      </c>
      <c r="C1086" t="s">
        <v>522</v>
      </c>
      <c r="D1086" t="s">
        <v>342</v>
      </c>
      <c r="E1086" t="s">
        <v>343</v>
      </c>
      <c r="F1086" t="s">
        <v>202</v>
      </c>
      <c r="G1086" s="9">
        <v>1</v>
      </c>
      <c r="H1086" s="8">
        <v>10.5</v>
      </c>
      <c r="I1086" s="8">
        <v>0</v>
      </c>
      <c r="J1086" s="8">
        <v>10.5</v>
      </c>
      <c r="K1086" t="s">
        <v>820</v>
      </c>
      <c r="L1086" s="1">
        <v>45422</v>
      </c>
      <c r="M1086">
        <v>5</v>
      </c>
      <c r="N1086">
        <v>2024</v>
      </c>
    </row>
    <row r="1087" spans="1:14" x14ac:dyDescent="0.25">
      <c r="A1087" t="s">
        <v>6156</v>
      </c>
      <c r="B1087" t="s">
        <v>2934</v>
      </c>
      <c r="C1087" t="s">
        <v>521</v>
      </c>
      <c r="D1087" t="s">
        <v>340</v>
      </c>
      <c r="E1087" t="s">
        <v>341</v>
      </c>
      <c r="F1087" t="s">
        <v>202</v>
      </c>
      <c r="G1087" s="9">
        <v>1</v>
      </c>
      <c r="H1087" s="8">
        <v>25.5</v>
      </c>
      <c r="I1087" s="8">
        <v>0</v>
      </c>
      <c r="J1087" s="8">
        <v>25.5</v>
      </c>
      <c r="K1087" t="s">
        <v>820</v>
      </c>
      <c r="L1087" s="1">
        <v>45422</v>
      </c>
      <c r="M1087">
        <v>5</v>
      </c>
      <c r="N1087">
        <v>2024</v>
      </c>
    </row>
    <row r="1088" spans="1:14" x14ac:dyDescent="0.25">
      <c r="A1088" t="s">
        <v>6156</v>
      </c>
      <c r="B1088" t="s">
        <v>2934</v>
      </c>
      <c r="C1088" t="s">
        <v>2953</v>
      </c>
      <c r="D1088" t="s">
        <v>2952</v>
      </c>
      <c r="E1088" t="s">
        <v>6158</v>
      </c>
      <c r="F1088" t="s">
        <v>202</v>
      </c>
      <c r="G1088" s="9">
        <v>1</v>
      </c>
      <c r="H1088" s="8">
        <v>0</v>
      </c>
      <c r="I1088" s="8">
        <v>513</v>
      </c>
      <c r="J1088" s="8">
        <v>0</v>
      </c>
      <c r="K1088" t="s">
        <v>820</v>
      </c>
      <c r="L1088" s="1">
        <v>45422</v>
      </c>
      <c r="M1088">
        <v>5</v>
      </c>
      <c r="N1088">
        <v>2024</v>
      </c>
    </row>
    <row r="1089" spans="1:14" x14ac:dyDescent="0.25">
      <c r="A1089" t="s">
        <v>6156</v>
      </c>
      <c r="B1089" t="s">
        <v>2934</v>
      </c>
      <c r="C1089" t="s">
        <v>436</v>
      </c>
      <c r="D1089" t="s">
        <v>303</v>
      </c>
      <c r="E1089" t="s">
        <v>201</v>
      </c>
      <c r="F1089" t="s">
        <v>202</v>
      </c>
      <c r="G1089" s="9">
        <v>1</v>
      </c>
      <c r="H1089" s="8">
        <v>9</v>
      </c>
      <c r="I1089" s="8">
        <v>0</v>
      </c>
      <c r="J1089" s="8">
        <v>9</v>
      </c>
      <c r="K1089" t="s">
        <v>820</v>
      </c>
      <c r="L1089" s="1">
        <v>45422</v>
      </c>
      <c r="M1089">
        <v>5</v>
      </c>
      <c r="N1089">
        <v>2024</v>
      </c>
    </row>
    <row r="1090" spans="1:14" x14ac:dyDescent="0.25">
      <c r="A1090" t="s">
        <v>6156</v>
      </c>
      <c r="B1090" t="s">
        <v>2934</v>
      </c>
      <c r="C1090" t="s">
        <v>517</v>
      </c>
      <c r="D1090" t="s">
        <v>126</v>
      </c>
      <c r="E1090" t="s">
        <v>127</v>
      </c>
      <c r="F1090" t="s">
        <v>202</v>
      </c>
      <c r="G1090" s="9">
        <v>1</v>
      </c>
      <c r="H1090" s="8">
        <v>89.5</v>
      </c>
      <c r="I1090" s="8">
        <v>0</v>
      </c>
      <c r="J1090" s="8">
        <v>89.5</v>
      </c>
      <c r="K1090" t="s">
        <v>820</v>
      </c>
      <c r="L1090" s="1">
        <v>45422</v>
      </c>
      <c r="M1090">
        <v>5</v>
      </c>
      <c r="N1090">
        <v>2024</v>
      </c>
    </row>
    <row r="1091" spans="1:14" x14ac:dyDescent="0.25">
      <c r="A1091" t="s">
        <v>6156</v>
      </c>
      <c r="B1091" t="s">
        <v>2934</v>
      </c>
      <c r="C1091" t="s">
        <v>2751</v>
      </c>
      <c r="D1091" t="s">
        <v>1919</v>
      </c>
      <c r="E1091" t="s">
        <v>6159</v>
      </c>
      <c r="F1091" t="s">
        <v>202</v>
      </c>
      <c r="G1091" s="9">
        <v>1</v>
      </c>
      <c r="H1091" s="8">
        <v>0</v>
      </c>
      <c r="I1091" s="8">
        <v>284</v>
      </c>
      <c r="J1091" s="8">
        <v>0</v>
      </c>
      <c r="K1091" t="s">
        <v>820</v>
      </c>
      <c r="L1091" s="1">
        <v>45422</v>
      </c>
      <c r="M1091">
        <v>5</v>
      </c>
      <c r="N1091">
        <v>2024</v>
      </c>
    </row>
    <row r="1092" spans="1:14" x14ac:dyDescent="0.25">
      <c r="A1092" t="s">
        <v>6156</v>
      </c>
      <c r="B1092" t="s">
        <v>2934</v>
      </c>
      <c r="C1092" t="s">
        <v>481</v>
      </c>
      <c r="D1092" t="s">
        <v>374</v>
      </c>
      <c r="E1092" t="s">
        <v>375</v>
      </c>
      <c r="F1092" t="s">
        <v>1603</v>
      </c>
      <c r="G1092" s="9">
        <v>1</v>
      </c>
      <c r="H1092" s="8">
        <v>46.55</v>
      </c>
      <c r="I1092" s="8">
        <v>0</v>
      </c>
      <c r="J1092" s="8">
        <v>46.55</v>
      </c>
      <c r="K1092" t="s">
        <v>820</v>
      </c>
      <c r="L1092" s="1">
        <v>45422</v>
      </c>
      <c r="M1092">
        <v>5</v>
      </c>
      <c r="N1092">
        <v>2024</v>
      </c>
    </row>
    <row r="1093" spans="1:14" x14ac:dyDescent="0.25">
      <c r="A1093" t="s">
        <v>6156</v>
      </c>
      <c r="B1093" t="s">
        <v>2934</v>
      </c>
      <c r="C1093" t="s">
        <v>452</v>
      </c>
      <c r="D1093" t="s">
        <v>376</v>
      </c>
      <c r="E1093" t="s">
        <v>377</v>
      </c>
      <c r="F1093" t="s">
        <v>202</v>
      </c>
      <c r="G1093" s="9">
        <v>1</v>
      </c>
      <c r="H1093" s="8">
        <v>34.36</v>
      </c>
      <c r="I1093" s="8">
        <v>0</v>
      </c>
      <c r="J1093" s="8">
        <v>34.36</v>
      </c>
      <c r="K1093" t="s">
        <v>820</v>
      </c>
      <c r="L1093" s="1">
        <v>45422</v>
      </c>
      <c r="M1093">
        <v>5</v>
      </c>
      <c r="N1093">
        <v>2024</v>
      </c>
    </row>
    <row r="1094" spans="1:14" x14ac:dyDescent="0.25">
      <c r="A1094" t="s">
        <v>6156</v>
      </c>
      <c r="B1094" t="s">
        <v>2934</v>
      </c>
      <c r="C1094" t="s">
        <v>482</v>
      </c>
      <c r="D1094" t="s">
        <v>359</v>
      </c>
      <c r="E1094" t="s">
        <v>6160</v>
      </c>
      <c r="F1094" t="s">
        <v>202</v>
      </c>
      <c r="G1094" s="9">
        <v>1</v>
      </c>
      <c r="H1094" s="8">
        <v>39.32</v>
      </c>
      <c r="I1094" s="8">
        <v>180</v>
      </c>
      <c r="J1094" s="8">
        <v>39.32</v>
      </c>
      <c r="K1094" t="s">
        <v>820</v>
      </c>
      <c r="L1094" s="1">
        <v>45422</v>
      </c>
      <c r="M1094">
        <v>5</v>
      </c>
      <c r="N1094">
        <v>2024</v>
      </c>
    </row>
    <row r="1095" spans="1:14" x14ac:dyDescent="0.25">
      <c r="A1095" t="s">
        <v>6156</v>
      </c>
      <c r="B1095" t="s">
        <v>2934</v>
      </c>
      <c r="C1095" t="s">
        <v>2724</v>
      </c>
      <c r="D1095" t="s">
        <v>202</v>
      </c>
      <c r="E1095" t="s">
        <v>2723</v>
      </c>
      <c r="F1095" t="s">
        <v>202</v>
      </c>
      <c r="G1095" s="9">
        <v>1</v>
      </c>
      <c r="H1095" s="8">
        <v>0</v>
      </c>
      <c r="I1095" s="8">
        <v>84</v>
      </c>
      <c r="J1095" s="8">
        <v>0</v>
      </c>
      <c r="K1095" t="s">
        <v>820</v>
      </c>
      <c r="L1095" s="1">
        <v>45422</v>
      </c>
      <c r="M1095">
        <v>5</v>
      </c>
      <c r="N1095">
        <v>2024</v>
      </c>
    </row>
    <row r="1096" spans="1:14" x14ac:dyDescent="0.25">
      <c r="A1096" t="s">
        <v>6161</v>
      </c>
      <c r="B1096" t="s">
        <v>2934</v>
      </c>
      <c r="C1096" t="s">
        <v>465</v>
      </c>
      <c r="D1096" t="s">
        <v>324</v>
      </c>
      <c r="E1096" t="s">
        <v>6162</v>
      </c>
      <c r="F1096" t="s">
        <v>202</v>
      </c>
      <c r="G1096" s="9">
        <v>1</v>
      </c>
      <c r="H1096" s="8">
        <v>18.2</v>
      </c>
      <c r="I1096" s="8">
        <v>48.99</v>
      </c>
      <c r="J1096" s="8">
        <v>18.2</v>
      </c>
      <c r="K1096" t="s">
        <v>106</v>
      </c>
      <c r="L1096" s="1">
        <v>45422</v>
      </c>
      <c r="M1096">
        <v>5</v>
      </c>
      <c r="N1096">
        <v>2024</v>
      </c>
    </row>
    <row r="1097" spans="1:14" x14ac:dyDescent="0.25">
      <c r="A1097" t="s">
        <v>6161</v>
      </c>
      <c r="B1097" t="s">
        <v>2934</v>
      </c>
      <c r="C1097" t="s">
        <v>466</v>
      </c>
      <c r="D1097" t="s">
        <v>330</v>
      </c>
      <c r="E1097" t="s">
        <v>6163</v>
      </c>
      <c r="F1097" t="s">
        <v>202</v>
      </c>
      <c r="G1097" s="9">
        <v>1</v>
      </c>
      <c r="H1097" s="8">
        <v>10.78</v>
      </c>
      <c r="I1097" s="8">
        <v>32.99</v>
      </c>
      <c r="J1097" s="8">
        <v>10.78</v>
      </c>
      <c r="K1097" t="s">
        <v>106</v>
      </c>
      <c r="L1097" s="1">
        <v>45422</v>
      </c>
      <c r="M1097">
        <v>5</v>
      </c>
      <c r="N1097">
        <v>2024</v>
      </c>
    </row>
    <row r="1098" spans="1:14" x14ac:dyDescent="0.25">
      <c r="A1098" t="s">
        <v>6161</v>
      </c>
      <c r="B1098" t="s">
        <v>2934</v>
      </c>
      <c r="C1098" t="s">
        <v>2736</v>
      </c>
      <c r="D1098" t="s">
        <v>202</v>
      </c>
      <c r="E1098" t="s">
        <v>6164</v>
      </c>
      <c r="F1098" t="s">
        <v>202</v>
      </c>
      <c r="G1098" s="9">
        <v>1</v>
      </c>
      <c r="H1098" s="8">
        <v>0</v>
      </c>
      <c r="I1098" s="8">
        <v>13.54</v>
      </c>
      <c r="J1098" s="8">
        <v>0</v>
      </c>
      <c r="K1098" t="s">
        <v>106</v>
      </c>
      <c r="L1098" s="1">
        <v>45422</v>
      </c>
      <c r="M1098">
        <v>5</v>
      </c>
      <c r="N1098">
        <v>2024</v>
      </c>
    </row>
    <row r="1099" spans="1:14" x14ac:dyDescent="0.25">
      <c r="A1099" t="s">
        <v>6165</v>
      </c>
      <c r="B1099" t="s">
        <v>2722</v>
      </c>
      <c r="C1099" t="s">
        <v>5914</v>
      </c>
      <c r="D1099" t="s">
        <v>5915</v>
      </c>
      <c r="E1099" t="s">
        <v>5864</v>
      </c>
      <c r="F1099" t="s">
        <v>202</v>
      </c>
      <c r="G1099" s="9">
        <v>1</v>
      </c>
      <c r="H1099" s="8">
        <v>19</v>
      </c>
      <c r="I1099" s="8">
        <v>0</v>
      </c>
      <c r="J1099" s="8">
        <v>19</v>
      </c>
      <c r="K1099" t="s">
        <v>4746</v>
      </c>
      <c r="L1099" s="1">
        <v>45421</v>
      </c>
      <c r="M1099">
        <v>5</v>
      </c>
      <c r="N1099">
        <v>2024</v>
      </c>
    </row>
    <row r="1100" spans="1:14" x14ac:dyDescent="0.25">
      <c r="A1100" t="s">
        <v>6165</v>
      </c>
      <c r="B1100" t="s">
        <v>2722</v>
      </c>
      <c r="C1100" t="s">
        <v>2736</v>
      </c>
      <c r="D1100" t="s">
        <v>202</v>
      </c>
      <c r="E1100" t="s">
        <v>6166</v>
      </c>
      <c r="F1100" t="s">
        <v>202</v>
      </c>
      <c r="G1100" s="9">
        <v>1</v>
      </c>
      <c r="H1100" s="8">
        <v>0</v>
      </c>
      <c r="I1100" s="8">
        <v>0</v>
      </c>
      <c r="J1100" s="8">
        <v>0</v>
      </c>
      <c r="K1100" t="s">
        <v>4746</v>
      </c>
      <c r="L1100" s="1">
        <v>45421</v>
      </c>
      <c r="M1100">
        <v>5</v>
      </c>
      <c r="N1100">
        <v>2024</v>
      </c>
    </row>
    <row r="1101" spans="1:14" x14ac:dyDescent="0.25">
      <c r="A1101" t="s">
        <v>6165</v>
      </c>
      <c r="B1101" t="s">
        <v>2722</v>
      </c>
      <c r="C1101" t="s">
        <v>2736</v>
      </c>
      <c r="D1101" t="s">
        <v>202</v>
      </c>
      <c r="E1101" t="s">
        <v>2871</v>
      </c>
      <c r="F1101" t="s">
        <v>202</v>
      </c>
      <c r="G1101" s="9">
        <v>1</v>
      </c>
      <c r="H1101" s="8">
        <v>0</v>
      </c>
      <c r="I1101" s="8">
        <v>0</v>
      </c>
      <c r="J1101" s="8">
        <v>0</v>
      </c>
      <c r="K1101" t="s">
        <v>4746</v>
      </c>
      <c r="L1101" s="1">
        <v>45421</v>
      </c>
      <c r="M1101">
        <v>5</v>
      </c>
      <c r="N1101">
        <v>2024</v>
      </c>
    </row>
    <row r="1102" spans="1:14" x14ac:dyDescent="0.25">
      <c r="A1102" t="s">
        <v>6167</v>
      </c>
      <c r="B1102" t="s">
        <v>2934</v>
      </c>
      <c r="C1102" t="s">
        <v>3041</v>
      </c>
      <c r="D1102" t="s">
        <v>1965</v>
      </c>
      <c r="E1102" t="s">
        <v>5897</v>
      </c>
      <c r="F1102" t="s">
        <v>202</v>
      </c>
      <c r="G1102" s="9">
        <v>1</v>
      </c>
      <c r="H1102" s="8">
        <v>0</v>
      </c>
      <c r="I1102" s="8">
        <v>271.89999999999998</v>
      </c>
      <c r="J1102" s="8">
        <v>0</v>
      </c>
      <c r="K1102" t="s">
        <v>106</v>
      </c>
      <c r="L1102" s="1">
        <v>45421</v>
      </c>
      <c r="M1102">
        <v>5</v>
      </c>
      <c r="N1102">
        <v>2024</v>
      </c>
    </row>
    <row r="1103" spans="1:14" x14ac:dyDescent="0.25">
      <c r="A1103" t="s">
        <v>6167</v>
      </c>
      <c r="B1103" t="s">
        <v>2934</v>
      </c>
      <c r="C1103" t="s">
        <v>2888</v>
      </c>
      <c r="D1103" t="s">
        <v>1456</v>
      </c>
      <c r="E1103" t="s">
        <v>1457</v>
      </c>
      <c r="F1103" t="s">
        <v>202</v>
      </c>
      <c r="G1103" s="9">
        <v>1</v>
      </c>
      <c r="H1103" s="8">
        <v>12</v>
      </c>
      <c r="I1103" s="8">
        <v>0</v>
      </c>
      <c r="J1103" s="8">
        <v>12</v>
      </c>
      <c r="K1103" t="s">
        <v>106</v>
      </c>
      <c r="L1103" s="1">
        <v>45421</v>
      </c>
      <c r="M1103">
        <v>5</v>
      </c>
      <c r="N1103">
        <v>2024</v>
      </c>
    </row>
    <row r="1104" spans="1:14" x14ac:dyDescent="0.25">
      <c r="A1104" t="s">
        <v>6167</v>
      </c>
      <c r="B1104" t="s">
        <v>2934</v>
      </c>
      <c r="C1104" t="s">
        <v>538</v>
      </c>
      <c r="D1104" t="s">
        <v>195</v>
      </c>
      <c r="E1104" t="s">
        <v>196</v>
      </c>
      <c r="F1104" t="s">
        <v>202</v>
      </c>
      <c r="G1104" s="9">
        <v>1</v>
      </c>
      <c r="H1104" s="8">
        <v>78</v>
      </c>
      <c r="I1104" s="8">
        <v>0</v>
      </c>
      <c r="J1104" s="8">
        <v>78</v>
      </c>
      <c r="K1104" t="s">
        <v>106</v>
      </c>
      <c r="L1104" s="1">
        <v>45421</v>
      </c>
      <c r="M1104">
        <v>5</v>
      </c>
      <c r="N1104">
        <v>2024</v>
      </c>
    </row>
    <row r="1105" spans="1:14" x14ac:dyDescent="0.25">
      <c r="A1105" t="s">
        <v>6167</v>
      </c>
      <c r="B1105" t="s">
        <v>2934</v>
      </c>
      <c r="C1105" t="s">
        <v>2724</v>
      </c>
      <c r="D1105" t="s">
        <v>202</v>
      </c>
      <c r="E1105" t="s">
        <v>2733</v>
      </c>
      <c r="F1105" t="s">
        <v>202</v>
      </c>
      <c r="G1105" s="9">
        <v>1</v>
      </c>
      <c r="H1105" s="8">
        <v>0</v>
      </c>
      <c r="I1105" s="8">
        <v>42.05</v>
      </c>
      <c r="J1105" s="8">
        <v>0</v>
      </c>
      <c r="K1105" t="s">
        <v>106</v>
      </c>
      <c r="L1105" s="1">
        <v>45421</v>
      </c>
      <c r="M1105">
        <v>5</v>
      </c>
      <c r="N1105">
        <v>2024</v>
      </c>
    </row>
    <row r="1106" spans="1:14" x14ac:dyDescent="0.25">
      <c r="A1106" t="s">
        <v>6168</v>
      </c>
      <c r="B1106" t="s">
        <v>2929</v>
      </c>
      <c r="C1106" t="s">
        <v>4857</v>
      </c>
      <c r="D1106" t="s">
        <v>4858</v>
      </c>
      <c r="E1106" t="s">
        <v>4859</v>
      </c>
      <c r="F1106" t="s">
        <v>202</v>
      </c>
      <c r="G1106" s="9">
        <v>1</v>
      </c>
      <c r="H1106" s="8">
        <v>46.753100000000003</v>
      </c>
      <c r="I1106" s="8">
        <v>0</v>
      </c>
      <c r="J1106" s="8">
        <v>46.75</v>
      </c>
      <c r="K1106" t="s">
        <v>861</v>
      </c>
      <c r="L1106" s="1">
        <v>45421</v>
      </c>
      <c r="M1106">
        <v>5</v>
      </c>
      <c r="N1106">
        <v>2024</v>
      </c>
    </row>
    <row r="1107" spans="1:14" x14ac:dyDescent="0.25">
      <c r="A1107" t="s">
        <v>6168</v>
      </c>
      <c r="B1107" t="s">
        <v>2929</v>
      </c>
      <c r="C1107" t="s">
        <v>2736</v>
      </c>
      <c r="D1107" t="s">
        <v>202</v>
      </c>
      <c r="E1107" t="s">
        <v>2871</v>
      </c>
      <c r="F1107" t="s">
        <v>202</v>
      </c>
      <c r="G1107" s="9">
        <v>1</v>
      </c>
      <c r="H1107" s="8">
        <v>0</v>
      </c>
      <c r="I1107" s="8">
        <v>0</v>
      </c>
      <c r="J1107" s="8">
        <v>0</v>
      </c>
      <c r="K1107" t="s">
        <v>861</v>
      </c>
      <c r="L1107" s="1">
        <v>45421</v>
      </c>
      <c r="M1107">
        <v>5</v>
      </c>
      <c r="N1107">
        <v>2024</v>
      </c>
    </row>
    <row r="1108" spans="1:14" x14ac:dyDescent="0.25">
      <c r="A1108" t="s">
        <v>6169</v>
      </c>
      <c r="B1108" t="s">
        <v>2929</v>
      </c>
      <c r="C1108" t="s">
        <v>4857</v>
      </c>
      <c r="D1108" t="s">
        <v>4858</v>
      </c>
      <c r="E1108" t="s">
        <v>4859</v>
      </c>
      <c r="F1108" t="s">
        <v>202</v>
      </c>
      <c r="G1108" s="9">
        <v>1</v>
      </c>
      <c r="H1108" s="8">
        <v>46.753100000000003</v>
      </c>
      <c r="I1108" s="8">
        <v>0</v>
      </c>
      <c r="J1108" s="8">
        <v>46.75</v>
      </c>
      <c r="K1108" t="s">
        <v>861</v>
      </c>
      <c r="L1108" s="1">
        <v>45421</v>
      </c>
      <c r="M1108">
        <v>5</v>
      </c>
      <c r="N1108">
        <v>2024</v>
      </c>
    </row>
    <row r="1109" spans="1:14" x14ac:dyDescent="0.25">
      <c r="A1109" t="s">
        <v>6170</v>
      </c>
      <c r="B1109" t="s">
        <v>2934</v>
      </c>
      <c r="C1109" t="s">
        <v>627</v>
      </c>
      <c r="D1109" t="s">
        <v>137</v>
      </c>
      <c r="E1109" t="s">
        <v>5216</v>
      </c>
      <c r="F1109" t="s">
        <v>202</v>
      </c>
      <c r="G1109" s="9">
        <v>1</v>
      </c>
      <c r="H1109" s="8">
        <v>0.3584</v>
      </c>
      <c r="I1109" s="8">
        <v>0</v>
      </c>
      <c r="J1109" s="8">
        <v>0.36</v>
      </c>
      <c r="K1109" t="s">
        <v>106</v>
      </c>
      <c r="L1109" s="1">
        <v>45421</v>
      </c>
      <c r="M1109">
        <v>5</v>
      </c>
      <c r="N1109">
        <v>2024</v>
      </c>
    </row>
    <row r="1110" spans="1:14" x14ac:dyDescent="0.25">
      <c r="A1110" t="s">
        <v>6170</v>
      </c>
      <c r="B1110" t="s">
        <v>2934</v>
      </c>
      <c r="C1110" t="s">
        <v>2736</v>
      </c>
      <c r="D1110" t="s">
        <v>202</v>
      </c>
      <c r="E1110" t="s">
        <v>6171</v>
      </c>
      <c r="F1110" t="s">
        <v>202</v>
      </c>
      <c r="G1110" s="9">
        <v>1</v>
      </c>
      <c r="H1110" s="8">
        <v>0</v>
      </c>
      <c r="I1110" s="8">
        <v>0</v>
      </c>
      <c r="J1110" s="8">
        <v>0</v>
      </c>
      <c r="K1110" t="s">
        <v>106</v>
      </c>
      <c r="L1110" s="1">
        <v>45421</v>
      </c>
      <c r="M1110">
        <v>5</v>
      </c>
      <c r="N1110">
        <v>2024</v>
      </c>
    </row>
    <row r="1111" spans="1:14" x14ac:dyDescent="0.25">
      <c r="A1111" t="s">
        <v>6170</v>
      </c>
      <c r="B1111" t="s">
        <v>2934</v>
      </c>
      <c r="C1111" t="s">
        <v>2736</v>
      </c>
      <c r="D1111" t="s">
        <v>202</v>
      </c>
      <c r="E1111" t="s">
        <v>2871</v>
      </c>
      <c r="F1111" t="s">
        <v>202</v>
      </c>
      <c r="G1111" s="9">
        <v>1</v>
      </c>
      <c r="H1111" s="8">
        <v>0</v>
      </c>
      <c r="I1111" s="8">
        <v>0</v>
      </c>
      <c r="J1111" s="8">
        <v>0</v>
      </c>
      <c r="K1111" t="s">
        <v>106</v>
      </c>
      <c r="L1111" s="1">
        <v>45421</v>
      </c>
      <c r="M1111">
        <v>5</v>
      </c>
      <c r="N1111">
        <v>2024</v>
      </c>
    </row>
    <row r="1112" spans="1:14" x14ac:dyDescent="0.25">
      <c r="A1112" t="s">
        <v>6172</v>
      </c>
      <c r="B1112" t="s">
        <v>2934</v>
      </c>
      <c r="C1112" t="s">
        <v>2987</v>
      </c>
      <c r="D1112" t="s">
        <v>1552</v>
      </c>
      <c r="E1112" t="s">
        <v>2986</v>
      </c>
      <c r="F1112" t="s">
        <v>202</v>
      </c>
      <c r="G1112" s="9">
        <v>1</v>
      </c>
      <c r="H1112" s="8">
        <v>8.6999999999999993</v>
      </c>
      <c r="I1112" s="8">
        <v>28.93</v>
      </c>
      <c r="J1112" s="8">
        <v>8.6999999999999993</v>
      </c>
      <c r="K1112" t="s">
        <v>106</v>
      </c>
      <c r="L1112" s="1">
        <v>45421</v>
      </c>
      <c r="M1112">
        <v>5</v>
      </c>
      <c r="N1112">
        <v>2024</v>
      </c>
    </row>
    <row r="1113" spans="1:14" x14ac:dyDescent="0.25">
      <c r="A1113" t="s">
        <v>6172</v>
      </c>
      <c r="B1113" t="s">
        <v>2934</v>
      </c>
      <c r="C1113" t="s">
        <v>2724</v>
      </c>
      <c r="D1113" t="s">
        <v>202</v>
      </c>
      <c r="E1113" t="s">
        <v>2829</v>
      </c>
      <c r="F1113" t="s">
        <v>202</v>
      </c>
      <c r="G1113" s="9">
        <v>1</v>
      </c>
      <c r="H1113" s="8">
        <v>0</v>
      </c>
      <c r="I1113" s="8">
        <v>14.77</v>
      </c>
      <c r="J1113" s="8">
        <v>0</v>
      </c>
      <c r="K1113" t="s">
        <v>106</v>
      </c>
      <c r="L1113" s="1">
        <v>45421</v>
      </c>
      <c r="M1113">
        <v>5</v>
      </c>
      <c r="N1113">
        <v>2024</v>
      </c>
    </row>
    <row r="1114" spans="1:14" x14ac:dyDescent="0.25">
      <c r="A1114" t="s">
        <v>6173</v>
      </c>
      <c r="B1114" t="s">
        <v>2934</v>
      </c>
      <c r="C1114" t="s">
        <v>3016</v>
      </c>
      <c r="D1114" t="s">
        <v>1938</v>
      </c>
      <c r="E1114" t="s">
        <v>6174</v>
      </c>
      <c r="F1114" t="s">
        <v>202</v>
      </c>
      <c r="G1114" s="9">
        <v>1</v>
      </c>
      <c r="H1114" s="8">
        <v>0</v>
      </c>
      <c r="I1114" s="8">
        <v>379.2</v>
      </c>
      <c r="J1114" s="8">
        <v>0</v>
      </c>
      <c r="K1114" t="s">
        <v>106</v>
      </c>
      <c r="L1114" s="1">
        <v>45421</v>
      </c>
      <c r="M1114">
        <v>5</v>
      </c>
      <c r="N1114">
        <v>2024</v>
      </c>
    </row>
    <row r="1115" spans="1:14" x14ac:dyDescent="0.25">
      <c r="A1115" t="s">
        <v>6173</v>
      </c>
      <c r="B1115" t="s">
        <v>2934</v>
      </c>
      <c r="C1115" t="s">
        <v>511</v>
      </c>
      <c r="D1115" t="s">
        <v>310</v>
      </c>
      <c r="E1115" t="s">
        <v>311</v>
      </c>
      <c r="F1115" t="s">
        <v>202</v>
      </c>
      <c r="G1115" s="9">
        <v>1</v>
      </c>
      <c r="H1115" s="8">
        <v>77.900000000000006</v>
      </c>
      <c r="I1115" s="8">
        <v>0</v>
      </c>
      <c r="J1115" s="8">
        <v>77.900000000000006</v>
      </c>
      <c r="K1115" t="s">
        <v>106</v>
      </c>
      <c r="L1115" s="1">
        <v>45421</v>
      </c>
      <c r="M1115">
        <v>5</v>
      </c>
      <c r="N1115">
        <v>2024</v>
      </c>
    </row>
    <row r="1116" spans="1:14" x14ac:dyDescent="0.25">
      <c r="A1116" t="s">
        <v>6173</v>
      </c>
      <c r="B1116" t="s">
        <v>2934</v>
      </c>
      <c r="C1116" t="s">
        <v>452</v>
      </c>
      <c r="D1116" t="s">
        <v>376</v>
      </c>
      <c r="E1116" t="s">
        <v>377</v>
      </c>
      <c r="F1116" t="s">
        <v>202</v>
      </c>
      <c r="G1116" s="9">
        <v>1</v>
      </c>
      <c r="H1116" s="8">
        <v>34.36</v>
      </c>
      <c r="I1116" s="8">
        <v>0</v>
      </c>
      <c r="J1116" s="8">
        <v>34.36</v>
      </c>
      <c r="K1116" t="s">
        <v>106</v>
      </c>
      <c r="L1116" s="1">
        <v>45421</v>
      </c>
      <c r="M1116">
        <v>5</v>
      </c>
      <c r="N1116">
        <v>2024</v>
      </c>
    </row>
    <row r="1117" spans="1:14" x14ac:dyDescent="0.25">
      <c r="A1117" t="s">
        <v>6173</v>
      </c>
      <c r="B1117" t="s">
        <v>2934</v>
      </c>
      <c r="C1117" t="s">
        <v>500</v>
      </c>
      <c r="D1117" t="s">
        <v>372</v>
      </c>
      <c r="E1117" t="s">
        <v>373</v>
      </c>
      <c r="F1117" t="s">
        <v>202</v>
      </c>
      <c r="G1117" s="9">
        <v>1</v>
      </c>
      <c r="H1117" s="8">
        <v>51.18</v>
      </c>
      <c r="I1117" s="8">
        <v>0</v>
      </c>
      <c r="J1117" s="8">
        <v>51.18</v>
      </c>
      <c r="K1117" t="s">
        <v>106</v>
      </c>
      <c r="L1117" s="1">
        <v>45421</v>
      </c>
      <c r="M1117">
        <v>5</v>
      </c>
      <c r="N1117">
        <v>2024</v>
      </c>
    </row>
    <row r="1118" spans="1:14" x14ac:dyDescent="0.25">
      <c r="A1118" t="s">
        <v>6173</v>
      </c>
      <c r="B1118" t="s">
        <v>2934</v>
      </c>
      <c r="C1118" t="s">
        <v>510</v>
      </c>
      <c r="D1118" t="s">
        <v>295</v>
      </c>
      <c r="E1118" t="s">
        <v>296</v>
      </c>
      <c r="F1118" t="s">
        <v>202</v>
      </c>
      <c r="G1118" s="9">
        <v>1</v>
      </c>
      <c r="H1118" s="8">
        <v>41.98</v>
      </c>
      <c r="I1118" s="8">
        <v>0</v>
      </c>
      <c r="J1118" s="8">
        <v>41.98</v>
      </c>
      <c r="K1118" t="s">
        <v>106</v>
      </c>
      <c r="L1118" s="1">
        <v>45421</v>
      </c>
      <c r="M1118">
        <v>5</v>
      </c>
      <c r="N1118">
        <v>2024</v>
      </c>
    </row>
    <row r="1119" spans="1:14" x14ac:dyDescent="0.25">
      <c r="A1119" t="s">
        <v>6173</v>
      </c>
      <c r="B1119" t="s">
        <v>2934</v>
      </c>
      <c r="C1119" t="s">
        <v>2736</v>
      </c>
      <c r="D1119" t="s">
        <v>202</v>
      </c>
      <c r="E1119" t="s">
        <v>6175</v>
      </c>
      <c r="F1119" t="s">
        <v>202</v>
      </c>
      <c r="G1119" s="9">
        <v>1</v>
      </c>
      <c r="H1119" s="8">
        <v>0</v>
      </c>
      <c r="I1119" s="8">
        <v>0</v>
      </c>
      <c r="J1119" s="8">
        <v>0</v>
      </c>
      <c r="K1119" t="s">
        <v>106</v>
      </c>
      <c r="L1119" s="1">
        <v>45421</v>
      </c>
      <c r="M1119">
        <v>5</v>
      </c>
      <c r="N1119">
        <v>2024</v>
      </c>
    </row>
    <row r="1120" spans="1:14" x14ac:dyDescent="0.25">
      <c r="A1120" t="s">
        <v>6173</v>
      </c>
      <c r="B1120" t="s">
        <v>2934</v>
      </c>
      <c r="C1120" t="s">
        <v>2724</v>
      </c>
      <c r="D1120" t="s">
        <v>202</v>
      </c>
      <c r="E1120" t="s">
        <v>2733</v>
      </c>
      <c r="F1120" t="s">
        <v>202</v>
      </c>
      <c r="G1120" s="9">
        <v>1</v>
      </c>
      <c r="H1120" s="8">
        <v>0</v>
      </c>
      <c r="I1120" s="8">
        <v>18.73</v>
      </c>
      <c r="J1120" s="8">
        <v>0</v>
      </c>
      <c r="K1120" t="s">
        <v>106</v>
      </c>
      <c r="L1120" s="1">
        <v>45421</v>
      </c>
      <c r="M1120">
        <v>5</v>
      </c>
      <c r="N1120">
        <v>2024</v>
      </c>
    </row>
    <row r="1121" spans="1:14" x14ac:dyDescent="0.25">
      <c r="A1121" t="s">
        <v>6176</v>
      </c>
      <c r="B1121" t="s">
        <v>2722</v>
      </c>
      <c r="C1121" t="s">
        <v>2825</v>
      </c>
      <c r="D1121" t="s">
        <v>1558</v>
      </c>
      <c r="E1121" t="s">
        <v>6177</v>
      </c>
      <c r="F1121" t="s">
        <v>202</v>
      </c>
      <c r="G1121" s="9">
        <v>1</v>
      </c>
      <c r="H1121" s="8">
        <v>8.6999999999999993</v>
      </c>
      <c r="I1121" s="8">
        <v>35</v>
      </c>
      <c r="J1121" s="8">
        <v>8.6999999999999993</v>
      </c>
      <c r="K1121" t="s">
        <v>4746</v>
      </c>
      <c r="L1121" s="1">
        <v>45421</v>
      </c>
      <c r="M1121">
        <v>5</v>
      </c>
      <c r="N1121">
        <v>2024</v>
      </c>
    </row>
    <row r="1122" spans="1:14" x14ac:dyDescent="0.25">
      <c r="A1122" t="s">
        <v>6176</v>
      </c>
      <c r="B1122" t="s">
        <v>2722</v>
      </c>
      <c r="C1122" t="s">
        <v>2736</v>
      </c>
      <c r="D1122" t="s">
        <v>202</v>
      </c>
      <c r="E1122" t="s">
        <v>2723</v>
      </c>
      <c r="F1122" t="s">
        <v>202</v>
      </c>
      <c r="G1122" s="9">
        <v>1</v>
      </c>
      <c r="H1122" s="8">
        <v>0</v>
      </c>
      <c r="I1122" s="8">
        <v>1</v>
      </c>
      <c r="J1122" s="8">
        <v>0</v>
      </c>
      <c r="K1122" t="s">
        <v>4746</v>
      </c>
      <c r="L1122" s="1">
        <v>45421</v>
      </c>
      <c r="M1122">
        <v>5</v>
      </c>
      <c r="N1122">
        <v>2024</v>
      </c>
    </row>
    <row r="1123" spans="1:14" x14ac:dyDescent="0.25">
      <c r="A1123" t="s">
        <v>6178</v>
      </c>
      <c r="B1123" t="s">
        <v>2722</v>
      </c>
      <c r="C1123" t="s">
        <v>2736</v>
      </c>
      <c r="D1123" t="s">
        <v>202</v>
      </c>
      <c r="E1123" t="s">
        <v>5208</v>
      </c>
      <c r="F1123" t="s">
        <v>202</v>
      </c>
      <c r="G1123" s="9">
        <v>1</v>
      </c>
      <c r="H1123" s="8">
        <v>0</v>
      </c>
      <c r="I1123" s="8">
        <v>29</v>
      </c>
      <c r="J1123" s="8">
        <v>0</v>
      </c>
      <c r="K1123" t="s">
        <v>4746</v>
      </c>
      <c r="L1123" s="1">
        <v>45421</v>
      </c>
      <c r="M1123">
        <v>5</v>
      </c>
      <c r="N1123">
        <v>2024</v>
      </c>
    </row>
    <row r="1124" spans="1:14" x14ac:dyDescent="0.25">
      <c r="A1124" t="s">
        <v>6178</v>
      </c>
      <c r="B1124" t="s">
        <v>2722</v>
      </c>
      <c r="C1124" t="s">
        <v>2736</v>
      </c>
      <c r="D1124" t="s">
        <v>202</v>
      </c>
      <c r="E1124" t="s">
        <v>2723</v>
      </c>
      <c r="F1124" t="s">
        <v>202</v>
      </c>
      <c r="G1124" s="9">
        <v>1</v>
      </c>
      <c r="H1124" s="8">
        <v>0</v>
      </c>
      <c r="I1124" s="8">
        <v>0</v>
      </c>
      <c r="J1124" s="8">
        <v>0</v>
      </c>
      <c r="K1124" t="s">
        <v>4746</v>
      </c>
      <c r="L1124" s="1">
        <v>45421</v>
      </c>
      <c r="M1124">
        <v>5</v>
      </c>
      <c r="N1124">
        <v>2024</v>
      </c>
    </row>
    <row r="1125" spans="1:14" x14ac:dyDescent="0.25">
      <c r="A1125" t="s">
        <v>6179</v>
      </c>
      <c r="B1125" t="s">
        <v>2934</v>
      </c>
      <c r="C1125" t="s">
        <v>597</v>
      </c>
      <c r="D1125" t="s">
        <v>368</v>
      </c>
      <c r="E1125" t="s">
        <v>369</v>
      </c>
      <c r="F1125" t="s">
        <v>202</v>
      </c>
      <c r="G1125" s="9">
        <v>1</v>
      </c>
      <c r="H1125" s="8">
        <v>11.7662</v>
      </c>
      <c r="I1125" s="8">
        <v>0</v>
      </c>
      <c r="J1125" s="8">
        <v>11.77</v>
      </c>
      <c r="K1125" t="s">
        <v>820</v>
      </c>
      <c r="L1125" s="1">
        <v>45421</v>
      </c>
      <c r="M1125">
        <v>5</v>
      </c>
      <c r="N1125">
        <v>2024</v>
      </c>
    </row>
    <row r="1126" spans="1:14" x14ac:dyDescent="0.25">
      <c r="A1126" t="s">
        <v>6180</v>
      </c>
      <c r="B1126" t="s">
        <v>2722</v>
      </c>
      <c r="C1126" t="s">
        <v>4455</v>
      </c>
      <c r="D1126" t="s">
        <v>2117</v>
      </c>
      <c r="E1126" t="s">
        <v>6181</v>
      </c>
      <c r="F1126" t="s">
        <v>202</v>
      </c>
      <c r="G1126" s="9">
        <v>1</v>
      </c>
      <c r="H1126" s="8">
        <v>0</v>
      </c>
      <c r="I1126" s="8">
        <v>1393</v>
      </c>
      <c r="J1126" s="8">
        <v>0</v>
      </c>
      <c r="K1126" t="s">
        <v>820</v>
      </c>
      <c r="L1126" s="1">
        <v>45421</v>
      </c>
      <c r="M1126">
        <v>5</v>
      </c>
      <c r="N1126">
        <v>2024</v>
      </c>
    </row>
    <row r="1127" spans="1:14" x14ac:dyDescent="0.25">
      <c r="A1127" t="s">
        <v>6180</v>
      </c>
      <c r="B1127" t="s">
        <v>2722</v>
      </c>
      <c r="C1127" t="s">
        <v>446</v>
      </c>
      <c r="D1127" t="s">
        <v>404</v>
      </c>
      <c r="E1127" t="s">
        <v>405</v>
      </c>
      <c r="F1127" t="s">
        <v>202</v>
      </c>
      <c r="G1127" s="9">
        <v>1</v>
      </c>
      <c r="H1127" s="8">
        <v>135</v>
      </c>
      <c r="I1127" s="8">
        <v>0</v>
      </c>
      <c r="J1127" s="8">
        <v>135</v>
      </c>
      <c r="K1127" t="s">
        <v>820</v>
      </c>
      <c r="L1127" s="1">
        <v>45421</v>
      </c>
      <c r="M1127">
        <v>5</v>
      </c>
      <c r="N1127">
        <v>2024</v>
      </c>
    </row>
    <row r="1128" spans="1:14" x14ac:dyDescent="0.25">
      <c r="A1128" t="s">
        <v>6180</v>
      </c>
      <c r="B1128" t="s">
        <v>2722</v>
      </c>
      <c r="C1128" t="s">
        <v>447</v>
      </c>
      <c r="D1128" t="s">
        <v>406</v>
      </c>
      <c r="E1128" t="s">
        <v>407</v>
      </c>
      <c r="F1128" t="s">
        <v>202</v>
      </c>
      <c r="G1128" s="9">
        <v>1</v>
      </c>
      <c r="H1128" s="8">
        <v>90</v>
      </c>
      <c r="I1128" s="8">
        <v>0</v>
      </c>
      <c r="J1128" s="8">
        <v>90</v>
      </c>
      <c r="K1128" t="s">
        <v>820</v>
      </c>
      <c r="L1128" s="1">
        <v>45421</v>
      </c>
      <c r="M1128">
        <v>5</v>
      </c>
      <c r="N1128">
        <v>2024</v>
      </c>
    </row>
    <row r="1129" spans="1:14" x14ac:dyDescent="0.25">
      <c r="A1129" t="s">
        <v>6180</v>
      </c>
      <c r="B1129" t="s">
        <v>2722</v>
      </c>
      <c r="C1129" t="s">
        <v>445</v>
      </c>
      <c r="D1129" t="s">
        <v>408</v>
      </c>
      <c r="E1129" t="s">
        <v>409</v>
      </c>
      <c r="F1129" t="s">
        <v>202</v>
      </c>
      <c r="G1129" s="9">
        <v>1</v>
      </c>
      <c r="H1129" s="8">
        <v>88</v>
      </c>
      <c r="I1129" s="8">
        <v>0</v>
      </c>
      <c r="J1129" s="8">
        <v>88</v>
      </c>
      <c r="K1129" t="s">
        <v>820</v>
      </c>
      <c r="L1129" s="1">
        <v>45421</v>
      </c>
      <c r="M1129">
        <v>5</v>
      </c>
      <c r="N1129">
        <v>2024</v>
      </c>
    </row>
    <row r="1130" spans="1:14" x14ac:dyDescent="0.25">
      <c r="A1130" t="s">
        <v>6180</v>
      </c>
      <c r="B1130" t="s">
        <v>2722</v>
      </c>
      <c r="C1130" t="s">
        <v>537</v>
      </c>
      <c r="D1130" t="s">
        <v>416</v>
      </c>
      <c r="E1130" t="s">
        <v>6182</v>
      </c>
      <c r="F1130" t="s">
        <v>202</v>
      </c>
      <c r="G1130" s="9">
        <v>1</v>
      </c>
      <c r="H1130" s="8">
        <v>128.5</v>
      </c>
      <c r="I1130" s="8">
        <v>696</v>
      </c>
      <c r="J1130" s="8">
        <v>128.5</v>
      </c>
      <c r="K1130" t="s">
        <v>820</v>
      </c>
      <c r="L1130" s="1">
        <v>45421</v>
      </c>
      <c r="M1130">
        <v>5</v>
      </c>
      <c r="N1130">
        <v>2024</v>
      </c>
    </row>
    <row r="1131" spans="1:14" x14ac:dyDescent="0.25">
      <c r="A1131" t="s">
        <v>6180</v>
      </c>
      <c r="B1131" t="s">
        <v>2722</v>
      </c>
      <c r="C1131" t="s">
        <v>448</v>
      </c>
      <c r="D1131" t="s">
        <v>419</v>
      </c>
      <c r="E1131" t="s">
        <v>6183</v>
      </c>
      <c r="F1131" t="s">
        <v>202</v>
      </c>
      <c r="G1131" s="9">
        <v>1</v>
      </c>
      <c r="H1131" s="8">
        <v>15</v>
      </c>
      <c r="I1131" s="8">
        <v>69</v>
      </c>
      <c r="J1131" s="8">
        <v>15</v>
      </c>
      <c r="K1131" t="s">
        <v>820</v>
      </c>
      <c r="L1131" s="1">
        <v>45421</v>
      </c>
      <c r="M1131">
        <v>5</v>
      </c>
      <c r="N1131">
        <v>2024</v>
      </c>
    </row>
    <row r="1132" spans="1:14" x14ac:dyDescent="0.25">
      <c r="A1132" t="s">
        <v>6180</v>
      </c>
      <c r="B1132" t="s">
        <v>2722</v>
      </c>
      <c r="C1132" t="s">
        <v>512</v>
      </c>
      <c r="D1132" t="s">
        <v>248</v>
      </c>
      <c r="E1132" t="s">
        <v>6184</v>
      </c>
      <c r="F1132" t="s">
        <v>202</v>
      </c>
      <c r="G1132" s="9">
        <v>1</v>
      </c>
      <c r="H1132" s="8">
        <v>19.5</v>
      </c>
      <c r="I1132" s="8">
        <v>138</v>
      </c>
      <c r="J1132" s="8">
        <v>19.5</v>
      </c>
      <c r="K1132" t="s">
        <v>820</v>
      </c>
      <c r="L1132" s="1">
        <v>45421</v>
      </c>
      <c r="M1132">
        <v>5</v>
      </c>
      <c r="N1132">
        <v>2024</v>
      </c>
    </row>
    <row r="1133" spans="1:14" x14ac:dyDescent="0.25">
      <c r="A1133" t="s">
        <v>6180</v>
      </c>
      <c r="B1133" t="s">
        <v>2722</v>
      </c>
      <c r="C1133" t="s">
        <v>2724</v>
      </c>
      <c r="D1133" t="s">
        <v>202</v>
      </c>
      <c r="E1133" t="s">
        <v>2723</v>
      </c>
      <c r="F1133" t="s">
        <v>202</v>
      </c>
      <c r="G1133" s="9">
        <v>1</v>
      </c>
      <c r="H1133" s="8">
        <v>0</v>
      </c>
      <c r="I1133" s="8">
        <v>247</v>
      </c>
      <c r="J1133" s="8">
        <v>0</v>
      </c>
      <c r="K1133" t="s">
        <v>820</v>
      </c>
      <c r="L1133" s="1">
        <v>45421</v>
      </c>
      <c r="M1133">
        <v>5</v>
      </c>
      <c r="N1133">
        <v>2024</v>
      </c>
    </row>
    <row r="1134" spans="1:14" x14ac:dyDescent="0.25">
      <c r="A1134" t="s">
        <v>6185</v>
      </c>
      <c r="B1134" t="s">
        <v>2722</v>
      </c>
      <c r="C1134" t="s">
        <v>514</v>
      </c>
      <c r="D1134" t="s">
        <v>290</v>
      </c>
      <c r="E1134" t="s">
        <v>6186</v>
      </c>
      <c r="F1134" t="s">
        <v>202</v>
      </c>
      <c r="G1134" s="9">
        <v>1</v>
      </c>
      <c r="H1134" s="8">
        <v>18.5</v>
      </c>
      <c r="I1134" s="8">
        <v>119</v>
      </c>
      <c r="J1134" s="8">
        <v>18.5</v>
      </c>
      <c r="K1134" t="s">
        <v>4746</v>
      </c>
      <c r="L1134" s="1">
        <v>45421</v>
      </c>
      <c r="M1134">
        <v>5</v>
      </c>
      <c r="N1134">
        <v>2024</v>
      </c>
    </row>
    <row r="1135" spans="1:14" x14ac:dyDescent="0.25">
      <c r="A1135" t="s">
        <v>6185</v>
      </c>
      <c r="B1135" t="s">
        <v>2722</v>
      </c>
      <c r="C1135" t="s">
        <v>2736</v>
      </c>
      <c r="D1135" t="s">
        <v>202</v>
      </c>
      <c r="E1135" t="s">
        <v>2723</v>
      </c>
      <c r="F1135" t="s">
        <v>202</v>
      </c>
      <c r="G1135" s="9">
        <v>1</v>
      </c>
      <c r="H1135" s="8">
        <v>0</v>
      </c>
      <c r="I1135" s="8">
        <v>17</v>
      </c>
      <c r="J1135" s="8">
        <v>0</v>
      </c>
      <c r="K1135" t="s">
        <v>4746</v>
      </c>
      <c r="L1135" s="1">
        <v>45421</v>
      </c>
      <c r="M1135">
        <v>5</v>
      </c>
      <c r="N1135">
        <v>2024</v>
      </c>
    </row>
    <row r="1136" spans="1:14" x14ac:dyDescent="0.25">
      <c r="A1136" t="s">
        <v>6187</v>
      </c>
      <c r="B1136" t="s">
        <v>2722</v>
      </c>
      <c r="C1136" t="s">
        <v>434</v>
      </c>
      <c r="D1136" t="s">
        <v>226</v>
      </c>
      <c r="E1136" t="s">
        <v>6067</v>
      </c>
      <c r="F1136" t="s">
        <v>202</v>
      </c>
      <c r="G1136" s="9">
        <v>1</v>
      </c>
      <c r="H1136" s="8">
        <v>16.600000000000001</v>
      </c>
      <c r="I1136" s="8">
        <v>55</v>
      </c>
      <c r="J1136" s="8">
        <v>16.600000000000001</v>
      </c>
      <c r="K1136" t="s">
        <v>4746</v>
      </c>
      <c r="L1136" s="1">
        <v>45421</v>
      </c>
      <c r="M1136">
        <v>5</v>
      </c>
      <c r="N1136">
        <v>2024</v>
      </c>
    </row>
    <row r="1137" spans="1:14" x14ac:dyDescent="0.25">
      <c r="A1137" t="s">
        <v>6187</v>
      </c>
      <c r="B1137" t="s">
        <v>2722</v>
      </c>
      <c r="C1137" t="s">
        <v>2736</v>
      </c>
      <c r="D1137" t="s">
        <v>202</v>
      </c>
      <c r="E1137" t="s">
        <v>2723</v>
      </c>
      <c r="F1137" t="s">
        <v>202</v>
      </c>
      <c r="G1137" s="9">
        <v>1</v>
      </c>
      <c r="H1137" s="8">
        <v>0</v>
      </c>
      <c r="I1137" s="8">
        <v>0</v>
      </c>
      <c r="J1137" s="8">
        <v>0</v>
      </c>
      <c r="K1137" t="s">
        <v>4746</v>
      </c>
      <c r="L1137" s="1">
        <v>45421</v>
      </c>
      <c r="M1137">
        <v>5</v>
      </c>
      <c r="N1137">
        <v>2024</v>
      </c>
    </row>
    <row r="1138" spans="1:14" x14ac:dyDescent="0.25">
      <c r="A1138" t="s">
        <v>6188</v>
      </c>
      <c r="B1138" t="s">
        <v>2934</v>
      </c>
      <c r="C1138" t="s">
        <v>486</v>
      </c>
      <c r="D1138" t="s">
        <v>318</v>
      </c>
      <c r="E1138" t="s">
        <v>2824</v>
      </c>
      <c r="F1138" t="s">
        <v>1659</v>
      </c>
      <c r="G1138" s="9">
        <v>2</v>
      </c>
      <c r="H1138" s="8">
        <v>2.4156</v>
      </c>
      <c r="I1138" s="8">
        <v>4.13</v>
      </c>
      <c r="J1138" s="8">
        <v>4.83</v>
      </c>
      <c r="K1138" t="s">
        <v>106</v>
      </c>
      <c r="L1138" s="1">
        <v>45421</v>
      </c>
      <c r="M1138">
        <v>5</v>
      </c>
      <c r="N1138">
        <v>2024</v>
      </c>
    </row>
    <row r="1139" spans="1:14" x14ac:dyDescent="0.25">
      <c r="A1139" t="s">
        <v>6188</v>
      </c>
      <c r="B1139" t="s">
        <v>2934</v>
      </c>
      <c r="C1139" t="s">
        <v>3775</v>
      </c>
      <c r="D1139" t="s">
        <v>1954</v>
      </c>
      <c r="E1139" t="s">
        <v>6189</v>
      </c>
      <c r="F1139" t="s">
        <v>202</v>
      </c>
      <c r="G1139" s="9">
        <v>1</v>
      </c>
      <c r="H1139" s="8">
        <v>0</v>
      </c>
      <c r="I1139" s="8">
        <v>219.01</v>
      </c>
      <c r="J1139" s="8">
        <v>0</v>
      </c>
      <c r="K1139" t="s">
        <v>106</v>
      </c>
      <c r="L1139" s="1">
        <v>45421</v>
      </c>
      <c r="M1139">
        <v>5</v>
      </c>
      <c r="N1139">
        <v>2024</v>
      </c>
    </row>
    <row r="1140" spans="1:14" x14ac:dyDescent="0.25">
      <c r="A1140" t="s">
        <v>6188</v>
      </c>
      <c r="B1140" t="s">
        <v>2934</v>
      </c>
      <c r="C1140" t="s">
        <v>481</v>
      </c>
      <c r="D1140" t="s">
        <v>374</v>
      </c>
      <c r="E1140" t="s">
        <v>375</v>
      </c>
      <c r="F1140" t="s">
        <v>1603</v>
      </c>
      <c r="G1140" s="9">
        <v>1</v>
      </c>
      <c r="H1140" s="8">
        <v>72.545199999999994</v>
      </c>
      <c r="I1140" s="8">
        <v>0</v>
      </c>
      <c r="J1140" s="8">
        <v>72.55</v>
      </c>
      <c r="K1140" t="s">
        <v>106</v>
      </c>
      <c r="L1140" s="1">
        <v>45421</v>
      </c>
      <c r="M1140">
        <v>5</v>
      </c>
      <c r="N1140">
        <v>2024</v>
      </c>
    </row>
    <row r="1141" spans="1:14" x14ac:dyDescent="0.25">
      <c r="A1141" t="s">
        <v>6188</v>
      </c>
      <c r="B1141" t="s">
        <v>2934</v>
      </c>
      <c r="C1141" t="s">
        <v>459</v>
      </c>
      <c r="D1141" t="s">
        <v>378</v>
      </c>
      <c r="E1141" t="s">
        <v>379</v>
      </c>
      <c r="F1141" t="s">
        <v>1603</v>
      </c>
      <c r="G1141" s="9">
        <v>1</v>
      </c>
      <c r="H1141" s="8">
        <v>40.176499999999997</v>
      </c>
      <c r="I1141" s="8">
        <v>0</v>
      </c>
      <c r="J1141" s="8">
        <v>40.18</v>
      </c>
      <c r="K1141" t="s">
        <v>106</v>
      </c>
      <c r="L1141" s="1">
        <v>45421</v>
      </c>
      <c r="M1141">
        <v>5</v>
      </c>
      <c r="N1141">
        <v>2024</v>
      </c>
    </row>
    <row r="1142" spans="1:14" x14ac:dyDescent="0.25">
      <c r="A1142" t="s">
        <v>6188</v>
      </c>
      <c r="B1142" t="s">
        <v>2934</v>
      </c>
      <c r="C1142" t="s">
        <v>500</v>
      </c>
      <c r="D1142" t="s">
        <v>372</v>
      </c>
      <c r="E1142" t="s">
        <v>373</v>
      </c>
      <c r="F1142" t="s">
        <v>202</v>
      </c>
      <c r="G1142" s="9">
        <v>1</v>
      </c>
      <c r="H1142" s="8">
        <v>79.7607</v>
      </c>
      <c r="I1142" s="8">
        <v>0</v>
      </c>
      <c r="J1142" s="8">
        <v>79.760000000000005</v>
      </c>
      <c r="K1142" t="s">
        <v>106</v>
      </c>
      <c r="L1142" s="1">
        <v>45421</v>
      </c>
      <c r="M1142">
        <v>5</v>
      </c>
      <c r="N1142">
        <v>2024</v>
      </c>
    </row>
    <row r="1143" spans="1:14" x14ac:dyDescent="0.25">
      <c r="A1143" t="s">
        <v>6188</v>
      </c>
      <c r="B1143" t="s">
        <v>2934</v>
      </c>
      <c r="C1143" t="s">
        <v>2724</v>
      </c>
      <c r="D1143" t="s">
        <v>202</v>
      </c>
      <c r="E1143" t="s">
        <v>2733</v>
      </c>
      <c r="F1143" t="s">
        <v>202</v>
      </c>
      <c r="G1143" s="9">
        <v>1</v>
      </c>
      <c r="H1143" s="8">
        <v>0</v>
      </c>
      <c r="I1143" s="8">
        <v>40.76</v>
      </c>
      <c r="J1143" s="8">
        <v>0</v>
      </c>
      <c r="K1143" t="s">
        <v>106</v>
      </c>
      <c r="L1143" s="1">
        <v>45421</v>
      </c>
      <c r="M1143">
        <v>5</v>
      </c>
      <c r="N1143">
        <v>2024</v>
      </c>
    </row>
    <row r="1144" spans="1:14" x14ac:dyDescent="0.25">
      <c r="A1144" t="s">
        <v>6190</v>
      </c>
      <c r="B1144" t="s">
        <v>2934</v>
      </c>
      <c r="C1144" t="s">
        <v>525</v>
      </c>
      <c r="D1144" t="s">
        <v>334</v>
      </c>
      <c r="E1144" t="s">
        <v>3771</v>
      </c>
      <c r="F1144" t="s">
        <v>202</v>
      </c>
      <c r="G1144" s="9">
        <v>1</v>
      </c>
      <c r="H1144" s="8">
        <v>18.5</v>
      </c>
      <c r="I1144" s="8">
        <v>57.02</v>
      </c>
      <c r="J1144" s="8">
        <v>18.5</v>
      </c>
      <c r="K1144" t="s">
        <v>106</v>
      </c>
      <c r="L1144" s="1">
        <v>45421</v>
      </c>
      <c r="M1144">
        <v>5</v>
      </c>
      <c r="N1144">
        <v>2024</v>
      </c>
    </row>
    <row r="1145" spans="1:14" x14ac:dyDescent="0.25">
      <c r="A1145" t="s">
        <v>6190</v>
      </c>
      <c r="B1145" t="s">
        <v>2934</v>
      </c>
      <c r="C1145" t="s">
        <v>584</v>
      </c>
      <c r="D1145" t="s">
        <v>270</v>
      </c>
      <c r="E1145" t="s">
        <v>2816</v>
      </c>
      <c r="F1145" t="s">
        <v>202</v>
      </c>
      <c r="G1145" s="9">
        <v>1</v>
      </c>
      <c r="H1145" s="8">
        <v>28</v>
      </c>
      <c r="I1145" s="8">
        <v>65.290000000000006</v>
      </c>
      <c r="J1145" s="8">
        <v>28</v>
      </c>
      <c r="K1145" t="s">
        <v>106</v>
      </c>
      <c r="L1145" s="1">
        <v>45421</v>
      </c>
      <c r="M1145">
        <v>5</v>
      </c>
      <c r="N1145">
        <v>2024</v>
      </c>
    </row>
    <row r="1146" spans="1:14" x14ac:dyDescent="0.25">
      <c r="A1146" t="s">
        <v>6190</v>
      </c>
      <c r="B1146" t="s">
        <v>2934</v>
      </c>
      <c r="C1146" t="s">
        <v>2724</v>
      </c>
      <c r="D1146" t="s">
        <v>202</v>
      </c>
      <c r="E1146" t="s">
        <v>2733</v>
      </c>
      <c r="F1146" t="s">
        <v>202</v>
      </c>
      <c r="G1146" s="9">
        <v>1</v>
      </c>
      <c r="H1146" s="8">
        <v>0</v>
      </c>
      <c r="I1146" s="8">
        <v>10.17</v>
      </c>
      <c r="J1146" s="8">
        <v>0</v>
      </c>
      <c r="K1146" t="s">
        <v>106</v>
      </c>
      <c r="L1146" s="1">
        <v>45421</v>
      </c>
      <c r="M1146">
        <v>5</v>
      </c>
      <c r="N1146">
        <v>2024</v>
      </c>
    </row>
    <row r="1147" spans="1:14" x14ac:dyDescent="0.25">
      <c r="A1147" t="s">
        <v>6191</v>
      </c>
      <c r="B1147" t="s">
        <v>2934</v>
      </c>
      <c r="C1147" t="s">
        <v>602</v>
      </c>
      <c r="D1147" t="s">
        <v>232</v>
      </c>
      <c r="E1147" t="s">
        <v>2901</v>
      </c>
      <c r="F1147" t="s">
        <v>202</v>
      </c>
      <c r="G1147" s="9">
        <v>1</v>
      </c>
      <c r="H1147" s="8">
        <v>18</v>
      </c>
      <c r="I1147" s="8">
        <v>57.02</v>
      </c>
      <c r="J1147" s="8">
        <v>18</v>
      </c>
      <c r="K1147" t="s">
        <v>106</v>
      </c>
      <c r="L1147" s="1">
        <v>45421</v>
      </c>
      <c r="M1147">
        <v>5</v>
      </c>
      <c r="N1147">
        <v>2024</v>
      </c>
    </row>
    <row r="1148" spans="1:14" x14ac:dyDescent="0.25">
      <c r="A1148" t="s">
        <v>6191</v>
      </c>
      <c r="B1148" t="s">
        <v>2934</v>
      </c>
      <c r="C1148" t="s">
        <v>2724</v>
      </c>
      <c r="D1148" t="s">
        <v>202</v>
      </c>
      <c r="E1148" t="s">
        <v>2733</v>
      </c>
      <c r="F1148" t="s">
        <v>202</v>
      </c>
      <c r="G1148" s="9">
        <v>1</v>
      </c>
      <c r="H1148" s="8">
        <v>0</v>
      </c>
      <c r="I1148" s="8">
        <v>11.82</v>
      </c>
      <c r="J1148" s="8">
        <v>0</v>
      </c>
      <c r="K1148" t="s">
        <v>106</v>
      </c>
      <c r="L1148" s="1">
        <v>45421</v>
      </c>
      <c r="M1148">
        <v>5</v>
      </c>
      <c r="N1148">
        <v>2024</v>
      </c>
    </row>
    <row r="1149" spans="1:14" x14ac:dyDescent="0.25">
      <c r="A1149" t="s">
        <v>6192</v>
      </c>
      <c r="B1149" t="s">
        <v>2934</v>
      </c>
      <c r="C1149" t="s">
        <v>513</v>
      </c>
      <c r="D1149" t="s">
        <v>299</v>
      </c>
      <c r="E1149" t="s">
        <v>2747</v>
      </c>
      <c r="F1149" t="s">
        <v>202</v>
      </c>
      <c r="G1149" s="9">
        <v>5</v>
      </c>
      <c r="H1149" s="8">
        <v>3.71</v>
      </c>
      <c r="I1149" s="8">
        <v>13.22</v>
      </c>
      <c r="J1149" s="8">
        <v>18.55</v>
      </c>
      <c r="K1149" t="s">
        <v>106</v>
      </c>
      <c r="L1149" s="1">
        <v>45421</v>
      </c>
      <c r="M1149">
        <v>5</v>
      </c>
      <c r="N1149">
        <v>2024</v>
      </c>
    </row>
    <row r="1150" spans="1:14" x14ac:dyDescent="0.25">
      <c r="A1150" t="s">
        <v>6192</v>
      </c>
      <c r="B1150" t="s">
        <v>2934</v>
      </c>
      <c r="C1150" t="s">
        <v>2724</v>
      </c>
      <c r="D1150" t="s">
        <v>202</v>
      </c>
      <c r="E1150" t="s">
        <v>2733</v>
      </c>
      <c r="F1150" t="s">
        <v>202</v>
      </c>
      <c r="G1150" s="9">
        <v>1</v>
      </c>
      <c r="H1150" s="8">
        <v>0</v>
      </c>
      <c r="I1150" s="8">
        <v>5.91</v>
      </c>
      <c r="J1150" s="8">
        <v>0</v>
      </c>
      <c r="K1150" t="s">
        <v>106</v>
      </c>
      <c r="L1150" s="1">
        <v>45421</v>
      </c>
      <c r="M1150">
        <v>5</v>
      </c>
      <c r="N1150">
        <v>2024</v>
      </c>
    </row>
    <row r="1151" spans="1:14" x14ac:dyDescent="0.25">
      <c r="A1151" t="s">
        <v>6192</v>
      </c>
      <c r="B1151" t="s">
        <v>2934</v>
      </c>
      <c r="C1151" t="s">
        <v>2736</v>
      </c>
      <c r="D1151" t="s">
        <v>202</v>
      </c>
      <c r="E1151" t="s">
        <v>2832</v>
      </c>
      <c r="F1151" t="s">
        <v>202</v>
      </c>
      <c r="G1151" s="9">
        <v>1</v>
      </c>
      <c r="H1151" s="8">
        <v>0</v>
      </c>
      <c r="I1151" s="8">
        <v>-0.01</v>
      </c>
      <c r="J1151" s="8">
        <v>0</v>
      </c>
      <c r="K1151" t="s">
        <v>106</v>
      </c>
      <c r="L1151" s="1">
        <v>45421</v>
      </c>
      <c r="M1151">
        <v>5</v>
      </c>
      <c r="N1151">
        <v>2024</v>
      </c>
    </row>
    <row r="1152" spans="1:14" x14ac:dyDescent="0.25">
      <c r="A1152" t="s">
        <v>6193</v>
      </c>
      <c r="B1152" t="s">
        <v>2934</v>
      </c>
      <c r="C1152" t="s">
        <v>3103</v>
      </c>
      <c r="D1152" t="s">
        <v>1572</v>
      </c>
      <c r="E1152" t="s">
        <v>6194</v>
      </c>
      <c r="F1152" t="s">
        <v>202</v>
      </c>
      <c r="G1152" s="9">
        <v>1</v>
      </c>
      <c r="H1152" s="8">
        <v>8.6999999999999993</v>
      </c>
      <c r="I1152" s="8">
        <v>23.97</v>
      </c>
      <c r="J1152" s="8">
        <v>8.6999999999999993</v>
      </c>
      <c r="K1152" t="s">
        <v>106</v>
      </c>
      <c r="L1152" s="1">
        <v>45421</v>
      </c>
      <c r="M1152">
        <v>5</v>
      </c>
      <c r="N1152">
        <v>2024</v>
      </c>
    </row>
    <row r="1153" spans="1:14" x14ac:dyDescent="0.25">
      <c r="A1153" t="s">
        <v>6193</v>
      </c>
      <c r="B1153" t="s">
        <v>2934</v>
      </c>
      <c r="C1153" t="s">
        <v>2724</v>
      </c>
      <c r="D1153" t="s">
        <v>202</v>
      </c>
      <c r="E1153" t="s">
        <v>2760</v>
      </c>
      <c r="F1153" t="s">
        <v>202</v>
      </c>
      <c r="G1153" s="9">
        <v>1</v>
      </c>
      <c r="H1153" s="8">
        <v>0</v>
      </c>
      <c r="I1153" s="8">
        <v>10.029999999999999</v>
      </c>
      <c r="J1153" s="8">
        <v>0</v>
      </c>
      <c r="K1153" t="s">
        <v>106</v>
      </c>
      <c r="L1153" s="1">
        <v>45421</v>
      </c>
      <c r="M1153">
        <v>5</v>
      </c>
      <c r="N1153">
        <v>2024</v>
      </c>
    </row>
    <row r="1154" spans="1:14" x14ac:dyDescent="0.25">
      <c r="A1154" t="s">
        <v>6195</v>
      </c>
      <c r="B1154" t="s">
        <v>2722</v>
      </c>
      <c r="C1154" t="s">
        <v>2736</v>
      </c>
      <c r="D1154" t="s">
        <v>202</v>
      </c>
      <c r="E1154" t="s">
        <v>5204</v>
      </c>
      <c r="F1154" t="s">
        <v>202</v>
      </c>
      <c r="G1154" s="9">
        <v>1</v>
      </c>
      <c r="H1154" s="8">
        <v>0</v>
      </c>
      <c r="I1154" s="8">
        <v>64</v>
      </c>
      <c r="J1154" s="8">
        <v>0</v>
      </c>
      <c r="K1154" t="s">
        <v>4746</v>
      </c>
      <c r="L1154" s="1">
        <v>45421</v>
      </c>
      <c r="M1154">
        <v>5</v>
      </c>
      <c r="N1154">
        <v>2024</v>
      </c>
    </row>
    <row r="1155" spans="1:14" x14ac:dyDescent="0.25">
      <c r="A1155" t="s">
        <v>6195</v>
      </c>
      <c r="B1155" t="s">
        <v>2722</v>
      </c>
      <c r="C1155" t="s">
        <v>435</v>
      </c>
      <c r="D1155" t="s">
        <v>224</v>
      </c>
      <c r="E1155" t="s">
        <v>6196</v>
      </c>
      <c r="F1155" t="s">
        <v>202</v>
      </c>
      <c r="G1155" s="9">
        <v>1</v>
      </c>
      <c r="H1155" s="8">
        <v>20.94</v>
      </c>
      <c r="I1155" s="8">
        <v>89</v>
      </c>
      <c r="J1155" s="8">
        <v>20.94</v>
      </c>
      <c r="K1155" t="s">
        <v>4746</v>
      </c>
      <c r="L1155" s="1">
        <v>45421</v>
      </c>
      <c r="M1155">
        <v>5</v>
      </c>
      <c r="N1155">
        <v>2024</v>
      </c>
    </row>
    <row r="1156" spans="1:14" x14ac:dyDescent="0.25">
      <c r="A1156" t="s">
        <v>6195</v>
      </c>
      <c r="B1156" t="s">
        <v>2722</v>
      </c>
      <c r="C1156" t="s">
        <v>540</v>
      </c>
      <c r="D1156" t="s">
        <v>252</v>
      </c>
      <c r="E1156" t="s">
        <v>6197</v>
      </c>
      <c r="F1156" t="s">
        <v>202</v>
      </c>
      <c r="G1156" s="9">
        <v>3</v>
      </c>
      <c r="H1156" s="8">
        <v>14</v>
      </c>
      <c r="I1156" s="8">
        <v>59</v>
      </c>
      <c r="J1156" s="8">
        <v>42</v>
      </c>
      <c r="K1156" t="s">
        <v>4746</v>
      </c>
      <c r="L1156" s="1">
        <v>45421</v>
      </c>
      <c r="M1156">
        <v>5</v>
      </c>
      <c r="N1156">
        <v>2024</v>
      </c>
    </row>
    <row r="1157" spans="1:14" x14ac:dyDescent="0.25">
      <c r="A1157" t="s">
        <v>6195</v>
      </c>
      <c r="B1157" t="s">
        <v>2722</v>
      </c>
      <c r="C1157" t="s">
        <v>2736</v>
      </c>
      <c r="D1157" t="s">
        <v>202</v>
      </c>
      <c r="E1157" t="s">
        <v>2723</v>
      </c>
      <c r="F1157" t="s">
        <v>202</v>
      </c>
      <c r="G1157" s="9">
        <v>1</v>
      </c>
      <c r="H1157" s="8">
        <v>0</v>
      </c>
      <c r="I1157" s="8">
        <v>0</v>
      </c>
      <c r="J1157" s="8">
        <v>0</v>
      </c>
      <c r="K1157" t="s">
        <v>4746</v>
      </c>
      <c r="L1157" s="1">
        <v>45421</v>
      </c>
      <c r="M1157">
        <v>5</v>
      </c>
      <c r="N1157">
        <v>2024</v>
      </c>
    </row>
    <row r="1158" spans="1:14" x14ac:dyDescent="0.25">
      <c r="A1158" t="s">
        <v>6198</v>
      </c>
      <c r="B1158" t="s">
        <v>2934</v>
      </c>
      <c r="C1158" t="s">
        <v>598</v>
      </c>
      <c r="D1158" t="s">
        <v>236</v>
      </c>
      <c r="E1158" t="s">
        <v>2815</v>
      </c>
      <c r="F1158" t="s">
        <v>202</v>
      </c>
      <c r="G1158" s="9">
        <v>1</v>
      </c>
      <c r="H1158" s="8">
        <v>14.8</v>
      </c>
      <c r="I1158" s="8">
        <v>32.229999999999997</v>
      </c>
      <c r="J1158" s="8">
        <v>14.8</v>
      </c>
      <c r="K1158" t="s">
        <v>106</v>
      </c>
      <c r="L1158" s="1">
        <v>45421</v>
      </c>
      <c r="M1158">
        <v>5</v>
      </c>
      <c r="N1158">
        <v>2024</v>
      </c>
    </row>
    <row r="1159" spans="1:14" x14ac:dyDescent="0.25">
      <c r="A1159" t="s">
        <v>6198</v>
      </c>
      <c r="B1159" t="s">
        <v>2934</v>
      </c>
      <c r="C1159" t="s">
        <v>597</v>
      </c>
      <c r="D1159" t="s">
        <v>368</v>
      </c>
      <c r="E1159" t="s">
        <v>2726</v>
      </c>
      <c r="F1159" t="s">
        <v>202</v>
      </c>
      <c r="G1159" s="9">
        <v>1</v>
      </c>
      <c r="H1159" s="8">
        <v>7.55</v>
      </c>
      <c r="I1159" s="8">
        <v>32.229999999999997</v>
      </c>
      <c r="J1159" s="8">
        <v>7.55</v>
      </c>
      <c r="K1159" t="s">
        <v>106</v>
      </c>
      <c r="L1159" s="1">
        <v>45421</v>
      </c>
      <c r="M1159">
        <v>5</v>
      </c>
      <c r="N1159">
        <v>2024</v>
      </c>
    </row>
    <row r="1160" spans="1:14" x14ac:dyDescent="0.25">
      <c r="A1160" t="s">
        <v>6198</v>
      </c>
      <c r="B1160" t="s">
        <v>2934</v>
      </c>
      <c r="C1160" t="s">
        <v>2803</v>
      </c>
      <c r="D1160" t="s">
        <v>1908</v>
      </c>
      <c r="E1160" t="s">
        <v>2889</v>
      </c>
      <c r="F1160" t="s">
        <v>2802</v>
      </c>
      <c r="G1160" s="9">
        <v>1</v>
      </c>
      <c r="H1160" s="8">
        <v>0</v>
      </c>
      <c r="I1160" s="8">
        <v>271.07</v>
      </c>
      <c r="J1160" s="8">
        <v>0</v>
      </c>
      <c r="K1160" t="s">
        <v>106</v>
      </c>
      <c r="L1160" s="1">
        <v>45421</v>
      </c>
      <c r="M1160">
        <v>5</v>
      </c>
      <c r="N1160">
        <v>2024</v>
      </c>
    </row>
    <row r="1161" spans="1:14" x14ac:dyDescent="0.25">
      <c r="A1161" t="s">
        <v>6198</v>
      </c>
      <c r="B1161" t="s">
        <v>2934</v>
      </c>
      <c r="C1161" t="s">
        <v>568</v>
      </c>
      <c r="D1161" t="s">
        <v>116</v>
      </c>
      <c r="E1161" t="s">
        <v>117</v>
      </c>
      <c r="F1161" t="s">
        <v>202</v>
      </c>
      <c r="G1161" s="9">
        <v>1</v>
      </c>
      <c r="H1161" s="8">
        <v>80</v>
      </c>
      <c r="I1161" s="8">
        <v>0</v>
      </c>
      <c r="J1161" s="8">
        <v>80</v>
      </c>
      <c r="K1161" t="s">
        <v>106</v>
      </c>
      <c r="L1161" s="1">
        <v>45421</v>
      </c>
      <c r="M1161">
        <v>5</v>
      </c>
      <c r="N1161">
        <v>2024</v>
      </c>
    </row>
    <row r="1162" spans="1:14" x14ac:dyDescent="0.25">
      <c r="A1162" t="s">
        <v>6198</v>
      </c>
      <c r="B1162" t="s">
        <v>2934</v>
      </c>
      <c r="C1162" t="s">
        <v>602</v>
      </c>
      <c r="D1162" t="s">
        <v>232</v>
      </c>
      <c r="E1162" t="s">
        <v>233</v>
      </c>
      <c r="F1162" t="s">
        <v>202</v>
      </c>
      <c r="G1162" s="9">
        <v>1</v>
      </c>
      <c r="H1162" s="8">
        <v>18</v>
      </c>
      <c r="I1162" s="8">
        <v>0</v>
      </c>
      <c r="J1162" s="8">
        <v>18</v>
      </c>
      <c r="K1162" t="s">
        <v>106</v>
      </c>
      <c r="L1162" s="1">
        <v>45421</v>
      </c>
      <c r="M1162">
        <v>5</v>
      </c>
      <c r="N1162">
        <v>2024</v>
      </c>
    </row>
    <row r="1163" spans="1:14" x14ac:dyDescent="0.25">
      <c r="A1163" t="s">
        <v>6198</v>
      </c>
      <c r="B1163" t="s">
        <v>2934</v>
      </c>
      <c r="C1163" t="s">
        <v>2724</v>
      </c>
      <c r="D1163" t="s">
        <v>202</v>
      </c>
      <c r="E1163" t="s">
        <v>2760</v>
      </c>
      <c r="F1163" t="s">
        <v>202</v>
      </c>
      <c r="G1163" s="9">
        <v>1</v>
      </c>
      <c r="H1163" s="8">
        <v>0</v>
      </c>
      <c r="I1163" s="8">
        <v>59.09</v>
      </c>
      <c r="J1163" s="8">
        <v>0</v>
      </c>
      <c r="K1163" t="s">
        <v>106</v>
      </c>
      <c r="L1163" s="1">
        <v>45421</v>
      </c>
      <c r="M1163">
        <v>5</v>
      </c>
      <c r="N1163">
        <v>2024</v>
      </c>
    </row>
    <row r="1164" spans="1:14" x14ac:dyDescent="0.25">
      <c r="A1164" t="s">
        <v>6199</v>
      </c>
      <c r="B1164" t="s">
        <v>2934</v>
      </c>
      <c r="C1164" t="s">
        <v>468</v>
      </c>
      <c r="D1164" t="s">
        <v>306</v>
      </c>
      <c r="E1164" t="s">
        <v>2746</v>
      </c>
      <c r="F1164" t="s">
        <v>202</v>
      </c>
      <c r="G1164" s="9">
        <v>5</v>
      </c>
      <c r="H1164" s="8">
        <v>0.64</v>
      </c>
      <c r="I1164" s="8">
        <v>4.13</v>
      </c>
      <c r="J1164" s="8">
        <v>3.2</v>
      </c>
      <c r="K1164" t="s">
        <v>106</v>
      </c>
      <c r="L1164" s="1">
        <v>45421</v>
      </c>
      <c r="M1164">
        <v>5</v>
      </c>
      <c r="N1164">
        <v>2024</v>
      </c>
    </row>
    <row r="1165" spans="1:14" x14ac:dyDescent="0.25">
      <c r="A1165" t="s">
        <v>6199</v>
      </c>
      <c r="B1165" t="s">
        <v>2934</v>
      </c>
      <c r="C1165" t="s">
        <v>2724</v>
      </c>
      <c r="D1165" t="s">
        <v>202</v>
      </c>
      <c r="E1165" t="s">
        <v>2733</v>
      </c>
      <c r="F1165" t="s">
        <v>202</v>
      </c>
      <c r="G1165" s="9">
        <v>1</v>
      </c>
      <c r="H1165" s="8">
        <v>0</v>
      </c>
      <c r="I1165" s="8">
        <v>5.91</v>
      </c>
      <c r="J1165" s="8">
        <v>0</v>
      </c>
      <c r="K1165" t="s">
        <v>106</v>
      </c>
      <c r="L1165" s="1">
        <v>45421</v>
      </c>
      <c r="M1165">
        <v>5</v>
      </c>
      <c r="N1165">
        <v>2024</v>
      </c>
    </row>
    <row r="1166" spans="1:14" x14ac:dyDescent="0.25">
      <c r="A1166" t="s">
        <v>6199</v>
      </c>
      <c r="B1166" t="s">
        <v>2934</v>
      </c>
      <c r="C1166" t="s">
        <v>2736</v>
      </c>
      <c r="D1166" t="s">
        <v>202</v>
      </c>
      <c r="E1166" t="s">
        <v>2832</v>
      </c>
      <c r="F1166" t="s">
        <v>202</v>
      </c>
      <c r="G1166" s="9">
        <v>1</v>
      </c>
      <c r="H1166" s="8">
        <v>0</v>
      </c>
      <c r="I1166" s="8">
        <v>-0.02</v>
      </c>
      <c r="J1166" s="8">
        <v>0</v>
      </c>
      <c r="K1166" t="s">
        <v>106</v>
      </c>
      <c r="L1166" s="1">
        <v>45421</v>
      </c>
      <c r="M1166">
        <v>5</v>
      </c>
      <c r="N1166">
        <v>2024</v>
      </c>
    </row>
    <row r="1167" spans="1:14" x14ac:dyDescent="0.25">
      <c r="A1167" t="s">
        <v>6200</v>
      </c>
      <c r="B1167" t="s">
        <v>2934</v>
      </c>
      <c r="C1167" t="s">
        <v>564</v>
      </c>
      <c r="D1167" t="s">
        <v>207</v>
      </c>
      <c r="E1167" t="s">
        <v>3022</v>
      </c>
      <c r="F1167" t="s">
        <v>202</v>
      </c>
      <c r="G1167" s="9">
        <v>1</v>
      </c>
      <c r="H1167" s="8">
        <v>12.5</v>
      </c>
      <c r="I1167" s="8">
        <v>32.229999999999997</v>
      </c>
      <c r="J1167" s="8">
        <v>12.5</v>
      </c>
      <c r="K1167" t="s">
        <v>106</v>
      </c>
      <c r="L1167" s="1">
        <v>45421</v>
      </c>
      <c r="M1167">
        <v>5</v>
      </c>
      <c r="N1167">
        <v>2024</v>
      </c>
    </row>
    <row r="1168" spans="1:14" x14ac:dyDescent="0.25">
      <c r="A1168" t="s">
        <v>6200</v>
      </c>
      <c r="B1168" t="s">
        <v>2934</v>
      </c>
      <c r="C1168" t="s">
        <v>2724</v>
      </c>
      <c r="D1168" t="s">
        <v>202</v>
      </c>
      <c r="E1168" t="s">
        <v>2760</v>
      </c>
      <c r="F1168" t="s">
        <v>202</v>
      </c>
      <c r="G1168" s="9">
        <v>1</v>
      </c>
      <c r="H1168" s="8">
        <v>0</v>
      </c>
      <c r="I1168" s="8">
        <v>13.86</v>
      </c>
      <c r="J1168" s="8">
        <v>0</v>
      </c>
      <c r="K1168" t="s">
        <v>106</v>
      </c>
      <c r="L1168" s="1">
        <v>45421</v>
      </c>
      <c r="M1168">
        <v>5</v>
      </c>
      <c r="N1168">
        <v>2024</v>
      </c>
    </row>
    <row r="1169" spans="1:14" x14ac:dyDescent="0.25">
      <c r="A1169" t="s">
        <v>6201</v>
      </c>
      <c r="B1169" t="s">
        <v>2722</v>
      </c>
      <c r="C1169" t="s">
        <v>583</v>
      </c>
      <c r="D1169" t="s">
        <v>238</v>
      </c>
      <c r="E1169" t="s">
        <v>6202</v>
      </c>
      <c r="F1169" t="s">
        <v>202</v>
      </c>
      <c r="G1169" s="9">
        <v>1</v>
      </c>
      <c r="H1169" s="8">
        <v>19.600000000000001</v>
      </c>
      <c r="I1169" s="8">
        <v>90</v>
      </c>
      <c r="J1169" s="8">
        <v>19.600000000000001</v>
      </c>
      <c r="K1169" t="s">
        <v>4746</v>
      </c>
      <c r="L1169" s="1">
        <v>45421</v>
      </c>
      <c r="M1169">
        <v>5</v>
      </c>
      <c r="N1169">
        <v>2024</v>
      </c>
    </row>
    <row r="1170" spans="1:14" x14ac:dyDescent="0.25">
      <c r="A1170" t="s">
        <v>6201</v>
      </c>
      <c r="B1170" t="s">
        <v>2722</v>
      </c>
      <c r="C1170" t="s">
        <v>466</v>
      </c>
      <c r="D1170" t="s">
        <v>330</v>
      </c>
      <c r="E1170" t="s">
        <v>6078</v>
      </c>
      <c r="F1170" t="s">
        <v>202</v>
      </c>
      <c r="G1170" s="9">
        <v>1</v>
      </c>
      <c r="H1170" s="8">
        <v>10.78</v>
      </c>
      <c r="I1170" s="8">
        <v>55</v>
      </c>
      <c r="J1170" s="8">
        <v>10.78</v>
      </c>
      <c r="K1170" t="s">
        <v>4746</v>
      </c>
      <c r="L1170" s="1">
        <v>45421</v>
      </c>
      <c r="M1170">
        <v>5</v>
      </c>
      <c r="N1170">
        <v>2024</v>
      </c>
    </row>
    <row r="1171" spans="1:14" x14ac:dyDescent="0.25">
      <c r="A1171" t="s">
        <v>6201</v>
      </c>
      <c r="B1171" t="s">
        <v>2722</v>
      </c>
      <c r="C1171" t="s">
        <v>484</v>
      </c>
      <c r="D1171" t="s">
        <v>346</v>
      </c>
      <c r="E1171" t="s">
        <v>6203</v>
      </c>
      <c r="F1171" t="s">
        <v>202</v>
      </c>
      <c r="G1171" s="9">
        <v>1</v>
      </c>
      <c r="H1171" s="8">
        <v>30.83</v>
      </c>
      <c r="I1171" s="8">
        <v>82</v>
      </c>
      <c r="J1171" s="8">
        <v>30.83</v>
      </c>
      <c r="K1171" t="s">
        <v>4746</v>
      </c>
      <c r="L1171" s="1">
        <v>45421</v>
      </c>
      <c r="M1171">
        <v>5</v>
      </c>
      <c r="N1171">
        <v>2024</v>
      </c>
    </row>
    <row r="1172" spans="1:14" x14ac:dyDescent="0.25">
      <c r="A1172" t="s">
        <v>6201</v>
      </c>
      <c r="B1172" t="s">
        <v>2722</v>
      </c>
      <c r="C1172" t="s">
        <v>2736</v>
      </c>
      <c r="D1172" t="s">
        <v>202</v>
      </c>
      <c r="E1172" t="s">
        <v>2723</v>
      </c>
      <c r="F1172" t="s">
        <v>202</v>
      </c>
      <c r="G1172" s="9">
        <v>1</v>
      </c>
      <c r="H1172" s="8">
        <v>0</v>
      </c>
      <c r="I1172" s="8">
        <v>0</v>
      </c>
      <c r="J1172" s="8">
        <v>0</v>
      </c>
      <c r="K1172" t="s">
        <v>4746</v>
      </c>
      <c r="L1172" s="1">
        <v>45421</v>
      </c>
      <c r="M1172">
        <v>5</v>
      </c>
      <c r="N1172">
        <v>2024</v>
      </c>
    </row>
    <row r="1173" spans="1:14" x14ac:dyDescent="0.25">
      <c r="A1173" t="s">
        <v>6204</v>
      </c>
      <c r="B1173" t="s">
        <v>2934</v>
      </c>
      <c r="C1173" t="s">
        <v>2763</v>
      </c>
      <c r="D1173" t="s">
        <v>1907</v>
      </c>
      <c r="E1173" t="s">
        <v>6205</v>
      </c>
      <c r="F1173" t="s">
        <v>202</v>
      </c>
      <c r="G1173" s="9">
        <v>1</v>
      </c>
      <c r="H1173" s="8">
        <v>0</v>
      </c>
      <c r="I1173" s="8">
        <v>544.63</v>
      </c>
      <c r="J1173" s="8">
        <v>0</v>
      </c>
      <c r="K1173" t="s">
        <v>106</v>
      </c>
      <c r="L1173" s="1">
        <v>45421</v>
      </c>
      <c r="M1173">
        <v>5</v>
      </c>
      <c r="N1173">
        <v>2024</v>
      </c>
    </row>
    <row r="1174" spans="1:14" x14ac:dyDescent="0.25">
      <c r="A1174" t="s">
        <v>6204</v>
      </c>
      <c r="B1174" t="s">
        <v>2934</v>
      </c>
      <c r="C1174" t="s">
        <v>3756</v>
      </c>
      <c r="D1174" t="s">
        <v>3757</v>
      </c>
      <c r="E1174" t="s">
        <v>287</v>
      </c>
      <c r="F1174" t="s">
        <v>202</v>
      </c>
      <c r="G1174" s="9">
        <v>1</v>
      </c>
      <c r="H1174" s="8">
        <v>233.7654</v>
      </c>
      <c r="I1174" s="8">
        <v>0</v>
      </c>
      <c r="J1174" s="8">
        <v>233.77</v>
      </c>
      <c r="K1174" t="s">
        <v>106</v>
      </c>
      <c r="L1174" s="1">
        <v>45421</v>
      </c>
      <c r="M1174">
        <v>5</v>
      </c>
      <c r="N1174">
        <v>2024</v>
      </c>
    </row>
    <row r="1175" spans="1:14" x14ac:dyDescent="0.25">
      <c r="A1175" t="s">
        <v>6204</v>
      </c>
      <c r="B1175" t="s">
        <v>2934</v>
      </c>
      <c r="C1175" t="s">
        <v>3758</v>
      </c>
      <c r="D1175" t="s">
        <v>3759</v>
      </c>
      <c r="E1175" t="s">
        <v>289</v>
      </c>
      <c r="F1175" t="s">
        <v>202</v>
      </c>
      <c r="G1175" s="9">
        <v>1</v>
      </c>
      <c r="H1175" s="8">
        <v>133.24629999999999</v>
      </c>
      <c r="I1175" s="8">
        <v>0</v>
      </c>
      <c r="J1175" s="8">
        <v>133.25</v>
      </c>
      <c r="K1175" t="s">
        <v>106</v>
      </c>
      <c r="L1175" s="1">
        <v>45421</v>
      </c>
      <c r="M1175">
        <v>5</v>
      </c>
      <c r="N1175">
        <v>2024</v>
      </c>
    </row>
    <row r="1176" spans="1:14" x14ac:dyDescent="0.25">
      <c r="A1176" t="s">
        <v>6204</v>
      </c>
      <c r="B1176" t="s">
        <v>2934</v>
      </c>
      <c r="C1176" t="s">
        <v>559</v>
      </c>
      <c r="D1176" t="s">
        <v>418</v>
      </c>
      <c r="E1176" t="s">
        <v>6206</v>
      </c>
      <c r="F1176" t="s">
        <v>202</v>
      </c>
      <c r="G1176" s="9">
        <v>1</v>
      </c>
      <c r="H1176" s="8">
        <v>177.6617</v>
      </c>
      <c r="I1176" s="8">
        <v>412.4</v>
      </c>
      <c r="J1176" s="8">
        <v>177.66</v>
      </c>
      <c r="K1176" t="s">
        <v>106</v>
      </c>
      <c r="L1176" s="1">
        <v>45421</v>
      </c>
      <c r="M1176">
        <v>5</v>
      </c>
      <c r="N1176">
        <v>2024</v>
      </c>
    </row>
    <row r="1177" spans="1:14" x14ac:dyDescent="0.25">
      <c r="A1177" t="s">
        <v>6204</v>
      </c>
      <c r="B1177" t="s">
        <v>2934</v>
      </c>
      <c r="C1177" t="s">
        <v>2724</v>
      </c>
      <c r="D1177" t="s">
        <v>202</v>
      </c>
      <c r="E1177" t="s">
        <v>2733</v>
      </c>
      <c r="F1177" t="s">
        <v>202</v>
      </c>
      <c r="G1177" s="9">
        <v>1</v>
      </c>
      <c r="H1177" s="8">
        <v>0</v>
      </c>
      <c r="I1177" s="8">
        <v>136.46</v>
      </c>
      <c r="J1177" s="8">
        <v>0</v>
      </c>
      <c r="K1177" t="s">
        <v>106</v>
      </c>
      <c r="L1177" s="1">
        <v>45421</v>
      </c>
      <c r="M1177">
        <v>5</v>
      </c>
      <c r="N1177">
        <v>2024</v>
      </c>
    </row>
    <row r="1178" spans="1:14" x14ac:dyDescent="0.25">
      <c r="A1178" t="s">
        <v>6207</v>
      </c>
      <c r="B1178" t="s">
        <v>2934</v>
      </c>
      <c r="C1178" t="s">
        <v>2926</v>
      </c>
      <c r="D1178" t="s">
        <v>1899</v>
      </c>
      <c r="E1178" t="s">
        <v>6208</v>
      </c>
      <c r="F1178" t="s">
        <v>202</v>
      </c>
      <c r="G1178" s="9">
        <v>1</v>
      </c>
      <c r="H1178" s="8">
        <v>0</v>
      </c>
      <c r="I1178" s="8">
        <v>563.37</v>
      </c>
      <c r="J1178" s="8">
        <v>0</v>
      </c>
      <c r="K1178" t="s">
        <v>106</v>
      </c>
      <c r="L1178" s="1">
        <v>45421</v>
      </c>
      <c r="M1178">
        <v>5</v>
      </c>
      <c r="N1178">
        <v>2024</v>
      </c>
    </row>
    <row r="1179" spans="1:14" x14ac:dyDescent="0.25">
      <c r="A1179" t="s">
        <v>6207</v>
      </c>
      <c r="B1179" t="s">
        <v>2934</v>
      </c>
      <c r="C1179" t="s">
        <v>453</v>
      </c>
      <c r="D1179" t="s">
        <v>392</v>
      </c>
      <c r="E1179" t="s">
        <v>2810</v>
      </c>
      <c r="F1179" t="s">
        <v>1206</v>
      </c>
      <c r="G1179" s="9">
        <v>1</v>
      </c>
      <c r="H1179" s="8">
        <v>74</v>
      </c>
      <c r="I1179" s="8">
        <v>0</v>
      </c>
      <c r="J1179" s="8">
        <v>74</v>
      </c>
      <c r="K1179" t="s">
        <v>106</v>
      </c>
      <c r="L1179" s="1">
        <v>45421</v>
      </c>
      <c r="M1179">
        <v>5</v>
      </c>
      <c r="N1179">
        <v>2024</v>
      </c>
    </row>
    <row r="1180" spans="1:14" x14ac:dyDescent="0.25">
      <c r="A1180" t="s">
        <v>6207</v>
      </c>
      <c r="B1180" t="s">
        <v>2934</v>
      </c>
      <c r="C1180" t="s">
        <v>454</v>
      </c>
      <c r="D1180" t="s">
        <v>394</v>
      </c>
      <c r="E1180" t="s">
        <v>2811</v>
      </c>
      <c r="F1180" t="s">
        <v>1206</v>
      </c>
      <c r="G1180" s="9">
        <v>1</v>
      </c>
      <c r="H1180" s="8">
        <v>40.67</v>
      </c>
      <c r="I1180" s="8">
        <v>0</v>
      </c>
      <c r="J1180" s="8">
        <v>40.67</v>
      </c>
      <c r="K1180" t="s">
        <v>106</v>
      </c>
      <c r="L1180" s="1">
        <v>45421</v>
      </c>
      <c r="M1180">
        <v>5</v>
      </c>
      <c r="N1180">
        <v>2024</v>
      </c>
    </row>
    <row r="1181" spans="1:14" x14ac:dyDescent="0.25">
      <c r="A1181" t="s">
        <v>6207</v>
      </c>
      <c r="B1181" t="s">
        <v>2934</v>
      </c>
      <c r="C1181" t="s">
        <v>455</v>
      </c>
      <c r="D1181" t="s">
        <v>396</v>
      </c>
      <c r="E1181" t="s">
        <v>2812</v>
      </c>
      <c r="F1181" t="s">
        <v>1206</v>
      </c>
      <c r="G1181" s="9">
        <v>1</v>
      </c>
      <c r="H1181" s="8">
        <v>53.77</v>
      </c>
      <c r="I1181" s="8">
        <v>0</v>
      </c>
      <c r="J1181" s="8">
        <v>53.77</v>
      </c>
      <c r="K1181" t="s">
        <v>106</v>
      </c>
      <c r="L1181" s="1">
        <v>45421</v>
      </c>
      <c r="M1181">
        <v>5</v>
      </c>
      <c r="N1181">
        <v>2024</v>
      </c>
    </row>
    <row r="1182" spans="1:14" x14ac:dyDescent="0.25">
      <c r="A1182" t="s">
        <v>6207</v>
      </c>
      <c r="B1182" t="s">
        <v>2934</v>
      </c>
      <c r="C1182" t="s">
        <v>521</v>
      </c>
      <c r="D1182" t="s">
        <v>340</v>
      </c>
      <c r="E1182" t="s">
        <v>341</v>
      </c>
      <c r="F1182" t="s">
        <v>202</v>
      </c>
      <c r="G1182" s="9">
        <v>1</v>
      </c>
      <c r="H1182" s="8">
        <v>25.5</v>
      </c>
      <c r="I1182" s="8">
        <v>0</v>
      </c>
      <c r="J1182" s="8">
        <v>25.5</v>
      </c>
      <c r="K1182" t="s">
        <v>106</v>
      </c>
      <c r="L1182" s="1">
        <v>45421</v>
      </c>
      <c r="M1182">
        <v>5</v>
      </c>
      <c r="N1182">
        <v>2024</v>
      </c>
    </row>
    <row r="1183" spans="1:14" x14ac:dyDescent="0.25">
      <c r="A1183" t="s">
        <v>6207</v>
      </c>
      <c r="B1183" t="s">
        <v>2934</v>
      </c>
      <c r="C1183" t="s">
        <v>2736</v>
      </c>
      <c r="D1183" t="s">
        <v>202</v>
      </c>
      <c r="E1183" t="s">
        <v>5168</v>
      </c>
      <c r="F1183" t="s">
        <v>202</v>
      </c>
      <c r="G1183" s="9">
        <v>1</v>
      </c>
      <c r="H1183" s="8">
        <v>0</v>
      </c>
      <c r="I1183" s="8">
        <v>12.45</v>
      </c>
      <c r="J1183" s="8">
        <v>0</v>
      </c>
      <c r="K1183" t="s">
        <v>106</v>
      </c>
      <c r="L1183" s="1">
        <v>45421</v>
      </c>
      <c r="M1183">
        <v>5</v>
      </c>
      <c r="N1183">
        <v>2024</v>
      </c>
    </row>
    <row r="1184" spans="1:14" x14ac:dyDescent="0.25">
      <c r="A1184" t="s">
        <v>6209</v>
      </c>
      <c r="B1184" t="s">
        <v>2934</v>
      </c>
      <c r="C1184" t="s">
        <v>602</v>
      </c>
      <c r="D1184" t="s">
        <v>232</v>
      </c>
      <c r="E1184" t="s">
        <v>2901</v>
      </c>
      <c r="F1184" t="s">
        <v>202</v>
      </c>
      <c r="G1184" s="9">
        <v>1</v>
      </c>
      <c r="H1184" s="8">
        <v>18</v>
      </c>
      <c r="I1184" s="8">
        <v>57.02</v>
      </c>
      <c r="J1184" s="8">
        <v>18</v>
      </c>
      <c r="K1184" t="s">
        <v>106</v>
      </c>
      <c r="L1184" s="1">
        <v>45421</v>
      </c>
      <c r="M1184">
        <v>5</v>
      </c>
      <c r="N1184">
        <v>2024</v>
      </c>
    </row>
    <row r="1185" spans="1:14" x14ac:dyDescent="0.25">
      <c r="A1185" t="s">
        <v>6209</v>
      </c>
      <c r="B1185" t="s">
        <v>2934</v>
      </c>
      <c r="C1185" t="s">
        <v>2724</v>
      </c>
      <c r="D1185" t="s">
        <v>202</v>
      </c>
      <c r="E1185" t="s">
        <v>2733</v>
      </c>
      <c r="F1185" t="s">
        <v>202</v>
      </c>
      <c r="G1185" s="9">
        <v>1</v>
      </c>
      <c r="H1185" s="8">
        <v>0</v>
      </c>
      <c r="I1185" s="8">
        <v>11.72</v>
      </c>
      <c r="J1185" s="8">
        <v>0</v>
      </c>
      <c r="K1185" t="s">
        <v>106</v>
      </c>
      <c r="L1185" s="1">
        <v>45421</v>
      </c>
      <c r="M1185">
        <v>5</v>
      </c>
      <c r="N1185">
        <v>2024</v>
      </c>
    </row>
    <row r="1186" spans="1:14" x14ac:dyDescent="0.25">
      <c r="A1186" t="s">
        <v>6210</v>
      </c>
      <c r="B1186" t="s">
        <v>2934</v>
      </c>
      <c r="C1186" t="s">
        <v>2947</v>
      </c>
      <c r="D1186" t="s">
        <v>1920</v>
      </c>
      <c r="E1186" t="s">
        <v>6211</v>
      </c>
      <c r="F1186" t="s">
        <v>202</v>
      </c>
      <c r="G1186" s="9">
        <v>1</v>
      </c>
      <c r="H1186" s="8">
        <v>0</v>
      </c>
      <c r="I1186" s="8">
        <v>908.26</v>
      </c>
      <c r="J1186" s="8">
        <v>0</v>
      </c>
      <c r="K1186" t="s">
        <v>106</v>
      </c>
      <c r="L1186" s="1">
        <v>45421</v>
      </c>
      <c r="M1186">
        <v>5</v>
      </c>
      <c r="N1186">
        <v>2024</v>
      </c>
    </row>
    <row r="1187" spans="1:14" x14ac:dyDescent="0.25">
      <c r="A1187" t="s">
        <v>6210</v>
      </c>
      <c r="B1187" t="s">
        <v>2934</v>
      </c>
      <c r="C1187" t="s">
        <v>446</v>
      </c>
      <c r="D1187" t="s">
        <v>404</v>
      </c>
      <c r="E1187" t="s">
        <v>405</v>
      </c>
      <c r="F1187" t="s">
        <v>202</v>
      </c>
      <c r="G1187" s="9">
        <v>1</v>
      </c>
      <c r="H1187" s="8">
        <v>135</v>
      </c>
      <c r="I1187" s="8">
        <v>0</v>
      </c>
      <c r="J1187" s="8">
        <v>135</v>
      </c>
      <c r="K1187" t="s">
        <v>106</v>
      </c>
      <c r="L1187" s="1">
        <v>45421</v>
      </c>
      <c r="M1187">
        <v>5</v>
      </c>
      <c r="N1187">
        <v>2024</v>
      </c>
    </row>
    <row r="1188" spans="1:14" x14ac:dyDescent="0.25">
      <c r="A1188" t="s">
        <v>6210</v>
      </c>
      <c r="B1188" t="s">
        <v>2934</v>
      </c>
      <c r="C1188" t="s">
        <v>447</v>
      </c>
      <c r="D1188" t="s">
        <v>406</v>
      </c>
      <c r="E1188" t="s">
        <v>407</v>
      </c>
      <c r="F1188" t="s">
        <v>202</v>
      </c>
      <c r="G1188" s="9">
        <v>1</v>
      </c>
      <c r="H1188" s="8">
        <v>90</v>
      </c>
      <c r="I1188" s="8">
        <v>0</v>
      </c>
      <c r="J1188" s="8">
        <v>90</v>
      </c>
      <c r="K1188" t="s">
        <v>106</v>
      </c>
      <c r="L1188" s="1">
        <v>45421</v>
      </c>
      <c r="M1188">
        <v>5</v>
      </c>
      <c r="N1188">
        <v>2024</v>
      </c>
    </row>
    <row r="1189" spans="1:14" x14ac:dyDescent="0.25">
      <c r="A1189" t="s">
        <v>6210</v>
      </c>
      <c r="B1189" t="s">
        <v>2934</v>
      </c>
      <c r="C1189" t="s">
        <v>445</v>
      </c>
      <c r="D1189" t="s">
        <v>408</v>
      </c>
      <c r="E1189" t="s">
        <v>409</v>
      </c>
      <c r="F1189" t="s">
        <v>202</v>
      </c>
      <c r="G1189" s="9">
        <v>1</v>
      </c>
      <c r="H1189" s="8">
        <v>88</v>
      </c>
      <c r="I1189" s="8">
        <v>0</v>
      </c>
      <c r="J1189" s="8">
        <v>88</v>
      </c>
      <c r="K1189" t="s">
        <v>106</v>
      </c>
      <c r="L1189" s="1">
        <v>45421</v>
      </c>
      <c r="M1189">
        <v>5</v>
      </c>
      <c r="N1189">
        <v>2024</v>
      </c>
    </row>
    <row r="1190" spans="1:14" x14ac:dyDescent="0.25">
      <c r="A1190" t="s">
        <v>6210</v>
      </c>
      <c r="B1190" t="s">
        <v>2934</v>
      </c>
      <c r="C1190" t="s">
        <v>537</v>
      </c>
      <c r="D1190" t="s">
        <v>416</v>
      </c>
      <c r="E1190" t="s">
        <v>6212</v>
      </c>
      <c r="F1190" t="s">
        <v>202</v>
      </c>
      <c r="G1190" s="9">
        <v>1</v>
      </c>
      <c r="H1190" s="8">
        <v>128.5</v>
      </c>
      <c r="I1190" s="8">
        <v>412.4</v>
      </c>
      <c r="J1190" s="8">
        <v>128.5</v>
      </c>
      <c r="K1190" t="s">
        <v>106</v>
      </c>
      <c r="L1190" s="1">
        <v>45421</v>
      </c>
      <c r="M1190">
        <v>5</v>
      </c>
      <c r="N1190">
        <v>2024</v>
      </c>
    </row>
    <row r="1191" spans="1:14" x14ac:dyDescent="0.25">
      <c r="A1191" t="s">
        <v>6210</v>
      </c>
      <c r="B1191" t="s">
        <v>2934</v>
      </c>
      <c r="C1191" t="s">
        <v>448</v>
      </c>
      <c r="D1191" t="s">
        <v>419</v>
      </c>
      <c r="E1191" t="s">
        <v>6213</v>
      </c>
      <c r="F1191" t="s">
        <v>202</v>
      </c>
      <c r="G1191" s="9">
        <v>1</v>
      </c>
      <c r="H1191" s="8">
        <v>15</v>
      </c>
      <c r="I1191" s="8">
        <v>48.76</v>
      </c>
      <c r="J1191" s="8">
        <v>15</v>
      </c>
      <c r="K1191" t="s">
        <v>106</v>
      </c>
      <c r="L1191" s="1">
        <v>45421</v>
      </c>
      <c r="M1191">
        <v>5</v>
      </c>
      <c r="N1191">
        <v>2024</v>
      </c>
    </row>
    <row r="1192" spans="1:14" x14ac:dyDescent="0.25">
      <c r="A1192" t="s">
        <v>6210</v>
      </c>
      <c r="B1192" t="s">
        <v>2934</v>
      </c>
      <c r="C1192" t="s">
        <v>2724</v>
      </c>
      <c r="D1192" t="s">
        <v>202</v>
      </c>
      <c r="E1192" t="s">
        <v>2733</v>
      </c>
      <c r="F1192" t="s">
        <v>202</v>
      </c>
      <c r="G1192" s="9">
        <v>1</v>
      </c>
      <c r="H1192" s="8">
        <v>0</v>
      </c>
      <c r="I1192" s="8">
        <v>198.7</v>
      </c>
      <c r="J1192" s="8">
        <v>0</v>
      </c>
      <c r="K1192" t="s">
        <v>106</v>
      </c>
      <c r="L1192" s="1">
        <v>45421</v>
      </c>
      <c r="M1192">
        <v>5</v>
      </c>
      <c r="N1192">
        <v>2024</v>
      </c>
    </row>
    <row r="1193" spans="1:14" x14ac:dyDescent="0.25">
      <c r="A1193" t="s">
        <v>6214</v>
      </c>
      <c r="B1193" t="s">
        <v>2934</v>
      </c>
      <c r="C1193" t="s">
        <v>3073</v>
      </c>
      <c r="D1193" t="s">
        <v>2000</v>
      </c>
      <c r="E1193" t="s">
        <v>6215</v>
      </c>
      <c r="F1193" t="s">
        <v>202</v>
      </c>
      <c r="G1193" s="9">
        <v>1</v>
      </c>
      <c r="H1193" s="8">
        <v>0</v>
      </c>
      <c r="I1193" s="8">
        <v>412.4</v>
      </c>
      <c r="J1193" s="8">
        <v>0</v>
      </c>
      <c r="K1193" t="s">
        <v>106</v>
      </c>
      <c r="L1193" s="1">
        <v>45421</v>
      </c>
      <c r="M1193">
        <v>5</v>
      </c>
      <c r="N1193">
        <v>2024</v>
      </c>
    </row>
    <row r="1194" spans="1:14" x14ac:dyDescent="0.25">
      <c r="A1194" t="s">
        <v>6214</v>
      </c>
      <c r="B1194" t="s">
        <v>2934</v>
      </c>
      <c r="C1194" t="s">
        <v>439</v>
      </c>
      <c r="D1194" t="s">
        <v>110</v>
      </c>
      <c r="E1194" t="s">
        <v>111</v>
      </c>
      <c r="F1194" t="s">
        <v>202</v>
      </c>
      <c r="G1194" s="9">
        <v>1</v>
      </c>
      <c r="H1194" s="8">
        <v>201.03819999999999</v>
      </c>
      <c r="I1194" s="8">
        <v>0</v>
      </c>
      <c r="J1194" s="8">
        <v>201.04</v>
      </c>
      <c r="K1194" t="s">
        <v>106</v>
      </c>
      <c r="L1194" s="1">
        <v>45421</v>
      </c>
      <c r="M1194">
        <v>5</v>
      </c>
      <c r="N1194">
        <v>2024</v>
      </c>
    </row>
    <row r="1195" spans="1:14" x14ac:dyDescent="0.25">
      <c r="A1195" t="s">
        <v>6214</v>
      </c>
      <c r="B1195" t="s">
        <v>2934</v>
      </c>
      <c r="C1195" t="s">
        <v>438</v>
      </c>
      <c r="D1195" t="s">
        <v>114</v>
      </c>
      <c r="E1195" t="s">
        <v>115</v>
      </c>
      <c r="F1195" t="s">
        <v>202</v>
      </c>
      <c r="G1195" s="9">
        <v>1</v>
      </c>
      <c r="H1195" s="8">
        <v>62.337400000000002</v>
      </c>
      <c r="I1195" s="8">
        <v>0</v>
      </c>
      <c r="J1195" s="8">
        <v>62.34</v>
      </c>
      <c r="K1195" t="s">
        <v>106</v>
      </c>
      <c r="L1195" s="1">
        <v>45421</v>
      </c>
      <c r="M1195">
        <v>5</v>
      </c>
      <c r="N1195">
        <v>2024</v>
      </c>
    </row>
    <row r="1196" spans="1:14" x14ac:dyDescent="0.25">
      <c r="A1196" t="s">
        <v>6214</v>
      </c>
      <c r="B1196" t="s">
        <v>2934</v>
      </c>
      <c r="C1196" t="s">
        <v>516</v>
      </c>
      <c r="D1196" t="s">
        <v>124</v>
      </c>
      <c r="E1196" t="s">
        <v>6216</v>
      </c>
      <c r="F1196" t="s">
        <v>202</v>
      </c>
      <c r="G1196" s="9">
        <v>1</v>
      </c>
      <c r="H1196" s="8">
        <v>130.90860000000001</v>
      </c>
      <c r="I1196" s="8">
        <v>247.11</v>
      </c>
      <c r="J1196" s="8">
        <v>130.91</v>
      </c>
      <c r="K1196" t="s">
        <v>106</v>
      </c>
      <c r="L1196" s="1">
        <v>45421</v>
      </c>
      <c r="M1196">
        <v>5</v>
      </c>
      <c r="N1196">
        <v>2024</v>
      </c>
    </row>
    <row r="1197" spans="1:14" x14ac:dyDescent="0.25">
      <c r="A1197" t="s">
        <v>6214</v>
      </c>
      <c r="B1197" t="s">
        <v>2934</v>
      </c>
      <c r="C1197" t="s">
        <v>2724</v>
      </c>
      <c r="D1197" t="s">
        <v>202</v>
      </c>
      <c r="E1197" t="s">
        <v>2760</v>
      </c>
      <c r="F1197" t="s">
        <v>202</v>
      </c>
      <c r="G1197" s="9">
        <v>1</v>
      </c>
      <c r="H1197" s="8">
        <v>0</v>
      </c>
      <c r="I1197" s="8">
        <v>147.19</v>
      </c>
      <c r="J1197" s="8">
        <v>0</v>
      </c>
      <c r="K1197" t="s">
        <v>106</v>
      </c>
      <c r="L1197" s="1">
        <v>45421</v>
      </c>
      <c r="M1197">
        <v>5</v>
      </c>
      <c r="N1197">
        <v>2024</v>
      </c>
    </row>
    <row r="1198" spans="1:14" x14ac:dyDescent="0.25">
      <c r="A1198" t="s">
        <v>6217</v>
      </c>
      <c r="B1198" t="s">
        <v>2722</v>
      </c>
      <c r="C1198" t="s">
        <v>2736</v>
      </c>
      <c r="D1198" t="s">
        <v>202</v>
      </c>
      <c r="E1198" t="s">
        <v>2961</v>
      </c>
      <c r="F1198" t="s">
        <v>202</v>
      </c>
      <c r="G1198" s="9">
        <v>1</v>
      </c>
      <c r="H1198" s="8">
        <v>0</v>
      </c>
      <c r="I1198" s="8">
        <v>79</v>
      </c>
      <c r="J1198" s="8">
        <v>0</v>
      </c>
      <c r="K1198" t="s">
        <v>4746</v>
      </c>
      <c r="L1198" s="1">
        <v>45421</v>
      </c>
      <c r="M1198">
        <v>5</v>
      </c>
      <c r="N1198">
        <v>2024</v>
      </c>
    </row>
    <row r="1199" spans="1:14" x14ac:dyDescent="0.25">
      <c r="A1199" t="s">
        <v>6217</v>
      </c>
      <c r="B1199" t="s">
        <v>2722</v>
      </c>
      <c r="C1199" t="s">
        <v>2736</v>
      </c>
      <c r="D1199" t="s">
        <v>202</v>
      </c>
      <c r="E1199" t="s">
        <v>2723</v>
      </c>
      <c r="F1199" t="s">
        <v>202</v>
      </c>
      <c r="G1199" s="9">
        <v>1</v>
      </c>
      <c r="H1199" s="8">
        <v>0</v>
      </c>
      <c r="I1199" s="8">
        <v>0</v>
      </c>
      <c r="J1199" s="8">
        <v>0</v>
      </c>
      <c r="K1199" t="s">
        <v>4746</v>
      </c>
      <c r="L1199" s="1">
        <v>45421</v>
      </c>
      <c r="M1199">
        <v>5</v>
      </c>
      <c r="N1199">
        <v>2024</v>
      </c>
    </row>
    <row r="1200" spans="1:14" x14ac:dyDescent="0.25">
      <c r="A1200" t="s">
        <v>6218</v>
      </c>
      <c r="B1200" t="s">
        <v>2722</v>
      </c>
      <c r="C1200" t="s">
        <v>2736</v>
      </c>
      <c r="D1200" t="s">
        <v>202</v>
      </c>
      <c r="E1200" t="s">
        <v>5226</v>
      </c>
      <c r="F1200" t="s">
        <v>202</v>
      </c>
      <c r="G1200" s="9">
        <v>1</v>
      </c>
      <c r="H1200" s="8">
        <v>0</v>
      </c>
      <c r="I1200" s="8">
        <v>45</v>
      </c>
      <c r="J1200" s="8">
        <v>0</v>
      </c>
      <c r="K1200" t="s">
        <v>4746</v>
      </c>
      <c r="L1200" s="1">
        <v>45420</v>
      </c>
      <c r="M1200">
        <v>5</v>
      </c>
      <c r="N1200">
        <v>2024</v>
      </c>
    </row>
    <row r="1201" spans="1:14" x14ac:dyDescent="0.25">
      <c r="A1201" t="s">
        <v>6218</v>
      </c>
      <c r="B1201" t="s">
        <v>2722</v>
      </c>
      <c r="C1201" t="s">
        <v>2736</v>
      </c>
      <c r="D1201" t="s">
        <v>202</v>
      </c>
      <c r="E1201" t="s">
        <v>2723</v>
      </c>
      <c r="F1201" t="s">
        <v>202</v>
      </c>
      <c r="G1201" s="9">
        <v>1</v>
      </c>
      <c r="H1201" s="8">
        <v>0</v>
      </c>
      <c r="I1201" s="8">
        <v>0</v>
      </c>
      <c r="J1201" s="8">
        <v>0</v>
      </c>
      <c r="K1201" t="s">
        <v>4746</v>
      </c>
      <c r="L1201" s="1">
        <v>45420</v>
      </c>
      <c r="M1201">
        <v>5</v>
      </c>
      <c r="N1201">
        <v>2024</v>
      </c>
    </row>
    <row r="1202" spans="1:14" x14ac:dyDescent="0.25">
      <c r="A1202" t="s">
        <v>6219</v>
      </c>
      <c r="B1202" t="s">
        <v>2934</v>
      </c>
      <c r="C1202" t="s">
        <v>522</v>
      </c>
      <c r="D1202" t="s">
        <v>342</v>
      </c>
      <c r="E1202" t="s">
        <v>2826</v>
      </c>
      <c r="F1202" t="s">
        <v>202</v>
      </c>
      <c r="G1202" s="9">
        <v>1</v>
      </c>
      <c r="H1202" s="8">
        <v>10.5</v>
      </c>
      <c r="I1202" s="8">
        <v>28.93</v>
      </c>
      <c r="J1202" s="8">
        <v>10.5</v>
      </c>
      <c r="K1202" t="s">
        <v>106</v>
      </c>
      <c r="L1202" s="1">
        <v>45420</v>
      </c>
      <c r="M1202">
        <v>5</v>
      </c>
      <c r="N1202">
        <v>2024</v>
      </c>
    </row>
    <row r="1203" spans="1:14" x14ac:dyDescent="0.25">
      <c r="A1203" t="s">
        <v>6219</v>
      </c>
      <c r="B1203" t="s">
        <v>2934</v>
      </c>
      <c r="C1203" t="s">
        <v>2736</v>
      </c>
      <c r="D1203" t="s">
        <v>202</v>
      </c>
      <c r="E1203" t="s">
        <v>2829</v>
      </c>
      <c r="F1203" t="s">
        <v>202</v>
      </c>
      <c r="G1203" s="9">
        <v>1</v>
      </c>
      <c r="H1203" s="8">
        <v>0</v>
      </c>
      <c r="I1203" s="8">
        <v>18.38</v>
      </c>
      <c r="J1203" s="8">
        <v>0</v>
      </c>
      <c r="K1203" t="s">
        <v>106</v>
      </c>
      <c r="L1203" s="1">
        <v>45420</v>
      </c>
      <c r="M1203">
        <v>5</v>
      </c>
      <c r="N1203">
        <v>2024</v>
      </c>
    </row>
    <row r="1204" spans="1:14" x14ac:dyDescent="0.25">
      <c r="A1204" t="s">
        <v>6220</v>
      </c>
      <c r="B1204" t="s">
        <v>2934</v>
      </c>
      <c r="C1204" t="s">
        <v>465</v>
      </c>
      <c r="D1204" t="s">
        <v>324</v>
      </c>
      <c r="E1204" t="s">
        <v>1735</v>
      </c>
      <c r="F1204" t="s">
        <v>202</v>
      </c>
      <c r="G1204" s="9">
        <v>4</v>
      </c>
      <c r="H1204" s="8">
        <v>28.363499999999998</v>
      </c>
      <c r="I1204" s="8">
        <v>40.5</v>
      </c>
      <c r="J1204" s="8">
        <v>113.45</v>
      </c>
      <c r="K1204" t="s">
        <v>106</v>
      </c>
      <c r="L1204" s="1">
        <v>45420</v>
      </c>
      <c r="M1204">
        <v>5</v>
      </c>
      <c r="N1204">
        <v>2024</v>
      </c>
    </row>
    <row r="1205" spans="1:14" x14ac:dyDescent="0.25">
      <c r="A1205" t="s">
        <v>6220</v>
      </c>
      <c r="B1205" t="s">
        <v>2934</v>
      </c>
      <c r="C1205" t="s">
        <v>2724</v>
      </c>
      <c r="D1205" t="s">
        <v>202</v>
      </c>
      <c r="E1205" t="s">
        <v>2760</v>
      </c>
      <c r="F1205" t="s">
        <v>202</v>
      </c>
      <c r="G1205" s="9">
        <v>1</v>
      </c>
      <c r="H1205" s="8">
        <v>0</v>
      </c>
      <c r="I1205" s="8">
        <v>45.07</v>
      </c>
      <c r="J1205" s="8">
        <v>0</v>
      </c>
      <c r="K1205" t="s">
        <v>106</v>
      </c>
      <c r="L1205" s="1">
        <v>45420</v>
      </c>
      <c r="M1205">
        <v>5</v>
      </c>
      <c r="N1205">
        <v>2024</v>
      </c>
    </row>
    <row r="1206" spans="1:14" x14ac:dyDescent="0.25">
      <c r="A1206" t="s">
        <v>6221</v>
      </c>
      <c r="B1206" t="s">
        <v>2934</v>
      </c>
      <c r="C1206" t="s">
        <v>2803</v>
      </c>
      <c r="D1206" t="s">
        <v>1908</v>
      </c>
      <c r="E1206" t="s">
        <v>6222</v>
      </c>
      <c r="F1206" t="s">
        <v>2802</v>
      </c>
      <c r="G1206" s="9">
        <v>1</v>
      </c>
      <c r="H1206" s="8">
        <v>0</v>
      </c>
      <c r="I1206" s="8">
        <v>291.82</v>
      </c>
      <c r="J1206" s="8">
        <v>0</v>
      </c>
      <c r="K1206" t="s">
        <v>109</v>
      </c>
      <c r="L1206" s="1">
        <v>45420</v>
      </c>
      <c r="M1206">
        <v>5</v>
      </c>
      <c r="N1206">
        <v>2024</v>
      </c>
    </row>
    <row r="1207" spans="1:14" x14ac:dyDescent="0.25">
      <c r="A1207" t="s">
        <v>6221</v>
      </c>
      <c r="B1207" t="s">
        <v>2934</v>
      </c>
      <c r="C1207" t="s">
        <v>568</v>
      </c>
      <c r="D1207" t="s">
        <v>116</v>
      </c>
      <c r="E1207" t="s">
        <v>117</v>
      </c>
      <c r="F1207" t="s">
        <v>202</v>
      </c>
      <c r="G1207" s="9">
        <v>1</v>
      </c>
      <c r="H1207" s="8">
        <v>124.67489999999999</v>
      </c>
      <c r="I1207" s="8">
        <v>0</v>
      </c>
      <c r="J1207" s="8">
        <v>124.67</v>
      </c>
      <c r="K1207" t="s">
        <v>109</v>
      </c>
      <c r="L1207" s="1">
        <v>45420</v>
      </c>
      <c r="M1207">
        <v>5</v>
      </c>
      <c r="N1207">
        <v>2024</v>
      </c>
    </row>
    <row r="1208" spans="1:14" x14ac:dyDescent="0.25">
      <c r="A1208" t="s">
        <v>6221</v>
      </c>
      <c r="B1208" t="s">
        <v>2934</v>
      </c>
      <c r="C1208" t="s">
        <v>602</v>
      </c>
      <c r="D1208" t="s">
        <v>232</v>
      </c>
      <c r="E1208" t="s">
        <v>233</v>
      </c>
      <c r="F1208" t="s">
        <v>202</v>
      </c>
      <c r="G1208" s="9">
        <v>1</v>
      </c>
      <c r="H1208" s="8">
        <v>28.0518</v>
      </c>
      <c r="I1208" s="8">
        <v>0</v>
      </c>
      <c r="J1208" s="8">
        <v>28.05</v>
      </c>
      <c r="K1208" t="s">
        <v>109</v>
      </c>
      <c r="L1208" s="1">
        <v>45420</v>
      </c>
      <c r="M1208">
        <v>5</v>
      </c>
      <c r="N1208">
        <v>2024</v>
      </c>
    </row>
    <row r="1209" spans="1:14" x14ac:dyDescent="0.25">
      <c r="A1209" t="s">
        <v>6221</v>
      </c>
      <c r="B1209" t="s">
        <v>2934</v>
      </c>
      <c r="C1209" t="s">
        <v>3869</v>
      </c>
      <c r="D1209" t="s">
        <v>2247</v>
      </c>
      <c r="E1209" t="s">
        <v>6223</v>
      </c>
      <c r="F1209" t="s">
        <v>202</v>
      </c>
      <c r="G1209" s="9">
        <v>1</v>
      </c>
      <c r="H1209" s="8">
        <v>0</v>
      </c>
      <c r="I1209" s="8">
        <v>258.95999999999998</v>
      </c>
      <c r="J1209" s="8">
        <v>0</v>
      </c>
      <c r="K1209" t="s">
        <v>109</v>
      </c>
      <c r="L1209" s="1">
        <v>45420</v>
      </c>
      <c r="M1209">
        <v>5</v>
      </c>
      <c r="N1209">
        <v>2024</v>
      </c>
    </row>
    <row r="1210" spans="1:14" x14ac:dyDescent="0.25">
      <c r="A1210" t="s">
        <v>6221</v>
      </c>
      <c r="B1210" t="s">
        <v>2934</v>
      </c>
      <c r="C1210" t="s">
        <v>481</v>
      </c>
      <c r="D1210" t="s">
        <v>374</v>
      </c>
      <c r="E1210" t="s">
        <v>375</v>
      </c>
      <c r="F1210" t="s">
        <v>1603</v>
      </c>
      <c r="G1210" s="9">
        <v>1</v>
      </c>
      <c r="H1210" s="8">
        <v>72.545199999999994</v>
      </c>
      <c r="I1210" s="8">
        <v>0</v>
      </c>
      <c r="J1210" s="8">
        <v>72.55</v>
      </c>
      <c r="K1210" t="s">
        <v>109</v>
      </c>
      <c r="L1210" s="1">
        <v>45420</v>
      </c>
      <c r="M1210">
        <v>5</v>
      </c>
      <c r="N1210">
        <v>2024</v>
      </c>
    </row>
    <row r="1211" spans="1:14" x14ac:dyDescent="0.25">
      <c r="A1211" t="s">
        <v>6221</v>
      </c>
      <c r="B1211" t="s">
        <v>2934</v>
      </c>
      <c r="C1211" t="s">
        <v>452</v>
      </c>
      <c r="D1211" t="s">
        <v>376</v>
      </c>
      <c r="E1211" t="s">
        <v>377</v>
      </c>
      <c r="F1211" t="s">
        <v>202</v>
      </c>
      <c r="G1211" s="9">
        <v>1</v>
      </c>
      <c r="H1211" s="8">
        <v>53.547899999999998</v>
      </c>
      <c r="I1211" s="8">
        <v>0</v>
      </c>
      <c r="J1211" s="8">
        <v>53.55</v>
      </c>
      <c r="K1211" t="s">
        <v>109</v>
      </c>
      <c r="L1211" s="1">
        <v>45420</v>
      </c>
      <c r="M1211">
        <v>5</v>
      </c>
      <c r="N1211">
        <v>2024</v>
      </c>
    </row>
    <row r="1212" spans="1:14" x14ac:dyDescent="0.25">
      <c r="A1212" t="s">
        <v>6221</v>
      </c>
      <c r="B1212" t="s">
        <v>2934</v>
      </c>
      <c r="C1212" t="s">
        <v>500</v>
      </c>
      <c r="D1212" t="s">
        <v>372</v>
      </c>
      <c r="E1212" t="s">
        <v>373</v>
      </c>
      <c r="F1212" t="s">
        <v>202</v>
      </c>
      <c r="G1212" s="9">
        <v>1</v>
      </c>
      <c r="H1212" s="8">
        <v>79.7607</v>
      </c>
      <c r="I1212" s="8">
        <v>0</v>
      </c>
      <c r="J1212" s="8">
        <v>79.760000000000005</v>
      </c>
      <c r="K1212" t="s">
        <v>109</v>
      </c>
      <c r="L1212" s="1">
        <v>45420</v>
      </c>
      <c r="M1212">
        <v>5</v>
      </c>
      <c r="N1212">
        <v>2024</v>
      </c>
    </row>
    <row r="1213" spans="1:14" x14ac:dyDescent="0.25">
      <c r="A1213" t="s">
        <v>6221</v>
      </c>
      <c r="B1213" t="s">
        <v>2934</v>
      </c>
      <c r="C1213" t="s">
        <v>482</v>
      </c>
      <c r="D1213" t="s">
        <v>359</v>
      </c>
      <c r="E1213" t="s">
        <v>6224</v>
      </c>
      <c r="F1213" t="s">
        <v>202</v>
      </c>
      <c r="G1213" s="9">
        <v>1</v>
      </c>
      <c r="H1213" s="8">
        <v>61.277700000000003</v>
      </c>
      <c r="I1213" s="8">
        <v>61.66</v>
      </c>
      <c r="J1213" s="8">
        <v>61.28</v>
      </c>
      <c r="K1213" t="s">
        <v>109</v>
      </c>
      <c r="L1213" s="1">
        <v>45420</v>
      </c>
      <c r="M1213">
        <v>5</v>
      </c>
      <c r="N1213">
        <v>2024</v>
      </c>
    </row>
    <row r="1214" spans="1:14" x14ac:dyDescent="0.25">
      <c r="A1214" t="s">
        <v>6221</v>
      </c>
      <c r="B1214" t="s">
        <v>2934</v>
      </c>
      <c r="C1214" t="s">
        <v>2736</v>
      </c>
      <c r="D1214" t="s">
        <v>202</v>
      </c>
      <c r="E1214" t="s">
        <v>6225</v>
      </c>
      <c r="F1214" t="s">
        <v>202</v>
      </c>
      <c r="G1214" s="9">
        <v>1</v>
      </c>
      <c r="H1214" s="8">
        <v>0</v>
      </c>
      <c r="I1214" s="8">
        <v>0</v>
      </c>
      <c r="J1214" s="8">
        <v>0</v>
      </c>
      <c r="K1214" t="s">
        <v>109</v>
      </c>
      <c r="L1214" s="1">
        <v>45420</v>
      </c>
      <c r="M1214">
        <v>5</v>
      </c>
      <c r="N1214">
        <v>2024</v>
      </c>
    </row>
    <row r="1215" spans="1:14" x14ac:dyDescent="0.25">
      <c r="A1215" t="s">
        <v>6221</v>
      </c>
      <c r="B1215" t="s">
        <v>2934</v>
      </c>
      <c r="C1215" t="s">
        <v>2724</v>
      </c>
      <c r="D1215" t="s">
        <v>202</v>
      </c>
      <c r="E1215" t="s">
        <v>2723</v>
      </c>
      <c r="F1215" t="s">
        <v>202</v>
      </c>
      <c r="G1215" s="9">
        <v>1</v>
      </c>
      <c r="H1215" s="8">
        <v>0</v>
      </c>
      <c r="I1215" s="8">
        <v>8.33</v>
      </c>
      <c r="J1215" s="8">
        <v>0</v>
      </c>
      <c r="K1215" t="s">
        <v>109</v>
      </c>
      <c r="L1215" s="1">
        <v>45420</v>
      </c>
      <c r="M1215">
        <v>5</v>
      </c>
      <c r="N1215">
        <v>2024</v>
      </c>
    </row>
    <row r="1216" spans="1:14" x14ac:dyDescent="0.25">
      <c r="A1216" t="s">
        <v>6221</v>
      </c>
      <c r="B1216" t="s">
        <v>2934</v>
      </c>
      <c r="C1216" t="s">
        <v>2891</v>
      </c>
      <c r="D1216" t="s">
        <v>2053</v>
      </c>
      <c r="E1216" t="s">
        <v>6226</v>
      </c>
      <c r="F1216" t="s">
        <v>202</v>
      </c>
      <c r="G1216" s="9">
        <v>1</v>
      </c>
      <c r="H1216" s="8">
        <v>0</v>
      </c>
      <c r="I1216" s="8">
        <v>789</v>
      </c>
      <c r="J1216" s="8">
        <v>0</v>
      </c>
      <c r="K1216" t="s">
        <v>109</v>
      </c>
      <c r="L1216" s="1">
        <v>45420</v>
      </c>
      <c r="M1216">
        <v>5</v>
      </c>
      <c r="N1216">
        <v>2024</v>
      </c>
    </row>
    <row r="1217" spans="1:14" x14ac:dyDescent="0.25">
      <c r="A1217" t="s">
        <v>6221</v>
      </c>
      <c r="B1217" t="s">
        <v>2934</v>
      </c>
      <c r="C1217" t="s">
        <v>462</v>
      </c>
      <c r="D1217" t="s">
        <v>272</v>
      </c>
      <c r="E1217" t="s">
        <v>2846</v>
      </c>
      <c r="F1217" t="s">
        <v>1672</v>
      </c>
      <c r="G1217" s="9">
        <v>1</v>
      </c>
      <c r="H1217" s="8">
        <v>156.06180000000001</v>
      </c>
      <c r="I1217" s="8">
        <v>0</v>
      </c>
      <c r="J1217" s="8">
        <v>156.06</v>
      </c>
      <c r="K1217" t="s">
        <v>109</v>
      </c>
      <c r="L1217" s="1">
        <v>45420</v>
      </c>
      <c r="M1217">
        <v>5</v>
      </c>
      <c r="N1217">
        <v>2024</v>
      </c>
    </row>
    <row r="1218" spans="1:14" x14ac:dyDescent="0.25">
      <c r="A1218" t="s">
        <v>6221</v>
      </c>
      <c r="B1218" t="s">
        <v>2934</v>
      </c>
      <c r="C1218" t="s">
        <v>463</v>
      </c>
      <c r="D1218" t="s">
        <v>274</v>
      </c>
      <c r="E1218" t="s">
        <v>2847</v>
      </c>
      <c r="F1218" t="s">
        <v>1672</v>
      </c>
      <c r="G1218" s="9">
        <v>1</v>
      </c>
      <c r="H1218" s="8">
        <v>90.965900000000005</v>
      </c>
      <c r="I1218" s="8">
        <v>0</v>
      </c>
      <c r="J1218" s="8">
        <v>90.97</v>
      </c>
      <c r="K1218" t="s">
        <v>109</v>
      </c>
      <c r="L1218" s="1">
        <v>45420</v>
      </c>
      <c r="M1218">
        <v>5</v>
      </c>
      <c r="N1218">
        <v>2024</v>
      </c>
    </row>
    <row r="1219" spans="1:14" x14ac:dyDescent="0.25">
      <c r="A1219" t="s">
        <v>6221</v>
      </c>
      <c r="B1219" t="s">
        <v>2934</v>
      </c>
      <c r="C1219" t="s">
        <v>464</v>
      </c>
      <c r="D1219" t="s">
        <v>276</v>
      </c>
      <c r="E1219" t="s">
        <v>2848</v>
      </c>
      <c r="F1219" t="s">
        <v>1672</v>
      </c>
      <c r="G1219" s="9">
        <v>1</v>
      </c>
      <c r="H1219" s="8">
        <v>126.4982</v>
      </c>
      <c r="I1219" s="8">
        <v>0</v>
      </c>
      <c r="J1219" s="8">
        <v>126.5</v>
      </c>
      <c r="K1219" t="s">
        <v>109</v>
      </c>
      <c r="L1219" s="1">
        <v>45420</v>
      </c>
      <c r="M1219">
        <v>5</v>
      </c>
      <c r="N1219">
        <v>2024</v>
      </c>
    </row>
    <row r="1220" spans="1:14" x14ac:dyDescent="0.25">
      <c r="A1220" t="s">
        <v>6221</v>
      </c>
      <c r="B1220" t="s">
        <v>2934</v>
      </c>
      <c r="C1220" t="s">
        <v>523</v>
      </c>
      <c r="D1220" t="s">
        <v>338</v>
      </c>
      <c r="E1220" t="s">
        <v>339</v>
      </c>
      <c r="F1220" t="s">
        <v>202</v>
      </c>
      <c r="G1220" s="9">
        <v>1</v>
      </c>
      <c r="H1220" s="8">
        <v>13.246700000000001</v>
      </c>
      <c r="I1220" s="8">
        <v>0</v>
      </c>
      <c r="J1220" s="8">
        <v>13.25</v>
      </c>
      <c r="K1220" t="s">
        <v>109</v>
      </c>
      <c r="L1220" s="1">
        <v>45420</v>
      </c>
      <c r="M1220">
        <v>5</v>
      </c>
      <c r="N1220">
        <v>2024</v>
      </c>
    </row>
    <row r="1221" spans="1:14" x14ac:dyDescent="0.25">
      <c r="A1221" t="s">
        <v>6221</v>
      </c>
      <c r="B1221" t="s">
        <v>2934</v>
      </c>
      <c r="C1221" t="s">
        <v>521</v>
      </c>
      <c r="D1221" t="s">
        <v>340</v>
      </c>
      <c r="E1221" t="s">
        <v>341</v>
      </c>
      <c r="F1221" t="s">
        <v>202</v>
      </c>
      <c r="G1221" s="9">
        <v>1</v>
      </c>
      <c r="H1221" s="8">
        <v>39.740099999999998</v>
      </c>
      <c r="I1221" s="8">
        <v>0</v>
      </c>
      <c r="J1221" s="8">
        <v>39.74</v>
      </c>
      <c r="K1221" t="s">
        <v>109</v>
      </c>
      <c r="L1221" s="1">
        <v>45420</v>
      </c>
      <c r="M1221">
        <v>5</v>
      </c>
      <c r="N1221">
        <v>2024</v>
      </c>
    </row>
    <row r="1222" spans="1:14" x14ac:dyDescent="0.25">
      <c r="A1222" t="s">
        <v>6221</v>
      </c>
      <c r="B1222" t="s">
        <v>2934</v>
      </c>
      <c r="C1222" t="s">
        <v>525</v>
      </c>
      <c r="D1222" t="s">
        <v>334</v>
      </c>
      <c r="E1222" t="s">
        <v>335</v>
      </c>
      <c r="F1222" t="s">
        <v>202</v>
      </c>
      <c r="G1222" s="9">
        <v>1</v>
      </c>
      <c r="H1222" s="8">
        <v>28.831099999999999</v>
      </c>
      <c r="I1222" s="8">
        <v>0</v>
      </c>
      <c r="J1222" s="8">
        <v>28.83</v>
      </c>
      <c r="K1222" t="s">
        <v>109</v>
      </c>
      <c r="L1222" s="1">
        <v>45420</v>
      </c>
      <c r="M1222">
        <v>5</v>
      </c>
      <c r="N1222">
        <v>2024</v>
      </c>
    </row>
    <row r="1223" spans="1:14" x14ac:dyDescent="0.25">
      <c r="A1223" t="s">
        <v>6221</v>
      </c>
      <c r="B1223" t="s">
        <v>2934</v>
      </c>
      <c r="C1223" t="s">
        <v>524</v>
      </c>
      <c r="D1223" t="s">
        <v>332</v>
      </c>
      <c r="E1223" t="s">
        <v>333</v>
      </c>
      <c r="F1223" t="s">
        <v>202</v>
      </c>
      <c r="G1223" s="9">
        <v>1</v>
      </c>
      <c r="H1223" s="8">
        <v>31.168700000000001</v>
      </c>
      <c r="I1223" s="8">
        <v>0</v>
      </c>
      <c r="J1223" s="8">
        <v>31.17</v>
      </c>
      <c r="K1223" t="s">
        <v>109</v>
      </c>
      <c r="L1223" s="1">
        <v>45420</v>
      </c>
      <c r="M1223">
        <v>5</v>
      </c>
      <c r="N1223">
        <v>2024</v>
      </c>
    </row>
    <row r="1224" spans="1:14" x14ac:dyDescent="0.25">
      <c r="A1224" t="s">
        <v>6227</v>
      </c>
      <c r="B1224" t="s">
        <v>2722</v>
      </c>
      <c r="C1224" t="s">
        <v>552</v>
      </c>
      <c r="D1224" t="s">
        <v>356</v>
      </c>
      <c r="E1224" t="s">
        <v>2821</v>
      </c>
      <c r="F1224" t="s">
        <v>202</v>
      </c>
      <c r="G1224" s="9">
        <v>1</v>
      </c>
      <c r="H1224" s="8">
        <v>2.4</v>
      </c>
      <c r="I1224" s="8">
        <v>0</v>
      </c>
      <c r="J1224" s="8">
        <v>2.4</v>
      </c>
      <c r="K1224" t="s">
        <v>4746</v>
      </c>
      <c r="L1224" s="1">
        <v>45420</v>
      </c>
      <c r="M1224">
        <v>5</v>
      </c>
      <c r="N1224">
        <v>2024</v>
      </c>
    </row>
    <row r="1225" spans="1:14" x14ac:dyDescent="0.25">
      <c r="A1225" t="s">
        <v>6227</v>
      </c>
      <c r="B1225" t="s">
        <v>2722</v>
      </c>
      <c r="C1225" t="s">
        <v>2736</v>
      </c>
      <c r="D1225" t="s">
        <v>202</v>
      </c>
      <c r="E1225" t="s">
        <v>6228</v>
      </c>
      <c r="F1225" t="s">
        <v>202</v>
      </c>
      <c r="G1225" s="9">
        <v>1</v>
      </c>
      <c r="H1225" s="8">
        <v>0</v>
      </c>
      <c r="I1225" s="8">
        <v>0</v>
      </c>
      <c r="J1225" s="8">
        <v>0</v>
      </c>
      <c r="K1225" t="s">
        <v>4746</v>
      </c>
      <c r="L1225" s="1">
        <v>45420</v>
      </c>
      <c r="M1225">
        <v>5</v>
      </c>
      <c r="N1225">
        <v>2024</v>
      </c>
    </row>
    <row r="1226" spans="1:14" x14ac:dyDescent="0.25">
      <c r="A1226" t="s">
        <v>6227</v>
      </c>
      <c r="B1226" t="s">
        <v>2722</v>
      </c>
      <c r="C1226" t="s">
        <v>2736</v>
      </c>
      <c r="D1226" t="s">
        <v>202</v>
      </c>
      <c r="E1226" t="s">
        <v>2873</v>
      </c>
      <c r="F1226" t="s">
        <v>202</v>
      </c>
      <c r="G1226" s="9">
        <v>1</v>
      </c>
      <c r="H1226" s="8">
        <v>0</v>
      </c>
      <c r="I1226" s="8">
        <v>0</v>
      </c>
      <c r="J1226" s="8">
        <v>0</v>
      </c>
      <c r="K1226" t="s">
        <v>4746</v>
      </c>
      <c r="L1226" s="1">
        <v>45420</v>
      </c>
      <c r="M1226">
        <v>5</v>
      </c>
      <c r="N1226">
        <v>2024</v>
      </c>
    </row>
    <row r="1227" spans="1:14" x14ac:dyDescent="0.25">
      <c r="A1227" t="s">
        <v>6229</v>
      </c>
      <c r="B1227" t="s">
        <v>2934</v>
      </c>
      <c r="C1227" t="s">
        <v>597</v>
      </c>
      <c r="D1227" t="s">
        <v>368</v>
      </c>
      <c r="E1227" t="s">
        <v>2726</v>
      </c>
      <c r="F1227" t="s">
        <v>202</v>
      </c>
      <c r="G1227" s="9">
        <v>1</v>
      </c>
      <c r="H1227" s="8">
        <v>11.7662</v>
      </c>
      <c r="I1227" s="8">
        <v>0</v>
      </c>
      <c r="J1227" s="8">
        <v>11.77</v>
      </c>
      <c r="K1227" t="s">
        <v>106</v>
      </c>
      <c r="L1227" s="1">
        <v>45420</v>
      </c>
      <c r="M1227">
        <v>5</v>
      </c>
      <c r="N1227">
        <v>2024</v>
      </c>
    </row>
    <row r="1228" spans="1:14" x14ac:dyDescent="0.25">
      <c r="A1228" t="s">
        <v>6229</v>
      </c>
      <c r="B1228" t="s">
        <v>2934</v>
      </c>
      <c r="C1228" t="s">
        <v>2736</v>
      </c>
      <c r="D1228" t="s">
        <v>202</v>
      </c>
      <c r="E1228" t="s">
        <v>6230</v>
      </c>
      <c r="F1228" t="s">
        <v>202</v>
      </c>
      <c r="G1228" s="9">
        <v>1</v>
      </c>
      <c r="H1228" s="8">
        <v>0</v>
      </c>
      <c r="I1228" s="8">
        <v>0</v>
      </c>
      <c r="J1228" s="8">
        <v>0</v>
      </c>
      <c r="K1228" t="s">
        <v>106</v>
      </c>
      <c r="L1228" s="1">
        <v>45420</v>
      </c>
      <c r="M1228">
        <v>5</v>
      </c>
      <c r="N1228">
        <v>2024</v>
      </c>
    </row>
    <row r="1229" spans="1:14" x14ac:dyDescent="0.25">
      <c r="A1229" t="s">
        <v>6229</v>
      </c>
      <c r="B1229" t="s">
        <v>2934</v>
      </c>
      <c r="C1229" t="s">
        <v>2736</v>
      </c>
      <c r="D1229" t="s">
        <v>202</v>
      </c>
      <c r="E1229" t="s">
        <v>2873</v>
      </c>
      <c r="F1229" t="s">
        <v>202</v>
      </c>
      <c r="G1229" s="9">
        <v>1</v>
      </c>
      <c r="H1229" s="8">
        <v>0</v>
      </c>
      <c r="I1229" s="8">
        <v>0</v>
      </c>
      <c r="J1229" s="8">
        <v>0</v>
      </c>
      <c r="K1229" t="s">
        <v>106</v>
      </c>
      <c r="L1229" s="1">
        <v>45420</v>
      </c>
      <c r="M1229">
        <v>5</v>
      </c>
      <c r="N1229">
        <v>2024</v>
      </c>
    </row>
    <row r="1230" spans="1:14" x14ac:dyDescent="0.25">
      <c r="A1230" t="s">
        <v>6231</v>
      </c>
      <c r="B1230" t="s">
        <v>2934</v>
      </c>
      <c r="C1230" t="s">
        <v>552</v>
      </c>
      <c r="D1230" t="s">
        <v>356</v>
      </c>
      <c r="E1230" t="s">
        <v>2821</v>
      </c>
      <c r="F1230" t="s">
        <v>202</v>
      </c>
      <c r="G1230" s="9">
        <v>1</v>
      </c>
      <c r="H1230" s="8">
        <v>3.7402000000000002</v>
      </c>
      <c r="I1230" s="8">
        <v>0</v>
      </c>
      <c r="J1230" s="8">
        <v>3.74</v>
      </c>
      <c r="K1230" t="s">
        <v>109</v>
      </c>
      <c r="L1230" s="1">
        <v>45420</v>
      </c>
      <c r="M1230">
        <v>5</v>
      </c>
      <c r="N1230">
        <v>2024</v>
      </c>
    </row>
    <row r="1231" spans="1:14" x14ac:dyDescent="0.25">
      <c r="A1231" t="s">
        <v>6231</v>
      </c>
      <c r="B1231" t="s">
        <v>2934</v>
      </c>
      <c r="C1231" t="s">
        <v>2736</v>
      </c>
      <c r="D1231" t="s">
        <v>202</v>
      </c>
      <c r="E1231" t="s">
        <v>5473</v>
      </c>
      <c r="F1231" t="s">
        <v>202</v>
      </c>
      <c r="G1231" s="9">
        <v>1</v>
      </c>
      <c r="H1231" s="8">
        <v>0</v>
      </c>
      <c r="I1231" s="8">
        <v>0</v>
      </c>
      <c r="J1231" s="8">
        <v>0</v>
      </c>
      <c r="K1231" t="s">
        <v>109</v>
      </c>
      <c r="L1231" s="1">
        <v>45420</v>
      </c>
      <c r="M1231">
        <v>5</v>
      </c>
      <c r="N1231">
        <v>2024</v>
      </c>
    </row>
    <row r="1232" spans="1:14" x14ac:dyDescent="0.25">
      <c r="A1232" t="s">
        <v>6231</v>
      </c>
      <c r="B1232" t="s">
        <v>2934</v>
      </c>
      <c r="C1232" t="s">
        <v>2736</v>
      </c>
      <c r="D1232" t="s">
        <v>202</v>
      </c>
      <c r="E1232" t="s">
        <v>2873</v>
      </c>
      <c r="F1232" t="s">
        <v>202</v>
      </c>
      <c r="G1232" s="9">
        <v>1</v>
      </c>
      <c r="H1232" s="8">
        <v>0</v>
      </c>
      <c r="I1232" s="8">
        <v>0</v>
      </c>
      <c r="J1232" s="8">
        <v>0</v>
      </c>
      <c r="K1232" t="s">
        <v>109</v>
      </c>
      <c r="L1232" s="1">
        <v>45420</v>
      </c>
      <c r="M1232">
        <v>5</v>
      </c>
      <c r="N1232">
        <v>2024</v>
      </c>
    </row>
    <row r="1233" spans="1:14" x14ac:dyDescent="0.25">
      <c r="A1233" t="s">
        <v>6232</v>
      </c>
      <c r="B1233" t="s">
        <v>2722</v>
      </c>
      <c r="C1233" t="s">
        <v>540</v>
      </c>
      <c r="D1233" t="s">
        <v>252</v>
      </c>
      <c r="E1233" t="s">
        <v>6197</v>
      </c>
      <c r="F1233" t="s">
        <v>202</v>
      </c>
      <c r="G1233" s="9">
        <v>1</v>
      </c>
      <c r="H1233" s="8">
        <v>14</v>
      </c>
      <c r="I1233" s="8">
        <v>59</v>
      </c>
      <c r="J1233" s="8">
        <v>14</v>
      </c>
      <c r="K1233" t="s">
        <v>4746</v>
      </c>
      <c r="L1233" s="1">
        <v>45420</v>
      </c>
      <c r="M1233">
        <v>5</v>
      </c>
      <c r="N1233">
        <v>2024</v>
      </c>
    </row>
    <row r="1234" spans="1:14" x14ac:dyDescent="0.25">
      <c r="A1234" t="s">
        <v>6232</v>
      </c>
      <c r="B1234" t="s">
        <v>2722</v>
      </c>
      <c r="C1234" t="s">
        <v>2736</v>
      </c>
      <c r="D1234" t="s">
        <v>202</v>
      </c>
      <c r="E1234" t="s">
        <v>2723</v>
      </c>
      <c r="F1234" t="s">
        <v>202</v>
      </c>
      <c r="G1234" s="9">
        <v>1</v>
      </c>
      <c r="H1234" s="8">
        <v>0</v>
      </c>
      <c r="I1234" s="8">
        <v>0</v>
      </c>
      <c r="J1234" s="8">
        <v>0</v>
      </c>
      <c r="K1234" t="s">
        <v>4746</v>
      </c>
      <c r="L1234" s="1">
        <v>45420</v>
      </c>
      <c r="M1234">
        <v>5</v>
      </c>
      <c r="N1234">
        <v>2024</v>
      </c>
    </row>
    <row r="1235" spans="1:14" x14ac:dyDescent="0.25">
      <c r="A1235" t="s">
        <v>6233</v>
      </c>
      <c r="B1235" t="s">
        <v>2722</v>
      </c>
      <c r="C1235" t="s">
        <v>3059</v>
      </c>
      <c r="D1235" t="s">
        <v>1979</v>
      </c>
      <c r="E1235" t="s">
        <v>6234</v>
      </c>
      <c r="F1235" t="s">
        <v>202</v>
      </c>
      <c r="G1235" s="9">
        <v>1</v>
      </c>
      <c r="H1235" s="8">
        <v>0</v>
      </c>
      <c r="I1235" s="8">
        <v>117</v>
      </c>
      <c r="J1235" s="8">
        <v>0</v>
      </c>
      <c r="K1235" t="s">
        <v>4746</v>
      </c>
      <c r="L1235" s="1">
        <v>45420</v>
      </c>
      <c r="M1235">
        <v>5</v>
      </c>
      <c r="N1235">
        <v>2024</v>
      </c>
    </row>
    <row r="1236" spans="1:14" x14ac:dyDescent="0.25">
      <c r="A1236" t="s">
        <v>6233</v>
      </c>
      <c r="B1236" t="s">
        <v>2722</v>
      </c>
      <c r="C1236" t="s">
        <v>3060</v>
      </c>
      <c r="D1236" t="s">
        <v>1522</v>
      </c>
      <c r="E1236" t="s">
        <v>1523</v>
      </c>
      <c r="F1236" t="s">
        <v>202</v>
      </c>
      <c r="G1236" s="9">
        <v>3</v>
      </c>
      <c r="H1236" s="8">
        <v>7</v>
      </c>
      <c r="I1236" s="8">
        <v>0</v>
      </c>
      <c r="J1236" s="8">
        <v>21</v>
      </c>
      <c r="K1236" t="s">
        <v>4746</v>
      </c>
      <c r="L1236" s="1">
        <v>45420</v>
      </c>
      <c r="M1236">
        <v>5</v>
      </c>
      <c r="N1236">
        <v>2024</v>
      </c>
    </row>
    <row r="1237" spans="1:14" x14ac:dyDescent="0.25">
      <c r="A1237" t="s">
        <v>6233</v>
      </c>
      <c r="B1237" t="s">
        <v>2722</v>
      </c>
      <c r="C1237" t="s">
        <v>2787</v>
      </c>
      <c r="D1237" t="s">
        <v>1518</v>
      </c>
      <c r="E1237" t="s">
        <v>5857</v>
      </c>
      <c r="F1237" t="s">
        <v>202</v>
      </c>
      <c r="G1237" s="9">
        <v>1</v>
      </c>
      <c r="H1237" s="8">
        <v>42</v>
      </c>
      <c r="I1237" s="8">
        <v>155</v>
      </c>
      <c r="J1237" s="8">
        <v>42</v>
      </c>
      <c r="K1237" t="s">
        <v>4746</v>
      </c>
      <c r="L1237" s="1">
        <v>45420</v>
      </c>
      <c r="M1237">
        <v>5</v>
      </c>
      <c r="N1237">
        <v>2024</v>
      </c>
    </row>
    <row r="1238" spans="1:14" x14ac:dyDescent="0.25">
      <c r="A1238" t="s">
        <v>6233</v>
      </c>
      <c r="B1238" t="s">
        <v>2722</v>
      </c>
      <c r="C1238" t="s">
        <v>2736</v>
      </c>
      <c r="D1238" t="s">
        <v>202</v>
      </c>
      <c r="E1238" t="s">
        <v>2723</v>
      </c>
      <c r="F1238" t="s">
        <v>202</v>
      </c>
      <c r="G1238" s="9">
        <v>1</v>
      </c>
      <c r="H1238" s="8">
        <v>0</v>
      </c>
      <c r="I1238" s="8">
        <v>0</v>
      </c>
      <c r="J1238" s="8">
        <v>0</v>
      </c>
      <c r="K1238" t="s">
        <v>4746</v>
      </c>
      <c r="L1238" s="1">
        <v>45420</v>
      </c>
      <c r="M1238">
        <v>5</v>
      </c>
      <c r="N1238">
        <v>2024</v>
      </c>
    </row>
    <row r="1239" spans="1:14" x14ac:dyDescent="0.25">
      <c r="A1239" t="s">
        <v>6235</v>
      </c>
      <c r="B1239" t="s">
        <v>2929</v>
      </c>
      <c r="C1239" t="s">
        <v>2920</v>
      </c>
      <c r="D1239" t="s">
        <v>1864</v>
      </c>
      <c r="E1239" t="s">
        <v>6236</v>
      </c>
      <c r="F1239" t="s">
        <v>202</v>
      </c>
      <c r="G1239" s="9">
        <v>1</v>
      </c>
      <c r="H1239" s="8">
        <v>151.94749999999999</v>
      </c>
      <c r="I1239" s="8">
        <v>140.83000000000001</v>
      </c>
      <c r="J1239" s="8">
        <v>151.94999999999999</v>
      </c>
      <c r="K1239" t="s">
        <v>109</v>
      </c>
      <c r="L1239" s="1">
        <v>45420</v>
      </c>
      <c r="M1239">
        <v>5</v>
      </c>
      <c r="N1239">
        <v>2024</v>
      </c>
    </row>
    <row r="1240" spans="1:14" x14ac:dyDescent="0.25">
      <c r="A1240" t="s">
        <v>6235</v>
      </c>
      <c r="B1240" t="s">
        <v>2929</v>
      </c>
      <c r="C1240" t="s">
        <v>2724</v>
      </c>
      <c r="D1240" t="s">
        <v>202</v>
      </c>
      <c r="E1240" t="s">
        <v>2723</v>
      </c>
      <c r="F1240" t="s">
        <v>202</v>
      </c>
      <c r="G1240" s="9">
        <v>1</v>
      </c>
      <c r="H1240" s="8">
        <v>0</v>
      </c>
      <c r="I1240" s="8">
        <v>8.33</v>
      </c>
      <c r="J1240" s="8">
        <v>0</v>
      </c>
      <c r="K1240" t="s">
        <v>109</v>
      </c>
      <c r="L1240" s="1">
        <v>45420</v>
      </c>
      <c r="M1240">
        <v>5</v>
      </c>
      <c r="N1240">
        <v>2024</v>
      </c>
    </row>
    <row r="1241" spans="1:14" x14ac:dyDescent="0.25">
      <c r="A1241" t="s">
        <v>6237</v>
      </c>
      <c r="B1241" t="s">
        <v>2722</v>
      </c>
      <c r="C1241" t="s">
        <v>2736</v>
      </c>
      <c r="D1241" t="s">
        <v>202</v>
      </c>
      <c r="E1241" t="s">
        <v>5181</v>
      </c>
      <c r="F1241" t="s">
        <v>202</v>
      </c>
      <c r="G1241" s="9">
        <v>1</v>
      </c>
      <c r="H1241" s="8">
        <v>0</v>
      </c>
      <c r="I1241" s="8">
        <v>28</v>
      </c>
      <c r="J1241" s="8">
        <v>0</v>
      </c>
      <c r="K1241" t="s">
        <v>4746</v>
      </c>
      <c r="L1241" s="1">
        <v>45420</v>
      </c>
      <c r="M1241">
        <v>5</v>
      </c>
      <c r="N1241">
        <v>2024</v>
      </c>
    </row>
    <row r="1242" spans="1:14" x14ac:dyDescent="0.25">
      <c r="A1242" t="s">
        <v>6237</v>
      </c>
      <c r="B1242" t="s">
        <v>2722</v>
      </c>
      <c r="C1242" t="s">
        <v>2736</v>
      </c>
      <c r="D1242" t="s">
        <v>202</v>
      </c>
      <c r="E1242" t="s">
        <v>2723</v>
      </c>
      <c r="F1242" t="s">
        <v>202</v>
      </c>
      <c r="G1242" s="9">
        <v>1</v>
      </c>
      <c r="H1242" s="8">
        <v>0</v>
      </c>
      <c r="I1242" s="8">
        <v>0</v>
      </c>
      <c r="J1242" s="8">
        <v>0</v>
      </c>
      <c r="K1242" t="s">
        <v>4746</v>
      </c>
      <c r="L1242" s="1">
        <v>45420</v>
      </c>
      <c r="M1242">
        <v>5</v>
      </c>
      <c r="N1242">
        <v>2024</v>
      </c>
    </row>
    <row r="1243" spans="1:14" x14ac:dyDescent="0.25">
      <c r="A1243" t="s">
        <v>6238</v>
      </c>
      <c r="B1243" t="s">
        <v>2934</v>
      </c>
      <c r="C1243" t="s">
        <v>3063</v>
      </c>
      <c r="D1243" t="s">
        <v>1986</v>
      </c>
      <c r="E1243" t="s">
        <v>6239</v>
      </c>
      <c r="F1243" t="s">
        <v>202</v>
      </c>
      <c r="G1243" s="9">
        <v>1</v>
      </c>
      <c r="H1243" s="8">
        <v>0</v>
      </c>
      <c r="I1243" s="8">
        <v>471.39</v>
      </c>
      <c r="J1243" s="8">
        <v>0</v>
      </c>
      <c r="K1243" t="s">
        <v>106</v>
      </c>
      <c r="L1243" s="1">
        <v>45420</v>
      </c>
      <c r="M1243">
        <v>5</v>
      </c>
      <c r="N1243">
        <v>2024</v>
      </c>
    </row>
    <row r="1244" spans="1:14" x14ac:dyDescent="0.25">
      <c r="A1244" t="s">
        <v>6238</v>
      </c>
      <c r="B1244" t="s">
        <v>2934</v>
      </c>
      <c r="C1244" t="s">
        <v>453</v>
      </c>
      <c r="D1244" t="s">
        <v>392</v>
      </c>
      <c r="E1244" t="s">
        <v>2857</v>
      </c>
      <c r="F1244" t="s">
        <v>1206</v>
      </c>
      <c r="G1244" s="9">
        <v>1</v>
      </c>
      <c r="H1244" s="8">
        <v>115.32429999999999</v>
      </c>
      <c r="I1244" s="8">
        <v>0</v>
      </c>
      <c r="J1244" s="8">
        <v>115.32</v>
      </c>
      <c r="K1244" t="s">
        <v>106</v>
      </c>
      <c r="L1244" s="1">
        <v>45420</v>
      </c>
      <c r="M1244">
        <v>5</v>
      </c>
      <c r="N1244">
        <v>2024</v>
      </c>
    </row>
    <row r="1245" spans="1:14" x14ac:dyDescent="0.25">
      <c r="A1245" t="s">
        <v>6238</v>
      </c>
      <c r="B1245" t="s">
        <v>2934</v>
      </c>
      <c r="C1245" t="s">
        <v>454</v>
      </c>
      <c r="D1245" t="s">
        <v>394</v>
      </c>
      <c r="E1245" t="s">
        <v>2858</v>
      </c>
      <c r="F1245" t="s">
        <v>1206</v>
      </c>
      <c r="G1245" s="9">
        <v>1</v>
      </c>
      <c r="H1245" s="8">
        <v>63.381599999999999</v>
      </c>
      <c r="I1245" s="8">
        <v>0</v>
      </c>
      <c r="J1245" s="8">
        <v>63.38</v>
      </c>
      <c r="K1245" t="s">
        <v>106</v>
      </c>
      <c r="L1245" s="1">
        <v>45420</v>
      </c>
      <c r="M1245">
        <v>5</v>
      </c>
      <c r="N1245">
        <v>2024</v>
      </c>
    </row>
    <row r="1246" spans="1:14" x14ac:dyDescent="0.25">
      <c r="A1246" t="s">
        <v>6238</v>
      </c>
      <c r="B1246" t="s">
        <v>2934</v>
      </c>
      <c r="C1246" t="s">
        <v>455</v>
      </c>
      <c r="D1246" t="s">
        <v>396</v>
      </c>
      <c r="E1246" t="s">
        <v>2859</v>
      </c>
      <c r="F1246" t="s">
        <v>1206</v>
      </c>
      <c r="G1246" s="9">
        <v>1</v>
      </c>
      <c r="H1246" s="8">
        <v>83.7971</v>
      </c>
      <c r="I1246" s="8">
        <v>0</v>
      </c>
      <c r="J1246" s="8">
        <v>83.8</v>
      </c>
      <c r="K1246" t="s">
        <v>106</v>
      </c>
      <c r="L1246" s="1">
        <v>45420</v>
      </c>
      <c r="M1246">
        <v>5</v>
      </c>
      <c r="N1246">
        <v>2024</v>
      </c>
    </row>
    <row r="1247" spans="1:14" x14ac:dyDescent="0.25">
      <c r="A1247" t="s">
        <v>6238</v>
      </c>
      <c r="B1247" t="s">
        <v>2934</v>
      </c>
      <c r="C1247" t="s">
        <v>522</v>
      </c>
      <c r="D1247" t="s">
        <v>342</v>
      </c>
      <c r="E1247" t="s">
        <v>343</v>
      </c>
      <c r="F1247" t="s">
        <v>202</v>
      </c>
      <c r="G1247" s="9">
        <v>1</v>
      </c>
      <c r="H1247" s="8">
        <v>16.363600000000002</v>
      </c>
      <c r="I1247" s="8">
        <v>0</v>
      </c>
      <c r="J1247" s="8">
        <v>16.36</v>
      </c>
      <c r="K1247" t="s">
        <v>106</v>
      </c>
      <c r="L1247" s="1">
        <v>45420</v>
      </c>
      <c r="M1247">
        <v>5</v>
      </c>
      <c r="N1247">
        <v>2024</v>
      </c>
    </row>
    <row r="1248" spans="1:14" x14ac:dyDescent="0.25">
      <c r="A1248" t="s">
        <v>6238</v>
      </c>
      <c r="B1248" t="s">
        <v>2934</v>
      </c>
      <c r="C1248" t="s">
        <v>521</v>
      </c>
      <c r="D1248" t="s">
        <v>340</v>
      </c>
      <c r="E1248" t="s">
        <v>341</v>
      </c>
      <c r="F1248" t="s">
        <v>202</v>
      </c>
      <c r="G1248" s="9">
        <v>1</v>
      </c>
      <c r="H1248" s="8">
        <v>39.740099999999998</v>
      </c>
      <c r="I1248" s="8">
        <v>0</v>
      </c>
      <c r="J1248" s="8">
        <v>39.74</v>
      </c>
      <c r="K1248" t="s">
        <v>106</v>
      </c>
      <c r="L1248" s="1">
        <v>45420</v>
      </c>
      <c r="M1248">
        <v>5</v>
      </c>
      <c r="N1248">
        <v>2024</v>
      </c>
    </row>
    <row r="1249" spans="1:14" x14ac:dyDescent="0.25">
      <c r="A1249" t="s">
        <v>6238</v>
      </c>
      <c r="B1249" t="s">
        <v>2934</v>
      </c>
      <c r="C1249" t="s">
        <v>2736</v>
      </c>
      <c r="D1249" t="s">
        <v>202</v>
      </c>
      <c r="E1249" t="s">
        <v>6240</v>
      </c>
      <c r="F1249" t="s">
        <v>202</v>
      </c>
      <c r="G1249" s="9">
        <v>1</v>
      </c>
      <c r="H1249" s="8">
        <v>0</v>
      </c>
      <c r="I1249" s="8">
        <v>0</v>
      </c>
      <c r="J1249" s="8">
        <v>0</v>
      </c>
      <c r="K1249" t="s">
        <v>106</v>
      </c>
      <c r="L1249" s="1">
        <v>45420</v>
      </c>
      <c r="M1249">
        <v>5</v>
      </c>
      <c r="N1249">
        <v>2024</v>
      </c>
    </row>
    <row r="1250" spans="1:14" x14ac:dyDescent="0.25">
      <c r="A1250" t="s">
        <v>6238</v>
      </c>
      <c r="B1250" t="s">
        <v>2934</v>
      </c>
      <c r="C1250" t="s">
        <v>2724</v>
      </c>
      <c r="D1250" t="s">
        <v>202</v>
      </c>
      <c r="E1250" t="s">
        <v>2760</v>
      </c>
      <c r="F1250" t="s">
        <v>202</v>
      </c>
      <c r="G1250" s="9">
        <v>1</v>
      </c>
      <c r="H1250" s="8">
        <v>0</v>
      </c>
      <c r="I1250" s="8">
        <v>47.47</v>
      </c>
      <c r="J1250" s="8">
        <v>0</v>
      </c>
      <c r="K1250" t="s">
        <v>106</v>
      </c>
      <c r="L1250" s="1">
        <v>45420</v>
      </c>
      <c r="M1250">
        <v>5</v>
      </c>
      <c r="N1250">
        <v>2024</v>
      </c>
    </row>
    <row r="1251" spans="1:14" x14ac:dyDescent="0.25">
      <c r="A1251" t="s">
        <v>6241</v>
      </c>
      <c r="B1251" t="s">
        <v>2722</v>
      </c>
      <c r="C1251" t="s">
        <v>2792</v>
      </c>
      <c r="D1251" t="s">
        <v>2791</v>
      </c>
      <c r="E1251" t="s">
        <v>6242</v>
      </c>
      <c r="F1251" t="s">
        <v>202</v>
      </c>
      <c r="G1251" s="9">
        <v>1</v>
      </c>
      <c r="H1251" s="8">
        <v>40</v>
      </c>
      <c r="I1251" s="8">
        <v>119</v>
      </c>
      <c r="J1251" s="8">
        <v>40</v>
      </c>
      <c r="K1251" t="s">
        <v>4746</v>
      </c>
      <c r="L1251" s="1">
        <v>45420</v>
      </c>
      <c r="M1251">
        <v>5</v>
      </c>
      <c r="N1251">
        <v>2024</v>
      </c>
    </row>
    <row r="1252" spans="1:14" x14ac:dyDescent="0.25">
      <c r="A1252" t="s">
        <v>6241</v>
      </c>
      <c r="B1252" t="s">
        <v>2722</v>
      </c>
      <c r="C1252" t="s">
        <v>602</v>
      </c>
      <c r="D1252" t="s">
        <v>232</v>
      </c>
      <c r="E1252" t="s">
        <v>6149</v>
      </c>
      <c r="F1252" t="s">
        <v>202</v>
      </c>
      <c r="G1252" s="9">
        <v>1</v>
      </c>
      <c r="H1252" s="8">
        <v>18</v>
      </c>
      <c r="I1252" s="8">
        <v>129</v>
      </c>
      <c r="J1252" s="8">
        <v>18</v>
      </c>
      <c r="K1252" t="s">
        <v>4746</v>
      </c>
      <c r="L1252" s="1">
        <v>45420</v>
      </c>
      <c r="M1252">
        <v>5</v>
      </c>
      <c r="N1252">
        <v>2024</v>
      </c>
    </row>
    <row r="1253" spans="1:14" x14ac:dyDescent="0.25">
      <c r="A1253" t="s">
        <v>6241</v>
      </c>
      <c r="B1253" t="s">
        <v>2722</v>
      </c>
      <c r="C1253" t="s">
        <v>2736</v>
      </c>
      <c r="D1253" t="s">
        <v>202</v>
      </c>
      <c r="E1253" t="s">
        <v>2723</v>
      </c>
      <c r="F1253" t="s">
        <v>202</v>
      </c>
      <c r="G1253" s="9">
        <v>1</v>
      </c>
      <c r="H1253" s="8">
        <v>0</v>
      </c>
      <c r="I1253" s="8">
        <v>23.3</v>
      </c>
      <c r="J1253" s="8">
        <v>0</v>
      </c>
      <c r="K1253" t="s">
        <v>4746</v>
      </c>
      <c r="L1253" s="1">
        <v>45420</v>
      </c>
      <c r="M1253">
        <v>5</v>
      </c>
      <c r="N1253">
        <v>2024</v>
      </c>
    </row>
    <row r="1254" spans="1:14" x14ac:dyDescent="0.25">
      <c r="A1254" t="s">
        <v>6243</v>
      </c>
      <c r="B1254" t="s">
        <v>2934</v>
      </c>
      <c r="C1254" t="s">
        <v>2926</v>
      </c>
      <c r="D1254" t="s">
        <v>1899</v>
      </c>
      <c r="E1254" t="s">
        <v>6244</v>
      </c>
      <c r="F1254" t="s">
        <v>202</v>
      </c>
      <c r="G1254" s="9">
        <v>1</v>
      </c>
      <c r="H1254" s="8">
        <v>0</v>
      </c>
      <c r="I1254" s="8">
        <v>470.25</v>
      </c>
      <c r="J1254" s="8">
        <v>0</v>
      </c>
      <c r="K1254" t="s">
        <v>106</v>
      </c>
      <c r="L1254" s="1">
        <v>45420</v>
      </c>
      <c r="M1254">
        <v>5</v>
      </c>
      <c r="N1254">
        <v>2024</v>
      </c>
    </row>
    <row r="1255" spans="1:14" x14ac:dyDescent="0.25">
      <c r="A1255" t="s">
        <v>6243</v>
      </c>
      <c r="B1255" t="s">
        <v>2934</v>
      </c>
      <c r="C1255" t="s">
        <v>453</v>
      </c>
      <c r="D1255" t="s">
        <v>392</v>
      </c>
      <c r="E1255" t="s">
        <v>2857</v>
      </c>
      <c r="F1255" t="s">
        <v>1206</v>
      </c>
      <c r="G1255" s="9">
        <v>1</v>
      </c>
      <c r="H1255" s="8">
        <v>115.32429999999999</v>
      </c>
      <c r="I1255" s="8">
        <v>0</v>
      </c>
      <c r="J1255" s="8">
        <v>115.32</v>
      </c>
      <c r="K1255" t="s">
        <v>106</v>
      </c>
      <c r="L1255" s="1">
        <v>45420</v>
      </c>
      <c r="M1255">
        <v>5</v>
      </c>
      <c r="N1255">
        <v>2024</v>
      </c>
    </row>
    <row r="1256" spans="1:14" x14ac:dyDescent="0.25">
      <c r="A1256" t="s">
        <v>6243</v>
      </c>
      <c r="B1256" t="s">
        <v>2934</v>
      </c>
      <c r="C1256" t="s">
        <v>454</v>
      </c>
      <c r="D1256" t="s">
        <v>394</v>
      </c>
      <c r="E1256" t="s">
        <v>2858</v>
      </c>
      <c r="F1256" t="s">
        <v>1206</v>
      </c>
      <c r="G1256" s="9">
        <v>1</v>
      </c>
      <c r="H1256" s="8">
        <v>63.381599999999999</v>
      </c>
      <c r="I1256" s="8">
        <v>0</v>
      </c>
      <c r="J1256" s="8">
        <v>63.38</v>
      </c>
      <c r="K1256" t="s">
        <v>106</v>
      </c>
      <c r="L1256" s="1">
        <v>45420</v>
      </c>
      <c r="M1256">
        <v>5</v>
      </c>
      <c r="N1256">
        <v>2024</v>
      </c>
    </row>
    <row r="1257" spans="1:14" x14ac:dyDescent="0.25">
      <c r="A1257" t="s">
        <v>6243</v>
      </c>
      <c r="B1257" t="s">
        <v>2934</v>
      </c>
      <c r="C1257" t="s">
        <v>455</v>
      </c>
      <c r="D1257" t="s">
        <v>396</v>
      </c>
      <c r="E1257" t="s">
        <v>2859</v>
      </c>
      <c r="F1257" t="s">
        <v>1206</v>
      </c>
      <c r="G1257" s="9">
        <v>1</v>
      </c>
      <c r="H1257" s="8">
        <v>83.7971</v>
      </c>
      <c r="I1257" s="8">
        <v>0</v>
      </c>
      <c r="J1257" s="8">
        <v>83.8</v>
      </c>
      <c r="K1257" t="s">
        <v>106</v>
      </c>
      <c r="L1257" s="1">
        <v>45420</v>
      </c>
      <c r="M1257">
        <v>5</v>
      </c>
      <c r="N1257">
        <v>2024</v>
      </c>
    </row>
    <row r="1258" spans="1:14" x14ac:dyDescent="0.25">
      <c r="A1258" t="s">
        <v>6243</v>
      </c>
      <c r="B1258" t="s">
        <v>2934</v>
      </c>
      <c r="C1258" t="s">
        <v>521</v>
      </c>
      <c r="D1258" t="s">
        <v>340</v>
      </c>
      <c r="E1258" t="s">
        <v>341</v>
      </c>
      <c r="F1258" t="s">
        <v>202</v>
      </c>
      <c r="G1258" s="9">
        <v>1</v>
      </c>
      <c r="H1258" s="8">
        <v>39.740099999999998</v>
      </c>
      <c r="I1258" s="8">
        <v>0</v>
      </c>
      <c r="J1258" s="8">
        <v>39.74</v>
      </c>
      <c r="K1258" t="s">
        <v>106</v>
      </c>
      <c r="L1258" s="1">
        <v>45420</v>
      </c>
      <c r="M1258">
        <v>5</v>
      </c>
      <c r="N1258">
        <v>2024</v>
      </c>
    </row>
    <row r="1259" spans="1:14" x14ac:dyDescent="0.25">
      <c r="A1259" t="s">
        <v>6243</v>
      </c>
      <c r="B1259" t="s">
        <v>2934</v>
      </c>
      <c r="C1259" t="s">
        <v>2813</v>
      </c>
      <c r="D1259" t="s">
        <v>1912</v>
      </c>
      <c r="E1259" t="s">
        <v>6245</v>
      </c>
      <c r="F1259" t="s">
        <v>202</v>
      </c>
      <c r="G1259" s="9">
        <v>1</v>
      </c>
      <c r="H1259" s="8">
        <v>0</v>
      </c>
      <c r="I1259" s="8">
        <v>279.33999999999997</v>
      </c>
      <c r="J1259" s="8">
        <v>0</v>
      </c>
      <c r="K1259" t="s">
        <v>106</v>
      </c>
      <c r="L1259" s="1">
        <v>45420</v>
      </c>
      <c r="M1259">
        <v>5</v>
      </c>
      <c r="N1259">
        <v>2024</v>
      </c>
    </row>
    <row r="1260" spans="1:14" x14ac:dyDescent="0.25">
      <c r="A1260" t="s">
        <v>6243</v>
      </c>
      <c r="B1260" t="s">
        <v>2934</v>
      </c>
      <c r="C1260" t="s">
        <v>516</v>
      </c>
      <c r="D1260" t="s">
        <v>124</v>
      </c>
      <c r="E1260" t="s">
        <v>125</v>
      </c>
      <c r="F1260" t="s">
        <v>202</v>
      </c>
      <c r="G1260" s="9">
        <v>1</v>
      </c>
      <c r="H1260" s="8">
        <v>130.90860000000001</v>
      </c>
      <c r="I1260" s="8">
        <v>0</v>
      </c>
      <c r="J1260" s="8">
        <v>130.91</v>
      </c>
      <c r="K1260" t="s">
        <v>106</v>
      </c>
      <c r="L1260" s="1">
        <v>45420</v>
      </c>
      <c r="M1260">
        <v>5</v>
      </c>
      <c r="N1260">
        <v>2024</v>
      </c>
    </row>
    <row r="1261" spans="1:14" x14ac:dyDescent="0.25">
      <c r="A1261" t="s">
        <v>6243</v>
      </c>
      <c r="B1261" t="s">
        <v>2934</v>
      </c>
      <c r="C1261" t="s">
        <v>436</v>
      </c>
      <c r="D1261" t="s">
        <v>303</v>
      </c>
      <c r="E1261" t="s">
        <v>201</v>
      </c>
      <c r="F1261" t="s">
        <v>202</v>
      </c>
      <c r="G1261" s="9">
        <v>1</v>
      </c>
      <c r="H1261" s="8">
        <v>14.0259</v>
      </c>
      <c r="I1261" s="8">
        <v>0</v>
      </c>
      <c r="J1261" s="8">
        <v>14.03</v>
      </c>
      <c r="K1261" t="s">
        <v>106</v>
      </c>
      <c r="L1261" s="1">
        <v>45420</v>
      </c>
      <c r="M1261">
        <v>5</v>
      </c>
      <c r="N1261">
        <v>2024</v>
      </c>
    </row>
    <row r="1262" spans="1:14" x14ac:dyDescent="0.25">
      <c r="A1262" t="s">
        <v>6243</v>
      </c>
      <c r="B1262" t="s">
        <v>2934</v>
      </c>
      <c r="C1262" t="s">
        <v>2724</v>
      </c>
      <c r="D1262" t="s">
        <v>202</v>
      </c>
      <c r="E1262" t="s">
        <v>2760</v>
      </c>
      <c r="F1262" t="s">
        <v>202</v>
      </c>
      <c r="G1262" s="9">
        <v>1</v>
      </c>
      <c r="H1262" s="8">
        <v>0</v>
      </c>
      <c r="I1262" s="8">
        <v>102.73</v>
      </c>
      <c r="J1262" s="8">
        <v>0</v>
      </c>
      <c r="K1262" t="s">
        <v>106</v>
      </c>
      <c r="L1262" s="1">
        <v>45420</v>
      </c>
      <c r="M1262">
        <v>5</v>
      </c>
      <c r="N1262">
        <v>2024</v>
      </c>
    </row>
    <row r="1263" spans="1:14" x14ac:dyDescent="0.25">
      <c r="A1263" t="s">
        <v>6246</v>
      </c>
      <c r="B1263" t="s">
        <v>2722</v>
      </c>
      <c r="C1263" t="s">
        <v>2736</v>
      </c>
      <c r="D1263" t="s">
        <v>202</v>
      </c>
      <c r="E1263" t="s">
        <v>5182</v>
      </c>
      <c r="F1263" t="s">
        <v>202</v>
      </c>
      <c r="G1263" s="9">
        <v>1</v>
      </c>
      <c r="H1263" s="8">
        <v>0</v>
      </c>
      <c r="I1263" s="8">
        <v>10</v>
      </c>
      <c r="J1263" s="8">
        <v>0</v>
      </c>
      <c r="K1263" t="s">
        <v>4746</v>
      </c>
      <c r="L1263" s="1">
        <v>45420</v>
      </c>
      <c r="M1263">
        <v>5</v>
      </c>
      <c r="N1263">
        <v>2024</v>
      </c>
    </row>
    <row r="1264" spans="1:14" x14ac:dyDescent="0.25">
      <c r="A1264" t="s">
        <v>6246</v>
      </c>
      <c r="B1264" t="s">
        <v>2722</v>
      </c>
      <c r="C1264" t="s">
        <v>2792</v>
      </c>
      <c r="D1264" t="s">
        <v>2791</v>
      </c>
      <c r="E1264" t="s">
        <v>6242</v>
      </c>
      <c r="F1264" t="s">
        <v>202</v>
      </c>
      <c r="G1264" s="9">
        <v>1</v>
      </c>
      <c r="H1264" s="8">
        <v>40</v>
      </c>
      <c r="I1264" s="8">
        <v>119</v>
      </c>
      <c r="J1264" s="8">
        <v>40</v>
      </c>
      <c r="K1264" t="s">
        <v>4746</v>
      </c>
      <c r="L1264" s="1">
        <v>45420</v>
      </c>
      <c r="M1264">
        <v>5</v>
      </c>
      <c r="N1264">
        <v>2024</v>
      </c>
    </row>
    <row r="1265" spans="1:14" x14ac:dyDescent="0.25">
      <c r="A1265" t="s">
        <v>6246</v>
      </c>
      <c r="B1265" t="s">
        <v>2722</v>
      </c>
      <c r="C1265" t="s">
        <v>2724</v>
      </c>
      <c r="D1265" t="s">
        <v>202</v>
      </c>
      <c r="E1265" t="s">
        <v>2723</v>
      </c>
      <c r="F1265" t="s">
        <v>202</v>
      </c>
      <c r="G1265" s="9">
        <v>1</v>
      </c>
      <c r="H1265" s="8">
        <v>0</v>
      </c>
      <c r="I1265" s="8">
        <v>25</v>
      </c>
      <c r="J1265" s="8">
        <v>0</v>
      </c>
      <c r="K1265" t="s">
        <v>4746</v>
      </c>
      <c r="L1265" s="1">
        <v>45420</v>
      </c>
      <c r="M1265">
        <v>5</v>
      </c>
      <c r="N1265">
        <v>2024</v>
      </c>
    </row>
    <row r="1266" spans="1:14" x14ac:dyDescent="0.25">
      <c r="A1266" t="s">
        <v>6247</v>
      </c>
      <c r="B1266" t="s">
        <v>2722</v>
      </c>
      <c r="C1266" t="s">
        <v>2902</v>
      </c>
      <c r="D1266" t="s">
        <v>1866</v>
      </c>
      <c r="E1266" t="s">
        <v>6248</v>
      </c>
      <c r="F1266" t="s">
        <v>202</v>
      </c>
      <c r="G1266" s="9">
        <v>1</v>
      </c>
      <c r="H1266" s="8">
        <v>32.5</v>
      </c>
      <c r="I1266" s="8">
        <v>99</v>
      </c>
      <c r="J1266" s="8">
        <v>32.5</v>
      </c>
      <c r="K1266" t="s">
        <v>4746</v>
      </c>
      <c r="L1266" s="1">
        <v>45420</v>
      </c>
      <c r="M1266">
        <v>5</v>
      </c>
      <c r="N1266">
        <v>2024</v>
      </c>
    </row>
    <row r="1267" spans="1:14" x14ac:dyDescent="0.25">
      <c r="A1267" t="s">
        <v>6247</v>
      </c>
      <c r="B1267" t="s">
        <v>2722</v>
      </c>
      <c r="C1267" t="s">
        <v>482</v>
      </c>
      <c r="D1267" t="s">
        <v>359</v>
      </c>
      <c r="E1267" t="s">
        <v>6031</v>
      </c>
      <c r="F1267" t="s">
        <v>202</v>
      </c>
      <c r="G1267" s="9">
        <v>1</v>
      </c>
      <c r="H1267" s="8">
        <v>39.32</v>
      </c>
      <c r="I1267" s="8">
        <v>129</v>
      </c>
      <c r="J1267" s="8">
        <v>39.32</v>
      </c>
      <c r="K1267" t="s">
        <v>4746</v>
      </c>
      <c r="L1267" s="1">
        <v>45420</v>
      </c>
      <c r="M1267">
        <v>5</v>
      </c>
      <c r="N1267">
        <v>2024</v>
      </c>
    </row>
    <row r="1268" spans="1:14" x14ac:dyDescent="0.25">
      <c r="A1268" t="s">
        <v>6247</v>
      </c>
      <c r="B1268" t="s">
        <v>2722</v>
      </c>
      <c r="C1268" t="s">
        <v>2724</v>
      </c>
      <c r="D1268" t="s">
        <v>202</v>
      </c>
      <c r="E1268" t="s">
        <v>2723</v>
      </c>
      <c r="F1268" t="s">
        <v>202</v>
      </c>
      <c r="G1268" s="9">
        <v>1</v>
      </c>
      <c r="H1268" s="8">
        <v>0</v>
      </c>
      <c r="I1268" s="8">
        <v>4</v>
      </c>
      <c r="J1268" s="8">
        <v>0</v>
      </c>
      <c r="K1268" t="s">
        <v>4746</v>
      </c>
      <c r="L1268" s="1">
        <v>45420</v>
      </c>
      <c r="M1268">
        <v>5</v>
      </c>
      <c r="N1268">
        <v>2024</v>
      </c>
    </row>
    <row r="1269" spans="1:14" x14ac:dyDescent="0.25">
      <c r="A1269" t="s">
        <v>6249</v>
      </c>
      <c r="B1269" t="s">
        <v>2722</v>
      </c>
      <c r="C1269" t="s">
        <v>2787</v>
      </c>
      <c r="D1269" t="s">
        <v>1518</v>
      </c>
      <c r="E1269" t="s">
        <v>2927</v>
      </c>
      <c r="F1269" t="s">
        <v>202</v>
      </c>
      <c r="G1269" s="9">
        <v>1</v>
      </c>
      <c r="H1269" s="8">
        <v>42</v>
      </c>
      <c r="I1269" s="8">
        <v>155</v>
      </c>
      <c r="J1269" s="8">
        <v>42</v>
      </c>
      <c r="K1269" t="s">
        <v>4746</v>
      </c>
      <c r="L1269" s="1">
        <v>45420</v>
      </c>
      <c r="M1269">
        <v>5</v>
      </c>
      <c r="N1269">
        <v>2024</v>
      </c>
    </row>
    <row r="1270" spans="1:14" x14ac:dyDescent="0.25">
      <c r="A1270" t="s">
        <v>6249</v>
      </c>
      <c r="B1270" t="s">
        <v>2722</v>
      </c>
      <c r="C1270" t="s">
        <v>2736</v>
      </c>
      <c r="D1270" t="s">
        <v>202</v>
      </c>
      <c r="E1270" t="s">
        <v>2723</v>
      </c>
      <c r="F1270" t="s">
        <v>202</v>
      </c>
      <c r="G1270" s="9">
        <v>1</v>
      </c>
      <c r="H1270" s="8">
        <v>0</v>
      </c>
      <c r="I1270" s="8">
        <v>0</v>
      </c>
      <c r="J1270" s="8">
        <v>0</v>
      </c>
      <c r="K1270" t="s">
        <v>4746</v>
      </c>
      <c r="L1270" s="1">
        <v>45420</v>
      </c>
      <c r="M1270">
        <v>5</v>
      </c>
      <c r="N1270">
        <v>2024</v>
      </c>
    </row>
    <row r="1271" spans="1:14" x14ac:dyDescent="0.25">
      <c r="A1271" t="s">
        <v>6250</v>
      </c>
      <c r="B1271" t="s">
        <v>2934</v>
      </c>
      <c r="C1271" t="s">
        <v>2818</v>
      </c>
      <c r="D1271" t="s">
        <v>1564</v>
      </c>
      <c r="E1271" t="s">
        <v>3151</v>
      </c>
      <c r="F1271" t="s">
        <v>202</v>
      </c>
      <c r="G1271" s="9">
        <v>1</v>
      </c>
      <c r="H1271" s="8">
        <v>13.558400000000001</v>
      </c>
      <c r="I1271" s="8">
        <v>28.93</v>
      </c>
      <c r="J1271" s="8">
        <v>13.56</v>
      </c>
      <c r="K1271" t="s">
        <v>106</v>
      </c>
      <c r="L1271" s="1">
        <v>45420</v>
      </c>
      <c r="M1271">
        <v>5</v>
      </c>
      <c r="N1271">
        <v>2024</v>
      </c>
    </row>
    <row r="1272" spans="1:14" x14ac:dyDescent="0.25">
      <c r="A1272" t="s">
        <v>6250</v>
      </c>
      <c r="B1272" t="s">
        <v>2934</v>
      </c>
      <c r="C1272" t="s">
        <v>468</v>
      </c>
      <c r="D1272" t="s">
        <v>306</v>
      </c>
      <c r="E1272" t="s">
        <v>2746</v>
      </c>
      <c r="F1272" t="s">
        <v>202</v>
      </c>
      <c r="G1272" s="9">
        <v>1</v>
      </c>
      <c r="H1272" s="8">
        <v>0.99739999999999995</v>
      </c>
      <c r="I1272" s="8">
        <v>4.13</v>
      </c>
      <c r="J1272" s="8">
        <v>1</v>
      </c>
      <c r="K1272" t="s">
        <v>106</v>
      </c>
      <c r="L1272" s="1">
        <v>45420</v>
      </c>
      <c r="M1272">
        <v>5</v>
      </c>
      <c r="N1272">
        <v>2024</v>
      </c>
    </row>
    <row r="1273" spans="1:14" x14ac:dyDescent="0.25">
      <c r="A1273" t="s">
        <v>6250</v>
      </c>
      <c r="B1273" t="s">
        <v>2934</v>
      </c>
      <c r="C1273" t="s">
        <v>627</v>
      </c>
      <c r="D1273" t="s">
        <v>137</v>
      </c>
      <c r="E1273" t="s">
        <v>5216</v>
      </c>
      <c r="F1273" t="s">
        <v>202</v>
      </c>
      <c r="G1273" s="9">
        <v>1</v>
      </c>
      <c r="H1273" s="8">
        <v>0.3584</v>
      </c>
      <c r="I1273" s="8">
        <v>3.31</v>
      </c>
      <c r="J1273" s="8">
        <v>0.36</v>
      </c>
      <c r="K1273" t="s">
        <v>106</v>
      </c>
      <c r="L1273" s="1">
        <v>45420</v>
      </c>
      <c r="M1273">
        <v>5</v>
      </c>
      <c r="N1273">
        <v>2024</v>
      </c>
    </row>
    <row r="1274" spans="1:14" x14ac:dyDescent="0.25">
      <c r="A1274" t="s">
        <v>6250</v>
      </c>
      <c r="B1274" t="s">
        <v>2934</v>
      </c>
      <c r="C1274" t="s">
        <v>487</v>
      </c>
      <c r="D1274" t="s">
        <v>382</v>
      </c>
      <c r="E1274" t="s">
        <v>2827</v>
      </c>
      <c r="F1274" t="s">
        <v>202</v>
      </c>
      <c r="G1274" s="9">
        <v>2</v>
      </c>
      <c r="H1274" s="8">
        <v>57.584200000000003</v>
      </c>
      <c r="I1274" s="8">
        <v>73.540000000000006</v>
      </c>
      <c r="J1274" s="8">
        <v>115.17</v>
      </c>
      <c r="K1274" t="s">
        <v>106</v>
      </c>
      <c r="L1274" s="1">
        <v>45420</v>
      </c>
      <c r="M1274">
        <v>5</v>
      </c>
      <c r="N1274">
        <v>2024</v>
      </c>
    </row>
    <row r="1275" spans="1:14" x14ac:dyDescent="0.25">
      <c r="A1275" t="s">
        <v>6250</v>
      </c>
      <c r="B1275" t="s">
        <v>2934</v>
      </c>
      <c r="C1275" t="s">
        <v>2724</v>
      </c>
      <c r="D1275" t="s">
        <v>202</v>
      </c>
      <c r="E1275" t="s">
        <v>2836</v>
      </c>
      <c r="F1275" t="s">
        <v>202</v>
      </c>
      <c r="G1275" s="9">
        <v>1</v>
      </c>
      <c r="H1275" s="8">
        <v>0</v>
      </c>
      <c r="I1275" s="8">
        <v>47.97</v>
      </c>
      <c r="J1275" s="8">
        <v>0</v>
      </c>
      <c r="K1275" t="s">
        <v>106</v>
      </c>
      <c r="L1275" s="1">
        <v>45420</v>
      </c>
      <c r="M1275">
        <v>5</v>
      </c>
      <c r="N1275">
        <v>2024</v>
      </c>
    </row>
    <row r="1276" spans="1:14" x14ac:dyDescent="0.25">
      <c r="A1276" t="s">
        <v>6250</v>
      </c>
      <c r="B1276" t="s">
        <v>2934</v>
      </c>
      <c r="C1276" t="s">
        <v>2736</v>
      </c>
      <c r="D1276" t="s">
        <v>202</v>
      </c>
      <c r="E1276" t="s">
        <v>2832</v>
      </c>
      <c r="F1276" t="s">
        <v>202</v>
      </c>
      <c r="G1276" s="9">
        <v>1</v>
      </c>
      <c r="H1276" s="8">
        <v>0</v>
      </c>
      <c r="I1276" s="8">
        <v>0.01</v>
      </c>
      <c r="J1276" s="8">
        <v>0</v>
      </c>
      <c r="K1276" t="s">
        <v>106</v>
      </c>
      <c r="L1276" s="1">
        <v>45420</v>
      </c>
      <c r="M1276">
        <v>5</v>
      </c>
      <c r="N1276">
        <v>2024</v>
      </c>
    </row>
    <row r="1277" spans="1:14" x14ac:dyDescent="0.25">
      <c r="A1277" t="s">
        <v>6251</v>
      </c>
      <c r="B1277" t="s">
        <v>2934</v>
      </c>
      <c r="C1277" t="s">
        <v>510</v>
      </c>
      <c r="D1277" t="s">
        <v>295</v>
      </c>
      <c r="E1277" t="s">
        <v>296</v>
      </c>
      <c r="F1277" t="s">
        <v>202</v>
      </c>
      <c r="G1277" s="9">
        <v>1</v>
      </c>
      <c r="H1277" s="8">
        <v>65.423100000000005</v>
      </c>
      <c r="I1277" s="8">
        <v>0</v>
      </c>
      <c r="J1277" s="8">
        <v>65.42</v>
      </c>
      <c r="K1277" t="s">
        <v>106</v>
      </c>
      <c r="L1277" s="1">
        <v>45419</v>
      </c>
      <c r="M1277">
        <v>5</v>
      </c>
      <c r="N1277">
        <v>2024</v>
      </c>
    </row>
    <row r="1278" spans="1:14" x14ac:dyDescent="0.25">
      <c r="A1278" t="s">
        <v>6252</v>
      </c>
      <c r="B1278" t="s">
        <v>2934</v>
      </c>
      <c r="C1278" t="s">
        <v>436</v>
      </c>
      <c r="D1278" t="s">
        <v>303</v>
      </c>
      <c r="E1278" t="s">
        <v>201</v>
      </c>
      <c r="F1278" t="s">
        <v>202</v>
      </c>
      <c r="G1278" s="9">
        <v>1</v>
      </c>
      <c r="H1278" s="8">
        <v>14.0259</v>
      </c>
      <c r="I1278" s="8">
        <v>39</v>
      </c>
      <c r="J1278" s="8">
        <v>14.03</v>
      </c>
      <c r="K1278" t="s">
        <v>106</v>
      </c>
      <c r="L1278" s="1">
        <v>45419</v>
      </c>
      <c r="M1278">
        <v>5</v>
      </c>
      <c r="N1278">
        <v>2024</v>
      </c>
    </row>
    <row r="1279" spans="1:14" x14ac:dyDescent="0.25">
      <c r="A1279" t="s">
        <v>6253</v>
      </c>
      <c r="B1279" t="s">
        <v>2929</v>
      </c>
      <c r="C1279" t="s">
        <v>2724</v>
      </c>
      <c r="D1279" t="s">
        <v>202</v>
      </c>
      <c r="E1279" t="s">
        <v>2723</v>
      </c>
      <c r="F1279" t="s">
        <v>202</v>
      </c>
      <c r="G1279" s="9">
        <v>1</v>
      </c>
      <c r="H1279" s="8">
        <v>0</v>
      </c>
      <c r="I1279" s="8">
        <v>15</v>
      </c>
      <c r="J1279" s="8">
        <v>0</v>
      </c>
      <c r="K1279" t="s">
        <v>4746</v>
      </c>
      <c r="L1279" s="1">
        <v>45419</v>
      </c>
      <c r="M1279">
        <v>5</v>
      </c>
      <c r="N1279">
        <v>2024</v>
      </c>
    </row>
    <row r="1280" spans="1:14" x14ac:dyDescent="0.25">
      <c r="A1280" t="s">
        <v>6253</v>
      </c>
      <c r="B1280" t="s">
        <v>2929</v>
      </c>
      <c r="C1280" t="s">
        <v>562</v>
      </c>
      <c r="D1280" t="s">
        <v>205</v>
      </c>
      <c r="E1280" t="s">
        <v>206</v>
      </c>
      <c r="F1280" t="s">
        <v>202</v>
      </c>
      <c r="G1280" s="9">
        <v>1</v>
      </c>
      <c r="H1280" s="8">
        <v>31.947900000000001</v>
      </c>
      <c r="I1280" s="8">
        <v>64</v>
      </c>
      <c r="J1280" s="8">
        <v>31.95</v>
      </c>
      <c r="K1280" t="s">
        <v>4746</v>
      </c>
      <c r="L1280" s="1">
        <v>45419</v>
      </c>
      <c r="M1280">
        <v>5</v>
      </c>
      <c r="N1280">
        <v>2024</v>
      </c>
    </row>
    <row r="1281" spans="1:14" x14ac:dyDescent="0.25">
      <c r="A1281" t="s">
        <v>6254</v>
      </c>
      <c r="B1281" t="s">
        <v>2722</v>
      </c>
      <c r="C1281" t="s">
        <v>2736</v>
      </c>
      <c r="D1281" t="s">
        <v>202</v>
      </c>
      <c r="E1281" t="s">
        <v>4825</v>
      </c>
      <c r="F1281" t="s">
        <v>202</v>
      </c>
      <c r="G1281" s="9">
        <v>1</v>
      </c>
      <c r="H1281" s="8">
        <v>0</v>
      </c>
      <c r="I1281" s="8">
        <v>129</v>
      </c>
      <c r="J1281" s="8">
        <v>0</v>
      </c>
      <c r="K1281" t="s">
        <v>4746</v>
      </c>
      <c r="L1281" s="1">
        <v>45419</v>
      </c>
      <c r="M1281">
        <v>5</v>
      </c>
      <c r="N1281">
        <v>2024</v>
      </c>
    </row>
    <row r="1282" spans="1:14" x14ac:dyDescent="0.25">
      <c r="A1282" t="s">
        <v>6254</v>
      </c>
      <c r="B1282" t="s">
        <v>2722</v>
      </c>
      <c r="C1282" t="s">
        <v>2736</v>
      </c>
      <c r="D1282" t="s">
        <v>202</v>
      </c>
      <c r="E1282" t="s">
        <v>2723</v>
      </c>
      <c r="F1282" t="s">
        <v>202</v>
      </c>
      <c r="G1282" s="9">
        <v>1</v>
      </c>
      <c r="H1282" s="8">
        <v>0</v>
      </c>
      <c r="I1282" s="8">
        <v>15</v>
      </c>
      <c r="J1282" s="8">
        <v>0</v>
      </c>
      <c r="K1282" t="s">
        <v>4746</v>
      </c>
      <c r="L1282" s="1">
        <v>45419</v>
      </c>
      <c r="M1282">
        <v>5</v>
      </c>
      <c r="N1282">
        <v>2024</v>
      </c>
    </row>
    <row r="1283" spans="1:14" x14ac:dyDescent="0.25">
      <c r="A1283" t="s">
        <v>6255</v>
      </c>
      <c r="B1283" t="s">
        <v>2722</v>
      </c>
      <c r="C1283" t="s">
        <v>2736</v>
      </c>
      <c r="D1283" t="s">
        <v>202</v>
      </c>
      <c r="E1283" t="s">
        <v>5172</v>
      </c>
      <c r="F1283" t="s">
        <v>202</v>
      </c>
      <c r="G1283" s="9">
        <v>1</v>
      </c>
      <c r="H1283" s="8">
        <v>0</v>
      </c>
      <c r="I1283" s="8">
        <v>14</v>
      </c>
      <c r="J1283" s="8">
        <v>0</v>
      </c>
      <c r="K1283" t="s">
        <v>4746</v>
      </c>
      <c r="L1283" s="1">
        <v>45419</v>
      </c>
      <c r="M1283">
        <v>5</v>
      </c>
      <c r="N1283">
        <v>2024</v>
      </c>
    </row>
    <row r="1284" spans="1:14" x14ac:dyDescent="0.25">
      <c r="A1284" t="s">
        <v>6255</v>
      </c>
      <c r="B1284" t="s">
        <v>2722</v>
      </c>
      <c r="C1284" t="s">
        <v>2736</v>
      </c>
      <c r="D1284" t="s">
        <v>202</v>
      </c>
      <c r="E1284" t="s">
        <v>2723</v>
      </c>
      <c r="F1284" t="s">
        <v>202</v>
      </c>
      <c r="G1284" s="9">
        <v>1</v>
      </c>
      <c r="H1284" s="8">
        <v>0</v>
      </c>
      <c r="I1284" s="8">
        <v>0</v>
      </c>
      <c r="J1284" s="8">
        <v>0</v>
      </c>
      <c r="K1284" t="s">
        <v>4746</v>
      </c>
      <c r="L1284" s="1">
        <v>45419</v>
      </c>
      <c r="M1284">
        <v>5</v>
      </c>
      <c r="N1284">
        <v>2024</v>
      </c>
    </row>
    <row r="1285" spans="1:14" x14ac:dyDescent="0.25">
      <c r="A1285" t="s">
        <v>6256</v>
      </c>
      <c r="B1285" t="s">
        <v>2722</v>
      </c>
      <c r="C1285" t="s">
        <v>466</v>
      </c>
      <c r="D1285" t="s">
        <v>330</v>
      </c>
      <c r="E1285" t="s">
        <v>6078</v>
      </c>
      <c r="F1285" t="s">
        <v>202</v>
      </c>
      <c r="G1285" s="9">
        <v>1</v>
      </c>
      <c r="H1285" s="8">
        <v>10.78</v>
      </c>
      <c r="I1285" s="8">
        <v>55</v>
      </c>
      <c r="J1285" s="8">
        <v>10.78</v>
      </c>
      <c r="K1285" t="s">
        <v>4746</v>
      </c>
      <c r="L1285" s="1">
        <v>45419</v>
      </c>
      <c r="M1285">
        <v>5</v>
      </c>
      <c r="N1285">
        <v>2024</v>
      </c>
    </row>
    <row r="1286" spans="1:14" x14ac:dyDescent="0.25">
      <c r="A1286" t="s">
        <v>6256</v>
      </c>
      <c r="B1286" t="s">
        <v>2722</v>
      </c>
      <c r="C1286" t="s">
        <v>3866</v>
      </c>
      <c r="D1286" t="s">
        <v>2154</v>
      </c>
      <c r="E1286" t="s">
        <v>6257</v>
      </c>
      <c r="F1286" t="s">
        <v>202</v>
      </c>
      <c r="G1286" s="9">
        <v>1</v>
      </c>
      <c r="H1286" s="8">
        <v>0</v>
      </c>
      <c r="I1286" s="8">
        <v>792</v>
      </c>
      <c r="J1286" s="8">
        <v>0</v>
      </c>
      <c r="K1286" t="s">
        <v>4746</v>
      </c>
      <c r="L1286" s="1">
        <v>45419</v>
      </c>
      <c r="M1286">
        <v>5</v>
      </c>
      <c r="N1286">
        <v>2024</v>
      </c>
    </row>
    <row r="1287" spans="1:14" x14ac:dyDescent="0.25">
      <c r="A1287" t="s">
        <v>6256</v>
      </c>
      <c r="B1287" t="s">
        <v>2722</v>
      </c>
      <c r="C1287" t="s">
        <v>457</v>
      </c>
      <c r="D1287" t="s">
        <v>256</v>
      </c>
      <c r="E1287" t="s">
        <v>2730</v>
      </c>
      <c r="F1287" t="s">
        <v>1638</v>
      </c>
      <c r="G1287" s="9">
        <v>1</v>
      </c>
      <c r="H1287" s="8">
        <v>74.5</v>
      </c>
      <c r="I1287" s="8">
        <v>0</v>
      </c>
      <c r="J1287" s="8">
        <v>74.5</v>
      </c>
      <c r="K1287" t="s">
        <v>4746</v>
      </c>
      <c r="L1287" s="1">
        <v>45419</v>
      </c>
      <c r="M1287">
        <v>5</v>
      </c>
      <c r="N1287">
        <v>2024</v>
      </c>
    </row>
    <row r="1288" spans="1:14" x14ac:dyDescent="0.25">
      <c r="A1288" t="s">
        <v>6256</v>
      </c>
      <c r="B1288" t="s">
        <v>2722</v>
      </c>
      <c r="C1288" t="s">
        <v>458</v>
      </c>
      <c r="D1288" t="s">
        <v>258</v>
      </c>
      <c r="E1288" t="s">
        <v>2731</v>
      </c>
      <c r="F1288" t="s">
        <v>1638</v>
      </c>
      <c r="G1288" s="9">
        <v>1</v>
      </c>
      <c r="H1288" s="8">
        <v>85.49</v>
      </c>
      <c r="I1288" s="8">
        <v>0</v>
      </c>
      <c r="J1288" s="8">
        <v>85.49</v>
      </c>
      <c r="K1288" t="s">
        <v>4746</v>
      </c>
      <c r="L1288" s="1">
        <v>45419</v>
      </c>
      <c r="M1288">
        <v>5</v>
      </c>
      <c r="N1288">
        <v>2024</v>
      </c>
    </row>
    <row r="1289" spans="1:14" x14ac:dyDescent="0.25">
      <c r="A1289" t="s">
        <v>6256</v>
      </c>
      <c r="B1289" t="s">
        <v>2722</v>
      </c>
      <c r="C1289" t="s">
        <v>603</v>
      </c>
      <c r="D1289" t="s">
        <v>390</v>
      </c>
      <c r="E1289" t="s">
        <v>391</v>
      </c>
      <c r="F1289" t="s">
        <v>202</v>
      </c>
      <c r="G1289" s="9">
        <v>1</v>
      </c>
      <c r="H1289" s="8">
        <v>29.5</v>
      </c>
      <c r="I1289" s="8">
        <v>0</v>
      </c>
      <c r="J1289" s="8">
        <v>29.5</v>
      </c>
      <c r="K1289" t="s">
        <v>4746</v>
      </c>
      <c r="L1289" s="1">
        <v>45419</v>
      </c>
      <c r="M1289">
        <v>5</v>
      </c>
      <c r="N1289">
        <v>2024</v>
      </c>
    </row>
    <row r="1290" spans="1:14" x14ac:dyDescent="0.25">
      <c r="A1290" t="s">
        <v>6256</v>
      </c>
      <c r="B1290" t="s">
        <v>2722</v>
      </c>
      <c r="C1290" t="s">
        <v>525</v>
      </c>
      <c r="D1290" t="s">
        <v>334</v>
      </c>
      <c r="E1290" t="s">
        <v>335</v>
      </c>
      <c r="F1290" t="s">
        <v>202</v>
      </c>
      <c r="G1290" s="9">
        <v>1</v>
      </c>
      <c r="H1290" s="8">
        <v>18.5</v>
      </c>
      <c r="I1290" s="8">
        <v>0</v>
      </c>
      <c r="J1290" s="8">
        <v>18.5</v>
      </c>
      <c r="K1290" t="s">
        <v>4746</v>
      </c>
      <c r="L1290" s="1">
        <v>45419</v>
      </c>
      <c r="M1290">
        <v>5</v>
      </c>
      <c r="N1290">
        <v>2024</v>
      </c>
    </row>
    <row r="1291" spans="1:14" x14ac:dyDescent="0.25">
      <c r="A1291" t="s">
        <v>6256</v>
      </c>
      <c r="B1291" t="s">
        <v>2722</v>
      </c>
      <c r="C1291" t="s">
        <v>524</v>
      </c>
      <c r="D1291" t="s">
        <v>332</v>
      </c>
      <c r="E1291" t="s">
        <v>333</v>
      </c>
      <c r="F1291" t="s">
        <v>202</v>
      </c>
      <c r="G1291" s="9">
        <v>1</v>
      </c>
      <c r="H1291" s="8">
        <v>20</v>
      </c>
      <c r="I1291" s="8">
        <v>0</v>
      </c>
      <c r="J1291" s="8">
        <v>20</v>
      </c>
      <c r="K1291" t="s">
        <v>4746</v>
      </c>
      <c r="L1291" s="1">
        <v>45419</v>
      </c>
      <c r="M1291">
        <v>5</v>
      </c>
      <c r="N1291">
        <v>2024</v>
      </c>
    </row>
    <row r="1292" spans="1:14" x14ac:dyDescent="0.25">
      <c r="A1292" t="s">
        <v>6256</v>
      </c>
      <c r="B1292" t="s">
        <v>2722</v>
      </c>
      <c r="C1292" t="s">
        <v>460</v>
      </c>
      <c r="D1292" t="s">
        <v>266</v>
      </c>
      <c r="E1292" t="s">
        <v>267</v>
      </c>
      <c r="F1292" t="s">
        <v>1638</v>
      </c>
      <c r="G1292" s="9">
        <v>1</v>
      </c>
      <c r="H1292" s="8">
        <v>16.89</v>
      </c>
      <c r="I1292" s="8">
        <v>0</v>
      </c>
      <c r="J1292" s="8">
        <v>16.89</v>
      </c>
      <c r="K1292" t="s">
        <v>4746</v>
      </c>
      <c r="L1292" s="1">
        <v>45419</v>
      </c>
      <c r="M1292">
        <v>5</v>
      </c>
      <c r="N1292">
        <v>2024</v>
      </c>
    </row>
    <row r="1293" spans="1:14" x14ac:dyDescent="0.25">
      <c r="A1293" t="s">
        <v>6256</v>
      </c>
      <c r="B1293" t="s">
        <v>2722</v>
      </c>
      <c r="C1293" t="s">
        <v>2953</v>
      </c>
      <c r="D1293" t="s">
        <v>2952</v>
      </c>
      <c r="E1293" t="s">
        <v>6258</v>
      </c>
      <c r="F1293" t="s">
        <v>202</v>
      </c>
      <c r="G1293" s="9">
        <v>1</v>
      </c>
      <c r="H1293" s="8">
        <v>0</v>
      </c>
      <c r="I1293" s="8">
        <v>369</v>
      </c>
      <c r="J1293" s="8">
        <v>0</v>
      </c>
      <c r="K1293" t="s">
        <v>4746</v>
      </c>
      <c r="L1293" s="1">
        <v>45419</v>
      </c>
      <c r="M1293">
        <v>5</v>
      </c>
      <c r="N1293">
        <v>2024</v>
      </c>
    </row>
    <row r="1294" spans="1:14" x14ac:dyDescent="0.25">
      <c r="A1294" t="s">
        <v>6256</v>
      </c>
      <c r="B1294" t="s">
        <v>2722</v>
      </c>
      <c r="C1294" t="s">
        <v>436</v>
      </c>
      <c r="D1294" t="s">
        <v>303</v>
      </c>
      <c r="E1294" t="s">
        <v>201</v>
      </c>
      <c r="F1294" t="s">
        <v>202</v>
      </c>
      <c r="G1294" s="9">
        <v>1</v>
      </c>
      <c r="H1294" s="8">
        <v>9</v>
      </c>
      <c r="I1294" s="8">
        <v>0</v>
      </c>
      <c r="J1294" s="8">
        <v>9</v>
      </c>
      <c r="K1294" t="s">
        <v>4746</v>
      </c>
      <c r="L1294" s="1">
        <v>45419</v>
      </c>
      <c r="M1294">
        <v>5</v>
      </c>
      <c r="N1294">
        <v>2024</v>
      </c>
    </row>
    <row r="1295" spans="1:14" x14ac:dyDescent="0.25">
      <c r="A1295" t="s">
        <v>6256</v>
      </c>
      <c r="B1295" t="s">
        <v>2722</v>
      </c>
      <c r="C1295" t="s">
        <v>517</v>
      </c>
      <c r="D1295" t="s">
        <v>126</v>
      </c>
      <c r="E1295" t="s">
        <v>127</v>
      </c>
      <c r="F1295" t="s">
        <v>202</v>
      </c>
      <c r="G1295" s="9">
        <v>1</v>
      </c>
      <c r="H1295" s="8">
        <v>89.5</v>
      </c>
      <c r="I1295" s="8">
        <v>0</v>
      </c>
      <c r="J1295" s="8">
        <v>89.5</v>
      </c>
      <c r="K1295" t="s">
        <v>4746</v>
      </c>
      <c r="L1295" s="1">
        <v>45419</v>
      </c>
      <c r="M1295">
        <v>5</v>
      </c>
      <c r="N1295">
        <v>2024</v>
      </c>
    </row>
    <row r="1296" spans="1:14" x14ac:dyDescent="0.25">
      <c r="A1296" t="s">
        <v>6256</v>
      </c>
      <c r="B1296" t="s">
        <v>2722</v>
      </c>
      <c r="C1296" t="s">
        <v>2736</v>
      </c>
      <c r="D1296" t="s">
        <v>202</v>
      </c>
      <c r="E1296" t="s">
        <v>6259</v>
      </c>
      <c r="F1296" t="s">
        <v>202</v>
      </c>
      <c r="G1296" s="9">
        <v>1</v>
      </c>
      <c r="H1296" s="8">
        <v>0</v>
      </c>
      <c r="I1296" s="8">
        <v>406</v>
      </c>
      <c r="J1296" s="8">
        <v>0</v>
      </c>
      <c r="K1296" t="s">
        <v>4746</v>
      </c>
      <c r="L1296" s="1">
        <v>45419</v>
      </c>
      <c r="M1296">
        <v>5</v>
      </c>
      <c r="N1296">
        <v>2024</v>
      </c>
    </row>
    <row r="1297" spans="1:14" x14ac:dyDescent="0.25">
      <c r="A1297" t="s">
        <v>6256</v>
      </c>
      <c r="B1297" t="s">
        <v>2722</v>
      </c>
      <c r="C1297" t="s">
        <v>2872</v>
      </c>
      <c r="D1297" t="s">
        <v>1728</v>
      </c>
      <c r="E1297" t="s">
        <v>6260</v>
      </c>
      <c r="F1297" t="s">
        <v>202</v>
      </c>
      <c r="G1297" s="9">
        <v>1</v>
      </c>
      <c r="H1297" s="8">
        <v>6.5</v>
      </c>
      <c r="I1297" s="8">
        <v>46</v>
      </c>
      <c r="J1297" s="8">
        <v>6.5</v>
      </c>
      <c r="K1297" t="s">
        <v>4746</v>
      </c>
      <c r="L1297" s="1">
        <v>45419</v>
      </c>
      <c r="M1297">
        <v>5</v>
      </c>
      <c r="N1297">
        <v>2024</v>
      </c>
    </row>
    <row r="1298" spans="1:14" x14ac:dyDescent="0.25">
      <c r="A1298" t="s">
        <v>6256</v>
      </c>
      <c r="B1298" t="s">
        <v>2722</v>
      </c>
      <c r="C1298" t="s">
        <v>465</v>
      </c>
      <c r="D1298" t="s">
        <v>324</v>
      </c>
      <c r="E1298" t="s">
        <v>6261</v>
      </c>
      <c r="F1298" t="s">
        <v>202</v>
      </c>
      <c r="G1298" s="9">
        <v>1</v>
      </c>
      <c r="H1298" s="8">
        <v>18.2</v>
      </c>
      <c r="I1298" s="8">
        <v>64</v>
      </c>
      <c r="J1298" s="8">
        <v>18.2</v>
      </c>
      <c r="K1298" t="s">
        <v>4746</v>
      </c>
      <c r="L1298" s="1">
        <v>45419</v>
      </c>
      <c r="M1298">
        <v>5</v>
      </c>
      <c r="N1298">
        <v>2024</v>
      </c>
    </row>
    <row r="1299" spans="1:14" x14ac:dyDescent="0.25">
      <c r="A1299" t="s">
        <v>6256</v>
      </c>
      <c r="B1299" t="s">
        <v>2722</v>
      </c>
      <c r="C1299" t="s">
        <v>484</v>
      </c>
      <c r="D1299" t="s">
        <v>346</v>
      </c>
      <c r="E1299" t="s">
        <v>6262</v>
      </c>
      <c r="F1299" t="s">
        <v>202</v>
      </c>
      <c r="G1299" s="9">
        <v>1</v>
      </c>
      <c r="H1299" s="8">
        <v>30.83</v>
      </c>
      <c r="I1299" s="8">
        <v>82</v>
      </c>
      <c r="J1299" s="8">
        <v>30.83</v>
      </c>
      <c r="K1299" t="s">
        <v>4746</v>
      </c>
      <c r="L1299" s="1">
        <v>45419</v>
      </c>
      <c r="M1299">
        <v>5</v>
      </c>
      <c r="N1299">
        <v>2024</v>
      </c>
    </row>
    <row r="1300" spans="1:14" x14ac:dyDescent="0.25">
      <c r="A1300" t="s">
        <v>6256</v>
      </c>
      <c r="B1300" t="s">
        <v>2722</v>
      </c>
      <c r="C1300" t="s">
        <v>435</v>
      </c>
      <c r="D1300" t="s">
        <v>224</v>
      </c>
      <c r="E1300" t="s">
        <v>6263</v>
      </c>
      <c r="F1300" t="s">
        <v>202</v>
      </c>
      <c r="G1300" s="9">
        <v>1</v>
      </c>
      <c r="H1300" s="8">
        <v>20.94</v>
      </c>
      <c r="I1300" s="8">
        <v>89</v>
      </c>
      <c r="J1300" s="8">
        <v>20.94</v>
      </c>
      <c r="K1300" t="s">
        <v>4746</v>
      </c>
      <c r="L1300" s="1">
        <v>45419</v>
      </c>
      <c r="M1300">
        <v>5</v>
      </c>
      <c r="N1300">
        <v>2024</v>
      </c>
    </row>
    <row r="1301" spans="1:14" x14ac:dyDescent="0.25">
      <c r="A1301" t="s">
        <v>6256</v>
      </c>
      <c r="B1301" t="s">
        <v>2722</v>
      </c>
      <c r="C1301" t="s">
        <v>561</v>
      </c>
      <c r="D1301" t="s">
        <v>246</v>
      </c>
      <c r="E1301" t="s">
        <v>6264</v>
      </c>
      <c r="F1301" t="s">
        <v>202</v>
      </c>
      <c r="G1301" s="9">
        <v>1</v>
      </c>
      <c r="H1301" s="8">
        <v>13.2</v>
      </c>
      <c r="I1301" s="8">
        <v>64</v>
      </c>
      <c r="J1301" s="8">
        <v>13.2</v>
      </c>
      <c r="K1301" t="s">
        <v>4746</v>
      </c>
      <c r="L1301" s="1">
        <v>45419</v>
      </c>
      <c r="M1301">
        <v>5</v>
      </c>
      <c r="N1301">
        <v>2024</v>
      </c>
    </row>
    <row r="1302" spans="1:14" x14ac:dyDescent="0.25">
      <c r="A1302" t="s">
        <v>6256</v>
      </c>
      <c r="B1302" t="s">
        <v>2722</v>
      </c>
      <c r="C1302" t="s">
        <v>2736</v>
      </c>
      <c r="D1302" t="s">
        <v>202</v>
      </c>
      <c r="E1302" t="s">
        <v>2723</v>
      </c>
      <c r="F1302" t="s">
        <v>202</v>
      </c>
      <c r="G1302" s="9">
        <v>1</v>
      </c>
      <c r="H1302" s="8">
        <v>0</v>
      </c>
      <c r="I1302" s="8">
        <v>60</v>
      </c>
      <c r="J1302" s="8">
        <v>0</v>
      </c>
      <c r="K1302" t="s">
        <v>4746</v>
      </c>
      <c r="L1302" s="1">
        <v>45419</v>
      </c>
      <c r="M1302">
        <v>5</v>
      </c>
      <c r="N1302">
        <v>2024</v>
      </c>
    </row>
    <row r="1303" spans="1:14" x14ac:dyDescent="0.25">
      <c r="A1303" t="s">
        <v>6265</v>
      </c>
      <c r="B1303" t="s">
        <v>2722</v>
      </c>
      <c r="C1303" t="s">
        <v>2736</v>
      </c>
      <c r="D1303" t="s">
        <v>202</v>
      </c>
      <c r="E1303" t="s">
        <v>5192</v>
      </c>
      <c r="F1303" t="s">
        <v>202</v>
      </c>
      <c r="G1303" s="9">
        <v>1</v>
      </c>
      <c r="H1303" s="8">
        <v>0</v>
      </c>
      <c r="I1303" s="8">
        <v>119</v>
      </c>
      <c r="J1303" s="8">
        <v>0</v>
      </c>
      <c r="K1303" t="s">
        <v>4746</v>
      </c>
      <c r="L1303" s="1">
        <v>45419</v>
      </c>
      <c r="M1303">
        <v>5</v>
      </c>
      <c r="N1303">
        <v>2024</v>
      </c>
    </row>
    <row r="1304" spans="1:14" x14ac:dyDescent="0.25">
      <c r="A1304" t="s">
        <v>6265</v>
      </c>
      <c r="B1304" t="s">
        <v>2722</v>
      </c>
      <c r="C1304" t="s">
        <v>2736</v>
      </c>
      <c r="D1304" t="s">
        <v>202</v>
      </c>
      <c r="E1304" t="s">
        <v>2723</v>
      </c>
      <c r="F1304" t="s">
        <v>202</v>
      </c>
      <c r="G1304" s="9">
        <v>1</v>
      </c>
      <c r="H1304" s="8">
        <v>0</v>
      </c>
      <c r="I1304" s="8">
        <v>30</v>
      </c>
      <c r="J1304" s="8">
        <v>0</v>
      </c>
      <c r="K1304" t="s">
        <v>4746</v>
      </c>
      <c r="L1304" s="1">
        <v>45419</v>
      </c>
      <c r="M1304">
        <v>5</v>
      </c>
      <c r="N1304">
        <v>2024</v>
      </c>
    </row>
    <row r="1305" spans="1:14" x14ac:dyDescent="0.25">
      <c r="A1305" t="s">
        <v>6266</v>
      </c>
      <c r="B1305" t="s">
        <v>2722</v>
      </c>
      <c r="C1305" t="s">
        <v>2736</v>
      </c>
      <c r="D1305" t="s">
        <v>202</v>
      </c>
      <c r="E1305" t="s">
        <v>5208</v>
      </c>
      <c r="F1305" t="s">
        <v>202</v>
      </c>
      <c r="G1305" s="9">
        <v>1</v>
      </c>
      <c r="H1305" s="8">
        <v>0</v>
      </c>
      <c r="I1305" s="8">
        <v>29</v>
      </c>
      <c r="J1305" s="8">
        <v>0</v>
      </c>
      <c r="K1305" t="s">
        <v>4746</v>
      </c>
      <c r="L1305" s="1">
        <v>45419</v>
      </c>
      <c r="M1305">
        <v>5</v>
      </c>
      <c r="N1305">
        <v>2024</v>
      </c>
    </row>
    <row r="1306" spans="1:14" x14ac:dyDescent="0.25">
      <c r="A1306" t="s">
        <v>6266</v>
      </c>
      <c r="B1306" t="s">
        <v>2722</v>
      </c>
      <c r="C1306" t="s">
        <v>2736</v>
      </c>
      <c r="D1306" t="s">
        <v>202</v>
      </c>
      <c r="E1306" t="s">
        <v>5226</v>
      </c>
      <c r="F1306" t="s">
        <v>202</v>
      </c>
      <c r="G1306" s="9">
        <v>1</v>
      </c>
      <c r="H1306" s="8">
        <v>0</v>
      </c>
      <c r="I1306" s="8">
        <v>45</v>
      </c>
      <c r="J1306" s="8">
        <v>0</v>
      </c>
      <c r="K1306" t="s">
        <v>4746</v>
      </c>
      <c r="L1306" s="1">
        <v>45419</v>
      </c>
      <c r="M1306">
        <v>5</v>
      </c>
      <c r="N1306">
        <v>2024</v>
      </c>
    </row>
    <row r="1307" spans="1:14" x14ac:dyDescent="0.25">
      <c r="A1307" t="s">
        <v>6266</v>
      </c>
      <c r="B1307" t="s">
        <v>2722</v>
      </c>
      <c r="C1307" t="s">
        <v>2736</v>
      </c>
      <c r="D1307" t="s">
        <v>202</v>
      </c>
      <c r="E1307" t="s">
        <v>2723</v>
      </c>
      <c r="F1307" t="s">
        <v>202</v>
      </c>
      <c r="G1307" s="9">
        <v>1</v>
      </c>
      <c r="H1307" s="8">
        <v>0</v>
      </c>
      <c r="I1307" s="8">
        <v>0</v>
      </c>
      <c r="J1307" s="8">
        <v>0</v>
      </c>
      <c r="K1307" t="s">
        <v>4746</v>
      </c>
      <c r="L1307" s="1">
        <v>45419</v>
      </c>
      <c r="M1307">
        <v>5</v>
      </c>
      <c r="N1307">
        <v>2024</v>
      </c>
    </row>
    <row r="1308" spans="1:14" x14ac:dyDescent="0.25">
      <c r="A1308" t="s">
        <v>6267</v>
      </c>
      <c r="B1308" t="s">
        <v>2722</v>
      </c>
      <c r="C1308" t="s">
        <v>2736</v>
      </c>
      <c r="D1308" t="s">
        <v>202</v>
      </c>
      <c r="E1308" t="s">
        <v>5220</v>
      </c>
      <c r="F1308" t="s">
        <v>202</v>
      </c>
      <c r="G1308" s="9">
        <v>1</v>
      </c>
      <c r="H1308" s="8">
        <v>0</v>
      </c>
      <c r="I1308" s="8">
        <v>138</v>
      </c>
      <c r="J1308" s="8">
        <v>0</v>
      </c>
      <c r="K1308" t="s">
        <v>4746</v>
      </c>
      <c r="L1308" s="1">
        <v>45419</v>
      </c>
      <c r="M1308">
        <v>5</v>
      </c>
      <c r="N1308">
        <v>2024</v>
      </c>
    </row>
    <row r="1309" spans="1:14" x14ac:dyDescent="0.25">
      <c r="A1309" t="s">
        <v>6267</v>
      </c>
      <c r="B1309" t="s">
        <v>2722</v>
      </c>
      <c r="C1309" t="s">
        <v>2724</v>
      </c>
      <c r="D1309" t="s">
        <v>202</v>
      </c>
      <c r="E1309" t="s">
        <v>2723</v>
      </c>
      <c r="F1309" t="s">
        <v>202</v>
      </c>
      <c r="G1309" s="9">
        <v>1</v>
      </c>
      <c r="H1309" s="8">
        <v>0</v>
      </c>
      <c r="I1309" s="8">
        <v>30</v>
      </c>
      <c r="J1309" s="8">
        <v>0</v>
      </c>
      <c r="K1309" t="s">
        <v>4746</v>
      </c>
      <c r="L1309" s="1">
        <v>45419</v>
      </c>
      <c r="M1309">
        <v>5</v>
      </c>
      <c r="N1309">
        <v>2024</v>
      </c>
    </row>
    <row r="1310" spans="1:14" x14ac:dyDescent="0.25">
      <c r="A1310" t="s">
        <v>6268</v>
      </c>
      <c r="B1310" t="s">
        <v>2722</v>
      </c>
      <c r="C1310" t="s">
        <v>2736</v>
      </c>
      <c r="D1310" t="s">
        <v>202</v>
      </c>
      <c r="E1310" t="s">
        <v>6269</v>
      </c>
      <c r="F1310" t="s">
        <v>202</v>
      </c>
      <c r="G1310" s="9">
        <v>1</v>
      </c>
      <c r="H1310" s="8">
        <v>0</v>
      </c>
      <c r="I1310" s="8">
        <v>127.33</v>
      </c>
      <c r="J1310" s="8">
        <v>0</v>
      </c>
      <c r="K1310" t="s">
        <v>4746</v>
      </c>
      <c r="L1310" s="1">
        <v>45419</v>
      </c>
      <c r="M1310">
        <v>5</v>
      </c>
      <c r="N1310">
        <v>2024</v>
      </c>
    </row>
    <row r="1311" spans="1:14" x14ac:dyDescent="0.25">
      <c r="A1311" t="s">
        <v>6268</v>
      </c>
      <c r="B1311" t="s">
        <v>2722</v>
      </c>
      <c r="C1311" t="s">
        <v>2736</v>
      </c>
      <c r="D1311" t="s">
        <v>202</v>
      </c>
      <c r="E1311" t="s">
        <v>5185</v>
      </c>
      <c r="F1311" t="s">
        <v>202</v>
      </c>
      <c r="G1311" s="9">
        <v>1</v>
      </c>
      <c r="H1311" s="8">
        <v>0</v>
      </c>
      <c r="I1311" s="8">
        <v>35.380000000000003</v>
      </c>
      <c r="J1311" s="8">
        <v>0</v>
      </c>
      <c r="K1311" t="s">
        <v>4746</v>
      </c>
      <c r="L1311" s="1">
        <v>45419</v>
      </c>
      <c r="M1311">
        <v>5</v>
      </c>
      <c r="N1311">
        <v>2024</v>
      </c>
    </row>
    <row r="1312" spans="1:14" x14ac:dyDescent="0.25">
      <c r="A1312" t="s">
        <v>6270</v>
      </c>
      <c r="B1312" t="s">
        <v>2722</v>
      </c>
      <c r="C1312" t="s">
        <v>2736</v>
      </c>
      <c r="D1312" t="s">
        <v>202</v>
      </c>
      <c r="E1312" t="s">
        <v>5226</v>
      </c>
      <c r="F1312" t="s">
        <v>202</v>
      </c>
      <c r="G1312" s="9">
        <v>1</v>
      </c>
      <c r="H1312" s="8">
        <v>0</v>
      </c>
      <c r="I1312" s="8">
        <v>45</v>
      </c>
      <c r="J1312" s="8">
        <v>0</v>
      </c>
      <c r="K1312" t="s">
        <v>4746</v>
      </c>
      <c r="L1312" s="1">
        <v>45419</v>
      </c>
      <c r="M1312">
        <v>5</v>
      </c>
      <c r="N1312">
        <v>2024</v>
      </c>
    </row>
    <row r="1313" spans="1:14" x14ac:dyDescent="0.25">
      <c r="A1313" t="s">
        <v>6270</v>
      </c>
      <c r="B1313" t="s">
        <v>2722</v>
      </c>
      <c r="C1313" t="s">
        <v>2736</v>
      </c>
      <c r="D1313" t="s">
        <v>202</v>
      </c>
      <c r="E1313" t="s">
        <v>2723</v>
      </c>
      <c r="F1313" t="s">
        <v>202</v>
      </c>
      <c r="G1313" s="9">
        <v>1</v>
      </c>
      <c r="H1313" s="8">
        <v>0</v>
      </c>
      <c r="I1313" s="8">
        <v>0</v>
      </c>
      <c r="J1313" s="8">
        <v>0</v>
      </c>
      <c r="K1313" t="s">
        <v>4746</v>
      </c>
      <c r="L1313" s="1">
        <v>45419</v>
      </c>
      <c r="M1313">
        <v>5</v>
      </c>
      <c r="N1313">
        <v>2024</v>
      </c>
    </row>
    <row r="1314" spans="1:14" x14ac:dyDescent="0.25">
      <c r="A1314" t="s">
        <v>6271</v>
      </c>
      <c r="B1314" t="s">
        <v>2722</v>
      </c>
      <c r="C1314" t="s">
        <v>2787</v>
      </c>
      <c r="D1314" t="s">
        <v>1518</v>
      </c>
      <c r="E1314" t="s">
        <v>5857</v>
      </c>
      <c r="F1314" t="s">
        <v>202</v>
      </c>
      <c r="G1314" s="9">
        <v>1</v>
      </c>
      <c r="H1314" s="8">
        <v>42</v>
      </c>
      <c r="I1314" s="8">
        <v>155</v>
      </c>
      <c r="J1314" s="8">
        <v>42</v>
      </c>
      <c r="K1314" t="s">
        <v>4746</v>
      </c>
      <c r="L1314" s="1">
        <v>45419</v>
      </c>
      <c r="M1314">
        <v>5</v>
      </c>
      <c r="N1314">
        <v>2024</v>
      </c>
    </row>
    <row r="1315" spans="1:14" x14ac:dyDescent="0.25">
      <c r="A1315" t="s">
        <v>6271</v>
      </c>
      <c r="B1315" t="s">
        <v>2722</v>
      </c>
      <c r="C1315" t="s">
        <v>2724</v>
      </c>
      <c r="D1315" t="s">
        <v>202</v>
      </c>
      <c r="E1315" t="s">
        <v>2723</v>
      </c>
      <c r="F1315" t="s">
        <v>202</v>
      </c>
      <c r="G1315" s="9">
        <v>1</v>
      </c>
      <c r="H1315" s="8">
        <v>0</v>
      </c>
      <c r="I1315" s="8">
        <v>15</v>
      </c>
      <c r="J1315" s="8">
        <v>0</v>
      </c>
      <c r="K1315" t="s">
        <v>4746</v>
      </c>
      <c r="L1315" s="1">
        <v>45419</v>
      </c>
      <c r="M1315">
        <v>5</v>
      </c>
      <c r="N1315">
        <v>2024</v>
      </c>
    </row>
    <row r="1316" spans="1:14" x14ac:dyDescent="0.25">
      <c r="A1316" t="s">
        <v>6272</v>
      </c>
      <c r="B1316" t="s">
        <v>2934</v>
      </c>
      <c r="C1316" t="s">
        <v>2849</v>
      </c>
      <c r="D1316" t="s">
        <v>1906</v>
      </c>
      <c r="E1316" t="s">
        <v>2983</v>
      </c>
      <c r="F1316" t="s">
        <v>202</v>
      </c>
      <c r="G1316" s="9">
        <v>1</v>
      </c>
      <c r="H1316" s="8">
        <v>0</v>
      </c>
      <c r="I1316" s="8">
        <v>225.83</v>
      </c>
      <c r="J1316" s="8">
        <v>0</v>
      </c>
      <c r="K1316" t="s">
        <v>106</v>
      </c>
      <c r="L1316" s="1">
        <v>45419</v>
      </c>
      <c r="M1316">
        <v>5</v>
      </c>
      <c r="N1316">
        <v>2024</v>
      </c>
    </row>
    <row r="1317" spans="1:14" x14ac:dyDescent="0.25">
      <c r="A1317" t="s">
        <v>6272</v>
      </c>
      <c r="B1317" t="s">
        <v>2934</v>
      </c>
      <c r="C1317" t="s">
        <v>511</v>
      </c>
      <c r="D1317" t="s">
        <v>310</v>
      </c>
      <c r="E1317" t="s">
        <v>311</v>
      </c>
      <c r="F1317" t="s">
        <v>202</v>
      </c>
      <c r="G1317" s="9">
        <v>1</v>
      </c>
      <c r="H1317" s="8">
        <v>121.40219999999999</v>
      </c>
      <c r="I1317" s="8">
        <v>0</v>
      </c>
      <c r="J1317" s="8">
        <v>121.4</v>
      </c>
      <c r="K1317" t="s">
        <v>106</v>
      </c>
      <c r="L1317" s="1">
        <v>45419</v>
      </c>
      <c r="M1317">
        <v>5</v>
      </c>
      <c r="N1317">
        <v>2024</v>
      </c>
    </row>
    <row r="1318" spans="1:14" x14ac:dyDescent="0.25">
      <c r="A1318" t="s">
        <v>6272</v>
      </c>
      <c r="B1318" t="s">
        <v>2934</v>
      </c>
      <c r="C1318" t="s">
        <v>452</v>
      </c>
      <c r="D1318" t="s">
        <v>376</v>
      </c>
      <c r="E1318" t="s">
        <v>377</v>
      </c>
      <c r="F1318" t="s">
        <v>202</v>
      </c>
      <c r="G1318" s="9">
        <v>1</v>
      </c>
      <c r="H1318" s="8">
        <v>53.547899999999998</v>
      </c>
      <c r="I1318" s="8">
        <v>0</v>
      </c>
      <c r="J1318" s="8">
        <v>53.55</v>
      </c>
      <c r="K1318" t="s">
        <v>106</v>
      </c>
      <c r="L1318" s="1">
        <v>45419</v>
      </c>
      <c r="M1318">
        <v>5</v>
      </c>
      <c r="N1318">
        <v>2024</v>
      </c>
    </row>
    <row r="1319" spans="1:14" x14ac:dyDescent="0.25">
      <c r="A1319" t="s">
        <v>6272</v>
      </c>
      <c r="B1319" t="s">
        <v>2934</v>
      </c>
      <c r="C1319" t="s">
        <v>2872</v>
      </c>
      <c r="D1319" t="s">
        <v>1728</v>
      </c>
      <c r="E1319" t="s">
        <v>2767</v>
      </c>
      <c r="F1319" t="s">
        <v>202</v>
      </c>
      <c r="G1319" s="9">
        <v>1</v>
      </c>
      <c r="H1319" s="8">
        <v>10.129799999999999</v>
      </c>
      <c r="I1319" s="8">
        <v>20.23</v>
      </c>
      <c r="J1319" s="8">
        <v>10.130000000000001</v>
      </c>
      <c r="K1319" t="s">
        <v>106</v>
      </c>
      <c r="L1319" s="1">
        <v>45419</v>
      </c>
      <c r="M1319">
        <v>5</v>
      </c>
      <c r="N1319">
        <v>2024</v>
      </c>
    </row>
    <row r="1320" spans="1:14" x14ac:dyDescent="0.25">
      <c r="A1320" t="s">
        <v>6272</v>
      </c>
      <c r="B1320" t="s">
        <v>2934</v>
      </c>
      <c r="C1320" t="s">
        <v>2926</v>
      </c>
      <c r="D1320" t="s">
        <v>1899</v>
      </c>
      <c r="E1320" t="s">
        <v>6273</v>
      </c>
      <c r="F1320" t="s">
        <v>202</v>
      </c>
      <c r="G1320" s="9">
        <v>1</v>
      </c>
      <c r="H1320" s="8">
        <v>0</v>
      </c>
      <c r="I1320" s="8">
        <v>460.57</v>
      </c>
      <c r="J1320" s="8">
        <v>0</v>
      </c>
      <c r="K1320" t="s">
        <v>106</v>
      </c>
      <c r="L1320" s="1">
        <v>45419</v>
      </c>
      <c r="M1320">
        <v>5</v>
      </c>
      <c r="N1320">
        <v>2024</v>
      </c>
    </row>
    <row r="1321" spans="1:14" x14ac:dyDescent="0.25">
      <c r="A1321" t="s">
        <v>6272</v>
      </c>
      <c r="B1321" t="s">
        <v>2934</v>
      </c>
      <c r="C1321" t="s">
        <v>453</v>
      </c>
      <c r="D1321" t="s">
        <v>392</v>
      </c>
      <c r="E1321" t="s">
        <v>2857</v>
      </c>
      <c r="F1321" t="s">
        <v>1206</v>
      </c>
      <c r="G1321" s="9">
        <v>1</v>
      </c>
      <c r="H1321" s="8">
        <v>115.32429999999999</v>
      </c>
      <c r="I1321" s="8">
        <v>0</v>
      </c>
      <c r="J1321" s="8">
        <v>115.32</v>
      </c>
      <c r="K1321" t="s">
        <v>106</v>
      </c>
      <c r="L1321" s="1">
        <v>45419</v>
      </c>
      <c r="M1321">
        <v>5</v>
      </c>
      <c r="N1321">
        <v>2024</v>
      </c>
    </row>
    <row r="1322" spans="1:14" x14ac:dyDescent="0.25">
      <c r="A1322" t="s">
        <v>6272</v>
      </c>
      <c r="B1322" t="s">
        <v>2934</v>
      </c>
      <c r="C1322" t="s">
        <v>454</v>
      </c>
      <c r="D1322" t="s">
        <v>394</v>
      </c>
      <c r="E1322" t="s">
        <v>2858</v>
      </c>
      <c r="F1322" t="s">
        <v>1206</v>
      </c>
      <c r="G1322" s="9">
        <v>1</v>
      </c>
      <c r="H1322" s="8">
        <v>63.381599999999999</v>
      </c>
      <c r="I1322" s="8">
        <v>0</v>
      </c>
      <c r="J1322" s="8">
        <v>63.38</v>
      </c>
      <c r="K1322" t="s">
        <v>106</v>
      </c>
      <c r="L1322" s="1">
        <v>45419</v>
      </c>
      <c r="M1322">
        <v>5</v>
      </c>
      <c r="N1322">
        <v>2024</v>
      </c>
    </row>
    <row r="1323" spans="1:14" x14ac:dyDescent="0.25">
      <c r="A1323" t="s">
        <v>6272</v>
      </c>
      <c r="B1323" t="s">
        <v>2934</v>
      </c>
      <c r="C1323" t="s">
        <v>455</v>
      </c>
      <c r="D1323" t="s">
        <v>396</v>
      </c>
      <c r="E1323" t="s">
        <v>2859</v>
      </c>
      <c r="F1323" t="s">
        <v>1206</v>
      </c>
      <c r="G1323" s="9">
        <v>1</v>
      </c>
      <c r="H1323" s="8">
        <v>83.7971</v>
      </c>
      <c r="I1323" s="8">
        <v>0</v>
      </c>
      <c r="J1323" s="8">
        <v>83.8</v>
      </c>
      <c r="K1323" t="s">
        <v>106</v>
      </c>
      <c r="L1323" s="1">
        <v>45419</v>
      </c>
      <c r="M1323">
        <v>5</v>
      </c>
      <c r="N1323">
        <v>2024</v>
      </c>
    </row>
    <row r="1324" spans="1:14" x14ac:dyDescent="0.25">
      <c r="A1324" t="s">
        <v>6272</v>
      </c>
      <c r="B1324" t="s">
        <v>2934</v>
      </c>
      <c r="C1324" t="s">
        <v>521</v>
      </c>
      <c r="D1324" t="s">
        <v>340</v>
      </c>
      <c r="E1324" t="s">
        <v>341</v>
      </c>
      <c r="F1324" t="s">
        <v>202</v>
      </c>
      <c r="G1324" s="9">
        <v>1</v>
      </c>
      <c r="H1324" s="8">
        <v>39.740099999999998</v>
      </c>
      <c r="I1324" s="8">
        <v>0</v>
      </c>
      <c r="J1324" s="8">
        <v>39.74</v>
      </c>
      <c r="K1324" t="s">
        <v>106</v>
      </c>
      <c r="L1324" s="1">
        <v>45419</v>
      </c>
      <c r="M1324">
        <v>5</v>
      </c>
      <c r="N1324">
        <v>2024</v>
      </c>
    </row>
    <row r="1325" spans="1:14" x14ac:dyDescent="0.25">
      <c r="A1325" t="s">
        <v>6272</v>
      </c>
      <c r="B1325" t="s">
        <v>2934</v>
      </c>
      <c r="C1325" t="s">
        <v>436</v>
      </c>
      <c r="D1325" t="s">
        <v>303</v>
      </c>
      <c r="E1325" t="s">
        <v>6274</v>
      </c>
      <c r="F1325" t="s">
        <v>202</v>
      </c>
      <c r="G1325" s="9">
        <v>1</v>
      </c>
      <c r="H1325" s="8">
        <v>14.0259</v>
      </c>
      <c r="I1325" s="8">
        <v>31.57</v>
      </c>
      <c r="J1325" s="8">
        <v>14.03</v>
      </c>
      <c r="K1325" t="s">
        <v>106</v>
      </c>
      <c r="L1325" s="1">
        <v>45419</v>
      </c>
      <c r="M1325">
        <v>5</v>
      </c>
      <c r="N1325">
        <v>2024</v>
      </c>
    </row>
    <row r="1326" spans="1:14" x14ac:dyDescent="0.25">
      <c r="A1326" t="s">
        <v>6272</v>
      </c>
      <c r="B1326" t="s">
        <v>2934</v>
      </c>
      <c r="C1326" t="s">
        <v>2736</v>
      </c>
      <c r="D1326" t="s">
        <v>202</v>
      </c>
      <c r="E1326" t="s">
        <v>6275</v>
      </c>
      <c r="F1326" t="s">
        <v>202</v>
      </c>
      <c r="G1326" s="9">
        <v>1</v>
      </c>
      <c r="H1326" s="8">
        <v>0</v>
      </c>
      <c r="I1326" s="8">
        <v>0</v>
      </c>
      <c r="J1326" s="8">
        <v>0</v>
      </c>
      <c r="K1326" t="s">
        <v>106</v>
      </c>
      <c r="L1326" s="1">
        <v>45419</v>
      </c>
      <c r="M1326">
        <v>5</v>
      </c>
      <c r="N1326">
        <v>2024</v>
      </c>
    </row>
    <row r="1327" spans="1:14" x14ac:dyDescent="0.25">
      <c r="A1327" t="s">
        <v>6272</v>
      </c>
      <c r="B1327" t="s">
        <v>2934</v>
      </c>
      <c r="C1327" t="s">
        <v>2724</v>
      </c>
      <c r="D1327" t="s">
        <v>202</v>
      </c>
      <c r="E1327" t="s">
        <v>2760</v>
      </c>
      <c r="F1327" t="s">
        <v>202</v>
      </c>
      <c r="G1327" s="9">
        <v>1</v>
      </c>
      <c r="H1327" s="8">
        <v>0</v>
      </c>
      <c r="I1327" s="8">
        <v>111.26</v>
      </c>
      <c r="J1327" s="8">
        <v>0</v>
      </c>
      <c r="K1327" t="s">
        <v>106</v>
      </c>
      <c r="L1327" s="1">
        <v>45419</v>
      </c>
      <c r="M1327">
        <v>5</v>
      </c>
      <c r="N1327">
        <v>2024</v>
      </c>
    </row>
    <row r="1328" spans="1:14" x14ac:dyDescent="0.25">
      <c r="A1328" t="s">
        <v>6276</v>
      </c>
      <c r="B1328" t="s">
        <v>2722</v>
      </c>
      <c r="C1328" t="s">
        <v>2787</v>
      </c>
      <c r="D1328" t="s">
        <v>1518</v>
      </c>
      <c r="E1328" t="s">
        <v>5857</v>
      </c>
      <c r="F1328" t="s">
        <v>202</v>
      </c>
      <c r="G1328" s="9">
        <v>1</v>
      </c>
      <c r="H1328" s="8">
        <v>42</v>
      </c>
      <c r="I1328" s="8">
        <v>155</v>
      </c>
      <c r="J1328" s="8">
        <v>42</v>
      </c>
      <c r="K1328" t="s">
        <v>4746</v>
      </c>
      <c r="L1328" s="1">
        <v>45419</v>
      </c>
      <c r="M1328">
        <v>5</v>
      </c>
      <c r="N1328">
        <v>2024</v>
      </c>
    </row>
    <row r="1329" spans="1:14" x14ac:dyDescent="0.25">
      <c r="A1329" t="s">
        <v>6276</v>
      </c>
      <c r="B1329" t="s">
        <v>2722</v>
      </c>
      <c r="C1329" t="s">
        <v>484</v>
      </c>
      <c r="D1329" t="s">
        <v>346</v>
      </c>
      <c r="E1329" t="s">
        <v>6203</v>
      </c>
      <c r="F1329" t="s">
        <v>202</v>
      </c>
      <c r="G1329" s="9">
        <v>1</v>
      </c>
      <c r="H1329" s="8">
        <v>30.83</v>
      </c>
      <c r="I1329" s="8">
        <v>82</v>
      </c>
      <c r="J1329" s="8">
        <v>30.83</v>
      </c>
      <c r="K1329" t="s">
        <v>4746</v>
      </c>
      <c r="L1329" s="1">
        <v>45419</v>
      </c>
      <c r="M1329">
        <v>5</v>
      </c>
      <c r="N1329">
        <v>2024</v>
      </c>
    </row>
    <row r="1330" spans="1:14" x14ac:dyDescent="0.25">
      <c r="A1330" t="s">
        <v>6276</v>
      </c>
      <c r="B1330" t="s">
        <v>2722</v>
      </c>
      <c r="C1330" t="s">
        <v>2724</v>
      </c>
      <c r="D1330" t="s">
        <v>202</v>
      </c>
      <c r="E1330" t="s">
        <v>2723</v>
      </c>
      <c r="F1330" t="s">
        <v>202</v>
      </c>
      <c r="G1330" s="9">
        <v>1</v>
      </c>
      <c r="H1330" s="8">
        <v>0</v>
      </c>
      <c r="I1330" s="8">
        <v>15</v>
      </c>
      <c r="J1330" s="8">
        <v>0</v>
      </c>
      <c r="K1330" t="s">
        <v>4746</v>
      </c>
      <c r="L1330" s="1">
        <v>45419</v>
      </c>
      <c r="M1330">
        <v>5</v>
      </c>
      <c r="N1330">
        <v>2024</v>
      </c>
    </row>
    <row r="1331" spans="1:14" x14ac:dyDescent="0.25">
      <c r="A1331" t="s">
        <v>6277</v>
      </c>
      <c r="B1331" t="s">
        <v>2722</v>
      </c>
      <c r="C1331" t="s">
        <v>3774</v>
      </c>
      <c r="D1331" t="s">
        <v>2038</v>
      </c>
      <c r="E1331" t="s">
        <v>6278</v>
      </c>
      <c r="F1331" t="s">
        <v>202</v>
      </c>
      <c r="G1331" s="9">
        <v>1</v>
      </c>
      <c r="H1331" s="8">
        <v>0</v>
      </c>
      <c r="I1331" s="8">
        <v>999</v>
      </c>
      <c r="J1331" s="8">
        <v>0</v>
      </c>
      <c r="K1331" t="s">
        <v>4746</v>
      </c>
      <c r="L1331" s="1">
        <v>45419</v>
      </c>
      <c r="M1331">
        <v>5</v>
      </c>
      <c r="N1331">
        <v>2024</v>
      </c>
    </row>
    <row r="1332" spans="1:14" x14ac:dyDescent="0.25">
      <c r="A1332" t="s">
        <v>6277</v>
      </c>
      <c r="B1332" t="s">
        <v>2722</v>
      </c>
      <c r="C1332" t="s">
        <v>462</v>
      </c>
      <c r="D1332" t="s">
        <v>272</v>
      </c>
      <c r="E1332" t="s">
        <v>2740</v>
      </c>
      <c r="F1332" t="s">
        <v>1672</v>
      </c>
      <c r="G1332" s="9">
        <v>1</v>
      </c>
      <c r="H1332" s="8">
        <v>100.14</v>
      </c>
      <c r="I1332" s="8">
        <v>0</v>
      </c>
      <c r="J1332" s="8">
        <v>100.14</v>
      </c>
      <c r="K1332" t="s">
        <v>4746</v>
      </c>
      <c r="L1332" s="1">
        <v>45419</v>
      </c>
      <c r="M1332">
        <v>5</v>
      </c>
      <c r="N1332">
        <v>2024</v>
      </c>
    </row>
    <row r="1333" spans="1:14" x14ac:dyDescent="0.25">
      <c r="A1333" t="s">
        <v>6277</v>
      </c>
      <c r="B1333" t="s">
        <v>2722</v>
      </c>
      <c r="C1333" t="s">
        <v>463</v>
      </c>
      <c r="D1333" t="s">
        <v>274</v>
      </c>
      <c r="E1333" t="s">
        <v>2741</v>
      </c>
      <c r="F1333" t="s">
        <v>1672</v>
      </c>
      <c r="G1333" s="9">
        <v>1</v>
      </c>
      <c r="H1333" s="8">
        <v>58.37</v>
      </c>
      <c r="I1333" s="8">
        <v>0</v>
      </c>
      <c r="J1333" s="8">
        <v>58.37</v>
      </c>
      <c r="K1333" t="s">
        <v>4746</v>
      </c>
      <c r="L1333" s="1">
        <v>45419</v>
      </c>
      <c r="M1333">
        <v>5</v>
      </c>
      <c r="N1333">
        <v>2024</v>
      </c>
    </row>
    <row r="1334" spans="1:14" x14ac:dyDescent="0.25">
      <c r="A1334" t="s">
        <v>6277</v>
      </c>
      <c r="B1334" t="s">
        <v>2722</v>
      </c>
      <c r="C1334" t="s">
        <v>521</v>
      </c>
      <c r="D1334" t="s">
        <v>340</v>
      </c>
      <c r="E1334" t="s">
        <v>341</v>
      </c>
      <c r="F1334" t="s">
        <v>202</v>
      </c>
      <c r="G1334" s="9">
        <v>1</v>
      </c>
      <c r="H1334" s="8">
        <v>25.5</v>
      </c>
      <c r="I1334" s="8">
        <v>0</v>
      </c>
      <c r="J1334" s="8">
        <v>25.5</v>
      </c>
      <c r="K1334" t="s">
        <v>4746</v>
      </c>
      <c r="L1334" s="1">
        <v>45419</v>
      </c>
      <c r="M1334">
        <v>5</v>
      </c>
      <c r="N1334">
        <v>2024</v>
      </c>
    </row>
    <row r="1335" spans="1:14" x14ac:dyDescent="0.25">
      <c r="A1335" t="s">
        <v>6277</v>
      </c>
      <c r="B1335" t="s">
        <v>2722</v>
      </c>
      <c r="C1335" t="s">
        <v>525</v>
      </c>
      <c r="D1335" t="s">
        <v>334</v>
      </c>
      <c r="E1335" t="s">
        <v>335</v>
      </c>
      <c r="F1335" t="s">
        <v>202</v>
      </c>
      <c r="G1335" s="9">
        <v>1</v>
      </c>
      <c r="H1335" s="8">
        <v>18.5</v>
      </c>
      <c r="I1335" s="8">
        <v>0</v>
      </c>
      <c r="J1335" s="8">
        <v>18.5</v>
      </c>
      <c r="K1335" t="s">
        <v>4746</v>
      </c>
      <c r="L1335" s="1">
        <v>45419</v>
      </c>
      <c r="M1335">
        <v>5</v>
      </c>
      <c r="N1335">
        <v>2024</v>
      </c>
    </row>
    <row r="1336" spans="1:14" x14ac:dyDescent="0.25">
      <c r="A1336" t="s">
        <v>6277</v>
      </c>
      <c r="B1336" t="s">
        <v>2722</v>
      </c>
      <c r="C1336" t="s">
        <v>582</v>
      </c>
      <c r="D1336" t="s">
        <v>320</v>
      </c>
      <c r="E1336" t="s">
        <v>321</v>
      </c>
      <c r="F1336" t="s">
        <v>202</v>
      </c>
      <c r="G1336" s="9">
        <v>1</v>
      </c>
      <c r="H1336" s="8">
        <v>45</v>
      </c>
      <c r="I1336" s="8">
        <v>0</v>
      </c>
      <c r="J1336" s="8">
        <v>45</v>
      </c>
      <c r="K1336" t="s">
        <v>4746</v>
      </c>
      <c r="L1336" s="1">
        <v>45419</v>
      </c>
      <c r="M1336">
        <v>5</v>
      </c>
      <c r="N1336">
        <v>2024</v>
      </c>
    </row>
    <row r="1337" spans="1:14" x14ac:dyDescent="0.25">
      <c r="A1337" t="s">
        <v>6277</v>
      </c>
      <c r="B1337" t="s">
        <v>2722</v>
      </c>
      <c r="C1337" t="s">
        <v>523</v>
      </c>
      <c r="D1337" t="s">
        <v>338</v>
      </c>
      <c r="E1337" t="s">
        <v>339</v>
      </c>
      <c r="F1337" t="s">
        <v>202</v>
      </c>
      <c r="G1337" s="9">
        <v>1</v>
      </c>
      <c r="H1337" s="8">
        <v>8.5</v>
      </c>
      <c r="I1337" s="8">
        <v>0</v>
      </c>
      <c r="J1337" s="8">
        <v>8.5</v>
      </c>
      <c r="K1337" t="s">
        <v>4746</v>
      </c>
      <c r="L1337" s="1">
        <v>45419</v>
      </c>
      <c r="M1337">
        <v>5</v>
      </c>
      <c r="N1337">
        <v>2024</v>
      </c>
    </row>
    <row r="1338" spans="1:14" x14ac:dyDescent="0.25">
      <c r="A1338" t="s">
        <v>6277</v>
      </c>
      <c r="B1338" t="s">
        <v>2722</v>
      </c>
      <c r="C1338" t="s">
        <v>464</v>
      </c>
      <c r="D1338" t="s">
        <v>276</v>
      </c>
      <c r="E1338" t="s">
        <v>2742</v>
      </c>
      <c r="F1338" t="s">
        <v>1672</v>
      </c>
      <c r="G1338" s="9">
        <v>1</v>
      </c>
      <c r="H1338" s="8">
        <v>81.17</v>
      </c>
      <c r="I1338" s="8">
        <v>0</v>
      </c>
      <c r="J1338" s="8">
        <v>81.17</v>
      </c>
      <c r="K1338" t="s">
        <v>4746</v>
      </c>
      <c r="L1338" s="1">
        <v>45419</v>
      </c>
      <c r="M1338">
        <v>5</v>
      </c>
      <c r="N1338">
        <v>2024</v>
      </c>
    </row>
    <row r="1339" spans="1:14" x14ac:dyDescent="0.25">
      <c r="A1339" t="s">
        <v>6277</v>
      </c>
      <c r="B1339" t="s">
        <v>2722</v>
      </c>
      <c r="C1339" t="s">
        <v>2732</v>
      </c>
      <c r="D1339" t="s">
        <v>1911</v>
      </c>
      <c r="E1339" t="s">
        <v>6279</v>
      </c>
      <c r="F1339" t="s">
        <v>202</v>
      </c>
      <c r="G1339" s="9">
        <v>1</v>
      </c>
      <c r="H1339" s="8">
        <v>0</v>
      </c>
      <c r="I1339" s="8">
        <v>414</v>
      </c>
      <c r="J1339" s="8">
        <v>0</v>
      </c>
      <c r="K1339" t="s">
        <v>4746</v>
      </c>
      <c r="L1339" s="1">
        <v>45419</v>
      </c>
      <c r="M1339">
        <v>5</v>
      </c>
      <c r="N1339">
        <v>2024</v>
      </c>
    </row>
    <row r="1340" spans="1:14" x14ac:dyDescent="0.25">
      <c r="A1340" t="s">
        <v>6277</v>
      </c>
      <c r="B1340" t="s">
        <v>2722</v>
      </c>
      <c r="C1340" t="s">
        <v>534</v>
      </c>
      <c r="D1340" t="s">
        <v>122</v>
      </c>
      <c r="E1340" t="s">
        <v>123</v>
      </c>
      <c r="F1340" t="s">
        <v>202</v>
      </c>
      <c r="G1340" s="9">
        <v>1</v>
      </c>
      <c r="H1340" s="8">
        <v>80</v>
      </c>
      <c r="I1340" s="8">
        <v>0</v>
      </c>
      <c r="J1340" s="8">
        <v>80</v>
      </c>
      <c r="K1340" t="s">
        <v>4746</v>
      </c>
      <c r="L1340" s="1">
        <v>45419</v>
      </c>
      <c r="M1340">
        <v>5</v>
      </c>
      <c r="N1340">
        <v>2024</v>
      </c>
    </row>
    <row r="1341" spans="1:14" x14ac:dyDescent="0.25">
      <c r="A1341" t="s">
        <v>6277</v>
      </c>
      <c r="B1341" t="s">
        <v>2722</v>
      </c>
      <c r="C1341" t="s">
        <v>602</v>
      </c>
      <c r="D1341" t="s">
        <v>232</v>
      </c>
      <c r="E1341" t="s">
        <v>233</v>
      </c>
      <c r="F1341" t="s">
        <v>202</v>
      </c>
      <c r="G1341" s="9">
        <v>1</v>
      </c>
      <c r="H1341" s="8">
        <v>18</v>
      </c>
      <c r="I1341" s="8">
        <v>0</v>
      </c>
      <c r="J1341" s="8">
        <v>18</v>
      </c>
      <c r="K1341" t="s">
        <v>4746</v>
      </c>
      <c r="L1341" s="1">
        <v>45419</v>
      </c>
      <c r="M1341">
        <v>5</v>
      </c>
      <c r="N1341">
        <v>2024</v>
      </c>
    </row>
    <row r="1342" spans="1:14" x14ac:dyDescent="0.25">
      <c r="A1342" t="s">
        <v>6277</v>
      </c>
      <c r="B1342" t="s">
        <v>2722</v>
      </c>
      <c r="C1342" t="s">
        <v>2736</v>
      </c>
      <c r="D1342" t="s">
        <v>202</v>
      </c>
      <c r="E1342" t="s">
        <v>6280</v>
      </c>
      <c r="F1342" t="s">
        <v>202</v>
      </c>
      <c r="G1342" s="9">
        <v>1</v>
      </c>
      <c r="H1342" s="8">
        <v>0</v>
      </c>
      <c r="I1342" s="8">
        <v>406</v>
      </c>
      <c r="J1342" s="8">
        <v>0</v>
      </c>
      <c r="K1342" t="s">
        <v>4746</v>
      </c>
      <c r="L1342" s="1">
        <v>45419</v>
      </c>
      <c r="M1342">
        <v>5</v>
      </c>
      <c r="N1342">
        <v>2024</v>
      </c>
    </row>
    <row r="1343" spans="1:14" x14ac:dyDescent="0.25">
      <c r="A1343" t="s">
        <v>6277</v>
      </c>
      <c r="B1343" t="s">
        <v>2722</v>
      </c>
      <c r="C1343" t="s">
        <v>2872</v>
      </c>
      <c r="D1343" t="s">
        <v>1728</v>
      </c>
      <c r="E1343" t="s">
        <v>6281</v>
      </c>
      <c r="F1343" t="s">
        <v>202</v>
      </c>
      <c r="G1343" s="9">
        <v>1</v>
      </c>
      <c r="H1343" s="8">
        <v>6.5</v>
      </c>
      <c r="I1343" s="8">
        <v>46</v>
      </c>
      <c r="J1343" s="8">
        <v>6.5</v>
      </c>
      <c r="K1343" t="s">
        <v>4746</v>
      </c>
      <c r="L1343" s="1">
        <v>45419</v>
      </c>
      <c r="M1343">
        <v>5</v>
      </c>
      <c r="N1343">
        <v>2024</v>
      </c>
    </row>
    <row r="1344" spans="1:14" x14ac:dyDescent="0.25">
      <c r="A1344" t="s">
        <v>6277</v>
      </c>
      <c r="B1344" t="s">
        <v>2722</v>
      </c>
      <c r="C1344" t="s">
        <v>434</v>
      </c>
      <c r="D1344" t="s">
        <v>226</v>
      </c>
      <c r="E1344" t="s">
        <v>6282</v>
      </c>
      <c r="F1344" t="s">
        <v>202</v>
      </c>
      <c r="G1344" s="9">
        <v>1</v>
      </c>
      <c r="H1344" s="8">
        <v>16.600000000000001</v>
      </c>
      <c r="I1344" s="8">
        <v>55</v>
      </c>
      <c r="J1344" s="8">
        <v>16.600000000000001</v>
      </c>
      <c r="K1344" t="s">
        <v>4746</v>
      </c>
      <c r="L1344" s="1">
        <v>45419</v>
      </c>
      <c r="M1344">
        <v>5</v>
      </c>
      <c r="N1344">
        <v>2024</v>
      </c>
    </row>
    <row r="1345" spans="1:14" x14ac:dyDescent="0.25">
      <c r="A1345" t="s">
        <v>6277</v>
      </c>
      <c r="B1345" t="s">
        <v>2722</v>
      </c>
      <c r="C1345" t="s">
        <v>2724</v>
      </c>
      <c r="D1345" t="s">
        <v>202</v>
      </c>
      <c r="E1345" t="s">
        <v>2723</v>
      </c>
      <c r="F1345" t="s">
        <v>202</v>
      </c>
      <c r="G1345" s="9">
        <v>1</v>
      </c>
      <c r="H1345" s="8">
        <v>0</v>
      </c>
      <c r="I1345" s="8">
        <v>130</v>
      </c>
      <c r="J1345" s="8">
        <v>0</v>
      </c>
      <c r="K1345" t="s">
        <v>4746</v>
      </c>
      <c r="L1345" s="1">
        <v>45419</v>
      </c>
      <c r="M1345">
        <v>5</v>
      </c>
      <c r="N1345">
        <v>2024</v>
      </c>
    </row>
    <row r="1346" spans="1:14" x14ac:dyDescent="0.25">
      <c r="A1346" t="s">
        <v>6283</v>
      </c>
      <c r="B1346" t="s">
        <v>2934</v>
      </c>
      <c r="C1346" t="s">
        <v>2845</v>
      </c>
      <c r="D1346" t="s">
        <v>1904</v>
      </c>
      <c r="E1346" t="s">
        <v>6284</v>
      </c>
      <c r="F1346" t="s">
        <v>202</v>
      </c>
      <c r="G1346" s="9">
        <v>1</v>
      </c>
      <c r="H1346" s="8">
        <v>0</v>
      </c>
      <c r="I1346" s="8">
        <v>632.47</v>
      </c>
      <c r="J1346" s="8">
        <v>0</v>
      </c>
      <c r="K1346" t="s">
        <v>106</v>
      </c>
      <c r="L1346" s="1">
        <v>45418</v>
      </c>
      <c r="M1346">
        <v>5</v>
      </c>
      <c r="N1346">
        <v>2024</v>
      </c>
    </row>
    <row r="1347" spans="1:14" x14ac:dyDescent="0.25">
      <c r="A1347" t="s">
        <v>6283</v>
      </c>
      <c r="B1347" t="s">
        <v>2934</v>
      </c>
      <c r="C1347" t="s">
        <v>462</v>
      </c>
      <c r="D1347" t="s">
        <v>272</v>
      </c>
      <c r="E1347" t="s">
        <v>2846</v>
      </c>
      <c r="F1347" t="s">
        <v>1672</v>
      </c>
      <c r="G1347" s="9">
        <v>1</v>
      </c>
      <c r="H1347" s="8">
        <v>156.06180000000001</v>
      </c>
      <c r="I1347" s="8">
        <v>0</v>
      </c>
      <c r="J1347" s="8">
        <v>156.06</v>
      </c>
      <c r="K1347" t="s">
        <v>106</v>
      </c>
      <c r="L1347" s="1">
        <v>45418</v>
      </c>
      <c r="M1347">
        <v>5</v>
      </c>
      <c r="N1347">
        <v>2024</v>
      </c>
    </row>
    <row r="1348" spans="1:14" x14ac:dyDescent="0.25">
      <c r="A1348" t="s">
        <v>6283</v>
      </c>
      <c r="B1348" t="s">
        <v>2934</v>
      </c>
      <c r="C1348" t="s">
        <v>463</v>
      </c>
      <c r="D1348" t="s">
        <v>274</v>
      </c>
      <c r="E1348" t="s">
        <v>2847</v>
      </c>
      <c r="F1348" t="s">
        <v>1672</v>
      </c>
      <c r="G1348" s="9">
        <v>1</v>
      </c>
      <c r="H1348" s="8">
        <v>90.965900000000005</v>
      </c>
      <c r="I1348" s="8">
        <v>0</v>
      </c>
      <c r="J1348" s="8">
        <v>90.97</v>
      </c>
      <c r="K1348" t="s">
        <v>106</v>
      </c>
      <c r="L1348" s="1">
        <v>45418</v>
      </c>
      <c r="M1348">
        <v>5</v>
      </c>
      <c r="N1348">
        <v>2024</v>
      </c>
    </row>
    <row r="1349" spans="1:14" x14ac:dyDescent="0.25">
      <c r="A1349" t="s">
        <v>6283</v>
      </c>
      <c r="B1349" t="s">
        <v>2934</v>
      </c>
      <c r="C1349" t="s">
        <v>464</v>
      </c>
      <c r="D1349" t="s">
        <v>276</v>
      </c>
      <c r="E1349" t="s">
        <v>2848</v>
      </c>
      <c r="F1349" t="s">
        <v>1672</v>
      </c>
      <c r="G1349" s="9">
        <v>1</v>
      </c>
      <c r="H1349" s="8">
        <v>126.4982</v>
      </c>
      <c r="I1349" s="8">
        <v>0</v>
      </c>
      <c r="J1349" s="8">
        <v>126.5</v>
      </c>
      <c r="K1349" t="s">
        <v>106</v>
      </c>
      <c r="L1349" s="1">
        <v>45418</v>
      </c>
      <c r="M1349">
        <v>5</v>
      </c>
      <c r="N1349">
        <v>2024</v>
      </c>
    </row>
    <row r="1350" spans="1:14" x14ac:dyDescent="0.25">
      <c r="A1350" t="s">
        <v>6283</v>
      </c>
      <c r="B1350" t="s">
        <v>2934</v>
      </c>
      <c r="C1350" t="s">
        <v>521</v>
      </c>
      <c r="D1350" t="s">
        <v>340</v>
      </c>
      <c r="E1350" t="s">
        <v>341</v>
      </c>
      <c r="F1350" t="s">
        <v>202</v>
      </c>
      <c r="G1350" s="9">
        <v>1</v>
      </c>
      <c r="H1350" s="8">
        <v>39.740099999999998</v>
      </c>
      <c r="I1350" s="8">
        <v>0</v>
      </c>
      <c r="J1350" s="8">
        <v>39.74</v>
      </c>
      <c r="K1350" t="s">
        <v>106</v>
      </c>
      <c r="L1350" s="1">
        <v>45418</v>
      </c>
      <c r="M1350">
        <v>5</v>
      </c>
      <c r="N1350">
        <v>2024</v>
      </c>
    </row>
    <row r="1351" spans="1:14" x14ac:dyDescent="0.25">
      <c r="A1351" t="s">
        <v>6283</v>
      </c>
      <c r="B1351" t="s">
        <v>2934</v>
      </c>
      <c r="C1351" t="s">
        <v>2735</v>
      </c>
      <c r="D1351" t="s">
        <v>1738</v>
      </c>
      <c r="E1351" t="s">
        <v>1739</v>
      </c>
      <c r="F1351" t="s">
        <v>202</v>
      </c>
      <c r="G1351" s="9">
        <v>1</v>
      </c>
      <c r="H1351" s="8">
        <v>31.168700000000001</v>
      </c>
      <c r="I1351" s="8">
        <v>0</v>
      </c>
      <c r="J1351" s="8">
        <v>31.17</v>
      </c>
      <c r="K1351" t="s">
        <v>106</v>
      </c>
      <c r="L1351" s="1">
        <v>45418</v>
      </c>
      <c r="M1351">
        <v>5</v>
      </c>
      <c r="N1351">
        <v>2024</v>
      </c>
    </row>
    <row r="1352" spans="1:14" x14ac:dyDescent="0.25">
      <c r="A1352" t="s">
        <v>6283</v>
      </c>
      <c r="B1352" t="s">
        <v>2934</v>
      </c>
      <c r="C1352" t="s">
        <v>2732</v>
      </c>
      <c r="D1352" t="s">
        <v>1911</v>
      </c>
      <c r="E1352" t="s">
        <v>6285</v>
      </c>
      <c r="F1352" t="s">
        <v>202</v>
      </c>
      <c r="G1352" s="9">
        <v>1</v>
      </c>
      <c r="H1352" s="8">
        <v>0</v>
      </c>
      <c r="I1352" s="8">
        <v>266.29000000000002</v>
      </c>
      <c r="J1352" s="8">
        <v>0</v>
      </c>
      <c r="K1352" t="s">
        <v>106</v>
      </c>
      <c r="L1352" s="1">
        <v>45418</v>
      </c>
      <c r="M1352">
        <v>5</v>
      </c>
      <c r="N1352">
        <v>2024</v>
      </c>
    </row>
    <row r="1353" spans="1:14" x14ac:dyDescent="0.25">
      <c r="A1353" t="s">
        <v>6283</v>
      </c>
      <c r="B1353" t="s">
        <v>2934</v>
      </c>
      <c r="C1353" t="s">
        <v>534</v>
      </c>
      <c r="D1353" t="s">
        <v>122</v>
      </c>
      <c r="E1353" t="s">
        <v>123</v>
      </c>
      <c r="F1353" t="s">
        <v>202</v>
      </c>
      <c r="G1353" s="9">
        <v>1</v>
      </c>
      <c r="H1353" s="8">
        <v>124.67489999999999</v>
      </c>
      <c r="I1353" s="8">
        <v>0</v>
      </c>
      <c r="J1353" s="8">
        <v>124.67</v>
      </c>
      <c r="K1353" t="s">
        <v>106</v>
      </c>
      <c r="L1353" s="1">
        <v>45418</v>
      </c>
      <c r="M1353">
        <v>5</v>
      </c>
      <c r="N1353">
        <v>2024</v>
      </c>
    </row>
    <row r="1354" spans="1:14" x14ac:dyDescent="0.25">
      <c r="A1354" t="s">
        <v>6283</v>
      </c>
      <c r="B1354" t="s">
        <v>2934</v>
      </c>
      <c r="C1354" t="s">
        <v>602</v>
      </c>
      <c r="D1354" t="s">
        <v>232</v>
      </c>
      <c r="E1354" t="s">
        <v>233</v>
      </c>
      <c r="F1354" t="s">
        <v>202</v>
      </c>
      <c r="G1354" s="9">
        <v>1</v>
      </c>
      <c r="H1354" s="8">
        <v>28.0518</v>
      </c>
      <c r="I1354" s="8">
        <v>0</v>
      </c>
      <c r="J1354" s="8">
        <v>28.05</v>
      </c>
      <c r="K1354" t="s">
        <v>106</v>
      </c>
      <c r="L1354" s="1">
        <v>45418</v>
      </c>
      <c r="M1354">
        <v>5</v>
      </c>
      <c r="N1354">
        <v>2024</v>
      </c>
    </row>
    <row r="1355" spans="1:14" x14ac:dyDescent="0.25">
      <c r="A1355" t="s">
        <v>6283</v>
      </c>
      <c r="B1355" t="s">
        <v>2934</v>
      </c>
      <c r="C1355" t="s">
        <v>2736</v>
      </c>
      <c r="D1355" t="s">
        <v>202</v>
      </c>
      <c r="E1355" t="s">
        <v>6286</v>
      </c>
      <c r="F1355" t="s">
        <v>202</v>
      </c>
      <c r="G1355" s="9">
        <v>1</v>
      </c>
      <c r="H1355" s="8">
        <v>0</v>
      </c>
      <c r="I1355" s="8">
        <v>0</v>
      </c>
      <c r="J1355" s="8">
        <v>0</v>
      </c>
      <c r="K1355" t="s">
        <v>106</v>
      </c>
      <c r="L1355" s="1">
        <v>45418</v>
      </c>
      <c r="M1355">
        <v>5</v>
      </c>
      <c r="N1355">
        <v>2024</v>
      </c>
    </row>
    <row r="1356" spans="1:14" x14ac:dyDescent="0.25">
      <c r="A1356" t="s">
        <v>6283</v>
      </c>
      <c r="B1356" t="s">
        <v>2934</v>
      </c>
      <c r="C1356" t="s">
        <v>2724</v>
      </c>
      <c r="D1356" t="s">
        <v>202</v>
      </c>
      <c r="E1356" t="s">
        <v>2760</v>
      </c>
      <c r="F1356" t="s">
        <v>202</v>
      </c>
      <c r="G1356" s="9">
        <v>1</v>
      </c>
      <c r="H1356" s="8">
        <v>0</v>
      </c>
      <c r="I1356" s="8">
        <v>72.739999999999995</v>
      </c>
      <c r="J1356" s="8">
        <v>0</v>
      </c>
      <c r="K1356" t="s">
        <v>106</v>
      </c>
      <c r="L1356" s="1">
        <v>45418</v>
      </c>
      <c r="M1356">
        <v>5</v>
      </c>
      <c r="N1356">
        <v>2024</v>
      </c>
    </row>
    <row r="1357" spans="1:14" x14ac:dyDescent="0.25">
      <c r="A1357" t="s">
        <v>6287</v>
      </c>
      <c r="B1357" t="s">
        <v>2934</v>
      </c>
      <c r="C1357" t="s">
        <v>3644</v>
      </c>
      <c r="D1357" t="s">
        <v>1752</v>
      </c>
      <c r="E1357" t="s">
        <v>2806</v>
      </c>
      <c r="F1357" t="s">
        <v>202</v>
      </c>
      <c r="G1357" s="9">
        <v>1</v>
      </c>
      <c r="H1357" s="8">
        <v>39.740099999999998</v>
      </c>
      <c r="I1357" s="8">
        <v>73.55</v>
      </c>
      <c r="J1357" s="8">
        <v>39.74</v>
      </c>
      <c r="K1357" t="s">
        <v>106</v>
      </c>
      <c r="L1357" s="1">
        <v>45418</v>
      </c>
      <c r="M1357">
        <v>5</v>
      </c>
      <c r="N1357">
        <v>2024</v>
      </c>
    </row>
    <row r="1358" spans="1:14" x14ac:dyDescent="0.25">
      <c r="A1358" t="s">
        <v>6287</v>
      </c>
      <c r="B1358" t="s">
        <v>2934</v>
      </c>
      <c r="C1358" t="s">
        <v>2724</v>
      </c>
      <c r="D1358" t="s">
        <v>202</v>
      </c>
      <c r="E1358" t="s">
        <v>2828</v>
      </c>
      <c r="F1358" t="s">
        <v>202</v>
      </c>
      <c r="G1358" s="9">
        <v>1</v>
      </c>
      <c r="H1358" s="8">
        <v>0</v>
      </c>
      <c r="I1358" s="8">
        <v>8.2899999999999991</v>
      </c>
      <c r="J1358" s="8">
        <v>0</v>
      </c>
      <c r="K1358" t="s">
        <v>106</v>
      </c>
      <c r="L1358" s="1">
        <v>45418</v>
      </c>
      <c r="M1358">
        <v>5</v>
      </c>
      <c r="N1358">
        <v>2024</v>
      </c>
    </row>
    <row r="1359" spans="1:14" x14ac:dyDescent="0.25">
      <c r="A1359" t="s">
        <v>6288</v>
      </c>
      <c r="B1359" t="s">
        <v>2722</v>
      </c>
      <c r="C1359" t="s">
        <v>514</v>
      </c>
      <c r="D1359" t="s">
        <v>290</v>
      </c>
      <c r="E1359" t="s">
        <v>6186</v>
      </c>
      <c r="F1359" t="s">
        <v>202</v>
      </c>
      <c r="G1359" s="9">
        <v>1</v>
      </c>
      <c r="H1359" s="8">
        <v>18.5</v>
      </c>
      <c r="I1359" s="8">
        <v>119</v>
      </c>
      <c r="J1359" s="8">
        <v>18.5</v>
      </c>
      <c r="K1359" t="s">
        <v>4746</v>
      </c>
      <c r="L1359" s="1">
        <v>45418</v>
      </c>
      <c r="M1359">
        <v>5</v>
      </c>
      <c r="N1359">
        <v>2024</v>
      </c>
    </row>
    <row r="1360" spans="1:14" x14ac:dyDescent="0.25">
      <c r="A1360" t="s">
        <v>6288</v>
      </c>
      <c r="B1360" t="s">
        <v>2722</v>
      </c>
      <c r="C1360" t="s">
        <v>2724</v>
      </c>
      <c r="D1360" t="s">
        <v>202</v>
      </c>
      <c r="E1360" t="s">
        <v>2723</v>
      </c>
      <c r="F1360" t="s">
        <v>202</v>
      </c>
      <c r="G1360" s="9">
        <v>1</v>
      </c>
      <c r="H1360" s="8">
        <v>0</v>
      </c>
      <c r="I1360" s="8">
        <v>17</v>
      </c>
      <c r="J1360" s="8">
        <v>0</v>
      </c>
      <c r="K1360" t="s">
        <v>4746</v>
      </c>
      <c r="L1360" s="1">
        <v>45418</v>
      </c>
      <c r="M1360">
        <v>5</v>
      </c>
      <c r="N1360">
        <v>2024</v>
      </c>
    </row>
    <row r="1361" spans="1:14" x14ac:dyDescent="0.25">
      <c r="A1361" t="s">
        <v>6289</v>
      </c>
      <c r="B1361" t="s">
        <v>2722</v>
      </c>
      <c r="C1361" t="s">
        <v>2736</v>
      </c>
      <c r="D1361" t="s">
        <v>202</v>
      </c>
      <c r="E1361" t="s">
        <v>5223</v>
      </c>
      <c r="F1361" t="s">
        <v>202</v>
      </c>
      <c r="G1361" s="9">
        <v>1</v>
      </c>
      <c r="H1361" s="8">
        <v>0</v>
      </c>
      <c r="I1361" s="8">
        <v>79</v>
      </c>
      <c r="J1361" s="8">
        <v>0</v>
      </c>
      <c r="K1361" t="s">
        <v>4746</v>
      </c>
      <c r="L1361" s="1">
        <v>45418</v>
      </c>
      <c r="M1361">
        <v>5</v>
      </c>
      <c r="N1361">
        <v>2024</v>
      </c>
    </row>
    <row r="1362" spans="1:14" x14ac:dyDescent="0.25">
      <c r="A1362" t="s">
        <v>6289</v>
      </c>
      <c r="B1362" t="s">
        <v>2722</v>
      </c>
      <c r="C1362" t="s">
        <v>2736</v>
      </c>
      <c r="D1362" t="s">
        <v>202</v>
      </c>
      <c r="E1362" t="s">
        <v>2723</v>
      </c>
      <c r="F1362" t="s">
        <v>202</v>
      </c>
      <c r="G1362" s="9">
        <v>1</v>
      </c>
      <c r="H1362" s="8">
        <v>0</v>
      </c>
      <c r="I1362" s="8">
        <v>0</v>
      </c>
      <c r="J1362" s="8">
        <v>0</v>
      </c>
      <c r="K1362" t="s">
        <v>4746</v>
      </c>
      <c r="L1362" s="1">
        <v>45418</v>
      </c>
      <c r="M1362">
        <v>5</v>
      </c>
      <c r="N1362">
        <v>2024</v>
      </c>
    </row>
    <row r="1363" spans="1:14" x14ac:dyDescent="0.25">
      <c r="A1363" t="s">
        <v>6290</v>
      </c>
      <c r="B1363" t="s">
        <v>2722</v>
      </c>
      <c r="C1363" t="s">
        <v>2736</v>
      </c>
      <c r="D1363" t="s">
        <v>202</v>
      </c>
      <c r="E1363" t="s">
        <v>5204</v>
      </c>
      <c r="F1363" t="s">
        <v>202</v>
      </c>
      <c r="G1363" s="9">
        <v>1</v>
      </c>
      <c r="H1363" s="8">
        <v>0</v>
      </c>
      <c r="I1363" s="8">
        <v>64</v>
      </c>
      <c r="J1363" s="8">
        <v>0</v>
      </c>
      <c r="K1363" t="s">
        <v>4746</v>
      </c>
      <c r="L1363" s="1">
        <v>45418</v>
      </c>
      <c r="M1363">
        <v>5</v>
      </c>
      <c r="N1363">
        <v>2024</v>
      </c>
    </row>
    <row r="1364" spans="1:14" x14ac:dyDescent="0.25">
      <c r="A1364" t="s">
        <v>6290</v>
      </c>
      <c r="B1364" t="s">
        <v>2722</v>
      </c>
      <c r="C1364" t="s">
        <v>2736</v>
      </c>
      <c r="D1364" t="s">
        <v>202</v>
      </c>
      <c r="E1364" t="s">
        <v>2723</v>
      </c>
      <c r="F1364" t="s">
        <v>202</v>
      </c>
      <c r="G1364" s="9">
        <v>1</v>
      </c>
      <c r="H1364" s="8">
        <v>0</v>
      </c>
      <c r="I1364" s="8">
        <v>0</v>
      </c>
      <c r="J1364" s="8">
        <v>0</v>
      </c>
      <c r="K1364" t="s">
        <v>4746</v>
      </c>
      <c r="L1364" s="1">
        <v>45418</v>
      </c>
      <c r="M1364">
        <v>5</v>
      </c>
      <c r="N1364">
        <v>2024</v>
      </c>
    </row>
    <row r="1365" spans="1:14" x14ac:dyDescent="0.25">
      <c r="A1365" t="s">
        <v>6291</v>
      </c>
      <c r="B1365" t="s">
        <v>4722</v>
      </c>
      <c r="C1365" t="s">
        <v>2735</v>
      </c>
      <c r="D1365" t="s">
        <v>1738</v>
      </c>
      <c r="E1365" t="s">
        <v>1739</v>
      </c>
      <c r="F1365" t="s">
        <v>202</v>
      </c>
      <c r="G1365" s="9">
        <v>1</v>
      </c>
      <c r="H1365" s="8">
        <v>31.168700000000001</v>
      </c>
      <c r="I1365" s="8">
        <v>82</v>
      </c>
      <c r="J1365" s="8">
        <v>31.17</v>
      </c>
      <c r="K1365" t="s">
        <v>109</v>
      </c>
      <c r="L1365" s="1">
        <v>45418</v>
      </c>
      <c r="M1365">
        <v>5</v>
      </c>
      <c r="N1365">
        <v>2024</v>
      </c>
    </row>
    <row r="1366" spans="1:14" x14ac:dyDescent="0.25">
      <c r="A1366" t="s">
        <v>6292</v>
      </c>
      <c r="B1366" t="s">
        <v>2722</v>
      </c>
      <c r="C1366" t="s">
        <v>552</v>
      </c>
      <c r="D1366" t="s">
        <v>356</v>
      </c>
      <c r="E1366" t="s">
        <v>2821</v>
      </c>
      <c r="F1366" t="s">
        <v>202</v>
      </c>
      <c r="G1366" s="9">
        <v>1</v>
      </c>
      <c r="H1366" s="8">
        <v>2.4</v>
      </c>
      <c r="I1366" s="8">
        <v>0</v>
      </c>
      <c r="J1366" s="8">
        <v>2.4</v>
      </c>
      <c r="K1366" t="s">
        <v>820</v>
      </c>
      <c r="L1366" s="1">
        <v>45418</v>
      </c>
      <c r="M1366">
        <v>5</v>
      </c>
      <c r="N1366">
        <v>2024</v>
      </c>
    </row>
    <row r="1367" spans="1:14" x14ac:dyDescent="0.25">
      <c r="A1367" t="s">
        <v>6293</v>
      </c>
      <c r="B1367" t="s">
        <v>2722</v>
      </c>
      <c r="C1367" t="s">
        <v>2736</v>
      </c>
      <c r="D1367" t="s">
        <v>202</v>
      </c>
      <c r="E1367" t="s">
        <v>5190</v>
      </c>
      <c r="F1367" t="s">
        <v>202</v>
      </c>
      <c r="G1367" s="9">
        <v>1</v>
      </c>
      <c r="H1367" s="8">
        <v>0</v>
      </c>
      <c r="I1367" s="8">
        <v>69</v>
      </c>
      <c r="J1367" s="8">
        <v>0</v>
      </c>
      <c r="K1367" t="s">
        <v>4746</v>
      </c>
      <c r="L1367" s="1">
        <v>45418</v>
      </c>
      <c r="M1367">
        <v>5</v>
      </c>
      <c r="N1367">
        <v>2024</v>
      </c>
    </row>
    <row r="1368" spans="1:14" x14ac:dyDescent="0.25">
      <c r="A1368" t="s">
        <v>6293</v>
      </c>
      <c r="B1368" t="s">
        <v>2722</v>
      </c>
      <c r="C1368" t="s">
        <v>2736</v>
      </c>
      <c r="D1368" t="s">
        <v>202</v>
      </c>
      <c r="E1368" t="s">
        <v>2723</v>
      </c>
      <c r="F1368" t="s">
        <v>202</v>
      </c>
      <c r="G1368" s="9">
        <v>1</v>
      </c>
      <c r="H1368" s="8">
        <v>0</v>
      </c>
      <c r="I1368" s="8">
        <v>0</v>
      </c>
      <c r="J1368" s="8">
        <v>0</v>
      </c>
      <c r="K1368" t="s">
        <v>4746</v>
      </c>
      <c r="L1368" s="1">
        <v>45418</v>
      </c>
      <c r="M1368">
        <v>5</v>
      </c>
      <c r="N1368">
        <v>2024</v>
      </c>
    </row>
    <row r="1369" spans="1:14" x14ac:dyDescent="0.25">
      <c r="A1369" t="s">
        <v>6294</v>
      </c>
      <c r="B1369" t="s">
        <v>2722</v>
      </c>
      <c r="C1369" t="s">
        <v>2736</v>
      </c>
      <c r="D1369" t="s">
        <v>202</v>
      </c>
      <c r="E1369" t="s">
        <v>5835</v>
      </c>
      <c r="F1369" t="s">
        <v>202</v>
      </c>
      <c r="G1369" s="9">
        <v>1</v>
      </c>
      <c r="H1369" s="8">
        <v>0</v>
      </c>
      <c r="I1369" s="8">
        <v>110</v>
      </c>
      <c r="J1369" s="8">
        <v>0</v>
      </c>
      <c r="K1369" t="s">
        <v>4746</v>
      </c>
      <c r="L1369" s="1">
        <v>45418</v>
      </c>
      <c r="M1369">
        <v>5</v>
      </c>
      <c r="N1369">
        <v>2024</v>
      </c>
    </row>
    <row r="1370" spans="1:14" x14ac:dyDescent="0.25">
      <c r="A1370" t="s">
        <v>6294</v>
      </c>
      <c r="B1370" t="s">
        <v>2722</v>
      </c>
      <c r="C1370" t="s">
        <v>2736</v>
      </c>
      <c r="D1370" t="s">
        <v>202</v>
      </c>
      <c r="E1370" t="s">
        <v>2723</v>
      </c>
      <c r="F1370" t="s">
        <v>202</v>
      </c>
      <c r="G1370" s="9">
        <v>1</v>
      </c>
      <c r="H1370" s="8">
        <v>0</v>
      </c>
      <c r="I1370" s="8">
        <v>0</v>
      </c>
      <c r="J1370" s="8">
        <v>0</v>
      </c>
      <c r="K1370" t="s">
        <v>4746</v>
      </c>
      <c r="L1370" s="1">
        <v>45418</v>
      </c>
      <c r="M1370">
        <v>5</v>
      </c>
      <c r="N1370">
        <v>2024</v>
      </c>
    </row>
    <row r="1371" spans="1:14" x14ac:dyDescent="0.25">
      <c r="A1371" t="s">
        <v>6295</v>
      </c>
      <c r="B1371" t="s">
        <v>2722</v>
      </c>
      <c r="C1371" t="s">
        <v>2736</v>
      </c>
      <c r="D1371" t="s">
        <v>202</v>
      </c>
      <c r="E1371" t="s">
        <v>5212</v>
      </c>
      <c r="F1371" t="s">
        <v>202</v>
      </c>
      <c r="G1371" s="9">
        <v>2</v>
      </c>
      <c r="H1371" s="8">
        <v>0</v>
      </c>
      <c r="I1371" s="8">
        <v>20</v>
      </c>
      <c r="J1371" s="8">
        <v>0</v>
      </c>
      <c r="K1371" t="s">
        <v>4746</v>
      </c>
      <c r="L1371" s="1">
        <v>45418</v>
      </c>
      <c r="M1371">
        <v>5</v>
      </c>
      <c r="N1371">
        <v>2024</v>
      </c>
    </row>
    <row r="1372" spans="1:14" x14ac:dyDescent="0.25">
      <c r="A1372" t="s">
        <v>6295</v>
      </c>
      <c r="B1372" t="s">
        <v>2722</v>
      </c>
      <c r="C1372" t="s">
        <v>2724</v>
      </c>
      <c r="D1372" t="s">
        <v>202</v>
      </c>
      <c r="E1372" t="s">
        <v>2723</v>
      </c>
      <c r="F1372" t="s">
        <v>202</v>
      </c>
      <c r="G1372" s="9">
        <v>1</v>
      </c>
      <c r="H1372" s="8">
        <v>0</v>
      </c>
      <c r="I1372" s="8">
        <v>10</v>
      </c>
      <c r="J1372" s="8">
        <v>0</v>
      </c>
      <c r="K1372" t="s">
        <v>4746</v>
      </c>
      <c r="L1372" s="1">
        <v>45418</v>
      </c>
      <c r="M1372">
        <v>5</v>
      </c>
      <c r="N1372">
        <v>2024</v>
      </c>
    </row>
    <row r="1373" spans="1:14" x14ac:dyDescent="0.25">
      <c r="A1373" t="s">
        <v>6296</v>
      </c>
      <c r="B1373" t="s">
        <v>2722</v>
      </c>
      <c r="C1373" t="s">
        <v>626</v>
      </c>
      <c r="D1373" t="s">
        <v>128</v>
      </c>
      <c r="E1373" t="s">
        <v>5759</v>
      </c>
      <c r="F1373" t="s">
        <v>202</v>
      </c>
      <c r="G1373" s="9">
        <v>1</v>
      </c>
      <c r="H1373" s="8">
        <v>887.42780000000005</v>
      </c>
      <c r="I1373" s="8">
        <v>1299</v>
      </c>
      <c r="J1373" s="8">
        <v>887.43</v>
      </c>
      <c r="K1373" t="s">
        <v>4746</v>
      </c>
      <c r="L1373" s="1">
        <v>45418</v>
      </c>
      <c r="M1373">
        <v>5</v>
      </c>
      <c r="N1373">
        <v>2024</v>
      </c>
    </row>
    <row r="1374" spans="1:14" x14ac:dyDescent="0.25">
      <c r="A1374" t="s">
        <v>6296</v>
      </c>
      <c r="B1374" t="s">
        <v>2722</v>
      </c>
      <c r="C1374" t="s">
        <v>3244</v>
      </c>
      <c r="D1374" t="s">
        <v>827</v>
      </c>
      <c r="E1374" t="s">
        <v>6297</v>
      </c>
      <c r="F1374" t="s">
        <v>202</v>
      </c>
      <c r="G1374" s="9">
        <v>1</v>
      </c>
      <c r="H1374" s="8">
        <v>0</v>
      </c>
      <c r="I1374" s="8">
        <v>619</v>
      </c>
      <c r="J1374" s="8">
        <v>0</v>
      </c>
      <c r="K1374" t="s">
        <v>4746</v>
      </c>
      <c r="L1374" s="1">
        <v>45418</v>
      </c>
      <c r="M1374">
        <v>5</v>
      </c>
      <c r="N1374">
        <v>2024</v>
      </c>
    </row>
    <row r="1375" spans="1:14" x14ac:dyDescent="0.25">
      <c r="A1375" t="s">
        <v>6296</v>
      </c>
      <c r="B1375" t="s">
        <v>2722</v>
      </c>
      <c r="C1375" t="s">
        <v>2798</v>
      </c>
      <c r="D1375" t="s">
        <v>1429</v>
      </c>
      <c r="E1375" t="s">
        <v>5758</v>
      </c>
      <c r="F1375" t="s">
        <v>202</v>
      </c>
      <c r="G1375" s="9">
        <v>1</v>
      </c>
      <c r="H1375" s="8">
        <v>40.6706</v>
      </c>
      <c r="I1375" s="8">
        <v>79</v>
      </c>
      <c r="J1375" s="8">
        <v>40.67</v>
      </c>
      <c r="K1375" t="s">
        <v>4746</v>
      </c>
      <c r="L1375" s="1">
        <v>45418</v>
      </c>
      <c r="M1375">
        <v>5</v>
      </c>
      <c r="N1375">
        <v>2024</v>
      </c>
    </row>
    <row r="1376" spans="1:14" x14ac:dyDescent="0.25">
      <c r="A1376" t="s">
        <v>6296</v>
      </c>
      <c r="B1376" t="s">
        <v>2722</v>
      </c>
      <c r="C1376" t="s">
        <v>2736</v>
      </c>
      <c r="D1376" t="s">
        <v>202</v>
      </c>
      <c r="E1376" t="s">
        <v>2723</v>
      </c>
      <c r="F1376" t="s">
        <v>202</v>
      </c>
      <c r="G1376" s="9">
        <v>1</v>
      </c>
      <c r="H1376" s="8">
        <v>0</v>
      </c>
      <c r="I1376" s="8">
        <v>0</v>
      </c>
      <c r="J1376" s="8">
        <v>0</v>
      </c>
      <c r="K1376" t="s">
        <v>4746</v>
      </c>
      <c r="L1376" s="1">
        <v>45418</v>
      </c>
      <c r="M1376">
        <v>5</v>
      </c>
      <c r="N1376">
        <v>2024</v>
      </c>
    </row>
    <row r="1377" spans="1:14" x14ac:dyDescent="0.25">
      <c r="A1377" t="s">
        <v>6298</v>
      </c>
      <c r="B1377" t="s">
        <v>2722</v>
      </c>
      <c r="C1377" t="s">
        <v>549</v>
      </c>
      <c r="D1377" t="s">
        <v>400</v>
      </c>
      <c r="E1377" t="s">
        <v>6299</v>
      </c>
      <c r="F1377" t="s">
        <v>202</v>
      </c>
      <c r="G1377" s="9">
        <v>4</v>
      </c>
      <c r="H1377" s="8">
        <v>10.129799999999999</v>
      </c>
      <c r="I1377" s="8">
        <v>39</v>
      </c>
      <c r="J1377" s="8">
        <v>40.520000000000003</v>
      </c>
      <c r="K1377" t="s">
        <v>4746</v>
      </c>
      <c r="L1377" s="1">
        <v>45418</v>
      </c>
      <c r="M1377">
        <v>5</v>
      </c>
      <c r="N1377">
        <v>2024</v>
      </c>
    </row>
    <row r="1378" spans="1:14" x14ac:dyDescent="0.25">
      <c r="A1378" t="s">
        <v>6298</v>
      </c>
      <c r="B1378" t="s">
        <v>2722</v>
      </c>
      <c r="C1378" t="s">
        <v>2750</v>
      </c>
      <c r="D1378" t="s">
        <v>1928</v>
      </c>
      <c r="E1378" t="s">
        <v>6300</v>
      </c>
      <c r="F1378" t="s">
        <v>202</v>
      </c>
      <c r="G1378" s="9">
        <v>1</v>
      </c>
      <c r="H1378" s="8">
        <v>0</v>
      </c>
      <c r="I1378" s="8">
        <v>879</v>
      </c>
      <c r="J1378" s="8">
        <v>0</v>
      </c>
      <c r="K1378" t="s">
        <v>4746</v>
      </c>
      <c r="L1378" s="1">
        <v>45418</v>
      </c>
      <c r="M1378">
        <v>5</v>
      </c>
      <c r="N1378">
        <v>2024</v>
      </c>
    </row>
    <row r="1379" spans="1:14" x14ac:dyDescent="0.25">
      <c r="A1379" t="s">
        <v>6298</v>
      </c>
      <c r="B1379" t="s">
        <v>2722</v>
      </c>
      <c r="C1379" t="s">
        <v>462</v>
      </c>
      <c r="D1379" t="s">
        <v>272</v>
      </c>
      <c r="E1379" t="s">
        <v>2846</v>
      </c>
      <c r="F1379" t="s">
        <v>1672</v>
      </c>
      <c r="G1379" s="9">
        <v>1</v>
      </c>
      <c r="H1379" s="8">
        <v>156.06180000000001</v>
      </c>
      <c r="I1379" s="8">
        <v>0</v>
      </c>
      <c r="J1379" s="8">
        <v>156.06</v>
      </c>
      <c r="K1379" t="s">
        <v>4746</v>
      </c>
      <c r="L1379" s="1">
        <v>45418</v>
      </c>
      <c r="M1379">
        <v>5</v>
      </c>
      <c r="N1379">
        <v>2024</v>
      </c>
    </row>
    <row r="1380" spans="1:14" x14ac:dyDescent="0.25">
      <c r="A1380" t="s">
        <v>6298</v>
      </c>
      <c r="B1380" t="s">
        <v>2722</v>
      </c>
      <c r="C1380" t="s">
        <v>463</v>
      </c>
      <c r="D1380" t="s">
        <v>274</v>
      </c>
      <c r="E1380" t="s">
        <v>2847</v>
      </c>
      <c r="F1380" t="s">
        <v>1672</v>
      </c>
      <c r="G1380" s="9">
        <v>1</v>
      </c>
      <c r="H1380" s="8">
        <v>90.965900000000005</v>
      </c>
      <c r="I1380" s="8">
        <v>0</v>
      </c>
      <c r="J1380" s="8">
        <v>90.97</v>
      </c>
      <c r="K1380" t="s">
        <v>4746</v>
      </c>
      <c r="L1380" s="1">
        <v>45418</v>
      </c>
      <c r="M1380">
        <v>5</v>
      </c>
      <c r="N1380">
        <v>2024</v>
      </c>
    </row>
    <row r="1381" spans="1:14" x14ac:dyDescent="0.25">
      <c r="A1381" t="s">
        <v>6298</v>
      </c>
      <c r="B1381" t="s">
        <v>2722</v>
      </c>
      <c r="C1381" t="s">
        <v>464</v>
      </c>
      <c r="D1381" t="s">
        <v>276</v>
      </c>
      <c r="E1381" t="s">
        <v>2848</v>
      </c>
      <c r="F1381" t="s">
        <v>1672</v>
      </c>
      <c r="G1381" s="9">
        <v>1</v>
      </c>
      <c r="H1381" s="8">
        <v>126.4982</v>
      </c>
      <c r="I1381" s="8">
        <v>0</v>
      </c>
      <c r="J1381" s="8">
        <v>126.5</v>
      </c>
      <c r="K1381" t="s">
        <v>4746</v>
      </c>
      <c r="L1381" s="1">
        <v>45418</v>
      </c>
      <c r="M1381">
        <v>5</v>
      </c>
      <c r="N1381">
        <v>2024</v>
      </c>
    </row>
    <row r="1382" spans="1:14" x14ac:dyDescent="0.25">
      <c r="A1382" t="s">
        <v>6298</v>
      </c>
      <c r="B1382" t="s">
        <v>2722</v>
      </c>
      <c r="C1382" t="s">
        <v>603</v>
      </c>
      <c r="D1382" t="s">
        <v>390</v>
      </c>
      <c r="E1382" t="s">
        <v>391</v>
      </c>
      <c r="F1382" t="s">
        <v>202</v>
      </c>
      <c r="G1382" s="9">
        <v>1</v>
      </c>
      <c r="H1382" s="8">
        <v>45.9739</v>
      </c>
      <c r="I1382" s="8">
        <v>0</v>
      </c>
      <c r="J1382" s="8">
        <v>45.97</v>
      </c>
      <c r="K1382" t="s">
        <v>4746</v>
      </c>
      <c r="L1382" s="1">
        <v>45418</v>
      </c>
      <c r="M1382">
        <v>5</v>
      </c>
      <c r="N1382">
        <v>2024</v>
      </c>
    </row>
    <row r="1383" spans="1:14" x14ac:dyDescent="0.25">
      <c r="A1383" t="s">
        <v>6298</v>
      </c>
      <c r="B1383" t="s">
        <v>2722</v>
      </c>
      <c r="C1383" t="s">
        <v>525</v>
      </c>
      <c r="D1383" t="s">
        <v>334</v>
      </c>
      <c r="E1383" t="s">
        <v>335</v>
      </c>
      <c r="F1383" t="s">
        <v>202</v>
      </c>
      <c r="G1383" s="9">
        <v>1</v>
      </c>
      <c r="H1383" s="8">
        <v>28.831099999999999</v>
      </c>
      <c r="I1383" s="8">
        <v>0</v>
      </c>
      <c r="J1383" s="8">
        <v>28.83</v>
      </c>
      <c r="K1383" t="s">
        <v>4746</v>
      </c>
      <c r="L1383" s="1">
        <v>45418</v>
      </c>
      <c r="M1383">
        <v>5</v>
      </c>
      <c r="N1383">
        <v>2024</v>
      </c>
    </row>
    <row r="1384" spans="1:14" x14ac:dyDescent="0.25">
      <c r="A1384" t="s">
        <v>6298</v>
      </c>
      <c r="B1384" t="s">
        <v>2722</v>
      </c>
      <c r="C1384" t="s">
        <v>524</v>
      </c>
      <c r="D1384" t="s">
        <v>332</v>
      </c>
      <c r="E1384" t="s">
        <v>333</v>
      </c>
      <c r="F1384" t="s">
        <v>202</v>
      </c>
      <c r="G1384" s="9">
        <v>1</v>
      </c>
      <c r="H1384" s="8">
        <v>31.168700000000001</v>
      </c>
      <c r="I1384" s="8">
        <v>0</v>
      </c>
      <c r="J1384" s="8">
        <v>31.17</v>
      </c>
      <c r="K1384" t="s">
        <v>4746</v>
      </c>
      <c r="L1384" s="1">
        <v>45418</v>
      </c>
      <c r="M1384">
        <v>5</v>
      </c>
      <c r="N1384">
        <v>2024</v>
      </c>
    </row>
    <row r="1385" spans="1:14" x14ac:dyDescent="0.25">
      <c r="A1385" t="s">
        <v>6298</v>
      </c>
      <c r="B1385" t="s">
        <v>2722</v>
      </c>
      <c r="C1385" t="s">
        <v>2878</v>
      </c>
      <c r="D1385" t="s">
        <v>1950</v>
      </c>
      <c r="E1385" t="s">
        <v>6301</v>
      </c>
      <c r="F1385" t="s">
        <v>202</v>
      </c>
      <c r="G1385" s="9">
        <v>1</v>
      </c>
      <c r="H1385" s="8">
        <v>0</v>
      </c>
      <c r="I1385" s="8">
        <v>333</v>
      </c>
      <c r="J1385" s="8">
        <v>0</v>
      </c>
      <c r="K1385" t="s">
        <v>4746</v>
      </c>
      <c r="L1385" s="1">
        <v>45418</v>
      </c>
      <c r="M1385">
        <v>5</v>
      </c>
      <c r="N1385">
        <v>2024</v>
      </c>
    </row>
    <row r="1386" spans="1:14" x14ac:dyDescent="0.25">
      <c r="A1386" t="s">
        <v>6298</v>
      </c>
      <c r="B1386" t="s">
        <v>2722</v>
      </c>
      <c r="C1386" t="s">
        <v>481</v>
      </c>
      <c r="D1386" t="s">
        <v>374</v>
      </c>
      <c r="E1386" t="s">
        <v>375</v>
      </c>
      <c r="F1386" t="s">
        <v>1603</v>
      </c>
      <c r="G1386" s="9">
        <v>1</v>
      </c>
      <c r="H1386" s="8">
        <v>72.545199999999994</v>
      </c>
      <c r="I1386" s="8">
        <v>0</v>
      </c>
      <c r="J1386" s="8">
        <v>72.55</v>
      </c>
      <c r="K1386" t="s">
        <v>4746</v>
      </c>
      <c r="L1386" s="1">
        <v>45418</v>
      </c>
      <c r="M1386">
        <v>5</v>
      </c>
      <c r="N1386">
        <v>2024</v>
      </c>
    </row>
    <row r="1387" spans="1:14" x14ac:dyDescent="0.25">
      <c r="A1387" t="s">
        <v>6298</v>
      </c>
      <c r="B1387" t="s">
        <v>2722</v>
      </c>
      <c r="C1387" t="s">
        <v>510</v>
      </c>
      <c r="D1387" t="s">
        <v>295</v>
      </c>
      <c r="E1387" t="s">
        <v>296</v>
      </c>
      <c r="F1387" t="s">
        <v>202</v>
      </c>
      <c r="G1387" s="9">
        <v>1</v>
      </c>
      <c r="H1387" s="8">
        <v>65.423100000000005</v>
      </c>
      <c r="I1387" s="8">
        <v>0</v>
      </c>
      <c r="J1387" s="8">
        <v>65.42</v>
      </c>
      <c r="K1387" t="s">
        <v>4746</v>
      </c>
      <c r="L1387" s="1">
        <v>45418</v>
      </c>
      <c r="M1387">
        <v>5</v>
      </c>
      <c r="N1387">
        <v>2024</v>
      </c>
    </row>
    <row r="1388" spans="1:14" x14ac:dyDescent="0.25">
      <c r="A1388" t="s">
        <v>6298</v>
      </c>
      <c r="B1388" t="s">
        <v>2722</v>
      </c>
      <c r="C1388" t="s">
        <v>452</v>
      </c>
      <c r="D1388" t="s">
        <v>376</v>
      </c>
      <c r="E1388" t="s">
        <v>377</v>
      </c>
      <c r="F1388" t="s">
        <v>202</v>
      </c>
      <c r="G1388" s="9">
        <v>1</v>
      </c>
      <c r="H1388" s="8">
        <v>53.547899999999998</v>
      </c>
      <c r="I1388" s="8">
        <v>0</v>
      </c>
      <c r="J1388" s="8">
        <v>53.55</v>
      </c>
      <c r="K1388" t="s">
        <v>4746</v>
      </c>
      <c r="L1388" s="1">
        <v>45418</v>
      </c>
      <c r="M1388">
        <v>5</v>
      </c>
      <c r="N1388">
        <v>2024</v>
      </c>
    </row>
    <row r="1389" spans="1:14" x14ac:dyDescent="0.25">
      <c r="A1389" t="s">
        <v>6298</v>
      </c>
      <c r="B1389" t="s">
        <v>2722</v>
      </c>
      <c r="C1389" t="s">
        <v>602</v>
      </c>
      <c r="D1389" t="s">
        <v>232</v>
      </c>
      <c r="E1389" t="s">
        <v>6302</v>
      </c>
      <c r="F1389" t="s">
        <v>202</v>
      </c>
      <c r="G1389" s="9">
        <v>1</v>
      </c>
      <c r="H1389" s="8">
        <v>28.0518</v>
      </c>
      <c r="I1389" s="8">
        <v>129</v>
      </c>
      <c r="J1389" s="8">
        <v>28.05</v>
      </c>
      <c r="K1389" t="s">
        <v>4746</v>
      </c>
      <c r="L1389" s="1">
        <v>45418</v>
      </c>
      <c r="M1389">
        <v>5</v>
      </c>
      <c r="N1389">
        <v>2024</v>
      </c>
    </row>
    <row r="1390" spans="1:14" x14ac:dyDescent="0.25">
      <c r="A1390" t="s">
        <v>6298</v>
      </c>
      <c r="B1390" t="s">
        <v>2722</v>
      </c>
      <c r="C1390" t="s">
        <v>2872</v>
      </c>
      <c r="D1390" t="s">
        <v>1728</v>
      </c>
      <c r="E1390" t="s">
        <v>6303</v>
      </c>
      <c r="F1390" t="s">
        <v>202</v>
      </c>
      <c r="G1390" s="9">
        <v>1</v>
      </c>
      <c r="H1390" s="8">
        <v>10.129799999999999</v>
      </c>
      <c r="I1390" s="8">
        <v>46</v>
      </c>
      <c r="J1390" s="8">
        <v>10.130000000000001</v>
      </c>
      <c r="K1390" t="s">
        <v>4746</v>
      </c>
      <c r="L1390" s="1">
        <v>45418</v>
      </c>
      <c r="M1390">
        <v>5</v>
      </c>
      <c r="N1390">
        <v>2024</v>
      </c>
    </row>
    <row r="1391" spans="1:14" x14ac:dyDescent="0.25">
      <c r="A1391" t="s">
        <v>6298</v>
      </c>
      <c r="B1391" t="s">
        <v>2722</v>
      </c>
      <c r="C1391" t="s">
        <v>2794</v>
      </c>
      <c r="D1391" t="s">
        <v>1924</v>
      </c>
      <c r="E1391" t="s">
        <v>6304</v>
      </c>
      <c r="F1391" t="s">
        <v>202</v>
      </c>
      <c r="G1391" s="9">
        <v>1</v>
      </c>
      <c r="H1391" s="8">
        <v>0</v>
      </c>
      <c r="I1391" s="8">
        <v>142</v>
      </c>
      <c r="J1391" s="8">
        <v>0</v>
      </c>
      <c r="K1391" t="s">
        <v>4746</v>
      </c>
      <c r="L1391" s="1">
        <v>45418</v>
      </c>
      <c r="M1391">
        <v>5</v>
      </c>
      <c r="N1391">
        <v>2024</v>
      </c>
    </row>
    <row r="1392" spans="1:14" x14ac:dyDescent="0.25">
      <c r="A1392" t="s">
        <v>6298</v>
      </c>
      <c r="B1392" t="s">
        <v>2722</v>
      </c>
      <c r="C1392" t="s">
        <v>2795</v>
      </c>
      <c r="D1392" t="s">
        <v>1726</v>
      </c>
      <c r="E1392" t="s">
        <v>1727</v>
      </c>
      <c r="F1392" t="s">
        <v>202</v>
      </c>
      <c r="G1392" s="9">
        <v>1</v>
      </c>
      <c r="H1392" s="8">
        <v>31.168700000000001</v>
      </c>
      <c r="I1392" s="8">
        <v>0</v>
      </c>
      <c r="J1392" s="8">
        <v>31.17</v>
      </c>
      <c r="K1392" t="s">
        <v>4746</v>
      </c>
      <c r="L1392" s="1">
        <v>45418</v>
      </c>
      <c r="M1392">
        <v>5</v>
      </c>
      <c r="N1392">
        <v>2024</v>
      </c>
    </row>
    <row r="1393" spans="1:14" x14ac:dyDescent="0.25">
      <c r="A1393" t="s">
        <v>6298</v>
      </c>
      <c r="B1393" t="s">
        <v>2722</v>
      </c>
      <c r="C1393" t="s">
        <v>483</v>
      </c>
      <c r="D1393" t="s">
        <v>370</v>
      </c>
      <c r="E1393" t="s">
        <v>371</v>
      </c>
      <c r="F1393" t="s">
        <v>202</v>
      </c>
      <c r="G1393" s="9">
        <v>1</v>
      </c>
      <c r="H1393" s="8">
        <v>32.695999999999998</v>
      </c>
      <c r="I1393" s="8">
        <v>0</v>
      </c>
      <c r="J1393" s="8">
        <v>32.700000000000003</v>
      </c>
      <c r="K1393" t="s">
        <v>4746</v>
      </c>
      <c r="L1393" s="1">
        <v>45418</v>
      </c>
      <c r="M1393">
        <v>5</v>
      </c>
      <c r="N1393">
        <v>2024</v>
      </c>
    </row>
    <row r="1394" spans="1:14" x14ac:dyDescent="0.25">
      <c r="A1394" t="s">
        <v>6298</v>
      </c>
      <c r="B1394" t="s">
        <v>2722</v>
      </c>
      <c r="C1394" t="s">
        <v>482</v>
      </c>
      <c r="D1394" t="s">
        <v>359</v>
      </c>
      <c r="E1394" t="s">
        <v>6305</v>
      </c>
      <c r="F1394" t="s">
        <v>202</v>
      </c>
      <c r="G1394" s="9">
        <v>1</v>
      </c>
      <c r="H1394" s="8">
        <v>61.277700000000003</v>
      </c>
      <c r="I1394" s="8">
        <v>129</v>
      </c>
      <c r="J1394" s="8">
        <v>61.28</v>
      </c>
      <c r="K1394" t="s">
        <v>4746</v>
      </c>
      <c r="L1394" s="1">
        <v>45418</v>
      </c>
      <c r="M1394">
        <v>5</v>
      </c>
      <c r="N1394">
        <v>2024</v>
      </c>
    </row>
    <row r="1395" spans="1:14" x14ac:dyDescent="0.25">
      <c r="A1395" t="s">
        <v>6298</v>
      </c>
      <c r="B1395" t="s">
        <v>2722</v>
      </c>
      <c r="C1395" t="s">
        <v>465</v>
      </c>
      <c r="D1395" t="s">
        <v>324</v>
      </c>
      <c r="E1395" t="s">
        <v>6306</v>
      </c>
      <c r="F1395" t="s">
        <v>202</v>
      </c>
      <c r="G1395" s="9">
        <v>1</v>
      </c>
      <c r="H1395" s="8">
        <v>28.363499999999998</v>
      </c>
      <c r="I1395" s="8">
        <v>64</v>
      </c>
      <c r="J1395" s="8">
        <v>28.36</v>
      </c>
      <c r="K1395" t="s">
        <v>4746</v>
      </c>
      <c r="L1395" s="1">
        <v>45418</v>
      </c>
      <c r="M1395">
        <v>5</v>
      </c>
      <c r="N1395">
        <v>2024</v>
      </c>
    </row>
    <row r="1396" spans="1:14" x14ac:dyDescent="0.25">
      <c r="A1396" t="s">
        <v>6298</v>
      </c>
      <c r="B1396" t="s">
        <v>2722</v>
      </c>
      <c r="C1396" t="s">
        <v>484</v>
      </c>
      <c r="D1396" t="s">
        <v>346</v>
      </c>
      <c r="E1396" t="s">
        <v>6307</v>
      </c>
      <c r="F1396" t="s">
        <v>202</v>
      </c>
      <c r="G1396" s="9">
        <v>1</v>
      </c>
      <c r="H1396" s="8">
        <v>48.046599999999998</v>
      </c>
      <c r="I1396" s="8">
        <v>82</v>
      </c>
      <c r="J1396" s="8">
        <v>48.05</v>
      </c>
      <c r="K1396" t="s">
        <v>4746</v>
      </c>
      <c r="L1396" s="1">
        <v>45418</v>
      </c>
      <c r="M1396">
        <v>5</v>
      </c>
      <c r="N1396">
        <v>2024</v>
      </c>
    </row>
    <row r="1397" spans="1:14" x14ac:dyDescent="0.25">
      <c r="A1397" t="s">
        <v>6298</v>
      </c>
      <c r="B1397" t="s">
        <v>2722</v>
      </c>
      <c r="C1397" t="s">
        <v>2736</v>
      </c>
      <c r="D1397" t="s">
        <v>202</v>
      </c>
      <c r="E1397" t="s">
        <v>6308</v>
      </c>
      <c r="F1397" t="s">
        <v>202</v>
      </c>
      <c r="G1397" s="9">
        <v>1</v>
      </c>
      <c r="H1397" s="8">
        <v>0</v>
      </c>
      <c r="I1397" s="8">
        <v>64</v>
      </c>
      <c r="J1397" s="8">
        <v>0</v>
      </c>
      <c r="K1397" t="s">
        <v>4746</v>
      </c>
      <c r="L1397" s="1">
        <v>45418</v>
      </c>
      <c r="M1397">
        <v>5</v>
      </c>
      <c r="N1397">
        <v>2024</v>
      </c>
    </row>
    <row r="1398" spans="1:14" x14ac:dyDescent="0.25">
      <c r="A1398" t="s">
        <v>6298</v>
      </c>
      <c r="B1398" t="s">
        <v>2722</v>
      </c>
      <c r="C1398" t="s">
        <v>434</v>
      </c>
      <c r="D1398" t="s">
        <v>226</v>
      </c>
      <c r="E1398" t="s">
        <v>6309</v>
      </c>
      <c r="F1398" t="s">
        <v>202</v>
      </c>
      <c r="G1398" s="9">
        <v>1</v>
      </c>
      <c r="H1398" s="8">
        <v>25.87</v>
      </c>
      <c r="I1398" s="8">
        <v>55</v>
      </c>
      <c r="J1398" s="8">
        <v>25.87</v>
      </c>
      <c r="K1398" t="s">
        <v>4746</v>
      </c>
      <c r="L1398" s="1">
        <v>45418</v>
      </c>
      <c r="M1398">
        <v>5</v>
      </c>
      <c r="N1398">
        <v>2024</v>
      </c>
    </row>
    <row r="1399" spans="1:14" x14ac:dyDescent="0.25">
      <c r="A1399" t="s">
        <v>6298</v>
      </c>
      <c r="B1399" t="s">
        <v>2722</v>
      </c>
      <c r="C1399" t="s">
        <v>435</v>
      </c>
      <c r="D1399" t="s">
        <v>224</v>
      </c>
      <c r="E1399" t="s">
        <v>6310</v>
      </c>
      <c r="F1399" t="s">
        <v>202</v>
      </c>
      <c r="G1399" s="9">
        <v>1</v>
      </c>
      <c r="H1399" s="8">
        <v>32.633600000000001</v>
      </c>
      <c r="I1399" s="8">
        <v>89</v>
      </c>
      <c r="J1399" s="8">
        <v>32.630000000000003</v>
      </c>
      <c r="K1399" t="s">
        <v>4746</v>
      </c>
      <c r="L1399" s="1">
        <v>45418</v>
      </c>
      <c r="M1399">
        <v>5</v>
      </c>
      <c r="N1399">
        <v>2024</v>
      </c>
    </row>
    <row r="1400" spans="1:14" x14ac:dyDescent="0.25">
      <c r="A1400" t="s">
        <v>6298</v>
      </c>
      <c r="B1400" t="s">
        <v>2722</v>
      </c>
      <c r="C1400" t="s">
        <v>583</v>
      </c>
      <c r="D1400" t="s">
        <v>238</v>
      </c>
      <c r="E1400" t="s">
        <v>6311</v>
      </c>
      <c r="F1400" t="s">
        <v>202</v>
      </c>
      <c r="G1400" s="9">
        <v>1</v>
      </c>
      <c r="H1400" s="8">
        <v>30.545300000000001</v>
      </c>
      <c r="I1400" s="8">
        <v>90</v>
      </c>
      <c r="J1400" s="8">
        <v>30.55</v>
      </c>
      <c r="K1400" t="s">
        <v>4746</v>
      </c>
      <c r="L1400" s="1">
        <v>45418</v>
      </c>
      <c r="M1400">
        <v>5</v>
      </c>
      <c r="N1400">
        <v>2024</v>
      </c>
    </row>
    <row r="1401" spans="1:14" x14ac:dyDescent="0.25">
      <c r="A1401" t="s">
        <v>6298</v>
      </c>
      <c r="B1401" t="s">
        <v>2722</v>
      </c>
      <c r="C1401" t="s">
        <v>563</v>
      </c>
      <c r="D1401" t="s">
        <v>242</v>
      </c>
      <c r="E1401" t="s">
        <v>6312</v>
      </c>
      <c r="F1401" t="s">
        <v>202</v>
      </c>
      <c r="G1401" s="9">
        <v>1</v>
      </c>
      <c r="H1401" s="8">
        <v>15.5844</v>
      </c>
      <c r="I1401" s="8">
        <v>55</v>
      </c>
      <c r="J1401" s="8">
        <v>15.58</v>
      </c>
      <c r="K1401" t="s">
        <v>4746</v>
      </c>
      <c r="L1401" s="1">
        <v>45418</v>
      </c>
      <c r="M1401">
        <v>5</v>
      </c>
      <c r="N1401">
        <v>2024</v>
      </c>
    </row>
    <row r="1402" spans="1:14" x14ac:dyDescent="0.25">
      <c r="A1402" t="s">
        <v>6298</v>
      </c>
      <c r="B1402" t="s">
        <v>2722</v>
      </c>
      <c r="C1402" t="s">
        <v>561</v>
      </c>
      <c r="D1402" t="s">
        <v>246</v>
      </c>
      <c r="E1402" t="s">
        <v>6313</v>
      </c>
      <c r="F1402" t="s">
        <v>202</v>
      </c>
      <c r="G1402" s="9">
        <v>1</v>
      </c>
      <c r="H1402" s="8">
        <v>20.571400000000001</v>
      </c>
      <c r="I1402" s="8">
        <v>64</v>
      </c>
      <c r="J1402" s="8">
        <v>20.57</v>
      </c>
      <c r="K1402" t="s">
        <v>4746</v>
      </c>
      <c r="L1402" s="1">
        <v>45418</v>
      </c>
      <c r="M1402">
        <v>5</v>
      </c>
      <c r="N1402">
        <v>2024</v>
      </c>
    </row>
    <row r="1403" spans="1:14" x14ac:dyDescent="0.25">
      <c r="A1403" t="s">
        <v>6298</v>
      </c>
      <c r="B1403" t="s">
        <v>2722</v>
      </c>
      <c r="C1403" t="s">
        <v>2803</v>
      </c>
      <c r="D1403" t="s">
        <v>1908</v>
      </c>
      <c r="E1403" t="s">
        <v>6314</v>
      </c>
      <c r="F1403" t="s">
        <v>2802</v>
      </c>
      <c r="G1403" s="9">
        <v>1</v>
      </c>
      <c r="H1403" s="8">
        <v>0</v>
      </c>
      <c r="I1403" s="8">
        <v>414</v>
      </c>
      <c r="J1403" s="8">
        <v>0</v>
      </c>
      <c r="K1403" t="s">
        <v>4746</v>
      </c>
      <c r="L1403" s="1">
        <v>45418</v>
      </c>
      <c r="M1403">
        <v>5</v>
      </c>
      <c r="N1403">
        <v>2024</v>
      </c>
    </row>
    <row r="1404" spans="1:14" x14ac:dyDescent="0.25">
      <c r="A1404" t="s">
        <v>6298</v>
      </c>
      <c r="B1404" t="s">
        <v>2722</v>
      </c>
      <c r="C1404" t="s">
        <v>568</v>
      </c>
      <c r="D1404" t="s">
        <v>116</v>
      </c>
      <c r="E1404" t="s">
        <v>117</v>
      </c>
      <c r="F1404" t="s">
        <v>202</v>
      </c>
      <c r="G1404" s="9">
        <v>1</v>
      </c>
      <c r="H1404" s="8">
        <v>124.67489999999999</v>
      </c>
      <c r="I1404" s="8">
        <v>0</v>
      </c>
      <c r="J1404" s="8">
        <v>124.67</v>
      </c>
      <c r="K1404" t="s">
        <v>4746</v>
      </c>
      <c r="L1404" s="1">
        <v>45418</v>
      </c>
      <c r="M1404">
        <v>5</v>
      </c>
      <c r="N1404">
        <v>2024</v>
      </c>
    </row>
    <row r="1405" spans="1:14" x14ac:dyDescent="0.25">
      <c r="A1405" t="s">
        <v>6298</v>
      </c>
      <c r="B1405" t="s">
        <v>2722</v>
      </c>
      <c r="C1405" t="s">
        <v>602</v>
      </c>
      <c r="D1405" t="s">
        <v>232</v>
      </c>
      <c r="E1405" t="s">
        <v>233</v>
      </c>
      <c r="F1405" t="s">
        <v>202</v>
      </c>
      <c r="G1405" s="9">
        <v>1</v>
      </c>
      <c r="H1405" s="8">
        <v>28.0518</v>
      </c>
      <c r="I1405" s="8">
        <v>0</v>
      </c>
      <c r="J1405" s="8">
        <v>28.05</v>
      </c>
      <c r="K1405" t="s">
        <v>4746</v>
      </c>
      <c r="L1405" s="1">
        <v>45418</v>
      </c>
      <c r="M1405">
        <v>5</v>
      </c>
      <c r="N1405">
        <v>2024</v>
      </c>
    </row>
    <row r="1406" spans="1:14" x14ac:dyDescent="0.25">
      <c r="A1406" t="s">
        <v>6298</v>
      </c>
      <c r="B1406" t="s">
        <v>2722</v>
      </c>
      <c r="C1406" t="s">
        <v>598</v>
      </c>
      <c r="D1406" t="s">
        <v>236</v>
      </c>
      <c r="E1406" t="s">
        <v>6315</v>
      </c>
      <c r="F1406" t="s">
        <v>202</v>
      </c>
      <c r="G1406" s="9">
        <v>1</v>
      </c>
      <c r="H1406" s="8">
        <v>23.064900000000002</v>
      </c>
      <c r="I1406" s="8">
        <v>64</v>
      </c>
      <c r="J1406" s="8">
        <v>23.06</v>
      </c>
      <c r="K1406" t="s">
        <v>4746</v>
      </c>
      <c r="L1406" s="1">
        <v>45418</v>
      </c>
      <c r="M1406">
        <v>5</v>
      </c>
      <c r="N1406">
        <v>2024</v>
      </c>
    </row>
    <row r="1407" spans="1:14" x14ac:dyDescent="0.25">
      <c r="A1407" t="s">
        <v>6298</v>
      </c>
      <c r="B1407" t="s">
        <v>2722</v>
      </c>
      <c r="C1407" t="s">
        <v>2724</v>
      </c>
      <c r="D1407" t="s">
        <v>202</v>
      </c>
      <c r="E1407" t="s">
        <v>3088</v>
      </c>
      <c r="F1407" t="s">
        <v>202</v>
      </c>
      <c r="G1407" s="9">
        <v>1</v>
      </c>
      <c r="H1407" s="8">
        <v>0</v>
      </c>
      <c r="I1407" s="8">
        <v>133.30000000000001</v>
      </c>
      <c r="J1407" s="8">
        <v>0</v>
      </c>
      <c r="K1407" t="s">
        <v>4746</v>
      </c>
      <c r="L1407" s="1">
        <v>45418</v>
      </c>
      <c r="M1407">
        <v>5</v>
      </c>
      <c r="N1407">
        <v>2024</v>
      </c>
    </row>
    <row r="1408" spans="1:14" x14ac:dyDescent="0.25">
      <c r="A1408" t="s">
        <v>6316</v>
      </c>
      <c r="B1408" t="s">
        <v>2722</v>
      </c>
      <c r="C1408" t="s">
        <v>3903</v>
      </c>
      <c r="D1408" t="s">
        <v>2127</v>
      </c>
      <c r="E1408" t="s">
        <v>6317</v>
      </c>
      <c r="F1408" t="s">
        <v>202</v>
      </c>
      <c r="G1408" s="9">
        <v>1</v>
      </c>
      <c r="H1408" s="8">
        <v>0</v>
      </c>
      <c r="I1408" s="8">
        <v>673</v>
      </c>
      <c r="J1408" s="8">
        <v>0</v>
      </c>
      <c r="K1408" t="s">
        <v>4746</v>
      </c>
      <c r="L1408" s="1">
        <v>45418</v>
      </c>
      <c r="M1408">
        <v>5</v>
      </c>
      <c r="N1408">
        <v>2024</v>
      </c>
    </row>
    <row r="1409" spans="1:14" x14ac:dyDescent="0.25">
      <c r="A1409" t="s">
        <v>6316</v>
      </c>
      <c r="B1409" t="s">
        <v>2722</v>
      </c>
      <c r="C1409" t="s">
        <v>457</v>
      </c>
      <c r="D1409" t="s">
        <v>256</v>
      </c>
      <c r="E1409" t="s">
        <v>2730</v>
      </c>
      <c r="F1409" t="s">
        <v>1638</v>
      </c>
      <c r="G1409" s="9">
        <v>1</v>
      </c>
      <c r="H1409" s="8">
        <v>74.5</v>
      </c>
      <c r="I1409" s="8">
        <v>0</v>
      </c>
      <c r="J1409" s="8">
        <v>74.5</v>
      </c>
      <c r="K1409" t="s">
        <v>4746</v>
      </c>
      <c r="L1409" s="1">
        <v>45418</v>
      </c>
      <c r="M1409">
        <v>5</v>
      </c>
      <c r="N1409">
        <v>2024</v>
      </c>
    </row>
    <row r="1410" spans="1:14" x14ac:dyDescent="0.25">
      <c r="A1410" t="s">
        <v>6316</v>
      </c>
      <c r="B1410" t="s">
        <v>2722</v>
      </c>
      <c r="C1410" t="s">
        <v>458</v>
      </c>
      <c r="D1410" t="s">
        <v>258</v>
      </c>
      <c r="E1410" t="s">
        <v>2731</v>
      </c>
      <c r="F1410" t="s">
        <v>1638</v>
      </c>
      <c r="G1410" s="9">
        <v>1</v>
      </c>
      <c r="H1410" s="8">
        <v>85.49</v>
      </c>
      <c r="I1410" s="8">
        <v>0</v>
      </c>
      <c r="J1410" s="8">
        <v>85.49</v>
      </c>
      <c r="K1410" t="s">
        <v>4746</v>
      </c>
      <c r="L1410" s="1">
        <v>45418</v>
      </c>
      <c r="M1410">
        <v>5</v>
      </c>
      <c r="N1410">
        <v>2024</v>
      </c>
    </row>
    <row r="1411" spans="1:14" x14ac:dyDescent="0.25">
      <c r="A1411" t="s">
        <v>6316</v>
      </c>
      <c r="B1411" t="s">
        <v>2722</v>
      </c>
      <c r="C1411" t="s">
        <v>603</v>
      </c>
      <c r="D1411" t="s">
        <v>390</v>
      </c>
      <c r="E1411" t="s">
        <v>391</v>
      </c>
      <c r="F1411" t="s">
        <v>202</v>
      </c>
      <c r="G1411" s="9">
        <v>1</v>
      </c>
      <c r="H1411" s="8">
        <v>29.5</v>
      </c>
      <c r="I1411" s="8">
        <v>0</v>
      </c>
      <c r="J1411" s="8">
        <v>29.5</v>
      </c>
      <c r="K1411" t="s">
        <v>4746</v>
      </c>
      <c r="L1411" s="1">
        <v>45418</v>
      </c>
      <c r="M1411">
        <v>5</v>
      </c>
      <c r="N1411">
        <v>2024</v>
      </c>
    </row>
    <row r="1412" spans="1:14" x14ac:dyDescent="0.25">
      <c r="A1412" t="s">
        <v>6316</v>
      </c>
      <c r="B1412" t="s">
        <v>2722</v>
      </c>
      <c r="C1412" t="s">
        <v>525</v>
      </c>
      <c r="D1412" t="s">
        <v>334</v>
      </c>
      <c r="E1412" t="s">
        <v>335</v>
      </c>
      <c r="F1412" t="s">
        <v>202</v>
      </c>
      <c r="G1412" s="9">
        <v>1</v>
      </c>
      <c r="H1412" s="8">
        <v>18.5</v>
      </c>
      <c r="I1412" s="8">
        <v>0</v>
      </c>
      <c r="J1412" s="8">
        <v>18.5</v>
      </c>
      <c r="K1412" t="s">
        <v>4746</v>
      </c>
      <c r="L1412" s="1">
        <v>45418</v>
      </c>
      <c r="M1412">
        <v>5</v>
      </c>
      <c r="N1412">
        <v>2024</v>
      </c>
    </row>
    <row r="1413" spans="1:14" x14ac:dyDescent="0.25">
      <c r="A1413" t="s">
        <v>6316</v>
      </c>
      <c r="B1413" t="s">
        <v>2722</v>
      </c>
      <c r="C1413" t="s">
        <v>524</v>
      </c>
      <c r="D1413" t="s">
        <v>332</v>
      </c>
      <c r="E1413" t="s">
        <v>333</v>
      </c>
      <c r="F1413" t="s">
        <v>202</v>
      </c>
      <c r="G1413" s="9">
        <v>1</v>
      </c>
      <c r="H1413" s="8">
        <v>20</v>
      </c>
      <c r="I1413" s="8">
        <v>0</v>
      </c>
      <c r="J1413" s="8">
        <v>20</v>
      </c>
      <c r="K1413" t="s">
        <v>4746</v>
      </c>
      <c r="L1413" s="1">
        <v>45418</v>
      </c>
      <c r="M1413">
        <v>5</v>
      </c>
      <c r="N1413">
        <v>2024</v>
      </c>
    </row>
    <row r="1414" spans="1:14" x14ac:dyDescent="0.25">
      <c r="A1414" t="s">
        <v>6316</v>
      </c>
      <c r="B1414" t="s">
        <v>2722</v>
      </c>
      <c r="C1414" t="s">
        <v>2751</v>
      </c>
      <c r="D1414" t="s">
        <v>1919</v>
      </c>
      <c r="E1414" t="s">
        <v>6318</v>
      </c>
      <c r="F1414" t="s">
        <v>202</v>
      </c>
      <c r="G1414" s="9">
        <v>1</v>
      </c>
      <c r="H1414" s="8">
        <v>0</v>
      </c>
      <c r="I1414" s="8">
        <v>204</v>
      </c>
      <c r="J1414" s="8">
        <v>0</v>
      </c>
      <c r="K1414" t="s">
        <v>4746</v>
      </c>
      <c r="L1414" s="1">
        <v>45418</v>
      </c>
      <c r="M1414">
        <v>5</v>
      </c>
      <c r="N1414">
        <v>2024</v>
      </c>
    </row>
    <row r="1415" spans="1:14" x14ac:dyDescent="0.25">
      <c r="A1415" t="s">
        <v>6316</v>
      </c>
      <c r="B1415" t="s">
        <v>2722</v>
      </c>
      <c r="C1415" t="s">
        <v>481</v>
      </c>
      <c r="D1415" t="s">
        <v>374</v>
      </c>
      <c r="E1415" t="s">
        <v>375</v>
      </c>
      <c r="F1415" t="s">
        <v>1603</v>
      </c>
      <c r="G1415" s="9">
        <v>1</v>
      </c>
      <c r="H1415" s="8">
        <v>46.55</v>
      </c>
      <c r="I1415" s="8">
        <v>0</v>
      </c>
      <c r="J1415" s="8">
        <v>46.55</v>
      </c>
      <c r="K1415" t="s">
        <v>4746</v>
      </c>
      <c r="L1415" s="1">
        <v>45418</v>
      </c>
      <c r="M1415">
        <v>5</v>
      </c>
      <c r="N1415">
        <v>2024</v>
      </c>
    </row>
    <row r="1416" spans="1:14" x14ac:dyDescent="0.25">
      <c r="A1416" t="s">
        <v>6316</v>
      </c>
      <c r="B1416" t="s">
        <v>2722</v>
      </c>
      <c r="C1416" t="s">
        <v>452</v>
      </c>
      <c r="D1416" t="s">
        <v>376</v>
      </c>
      <c r="E1416" t="s">
        <v>377</v>
      </c>
      <c r="F1416" t="s">
        <v>202</v>
      </c>
      <c r="G1416" s="9">
        <v>1</v>
      </c>
      <c r="H1416" s="8">
        <v>34.36</v>
      </c>
      <c r="I1416" s="8">
        <v>0</v>
      </c>
      <c r="J1416" s="8">
        <v>34.36</v>
      </c>
      <c r="K1416" t="s">
        <v>4746</v>
      </c>
      <c r="L1416" s="1">
        <v>45418</v>
      </c>
      <c r="M1416">
        <v>5</v>
      </c>
      <c r="N1416">
        <v>2024</v>
      </c>
    </row>
    <row r="1417" spans="1:14" x14ac:dyDescent="0.25">
      <c r="A1417" t="s">
        <v>6316</v>
      </c>
      <c r="B1417" t="s">
        <v>2722</v>
      </c>
      <c r="C1417" t="s">
        <v>465</v>
      </c>
      <c r="D1417" t="s">
        <v>324</v>
      </c>
      <c r="E1417" t="s">
        <v>6319</v>
      </c>
      <c r="F1417" t="s">
        <v>202</v>
      </c>
      <c r="G1417" s="9">
        <v>1</v>
      </c>
      <c r="H1417" s="8">
        <v>18.2</v>
      </c>
      <c r="I1417" s="8">
        <v>64</v>
      </c>
      <c r="J1417" s="8">
        <v>18.2</v>
      </c>
      <c r="K1417" t="s">
        <v>4746</v>
      </c>
      <c r="L1417" s="1">
        <v>45418</v>
      </c>
      <c r="M1417">
        <v>5</v>
      </c>
      <c r="N1417">
        <v>2024</v>
      </c>
    </row>
    <row r="1418" spans="1:14" x14ac:dyDescent="0.25">
      <c r="A1418" t="s">
        <v>6316</v>
      </c>
      <c r="B1418" t="s">
        <v>2722</v>
      </c>
      <c r="C1418" t="s">
        <v>484</v>
      </c>
      <c r="D1418" t="s">
        <v>346</v>
      </c>
      <c r="E1418" t="s">
        <v>6320</v>
      </c>
      <c r="F1418" t="s">
        <v>202</v>
      </c>
      <c r="G1418" s="9">
        <v>1</v>
      </c>
      <c r="H1418" s="8">
        <v>30.83</v>
      </c>
      <c r="I1418" s="8">
        <v>82</v>
      </c>
      <c r="J1418" s="8">
        <v>30.83</v>
      </c>
      <c r="K1418" t="s">
        <v>4746</v>
      </c>
      <c r="L1418" s="1">
        <v>45418</v>
      </c>
      <c r="M1418">
        <v>5</v>
      </c>
      <c r="N1418">
        <v>2024</v>
      </c>
    </row>
    <row r="1419" spans="1:14" x14ac:dyDescent="0.25">
      <c r="A1419" t="s">
        <v>6316</v>
      </c>
      <c r="B1419" t="s">
        <v>2722</v>
      </c>
      <c r="C1419" t="s">
        <v>467</v>
      </c>
      <c r="D1419" t="s">
        <v>380</v>
      </c>
      <c r="E1419" t="s">
        <v>6321</v>
      </c>
      <c r="F1419" t="s">
        <v>202</v>
      </c>
      <c r="G1419" s="9">
        <v>1</v>
      </c>
      <c r="H1419" s="8">
        <v>14.16</v>
      </c>
      <c r="I1419" s="8">
        <v>55</v>
      </c>
      <c r="J1419" s="8">
        <v>14.16</v>
      </c>
      <c r="K1419" t="s">
        <v>4746</v>
      </c>
      <c r="L1419" s="1">
        <v>45418</v>
      </c>
      <c r="M1419">
        <v>5</v>
      </c>
      <c r="N1419">
        <v>2024</v>
      </c>
    </row>
    <row r="1420" spans="1:14" x14ac:dyDescent="0.25">
      <c r="A1420" t="s">
        <v>6316</v>
      </c>
      <c r="B1420" t="s">
        <v>2722</v>
      </c>
      <c r="C1420" t="s">
        <v>434</v>
      </c>
      <c r="D1420" t="s">
        <v>226</v>
      </c>
      <c r="E1420" t="s">
        <v>6322</v>
      </c>
      <c r="F1420" t="s">
        <v>202</v>
      </c>
      <c r="G1420" s="9">
        <v>1</v>
      </c>
      <c r="H1420" s="8">
        <v>16.600000000000001</v>
      </c>
      <c r="I1420" s="8">
        <v>55</v>
      </c>
      <c r="J1420" s="8">
        <v>16.600000000000001</v>
      </c>
      <c r="K1420" t="s">
        <v>4746</v>
      </c>
      <c r="L1420" s="1">
        <v>45418</v>
      </c>
      <c r="M1420">
        <v>5</v>
      </c>
      <c r="N1420">
        <v>2024</v>
      </c>
    </row>
    <row r="1421" spans="1:14" x14ac:dyDescent="0.25">
      <c r="A1421" t="s">
        <v>6316</v>
      </c>
      <c r="B1421" t="s">
        <v>2722</v>
      </c>
      <c r="C1421" t="s">
        <v>2736</v>
      </c>
      <c r="D1421" t="s">
        <v>202</v>
      </c>
      <c r="E1421" t="s">
        <v>5172</v>
      </c>
      <c r="F1421" t="s">
        <v>202</v>
      </c>
      <c r="G1421" s="9">
        <v>1</v>
      </c>
      <c r="H1421" s="8">
        <v>0</v>
      </c>
      <c r="I1421" s="8">
        <v>14</v>
      </c>
      <c r="J1421" s="8">
        <v>0</v>
      </c>
      <c r="K1421" t="s">
        <v>4746</v>
      </c>
      <c r="L1421" s="1">
        <v>45418</v>
      </c>
      <c r="M1421">
        <v>5</v>
      </c>
      <c r="N1421">
        <v>2024</v>
      </c>
    </row>
    <row r="1422" spans="1:14" x14ac:dyDescent="0.25">
      <c r="A1422" t="s">
        <v>6316</v>
      </c>
      <c r="B1422" t="s">
        <v>2722</v>
      </c>
      <c r="C1422" t="s">
        <v>2736</v>
      </c>
      <c r="D1422" t="s">
        <v>202</v>
      </c>
      <c r="E1422" t="s">
        <v>2723</v>
      </c>
      <c r="F1422" t="s">
        <v>202</v>
      </c>
      <c r="G1422" s="9">
        <v>1</v>
      </c>
      <c r="H1422" s="8">
        <v>0</v>
      </c>
      <c r="I1422" s="8">
        <v>60</v>
      </c>
      <c r="J1422" s="8">
        <v>0</v>
      </c>
      <c r="K1422" t="s">
        <v>4746</v>
      </c>
      <c r="L1422" s="1">
        <v>45418</v>
      </c>
      <c r="M1422">
        <v>5</v>
      </c>
      <c r="N1422">
        <v>2024</v>
      </c>
    </row>
    <row r="1423" spans="1:14" x14ac:dyDescent="0.25">
      <c r="A1423" t="s">
        <v>6323</v>
      </c>
      <c r="B1423" t="s">
        <v>2722</v>
      </c>
      <c r="C1423" t="s">
        <v>2912</v>
      </c>
      <c r="D1423" t="s">
        <v>1966</v>
      </c>
      <c r="E1423" t="s">
        <v>5949</v>
      </c>
      <c r="F1423" t="s">
        <v>202</v>
      </c>
      <c r="G1423" s="9">
        <v>2</v>
      </c>
      <c r="H1423" s="8">
        <v>0</v>
      </c>
      <c r="I1423" s="8">
        <v>17</v>
      </c>
      <c r="J1423" s="8">
        <v>0</v>
      </c>
      <c r="K1423" t="s">
        <v>4746</v>
      </c>
      <c r="L1423" s="1">
        <v>45418</v>
      </c>
      <c r="M1423">
        <v>5</v>
      </c>
      <c r="N1423">
        <v>2024</v>
      </c>
    </row>
    <row r="1424" spans="1:14" x14ac:dyDescent="0.25">
      <c r="A1424" t="s">
        <v>6323</v>
      </c>
      <c r="B1424" t="s">
        <v>2722</v>
      </c>
      <c r="C1424" t="s">
        <v>490</v>
      </c>
      <c r="D1424" t="s">
        <v>141</v>
      </c>
      <c r="E1424" t="s">
        <v>142</v>
      </c>
      <c r="F1424" t="s">
        <v>202</v>
      </c>
      <c r="G1424" s="9">
        <v>2</v>
      </c>
      <c r="H1424" s="8">
        <v>1.96</v>
      </c>
      <c r="I1424" s="8">
        <v>0</v>
      </c>
      <c r="J1424" s="8">
        <v>3.92</v>
      </c>
      <c r="K1424" t="s">
        <v>4746</v>
      </c>
      <c r="L1424" s="1">
        <v>45418</v>
      </c>
      <c r="M1424">
        <v>5</v>
      </c>
      <c r="N1424">
        <v>2024</v>
      </c>
    </row>
    <row r="1425" spans="1:14" x14ac:dyDescent="0.25">
      <c r="A1425" t="s">
        <v>6323</v>
      </c>
      <c r="B1425" t="s">
        <v>2722</v>
      </c>
      <c r="C1425" t="s">
        <v>2724</v>
      </c>
      <c r="D1425" t="s">
        <v>202</v>
      </c>
      <c r="E1425" t="s">
        <v>2723</v>
      </c>
      <c r="F1425" t="s">
        <v>202</v>
      </c>
      <c r="G1425" s="9">
        <v>1</v>
      </c>
      <c r="H1425" s="8">
        <v>0</v>
      </c>
      <c r="I1425" s="8">
        <v>10</v>
      </c>
      <c r="J1425" s="8">
        <v>0</v>
      </c>
      <c r="K1425" t="s">
        <v>4746</v>
      </c>
      <c r="L1425" s="1">
        <v>45418</v>
      </c>
      <c r="M1425">
        <v>5</v>
      </c>
      <c r="N1425">
        <v>2024</v>
      </c>
    </row>
    <row r="1426" spans="1:14" x14ac:dyDescent="0.25">
      <c r="A1426" t="s">
        <v>6324</v>
      </c>
      <c r="B1426" t="s">
        <v>2934</v>
      </c>
      <c r="C1426" t="s">
        <v>2778</v>
      </c>
      <c r="D1426" t="s">
        <v>1902</v>
      </c>
      <c r="E1426" t="s">
        <v>5291</v>
      </c>
      <c r="F1426" t="s">
        <v>202</v>
      </c>
      <c r="G1426" s="9">
        <v>1</v>
      </c>
      <c r="H1426" s="8">
        <v>0</v>
      </c>
      <c r="I1426" s="8">
        <v>247.11</v>
      </c>
      <c r="J1426" s="8">
        <v>0</v>
      </c>
      <c r="K1426" t="s">
        <v>106</v>
      </c>
      <c r="L1426" s="1">
        <v>45418</v>
      </c>
      <c r="M1426">
        <v>5</v>
      </c>
      <c r="N1426">
        <v>2024</v>
      </c>
    </row>
    <row r="1427" spans="1:14" x14ac:dyDescent="0.25">
      <c r="A1427" t="s">
        <v>6324</v>
      </c>
      <c r="B1427" t="s">
        <v>2934</v>
      </c>
      <c r="C1427" t="s">
        <v>517</v>
      </c>
      <c r="D1427" t="s">
        <v>126</v>
      </c>
      <c r="E1427" t="s">
        <v>127</v>
      </c>
      <c r="F1427" t="s">
        <v>202</v>
      </c>
      <c r="G1427" s="9">
        <v>1</v>
      </c>
      <c r="H1427" s="8">
        <v>139.47999999999999</v>
      </c>
      <c r="I1427" s="8">
        <v>0</v>
      </c>
      <c r="J1427" s="8">
        <v>139.47999999999999</v>
      </c>
      <c r="K1427" t="s">
        <v>106</v>
      </c>
      <c r="L1427" s="1">
        <v>45418</v>
      </c>
      <c r="M1427">
        <v>5</v>
      </c>
      <c r="N1427">
        <v>2024</v>
      </c>
    </row>
    <row r="1428" spans="1:14" x14ac:dyDescent="0.25">
      <c r="A1428" t="s">
        <v>6324</v>
      </c>
      <c r="B1428" t="s">
        <v>2934</v>
      </c>
      <c r="C1428" t="s">
        <v>436</v>
      </c>
      <c r="D1428" t="s">
        <v>303</v>
      </c>
      <c r="E1428" t="s">
        <v>201</v>
      </c>
      <c r="F1428" t="s">
        <v>202</v>
      </c>
      <c r="G1428" s="9">
        <v>1</v>
      </c>
      <c r="H1428" s="8">
        <v>14.0259</v>
      </c>
      <c r="I1428" s="8">
        <v>0</v>
      </c>
      <c r="J1428" s="8">
        <v>14.03</v>
      </c>
      <c r="K1428" t="s">
        <v>106</v>
      </c>
      <c r="L1428" s="1">
        <v>45418</v>
      </c>
      <c r="M1428">
        <v>5</v>
      </c>
      <c r="N1428">
        <v>2024</v>
      </c>
    </row>
    <row r="1429" spans="1:14" x14ac:dyDescent="0.25">
      <c r="A1429" t="s">
        <v>6324</v>
      </c>
      <c r="B1429" t="s">
        <v>2934</v>
      </c>
      <c r="C1429" t="s">
        <v>2926</v>
      </c>
      <c r="D1429" t="s">
        <v>1899</v>
      </c>
      <c r="E1429" t="s">
        <v>6325</v>
      </c>
      <c r="F1429" t="s">
        <v>202</v>
      </c>
      <c r="G1429" s="9">
        <v>1</v>
      </c>
      <c r="H1429" s="8">
        <v>0</v>
      </c>
      <c r="I1429" s="8">
        <v>470.25</v>
      </c>
      <c r="J1429" s="8">
        <v>0</v>
      </c>
      <c r="K1429" t="s">
        <v>106</v>
      </c>
      <c r="L1429" s="1">
        <v>45418</v>
      </c>
      <c r="M1429">
        <v>5</v>
      </c>
      <c r="N1429">
        <v>2024</v>
      </c>
    </row>
    <row r="1430" spans="1:14" x14ac:dyDescent="0.25">
      <c r="A1430" t="s">
        <v>6324</v>
      </c>
      <c r="B1430" t="s">
        <v>2934</v>
      </c>
      <c r="C1430" t="s">
        <v>453</v>
      </c>
      <c r="D1430" t="s">
        <v>392</v>
      </c>
      <c r="E1430" t="s">
        <v>2857</v>
      </c>
      <c r="F1430" t="s">
        <v>1206</v>
      </c>
      <c r="G1430" s="9">
        <v>1</v>
      </c>
      <c r="H1430" s="8">
        <v>115.32429999999999</v>
      </c>
      <c r="I1430" s="8">
        <v>0</v>
      </c>
      <c r="J1430" s="8">
        <v>115.32</v>
      </c>
      <c r="K1430" t="s">
        <v>106</v>
      </c>
      <c r="L1430" s="1">
        <v>45418</v>
      </c>
      <c r="M1430">
        <v>5</v>
      </c>
      <c r="N1430">
        <v>2024</v>
      </c>
    </row>
    <row r="1431" spans="1:14" x14ac:dyDescent="0.25">
      <c r="A1431" t="s">
        <v>6324</v>
      </c>
      <c r="B1431" t="s">
        <v>2934</v>
      </c>
      <c r="C1431" t="s">
        <v>454</v>
      </c>
      <c r="D1431" t="s">
        <v>394</v>
      </c>
      <c r="E1431" t="s">
        <v>2858</v>
      </c>
      <c r="F1431" t="s">
        <v>1206</v>
      </c>
      <c r="G1431" s="9">
        <v>1</v>
      </c>
      <c r="H1431" s="8">
        <v>63.381599999999999</v>
      </c>
      <c r="I1431" s="8">
        <v>0</v>
      </c>
      <c r="J1431" s="8">
        <v>63.38</v>
      </c>
      <c r="K1431" t="s">
        <v>106</v>
      </c>
      <c r="L1431" s="1">
        <v>45418</v>
      </c>
      <c r="M1431">
        <v>5</v>
      </c>
      <c r="N1431">
        <v>2024</v>
      </c>
    </row>
    <row r="1432" spans="1:14" x14ac:dyDescent="0.25">
      <c r="A1432" t="s">
        <v>6324</v>
      </c>
      <c r="B1432" t="s">
        <v>2934</v>
      </c>
      <c r="C1432" t="s">
        <v>455</v>
      </c>
      <c r="D1432" t="s">
        <v>396</v>
      </c>
      <c r="E1432" t="s">
        <v>2859</v>
      </c>
      <c r="F1432" t="s">
        <v>1206</v>
      </c>
      <c r="G1432" s="9">
        <v>1</v>
      </c>
      <c r="H1432" s="8">
        <v>83.7971</v>
      </c>
      <c r="I1432" s="8">
        <v>0</v>
      </c>
      <c r="J1432" s="8">
        <v>83.8</v>
      </c>
      <c r="K1432" t="s">
        <v>106</v>
      </c>
      <c r="L1432" s="1">
        <v>45418</v>
      </c>
      <c r="M1432">
        <v>5</v>
      </c>
      <c r="N1432">
        <v>2024</v>
      </c>
    </row>
    <row r="1433" spans="1:14" x14ac:dyDescent="0.25">
      <c r="A1433" t="s">
        <v>6324</v>
      </c>
      <c r="B1433" t="s">
        <v>2934</v>
      </c>
      <c r="C1433" t="s">
        <v>521</v>
      </c>
      <c r="D1433" t="s">
        <v>340</v>
      </c>
      <c r="E1433" t="s">
        <v>341</v>
      </c>
      <c r="F1433" t="s">
        <v>202</v>
      </c>
      <c r="G1433" s="9">
        <v>1</v>
      </c>
      <c r="H1433" s="8">
        <v>39.740099999999998</v>
      </c>
      <c r="I1433" s="8">
        <v>0</v>
      </c>
      <c r="J1433" s="8">
        <v>39.74</v>
      </c>
      <c r="K1433" t="s">
        <v>106</v>
      </c>
      <c r="L1433" s="1">
        <v>45418</v>
      </c>
      <c r="M1433">
        <v>5</v>
      </c>
      <c r="N1433">
        <v>2024</v>
      </c>
    </row>
    <row r="1434" spans="1:14" x14ac:dyDescent="0.25">
      <c r="A1434" t="s">
        <v>6324</v>
      </c>
      <c r="B1434" t="s">
        <v>2934</v>
      </c>
      <c r="C1434" t="s">
        <v>2759</v>
      </c>
      <c r="D1434" t="s">
        <v>1948</v>
      </c>
      <c r="E1434" t="s">
        <v>6326</v>
      </c>
      <c r="F1434" t="s">
        <v>202</v>
      </c>
      <c r="G1434" s="9">
        <v>1</v>
      </c>
      <c r="H1434" s="8">
        <v>0</v>
      </c>
      <c r="I1434" s="8">
        <v>128.93</v>
      </c>
      <c r="J1434" s="8">
        <v>0</v>
      </c>
      <c r="K1434" t="s">
        <v>106</v>
      </c>
      <c r="L1434" s="1">
        <v>45418</v>
      </c>
      <c r="M1434">
        <v>5</v>
      </c>
      <c r="N1434">
        <v>2024</v>
      </c>
    </row>
    <row r="1435" spans="1:14" x14ac:dyDescent="0.25">
      <c r="A1435" t="s">
        <v>6324</v>
      </c>
      <c r="B1435" t="s">
        <v>2934</v>
      </c>
      <c r="C1435" t="s">
        <v>481</v>
      </c>
      <c r="D1435" t="s">
        <v>374</v>
      </c>
      <c r="E1435" t="s">
        <v>375</v>
      </c>
      <c r="F1435" t="s">
        <v>1603</v>
      </c>
      <c r="G1435" s="9">
        <v>1</v>
      </c>
      <c r="H1435" s="8">
        <v>72.545199999999994</v>
      </c>
      <c r="I1435" s="8">
        <v>0</v>
      </c>
      <c r="J1435" s="8">
        <v>72.55</v>
      </c>
      <c r="K1435" t="s">
        <v>106</v>
      </c>
      <c r="L1435" s="1">
        <v>45418</v>
      </c>
      <c r="M1435">
        <v>5</v>
      </c>
      <c r="N1435">
        <v>2024</v>
      </c>
    </row>
    <row r="1436" spans="1:14" x14ac:dyDescent="0.25">
      <c r="A1436" t="s">
        <v>6324</v>
      </c>
      <c r="B1436" t="s">
        <v>2934</v>
      </c>
      <c r="C1436" t="s">
        <v>459</v>
      </c>
      <c r="D1436" t="s">
        <v>378</v>
      </c>
      <c r="E1436" t="s">
        <v>379</v>
      </c>
      <c r="F1436" t="s">
        <v>1603</v>
      </c>
      <c r="G1436" s="9">
        <v>1</v>
      </c>
      <c r="H1436" s="8">
        <v>40.176499999999997</v>
      </c>
      <c r="I1436" s="8">
        <v>0</v>
      </c>
      <c r="J1436" s="8">
        <v>40.18</v>
      </c>
      <c r="K1436" t="s">
        <v>106</v>
      </c>
      <c r="L1436" s="1">
        <v>45418</v>
      </c>
      <c r="M1436">
        <v>5</v>
      </c>
      <c r="N1436">
        <v>2024</v>
      </c>
    </row>
    <row r="1437" spans="1:14" x14ac:dyDescent="0.25">
      <c r="A1437" t="s">
        <v>6324</v>
      </c>
      <c r="B1437" t="s">
        <v>2934</v>
      </c>
      <c r="C1437" t="s">
        <v>2724</v>
      </c>
      <c r="D1437" t="s">
        <v>202</v>
      </c>
      <c r="E1437" t="s">
        <v>2760</v>
      </c>
      <c r="F1437" t="s">
        <v>202</v>
      </c>
      <c r="G1437" s="9">
        <v>1</v>
      </c>
      <c r="H1437" s="8">
        <v>0</v>
      </c>
      <c r="I1437" s="8">
        <v>115.82</v>
      </c>
      <c r="J1437" s="8">
        <v>0</v>
      </c>
      <c r="K1437" t="s">
        <v>106</v>
      </c>
      <c r="L1437" s="1">
        <v>45418</v>
      </c>
      <c r="M1437">
        <v>5</v>
      </c>
      <c r="N1437">
        <v>2024</v>
      </c>
    </row>
    <row r="1438" spans="1:14" x14ac:dyDescent="0.25">
      <c r="A1438" t="s">
        <v>6327</v>
      </c>
      <c r="B1438" t="s">
        <v>2722</v>
      </c>
      <c r="C1438" t="s">
        <v>2736</v>
      </c>
      <c r="D1438" t="s">
        <v>202</v>
      </c>
      <c r="E1438" t="s">
        <v>6328</v>
      </c>
      <c r="F1438" t="s">
        <v>202</v>
      </c>
      <c r="G1438" s="9">
        <v>1</v>
      </c>
      <c r="H1438" s="8">
        <v>0</v>
      </c>
      <c r="I1438" s="8">
        <v>110</v>
      </c>
      <c r="J1438" s="8">
        <v>0</v>
      </c>
      <c r="K1438" t="s">
        <v>4746</v>
      </c>
      <c r="L1438" s="1">
        <v>45418</v>
      </c>
      <c r="M1438">
        <v>5</v>
      </c>
      <c r="N1438">
        <v>2024</v>
      </c>
    </row>
    <row r="1439" spans="1:14" x14ac:dyDescent="0.25">
      <c r="A1439" t="s">
        <v>6327</v>
      </c>
      <c r="B1439" t="s">
        <v>2722</v>
      </c>
      <c r="C1439" t="s">
        <v>2736</v>
      </c>
      <c r="D1439" t="s">
        <v>202</v>
      </c>
      <c r="E1439" t="s">
        <v>2723</v>
      </c>
      <c r="F1439" t="s">
        <v>202</v>
      </c>
      <c r="G1439" s="9">
        <v>1</v>
      </c>
      <c r="H1439" s="8">
        <v>0</v>
      </c>
      <c r="I1439" s="8">
        <v>0</v>
      </c>
      <c r="J1439" s="8">
        <v>0</v>
      </c>
      <c r="K1439" t="s">
        <v>4746</v>
      </c>
      <c r="L1439" s="1">
        <v>45418</v>
      </c>
      <c r="M1439">
        <v>5</v>
      </c>
      <c r="N1439">
        <v>2024</v>
      </c>
    </row>
    <row r="1440" spans="1:14" x14ac:dyDescent="0.25">
      <c r="A1440" t="s">
        <v>6329</v>
      </c>
      <c r="B1440" t="s">
        <v>2722</v>
      </c>
      <c r="C1440" t="s">
        <v>2736</v>
      </c>
      <c r="D1440" t="s">
        <v>202</v>
      </c>
      <c r="E1440" t="s">
        <v>5226</v>
      </c>
      <c r="F1440" t="s">
        <v>202</v>
      </c>
      <c r="G1440" s="9">
        <v>1</v>
      </c>
      <c r="H1440" s="8">
        <v>0</v>
      </c>
      <c r="I1440" s="8">
        <v>45</v>
      </c>
      <c r="J1440" s="8">
        <v>0</v>
      </c>
      <c r="K1440" t="s">
        <v>4746</v>
      </c>
      <c r="L1440" s="1">
        <v>45417</v>
      </c>
      <c r="M1440">
        <v>5</v>
      </c>
      <c r="N1440">
        <v>2024</v>
      </c>
    </row>
    <row r="1441" spans="1:14" x14ac:dyDescent="0.25">
      <c r="A1441" t="s">
        <v>6329</v>
      </c>
      <c r="B1441" t="s">
        <v>2722</v>
      </c>
      <c r="C1441" t="s">
        <v>2736</v>
      </c>
      <c r="D1441" t="s">
        <v>202</v>
      </c>
      <c r="E1441" t="s">
        <v>2723</v>
      </c>
      <c r="F1441" t="s">
        <v>202</v>
      </c>
      <c r="G1441" s="9">
        <v>1</v>
      </c>
      <c r="H1441" s="8">
        <v>0</v>
      </c>
      <c r="I1441" s="8">
        <v>0</v>
      </c>
      <c r="J1441" s="8">
        <v>0</v>
      </c>
      <c r="K1441" t="s">
        <v>4746</v>
      </c>
      <c r="L1441" s="1">
        <v>45417</v>
      </c>
      <c r="M1441">
        <v>5</v>
      </c>
      <c r="N1441">
        <v>2024</v>
      </c>
    </row>
    <row r="1442" spans="1:14" x14ac:dyDescent="0.25">
      <c r="A1442" t="s">
        <v>6330</v>
      </c>
      <c r="B1442" t="s">
        <v>2722</v>
      </c>
      <c r="C1442" t="s">
        <v>2784</v>
      </c>
      <c r="D1442" t="s">
        <v>1544</v>
      </c>
      <c r="E1442" t="s">
        <v>6331</v>
      </c>
      <c r="F1442" t="s">
        <v>202</v>
      </c>
      <c r="G1442" s="9">
        <v>1</v>
      </c>
      <c r="H1442" s="8">
        <v>8.6999999999999993</v>
      </c>
      <c r="I1442" s="8">
        <v>35</v>
      </c>
      <c r="J1442" s="8">
        <v>8.6999999999999993</v>
      </c>
      <c r="K1442" t="s">
        <v>4746</v>
      </c>
      <c r="L1442" s="1">
        <v>45417</v>
      </c>
      <c r="M1442">
        <v>5</v>
      </c>
      <c r="N1442">
        <v>2024</v>
      </c>
    </row>
    <row r="1443" spans="1:14" x14ac:dyDescent="0.25">
      <c r="A1443" t="s">
        <v>6330</v>
      </c>
      <c r="B1443" t="s">
        <v>2722</v>
      </c>
      <c r="C1443" t="s">
        <v>571</v>
      </c>
      <c r="D1443" t="s">
        <v>301</v>
      </c>
      <c r="E1443" t="s">
        <v>6332</v>
      </c>
      <c r="F1443" t="s">
        <v>202</v>
      </c>
      <c r="G1443" s="9">
        <v>1</v>
      </c>
      <c r="H1443" s="8">
        <v>11</v>
      </c>
      <c r="I1443" s="8">
        <v>51</v>
      </c>
      <c r="J1443" s="8">
        <v>11</v>
      </c>
      <c r="K1443" t="s">
        <v>4746</v>
      </c>
      <c r="L1443" s="1">
        <v>45417</v>
      </c>
      <c r="M1443">
        <v>5</v>
      </c>
      <c r="N1443">
        <v>2024</v>
      </c>
    </row>
    <row r="1444" spans="1:14" x14ac:dyDescent="0.25">
      <c r="A1444" t="s">
        <v>6330</v>
      </c>
      <c r="B1444" t="s">
        <v>2722</v>
      </c>
      <c r="C1444" t="s">
        <v>3799</v>
      </c>
      <c r="D1444" t="s">
        <v>2092</v>
      </c>
      <c r="E1444" t="s">
        <v>6333</v>
      </c>
      <c r="F1444" t="s">
        <v>202</v>
      </c>
      <c r="G1444" s="9">
        <v>1</v>
      </c>
      <c r="H1444" s="8">
        <v>0</v>
      </c>
      <c r="I1444" s="8">
        <v>1019</v>
      </c>
      <c r="J1444" s="8">
        <v>0</v>
      </c>
      <c r="K1444" t="s">
        <v>4746</v>
      </c>
      <c r="L1444" s="1">
        <v>45417</v>
      </c>
      <c r="M1444">
        <v>5</v>
      </c>
      <c r="N1444">
        <v>2024</v>
      </c>
    </row>
    <row r="1445" spans="1:14" x14ac:dyDescent="0.25">
      <c r="A1445" t="s">
        <v>6330</v>
      </c>
      <c r="B1445" t="s">
        <v>2722</v>
      </c>
      <c r="C1445" t="s">
        <v>462</v>
      </c>
      <c r="D1445" t="s">
        <v>272</v>
      </c>
      <c r="E1445" t="s">
        <v>2740</v>
      </c>
      <c r="F1445" t="s">
        <v>1672</v>
      </c>
      <c r="G1445" s="9">
        <v>1</v>
      </c>
      <c r="H1445" s="8">
        <v>100.14</v>
      </c>
      <c r="I1445" s="8">
        <v>0</v>
      </c>
      <c r="J1445" s="8">
        <v>100.14</v>
      </c>
      <c r="K1445" t="s">
        <v>4746</v>
      </c>
      <c r="L1445" s="1">
        <v>45417</v>
      </c>
      <c r="M1445">
        <v>5</v>
      </c>
      <c r="N1445">
        <v>2024</v>
      </c>
    </row>
    <row r="1446" spans="1:14" x14ac:dyDescent="0.25">
      <c r="A1446" t="s">
        <v>6330</v>
      </c>
      <c r="B1446" t="s">
        <v>2722</v>
      </c>
      <c r="C1446" t="s">
        <v>463</v>
      </c>
      <c r="D1446" t="s">
        <v>274</v>
      </c>
      <c r="E1446" t="s">
        <v>2741</v>
      </c>
      <c r="F1446" t="s">
        <v>1672</v>
      </c>
      <c r="G1446" s="9">
        <v>1</v>
      </c>
      <c r="H1446" s="8">
        <v>58.37</v>
      </c>
      <c r="I1446" s="8">
        <v>0</v>
      </c>
      <c r="J1446" s="8">
        <v>58.37</v>
      </c>
      <c r="K1446" t="s">
        <v>4746</v>
      </c>
      <c r="L1446" s="1">
        <v>45417</v>
      </c>
      <c r="M1446">
        <v>5</v>
      </c>
      <c r="N1446">
        <v>2024</v>
      </c>
    </row>
    <row r="1447" spans="1:14" x14ac:dyDescent="0.25">
      <c r="A1447" t="s">
        <v>6330</v>
      </c>
      <c r="B1447" t="s">
        <v>2722</v>
      </c>
      <c r="C1447" t="s">
        <v>522</v>
      </c>
      <c r="D1447" t="s">
        <v>342</v>
      </c>
      <c r="E1447" t="s">
        <v>343</v>
      </c>
      <c r="F1447" t="s">
        <v>202</v>
      </c>
      <c r="G1447" s="9">
        <v>1</v>
      </c>
      <c r="H1447" s="8">
        <v>10.5</v>
      </c>
      <c r="I1447" s="8">
        <v>0</v>
      </c>
      <c r="J1447" s="8">
        <v>10.5</v>
      </c>
      <c r="K1447" t="s">
        <v>4746</v>
      </c>
      <c r="L1447" s="1">
        <v>45417</v>
      </c>
      <c r="M1447">
        <v>5</v>
      </c>
      <c r="N1447">
        <v>2024</v>
      </c>
    </row>
    <row r="1448" spans="1:14" x14ac:dyDescent="0.25">
      <c r="A1448" t="s">
        <v>6330</v>
      </c>
      <c r="B1448" t="s">
        <v>2722</v>
      </c>
      <c r="C1448" t="s">
        <v>521</v>
      </c>
      <c r="D1448" t="s">
        <v>340</v>
      </c>
      <c r="E1448" t="s">
        <v>341</v>
      </c>
      <c r="F1448" t="s">
        <v>202</v>
      </c>
      <c r="G1448" s="9">
        <v>1</v>
      </c>
      <c r="H1448" s="8">
        <v>25.5</v>
      </c>
      <c r="I1448" s="8">
        <v>0</v>
      </c>
      <c r="J1448" s="8">
        <v>25.5</v>
      </c>
      <c r="K1448" t="s">
        <v>4746</v>
      </c>
      <c r="L1448" s="1">
        <v>45417</v>
      </c>
      <c r="M1448">
        <v>5</v>
      </c>
      <c r="N1448">
        <v>2024</v>
      </c>
    </row>
    <row r="1449" spans="1:14" x14ac:dyDescent="0.25">
      <c r="A1449" t="s">
        <v>6330</v>
      </c>
      <c r="B1449" t="s">
        <v>2722</v>
      </c>
      <c r="C1449" t="s">
        <v>525</v>
      </c>
      <c r="D1449" t="s">
        <v>334</v>
      </c>
      <c r="E1449" t="s">
        <v>335</v>
      </c>
      <c r="F1449" t="s">
        <v>202</v>
      </c>
      <c r="G1449" s="9">
        <v>1</v>
      </c>
      <c r="H1449" s="8">
        <v>18.5</v>
      </c>
      <c r="I1449" s="8">
        <v>0</v>
      </c>
      <c r="J1449" s="8">
        <v>18.5</v>
      </c>
      <c r="K1449" t="s">
        <v>4746</v>
      </c>
      <c r="L1449" s="1">
        <v>45417</v>
      </c>
      <c r="M1449">
        <v>5</v>
      </c>
      <c r="N1449">
        <v>2024</v>
      </c>
    </row>
    <row r="1450" spans="1:14" x14ac:dyDescent="0.25">
      <c r="A1450" t="s">
        <v>6330</v>
      </c>
      <c r="B1450" t="s">
        <v>2722</v>
      </c>
      <c r="C1450" t="s">
        <v>582</v>
      </c>
      <c r="D1450" t="s">
        <v>320</v>
      </c>
      <c r="E1450" t="s">
        <v>321</v>
      </c>
      <c r="F1450" t="s">
        <v>202</v>
      </c>
      <c r="G1450" s="9">
        <v>1</v>
      </c>
      <c r="H1450" s="8">
        <v>45</v>
      </c>
      <c r="I1450" s="8">
        <v>0</v>
      </c>
      <c r="J1450" s="8">
        <v>45</v>
      </c>
      <c r="K1450" t="s">
        <v>4746</v>
      </c>
      <c r="L1450" s="1">
        <v>45417</v>
      </c>
      <c r="M1450">
        <v>5</v>
      </c>
      <c r="N1450">
        <v>2024</v>
      </c>
    </row>
    <row r="1451" spans="1:14" x14ac:dyDescent="0.25">
      <c r="A1451" t="s">
        <v>6330</v>
      </c>
      <c r="B1451" t="s">
        <v>2722</v>
      </c>
      <c r="C1451" t="s">
        <v>464</v>
      </c>
      <c r="D1451" t="s">
        <v>276</v>
      </c>
      <c r="E1451" t="s">
        <v>2742</v>
      </c>
      <c r="F1451" t="s">
        <v>1672</v>
      </c>
      <c r="G1451" s="9">
        <v>1</v>
      </c>
      <c r="H1451" s="8">
        <v>81.17</v>
      </c>
      <c r="I1451" s="8">
        <v>0</v>
      </c>
      <c r="J1451" s="8">
        <v>81.17</v>
      </c>
      <c r="K1451" t="s">
        <v>4746</v>
      </c>
      <c r="L1451" s="1">
        <v>45417</v>
      </c>
      <c r="M1451">
        <v>5</v>
      </c>
      <c r="N1451">
        <v>2024</v>
      </c>
    </row>
    <row r="1452" spans="1:14" x14ac:dyDescent="0.25">
      <c r="A1452" t="s">
        <v>6330</v>
      </c>
      <c r="B1452" t="s">
        <v>2722</v>
      </c>
      <c r="C1452" t="s">
        <v>2732</v>
      </c>
      <c r="D1452" t="s">
        <v>1911</v>
      </c>
      <c r="E1452" t="s">
        <v>6334</v>
      </c>
      <c r="F1452" t="s">
        <v>202</v>
      </c>
      <c r="G1452" s="9">
        <v>1</v>
      </c>
      <c r="H1452" s="8">
        <v>0</v>
      </c>
      <c r="I1452" s="8">
        <v>414</v>
      </c>
      <c r="J1452" s="8">
        <v>0</v>
      </c>
      <c r="K1452" t="s">
        <v>4746</v>
      </c>
      <c r="L1452" s="1">
        <v>45417</v>
      </c>
      <c r="M1452">
        <v>5</v>
      </c>
      <c r="N1452">
        <v>2024</v>
      </c>
    </row>
    <row r="1453" spans="1:14" x14ac:dyDescent="0.25">
      <c r="A1453" t="s">
        <v>6330</v>
      </c>
      <c r="B1453" t="s">
        <v>2722</v>
      </c>
      <c r="C1453" t="s">
        <v>534</v>
      </c>
      <c r="D1453" t="s">
        <v>122</v>
      </c>
      <c r="E1453" t="s">
        <v>123</v>
      </c>
      <c r="F1453" t="s">
        <v>202</v>
      </c>
      <c r="G1453" s="9">
        <v>1</v>
      </c>
      <c r="H1453" s="8">
        <v>80</v>
      </c>
      <c r="I1453" s="8">
        <v>0</v>
      </c>
      <c r="J1453" s="8">
        <v>80</v>
      </c>
      <c r="K1453" t="s">
        <v>4746</v>
      </c>
      <c r="L1453" s="1">
        <v>45417</v>
      </c>
      <c r="M1453">
        <v>5</v>
      </c>
      <c r="N1453">
        <v>2024</v>
      </c>
    </row>
    <row r="1454" spans="1:14" x14ac:dyDescent="0.25">
      <c r="A1454" t="s">
        <v>6330</v>
      </c>
      <c r="B1454" t="s">
        <v>2722</v>
      </c>
      <c r="C1454" t="s">
        <v>602</v>
      </c>
      <c r="D1454" t="s">
        <v>232</v>
      </c>
      <c r="E1454" t="s">
        <v>233</v>
      </c>
      <c r="F1454" t="s">
        <v>202</v>
      </c>
      <c r="G1454" s="9">
        <v>1</v>
      </c>
      <c r="H1454" s="8">
        <v>18</v>
      </c>
      <c r="I1454" s="8">
        <v>0</v>
      </c>
      <c r="J1454" s="8">
        <v>18</v>
      </c>
      <c r="K1454" t="s">
        <v>4746</v>
      </c>
      <c r="L1454" s="1">
        <v>45417</v>
      </c>
      <c r="M1454">
        <v>5</v>
      </c>
      <c r="N1454">
        <v>2024</v>
      </c>
    </row>
    <row r="1455" spans="1:14" x14ac:dyDescent="0.25">
      <c r="A1455" t="s">
        <v>6330</v>
      </c>
      <c r="B1455" t="s">
        <v>2722</v>
      </c>
      <c r="C1455" t="s">
        <v>482</v>
      </c>
      <c r="D1455" t="s">
        <v>359</v>
      </c>
      <c r="E1455" t="s">
        <v>6335</v>
      </c>
      <c r="F1455" t="s">
        <v>202</v>
      </c>
      <c r="G1455" s="9">
        <v>1</v>
      </c>
      <c r="H1455" s="8">
        <v>39.32</v>
      </c>
      <c r="I1455" s="8">
        <v>129</v>
      </c>
      <c r="J1455" s="8">
        <v>39.32</v>
      </c>
      <c r="K1455" t="s">
        <v>4746</v>
      </c>
      <c r="L1455" s="1">
        <v>45417</v>
      </c>
      <c r="M1455">
        <v>5</v>
      </c>
      <c r="N1455">
        <v>2024</v>
      </c>
    </row>
    <row r="1456" spans="1:14" x14ac:dyDescent="0.25">
      <c r="A1456" t="s">
        <v>6330</v>
      </c>
      <c r="B1456" t="s">
        <v>2722</v>
      </c>
      <c r="C1456" t="s">
        <v>434</v>
      </c>
      <c r="D1456" t="s">
        <v>226</v>
      </c>
      <c r="E1456" t="s">
        <v>6336</v>
      </c>
      <c r="F1456" t="s">
        <v>202</v>
      </c>
      <c r="G1456" s="9">
        <v>1</v>
      </c>
      <c r="H1456" s="8">
        <v>16.600000000000001</v>
      </c>
      <c r="I1456" s="8">
        <v>55</v>
      </c>
      <c r="J1456" s="8">
        <v>16.600000000000001</v>
      </c>
      <c r="K1456" t="s">
        <v>4746</v>
      </c>
      <c r="L1456" s="1">
        <v>45417</v>
      </c>
      <c r="M1456">
        <v>5</v>
      </c>
      <c r="N1456">
        <v>2024</v>
      </c>
    </row>
    <row r="1457" spans="1:14" x14ac:dyDescent="0.25">
      <c r="A1457" t="s">
        <v>6330</v>
      </c>
      <c r="B1457" t="s">
        <v>2722</v>
      </c>
      <c r="C1457" t="s">
        <v>2724</v>
      </c>
      <c r="D1457" t="s">
        <v>202</v>
      </c>
      <c r="E1457" t="s">
        <v>2723</v>
      </c>
      <c r="F1457" t="s">
        <v>202</v>
      </c>
      <c r="G1457" s="9">
        <v>1</v>
      </c>
      <c r="H1457" s="8">
        <v>0</v>
      </c>
      <c r="I1457" s="8">
        <v>101</v>
      </c>
      <c r="J1457" s="8">
        <v>0</v>
      </c>
      <c r="K1457" t="s">
        <v>4746</v>
      </c>
      <c r="L1457" s="1">
        <v>45417</v>
      </c>
      <c r="M1457">
        <v>5</v>
      </c>
      <c r="N1457">
        <v>2024</v>
      </c>
    </row>
    <row r="1458" spans="1:14" x14ac:dyDescent="0.25">
      <c r="A1458" t="s">
        <v>6337</v>
      </c>
      <c r="B1458" t="s">
        <v>2722</v>
      </c>
      <c r="C1458" t="s">
        <v>2736</v>
      </c>
      <c r="D1458" t="s">
        <v>202</v>
      </c>
      <c r="E1458" t="s">
        <v>6328</v>
      </c>
      <c r="F1458" t="s">
        <v>202</v>
      </c>
      <c r="G1458" s="9">
        <v>1</v>
      </c>
      <c r="H1458" s="8">
        <v>0</v>
      </c>
      <c r="I1458" s="8">
        <v>30</v>
      </c>
      <c r="J1458" s="8">
        <v>0</v>
      </c>
      <c r="K1458" t="s">
        <v>4746</v>
      </c>
      <c r="L1458" s="1">
        <v>45417</v>
      </c>
      <c r="M1458">
        <v>5</v>
      </c>
      <c r="N1458">
        <v>2024</v>
      </c>
    </row>
    <row r="1459" spans="1:14" x14ac:dyDescent="0.25">
      <c r="A1459" t="s">
        <v>6337</v>
      </c>
      <c r="B1459" t="s">
        <v>2722</v>
      </c>
      <c r="C1459" t="s">
        <v>2736</v>
      </c>
      <c r="D1459" t="s">
        <v>202</v>
      </c>
      <c r="E1459" t="s">
        <v>6338</v>
      </c>
      <c r="F1459" t="s">
        <v>202</v>
      </c>
      <c r="G1459" s="9">
        <v>1</v>
      </c>
      <c r="H1459" s="8">
        <v>0</v>
      </c>
      <c r="I1459" s="8">
        <v>0</v>
      </c>
      <c r="J1459" s="8">
        <v>0</v>
      </c>
      <c r="K1459" t="s">
        <v>4746</v>
      </c>
      <c r="L1459" s="1">
        <v>45417</v>
      </c>
      <c r="M1459">
        <v>5</v>
      </c>
      <c r="N1459">
        <v>2024</v>
      </c>
    </row>
    <row r="1460" spans="1:14" x14ac:dyDescent="0.25">
      <c r="A1460" t="s">
        <v>6337</v>
      </c>
      <c r="B1460" t="s">
        <v>2722</v>
      </c>
      <c r="C1460" t="s">
        <v>2736</v>
      </c>
      <c r="D1460" t="s">
        <v>202</v>
      </c>
      <c r="E1460" t="s">
        <v>2723</v>
      </c>
      <c r="F1460" t="s">
        <v>202</v>
      </c>
      <c r="G1460" s="9">
        <v>1</v>
      </c>
      <c r="H1460" s="8">
        <v>0</v>
      </c>
      <c r="I1460" s="8">
        <v>0</v>
      </c>
      <c r="J1460" s="8">
        <v>0</v>
      </c>
      <c r="K1460" t="s">
        <v>4746</v>
      </c>
      <c r="L1460" s="1">
        <v>45417</v>
      </c>
      <c r="M1460">
        <v>5</v>
      </c>
      <c r="N1460">
        <v>2024</v>
      </c>
    </row>
    <row r="1461" spans="1:14" x14ac:dyDescent="0.25">
      <c r="A1461" t="s">
        <v>6339</v>
      </c>
      <c r="B1461" t="s">
        <v>2934</v>
      </c>
      <c r="C1461" t="s">
        <v>2900</v>
      </c>
      <c r="D1461" t="s">
        <v>1957</v>
      </c>
      <c r="E1461" t="s">
        <v>6340</v>
      </c>
      <c r="F1461" t="s">
        <v>202</v>
      </c>
      <c r="G1461" s="9">
        <v>1</v>
      </c>
      <c r="H1461" s="8">
        <v>0</v>
      </c>
      <c r="I1461" s="8">
        <v>625.65</v>
      </c>
      <c r="J1461" s="8">
        <v>0</v>
      </c>
      <c r="K1461" t="s">
        <v>106</v>
      </c>
      <c r="L1461" s="1">
        <v>45417</v>
      </c>
      <c r="M1461">
        <v>5</v>
      </c>
      <c r="N1461">
        <v>2024</v>
      </c>
    </row>
    <row r="1462" spans="1:14" x14ac:dyDescent="0.25">
      <c r="A1462" t="s">
        <v>6339</v>
      </c>
      <c r="B1462" t="s">
        <v>2934</v>
      </c>
      <c r="C1462" t="s">
        <v>462</v>
      </c>
      <c r="D1462" t="s">
        <v>272</v>
      </c>
      <c r="E1462" t="s">
        <v>2846</v>
      </c>
      <c r="F1462" t="s">
        <v>1672</v>
      </c>
      <c r="G1462" s="9">
        <v>1</v>
      </c>
      <c r="H1462" s="8">
        <v>156.06180000000001</v>
      </c>
      <c r="I1462" s="8">
        <v>0</v>
      </c>
      <c r="J1462" s="8">
        <v>156.06</v>
      </c>
      <c r="K1462" t="s">
        <v>106</v>
      </c>
      <c r="L1462" s="1">
        <v>45417</v>
      </c>
      <c r="M1462">
        <v>5</v>
      </c>
      <c r="N1462">
        <v>2024</v>
      </c>
    </row>
    <row r="1463" spans="1:14" x14ac:dyDescent="0.25">
      <c r="A1463" t="s">
        <v>6339</v>
      </c>
      <c r="B1463" t="s">
        <v>2934</v>
      </c>
      <c r="C1463" t="s">
        <v>463</v>
      </c>
      <c r="D1463" t="s">
        <v>274</v>
      </c>
      <c r="E1463" t="s">
        <v>2847</v>
      </c>
      <c r="F1463" t="s">
        <v>1672</v>
      </c>
      <c r="G1463" s="9">
        <v>1</v>
      </c>
      <c r="H1463" s="8">
        <v>90.965900000000005</v>
      </c>
      <c r="I1463" s="8">
        <v>0</v>
      </c>
      <c r="J1463" s="8">
        <v>90.97</v>
      </c>
      <c r="K1463" t="s">
        <v>106</v>
      </c>
      <c r="L1463" s="1">
        <v>45417</v>
      </c>
      <c r="M1463">
        <v>5</v>
      </c>
      <c r="N1463">
        <v>2024</v>
      </c>
    </row>
    <row r="1464" spans="1:14" x14ac:dyDescent="0.25">
      <c r="A1464" t="s">
        <v>6339</v>
      </c>
      <c r="B1464" t="s">
        <v>2934</v>
      </c>
      <c r="C1464" t="s">
        <v>464</v>
      </c>
      <c r="D1464" t="s">
        <v>276</v>
      </c>
      <c r="E1464" t="s">
        <v>2848</v>
      </c>
      <c r="F1464" t="s">
        <v>1672</v>
      </c>
      <c r="G1464" s="9">
        <v>1</v>
      </c>
      <c r="H1464" s="8">
        <v>126.4982</v>
      </c>
      <c r="I1464" s="8">
        <v>0</v>
      </c>
      <c r="J1464" s="8">
        <v>126.5</v>
      </c>
      <c r="K1464" t="s">
        <v>106</v>
      </c>
      <c r="L1464" s="1">
        <v>45417</v>
      </c>
      <c r="M1464">
        <v>5</v>
      </c>
      <c r="N1464">
        <v>2024</v>
      </c>
    </row>
    <row r="1465" spans="1:14" x14ac:dyDescent="0.25">
      <c r="A1465" t="s">
        <v>6339</v>
      </c>
      <c r="B1465" t="s">
        <v>2934</v>
      </c>
      <c r="C1465" t="s">
        <v>525</v>
      </c>
      <c r="D1465" t="s">
        <v>334</v>
      </c>
      <c r="E1465" t="s">
        <v>335</v>
      </c>
      <c r="F1465" t="s">
        <v>202</v>
      </c>
      <c r="G1465" s="9">
        <v>1</v>
      </c>
      <c r="H1465" s="8">
        <v>28.831099999999999</v>
      </c>
      <c r="I1465" s="8">
        <v>0</v>
      </c>
      <c r="J1465" s="8">
        <v>28.83</v>
      </c>
      <c r="K1465" t="s">
        <v>106</v>
      </c>
      <c r="L1465" s="1">
        <v>45417</v>
      </c>
      <c r="M1465">
        <v>5</v>
      </c>
      <c r="N1465">
        <v>2024</v>
      </c>
    </row>
    <row r="1466" spans="1:14" x14ac:dyDescent="0.25">
      <c r="A1466" t="s">
        <v>6339</v>
      </c>
      <c r="B1466" t="s">
        <v>2934</v>
      </c>
      <c r="C1466" t="s">
        <v>2870</v>
      </c>
      <c r="D1466" t="s">
        <v>1905</v>
      </c>
      <c r="E1466" t="s">
        <v>6341</v>
      </c>
      <c r="F1466" t="s">
        <v>202</v>
      </c>
      <c r="G1466" s="9">
        <v>1</v>
      </c>
      <c r="H1466" s="8">
        <v>0</v>
      </c>
      <c r="I1466" s="8">
        <v>316.49</v>
      </c>
      <c r="J1466" s="8">
        <v>0</v>
      </c>
      <c r="K1466" t="s">
        <v>106</v>
      </c>
      <c r="L1466" s="1">
        <v>45417</v>
      </c>
      <c r="M1466">
        <v>5</v>
      </c>
      <c r="N1466">
        <v>2024</v>
      </c>
    </row>
    <row r="1467" spans="1:14" x14ac:dyDescent="0.25">
      <c r="A1467" t="s">
        <v>6339</v>
      </c>
      <c r="B1467" t="s">
        <v>2934</v>
      </c>
      <c r="C1467" t="s">
        <v>511</v>
      </c>
      <c r="D1467" t="s">
        <v>310</v>
      </c>
      <c r="E1467" t="s">
        <v>311</v>
      </c>
      <c r="F1467" t="s">
        <v>202</v>
      </c>
      <c r="G1467" s="9">
        <v>1</v>
      </c>
      <c r="H1467" s="8">
        <v>121.40219999999999</v>
      </c>
      <c r="I1467" s="8">
        <v>0</v>
      </c>
      <c r="J1467" s="8">
        <v>121.4</v>
      </c>
      <c r="K1467" t="s">
        <v>106</v>
      </c>
      <c r="L1467" s="1">
        <v>45417</v>
      </c>
      <c r="M1467">
        <v>5</v>
      </c>
      <c r="N1467">
        <v>2024</v>
      </c>
    </row>
    <row r="1468" spans="1:14" x14ac:dyDescent="0.25">
      <c r="A1468" t="s">
        <v>6339</v>
      </c>
      <c r="B1468" t="s">
        <v>2934</v>
      </c>
      <c r="C1468" t="s">
        <v>452</v>
      </c>
      <c r="D1468" t="s">
        <v>376</v>
      </c>
      <c r="E1468" t="s">
        <v>377</v>
      </c>
      <c r="F1468" t="s">
        <v>202</v>
      </c>
      <c r="G1468" s="9">
        <v>1</v>
      </c>
      <c r="H1468" s="8">
        <v>53.547899999999998</v>
      </c>
      <c r="I1468" s="8">
        <v>0</v>
      </c>
      <c r="J1468" s="8">
        <v>53.55</v>
      </c>
      <c r="K1468" t="s">
        <v>106</v>
      </c>
      <c r="L1468" s="1">
        <v>45417</v>
      </c>
      <c r="M1468">
        <v>5</v>
      </c>
      <c r="N1468">
        <v>2024</v>
      </c>
    </row>
    <row r="1469" spans="1:14" x14ac:dyDescent="0.25">
      <c r="A1469" t="s">
        <v>6339</v>
      </c>
      <c r="B1469" t="s">
        <v>2934</v>
      </c>
      <c r="C1469" t="s">
        <v>500</v>
      </c>
      <c r="D1469" t="s">
        <v>372</v>
      </c>
      <c r="E1469" t="s">
        <v>373</v>
      </c>
      <c r="F1469" t="s">
        <v>202</v>
      </c>
      <c r="G1469" s="9">
        <v>1</v>
      </c>
      <c r="H1469" s="8">
        <v>79.7607</v>
      </c>
      <c r="I1469" s="8">
        <v>0</v>
      </c>
      <c r="J1469" s="8">
        <v>79.760000000000005</v>
      </c>
      <c r="K1469" t="s">
        <v>106</v>
      </c>
      <c r="L1469" s="1">
        <v>45417</v>
      </c>
      <c r="M1469">
        <v>5</v>
      </c>
      <c r="N1469">
        <v>2024</v>
      </c>
    </row>
    <row r="1470" spans="1:14" x14ac:dyDescent="0.25">
      <c r="A1470" t="s">
        <v>6339</v>
      </c>
      <c r="B1470" t="s">
        <v>2934</v>
      </c>
      <c r="C1470" t="s">
        <v>2736</v>
      </c>
      <c r="D1470" t="s">
        <v>202</v>
      </c>
      <c r="E1470" t="s">
        <v>6342</v>
      </c>
      <c r="F1470" t="s">
        <v>202</v>
      </c>
      <c r="G1470" s="9">
        <v>1</v>
      </c>
      <c r="H1470" s="8">
        <v>0</v>
      </c>
      <c r="I1470" s="8">
        <v>0</v>
      </c>
      <c r="J1470" s="8">
        <v>0</v>
      </c>
      <c r="K1470" t="s">
        <v>106</v>
      </c>
      <c r="L1470" s="1">
        <v>45417</v>
      </c>
      <c r="M1470">
        <v>5</v>
      </c>
      <c r="N1470">
        <v>2024</v>
      </c>
    </row>
    <row r="1471" spans="1:14" x14ac:dyDescent="0.25">
      <c r="A1471" t="s">
        <v>6339</v>
      </c>
      <c r="B1471" t="s">
        <v>2934</v>
      </c>
      <c r="C1471" t="s">
        <v>2724</v>
      </c>
      <c r="D1471" t="s">
        <v>202</v>
      </c>
      <c r="E1471" t="s">
        <v>2733</v>
      </c>
      <c r="F1471" t="s">
        <v>202</v>
      </c>
      <c r="G1471" s="9">
        <v>1</v>
      </c>
      <c r="H1471" s="8">
        <v>0</v>
      </c>
      <c r="I1471" s="8">
        <v>44.04</v>
      </c>
      <c r="J1471" s="8">
        <v>0</v>
      </c>
      <c r="K1471" t="s">
        <v>106</v>
      </c>
      <c r="L1471" s="1">
        <v>45417</v>
      </c>
      <c r="M1471">
        <v>5</v>
      </c>
      <c r="N1471">
        <v>2024</v>
      </c>
    </row>
    <row r="1472" spans="1:14" x14ac:dyDescent="0.25">
      <c r="A1472" t="s">
        <v>6339</v>
      </c>
      <c r="B1472" t="s">
        <v>2934</v>
      </c>
      <c r="C1472" t="s">
        <v>482</v>
      </c>
      <c r="D1472" t="s">
        <v>359</v>
      </c>
      <c r="E1472" t="s">
        <v>360</v>
      </c>
      <c r="F1472" t="s">
        <v>202</v>
      </c>
      <c r="G1472" s="9">
        <v>1</v>
      </c>
      <c r="H1472" s="8">
        <v>61.277700000000003</v>
      </c>
      <c r="I1472" s="8">
        <v>129</v>
      </c>
      <c r="J1472" s="8">
        <v>61.28</v>
      </c>
      <c r="K1472" t="s">
        <v>106</v>
      </c>
      <c r="L1472" s="1">
        <v>45417</v>
      </c>
      <c r="M1472">
        <v>5</v>
      </c>
      <c r="N1472">
        <v>2024</v>
      </c>
    </row>
    <row r="1473" spans="1:14" x14ac:dyDescent="0.25">
      <c r="A1473" t="s">
        <v>6339</v>
      </c>
      <c r="B1473" t="s">
        <v>2934</v>
      </c>
      <c r="C1473" t="s">
        <v>486</v>
      </c>
      <c r="D1473" t="s">
        <v>318</v>
      </c>
      <c r="E1473" t="s">
        <v>319</v>
      </c>
      <c r="F1473" t="s">
        <v>1659</v>
      </c>
      <c r="G1473" s="9">
        <v>1</v>
      </c>
      <c r="H1473" s="8">
        <v>2.4156</v>
      </c>
      <c r="I1473" s="8">
        <v>5</v>
      </c>
      <c r="J1473" s="8">
        <v>2.42</v>
      </c>
      <c r="K1473" t="s">
        <v>106</v>
      </c>
      <c r="L1473" s="1">
        <v>45417</v>
      </c>
      <c r="M1473">
        <v>5</v>
      </c>
      <c r="N1473">
        <v>2024</v>
      </c>
    </row>
    <row r="1474" spans="1:14" x14ac:dyDescent="0.25">
      <c r="A1474" t="s">
        <v>6339</v>
      </c>
      <c r="B1474" t="s">
        <v>2934</v>
      </c>
      <c r="C1474" t="s">
        <v>468</v>
      </c>
      <c r="D1474" t="s">
        <v>306</v>
      </c>
      <c r="E1474" t="s">
        <v>307</v>
      </c>
      <c r="F1474" t="s">
        <v>202</v>
      </c>
      <c r="G1474" s="9">
        <v>1</v>
      </c>
      <c r="H1474" s="8">
        <v>0.99739999999999995</v>
      </c>
      <c r="I1474" s="8">
        <v>5</v>
      </c>
      <c r="J1474" s="8">
        <v>1</v>
      </c>
      <c r="K1474" t="s">
        <v>106</v>
      </c>
      <c r="L1474" s="1">
        <v>45417</v>
      </c>
      <c r="M1474">
        <v>5</v>
      </c>
      <c r="N1474">
        <v>2024</v>
      </c>
    </row>
    <row r="1475" spans="1:14" x14ac:dyDescent="0.25">
      <c r="A1475" t="s">
        <v>6343</v>
      </c>
      <c r="B1475" t="s">
        <v>2934</v>
      </c>
      <c r="C1475" t="s">
        <v>3063</v>
      </c>
      <c r="D1475" t="s">
        <v>1986</v>
      </c>
      <c r="E1475" t="s">
        <v>6344</v>
      </c>
      <c r="F1475" t="s">
        <v>202</v>
      </c>
      <c r="G1475" s="9">
        <v>1</v>
      </c>
      <c r="H1475" s="8">
        <v>0</v>
      </c>
      <c r="I1475" s="8">
        <v>479.97</v>
      </c>
      <c r="J1475" s="8">
        <v>0</v>
      </c>
      <c r="K1475" t="s">
        <v>106</v>
      </c>
      <c r="L1475" s="1">
        <v>45417</v>
      </c>
      <c r="M1475">
        <v>5</v>
      </c>
      <c r="N1475">
        <v>2024</v>
      </c>
    </row>
    <row r="1476" spans="1:14" x14ac:dyDescent="0.25">
      <c r="A1476" t="s">
        <v>6343</v>
      </c>
      <c r="B1476" t="s">
        <v>2934</v>
      </c>
      <c r="C1476" t="s">
        <v>453</v>
      </c>
      <c r="D1476" t="s">
        <v>392</v>
      </c>
      <c r="E1476" t="s">
        <v>2857</v>
      </c>
      <c r="F1476" t="s">
        <v>1206</v>
      </c>
      <c r="G1476" s="9">
        <v>1</v>
      </c>
      <c r="H1476" s="8">
        <v>115.32429999999999</v>
      </c>
      <c r="I1476" s="8">
        <v>0</v>
      </c>
      <c r="J1476" s="8">
        <v>115.32</v>
      </c>
      <c r="K1476" t="s">
        <v>106</v>
      </c>
      <c r="L1476" s="1">
        <v>45417</v>
      </c>
      <c r="M1476">
        <v>5</v>
      </c>
      <c r="N1476">
        <v>2024</v>
      </c>
    </row>
    <row r="1477" spans="1:14" x14ac:dyDescent="0.25">
      <c r="A1477" t="s">
        <v>6343</v>
      </c>
      <c r="B1477" t="s">
        <v>2934</v>
      </c>
      <c r="C1477" t="s">
        <v>454</v>
      </c>
      <c r="D1477" t="s">
        <v>394</v>
      </c>
      <c r="E1477" t="s">
        <v>2858</v>
      </c>
      <c r="F1477" t="s">
        <v>1206</v>
      </c>
      <c r="G1477" s="9">
        <v>1</v>
      </c>
      <c r="H1477" s="8">
        <v>63.381599999999999</v>
      </c>
      <c r="I1477" s="8">
        <v>0</v>
      </c>
      <c r="J1477" s="8">
        <v>63.38</v>
      </c>
      <c r="K1477" t="s">
        <v>106</v>
      </c>
      <c r="L1477" s="1">
        <v>45417</v>
      </c>
      <c r="M1477">
        <v>5</v>
      </c>
      <c r="N1477">
        <v>2024</v>
      </c>
    </row>
    <row r="1478" spans="1:14" x14ac:dyDescent="0.25">
      <c r="A1478" t="s">
        <v>6343</v>
      </c>
      <c r="B1478" t="s">
        <v>2934</v>
      </c>
      <c r="C1478" t="s">
        <v>455</v>
      </c>
      <c r="D1478" t="s">
        <v>396</v>
      </c>
      <c r="E1478" t="s">
        <v>2859</v>
      </c>
      <c r="F1478" t="s">
        <v>1206</v>
      </c>
      <c r="G1478" s="9">
        <v>1</v>
      </c>
      <c r="H1478" s="8">
        <v>83.7971</v>
      </c>
      <c r="I1478" s="8">
        <v>0</v>
      </c>
      <c r="J1478" s="8">
        <v>83.8</v>
      </c>
      <c r="K1478" t="s">
        <v>106</v>
      </c>
      <c r="L1478" s="1">
        <v>45417</v>
      </c>
      <c r="M1478">
        <v>5</v>
      </c>
      <c r="N1478">
        <v>2024</v>
      </c>
    </row>
    <row r="1479" spans="1:14" x14ac:dyDescent="0.25">
      <c r="A1479" t="s">
        <v>6343</v>
      </c>
      <c r="B1479" t="s">
        <v>2934</v>
      </c>
      <c r="C1479" t="s">
        <v>522</v>
      </c>
      <c r="D1479" t="s">
        <v>342</v>
      </c>
      <c r="E1479" t="s">
        <v>343</v>
      </c>
      <c r="F1479" t="s">
        <v>202</v>
      </c>
      <c r="G1479" s="9">
        <v>1</v>
      </c>
      <c r="H1479" s="8">
        <v>16.363600000000002</v>
      </c>
      <c r="I1479" s="8">
        <v>0</v>
      </c>
      <c r="J1479" s="8">
        <v>16.36</v>
      </c>
      <c r="K1479" t="s">
        <v>106</v>
      </c>
      <c r="L1479" s="1">
        <v>45417</v>
      </c>
      <c r="M1479">
        <v>5</v>
      </c>
      <c r="N1479">
        <v>2024</v>
      </c>
    </row>
    <row r="1480" spans="1:14" x14ac:dyDescent="0.25">
      <c r="A1480" t="s">
        <v>6343</v>
      </c>
      <c r="B1480" t="s">
        <v>2934</v>
      </c>
      <c r="C1480" t="s">
        <v>521</v>
      </c>
      <c r="D1480" t="s">
        <v>340</v>
      </c>
      <c r="E1480" t="s">
        <v>341</v>
      </c>
      <c r="F1480" t="s">
        <v>202</v>
      </c>
      <c r="G1480" s="9">
        <v>1</v>
      </c>
      <c r="H1480" s="8">
        <v>39.740099999999998</v>
      </c>
      <c r="I1480" s="8">
        <v>0</v>
      </c>
      <c r="J1480" s="8">
        <v>39.74</v>
      </c>
      <c r="K1480" t="s">
        <v>106</v>
      </c>
      <c r="L1480" s="1">
        <v>45417</v>
      </c>
      <c r="M1480">
        <v>5</v>
      </c>
      <c r="N1480">
        <v>2024</v>
      </c>
    </row>
    <row r="1481" spans="1:14" x14ac:dyDescent="0.25">
      <c r="A1481" t="s">
        <v>6343</v>
      </c>
      <c r="B1481" t="s">
        <v>2934</v>
      </c>
      <c r="C1481" t="s">
        <v>3064</v>
      </c>
      <c r="D1481" t="s">
        <v>1989</v>
      </c>
      <c r="E1481" t="s">
        <v>6345</v>
      </c>
      <c r="F1481" t="s">
        <v>202</v>
      </c>
      <c r="G1481" s="9">
        <v>1</v>
      </c>
      <c r="H1481" s="8">
        <v>0</v>
      </c>
      <c r="I1481" s="8">
        <v>438.41</v>
      </c>
      <c r="J1481" s="8">
        <v>0</v>
      </c>
      <c r="K1481" t="s">
        <v>106</v>
      </c>
      <c r="L1481" s="1">
        <v>45417</v>
      </c>
      <c r="M1481">
        <v>5</v>
      </c>
      <c r="N1481">
        <v>2024</v>
      </c>
    </row>
    <row r="1482" spans="1:14" x14ac:dyDescent="0.25">
      <c r="A1482" t="s">
        <v>6343</v>
      </c>
      <c r="B1482" t="s">
        <v>2934</v>
      </c>
      <c r="C1482" t="s">
        <v>537</v>
      </c>
      <c r="D1482" t="s">
        <v>416</v>
      </c>
      <c r="E1482" t="s">
        <v>417</v>
      </c>
      <c r="F1482" t="s">
        <v>202</v>
      </c>
      <c r="G1482" s="9">
        <v>1</v>
      </c>
      <c r="H1482" s="8">
        <v>200.25899999999999</v>
      </c>
      <c r="I1482" s="8">
        <v>0</v>
      </c>
      <c r="J1482" s="8">
        <v>200.26</v>
      </c>
      <c r="K1482" t="s">
        <v>106</v>
      </c>
      <c r="L1482" s="1">
        <v>45417</v>
      </c>
      <c r="M1482">
        <v>5</v>
      </c>
      <c r="N1482">
        <v>2024</v>
      </c>
    </row>
    <row r="1483" spans="1:14" x14ac:dyDescent="0.25">
      <c r="A1483" t="s">
        <v>6343</v>
      </c>
      <c r="B1483" t="s">
        <v>2934</v>
      </c>
      <c r="C1483" t="s">
        <v>436</v>
      </c>
      <c r="D1483" t="s">
        <v>303</v>
      </c>
      <c r="E1483" t="s">
        <v>201</v>
      </c>
      <c r="F1483" t="s">
        <v>202</v>
      </c>
      <c r="G1483" s="9">
        <v>1</v>
      </c>
      <c r="H1483" s="8">
        <v>14.0259</v>
      </c>
      <c r="I1483" s="8">
        <v>0</v>
      </c>
      <c r="J1483" s="8">
        <v>14.03</v>
      </c>
      <c r="K1483" t="s">
        <v>106</v>
      </c>
      <c r="L1483" s="1">
        <v>45417</v>
      </c>
      <c r="M1483">
        <v>5</v>
      </c>
      <c r="N1483">
        <v>2024</v>
      </c>
    </row>
    <row r="1484" spans="1:14" x14ac:dyDescent="0.25">
      <c r="A1484" t="s">
        <v>6343</v>
      </c>
      <c r="B1484" t="s">
        <v>2934</v>
      </c>
      <c r="C1484" t="s">
        <v>2849</v>
      </c>
      <c r="D1484" t="s">
        <v>1906</v>
      </c>
      <c r="E1484" t="s">
        <v>6346</v>
      </c>
      <c r="F1484" t="s">
        <v>202</v>
      </c>
      <c r="G1484" s="9">
        <v>1</v>
      </c>
      <c r="H1484" s="8">
        <v>0</v>
      </c>
      <c r="I1484" s="8">
        <v>227.36</v>
      </c>
      <c r="J1484" s="8">
        <v>0</v>
      </c>
      <c r="K1484" t="s">
        <v>106</v>
      </c>
      <c r="L1484" s="1">
        <v>45417</v>
      </c>
      <c r="M1484">
        <v>5</v>
      </c>
      <c r="N1484">
        <v>2024</v>
      </c>
    </row>
    <row r="1485" spans="1:14" x14ac:dyDescent="0.25">
      <c r="A1485" t="s">
        <v>6343</v>
      </c>
      <c r="B1485" t="s">
        <v>2934</v>
      </c>
      <c r="C1485" t="s">
        <v>511</v>
      </c>
      <c r="D1485" t="s">
        <v>310</v>
      </c>
      <c r="E1485" t="s">
        <v>311</v>
      </c>
      <c r="F1485" t="s">
        <v>202</v>
      </c>
      <c r="G1485" s="9">
        <v>1</v>
      </c>
      <c r="H1485" s="8">
        <v>121.40219999999999</v>
      </c>
      <c r="I1485" s="8">
        <v>0</v>
      </c>
      <c r="J1485" s="8">
        <v>121.4</v>
      </c>
      <c r="K1485" t="s">
        <v>106</v>
      </c>
      <c r="L1485" s="1">
        <v>45417</v>
      </c>
      <c r="M1485">
        <v>5</v>
      </c>
      <c r="N1485">
        <v>2024</v>
      </c>
    </row>
    <row r="1486" spans="1:14" x14ac:dyDescent="0.25">
      <c r="A1486" t="s">
        <v>6343</v>
      </c>
      <c r="B1486" t="s">
        <v>2934</v>
      </c>
      <c r="C1486" t="s">
        <v>452</v>
      </c>
      <c r="D1486" t="s">
        <v>376</v>
      </c>
      <c r="E1486" t="s">
        <v>377</v>
      </c>
      <c r="F1486" t="s">
        <v>202</v>
      </c>
      <c r="G1486" s="9">
        <v>1</v>
      </c>
      <c r="H1486" s="8">
        <v>53.547899999999998</v>
      </c>
      <c r="I1486" s="8">
        <v>0</v>
      </c>
      <c r="J1486" s="8">
        <v>53.55</v>
      </c>
      <c r="K1486" t="s">
        <v>106</v>
      </c>
      <c r="L1486" s="1">
        <v>45417</v>
      </c>
      <c r="M1486">
        <v>5</v>
      </c>
      <c r="N1486">
        <v>2024</v>
      </c>
    </row>
    <row r="1487" spans="1:14" x14ac:dyDescent="0.25">
      <c r="A1487" t="s">
        <v>6343</v>
      </c>
      <c r="B1487" t="s">
        <v>2934</v>
      </c>
      <c r="C1487" t="s">
        <v>465</v>
      </c>
      <c r="D1487" t="s">
        <v>324</v>
      </c>
      <c r="E1487" t="s">
        <v>6347</v>
      </c>
      <c r="F1487" t="s">
        <v>202</v>
      </c>
      <c r="G1487" s="9">
        <v>1</v>
      </c>
      <c r="H1487" s="8">
        <v>28.363499999999998</v>
      </c>
      <c r="I1487" s="8">
        <v>39.94</v>
      </c>
      <c r="J1487" s="8">
        <v>28.36</v>
      </c>
      <c r="K1487" t="s">
        <v>106</v>
      </c>
      <c r="L1487" s="1">
        <v>45417</v>
      </c>
      <c r="M1487">
        <v>5</v>
      </c>
      <c r="N1487">
        <v>2024</v>
      </c>
    </row>
    <row r="1488" spans="1:14" x14ac:dyDescent="0.25">
      <c r="A1488" t="s">
        <v>6343</v>
      </c>
      <c r="B1488" t="s">
        <v>2934</v>
      </c>
      <c r="C1488" t="s">
        <v>2736</v>
      </c>
      <c r="D1488" t="s">
        <v>202</v>
      </c>
      <c r="E1488" t="s">
        <v>6348</v>
      </c>
      <c r="F1488" t="s">
        <v>202</v>
      </c>
      <c r="G1488" s="9">
        <v>1</v>
      </c>
      <c r="H1488" s="8">
        <v>0</v>
      </c>
      <c r="I1488" s="8">
        <v>0</v>
      </c>
      <c r="J1488" s="8">
        <v>0</v>
      </c>
      <c r="K1488" t="s">
        <v>106</v>
      </c>
      <c r="L1488" s="1">
        <v>45417</v>
      </c>
      <c r="M1488">
        <v>5</v>
      </c>
      <c r="N1488">
        <v>2024</v>
      </c>
    </row>
    <row r="1489" spans="1:14" x14ac:dyDescent="0.25">
      <c r="A1489" t="s">
        <v>6343</v>
      </c>
      <c r="B1489" t="s">
        <v>2934</v>
      </c>
      <c r="C1489" t="s">
        <v>2724</v>
      </c>
      <c r="D1489" t="s">
        <v>202</v>
      </c>
      <c r="E1489" t="s">
        <v>2733</v>
      </c>
      <c r="F1489" t="s">
        <v>202</v>
      </c>
      <c r="G1489" s="9">
        <v>1</v>
      </c>
      <c r="H1489" s="8">
        <v>0</v>
      </c>
      <c r="I1489" s="8">
        <v>96.64</v>
      </c>
      <c r="J1489" s="8">
        <v>0</v>
      </c>
      <c r="K1489" t="s">
        <v>106</v>
      </c>
      <c r="L1489" s="1">
        <v>45417</v>
      </c>
      <c r="M1489">
        <v>5</v>
      </c>
      <c r="N1489">
        <v>2024</v>
      </c>
    </row>
    <row r="1490" spans="1:14" x14ac:dyDescent="0.25">
      <c r="A1490" t="s">
        <v>6349</v>
      </c>
      <c r="B1490" t="s">
        <v>2934</v>
      </c>
      <c r="C1490" t="s">
        <v>2926</v>
      </c>
      <c r="D1490" t="s">
        <v>1899</v>
      </c>
      <c r="E1490" t="s">
        <v>6350</v>
      </c>
      <c r="F1490" t="s">
        <v>202</v>
      </c>
      <c r="G1490" s="9">
        <v>1</v>
      </c>
      <c r="H1490" s="8">
        <v>0</v>
      </c>
      <c r="I1490" s="8">
        <v>470.25</v>
      </c>
      <c r="J1490" s="8">
        <v>0</v>
      </c>
      <c r="K1490" t="s">
        <v>106</v>
      </c>
      <c r="L1490" s="1">
        <v>45417</v>
      </c>
      <c r="M1490">
        <v>5</v>
      </c>
      <c r="N1490">
        <v>2024</v>
      </c>
    </row>
    <row r="1491" spans="1:14" x14ac:dyDescent="0.25">
      <c r="A1491" t="s">
        <v>6349</v>
      </c>
      <c r="B1491" t="s">
        <v>2934</v>
      </c>
      <c r="C1491" t="s">
        <v>453</v>
      </c>
      <c r="D1491" t="s">
        <v>392</v>
      </c>
      <c r="E1491" t="s">
        <v>2857</v>
      </c>
      <c r="F1491" t="s">
        <v>1206</v>
      </c>
      <c r="G1491" s="9">
        <v>1</v>
      </c>
      <c r="H1491" s="8">
        <v>115.32429999999999</v>
      </c>
      <c r="I1491" s="8">
        <v>0</v>
      </c>
      <c r="J1491" s="8">
        <v>115.32</v>
      </c>
      <c r="K1491" t="s">
        <v>106</v>
      </c>
      <c r="L1491" s="1">
        <v>45417</v>
      </c>
      <c r="M1491">
        <v>5</v>
      </c>
      <c r="N1491">
        <v>2024</v>
      </c>
    </row>
    <row r="1492" spans="1:14" x14ac:dyDescent="0.25">
      <c r="A1492" t="s">
        <v>6349</v>
      </c>
      <c r="B1492" t="s">
        <v>2934</v>
      </c>
      <c r="C1492" t="s">
        <v>454</v>
      </c>
      <c r="D1492" t="s">
        <v>394</v>
      </c>
      <c r="E1492" t="s">
        <v>2858</v>
      </c>
      <c r="F1492" t="s">
        <v>1206</v>
      </c>
      <c r="G1492" s="9">
        <v>1</v>
      </c>
      <c r="H1492" s="8">
        <v>63.381599999999999</v>
      </c>
      <c r="I1492" s="8">
        <v>0</v>
      </c>
      <c r="J1492" s="8">
        <v>63.38</v>
      </c>
      <c r="K1492" t="s">
        <v>106</v>
      </c>
      <c r="L1492" s="1">
        <v>45417</v>
      </c>
      <c r="M1492">
        <v>5</v>
      </c>
      <c r="N1492">
        <v>2024</v>
      </c>
    </row>
    <row r="1493" spans="1:14" x14ac:dyDescent="0.25">
      <c r="A1493" t="s">
        <v>6349</v>
      </c>
      <c r="B1493" t="s">
        <v>2934</v>
      </c>
      <c r="C1493" t="s">
        <v>455</v>
      </c>
      <c r="D1493" t="s">
        <v>396</v>
      </c>
      <c r="E1493" t="s">
        <v>2859</v>
      </c>
      <c r="F1493" t="s">
        <v>1206</v>
      </c>
      <c r="G1493" s="9">
        <v>1</v>
      </c>
      <c r="H1493" s="8">
        <v>83.7971</v>
      </c>
      <c r="I1493" s="8">
        <v>0</v>
      </c>
      <c r="J1493" s="8">
        <v>83.8</v>
      </c>
      <c r="K1493" t="s">
        <v>106</v>
      </c>
      <c r="L1493" s="1">
        <v>45417</v>
      </c>
      <c r="M1493">
        <v>5</v>
      </c>
      <c r="N1493">
        <v>2024</v>
      </c>
    </row>
    <row r="1494" spans="1:14" x14ac:dyDescent="0.25">
      <c r="A1494" t="s">
        <v>6349</v>
      </c>
      <c r="B1494" t="s">
        <v>2934</v>
      </c>
      <c r="C1494" t="s">
        <v>521</v>
      </c>
      <c r="D1494" t="s">
        <v>340</v>
      </c>
      <c r="E1494" t="s">
        <v>341</v>
      </c>
      <c r="F1494" t="s">
        <v>202</v>
      </c>
      <c r="G1494" s="9">
        <v>1</v>
      </c>
      <c r="H1494" s="8">
        <v>39.740099999999998</v>
      </c>
      <c r="I1494" s="8">
        <v>0</v>
      </c>
      <c r="J1494" s="8">
        <v>39.74</v>
      </c>
      <c r="K1494" t="s">
        <v>106</v>
      </c>
      <c r="L1494" s="1">
        <v>45417</v>
      </c>
      <c r="M1494">
        <v>5</v>
      </c>
      <c r="N1494">
        <v>2024</v>
      </c>
    </row>
    <row r="1495" spans="1:14" x14ac:dyDescent="0.25">
      <c r="A1495" t="s">
        <v>6349</v>
      </c>
      <c r="B1495" t="s">
        <v>2934</v>
      </c>
      <c r="C1495" t="s">
        <v>2724</v>
      </c>
      <c r="D1495" t="s">
        <v>202</v>
      </c>
      <c r="E1495" t="s">
        <v>2760</v>
      </c>
      <c r="F1495" t="s">
        <v>202</v>
      </c>
      <c r="G1495" s="9">
        <v>1</v>
      </c>
      <c r="H1495" s="8">
        <v>0</v>
      </c>
      <c r="I1495" s="8">
        <v>38.08</v>
      </c>
      <c r="J1495" s="8">
        <v>0</v>
      </c>
      <c r="K1495" t="s">
        <v>106</v>
      </c>
      <c r="L1495" s="1">
        <v>45417</v>
      </c>
      <c r="M1495">
        <v>5</v>
      </c>
      <c r="N1495">
        <v>2024</v>
      </c>
    </row>
    <row r="1496" spans="1:14" x14ac:dyDescent="0.25">
      <c r="A1496" t="s">
        <v>6351</v>
      </c>
      <c r="B1496" t="s">
        <v>2722</v>
      </c>
      <c r="C1496" t="s">
        <v>2736</v>
      </c>
      <c r="D1496" t="s">
        <v>202</v>
      </c>
      <c r="E1496" t="s">
        <v>5192</v>
      </c>
      <c r="F1496" t="s">
        <v>202</v>
      </c>
      <c r="G1496" s="9">
        <v>1</v>
      </c>
      <c r="H1496" s="8">
        <v>0</v>
      </c>
      <c r="I1496" s="8">
        <v>119</v>
      </c>
      <c r="J1496" s="8">
        <v>0</v>
      </c>
      <c r="K1496" t="s">
        <v>4746</v>
      </c>
      <c r="L1496" s="1">
        <v>45416</v>
      </c>
      <c r="M1496">
        <v>5</v>
      </c>
      <c r="N1496">
        <v>2024</v>
      </c>
    </row>
    <row r="1497" spans="1:14" x14ac:dyDescent="0.25">
      <c r="A1497" t="s">
        <v>6351</v>
      </c>
      <c r="B1497" t="s">
        <v>2722</v>
      </c>
      <c r="C1497" t="s">
        <v>2724</v>
      </c>
      <c r="D1497" t="s">
        <v>202</v>
      </c>
      <c r="E1497" t="s">
        <v>2723</v>
      </c>
      <c r="F1497" t="s">
        <v>202</v>
      </c>
      <c r="G1497" s="9">
        <v>1</v>
      </c>
      <c r="H1497" s="8">
        <v>0</v>
      </c>
      <c r="I1497" s="8">
        <v>30</v>
      </c>
      <c r="J1497" s="8">
        <v>0</v>
      </c>
      <c r="K1497" t="s">
        <v>4746</v>
      </c>
      <c r="L1497" s="1">
        <v>45416</v>
      </c>
      <c r="M1497">
        <v>5</v>
      </c>
      <c r="N1497">
        <v>2024</v>
      </c>
    </row>
    <row r="1498" spans="1:14" x14ac:dyDescent="0.25">
      <c r="A1498" t="s">
        <v>6352</v>
      </c>
      <c r="B1498" t="s">
        <v>2722</v>
      </c>
      <c r="C1498" t="s">
        <v>2736</v>
      </c>
      <c r="D1498" t="s">
        <v>202</v>
      </c>
      <c r="E1498" t="s">
        <v>5190</v>
      </c>
      <c r="F1498" t="s">
        <v>202</v>
      </c>
      <c r="G1498" s="9">
        <v>1</v>
      </c>
      <c r="H1498" s="8">
        <v>0</v>
      </c>
      <c r="I1498" s="8">
        <v>69</v>
      </c>
      <c r="J1498" s="8">
        <v>0</v>
      </c>
      <c r="K1498" t="s">
        <v>4746</v>
      </c>
      <c r="L1498" s="1">
        <v>45416</v>
      </c>
      <c r="M1498">
        <v>5</v>
      </c>
      <c r="N1498">
        <v>2024</v>
      </c>
    </row>
    <row r="1499" spans="1:14" x14ac:dyDescent="0.25">
      <c r="A1499" t="s">
        <v>6352</v>
      </c>
      <c r="B1499" t="s">
        <v>2722</v>
      </c>
      <c r="C1499" t="s">
        <v>2736</v>
      </c>
      <c r="D1499" t="s">
        <v>202</v>
      </c>
      <c r="E1499" t="s">
        <v>2723</v>
      </c>
      <c r="F1499" t="s">
        <v>202</v>
      </c>
      <c r="G1499" s="9">
        <v>1</v>
      </c>
      <c r="H1499" s="8">
        <v>0</v>
      </c>
      <c r="I1499" s="8">
        <v>0</v>
      </c>
      <c r="J1499" s="8">
        <v>0</v>
      </c>
      <c r="K1499" t="s">
        <v>4746</v>
      </c>
      <c r="L1499" s="1">
        <v>45416</v>
      </c>
      <c r="M1499">
        <v>5</v>
      </c>
      <c r="N1499">
        <v>2024</v>
      </c>
    </row>
    <row r="1500" spans="1:14" x14ac:dyDescent="0.25">
      <c r="A1500" t="s">
        <v>6353</v>
      </c>
      <c r="B1500" t="s">
        <v>2722</v>
      </c>
      <c r="C1500" t="s">
        <v>3209</v>
      </c>
      <c r="D1500" t="s">
        <v>753</v>
      </c>
      <c r="E1500" t="s">
        <v>6354</v>
      </c>
      <c r="F1500" t="s">
        <v>202</v>
      </c>
      <c r="G1500" s="9">
        <v>1</v>
      </c>
      <c r="H1500" s="8">
        <v>0</v>
      </c>
      <c r="I1500" s="8">
        <v>99</v>
      </c>
      <c r="J1500" s="8">
        <v>0</v>
      </c>
      <c r="K1500" t="s">
        <v>4746</v>
      </c>
      <c r="L1500" s="1">
        <v>45416</v>
      </c>
      <c r="M1500">
        <v>5</v>
      </c>
      <c r="N1500">
        <v>2024</v>
      </c>
    </row>
    <row r="1501" spans="1:14" x14ac:dyDescent="0.25">
      <c r="A1501" t="s">
        <v>6353</v>
      </c>
      <c r="B1501" t="s">
        <v>2722</v>
      </c>
      <c r="C1501" t="s">
        <v>2736</v>
      </c>
      <c r="D1501" t="s">
        <v>202</v>
      </c>
      <c r="E1501" t="s">
        <v>2723</v>
      </c>
      <c r="F1501" t="s">
        <v>202</v>
      </c>
      <c r="G1501" s="9">
        <v>1</v>
      </c>
      <c r="H1501" s="8">
        <v>0</v>
      </c>
      <c r="I1501" s="8">
        <v>0</v>
      </c>
      <c r="J1501" s="8">
        <v>0</v>
      </c>
      <c r="K1501" t="s">
        <v>4746</v>
      </c>
      <c r="L1501" s="1">
        <v>45416</v>
      </c>
      <c r="M1501">
        <v>5</v>
      </c>
      <c r="N1501">
        <v>2024</v>
      </c>
    </row>
    <row r="1502" spans="1:14" x14ac:dyDescent="0.25">
      <c r="A1502" t="s">
        <v>6355</v>
      </c>
      <c r="B1502" t="s">
        <v>2722</v>
      </c>
      <c r="C1502" t="s">
        <v>2736</v>
      </c>
      <c r="D1502" t="s">
        <v>202</v>
      </c>
      <c r="E1502" t="s">
        <v>5169</v>
      </c>
      <c r="F1502" t="s">
        <v>202</v>
      </c>
      <c r="G1502" s="9">
        <v>1</v>
      </c>
      <c r="H1502" s="8">
        <v>0</v>
      </c>
      <c r="I1502" s="8">
        <v>55</v>
      </c>
      <c r="J1502" s="8">
        <v>0</v>
      </c>
      <c r="K1502" t="s">
        <v>4746</v>
      </c>
      <c r="L1502" s="1">
        <v>45416</v>
      </c>
      <c r="M1502">
        <v>5</v>
      </c>
      <c r="N1502">
        <v>2024</v>
      </c>
    </row>
    <row r="1503" spans="1:14" x14ac:dyDescent="0.25">
      <c r="A1503" t="s">
        <v>6355</v>
      </c>
      <c r="B1503" t="s">
        <v>2722</v>
      </c>
      <c r="C1503" t="s">
        <v>2736</v>
      </c>
      <c r="D1503" t="s">
        <v>202</v>
      </c>
      <c r="E1503" t="s">
        <v>2723</v>
      </c>
      <c r="F1503" t="s">
        <v>202</v>
      </c>
      <c r="G1503" s="9">
        <v>1</v>
      </c>
      <c r="H1503" s="8">
        <v>0</v>
      </c>
      <c r="I1503" s="8">
        <v>0</v>
      </c>
      <c r="J1503" s="8">
        <v>0</v>
      </c>
      <c r="K1503" t="s">
        <v>4746</v>
      </c>
      <c r="L1503" s="1">
        <v>45416</v>
      </c>
      <c r="M1503">
        <v>5</v>
      </c>
      <c r="N1503">
        <v>2024</v>
      </c>
    </row>
    <row r="1504" spans="1:14" x14ac:dyDescent="0.25">
      <c r="A1504" t="s">
        <v>6356</v>
      </c>
      <c r="B1504" t="s">
        <v>2722</v>
      </c>
      <c r="C1504" t="s">
        <v>2736</v>
      </c>
      <c r="D1504" t="s">
        <v>202</v>
      </c>
      <c r="E1504" t="s">
        <v>5192</v>
      </c>
      <c r="F1504" t="s">
        <v>202</v>
      </c>
      <c r="G1504" s="9">
        <v>1</v>
      </c>
      <c r="H1504" s="8">
        <v>0</v>
      </c>
      <c r="I1504" s="8">
        <v>119</v>
      </c>
      <c r="J1504" s="8">
        <v>0</v>
      </c>
      <c r="K1504" t="s">
        <v>4746</v>
      </c>
      <c r="L1504" s="1">
        <v>45416</v>
      </c>
      <c r="M1504">
        <v>5</v>
      </c>
      <c r="N1504">
        <v>2024</v>
      </c>
    </row>
    <row r="1505" spans="1:14" x14ac:dyDescent="0.25">
      <c r="A1505" t="s">
        <v>6356</v>
      </c>
      <c r="B1505" t="s">
        <v>2722</v>
      </c>
      <c r="C1505" t="s">
        <v>2736</v>
      </c>
      <c r="D1505" t="s">
        <v>202</v>
      </c>
      <c r="E1505" t="s">
        <v>2723</v>
      </c>
      <c r="F1505" t="s">
        <v>202</v>
      </c>
      <c r="G1505" s="9">
        <v>1</v>
      </c>
      <c r="H1505" s="8">
        <v>0</v>
      </c>
      <c r="I1505" s="8">
        <v>30</v>
      </c>
      <c r="J1505" s="8">
        <v>0</v>
      </c>
      <c r="K1505" t="s">
        <v>4746</v>
      </c>
      <c r="L1505" s="1">
        <v>45416</v>
      </c>
      <c r="M1505">
        <v>5</v>
      </c>
      <c r="N1505">
        <v>2024</v>
      </c>
    </row>
    <row r="1506" spans="1:14" x14ac:dyDescent="0.25">
      <c r="A1506" t="s">
        <v>6357</v>
      </c>
      <c r="B1506" t="s">
        <v>2722</v>
      </c>
      <c r="C1506" t="s">
        <v>2736</v>
      </c>
      <c r="D1506" t="s">
        <v>202</v>
      </c>
      <c r="E1506" t="s">
        <v>5226</v>
      </c>
      <c r="F1506" t="s">
        <v>202</v>
      </c>
      <c r="G1506" s="9">
        <v>1</v>
      </c>
      <c r="H1506" s="8">
        <v>0</v>
      </c>
      <c r="I1506" s="8">
        <v>45</v>
      </c>
      <c r="J1506" s="8">
        <v>0</v>
      </c>
      <c r="K1506" t="s">
        <v>4746</v>
      </c>
      <c r="L1506" s="1">
        <v>45416</v>
      </c>
      <c r="M1506">
        <v>5</v>
      </c>
      <c r="N1506">
        <v>2024</v>
      </c>
    </row>
    <row r="1507" spans="1:14" x14ac:dyDescent="0.25">
      <c r="A1507" t="s">
        <v>6357</v>
      </c>
      <c r="B1507" t="s">
        <v>2722</v>
      </c>
      <c r="C1507" t="s">
        <v>2736</v>
      </c>
      <c r="D1507" t="s">
        <v>202</v>
      </c>
      <c r="E1507" t="s">
        <v>2723</v>
      </c>
      <c r="F1507" t="s">
        <v>202</v>
      </c>
      <c r="G1507" s="9">
        <v>1</v>
      </c>
      <c r="H1507" s="8">
        <v>0</v>
      </c>
      <c r="I1507" s="8">
        <v>0</v>
      </c>
      <c r="J1507" s="8">
        <v>0</v>
      </c>
      <c r="K1507" t="s">
        <v>4746</v>
      </c>
      <c r="L1507" s="1">
        <v>45416</v>
      </c>
      <c r="M1507">
        <v>5</v>
      </c>
      <c r="N1507">
        <v>2024</v>
      </c>
    </row>
    <row r="1508" spans="1:14" x14ac:dyDescent="0.25">
      <c r="A1508" t="s">
        <v>6358</v>
      </c>
      <c r="B1508" t="s">
        <v>2722</v>
      </c>
      <c r="C1508" t="s">
        <v>2736</v>
      </c>
      <c r="D1508" t="s">
        <v>202</v>
      </c>
      <c r="E1508" t="s">
        <v>5212</v>
      </c>
      <c r="F1508" t="s">
        <v>202</v>
      </c>
      <c r="G1508" s="9">
        <v>2</v>
      </c>
      <c r="H1508" s="8">
        <v>0</v>
      </c>
      <c r="I1508" s="8">
        <v>20</v>
      </c>
      <c r="J1508" s="8">
        <v>0</v>
      </c>
      <c r="K1508" t="s">
        <v>4746</v>
      </c>
      <c r="L1508" s="1">
        <v>45416</v>
      </c>
      <c r="M1508">
        <v>5</v>
      </c>
      <c r="N1508">
        <v>2024</v>
      </c>
    </row>
    <row r="1509" spans="1:14" x14ac:dyDescent="0.25">
      <c r="A1509" t="s">
        <v>6358</v>
      </c>
      <c r="B1509" t="s">
        <v>2722</v>
      </c>
      <c r="C1509" t="s">
        <v>491</v>
      </c>
      <c r="D1509" t="s">
        <v>178</v>
      </c>
      <c r="E1509" t="s">
        <v>6087</v>
      </c>
      <c r="F1509" t="s">
        <v>202</v>
      </c>
      <c r="G1509" s="9">
        <v>7</v>
      </c>
      <c r="H1509" s="8">
        <v>0.06</v>
      </c>
      <c r="I1509" s="8">
        <v>8</v>
      </c>
      <c r="J1509" s="8">
        <v>0.42</v>
      </c>
      <c r="K1509" t="s">
        <v>4746</v>
      </c>
      <c r="L1509" s="1">
        <v>45416</v>
      </c>
      <c r="M1509">
        <v>5</v>
      </c>
      <c r="N1509">
        <v>2024</v>
      </c>
    </row>
    <row r="1510" spans="1:14" x14ac:dyDescent="0.25">
      <c r="A1510" t="s">
        <v>6358</v>
      </c>
      <c r="B1510" t="s">
        <v>2722</v>
      </c>
      <c r="C1510" t="s">
        <v>553</v>
      </c>
      <c r="D1510" t="s">
        <v>149</v>
      </c>
      <c r="E1510" t="s">
        <v>6359</v>
      </c>
      <c r="F1510" t="s">
        <v>202</v>
      </c>
      <c r="G1510" s="9">
        <v>1</v>
      </c>
      <c r="H1510" s="8">
        <v>0.48</v>
      </c>
      <c r="I1510" s="8">
        <v>10</v>
      </c>
      <c r="J1510" s="8">
        <v>0.48</v>
      </c>
      <c r="K1510" t="s">
        <v>4746</v>
      </c>
      <c r="L1510" s="1">
        <v>45416</v>
      </c>
      <c r="M1510">
        <v>5</v>
      </c>
      <c r="N1510">
        <v>2024</v>
      </c>
    </row>
    <row r="1511" spans="1:14" x14ac:dyDescent="0.25">
      <c r="A1511" t="s">
        <v>6358</v>
      </c>
      <c r="B1511" t="s">
        <v>2722</v>
      </c>
      <c r="C1511" t="s">
        <v>494</v>
      </c>
      <c r="D1511" t="s">
        <v>151</v>
      </c>
      <c r="E1511" t="s">
        <v>6360</v>
      </c>
      <c r="F1511" t="s">
        <v>202</v>
      </c>
      <c r="G1511" s="9">
        <v>1</v>
      </c>
      <c r="H1511" s="8">
        <v>1.6</v>
      </c>
      <c r="I1511" s="8">
        <v>14</v>
      </c>
      <c r="J1511" s="8">
        <v>1.6</v>
      </c>
      <c r="K1511" t="s">
        <v>4746</v>
      </c>
      <c r="L1511" s="1">
        <v>45416</v>
      </c>
      <c r="M1511">
        <v>5</v>
      </c>
      <c r="N1511">
        <v>2024</v>
      </c>
    </row>
    <row r="1512" spans="1:14" x14ac:dyDescent="0.25">
      <c r="A1512" t="s">
        <v>6358</v>
      </c>
      <c r="B1512" t="s">
        <v>2722</v>
      </c>
      <c r="C1512" t="s">
        <v>489</v>
      </c>
      <c r="D1512" t="s">
        <v>157</v>
      </c>
      <c r="E1512" t="s">
        <v>6361</v>
      </c>
      <c r="F1512" t="s">
        <v>202</v>
      </c>
      <c r="G1512" s="9">
        <v>1</v>
      </c>
      <c r="H1512" s="8">
        <v>1.6</v>
      </c>
      <c r="I1512" s="8">
        <v>19</v>
      </c>
      <c r="J1512" s="8">
        <v>1.6</v>
      </c>
      <c r="K1512" t="s">
        <v>4746</v>
      </c>
      <c r="L1512" s="1">
        <v>45416</v>
      </c>
      <c r="M1512">
        <v>5</v>
      </c>
      <c r="N1512">
        <v>2024</v>
      </c>
    </row>
    <row r="1513" spans="1:14" x14ac:dyDescent="0.25">
      <c r="A1513" t="s">
        <v>6358</v>
      </c>
      <c r="B1513" t="s">
        <v>2722</v>
      </c>
      <c r="C1513" t="s">
        <v>503</v>
      </c>
      <c r="D1513" t="s">
        <v>167</v>
      </c>
      <c r="E1513" t="s">
        <v>6362</v>
      </c>
      <c r="F1513" t="s">
        <v>202</v>
      </c>
      <c r="G1513" s="9">
        <v>3</v>
      </c>
      <c r="H1513" s="8">
        <v>5.76</v>
      </c>
      <c r="I1513" s="8">
        <v>55</v>
      </c>
      <c r="J1513" s="8">
        <v>17.28</v>
      </c>
      <c r="K1513" t="s">
        <v>4746</v>
      </c>
      <c r="L1513" s="1">
        <v>45416</v>
      </c>
      <c r="M1513">
        <v>5</v>
      </c>
      <c r="N1513">
        <v>2024</v>
      </c>
    </row>
    <row r="1514" spans="1:14" x14ac:dyDescent="0.25">
      <c r="A1514" t="s">
        <v>6358</v>
      </c>
      <c r="B1514" t="s">
        <v>2722</v>
      </c>
      <c r="C1514" t="s">
        <v>603</v>
      </c>
      <c r="D1514" t="s">
        <v>390</v>
      </c>
      <c r="E1514" t="s">
        <v>6363</v>
      </c>
      <c r="F1514" t="s">
        <v>202</v>
      </c>
      <c r="G1514" s="9">
        <v>1</v>
      </c>
      <c r="H1514" s="8">
        <v>29.5</v>
      </c>
      <c r="I1514" s="8">
        <v>99</v>
      </c>
      <c r="J1514" s="8">
        <v>29.5</v>
      </c>
      <c r="K1514" t="s">
        <v>4746</v>
      </c>
      <c r="L1514" s="1">
        <v>45416</v>
      </c>
      <c r="M1514">
        <v>5</v>
      </c>
      <c r="N1514">
        <v>2024</v>
      </c>
    </row>
    <row r="1515" spans="1:14" x14ac:dyDescent="0.25">
      <c r="A1515" t="s">
        <v>6358</v>
      </c>
      <c r="B1515" t="s">
        <v>2722</v>
      </c>
      <c r="C1515" t="s">
        <v>2724</v>
      </c>
      <c r="D1515" t="s">
        <v>202</v>
      </c>
      <c r="E1515" t="s">
        <v>2723</v>
      </c>
      <c r="F1515" t="s">
        <v>202</v>
      </c>
      <c r="G1515" s="9">
        <v>1</v>
      </c>
      <c r="H1515" s="8">
        <v>0</v>
      </c>
      <c r="I1515" s="8">
        <v>75</v>
      </c>
      <c r="J1515" s="8">
        <v>0</v>
      </c>
      <c r="K1515" t="s">
        <v>4746</v>
      </c>
      <c r="L1515" s="1">
        <v>45416</v>
      </c>
      <c r="M1515">
        <v>5</v>
      </c>
      <c r="N1515">
        <v>2024</v>
      </c>
    </row>
    <row r="1516" spans="1:14" x14ac:dyDescent="0.25">
      <c r="A1516" t="s">
        <v>6364</v>
      </c>
      <c r="B1516" t="s">
        <v>2722</v>
      </c>
      <c r="C1516" t="s">
        <v>3231</v>
      </c>
      <c r="D1516" t="s">
        <v>795</v>
      </c>
      <c r="E1516" t="s">
        <v>6365</v>
      </c>
      <c r="F1516" t="s">
        <v>202</v>
      </c>
      <c r="G1516" s="9">
        <v>1</v>
      </c>
      <c r="H1516" s="8">
        <v>0</v>
      </c>
      <c r="I1516" s="8">
        <v>849.15</v>
      </c>
      <c r="J1516" s="8">
        <v>0</v>
      </c>
      <c r="K1516" t="s">
        <v>4746</v>
      </c>
      <c r="L1516" s="1">
        <v>45416</v>
      </c>
      <c r="M1516">
        <v>5</v>
      </c>
      <c r="N1516">
        <v>2024</v>
      </c>
    </row>
    <row r="1517" spans="1:14" x14ac:dyDescent="0.25">
      <c r="A1517" t="s">
        <v>6364</v>
      </c>
      <c r="B1517" t="s">
        <v>2722</v>
      </c>
      <c r="C1517" t="s">
        <v>468</v>
      </c>
      <c r="D1517" t="s">
        <v>306</v>
      </c>
      <c r="E1517" t="s">
        <v>5947</v>
      </c>
      <c r="F1517" t="s">
        <v>202</v>
      </c>
      <c r="G1517" s="9">
        <v>1</v>
      </c>
      <c r="H1517" s="8">
        <v>0.64</v>
      </c>
      <c r="I1517" s="8">
        <v>15.3</v>
      </c>
      <c r="J1517" s="8">
        <v>0.64</v>
      </c>
      <c r="K1517" t="s">
        <v>4746</v>
      </c>
      <c r="L1517" s="1">
        <v>45416</v>
      </c>
      <c r="M1517">
        <v>5</v>
      </c>
      <c r="N1517">
        <v>2024</v>
      </c>
    </row>
    <row r="1518" spans="1:14" x14ac:dyDescent="0.25">
      <c r="A1518" t="s">
        <v>6364</v>
      </c>
      <c r="B1518" t="s">
        <v>2722</v>
      </c>
      <c r="C1518" t="s">
        <v>3631</v>
      </c>
      <c r="D1518" t="s">
        <v>1721</v>
      </c>
      <c r="E1518" t="s">
        <v>5196</v>
      </c>
      <c r="F1518" t="s">
        <v>202</v>
      </c>
      <c r="G1518" s="9">
        <v>1</v>
      </c>
      <c r="H1518" s="8">
        <v>13</v>
      </c>
      <c r="I1518" s="8">
        <v>33.15</v>
      </c>
      <c r="J1518" s="8">
        <v>13</v>
      </c>
      <c r="K1518" t="s">
        <v>4746</v>
      </c>
      <c r="L1518" s="1">
        <v>45416</v>
      </c>
      <c r="M1518">
        <v>5</v>
      </c>
      <c r="N1518">
        <v>2024</v>
      </c>
    </row>
    <row r="1519" spans="1:14" x14ac:dyDescent="0.25">
      <c r="A1519" t="s">
        <v>6364</v>
      </c>
      <c r="B1519" t="s">
        <v>2722</v>
      </c>
      <c r="C1519" t="s">
        <v>636</v>
      </c>
      <c r="D1519" t="s">
        <v>425</v>
      </c>
      <c r="E1519" t="s">
        <v>6366</v>
      </c>
      <c r="F1519" t="s">
        <v>202</v>
      </c>
      <c r="G1519" s="9">
        <v>1</v>
      </c>
      <c r="H1519" s="8">
        <v>357.5</v>
      </c>
      <c r="I1519" s="8">
        <v>551.65</v>
      </c>
      <c r="J1519" s="8">
        <v>357.5</v>
      </c>
      <c r="K1519" t="s">
        <v>4746</v>
      </c>
      <c r="L1519" s="1">
        <v>45416</v>
      </c>
      <c r="M1519">
        <v>5</v>
      </c>
      <c r="N1519">
        <v>2024</v>
      </c>
    </row>
    <row r="1520" spans="1:14" x14ac:dyDescent="0.25">
      <c r="A1520" t="s">
        <v>6364</v>
      </c>
      <c r="B1520" t="s">
        <v>2722</v>
      </c>
      <c r="C1520" t="s">
        <v>2902</v>
      </c>
      <c r="D1520" t="s">
        <v>1866</v>
      </c>
      <c r="E1520" t="s">
        <v>6367</v>
      </c>
      <c r="F1520" t="s">
        <v>202</v>
      </c>
      <c r="G1520" s="9">
        <v>1</v>
      </c>
      <c r="H1520" s="8">
        <v>32.5</v>
      </c>
      <c r="I1520" s="8">
        <v>84.15</v>
      </c>
      <c r="J1520" s="8">
        <v>32.5</v>
      </c>
      <c r="K1520" t="s">
        <v>4746</v>
      </c>
      <c r="L1520" s="1">
        <v>45416</v>
      </c>
      <c r="M1520">
        <v>5</v>
      </c>
      <c r="N1520">
        <v>2024</v>
      </c>
    </row>
    <row r="1521" spans="1:14" x14ac:dyDescent="0.25">
      <c r="A1521" t="s">
        <v>6364</v>
      </c>
      <c r="B1521" t="s">
        <v>2722</v>
      </c>
      <c r="C1521" t="s">
        <v>2736</v>
      </c>
      <c r="D1521" t="s">
        <v>202</v>
      </c>
      <c r="E1521" t="s">
        <v>5169</v>
      </c>
      <c r="F1521" t="s">
        <v>202</v>
      </c>
      <c r="G1521" s="9">
        <v>1</v>
      </c>
      <c r="H1521" s="8">
        <v>0</v>
      </c>
      <c r="I1521" s="8">
        <v>46.75</v>
      </c>
      <c r="J1521" s="8">
        <v>0</v>
      </c>
      <c r="K1521" t="s">
        <v>4746</v>
      </c>
      <c r="L1521" s="1">
        <v>45416</v>
      </c>
      <c r="M1521">
        <v>5</v>
      </c>
      <c r="N1521">
        <v>2024</v>
      </c>
    </row>
    <row r="1522" spans="1:14" x14ac:dyDescent="0.25">
      <c r="A1522" t="s">
        <v>6364</v>
      </c>
      <c r="B1522" t="s">
        <v>2722</v>
      </c>
      <c r="C1522" t="s">
        <v>597</v>
      </c>
      <c r="D1522" t="s">
        <v>368</v>
      </c>
      <c r="E1522" t="s">
        <v>5723</v>
      </c>
      <c r="F1522" t="s">
        <v>202</v>
      </c>
      <c r="G1522" s="9">
        <v>1</v>
      </c>
      <c r="H1522" s="8">
        <v>7.55</v>
      </c>
      <c r="I1522" s="8">
        <v>39.1</v>
      </c>
      <c r="J1522" s="8">
        <v>7.55</v>
      </c>
      <c r="K1522" t="s">
        <v>4746</v>
      </c>
      <c r="L1522" s="1">
        <v>45416</v>
      </c>
      <c r="M1522">
        <v>5</v>
      </c>
      <c r="N1522">
        <v>2024</v>
      </c>
    </row>
    <row r="1523" spans="1:14" x14ac:dyDescent="0.25">
      <c r="A1523" t="s">
        <v>6364</v>
      </c>
      <c r="B1523" t="s">
        <v>2722</v>
      </c>
      <c r="C1523" t="s">
        <v>2736</v>
      </c>
      <c r="D1523" t="s">
        <v>202</v>
      </c>
      <c r="E1523" t="s">
        <v>5263</v>
      </c>
      <c r="F1523" t="s">
        <v>202</v>
      </c>
      <c r="G1523" s="9">
        <v>1</v>
      </c>
      <c r="H1523" s="8">
        <v>0</v>
      </c>
      <c r="I1523" s="8">
        <v>156.4</v>
      </c>
      <c r="J1523" s="8">
        <v>0</v>
      </c>
      <c r="K1523" t="s">
        <v>4746</v>
      </c>
      <c r="L1523" s="1">
        <v>45416</v>
      </c>
      <c r="M1523">
        <v>5</v>
      </c>
      <c r="N1523">
        <v>2024</v>
      </c>
    </row>
    <row r="1524" spans="1:14" x14ac:dyDescent="0.25">
      <c r="A1524" t="s">
        <v>6364</v>
      </c>
      <c r="B1524" t="s">
        <v>2722</v>
      </c>
      <c r="C1524" t="s">
        <v>2787</v>
      </c>
      <c r="D1524" t="s">
        <v>1518</v>
      </c>
      <c r="E1524" t="s">
        <v>5857</v>
      </c>
      <c r="F1524" t="s">
        <v>202</v>
      </c>
      <c r="G1524" s="9">
        <v>1</v>
      </c>
      <c r="H1524" s="8">
        <v>42</v>
      </c>
      <c r="I1524" s="8">
        <v>131.75</v>
      </c>
      <c r="J1524" s="8">
        <v>42</v>
      </c>
      <c r="K1524" t="s">
        <v>4746</v>
      </c>
      <c r="L1524" s="1">
        <v>45416</v>
      </c>
      <c r="M1524">
        <v>5</v>
      </c>
      <c r="N1524">
        <v>2024</v>
      </c>
    </row>
    <row r="1525" spans="1:14" x14ac:dyDescent="0.25">
      <c r="A1525" t="s">
        <v>6364</v>
      </c>
      <c r="B1525" t="s">
        <v>2722</v>
      </c>
      <c r="C1525" t="s">
        <v>485</v>
      </c>
      <c r="D1525" t="s">
        <v>308</v>
      </c>
      <c r="E1525" t="s">
        <v>5946</v>
      </c>
      <c r="F1525" t="s">
        <v>202</v>
      </c>
      <c r="G1525" s="9">
        <v>1</v>
      </c>
      <c r="H1525" s="8">
        <v>4.3499999999999996</v>
      </c>
      <c r="I1525" s="8">
        <v>15.3</v>
      </c>
      <c r="J1525" s="8">
        <v>4.3499999999999996</v>
      </c>
      <c r="K1525" t="s">
        <v>4746</v>
      </c>
      <c r="L1525" s="1">
        <v>45416</v>
      </c>
      <c r="M1525">
        <v>5</v>
      </c>
      <c r="N1525">
        <v>2024</v>
      </c>
    </row>
    <row r="1526" spans="1:14" x14ac:dyDescent="0.25">
      <c r="A1526" t="s">
        <v>6364</v>
      </c>
      <c r="B1526" t="s">
        <v>2722</v>
      </c>
      <c r="C1526" t="s">
        <v>3044</v>
      </c>
      <c r="D1526" t="s">
        <v>1971</v>
      </c>
      <c r="E1526" t="s">
        <v>6368</v>
      </c>
      <c r="F1526" t="s">
        <v>202</v>
      </c>
      <c r="G1526" s="9">
        <v>1</v>
      </c>
      <c r="H1526" s="8">
        <v>0</v>
      </c>
      <c r="I1526" s="8">
        <v>771.8</v>
      </c>
      <c r="J1526" s="8">
        <v>0</v>
      </c>
      <c r="K1526" t="s">
        <v>4746</v>
      </c>
      <c r="L1526" s="1">
        <v>45416</v>
      </c>
      <c r="M1526">
        <v>5</v>
      </c>
      <c r="N1526">
        <v>2024</v>
      </c>
    </row>
    <row r="1527" spans="1:14" x14ac:dyDescent="0.25">
      <c r="A1527" t="s">
        <v>6364</v>
      </c>
      <c r="B1527" t="s">
        <v>2722</v>
      </c>
      <c r="C1527" t="s">
        <v>462</v>
      </c>
      <c r="D1527" t="s">
        <v>272</v>
      </c>
      <c r="E1527" t="s">
        <v>2740</v>
      </c>
      <c r="F1527" t="s">
        <v>1672</v>
      </c>
      <c r="G1527" s="9">
        <v>1</v>
      </c>
      <c r="H1527" s="8">
        <v>100.14</v>
      </c>
      <c r="I1527" s="8">
        <v>0</v>
      </c>
      <c r="J1527" s="8">
        <v>100.14</v>
      </c>
      <c r="K1527" t="s">
        <v>4746</v>
      </c>
      <c r="L1527" s="1">
        <v>45416</v>
      </c>
      <c r="M1527">
        <v>5</v>
      </c>
      <c r="N1527">
        <v>2024</v>
      </c>
    </row>
    <row r="1528" spans="1:14" x14ac:dyDescent="0.25">
      <c r="A1528" t="s">
        <v>6364</v>
      </c>
      <c r="B1528" t="s">
        <v>2722</v>
      </c>
      <c r="C1528" t="s">
        <v>463</v>
      </c>
      <c r="D1528" t="s">
        <v>274</v>
      </c>
      <c r="E1528" t="s">
        <v>2741</v>
      </c>
      <c r="F1528" t="s">
        <v>1672</v>
      </c>
      <c r="G1528" s="9">
        <v>1</v>
      </c>
      <c r="H1528" s="8">
        <v>58.37</v>
      </c>
      <c r="I1528" s="8">
        <v>0</v>
      </c>
      <c r="J1528" s="8">
        <v>58.37</v>
      </c>
      <c r="K1528" t="s">
        <v>4746</v>
      </c>
      <c r="L1528" s="1">
        <v>45416</v>
      </c>
      <c r="M1528">
        <v>5</v>
      </c>
      <c r="N1528">
        <v>2024</v>
      </c>
    </row>
    <row r="1529" spans="1:14" x14ac:dyDescent="0.25">
      <c r="A1529" t="s">
        <v>6364</v>
      </c>
      <c r="B1529" t="s">
        <v>2722</v>
      </c>
      <c r="C1529" t="s">
        <v>522</v>
      </c>
      <c r="D1529" t="s">
        <v>342</v>
      </c>
      <c r="E1529" t="s">
        <v>343</v>
      </c>
      <c r="F1529" t="s">
        <v>202</v>
      </c>
      <c r="G1529" s="9">
        <v>1</v>
      </c>
      <c r="H1529" s="8">
        <v>10.5</v>
      </c>
      <c r="I1529" s="8">
        <v>0</v>
      </c>
      <c r="J1529" s="8">
        <v>10.5</v>
      </c>
      <c r="K1529" t="s">
        <v>4746</v>
      </c>
      <c r="L1529" s="1">
        <v>45416</v>
      </c>
      <c r="M1529">
        <v>5</v>
      </c>
      <c r="N1529">
        <v>2024</v>
      </c>
    </row>
    <row r="1530" spans="1:14" x14ac:dyDescent="0.25">
      <c r="A1530" t="s">
        <v>6364</v>
      </c>
      <c r="B1530" t="s">
        <v>2722</v>
      </c>
      <c r="C1530" t="s">
        <v>521</v>
      </c>
      <c r="D1530" t="s">
        <v>340</v>
      </c>
      <c r="E1530" t="s">
        <v>341</v>
      </c>
      <c r="F1530" t="s">
        <v>202</v>
      </c>
      <c r="G1530" s="9">
        <v>1</v>
      </c>
      <c r="H1530" s="8">
        <v>25.5</v>
      </c>
      <c r="I1530" s="8">
        <v>0</v>
      </c>
      <c r="J1530" s="8">
        <v>25.5</v>
      </c>
      <c r="K1530" t="s">
        <v>4746</v>
      </c>
      <c r="L1530" s="1">
        <v>45416</v>
      </c>
      <c r="M1530">
        <v>5</v>
      </c>
      <c r="N1530">
        <v>2024</v>
      </c>
    </row>
    <row r="1531" spans="1:14" x14ac:dyDescent="0.25">
      <c r="A1531" t="s">
        <v>6364</v>
      </c>
      <c r="B1531" t="s">
        <v>2722</v>
      </c>
      <c r="C1531" t="s">
        <v>525</v>
      </c>
      <c r="D1531" t="s">
        <v>334</v>
      </c>
      <c r="E1531" t="s">
        <v>335</v>
      </c>
      <c r="F1531" t="s">
        <v>202</v>
      </c>
      <c r="G1531" s="9">
        <v>1</v>
      </c>
      <c r="H1531" s="8">
        <v>18.5</v>
      </c>
      <c r="I1531" s="8">
        <v>0</v>
      </c>
      <c r="J1531" s="8">
        <v>18.5</v>
      </c>
      <c r="K1531" t="s">
        <v>4746</v>
      </c>
      <c r="L1531" s="1">
        <v>45416</v>
      </c>
      <c r="M1531">
        <v>5</v>
      </c>
      <c r="N1531">
        <v>2024</v>
      </c>
    </row>
    <row r="1532" spans="1:14" x14ac:dyDescent="0.25">
      <c r="A1532" t="s">
        <v>6364</v>
      </c>
      <c r="B1532" t="s">
        <v>2722</v>
      </c>
      <c r="C1532" t="s">
        <v>524</v>
      </c>
      <c r="D1532" t="s">
        <v>332</v>
      </c>
      <c r="E1532" t="s">
        <v>333</v>
      </c>
      <c r="F1532" t="s">
        <v>202</v>
      </c>
      <c r="G1532" s="9">
        <v>1</v>
      </c>
      <c r="H1532" s="8">
        <v>20</v>
      </c>
      <c r="I1532" s="8">
        <v>0</v>
      </c>
      <c r="J1532" s="8">
        <v>20</v>
      </c>
      <c r="K1532" t="s">
        <v>4746</v>
      </c>
      <c r="L1532" s="1">
        <v>45416</v>
      </c>
      <c r="M1532">
        <v>5</v>
      </c>
      <c r="N1532">
        <v>2024</v>
      </c>
    </row>
    <row r="1533" spans="1:14" x14ac:dyDescent="0.25">
      <c r="A1533" t="s">
        <v>6364</v>
      </c>
      <c r="B1533" t="s">
        <v>2722</v>
      </c>
      <c r="C1533" t="s">
        <v>464</v>
      </c>
      <c r="D1533" t="s">
        <v>276</v>
      </c>
      <c r="E1533" t="s">
        <v>2742</v>
      </c>
      <c r="F1533" t="s">
        <v>1672</v>
      </c>
      <c r="G1533" s="9">
        <v>1</v>
      </c>
      <c r="H1533" s="8">
        <v>81.17</v>
      </c>
      <c r="I1533" s="8">
        <v>0</v>
      </c>
      <c r="J1533" s="8">
        <v>81.17</v>
      </c>
      <c r="K1533" t="s">
        <v>4746</v>
      </c>
      <c r="L1533" s="1">
        <v>45416</v>
      </c>
      <c r="M1533">
        <v>5</v>
      </c>
      <c r="N1533">
        <v>2024</v>
      </c>
    </row>
    <row r="1534" spans="1:14" x14ac:dyDescent="0.25">
      <c r="A1534" t="s">
        <v>6364</v>
      </c>
      <c r="B1534" t="s">
        <v>2722</v>
      </c>
      <c r="C1534" t="s">
        <v>2736</v>
      </c>
      <c r="D1534" t="s">
        <v>202</v>
      </c>
      <c r="E1534" t="s">
        <v>6369</v>
      </c>
      <c r="F1534" t="s">
        <v>202</v>
      </c>
      <c r="G1534" s="9">
        <v>1</v>
      </c>
      <c r="H1534" s="8">
        <v>0</v>
      </c>
      <c r="I1534" s="8">
        <v>345.1</v>
      </c>
      <c r="J1534" s="8">
        <v>0</v>
      </c>
      <c r="K1534" t="s">
        <v>4746</v>
      </c>
      <c r="L1534" s="1">
        <v>45416</v>
      </c>
      <c r="M1534">
        <v>5</v>
      </c>
      <c r="N1534">
        <v>2024</v>
      </c>
    </row>
    <row r="1535" spans="1:14" x14ac:dyDescent="0.25">
      <c r="A1535" t="s">
        <v>6364</v>
      </c>
      <c r="B1535" t="s">
        <v>2722</v>
      </c>
      <c r="C1535" t="s">
        <v>2736</v>
      </c>
      <c r="D1535" t="s">
        <v>202</v>
      </c>
      <c r="E1535" t="s">
        <v>6370</v>
      </c>
      <c r="F1535" t="s">
        <v>202</v>
      </c>
      <c r="G1535" s="9">
        <v>1</v>
      </c>
      <c r="H1535" s="8">
        <v>0</v>
      </c>
      <c r="I1535" s="8">
        <v>46.75</v>
      </c>
      <c r="J1535" s="8">
        <v>0</v>
      </c>
      <c r="K1535" t="s">
        <v>4746</v>
      </c>
      <c r="L1535" s="1">
        <v>45416</v>
      </c>
      <c r="M1535">
        <v>5</v>
      </c>
      <c r="N1535">
        <v>2024</v>
      </c>
    </row>
    <row r="1536" spans="1:14" x14ac:dyDescent="0.25">
      <c r="A1536" t="s">
        <v>6364</v>
      </c>
      <c r="B1536" t="s">
        <v>2722</v>
      </c>
      <c r="C1536" t="s">
        <v>465</v>
      </c>
      <c r="D1536" t="s">
        <v>324</v>
      </c>
      <c r="E1536" t="s">
        <v>6371</v>
      </c>
      <c r="F1536" t="s">
        <v>202</v>
      </c>
      <c r="G1536" s="9">
        <v>1</v>
      </c>
      <c r="H1536" s="8">
        <v>18.2</v>
      </c>
      <c r="I1536" s="8">
        <v>54.4</v>
      </c>
      <c r="J1536" s="8">
        <v>18.2</v>
      </c>
      <c r="K1536" t="s">
        <v>4746</v>
      </c>
      <c r="L1536" s="1">
        <v>45416</v>
      </c>
      <c r="M1536">
        <v>5</v>
      </c>
      <c r="N1536">
        <v>2024</v>
      </c>
    </row>
    <row r="1537" spans="1:14" x14ac:dyDescent="0.25">
      <c r="A1537" t="s">
        <v>6364</v>
      </c>
      <c r="B1537" t="s">
        <v>2722</v>
      </c>
      <c r="C1537" t="s">
        <v>484</v>
      </c>
      <c r="D1537" t="s">
        <v>346</v>
      </c>
      <c r="E1537" t="s">
        <v>6372</v>
      </c>
      <c r="F1537" t="s">
        <v>202</v>
      </c>
      <c r="G1537" s="9">
        <v>1</v>
      </c>
      <c r="H1537" s="8">
        <v>30.83</v>
      </c>
      <c r="I1537" s="8">
        <v>69.7</v>
      </c>
      <c r="J1537" s="8">
        <v>30.83</v>
      </c>
      <c r="K1537" t="s">
        <v>4746</v>
      </c>
      <c r="L1537" s="1">
        <v>45416</v>
      </c>
      <c r="M1537">
        <v>5</v>
      </c>
      <c r="N1537">
        <v>2024</v>
      </c>
    </row>
    <row r="1538" spans="1:14" x14ac:dyDescent="0.25">
      <c r="A1538" t="s">
        <v>6364</v>
      </c>
      <c r="B1538" t="s">
        <v>2722</v>
      </c>
      <c r="C1538" t="s">
        <v>2736</v>
      </c>
      <c r="D1538" t="s">
        <v>202</v>
      </c>
      <c r="E1538" t="s">
        <v>6373</v>
      </c>
      <c r="F1538" t="s">
        <v>202</v>
      </c>
      <c r="G1538" s="9">
        <v>1</v>
      </c>
      <c r="H1538" s="8">
        <v>0</v>
      </c>
      <c r="I1538" s="8">
        <v>54.4</v>
      </c>
      <c r="J1538" s="8">
        <v>0</v>
      </c>
      <c r="K1538" t="s">
        <v>4746</v>
      </c>
      <c r="L1538" s="1">
        <v>45416</v>
      </c>
      <c r="M1538">
        <v>5</v>
      </c>
      <c r="N1538">
        <v>2024</v>
      </c>
    </row>
    <row r="1539" spans="1:14" x14ac:dyDescent="0.25">
      <c r="A1539" t="s">
        <v>6364</v>
      </c>
      <c r="B1539" t="s">
        <v>2722</v>
      </c>
      <c r="C1539" t="s">
        <v>563</v>
      </c>
      <c r="D1539" t="s">
        <v>242</v>
      </c>
      <c r="E1539" t="s">
        <v>6374</v>
      </c>
      <c r="F1539" t="s">
        <v>202</v>
      </c>
      <c r="G1539" s="9">
        <v>1</v>
      </c>
      <c r="H1539" s="8">
        <v>10</v>
      </c>
      <c r="I1539" s="8">
        <v>46.75</v>
      </c>
      <c r="J1539" s="8">
        <v>10</v>
      </c>
      <c r="K1539" t="s">
        <v>4746</v>
      </c>
      <c r="L1539" s="1">
        <v>45416</v>
      </c>
      <c r="M1539">
        <v>5</v>
      </c>
      <c r="N1539">
        <v>2024</v>
      </c>
    </row>
    <row r="1540" spans="1:14" x14ac:dyDescent="0.25">
      <c r="A1540" t="s">
        <v>6364</v>
      </c>
      <c r="B1540" t="s">
        <v>2722</v>
      </c>
      <c r="C1540" t="s">
        <v>561</v>
      </c>
      <c r="D1540" t="s">
        <v>246</v>
      </c>
      <c r="E1540" t="s">
        <v>6375</v>
      </c>
      <c r="F1540" t="s">
        <v>202</v>
      </c>
      <c r="G1540" s="9">
        <v>1</v>
      </c>
      <c r="H1540" s="8">
        <v>13.2</v>
      </c>
      <c r="I1540" s="8">
        <v>54.4</v>
      </c>
      <c r="J1540" s="8">
        <v>13.2</v>
      </c>
      <c r="K1540" t="s">
        <v>4746</v>
      </c>
      <c r="L1540" s="1">
        <v>45416</v>
      </c>
      <c r="M1540">
        <v>5</v>
      </c>
      <c r="N1540">
        <v>2024</v>
      </c>
    </row>
    <row r="1541" spans="1:14" x14ac:dyDescent="0.25">
      <c r="A1541" t="s">
        <v>6364</v>
      </c>
      <c r="B1541" t="s">
        <v>2722</v>
      </c>
      <c r="C1541" t="s">
        <v>2736</v>
      </c>
      <c r="D1541" t="s">
        <v>202</v>
      </c>
      <c r="E1541" t="s">
        <v>6376</v>
      </c>
      <c r="F1541" t="s">
        <v>202</v>
      </c>
      <c r="G1541" s="9">
        <v>1</v>
      </c>
      <c r="H1541" s="8">
        <v>0</v>
      </c>
      <c r="I1541" s="8">
        <v>0</v>
      </c>
      <c r="J1541" s="8">
        <v>0</v>
      </c>
      <c r="K1541" t="s">
        <v>4746</v>
      </c>
      <c r="L1541" s="1">
        <v>45416</v>
      </c>
      <c r="M1541">
        <v>5</v>
      </c>
      <c r="N1541">
        <v>2024</v>
      </c>
    </row>
    <row r="1542" spans="1:14" x14ac:dyDescent="0.25">
      <c r="A1542" t="s">
        <v>6364</v>
      </c>
      <c r="B1542" t="s">
        <v>2722</v>
      </c>
      <c r="C1542" t="s">
        <v>2736</v>
      </c>
      <c r="D1542" t="s">
        <v>202</v>
      </c>
      <c r="E1542" t="s">
        <v>2723</v>
      </c>
      <c r="F1542" t="s">
        <v>202</v>
      </c>
      <c r="G1542" s="9">
        <v>1</v>
      </c>
      <c r="H1542" s="8">
        <v>0</v>
      </c>
      <c r="I1542" s="8">
        <v>133</v>
      </c>
      <c r="J1542" s="8">
        <v>0</v>
      </c>
      <c r="K1542" t="s">
        <v>4746</v>
      </c>
      <c r="L1542" s="1">
        <v>45416</v>
      </c>
      <c r="M1542">
        <v>5</v>
      </c>
      <c r="N1542">
        <v>2024</v>
      </c>
    </row>
    <row r="1543" spans="1:14" x14ac:dyDescent="0.25">
      <c r="A1543" t="s">
        <v>6377</v>
      </c>
      <c r="B1543" t="s">
        <v>2722</v>
      </c>
      <c r="C1543" t="s">
        <v>2798</v>
      </c>
      <c r="D1543" t="s">
        <v>1429</v>
      </c>
      <c r="E1543" t="s">
        <v>5758</v>
      </c>
      <c r="F1543" t="s">
        <v>202</v>
      </c>
      <c r="G1543" s="9">
        <v>2</v>
      </c>
      <c r="H1543" s="8">
        <v>40.6706</v>
      </c>
      <c r="I1543" s="8">
        <v>67.150000000000006</v>
      </c>
      <c r="J1543" s="8">
        <v>81.34</v>
      </c>
      <c r="K1543" t="s">
        <v>4746</v>
      </c>
      <c r="L1543" s="1">
        <v>45416</v>
      </c>
      <c r="M1543">
        <v>5</v>
      </c>
      <c r="N1543">
        <v>2024</v>
      </c>
    </row>
    <row r="1544" spans="1:14" x14ac:dyDescent="0.25">
      <c r="A1544" t="s">
        <v>6377</v>
      </c>
      <c r="B1544" t="s">
        <v>2722</v>
      </c>
      <c r="C1544" t="s">
        <v>626</v>
      </c>
      <c r="D1544" t="s">
        <v>128</v>
      </c>
      <c r="E1544" t="s">
        <v>5759</v>
      </c>
      <c r="F1544" t="s">
        <v>202</v>
      </c>
      <c r="G1544" s="9">
        <v>1</v>
      </c>
      <c r="H1544" s="8">
        <v>887.42780000000005</v>
      </c>
      <c r="I1544" s="8">
        <v>1104.1500000000001</v>
      </c>
      <c r="J1544" s="8">
        <v>887.43</v>
      </c>
      <c r="K1544" t="s">
        <v>4746</v>
      </c>
      <c r="L1544" s="1">
        <v>45416</v>
      </c>
      <c r="M1544">
        <v>5</v>
      </c>
      <c r="N1544">
        <v>2024</v>
      </c>
    </row>
    <row r="1545" spans="1:14" x14ac:dyDescent="0.25">
      <c r="A1545" t="s">
        <v>6377</v>
      </c>
      <c r="B1545" t="s">
        <v>2722</v>
      </c>
      <c r="C1545" t="s">
        <v>484</v>
      </c>
      <c r="D1545" t="s">
        <v>346</v>
      </c>
      <c r="E1545" t="s">
        <v>6203</v>
      </c>
      <c r="F1545" t="s">
        <v>202</v>
      </c>
      <c r="G1545" s="9">
        <v>1</v>
      </c>
      <c r="H1545" s="8">
        <v>30.83</v>
      </c>
      <c r="I1545" s="8">
        <v>69.7</v>
      </c>
      <c r="J1545" s="8">
        <v>30.83</v>
      </c>
      <c r="K1545" t="s">
        <v>4746</v>
      </c>
      <c r="L1545" s="1">
        <v>45416</v>
      </c>
      <c r="M1545">
        <v>5</v>
      </c>
      <c r="N1545">
        <v>2024</v>
      </c>
    </row>
    <row r="1546" spans="1:14" x14ac:dyDescent="0.25">
      <c r="A1546" t="s">
        <v>6377</v>
      </c>
      <c r="B1546" t="s">
        <v>2722</v>
      </c>
      <c r="C1546" t="s">
        <v>485</v>
      </c>
      <c r="D1546" t="s">
        <v>308</v>
      </c>
      <c r="E1546" t="s">
        <v>5946</v>
      </c>
      <c r="F1546" t="s">
        <v>202</v>
      </c>
      <c r="G1546" s="9">
        <v>1</v>
      </c>
      <c r="H1546" s="8">
        <v>4.3499999999999996</v>
      </c>
      <c r="I1546" s="8">
        <v>15.3</v>
      </c>
      <c r="J1546" s="8">
        <v>4.3499999999999996</v>
      </c>
      <c r="K1546" t="s">
        <v>4746</v>
      </c>
      <c r="L1546" s="1">
        <v>45416</v>
      </c>
      <c r="M1546">
        <v>5</v>
      </c>
      <c r="N1546">
        <v>2024</v>
      </c>
    </row>
    <row r="1547" spans="1:14" x14ac:dyDescent="0.25">
      <c r="A1547" t="s">
        <v>6377</v>
      </c>
      <c r="B1547" t="s">
        <v>2722</v>
      </c>
      <c r="C1547" t="s">
        <v>3631</v>
      </c>
      <c r="D1547" t="s">
        <v>1721</v>
      </c>
      <c r="E1547" t="s">
        <v>5196</v>
      </c>
      <c r="F1547" t="s">
        <v>202</v>
      </c>
      <c r="G1547" s="9">
        <v>1</v>
      </c>
      <c r="H1547" s="8">
        <v>13</v>
      </c>
      <c r="I1547" s="8">
        <v>33.15</v>
      </c>
      <c r="J1547" s="8">
        <v>13</v>
      </c>
      <c r="K1547" t="s">
        <v>4746</v>
      </c>
      <c r="L1547" s="1">
        <v>45416</v>
      </c>
      <c r="M1547">
        <v>5</v>
      </c>
      <c r="N1547">
        <v>2024</v>
      </c>
    </row>
    <row r="1548" spans="1:14" x14ac:dyDescent="0.25">
      <c r="A1548" t="s">
        <v>6377</v>
      </c>
      <c r="B1548" t="s">
        <v>2722</v>
      </c>
      <c r="C1548" t="s">
        <v>2736</v>
      </c>
      <c r="D1548" t="s">
        <v>202</v>
      </c>
      <c r="E1548" t="s">
        <v>5263</v>
      </c>
      <c r="F1548" t="s">
        <v>202</v>
      </c>
      <c r="G1548" s="9">
        <v>1</v>
      </c>
      <c r="H1548" s="8">
        <v>0</v>
      </c>
      <c r="I1548" s="8">
        <v>156.4</v>
      </c>
      <c r="J1548" s="8">
        <v>0</v>
      </c>
      <c r="K1548" t="s">
        <v>4746</v>
      </c>
      <c r="L1548" s="1">
        <v>45416</v>
      </c>
      <c r="M1548">
        <v>5</v>
      </c>
      <c r="N1548">
        <v>2024</v>
      </c>
    </row>
    <row r="1549" spans="1:14" x14ac:dyDescent="0.25">
      <c r="A1549" t="s">
        <v>6377</v>
      </c>
      <c r="B1549" t="s">
        <v>2722</v>
      </c>
      <c r="C1549" t="s">
        <v>3044</v>
      </c>
      <c r="D1549" t="s">
        <v>1971</v>
      </c>
      <c r="E1549" t="s">
        <v>6378</v>
      </c>
      <c r="F1549" t="s">
        <v>202</v>
      </c>
      <c r="G1549" s="9">
        <v>1</v>
      </c>
      <c r="H1549" s="8">
        <v>0</v>
      </c>
      <c r="I1549" s="8">
        <v>771.8</v>
      </c>
      <c r="J1549" s="8">
        <v>0</v>
      </c>
      <c r="K1549" t="s">
        <v>4746</v>
      </c>
      <c r="L1549" s="1">
        <v>45416</v>
      </c>
      <c r="M1549">
        <v>5</v>
      </c>
      <c r="N1549">
        <v>2024</v>
      </c>
    </row>
    <row r="1550" spans="1:14" x14ac:dyDescent="0.25">
      <c r="A1550" t="s">
        <v>6377</v>
      </c>
      <c r="B1550" t="s">
        <v>2722</v>
      </c>
      <c r="C1550" t="s">
        <v>462</v>
      </c>
      <c r="D1550" t="s">
        <v>272</v>
      </c>
      <c r="E1550" t="s">
        <v>2740</v>
      </c>
      <c r="F1550" t="s">
        <v>1672</v>
      </c>
      <c r="G1550" s="9">
        <v>1</v>
      </c>
      <c r="H1550" s="8">
        <v>100.14</v>
      </c>
      <c r="I1550" s="8">
        <v>0</v>
      </c>
      <c r="J1550" s="8">
        <v>100.14</v>
      </c>
      <c r="K1550" t="s">
        <v>4746</v>
      </c>
      <c r="L1550" s="1">
        <v>45416</v>
      </c>
      <c r="M1550">
        <v>5</v>
      </c>
      <c r="N1550">
        <v>2024</v>
      </c>
    </row>
    <row r="1551" spans="1:14" x14ac:dyDescent="0.25">
      <c r="A1551" t="s">
        <v>6377</v>
      </c>
      <c r="B1551" t="s">
        <v>2722</v>
      </c>
      <c r="C1551" t="s">
        <v>463</v>
      </c>
      <c r="D1551" t="s">
        <v>274</v>
      </c>
      <c r="E1551" t="s">
        <v>2741</v>
      </c>
      <c r="F1551" t="s">
        <v>1672</v>
      </c>
      <c r="G1551" s="9">
        <v>1</v>
      </c>
      <c r="H1551" s="8">
        <v>58.37</v>
      </c>
      <c r="I1551" s="8">
        <v>0</v>
      </c>
      <c r="J1551" s="8">
        <v>58.37</v>
      </c>
      <c r="K1551" t="s">
        <v>4746</v>
      </c>
      <c r="L1551" s="1">
        <v>45416</v>
      </c>
      <c r="M1551">
        <v>5</v>
      </c>
      <c r="N1551">
        <v>2024</v>
      </c>
    </row>
    <row r="1552" spans="1:14" x14ac:dyDescent="0.25">
      <c r="A1552" t="s">
        <v>6377</v>
      </c>
      <c r="B1552" t="s">
        <v>2722</v>
      </c>
      <c r="C1552" t="s">
        <v>522</v>
      </c>
      <c r="D1552" t="s">
        <v>342</v>
      </c>
      <c r="E1552" t="s">
        <v>343</v>
      </c>
      <c r="F1552" t="s">
        <v>202</v>
      </c>
      <c r="G1552" s="9">
        <v>1</v>
      </c>
      <c r="H1552" s="8">
        <v>10.5</v>
      </c>
      <c r="I1552" s="8">
        <v>0</v>
      </c>
      <c r="J1552" s="8">
        <v>10.5</v>
      </c>
      <c r="K1552" t="s">
        <v>4746</v>
      </c>
      <c r="L1552" s="1">
        <v>45416</v>
      </c>
      <c r="M1552">
        <v>5</v>
      </c>
      <c r="N1552">
        <v>2024</v>
      </c>
    </row>
    <row r="1553" spans="1:14" x14ac:dyDescent="0.25">
      <c r="A1553" t="s">
        <v>6377</v>
      </c>
      <c r="B1553" t="s">
        <v>2722</v>
      </c>
      <c r="C1553" t="s">
        <v>521</v>
      </c>
      <c r="D1553" t="s">
        <v>340</v>
      </c>
      <c r="E1553" t="s">
        <v>341</v>
      </c>
      <c r="F1553" t="s">
        <v>202</v>
      </c>
      <c r="G1553" s="9">
        <v>1</v>
      </c>
      <c r="H1553" s="8">
        <v>25.5</v>
      </c>
      <c r="I1553" s="8">
        <v>0</v>
      </c>
      <c r="J1553" s="8">
        <v>25.5</v>
      </c>
      <c r="K1553" t="s">
        <v>4746</v>
      </c>
      <c r="L1553" s="1">
        <v>45416</v>
      </c>
      <c r="M1553">
        <v>5</v>
      </c>
      <c r="N1553">
        <v>2024</v>
      </c>
    </row>
    <row r="1554" spans="1:14" x14ac:dyDescent="0.25">
      <c r="A1554" t="s">
        <v>6377</v>
      </c>
      <c r="B1554" t="s">
        <v>2722</v>
      </c>
      <c r="C1554" t="s">
        <v>525</v>
      </c>
      <c r="D1554" t="s">
        <v>334</v>
      </c>
      <c r="E1554" t="s">
        <v>335</v>
      </c>
      <c r="F1554" t="s">
        <v>202</v>
      </c>
      <c r="G1554" s="9">
        <v>1</v>
      </c>
      <c r="H1554" s="8">
        <v>18.5</v>
      </c>
      <c r="I1554" s="8">
        <v>0</v>
      </c>
      <c r="J1554" s="8">
        <v>18.5</v>
      </c>
      <c r="K1554" t="s">
        <v>4746</v>
      </c>
      <c r="L1554" s="1">
        <v>45416</v>
      </c>
      <c r="M1554">
        <v>5</v>
      </c>
      <c r="N1554">
        <v>2024</v>
      </c>
    </row>
    <row r="1555" spans="1:14" x14ac:dyDescent="0.25">
      <c r="A1555" t="s">
        <v>6377</v>
      </c>
      <c r="B1555" t="s">
        <v>2722</v>
      </c>
      <c r="C1555" t="s">
        <v>524</v>
      </c>
      <c r="D1555" t="s">
        <v>332</v>
      </c>
      <c r="E1555" t="s">
        <v>333</v>
      </c>
      <c r="F1555" t="s">
        <v>202</v>
      </c>
      <c r="G1555" s="9">
        <v>1</v>
      </c>
      <c r="H1555" s="8">
        <v>20</v>
      </c>
      <c r="I1555" s="8">
        <v>0</v>
      </c>
      <c r="J1555" s="8">
        <v>20</v>
      </c>
      <c r="K1555" t="s">
        <v>4746</v>
      </c>
      <c r="L1555" s="1">
        <v>45416</v>
      </c>
      <c r="M1555">
        <v>5</v>
      </c>
      <c r="N1555">
        <v>2024</v>
      </c>
    </row>
    <row r="1556" spans="1:14" x14ac:dyDescent="0.25">
      <c r="A1556" t="s">
        <v>6377</v>
      </c>
      <c r="B1556" t="s">
        <v>2722</v>
      </c>
      <c r="C1556" t="s">
        <v>464</v>
      </c>
      <c r="D1556" t="s">
        <v>276</v>
      </c>
      <c r="E1556" t="s">
        <v>2742</v>
      </c>
      <c r="F1556" t="s">
        <v>1672</v>
      </c>
      <c r="G1556" s="9">
        <v>1</v>
      </c>
      <c r="H1556" s="8">
        <v>81.17</v>
      </c>
      <c r="I1556" s="8">
        <v>0</v>
      </c>
      <c r="J1556" s="8">
        <v>81.17</v>
      </c>
      <c r="K1556" t="s">
        <v>4746</v>
      </c>
      <c r="L1556" s="1">
        <v>45416</v>
      </c>
      <c r="M1556">
        <v>5</v>
      </c>
      <c r="N1556">
        <v>2024</v>
      </c>
    </row>
    <row r="1557" spans="1:14" x14ac:dyDescent="0.25">
      <c r="A1557" t="s">
        <v>6377</v>
      </c>
      <c r="B1557" t="s">
        <v>2722</v>
      </c>
      <c r="C1557" t="s">
        <v>2736</v>
      </c>
      <c r="D1557" t="s">
        <v>202</v>
      </c>
      <c r="E1557" t="s">
        <v>6379</v>
      </c>
      <c r="F1557" t="s">
        <v>202</v>
      </c>
      <c r="G1557" s="9">
        <v>1</v>
      </c>
      <c r="H1557" s="8">
        <v>0</v>
      </c>
      <c r="I1557" s="8">
        <v>345.1</v>
      </c>
      <c r="J1557" s="8">
        <v>0</v>
      </c>
      <c r="K1557" t="s">
        <v>4746</v>
      </c>
      <c r="L1557" s="1">
        <v>45416</v>
      </c>
      <c r="M1557">
        <v>5</v>
      </c>
      <c r="N1557">
        <v>2024</v>
      </c>
    </row>
    <row r="1558" spans="1:14" x14ac:dyDescent="0.25">
      <c r="A1558" t="s">
        <v>6377</v>
      </c>
      <c r="B1558" t="s">
        <v>2722</v>
      </c>
      <c r="C1558" t="s">
        <v>602</v>
      </c>
      <c r="D1558" t="s">
        <v>232</v>
      </c>
      <c r="E1558" t="s">
        <v>6380</v>
      </c>
      <c r="F1558" t="s">
        <v>202</v>
      </c>
      <c r="G1558" s="9">
        <v>1</v>
      </c>
      <c r="H1558" s="8">
        <v>18</v>
      </c>
      <c r="I1558" s="8">
        <v>109.65</v>
      </c>
      <c r="J1558" s="8">
        <v>18</v>
      </c>
      <c r="K1558" t="s">
        <v>4746</v>
      </c>
      <c r="L1558" s="1">
        <v>45416</v>
      </c>
      <c r="M1558">
        <v>5</v>
      </c>
      <c r="N1558">
        <v>2024</v>
      </c>
    </row>
    <row r="1559" spans="1:14" x14ac:dyDescent="0.25">
      <c r="A1559" t="s">
        <v>6377</v>
      </c>
      <c r="B1559" t="s">
        <v>2722</v>
      </c>
      <c r="C1559" t="s">
        <v>465</v>
      </c>
      <c r="D1559" t="s">
        <v>324</v>
      </c>
      <c r="E1559" t="s">
        <v>6381</v>
      </c>
      <c r="F1559" t="s">
        <v>202</v>
      </c>
      <c r="G1559" s="9">
        <v>1</v>
      </c>
      <c r="H1559" s="8">
        <v>18.2</v>
      </c>
      <c r="I1559" s="8">
        <v>54.4</v>
      </c>
      <c r="J1559" s="8">
        <v>18.2</v>
      </c>
      <c r="K1559" t="s">
        <v>4746</v>
      </c>
      <c r="L1559" s="1">
        <v>45416</v>
      </c>
      <c r="M1559">
        <v>5</v>
      </c>
      <c r="N1559">
        <v>2024</v>
      </c>
    </row>
    <row r="1560" spans="1:14" x14ac:dyDescent="0.25">
      <c r="A1560" t="s">
        <v>6377</v>
      </c>
      <c r="B1560" t="s">
        <v>2722</v>
      </c>
      <c r="C1560" t="s">
        <v>2736</v>
      </c>
      <c r="D1560" t="s">
        <v>202</v>
      </c>
      <c r="E1560" t="s">
        <v>6382</v>
      </c>
      <c r="F1560" t="s">
        <v>202</v>
      </c>
      <c r="G1560" s="9">
        <v>1</v>
      </c>
      <c r="H1560" s="8">
        <v>0</v>
      </c>
      <c r="I1560" s="8">
        <v>54.4</v>
      </c>
      <c r="J1560" s="8">
        <v>0</v>
      </c>
      <c r="K1560" t="s">
        <v>4746</v>
      </c>
      <c r="L1560" s="1">
        <v>45416</v>
      </c>
      <c r="M1560">
        <v>5</v>
      </c>
      <c r="N1560">
        <v>2024</v>
      </c>
    </row>
    <row r="1561" spans="1:14" x14ac:dyDescent="0.25">
      <c r="A1561" t="s">
        <v>6377</v>
      </c>
      <c r="B1561" t="s">
        <v>2722</v>
      </c>
      <c r="C1561" t="s">
        <v>563</v>
      </c>
      <c r="D1561" t="s">
        <v>242</v>
      </c>
      <c r="E1561" t="s">
        <v>6383</v>
      </c>
      <c r="F1561" t="s">
        <v>202</v>
      </c>
      <c r="G1561" s="9">
        <v>1</v>
      </c>
      <c r="H1561" s="8">
        <v>10</v>
      </c>
      <c r="I1561" s="8">
        <v>46.75</v>
      </c>
      <c r="J1561" s="8">
        <v>10</v>
      </c>
      <c r="K1561" t="s">
        <v>4746</v>
      </c>
      <c r="L1561" s="1">
        <v>45416</v>
      </c>
      <c r="M1561">
        <v>5</v>
      </c>
      <c r="N1561">
        <v>2024</v>
      </c>
    </row>
    <row r="1562" spans="1:14" x14ac:dyDescent="0.25">
      <c r="A1562" t="s">
        <v>6377</v>
      </c>
      <c r="B1562" t="s">
        <v>2722</v>
      </c>
      <c r="C1562" t="s">
        <v>561</v>
      </c>
      <c r="D1562" t="s">
        <v>246</v>
      </c>
      <c r="E1562" t="s">
        <v>6384</v>
      </c>
      <c r="F1562" t="s">
        <v>202</v>
      </c>
      <c r="G1562" s="9">
        <v>1</v>
      </c>
      <c r="H1562" s="8">
        <v>13.2</v>
      </c>
      <c r="I1562" s="8">
        <v>54.4</v>
      </c>
      <c r="J1562" s="8">
        <v>13.2</v>
      </c>
      <c r="K1562" t="s">
        <v>4746</v>
      </c>
      <c r="L1562" s="1">
        <v>45416</v>
      </c>
      <c r="M1562">
        <v>5</v>
      </c>
      <c r="N1562">
        <v>2024</v>
      </c>
    </row>
    <row r="1563" spans="1:14" x14ac:dyDescent="0.25">
      <c r="A1563" t="s">
        <v>6377</v>
      </c>
      <c r="B1563" t="s">
        <v>2722</v>
      </c>
      <c r="C1563" t="s">
        <v>2787</v>
      </c>
      <c r="D1563" t="s">
        <v>1518</v>
      </c>
      <c r="E1563" t="s">
        <v>5857</v>
      </c>
      <c r="F1563" t="s">
        <v>202</v>
      </c>
      <c r="G1563" s="9">
        <v>1</v>
      </c>
      <c r="H1563" s="8">
        <v>42</v>
      </c>
      <c r="I1563" s="8">
        <v>131.75</v>
      </c>
      <c r="J1563" s="8">
        <v>42</v>
      </c>
      <c r="K1563" t="s">
        <v>4746</v>
      </c>
      <c r="L1563" s="1">
        <v>45416</v>
      </c>
      <c r="M1563">
        <v>5</v>
      </c>
      <c r="N1563">
        <v>2024</v>
      </c>
    </row>
    <row r="1564" spans="1:14" x14ac:dyDescent="0.25">
      <c r="A1564" t="s">
        <v>6377</v>
      </c>
      <c r="B1564" t="s">
        <v>2722</v>
      </c>
      <c r="C1564" t="s">
        <v>2736</v>
      </c>
      <c r="D1564" t="s">
        <v>202</v>
      </c>
      <c r="E1564" t="s">
        <v>6376</v>
      </c>
      <c r="F1564" t="s">
        <v>202</v>
      </c>
      <c r="G1564" s="9">
        <v>1</v>
      </c>
      <c r="H1564" s="8">
        <v>0</v>
      </c>
      <c r="I1564" s="8">
        <v>0</v>
      </c>
      <c r="J1564" s="8">
        <v>0</v>
      </c>
      <c r="K1564" t="s">
        <v>4746</v>
      </c>
      <c r="L1564" s="1">
        <v>45416</v>
      </c>
      <c r="M1564">
        <v>5</v>
      </c>
      <c r="N1564">
        <v>2024</v>
      </c>
    </row>
    <row r="1565" spans="1:14" x14ac:dyDescent="0.25">
      <c r="A1565" t="s">
        <v>6377</v>
      </c>
      <c r="B1565" t="s">
        <v>2722</v>
      </c>
      <c r="C1565" t="s">
        <v>2736</v>
      </c>
      <c r="D1565" t="s">
        <v>202</v>
      </c>
      <c r="E1565" t="s">
        <v>2723</v>
      </c>
      <c r="F1565" t="s">
        <v>202</v>
      </c>
      <c r="G1565" s="9">
        <v>1</v>
      </c>
      <c r="H1565" s="8">
        <v>0</v>
      </c>
      <c r="I1565" s="8">
        <v>108.3</v>
      </c>
      <c r="J1565" s="8">
        <v>0</v>
      </c>
      <c r="K1565" t="s">
        <v>4746</v>
      </c>
      <c r="L1565" s="1">
        <v>45416</v>
      </c>
      <c r="M1565">
        <v>5</v>
      </c>
      <c r="N1565">
        <v>2024</v>
      </c>
    </row>
    <row r="1566" spans="1:14" x14ac:dyDescent="0.25">
      <c r="A1566" t="s">
        <v>6385</v>
      </c>
      <c r="B1566" t="s">
        <v>2722</v>
      </c>
      <c r="C1566" t="s">
        <v>2736</v>
      </c>
      <c r="D1566" t="s">
        <v>202</v>
      </c>
      <c r="E1566" t="s">
        <v>5192</v>
      </c>
      <c r="F1566" t="s">
        <v>202</v>
      </c>
      <c r="G1566" s="9">
        <v>1</v>
      </c>
      <c r="H1566" s="8">
        <v>0</v>
      </c>
      <c r="I1566" s="8">
        <v>119</v>
      </c>
      <c r="J1566" s="8">
        <v>0</v>
      </c>
      <c r="K1566" t="s">
        <v>4746</v>
      </c>
      <c r="L1566" s="1">
        <v>45416</v>
      </c>
      <c r="M1566">
        <v>5</v>
      </c>
      <c r="N1566">
        <v>2024</v>
      </c>
    </row>
    <row r="1567" spans="1:14" x14ac:dyDescent="0.25">
      <c r="A1567" t="s">
        <v>6385</v>
      </c>
      <c r="B1567" t="s">
        <v>2722</v>
      </c>
      <c r="C1567" t="s">
        <v>2724</v>
      </c>
      <c r="D1567" t="s">
        <v>202</v>
      </c>
      <c r="E1567" t="s">
        <v>2723</v>
      </c>
      <c r="F1567" t="s">
        <v>202</v>
      </c>
      <c r="G1567" s="9">
        <v>1</v>
      </c>
      <c r="H1567" s="8">
        <v>0</v>
      </c>
      <c r="I1567" s="8">
        <v>30</v>
      </c>
      <c r="J1567" s="8">
        <v>0</v>
      </c>
      <c r="K1567" t="s">
        <v>4746</v>
      </c>
      <c r="L1567" s="1">
        <v>45416</v>
      </c>
      <c r="M1567">
        <v>5</v>
      </c>
      <c r="N1567">
        <v>2024</v>
      </c>
    </row>
    <row r="1568" spans="1:14" x14ac:dyDescent="0.25">
      <c r="A1568" t="s">
        <v>6386</v>
      </c>
      <c r="B1568" t="s">
        <v>2722</v>
      </c>
      <c r="C1568" t="s">
        <v>3017</v>
      </c>
      <c r="D1568" t="s">
        <v>1622</v>
      </c>
      <c r="E1568" t="s">
        <v>5231</v>
      </c>
      <c r="F1568" t="s">
        <v>202</v>
      </c>
      <c r="G1568" s="9">
        <v>1</v>
      </c>
      <c r="H1568" s="8">
        <v>87</v>
      </c>
      <c r="I1568" s="8">
        <v>149</v>
      </c>
      <c r="J1568" s="8">
        <v>87</v>
      </c>
      <c r="K1568" t="s">
        <v>4746</v>
      </c>
      <c r="L1568" s="1">
        <v>45416</v>
      </c>
      <c r="M1568">
        <v>5</v>
      </c>
      <c r="N1568">
        <v>2024</v>
      </c>
    </row>
    <row r="1569" spans="1:14" x14ac:dyDescent="0.25">
      <c r="A1569" t="s">
        <v>6386</v>
      </c>
      <c r="B1569" t="s">
        <v>2722</v>
      </c>
      <c r="C1569" t="s">
        <v>2724</v>
      </c>
      <c r="D1569" t="s">
        <v>202</v>
      </c>
      <c r="E1569" t="s">
        <v>2723</v>
      </c>
      <c r="F1569" t="s">
        <v>202</v>
      </c>
      <c r="G1569" s="9">
        <v>1</v>
      </c>
      <c r="H1569" s="8">
        <v>0</v>
      </c>
      <c r="I1569" s="8">
        <v>22.33</v>
      </c>
      <c r="J1569" s="8">
        <v>0</v>
      </c>
      <c r="K1569" t="s">
        <v>4746</v>
      </c>
      <c r="L1569" s="1">
        <v>45416</v>
      </c>
      <c r="M1569">
        <v>5</v>
      </c>
      <c r="N1569">
        <v>2024</v>
      </c>
    </row>
    <row r="1570" spans="1:14" x14ac:dyDescent="0.25">
      <c r="A1570" t="s">
        <v>6387</v>
      </c>
      <c r="B1570" t="s">
        <v>2934</v>
      </c>
      <c r="C1570" t="s">
        <v>3016</v>
      </c>
      <c r="D1570" t="s">
        <v>1938</v>
      </c>
      <c r="E1570" t="s">
        <v>6388</v>
      </c>
      <c r="F1570" t="s">
        <v>202</v>
      </c>
      <c r="G1570" s="9">
        <v>1</v>
      </c>
      <c r="H1570" s="8">
        <v>0</v>
      </c>
      <c r="I1570" s="8">
        <v>395.87</v>
      </c>
      <c r="J1570" s="8">
        <v>0</v>
      </c>
      <c r="K1570" t="s">
        <v>106</v>
      </c>
      <c r="L1570" s="1">
        <v>45416</v>
      </c>
      <c r="M1570">
        <v>5</v>
      </c>
      <c r="N1570">
        <v>2024</v>
      </c>
    </row>
    <row r="1571" spans="1:14" x14ac:dyDescent="0.25">
      <c r="A1571" t="s">
        <v>6387</v>
      </c>
      <c r="B1571" t="s">
        <v>2934</v>
      </c>
      <c r="C1571" t="s">
        <v>511</v>
      </c>
      <c r="D1571" t="s">
        <v>310</v>
      </c>
      <c r="E1571" t="s">
        <v>311</v>
      </c>
      <c r="F1571" t="s">
        <v>202</v>
      </c>
      <c r="G1571" s="9">
        <v>1</v>
      </c>
      <c r="H1571" s="8">
        <v>121.40219999999999</v>
      </c>
      <c r="I1571" s="8">
        <v>0</v>
      </c>
      <c r="J1571" s="8">
        <v>121.4</v>
      </c>
      <c r="K1571" t="s">
        <v>106</v>
      </c>
      <c r="L1571" s="1">
        <v>45416</v>
      </c>
      <c r="M1571">
        <v>5</v>
      </c>
      <c r="N1571">
        <v>2024</v>
      </c>
    </row>
    <row r="1572" spans="1:14" x14ac:dyDescent="0.25">
      <c r="A1572" t="s">
        <v>6387</v>
      </c>
      <c r="B1572" t="s">
        <v>2934</v>
      </c>
      <c r="C1572" t="s">
        <v>452</v>
      </c>
      <c r="D1572" t="s">
        <v>376</v>
      </c>
      <c r="E1572" t="s">
        <v>377</v>
      </c>
      <c r="F1572" t="s">
        <v>202</v>
      </c>
      <c r="G1572" s="9">
        <v>1</v>
      </c>
      <c r="H1572" s="8">
        <v>53.547899999999998</v>
      </c>
      <c r="I1572" s="8">
        <v>0</v>
      </c>
      <c r="J1572" s="8">
        <v>53.55</v>
      </c>
      <c r="K1572" t="s">
        <v>106</v>
      </c>
      <c r="L1572" s="1">
        <v>45416</v>
      </c>
      <c r="M1572">
        <v>5</v>
      </c>
      <c r="N1572">
        <v>2024</v>
      </c>
    </row>
    <row r="1573" spans="1:14" x14ac:dyDescent="0.25">
      <c r="A1573" t="s">
        <v>6387</v>
      </c>
      <c r="B1573" t="s">
        <v>2934</v>
      </c>
      <c r="C1573" t="s">
        <v>500</v>
      </c>
      <c r="D1573" t="s">
        <v>372</v>
      </c>
      <c r="E1573" t="s">
        <v>373</v>
      </c>
      <c r="F1573" t="s">
        <v>202</v>
      </c>
      <c r="G1573" s="9">
        <v>1</v>
      </c>
      <c r="H1573" s="8">
        <v>79.7607</v>
      </c>
      <c r="I1573" s="8">
        <v>0</v>
      </c>
      <c r="J1573" s="8">
        <v>79.760000000000005</v>
      </c>
      <c r="K1573" t="s">
        <v>106</v>
      </c>
      <c r="L1573" s="1">
        <v>45416</v>
      </c>
      <c r="M1573">
        <v>5</v>
      </c>
      <c r="N1573">
        <v>2024</v>
      </c>
    </row>
    <row r="1574" spans="1:14" x14ac:dyDescent="0.25">
      <c r="A1574" t="s">
        <v>6387</v>
      </c>
      <c r="B1574" t="s">
        <v>2934</v>
      </c>
      <c r="C1574" t="s">
        <v>510</v>
      </c>
      <c r="D1574" t="s">
        <v>295</v>
      </c>
      <c r="E1574" t="s">
        <v>296</v>
      </c>
      <c r="F1574" t="s">
        <v>202</v>
      </c>
      <c r="G1574" s="9">
        <v>1</v>
      </c>
      <c r="H1574" s="8">
        <v>65.423100000000005</v>
      </c>
      <c r="I1574" s="8">
        <v>0</v>
      </c>
      <c r="J1574" s="8">
        <v>65.42</v>
      </c>
      <c r="K1574" t="s">
        <v>106</v>
      </c>
      <c r="L1574" s="1">
        <v>45416</v>
      </c>
      <c r="M1574">
        <v>5</v>
      </c>
      <c r="N1574">
        <v>2024</v>
      </c>
    </row>
    <row r="1575" spans="1:14" x14ac:dyDescent="0.25">
      <c r="A1575" t="s">
        <v>6387</v>
      </c>
      <c r="B1575" t="s">
        <v>2934</v>
      </c>
      <c r="C1575" t="s">
        <v>2724</v>
      </c>
      <c r="D1575" t="s">
        <v>202</v>
      </c>
      <c r="E1575" t="s">
        <v>2733</v>
      </c>
      <c r="F1575" t="s">
        <v>202</v>
      </c>
      <c r="G1575" s="9">
        <v>1</v>
      </c>
      <c r="H1575" s="8">
        <v>0</v>
      </c>
      <c r="I1575" s="8">
        <v>17.5</v>
      </c>
      <c r="J1575" s="8">
        <v>0</v>
      </c>
      <c r="K1575" t="s">
        <v>106</v>
      </c>
      <c r="L1575" s="1">
        <v>45416</v>
      </c>
      <c r="M1575">
        <v>5</v>
      </c>
      <c r="N1575">
        <v>2024</v>
      </c>
    </row>
    <row r="1576" spans="1:14" x14ac:dyDescent="0.25">
      <c r="A1576" t="s">
        <v>6389</v>
      </c>
      <c r="B1576" t="s">
        <v>2722</v>
      </c>
      <c r="C1576" t="s">
        <v>484</v>
      </c>
      <c r="D1576" t="s">
        <v>346</v>
      </c>
      <c r="E1576" t="s">
        <v>6203</v>
      </c>
      <c r="F1576" t="s">
        <v>202</v>
      </c>
      <c r="G1576" s="9">
        <v>1</v>
      </c>
      <c r="H1576" s="8">
        <v>30.83</v>
      </c>
      <c r="I1576" s="8">
        <v>82</v>
      </c>
      <c r="J1576" s="8">
        <v>30.83</v>
      </c>
      <c r="K1576" t="s">
        <v>4746</v>
      </c>
      <c r="L1576" s="1">
        <v>45416</v>
      </c>
      <c r="M1576">
        <v>5</v>
      </c>
      <c r="N1576">
        <v>2024</v>
      </c>
    </row>
    <row r="1577" spans="1:14" x14ac:dyDescent="0.25">
      <c r="A1577" t="s">
        <v>6389</v>
      </c>
      <c r="B1577" t="s">
        <v>2722</v>
      </c>
      <c r="C1577" t="s">
        <v>2953</v>
      </c>
      <c r="D1577" t="s">
        <v>2952</v>
      </c>
      <c r="E1577" t="s">
        <v>6390</v>
      </c>
      <c r="F1577" t="s">
        <v>202</v>
      </c>
      <c r="G1577" s="9">
        <v>1</v>
      </c>
      <c r="H1577" s="8">
        <v>0</v>
      </c>
      <c r="I1577" s="8">
        <v>369</v>
      </c>
      <c r="J1577" s="8">
        <v>0</v>
      </c>
      <c r="K1577" t="s">
        <v>4746</v>
      </c>
      <c r="L1577" s="1">
        <v>45416</v>
      </c>
      <c r="M1577">
        <v>5</v>
      </c>
      <c r="N1577">
        <v>2024</v>
      </c>
    </row>
    <row r="1578" spans="1:14" x14ac:dyDescent="0.25">
      <c r="A1578" t="s">
        <v>6389</v>
      </c>
      <c r="B1578" t="s">
        <v>2722</v>
      </c>
      <c r="C1578" t="s">
        <v>436</v>
      </c>
      <c r="D1578" t="s">
        <v>303</v>
      </c>
      <c r="E1578" t="s">
        <v>201</v>
      </c>
      <c r="F1578" t="s">
        <v>202</v>
      </c>
      <c r="G1578" s="9">
        <v>1</v>
      </c>
      <c r="H1578" s="8">
        <v>9</v>
      </c>
      <c r="I1578" s="8">
        <v>0</v>
      </c>
      <c r="J1578" s="8">
        <v>9</v>
      </c>
      <c r="K1578" t="s">
        <v>4746</v>
      </c>
      <c r="L1578" s="1">
        <v>45416</v>
      </c>
      <c r="M1578">
        <v>5</v>
      </c>
      <c r="N1578">
        <v>2024</v>
      </c>
    </row>
    <row r="1579" spans="1:14" x14ac:dyDescent="0.25">
      <c r="A1579" t="s">
        <v>6389</v>
      </c>
      <c r="B1579" t="s">
        <v>2722</v>
      </c>
      <c r="C1579" t="s">
        <v>2738</v>
      </c>
      <c r="D1579" t="s">
        <v>1230</v>
      </c>
      <c r="E1579" t="s">
        <v>1231</v>
      </c>
      <c r="F1579" t="s">
        <v>202</v>
      </c>
      <c r="G1579" s="9">
        <v>1</v>
      </c>
      <c r="H1579" s="8">
        <v>89.5</v>
      </c>
      <c r="I1579" s="8">
        <v>0</v>
      </c>
      <c r="J1579" s="8">
        <v>89.5</v>
      </c>
      <c r="K1579" t="s">
        <v>4746</v>
      </c>
      <c r="L1579" s="1">
        <v>45416</v>
      </c>
      <c r="M1579">
        <v>5</v>
      </c>
      <c r="N1579">
        <v>2024</v>
      </c>
    </row>
    <row r="1580" spans="1:14" x14ac:dyDescent="0.25">
      <c r="A1580" t="s">
        <v>6389</v>
      </c>
      <c r="B1580" t="s">
        <v>2722</v>
      </c>
      <c r="C1580" t="s">
        <v>4674</v>
      </c>
      <c r="D1580" t="s">
        <v>4675</v>
      </c>
      <c r="E1580" t="s">
        <v>6391</v>
      </c>
      <c r="F1580" t="s">
        <v>202</v>
      </c>
      <c r="G1580" s="9">
        <v>1</v>
      </c>
      <c r="H1580" s="8">
        <v>0</v>
      </c>
      <c r="I1580" s="8">
        <v>759</v>
      </c>
      <c r="J1580" s="8">
        <v>0</v>
      </c>
      <c r="K1580" t="s">
        <v>4746</v>
      </c>
      <c r="L1580" s="1">
        <v>45416</v>
      </c>
      <c r="M1580">
        <v>5</v>
      </c>
      <c r="N1580">
        <v>2024</v>
      </c>
    </row>
    <row r="1581" spans="1:14" x14ac:dyDescent="0.25">
      <c r="A1581" t="s">
        <v>6389</v>
      </c>
      <c r="B1581" t="s">
        <v>2722</v>
      </c>
      <c r="C1581" t="s">
        <v>577</v>
      </c>
      <c r="D1581" t="s">
        <v>278</v>
      </c>
      <c r="E1581" t="s">
        <v>279</v>
      </c>
      <c r="F1581" t="s">
        <v>202</v>
      </c>
      <c r="G1581" s="9">
        <v>1</v>
      </c>
      <c r="H1581" s="8">
        <v>125.5</v>
      </c>
      <c r="I1581" s="8">
        <v>0</v>
      </c>
      <c r="J1581" s="8">
        <v>125.5</v>
      </c>
      <c r="K1581" t="s">
        <v>4746</v>
      </c>
      <c r="L1581" s="1">
        <v>45416</v>
      </c>
      <c r="M1581">
        <v>5</v>
      </c>
      <c r="N1581">
        <v>2024</v>
      </c>
    </row>
    <row r="1582" spans="1:14" x14ac:dyDescent="0.25">
      <c r="A1582" t="s">
        <v>6389</v>
      </c>
      <c r="B1582" t="s">
        <v>2722</v>
      </c>
      <c r="C1582" t="s">
        <v>578</v>
      </c>
      <c r="D1582" t="s">
        <v>280</v>
      </c>
      <c r="E1582" t="s">
        <v>281</v>
      </c>
      <c r="F1582" t="s">
        <v>202</v>
      </c>
      <c r="G1582" s="9">
        <v>1</v>
      </c>
      <c r="H1582" s="8">
        <v>124</v>
      </c>
      <c r="I1582" s="8">
        <v>0</v>
      </c>
      <c r="J1582" s="8">
        <v>124</v>
      </c>
      <c r="K1582" t="s">
        <v>4746</v>
      </c>
      <c r="L1582" s="1">
        <v>45416</v>
      </c>
      <c r="M1582">
        <v>5</v>
      </c>
      <c r="N1582">
        <v>2024</v>
      </c>
    </row>
    <row r="1583" spans="1:14" x14ac:dyDescent="0.25">
      <c r="A1583" t="s">
        <v>6389</v>
      </c>
      <c r="B1583" t="s">
        <v>2722</v>
      </c>
      <c r="C1583" t="s">
        <v>521</v>
      </c>
      <c r="D1583" t="s">
        <v>340</v>
      </c>
      <c r="E1583" t="s">
        <v>341</v>
      </c>
      <c r="F1583" t="s">
        <v>202</v>
      </c>
      <c r="G1583" s="9">
        <v>1</v>
      </c>
      <c r="H1583" s="8">
        <v>25.5</v>
      </c>
      <c r="I1583" s="8">
        <v>0</v>
      </c>
      <c r="J1583" s="8">
        <v>25.5</v>
      </c>
      <c r="K1583" t="s">
        <v>4746</v>
      </c>
      <c r="L1583" s="1">
        <v>45416</v>
      </c>
      <c r="M1583">
        <v>5</v>
      </c>
      <c r="N1583">
        <v>2024</v>
      </c>
    </row>
    <row r="1584" spans="1:14" x14ac:dyDescent="0.25">
      <c r="A1584" t="s">
        <v>6389</v>
      </c>
      <c r="B1584" t="s">
        <v>2722</v>
      </c>
      <c r="C1584" t="s">
        <v>2735</v>
      </c>
      <c r="D1584" t="s">
        <v>1738</v>
      </c>
      <c r="E1584" t="s">
        <v>1739</v>
      </c>
      <c r="F1584" t="s">
        <v>202</v>
      </c>
      <c r="G1584" s="9">
        <v>1</v>
      </c>
      <c r="H1584" s="8">
        <v>20</v>
      </c>
      <c r="I1584" s="8">
        <v>0</v>
      </c>
      <c r="J1584" s="8">
        <v>20</v>
      </c>
      <c r="K1584" t="s">
        <v>4746</v>
      </c>
      <c r="L1584" s="1">
        <v>45416</v>
      </c>
      <c r="M1584">
        <v>5</v>
      </c>
      <c r="N1584">
        <v>2024</v>
      </c>
    </row>
    <row r="1585" spans="1:14" x14ac:dyDescent="0.25">
      <c r="A1585" t="s">
        <v>6389</v>
      </c>
      <c r="B1585" t="s">
        <v>2722</v>
      </c>
      <c r="C1585" t="s">
        <v>524</v>
      </c>
      <c r="D1585" t="s">
        <v>332</v>
      </c>
      <c r="E1585" t="s">
        <v>333</v>
      </c>
      <c r="F1585" t="s">
        <v>202</v>
      </c>
      <c r="G1585" s="9">
        <v>1</v>
      </c>
      <c r="H1585" s="8">
        <v>20</v>
      </c>
      <c r="I1585" s="8">
        <v>0</v>
      </c>
      <c r="J1585" s="8">
        <v>20</v>
      </c>
      <c r="K1585" t="s">
        <v>4746</v>
      </c>
      <c r="L1585" s="1">
        <v>45416</v>
      </c>
      <c r="M1585">
        <v>5</v>
      </c>
      <c r="N1585">
        <v>2024</v>
      </c>
    </row>
    <row r="1586" spans="1:14" x14ac:dyDescent="0.25">
      <c r="A1586" t="s">
        <v>6389</v>
      </c>
      <c r="B1586" t="s">
        <v>2722</v>
      </c>
      <c r="C1586" t="s">
        <v>2898</v>
      </c>
      <c r="D1586" t="s">
        <v>2006</v>
      </c>
      <c r="E1586" t="s">
        <v>6392</v>
      </c>
      <c r="F1586" t="s">
        <v>202</v>
      </c>
      <c r="G1586" s="9">
        <v>1</v>
      </c>
      <c r="H1586" s="8">
        <v>0</v>
      </c>
      <c r="I1586" s="8">
        <v>296</v>
      </c>
      <c r="J1586" s="8">
        <v>0</v>
      </c>
      <c r="K1586" t="s">
        <v>4746</v>
      </c>
      <c r="L1586" s="1">
        <v>45416</v>
      </c>
      <c r="M1586">
        <v>5</v>
      </c>
      <c r="N1586">
        <v>2024</v>
      </c>
    </row>
    <row r="1587" spans="1:14" x14ac:dyDescent="0.25">
      <c r="A1587" t="s">
        <v>6389</v>
      </c>
      <c r="B1587" t="s">
        <v>2722</v>
      </c>
      <c r="C1587" t="s">
        <v>511</v>
      </c>
      <c r="D1587" t="s">
        <v>310</v>
      </c>
      <c r="E1587" t="s">
        <v>311</v>
      </c>
      <c r="F1587" t="s">
        <v>202</v>
      </c>
      <c r="G1587" s="9">
        <v>1</v>
      </c>
      <c r="H1587" s="8">
        <v>77.900000000000006</v>
      </c>
      <c r="I1587" s="8">
        <v>0</v>
      </c>
      <c r="J1587" s="8">
        <v>77.900000000000006</v>
      </c>
      <c r="K1587" t="s">
        <v>4746</v>
      </c>
      <c r="L1587" s="1">
        <v>45416</v>
      </c>
      <c r="M1587">
        <v>5</v>
      </c>
      <c r="N1587">
        <v>2024</v>
      </c>
    </row>
    <row r="1588" spans="1:14" x14ac:dyDescent="0.25">
      <c r="A1588" t="s">
        <v>6389</v>
      </c>
      <c r="B1588" t="s">
        <v>2722</v>
      </c>
      <c r="C1588" t="s">
        <v>452</v>
      </c>
      <c r="D1588" t="s">
        <v>376</v>
      </c>
      <c r="E1588" t="s">
        <v>377</v>
      </c>
      <c r="F1588" t="s">
        <v>202</v>
      </c>
      <c r="G1588" s="9">
        <v>1</v>
      </c>
      <c r="H1588" s="8">
        <v>34.36</v>
      </c>
      <c r="I1588" s="8">
        <v>0</v>
      </c>
      <c r="J1588" s="8">
        <v>34.36</v>
      </c>
      <c r="K1588" t="s">
        <v>4746</v>
      </c>
      <c r="L1588" s="1">
        <v>45416</v>
      </c>
      <c r="M1588">
        <v>5</v>
      </c>
      <c r="N1588">
        <v>2024</v>
      </c>
    </row>
    <row r="1589" spans="1:14" x14ac:dyDescent="0.25">
      <c r="A1589" t="s">
        <v>6389</v>
      </c>
      <c r="B1589" t="s">
        <v>2722</v>
      </c>
      <c r="C1589" t="s">
        <v>467</v>
      </c>
      <c r="D1589" t="s">
        <v>380</v>
      </c>
      <c r="E1589" t="s">
        <v>6393</v>
      </c>
      <c r="F1589" t="s">
        <v>202</v>
      </c>
      <c r="G1589" s="9">
        <v>1</v>
      </c>
      <c r="H1589" s="8">
        <v>14.16</v>
      </c>
      <c r="I1589" s="8">
        <v>55</v>
      </c>
      <c r="J1589" s="8">
        <v>14.16</v>
      </c>
      <c r="K1589" t="s">
        <v>4746</v>
      </c>
      <c r="L1589" s="1">
        <v>45416</v>
      </c>
      <c r="M1589">
        <v>5</v>
      </c>
      <c r="N1589">
        <v>2024</v>
      </c>
    </row>
    <row r="1590" spans="1:14" x14ac:dyDescent="0.25">
      <c r="A1590" t="s">
        <v>6389</v>
      </c>
      <c r="B1590" t="s">
        <v>2722</v>
      </c>
      <c r="C1590" t="s">
        <v>2736</v>
      </c>
      <c r="D1590" t="s">
        <v>202</v>
      </c>
      <c r="E1590" t="s">
        <v>2723</v>
      </c>
      <c r="F1590" t="s">
        <v>202</v>
      </c>
      <c r="G1590" s="9">
        <v>1</v>
      </c>
      <c r="H1590" s="8">
        <v>0</v>
      </c>
      <c r="I1590" s="8">
        <v>60</v>
      </c>
      <c r="J1590" s="8">
        <v>0</v>
      </c>
      <c r="K1590" t="s">
        <v>4746</v>
      </c>
      <c r="L1590" s="1">
        <v>45416</v>
      </c>
      <c r="M1590">
        <v>5</v>
      </c>
      <c r="N1590">
        <v>2024</v>
      </c>
    </row>
    <row r="1591" spans="1:14" x14ac:dyDescent="0.25">
      <c r="A1591" t="s">
        <v>6394</v>
      </c>
      <c r="B1591" t="s">
        <v>2722</v>
      </c>
      <c r="C1591" t="s">
        <v>2736</v>
      </c>
      <c r="D1591" t="s">
        <v>202</v>
      </c>
      <c r="E1591" t="s">
        <v>5181</v>
      </c>
      <c r="F1591" t="s">
        <v>202</v>
      </c>
      <c r="G1591" s="9">
        <v>1</v>
      </c>
      <c r="H1591" s="8">
        <v>0</v>
      </c>
      <c r="I1591" s="8">
        <v>28</v>
      </c>
      <c r="J1591" s="8">
        <v>0</v>
      </c>
      <c r="K1591" t="s">
        <v>4746</v>
      </c>
      <c r="L1591" s="1">
        <v>45416</v>
      </c>
      <c r="M1591">
        <v>5</v>
      </c>
      <c r="N1591">
        <v>2024</v>
      </c>
    </row>
    <row r="1592" spans="1:14" x14ac:dyDescent="0.25">
      <c r="A1592" t="s">
        <v>6394</v>
      </c>
      <c r="B1592" t="s">
        <v>2722</v>
      </c>
      <c r="C1592" t="s">
        <v>2736</v>
      </c>
      <c r="D1592" t="s">
        <v>202</v>
      </c>
      <c r="E1592" t="s">
        <v>2723</v>
      </c>
      <c r="F1592" t="s">
        <v>202</v>
      </c>
      <c r="G1592" s="9">
        <v>1</v>
      </c>
      <c r="H1592" s="8">
        <v>0</v>
      </c>
      <c r="I1592" s="8">
        <v>0</v>
      </c>
      <c r="J1592" s="8">
        <v>0</v>
      </c>
      <c r="K1592" t="s">
        <v>4746</v>
      </c>
      <c r="L1592" s="1">
        <v>45416</v>
      </c>
      <c r="M1592">
        <v>5</v>
      </c>
      <c r="N1592">
        <v>2024</v>
      </c>
    </row>
    <row r="1593" spans="1:14" x14ac:dyDescent="0.25">
      <c r="A1593" t="s">
        <v>6395</v>
      </c>
      <c r="B1593" t="s">
        <v>2722</v>
      </c>
      <c r="C1593" t="s">
        <v>2736</v>
      </c>
      <c r="D1593" t="s">
        <v>202</v>
      </c>
      <c r="E1593" t="s">
        <v>5192</v>
      </c>
      <c r="F1593" t="s">
        <v>202</v>
      </c>
      <c r="G1593" s="9">
        <v>1</v>
      </c>
      <c r="H1593" s="8">
        <v>0</v>
      </c>
      <c r="I1593" s="8">
        <v>119</v>
      </c>
      <c r="J1593" s="8">
        <v>0</v>
      </c>
      <c r="K1593" t="s">
        <v>4746</v>
      </c>
      <c r="L1593" s="1">
        <v>45416</v>
      </c>
      <c r="M1593">
        <v>5</v>
      </c>
      <c r="N1593">
        <v>2024</v>
      </c>
    </row>
    <row r="1594" spans="1:14" x14ac:dyDescent="0.25">
      <c r="A1594" t="s">
        <v>6395</v>
      </c>
      <c r="B1594" t="s">
        <v>2722</v>
      </c>
      <c r="C1594" t="s">
        <v>2724</v>
      </c>
      <c r="D1594" t="s">
        <v>202</v>
      </c>
      <c r="E1594" t="s">
        <v>2723</v>
      </c>
      <c r="F1594" t="s">
        <v>202</v>
      </c>
      <c r="G1594" s="9">
        <v>1</v>
      </c>
      <c r="H1594" s="8">
        <v>0</v>
      </c>
      <c r="I1594" s="8">
        <v>30</v>
      </c>
      <c r="J1594" s="8">
        <v>0</v>
      </c>
      <c r="K1594" t="s">
        <v>4746</v>
      </c>
      <c r="L1594" s="1">
        <v>45416</v>
      </c>
      <c r="M1594">
        <v>5</v>
      </c>
      <c r="N1594">
        <v>2024</v>
      </c>
    </row>
    <row r="1595" spans="1:14" x14ac:dyDescent="0.25">
      <c r="A1595" t="s">
        <v>6396</v>
      </c>
      <c r="B1595" t="s">
        <v>2722</v>
      </c>
      <c r="C1595" t="s">
        <v>2736</v>
      </c>
      <c r="D1595" t="s">
        <v>202</v>
      </c>
      <c r="E1595" t="s">
        <v>5220</v>
      </c>
      <c r="F1595" t="s">
        <v>202</v>
      </c>
      <c r="G1595" s="9">
        <v>1</v>
      </c>
      <c r="H1595" s="8">
        <v>0</v>
      </c>
      <c r="I1595" s="8">
        <v>138</v>
      </c>
      <c r="J1595" s="8">
        <v>0</v>
      </c>
      <c r="K1595" t="s">
        <v>4746</v>
      </c>
      <c r="L1595" s="1">
        <v>45416</v>
      </c>
      <c r="M1595">
        <v>5</v>
      </c>
      <c r="N1595">
        <v>2024</v>
      </c>
    </row>
    <row r="1596" spans="1:14" x14ac:dyDescent="0.25">
      <c r="A1596" t="s">
        <v>6396</v>
      </c>
      <c r="B1596" t="s">
        <v>2722</v>
      </c>
      <c r="C1596" t="s">
        <v>2736</v>
      </c>
      <c r="D1596" t="s">
        <v>202</v>
      </c>
      <c r="E1596" t="s">
        <v>6397</v>
      </c>
      <c r="F1596" t="s">
        <v>202</v>
      </c>
      <c r="G1596" s="9">
        <v>1</v>
      </c>
      <c r="H1596" s="8">
        <v>0</v>
      </c>
      <c r="I1596" s="8">
        <v>112</v>
      </c>
      <c r="J1596" s="8">
        <v>0</v>
      </c>
      <c r="K1596" t="s">
        <v>4746</v>
      </c>
      <c r="L1596" s="1">
        <v>45416</v>
      </c>
      <c r="M1596">
        <v>5</v>
      </c>
      <c r="N1596">
        <v>2024</v>
      </c>
    </row>
    <row r="1597" spans="1:14" x14ac:dyDescent="0.25">
      <c r="A1597" t="s">
        <v>6396</v>
      </c>
      <c r="B1597" t="s">
        <v>2722</v>
      </c>
      <c r="C1597" t="s">
        <v>2787</v>
      </c>
      <c r="D1597" t="s">
        <v>1518</v>
      </c>
      <c r="E1597" t="s">
        <v>5857</v>
      </c>
      <c r="F1597" t="s">
        <v>202</v>
      </c>
      <c r="G1597" s="9">
        <v>1</v>
      </c>
      <c r="H1597" s="8">
        <v>42</v>
      </c>
      <c r="I1597" s="8">
        <v>155</v>
      </c>
      <c r="J1597" s="8">
        <v>42</v>
      </c>
      <c r="K1597" t="s">
        <v>4746</v>
      </c>
      <c r="L1597" s="1">
        <v>45416</v>
      </c>
      <c r="M1597">
        <v>5</v>
      </c>
      <c r="N1597">
        <v>2024</v>
      </c>
    </row>
    <row r="1598" spans="1:14" x14ac:dyDescent="0.25">
      <c r="A1598" t="s">
        <v>6396</v>
      </c>
      <c r="B1598" t="s">
        <v>2722</v>
      </c>
      <c r="C1598" t="s">
        <v>2724</v>
      </c>
      <c r="D1598" t="s">
        <v>202</v>
      </c>
      <c r="E1598" t="s">
        <v>2723</v>
      </c>
      <c r="F1598" t="s">
        <v>202</v>
      </c>
      <c r="G1598" s="9">
        <v>1</v>
      </c>
      <c r="H1598" s="8">
        <v>0</v>
      </c>
      <c r="I1598" s="8">
        <v>60</v>
      </c>
      <c r="J1598" s="8">
        <v>0</v>
      </c>
      <c r="K1598" t="s">
        <v>4746</v>
      </c>
      <c r="L1598" s="1">
        <v>45416</v>
      </c>
      <c r="M1598">
        <v>5</v>
      </c>
      <c r="N1598">
        <v>2024</v>
      </c>
    </row>
    <row r="1599" spans="1:14" x14ac:dyDescent="0.25">
      <c r="A1599" t="s">
        <v>6398</v>
      </c>
      <c r="B1599" t="s">
        <v>2934</v>
      </c>
      <c r="C1599" t="s">
        <v>2914</v>
      </c>
      <c r="D1599" t="s">
        <v>2089</v>
      </c>
      <c r="E1599" t="s">
        <v>6399</v>
      </c>
      <c r="F1599" t="s">
        <v>202</v>
      </c>
      <c r="G1599" s="9">
        <v>1</v>
      </c>
      <c r="H1599" s="8">
        <v>0</v>
      </c>
      <c r="I1599" s="8">
        <v>640.05999999999995</v>
      </c>
      <c r="J1599" s="8">
        <v>0</v>
      </c>
      <c r="K1599" t="s">
        <v>106</v>
      </c>
      <c r="L1599" s="1">
        <v>45415</v>
      </c>
      <c r="M1599">
        <v>5</v>
      </c>
      <c r="N1599">
        <v>2024</v>
      </c>
    </row>
    <row r="1600" spans="1:14" x14ac:dyDescent="0.25">
      <c r="A1600" t="s">
        <v>6398</v>
      </c>
      <c r="B1600" t="s">
        <v>2934</v>
      </c>
      <c r="C1600" t="s">
        <v>462</v>
      </c>
      <c r="D1600" t="s">
        <v>272</v>
      </c>
      <c r="E1600" t="s">
        <v>2846</v>
      </c>
      <c r="F1600" t="s">
        <v>1672</v>
      </c>
      <c r="G1600" s="9">
        <v>1</v>
      </c>
      <c r="H1600" s="8">
        <v>156.06180000000001</v>
      </c>
      <c r="I1600" s="8">
        <v>0</v>
      </c>
      <c r="J1600" s="8">
        <v>156.06</v>
      </c>
      <c r="K1600" t="s">
        <v>106</v>
      </c>
      <c r="L1600" s="1">
        <v>45415</v>
      </c>
      <c r="M1600">
        <v>5</v>
      </c>
      <c r="N1600">
        <v>2024</v>
      </c>
    </row>
    <row r="1601" spans="1:14" x14ac:dyDescent="0.25">
      <c r="A1601" t="s">
        <v>6398</v>
      </c>
      <c r="B1601" t="s">
        <v>2934</v>
      </c>
      <c r="C1601" t="s">
        <v>463</v>
      </c>
      <c r="D1601" t="s">
        <v>274</v>
      </c>
      <c r="E1601" t="s">
        <v>2847</v>
      </c>
      <c r="F1601" t="s">
        <v>1672</v>
      </c>
      <c r="G1601" s="9">
        <v>1</v>
      </c>
      <c r="H1601" s="8">
        <v>90.965900000000005</v>
      </c>
      <c r="I1601" s="8">
        <v>0</v>
      </c>
      <c r="J1601" s="8">
        <v>90.97</v>
      </c>
      <c r="K1601" t="s">
        <v>106</v>
      </c>
      <c r="L1601" s="1">
        <v>45415</v>
      </c>
      <c r="M1601">
        <v>5</v>
      </c>
      <c r="N1601">
        <v>2024</v>
      </c>
    </row>
    <row r="1602" spans="1:14" x14ac:dyDescent="0.25">
      <c r="A1602" t="s">
        <v>6398</v>
      </c>
      <c r="B1602" t="s">
        <v>2934</v>
      </c>
      <c r="C1602" t="s">
        <v>464</v>
      </c>
      <c r="D1602" t="s">
        <v>276</v>
      </c>
      <c r="E1602" t="s">
        <v>2848</v>
      </c>
      <c r="F1602" t="s">
        <v>1672</v>
      </c>
      <c r="G1602" s="9">
        <v>1</v>
      </c>
      <c r="H1602" s="8">
        <v>126.4982</v>
      </c>
      <c r="I1602" s="8">
        <v>0</v>
      </c>
      <c r="J1602" s="8">
        <v>126.5</v>
      </c>
      <c r="K1602" t="s">
        <v>106</v>
      </c>
      <c r="L1602" s="1">
        <v>45415</v>
      </c>
      <c r="M1602">
        <v>5</v>
      </c>
      <c r="N1602">
        <v>2024</v>
      </c>
    </row>
    <row r="1603" spans="1:14" x14ac:dyDescent="0.25">
      <c r="A1603" t="s">
        <v>6398</v>
      </c>
      <c r="B1603" t="s">
        <v>2934</v>
      </c>
      <c r="C1603" t="s">
        <v>522</v>
      </c>
      <c r="D1603" t="s">
        <v>342</v>
      </c>
      <c r="E1603" t="s">
        <v>343</v>
      </c>
      <c r="F1603" t="s">
        <v>202</v>
      </c>
      <c r="G1603" s="9">
        <v>1</v>
      </c>
      <c r="H1603" s="8">
        <v>16.363600000000002</v>
      </c>
      <c r="I1603" s="8">
        <v>0</v>
      </c>
      <c r="J1603" s="8">
        <v>16.36</v>
      </c>
      <c r="K1603" t="s">
        <v>106</v>
      </c>
      <c r="L1603" s="1">
        <v>45415</v>
      </c>
      <c r="M1603">
        <v>5</v>
      </c>
      <c r="N1603">
        <v>2024</v>
      </c>
    </row>
    <row r="1604" spans="1:14" x14ac:dyDescent="0.25">
      <c r="A1604" t="s">
        <v>6398</v>
      </c>
      <c r="B1604" t="s">
        <v>2934</v>
      </c>
      <c r="C1604" t="s">
        <v>521</v>
      </c>
      <c r="D1604" t="s">
        <v>340</v>
      </c>
      <c r="E1604" t="s">
        <v>341</v>
      </c>
      <c r="F1604" t="s">
        <v>202</v>
      </c>
      <c r="G1604" s="9">
        <v>1</v>
      </c>
      <c r="H1604" s="8">
        <v>39.740099999999998</v>
      </c>
      <c r="I1604" s="8">
        <v>0</v>
      </c>
      <c r="J1604" s="8">
        <v>39.74</v>
      </c>
      <c r="K1604" t="s">
        <v>106</v>
      </c>
      <c r="L1604" s="1">
        <v>45415</v>
      </c>
      <c r="M1604">
        <v>5</v>
      </c>
      <c r="N1604">
        <v>2024</v>
      </c>
    </row>
    <row r="1605" spans="1:14" x14ac:dyDescent="0.25">
      <c r="A1605" t="s">
        <v>6398</v>
      </c>
      <c r="B1605" t="s">
        <v>2934</v>
      </c>
      <c r="C1605" t="s">
        <v>2735</v>
      </c>
      <c r="D1605" t="s">
        <v>1738</v>
      </c>
      <c r="E1605" t="s">
        <v>1739</v>
      </c>
      <c r="F1605" t="s">
        <v>202</v>
      </c>
      <c r="G1605" s="9">
        <v>1</v>
      </c>
      <c r="H1605" s="8">
        <v>31.168700000000001</v>
      </c>
      <c r="I1605" s="8">
        <v>0</v>
      </c>
      <c r="J1605" s="8">
        <v>31.17</v>
      </c>
      <c r="K1605" t="s">
        <v>106</v>
      </c>
      <c r="L1605" s="1">
        <v>45415</v>
      </c>
      <c r="M1605">
        <v>5</v>
      </c>
      <c r="N1605">
        <v>2024</v>
      </c>
    </row>
    <row r="1606" spans="1:14" x14ac:dyDescent="0.25">
      <c r="A1606" t="s">
        <v>6398</v>
      </c>
      <c r="B1606" t="s">
        <v>2934</v>
      </c>
      <c r="C1606" t="s">
        <v>524</v>
      </c>
      <c r="D1606" t="s">
        <v>332</v>
      </c>
      <c r="E1606" t="s">
        <v>333</v>
      </c>
      <c r="F1606" t="s">
        <v>202</v>
      </c>
      <c r="G1606" s="9">
        <v>1</v>
      </c>
      <c r="H1606" s="8">
        <v>31.168700000000001</v>
      </c>
      <c r="I1606" s="8">
        <v>0</v>
      </c>
      <c r="J1606" s="8">
        <v>31.17</v>
      </c>
      <c r="K1606" t="s">
        <v>106</v>
      </c>
      <c r="L1606" s="1">
        <v>45415</v>
      </c>
      <c r="M1606">
        <v>5</v>
      </c>
      <c r="N1606">
        <v>2024</v>
      </c>
    </row>
    <row r="1607" spans="1:14" x14ac:dyDescent="0.25">
      <c r="A1607" t="s">
        <v>6398</v>
      </c>
      <c r="B1607" t="s">
        <v>2934</v>
      </c>
      <c r="C1607" t="s">
        <v>2860</v>
      </c>
      <c r="D1607" t="s">
        <v>1933</v>
      </c>
      <c r="E1607" t="s">
        <v>6400</v>
      </c>
      <c r="F1607" t="s">
        <v>202</v>
      </c>
      <c r="G1607" s="9">
        <v>1</v>
      </c>
      <c r="H1607" s="8">
        <v>0</v>
      </c>
      <c r="I1607" s="8">
        <v>95.72</v>
      </c>
      <c r="J1607" s="8">
        <v>0</v>
      </c>
      <c r="K1607" t="s">
        <v>106</v>
      </c>
      <c r="L1607" s="1">
        <v>45415</v>
      </c>
      <c r="M1607">
        <v>5</v>
      </c>
      <c r="N1607">
        <v>2024</v>
      </c>
    </row>
    <row r="1608" spans="1:14" x14ac:dyDescent="0.25">
      <c r="A1608" t="s">
        <v>6398</v>
      </c>
      <c r="B1608" t="s">
        <v>2934</v>
      </c>
      <c r="C1608" t="s">
        <v>2795</v>
      </c>
      <c r="D1608" t="s">
        <v>1726</v>
      </c>
      <c r="E1608" t="s">
        <v>1727</v>
      </c>
      <c r="F1608" t="s">
        <v>202</v>
      </c>
      <c r="G1608" s="9">
        <v>1</v>
      </c>
      <c r="H1608" s="8">
        <v>31.168700000000001</v>
      </c>
      <c r="I1608" s="8">
        <v>0</v>
      </c>
      <c r="J1608" s="8">
        <v>31.17</v>
      </c>
      <c r="K1608" t="s">
        <v>106</v>
      </c>
      <c r="L1608" s="1">
        <v>45415</v>
      </c>
      <c r="M1608">
        <v>5</v>
      </c>
      <c r="N1608">
        <v>2024</v>
      </c>
    </row>
    <row r="1609" spans="1:14" x14ac:dyDescent="0.25">
      <c r="A1609" t="s">
        <v>6398</v>
      </c>
      <c r="B1609" t="s">
        <v>2934</v>
      </c>
      <c r="C1609" t="s">
        <v>482</v>
      </c>
      <c r="D1609" t="s">
        <v>359</v>
      </c>
      <c r="E1609" t="s">
        <v>6401</v>
      </c>
      <c r="F1609" t="s">
        <v>202</v>
      </c>
      <c r="G1609" s="9">
        <v>1</v>
      </c>
      <c r="H1609" s="8">
        <v>61.277700000000003</v>
      </c>
      <c r="I1609" s="8">
        <v>104.66</v>
      </c>
      <c r="J1609" s="8">
        <v>61.28</v>
      </c>
      <c r="K1609" t="s">
        <v>106</v>
      </c>
      <c r="L1609" s="1">
        <v>45415</v>
      </c>
      <c r="M1609">
        <v>5</v>
      </c>
      <c r="N1609">
        <v>2024</v>
      </c>
    </row>
    <row r="1610" spans="1:14" x14ac:dyDescent="0.25">
      <c r="A1610" t="s">
        <v>6398</v>
      </c>
      <c r="B1610" t="s">
        <v>2934</v>
      </c>
      <c r="C1610" t="s">
        <v>2736</v>
      </c>
      <c r="D1610" t="s">
        <v>202</v>
      </c>
      <c r="E1610" t="s">
        <v>6402</v>
      </c>
      <c r="F1610" t="s">
        <v>202</v>
      </c>
      <c r="G1610" s="9">
        <v>1</v>
      </c>
      <c r="H1610" s="8">
        <v>0</v>
      </c>
      <c r="I1610" s="8">
        <v>0</v>
      </c>
      <c r="J1610" s="8">
        <v>0</v>
      </c>
      <c r="K1610" t="s">
        <v>106</v>
      </c>
      <c r="L1610" s="1">
        <v>45415</v>
      </c>
      <c r="M1610">
        <v>5</v>
      </c>
      <c r="N1610">
        <v>2024</v>
      </c>
    </row>
    <row r="1611" spans="1:14" x14ac:dyDescent="0.25">
      <c r="A1611" t="s">
        <v>6398</v>
      </c>
      <c r="B1611" t="s">
        <v>2934</v>
      </c>
      <c r="C1611" t="s">
        <v>2724</v>
      </c>
      <c r="D1611" t="s">
        <v>202</v>
      </c>
      <c r="E1611" t="s">
        <v>2733</v>
      </c>
      <c r="F1611" t="s">
        <v>202</v>
      </c>
      <c r="G1611" s="9">
        <v>1</v>
      </c>
      <c r="H1611" s="8">
        <v>0</v>
      </c>
      <c r="I1611" s="8">
        <v>53.36</v>
      </c>
      <c r="J1611" s="8">
        <v>0</v>
      </c>
      <c r="K1611" t="s">
        <v>106</v>
      </c>
      <c r="L1611" s="1">
        <v>45415</v>
      </c>
      <c r="M1611">
        <v>5</v>
      </c>
      <c r="N1611">
        <v>2024</v>
      </c>
    </row>
    <row r="1612" spans="1:14" x14ac:dyDescent="0.25">
      <c r="A1612" t="s">
        <v>6403</v>
      </c>
      <c r="B1612" t="s">
        <v>2722</v>
      </c>
      <c r="C1612" t="s">
        <v>2736</v>
      </c>
      <c r="D1612" t="s">
        <v>202</v>
      </c>
      <c r="E1612" t="s">
        <v>5220</v>
      </c>
      <c r="F1612" t="s">
        <v>202</v>
      </c>
      <c r="G1612" s="9">
        <v>1</v>
      </c>
      <c r="H1612" s="8">
        <v>0</v>
      </c>
      <c r="I1612" s="8">
        <v>138</v>
      </c>
      <c r="J1612" s="8">
        <v>0</v>
      </c>
      <c r="K1612" t="s">
        <v>4746</v>
      </c>
      <c r="L1612" s="1">
        <v>45415</v>
      </c>
      <c r="M1612">
        <v>5</v>
      </c>
      <c r="N1612">
        <v>2024</v>
      </c>
    </row>
    <row r="1613" spans="1:14" x14ac:dyDescent="0.25">
      <c r="A1613" t="s">
        <v>6403</v>
      </c>
      <c r="B1613" t="s">
        <v>2722</v>
      </c>
      <c r="C1613" t="s">
        <v>2736</v>
      </c>
      <c r="D1613" t="s">
        <v>202</v>
      </c>
      <c r="E1613" t="s">
        <v>2723</v>
      </c>
      <c r="F1613" t="s">
        <v>202</v>
      </c>
      <c r="G1613" s="9">
        <v>1</v>
      </c>
      <c r="H1613" s="8">
        <v>0</v>
      </c>
      <c r="I1613" s="8">
        <v>30</v>
      </c>
      <c r="J1613" s="8">
        <v>0</v>
      </c>
      <c r="K1613" t="s">
        <v>4746</v>
      </c>
      <c r="L1613" s="1">
        <v>45415</v>
      </c>
      <c r="M1613">
        <v>5</v>
      </c>
      <c r="N1613">
        <v>2024</v>
      </c>
    </row>
    <row r="1614" spans="1:14" x14ac:dyDescent="0.25">
      <c r="A1614" t="s">
        <v>6404</v>
      </c>
      <c r="B1614" t="s">
        <v>2934</v>
      </c>
      <c r="C1614" t="s">
        <v>459</v>
      </c>
      <c r="D1614" t="s">
        <v>378</v>
      </c>
      <c r="E1614" t="s">
        <v>379</v>
      </c>
      <c r="F1614" t="s">
        <v>1603</v>
      </c>
      <c r="G1614" s="9">
        <v>1</v>
      </c>
      <c r="H1614" s="8">
        <v>40.176499999999997</v>
      </c>
      <c r="I1614" s="8">
        <v>0</v>
      </c>
      <c r="J1614" s="8">
        <v>40.18</v>
      </c>
      <c r="K1614" t="s">
        <v>106</v>
      </c>
      <c r="L1614" s="1">
        <v>45415</v>
      </c>
      <c r="M1614">
        <v>5</v>
      </c>
      <c r="N1614">
        <v>2024</v>
      </c>
    </row>
    <row r="1615" spans="1:14" x14ac:dyDescent="0.25">
      <c r="A1615" t="s">
        <v>6405</v>
      </c>
      <c r="B1615" t="s">
        <v>2722</v>
      </c>
      <c r="C1615" t="s">
        <v>2894</v>
      </c>
      <c r="D1615" t="s">
        <v>1926</v>
      </c>
      <c r="E1615" t="s">
        <v>6406</v>
      </c>
      <c r="F1615" t="s">
        <v>202</v>
      </c>
      <c r="G1615" s="9">
        <v>1</v>
      </c>
      <c r="H1615" s="8">
        <v>0</v>
      </c>
      <c r="I1615" s="8">
        <v>999</v>
      </c>
      <c r="J1615" s="8">
        <v>0</v>
      </c>
      <c r="K1615" t="s">
        <v>4746</v>
      </c>
      <c r="L1615" s="1">
        <v>45415</v>
      </c>
      <c r="M1615">
        <v>5</v>
      </c>
      <c r="N1615">
        <v>2024</v>
      </c>
    </row>
    <row r="1616" spans="1:14" x14ac:dyDescent="0.25">
      <c r="A1616" t="s">
        <v>6405</v>
      </c>
      <c r="B1616" t="s">
        <v>2722</v>
      </c>
      <c r="C1616" t="s">
        <v>450</v>
      </c>
      <c r="D1616" t="s">
        <v>412</v>
      </c>
      <c r="E1616" t="s">
        <v>413</v>
      </c>
      <c r="F1616" t="s">
        <v>202</v>
      </c>
      <c r="G1616" s="9">
        <v>1</v>
      </c>
      <c r="H1616" s="8">
        <v>90</v>
      </c>
      <c r="I1616" s="8">
        <v>0</v>
      </c>
      <c r="J1616" s="8">
        <v>90</v>
      </c>
      <c r="K1616" t="s">
        <v>4746</v>
      </c>
      <c r="L1616" s="1">
        <v>45415</v>
      </c>
      <c r="M1616">
        <v>5</v>
      </c>
      <c r="N1616">
        <v>2024</v>
      </c>
    </row>
    <row r="1617" spans="1:14" x14ac:dyDescent="0.25">
      <c r="A1617" t="s">
        <v>6405</v>
      </c>
      <c r="B1617" t="s">
        <v>2722</v>
      </c>
      <c r="C1617" t="s">
        <v>451</v>
      </c>
      <c r="D1617" t="s">
        <v>414</v>
      </c>
      <c r="E1617" t="s">
        <v>415</v>
      </c>
      <c r="F1617" t="s">
        <v>202</v>
      </c>
      <c r="G1617" s="9">
        <v>1</v>
      </c>
      <c r="H1617" s="8">
        <v>88</v>
      </c>
      <c r="I1617" s="8">
        <v>0</v>
      </c>
      <c r="J1617" s="8">
        <v>88</v>
      </c>
      <c r="K1617" t="s">
        <v>4746</v>
      </c>
      <c r="L1617" s="1">
        <v>45415</v>
      </c>
      <c r="M1617">
        <v>5</v>
      </c>
      <c r="N1617">
        <v>2024</v>
      </c>
    </row>
    <row r="1618" spans="1:14" x14ac:dyDescent="0.25">
      <c r="A1618" t="s">
        <v>6405</v>
      </c>
      <c r="B1618" t="s">
        <v>2722</v>
      </c>
      <c r="C1618" t="s">
        <v>449</v>
      </c>
      <c r="D1618" t="s">
        <v>410</v>
      </c>
      <c r="E1618" t="s">
        <v>411</v>
      </c>
      <c r="F1618" t="s">
        <v>202</v>
      </c>
      <c r="G1618" s="9">
        <v>1</v>
      </c>
      <c r="H1618" s="8">
        <v>125</v>
      </c>
      <c r="I1618" s="8">
        <v>0</v>
      </c>
      <c r="J1618" s="8">
        <v>125</v>
      </c>
      <c r="K1618" t="s">
        <v>4746</v>
      </c>
      <c r="L1618" s="1">
        <v>45415</v>
      </c>
      <c r="M1618">
        <v>5</v>
      </c>
      <c r="N1618">
        <v>2024</v>
      </c>
    </row>
    <row r="1619" spans="1:14" x14ac:dyDescent="0.25">
      <c r="A1619" t="s">
        <v>6405</v>
      </c>
      <c r="B1619" t="s">
        <v>2722</v>
      </c>
      <c r="C1619" t="s">
        <v>2854</v>
      </c>
      <c r="D1619" t="s">
        <v>1830</v>
      </c>
      <c r="E1619" t="s">
        <v>6407</v>
      </c>
      <c r="F1619" t="s">
        <v>202</v>
      </c>
      <c r="G1619" s="9">
        <v>1</v>
      </c>
      <c r="H1619" s="8">
        <v>14</v>
      </c>
      <c r="I1619" s="8">
        <v>45</v>
      </c>
      <c r="J1619" s="8">
        <v>14</v>
      </c>
      <c r="K1619" t="s">
        <v>4746</v>
      </c>
      <c r="L1619" s="1">
        <v>45415</v>
      </c>
      <c r="M1619">
        <v>5</v>
      </c>
      <c r="N1619">
        <v>2024</v>
      </c>
    </row>
    <row r="1620" spans="1:14" x14ac:dyDescent="0.25">
      <c r="A1620" t="s">
        <v>6405</v>
      </c>
      <c r="B1620" t="s">
        <v>2722</v>
      </c>
      <c r="C1620" t="s">
        <v>559</v>
      </c>
      <c r="D1620" t="s">
        <v>418</v>
      </c>
      <c r="E1620" t="s">
        <v>6408</v>
      </c>
      <c r="F1620" t="s">
        <v>202</v>
      </c>
      <c r="G1620" s="9">
        <v>1</v>
      </c>
      <c r="H1620" s="8">
        <v>114</v>
      </c>
      <c r="I1620" s="8">
        <v>469</v>
      </c>
      <c r="J1620" s="8">
        <v>114</v>
      </c>
      <c r="K1620" t="s">
        <v>4746</v>
      </c>
      <c r="L1620" s="1">
        <v>45415</v>
      </c>
      <c r="M1620">
        <v>5</v>
      </c>
      <c r="N1620">
        <v>2024</v>
      </c>
    </row>
    <row r="1621" spans="1:14" x14ac:dyDescent="0.25">
      <c r="A1621" t="s">
        <v>6405</v>
      </c>
      <c r="B1621" t="s">
        <v>2722</v>
      </c>
      <c r="C1621" t="s">
        <v>569</v>
      </c>
      <c r="D1621" t="s">
        <v>421</v>
      </c>
      <c r="E1621" t="s">
        <v>6409</v>
      </c>
      <c r="F1621" t="s">
        <v>202</v>
      </c>
      <c r="G1621" s="9">
        <v>1</v>
      </c>
      <c r="H1621" s="8">
        <v>15</v>
      </c>
      <c r="I1621" s="8">
        <v>49</v>
      </c>
      <c r="J1621" s="8">
        <v>15</v>
      </c>
      <c r="K1621" t="s">
        <v>4746</v>
      </c>
      <c r="L1621" s="1">
        <v>45415</v>
      </c>
      <c r="M1621">
        <v>5</v>
      </c>
      <c r="N1621">
        <v>2024</v>
      </c>
    </row>
    <row r="1622" spans="1:14" x14ac:dyDescent="0.25">
      <c r="A1622" t="s">
        <v>6405</v>
      </c>
      <c r="B1622" t="s">
        <v>2722</v>
      </c>
      <c r="C1622" t="s">
        <v>3076</v>
      </c>
      <c r="D1622" t="s">
        <v>2002</v>
      </c>
      <c r="E1622" t="s">
        <v>6410</v>
      </c>
      <c r="F1622" t="s">
        <v>202</v>
      </c>
      <c r="G1622" s="9">
        <v>1</v>
      </c>
      <c r="H1622" s="8">
        <v>0</v>
      </c>
      <c r="I1622" s="8">
        <v>322</v>
      </c>
      <c r="J1622" s="8">
        <v>0</v>
      </c>
      <c r="K1622" t="s">
        <v>4746</v>
      </c>
      <c r="L1622" s="1">
        <v>45415</v>
      </c>
      <c r="M1622">
        <v>5</v>
      </c>
      <c r="N1622">
        <v>2024</v>
      </c>
    </row>
    <row r="1623" spans="1:14" x14ac:dyDescent="0.25">
      <c r="A1623" t="s">
        <v>6405</v>
      </c>
      <c r="B1623" t="s">
        <v>2722</v>
      </c>
      <c r="C1623" t="s">
        <v>538</v>
      </c>
      <c r="D1623" t="s">
        <v>195</v>
      </c>
      <c r="E1623" t="s">
        <v>196</v>
      </c>
      <c r="F1623" t="s">
        <v>202</v>
      </c>
      <c r="G1623" s="9">
        <v>1</v>
      </c>
      <c r="H1623" s="8">
        <v>78</v>
      </c>
      <c r="I1623" s="8">
        <v>0</v>
      </c>
      <c r="J1623" s="8">
        <v>78</v>
      </c>
      <c r="K1623" t="s">
        <v>4746</v>
      </c>
      <c r="L1623" s="1">
        <v>45415</v>
      </c>
      <c r="M1623">
        <v>5</v>
      </c>
      <c r="N1623">
        <v>2024</v>
      </c>
    </row>
    <row r="1624" spans="1:14" x14ac:dyDescent="0.25">
      <c r="A1624" t="s">
        <v>6405</v>
      </c>
      <c r="B1624" t="s">
        <v>2722</v>
      </c>
      <c r="C1624" t="s">
        <v>539</v>
      </c>
      <c r="D1624" t="s">
        <v>193</v>
      </c>
      <c r="E1624" t="s">
        <v>194</v>
      </c>
      <c r="F1624" t="s">
        <v>202</v>
      </c>
      <c r="G1624" s="9">
        <v>1</v>
      </c>
      <c r="H1624" s="8">
        <v>12</v>
      </c>
      <c r="I1624" s="8">
        <v>0</v>
      </c>
      <c r="J1624" s="8">
        <v>12</v>
      </c>
      <c r="K1624" t="s">
        <v>4746</v>
      </c>
      <c r="L1624" s="1">
        <v>45415</v>
      </c>
      <c r="M1624">
        <v>5</v>
      </c>
      <c r="N1624">
        <v>2024</v>
      </c>
    </row>
    <row r="1625" spans="1:14" x14ac:dyDescent="0.25">
      <c r="A1625" t="s">
        <v>6405</v>
      </c>
      <c r="B1625" t="s">
        <v>2722</v>
      </c>
      <c r="C1625" t="s">
        <v>2736</v>
      </c>
      <c r="D1625" t="s">
        <v>202</v>
      </c>
      <c r="E1625" t="s">
        <v>6411</v>
      </c>
      <c r="F1625" t="s">
        <v>202</v>
      </c>
      <c r="G1625" s="9">
        <v>1</v>
      </c>
      <c r="H1625" s="8">
        <v>0</v>
      </c>
      <c r="I1625" s="8">
        <v>129</v>
      </c>
      <c r="J1625" s="8">
        <v>0</v>
      </c>
      <c r="K1625" t="s">
        <v>4746</v>
      </c>
      <c r="L1625" s="1">
        <v>45415</v>
      </c>
      <c r="M1625">
        <v>5</v>
      </c>
      <c r="N1625">
        <v>2024</v>
      </c>
    </row>
    <row r="1626" spans="1:14" x14ac:dyDescent="0.25">
      <c r="A1626" t="s">
        <v>6405</v>
      </c>
      <c r="B1626" t="s">
        <v>2722</v>
      </c>
      <c r="C1626" t="s">
        <v>2724</v>
      </c>
      <c r="D1626" t="s">
        <v>202</v>
      </c>
      <c r="E1626" t="s">
        <v>2723</v>
      </c>
      <c r="F1626" t="s">
        <v>202</v>
      </c>
      <c r="G1626" s="9">
        <v>1</v>
      </c>
      <c r="H1626" s="8">
        <v>0</v>
      </c>
      <c r="I1626" s="8">
        <v>255.09</v>
      </c>
      <c r="J1626" s="8">
        <v>0</v>
      </c>
      <c r="K1626" t="s">
        <v>4746</v>
      </c>
      <c r="L1626" s="1">
        <v>45415</v>
      </c>
      <c r="M1626">
        <v>5</v>
      </c>
      <c r="N1626">
        <v>2024</v>
      </c>
    </row>
    <row r="1627" spans="1:14" x14ac:dyDescent="0.25">
      <c r="A1627" t="s">
        <v>6412</v>
      </c>
      <c r="B1627" t="s">
        <v>2722</v>
      </c>
      <c r="C1627" t="s">
        <v>468</v>
      </c>
      <c r="D1627" t="s">
        <v>306</v>
      </c>
      <c r="E1627" t="s">
        <v>5947</v>
      </c>
      <c r="F1627" t="s">
        <v>202</v>
      </c>
      <c r="G1627" s="9">
        <v>1</v>
      </c>
      <c r="H1627" s="8">
        <v>0.64</v>
      </c>
      <c r="I1627" s="8">
        <v>18</v>
      </c>
      <c r="J1627" s="8">
        <v>0.64</v>
      </c>
      <c r="K1627" t="s">
        <v>4746</v>
      </c>
      <c r="L1627" s="1">
        <v>45415</v>
      </c>
      <c r="M1627">
        <v>5</v>
      </c>
      <c r="N1627">
        <v>2024</v>
      </c>
    </row>
    <row r="1628" spans="1:14" x14ac:dyDescent="0.25">
      <c r="A1628" t="s">
        <v>6412</v>
      </c>
      <c r="B1628" t="s">
        <v>2722</v>
      </c>
      <c r="C1628" t="s">
        <v>491</v>
      </c>
      <c r="D1628" t="s">
        <v>178</v>
      </c>
      <c r="E1628" t="s">
        <v>6087</v>
      </c>
      <c r="F1628" t="s">
        <v>202</v>
      </c>
      <c r="G1628" s="9">
        <v>2</v>
      </c>
      <c r="H1628" s="8">
        <v>0.06</v>
      </c>
      <c r="I1628" s="8">
        <v>8</v>
      </c>
      <c r="J1628" s="8">
        <v>0.12</v>
      </c>
      <c r="K1628" t="s">
        <v>4746</v>
      </c>
      <c r="L1628" s="1">
        <v>45415</v>
      </c>
      <c r="M1628">
        <v>5</v>
      </c>
      <c r="N1628">
        <v>2024</v>
      </c>
    </row>
    <row r="1629" spans="1:14" x14ac:dyDescent="0.25">
      <c r="A1629" t="s">
        <v>6412</v>
      </c>
      <c r="B1629" t="s">
        <v>2722</v>
      </c>
      <c r="C1629" t="s">
        <v>4317</v>
      </c>
      <c r="D1629" t="s">
        <v>2387</v>
      </c>
      <c r="E1629" t="s">
        <v>6413</v>
      </c>
      <c r="F1629" t="s">
        <v>202</v>
      </c>
      <c r="G1629" s="9">
        <v>2</v>
      </c>
      <c r="H1629" s="8">
        <v>0</v>
      </c>
      <c r="I1629" s="8">
        <v>24</v>
      </c>
      <c r="J1629" s="8">
        <v>0</v>
      </c>
      <c r="K1629" t="s">
        <v>4746</v>
      </c>
      <c r="L1629" s="1">
        <v>45415</v>
      </c>
      <c r="M1629">
        <v>5</v>
      </c>
      <c r="N1629">
        <v>2024</v>
      </c>
    </row>
    <row r="1630" spans="1:14" x14ac:dyDescent="0.25">
      <c r="A1630" t="s">
        <v>6412</v>
      </c>
      <c r="B1630" t="s">
        <v>2722</v>
      </c>
      <c r="C1630" t="s">
        <v>628</v>
      </c>
      <c r="D1630" t="s">
        <v>145</v>
      </c>
      <c r="E1630" t="s">
        <v>146</v>
      </c>
      <c r="F1630" t="s">
        <v>202</v>
      </c>
      <c r="G1630" s="9">
        <v>2</v>
      </c>
      <c r="H1630" s="8">
        <v>3.7</v>
      </c>
      <c r="I1630" s="8">
        <v>0</v>
      </c>
      <c r="J1630" s="8">
        <v>7.4</v>
      </c>
      <c r="K1630" t="s">
        <v>4746</v>
      </c>
      <c r="L1630" s="1">
        <v>45415</v>
      </c>
      <c r="M1630">
        <v>5</v>
      </c>
      <c r="N1630">
        <v>2024</v>
      </c>
    </row>
    <row r="1631" spans="1:14" x14ac:dyDescent="0.25">
      <c r="A1631" t="s">
        <v>6412</v>
      </c>
      <c r="B1631" t="s">
        <v>2722</v>
      </c>
      <c r="C1631" t="s">
        <v>2736</v>
      </c>
      <c r="D1631" t="s">
        <v>202</v>
      </c>
      <c r="E1631" t="s">
        <v>2723</v>
      </c>
      <c r="F1631" t="s">
        <v>202</v>
      </c>
      <c r="G1631" s="9">
        <v>1</v>
      </c>
      <c r="H1631" s="8">
        <v>0</v>
      </c>
      <c r="I1631" s="8">
        <v>20</v>
      </c>
      <c r="J1631" s="8">
        <v>0</v>
      </c>
      <c r="K1631" t="s">
        <v>4746</v>
      </c>
      <c r="L1631" s="1">
        <v>45415</v>
      </c>
      <c r="M1631">
        <v>5</v>
      </c>
      <c r="N1631">
        <v>2024</v>
      </c>
    </row>
    <row r="1632" spans="1:14" x14ac:dyDescent="0.25">
      <c r="A1632" t="s">
        <v>6414</v>
      </c>
      <c r="B1632" t="s">
        <v>2722</v>
      </c>
      <c r="C1632" t="s">
        <v>2787</v>
      </c>
      <c r="D1632" t="s">
        <v>1518</v>
      </c>
      <c r="E1632" t="s">
        <v>5857</v>
      </c>
      <c r="F1632" t="s">
        <v>202</v>
      </c>
      <c r="G1632" s="9">
        <v>1</v>
      </c>
      <c r="H1632" s="8">
        <v>42</v>
      </c>
      <c r="I1632" s="8">
        <v>155</v>
      </c>
      <c r="J1632" s="8">
        <v>42</v>
      </c>
      <c r="K1632" t="s">
        <v>4746</v>
      </c>
      <c r="L1632" s="1">
        <v>45415</v>
      </c>
      <c r="M1632">
        <v>5</v>
      </c>
      <c r="N1632">
        <v>2024</v>
      </c>
    </row>
    <row r="1633" spans="1:14" x14ac:dyDescent="0.25">
      <c r="A1633" t="s">
        <v>6414</v>
      </c>
      <c r="B1633" t="s">
        <v>2722</v>
      </c>
      <c r="C1633" t="s">
        <v>2736</v>
      </c>
      <c r="D1633" t="s">
        <v>202</v>
      </c>
      <c r="E1633" t="s">
        <v>2723</v>
      </c>
      <c r="F1633" t="s">
        <v>202</v>
      </c>
      <c r="G1633" s="9">
        <v>1</v>
      </c>
      <c r="H1633" s="8">
        <v>0</v>
      </c>
      <c r="I1633" s="8">
        <v>0</v>
      </c>
      <c r="J1633" s="8">
        <v>0</v>
      </c>
      <c r="K1633" t="s">
        <v>4746</v>
      </c>
      <c r="L1633" s="1">
        <v>45415</v>
      </c>
      <c r="M1633">
        <v>5</v>
      </c>
      <c r="N1633">
        <v>2024</v>
      </c>
    </row>
    <row r="1634" spans="1:14" x14ac:dyDescent="0.25">
      <c r="A1634" t="s">
        <v>6415</v>
      </c>
      <c r="B1634" t="s">
        <v>2722</v>
      </c>
      <c r="C1634" t="s">
        <v>3678</v>
      </c>
      <c r="D1634" t="s">
        <v>1837</v>
      </c>
      <c r="E1634" t="s">
        <v>6416</v>
      </c>
      <c r="F1634" t="s">
        <v>840</v>
      </c>
      <c r="G1634" s="9">
        <v>1</v>
      </c>
      <c r="H1634" s="8">
        <v>12.436299999999999</v>
      </c>
      <c r="I1634" s="8">
        <v>0</v>
      </c>
      <c r="J1634" s="8">
        <v>12.44</v>
      </c>
      <c r="K1634" t="s">
        <v>4746</v>
      </c>
      <c r="L1634" s="1">
        <v>45415</v>
      </c>
      <c r="M1634">
        <v>5</v>
      </c>
      <c r="N1634">
        <v>2024</v>
      </c>
    </row>
    <row r="1635" spans="1:14" x14ac:dyDescent="0.25">
      <c r="A1635" t="s">
        <v>6415</v>
      </c>
      <c r="B1635" t="s">
        <v>2722</v>
      </c>
      <c r="C1635" t="s">
        <v>3552</v>
      </c>
      <c r="D1635" t="s">
        <v>1506</v>
      </c>
      <c r="E1635" t="s">
        <v>6417</v>
      </c>
      <c r="F1635" t="s">
        <v>840</v>
      </c>
      <c r="G1635" s="9">
        <v>1</v>
      </c>
      <c r="H1635" s="8">
        <v>18.389500000000002</v>
      </c>
      <c r="I1635" s="8">
        <v>0</v>
      </c>
      <c r="J1635" s="8">
        <v>18.39</v>
      </c>
      <c r="K1635" t="s">
        <v>4746</v>
      </c>
      <c r="L1635" s="1">
        <v>45415</v>
      </c>
      <c r="M1635">
        <v>5</v>
      </c>
      <c r="N1635">
        <v>2024</v>
      </c>
    </row>
    <row r="1636" spans="1:14" x14ac:dyDescent="0.25">
      <c r="A1636" t="s">
        <v>6415</v>
      </c>
      <c r="B1636" t="s">
        <v>2722</v>
      </c>
      <c r="C1636" t="s">
        <v>2736</v>
      </c>
      <c r="D1636" t="s">
        <v>202</v>
      </c>
      <c r="E1636" t="s">
        <v>6418</v>
      </c>
      <c r="F1636" t="s">
        <v>202</v>
      </c>
      <c r="G1636" s="9">
        <v>1</v>
      </c>
      <c r="H1636" s="8">
        <v>0</v>
      </c>
      <c r="I1636" s="8">
        <v>0</v>
      </c>
      <c r="J1636" s="8">
        <v>0</v>
      </c>
      <c r="K1636" t="s">
        <v>4746</v>
      </c>
      <c r="L1636" s="1">
        <v>45415</v>
      </c>
      <c r="M1636">
        <v>5</v>
      </c>
      <c r="N1636">
        <v>2024</v>
      </c>
    </row>
    <row r="1637" spans="1:14" x14ac:dyDescent="0.25">
      <c r="A1637" t="s">
        <v>6419</v>
      </c>
      <c r="B1637" t="s">
        <v>2722</v>
      </c>
      <c r="C1637" t="s">
        <v>3694</v>
      </c>
      <c r="D1637" t="s">
        <v>1876</v>
      </c>
      <c r="E1637" t="s">
        <v>6420</v>
      </c>
      <c r="F1637" t="s">
        <v>202</v>
      </c>
      <c r="G1637" s="9">
        <v>1</v>
      </c>
      <c r="H1637" s="8">
        <v>19.5</v>
      </c>
      <c r="I1637" s="8">
        <v>37</v>
      </c>
      <c r="J1637" s="8">
        <v>19.5</v>
      </c>
      <c r="K1637" t="s">
        <v>4746</v>
      </c>
      <c r="L1637" s="1">
        <v>45415</v>
      </c>
      <c r="M1637">
        <v>5</v>
      </c>
      <c r="N1637">
        <v>2024</v>
      </c>
    </row>
    <row r="1638" spans="1:14" x14ac:dyDescent="0.25">
      <c r="A1638" t="s">
        <v>6419</v>
      </c>
      <c r="B1638" t="s">
        <v>2722</v>
      </c>
      <c r="C1638" t="s">
        <v>3695</v>
      </c>
      <c r="D1638" t="s">
        <v>1877</v>
      </c>
      <c r="E1638" t="s">
        <v>6421</v>
      </c>
      <c r="F1638" t="s">
        <v>202</v>
      </c>
      <c r="G1638" s="9">
        <v>1</v>
      </c>
      <c r="H1638" s="8">
        <v>9.75</v>
      </c>
      <c r="I1638" s="8">
        <v>16</v>
      </c>
      <c r="J1638" s="8">
        <v>9.75</v>
      </c>
      <c r="K1638" t="s">
        <v>4746</v>
      </c>
      <c r="L1638" s="1">
        <v>45415</v>
      </c>
      <c r="M1638">
        <v>5</v>
      </c>
      <c r="N1638">
        <v>2024</v>
      </c>
    </row>
    <row r="1639" spans="1:14" x14ac:dyDescent="0.25">
      <c r="A1639" t="s">
        <v>6419</v>
      </c>
      <c r="B1639" t="s">
        <v>2722</v>
      </c>
      <c r="C1639" t="s">
        <v>3696</v>
      </c>
      <c r="D1639" t="s">
        <v>1878</v>
      </c>
      <c r="E1639" t="s">
        <v>6422</v>
      </c>
      <c r="F1639" t="s">
        <v>202</v>
      </c>
      <c r="G1639" s="9">
        <v>1</v>
      </c>
      <c r="H1639" s="8">
        <v>9.75</v>
      </c>
      <c r="I1639" s="8">
        <v>18</v>
      </c>
      <c r="J1639" s="8">
        <v>9.75</v>
      </c>
      <c r="K1639" t="s">
        <v>4746</v>
      </c>
      <c r="L1639" s="1">
        <v>45415</v>
      </c>
      <c r="M1639">
        <v>5</v>
      </c>
      <c r="N1639">
        <v>2024</v>
      </c>
    </row>
    <row r="1640" spans="1:14" x14ac:dyDescent="0.25">
      <c r="A1640" t="s">
        <v>6419</v>
      </c>
      <c r="B1640" t="s">
        <v>2722</v>
      </c>
      <c r="C1640" t="s">
        <v>637</v>
      </c>
      <c r="D1640" t="s">
        <v>427</v>
      </c>
      <c r="E1640" t="s">
        <v>6423</v>
      </c>
      <c r="F1640" t="s">
        <v>202</v>
      </c>
      <c r="G1640" s="9">
        <v>1</v>
      </c>
      <c r="H1640" s="8">
        <v>161.85</v>
      </c>
      <c r="I1640" s="8">
        <v>279</v>
      </c>
      <c r="J1640" s="8">
        <v>161.85</v>
      </c>
      <c r="K1640" t="s">
        <v>4746</v>
      </c>
      <c r="L1640" s="1">
        <v>45415</v>
      </c>
      <c r="M1640">
        <v>5</v>
      </c>
      <c r="N1640">
        <v>2024</v>
      </c>
    </row>
    <row r="1641" spans="1:14" x14ac:dyDescent="0.25">
      <c r="A1641" t="s">
        <v>6419</v>
      </c>
      <c r="B1641" t="s">
        <v>2722</v>
      </c>
      <c r="C1641" t="s">
        <v>2724</v>
      </c>
      <c r="D1641" t="s">
        <v>202</v>
      </c>
      <c r="E1641" t="s">
        <v>2723</v>
      </c>
      <c r="F1641" t="s">
        <v>202</v>
      </c>
      <c r="G1641" s="9">
        <v>1</v>
      </c>
      <c r="H1641" s="8">
        <v>0</v>
      </c>
      <c r="I1641" s="8">
        <v>22.5</v>
      </c>
      <c r="J1641" s="8">
        <v>0</v>
      </c>
      <c r="K1641" t="s">
        <v>4746</v>
      </c>
      <c r="L1641" s="1">
        <v>45415</v>
      </c>
      <c r="M1641">
        <v>5</v>
      </c>
      <c r="N1641">
        <v>2024</v>
      </c>
    </row>
    <row r="1642" spans="1:14" x14ac:dyDescent="0.25">
      <c r="A1642" t="s">
        <v>6424</v>
      </c>
      <c r="B1642" t="s">
        <v>2934</v>
      </c>
      <c r="C1642" t="s">
        <v>2724</v>
      </c>
      <c r="D1642" t="s">
        <v>202</v>
      </c>
      <c r="E1642" t="s">
        <v>2723</v>
      </c>
      <c r="F1642" t="s">
        <v>202</v>
      </c>
      <c r="G1642" s="9">
        <v>1</v>
      </c>
      <c r="H1642" s="8">
        <v>0</v>
      </c>
      <c r="I1642" s="8">
        <v>8.33</v>
      </c>
      <c r="J1642" s="8">
        <v>0</v>
      </c>
      <c r="K1642" t="s">
        <v>109</v>
      </c>
      <c r="L1642" s="1">
        <v>45415</v>
      </c>
      <c r="M1642">
        <v>5</v>
      </c>
      <c r="N1642">
        <v>2024</v>
      </c>
    </row>
    <row r="1643" spans="1:14" x14ac:dyDescent="0.25">
      <c r="A1643" t="s">
        <v>6424</v>
      </c>
      <c r="B1643" t="s">
        <v>2934</v>
      </c>
      <c r="C1643" t="s">
        <v>2736</v>
      </c>
      <c r="D1643" t="s">
        <v>202</v>
      </c>
      <c r="E1643" t="s">
        <v>2832</v>
      </c>
      <c r="F1643" t="s">
        <v>202</v>
      </c>
      <c r="G1643" s="9">
        <v>1</v>
      </c>
      <c r="H1643" s="8">
        <v>0</v>
      </c>
      <c r="I1643" s="8">
        <v>0.01</v>
      </c>
      <c r="J1643" s="8">
        <v>0</v>
      </c>
      <c r="K1643" t="s">
        <v>109</v>
      </c>
      <c r="L1643" s="1">
        <v>45415</v>
      </c>
      <c r="M1643">
        <v>5</v>
      </c>
      <c r="N1643">
        <v>2024</v>
      </c>
    </row>
    <row r="1644" spans="1:14" x14ac:dyDescent="0.25">
      <c r="A1644" t="s">
        <v>6424</v>
      </c>
      <c r="B1644" t="s">
        <v>2934</v>
      </c>
      <c r="C1644" t="s">
        <v>4269</v>
      </c>
      <c r="D1644" t="s">
        <v>2487</v>
      </c>
      <c r="E1644" t="s">
        <v>6226</v>
      </c>
      <c r="F1644" t="s">
        <v>202</v>
      </c>
      <c r="G1644" s="9">
        <v>1</v>
      </c>
      <c r="H1644" s="8">
        <v>0</v>
      </c>
      <c r="I1644" s="8">
        <v>828</v>
      </c>
      <c r="J1644" s="8">
        <v>0</v>
      </c>
      <c r="K1644" t="s">
        <v>109</v>
      </c>
      <c r="L1644" s="1">
        <v>45415</v>
      </c>
      <c r="M1644">
        <v>5</v>
      </c>
      <c r="N1644">
        <v>2024</v>
      </c>
    </row>
    <row r="1645" spans="1:14" x14ac:dyDescent="0.25">
      <c r="A1645" t="s">
        <v>6424</v>
      </c>
      <c r="B1645" t="s">
        <v>2934</v>
      </c>
      <c r="C1645" t="s">
        <v>462</v>
      </c>
      <c r="D1645" t="s">
        <v>272</v>
      </c>
      <c r="E1645" t="s">
        <v>2740</v>
      </c>
      <c r="F1645" t="s">
        <v>1672</v>
      </c>
      <c r="G1645" s="9">
        <v>1</v>
      </c>
      <c r="H1645" s="8">
        <v>156.06</v>
      </c>
      <c r="I1645" s="8">
        <v>0</v>
      </c>
      <c r="J1645" s="8">
        <v>156.06</v>
      </c>
      <c r="K1645" t="s">
        <v>109</v>
      </c>
      <c r="L1645" s="1">
        <v>45415</v>
      </c>
      <c r="M1645">
        <v>5</v>
      </c>
      <c r="N1645">
        <v>2024</v>
      </c>
    </row>
    <row r="1646" spans="1:14" x14ac:dyDescent="0.25">
      <c r="A1646" t="s">
        <v>6424</v>
      </c>
      <c r="B1646" t="s">
        <v>2934</v>
      </c>
      <c r="C1646" t="s">
        <v>463</v>
      </c>
      <c r="D1646" t="s">
        <v>274</v>
      </c>
      <c r="E1646" t="s">
        <v>2741</v>
      </c>
      <c r="F1646" t="s">
        <v>1672</v>
      </c>
      <c r="G1646" s="9">
        <v>1</v>
      </c>
      <c r="H1646" s="8">
        <v>90.97</v>
      </c>
      <c r="I1646" s="8">
        <v>0</v>
      </c>
      <c r="J1646" s="8">
        <v>90.97</v>
      </c>
      <c r="K1646" t="s">
        <v>109</v>
      </c>
      <c r="L1646" s="1">
        <v>45415</v>
      </c>
      <c r="M1646">
        <v>5</v>
      </c>
      <c r="N1646">
        <v>2024</v>
      </c>
    </row>
    <row r="1647" spans="1:14" x14ac:dyDescent="0.25">
      <c r="A1647" t="s">
        <v>6424</v>
      </c>
      <c r="B1647" t="s">
        <v>2934</v>
      </c>
      <c r="C1647" t="s">
        <v>464</v>
      </c>
      <c r="D1647" t="s">
        <v>276</v>
      </c>
      <c r="E1647" t="s">
        <v>2742</v>
      </c>
      <c r="F1647" t="s">
        <v>1672</v>
      </c>
      <c r="G1647" s="9">
        <v>1</v>
      </c>
      <c r="H1647" s="8">
        <v>126.5</v>
      </c>
      <c r="I1647" s="8">
        <v>0</v>
      </c>
      <c r="J1647" s="8">
        <v>126.5</v>
      </c>
      <c r="K1647" t="s">
        <v>109</v>
      </c>
      <c r="L1647" s="1">
        <v>45415</v>
      </c>
      <c r="M1647">
        <v>5</v>
      </c>
      <c r="N1647">
        <v>2024</v>
      </c>
    </row>
    <row r="1648" spans="1:14" x14ac:dyDescent="0.25">
      <c r="A1648" t="s">
        <v>6424</v>
      </c>
      <c r="B1648" t="s">
        <v>2934</v>
      </c>
      <c r="C1648" t="s">
        <v>523</v>
      </c>
      <c r="D1648" t="s">
        <v>338</v>
      </c>
      <c r="E1648" t="s">
        <v>339</v>
      </c>
      <c r="F1648" t="s">
        <v>202</v>
      </c>
      <c r="G1648" s="9">
        <v>1</v>
      </c>
      <c r="H1648" s="8">
        <v>13.25</v>
      </c>
      <c r="I1648" s="8">
        <v>0</v>
      </c>
      <c r="J1648" s="8">
        <v>13.25</v>
      </c>
      <c r="K1648" t="s">
        <v>109</v>
      </c>
      <c r="L1648" s="1">
        <v>45415</v>
      </c>
      <c r="M1648">
        <v>5</v>
      </c>
      <c r="N1648">
        <v>2024</v>
      </c>
    </row>
    <row r="1649" spans="1:14" x14ac:dyDescent="0.25">
      <c r="A1649" t="s">
        <v>6424</v>
      </c>
      <c r="B1649" t="s">
        <v>2934</v>
      </c>
      <c r="C1649" t="s">
        <v>521</v>
      </c>
      <c r="D1649" t="s">
        <v>340</v>
      </c>
      <c r="E1649" t="s">
        <v>341</v>
      </c>
      <c r="F1649" t="s">
        <v>202</v>
      </c>
      <c r="G1649" s="9">
        <v>1</v>
      </c>
      <c r="H1649" s="8">
        <v>39.74</v>
      </c>
      <c r="I1649" s="8">
        <v>0</v>
      </c>
      <c r="J1649" s="8">
        <v>39.74</v>
      </c>
      <c r="K1649" t="s">
        <v>109</v>
      </c>
      <c r="L1649" s="1">
        <v>45415</v>
      </c>
      <c r="M1649">
        <v>5</v>
      </c>
      <c r="N1649">
        <v>2024</v>
      </c>
    </row>
    <row r="1650" spans="1:14" x14ac:dyDescent="0.25">
      <c r="A1650" t="s">
        <v>6424</v>
      </c>
      <c r="B1650" t="s">
        <v>2934</v>
      </c>
      <c r="C1650" t="s">
        <v>525</v>
      </c>
      <c r="D1650" t="s">
        <v>334</v>
      </c>
      <c r="E1650" t="s">
        <v>335</v>
      </c>
      <c r="F1650" t="s">
        <v>202</v>
      </c>
      <c r="G1650" s="9">
        <v>1</v>
      </c>
      <c r="H1650" s="8">
        <v>28.83</v>
      </c>
      <c r="I1650" s="8">
        <v>0</v>
      </c>
      <c r="J1650" s="8">
        <v>28.83</v>
      </c>
      <c r="K1650" t="s">
        <v>109</v>
      </c>
      <c r="L1650" s="1">
        <v>45415</v>
      </c>
      <c r="M1650">
        <v>5</v>
      </c>
      <c r="N1650">
        <v>2024</v>
      </c>
    </row>
    <row r="1651" spans="1:14" x14ac:dyDescent="0.25">
      <c r="A1651" t="s">
        <v>6424</v>
      </c>
      <c r="B1651" t="s">
        <v>2934</v>
      </c>
      <c r="C1651" t="s">
        <v>582</v>
      </c>
      <c r="D1651" t="s">
        <v>320</v>
      </c>
      <c r="E1651" t="s">
        <v>321</v>
      </c>
      <c r="F1651" t="s">
        <v>202</v>
      </c>
      <c r="G1651" s="9">
        <v>1</v>
      </c>
      <c r="H1651" s="8">
        <v>70.13</v>
      </c>
      <c r="I1651" s="8">
        <v>0</v>
      </c>
      <c r="J1651" s="8">
        <v>70.13</v>
      </c>
      <c r="K1651" t="s">
        <v>109</v>
      </c>
      <c r="L1651" s="1">
        <v>45415</v>
      </c>
      <c r="M1651">
        <v>5</v>
      </c>
      <c r="N1651">
        <v>2024</v>
      </c>
    </row>
    <row r="1652" spans="1:14" x14ac:dyDescent="0.25">
      <c r="A1652" t="s">
        <v>6424</v>
      </c>
      <c r="B1652" t="s">
        <v>2934</v>
      </c>
      <c r="C1652" t="s">
        <v>4234</v>
      </c>
      <c r="D1652" t="s">
        <v>2239</v>
      </c>
      <c r="E1652" t="s">
        <v>6425</v>
      </c>
      <c r="F1652" t="s">
        <v>202</v>
      </c>
      <c r="G1652" s="9">
        <v>1</v>
      </c>
      <c r="H1652" s="8">
        <v>0</v>
      </c>
      <c r="I1652" s="8">
        <v>359</v>
      </c>
      <c r="J1652" s="8">
        <v>0</v>
      </c>
      <c r="K1652" t="s">
        <v>109</v>
      </c>
      <c r="L1652" s="1">
        <v>45415</v>
      </c>
      <c r="M1652">
        <v>5</v>
      </c>
      <c r="N1652">
        <v>2024</v>
      </c>
    </row>
    <row r="1653" spans="1:14" x14ac:dyDescent="0.25">
      <c r="A1653" t="s">
        <v>6424</v>
      </c>
      <c r="B1653" t="s">
        <v>2934</v>
      </c>
      <c r="C1653" t="s">
        <v>481</v>
      </c>
      <c r="D1653" t="s">
        <v>374</v>
      </c>
      <c r="E1653" t="s">
        <v>375</v>
      </c>
      <c r="F1653" t="s">
        <v>1603</v>
      </c>
      <c r="G1653" s="9">
        <v>1</v>
      </c>
      <c r="H1653" s="8">
        <v>72.55</v>
      </c>
      <c r="I1653" s="8">
        <v>0</v>
      </c>
      <c r="J1653" s="8">
        <v>72.55</v>
      </c>
      <c r="K1653" t="s">
        <v>109</v>
      </c>
      <c r="L1653" s="1">
        <v>45415</v>
      </c>
      <c r="M1653">
        <v>5</v>
      </c>
      <c r="N1653">
        <v>2024</v>
      </c>
    </row>
    <row r="1654" spans="1:14" x14ac:dyDescent="0.25">
      <c r="A1654" t="s">
        <v>6424</v>
      </c>
      <c r="B1654" t="s">
        <v>2934</v>
      </c>
      <c r="C1654" t="s">
        <v>510</v>
      </c>
      <c r="D1654" t="s">
        <v>295</v>
      </c>
      <c r="E1654" t="s">
        <v>296</v>
      </c>
      <c r="F1654" t="s">
        <v>202</v>
      </c>
      <c r="G1654" s="9">
        <v>1</v>
      </c>
      <c r="H1654" s="8">
        <v>65.42</v>
      </c>
      <c r="I1654" s="8">
        <v>0</v>
      </c>
      <c r="J1654" s="8">
        <v>65.42</v>
      </c>
      <c r="K1654" t="s">
        <v>109</v>
      </c>
      <c r="L1654" s="1">
        <v>45415</v>
      </c>
      <c r="M1654">
        <v>5</v>
      </c>
      <c r="N1654">
        <v>2024</v>
      </c>
    </row>
    <row r="1655" spans="1:14" x14ac:dyDescent="0.25">
      <c r="A1655" t="s">
        <v>6424</v>
      </c>
      <c r="B1655" t="s">
        <v>2934</v>
      </c>
      <c r="C1655" t="s">
        <v>452</v>
      </c>
      <c r="D1655" t="s">
        <v>376</v>
      </c>
      <c r="E1655" t="s">
        <v>377</v>
      </c>
      <c r="F1655" t="s">
        <v>202</v>
      </c>
      <c r="G1655" s="9">
        <v>1</v>
      </c>
      <c r="H1655" s="8">
        <v>53.55</v>
      </c>
      <c r="I1655" s="8">
        <v>0</v>
      </c>
      <c r="J1655" s="8">
        <v>53.55</v>
      </c>
      <c r="K1655" t="s">
        <v>109</v>
      </c>
      <c r="L1655" s="1">
        <v>45415</v>
      </c>
      <c r="M1655">
        <v>5</v>
      </c>
      <c r="N1655">
        <v>2024</v>
      </c>
    </row>
    <row r="1656" spans="1:14" x14ac:dyDescent="0.25">
      <c r="A1656" t="s">
        <v>6426</v>
      </c>
      <c r="B1656" t="s">
        <v>2722</v>
      </c>
      <c r="C1656" t="s">
        <v>2736</v>
      </c>
      <c r="D1656" t="s">
        <v>202</v>
      </c>
      <c r="E1656" t="s">
        <v>5212</v>
      </c>
      <c r="F1656" t="s">
        <v>202</v>
      </c>
      <c r="G1656" s="9">
        <v>2</v>
      </c>
      <c r="H1656" s="8">
        <v>0</v>
      </c>
      <c r="I1656" s="8">
        <v>20</v>
      </c>
      <c r="J1656" s="8">
        <v>0</v>
      </c>
      <c r="K1656" t="s">
        <v>4746</v>
      </c>
      <c r="L1656" s="1">
        <v>45415</v>
      </c>
      <c r="M1656">
        <v>5</v>
      </c>
      <c r="N1656">
        <v>2024</v>
      </c>
    </row>
    <row r="1657" spans="1:14" x14ac:dyDescent="0.25">
      <c r="A1657" t="s">
        <v>6426</v>
      </c>
      <c r="B1657" t="s">
        <v>2722</v>
      </c>
      <c r="C1657" t="s">
        <v>2724</v>
      </c>
      <c r="D1657" t="s">
        <v>202</v>
      </c>
      <c r="E1657" t="s">
        <v>2723</v>
      </c>
      <c r="F1657" t="s">
        <v>202</v>
      </c>
      <c r="G1657" s="9">
        <v>1</v>
      </c>
      <c r="H1657" s="8">
        <v>0</v>
      </c>
      <c r="I1657" s="8">
        <v>10</v>
      </c>
      <c r="J1657" s="8">
        <v>0</v>
      </c>
      <c r="K1657" t="s">
        <v>4746</v>
      </c>
      <c r="L1657" s="1">
        <v>45415</v>
      </c>
      <c r="M1657">
        <v>5</v>
      </c>
      <c r="N1657">
        <v>2024</v>
      </c>
    </row>
    <row r="1658" spans="1:14" x14ac:dyDescent="0.25">
      <c r="A1658" t="s">
        <v>6427</v>
      </c>
      <c r="B1658" t="s">
        <v>2722</v>
      </c>
      <c r="C1658" t="s">
        <v>2736</v>
      </c>
      <c r="D1658" t="s">
        <v>202</v>
      </c>
      <c r="E1658" t="s">
        <v>6428</v>
      </c>
      <c r="F1658" t="s">
        <v>202</v>
      </c>
      <c r="G1658" s="9">
        <v>1</v>
      </c>
      <c r="H1658" s="8">
        <v>0</v>
      </c>
      <c r="I1658" s="8">
        <v>55</v>
      </c>
      <c r="J1658" s="8">
        <v>0</v>
      </c>
      <c r="K1658" t="s">
        <v>4746</v>
      </c>
      <c r="L1658" s="1">
        <v>45415</v>
      </c>
      <c r="M1658">
        <v>5</v>
      </c>
      <c r="N1658">
        <v>2024</v>
      </c>
    </row>
    <row r="1659" spans="1:14" x14ac:dyDescent="0.25">
      <c r="A1659" t="s">
        <v>6427</v>
      </c>
      <c r="B1659" t="s">
        <v>2722</v>
      </c>
      <c r="C1659" t="s">
        <v>2736</v>
      </c>
      <c r="D1659" t="s">
        <v>202</v>
      </c>
      <c r="E1659" t="s">
        <v>2723</v>
      </c>
      <c r="F1659" t="s">
        <v>202</v>
      </c>
      <c r="G1659" s="9">
        <v>1</v>
      </c>
      <c r="H1659" s="8">
        <v>0</v>
      </c>
      <c r="I1659" s="8">
        <v>0</v>
      </c>
      <c r="J1659" s="8">
        <v>0</v>
      </c>
      <c r="K1659" t="s">
        <v>4746</v>
      </c>
      <c r="L1659" s="1">
        <v>45415</v>
      </c>
      <c r="M1659">
        <v>5</v>
      </c>
      <c r="N1659">
        <v>2024</v>
      </c>
    </row>
    <row r="1660" spans="1:14" x14ac:dyDescent="0.25">
      <c r="A1660" t="s">
        <v>6429</v>
      </c>
      <c r="B1660" t="s">
        <v>2722</v>
      </c>
      <c r="C1660" t="s">
        <v>2736</v>
      </c>
      <c r="D1660" t="s">
        <v>202</v>
      </c>
      <c r="E1660" t="s">
        <v>5229</v>
      </c>
      <c r="F1660" t="s">
        <v>202</v>
      </c>
      <c r="G1660" s="9">
        <v>1</v>
      </c>
      <c r="H1660" s="8">
        <v>0</v>
      </c>
      <c r="I1660" s="8">
        <v>406</v>
      </c>
      <c r="J1660" s="8">
        <v>0</v>
      </c>
      <c r="K1660" t="s">
        <v>4746</v>
      </c>
      <c r="L1660" s="1">
        <v>45415</v>
      </c>
      <c r="M1660">
        <v>5</v>
      </c>
      <c r="N1660">
        <v>2024</v>
      </c>
    </row>
    <row r="1661" spans="1:14" x14ac:dyDescent="0.25">
      <c r="A1661" t="s">
        <v>6429</v>
      </c>
      <c r="B1661" t="s">
        <v>2722</v>
      </c>
      <c r="C1661" t="s">
        <v>2724</v>
      </c>
      <c r="D1661" t="s">
        <v>202</v>
      </c>
      <c r="E1661" t="s">
        <v>2723</v>
      </c>
      <c r="F1661" t="s">
        <v>202</v>
      </c>
      <c r="G1661" s="9">
        <v>1</v>
      </c>
      <c r="H1661" s="8">
        <v>0</v>
      </c>
      <c r="I1661" s="8">
        <v>30</v>
      </c>
      <c r="J1661" s="8">
        <v>0</v>
      </c>
      <c r="K1661" t="s">
        <v>4746</v>
      </c>
      <c r="L1661" s="1">
        <v>45415</v>
      </c>
      <c r="M1661">
        <v>5</v>
      </c>
      <c r="N1661">
        <v>2024</v>
      </c>
    </row>
    <row r="1662" spans="1:14" x14ac:dyDescent="0.25">
      <c r="A1662" t="s">
        <v>6430</v>
      </c>
      <c r="B1662" t="s">
        <v>2722</v>
      </c>
      <c r="C1662" t="s">
        <v>540</v>
      </c>
      <c r="D1662" t="s">
        <v>252</v>
      </c>
      <c r="E1662" t="s">
        <v>6197</v>
      </c>
      <c r="F1662" t="s">
        <v>202</v>
      </c>
      <c r="G1662" s="9">
        <v>1</v>
      </c>
      <c r="H1662" s="8">
        <v>14</v>
      </c>
      <c r="I1662" s="8">
        <v>59</v>
      </c>
      <c r="J1662" s="8">
        <v>14</v>
      </c>
      <c r="K1662" t="s">
        <v>4746</v>
      </c>
      <c r="L1662" s="1">
        <v>45415</v>
      </c>
      <c r="M1662">
        <v>5</v>
      </c>
      <c r="N1662">
        <v>2024</v>
      </c>
    </row>
    <row r="1663" spans="1:14" x14ac:dyDescent="0.25">
      <c r="A1663" t="s">
        <v>6430</v>
      </c>
      <c r="B1663" t="s">
        <v>2722</v>
      </c>
      <c r="C1663" t="s">
        <v>2736</v>
      </c>
      <c r="D1663" t="s">
        <v>202</v>
      </c>
      <c r="E1663" t="s">
        <v>2723</v>
      </c>
      <c r="F1663" t="s">
        <v>202</v>
      </c>
      <c r="G1663" s="9">
        <v>1</v>
      </c>
      <c r="H1663" s="8">
        <v>0</v>
      </c>
      <c r="I1663" s="8">
        <v>0</v>
      </c>
      <c r="J1663" s="8">
        <v>0</v>
      </c>
      <c r="K1663" t="s">
        <v>4746</v>
      </c>
      <c r="L1663" s="1">
        <v>45415</v>
      </c>
      <c r="M1663">
        <v>5</v>
      </c>
      <c r="N1663">
        <v>2024</v>
      </c>
    </row>
    <row r="1664" spans="1:14" x14ac:dyDescent="0.25">
      <c r="A1664" t="s">
        <v>6431</v>
      </c>
      <c r="B1664" t="s">
        <v>2722</v>
      </c>
      <c r="C1664" t="s">
        <v>609</v>
      </c>
      <c r="D1664" t="s">
        <v>33</v>
      </c>
      <c r="E1664" t="s">
        <v>6432</v>
      </c>
      <c r="F1664" t="s">
        <v>202</v>
      </c>
      <c r="G1664" s="9">
        <v>1</v>
      </c>
      <c r="H1664" s="8">
        <v>0</v>
      </c>
      <c r="I1664" s="8">
        <v>1349</v>
      </c>
      <c r="J1664" s="8">
        <v>0</v>
      </c>
      <c r="K1664" t="s">
        <v>4746</v>
      </c>
      <c r="L1664" s="1">
        <v>45415</v>
      </c>
      <c r="M1664">
        <v>5</v>
      </c>
      <c r="N1664">
        <v>2024</v>
      </c>
    </row>
    <row r="1665" spans="1:14" x14ac:dyDescent="0.25">
      <c r="A1665" t="s">
        <v>6431</v>
      </c>
      <c r="B1665" t="s">
        <v>2722</v>
      </c>
      <c r="C1665" t="s">
        <v>2724</v>
      </c>
      <c r="D1665" t="s">
        <v>202</v>
      </c>
      <c r="E1665" t="s">
        <v>2723</v>
      </c>
      <c r="F1665" t="s">
        <v>202</v>
      </c>
      <c r="G1665" s="9">
        <v>1</v>
      </c>
      <c r="H1665" s="8">
        <v>0</v>
      </c>
      <c r="I1665" s="8">
        <v>6.5</v>
      </c>
      <c r="J1665" s="8">
        <v>0</v>
      </c>
      <c r="K1665" t="s">
        <v>4746</v>
      </c>
      <c r="L1665" s="1">
        <v>45415</v>
      </c>
      <c r="M1665">
        <v>5</v>
      </c>
      <c r="N1665">
        <v>2024</v>
      </c>
    </row>
    <row r="1666" spans="1:14" x14ac:dyDescent="0.25">
      <c r="A1666" t="s">
        <v>6433</v>
      </c>
      <c r="B1666" t="s">
        <v>2722</v>
      </c>
      <c r="C1666" t="s">
        <v>2736</v>
      </c>
      <c r="D1666" t="s">
        <v>202</v>
      </c>
      <c r="E1666" t="s">
        <v>5181</v>
      </c>
      <c r="F1666" t="s">
        <v>202</v>
      </c>
      <c r="G1666" s="9">
        <v>1</v>
      </c>
      <c r="H1666" s="8">
        <v>0</v>
      </c>
      <c r="I1666" s="8">
        <v>28</v>
      </c>
      <c r="J1666" s="8">
        <v>0</v>
      </c>
      <c r="K1666" t="s">
        <v>4746</v>
      </c>
      <c r="L1666" s="1">
        <v>45415</v>
      </c>
      <c r="M1666">
        <v>5</v>
      </c>
      <c r="N1666">
        <v>2024</v>
      </c>
    </row>
    <row r="1667" spans="1:14" x14ac:dyDescent="0.25">
      <c r="A1667" t="s">
        <v>6433</v>
      </c>
      <c r="B1667" t="s">
        <v>2722</v>
      </c>
      <c r="C1667" t="s">
        <v>2736</v>
      </c>
      <c r="D1667" t="s">
        <v>202</v>
      </c>
      <c r="E1667" t="s">
        <v>2723</v>
      </c>
      <c r="F1667" t="s">
        <v>202</v>
      </c>
      <c r="G1667" s="9">
        <v>1</v>
      </c>
      <c r="H1667" s="8">
        <v>0</v>
      </c>
      <c r="I1667" s="8">
        <v>0</v>
      </c>
      <c r="J1667" s="8">
        <v>0</v>
      </c>
      <c r="K1667" t="s">
        <v>4746</v>
      </c>
      <c r="L1667" s="1">
        <v>45415</v>
      </c>
      <c r="M1667">
        <v>5</v>
      </c>
      <c r="N1667">
        <v>2024</v>
      </c>
    </row>
    <row r="1668" spans="1:14" x14ac:dyDescent="0.25">
      <c r="A1668" t="s">
        <v>6434</v>
      </c>
      <c r="B1668" t="s">
        <v>2934</v>
      </c>
      <c r="C1668" t="s">
        <v>3063</v>
      </c>
      <c r="D1668" t="s">
        <v>1986</v>
      </c>
      <c r="E1668" t="s">
        <v>6435</v>
      </c>
      <c r="F1668" t="s">
        <v>202</v>
      </c>
      <c r="G1668" s="9">
        <v>1</v>
      </c>
      <c r="H1668" s="8">
        <v>0</v>
      </c>
      <c r="I1668" s="8">
        <v>486.78</v>
      </c>
      <c r="J1668" s="8">
        <v>0</v>
      </c>
      <c r="K1668" t="s">
        <v>106</v>
      </c>
      <c r="L1668" s="1">
        <v>45415</v>
      </c>
      <c r="M1668">
        <v>5</v>
      </c>
      <c r="N1668">
        <v>2024</v>
      </c>
    </row>
    <row r="1669" spans="1:14" x14ac:dyDescent="0.25">
      <c r="A1669" t="s">
        <v>6434</v>
      </c>
      <c r="B1669" t="s">
        <v>2934</v>
      </c>
      <c r="C1669" t="s">
        <v>453</v>
      </c>
      <c r="D1669" t="s">
        <v>392</v>
      </c>
      <c r="E1669" t="s">
        <v>2857</v>
      </c>
      <c r="F1669" t="s">
        <v>1206</v>
      </c>
      <c r="G1669" s="9">
        <v>1</v>
      </c>
      <c r="H1669" s="8">
        <v>115.32429999999999</v>
      </c>
      <c r="I1669" s="8">
        <v>0</v>
      </c>
      <c r="J1669" s="8">
        <v>115.32</v>
      </c>
      <c r="K1669" t="s">
        <v>106</v>
      </c>
      <c r="L1669" s="1">
        <v>45415</v>
      </c>
      <c r="M1669">
        <v>5</v>
      </c>
      <c r="N1669">
        <v>2024</v>
      </c>
    </row>
    <row r="1670" spans="1:14" x14ac:dyDescent="0.25">
      <c r="A1670" t="s">
        <v>6434</v>
      </c>
      <c r="B1670" t="s">
        <v>2934</v>
      </c>
      <c r="C1670" t="s">
        <v>454</v>
      </c>
      <c r="D1670" t="s">
        <v>394</v>
      </c>
      <c r="E1670" t="s">
        <v>2858</v>
      </c>
      <c r="F1670" t="s">
        <v>1206</v>
      </c>
      <c r="G1670" s="9">
        <v>1</v>
      </c>
      <c r="H1670" s="8">
        <v>63.381599999999999</v>
      </c>
      <c r="I1670" s="8">
        <v>0</v>
      </c>
      <c r="J1670" s="8">
        <v>63.38</v>
      </c>
      <c r="K1670" t="s">
        <v>106</v>
      </c>
      <c r="L1670" s="1">
        <v>45415</v>
      </c>
      <c r="M1670">
        <v>5</v>
      </c>
      <c r="N1670">
        <v>2024</v>
      </c>
    </row>
    <row r="1671" spans="1:14" x14ac:dyDescent="0.25">
      <c r="A1671" t="s">
        <v>6434</v>
      </c>
      <c r="B1671" t="s">
        <v>2934</v>
      </c>
      <c r="C1671" t="s">
        <v>455</v>
      </c>
      <c r="D1671" t="s">
        <v>396</v>
      </c>
      <c r="E1671" t="s">
        <v>2859</v>
      </c>
      <c r="F1671" t="s">
        <v>1206</v>
      </c>
      <c r="G1671" s="9">
        <v>1</v>
      </c>
      <c r="H1671" s="8">
        <v>83.7971</v>
      </c>
      <c r="I1671" s="8">
        <v>0</v>
      </c>
      <c r="J1671" s="8">
        <v>83.8</v>
      </c>
      <c r="K1671" t="s">
        <v>106</v>
      </c>
      <c r="L1671" s="1">
        <v>45415</v>
      </c>
      <c r="M1671">
        <v>5</v>
      </c>
      <c r="N1671">
        <v>2024</v>
      </c>
    </row>
    <row r="1672" spans="1:14" x14ac:dyDescent="0.25">
      <c r="A1672" t="s">
        <v>6434</v>
      </c>
      <c r="B1672" t="s">
        <v>2934</v>
      </c>
      <c r="C1672" t="s">
        <v>522</v>
      </c>
      <c r="D1672" t="s">
        <v>342</v>
      </c>
      <c r="E1672" t="s">
        <v>343</v>
      </c>
      <c r="F1672" t="s">
        <v>202</v>
      </c>
      <c r="G1672" s="9">
        <v>1</v>
      </c>
      <c r="H1672" s="8">
        <v>16.363600000000002</v>
      </c>
      <c r="I1672" s="8">
        <v>0</v>
      </c>
      <c r="J1672" s="8">
        <v>16.36</v>
      </c>
      <c r="K1672" t="s">
        <v>106</v>
      </c>
      <c r="L1672" s="1">
        <v>45415</v>
      </c>
      <c r="M1672">
        <v>5</v>
      </c>
      <c r="N1672">
        <v>2024</v>
      </c>
    </row>
    <row r="1673" spans="1:14" x14ac:dyDescent="0.25">
      <c r="A1673" t="s">
        <v>6434</v>
      </c>
      <c r="B1673" t="s">
        <v>2934</v>
      </c>
      <c r="C1673" t="s">
        <v>521</v>
      </c>
      <c r="D1673" t="s">
        <v>340</v>
      </c>
      <c r="E1673" t="s">
        <v>341</v>
      </c>
      <c r="F1673" t="s">
        <v>202</v>
      </c>
      <c r="G1673" s="9">
        <v>1</v>
      </c>
      <c r="H1673" s="8">
        <v>39.740099999999998</v>
      </c>
      <c r="I1673" s="8">
        <v>0</v>
      </c>
      <c r="J1673" s="8">
        <v>39.74</v>
      </c>
      <c r="K1673" t="s">
        <v>106</v>
      </c>
      <c r="L1673" s="1">
        <v>45415</v>
      </c>
      <c r="M1673">
        <v>5</v>
      </c>
      <c r="N1673">
        <v>2024</v>
      </c>
    </row>
    <row r="1674" spans="1:14" x14ac:dyDescent="0.25">
      <c r="A1674" t="s">
        <v>6434</v>
      </c>
      <c r="B1674" t="s">
        <v>2934</v>
      </c>
      <c r="C1674" t="s">
        <v>436</v>
      </c>
      <c r="D1674" t="s">
        <v>303</v>
      </c>
      <c r="E1674" t="s">
        <v>6436</v>
      </c>
      <c r="F1674" t="s">
        <v>202</v>
      </c>
      <c r="G1674" s="9">
        <v>1</v>
      </c>
      <c r="H1674" s="8">
        <v>14.0259</v>
      </c>
      <c r="I1674" s="8">
        <v>32.229999999999997</v>
      </c>
      <c r="J1674" s="8">
        <v>14.03</v>
      </c>
      <c r="K1674" t="s">
        <v>106</v>
      </c>
      <c r="L1674" s="1">
        <v>45415</v>
      </c>
      <c r="M1674">
        <v>5</v>
      </c>
      <c r="N1674">
        <v>2024</v>
      </c>
    </row>
    <row r="1675" spans="1:14" x14ac:dyDescent="0.25">
      <c r="A1675" t="s">
        <v>6434</v>
      </c>
      <c r="B1675" t="s">
        <v>2934</v>
      </c>
      <c r="C1675" t="s">
        <v>2724</v>
      </c>
      <c r="D1675" t="s">
        <v>202</v>
      </c>
      <c r="E1675" t="s">
        <v>2733</v>
      </c>
      <c r="F1675" t="s">
        <v>202</v>
      </c>
      <c r="G1675" s="9">
        <v>1</v>
      </c>
      <c r="H1675" s="8">
        <v>0</v>
      </c>
      <c r="I1675" s="8">
        <v>43.12</v>
      </c>
      <c r="J1675" s="8">
        <v>0</v>
      </c>
      <c r="K1675" t="s">
        <v>106</v>
      </c>
      <c r="L1675" s="1">
        <v>45415</v>
      </c>
      <c r="M1675">
        <v>5</v>
      </c>
      <c r="N1675">
        <v>2024</v>
      </c>
    </row>
    <row r="1676" spans="1:14" x14ac:dyDescent="0.25">
      <c r="A1676" t="s">
        <v>6437</v>
      </c>
      <c r="B1676" t="s">
        <v>2722</v>
      </c>
      <c r="C1676" t="s">
        <v>3569</v>
      </c>
      <c r="D1676" t="s">
        <v>1556</v>
      </c>
      <c r="E1676" t="s">
        <v>6438</v>
      </c>
      <c r="F1676" t="s">
        <v>202</v>
      </c>
      <c r="G1676" s="9">
        <v>1</v>
      </c>
      <c r="H1676" s="8">
        <v>8.6999999999999993</v>
      </c>
      <c r="I1676" s="8">
        <v>35</v>
      </c>
      <c r="J1676" s="8">
        <v>8.6999999999999993</v>
      </c>
      <c r="K1676" t="s">
        <v>4746</v>
      </c>
      <c r="L1676" s="1">
        <v>45414</v>
      </c>
      <c r="M1676">
        <v>5</v>
      </c>
      <c r="N1676">
        <v>2024</v>
      </c>
    </row>
    <row r="1677" spans="1:14" x14ac:dyDescent="0.25">
      <c r="A1677" t="s">
        <v>6437</v>
      </c>
      <c r="B1677" t="s">
        <v>2722</v>
      </c>
      <c r="C1677" t="s">
        <v>2724</v>
      </c>
      <c r="D1677" t="s">
        <v>202</v>
      </c>
      <c r="E1677" t="s">
        <v>2723</v>
      </c>
      <c r="F1677" t="s">
        <v>202</v>
      </c>
      <c r="G1677" s="9">
        <v>1</v>
      </c>
      <c r="H1677" s="8">
        <v>0</v>
      </c>
      <c r="I1677" s="8">
        <v>1</v>
      </c>
      <c r="J1677" s="8">
        <v>0</v>
      </c>
      <c r="K1677" t="s">
        <v>4746</v>
      </c>
      <c r="L1677" s="1">
        <v>45414</v>
      </c>
      <c r="M1677">
        <v>5</v>
      </c>
      <c r="N1677">
        <v>2024</v>
      </c>
    </row>
    <row r="1678" spans="1:14" x14ac:dyDescent="0.25">
      <c r="A1678" t="s">
        <v>6439</v>
      </c>
      <c r="B1678" t="s">
        <v>2722</v>
      </c>
      <c r="C1678" t="s">
        <v>2736</v>
      </c>
      <c r="D1678" t="s">
        <v>202</v>
      </c>
      <c r="E1678" t="s">
        <v>5273</v>
      </c>
      <c r="F1678" t="s">
        <v>202</v>
      </c>
      <c r="G1678" s="9">
        <v>1</v>
      </c>
      <c r="H1678" s="8">
        <v>0</v>
      </c>
      <c r="I1678" s="8">
        <v>64</v>
      </c>
      <c r="J1678" s="8">
        <v>0</v>
      </c>
      <c r="K1678" t="s">
        <v>4746</v>
      </c>
      <c r="L1678" s="1">
        <v>45414</v>
      </c>
      <c r="M1678">
        <v>5</v>
      </c>
      <c r="N1678">
        <v>2024</v>
      </c>
    </row>
    <row r="1679" spans="1:14" x14ac:dyDescent="0.25">
      <c r="A1679" t="s">
        <v>6439</v>
      </c>
      <c r="B1679" t="s">
        <v>2722</v>
      </c>
      <c r="C1679" t="s">
        <v>2736</v>
      </c>
      <c r="D1679" t="s">
        <v>202</v>
      </c>
      <c r="E1679" t="s">
        <v>2723</v>
      </c>
      <c r="F1679" t="s">
        <v>202</v>
      </c>
      <c r="G1679" s="9">
        <v>1</v>
      </c>
      <c r="H1679" s="8">
        <v>0</v>
      </c>
      <c r="I1679" s="8">
        <v>0</v>
      </c>
      <c r="J1679" s="8">
        <v>0</v>
      </c>
      <c r="K1679" t="s">
        <v>4746</v>
      </c>
      <c r="L1679" s="1">
        <v>45414</v>
      </c>
      <c r="M1679">
        <v>5</v>
      </c>
      <c r="N1679">
        <v>2024</v>
      </c>
    </row>
    <row r="1680" spans="1:14" x14ac:dyDescent="0.25">
      <c r="A1680" t="s">
        <v>6440</v>
      </c>
      <c r="B1680" t="s">
        <v>2722</v>
      </c>
      <c r="C1680" t="s">
        <v>2736</v>
      </c>
      <c r="D1680" t="s">
        <v>202</v>
      </c>
      <c r="E1680" t="s">
        <v>6441</v>
      </c>
      <c r="F1680" t="s">
        <v>202</v>
      </c>
      <c r="G1680" s="9">
        <v>1</v>
      </c>
      <c r="H1680" s="8">
        <v>0</v>
      </c>
      <c r="I1680" s="8">
        <v>58.3</v>
      </c>
      <c r="J1680" s="8">
        <v>0</v>
      </c>
      <c r="K1680" t="s">
        <v>4746</v>
      </c>
      <c r="L1680" s="1">
        <v>45414</v>
      </c>
      <c r="M1680">
        <v>5</v>
      </c>
      <c r="N1680">
        <v>2024</v>
      </c>
    </row>
    <row r="1681" spans="1:14" x14ac:dyDescent="0.25">
      <c r="A1681" t="s">
        <v>6440</v>
      </c>
      <c r="B1681" t="s">
        <v>2722</v>
      </c>
      <c r="C1681" t="s">
        <v>2736</v>
      </c>
      <c r="D1681" t="s">
        <v>202</v>
      </c>
      <c r="E1681" t="s">
        <v>5185</v>
      </c>
      <c r="F1681" t="s">
        <v>202</v>
      </c>
      <c r="G1681" s="9">
        <v>1</v>
      </c>
      <c r="H1681" s="8">
        <v>0</v>
      </c>
      <c r="I1681" s="8">
        <v>4.13</v>
      </c>
      <c r="J1681" s="8">
        <v>0</v>
      </c>
      <c r="K1681" t="s">
        <v>4746</v>
      </c>
      <c r="L1681" s="1">
        <v>45414</v>
      </c>
      <c r="M1681">
        <v>5</v>
      </c>
      <c r="N1681">
        <v>2024</v>
      </c>
    </row>
    <row r="1682" spans="1:14" x14ac:dyDescent="0.25">
      <c r="A1682" t="s">
        <v>6442</v>
      </c>
      <c r="B1682" t="s">
        <v>2722</v>
      </c>
      <c r="C1682" t="s">
        <v>2800</v>
      </c>
      <c r="D1682" t="s">
        <v>1925</v>
      </c>
      <c r="E1682" t="s">
        <v>6443</v>
      </c>
      <c r="F1682" t="s">
        <v>202</v>
      </c>
      <c r="G1682" s="9">
        <v>1</v>
      </c>
      <c r="H1682" s="8">
        <v>0</v>
      </c>
      <c r="I1682" s="8">
        <v>693</v>
      </c>
      <c r="J1682" s="8">
        <v>0</v>
      </c>
      <c r="K1682" t="s">
        <v>4746</v>
      </c>
      <c r="L1682" s="1">
        <v>45414</v>
      </c>
      <c r="M1682">
        <v>5</v>
      </c>
      <c r="N1682">
        <v>2024</v>
      </c>
    </row>
    <row r="1683" spans="1:14" x14ac:dyDescent="0.25">
      <c r="A1683" t="s">
        <v>6442</v>
      </c>
      <c r="B1683" t="s">
        <v>2722</v>
      </c>
      <c r="C1683" t="s">
        <v>3756</v>
      </c>
      <c r="D1683" t="s">
        <v>3757</v>
      </c>
      <c r="E1683" t="s">
        <v>287</v>
      </c>
      <c r="F1683" t="s">
        <v>202</v>
      </c>
      <c r="G1683" s="9">
        <v>1</v>
      </c>
      <c r="H1683" s="8">
        <v>150</v>
      </c>
      <c r="I1683" s="8">
        <v>0</v>
      </c>
      <c r="J1683" s="8">
        <v>150</v>
      </c>
      <c r="K1683" t="s">
        <v>4746</v>
      </c>
      <c r="L1683" s="1">
        <v>45414</v>
      </c>
      <c r="M1683">
        <v>5</v>
      </c>
      <c r="N1683">
        <v>2024</v>
      </c>
    </row>
    <row r="1684" spans="1:14" x14ac:dyDescent="0.25">
      <c r="A1684" t="s">
        <v>6442</v>
      </c>
      <c r="B1684" t="s">
        <v>2722</v>
      </c>
      <c r="C1684" t="s">
        <v>3758</v>
      </c>
      <c r="D1684" t="s">
        <v>3759</v>
      </c>
      <c r="E1684" t="s">
        <v>289</v>
      </c>
      <c r="F1684" t="s">
        <v>202</v>
      </c>
      <c r="G1684" s="9">
        <v>1</v>
      </c>
      <c r="H1684" s="8">
        <v>85.5</v>
      </c>
      <c r="I1684" s="8">
        <v>0</v>
      </c>
      <c r="J1684" s="8">
        <v>85.5</v>
      </c>
      <c r="K1684" t="s">
        <v>4746</v>
      </c>
      <c r="L1684" s="1">
        <v>45414</v>
      </c>
      <c r="M1684">
        <v>5</v>
      </c>
      <c r="N1684">
        <v>2024</v>
      </c>
    </row>
    <row r="1685" spans="1:14" x14ac:dyDescent="0.25">
      <c r="A1685" t="s">
        <v>6442</v>
      </c>
      <c r="B1685" t="s">
        <v>2722</v>
      </c>
      <c r="C1685" t="s">
        <v>2823</v>
      </c>
      <c r="D1685" t="s">
        <v>1951</v>
      </c>
      <c r="E1685" t="s">
        <v>6444</v>
      </c>
      <c r="F1685" t="s">
        <v>202</v>
      </c>
      <c r="G1685" s="9">
        <v>1</v>
      </c>
      <c r="H1685" s="8">
        <v>0</v>
      </c>
      <c r="I1685" s="8">
        <v>99</v>
      </c>
      <c r="J1685" s="8">
        <v>0</v>
      </c>
      <c r="K1685" t="s">
        <v>4746</v>
      </c>
      <c r="L1685" s="1">
        <v>45414</v>
      </c>
      <c r="M1685">
        <v>5</v>
      </c>
      <c r="N1685">
        <v>2024</v>
      </c>
    </row>
    <row r="1686" spans="1:14" x14ac:dyDescent="0.25">
      <c r="A1686" t="s">
        <v>6442</v>
      </c>
      <c r="B1686" t="s">
        <v>2722</v>
      </c>
      <c r="C1686" t="s">
        <v>522</v>
      </c>
      <c r="D1686" t="s">
        <v>342</v>
      </c>
      <c r="E1686" t="s">
        <v>343</v>
      </c>
      <c r="F1686" t="s">
        <v>202</v>
      </c>
      <c r="G1686" s="9">
        <v>1</v>
      </c>
      <c r="H1686" s="8">
        <v>10.5</v>
      </c>
      <c r="I1686" s="8">
        <v>0</v>
      </c>
      <c r="J1686" s="8">
        <v>10.5</v>
      </c>
      <c r="K1686" t="s">
        <v>4746</v>
      </c>
      <c r="L1686" s="1">
        <v>45414</v>
      </c>
      <c r="M1686">
        <v>5</v>
      </c>
      <c r="N1686">
        <v>2024</v>
      </c>
    </row>
    <row r="1687" spans="1:14" x14ac:dyDescent="0.25">
      <c r="A1687" t="s">
        <v>6442</v>
      </c>
      <c r="B1687" t="s">
        <v>2722</v>
      </c>
      <c r="C1687" t="s">
        <v>562</v>
      </c>
      <c r="D1687" t="s">
        <v>205</v>
      </c>
      <c r="E1687" t="s">
        <v>206</v>
      </c>
      <c r="F1687" t="s">
        <v>202</v>
      </c>
      <c r="G1687" s="9">
        <v>1</v>
      </c>
      <c r="H1687" s="8">
        <v>20.5</v>
      </c>
      <c r="I1687" s="8">
        <v>0</v>
      </c>
      <c r="J1687" s="8">
        <v>20.5</v>
      </c>
      <c r="K1687" t="s">
        <v>4746</v>
      </c>
      <c r="L1687" s="1">
        <v>45414</v>
      </c>
      <c r="M1687">
        <v>5</v>
      </c>
      <c r="N1687">
        <v>2024</v>
      </c>
    </row>
    <row r="1688" spans="1:14" x14ac:dyDescent="0.25">
      <c r="A1688" t="s">
        <v>6442</v>
      </c>
      <c r="B1688" t="s">
        <v>2722</v>
      </c>
      <c r="C1688" t="s">
        <v>2732</v>
      </c>
      <c r="D1688" t="s">
        <v>1911</v>
      </c>
      <c r="E1688" t="s">
        <v>6445</v>
      </c>
      <c r="F1688" t="s">
        <v>202</v>
      </c>
      <c r="G1688" s="9">
        <v>1</v>
      </c>
      <c r="H1688" s="8">
        <v>0</v>
      </c>
      <c r="I1688" s="8">
        <v>414</v>
      </c>
      <c r="J1688" s="8">
        <v>0</v>
      </c>
      <c r="K1688" t="s">
        <v>4746</v>
      </c>
      <c r="L1688" s="1">
        <v>45414</v>
      </c>
      <c r="M1688">
        <v>5</v>
      </c>
      <c r="N1688">
        <v>2024</v>
      </c>
    </row>
    <row r="1689" spans="1:14" x14ac:dyDescent="0.25">
      <c r="A1689" t="s">
        <v>6442</v>
      </c>
      <c r="B1689" t="s">
        <v>2722</v>
      </c>
      <c r="C1689" t="s">
        <v>534</v>
      </c>
      <c r="D1689" t="s">
        <v>122</v>
      </c>
      <c r="E1689" t="s">
        <v>123</v>
      </c>
      <c r="F1689" t="s">
        <v>202</v>
      </c>
      <c r="G1689" s="9">
        <v>1</v>
      </c>
      <c r="H1689" s="8">
        <v>80</v>
      </c>
      <c r="I1689" s="8">
        <v>0</v>
      </c>
      <c r="J1689" s="8">
        <v>80</v>
      </c>
      <c r="K1689" t="s">
        <v>4746</v>
      </c>
      <c r="L1689" s="1">
        <v>45414</v>
      </c>
      <c r="M1689">
        <v>5</v>
      </c>
      <c r="N1689">
        <v>2024</v>
      </c>
    </row>
    <row r="1690" spans="1:14" x14ac:dyDescent="0.25">
      <c r="A1690" t="s">
        <v>6442</v>
      </c>
      <c r="B1690" t="s">
        <v>2722</v>
      </c>
      <c r="C1690" t="s">
        <v>602</v>
      </c>
      <c r="D1690" t="s">
        <v>232</v>
      </c>
      <c r="E1690" t="s">
        <v>233</v>
      </c>
      <c r="F1690" t="s">
        <v>202</v>
      </c>
      <c r="G1690" s="9">
        <v>1</v>
      </c>
      <c r="H1690" s="8">
        <v>18</v>
      </c>
      <c r="I1690" s="8">
        <v>0</v>
      </c>
      <c r="J1690" s="8">
        <v>18</v>
      </c>
      <c r="K1690" t="s">
        <v>4746</v>
      </c>
      <c r="L1690" s="1">
        <v>45414</v>
      </c>
      <c r="M1690">
        <v>5</v>
      </c>
      <c r="N1690">
        <v>2024</v>
      </c>
    </row>
    <row r="1691" spans="1:14" x14ac:dyDescent="0.25">
      <c r="A1691" t="s">
        <v>6442</v>
      </c>
      <c r="B1691" t="s">
        <v>2722</v>
      </c>
      <c r="C1691" t="s">
        <v>3076</v>
      </c>
      <c r="D1691" t="s">
        <v>2002</v>
      </c>
      <c r="E1691" t="s">
        <v>6446</v>
      </c>
      <c r="F1691" t="s">
        <v>202</v>
      </c>
      <c r="G1691" s="9">
        <v>1</v>
      </c>
      <c r="H1691" s="8">
        <v>0</v>
      </c>
      <c r="I1691" s="8">
        <v>322</v>
      </c>
      <c r="J1691" s="8">
        <v>0</v>
      </c>
      <c r="K1691" t="s">
        <v>4746</v>
      </c>
      <c r="L1691" s="1">
        <v>45414</v>
      </c>
      <c r="M1691">
        <v>5</v>
      </c>
      <c r="N1691">
        <v>2024</v>
      </c>
    </row>
    <row r="1692" spans="1:14" x14ac:dyDescent="0.25">
      <c r="A1692" t="s">
        <v>6442</v>
      </c>
      <c r="B1692" t="s">
        <v>2722</v>
      </c>
      <c r="C1692" t="s">
        <v>538</v>
      </c>
      <c r="D1692" t="s">
        <v>195</v>
      </c>
      <c r="E1692" t="s">
        <v>196</v>
      </c>
      <c r="F1692" t="s">
        <v>202</v>
      </c>
      <c r="G1692" s="9">
        <v>1</v>
      </c>
      <c r="H1692" s="8">
        <v>78</v>
      </c>
      <c r="I1692" s="8">
        <v>0</v>
      </c>
      <c r="J1692" s="8">
        <v>78</v>
      </c>
      <c r="K1692" t="s">
        <v>4746</v>
      </c>
      <c r="L1692" s="1">
        <v>45414</v>
      </c>
      <c r="M1692">
        <v>5</v>
      </c>
      <c r="N1692">
        <v>2024</v>
      </c>
    </row>
    <row r="1693" spans="1:14" x14ac:dyDescent="0.25">
      <c r="A1693" t="s">
        <v>6442</v>
      </c>
      <c r="B1693" t="s">
        <v>2722</v>
      </c>
      <c r="C1693" t="s">
        <v>539</v>
      </c>
      <c r="D1693" t="s">
        <v>193</v>
      </c>
      <c r="E1693" t="s">
        <v>194</v>
      </c>
      <c r="F1693" t="s">
        <v>202</v>
      </c>
      <c r="G1693" s="9">
        <v>1</v>
      </c>
      <c r="H1693" s="8">
        <v>12</v>
      </c>
      <c r="I1693" s="8">
        <v>0</v>
      </c>
      <c r="J1693" s="8">
        <v>12</v>
      </c>
      <c r="K1693" t="s">
        <v>4746</v>
      </c>
      <c r="L1693" s="1">
        <v>45414</v>
      </c>
      <c r="M1693">
        <v>5</v>
      </c>
      <c r="N1693">
        <v>2024</v>
      </c>
    </row>
    <row r="1694" spans="1:14" x14ac:dyDescent="0.25">
      <c r="A1694" t="s">
        <v>6442</v>
      </c>
      <c r="B1694" t="s">
        <v>2722</v>
      </c>
      <c r="C1694" t="s">
        <v>514</v>
      </c>
      <c r="D1694" t="s">
        <v>290</v>
      </c>
      <c r="E1694" t="s">
        <v>6447</v>
      </c>
      <c r="F1694" t="s">
        <v>202</v>
      </c>
      <c r="G1694" s="9">
        <v>1</v>
      </c>
      <c r="H1694" s="8">
        <v>18.5</v>
      </c>
      <c r="I1694" s="8">
        <v>119</v>
      </c>
      <c r="J1694" s="8">
        <v>18.5</v>
      </c>
      <c r="K1694" t="s">
        <v>4746</v>
      </c>
      <c r="L1694" s="1">
        <v>45414</v>
      </c>
      <c r="M1694">
        <v>5</v>
      </c>
      <c r="N1694">
        <v>2024</v>
      </c>
    </row>
    <row r="1695" spans="1:14" x14ac:dyDescent="0.25">
      <c r="A1695" t="s">
        <v>6442</v>
      </c>
      <c r="B1695" t="s">
        <v>2722</v>
      </c>
      <c r="C1695" t="s">
        <v>2736</v>
      </c>
      <c r="D1695" t="s">
        <v>202</v>
      </c>
      <c r="E1695" t="s">
        <v>6448</v>
      </c>
      <c r="F1695" t="s">
        <v>202</v>
      </c>
      <c r="G1695" s="9">
        <v>1</v>
      </c>
      <c r="H1695" s="8">
        <v>0</v>
      </c>
      <c r="I1695" s="8">
        <v>129</v>
      </c>
      <c r="J1695" s="8">
        <v>0</v>
      </c>
      <c r="K1695" t="s">
        <v>4746</v>
      </c>
      <c r="L1695" s="1">
        <v>45414</v>
      </c>
      <c r="M1695">
        <v>5</v>
      </c>
      <c r="N1695">
        <v>2024</v>
      </c>
    </row>
    <row r="1696" spans="1:14" x14ac:dyDescent="0.25">
      <c r="A1696" t="s">
        <v>6442</v>
      </c>
      <c r="B1696" t="s">
        <v>2722</v>
      </c>
      <c r="C1696" t="s">
        <v>434</v>
      </c>
      <c r="D1696" t="s">
        <v>226</v>
      </c>
      <c r="E1696" t="s">
        <v>6449</v>
      </c>
      <c r="F1696" t="s">
        <v>202</v>
      </c>
      <c r="G1696" s="9">
        <v>1</v>
      </c>
      <c r="H1696" s="8">
        <v>16.600000000000001</v>
      </c>
      <c r="I1696" s="8">
        <v>55</v>
      </c>
      <c r="J1696" s="8">
        <v>16.600000000000001</v>
      </c>
      <c r="K1696" t="s">
        <v>4746</v>
      </c>
      <c r="L1696" s="1">
        <v>45414</v>
      </c>
      <c r="M1696">
        <v>5</v>
      </c>
      <c r="N1696">
        <v>2024</v>
      </c>
    </row>
    <row r="1697" spans="1:14" x14ac:dyDescent="0.25">
      <c r="A1697" t="s">
        <v>6442</v>
      </c>
      <c r="B1697" t="s">
        <v>2722</v>
      </c>
      <c r="C1697" t="s">
        <v>2736</v>
      </c>
      <c r="D1697" t="s">
        <v>202</v>
      </c>
      <c r="E1697" t="s">
        <v>2723</v>
      </c>
      <c r="F1697" t="s">
        <v>202</v>
      </c>
      <c r="G1697" s="9">
        <v>1</v>
      </c>
      <c r="H1697" s="8">
        <v>0</v>
      </c>
      <c r="I1697" s="8">
        <v>213</v>
      </c>
      <c r="J1697" s="8">
        <v>0</v>
      </c>
      <c r="K1697" t="s">
        <v>4746</v>
      </c>
      <c r="L1697" s="1">
        <v>45414</v>
      </c>
      <c r="M1697">
        <v>5</v>
      </c>
      <c r="N1697">
        <v>2024</v>
      </c>
    </row>
    <row r="1698" spans="1:14" x14ac:dyDescent="0.25">
      <c r="A1698" t="s">
        <v>6450</v>
      </c>
      <c r="B1698" t="s">
        <v>2722</v>
      </c>
      <c r="C1698" t="s">
        <v>468</v>
      </c>
      <c r="D1698" t="s">
        <v>306</v>
      </c>
      <c r="E1698" t="s">
        <v>5947</v>
      </c>
      <c r="F1698" t="s">
        <v>202</v>
      </c>
      <c r="G1698" s="9">
        <v>1</v>
      </c>
      <c r="H1698" s="8">
        <v>0.64</v>
      </c>
      <c r="I1698" s="8">
        <v>18</v>
      </c>
      <c r="J1698" s="8">
        <v>0.64</v>
      </c>
      <c r="K1698" t="s">
        <v>4746</v>
      </c>
      <c r="L1698" s="1">
        <v>45414</v>
      </c>
      <c r="M1698">
        <v>5</v>
      </c>
      <c r="N1698">
        <v>2024</v>
      </c>
    </row>
    <row r="1699" spans="1:14" x14ac:dyDescent="0.25">
      <c r="A1699" t="s">
        <v>6450</v>
      </c>
      <c r="B1699" t="s">
        <v>2722</v>
      </c>
      <c r="C1699" t="s">
        <v>5613</v>
      </c>
      <c r="D1699" t="s">
        <v>5614</v>
      </c>
      <c r="E1699" t="s">
        <v>6451</v>
      </c>
      <c r="F1699" t="s">
        <v>202</v>
      </c>
      <c r="G1699" s="9">
        <v>1</v>
      </c>
      <c r="H1699" s="8">
        <v>0</v>
      </c>
      <c r="I1699" s="8">
        <v>139</v>
      </c>
      <c r="J1699" s="8">
        <v>0</v>
      </c>
      <c r="K1699" t="s">
        <v>4746</v>
      </c>
      <c r="L1699" s="1">
        <v>45414</v>
      </c>
      <c r="M1699">
        <v>5</v>
      </c>
      <c r="N1699">
        <v>2024</v>
      </c>
    </row>
    <row r="1700" spans="1:14" x14ac:dyDescent="0.25">
      <c r="A1700" t="s">
        <v>6450</v>
      </c>
      <c r="B1700" t="s">
        <v>2722</v>
      </c>
      <c r="C1700" t="s">
        <v>3644</v>
      </c>
      <c r="D1700" t="s">
        <v>1752</v>
      </c>
      <c r="E1700" t="s">
        <v>1753</v>
      </c>
      <c r="F1700" t="s">
        <v>202</v>
      </c>
      <c r="G1700" s="9">
        <v>1</v>
      </c>
      <c r="H1700" s="8">
        <v>25.5</v>
      </c>
      <c r="I1700" s="8">
        <v>0</v>
      </c>
      <c r="J1700" s="8">
        <v>25.5</v>
      </c>
      <c r="K1700" t="s">
        <v>4746</v>
      </c>
      <c r="L1700" s="1">
        <v>45414</v>
      </c>
      <c r="M1700">
        <v>5</v>
      </c>
      <c r="N1700">
        <v>2024</v>
      </c>
    </row>
    <row r="1701" spans="1:14" x14ac:dyDescent="0.25">
      <c r="A1701" t="s">
        <v>6450</v>
      </c>
      <c r="B1701" t="s">
        <v>2722</v>
      </c>
      <c r="C1701" t="s">
        <v>3645</v>
      </c>
      <c r="D1701" t="s">
        <v>1754</v>
      </c>
      <c r="E1701" t="s">
        <v>1755</v>
      </c>
      <c r="F1701" t="s">
        <v>202</v>
      </c>
      <c r="G1701" s="9">
        <v>1</v>
      </c>
      <c r="H1701" s="8">
        <v>8.5</v>
      </c>
      <c r="I1701" s="8">
        <v>0</v>
      </c>
      <c r="J1701" s="8">
        <v>8.5</v>
      </c>
      <c r="K1701" t="s">
        <v>4746</v>
      </c>
      <c r="L1701" s="1">
        <v>45414</v>
      </c>
      <c r="M1701">
        <v>5</v>
      </c>
      <c r="N1701">
        <v>2024</v>
      </c>
    </row>
    <row r="1702" spans="1:14" x14ac:dyDescent="0.25">
      <c r="A1702" t="s">
        <v>6450</v>
      </c>
      <c r="B1702" t="s">
        <v>2722</v>
      </c>
      <c r="C1702" t="s">
        <v>2736</v>
      </c>
      <c r="D1702" t="s">
        <v>202</v>
      </c>
      <c r="E1702" t="s">
        <v>2723</v>
      </c>
      <c r="F1702" t="s">
        <v>202</v>
      </c>
      <c r="G1702" s="9">
        <v>1</v>
      </c>
      <c r="H1702" s="8">
        <v>0</v>
      </c>
      <c r="I1702" s="8">
        <v>0</v>
      </c>
      <c r="J1702" s="8">
        <v>0</v>
      </c>
      <c r="K1702" t="s">
        <v>4746</v>
      </c>
      <c r="L1702" s="1">
        <v>45414</v>
      </c>
      <c r="M1702">
        <v>5</v>
      </c>
      <c r="N1702">
        <v>2024</v>
      </c>
    </row>
    <row r="1703" spans="1:14" x14ac:dyDescent="0.25">
      <c r="A1703" t="s">
        <v>6452</v>
      </c>
      <c r="B1703" t="s">
        <v>2722</v>
      </c>
      <c r="C1703" t="s">
        <v>3377</v>
      </c>
      <c r="D1703" t="s">
        <v>1124</v>
      </c>
      <c r="E1703" t="s">
        <v>6453</v>
      </c>
      <c r="F1703" t="s">
        <v>202</v>
      </c>
      <c r="G1703" s="9">
        <v>1</v>
      </c>
      <c r="H1703" s="8">
        <v>161.66999999999999</v>
      </c>
      <c r="I1703" s="8">
        <v>239</v>
      </c>
      <c r="J1703" s="8">
        <v>161.66999999999999</v>
      </c>
      <c r="K1703" t="s">
        <v>4746</v>
      </c>
      <c r="L1703" s="1">
        <v>45414</v>
      </c>
      <c r="M1703">
        <v>5</v>
      </c>
      <c r="N1703">
        <v>2024</v>
      </c>
    </row>
    <row r="1704" spans="1:14" x14ac:dyDescent="0.25">
      <c r="A1704" t="s">
        <v>6452</v>
      </c>
      <c r="B1704" t="s">
        <v>2722</v>
      </c>
      <c r="C1704" t="s">
        <v>2787</v>
      </c>
      <c r="D1704" t="s">
        <v>1518</v>
      </c>
      <c r="E1704" t="s">
        <v>5857</v>
      </c>
      <c r="F1704" t="s">
        <v>202</v>
      </c>
      <c r="G1704" s="9">
        <v>1</v>
      </c>
      <c r="H1704" s="8">
        <v>42</v>
      </c>
      <c r="I1704" s="8">
        <v>155</v>
      </c>
      <c r="J1704" s="8">
        <v>42</v>
      </c>
      <c r="K1704" t="s">
        <v>4746</v>
      </c>
      <c r="L1704" s="1">
        <v>45414</v>
      </c>
      <c r="M1704">
        <v>5</v>
      </c>
      <c r="N1704">
        <v>2024</v>
      </c>
    </row>
    <row r="1705" spans="1:14" x14ac:dyDescent="0.25">
      <c r="A1705" t="s">
        <v>6452</v>
      </c>
      <c r="B1705" t="s">
        <v>2722</v>
      </c>
      <c r="C1705" t="s">
        <v>2972</v>
      </c>
      <c r="D1705" t="s">
        <v>1935</v>
      </c>
      <c r="E1705" t="s">
        <v>6454</v>
      </c>
      <c r="F1705" t="s">
        <v>202</v>
      </c>
      <c r="G1705" s="9">
        <v>1</v>
      </c>
      <c r="H1705" s="8">
        <v>0</v>
      </c>
      <c r="I1705" s="8">
        <v>139</v>
      </c>
      <c r="J1705" s="8">
        <v>0</v>
      </c>
      <c r="K1705" t="s">
        <v>4746</v>
      </c>
      <c r="L1705" s="1">
        <v>45414</v>
      </c>
      <c r="M1705">
        <v>5</v>
      </c>
      <c r="N1705">
        <v>2024</v>
      </c>
    </row>
    <row r="1706" spans="1:14" x14ac:dyDescent="0.25">
      <c r="A1706" t="s">
        <v>6452</v>
      </c>
      <c r="B1706" t="s">
        <v>2722</v>
      </c>
      <c r="C1706" t="s">
        <v>522</v>
      </c>
      <c r="D1706" t="s">
        <v>342</v>
      </c>
      <c r="E1706" t="s">
        <v>343</v>
      </c>
      <c r="F1706" t="s">
        <v>202</v>
      </c>
      <c r="G1706" s="9">
        <v>1</v>
      </c>
      <c r="H1706" s="8">
        <v>10.5</v>
      </c>
      <c r="I1706" s="8">
        <v>0</v>
      </c>
      <c r="J1706" s="8">
        <v>10.5</v>
      </c>
      <c r="K1706" t="s">
        <v>4746</v>
      </c>
      <c r="L1706" s="1">
        <v>45414</v>
      </c>
      <c r="M1706">
        <v>5</v>
      </c>
      <c r="N1706">
        <v>2024</v>
      </c>
    </row>
    <row r="1707" spans="1:14" x14ac:dyDescent="0.25">
      <c r="A1707" t="s">
        <v>6452</v>
      </c>
      <c r="B1707" t="s">
        <v>2722</v>
      </c>
      <c r="C1707" t="s">
        <v>521</v>
      </c>
      <c r="D1707" t="s">
        <v>340</v>
      </c>
      <c r="E1707" t="s">
        <v>341</v>
      </c>
      <c r="F1707" t="s">
        <v>202</v>
      </c>
      <c r="G1707" s="9">
        <v>1</v>
      </c>
      <c r="H1707" s="8">
        <v>25.5</v>
      </c>
      <c r="I1707" s="8">
        <v>0</v>
      </c>
      <c r="J1707" s="8">
        <v>25.5</v>
      </c>
      <c r="K1707" t="s">
        <v>4746</v>
      </c>
      <c r="L1707" s="1">
        <v>45414</v>
      </c>
      <c r="M1707">
        <v>5</v>
      </c>
      <c r="N1707">
        <v>2024</v>
      </c>
    </row>
    <row r="1708" spans="1:14" x14ac:dyDescent="0.25">
      <c r="A1708" t="s">
        <v>6452</v>
      </c>
      <c r="B1708" t="s">
        <v>2722</v>
      </c>
      <c r="C1708" t="s">
        <v>2736</v>
      </c>
      <c r="D1708" t="s">
        <v>202</v>
      </c>
      <c r="E1708" t="s">
        <v>2723</v>
      </c>
      <c r="F1708" t="s">
        <v>202</v>
      </c>
      <c r="G1708" s="9">
        <v>1</v>
      </c>
      <c r="H1708" s="8">
        <v>0</v>
      </c>
      <c r="I1708" s="8">
        <v>0</v>
      </c>
      <c r="J1708" s="8">
        <v>0</v>
      </c>
      <c r="K1708" t="s">
        <v>4746</v>
      </c>
      <c r="L1708" s="1">
        <v>45414</v>
      </c>
      <c r="M1708">
        <v>5</v>
      </c>
      <c r="N1708">
        <v>2024</v>
      </c>
    </row>
    <row r="1709" spans="1:14" x14ac:dyDescent="0.25">
      <c r="A1709" t="s">
        <v>6455</v>
      </c>
      <c r="B1709" t="s">
        <v>2722</v>
      </c>
      <c r="C1709" t="s">
        <v>2736</v>
      </c>
      <c r="D1709" t="s">
        <v>202</v>
      </c>
      <c r="E1709" t="s">
        <v>5204</v>
      </c>
      <c r="F1709" t="s">
        <v>202</v>
      </c>
      <c r="G1709" s="9">
        <v>1</v>
      </c>
      <c r="H1709" s="8">
        <v>0</v>
      </c>
      <c r="I1709" s="8">
        <v>64</v>
      </c>
      <c r="J1709" s="8">
        <v>0</v>
      </c>
      <c r="K1709" t="s">
        <v>4746</v>
      </c>
      <c r="L1709" s="1">
        <v>45414</v>
      </c>
      <c r="M1709">
        <v>5</v>
      </c>
      <c r="N1709">
        <v>2024</v>
      </c>
    </row>
    <row r="1710" spans="1:14" x14ac:dyDescent="0.25">
      <c r="A1710" t="s">
        <v>6455</v>
      </c>
      <c r="B1710" t="s">
        <v>2722</v>
      </c>
      <c r="C1710" t="s">
        <v>2736</v>
      </c>
      <c r="D1710" t="s">
        <v>202</v>
      </c>
      <c r="E1710" t="s">
        <v>2723</v>
      </c>
      <c r="F1710" t="s">
        <v>202</v>
      </c>
      <c r="G1710" s="9">
        <v>1</v>
      </c>
      <c r="H1710" s="8">
        <v>0</v>
      </c>
      <c r="I1710" s="8">
        <v>0</v>
      </c>
      <c r="J1710" s="8">
        <v>0</v>
      </c>
      <c r="K1710" t="s">
        <v>4746</v>
      </c>
      <c r="L1710" s="1">
        <v>45414</v>
      </c>
      <c r="M1710">
        <v>5</v>
      </c>
      <c r="N1710">
        <v>2024</v>
      </c>
    </row>
    <row r="1711" spans="1:14" x14ac:dyDescent="0.25">
      <c r="A1711" t="s">
        <v>6456</v>
      </c>
      <c r="B1711" t="s">
        <v>2722</v>
      </c>
      <c r="C1711" t="s">
        <v>3032</v>
      </c>
      <c r="D1711" t="s">
        <v>1955</v>
      </c>
      <c r="E1711" t="s">
        <v>6457</v>
      </c>
      <c r="F1711" t="s">
        <v>202</v>
      </c>
      <c r="G1711" s="9">
        <v>1</v>
      </c>
      <c r="H1711" s="8">
        <v>0</v>
      </c>
      <c r="I1711" s="8">
        <v>888</v>
      </c>
      <c r="J1711" s="8">
        <v>0</v>
      </c>
      <c r="K1711" t="s">
        <v>4746</v>
      </c>
      <c r="L1711" s="1">
        <v>45414</v>
      </c>
      <c r="M1711">
        <v>5</v>
      </c>
      <c r="N1711">
        <v>2024</v>
      </c>
    </row>
    <row r="1712" spans="1:14" x14ac:dyDescent="0.25">
      <c r="A1712" t="s">
        <v>6456</v>
      </c>
      <c r="B1712" t="s">
        <v>2722</v>
      </c>
      <c r="C1712" t="s">
        <v>462</v>
      </c>
      <c r="D1712" t="s">
        <v>272</v>
      </c>
      <c r="E1712" t="s">
        <v>2740</v>
      </c>
      <c r="F1712" t="s">
        <v>1672</v>
      </c>
      <c r="G1712" s="9">
        <v>1</v>
      </c>
      <c r="H1712" s="8">
        <v>100.14</v>
      </c>
      <c r="I1712" s="8">
        <v>0</v>
      </c>
      <c r="J1712" s="8">
        <v>100.14</v>
      </c>
      <c r="K1712" t="s">
        <v>4746</v>
      </c>
      <c r="L1712" s="1">
        <v>45414</v>
      </c>
      <c r="M1712">
        <v>5</v>
      </c>
      <c r="N1712">
        <v>2024</v>
      </c>
    </row>
    <row r="1713" spans="1:14" x14ac:dyDescent="0.25">
      <c r="A1713" t="s">
        <v>6456</v>
      </c>
      <c r="B1713" t="s">
        <v>2722</v>
      </c>
      <c r="C1713" t="s">
        <v>463</v>
      </c>
      <c r="D1713" t="s">
        <v>274</v>
      </c>
      <c r="E1713" t="s">
        <v>2741</v>
      </c>
      <c r="F1713" t="s">
        <v>1672</v>
      </c>
      <c r="G1713" s="9">
        <v>1</v>
      </c>
      <c r="H1713" s="8">
        <v>58.37</v>
      </c>
      <c r="I1713" s="8">
        <v>0</v>
      </c>
      <c r="J1713" s="8">
        <v>58.37</v>
      </c>
      <c r="K1713" t="s">
        <v>4746</v>
      </c>
      <c r="L1713" s="1">
        <v>45414</v>
      </c>
      <c r="M1713">
        <v>5</v>
      </c>
      <c r="N1713">
        <v>2024</v>
      </c>
    </row>
    <row r="1714" spans="1:14" x14ac:dyDescent="0.25">
      <c r="A1714" t="s">
        <v>6456</v>
      </c>
      <c r="B1714" t="s">
        <v>2722</v>
      </c>
      <c r="C1714" t="s">
        <v>521</v>
      </c>
      <c r="D1714" t="s">
        <v>340</v>
      </c>
      <c r="E1714" t="s">
        <v>341</v>
      </c>
      <c r="F1714" t="s">
        <v>202</v>
      </c>
      <c r="G1714" s="9">
        <v>1</v>
      </c>
      <c r="H1714" s="8">
        <v>25.5</v>
      </c>
      <c r="I1714" s="8">
        <v>0</v>
      </c>
      <c r="J1714" s="8">
        <v>25.5</v>
      </c>
      <c r="K1714" t="s">
        <v>4746</v>
      </c>
      <c r="L1714" s="1">
        <v>45414</v>
      </c>
      <c r="M1714">
        <v>5</v>
      </c>
      <c r="N1714">
        <v>2024</v>
      </c>
    </row>
    <row r="1715" spans="1:14" x14ac:dyDescent="0.25">
      <c r="A1715" t="s">
        <v>6456</v>
      </c>
      <c r="B1715" t="s">
        <v>2722</v>
      </c>
      <c r="C1715" t="s">
        <v>525</v>
      </c>
      <c r="D1715" t="s">
        <v>334</v>
      </c>
      <c r="E1715" t="s">
        <v>335</v>
      </c>
      <c r="F1715" t="s">
        <v>202</v>
      </c>
      <c r="G1715" s="9">
        <v>1</v>
      </c>
      <c r="H1715" s="8">
        <v>18.5</v>
      </c>
      <c r="I1715" s="8">
        <v>0</v>
      </c>
      <c r="J1715" s="8">
        <v>18.5</v>
      </c>
      <c r="K1715" t="s">
        <v>4746</v>
      </c>
      <c r="L1715" s="1">
        <v>45414</v>
      </c>
      <c r="M1715">
        <v>5</v>
      </c>
      <c r="N1715">
        <v>2024</v>
      </c>
    </row>
    <row r="1716" spans="1:14" x14ac:dyDescent="0.25">
      <c r="A1716" t="s">
        <v>6456</v>
      </c>
      <c r="B1716" t="s">
        <v>2722</v>
      </c>
      <c r="C1716" t="s">
        <v>524</v>
      </c>
      <c r="D1716" t="s">
        <v>332</v>
      </c>
      <c r="E1716" t="s">
        <v>333</v>
      </c>
      <c r="F1716" t="s">
        <v>202</v>
      </c>
      <c r="G1716" s="9">
        <v>1</v>
      </c>
      <c r="H1716" s="8">
        <v>20</v>
      </c>
      <c r="I1716" s="8">
        <v>0</v>
      </c>
      <c r="J1716" s="8">
        <v>20</v>
      </c>
      <c r="K1716" t="s">
        <v>4746</v>
      </c>
      <c r="L1716" s="1">
        <v>45414</v>
      </c>
      <c r="M1716">
        <v>5</v>
      </c>
      <c r="N1716">
        <v>2024</v>
      </c>
    </row>
    <row r="1717" spans="1:14" x14ac:dyDescent="0.25">
      <c r="A1717" t="s">
        <v>6456</v>
      </c>
      <c r="B1717" t="s">
        <v>2722</v>
      </c>
      <c r="C1717" t="s">
        <v>464</v>
      </c>
      <c r="D1717" t="s">
        <v>276</v>
      </c>
      <c r="E1717" t="s">
        <v>2742</v>
      </c>
      <c r="F1717" t="s">
        <v>1672</v>
      </c>
      <c r="G1717" s="9">
        <v>1</v>
      </c>
      <c r="H1717" s="8">
        <v>81.17</v>
      </c>
      <c r="I1717" s="8">
        <v>0</v>
      </c>
      <c r="J1717" s="8">
        <v>81.17</v>
      </c>
      <c r="K1717" t="s">
        <v>4746</v>
      </c>
      <c r="L1717" s="1">
        <v>45414</v>
      </c>
      <c r="M1717">
        <v>5</v>
      </c>
      <c r="N1717">
        <v>2024</v>
      </c>
    </row>
    <row r="1718" spans="1:14" x14ac:dyDescent="0.25">
      <c r="A1718" t="s">
        <v>6456</v>
      </c>
      <c r="B1718" t="s">
        <v>2722</v>
      </c>
      <c r="C1718" t="s">
        <v>2803</v>
      </c>
      <c r="D1718" t="s">
        <v>1908</v>
      </c>
      <c r="E1718" t="s">
        <v>6458</v>
      </c>
      <c r="F1718" t="s">
        <v>2802</v>
      </c>
      <c r="G1718" s="9">
        <v>1</v>
      </c>
      <c r="H1718" s="8">
        <v>0</v>
      </c>
      <c r="I1718" s="8">
        <v>414</v>
      </c>
      <c r="J1718" s="8">
        <v>0</v>
      </c>
      <c r="K1718" t="s">
        <v>4746</v>
      </c>
      <c r="L1718" s="1">
        <v>45414</v>
      </c>
      <c r="M1718">
        <v>5</v>
      </c>
      <c r="N1718">
        <v>2024</v>
      </c>
    </row>
    <row r="1719" spans="1:14" x14ac:dyDescent="0.25">
      <c r="A1719" t="s">
        <v>6456</v>
      </c>
      <c r="B1719" t="s">
        <v>2722</v>
      </c>
      <c r="C1719" t="s">
        <v>568</v>
      </c>
      <c r="D1719" t="s">
        <v>116</v>
      </c>
      <c r="E1719" t="s">
        <v>117</v>
      </c>
      <c r="F1719" t="s">
        <v>202</v>
      </c>
      <c r="G1719" s="9">
        <v>1</v>
      </c>
      <c r="H1719" s="8">
        <v>80</v>
      </c>
      <c r="I1719" s="8">
        <v>0</v>
      </c>
      <c r="J1719" s="8">
        <v>80</v>
      </c>
      <c r="K1719" t="s">
        <v>4746</v>
      </c>
      <c r="L1719" s="1">
        <v>45414</v>
      </c>
      <c r="M1719">
        <v>5</v>
      </c>
      <c r="N1719">
        <v>2024</v>
      </c>
    </row>
    <row r="1720" spans="1:14" x14ac:dyDescent="0.25">
      <c r="A1720" t="s">
        <v>6456</v>
      </c>
      <c r="B1720" t="s">
        <v>2722</v>
      </c>
      <c r="C1720" t="s">
        <v>602</v>
      </c>
      <c r="D1720" t="s">
        <v>232</v>
      </c>
      <c r="E1720" t="s">
        <v>233</v>
      </c>
      <c r="F1720" t="s">
        <v>202</v>
      </c>
      <c r="G1720" s="9">
        <v>1</v>
      </c>
      <c r="H1720" s="8">
        <v>18</v>
      </c>
      <c r="I1720" s="8">
        <v>0</v>
      </c>
      <c r="J1720" s="8">
        <v>18</v>
      </c>
      <c r="K1720" t="s">
        <v>4746</v>
      </c>
      <c r="L1720" s="1">
        <v>45414</v>
      </c>
      <c r="M1720">
        <v>5</v>
      </c>
      <c r="N1720">
        <v>2024</v>
      </c>
    </row>
    <row r="1721" spans="1:14" x14ac:dyDescent="0.25">
      <c r="A1721" t="s">
        <v>6456</v>
      </c>
      <c r="B1721" t="s">
        <v>2722</v>
      </c>
      <c r="C1721" t="s">
        <v>465</v>
      </c>
      <c r="D1721" t="s">
        <v>324</v>
      </c>
      <c r="E1721" t="s">
        <v>6459</v>
      </c>
      <c r="F1721" t="s">
        <v>202</v>
      </c>
      <c r="G1721" s="9">
        <v>1</v>
      </c>
      <c r="H1721" s="8">
        <v>18.2</v>
      </c>
      <c r="I1721" s="8">
        <v>64</v>
      </c>
      <c r="J1721" s="8">
        <v>18.2</v>
      </c>
      <c r="K1721" t="s">
        <v>4746</v>
      </c>
      <c r="L1721" s="1">
        <v>45414</v>
      </c>
      <c r="M1721">
        <v>5</v>
      </c>
      <c r="N1721">
        <v>2024</v>
      </c>
    </row>
    <row r="1722" spans="1:14" x14ac:dyDescent="0.25">
      <c r="A1722" t="s">
        <v>6456</v>
      </c>
      <c r="B1722" t="s">
        <v>2722</v>
      </c>
      <c r="C1722" t="s">
        <v>434</v>
      </c>
      <c r="D1722" t="s">
        <v>226</v>
      </c>
      <c r="E1722" t="s">
        <v>6460</v>
      </c>
      <c r="F1722" t="s">
        <v>202</v>
      </c>
      <c r="G1722" s="9">
        <v>1</v>
      </c>
      <c r="H1722" s="8">
        <v>16.600000000000001</v>
      </c>
      <c r="I1722" s="8">
        <v>55</v>
      </c>
      <c r="J1722" s="8">
        <v>16.600000000000001</v>
      </c>
      <c r="K1722" t="s">
        <v>4746</v>
      </c>
      <c r="L1722" s="1">
        <v>45414</v>
      </c>
      <c r="M1722">
        <v>5</v>
      </c>
      <c r="N1722">
        <v>2024</v>
      </c>
    </row>
    <row r="1723" spans="1:14" x14ac:dyDescent="0.25">
      <c r="A1723" t="s">
        <v>6456</v>
      </c>
      <c r="B1723" t="s">
        <v>2722</v>
      </c>
      <c r="C1723" t="s">
        <v>2736</v>
      </c>
      <c r="D1723" t="s">
        <v>202</v>
      </c>
      <c r="E1723" t="s">
        <v>2723</v>
      </c>
      <c r="F1723" t="s">
        <v>202</v>
      </c>
      <c r="G1723" s="9">
        <v>1</v>
      </c>
      <c r="H1723" s="8">
        <v>0</v>
      </c>
      <c r="I1723" s="8">
        <v>100</v>
      </c>
      <c r="J1723" s="8">
        <v>0</v>
      </c>
      <c r="K1723" t="s">
        <v>4746</v>
      </c>
      <c r="L1723" s="1">
        <v>45414</v>
      </c>
      <c r="M1723">
        <v>5</v>
      </c>
      <c r="N1723">
        <v>2024</v>
      </c>
    </row>
    <row r="1724" spans="1:14" x14ac:dyDescent="0.25">
      <c r="A1724" t="s">
        <v>6461</v>
      </c>
      <c r="B1724" t="s">
        <v>2722</v>
      </c>
      <c r="C1724" t="s">
        <v>631</v>
      </c>
      <c r="D1724" t="s">
        <v>161</v>
      </c>
      <c r="E1724" t="s">
        <v>6462</v>
      </c>
      <c r="F1724" t="s">
        <v>202</v>
      </c>
      <c r="G1724" s="9">
        <v>1</v>
      </c>
      <c r="H1724" s="8">
        <v>0.48</v>
      </c>
      <c r="I1724" s="8">
        <v>14</v>
      </c>
      <c r="J1724" s="8">
        <v>0.48</v>
      </c>
      <c r="K1724" t="s">
        <v>4746</v>
      </c>
      <c r="L1724" s="1">
        <v>45413</v>
      </c>
      <c r="M1724">
        <v>5</v>
      </c>
      <c r="N1724">
        <v>2024</v>
      </c>
    </row>
    <row r="1725" spans="1:14" x14ac:dyDescent="0.25">
      <c r="A1725" t="s">
        <v>6461</v>
      </c>
      <c r="B1725" t="s">
        <v>2722</v>
      </c>
      <c r="C1725" t="s">
        <v>554</v>
      </c>
      <c r="D1725" t="s">
        <v>180</v>
      </c>
      <c r="E1725" t="s">
        <v>6463</v>
      </c>
      <c r="F1725" t="s">
        <v>202</v>
      </c>
      <c r="G1725" s="9">
        <v>1</v>
      </c>
      <c r="H1725" s="8">
        <v>0.2</v>
      </c>
      <c r="I1725" s="8">
        <v>7</v>
      </c>
      <c r="J1725" s="8">
        <v>0.2</v>
      </c>
      <c r="K1725" t="s">
        <v>4746</v>
      </c>
      <c r="L1725" s="1">
        <v>45413</v>
      </c>
      <c r="M1725">
        <v>5</v>
      </c>
      <c r="N1725">
        <v>2024</v>
      </c>
    </row>
    <row r="1726" spans="1:14" x14ac:dyDescent="0.25">
      <c r="A1726" t="s">
        <v>6461</v>
      </c>
      <c r="B1726" t="s">
        <v>2722</v>
      </c>
      <c r="C1726" t="s">
        <v>552</v>
      </c>
      <c r="D1726" t="s">
        <v>356</v>
      </c>
      <c r="E1726" t="s">
        <v>5948</v>
      </c>
      <c r="F1726" t="s">
        <v>202</v>
      </c>
      <c r="G1726" s="9">
        <v>1</v>
      </c>
      <c r="H1726" s="8">
        <v>2.4</v>
      </c>
      <c r="I1726" s="8">
        <v>15</v>
      </c>
      <c r="J1726" s="8">
        <v>2.4</v>
      </c>
      <c r="K1726" t="s">
        <v>4746</v>
      </c>
      <c r="L1726" s="1">
        <v>45413</v>
      </c>
      <c r="M1726">
        <v>5</v>
      </c>
      <c r="N1726">
        <v>2024</v>
      </c>
    </row>
    <row r="1727" spans="1:14" x14ac:dyDescent="0.25">
      <c r="A1727" t="s">
        <v>6461</v>
      </c>
      <c r="B1727" t="s">
        <v>2722</v>
      </c>
      <c r="C1727" t="s">
        <v>484</v>
      </c>
      <c r="D1727" t="s">
        <v>346</v>
      </c>
      <c r="E1727" t="s">
        <v>6203</v>
      </c>
      <c r="F1727" t="s">
        <v>202</v>
      </c>
      <c r="G1727" s="9">
        <v>1</v>
      </c>
      <c r="H1727" s="8">
        <v>30.83</v>
      </c>
      <c r="I1727" s="8">
        <v>82</v>
      </c>
      <c r="J1727" s="8">
        <v>30.83</v>
      </c>
      <c r="K1727" t="s">
        <v>4746</v>
      </c>
      <c r="L1727" s="1">
        <v>45413</v>
      </c>
      <c r="M1727">
        <v>5</v>
      </c>
      <c r="N1727">
        <v>2024</v>
      </c>
    </row>
    <row r="1728" spans="1:14" x14ac:dyDescent="0.25">
      <c r="A1728" t="s">
        <v>6461</v>
      </c>
      <c r="B1728" t="s">
        <v>2722</v>
      </c>
      <c r="C1728" t="s">
        <v>2724</v>
      </c>
      <c r="D1728" t="s">
        <v>202</v>
      </c>
      <c r="E1728" t="s">
        <v>2723</v>
      </c>
      <c r="F1728" t="s">
        <v>202</v>
      </c>
      <c r="G1728" s="9">
        <v>1</v>
      </c>
      <c r="H1728" s="8">
        <v>0</v>
      </c>
      <c r="I1728" s="8">
        <v>15</v>
      </c>
      <c r="J1728" s="8">
        <v>0</v>
      </c>
      <c r="K1728" t="s">
        <v>4746</v>
      </c>
      <c r="L1728" s="1">
        <v>45413</v>
      </c>
      <c r="M1728">
        <v>5</v>
      </c>
      <c r="N1728">
        <v>2024</v>
      </c>
    </row>
    <row r="1729" spans="1:14" x14ac:dyDescent="0.25">
      <c r="A1729" t="s">
        <v>6464</v>
      </c>
      <c r="B1729" t="s">
        <v>2934</v>
      </c>
      <c r="C1729" t="s">
        <v>2763</v>
      </c>
      <c r="D1729" t="s">
        <v>1907</v>
      </c>
      <c r="E1729" t="s">
        <v>6465</v>
      </c>
      <c r="F1729" t="s">
        <v>202</v>
      </c>
      <c r="G1729" s="9">
        <v>1</v>
      </c>
      <c r="H1729" s="8">
        <v>0</v>
      </c>
      <c r="I1729" s="8">
        <v>544.63</v>
      </c>
      <c r="J1729" s="8">
        <v>0</v>
      </c>
      <c r="K1729" t="s">
        <v>106</v>
      </c>
      <c r="L1729" s="1">
        <v>45413</v>
      </c>
      <c r="M1729">
        <v>5</v>
      </c>
      <c r="N1729">
        <v>2024</v>
      </c>
    </row>
    <row r="1730" spans="1:14" x14ac:dyDescent="0.25">
      <c r="A1730" t="s">
        <v>6464</v>
      </c>
      <c r="B1730" t="s">
        <v>2934</v>
      </c>
      <c r="C1730" t="s">
        <v>526</v>
      </c>
      <c r="D1730" t="s">
        <v>286</v>
      </c>
      <c r="E1730" t="s">
        <v>287</v>
      </c>
      <c r="F1730" t="s">
        <v>202</v>
      </c>
      <c r="G1730" s="9">
        <v>1</v>
      </c>
      <c r="H1730" s="8">
        <v>233.7654</v>
      </c>
      <c r="I1730" s="8">
        <v>0</v>
      </c>
      <c r="J1730" s="8">
        <v>233.77</v>
      </c>
      <c r="K1730" t="s">
        <v>106</v>
      </c>
      <c r="L1730" s="1">
        <v>45413</v>
      </c>
      <c r="M1730">
        <v>5</v>
      </c>
      <c r="N1730">
        <v>2024</v>
      </c>
    </row>
    <row r="1731" spans="1:14" x14ac:dyDescent="0.25">
      <c r="A1731" t="s">
        <v>6464</v>
      </c>
      <c r="B1731" t="s">
        <v>2934</v>
      </c>
      <c r="C1731" t="s">
        <v>527</v>
      </c>
      <c r="D1731" t="s">
        <v>288</v>
      </c>
      <c r="E1731" t="s">
        <v>289</v>
      </c>
      <c r="F1731" t="s">
        <v>202</v>
      </c>
      <c r="G1731" s="9">
        <v>1</v>
      </c>
      <c r="H1731" s="8">
        <v>133.24629999999999</v>
      </c>
      <c r="I1731" s="8">
        <v>0</v>
      </c>
      <c r="J1731" s="8">
        <v>133.25</v>
      </c>
      <c r="K1731" t="s">
        <v>106</v>
      </c>
      <c r="L1731" s="1">
        <v>45413</v>
      </c>
      <c r="M1731">
        <v>5</v>
      </c>
      <c r="N1731">
        <v>2024</v>
      </c>
    </row>
    <row r="1732" spans="1:14" x14ac:dyDescent="0.25">
      <c r="A1732" t="s">
        <v>6464</v>
      </c>
      <c r="B1732" t="s">
        <v>2934</v>
      </c>
      <c r="C1732" t="s">
        <v>517</v>
      </c>
      <c r="D1732" t="s">
        <v>126</v>
      </c>
      <c r="E1732" t="s">
        <v>6466</v>
      </c>
      <c r="F1732" t="s">
        <v>202</v>
      </c>
      <c r="G1732" s="9">
        <v>1</v>
      </c>
      <c r="H1732" s="8">
        <v>139.47999999999999</v>
      </c>
      <c r="I1732" s="8">
        <v>247.11</v>
      </c>
      <c r="J1732" s="8">
        <v>139.47999999999999</v>
      </c>
      <c r="K1732" t="s">
        <v>106</v>
      </c>
      <c r="L1732" s="1">
        <v>45413</v>
      </c>
      <c r="M1732">
        <v>5</v>
      </c>
      <c r="N1732">
        <v>2024</v>
      </c>
    </row>
    <row r="1733" spans="1:14" x14ac:dyDescent="0.25">
      <c r="A1733" t="s">
        <v>6464</v>
      </c>
      <c r="B1733" t="s">
        <v>2934</v>
      </c>
      <c r="C1733" t="s">
        <v>437</v>
      </c>
      <c r="D1733" t="s">
        <v>244</v>
      </c>
      <c r="E1733" t="s">
        <v>6467</v>
      </c>
      <c r="F1733" t="s">
        <v>202</v>
      </c>
      <c r="G1733" s="9">
        <v>1</v>
      </c>
      <c r="H1733" s="8">
        <v>29.610299999999999</v>
      </c>
      <c r="I1733" s="8">
        <v>65.290000000000006</v>
      </c>
      <c r="J1733" s="8">
        <v>29.61</v>
      </c>
      <c r="K1733" t="s">
        <v>106</v>
      </c>
      <c r="L1733" s="1">
        <v>45413</v>
      </c>
      <c r="M1733">
        <v>5</v>
      </c>
      <c r="N1733">
        <v>2024</v>
      </c>
    </row>
    <row r="1734" spans="1:14" x14ac:dyDescent="0.25">
      <c r="A1734" t="s">
        <v>6464</v>
      </c>
      <c r="B1734" t="s">
        <v>2934</v>
      </c>
      <c r="C1734" t="s">
        <v>2724</v>
      </c>
      <c r="D1734" t="s">
        <v>202</v>
      </c>
      <c r="E1734" t="s">
        <v>2760</v>
      </c>
      <c r="F1734" t="s">
        <v>202</v>
      </c>
      <c r="G1734" s="9">
        <v>1</v>
      </c>
      <c r="H1734" s="8">
        <v>0</v>
      </c>
      <c r="I1734" s="8">
        <v>109.03</v>
      </c>
      <c r="J1734" s="8">
        <v>0</v>
      </c>
      <c r="K1734" t="s">
        <v>106</v>
      </c>
      <c r="L1734" s="1">
        <v>45413</v>
      </c>
      <c r="M1734">
        <v>5</v>
      </c>
      <c r="N1734">
        <v>2024</v>
      </c>
    </row>
    <row r="1735" spans="1:14" x14ac:dyDescent="0.25">
      <c r="A1735" t="s">
        <v>6468</v>
      </c>
      <c r="B1735" t="s">
        <v>2934</v>
      </c>
      <c r="C1735" t="s">
        <v>525</v>
      </c>
      <c r="D1735" t="s">
        <v>334</v>
      </c>
      <c r="E1735" t="s">
        <v>335</v>
      </c>
      <c r="F1735" t="s">
        <v>202</v>
      </c>
      <c r="G1735" s="9">
        <v>1</v>
      </c>
      <c r="H1735" s="8">
        <v>28.831099999999999</v>
      </c>
      <c r="I1735" s="8">
        <v>55</v>
      </c>
      <c r="J1735" s="8">
        <v>28.83</v>
      </c>
      <c r="K1735" t="s">
        <v>109</v>
      </c>
      <c r="L1735" s="1">
        <v>45413</v>
      </c>
      <c r="M1735">
        <v>5</v>
      </c>
      <c r="N1735">
        <v>2024</v>
      </c>
    </row>
    <row r="1736" spans="1:14" x14ac:dyDescent="0.25">
      <c r="A1736" t="s">
        <v>6469</v>
      </c>
      <c r="B1736" t="s">
        <v>2722</v>
      </c>
      <c r="C1736" t="s">
        <v>2792</v>
      </c>
      <c r="D1736" t="s">
        <v>2791</v>
      </c>
      <c r="E1736" t="s">
        <v>5250</v>
      </c>
      <c r="F1736" t="s">
        <v>202</v>
      </c>
      <c r="G1736" s="9">
        <v>1</v>
      </c>
      <c r="H1736" s="8">
        <v>40</v>
      </c>
      <c r="I1736" s="8">
        <v>119</v>
      </c>
      <c r="J1736" s="8">
        <v>40</v>
      </c>
      <c r="K1736" t="s">
        <v>4746</v>
      </c>
      <c r="L1736" s="1">
        <v>45413</v>
      </c>
      <c r="M1736">
        <v>5</v>
      </c>
      <c r="N1736">
        <v>2024</v>
      </c>
    </row>
    <row r="1737" spans="1:14" x14ac:dyDescent="0.25">
      <c r="A1737" t="s">
        <v>6469</v>
      </c>
      <c r="B1737" t="s">
        <v>2722</v>
      </c>
      <c r="C1737" t="s">
        <v>442</v>
      </c>
      <c r="D1737" t="s">
        <v>357</v>
      </c>
      <c r="E1737" t="s">
        <v>5210</v>
      </c>
      <c r="F1737" t="s">
        <v>202</v>
      </c>
      <c r="G1737" s="9">
        <v>1</v>
      </c>
      <c r="H1737" s="8">
        <v>3.38</v>
      </c>
      <c r="I1737" s="8">
        <v>8</v>
      </c>
      <c r="J1737" s="8">
        <v>3.38</v>
      </c>
      <c r="K1737" t="s">
        <v>4746</v>
      </c>
      <c r="L1737" s="1">
        <v>45413</v>
      </c>
      <c r="M1737">
        <v>5</v>
      </c>
      <c r="N1737">
        <v>2024</v>
      </c>
    </row>
    <row r="1738" spans="1:14" x14ac:dyDescent="0.25">
      <c r="A1738" t="s">
        <v>6469</v>
      </c>
      <c r="B1738" t="s">
        <v>2722</v>
      </c>
      <c r="C1738" t="s">
        <v>2736</v>
      </c>
      <c r="D1738" t="s">
        <v>202</v>
      </c>
      <c r="E1738" t="s">
        <v>2723</v>
      </c>
      <c r="F1738" t="s">
        <v>202</v>
      </c>
      <c r="G1738" s="9">
        <v>1</v>
      </c>
      <c r="H1738" s="8">
        <v>0</v>
      </c>
      <c r="I1738" s="8">
        <v>29</v>
      </c>
      <c r="J1738" s="8">
        <v>0</v>
      </c>
      <c r="K1738" t="s">
        <v>4746</v>
      </c>
      <c r="L1738" s="1">
        <v>45413</v>
      </c>
      <c r="M1738">
        <v>5</v>
      </c>
      <c r="N1738">
        <v>2024</v>
      </c>
    </row>
    <row r="1739" spans="1:14" x14ac:dyDescent="0.25">
      <c r="A1739" t="s">
        <v>6470</v>
      </c>
      <c r="B1739" t="s">
        <v>2722</v>
      </c>
      <c r="C1739" t="s">
        <v>3004</v>
      </c>
      <c r="D1739" t="s">
        <v>1921</v>
      </c>
      <c r="E1739" t="s">
        <v>5194</v>
      </c>
      <c r="F1739" t="s">
        <v>202</v>
      </c>
      <c r="G1739" s="9">
        <v>1</v>
      </c>
      <c r="H1739" s="8">
        <v>0</v>
      </c>
      <c r="I1739" s="8">
        <v>155</v>
      </c>
      <c r="J1739" s="8">
        <v>0</v>
      </c>
      <c r="K1739" t="s">
        <v>4746</v>
      </c>
      <c r="L1739" s="1">
        <v>45413</v>
      </c>
      <c r="M1739">
        <v>5</v>
      </c>
      <c r="N1739">
        <v>2024</v>
      </c>
    </row>
    <row r="1740" spans="1:14" x14ac:dyDescent="0.25">
      <c r="A1740" t="s">
        <v>6470</v>
      </c>
      <c r="B1740" t="s">
        <v>2722</v>
      </c>
      <c r="C1740" t="s">
        <v>524</v>
      </c>
      <c r="D1740" t="s">
        <v>332</v>
      </c>
      <c r="E1740" t="s">
        <v>333</v>
      </c>
      <c r="F1740" t="s">
        <v>202</v>
      </c>
      <c r="G1740" s="9">
        <v>1</v>
      </c>
      <c r="H1740" s="8">
        <v>20</v>
      </c>
      <c r="I1740" s="8">
        <v>0</v>
      </c>
      <c r="J1740" s="8">
        <v>20</v>
      </c>
      <c r="K1740" t="s">
        <v>4746</v>
      </c>
      <c r="L1740" s="1">
        <v>45413</v>
      </c>
      <c r="M1740">
        <v>5</v>
      </c>
      <c r="N1740">
        <v>2024</v>
      </c>
    </row>
    <row r="1741" spans="1:14" x14ac:dyDescent="0.25">
      <c r="A1741" t="s">
        <v>6470</v>
      </c>
      <c r="B1741" t="s">
        <v>2722</v>
      </c>
      <c r="C1741" t="s">
        <v>525</v>
      </c>
      <c r="D1741" t="s">
        <v>334</v>
      </c>
      <c r="E1741" t="s">
        <v>335</v>
      </c>
      <c r="F1741" t="s">
        <v>202</v>
      </c>
      <c r="G1741" s="9">
        <v>1</v>
      </c>
      <c r="H1741" s="8">
        <v>18.5</v>
      </c>
      <c r="I1741" s="8">
        <v>0</v>
      </c>
      <c r="J1741" s="8">
        <v>18.5</v>
      </c>
      <c r="K1741" t="s">
        <v>4746</v>
      </c>
      <c r="L1741" s="1">
        <v>45413</v>
      </c>
      <c r="M1741">
        <v>5</v>
      </c>
      <c r="N1741">
        <v>2024</v>
      </c>
    </row>
    <row r="1742" spans="1:14" x14ac:dyDescent="0.25">
      <c r="A1742" t="s">
        <v>6470</v>
      </c>
      <c r="B1742" t="s">
        <v>2722</v>
      </c>
      <c r="C1742" t="s">
        <v>466</v>
      </c>
      <c r="D1742" t="s">
        <v>330</v>
      </c>
      <c r="E1742" t="s">
        <v>5213</v>
      </c>
      <c r="F1742" t="s">
        <v>202</v>
      </c>
      <c r="G1742" s="9">
        <v>1</v>
      </c>
      <c r="H1742" s="8">
        <v>10.78</v>
      </c>
      <c r="I1742" s="8">
        <v>55</v>
      </c>
      <c r="J1742" s="8">
        <v>10.78</v>
      </c>
      <c r="K1742" t="s">
        <v>4746</v>
      </c>
      <c r="L1742" s="1">
        <v>45413</v>
      </c>
      <c r="M1742">
        <v>5</v>
      </c>
      <c r="N1742">
        <v>2024</v>
      </c>
    </row>
    <row r="1743" spans="1:14" x14ac:dyDescent="0.25">
      <c r="A1743" t="s">
        <v>6470</v>
      </c>
      <c r="B1743" t="s">
        <v>2722</v>
      </c>
      <c r="C1743" t="s">
        <v>2792</v>
      </c>
      <c r="D1743" t="s">
        <v>2791</v>
      </c>
      <c r="E1743" t="s">
        <v>5250</v>
      </c>
      <c r="F1743" t="s">
        <v>202</v>
      </c>
      <c r="G1743" s="9">
        <v>1</v>
      </c>
      <c r="H1743" s="8">
        <v>40</v>
      </c>
      <c r="I1743" s="8">
        <v>119</v>
      </c>
      <c r="J1743" s="8">
        <v>40</v>
      </c>
      <c r="K1743" t="s">
        <v>4746</v>
      </c>
      <c r="L1743" s="1">
        <v>45413</v>
      </c>
      <c r="M1743">
        <v>5</v>
      </c>
      <c r="N1743">
        <v>2024</v>
      </c>
    </row>
    <row r="1744" spans="1:14" x14ac:dyDescent="0.25">
      <c r="A1744" t="s">
        <v>6470</v>
      </c>
      <c r="B1744" t="s">
        <v>2722</v>
      </c>
      <c r="C1744" t="s">
        <v>2724</v>
      </c>
      <c r="D1744" t="s">
        <v>202</v>
      </c>
      <c r="E1744" t="s">
        <v>2723</v>
      </c>
      <c r="F1744" t="s">
        <v>202</v>
      </c>
      <c r="G1744" s="9">
        <v>1</v>
      </c>
      <c r="H1744" s="8">
        <v>0</v>
      </c>
      <c r="I1744" s="8">
        <v>20</v>
      </c>
      <c r="J1744" s="8">
        <v>0</v>
      </c>
      <c r="K1744" t="s">
        <v>4746</v>
      </c>
      <c r="L1744" s="1">
        <v>45413</v>
      </c>
      <c r="M1744">
        <v>5</v>
      </c>
      <c r="N1744">
        <v>2024</v>
      </c>
    </row>
    <row r="1745" spans="1:14" x14ac:dyDescent="0.25">
      <c r="A1745" t="s">
        <v>6471</v>
      </c>
      <c r="B1745" t="s">
        <v>2722</v>
      </c>
      <c r="C1745" t="s">
        <v>3569</v>
      </c>
      <c r="D1745" t="s">
        <v>1556</v>
      </c>
      <c r="E1745" t="s">
        <v>3791</v>
      </c>
      <c r="F1745" t="s">
        <v>202</v>
      </c>
      <c r="G1745" s="9">
        <v>1</v>
      </c>
      <c r="H1745" s="8">
        <v>8.6999999999999993</v>
      </c>
      <c r="I1745" s="8">
        <v>0</v>
      </c>
      <c r="J1745" s="8">
        <v>8.6999999999999993</v>
      </c>
      <c r="K1745" t="s">
        <v>113</v>
      </c>
      <c r="L1745" s="1">
        <v>45413</v>
      </c>
      <c r="M1745">
        <v>5</v>
      </c>
      <c r="N1745">
        <v>2024</v>
      </c>
    </row>
    <row r="1746" spans="1:14" x14ac:dyDescent="0.25">
      <c r="A1746" t="s">
        <v>6471</v>
      </c>
      <c r="B1746" t="s">
        <v>2722</v>
      </c>
      <c r="C1746" t="s">
        <v>2736</v>
      </c>
      <c r="D1746" t="s">
        <v>202</v>
      </c>
      <c r="E1746" t="s">
        <v>6472</v>
      </c>
      <c r="F1746" t="s">
        <v>202</v>
      </c>
      <c r="G1746" s="9">
        <v>1</v>
      </c>
      <c r="H1746" s="8">
        <v>0</v>
      </c>
      <c r="I1746" s="8">
        <v>0</v>
      </c>
      <c r="J1746" s="8">
        <v>0</v>
      </c>
      <c r="K1746" t="s">
        <v>113</v>
      </c>
      <c r="L1746" s="1">
        <v>45413</v>
      </c>
      <c r="M1746">
        <v>5</v>
      </c>
      <c r="N1746">
        <v>2024</v>
      </c>
    </row>
    <row r="1747" spans="1:14" x14ac:dyDescent="0.25">
      <c r="A1747" t="s">
        <v>6471</v>
      </c>
      <c r="B1747" t="s">
        <v>2722</v>
      </c>
      <c r="C1747" t="s">
        <v>2736</v>
      </c>
      <c r="D1747" t="s">
        <v>202</v>
      </c>
      <c r="E1747" t="s">
        <v>2873</v>
      </c>
      <c r="F1747" t="s">
        <v>202</v>
      </c>
      <c r="G1747" s="9">
        <v>1</v>
      </c>
      <c r="H1747" s="8">
        <v>0</v>
      </c>
      <c r="I1747" s="8">
        <v>0</v>
      </c>
      <c r="J1747" s="8">
        <v>0</v>
      </c>
      <c r="K1747" t="s">
        <v>113</v>
      </c>
      <c r="L1747" s="1">
        <v>45413</v>
      </c>
      <c r="M1747">
        <v>5</v>
      </c>
      <c r="N1747">
        <v>2024</v>
      </c>
    </row>
    <row r="1748" spans="1:14" x14ac:dyDescent="0.25">
      <c r="A1748" t="s">
        <v>6473</v>
      </c>
      <c r="B1748" t="s">
        <v>2722</v>
      </c>
      <c r="C1748" t="s">
        <v>2736</v>
      </c>
      <c r="D1748" t="s">
        <v>202</v>
      </c>
      <c r="E1748" t="s">
        <v>5181</v>
      </c>
      <c r="F1748" t="s">
        <v>202</v>
      </c>
      <c r="G1748" s="9">
        <v>1</v>
      </c>
      <c r="H1748" s="8">
        <v>0</v>
      </c>
      <c r="I1748" s="8">
        <v>28</v>
      </c>
      <c r="J1748" s="8">
        <v>0</v>
      </c>
      <c r="K1748" t="s">
        <v>4746</v>
      </c>
      <c r="L1748" s="1">
        <v>45413</v>
      </c>
      <c r="M1748">
        <v>5</v>
      </c>
      <c r="N1748">
        <v>2024</v>
      </c>
    </row>
    <row r="1749" spans="1:14" x14ac:dyDescent="0.25">
      <c r="A1749" t="s">
        <v>6473</v>
      </c>
      <c r="B1749" t="s">
        <v>2722</v>
      </c>
      <c r="C1749" t="s">
        <v>2736</v>
      </c>
      <c r="D1749" t="s">
        <v>202</v>
      </c>
      <c r="E1749" t="s">
        <v>2723</v>
      </c>
      <c r="F1749" t="s">
        <v>202</v>
      </c>
      <c r="G1749" s="9">
        <v>1</v>
      </c>
      <c r="H1749" s="8">
        <v>0</v>
      </c>
      <c r="I1749" s="8">
        <v>0</v>
      </c>
      <c r="J1749" s="8">
        <v>0</v>
      </c>
      <c r="K1749" t="s">
        <v>4746</v>
      </c>
      <c r="L1749" s="1">
        <v>45413</v>
      </c>
      <c r="M1749">
        <v>5</v>
      </c>
      <c r="N1749">
        <v>2024</v>
      </c>
    </row>
    <row r="1750" spans="1:14" x14ac:dyDescent="0.25">
      <c r="A1750" t="s">
        <v>6474</v>
      </c>
      <c r="B1750" t="s">
        <v>2722</v>
      </c>
      <c r="C1750" t="s">
        <v>2736</v>
      </c>
      <c r="D1750" t="s">
        <v>202</v>
      </c>
      <c r="E1750" t="s">
        <v>5204</v>
      </c>
      <c r="F1750" t="s">
        <v>202</v>
      </c>
      <c r="G1750" s="9">
        <v>2</v>
      </c>
      <c r="H1750" s="8">
        <v>0</v>
      </c>
      <c r="I1750" s="8">
        <v>64</v>
      </c>
      <c r="J1750" s="8">
        <v>0</v>
      </c>
      <c r="K1750" t="s">
        <v>4746</v>
      </c>
      <c r="L1750" s="1">
        <v>45413</v>
      </c>
      <c r="M1750">
        <v>5</v>
      </c>
      <c r="N1750">
        <v>2024</v>
      </c>
    </row>
    <row r="1751" spans="1:14" x14ac:dyDescent="0.25">
      <c r="A1751" t="s">
        <v>6474</v>
      </c>
      <c r="B1751" t="s">
        <v>2722</v>
      </c>
      <c r="C1751" t="s">
        <v>2736</v>
      </c>
      <c r="D1751" t="s">
        <v>202</v>
      </c>
      <c r="E1751" t="s">
        <v>2723</v>
      </c>
      <c r="F1751" t="s">
        <v>202</v>
      </c>
      <c r="G1751" s="9">
        <v>1</v>
      </c>
      <c r="H1751" s="8">
        <v>0</v>
      </c>
      <c r="I1751" s="8">
        <v>0</v>
      </c>
      <c r="J1751" s="8">
        <v>0</v>
      </c>
      <c r="K1751" t="s">
        <v>4746</v>
      </c>
      <c r="L1751" s="1">
        <v>45413</v>
      </c>
      <c r="M1751">
        <v>5</v>
      </c>
      <c r="N1751">
        <v>2024</v>
      </c>
    </row>
    <row r="1752" spans="1:14" x14ac:dyDescent="0.25">
      <c r="A1752" t="s">
        <v>6475</v>
      </c>
      <c r="B1752" t="s">
        <v>2722</v>
      </c>
      <c r="C1752" t="s">
        <v>2987</v>
      </c>
      <c r="D1752" t="s">
        <v>1552</v>
      </c>
      <c r="E1752" t="s">
        <v>6476</v>
      </c>
      <c r="F1752" t="s">
        <v>202</v>
      </c>
      <c r="G1752" s="9">
        <v>1</v>
      </c>
      <c r="H1752" s="8">
        <v>8.6999999999999993</v>
      </c>
      <c r="I1752" s="8">
        <v>35</v>
      </c>
      <c r="J1752" s="8">
        <v>8.6999999999999993</v>
      </c>
      <c r="K1752" t="s">
        <v>4746</v>
      </c>
      <c r="L1752" s="1">
        <v>45413</v>
      </c>
      <c r="M1752">
        <v>5</v>
      </c>
      <c r="N1752">
        <v>2024</v>
      </c>
    </row>
    <row r="1753" spans="1:14" x14ac:dyDescent="0.25">
      <c r="A1753" t="s">
        <v>6475</v>
      </c>
      <c r="B1753" t="s">
        <v>2722</v>
      </c>
      <c r="C1753" t="s">
        <v>2724</v>
      </c>
      <c r="D1753" t="s">
        <v>202</v>
      </c>
      <c r="E1753" t="s">
        <v>2723</v>
      </c>
      <c r="F1753" t="s">
        <v>202</v>
      </c>
      <c r="G1753" s="9">
        <v>1</v>
      </c>
      <c r="H1753" s="8">
        <v>0</v>
      </c>
      <c r="I1753" s="8">
        <v>1</v>
      </c>
      <c r="J1753" s="8">
        <v>0</v>
      </c>
      <c r="K1753" t="s">
        <v>4746</v>
      </c>
      <c r="L1753" s="1">
        <v>45413</v>
      </c>
      <c r="M1753">
        <v>5</v>
      </c>
      <c r="N1753">
        <v>2024</v>
      </c>
    </row>
    <row r="1754" spans="1:14" x14ac:dyDescent="0.25">
      <c r="A1754" t="s">
        <v>6477</v>
      </c>
      <c r="B1754" t="s">
        <v>2722</v>
      </c>
      <c r="C1754" t="s">
        <v>2919</v>
      </c>
      <c r="D1754" t="s">
        <v>1859</v>
      </c>
      <c r="E1754" t="s">
        <v>5754</v>
      </c>
      <c r="F1754" t="s">
        <v>202</v>
      </c>
      <c r="G1754" s="9">
        <v>1</v>
      </c>
      <c r="H1754" s="8">
        <v>9.75</v>
      </c>
      <c r="I1754" s="8">
        <v>22</v>
      </c>
      <c r="J1754" s="8">
        <v>9.75</v>
      </c>
      <c r="K1754" t="s">
        <v>4746</v>
      </c>
      <c r="L1754" s="1">
        <v>45413</v>
      </c>
      <c r="M1754">
        <v>5</v>
      </c>
      <c r="N1754">
        <v>2024</v>
      </c>
    </row>
    <row r="1755" spans="1:14" x14ac:dyDescent="0.25">
      <c r="A1755" t="s">
        <v>6477</v>
      </c>
      <c r="B1755" t="s">
        <v>2722</v>
      </c>
      <c r="C1755" t="s">
        <v>637</v>
      </c>
      <c r="D1755" t="s">
        <v>427</v>
      </c>
      <c r="E1755" t="s">
        <v>5271</v>
      </c>
      <c r="F1755" t="s">
        <v>202</v>
      </c>
      <c r="G1755" s="9">
        <v>1</v>
      </c>
      <c r="H1755" s="8">
        <v>161.85</v>
      </c>
      <c r="I1755" s="8">
        <v>279</v>
      </c>
      <c r="J1755" s="8">
        <v>161.85</v>
      </c>
      <c r="K1755" t="s">
        <v>4746</v>
      </c>
      <c r="L1755" s="1">
        <v>45413</v>
      </c>
      <c r="M1755">
        <v>5</v>
      </c>
      <c r="N1755">
        <v>2024</v>
      </c>
    </row>
    <row r="1756" spans="1:14" x14ac:dyDescent="0.25">
      <c r="A1756" t="s">
        <v>6477</v>
      </c>
      <c r="B1756" t="s">
        <v>2722</v>
      </c>
      <c r="C1756" t="s">
        <v>2724</v>
      </c>
      <c r="D1756" t="s">
        <v>202</v>
      </c>
      <c r="E1756" t="s">
        <v>2723</v>
      </c>
      <c r="F1756" t="s">
        <v>202</v>
      </c>
      <c r="G1756" s="9">
        <v>1</v>
      </c>
      <c r="H1756" s="8">
        <v>0</v>
      </c>
      <c r="I1756" s="8">
        <v>21</v>
      </c>
      <c r="J1756" s="8">
        <v>0</v>
      </c>
      <c r="K1756" t="s">
        <v>4746</v>
      </c>
      <c r="L1756" s="1">
        <v>45413</v>
      </c>
      <c r="M1756">
        <v>5</v>
      </c>
      <c r="N1756">
        <v>2024</v>
      </c>
    </row>
    <row r="1757" spans="1:14" x14ac:dyDescent="0.25">
      <c r="A1757" t="s">
        <v>6478</v>
      </c>
      <c r="B1757" t="s">
        <v>2722</v>
      </c>
      <c r="C1757" t="s">
        <v>3042</v>
      </c>
      <c r="D1757" t="s">
        <v>1967</v>
      </c>
      <c r="E1757" t="s">
        <v>5248</v>
      </c>
      <c r="F1757" t="s">
        <v>202</v>
      </c>
      <c r="G1757" s="9">
        <v>1</v>
      </c>
      <c r="H1757" s="8">
        <v>0</v>
      </c>
      <c r="I1757" s="8">
        <v>229</v>
      </c>
      <c r="J1757" s="8">
        <v>0</v>
      </c>
      <c r="K1757" t="s">
        <v>4746</v>
      </c>
      <c r="L1757" s="1">
        <v>45412</v>
      </c>
      <c r="M1757">
        <v>4</v>
      </c>
      <c r="N1757">
        <v>2024</v>
      </c>
    </row>
    <row r="1758" spans="1:14" x14ac:dyDescent="0.25">
      <c r="A1758" t="s">
        <v>6478</v>
      </c>
      <c r="B1758" t="s">
        <v>2722</v>
      </c>
      <c r="C1758" t="s">
        <v>582</v>
      </c>
      <c r="D1758" t="s">
        <v>320</v>
      </c>
      <c r="E1758" t="s">
        <v>321</v>
      </c>
      <c r="F1758" t="s">
        <v>202</v>
      </c>
      <c r="G1758" s="9">
        <v>1</v>
      </c>
      <c r="H1758" s="8">
        <v>45</v>
      </c>
      <c r="I1758" s="8">
        <v>0</v>
      </c>
      <c r="J1758" s="8">
        <v>45</v>
      </c>
      <c r="K1758" t="s">
        <v>4746</v>
      </c>
      <c r="L1758" s="1">
        <v>45412</v>
      </c>
      <c r="M1758">
        <v>4</v>
      </c>
      <c r="N1758">
        <v>2024</v>
      </c>
    </row>
    <row r="1759" spans="1:14" x14ac:dyDescent="0.25">
      <c r="A1759" t="s">
        <v>6478</v>
      </c>
      <c r="B1759" t="s">
        <v>2722</v>
      </c>
      <c r="C1759" t="s">
        <v>525</v>
      </c>
      <c r="D1759" t="s">
        <v>334</v>
      </c>
      <c r="E1759" t="s">
        <v>335</v>
      </c>
      <c r="F1759" t="s">
        <v>202</v>
      </c>
      <c r="G1759" s="9">
        <v>1</v>
      </c>
      <c r="H1759" s="8">
        <v>18.5</v>
      </c>
      <c r="I1759" s="8">
        <v>0</v>
      </c>
      <c r="J1759" s="8">
        <v>18.5</v>
      </c>
      <c r="K1759" t="s">
        <v>4746</v>
      </c>
      <c r="L1759" s="1">
        <v>45412</v>
      </c>
      <c r="M1759">
        <v>4</v>
      </c>
      <c r="N1759">
        <v>2024</v>
      </c>
    </row>
    <row r="1760" spans="1:14" x14ac:dyDescent="0.25">
      <c r="A1760" t="s">
        <v>6478</v>
      </c>
      <c r="B1760" t="s">
        <v>2722</v>
      </c>
      <c r="C1760" t="s">
        <v>2736</v>
      </c>
      <c r="D1760" t="s">
        <v>202</v>
      </c>
      <c r="E1760" t="s">
        <v>2723</v>
      </c>
      <c r="F1760" t="s">
        <v>202</v>
      </c>
      <c r="G1760" s="9">
        <v>1</v>
      </c>
      <c r="H1760" s="8">
        <v>0</v>
      </c>
      <c r="I1760" s="8">
        <v>0</v>
      </c>
      <c r="J1760" s="8">
        <v>0</v>
      </c>
      <c r="K1760" t="s">
        <v>4746</v>
      </c>
      <c r="L1760" s="1">
        <v>45412</v>
      </c>
      <c r="M1760">
        <v>4</v>
      </c>
      <c r="N1760">
        <v>2024</v>
      </c>
    </row>
    <row r="1761" spans="1:14" x14ac:dyDescent="0.25">
      <c r="A1761" t="s">
        <v>6479</v>
      </c>
      <c r="B1761" t="s">
        <v>2722</v>
      </c>
      <c r="C1761" t="s">
        <v>3012</v>
      </c>
      <c r="D1761" t="s">
        <v>1277</v>
      </c>
      <c r="E1761" t="s">
        <v>6480</v>
      </c>
      <c r="F1761" t="s">
        <v>202</v>
      </c>
      <c r="G1761" s="9">
        <v>1</v>
      </c>
      <c r="H1761" s="8">
        <v>0</v>
      </c>
      <c r="I1761" s="8">
        <v>2299</v>
      </c>
      <c r="J1761" s="8">
        <v>0</v>
      </c>
      <c r="K1761" t="s">
        <v>4746</v>
      </c>
      <c r="L1761" s="1">
        <v>45412</v>
      </c>
      <c r="M1761">
        <v>4</v>
      </c>
      <c r="N1761">
        <v>2024</v>
      </c>
    </row>
    <row r="1762" spans="1:14" x14ac:dyDescent="0.25">
      <c r="A1762" t="s">
        <v>6479</v>
      </c>
      <c r="B1762" t="s">
        <v>2722</v>
      </c>
      <c r="C1762" t="s">
        <v>2736</v>
      </c>
      <c r="D1762" t="s">
        <v>202</v>
      </c>
      <c r="E1762" t="s">
        <v>2723</v>
      </c>
      <c r="F1762" t="s">
        <v>202</v>
      </c>
      <c r="G1762" s="9">
        <v>1</v>
      </c>
      <c r="H1762" s="8">
        <v>0</v>
      </c>
      <c r="I1762" s="8">
        <v>0</v>
      </c>
      <c r="J1762" s="8">
        <v>0</v>
      </c>
      <c r="K1762" t="s">
        <v>4746</v>
      </c>
      <c r="L1762" s="1">
        <v>45412</v>
      </c>
      <c r="M1762">
        <v>4</v>
      </c>
      <c r="N1762">
        <v>2024</v>
      </c>
    </row>
    <row r="1763" spans="1:14" x14ac:dyDescent="0.25">
      <c r="A1763" t="s">
        <v>6481</v>
      </c>
      <c r="B1763" t="s">
        <v>2722</v>
      </c>
      <c r="C1763" t="s">
        <v>2787</v>
      </c>
      <c r="D1763" t="s">
        <v>1518</v>
      </c>
      <c r="E1763" t="s">
        <v>5191</v>
      </c>
      <c r="F1763" t="s">
        <v>202</v>
      </c>
      <c r="G1763" s="9">
        <v>1</v>
      </c>
      <c r="H1763" s="8">
        <v>42</v>
      </c>
      <c r="I1763" s="8">
        <v>155</v>
      </c>
      <c r="J1763" s="8">
        <v>42</v>
      </c>
      <c r="K1763" t="s">
        <v>4746</v>
      </c>
      <c r="L1763" s="1">
        <v>45412</v>
      </c>
      <c r="M1763">
        <v>4</v>
      </c>
      <c r="N1763">
        <v>2024</v>
      </c>
    </row>
    <row r="1764" spans="1:14" x14ac:dyDescent="0.25">
      <c r="A1764" t="s">
        <v>6481</v>
      </c>
      <c r="B1764" t="s">
        <v>2722</v>
      </c>
      <c r="C1764" t="s">
        <v>2736</v>
      </c>
      <c r="D1764" t="s">
        <v>202</v>
      </c>
      <c r="E1764" t="s">
        <v>2723</v>
      </c>
      <c r="F1764" t="s">
        <v>202</v>
      </c>
      <c r="G1764" s="9">
        <v>1</v>
      </c>
      <c r="H1764" s="8">
        <v>0</v>
      </c>
      <c r="I1764" s="8">
        <v>0</v>
      </c>
      <c r="J1764" s="8">
        <v>0</v>
      </c>
      <c r="K1764" t="s">
        <v>4746</v>
      </c>
      <c r="L1764" s="1">
        <v>45412</v>
      </c>
      <c r="M1764">
        <v>4</v>
      </c>
      <c r="N1764">
        <v>2024</v>
      </c>
    </row>
    <row r="1765" spans="1:14" x14ac:dyDescent="0.25">
      <c r="A1765" t="s">
        <v>6482</v>
      </c>
      <c r="B1765" t="s">
        <v>2722</v>
      </c>
      <c r="C1765" t="s">
        <v>2800</v>
      </c>
      <c r="D1765" t="s">
        <v>1925</v>
      </c>
      <c r="E1765" t="s">
        <v>6483</v>
      </c>
      <c r="F1765" t="s">
        <v>202</v>
      </c>
      <c r="G1765" s="9">
        <v>1</v>
      </c>
      <c r="H1765" s="8">
        <v>0</v>
      </c>
      <c r="I1765" s="8">
        <v>682.8</v>
      </c>
      <c r="J1765" s="8">
        <v>0</v>
      </c>
      <c r="K1765" t="s">
        <v>4746</v>
      </c>
      <c r="L1765" s="1">
        <v>45412</v>
      </c>
      <c r="M1765">
        <v>4</v>
      </c>
      <c r="N1765">
        <v>2024</v>
      </c>
    </row>
    <row r="1766" spans="1:14" x14ac:dyDescent="0.25">
      <c r="A1766" t="s">
        <v>6482</v>
      </c>
      <c r="B1766" t="s">
        <v>2722</v>
      </c>
      <c r="C1766" t="s">
        <v>3756</v>
      </c>
      <c r="D1766" t="s">
        <v>3757</v>
      </c>
      <c r="E1766" t="s">
        <v>287</v>
      </c>
      <c r="F1766" t="s">
        <v>202</v>
      </c>
      <c r="G1766" s="9">
        <v>1</v>
      </c>
      <c r="H1766" s="8">
        <v>150</v>
      </c>
      <c r="I1766" s="8">
        <v>0</v>
      </c>
      <c r="J1766" s="8">
        <v>150</v>
      </c>
      <c r="K1766" t="s">
        <v>4746</v>
      </c>
      <c r="L1766" s="1">
        <v>45412</v>
      </c>
      <c r="M1766">
        <v>4</v>
      </c>
      <c r="N1766">
        <v>2024</v>
      </c>
    </row>
    <row r="1767" spans="1:14" x14ac:dyDescent="0.25">
      <c r="A1767" t="s">
        <v>6482</v>
      </c>
      <c r="B1767" t="s">
        <v>2722</v>
      </c>
      <c r="C1767" t="s">
        <v>3758</v>
      </c>
      <c r="D1767" t="s">
        <v>3759</v>
      </c>
      <c r="E1767" t="s">
        <v>289</v>
      </c>
      <c r="F1767" t="s">
        <v>202</v>
      </c>
      <c r="G1767" s="9">
        <v>1</v>
      </c>
      <c r="H1767" s="8">
        <v>85.5</v>
      </c>
      <c r="I1767" s="8">
        <v>0</v>
      </c>
      <c r="J1767" s="8">
        <v>85.5</v>
      </c>
      <c r="K1767" t="s">
        <v>4746</v>
      </c>
      <c r="L1767" s="1">
        <v>45412</v>
      </c>
      <c r="M1767">
        <v>4</v>
      </c>
      <c r="N1767">
        <v>2024</v>
      </c>
    </row>
    <row r="1768" spans="1:14" x14ac:dyDescent="0.25">
      <c r="A1768" t="s">
        <v>6482</v>
      </c>
      <c r="B1768" t="s">
        <v>2722</v>
      </c>
      <c r="C1768" t="s">
        <v>2823</v>
      </c>
      <c r="D1768" t="s">
        <v>1951</v>
      </c>
      <c r="E1768" t="s">
        <v>6484</v>
      </c>
      <c r="F1768" t="s">
        <v>202</v>
      </c>
      <c r="G1768" s="9">
        <v>1</v>
      </c>
      <c r="H1768" s="8">
        <v>0</v>
      </c>
      <c r="I1768" s="8">
        <v>97.54</v>
      </c>
      <c r="J1768" s="8">
        <v>0</v>
      </c>
      <c r="K1768" t="s">
        <v>4746</v>
      </c>
      <c r="L1768" s="1">
        <v>45412</v>
      </c>
      <c r="M1768">
        <v>4</v>
      </c>
      <c r="N1768">
        <v>2024</v>
      </c>
    </row>
    <row r="1769" spans="1:14" x14ac:dyDescent="0.25">
      <c r="A1769" t="s">
        <v>6482</v>
      </c>
      <c r="B1769" t="s">
        <v>2722</v>
      </c>
      <c r="C1769" t="s">
        <v>522</v>
      </c>
      <c r="D1769" t="s">
        <v>342</v>
      </c>
      <c r="E1769" t="s">
        <v>343</v>
      </c>
      <c r="F1769" t="s">
        <v>202</v>
      </c>
      <c r="G1769" s="9">
        <v>1</v>
      </c>
      <c r="H1769" s="8">
        <v>10.5</v>
      </c>
      <c r="I1769" s="8">
        <v>0</v>
      </c>
      <c r="J1769" s="8">
        <v>10.5</v>
      </c>
      <c r="K1769" t="s">
        <v>4746</v>
      </c>
      <c r="L1769" s="1">
        <v>45412</v>
      </c>
      <c r="M1769">
        <v>4</v>
      </c>
      <c r="N1769">
        <v>2024</v>
      </c>
    </row>
    <row r="1770" spans="1:14" x14ac:dyDescent="0.25">
      <c r="A1770" t="s">
        <v>6482</v>
      </c>
      <c r="B1770" t="s">
        <v>2722</v>
      </c>
      <c r="C1770" t="s">
        <v>562</v>
      </c>
      <c r="D1770" t="s">
        <v>205</v>
      </c>
      <c r="E1770" t="s">
        <v>206</v>
      </c>
      <c r="F1770" t="s">
        <v>202</v>
      </c>
      <c r="G1770" s="9">
        <v>1</v>
      </c>
      <c r="H1770" s="8">
        <v>20.5</v>
      </c>
      <c r="I1770" s="8">
        <v>0</v>
      </c>
      <c r="J1770" s="8">
        <v>20.5</v>
      </c>
      <c r="K1770" t="s">
        <v>4746</v>
      </c>
      <c r="L1770" s="1">
        <v>45412</v>
      </c>
      <c r="M1770">
        <v>4</v>
      </c>
      <c r="N1770">
        <v>2024</v>
      </c>
    </row>
    <row r="1771" spans="1:14" x14ac:dyDescent="0.25">
      <c r="A1771" t="s">
        <v>6482</v>
      </c>
      <c r="B1771" t="s">
        <v>2722</v>
      </c>
      <c r="C1771" t="s">
        <v>517</v>
      </c>
      <c r="D1771" t="s">
        <v>126</v>
      </c>
      <c r="E1771" t="s">
        <v>6485</v>
      </c>
      <c r="F1771" t="s">
        <v>202</v>
      </c>
      <c r="G1771" s="9">
        <v>1</v>
      </c>
      <c r="H1771" s="8">
        <v>89.5</v>
      </c>
      <c r="I1771" s="8">
        <v>343.86</v>
      </c>
      <c r="J1771" s="8">
        <v>89.5</v>
      </c>
      <c r="K1771" t="s">
        <v>4746</v>
      </c>
      <c r="L1771" s="1">
        <v>45412</v>
      </c>
      <c r="M1771">
        <v>4</v>
      </c>
      <c r="N1771">
        <v>2024</v>
      </c>
    </row>
    <row r="1772" spans="1:14" x14ac:dyDescent="0.25">
      <c r="A1772" t="s">
        <v>6482</v>
      </c>
      <c r="B1772" t="s">
        <v>2722</v>
      </c>
      <c r="C1772" t="s">
        <v>437</v>
      </c>
      <c r="D1772" t="s">
        <v>244</v>
      </c>
      <c r="E1772" t="s">
        <v>6486</v>
      </c>
      <c r="F1772" t="s">
        <v>202</v>
      </c>
      <c r="G1772" s="9">
        <v>1</v>
      </c>
      <c r="H1772" s="8">
        <v>19</v>
      </c>
      <c r="I1772" s="8">
        <v>87.69</v>
      </c>
      <c r="J1772" s="8">
        <v>19</v>
      </c>
      <c r="K1772" t="s">
        <v>4746</v>
      </c>
      <c r="L1772" s="1">
        <v>45412</v>
      </c>
      <c r="M1772">
        <v>4</v>
      </c>
      <c r="N1772">
        <v>2024</v>
      </c>
    </row>
    <row r="1773" spans="1:14" x14ac:dyDescent="0.25">
      <c r="A1773" t="s">
        <v>6482</v>
      </c>
      <c r="B1773" t="s">
        <v>2722</v>
      </c>
      <c r="C1773" t="s">
        <v>560</v>
      </c>
      <c r="D1773" t="s">
        <v>222</v>
      </c>
      <c r="E1773" t="s">
        <v>6487</v>
      </c>
      <c r="F1773" t="s">
        <v>202</v>
      </c>
      <c r="G1773" s="9">
        <v>1</v>
      </c>
      <c r="H1773" s="8">
        <v>23</v>
      </c>
      <c r="I1773" s="8">
        <v>127.11</v>
      </c>
      <c r="J1773" s="8">
        <v>23</v>
      </c>
      <c r="K1773" t="s">
        <v>4746</v>
      </c>
      <c r="L1773" s="1">
        <v>45412</v>
      </c>
      <c r="M1773">
        <v>4</v>
      </c>
      <c r="N1773">
        <v>2024</v>
      </c>
    </row>
    <row r="1774" spans="1:14" x14ac:dyDescent="0.25">
      <c r="A1774" t="s">
        <v>6482</v>
      </c>
      <c r="B1774" t="s">
        <v>2722</v>
      </c>
      <c r="C1774" t="s">
        <v>2736</v>
      </c>
      <c r="D1774" t="s">
        <v>202</v>
      </c>
      <c r="E1774" t="s">
        <v>6488</v>
      </c>
      <c r="F1774" t="s">
        <v>202</v>
      </c>
      <c r="G1774" s="9">
        <v>1</v>
      </c>
      <c r="H1774" s="8">
        <v>0</v>
      </c>
      <c r="I1774" s="8">
        <v>0</v>
      </c>
      <c r="J1774" s="8">
        <v>0</v>
      </c>
      <c r="K1774" t="s">
        <v>4746</v>
      </c>
      <c r="L1774" s="1">
        <v>45412</v>
      </c>
      <c r="M1774">
        <v>4</v>
      </c>
      <c r="N1774">
        <v>2024</v>
      </c>
    </row>
    <row r="1775" spans="1:14" x14ac:dyDescent="0.25">
      <c r="A1775" t="s">
        <v>6482</v>
      </c>
      <c r="B1775" t="s">
        <v>2722</v>
      </c>
      <c r="C1775" t="s">
        <v>2736</v>
      </c>
      <c r="D1775" t="s">
        <v>202</v>
      </c>
      <c r="E1775" t="s">
        <v>2723</v>
      </c>
      <c r="F1775" t="s">
        <v>202</v>
      </c>
      <c r="G1775" s="9">
        <v>1</v>
      </c>
      <c r="H1775" s="8">
        <v>0</v>
      </c>
      <c r="I1775" s="8">
        <v>145</v>
      </c>
      <c r="J1775" s="8">
        <v>0</v>
      </c>
      <c r="K1775" t="s">
        <v>4746</v>
      </c>
      <c r="L1775" s="1">
        <v>45412</v>
      </c>
      <c r="M1775">
        <v>4</v>
      </c>
      <c r="N1775">
        <v>2024</v>
      </c>
    </row>
    <row r="1776" spans="1:14" x14ac:dyDescent="0.25">
      <c r="A1776" t="s">
        <v>6489</v>
      </c>
      <c r="B1776" t="s">
        <v>2722</v>
      </c>
      <c r="C1776" t="s">
        <v>584</v>
      </c>
      <c r="D1776" t="s">
        <v>270</v>
      </c>
      <c r="E1776" t="s">
        <v>6080</v>
      </c>
      <c r="F1776" t="s">
        <v>202</v>
      </c>
      <c r="G1776" s="9">
        <v>1</v>
      </c>
      <c r="H1776" s="8">
        <v>28</v>
      </c>
      <c r="I1776" s="8">
        <v>99</v>
      </c>
      <c r="J1776" s="8">
        <v>28</v>
      </c>
      <c r="K1776" t="s">
        <v>4746</v>
      </c>
      <c r="L1776" s="1">
        <v>45412</v>
      </c>
      <c r="M1776">
        <v>4</v>
      </c>
      <c r="N1776">
        <v>2024</v>
      </c>
    </row>
    <row r="1777" spans="1:14" x14ac:dyDescent="0.25">
      <c r="A1777" t="s">
        <v>6489</v>
      </c>
      <c r="B1777" t="s">
        <v>2722</v>
      </c>
      <c r="C1777" t="s">
        <v>2736</v>
      </c>
      <c r="D1777" t="s">
        <v>202</v>
      </c>
      <c r="E1777" t="s">
        <v>2723</v>
      </c>
      <c r="F1777" t="s">
        <v>202</v>
      </c>
      <c r="G1777" s="9">
        <v>1</v>
      </c>
      <c r="H1777" s="8">
        <v>0</v>
      </c>
      <c r="I1777" s="8">
        <v>0</v>
      </c>
      <c r="J1777" s="8">
        <v>0</v>
      </c>
      <c r="K1777" t="s">
        <v>4746</v>
      </c>
      <c r="L1777" s="1">
        <v>45412</v>
      </c>
      <c r="M1777">
        <v>4</v>
      </c>
      <c r="N1777">
        <v>2024</v>
      </c>
    </row>
    <row r="1778" spans="1:14" x14ac:dyDescent="0.25">
      <c r="A1778" t="s">
        <v>6490</v>
      </c>
      <c r="B1778" t="s">
        <v>2722</v>
      </c>
      <c r="C1778" t="s">
        <v>563</v>
      </c>
      <c r="D1778" t="s">
        <v>242</v>
      </c>
      <c r="E1778" t="s">
        <v>6491</v>
      </c>
      <c r="F1778" t="s">
        <v>202</v>
      </c>
      <c r="G1778" s="9">
        <v>1</v>
      </c>
      <c r="H1778" s="8">
        <v>10</v>
      </c>
      <c r="I1778" s="8">
        <v>55</v>
      </c>
      <c r="J1778" s="8">
        <v>10</v>
      </c>
      <c r="K1778" t="s">
        <v>4746</v>
      </c>
      <c r="L1778" s="1">
        <v>45412</v>
      </c>
      <c r="M1778">
        <v>4</v>
      </c>
      <c r="N1778">
        <v>2024</v>
      </c>
    </row>
    <row r="1779" spans="1:14" x14ac:dyDescent="0.25">
      <c r="A1779" t="s">
        <v>6490</v>
      </c>
      <c r="B1779" t="s">
        <v>2722</v>
      </c>
      <c r="C1779" t="s">
        <v>2736</v>
      </c>
      <c r="D1779" t="s">
        <v>202</v>
      </c>
      <c r="E1779" t="s">
        <v>2723</v>
      </c>
      <c r="F1779" t="s">
        <v>202</v>
      </c>
      <c r="G1779" s="9">
        <v>1</v>
      </c>
      <c r="H1779" s="8">
        <v>0</v>
      </c>
      <c r="I1779" s="8">
        <v>0</v>
      </c>
      <c r="J1779" s="8">
        <v>0</v>
      </c>
      <c r="K1779" t="s">
        <v>4746</v>
      </c>
      <c r="L1779" s="1">
        <v>45412</v>
      </c>
      <c r="M1779">
        <v>4</v>
      </c>
      <c r="N1779">
        <v>2024</v>
      </c>
    </row>
    <row r="1780" spans="1:14" x14ac:dyDescent="0.25">
      <c r="A1780" t="s">
        <v>6492</v>
      </c>
      <c r="B1780" t="s">
        <v>2722</v>
      </c>
      <c r="C1780" t="s">
        <v>3822</v>
      </c>
      <c r="D1780" t="s">
        <v>2093</v>
      </c>
      <c r="E1780" t="s">
        <v>6493</v>
      </c>
      <c r="F1780" t="s">
        <v>202</v>
      </c>
      <c r="G1780" s="9">
        <v>1</v>
      </c>
      <c r="H1780" s="8">
        <v>0</v>
      </c>
      <c r="I1780" s="8">
        <v>623.20000000000005</v>
      </c>
      <c r="J1780" s="8">
        <v>0</v>
      </c>
      <c r="K1780" t="s">
        <v>4746</v>
      </c>
      <c r="L1780" s="1">
        <v>45412</v>
      </c>
      <c r="M1780">
        <v>4</v>
      </c>
      <c r="N1780">
        <v>2024</v>
      </c>
    </row>
    <row r="1781" spans="1:14" x14ac:dyDescent="0.25">
      <c r="A1781" t="s">
        <v>6492</v>
      </c>
      <c r="B1781" t="s">
        <v>2722</v>
      </c>
      <c r="C1781" t="s">
        <v>577</v>
      </c>
      <c r="D1781" t="s">
        <v>278</v>
      </c>
      <c r="E1781" t="s">
        <v>279</v>
      </c>
      <c r="F1781" t="s">
        <v>202</v>
      </c>
      <c r="G1781" s="9">
        <v>1</v>
      </c>
      <c r="H1781" s="8">
        <v>125.5</v>
      </c>
      <c r="I1781" s="8">
        <v>0</v>
      </c>
      <c r="J1781" s="8">
        <v>125.5</v>
      </c>
      <c r="K1781" t="s">
        <v>4746</v>
      </c>
      <c r="L1781" s="1">
        <v>45412</v>
      </c>
      <c r="M1781">
        <v>4</v>
      </c>
      <c r="N1781">
        <v>2024</v>
      </c>
    </row>
    <row r="1782" spans="1:14" x14ac:dyDescent="0.25">
      <c r="A1782" t="s">
        <v>6492</v>
      </c>
      <c r="B1782" t="s">
        <v>2722</v>
      </c>
      <c r="C1782" t="s">
        <v>578</v>
      </c>
      <c r="D1782" t="s">
        <v>280</v>
      </c>
      <c r="E1782" t="s">
        <v>281</v>
      </c>
      <c r="F1782" t="s">
        <v>202</v>
      </c>
      <c r="G1782" s="9">
        <v>1</v>
      </c>
      <c r="H1782" s="8">
        <v>124</v>
      </c>
      <c r="I1782" s="8">
        <v>0</v>
      </c>
      <c r="J1782" s="8">
        <v>124</v>
      </c>
      <c r="K1782" t="s">
        <v>4746</v>
      </c>
      <c r="L1782" s="1">
        <v>45412</v>
      </c>
      <c r="M1782">
        <v>4</v>
      </c>
      <c r="N1782">
        <v>2024</v>
      </c>
    </row>
    <row r="1783" spans="1:14" x14ac:dyDescent="0.25">
      <c r="A1783" t="s">
        <v>6492</v>
      </c>
      <c r="B1783" t="s">
        <v>2722</v>
      </c>
      <c r="C1783" t="s">
        <v>521</v>
      </c>
      <c r="D1783" t="s">
        <v>340</v>
      </c>
      <c r="E1783" t="s">
        <v>341</v>
      </c>
      <c r="F1783" t="s">
        <v>202</v>
      </c>
      <c r="G1783" s="9">
        <v>1</v>
      </c>
      <c r="H1783" s="8">
        <v>25.5</v>
      </c>
      <c r="I1783" s="8">
        <v>0</v>
      </c>
      <c r="J1783" s="8">
        <v>25.5</v>
      </c>
      <c r="K1783" t="s">
        <v>4746</v>
      </c>
      <c r="L1783" s="1">
        <v>45412</v>
      </c>
      <c r="M1783">
        <v>4</v>
      </c>
      <c r="N1783">
        <v>2024</v>
      </c>
    </row>
    <row r="1784" spans="1:14" x14ac:dyDescent="0.25">
      <c r="A1784" t="s">
        <v>6492</v>
      </c>
      <c r="B1784" t="s">
        <v>2722</v>
      </c>
      <c r="C1784" t="s">
        <v>2735</v>
      </c>
      <c r="D1784" t="s">
        <v>1738</v>
      </c>
      <c r="E1784" t="s">
        <v>1739</v>
      </c>
      <c r="F1784" t="s">
        <v>202</v>
      </c>
      <c r="G1784" s="9">
        <v>1</v>
      </c>
      <c r="H1784" s="8">
        <v>20</v>
      </c>
      <c r="I1784" s="8">
        <v>0</v>
      </c>
      <c r="J1784" s="8">
        <v>20</v>
      </c>
      <c r="K1784" t="s">
        <v>4746</v>
      </c>
      <c r="L1784" s="1">
        <v>45412</v>
      </c>
      <c r="M1784">
        <v>4</v>
      </c>
      <c r="N1784">
        <v>2024</v>
      </c>
    </row>
    <row r="1785" spans="1:14" x14ac:dyDescent="0.25">
      <c r="A1785" t="s">
        <v>6492</v>
      </c>
      <c r="B1785" t="s">
        <v>2722</v>
      </c>
      <c r="C1785" t="s">
        <v>524</v>
      </c>
      <c r="D1785" t="s">
        <v>332</v>
      </c>
      <c r="E1785" t="s">
        <v>333</v>
      </c>
      <c r="F1785" t="s">
        <v>202</v>
      </c>
      <c r="G1785" s="9">
        <v>1</v>
      </c>
      <c r="H1785" s="8">
        <v>20</v>
      </c>
      <c r="I1785" s="8">
        <v>0</v>
      </c>
      <c r="J1785" s="8">
        <v>20</v>
      </c>
      <c r="K1785" t="s">
        <v>4746</v>
      </c>
      <c r="L1785" s="1">
        <v>45412</v>
      </c>
      <c r="M1785">
        <v>4</v>
      </c>
      <c r="N1785">
        <v>2024</v>
      </c>
    </row>
    <row r="1786" spans="1:14" x14ac:dyDescent="0.25">
      <c r="A1786" t="s">
        <v>6492</v>
      </c>
      <c r="B1786" t="s">
        <v>2722</v>
      </c>
      <c r="C1786" t="s">
        <v>522</v>
      </c>
      <c r="D1786" t="s">
        <v>342</v>
      </c>
      <c r="E1786" t="s">
        <v>343</v>
      </c>
      <c r="F1786" t="s">
        <v>202</v>
      </c>
      <c r="G1786" s="9">
        <v>1</v>
      </c>
      <c r="H1786" s="8">
        <v>10.5</v>
      </c>
      <c r="I1786" s="8">
        <v>0</v>
      </c>
      <c r="J1786" s="8">
        <v>10.5</v>
      </c>
      <c r="K1786" t="s">
        <v>4746</v>
      </c>
      <c r="L1786" s="1">
        <v>45412</v>
      </c>
      <c r="M1786">
        <v>4</v>
      </c>
      <c r="N1786">
        <v>2024</v>
      </c>
    </row>
    <row r="1787" spans="1:14" x14ac:dyDescent="0.25">
      <c r="A1787" t="s">
        <v>6492</v>
      </c>
      <c r="B1787" t="s">
        <v>2722</v>
      </c>
      <c r="C1787" t="s">
        <v>460</v>
      </c>
      <c r="D1787" t="s">
        <v>266</v>
      </c>
      <c r="E1787" t="s">
        <v>6494</v>
      </c>
      <c r="F1787" t="s">
        <v>1638</v>
      </c>
      <c r="G1787" s="9">
        <v>1</v>
      </c>
      <c r="H1787" s="8">
        <v>16.89</v>
      </c>
      <c r="I1787" s="8">
        <v>95.2</v>
      </c>
      <c r="J1787" s="8">
        <v>16.89</v>
      </c>
      <c r="K1787" t="s">
        <v>4746</v>
      </c>
      <c r="L1787" s="1">
        <v>45412</v>
      </c>
      <c r="M1787">
        <v>4</v>
      </c>
      <c r="N1787">
        <v>2024</v>
      </c>
    </row>
    <row r="1788" spans="1:14" x14ac:dyDescent="0.25">
      <c r="A1788" t="s">
        <v>6492</v>
      </c>
      <c r="B1788" t="s">
        <v>2722</v>
      </c>
      <c r="C1788" t="s">
        <v>2736</v>
      </c>
      <c r="D1788" t="s">
        <v>202</v>
      </c>
      <c r="E1788" t="s">
        <v>5281</v>
      </c>
      <c r="F1788" t="s">
        <v>202</v>
      </c>
      <c r="G1788" s="9">
        <v>1</v>
      </c>
      <c r="H1788" s="8">
        <v>0</v>
      </c>
      <c r="I1788" s="8">
        <v>0</v>
      </c>
      <c r="J1788" s="8">
        <v>0</v>
      </c>
      <c r="K1788" t="s">
        <v>4746</v>
      </c>
      <c r="L1788" s="1">
        <v>45412</v>
      </c>
      <c r="M1788">
        <v>4</v>
      </c>
      <c r="N1788">
        <v>2024</v>
      </c>
    </row>
    <row r="1789" spans="1:14" x14ac:dyDescent="0.25">
      <c r="A1789" t="s">
        <v>6492</v>
      </c>
      <c r="B1789" t="s">
        <v>2722</v>
      </c>
      <c r="C1789" t="s">
        <v>2724</v>
      </c>
      <c r="D1789" t="s">
        <v>202</v>
      </c>
      <c r="E1789" t="s">
        <v>2723</v>
      </c>
      <c r="F1789" t="s">
        <v>202</v>
      </c>
      <c r="G1789" s="9">
        <v>1</v>
      </c>
      <c r="H1789" s="8">
        <v>0</v>
      </c>
      <c r="I1789" s="8">
        <v>30</v>
      </c>
      <c r="J1789" s="8">
        <v>0</v>
      </c>
      <c r="K1789" t="s">
        <v>4746</v>
      </c>
      <c r="L1789" s="1">
        <v>45412</v>
      </c>
      <c r="M1789">
        <v>4</v>
      </c>
      <c r="N1789">
        <v>2024</v>
      </c>
    </row>
    <row r="1790" spans="1:14" x14ac:dyDescent="0.25">
      <c r="A1790" t="s">
        <v>6495</v>
      </c>
      <c r="B1790" t="s">
        <v>2722</v>
      </c>
      <c r="C1790" t="s">
        <v>584</v>
      </c>
      <c r="D1790" t="s">
        <v>270</v>
      </c>
      <c r="E1790" t="s">
        <v>6080</v>
      </c>
      <c r="F1790" t="s">
        <v>202</v>
      </c>
      <c r="G1790" s="9">
        <v>1</v>
      </c>
      <c r="H1790" s="8">
        <v>28</v>
      </c>
      <c r="I1790" s="8">
        <v>99</v>
      </c>
      <c r="J1790" s="8">
        <v>28</v>
      </c>
      <c r="K1790" t="s">
        <v>4746</v>
      </c>
      <c r="L1790" s="1">
        <v>45412</v>
      </c>
      <c r="M1790">
        <v>4</v>
      </c>
      <c r="N1790">
        <v>2024</v>
      </c>
    </row>
    <row r="1791" spans="1:14" x14ac:dyDescent="0.25">
      <c r="A1791" t="s">
        <v>6495</v>
      </c>
      <c r="B1791" t="s">
        <v>2722</v>
      </c>
      <c r="C1791" t="s">
        <v>486</v>
      </c>
      <c r="D1791" t="s">
        <v>318</v>
      </c>
      <c r="E1791" t="s">
        <v>5165</v>
      </c>
      <c r="F1791" t="s">
        <v>1659</v>
      </c>
      <c r="G1791" s="9">
        <v>1</v>
      </c>
      <c r="H1791" s="8">
        <v>1.55</v>
      </c>
      <c r="I1791" s="8">
        <v>18</v>
      </c>
      <c r="J1791" s="8">
        <v>1.55</v>
      </c>
      <c r="K1791" t="s">
        <v>4746</v>
      </c>
      <c r="L1791" s="1">
        <v>45412</v>
      </c>
      <c r="M1791">
        <v>4</v>
      </c>
      <c r="N1791">
        <v>2024</v>
      </c>
    </row>
    <row r="1792" spans="1:14" x14ac:dyDescent="0.25">
      <c r="A1792" t="s">
        <v>6495</v>
      </c>
      <c r="B1792" t="s">
        <v>2722</v>
      </c>
      <c r="C1792" t="s">
        <v>466</v>
      </c>
      <c r="D1792" t="s">
        <v>330</v>
      </c>
      <c r="E1792" t="s">
        <v>5213</v>
      </c>
      <c r="F1792" t="s">
        <v>202</v>
      </c>
      <c r="G1792" s="9">
        <v>1</v>
      </c>
      <c r="H1792" s="8">
        <v>10.78</v>
      </c>
      <c r="I1792" s="8">
        <v>55</v>
      </c>
      <c r="J1792" s="8">
        <v>10.78</v>
      </c>
      <c r="K1792" t="s">
        <v>4746</v>
      </c>
      <c r="L1792" s="1">
        <v>45412</v>
      </c>
      <c r="M1792">
        <v>4</v>
      </c>
      <c r="N1792">
        <v>2024</v>
      </c>
    </row>
    <row r="1793" spans="1:14" x14ac:dyDescent="0.25">
      <c r="A1793" t="s">
        <v>6495</v>
      </c>
      <c r="B1793" t="s">
        <v>2722</v>
      </c>
      <c r="C1793" t="s">
        <v>482</v>
      </c>
      <c r="D1793" t="s">
        <v>359</v>
      </c>
      <c r="E1793" t="s">
        <v>5171</v>
      </c>
      <c r="F1793" t="s">
        <v>202</v>
      </c>
      <c r="G1793" s="9">
        <v>1</v>
      </c>
      <c r="H1793" s="8">
        <v>39.32</v>
      </c>
      <c r="I1793" s="8">
        <v>129</v>
      </c>
      <c r="J1793" s="8">
        <v>39.32</v>
      </c>
      <c r="K1793" t="s">
        <v>4746</v>
      </c>
      <c r="L1793" s="1">
        <v>45412</v>
      </c>
      <c r="M1793">
        <v>4</v>
      </c>
      <c r="N1793">
        <v>2024</v>
      </c>
    </row>
    <row r="1794" spans="1:14" x14ac:dyDescent="0.25">
      <c r="A1794" t="s">
        <v>6495</v>
      </c>
      <c r="B1794" t="s">
        <v>2722</v>
      </c>
      <c r="C1794" t="s">
        <v>2736</v>
      </c>
      <c r="D1794" t="s">
        <v>202</v>
      </c>
      <c r="E1794" t="s">
        <v>2723</v>
      </c>
      <c r="F1794" t="s">
        <v>202</v>
      </c>
      <c r="G1794" s="9">
        <v>1</v>
      </c>
      <c r="H1794" s="8">
        <v>0</v>
      </c>
      <c r="I1794" s="8">
        <v>0</v>
      </c>
      <c r="J1794" s="8">
        <v>0</v>
      </c>
      <c r="K1794" t="s">
        <v>4746</v>
      </c>
      <c r="L1794" s="1">
        <v>45412</v>
      </c>
      <c r="M1794">
        <v>4</v>
      </c>
      <c r="N1794">
        <v>2024</v>
      </c>
    </row>
    <row r="1795" spans="1:14" x14ac:dyDescent="0.25">
      <c r="A1795" t="s">
        <v>6496</v>
      </c>
      <c r="B1795" t="s">
        <v>4722</v>
      </c>
      <c r="C1795" t="s">
        <v>489</v>
      </c>
      <c r="D1795" t="s">
        <v>157</v>
      </c>
      <c r="E1795" t="s">
        <v>158</v>
      </c>
      <c r="F1795" t="s">
        <v>202</v>
      </c>
      <c r="G1795" s="9">
        <v>1</v>
      </c>
      <c r="H1795" s="8">
        <v>2.4935</v>
      </c>
      <c r="I1795" s="8">
        <v>18.5</v>
      </c>
      <c r="J1795" s="8">
        <v>2.4900000000000002</v>
      </c>
      <c r="K1795" t="s">
        <v>106</v>
      </c>
      <c r="L1795" s="1">
        <v>45412</v>
      </c>
      <c r="M1795">
        <v>4</v>
      </c>
      <c r="N1795">
        <v>2024</v>
      </c>
    </row>
    <row r="1796" spans="1:14" x14ac:dyDescent="0.25">
      <c r="A1796" t="s">
        <v>6497</v>
      </c>
      <c r="B1796" t="s">
        <v>2934</v>
      </c>
      <c r="C1796" t="s">
        <v>2947</v>
      </c>
      <c r="D1796" t="s">
        <v>1920</v>
      </c>
      <c r="E1796" t="s">
        <v>6498</v>
      </c>
      <c r="F1796" t="s">
        <v>202</v>
      </c>
      <c r="G1796" s="9">
        <v>1</v>
      </c>
      <c r="H1796" s="8">
        <v>0</v>
      </c>
      <c r="I1796" s="8">
        <v>896.47</v>
      </c>
      <c r="J1796" s="8">
        <v>0</v>
      </c>
      <c r="K1796" t="s">
        <v>106</v>
      </c>
      <c r="L1796" s="1">
        <v>45411</v>
      </c>
      <c r="M1796">
        <v>4</v>
      </c>
      <c r="N1796">
        <v>2024</v>
      </c>
    </row>
    <row r="1797" spans="1:14" x14ac:dyDescent="0.25">
      <c r="A1797" t="s">
        <v>6497</v>
      </c>
      <c r="B1797" t="s">
        <v>2934</v>
      </c>
      <c r="C1797" t="s">
        <v>446</v>
      </c>
      <c r="D1797" t="s">
        <v>404</v>
      </c>
      <c r="E1797" t="s">
        <v>405</v>
      </c>
      <c r="F1797" t="s">
        <v>202</v>
      </c>
      <c r="G1797" s="9">
        <v>1</v>
      </c>
      <c r="H1797" s="8">
        <v>210.3888</v>
      </c>
      <c r="I1797" s="8">
        <v>0</v>
      </c>
      <c r="J1797" s="8">
        <v>210.39</v>
      </c>
      <c r="K1797" t="s">
        <v>106</v>
      </c>
      <c r="L1797" s="1">
        <v>45411</v>
      </c>
      <c r="M1797">
        <v>4</v>
      </c>
      <c r="N1797">
        <v>2024</v>
      </c>
    </row>
    <row r="1798" spans="1:14" x14ac:dyDescent="0.25">
      <c r="A1798" t="s">
        <v>6497</v>
      </c>
      <c r="B1798" t="s">
        <v>2934</v>
      </c>
      <c r="C1798" t="s">
        <v>447</v>
      </c>
      <c r="D1798" t="s">
        <v>406</v>
      </c>
      <c r="E1798" t="s">
        <v>407</v>
      </c>
      <c r="F1798" t="s">
        <v>202</v>
      </c>
      <c r="G1798" s="9">
        <v>1</v>
      </c>
      <c r="H1798" s="8">
        <v>140.25919999999999</v>
      </c>
      <c r="I1798" s="8">
        <v>0</v>
      </c>
      <c r="J1798" s="8">
        <v>140.26</v>
      </c>
      <c r="K1798" t="s">
        <v>106</v>
      </c>
      <c r="L1798" s="1">
        <v>45411</v>
      </c>
      <c r="M1798">
        <v>4</v>
      </c>
      <c r="N1798">
        <v>2024</v>
      </c>
    </row>
    <row r="1799" spans="1:14" x14ac:dyDescent="0.25">
      <c r="A1799" t="s">
        <v>6497</v>
      </c>
      <c r="B1799" t="s">
        <v>2934</v>
      </c>
      <c r="C1799" t="s">
        <v>445</v>
      </c>
      <c r="D1799" t="s">
        <v>408</v>
      </c>
      <c r="E1799" t="s">
        <v>409</v>
      </c>
      <c r="F1799" t="s">
        <v>202</v>
      </c>
      <c r="G1799" s="9">
        <v>1</v>
      </c>
      <c r="H1799" s="8">
        <v>137.14240000000001</v>
      </c>
      <c r="I1799" s="8">
        <v>0</v>
      </c>
      <c r="J1799" s="8">
        <v>137.13999999999999</v>
      </c>
      <c r="K1799" t="s">
        <v>106</v>
      </c>
      <c r="L1799" s="1">
        <v>45411</v>
      </c>
      <c r="M1799">
        <v>4</v>
      </c>
      <c r="N1799">
        <v>2024</v>
      </c>
    </row>
    <row r="1800" spans="1:14" x14ac:dyDescent="0.25">
      <c r="A1800" t="s">
        <v>6497</v>
      </c>
      <c r="B1800" t="s">
        <v>2934</v>
      </c>
      <c r="C1800" t="s">
        <v>537</v>
      </c>
      <c r="D1800" t="s">
        <v>416</v>
      </c>
      <c r="E1800" t="s">
        <v>6499</v>
      </c>
      <c r="F1800" t="s">
        <v>202</v>
      </c>
      <c r="G1800" s="9">
        <v>1</v>
      </c>
      <c r="H1800" s="8">
        <v>200.25899999999999</v>
      </c>
      <c r="I1800" s="8">
        <v>407.04</v>
      </c>
      <c r="J1800" s="8">
        <v>200.26</v>
      </c>
      <c r="K1800" t="s">
        <v>106</v>
      </c>
      <c r="L1800" s="1">
        <v>45411</v>
      </c>
      <c r="M1800">
        <v>4</v>
      </c>
      <c r="N1800">
        <v>2024</v>
      </c>
    </row>
    <row r="1801" spans="1:14" x14ac:dyDescent="0.25">
      <c r="A1801" t="s">
        <v>6497</v>
      </c>
      <c r="B1801" t="s">
        <v>2934</v>
      </c>
      <c r="C1801" t="s">
        <v>512</v>
      </c>
      <c r="D1801" t="s">
        <v>248</v>
      </c>
      <c r="E1801" t="s">
        <v>6500</v>
      </c>
      <c r="F1801" t="s">
        <v>202</v>
      </c>
      <c r="G1801" s="9">
        <v>1</v>
      </c>
      <c r="H1801" s="8">
        <v>30.389500000000002</v>
      </c>
      <c r="I1801" s="8">
        <v>72.599999999999994</v>
      </c>
      <c r="J1801" s="8">
        <v>30.39</v>
      </c>
      <c r="K1801" t="s">
        <v>106</v>
      </c>
      <c r="L1801" s="1">
        <v>45411</v>
      </c>
      <c r="M1801">
        <v>4</v>
      </c>
      <c r="N1801">
        <v>2024</v>
      </c>
    </row>
    <row r="1802" spans="1:14" x14ac:dyDescent="0.25">
      <c r="A1802" t="s">
        <v>6497</v>
      </c>
      <c r="B1802" t="s">
        <v>2934</v>
      </c>
      <c r="C1802" t="s">
        <v>2736</v>
      </c>
      <c r="D1802" t="s">
        <v>202</v>
      </c>
      <c r="E1802" t="s">
        <v>6501</v>
      </c>
      <c r="F1802" t="s">
        <v>202</v>
      </c>
      <c r="G1802" s="9">
        <v>1</v>
      </c>
      <c r="H1802" s="8">
        <v>0</v>
      </c>
      <c r="I1802" s="8">
        <v>0</v>
      </c>
      <c r="J1802" s="8">
        <v>0</v>
      </c>
      <c r="K1802" t="s">
        <v>106</v>
      </c>
      <c r="L1802" s="1">
        <v>45411</v>
      </c>
      <c r="M1802">
        <v>4</v>
      </c>
      <c r="N1802">
        <v>2024</v>
      </c>
    </row>
    <row r="1803" spans="1:14" x14ac:dyDescent="0.25">
      <c r="A1803" t="s">
        <v>6497</v>
      </c>
      <c r="B1803" t="s">
        <v>2934</v>
      </c>
      <c r="C1803" t="s">
        <v>2736</v>
      </c>
      <c r="D1803" t="s">
        <v>202</v>
      </c>
      <c r="E1803" t="s">
        <v>2733</v>
      </c>
      <c r="F1803" t="s">
        <v>202</v>
      </c>
      <c r="G1803" s="9">
        <v>1</v>
      </c>
      <c r="H1803" s="8">
        <v>0</v>
      </c>
      <c r="I1803" s="8">
        <v>289.70999999999998</v>
      </c>
      <c r="J1803" s="8">
        <v>0</v>
      </c>
      <c r="K1803" t="s">
        <v>106</v>
      </c>
      <c r="L1803" s="1">
        <v>45411</v>
      </c>
      <c r="M1803">
        <v>4</v>
      </c>
      <c r="N1803">
        <v>2024</v>
      </c>
    </row>
    <row r="1804" spans="1:14" x14ac:dyDescent="0.25">
      <c r="A1804" t="s">
        <v>6502</v>
      </c>
      <c r="B1804" t="s">
        <v>2722</v>
      </c>
      <c r="C1804" t="s">
        <v>485</v>
      </c>
      <c r="D1804" t="s">
        <v>308</v>
      </c>
      <c r="E1804" t="s">
        <v>5211</v>
      </c>
      <c r="F1804" t="s">
        <v>202</v>
      </c>
      <c r="G1804" s="9">
        <v>10</v>
      </c>
      <c r="H1804" s="8">
        <v>4.3499999999999996</v>
      </c>
      <c r="I1804" s="8">
        <v>14.4</v>
      </c>
      <c r="J1804" s="8">
        <v>43.5</v>
      </c>
      <c r="K1804" t="s">
        <v>4746</v>
      </c>
      <c r="L1804" s="1">
        <v>45411</v>
      </c>
      <c r="M1804">
        <v>4</v>
      </c>
      <c r="N1804">
        <v>2024</v>
      </c>
    </row>
    <row r="1805" spans="1:14" x14ac:dyDescent="0.25">
      <c r="A1805" t="s">
        <v>6502</v>
      </c>
      <c r="B1805" t="s">
        <v>2722</v>
      </c>
      <c r="C1805" t="s">
        <v>2831</v>
      </c>
      <c r="D1805" t="s">
        <v>2107</v>
      </c>
      <c r="E1805" t="s">
        <v>6503</v>
      </c>
      <c r="F1805" t="s">
        <v>202</v>
      </c>
      <c r="G1805" s="9">
        <v>1</v>
      </c>
      <c r="H1805" s="8">
        <v>0</v>
      </c>
      <c r="I1805" s="8">
        <v>546.4</v>
      </c>
      <c r="J1805" s="8">
        <v>0</v>
      </c>
      <c r="K1805" t="s">
        <v>4746</v>
      </c>
      <c r="L1805" s="1">
        <v>45411</v>
      </c>
      <c r="M1805">
        <v>4</v>
      </c>
      <c r="N1805">
        <v>2024</v>
      </c>
    </row>
    <row r="1806" spans="1:14" x14ac:dyDescent="0.25">
      <c r="A1806" t="s">
        <v>6502</v>
      </c>
      <c r="B1806" t="s">
        <v>2722</v>
      </c>
      <c r="C1806" t="s">
        <v>457</v>
      </c>
      <c r="D1806" t="s">
        <v>256</v>
      </c>
      <c r="E1806" t="s">
        <v>2730</v>
      </c>
      <c r="F1806" t="s">
        <v>1638</v>
      </c>
      <c r="G1806" s="9">
        <v>1</v>
      </c>
      <c r="H1806" s="8">
        <v>74.5</v>
      </c>
      <c r="I1806" s="8">
        <v>0</v>
      </c>
      <c r="J1806" s="8">
        <v>74.5</v>
      </c>
      <c r="K1806" t="s">
        <v>4746</v>
      </c>
      <c r="L1806" s="1">
        <v>45411</v>
      </c>
      <c r="M1806">
        <v>4</v>
      </c>
      <c r="N1806">
        <v>2024</v>
      </c>
    </row>
    <row r="1807" spans="1:14" x14ac:dyDescent="0.25">
      <c r="A1807" t="s">
        <v>6502</v>
      </c>
      <c r="B1807" t="s">
        <v>2722</v>
      </c>
      <c r="C1807" t="s">
        <v>458</v>
      </c>
      <c r="D1807" t="s">
        <v>258</v>
      </c>
      <c r="E1807" t="s">
        <v>2731</v>
      </c>
      <c r="F1807" t="s">
        <v>1638</v>
      </c>
      <c r="G1807" s="9">
        <v>1</v>
      </c>
      <c r="H1807" s="8">
        <v>85.49</v>
      </c>
      <c r="I1807" s="8">
        <v>0</v>
      </c>
      <c r="J1807" s="8">
        <v>85.49</v>
      </c>
      <c r="K1807" t="s">
        <v>4746</v>
      </c>
      <c r="L1807" s="1">
        <v>45411</v>
      </c>
      <c r="M1807">
        <v>4</v>
      </c>
      <c r="N1807">
        <v>2024</v>
      </c>
    </row>
    <row r="1808" spans="1:14" x14ac:dyDescent="0.25">
      <c r="A1808" t="s">
        <v>6502</v>
      </c>
      <c r="B1808" t="s">
        <v>2722</v>
      </c>
      <c r="C1808" t="s">
        <v>521</v>
      </c>
      <c r="D1808" t="s">
        <v>340</v>
      </c>
      <c r="E1808" t="s">
        <v>341</v>
      </c>
      <c r="F1808" t="s">
        <v>202</v>
      </c>
      <c r="G1808" s="9">
        <v>1</v>
      </c>
      <c r="H1808" s="8">
        <v>25.5</v>
      </c>
      <c r="I1808" s="8">
        <v>0</v>
      </c>
      <c r="J1808" s="8">
        <v>25.5</v>
      </c>
      <c r="K1808" t="s">
        <v>4746</v>
      </c>
      <c r="L1808" s="1">
        <v>45411</v>
      </c>
      <c r="M1808">
        <v>4</v>
      </c>
      <c r="N1808">
        <v>2024</v>
      </c>
    </row>
    <row r="1809" spans="1:14" x14ac:dyDescent="0.25">
      <c r="A1809" t="s">
        <v>6502</v>
      </c>
      <c r="B1809" t="s">
        <v>2722</v>
      </c>
      <c r="C1809" t="s">
        <v>525</v>
      </c>
      <c r="D1809" t="s">
        <v>334</v>
      </c>
      <c r="E1809" t="s">
        <v>335</v>
      </c>
      <c r="F1809" t="s">
        <v>202</v>
      </c>
      <c r="G1809" s="9">
        <v>1</v>
      </c>
      <c r="H1809" s="8">
        <v>18.5</v>
      </c>
      <c r="I1809" s="8">
        <v>0</v>
      </c>
      <c r="J1809" s="8">
        <v>18.5</v>
      </c>
      <c r="K1809" t="s">
        <v>4746</v>
      </c>
      <c r="L1809" s="1">
        <v>45411</v>
      </c>
      <c r="M1809">
        <v>4</v>
      </c>
      <c r="N1809">
        <v>2024</v>
      </c>
    </row>
    <row r="1810" spans="1:14" x14ac:dyDescent="0.25">
      <c r="A1810" t="s">
        <v>6502</v>
      </c>
      <c r="B1810" t="s">
        <v>2722</v>
      </c>
      <c r="C1810" t="s">
        <v>524</v>
      </c>
      <c r="D1810" t="s">
        <v>332</v>
      </c>
      <c r="E1810" t="s">
        <v>333</v>
      </c>
      <c r="F1810" t="s">
        <v>202</v>
      </c>
      <c r="G1810" s="9">
        <v>1</v>
      </c>
      <c r="H1810" s="8">
        <v>20</v>
      </c>
      <c r="I1810" s="8">
        <v>0</v>
      </c>
      <c r="J1810" s="8">
        <v>20</v>
      </c>
      <c r="K1810" t="s">
        <v>4746</v>
      </c>
      <c r="L1810" s="1">
        <v>45411</v>
      </c>
      <c r="M1810">
        <v>4</v>
      </c>
      <c r="N1810">
        <v>2024</v>
      </c>
    </row>
    <row r="1811" spans="1:14" x14ac:dyDescent="0.25">
      <c r="A1811" t="s">
        <v>6502</v>
      </c>
      <c r="B1811" t="s">
        <v>2722</v>
      </c>
      <c r="C1811" t="s">
        <v>2878</v>
      </c>
      <c r="D1811" t="s">
        <v>1950</v>
      </c>
      <c r="E1811" t="s">
        <v>6504</v>
      </c>
      <c r="F1811" t="s">
        <v>202</v>
      </c>
      <c r="G1811" s="9">
        <v>1</v>
      </c>
      <c r="H1811" s="8">
        <v>0</v>
      </c>
      <c r="I1811" s="8">
        <v>266.39999999999998</v>
      </c>
      <c r="J1811" s="8">
        <v>0</v>
      </c>
      <c r="K1811" t="s">
        <v>4746</v>
      </c>
      <c r="L1811" s="1">
        <v>45411</v>
      </c>
      <c r="M1811">
        <v>4</v>
      </c>
      <c r="N1811">
        <v>2024</v>
      </c>
    </row>
    <row r="1812" spans="1:14" x14ac:dyDescent="0.25">
      <c r="A1812" t="s">
        <v>6502</v>
      </c>
      <c r="B1812" t="s">
        <v>2722</v>
      </c>
      <c r="C1812" t="s">
        <v>481</v>
      </c>
      <c r="D1812" t="s">
        <v>374</v>
      </c>
      <c r="E1812" t="s">
        <v>375</v>
      </c>
      <c r="F1812" t="s">
        <v>1603</v>
      </c>
      <c r="G1812" s="9">
        <v>1</v>
      </c>
      <c r="H1812" s="8">
        <v>46.55</v>
      </c>
      <c r="I1812" s="8">
        <v>0</v>
      </c>
      <c r="J1812" s="8">
        <v>46.55</v>
      </c>
      <c r="K1812" t="s">
        <v>4746</v>
      </c>
      <c r="L1812" s="1">
        <v>45411</v>
      </c>
      <c r="M1812">
        <v>4</v>
      </c>
      <c r="N1812">
        <v>2024</v>
      </c>
    </row>
    <row r="1813" spans="1:14" x14ac:dyDescent="0.25">
      <c r="A1813" t="s">
        <v>6502</v>
      </c>
      <c r="B1813" t="s">
        <v>2722</v>
      </c>
      <c r="C1813" t="s">
        <v>510</v>
      </c>
      <c r="D1813" t="s">
        <v>295</v>
      </c>
      <c r="E1813" t="s">
        <v>296</v>
      </c>
      <c r="F1813" t="s">
        <v>202</v>
      </c>
      <c r="G1813" s="9">
        <v>1</v>
      </c>
      <c r="H1813" s="8">
        <v>41.98</v>
      </c>
      <c r="I1813" s="8">
        <v>0</v>
      </c>
      <c r="J1813" s="8">
        <v>41.98</v>
      </c>
      <c r="K1813" t="s">
        <v>4746</v>
      </c>
      <c r="L1813" s="1">
        <v>45411</v>
      </c>
      <c r="M1813">
        <v>4</v>
      </c>
      <c r="N1813">
        <v>2024</v>
      </c>
    </row>
    <row r="1814" spans="1:14" x14ac:dyDescent="0.25">
      <c r="A1814" t="s">
        <v>6502</v>
      </c>
      <c r="B1814" t="s">
        <v>2722</v>
      </c>
      <c r="C1814" t="s">
        <v>452</v>
      </c>
      <c r="D1814" t="s">
        <v>376</v>
      </c>
      <c r="E1814" t="s">
        <v>377</v>
      </c>
      <c r="F1814" t="s">
        <v>202</v>
      </c>
      <c r="G1814" s="9">
        <v>1</v>
      </c>
      <c r="H1814" s="8">
        <v>34.36</v>
      </c>
      <c r="I1814" s="8">
        <v>0</v>
      </c>
      <c r="J1814" s="8">
        <v>34.36</v>
      </c>
      <c r="K1814" t="s">
        <v>4746</v>
      </c>
      <c r="L1814" s="1">
        <v>45411</v>
      </c>
      <c r="M1814">
        <v>4</v>
      </c>
      <c r="N1814">
        <v>2024</v>
      </c>
    </row>
    <row r="1815" spans="1:14" x14ac:dyDescent="0.25">
      <c r="A1815" t="s">
        <v>6502</v>
      </c>
      <c r="B1815" t="s">
        <v>2722</v>
      </c>
      <c r="C1815" t="s">
        <v>436</v>
      </c>
      <c r="D1815" t="s">
        <v>303</v>
      </c>
      <c r="E1815" t="s">
        <v>6505</v>
      </c>
      <c r="F1815" t="s">
        <v>202</v>
      </c>
      <c r="G1815" s="9">
        <v>1</v>
      </c>
      <c r="H1815" s="8">
        <v>9</v>
      </c>
      <c r="I1815" s="8">
        <v>44</v>
      </c>
      <c r="J1815" s="8">
        <v>9</v>
      </c>
      <c r="K1815" t="s">
        <v>4746</v>
      </c>
      <c r="L1815" s="1">
        <v>45411</v>
      </c>
      <c r="M1815">
        <v>4</v>
      </c>
      <c r="N1815">
        <v>2024</v>
      </c>
    </row>
    <row r="1816" spans="1:14" x14ac:dyDescent="0.25">
      <c r="A1816" t="s">
        <v>6502</v>
      </c>
      <c r="B1816" t="s">
        <v>2722</v>
      </c>
      <c r="C1816" t="s">
        <v>467</v>
      </c>
      <c r="D1816" t="s">
        <v>380</v>
      </c>
      <c r="E1816" t="s">
        <v>6506</v>
      </c>
      <c r="F1816" t="s">
        <v>202</v>
      </c>
      <c r="G1816" s="9">
        <v>1</v>
      </c>
      <c r="H1816" s="8">
        <v>14.16</v>
      </c>
      <c r="I1816" s="8">
        <v>44</v>
      </c>
      <c r="J1816" s="8">
        <v>14.16</v>
      </c>
      <c r="K1816" t="s">
        <v>4746</v>
      </c>
      <c r="L1816" s="1">
        <v>45411</v>
      </c>
      <c r="M1816">
        <v>4</v>
      </c>
      <c r="N1816">
        <v>2024</v>
      </c>
    </row>
    <row r="1817" spans="1:14" x14ac:dyDescent="0.25">
      <c r="A1817" t="s">
        <v>6502</v>
      </c>
      <c r="B1817" t="s">
        <v>2722</v>
      </c>
      <c r="C1817" t="s">
        <v>2956</v>
      </c>
      <c r="D1817" t="s">
        <v>1940</v>
      </c>
      <c r="E1817" t="s">
        <v>5179</v>
      </c>
      <c r="F1817" t="s">
        <v>202</v>
      </c>
      <c r="G1817" s="9">
        <v>1</v>
      </c>
      <c r="H1817" s="8">
        <v>0</v>
      </c>
      <c r="I1817" s="8">
        <v>124</v>
      </c>
      <c r="J1817" s="8">
        <v>0</v>
      </c>
      <c r="K1817" t="s">
        <v>4746</v>
      </c>
      <c r="L1817" s="1">
        <v>45411</v>
      </c>
      <c r="M1817">
        <v>4</v>
      </c>
      <c r="N1817">
        <v>2024</v>
      </c>
    </row>
    <row r="1818" spans="1:14" x14ac:dyDescent="0.25">
      <c r="A1818" t="s">
        <v>6502</v>
      </c>
      <c r="B1818" t="s">
        <v>2722</v>
      </c>
      <c r="C1818" t="s">
        <v>524</v>
      </c>
      <c r="D1818" t="s">
        <v>332</v>
      </c>
      <c r="E1818" t="s">
        <v>333</v>
      </c>
      <c r="F1818" t="s">
        <v>202</v>
      </c>
      <c r="G1818" s="9">
        <v>1</v>
      </c>
      <c r="H1818" s="8">
        <v>20</v>
      </c>
      <c r="I1818" s="8">
        <v>0</v>
      </c>
      <c r="J1818" s="8">
        <v>20</v>
      </c>
      <c r="K1818" t="s">
        <v>4746</v>
      </c>
      <c r="L1818" s="1">
        <v>45411</v>
      </c>
      <c r="M1818">
        <v>4</v>
      </c>
      <c r="N1818">
        <v>2024</v>
      </c>
    </row>
    <row r="1819" spans="1:14" x14ac:dyDescent="0.25">
      <c r="A1819" t="s">
        <v>6502</v>
      </c>
      <c r="B1819" t="s">
        <v>2722</v>
      </c>
      <c r="C1819" t="s">
        <v>2735</v>
      </c>
      <c r="D1819" t="s">
        <v>1738</v>
      </c>
      <c r="E1819" t="s">
        <v>1739</v>
      </c>
      <c r="F1819" t="s">
        <v>202</v>
      </c>
      <c r="G1819" s="9">
        <v>1</v>
      </c>
      <c r="H1819" s="8">
        <v>20</v>
      </c>
      <c r="I1819" s="8">
        <v>0</v>
      </c>
      <c r="J1819" s="8">
        <v>20</v>
      </c>
      <c r="K1819" t="s">
        <v>4746</v>
      </c>
      <c r="L1819" s="1">
        <v>45411</v>
      </c>
      <c r="M1819">
        <v>4</v>
      </c>
      <c r="N1819">
        <v>2024</v>
      </c>
    </row>
    <row r="1820" spans="1:14" x14ac:dyDescent="0.25">
      <c r="A1820" t="s">
        <v>6502</v>
      </c>
      <c r="B1820" t="s">
        <v>2722</v>
      </c>
      <c r="C1820" t="s">
        <v>2800</v>
      </c>
      <c r="D1820" t="s">
        <v>1925</v>
      </c>
      <c r="E1820" t="s">
        <v>6507</v>
      </c>
      <c r="F1820" t="s">
        <v>202</v>
      </c>
      <c r="G1820" s="9">
        <v>1</v>
      </c>
      <c r="H1820" s="8">
        <v>0</v>
      </c>
      <c r="I1820" s="8">
        <v>554.4</v>
      </c>
      <c r="J1820" s="8">
        <v>0</v>
      </c>
      <c r="K1820" t="s">
        <v>4746</v>
      </c>
      <c r="L1820" s="1">
        <v>45411</v>
      </c>
      <c r="M1820">
        <v>4</v>
      </c>
      <c r="N1820">
        <v>2024</v>
      </c>
    </row>
    <row r="1821" spans="1:14" x14ac:dyDescent="0.25">
      <c r="A1821" t="s">
        <v>6502</v>
      </c>
      <c r="B1821" t="s">
        <v>2722</v>
      </c>
      <c r="C1821" t="s">
        <v>3756</v>
      </c>
      <c r="D1821" t="s">
        <v>3757</v>
      </c>
      <c r="E1821" t="s">
        <v>287</v>
      </c>
      <c r="F1821" t="s">
        <v>202</v>
      </c>
      <c r="G1821" s="9">
        <v>1</v>
      </c>
      <c r="H1821" s="8">
        <v>150</v>
      </c>
      <c r="I1821" s="8">
        <v>0</v>
      </c>
      <c r="J1821" s="8">
        <v>150</v>
      </c>
      <c r="K1821" t="s">
        <v>4746</v>
      </c>
      <c r="L1821" s="1">
        <v>45411</v>
      </c>
      <c r="M1821">
        <v>4</v>
      </c>
      <c r="N1821">
        <v>2024</v>
      </c>
    </row>
    <row r="1822" spans="1:14" x14ac:dyDescent="0.25">
      <c r="A1822" t="s">
        <v>6502</v>
      </c>
      <c r="B1822" t="s">
        <v>2722</v>
      </c>
      <c r="C1822" t="s">
        <v>3758</v>
      </c>
      <c r="D1822" t="s">
        <v>3759</v>
      </c>
      <c r="E1822" t="s">
        <v>289</v>
      </c>
      <c r="F1822" t="s">
        <v>202</v>
      </c>
      <c r="G1822" s="9">
        <v>1</v>
      </c>
      <c r="H1822" s="8">
        <v>85.5</v>
      </c>
      <c r="I1822" s="8">
        <v>0</v>
      </c>
      <c r="J1822" s="8">
        <v>85.5</v>
      </c>
      <c r="K1822" t="s">
        <v>4746</v>
      </c>
      <c r="L1822" s="1">
        <v>45411</v>
      </c>
      <c r="M1822">
        <v>4</v>
      </c>
      <c r="N1822">
        <v>2024</v>
      </c>
    </row>
    <row r="1823" spans="1:14" x14ac:dyDescent="0.25">
      <c r="A1823" t="s">
        <v>6502</v>
      </c>
      <c r="B1823" t="s">
        <v>2722</v>
      </c>
      <c r="C1823" t="s">
        <v>437</v>
      </c>
      <c r="D1823" t="s">
        <v>244</v>
      </c>
      <c r="E1823" t="s">
        <v>6508</v>
      </c>
      <c r="F1823" t="s">
        <v>202</v>
      </c>
      <c r="G1823" s="9">
        <v>1</v>
      </c>
      <c r="H1823" s="8">
        <v>19</v>
      </c>
      <c r="I1823" s="8">
        <v>71.2</v>
      </c>
      <c r="J1823" s="8">
        <v>19</v>
      </c>
      <c r="K1823" t="s">
        <v>4746</v>
      </c>
      <c r="L1823" s="1">
        <v>45411</v>
      </c>
      <c r="M1823">
        <v>4</v>
      </c>
      <c r="N1823">
        <v>2024</v>
      </c>
    </row>
    <row r="1824" spans="1:14" x14ac:dyDescent="0.25">
      <c r="A1824" t="s">
        <v>6502</v>
      </c>
      <c r="B1824" t="s">
        <v>2722</v>
      </c>
      <c r="C1824" t="s">
        <v>481</v>
      </c>
      <c r="D1824" t="s">
        <v>374</v>
      </c>
      <c r="E1824" t="s">
        <v>6509</v>
      </c>
      <c r="F1824" t="s">
        <v>1603</v>
      </c>
      <c r="G1824" s="9">
        <v>2</v>
      </c>
      <c r="H1824" s="8">
        <v>46.55</v>
      </c>
      <c r="I1824" s="8">
        <v>95.2</v>
      </c>
      <c r="J1824" s="8">
        <v>93.1</v>
      </c>
      <c r="K1824" t="s">
        <v>4746</v>
      </c>
      <c r="L1824" s="1">
        <v>45411</v>
      </c>
      <c r="M1824">
        <v>4</v>
      </c>
      <c r="N1824">
        <v>2024</v>
      </c>
    </row>
    <row r="1825" spans="1:14" x14ac:dyDescent="0.25">
      <c r="A1825" t="s">
        <v>6502</v>
      </c>
      <c r="B1825" t="s">
        <v>2722</v>
      </c>
      <c r="C1825" t="s">
        <v>3117</v>
      </c>
      <c r="D1825" t="s">
        <v>2049</v>
      </c>
      <c r="E1825" t="s">
        <v>5188</v>
      </c>
      <c r="F1825" t="s">
        <v>202</v>
      </c>
      <c r="G1825" s="9">
        <v>7</v>
      </c>
      <c r="H1825" s="8">
        <v>0</v>
      </c>
      <c r="I1825" s="8">
        <v>71.2</v>
      </c>
      <c r="J1825" s="8">
        <v>0</v>
      </c>
      <c r="K1825" t="s">
        <v>4746</v>
      </c>
      <c r="L1825" s="1">
        <v>45411</v>
      </c>
      <c r="M1825">
        <v>4</v>
      </c>
      <c r="N1825">
        <v>2024</v>
      </c>
    </row>
    <row r="1826" spans="1:14" x14ac:dyDescent="0.25">
      <c r="A1826" t="s">
        <v>6502</v>
      </c>
      <c r="B1826" t="s">
        <v>2722</v>
      </c>
      <c r="C1826" t="s">
        <v>493</v>
      </c>
      <c r="D1826" t="s">
        <v>262</v>
      </c>
      <c r="E1826" t="s">
        <v>263</v>
      </c>
      <c r="F1826" t="s">
        <v>202</v>
      </c>
      <c r="G1826" s="9">
        <v>7</v>
      </c>
      <c r="H1826" s="8">
        <v>17.64</v>
      </c>
      <c r="I1826" s="8">
        <v>0</v>
      </c>
      <c r="J1826" s="8">
        <v>123.48</v>
      </c>
      <c r="K1826" t="s">
        <v>4746</v>
      </c>
      <c r="L1826" s="1">
        <v>45411</v>
      </c>
      <c r="M1826">
        <v>4</v>
      </c>
      <c r="N1826">
        <v>2024</v>
      </c>
    </row>
    <row r="1827" spans="1:14" x14ac:dyDescent="0.25">
      <c r="A1827" t="s">
        <v>6502</v>
      </c>
      <c r="B1827" t="s">
        <v>2722</v>
      </c>
      <c r="C1827" t="s">
        <v>2831</v>
      </c>
      <c r="D1827" t="s">
        <v>2107</v>
      </c>
      <c r="E1827" t="s">
        <v>6510</v>
      </c>
      <c r="F1827" t="s">
        <v>202</v>
      </c>
      <c r="G1827" s="9">
        <v>7</v>
      </c>
      <c r="H1827" s="8">
        <v>0</v>
      </c>
      <c r="I1827" s="8">
        <v>546.4</v>
      </c>
      <c r="J1827" s="8">
        <v>0</v>
      </c>
      <c r="K1827" t="s">
        <v>4746</v>
      </c>
      <c r="L1827" s="1">
        <v>45411</v>
      </c>
      <c r="M1827">
        <v>4</v>
      </c>
      <c r="N1827">
        <v>2024</v>
      </c>
    </row>
    <row r="1828" spans="1:14" x14ac:dyDescent="0.25">
      <c r="A1828" t="s">
        <v>6502</v>
      </c>
      <c r="B1828" t="s">
        <v>2722</v>
      </c>
      <c r="C1828" t="s">
        <v>457</v>
      </c>
      <c r="D1828" t="s">
        <v>256</v>
      </c>
      <c r="E1828" t="s">
        <v>2730</v>
      </c>
      <c r="F1828" t="s">
        <v>1638</v>
      </c>
      <c r="G1828" s="9">
        <v>7</v>
      </c>
      <c r="H1828" s="8">
        <v>74.5</v>
      </c>
      <c r="I1828" s="8">
        <v>0</v>
      </c>
      <c r="J1828" s="8">
        <v>521.5</v>
      </c>
      <c r="K1828" t="s">
        <v>4746</v>
      </c>
      <c r="L1828" s="1">
        <v>45411</v>
      </c>
      <c r="M1828">
        <v>4</v>
      </c>
      <c r="N1828">
        <v>2024</v>
      </c>
    </row>
    <row r="1829" spans="1:14" x14ac:dyDescent="0.25">
      <c r="A1829" t="s">
        <v>6502</v>
      </c>
      <c r="B1829" t="s">
        <v>2722</v>
      </c>
      <c r="C1829" t="s">
        <v>458</v>
      </c>
      <c r="D1829" t="s">
        <v>258</v>
      </c>
      <c r="E1829" t="s">
        <v>2731</v>
      </c>
      <c r="F1829" t="s">
        <v>1638</v>
      </c>
      <c r="G1829" s="9">
        <v>7</v>
      </c>
      <c r="H1829" s="8">
        <v>85.49</v>
      </c>
      <c r="I1829" s="8">
        <v>0</v>
      </c>
      <c r="J1829" s="8">
        <v>598.42999999999995</v>
      </c>
      <c r="K1829" t="s">
        <v>4746</v>
      </c>
      <c r="L1829" s="1">
        <v>45411</v>
      </c>
      <c r="M1829">
        <v>4</v>
      </c>
      <c r="N1829">
        <v>2024</v>
      </c>
    </row>
    <row r="1830" spans="1:14" x14ac:dyDescent="0.25">
      <c r="A1830" t="s">
        <v>6502</v>
      </c>
      <c r="B1830" t="s">
        <v>2722</v>
      </c>
      <c r="C1830" t="s">
        <v>521</v>
      </c>
      <c r="D1830" t="s">
        <v>340</v>
      </c>
      <c r="E1830" t="s">
        <v>341</v>
      </c>
      <c r="F1830" t="s">
        <v>202</v>
      </c>
      <c r="G1830" s="9">
        <v>7</v>
      </c>
      <c r="H1830" s="8">
        <v>25.5</v>
      </c>
      <c r="I1830" s="8">
        <v>0</v>
      </c>
      <c r="J1830" s="8">
        <v>178.5</v>
      </c>
      <c r="K1830" t="s">
        <v>4746</v>
      </c>
      <c r="L1830" s="1">
        <v>45411</v>
      </c>
      <c r="M1830">
        <v>4</v>
      </c>
      <c r="N1830">
        <v>2024</v>
      </c>
    </row>
    <row r="1831" spans="1:14" x14ac:dyDescent="0.25">
      <c r="A1831" t="s">
        <v>6502</v>
      </c>
      <c r="B1831" t="s">
        <v>2722</v>
      </c>
      <c r="C1831" t="s">
        <v>525</v>
      </c>
      <c r="D1831" t="s">
        <v>334</v>
      </c>
      <c r="E1831" t="s">
        <v>335</v>
      </c>
      <c r="F1831" t="s">
        <v>202</v>
      </c>
      <c r="G1831" s="9">
        <v>7</v>
      </c>
      <c r="H1831" s="8">
        <v>18.5</v>
      </c>
      <c r="I1831" s="8">
        <v>0</v>
      </c>
      <c r="J1831" s="8">
        <v>129.5</v>
      </c>
      <c r="K1831" t="s">
        <v>4746</v>
      </c>
      <c r="L1831" s="1">
        <v>45411</v>
      </c>
      <c r="M1831">
        <v>4</v>
      </c>
      <c r="N1831">
        <v>2024</v>
      </c>
    </row>
    <row r="1832" spans="1:14" x14ac:dyDescent="0.25">
      <c r="A1832" t="s">
        <v>6502</v>
      </c>
      <c r="B1832" t="s">
        <v>2722</v>
      </c>
      <c r="C1832" t="s">
        <v>524</v>
      </c>
      <c r="D1832" t="s">
        <v>332</v>
      </c>
      <c r="E1832" t="s">
        <v>333</v>
      </c>
      <c r="F1832" t="s">
        <v>202</v>
      </c>
      <c r="G1832" s="9">
        <v>7</v>
      </c>
      <c r="H1832" s="8">
        <v>20</v>
      </c>
      <c r="I1832" s="8">
        <v>0</v>
      </c>
      <c r="J1832" s="8">
        <v>140</v>
      </c>
      <c r="K1832" t="s">
        <v>4746</v>
      </c>
      <c r="L1832" s="1">
        <v>45411</v>
      </c>
      <c r="M1832">
        <v>4</v>
      </c>
      <c r="N1832">
        <v>2024</v>
      </c>
    </row>
    <row r="1833" spans="1:14" x14ac:dyDescent="0.25">
      <c r="A1833" t="s">
        <v>6502</v>
      </c>
      <c r="B1833" t="s">
        <v>2722</v>
      </c>
      <c r="C1833" t="s">
        <v>2751</v>
      </c>
      <c r="D1833" t="s">
        <v>1919</v>
      </c>
      <c r="E1833" t="s">
        <v>6511</v>
      </c>
      <c r="F1833" t="s">
        <v>202</v>
      </c>
      <c r="G1833" s="9">
        <v>7</v>
      </c>
      <c r="H1833" s="8">
        <v>0</v>
      </c>
      <c r="I1833" s="8">
        <v>163.19999999999999</v>
      </c>
      <c r="J1833" s="8">
        <v>0</v>
      </c>
      <c r="K1833" t="s">
        <v>4746</v>
      </c>
      <c r="L1833" s="1">
        <v>45411</v>
      </c>
      <c r="M1833">
        <v>4</v>
      </c>
      <c r="N1833">
        <v>2024</v>
      </c>
    </row>
    <row r="1834" spans="1:14" x14ac:dyDescent="0.25">
      <c r="A1834" t="s">
        <v>6502</v>
      </c>
      <c r="B1834" t="s">
        <v>2722</v>
      </c>
      <c r="C1834" t="s">
        <v>481</v>
      </c>
      <c r="D1834" t="s">
        <v>374</v>
      </c>
      <c r="E1834" t="s">
        <v>375</v>
      </c>
      <c r="F1834" t="s">
        <v>1603</v>
      </c>
      <c r="G1834" s="9">
        <v>7</v>
      </c>
      <c r="H1834" s="8">
        <v>46.55</v>
      </c>
      <c r="I1834" s="8">
        <v>0</v>
      </c>
      <c r="J1834" s="8">
        <v>325.85000000000002</v>
      </c>
      <c r="K1834" t="s">
        <v>4746</v>
      </c>
      <c r="L1834" s="1">
        <v>45411</v>
      </c>
      <c r="M1834">
        <v>4</v>
      </c>
      <c r="N1834">
        <v>2024</v>
      </c>
    </row>
    <row r="1835" spans="1:14" x14ac:dyDescent="0.25">
      <c r="A1835" t="s">
        <v>6502</v>
      </c>
      <c r="B1835" t="s">
        <v>2722</v>
      </c>
      <c r="C1835" t="s">
        <v>452</v>
      </c>
      <c r="D1835" t="s">
        <v>376</v>
      </c>
      <c r="E1835" t="s">
        <v>377</v>
      </c>
      <c r="F1835" t="s">
        <v>202</v>
      </c>
      <c r="G1835" s="9">
        <v>7</v>
      </c>
      <c r="H1835" s="8">
        <v>34.36</v>
      </c>
      <c r="I1835" s="8">
        <v>0</v>
      </c>
      <c r="J1835" s="8">
        <v>240.52</v>
      </c>
      <c r="K1835" t="s">
        <v>4746</v>
      </c>
      <c r="L1835" s="1">
        <v>45411</v>
      </c>
      <c r="M1835">
        <v>4</v>
      </c>
      <c r="N1835">
        <v>2024</v>
      </c>
    </row>
    <row r="1836" spans="1:14" x14ac:dyDescent="0.25">
      <c r="A1836" t="s">
        <v>6502</v>
      </c>
      <c r="B1836" t="s">
        <v>2722</v>
      </c>
      <c r="C1836" t="s">
        <v>436</v>
      </c>
      <c r="D1836" t="s">
        <v>303</v>
      </c>
      <c r="E1836" t="s">
        <v>6512</v>
      </c>
      <c r="F1836" t="s">
        <v>202</v>
      </c>
      <c r="G1836" s="9">
        <v>7</v>
      </c>
      <c r="H1836" s="8">
        <v>9</v>
      </c>
      <c r="I1836" s="8">
        <v>44</v>
      </c>
      <c r="J1836" s="8">
        <v>63</v>
      </c>
      <c r="K1836" t="s">
        <v>4746</v>
      </c>
      <c r="L1836" s="1">
        <v>45411</v>
      </c>
      <c r="M1836">
        <v>4</v>
      </c>
      <c r="N1836">
        <v>2024</v>
      </c>
    </row>
    <row r="1837" spans="1:14" x14ac:dyDescent="0.25">
      <c r="A1837" t="s">
        <v>6502</v>
      </c>
      <c r="B1837" t="s">
        <v>2722</v>
      </c>
      <c r="C1837" t="s">
        <v>566</v>
      </c>
      <c r="D1837" t="s">
        <v>388</v>
      </c>
      <c r="E1837" t="s">
        <v>6513</v>
      </c>
      <c r="F1837" t="s">
        <v>202</v>
      </c>
      <c r="G1837" s="9">
        <v>7</v>
      </c>
      <c r="H1837" s="8">
        <v>18</v>
      </c>
      <c r="I1837" s="8">
        <v>51.2</v>
      </c>
      <c r="J1837" s="8">
        <v>126</v>
      </c>
      <c r="K1837" t="s">
        <v>4746</v>
      </c>
      <c r="L1837" s="1">
        <v>45411</v>
      </c>
      <c r="M1837">
        <v>4</v>
      </c>
      <c r="N1837">
        <v>2024</v>
      </c>
    </row>
    <row r="1838" spans="1:14" x14ac:dyDescent="0.25">
      <c r="A1838" t="s">
        <v>6502</v>
      </c>
      <c r="B1838" t="s">
        <v>2722</v>
      </c>
      <c r="C1838" t="s">
        <v>2736</v>
      </c>
      <c r="D1838" t="s">
        <v>202</v>
      </c>
      <c r="E1838" t="s">
        <v>6514</v>
      </c>
      <c r="F1838" t="s">
        <v>202</v>
      </c>
      <c r="G1838" s="9">
        <v>1</v>
      </c>
      <c r="H1838" s="8">
        <v>0</v>
      </c>
      <c r="I1838" s="8">
        <v>0</v>
      </c>
      <c r="J1838" s="8">
        <v>0</v>
      </c>
      <c r="K1838" t="s">
        <v>4746</v>
      </c>
      <c r="L1838" s="1">
        <v>45411</v>
      </c>
      <c r="M1838">
        <v>4</v>
      </c>
      <c r="N1838">
        <v>2024</v>
      </c>
    </row>
    <row r="1839" spans="1:14" x14ac:dyDescent="0.25">
      <c r="A1839" t="s">
        <v>6502</v>
      </c>
      <c r="B1839" t="s">
        <v>2722</v>
      </c>
      <c r="C1839" t="s">
        <v>2736</v>
      </c>
      <c r="D1839" t="s">
        <v>202</v>
      </c>
      <c r="E1839" t="s">
        <v>2723</v>
      </c>
      <c r="F1839" t="s">
        <v>202</v>
      </c>
      <c r="G1839" s="9">
        <v>1</v>
      </c>
      <c r="H1839" s="8">
        <v>0</v>
      </c>
      <c r="I1839" s="8">
        <v>705</v>
      </c>
      <c r="J1839" s="8">
        <v>0</v>
      </c>
      <c r="K1839" t="s">
        <v>4746</v>
      </c>
      <c r="L1839" s="1">
        <v>45411</v>
      </c>
      <c r="M1839">
        <v>4</v>
      </c>
      <c r="N1839">
        <v>2024</v>
      </c>
    </row>
    <row r="1840" spans="1:14" x14ac:dyDescent="0.25">
      <c r="A1840" t="s">
        <v>6515</v>
      </c>
      <c r="B1840" t="s">
        <v>2934</v>
      </c>
      <c r="C1840" t="s">
        <v>2867</v>
      </c>
      <c r="D1840" t="s">
        <v>1764</v>
      </c>
      <c r="E1840" t="s">
        <v>1765</v>
      </c>
      <c r="F1840" t="s">
        <v>202</v>
      </c>
      <c r="G1840" s="9">
        <v>1</v>
      </c>
      <c r="H1840" s="8">
        <v>2.4</v>
      </c>
      <c r="I1840" s="8">
        <v>7.27</v>
      </c>
      <c r="J1840" s="8">
        <v>2.4</v>
      </c>
      <c r="K1840" t="s">
        <v>113</v>
      </c>
      <c r="L1840" s="1">
        <v>45411</v>
      </c>
      <c r="M1840">
        <v>4</v>
      </c>
      <c r="N1840">
        <v>2024</v>
      </c>
    </row>
    <row r="1841" spans="1:14" x14ac:dyDescent="0.25">
      <c r="A1841" t="s">
        <v>6515</v>
      </c>
      <c r="B1841" t="s">
        <v>2934</v>
      </c>
      <c r="C1841" t="s">
        <v>435</v>
      </c>
      <c r="D1841" t="s">
        <v>224</v>
      </c>
      <c r="E1841" t="s">
        <v>2789</v>
      </c>
      <c r="F1841" t="s">
        <v>202</v>
      </c>
      <c r="G1841" s="9">
        <v>1</v>
      </c>
      <c r="H1841" s="8">
        <v>20.94</v>
      </c>
      <c r="I1841" s="8">
        <v>80.91</v>
      </c>
      <c r="J1841" s="8">
        <v>20.94</v>
      </c>
      <c r="K1841" t="s">
        <v>113</v>
      </c>
      <c r="L1841" s="1">
        <v>45411</v>
      </c>
      <c r="M1841">
        <v>4</v>
      </c>
      <c r="N1841">
        <v>2024</v>
      </c>
    </row>
    <row r="1842" spans="1:14" x14ac:dyDescent="0.25">
      <c r="A1842" t="s">
        <v>6515</v>
      </c>
      <c r="B1842" t="s">
        <v>2934</v>
      </c>
      <c r="C1842" t="s">
        <v>2995</v>
      </c>
      <c r="D1842" t="s">
        <v>1917</v>
      </c>
      <c r="E1842" t="s">
        <v>6516</v>
      </c>
      <c r="F1842" t="s">
        <v>202</v>
      </c>
      <c r="G1842" s="9">
        <v>1</v>
      </c>
      <c r="H1842" s="8">
        <v>0</v>
      </c>
      <c r="I1842" s="8">
        <v>1426.36</v>
      </c>
      <c r="J1842" s="8">
        <v>0</v>
      </c>
      <c r="K1842" t="s">
        <v>113</v>
      </c>
      <c r="L1842" s="1">
        <v>45411</v>
      </c>
      <c r="M1842">
        <v>4</v>
      </c>
      <c r="N1842">
        <v>2024</v>
      </c>
    </row>
    <row r="1843" spans="1:14" x14ac:dyDescent="0.25">
      <c r="A1843" t="s">
        <v>6515</v>
      </c>
      <c r="B1843" t="s">
        <v>2934</v>
      </c>
      <c r="C1843" t="s">
        <v>446</v>
      </c>
      <c r="D1843" t="s">
        <v>404</v>
      </c>
      <c r="E1843" t="s">
        <v>405</v>
      </c>
      <c r="F1843" t="s">
        <v>202</v>
      </c>
      <c r="G1843" s="9">
        <v>1</v>
      </c>
      <c r="H1843" s="8">
        <v>135</v>
      </c>
      <c r="I1843" s="8">
        <v>0</v>
      </c>
      <c r="J1843" s="8">
        <v>135</v>
      </c>
      <c r="K1843" t="s">
        <v>113</v>
      </c>
      <c r="L1843" s="1">
        <v>45411</v>
      </c>
      <c r="M1843">
        <v>4</v>
      </c>
      <c r="N1843">
        <v>2024</v>
      </c>
    </row>
    <row r="1844" spans="1:14" x14ac:dyDescent="0.25">
      <c r="A1844" t="s">
        <v>6515</v>
      </c>
      <c r="B1844" t="s">
        <v>2934</v>
      </c>
      <c r="C1844" t="s">
        <v>447</v>
      </c>
      <c r="D1844" t="s">
        <v>406</v>
      </c>
      <c r="E1844" t="s">
        <v>407</v>
      </c>
      <c r="F1844" t="s">
        <v>202</v>
      </c>
      <c r="G1844" s="9">
        <v>1</v>
      </c>
      <c r="H1844" s="8">
        <v>90</v>
      </c>
      <c r="I1844" s="8">
        <v>0</v>
      </c>
      <c r="J1844" s="8">
        <v>90</v>
      </c>
      <c r="K1844" t="s">
        <v>113</v>
      </c>
      <c r="L1844" s="1">
        <v>45411</v>
      </c>
      <c r="M1844">
        <v>4</v>
      </c>
      <c r="N1844">
        <v>2024</v>
      </c>
    </row>
    <row r="1845" spans="1:14" x14ac:dyDescent="0.25">
      <c r="A1845" t="s">
        <v>6515</v>
      </c>
      <c r="B1845" t="s">
        <v>2934</v>
      </c>
      <c r="C1845" t="s">
        <v>445</v>
      </c>
      <c r="D1845" t="s">
        <v>408</v>
      </c>
      <c r="E1845" t="s">
        <v>409</v>
      </c>
      <c r="F1845" t="s">
        <v>202</v>
      </c>
      <c r="G1845" s="9">
        <v>1</v>
      </c>
      <c r="H1845" s="8">
        <v>88</v>
      </c>
      <c r="I1845" s="8">
        <v>0</v>
      </c>
      <c r="J1845" s="8">
        <v>88</v>
      </c>
      <c r="K1845" t="s">
        <v>113</v>
      </c>
      <c r="L1845" s="1">
        <v>45411</v>
      </c>
      <c r="M1845">
        <v>4</v>
      </c>
      <c r="N1845">
        <v>2024</v>
      </c>
    </row>
    <row r="1846" spans="1:14" x14ac:dyDescent="0.25">
      <c r="A1846" t="s">
        <v>6515</v>
      </c>
      <c r="B1846" t="s">
        <v>2934</v>
      </c>
      <c r="C1846" t="s">
        <v>559</v>
      </c>
      <c r="D1846" t="s">
        <v>418</v>
      </c>
      <c r="E1846" t="s">
        <v>6517</v>
      </c>
      <c r="F1846" t="s">
        <v>202</v>
      </c>
      <c r="G1846" s="9">
        <v>1</v>
      </c>
      <c r="H1846" s="8">
        <v>114</v>
      </c>
      <c r="I1846" s="8">
        <v>590</v>
      </c>
      <c r="J1846" s="8">
        <v>114</v>
      </c>
      <c r="K1846" t="s">
        <v>113</v>
      </c>
      <c r="L1846" s="1">
        <v>45411</v>
      </c>
      <c r="M1846">
        <v>4</v>
      </c>
      <c r="N1846">
        <v>2024</v>
      </c>
    </row>
    <row r="1847" spans="1:14" x14ac:dyDescent="0.25">
      <c r="A1847" t="s">
        <v>6515</v>
      </c>
      <c r="B1847" t="s">
        <v>2934</v>
      </c>
      <c r="C1847" t="s">
        <v>448</v>
      </c>
      <c r="D1847" t="s">
        <v>419</v>
      </c>
      <c r="E1847" t="s">
        <v>6518</v>
      </c>
      <c r="F1847" t="s">
        <v>202</v>
      </c>
      <c r="G1847" s="9">
        <v>1</v>
      </c>
      <c r="H1847" s="8">
        <v>15</v>
      </c>
      <c r="I1847" s="8">
        <v>53.64</v>
      </c>
      <c r="J1847" s="8">
        <v>15</v>
      </c>
      <c r="K1847" t="s">
        <v>113</v>
      </c>
      <c r="L1847" s="1">
        <v>45411</v>
      </c>
      <c r="M1847">
        <v>4</v>
      </c>
      <c r="N1847">
        <v>2024</v>
      </c>
    </row>
    <row r="1848" spans="1:14" x14ac:dyDescent="0.25">
      <c r="A1848" t="s">
        <v>6515</v>
      </c>
      <c r="B1848" t="s">
        <v>2934</v>
      </c>
      <c r="C1848" t="s">
        <v>512</v>
      </c>
      <c r="D1848" t="s">
        <v>248</v>
      </c>
      <c r="E1848" t="s">
        <v>6519</v>
      </c>
      <c r="F1848" t="s">
        <v>202</v>
      </c>
      <c r="G1848" s="9">
        <v>1</v>
      </c>
      <c r="H1848" s="8">
        <v>19.5</v>
      </c>
      <c r="I1848" s="8">
        <v>108.18</v>
      </c>
      <c r="J1848" s="8">
        <v>19.5</v>
      </c>
      <c r="K1848" t="s">
        <v>113</v>
      </c>
      <c r="L1848" s="1">
        <v>45411</v>
      </c>
      <c r="M1848">
        <v>4</v>
      </c>
      <c r="N1848">
        <v>2024</v>
      </c>
    </row>
    <row r="1849" spans="1:14" x14ac:dyDescent="0.25">
      <c r="A1849" t="s">
        <v>6515</v>
      </c>
      <c r="B1849" t="s">
        <v>2934</v>
      </c>
      <c r="C1849" t="s">
        <v>519</v>
      </c>
      <c r="D1849" t="s">
        <v>254</v>
      </c>
      <c r="E1849" t="s">
        <v>6520</v>
      </c>
      <c r="F1849" t="s">
        <v>202</v>
      </c>
      <c r="G1849" s="9">
        <v>1</v>
      </c>
      <c r="H1849" s="8">
        <v>8.5</v>
      </c>
      <c r="I1849" s="8">
        <v>53.64</v>
      </c>
      <c r="J1849" s="8">
        <v>8.5</v>
      </c>
      <c r="K1849" t="s">
        <v>113</v>
      </c>
      <c r="L1849" s="1">
        <v>45411</v>
      </c>
      <c r="M1849">
        <v>4</v>
      </c>
      <c r="N1849">
        <v>2024</v>
      </c>
    </row>
    <row r="1850" spans="1:14" x14ac:dyDescent="0.25">
      <c r="A1850" t="s">
        <v>6515</v>
      </c>
      <c r="B1850" t="s">
        <v>2934</v>
      </c>
      <c r="C1850" t="s">
        <v>2724</v>
      </c>
      <c r="D1850" t="s">
        <v>202</v>
      </c>
      <c r="E1850" t="s">
        <v>3088</v>
      </c>
      <c r="F1850" t="s">
        <v>202</v>
      </c>
      <c r="G1850" s="9">
        <v>1</v>
      </c>
      <c r="H1850" s="8">
        <v>0</v>
      </c>
      <c r="I1850" s="8">
        <v>272.73</v>
      </c>
      <c r="J1850" s="8">
        <v>0</v>
      </c>
      <c r="K1850" t="s">
        <v>113</v>
      </c>
      <c r="L1850" s="1">
        <v>45411</v>
      </c>
      <c r="M1850">
        <v>4</v>
      </c>
      <c r="N1850">
        <v>2024</v>
      </c>
    </row>
    <row r="1851" spans="1:14" x14ac:dyDescent="0.25">
      <c r="A1851" t="s">
        <v>6521</v>
      </c>
      <c r="B1851" t="s">
        <v>2934</v>
      </c>
      <c r="C1851" t="s">
        <v>485</v>
      </c>
      <c r="D1851" t="s">
        <v>308</v>
      </c>
      <c r="E1851" t="s">
        <v>2744</v>
      </c>
      <c r="F1851" t="s">
        <v>202</v>
      </c>
      <c r="G1851" s="9">
        <v>1</v>
      </c>
      <c r="H1851" s="8">
        <v>4.3499999999999996</v>
      </c>
      <c r="I1851" s="8">
        <v>13.64</v>
      </c>
      <c r="J1851" s="8">
        <v>4.3499999999999996</v>
      </c>
      <c r="K1851" t="s">
        <v>113</v>
      </c>
      <c r="L1851" s="1">
        <v>45411</v>
      </c>
      <c r="M1851">
        <v>4</v>
      </c>
      <c r="N1851">
        <v>2024</v>
      </c>
    </row>
    <row r="1852" spans="1:14" x14ac:dyDescent="0.25">
      <c r="A1852" t="s">
        <v>6521</v>
      </c>
      <c r="B1852" t="s">
        <v>2934</v>
      </c>
      <c r="C1852" t="s">
        <v>482</v>
      </c>
      <c r="D1852" t="s">
        <v>359</v>
      </c>
      <c r="E1852" t="s">
        <v>1767</v>
      </c>
      <c r="F1852" t="s">
        <v>202</v>
      </c>
      <c r="G1852" s="9">
        <v>1</v>
      </c>
      <c r="H1852" s="8">
        <v>39.32</v>
      </c>
      <c r="I1852" s="8">
        <v>135.44999999999999</v>
      </c>
      <c r="J1852" s="8">
        <v>39.32</v>
      </c>
      <c r="K1852" t="s">
        <v>113</v>
      </c>
      <c r="L1852" s="1">
        <v>45411</v>
      </c>
      <c r="M1852">
        <v>4</v>
      </c>
      <c r="N1852">
        <v>2024</v>
      </c>
    </row>
    <row r="1853" spans="1:14" x14ac:dyDescent="0.25">
      <c r="A1853" t="s">
        <v>6521</v>
      </c>
      <c r="B1853" t="s">
        <v>2934</v>
      </c>
      <c r="C1853" t="s">
        <v>2724</v>
      </c>
      <c r="D1853" t="s">
        <v>202</v>
      </c>
      <c r="E1853" t="s">
        <v>6522</v>
      </c>
      <c r="F1853" t="s">
        <v>202</v>
      </c>
      <c r="G1853" s="9">
        <v>1</v>
      </c>
      <c r="H1853" s="8">
        <v>0</v>
      </c>
      <c r="I1853" s="8">
        <v>9.19</v>
      </c>
      <c r="J1853" s="8">
        <v>0</v>
      </c>
      <c r="K1853" t="s">
        <v>113</v>
      </c>
      <c r="L1853" s="1">
        <v>45411</v>
      </c>
      <c r="M1853">
        <v>4</v>
      </c>
      <c r="N1853">
        <v>2024</v>
      </c>
    </row>
    <row r="1854" spans="1:14" x14ac:dyDescent="0.25">
      <c r="A1854" t="s">
        <v>6523</v>
      </c>
      <c r="B1854" t="s">
        <v>2722</v>
      </c>
      <c r="C1854" t="s">
        <v>626</v>
      </c>
      <c r="D1854" t="s">
        <v>128</v>
      </c>
      <c r="E1854" t="s">
        <v>6524</v>
      </c>
      <c r="F1854" t="s">
        <v>202</v>
      </c>
      <c r="G1854" s="9">
        <v>1</v>
      </c>
      <c r="H1854" s="8">
        <v>1382.9992999999999</v>
      </c>
      <c r="I1854" s="8">
        <v>1679.2</v>
      </c>
      <c r="J1854" s="8">
        <v>1383</v>
      </c>
      <c r="K1854" t="s">
        <v>113</v>
      </c>
      <c r="L1854" s="1">
        <v>45408</v>
      </c>
      <c r="M1854">
        <v>4</v>
      </c>
      <c r="N1854">
        <v>2024</v>
      </c>
    </row>
    <row r="1855" spans="1:14" x14ac:dyDescent="0.25">
      <c r="A1855" t="s">
        <v>6523</v>
      </c>
      <c r="B1855" t="s">
        <v>2722</v>
      </c>
      <c r="C1855" t="s">
        <v>2823</v>
      </c>
      <c r="D1855" t="s">
        <v>1951</v>
      </c>
      <c r="E1855" t="s">
        <v>6525</v>
      </c>
      <c r="F1855" t="s">
        <v>202</v>
      </c>
      <c r="G1855" s="9">
        <v>1</v>
      </c>
      <c r="H1855" s="8">
        <v>0</v>
      </c>
      <c r="I1855" s="8">
        <v>79.2</v>
      </c>
      <c r="J1855" s="8">
        <v>0</v>
      </c>
      <c r="K1855" t="s">
        <v>113</v>
      </c>
      <c r="L1855" s="1">
        <v>45408</v>
      </c>
      <c r="M1855">
        <v>4</v>
      </c>
      <c r="N1855">
        <v>2024</v>
      </c>
    </row>
    <row r="1856" spans="1:14" x14ac:dyDescent="0.25">
      <c r="A1856" t="s">
        <v>6523</v>
      </c>
      <c r="B1856" t="s">
        <v>2722</v>
      </c>
      <c r="C1856" t="s">
        <v>522</v>
      </c>
      <c r="D1856" t="s">
        <v>342</v>
      </c>
      <c r="E1856" t="s">
        <v>343</v>
      </c>
      <c r="F1856" t="s">
        <v>202</v>
      </c>
      <c r="G1856" s="9">
        <v>1</v>
      </c>
      <c r="H1856" s="8">
        <v>16.363600000000002</v>
      </c>
      <c r="I1856" s="8">
        <v>0</v>
      </c>
      <c r="J1856" s="8">
        <v>16.36</v>
      </c>
      <c r="K1856" t="s">
        <v>113</v>
      </c>
      <c r="L1856" s="1">
        <v>45408</v>
      </c>
      <c r="M1856">
        <v>4</v>
      </c>
      <c r="N1856">
        <v>2024</v>
      </c>
    </row>
    <row r="1857" spans="1:14" x14ac:dyDescent="0.25">
      <c r="A1857" t="s">
        <v>6523</v>
      </c>
      <c r="B1857" t="s">
        <v>2722</v>
      </c>
      <c r="C1857" t="s">
        <v>562</v>
      </c>
      <c r="D1857" t="s">
        <v>205</v>
      </c>
      <c r="E1857" t="s">
        <v>206</v>
      </c>
      <c r="F1857" t="s">
        <v>202</v>
      </c>
      <c r="G1857" s="9">
        <v>1</v>
      </c>
      <c r="H1857" s="8">
        <v>31.947900000000001</v>
      </c>
      <c r="I1857" s="8">
        <v>0</v>
      </c>
      <c r="J1857" s="8">
        <v>31.95</v>
      </c>
      <c r="K1857" t="s">
        <v>113</v>
      </c>
      <c r="L1857" s="1">
        <v>45408</v>
      </c>
      <c r="M1857">
        <v>4</v>
      </c>
      <c r="N1857">
        <v>2024</v>
      </c>
    </row>
    <row r="1858" spans="1:14" x14ac:dyDescent="0.25">
      <c r="A1858" t="s">
        <v>6523</v>
      </c>
      <c r="B1858" t="s">
        <v>2722</v>
      </c>
      <c r="C1858" t="s">
        <v>2736</v>
      </c>
      <c r="D1858" t="s">
        <v>202</v>
      </c>
      <c r="E1858" t="s">
        <v>6526</v>
      </c>
      <c r="F1858" t="s">
        <v>202</v>
      </c>
      <c r="G1858" s="9">
        <v>1</v>
      </c>
      <c r="H1858" s="8">
        <v>0</v>
      </c>
      <c r="I1858" s="8">
        <v>0</v>
      </c>
      <c r="J1858" s="8">
        <v>0</v>
      </c>
      <c r="K1858" t="s">
        <v>113</v>
      </c>
      <c r="L1858" s="1">
        <v>45408</v>
      </c>
      <c r="M1858">
        <v>4</v>
      </c>
      <c r="N1858">
        <v>2024</v>
      </c>
    </row>
    <row r="1859" spans="1:14" x14ac:dyDescent="0.25">
      <c r="A1859" t="s">
        <v>6523</v>
      </c>
      <c r="B1859" t="s">
        <v>2722</v>
      </c>
      <c r="C1859" t="s">
        <v>2724</v>
      </c>
      <c r="D1859" t="s">
        <v>202</v>
      </c>
      <c r="E1859" t="s">
        <v>3088</v>
      </c>
      <c r="F1859" t="s">
        <v>202</v>
      </c>
      <c r="G1859" s="9">
        <v>1</v>
      </c>
      <c r="H1859" s="8">
        <v>0</v>
      </c>
      <c r="I1859" s="8">
        <v>9.24</v>
      </c>
      <c r="J1859" s="8">
        <v>0</v>
      </c>
      <c r="K1859" t="s">
        <v>113</v>
      </c>
      <c r="L1859" s="1">
        <v>45408</v>
      </c>
      <c r="M1859">
        <v>4</v>
      </c>
      <c r="N1859">
        <v>2024</v>
      </c>
    </row>
    <row r="1860" spans="1:14" x14ac:dyDescent="0.25">
      <c r="A1860" t="s">
        <v>6527</v>
      </c>
      <c r="B1860" t="s">
        <v>2929</v>
      </c>
      <c r="C1860" t="s">
        <v>3010</v>
      </c>
      <c r="D1860" t="s">
        <v>872</v>
      </c>
      <c r="E1860" t="s">
        <v>6528</v>
      </c>
      <c r="F1860" t="s">
        <v>202</v>
      </c>
      <c r="G1860" s="9">
        <v>1</v>
      </c>
      <c r="H1860" s="8">
        <v>0</v>
      </c>
      <c r="I1860" s="8">
        <v>1499.09</v>
      </c>
      <c r="J1860" s="8">
        <v>0</v>
      </c>
      <c r="K1860" t="s">
        <v>861</v>
      </c>
      <c r="L1860" s="1">
        <v>45388</v>
      </c>
      <c r="M1860">
        <v>4</v>
      </c>
      <c r="N1860">
        <v>2024</v>
      </c>
    </row>
    <row r="1861" spans="1:14" x14ac:dyDescent="0.25">
      <c r="A1861" t="s">
        <v>6527</v>
      </c>
      <c r="B1861" t="s">
        <v>2929</v>
      </c>
      <c r="C1861" t="s">
        <v>2724</v>
      </c>
      <c r="D1861" t="s">
        <v>202</v>
      </c>
      <c r="E1861" t="s">
        <v>6529</v>
      </c>
      <c r="F1861" t="s">
        <v>202</v>
      </c>
      <c r="G1861" s="9">
        <v>1</v>
      </c>
      <c r="H1861" s="8">
        <v>0</v>
      </c>
      <c r="I1861" s="8">
        <v>25.78</v>
      </c>
      <c r="J1861" s="8">
        <v>0</v>
      </c>
      <c r="K1861" t="s">
        <v>861</v>
      </c>
      <c r="L1861" s="1">
        <v>45388</v>
      </c>
      <c r="M1861">
        <v>4</v>
      </c>
      <c r="N1861">
        <v>2024</v>
      </c>
    </row>
    <row r="1862" spans="1:14" x14ac:dyDescent="0.25">
      <c r="A1862" t="s">
        <v>6530</v>
      </c>
      <c r="B1862" t="s">
        <v>2722</v>
      </c>
      <c r="C1862" t="s">
        <v>4183</v>
      </c>
      <c r="D1862" t="s">
        <v>1993</v>
      </c>
      <c r="E1862" t="s">
        <v>6531</v>
      </c>
      <c r="F1862" t="s">
        <v>202</v>
      </c>
      <c r="G1862" s="9">
        <v>1</v>
      </c>
      <c r="H1862" s="8">
        <v>0</v>
      </c>
      <c r="I1862" s="8">
        <v>1206.3599999999999</v>
      </c>
      <c r="J1862" s="8">
        <v>0</v>
      </c>
      <c r="K1862" t="s">
        <v>113</v>
      </c>
      <c r="L1862" s="1">
        <v>45382</v>
      </c>
      <c r="M1862">
        <v>3</v>
      </c>
      <c r="N1862">
        <v>2024</v>
      </c>
    </row>
    <row r="1863" spans="1:14" x14ac:dyDescent="0.25">
      <c r="A1863" t="s">
        <v>6530</v>
      </c>
      <c r="B1863" t="s">
        <v>2722</v>
      </c>
      <c r="C1863" t="s">
        <v>462</v>
      </c>
      <c r="D1863" t="s">
        <v>272</v>
      </c>
      <c r="E1863" t="s">
        <v>2740</v>
      </c>
      <c r="F1863" t="s">
        <v>1672</v>
      </c>
      <c r="G1863" s="9">
        <v>1</v>
      </c>
      <c r="H1863" s="8">
        <v>100.14</v>
      </c>
      <c r="I1863" s="8">
        <v>0</v>
      </c>
      <c r="J1863" s="8">
        <v>100.14</v>
      </c>
      <c r="K1863" t="s">
        <v>113</v>
      </c>
      <c r="L1863" s="1">
        <v>45382</v>
      </c>
      <c r="M1863">
        <v>3</v>
      </c>
      <c r="N1863">
        <v>2024</v>
      </c>
    </row>
    <row r="1864" spans="1:14" x14ac:dyDescent="0.25">
      <c r="A1864" t="s">
        <v>6530</v>
      </c>
      <c r="B1864" t="s">
        <v>2722</v>
      </c>
      <c r="C1864" t="s">
        <v>463</v>
      </c>
      <c r="D1864" t="s">
        <v>274</v>
      </c>
      <c r="E1864" t="s">
        <v>2741</v>
      </c>
      <c r="F1864" t="s">
        <v>1672</v>
      </c>
      <c r="G1864" s="9">
        <v>1</v>
      </c>
      <c r="H1864" s="8">
        <v>58.37</v>
      </c>
      <c r="I1864" s="8">
        <v>0</v>
      </c>
      <c r="J1864" s="8">
        <v>58.37</v>
      </c>
      <c r="K1864" t="s">
        <v>113</v>
      </c>
      <c r="L1864" s="1">
        <v>45382</v>
      </c>
      <c r="M1864">
        <v>3</v>
      </c>
      <c r="N1864">
        <v>2024</v>
      </c>
    </row>
    <row r="1865" spans="1:14" x14ac:dyDescent="0.25">
      <c r="A1865" t="s">
        <v>6530</v>
      </c>
      <c r="B1865" t="s">
        <v>2722</v>
      </c>
      <c r="C1865" t="s">
        <v>464</v>
      </c>
      <c r="D1865" t="s">
        <v>276</v>
      </c>
      <c r="E1865" t="s">
        <v>2742</v>
      </c>
      <c r="F1865" t="s">
        <v>1672</v>
      </c>
      <c r="G1865" s="9">
        <v>1</v>
      </c>
      <c r="H1865" s="8">
        <v>81.17</v>
      </c>
      <c r="I1865" s="8">
        <v>0</v>
      </c>
      <c r="J1865" s="8">
        <v>81.17</v>
      </c>
      <c r="K1865" t="s">
        <v>113</v>
      </c>
      <c r="L1865" s="1">
        <v>45382</v>
      </c>
      <c r="M1865">
        <v>3</v>
      </c>
      <c r="N1865">
        <v>2024</v>
      </c>
    </row>
    <row r="1866" spans="1:14" x14ac:dyDescent="0.25">
      <c r="A1866" t="s">
        <v>6530</v>
      </c>
      <c r="B1866" t="s">
        <v>2722</v>
      </c>
      <c r="C1866" t="s">
        <v>603</v>
      </c>
      <c r="D1866" t="s">
        <v>390</v>
      </c>
      <c r="E1866" t="s">
        <v>391</v>
      </c>
      <c r="F1866" t="s">
        <v>202</v>
      </c>
      <c r="G1866" s="9">
        <v>1</v>
      </c>
      <c r="H1866" s="8">
        <v>29.5</v>
      </c>
      <c r="I1866" s="8">
        <v>0</v>
      </c>
      <c r="J1866" s="8">
        <v>29.5</v>
      </c>
      <c r="K1866" t="s">
        <v>113</v>
      </c>
      <c r="L1866" s="1">
        <v>45382</v>
      </c>
      <c r="M1866">
        <v>3</v>
      </c>
      <c r="N1866">
        <v>2024</v>
      </c>
    </row>
    <row r="1867" spans="1:14" x14ac:dyDescent="0.25">
      <c r="A1867" t="s">
        <v>6530</v>
      </c>
      <c r="B1867" t="s">
        <v>2722</v>
      </c>
      <c r="C1867" t="s">
        <v>525</v>
      </c>
      <c r="D1867" t="s">
        <v>334</v>
      </c>
      <c r="E1867" t="s">
        <v>335</v>
      </c>
      <c r="F1867" t="s">
        <v>202</v>
      </c>
      <c r="G1867" s="9">
        <v>1</v>
      </c>
      <c r="H1867" s="8">
        <v>18.5</v>
      </c>
      <c r="I1867" s="8">
        <v>0</v>
      </c>
      <c r="J1867" s="8">
        <v>18.5</v>
      </c>
      <c r="K1867" t="s">
        <v>113</v>
      </c>
      <c r="L1867" s="1">
        <v>45382</v>
      </c>
      <c r="M1867">
        <v>3</v>
      </c>
      <c r="N1867">
        <v>2024</v>
      </c>
    </row>
    <row r="1868" spans="1:14" x14ac:dyDescent="0.25">
      <c r="A1868" t="s">
        <v>6530</v>
      </c>
      <c r="B1868" t="s">
        <v>2722</v>
      </c>
      <c r="C1868" t="s">
        <v>2795</v>
      </c>
      <c r="D1868" t="s">
        <v>1726</v>
      </c>
      <c r="E1868" t="s">
        <v>1727</v>
      </c>
      <c r="F1868" t="s">
        <v>202</v>
      </c>
      <c r="G1868" s="9">
        <v>1</v>
      </c>
      <c r="H1868" s="8">
        <v>20</v>
      </c>
      <c r="I1868" s="8">
        <v>0</v>
      </c>
      <c r="J1868" s="8">
        <v>20</v>
      </c>
      <c r="K1868" t="s">
        <v>113</v>
      </c>
      <c r="L1868" s="1">
        <v>45382</v>
      </c>
      <c r="M1868">
        <v>3</v>
      </c>
      <c r="N1868">
        <v>2024</v>
      </c>
    </row>
    <row r="1869" spans="1:14" x14ac:dyDescent="0.25">
      <c r="A1869" t="s">
        <v>6530</v>
      </c>
      <c r="B1869" t="s">
        <v>2722</v>
      </c>
      <c r="C1869" t="s">
        <v>524</v>
      </c>
      <c r="D1869" t="s">
        <v>332</v>
      </c>
      <c r="E1869" t="s">
        <v>333</v>
      </c>
      <c r="F1869" t="s">
        <v>202</v>
      </c>
      <c r="G1869" s="9">
        <v>1</v>
      </c>
      <c r="H1869" s="8">
        <v>20</v>
      </c>
      <c r="I1869" s="8">
        <v>0</v>
      </c>
      <c r="J1869" s="8">
        <v>20</v>
      </c>
      <c r="K1869" t="s">
        <v>113</v>
      </c>
      <c r="L1869" s="1">
        <v>45382</v>
      </c>
      <c r="M1869">
        <v>3</v>
      </c>
      <c r="N1869">
        <v>2024</v>
      </c>
    </row>
    <row r="1870" spans="1:14" x14ac:dyDescent="0.25">
      <c r="A1870" t="s">
        <v>6530</v>
      </c>
      <c r="B1870" t="s">
        <v>2722</v>
      </c>
      <c r="C1870" t="s">
        <v>483</v>
      </c>
      <c r="D1870" t="s">
        <v>370</v>
      </c>
      <c r="E1870" t="s">
        <v>371</v>
      </c>
      <c r="F1870" t="s">
        <v>202</v>
      </c>
      <c r="G1870" s="9">
        <v>2</v>
      </c>
      <c r="H1870" s="8">
        <v>20.98</v>
      </c>
      <c r="I1870" s="8">
        <v>0</v>
      </c>
      <c r="J1870" s="8">
        <v>41.96</v>
      </c>
      <c r="K1870" t="s">
        <v>113</v>
      </c>
      <c r="L1870" s="1">
        <v>45382</v>
      </c>
      <c r="M1870">
        <v>3</v>
      </c>
      <c r="N1870">
        <v>2024</v>
      </c>
    </row>
    <row r="1871" spans="1:14" x14ac:dyDescent="0.25">
      <c r="A1871" t="s">
        <v>6530</v>
      </c>
      <c r="B1871" t="s">
        <v>2722</v>
      </c>
      <c r="C1871" t="s">
        <v>490</v>
      </c>
      <c r="D1871" t="s">
        <v>141</v>
      </c>
      <c r="E1871" t="s">
        <v>142</v>
      </c>
      <c r="F1871" t="s">
        <v>202</v>
      </c>
      <c r="G1871" s="9">
        <v>1</v>
      </c>
      <c r="H1871" s="8">
        <v>1.96</v>
      </c>
      <c r="I1871" s="8">
        <v>0</v>
      </c>
      <c r="J1871" s="8">
        <v>1.96</v>
      </c>
      <c r="K1871" t="s">
        <v>113</v>
      </c>
      <c r="L1871" s="1">
        <v>45382</v>
      </c>
      <c r="M1871">
        <v>3</v>
      </c>
      <c r="N1871">
        <v>2024</v>
      </c>
    </row>
    <row r="1872" spans="1:14" x14ac:dyDescent="0.25">
      <c r="A1872" t="s">
        <v>6530</v>
      </c>
      <c r="B1872" t="s">
        <v>2722</v>
      </c>
      <c r="C1872" t="s">
        <v>2732</v>
      </c>
      <c r="D1872" t="s">
        <v>1911</v>
      </c>
      <c r="E1872" t="s">
        <v>6532</v>
      </c>
      <c r="F1872" t="s">
        <v>202</v>
      </c>
      <c r="G1872" s="9">
        <v>1</v>
      </c>
      <c r="H1872" s="8">
        <v>0</v>
      </c>
      <c r="I1872" s="8">
        <v>421.82</v>
      </c>
      <c r="J1872" s="8">
        <v>0</v>
      </c>
      <c r="K1872" t="s">
        <v>113</v>
      </c>
      <c r="L1872" s="1">
        <v>45382</v>
      </c>
      <c r="M1872">
        <v>3</v>
      </c>
      <c r="N1872">
        <v>2024</v>
      </c>
    </row>
    <row r="1873" spans="1:14" x14ac:dyDescent="0.25">
      <c r="A1873" t="s">
        <v>6530</v>
      </c>
      <c r="B1873" t="s">
        <v>2722</v>
      </c>
      <c r="C1873" t="s">
        <v>534</v>
      </c>
      <c r="D1873" t="s">
        <v>122</v>
      </c>
      <c r="E1873" t="s">
        <v>123</v>
      </c>
      <c r="F1873" t="s">
        <v>202</v>
      </c>
      <c r="G1873" s="9">
        <v>1</v>
      </c>
      <c r="H1873" s="8">
        <v>80</v>
      </c>
      <c r="I1873" s="8">
        <v>0</v>
      </c>
      <c r="J1873" s="8">
        <v>80</v>
      </c>
      <c r="K1873" t="s">
        <v>113</v>
      </c>
      <c r="L1873" s="1">
        <v>45382</v>
      </c>
      <c r="M1873">
        <v>3</v>
      </c>
      <c r="N1873">
        <v>2024</v>
      </c>
    </row>
    <row r="1874" spans="1:14" x14ac:dyDescent="0.25">
      <c r="A1874" t="s">
        <v>6530</v>
      </c>
      <c r="B1874" t="s">
        <v>2722</v>
      </c>
      <c r="C1874" t="s">
        <v>602</v>
      </c>
      <c r="D1874" t="s">
        <v>232</v>
      </c>
      <c r="E1874" t="s">
        <v>233</v>
      </c>
      <c r="F1874" t="s">
        <v>202</v>
      </c>
      <c r="G1874" s="9">
        <v>1</v>
      </c>
      <c r="H1874" s="8">
        <v>18</v>
      </c>
      <c r="I1874" s="8">
        <v>0</v>
      </c>
      <c r="J1874" s="8">
        <v>18</v>
      </c>
      <c r="K1874" t="s">
        <v>113</v>
      </c>
      <c r="L1874" s="1">
        <v>45382</v>
      </c>
      <c r="M1874">
        <v>3</v>
      </c>
      <c r="N1874">
        <v>2024</v>
      </c>
    </row>
    <row r="1875" spans="1:14" x14ac:dyDescent="0.25">
      <c r="A1875" t="s">
        <v>6530</v>
      </c>
      <c r="B1875" t="s">
        <v>2722</v>
      </c>
      <c r="C1875" t="s">
        <v>482</v>
      </c>
      <c r="D1875" t="s">
        <v>359</v>
      </c>
      <c r="E1875" t="s">
        <v>6533</v>
      </c>
      <c r="F1875" t="s">
        <v>202</v>
      </c>
      <c r="G1875" s="9">
        <v>1</v>
      </c>
      <c r="H1875" s="8">
        <v>39.32</v>
      </c>
      <c r="I1875" s="8">
        <v>135.44999999999999</v>
      </c>
      <c r="J1875" s="8">
        <v>39.32</v>
      </c>
      <c r="K1875" t="s">
        <v>113</v>
      </c>
      <c r="L1875" s="1">
        <v>45382</v>
      </c>
      <c r="M1875">
        <v>3</v>
      </c>
      <c r="N1875">
        <v>2024</v>
      </c>
    </row>
    <row r="1876" spans="1:14" x14ac:dyDescent="0.25">
      <c r="A1876" t="s">
        <v>6530</v>
      </c>
      <c r="B1876" t="s">
        <v>2722</v>
      </c>
      <c r="C1876" t="s">
        <v>467</v>
      </c>
      <c r="D1876" t="s">
        <v>380</v>
      </c>
      <c r="E1876" t="s">
        <v>6534</v>
      </c>
      <c r="F1876" t="s">
        <v>202</v>
      </c>
      <c r="G1876" s="9">
        <v>1</v>
      </c>
      <c r="H1876" s="8">
        <v>14.16</v>
      </c>
      <c r="I1876" s="8">
        <v>53.64</v>
      </c>
      <c r="J1876" s="8">
        <v>14.16</v>
      </c>
      <c r="K1876" t="s">
        <v>113</v>
      </c>
      <c r="L1876" s="1">
        <v>45382</v>
      </c>
      <c r="M1876">
        <v>3</v>
      </c>
      <c r="N1876">
        <v>2024</v>
      </c>
    </row>
    <row r="1877" spans="1:14" x14ac:dyDescent="0.25">
      <c r="A1877" t="s">
        <v>6530</v>
      </c>
      <c r="B1877" t="s">
        <v>2722</v>
      </c>
      <c r="C1877" t="s">
        <v>2724</v>
      </c>
      <c r="D1877" t="s">
        <v>202</v>
      </c>
      <c r="E1877" t="s">
        <v>6535</v>
      </c>
      <c r="F1877" t="s">
        <v>202</v>
      </c>
      <c r="G1877" s="9">
        <v>1</v>
      </c>
      <c r="H1877" s="8">
        <v>0</v>
      </c>
      <c r="I1877" s="8">
        <v>147.74</v>
      </c>
      <c r="J1877" s="8">
        <v>0</v>
      </c>
      <c r="K1877" t="s">
        <v>113</v>
      </c>
      <c r="L1877" s="1">
        <v>45382</v>
      </c>
      <c r="M1877">
        <v>3</v>
      </c>
      <c r="N1877">
        <v>2024</v>
      </c>
    </row>
    <row r="1878" spans="1:14" x14ac:dyDescent="0.25">
      <c r="A1878" t="s">
        <v>6536</v>
      </c>
      <c r="B1878" t="s">
        <v>2722</v>
      </c>
      <c r="C1878" t="s">
        <v>6537</v>
      </c>
      <c r="D1878" t="s">
        <v>1927</v>
      </c>
      <c r="E1878" t="s">
        <v>2930</v>
      </c>
      <c r="F1878" t="s">
        <v>202</v>
      </c>
      <c r="G1878" s="9">
        <v>1</v>
      </c>
      <c r="H1878" s="8">
        <v>0</v>
      </c>
      <c r="I1878" s="8">
        <v>135.44999999999999</v>
      </c>
      <c r="J1878" s="8">
        <v>0</v>
      </c>
      <c r="K1878" t="s">
        <v>113</v>
      </c>
      <c r="L1878" s="1">
        <v>45381</v>
      </c>
      <c r="M1878">
        <v>3</v>
      </c>
      <c r="N1878">
        <v>2024</v>
      </c>
    </row>
    <row r="1879" spans="1:14" x14ac:dyDescent="0.25">
      <c r="A1879" t="s">
        <v>6536</v>
      </c>
      <c r="B1879" t="s">
        <v>2722</v>
      </c>
      <c r="C1879" t="s">
        <v>522</v>
      </c>
      <c r="D1879" t="s">
        <v>342</v>
      </c>
      <c r="E1879" t="s">
        <v>343</v>
      </c>
      <c r="F1879" t="s">
        <v>202</v>
      </c>
      <c r="G1879" s="9">
        <v>1</v>
      </c>
      <c r="H1879" s="8">
        <v>10.5</v>
      </c>
      <c r="I1879" s="8">
        <v>0</v>
      </c>
      <c r="J1879" s="8">
        <v>10.5</v>
      </c>
      <c r="K1879" t="s">
        <v>113</v>
      </c>
      <c r="L1879" s="1">
        <v>45381</v>
      </c>
      <c r="M1879">
        <v>3</v>
      </c>
      <c r="N1879">
        <v>2024</v>
      </c>
    </row>
    <row r="1880" spans="1:14" x14ac:dyDescent="0.25">
      <c r="A1880" t="s">
        <v>6536</v>
      </c>
      <c r="B1880" t="s">
        <v>2722</v>
      </c>
      <c r="C1880" t="s">
        <v>2807</v>
      </c>
      <c r="D1880" t="s">
        <v>1751</v>
      </c>
      <c r="E1880" t="s">
        <v>3760</v>
      </c>
      <c r="F1880" t="s">
        <v>202</v>
      </c>
      <c r="G1880" s="9">
        <v>1</v>
      </c>
      <c r="H1880" s="8">
        <v>23.5</v>
      </c>
      <c r="I1880" s="8">
        <v>0</v>
      </c>
      <c r="J1880" s="8">
        <v>23.5</v>
      </c>
      <c r="K1880" t="s">
        <v>113</v>
      </c>
      <c r="L1880" s="1">
        <v>45381</v>
      </c>
      <c r="M1880">
        <v>3</v>
      </c>
      <c r="N1880">
        <v>2024</v>
      </c>
    </row>
    <row r="1881" spans="1:14" x14ac:dyDescent="0.25">
      <c r="A1881" t="s">
        <v>6536</v>
      </c>
      <c r="B1881" t="s">
        <v>2722</v>
      </c>
      <c r="C1881" t="s">
        <v>2798</v>
      </c>
      <c r="D1881" t="s">
        <v>1429</v>
      </c>
      <c r="E1881" t="s">
        <v>3027</v>
      </c>
      <c r="F1881" t="s">
        <v>202</v>
      </c>
      <c r="G1881" s="9">
        <v>1</v>
      </c>
      <c r="H1881" s="8">
        <v>40.6706</v>
      </c>
      <c r="I1881" s="8">
        <v>125.45</v>
      </c>
      <c r="J1881" s="8">
        <v>40.67</v>
      </c>
      <c r="K1881" t="s">
        <v>113</v>
      </c>
      <c r="L1881" s="1">
        <v>45381</v>
      </c>
      <c r="M1881">
        <v>3</v>
      </c>
      <c r="N1881">
        <v>2024</v>
      </c>
    </row>
    <row r="1882" spans="1:14" x14ac:dyDescent="0.25">
      <c r="A1882" t="s">
        <v>6536</v>
      </c>
      <c r="B1882" t="s">
        <v>2722</v>
      </c>
      <c r="C1882" t="s">
        <v>626</v>
      </c>
      <c r="D1882" t="s">
        <v>128</v>
      </c>
      <c r="E1882" t="s">
        <v>3087</v>
      </c>
      <c r="F1882" t="s">
        <v>202</v>
      </c>
      <c r="G1882" s="9">
        <v>1</v>
      </c>
      <c r="H1882" s="8">
        <v>887.42780000000005</v>
      </c>
      <c r="I1882" s="8">
        <v>1908.18</v>
      </c>
      <c r="J1882" s="8">
        <v>887.43</v>
      </c>
      <c r="K1882" t="s">
        <v>113</v>
      </c>
      <c r="L1882" s="1">
        <v>45381</v>
      </c>
      <c r="M1882">
        <v>3</v>
      </c>
      <c r="N1882">
        <v>2024</v>
      </c>
    </row>
    <row r="1883" spans="1:14" x14ac:dyDescent="0.25">
      <c r="A1883" t="s">
        <v>6536</v>
      </c>
      <c r="B1883" t="s">
        <v>2722</v>
      </c>
      <c r="C1883" t="s">
        <v>2724</v>
      </c>
      <c r="D1883" t="s">
        <v>202</v>
      </c>
      <c r="E1883" t="s">
        <v>3088</v>
      </c>
      <c r="F1883" t="s">
        <v>202</v>
      </c>
      <c r="G1883" s="9">
        <v>1</v>
      </c>
      <c r="H1883" s="8">
        <v>0</v>
      </c>
      <c r="I1883" s="8">
        <v>34.229999999999997</v>
      </c>
      <c r="J1883" s="8">
        <v>0</v>
      </c>
      <c r="K1883" t="s">
        <v>113</v>
      </c>
      <c r="L1883" s="1">
        <v>45381</v>
      </c>
      <c r="M1883">
        <v>3</v>
      </c>
      <c r="N1883">
        <v>2024</v>
      </c>
    </row>
    <row r="1884" spans="1:14" x14ac:dyDescent="0.25">
      <c r="A1884" t="s">
        <v>6538</v>
      </c>
      <c r="B1884" t="s">
        <v>2722</v>
      </c>
      <c r="C1884" t="s">
        <v>434</v>
      </c>
      <c r="D1884" t="s">
        <v>226</v>
      </c>
      <c r="E1884" t="s">
        <v>2893</v>
      </c>
      <c r="F1884" t="s">
        <v>202</v>
      </c>
      <c r="G1884" s="9">
        <v>1</v>
      </c>
      <c r="H1884" s="8">
        <v>16.600000000000001</v>
      </c>
      <c r="I1884" s="8">
        <v>40.909999999999997</v>
      </c>
      <c r="J1884" s="8">
        <v>16.600000000000001</v>
      </c>
      <c r="K1884" t="s">
        <v>113</v>
      </c>
      <c r="L1884" s="1">
        <v>45380</v>
      </c>
      <c r="M1884">
        <v>3</v>
      </c>
      <c r="N1884">
        <v>2024</v>
      </c>
    </row>
    <row r="1885" spans="1:14" x14ac:dyDescent="0.25">
      <c r="A1885" t="s">
        <v>6538</v>
      </c>
      <c r="B1885" t="s">
        <v>2722</v>
      </c>
      <c r="C1885" t="s">
        <v>566</v>
      </c>
      <c r="D1885" t="s">
        <v>388</v>
      </c>
      <c r="E1885" t="s">
        <v>2766</v>
      </c>
      <c r="F1885" t="s">
        <v>202</v>
      </c>
      <c r="G1885" s="9">
        <v>1</v>
      </c>
      <c r="H1885" s="8">
        <v>18</v>
      </c>
      <c r="I1885" s="8">
        <v>62.73</v>
      </c>
      <c r="J1885" s="8">
        <v>18</v>
      </c>
      <c r="K1885" t="s">
        <v>113</v>
      </c>
      <c r="L1885" s="1">
        <v>45380</v>
      </c>
      <c r="M1885">
        <v>3</v>
      </c>
      <c r="N1885">
        <v>2024</v>
      </c>
    </row>
    <row r="1886" spans="1:14" x14ac:dyDescent="0.25">
      <c r="A1886" t="s">
        <v>6538</v>
      </c>
      <c r="B1886" t="s">
        <v>2722</v>
      </c>
      <c r="C1886" t="s">
        <v>2724</v>
      </c>
      <c r="D1886" t="s">
        <v>202</v>
      </c>
      <c r="E1886" t="s">
        <v>6535</v>
      </c>
      <c r="F1886" t="s">
        <v>202</v>
      </c>
      <c r="G1886" s="9">
        <v>1</v>
      </c>
      <c r="H1886" s="8">
        <v>0</v>
      </c>
      <c r="I1886" s="8">
        <v>16.95</v>
      </c>
      <c r="J1886" s="8">
        <v>0</v>
      </c>
      <c r="K1886" t="s">
        <v>113</v>
      </c>
      <c r="L1886" s="1">
        <v>45380</v>
      </c>
      <c r="M1886">
        <v>3</v>
      </c>
      <c r="N1886">
        <v>2024</v>
      </c>
    </row>
    <row r="1887" spans="1:14" x14ac:dyDescent="0.25">
      <c r="A1887" t="s">
        <v>6539</v>
      </c>
      <c r="B1887" t="s">
        <v>2722</v>
      </c>
      <c r="C1887" t="s">
        <v>2867</v>
      </c>
      <c r="D1887" t="s">
        <v>1764</v>
      </c>
      <c r="E1887" t="s">
        <v>1765</v>
      </c>
      <c r="F1887" t="s">
        <v>202</v>
      </c>
      <c r="G1887" s="9">
        <v>1</v>
      </c>
      <c r="H1887" s="8">
        <v>2.4</v>
      </c>
      <c r="I1887" s="8">
        <v>7.27</v>
      </c>
      <c r="J1887" s="8">
        <v>2.4</v>
      </c>
      <c r="K1887" t="s">
        <v>113</v>
      </c>
      <c r="L1887" s="1">
        <v>45380</v>
      </c>
      <c r="M1887">
        <v>3</v>
      </c>
      <c r="N1887">
        <v>2024</v>
      </c>
    </row>
    <row r="1888" spans="1:14" x14ac:dyDescent="0.25">
      <c r="A1888" t="s">
        <v>6539</v>
      </c>
      <c r="B1888" t="s">
        <v>2722</v>
      </c>
      <c r="C1888" t="s">
        <v>468</v>
      </c>
      <c r="D1888" t="s">
        <v>306</v>
      </c>
      <c r="E1888" t="s">
        <v>2746</v>
      </c>
      <c r="F1888" t="s">
        <v>202</v>
      </c>
      <c r="G1888" s="9">
        <v>1</v>
      </c>
      <c r="H1888" s="8">
        <v>0.64</v>
      </c>
      <c r="I1888" s="8">
        <v>7.27</v>
      </c>
      <c r="J1888" s="8">
        <v>0.64</v>
      </c>
      <c r="K1888" t="s">
        <v>113</v>
      </c>
      <c r="L1888" s="1">
        <v>45380</v>
      </c>
      <c r="M1888">
        <v>3</v>
      </c>
      <c r="N1888">
        <v>2024</v>
      </c>
    </row>
    <row r="1889" spans="1:14" x14ac:dyDescent="0.25">
      <c r="A1889" t="s">
        <v>6539</v>
      </c>
      <c r="B1889" t="s">
        <v>2722</v>
      </c>
      <c r="C1889" t="s">
        <v>566</v>
      </c>
      <c r="D1889" t="s">
        <v>388</v>
      </c>
      <c r="E1889" t="s">
        <v>6540</v>
      </c>
      <c r="F1889" t="s">
        <v>202</v>
      </c>
      <c r="G1889" s="9">
        <v>1</v>
      </c>
      <c r="H1889" s="8">
        <v>18</v>
      </c>
      <c r="I1889" s="8">
        <v>62.73</v>
      </c>
      <c r="J1889" s="8">
        <v>18</v>
      </c>
      <c r="K1889" t="s">
        <v>113</v>
      </c>
      <c r="L1889" s="1">
        <v>45380</v>
      </c>
      <c r="M1889">
        <v>3</v>
      </c>
      <c r="N1889">
        <v>2024</v>
      </c>
    </row>
    <row r="1890" spans="1:14" x14ac:dyDescent="0.25">
      <c r="A1890" t="s">
        <v>6539</v>
      </c>
      <c r="B1890" t="s">
        <v>2722</v>
      </c>
      <c r="C1890" t="s">
        <v>484</v>
      </c>
      <c r="D1890" t="s">
        <v>346</v>
      </c>
      <c r="E1890" t="s">
        <v>6541</v>
      </c>
      <c r="F1890" t="s">
        <v>202</v>
      </c>
      <c r="G1890" s="9">
        <v>1</v>
      </c>
      <c r="H1890" s="8">
        <v>30.83</v>
      </c>
      <c r="I1890" s="8">
        <v>99.09</v>
      </c>
      <c r="J1890" s="8">
        <v>30.83</v>
      </c>
      <c r="K1890" t="s">
        <v>113</v>
      </c>
      <c r="L1890" s="1">
        <v>45380</v>
      </c>
      <c r="M1890">
        <v>3</v>
      </c>
      <c r="N1890">
        <v>2024</v>
      </c>
    </row>
    <row r="1891" spans="1:14" x14ac:dyDescent="0.25">
      <c r="A1891" t="s">
        <v>6539</v>
      </c>
      <c r="B1891" t="s">
        <v>2722</v>
      </c>
      <c r="C1891" t="s">
        <v>482</v>
      </c>
      <c r="D1891" t="s">
        <v>359</v>
      </c>
      <c r="E1891" t="s">
        <v>6542</v>
      </c>
      <c r="F1891" t="s">
        <v>202</v>
      </c>
      <c r="G1891" s="9">
        <v>1</v>
      </c>
      <c r="H1891" s="8">
        <v>39.32</v>
      </c>
      <c r="I1891" s="8">
        <v>135.44999999999999</v>
      </c>
      <c r="J1891" s="8">
        <v>39.32</v>
      </c>
      <c r="K1891" t="s">
        <v>113</v>
      </c>
      <c r="L1891" s="1">
        <v>45380</v>
      </c>
      <c r="M1891">
        <v>3</v>
      </c>
      <c r="N1891">
        <v>2024</v>
      </c>
    </row>
    <row r="1892" spans="1:14" x14ac:dyDescent="0.25">
      <c r="A1892" t="s">
        <v>6539</v>
      </c>
      <c r="B1892" t="s">
        <v>2722</v>
      </c>
      <c r="C1892" t="s">
        <v>2872</v>
      </c>
      <c r="D1892" t="s">
        <v>1728</v>
      </c>
      <c r="E1892" t="s">
        <v>6543</v>
      </c>
      <c r="F1892" t="s">
        <v>202</v>
      </c>
      <c r="G1892" s="9">
        <v>1</v>
      </c>
      <c r="H1892" s="8">
        <v>6.5</v>
      </c>
      <c r="I1892" s="8">
        <v>35.450000000000003</v>
      </c>
      <c r="J1892" s="8">
        <v>6.5</v>
      </c>
      <c r="K1892" t="s">
        <v>113</v>
      </c>
      <c r="L1892" s="1">
        <v>45380</v>
      </c>
      <c r="M1892">
        <v>3</v>
      </c>
      <c r="N1892">
        <v>2024</v>
      </c>
    </row>
    <row r="1893" spans="1:14" x14ac:dyDescent="0.25">
      <c r="A1893" t="s">
        <v>6539</v>
      </c>
      <c r="B1893" t="s">
        <v>2722</v>
      </c>
      <c r="C1893" t="s">
        <v>602</v>
      </c>
      <c r="D1893" t="s">
        <v>232</v>
      </c>
      <c r="E1893" t="s">
        <v>6544</v>
      </c>
      <c r="F1893" t="s">
        <v>202</v>
      </c>
      <c r="G1893" s="9">
        <v>1</v>
      </c>
      <c r="H1893" s="8">
        <v>18</v>
      </c>
      <c r="I1893" s="8">
        <v>90</v>
      </c>
      <c r="J1893" s="8">
        <v>18</v>
      </c>
      <c r="K1893" t="s">
        <v>113</v>
      </c>
      <c r="L1893" s="1">
        <v>45380</v>
      </c>
      <c r="M1893">
        <v>3</v>
      </c>
      <c r="N1893">
        <v>2024</v>
      </c>
    </row>
    <row r="1894" spans="1:14" x14ac:dyDescent="0.25">
      <c r="A1894" t="s">
        <v>6539</v>
      </c>
      <c r="B1894" t="s">
        <v>2722</v>
      </c>
      <c r="C1894" t="s">
        <v>2803</v>
      </c>
      <c r="D1894" t="s">
        <v>1908</v>
      </c>
      <c r="E1894" t="s">
        <v>6545</v>
      </c>
      <c r="F1894" t="s">
        <v>2802</v>
      </c>
      <c r="G1894" s="9">
        <v>1</v>
      </c>
      <c r="H1894" s="8">
        <v>0</v>
      </c>
      <c r="I1894" s="8">
        <v>421.82</v>
      </c>
      <c r="J1894" s="8">
        <v>0</v>
      </c>
      <c r="K1894" t="s">
        <v>113</v>
      </c>
      <c r="L1894" s="1">
        <v>45380</v>
      </c>
      <c r="M1894">
        <v>3</v>
      </c>
      <c r="N1894">
        <v>2024</v>
      </c>
    </row>
    <row r="1895" spans="1:14" x14ac:dyDescent="0.25">
      <c r="A1895" t="s">
        <v>6539</v>
      </c>
      <c r="B1895" t="s">
        <v>2722</v>
      </c>
      <c r="C1895" t="s">
        <v>568</v>
      </c>
      <c r="D1895" t="s">
        <v>116</v>
      </c>
      <c r="E1895" t="s">
        <v>117</v>
      </c>
      <c r="F1895" t="s">
        <v>202</v>
      </c>
      <c r="G1895" s="9">
        <v>1</v>
      </c>
      <c r="H1895" s="8">
        <v>80</v>
      </c>
      <c r="I1895" s="8">
        <v>0</v>
      </c>
      <c r="J1895" s="8">
        <v>80</v>
      </c>
      <c r="K1895" t="s">
        <v>113</v>
      </c>
      <c r="L1895" s="1">
        <v>45380</v>
      </c>
      <c r="M1895">
        <v>3</v>
      </c>
      <c r="N1895">
        <v>2024</v>
      </c>
    </row>
    <row r="1896" spans="1:14" x14ac:dyDescent="0.25">
      <c r="A1896" t="s">
        <v>6539</v>
      </c>
      <c r="B1896" t="s">
        <v>2722</v>
      </c>
      <c r="C1896" t="s">
        <v>602</v>
      </c>
      <c r="D1896" t="s">
        <v>232</v>
      </c>
      <c r="E1896" t="s">
        <v>233</v>
      </c>
      <c r="F1896" t="s">
        <v>202</v>
      </c>
      <c r="G1896" s="9">
        <v>1</v>
      </c>
      <c r="H1896" s="8">
        <v>18</v>
      </c>
      <c r="I1896" s="8">
        <v>0</v>
      </c>
      <c r="J1896" s="8">
        <v>18</v>
      </c>
      <c r="K1896" t="s">
        <v>113</v>
      </c>
      <c r="L1896" s="1">
        <v>45380</v>
      </c>
      <c r="M1896">
        <v>3</v>
      </c>
      <c r="N1896">
        <v>2024</v>
      </c>
    </row>
    <row r="1897" spans="1:14" x14ac:dyDescent="0.25">
      <c r="A1897" t="s">
        <v>6539</v>
      </c>
      <c r="B1897" t="s">
        <v>2722</v>
      </c>
      <c r="C1897" t="s">
        <v>3986</v>
      </c>
      <c r="D1897" t="s">
        <v>2152</v>
      </c>
      <c r="E1897" t="s">
        <v>6546</v>
      </c>
      <c r="F1897" t="s">
        <v>202</v>
      </c>
      <c r="G1897" s="9">
        <v>1</v>
      </c>
      <c r="H1897" s="8">
        <v>0</v>
      </c>
      <c r="I1897" s="8">
        <v>1080.9100000000001</v>
      </c>
      <c r="J1897" s="8">
        <v>0</v>
      </c>
      <c r="K1897" t="s">
        <v>113</v>
      </c>
      <c r="L1897" s="1">
        <v>45380</v>
      </c>
      <c r="M1897">
        <v>3</v>
      </c>
      <c r="N1897">
        <v>2024</v>
      </c>
    </row>
    <row r="1898" spans="1:14" x14ac:dyDescent="0.25">
      <c r="A1898" t="s">
        <v>6539</v>
      </c>
      <c r="B1898" t="s">
        <v>2722</v>
      </c>
      <c r="C1898" t="s">
        <v>462</v>
      </c>
      <c r="D1898" t="s">
        <v>272</v>
      </c>
      <c r="E1898" t="s">
        <v>2740</v>
      </c>
      <c r="F1898" t="s">
        <v>1672</v>
      </c>
      <c r="G1898" s="9">
        <v>1</v>
      </c>
      <c r="H1898" s="8">
        <v>100.14</v>
      </c>
      <c r="I1898" s="8">
        <v>0</v>
      </c>
      <c r="J1898" s="8">
        <v>100.14</v>
      </c>
      <c r="K1898" t="s">
        <v>113</v>
      </c>
      <c r="L1898" s="1">
        <v>45380</v>
      </c>
      <c r="M1898">
        <v>3</v>
      </c>
      <c r="N1898">
        <v>2024</v>
      </c>
    </row>
    <row r="1899" spans="1:14" x14ac:dyDescent="0.25">
      <c r="A1899" t="s">
        <v>6539</v>
      </c>
      <c r="B1899" t="s">
        <v>2722</v>
      </c>
      <c r="C1899" t="s">
        <v>463</v>
      </c>
      <c r="D1899" t="s">
        <v>274</v>
      </c>
      <c r="E1899" t="s">
        <v>2741</v>
      </c>
      <c r="F1899" t="s">
        <v>1672</v>
      </c>
      <c r="G1899" s="9">
        <v>1</v>
      </c>
      <c r="H1899" s="8">
        <v>58.37</v>
      </c>
      <c r="I1899" s="8">
        <v>0</v>
      </c>
      <c r="J1899" s="8">
        <v>58.37</v>
      </c>
      <c r="K1899" t="s">
        <v>113</v>
      </c>
      <c r="L1899" s="1">
        <v>45380</v>
      </c>
      <c r="M1899">
        <v>3</v>
      </c>
      <c r="N1899">
        <v>2024</v>
      </c>
    </row>
    <row r="1900" spans="1:14" x14ac:dyDescent="0.25">
      <c r="A1900" t="s">
        <v>6539</v>
      </c>
      <c r="B1900" t="s">
        <v>2722</v>
      </c>
      <c r="C1900" t="s">
        <v>464</v>
      </c>
      <c r="D1900" t="s">
        <v>276</v>
      </c>
      <c r="E1900" t="s">
        <v>2742</v>
      </c>
      <c r="F1900" t="s">
        <v>1672</v>
      </c>
      <c r="G1900" s="9">
        <v>1</v>
      </c>
      <c r="H1900" s="8">
        <v>81.17</v>
      </c>
      <c r="I1900" s="8">
        <v>0</v>
      </c>
      <c r="J1900" s="8">
        <v>81.17</v>
      </c>
      <c r="K1900" t="s">
        <v>113</v>
      </c>
      <c r="L1900" s="1">
        <v>45380</v>
      </c>
      <c r="M1900">
        <v>3</v>
      </c>
      <c r="N1900">
        <v>2024</v>
      </c>
    </row>
    <row r="1901" spans="1:14" x14ac:dyDescent="0.25">
      <c r="A1901" t="s">
        <v>6539</v>
      </c>
      <c r="B1901" t="s">
        <v>2722</v>
      </c>
      <c r="C1901" t="s">
        <v>523</v>
      </c>
      <c r="D1901" t="s">
        <v>338</v>
      </c>
      <c r="E1901" t="s">
        <v>339</v>
      </c>
      <c r="F1901" t="s">
        <v>202</v>
      </c>
      <c r="G1901" s="9">
        <v>1</v>
      </c>
      <c r="H1901" s="8">
        <v>8.5</v>
      </c>
      <c r="I1901" s="8">
        <v>0</v>
      </c>
      <c r="J1901" s="8">
        <v>8.5</v>
      </c>
      <c r="K1901" t="s">
        <v>113</v>
      </c>
      <c r="L1901" s="1">
        <v>45380</v>
      </c>
      <c r="M1901">
        <v>3</v>
      </c>
      <c r="N1901">
        <v>2024</v>
      </c>
    </row>
    <row r="1902" spans="1:14" x14ac:dyDescent="0.25">
      <c r="A1902" t="s">
        <v>6539</v>
      </c>
      <c r="B1902" t="s">
        <v>2722</v>
      </c>
      <c r="C1902" t="s">
        <v>2777</v>
      </c>
      <c r="D1902" t="s">
        <v>1750</v>
      </c>
      <c r="E1902" t="s">
        <v>3879</v>
      </c>
      <c r="F1902" t="s">
        <v>202</v>
      </c>
      <c r="G1902" s="9">
        <v>1</v>
      </c>
      <c r="H1902" s="8">
        <v>24</v>
      </c>
      <c r="I1902" s="8">
        <v>0</v>
      </c>
      <c r="J1902" s="8">
        <v>24</v>
      </c>
      <c r="K1902" t="s">
        <v>113</v>
      </c>
      <c r="L1902" s="1">
        <v>45380</v>
      </c>
      <c r="M1902">
        <v>3</v>
      </c>
      <c r="N1902">
        <v>2024</v>
      </c>
    </row>
    <row r="1903" spans="1:14" x14ac:dyDescent="0.25">
      <c r="A1903" t="s">
        <v>6539</v>
      </c>
      <c r="B1903" t="s">
        <v>2722</v>
      </c>
      <c r="C1903" t="s">
        <v>525</v>
      </c>
      <c r="D1903" t="s">
        <v>334</v>
      </c>
      <c r="E1903" t="s">
        <v>335</v>
      </c>
      <c r="F1903" t="s">
        <v>202</v>
      </c>
      <c r="G1903" s="9">
        <v>1</v>
      </c>
      <c r="H1903" s="8">
        <v>18.5</v>
      </c>
      <c r="I1903" s="8">
        <v>0</v>
      </c>
      <c r="J1903" s="8">
        <v>18.5</v>
      </c>
      <c r="K1903" t="s">
        <v>113</v>
      </c>
      <c r="L1903" s="1">
        <v>45380</v>
      </c>
      <c r="M1903">
        <v>3</v>
      </c>
      <c r="N1903">
        <v>2024</v>
      </c>
    </row>
    <row r="1904" spans="1:14" x14ac:dyDescent="0.25">
      <c r="A1904" t="s">
        <v>6539</v>
      </c>
      <c r="B1904" t="s">
        <v>2722</v>
      </c>
      <c r="C1904" t="s">
        <v>524</v>
      </c>
      <c r="D1904" t="s">
        <v>332</v>
      </c>
      <c r="E1904" t="s">
        <v>333</v>
      </c>
      <c r="F1904" t="s">
        <v>202</v>
      </c>
      <c r="G1904" s="9">
        <v>1</v>
      </c>
      <c r="H1904" s="8">
        <v>20</v>
      </c>
      <c r="I1904" s="8">
        <v>0</v>
      </c>
      <c r="J1904" s="8">
        <v>20</v>
      </c>
      <c r="K1904" t="s">
        <v>113</v>
      </c>
      <c r="L1904" s="1">
        <v>45380</v>
      </c>
      <c r="M1904">
        <v>3</v>
      </c>
      <c r="N1904">
        <v>2024</v>
      </c>
    </row>
    <row r="1905" spans="1:14" x14ac:dyDescent="0.25">
      <c r="A1905" t="s">
        <v>6539</v>
      </c>
      <c r="B1905" t="s">
        <v>2722</v>
      </c>
      <c r="C1905" t="s">
        <v>3910</v>
      </c>
      <c r="D1905" t="s">
        <v>2066</v>
      </c>
      <c r="E1905" t="s">
        <v>2765</v>
      </c>
      <c r="F1905" t="s">
        <v>202</v>
      </c>
      <c r="G1905" s="9">
        <v>1</v>
      </c>
      <c r="H1905" s="8">
        <v>0</v>
      </c>
      <c r="I1905" s="8">
        <v>308.18</v>
      </c>
      <c r="J1905" s="8">
        <v>0</v>
      </c>
      <c r="K1905" t="s">
        <v>113</v>
      </c>
      <c r="L1905" s="1">
        <v>45380</v>
      </c>
      <c r="M1905">
        <v>3</v>
      </c>
      <c r="N1905">
        <v>2024</v>
      </c>
    </row>
    <row r="1906" spans="1:14" x14ac:dyDescent="0.25">
      <c r="A1906" t="s">
        <v>6539</v>
      </c>
      <c r="B1906" t="s">
        <v>2722</v>
      </c>
      <c r="C1906" t="s">
        <v>481</v>
      </c>
      <c r="D1906" t="s">
        <v>374</v>
      </c>
      <c r="E1906" t="s">
        <v>375</v>
      </c>
      <c r="F1906" t="s">
        <v>1603</v>
      </c>
      <c r="G1906" s="9">
        <v>1</v>
      </c>
      <c r="H1906" s="8">
        <v>46.55</v>
      </c>
      <c r="I1906" s="8">
        <v>0</v>
      </c>
      <c r="J1906" s="8">
        <v>46.55</v>
      </c>
      <c r="K1906" t="s">
        <v>113</v>
      </c>
      <c r="L1906" s="1">
        <v>45380</v>
      </c>
      <c r="M1906">
        <v>3</v>
      </c>
      <c r="N1906">
        <v>2024</v>
      </c>
    </row>
    <row r="1907" spans="1:14" x14ac:dyDescent="0.25">
      <c r="A1907" t="s">
        <v>6539</v>
      </c>
      <c r="B1907" t="s">
        <v>2722</v>
      </c>
      <c r="C1907" t="s">
        <v>452</v>
      </c>
      <c r="D1907" t="s">
        <v>376</v>
      </c>
      <c r="E1907" t="s">
        <v>377</v>
      </c>
      <c r="F1907" t="s">
        <v>202</v>
      </c>
      <c r="G1907" s="9">
        <v>1</v>
      </c>
      <c r="H1907" s="8">
        <v>34.36</v>
      </c>
      <c r="I1907" s="8">
        <v>0</v>
      </c>
      <c r="J1907" s="8">
        <v>34.36</v>
      </c>
      <c r="K1907" t="s">
        <v>113</v>
      </c>
      <c r="L1907" s="1">
        <v>45380</v>
      </c>
      <c r="M1907">
        <v>3</v>
      </c>
      <c r="N1907">
        <v>2024</v>
      </c>
    </row>
    <row r="1908" spans="1:14" x14ac:dyDescent="0.25">
      <c r="A1908" t="s">
        <v>6539</v>
      </c>
      <c r="B1908" t="s">
        <v>2722</v>
      </c>
      <c r="C1908" t="s">
        <v>466</v>
      </c>
      <c r="D1908" t="s">
        <v>330</v>
      </c>
      <c r="E1908" t="s">
        <v>1737</v>
      </c>
      <c r="F1908" t="s">
        <v>202</v>
      </c>
      <c r="G1908" s="9">
        <v>1</v>
      </c>
      <c r="H1908" s="8">
        <v>10.78</v>
      </c>
      <c r="I1908" s="8">
        <v>40.909999999999997</v>
      </c>
      <c r="J1908" s="8">
        <v>10.78</v>
      </c>
      <c r="K1908" t="s">
        <v>113</v>
      </c>
      <c r="L1908" s="1">
        <v>45380</v>
      </c>
      <c r="M1908">
        <v>3</v>
      </c>
      <c r="N1908">
        <v>2024</v>
      </c>
    </row>
    <row r="1909" spans="1:14" x14ac:dyDescent="0.25">
      <c r="A1909" t="s">
        <v>6539</v>
      </c>
      <c r="B1909" t="s">
        <v>2722</v>
      </c>
      <c r="C1909" t="s">
        <v>2724</v>
      </c>
      <c r="D1909" t="s">
        <v>202</v>
      </c>
      <c r="E1909" t="s">
        <v>2779</v>
      </c>
      <c r="F1909" t="s">
        <v>202</v>
      </c>
      <c r="G1909" s="9">
        <v>1</v>
      </c>
      <c r="H1909" s="8">
        <v>0</v>
      </c>
      <c r="I1909" s="8">
        <v>250.33</v>
      </c>
      <c r="J1909" s="8">
        <v>0</v>
      </c>
      <c r="K1909" t="s">
        <v>113</v>
      </c>
      <c r="L1909" s="1">
        <v>45380</v>
      </c>
      <c r="M1909">
        <v>3</v>
      </c>
      <c r="N1909">
        <v>2024</v>
      </c>
    </row>
    <row r="1910" spans="1:14" x14ac:dyDescent="0.25">
      <c r="A1910" t="s">
        <v>6547</v>
      </c>
      <c r="B1910" t="s">
        <v>2722</v>
      </c>
      <c r="C1910" t="s">
        <v>459</v>
      </c>
      <c r="D1910" t="s">
        <v>378</v>
      </c>
      <c r="E1910" t="s">
        <v>2788</v>
      </c>
      <c r="F1910" t="s">
        <v>1603</v>
      </c>
      <c r="G1910" s="9">
        <v>1</v>
      </c>
      <c r="H1910" s="8">
        <v>25.78</v>
      </c>
      <c r="I1910" s="8">
        <v>108.18</v>
      </c>
      <c r="J1910" s="8">
        <v>25.78</v>
      </c>
      <c r="K1910" t="s">
        <v>113</v>
      </c>
      <c r="L1910" s="1">
        <v>45379</v>
      </c>
      <c r="M1910">
        <v>3</v>
      </c>
      <c r="N1910">
        <v>2024</v>
      </c>
    </row>
    <row r="1911" spans="1:14" x14ac:dyDescent="0.25">
      <c r="A1911" t="s">
        <v>6547</v>
      </c>
      <c r="B1911" t="s">
        <v>2722</v>
      </c>
      <c r="C1911" t="s">
        <v>490</v>
      </c>
      <c r="D1911" t="s">
        <v>141</v>
      </c>
      <c r="E1911" t="s">
        <v>2911</v>
      </c>
      <c r="F1911" t="s">
        <v>202</v>
      </c>
      <c r="G1911" s="9">
        <v>1</v>
      </c>
      <c r="H1911" s="8">
        <v>1.96</v>
      </c>
      <c r="I1911" s="8">
        <v>18.18</v>
      </c>
      <c r="J1911" s="8">
        <v>1.96</v>
      </c>
      <c r="K1911" t="s">
        <v>113</v>
      </c>
      <c r="L1911" s="1">
        <v>45379</v>
      </c>
      <c r="M1911">
        <v>3</v>
      </c>
      <c r="N1911">
        <v>2024</v>
      </c>
    </row>
    <row r="1912" spans="1:14" x14ac:dyDescent="0.25">
      <c r="A1912" t="s">
        <v>6547</v>
      </c>
      <c r="B1912" t="s">
        <v>2722</v>
      </c>
      <c r="C1912" t="s">
        <v>513</v>
      </c>
      <c r="D1912" t="s">
        <v>299</v>
      </c>
      <c r="E1912" t="s">
        <v>2747</v>
      </c>
      <c r="F1912" t="s">
        <v>202</v>
      </c>
      <c r="G1912" s="9">
        <v>1</v>
      </c>
      <c r="H1912" s="8">
        <v>3.71</v>
      </c>
      <c r="I1912" s="8">
        <v>17.27</v>
      </c>
      <c r="J1912" s="8">
        <v>3.71</v>
      </c>
      <c r="K1912" t="s">
        <v>113</v>
      </c>
      <c r="L1912" s="1">
        <v>45379</v>
      </c>
      <c r="M1912">
        <v>3</v>
      </c>
      <c r="N1912">
        <v>2024</v>
      </c>
    </row>
    <row r="1913" spans="1:14" x14ac:dyDescent="0.25">
      <c r="A1913" t="s">
        <v>6547</v>
      </c>
      <c r="B1913" t="s">
        <v>2722</v>
      </c>
      <c r="C1913" t="s">
        <v>2724</v>
      </c>
      <c r="D1913" t="s">
        <v>202</v>
      </c>
      <c r="E1913" t="s">
        <v>6535</v>
      </c>
      <c r="F1913" t="s">
        <v>202</v>
      </c>
      <c r="G1913" s="9">
        <v>1</v>
      </c>
      <c r="H1913" s="8">
        <v>0</v>
      </c>
      <c r="I1913" s="8">
        <v>15.8</v>
      </c>
      <c r="J1913" s="8">
        <v>0</v>
      </c>
      <c r="K1913" t="s">
        <v>113</v>
      </c>
      <c r="L1913" s="1">
        <v>45379</v>
      </c>
      <c r="M1913">
        <v>3</v>
      </c>
      <c r="N1913">
        <v>2024</v>
      </c>
    </row>
    <row r="1914" spans="1:14" x14ac:dyDescent="0.25">
      <c r="A1914" t="s">
        <v>6548</v>
      </c>
      <c r="B1914" t="s">
        <v>2722</v>
      </c>
      <c r="C1914" t="s">
        <v>2787</v>
      </c>
      <c r="D1914" t="s">
        <v>1518</v>
      </c>
      <c r="E1914" t="s">
        <v>6549</v>
      </c>
      <c r="F1914" t="s">
        <v>202</v>
      </c>
      <c r="G1914" s="9">
        <v>1</v>
      </c>
      <c r="H1914" s="8">
        <v>42</v>
      </c>
      <c r="I1914" s="8">
        <v>177.27</v>
      </c>
      <c r="J1914" s="8">
        <v>42</v>
      </c>
      <c r="K1914" t="s">
        <v>113</v>
      </c>
      <c r="L1914" s="1">
        <v>45379</v>
      </c>
      <c r="M1914">
        <v>3</v>
      </c>
      <c r="N1914">
        <v>2024</v>
      </c>
    </row>
    <row r="1915" spans="1:14" x14ac:dyDescent="0.25">
      <c r="A1915" t="s">
        <v>6548</v>
      </c>
      <c r="B1915" t="s">
        <v>2722</v>
      </c>
      <c r="C1915" t="s">
        <v>4023</v>
      </c>
      <c r="D1915" t="s">
        <v>2113</v>
      </c>
      <c r="E1915" t="s">
        <v>6550</v>
      </c>
      <c r="F1915" t="s">
        <v>202</v>
      </c>
      <c r="G1915" s="9">
        <v>1</v>
      </c>
      <c r="H1915" s="8">
        <v>0</v>
      </c>
      <c r="I1915" s="8">
        <v>399.09</v>
      </c>
      <c r="J1915" s="8">
        <v>0</v>
      </c>
      <c r="K1915" t="s">
        <v>113</v>
      </c>
      <c r="L1915" s="1">
        <v>45379</v>
      </c>
      <c r="M1915">
        <v>3</v>
      </c>
      <c r="N1915">
        <v>2024</v>
      </c>
    </row>
    <row r="1916" spans="1:14" x14ac:dyDescent="0.25">
      <c r="A1916" t="s">
        <v>6548</v>
      </c>
      <c r="B1916" t="s">
        <v>2722</v>
      </c>
      <c r="C1916" t="s">
        <v>539</v>
      </c>
      <c r="D1916" t="s">
        <v>193</v>
      </c>
      <c r="E1916" t="s">
        <v>194</v>
      </c>
      <c r="F1916" t="s">
        <v>202</v>
      </c>
      <c r="G1916" s="9">
        <v>1</v>
      </c>
      <c r="H1916" s="8">
        <v>12</v>
      </c>
      <c r="I1916" s="8">
        <v>0</v>
      </c>
      <c r="J1916" s="8">
        <v>12</v>
      </c>
      <c r="K1916" t="s">
        <v>113</v>
      </c>
      <c r="L1916" s="1">
        <v>45379</v>
      </c>
      <c r="M1916">
        <v>3</v>
      </c>
      <c r="N1916">
        <v>2024</v>
      </c>
    </row>
    <row r="1917" spans="1:14" x14ac:dyDescent="0.25">
      <c r="A1917" t="s">
        <v>6548</v>
      </c>
      <c r="B1917" t="s">
        <v>2722</v>
      </c>
      <c r="C1917" t="s">
        <v>538</v>
      </c>
      <c r="D1917" t="s">
        <v>195</v>
      </c>
      <c r="E1917" t="s">
        <v>196</v>
      </c>
      <c r="F1917" t="s">
        <v>202</v>
      </c>
      <c r="G1917" s="9">
        <v>1</v>
      </c>
      <c r="H1917" s="8">
        <v>78</v>
      </c>
      <c r="I1917" s="8">
        <v>0</v>
      </c>
      <c r="J1917" s="8">
        <v>78</v>
      </c>
      <c r="K1917" t="s">
        <v>113</v>
      </c>
      <c r="L1917" s="1">
        <v>45379</v>
      </c>
      <c r="M1917">
        <v>3</v>
      </c>
      <c r="N1917">
        <v>2024</v>
      </c>
    </row>
    <row r="1918" spans="1:14" x14ac:dyDescent="0.25">
      <c r="A1918" t="s">
        <v>6548</v>
      </c>
      <c r="B1918" t="s">
        <v>2722</v>
      </c>
      <c r="C1918" t="s">
        <v>2724</v>
      </c>
      <c r="D1918" t="s">
        <v>202</v>
      </c>
      <c r="E1918" t="s">
        <v>2779</v>
      </c>
      <c r="F1918" t="s">
        <v>202</v>
      </c>
      <c r="G1918" s="9">
        <v>1</v>
      </c>
      <c r="H1918" s="8">
        <v>0</v>
      </c>
      <c r="I1918" s="8">
        <v>59.92</v>
      </c>
      <c r="J1918" s="8">
        <v>0</v>
      </c>
      <c r="K1918" t="s">
        <v>113</v>
      </c>
      <c r="L1918" s="1">
        <v>45379</v>
      </c>
      <c r="M1918">
        <v>3</v>
      </c>
      <c r="N1918">
        <v>2024</v>
      </c>
    </row>
    <row r="1919" spans="1:14" x14ac:dyDescent="0.25">
      <c r="A1919" t="s">
        <v>6551</v>
      </c>
      <c r="B1919" t="s">
        <v>2722</v>
      </c>
      <c r="C1919" t="s">
        <v>2872</v>
      </c>
      <c r="D1919" t="s">
        <v>1728</v>
      </c>
      <c r="E1919" t="s">
        <v>2767</v>
      </c>
      <c r="F1919" t="s">
        <v>202</v>
      </c>
      <c r="G1919" s="9">
        <v>1</v>
      </c>
      <c r="H1919" s="8">
        <v>6.5</v>
      </c>
      <c r="I1919" s="8">
        <v>35.450000000000003</v>
      </c>
      <c r="J1919" s="8">
        <v>6.5</v>
      </c>
      <c r="K1919" t="s">
        <v>113</v>
      </c>
      <c r="L1919" s="1">
        <v>45378</v>
      </c>
      <c r="M1919">
        <v>3</v>
      </c>
      <c r="N1919">
        <v>2024</v>
      </c>
    </row>
    <row r="1920" spans="1:14" x14ac:dyDescent="0.25">
      <c r="A1920" t="s">
        <v>6551</v>
      </c>
      <c r="B1920" t="s">
        <v>2722</v>
      </c>
      <c r="C1920" t="s">
        <v>443</v>
      </c>
      <c r="D1920" t="s">
        <v>363</v>
      </c>
      <c r="E1920" t="s">
        <v>2904</v>
      </c>
      <c r="F1920" t="s">
        <v>202</v>
      </c>
      <c r="G1920" s="9">
        <v>1</v>
      </c>
      <c r="H1920" s="8">
        <v>9</v>
      </c>
      <c r="I1920" s="8">
        <v>41.82</v>
      </c>
      <c r="J1920" s="8">
        <v>9</v>
      </c>
      <c r="K1920" t="s">
        <v>113</v>
      </c>
      <c r="L1920" s="1">
        <v>45378</v>
      </c>
      <c r="M1920">
        <v>3</v>
      </c>
      <c r="N1920">
        <v>2024</v>
      </c>
    </row>
    <row r="1921" spans="1:14" x14ac:dyDescent="0.25">
      <c r="A1921" t="s">
        <v>6551</v>
      </c>
      <c r="B1921" t="s">
        <v>2722</v>
      </c>
      <c r="C1921" t="s">
        <v>2724</v>
      </c>
      <c r="D1921" t="s">
        <v>202</v>
      </c>
      <c r="E1921" t="s">
        <v>2779</v>
      </c>
      <c r="F1921" t="s">
        <v>202</v>
      </c>
      <c r="G1921" s="9">
        <v>1</v>
      </c>
      <c r="H1921" s="8">
        <v>0</v>
      </c>
      <c r="I1921" s="8">
        <v>31.01</v>
      </c>
      <c r="J1921" s="8">
        <v>0</v>
      </c>
      <c r="K1921" t="s">
        <v>113</v>
      </c>
      <c r="L1921" s="1">
        <v>45378</v>
      </c>
      <c r="M1921">
        <v>3</v>
      </c>
      <c r="N1921">
        <v>2024</v>
      </c>
    </row>
    <row r="1922" spans="1:14" x14ac:dyDescent="0.25">
      <c r="A1922" t="s">
        <v>6552</v>
      </c>
      <c r="B1922" t="s">
        <v>2722</v>
      </c>
      <c r="C1922" t="s">
        <v>554</v>
      </c>
      <c r="D1922" t="s">
        <v>180</v>
      </c>
      <c r="E1922" t="s">
        <v>2833</v>
      </c>
      <c r="F1922" t="s">
        <v>202</v>
      </c>
      <c r="G1922" s="9">
        <v>1</v>
      </c>
      <c r="H1922" s="8">
        <v>0.2</v>
      </c>
      <c r="I1922" s="8">
        <v>8.18</v>
      </c>
      <c r="J1922" s="8">
        <v>0.2</v>
      </c>
      <c r="K1922" t="s">
        <v>113</v>
      </c>
      <c r="L1922" s="1">
        <v>45378</v>
      </c>
      <c r="M1922">
        <v>3</v>
      </c>
      <c r="N1922">
        <v>2024</v>
      </c>
    </row>
    <row r="1923" spans="1:14" x14ac:dyDescent="0.25">
      <c r="A1923" t="s">
        <v>6552</v>
      </c>
      <c r="B1923" t="s">
        <v>2722</v>
      </c>
      <c r="C1923" t="s">
        <v>434</v>
      </c>
      <c r="D1923" t="s">
        <v>226</v>
      </c>
      <c r="E1923" t="s">
        <v>2893</v>
      </c>
      <c r="F1923" t="s">
        <v>202</v>
      </c>
      <c r="G1923" s="9">
        <v>1</v>
      </c>
      <c r="H1923" s="8">
        <v>16.600000000000001</v>
      </c>
      <c r="I1923" s="8">
        <v>40.909999999999997</v>
      </c>
      <c r="J1923" s="8">
        <v>16.600000000000001</v>
      </c>
      <c r="K1923" t="s">
        <v>113</v>
      </c>
      <c r="L1923" s="1">
        <v>45378</v>
      </c>
      <c r="M1923">
        <v>3</v>
      </c>
      <c r="N1923">
        <v>2024</v>
      </c>
    </row>
    <row r="1924" spans="1:14" x14ac:dyDescent="0.25">
      <c r="A1924" t="s">
        <v>6552</v>
      </c>
      <c r="B1924" t="s">
        <v>2722</v>
      </c>
      <c r="C1924" t="s">
        <v>2724</v>
      </c>
      <c r="D1924" t="s">
        <v>202</v>
      </c>
      <c r="E1924" t="s">
        <v>6553</v>
      </c>
      <c r="F1924" t="s">
        <v>202</v>
      </c>
      <c r="G1924" s="9">
        <v>1</v>
      </c>
      <c r="H1924" s="8">
        <v>0</v>
      </c>
      <c r="I1924" s="8">
        <v>12.95</v>
      </c>
      <c r="J1924" s="8">
        <v>0</v>
      </c>
      <c r="K1924" t="s">
        <v>113</v>
      </c>
      <c r="L1924" s="1">
        <v>45378</v>
      </c>
      <c r="M1924">
        <v>3</v>
      </c>
      <c r="N1924">
        <v>2024</v>
      </c>
    </row>
    <row r="1925" spans="1:14" x14ac:dyDescent="0.25">
      <c r="A1925" t="s">
        <v>6554</v>
      </c>
      <c r="B1925" t="s">
        <v>2722</v>
      </c>
      <c r="C1925" t="s">
        <v>3682</v>
      </c>
      <c r="D1925" t="s">
        <v>1845</v>
      </c>
      <c r="E1925" t="s">
        <v>6555</v>
      </c>
      <c r="F1925" t="s">
        <v>852</v>
      </c>
      <c r="G1925" s="9">
        <v>2</v>
      </c>
      <c r="H1925" s="8">
        <v>7.98</v>
      </c>
      <c r="I1925" s="8">
        <v>26.36</v>
      </c>
      <c r="J1925" s="8">
        <v>15.96</v>
      </c>
      <c r="K1925" t="s">
        <v>113</v>
      </c>
      <c r="L1925" s="1">
        <v>45378</v>
      </c>
      <c r="M1925">
        <v>3</v>
      </c>
      <c r="N1925">
        <v>2024</v>
      </c>
    </row>
    <row r="1926" spans="1:14" x14ac:dyDescent="0.25">
      <c r="A1926" t="s">
        <v>6554</v>
      </c>
      <c r="B1926" t="s">
        <v>2722</v>
      </c>
      <c r="C1926" t="s">
        <v>570</v>
      </c>
      <c r="D1926" t="s">
        <v>214</v>
      </c>
      <c r="E1926" t="s">
        <v>2906</v>
      </c>
      <c r="F1926" t="s">
        <v>202</v>
      </c>
      <c r="G1926" s="9">
        <v>1</v>
      </c>
      <c r="H1926" s="8">
        <v>9</v>
      </c>
      <c r="I1926" s="8">
        <v>14.55</v>
      </c>
      <c r="J1926" s="8">
        <v>9</v>
      </c>
      <c r="K1926" t="s">
        <v>113</v>
      </c>
      <c r="L1926" s="1">
        <v>45378</v>
      </c>
      <c r="M1926">
        <v>3</v>
      </c>
      <c r="N1926">
        <v>2024</v>
      </c>
    </row>
    <row r="1927" spans="1:14" x14ac:dyDescent="0.25">
      <c r="A1927" t="s">
        <v>6554</v>
      </c>
      <c r="B1927" t="s">
        <v>2722</v>
      </c>
      <c r="C1927" t="s">
        <v>602</v>
      </c>
      <c r="D1927" t="s">
        <v>232</v>
      </c>
      <c r="E1927" t="s">
        <v>2901</v>
      </c>
      <c r="F1927" t="s">
        <v>202</v>
      </c>
      <c r="G1927" s="9">
        <v>1</v>
      </c>
      <c r="H1927" s="8">
        <v>18</v>
      </c>
      <c r="I1927" s="8">
        <v>90</v>
      </c>
      <c r="J1927" s="8">
        <v>18</v>
      </c>
      <c r="K1927" t="s">
        <v>113</v>
      </c>
      <c r="L1927" s="1">
        <v>45378</v>
      </c>
      <c r="M1927">
        <v>3</v>
      </c>
      <c r="N1927">
        <v>2024</v>
      </c>
    </row>
    <row r="1928" spans="1:14" x14ac:dyDescent="0.25">
      <c r="A1928" t="s">
        <v>6554</v>
      </c>
      <c r="B1928" t="s">
        <v>2722</v>
      </c>
      <c r="C1928" t="s">
        <v>434</v>
      </c>
      <c r="D1928" t="s">
        <v>226</v>
      </c>
      <c r="E1928" t="s">
        <v>2893</v>
      </c>
      <c r="F1928" t="s">
        <v>202</v>
      </c>
      <c r="G1928" s="9">
        <v>1</v>
      </c>
      <c r="H1928" s="8">
        <v>16.600000000000001</v>
      </c>
      <c r="I1928" s="8">
        <v>40.909999999999997</v>
      </c>
      <c r="J1928" s="8">
        <v>16.600000000000001</v>
      </c>
      <c r="K1928" t="s">
        <v>113</v>
      </c>
      <c r="L1928" s="1">
        <v>45378</v>
      </c>
      <c r="M1928">
        <v>3</v>
      </c>
      <c r="N1928">
        <v>2024</v>
      </c>
    </row>
    <row r="1929" spans="1:14" x14ac:dyDescent="0.25">
      <c r="A1929" t="s">
        <v>6554</v>
      </c>
      <c r="B1929" t="s">
        <v>2722</v>
      </c>
      <c r="C1929" t="s">
        <v>2921</v>
      </c>
      <c r="D1929" t="s">
        <v>1863</v>
      </c>
      <c r="E1929" t="s">
        <v>2925</v>
      </c>
      <c r="F1929" t="s">
        <v>202</v>
      </c>
      <c r="G1929" s="9">
        <v>1</v>
      </c>
      <c r="H1929" s="8">
        <v>19.5</v>
      </c>
      <c r="I1929" s="8">
        <v>48.18</v>
      </c>
      <c r="J1929" s="8">
        <v>19.5</v>
      </c>
      <c r="K1929" t="s">
        <v>113</v>
      </c>
      <c r="L1929" s="1">
        <v>45378</v>
      </c>
      <c r="M1929">
        <v>3</v>
      </c>
      <c r="N1929">
        <v>2024</v>
      </c>
    </row>
    <row r="1930" spans="1:14" x14ac:dyDescent="0.25">
      <c r="A1930" t="s">
        <v>6554</v>
      </c>
      <c r="B1930" t="s">
        <v>2722</v>
      </c>
      <c r="C1930" t="s">
        <v>2724</v>
      </c>
      <c r="D1930" t="s">
        <v>202</v>
      </c>
      <c r="E1930" t="s">
        <v>2779</v>
      </c>
      <c r="F1930" t="s">
        <v>202</v>
      </c>
      <c r="G1930" s="9">
        <v>1</v>
      </c>
      <c r="H1930" s="8">
        <v>0</v>
      </c>
      <c r="I1930" s="8">
        <v>30.76</v>
      </c>
      <c r="J1930" s="8">
        <v>0</v>
      </c>
      <c r="K1930" t="s">
        <v>113</v>
      </c>
      <c r="L1930" s="1">
        <v>45378</v>
      </c>
      <c r="M1930">
        <v>3</v>
      </c>
      <c r="N1930">
        <v>2024</v>
      </c>
    </row>
    <row r="1931" spans="1:14" x14ac:dyDescent="0.25">
      <c r="A1931" t="s">
        <v>6554</v>
      </c>
      <c r="B1931" t="s">
        <v>2722</v>
      </c>
      <c r="C1931" t="s">
        <v>2736</v>
      </c>
      <c r="D1931" t="s">
        <v>202</v>
      </c>
      <c r="E1931" t="s">
        <v>2832</v>
      </c>
      <c r="F1931" t="s">
        <v>202</v>
      </c>
      <c r="G1931" s="9">
        <v>1</v>
      </c>
      <c r="H1931" s="8">
        <v>0</v>
      </c>
      <c r="I1931" s="8">
        <v>0.01</v>
      </c>
      <c r="J1931" s="8">
        <v>0</v>
      </c>
      <c r="K1931" t="s">
        <v>113</v>
      </c>
      <c r="L1931" s="1">
        <v>45378</v>
      </c>
      <c r="M1931">
        <v>3</v>
      </c>
      <c r="N1931">
        <v>2024</v>
      </c>
    </row>
    <row r="1932" spans="1:14" x14ac:dyDescent="0.25">
      <c r="A1932" t="s">
        <v>6556</v>
      </c>
      <c r="B1932" t="s">
        <v>2722</v>
      </c>
      <c r="C1932" t="s">
        <v>586</v>
      </c>
      <c r="D1932" t="s">
        <v>292</v>
      </c>
      <c r="E1932" t="s">
        <v>3780</v>
      </c>
      <c r="F1932" t="s">
        <v>202</v>
      </c>
      <c r="G1932" s="9">
        <v>2</v>
      </c>
      <c r="H1932" s="8">
        <v>2.1</v>
      </c>
      <c r="I1932" s="8">
        <v>8.18</v>
      </c>
      <c r="J1932" s="8">
        <v>4.2</v>
      </c>
      <c r="K1932" t="s">
        <v>113</v>
      </c>
      <c r="L1932" s="1">
        <v>45378</v>
      </c>
      <c r="M1932">
        <v>3</v>
      </c>
      <c r="N1932">
        <v>2024</v>
      </c>
    </row>
    <row r="1933" spans="1:14" x14ac:dyDescent="0.25">
      <c r="A1933" t="s">
        <v>6556</v>
      </c>
      <c r="B1933" t="s">
        <v>2722</v>
      </c>
      <c r="C1933" t="s">
        <v>502</v>
      </c>
      <c r="D1933" t="s">
        <v>314</v>
      </c>
      <c r="E1933" t="s">
        <v>2819</v>
      </c>
      <c r="F1933" t="s">
        <v>202</v>
      </c>
      <c r="G1933" s="9">
        <v>1</v>
      </c>
      <c r="H1933" s="8">
        <v>1.56</v>
      </c>
      <c r="I1933" s="8">
        <v>8.18</v>
      </c>
      <c r="J1933" s="8">
        <v>1.56</v>
      </c>
      <c r="K1933" t="s">
        <v>113</v>
      </c>
      <c r="L1933" s="1">
        <v>45378</v>
      </c>
      <c r="M1933">
        <v>3</v>
      </c>
      <c r="N1933">
        <v>2024</v>
      </c>
    </row>
    <row r="1934" spans="1:14" x14ac:dyDescent="0.25">
      <c r="A1934" t="s">
        <v>6556</v>
      </c>
      <c r="B1934" t="s">
        <v>2722</v>
      </c>
      <c r="C1934" t="s">
        <v>3631</v>
      </c>
      <c r="D1934" t="s">
        <v>1721</v>
      </c>
      <c r="E1934" t="s">
        <v>3835</v>
      </c>
      <c r="F1934" t="s">
        <v>202</v>
      </c>
      <c r="G1934" s="9">
        <v>1</v>
      </c>
      <c r="H1934" s="8">
        <v>13</v>
      </c>
      <c r="I1934" s="8">
        <v>35.450000000000003</v>
      </c>
      <c r="J1934" s="8">
        <v>13</v>
      </c>
      <c r="K1934" t="s">
        <v>113</v>
      </c>
      <c r="L1934" s="1">
        <v>45378</v>
      </c>
      <c r="M1934">
        <v>3</v>
      </c>
      <c r="N1934">
        <v>2024</v>
      </c>
    </row>
    <row r="1935" spans="1:14" x14ac:dyDescent="0.25">
      <c r="A1935" t="s">
        <v>6556</v>
      </c>
      <c r="B1935" t="s">
        <v>2722</v>
      </c>
      <c r="C1935" t="s">
        <v>486</v>
      </c>
      <c r="D1935" t="s">
        <v>318</v>
      </c>
      <c r="E1935" t="s">
        <v>2824</v>
      </c>
      <c r="F1935" t="s">
        <v>1659</v>
      </c>
      <c r="G1935" s="9">
        <v>1</v>
      </c>
      <c r="H1935" s="8">
        <v>1.55</v>
      </c>
      <c r="I1935" s="8">
        <v>9.09</v>
      </c>
      <c r="J1935" s="8">
        <v>1.55</v>
      </c>
      <c r="K1935" t="s">
        <v>113</v>
      </c>
      <c r="L1935" s="1">
        <v>45378</v>
      </c>
      <c r="M1935">
        <v>3</v>
      </c>
      <c r="N1935">
        <v>2024</v>
      </c>
    </row>
    <row r="1936" spans="1:14" x14ac:dyDescent="0.25">
      <c r="A1936" t="s">
        <v>6556</v>
      </c>
      <c r="B1936" t="s">
        <v>2722</v>
      </c>
      <c r="C1936" t="s">
        <v>2724</v>
      </c>
      <c r="D1936" t="s">
        <v>202</v>
      </c>
      <c r="E1936" t="s">
        <v>6535</v>
      </c>
      <c r="F1936" t="s">
        <v>202</v>
      </c>
      <c r="G1936" s="9">
        <v>1</v>
      </c>
      <c r="H1936" s="8">
        <v>0</v>
      </c>
      <c r="I1936" s="8">
        <v>29.72</v>
      </c>
      <c r="J1936" s="8">
        <v>0</v>
      </c>
      <c r="K1936" t="s">
        <v>113</v>
      </c>
      <c r="L1936" s="1">
        <v>45378</v>
      </c>
      <c r="M1936">
        <v>3</v>
      </c>
      <c r="N1936">
        <v>2024</v>
      </c>
    </row>
    <row r="1937" spans="1:14" x14ac:dyDescent="0.25">
      <c r="A1937" t="s">
        <v>6557</v>
      </c>
      <c r="B1937" t="s">
        <v>2722</v>
      </c>
      <c r="C1937" t="s">
        <v>434</v>
      </c>
      <c r="D1937" t="s">
        <v>226</v>
      </c>
      <c r="E1937" t="s">
        <v>2893</v>
      </c>
      <c r="F1937" t="s">
        <v>202</v>
      </c>
      <c r="G1937" s="9">
        <v>1</v>
      </c>
      <c r="H1937" s="8">
        <v>16.600000000000001</v>
      </c>
      <c r="I1937" s="8">
        <v>40.909999999999997</v>
      </c>
      <c r="J1937" s="8">
        <v>16.600000000000001</v>
      </c>
      <c r="K1937" t="s">
        <v>113</v>
      </c>
      <c r="L1937" s="1">
        <v>45378</v>
      </c>
      <c r="M1937">
        <v>3</v>
      </c>
      <c r="N1937">
        <v>2024</v>
      </c>
    </row>
    <row r="1938" spans="1:14" x14ac:dyDescent="0.25">
      <c r="A1938" t="s">
        <v>6557</v>
      </c>
      <c r="B1938" t="s">
        <v>2722</v>
      </c>
      <c r="C1938" t="s">
        <v>561</v>
      </c>
      <c r="D1938" t="s">
        <v>246</v>
      </c>
      <c r="E1938" t="s">
        <v>2753</v>
      </c>
      <c r="F1938" t="s">
        <v>202</v>
      </c>
      <c r="G1938" s="9">
        <v>1</v>
      </c>
      <c r="H1938" s="8">
        <v>13.2</v>
      </c>
      <c r="I1938" s="8">
        <v>71.819999999999993</v>
      </c>
      <c r="J1938" s="8">
        <v>13.2</v>
      </c>
      <c r="K1938" t="s">
        <v>113</v>
      </c>
      <c r="L1938" s="1">
        <v>45378</v>
      </c>
      <c r="M1938">
        <v>3</v>
      </c>
      <c r="N1938">
        <v>2024</v>
      </c>
    </row>
    <row r="1939" spans="1:14" x14ac:dyDescent="0.25">
      <c r="A1939" t="s">
        <v>6557</v>
      </c>
      <c r="B1939" t="s">
        <v>2722</v>
      </c>
      <c r="C1939" t="s">
        <v>4227</v>
      </c>
      <c r="D1939" t="s">
        <v>1976</v>
      </c>
      <c r="E1939" t="s">
        <v>6558</v>
      </c>
      <c r="F1939" t="s">
        <v>202</v>
      </c>
      <c r="G1939" s="9">
        <v>1</v>
      </c>
      <c r="H1939" s="8">
        <v>0</v>
      </c>
      <c r="I1939" s="8">
        <v>1426.36</v>
      </c>
      <c r="J1939" s="8">
        <v>0</v>
      </c>
      <c r="K1939" t="s">
        <v>113</v>
      </c>
      <c r="L1939" s="1">
        <v>45378</v>
      </c>
      <c r="M1939">
        <v>3</v>
      </c>
      <c r="N1939">
        <v>2024</v>
      </c>
    </row>
    <row r="1940" spans="1:14" x14ac:dyDescent="0.25">
      <c r="A1940" t="s">
        <v>6557</v>
      </c>
      <c r="B1940" t="s">
        <v>2722</v>
      </c>
      <c r="C1940" t="s">
        <v>449</v>
      </c>
      <c r="D1940" t="s">
        <v>410</v>
      </c>
      <c r="E1940" t="s">
        <v>411</v>
      </c>
      <c r="F1940" t="s">
        <v>202</v>
      </c>
      <c r="G1940" s="9">
        <v>1</v>
      </c>
      <c r="H1940" s="8">
        <v>125</v>
      </c>
      <c r="I1940" s="8">
        <v>0</v>
      </c>
      <c r="J1940" s="8">
        <v>125</v>
      </c>
      <c r="K1940" t="s">
        <v>113</v>
      </c>
      <c r="L1940" s="1">
        <v>45378</v>
      </c>
      <c r="M1940">
        <v>3</v>
      </c>
      <c r="N1940">
        <v>2024</v>
      </c>
    </row>
    <row r="1941" spans="1:14" x14ac:dyDescent="0.25">
      <c r="A1941" t="s">
        <v>6557</v>
      </c>
      <c r="B1941" t="s">
        <v>2722</v>
      </c>
      <c r="C1941" t="s">
        <v>450</v>
      </c>
      <c r="D1941" t="s">
        <v>412</v>
      </c>
      <c r="E1941" t="s">
        <v>413</v>
      </c>
      <c r="F1941" t="s">
        <v>202</v>
      </c>
      <c r="G1941" s="9">
        <v>1</v>
      </c>
      <c r="H1941" s="8">
        <v>90</v>
      </c>
      <c r="I1941" s="8">
        <v>0</v>
      </c>
      <c r="J1941" s="8">
        <v>90</v>
      </c>
      <c r="K1941" t="s">
        <v>113</v>
      </c>
      <c r="L1941" s="1">
        <v>45378</v>
      </c>
      <c r="M1941">
        <v>3</v>
      </c>
      <c r="N1941">
        <v>2024</v>
      </c>
    </row>
    <row r="1942" spans="1:14" x14ac:dyDescent="0.25">
      <c r="A1942" t="s">
        <v>6557</v>
      </c>
      <c r="B1942" t="s">
        <v>2722</v>
      </c>
      <c r="C1942" t="s">
        <v>451</v>
      </c>
      <c r="D1942" t="s">
        <v>414</v>
      </c>
      <c r="E1942" t="s">
        <v>415</v>
      </c>
      <c r="F1942" t="s">
        <v>202</v>
      </c>
      <c r="G1942" s="9">
        <v>1</v>
      </c>
      <c r="H1942" s="8">
        <v>88</v>
      </c>
      <c r="I1942" s="8">
        <v>0</v>
      </c>
      <c r="J1942" s="8">
        <v>88</v>
      </c>
      <c r="K1942" t="s">
        <v>113</v>
      </c>
      <c r="L1942" s="1">
        <v>45378</v>
      </c>
      <c r="M1942">
        <v>3</v>
      </c>
      <c r="N1942">
        <v>2024</v>
      </c>
    </row>
    <row r="1943" spans="1:14" x14ac:dyDescent="0.25">
      <c r="A1943" t="s">
        <v>6557</v>
      </c>
      <c r="B1943" t="s">
        <v>2722</v>
      </c>
      <c r="C1943" t="s">
        <v>559</v>
      </c>
      <c r="D1943" t="s">
        <v>418</v>
      </c>
      <c r="E1943" t="s">
        <v>6559</v>
      </c>
      <c r="F1943" t="s">
        <v>202</v>
      </c>
      <c r="G1943" s="9">
        <v>1</v>
      </c>
      <c r="H1943" s="8">
        <v>114</v>
      </c>
      <c r="I1943" s="8">
        <v>590</v>
      </c>
      <c r="J1943" s="8">
        <v>114</v>
      </c>
      <c r="K1943" t="s">
        <v>113</v>
      </c>
      <c r="L1943" s="1">
        <v>45378</v>
      </c>
      <c r="M1943">
        <v>3</v>
      </c>
      <c r="N1943">
        <v>2024</v>
      </c>
    </row>
    <row r="1944" spans="1:14" x14ac:dyDescent="0.25">
      <c r="A1944" t="s">
        <v>6557</v>
      </c>
      <c r="B1944" t="s">
        <v>2722</v>
      </c>
      <c r="C1944" t="s">
        <v>569</v>
      </c>
      <c r="D1944" t="s">
        <v>421</v>
      </c>
      <c r="E1944" t="s">
        <v>6560</v>
      </c>
      <c r="F1944" t="s">
        <v>202</v>
      </c>
      <c r="G1944" s="9">
        <v>1</v>
      </c>
      <c r="H1944" s="8">
        <v>15</v>
      </c>
      <c r="I1944" s="8">
        <v>53.64</v>
      </c>
      <c r="J1944" s="8">
        <v>15</v>
      </c>
      <c r="K1944" t="s">
        <v>113</v>
      </c>
      <c r="L1944" s="1">
        <v>45378</v>
      </c>
      <c r="M1944">
        <v>3</v>
      </c>
      <c r="N1944">
        <v>2024</v>
      </c>
    </row>
    <row r="1945" spans="1:14" x14ac:dyDescent="0.25">
      <c r="A1945" t="s">
        <v>6557</v>
      </c>
      <c r="B1945" t="s">
        <v>2722</v>
      </c>
      <c r="C1945" t="s">
        <v>512</v>
      </c>
      <c r="D1945" t="s">
        <v>248</v>
      </c>
      <c r="E1945" t="s">
        <v>6561</v>
      </c>
      <c r="F1945" t="s">
        <v>202</v>
      </c>
      <c r="G1945" s="9">
        <v>1</v>
      </c>
      <c r="H1945" s="8">
        <v>19.5</v>
      </c>
      <c r="I1945" s="8">
        <v>108.18</v>
      </c>
      <c r="J1945" s="8">
        <v>19.5</v>
      </c>
      <c r="K1945" t="s">
        <v>113</v>
      </c>
      <c r="L1945" s="1">
        <v>45378</v>
      </c>
      <c r="M1945">
        <v>3</v>
      </c>
      <c r="N1945">
        <v>2024</v>
      </c>
    </row>
    <row r="1946" spans="1:14" x14ac:dyDescent="0.25">
      <c r="A1946" t="s">
        <v>6557</v>
      </c>
      <c r="B1946" t="s">
        <v>2722</v>
      </c>
      <c r="C1946" t="s">
        <v>514</v>
      </c>
      <c r="D1946" t="s">
        <v>290</v>
      </c>
      <c r="E1946" t="s">
        <v>6562</v>
      </c>
      <c r="F1946" t="s">
        <v>202</v>
      </c>
      <c r="G1946" s="9">
        <v>1</v>
      </c>
      <c r="H1946" s="8">
        <v>18.5</v>
      </c>
      <c r="I1946" s="8">
        <v>135.44999999999999</v>
      </c>
      <c r="J1946" s="8">
        <v>18.5</v>
      </c>
      <c r="K1946" t="s">
        <v>113</v>
      </c>
      <c r="L1946" s="1">
        <v>45378</v>
      </c>
      <c r="M1946">
        <v>3</v>
      </c>
      <c r="N1946">
        <v>2024</v>
      </c>
    </row>
    <row r="1947" spans="1:14" x14ac:dyDescent="0.25">
      <c r="A1947" t="s">
        <v>6557</v>
      </c>
      <c r="B1947" t="s">
        <v>2722</v>
      </c>
      <c r="C1947" t="s">
        <v>2724</v>
      </c>
      <c r="D1947" t="s">
        <v>202</v>
      </c>
      <c r="E1947" t="s">
        <v>2779</v>
      </c>
      <c r="F1947" t="s">
        <v>202</v>
      </c>
      <c r="G1947" s="9">
        <v>1</v>
      </c>
      <c r="H1947" s="8">
        <v>0</v>
      </c>
      <c r="I1947" s="8">
        <v>316.82</v>
      </c>
      <c r="J1947" s="8">
        <v>0</v>
      </c>
      <c r="K1947" t="s">
        <v>113</v>
      </c>
      <c r="L1947" s="1">
        <v>45378</v>
      </c>
      <c r="M1947">
        <v>3</v>
      </c>
      <c r="N1947">
        <v>2024</v>
      </c>
    </row>
    <row r="1948" spans="1:14" x14ac:dyDescent="0.25">
      <c r="A1948" t="s">
        <v>6563</v>
      </c>
      <c r="B1948" t="s">
        <v>2722</v>
      </c>
      <c r="C1948" t="s">
        <v>2837</v>
      </c>
      <c r="D1948" t="s">
        <v>1992</v>
      </c>
      <c r="E1948" t="s">
        <v>6564</v>
      </c>
      <c r="F1948" t="s">
        <v>202</v>
      </c>
      <c r="G1948" s="9">
        <v>1</v>
      </c>
      <c r="H1948" s="8">
        <v>0</v>
      </c>
      <c r="I1948" s="8">
        <v>835.45</v>
      </c>
      <c r="J1948" s="8">
        <v>0</v>
      </c>
      <c r="K1948" t="s">
        <v>113</v>
      </c>
      <c r="L1948" s="1">
        <v>45376</v>
      </c>
      <c r="M1948">
        <v>3</v>
      </c>
      <c r="N1948">
        <v>2024</v>
      </c>
    </row>
    <row r="1949" spans="1:14" x14ac:dyDescent="0.25">
      <c r="A1949" t="s">
        <v>6563</v>
      </c>
      <c r="B1949" t="s">
        <v>2722</v>
      </c>
      <c r="C1949" t="s">
        <v>526</v>
      </c>
      <c r="D1949" t="s">
        <v>286</v>
      </c>
      <c r="E1949" t="s">
        <v>287</v>
      </c>
      <c r="F1949" t="s">
        <v>202</v>
      </c>
      <c r="G1949" s="9">
        <v>1</v>
      </c>
      <c r="H1949" s="8">
        <v>150</v>
      </c>
      <c r="I1949" s="8">
        <v>0</v>
      </c>
      <c r="J1949" s="8">
        <v>150</v>
      </c>
      <c r="K1949" t="s">
        <v>113</v>
      </c>
      <c r="L1949" s="1">
        <v>45376</v>
      </c>
      <c r="M1949">
        <v>3</v>
      </c>
      <c r="N1949">
        <v>2024</v>
      </c>
    </row>
    <row r="1950" spans="1:14" x14ac:dyDescent="0.25">
      <c r="A1950" t="s">
        <v>6563</v>
      </c>
      <c r="B1950" t="s">
        <v>2722</v>
      </c>
      <c r="C1950" t="s">
        <v>527</v>
      </c>
      <c r="D1950" t="s">
        <v>288</v>
      </c>
      <c r="E1950" t="s">
        <v>289</v>
      </c>
      <c r="F1950" t="s">
        <v>202</v>
      </c>
      <c r="G1950" s="9">
        <v>1</v>
      </c>
      <c r="H1950" s="8">
        <v>85.5</v>
      </c>
      <c r="I1950" s="8">
        <v>0</v>
      </c>
      <c r="J1950" s="8">
        <v>85.5</v>
      </c>
      <c r="K1950" t="s">
        <v>113</v>
      </c>
      <c r="L1950" s="1">
        <v>45376</v>
      </c>
      <c r="M1950">
        <v>3</v>
      </c>
      <c r="N1950">
        <v>2024</v>
      </c>
    </row>
    <row r="1951" spans="1:14" x14ac:dyDescent="0.25">
      <c r="A1951" t="s">
        <v>6563</v>
      </c>
      <c r="B1951" t="s">
        <v>2722</v>
      </c>
      <c r="C1951" t="s">
        <v>2823</v>
      </c>
      <c r="D1951" t="s">
        <v>1951</v>
      </c>
      <c r="E1951" t="s">
        <v>6565</v>
      </c>
      <c r="F1951" t="s">
        <v>202</v>
      </c>
      <c r="G1951" s="9">
        <v>1</v>
      </c>
      <c r="H1951" s="8">
        <v>0</v>
      </c>
      <c r="I1951" s="8">
        <v>90</v>
      </c>
      <c r="J1951" s="8">
        <v>0</v>
      </c>
      <c r="K1951" t="s">
        <v>113</v>
      </c>
      <c r="L1951" s="1">
        <v>45376</v>
      </c>
      <c r="M1951">
        <v>3</v>
      </c>
      <c r="N1951">
        <v>2024</v>
      </c>
    </row>
    <row r="1952" spans="1:14" x14ac:dyDescent="0.25">
      <c r="A1952" t="s">
        <v>6563</v>
      </c>
      <c r="B1952" t="s">
        <v>2722</v>
      </c>
      <c r="C1952" t="s">
        <v>522</v>
      </c>
      <c r="D1952" t="s">
        <v>342</v>
      </c>
      <c r="E1952" t="s">
        <v>343</v>
      </c>
      <c r="F1952" t="s">
        <v>202</v>
      </c>
      <c r="G1952" s="9">
        <v>1</v>
      </c>
      <c r="H1952" s="8">
        <v>10.5</v>
      </c>
      <c r="I1952" s="8">
        <v>0</v>
      </c>
      <c r="J1952" s="8">
        <v>10.5</v>
      </c>
      <c r="K1952" t="s">
        <v>113</v>
      </c>
      <c r="L1952" s="1">
        <v>45376</v>
      </c>
      <c r="M1952">
        <v>3</v>
      </c>
      <c r="N1952">
        <v>2024</v>
      </c>
    </row>
    <row r="1953" spans="1:14" x14ac:dyDescent="0.25">
      <c r="A1953" t="s">
        <v>6563</v>
      </c>
      <c r="B1953" t="s">
        <v>2722</v>
      </c>
      <c r="C1953" t="s">
        <v>562</v>
      </c>
      <c r="D1953" t="s">
        <v>205</v>
      </c>
      <c r="E1953" t="s">
        <v>206</v>
      </c>
      <c r="F1953" t="s">
        <v>202</v>
      </c>
      <c r="G1953" s="9">
        <v>1</v>
      </c>
      <c r="H1953" s="8">
        <v>20.5</v>
      </c>
      <c r="I1953" s="8">
        <v>0</v>
      </c>
      <c r="J1953" s="8">
        <v>20.5</v>
      </c>
      <c r="K1953" t="s">
        <v>113</v>
      </c>
      <c r="L1953" s="1">
        <v>45376</v>
      </c>
      <c r="M1953">
        <v>3</v>
      </c>
      <c r="N1953">
        <v>2024</v>
      </c>
    </row>
    <row r="1954" spans="1:14" x14ac:dyDescent="0.25">
      <c r="A1954" t="s">
        <v>6563</v>
      </c>
      <c r="B1954" t="s">
        <v>2722</v>
      </c>
      <c r="C1954" t="s">
        <v>2732</v>
      </c>
      <c r="D1954" t="s">
        <v>1911</v>
      </c>
      <c r="E1954" t="s">
        <v>6566</v>
      </c>
      <c r="F1954" t="s">
        <v>202</v>
      </c>
      <c r="G1954" s="9">
        <v>1</v>
      </c>
      <c r="H1954" s="8">
        <v>0</v>
      </c>
      <c r="I1954" s="8">
        <v>421.82</v>
      </c>
      <c r="J1954" s="8">
        <v>0</v>
      </c>
      <c r="K1954" t="s">
        <v>113</v>
      </c>
      <c r="L1954" s="1">
        <v>45376</v>
      </c>
      <c r="M1954">
        <v>3</v>
      </c>
      <c r="N1954">
        <v>2024</v>
      </c>
    </row>
    <row r="1955" spans="1:14" x14ac:dyDescent="0.25">
      <c r="A1955" t="s">
        <v>6563</v>
      </c>
      <c r="B1955" t="s">
        <v>2722</v>
      </c>
      <c r="C1955" t="s">
        <v>534</v>
      </c>
      <c r="D1955" t="s">
        <v>122</v>
      </c>
      <c r="E1955" t="s">
        <v>123</v>
      </c>
      <c r="F1955" t="s">
        <v>202</v>
      </c>
      <c r="G1955" s="9">
        <v>1</v>
      </c>
      <c r="H1955" s="8">
        <v>80</v>
      </c>
      <c r="I1955" s="8">
        <v>0</v>
      </c>
      <c r="J1955" s="8">
        <v>80</v>
      </c>
      <c r="K1955" t="s">
        <v>113</v>
      </c>
      <c r="L1955" s="1">
        <v>45376</v>
      </c>
      <c r="M1955">
        <v>3</v>
      </c>
      <c r="N1955">
        <v>2024</v>
      </c>
    </row>
    <row r="1956" spans="1:14" x14ac:dyDescent="0.25">
      <c r="A1956" t="s">
        <v>6563</v>
      </c>
      <c r="B1956" t="s">
        <v>2722</v>
      </c>
      <c r="C1956" t="s">
        <v>602</v>
      </c>
      <c r="D1956" t="s">
        <v>232</v>
      </c>
      <c r="E1956" t="s">
        <v>233</v>
      </c>
      <c r="F1956" t="s">
        <v>202</v>
      </c>
      <c r="G1956" s="9">
        <v>1</v>
      </c>
      <c r="H1956" s="8">
        <v>18</v>
      </c>
      <c r="I1956" s="8">
        <v>0</v>
      </c>
      <c r="J1956" s="8">
        <v>18</v>
      </c>
      <c r="K1956" t="s">
        <v>113</v>
      </c>
      <c r="L1956" s="1">
        <v>45376</v>
      </c>
      <c r="M1956">
        <v>3</v>
      </c>
      <c r="N1956">
        <v>2024</v>
      </c>
    </row>
    <row r="1957" spans="1:14" x14ac:dyDescent="0.25">
      <c r="A1957" t="s">
        <v>6563</v>
      </c>
      <c r="B1957" t="s">
        <v>2722</v>
      </c>
      <c r="C1957" t="s">
        <v>437</v>
      </c>
      <c r="D1957" t="s">
        <v>244</v>
      </c>
      <c r="E1957" t="s">
        <v>6567</v>
      </c>
      <c r="F1957" t="s">
        <v>202</v>
      </c>
      <c r="G1957" s="9">
        <v>1</v>
      </c>
      <c r="H1957" s="8">
        <v>19</v>
      </c>
      <c r="I1957" s="8">
        <v>99.09</v>
      </c>
      <c r="J1957" s="8">
        <v>19</v>
      </c>
      <c r="K1957" t="s">
        <v>113</v>
      </c>
      <c r="L1957" s="1">
        <v>45376</v>
      </c>
      <c r="M1957">
        <v>3</v>
      </c>
      <c r="N1957">
        <v>2024</v>
      </c>
    </row>
    <row r="1958" spans="1:14" x14ac:dyDescent="0.25">
      <c r="A1958" t="s">
        <v>6563</v>
      </c>
      <c r="B1958" t="s">
        <v>2722</v>
      </c>
      <c r="C1958" t="s">
        <v>519</v>
      </c>
      <c r="D1958" t="s">
        <v>254</v>
      </c>
      <c r="E1958" t="s">
        <v>6568</v>
      </c>
      <c r="F1958" t="s">
        <v>202</v>
      </c>
      <c r="G1958" s="9">
        <v>1</v>
      </c>
      <c r="H1958" s="8">
        <v>8.5</v>
      </c>
      <c r="I1958" s="8">
        <v>53.64</v>
      </c>
      <c r="J1958" s="8">
        <v>8.5</v>
      </c>
      <c r="K1958" t="s">
        <v>113</v>
      </c>
      <c r="L1958" s="1">
        <v>45376</v>
      </c>
      <c r="M1958">
        <v>3</v>
      </c>
      <c r="N1958">
        <v>2024</v>
      </c>
    </row>
    <row r="1959" spans="1:14" x14ac:dyDescent="0.25">
      <c r="A1959" t="s">
        <v>6563</v>
      </c>
      <c r="B1959" t="s">
        <v>2722</v>
      </c>
      <c r="C1959" t="s">
        <v>2724</v>
      </c>
      <c r="D1959" t="s">
        <v>202</v>
      </c>
      <c r="E1959" t="s">
        <v>2779</v>
      </c>
      <c r="F1959" t="s">
        <v>202</v>
      </c>
      <c r="G1959" s="9">
        <v>1</v>
      </c>
      <c r="H1959" s="8">
        <v>0</v>
      </c>
      <c r="I1959" s="8">
        <v>169.65</v>
      </c>
      <c r="J1959" s="8">
        <v>0</v>
      </c>
      <c r="K1959" t="s">
        <v>113</v>
      </c>
      <c r="L1959" s="1">
        <v>45376</v>
      </c>
      <c r="M1959">
        <v>3</v>
      </c>
      <c r="N1959">
        <v>2024</v>
      </c>
    </row>
    <row r="1960" spans="1:14" x14ac:dyDescent="0.25">
      <c r="A1960" t="s">
        <v>6569</v>
      </c>
      <c r="B1960" t="s">
        <v>2722</v>
      </c>
      <c r="C1960" t="s">
        <v>4227</v>
      </c>
      <c r="D1960" t="s">
        <v>1976</v>
      </c>
      <c r="E1960" t="s">
        <v>3777</v>
      </c>
      <c r="F1960" t="s">
        <v>202</v>
      </c>
      <c r="G1960" s="9">
        <v>1</v>
      </c>
      <c r="H1960" s="8">
        <v>0</v>
      </c>
      <c r="I1960" s="8">
        <v>1283.73</v>
      </c>
      <c r="J1960" s="8">
        <v>0</v>
      </c>
      <c r="K1960" t="s">
        <v>113</v>
      </c>
      <c r="L1960" s="1">
        <v>45376</v>
      </c>
      <c r="M1960">
        <v>3</v>
      </c>
      <c r="N1960">
        <v>2024</v>
      </c>
    </row>
    <row r="1961" spans="1:14" x14ac:dyDescent="0.25">
      <c r="A1961" t="s">
        <v>6569</v>
      </c>
      <c r="B1961" t="s">
        <v>2722</v>
      </c>
      <c r="C1961" t="s">
        <v>449</v>
      </c>
      <c r="D1961" t="s">
        <v>410</v>
      </c>
      <c r="E1961" t="s">
        <v>411</v>
      </c>
      <c r="F1961" t="s">
        <v>202</v>
      </c>
      <c r="G1961" s="9">
        <v>1</v>
      </c>
      <c r="H1961" s="8">
        <v>125</v>
      </c>
      <c r="I1961" s="8">
        <v>0</v>
      </c>
      <c r="J1961" s="8">
        <v>125</v>
      </c>
      <c r="K1961" t="s">
        <v>113</v>
      </c>
      <c r="L1961" s="1">
        <v>45376</v>
      </c>
      <c r="M1961">
        <v>3</v>
      </c>
      <c r="N1961">
        <v>2024</v>
      </c>
    </row>
    <row r="1962" spans="1:14" x14ac:dyDescent="0.25">
      <c r="A1962" t="s">
        <v>6569</v>
      </c>
      <c r="B1962" t="s">
        <v>2722</v>
      </c>
      <c r="C1962" t="s">
        <v>450</v>
      </c>
      <c r="D1962" t="s">
        <v>412</v>
      </c>
      <c r="E1962" t="s">
        <v>413</v>
      </c>
      <c r="F1962" t="s">
        <v>202</v>
      </c>
      <c r="G1962" s="9">
        <v>1</v>
      </c>
      <c r="H1962" s="8">
        <v>90</v>
      </c>
      <c r="I1962" s="8">
        <v>0</v>
      </c>
      <c r="J1962" s="8">
        <v>90</v>
      </c>
      <c r="K1962" t="s">
        <v>113</v>
      </c>
      <c r="L1962" s="1">
        <v>45376</v>
      </c>
      <c r="M1962">
        <v>3</v>
      </c>
      <c r="N1962">
        <v>2024</v>
      </c>
    </row>
    <row r="1963" spans="1:14" x14ac:dyDescent="0.25">
      <c r="A1963" t="s">
        <v>6569</v>
      </c>
      <c r="B1963" t="s">
        <v>2722</v>
      </c>
      <c r="C1963" t="s">
        <v>451</v>
      </c>
      <c r="D1963" t="s">
        <v>414</v>
      </c>
      <c r="E1963" t="s">
        <v>415</v>
      </c>
      <c r="F1963" t="s">
        <v>202</v>
      </c>
      <c r="G1963" s="9">
        <v>1</v>
      </c>
      <c r="H1963" s="8">
        <v>88</v>
      </c>
      <c r="I1963" s="8">
        <v>0</v>
      </c>
      <c r="J1963" s="8">
        <v>88</v>
      </c>
      <c r="K1963" t="s">
        <v>113</v>
      </c>
      <c r="L1963" s="1">
        <v>45376</v>
      </c>
      <c r="M1963">
        <v>3</v>
      </c>
      <c r="N1963">
        <v>2024</v>
      </c>
    </row>
    <row r="1964" spans="1:14" x14ac:dyDescent="0.25">
      <c r="A1964" t="s">
        <v>6569</v>
      </c>
      <c r="B1964" t="s">
        <v>2722</v>
      </c>
      <c r="C1964" t="s">
        <v>3034</v>
      </c>
      <c r="D1964" t="s">
        <v>1960</v>
      </c>
      <c r="E1964" t="s">
        <v>4721</v>
      </c>
      <c r="F1964" t="s">
        <v>202</v>
      </c>
      <c r="G1964" s="9">
        <v>1</v>
      </c>
      <c r="H1964" s="8">
        <v>0</v>
      </c>
      <c r="I1964" s="8">
        <v>571.09</v>
      </c>
      <c r="J1964" s="8">
        <v>0</v>
      </c>
      <c r="K1964" t="s">
        <v>113</v>
      </c>
      <c r="L1964" s="1">
        <v>45376</v>
      </c>
      <c r="M1964">
        <v>3</v>
      </c>
      <c r="N1964">
        <v>2024</v>
      </c>
    </row>
    <row r="1965" spans="1:14" x14ac:dyDescent="0.25">
      <c r="A1965" t="s">
        <v>6569</v>
      </c>
      <c r="B1965" t="s">
        <v>2722</v>
      </c>
      <c r="C1965" t="s">
        <v>559</v>
      </c>
      <c r="D1965" t="s">
        <v>418</v>
      </c>
      <c r="E1965" t="s">
        <v>1834</v>
      </c>
      <c r="F1965" t="s">
        <v>202</v>
      </c>
      <c r="G1965" s="9">
        <v>1</v>
      </c>
      <c r="H1965" s="8">
        <v>114</v>
      </c>
      <c r="I1965" s="8">
        <v>0</v>
      </c>
      <c r="J1965" s="8">
        <v>114</v>
      </c>
      <c r="K1965" t="s">
        <v>113</v>
      </c>
      <c r="L1965" s="1">
        <v>45376</v>
      </c>
      <c r="M1965">
        <v>3</v>
      </c>
      <c r="N1965">
        <v>2024</v>
      </c>
    </row>
    <row r="1966" spans="1:14" x14ac:dyDescent="0.25">
      <c r="A1966" t="s">
        <v>6569</v>
      </c>
      <c r="B1966" t="s">
        <v>2722</v>
      </c>
      <c r="C1966" t="s">
        <v>436</v>
      </c>
      <c r="D1966" t="s">
        <v>303</v>
      </c>
      <c r="E1966" t="s">
        <v>201</v>
      </c>
      <c r="F1966" t="s">
        <v>202</v>
      </c>
      <c r="G1966" s="9">
        <v>1</v>
      </c>
      <c r="H1966" s="8">
        <v>9</v>
      </c>
      <c r="I1966" s="8">
        <v>0</v>
      </c>
      <c r="J1966" s="8">
        <v>9</v>
      </c>
      <c r="K1966" t="s">
        <v>113</v>
      </c>
      <c r="L1966" s="1">
        <v>45376</v>
      </c>
      <c r="M1966">
        <v>3</v>
      </c>
      <c r="N1966">
        <v>2024</v>
      </c>
    </row>
    <row r="1967" spans="1:14" x14ac:dyDescent="0.25">
      <c r="A1967" t="s">
        <v>6569</v>
      </c>
      <c r="B1967" t="s">
        <v>2722</v>
      </c>
      <c r="C1967" t="s">
        <v>512</v>
      </c>
      <c r="D1967" t="s">
        <v>248</v>
      </c>
      <c r="E1967" t="s">
        <v>2725</v>
      </c>
      <c r="F1967" t="s">
        <v>202</v>
      </c>
      <c r="G1967" s="9">
        <v>1</v>
      </c>
      <c r="H1967" s="8">
        <v>19.5</v>
      </c>
      <c r="I1967" s="8">
        <v>97.36</v>
      </c>
      <c r="J1967" s="8">
        <v>19.5</v>
      </c>
      <c r="K1967" t="s">
        <v>113</v>
      </c>
      <c r="L1967" s="1">
        <v>45376</v>
      </c>
      <c r="M1967">
        <v>3</v>
      </c>
      <c r="N1967">
        <v>2024</v>
      </c>
    </row>
    <row r="1968" spans="1:14" x14ac:dyDescent="0.25">
      <c r="A1968" t="s">
        <v>6569</v>
      </c>
      <c r="B1968" t="s">
        <v>2722</v>
      </c>
      <c r="C1968" t="s">
        <v>2854</v>
      </c>
      <c r="D1968" t="s">
        <v>1830</v>
      </c>
      <c r="E1968" t="s">
        <v>2853</v>
      </c>
      <c r="F1968" t="s">
        <v>202</v>
      </c>
      <c r="G1968" s="9">
        <v>1</v>
      </c>
      <c r="H1968" s="8">
        <v>14</v>
      </c>
      <c r="I1968" s="8">
        <v>40.090000000000003</v>
      </c>
      <c r="J1968" s="8">
        <v>14</v>
      </c>
      <c r="K1968" t="s">
        <v>113</v>
      </c>
      <c r="L1968" s="1">
        <v>45376</v>
      </c>
      <c r="M1968">
        <v>3</v>
      </c>
      <c r="N1968">
        <v>2024</v>
      </c>
    </row>
    <row r="1969" spans="1:14" x14ac:dyDescent="0.25">
      <c r="A1969" t="s">
        <v>6569</v>
      </c>
      <c r="B1969" t="s">
        <v>2722</v>
      </c>
      <c r="C1969" t="s">
        <v>560</v>
      </c>
      <c r="D1969" t="s">
        <v>222</v>
      </c>
      <c r="E1969" t="s">
        <v>2780</v>
      </c>
      <c r="F1969" t="s">
        <v>202</v>
      </c>
      <c r="G1969" s="9">
        <v>1</v>
      </c>
      <c r="H1969" s="8">
        <v>23</v>
      </c>
      <c r="I1969" s="8">
        <v>113.73</v>
      </c>
      <c r="J1969" s="8">
        <v>23</v>
      </c>
      <c r="K1969" t="s">
        <v>113</v>
      </c>
      <c r="L1969" s="1">
        <v>45376</v>
      </c>
      <c r="M1969">
        <v>3</v>
      </c>
      <c r="N1969">
        <v>2024</v>
      </c>
    </row>
    <row r="1970" spans="1:14" x14ac:dyDescent="0.25">
      <c r="A1970" t="s">
        <v>6569</v>
      </c>
      <c r="B1970" t="s">
        <v>2722</v>
      </c>
      <c r="C1970" t="s">
        <v>514</v>
      </c>
      <c r="D1970" t="s">
        <v>290</v>
      </c>
      <c r="E1970" t="s">
        <v>2781</v>
      </c>
      <c r="F1970" t="s">
        <v>202</v>
      </c>
      <c r="G1970" s="9">
        <v>1</v>
      </c>
      <c r="H1970" s="8">
        <v>18.5</v>
      </c>
      <c r="I1970" s="8">
        <v>121.91</v>
      </c>
      <c r="J1970" s="8">
        <v>18.5</v>
      </c>
      <c r="K1970" t="s">
        <v>113</v>
      </c>
      <c r="L1970" s="1">
        <v>45376</v>
      </c>
      <c r="M1970">
        <v>3</v>
      </c>
      <c r="N1970">
        <v>2024</v>
      </c>
    </row>
    <row r="1971" spans="1:14" x14ac:dyDescent="0.25">
      <c r="A1971" t="s">
        <v>6569</v>
      </c>
      <c r="B1971" t="s">
        <v>2722</v>
      </c>
      <c r="C1971" t="s">
        <v>435</v>
      </c>
      <c r="D1971" t="s">
        <v>224</v>
      </c>
      <c r="E1971" t="s">
        <v>2789</v>
      </c>
      <c r="F1971" t="s">
        <v>202</v>
      </c>
      <c r="G1971" s="9">
        <v>1</v>
      </c>
      <c r="H1971" s="8">
        <v>20.94</v>
      </c>
      <c r="I1971" s="8">
        <v>72.819999999999993</v>
      </c>
      <c r="J1971" s="8">
        <v>20.94</v>
      </c>
      <c r="K1971" t="s">
        <v>113</v>
      </c>
      <c r="L1971" s="1">
        <v>45376</v>
      </c>
      <c r="M1971">
        <v>3</v>
      </c>
      <c r="N1971">
        <v>2024</v>
      </c>
    </row>
    <row r="1972" spans="1:14" x14ac:dyDescent="0.25">
      <c r="A1972" t="s">
        <v>6569</v>
      </c>
      <c r="B1972" t="s">
        <v>2722</v>
      </c>
      <c r="C1972" t="s">
        <v>2736</v>
      </c>
      <c r="D1972" t="s">
        <v>202</v>
      </c>
      <c r="E1972" t="s">
        <v>6570</v>
      </c>
      <c r="F1972" t="s">
        <v>202</v>
      </c>
      <c r="G1972" s="9">
        <v>1</v>
      </c>
      <c r="H1972" s="8">
        <v>0</v>
      </c>
      <c r="I1972" s="8">
        <v>0</v>
      </c>
      <c r="J1972" s="8">
        <v>0</v>
      </c>
      <c r="K1972" t="s">
        <v>113</v>
      </c>
      <c r="L1972" s="1">
        <v>45376</v>
      </c>
      <c r="M1972">
        <v>3</v>
      </c>
      <c r="N1972">
        <v>2024</v>
      </c>
    </row>
    <row r="1973" spans="1:14" x14ac:dyDescent="0.25">
      <c r="A1973" t="s">
        <v>6569</v>
      </c>
      <c r="B1973" t="s">
        <v>2722</v>
      </c>
      <c r="C1973" t="s">
        <v>2724</v>
      </c>
      <c r="D1973" t="s">
        <v>202</v>
      </c>
      <c r="E1973" t="s">
        <v>2779</v>
      </c>
      <c r="F1973" t="s">
        <v>202</v>
      </c>
      <c r="G1973" s="9">
        <v>1</v>
      </c>
      <c r="H1973" s="8">
        <v>0</v>
      </c>
      <c r="I1973" s="8">
        <v>135.19</v>
      </c>
      <c r="J1973" s="8">
        <v>0</v>
      </c>
      <c r="K1973" t="s">
        <v>113</v>
      </c>
      <c r="L1973" s="1">
        <v>45376</v>
      </c>
      <c r="M1973">
        <v>3</v>
      </c>
      <c r="N1973">
        <v>2024</v>
      </c>
    </row>
    <row r="1974" spans="1:14" x14ac:dyDescent="0.25">
      <c r="A1974" t="s">
        <v>6571</v>
      </c>
      <c r="B1974" t="s">
        <v>2722</v>
      </c>
      <c r="C1974" t="s">
        <v>514</v>
      </c>
      <c r="D1974" t="s">
        <v>290</v>
      </c>
      <c r="E1974" t="s">
        <v>6572</v>
      </c>
      <c r="F1974" t="s">
        <v>202</v>
      </c>
      <c r="G1974" s="9">
        <v>1</v>
      </c>
      <c r="H1974" s="8">
        <v>18.5</v>
      </c>
      <c r="I1974" s="8">
        <v>135.44999999999999</v>
      </c>
      <c r="J1974" s="8">
        <v>18.5</v>
      </c>
      <c r="K1974" t="s">
        <v>113</v>
      </c>
      <c r="L1974" s="1">
        <v>45375</v>
      </c>
      <c r="M1974">
        <v>3</v>
      </c>
      <c r="N1974">
        <v>2024</v>
      </c>
    </row>
    <row r="1975" spans="1:14" x14ac:dyDescent="0.25">
      <c r="A1975" t="s">
        <v>6571</v>
      </c>
      <c r="B1975" t="s">
        <v>2722</v>
      </c>
      <c r="C1975" t="s">
        <v>468</v>
      </c>
      <c r="D1975" t="s">
        <v>306</v>
      </c>
      <c r="E1975" t="s">
        <v>2746</v>
      </c>
      <c r="F1975" t="s">
        <v>202</v>
      </c>
      <c r="G1975" s="9">
        <v>1</v>
      </c>
      <c r="H1975" s="8">
        <v>0.64</v>
      </c>
      <c r="I1975" s="8">
        <v>7.27</v>
      </c>
      <c r="J1975" s="8">
        <v>0.64</v>
      </c>
      <c r="K1975" t="s">
        <v>113</v>
      </c>
      <c r="L1975" s="1">
        <v>45375</v>
      </c>
      <c r="M1975">
        <v>3</v>
      </c>
      <c r="N1975">
        <v>2024</v>
      </c>
    </row>
    <row r="1976" spans="1:14" x14ac:dyDescent="0.25">
      <c r="A1976" t="s">
        <v>6571</v>
      </c>
      <c r="B1976" t="s">
        <v>2722</v>
      </c>
      <c r="C1976" t="s">
        <v>2724</v>
      </c>
      <c r="D1976" t="s">
        <v>202</v>
      </c>
      <c r="E1976" t="s">
        <v>2779</v>
      </c>
      <c r="F1976" t="s">
        <v>202</v>
      </c>
      <c r="G1976" s="9">
        <v>1</v>
      </c>
      <c r="H1976" s="8">
        <v>0</v>
      </c>
      <c r="I1976" s="8">
        <v>33.51</v>
      </c>
      <c r="J1976" s="8">
        <v>0</v>
      </c>
      <c r="K1976" t="s">
        <v>113</v>
      </c>
      <c r="L1976" s="1">
        <v>45375</v>
      </c>
      <c r="M1976">
        <v>3</v>
      </c>
      <c r="N1976">
        <v>2024</v>
      </c>
    </row>
    <row r="1977" spans="1:14" x14ac:dyDescent="0.25">
      <c r="A1977" t="s">
        <v>6573</v>
      </c>
      <c r="B1977" t="s">
        <v>2722</v>
      </c>
      <c r="C1977" t="s">
        <v>626</v>
      </c>
      <c r="D1977" t="s">
        <v>128</v>
      </c>
      <c r="E1977" t="s">
        <v>6574</v>
      </c>
      <c r="F1977" t="s">
        <v>202</v>
      </c>
      <c r="G1977" s="9">
        <v>1</v>
      </c>
      <c r="H1977" s="8">
        <v>887.42780000000005</v>
      </c>
      <c r="I1977" s="8">
        <v>1908.18</v>
      </c>
      <c r="J1977" s="8">
        <v>887.43</v>
      </c>
      <c r="K1977" t="s">
        <v>113</v>
      </c>
      <c r="L1977" s="1">
        <v>45375</v>
      </c>
      <c r="M1977">
        <v>3</v>
      </c>
      <c r="N1977">
        <v>2024</v>
      </c>
    </row>
    <row r="1978" spans="1:14" x14ac:dyDescent="0.25">
      <c r="A1978" t="s">
        <v>6573</v>
      </c>
      <c r="B1978" t="s">
        <v>2722</v>
      </c>
      <c r="C1978" t="s">
        <v>2823</v>
      </c>
      <c r="D1978" t="s">
        <v>1951</v>
      </c>
      <c r="E1978" t="s">
        <v>6575</v>
      </c>
      <c r="F1978" t="s">
        <v>202</v>
      </c>
      <c r="G1978" s="9">
        <v>1</v>
      </c>
      <c r="H1978" s="8">
        <v>0</v>
      </c>
      <c r="I1978" s="8">
        <v>90</v>
      </c>
      <c r="J1978" s="8">
        <v>0</v>
      </c>
      <c r="K1978" t="s">
        <v>113</v>
      </c>
      <c r="L1978" s="1">
        <v>45375</v>
      </c>
      <c r="M1978">
        <v>3</v>
      </c>
      <c r="N1978">
        <v>2024</v>
      </c>
    </row>
    <row r="1979" spans="1:14" x14ac:dyDescent="0.25">
      <c r="A1979" t="s">
        <v>6573</v>
      </c>
      <c r="B1979" t="s">
        <v>2722</v>
      </c>
      <c r="C1979" t="s">
        <v>522</v>
      </c>
      <c r="D1979" t="s">
        <v>342</v>
      </c>
      <c r="E1979" t="s">
        <v>343</v>
      </c>
      <c r="F1979" t="s">
        <v>202</v>
      </c>
      <c r="G1979" s="9">
        <v>1</v>
      </c>
      <c r="H1979" s="8">
        <v>10.5</v>
      </c>
      <c r="I1979" s="8">
        <v>0</v>
      </c>
      <c r="J1979" s="8">
        <v>10.5</v>
      </c>
      <c r="K1979" t="s">
        <v>113</v>
      </c>
      <c r="L1979" s="1">
        <v>45375</v>
      </c>
      <c r="M1979">
        <v>3</v>
      </c>
      <c r="N1979">
        <v>2024</v>
      </c>
    </row>
    <row r="1980" spans="1:14" x14ac:dyDescent="0.25">
      <c r="A1980" t="s">
        <v>6573</v>
      </c>
      <c r="B1980" t="s">
        <v>2722</v>
      </c>
      <c r="C1980" t="s">
        <v>562</v>
      </c>
      <c r="D1980" t="s">
        <v>205</v>
      </c>
      <c r="E1980" t="s">
        <v>206</v>
      </c>
      <c r="F1980" t="s">
        <v>202</v>
      </c>
      <c r="G1980" s="9">
        <v>1</v>
      </c>
      <c r="H1980" s="8">
        <v>20.5</v>
      </c>
      <c r="I1980" s="8">
        <v>0</v>
      </c>
      <c r="J1980" s="8">
        <v>20.5</v>
      </c>
      <c r="K1980" t="s">
        <v>113</v>
      </c>
      <c r="L1980" s="1">
        <v>45375</v>
      </c>
      <c r="M1980">
        <v>3</v>
      </c>
      <c r="N1980">
        <v>2024</v>
      </c>
    </row>
    <row r="1981" spans="1:14" x14ac:dyDescent="0.25">
      <c r="A1981" t="s">
        <v>6573</v>
      </c>
      <c r="B1981" t="s">
        <v>2722</v>
      </c>
      <c r="C1981" t="s">
        <v>2798</v>
      </c>
      <c r="D1981" t="s">
        <v>1429</v>
      </c>
      <c r="E1981" t="s">
        <v>3027</v>
      </c>
      <c r="F1981" t="s">
        <v>202</v>
      </c>
      <c r="G1981" s="9">
        <v>1</v>
      </c>
      <c r="H1981" s="8">
        <v>40.6706</v>
      </c>
      <c r="I1981" s="8">
        <v>125.45</v>
      </c>
      <c r="J1981" s="8">
        <v>40.67</v>
      </c>
      <c r="K1981" t="s">
        <v>113</v>
      </c>
      <c r="L1981" s="1">
        <v>45375</v>
      </c>
      <c r="M1981">
        <v>3</v>
      </c>
      <c r="N1981">
        <v>2024</v>
      </c>
    </row>
    <row r="1982" spans="1:14" x14ac:dyDescent="0.25">
      <c r="A1982" t="s">
        <v>6573</v>
      </c>
      <c r="B1982" t="s">
        <v>2722</v>
      </c>
      <c r="C1982" t="s">
        <v>2724</v>
      </c>
      <c r="D1982" t="s">
        <v>202</v>
      </c>
      <c r="E1982" t="s">
        <v>3088</v>
      </c>
      <c r="F1982" t="s">
        <v>202</v>
      </c>
      <c r="G1982" s="9">
        <v>1</v>
      </c>
      <c r="H1982" s="8">
        <v>0</v>
      </c>
      <c r="I1982" s="8">
        <v>34.93</v>
      </c>
      <c r="J1982" s="8">
        <v>0</v>
      </c>
      <c r="K1982" t="s">
        <v>113</v>
      </c>
      <c r="L1982" s="1">
        <v>45375</v>
      </c>
      <c r="M1982">
        <v>3</v>
      </c>
      <c r="N1982">
        <v>2024</v>
      </c>
    </row>
    <row r="1983" spans="1:14" x14ac:dyDescent="0.25">
      <c r="A1983" t="s">
        <v>6576</v>
      </c>
      <c r="B1983" t="s">
        <v>2722</v>
      </c>
      <c r="C1983" t="s">
        <v>3812</v>
      </c>
      <c r="D1983" t="s">
        <v>2408</v>
      </c>
      <c r="E1983" t="s">
        <v>6577</v>
      </c>
      <c r="F1983" t="s">
        <v>202</v>
      </c>
      <c r="G1983" s="9">
        <v>1</v>
      </c>
      <c r="H1983" s="8">
        <v>0</v>
      </c>
      <c r="I1983" s="8">
        <v>894.55</v>
      </c>
      <c r="J1983" s="8">
        <v>0</v>
      </c>
      <c r="K1983" t="s">
        <v>113</v>
      </c>
      <c r="L1983" s="1">
        <v>45374</v>
      </c>
      <c r="M1983">
        <v>3</v>
      </c>
      <c r="N1983">
        <v>2024</v>
      </c>
    </row>
    <row r="1984" spans="1:14" x14ac:dyDescent="0.25">
      <c r="A1984" t="s">
        <v>6576</v>
      </c>
      <c r="B1984" t="s">
        <v>2722</v>
      </c>
      <c r="C1984" t="s">
        <v>457</v>
      </c>
      <c r="D1984" t="s">
        <v>256</v>
      </c>
      <c r="E1984" t="s">
        <v>2730</v>
      </c>
      <c r="F1984" t="s">
        <v>1638</v>
      </c>
      <c r="G1984" s="9">
        <v>1</v>
      </c>
      <c r="H1984" s="8">
        <v>74.5</v>
      </c>
      <c r="I1984" s="8">
        <v>0</v>
      </c>
      <c r="J1984" s="8">
        <v>74.5</v>
      </c>
      <c r="K1984" t="s">
        <v>113</v>
      </c>
      <c r="L1984" s="1">
        <v>45374</v>
      </c>
      <c r="M1984">
        <v>3</v>
      </c>
      <c r="N1984">
        <v>2024</v>
      </c>
    </row>
    <row r="1985" spans="1:14" x14ac:dyDescent="0.25">
      <c r="A1985" t="s">
        <v>6576</v>
      </c>
      <c r="B1985" t="s">
        <v>2722</v>
      </c>
      <c r="C1985" t="s">
        <v>458</v>
      </c>
      <c r="D1985" t="s">
        <v>258</v>
      </c>
      <c r="E1985" t="s">
        <v>2731</v>
      </c>
      <c r="F1985" t="s">
        <v>1638</v>
      </c>
      <c r="G1985" s="9">
        <v>1</v>
      </c>
      <c r="H1985" s="8">
        <v>85.49</v>
      </c>
      <c r="I1985" s="8">
        <v>0</v>
      </c>
      <c r="J1985" s="8">
        <v>85.49</v>
      </c>
      <c r="K1985" t="s">
        <v>113</v>
      </c>
      <c r="L1985" s="1">
        <v>45374</v>
      </c>
      <c r="M1985">
        <v>3</v>
      </c>
      <c r="N1985">
        <v>2024</v>
      </c>
    </row>
    <row r="1986" spans="1:14" x14ac:dyDescent="0.25">
      <c r="A1986" t="s">
        <v>6576</v>
      </c>
      <c r="B1986" t="s">
        <v>2722</v>
      </c>
      <c r="C1986" t="s">
        <v>523</v>
      </c>
      <c r="D1986" t="s">
        <v>338</v>
      </c>
      <c r="E1986" t="s">
        <v>339</v>
      </c>
      <c r="F1986" t="s">
        <v>202</v>
      </c>
      <c r="G1986" s="9">
        <v>1</v>
      </c>
      <c r="H1986" s="8">
        <v>8.5</v>
      </c>
      <c r="I1986" s="8">
        <v>0</v>
      </c>
      <c r="J1986" s="8">
        <v>8.5</v>
      </c>
      <c r="K1986" t="s">
        <v>113</v>
      </c>
      <c r="L1986" s="1">
        <v>45374</v>
      </c>
      <c r="M1986">
        <v>3</v>
      </c>
      <c r="N1986">
        <v>2024</v>
      </c>
    </row>
    <row r="1987" spans="1:14" x14ac:dyDescent="0.25">
      <c r="A1987" t="s">
        <v>6576</v>
      </c>
      <c r="B1987" t="s">
        <v>2722</v>
      </c>
      <c r="C1987" t="s">
        <v>2777</v>
      </c>
      <c r="D1987" t="s">
        <v>1750</v>
      </c>
      <c r="E1987" t="s">
        <v>3879</v>
      </c>
      <c r="F1987" t="s">
        <v>202</v>
      </c>
      <c r="G1987" s="9">
        <v>1</v>
      </c>
      <c r="H1987" s="8">
        <v>24</v>
      </c>
      <c r="I1987" s="8">
        <v>0</v>
      </c>
      <c r="J1987" s="8">
        <v>24</v>
      </c>
      <c r="K1987" t="s">
        <v>113</v>
      </c>
      <c r="L1987" s="1">
        <v>45374</v>
      </c>
      <c r="M1987">
        <v>3</v>
      </c>
      <c r="N1987">
        <v>2024</v>
      </c>
    </row>
    <row r="1988" spans="1:14" x14ac:dyDescent="0.25">
      <c r="A1988" t="s">
        <v>6576</v>
      </c>
      <c r="B1988" t="s">
        <v>2722</v>
      </c>
      <c r="C1988" t="s">
        <v>525</v>
      </c>
      <c r="D1988" t="s">
        <v>334</v>
      </c>
      <c r="E1988" t="s">
        <v>335</v>
      </c>
      <c r="F1988" t="s">
        <v>202</v>
      </c>
      <c r="G1988" s="9">
        <v>1</v>
      </c>
      <c r="H1988" s="8">
        <v>18.5</v>
      </c>
      <c r="I1988" s="8">
        <v>0</v>
      </c>
      <c r="J1988" s="8">
        <v>18.5</v>
      </c>
      <c r="K1988" t="s">
        <v>113</v>
      </c>
      <c r="L1988" s="1">
        <v>45374</v>
      </c>
      <c r="M1988">
        <v>3</v>
      </c>
      <c r="N1988">
        <v>2024</v>
      </c>
    </row>
    <row r="1989" spans="1:14" x14ac:dyDescent="0.25">
      <c r="A1989" t="s">
        <v>6576</v>
      </c>
      <c r="B1989" t="s">
        <v>2722</v>
      </c>
      <c r="C1989" t="s">
        <v>524</v>
      </c>
      <c r="D1989" t="s">
        <v>332</v>
      </c>
      <c r="E1989" t="s">
        <v>333</v>
      </c>
      <c r="F1989" t="s">
        <v>202</v>
      </c>
      <c r="G1989" s="9">
        <v>1</v>
      </c>
      <c r="H1989" s="8">
        <v>20</v>
      </c>
      <c r="I1989" s="8">
        <v>0</v>
      </c>
      <c r="J1989" s="8">
        <v>20</v>
      </c>
      <c r="K1989" t="s">
        <v>113</v>
      </c>
      <c r="L1989" s="1">
        <v>45374</v>
      </c>
      <c r="M1989">
        <v>3</v>
      </c>
      <c r="N1989">
        <v>2024</v>
      </c>
    </row>
    <row r="1990" spans="1:14" x14ac:dyDescent="0.25">
      <c r="A1990" t="s">
        <v>6576</v>
      </c>
      <c r="B1990" t="s">
        <v>2722</v>
      </c>
      <c r="C1990" t="s">
        <v>460</v>
      </c>
      <c r="D1990" t="s">
        <v>266</v>
      </c>
      <c r="E1990" t="s">
        <v>267</v>
      </c>
      <c r="F1990" t="s">
        <v>1638</v>
      </c>
      <c r="G1990" s="9">
        <v>1</v>
      </c>
      <c r="H1990" s="8">
        <v>16.89</v>
      </c>
      <c r="I1990" s="8">
        <v>0</v>
      </c>
      <c r="J1990" s="8">
        <v>16.89</v>
      </c>
      <c r="K1990" t="s">
        <v>113</v>
      </c>
      <c r="L1990" s="1">
        <v>45374</v>
      </c>
      <c r="M1990">
        <v>3</v>
      </c>
      <c r="N1990">
        <v>2024</v>
      </c>
    </row>
    <row r="1991" spans="1:14" x14ac:dyDescent="0.25">
      <c r="A1991" t="s">
        <v>6576</v>
      </c>
      <c r="B1991" t="s">
        <v>2722</v>
      </c>
      <c r="C1991" t="s">
        <v>2732</v>
      </c>
      <c r="D1991" t="s">
        <v>1911</v>
      </c>
      <c r="E1991" t="s">
        <v>6578</v>
      </c>
      <c r="F1991" t="s">
        <v>202</v>
      </c>
      <c r="G1991" s="9">
        <v>1</v>
      </c>
      <c r="H1991" s="8">
        <v>0</v>
      </c>
      <c r="I1991" s="8">
        <v>421.82</v>
      </c>
      <c r="J1991" s="8">
        <v>0</v>
      </c>
      <c r="K1991" t="s">
        <v>113</v>
      </c>
      <c r="L1991" s="1">
        <v>45374</v>
      </c>
      <c r="M1991">
        <v>3</v>
      </c>
      <c r="N1991">
        <v>2024</v>
      </c>
    </row>
    <row r="1992" spans="1:14" x14ac:dyDescent="0.25">
      <c r="A1992" t="s">
        <v>6576</v>
      </c>
      <c r="B1992" t="s">
        <v>2722</v>
      </c>
      <c r="C1992" t="s">
        <v>534</v>
      </c>
      <c r="D1992" t="s">
        <v>122</v>
      </c>
      <c r="E1992" t="s">
        <v>123</v>
      </c>
      <c r="F1992" t="s">
        <v>202</v>
      </c>
      <c r="G1992" s="9">
        <v>1</v>
      </c>
      <c r="H1992" s="8">
        <v>80</v>
      </c>
      <c r="I1992" s="8">
        <v>0</v>
      </c>
      <c r="J1992" s="8">
        <v>80</v>
      </c>
      <c r="K1992" t="s">
        <v>113</v>
      </c>
      <c r="L1992" s="1">
        <v>45374</v>
      </c>
      <c r="M1992">
        <v>3</v>
      </c>
      <c r="N1992">
        <v>2024</v>
      </c>
    </row>
    <row r="1993" spans="1:14" x14ac:dyDescent="0.25">
      <c r="A1993" t="s">
        <v>6576</v>
      </c>
      <c r="B1993" t="s">
        <v>2722</v>
      </c>
      <c r="C1993" t="s">
        <v>602</v>
      </c>
      <c r="D1993" t="s">
        <v>232</v>
      </c>
      <c r="E1993" t="s">
        <v>233</v>
      </c>
      <c r="F1993" t="s">
        <v>202</v>
      </c>
      <c r="G1993" s="9">
        <v>1</v>
      </c>
      <c r="H1993" s="8">
        <v>18</v>
      </c>
      <c r="I1993" s="8">
        <v>0</v>
      </c>
      <c r="J1993" s="8">
        <v>18</v>
      </c>
      <c r="K1993" t="s">
        <v>113</v>
      </c>
      <c r="L1993" s="1">
        <v>45374</v>
      </c>
      <c r="M1993">
        <v>3</v>
      </c>
      <c r="N1993">
        <v>2024</v>
      </c>
    </row>
    <row r="1994" spans="1:14" x14ac:dyDescent="0.25">
      <c r="A1994" t="s">
        <v>6576</v>
      </c>
      <c r="B1994" t="s">
        <v>2722</v>
      </c>
      <c r="C1994" t="s">
        <v>2872</v>
      </c>
      <c r="D1994" t="s">
        <v>1728</v>
      </c>
      <c r="E1994" t="s">
        <v>6579</v>
      </c>
      <c r="F1994" t="s">
        <v>202</v>
      </c>
      <c r="G1994" s="9">
        <v>1</v>
      </c>
      <c r="H1994" s="8">
        <v>6.5</v>
      </c>
      <c r="I1994" s="8">
        <v>35.450000000000003</v>
      </c>
      <c r="J1994" s="8">
        <v>6.5</v>
      </c>
      <c r="K1994" t="s">
        <v>113</v>
      </c>
      <c r="L1994" s="1">
        <v>45374</v>
      </c>
      <c r="M1994">
        <v>3</v>
      </c>
      <c r="N1994">
        <v>2024</v>
      </c>
    </row>
    <row r="1995" spans="1:14" x14ac:dyDescent="0.25">
      <c r="A1995" t="s">
        <v>6576</v>
      </c>
      <c r="B1995" t="s">
        <v>2722</v>
      </c>
      <c r="C1995" t="s">
        <v>566</v>
      </c>
      <c r="D1995" t="s">
        <v>388</v>
      </c>
      <c r="E1995" t="s">
        <v>6580</v>
      </c>
      <c r="F1995" t="s">
        <v>202</v>
      </c>
      <c r="G1995" s="9">
        <v>1</v>
      </c>
      <c r="H1995" s="8">
        <v>18</v>
      </c>
      <c r="I1995" s="8">
        <v>62.73</v>
      </c>
      <c r="J1995" s="8">
        <v>18</v>
      </c>
      <c r="K1995" t="s">
        <v>113</v>
      </c>
      <c r="L1995" s="1">
        <v>45374</v>
      </c>
      <c r="M1995">
        <v>3</v>
      </c>
      <c r="N1995">
        <v>2024</v>
      </c>
    </row>
    <row r="1996" spans="1:14" x14ac:dyDescent="0.25">
      <c r="A1996" t="s">
        <v>6576</v>
      </c>
      <c r="B1996" t="s">
        <v>2722</v>
      </c>
      <c r="C1996" t="s">
        <v>2724</v>
      </c>
      <c r="D1996" t="s">
        <v>202</v>
      </c>
      <c r="E1996" t="s">
        <v>6535</v>
      </c>
      <c r="F1996" t="s">
        <v>202</v>
      </c>
      <c r="G1996" s="9">
        <v>1</v>
      </c>
      <c r="H1996" s="8">
        <v>0</v>
      </c>
      <c r="I1996" s="8">
        <v>127.75</v>
      </c>
      <c r="J1996" s="8">
        <v>0</v>
      </c>
      <c r="K1996" t="s">
        <v>113</v>
      </c>
      <c r="L1996" s="1">
        <v>45374</v>
      </c>
      <c r="M1996">
        <v>3</v>
      </c>
      <c r="N1996">
        <v>2024</v>
      </c>
    </row>
    <row r="1997" spans="1:14" x14ac:dyDescent="0.25">
      <c r="A1997" t="s">
        <v>6581</v>
      </c>
      <c r="B1997" t="s">
        <v>2722</v>
      </c>
      <c r="C1997" t="s">
        <v>3086</v>
      </c>
      <c r="D1997" t="s">
        <v>2013</v>
      </c>
      <c r="E1997" t="s">
        <v>6582</v>
      </c>
      <c r="F1997" t="s">
        <v>202</v>
      </c>
      <c r="G1997" s="9">
        <v>1</v>
      </c>
      <c r="H1997" s="8">
        <v>0</v>
      </c>
      <c r="I1997" s="8">
        <v>918.77</v>
      </c>
      <c r="J1997" s="8">
        <v>0</v>
      </c>
      <c r="K1997" t="s">
        <v>113</v>
      </c>
      <c r="L1997" s="1">
        <v>45373</v>
      </c>
      <c r="M1997">
        <v>3</v>
      </c>
      <c r="N1997">
        <v>2024</v>
      </c>
    </row>
    <row r="1998" spans="1:14" x14ac:dyDescent="0.25">
      <c r="A1998" t="s">
        <v>6581</v>
      </c>
      <c r="B1998" t="s">
        <v>2722</v>
      </c>
      <c r="C1998" t="s">
        <v>462</v>
      </c>
      <c r="D1998" t="s">
        <v>272</v>
      </c>
      <c r="E1998" t="s">
        <v>2740</v>
      </c>
      <c r="F1998" t="s">
        <v>1672</v>
      </c>
      <c r="G1998" s="9">
        <v>1</v>
      </c>
      <c r="H1998" s="8">
        <v>100.14</v>
      </c>
      <c r="I1998" s="8">
        <v>0</v>
      </c>
      <c r="J1998" s="8">
        <v>100.14</v>
      </c>
      <c r="K1998" t="s">
        <v>113</v>
      </c>
      <c r="L1998" s="1">
        <v>45373</v>
      </c>
      <c r="M1998">
        <v>3</v>
      </c>
      <c r="N1998">
        <v>2024</v>
      </c>
    </row>
    <row r="1999" spans="1:14" x14ac:dyDescent="0.25">
      <c r="A1999" t="s">
        <v>6581</v>
      </c>
      <c r="B1999" t="s">
        <v>2722</v>
      </c>
      <c r="C1999" t="s">
        <v>463</v>
      </c>
      <c r="D1999" t="s">
        <v>274</v>
      </c>
      <c r="E1999" t="s">
        <v>2741</v>
      </c>
      <c r="F1999" t="s">
        <v>1672</v>
      </c>
      <c r="G1999" s="9">
        <v>1</v>
      </c>
      <c r="H1999" s="8">
        <v>58.37</v>
      </c>
      <c r="I1999" s="8">
        <v>0</v>
      </c>
      <c r="J1999" s="8">
        <v>58.37</v>
      </c>
      <c r="K1999" t="s">
        <v>113</v>
      </c>
      <c r="L1999" s="1">
        <v>45373</v>
      </c>
      <c r="M1999">
        <v>3</v>
      </c>
      <c r="N1999">
        <v>2024</v>
      </c>
    </row>
    <row r="2000" spans="1:14" x14ac:dyDescent="0.25">
      <c r="A2000" t="s">
        <v>6581</v>
      </c>
      <c r="B2000" t="s">
        <v>2722</v>
      </c>
      <c r="C2000" t="s">
        <v>464</v>
      </c>
      <c r="D2000" t="s">
        <v>276</v>
      </c>
      <c r="E2000" t="s">
        <v>2742</v>
      </c>
      <c r="F2000" t="s">
        <v>1672</v>
      </c>
      <c r="G2000" s="9">
        <v>1</v>
      </c>
      <c r="H2000" s="8">
        <v>81.17</v>
      </c>
      <c r="I2000" s="8">
        <v>0</v>
      </c>
      <c r="J2000" s="8">
        <v>81.17</v>
      </c>
      <c r="K2000" t="s">
        <v>113</v>
      </c>
      <c r="L2000" s="1">
        <v>45373</v>
      </c>
      <c r="M2000">
        <v>3</v>
      </c>
      <c r="N2000">
        <v>2024</v>
      </c>
    </row>
    <row r="2001" spans="1:14" x14ac:dyDescent="0.25">
      <c r="A2001" t="s">
        <v>6581</v>
      </c>
      <c r="B2001" t="s">
        <v>2722</v>
      </c>
      <c r="C2001" t="s">
        <v>522</v>
      </c>
      <c r="D2001" t="s">
        <v>342</v>
      </c>
      <c r="E2001" t="s">
        <v>343</v>
      </c>
      <c r="F2001" t="s">
        <v>202</v>
      </c>
      <c r="G2001" s="9">
        <v>1</v>
      </c>
      <c r="H2001" s="8">
        <v>10.5</v>
      </c>
      <c r="I2001" s="8">
        <v>0</v>
      </c>
      <c r="J2001" s="8">
        <v>10.5</v>
      </c>
      <c r="K2001" t="s">
        <v>113</v>
      </c>
      <c r="L2001" s="1">
        <v>45373</v>
      </c>
      <c r="M2001">
        <v>3</v>
      </c>
      <c r="N2001">
        <v>2024</v>
      </c>
    </row>
    <row r="2002" spans="1:14" x14ac:dyDescent="0.25">
      <c r="A2002" t="s">
        <v>6581</v>
      </c>
      <c r="B2002" t="s">
        <v>2722</v>
      </c>
      <c r="C2002" t="s">
        <v>2777</v>
      </c>
      <c r="D2002" t="s">
        <v>1750</v>
      </c>
      <c r="E2002" t="s">
        <v>3879</v>
      </c>
      <c r="F2002" t="s">
        <v>202</v>
      </c>
      <c r="G2002" s="9">
        <v>1</v>
      </c>
      <c r="H2002" s="8">
        <v>24</v>
      </c>
      <c r="I2002" s="8">
        <v>0</v>
      </c>
      <c r="J2002" s="8">
        <v>24</v>
      </c>
      <c r="K2002" t="s">
        <v>113</v>
      </c>
      <c r="L2002" s="1">
        <v>45373</v>
      </c>
      <c r="M2002">
        <v>3</v>
      </c>
      <c r="N2002">
        <v>2024</v>
      </c>
    </row>
    <row r="2003" spans="1:14" x14ac:dyDescent="0.25">
      <c r="A2003" t="s">
        <v>6581</v>
      </c>
      <c r="B2003" t="s">
        <v>2722</v>
      </c>
      <c r="C2003" t="s">
        <v>2735</v>
      </c>
      <c r="D2003" t="s">
        <v>1738</v>
      </c>
      <c r="E2003" t="s">
        <v>1739</v>
      </c>
      <c r="F2003" t="s">
        <v>202</v>
      </c>
      <c r="G2003" s="9">
        <v>1</v>
      </c>
      <c r="H2003" s="8">
        <v>20</v>
      </c>
      <c r="I2003" s="8">
        <v>0</v>
      </c>
      <c r="J2003" s="8">
        <v>20</v>
      </c>
      <c r="K2003" t="s">
        <v>113</v>
      </c>
      <c r="L2003" s="1">
        <v>45373</v>
      </c>
      <c r="M2003">
        <v>3</v>
      </c>
      <c r="N2003">
        <v>2024</v>
      </c>
    </row>
    <row r="2004" spans="1:14" x14ac:dyDescent="0.25">
      <c r="A2004" t="s">
        <v>6581</v>
      </c>
      <c r="B2004" t="s">
        <v>2722</v>
      </c>
      <c r="C2004" t="s">
        <v>524</v>
      </c>
      <c r="D2004" t="s">
        <v>332</v>
      </c>
      <c r="E2004" t="s">
        <v>333</v>
      </c>
      <c r="F2004" t="s">
        <v>202</v>
      </c>
      <c r="G2004" s="9">
        <v>1</v>
      </c>
      <c r="H2004" s="8">
        <v>20</v>
      </c>
      <c r="I2004" s="8">
        <v>0</v>
      </c>
      <c r="J2004" s="8">
        <v>20</v>
      </c>
      <c r="K2004" t="s">
        <v>113</v>
      </c>
      <c r="L2004" s="1">
        <v>45373</v>
      </c>
      <c r="M2004">
        <v>3</v>
      </c>
      <c r="N2004">
        <v>2024</v>
      </c>
    </row>
    <row r="2005" spans="1:14" x14ac:dyDescent="0.25">
      <c r="A2005" t="s">
        <v>6581</v>
      </c>
      <c r="B2005" t="s">
        <v>2722</v>
      </c>
      <c r="C2005" t="s">
        <v>436</v>
      </c>
      <c r="D2005" t="s">
        <v>303</v>
      </c>
      <c r="E2005" t="s">
        <v>6583</v>
      </c>
      <c r="F2005" t="s">
        <v>202</v>
      </c>
      <c r="G2005" s="9">
        <v>1</v>
      </c>
      <c r="H2005" s="8">
        <v>9</v>
      </c>
      <c r="I2005" s="8">
        <v>37.86</v>
      </c>
      <c r="J2005" s="8">
        <v>9</v>
      </c>
      <c r="K2005" t="s">
        <v>113</v>
      </c>
      <c r="L2005" s="1">
        <v>45373</v>
      </c>
      <c r="M2005">
        <v>3</v>
      </c>
      <c r="N2005">
        <v>2024</v>
      </c>
    </row>
    <row r="2006" spans="1:14" x14ac:dyDescent="0.25">
      <c r="A2006" t="s">
        <v>6581</v>
      </c>
      <c r="B2006" t="s">
        <v>2722</v>
      </c>
      <c r="C2006" t="s">
        <v>2872</v>
      </c>
      <c r="D2006" t="s">
        <v>1728</v>
      </c>
      <c r="E2006" t="s">
        <v>6584</v>
      </c>
      <c r="F2006" t="s">
        <v>202</v>
      </c>
      <c r="G2006" s="9">
        <v>1</v>
      </c>
      <c r="H2006" s="8">
        <v>6.5</v>
      </c>
      <c r="I2006" s="8">
        <v>30.14</v>
      </c>
      <c r="J2006" s="8">
        <v>6.5</v>
      </c>
      <c r="K2006" t="s">
        <v>113</v>
      </c>
      <c r="L2006" s="1">
        <v>45373</v>
      </c>
      <c r="M2006">
        <v>3</v>
      </c>
      <c r="N2006">
        <v>2024</v>
      </c>
    </row>
    <row r="2007" spans="1:14" x14ac:dyDescent="0.25">
      <c r="A2007" t="s">
        <v>6581</v>
      </c>
      <c r="B2007" t="s">
        <v>2722</v>
      </c>
      <c r="C2007" t="s">
        <v>465</v>
      </c>
      <c r="D2007" t="s">
        <v>324</v>
      </c>
      <c r="E2007" t="s">
        <v>6585</v>
      </c>
      <c r="F2007" t="s">
        <v>202</v>
      </c>
      <c r="G2007" s="9">
        <v>1</v>
      </c>
      <c r="H2007" s="8">
        <v>18.2</v>
      </c>
      <c r="I2007" s="8">
        <v>57.95</v>
      </c>
      <c r="J2007" s="8">
        <v>18.2</v>
      </c>
      <c r="K2007" t="s">
        <v>113</v>
      </c>
      <c r="L2007" s="1">
        <v>45373</v>
      </c>
      <c r="M2007">
        <v>3</v>
      </c>
      <c r="N2007">
        <v>2024</v>
      </c>
    </row>
    <row r="2008" spans="1:14" x14ac:dyDescent="0.25">
      <c r="A2008" t="s">
        <v>6581</v>
      </c>
      <c r="B2008" t="s">
        <v>2722</v>
      </c>
      <c r="C2008" t="s">
        <v>435</v>
      </c>
      <c r="D2008" t="s">
        <v>224</v>
      </c>
      <c r="E2008" t="s">
        <v>6586</v>
      </c>
      <c r="F2008" t="s">
        <v>202</v>
      </c>
      <c r="G2008" s="9">
        <v>1</v>
      </c>
      <c r="H2008" s="8">
        <v>20.94</v>
      </c>
      <c r="I2008" s="8">
        <v>68.77</v>
      </c>
      <c r="J2008" s="8">
        <v>20.94</v>
      </c>
      <c r="K2008" t="s">
        <v>113</v>
      </c>
      <c r="L2008" s="1">
        <v>45373</v>
      </c>
      <c r="M2008">
        <v>3</v>
      </c>
      <c r="N2008">
        <v>2024</v>
      </c>
    </row>
    <row r="2009" spans="1:14" x14ac:dyDescent="0.25">
      <c r="A2009" t="s">
        <v>6581</v>
      </c>
      <c r="B2009" t="s">
        <v>2722</v>
      </c>
      <c r="C2009" t="s">
        <v>2724</v>
      </c>
      <c r="D2009" t="s">
        <v>202</v>
      </c>
      <c r="E2009" t="s">
        <v>2779</v>
      </c>
      <c r="F2009" t="s">
        <v>202</v>
      </c>
      <c r="G2009" s="9">
        <v>1</v>
      </c>
      <c r="H2009" s="8">
        <v>0</v>
      </c>
      <c r="I2009" s="8">
        <v>62.6</v>
      </c>
      <c r="J2009" s="8">
        <v>0</v>
      </c>
      <c r="K2009" t="s">
        <v>113</v>
      </c>
      <c r="L2009" s="1">
        <v>45373</v>
      </c>
      <c r="M2009">
        <v>3</v>
      </c>
      <c r="N2009">
        <v>2024</v>
      </c>
    </row>
    <row r="2010" spans="1:14" x14ac:dyDescent="0.25">
      <c r="A2010" t="s">
        <v>6587</v>
      </c>
      <c r="B2010" t="s">
        <v>2929</v>
      </c>
      <c r="C2010" t="s">
        <v>602</v>
      </c>
      <c r="D2010" t="s">
        <v>232</v>
      </c>
      <c r="E2010" t="s">
        <v>2901</v>
      </c>
      <c r="F2010" t="s">
        <v>202</v>
      </c>
      <c r="G2010" s="9">
        <v>1</v>
      </c>
      <c r="H2010" s="8">
        <v>28.0518</v>
      </c>
      <c r="I2010" s="8">
        <v>0</v>
      </c>
      <c r="J2010" s="8">
        <v>28.05</v>
      </c>
      <c r="K2010" t="s">
        <v>4746</v>
      </c>
      <c r="L2010" s="1">
        <v>45411</v>
      </c>
      <c r="M2010">
        <v>4</v>
      </c>
      <c r="N2010">
        <v>2024</v>
      </c>
    </row>
    <row r="2011" spans="1:14" x14ac:dyDescent="0.25">
      <c r="A2011" t="s">
        <v>6587</v>
      </c>
      <c r="B2011" t="s">
        <v>2929</v>
      </c>
      <c r="C2011" t="s">
        <v>2736</v>
      </c>
      <c r="D2011" t="s">
        <v>202</v>
      </c>
      <c r="E2011" t="s">
        <v>3051</v>
      </c>
      <c r="F2011" t="s">
        <v>202</v>
      </c>
      <c r="G2011" s="9">
        <v>1</v>
      </c>
      <c r="H2011" s="8">
        <v>0</v>
      </c>
      <c r="I2011" s="8">
        <v>0</v>
      </c>
      <c r="J2011" s="8">
        <v>0</v>
      </c>
      <c r="K2011" t="s">
        <v>4746</v>
      </c>
      <c r="L2011" s="1">
        <v>45411</v>
      </c>
      <c r="M2011">
        <v>4</v>
      </c>
      <c r="N2011">
        <v>2024</v>
      </c>
    </row>
    <row r="2012" spans="1:14" x14ac:dyDescent="0.25">
      <c r="A2012" t="s">
        <v>6587</v>
      </c>
      <c r="B2012" t="s">
        <v>2929</v>
      </c>
      <c r="C2012" t="s">
        <v>2736</v>
      </c>
      <c r="D2012" t="s">
        <v>202</v>
      </c>
      <c r="E2012" t="s">
        <v>6588</v>
      </c>
      <c r="F2012" t="s">
        <v>202</v>
      </c>
      <c r="G2012" s="9">
        <v>1</v>
      </c>
      <c r="H2012" s="8">
        <v>0</v>
      </c>
      <c r="I2012" s="8">
        <v>0</v>
      </c>
      <c r="J2012" s="8">
        <v>0</v>
      </c>
      <c r="K2012" t="s">
        <v>4746</v>
      </c>
      <c r="L2012" s="1">
        <v>45411</v>
      </c>
      <c r="M2012">
        <v>4</v>
      </c>
      <c r="N2012">
        <v>2024</v>
      </c>
    </row>
    <row r="2013" spans="1:14" x14ac:dyDescent="0.25">
      <c r="A2013" t="s">
        <v>6589</v>
      </c>
      <c r="B2013" t="s">
        <v>2934</v>
      </c>
      <c r="C2013" t="s">
        <v>482</v>
      </c>
      <c r="D2013" t="s">
        <v>359</v>
      </c>
      <c r="E2013" t="s">
        <v>360</v>
      </c>
      <c r="F2013" t="s">
        <v>202</v>
      </c>
      <c r="G2013" s="9">
        <v>1</v>
      </c>
      <c r="H2013" s="8">
        <v>39.32</v>
      </c>
      <c r="I2013" s="8">
        <v>149</v>
      </c>
      <c r="J2013" s="8">
        <v>39.32</v>
      </c>
      <c r="K2013" t="s">
        <v>113</v>
      </c>
      <c r="L2013" s="1">
        <v>45411</v>
      </c>
      <c r="M2013">
        <v>4</v>
      </c>
      <c r="N2013">
        <v>2024</v>
      </c>
    </row>
    <row r="2014" spans="1:14" x14ac:dyDescent="0.25">
      <c r="A2014" t="s">
        <v>6589</v>
      </c>
      <c r="B2014" t="s">
        <v>2934</v>
      </c>
      <c r="C2014" t="s">
        <v>3024</v>
      </c>
      <c r="D2014" t="s">
        <v>1945</v>
      </c>
      <c r="E2014" t="s">
        <v>6590</v>
      </c>
      <c r="F2014" t="s">
        <v>202</v>
      </c>
      <c r="G2014" s="9">
        <v>1</v>
      </c>
      <c r="H2014" s="8">
        <v>0</v>
      </c>
      <c r="I2014" s="8">
        <v>178</v>
      </c>
      <c r="J2014" s="8">
        <v>0</v>
      </c>
      <c r="K2014" t="s">
        <v>113</v>
      </c>
      <c r="L2014" s="1">
        <v>45411</v>
      </c>
      <c r="M2014">
        <v>4</v>
      </c>
      <c r="N2014">
        <v>2024</v>
      </c>
    </row>
    <row r="2015" spans="1:14" x14ac:dyDescent="0.25">
      <c r="A2015" t="s">
        <v>6589</v>
      </c>
      <c r="B2015" t="s">
        <v>2934</v>
      </c>
      <c r="C2015" t="s">
        <v>2795</v>
      </c>
      <c r="D2015" t="s">
        <v>1726</v>
      </c>
      <c r="E2015" t="s">
        <v>1727</v>
      </c>
      <c r="F2015" t="s">
        <v>202</v>
      </c>
      <c r="G2015" s="9">
        <v>1</v>
      </c>
      <c r="H2015" s="8">
        <v>20</v>
      </c>
      <c r="I2015" s="8">
        <v>0</v>
      </c>
      <c r="J2015" s="8">
        <v>20</v>
      </c>
      <c r="K2015" t="s">
        <v>113</v>
      </c>
      <c r="L2015" s="1">
        <v>45411</v>
      </c>
      <c r="M2015">
        <v>4</v>
      </c>
      <c r="N2015">
        <v>2024</v>
      </c>
    </row>
    <row r="2016" spans="1:14" x14ac:dyDescent="0.25">
      <c r="A2016" t="s">
        <v>6589</v>
      </c>
      <c r="B2016" t="s">
        <v>2934</v>
      </c>
      <c r="C2016" t="s">
        <v>483</v>
      </c>
      <c r="D2016" t="s">
        <v>370</v>
      </c>
      <c r="E2016" t="s">
        <v>371</v>
      </c>
      <c r="F2016" t="s">
        <v>202</v>
      </c>
      <c r="G2016" s="9">
        <v>2</v>
      </c>
      <c r="H2016" s="8">
        <v>20.98</v>
      </c>
      <c r="I2016" s="8">
        <v>0</v>
      </c>
      <c r="J2016" s="8">
        <v>41.96</v>
      </c>
      <c r="K2016" t="s">
        <v>113</v>
      </c>
      <c r="L2016" s="1">
        <v>45411</v>
      </c>
      <c r="M2016">
        <v>4</v>
      </c>
      <c r="N2016">
        <v>2024</v>
      </c>
    </row>
    <row r="2017" spans="1:14" x14ac:dyDescent="0.25">
      <c r="A2017" t="s">
        <v>6589</v>
      </c>
      <c r="B2017" t="s">
        <v>2934</v>
      </c>
      <c r="C2017" t="s">
        <v>557</v>
      </c>
      <c r="D2017" t="s">
        <v>165</v>
      </c>
      <c r="E2017" t="s">
        <v>166</v>
      </c>
      <c r="F2017" t="s">
        <v>202</v>
      </c>
      <c r="G2017" s="9">
        <v>2</v>
      </c>
      <c r="H2017" s="8">
        <v>3.51</v>
      </c>
      <c r="I2017" s="8">
        <v>10</v>
      </c>
      <c r="J2017" s="8">
        <v>7.02</v>
      </c>
      <c r="K2017" t="s">
        <v>113</v>
      </c>
      <c r="L2017" s="1">
        <v>45411</v>
      </c>
      <c r="M2017">
        <v>4</v>
      </c>
      <c r="N2017">
        <v>2024</v>
      </c>
    </row>
    <row r="2018" spans="1:14" x14ac:dyDescent="0.25">
      <c r="A2018" t="s">
        <v>6591</v>
      </c>
      <c r="B2018" t="s">
        <v>2934</v>
      </c>
      <c r="C2018" t="s">
        <v>542</v>
      </c>
      <c r="D2018" t="s">
        <v>197</v>
      </c>
      <c r="E2018" t="s">
        <v>198</v>
      </c>
      <c r="F2018" t="s">
        <v>202</v>
      </c>
      <c r="G2018" s="9">
        <v>1</v>
      </c>
      <c r="H2018" s="8">
        <v>7.5</v>
      </c>
      <c r="I2018" s="8">
        <v>59</v>
      </c>
      <c r="J2018" s="8">
        <v>7.5</v>
      </c>
      <c r="K2018" t="s">
        <v>113</v>
      </c>
      <c r="L2018" s="1">
        <v>45411</v>
      </c>
      <c r="M2018">
        <v>4</v>
      </c>
      <c r="N2018">
        <v>2024</v>
      </c>
    </row>
    <row r="2019" spans="1:14" x14ac:dyDescent="0.25">
      <c r="A2019" t="s">
        <v>6592</v>
      </c>
      <c r="B2019" t="s">
        <v>2934</v>
      </c>
      <c r="C2019" t="s">
        <v>513</v>
      </c>
      <c r="D2019" t="s">
        <v>299</v>
      </c>
      <c r="E2019" t="s">
        <v>300</v>
      </c>
      <c r="F2019" t="s">
        <v>202</v>
      </c>
      <c r="G2019" s="9">
        <v>1</v>
      </c>
      <c r="H2019" s="8">
        <v>3.71</v>
      </c>
      <c r="I2019" s="8">
        <v>19</v>
      </c>
      <c r="J2019" s="8">
        <v>3.71</v>
      </c>
      <c r="K2019" t="s">
        <v>113</v>
      </c>
      <c r="L2019" s="1">
        <v>45411</v>
      </c>
      <c r="M2019">
        <v>4</v>
      </c>
      <c r="N2019">
        <v>2024</v>
      </c>
    </row>
    <row r="2020" spans="1:14" x14ac:dyDescent="0.25">
      <c r="A2020" t="s">
        <v>6593</v>
      </c>
      <c r="B2020" t="s">
        <v>2722</v>
      </c>
      <c r="C2020" t="s">
        <v>2750</v>
      </c>
      <c r="D2020" t="s">
        <v>1928</v>
      </c>
      <c r="E2020" t="s">
        <v>6594</v>
      </c>
      <c r="F2020" t="s">
        <v>202</v>
      </c>
      <c r="G2020" s="9">
        <v>1</v>
      </c>
      <c r="H2020" s="8">
        <v>0</v>
      </c>
      <c r="I2020" s="8">
        <v>879</v>
      </c>
      <c r="J2020" s="8">
        <v>0</v>
      </c>
      <c r="K2020" t="s">
        <v>4746</v>
      </c>
      <c r="L2020" s="1">
        <v>45411</v>
      </c>
      <c r="M2020">
        <v>4</v>
      </c>
      <c r="N2020">
        <v>2024</v>
      </c>
    </row>
    <row r="2021" spans="1:14" x14ac:dyDescent="0.25">
      <c r="A2021" t="s">
        <v>6593</v>
      </c>
      <c r="B2021" t="s">
        <v>2722</v>
      </c>
      <c r="C2021" t="s">
        <v>462</v>
      </c>
      <c r="D2021" t="s">
        <v>272</v>
      </c>
      <c r="E2021" t="s">
        <v>2740</v>
      </c>
      <c r="F2021" t="s">
        <v>1672</v>
      </c>
      <c r="G2021" s="9">
        <v>1</v>
      </c>
      <c r="H2021" s="8">
        <v>100.14</v>
      </c>
      <c r="I2021" s="8">
        <v>0</v>
      </c>
      <c r="J2021" s="8">
        <v>100.14</v>
      </c>
      <c r="K2021" t="s">
        <v>4746</v>
      </c>
      <c r="L2021" s="1">
        <v>45411</v>
      </c>
      <c r="M2021">
        <v>4</v>
      </c>
      <c r="N2021">
        <v>2024</v>
      </c>
    </row>
    <row r="2022" spans="1:14" x14ac:dyDescent="0.25">
      <c r="A2022" t="s">
        <v>6593</v>
      </c>
      <c r="B2022" t="s">
        <v>2722</v>
      </c>
      <c r="C2022" t="s">
        <v>463</v>
      </c>
      <c r="D2022" t="s">
        <v>274</v>
      </c>
      <c r="E2022" t="s">
        <v>2741</v>
      </c>
      <c r="F2022" t="s">
        <v>1672</v>
      </c>
      <c r="G2022" s="9">
        <v>1</v>
      </c>
      <c r="H2022" s="8">
        <v>58.37</v>
      </c>
      <c r="I2022" s="8">
        <v>0</v>
      </c>
      <c r="J2022" s="8">
        <v>58.37</v>
      </c>
      <c r="K2022" t="s">
        <v>4746</v>
      </c>
      <c r="L2022" s="1">
        <v>45411</v>
      </c>
      <c r="M2022">
        <v>4</v>
      </c>
      <c r="N2022">
        <v>2024</v>
      </c>
    </row>
    <row r="2023" spans="1:14" x14ac:dyDescent="0.25">
      <c r="A2023" t="s">
        <v>6593</v>
      </c>
      <c r="B2023" t="s">
        <v>2722</v>
      </c>
      <c r="C2023" t="s">
        <v>464</v>
      </c>
      <c r="D2023" t="s">
        <v>276</v>
      </c>
      <c r="E2023" t="s">
        <v>2742</v>
      </c>
      <c r="F2023" t="s">
        <v>1672</v>
      </c>
      <c r="G2023" s="9">
        <v>1</v>
      </c>
      <c r="H2023" s="8">
        <v>81.17</v>
      </c>
      <c r="I2023" s="8">
        <v>0</v>
      </c>
      <c r="J2023" s="8">
        <v>81.17</v>
      </c>
      <c r="K2023" t="s">
        <v>4746</v>
      </c>
      <c r="L2023" s="1">
        <v>45411</v>
      </c>
      <c r="M2023">
        <v>4</v>
      </c>
      <c r="N2023">
        <v>2024</v>
      </c>
    </row>
    <row r="2024" spans="1:14" x14ac:dyDescent="0.25">
      <c r="A2024" t="s">
        <v>6593</v>
      </c>
      <c r="B2024" t="s">
        <v>2722</v>
      </c>
      <c r="C2024" t="s">
        <v>603</v>
      </c>
      <c r="D2024" t="s">
        <v>390</v>
      </c>
      <c r="E2024" t="s">
        <v>391</v>
      </c>
      <c r="F2024" t="s">
        <v>202</v>
      </c>
      <c r="G2024" s="9">
        <v>1</v>
      </c>
      <c r="H2024" s="8">
        <v>29.5</v>
      </c>
      <c r="I2024" s="8">
        <v>0</v>
      </c>
      <c r="J2024" s="8">
        <v>29.5</v>
      </c>
      <c r="K2024" t="s">
        <v>4746</v>
      </c>
      <c r="L2024" s="1">
        <v>45411</v>
      </c>
      <c r="M2024">
        <v>4</v>
      </c>
      <c r="N2024">
        <v>2024</v>
      </c>
    </row>
    <row r="2025" spans="1:14" x14ac:dyDescent="0.25">
      <c r="A2025" t="s">
        <v>6593</v>
      </c>
      <c r="B2025" t="s">
        <v>2722</v>
      </c>
      <c r="C2025" t="s">
        <v>525</v>
      </c>
      <c r="D2025" t="s">
        <v>334</v>
      </c>
      <c r="E2025" t="s">
        <v>335</v>
      </c>
      <c r="F2025" t="s">
        <v>202</v>
      </c>
      <c r="G2025" s="9">
        <v>1</v>
      </c>
      <c r="H2025" s="8">
        <v>18.5</v>
      </c>
      <c r="I2025" s="8">
        <v>0</v>
      </c>
      <c r="J2025" s="8">
        <v>18.5</v>
      </c>
      <c r="K2025" t="s">
        <v>4746</v>
      </c>
      <c r="L2025" s="1">
        <v>45411</v>
      </c>
      <c r="M2025">
        <v>4</v>
      </c>
      <c r="N2025">
        <v>2024</v>
      </c>
    </row>
    <row r="2026" spans="1:14" x14ac:dyDescent="0.25">
      <c r="A2026" t="s">
        <v>6593</v>
      </c>
      <c r="B2026" t="s">
        <v>2722</v>
      </c>
      <c r="C2026" t="s">
        <v>524</v>
      </c>
      <c r="D2026" t="s">
        <v>332</v>
      </c>
      <c r="E2026" t="s">
        <v>333</v>
      </c>
      <c r="F2026" t="s">
        <v>202</v>
      </c>
      <c r="G2026" s="9">
        <v>1</v>
      </c>
      <c r="H2026" s="8">
        <v>20</v>
      </c>
      <c r="I2026" s="8">
        <v>0</v>
      </c>
      <c r="J2026" s="8">
        <v>20</v>
      </c>
      <c r="K2026" t="s">
        <v>4746</v>
      </c>
      <c r="L2026" s="1">
        <v>45411</v>
      </c>
      <c r="M2026">
        <v>4</v>
      </c>
      <c r="N2026">
        <v>2024</v>
      </c>
    </row>
    <row r="2027" spans="1:14" x14ac:dyDescent="0.25">
      <c r="A2027" t="s">
        <v>6593</v>
      </c>
      <c r="B2027" t="s">
        <v>2722</v>
      </c>
      <c r="C2027" t="s">
        <v>2953</v>
      </c>
      <c r="D2027" t="s">
        <v>2952</v>
      </c>
      <c r="E2027" t="s">
        <v>6595</v>
      </c>
      <c r="F2027" t="s">
        <v>202</v>
      </c>
      <c r="G2027" s="9">
        <v>1</v>
      </c>
      <c r="H2027" s="8">
        <v>0</v>
      </c>
      <c r="I2027" s="8">
        <v>369</v>
      </c>
      <c r="J2027" s="8">
        <v>0</v>
      </c>
      <c r="K2027" t="s">
        <v>4746</v>
      </c>
      <c r="L2027" s="1">
        <v>45411</v>
      </c>
      <c r="M2027">
        <v>4</v>
      </c>
      <c r="N2027">
        <v>2024</v>
      </c>
    </row>
    <row r="2028" spans="1:14" x14ac:dyDescent="0.25">
      <c r="A2028" t="s">
        <v>6593</v>
      </c>
      <c r="B2028" t="s">
        <v>2722</v>
      </c>
      <c r="C2028" t="s">
        <v>436</v>
      </c>
      <c r="D2028" t="s">
        <v>303</v>
      </c>
      <c r="E2028" t="s">
        <v>201</v>
      </c>
      <c r="F2028" t="s">
        <v>202</v>
      </c>
      <c r="G2028" s="9">
        <v>1</v>
      </c>
      <c r="H2028" s="8">
        <v>9</v>
      </c>
      <c r="I2028" s="8">
        <v>0</v>
      </c>
      <c r="J2028" s="8">
        <v>9</v>
      </c>
      <c r="K2028" t="s">
        <v>4746</v>
      </c>
      <c r="L2028" s="1">
        <v>45411</v>
      </c>
      <c r="M2028">
        <v>4</v>
      </c>
      <c r="N2028">
        <v>2024</v>
      </c>
    </row>
    <row r="2029" spans="1:14" x14ac:dyDescent="0.25">
      <c r="A2029" t="s">
        <v>6593</v>
      </c>
      <c r="B2029" t="s">
        <v>2722</v>
      </c>
      <c r="C2029" t="s">
        <v>2738</v>
      </c>
      <c r="D2029" t="s">
        <v>1230</v>
      </c>
      <c r="E2029" t="s">
        <v>1231</v>
      </c>
      <c r="F2029" t="s">
        <v>202</v>
      </c>
      <c r="G2029" s="9">
        <v>1</v>
      </c>
      <c r="H2029" s="8">
        <v>89.5</v>
      </c>
      <c r="I2029" s="8">
        <v>0</v>
      </c>
      <c r="J2029" s="8">
        <v>89.5</v>
      </c>
      <c r="K2029" t="s">
        <v>4746</v>
      </c>
      <c r="L2029" s="1">
        <v>45411</v>
      </c>
      <c r="M2029">
        <v>4</v>
      </c>
      <c r="N2029">
        <v>2024</v>
      </c>
    </row>
    <row r="2030" spans="1:14" x14ac:dyDescent="0.25">
      <c r="A2030" t="s">
        <v>6593</v>
      </c>
      <c r="B2030" t="s">
        <v>2722</v>
      </c>
      <c r="C2030" t="s">
        <v>566</v>
      </c>
      <c r="D2030" t="s">
        <v>388</v>
      </c>
      <c r="E2030" t="s">
        <v>6596</v>
      </c>
      <c r="F2030" t="s">
        <v>202</v>
      </c>
      <c r="G2030" s="9">
        <v>1</v>
      </c>
      <c r="H2030" s="8">
        <v>18</v>
      </c>
      <c r="I2030" s="8">
        <v>64</v>
      </c>
      <c r="J2030" s="8">
        <v>18</v>
      </c>
      <c r="K2030" t="s">
        <v>4746</v>
      </c>
      <c r="L2030" s="1">
        <v>45411</v>
      </c>
      <c r="M2030">
        <v>4</v>
      </c>
      <c r="N2030">
        <v>2024</v>
      </c>
    </row>
    <row r="2031" spans="1:14" x14ac:dyDescent="0.25">
      <c r="A2031" t="s">
        <v>6593</v>
      </c>
      <c r="B2031" t="s">
        <v>2722</v>
      </c>
      <c r="C2031" t="s">
        <v>2894</v>
      </c>
      <c r="D2031" t="s">
        <v>1926</v>
      </c>
      <c r="E2031" t="s">
        <v>6597</v>
      </c>
      <c r="F2031" t="s">
        <v>202</v>
      </c>
      <c r="G2031" s="9">
        <v>1</v>
      </c>
      <c r="H2031" s="8">
        <v>0</v>
      </c>
      <c r="I2031" s="8">
        <v>999</v>
      </c>
      <c r="J2031" s="8">
        <v>0</v>
      </c>
      <c r="K2031" t="s">
        <v>4746</v>
      </c>
      <c r="L2031" s="1">
        <v>45411</v>
      </c>
      <c r="M2031">
        <v>4</v>
      </c>
      <c r="N2031">
        <v>2024</v>
      </c>
    </row>
    <row r="2032" spans="1:14" x14ac:dyDescent="0.25">
      <c r="A2032" t="s">
        <v>6593</v>
      </c>
      <c r="B2032" t="s">
        <v>2722</v>
      </c>
      <c r="C2032" t="s">
        <v>450</v>
      </c>
      <c r="D2032" t="s">
        <v>412</v>
      </c>
      <c r="E2032" t="s">
        <v>413</v>
      </c>
      <c r="F2032" t="s">
        <v>202</v>
      </c>
      <c r="G2032" s="9">
        <v>1</v>
      </c>
      <c r="H2032" s="8">
        <v>90</v>
      </c>
      <c r="I2032" s="8">
        <v>0</v>
      </c>
      <c r="J2032" s="8">
        <v>90</v>
      </c>
      <c r="K2032" t="s">
        <v>4746</v>
      </c>
      <c r="L2032" s="1">
        <v>45411</v>
      </c>
      <c r="M2032">
        <v>4</v>
      </c>
      <c r="N2032">
        <v>2024</v>
      </c>
    </row>
    <row r="2033" spans="1:14" x14ac:dyDescent="0.25">
      <c r="A2033" t="s">
        <v>6593</v>
      </c>
      <c r="B2033" t="s">
        <v>2722</v>
      </c>
      <c r="C2033" t="s">
        <v>451</v>
      </c>
      <c r="D2033" t="s">
        <v>414</v>
      </c>
      <c r="E2033" t="s">
        <v>415</v>
      </c>
      <c r="F2033" t="s">
        <v>202</v>
      </c>
      <c r="G2033" s="9">
        <v>1</v>
      </c>
      <c r="H2033" s="8">
        <v>88</v>
      </c>
      <c r="I2033" s="8">
        <v>0</v>
      </c>
      <c r="J2033" s="8">
        <v>88</v>
      </c>
      <c r="K2033" t="s">
        <v>4746</v>
      </c>
      <c r="L2033" s="1">
        <v>45411</v>
      </c>
      <c r="M2033">
        <v>4</v>
      </c>
      <c r="N2033">
        <v>2024</v>
      </c>
    </row>
    <row r="2034" spans="1:14" x14ac:dyDescent="0.25">
      <c r="A2034" t="s">
        <v>6593</v>
      </c>
      <c r="B2034" t="s">
        <v>2722</v>
      </c>
      <c r="C2034" t="s">
        <v>449</v>
      </c>
      <c r="D2034" t="s">
        <v>410</v>
      </c>
      <c r="E2034" t="s">
        <v>411</v>
      </c>
      <c r="F2034" t="s">
        <v>202</v>
      </c>
      <c r="G2034" s="9">
        <v>1</v>
      </c>
      <c r="H2034" s="8">
        <v>125</v>
      </c>
      <c r="I2034" s="8">
        <v>0</v>
      </c>
      <c r="J2034" s="8">
        <v>125</v>
      </c>
      <c r="K2034" t="s">
        <v>4746</v>
      </c>
      <c r="L2034" s="1">
        <v>45411</v>
      </c>
      <c r="M2034">
        <v>4</v>
      </c>
      <c r="N2034">
        <v>2024</v>
      </c>
    </row>
    <row r="2035" spans="1:14" x14ac:dyDescent="0.25">
      <c r="A2035" t="s">
        <v>6593</v>
      </c>
      <c r="B2035" t="s">
        <v>2722</v>
      </c>
      <c r="C2035" t="s">
        <v>2854</v>
      </c>
      <c r="D2035" t="s">
        <v>1830</v>
      </c>
      <c r="E2035" t="s">
        <v>6598</v>
      </c>
      <c r="F2035" t="s">
        <v>202</v>
      </c>
      <c r="G2035" s="9">
        <v>1</v>
      </c>
      <c r="H2035" s="8">
        <v>14</v>
      </c>
      <c r="I2035" s="8">
        <v>45</v>
      </c>
      <c r="J2035" s="8">
        <v>14</v>
      </c>
      <c r="K2035" t="s">
        <v>4746</v>
      </c>
      <c r="L2035" s="1">
        <v>45411</v>
      </c>
      <c r="M2035">
        <v>4</v>
      </c>
      <c r="N2035">
        <v>2024</v>
      </c>
    </row>
    <row r="2036" spans="1:14" x14ac:dyDescent="0.25">
      <c r="A2036" t="s">
        <v>6593</v>
      </c>
      <c r="B2036" t="s">
        <v>2722</v>
      </c>
      <c r="C2036" t="s">
        <v>559</v>
      </c>
      <c r="D2036" t="s">
        <v>418</v>
      </c>
      <c r="E2036" t="s">
        <v>6599</v>
      </c>
      <c r="F2036" t="s">
        <v>202</v>
      </c>
      <c r="G2036" s="9">
        <v>1</v>
      </c>
      <c r="H2036" s="8">
        <v>114</v>
      </c>
      <c r="I2036" s="8">
        <v>469</v>
      </c>
      <c r="J2036" s="8">
        <v>114</v>
      </c>
      <c r="K2036" t="s">
        <v>4746</v>
      </c>
      <c r="L2036" s="1">
        <v>45411</v>
      </c>
      <c r="M2036">
        <v>4</v>
      </c>
      <c r="N2036">
        <v>2024</v>
      </c>
    </row>
    <row r="2037" spans="1:14" x14ac:dyDescent="0.25">
      <c r="A2037" t="s">
        <v>6593</v>
      </c>
      <c r="B2037" t="s">
        <v>2722</v>
      </c>
      <c r="C2037" t="s">
        <v>512</v>
      </c>
      <c r="D2037" t="s">
        <v>248</v>
      </c>
      <c r="E2037" t="s">
        <v>6600</v>
      </c>
      <c r="F2037" t="s">
        <v>202</v>
      </c>
      <c r="G2037" s="9">
        <v>1</v>
      </c>
      <c r="H2037" s="8">
        <v>19.5</v>
      </c>
      <c r="I2037" s="8">
        <v>99</v>
      </c>
      <c r="J2037" s="8">
        <v>19.5</v>
      </c>
      <c r="K2037" t="s">
        <v>4746</v>
      </c>
      <c r="L2037" s="1">
        <v>45411</v>
      </c>
      <c r="M2037">
        <v>4</v>
      </c>
      <c r="N2037">
        <v>2024</v>
      </c>
    </row>
    <row r="2038" spans="1:14" x14ac:dyDescent="0.25">
      <c r="A2038" t="s">
        <v>6593</v>
      </c>
      <c r="B2038" t="s">
        <v>2722</v>
      </c>
      <c r="C2038" t="s">
        <v>514</v>
      </c>
      <c r="D2038" t="s">
        <v>290</v>
      </c>
      <c r="E2038" t="s">
        <v>6601</v>
      </c>
      <c r="F2038" t="s">
        <v>202</v>
      </c>
      <c r="G2038" s="9">
        <v>1</v>
      </c>
      <c r="H2038" s="8">
        <v>18.5</v>
      </c>
      <c r="I2038" s="8">
        <v>119</v>
      </c>
      <c r="J2038" s="8">
        <v>18.5</v>
      </c>
      <c r="K2038" t="s">
        <v>4746</v>
      </c>
      <c r="L2038" s="1">
        <v>45411</v>
      </c>
      <c r="M2038">
        <v>4</v>
      </c>
      <c r="N2038">
        <v>2024</v>
      </c>
    </row>
    <row r="2039" spans="1:14" x14ac:dyDescent="0.25">
      <c r="A2039" t="s">
        <v>6593</v>
      </c>
      <c r="B2039" t="s">
        <v>2722</v>
      </c>
      <c r="C2039" t="s">
        <v>2724</v>
      </c>
      <c r="D2039" t="s">
        <v>202</v>
      </c>
      <c r="E2039" t="s">
        <v>2723</v>
      </c>
      <c r="F2039" t="s">
        <v>202</v>
      </c>
      <c r="G2039" s="9">
        <v>1</v>
      </c>
      <c r="H2039" s="8">
        <v>0</v>
      </c>
      <c r="I2039" s="8">
        <v>244.04</v>
      </c>
      <c r="J2039" s="8">
        <v>0</v>
      </c>
      <c r="K2039" t="s">
        <v>4746</v>
      </c>
      <c r="L2039" s="1">
        <v>45411</v>
      </c>
      <c r="M2039">
        <v>4</v>
      </c>
      <c r="N2039">
        <v>2024</v>
      </c>
    </row>
    <row r="2040" spans="1:14" x14ac:dyDescent="0.25">
      <c r="A2040" t="s">
        <v>6602</v>
      </c>
      <c r="B2040" t="s">
        <v>2722</v>
      </c>
      <c r="C2040" t="s">
        <v>566</v>
      </c>
      <c r="D2040" t="s">
        <v>388</v>
      </c>
      <c r="E2040" t="s">
        <v>5204</v>
      </c>
      <c r="F2040" t="s">
        <v>202</v>
      </c>
      <c r="G2040" s="9">
        <v>1</v>
      </c>
      <c r="H2040" s="8">
        <v>18</v>
      </c>
      <c r="I2040" s="8">
        <v>64</v>
      </c>
      <c r="J2040" s="8">
        <v>18</v>
      </c>
      <c r="K2040" t="s">
        <v>4746</v>
      </c>
      <c r="L2040" s="1">
        <v>45411</v>
      </c>
      <c r="M2040">
        <v>4</v>
      </c>
      <c r="N2040">
        <v>2024</v>
      </c>
    </row>
    <row r="2041" spans="1:14" x14ac:dyDescent="0.25">
      <c r="A2041" t="s">
        <v>6602</v>
      </c>
      <c r="B2041" t="s">
        <v>2722</v>
      </c>
      <c r="C2041" t="s">
        <v>2736</v>
      </c>
      <c r="D2041" t="s">
        <v>202</v>
      </c>
      <c r="E2041" t="s">
        <v>2723</v>
      </c>
      <c r="F2041" t="s">
        <v>202</v>
      </c>
      <c r="G2041" s="9">
        <v>1</v>
      </c>
      <c r="H2041" s="8">
        <v>0</v>
      </c>
      <c r="I2041" s="8">
        <v>0</v>
      </c>
      <c r="J2041" s="8">
        <v>0</v>
      </c>
      <c r="K2041" t="s">
        <v>4746</v>
      </c>
      <c r="L2041" s="1">
        <v>45411</v>
      </c>
      <c r="M2041">
        <v>4</v>
      </c>
      <c r="N2041">
        <v>2024</v>
      </c>
    </row>
    <row r="2042" spans="1:14" x14ac:dyDescent="0.25">
      <c r="A2042" t="s">
        <v>6603</v>
      </c>
      <c r="B2042" t="s">
        <v>2722</v>
      </c>
      <c r="C2042" t="s">
        <v>2949</v>
      </c>
      <c r="D2042" t="s">
        <v>756</v>
      </c>
      <c r="E2042" t="s">
        <v>6604</v>
      </c>
      <c r="F2042" t="s">
        <v>202</v>
      </c>
      <c r="G2042" s="9">
        <v>1</v>
      </c>
      <c r="H2042" s="8">
        <v>42.8</v>
      </c>
      <c r="I2042" s="8">
        <v>54</v>
      </c>
      <c r="J2042" s="8">
        <v>42.8</v>
      </c>
      <c r="K2042" t="s">
        <v>4746</v>
      </c>
      <c r="L2042" s="1">
        <v>45410</v>
      </c>
      <c r="M2042">
        <v>4</v>
      </c>
      <c r="N2042">
        <v>2024</v>
      </c>
    </row>
    <row r="2043" spans="1:14" x14ac:dyDescent="0.25">
      <c r="A2043" t="s">
        <v>6603</v>
      </c>
      <c r="B2043" t="s">
        <v>2722</v>
      </c>
      <c r="C2043" t="s">
        <v>2736</v>
      </c>
      <c r="D2043" t="s">
        <v>202</v>
      </c>
      <c r="E2043" t="s">
        <v>2723</v>
      </c>
      <c r="F2043" t="s">
        <v>202</v>
      </c>
      <c r="G2043" s="9">
        <v>1</v>
      </c>
      <c r="H2043" s="8">
        <v>0</v>
      </c>
      <c r="I2043" s="8">
        <v>0</v>
      </c>
      <c r="J2043" s="8">
        <v>0</v>
      </c>
      <c r="K2043" t="s">
        <v>4746</v>
      </c>
      <c r="L2043" s="1">
        <v>45410</v>
      </c>
      <c r="M2043">
        <v>4</v>
      </c>
      <c r="N2043">
        <v>2024</v>
      </c>
    </row>
    <row r="2044" spans="1:14" x14ac:dyDescent="0.25">
      <c r="A2044" t="s">
        <v>6605</v>
      </c>
      <c r="B2044" t="s">
        <v>2722</v>
      </c>
      <c r="C2044" t="s">
        <v>2787</v>
      </c>
      <c r="D2044" t="s">
        <v>1518</v>
      </c>
      <c r="E2044" t="s">
        <v>5191</v>
      </c>
      <c r="F2044" t="s">
        <v>202</v>
      </c>
      <c r="G2044" s="9">
        <v>1</v>
      </c>
      <c r="H2044" s="8">
        <v>42</v>
      </c>
      <c r="I2044" s="8">
        <v>155</v>
      </c>
      <c r="J2044" s="8">
        <v>42</v>
      </c>
      <c r="K2044" t="s">
        <v>4746</v>
      </c>
      <c r="L2044" s="1">
        <v>45410</v>
      </c>
      <c r="M2044">
        <v>4</v>
      </c>
      <c r="N2044">
        <v>2024</v>
      </c>
    </row>
    <row r="2045" spans="1:14" x14ac:dyDescent="0.25">
      <c r="A2045" t="s">
        <v>6605</v>
      </c>
      <c r="B2045" t="s">
        <v>2722</v>
      </c>
      <c r="C2045" t="s">
        <v>2736</v>
      </c>
      <c r="D2045" t="s">
        <v>202</v>
      </c>
      <c r="E2045" t="s">
        <v>2723</v>
      </c>
      <c r="F2045" t="s">
        <v>202</v>
      </c>
      <c r="G2045" s="9">
        <v>1</v>
      </c>
      <c r="H2045" s="8">
        <v>0</v>
      </c>
      <c r="I2045" s="8">
        <v>0</v>
      </c>
      <c r="J2045" s="8">
        <v>0</v>
      </c>
      <c r="K2045" t="s">
        <v>4746</v>
      </c>
      <c r="L2045" s="1">
        <v>45410</v>
      </c>
      <c r="M2045">
        <v>4</v>
      </c>
      <c r="N2045">
        <v>2024</v>
      </c>
    </row>
    <row r="2046" spans="1:14" x14ac:dyDescent="0.25">
      <c r="A2046" t="s">
        <v>6606</v>
      </c>
      <c r="B2046" t="s">
        <v>2722</v>
      </c>
      <c r="C2046" t="s">
        <v>3774</v>
      </c>
      <c r="D2046" t="s">
        <v>2038</v>
      </c>
      <c r="E2046" t="s">
        <v>6607</v>
      </c>
      <c r="F2046" t="s">
        <v>202</v>
      </c>
      <c r="G2046" s="9">
        <v>1</v>
      </c>
      <c r="H2046" s="8">
        <v>0</v>
      </c>
      <c r="I2046" s="8">
        <v>999</v>
      </c>
      <c r="J2046" s="8">
        <v>0</v>
      </c>
      <c r="K2046" t="s">
        <v>4746</v>
      </c>
      <c r="L2046" s="1">
        <v>45410</v>
      </c>
      <c r="M2046">
        <v>4</v>
      </c>
      <c r="N2046">
        <v>2024</v>
      </c>
    </row>
    <row r="2047" spans="1:14" x14ac:dyDescent="0.25">
      <c r="A2047" t="s">
        <v>6606</v>
      </c>
      <c r="B2047" t="s">
        <v>2722</v>
      </c>
      <c r="C2047" t="s">
        <v>462</v>
      </c>
      <c r="D2047" t="s">
        <v>272</v>
      </c>
      <c r="E2047" t="s">
        <v>2740</v>
      </c>
      <c r="F2047" t="s">
        <v>1672</v>
      </c>
      <c r="G2047" s="9">
        <v>1</v>
      </c>
      <c r="H2047" s="8">
        <v>100.14</v>
      </c>
      <c r="I2047" s="8">
        <v>0</v>
      </c>
      <c r="J2047" s="8">
        <v>100.14</v>
      </c>
      <c r="K2047" t="s">
        <v>4746</v>
      </c>
      <c r="L2047" s="1">
        <v>45410</v>
      </c>
      <c r="M2047">
        <v>4</v>
      </c>
      <c r="N2047">
        <v>2024</v>
      </c>
    </row>
    <row r="2048" spans="1:14" x14ac:dyDescent="0.25">
      <c r="A2048" t="s">
        <v>6606</v>
      </c>
      <c r="B2048" t="s">
        <v>2722</v>
      </c>
      <c r="C2048" t="s">
        <v>463</v>
      </c>
      <c r="D2048" t="s">
        <v>274</v>
      </c>
      <c r="E2048" t="s">
        <v>2741</v>
      </c>
      <c r="F2048" t="s">
        <v>1672</v>
      </c>
      <c r="G2048" s="9">
        <v>1</v>
      </c>
      <c r="H2048" s="8">
        <v>58.37</v>
      </c>
      <c r="I2048" s="8">
        <v>0</v>
      </c>
      <c r="J2048" s="8">
        <v>58.37</v>
      </c>
      <c r="K2048" t="s">
        <v>4746</v>
      </c>
      <c r="L2048" s="1">
        <v>45410</v>
      </c>
      <c r="M2048">
        <v>4</v>
      </c>
      <c r="N2048">
        <v>2024</v>
      </c>
    </row>
    <row r="2049" spans="1:14" x14ac:dyDescent="0.25">
      <c r="A2049" t="s">
        <v>6606</v>
      </c>
      <c r="B2049" t="s">
        <v>2722</v>
      </c>
      <c r="C2049" t="s">
        <v>521</v>
      </c>
      <c r="D2049" t="s">
        <v>340</v>
      </c>
      <c r="E2049" t="s">
        <v>341</v>
      </c>
      <c r="F2049" t="s">
        <v>202</v>
      </c>
      <c r="G2049" s="9">
        <v>1</v>
      </c>
      <c r="H2049" s="8">
        <v>25.5</v>
      </c>
      <c r="I2049" s="8">
        <v>0</v>
      </c>
      <c r="J2049" s="8">
        <v>25.5</v>
      </c>
      <c r="K2049" t="s">
        <v>4746</v>
      </c>
      <c r="L2049" s="1">
        <v>45410</v>
      </c>
      <c r="M2049">
        <v>4</v>
      </c>
      <c r="N2049">
        <v>2024</v>
      </c>
    </row>
    <row r="2050" spans="1:14" x14ac:dyDescent="0.25">
      <c r="A2050" t="s">
        <v>6606</v>
      </c>
      <c r="B2050" t="s">
        <v>2722</v>
      </c>
      <c r="C2050" t="s">
        <v>525</v>
      </c>
      <c r="D2050" t="s">
        <v>334</v>
      </c>
      <c r="E2050" t="s">
        <v>335</v>
      </c>
      <c r="F2050" t="s">
        <v>202</v>
      </c>
      <c r="G2050" s="9">
        <v>1</v>
      </c>
      <c r="H2050" s="8">
        <v>18.5</v>
      </c>
      <c r="I2050" s="8">
        <v>0</v>
      </c>
      <c r="J2050" s="8">
        <v>18.5</v>
      </c>
      <c r="K2050" t="s">
        <v>4746</v>
      </c>
      <c r="L2050" s="1">
        <v>45410</v>
      </c>
      <c r="M2050">
        <v>4</v>
      </c>
      <c r="N2050">
        <v>2024</v>
      </c>
    </row>
    <row r="2051" spans="1:14" x14ac:dyDescent="0.25">
      <c r="A2051" t="s">
        <v>6606</v>
      </c>
      <c r="B2051" t="s">
        <v>2722</v>
      </c>
      <c r="C2051" t="s">
        <v>582</v>
      </c>
      <c r="D2051" t="s">
        <v>320</v>
      </c>
      <c r="E2051" t="s">
        <v>321</v>
      </c>
      <c r="F2051" t="s">
        <v>202</v>
      </c>
      <c r="G2051" s="9">
        <v>1</v>
      </c>
      <c r="H2051" s="8">
        <v>45</v>
      </c>
      <c r="I2051" s="8">
        <v>0</v>
      </c>
      <c r="J2051" s="8">
        <v>45</v>
      </c>
      <c r="K2051" t="s">
        <v>4746</v>
      </c>
      <c r="L2051" s="1">
        <v>45410</v>
      </c>
      <c r="M2051">
        <v>4</v>
      </c>
      <c r="N2051">
        <v>2024</v>
      </c>
    </row>
    <row r="2052" spans="1:14" x14ac:dyDescent="0.25">
      <c r="A2052" t="s">
        <v>6606</v>
      </c>
      <c r="B2052" t="s">
        <v>2722</v>
      </c>
      <c r="C2052" t="s">
        <v>523</v>
      </c>
      <c r="D2052" t="s">
        <v>338</v>
      </c>
      <c r="E2052" t="s">
        <v>339</v>
      </c>
      <c r="F2052" t="s">
        <v>202</v>
      </c>
      <c r="G2052" s="9">
        <v>1</v>
      </c>
      <c r="H2052" s="8">
        <v>8.5</v>
      </c>
      <c r="I2052" s="8">
        <v>0</v>
      </c>
      <c r="J2052" s="8">
        <v>8.5</v>
      </c>
      <c r="K2052" t="s">
        <v>4746</v>
      </c>
      <c r="L2052" s="1">
        <v>45410</v>
      </c>
      <c r="M2052">
        <v>4</v>
      </c>
      <c r="N2052">
        <v>2024</v>
      </c>
    </row>
    <row r="2053" spans="1:14" x14ac:dyDescent="0.25">
      <c r="A2053" t="s">
        <v>6606</v>
      </c>
      <c r="B2053" t="s">
        <v>2722</v>
      </c>
      <c r="C2053" t="s">
        <v>464</v>
      </c>
      <c r="D2053" t="s">
        <v>276</v>
      </c>
      <c r="E2053" t="s">
        <v>2742</v>
      </c>
      <c r="F2053" t="s">
        <v>1672</v>
      </c>
      <c r="G2053" s="9">
        <v>1</v>
      </c>
      <c r="H2053" s="8">
        <v>81.17</v>
      </c>
      <c r="I2053" s="8">
        <v>0</v>
      </c>
      <c r="J2053" s="8">
        <v>81.17</v>
      </c>
      <c r="K2053" t="s">
        <v>4746</v>
      </c>
      <c r="L2053" s="1">
        <v>45410</v>
      </c>
      <c r="M2053">
        <v>4</v>
      </c>
      <c r="N2053">
        <v>2024</v>
      </c>
    </row>
    <row r="2054" spans="1:14" x14ac:dyDescent="0.25">
      <c r="A2054" t="s">
        <v>6606</v>
      </c>
      <c r="B2054" t="s">
        <v>2722</v>
      </c>
      <c r="C2054" t="s">
        <v>2953</v>
      </c>
      <c r="D2054" t="s">
        <v>2952</v>
      </c>
      <c r="E2054" t="s">
        <v>6608</v>
      </c>
      <c r="F2054" t="s">
        <v>202</v>
      </c>
      <c r="G2054" s="9">
        <v>1</v>
      </c>
      <c r="H2054" s="8">
        <v>0</v>
      </c>
      <c r="I2054" s="8">
        <v>369</v>
      </c>
      <c r="J2054" s="8">
        <v>0</v>
      </c>
      <c r="K2054" t="s">
        <v>4746</v>
      </c>
      <c r="L2054" s="1">
        <v>45410</v>
      </c>
      <c r="M2054">
        <v>4</v>
      </c>
      <c r="N2054">
        <v>2024</v>
      </c>
    </row>
    <row r="2055" spans="1:14" x14ac:dyDescent="0.25">
      <c r="A2055" t="s">
        <v>6606</v>
      </c>
      <c r="B2055" t="s">
        <v>2722</v>
      </c>
      <c r="C2055" t="s">
        <v>436</v>
      </c>
      <c r="D2055" t="s">
        <v>303</v>
      </c>
      <c r="E2055" t="s">
        <v>201</v>
      </c>
      <c r="F2055" t="s">
        <v>202</v>
      </c>
      <c r="G2055" s="9">
        <v>1</v>
      </c>
      <c r="H2055" s="8">
        <v>9</v>
      </c>
      <c r="I2055" s="8">
        <v>0</v>
      </c>
      <c r="J2055" s="8">
        <v>9</v>
      </c>
      <c r="K2055" t="s">
        <v>4746</v>
      </c>
      <c r="L2055" s="1">
        <v>45410</v>
      </c>
      <c r="M2055">
        <v>4</v>
      </c>
      <c r="N2055">
        <v>2024</v>
      </c>
    </row>
    <row r="2056" spans="1:14" x14ac:dyDescent="0.25">
      <c r="A2056" t="s">
        <v>6606</v>
      </c>
      <c r="B2056" t="s">
        <v>2722</v>
      </c>
      <c r="C2056" t="s">
        <v>2738</v>
      </c>
      <c r="D2056" t="s">
        <v>1230</v>
      </c>
      <c r="E2056" t="s">
        <v>1231</v>
      </c>
      <c r="F2056" t="s">
        <v>202</v>
      </c>
      <c r="G2056" s="9">
        <v>1</v>
      </c>
      <c r="H2056" s="8">
        <v>89.5</v>
      </c>
      <c r="I2056" s="8">
        <v>0</v>
      </c>
      <c r="J2056" s="8">
        <v>89.5</v>
      </c>
      <c r="K2056" t="s">
        <v>4746</v>
      </c>
      <c r="L2056" s="1">
        <v>45410</v>
      </c>
      <c r="M2056">
        <v>4</v>
      </c>
      <c r="N2056">
        <v>2024</v>
      </c>
    </row>
    <row r="2057" spans="1:14" x14ac:dyDescent="0.25">
      <c r="A2057" t="s">
        <v>6606</v>
      </c>
      <c r="B2057" t="s">
        <v>2722</v>
      </c>
      <c r="C2057" t="s">
        <v>436</v>
      </c>
      <c r="D2057" t="s">
        <v>303</v>
      </c>
      <c r="E2057" t="s">
        <v>6609</v>
      </c>
      <c r="F2057" t="s">
        <v>202</v>
      </c>
      <c r="G2057" s="9">
        <v>1</v>
      </c>
      <c r="H2057" s="8">
        <v>9</v>
      </c>
      <c r="I2057" s="8">
        <v>55</v>
      </c>
      <c r="J2057" s="8">
        <v>9</v>
      </c>
      <c r="K2057" t="s">
        <v>4746</v>
      </c>
      <c r="L2057" s="1">
        <v>45410</v>
      </c>
      <c r="M2057">
        <v>4</v>
      </c>
      <c r="N2057">
        <v>2024</v>
      </c>
    </row>
    <row r="2058" spans="1:14" x14ac:dyDescent="0.25">
      <c r="A2058" t="s">
        <v>6606</v>
      </c>
      <c r="B2058" t="s">
        <v>2722</v>
      </c>
      <c r="C2058" t="s">
        <v>2794</v>
      </c>
      <c r="D2058" t="s">
        <v>1924</v>
      </c>
      <c r="E2058" t="s">
        <v>6610</v>
      </c>
      <c r="F2058" t="s">
        <v>202</v>
      </c>
      <c r="G2058" s="9">
        <v>1</v>
      </c>
      <c r="H2058" s="8">
        <v>0</v>
      </c>
      <c r="I2058" s="8">
        <v>142</v>
      </c>
      <c r="J2058" s="8">
        <v>0</v>
      </c>
      <c r="K2058" t="s">
        <v>4746</v>
      </c>
      <c r="L2058" s="1">
        <v>45410</v>
      </c>
      <c r="M2058">
        <v>4</v>
      </c>
      <c r="N2058">
        <v>2024</v>
      </c>
    </row>
    <row r="2059" spans="1:14" x14ac:dyDescent="0.25">
      <c r="A2059" t="s">
        <v>6606</v>
      </c>
      <c r="B2059" t="s">
        <v>2722</v>
      </c>
      <c r="C2059" t="s">
        <v>2795</v>
      </c>
      <c r="D2059" t="s">
        <v>1726</v>
      </c>
      <c r="E2059" t="s">
        <v>1727</v>
      </c>
      <c r="F2059" t="s">
        <v>202</v>
      </c>
      <c r="G2059" s="9">
        <v>1</v>
      </c>
      <c r="H2059" s="8">
        <v>20</v>
      </c>
      <c r="I2059" s="8">
        <v>0</v>
      </c>
      <c r="J2059" s="8">
        <v>20</v>
      </c>
      <c r="K2059" t="s">
        <v>4746</v>
      </c>
      <c r="L2059" s="1">
        <v>45410</v>
      </c>
      <c r="M2059">
        <v>4</v>
      </c>
      <c r="N2059">
        <v>2024</v>
      </c>
    </row>
    <row r="2060" spans="1:14" x14ac:dyDescent="0.25">
      <c r="A2060" t="s">
        <v>6606</v>
      </c>
      <c r="B2060" t="s">
        <v>2722</v>
      </c>
      <c r="C2060" t="s">
        <v>483</v>
      </c>
      <c r="D2060" t="s">
        <v>370</v>
      </c>
      <c r="E2060" t="s">
        <v>371</v>
      </c>
      <c r="F2060" t="s">
        <v>202</v>
      </c>
      <c r="G2060" s="9">
        <v>1</v>
      </c>
      <c r="H2060" s="8">
        <v>20.98</v>
      </c>
      <c r="I2060" s="8">
        <v>0</v>
      </c>
      <c r="J2060" s="8">
        <v>20.98</v>
      </c>
      <c r="K2060" t="s">
        <v>4746</v>
      </c>
      <c r="L2060" s="1">
        <v>45410</v>
      </c>
      <c r="M2060">
        <v>4</v>
      </c>
      <c r="N2060">
        <v>2024</v>
      </c>
    </row>
    <row r="2061" spans="1:14" x14ac:dyDescent="0.25">
      <c r="A2061" t="s">
        <v>6606</v>
      </c>
      <c r="B2061" t="s">
        <v>2722</v>
      </c>
      <c r="C2061" t="s">
        <v>566</v>
      </c>
      <c r="D2061" t="s">
        <v>388</v>
      </c>
      <c r="E2061" t="s">
        <v>6611</v>
      </c>
      <c r="F2061" t="s">
        <v>202</v>
      </c>
      <c r="G2061" s="9">
        <v>1</v>
      </c>
      <c r="H2061" s="8">
        <v>18</v>
      </c>
      <c r="I2061" s="8">
        <v>64</v>
      </c>
      <c r="J2061" s="8">
        <v>18</v>
      </c>
      <c r="K2061" t="s">
        <v>4746</v>
      </c>
      <c r="L2061" s="1">
        <v>45410</v>
      </c>
      <c r="M2061">
        <v>4</v>
      </c>
      <c r="N2061">
        <v>2024</v>
      </c>
    </row>
    <row r="2062" spans="1:14" x14ac:dyDescent="0.25">
      <c r="A2062" t="s">
        <v>6606</v>
      </c>
      <c r="B2062" t="s">
        <v>2722</v>
      </c>
      <c r="C2062" t="s">
        <v>435</v>
      </c>
      <c r="D2062" t="s">
        <v>224</v>
      </c>
      <c r="E2062" t="s">
        <v>6612</v>
      </c>
      <c r="F2062" t="s">
        <v>202</v>
      </c>
      <c r="G2062" s="9">
        <v>1</v>
      </c>
      <c r="H2062" s="8">
        <v>20.94</v>
      </c>
      <c r="I2062" s="8">
        <v>89</v>
      </c>
      <c r="J2062" s="8">
        <v>20.94</v>
      </c>
      <c r="K2062" t="s">
        <v>4746</v>
      </c>
      <c r="L2062" s="1">
        <v>45410</v>
      </c>
      <c r="M2062">
        <v>4</v>
      </c>
      <c r="N2062">
        <v>2024</v>
      </c>
    </row>
    <row r="2063" spans="1:14" x14ac:dyDescent="0.25">
      <c r="A2063" t="s">
        <v>6606</v>
      </c>
      <c r="B2063" t="s">
        <v>2722</v>
      </c>
      <c r="C2063" t="s">
        <v>561</v>
      </c>
      <c r="D2063" t="s">
        <v>246</v>
      </c>
      <c r="E2063" t="s">
        <v>6613</v>
      </c>
      <c r="F2063" t="s">
        <v>202</v>
      </c>
      <c r="G2063" s="9">
        <v>1</v>
      </c>
      <c r="H2063" s="8">
        <v>13.2</v>
      </c>
      <c r="I2063" s="8">
        <v>64</v>
      </c>
      <c r="J2063" s="8">
        <v>13.2</v>
      </c>
      <c r="K2063" t="s">
        <v>4746</v>
      </c>
      <c r="L2063" s="1">
        <v>45410</v>
      </c>
      <c r="M2063">
        <v>4</v>
      </c>
      <c r="N2063">
        <v>2024</v>
      </c>
    </row>
    <row r="2064" spans="1:14" x14ac:dyDescent="0.25">
      <c r="A2064" t="s">
        <v>6606</v>
      </c>
      <c r="B2064" t="s">
        <v>2722</v>
      </c>
      <c r="C2064" t="s">
        <v>2724</v>
      </c>
      <c r="D2064" t="s">
        <v>202</v>
      </c>
      <c r="E2064" t="s">
        <v>2723</v>
      </c>
      <c r="F2064" t="s">
        <v>202</v>
      </c>
      <c r="G2064" s="9">
        <v>1</v>
      </c>
      <c r="H2064" s="8">
        <v>0</v>
      </c>
      <c r="I2064" s="8">
        <v>30</v>
      </c>
      <c r="J2064" s="8">
        <v>0</v>
      </c>
      <c r="K2064" t="s">
        <v>4746</v>
      </c>
      <c r="L2064" s="1">
        <v>45410</v>
      </c>
      <c r="M2064">
        <v>4</v>
      </c>
      <c r="N2064">
        <v>2024</v>
      </c>
    </row>
    <row r="2065" spans="1:14" x14ac:dyDescent="0.25">
      <c r="A2065" t="s">
        <v>6614</v>
      </c>
      <c r="B2065" t="s">
        <v>2722</v>
      </c>
      <c r="C2065" t="s">
        <v>3774</v>
      </c>
      <c r="D2065" t="s">
        <v>2038</v>
      </c>
      <c r="E2065" t="s">
        <v>6615</v>
      </c>
      <c r="F2065" t="s">
        <v>202</v>
      </c>
      <c r="G2065" s="9">
        <v>1</v>
      </c>
      <c r="H2065" s="8">
        <v>0</v>
      </c>
      <c r="I2065" s="8">
        <v>999</v>
      </c>
      <c r="J2065" s="8">
        <v>0</v>
      </c>
      <c r="K2065" t="s">
        <v>4746</v>
      </c>
      <c r="L2065" s="1">
        <v>45410</v>
      </c>
      <c r="M2065">
        <v>4</v>
      </c>
      <c r="N2065">
        <v>2024</v>
      </c>
    </row>
    <row r="2066" spans="1:14" x14ac:dyDescent="0.25">
      <c r="A2066" t="s">
        <v>6614</v>
      </c>
      <c r="B2066" t="s">
        <v>2722</v>
      </c>
      <c r="C2066" t="s">
        <v>462</v>
      </c>
      <c r="D2066" t="s">
        <v>272</v>
      </c>
      <c r="E2066" t="s">
        <v>2740</v>
      </c>
      <c r="F2066" t="s">
        <v>1672</v>
      </c>
      <c r="G2066" s="9">
        <v>1</v>
      </c>
      <c r="H2066" s="8">
        <v>100.14</v>
      </c>
      <c r="I2066" s="8">
        <v>0</v>
      </c>
      <c r="J2066" s="8">
        <v>100.14</v>
      </c>
      <c r="K2066" t="s">
        <v>4746</v>
      </c>
      <c r="L2066" s="1">
        <v>45410</v>
      </c>
      <c r="M2066">
        <v>4</v>
      </c>
      <c r="N2066">
        <v>2024</v>
      </c>
    </row>
    <row r="2067" spans="1:14" x14ac:dyDescent="0.25">
      <c r="A2067" t="s">
        <v>6614</v>
      </c>
      <c r="B2067" t="s">
        <v>2722</v>
      </c>
      <c r="C2067" t="s">
        <v>463</v>
      </c>
      <c r="D2067" t="s">
        <v>274</v>
      </c>
      <c r="E2067" t="s">
        <v>2741</v>
      </c>
      <c r="F2067" t="s">
        <v>1672</v>
      </c>
      <c r="G2067" s="9">
        <v>1</v>
      </c>
      <c r="H2067" s="8">
        <v>58.37</v>
      </c>
      <c r="I2067" s="8">
        <v>0</v>
      </c>
      <c r="J2067" s="8">
        <v>58.37</v>
      </c>
      <c r="K2067" t="s">
        <v>4746</v>
      </c>
      <c r="L2067" s="1">
        <v>45410</v>
      </c>
      <c r="M2067">
        <v>4</v>
      </c>
      <c r="N2067">
        <v>2024</v>
      </c>
    </row>
    <row r="2068" spans="1:14" x14ac:dyDescent="0.25">
      <c r="A2068" t="s">
        <v>6614</v>
      </c>
      <c r="B2068" t="s">
        <v>2722</v>
      </c>
      <c r="C2068" t="s">
        <v>521</v>
      </c>
      <c r="D2068" t="s">
        <v>340</v>
      </c>
      <c r="E2068" t="s">
        <v>341</v>
      </c>
      <c r="F2068" t="s">
        <v>202</v>
      </c>
      <c r="G2068" s="9">
        <v>1</v>
      </c>
      <c r="H2068" s="8">
        <v>25.5</v>
      </c>
      <c r="I2068" s="8">
        <v>0</v>
      </c>
      <c r="J2068" s="8">
        <v>25.5</v>
      </c>
      <c r="K2068" t="s">
        <v>4746</v>
      </c>
      <c r="L2068" s="1">
        <v>45410</v>
      </c>
      <c r="M2068">
        <v>4</v>
      </c>
      <c r="N2068">
        <v>2024</v>
      </c>
    </row>
    <row r="2069" spans="1:14" x14ac:dyDescent="0.25">
      <c r="A2069" t="s">
        <v>6614</v>
      </c>
      <c r="B2069" t="s">
        <v>2722</v>
      </c>
      <c r="C2069" t="s">
        <v>525</v>
      </c>
      <c r="D2069" t="s">
        <v>334</v>
      </c>
      <c r="E2069" t="s">
        <v>335</v>
      </c>
      <c r="F2069" t="s">
        <v>202</v>
      </c>
      <c r="G2069" s="9">
        <v>1</v>
      </c>
      <c r="H2069" s="8">
        <v>18.5</v>
      </c>
      <c r="I2069" s="8">
        <v>0</v>
      </c>
      <c r="J2069" s="8">
        <v>18.5</v>
      </c>
      <c r="K2069" t="s">
        <v>4746</v>
      </c>
      <c r="L2069" s="1">
        <v>45410</v>
      </c>
      <c r="M2069">
        <v>4</v>
      </c>
      <c r="N2069">
        <v>2024</v>
      </c>
    </row>
    <row r="2070" spans="1:14" x14ac:dyDescent="0.25">
      <c r="A2070" t="s">
        <v>6614</v>
      </c>
      <c r="B2070" t="s">
        <v>2722</v>
      </c>
      <c r="C2070" t="s">
        <v>582</v>
      </c>
      <c r="D2070" t="s">
        <v>320</v>
      </c>
      <c r="E2070" t="s">
        <v>321</v>
      </c>
      <c r="F2070" t="s">
        <v>202</v>
      </c>
      <c r="G2070" s="9">
        <v>1</v>
      </c>
      <c r="H2070" s="8">
        <v>45</v>
      </c>
      <c r="I2070" s="8">
        <v>0</v>
      </c>
      <c r="J2070" s="8">
        <v>45</v>
      </c>
      <c r="K2070" t="s">
        <v>4746</v>
      </c>
      <c r="L2070" s="1">
        <v>45410</v>
      </c>
      <c r="M2070">
        <v>4</v>
      </c>
      <c r="N2070">
        <v>2024</v>
      </c>
    </row>
    <row r="2071" spans="1:14" x14ac:dyDescent="0.25">
      <c r="A2071" t="s">
        <v>6614</v>
      </c>
      <c r="B2071" t="s">
        <v>2722</v>
      </c>
      <c r="C2071" t="s">
        <v>523</v>
      </c>
      <c r="D2071" t="s">
        <v>338</v>
      </c>
      <c r="E2071" t="s">
        <v>339</v>
      </c>
      <c r="F2071" t="s">
        <v>202</v>
      </c>
      <c r="G2071" s="9">
        <v>1</v>
      </c>
      <c r="H2071" s="8">
        <v>8.5</v>
      </c>
      <c r="I2071" s="8">
        <v>0</v>
      </c>
      <c r="J2071" s="8">
        <v>8.5</v>
      </c>
      <c r="K2071" t="s">
        <v>4746</v>
      </c>
      <c r="L2071" s="1">
        <v>45410</v>
      </c>
      <c r="M2071">
        <v>4</v>
      </c>
      <c r="N2071">
        <v>2024</v>
      </c>
    </row>
    <row r="2072" spans="1:14" x14ac:dyDescent="0.25">
      <c r="A2072" t="s">
        <v>6614</v>
      </c>
      <c r="B2072" t="s">
        <v>2722</v>
      </c>
      <c r="C2072" t="s">
        <v>464</v>
      </c>
      <c r="D2072" t="s">
        <v>276</v>
      </c>
      <c r="E2072" t="s">
        <v>2742</v>
      </c>
      <c r="F2072" t="s">
        <v>1672</v>
      </c>
      <c r="G2072" s="9">
        <v>1</v>
      </c>
      <c r="H2072" s="8">
        <v>81.17</v>
      </c>
      <c r="I2072" s="8">
        <v>0</v>
      </c>
      <c r="J2072" s="8">
        <v>81.17</v>
      </c>
      <c r="K2072" t="s">
        <v>4746</v>
      </c>
      <c r="L2072" s="1">
        <v>45410</v>
      </c>
      <c r="M2072">
        <v>4</v>
      </c>
      <c r="N2072">
        <v>2024</v>
      </c>
    </row>
    <row r="2073" spans="1:14" x14ac:dyDescent="0.25">
      <c r="A2073" t="s">
        <v>6614</v>
      </c>
      <c r="B2073" t="s">
        <v>2722</v>
      </c>
      <c r="C2073" t="s">
        <v>2953</v>
      </c>
      <c r="D2073" t="s">
        <v>2952</v>
      </c>
      <c r="E2073" t="s">
        <v>6616</v>
      </c>
      <c r="F2073" t="s">
        <v>202</v>
      </c>
      <c r="G2073" s="9">
        <v>1</v>
      </c>
      <c r="H2073" s="8">
        <v>0</v>
      </c>
      <c r="I2073" s="8">
        <v>369</v>
      </c>
      <c r="J2073" s="8">
        <v>0</v>
      </c>
      <c r="K2073" t="s">
        <v>4746</v>
      </c>
      <c r="L2073" s="1">
        <v>45410</v>
      </c>
      <c r="M2073">
        <v>4</v>
      </c>
      <c r="N2073">
        <v>2024</v>
      </c>
    </row>
    <row r="2074" spans="1:14" x14ac:dyDescent="0.25">
      <c r="A2074" t="s">
        <v>6614</v>
      </c>
      <c r="B2074" t="s">
        <v>2722</v>
      </c>
      <c r="C2074" t="s">
        <v>436</v>
      </c>
      <c r="D2074" t="s">
        <v>303</v>
      </c>
      <c r="E2074" t="s">
        <v>201</v>
      </c>
      <c r="F2074" t="s">
        <v>202</v>
      </c>
      <c r="G2074" s="9">
        <v>1</v>
      </c>
      <c r="H2074" s="8">
        <v>9</v>
      </c>
      <c r="I2074" s="8">
        <v>0</v>
      </c>
      <c r="J2074" s="8">
        <v>9</v>
      </c>
      <c r="K2074" t="s">
        <v>4746</v>
      </c>
      <c r="L2074" s="1">
        <v>45410</v>
      </c>
      <c r="M2074">
        <v>4</v>
      </c>
      <c r="N2074">
        <v>2024</v>
      </c>
    </row>
    <row r="2075" spans="1:14" x14ac:dyDescent="0.25">
      <c r="A2075" t="s">
        <v>6614</v>
      </c>
      <c r="B2075" t="s">
        <v>2722</v>
      </c>
      <c r="C2075" t="s">
        <v>2738</v>
      </c>
      <c r="D2075" t="s">
        <v>1230</v>
      </c>
      <c r="E2075" t="s">
        <v>1231</v>
      </c>
      <c r="F2075" t="s">
        <v>202</v>
      </c>
      <c r="G2075" s="9">
        <v>1</v>
      </c>
      <c r="H2075" s="8">
        <v>89.5</v>
      </c>
      <c r="I2075" s="8">
        <v>0</v>
      </c>
      <c r="J2075" s="8">
        <v>89.5</v>
      </c>
      <c r="K2075" t="s">
        <v>4746</v>
      </c>
      <c r="L2075" s="1">
        <v>45410</v>
      </c>
      <c r="M2075">
        <v>4</v>
      </c>
      <c r="N2075">
        <v>2024</v>
      </c>
    </row>
    <row r="2076" spans="1:14" x14ac:dyDescent="0.25">
      <c r="A2076" t="s">
        <v>6614</v>
      </c>
      <c r="B2076" t="s">
        <v>2722</v>
      </c>
      <c r="C2076" t="s">
        <v>2751</v>
      </c>
      <c r="D2076" t="s">
        <v>1919</v>
      </c>
      <c r="E2076" t="s">
        <v>6617</v>
      </c>
      <c r="F2076" t="s">
        <v>202</v>
      </c>
      <c r="G2076" s="9">
        <v>1</v>
      </c>
      <c r="H2076" s="8">
        <v>0</v>
      </c>
      <c r="I2076" s="8">
        <v>204</v>
      </c>
      <c r="J2076" s="8">
        <v>0</v>
      </c>
      <c r="K2076" t="s">
        <v>4746</v>
      </c>
      <c r="L2076" s="1">
        <v>45410</v>
      </c>
      <c r="M2076">
        <v>4</v>
      </c>
      <c r="N2076">
        <v>2024</v>
      </c>
    </row>
    <row r="2077" spans="1:14" x14ac:dyDescent="0.25">
      <c r="A2077" t="s">
        <v>6614</v>
      </c>
      <c r="B2077" t="s">
        <v>2722</v>
      </c>
      <c r="C2077" t="s">
        <v>481</v>
      </c>
      <c r="D2077" t="s">
        <v>374</v>
      </c>
      <c r="E2077" t="s">
        <v>375</v>
      </c>
      <c r="F2077" t="s">
        <v>1603</v>
      </c>
      <c r="G2077" s="9">
        <v>1</v>
      </c>
      <c r="H2077" s="8">
        <v>46.55</v>
      </c>
      <c r="I2077" s="8">
        <v>0</v>
      </c>
      <c r="J2077" s="8">
        <v>46.55</v>
      </c>
      <c r="K2077" t="s">
        <v>4746</v>
      </c>
      <c r="L2077" s="1">
        <v>45410</v>
      </c>
      <c r="M2077">
        <v>4</v>
      </c>
      <c r="N2077">
        <v>2024</v>
      </c>
    </row>
    <row r="2078" spans="1:14" x14ac:dyDescent="0.25">
      <c r="A2078" t="s">
        <v>6614</v>
      </c>
      <c r="B2078" t="s">
        <v>2722</v>
      </c>
      <c r="C2078" t="s">
        <v>452</v>
      </c>
      <c r="D2078" t="s">
        <v>376</v>
      </c>
      <c r="E2078" t="s">
        <v>377</v>
      </c>
      <c r="F2078" t="s">
        <v>202</v>
      </c>
      <c r="G2078" s="9">
        <v>1</v>
      </c>
      <c r="H2078" s="8">
        <v>34.36</v>
      </c>
      <c r="I2078" s="8">
        <v>0</v>
      </c>
      <c r="J2078" s="8">
        <v>34.36</v>
      </c>
      <c r="K2078" t="s">
        <v>4746</v>
      </c>
      <c r="L2078" s="1">
        <v>45410</v>
      </c>
      <c r="M2078">
        <v>4</v>
      </c>
      <c r="N2078">
        <v>2024</v>
      </c>
    </row>
    <row r="2079" spans="1:14" x14ac:dyDescent="0.25">
      <c r="A2079" t="s">
        <v>6614</v>
      </c>
      <c r="B2079" t="s">
        <v>2722</v>
      </c>
      <c r="C2079" t="s">
        <v>436</v>
      </c>
      <c r="D2079" t="s">
        <v>303</v>
      </c>
      <c r="E2079" t="s">
        <v>6618</v>
      </c>
      <c r="F2079" t="s">
        <v>202</v>
      </c>
      <c r="G2079" s="9">
        <v>1</v>
      </c>
      <c r="H2079" s="8">
        <v>9</v>
      </c>
      <c r="I2079" s="8">
        <v>55</v>
      </c>
      <c r="J2079" s="8">
        <v>9</v>
      </c>
      <c r="K2079" t="s">
        <v>4746</v>
      </c>
      <c r="L2079" s="1">
        <v>45410</v>
      </c>
      <c r="M2079">
        <v>4</v>
      </c>
      <c r="N2079">
        <v>2024</v>
      </c>
    </row>
    <row r="2080" spans="1:14" x14ac:dyDescent="0.25">
      <c r="A2080" t="s">
        <v>6614</v>
      </c>
      <c r="B2080" t="s">
        <v>2722</v>
      </c>
      <c r="C2080" t="s">
        <v>2724</v>
      </c>
      <c r="D2080" t="s">
        <v>202</v>
      </c>
      <c r="E2080" t="s">
        <v>2723</v>
      </c>
      <c r="F2080" t="s">
        <v>202</v>
      </c>
      <c r="G2080" s="9">
        <v>1</v>
      </c>
      <c r="H2080" s="8">
        <v>0</v>
      </c>
      <c r="I2080" s="8">
        <v>60</v>
      </c>
      <c r="J2080" s="8">
        <v>0</v>
      </c>
      <c r="K2080" t="s">
        <v>4746</v>
      </c>
      <c r="L2080" s="1">
        <v>45410</v>
      </c>
      <c r="M2080">
        <v>4</v>
      </c>
      <c r="N2080">
        <v>2024</v>
      </c>
    </row>
    <row r="2081" spans="1:14" x14ac:dyDescent="0.25">
      <c r="A2081" t="s">
        <v>6619</v>
      </c>
      <c r="B2081" t="s">
        <v>2934</v>
      </c>
      <c r="C2081" t="s">
        <v>2964</v>
      </c>
      <c r="D2081" t="s">
        <v>821</v>
      </c>
      <c r="E2081" t="s">
        <v>822</v>
      </c>
      <c r="F2081" t="s">
        <v>202</v>
      </c>
      <c r="G2081" s="9">
        <v>1</v>
      </c>
      <c r="H2081" s="8">
        <v>0</v>
      </c>
      <c r="I2081" s="8">
        <v>1799</v>
      </c>
      <c r="J2081" s="8">
        <v>0</v>
      </c>
      <c r="K2081" t="s">
        <v>113</v>
      </c>
      <c r="L2081" s="1">
        <v>45409</v>
      </c>
      <c r="M2081">
        <v>4</v>
      </c>
      <c r="N2081">
        <v>2024</v>
      </c>
    </row>
    <row r="2082" spans="1:14" x14ac:dyDescent="0.25">
      <c r="A2082" t="s">
        <v>6620</v>
      </c>
      <c r="B2082" t="s">
        <v>2722</v>
      </c>
      <c r="C2082" t="s">
        <v>540</v>
      </c>
      <c r="D2082" t="s">
        <v>252</v>
      </c>
      <c r="E2082" t="s">
        <v>5255</v>
      </c>
      <c r="F2082" t="s">
        <v>202</v>
      </c>
      <c r="G2082" s="9">
        <v>1</v>
      </c>
      <c r="H2082" s="8">
        <v>14</v>
      </c>
      <c r="I2082" s="8">
        <v>59</v>
      </c>
      <c r="J2082" s="8">
        <v>14</v>
      </c>
      <c r="K2082" t="s">
        <v>4746</v>
      </c>
      <c r="L2082" s="1">
        <v>45409</v>
      </c>
      <c r="M2082">
        <v>4</v>
      </c>
      <c r="N2082">
        <v>2024</v>
      </c>
    </row>
    <row r="2083" spans="1:14" x14ac:dyDescent="0.25">
      <c r="A2083" t="s">
        <v>6620</v>
      </c>
      <c r="B2083" t="s">
        <v>2722</v>
      </c>
      <c r="C2083" t="s">
        <v>2736</v>
      </c>
      <c r="D2083" t="s">
        <v>202</v>
      </c>
      <c r="E2083" t="s">
        <v>2723</v>
      </c>
      <c r="F2083" t="s">
        <v>202</v>
      </c>
      <c r="G2083" s="9">
        <v>1</v>
      </c>
      <c r="H2083" s="8">
        <v>0</v>
      </c>
      <c r="I2083" s="8">
        <v>0</v>
      </c>
      <c r="J2083" s="8">
        <v>0</v>
      </c>
      <c r="K2083" t="s">
        <v>4746</v>
      </c>
      <c r="L2083" s="1">
        <v>45409</v>
      </c>
      <c r="M2083">
        <v>4</v>
      </c>
      <c r="N2083">
        <v>2024</v>
      </c>
    </row>
    <row r="2084" spans="1:14" x14ac:dyDescent="0.25">
      <c r="A2084" t="s">
        <v>6621</v>
      </c>
      <c r="B2084" t="s">
        <v>2722</v>
      </c>
      <c r="C2084" t="s">
        <v>2872</v>
      </c>
      <c r="D2084" t="s">
        <v>1728</v>
      </c>
      <c r="E2084" t="s">
        <v>5261</v>
      </c>
      <c r="F2084" t="s">
        <v>202</v>
      </c>
      <c r="G2084" s="9">
        <v>1</v>
      </c>
      <c r="H2084" s="8">
        <v>6.5</v>
      </c>
      <c r="I2084" s="8">
        <v>64</v>
      </c>
      <c r="J2084" s="8">
        <v>6.5</v>
      </c>
      <c r="K2084" t="s">
        <v>820</v>
      </c>
      <c r="L2084" s="1">
        <v>45409</v>
      </c>
      <c r="M2084">
        <v>4</v>
      </c>
      <c r="N2084">
        <v>2024</v>
      </c>
    </row>
    <row r="2085" spans="1:14" x14ac:dyDescent="0.25">
      <c r="A2085" t="s">
        <v>6621</v>
      </c>
      <c r="B2085" t="s">
        <v>2722</v>
      </c>
      <c r="C2085" t="s">
        <v>2736</v>
      </c>
      <c r="D2085" t="s">
        <v>202</v>
      </c>
      <c r="E2085" t="s">
        <v>2723</v>
      </c>
      <c r="F2085" t="s">
        <v>202</v>
      </c>
      <c r="G2085" s="9">
        <v>1</v>
      </c>
      <c r="H2085" s="8">
        <v>0</v>
      </c>
      <c r="I2085" s="8">
        <v>0</v>
      </c>
      <c r="J2085" s="8">
        <v>0</v>
      </c>
      <c r="K2085" t="s">
        <v>820</v>
      </c>
      <c r="L2085" s="1">
        <v>45409</v>
      </c>
      <c r="M2085">
        <v>4</v>
      </c>
      <c r="N2085">
        <v>2024</v>
      </c>
    </row>
    <row r="2086" spans="1:14" x14ac:dyDescent="0.25">
      <c r="A2086" t="s">
        <v>6622</v>
      </c>
      <c r="B2086" t="s">
        <v>2929</v>
      </c>
      <c r="C2086" t="s">
        <v>4121</v>
      </c>
      <c r="D2086" t="s">
        <v>2410</v>
      </c>
      <c r="E2086" t="s">
        <v>6623</v>
      </c>
      <c r="F2086" t="s">
        <v>202</v>
      </c>
      <c r="G2086" s="9">
        <v>1</v>
      </c>
      <c r="H2086" s="8">
        <v>0</v>
      </c>
      <c r="I2086" s="8">
        <v>520.83000000000004</v>
      </c>
      <c r="J2086" s="8">
        <v>0</v>
      </c>
      <c r="K2086" t="s">
        <v>109</v>
      </c>
      <c r="L2086" s="1">
        <v>45408</v>
      </c>
      <c r="M2086">
        <v>4</v>
      </c>
      <c r="N2086">
        <v>2024</v>
      </c>
    </row>
    <row r="2087" spans="1:14" x14ac:dyDescent="0.25">
      <c r="A2087" t="s">
        <v>6622</v>
      </c>
      <c r="B2087" t="s">
        <v>2929</v>
      </c>
      <c r="C2087" t="s">
        <v>457</v>
      </c>
      <c r="D2087" t="s">
        <v>256</v>
      </c>
      <c r="E2087" t="s">
        <v>2757</v>
      </c>
      <c r="F2087" t="s">
        <v>1638</v>
      </c>
      <c r="G2087" s="9">
        <v>1</v>
      </c>
      <c r="H2087" s="8">
        <v>116.1035</v>
      </c>
      <c r="I2087" s="8">
        <v>0</v>
      </c>
      <c r="J2087" s="8">
        <v>116.1</v>
      </c>
      <c r="K2087" t="s">
        <v>109</v>
      </c>
      <c r="L2087" s="1">
        <v>45408</v>
      </c>
      <c r="M2087">
        <v>4</v>
      </c>
      <c r="N2087">
        <v>2024</v>
      </c>
    </row>
    <row r="2088" spans="1:14" x14ac:dyDescent="0.25">
      <c r="A2088" t="s">
        <v>6622</v>
      </c>
      <c r="B2088" t="s">
        <v>2929</v>
      </c>
      <c r="C2088" t="s">
        <v>458</v>
      </c>
      <c r="D2088" t="s">
        <v>258</v>
      </c>
      <c r="E2088" t="s">
        <v>2758</v>
      </c>
      <c r="F2088" t="s">
        <v>1638</v>
      </c>
      <c r="G2088" s="9">
        <v>1</v>
      </c>
      <c r="H2088" s="8">
        <v>133.23070000000001</v>
      </c>
      <c r="I2088" s="8">
        <v>0</v>
      </c>
      <c r="J2088" s="8">
        <v>133.22999999999999</v>
      </c>
      <c r="K2088" t="s">
        <v>109</v>
      </c>
      <c r="L2088" s="1">
        <v>45408</v>
      </c>
      <c r="M2088">
        <v>4</v>
      </c>
      <c r="N2088">
        <v>2024</v>
      </c>
    </row>
    <row r="2089" spans="1:14" x14ac:dyDescent="0.25">
      <c r="A2089" t="s">
        <v>6622</v>
      </c>
      <c r="B2089" t="s">
        <v>2929</v>
      </c>
      <c r="C2089" t="s">
        <v>523</v>
      </c>
      <c r="D2089" t="s">
        <v>338</v>
      </c>
      <c r="E2089" t="s">
        <v>339</v>
      </c>
      <c r="F2089" t="s">
        <v>202</v>
      </c>
      <c r="G2089" s="9">
        <v>1</v>
      </c>
      <c r="H2089" s="8">
        <v>13.246700000000001</v>
      </c>
      <c r="I2089" s="8">
        <v>0</v>
      </c>
      <c r="J2089" s="8">
        <v>13.25</v>
      </c>
      <c r="K2089" t="s">
        <v>109</v>
      </c>
      <c r="L2089" s="1">
        <v>45408</v>
      </c>
      <c r="M2089">
        <v>4</v>
      </c>
      <c r="N2089">
        <v>2024</v>
      </c>
    </row>
    <row r="2090" spans="1:14" x14ac:dyDescent="0.25">
      <c r="A2090" t="s">
        <v>6622</v>
      </c>
      <c r="B2090" t="s">
        <v>2929</v>
      </c>
      <c r="C2090" t="s">
        <v>521</v>
      </c>
      <c r="D2090" t="s">
        <v>340</v>
      </c>
      <c r="E2090" t="s">
        <v>341</v>
      </c>
      <c r="F2090" t="s">
        <v>202</v>
      </c>
      <c r="G2090" s="9">
        <v>1</v>
      </c>
      <c r="H2090" s="8">
        <v>39.740099999999998</v>
      </c>
      <c r="I2090" s="8">
        <v>0</v>
      </c>
      <c r="J2090" s="8">
        <v>39.74</v>
      </c>
      <c r="K2090" t="s">
        <v>109</v>
      </c>
      <c r="L2090" s="1">
        <v>45408</v>
      </c>
      <c r="M2090">
        <v>4</v>
      </c>
      <c r="N2090">
        <v>2024</v>
      </c>
    </row>
    <row r="2091" spans="1:14" x14ac:dyDescent="0.25">
      <c r="A2091" t="s">
        <v>6622</v>
      </c>
      <c r="B2091" t="s">
        <v>2929</v>
      </c>
      <c r="C2091" t="s">
        <v>525</v>
      </c>
      <c r="D2091" t="s">
        <v>334</v>
      </c>
      <c r="E2091" t="s">
        <v>335</v>
      </c>
      <c r="F2091" t="s">
        <v>202</v>
      </c>
      <c r="G2091" s="9">
        <v>1</v>
      </c>
      <c r="H2091" s="8">
        <v>28.831099999999999</v>
      </c>
      <c r="I2091" s="8">
        <v>0</v>
      </c>
      <c r="J2091" s="8">
        <v>28.83</v>
      </c>
      <c r="K2091" t="s">
        <v>109</v>
      </c>
      <c r="L2091" s="1">
        <v>45408</v>
      </c>
      <c r="M2091">
        <v>4</v>
      </c>
      <c r="N2091">
        <v>2024</v>
      </c>
    </row>
    <row r="2092" spans="1:14" x14ac:dyDescent="0.25">
      <c r="A2092" t="s">
        <v>6622</v>
      </c>
      <c r="B2092" t="s">
        <v>2929</v>
      </c>
      <c r="C2092" t="s">
        <v>524</v>
      </c>
      <c r="D2092" t="s">
        <v>332</v>
      </c>
      <c r="E2092" t="s">
        <v>333</v>
      </c>
      <c r="F2092" t="s">
        <v>202</v>
      </c>
      <c r="G2092" s="9">
        <v>1</v>
      </c>
      <c r="H2092" s="8">
        <v>31.168700000000001</v>
      </c>
      <c r="I2092" s="8">
        <v>0</v>
      </c>
      <c r="J2092" s="8">
        <v>31.17</v>
      </c>
      <c r="K2092" t="s">
        <v>109</v>
      </c>
      <c r="L2092" s="1">
        <v>45408</v>
      </c>
      <c r="M2092">
        <v>4</v>
      </c>
      <c r="N2092">
        <v>2024</v>
      </c>
    </row>
    <row r="2093" spans="1:14" x14ac:dyDescent="0.25">
      <c r="A2093" t="s">
        <v>6622</v>
      </c>
      <c r="B2093" t="s">
        <v>2929</v>
      </c>
      <c r="C2093" t="s">
        <v>2778</v>
      </c>
      <c r="D2093" t="s">
        <v>1902</v>
      </c>
      <c r="E2093" t="s">
        <v>6624</v>
      </c>
      <c r="F2093" t="s">
        <v>202</v>
      </c>
      <c r="G2093" s="9">
        <v>1</v>
      </c>
      <c r="H2093" s="8">
        <v>0</v>
      </c>
      <c r="I2093" s="8">
        <v>307.5</v>
      </c>
      <c r="J2093" s="8">
        <v>0</v>
      </c>
      <c r="K2093" t="s">
        <v>109</v>
      </c>
      <c r="L2093" s="1">
        <v>45408</v>
      </c>
      <c r="M2093">
        <v>4</v>
      </c>
      <c r="N2093">
        <v>2024</v>
      </c>
    </row>
    <row r="2094" spans="1:14" x14ac:dyDescent="0.25">
      <c r="A2094" t="s">
        <v>6622</v>
      </c>
      <c r="B2094" t="s">
        <v>2929</v>
      </c>
      <c r="C2094" t="s">
        <v>517</v>
      </c>
      <c r="D2094" t="s">
        <v>126</v>
      </c>
      <c r="E2094" t="s">
        <v>127</v>
      </c>
      <c r="F2094" t="s">
        <v>202</v>
      </c>
      <c r="G2094" s="9">
        <v>1</v>
      </c>
      <c r="H2094" s="8">
        <v>139.47999999999999</v>
      </c>
      <c r="I2094" s="8">
        <v>0</v>
      </c>
      <c r="J2094" s="8">
        <v>139.47999999999999</v>
      </c>
      <c r="K2094" t="s">
        <v>109</v>
      </c>
      <c r="L2094" s="1">
        <v>45408</v>
      </c>
      <c r="M2094">
        <v>4</v>
      </c>
      <c r="N2094">
        <v>2024</v>
      </c>
    </row>
    <row r="2095" spans="1:14" x14ac:dyDescent="0.25">
      <c r="A2095" t="s">
        <v>6622</v>
      </c>
      <c r="B2095" t="s">
        <v>2929</v>
      </c>
      <c r="C2095" t="s">
        <v>436</v>
      </c>
      <c r="D2095" t="s">
        <v>303</v>
      </c>
      <c r="E2095" t="s">
        <v>201</v>
      </c>
      <c r="F2095" t="s">
        <v>202</v>
      </c>
      <c r="G2095" s="9">
        <v>1</v>
      </c>
      <c r="H2095" s="8">
        <v>14.0259</v>
      </c>
      <c r="I2095" s="8">
        <v>0</v>
      </c>
      <c r="J2095" s="8">
        <v>14.03</v>
      </c>
      <c r="K2095" t="s">
        <v>109</v>
      </c>
      <c r="L2095" s="1">
        <v>45408</v>
      </c>
      <c r="M2095">
        <v>4</v>
      </c>
      <c r="N2095">
        <v>2024</v>
      </c>
    </row>
    <row r="2096" spans="1:14" x14ac:dyDescent="0.25">
      <c r="A2096" t="s">
        <v>6622</v>
      </c>
      <c r="B2096" t="s">
        <v>2929</v>
      </c>
      <c r="C2096" t="s">
        <v>2895</v>
      </c>
      <c r="D2096" t="s">
        <v>2046</v>
      </c>
      <c r="E2096" t="s">
        <v>6625</v>
      </c>
      <c r="F2096" t="s">
        <v>202</v>
      </c>
      <c r="G2096" s="9">
        <v>1</v>
      </c>
      <c r="H2096" s="8">
        <v>0</v>
      </c>
      <c r="I2096" s="8">
        <v>137.5</v>
      </c>
      <c r="J2096" s="8">
        <v>0</v>
      </c>
      <c r="K2096" t="s">
        <v>109</v>
      </c>
      <c r="L2096" s="1">
        <v>45408</v>
      </c>
      <c r="M2096">
        <v>4</v>
      </c>
      <c r="N2096">
        <v>2024</v>
      </c>
    </row>
    <row r="2097" spans="1:14" x14ac:dyDescent="0.25">
      <c r="A2097" t="s">
        <v>6622</v>
      </c>
      <c r="B2097" t="s">
        <v>2929</v>
      </c>
      <c r="C2097" t="s">
        <v>481</v>
      </c>
      <c r="D2097" t="s">
        <v>374</v>
      </c>
      <c r="E2097" t="s">
        <v>375</v>
      </c>
      <c r="F2097" t="s">
        <v>1603</v>
      </c>
      <c r="G2097" s="9">
        <v>1</v>
      </c>
      <c r="H2097" s="8">
        <v>72.545199999999994</v>
      </c>
      <c r="I2097" s="8">
        <v>0</v>
      </c>
      <c r="J2097" s="8">
        <v>72.55</v>
      </c>
      <c r="K2097" t="s">
        <v>109</v>
      </c>
      <c r="L2097" s="1">
        <v>45408</v>
      </c>
      <c r="M2097">
        <v>4</v>
      </c>
      <c r="N2097">
        <v>2024</v>
      </c>
    </row>
    <row r="2098" spans="1:14" x14ac:dyDescent="0.25">
      <c r="A2098" t="s">
        <v>6622</v>
      </c>
      <c r="B2098" t="s">
        <v>2929</v>
      </c>
      <c r="C2098" t="s">
        <v>459</v>
      </c>
      <c r="D2098" t="s">
        <v>378</v>
      </c>
      <c r="E2098" t="s">
        <v>379</v>
      </c>
      <c r="F2098" t="s">
        <v>1603</v>
      </c>
      <c r="G2098" s="9">
        <v>1</v>
      </c>
      <c r="H2098" s="8">
        <v>40.176499999999997</v>
      </c>
      <c r="I2098" s="8">
        <v>0</v>
      </c>
      <c r="J2098" s="8">
        <v>40.18</v>
      </c>
      <c r="K2098" t="s">
        <v>109</v>
      </c>
      <c r="L2098" s="1">
        <v>45408</v>
      </c>
      <c r="M2098">
        <v>4</v>
      </c>
      <c r="N2098">
        <v>2024</v>
      </c>
    </row>
    <row r="2099" spans="1:14" x14ac:dyDescent="0.25">
      <c r="A2099" t="s">
        <v>6622</v>
      </c>
      <c r="B2099" t="s">
        <v>2929</v>
      </c>
      <c r="C2099" t="s">
        <v>2724</v>
      </c>
      <c r="D2099" t="s">
        <v>202</v>
      </c>
      <c r="E2099" t="s">
        <v>2723</v>
      </c>
      <c r="F2099" t="s">
        <v>202</v>
      </c>
      <c r="G2099" s="9">
        <v>1</v>
      </c>
      <c r="H2099" s="8">
        <v>0</v>
      </c>
      <c r="I2099" s="8">
        <v>8.33</v>
      </c>
      <c r="J2099" s="8">
        <v>0</v>
      </c>
      <c r="K2099" t="s">
        <v>109</v>
      </c>
      <c r="L2099" s="1">
        <v>45408</v>
      </c>
      <c r="M2099">
        <v>4</v>
      </c>
      <c r="N2099">
        <v>2024</v>
      </c>
    </row>
    <row r="2100" spans="1:14" x14ac:dyDescent="0.25">
      <c r="A2100" t="s">
        <v>6626</v>
      </c>
      <c r="B2100" t="s">
        <v>2722</v>
      </c>
      <c r="C2100" t="s">
        <v>540</v>
      </c>
      <c r="D2100" t="s">
        <v>252</v>
      </c>
      <c r="E2100" t="s">
        <v>5255</v>
      </c>
      <c r="F2100" t="s">
        <v>202</v>
      </c>
      <c r="G2100" s="9">
        <v>1</v>
      </c>
      <c r="H2100" s="8">
        <v>14</v>
      </c>
      <c r="I2100" s="8">
        <v>59</v>
      </c>
      <c r="J2100" s="8">
        <v>14</v>
      </c>
      <c r="K2100" t="s">
        <v>4746</v>
      </c>
      <c r="L2100" s="1">
        <v>45408</v>
      </c>
      <c r="M2100">
        <v>4</v>
      </c>
      <c r="N2100">
        <v>2024</v>
      </c>
    </row>
    <row r="2101" spans="1:14" x14ac:dyDescent="0.25">
      <c r="A2101" t="s">
        <v>6626</v>
      </c>
      <c r="B2101" t="s">
        <v>2722</v>
      </c>
      <c r="C2101" t="s">
        <v>2736</v>
      </c>
      <c r="D2101" t="s">
        <v>202</v>
      </c>
      <c r="E2101" t="s">
        <v>2723</v>
      </c>
      <c r="F2101" t="s">
        <v>202</v>
      </c>
      <c r="G2101" s="9">
        <v>1</v>
      </c>
      <c r="H2101" s="8">
        <v>0</v>
      </c>
      <c r="I2101" s="8">
        <v>0</v>
      </c>
      <c r="J2101" s="8">
        <v>0</v>
      </c>
      <c r="K2101" t="s">
        <v>4746</v>
      </c>
      <c r="L2101" s="1">
        <v>45408</v>
      </c>
      <c r="M2101">
        <v>4</v>
      </c>
      <c r="N2101">
        <v>2024</v>
      </c>
    </row>
    <row r="2102" spans="1:14" x14ac:dyDescent="0.25">
      <c r="A2102" t="s">
        <v>6627</v>
      </c>
      <c r="B2102" t="s">
        <v>2934</v>
      </c>
      <c r="C2102" t="s">
        <v>516</v>
      </c>
      <c r="D2102" t="s">
        <v>124</v>
      </c>
      <c r="E2102" t="s">
        <v>125</v>
      </c>
      <c r="F2102" t="s">
        <v>202</v>
      </c>
      <c r="G2102" s="9">
        <v>1</v>
      </c>
      <c r="H2102" s="8">
        <v>130.90860000000001</v>
      </c>
      <c r="I2102" s="8">
        <v>399</v>
      </c>
      <c r="J2102" s="8">
        <v>130.91</v>
      </c>
      <c r="K2102" t="s">
        <v>113</v>
      </c>
      <c r="L2102" s="1">
        <v>45408</v>
      </c>
      <c r="M2102">
        <v>4</v>
      </c>
      <c r="N2102">
        <v>2024</v>
      </c>
    </row>
    <row r="2103" spans="1:14" x14ac:dyDescent="0.25">
      <c r="A2103" t="s">
        <v>6627</v>
      </c>
      <c r="B2103" t="s">
        <v>2934</v>
      </c>
      <c r="C2103" t="s">
        <v>437</v>
      </c>
      <c r="D2103" t="s">
        <v>244</v>
      </c>
      <c r="E2103" t="s">
        <v>245</v>
      </c>
      <c r="F2103" t="s">
        <v>202</v>
      </c>
      <c r="G2103" s="9">
        <v>1</v>
      </c>
      <c r="H2103" s="8">
        <v>29.610299999999999</v>
      </c>
      <c r="I2103" s="8">
        <v>109</v>
      </c>
      <c r="J2103" s="8">
        <v>29.61</v>
      </c>
      <c r="K2103" t="s">
        <v>113</v>
      </c>
      <c r="L2103" s="1">
        <v>45408</v>
      </c>
      <c r="M2103">
        <v>4</v>
      </c>
      <c r="N2103">
        <v>2024</v>
      </c>
    </row>
    <row r="2104" spans="1:14" x14ac:dyDescent="0.25">
      <c r="A2104" t="s">
        <v>6628</v>
      </c>
      <c r="B2104" t="s">
        <v>2722</v>
      </c>
      <c r="C2104" t="s">
        <v>452</v>
      </c>
      <c r="D2104" t="s">
        <v>376</v>
      </c>
      <c r="E2104" t="s">
        <v>2945</v>
      </c>
      <c r="F2104" t="s">
        <v>202</v>
      </c>
      <c r="G2104" s="9">
        <v>1</v>
      </c>
      <c r="H2104" s="8">
        <v>34.36</v>
      </c>
      <c r="I2104" s="8">
        <v>0</v>
      </c>
      <c r="J2104" s="8">
        <v>34.36</v>
      </c>
      <c r="K2104" t="s">
        <v>820</v>
      </c>
      <c r="L2104" s="1">
        <v>45408</v>
      </c>
      <c r="M2104">
        <v>4</v>
      </c>
      <c r="N2104">
        <v>2024</v>
      </c>
    </row>
    <row r="2105" spans="1:14" x14ac:dyDescent="0.25">
      <c r="A2105" t="s">
        <v>6629</v>
      </c>
      <c r="B2105" t="s">
        <v>2722</v>
      </c>
      <c r="C2105" t="s">
        <v>4459</v>
      </c>
      <c r="D2105" t="s">
        <v>1956</v>
      </c>
      <c r="E2105" t="s">
        <v>6630</v>
      </c>
      <c r="F2105" t="s">
        <v>202</v>
      </c>
      <c r="G2105" s="9">
        <v>1</v>
      </c>
      <c r="H2105" s="8">
        <v>0</v>
      </c>
      <c r="I2105" s="8">
        <v>1385</v>
      </c>
      <c r="J2105" s="8">
        <v>0</v>
      </c>
      <c r="K2105" t="s">
        <v>820</v>
      </c>
      <c r="L2105" s="1">
        <v>45408</v>
      </c>
      <c r="M2105">
        <v>4</v>
      </c>
      <c r="N2105">
        <v>2024</v>
      </c>
    </row>
    <row r="2106" spans="1:14" x14ac:dyDescent="0.25">
      <c r="A2106" t="s">
        <v>6629</v>
      </c>
      <c r="B2106" t="s">
        <v>2722</v>
      </c>
      <c r="C2106" t="s">
        <v>449</v>
      </c>
      <c r="D2106" t="s">
        <v>410</v>
      </c>
      <c r="E2106" t="s">
        <v>411</v>
      </c>
      <c r="F2106" t="s">
        <v>202</v>
      </c>
      <c r="G2106" s="9">
        <v>1</v>
      </c>
      <c r="H2106" s="8">
        <v>125</v>
      </c>
      <c r="I2106" s="8">
        <v>0</v>
      </c>
      <c r="J2106" s="8">
        <v>125</v>
      </c>
      <c r="K2106" t="s">
        <v>820</v>
      </c>
      <c r="L2106" s="1">
        <v>45408</v>
      </c>
      <c r="M2106">
        <v>4</v>
      </c>
      <c r="N2106">
        <v>2024</v>
      </c>
    </row>
    <row r="2107" spans="1:14" x14ac:dyDescent="0.25">
      <c r="A2107" t="s">
        <v>6629</v>
      </c>
      <c r="B2107" t="s">
        <v>2722</v>
      </c>
      <c r="C2107" t="s">
        <v>450</v>
      </c>
      <c r="D2107" t="s">
        <v>412</v>
      </c>
      <c r="E2107" t="s">
        <v>413</v>
      </c>
      <c r="F2107" t="s">
        <v>202</v>
      </c>
      <c r="G2107" s="9">
        <v>1</v>
      </c>
      <c r="H2107" s="8">
        <v>90</v>
      </c>
      <c r="I2107" s="8">
        <v>0</v>
      </c>
      <c r="J2107" s="8">
        <v>90</v>
      </c>
      <c r="K2107" t="s">
        <v>820</v>
      </c>
      <c r="L2107" s="1">
        <v>45408</v>
      </c>
      <c r="M2107">
        <v>4</v>
      </c>
      <c r="N2107">
        <v>2024</v>
      </c>
    </row>
    <row r="2108" spans="1:14" x14ac:dyDescent="0.25">
      <c r="A2108" t="s">
        <v>6629</v>
      </c>
      <c r="B2108" t="s">
        <v>2722</v>
      </c>
      <c r="C2108" t="s">
        <v>451</v>
      </c>
      <c r="D2108" t="s">
        <v>414</v>
      </c>
      <c r="E2108" t="s">
        <v>415</v>
      </c>
      <c r="F2108" t="s">
        <v>202</v>
      </c>
      <c r="G2108" s="9">
        <v>1</v>
      </c>
      <c r="H2108" s="8">
        <v>88</v>
      </c>
      <c r="I2108" s="8">
        <v>0</v>
      </c>
      <c r="J2108" s="8">
        <v>88</v>
      </c>
      <c r="K2108" t="s">
        <v>820</v>
      </c>
      <c r="L2108" s="1">
        <v>45408</v>
      </c>
      <c r="M2108">
        <v>4</v>
      </c>
      <c r="N2108">
        <v>2024</v>
      </c>
    </row>
    <row r="2109" spans="1:14" x14ac:dyDescent="0.25">
      <c r="A2109" t="s">
        <v>6629</v>
      </c>
      <c r="B2109" t="s">
        <v>2722</v>
      </c>
      <c r="C2109" t="s">
        <v>559</v>
      </c>
      <c r="D2109" t="s">
        <v>418</v>
      </c>
      <c r="E2109" t="s">
        <v>6631</v>
      </c>
      <c r="F2109" t="s">
        <v>202</v>
      </c>
      <c r="G2109" s="9">
        <v>1</v>
      </c>
      <c r="H2109" s="8">
        <v>114</v>
      </c>
      <c r="I2109" s="8">
        <v>651</v>
      </c>
      <c r="J2109" s="8">
        <v>114</v>
      </c>
      <c r="K2109" t="s">
        <v>820</v>
      </c>
      <c r="L2109" s="1">
        <v>45408</v>
      </c>
      <c r="M2109">
        <v>4</v>
      </c>
      <c r="N2109">
        <v>2024</v>
      </c>
    </row>
    <row r="2110" spans="1:14" x14ac:dyDescent="0.25">
      <c r="A2110" t="s">
        <v>6629</v>
      </c>
      <c r="B2110" t="s">
        <v>2722</v>
      </c>
      <c r="C2110" t="s">
        <v>512</v>
      </c>
      <c r="D2110" t="s">
        <v>248</v>
      </c>
      <c r="E2110" t="s">
        <v>6632</v>
      </c>
      <c r="F2110" t="s">
        <v>202</v>
      </c>
      <c r="G2110" s="9">
        <v>1</v>
      </c>
      <c r="H2110" s="8">
        <v>19.5</v>
      </c>
      <c r="I2110" s="8">
        <v>138</v>
      </c>
      <c r="J2110" s="8">
        <v>19.5</v>
      </c>
      <c r="K2110" t="s">
        <v>820</v>
      </c>
      <c r="L2110" s="1">
        <v>45408</v>
      </c>
      <c r="M2110">
        <v>4</v>
      </c>
      <c r="N2110">
        <v>2024</v>
      </c>
    </row>
    <row r="2111" spans="1:14" x14ac:dyDescent="0.25">
      <c r="A2111" t="s">
        <v>6629</v>
      </c>
      <c r="B2111" t="s">
        <v>2722</v>
      </c>
      <c r="C2111" t="s">
        <v>519</v>
      </c>
      <c r="D2111" t="s">
        <v>254</v>
      </c>
      <c r="E2111" t="s">
        <v>6633</v>
      </c>
      <c r="F2111" t="s">
        <v>202</v>
      </c>
      <c r="G2111" s="9">
        <v>1</v>
      </c>
      <c r="H2111" s="8">
        <v>8.5</v>
      </c>
      <c r="I2111" s="8">
        <v>64</v>
      </c>
      <c r="J2111" s="8">
        <v>8.5</v>
      </c>
      <c r="K2111" t="s">
        <v>820</v>
      </c>
      <c r="L2111" s="1">
        <v>45408</v>
      </c>
      <c r="M2111">
        <v>4</v>
      </c>
      <c r="N2111">
        <v>2024</v>
      </c>
    </row>
    <row r="2112" spans="1:14" x14ac:dyDescent="0.25">
      <c r="A2112" t="s">
        <v>6629</v>
      </c>
      <c r="B2112" t="s">
        <v>2722</v>
      </c>
      <c r="C2112" t="s">
        <v>2724</v>
      </c>
      <c r="D2112" t="s">
        <v>202</v>
      </c>
      <c r="E2112" t="s">
        <v>2723</v>
      </c>
      <c r="F2112" t="s">
        <v>202</v>
      </c>
      <c r="G2112" s="9">
        <v>1</v>
      </c>
      <c r="H2112" s="8">
        <v>0</v>
      </c>
      <c r="I2112" s="8">
        <v>243</v>
      </c>
      <c r="J2112" s="8">
        <v>0</v>
      </c>
      <c r="K2112" t="s">
        <v>820</v>
      </c>
      <c r="L2112" s="1">
        <v>45408</v>
      </c>
      <c r="M2112">
        <v>4</v>
      </c>
      <c r="N2112">
        <v>2024</v>
      </c>
    </row>
    <row r="2113" spans="1:14" x14ac:dyDescent="0.25">
      <c r="A2113" t="s">
        <v>6634</v>
      </c>
      <c r="B2113" t="s">
        <v>2722</v>
      </c>
      <c r="C2113" t="s">
        <v>434</v>
      </c>
      <c r="D2113" t="s">
        <v>226</v>
      </c>
      <c r="E2113" t="s">
        <v>5933</v>
      </c>
      <c r="F2113" t="s">
        <v>202</v>
      </c>
      <c r="G2113" s="9">
        <v>1</v>
      </c>
      <c r="H2113" s="8">
        <v>16.600000000000001</v>
      </c>
      <c r="I2113" s="8">
        <v>55</v>
      </c>
      <c r="J2113" s="8">
        <v>16.600000000000001</v>
      </c>
      <c r="K2113" t="s">
        <v>4746</v>
      </c>
      <c r="L2113" s="1">
        <v>45408</v>
      </c>
      <c r="M2113">
        <v>4</v>
      </c>
      <c r="N2113">
        <v>2024</v>
      </c>
    </row>
    <row r="2114" spans="1:14" x14ac:dyDescent="0.25">
      <c r="A2114" t="s">
        <v>6634</v>
      </c>
      <c r="B2114" t="s">
        <v>2722</v>
      </c>
      <c r="C2114" t="s">
        <v>2736</v>
      </c>
      <c r="D2114" t="s">
        <v>202</v>
      </c>
      <c r="E2114" t="s">
        <v>2723</v>
      </c>
      <c r="F2114" t="s">
        <v>202</v>
      </c>
      <c r="G2114" s="9">
        <v>1</v>
      </c>
      <c r="H2114" s="8">
        <v>0</v>
      </c>
      <c r="I2114" s="8">
        <v>0</v>
      </c>
      <c r="J2114" s="8">
        <v>0</v>
      </c>
      <c r="K2114" t="s">
        <v>4746</v>
      </c>
      <c r="L2114" s="1">
        <v>45408</v>
      </c>
      <c r="M2114">
        <v>4</v>
      </c>
      <c r="N2114">
        <v>2024</v>
      </c>
    </row>
    <row r="2115" spans="1:14" x14ac:dyDescent="0.25">
      <c r="A2115" t="s">
        <v>6635</v>
      </c>
      <c r="B2115" t="s">
        <v>2722</v>
      </c>
      <c r="C2115" t="s">
        <v>466</v>
      </c>
      <c r="D2115" t="s">
        <v>330</v>
      </c>
      <c r="E2115" t="s">
        <v>5213</v>
      </c>
      <c r="F2115" t="s">
        <v>202</v>
      </c>
      <c r="G2115" s="9">
        <v>1</v>
      </c>
      <c r="H2115" s="8">
        <v>10.78</v>
      </c>
      <c r="I2115" s="8">
        <v>55</v>
      </c>
      <c r="J2115" s="8">
        <v>10.78</v>
      </c>
      <c r="K2115" t="s">
        <v>4746</v>
      </c>
      <c r="L2115" s="1">
        <v>45408</v>
      </c>
      <c r="M2115">
        <v>4</v>
      </c>
      <c r="N2115">
        <v>2024</v>
      </c>
    </row>
    <row r="2116" spans="1:14" x14ac:dyDescent="0.25">
      <c r="A2116" t="s">
        <v>6635</v>
      </c>
      <c r="B2116" t="s">
        <v>2722</v>
      </c>
      <c r="C2116" t="s">
        <v>2878</v>
      </c>
      <c r="D2116" t="s">
        <v>1950</v>
      </c>
      <c r="E2116" t="s">
        <v>6636</v>
      </c>
      <c r="F2116" t="s">
        <v>202</v>
      </c>
      <c r="G2116" s="9">
        <v>1</v>
      </c>
      <c r="H2116" s="8">
        <v>0</v>
      </c>
      <c r="I2116" s="8">
        <v>333</v>
      </c>
      <c r="J2116" s="8">
        <v>0</v>
      </c>
      <c r="K2116" t="s">
        <v>4746</v>
      </c>
      <c r="L2116" s="1">
        <v>45408</v>
      </c>
      <c r="M2116">
        <v>4</v>
      </c>
      <c r="N2116">
        <v>2024</v>
      </c>
    </row>
    <row r="2117" spans="1:14" x14ac:dyDescent="0.25">
      <c r="A2117" t="s">
        <v>6635</v>
      </c>
      <c r="B2117" t="s">
        <v>2722</v>
      </c>
      <c r="C2117" t="s">
        <v>481</v>
      </c>
      <c r="D2117" t="s">
        <v>374</v>
      </c>
      <c r="E2117" t="s">
        <v>375</v>
      </c>
      <c r="F2117" t="s">
        <v>1603</v>
      </c>
      <c r="G2117" s="9">
        <v>1</v>
      </c>
      <c r="H2117" s="8">
        <v>46.55</v>
      </c>
      <c r="I2117" s="8">
        <v>0</v>
      </c>
      <c r="J2117" s="8">
        <v>46.55</v>
      </c>
      <c r="K2117" t="s">
        <v>4746</v>
      </c>
      <c r="L2117" s="1">
        <v>45408</v>
      </c>
      <c r="M2117">
        <v>4</v>
      </c>
      <c r="N2117">
        <v>2024</v>
      </c>
    </row>
    <row r="2118" spans="1:14" x14ac:dyDescent="0.25">
      <c r="A2118" t="s">
        <v>6635</v>
      </c>
      <c r="B2118" t="s">
        <v>2722</v>
      </c>
      <c r="C2118" t="s">
        <v>510</v>
      </c>
      <c r="D2118" t="s">
        <v>295</v>
      </c>
      <c r="E2118" t="s">
        <v>296</v>
      </c>
      <c r="F2118" t="s">
        <v>202</v>
      </c>
      <c r="G2118" s="9">
        <v>1</v>
      </c>
      <c r="H2118" s="8">
        <v>41.98</v>
      </c>
      <c r="I2118" s="8">
        <v>0</v>
      </c>
      <c r="J2118" s="8">
        <v>41.98</v>
      </c>
      <c r="K2118" t="s">
        <v>4746</v>
      </c>
      <c r="L2118" s="1">
        <v>45408</v>
      </c>
      <c r="M2118">
        <v>4</v>
      </c>
      <c r="N2118">
        <v>2024</v>
      </c>
    </row>
    <row r="2119" spans="1:14" x14ac:dyDescent="0.25">
      <c r="A2119" t="s">
        <v>6635</v>
      </c>
      <c r="B2119" t="s">
        <v>2722</v>
      </c>
      <c r="C2119" t="s">
        <v>452</v>
      </c>
      <c r="D2119" t="s">
        <v>376</v>
      </c>
      <c r="E2119" t="s">
        <v>377</v>
      </c>
      <c r="F2119" t="s">
        <v>202</v>
      </c>
      <c r="G2119" s="9">
        <v>1</v>
      </c>
      <c r="H2119" s="8">
        <v>34.36</v>
      </c>
      <c r="I2119" s="8">
        <v>0</v>
      </c>
      <c r="J2119" s="8">
        <v>34.36</v>
      </c>
      <c r="K2119" t="s">
        <v>4746</v>
      </c>
      <c r="L2119" s="1">
        <v>45408</v>
      </c>
      <c r="M2119">
        <v>4</v>
      </c>
      <c r="N2119">
        <v>2024</v>
      </c>
    </row>
    <row r="2120" spans="1:14" x14ac:dyDescent="0.25">
      <c r="A2120" t="s">
        <v>6635</v>
      </c>
      <c r="B2120" t="s">
        <v>2722</v>
      </c>
      <c r="C2120" t="s">
        <v>6637</v>
      </c>
      <c r="D2120" t="s">
        <v>6638</v>
      </c>
      <c r="E2120" t="s">
        <v>6639</v>
      </c>
      <c r="F2120" t="s">
        <v>202</v>
      </c>
      <c r="G2120" s="9">
        <v>1</v>
      </c>
      <c r="H2120" s="8">
        <v>0</v>
      </c>
      <c r="I2120" s="8">
        <v>859</v>
      </c>
      <c r="J2120" s="8">
        <v>0</v>
      </c>
      <c r="K2120" t="s">
        <v>4746</v>
      </c>
      <c r="L2120" s="1">
        <v>45408</v>
      </c>
      <c r="M2120">
        <v>4</v>
      </c>
      <c r="N2120">
        <v>2024</v>
      </c>
    </row>
    <row r="2121" spans="1:14" x14ac:dyDescent="0.25">
      <c r="A2121" t="s">
        <v>6635</v>
      </c>
      <c r="B2121" t="s">
        <v>2722</v>
      </c>
      <c r="C2121" t="s">
        <v>579</v>
      </c>
      <c r="D2121" t="s">
        <v>282</v>
      </c>
      <c r="E2121" t="s">
        <v>283</v>
      </c>
      <c r="F2121" t="s">
        <v>202</v>
      </c>
      <c r="G2121" s="9">
        <v>1</v>
      </c>
      <c r="H2121" s="8">
        <v>132.1</v>
      </c>
      <c r="I2121" s="8">
        <v>0</v>
      </c>
      <c r="J2121" s="8">
        <v>132.1</v>
      </c>
      <c r="K2121" t="s">
        <v>4746</v>
      </c>
      <c r="L2121" s="1">
        <v>45408</v>
      </c>
      <c r="M2121">
        <v>4</v>
      </c>
      <c r="N2121">
        <v>2024</v>
      </c>
    </row>
    <row r="2122" spans="1:14" x14ac:dyDescent="0.25">
      <c r="A2122" t="s">
        <v>6635</v>
      </c>
      <c r="B2122" t="s">
        <v>2722</v>
      </c>
      <c r="C2122" t="s">
        <v>580</v>
      </c>
      <c r="D2122" t="s">
        <v>284</v>
      </c>
      <c r="E2122" t="s">
        <v>285</v>
      </c>
      <c r="F2122" t="s">
        <v>202</v>
      </c>
      <c r="G2122" s="9">
        <v>1</v>
      </c>
      <c r="H2122" s="8">
        <v>132</v>
      </c>
      <c r="I2122" s="8">
        <v>0</v>
      </c>
      <c r="J2122" s="8">
        <v>132</v>
      </c>
      <c r="K2122" t="s">
        <v>4746</v>
      </c>
      <c r="L2122" s="1">
        <v>45408</v>
      </c>
      <c r="M2122">
        <v>4</v>
      </c>
      <c r="N2122">
        <v>2024</v>
      </c>
    </row>
    <row r="2123" spans="1:14" x14ac:dyDescent="0.25">
      <c r="A2123" t="s">
        <v>6635</v>
      </c>
      <c r="B2123" t="s">
        <v>2722</v>
      </c>
      <c r="C2123" t="s">
        <v>582</v>
      </c>
      <c r="D2123" t="s">
        <v>320</v>
      </c>
      <c r="E2123" t="s">
        <v>321</v>
      </c>
      <c r="F2123" t="s">
        <v>202</v>
      </c>
      <c r="G2123" s="9">
        <v>1</v>
      </c>
      <c r="H2123" s="8">
        <v>45</v>
      </c>
      <c r="I2123" s="8">
        <v>0</v>
      </c>
      <c r="J2123" s="8">
        <v>45</v>
      </c>
      <c r="K2123" t="s">
        <v>4746</v>
      </c>
      <c r="L2123" s="1">
        <v>45408</v>
      </c>
      <c r="M2123">
        <v>4</v>
      </c>
      <c r="N2123">
        <v>2024</v>
      </c>
    </row>
    <row r="2124" spans="1:14" x14ac:dyDescent="0.25">
      <c r="A2124" t="s">
        <v>6635</v>
      </c>
      <c r="B2124" t="s">
        <v>2722</v>
      </c>
      <c r="C2124" t="s">
        <v>523</v>
      </c>
      <c r="D2124" t="s">
        <v>338</v>
      </c>
      <c r="E2124" t="s">
        <v>339</v>
      </c>
      <c r="F2124" t="s">
        <v>202</v>
      </c>
      <c r="G2124" s="9">
        <v>1</v>
      </c>
      <c r="H2124" s="8">
        <v>8.5</v>
      </c>
      <c r="I2124" s="8">
        <v>0</v>
      </c>
      <c r="J2124" s="8">
        <v>8.5</v>
      </c>
      <c r="K2124" t="s">
        <v>4746</v>
      </c>
      <c r="L2124" s="1">
        <v>45408</v>
      </c>
      <c r="M2124">
        <v>4</v>
      </c>
      <c r="N2124">
        <v>2024</v>
      </c>
    </row>
    <row r="2125" spans="1:14" x14ac:dyDescent="0.25">
      <c r="A2125" t="s">
        <v>6635</v>
      </c>
      <c r="B2125" t="s">
        <v>2722</v>
      </c>
      <c r="C2125" t="s">
        <v>521</v>
      </c>
      <c r="D2125" t="s">
        <v>340</v>
      </c>
      <c r="E2125" t="s">
        <v>341</v>
      </c>
      <c r="F2125" t="s">
        <v>202</v>
      </c>
      <c r="G2125" s="9">
        <v>1</v>
      </c>
      <c r="H2125" s="8">
        <v>25.5</v>
      </c>
      <c r="I2125" s="8">
        <v>0</v>
      </c>
      <c r="J2125" s="8">
        <v>25.5</v>
      </c>
      <c r="K2125" t="s">
        <v>4746</v>
      </c>
      <c r="L2125" s="1">
        <v>45408</v>
      </c>
      <c r="M2125">
        <v>4</v>
      </c>
      <c r="N2125">
        <v>2024</v>
      </c>
    </row>
    <row r="2126" spans="1:14" x14ac:dyDescent="0.25">
      <c r="A2126" t="s">
        <v>6635</v>
      </c>
      <c r="B2126" t="s">
        <v>2722</v>
      </c>
      <c r="C2126" t="s">
        <v>525</v>
      </c>
      <c r="D2126" t="s">
        <v>334</v>
      </c>
      <c r="E2126" t="s">
        <v>335</v>
      </c>
      <c r="F2126" t="s">
        <v>202</v>
      </c>
      <c r="G2126" s="9">
        <v>1</v>
      </c>
      <c r="H2126" s="8">
        <v>18.5</v>
      </c>
      <c r="I2126" s="8">
        <v>0</v>
      </c>
      <c r="J2126" s="8">
        <v>18.5</v>
      </c>
      <c r="K2126" t="s">
        <v>4746</v>
      </c>
      <c r="L2126" s="1">
        <v>45408</v>
      </c>
      <c r="M2126">
        <v>4</v>
      </c>
      <c r="N2126">
        <v>2024</v>
      </c>
    </row>
    <row r="2127" spans="1:14" x14ac:dyDescent="0.25">
      <c r="A2127" t="s">
        <v>6635</v>
      </c>
      <c r="B2127" t="s">
        <v>2722</v>
      </c>
      <c r="C2127" t="s">
        <v>2736</v>
      </c>
      <c r="D2127" t="s">
        <v>202</v>
      </c>
      <c r="E2127" t="s">
        <v>2723</v>
      </c>
      <c r="F2127" t="s">
        <v>202</v>
      </c>
      <c r="G2127" s="9">
        <v>1</v>
      </c>
      <c r="H2127" s="8">
        <v>0</v>
      </c>
      <c r="I2127" s="8">
        <v>60</v>
      </c>
      <c r="J2127" s="8">
        <v>0</v>
      </c>
      <c r="K2127" t="s">
        <v>4746</v>
      </c>
      <c r="L2127" s="1">
        <v>45408</v>
      </c>
      <c r="M2127">
        <v>4</v>
      </c>
      <c r="N2127">
        <v>2024</v>
      </c>
    </row>
    <row r="2128" spans="1:14" x14ac:dyDescent="0.25">
      <c r="A2128" t="s">
        <v>6640</v>
      </c>
      <c r="B2128" t="s">
        <v>2722</v>
      </c>
      <c r="C2128" t="s">
        <v>514</v>
      </c>
      <c r="D2128" t="s">
        <v>290</v>
      </c>
      <c r="E2128" t="s">
        <v>6641</v>
      </c>
      <c r="F2128" t="s">
        <v>202</v>
      </c>
      <c r="G2128" s="9">
        <v>1</v>
      </c>
      <c r="H2128" s="8">
        <v>18.5</v>
      </c>
      <c r="I2128" s="8">
        <v>119</v>
      </c>
      <c r="J2128" s="8">
        <v>18.5</v>
      </c>
      <c r="K2128" t="s">
        <v>4746</v>
      </c>
      <c r="L2128" s="1">
        <v>45408</v>
      </c>
      <c r="M2128">
        <v>4</v>
      </c>
      <c r="N2128">
        <v>2024</v>
      </c>
    </row>
    <row r="2129" spans="1:14" x14ac:dyDescent="0.25">
      <c r="A2129" t="s">
        <v>6640</v>
      </c>
      <c r="B2129" t="s">
        <v>2722</v>
      </c>
      <c r="C2129" t="s">
        <v>560</v>
      </c>
      <c r="D2129" t="s">
        <v>222</v>
      </c>
      <c r="E2129" t="s">
        <v>5177</v>
      </c>
      <c r="F2129" t="s">
        <v>202</v>
      </c>
      <c r="G2129" s="9">
        <v>1</v>
      </c>
      <c r="H2129" s="8">
        <v>23</v>
      </c>
      <c r="I2129" s="8">
        <v>129</v>
      </c>
      <c r="J2129" s="8">
        <v>23</v>
      </c>
      <c r="K2129" t="s">
        <v>4746</v>
      </c>
      <c r="L2129" s="1">
        <v>45408</v>
      </c>
      <c r="M2129">
        <v>4</v>
      </c>
      <c r="N2129">
        <v>2024</v>
      </c>
    </row>
    <row r="2130" spans="1:14" x14ac:dyDescent="0.25">
      <c r="A2130" t="s">
        <v>6640</v>
      </c>
      <c r="B2130" t="s">
        <v>2722</v>
      </c>
      <c r="C2130" t="s">
        <v>2724</v>
      </c>
      <c r="D2130" t="s">
        <v>202</v>
      </c>
      <c r="E2130" t="s">
        <v>2723</v>
      </c>
      <c r="F2130" t="s">
        <v>202</v>
      </c>
      <c r="G2130" s="9">
        <v>1</v>
      </c>
      <c r="H2130" s="8">
        <v>0</v>
      </c>
      <c r="I2130" s="8">
        <v>17</v>
      </c>
      <c r="J2130" s="8">
        <v>0</v>
      </c>
      <c r="K2130" t="s">
        <v>4746</v>
      </c>
      <c r="L2130" s="1">
        <v>45408</v>
      </c>
      <c r="M2130">
        <v>4</v>
      </c>
      <c r="N2130">
        <v>2024</v>
      </c>
    </row>
    <row r="2131" spans="1:14" x14ac:dyDescent="0.25">
      <c r="A2131" t="s">
        <v>6642</v>
      </c>
      <c r="B2131" t="s">
        <v>4672</v>
      </c>
      <c r="C2131" t="s">
        <v>2947</v>
      </c>
      <c r="D2131" t="s">
        <v>1920</v>
      </c>
      <c r="E2131" t="s">
        <v>6643</v>
      </c>
      <c r="F2131" t="s">
        <v>202</v>
      </c>
      <c r="G2131" s="9">
        <v>1</v>
      </c>
      <c r="H2131" s="8">
        <v>0</v>
      </c>
      <c r="I2131" s="8">
        <v>908.26</v>
      </c>
      <c r="J2131" s="8">
        <v>0</v>
      </c>
      <c r="K2131" t="s">
        <v>861</v>
      </c>
      <c r="L2131" s="1">
        <v>45407</v>
      </c>
      <c r="M2131">
        <v>4</v>
      </c>
      <c r="N2131">
        <v>2024</v>
      </c>
    </row>
    <row r="2132" spans="1:14" x14ac:dyDescent="0.25">
      <c r="A2132" t="s">
        <v>6642</v>
      </c>
      <c r="B2132" t="s">
        <v>4672</v>
      </c>
      <c r="C2132" t="s">
        <v>446</v>
      </c>
      <c r="D2132" t="s">
        <v>404</v>
      </c>
      <c r="E2132" t="s">
        <v>405</v>
      </c>
      <c r="F2132" t="s">
        <v>202</v>
      </c>
      <c r="G2132" s="9">
        <v>1</v>
      </c>
      <c r="H2132" s="8">
        <v>210.3888</v>
      </c>
      <c r="I2132" s="8">
        <v>0</v>
      </c>
      <c r="J2132" s="8">
        <v>210.39</v>
      </c>
      <c r="K2132" t="s">
        <v>861</v>
      </c>
      <c r="L2132" s="1">
        <v>45407</v>
      </c>
      <c r="M2132">
        <v>4</v>
      </c>
      <c r="N2132">
        <v>2024</v>
      </c>
    </row>
    <row r="2133" spans="1:14" x14ac:dyDescent="0.25">
      <c r="A2133" t="s">
        <v>6642</v>
      </c>
      <c r="B2133" t="s">
        <v>4672</v>
      </c>
      <c r="C2133" t="s">
        <v>447</v>
      </c>
      <c r="D2133" t="s">
        <v>406</v>
      </c>
      <c r="E2133" t="s">
        <v>407</v>
      </c>
      <c r="F2133" t="s">
        <v>202</v>
      </c>
      <c r="G2133" s="9">
        <v>1</v>
      </c>
      <c r="H2133" s="8">
        <v>140.25919999999999</v>
      </c>
      <c r="I2133" s="8">
        <v>0</v>
      </c>
      <c r="J2133" s="8">
        <v>140.26</v>
      </c>
      <c r="K2133" t="s">
        <v>861</v>
      </c>
      <c r="L2133" s="1">
        <v>45407</v>
      </c>
      <c r="M2133">
        <v>4</v>
      </c>
      <c r="N2133">
        <v>2024</v>
      </c>
    </row>
    <row r="2134" spans="1:14" x14ac:dyDescent="0.25">
      <c r="A2134" t="s">
        <v>6642</v>
      </c>
      <c r="B2134" t="s">
        <v>4672</v>
      </c>
      <c r="C2134" t="s">
        <v>445</v>
      </c>
      <c r="D2134" t="s">
        <v>408</v>
      </c>
      <c r="E2134" t="s">
        <v>409</v>
      </c>
      <c r="F2134" t="s">
        <v>202</v>
      </c>
      <c r="G2134" s="9">
        <v>1</v>
      </c>
      <c r="H2134" s="8">
        <v>137.14240000000001</v>
      </c>
      <c r="I2134" s="8">
        <v>0</v>
      </c>
      <c r="J2134" s="8">
        <v>137.13999999999999</v>
      </c>
      <c r="K2134" t="s">
        <v>861</v>
      </c>
      <c r="L2134" s="1">
        <v>45407</v>
      </c>
      <c r="M2134">
        <v>4</v>
      </c>
      <c r="N2134">
        <v>2024</v>
      </c>
    </row>
    <row r="2135" spans="1:14" x14ac:dyDescent="0.25">
      <c r="A2135" t="s">
        <v>6642</v>
      </c>
      <c r="B2135" t="s">
        <v>4672</v>
      </c>
      <c r="C2135" t="s">
        <v>537</v>
      </c>
      <c r="D2135" t="s">
        <v>416</v>
      </c>
      <c r="E2135" t="s">
        <v>6644</v>
      </c>
      <c r="F2135" t="s">
        <v>202</v>
      </c>
      <c r="G2135" s="9">
        <v>1</v>
      </c>
      <c r="H2135" s="8">
        <v>200.25899999999999</v>
      </c>
      <c r="I2135" s="8">
        <v>412.4</v>
      </c>
      <c r="J2135" s="8">
        <v>200.26</v>
      </c>
      <c r="K2135" t="s">
        <v>861</v>
      </c>
      <c r="L2135" s="1">
        <v>45407</v>
      </c>
      <c r="M2135">
        <v>4</v>
      </c>
      <c r="N2135">
        <v>2024</v>
      </c>
    </row>
    <row r="2136" spans="1:14" x14ac:dyDescent="0.25">
      <c r="A2136" t="s">
        <v>6642</v>
      </c>
      <c r="B2136" t="s">
        <v>4672</v>
      </c>
      <c r="C2136" t="s">
        <v>448</v>
      </c>
      <c r="D2136" t="s">
        <v>419</v>
      </c>
      <c r="E2136" t="s">
        <v>6645</v>
      </c>
      <c r="F2136" t="s">
        <v>202</v>
      </c>
      <c r="G2136" s="9">
        <v>1</v>
      </c>
      <c r="H2136" s="8">
        <v>23.3765</v>
      </c>
      <c r="I2136" s="8">
        <v>48.76</v>
      </c>
      <c r="J2136" s="8">
        <v>23.38</v>
      </c>
      <c r="K2136" t="s">
        <v>861</v>
      </c>
      <c r="L2136" s="1">
        <v>45407</v>
      </c>
      <c r="M2136">
        <v>4</v>
      </c>
      <c r="N2136">
        <v>2024</v>
      </c>
    </row>
    <row r="2137" spans="1:14" x14ac:dyDescent="0.25">
      <c r="A2137" t="s">
        <v>6642</v>
      </c>
      <c r="B2137" t="s">
        <v>4672</v>
      </c>
      <c r="C2137" t="s">
        <v>512</v>
      </c>
      <c r="D2137" t="s">
        <v>248</v>
      </c>
      <c r="E2137" t="s">
        <v>6646</v>
      </c>
      <c r="F2137" t="s">
        <v>202</v>
      </c>
      <c r="G2137" s="9">
        <v>1</v>
      </c>
      <c r="H2137" s="8">
        <v>30.389500000000002</v>
      </c>
      <c r="I2137" s="8">
        <v>73.55</v>
      </c>
      <c r="J2137" s="8">
        <v>30.39</v>
      </c>
      <c r="K2137" t="s">
        <v>861</v>
      </c>
      <c r="L2137" s="1">
        <v>45407</v>
      </c>
      <c r="M2137">
        <v>4</v>
      </c>
      <c r="N2137">
        <v>2024</v>
      </c>
    </row>
    <row r="2138" spans="1:14" x14ac:dyDescent="0.25">
      <c r="A2138" t="s">
        <v>6642</v>
      </c>
      <c r="B2138" t="s">
        <v>4672</v>
      </c>
      <c r="C2138" t="s">
        <v>2804</v>
      </c>
      <c r="D2138" t="s">
        <v>2060</v>
      </c>
      <c r="E2138" t="s">
        <v>6647</v>
      </c>
      <c r="F2138" t="s">
        <v>202</v>
      </c>
      <c r="G2138" s="9">
        <v>1</v>
      </c>
      <c r="H2138" s="8">
        <v>0</v>
      </c>
      <c r="I2138" s="8">
        <v>165.29</v>
      </c>
      <c r="J2138" s="8">
        <v>0</v>
      </c>
      <c r="K2138" t="s">
        <v>861</v>
      </c>
      <c r="L2138" s="1">
        <v>45407</v>
      </c>
      <c r="M2138">
        <v>4</v>
      </c>
      <c r="N2138">
        <v>2024</v>
      </c>
    </row>
    <row r="2139" spans="1:14" x14ac:dyDescent="0.25">
      <c r="A2139" t="s">
        <v>6642</v>
      </c>
      <c r="B2139" t="s">
        <v>4672</v>
      </c>
      <c r="C2139" t="s">
        <v>2764</v>
      </c>
      <c r="D2139" t="s">
        <v>2010</v>
      </c>
      <c r="E2139" t="s">
        <v>3028</v>
      </c>
      <c r="F2139" t="s">
        <v>202</v>
      </c>
      <c r="G2139" s="9">
        <v>1</v>
      </c>
      <c r="H2139" s="8">
        <v>0</v>
      </c>
      <c r="I2139" s="8">
        <v>69.42</v>
      </c>
      <c r="J2139" s="8">
        <v>0</v>
      </c>
      <c r="K2139" t="s">
        <v>861</v>
      </c>
      <c r="L2139" s="1">
        <v>45407</v>
      </c>
      <c r="M2139">
        <v>4</v>
      </c>
      <c r="N2139">
        <v>2024</v>
      </c>
    </row>
    <row r="2140" spans="1:14" x14ac:dyDescent="0.25">
      <c r="A2140" t="s">
        <v>6642</v>
      </c>
      <c r="B2140" t="s">
        <v>4672</v>
      </c>
      <c r="C2140" t="s">
        <v>522</v>
      </c>
      <c r="D2140" t="s">
        <v>342</v>
      </c>
      <c r="E2140" t="s">
        <v>343</v>
      </c>
      <c r="F2140" t="s">
        <v>202</v>
      </c>
      <c r="G2140" s="9">
        <v>1</v>
      </c>
      <c r="H2140" s="8">
        <v>16.363600000000002</v>
      </c>
      <c r="I2140" s="8">
        <v>0</v>
      </c>
      <c r="J2140" s="8">
        <v>16.36</v>
      </c>
      <c r="K2140" t="s">
        <v>861</v>
      </c>
      <c r="L2140" s="1">
        <v>45407</v>
      </c>
      <c r="M2140">
        <v>4</v>
      </c>
      <c r="N2140">
        <v>2024</v>
      </c>
    </row>
    <row r="2141" spans="1:14" x14ac:dyDescent="0.25">
      <c r="A2141" t="s">
        <v>6642</v>
      </c>
      <c r="B2141" t="s">
        <v>4672</v>
      </c>
      <c r="C2141" t="s">
        <v>562</v>
      </c>
      <c r="D2141" t="s">
        <v>205</v>
      </c>
      <c r="E2141" t="s">
        <v>206</v>
      </c>
      <c r="F2141" t="s">
        <v>202</v>
      </c>
      <c r="G2141" s="9">
        <v>1</v>
      </c>
      <c r="H2141" s="8">
        <v>31.947900000000001</v>
      </c>
      <c r="I2141" s="8">
        <v>0</v>
      </c>
      <c r="J2141" s="8">
        <v>31.95</v>
      </c>
      <c r="K2141" t="s">
        <v>861</v>
      </c>
      <c r="L2141" s="1">
        <v>45407</v>
      </c>
      <c r="M2141">
        <v>4</v>
      </c>
      <c r="N2141">
        <v>2024</v>
      </c>
    </row>
    <row r="2142" spans="1:14" x14ac:dyDescent="0.25">
      <c r="A2142" t="s">
        <v>6642</v>
      </c>
      <c r="B2142" t="s">
        <v>4672</v>
      </c>
      <c r="C2142" t="s">
        <v>2724</v>
      </c>
      <c r="D2142" t="s">
        <v>202</v>
      </c>
      <c r="E2142" t="s">
        <v>2760</v>
      </c>
      <c r="F2142" t="s">
        <v>202</v>
      </c>
      <c r="G2142" s="9">
        <v>1</v>
      </c>
      <c r="H2142" s="8">
        <v>0</v>
      </c>
      <c r="I2142" s="8">
        <v>238.48</v>
      </c>
      <c r="J2142" s="8">
        <v>0</v>
      </c>
      <c r="K2142" t="s">
        <v>861</v>
      </c>
      <c r="L2142" s="1">
        <v>45407</v>
      </c>
      <c r="M2142">
        <v>4</v>
      </c>
      <c r="N2142">
        <v>2024</v>
      </c>
    </row>
    <row r="2143" spans="1:14" x14ac:dyDescent="0.25">
      <c r="A2143" t="s">
        <v>6648</v>
      </c>
      <c r="B2143" t="s">
        <v>2722</v>
      </c>
      <c r="C2143" t="s">
        <v>560</v>
      </c>
      <c r="D2143" t="s">
        <v>222</v>
      </c>
      <c r="E2143" t="s">
        <v>5177</v>
      </c>
      <c r="F2143" t="s">
        <v>202</v>
      </c>
      <c r="G2143" s="9">
        <v>1</v>
      </c>
      <c r="H2143" s="8">
        <v>23</v>
      </c>
      <c r="I2143" s="8">
        <v>129</v>
      </c>
      <c r="J2143" s="8">
        <v>23</v>
      </c>
      <c r="K2143" t="s">
        <v>4746</v>
      </c>
      <c r="L2143" s="1">
        <v>45407</v>
      </c>
      <c r="M2143">
        <v>4</v>
      </c>
      <c r="N2143">
        <v>2024</v>
      </c>
    </row>
    <row r="2144" spans="1:14" x14ac:dyDescent="0.25">
      <c r="A2144" t="s">
        <v>6648</v>
      </c>
      <c r="B2144" t="s">
        <v>2722</v>
      </c>
      <c r="C2144" t="s">
        <v>2736</v>
      </c>
      <c r="D2144" t="s">
        <v>202</v>
      </c>
      <c r="E2144" t="s">
        <v>2723</v>
      </c>
      <c r="F2144" t="s">
        <v>202</v>
      </c>
      <c r="G2144" s="9">
        <v>1</v>
      </c>
      <c r="H2144" s="8">
        <v>0</v>
      </c>
      <c r="I2144" s="8">
        <v>0</v>
      </c>
      <c r="J2144" s="8">
        <v>0</v>
      </c>
      <c r="K2144" t="s">
        <v>4746</v>
      </c>
      <c r="L2144" s="1">
        <v>45407</v>
      </c>
      <c r="M2144">
        <v>4</v>
      </c>
      <c r="N2144">
        <v>2024</v>
      </c>
    </row>
    <row r="2145" spans="1:14" x14ac:dyDescent="0.25">
      <c r="A2145" t="s">
        <v>6649</v>
      </c>
      <c r="B2145" t="s">
        <v>2722</v>
      </c>
      <c r="C2145" t="s">
        <v>2798</v>
      </c>
      <c r="D2145" t="s">
        <v>1429</v>
      </c>
      <c r="E2145" t="s">
        <v>6650</v>
      </c>
      <c r="F2145" t="s">
        <v>202</v>
      </c>
      <c r="G2145" s="9">
        <v>1</v>
      </c>
      <c r="H2145" s="8">
        <v>40.6706</v>
      </c>
      <c r="I2145" s="8">
        <v>71.099999999999994</v>
      </c>
      <c r="J2145" s="8">
        <v>40.67</v>
      </c>
      <c r="K2145" t="s">
        <v>4746</v>
      </c>
      <c r="L2145" s="1">
        <v>45407</v>
      </c>
      <c r="M2145">
        <v>4</v>
      </c>
      <c r="N2145">
        <v>2024</v>
      </c>
    </row>
    <row r="2146" spans="1:14" x14ac:dyDescent="0.25">
      <c r="A2146" t="s">
        <v>6649</v>
      </c>
      <c r="B2146" t="s">
        <v>2722</v>
      </c>
      <c r="C2146" t="s">
        <v>2736</v>
      </c>
      <c r="D2146" t="s">
        <v>202</v>
      </c>
      <c r="E2146" t="s">
        <v>6651</v>
      </c>
      <c r="F2146" t="s">
        <v>202</v>
      </c>
      <c r="G2146" s="9">
        <v>1</v>
      </c>
      <c r="H2146" s="8">
        <v>0</v>
      </c>
      <c r="I2146" s="8">
        <v>0</v>
      </c>
      <c r="J2146" s="8">
        <v>0</v>
      </c>
      <c r="K2146" t="s">
        <v>4746</v>
      </c>
      <c r="L2146" s="1">
        <v>45407</v>
      </c>
      <c r="M2146">
        <v>4</v>
      </c>
      <c r="N2146">
        <v>2024</v>
      </c>
    </row>
    <row r="2147" spans="1:14" x14ac:dyDescent="0.25">
      <c r="A2147" t="s">
        <v>6649</v>
      </c>
      <c r="B2147" t="s">
        <v>2722</v>
      </c>
      <c r="C2147" t="s">
        <v>2736</v>
      </c>
      <c r="D2147" t="s">
        <v>202</v>
      </c>
      <c r="E2147" t="s">
        <v>2723</v>
      </c>
      <c r="F2147" t="s">
        <v>202</v>
      </c>
      <c r="G2147" s="9">
        <v>1</v>
      </c>
      <c r="H2147" s="8">
        <v>0</v>
      </c>
      <c r="I2147" s="8">
        <v>0</v>
      </c>
      <c r="J2147" s="8">
        <v>0</v>
      </c>
      <c r="K2147" t="s">
        <v>4746</v>
      </c>
      <c r="L2147" s="1">
        <v>45407</v>
      </c>
      <c r="M2147">
        <v>4</v>
      </c>
      <c r="N2147">
        <v>2024</v>
      </c>
    </row>
    <row r="2148" spans="1:14" x14ac:dyDescent="0.25">
      <c r="A2148" t="s">
        <v>6652</v>
      </c>
      <c r="B2148" t="s">
        <v>2722</v>
      </c>
      <c r="C2148" t="s">
        <v>2800</v>
      </c>
      <c r="D2148" t="s">
        <v>1925</v>
      </c>
      <c r="E2148" t="s">
        <v>6653</v>
      </c>
      <c r="F2148" t="s">
        <v>202</v>
      </c>
      <c r="G2148" s="9">
        <v>1</v>
      </c>
      <c r="H2148" s="8">
        <v>0</v>
      </c>
      <c r="I2148" s="8">
        <v>623.70000000000005</v>
      </c>
      <c r="J2148" s="8">
        <v>0</v>
      </c>
      <c r="K2148" t="s">
        <v>4746</v>
      </c>
      <c r="L2148" s="1">
        <v>45407</v>
      </c>
      <c r="M2148">
        <v>4</v>
      </c>
      <c r="N2148">
        <v>2024</v>
      </c>
    </row>
    <row r="2149" spans="1:14" x14ac:dyDescent="0.25">
      <c r="A2149" t="s">
        <v>6652</v>
      </c>
      <c r="B2149" t="s">
        <v>2722</v>
      </c>
      <c r="C2149" t="s">
        <v>3756</v>
      </c>
      <c r="D2149" t="s">
        <v>3757</v>
      </c>
      <c r="E2149" t="s">
        <v>287</v>
      </c>
      <c r="F2149" t="s">
        <v>202</v>
      </c>
      <c r="G2149" s="9">
        <v>1</v>
      </c>
      <c r="H2149" s="8">
        <v>150</v>
      </c>
      <c r="I2149" s="8">
        <v>0</v>
      </c>
      <c r="J2149" s="8">
        <v>150</v>
      </c>
      <c r="K2149" t="s">
        <v>4746</v>
      </c>
      <c r="L2149" s="1">
        <v>45407</v>
      </c>
      <c r="M2149">
        <v>4</v>
      </c>
      <c r="N2149">
        <v>2024</v>
      </c>
    </row>
    <row r="2150" spans="1:14" x14ac:dyDescent="0.25">
      <c r="A2150" t="s">
        <v>6652</v>
      </c>
      <c r="B2150" t="s">
        <v>2722</v>
      </c>
      <c r="C2150" t="s">
        <v>3758</v>
      </c>
      <c r="D2150" t="s">
        <v>3759</v>
      </c>
      <c r="E2150" t="s">
        <v>289</v>
      </c>
      <c r="F2150" t="s">
        <v>202</v>
      </c>
      <c r="G2150" s="9">
        <v>1</v>
      </c>
      <c r="H2150" s="8">
        <v>85.5</v>
      </c>
      <c r="I2150" s="8">
        <v>0</v>
      </c>
      <c r="J2150" s="8">
        <v>85.5</v>
      </c>
      <c r="K2150" t="s">
        <v>4746</v>
      </c>
      <c r="L2150" s="1">
        <v>45407</v>
      </c>
      <c r="M2150">
        <v>4</v>
      </c>
      <c r="N2150">
        <v>2024</v>
      </c>
    </row>
    <row r="2151" spans="1:14" x14ac:dyDescent="0.25">
      <c r="A2151" t="s">
        <v>6652</v>
      </c>
      <c r="B2151" t="s">
        <v>2722</v>
      </c>
      <c r="C2151" t="s">
        <v>437</v>
      </c>
      <c r="D2151" t="s">
        <v>244</v>
      </c>
      <c r="E2151" t="s">
        <v>6654</v>
      </c>
      <c r="F2151" t="s">
        <v>202</v>
      </c>
      <c r="G2151" s="9">
        <v>1</v>
      </c>
      <c r="H2151" s="8">
        <v>19</v>
      </c>
      <c r="I2151" s="8">
        <v>89</v>
      </c>
      <c r="J2151" s="8">
        <v>19</v>
      </c>
      <c r="K2151" t="s">
        <v>4746</v>
      </c>
      <c r="L2151" s="1">
        <v>45407</v>
      </c>
      <c r="M2151">
        <v>4</v>
      </c>
      <c r="N2151">
        <v>2024</v>
      </c>
    </row>
    <row r="2152" spans="1:14" x14ac:dyDescent="0.25">
      <c r="A2152" t="s">
        <v>6652</v>
      </c>
      <c r="B2152" t="s">
        <v>2722</v>
      </c>
      <c r="C2152" t="s">
        <v>560</v>
      </c>
      <c r="D2152" t="s">
        <v>222</v>
      </c>
      <c r="E2152" t="s">
        <v>6655</v>
      </c>
      <c r="F2152" t="s">
        <v>202</v>
      </c>
      <c r="G2152" s="9">
        <v>1</v>
      </c>
      <c r="H2152" s="8">
        <v>23</v>
      </c>
      <c r="I2152" s="8">
        <v>129</v>
      </c>
      <c r="J2152" s="8">
        <v>23</v>
      </c>
      <c r="K2152" t="s">
        <v>4746</v>
      </c>
      <c r="L2152" s="1">
        <v>45407</v>
      </c>
      <c r="M2152">
        <v>4</v>
      </c>
      <c r="N2152">
        <v>2024</v>
      </c>
    </row>
    <row r="2153" spans="1:14" x14ac:dyDescent="0.25">
      <c r="A2153" t="s">
        <v>6652</v>
      </c>
      <c r="B2153" t="s">
        <v>2722</v>
      </c>
      <c r="C2153" t="s">
        <v>434</v>
      </c>
      <c r="D2153" t="s">
        <v>226</v>
      </c>
      <c r="E2153" t="s">
        <v>6656</v>
      </c>
      <c r="F2153" t="s">
        <v>202</v>
      </c>
      <c r="G2153" s="9">
        <v>1</v>
      </c>
      <c r="H2153" s="8">
        <v>16.600000000000001</v>
      </c>
      <c r="I2153" s="8">
        <v>55</v>
      </c>
      <c r="J2153" s="8">
        <v>16.600000000000001</v>
      </c>
      <c r="K2153" t="s">
        <v>4746</v>
      </c>
      <c r="L2153" s="1">
        <v>45407</v>
      </c>
      <c r="M2153">
        <v>4</v>
      </c>
      <c r="N2153">
        <v>2024</v>
      </c>
    </row>
    <row r="2154" spans="1:14" x14ac:dyDescent="0.25">
      <c r="A2154" t="s">
        <v>6652</v>
      </c>
      <c r="B2154" t="s">
        <v>2722</v>
      </c>
      <c r="C2154" t="s">
        <v>520</v>
      </c>
      <c r="D2154" t="s">
        <v>209</v>
      </c>
      <c r="E2154" t="s">
        <v>6657</v>
      </c>
      <c r="F2154" t="s">
        <v>202</v>
      </c>
      <c r="G2154" s="9">
        <v>1</v>
      </c>
      <c r="H2154" s="8">
        <v>36</v>
      </c>
      <c r="I2154" s="8">
        <v>110</v>
      </c>
      <c r="J2154" s="8">
        <v>36</v>
      </c>
      <c r="K2154" t="s">
        <v>4746</v>
      </c>
      <c r="L2154" s="1">
        <v>45407</v>
      </c>
      <c r="M2154">
        <v>4</v>
      </c>
      <c r="N2154">
        <v>2024</v>
      </c>
    </row>
    <row r="2155" spans="1:14" x14ac:dyDescent="0.25">
      <c r="A2155" t="s">
        <v>6652</v>
      </c>
      <c r="B2155" t="s">
        <v>2722</v>
      </c>
      <c r="C2155" t="s">
        <v>561</v>
      </c>
      <c r="D2155" t="s">
        <v>246</v>
      </c>
      <c r="E2155" t="s">
        <v>6658</v>
      </c>
      <c r="F2155" t="s">
        <v>202</v>
      </c>
      <c r="G2155" s="9">
        <v>1</v>
      </c>
      <c r="H2155" s="8">
        <v>13.2</v>
      </c>
      <c r="I2155" s="8">
        <v>64</v>
      </c>
      <c r="J2155" s="8">
        <v>13.2</v>
      </c>
      <c r="K2155" t="s">
        <v>4746</v>
      </c>
      <c r="L2155" s="1">
        <v>45407</v>
      </c>
      <c r="M2155">
        <v>4</v>
      </c>
      <c r="N2155">
        <v>2024</v>
      </c>
    </row>
    <row r="2156" spans="1:14" x14ac:dyDescent="0.25">
      <c r="A2156" t="s">
        <v>6652</v>
      </c>
      <c r="B2156" t="s">
        <v>2722</v>
      </c>
      <c r="C2156" t="s">
        <v>2736</v>
      </c>
      <c r="D2156" t="s">
        <v>202</v>
      </c>
      <c r="E2156" t="s">
        <v>6659</v>
      </c>
      <c r="F2156" t="s">
        <v>202</v>
      </c>
      <c r="G2156" s="9">
        <v>1</v>
      </c>
      <c r="H2156" s="8">
        <v>0</v>
      </c>
      <c r="I2156" s="8">
        <v>0</v>
      </c>
      <c r="J2156" s="8">
        <v>0</v>
      </c>
      <c r="K2156" t="s">
        <v>4746</v>
      </c>
      <c r="L2156" s="1">
        <v>45407</v>
      </c>
      <c r="M2156">
        <v>4</v>
      </c>
      <c r="N2156">
        <v>2024</v>
      </c>
    </row>
    <row r="2157" spans="1:14" x14ac:dyDescent="0.25">
      <c r="A2157" t="s">
        <v>6652</v>
      </c>
      <c r="B2157" t="s">
        <v>2722</v>
      </c>
      <c r="C2157" t="s">
        <v>2736</v>
      </c>
      <c r="D2157" t="s">
        <v>202</v>
      </c>
      <c r="E2157" t="s">
        <v>2723</v>
      </c>
      <c r="F2157" t="s">
        <v>202</v>
      </c>
      <c r="G2157" s="9">
        <v>1</v>
      </c>
      <c r="H2157" s="8">
        <v>0</v>
      </c>
      <c r="I2157" s="8">
        <v>60</v>
      </c>
      <c r="J2157" s="8">
        <v>0</v>
      </c>
      <c r="K2157" t="s">
        <v>4746</v>
      </c>
      <c r="L2157" s="1">
        <v>45407</v>
      </c>
      <c r="M2157">
        <v>4</v>
      </c>
      <c r="N2157">
        <v>2024</v>
      </c>
    </row>
    <row r="2158" spans="1:14" x14ac:dyDescent="0.25">
      <c r="A2158" t="s">
        <v>6660</v>
      </c>
      <c r="B2158" t="s">
        <v>2722</v>
      </c>
      <c r="C2158" t="s">
        <v>560</v>
      </c>
      <c r="D2158" t="s">
        <v>222</v>
      </c>
      <c r="E2158" t="s">
        <v>5177</v>
      </c>
      <c r="F2158" t="s">
        <v>202</v>
      </c>
      <c r="G2158" s="9">
        <v>1</v>
      </c>
      <c r="H2158" s="8">
        <v>23</v>
      </c>
      <c r="I2158" s="8">
        <v>129</v>
      </c>
      <c r="J2158" s="8">
        <v>23</v>
      </c>
      <c r="K2158" t="s">
        <v>4746</v>
      </c>
      <c r="L2158" s="1">
        <v>45407</v>
      </c>
      <c r="M2158">
        <v>4</v>
      </c>
      <c r="N2158">
        <v>2024</v>
      </c>
    </row>
    <row r="2159" spans="1:14" x14ac:dyDescent="0.25">
      <c r="A2159" t="s">
        <v>6660</v>
      </c>
      <c r="B2159" t="s">
        <v>2722</v>
      </c>
      <c r="C2159" t="s">
        <v>520</v>
      </c>
      <c r="D2159" t="s">
        <v>209</v>
      </c>
      <c r="E2159" t="s">
        <v>6661</v>
      </c>
      <c r="F2159" t="s">
        <v>202</v>
      </c>
      <c r="G2159" s="9">
        <v>1</v>
      </c>
      <c r="H2159" s="8">
        <v>36</v>
      </c>
      <c r="I2159" s="8">
        <v>110</v>
      </c>
      <c r="J2159" s="8">
        <v>36</v>
      </c>
      <c r="K2159" t="s">
        <v>4746</v>
      </c>
      <c r="L2159" s="1">
        <v>45407</v>
      </c>
      <c r="M2159">
        <v>4</v>
      </c>
      <c r="N2159">
        <v>2024</v>
      </c>
    </row>
    <row r="2160" spans="1:14" x14ac:dyDescent="0.25">
      <c r="A2160" t="s">
        <v>6660</v>
      </c>
      <c r="B2160" t="s">
        <v>2722</v>
      </c>
      <c r="C2160" t="s">
        <v>2736</v>
      </c>
      <c r="D2160" t="s">
        <v>202</v>
      </c>
      <c r="E2160" t="s">
        <v>2723</v>
      </c>
      <c r="F2160" t="s">
        <v>202</v>
      </c>
      <c r="G2160" s="9">
        <v>1</v>
      </c>
      <c r="H2160" s="8">
        <v>0</v>
      </c>
      <c r="I2160" s="8">
        <v>0</v>
      </c>
      <c r="J2160" s="8">
        <v>0</v>
      </c>
      <c r="K2160" t="s">
        <v>4746</v>
      </c>
      <c r="L2160" s="1">
        <v>45407</v>
      </c>
      <c r="M2160">
        <v>4</v>
      </c>
      <c r="N2160">
        <v>2024</v>
      </c>
    </row>
    <row r="2161" spans="1:14" x14ac:dyDescent="0.25">
      <c r="A2161" t="s">
        <v>6662</v>
      </c>
      <c r="B2161" t="s">
        <v>2722</v>
      </c>
      <c r="C2161" t="s">
        <v>3512</v>
      </c>
      <c r="D2161" t="s">
        <v>1412</v>
      </c>
      <c r="E2161" t="s">
        <v>6663</v>
      </c>
      <c r="F2161" t="s">
        <v>202</v>
      </c>
      <c r="G2161" s="9">
        <v>1</v>
      </c>
      <c r="H2161" s="8">
        <v>3.14</v>
      </c>
      <c r="I2161" s="8">
        <v>18.5</v>
      </c>
      <c r="J2161" s="8">
        <v>3.14</v>
      </c>
      <c r="K2161" t="s">
        <v>4746</v>
      </c>
      <c r="L2161" s="1">
        <v>45407</v>
      </c>
      <c r="M2161">
        <v>4</v>
      </c>
      <c r="N2161">
        <v>2024</v>
      </c>
    </row>
    <row r="2162" spans="1:14" x14ac:dyDescent="0.25">
      <c r="A2162" t="s">
        <v>6662</v>
      </c>
      <c r="B2162" t="s">
        <v>2722</v>
      </c>
      <c r="C2162" t="s">
        <v>2724</v>
      </c>
      <c r="D2162" t="s">
        <v>202</v>
      </c>
      <c r="E2162" t="s">
        <v>2723</v>
      </c>
      <c r="F2162" t="s">
        <v>202</v>
      </c>
      <c r="G2162" s="9">
        <v>1</v>
      </c>
      <c r="H2162" s="8">
        <v>0</v>
      </c>
      <c r="I2162" s="8">
        <v>3.9</v>
      </c>
      <c r="J2162" s="8">
        <v>0</v>
      </c>
      <c r="K2162" t="s">
        <v>4746</v>
      </c>
      <c r="L2162" s="1">
        <v>45407</v>
      </c>
      <c r="M2162">
        <v>4</v>
      </c>
      <c r="N2162">
        <v>2024</v>
      </c>
    </row>
    <row r="2163" spans="1:14" x14ac:dyDescent="0.25">
      <c r="A2163" t="s">
        <v>6664</v>
      </c>
      <c r="B2163" t="s">
        <v>2722</v>
      </c>
      <c r="C2163" t="s">
        <v>2736</v>
      </c>
      <c r="D2163" t="s">
        <v>202</v>
      </c>
      <c r="E2163" t="s">
        <v>6665</v>
      </c>
      <c r="F2163" t="s">
        <v>202</v>
      </c>
      <c r="G2163" s="9">
        <v>1</v>
      </c>
      <c r="H2163" s="8">
        <v>0</v>
      </c>
      <c r="I2163" s="8">
        <v>175</v>
      </c>
      <c r="J2163" s="8">
        <v>0</v>
      </c>
      <c r="K2163" t="s">
        <v>4746</v>
      </c>
      <c r="L2163" s="1">
        <v>45407</v>
      </c>
      <c r="M2163">
        <v>4</v>
      </c>
      <c r="N2163">
        <v>2024</v>
      </c>
    </row>
    <row r="2164" spans="1:14" x14ac:dyDescent="0.25">
      <c r="A2164" t="s">
        <v>6666</v>
      </c>
      <c r="B2164" t="s">
        <v>2722</v>
      </c>
      <c r="C2164" t="s">
        <v>2787</v>
      </c>
      <c r="D2164" t="s">
        <v>1518</v>
      </c>
      <c r="E2164" t="s">
        <v>5191</v>
      </c>
      <c r="F2164" t="s">
        <v>202</v>
      </c>
      <c r="G2164" s="9">
        <v>1</v>
      </c>
      <c r="H2164" s="8">
        <v>42</v>
      </c>
      <c r="I2164" s="8">
        <v>155</v>
      </c>
      <c r="J2164" s="8">
        <v>42</v>
      </c>
      <c r="K2164" t="s">
        <v>4746</v>
      </c>
      <c r="L2164" s="1">
        <v>45407</v>
      </c>
      <c r="M2164">
        <v>4</v>
      </c>
      <c r="N2164">
        <v>2024</v>
      </c>
    </row>
    <row r="2165" spans="1:14" x14ac:dyDescent="0.25">
      <c r="A2165" t="s">
        <v>6666</v>
      </c>
      <c r="B2165" t="s">
        <v>2722</v>
      </c>
      <c r="C2165" t="s">
        <v>2736</v>
      </c>
      <c r="D2165" t="s">
        <v>202</v>
      </c>
      <c r="E2165" t="s">
        <v>2723</v>
      </c>
      <c r="F2165" t="s">
        <v>202</v>
      </c>
      <c r="G2165" s="9">
        <v>1</v>
      </c>
      <c r="H2165" s="8">
        <v>0</v>
      </c>
      <c r="I2165" s="8">
        <v>0</v>
      </c>
      <c r="J2165" s="8">
        <v>0</v>
      </c>
      <c r="K2165" t="s">
        <v>4746</v>
      </c>
      <c r="L2165" s="1">
        <v>45407</v>
      </c>
      <c r="M2165">
        <v>4</v>
      </c>
      <c r="N2165">
        <v>2024</v>
      </c>
    </row>
    <row r="2166" spans="1:14" x14ac:dyDescent="0.25">
      <c r="A2166" t="s">
        <v>6667</v>
      </c>
      <c r="B2166" t="s">
        <v>2722</v>
      </c>
      <c r="C2166" t="s">
        <v>2787</v>
      </c>
      <c r="D2166" t="s">
        <v>1518</v>
      </c>
      <c r="E2166" t="s">
        <v>5191</v>
      </c>
      <c r="F2166" t="s">
        <v>202</v>
      </c>
      <c r="G2166" s="9">
        <v>1</v>
      </c>
      <c r="H2166" s="8">
        <v>42</v>
      </c>
      <c r="I2166" s="8">
        <v>155</v>
      </c>
      <c r="J2166" s="8">
        <v>42</v>
      </c>
      <c r="K2166" t="s">
        <v>4746</v>
      </c>
      <c r="L2166" s="1">
        <v>45407</v>
      </c>
      <c r="M2166">
        <v>4</v>
      </c>
      <c r="N2166">
        <v>2024</v>
      </c>
    </row>
    <row r="2167" spans="1:14" x14ac:dyDescent="0.25">
      <c r="A2167" t="s">
        <v>6667</v>
      </c>
      <c r="B2167" t="s">
        <v>2722</v>
      </c>
      <c r="C2167" t="s">
        <v>2736</v>
      </c>
      <c r="D2167" t="s">
        <v>202</v>
      </c>
      <c r="E2167" t="s">
        <v>2723</v>
      </c>
      <c r="F2167" t="s">
        <v>202</v>
      </c>
      <c r="G2167" s="9">
        <v>1</v>
      </c>
      <c r="H2167" s="8">
        <v>0</v>
      </c>
      <c r="I2167" s="8">
        <v>0</v>
      </c>
      <c r="J2167" s="8">
        <v>0</v>
      </c>
      <c r="K2167" t="s">
        <v>4746</v>
      </c>
      <c r="L2167" s="1">
        <v>45407</v>
      </c>
      <c r="M2167">
        <v>4</v>
      </c>
      <c r="N2167">
        <v>2024</v>
      </c>
    </row>
    <row r="2168" spans="1:14" x14ac:dyDescent="0.25">
      <c r="A2168" t="s">
        <v>6668</v>
      </c>
      <c r="B2168" t="s">
        <v>4672</v>
      </c>
      <c r="C2168" t="s">
        <v>6669</v>
      </c>
      <c r="D2168" t="s">
        <v>6670</v>
      </c>
      <c r="E2168" t="s">
        <v>6671</v>
      </c>
      <c r="F2168" t="s">
        <v>202</v>
      </c>
      <c r="G2168" s="9">
        <v>1</v>
      </c>
      <c r="H2168" s="8">
        <v>0</v>
      </c>
      <c r="I2168" s="8">
        <v>15613</v>
      </c>
      <c r="J2168" s="8">
        <v>0</v>
      </c>
      <c r="K2168" t="s">
        <v>113</v>
      </c>
      <c r="L2168" s="1">
        <v>45406</v>
      </c>
      <c r="M2168">
        <v>4</v>
      </c>
      <c r="N2168">
        <v>2024</v>
      </c>
    </row>
    <row r="2169" spans="1:14" x14ac:dyDescent="0.25">
      <c r="A2169" t="s">
        <v>6668</v>
      </c>
      <c r="B2169" t="s">
        <v>4672</v>
      </c>
      <c r="C2169" t="s">
        <v>4332</v>
      </c>
      <c r="D2169" t="s">
        <v>2678</v>
      </c>
      <c r="E2169" t="s">
        <v>3925</v>
      </c>
      <c r="F2169" t="s">
        <v>202</v>
      </c>
      <c r="G2169" s="9">
        <v>1</v>
      </c>
      <c r="H2169" s="8">
        <v>0</v>
      </c>
      <c r="I2169" s="8">
        <v>0</v>
      </c>
      <c r="J2169" s="8">
        <v>0</v>
      </c>
      <c r="K2169" t="s">
        <v>113</v>
      </c>
      <c r="L2169" s="1">
        <v>45406</v>
      </c>
      <c r="M2169">
        <v>4</v>
      </c>
      <c r="N2169">
        <v>2024</v>
      </c>
    </row>
    <row r="2170" spans="1:14" x14ac:dyDescent="0.25">
      <c r="A2170" t="s">
        <v>6668</v>
      </c>
      <c r="B2170" t="s">
        <v>4672</v>
      </c>
      <c r="C2170" t="s">
        <v>512</v>
      </c>
      <c r="D2170" t="s">
        <v>248</v>
      </c>
      <c r="E2170" t="s">
        <v>250</v>
      </c>
      <c r="F2170" t="s">
        <v>202</v>
      </c>
      <c r="G2170" s="9">
        <v>1</v>
      </c>
      <c r="H2170" s="8">
        <v>30.389500000000002</v>
      </c>
      <c r="I2170" s="8">
        <v>0</v>
      </c>
      <c r="J2170" s="8">
        <v>30.39</v>
      </c>
      <c r="K2170" t="s">
        <v>113</v>
      </c>
      <c r="L2170" s="1">
        <v>45406</v>
      </c>
      <c r="M2170">
        <v>4</v>
      </c>
      <c r="N2170">
        <v>2024</v>
      </c>
    </row>
    <row r="2171" spans="1:14" x14ac:dyDescent="0.25">
      <c r="A2171" t="s">
        <v>6668</v>
      </c>
      <c r="B2171" t="s">
        <v>4672</v>
      </c>
      <c r="C2171" t="s">
        <v>3052</v>
      </c>
      <c r="D2171" t="s">
        <v>1832</v>
      </c>
      <c r="E2171" t="s">
        <v>1833</v>
      </c>
      <c r="F2171" t="s">
        <v>202</v>
      </c>
      <c r="G2171" s="9">
        <v>1</v>
      </c>
      <c r="H2171" s="8">
        <v>197.1421</v>
      </c>
      <c r="I2171" s="8">
        <v>0</v>
      </c>
      <c r="J2171" s="8">
        <v>197.14</v>
      </c>
      <c r="K2171" t="s">
        <v>113</v>
      </c>
      <c r="L2171" s="1">
        <v>45406</v>
      </c>
      <c r="M2171">
        <v>4</v>
      </c>
      <c r="N2171">
        <v>2024</v>
      </c>
    </row>
    <row r="2172" spans="1:14" x14ac:dyDescent="0.25">
      <c r="A2172" t="s">
        <v>6668</v>
      </c>
      <c r="B2172" t="s">
        <v>4672</v>
      </c>
      <c r="C2172" t="s">
        <v>626</v>
      </c>
      <c r="D2172" t="s">
        <v>128</v>
      </c>
      <c r="E2172" t="s">
        <v>129</v>
      </c>
      <c r="F2172" t="s">
        <v>202</v>
      </c>
      <c r="G2172" s="9">
        <v>1</v>
      </c>
      <c r="H2172" s="8">
        <v>1382.9992999999999</v>
      </c>
      <c r="I2172" s="8">
        <v>0</v>
      </c>
      <c r="J2172" s="8">
        <v>1383</v>
      </c>
      <c r="K2172" t="s">
        <v>113</v>
      </c>
      <c r="L2172" s="1">
        <v>45406</v>
      </c>
      <c r="M2172">
        <v>4</v>
      </c>
      <c r="N2172">
        <v>2024</v>
      </c>
    </row>
    <row r="2173" spans="1:14" x14ac:dyDescent="0.25">
      <c r="A2173" t="s">
        <v>6668</v>
      </c>
      <c r="B2173" t="s">
        <v>4672</v>
      </c>
      <c r="C2173" t="s">
        <v>2798</v>
      </c>
      <c r="D2173" t="s">
        <v>1429</v>
      </c>
      <c r="E2173" t="s">
        <v>1430</v>
      </c>
      <c r="F2173" t="s">
        <v>202</v>
      </c>
      <c r="G2173" s="9">
        <v>1</v>
      </c>
      <c r="H2173" s="8">
        <v>63.3825</v>
      </c>
      <c r="I2173" s="8">
        <v>0</v>
      </c>
      <c r="J2173" s="8">
        <v>63.38</v>
      </c>
      <c r="K2173" t="s">
        <v>113</v>
      </c>
      <c r="L2173" s="1">
        <v>45406</v>
      </c>
      <c r="M2173">
        <v>4</v>
      </c>
      <c r="N2173">
        <v>2024</v>
      </c>
    </row>
    <row r="2174" spans="1:14" x14ac:dyDescent="0.25">
      <c r="A2174" t="s">
        <v>6668</v>
      </c>
      <c r="B2174" t="s">
        <v>4672</v>
      </c>
      <c r="C2174" t="s">
        <v>3128</v>
      </c>
      <c r="D2174" t="s">
        <v>748</v>
      </c>
      <c r="E2174" t="s">
        <v>749</v>
      </c>
      <c r="F2174" t="s">
        <v>202</v>
      </c>
      <c r="G2174" s="9">
        <v>1</v>
      </c>
      <c r="H2174" s="8">
        <v>0</v>
      </c>
      <c r="I2174" s="8">
        <v>0</v>
      </c>
      <c r="J2174" s="8">
        <v>0</v>
      </c>
      <c r="K2174" t="s">
        <v>113</v>
      </c>
      <c r="L2174" s="1">
        <v>45406</v>
      </c>
      <c r="M2174">
        <v>4</v>
      </c>
      <c r="N2174">
        <v>2024</v>
      </c>
    </row>
    <row r="2175" spans="1:14" x14ac:dyDescent="0.25">
      <c r="A2175" t="s">
        <v>6668</v>
      </c>
      <c r="B2175" t="s">
        <v>4672</v>
      </c>
      <c r="C2175" t="s">
        <v>636</v>
      </c>
      <c r="D2175" t="s">
        <v>425</v>
      </c>
      <c r="E2175" t="s">
        <v>426</v>
      </c>
      <c r="F2175" t="s">
        <v>202</v>
      </c>
      <c r="G2175" s="9">
        <v>1</v>
      </c>
      <c r="H2175" s="8">
        <v>557.14080000000001</v>
      </c>
      <c r="I2175" s="8">
        <v>0</v>
      </c>
      <c r="J2175" s="8">
        <v>557.14</v>
      </c>
      <c r="K2175" t="s">
        <v>113</v>
      </c>
      <c r="L2175" s="1">
        <v>45406</v>
      </c>
      <c r="M2175">
        <v>4</v>
      </c>
      <c r="N2175">
        <v>2024</v>
      </c>
    </row>
    <row r="2176" spans="1:14" x14ac:dyDescent="0.25">
      <c r="A2176" t="s">
        <v>6668</v>
      </c>
      <c r="B2176" t="s">
        <v>4672</v>
      </c>
      <c r="C2176" t="s">
        <v>3566</v>
      </c>
      <c r="D2176" t="s">
        <v>1538</v>
      </c>
      <c r="E2176" t="s">
        <v>1539</v>
      </c>
      <c r="F2176" t="s">
        <v>202</v>
      </c>
      <c r="G2176" s="9">
        <v>1</v>
      </c>
      <c r="H2176" s="8">
        <v>0</v>
      </c>
      <c r="I2176" s="8">
        <v>0</v>
      </c>
      <c r="J2176" s="8">
        <v>0</v>
      </c>
      <c r="K2176" t="s">
        <v>113</v>
      </c>
      <c r="L2176" s="1">
        <v>45406</v>
      </c>
      <c r="M2176">
        <v>4</v>
      </c>
      <c r="N2176">
        <v>2024</v>
      </c>
    </row>
    <row r="2177" spans="1:14" x14ac:dyDescent="0.25">
      <c r="A2177" t="s">
        <v>6668</v>
      </c>
      <c r="B2177" t="s">
        <v>4672</v>
      </c>
      <c r="C2177" t="s">
        <v>3132</v>
      </c>
      <c r="D2177" t="s">
        <v>2067</v>
      </c>
      <c r="E2177" t="s">
        <v>3131</v>
      </c>
      <c r="F2177" t="s">
        <v>202</v>
      </c>
      <c r="G2177" s="9">
        <v>1</v>
      </c>
      <c r="H2177" s="8">
        <v>0</v>
      </c>
      <c r="I2177" s="8">
        <v>0</v>
      </c>
      <c r="J2177" s="8">
        <v>0</v>
      </c>
      <c r="K2177" t="s">
        <v>113</v>
      </c>
      <c r="L2177" s="1">
        <v>45406</v>
      </c>
      <c r="M2177">
        <v>4</v>
      </c>
      <c r="N2177">
        <v>2024</v>
      </c>
    </row>
    <row r="2178" spans="1:14" x14ac:dyDescent="0.25">
      <c r="A2178" t="s">
        <v>6668</v>
      </c>
      <c r="B2178" t="s">
        <v>4672</v>
      </c>
      <c r="C2178" t="s">
        <v>3049</v>
      </c>
      <c r="D2178" t="s">
        <v>1586</v>
      </c>
      <c r="E2178" t="s">
        <v>1587</v>
      </c>
      <c r="F2178" t="s">
        <v>202</v>
      </c>
      <c r="G2178" s="9">
        <v>1</v>
      </c>
      <c r="H2178" s="8">
        <v>688.82870000000003</v>
      </c>
      <c r="I2178" s="8">
        <v>0</v>
      </c>
      <c r="J2178" s="8">
        <v>688.83</v>
      </c>
      <c r="K2178" t="s">
        <v>113</v>
      </c>
      <c r="L2178" s="1">
        <v>45406</v>
      </c>
      <c r="M2178">
        <v>4</v>
      </c>
      <c r="N2178">
        <v>2024</v>
      </c>
    </row>
    <row r="2179" spans="1:14" x14ac:dyDescent="0.25">
      <c r="A2179" t="s">
        <v>6668</v>
      </c>
      <c r="B2179" t="s">
        <v>4672</v>
      </c>
      <c r="C2179" t="s">
        <v>4402</v>
      </c>
      <c r="D2179" t="s">
        <v>2385</v>
      </c>
      <c r="E2179" t="s">
        <v>4403</v>
      </c>
      <c r="F2179" t="s">
        <v>202</v>
      </c>
      <c r="G2179" s="9">
        <v>1</v>
      </c>
      <c r="H2179" s="8">
        <v>0</v>
      </c>
      <c r="I2179" s="8">
        <v>0</v>
      </c>
      <c r="J2179" s="8">
        <v>0</v>
      </c>
      <c r="K2179" t="s">
        <v>113</v>
      </c>
      <c r="L2179" s="1">
        <v>45406</v>
      </c>
      <c r="M2179">
        <v>4</v>
      </c>
      <c r="N2179">
        <v>2024</v>
      </c>
    </row>
    <row r="2180" spans="1:14" x14ac:dyDescent="0.25">
      <c r="A2180" t="s">
        <v>6668</v>
      </c>
      <c r="B2180" t="s">
        <v>4672</v>
      </c>
      <c r="C2180" t="s">
        <v>3134</v>
      </c>
      <c r="D2180" t="s">
        <v>2068</v>
      </c>
      <c r="E2180" t="s">
        <v>3133</v>
      </c>
      <c r="F2180" t="s">
        <v>202</v>
      </c>
      <c r="G2180" s="9">
        <v>1</v>
      </c>
      <c r="H2180" s="8">
        <v>0</v>
      </c>
      <c r="I2180" s="8">
        <v>0</v>
      </c>
      <c r="J2180" s="8">
        <v>0</v>
      </c>
      <c r="K2180" t="s">
        <v>113</v>
      </c>
      <c r="L2180" s="1">
        <v>45406</v>
      </c>
      <c r="M2180">
        <v>4</v>
      </c>
      <c r="N2180">
        <v>2024</v>
      </c>
    </row>
    <row r="2181" spans="1:14" x14ac:dyDescent="0.25">
      <c r="A2181" t="s">
        <v>6668</v>
      </c>
      <c r="B2181" t="s">
        <v>4672</v>
      </c>
      <c r="C2181" t="s">
        <v>3137</v>
      </c>
      <c r="D2181" t="s">
        <v>2070</v>
      </c>
      <c r="E2181" t="s">
        <v>3136</v>
      </c>
      <c r="F2181" t="s">
        <v>202</v>
      </c>
      <c r="G2181" s="9">
        <v>1</v>
      </c>
      <c r="H2181" s="8">
        <v>0</v>
      </c>
      <c r="I2181" s="8">
        <v>0</v>
      </c>
      <c r="J2181" s="8">
        <v>0</v>
      </c>
      <c r="K2181" t="s">
        <v>113</v>
      </c>
      <c r="L2181" s="1">
        <v>45406</v>
      </c>
      <c r="M2181">
        <v>4</v>
      </c>
      <c r="N2181">
        <v>2024</v>
      </c>
    </row>
    <row r="2182" spans="1:14" x14ac:dyDescent="0.25">
      <c r="A2182" t="s">
        <v>6668</v>
      </c>
      <c r="B2182" t="s">
        <v>4672</v>
      </c>
      <c r="C2182" t="s">
        <v>435</v>
      </c>
      <c r="D2182" t="s">
        <v>224</v>
      </c>
      <c r="E2182" t="s">
        <v>1590</v>
      </c>
      <c r="F2182" t="s">
        <v>202</v>
      </c>
      <c r="G2182" s="9">
        <v>1</v>
      </c>
      <c r="H2182" s="8">
        <v>32.633600000000001</v>
      </c>
      <c r="I2182" s="8">
        <v>0</v>
      </c>
      <c r="J2182" s="8">
        <v>32.630000000000003</v>
      </c>
      <c r="K2182" t="s">
        <v>113</v>
      </c>
      <c r="L2182" s="1">
        <v>45406</v>
      </c>
      <c r="M2182">
        <v>4</v>
      </c>
      <c r="N2182">
        <v>2024</v>
      </c>
    </row>
    <row r="2183" spans="1:14" x14ac:dyDescent="0.25">
      <c r="A2183" t="s">
        <v>6668</v>
      </c>
      <c r="B2183" t="s">
        <v>4672</v>
      </c>
      <c r="C2183" t="s">
        <v>3135</v>
      </c>
      <c r="D2183" t="s">
        <v>2069</v>
      </c>
      <c r="E2183" t="s">
        <v>3077</v>
      </c>
      <c r="F2183" t="s">
        <v>202</v>
      </c>
      <c r="G2183" s="9">
        <v>1</v>
      </c>
      <c r="H2183" s="8">
        <v>0</v>
      </c>
      <c r="I2183" s="8">
        <v>0</v>
      </c>
      <c r="J2183" s="8">
        <v>0</v>
      </c>
      <c r="K2183" t="s">
        <v>113</v>
      </c>
      <c r="L2183" s="1">
        <v>45406</v>
      </c>
      <c r="M2183">
        <v>4</v>
      </c>
      <c r="N2183">
        <v>2024</v>
      </c>
    </row>
    <row r="2184" spans="1:14" x14ac:dyDescent="0.25">
      <c r="A2184" t="s">
        <v>6668</v>
      </c>
      <c r="B2184" t="s">
        <v>4672</v>
      </c>
      <c r="C2184" t="s">
        <v>514</v>
      </c>
      <c r="D2184" t="s">
        <v>290</v>
      </c>
      <c r="E2184" t="s">
        <v>291</v>
      </c>
      <c r="F2184" t="s">
        <v>202</v>
      </c>
      <c r="G2184" s="9">
        <v>1</v>
      </c>
      <c r="H2184" s="8">
        <v>28.831099999999999</v>
      </c>
      <c r="I2184" s="8">
        <v>0</v>
      </c>
      <c r="J2184" s="8">
        <v>28.83</v>
      </c>
      <c r="K2184" t="s">
        <v>113</v>
      </c>
      <c r="L2184" s="1">
        <v>45406</v>
      </c>
      <c r="M2184">
        <v>4</v>
      </c>
      <c r="N2184">
        <v>2024</v>
      </c>
    </row>
    <row r="2185" spans="1:14" x14ac:dyDescent="0.25">
      <c r="A2185" t="s">
        <v>6668</v>
      </c>
      <c r="B2185" t="s">
        <v>4672</v>
      </c>
      <c r="C2185" t="s">
        <v>446</v>
      </c>
      <c r="D2185" t="s">
        <v>404</v>
      </c>
      <c r="E2185" t="s">
        <v>405</v>
      </c>
      <c r="F2185" t="s">
        <v>202</v>
      </c>
      <c r="G2185" s="9">
        <v>1</v>
      </c>
      <c r="H2185" s="8">
        <v>210.3888</v>
      </c>
      <c r="I2185" s="8">
        <v>0</v>
      </c>
      <c r="J2185" s="8">
        <v>210.39</v>
      </c>
      <c r="K2185" t="s">
        <v>113</v>
      </c>
      <c r="L2185" s="1">
        <v>45406</v>
      </c>
      <c r="M2185">
        <v>4</v>
      </c>
      <c r="N2185">
        <v>2024</v>
      </c>
    </row>
    <row r="2186" spans="1:14" x14ac:dyDescent="0.25">
      <c r="A2186" t="s">
        <v>6668</v>
      </c>
      <c r="B2186" t="s">
        <v>4672</v>
      </c>
      <c r="C2186" t="s">
        <v>447</v>
      </c>
      <c r="D2186" t="s">
        <v>406</v>
      </c>
      <c r="E2186" t="s">
        <v>407</v>
      </c>
      <c r="F2186" t="s">
        <v>202</v>
      </c>
      <c r="G2186" s="9">
        <v>1</v>
      </c>
      <c r="H2186" s="8">
        <v>140.25919999999999</v>
      </c>
      <c r="I2186" s="8">
        <v>0</v>
      </c>
      <c r="J2186" s="8">
        <v>140.26</v>
      </c>
      <c r="K2186" t="s">
        <v>113</v>
      </c>
      <c r="L2186" s="1">
        <v>45406</v>
      </c>
      <c r="M2186">
        <v>4</v>
      </c>
      <c r="N2186">
        <v>2024</v>
      </c>
    </row>
    <row r="2187" spans="1:14" x14ac:dyDescent="0.25">
      <c r="A2187" t="s">
        <v>6668</v>
      </c>
      <c r="B2187" t="s">
        <v>4672</v>
      </c>
      <c r="C2187" t="s">
        <v>445</v>
      </c>
      <c r="D2187" t="s">
        <v>408</v>
      </c>
      <c r="E2187" t="s">
        <v>409</v>
      </c>
      <c r="F2187" t="s">
        <v>202</v>
      </c>
      <c r="G2187" s="9">
        <v>1</v>
      </c>
      <c r="H2187" s="8">
        <v>137.14240000000001</v>
      </c>
      <c r="I2187" s="8">
        <v>0</v>
      </c>
      <c r="J2187" s="8">
        <v>137.13999999999999</v>
      </c>
      <c r="K2187" t="s">
        <v>113</v>
      </c>
      <c r="L2187" s="1">
        <v>45406</v>
      </c>
      <c r="M2187">
        <v>4</v>
      </c>
      <c r="N2187">
        <v>2024</v>
      </c>
    </row>
    <row r="2188" spans="1:14" x14ac:dyDescent="0.25">
      <c r="A2188" t="s">
        <v>6668</v>
      </c>
      <c r="B2188" t="s">
        <v>4672</v>
      </c>
      <c r="C2188" t="s">
        <v>537</v>
      </c>
      <c r="D2188" t="s">
        <v>416</v>
      </c>
      <c r="E2188" t="s">
        <v>417</v>
      </c>
      <c r="F2188" t="s">
        <v>202</v>
      </c>
      <c r="G2188" s="9">
        <v>1</v>
      </c>
      <c r="H2188" s="8">
        <v>200.25899999999999</v>
      </c>
      <c r="I2188" s="8">
        <v>599</v>
      </c>
      <c r="J2188" s="8">
        <v>200.26</v>
      </c>
      <c r="K2188" t="s">
        <v>113</v>
      </c>
      <c r="L2188" s="1">
        <v>45406</v>
      </c>
      <c r="M2188">
        <v>4</v>
      </c>
      <c r="N2188">
        <v>2024</v>
      </c>
    </row>
    <row r="2189" spans="1:14" x14ac:dyDescent="0.25">
      <c r="A2189" t="s">
        <v>6672</v>
      </c>
      <c r="B2189" t="s">
        <v>2722</v>
      </c>
      <c r="C2189" t="s">
        <v>486</v>
      </c>
      <c r="D2189" t="s">
        <v>318</v>
      </c>
      <c r="E2189" t="s">
        <v>5165</v>
      </c>
      <c r="F2189" t="s">
        <v>1659</v>
      </c>
      <c r="G2189" s="9">
        <v>1</v>
      </c>
      <c r="H2189" s="8">
        <v>1.55</v>
      </c>
      <c r="I2189" s="8">
        <v>25</v>
      </c>
      <c r="J2189" s="8">
        <v>1.55</v>
      </c>
      <c r="K2189" t="s">
        <v>820</v>
      </c>
      <c r="L2189" s="1">
        <v>45406</v>
      </c>
      <c r="M2189">
        <v>4</v>
      </c>
      <c r="N2189">
        <v>2024</v>
      </c>
    </row>
    <row r="2190" spans="1:14" x14ac:dyDescent="0.25">
      <c r="A2190" t="s">
        <v>6672</v>
      </c>
      <c r="B2190" t="s">
        <v>2722</v>
      </c>
      <c r="C2190" t="s">
        <v>465</v>
      </c>
      <c r="D2190" t="s">
        <v>324</v>
      </c>
      <c r="E2190" t="s">
        <v>5219</v>
      </c>
      <c r="F2190" t="s">
        <v>202</v>
      </c>
      <c r="G2190" s="9">
        <v>1</v>
      </c>
      <c r="H2190" s="8">
        <v>18.2</v>
      </c>
      <c r="I2190" s="8">
        <v>89</v>
      </c>
      <c r="J2190" s="8">
        <v>18.2</v>
      </c>
      <c r="K2190" t="s">
        <v>820</v>
      </c>
      <c r="L2190" s="1">
        <v>45406</v>
      </c>
      <c r="M2190">
        <v>4</v>
      </c>
      <c r="N2190">
        <v>2024</v>
      </c>
    </row>
    <row r="2191" spans="1:14" x14ac:dyDescent="0.25">
      <c r="A2191" t="s">
        <v>6672</v>
      </c>
      <c r="B2191" t="s">
        <v>2722</v>
      </c>
      <c r="C2191" t="s">
        <v>2736</v>
      </c>
      <c r="D2191" t="s">
        <v>202</v>
      </c>
      <c r="E2191" t="s">
        <v>2723</v>
      </c>
      <c r="F2191" t="s">
        <v>202</v>
      </c>
      <c r="G2191" s="9">
        <v>1</v>
      </c>
      <c r="H2191" s="8">
        <v>0</v>
      </c>
      <c r="I2191" s="8">
        <v>0</v>
      </c>
      <c r="J2191" s="8">
        <v>0</v>
      </c>
      <c r="K2191" t="s">
        <v>820</v>
      </c>
      <c r="L2191" s="1">
        <v>45406</v>
      </c>
      <c r="M2191">
        <v>4</v>
      </c>
      <c r="N2191">
        <v>2024</v>
      </c>
    </row>
    <row r="2192" spans="1:14" x14ac:dyDescent="0.25">
      <c r="A2192" t="s">
        <v>6673</v>
      </c>
      <c r="B2192" t="s">
        <v>2722</v>
      </c>
      <c r="C2192" t="s">
        <v>514</v>
      </c>
      <c r="D2192" t="s">
        <v>290</v>
      </c>
      <c r="E2192" t="s">
        <v>6641</v>
      </c>
      <c r="F2192" t="s">
        <v>202</v>
      </c>
      <c r="G2192" s="9">
        <v>1</v>
      </c>
      <c r="H2192" s="8">
        <v>18.5</v>
      </c>
      <c r="I2192" s="8">
        <v>119</v>
      </c>
      <c r="J2192" s="8">
        <v>18.5</v>
      </c>
      <c r="K2192" t="s">
        <v>4746</v>
      </c>
      <c r="L2192" s="1">
        <v>45406</v>
      </c>
      <c r="M2192">
        <v>4</v>
      </c>
      <c r="N2192">
        <v>2024</v>
      </c>
    </row>
    <row r="2193" spans="1:14" x14ac:dyDescent="0.25">
      <c r="A2193" t="s">
        <v>6673</v>
      </c>
      <c r="B2193" t="s">
        <v>2722</v>
      </c>
      <c r="C2193" t="s">
        <v>2724</v>
      </c>
      <c r="D2193" t="s">
        <v>202</v>
      </c>
      <c r="E2193" t="s">
        <v>2723</v>
      </c>
      <c r="F2193" t="s">
        <v>202</v>
      </c>
      <c r="G2193" s="9">
        <v>1</v>
      </c>
      <c r="H2193" s="8">
        <v>0</v>
      </c>
      <c r="I2193" s="8">
        <v>17</v>
      </c>
      <c r="J2193" s="8">
        <v>0</v>
      </c>
      <c r="K2193" t="s">
        <v>4746</v>
      </c>
      <c r="L2193" s="1">
        <v>45406</v>
      </c>
      <c r="M2193">
        <v>4</v>
      </c>
      <c r="N2193">
        <v>2024</v>
      </c>
    </row>
    <row r="2194" spans="1:14" x14ac:dyDescent="0.25">
      <c r="A2194" t="s">
        <v>6674</v>
      </c>
      <c r="B2194" t="s">
        <v>2722</v>
      </c>
      <c r="C2194" t="s">
        <v>555</v>
      </c>
      <c r="D2194" t="s">
        <v>143</v>
      </c>
      <c r="E2194" t="s">
        <v>144</v>
      </c>
      <c r="F2194" t="s">
        <v>202</v>
      </c>
      <c r="G2194" s="9">
        <v>1</v>
      </c>
      <c r="H2194" s="8">
        <v>4.5194999999999999</v>
      </c>
      <c r="I2194" s="8">
        <v>0</v>
      </c>
      <c r="J2194" s="8">
        <v>4.5199999999999996</v>
      </c>
      <c r="K2194" t="s">
        <v>4746</v>
      </c>
      <c r="L2194" s="1">
        <v>45406</v>
      </c>
      <c r="M2194">
        <v>4</v>
      </c>
      <c r="N2194">
        <v>2024</v>
      </c>
    </row>
    <row r="2195" spans="1:14" x14ac:dyDescent="0.25">
      <c r="A2195" t="s">
        <v>6675</v>
      </c>
      <c r="B2195" t="s">
        <v>2722</v>
      </c>
      <c r="C2195" t="s">
        <v>2787</v>
      </c>
      <c r="D2195" t="s">
        <v>1518</v>
      </c>
      <c r="E2195" t="s">
        <v>5191</v>
      </c>
      <c r="F2195" t="s">
        <v>202</v>
      </c>
      <c r="G2195" s="9">
        <v>1</v>
      </c>
      <c r="H2195" s="8">
        <v>42</v>
      </c>
      <c r="I2195" s="8">
        <v>155</v>
      </c>
      <c r="J2195" s="8">
        <v>42</v>
      </c>
      <c r="K2195" t="s">
        <v>4746</v>
      </c>
      <c r="L2195" s="1">
        <v>45405</v>
      </c>
      <c r="M2195">
        <v>4</v>
      </c>
      <c r="N2195">
        <v>2024</v>
      </c>
    </row>
    <row r="2196" spans="1:14" x14ac:dyDescent="0.25">
      <c r="A2196" t="s">
        <v>6675</v>
      </c>
      <c r="B2196" t="s">
        <v>2722</v>
      </c>
      <c r="C2196" t="s">
        <v>626</v>
      </c>
      <c r="D2196" t="s">
        <v>128</v>
      </c>
      <c r="E2196" t="s">
        <v>5217</v>
      </c>
      <c r="F2196" t="s">
        <v>202</v>
      </c>
      <c r="G2196" s="9">
        <v>1</v>
      </c>
      <c r="H2196" s="8">
        <v>887.42780000000005</v>
      </c>
      <c r="I2196" s="8">
        <v>1299</v>
      </c>
      <c r="J2196" s="8">
        <v>887.43</v>
      </c>
      <c r="K2196" t="s">
        <v>4746</v>
      </c>
      <c r="L2196" s="1">
        <v>45405</v>
      </c>
      <c r="M2196">
        <v>4</v>
      </c>
      <c r="N2196">
        <v>2024</v>
      </c>
    </row>
    <row r="2197" spans="1:14" x14ac:dyDescent="0.25">
      <c r="A2197" t="s">
        <v>6675</v>
      </c>
      <c r="B2197" t="s">
        <v>2722</v>
      </c>
      <c r="C2197" t="s">
        <v>2798</v>
      </c>
      <c r="D2197" t="s">
        <v>1429</v>
      </c>
      <c r="E2197" t="s">
        <v>6650</v>
      </c>
      <c r="F2197" t="s">
        <v>202</v>
      </c>
      <c r="G2197" s="9">
        <v>2</v>
      </c>
      <c r="H2197" s="8">
        <v>40.6706</v>
      </c>
      <c r="I2197" s="8">
        <v>79</v>
      </c>
      <c r="J2197" s="8">
        <v>81.34</v>
      </c>
      <c r="K2197" t="s">
        <v>4746</v>
      </c>
      <c r="L2197" s="1">
        <v>45405</v>
      </c>
      <c r="M2197">
        <v>4</v>
      </c>
      <c r="N2197">
        <v>2024</v>
      </c>
    </row>
    <row r="2198" spans="1:14" x14ac:dyDescent="0.25">
      <c r="A2198" t="s">
        <v>6675</v>
      </c>
      <c r="B2198" t="s">
        <v>2722</v>
      </c>
      <c r="C2198" t="s">
        <v>2972</v>
      </c>
      <c r="D2198" t="s">
        <v>1935</v>
      </c>
      <c r="E2198" t="s">
        <v>5218</v>
      </c>
      <c r="F2198" t="s">
        <v>202</v>
      </c>
      <c r="G2198" s="9">
        <v>1</v>
      </c>
      <c r="H2198" s="8">
        <v>0</v>
      </c>
      <c r="I2198" s="8">
        <v>139</v>
      </c>
      <c r="J2198" s="8">
        <v>0</v>
      </c>
      <c r="K2198" t="s">
        <v>4746</v>
      </c>
      <c r="L2198" s="1">
        <v>45405</v>
      </c>
      <c r="M2198">
        <v>4</v>
      </c>
      <c r="N2198">
        <v>2024</v>
      </c>
    </row>
    <row r="2199" spans="1:14" x14ac:dyDescent="0.25">
      <c r="A2199" t="s">
        <v>6675</v>
      </c>
      <c r="B2199" t="s">
        <v>2722</v>
      </c>
      <c r="C2199" t="s">
        <v>522</v>
      </c>
      <c r="D2199" t="s">
        <v>342</v>
      </c>
      <c r="E2199" t="s">
        <v>343</v>
      </c>
      <c r="F2199" t="s">
        <v>202</v>
      </c>
      <c r="G2199" s="9">
        <v>1</v>
      </c>
      <c r="H2199" s="8">
        <v>10.5</v>
      </c>
      <c r="I2199" s="8">
        <v>0</v>
      </c>
      <c r="J2199" s="8">
        <v>10.5</v>
      </c>
      <c r="K2199" t="s">
        <v>4746</v>
      </c>
      <c r="L2199" s="1">
        <v>45405</v>
      </c>
      <c r="M2199">
        <v>4</v>
      </c>
      <c r="N2199">
        <v>2024</v>
      </c>
    </row>
    <row r="2200" spans="1:14" x14ac:dyDescent="0.25">
      <c r="A2200" t="s">
        <v>6675</v>
      </c>
      <c r="B2200" t="s">
        <v>2722</v>
      </c>
      <c r="C2200" t="s">
        <v>521</v>
      </c>
      <c r="D2200" t="s">
        <v>340</v>
      </c>
      <c r="E2200" t="s">
        <v>341</v>
      </c>
      <c r="F2200" t="s">
        <v>202</v>
      </c>
      <c r="G2200" s="9">
        <v>1</v>
      </c>
      <c r="H2200" s="8">
        <v>25.5</v>
      </c>
      <c r="I2200" s="8">
        <v>0</v>
      </c>
      <c r="J2200" s="8">
        <v>25.5</v>
      </c>
      <c r="K2200" t="s">
        <v>4746</v>
      </c>
      <c r="L2200" s="1">
        <v>45405</v>
      </c>
      <c r="M2200">
        <v>4</v>
      </c>
      <c r="N2200">
        <v>2024</v>
      </c>
    </row>
    <row r="2201" spans="1:14" x14ac:dyDescent="0.25">
      <c r="A2201" t="s">
        <v>6675</v>
      </c>
      <c r="B2201" t="s">
        <v>2722</v>
      </c>
      <c r="C2201" t="s">
        <v>2736</v>
      </c>
      <c r="D2201" t="s">
        <v>202</v>
      </c>
      <c r="E2201" t="s">
        <v>2723</v>
      </c>
      <c r="F2201" t="s">
        <v>202</v>
      </c>
      <c r="G2201" s="9">
        <v>1</v>
      </c>
      <c r="H2201" s="8">
        <v>0</v>
      </c>
      <c r="I2201" s="8">
        <v>0</v>
      </c>
      <c r="J2201" s="8">
        <v>0</v>
      </c>
      <c r="K2201" t="s">
        <v>4746</v>
      </c>
      <c r="L2201" s="1">
        <v>45405</v>
      </c>
      <c r="M2201">
        <v>4</v>
      </c>
      <c r="N2201">
        <v>2024</v>
      </c>
    </row>
    <row r="2202" spans="1:14" x14ac:dyDescent="0.25">
      <c r="A2202" t="s">
        <v>6676</v>
      </c>
      <c r="B2202" t="s">
        <v>4722</v>
      </c>
      <c r="C2202" t="s">
        <v>3150</v>
      </c>
      <c r="D2202" t="s">
        <v>1879</v>
      </c>
      <c r="E2202" t="s">
        <v>5043</v>
      </c>
      <c r="F2202" t="s">
        <v>202</v>
      </c>
      <c r="G2202" s="9">
        <v>1</v>
      </c>
      <c r="H2202" s="8">
        <v>15.194699999999999</v>
      </c>
      <c r="I2202" s="8">
        <v>18</v>
      </c>
      <c r="J2202" s="8">
        <v>15.19</v>
      </c>
      <c r="K2202" t="s">
        <v>4746</v>
      </c>
      <c r="L2202" s="1">
        <v>45405</v>
      </c>
      <c r="M2202">
        <v>4</v>
      </c>
      <c r="N2202">
        <v>2024</v>
      </c>
    </row>
    <row r="2203" spans="1:14" x14ac:dyDescent="0.25">
      <c r="A2203" t="s">
        <v>6677</v>
      </c>
      <c r="B2203" t="s">
        <v>2934</v>
      </c>
      <c r="C2203" t="s">
        <v>482</v>
      </c>
      <c r="D2203" t="s">
        <v>359</v>
      </c>
      <c r="E2203" t="s">
        <v>360</v>
      </c>
      <c r="F2203" t="s">
        <v>202</v>
      </c>
      <c r="G2203" s="9">
        <v>1</v>
      </c>
      <c r="H2203" s="8">
        <v>61.277700000000003</v>
      </c>
      <c r="I2203" s="8">
        <v>129</v>
      </c>
      <c r="J2203" s="8">
        <v>61.28</v>
      </c>
      <c r="K2203" t="s">
        <v>4746</v>
      </c>
      <c r="L2203" s="1">
        <v>45405</v>
      </c>
      <c r="M2203">
        <v>4</v>
      </c>
      <c r="N2203">
        <v>2024</v>
      </c>
    </row>
    <row r="2204" spans="1:14" x14ac:dyDescent="0.25">
      <c r="A2204" t="s">
        <v>6678</v>
      </c>
      <c r="B2204" t="s">
        <v>2934</v>
      </c>
      <c r="C2204" t="s">
        <v>482</v>
      </c>
      <c r="D2204" t="s">
        <v>359</v>
      </c>
      <c r="E2204" t="s">
        <v>360</v>
      </c>
      <c r="F2204" t="s">
        <v>202</v>
      </c>
      <c r="G2204" s="9">
        <v>1</v>
      </c>
      <c r="H2204" s="8">
        <v>61.277700000000003</v>
      </c>
      <c r="I2204" s="8">
        <v>129</v>
      </c>
      <c r="J2204" s="8">
        <v>61.28</v>
      </c>
      <c r="K2204" t="s">
        <v>4746</v>
      </c>
      <c r="L2204" s="1">
        <v>45405</v>
      </c>
      <c r="M2204">
        <v>4</v>
      </c>
      <c r="N2204">
        <v>2024</v>
      </c>
    </row>
    <row r="2205" spans="1:14" x14ac:dyDescent="0.25">
      <c r="A2205" t="s">
        <v>6679</v>
      </c>
      <c r="B2205" t="s">
        <v>2722</v>
      </c>
      <c r="C2205" t="s">
        <v>2787</v>
      </c>
      <c r="D2205" t="s">
        <v>1518</v>
      </c>
      <c r="E2205" t="s">
        <v>5191</v>
      </c>
      <c r="F2205" t="s">
        <v>202</v>
      </c>
      <c r="G2205" s="9">
        <v>1</v>
      </c>
      <c r="H2205" s="8">
        <v>42</v>
      </c>
      <c r="I2205" s="8">
        <v>155</v>
      </c>
      <c r="J2205" s="8">
        <v>42</v>
      </c>
      <c r="K2205" t="s">
        <v>4746</v>
      </c>
      <c r="L2205" s="1">
        <v>45405</v>
      </c>
      <c r="M2205">
        <v>4</v>
      </c>
      <c r="N2205">
        <v>2024</v>
      </c>
    </row>
    <row r="2206" spans="1:14" x14ac:dyDescent="0.25">
      <c r="A2206" t="s">
        <v>6679</v>
      </c>
      <c r="B2206" t="s">
        <v>2722</v>
      </c>
      <c r="C2206" t="s">
        <v>2736</v>
      </c>
      <c r="D2206" t="s">
        <v>202</v>
      </c>
      <c r="E2206" t="s">
        <v>2723</v>
      </c>
      <c r="F2206" t="s">
        <v>202</v>
      </c>
      <c r="G2206" s="9">
        <v>1</v>
      </c>
      <c r="H2206" s="8">
        <v>0</v>
      </c>
      <c r="I2206" s="8">
        <v>0</v>
      </c>
      <c r="J2206" s="8">
        <v>0</v>
      </c>
      <c r="K2206" t="s">
        <v>4746</v>
      </c>
      <c r="L2206" s="1">
        <v>45405</v>
      </c>
      <c r="M2206">
        <v>4</v>
      </c>
      <c r="N2206">
        <v>2024</v>
      </c>
    </row>
    <row r="2207" spans="1:14" x14ac:dyDescent="0.25">
      <c r="A2207" t="s">
        <v>6680</v>
      </c>
      <c r="B2207" t="s">
        <v>2722</v>
      </c>
      <c r="C2207" t="s">
        <v>512</v>
      </c>
      <c r="D2207" t="s">
        <v>248</v>
      </c>
      <c r="E2207" t="s">
        <v>5233</v>
      </c>
      <c r="F2207" t="s">
        <v>202</v>
      </c>
      <c r="G2207" s="9">
        <v>1</v>
      </c>
      <c r="H2207" s="8">
        <v>19.5</v>
      </c>
      <c r="I2207" s="8">
        <v>99</v>
      </c>
      <c r="J2207" s="8">
        <v>19.5</v>
      </c>
      <c r="K2207" t="s">
        <v>4746</v>
      </c>
      <c r="L2207" s="1">
        <v>45405</v>
      </c>
      <c r="M2207">
        <v>4</v>
      </c>
      <c r="N2207">
        <v>2024</v>
      </c>
    </row>
    <row r="2208" spans="1:14" x14ac:dyDescent="0.25">
      <c r="A2208" t="s">
        <v>6680</v>
      </c>
      <c r="B2208" t="s">
        <v>2722</v>
      </c>
      <c r="C2208" t="s">
        <v>560</v>
      </c>
      <c r="D2208" t="s">
        <v>222</v>
      </c>
      <c r="E2208" t="s">
        <v>5177</v>
      </c>
      <c r="F2208" t="s">
        <v>202</v>
      </c>
      <c r="G2208" s="9">
        <v>1</v>
      </c>
      <c r="H2208" s="8">
        <v>23</v>
      </c>
      <c r="I2208" s="8">
        <v>129</v>
      </c>
      <c r="J2208" s="8">
        <v>23</v>
      </c>
      <c r="K2208" t="s">
        <v>4746</v>
      </c>
      <c r="L2208" s="1">
        <v>45405</v>
      </c>
      <c r="M2208">
        <v>4</v>
      </c>
      <c r="N2208">
        <v>2024</v>
      </c>
    </row>
    <row r="2209" spans="1:14" x14ac:dyDescent="0.25">
      <c r="A2209" t="s">
        <v>6680</v>
      </c>
      <c r="B2209" t="s">
        <v>2722</v>
      </c>
      <c r="C2209" t="s">
        <v>2724</v>
      </c>
      <c r="D2209" t="s">
        <v>202</v>
      </c>
      <c r="E2209" t="s">
        <v>2723</v>
      </c>
      <c r="F2209" t="s">
        <v>202</v>
      </c>
      <c r="G2209" s="9">
        <v>1</v>
      </c>
      <c r="H2209" s="8">
        <v>0</v>
      </c>
      <c r="I2209" s="8">
        <v>15</v>
      </c>
      <c r="J2209" s="8">
        <v>0</v>
      </c>
      <c r="K2209" t="s">
        <v>4746</v>
      </c>
      <c r="L2209" s="1">
        <v>45405</v>
      </c>
      <c r="M2209">
        <v>4</v>
      </c>
      <c r="N2209">
        <v>2024</v>
      </c>
    </row>
    <row r="2210" spans="1:14" x14ac:dyDescent="0.25">
      <c r="A2210" t="s">
        <v>6681</v>
      </c>
      <c r="B2210" t="s">
        <v>2722</v>
      </c>
      <c r="C2210" t="s">
        <v>566</v>
      </c>
      <c r="D2210" t="s">
        <v>388</v>
      </c>
      <c r="E2210" t="s">
        <v>5204</v>
      </c>
      <c r="F2210" t="s">
        <v>202</v>
      </c>
      <c r="G2210" s="9">
        <v>1</v>
      </c>
      <c r="H2210" s="8">
        <v>18</v>
      </c>
      <c r="I2210" s="8">
        <v>64</v>
      </c>
      <c r="J2210" s="8">
        <v>18</v>
      </c>
      <c r="K2210" t="s">
        <v>4746</v>
      </c>
      <c r="L2210" s="1">
        <v>45405</v>
      </c>
      <c r="M2210">
        <v>4</v>
      </c>
      <c r="N2210">
        <v>2024</v>
      </c>
    </row>
    <row r="2211" spans="1:14" x14ac:dyDescent="0.25">
      <c r="A2211" t="s">
        <v>6681</v>
      </c>
      <c r="B2211" t="s">
        <v>2722</v>
      </c>
      <c r="C2211" t="s">
        <v>2736</v>
      </c>
      <c r="D2211" t="s">
        <v>202</v>
      </c>
      <c r="E2211" t="s">
        <v>2723</v>
      </c>
      <c r="F2211" t="s">
        <v>202</v>
      </c>
      <c r="G2211" s="9">
        <v>1</v>
      </c>
      <c r="H2211" s="8">
        <v>0</v>
      </c>
      <c r="I2211" s="8">
        <v>0</v>
      </c>
      <c r="J2211" s="8">
        <v>0</v>
      </c>
      <c r="K2211" t="s">
        <v>4746</v>
      </c>
      <c r="L2211" s="1">
        <v>45405</v>
      </c>
      <c r="M2211">
        <v>4</v>
      </c>
      <c r="N2211">
        <v>2024</v>
      </c>
    </row>
    <row r="2212" spans="1:14" x14ac:dyDescent="0.25">
      <c r="A2212" t="s">
        <v>6682</v>
      </c>
      <c r="B2212" t="s">
        <v>2722</v>
      </c>
      <c r="C2212" t="s">
        <v>486</v>
      </c>
      <c r="D2212" t="s">
        <v>318</v>
      </c>
      <c r="E2212" t="s">
        <v>5165</v>
      </c>
      <c r="F2212" t="s">
        <v>1659</v>
      </c>
      <c r="G2212" s="9">
        <v>1</v>
      </c>
      <c r="H2212" s="8">
        <v>1.55</v>
      </c>
      <c r="I2212" s="8">
        <v>18</v>
      </c>
      <c r="J2212" s="8">
        <v>1.55</v>
      </c>
      <c r="K2212" t="s">
        <v>4746</v>
      </c>
      <c r="L2212" s="1">
        <v>45405</v>
      </c>
      <c r="M2212">
        <v>4</v>
      </c>
      <c r="N2212">
        <v>2024</v>
      </c>
    </row>
    <row r="2213" spans="1:14" x14ac:dyDescent="0.25">
      <c r="A2213" t="s">
        <v>6682</v>
      </c>
      <c r="B2213" t="s">
        <v>2722</v>
      </c>
      <c r="C2213" t="s">
        <v>468</v>
      </c>
      <c r="D2213" t="s">
        <v>306</v>
      </c>
      <c r="E2213" t="s">
        <v>5173</v>
      </c>
      <c r="F2213" t="s">
        <v>202</v>
      </c>
      <c r="G2213" s="9">
        <v>1</v>
      </c>
      <c r="H2213" s="8">
        <v>0.64</v>
      </c>
      <c r="I2213" s="8">
        <v>18</v>
      </c>
      <c r="J2213" s="8">
        <v>0.64</v>
      </c>
      <c r="K2213" t="s">
        <v>4746</v>
      </c>
      <c r="L2213" s="1">
        <v>45405</v>
      </c>
      <c r="M2213">
        <v>4</v>
      </c>
      <c r="N2213">
        <v>2024</v>
      </c>
    </row>
    <row r="2214" spans="1:14" x14ac:dyDescent="0.25">
      <c r="A2214" t="s">
        <v>6682</v>
      </c>
      <c r="B2214" t="s">
        <v>2722</v>
      </c>
      <c r="C2214" t="s">
        <v>3836</v>
      </c>
      <c r="D2214" t="s">
        <v>2158</v>
      </c>
      <c r="E2214" t="s">
        <v>6683</v>
      </c>
      <c r="F2214" t="s">
        <v>202</v>
      </c>
      <c r="G2214" s="9">
        <v>1</v>
      </c>
      <c r="H2214" s="8">
        <v>0</v>
      </c>
      <c r="I2214" s="8">
        <v>913</v>
      </c>
      <c r="J2214" s="8">
        <v>0</v>
      </c>
      <c r="K2214" t="s">
        <v>4746</v>
      </c>
      <c r="L2214" s="1">
        <v>45405</v>
      </c>
      <c r="M2214">
        <v>4</v>
      </c>
      <c r="N2214">
        <v>2024</v>
      </c>
    </row>
    <row r="2215" spans="1:14" x14ac:dyDescent="0.25">
      <c r="A2215" t="s">
        <v>6682</v>
      </c>
      <c r="B2215" t="s">
        <v>2722</v>
      </c>
      <c r="C2215" t="s">
        <v>457</v>
      </c>
      <c r="D2215" t="s">
        <v>256</v>
      </c>
      <c r="E2215" t="s">
        <v>2730</v>
      </c>
      <c r="F2215" t="s">
        <v>1638</v>
      </c>
      <c r="G2215" s="9">
        <v>1</v>
      </c>
      <c r="H2215" s="8">
        <v>74.5</v>
      </c>
      <c r="I2215" s="8">
        <v>0</v>
      </c>
      <c r="J2215" s="8">
        <v>74.5</v>
      </c>
      <c r="K2215" t="s">
        <v>4746</v>
      </c>
      <c r="L2215" s="1">
        <v>45405</v>
      </c>
      <c r="M2215">
        <v>4</v>
      </c>
      <c r="N2215">
        <v>2024</v>
      </c>
    </row>
    <row r="2216" spans="1:14" x14ac:dyDescent="0.25">
      <c r="A2216" t="s">
        <v>6682</v>
      </c>
      <c r="B2216" t="s">
        <v>2722</v>
      </c>
      <c r="C2216" t="s">
        <v>458</v>
      </c>
      <c r="D2216" t="s">
        <v>258</v>
      </c>
      <c r="E2216" t="s">
        <v>2731</v>
      </c>
      <c r="F2216" t="s">
        <v>1638</v>
      </c>
      <c r="G2216" s="9">
        <v>1</v>
      </c>
      <c r="H2216" s="8">
        <v>85.49</v>
      </c>
      <c r="I2216" s="8">
        <v>0</v>
      </c>
      <c r="J2216" s="8">
        <v>85.49</v>
      </c>
      <c r="K2216" t="s">
        <v>4746</v>
      </c>
      <c r="L2216" s="1">
        <v>45405</v>
      </c>
      <c r="M2216">
        <v>4</v>
      </c>
      <c r="N2216">
        <v>2024</v>
      </c>
    </row>
    <row r="2217" spans="1:14" x14ac:dyDescent="0.25">
      <c r="A2217" t="s">
        <v>6682</v>
      </c>
      <c r="B2217" t="s">
        <v>2722</v>
      </c>
      <c r="C2217" t="s">
        <v>521</v>
      </c>
      <c r="D2217" t="s">
        <v>340</v>
      </c>
      <c r="E2217" t="s">
        <v>341</v>
      </c>
      <c r="F2217" t="s">
        <v>202</v>
      </c>
      <c r="G2217" s="9">
        <v>1</v>
      </c>
      <c r="H2217" s="8">
        <v>25.5</v>
      </c>
      <c r="I2217" s="8">
        <v>0</v>
      </c>
      <c r="J2217" s="8">
        <v>25.5</v>
      </c>
      <c r="K2217" t="s">
        <v>4746</v>
      </c>
      <c r="L2217" s="1">
        <v>45405</v>
      </c>
      <c r="M2217">
        <v>4</v>
      </c>
      <c r="N2217">
        <v>2024</v>
      </c>
    </row>
    <row r="2218" spans="1:14" x14ac:dyDescent="0.25">
      <c r="A2218" t="s">
        <v>6682</v>
      </c>
      <c r="B2218" t="s">
        <v>2722</v>
      </c>
      <c r="C2218" t="s">
        <v>525</v>
      </c>
      <c r="D2218" t="s">
        <v>334</v>
      </c>
      <c r="E2218" t="s">
        <v>335</v>
      </c>
      <c r="F2218" t="s">
        <v>202</v>
      </c>
      <c r="G2218" s="9">
        <v>1</v>
      </c>
      <c r="H2218" s="8">
        <v>18.5</v>
      </c>
      <c r="I2218" s="8">
        <v>0</v>
      </c>
      <c r="J2218" s="8">
        <v>18.5</v>
      </c>
      <c r="K2218" t="s">
        <v>4746</v>
      </c>
      <c r="L2218" s="1">
        <v>45405</v>
      </c>
      <c r="M2218">
        <v>4</v>
      </c>
      <c r="N2218">
        <v>2024</v>
      </c>
    </row>
    <row r="2219" spans="1:14" x14ac:dyDescent="0.25">
      <c r="A2219" t="s">
        <v>6682</v>
      </c>
      <c r="B2219" t="s">
        <v>2722</v>
      </c>
      <c r="C2219" t="s">
        <v>582</v>
      </c>
      <c r="D2219" t="s">
        <v>320</v>
      </c>
      <c r="E2219" t="s">
        <v>321</v>
      </c>
      <c r="F2219" t="s">
        <v>202</v>
      </c>
      <c r="G2219" s="9">
        <v>1</v>
      </c>
      <c r="H2219" s="8">
        <v>45</v>
      </c>
      <c r="I2219" s="8">
        <v>0</v>
      </c>
      <c r="J2219" s="8">
        <v>45</v>
      </c>
      <c r="K2219" t="s">
        <v>4746</v>
      </c>
      <c r="L2219" s="1">
        <v>45405</v>
      </c>
      <c r="M2219">
        <v>4</v>
      </c>
      <c r="N2219">
        <v>2024</v>
      </c>
    </row>
    <row r="2220" spans="1:14" x14ac:dyDescent="0.25">
      <c r="A2220" t="s">
        <v>6682</v>
      </c>
      <c r="B2220" t="s">
        <v>2722</v>
      </c>
      <c r="C2220" t="s">
        <v>460</v>
      </c>
      <c r="D2220" t="s">
        <v>266</v>
      </c>
      <c r="E2220" t="s">
        <v>267</v>
      </c>
      <c r="F2220" t="s">
        <v>1638</v>
      </c>
      <c r="G2220" s="9">
        <v>1</v>
      </c>
      <c r="H2220" s="8">
        <v>16.89</v>
      </c>
      <c r="I2220" s="8">
        <v>0</v>
      </c>
      <c r="J2220" s="8">
        <v>16.89</v>
      </c>
      <c r="K2220" t="s">
        <v>4746</v>
      </c>
      <c r="L2220" s="1">
        <v>45405</v>
      </c>
      <c r="M2220">
        <v>4</v>
      </c>
      <c r="N2220">
        <v>2024</v>
      </c>
    </row>
    <row r="2221" spans="1:14" x14ac:dyDescent="0.25">
      <c r="A2221" t="s">
        <v>6682</v>
      </c>
      <c r="B2221" t="s">
        <v>2722</v>
      </c>
      <c r="C2221" t="s">
        <v>436</v>
      </c>
      <c r="D2221" t="s">
        <v>303</v>
      </c>
      <c r="E2221" t="s">
        <v>6684</v>
      </c>
      <c r="F2221" t="s">
        <v>202</v>
      </c>
      <c r="G2221" s="9">
        <v>1</v>
      </c>
      <c r="H2221" s="8">
        <v>9</v>
      </c>
      <c r="I2221" s="8">
        <v>55</v>
      </c>
      <c r="J2221" s="8">
        <v>9</v>
      </c>
      <c r="K2221" t="s">
        <v>4746</v>
      </c>
      <c r="L2221" s="1">
        <v>45405</v>
      </c>
      <c r="M2221">
        <v>4</v>
      </c>
      <c r="N2221">
        <v>2024</v>
      </c>
    </row>
    <row r="2222" spans="1:14" x14ac:dyDescent="0.25">
      <c r="A2222" t="s">
        <v>6682</v>
      </c>
      <c r="B2222" t="s">
        <v>2722</v>
      </c>
      <c r="C2222" t="s">
        <v>484</v>
      </c>
      <c r="D2222" t="s">
        <v>346</v>
      </c>
      <c r="E2222" t="s">
        <v>6685</v>
      </c>
      <c r="F2222" t="s">
        <v>202</v>
      </c>
      <c r="G2222" s="9">
        <v>1</v>
      </c>
      <c r="H2222" s="8">
        <v>30.83</v>
      </c>
      <c r="I2222" s="8">
        <v>82</v>
      </c>
      <c r="J2222" s="8">
        <v>30.83</v>
      </c>
      <c r="K2222" t="s">
        <v>4746</v>
      </c>
      <c r="L2222" s="1">
        <v>45405</v>
      </c>
      <c r="M2222">
        <v>4</v>
      </c>
      <c r="N2222">
        <v>2024</v>
      </c>
    </row>
    <row r="2223" spans="1:14" x14ac:dyDescent="0.25">
      <c r="A2223" t="s">
        <v>6682</v>
      </c>
      <c r="B2223" t="s">
        <v>2722</v>
      </c>
      <c r="C2223" t="s">
        <v>467</v>
      </c>
      <c r="D2223" t="s">
        <v>380</v>
      </c>
      <c r="E2223" t="s">
        <v>6686</v>
      </c>
      <c r="F2223" t="s">
        <v>202</v>
      </c>
      <c r="G2223" s="9">
        <v>1</v>
      </c>
      <c r="H2223" s="8">
        <v>14.16</v>
      </c>
      <c r="I2223" s="8">
        <v>55</v>
      </c>
      <c r="J2223" s="8">
        <v>14.16</v>
      </c>
      <c r="K2223" t="s">
        <v>4746</v>
      </c>
      <c r="L2223" s="1">
        <v>45405</v>
      </c>
      <c r="M2223">
        <v>4</v>
      </c>
      <c r="N2223">
        <v>2024</v>
      </c>
    </row>
    <row r="2224" spans="1:14" x14ac:dyDescent="0.25">
      <c r="A2224" t="s">
        <v>6682</v>
      </c>
      <c r="B2224" t="s">
        <v>2722</v>
      </c>
      <c r="C2224" t="s">
        <v>434</v>
      </c>
      <c r="D2224" t="s">
        <v>226</v>
      </c>
      <c r="E2224" t="s">
        <v>6687</v>
      </c>
      <c r="F2224" t="s">
        <v>202</v>
      </c>
      <c r="G2224" s="9">
        <v>1</v>
      </c>
      <c r="H2224" s="8">
        <v>16.600000000000001</v>
      </c>
      <c r="I2224" s="8">
        <v>55</v>
      </c>
      <c r="J2224" s="8">
        <v>16.600000000000001</v>
      </c>
      <c r="K2224" t="s">
        <v>4746</v>
      </c>
      <c r="L2224" s="1">
        <v>45405</v>
      </c>
      <c r="M2224">
        <v>4</v>
      </c>
      <c r="N2224">
        <v>2024</v>
      </c>
    </row>
    <row r="2225" spans="1:14" x14ac:dyDescent="0.25">
      <c r="A2225" t="s">
        <v>6682</v>
      </c>
      <c r="B2225" t="s">
        <v>2722</v>
      </c>
      <c r="C2225" t="s">
        <v>2736</v>
      </c>
      <c r="D2225" t="s">
        <v>202</v>
      </c>
      <c r="E2225" t="s">
        <v>2723</v>
      </c>
      <c r="F2225" t="s">
        <v>202</v>
      </c>
      <c r="G2225" s="9">
        <v>1</v>
      </c>
      <c r="H2225" s="8">
        <v>0</v>
      </c>
      <c r="I2225" s="8">
        <v>30</v>
      </c>
      <c r="J2225" s="8">
        <v>0</v>
      </c>
      <c r="K2225" t="s">
        <v>4746</v>
      </c>
      <c r="L2225" s="1">
        <v>45405</v>
      </c>
      <c r="M2225">
        <v>4</v>
      </c>
      <c r="N2225">
        <v>2024</v>
      </c>
    </row>
    <row r="2226" spans="1:14" x14ac:dyDescent="0.25">
      <c r="A2226" t="s">
        <v>6688</v>
      </c>
      <c r="B2226" t="s">
        <v>2722</v>
      </c>
      <c r="C2226" t="s">
        <v>2787</v>
      </c>
      <c r="D2226" t="s">
        <v>1518</v>
      </c>
      <c r="E2226" t="s">
        <v>5191</v>
      </c>
      <c r="F2226" t="s">
        <v>202</v>
      </c>
      <c r="G2226" s="9">
        <v>1</v>
      </c>
      <c r="H2226" s="8">
        <v>42</v>
      </c>
      <c r="I2226" s="8">
        <v>155</v>
      </c>
      <c r="J2226" s="8">
        <v>42</v>
      </c>
      <c r="K2226" t="s">
        <v>4746</v>
      </c>
      <c r="L2226" s="1">
        <v>45405</v>
      </c>
      <c r="M2226">
        <v>4</v>
      </c>
      <c r="N2226">
        <v>2024</v>
      </c>
    </row>
    <row r="2227" spans="1:14" x14ac:dyDescent="0.25">
      <c r="A2227" t="s">
        <v>6688</v>
      </c>
      <c r="B2227" t="s">
        <v>2722</v>
      </c>
      <c r="C2227" t="s">
        <v>2912</v>
      </c>
      <c r="D2227" t="s">
        <v>1966</v>
      </c>
      <c r="E2227" t="s">
        <v>6689</v>
      </c>
      <c r="F2227" t="s">
        <v>202</v>
      </c>
      <c r="G2227" s="9">
        <v>1</v>
      </c>
      <c r="H2227" s="8">
        <v>0</v>
      </c>
      <c r="I2227" s="8">
        <v>17</v>
      </c>
      <c r="J2227" s="8">
        <v>0</v>
      </c>
      <c r="K2227" t="s">
        <v>4746</v>
      </c>
      <c r="L2227" s="1">
        <v>45405</v>
      </c>
      <c r="M2227">
        <v>4</v>
      </c>
      <c r="N2227">
        <v>2024</v>
      </c>
    </row>
    <row r="2228" spans="1:14" x14ac:dyDescent="0.25">
      <c r="A2228" t="s">
        <v>6688</v>
      </c>
      <c r="B2228" t="s">
        <v>2722</v>
      </c>
      <c r="C2228" t="s">
        <v>490</v>
      </c>
      <c r="D2228" t="s">
        <v>141</v>
      </c>
      <c r="E2228" t="s">
        <v>142</v>
      </c>
      <c r="F2228" t="s">
        <v>202</v>
      </c>
      <c r="G2228" s="9">
        <v>1</v>
      </c>
      <c r="H2228" s="8">
        <v>1.96</v>
      </c>
      <c r="I2228" s="8">
        <v>0</v>
      </c>
      <c r="J2228" s="8">
        <v>1.96</v>
      </c>
      <c r="K2228" t="s">
        <v>4746</v>
      </c>
      <c r="L2228" s="1">
        <v>45405</v>
      </c>
      <c r="M2228">
        <v>4</v>
      </c>
      <c r="N2228">
        <v>2024</v>
      </c>
    </row>
    <row r="2229" spans="1:14" x14ac:dyDescent="0.25">
      <c r="A2229" t="s">
        <v>6688</v>
      </c>
      <c r="B2229" t="s">
        <v>2722</v>
      </c>
      <c r="C2229" t="s">
        <v>2724</v>
      </c>
      <c r="D2229" t="s">
        <v>202</v>
      </c>
      <c r="E2229" t="s">
        <v>2723</v>
      </c>
      <c r="F2229" t="s">
        <v>202</v>
      </c>
      <c r="G2229" s="9">
        <v>1</v>
      </c>
      <c r="H2229" s="8">
        <v>0</v>
      </c>
      <c r="I2229" s="8">
        <v>5</v>
      </c>
      <c r="J2229" s="8">
        <v>0</v>
      </c>
      <c r="K2229" t="s">
        <v>4746</v>
      </c>
      <c r="L2229" s="1">
        <v>45405</v>
      </c>
      <c r="M2229">
        <v>4</v>
      </c>
      <c r="N2229">
        <v>2024</v>
      </c>
    </row>
    <row r="2230" spans="1:14" x14ac:dyDescent="0.25">
      <c r="A2230" t="s">
        <v>6690</v>
      </c>
      <c r="B2230" t="s">
        <v>2722</v>
      </c>
      <c r="C2230" t="s">
        <v>2782</v>
      </c>
      <c r="D2230" t="s">
        <v>2077</v>
      </c>
      <c r="E2230" t="s">
        <v>6691</v>
      </c>
      <c r="F2230" t="s">
        <v>202</v>
      </c>
      <c r="G2230" s="9">
        <v>1</v>
      </c>
      <c r="H2230" s="8">
        <v>0</v>
      </c>
      <c r="I2230" s="8">
        <v>908</v>
      </c>
      <c r="J2230" s="8">
        <v>0</v>
      </c>
      <c r="K2230" t="s">
        <v>4746</v>
      </c>
      <c r="L2230" s="1">
        <v>45404</v>
      </c>
      <c r="M2230">
        <v>4</v>
      </c>
      <c r="N2230">
        <v>2024</v>
      </c>
    </row>
    <row r="2231" spans="1:14" x14ac:dyDescent="0.25">
      <c r="A2231" t="s">
        <v>6690</v>
      </c>
      <c r="B2231" t="s">
        <v>2722</v>
      </c>
      <c r="C2231" t="s">
        <v>462</v>
      </c>
      <c r="D2231" t="s">
        <v>272</v>
      </c>
      <c r="E2231" t="s">
        <v>2740</v>
      </c>
      <c r="F2231" t="s">
        <v>1672</v>
      </c>
      <c r="G2231" s="9">
        <v>1</v>
      </c>
      <c r="H2231" s="8">
        <v>100.14</v>
      </c>
      <c r="I2231" s="8">
        <v>0</v>
      </c>
      <c r="J2231" s="8">
        <v>100.14</v>
      </c>
      <c r="K2231" t="s">
        <v>4746</v>
      </c>
      <c r="L2231" s="1">
        <v>45404</v>
      </c>
      <c r="M2231">
        <v>4</v>
      </c>
      <c r="N2231">
        <v>2024</v>
      </c>
    </row>
    <row r="2232" spans="1:14" x14ac:dyDescent="0.25">
      <c r="A2232" t="s">
        <v>6690</v>
      </c>
      <c r="B2232" t="s">
        <v>2722</v>
      </c>
      <c r="C2232" t="s">
        <v>463</v>
      </c>
      <c r="D2232" t="s">
        <v>274</v>
      </c>
      <c r="E2232" t="s">
        <v>2741</v>
      </c>
      <c r="F2232" t="s">
        <v>1672</v>
      </c>
      <c r="G2232" s="9">
        <v>1</v>
      </c>
      <c r="H2232" s="8">
        <v>58.37</v>
      </c>
      <c r="I2232" s="8">
        <v>0</v>
      </c>
      <c r="J2232" s="8">
        <v>58.37</v>
      </c>
      <c r="K2232" t="s">
        <v>4746</v>
      </c>
      <c r="L2232" s="1">
        <v>45404</v>
      </c>
      <c r="M2232">
        <v>4</v>
      </c>
      <c r="N2232">
        <v>2024</v>
      </c>
    </row>
    <row r="2233" spans="1:14" x14ac:dyDescent="0.25">
      <c r="A2233" t="s">
        <v>6690</v>
      </c>
      <c r="B2233" t="s">
        <v>2722</v>
      </c>
      <c r="C2233" t="s">
        <v>524</v>
      </c>
      <c r="D2233" t="s">
        <v>332</v>
      </c>
      <c r="E2233" t="s">
        <v>333</v>
      </c>
      <c r="F2233" t="s">
        <v>202</v>
      </c>
      <c r="G2233" s="9">
        <v>1</v>
      </c>
      <c r="H2233" s="8">
        <v>20</v>
      </c>
      <c r="I2233" s="8">
        <v>0</v>
      </c>
      <c r="J2233" s="8">
        <v>20</v>
      </c>
      <c r="K2233" t="s">
        <v>4746</v>
      </c>
      <c r="L2233" s="1">
        <v>45404</v>
      </c>
      <c r="M2233">
        <v>4</v>
      </c>
      <c r="N2233">
        <v>2024</v>
      </c>
    </row>
    <row r="2234" spans="1:14" x14ac:dyDescent="0.25">
      <c r="A2234" t="s">
        <v>6690</v>
      </c>
      <c r="B2234" t="s">
        <v>2722</v>
      </c>
      <c r="C2234" t="s">
        <v>523</v>
      </c>
      <c r="D2234" t="s">
        <v>338</v>
      </c>
      <c r="E2234" t="s">
        <v>339</v>
      </c>
      <c r="F2234" t="s">
        <v>202</v>
      </c>
      <c r="G2234" s="9">
        <v>1</v>
      </c>
      <c r="H2234" s="8">
        <v>8.5</v>
      </c>
      <c r="I2234" s="8">
        <v>0</v>
      </c>
      <c r="J2234" s="8">
        <v>8.5</v>
      </c>
      <c r="K2234" t="s">
        <v>4746</v>
      </c>
      <c r="L2234" s="1">
        <v>45404</v>
      </c>
      <c r="M2234">
        <v>4</v>
      </c>
      <c r="N2234">
        <v>2024</v>
      </c>
    </row>
    <row r="2235" spans="1:14" x14ac:dyDescent="0.25">
      <c r="A2235" t="s">
        <v>6690</v>
      </c>
      <c r="B2235" t="s">
        <v>2722</v>
      </c>
      <c r="C2235" t="s">
        <v>521</v>
      </c>
      <c r="D2235" t="s">
        <v>340</v>
      </c>
      <c r="E2235" t="s">
        <v>341</v>
      </c>
      <c r="F2235" t="s">
        <v>202</v>
      </c>
      <c r="G2235" s="9">
        <v>1</v>
      </c>
      <c r="H2235" s="8">
        <v>25.5</v>
      </c>
      <c r="I2235" s="8">
        <v>0</v>
      </c>
      <c r="J2235" s="8">
        <v>25.5</v>
      </c>
      <c r="K2235" t="s">
        <v>4746</v>
      </c>
      <c r="L2235" s="1">
        <v>45404</v>
      </c>
      <c r="M2235">
        <v>4</v>
      </c>
      <c r="N2235">
        <v>2024</v>
      </c>
    </row>
    <row r="2236" spans="1:14" x14ac:dyDescent="0.25">
      <c r="A2236" t="s">
        <v>6690</v>
      </c>
      <c r="B2236" t="s">
        <v>2722</v>
      </c>
      <c r="C2236" t="s">
        <v>2735</v>
      </c>
      <c r="D2236" t="s">
        <v>1738</v>
      </c>
      <c r="E2236" t="s">
        <v>1739</v>
      </c>
      <c r="F2236" t="s">
        <v>202</v>
      </c>
      <c r="G2236" s="9">
        <v>1</v>
      </c>
      <c r="H2236" s="8">
        <v>20</v>
      </c>
      <c r="I2236" s="8">
        <v>0</v>
      </c>
      <c r="J2236" s="8">
        <v>20</v>
      </c>
      <c r="K2236" t="s">
        <v>4746</v>
      </c>
      <c r="L2236" s="1">
        <v>45404</v>
      </c>
      <c r="M2236">
        <v>4</v>
      </c>
      <c r="N2236">
        <v>2024</v>
      </c>
    </row>
    <row r="2237" spans="1:14" x14ac:dyDescent="0.25">
      <c r="A2237" t="s">
        <v>6690</v>
      </c>
      <c r="B2237" t="s">
        <v>2722</v>
      </c>
      <c r="C2237" t="s">
        <v>464</v>
      </c>
      <c r="D2237" t="s">
        <v>276</v>
      </c>
      <c r="E2237" t="s">
        <v>2742</v>
      </c>
      <c r="F2237" t="s">
        <v>1672</v>
      </c>
      <c r="G2237" s="9">
        <v>1</v>
      </c>
      <c r="H2237" s="8">
        <v>81.17</v>
      </c>
      <c r="I2237" s="8">
        <v>0</v>
      </c>
      <c r="J2237" s="8">
        <v>81.17</v>
      </c>
      <c r="K2237" t="s">
        <v>4746</v>
      </c>
      <c r="L2237" s="1">
        <v>45404</v>
      </c>
      <c r="M2237">
        <v>4</v>
      </c>
      <c r="N2237">
        <v>2024</v>
      </c>
    </row>
    <row r="2238" spans="1:14" x14ac:dyDescent="0.25">
      <c r="A2238" t="s">
        <v>6690</v>
      </c>
      <c r="B2238" t="s">
        <v>2722</v>
      </c>
      <c r="C2238" t="s">
        <v>2803</v>
      </c>
      <c r="D2238" t="s">
        <v>1908</v>
      </c>
      <c r="E2238" t="s">
        <v>6692</v>
      </c>
      <c r="F2238" t="s">
        <v>2802</v>
      </c>
      <c r="G2238" s="9">
        <v>1</v>
      </c>
      <c r="H2238" s="8">
        <v>0</v>
      </c>
      <c r="I2238" s="8">
        <v>414</v>
      </c>
      <c r="J2238" s="8">
        <v>0</v>
      </c>
      <c r="K2238" t="s">
        <v>4746</v>
      </c>
      <c r="L2238" s="1">
        <v>45404</v>
      </c>
      <c r="M2238">
        <v>4</v>
      </c>
      <c r="N2238">
        <v>2024</v>
      </c>
    </row>
    <row r="2239" spans="1:14" x14ac:dyDescent="0.25">
      <c r="A2239" t="s">
        <v>6690</v>
      </c>
      <c r="B2239" t="s">
        <v>2722</v>
      </c>
      <c r="C2239" t="s">
        <v>568</v>
      </c>
      <c r="D2239" t="s">
        <v>116</v>
      </c>
      <c r="E2239" t="s">
        <v>117</v>
      </c>
      <c r="F2239" t="s">
        <v>202</v>
      </c>
      <c r="G2239" s="9">
        <v>1</v>
      </c>
      <c r="H2239" s="8">
        <v>80</v>
      </c>
      <c r="I2239" s="8">
        <v>0</v>
      </c>
      <c r="J2239" s="8">
        <v>80</v>
      </c>
      <c r="K2239" t="s">
        <v>4746</v>
      </c>
      <c r="L2239" s="1">
        <v>45404</v>
      </c>
      <c r="M2239">
        <v>4</v>
      </c>
      <c r="N2239">
        <v>2024</v>
      </c>
    </row>
    <row r="2240" spans="1:14" x14ac:dyDescent="0.25">
      <c r="A2240" t="s">
        <v>6690</v>
      </c>
      <c r="B2240" t="s">
        <v>2722</v>
      </c>
      <c r="C2240" t="s">
        <v>602</v>
      </c>
      <c r="D2240" t="s">
        <v>232</v>
      </c>
      <c r="E2240" t="s">
        <v>233</v>
      </c>
      <c r="F2240" t="s">
        <v>202</v>
      </c>
      <c r="G2240" s="9">
        <v>1</v>
      </c>
      <c r="H2240" s="8">
        <v>18</v>
      </c>
      <c r="I2240" s="8">
        <v>0</v>
      </c>
      <c r="J2240" s="8">
        <v>18</v>
      </c>
      <c r="K2240" t="s">
        <v>4746</v>
      </c>
      <c r="L2240" s="1">
        <v>45404</v>
      </c>
      <c r="M2240">
        <v>4</v>
      </c>
      <c r="N2240">
        <v>2024</v>
      </c>
    </row>
    <row r="2241" spans="1:14" x14ac:dyDescent="0.25">
      <c r="A2241" t="s">
        <v>6690</v>
      </c>
      <c r="B2241" t="s">
        <v>2722</v>
      </c>
      <c r="C2241" t="s">
        <v>2877</v>
      </c>
      <c r="D2241" t="s">
        <v>1984</v>
      </c>
      <c r="E2241" t="s">
        <v>6693</v>
      </c>
      <c r="F2241" t="s">
        <v>202</v>
      </c>
      <c r="G2241" s="9">
        <v>1</v>
      </c>
      <c r="H2241" s="8">
        <v>0</v>
      </c>
      <c r="I2241" s="8">
        <v>508</v>
      </c>
      <c r="J2241" s="8">
        <v>0</v>
      </c>
      <c r="K2241" t="s">
        <v>4746</v>
      </c>
      <c r="L2241" s="1">
        <v>45404</v>
      </c>
      <c r="M2241">
        <v>4</v>
      </c>
      <c r="N2241">
        <v>2024</v>
      </c>
    </row>
    <row r="2242" spans="1:14" x14ac:dyDescent="0.25">
      <c r="A2242" t="s">
        <v>6690</v>
      </c>
      <c r="B2242" t="s">
        <v>2722</v>
      </c>
      <c r="C2242" t="s">
        <v>511</v>
      </c>
      <c r="D2242" t="s">
        <v>310</v>
      </c>
      <c r="E2242" t="s">
        <v>311</v>
      </c>
      <c r="F2242" t="s">
        <v>202</v>
      </c>
      <c r="G2242" s="9">
        <v>1</v>
      </c>
      <c r="H2242" s="8">
        <v>77.900000000000006</v>
      </c>
      <c r="I2242" s="8">
        <v>0</v>
      </c>
      <c r="J2242" s="8">
        <v>77.900000000000006</v>
      </c>
      <c r="K2242" t="s">
        <v>4746</v>
      </c>
      <c r="L2242" s="1">
        <v>45404</v>
      </c>
      <c r="M2242">
        <v>4</v>
      </c>
      <c r="N2242">
        <v>2024</v>
      </c>
    </row>
    <row r="2243" spans="1:14" x14ac:dyDescent="0.25">
      <c r="A2243" t="s">
        <v>6690</v>
      </c>
      <c r="B2243" t="s">
        <v>2722</v>
      </c>
      <c r="C2243" t="s">
        <v>452</v>
      </c>
      <c r="D2243" t="s">
        <v>376</v>
      </c>
      <c r="E2243" t="s">
        <v>377</v>
      </c>
      <c r="F2243" t="s">
        <v>202</v>
      </c>
      <c r="G2243" s="9">
        <v>1</v>
      </c>
      <c r="H2243" s="8">
        <v>34.36</v>
      </c>
      <c r="I2243" s="8">
        <v>0</v>
      </c>
      <c r="J2243" s="8">
        <v>34.36</v>
      </c>
      <c r="K2243" t="s">
        <v>4746</v>
      </c>
      <c r="L2243" s="1">
        <v>45404</v>
      </c>
      <c r="M2243">
        <v>4</v>
      </c>
      <c r="N2243">
        <v>2024</v>
      </c>
    </row>
    <row r="2244" spans="1:14" x14ac:dyDescent="0.25">
      <c r="A2244" t="s">
        <v>6690</v>
      </c>
      <c r="B2244" t="s">
        <v>2722</v>
      </c>
      <c r="C2244" t="s">
        <v>500</v>
      </c>
      <c r="D2244" t="s">
        <v>372</v>
      </c>
      <c r="E2244" t="s">
        <v>373</v>
      </c>
      <c r="F2244" t="s">
        <v>202</v>
      </c>
      <c r="G2244" s="9">
        <v>1</v>
      </c>
      <c r="H2244" s="8">
        <v>51.18</v>
      </c>
      <c r="I2244" s="8">
        <v>0</v>
      </c>
      <c r="J2244" s="8">
        <v>51.18</v>
      </c>
      <c r="K2244" t="s">
        <v>4746</v>
      </c>
      <c r="L2244" s="1">
        <v>45404</v>
      </c>
      <c r="M2244">
        <v>4</v>
      </c>
      <c r="N2244">
        <v>2024</v>
      </c>
    </row>
    <row r="2245" spans="1:14" x14ac:dyDescent="0.25">
      <c r="A2245" t="s">
        <v>6690</v>
      </c>
      <c r="B2245" t="s">
        <v>2722</v>
      </c>
      <c r="C2245" t="s">
        <v>510</v>
      </c>
      <c r="D2245" t="s">
        <v>295</v>
      </c>
      <c r="E2245" t="s">
        <v>296</v>
      </c>
      <c r="F2245" t="s">
        <v>202</v>
      </c>
      <c r="G2245" s="9">
        <v>1</v>
      </c>
      <c r="H2245" s="8">
        <v>41.98</v>
      </c>
      <c r="I2245" s="8">
        <v>0</v>
      </c>
      <c r="J2245" s="8">
        <v>41.98</v>
      </c>
      <c r="K2245" t="s">
        <v>4746</v>
      </c>
      <c r="L2245" s="1">
        <v>45404</v>
      </c>
      <c r="M2245">
        <v>4</v>
      </c>
      <c r="N2245">
        <v>2024</v>
      </c>
    </row>
    <row r="2246" spans="1:14" x14ac:dyDescent="0.25">
      <c r="A2246" t="s">
        <v>6690</v>
      </c>
      <c r="B2246" t="s">
        <v>2722</v>
      </c>
      <c r="C2246" t="s">
        <v>482</v>
      </c>
      <c r="D2246" t="s">
        <v>359</v>
      </c>
      <c r="E2246" t="s">
        <v>6694</v>
      </c>
      <c r="F2246" t="s">
        <v>202</v>
      </c>
      <c r="G2246" s="9">
        <v>1</v>
      </c>
      <c r="H2246" s="8">
        <v>39.32</v>
      </c>
      <c r="I2246" s="8">
        <v>129</v>
      </c>
      <c r="J2246" s="8">
        <v>39.32</v>
      </c>
      <c r="K2246" t="s">
        <v>4746</v>
      </c>
      <c r="L2246" s="1">
        <v>45404</v>
      </c>
      <c r="M2246">
        <v>4</v>
      </c>
      <c r="N2246">
        <v>2024</v>
      </c>
    </row>
    <row r="2247" spans="1:14" x14ac:dyDescent="0.25">
      <c r="A2247" t="s">
        <v>6690</v>
      </c>
      <c r="B2247" t="s">
        <v>2722</v>
      </c>
      <c r="C2247" t="s">
        <v>435</v>
      </c>
      <c r="D2247" t="s">
        <v>224</v>
      </c>
      <c r="E2247" t="s">
        <v>6695</v>
      </c>
      <c r="F2247" t="s">
        <v>202</v>
      </c>
      <c r="G2247" s="9">
        <v>1</v>
      </c>
      <c r="H2247" s="8">
        <v>20.94</v>
      </c>
      <c r="I2247" s="8">
        <v>89</v>
      </c>
      <c r="J2247" s="8">
        <v>20.94</v>
      </c>
      <c r="K2247" t="s">
        <v>4746</v>
      </c>
      <c r="L2247" s="1">
        <v>45404</v>
      </c>
      <c r="M2247">
        <v>4</v>
      </c>
      <c r="N2247">
        <v>2024</v>
      </c>
    </row>
    <row r="2248" spans="1:14" x14ac:dyDescent="0.25">
      <c r="A2248" t="s">
        <v>6690</v>
      </c>
      <c r="B2248" t="s">
        <v>2722</v>
      </c>
      <c r="C2248" t="s">
        <v>563</v>
      </c>
      <c r="D2248" t="s">
        <v>242</v>
      </c>
      <c r="E2248" t="s">
        <v>6696</v>
      </c>
      <c r="F2248" t="s">
        <v>202</v>
      </c>
      <c r="G2248" s="9">
        <v>1</v>
      </c>
      <c r="H2248" s="8">
        <v>10</v>
      </c>
      <c r="I2248" s="8">
        <v>55</v>
      </c>
      <c r="J2248" s="8">
        <v>10</v>
      </c>
      <c r="K2248" t="s">
        <v>4746</v>
      </c>
      <c r="L2248" s="1">
        <v>45404</v>
      </c>
      <c r="M2248">
        <v>4</v>
      </c>
      <c r="N2248">
        <v>2024</v>
      </c>
    </row>
    <row r="2249" spans="1:14" x14ac:dyDescent="0.25">
      <c r="A2249" t="s">
        <v>6690</v>
      </c>
      <c r="B2249" t="s">
        <v>2722</v>
      </c>
      <c r="C2249" t="s">
        <v>2724</v>
      </c>
      <c r="D2249" t="s">
        <v>202</v>
      </c>
      <c r="E2249" t="s">
        <v>2723</v>
      </c>
      <c r="F2249" t="s">
        <v>202</v>
      </c>
      <c r="G2249" s="9">
        <v>1</v>
      </c>
      <c r="H2249" s="8">
        <v>0</v>
      </c>
      <c r="I2249" s="8">
        <v>130</v>
      </c>
      <c r="J2249" s="8">
        <v>0</v>
      </c>
      <c r="K2249" t="s">
        <v>4746</v>
      </c>
      <c r="L2249" s="1">
        <v>45404</v>
      </c>
      <c r="M2249">
        <v>4</v>
      </c>
      <c r="N2249">
        <v>2024</v>
      </c>
    </row>
    <row r="2250" spans="1:14" x14ac:dyDescent="0.25">
      <c r="A2250" t="s">
        <v>6697</v>
      </c>
      <c r="B2250" t="s">
        <v>2934</v>
      </c>
      <c r="C2250" t="s">
        <v>552</v>
      </c>
      <c r="D2250" t="s">
        <v>356</v>
      </c>
      <c r="E2250" t="s">
        <v>2821</v>
      </c>
      <c r="F2250" t="s">
        <v>202</v>
      </c>
      <c r="G2250" s="9">
        <v>2</v>
      </c>
      <c r="H2250" s="8">
        <v>3.7402000000000002</v>
      </c>
      <c r="I2250" s="8">
        <v>10</v>
      </c>
      <c r="J2250" s="8">
        <v>7.48</v>
      </c>
      <c r="K2250" t="s">
        <v>109</v>
      </c>
      <c r="L2250" s="1">
        <v>45404</v>
      </c>
      <c r="M2250">
        <v>4</v>
      </c>
      <c r="N2250">
        <v>2024</v>
      </c>
    </row>
    <row r="2251" spans="1:14" x14ac:dyDescent="0.25">
      <c r="A2251" t="s">
        <v>6697</v>
      </c>
      <c r="B2251" t="s">
        <v>2934</v>
      </c>
      <c r="C2251" t="s">
        <v>2724</v>
      </c>
      <c r="D2251" t="s">
        <v>202</v>
      </c>
      <c r="E2251" t="s">
        <v>2723</v>
      </c>
      <c r="F2251" t="s">
        <v>202</v>
      </c>
      <c r="G2251" s="9">
        <v>1</v>
      </c>
      <c r="H2251" s="8">
        <v>0</v>
      </c>
      <c r="I2251" s="8">
        <v>8.33</v>
      </c>
      <c r="J2251" s="8">
        <v>0</v>
      </c>
      <c r="K2251" t="s">
        <v>109</v>
      </c>
      <c r="L2251" s="1">
        <v>45404</v>
      </c>
      <c r="M2251">
        <v>4</v>
      </c>
      <c r="N2251">
        <v>2024</v>
      </c>
    </row>
    <row r="2252" spans="1:14" x14ac:dyDescent="0.25">
      <c r="A2252" t="s">
        <v>6697</v>
      </c>
      <c r="B2252" t="s">
        <v>2934</v>
      </c>
      <c r="C2252" t="s">
        <v>3150</v>
      </c>
      <c r="D2252" t="s">
        <v>1879</v>
      </c>
      <c r="E2252" t="s">
        <v>5043</v>
      </c>
      <c r="F2252" t="s">
        <v>202</v>
      </c>
      <c r="G2252" s="9">
        <v>1</v>
      </c>
      <c r="H2252" s="8">
        <v>15.194699999999999</v>
      </c>
      <c r="I2252" s="8">
        <v>13.33</v>
      </c>
      <c r="J2252" s="8">
        <v>15.19</v>
      </c>
      <c r="K2252" t="s">
        <v>109</v>
      </c>
      <c r="L2252" s="1">
        <v>45404</v>
      </c>
      <c r="M2252">
        <v>4</v>
      </c>
      <c r="N2252">
        <v>2024</v>
      </c>
    </row>
    <row r="2253" spans="1:14" x14ac:dyDescent="0.25">
      <c r="A2253" t="s">
        <v>6698</v>
      </c>
      <c r="B2253" t="s">
        <v>2934</v>
      </c>
      <c r="C2253" t="s">
        <v>504</v>
      </c>
      <c r="D2253" t="s">
        <v>354</v>
      </c>
      <c r="E2253" t="s">
        <v>3035</v>
      </c>
      <c r="F2253" t="s">
        <v>202</v>
      </c>
      <c r="G2253" s="9">
        <v>2</v>
      </c>
      <c r="H2253" s="8">
        <v>1.1376999999999999</v>
      </c>
      <c r="I2253" s="8">
        <v>8.26</v>
      </c>
      <c r="J2253" s="8">
        <v>2.2799999999999998</v>
      </c>
      <c r="K2253" t="s">
        <v>106</v>
      </c>
      <c r="L2253" s="1">
        <v>45404</v>
      </c>
      <c r="M2253">
        <v>4</v>
      </c>
      <c r="N2253">
        <v>2024</v>
      </c>
    </row>
    <row r="2254" spans="1:14" x14ac:dyDescent="0.25">
      <c r="A2254" t="s">
        <v>6699</v>
      </c>
      <c r="B2254" t="s">
        <v>2722</v>
      </c>
      <c r="C2254" t="s">
        <v>4117</v>
      </c>
      <c r="D2254" t="s">
        <v>2132</v>
      </c>
      <c r="E2254" t="s">
        <v>6700</v>
      </c>
      <c r="F2254" t="s">
        <v>202</v>
      </c>
      <c r="G2254" s="9">
        <v>1</v>
      </c>
      <c r="H2254" s="8">
        <v>0</v>
      </c>
      <c r="I2254" s="8">
        <v>1019</v>
      </c>
      <c r="J2254" s="8">
        <v>0</v>
      </c>
      <c r="K2254" t="s">
        <v>4746</v>
      </c>
      <c r="L2254" s="1">
        <v>45404</v>
      </c>
      <c r="M2254">
        <v>4</v>
      </c>
      <c r="N2254">
        <v>2024</v>
      </c>
    </row>
    <row r="2255" spans="1:14" x14ac:dyDescent="0.25">
      <c r="A2255" t="s">
        <v>6699</v>
      </c>
      <c r="B2255" t="s">
        <v>2722</v>
      </c>
      <c r="C2255" t="s">
        <v>462</v>
      </c>
      <c r="D2255" t="s">
        <v>272</v>
      </c>
      <c r="E2255" t="s">
        <v>2740</v>
      </c>
      <c r="F2255" t="s">
        <v>1672</v>
      </c>
      <c r="G2255" s="9">
        <v>1</v>
      </c>
      <c r="H2255" s="8">
        <v>100.14</v>
      </c>
      <c r="I2255" s="8">
        <v>0</v>
      </c>
      <c r="J2255" s="8">
        <v>100.14</v>
      </c>
      <c r="K2255" t="s">
        <v>4746</v>
      </c>
      <c r="L2255" s="1">
        <v>45404</v>
      </c>
      <c r="M2255">
        <v>4</v>
      </c>
      <c r="N2255">
        <v>2024</v>
      </c>
    </row>
    <row r="2256" spans="1:14" x14ac:dyDescent="0.25">
      <c r="A2256" t="s">
        <v>6699</v>
      </c>
      <c r="B2256" t="s">
        <v>2722</v>
      </c>
      <c r="C2256" t="s">
        <v>463</v>
      </c>
      <c r="D2256" t="s">
        <v>274</v>
      </c>
      <c r="E2256" t="s">
        <v>2741</v>
      </c>
      <c r="F2256" t="s">
        <v>1672</v>
      </c>
      <c r="G2256" s="9">
        <v>1</v>
      </c>
      <c r="H2256" s="8">
        <v>58.37</v>
      </c>
      <c r="I2256" s="8">
        <v>0</v>
      </c>
      <c r="J2256" s="8">
        <v>58.37</v>
      </c>
      <c r="K2256" t="s">
        <v>4746</v>
      </c>
      <c r="L2256" s="1">
        <v>45404</v>
      </c>
      <c r="M2256">
        <v>4</v>
      </c>
      <c r="N2256">
        <v>2024</v>
      </c>
    </row>
    <row r="2257" spans="1:14" x14ac:dyDescent="0.25">
      <c r="A2257" t="s">
        <v>6699</v>
      </c>
      <c r="B2257" t="s">
        <v>2722</v>
      </c>
      <c r="C2257" t="s">
        <v>582</v>
      </c>
      <c r="D2257" t="s">
        <v>320</v>
      </c>
      <c r="E2257" t="s">
        <v>321</v>
      </c>
      <c r="F2257" t="s">
        <v>202</v>
      </c>
      <c r="G2257" s="9">
        <v>1</v>
      </c>
      <c r="H2257" s="8">
        <v>45</v>
      </c>
      <c r="I2257" s="8">
        <v>0</v>
      </c>
      <c r="J2257" s="8">
        <v>45</v>
      </c>
      <c r="K2257" t="s">
        <v>4746</v>
      </c>
      <c r="L2257" s="1">
        <v>45404</v>
      </c>
      <c r="M2257">
        <v>4</v>
      </c>
      <c r="N2257">
        <v>2024</v>
      </c>
    </row>
    <row r="2258" spans="1:14" x14ac:dyDescent="0.25">
      <c r="A2258" t="s">
        <v>6699</v>
      </c>
      <c r="B2258" t="s">
        <v>2722</v>
      </c>
      <c r="C2258" t="s">
        <v>523</v>
      </c>
      <c r="D2258" t="s">
        <v>338</v>
      </c>
      <c r="E2258" t="s">
        <v>339</v>
      </c>
      <c r="F2258" t="s">
        <v>202</v>
      </c>
      <c r="G2258" s="9">
        <v>1</v>
      </c>
      <c r="H2258" s="8">
        <v>8.5</v>
      </c>
      <c r="I2258" s="8">
        <v>0</v>
      </c>
      <c r="J2258" s="8">
        <v>8.5</v>
      </c>
      <c r="K2258" t="s">
        <v>4746</v>
      </c>
      <c r="L2258" s="1">
        <v>45404</v>
      </c>
      <c r="M2258">
        <v>4</v>
      </c>
      <c r="N2258">
        <v>2024</v>
      </c>
    </row>
    <row r="2259" spans="1:14" x14ac:dyDescent="0.25">
      <c r="A2259" t="s">
        <v>6699</v>
      </c>
      <c r="B2259" t="s">
        <v>2722</v>
      </c>
      <c r="C2259" t="s">
        <v>521</v>
      </c>
      <c r="D2259" t="s">
        <v>340</v>
      </c>
      <c r="E2259" t="s">
        <v>341</v>
      </c>
      <c r="F2259" t="s">
        <v>202</v>
      </c>
      <c r="G2259" s="9">
        <v>1</v>
      </c>
      <c r="H2259" s="8">
        <v>25.5</v>
      </c>
      <c r="I2259" s="8">
        <v>0</v>
      </c>
      <c r="J2259" s="8">
        <v>25.5</v>
      </c>
      <c r="K2259" t="s">
        <v>4746</v>
      </c>
      <c r="L2259" s="1">
        <v>45404</v>
      </c>
      <c r="M2259">
        <v>4</v>
      </c>
      <c r="N2259">
        <v>2024</v>
      </c>
    </row>
    <row r="2260" spans="1:14" x14ac:dyDescent="0.25">
      <c r="A2260" t="s">
        <v>6699</v>
      </c>
      <c r="B2260" t="s">
        <v>2722</v>
      </c>
      <c r="C2260" t="s">
        <v>525</v>
      </c>
      <c r="D2260" t="s">
        <v>334</v>
      </c>
      <c r="E2260" t="s">
        <v>335</v>
      </c>
      <c r="F2260" t="s">
        <v>202</v>
      </c>
      <c r="G2260" s="9">
        <v>1</v>
      </c>
      <c r="H2260" s="8">
        <v>18.5</v>
      </c>
      <c r="I2260" s="8">
        <v>0</v>
      </c>
      <c r="J2260" s="8">
        <v>18.5</v>
      </c>
      <c r="K2260" t="s">
        <v>4746</v>
      </c>
      <c r="L2260" s="1">
        <v>45404</v>
      </c>
      <c r="M2260">
        <v>4</v>
      </c>
      <c r="N2260">
        <v>2024</v>
      </c>
    </row>
    <row r="2261" spans="1:14" x14ac:dyDescent="0.25">
      <c r="A2261" t="s">
        <v>6699</v>
      </c>
      <c r="B2261" t="s">
        <v>2722</v>
      </c>
      <c r="C2261" t="s">
        <v>464</v>
      </c>
      <c r="D2261" t="s">
        <v>276</v>
      </c>
      <c r="E2261" t="s">
        <v>2742</v>
      </c>
      <c r="F2261" t="s">
        <v>1672</v>
      </c>
      <c r="G2261" s="9">
        <v>1</v>
      </c>
      <c r="H2261" s="8">
        <v>81.17</v>
      </c>
      <c r="I2261" s="8">
        <v>0</v>
      </c>
      <c r="J2261" s="8">
        <v>81.17</v>
      </c>
      <c r="K2261" t="s">
        <v>4746</v>
      </c>
      <c r="L2261" s="1">
        <v>45404</v>
      </c>
      <c r="M2261">
        <v>4</v>
      </c>
      <c r="N2261">
        <v>2024</v>
      </c>
    </row>
    <row r="2262" spans="1:14" x14ac:dyDescent="0.25">
      <c r="A2262" t="s">
        <v>6699</v>
      </c>
      <c r="B2262" t="s">
        <v>2722</v>
      </c>
      <c r="C2262" t="s">
        <v>2732</v>
      </c>
      <c r="D2262" t="s">
        <v>1911</v>
      </c>
      <c r="E2262" t="s">
        <v>6701</v>
      </c>
      <c r="F2262" t="s">
        <v>202</v>
      </c>
      <c r="G2262" s="9">
        <v>1</v>
      </c>
      <c r="H2262" s="8">
        <v>0</v>
      </c>
      <c r="I2262" s="8">
        <v>414</v>
      </c>
      <c r="J2262" s="8">
        <v>0</v>
      </c>
      <c r="K2262" t="s">
        <v>4746</v>
      </c>
      <c r="L2262" s="1">
        <v>45404</v>
      </c>
      <c r="M2262">
        <v>4</v>
      </c>
      <c r="N2262">
        <v>2024</v>
      </c>
    </row>
    <row r="2263" spans="1:14" x14ac:dyDescent="0.25">
      <c r="A2263" t="s">
        <v>6699</v>
      </c>
      <c r="B2263" t="s">
        <v>2722</v>
      </c>
      <c r="C2263" t="s">
        <v>534</v>
      </c>
      <c r="D2263" t="s">
        <v>122</v>
      </c>
      <c r="E2263" t="s">
        <v>123</v>
      </c>
      <c r="F2263" t="s">
        <v>202</v>
      </c>
      <c r="G2263" s="9">
        <v>1</v>
      </c>
      <c r="H2263" s="8">
        <v>80</v>
      </c>
      <c r="I2263" s="8">
        <v>0</v>
      </c>
      <c r="J2263" s="8">
        <v>80</v>
      </c>
      <c r="K2263" t="s">
        <v>4746</v>
      </c>
      <c r="L2263" s="1">
        <v>45404</v>
      </c>
      <c r="M2263">
        <v>4</v>
      </c>
      <c r="N2263">
        <v>2024</v>
      </c>
    </row>
    <row r="2264" spans="1:14" x14ac:dyDescent="0.25">
      <c r="A2264" t="s">
        <v>6699</v>
      </c>
      <c r="B2264" t="s">
        <v>2722</v>
      </c>
      <c r="C2264" t="s">
        <v>602</v>
      </c>
      <c r="D2264" t="s">
        <v>232</v>
      </c>
      <c r="E2264" t="s">
        <v>233</v>
      </c>
      <c r="F2264" t="s">
        <v>202</v>
      </c>
      <c r="G2264" s="9">
        <v>1</v>
      </c>
      <c r="H2264" s="8">
        <v>18</v>
      </c>
      <c r="I2264" s="8">
        <v>0</v>
      </c>
      <c r="J2264" s="8">
        <v>18</v>
      </c>
      <c r="K2264" t="s">
        <v>4746</v>
      </c>
      <c r="L2264" s="1">
        <v>45404</v>
      </c>
      <c r="M2264">
        <v>4</v>
      </c>
      <c r="N2264">
        <v>2024</v>
      </c>
    </row>
    <row r="2265" spans="1:14" x14ac:dyDescent="0.25">
      <c r="A2265" t="s">
        <v>6699</v>
      </c>
      <c r="B2265" t="s">
        <v>2722</v>
      </c>
      <c r="C2265" t="s">
        <v>2751</v>
      </c>
      <c r="D2265" t="s">
        <v>1919</v>
      </c>
      <c r="E2265" t="s">
        <v>6702</v>
      </c>
      <c r="F2265" t="s">
        <v>202</v>
      </c>
      <c r="G2265" s="9">
        <v>1</v>
      </c>
      <c r="H2265" s="8">
        <v>0</v>
      </c>
      <c r="I2265" s="8">
        <v>204</v>
      </c>
      <c r="J2265" s="8">
        <v>0</v>
      </c>
      <c r="K2265" t="s">
        <v>4746</v>
      </c>
      <c r="L2265" s="1">
        <v>45404</v>
      </c>
      <c r="M2265">
        <v>4</v>
      </c>
      <c r="N2265">
        <v>2024</v>
      </c>
    </row>
    <row r="2266" spans="1:14" x14ac:dyDescent="0.25">
      <c r="A2266" t="s">
        <v>6699</v>
      </c>
      <c r="B2266" t="s">
        <v>2722</v>
      </c>
      <c r="C2266" t="s">
        <v>481</v>
      </c>
      <c r="D2266" t="s">
        <v>374</v>
      </c>
      <c r="E2266" t="s">
        <v>375</v>
      </c>
      <c r="F2266" t="s">
        <v>1603</v>
      </c>
      <c r="G2266" s="9">
        <v>1</v>
      </c>
      <c r="H2266" s="8">
        <v>46.55</v>
      </c>
      <c r="I2266" s="8">
        <v>0</v>
      </c>
      <c r="J2266" s="8">
        <v>46.55</v>
      </c>
      <c r="K2266" t="s">
        <v>4746</v>
      </c>
      <c r="L2266" s="1">
        <v>45404</v>
      </c>
      <c r="M2266">
        <v>4</v>
      </c>
      <c r="N2266">
        <v>2024</v>
      </c>
    </row>
    <row r="2267" spans="1:14" x14ac:dyDescent="0.25">
      <c r="A2267" t="s">
        <v>6699</v>
      </c>
      <c r="B2267" t="s">
        <v>2722</v>
      </c>
      <c r="C2267" t="s">
        <v>452</v>
      </c>
      <c r="D2267" t="s">
        <v>376</v>
      </c>
      <c r="E2267" t="s">
        <v>377</v>
      </c>
      <c r="F2267" t="s">
        <v>202</v>
      </c>
      <c r="G2267" s="9">
        <v>1</v>
      </c>
      <c r="H2267" s="8">
        <v>34.36</v>
      </c>
      <c r="I2267" s="8">
        <v>0</v>
      </c>
      <c r="J2267" s="8">
        <v>34.36</v>
      </c>
      <c r="K2267" t="s">
        <v>4746</v>
      </c>
      <c r="L2267" s="1">
        <v>45404</v>
      </c>
      <c r="M2267">
        <v>4</v>
      </c>
      <c r="N2267">
        <v>2024</v>
      </c>
    </row>
    <row r="2268" spans="1:14" x14ac:dyDescent="0.25">
      <c r="A2268" t="s">
        <v>6699</v>
      </c>
      <c r="B2268" t="s">
        <v>2722</v>
      </c>
      <c r="C2268" t="s">
        <v>602</v>
      </c>
      <c r="D2268" t="s">
        <v>232</v>
      </c>
      <c r="E2268" t="s">
        <v>6703</v>
      </c>
      <c r="F2268" t="s">
        <v>202</v>
      </c>
      <c r="G2268" s="9">
        <v>1</v>
      </c>
      <c r="H2268" s="8">
        <v>18</v>
      </c>
      <c r="I2268" s="8">
        <v>129</v>
      </c>
      <c r="J2268" s="8">
        <v>18</v>
      </c>
      <c r="K2268" t="s">
        <v>4746</v>
      </c>
      <c r="L2268" s="1">
        <v>45404</v>
      </c>
      <c r="M2268">
        <v>4</v>
      </c>
      <c r="N2268">
        <v>2024</v>
      </c>
    </row>
    <row r="2269" spans="1:14" x14ac:dyDescent="0.25">
      <c r="A2269" t="s">
        <v>6699</v>
      </c>
      <c r="B2269" t="s">
        <v>2722</v>
      </c>
      <c r="C2269" t="s">
        <v>465</v>
      </c>
      <c r="D2269" t="s">
        <v>324</v>
      </c>
      <c r="E2269" t="s">
        <v>6704</v>
      </c>
      <c r="F2269" t="s">
        <v>202</v>
      </c>
      <c r="G2269" s="9">
        <v>1</v>
      </c>
      <c r="H2269" s="8">
        <v>18.2</v>
      </c>
      <c r="I2269" s="8">
        <v>64</v>
      </c>
      <c r="J2269" s="8">
        <v>18.2</v>
      </c>
      <c r="K2269" t="s">
        <v>4746</v>
      </c>
      <c r="L2269" s="1">
        <v>45404</v>
      </c>
      <c r="M2269">
        <v>4</v>
      </c>
      <c r="N2269">
        <v>2024</v>
      </c>
    </row>
    <row r="2270" spans="1:14" x14ac:dyDescent="0.25">
      <c r="A2270" t="s">
        <v>6699</v>
      </c>
      <c r="B2270" t="s">
        <v>2722</v>
      </c>
      <c r="C2270" t="s">
        <v>566</v>
      </c>
      <c r="D2270" t="s">
        <v>388</v>
      </c>
      <c r="E2270" t="s">
        <v>6705</v>
      </c>
      <c r="F2270" t="s">
        <v>202</v>
      </c>
      <c r="G2270" s="9">
        <v>1</v>
      </c>
      <c r="H2270" s="8">
        <v>18</v>
      </c>
      <c r="I2270" s="8">
        <v>64</v>
      </c>
      <c r="J2270" s="8">
        <v>18</v>
      </c>
      <c r="K2270" t="s">
        <v>4746</v>
      </c>
      <c r="L2270" s="1">
        <v>45404</v>
      </c>
      <c r="M2270">
        <v>4</v>
      </c>
      <c r="N2270">
        <v>2024</v>
      </c>
    </row>
    <row r="2271" spans="1:14" x14ac:dyDescent="0.25">
      <c r="A2271" t="s">
        <v>6699</v>
      </c>
      <c r="B2271" t="s">
        <v>2722</v>
      </c>
      <c r="C2271" t="s">
        <v>434</v>
      </c>
      <c r="D2271" t="s">
        <v>226</v>
      </c>
      <c r="E2271" t="s">
        <v>6706</v>
      </c>
      <c r="F2271" t="s">
        <v>202</v>
      </c>
      <c r="G2271" s="9">
        <v>1</v>
      </c>
      <c r="H2271" s="8">
        <v>16.600000000000001</v>
      </c>
      <c r="I2271" s="8">
        <v>55</v>
      </c>
      <c r="J2271" s="8">
        <v>16.600000000000001</v>
      </c>
      <c r="K2271" t="s">
        <v>4746</v>
      </c>
      <c r="L2271" s="1">
        <v>45404</v>
      </c>
      <c r="M2271">
        <v>4</v>
      </c>
      <c r="N2271">
        <v>2024</v>
      </c>
    </row>
    <row r="2272" spans="1:14" x14ac:dyDescent="0.25">
      <c r="A2272" t="s">
        <v>6699</v>
      </c>
      <c r="B2272" t="s">
        <v>2722</v>
      </c>
      <c r="C2272" t="s">
        <v>2736</v>
      </c>
      <c r="D2272" t="s">
        <v>202</v>
      </c>
      <c r="E2272" t="s">
        <v>2723</v>
      </c>
      <c r="F2272" t="s">
        <v>202</v>
      </c>
      <c r="G2272" s="9">
        <v>1</v>
      </c>
      <c r="H2272" s="8">
        <v>0</v>
      </c>
      <c r="I2272" s="8">
        <v>133.30000000000001</v>
      </c>
      <c r="J2272" s="8">
        <v>0</v>
      </c>
      <c r="K2272" t="s">
        <v>4746</v>
      </c>
      <c r="L2272" s="1">
        <v>45404</v>
      </c>
      <c r="M2272">
        <v>4</v>
      </c>
      <c r="N2272">
        <v>2024</v>
      </c>
    </row>
    <row r="2273" spans="1:14" x14ac:dyDescent="0.25">
      <c r="A2273" t="s">
        <v>6707</v>
      </c>
      <c r="B2273" t="s">
        <v>2722</v>
      </c>
      <c r="C2273" t="s">
        <v>560</v>
      </c>
      <c r="D2273" t="s">
        <v>222</v>
      </c>
      <c r="E2273" t="s">
        <v>5177</v>
      </c>
      <c r="F2273" t="s">
        <v>202</v>
      </c>
      <c r="G2273" s="9">
        <v>1</v>
      </c>
      <c r="H2273" s="8">
        <v>23</v>
      </c>
      <c r="I2273" s="8">
        <v>129</v>
      </c>
      <c r="J2273" s="8">
        <v>23</v>
      </c>
      <c r="K2273" t="s">
        <v>4746</v>
      </c>
      <c r="L2273" s="1">
        <v>45404</v>
      </c>
      <c r="M2273">
        <v>4</v>
      </c>
      <c r="N2273">
        <v>2024</v>
      </c>
    </row>
    <row r="2274" spans="1:14" x14ac:dyDescent="0.25">
      <c r="A2274" t="s">
        <v>6707</v>
      </c>
      <c r="B2274" t="s">
        <v>2722</v>
      </c>
      <c r="C2274" t="s">
        <v>2736</v>
      </c>
      <c r="D2274" t="s">
        <v>202</v>
      </c>
      <c r="E2274" t="s">
        <v>2723</v>
      </c>
      <c r="F2274" t="s">
        <v>202</v>
      </c>
      <c r="G2274" s="9">
        <v>1</v>
      </c>
      <c r="H2274" s="8">
        <v>0</v>
      </c>
      <c r="I2274" s="8">
        <v>0</v>
      </c>
      <c r="J2274" s="8">
        <v>0</v>
      </c>
      <c r="K2274" t="s">
        <v>4746</v>
      </c>
      <c r="L2274" s="1">
        <v>45404</v>
      </c>
      <c r="M2274">
        <v>4</v>
      </c>
      <c r="N2274">
        <v>2024</v>
      </c>
    </row>
    <row r="2275" spans="1:14" x14ac:dyDescent="0.25">
      <c r="A2275" t="s">
        <v>6708</v>
      </c>
      <c r="B2275" t="s">
        <v>2722</v>
      </c>
      <c r="C2275" t="s">
        <v>2787</v>
      </c>
      <c r="D2275" t="s">
        <v>1518</v>
      </c>
      <c r="E2275" t="s">
        <v>5191</v>
      </c>
      <c r="F2275" t="s">
        <v>202</v>
      </c>
      <c r="G2275" s="9">
        <v>1</v>
      </c>
      <c r="H2275" s="8">
        <v>42</v>
      </c>
      <c r="I2275" s="8">
        <v>155</v>
      </c>
      <c r="J2275" s="8">
        <v>42</v>
      </c>
      <c r="K2275" t="s">
        <v>4746</v>
      </c>
      <c r="L2275" s="1">
        <v>45404</v>
      </c>
      <c r="M2275">
        <v>4</v>
      </c>
      <c r="N2275">
        <v>2024</v>
      </c>
    </row>
    <row r="2276" spans="1:14" x14ac:dyDescent="0.25">
      <c r="A2276" t="s">
        <v>6708</v>
      </c>
      <c r="B2276" t="s">
        <v>2722</v>
      </c>
      <c r="C2276" t="s">
        <v>2736</v>
      </c>
      <c r="D2276" t="s">
        <v>202</v>
      </c>
      <c r="E2276" t="s">
        <v>2723</v>
      </c>
      <c r="F2276" t="s">
        <v>202</v>
      </c>
      <c r="G2276" s="9">
        <v>1</v>
      </c>
      <c r="H2276" s="8">
        <v>0</v>
      </c>
      <c r="I2276" s="8">
        <v>0</v>
      </c>
      <c r="J2276" s="8">
        <v>0</v>
      </c>
      <c r="K2276" t="s">
        <v>4746</v>
      </c>
      <c r="L2276" s="1">
        <v>45404</v>
      </c>
      <c r="M2276">
        <v>4</v>
      </c>
      <c r="N2276">
        <v>2024</v>
      </c>
    </row>
    <row r="2277" spans="1:14" x14ac:dyDescent="0.25">
      <c r="A2277" t="s">
        <v>6709</v>
      </c>
      <c r="B2277" t="s">
        <v>2722</v>
      </c>
      <c r="C2277" t="s">
        <v>560</v>
      </c>
      <c r="D2277" t="s">
        <v>222</v>
      </c>
      <c r="E2277" t="s">
        <v>5177</v>
      </c>
      <c r="F2277" t="s">
        <v>202</v>
      </c>
      <c r="G2277" s="9">
        <v>1</v>
      </c>
      <c r="H2277" s="8">
        <v>23</v>
      </c>
      <c r="I2277" s="8">
        <v>129</v>
      </c>
      <c r="J2277" s="8">
        <v>23</v>
      </c>
      <c r="K2277" t="s">
        <v>4746</v>
      </c>
      <c r="L2277" s="1">
        <v>45403</v>
      </c>
      <c r="M2277">
        <v>4</v>
      </c>
      <c r="N2277">
        <v>2024</v>
      </c>
    </row>
    <row r="2278" spans="1:14" x14ac:dyDescent="0.25">
      <c r="A2278" t="s">
        <v>6709</v>
      </c>
      <c r="B2278" t="s">
        <v>2722</v>
      </c>
      <c r="C2278" t="s">
        <v>2736</v>
      </c>
      <c r="D2278" t="s">
        <v>202</v>
      </c>
      <c r="E2278" t="s">
        <v>2723</v>
      </c>
      <c r="F2278" t="s">
        <v>202</v>
      </c>
      <c r="G2278" s="9">
        <v>1</v>
      </c>
      <c r="H2278" s="8">
        <v>0</v>
      </c>
      <c r="I2278" s="8">
        <v>0</v>
      </c>
      <c r="J2278" s="8">
        <v>0</v>
      </c>
      <c r="K2278" t="s">
        <v>4746</v>
      </c>
      <c r="L2278" s="1">
        <v>45403</v>
      </c>
      <c r="M2278">
        <v>4</v>
      </c>
      <c r="N2278">
        <v>2024</v>
      </c>
    </row>
    <row r="2279" spans="1:14" x14ac:dyDescent="0.25">
      <c r="A2279" t="s">
        <v>6710</v>
      </c>
      <c r="B2279" t="s">
        <v>2722</v>
      </c>
      <c r="C2279" t="s">
        <v>498</v>
      </c>
      <c r="D2279" t="s">
        <v>139</v>
      </c>
      <c r="E2279" t="s">
        <v>6711</v>
      </c>
      <c r="F2279" t="s">
        <v>202</v>
      </c>
      <c r="G2279" s="9">
        <v>3</v>
      </c>
      <c r="H2279" s="8">
        <v>1.4961</v>
      </c>
      <c r="I2279" s="8">
        <v>14</v>
      </c>
      <c r="J2279" s="8">
        <v>4.49</v>
      </c>
      <c r="K2279" t="s">
        <v>4746</v>
      </c>
      <c r="L2279" s="1">
        <v>45403</v>
      </c>
      <c r="M2279">
        <v>4</v>
      </c>
      <c r="N2279">
        <v>2024</v>
      </c>
    </row>
    <row r="2280" spans="1:14" x14ac:dyDescent="0.25">
      <c r="A2280" t="s">
        <v>6710</v>
      </c>
      <c r="B2280" t="s">
        <v>2722</v>
      </c>
      <c r="C2280" t="s">
        <v>2912</v>
      </c>
      <c r="D2280" t="s">
        <v>1966</v>
      </c>
      <c r="E2280" t="s">
        <v>5315</v>
      </c>
      <c r="F2280" t="s">
        <v>202</v>
      </c>
      <c r="G2280" s="9">
        <v>3</v>
      </c>
      <c r="H2280" s="8">
        <v>0</v>
      </c>
      <c r="I2280" s="8">
        <v>17</v>
      </c>
      <c r="J2280" s="8">
        <v>0</v>
      </c>
      <c r="K2280" t="s">
        <v>4746</v>
      </c>
      <c r="L2280" s="1">
        <v>45403</v>
      </c>
      <c r="M2280">
        <v>4</v>
      </c>
      <c r="N2280">
        <v>2024</v>
      </c>
    </row>
    <row r="2281" spans="1:14" x14ac:dyDescent="0.25">
      <c r="A2281" t="s">
        <v>6710</v>
      </c>
      <c r="B2281" t="s">
        <v>2722</v>
      </c>
      <c r="C2281" t="s">
        <v>490</v>
      </c>
      <c r="D2281" t="s">
        <v>141</v>
      </c>
      <c r="E2281" t="s">
        <v>142</v>
      </c>
      <c r="F2281" t="s">
        <v>202</v>
      </c>
      <c r="G2281" s="9">
        <v>3</v>
      </c>
      <c r="H2281" s="8">
        <v>3.0545</v>
      </c>
      <c r="I2281" s="8">
        <v>0</v>
      </c>
      <c r="J2281" s="8">
        <v>9.16</v>
      </c>
      <c r="K2281" t="s">
        <v>4746</v>
      </c>
      <c r="L2281" s="1">
        <v>45403</v>
      </c>
      <c r="M2281">
        <v>4</v>
      </c>
      <c r="N2281">
        <v>2024</v>
      </c>
    </row>
    <row r="2282" spans="1:14" x14ac:dyDescent="0.25">
      <c r="A2282" t="s">
        <v>6710</v>
      </c>
      <c r="B2282" t="s">
        <v>2722</v>
      </c>
      <c r="C2282" t="s">
        <v>2736</v>
      </c>
      <c r="D2282" t="s">
        <v>202</v>
      </c>
      <c r="E2282" t="s">
        <v>2723</v>
      </c>
      <c r="F2282" t="s">
        <v>202</v>
      </c>
      <c r="G2282" s="9">
        <v>1</v>
      </c>
      <c r="H2282" s="8">
        <v>0</v>
      </c>
      <c r="I2282" s="8">
        <v>30</v>
      </c>
      <c r="J2282" s="8">
        <v>0</v>
      </c>
      <c r="K2282" t="s">
        <v>4746</v>
      </c>
      <c r="L2282" s="1">
        <v>45403</v>
      </c>
      <c r="M2282">
        <v>4</v>
      </c>
      <c r="N2282">
        <v>2024</v>
      </c>
    </row>
    <row r="2283" spans="1:14" x14ac:dyDescent="0.25">
      <c r="A2283" t="s">
        <v>6712</v>
      </c>
      <c r="B2283" t="s">
        <v>2722</v>
      </c>
      <c r="C2283" t="s">
        <v>442</v>
      </c>
      <c r="D2283" t="s">
        <v>357</v>
      </c>
      <c r="E2283" t="s">
        <v>5210</v>
      </c>
      <c r="F2283" t="s">
        <v>202</v>
      </c>
      <c r="G2283" s="9">
        <v>1</v>
      </c>
      <c r="H2283" s="8">
        <v>3.38</v>
      </c>
      <c r="I2283" s="8">
        <v>8</v>
      </c>
      <c r="J2283" s="8">
        <v>3.38</v>
      </c>
      <c r="K2283" t="s">
        <v>4746</v>
      </c>
      <c r="L2283" s="1">
        <v>45403</v>
      </c>
      <c r="M2283">
        <v>4</v>
      </c>
      <c r="N2283">
        <v>2024</v>
      </c>
    </row>
    <row r="2284" spans="1:14" x14ac:dyDescent="0.25">
      <c r="A2284" t="s">
        <v>6712</v>
      </c>
      <c r="B2284" t="s">
        <v>2722</v>
      </c>
      <c r="C2284" t="s">
        <v>566</v>
      </c>
      <c r="D2284" t="s">
        <v>388</v>
      </c>
      <c r="E2284" t="s">
        <v>5204</v>
      </c>
      <c r="F2284" t="s">
        <v>202</v>
      </c>
      <c r="G2284" s="9">
        <v>1</v>
      </c>
      <c r="H2284" s="8">
        <v>18</v>
      </c>
      <c r="I2284" s="8">
        <v>64</v>
      </c>
      <c r="J2284" s="8">
        <v>18</v>
      </c>
      <c r="K2284" t="s">
        <v>4746</v>
      </c>
      <c r="L2284" s="1">
        <v>45403</v>
      </c>
      <c r="M2284">
        <v>4</v>
      </c>
      <c r="N2284">
        <v>2024</v>
      </c>
    </row>
    <row r="2285" spans="1:14" x14ac:dyDescent="0.25">
      <c r="A2285" t="s">
        <v>6712</v>
      </c>
      <c r="B2285" t="s">
        <v>2722</v>
      </c>
      <c r="C2285" t="s">
        <v>2724</v>
      </c>
      <c r="D2285" t="s">
        <v>202</v>
      </c>
      <c r="E2285" t="s">
        <v>2723</v>
      </c>
      <c r="F2285" t="s">
        <v>202</v>
      </c>
      <c r="G2285" s="9">
        <v>1</v>
      </c>
      <c r="H2285" s="8">
        <v>0</v>
      </c>
      <c r="I2285" s="8">
        <v>9</v>
      </c>
      <c r="J2285" s="8">
        <v>0</v>
      </c>
      <c r="K2285" t="s">
        <v>4746</v>
      </c>
      <c r="L2285" s="1">
        <v>45403</v>
      </c>
      <c r="M2285">
        <v>4</v>
      </c>
      <c r="N2285">
        <v>2024</v>
      </c>
    </row>
    <row r="2286" spans="1:14" x14ac:dyDescent="0.25">
      <c r="A2286" t="s">
        <v>6713</v>
      </c>
      <c r="B2286" t="s">
        <v>2722</v>
      </c>
      <c r="C2286" t="s">
        <v>3076</v>
      </c>
      <c r="D2286" t="s">
        <v>2002</v>
      </c>
      <c r="E2286" t="s">
        <v>6714</v>
      </c>
      <c r="F2286" t="s">
        <v>202</v>
      </c>
      <c r="G2286" s="9">
        <v>1</v>
      </c>
      <c r="H2286" s="8">
        <v>0</v>
      </c>
      <c r="I2286" s="8">
        <v>322</v>
      </c>
      <c r="J2286" s="8">
        <v>0</v>
      </c>
      <c r="K2286" t="s">
        <v>4746</v>
      </c>
      <c r="L2286" s="1">
        <v>45403</v>
      </c>
      <c r="M2286">
        <v>4</v>
      </c>
      <c r="N2286">
        <v>2024</v>
      </c>
    </row>
    <row r="2287" spans="1:14" x14ac:dyDescent="0.25">
      <c r="A2287" t="s">
        <v>6713</v>
      </c>
      <c r="B2287" t="s">
        <v>2722</v>
      </c>
      <c r="C2287" t="s">
        <v>538</v>
      </c>
      <c r="D2287" t="s">
        <v>195</v>
      </c>
      <c r="E2287" t="s">
        <v>196</v>
      </c>
      <c r="F2287" t="s">
        <v>202</v>
      </c>
      <c r="G2287" s="9">
        <v>1</v>
      </c>
      <c r="H2287" s="8">
        <v>121.55800000000001</v>
      </c>
      <c r="I2287" s="8">
        <v>0</v>
      </c>
      <c r="J2287" s="8">
        <v>121.56</v>
      </c>
      <c r="K2287" t="s">
        <v>4746</v>
      </c>
      <c r="L2287" s="1">
        <v>45403</v>
      </c>
      <c r="M2287">
        <v>4</v>
      </c>
      <c r="N2287">
        <v>2024</v>
      </c>
    </row>
    <row r="2288" spans="1:14" x14ac:dyDescent="0.25">
      <c r="A2288" t="s">
        <v>6713</v>
      </c>
      <c r="B2288" t="s">
        <v>2722</v>
      </c>
      <c r="C2288" t="s">
        <v>539</v>
      </c>
      <c r="D2288" t="s">
        <v>193</v>
      </c>
      <c r="E2288" t="s">
        <v>194</v>
      </c>
      <c r="F2288" t="s">
        <v>202</v>
      </c>
      <c r="G2288" s="9">
        <v>1</v>
      </c>
      <c r="H2288" s="8">
        <v>18.7012</v>
      </c>
      <c r="I2288" s="8">
        <v>0</v>
      </c>
      <c r="J2288" s="8">
        <v>18.7</v>
      </c>
      <c r="K2288" t="s">
        <v>4746</v>
      </c>
      <c r="L2288" s="1">
        <v>45403</v>
      </c>
      <c r="M2288">
        <v>4</v>
      </c>
      <c r="N2288">
        <v>2024</v>
      </c>
    </row>
    <row r="2289" spans="1:14" x14ac:dyDescent="0.25">
      <c r="A2289" t="s">
        <v>6713</v>
      </c>
      <c r="B2289" t="s">
        <v>2722</v>
      </c>
      <c r="C2289" t="s">
        <v>2736</v>
      </c>
      <c r="D2289" t="s">
        <v>202</v>
      </c>
      <c r="E2289" t="s">
        <v>2723</v>
      </c>
      <c r="F2289" t="s">
        <v>202</v>
      </c>
      <c r="G2289" s="9">
        <v>1</v>
      </c>
      <c r="H2289" s="8">
        <v>0</v>
      </c>
      <c r="I2289" s="8">
        <v>51</v>
      </c>
      <c r="J2289" s="8">
        <v>0</v>
      </c>
      <c r="K2289" t="s">
        <v>4746</v>
      </c>
      <c r="L2289" s="1">
        <v>45403</v>
      </c>
      <c r="M2289">
        <v>4</v>
      </c>
      <c r="N2289">
        <v>2024</v>
      </c>
    </row>
    <row r="2290" spans="1:14" x14ac:dyDescent="0.25">
      <c r="A2290" t="s">
        <v>6713</v>
      </c>
      <c r="B2290" t="s">
        <v>2722</v>
      </c>
      <c r="C2290" t="s">
        <v>2787</v>
      </c>
      <c r="D2290" t="s">
        <v>1518</v>
      </c>
      <c r="E2290" t="s">
        <v>1519</v>
      </c>
      <c r="F2290" t="s">
        <v>202</v>
      </c>
      <c r="G2290" s="9">
        <v>1</v>
      </c>
      <c r="H2290" s="8">
        <v>65.454300000000003</v>
      </c>
      <c r="I2290" s="8">
        <v>0</v>
      </c>
      <c r="J2290" s="8">
        <v>65.45</v>
      </c>
      <c r="K2290" t="s">
        <v>4746</v>
      </c>
      <c r="L2290" s="1">
        <v>45403</v>
      </c>
      <c r="M2290">
        <v>4</v>
      </c>
      <c r="N2290">
        <v>2024</v>
      </c>
    </row>
    <row r="2291" spans="1:14" x14ac:dyDescent="0.25">
      <c r="A2291" t="s">
        <v>6715</v>
      </c>
      <c r="B2291" t="s">
        <v>2722</v>
      </c>
      <c r="C2291" t="s">
        <v>609</v>
      </c>
      <c r="D2291" t="s">
        <v>33</v>
      </c>
      <c r="E2291" t="s">
        <v>6716</v>
      </c>
      <c r="F2291" t="s">
        <v>202</v>
      </c>
      <c r="G2291" s="9">
        <v>1</v>
      </c>
      <c r="H2291" s="8">
        <v>0</v>
      </c>
      <c r="I2291" s="8">
        <v>1349</v>
      </c>
      <c r="J2291" s="8">
        <v>0</v>
      </c>
      <c r="K2291" t="s">
        <v>4746</v>
      </c>
      <c r="L2291" s="1">
        <v>45402</v>
      </c>
      <c r="M2291">
        <v>4</v>
      </c>
      <c r="N2291">
        <v>2024</v>
      </c>
    </row>
    <row r="2292" spans="1:14" x14ac:dyDescent="0.25">
      <c r="A2292" t="s">
        <v>6715</v>
      </c>
      <c r="B2292" t="s">
        <v>2722</v>
      </c>
      <c r="C2292" t="s">
        <v>610</v>
      </c>
      <c r="D2292" t="s">
        <v>31</v>
      </c>
      <c r="E2292" t="s">
        <v>5199</v>
      </c>
      <c r="F2292" t="s">
        <v>202</v>
      </c>
      <c r="G2292" s="9">
        <v>1</v>
      </c>
      <c r="H2292" s="8">
        <v>0</v>
      </c>
      <c r="I2292" s="8">
        <v>319</v>
      </c>
      <c r="J2292" s="8">
        <v>0</v>
      </c>
      <c r="K2292" t="s">
        <v>4746</v>
      </c>
      <c r="L2292" s="1">
        <v>45402</v>
      </c>
      <c r="M2292">
        <v>4</v>
      </c>
      <c r="N2292">
        <v>2024</v>
      </c>
    </row>
    <row r="2293" spans="1:14" x14ac:dyDescent="0.25">
      <c r="A2293" t="s">
        <v>6715</v>
      </c>
      <c r="B2293" t="s">
        <v>2722</v>
      </c>
      <c r="C2293" t="s">
        <v>3147</v>
      </c>
      <c r="D2293" t="s">
        <v>2099</v>
      </c>
      <c r="E2293" t="s">
        <v>6717</v>
      </c>
      <c r="F2293" t="s">
        <v>202</v>
      </c>
      <c r="G2293" s="9">
        <v>1</v>
      </c>
      <c r="H2293" s="8">
        <v>0</v>
      </c>
      <c r="I2293" s="8">
        <v>903</v>
      </c>
      <c r="J2293" s="8">
        <v>0</v>
      </c>
      <c r="K2293" t="s">
        <v>4746</v>
      </c>
      <c r="L2293" s="1">
        <v>45402</v>
      </c>
      <c r="M2293">
        <v>4</v>
      </c>
      <c r="N2293">
        <v>2024</v>
      </c>
    </row>
    <row r="2294" spans="1:14" x14ac:dyDescent="0.25">
      <c r="A2294" t="s">
        <v>6715</v>
      </c>
      <c r="B2294" t="s">
        <v>2722</v>
      </c>
      <c r="C2294" t="s">
        <v>457</v>
      </c>
      <c r="D2294" t="s">
        <v>256</v>
      </c>
      <c r="E2294" t="s">
        <v>2730</v>
      </c>
      <c r="F2294" t="s">
        <v>1638</v>
      </c>
      <c r="G2294" s="9">
        <v>1</v>
      </c>
      <c r="H2294" s="8">
        <v>74.5</v>
      </c>
      <c r="I2294" s="8">
        <v>0</v>
      </c>
      <c r="J2294" s="8">
        <v>74.5</v>
      </c>
      <c r="K2294" t="s">
        <v>4746</v>
      </c>
      <c r="L2294" s="1">
        <v>45402</v>
      </c>
      <c r="M2294">
        <v>4</v>
      </c>
      <c r="N2294">
        <v>2024</v>
      </c>
    </row>
    <row r="2295" spans="1:14" x14ac:dyDescent="0.25">
      <c r="A2295" t="s">
        <v>6715</v>
      </c>
      <c r="B2295" t="s">
        <v>2722</v>
      </c>
      <c r="C2295" t="s">
        <v>458</v>
      </c>
      <c r="D2295" t="s">
        <v>258</v>
      </c>
      <c r="E2295" t="s">
        <v>2731</v>
      </c>
      <c r="F2295" t="s">
        <v>1638</v>
      </c>
      <c r="G2295" s="9">
        <v>1</v>
      </c>
      <c r="H2295" s="8">
        <v>85.49</v>
      </c>
      <c r="I2295" s="8">
        <v>0</v>
      </c>
      <c r="J2295" s="8">
        <v>85.49</v>
      </c>
      <c r="K2295" t="s">
        <v>4746</v>
      </c>
      <c r="L2295" s="1">
        <v>45402</v>
      </c>
      <c r="M2295">
        <v>4</v>
      </c>
      <c r="N2295">
        <v>2024</v>
      </c>
    </row>
    <row r="2296" spans="1:14" x14ac:dyDescent="0.25">
      <c r="A2296" t="s">
        <v>6715</v>
      </c>
      <c r="B2296" t="s">
        <v>2722</v>
      </c>
      <c r="C2296" t="s">
        <v>603</v>
      </c>
      <c r="D2296" t="s">
        <v>390</v>
      </c>
      <c r="E2296" t="s">
        <v>391</v>
      </c>
      <c r="F2296" t="s">
        <v>202</v>
      </c>
      <c r="G2296" s="9">
        <v>1</v>
      </c>
      <c r="H2296" s="8">
        <v>29.5</v>
      </c>
      <c r="I2296" s="8">
        <v>0</v>
      </c>
      <c r="J2296" s="8">
        <v>29.5</v>
      </c>
      <c r="K2296" t="s">
        <v>4746</v>
      </c>
      <c r="L2296" s="1">
        <v>45402</v>
      </c>
      <c r="M2296">
        <v>4</v>
      </c>
      <c r="N2296">
        <v>2024</v>
      </c>
    </row>
    <row r="2297" spans="1:14" x14ac:dyDescent="0.25">
      <c r="A2297" t="s">
        <v>6715</v>
      </c>
      <c r="B2297" t="s">
        <v>2722</v>
      </c>
      <c r="C2297" t="s">
        <v>525</v>
      </c>
      <c r="D2297" t="s">
        <v>334</v>
      </c>
      <c r="E2297" t="s">
        <v>335</v>
      </c>
      <c r="F2297" t="s">
        <v>202</v>
      </c>
      <c r="G2297" s="9">
        <v>1</v>
      </c>
      <c r="H2297" s="8">
        <v>18.5</v>
      </c>
      <c r="I2297" s="8">
        <v>0</v>
      </c>
      <c r="J2297" s="8">
        <v>18.5</v>
      </c>
      <c r="K2297" t="s">
        <v>4746</v>
      </c>
      <c r="L2297" s="1">
        <v>45402</v>
      </c>
      <c r="M2297">
        <v>4</v>
      </c>
      <c r="N2297">
        <v>2024</v>
      </c>
    </row>
    <row r="2298" spans="1:14" x14ac:dyDescent="0.25">
      <c r="A2298" t="s">
        <v>6715</v>
      </c>
      <c r="B2298" t="s">
        <v>2722</v>
      </c>
      <c r="C2298" t="s">
        <v>582</v>
      </c>
      <c r="D2298" t="s">
        <v>320</v>
      </c>
      <c r="E2298" t="s">
        <v>321</v>
      </c>
      <c r="F2298" t="s">
        <v>202</v>
      </c>
      <c r="G2298" s="9">
        <v>1</v>
      </c>
      <c r="H2298" s="8">
        <v>45</v>
      </c>
      <c r="I2298" s="8">
        <v>0</v>
      </c>
      <c r="J2298" s="8">
        <v>45</v>
      </c>
      <c r="K2298" t="s">
        <v>4746</v>
      </c>
      <c r="L2298" s="1">
        <v>45402</v>
      </c>
      <c r="M2298">
        <v>4</v>
      </c>
      <c r="N2298">
        <v>2024</v>
      </c>
    </row>
    <row r="2299" spans="1:14" x14ac:dyDescent="0.25">
      <c r="A2299" t="s">
        <v>6715</v>
      </c>
      <c r="B2299" t="s">
        <v>2722</v>
      </c>
      <c r="C2299" t="s">
        <v>460</v>
      </c>
      <c r="D2299" t="s">
        <v>266</v>
      </c>
      <c r="E2299" t="s">
        <v>267</v>
      </c>
      <c r="F2299" t="s">
        <v>1638</v>
      </c>
      <c r="G2299" s="9">
        <v>1</v>
      </c>
      <c r="H2299" s="8">
        <v>16.89</v>
      </c>
      <c r="I2299" s="8">
        <v>0</v>
      </c>
      <c r="J2299" s="8">
        <v>16.89</v>
      </c>
      <c r="K2299" t="s">
        <v>4746</v>
      </c>
      <c r="L2299" s="1">
        <v>45402</v>
      </c>
      <c r="M2299">
        <v>4</v>
      </c>
      <c r="N2299">
        <v>2024</v>
      </c>
    </row>
    <row r="2300" spans="1:14" x14ac:dyDescent="0.25">
      <c r="A2300" t="s">
        <v>6715</v>
      </c>
      <c r="B2300" t="s">
        <v>2722</v>
      </c>
      <c r="C2300" t="s">
        <v>2898</v>
      </c>
      <c r="D2300" t="s">
        <v>2006</v>
      </c>
      <c r="E2300" t="s">
        <v>6718</v>
      </c>
      <c r="F2300" t="s">
        <v>202</v>
      </c>
      <c r="G2300" s="9">
        <v>1</v>
      </c>
      <c r="H2300" s="8">
        <v>0</v>
      </c>
      <c r="I2300" s="8">
        <v>296</v>
      </c>
      <c r="J2300" s="8">
        <v>0</v>
      </c>
      <c r="K2300" t="s">
        <v>4746</v>
      </c>
      <c r="L2300" s="1">
        <v>45402</v>
      </c>
      <c r="M2300">
        <v>4</v>
      </c>
      <c r="N2300">
        <v>2024</v>
      </c>
    </row>
    <row r="2301" spans="1:14" x14ac:dyDescent="0.25">
      <c r="A2301" t="s">
        <v>6715</v>
      </c>
      <c r="B2301" t="s">
        <v>2722</v>
      </c>
      <c r="C2301" t="s">
        <v>511</v>
      </c>
      <c r="D2301" t="s">
        <v>310</v>
      </c>
      <c r="E2301" t="s">
        <v>311</v>
      </c>
      <c r="F2301" t="s">
        <v>202</v>
      </c>
      <c r="G2301" s="9">
        <v>1</v>
      </c>
      <c r="H2301" s="8">
        <v>77.900000000000006</v>
      </c>
      <c r="I2301" s="8">
        <v>0</v>
      </c>
      <c r="J2301" s="8">
        <v>77.900000000000006</v>
      </c>
      <c r="K2301" t="s">
        <v>4746</v>
      </c>
      <c r="L2301" s="1">
        <v>45402</v>
      </c>
      <c r="M2301">
        <v>4</v>
      </c>
      <c r="N2301">
        <v>2024</v>
      </c>
    </row>
    <row r="2302" spans="1:14" x14ac:dyDescent="0.25">
      <c r="A2302" t="s">
        <v>6715</v>
      </c>
      <c r="B2302" t="s">
        <v>2722</v>
      </c>
      <c r="C2302" t="s">
        <v>452</v>
      </c>
      <c r="D2302" t="s">
        <v>376</v>
      </c>
      <c r="E2302" t="s">
        <v>377</v>
      </c>
      <c r="F2302" t="s">
        <v>202</v>
      </c>
      <c r="G2302" s="9">
        <v>1</v>
      </c>
      <c r="H2302" s="8">
        <v>34.36</v>
      </c>
      <c r="I2302" s="8">
        <v>0</v>
      </c>
      <c r="J2302" s="8">
        <v>34.36</v>
      </c>
      <c r="K2302" t="s">
        <v>4746</v>
      </c>
      <c r="L2302" s="1">
        <v>45402</v>
      </c>
      <c r="M2302">
        <v>4</v>
      </c>
      <c r="N2302">
        <v>2024</v>
      </c>
    </row>
    <row r="2303" spans="1:14" x14ac:dyDescent="0.25">
      <c r="A2303" t="s">
        <v>6715</v>
      </c>
      <c r="B2303" t="s">
        <v>2722</v>
      </c>
      <c r="C2303" t="s">
        <v>484</v>
      </c>
      <c r="D2303" t="s">
        <v>346</v>
      </c>
      <c r="E2303" t="s">
        <v>6719</v>
      </c>
      <c r="F2303" t="s">
        <v>202</v>
      </c>
      <c r="G2303" s="9">
        <v>1</v>
      </c>
      <c r="H2303" s="8">
        <v>30.83</v>
      </c>
      <c r="I2303" s="8">
        <v>82</v>
      </c>
      <c r="J2303" s="8">
        <v>30.83</v>
      </c>
      <c r="K2303" t="s">
        <v>4746</v>
      </c>
      <c r="L2303" s="1">
        <v>45402</v>
      </c>
      <c r="M2303">
        <v>4</v>
      </c>
      <c r="N2303">
        <v>2024</v>
      </c>
    </row>
    <row r="2304" spans="1:14" x14ac:dyDescent="0.25">
      <c r="A2304" t="s">
        <v>6715</v>
      </c>
      <c r="B2304" t="s">
        <v>2722</v>
      </c>
      <c r="C2304" t="s">
        <v>467</v>
      </c>
      <c r="D2304" t="s">
        <v>380</v>
      </c>
      <c r="E2304" t="s">
        <v>6720</v>
      </c>
      <c r="F2304" t="s">
        <v>202</v>
      </c>
      <c r="G2304" s="9">
        <v>1</v>
      </c>
      <c r="H2304" s="8">
        <v>14.16</v>
      </c>
      <c r="I2304" s="8">
        <v>55</v>
      </c>
      <c r="J2304" s="8">
        <v>14.16</v>
      </c>
      <c r="K2304" t="s">
        <v>4746</v>
      </c>
      <c r="L2304" s="1">
        <v>45402</v>
      </c>
      <c r="M2304">
        <v>4</v>
      </c>
      <c r="N2304">
        <v>2024</v>
      </c>
    </row>
    <row r="2305" spans="1:14" x14ac:dyDescent="0.25">
      <c r="A2305" t="s">
        <v>6715</v>
      </c>
      <c r="B2305" t="s">
        <v>2722</v>
      </c>
      <c r="C2305" t="s">
        <v>563</v>
      </c>
      <c r="D2305" t="s">
        <v>242</v>
      </c>
      <c r="E2305" t="s">
        <v>6721</v>
      </c>
      <c r="F2305" t="s">
        <v>202</v>
      </c>
      <c r="G2305" s="9">
        <v>1</v>
      </c>
      <c r="H2305" s="8">
        <v>10</v>
      </c>
      <c r="I2305" s="8">
        <v>55</v>
      </c>
      <c r="J2305" s="8">
        <v>10</v>
      </c>
      <c r="K2305" t="s">
        <v>4746</v>
      </c>
      <c r="L2305" s="1">
        <v>45402</v>
      </c>
      <c r="M2305">
        <v>4</v>
      </c>
      <c r="N2305">
        <v>2024</v>
      </c>
    </row>
    <row r="2306" spans="1:14" x14ac:dyDescent="0.25">
      <c r="A2306" t="s">
        <v>6715</v>
      </c>
      <c r="B2306" t="s">
        <v>2722</v>
      </c>
      <c r="C2306" t="s">
        <v>2724</v>
      </c>
      <c r="D2306" t="s">
        <v>202</v>
      </c>
      <c r="E2306" t="s">
        <v>2723</v>
      </c>
      <c r="F2306" t="s">
        <v>202</v>
      </c>
      <c r="G2306" s="9">
        <v>1</v>
      </c>
      <c r="H2306" s="8">
        <v>0</v>
      </c>
      <c r="I2306" s="8">
        <v>66.5</v>
      </c>
      <c r="J2306" s="8">
        <v>0</v>
      </c>
      <c r="K2306" t="s">
        <v>4746</v>
      </c>
      <c r="L2306" s="1">
        <v>45402</v>
      </c>
      <c r="M2306">
        <v>4</v>
      </c>
      <c r="N2306">
        <v>2024</v>
      </c>
    </row>
    <row r="2307" spans="1:14" x14ac:dyDescent="0.25">
      <c r="A2307" t="s">
        <v>6722</v>
      </c>
      <c r="B2307" t="s">
        <v>2934</v>
      </c>
      <c r="C2307" t="s">
        <v>3783</v>
      </c>
      <c r="D2307" t="s">
        <v>2151</v>
      </c>
      <c r="E2307" t="s">
        <v>6723</v>
      </c>
      <c r="F2307" t="s">
        <v>202</v>
      </c>
      <c r="G2307" s="9">
        <v>1</v>
      </c>
      <c r="H2307" s="8">
        <v>0</v>
      </c>
      <c r="I2307" s="8">
        <v>803</v>
      </c>
      <c r="J2307" s="8">
        <v>0</v>
      </c>
      <c r="K2307" t="s">
        <v>4746</v>
      </c>
      <c r="L2307" s="1">
        <v>45402</v>
      </c>
      <c r="M2307">
        <v>4</v>
      </c>
      <c r="N2307">
        <v>2024</v>
      </c>
    </row>
    <row r="2308" spans="1:14" x14ac:dyDescent="0.25">
      <c r="A2308" t="s">
        <v>6722</v>
      </c>
      <c r="B2308" t="s">
        <v>2934</v>
      </c>
      <c r="C2308" t="s">
        <v>520</v>
      </c>
      <c r="D2308" t="s">
        <v>209</v>
      </c>
      <c r="E2308" t="s">
        <v>210</v>
      </c>
      <c r="F2308" t="s">
        <v>202</v>
      </c>
      <c r="G2308" s="9">
        <v>1</v>
      </c>
      <c r="H2308" s="8">
        <v>56.103700000000003</v>
      </c>
      <c r="I2308" s="8">
        <v>0</v>
      </c>
      <c r="J2308" s="8">
        <v>56.1</v>
      </c>
      <c r="K2308" t="s">
        <v>4746</v>
      </c>
      <c r="L2308" s="1">
        <v>45402</v>
      </c>
      <c r="M2308">
        <v>4</v>
      </c>
      <c r="N2308">
        <v>2024</v>
      </c>
    </row>
    <row r="2309" spans="1:14" x14ac:dyDescent="0.25">
      <c r="A2309" t="s">
        <v>6722</v>
      </c>
      <c r="B2309" t="s">
        <v>2934</v>
      </c>
      <c r="C2309" t="s">
        <v>3756</v>
      </c>
      <c r="D2309" t="s">
        <v>3757</v>
      </c>
      <c r="E2309" t="s">
        <v>287</v>
      </c>
      <c r="F2309" t="s">
        <v>202</v>
      </c>
      <c r="G2309" s="9">
        <v>1</v>
      </c>
      <c r="H2309" s="8">
        <v>233.7654</v>
      </c>
      <c r="I2309" s="8">
        <v>0</v>
      </c>
      <c r="J2309" s="8">
        <v>233.77</v>
      </c>
      <c r="K2309" t="s">
        <v>4746</v>
      </c>
      <c r="L2309" s="1">
        <v>45402</v>
      </c>
      <c r="M2309">
        <v>4</v>
      </c>
      <c r="N2309">
        <v>2024</v>
      </c>
    </row>
    <row r="2310" spans="1:14" x14ac:dyDescent="0.25">
      <c r="A2310" t="s">
        <v>6722</v>
      </c>
      <c r="B2310" t="s">
        <v>2934</v>
      </c>
      <c r="C2310" t="s">
        <v>3758</v>
      </c>
      <c r="D2310" t="s">
        <v>3759</v>
      </c>
      <c r="E2310" t="s">
        <v>289</v>
      </c>
      <c r="F2310" t="s">
        <v>202</v>
      </c>
      <c r="G2310" s="9">
        <v>1</v>
      </c>
      <c r="H2310" s="8">
        <v>133.24629999999999</v>
      </c>
      <c r="I2310" s="8">
        <v>0</v>
      </c>
      <c r="J2310" s="8">
        <v>133.25</v>
      </c>
      <c r="K2310" t="s">
        <v>4746</v>
      </c>
      <c r="L2310" s="1">
        <v>45402</v>
      </c>
      <c r="M2310">
        <v>4</v>
      </c>
      <c r="N2310">
        <v>2024</v>
      </c>
    </row>
    <row r="2311" spans="1:14" x14ac:dyDescent="0.25">
      <c r="A2311" t="s">
        <v>6722</v>
      </c>
      <c r="B2311" t="s">
        <v>2934</v>
      </c>
      <c r="C2311" t="s">
        <v>2823</v>
      </c>
      <c r="D2311" t="s">
        <v>1951</v>
      </c>
      <c r="E2311" t="s">
        <v>6724</v>
      </c>
      <c r="F2311" t="s">
        <v>202</v>
      </c>
      <c r="G2311" s="9">
        <v>1</v>
      </c>
      <c r="H2311" s="8">
        <v>0</v>
      </c>
      <c r="I2311" s="8">
        <v>99</v>
      </c>
      <c r="J2311" s="8">
        <v>0</v>
      </c>
      <c r="K2311" t="s">
        <v>4746</v>
      </c>
      <c r="L2311" s="1">
        <v>45402</v>
      </c>
      <c r="M2311">
        <v>4</v>
      </c>
      <c r="N2311">
        <v>2024</v>
      </c>
    </row>
    <row r="2312" spans="1:14" x14ac:dyDescent="0.25">
      <c r="A2312" t="s">
        <v>6722</v>
      </c>
      <c r="B2312" t="s">
        <v>2934</v>
      </c>
      <c r="C2312" t="s">
        <v>522</v>
      </c>
      <c r="D2312" t="s">
        <v>342</v>
      </c>
      <c r="E2312" t="s">
        <v>343</v>
      </c>
      <c r="F2312" t="s">
        <v>202</v>
      </c>
      <c r="G2312" s="9">
        <v>1</v>
      </c>
      <c r="H2312" s="8">
        <v>16.363600000000002</v>
      </c>
      <c r="I2312" s="8">
        <v>0</v>
      </c>
      <c r="J2312" s="8">
        <v>16.36</v>
      </c>
      <c r="K2312" t="s">
        <v>4746</v>
      </c>
      <c r="L2312" s="1">
        <v>45402</v>
      </c>
      <c r="M2312">
        <v>4</v>
      </c>
      <c r="N2312">
        <v>2024</v>
      </c>
    </row>
    <row r="2313" spans="1:14" x14ac:dyDescent="0.25">
      <c r="A2313" t="s">
        <v>6722</v>
      </c>
      <c r="B2313" t="s">
        <v>2934</v>
      </c>
      <c r="C2313" t="s">
        <v>562</v>
      </c>
      <c r="D2313" t="s">
        <v>205</v>
      </c>
      <c r="E2313" t="s">
        <v>206</v>
      </c>
      <c r="F2313" t="s">
        <v>202</v>
      </c>
      <c r="G2313" s="9">
        <v>1</v>
      </c>
      <c r="H2313" s="8">
        <v>31.947900000000001</v>
      </c>
      <c r="I2313" s="8">
        <v>0</v>
      </c>
      <c r="J2313" s="8">
        <v>31.95</v>
      </c>
      <c r="K2313" t="s">
        <v>4746</v>
      </c>
      <c r="L2313" s="1">
        <v>45402</v>
      </c>
      <c r="M2313">
        <v>4</v>
      </c>
      <c r="N2313">
        <v>2024</v>
      </c>
    </row>
    <row r="2314" spans="1:14" x14ac:dyDescent="0.25">
      <c r="A2314" t="s">
        <v>6722</v>
      </c>
      <c r="B2314" t="s">
        <v>2934</v>
      </c>
      <c r="C2314" t="s">
        <v>537</v>
      </c>
      <c r="D2314" t="s">
        <v>416</v>
      </c>
      <c r="E2314" t="s">
        <v>6725</v>
      </c>
      <c r="F2314" t="s">
        <v>202</v>
      </c>
      <c r="G2314" s="9">
        <v>1</v>
      </c>
      <c r="H2314" s="8">
        <v>200.25899999999999</v>
      </c>
      <c r="I2314" s="8">
        <v>499</v>
      </c>
      <c r="J2314" s="8">
        <v>200.26</v>
      </c>
      <c r="K2314" t="s">
        <v>4746</v>
      </c>
      <c r="L2314" s="1">
        <v>45402</v>
      </c>
      <c r="M2314">
        <v>4</v>
      </c>
      <c r="N2314">
        <v>2024</v>
      </c>
    </row>
    <row r="2315" spans="1:14" x14ac:dyDescent="0.25">
      <c r="A2315" t="s">
        <v>6722</v>
      </c>
      <c r="B2315" t="s">
        <v>2934</v>
      </c>
      <c r="C2315" t="s">
        <v>437</v>
      </c>
      <c r="D2315" t="s">
        <v>244</v>
      </c>
      <c r="E2315" t="s">
        <v>6726</v>
      </c>
      <c r="F2315" t="s">
        <v>202</v>
      </c>
      <c r="G2315" s="9">
        <v>1</v>
      </c>
      <c r="H2315" s="8">
        <v>29.610299999999999</v>
      </c>
      <c r="I2315" s="8">
        <v>89</v>
      </c>
      <c r="J2315" s="8">
        <v>29.61</v>
      </c>
      <c r="K2315" t="s">
        <v>4746</v>
      </c>
      <c r="L2315" s="1">
        <v>45402</v>
      </c>
      <c r="M2315">
        <v>4</v>
      </c>
      <c r="N2315">
        <v>2024</v>
      </c>
    </row>
    <row r="2316" spans="1:14" x14ac:dyDescent="0.25">
      <c r="A2316" t="s">
        <v>6722</v>
      </c>
      <c r="B2316" t="s">
        <v>2934</v>
      </c>
      <c r="C2316" t="s">
        <v>444</v>
      </c>
      <c r="D2316" t="s">
        <v>251</v>
      </c>
      <c r="E2316" t="s">
        <v>6727</v>
      </c>
      <c r="F2316" t="s">
        <v>202</v>
      </c>
      <c r="G2316" s="9">
        <v>1</v>
      </c>
      <c r="H2316" s="8">
        <v>69.350399999999993</v>
      </c>
      <c r="I2316" s="8">
        <v>79</v>
      </c>
      <c r="J2316" s="8">
        <v>69.349999999999994</v>
      </c>
      <c r="K2316" t="s">
        <v>4746</v>
      </c>
      <c r="L2316" s="1">
        <v>45402</v>
      </c>
      <c r="M2316">
        <v>4</v>
      </c>
      <c r="N2316">
        <v>2024</v>
      </c>
    </row>
    <row r="2317" spans="1:14" x14ac:dyDescent="0.25">
      <c r="A2317" t="s">
        <v>6722</v>
      </c>
      <c r="B2317" t="s">
        <v>2934</v>
      </c>
      <c r="C2317" t="s">
        <v>2724</v>
      </c>
      <c r="D2317" t="s">
        <v>202</v>
      </c>
      <c r="E2317" t="s">
        <v>2723</v>
      </c>
      <c r="F2317" t="s">
        <v>202</v>
      </c>
      <c r="G2317" s="9">
        <v>1</v>
      </c>
      <c r="H2317" s="8">
        <v>0</v>
      </c>
      <c r="I2317" s="8">
        <v>145</v>
      </c>
      <c r="J2317" s="8">
        <v>0</v>
      </c>
      <c r="K2317" t="s">
        <v>4746</v>
      </c>
      <c r="L2317" s="1">
        <v>45402</v>
      </c>
      <c r="M2317">
        <v>4</v>
      </c>
      <c r="N2317">
        <v>2024</v>
      </c>
    </row>
    <row r="2318" spans="1:14" x14ac:dyDescent="0.25">
      <c r="A2318" t="s">
        <v>6728</v>
      </c>
      <c r="B2318" t="s">
        <v>2722</v>
      </c>
      <c r="C2318" t="s">
        <v>554</v>
      </c>
      <c r="D2318" t="s">
        <v>180</v>
      </c>
      <c r="E2318" t="s">
        <v>6729</v>
      </c>
      <c r="F2318" t="s">
        <v>202</v>
      </c>
      <c r="G2318" s="9">
        <v>1</v>
      </c>
      <c r="H2318" s="8">
        <v>0.2</v>
      </c>
      <c r="I2318" s="8">
        <v>10</v>
      </c>
      <c r="J2318" s="8">
        <v>0.2</v>
      </c>
      <c r="K2318" t="s">
        <v>820</v>
      </c>
      <c r="L2318" s="1">
        <v>45402</v>
      </c>
      <c r="M2318">
        <v>4</v>
      </c>
      <c r="N2318">
        <v>2024</v>
      </c>
    </row>
    <row r="2319" spans="1:14" x14ac:dyDescent="0.25">
      <c r="A2319" t="s">
        <v>6728</v>
      </c>
      <c r="B2319" t="s">
        <v>2722</v>
      </c>
      <c r="C2319" t="s">
        <v>561</v>
      </c>
      <c r="D2319" t="s">
        <v>246</v>
      </c>
      <c r="E2319" t="s">
        <v>6658</v>
      </c>
      <c r="F2319" t="s">
        <v>202</v>
      </c>
      <c r="G2319" s="9">
        <v>2</v>
      </c>
      <c r="H2319" s="8">
        <v>13.2</v>
      </c>
      <c r="I2319" s="8">
        <v>90</v>
      </c>
      <c r="J2319" s="8">
        <v>26.4</v>
      </c>
      <c r="K2319" t="s">
        <v>820</v>
      </c>
      <c r="L2319" s="1">
        <v>45402</v>
      </c>
      <c r="M2319">
        <v>4</v>
      </c>
      <c r="N2319">
        <v>2024</v>
      </c>
    </row>
    <row r="2320" spans="1:14" x14ac:dyDescent="0.25">
      <c r="A2320" t="s">
        <v>6728</v>
      </c>
      <c r="B2320" t="s">
        <v>2722</v>
      </c>
      <c r="C2320" t="s">
        <v>2724</v>
      </c>
      <c r="D2320" t="s">
        <v>202</v>
      </c>
      <c r="E2320" t="s">
        <v>2723</v>
      </c>
      <c r="F2320" t="s">
        <v>202</v>
      </c>
      <c r="G2320" s="9">
        <v>1</v>
      </c>
      <c r="H2320" s="8">
        <v>0</v>
      </c>
      <c r="I2320" s="8">
        <v>7</v>
      </c>
      <c r="J2320" s="8">
        <v>0</v>
      </c>
      <c r="K2320" t="s">
        <v>820</v>
      </c>
      <c r="L2320" s="1">
        <v>45402</v>
      </c>
      <c r="M2320">
        <v>4</v>
      </c>
      <c r="N2320">
        <v>2024</v>
      </c>
    </row>
    <row r="2321" spans="1:14" x14ac:dyDescent="0.25">
      <c r="A2321" t="s">
        <v>6730</v>
      </c>
      <c r="B2321" t="s">
        <v>2722</v>
      </c>
      <c r="C2321" t="s">
        <v>566</v>
      </c>
      <c r="D2321" t="s">
        <v>388</v>
      </c>
      <c r="E2321" t="s">
        <v>5204</v>
      </c>
      <c r="F2321" t="s">
        <v>202</v>
      </c>
      <c r="G2321" s="9">
        <v>1</v>
      </c>
      <c r="H2321" s="8">
        <v>18</v>
      </c>
      <c r="I2321" s="8">
        <v>64</v>
      </c>
      <c r="J2321" s="8">
        <v>18</v>
      </c>
      <c r="K2321" t="s">
        <v>4746</v>
      </c>
      <c r="L2321" s="1">
        <v>45402</v>
      </c>
      <c r="M2321">
        <v>4</v>
      </c>
      <c r="N2321">
        <v>2024</v>
      </c>
    </row>
    <row r="2322" spans="1:14" x14ac:dyDescent="0.25">
      <c r="A2322" t="s">
        <v>6730</v>
      </c>
      <c r="B2322" t="s">
        <v>2722</v>
      </c>
      <c r="C2322" t="s">
        <v>2736</v>
      </c>
      <c r="D2322" t="s">
        <v>202</v>
      </c>
      <c r="E2322" t="s">
        <v>2723</v>
      </c>
      <c r="F2322" t="s">
        <v>202</v>
      </c>
      <c r="G2322" s="9">
        <v>1</v>
      </c>
      <c r="H2322" s="8">
        <v>0</v>
      </c>
      <c r="I2322" s="8">
        <v>0</v>
      </c>
      <c r="J2322" s="8">
        <v>0</v>
      </c>
      <c r="K2322" t="s">
        <v>4746</v>
      </c>
      <c r="L2322" s="1">
        <v>45402</v>
      </c>
      <c r="M2322">
        <v>4</v>
      </c>
      <c r="N2322">
        <v>2024</v>
      </c>
    </row>
    <row r="2323" spans="1:14" x14ac:dyDescent="0.25">
      <c r="A2323" t="s">
        <v>6731</v>
      </c>
      <c r="B2323" t="s">
        <v>2934</v>
      </c>
      <c r="C2323" t="s">
        <v>560</v>
      </c>
      <c r="D2323" t="s">
        <v>222</v>
      </c>
      <c r="E2323" t="s">
        <v>223</v>
      </c>
      <c r="F2323" t="s">
        <v>202</v>
      </c>
      <c r="G2323" s="9">
        <v>1</v>
      </c>
      <c r="H2323" s="8">
        <v>35.844000000000001</v>
      </c>
      <c r="I2323" s="8">
        <v>129</v>
      </c>
      <c r="J2323" s="8">
        <v>35.840000000000003</v>
      </c>
      <c r="K2323" t="s">
        <v>820</v>
      </c>
      <c r="L2323" s="1">
        <v>45402</v>
      </c>
      <c r="M2323">
        <v>4</v>
      </c>
      <c r="N2323">
        <v>2024</v>
      </c>
    </row>
    <row r="2324" spans="1:14" x14ac:dyDescent="0.25">
      <c r="A2324" t="s">
        <v>6732</v>
      </c>
      <c r="B2324" t="s">
        <v>2722</v>
      </c>
      <c r="C2324" t="s">
        <v>2787</v>
      </c>
      <c r="D2324" t="s">
        <v>1518</v>
      </c>
      <c r="E2324" t="s">
        <v>5191</v>
      </c>
      <c r="F2324" t="s">
        <v>202</v>
      </c>
      <c r="G2324" s="9">
        <v>1</v>
      </c>
      <c r="H2324" s="8">
        <v>42</v>
      </c>
      <c r="I2324" s="8">
        <v>155</v>
      </c>
      <c r="J2324" s="8">
        <v>42</v>
      </c>
      <c r="K2324" t="s">
        <v>4746</v>
      </c>
      <c r="L2324" s="1">
        <v>45401</v>
      </c>
      <c r="M2324">
        <v>4</v>
      </c>
      <c r="N2324">
        <v>2024</v>
      </c>
    </row>
    <row r="2325" spans="1:14" x14ac:dyDescent="0.25">
      <c r="A2325" t="s">
        <v>6732</v>
      </c>
      <c r="B2325" t="s">
        <v>2722</v>
      </c>
      <c r="C2325" t="s">
        <v>2736</v>
      </c>
      <c r="D2325" t="s">
        <v>202</v>
      </c>
      <c r="E2325" t="s">
        <v>2723</v>
      </c>
      <c r="F2325" t="s">
        <v>202</v>
      </c>
      <c r="G2325" s="9">
        <v>1</v>
      </c>
      <c r="H2325" s="8">
        <v>0</v>
      </c>
      <c r="I2325" s="8">
        <v>0</v>
      </c>
      <c r="J2325" s="8">
        <v>0</v>
      </c>
      <c r="K2325" t="s">
        <v>4746</v>
      </c>
      <c r="L2325" s="1">
        <v>45401</v>
      </c>
      <c r="M2325">
        <v>4</v>
      </c>
      <c r="N2325">
        <v>2024</v>
      </c>
    </row>
    <row r="2326" spans="1:14" x14ac:dyDescent="0.25">
      <c r="A2326" t="s">
        <v>6733</v>
      </c>
      <c r="B2326" t="s">
        <v>2722</v>
      </c>
      <c r="C2326" t="s">
        <v>2787</v>
      </c>
      <c r="D2326" t="s">
        <v>1518</v>
      </c>
      <c r="E2326" t="s">
        <v>5191</v>
      </c>
      <c r="F2326" t="s">
        <v>202</v>
      </c>
      <c r="G2326" s="9">
        <v>1</v>
      </c>
      <c r="H2326" s="8">
        <v>42</v>
      </c>
      <c r="I2326" s="8">
        <v>155</v>
      </c>
      <c r="J2326" s="8">
        <v>42</v>
      </c>
      <c r="K2326" t="s">
        <v>4746</v>
      </c>
      <c r="L2326" s="1">
        <v>45401</v>
      </c>
      <c r="M2326">
        <v>4</v>
      </c>
      <c r="N2326">
        <v>2024</v>
      </c>
    </row>
    <row r="2327" spans="1:14" x14ac:dyDescent="0.25">
      <c r="A2327" t="s">
        <v>6733</v>
      </c>
      <c r="B2327" t="s">
        <v>2722</v>
      </c>
      <c r="C2327" t="s">
        <v>3255</v>
      </c>
      <c r="D2327" t="s">
        <v>857</v>
      </c>
      <c r="E2327" t="s">
        <v>5184</v>
      </c>
      <c r="F2327" t="s">
        <v>202</v>
      </c>
      <c r="G2327" s="9">
        <v>1</v>
      </c>
      <c r="H2327" s="8">
        <v>0</v>
      </c>
      <c r="I2327" s="8">
        <v>199</v>
      </c>
      <c r="J2327" s="8">
        <v>0</v>
      </c>
      <c r="K2327" t="s">
        <v>4746</v>
      </c>
      <c r="L2327" s="1">
        <v>45401</v>
      </c>
      <c r="M2327">
        <v>4</v>
      </c>
      <c r="N2327">
        <v>2024</v>
      </c>
    </row>
    <row r="2328" spans="1:14" x14ac:dyDescent="0.25">
      <c r="A2328" t="s">
        <v>6733</v>
      </c>
      <c r="B2328" t="s">
        <v>2722</v>
      </c>
      <c r="C2328" t="s">
        <v>2736</v>
      </c>
      <c r="D2328" t="s">
        <v>202</v>
      </c>
      <c r="E2328" t="s">
        <v>2723</v>
      </c>
      <c r="F2328" t="s">
        <v>202</v>
      </c>
      <c r="G2328" s="9">
        <v>1</v>
      </c>
      <c r="H2328" s="8">
        <v>0</v>
      </c>
      <c r="I2328" s="8">
        <v>1.5</v>
      </c>
      <c r="J2328" s="8">
        <v>0</v>
      </c>
      <c r="K2328" t="s">
        <v>4746</v>
      </c>
      <c r="L2328" s="1">
        <v>45401</v>
      </c>
      <c r="M2328">
        <v>4</v>
      </c>
      <c r="N2328">
        <v>2024</v>
      </c>
    </row>
    <row r="2329" spans="1:14" x14ac:dyDescent="0.25">
      <c r="A2329" t="s">
        <v>6734</v>
      </c>
      <c r="B2329" t="s">
        <v>2722</v>
      </c>
      <c r="C2329" t="s">
        <v>485</v>
      </c>
      <c r="D2329" t="s">
        <v>308</v>
      </c>
      <c r="E2329" t="s">
        <v>5211</v>
      </c>
      <c r="F2329" t="s">
        <v>202</v>
      </c>
      <c r="G2329" s="9">
        <v>1</v>
      </c>
      <c r="H2329" s="8">
        <v>4.3499999999999996</v>
      </c>
      <c r="I2329" s="8">
        <v>18</v>
      </c>
      <c r="J2329" s="8">
        <v>4.3499999999999996</v>
      </c>
      <c r="K2329" t="s">
        <v>4746</v>
      </c>
      <c r="L2329" s="1">
        <v>45401</v>
      </c>
      <c r="M2329">
        <v>4</v>
      </c>
      <c r="N2329">
        <v>2024</v>
      </c>
    </row>
    <row r="2330" spans="1:14" x14ac:dyDescent="0.25">
      <c r="A2330" t="s">
        <v>6734</v>
      </c>
      <c r="B2330" t="s">
        <v>2722</v>
      </c>
      <c r="C2330" t="s">
        <v>2787</v>
      </c>
      <c r="D2330" t="s">
        <v>1518</v>
      </c>
      <c r="E2330" t="s">
        <v>5191</v>
      </c>
      <c r="F2330" t="s">
        <v>202</v>
      </c>
      <c r="G2330" s="9">
        <v>1</v>
      </c>
      <c r="H2330" s="8">
        <v>42</v>
      </c>
      <c r="I2330" s="8">
        <v>155</v>
      </c>
      <c r="J2330" s="8">
        <v>42</v>
      </c>
      <c r="K2330" t="s">
        <v>4746</v>
      </c>
      <c r="L2330" s="1">
        <v>45401</v>
      </c>
      <c r="M2330">
        <v>4</v>
      </c>
      <c r="N2330">
        <v>2024</v>
      </c>
    </row>
    <row r="2331" spans="1:14" x14ac:dyDescent="0.25">
      <c r="A2331" t="s">
        <v>6734</v>
      </c>
      <c r="B2331" t="s">
        <v>2722</v>
      </c>
      <c r="C2331" t="s">
        <v>2736</v>
      </c>
      <c r="D2331" t="s">
        <v>202</v>
      </c>
      <c r="E2331" t="s">
        <v>2723</v>
      </c>
      <c r="F2331" t="s">
        <v>202</v>
      </c>
      <c r="G2331" s="9">
        <v>1</v>
      </c>
      <c r="H2331" s="8">
        <v>0</v>
      </c>
      <c r="I2331" s="8">
        <v>0</v>
      </c>
      <c r="J2331" s="8">
        <v>0</v>
      </c>
      <c r="K2331" t="s">
        <v>4746</v>
      </c>
      <c r="L2331" s="1">
        <v>45401</v>
      </c>
      <c r="M2331">
        <v>4</v>
      </c>
      <c r="N2331">
        <v>2024</v>
      </c>
    </row>
    <row r="2332" spans="1:14" x14ac:dyDescent="0.25">
      <c r="A2332" t="s">
        <v>6735</v>
      </c>
      <c r="B2332" t="s">
        <v>2934</v>
      </c>
      <c r="C2332" t="s">
        <v>2997</v>
      </c>
      <c r="D2332" t="s">
        <v>1593</v>
      </c>
      <c r="E2332" t="s">
        <v>5801</v>
      </c>
      <c r="F2332" t="s">
        <v>202</v>
      </c>
      <c r="G2332" s="9">
        <v>1</v>
      </c>
      <c r="H2332" s="8">
        <v>24.6233</v>
      </c>
      <c r="I2332" s="8">
        <v>82</v>
      </c>
      <c r="J2332" s="8">
        <v>24.62</v>
      </c>
      <c r="K2332" t="s">
        <v>4746</v>
      </c>
      <c r="L2332" s="1">
        <v>45401</v>
      </c>
      <c r="M2332">
        <v>4</v>
      </c>
      <c r="N2332">
        <v>2024</v>
      </c>
    </row>
    <row r="2333" spans="1:14" x14ac:dyDescent="0.25">
      <c r="A2333" t="s">
        <v>6736</v>
      </c>
      <c r="B2333" t="s">
        <v>2722</v>
      </c>
      <c r="C2333" t="s">
        <v>4251</v>
      </c>
      <c r="D2333" t="s">
        <v>2393</v>
      </c>
      <c r="E2333" t="s">
        <v>6737</v>
      </c>
      <c r="F2333" t="s">
        <v>202</v>
      </c>
      <c r="G2333" s="9">
        <v>1</v>
      </c>
      <c r="H2333" s="8">
        <v>0</v>
      </c>
      <c r="I2333" s="8">
        <v>803.66</v>
      </c>
      <c r="J2333" s="8">
        <v>0</v>
      </c>
      <c r="K2333" t="s">
        <v>4746</v>
      </c>
      <c r="L2333" s="1">
        <v>45401</v>
      </c>
      <c r="M2333">
        <v>4</v>
      </c>
      <c r="N2333">
        <v>2024</v>
      </c>
    </row>
    <row r="2334" spans="1:14" x14ac:dyDescent="0.25">
      <c r="A2334" t="s">
        <v>6736</v>
      </c>
      <c r="B2334" t="s">
        <v>2722</v>
      </c>
      <c r="C2334" t="s">
        <v>457</v>
      </c>
      <c r="D2334" t="s">
        <v>256</v>
      </c>
      <c r="E2334" t="s">
        <v>2730</v>
      </c>
      <c r="F2334" t="s">
        <v>1638</v>
      </c>
      <c r="G2334" s="9">
        <v>1</v>
      </c>
      <c r="H2334" s="8">
        <v>74.5</v>
      </c>
      <c r="I2334" s="8">
        <v>0</v>
      </c>
      <c r="J2334" s="8">
        <v>74.5</v>
      </c>
      <c r="K2334" t="s">
        <v>4746</v>
      </c>
      <c r="L2334" s="1">
        <v>45401</v>
      </c>
      <c r="M2334">
        <v>4</v>
      </c>
      <c r="N2334">
        <v>2024</v>
      </c>
    </row>
    <row r="2335" spans="1:14" x14ac:dyDescent="0.25">
      <c r="A2335" t="s">
        <v>6736</v>
      </c>
      <c r="B2335" t="s">
        <v>2722</v>
      </c>
      <c r="C2335" t="s">
        <v>458</v>
      </c>
      <c r="D2335" t="s">
        <v>258</v>
      </c>
      <c r="E2335" t="s">
        <v>2731</v>
      </c>
      <c r="F2335" t="s">
        <v>1638</v>
      </c>
      <c r="G2335" s="9">
        <v>1</v>
      </c>
      <c r="H2335" s="8">
        <v>85.49</v>
      </c>
      <c r="I2335" s="8">
        <v>0</v>
      </c>
      <c r="J2335" s="8">
        <v>85.49</v>
      </c>
      <c r="K2335" t="s">
        <v>4746</v>
      </c>
      <c r="L2335" s="1">
        <v>45401</v>
      </c>
      <c r="M2335">
        <v>4</v>
      </c>
      <c r="N2335">
        <v>2024</v>
      </c>
    </row>
    <row r="2336" spans="1:14" x14ac:dyDescent="0.25">
      <c r="A2336" t="s">
        <v>6736</v>
      </c>
      <c r="B2336" t="s">
        <v>2722</v>
      </c>
      <c r="C2336" t="s">
        <v>582</v>
      </c>
      <c r="D2336" t="s">
        <v>320</v>
      </c>
      <c r="E2336" t="s">
        <v>321</v>
      </c>
      <c r="F2336" t="s">
        <v>202</v>
      </c>
      <c r="G2336" s="9">
        <v>1</v>
      </c>
      <c r="H2336" s="8">
        <v>45</v>
      </c>
      <c r="I2336" s="8">
        <v>0</v>
      </c>
      <c r="J2336" s="8">
        <v>45</v>
      </c>
      <c r="K2336" t="s">
        <v>4746</v>
      </c>
      <c r="L2336" s="1">
        <v>45401</v>
      </c>
      <c r="M2336">
        <v>4</v>
      </c>
      <c r="N2336">
        <v>2024</v>
      </c>
    </row>
    <row r="2337" spans="1:14" x14ac:dyDescent="0.25">
      <c r="A2337" t="s">
        <v>6736</v>
      </c>
      <c r="B2337" t="s">
        <v>2722</v>
      </c>
      <c r="C2337" t="s">
        <v>523</v>
      </c>
      <c r="D2337" t="s">
        <v>338</v>
      </c>
      <c r="E2337" t="s">
        <v>339</v>
      </c>
      <c r="F2337" t="s">
        <v>202</v>
      </c>
      <c r="G2337" s="9">
        <v>1</v>
      </c>
      <c r="H2337" s="8">
        <v>8.5</v>
      </c>
      <c r="I2337" s="8">
        <v>0</v>
      </c>
      <c r="J2337" s="8">
        <v>8.5</v>
      </c>
      <c r="K2337" t="s">
        <v>4746</v>
      </c>
      <c r="L2337" s="1">
        <v>45401</v>
      </c>
      <c r="M2337">
        <v>4</v>
      </c>
      <c r="N2337">
        <v>2024</v>
      </c>
    </row>
    <row r="2338" spans="1:14" x14ac:dyDescent="0.25">
      <c r="A2338" t="s">
        <v>6736</v>
      </c>
      <c r="B2338" t="s">
        <v>2722</v>
      </c>
      <c r="C2338" t="s">
        <v>521</v>
      </c>
      <c r="D2338" t="s">
        <v>340</v>
      </c>
      <c r="E2338" t="s">
        <v>341</v>
      </c>
      <c r="F2338" t="s">
        <v>202</v>
      </c>
      <c r="G2338" s="9">
        <v>1</v>
      </c>
      <c r="H2338" s="8">
        <v>25.5</v>
      </c>
      <c r="I2338" s="8">
        <v>0</v>
      </c>
      <c r="J2338" s="8">
        <v>25.5</v>
      </c>
      <c r="K2338" t="s">
        <v>4746</v>
      </c>
      <c r="L2338" s="1">
        <v>45401</v>
      </c>
      <c r="M2338">
        <v>4</v>
      </c>
      <c r="N2338">
        <v>2024</v>
      </c>
    </row>
    <row r="2339" spans="1:14" x14ac:dyDescent="0.25">
      <c r="A2339" t="s">
        <v>6736</v>
      </c>
      <c r="B2339" t="s">
        <v>2722</v>
      </c>
      <c r="C2339" t="s">
        <v>525</v>
      </c>
      <c r="D2339" t="s">
        <v>334</v>
      </c>
      <c r="E2339" t="s">
        <v>335</v>
      </c>
      <c r="F2339" t="s">
        <v>202</v>
      </c>
      <c r="G2339" s="9">
        <v>1</v>
      </c>
      <c r="H2339" s="8">
        <v>18.5</v>
      </c>
      <c r="I2339" s="8">
        <v>0</v>
      </c>
      <c r="J2339" s="8">
        <v>18.5</v>
      </c>
      <c r="K2339" t="s">
        <v>4746</v>
      </c>
      <c r="L2339" s="1">
        <v>45401</v>
      </c>
      <c r="M2339">
        <v>4</v>
      </c>
      <c r="N2339">
        <v>2024</v>
      </c>
    </row>
    <row r="2340" spans="1:14" x14ac:dyDescent="0.25">
      <c r="A2340" t="s">
        <v>6736</v>
      </c>
      <c r="B2340" t="s">
        <v>2722</v>
      </c>
      <c r="C2340" t="s">
        <v>2803</v>
      </c>
      <c r="D2340" t="s">
        <v>1908</v>
      </c>
      <c r="E2340" t="s">
        <v>6738</v>
      </c>
      <c r="F2340" t="s">
        <v>2802</v>
      </c>
      <c r="G2340" s="9">
        <v>1</v>
      </c>
      <c r="H2340" s="8">
        <v>0</v>
      </c>
      <c r="I2340" s="8">
        <v>408.74</v>
      </c>
      <c r="J2340" s="8">
        <v>0</v>
      </c>
      <c r="K2340" t="s">
        <v>4746</v>
      </c>
      <c r="L2340" s="1">
        <v>45401</v>
      </c>
      <c r="M2340">
        <v>4</v>
      </c>
      <c r="N2340">
        <v>2024</v>
      </c>
    </row>
    <row r="2341" spans="1:14" x14ac:dyDescent="0.25">
      <c r="A2341" t="s">
        <v>6736</v>
      </c>
      <c r="B2341" t="s">
        <v>2722</v>
      </c>
      <c r="C2341" t="s">
        <v>568</v>
      </c>
      <c r="D2341" t="s">
        <v>116</v>
      </c>
      <c r="E2341" t="s">
        <v>117</v>
      </c>
      <c r="F2341" t="s">
        <v>202</v>
      </c>
      <c r="G2341" s="9">
        <v>1</v>
      </c>
      <c r="H2341" s="8">
        <v>80</v>
      </c>
      <c r="I2341" s="8">
        <v>0</v>
      </c>
      <c r="J2341" s="8">
        <v>80</v>
      </c>
      <c r="K2341" t="s">
        <v>4746</v>
      </c>
      <c r="L2341" s="1">
        <v>45401</v>
      </c>
      <c r="M2341">
        <v>4</v>
      </c>
      <c r="N2341">
        <v>2024</v>
      </c>
    </row>
    <row r="2342" spans="1:14" x14ac:dyDescent="0.25">
      <c r="A2342" t="s">
        <v>6736</v>
      </c>
      <c r="B2342" t="s">
        <v>2722</v>
      </c>
      <c r="C2342" t="s">
        <v>602</v>
      </c>
      <c r="D2342" t="s">
        <v>232</v>
      </c>
      <c r="E2342" t="s">
        <v>233</v>
      </c>
      <c r="F2342" t="s">
        <v>202</v>
      </c>
      <c r="G2342" s="9">
        <v>1</v>
      </c>
      <c r="H2342" s="8">
        <v>18</v>
      </c>
      <c r="I2342" s="8">
        <v>0</v>
      </c>
      <c r="J2342" s="8">
        <v>18</v>
      </c>
      <c r="K2342" t="s">
        <v>4746</v>
      </c>
      <c r="L2342" s="1">
        <v>45401</v>
      </c>
      <c r="M2342">
        <v>4</v>
      </c>
      <c r="N2342">
        <v>2024</v>
      </c>
    </row>
    <row r="2343" spans="1:14" x14ac:dyDescent="0.25">
      <c r="A2343" t="s">
        <v>6736</v>
      </c>
      <c r="B2343" t="s">
        <v>2722</v>
      </c>
      <c r="C2343" t="s">
        <v>2751</v>
      </c>
      <c r="D2343" t="s">
        <v>1919</v>
      </c>
      <c r="E2343" t="s">
        <v>6739</v>
      </c>
      <c r="F2343" t="s">
        <v>202</v>
      </c>
      <c r="G2343" s="9">
        <v>1</v>
      </c>
      <c r="H2343" s="8">
        <v>0</v>
      </c>
      <c r="I2343" s="8">
        <v>201.41</v>
      </c>
      <c r="J2343" s="8">
        <v>0</v>
      </c>
      <c r="K2343" t="s">
        <v>4746</v>
      </c>
      <c r="L2343" s="1">
        <v>45401</v>
      </c>
      <c r="M2343">
        <v>4</v>
      </c>
      <c r="N2343">
        <v>2024</v>
      </c>
    </row>
    <row r="2344" spans="1:14" x14ac:dyDescent="0.25">
      <c r="A2344" t="s">
        <v>6736</v>
      </c>
      <c r="B2344" t="s">
        <v>2722</v>
      </c>
      <c r="C2344" t="s">
        <v>481</v>
      </c>
      <c r="D2344" t="s">
        <v>374</v>
      </c>
      <c r="E2344" t="s">
        <v>375</v>
      </c>
      <c r="F2344" t="s">
        <v>1603</v>
      </c>
      <c r="G2344" s="9">
        <v>1</v>
      </c>
      <c r="H2344" s="8">
        <v>46.55</v>
      </c>
      <c r="I2344" s="8">
        <v>0</v>
      </c>
      <c r="J2344" s="8">
        <v>46.55</v>
      </c>
      <c r="K2344" t="s">
        <v>4746</v>
      </c>
      <c r="L2344" s="1">
        <v>45401</v>
      </c>
      <c r="M2344">
        <v>4</v>
      </c>
      <c r="N2344">
        <v>2024</v>
      </c>
    </row>
    <row r="2345" spans="1:14" x14ac:dyDescent="0.25">
      <c r="A2345" t="s">
        <v>6736</v>
      </c>
      <c r="B2345" t="s">
        <v>2722</v>
      </c>
      <c r="C2345" t="s">
        <v>452</v>
      </c>
      <c r="D2345" t="s">
        <v>376</v>
      </c>
      <c r="E2345" t="s">
        <v>377</v>
      </c>
      <c r="F2345" t="s">
        <v>202</v>
      </c>
      <c r="G2345" s="9">
        <v>1</v>
      </c>
      <c r="H2345" s="8">
        <v>34.36</v>
      </c>
      <c r="I2345" s="8">
        <v>0</v>
      </c>
      <c r="J2345" s="8">
        <v>34.36</v>
      </c>
      <c r="K2345" t="s">
        <v>4746</v>
      </c>
      <c r="L2345" s="1">
        <v>45401</v>
      </c>
      <c r="M2345">
        <v>4</v>
      </c>
      <c r="N2345">
        <v>2024</v>
      </c>
    </row>
    <row r="2346" spans="1:14" x14ac:dyDescent="0.25">
      <c r="A2346" t="s">
        <v>6736</v>
      </c>
      <c r="B2346" t="s">
        <v>2722</v>
      </c>
      <c r="C2346" t="s">
        <v>566</v>
      </c>
      <c r="D2346" t="s">
        <v>388</v>
      </c>
      <c r="E2346" t="s">
        <v>6740</v>
      </c>
      <c r="F2346" t="s">
        <v>202</v>
      </c>
      <c r="G2346" s="9">
        <v>1</v>
      </c>
      <c r="H2346" s="8">
        <v>18</v>
      </c>
      <c r="I2346" s="8">
        <v>63.19</v>
      </c>
      <c r="J2346" s="8">
        <v>18</v>
      </c>
      <c r="K2346" t="s">
        <v>4746</v>
      </c>
      <c r="L2346" s="1">
        <v>45401</v>
      </c>
      <c r="M2346">
        <v>4</v>
      </c>
      <c r="N2346">
        <v>2024</v>
      </c>
    </row>
    <row r="2347" spans="1:14" x14ac:dyDescent="0.25">
      <c r="A2347" t="s">
        <v>6736</v>
      </c>
      <c r="B2347" t="s">
        <v>2722</v>
      </c>
      <c r="C2347" t="s">
        <v>3050</v>
      </c>
      <c r="D2347" t="s">
        <v>1580</v>
      </c>
      <c r="E2347" t="s">
        <v>5166</v>
      </c>
      <c r="F2347" t="s">
        <v>202</v>
      </c>
      <c r="G2347" s="9">
        <v>1</v>
      </c>
      <c r="H2347" s="8">
        <v>30.8</v>
      </c>
      <c r="I2347" s="8">
        <v>78</v>
      </c>
      <c r="J2347" s="8">
        <v>30.8</v>
      </c>
      <c r="K2347" t="s">
        <v>4746</v>
      </c>
      <c r="L2347" s="1">
        <v>45401</v>
      </c>
      <c r="M2347">
        <v>4</v>
      </c>
      <c r="N2347">
        <v>2024</v>
      </c>
    </row>
    <row r="2348" spans="1:14" x14ac:dyDescent="0.25">
      <c r="A2348" t="s">
        <v>6736</v>
      </c>
      <c r="B2348" t="s">
        <v>2722</v>
      </c>
      <c r="C2348" t="s">
        <v>2736</v>
      </c>
      <c r="D2348" t="s">
        <v>202</v>
      </c>
      <c r="E2348" t="s">
        <v>6741</v>
      </c>
      <c r="F2348" t="s">
        <v>202</v>
      </c>
      <c r="G2348" s="9">
        <v>1</v>
      </c>
      <c r="H2348" s="8">
        <v>0</v>
      </c>
      <c r="I2348" s="8">
        <v>0</v>
      </c>
      <c r="J2348" s="8">
        <v>0</v>
      </c>
      <c r="K2348" t="s">
        <v>4746</v>
      </c>
      <c r="L2348" s="1">
        <v>45401</v>
      </c>
      <c r="M2348">
        <v>4</v>
      </c>
      <c r="N2348">
        <v>2024</v>
      </c>
    </row>
    <row r="2349" spans="1:14" x14ac:dyDescent="0.25">
      <c r="A2349" t="s">
        <v>6736</v>
      </c>
      <c r="B2349" t="s">
        <v>2722</v>
      </c>
      <c r="C2349" t="s">
        <v>2724</v>
      </c>
      <c r="D2349" t="s">
        <v>202</v>
      </c>
      <c r="E2349" t="s">
        <v>2723</v>
      </c>
      <c r="F2349" t="s">
        <v>202</v>
      </c>
      <c r="G2349" s="9">
        <v>1</v>
      </c>
      <c r="H2349" s="8">
        <v>0</v>
      </c>
      <c r="I2349" s="8">
        <v>130</v>
      </c>
      <c r="J2349" s="8">
        <v>0</v>
      </c>
      <c r="K2349" t="s">
        <v>4746</v>
      </c>
      <c r="L2349" s="1">
        <v>45401</v>
      </c>
      <c r="M2349">
        <v>4</v>
      </c>
      <c r="N2349">
        <v>2024</v>
      </c>
    </row>
    <row r="2350" spans="1:14" x14ac:dyDescent="0.25">
      <c r="A2350" t="s">
        <v>6742</v>
      </c>
      <c r="B2350" t="s">
        <v>2722</v>
      </c>
      <c r="C2350" t="s">
        <v>2919</v>
      </c>
      <c r="D2350" t="s">
        <v>1859</v>
      </c>
      <c r="E2350" t="s">
        <v>5754</v>
      </c>
      <c r="F2350" t="s">
        <v>202</v>
      </c>
      <c r="G2350" s="9">
        <v>1</v>
      </c>
      <c r="H2350" s="8">
        <v>9.75</v>
      </c>
      <c r="I2350" s="8">
        <v>22</v>
      </c>
      <c r="J2350" s="8">
        <v>9.75</v>
      </c>
      <c r="K2350" t="s">
        <v>4746</v>
      </c>
      <c r="L2350" s="1">
        <v>45400</v>
      </c>
      <c r="M2350">
        <v>4</v>
      </c>
      <c r="N2350">
        <v>2024</v>
      </c>
    </row>
    <row r="2351" spans="1:14" x14ac:dyDescent="0.25">
      <c r="A2351" t="s">
        <v>6742</v>
      </c>
      <c r="B2351" t="s">
        <v>2722</v>
      </c>
      <c r="C2351" t="s">
        <v>2786</v>
      </c>
      <c r="D2351" t="s">
        <v>1850</v>
      </c>
      <c r="E2351" t="s">
        <v>6743</v>
      </c>
      <c r="F2351" t="s">
        <v>202</v>
      </c>
      <c r="G2351" s="9">
        <v>1</v>
      </c>
      <c r="H2351" s="8">
        <v>155.35</v>
      </c>
      <c r="I2351" s="8">
        <v>269</v>
      </c>
      <c r="J2351" s="8">
        <v>155.35</v>
      </c>
      <c r="K2351" t="s">
        <v>4746</v>
      </c>
      <c r="L2351" s="1">
        <v>45400</v>
      </c>
      <c r="M2351">
        <v>4</v>
      </c>
      <c r="N2351">
        <v>2024</v>
      </c>
    </row>
    <row r="2352" spans="1:14" x14ac:dyDescent="0.25">
      <c r="A2352" t="s">
        <v>6742</v>
      </c>
      <c r="B2352" t="s">
        <v>2722</v>
      </c>
      <c r="C2352" t="s">
        <v>637</v>
      </c>
      <c r="D2352" t="s">
        <v>427</v>
      </c>
      <c r="E2352" t="s">
        <v>5271</v>
      </c>
      <c r="F2352" t="s">
        <v>202</v>
      </c>
      <c r="G2352" s="9">
        <v>1</v>
      </c>
      <c r="H2352" s="8">
        <v>161.85</v>
      </c>
      <c r="I2352" s="8">
        <v>279</v>
      </c>
      <c r="J2352" s="8">
        <v>161.85</v>
      </c>
      <c r="K2352" t="s">
        <v>4746</v>
      </c>
      <c r="L2352" s="1">
        <v>45400</v>
      </c>
      <c r="M2352">
        <v>4</v>
      </c>
      <c r="N2352">
        <v>2024</v>
      </c>
    </row>
    <row r="2353" spans="1:14" x14ac:dyDescent="0.25">
      <c r="A2353" t="s">
        <v>6742</v>
      </c>
      <c r="B2353" t="s">
        <v>2722</v>
      </c>
      <c r="C2353" t="s">
        <v>2736</v>
      </c>
      <c r="D2353" t="s">
        <v>202</v>
      </c>
      <c r="E2353" t="s">
        <v>2723</v>
      </c>
      <c r="F2353" t="s">
        <v>202</v>
      </c>
      <c r="G2353" s="9">
        <v>1</v>
      </c>
      <c r="H2353" s="8">
        <v>0</v>
      </c>
      <c r="I2353" s="8">
        <v>36</v>
      </c>
      <c r="J2353" s="8">
        <v>0</v>
      </c>
      <c r="K2353" t="s">
        <v>4746</v>
      </c>
      <c r="L2353" s="1">
        <v>45400</v>
      </c>
      <c r="M2353">
        <v>4</v>
      </c>
      <c r="N2353">
        <v>2024</v>
      </c>
    </row>
    <row r="2354" spans="1:14" x14ac:dyDescent="0.25">
      <c r="A2354" t="s">
        <v>6744</v>
      </c>
      <c r="B2354" t="s">
        <v>2722</v>
      </c>
      <c r="C2354" t="s">
        <v>3050</v>
      </c>
      <c r="D2354" t="s">
        <v>1580</v>
      </c>
      <c r="E2354" t="s">
        <v>5166</v>
      </c>
      <c r="F2354" t="s">
        <v>202</v>
      </c>
      <c r="G2354" s="9">
        <v>1</v>
      </c>
      <c r="H2354" s="8">
        <v>47.9998</v>
      </c>
      <c r="I2354" s="8">
        <v>79</v>
      </c>
      <c r="J2354" s="8">
        <v>48</v>
      </c>
      <c r="K2354" t="s">
        <v>4746</v>
      </c>
      <c r="L2354" s="1">
        <v>45400</v>
      </c>
      <c r="M2354">
        <v>4</v>
      </c>
      <c r="N2354">
        <v>2024</v>
      </c>
    </row>
    <row r="2355" spans="1:14" x14ac:dyDescent="0.25">
      <c r="A2355" t="s">
        <v>6744</v>
      </c>
      <c r="B2355" t="s">
        <v>2722</v>
      </c>
      <c r="C2355" t="s">
        <v>560</v>
      </c>
      <c r="D2355" t="s">
        <v>222</v>
      </c>
      <c r="E2355" t="s">
        <v>6745</v>
      </c>
      <c r="F2355" t="s">
        <v>202</v>
      </c>
      <c r="G2355" s="9">
        <v>1</v>
      </c>
      <c r="H2355" s="8">
        <v>35.844000000000001</v>
      </c>
      <c r="I2355" s="8">
        <v>129</v>
      </c>
      <c r="J2355" s="8">
        <v>35.840000000000003</v>
      </c>
      <c r="K2355" t="s">
        <v>4746</v>
      </c>
      <c r="L2355" s="1">
        <v>45400</v>
      </c>
      <c r="M2355">
        <v>4</v>
      </c>
      <c r="N2355">
        <v>2024</v>
      </c>
    </row>
    <row r="2356" spans="1:14" x14ac:dyDescent="0.25">
      <c r="A2356" t="s">
        <v>6744</v>
      </c>
      <c r="B2356" t="s">
        <v>2722</v>
      </c>
      <c r="C2356" t="s">
        <v>538</v>
      </c>
      <c r="D2356" t="s">
        <v>195</v>
      </c>
      <c r="E2356" t="s">
        <v>6746</v>
      </c>
      <c r="F2356" t="s">
        <v>202</v>
      </c>
      <c r="G2356" s="9">
        <v>1</v>
      </c>
      <c r="H2356" s="8">
        <v>121.55800000000001</v>
      </c>
      <c r="I2356" s="8">
        <v>249</v>
      </c>
      <c r="J2356" s="8">
        <v>121.56</v>
      </c>
      <c r="K2356" t="s">
        <v>4746</v>
      </c>
      <c r="L2356" s="1">
        <v>45400</v>
      </c>
      <c r="M2356">
        <v>4</v>
      </c>
      <c r="N2356">
        <v>2024</v>
      </c>
    </row>
    <row r="2357" spans="1:14" x14ac:dyDescent="0.25">
      <c r="A2357" t="s">
        <v>6744</v>
      </c>
      <c r="B2357" t="s">
        <v>2722</v>
      </c>
      <c r="C2357" t="s">
        <v>559</v>
      </c>
      <c r="D2357" t="s">
        <v>418</v>
      </c>
      <c r="E2357" t="s">
        <v>6747</v>
      </c>
      <c r="F2357" t="s">
        <v>202</v>
      </c>
      <c r="G2357" s="9">
        <v>1</v>
      </c>
      <c r="H2357" s="8">
        <v>177.6617</v>
      </c>
      <c r="I2357" s="8">
        <v>469</v>
      </c>
      <c r="J2357" s="8">
        <v>177.66</v>
      </c>
      <c r="K2357" t="s">
        <v>4746</v>
      </c>
      <c r="L2357" s="1">
        <v>45400</v>
      </c>
      <c r="M2357">
        <v>4</v>
      </c>
      <c r="N2357">
        <v>2024</v>
      </c>
    </row>
    <row r="2358" spans="1:14" x14ac:dyDescent="0.25">
      <c r="A2358" t="s">
        <v>6744</v>
      </c>
      <c r="B2358" t="s">
        <v>2722</v>
      </c>
      <c r="C2358" t="s">
        <v>2854</v>
      </c>
      <c r="D2358" t="s">
        <v>1830</v>
      </c>
      <c r="E2358" t="s">
        <v>6748</v>
      </c>
      <c r="F2358" t="s">
        <v>202</v>
      </c>
      <c r="G2358" s="9">
        <v>1</v>
      </c>
      <c r="H2358" s="8">
        <v>21.818100000000001</v>
      </c>
      <c r="I2358" s="8">
        <v>45</v>
      </c>
      <c r="J2358" s="8">
        <v>21.82</v>
      </c>
      <c r="K2358" t="s">
        <v>4746</v>
      </c>
      <c r="L2358" s="1">
        <v>45400</v>
      </c>
      <c r="M2358">
        <v>4</v>
      </c>
      <c r="N2358">
        <v>2024</v>
      </c>
    </row>
    <row r="2359" spans="1:14" x14ac:dyDescent="0.25">
      <c r="A2359" t="s">
        <v>6744</v>
      </c>
      <c r="B2359" t="s">
        <v>2722</v>
      </c>
      <c r="C2359" t="s">
        <v>3007</v>
      </c>
      <c r="D2359" t="s">
        <v>1930</v>
      </c>
      <c r="E2359" t="s">
        <v>6749</v>
      </c>
      <c r="F2359" t="s">
        <v>202</v>
      </c>
      <c r="G2359" s="9">
        <v>1</v>
      </c>
      <c r="H2359" s="8">
        <v>0</v>
      </c>
      <c r="I2359" s="8">
        <v>999</v>
      </c>
      <c r="J2359" s="8">
        <v>0</v>
      </c>
      <c r="K2359" t="s">
        <v>4746</v>
      </c>
      <c r="L2359" s="1">
        <v>45400</v>
      </c>
      <c r="M2359">
        <v>4</v>
      </c>
      <c r="N2359">
        <v>2024</v>
      </c>
    </row>
    <row r="2360" spans="1:14" x14ac:dyDescent="0.25">
      <c r="A2360" t="s">
        <v>6744</v>
      </c>
      <c r="B2360" t="s">
        <v>2722</v>
      </c>
      <c r="C2360" t="s">
        <v>446</v>
      </c>
      <c r="D2360" t="s">
        <v>404</v>
      </c>
      <c r="E2360" t="s">
        <v>405</v>
      </c>
      <c r="F2360" t="s">
        <v>202</v>
      </c>
      <c r="G2360" s="9">
        <v>1</v>
      </c>
      <c r="H2360" s="8">
        <v>210.3888</v>
      </c>
      <c r="I2360" s="8">
        <v>0</v>
      </c>
      <c r="J2360" s="8">
        <v>210.39</v>
      </c>
      <c r="K2360" t="s">
        <v>4746</v>
      </c>
      <c r="L2360" s="1">
        <v>45400</v>
      </c>
      <c r="M2360">
        <v>4</v>
      </c>
      <c r="N2360">
        <v>2024</v>
      </c>
    </row>
    <row r="2361" spans="1:14" x14ac:dyDescent="0.25">
      <c r="A2361" t="s">
        <v>6744</v>
      </c>
      <c r="B2361" t="s">
        <v>2722</v>
      </c>
      <c r="C2361" t="s">
        <v>447</v>
      </c>
      <c r="D2361" t="s">
        <v>406</v>
      </c>
      <c r="E2361" t="s">
        <v>407</v>
      </c>
      <c r="F2361" t="s">
        <v>202</v>
      </c>
      <c r="G2361" s="9">
        <v>1</v>
      </c>
      <c r="H2361" s="8">
        <v>140.25919999999999</v>
      </c>
      <c r="I2361" s="8">
        <v>0</v>
      </c>
      <c r="J2361" s="8">
        <v>140.26</v>
      </c>
      <c r="K2361" t="s">
        <v>4746</v>
      </c>
      <c r="L2361" s="1">
        <v>45400</v>
      </c>
      <c r="M2361">
        <v>4</v>
      </c>
      <c r="N2361">
        <v>2024</v>
      </c>
    </row>
    <row r="2362" spans="1:14" x14ac:dyDescent="0.25">
      <c r="A2362" t="s">
        <v>6744</v>
      </c>
      <c r="B2362" t="s">
        <v>2722</v>
      </c>
      <c r="C2362" t="s">
        <v>445</v>
      </c>
      <c r="D2362" t="s">
        <v>408</v>
      </c>
      <c r="E2362" t="s">
        <v>409</v>
      </c>
      <c r="F2362" t="s">
        <v>202</v>
      </c>
      <c r="G2362" s="9">
        <v>1</v>
      </c>
      <c r="H2362" s="8">
        <v>137.14240000000001</v>
      </c>
      <c r="I2362" s="8">
        <v>0</v>
      </c>
      <c r="J2362" s="8">
        <v>137.13999999999999</v>
      </c>
      <c r="K2362" t="s">
        <v>4746</v>
      </c>
      <c r="L2362" s="1">
        <v>45400</v>
      </c>
      <c r="M2362">
        <v>4</v>
      </c>
      <c r="N2362">
        <v>2024</v>
      </c>
    </row>
    <row r="2363" spans="1:14" x14ac:dyDescent="0.25">
      <c r="A2363" t="s">
        <v>6744</v>
      </c>
      <c r="B2363" t="s">
        <v>2722</v>
      </c>
      <c r="C2363" t="s">
        <v>2736</v>
      </c>
      <c r="D2363" t="s">
        <v>202</v>
      </c>
      <c r="E2363" t="s">
        <v>2723</v>
      </c>
      <c r="F2363" t="s">
        <v>202</v>
      </c>
      <c r="G2363" s="9">
        <v>1</v>
      </c>
      <c r="H2363" s="8">
        <v>0</v>
      </c>
      <c r="I2363" s="8">
        <v>212.04</v>
      </c>
      <c r="J2363" s="8">
        <v>0</v>
      </c>
      <c r="K2363" t="s">
        <v>4746</v>
      </c>
      <c r="L2363" s="1">
        <v>45400</v>
      </c>
      <c r="M2363">
        <v>4</v>
      </c>
      <c r="N2363">
        <v>2024</v>
      </c>
    </row>
    <row r="2364" spans="1:14" x14ac:dyDescent="0.25">
      <c r="A2364" t="s">
        <v>6750</v>
      </c>
      <c r="B2364" t="s">
        <v>2722</v>
      </c>
      <c r="C2364" t="s">
        <v>2872</v>
      </c>
      <c r="D2364" t="s">
        <v>1728</v>
      </c>
      <c r="E2364" t="s">
        <v>2767</v>
      </c>
      <c r="F2364" t="s">
        <v>202</v>
      </c>
      <c r="G2364" s="9">
        <v>1</v>
      </c>
      <c r="H2364" s="8">
        <v>6.5</v>
      </c>
      <c r="I2364" s="8">
        <v>0</v>
      </c>
      <c r="J2364" s="8">
        <v>6.5</v>
      </c>
      <c r="K2364" t="s">
        <v>820</v>
      </c>
      <c r="L2364" s="1">
        <v>45400</v>
      </c>
      <c r="M2364">
        <v>4</v>
      </c>
      <c r="N2364">
        <v>2024</v>
      </c>
    </row>
    <row r="2365" spans="1:14" x14ac:dyDescent="0.25">
      <c r="A2365" t="s">
        <v>6750</v>
      </c>
      <c r="B2365" t="s">
        <v>2722</v>
      </c>
      <c r="C2365" t="s">
        <v>2736</v>
      </c>
      <c r="D2365" t="s">
        <v>202</v>
      </c>
      <c r="E2365" t="s">
        <v>6751</v>
      </c>
      <c r="F2365" t="s">
        <v>202</v>
      </c>
      <c r="G2365" s="9">
        <v>1</v>
      </c>
      <c r="H2365" s="8">
        <v>0</v>
      </c>
      <c r="I2365" s="8">
        <v>0</v>
      </c>
      <c r="J2365" s="8">
        <v>0</v>
      </c>
      <c r="K2365" t="s">
        <v>820</v>
      </c>
      <c r="L2365" s="1">
        <v>45400</v>
      </c>
      <c r="M2365">
        <v>4</v>
      </c>
      <c r="N2365">
        <v>2024</v>
      </c>
    </row>
    <row r="2366" spans="1:14" x14ac:dyDescent="0.25">
      <c r="A2366" t="s">
        <v>6750</v>
      </c>
      <c r="B2366" t="s">
        <v>2722</v>
      </c>
      <c r="C2366" t="s">
        <v>2736</v>
      </c>
      <c r="D2366" t="s">
        <v>202</v>
      </c>
      <c r="E2366" t="s">
        <v>2723</v>
      </c>
      <c r="F2366" t="s">
        <v>202</v>
      </c>
      <c r="G2366" s="9">
        <v>1</v>
      </c>
      <c r="H2366" s="8">
        <v>0</v>
      </c>
      <c r="I2366" s="8">
        <v>0</v>
      </c>
      <c r="J2366" s="8">
        <v>0</v>
      </c>
      <c r="K2366" t="s">
        <v>820</v>
      </c>
      <c r="L2366" s="1">
        <v>45400</v>
      </c>
      <c r="M2366">
        <v>4</v>
      </c>
      <c r="N2366">
        <v>2024</v>
      </c>
    </row>
    <row r="2367" spans="1:14" x14ac:dyDescent="0.25">
      <c r="A2367" t="s">
        <v>6752</v>
      </c>
      <c r="B2367" t="s">
        <v>2722</v>
      </c>
      <c r="C2367" t="s">
        <v>2854</v>
      </c>
      <c r="D2367" t="s">
        <v>1830</v>
      </c>
      <c r="E2367" t="s">
        <v>5209</v>
      </c>
      <c r="F2367" t="s">
        <v>202</v>
      </c>
      <c r="G2367" s="9">
        <v>1</v>
      </c>
      <c r="H2367" s="8">
        <v>14</v>
      </c>
      <c r="I2367" s="8">
        <v>63</v>
      </c>
      <c r="J2367" s="8">
        <v>14</v>
      </c>
      <c r="K2367" t="s">
        <v>820</v>
      </c>
      <c r="L2367" s="1">
        <v>45400</v>
      </c>
      <c r="M2367">
        <v>4</v>
      </c>
      <c r="N2367">
        <v>2024</v>
      </c>
    </row>
    <row r="2368" spans="1:14" x14ac:dyDescent="0.25">
      <c r="A2368" t="s">
        <v>6752</v>
      </c>
      <c r="B2368" t="s">
        <v>2722</v>
      </c>
      <c r="C2368" t="s">
        <v>2823</v>
      </c>
      <c r="D2368" t="s">
        <v>1951</v>
      </c>
      <c r="E2368" t="s">
        <v>5245</v>
      </c>
      <c r="F2368" t="s">
        <v>202</v>
      </c>
      <c r="G2368" s="9">
        <v>1</v>
      </c>
      <c r="H2368" s="8">
        <v>0</v>
      </c>
      <c r="I2368" s="8">
        <v>139</v>
      </c>
      <c r="J2368" s="8">
        <v>0</v>
      </c>
      <c r="K2368" t="s">
        <v>820</v>
      </c>
      <c r="L2368" s="1">
        <v>45400</v>
      </c>
      <c r="M2368">
        <v>4</v>
      </c>
      <c r="N2368">
        <v>2024</v>
      </c>
    </row>
    <row r="2369" spans="1:14" x14ac:dyDescent="0.25">
      <c r="A2369" t="s">
        <v>6752</v>
      </c>
      <c r="B2369" t="s">
        <v>2722</v>
      </c>
      <c r="C2369" t="s">
        <v>522</v>
      </c>
      <c r="D2369" t="s">
        <v>342</v>
      </c>
      <c r="E2369" t="s">
        <v>343</v>
      </c>
      <c r="F2369" t="s">
        <v>202</v>
      </c>
      <c r="G2369" s="9">
        <v>1</v>
      </c>
      <c r="H2369" s="8">
        <v>10.5</v>
      </c>
      <c r="I2369" s="8">
        <v>0</v>
      </c>
      <c r="J2369" s="8">
        <v>10.5</v>
      </c>
      <c r="K2369" t="s">
        <v>820</v>
      </c>
      <c r="L2369" s="1">
        <v>45400</v>
      </c>
      <c r="M2369">
        <v>4</v>
      </c>
      <c r="N2369">
        <v>2024</v>
      </c>
    </row>
    <row r="2370" spans="1:14" x14ac:dyDescent="0.25">
      <c r="A2370" t="s">
        <v>6752</v>
      </c>
      <c r="B2370" t="s">
        <v>2722</v>
      </c>
      <c r="C2370" t="s">
        <v>562</v>
      </c>
      <c r="D2370" t="s">
        <v>205</v>
      </c>
      <c r="E2370" t="s">
        <v>206</v>
      </c>
      <c r="F2370" t="s">
        <v>202</v>
      </c>
      <c r="G2370" s="9">
        <v>1</v>
      </c>
      <c r="H2370" s="8">
        <v>20.5</v>
      </c>
      <c r="I2370" s="8">
        <v>0</v>
      </c>
      <c r="J2370" s="8">
        <v>20.5</v>
      </c>
      <c r="K2370" t="s">
        <v>820</v>
      </c>
      <c r="L2370" s="1">
        <v>45400</v>
      </c>
      <c r="M2370">
        <v>4</v>
      </c>
      <c r="N2370">
        <v>2024</v>
      </c>
    </row>
    <row r="2371" spans="1:14" x14ac:dyDescent="0.25">
      <c r="A2371" t="s">
        <v>6752</v>
      </c>
      <c r="B2371" t="s">
        <v>2722</v>
      </c>
      <c r="C2371" t="s">
        <v>2724</v>
      </c>
      <c r="D2371" t="s">
        <v>202</v>
      </c>
      <c r="E2371" t="s">
        <v>2723</v>
      </c>
      <c r="F2371" t="s">
        <v>202</v>
      </c>
      <c r="G2371" s="9">
        <v>1</v>
      </c>
      <c r="H2371" s="8">
        <v>0</v>
      </c>
      <c r="I2371" s="8">
        <v>52</v>
      </c>
      <c r="J2371" s="8">
        <v>0</v>
      </c>
      <c r="K2371" t="s">
        <v>820</v>
      </c>
      <c r="L2371" s="1">
        <v>45400</v>
      </c>
      <c r="M2371">
        <v>4</v>
      </c>
      <c r="N2371">
        <v>2024</v>
      </c>
    </row>
    <row r="2372" spans="1:14" x14ac:dyDescent="0.25">
      <c r="A2372" t="s">
        <v>6753</v>
      </c>
      <c r="B2372" t="s">
        <v>2722</v>
      </c>
      <c r="C2372" t="s">
        <v>4459</v>
      </c>
      <c r="D2372" t="s">
        <v>1956</v>
      </c>
      <c r="E2372" t="s">
        <v>6754</v>
      </c>
      <c r="F2372" t="s">
        <v>202</v>
      </c>
      <c r="G2372" s="9">
        <v>1</v>
      </c>
      <c r="H2372" s="8">
        <v>0</v>
      </c>
      <c r="I2372" s="8">
        <v>1397</v>
      </c>
      <c r="J2372" s="8">
        <v>0</v>
      </c>
      <c r="K2372" t="s">
        <v>820</v>
      </c>
      <c r="L2372" s="1">
        <v>45400</v>
      </c>
      <c r="M2372">
        <v>4</v>
      </c>
      <c r="N2372">
        <v>2024</v>
      </c>
    </row>
    <row r="2373" spans="1:14" x14ac:dyDescent="0.25">
      <c r="A2373" t="s">
        <v>6753</v>
      </c>
      <c r="B2373" t="s">
        <v>2722</v>
      </c>
      <c r="C2373" t="s">
        <v>449</v>
      </c>
      <c r="D2373" t="s">
        <v>410</v>
      </c>
      <c r="E2373" t="s">
        <v>411</v>
      </c>
      <c r="F2373" t="s">
        <v>202</v>
      </c>
      <c r="G2373" s="9">
        <v>1</v>
      </c>
      <c r="H2373" s="8">
        <v>125</v>
      </c>
      <c r="I2373" s="8">
        <v>0</v>
      </c>
      <c r="J2373" s="8">
        <v>125</v>
      </c>
      <c r="K2373" t="s">
        <v>820</v>
      </c>
      <c r="L2373" s="1">
        <v>45400</v>
      </c>
      <c r="M2373">
        <v>4</v>
      </c>
      <c r="N2373">
        <v>2024</v>
      </c>
    </row>
    <row r="2374" spans="1:14" x14ac:dyDescent="0.25">
      <c r="A2374" t="s">
        <v>6753</v>
      </c>
      <c r="B2374" t="s">
        <v>2722</v>
      </c>
      <c r="C2374" t="s">
        <v>450</v>
      </c>
      <c r="D2374" t="s">
        <v>412</v>
      </c>
      <c r="E2374" t="s">
        <v>413</v>
      </c>
      <c r="F2374" t="s">
        <v>202</v>
      </c>
      <c r="G2374" s="9">
        <v>1</v>
      </c>
      <c r="H2374" s="8">
        <v>90</v>
      </c>
      <c r="I2374" s="8">
        <v>0</v>
      </c>
      <c r="J2374" s="8">
        <v>90</v>
      </c>
      <c r="K2374" t="s">
        <v>820</v>
      </c>
      <c r="L2374" s="1">
        <v>45400</v>
      </c>
      <c r="M2374">
        <v>4</v>
      </c>
      <c r="N2374">
        <v>2024</v>
      </c>
    </row>
    <row r="2375" spans="1:14" x14ac:dyDescent="0.25">
      <c r="A2375" t="s">
        <v>6753</v>
      </c>
      <c r="B2375" t="s">
        <v>2722</v>
      </c>
      <c r="C2375" t="s">
        <v>451</v>
      </c>
      <c r="D2375" t="s">
        <v>414</v>
      </c>
      <c r="E2375" t="s">
        <v>415</v>
      </c>
      <c r="F2375" t="s">
        <v>202</v>
      </c>
      <c r="G2375" s="9">
        <v>1</v>
      </c>
      <c r="H2375" s="8">
        <v>88</v>
      </c>
      <c r="I2375" s="8">
        <v>0</v>
      </c>
      <c r="J2375" s="8">
        <v>88</v>
      </c>
      <c r="K2375" t="s">
        <v>820</v>
      </c>
      <c r="L2375" s="1">
        <v>45400</v>
      </c>
      <c r="M2375">
        <v>4</v>
      </c>
      <c r="N2375">
        <v>2024</v>
      </c>
    </row>
    <row r="2376" spans="1:14" x14ac:dyDescent="0.25">
      <c r="A2376" t="s">
        <v>6753</v>
      </c>
      <c r="B2376" t="s">
        <v>2722</v>
      </c>
      <c r="C2376" t="s">
        <v>559</v>
      </c>
      <c r="D2376" t="s">
        <v>418</v>
      </c>
      <c r="E2376" t="s">
        <v>6755</v>
      </c>
      <c r="F2376" t="s">
        <v>202</v>
      </c>
      <c r="G2376" s="9">
        <v>1</v>
      </c>
      <c r="H2376" s="8">
        <v>114</v>
      </c>
      <c r="I2376" s="8">
        <v>656</v>
      </c>
      <c r="J2376" s="8">
        <v>114</v>
      </c>
      <c r="K2376" t="s">
        <v>820</v>
      </c>
      <c r="L2376" s="1">
        <v>45400</v>
      </c>
      <c r="M2376">
        <v>4</v>
      </c>
      <c r="N2376">
        <v>2024</v>
      </c>
    </row>
    <row r="2377" spans="1:14" x14ac:dyDescent="0.25">
      <c r="A2377" t="s">
        <v>6753</v>
      </c>
      <c r="B2377" t="s">
        <v>2722</v>
      </c>
      <c r="C2377" t="s">
        <v>569</v>
      </c>
      <c r="D2377" t="s">
        <v>421</v>
      </c>
      <c r="E2377" t="s">
        <v>6756</v>
      </c>
      <c r="F2377" t="s">
        <v>202</v>
      </c>
      <c r="G2377" s="9">
        <v>1</v>
      </c>
      <c r="H2377" s="8">
        <v>15</v>
      </c>
      <c r="I2377" s="8">
        <v>69</v>
      </c>
      <c r="J2377" s="8">
        <v>15</v>
      </c>
      <c r="K2377" t="s">
        <v>820</v>
      </c>
      <c r="L2377" s="1">
        <v>45400</v>
      </c>
      <c r="M2377">
        <v>4</v>
      </c>
      <c r="N2377">
        <v>2024</v>
      </c>
    </row>
    <row r="2378" spans="1:14" x14ac:dyDescent="0.25">
      <c r="A2378" t="s">
        <v>6753</v>
      </c>
      <c r="B2378" t="s">
        <v>2722</v>
      </c>
      <c r="C2378" t="s">
        <v>512</v>
      </c>
      <c r="D2378" t="s">
        <v>248</v>
      </c>
      <c r="E2378" t="s">
        <v>6757</v>
      </c>
      <c r="F2378" t="s">
        <v>202</v>
      </c>
      <c r="G2378" s="9">
        <v>1</v>
      </c>
      <c r="H2378" s="8">
        <v>19.5</v>
      </c>
      <c r="I2378" s="8">
        <v>139</v>
      </c>
      <c r="J2378" s="8">
        <v>19.5</v>
      </c>
      <c r="K2378" t="s">
        <v>820</v>
      </c>
      <c r="L2378" s="1">
        <v>45400</v>
      </c>
      <c r="M2378">
        <v>4</v>
      </c>
      <c r="N2378">
        <v>2024</v>
      </c>
    </row>
    <row r="2379" spans="1:14" x14ac:dyDescent="0.25">
      <c r="A2379" t="s">
        <v>6753</v>
      </c>
      <c r="B2379" t="s">
        <v>2722</v>
      </c>
      <c r="C2379" t="s">
        <v>3050</v>
      </c>
      <c r="D2379" t="s">
        <v>1580</v>
      </c>
      <c r="E2379" t="s">
        <v>5166</v>
      </c>
      <c r="F2379" t="s">
        <v>202</v>
      </c>
      <c r="G2379" s="9">
        <v>1</v>
      </c>
      <c r="H2379" s="8">
        <v>30.8</v>
      </c>
      <c r="I2379" s="8">
        <v>0</v>
      </c>
      <c r="J2379" s="8">
        <v>30.8</v>
      </c>
      <c r="K2379" t="s">
        <v>820</v>
      </c>
      <c r="L2379" s="1">
        <v>45400</v>
      </c>
      <c r="M2379">
        <v>4</v>
      </c>
      <c r="N2379">
        <v>2024</v>
      </c>
    </row>
    <row r="2380" spans="1:14" x14ac:dyDescent="0.25">
      <c r="A2380" t="s">
        <v>6753</v>
      </c>
      <c r="B2380" t="s">
        <v>2722</v>
      </c>
      <c r="C2380" t="s">
        <v>2724</v>
      </c>
      <c r="D2380" t="s">
        <v>202</v>
      </c>
      <c r="E2380" t="s">
        <v>2723</v>
      </c>
      <c r="F2380" t="s">
        <v>202</v>
      </c>
      <c r="G2380" s="9">
        <v>1</v>
      </c>
      <c r="H2380" s="8">
        <v>0</v>
      </c>
      <c r="I2380" s="8">
        <v>276</v>
      </c>
      <c r="J2380" s="8">
        <v>0</v>
      </c>
      <c r="K2380" t="s">
        <v>820</v>
      </c>
      <c r="L2380" s="1">
        <v>45400</v>
      </c>
      <c r="M2380">
        <v>4</v>
      </c>
      <c r="N2380">
        <v>2024</v>
      </c>
    </row>
    <row r="2381" spans="1:14" x14ac:dyDescent="0.25">
      <c r="A2381" t="s">
        <v>6758</v>
      </c>
      <c r="B2381" t="s">
        <v>2722</v>
      </c>
      <c r="C2381" t="s">
        <v>557</v>
      </c>
      <c r="D2381" t="s">
        <v>165</v>
      </c>
      <c r="E2381" t="s">
        <v>6759</v>
      </c>
      <c r="F2381" t="s">
        <v>202</v>
      </c>
      <c r="G2381" s="9">
        <v>3</v>
      </c>
      <c r="H2381" s="8">
        <v>5.4701000000000004</v>
      </c>
      <c r="I2381" s="8">
        <v>37</v>
      </c>
      <c r="J2381" s="8">
        <v>16.41</v>
      </c>
      <c r="K2381" t="s">
        <v>4746</v>
      </c>
      <c r="L2381" s="1">
        <v>45400</v>
      </c>
      <c r="M2381">
        <v>4</v>
      </c>
      <c r="N2381">
        <v>2024</v>
      </c>
    </row>
    <row r="2382" spans="1:14" x14ac:dyDescent="0.25">
      <c r="A2382" t="s">
        <v>6758</v>
      </c>
      <c r="B2382" t="s">
        <v>2722</v>
      </c>
      <c r="C2382" t="s">
        <v>491</v>
      </c>
      <c r="D2382" t="s">
        <v>178</v>
      </c>
      <c r="E2382" t="s">
        <v>6760</v>
      </c>
      <c r="F2382" t="s">
        <v>202</v>
      </c>
      <c r="G2382" s="9">
        <v>2</v>
      </c>
      <c r="H2382" s="8">
        <v>9.35E-2</v>
      </c>
      <c r="I2382" s="8">
        <v>8</v>
      </c>
      <c r="J2382" s="8">
        <v>0.19</v>
      </c>
      <c r="K2382" t="s">
        <v>4746</v>
      </c>
      <c r="L2382" s="1">
        <v>45400</v>
      </c>
      <c r="M2382">
        <v>4</v>
      </c>
      <c r="N2382">
        <v>2024</v>
      </c>
    </row>
    <row r="2383" spans="1:14" x14ac:dyDescent="0.25">
      <c r="A2383" t="s">
        <v>6758</v>
      </c>
      <c r="B2383" t="s">
        <v>2722</v>
      </c>
      <c r="C2383" t="s">
        <v>2912</v>
      </c>
      <c r="D2383" t="s">
        <v>1966</v>
      </c>
      <c r="E2383" t="s">
        <v>5315</v>
      </c>
      <c r="F2383" t="s">
        <v>202</v>
      </c>
      <c r="G2383" s="9">
        <v>1</v>
      </c>
      <c r="H2383" s="8">
        <v>0</v>
      </c>
      <c r="I2383" s="8">
        <v>17</v>
      </c>
      <c r="J2383" s="8">
        <v>0</v>
      </c>
      <c r="K2383" t="s">
        <v>4746</v>
      </c>
      <c r="L2383" s="1">
        <v>45400</v>
      </c>
      <c r="M2383">
        <v>4</v>
      </c>
      <c r="N2383">
        <v>2024</v>
      </c>
    </row>
    <row r="2384" spans="1:14" x14ac:dyDescent="0.25">
      <c r="A2384" t="s">
        <v>6758</v>
      </c>
      <c r="B2384" t="s">
        <v>2722</v>
      </c>
      <c r="C2384" t="s">
        <v>490</v>
      </c>
      <c r="D2384" t="s">
        <v>141</v>
      </c>
      <c r="E2384" t="s">
        <v>142</v>
      </c>
      <c r="F2384" t="s">
        <v>202</v>
      </c>
      <c r="G2384" s="9">
        <v>1</v>
      </c>
      <c r="H2384" s="8">
        <v>3.0545</v>
      </c>
      <c r="I2384" s="8">
        <v>0</v>
      </c>
      <c r="J2384" s="8">
        <v>3.05</v>
      </c>
      <c r="K2384" t="s">
        <v>4746</v>
      </c>
      <c r="L2384" s="1">
        <v>45400</v>
      </c>
      <c r="M2384">
        <v>4</v>
      </c>
      <c r="N2384">
        <v>2024</v>
      </c>
    </row>
    <row r="2385" spans="1:14" x14ac:dyDescent="0.25">
      <c r="A2385" t="s">
        <v>6758</v>
      </c>
      <c r="B2385" t="s">
        <v>2722</v>
      </c>
      <c r="C2385" t="s">
        <v>513</v>
      </c>
      <c r="D2385" t="s">
        <v>299</v>
      </c>
      <c r="E2385" t="s">
        <v>6761</v>
      </c>
      <c r="F2385" t="s">
        <v>202</v>
      </c>
      <c r="G2385" s="9">
        <v>3</v>
      </c>
      <c r="H2385" s="8">
        <v>5.7817999999999996</v>
      </c>
      <c r="I2385" s="8">
        <v>20</v>
      </c>
      <c r="J2385" s="8">
        <v>17.350000000000001</v>
      </c>
      <c r="K2385" t="s">
        <v>4746</v>
      </c>
      <c r="L2385" s="1">
        <v>45400</v>
      </c>
      <c r="M2385">
        <v>4</v>
      </c>
      <c r="N2385">
        <v>2024</v>
      </c>
    </row>
    <row r="2386" spans="1:14" x14ac:dyDescent="0.25">
      <c r="A2386" t="s">
        <v>6758</v>
      </c>
      <c r="B2386" t="s">
        <v>2722</v>
      </c>
      <c r="C2386" t="s">
        <v>563</v>
      </c>
      <c r="D2386" t="s">
        <v>242</v>
      </c>
      <c r="E2386" t="s">
        <v>5280</v>
      </c>
      <c r="F2386" t="s">
        <v>202</v>
      </c>
      <c r="G2386" s="9">
        <v>1</v>
      </c>
      <c r="H2386" s="8">
        <v>15.5844</v>
      </c>
      <c r="I2386" s="8">
        <v>55</v>
      </c>
      <c r="J2386" s="8">
        <v>15.58</v>
      </c>
      <c r="K2386" t="s">
        <v>4746</v>
      </c>
      <c r="L2386" s="1">
        <v>45400</v>
      </c>
      <c r="M2386">
        <v>4</v>
      </c>
      <c r="N2386">
        <v>2024</v>
      </c>
    </row>
    <row r="2387" spans="1:14" x14ac:dyDescent="0.25">
      <c r="A2387" t="s">
        <v>6758</v>
      </c>
      <c r="B2387" t="s">
        <v>2722</v>
      </c>
      <c r="C2387" t="s">
        <v>2736</v>
      </c>
      <c r="D2387" t="s">
        <v>202</v>
      </c>
      <c r="E2387" t="s">
        <v>2723</v>
      </c>
      <c r="F2387" t="s">
        <v>202</v>
      </c>
      <c r="G2387" s="9">
        <v>1</v>
      </c>
      <c r="H2387" s="8">
        <v>0</v>
      </c>
      <c r="I2387" s="8">
        <v>45</v>
      </c>
      <c r="J2387" s="8">
        <v>0</v>
      </c>
      <c r="K2387" t="s">
        <v>4746</v>
      </c>
      <c r="L2387" s="1">
        <v>45400</v>
      </c>
      <c r="M2387">
        <v>4</v>
      </c>
      <c r="N2387">
        <v>2024</v>
      </c>
    </row>
    <row r="2388" spans="1:14" x14ac:dyDescent="0.25">
      <c r="A2388" t="s">
        <v>6762</v>
      </c>
      <c r="B2388" t="s">
        <v>2722</v>
      </c>
      <c r="C2388" t="s">
        <v>2823</v>
      </c>
      <c r="D2388" t="s">
        <v>1951</v>
      </c>
      <c r="E2388" t="s">
        <v>5245</v>
      </c>
      <c r="F2388" t="s">
        <v>202</v>
      </c>
      <c r="G2388" s="9">
        <v>1</v>
      </c>
      <c r="H2388" s="8">
        <v>0</v>
      </c>
      <c r="I2388" s="8">
        <v>139</v>
      </c>
      <c r="J2388" s="8">
        <v>0</v>
      </c>
      <c r="K2388" t="s">
        <v>820</v>
      </c>
      <c r="L2388" s="1">
        <v>45400</v>
      </c>
      <c r="M2388">
        <v>4</v>
      </c>
      <c r="N2388">
        <v>2024</v>
      </c>
    </row>
    <row r="2389" spans="1:14" x14ac:dyDescent="0.25">
      <c r="A2389" t="s">
        <v>6762</v>
      </c>
      <c r="B2389" t="s">
        <v>2722</v>
      </c>
      <c r="C2389" t="s">
        <v>522</v>
      </c>
      <c r="D2389" t="s">
        <v>342</v>
      </c>
      <c r="E2389" t="s">
        <v>343</v>
      </c>
      <c r="F2389" t="s">
        <v>202</v>
      </c>
      <c r="G2389" s="9">
        <v>1</v>
      </c>
      <c r="H2389" s="8">
        <v>10.5</v>
      </c>
      <c r="I2389" s="8">
        <v>0</v>
      </c>
      <c r="J2389" s="8">
        <v>10.5</v>
      </c>
      <c r="K2389" t="s">
        <v>820</v>
      </c>
      <c r="L2389" s="1">
        <v>45400</v>
      </c>
      <c r="M2389">
        <v>4</v>
      </c>
      <c r="N2389">
        <v>2024</v>
      </c>
    </row>
    <row r="2390" spans="1:14" x14ac:dyDescent="0.25">
      <c r="A2390" t="s">
        <v>6762</v>
      </c>
      <c r="B2390" t="s">
        <v>2722</v>
      </c>
      <c r="C2390" t="s">
        <v>562</v>
      </c>
      <c r="D2390" t="s">
        <v>205</v>
      </c>
      <c r="E2390" t="s">
        <v>206</v>
      </c>
      <c r="F2390" t="s">
        <v>202</v>
      </c>
      <c r="G2390" s="9">
        <v>1</v>
      </c>
      <c r="H2390" s="8">
        <v>20.5</v>
      </c>
      <c r="I2390" s="8">
        <v>0</v>
      </c>
      <c r="J2390" s="8">
        <v>20.5</v>
      </c>
      <c r="K2390" t="s">
        <v>820</v>
      </c>
      <c r="L2390" s="1">
        <v>45400</v>
      </c>
      <c r="M2390">
        <v>4</v>
      </c>
      <c r="N2390">
        <v>2024</v>
      </c>
    </row>
    <row r="2391" spans="1:14" x14ac:dyDescent="0.25">
      <c r="A2391" t="s">
        <v>6762</v>
      </c>
      <c r="B2391" t="s">
        <v>2722</v>
      </c>
      <c r="C2391" t="s">
        <v>2724</v>
      </c>
      <c r="D2391" t="s">
        <v>202</v>
      </c>
      <c r="E2391" t="s">
        <v>2723</v>
      </c>
      <c r="F2391" t="s">
        <v>202</v>
      </c>
      <c r="G2391" s="9">
        <v>1</v>
      </c>
      <c r="H2391" s="8">
        <v>0</v>
      </c>
      <c r="I2391" s="8">
        <v>22</v>
      </c>
      <c r="J2391" s="8">
        <v>0</v>
      </c>
      <c r="K2391" t="s">
        <v>820</v>
      </c>
      <c r="L2391" s="1">
        <v>45400</v>
      </c>
      <c r="M2391">
        <v>4</v>
      </c>
      <c r="N2391">
        <v>2024</v>
      </c>
    </row>
    <row r="2392" spans="1:14" x14ac:dyDescent="0.25">
      <c r="A2392" t="s">
        <v>6763</v>
      </c>
      <c r="B2392" t="s">
        <v>2722</v>
      </c>
      <c r="C2392" t="s">
        <v>465</v>
      </c>
      <c r="D2392" t="s">
        <v>324</v>
      </c>
      <c r="E2392" t="s">
        <v>5219</v>
      </c>
      <c r="F2392" t="s">
        <v>202</v>
      </c>
      <c r="G2392" s="9">
        <v>1</v>
      </c>
      <c r="H2392" s="8">
        <v>18.2</v>
      </c>
      <c r="I2392" s="8">
        <v>64</v>
      </c>
      <c r="J2392" s="8">
        <v>18.2</v>
      </c>
      <c r="K2392" t="s">
        <v>4746</v>
      </c>
      <c r="L2392" s="1">
        <v>45399</v>
      </c>
      <c r="M2392">
        <v>4</v>
      </c>
      <c r="N2392">
        <v>2024</v>
      </c>
    </row>
    <row r="2393" spans="1:14" x14ac:dyDescent="0.25">
      <c r="A2393" t="s">
        <v>6763</v>
      </c>
      <c r="B2393" t="s">
        <v>2722</v>
      </c>
      <c r="C2393" t="s">
        <v>467</v>
      </c>
      <c r="D2393" t="s">
        <v>380</v>
      </c>
      <c r="E2393" t="s">
        <v>6764</v>
      </c>
      <c r="F2393" t="s">
        <v>202</v>
      </c>
      <c r="G2393" s="9">
        <v>1</v>
      </c>
      <c r="H2393" s="8">
        <v>14.16</v>
      </c>
      <c r="I2393" s="8">
        <v>55</v>
      </c>
      <c r="J2393" s="8">
        <v>14.16</v>
      </c>
      <c r="K2393" t="s">
        <v>4746</v>
      </c>
      <c r="L2393" s="1">
        <v>45399</v>
      </c>
      <c r="M2393">
        <v>4</v>
      </c>
      <c r="N2393">
        <v>2024</v>
      </c>
    </row>
    <row r="2394" spans="1:14" x14ac:dyDescent="0.25">
      <c r="A2394" t="s">
        <v>6763</v>
      </c>
      <c r="B2394" t="s">
        <v>2722</v>
      </c>
      <c r="C2394" t="s">
        <v>3050</v>
      </c>
      <c r="D2394" t="s">
        <v>1580</v>
      </c>
      <c r="E2394" t="s">
        <v>5166</v>
      </c>
      <c r="F2394" t="s">
        <v>202</v>
      </c>
      <c r="G2394" s="9">
        <v>1</v>
      </c>
      <c r="H2394" s="8">
        <v>30.8</v>
      </c>
      <c r="I2394" s="8">
        <v>0</v>
      </c>
      <c r="J2394" s="8">
        <v>30.8</v>
      </c>
      <c r="K2394" t="s">
        <v>4746</v>
      </c>
      <c r="L2394" s="1">
        <v>45399</v>
      </c>
      <c r="M2394">
        <v>4</v>
      </c>
      <c r="N2394">
        <v>2024</v>
      </c>
    </row>
    <row r="2395" spans="1:14" x14ac:dyDescent="0.25">
      <c r="A2395" t="s">
        <v>6763</v>
      </c>
      <c r="B2395" t="s">
        <v>2722</v>
      </c>
      <c r="C2395" t="s">
        <v>460</v>
      </c>
      <c r="D2395" t="s">
        <v>266</v>
      </c>
      <c r="E2395" t="s">
        <v>6765</v>
      </c>
      <c r="F2395" t="s">
        <v>1638</v>
      </c>
      <c r="G2395" s="9">
        <v>1</v>
      </c>
      <c r="H2395" s="8">
        <v>16.89</v>
      </c>
      <c r="I2395" s="8">
        <v>119</v>
      </c>
      <c r="J2395" s="8">
        <v>16.89</v>
      </c>
      <c r="K2395" t="s">
        <v>4746</v>
      </c>
      <c r="L2395" s="1">
        <v>45399</v>
      </c>
      <c r="M2395">
        <v>4</v>
      </c>
      <c r="N2395">
        <v>2024</v>
      </c>
    </row>
    <row r="2396" spans="1:14" x14ac:dyDescent="0.25">
      <c r="A2396" t="s">
        <v>6763</v>
      </c>
      <c r="B2396" t="s">
        <v>2722</v>
      </c>
      <c r="C2396" t="s">
        <v>6766</v>
      </c>
      <c r="D2396" t="s">
        <v>6767</v>
      </c>
      <c r="E2396" t="s">
        <v>6768</v>
      </c>
      <c r="F2396" t="s">
        <v>202</v>
      </c>
      <c r="G2396" s="9">
        <v>1</v>
      </c>
      <c r="H2396" s="8">
        <v>0</v>
      </c>
      <c r="I2396" s="8">
        <v>839</v>
      </c>
      <c r="J2396" s="8">
        <v>0</v>
      </c>
      <c r="K2396" t="s">
        <v>4746</v>
      </c>
      <c r="L2396" s="1">
        <v>45399</v>
      </c>
      <c r="M2396">
        <v>4</v>
      </c>
      <c r="N2396">
        <v>2024</v>
      </c>
    </row>
    <row r="2397" spans="1:14" x14ac:dyDescent="0.25">
      <c r="A2397" t="s">
        <v>6763</v>
      </c>
      <c r="B2397" t="s">
        <v>2722</v>
      </c>
      <c r="C2397" t="s">
        <v>577</v>
      </c>
      <c r="D2397" t="s">
        <v>278</v>
      </c>
      <c r="E2397" t="s">
        <v>279</v>
      </c>
      <c r="F2397" t="s">
        <v>202</v>
      </c>
      <c r="G2397" s="9">
        <v>1</v>
      </c>
      <c r="H2397" s="8">
        <v>125.5</v>
      </c>
      <c r="I2397" s="8">
        <v>0</v>
      </c>
      <c r="J2397" s="8">
        <v>125.5</v>
      </c>
      <c r="K2397" t="s">
        <v>4746</v>
      </c>
      <c r="L2397" s="1">
        <v>45399</v>
      </c>
      <c r="M2397">
        <v>4</v>
      </c>
      <c r="N2397">
        <v>2024</v>
      </c>
    </row>
    <row r="2398" spans="1:14" x14ac:dyDescent="0.25">
      <c r="A2398" t="s">
        <v>6763</v>
      </c>
      <c r="B2398" t="s">
        <v>2722</v>
      </c>
      <c r="C2398" t="s">
        <v>578</v>
      </c>
      <c r="D2398" t="s">
        <v>280</v>
      </c>
      <c r="E2398" t="s">
        <v>281</v>
      </c>
      <c r="F2398" t="s">
        <v>202</v>
      </c>
      <c r="G2398" s="9">
        <v>1</v>
      </c>
      <c r="H2398" s="8">
        <v>124</v>
      </c>
      <c r="I2398" s="8">
        <v>0</v>
      </c>
      <c r="J2398" s="8">
        <v>124</v>
      </c>
      <c r="K2398" t="s">
        <v>4746</v>
      </c>
      <c r="L2398" s="1">
        <v>45399</v>
      </c>
      <c r="M2398">
        <v>4</v>
      </c>
      <c r="N2398">
        <v>2024</v>
      </c>
    </row>
    <row r="2399" spans="1:14" x14ac:dyDescent="0.25">
      <c r="A2399" t="s">
        <v>6763</v>
      </c>
      <c r="B2399" t="s">
        <v>2722</v>
      </c>
      <c r="C2399" t="s">
        <v>582</v>
      </c>
      <c r="D2399" t="s">
        <v>320</v>
      </c>
      <c r="E2399" t="s">
        <v>321</v>
      </c>
      <c r="F2399" t="s">
        <v>202</v>
      </c>
      <c r="G2399" s="9">
        <v>1</v>
      </c>
      <c r="H2399" s="8">
        <v>45</v>
      </c>
      <c r="I2399" s="8">
        <v>0</v>
      </c>
      <c r="J2399" s="8">
        <v>45</v>
      </c>
      <c r="K2399" t="s">
        <v>4746</v>
      </c>
      <c r="L2399" s="1">
        <v>45399</v>
      </c>
      <c r="M2399">
        <v>4</v>
      </c>
      <c r="N2399">
        <v>2024</v>
      </c>
    </row>
    <row r="2400" spans="1:14" x14ac:dyDescent="0.25">
      <c r="A2400" t="s">
        <v>6763</v>
      </c>
      <c r="B2400" t="s">
        <v>2722</v>
      </c>
      <c r="C2400" t="s">
        <v>523</v>
      </c>
      <c r="D2400" t="s">
        <v>338</v>
      </c>
      <c r="E2400" t="s">
        <v>339</v>
      </c>
      <c r="F2400" t="s">
        <v>202</v>
      </c>
      <c r="G2400" s="9">
        <v>1</v>
      </c>
      <c r="H2400" s="8">
        <v>8.5</v>
      </c>
      <c r="I2400" s="8">
        <v>0</v>
      </c>
      <c r="J2400" s="8">
        <v>8.5</v>
      </c>
      <c r="K2400" t="s">
        <v>4746</v>
      </c>
      <c r="L2400" s="1">
        <v>45399</v>
      </c>
      <c r="M2400">
        <v>4</v>
      </c>
      <c r="N2400">
        <v>2024</v>
      </c>
    </row>
    <row r="2401" spans="1:14" x14ac:dyDescent="0.25">
      <c r="A2401" t="s">
        <v>6763</v>
      </c>
      <c r="B2401" t="s">
        <v>2722</v>
      </c>
      <c r="C2401" t="s">
        <v>521</v>
      </c>
      <c r="D2401" t="s">
        <v>340</v>
      </c>
      <c r="E2401" t="s">
        <v>341</v>
      </c>
      <c r="F2401" t="s">
        <v>202</v>
      </c>
      <c r="G2401" s="9">
        <v>1</v>
      </c>
      <c r="H2401" s="8">
        <v>25.5</v>
      </c>
      <c r="I2401" s="8">
        <v>0</v>
      </c>
      <c r="J2401" s="8">
        <v>25.5</v>
      </c>
      <c r="K2401" t="s">
        <v>4746</v>
      </c>
      <c r="L2401" s="1">
        <v>45399</v>
      </c>
      <c r="M2401">
        <v>4</v>
      </c>
      <c r="N2401">
        <v>2024</v>
      </c>
    </row>
    <row r="2402" spans="1:14" x14ac:dyDescent="0.25">
      <c r="A2402" t="s">
        <v>6763</v>
      </c>
      <c r="B2402" t="s">
        <v>2722</v>
      </c>
      <c r="C2402" t="s">
        <v>525</v>
      </c>
      <c r="D2402" t="s">
        <v>334</v>
      </c>
      <c r="E2402" t="s">
        <v>335</v>
      </c>
      <c r="F2402" t="s">
        <v>202</v>
      </c>
      <c r="G2402" s="9">
        <v>1</v>
      </c>
      <c r="H2402" s="8">
        <v>18.5</v>
      </c>
      <c r="I2402" s="8">
        <v>0</v>
      </c>
      <c r="J2402" s="8">
        <v>18.5</v>
      </c>
      <c r="K2402" t="s">
        <v>4746</v>
      </c>
      <c r="L2402" s="1">
        <v>45399</v>
      </c>
      <c r="M2402">
        <v>4</v>
      </c>
      <c r="N2402">
        <v>2024</v>
      </c>
    </row>
    <row r="2403" spans="1:14" x14ac:dyDescent="0.25">
      <c r="A2403" t="s">
        <v>6763</v>
      </c>
      <c r="B2403" t="s">
        <v>2722</v>
      </c>
      <c r="C2403" t="s">
        <v>2736</v>
      </c>
      <c r="D2403" t="s">
        <v>202</v>
      </c>
      <c r="E2403" t="s">
        <v>2723</v>
      </c>
      <c r="F2403" t="s">
        <v>202</v>
      </c>
      <c r="G2403" s="9">
        <v>1</v>
      </c>
      <c r="H2403" s="8">
        <v>0</v>
      </c>
      <c r="I2403" s="8">
        <v>30</v>
      </c>
      <c r="J2403" s="8">
        <v>0</v>
      </c>
      <c r="K2403" t="s">
        <v>4746</v>
      </c>
      <c r="L2403" s="1">
        <v>45399</v>
      </c>
      <c r="M2403">
        <v>4</v>
      </c>
      <c r="N2403">
        <v>2024</v>
      </c>
    </row>
    <row r="2404" spans="1:14" x14ac:dyDescent="0.25">
      <c r="A2404" t="s">
        <v>6769</v>
      </c>
      <c r="B2404" t="s">
        <v>2929</v>
      </c>
      <c r="C2404" t="s">
        <v>510</v>
      </c>
      <c r="D2404" t="s">
        <v>295</v>
      </c>
      <c r="E2404" t="s">
        <v>6770</v>
      </c>
      <c r="F2404" t="s">
        <v>202</v>
      </c>
      <c r="G2404" s="9">
        <v>1</v>
      </c>
      <c r="H2404" s="8">
        <v>65.423100000000005</v>
      </c>
      <c r="I2404" s="8">
        <v>119</v>
      </c>
      <c r="J2404" s="8">
        <v>65.42</v>
      </c>
      <c r="K2404" t="s">
        <v>4746</v>
      </c>
      <c r="L2404" s="1">
        <v>45399</v>
      </c>
      <c r="M2404">
        <v>4</v>
      </c>
      <c r="N2404">
        <v>2024</v>
      </c>
    </row>
    <row r="2405" spans="1:14" x14ac:dyDescent="0.25">
      <c r="A2405" t="s">
        <v>6769</v>
      </c>
      <c r="B2405" t="s">
        <v>2929</v>
      </c>
      <c r="C2405" t="s">
        <v>2736</v>
      </c>
      <c r="D2405" t="s">
        <v>202</v>
      </c>
      <c r="E2405" t="s">
        <v>2723</v>
      </c>
      <c r="F2405" t="s">
        <v>202</v>
      </c>
      <c r="G2405" s="9">
        <v>1</v>
      </c>
      <c r="H2405" s="8">
        <v>0</v>
      </c>
      <c r="I2405" s="8">
        <v>30</v>
      </c>
      <c r="J2405" s="8">
        <v>0</v>
      </c>
      <c r="K2405" t="s">
        <v>4746</v>
      </c>
      <c r="L2405" s="1">
        <v>45399</v>
      </c>
      <c r="M2405">
        <v>4</v>
      </c>
      <c r="N2405">
        <v>2024</v>
      </c>
    </row>
    <row r="2406" spans="1:14" x14ac:dyDescent="0.25">
      <c r="A2406" t="s">
        <v>6771</v>
      </c>
      <c r="B2406" t="s">
        <v>2722</v>
      </c>
      <c r="C2406" t="s">
        <v>2892</v>
      </c>
      <c r="D2406" t="s">
        <v>2042</v>
      </c>
      <c r="E2406" t="s">
        <v>5262</v>
      </c>
      <c r="F2406" t="s">
        <v>202</v>
      </c>
      <c r="G2406" s="9">
        <v>1</v>
      </c>
      <c r="H2406" s="8">
        <v>0</v>
      </c>
      <c r="I2406" s="8">
        <v>271.41000000000003</v>
      </c>
      <c r="J2406" s="8">
        <v>0</v>
      </c>
      <c r="K2406" t="s">
        <v>4746</v>
      </c>
      <c r="L2406" s="1">
        <v>45399</v>
      </c>
      <c r="M2406">
        <v>4</v>
      </c>
      <c r="N2406">
        <v>2024</v>
      </c>
    </row>
    <row r="2407" spans="1:14" x14ac:dyDescent="0.25">
      <c r="A2407" t="s">
        <v>6771</v>
      </c>
      <c r="B2407" t="s">
        <v>2722</v>
      </c>
      <c r="C2407" t="s">
        <v>511</v>
      </c>
      <c r="D2407" t="s">
        <v>310</v>
      </c>
      <c r="E2407" t="s">
        <v>311</v>
      </c>
      <c r="F2407" t="s">
        <v>202</v>
      </c>
      <c r="G2407" s="9">
        <v>1</v>
      </c>
      <c r="H2407" s="8">
        <v>77.900000000000006</v>
      </c>
      <c r="I2407" s="8">
        <v>0</v>
      </c>
      <c r="J2407" s="8">
        <v>77.900000000000006</v>
      </c>
      <c r="K2407" t="s">
        <v>4746</v>
      </c>
      <c r="L2407" s="1">
        <v>45399</v>
      </c>
      <c r="M2407">
        <v>4</v>
      </c>
      <c r="N2407">
        <v>2024</v>
      </c>
    </row>
    <row r="2408" spans="1:14" x14ac:dyDescent="0.25">
      <c r="A2408" t="s">
        <v>6771</v>
      </c>
      <c r="B2408" t="s">
        <v>2722</v>
      </c>
      <c r="C2408" t="s">
        <v>459</v>
      </c>
      <c r="D2408" t="s">
        <v>378</v>
      </c>
      <c r="E2408" t="s">
        <v>379</v>
      </c>
      <c r="F2408" t="s">
        <v>1603</v>
      </c>
      <c r="G2408" s="9">
        <v>1</v>
      </c>
      <c r="H2408" s="8">
        <v>25.78</v>
      </c>
      <c r="I2408" s="8">
        <v>0</v>
      </c>
      <c r="J2408" s="8">
        <v>25.78</v>
      </c>
      <c r="K2408" t="s">
        <v>4746</v>
      </c>
      <c r="L2408" s="1">
        <v>45399</v>
      </c>
      <c r="M2408">
        <v>4</v>
      </c>
      <c r="N2408">
        <v>2024</v>
      </c>
    </row>
    <row r="2409" spans="1:14" x14ac:dyDescent="0.25">
      <c r="A2409" t="s">
        <v>6771</v>
      </c>
      <c r="B2409" t="s">
        <v>2722</v>
      </c>
      <c r="C2409" t="s">
        <v>6772</v>
      </c>
      <c r="D2409" t="s">
        <v>6773</v>
      </c>
      <c r="E2409" t="s">
        <v>6774</v>
      </c>
      <c r="F2409" t="s">
        <v>202</v>
      </c>
      <c r="G2409" s="9">
        <v>1</v>
      </c>
      <c r="H2409" s="8">
        <v>0</v>
      </c>
      <c r="I2409" s="8">
        <v>795.56</v>
      </c>
      <c r="J2409" s="8">
        <v>0</v>
      </c>
      <c r="K2409" t="s">
        <v>4746</v>
      </c>
      <c r="L2409" s="1">
        <v>45399</v>
      </c>
      <c r="M2409">
        <v>4</v>
      </c>
      <c r="N2409">
        <v>2024</v>
      </c>
    </row>
    <row r="2410" spans="1:14" x14ac:dyDescent="0.25">
      <c r="A2410" t="s">
        <v>6771</v>
      </c>
      <c r="B2410" t="s">
        <v>2722</v>
      </c>
      <c r="C2410" t="s">
        <v>577</v>
      </c>
      <c r="D2410" t="s">
        <v>278</v>
      </c>
      <c r="E2410" t="s">
        <v>279</v>
      </c>
      <c r="F2410" t="s">
        <v>202</v>
      </c>
      <c r="G2410" s="9">
        <v>1</v>
      </c>
      <c r="H2410" s="8">
        <v>125.5</v>
      </c>
      <c r="I2410" s="8">
        <v>0</v>
      </c>
      <c r="J2410" s="8">
        <v>125.5</v>
      </c>
      <c r="K2410" t="s">
        <v>4746</v>
      </c>
      <c r="L2410" s="1">
        <v>45399</v>
      </c>
      <c r="M2410">
        <v>4</v>
      </c>
      <c r="N2410">
        <v>2024</v>
      </c>
    </row>
    <row r="2411" spans="1:14" x14ac:dyDescent="0.25">
      <c r="A2411" t="s">
        <v>6771</v>
      </c>
      <c r="B2411" t="s">
        <v>2722</v>
      </c>
      <c r="C2411" t="s">
        <v>578</v>
      </c>
      <c r="D2411" t="s">
        <v>280</v>
      </c>
      <c r="E2411" t="s">
        <v>281</v>
      </c>
      <c r="F2411" t="s">
        <v>202</v>
      </c>
      <c r="G2411" s="9">
        <v>1</v>
      </c>
      <c r="H2411" s="8">
        <v>124</v>
      </c>
      <c r="I2411" s="8">
        <v>0</v>
      </c>
      <c r="J2411" s="8">
        <v>124</v>
      </c>
      <c r="K2411" t="s">
        <v>4746</v>
      </c>
      <c r="L2411" s="1">
        <v>45399</v>
      </c>
      <c r="M2411">
        <v>4</v>
      </c>
      <c r="N2411">
        <v>2024</v>
      </c>
    </row>
    <row r="2412" spans="1:14" x14ac:dyDescent="0.25">
      <c r="A2412" t="s">
        <v>6771</v>
      </c>
      <c r="B2412" t="s">
        <v>2722</v>
      </c>
      <c r="C2412" t="s">
        <v>603</v>
      </c>
      <c r="D2412" t="s">
        <v>390</v>
      </c>
      <c r="E2412" t="s">
        <v>391</v>
      </c>
      <c r="F2412" t="s">
        <v>202</v>
      </c>
      <c r="G2412" s="9">
        <v>1</v>
      </c>
      <c r="H2412" s="8">
        <v>29.5</v>
      </c>
      <c r="I2412" s="8">
        <v>0</v>
      </c>
      <c r="J2412" s="8">
        <v>29.5</v>
      </c>
      <c r="K2412" t="s">
        <v>4746</v>
      </c>
      <c r="L2412" s="1">
        <v>45399</v>
      </c>
      <c r="M2412">
        <v>4</v>
      </c>
      <c r="N2412">
        <v>2024</v>
      </c>
    </row>
    <row r="2413" spans="1:14" x14ac:dyDescent="0.25">
      <c r="A2413" t="s">
        <v>6771</v>
      </c>
      <c r="B2413" t="s">
        <v>2722</v>
      </c>
      <c r="C2413" t="s">
        <v>525</v>
      </c>
      <c r="D2413" t="s">
        <v>334</v>
      </c>
      <c r="E2413" t="s">
        <v>335</v>
      </c>
      <c r="F2413" t="s">
        <v>202</v>
      </c>
      <c r="G2413" s="9">
        <v>1</v>
      </c>
      <c r="H2413" s="8">
        <v>18.5</v>
      </c>
      <c r="I2413" s="8">
        <v>0</v>
      </c>
      <c r="J2413" s="8">
        <v>18.5</v>
      </c>
      <c r="K2413" t="s">
        <v>4746</v>
      </c>
      <c r="L2413" s="1">
        <v>45399</v>
      </c>
      <c r="M2413">
        <v>4</v>
      </c>
      <c r="N2413">
        <v>2024</v>
      </c>
    </row>
    <row r="2414" spans="1:14" x14ac:dyDescent="0.25">
      <c r="A2414" t="s">
        <v>6771</v>
      </c>
      <c r="B2414" t="s">
        <v>2722</v>
      </c>
      <c r="C2414" t="s">
        <v>582</v>
      </c>
      <c r="D2414" t="s">
        <v>320</v>
      </c>
      <c r="E2414" t="s">
        <v>321</v>
      </c>
      <c r="F2414" t="s">
        <v>202</v>
      </c>
      <c r="G2414" s="9">
        <v>1</v>
      </c>
      <c r="H2414" s="8">
        <v>45</v>
      </c>
      <c r="I2414" s="8">
        <v>0</v>
      </c>
      <c r="J2414" s="8">
        <v>45</v>
      </c>
      <c r="K2414" t="s">
        <v>4746</v>
      </c>
      <c r="L2414" s="1">
        <v>45399</v>
      </c>
      <c r="M2414">
        <v>4</v>
      </c>
      <c r="N2414">
        <v>2024</v>
      </c>
    </row>
    <row r="2415" spans="1:14" x14ac:dyDescent="0.25">
      <c r="A2415" t="s">
        <v>6771</v>
      </c>
      <c r="B2415" t="s">
        <v>2722</v>
      </c>
      <c r="C2415" t="s">
        <v>436</v>
      </c>
      <c r="D2415" t="s">
        <v>303</v>
      </c>
      <c r="E2415" t="s">
        <v>6775</v>
      </c>
      <c r="F2415" t="s">
        <v>202</v>
      </c>
      <c r="G2415" s="9">
        <v>1</v>
      </c>
      <c r="H2415" s="8">
        <v>9</v>
      </c>
      <c r="I2415" s="8">
        <v>54.09</v>
      </c>
      <c r="J2415" s="8">
        <v>9</v>
      </c>
      <c r="K2415" t="s">
        <v>4746</v>
      </c>
      <c r="L2415" s="1">
        <v>45399</v>
      </c>
      <c r="M2415">
        <v>4</v>
      </c>
      <c r="N2415">
        <v>2024</v>
      </c>
    </row>
    <row r="2416" spans="1:14" x14ac:dyDescent="0.25">
      <c r="A2416" t="s">
        <v>6771</v>
      </c>
      <c r="B2416" t="s">
        <v>2722</v>
      </c>
      <c r="C2416" t="s">
        <v>566</v>
      </c>
      <c r="D2416" t="s">
        <v>388</v>
      </c>
      <c r="E2416" t="s">
        <v>6776</v>
      </c>
      <c r="F2416" t="s">
        <v>202</v>
      </c>
      <c r="G2416" s="9">
        <v>1</v>
      </c>
      <c r="H2416" s="8">
        <v>18</v>
      </c>
      <c r="I2416" s="8">
        <v>62.94</v>
      </c>
      <c r="J2416" s="8">
        <v>18</v>
      </c>
      <c r="K2416" t="s">
        <v>4746</v>
      </c>
      <c r="L2416" s="1">
        <v>45399</v>
      </c>
      <c r="M2416">
        <v>4</v>
      </c>
      <c r="N2416">
        <v>2024</v>
      </c>
    </row>
    <row r="2417" spans="1:14" x14ac:dyDescent="0.25">
      <c r="A2417" t="s">
        <v>6771</v>
      </c>
      <c r="B2417" t="s">
        <v>2722</v>
      </c>
      <c r="C2417" t="s">
        <v>2736</v>
      </c>
      <c r="D2417" t="s">
        <v>202</v>
      </c>
      <c r="E2417" t="s">
        <v>6777</v>
      </c>
      <c r="F2417" t="s">
        <v>202</v>
      </c>
      <c r="G2417" s="9">
        <v>1</v>
      </c>
      <c r="H2417" s="8">
        <v>0</v>
      </c>
      <c r="I2417" s="8">
        <v>0</v>
      </c>
      <c r="J2417" s="8">
        <v>0</v>
      </c>
      <c r="K2417" t="s">
        <v>4746</v>
      </c>
      <c r="L2417" s="1">
        <v>45399</v>
      </c>
      <c r="M2417">
        <v>4</v>
      </c>
      <c r="N2417">
        <v>2024</v>
      </c>
    </row>
    <row r="2418" spans="1:14" x14ac:dyDescent="0.25">
      <c r="A2418" t="s">
        <v>6771</v>
      </c>
      <c r="B2418" t="s">
        <v>2722</v>
      </c>
      <c r="C2418" t="s">
        <v>2736</v>
      </c>
      <c r="D2418" t="s">
        <v>202</v>
      </c>
      <c r="E2418" t="s">
        <v>2723</v>
      </c>
      <c r="F2418" t="s">
        <v>202</v>
      </c>
      <c r="G2418" s="9">
        <v>1</v>
      </c>
      <c r="H2418" s="8">
        <v>0</v>
      </c>
      <c r="I2418" s="8">
        <v>60</v>
      </c>
      <c r="J2418" s="8">
        <v>0</v>
      </c>
      <c r="K2418" t="s">
        <v>4746</v>
      </c>
      <c r="L2418" s="1">
        <v>45399</v>
      </c>
      <c r="M2418">
        <v>4</v>
      </c>
      <c r="N2418">
        <v>2024</v>
      </c>
    </row>
    <row r="2419" spans="1:14" x14ac:dyDescent="0.25">
      <c r="A2419" t="s">
        <v>6778</v>
      </c>
      <c r="B2419" t="s">
        <v>2722</v>
      </c>
      <c r="C2419" t="s">
        <v>598</v>
      </c>
      <c r="D2419" t="s">
        <v>236</v>
      </c>
      <c r="E2419" t="s">
        <v>5249</v>
      </c>
      <c r="F2419" t="s">
        <v>202</v>
      </c>
      <c r="G2419" s="9">
        <v>1</v>
      </c>
      <c r="H2419" s="8">
        <v>14.8</v>
      </c>
      <c r="I2419" s="8">
        <v>90</v>
      </c>
      <c r="J2419" s="8">
        <v>14.8</v>
      </c>
      <c r="K2419" t="s">
        <v>820</v>
      </c>
      <c r="L2419" s="1">
        <v>45399</v>
      </c>
      <c r="M2419">
        <v>4</v>
      </c>
      <c r="N2419">
        <v>2024</v>
      </c>
    </row>
    <row r="2420" spans="1:14" x14ac:dyDescent="0.25">
      <c r="A2420" t="s">
        <v>6778</v>
      </c>
      <c r="B2420" t="s">
        <v>2722</v>
      </c>
      <c r="C2420" t="s">
        <v>4459</v>
      </c>
      <c r="D2420" t="s">
        <v>1956</v>
      </c>
      <c r="E2420" t="s">
        <v>6779</v>
      </c>
      <c r="F2420" t="s">
        <v>202</v>
      </c>
      <c r="G2420" s="9">
        <v>1</v>
      </c>
      <c r="H2420" s="8">
        <v>0</v>
      </c>
      <c r="I2420" s="8">
        <v>1402</v>
      </c>
      <c r="J2420" s="8">
        <v>0</v>
      </c>
      <c r="K2420" t="s">
        <v>820</v>
      </c>
      <c r="L2420" s="1">
        <v>45399</v>
      </c>
      <c r="M2420">
        <v>4</v>
      </c>
      <c r="N2420">
        <v>2024</v>
      </c>
    </row>
    <row r="2421" spans="1:14" x14ac:dyDescent="0.25">
      <c r="A2421" t="s">
        <v>6778</v>
      </c>
      <c r="B2421" t="s">
        <v>2722</v>
      </c>
      <c r="C2421" t="s">
        <v>449</v>
      </c>
      <c r="D2421" t="s">
        <v>410</v>
      </c>
      <c r="E2421" t="s">
        <v>411</v>
      </c>
      <c r="F2421" t="s">
        <v>202</v>
      </c>
      <c r="G2421" s="9">
        <v>1</v>
      </c>
      <c r="H2421" s="8">
        <v>125</v>
      </c>
      <c r="I2421" s="8">
        <v>0</v>
      </c>
      <c r="J2421" s="8">
        <v>125</v>
      </c>
      <c r="K2421" t="s">
        <v>820</v>
      </c>
      <c r="L2421" s="1">
        <v>45399</v>
      </c>
      <c r="M2421">
        <v>4</v>
      </c>
      <c r="N2421">
        <v>2024</v>
      </c>
    </row>
    <row r="2422" spans="1:14" x14ac:dyDescent="0.25">
      <c r="A2422" t="s">
        <v>6778</v>
      </c>
      <c r="B2422" t="s">
        <v>2722</v>
      </c>
      <c r="C2422" t="s">
        <v>450</v>
      </c>
      <c r="D2422" t="s">
        <v>412</v>
      </c>
      <c r="E2422" t="s">
        <v>413</v>
      </c>
      <c r="F2422" t="s">
        <v>202</v>
      </c>
      <c r="G2422" s="9">
        <v>1</v>
      </c>
      <c r="H2422" s="8">
        <v>90</v>
      </c>
      <c r="I2422" s="8">
        <v>0</v>
      </c>
      <c r="J2422" s="8">
        <v>90</v>
      </c>
      <c r="K2422" t="s">
        <v>820</v>
      </c>
      <c r="L2422" s="1">
        <v>45399</v>
      </c>
      <c r="M2422">
        <v>4</v>
      </c>
      <c r="N2422">
        <v>2024</v>
      </c>
    </row>
    <row r="2423" spans="1:14" x14ac:dyDescent="0.25">
      <c r="A2423" t="s">
        <v>6778</v>
      </c>
      <c r="B2423" t="s">
        <v>2722</v>
      </c>
      <c r="C2423" t="s">
        <v>451</v>
      </c>
      <c r="D2423" t="s">
        <v>414</v>
      </c>
      <c r="E2423" t="s">
        <v>415</v>
      </c>
      <c r="F2423" t="s">
        <v>202</v>
      </c>
      <c r="G2423" s="9">
        <v>1</v>
      </c>
      <c r="H2423" s="8">
        <v>88</v>
      </c>
      <c r="I2423" s="8">
        <v>0</v>
      </c>
      <c r="J2423" s="8">
        <v>88</v>
      </c>
      <c r="K2423" t="s">
        <v>820</v>
      </c>
      <c r="L2423" s="1">
        <v>45399</v>
      </c>
      <c r="M2423">
        <v>4</v>
      </c>
      <c r="N2423">
        <v>2024</v>
      </c>
    </row>
    <row r="2424" spans="1:14" x14ac:dyDescent="0.25">
      <c r="A2424" t="s">
        <v>6778</v>
      </c>
      <c r="B2424" t="s">
        <v>2722</v>
      </c>
      <c r="C2424" t="s">
        <v>559</v>
      </c>
      <c r="D2424" t="s">
        <v>418</v>
      </c>
      <c r="E2424" t="s">
        <v>6780</v>
      </c>
      <c r="F2424" t="s">
        <v>202</v>
      </c>
      <c r="G2424" s="9">
        <v>1</v>
      </c>
      <c r="H2424" s="8">
        <v>114</v>
      </c>
      <c r="I2424" s="8">
        <v>658</v>
      </c>
      <c r="J2424" s="8">
        <v>114</v>
      </c>
      <c r="K2424" t="s">
        <v>820</v>
      </c>
      <c r="L2424" s="1">
        <v>45399</v>
      </c>
      <c r="M2424">
        <v>4</v>
      </c>
      <c r="N2424">
        <v>2024</v>
      </c>
    </row>
    <row r="2425" spans="1:14" x14ac:dyDescent="0.25">
      <c r="A2425" t="s">
        <v>6778</v>
      </c>
      <c r="B2425" t="s">
        <v>2722</v>
      </c>
      <c r="C2425" t="s">
        <v>512</v>
      </c>
      <c r="D2425" t="s">
        <v>248</v>
      </c>
      <c r="E2425" t="s">
        <v>6781</v>
      </c>
      <c r="F2425" t="s">
        <v>202</v>
      </c>
      <c r="G2425" s="9">
        <v>1</v>
      </c>
      <c r="H2425" s="8">
        <v>19.5</v>
      </c>
      <c r="I2425" s="8">
        <v>139</v>
      </c>
      <c r="J2425" s="8">
        <v>19.5</v>
      </c>
      <c r="K2425" t="s">
        <v>820</v>
      </c>
      <c r="L2425" s="1">
        <v>45399</v>
      </c>
      <c r="M2425">
        <v>4</v>
      </c>
      <c r="N2425">
        <v>2024</v>
      </c>
    </row>
    <row r="2426" spans="1:14" x14ac:dyDescent="0.25">
      <c r="A2426" t="s">
        <v>6778</v>
      </c>
      <c r="B2426" t="s">
        <v>2722</v>
      </c>
      <c r="C2426" t="s">
        <v>3050</v>
      </c>
      <c r="D2426" t="s">
        <v>1580</v>
      </c>
      <c r="E2426" t="s">
        <v>5166</v>
      </c>
      <c r="F2426" t="s">
        <v>202</v>
      </c>
      <c r="G2426" s="9">
        <v>1</v>
      </c>
      <c r="H2426" s="8">
        <v>30.8</v>
      </c>
      <c r="I2426" s="8">
        <v>0</v>
      </c>
      <c r="J2426" s="8">
        <v>30.8</v>
      </c>
      <c r="K2426" t="s">
        <v>820</v>
      </c>
      <c r="L2426" s="1">
        <v>45399</v>
      </c>
      <c r="M2426">
        <v>4</v>
      </c>
      <c r="N2426">
        <v>2024</v>
      </c>
    </row>
    <row r="2427" spans="1:14" x14ac:dyDescent="0.25">
      <c r="A2427" t="s">
        <v>6778</v>
      </c>
      <c r="B2427" t="s">
        <v>2722</v>
      </c>
      <c r="C2427" t="s">
        <v>2724</v>
      </c>
      <c r="D2427" t="s">
        <v>202</v>
      </c>
      <c r="E2427" t="s">
        <v>2723</v>
      </c>
      <c r="F2427" t="s">
        <v>202</v>
      </c>
      <c r="G2427" s="9">
        <v>1</v>
      </c>
      <c r="H2427" s="8">
        <v>0</v>
      </c>
      <c r="I2427" s="8">
        <v>246</v>
      </c>
      <c r="J2427" s="8">
        <v>0</v>
      </c>
      <c r="K2427" t="s">
        <v>820</v>
      </c>
      <c r="L2427" s="1">
        <v>45399</v>
      </c>
      <c r="M2427">
        <v>4</v>
      </c>
      <c r="N2427">
        <v>2024</v>
      </c>
    </row>
    <row r="2428" spans="1:14" x14ac:dyDescent="0.25">
      <c r="A2428" t="s">
        <v>6782</v>
      </c>
      <c r="B2428" t="s">
        <v>2934</v>
      </c>
      <c r="C2428" t="s">
        <v>3050</v>
      </c>
      <c r="D2428" t="s">
        <v>1580</v>
      </c>
      <c r="E2428" t="s">
        <v>5166</v>
      </c>
      <c r="F2428" t="s">
        <v>202</v>
      </c>
      <c r="G2428" s="9">
        <v>1</v>
      </c>
      <c r="H2428" s="8">
        <v>47.9998</v>
      </c>
      <c r="I2428" s="8">
        <v>0</v>
      </c>
      <c r="J2428" s="8">
        <v>48</v>
      </c>
      <c r="K2428" t="s">
        <v>4746</v>
      </c>
      <c r="L2428" s="1">
        <v>45399</v>
      </c>
      <c r="M2428">
        <v>4</v>
      </c>
      <c r="N2428">
        <v>2024</v>
      </c>
    </row>
    <row r="2429" spans="1:14" x14ac:dyDescent="0.25">
      <c r="A2429" t="s">
        <v>6783</v>
      </c>
      <c r="B2429" t="s">
        <v>2934</v>
      </c>
      <c r="C2429" t="s">
        <v>3050</v>
      </c>
      <c r="D2429" t="s">
        <v>1580</v>
      </c>
      <c r="E2429" t="s">
        <v>5166</v>
      </c>
      <c r="F2429" t="s">
        <v>202</v>
      </c>
      <c r="G2429" s="9">
        <v>1</v>
      </c>
      <c r="H2429" s="8">
        <v>47.9998</v>
      </c>
      <c r="I2429" s="8">
        <v>0</v>
      </c>
      <c r="J2429" s="8">
        <v>48</v>
      </c>
      <c r="K2429" t="s">
        <v>4746</v>
      </c>
      <c r="L2429" s="1">
        <v>45398</v>
      </c>
      <c r="M2429">
        <v>4</v>
      </c>
      <c r="N2429">
        <v>2024</v>
      </c>
    </row>
    <row r="2430" spans="1:14" x14ac:dyDescent="0.25">
      <c r="A2430" t="s">
        <v>6784</v>
      </c>
      <c r="B2430" t="s">
        <v>2722</v>
      </c>
      <c r="C2430" t="s">
        <v>3042</v>
      </c>
      <c r="D2430" t="s">
        <v>1967</v>
      </c>
      <c r="E2430" t="s">
        <v>5248</v>
      </c>
      <c r="F2430" t="s">
        <v>202</v>
      </c>
      <c r="G2430" s="9">
        <v>1</v>
      </c>
      <c r="H2430" s="8">
        <v>0</v>
      </c>
      <c r="I2430" s="8">
        <v>229</v>
      </c>
      <c r="J2430" s="8">
        <v>0</v>
      </c>
      <c r="K2430" t="s">
        <v>4746</v>
      </c>
      <c r="L2430" s="1">
        <v>45398</v>
      </c>
      <c r="M2430">
        <v>4</v>
      </c>
      <c r="N2430">
        <v>2024</v>
      </c>
    </row>
    <row r="2431" spans="1:14" x14ac:dyDescent="0.25">
      <c r="A2431" t="s">
        <v>6784</v>
      </c>
      <c r="B2431" t="s">
        <v>2722</v>
      </c>
      <c r="C2431" t="s">
        <v>582</v>
      </c>
      <c r="D2431" t="s">
        <v>320</v>
      </c>
      <c r="E2431" t="s">
        <v>321</v>
      </c>
      <c r="F2431" t="s">
        <v>202</v>
      </c>
      <c r="G2431" s="9">
        <v>1</v>
      </c>
      <c r="H2431" s="8">
        <v>45</v>
      </c>
      <c r="I2431" s="8">
        <v>0</v>
      </c>
      <c r="J2431" s="8">
        <v>45</v>
      </c>
      <c r="K2431" t="s">
        <v>4746</v>
      </c>
      <c r="L2431" s="1">
        <v>45398</v>
      </c>
      <c r="M2431">
        <v>4</v>
      </c>
      <c r="N2431">
        <v>2024</v>
      </c>
    </row>
    <row r="2432" spans="1:14" x14ac:dyDescent="0.25">
      <c r="A2432" t="s">
        <v>6784</v>
      </c>
      <c r="B2432" t="s">
        <v>2722</v>
      </c>
      <c r="C2432" t="s">
        <v>525</v>
      </c>
      <c r="D2432" t="s">
        <v>334</v>
      </c>
      <c r="E2432" t="s">
        <v>335</v>
      </c>
      <c r="F2432" t="s">
        <v>202</v>
      </c>
      <c r="G2432" s="9">
        <v>1</v>
      </c>
      <c r="H2432" s="8">
        <v>18.5</v>
      </c>
      <c r="I2432" s="8">
        <v>0</v>
      </c>
      <c r="J2432" s="8">
        <v>18.5</v>
      </c>
      <c r="K2432" t="s">
        <v>4746</v>
      </c>
      <c r="L2432" s="1">
        <v>45398</v>
      </c>
      <c r="M2432">
        <v>4</v>
      </c>
      <c r="N2432">
        <v>2024</v>
      </c>
    </row>
    <row r="2433" spans="1:14" x14ac:dyDescent="0.25">
      <c r="A2433" t="s">
        <v>6784</v>
      </c>
      <c r="B2433" t="s">
        <v>2722</v>
      </c>
      <c r="C2433" t="s">
        <v>2736</v>
      </c>
      <c r="D2433" t="s">
        <v>202</v>
      </c>
      <c r="E2433" t="s">
        <v>2723</v>
      </c>
      <c r="F2433" t="s">
        <v>202</v>
      </c>
      <c r="G2433" s="9">
        <v>1</v>
      </c>
      <c r="H2433" s="8">
        <v>0</v>
      </c>
      <c r="I2433" s="8">
        <v>0</v>
      </c>
      <c r="J2433" s="8">
        <v>0</v>
      </c>
      <c r="K2433" t="s">
        <v>4746</v>
      </c>
      <c r="L2433" s="1">
        <v>45398</v>
      </c>
      <c r="M2433">
        <v>4</v>
      </c>
      <c r="N2433">
        <v>2024</v>
      </c>
    </row>
    <row r="2434" spans="1:14" x14ac:dyDescent="0.25">
      <c r="A2434" t="s">
        <v>6785</v>
      </c>
      <c r="B2434" t="s">
        <v>2722</v>
      </c>
      <c r="C2434" t="s">
        <v>514</v>
      </c>
      <c r="D2434" t="s">
        <v>290</v>
      </c>
      <c r="E2434" t="s">
        <v>6786</v>
      </c>
      <c r="F2434" t="s">
        <v>202</v>
      </c>
      <c r="G2434" s="9">
        <v>1</v>
      </c>
      <c r="H2434" s="8">
        <v>28.831099999999999</v>
      </c>
      <c r="I2434" s="8">
        <v>119</v>
      </c>
      <c r="J2434" s="8">
        <v>28.83</v>
      </c>
      <c r="K2434" t="s">
        <v>4746</v>
      </c>
      <c r="L2434" s="1">
        <v>45398</v>
      </c>
      <c r="M2434">
        <v>4</v>
      </c>
      <c r="N2434">
        <v>2024</v>
      </c>
    </row>
    <row r="2435" spans="1:14" x14ac:dyDescent="0.25">
      <c r="A2435" t="s">
        <v>6785</v>
      </c>
      <c r="B2435" t="s">
        <v>2722</v>
      </c>
      <c r="C2435" t="s">
        <v>560</v>
      </c>
      <c r="D2435" t="s">
        <v>222</v>
      </c>
      <c r="E2435" t="s">
        <v>5278</v>
      </c>
      <c r="F2435" t="s">
        <v>202</v>
      </c>
      <c r="G2435" s="9">
        <v>1</v>
      </c>
      <c r="H2435" s="8">
        <v>35.844000000000001</v>
      </c>
      <c r="I2435" s="8">
        <v>129</v>
      </c>
      <c r="J2435" s="8">
        <v>35.840000000000003</v>
      </c>
      <c r="K2435" t="s">
        <v>4746</v>
      </c>
      <c r="L2435" s="1">
        <v>45398</v>
      </c>
      <c r="M2435">
        <v>4</v>
      </c>
      <c r="N2435">
        <v>2024</v>
      </c>
    </row>
    <row r="2436" spans="1:14" x14ac:dyDescent="0.25">
      <c r="A2436" t="s">
        <v>6785</v>
      </c>
      <c r="B2436" t="s">
        <v>2722</v>
      </c>
      <c r="C2436" t="s">
        <v>2736</v>
      </c>
      <c r="D2436" t="s">
        <v>202</v>
      </c>
      <c r="E2436" t="s">
        <v>2723</v>
      </c>
      <c r="F2436" t="s">
        <v>202</v>
      </c>
      <c r="G2436" s="9">
        <v>1</v>
      </c>
      <c r="H2436" s="8">
        <v>0</v>
      </c>
      <c r="I2436" s="8">
        <v>17</v>
      </c>
      <c r="J2436" s="8">
        <v>0</v>
      </c>
      <c r="K2436" t="s">
        <v>4746</v>
      </c>
      <c r="L2436" s="1">
        <v>45398</v>
      </c>
      <c r="M2436">
        <v>4</v>
      </c>
      <c r="N2436">
        <v>2024</v>
      </c>
    </row>
    <row r="2437" spans="1:14" x14ac:dyDescent="0.25">
      <c r="A2437" t="s">
        <v>6787</v>
      </c>
      <c r="B2437" t="s">
        <v>2722</v>
      </c>
      <c r="C2437" t="s">
        <v>566</v>
      </c>
      <c r="D2437" t="s">
        <v>388</v>
      </c>
      <c r="E2437" t="s">
        <v>5204</v>
      </c>
      <c r="F2437" t="s">
        <v>202</v>
      </c>
      <c r="G2437" s="9">
        <v>1</v>
      </c>
      <c r="H2437" s="8">
        <v>18</v>
      </c>
      <c r="I2437" s="8">
        <v>64</v>
      </c>
      <c r="J2437" s="8">
        <v>18</v>
      </c>
      <c r="K2437" t="s">
        <v>4746</v>
      </c>
      <c r="L2437" s="1">
        <v>45398</v>
      </c>
      <c r="M2437">
        <v>4</v>
      </c>
      <c r="N2437">
        <v>2024</v>
      </c>
    </row>
    <row r="2438" spans="1:14" x14ac:dyDescent="0.25">
      <c r="A2438" t="s">
        <v>6787</v>
      </c>
      <c r="B2438" t="s">
        <v>2722</v>
      </c>
      <c r="C2438" t="s">
        <v>2795</v>
      </c>
      <c r="D2438" t="s">
        <v>1726</v>
      </c>
      <c r="E2438" t="s">
        <v>6788</v>
      </c>
      <c r="F2438" t="s">
        <v>202</v>
      </c>
      <c r="G2438" s="9">
        <v>1</v>
      </c>
      <c r="H2438" s="8">
        <v>20</v>
      </c>
      <c r="I2438" s="8">
        <v>73</v>
      </c>
      <c r="J2438" s="8">
        <v>20</v>
      </c>
      <c r="K2438" t="s">
        <v>4746</v>
      </c>
      <c r="L2438" s="1">
        <v>45398</v>
      </c>
      <c r="M2438">
        <v>4</v>
      </c>
      <c r="N2438">
        <v>2024</v>
      </c>
    </row>
    <row r="2439" spans="1:14" x14ac:dyDescent="0.25">
      <c r="A2439" t="s">
        <v>6787</v>
      </c>
      <c r="B2439" t="s">
        <v>2722</v>
      </c>
      <c r="C2439" t="s">
        <v>2724</v>
      </c>
      <c r="D2439" t="s">
        <v>202</v>
      </c>
      <c r="E2439" t="s">
        <v>2723</v>
      </c>
      <c r="F2439" t="s">
        <v>202</v>
      </c>
      <c r="G2439" s="9">
        <v>1</v>
      </c>
      <c r="H2439" s="8">
        <v>0</v>
      </c>
      <c r="I2439" s="8">
        <v>8</v>
      </c>
      <c r="J2439" s="8">
        <v>0</v>
      </c>
      <c r="K2439" t="s">
        <v>4746</v>
      </c>
      <c r="L2439" s="1">
        <v>45398</v>
      </c>
      <c r="M2439">
        <v>4</v>
      </c>
      <c r="N2439">
        <v>2024</v>
      </c>
    </row>
    <row r="2440" spans="1:14" x14ac:dyDescent="0.25">
      <c r="A2440" t="s">
        <v>6789</v>
      </c>
      <c r="B2440" t="s">
        <v>2722</v>
      </c>
      <c r="C2440" t="s">
        <v>2783</v>
      </c>
      <c r="D2440" t="s">
        <v>1566</v>
      </c>
      <c r="E2440" t="s">
        <v>5186</v>
      </c>
      <c r="F2440" t="s">
        <v>202</v>
      </c>
      <c r="G2440" s="9">
        <v>1</v>
      </c>
      <c r="H2440" s="8">
        <v>8.6999999999999993</v>
      </c>
      <c r="I2440" s="8">
        <v>35</v>
      </c>
      <c r="J2440" s="8">
        <v>8.6999999999999993</v>
      </c>
      <c r="K2440" t="s">
        <v>4746</v>
      </c>
      <c r="L2440" s="1">
        <v>45398</v>
      </c>
      <c r="M2440">
        <v>4</v>
      </c>
      <c r="N2440">
        <v>2024</v>
      </c>
    </row>
    <row r="2441" spans="1:14" x14ac:dyDescent="0.25">
      <c r="A2441" t="s">
        <v>6789</v>
      </c>
      <c r="B2441" t="s">
        <v>2722</v>
      </c>
      <c r="C2441" t="s">
        <v>2724</v>
      </c>
      <c r="D2441" t="s">
        <v>202</v>
      </c>
      <c r="E2441" t="s">
        <v>2723</v>
      </c>
      <c r="F2441" t="s">
        <v>202</v>
      </c>
      <c r="G2441" s="9">
        <v>1</v>
      </c>
      <c r="H2441" s="8">
        <v>0</v>
      </c>
      <c r="I2441" s="8">
        <v>0.22</v>
      </c>
      <c r="J2441" s="8">
        <v>0</v>
      </c>
      <c r="K2441" t="s">
        <v>4746</v>
      </c>
      <c r="L2441" s="1">
        <v>45398</v>
      </c>
      <c r="M2441">
        <v>4</v>
      </c>
      <c r="N2441">
        <v>2024</v>
      </c>
    </row>
    <row r="2442" spans="1:14" x14ac:dyDescent="0.25">
      <c r="A2442" t="s">
        <v>6790</v>
      </c>
      <c r="B2442" t="s">
        <v>2722</v>
      </c>
      <c r="C2442" t="s">
        <v>434</v>
      </c>
      <c r="D2442" t="s">
        <v>226</v>
      </c>
      <c r="E2442" t="s">
        <v>5933</v>
      </c>
      <c r="F2442" t="s">
        <v>202</v>
      </c>
      <c r="G2442" s="9">
        <v>1</v>
      </c>
      <c r="H2442" s="8">
        <v>16.600000000000001</v>
      </c>
      <c r="I2442" s="8">
        <v>55</v>
      </c>
      <c r="J2442" s="8">
        <v>16.600000000000001</v>
      </c>
      <c r="K2442" t="s">
        <v>4746</v>
      </c>
      <c r="L2442" s="1">
        <v>45398</v>
      </c>
      <c r="M2442">
        <v>4</v>
      </c>
      <c r="N2442">
        <v>2024</v>
      </c>
    </row>
    <row r="2443" spans="1:14" x14ac:dyDescent="0.25">
      <c r="A2443" t="s">
        <v>6790</v>
      </c>
      <c r="B2443" t="s">
        <v>2722</v>
      </c>
      <c r="C2443" t="s">
        <v>2736</v>
      </c>
      <c r="D2443" t="s">
        <v>202</v>
      </c>
      <c r="E2443" t="s">
        <v>2723</v>
      </c>
      <c r="F2443" t="s">
        <v>202</v>
      </c>
      <c r="G2443" s="9">
        <v>1</v>
      </c>
      <c r="H2443" s="8">
        <v>0</v>
      </c>
      <c r="I2443" s="8">
        <v>0</v>
      </c>
      <c r="J2443" s="8">
        <v>0</v>
      </c>
      <c r="K2443" t="s">
        <v>4746</v>
      </c>
      <c r="L2443" s="1">
        <v>45398</v>
      </c>
      <c r="M2443">
        <v>4</v>
      </c>
      <c r="N2443">
        <v>2024</v>
      </c>
    </row>
    <row r="2444" spans="1:14" x14ac:dyDescent="0.25">
      <c r="A2444" t="s">
        <v>5167</v>
      </c>
      <c r="B2444" t="s">
        <v>2722</v>
      </c>
      <c r="C2444" t="s">
        <v>540</v>
      </c>
      <c r="D2444" t="s">
        <v>252</v>
      </c>
      <c r="E2444" t="s">
        <v>3102</v>
      </c>
      <c r="F2444" t="s">
        <v>202</v>
      </c>
      <c r="G2444" s="9">
        <v>1</v>
      </c>
      <c r="H2444" s="8">
        <v>14</v>
      </c>
      <c r="I2444" s="8">
        <v>59</v>
      </c>
      <c r="J2444" s="8">
        <v>14</v>
      </c>
      <c r="K2444" t="s">
        <v>4746</v>
      </c>
      <c r="L2444" s="1">
        <v>45397</v>
      </c>
      <c r="M2444">
        <v>4</v>
      </c>
      <c r="N2444">
        <v>2024</v>
      </c>
    </row>
    <row r="2445" spans="1:14" x14ac:dyDescent="0.25">
      <c r="A2445" t="s">
        <v>5167</v>
      </c>
      <c r="B2445" t="s">
        <v>2722</v>
      </c>
      <c r="C2445" t="s">
        <v>2736</v>
      </c>
      <c r="D2445" t="s">
        <v>202</v>
      </c>
      <c r="E2445" t="s">
        <v>2723</v>
      </c>
      <c r="F2445" t="s">
        <v>202</v>
      </c>
      <c r="G2445" s="9">
        <v>1</v>
      </c>
      <c r="H2445" s="8">
        <v>0</v>
      </c>
      <c r="I2445" s="8">
        <v>0</v>
      </c>
      <c r="J2445" s="8">
        <v>0</v>
      </c>
      <c r="K2445" t="s">
        <v>4746</v>
      </c>
      <c r="L2445" s="1">
        <v>45397</v>
      </c>
      <c r="M2445">
        <v>4</v>
      </c>
      <c r="N2445">
        <v>2024</v>
      </c>
    </row>
    <row r="2446" spans="1:14" x14ac:dyDescent="0.25">
      <c r="A2446" t="s">
        <v>5170</v>
      </c>
      <c r="B2446" t="s">
        <v>2934</v>
      </c>
      <c r="C2446" t="s">
        <v>524</v>
      </c>
      <c r="D2446" t="s">
        <v>332</v>
      </c>
      <c r="E2446" t="s">
        <v>333</v>
      </c>
      <c r="F2446" t="s">
        <v>202</v>
      </c>
      <c r="G2446" s="9">
        <v>1</v>
      </c>
      <c r="H2446" s="8">
        <v>31.168700000000001</v>
      </c>
      <c r="I2446" s="8">
        <v>73</v>
      </c>
      <c r="J2446" s="8">
        <v>31.17</v>
      </c>
      <c r="K2446" t="s">
        <v>113</v>
      </c>
      <c r="L2446" s="1">
        <v>45397</v>
      </c>
      <c r="M2446">
        <v>4</v>
      </c>
      <c r="N2446">
        <v>2024</v>
      </c>
    </row>
    <row r="2447" spans="1:14" x14ac:dyDescent="0.25">
      <c r="A2447" t="s">
        <v>5175</v>
      </c>
      <c r="B2447" t="s">
        <v>2934</v>
      </c>
      <c r="C2447" t="s">
        <v>2912</v>
      </c>
      <c r="D2447" t="s">
        <v>1966</v>
      </c>
      <c r="E2447" t="s">
        <v>2911</v>
      </c>
      <c r="F2447" t="s">
        <v>202</v>
      </c>
      <c r="G2447" s="9">
        <v>1</v>
      </c>
      <c r="H2447" s="8">
        <v>0</v>
      </c>
      <c r="I2447" s="8">
        <v>0</v>
      </c>
      <c r="J2447" s="8">
        <v>0</v>
      </c>
      <c r="K2447" t="s">
        <v>820</v>
      </c>
      <c r="L2447" s="1">
        <v>45397</v>
      </c>
      <c r="M2447">
        <v>4</v>
      </c>
      <c r="N2447">
        <v>2024</v>
      </c>
    </row>
    <row r="2448" spans="1:14" x14ac:dyDescent="0.25">
      <c r="A2448" t="s">
        <v>5175</v>
      </c>
      <c r="B2448" t="s">
        <v>2934</v>
      </c>
      <c r="C2448" t="s">
        <v>490</v>
      </c>
      <c r="D2448" t="s">
        <v>141</v>
      </c>
      <c r="E2448" t="s">
        <v>142</v>
      </c>
      <c r="F2448" t="s">
        <v>202</v>
      </c>
      <c r="G2448" s="9">
        <v>1</v>
      </c>
      <c r="H2448" s="8">
        <v>3.0545</v>
      </c>
      <c r="I2448" s="8">
        <v>0</v>
      </c>
      <c r="J2448" s="8">
        <v>3.05</v>
      </c>
      <c r="K2448" t="s">
        <v>820</v>
      </c>
      <c r="L2448" s="1">
        <v>45397</v>
      </c>
      <c r="M2448">
        <v>4</v>
      </c>
      <c r="N2448">
        <v>2024</v>
      </c>
    </row>
    <row r="2449" spans="1:14" x14ac:dyDescent="0.25">
      <c r="A2449" t="s">
        <v>5176</v>
      </c>
      <c r="B2449" t="s">
        <v>2722</v>
      </c>
      <c r="C2449" t="s">
        <v>560</v>
      </c>
      <c r="D2449" t="s">
        <v>222</v>
      </c>
      <c r="E2449" t="s">
        <v>5278</v>
      </c>
      <c r="F2449" t="s">
        <v>202</v>
      </c>
      <c r="G2449" s="9">
        <v>1</v>
      </c>
      <c r="H2449" s="8">
        <v>35.844000000000001</v>
      </c>
      <c r="I2449" s="8">
        <v>129</v>
      </c>
      <c r="J2449" s="8">
        <v>35.840000000000003</v>
      </c>
      <c r="K2449" t="s">
        <v>4746</v>
      </c>
      <c r="L2449" s="1">
        <v>45397</v>
      </c>
      <c r="M2449">
        <v>4</v>
      </c>
      <c r="N2449">
        <v>2024</v>
      </c>
    </row>
    <row r="2450" spans="1:14" x14ac:dyDescent="0.25">
      <c r="A2450" t="s">
        <v>5176</v>
      </c>
      <c r="B2450" t="s">
        <v>2722</v>
      </c>
      <c r="C2450" t="s">
        <v>514</v>
      </c>
      <c r="D2450" t="s">
        <v>290</v>
      </c>
      <c r="E2450" t="s">
        <v>6786</v>
      </c>
      <c r="F2450" t="s">
        <v>202</v>
      </c>
      <c r="G2450" s="9">
        <v>1</v>
      </c>
      <c r="H2450" s="8">
        <v>28.831099999999999</v>
      </c>
      <c r="I2450" s="8">
        <v>119</v>
      </c>
      <c r="J2450" s="8">
        <v>28.83</v>
      </c>
      <c r="K2450" t="s">
        <v>4746</v>
      </c>
      <c r="L2450" s="1">
        <v>45397</v>
      </c>
      <c r="M2450">
        <v>4</v>
      </c>
      <c r="N2450">
        <v>2024</v>
      </c>
    </row>
    <row r="2451" spans="1:14" x14ac:dyDescent="0.25">
      <c r="A2451" t="s">
        <v>5176</v>
      </c>
      <c r="B2451" t="s">
        <v>2722</v>
      </c>
      <c r="C2451" t="s">
        <v>2724</v>
      </c>
      <c r="D2451" t="s">
        <v>202</v>
      </c>
      <c r="E2451" t="s">
        <v>2723</v>
      </c>
      <c r="F2451" t="s">
        <v>202</v>
      </c>
      <c r="G2451" s="9">
        <v>1</v>
      </c>
      <c r="H2451" s="8">
        <v>0</v>
      </c>
      <c r="I2451" s="8">
        <v>17</v>
      </c>
      <c r="J2451" s="8">
        <v>0</v>
      </c>
      <c r="K2451" t="s">
        <v>4746</v>
      </c>
      <c r="L2451" s="1">
        <v>45397</v>
      </c>
      <c r="M2451">
        <v>4</v>
      </c>
      <c r="N2451">
        <v>2024</v>
      </c>
    </row>
    <row r="2452" spans="1:14" x14ac:dyDescent="0.25">
      <c r="A2452" t="s">
        <v>5180</v>
      </c>
      <c r="B2452" t="s">
        <v>2934</v>
      </c>
      <c r="C2452" t="s">
        <v>554</v>
      </c>
      <c r="D2452" t="s">
        <v>180</v>
      </c>
      <c r="E2452" t="s">
        <v>181</v>
      </c>
      <c r="F2452" t="s">
        <v>202</v>
      </c>
      <c r="G2452" s="9">
        <v>1</v>
      </c>
      <c r="H2452" s="8">
        <v>0.31169999999999998</v>
      </c>
      <c r="I2452" s="8">
        <v>7</v>
      </c>
      <c r="J2452" s="8">
        <v>0.31</v>
      </c>
      <c r="K2452" t="s">
        <v>113</v>
      </c>
      <c r="L2452" s="1">
        <v>45397</v>
      </c>
      <c r="M2452">
        <v>4</v>
      </c>
      <c r="N2452">
        <v>2024</v>
      </c>
    </row>
    <row r="2453" spans="1:14" x14ac:dyDescent="0.25">
      <c r="A2453" t="s">
        <v>5183</v>
      </c>
      <c r="B2453" t="s">
        <v>2934</v>
      </c>
      <c r="C2453" t="s">
        <v>467</v>
      </c>
      <c r="D2453" t="s">
        <v>4999</v>
      </c>
      <c r="E2453" t="s">
        <v>381</v>
      </c>
      <c r="F2453" t="s">
        <v>202</v>
      </c>
      <c r="G2453" s="9">
        <v>1</v>
      </c>
      <c r="H2453" s="8">
        <v>22.067499999999999</v>
      </c>
      <c r="I2453" s="8">
        <v>60</v>
      </c>
      <c r="J2453" s="8">
        <v>22.07</v>
      </c>
      <c r="K2453" t="s">
        <v>113</v>
      </c>
      <c r="L2453" s="1">
        <v>45397</v>
      </c>
      <c r="M2453">
        <v>4</v>
      </c>
      <c r="N2453">
        <v>2024</v>
      </c>
    </row>
    <row r="2454" spans="1:14" x14ac:dyDescent="0.25">
      <c r="A2454" t="s">
        <v>5195</v>
      </c>
      <c r="B2454" t="s">
        <v>2722</v>
      </c>
      <c r="C2454" t="s">
        <v>2787</v>
      </c>
      <c r="D2454" t="s">
        <v>1518</v>
      </c>
      <c r="E2454" t="s">
        <v>5191</v>
      </c>
      <c r="F2454" t="s">
        <v>202</v>
      </c>
      <c r="G2454" s="9">
        <v>1</v>
      </c>
      <c r="H2454" s="8">
        <v>42</v>
      </c>
      <c r="I2454" s="8">
        <v>155</v>
      </c>
      <c r="J2454" s="8">
        <v>42</v>
      </c>
      <c r="K2454" t="s">
        <v>4746</v>
      </c>
      <c r="L2454" s="1">
        <v>45397</v>
      </c>
      <c r="M2454">
        <v>4</v>
      </c>
      <c r="N2454">
        <v>2024</v>
      </c>
    </row>
    <row r="2455" spans="1:14" x14ac:dyDescent="0.25">
      <c r="A2455" t="s">
        <v>5195</v>
      </c>
      <c r="B2455" t="s">
        <v>2722</v>
      </c>
      <c r="C2455" t="s">
        <v>2736</v>
      </c>
      <c r="D2455" t="s">
        <v>202</v>
      </c>
      <c r="E2455" t="s">
        <v>2723</v>
      </c>
      <c r="F2455" t="s">
        <v>202</v>
      </c>
      <c r="G2455" s="9">
        <v>1</v>
      </c>
      <c r="H2455" s="8">
        <v>0</v>
      </c>
      <c r="I2455" s="8">
        <v>0</v>
      </c>
      <c r="J2455" s="8">
        <v>0</v>
      </c>
      <c r="K2455" t="s">
        <v>4746</v>
      </c>
      <c r="L2455" s="1">
        <v>45397</v>
      </c>
      <c r="M2455">
        <v>4</v>
      </c>
      <c r="N2455">
        <v>2024</v>
      </c>
    </row>
    <row r="2456" spans="1:14" x14ac:dyDescent="0.25">
      <c r="A2456" t="s">
        <v>5197</v>
      </c>
      <c r="B2456" t="s">
        <v>2722</v>
      </c>
      <c r="C2456" t="s">
        <v>2787</v>
      </c>
      <c r="D2456" t="s">
        <v>1518</v>
      </c>
      <c r="E2456" t="s">
        <v>5191</v>
      </c>
      <c r="F2456" t="s">
        <v>202</v>
      </c>
      <c r="G2456" s="9">
        <v>1</v>
      </c>
      <c r="H2456" s="8">
        <v>42</v>
      </c>
      <c r="I2456" s="8">
        <v>155</v>
      </c>
      <c r="J2456" s="8">
        <v>42</v>
      </c>
      <c r="K2456" t="s">
        <v>4746</v>
      </c>
      <c r="L2456" s="1">
        <v>45397</v>
      </c>
      <c r="M2456">
        <v>4</v>
      </c>
      <c r="N2456">
        <v>2024</v>
      </c>
    </row>
    <row r="2457" spans="1:14" x14ac:dyDescent="0.25">
      <c r="A2457" t="s">
        <v>5197</v>
      </c>
      <c r="B2457" t="s">
        <v>2722</v>
      </c>
      <c r="C2457" t="s">
        <v>2736</v>
      </c>
      <c r="D2457" t="s">
        <v>202</v>
      </c>
      <c r="E2457" t="s">
        <v>2723</v>
      </c>
      <c r="F2457" t="s">
        <v>202</v>
      </c>
      <c r="G2457" s="9">
        <v>1</v>
      </c>
      <c r="H2457" s="8">
        <v>0</v>
      </c>
      <c r="I2457" s="8">
        <v>0</v>
      </c>
      <c r="J2457" s="8">
        <v>0</v>
      </c>
      <c r="K2457" t="s">
        <v>4746</v>
      </c>
      <c r="L2457" s="1">
        <v>45397</v>
      </c>
      <c r="M2457">
        <v>4</v>
      </c>
      <c r="N2457">
        <v>2024</v>
      </c>
    </row>
    <row r="2458" spans="1:14" x14ac:dyDescent="0.25">
      <c r="A2458" t="s">
        <v>5203</v>
      </c>
      <c r="B2458" t="s">
        <v>2722</v>
      </c>
      <c r="C2458" t="s">
        <v>566</v>
      </c>
      <c r="D2458" t="s">
        <v>388</v>
      </c>
      <c r="E2458" t="s">
        <v>5204</v>
      </c>
      <c r="F2458" t="s">
        <v>202</v>
      </c>
      <c r="G2458" s="9">
        <v>1</v>
      </c>
      <c r="H2458" s="8">
        <v>18</v>
      </c>
      <c r="I2458" s="8">
        <v>64</v>
      </c>
      <c r="J2458" s="8">
        <v>18</v>
      </c>
      <c r="K2458" t="s">
        <v>4746</v>
      </c>
      <c r="L2458" s="1">
        <v>45396</v>
      </c>
      <c r="M2458">
        <v>4</v>
      </c>
      <c r="N2458">
        <v>2024</v>
      </c>
    </row>
    <row r="2459" spans="1:14" x14ac:dyDescent="0.25">
      <c r="A2459" t="s">
        <v>5203</v>
      </c>
      <c r="B2459" t="s">
        <v>2722</v>
      </c>
      <c r="C2459" t="s">
        <v>2898</v>
      </c>
      <c r="D2459" t="s">
        <v>2006</v>
      </c>
      <c r="E2459" t="s">
        <v>5205</v>
      </c>
      <c r="F2459" t="s">
        <v>202</v>
      </c>
      <c r="G2459" s="9">
        <v>1</v>
      </c>
      <c r="H2459" s="8">
        <v>0</v>
      </c>
      <c r="I2459" s="8">
        <v>296</v>
      </c>
      <c r="J2459" s="8">
        <v>0</v>
      </c>
      <c r="K2459" t="s">
        <v>4746</v>
      </c>
      <c r="L2459" s="1">
        <v>45396</v>
      </c>
      <c r="M2459">
        <v>4</v>
      </c>
      <c r="N2459">
        <v>2024</v>
      </c>
    </row>
    <row r="2460" spans="1:14" x14ac:dyDescent="0.25">
      <c r="A2460" t="s">
        <v>5203</v>
      </c>
      <c r="B2460" t="s">
        <v>2722</v>
      </c>
      <c r="C2460" t="s">
        <v>511</v>
      </c>
      <c r="D2460" t="s">
        <v>310</v>
      </c>
      <c r="E2460" t="s">
        <v>311</v>
      </c>
      <c r="F2460" t="s">
        <v>202</v>
      </c>
      <c r="G2460" s="9">
        <v>1</v>
      </c>
      <c r="H2460" s="8">
        <v>77.900000000000006</v>
      </c>
      <c r="I2460" s="8">
        <v>0</v>
      </c>
      <c r="J2460" s="8">
        <v>77.900000000000006</v>
      </c>
      <c r="K2460" t="s">
        <v>4746</v>
      </c>
      <c r="L2460" s="1">
        <v>45396</v>
      </c>
      <c r="M2460">
        <v>4</v>
      </c>
      <c r="N2460">
        <v>2024</v>
      </c>
    </row>
    <row r="2461" spans="1:14" x14ac:dyDescent="0.25">
      <c r="A2461" t="s">
        <v>5203</v>
      </c>
      <c r="B2461" t="s">
        <v>2722</v>
      </c>
      <c r="C2461" t="s">
        <v>452</v>
      </c>
      <c r="D2461" t="s">
        <v>376</v>
      </c>
      <c r="E2461" t="s">
        <v>377</v>
      </c>
      <c r="F2461" t="s">
        <v>202</v>
      </c>
      <c r="G2461" s="9">
        <v>1</v>
      </c>
      <c r="H2461" s="8">
        <v>34.36</v>
      </c>
      <c r="I2461" s="8">
        <v>0</v>
      </c>
      <c r="J2461" s="8">
        <v>34.36</v>
      </c>
      <c r="K2461" t="s">
        <v>4746</v>
      </c>
      <c r="L2461" s="1">
        <v>45396</v>
      </c>
      <c r="M2461">
        <v>4</v>
      </c>
      <c r="N2461">
        <v>2024</v>
      </c>
    </row>
    <row r="2462" spans="1:14" x14ac:dyDescent="0.25">
      <c r="A2462" t="s">
        <v>5203</v>
      </c>
      <c r="B2462" t="s">
        <v>2722</v>
      </c>
      <c r="C2462" t="s">
        <v>2736</v>
      </c>
      <c r="D2462" t="s">
        <v>202</v>
      </c>
      <c r="E2462" t="s">
        <v>2723</v>
      </c>
      <c r="F2462" t="s">
        <v>202</v>
      </c>
      <c r="G2462" s="9">
        <v>1</v>
      </c>
      <c r="H2462" s="8">
        <v>0</v>
      </c>
      <c r="I2462" s="8">
        <v>30</v>
      </c>
      <c r="J2462" s="8">
        <v>0</v>
      </c>
      <c r="K2462" t="s">
        <v>4746</v>
      </c>
      <c r="L2462" s="1">
        <v>45396</v>
      </c>
      <c r="M2462">
        <v>4</v>
      </c>
      <c r="N2462">
        <v>2024</v>
      </c>
    </row>
    <row r="2463" spans="1:14" x14ac:dyDescent="0.25">
      <c r="A2463" t="s">
        <v>5207</v>
      </c>
      <c r="B2463" t="s">
        <v>2722</v>
      </c>
      <c r="C2463" t="s">
        <v>484</v>
      </c>
      <c r="D2463" t="s">
        <v>346</v>
      </c>
      <c r="E2463" t="s">
        <v>5174</v>
      </c>
      <c r="F2463" t="s">
        <v>202</v>
      </c>
      <c r="G2463" s="9">
        <v>1</v>
      </c>
      <c r="H2463" s="8">
        <v>30.83</v>
      </c>
      <c r="I2463" s="8">
        <v>115</v>
      </c>
      <c r="J2463" s="8">
        <v>30.83</v>
      </c>
      <c r="K2463" t="s">
        <v>820</v>
      </c>
      <c r="L2463" s="1">
        <v>45396</v>
      </c>
      <c r="M2463">
        <v>4</v>
      </c>
      <c r="N2463">
        <v>2024</v>
      </c>
    </row>
    <row r="2464" spans="1:14" x14ac:dyDescent="0.25">
      <c r="A2464" t="s">
        <v>5207</v>
      </c>
      <c r="B2464" t="s">
        <v>2722</v>
      </c>
      <c r="C2464" t="s">
        <v>2736</v>
      </c>
      <c r="D2464" t="s">
        <v>202</v>
      </c>
      <c r="E2464" t="s">
        <v>2723</v>
      </c>
      <c r="F2464" t="s">
        <v>202</v>
      </c>
      <c r="G2464" s="9">
        <v>1</v>
      </c>
      <c r="H2464" s="8">
        <v>0</v>
      </c>
      <c r="I2464" s="8">
        <v>0</v>
      </c>
      <c r="J2464" s="8">
        <v>0</v>
      </c>
      <c r="K2464" t="s">
        <v>820</v>
      </c>
      <c r="L2464" s="1">
        <v>45396</v>
      </c>
      <c r="M2464">
        <v>4</v>
      </c>
      <c r="N2464">
        <v>2024</v>
      </c>
    </row>
    <row r="2465" spans="1:14" x14ac:dyDescent="0.25">
      <c r="A2465" t="s">
        <v>5214</v>
      </c>
      <c r="B2465" t="s">
        <v>2722</v>
      </c>
      <c r="C2465" t="s">
        <v>2825</v>
      </c>
      <c r="D2465" t="s">
        <v>1558</v>
      </c>
      <c r="E2465" t="s">
        <v>5215</v>
      </c>
      <c r="F2465" t="s">
        <v>202</v>
      </c>
      <c r="G2465" s="9">
        <v>1</v>
      </c>
      <c r="H2465" s="8">
        <v>8.6999999999999993</v>
      </c>
      <c r="I2465" s="8">
        <v>35</v>
      </c>
      <c r="J2465" s="8">
        <v>8.6999999999999993</v>
      </c>
      <c r="K2465" t="s">
        <v>4746</v>
      </c>
      <c r="L2465" s="1">
        <v>45395</v>
      </c>
      <c r="M2465">
        <v>4</v>
      </c>
      <c r="N2465">
        <v>2024</v>
      </c>
    </row>
    <row r="2466" spans="1:14" x14ac:dyDescent="0.25">
      <c r="A2466" t="s">
        <v>5214</v>
      </c>
      <c r="B2466" t="s">
        <v>2722</v>
      </c>
      <c r="C2466" t="s">
        <v>2724</v>
      </c>
      <c r="D2466" t="s">
        <v>202</v>
      </c>
      <c r="E2466" t="s">
        <v>2723</v>
      </c>
      <c r="F2466" t="s">
        <v>202</v>
      </c>
      <c r="G2466" s="9">
        <v>1</v>
      </c>
      <c r="H2466" s="8">
        <v>0</v>
      </c>
      <c r="I2466" s="8">
        <v>1</v>
      </c>
      <c r="J2466" s="8">
        <v>0</v>
      </c>
      <c r="K2466" t="s">
        <v>4746</v>
      </c>
      <c r="L2466" s="1">
        <v>45395</v>
      </c>
      <c r="M2466">
        <v>4</v>
      </c>
      <c r="N2466">
        <v>2024</v>
      </c>
    </row>
    <row r="2467" spans="1:14" x14ac:dyDescent="0.25">
      <c r="A2467" t="s">
        <v>5221</v>
      </c>
      <c r="B2467" t="s">
        <v>2722</v>
      </c>
      <c r="C2467" t="s">
        <v>2825</v>
      </c>
      <c r="D2467" t="s">
        <v>1558</v>
      </c>
      <c r="E2467" t="s">
        <v>5215</v>
      </c>
      <c r="F2467" t="s">
        <v>202</v>
      </c>
      <c r="G2467" s="9">
        <v>1</v>
      </c>
      <c r="H2467" s="8">
        <v>8.6999999999999993</v>
      </c>
      <c r="I2467" s="8">
        <v>35</v>
      </c>
      <c r="J2467" s="8">
        <v>8.6999999999999993</v>
      </c>
      <c r="K2467" t="s">
        <v>4746</v>
      </c>
      <c r="L2467" s="1">
        <v>45395</v>
      </c>
      <c r="M2467">
        <v>4</v>
      </c>
      <c r="N2467">
        <v>2024</v>
      </c>
    </row>
    <row r="2468" spans="1:14" x14ac:dyDescent="0.25">
      <c r="A2468" t="s">
        <v>5221</v>
      </c>
      <c r="B2468" t="s">
        <v>2722</v>
      </c>
      <c r="C2468" t="s">
        <v>2724</v>
      </c>
      <c r="D2468" t="s">
        <v>202</v>
      </c>
      <c r="E2468" t="s">
        <v>2723</v>
      </c>
      <c r="F2468" t="s">
        <v>202</v>
      </c>
      <c r="G2468" s="9">
        <v>1</v>
      </c>
      <c r="H2468" s="8">
        <v>0</v>
      </c>
      <c r="I2468" s="8">
        <v>1</v>
      </c>
      <c r="J2468" s="8">
        <v>0</v>
      </c>
      <c r="K2468" t="s">
        <v>4746</v>
      </c>
      <c r="L2468" s="1">
        <v>45395</v>
      </c>
      <c r="M2468">
        <v>4</v>
      </c>
      <c r="N2468">
        <v>2024</v>
      </c>
    </row>
    <row r="2469" spans="1:14" x14ac:dyDescent="0.25">
      <c r="A2469" t="s">
        <v>5222</v>
      </c>
      <c r="B2469" t="s">
        <v>2934</v>
      </c>
      <c r="C2469" t="s">
        <v>581</v>
      </c>
      <c r="D2469" t="s">
        <v>184</v>
      </c>
      <c r="E2469" t="s">
        <v>6791</v>
      </c>
      <c r="F2469" t="s">
        <v>202</v>
      </c>
      <c r="G2469" s="9">
        <v>1</v>
      </c>
      <c r="H2469" s="8">
        <v>8.5714000000000006</v>
      </c>
      <c r="I2469" s="8">
        <v>18</v>
      </c>
      <c r="J2469" s="8">
        <v>8.57</v>
      </c>
      <c r="K2469" t="s">
        <v>4746</v>
      </c>
      <c r="L2469" s="1">
        <v>45395</v>
      </c>
      <c r="M2469">
        <v>4</v>
      </c>
      <c r="N2469">
        <v>2024</v>
      </c>
    </row>
    <row r="2470" spans="1:14" x14ac:dyDescent="0.25">
      <c r="A2470" t="s">
        <v>5222</v>
      </c>
      <c r="B2470" t="s">
        <v>2934</v>
      </c>
      <c r="C2470" t="s">
        <v>2724</v>
      </c>
      <c r="D2470" t="s">
        <v>202</v>
      </c>
      <c r="E2470" t="s">
        <v>2723</v>
      </c>
      <c r="F2470" t="s">
        <v>202</v>
      </c>
      <c r="G2470" s="9">
        <v>1</v>
      </c>
      <c r="H2470" s="8">
        <v>0</v>
      </c>
      <c r="I2470" s="8">
        <v>10</v>
      </c>
      <c r="J2470" s="8">
        <v>0</v>
      </c>
      <c r="K2470" t="s">
        <v>4746</v>
      </c>
      <c r="L2470" s="1">
        <v>45395</v>
      </c>
      <c r="M2470">
        <v>4</v>
      </c>
      <c r="N2470">
        <v>2024</v>
      </c>
    </row>
    <row r="2471" spans="1:14" x14ac:dyDescent="0.25">
      <c r="A2471" t="s">
        <v>5224</v>
      </c>
      <c r="B2471" t="s">
        <v>2722</v>
      </c>
      <c r="C2471" t="s">
        <v>434</v>
      </c>
      <c r="D2471" t="s">
        <v>226</v>
      </c>
      <c r="E2471" t="s">
        <v>5225</v>
      </c>
      <c r="F2471" t="s">
        <v>202</v>
      </c>
      <c r="G2471" s="9">
        <v>1</v>
      </c>
      <c r="H2471" s="8">
        <v>25.87</v>
      </c>
      <c r="I2471" s="8">
        <v>55</v>
      </c>
      <c r="J2471" s="8">
        <v>25.87</v>
      </c>
      <c r="K2471" t="s">
        <v>4746</v>
      </c>
      <c r="L2471" s="1">
        <v>45395</v>
      </c>
      <c r="M2471">
        <v>4</v>
      </c>
      <c r="N2471">
        <v>2024</v>
      </c>
    </row>
    <row r="2472" spans="1:14" x14ac:dyDescent="0.25">
      <c r="A2472" t="s">
        <v>5224</v>
      </c>
      <c r="B2472" t="s">
        <v>2722</v>
      </c>
      <c r="C2472" t="s">
        <v>2736</v>
      </c>
      <c r="D2472" t="s">
        <v>202</v>
      </c>
      <c r="E2472" t="s">
        <v>2723</v>
      </c>
      <c r="F2472" t="s">
        <v>202</v>
      </c>
      <c r="G2472" s="9">
        <v>1</v>
      </c>
      <c r="H2472" s="8">
        <v>0</v>
      </c>
      <c r="I2472" s="8">
        <v>0</v>
      </c>
      <c r="J2472" s="8">
        <v>0</v>
      </c>
      <c r="K2472" t="s">
        <v>4746</v>
      </c>
      <c r="L2472" s="1">
        <v>45395</v>
      </c>
      <c r="M2472">
        <v>4</v>
      </c>
      <c r="N2472">
        <v>2024</v>
      </c>
    </row>
    <row r="2473" spans="1:14" x14ac:dyDescent="0.25">
      <c r="A2473" t="s">
        <v>5227</v>
      </c>
      <c r="B2473" t="s">
        <v>2722</v>
      </c>
      <c r="C2473" t="s">
        <v>560</v>
      </c>
      <c r="D2473" t="s">
        <v>222</v>
      </c>
      <c r="E2473" t="s">
        <v>5177</v>
      </c>
      <c r="F2473" t="s">
        <v>202</v>
      </c>
      <c r="G2473" s="9">
        <v>1</v>
      </c>
      <c r="H2473" s="8">
        <v>23</v>
      </c>
      <c r="I2473" s="8">
        <v>129</v>
      </c>
      <c r="J2473" s="8">
        <v>23</v>
      </c>
      <c r="K2473" t="s">
        <v>4746</v>
      </c>
      <c r="L2473" s="1">
        <v>45395</v>
      </c>
      <c r="M2473">
        <v>4</v>
      </c>
      <c r="N2473">
        <v>2024</v>
      </c>
    </row>
    <row r="2474" spans="1:14" x14ac:dyDescent="0.25">
      <c r="A2474" t="s">
        <v>5227</v>
      </c>
      <c r="B2474" t="s">
        <v>2722</v>
      </c>
      <c r="C2474" t="s">
        <v>514</v>
      </c>
      <c r="D2474" t="s">
        <v>290</v>
      </c>
      <c r="E2474" t="s">
        <v>5178</v>
      </c>
      <c r="F2474" t="s">
        <v>202</v>
      </c>
      <c r="G2474" s="9">
        <v>1</v>
      </c>
      <c r="H2474" s="8">
        <v>18.5</v>
      </c>
      <c r="I2474" s="8">
        <v>119</v>
      </c>
      <c r="J2474" s="8">
        <v>18.5</v>
      </c>
      <c r="K2474" t="s">
        <v>4746</v>
      </c>
      <c r="L2474" s="1">
        <v>45395</v>
      </c>
      <c r="M2474">
        <v>4</v>
      </c>
      <c r="N2474">
        <v>2024</v>
      </c>
    </row>
    <row r="2475" spans="1:14" x14ac:dyDescent="0.25">
      <c r="A2475" t="s">
        <v>5227</v>
      </c>
      <c r="B2475" t="s">
        <v>2722</v>
      </c>
      <c r="C2475" t="s">
        <v>2724</v>
      </c>
      <c r="D2475" t="s">
        <v>202</v>
      </c>
      <c r="E2475" t="s">
        <v>2723</v>
      </c>
      <c r="F2475" t="s">
        <v>202</v>
      </c>
      <c r="G2475" s="9">
        <v>1</v>
      </c>
      <c r="H2475" s="8">
        <v>0</v>
      </c>
      <c r="I2475" s="8">
        <v>17</v>
      </c>
      <c r="J2475" s="8">
        <v>0</v>
      </c>
      <c r="K2475" t="s">
        <v>4746</v>
      </c>
      <c r="L2475" s="1">
        <v>45395</v>
      </c>
      <c r="M2475">
        <v>4</v>
      </c>
      <c r="N2475">
        <v>2024</v>
      </c>
    </row>
    <row r="2476" spans="1:14" x14ac:dyDescent="0.25">
      <c r="A2476" t="s">
        <v>5228</v>
      </c>
      <c r="B2476" t="s">
        <v>2722</v>
      </c>
      <c r="C2476" t="s">
        <v>2797</v>
      </c>
      <c r="D2476" t="s">
        <v>1923</v>
      </c>
      <c r="E2476" t="s">
        <v>5229</v>
      </c>
      <c r="F2476" t="s">
        <v>202</v>
      </c>
      <c r="G2476" s="9">
        <v>1</v>
      </c>
      <c r="H2476" s="8">
        <v>0</v>
      </c>
      <c r="I2476" s="8">
        <v>406</v>
      </c>
      <c r="J2476" s="8">
        <v>0</v>
      </c>
      <c r="K2476" t="s">
        <v>4746</v>
      </c>
      <c r="L2476" s="1">
        <v>45395</v>
      </c>
      <c r="M2476">
        <v>4</v>
      </c>
      <c r="N2476">
        <v>2024</v>
      </c>
    </row>
    <row r="2477" spans="1:14" x14ac:dyDescent="0.25">
      <c r="A2477" t="s">
        <v>5228</v>
      </c>
      <c r="B2477" t="s">
        <v>2722</v>
      </c>
      <c r="C2477" t="s">
        <v>511</v>
      </c>
      <c r="D2477" t="s">
        <v>310</v>
      </c>
      <c r="E2477" t="s">
        <v>311</v>
      </c>
      <c r="F2477" t="s">
        <v>202</v>
      </c>
      <c r="G2477" s="9">
        <v>1</v>
      </c>
      <c r="H2477" s="8">
        <v>77.900000000000006</v>
      </c>
      <c r="I2477" s="8">
        <v>0</v>
      </c>
      <c r="J2477" s="8">
        <v>77.900000000000006</v>
      </c>
      <c r="K2477" t="s">
        <v>4746</v>
      </c>
      <c r="L2477" s="1">
        <v>45395</v>
      </c>
      <c r="M2477">
        <v>4</v>
      </c>
      <c r="N2477">
        <v>2024</v>
      </c>
    </row>
    <row r="2478" spans="1:14" x14ac:dyDescent="0.25">
      <c r="A2478" t="s">
        <v>5228</v>
      </c>
      <c r="B2478" t="s">
        <v>2722</v>
      </c>
      <c r="C2478" t="s">
        <v>452</v>
      </c>
      <c r="D2478" t="s">
        <v>376</v>
      </c>
      <c r="E2478" t="s">
        <v>377</v>
      </c>
      <c r="F2478" t="s">
        <v>202</v>
      </c>
      <c r="G2478" s="9">
        <v>1</v>
      </c>
      <c r="H2478" s="8">
        <v>34.36</v>
      </c>
      <c r="I2478" s="8">
        <v>0</v>
      </c>
      <c r="J2478" s="8">
        <v>34.36</v>
      </c>
      <c r="K2478" t="s">
        <v>4746</v>
      </c>
      <c r="L2478" s="1">
        <v>45395</v>
      </c>
      <c r="M2478">
        <v>4</v>
      </c>
      <c r="N2478">
        <v>2024</v>
      </c>
    </row>
    <row r="2479" spans="1:14" x14ac:dyDescent="0.25">
      <c r="A2479" t="s">
        <v>5228</v>
      </c>
      <c r="B2479" t="s">
        <v>2722</v>
      </c>
      <c r="C2479" t="s">
        <v>500</v>
      </c>
      <c r="D2479" t="s">
        <v>372</v>
      </c>
      <c r="E2479" t="s">
        <v>373</v>
      </c>
      <c r="F2479" t="s">
        <v>202</v>
      </c>
      <c r="G2479" s="9">
        <v>1</v>
      </c>
      <c r="H2479" s="8">
        <v>51.18</v>
      </c>
      <c r="I2479" s="8">
        <v>0</v>
      </c>
      <c r="J2479" s="8">
        <v>51.18</v>
      </c>
      <c r="K2479" t="s">
        <v>4746</v>
      </c>
      <c r="L2479" s="1">
        <v>45395</v>
      </c>
      <c r="M2479">
        <v>4</v>
      </c>
      <c r="N2479">
        <v>2024</v>
      </c>
    </row>
    <row r="2480" spans="1:14" x14ac:dyDescent="0.25">
      <c r="A2480" t="s">
        <v>5228</v>
      </c>
      <c r="B2480" t="s">
        <v>2722</v>
      </c>
      <c r="C2480" t="s">
        <v>2787</v>
      </c>
      <c r="D2480" t="s">
        <v>1518</v>
      </c>
      <c r="E2480" t="s">
        <v>5191</v>
      </c>
      <c r="F2480" t="s">
        <v>202</v>
      </c>
      <c r="G2480" s="9">
        <v>1</v>
      </c>
      <c r="H2480" s="8">
        <v>42</v>
      </c>
      <c r="I2480" s="8">
        <v>155</v>
      </c>
      <c r="J2480" s="8">
        <v>42</v>
      </c>
      <c r="K2480" t="s">
        <v>4746</v>
      </c>
      <c r="L2480" s="1">
        <v>45395</v>
      </c>
      <c r="M2480">
        <v>4</v>
      </c>
      <c r="N2480">
        <v>2024</v>
      </c>
    </row>
    <row r="2481" spans="1:14" x14ac:dyDescent="0.25">
      <c r="A2481" t="s">
        <v>5228</v>
      </c>
      <c r="B2481" t="s">
        <v>2722</v>
      </c>
      <c r="C2481" t="s">
        <v>2724</v>
      </c>
      <c r="D2481" t="s">
        <v>202</v>
      </c>
      <c r="E2481" t="s">
        <v>2723</v>
      </c>
      <c r="F2481" t="s">
        <v>202</v>
      </c>
      <c r="G2481" s="9">
        <v>1</v>
      </c>
      <c r="H2481" s="8">
        <v>0</v>
      </c>
      <c r="I2481" s="8">
        <v>30</v>
      </c>
      <c r="J2481" s="8">
        <v>0</v>
      </c>
      <c r="K2481" t="s">
        <v>4746</v>
      </c>
      <c r="L2481" s="1">
        <v>45395</v>
      </c>
      <c r="M2481">
        <v>4</v>
      </c>
      <c r="N2481">
        <v>2024</v>
      </c>
    </row>
    <row r="2482" spans="1:14" x14ac:dyDescent="0.25">
      <c r="A2482" t="s">
        <v>5230</v>
      </c>
      <c r="B2482" t="s">
        <v>2934</v>
      </c>
      <c r="C2482" t="s">
        <v>3379</v>
      </c>
      <c r="D2482" t="s">
        <v>1128</v>
      </c>
      <c r="E2482" t="s">
        <v>6792</v>
      </c>
      <c r="F2482" t="s">
        <v>202</v>
      </c>
      <c r="G2482" s="9">
        <v>1</v>
      </c>
      <c r="H2482" s="8">
        <v>0</v>
      </c>
      <c r="I2482" s="8">
        <v>21</v>
      </c>
      <c r="J2482" s="8">
        <v>0</v>
      </c>
      <c r="K2482" t="s">
        <v>4746</v>
      </c>
      <c r="L2482" s="1">
        <v>45395</v>
      </c>
      <c r="M2482">
        <v>4</v>
      </c>
      <c r="N2482">
        <v>2024</v>
      </c>
    </row>
    <row r="2483" spans="1:14" x14ac:dyDescent="0.25">
      <c r="A2483" t="s">
        <v>5230</v>
      </c>
      <c r="B2483" t="s">
        <v>2934</v>
      </c>
      <c r="C2483" t="s">
        <v>2736</v>
      </c>
      <c r="D2483" t="s">
        <v>202</v>
      </c>
      <c r="E2483" t="s">
        <v>2723</v>
      </c>
      <c r="F2483" t="s">
        <v>202</v>
      </c>
      <c r="G2483" s="9">
        <v>1</v>
      </c>
      <c r="H2483" s="8">
        <v>0</v>
      </c>
      <c r="I2483" s="8">
        <v>0</v>
      </c>
      <c r="J2483" s="8">
        <v>0</v>
      </c>
      <c r="K2483" t="s">
        <v>4746</v>
      </c>
      <c r="L2483" s="1">
        <v>45395</v>
      </c>
      <c r="M2483">
        <v>4</v>
      </c>
      <c r="N2483">
        <v>2024</v>
      </c>
    </row>
    <row r="2484" spans="1:14" x14ac:dyDescent="0.25">
      <c r="A2484" t="s">
        <v>5232</v>
      </c>
      <c r="B2484" t="s">
        <v>2722</v>
      </c>
      <c r="C2484" t="s">
        <v>3240</v>
      </c>
      <c r="D2484" t="s">
        <v>813</v>
      </c>
      <c r="E2484" t="s">
        <v>5187</v>
      </c>
      <c r="F2484" t="s">
        <v>202</v>
      </c>
      <c r="G2484" s="9">
        <v>1</v>
      </c>
      <c r="H2484" s="8">
        <v>0</v>
      </c>
      <c r="I2484" s="8">
        <v>949</v>
      </c>
      <c r="J2484" s="8">
        <v>0</v>
      </c>
      <c r="K2484" t="s">
        <v>4746</v>
      </c>
      <c r="L2484" s="1">
        <v>45395</v>
      </c>
      <c r="M2484">
        <v>4</v>
      </c>
      <c r="N2484">
        <v>2024</v>
      </c>
    </row>
    <row r="2485" spans="1:14" x14ac:dyDescent="0.25">
      <c r="A2485" t="s">
        <v>5232</v>
      </c>
      <c r="B2485" t="s">
        <v>2722</v>
      </c>
      <c r="C2485" t="s">
        <v>2736</v>
      </c>
      <c r="D2485" t="s">
        <v>202</v>
      </c>
      <c r="E2485" t="s">
        <v>2723</v>
      </c>
      <c r="F2485" t="s">
        <v>202</v>
      </c>
      <c r="G2485" s="9">
        <v>1</v>
      </c>
      <c r="H2485" s="8">
        <v>0</v>
      </c>
      <c r="I2485" s="8">
        <v>0</v>
      </c>
      <c r="J2485" s="8">
        <v>0</v>
      </c>
      <c r="K2485" t="s">
        <v>4746</v>
      </c>
      <c r="L2485" s="1">
        <v>45395</v>
      </c>
      <c r="M2485">
        <v>4</v>
      </c>
      <c r="N2485">
        <v>2024</v>
      </c>
    </row>
    <row r="2486" spans="1:14" x14ac:dyDescent="0.25">
      <c r="A2486" t="s">
        <v>5234</v>
      </c>
      <c r="B2486" t="s">
        <v>4672</v>
      </c>
      <c r="C2486" t="s">
        <v>5235</v>
      </c>
      <c r="D2486" t="s">
        <v>5236</v>
      </c>
      <c r="E2486" t="s">
        <v>5237</v>
      </c>
      <c r="F2486" t="s">
        <v>202</v>
      </c>
      <c r="G2486" s="9">
        <v>1</v>
      </c>
      <c r="H2486" s="8">
        <v>0</v>
      </c>
      <c r="I2486" s="8">
        <v>5148.67</v>
      </c>
      <c r="J2486" s="8">
        <v>0</v>
      </c>
      <c r="K2486" t="s">
        <v>861</v>
      </c>
      <c r="L2486" s="1">
        <v>45395</v>
      </c>
      <c r="M2486">
        <v>4</v>
      </c>
      <c r="N2486">
        <v>2024</v>
      </c>
    </row>
    <row r="2487" spans="1:14" x14ac:dyDescent="0.25">
      <c r="A2487" t="s">
        <v>5234</v>
      </c>
      <c r="B2487" t="s">
        <v>4672</v>
      </c>
      <c r="C2487" t="s">
        <v>2763</v>
      </c>
      <c r="D2487" t="s">
        <v>1907</v>
      </c>
      <c r="E2487" t="s">
        <v>5238</v>
      </c>
      <c r="F2487" t="s">
        <v>202</v>
      </c>
      <c r="G2487" s="9">
        <v>1</v>
      </c>
      <c r="H2487" s="8">
        <v>0</v>
      </c>
      <c r="I2487" s="8">
        <v>0</v>
      </c>
      <c r="J2487" s="8">
        <v>0</v>
      </c>
      <c r="K2487" t="s">
        <v>861</v>
      </c>
      <c r="L2487" s="1">
        <v>45395</v>
      </c>
      <c r="M2487">
        <v>4</v>
      </c>
      <c r="N2487">
        <v>2024</v>
      </c>
    </row>
    <row r="2488" spans="1:14" x14ac:dyDescent="0.25">
      <c r="A2488" t="s">
        <v>5234</v>
      </c>
      <c r="B2488" t="s">
        <v>4672</v>
      </c>
      <c r="C2488" t="s">
        <v>526</v>
      </c>
      <c r="D2488" t="s">
        <v>286</v>
      </c>
      <c r="E2488" t="s">
        <v>287</v>
      </c>
      <c r="F2488" t="s">
        <v>202</v>
      </c>
      <c r="G2488" s="9">
        <v>1</v>
      </c>
      <c r="H2488" s="8">
        <v>233.7654</v>
      </c>
      <c r="I2488" s="8">
        <v>0</v>
      </c>
      <c r="J2488" s="8">
        <v>233.77</v>
      </c>
      <c r="K2488" t="s">
        <v>861</v>
      </c>
      <c r="L2488" s="1">
        <v>45395</v>
      </c>
      <c r="M2488">
        <v>4</v>
      </c>
      <c r="N2488">
        <v>2024</v>
      </c>
    </row>
    <row r="2489" spans="1:14" x14ac:dyDescent="0.25">
      <c r="A2489" t="s">
        <v>5234</v>
      </c>
      <c r="B2489" t="s">
        <v>4672</v>
      </c>
      <c r="C2489" t="s">
        <v>527</v>
      </c>
      <c r="D2489" t="s">
        <v>288</v>
      </c>
      <c r="E2489" t="s">
        <v>289</v>
      </c>
      <c r="F2489" t="s">
        <v>202</v>
      </c>
      <c r="G2489" s="9">
        <v>1</v>
      </c>
      <c r="H2489" s="8">
        <v>133.24629999999999</v>
      </c>
      <c r="I2489" s="8">
        <v>0</v>
      </c>
      <c r="J2489" s="8">
        <v>133.25</v>
      </c>
      <c r="K2489" t="s">
        <v>861</v>
      </c>
      <c r="L2489" s="1">
        <v>45395</v>
      </c>
      <c r="M2489">
        <v>4</v>
      </c>
      <c r="N2489">
        <v>2024</v>
      </c>
    </row>
    <row r="2490" spans="1:14" x14ac:dyDescent="0.25">
      <c r="A2490" t="s">
        <v>5234</v>
      </c>
      <c r="B2490" t="s">
        <v>4672</v>
      </c>
      <c r="C2490" t="s">
        <v>516</v>
      </c>
      <c r="D2490" t="s">
        <v>124</v>
      </c>
      <c r="E2490" t="s">
        <v>125</v>
      </c>
      <c r="F2490" t="s">
        <v>202</v>
      </c>
      <c r="G2490" s="9">
        <v>1</v>
      </c>
      <c r="H2490" s="8">
        <v>130.90860000000001</v>
      </c>
      <c r="I2490" s="8">
        <v>0</v>
      </c>
      <c r="J2490" s="8">
        <v>130.91</v>
      </c>
      <c r="K2490" t="s">
        <v>861</v>
      </c>
      <c r="L2490" s="1">
        <v>45395</v>
      </c>
      <c r="M2490">
        <v>4</v>
      </c>
      <c r="N2490">
        <v>2024</v>
      </c>
    </row>
    <row r="2491" spans="1:14" x14ac:dyDescent="0.25">
      <c r="A2491" t="s">
        <v>5234</v>
      </c>
      <c r="B2491" t="s">
        <v>4672</v>
      </c>
      <c r="C2491" t="s">
        <v>3058</v>
      </c>
      <c r="D2491" t="s">
        <v>1260</v>
      </c>
      <c r="E2491" t="s">
        <v>1261</v>
      </c>
      <c r="F2491" t="s">
        <v>202</v>
      </c>
      <c r="G2491" s="9">
        <v>1</v>
      </c>
      <c r="H2491" s="8">
        <v>0</v>
      </c>
      <c r="I2491" s="8">
        <v>0</v>
      </c>
      <c r="J2491" s="8">
        <v>0</v>
      </c>
      <c r="K2491" t="s">
        <v>861</v>
      </c>
      <c r="L2491" s="1">
        <v>45395</v>
      </c>
      <c r="M2491">
        <v>4</v>
      </c>
      <c r="N2491">
        <v>2024</v>
      </c>
    </row>
    <row r="2492" spans="1:14" x14ac:dyDescent="0.25">
      <c r="A2492" t="s">
        <v>5234</v>
      </c>
      <c r="B2492" t="s">
        <v>4672</v>
      </c>
      <c r="C2492" t="s">
        <v>2798</v>
      </c>
      <c r="D2492" t="s">
        <v>1429</v>
      </c>
      <c r="E2492" t="s">
        <v>1430</v>
      </c>
      <c r="F2492" t="s">
        <v>202</v>
      </c>
      <c r="G2492" s="9">
        <v>1</v>
      </c>
      <c r="H2492" s="8">
        <v>63.3825</v>
      </c>
      <c r="I2492" s="8">
        <v>0</v>
      </c>
      <c r="J2492" s="8">
        <v>63.38</v>
      </c>
      <c r="K2492" t="s">
        <v>861</v>
      </c>
      <c r="L2492" s="1">
        <v>45395</v>
      </c>
      <c r="M2492">
        <v>4</v>
      </c>
      <c r="N2492">
        <v>2024</v>
      </c>
    </row>
    <row r="2493" spans="1:14" x14ac:dyDescent="0.25">
      <c r="A2493" t="s">
        <v>5234</v>
      </c>
      <c r="B2493" t="s">
        <v>4672</v>
      </c>
      <c r="C2493" t="s">
        <v>619</v>
      </c>
      <c r="D2493" t="s">
        <v>189</v>
      </c>
      <c r="E2493" t="s">
        <v>190</v>
      </c>
      <c r="F2493" t="s">
        <v>202</v>
      </c>
      <c r="G2493" s="9">
        <v>1</v>
      </c>
      <c r="H2493" s="8">
        <v>0</v>
      </c>
      <c r="I2493" s="8">
        <v>0</v>
      </c>
      <c r="J2493" s="8">
        <v>0</v>
      </c>
      <c r="K2493" t="s">
        <v>861</v>
      </c>
      <c r="L2493" s="1">
        <v>45395</v>
      </c>
      <c r="M2493">
        <v>4</v>
      </c>
      <c r="N2493">
        <v>2024</v>
      </c>
    </row>
    <row r="2494" spans="1:14" x14ac:dyDescent="0.25">
      <c r="A2494" t="s">
        <v>5234</v>
      </c>
      <c r="B2494" t="s">
        <v>4672</v>
      </c>
      <c r="C2494" t="s">
        <v>636</v>
      </c>
      <c r="D2494" t="s">
        <v>425</v>
      </c>
      <c r="E2494" t="s">
        <v>426</v>
      </c>
      <c r="F2494" t="s">
        <v>202</v>
      </c>
      <c r="G2494" s="9">
        <v>1</v>
      </c>
      <c r="H2494" s="8">
        <v>557.14080000000001</v>
      </c>
      <c r="I2494" s="8">
        <v>0</v>
      </c>
      <c r="J2494" s="8">
        <v>557.14</v>
      </c>
      <c r="K2494" t="s">
        <v>861</v>
      </c>
      <c r="L2494" s="1">
        <v>45395</v>
      </c>
      <c r="M2494">
        <v>4</v>
      </c>
      <c r="N2494">
        <v>2024</v>
      </c>
    </row>
    <row r="2495" spans="1:14" x14ac:dyDescent="0.25">
      <c r="A2495" t="s">
        <v>5234</v>
      </c>
      <c r="B2495" t="s">
        <v>4672</v>
      </c>
      <c r="C2495" t="s">
        <v>3132</v>
      </c>
      <c r="D2495" t="s">
        <v>2067</v>
      </c>
      <c r="E2495" t="s">
        <v>3131</v>
      </c>
      <c r="F2495" t="s">
        <v>202</v>
      </c>
      <c r="G2495" s="9">
        <v>1</v>
      </c>
      <c r="H2495" s="8">
        <v>0</v>
      </c>
      <c r="I2495" s="8">
        <v>0</v>
      </c>
      <c r="J2495" s="8">
        <v>0</v>
      </c>
      <c r="K2495" t="s">
        <v>861</v>
      </c>
      <c r="L2495" s="1">
        <v>45395</v>
      </c>
      <c r="M2495">
        <v>4</v>
      </c>
      <c r="N2495">
        <v>2024</v>
      </c>
    </row>
    <row r="2496" spans="1:14" x14ac:dyDescent="0.25">
      <c r="A2496" t="s">
        <v>5234</v>
      </c>
      <c r="B2496" t="s">
        <v>4672</v>
      </c>
      <c r="C2496" t="s">
        <v>514</v>
      </c>
      <c r="D2496" t="s">
        <v>290</v>
      </c>
      <c r="E2496" t="s">
        <v>291</v>
      </c>
      <c r="F2496" t="s">
        <v>202</v>
      </c>
      <c r="G2496" s="9">
        <v>1</v>
      </c>
      <c r="H2496" s="8">
        <v>28.831099999999999</v>
      </c>
      <c r="I2496" s="8">
        <v>0</v>
      </c>
      <c r="J2496" s="8">
        <v>28.83</v>
      </c>
      <c r="K2496" t="s">
        <v>861</v>
      </c>
      <c r="L2496" s="1">
        <v>45395</v>
      </c>
      <c r="M2496">
        <v>4</v>
      </c>
      <c r="N2496">
        <v>2024</v>
      </c>
    </row>
    <row r="2497" spans="1:14" x14ac:dyDescent="0.25">
      <c r="A2497" t="s">
        <v>5234</v>
      </c>
      <c r="B2497" t="s">
        <v>4672</v>
      </c>
      <c r="C2497" t="s">
        <v>519</v>
      </c>
      <c r="D2497" t="s">
        <v>254</v>
      </c>
      <c r="E2497" t="s">
        <v>255</v>
      </c>
      <c r="F2497" t="s">
        <v>202</v>
      </c>
      <c r="G2497" s="9">
        <v>1</v>
      </c>
      <c r="H2497" s="8">
        <v>13.246700000000001</v>
      </c>
      <c r="I2497" s="8">
        <v>0</v>
      </c>
      <c r="J2497" s="8">
        <v>13.25</v>
      </c>
      <c r="K2497" t="s">
        <v>861</v>
      </c>
      <c r="L2497" s="1">
        <v>45395</v>
      </c>
      <c r="M2497">
        <v>4</v>
      </c>
      <c r="N2497">
        <v>2024</v>
      </c>
    </row>
    <row r="2498" spans="1:14" x14ac:dyDescent="0.25">
      <c r="A2498" t="s">
        <v>5234</v>
      </c>
      <c r="B2498" t="s">
        <v>4672</v>
      </c>
      <c r="C2498" t="s">
        <v>3134</v>
      </c>
      <c r="D2498" t="s">
        <v>2068</v>
      </c>
      <c r="E2498" t="s">
        <v>3133</v>
      </c>
      <c r="F2498" t="s">
        <v>202</v>
      </c>
      <c r="G2498" s="9">
        <v>1</v>
      </c>
      <c r="H2498" s="8">
        <v>0</v>
      </c>
      <c r="I2498" s="8">
        <v>0</v>
      </c>
      <c r="J2498" s="8">
        <v>0</v>
      </c>
      <c r="K2498" t="s">
        <v>861</v>
      </c>
      <c r="L2498" s="1">
        <v>45395</v>
      </c>
      <c r="M2498">
        <v>4</v>
      </c>
      <c r="N2498">
        <v>2024</v>
      </c>
    </row>
    <row r="2499" spans="1:14" x14ac:dyDescent="0.25">
      <c r="A2499" t="s">
        <v>5234</v>
      </c>
      <c r="B2499" t="s">
        <v>4672</v>
      </c>
      <c r="C2499" t="s">
        <v>435</v>
      </c>
      <c r="D2499" t="s">
        <v>224</v>
      </c>
      <c r="E2499" t="s">
        <v>1590</v>
      </c>
      <c r="F2499" t="s">
        <v>202</v>
      </c>
      <c r="G2499" s="9">
        <v>1</v>
      </c>
      <c r="H2499" s="8">
        <v>32.633600000000001</v>
      </c>
      <c r="I2499" s="8">
        <v>0</v>
      </c>
      <c r="J2499" s="8">
        <v>32.630000000000003</v>
      </c>
      <c r="K2499" t="s">
        <v>861</v>
      </c>
      <c r="L2499" s="1">
        <v>45395</v>
      </c>
      <c r="M2499">
        <v>4</v>
      </c>
      <c r="N2499">
        <v>2024</v>
      </c>
    </row>
    <row r="2500" spans="1:14" x14ac:dyDescent="0.25">
      <c r="A2500" t="s">
        <v>5234</v>
      </c>
      <c r="B2500" t="s">
        <v>4672</v>
      </c>
      <c r="C2500" t="s">
        <v>3135</v>
      </c>
      <c r="D2500" t="s">
        <v>2069</v>
      </c>
      <c r="E2500" t="s">
        <v>3077</v>
      </c>
      <c r="F2500" t="s">
        <v>202</v>
      </c>
      <c r="G2500" s="9">
        <v>1</v>
      </c>
      <c r="H2500" s="8">
        <v>0</v>
      </c>
      <c r="I2500" s="8">
        <v>0</v>
      </c>
      <c r="J2500" s="8">
        <v>0</v>
      </c>
      <c r="K2500" t="s">
        <v>861</v>
      </c>
      <c r="L2500" s="1">
        <v>45395</v>
      </c>
      <c r="M2500">
        <v>4</v>
      </c>
      <c r="N2500">
        <v>2024</v>
      </c>
    </row>
    <row r="2501" spans="1:14" x14ac:dyDescent="0.25">
      <c r="A2501" t="s">
        <v>5234</v>
      </c>
      <c r="B2501" t="s">
        <v>4672</v>
      </c>
      <c r="C2501" t="s">
        <v>3137</v>
      </c>
      <c r="D2501" t="s">
        <v>2070</v>
      </c>
      <c r="E2501" t="s">
        <v>3136</v>
      </c>
      <c r="F2501" t="s">
        <v>202</v>
      </c>
      <c r="G2501" s="9">
        <v>1</v>
      </c>
      <c r="H2501" s="8">
        <v>0</v>
      </c>
      <c r="I2501" s="8">
        <v>0</v>
      </c>
      <c r="J2501" s="8">
        <v>0</v>
      </c>
      <c r="K2501" t="s">
        <v>861</v>
      </c>
      <c r="L2501" s="1">
        <v>45395</v>
      </c>
      <c r="M2501">
        <v>4</v>
      </c>
      <c r="N2501">
        <v>2024</v>
      </c>
    </row>
    <row r="2502" spans="1:14" x14ac:dyDescent="0.25">
      <c r="A2502" t="s">
        <v>5234</v>
      </c>
      <c r="B2502" t="s">
        <v>4672</v>
      </c>
      <c r="C2502" t="s">
        <v>4425</v>
      </c>
      <c r="D2502" t="s">
        <v>2204</v>
      </c>
      <c r="E2502" t="s">
        <v>5239</v>
      </c>
      <c r="F2502" t="s">
        <v>202</v>
      </c>
      <c r="G2502" s="9">
        <v>1</v>
      </c>
      <c r="H2502" s="8">
        <v>0</v>
      </c>
      <c r="I2502" s="8">
        <v>4124.0600000000004</v>
      </c>
      <c r="J2502" s="8">
        <v>0</v>
      </c>
      <c r="K2502" t="s">
        <v>861</v>
      </c>
      <c r="L2502" s="1">
        <v>45395</v>
      </c>
      <c r="M2502">
        <v>4</v>
      </c>
      <c r="N2502">
        <v>2024</v>
      </c>
    </row>
    <row r="2503" spans="1:14" x14ac:dyDescent="0.25">
      <c r="A2503" t="s">
        <v>5234</v>
      </c>
      <c r="B2503" t="s">
        <v>4672</v>
      </c>
      <c r="C2503" t="s">
        <v>543</v>
      </c>
      <c r="D2503" t="s">
        <v>20</v>
      </c>
      <c r="E2503" t="s">
        <v>21</v>
      </c>
      <c r="F2503" t="s">
        <v>202</v>
      </c>
      <c r="G2503" s="9">
        <v>2</v>
      </c>
      <c r="H2503" s="8">
        <v>1542.8515</v>
      </c>
      <c r="I2503" s="8">
        <v>0</v>
      </c>
      <c r="J2503" s="8">
        <v>3085.7</v>
      </c>
      <c r="K2503" t="s">
        <v>861</v>
      </c>
      <c r="L2503" s="1">
        <v>45395</v>
      </c>
      <c r="M2503">
        <v>4</v>
      </c>
      <c r="N2503">
        <v>2024</v>
      </c>
    </row>
    <row r="2504" spans="1:14" x14ac:dyDescent="0.25">
      <c r="A2504" t="s">
        <v>5234</v>
      </c>
      <c r="B2504" t="s">
        <v>4672</v>
      </c>
      <c r="C2504" t="s">
        <v>544</v>
      </c>
      <c r="D2504" t="s">
        <v>22</v>
      </c>
      <c r="E2504" t="s">
        <v>23</v>
      </c>
      <c r="F2504" t="s">
        <v>202</v>
      </c>
      <c r="G2504" s="9">
        <v>1</v>
      </c>
      <c r="H2504" s="8">
        <v>420.77769999999998</v>
      </c>
      <c r="I2504" s="8">
        <v>0</v>
      </c>
      <c r="J2504" s="8">
        <v>420.78</v>
      </c>
      <c r="K2504" t="s">
        <v>861</v>
      </c>
      <c r="L2504" s="1">
        <v>45395</v>
      </c>
      <c r="M2504">
        <v>4</v>
      </c>
      <c r="N2504">
        <v>2024</v>
      </c>
    </row>
    <row r="2505" spans="1:14" x14ac:dyDescent="0.25">
      <c r="A2505" t="s">
        <v>5234</v>
      </c>
      <c r="B2505" t="s">
        <v>4672</v>
      </c>
      <c r="C2505" t="s">
        <v>3169</v>
      </c>
      <c r="D2505" t="s">
        <v>667</v>
      </c>
      <c r="E2505" t="s">
        <v>668</v>
      </c>
      <c r="F2505" t="s">
        <v>202</v>
      </c>
      <c r="G2505" s="9">
        <v>1</v>
      </c>
      <c r="H2505" s="8">
        <v>0</v>
      </c>
      <c r="I2505" s="8">
        <v>0</v>
      </c>
      <c r="J2505" s="8">
        <v>0</v>
      </c>
      <c r="K2505" t="s">
        <v>861</v>
      </c>
      <c r="L2505" s="1">
        <v>45395</v>
      </c>
      <c r="M2505">
        <v>4</v>
      </c>
      <c r="N2505">
        <v>2024</v>
      </c>
    </row>
    <row r="2506" spans="1:14" x14ac:dyDescent="0.25">
      <c r="A2506" t="s">
        <v>5234</v>
      </c>
      <c r="B2506" t="s">
        <v>4672</v>
      </c>
      <c r="C2506" t="s">
        <v>547</v>
      </c>
      <c r="D2506" t="s">
        <v>402</v>
      </c>
      <c r="E2506" t="s">
        <v>403</v>
      </c>
      <c r="F2506" t="s">
        <v>202</v>
      </c>
      <c r="G2506" s="9">
        <v>1</v>
      </c>
      <c r="H2506" s="8">
        <v>182.33699999999999</v>
      </c>
      <c r="I2506" s="8">
        <v>0</v>
      </c>
      <c r="J2506" s="8">
        <v>182.34</v>
      </c>
      <c r="K2506" t="s">
        <v>861</v>
      </c>
      <c r="L2506" s="1">
        <v>45395</v>
      </c>
      <c r="M2506">
        <v>4</v>
      </c>
      <c r="N2506">
        <v>2024</v>
      </c>
    </row>
    <row r="2507" spans="1:14" x14ac:dyDescent="0.25">
      <c r="A2507" t="s">
        <v>5234</v>
      </c>
      <c r="B2507" t="s">
        <v>4672</v>
      </c>
      <c r="C2507" t="s">
        <v>637</v>
      </c>
      <c r="D2507" t="s">
        <v>427</v>
      </c>
      <c r="E2507" t="s">
        <v>2745</v>
      </c>
      <c r="F2507" t="s">
        <v>202</v>
      </c>
      <c r="G2507" s="9">
        <v>1</v>
      </c>
      <c r="H2507" s="8">
        <v>252.2328</v>
      </c>
      <c r="I2507" s="8">
        <v>244.19</v>
      </c>
      <c r="J2507" s="8">
        <v>252.23</v>
      </c>
      <c r="K2507" t="s">
        <v>861</v>
      </c>
      <c r="L2507" s="1">
        <v>45395</v>
      </c>
      <c r="M2507">
        <v>4</v>
      </c>
      <c r="N2507">
        <v>2024</v>
      </c>
    </row>
    <row r="2508" spans="1:14" x14ac:dyDescent="0.25">
      <c r="A2508" t="s">
        <v>5234</v>
      </c>
      <c r="B2508" t="s">
        <v>4672</v>
      </c>
      <c r="C2508" t="s">
        <v>2736</v>
      </c>
      <c r="D2508" t="s">
        <v>202</v>
      </c>
      <c r="E2508" t="s">
        <v>5240</v>
      </c>
      <c r="F2508" t="s">
        <v>202</v>
      </c>
      <c r="G2508" s="9">
        <v>1</v>
      </c>
      <c r="H2508" s="8">
        <v>0</v>
      </c>
      <c r="I2508" s="8">
        <v>0</v>
      </c>
      <c r="J2508" s="8">
        <v>0</v>
      </c>
      <c r="K2508" t="s">
        <v>861</v>
      </c>
      <c r="L2508" s="1">
        <v>45395</v>
      </c>
      <c r="M2508">
        <v>4</v>
      </c>
      <c r="N2508">
        <v>2024</v>
      </c>
    </row>
    <row r="2509" spans="1:14" x14ac:dyDescent="0.25">
      <c r="A2509" t="s">
        <v>5234</v>
      </c>
      <c r="B2509" t="s">
        <v>4672</v>
      </c>
      <c r="C2509" t="s">
        <v>2724</v>
      </c>
      <c r="D2509" t="s">
        <v>202</v>
      </c>
      <c r="E2509" t="s">
        <v>3088</v>
      </c>
      <c r="F2509" t="s">
        <v>202</v>
      </c>
      <c r="G2509" s="9">
        <v>1</v>
      </c>
      <c r="H2509" s="8">
        <v>0</v>
      </c>
      <c r="I2509" s="8">
        <v>97.18</v>
      </c>
      <c r="J2509" s="8">
        <v>0</v>
      </c>
      <c r="K2509" t="s">
        <v>861</v>
      </c>
      <c r="L2509" s="1">
        <v>45395</v>
      </c>
      <c r="M2509">
        <v>4</v>
      </c>
      <c r="N2509">
        <v>2024</v>
      </c>
    </row>
    <row r="2510" spans="1:14" x14ac:dyDescent="0.25">
      <c r="A2510" t="s">
        <v>5244</v>
      </c>
      <c r="B2510" t="s">
        <v>2722</v>
      </c>
      <c r="C2510" t="s">
        <v>2787</v>
      </c>
      <c r="D2510" t="s">
        <v>1518</v>
      </c>
      <c r="E2510" t="s">
        <v>5191</v>
      </c>
      <c r="F2510" t="s">
        <v>202</v>
      </c>
      <c r="G2510" s="9">
        <v>1</v>
      </c>
      <c r="H2510" s="8">
        <v>42</v>
      </c>
      <c r="I2510" s="8">
        <v>155</v>
      </c>
      <c r="J2510" s="8">
        <v>42</v>
      </c>
      <c r="K2510" t="s">
        <v>4746</v>
      </c>
      <c r="L2510" s="1">
        <v>45394</v>
      </c>
      <c r="M2510">
        <v>4</v>
      </c>
      <c r="N2510">
        <v>2024</v>
      </c>
    </row>
    <row r="2511" spans="1:14" x14ac:dyDescent="0.25">
      <c r="A2511" t="s">
        <v>5244</v>
      </c>
      <c r="B2511" t="s">
        <v>2722</v>
      </c>
      <c r="C2511" t="s">
        <v>2736</v>
      </c>
      <c r="D2511" t="s">
        <v>202</v>
      </c>
      <c r="E2511" t="s">
        <v>2723</v>
      </c>
      <c r="F2511" t="s">
        <v>202</v>
      </c>
      <c r="G2511" s="9">
        <v>1</v>
      </c>
      <c r="H2511" s="8">
        <v>0</v>
      </c>
      <c r="I2511" s="8">
        <v>0</v>
      </c>
      <c r="J2511" s="8">
        <v>0</v>
      </c>
      <c r="K2511" t="s">
        <v>4746</v>
      </c>
      <c r="L2511" s="1">
        <v>45394</v>
      </c>
      <c r="M2511">
        <v>4</v>
      </c>
      <c r="N2511">
        <v>2024</v>
      </c>
    </row>
    <row r="2512" spans="1:14" x14ac:dyDescent="0.25">
      <c r="A2512" t="s">
        <v>5246</v>
      </c>
      <c r="B2512" t="s">
        <v>4672</v>
      </c>
      <c r="C2512" t="s">
        <v>4826</v>
      </c>
      <c r="D2512" t="s">
        <v>4827</v>
      </c>
      <c r="E2512" t="s">
        <v>5247</v>
      </c>
      <c r="F2512" t="s">
        <v>202</v>
      </c>
      <c r="G2512" s="9">
        <v>1</v>
      </c>
      <c r="H2512" s="8">
        <v>0</v>
      </c>
      <c r="I2512" s="8">
        <v>13495</v>
      </c>
      <c r="J2512" s="8">
        <v>0</v>
      </c>
      <c r="K2512" t="s">
        <v>4746</v>
      </c>
      <c r="L2512" s="1">
        <v>45394</v>
      </c>
      <c r="M2512">
        <v>4</v>
      </c>
      <c r="N2512">
        <v>2024</v>
      </c>
    </row>
    <row r="2513" spans="1:14" x14ac:dyDescent="0.25">
      <c r="A2513" t="s">
        <v>5246</v>
      </c>
      <c r="B2513" t="s">
        <v>4672</v>
      </c>
      <c r="C2513" t="s">
        <v>4332</v>
      </c>
      <c r="D2513" t="s">
        <v>2678</v>
      </c>
      <c r="E2513" t="s">
        <v>3925</v>
      </c>
      <c r="F2513" t="s">
        <v>202</v>
      </c>
      <c r="G2513" s="9">
        <v>1</v>
      </c>
      <c r="H2513" s="8">
        <v>0</v>
      </c>
      <c r="I2513" s="8">
        <v>0</v>
      </c>
      <c r="J2513" s="8">
        <v>0</v>
      </c>
      <c r="K2513" t="s">
        <v>4746</v>
      </c>
      <c r="L2513" s="1">
        <v>45394</v>
      </c>
      <c r="M2513">
        <v>4</v>
      </c>
      <c r="N2513">
        <v>2024</v>
      </c>
    </row>
    <row r="2514" spans="1:14" x14ac:dyDescent="0.25">
      <c r="A2514" t="s">
        <v>5246</v>
      </c>
      <c r="B2514" t="s">
        <v>4672</v>
      </c>
      <c r="C2514" t="s">
        <v>3670</v>
      </c>
      <c r="D2514" t="s">
        <v>1816</v>
      </c>
      <c r="E2514" t="s">
        <v>1817</v>
      </c>
      <c r="F2514" t="s">
        <v>202</v>
      </c>
      <c r="G2514" s="9">
        <v>1</v>
      </c>
      <c r="H2514" s="8">
        <v>120</v>
      </c>
      <c r="I2514" s="8">
        <v>0</v>
      </c>
      <c r="J2514" s="8">
        <v>120</v>
      </c>
      <c r="K2514" t="s">
        <v>4746</v>
      </c>
      <c r="L2514" s="1">
        <v>45394</v>
      </c>
      <c r="M2514">
        <v>4</v>
      </c>
      <c r="N2514">
        <v>2024</v>
      </c>
    </row>
    <row r="2515" spans="1:14" x14ac:dyDescent="0.25">
      <c r="A2515" t="s">
        <v>5246</v>
      </c>
      <c r="B2515" t="s">
        <v>4672</v>
      </c>
      <c r="C2515" t="s">
        <v>3671</v>
      </c>
      <c r="D2515" t="s">
        <v>1818</v>
      </c>
      <c r="E2515" t="s">
        <v>1819</v>
      </c>
      <c r="F2515" t="s">
        <v>202</v>
      </c>
      <c r="G2515" s="9">
        <v>1</v>
      </c>
      <c r="H2515" s="8">
        <v>80</v>
      </c>
      <c r="I2515" s="8">
        <v>0</v>
      </c>
      <c r="J2515" s="8">
        <v>80</v>
      </c>
      <c r="K2515" t="s">
        <v>4746</v>
      </c>
      <c r="L2515" s="1">
        <v>45394</v>
      </c>
      <c r="M2515">
        <v>4</v>
      </c>
      <c r="N2515">
        <v>2024</v>
      </c>
    </row>
    <row r="2516" spans="1:14" x14ac:dyDescent="0.25">
      <c r="A2516" t="s">
        <v>5246</v>
      </c>
      <c r="B2516" t="s">
        <v>4672</v>
      </c>
      <c r="C2516" t="s">
        <v>3672</v>
      </c>
      <c r="D2516" t="s">
        <v>1820</v>
      </c>
      <c r="E2516" t="s">
        <v>1821</v>
      </c>
      <c r="F2516" t="s">
        <v>202</v>
      </c>
      <c r="G2516" s="9">
        <v>1</v>
      </c>
      <c r="H2516" s="8">
        <v>80</v>
      </c>
      <c r="I2516" s="8">
        <v>0</v>
      </c>
      <c r="J2516" s="8">
        <v>80</v>
      </c>
      <c r="K2516" t="s">
        <v>4746</v>
      </c>
      <c r="L2516" s="1">
        <v>45394</v>
      </c>
      <c r="M2516">
        <v>4</v>
      </c>
      <c r="N2516">
        <v>2024</v>
      </c>
    </row>
    <row r="2517" spans="1:14" x14ac:dyDescent="0.25">
      <c r="A2517" t="s">
        <v>5246</v>
      </c>
      <c r="B2517" t="s">
        <v>4672</v>
      </c>
      <c r="C2517" t="s">
        <v>512</v>
      </c>
      <c r="D2517" t="s">
        <v>248</v>
      </c>
      <c r="E2517" t="s">
        <v>250</v>
      </c>
      <c r="F2517" t="s">
        <v>202</v>
      </c>
      <c r="G2517" s="9">
        <v>1</v>
      </c>
      <c r="H2517" s="8">
        <v>19.5</v>
      </c>
      <c r="I2517" s="8">
        <v>0</v>
      </c>
      <c r="J2517" s="8">
        <v>19.5</v>
      </c>
      <c r="K2517" t="s">
        <v>4746</v>
      </c>
      <c r="L2517" s="1">
        <v>45394</v>
      </c>
      <c r="M2517">
        <v>4</v>
      </c>
      <c r="N2517">
        <v>2024</v>
      </c>
    </row>
    <row r="2518" spans="1:14" x14ac:dyDescent="0.25">
      <c r="A2518" t="s">
        <v>5246</v>
      </c>
      <c r="B2518" t="s">
        <v>4672</v>
      </c>
      <c r="C2518" t="s">
        <v>3052</v>
      </c>
      <c r="D2518" t="s">
        <v>1832</v>
      </c>
      <c r="E2518" t="s">
        <v>1833</v>
      </c>
      <c r="F2518" t="s">
        <v>202</v>
      </c>
      <c r="G2518" s="9">
        <v>1</v>
      </c>
      <c r="H2518" s="8">
        <v>126.5</v>
      </c>
      <c r="I2518" s="8">
        <v>0</v>
      </c>
      <c r="J2518" s="8">
        <v>126.5</v>
      </c>
      <c r="K2518" t="s">
        <v>4746</v>
      </c>
      <c r="L2518" s="1">
        <v>45394</v>
      </c>
      <c r="M2518">
        <v>4</v>
      </c>
      <c r="N2518">
        <v>2024</v>
      </c>
    </row>
    <row r="2519" spans="1:14" x14ac:dyDescent="0.25">
      <c r="A2519" t="s">
        <v>5246</v>
      </c>
      <c r="B2519" t="s">
        <v>4672</v>
      </c>
      <c r="C2519" t="s">
        <v>626</v>
      </c>
      <c r="D2519" t="s">
        <v>128</v>
      </c>
      <c r="E2519" t="s">
        <v>129</v>
      </c>
      <c r="F2519" t="s">
        <v>202</v>
      </c>
      <c r="G2519" s="9">
        <v>1</v>
      </c>
      <c r="H2519" s="8">
        <v>887.42780000000005</v>
      </c>
      <c r="I2519" s="8">
        <v>0</v>
      </c>
      <c r="J2519" s="8">
        <v>887.43</v>
      </c>
      <c r="K2519" t="s">
        <v>4746</v>
      </c>
      <c r="L2519" s="1">
        <v>45394</v>
      </c>
      <c r="M2519">
        <v>4</v>
      </c>
      <c r="N2519">
        <v>2024</v>
      </c>
    </row>
    <row r="2520" spans="1:14" x14ac:dyDescent="0.25">
      <c r="A2520" t="s">
        <v>5246</v>
      </c>
      <c r="B2520" t="s">
        <v>4672</v>
      </c>
      <c r="C2520" t="s">
        <v>2798</v>
      </c>
      <c r="D2520" t="s">
        <v>1429</v>
      </c>
      <c r="E2520" t="s">
        <v>1430</v>
      </c>
      <c r="F2520" t="s">
        <v>202</v>
      </c>
      <c r="G2520" s="9">
        <v>1</v>
      </c>
      <c r="H2520" s="8">
        <v>40.6706</v>
      </c>
      <c r="I2520" s="8">
        <v>0</v>
      </c>
      <c r="J2520" s="8">
        <v>40.67</v>
      </c>
      <c r="K2520" t="s">
        <v>4746</v>
      </c>
      <c r="L2520" s="1">
        <v>45394</v>
      </c>
      <c r="M2520">
        <v>4</v>
      </c>
      <c r="N2520">
        <v>2024</v>
      </c>
    </row>
    <row r="2521" spans="1:14" x14ac:dyDescent="0.25">
      <c r="A2521" t="s">
        <v>5246</v>
      </c>
      <c r="B2521" t="s">
        <v>4672</v>
      </c>
      <c r="C2521" t="s">
        <v>3128</v>
      </c>
      <c r="D2521" t="s">
        <v>748</v>
      </c>
      <c r="E2521" t="s">
        <v>749</v>
      </c>
      <c r="F2521" t="s">
        <v>202</v>
      </c>
      <c r="G2521" s="9">
        <v>1</v>
      </c>
      <c r="H2521" s="8">
        <v>0</v>
      </c>
      <c r="I2521" s="8">
        <v>0</v>
      </c>
      <c r="J2521" s="8">
        <v>0</v>
      </c>
      <c r="K2521" t="s">
        <v>4746</v>
      </c>
      <c r="L2521" s="1">
        <v>45394</v>
      </c>
      <c r="M2521">
        <v>4</v>
      </c>
      <c r="N2521">
        <v>2024</v>
      </c>
    </row>
    <row r="2522" spans="1:14" x14ac:dyDescent="0.25">
      <c r="A2522" t="s">
        <v>5246</v>
      </c>
      <c r="B2522" t="s">
        <v>4672</v>
      </c>
      <c r="C2522" t="s">
        <v>636</v>
      </c>
      <c r="D2522" t="s">
        <v>425</v>
      </c>
      <c r="E2522" t="s">
        <v>426</v>
      </c>
      <c r="F2522" t="s">
        <v>202</v>
      </c>
      <c r="G2522" s="9">
        <v>1</v>
      </c>
      <c r="H2522" s="8">
        <v>357.5</v>
      </c>
      <c r="I2522" s="8">
        <v>0</v>
      </c>
      <c r="J2522" s="8">
        <v>357.5</v>
      </c>
      <c r="K2522" t="s">
        <v>4746</v>
      </c>
      <c r="L2522" s="1">
        <v>45394</v>
      </c>
      <c r="M2522">
        <v>4</v>
      </c>
      <c r="N2522">
        <v>2024</v>
      </c>
    </row>
    <row r="2523" spans="1:14" x14ac:dyDescent="0.25">
      <c r="A2523" t="s">
        <v>5246</v>
      </c>
      <c r="B2523" t="s">
        <v>4672</v>
      </c>
      <c r="C2523" t="s">
        <v>3566</v>
      </c>
      <c r="D2523" t="s">
        <v>1538</v>
      </c>
      <c r="E2523" t="s">
        <v>1539</v>
      </c>
      <c r="F2523" t="s">
        <v>202</v>
      </c>
      <c r="G2523" s="9">
        <v>1</v>
      </c>
      <c r="H2523" s="8">
        <v>0</v>
      </c>
      <c r="I2523" s="8">
        <v>0</v>
      </c>
      <c r="J2523" s="8">
        <v>0</v>
      </c>
      <c r="K2523" t="s">
        <v>4746</v>
      </c>
      <c r="L2523" s="1">
        <v>45394</v>
      </c>
      <c r="M2523">
        <v>4</v>
      </c>
      <c r="N2523">
        <v>2024</v>
      </c>
    </row>
    <row r="2524" spans="1:14" x14ac:dyDescent="0.25">
      <c r="A2524" t="s">
        <v>5246</v>
      </c>
      <c r="B2524" t="s">
        <v>4672</v>
      </c>
      <c r="C2524" t="s">
        <v>3132</v>
      </c>
      <c r="D2524" t="s">
        <v>2067</v>
      </c>
      <c r="E2524" t="s">
        <v>3131</v>
      </c>
      <c r="F2524" t="s">
        <v>202</v>
      </c>
      <c r="G2524" s="9">
        <v>1</v>
      </c>
      <c r="H2524" s="8">
        <v>0</v>
      </c>
      <c r="I2524" s="8">
        <v>0</v>
      </c>
      <c r="J2524" s="8">
        <v>0</v>
      </c>
      <c r="K2524" t="s">
        <v>4746</v>
      </c>
      <c r="L2524" s="1">
        <v>45394</v>
      </c>
      <c r="M2524">
        <v>4</v>
      </c>
      <c r="N2524">
        <v>2024</v>
      </c>
    </row>
    <row r="2525" spans="1:14" x14ac:dyDescent="0.25">
      <c r="A2525" t="s">
        <v>5246</v>
      </c>
      <c r="B2525" t="s">
        <v>4672</v>
      </c>
      <c r="C2525" t="s">
        <v>3049</v>
      </c>
      <c r="D2525" t="s">
        <v>1586</v>
      </c>
      <c r="E2525" t="s">
        <v>1587</v>
      </c>
      <c r="F2525" t="s">
        <v>202</v>
      </c>
      <c r="G2525" s="9">
        <v>1</v>
      </c>
      <c r="H2525" s="8">
        <v>442</v>
      </c>
      <c r="I2525" s="8">
        <v>0</v>
      </c>
      <c r="J2525" s="8">
        <v>442</v>
      </c>
      <c r="K2525" t="s">
        <v>4746</v>
      </c>
      <c r="L2525" s="1">
        <v>45394</v>
      </c>
      <c r="M2525">
        <v>4</v>
      </c>
      <c r="N2525">
        <v>2024</v>
      </c>
    </row>
    <row r="2526" spans="1:14" x14ac:dyDescent="0.25">
      <c r="A2526" t="s">
        <v>5246</v>
      </c>
      <c r="B2526" t="s">
        <v>4672</v>
      </c>
      <c r="C2526" t="s">
        <v>4402</v>
      </c>
      <c r="D2526" t="s">
        <v>2385</v>
      </c>
      <c r="E2526" t="s">
        <v>4403</v>
      </c>
      <c r="F2526" t="s">
        <v>202</v>
      </c>
      <c r="G2526" s="9">
        <v>1</v>
      </c>
      <c r="H2526" s="8">
        <v>0</v>
      </c>
      <c r="I2526" s="8">
        <v>0</v>
      </c>
      <c r="J2526" s="8">
        <v>0</v>
      </c>
      <c r="K2526" t="s">
        <v>4746</v>
      </c>
      <c r="L2526" s="1">
        <v>45394</v>
      </c>
      <c r="M2526">
        <v>4</v>
      </c>
      <c r="N2526">
        <v>2024</v>
      </c>
    </row>
    <row r="2527" spans="1:14" x14ac:dyDescent="0.25">
      <c r="A2527" t="s">
        <v>5246</v>
      </c>
      <c r="B2527" t="s">
        <v>4672</v>
      </c>
      <c r="C2527" t="s">
        <v>3134</v>
      </c>
      <c r="D2527" t="s">
        <v>2068</v>
      </c>
      <c r="E2527" t="s">
        <v>3133</v>
      </c>
      <c r="F2527" t="s">
        <v>202</v>
      </c>
      <c r="G2527" s="9">
        <v>1</v>
      </c>
      <c r="H2527" s="8">
        <v>0</v>
      </c>
      <c r="I2527" s="8">
        <v>0</v>
      </c>
      <c r="J2527" s="8">
        <v>0</v>
      </c>
      <c r="K2527" t="s">
        <v>4746</v>
      </c>
      <c r="L2527" s="1">
        <v>45394</v>
      </c>
      <c r="M2527">
        <v>4</v>
      </c>
      <c r="N2527">
        <v>2024</v>
      </c>
    </row>
    <row r="2528" spans="1:14" x14ac:dyDescent="0.25">
      <c r="A2528" t="s">
        <v>5246</v>
      </c>
      <c r="B2528" t="s">
        <v>4672</v>
      </c>
      <c r="C2528" t="s">
        <v>3137</v>
      </c>
      <c r="D2528" t="s">
        <v>2070</v>
      </c>
      <c r="E2528" t="s">
        <v>3136</v>
      </c>
      <c r="F2528" t="s">
        <v>202</v>
      </c>
      <c r="G2528" s="9">
        <v>1</v>
      </c>
      <c r="H2528" s="8">
        <v>0</v>
      </c>
      <c r="I2528" s="8">
        <v>0</v>
      </c>
      <c r="J2528" s="8">
        <v>0</v>
      </c>
      <c r="K2528" t="s">
        <v>4746</v>
      </c>
      <c r="L2528" s="1">
        <v>45394</v>
      </c>
      <c r="M2528">
        <v>4</v>
      </c>
      <c r="N2528">
        <v>2024</v>
      </c>
    </row>
    <row r="2529" spans="1:14" x14ac:dyDescent="0.25">
      <c r="A2529" t="s">
        <v>5246</v>
      </c>
      <c r="B2529" t="s">
        <v>4672</v>
      </c>
      <c r="C2529" t="s">
        <v>435</v>
      </c>
      <c r="D2529" t="s">
        <v>224</v>
      </c>
      <c r="E2529" t="s">
        <v>1590</v>
      </c>
      <c r="F2529" t="s">
        <v>202</v>
      </c>
      <c r="G2529" s="9">
        <v>1</v>
      </c>
      <c r="H2529" s="8">
        <v>20.94</v>
      </c>
      <c r="I2529" s="8">
        <v>0</v>
      </c>
      <c r="J2529" s="8">
        <v>20.94</v>
      </c>
      <c r="K2529" t="s">
        <v>4746</v>
      </c>
      <c r="L2529" s="1">
        <v>45394</v>
      </c>
      <c r="M2529">
        <v>4</v>
      </c>
      <c r="N2529">
        <v>2024</v>
      </c>
    </row>
    <row r="2530" spans="1:14" x14ac:dyDescent="0.25">
      <c r="A2530" t="s">
        <v>5246</v>
      </c>
      <c r="B2530" t="s">
        <v>4672</v>
      </c>
      <c r="C2530" t="s">
        <v>3135</v>
      </c>
      <c r="D2530" t="s">
        <v>2069</v>
      </c>
      <c r="E2530" t="s">
        <v>3077</v>
      </c>
      <c r="F2530" t="s">
        <v>202</v>
      </c>
      <c r="G2530" s="9">
        <v>1</v>
      </c>
      <c r="H2530" s="8">
        <v>0</v>
      </c>
      <c r="I2530" s="8">
        <v>0</v>
      </c>
      <c r="J2530" s="8">
        <v>0</v>
      </c>
      <c r="K2530" t="s">
        <v>4746</v>
      </c>
      <c r="L2530" s="1">
        <v>45394</v>
      </c>
      <c r="M2530">
        <v>4</v>
      </c>
      <c r="N2530">
        <v>2024</v>
      </c>
    </row>
    <row r="2531" spans="1:14" x14ac:dyDescent="0.25">
      <c r="A2531" t="s">
        <v>5246</v>
      </c>
      <c r="B2531" t="s">
        <v>4672</v>
      </c>
      <c r="C2531" t="s">
        <v>514</v>
      </c>
      <c r="D2531" t="s">
        <v>290</v>
      </c>
      <c r="E2531" t="s">
        <v>291</v>
      </c>
      <c r="F2531" t="s">
        <v>202</v>
      </c>
      <c r="G2531" s="9">
        <v>1</v>
      </c>
      <c r="H2531" s="8">
        <v>18.5</v>
      </c>
      <c r="I2531" s="8">
        <v>0</v>
      </c>
      <c r="J2531" s="8">
        <v>18.5</v>
      </c>
      <c r="K2531" t="s">
        <v>4746</v>
      </c>
      <c r="L2531" s="1">
        <v>45394</v>
      </c>
      <c r="M2531">
        <v>4</v>
      </c>
      <c r="N2531">
        <v>2024</v>
      </c>
    </row>
    <row r="2532" spans="1:14" x14ac:dyDescent="0.25">
      <c r="A2532" t="s">
        <v>5246</v>
      </c>
      <c r="B2532" t="s">
        <v>4672</v>
      </c>
      <c r="C2532" t="s">
        <v>2736</v>
      </c>
      <c r="D2532" t="s">
        <v>202</v>
      </c>
      <c r="E2532" t="s">
        <v>4742</v>
      </c>
      <c r="F2532" t="s">
        <v>202</v>
      </c>
      <c r="G2532" s="9">
        <v>1</v>
      </c>
      <c r="H2532" s="8">
        <v>0</v>
      </c>
      <c r="I2532" s="8">
        <v>0</v>
      </c>
      <c r="J2532" s="8">
        <v>0</v>
      </c>
      <c r="K2532" t="s">
        <v>4746</v>
      </c>
      <c r="L2532" s="1">
        <v>45394</v>
      </c>
      <c r="M2532">
        <v>4</v>
      </c>
      <c r="N2532">
        <v>2024</v>
      </c>
    </row>
    <row r="2533" spans="1:14" x14ac:dyDescent="0.25">
      <c r="A2533" t="s">
        <v>5251</v>
      </c>
      <c r="B2533" t="s">
        <v>2722</v>
      </c>
      <c r="C2533" t="s">
        <v>2818</v>
      </c>
      <c r="D2533" t="s">
        <v>1564</v>
      </c>
      <c r="E2533" t="s">
        <v>5252</v>
      </c>
      <c r="F2533" t="s">
        <v>202</v>
      </c>
      <c r="G2533" s="9">
        <v>1</v>
      </c>
      <c r="H2533" s="8">
        <v>8.6999999999999993</v>
      </c>
      <c r="I2533" s="8">
        <v>35</v>
      </c>
      <c r="J2533" s="8">
        <v>8.6999999999999993</v>
      </c>
      <c r="K2533" t="s">
        <v>4746</v>
      </c>
      <c r="L2533" s="1">
        <v>45394</v>
      </c>
      <c r="M2533">
        <v>4</v>
      </c>
      <c r="N2533">
        <v>2024</v>
      </c>
    </row>
    <row r="2534" spans="1:14" x14ac:dyDescent="0.25">
      <c r="A2534" t="s">
        <v>5251</v>
      </c>
      <c r="B2534" t="s">
        <v>2722</v>
      </c>
      <c r="C2534" t="s">
        <v>2736</v>
      </c>
      <c r="D2534" t="s">
        <v>202</v>
      </c>
      <c r="E2534" t="s">
        <v>2723</v>
      </c>
      <c r="F2534" t="s">
        <v>202</v>
      </c>
      <c r="G2534" s="9">
        <v>1</v>
      </c>
      <c r="H2534" s="8">
        <v>0</v>
      </c>
      <c r="I2534" s="8">
        <v>1</v>
      </c>
      <c r="J2534" s="8">
        <v>0</v>
      </c>
      <c r="K2534" t="s">
        <v>4746</v>
      </c>
      <c r="L2534" s="1">
        <v>45394</v>
      </c>
      <c r="M2534">
        <v>4</v>
      </c>
      <c r="N2534">
        <v>2024</v>
      </c>
    </row>
    <row r="2535" spans="1:14" x14ac:dyDescent="0.25">
      <c r="A2535" t="s">
        <v>5254</v>
      </c>
      <c r="B2535" t="s">
        <v>2722</v>
      </c>
      <c r="C2535" t="s">
        <v>540</v>
      </c>
      <c r="D2535" t="s">
        <v>252</v>
      </c>
      <c r="E2535" t="s">
        <v>5255</v>
      </c>
      <c r="F2535" t="s">
        <v>202</v>
      </c>
      <c r="G2535" s="9">
        <v>2</v>
      </c>
      <c r="H2535" s="8">
        <v>14</v>
      </c>
      <c r="I2535" s="8">
        <v>59</v>
      </c>
      <c r="J2535" s="8">
        <v>28</v>
      </c>
      <c r="K2535" t="s">
        <v>4746</v>
      </c>
      <c r="L2535" s="1">
        <v>45393</v>
      </c>
      <c r="M2535">
        <v>4</v>
      </c>
      <c r="N2535">
        <v>2024</v>
      </c>
    </row>
    <row r="2536" spans="1:14" x14ac:dyDescent="0.25">
      <c r="A2536" t="s">
        <v>5254</v>
      </c>
      <c r="B2536" t="s">
        <v>2722</v>
      </c>
      <c r="C2536" t="s">
        <v>2736</v>
      </c>
      <c r="D2536" t="s">
        <v>202</v>
      </c>
      <c r="E2536" t="s">
        <v>2723</v>
      </c>
      <c r="F2536" t="s">
        <v>202</v>
      </c>
      <c r="G2536" s="9">
        <v>1</v>
      </c>
      <c r="H2536" s="8">
        <v>0</v>
      </c>
      <c r="I2536" s="8">
        <v>0</v>
      </c>
      <c r="J2536" s="8">
        <v>0</v>
      </c>
      <c r="K2536" t="s">
        <v>4746</v>
      </c>
      <c r="L2536" s="1">
        <v>45393</v>
      </c>
      <c r="M2536">
        <v>4</v>
      </c>
      <c r="N2536">
        <v>2024</v>
      </c>
    </row>
    <row r="2537" spans="1:14" x14ac:dyDescent="0.25">
      <c r="A2537" t="s">
        <v>5258</v>
      </c>
      <c r="B2537" t="s">
        <v>2934</v>
      </c>
      <c r="C2537" t="s">
        <v>3517</v>
      </c>
      <c r="D2537" t="s">
        <v>1422</v>
      </c>
      <c r="E2537" t="s">
        <v>5259</v>
      </c>
      <c r="F2537" t="s">
        <v>202</v>
      </c>
      <c r="G2537" s="9">
        <v>1</v>
      </c>
      <c r="H2537" s="8">
        <v>1567.6306999999999</v>
      </c>
      <c r="I2537" s="8">
        <v>1029</v>
      </c>
      <c r="J2537" s="8">
        <v>1567.63</v>
      </c>
      <c r="K2537" t="s">
        <v>4746</v>
      </c>
      <c r="L2537" s="1">
        <v>45393</v>
      </c>
      <c r="M2537">
        <v>4</v>
      </c>
      <c r="N2537">
        <v>2024</v>
      </c>
    </row>
    <row r="2538" spans="1:14" x14ac:dyDescent="0.25">
      <c r="A2538" t="s">
        <v>5264</v>
      </c>
      <c r="B2538" t="s">
        <v>2722</v>
      </c>
      <c r="C2538" t="s">
        <v>3042</v>
      </c>
      <c r="D2538" t="s">
        <v>1967</v>
      </c>
      <c r="E2538" t="s">
        <v>5248</v>
      </c>
      <c r="F2538" t="s">
        <v>202</v>
      </c>
      <c r="G2538" s="9">
        <v>1</v>
      </c>
      <c r="H2538" s="8">
        <v>0</v>
      </c>
      <c r="I2538" s="8">
        <v>229</v>
      </c>
      <c r="J2538" s="8">
        <v>0</v>
      </c>
      <c r="K2538" t="s">
        <v>4746</v>
      </c>
      <c r="L2538" s="1">
        <v>45393</v>
      </c>
      <c r="M2538">
        <v>4</v>
      </c>
      <c r="N2538">
        <v>2024</v>
      </c>
    </row>
    <row r="2539" spans="1:14" x14ac:dyDescent="0.25">
      <c r="A2539" t="s">
        <v>5264</v>
      </c>
      <c r="B2539" t="s">
        <v>2722</v>
      </c>
      <c r="C2539" t="s">
        <v>582</v>
      </c>
      <c r="D2539" t="s">
        <v>320</v>
      </c>
      <c r="E2539" t="s">
        <v>321</v>
      </c>
      <c r="F2539" t="s">
        <v>202</v>
      </c>
      <c r="G2539" s="9">
        <v>1</v>
      </c>
      <c r="H2539" s="8">
        <v>45</v>
      </c>
      <c r="I2539" s="8">
        <v>0</v>
      </c>
      <c r="J2539" s="8">
        <v>45</v>
      </c>
      <c r="K2539" t="s">
        <v>4746</v>
      </c>
      <c r="L2539" s="1">
        <v>45393</v>
      </c>
      <c r="M2539">
        <v>4</v>
      </c>
      <c r="N2539">
        <v>2024</v>
      </c>
    </row>
    <row r="2540" spans="1:14" x14ac:dyDescent="0.25">
      <c r="A2540" t="s">
        <v>5264</v>
      </c>
      <c r="B2540" t="s">
        <v>2722</v>
      </c>
      <c r="C2540" t="s">
        <v>525</v>
      </c>
      <c r="D2540" t="s">
        <v>334</v>
      </c>
      <c r="E2540" t="s">
        <v>335</v>
      </c>
      <c r="F2540" t="s">
        <v>202</v>
      </c>
      <c r="G2540" s="9">
        <v>1</v>
      </c>
      <c r="H2540" s="8">
        <v>18.5</v>
      </c>
      <c r="I2540" s="8">
        <v>0</v>
      </c>
      <c r="J2540" s="8">
        <v>18.5</v>
      </c>
      <c r="K2540" t="s">
        <v>4746</v>
      </c>
      <c r="L2540" s="1">
        <v>45393</v>
      </c>
      <c r="M2540">
        <v>4</v>
      </c>
      <c r="N2540">
        <v>2024</v>
      </c>
    </row>
    <row r="2541" spans="1:14" x14ac:dyDescent="0.25">
      <c r="A2541" t="s">
        <v>5264</v>
      </c>
      <c r="B2541" t="s">
        <v>2722</v>
      </c>
      <c r="C2541" t="s">
        <v>2736</v>
      </c>
      <c r="D2541" t="s">
        <v>202</v>
      </c>
      <c r="E2541" t="s">
        <v>2723</v>
      </c>
      <c r="F2541" t="s">
        <v>202</v>
      </c>
      <c r="G2541" s="9">
        <v>1</v>
      </c>
      <c r="H2541" s="8">
        <v>0</v>
      </c>
      <c r="I2541" s="8">
        <v>0</v>
      </c>
      <c r="J2541" s="8">
        <v>0</v>
      </c>
      <c r="K2541" t="s">
        <v>4746</v>
      </c>
      <c r="L2541" s="1">
        <v>45393</v>
      </c>
      <c r="M2541">
        <v>4</v>
      </c>
      <c r="N2541">
        <v>2024</v>
      </c>
    </row>
    <row r="2542" spans="1:14" x14ac:dyDescent="0.25">
      <c r="A2542" t="s">
        <v>5265</v>
      </c>
      <c r="B2542" t="s">
        <v>2934</v>
      </c>
      <c r="C2542" t="s">
        <v>609</v>
      </c>
      <c r="D2542" t="s">
        <v>33</v>
      </c>
      <c r="E2542" t="s">
        <v>34</v>
      </c>
      <c r="F2542" t="s">
        <v>202</v>
      </c>
      <c r="G2542" s="9">
        <v>1</v>
      </c>
      <c r="H2542" s="8">
        <v>0</v>
      </c>
      <c r="I2542" s="8">
        <v>0</v>
      </c>
      <c r="J2542" s="8">
        <v>0</v>
      </c>
      <c r="K2542" t="s">
        <v>109</v>
      </c>
      <c r="L2542" s="1">
        <v>45393</v>
      </c>
      <c r="M2542">
        <v>4</v>
      </c>
      <c r="N2542">
        <v>2024</v>
      </c>
    </row>
    <row r="2543" spans="1:14" x14ac:dyDescent="0.25">
      <c r="A2543" t="s">
        <v>5265</v>
      </c>
      <c r="B2543" t="s">
        <v>2934</v>
      </c>
      <c r="C2543" t="s">
        <v>3797</v>
      </c>
      <c r="D2543" t="s">
        <v>2213</v>
      </c>
      <c r="E2543" t="s">
        <v>5266</v>
      </c>
      <c r="F2543" t="s">
        <v>202</v>
      </c>
      <c r="G2543" s="9">
        <v>1</v>
      </c>
      <c r="H2543" s="8">
        <v>0</v>
      </c>
      <c r="I2543" s="8">
        <v>0</v>
      </c>
      <c r="J2543" s="8">
        <v>0</v>
      </c>
      <c r="K2543" t="s">
        <v>109</v>
      </c>
      <c r="L2543" s="1">
        <v>45393</v>
      </c>
      <c r="M2543">
        <v>4</v>
      </c>
      <c r="N2543">
        <v>2024</v>
      </c>
    </row>
    <row r="2544" spans="1:14" x14ac:dyDescent="0.25">
      <c r="A2544" t="s">
        <v>5265</v>
      </c>
      <c r="B2544" t="s">
        <v>2934</v>
      </c>
      <c r="C2544" t="s">
        <v>3234</v>
      </c>
      <c r="D2544" t="s">
        <v>801</v>
      </c>
      <c r="E2544" t="s">
        <v>802</v>
      </c>
      <c r="F2544" t="s">
        <v>202</v>
      </c>
      <c r="G2544" s="9">
        <v>1</v>
      </c>
      <c r="H2544" s="8">
        <v>0</v>
      </c>
      <c r="I2544" s="8">
        <v>0</v>
      </c>
      <c r="J2544" s="8">
        <v>0</v>
      </c>
      <c r="K2544" t="s">
        <v>109</v>
      </c>
      <c r="L2544" s="1">
        <v>45393</v>
      </c>
      <c r="M2544">
        <v>4</v>
      </c>
      <c r="N2544">
        <v>2024</v>
      </c>
    </row>
    <row r="2545" spans="1:14" x14ac:dyDescent="0.25">
      <c r="A2545" t="s">
        <v>5265</v>
      </c>
      <c r="B2545" t="s">
        <v>2934</v>
      </c>
      <c r="C2545" t="s">
        <v>3211</v>
      </c>
      <c r="D2545" t="s">
        <v>758</v>
      </c>
      <c r="E2545" t="s">
        <v>759</v>
      </c>
      <c r="F2545" t="s">
        <v>202</v>
      </c>
      <c r="G2545" s="9">
        <v>1</v>
      </c>
      <c r="H2545" s="8">
        <v>66.701099999999997</v>
      </c>
      <c r="I2545" s="8">
        <v>0</v>
      </c>
      <c r="J2545" s="8">
        <v>66.7</v>
      </c>
      <c r="K2545" t="s">
        <v>109</v>
      </c>
      <c r="L2545" s="1">
        <v>45393</v>
      </c>
      <c r="M2545">
        <v>4</v>
      </c>
      <c r="N2545">
        <v>2024</v>
      </c>
    </row>
    <row r="2546" spans="1:14" x14ac:dyDescent="0.25">
      <c r="A2546" t="s">
        <v>5265</v>
      </c>
      <c r="B2546" t="s">
        <v>2934</v>
      </c>
      <c r="C2546" t="s">
        <v>626</v>
      </c>
      <c r="D2546" t="s">
        <v>128</v>
      </c>
      <c r="E2546" t="s">
        <v>129</v>
      </c>
      <c r="F2546" t="s">
        <v>202</v>
      </c>
      <c r="G2546" s="9">
        <v>1</v>
      </c>
      <c r="H2546" s="8">
        <v>1382.9992999999999</v>
      </c>
      <c r="I2546" s="8">
        <v>1379</v>
      </c>
      <c r="J2546" s="8">
        <v>1383</v>
      </c>
      <c r="K2546" t="s">
        <v>109</v>
      </c>
      <c r="L2546" s="1">
        <v>45393</v>
      </c>
      <c r="M2546">
        <v>4</v>
      </c>
      <c r="N2546">
        <v>2024</v>
      </c>
    </row>
    <row r="2547" spans="1:14" x14ac:dyDescent="0.25">
      <c r="A2547" t="s">
        <v>5267</v>
      </c>
      <c r="B2547" t="s">
        <v>2934</v>
      </c>
      <c r="C2547" t="s">
        <v>2736</v>
      </c>
      <c r="D2547" t="s">
        <v>202</v>
      </c>
      <c r="E2547" t="s">
        <v>2805</v>
      </c>
      <c r="F2547" t="s">
        <v>202</v>
      </c>
      <c r="G2547" s="9">
        <v>1</v>
      </c>
      <c r="H2547" s="8">
        <v>0</v>
      </c>
      <c r="I2547" s="8">
        <v>32.5</v>
      </c>
      <c r="J2547" s="8">
        <v>0</v>
      </c>
      <c r="K2547" t="s">
        <v>109</v>
      </c>
      <c r="L2547" s="1">
        <v>45393</v>
      </c>
      <c r="M2547">
        <v>4</v>
      </c>
      <c r="N2547">
        <v>2024</v>
      </c>
    </row>
    <row r="2548" spans="1:14" x14ac:dyDescent="0.25">
      <c r="A2548" t="s">
        <v>5267</v>
      </c>
      <c r="B2548" t="s">
        <v>2934</v>
      </c>
      <c r="C2548" t="s">
        <v>2724</v>
      </c>
      <c r="D2548" t="s">
        <v>202</v>
      </c>
      <c r="E2548" t="s">
        <v>2723</v>
      </c>
      <c r="F2548" t="s">
        <v>202</v>
      </c>
      <c r="G2548" s="9">
        <v>1</v>
      </c>
      <c r="H2548" s="8">
        <v>0</v>
      </c>
      <c r="I2548" s="8">
        <v>8.33</v>
      </c>
      <c r="J2548" s="8">
        <v>0</v>
      </c>
      <c r="K2548" t="s">
        <v>109</v>
      </c>
      <c r="L2548" s="1">
        <v>45393</v>
      </c>
      <c r="M2548">
        <v>4</v>
      </c>
      <c r="N2548">
        <v>2024</v>
      </c>
    </row>
    <row r="2549" spans="1:14" x14ac:dyDescent="0.25">
      <c r="A2549" t="s">
        <v>5267</v>
      </c>
      <c r="B2549" t="s">
        <v>2934</v>
      </c>
      <c r="C2549" t="s">
        <v>467</v>
      </c>
      <c r="D2549" t="s">
        <v>4999</v>
      </c>
      <c r="E2549" t="s">
        <v>381</v>
      </c>
      <c r="F2549" t="s">
        <v>202</v>
      </c>
      <c r="G2549" s="9">
        <v>1</v>
      </c>
      <c r="H2549" s="8">
        <v>22.067499999999999</v>
      </c>
      <c r="I2549" s="8">
        <v>39</v>
      </c>
      <c r="J2549" s="8">
        <v>22.07</v>
      </c>
      <c r="K2549" t="s">
        <v>109</v>
      </c>
      <c r="L2549" s="1">
        <v>45393</v>
      </c>
      <c r="M2549">
        <v>4</v>
      </c>
      <c r="N2549">
        <v>2024</v>
      </c>
    </row>
    <row r="2550" spans="1:14" x14ac:dyDescent="0.25">
      <c r="A2550" t="s">
        <v>5268</v>
      </c>
      <c r="B2550" t="s">
        <v>2934</v>
      </c>
      <c r="C2550" t="s">
        <v>3050</v>
      </c>
      <c r="D2550" t="s">
        <v>1580</v>
      </c>
      <c r="E2550" t="s">
        <v>5166</v>
      </c>
      <c r="F2550" t="s">
        <v>202</v>
      </c>
      <c r="G2550" s="9">
        <v>1</v>
      </c>
      <c r="H2550" s="8">
        <v>47.9998</v>
      </c>
      <c r="I2550" s="8">
        <v>0</v>
      </c>
      <c r="J2550" s="8">
        <v>48</v>
      </c>
      <c r="K2550" t="s">
        <v>4746</v>
      </c>
      <c r="L2550" s="1">
        <v>45393</v>
      </c>
      <c r="M2550">
        <v>4</v>
      </c>
      <c r="N2550">
        <v>2024</v>
      </c>
    </row>
    <row r="2551" spans="1:14" x14ac:dyDescent="0.25">
      <c r="A2551" t="s">
        <v>5269</v>
      </c>
      <c r="B2551" t="s">
        <v>2934</v>
      </c>
      <c r="C2551" t="s">
        <v>3050</v>
      </c>
      <c r="D2551" t="s">
        <v>1580</v>
      </c>
      <c r="E2551" t="s">
        <v>5166</v>
      </c>
      <c r="F2551" t="s">
        <v>202</v>
      </c>
      <c r="G2551" s="9">
        <v>1</v>
      </c>
      <c r="H2551" s="8">
        <v>47.9998</v>
      </c>
      <c r="I2551" s="8">
        <v>0</v>
      </c>
      <c r="J2551" s="8">
        <v>48</v>
      </c>
      <c r="K2551" t="s">
        <v>4746</v>
      </c>
      <c r="L2551" s="1">
        <v>45393</v>
      </c>
      <c r="M2551">
        <v>4</v>
      </c>
      <c r="N2551">
        <v>2024</v>
      </c>
    </row>
    <row r="2552" spans="1:14" x14ac:dyDescent="0.25">
      <c r="A2552" t="s">
        <v>5270</v>
      </c>
      <c r="B2552" t="s">
        <v>2722</v>
      </c>
      <c r="C2552" t="s">
        <v>637</v>
      </c>
      <c r="D2552" t="s">
        <v>427</v>
      </c>
      <c r="E2552" t="s">
        <v>5257</v>
      </c>
      <c r="F2552" t="s">
        <v>202</v>
      </c>
      <c r="G2552" s="9">
        <v>10</v>
      </c>
      <c r="H2552" s="8">
        <v>252.2328</v>
      </c>
      <c r="I2552" s="8">
        <v>223.2</v>
      </c>
      <c r="J2552" s="8">
        <v>2522.33</v>
      </c>
      <c r="K2552" t="s">
        <v>4746</v>
      </c>
      <c r="L2552" s="1">
        <v>45393</v>
      </c>
      <c r="M2552">
        <v>4</v>
      </c>
      <c r="N2552">
        <v>2024</v>
      </c>
    </row>
    <row r="2553" spans="1:14" x14ac:dyDescent="0.25">
      <c r="A2553" t="s">
        <v>5270</v>
      </c>
      <c r="B2553" t="s">
        <v>2722</v>
      </c>
      <c r="C2553" t="s">
        <v>2736</v>
      </c>
      <c r="D2553" t="s">
        <v>202</v>
      </c>
      <c r="E2553" t="s">
        <v>5272</v>
      </c>
      <c r="F2553" t="s">
        <v>202</v>
      </c>
      <c r="G2553" s="9">
        <v>1</v>
      </c>
      <c r="H2553" s="8">
        <v>0</v>
      </c>
      <c r="I2553" s="8">
        <v>0</v>
      </c>
      <c r="J2553" s="8">
        <v>0</v>
      </c>
      <c r="K2553" t="s">
        <v>4746</v>
      </c>
      <c r="L2553" s="1">
        <v>45393</v>
      </c>
      <c r="M2553">
        <v>4</v>
      </c>
      <c r="N2553">
        <v>2024</v>
      </c>
    </row>
    <row r="2554" spans="1:14" x14ac:dyDescent="0.25">
      <c r="A2554" t="s">
        <v>5270</v>
      </c>
      <c r="B2554" t="s">
        <v>2722</v>
      </c>
      <c r="C2554" t="s">
        <v>2736</v>
      </c>
      <c r="D2554" t="s">
        <v>202</v>
      </c>
      <c r="E2554" t="s">
        <v>2723</v>
      </c>
      <c r="F2554" t="s">
        <v>202</v>
      </c>
      <c r="G2554" s="9">
        <v>1</v>
      </c>
      <c r="H2554" s="8">
        <v>0</v>
      </c>
      <c r="I2554" s="8">
        <v>200</v>
      </c>
      <c r="J2554" s="8">
        <v>0</v>
      </c>
      <c r="K2554" t="s">
        <v>4746</v>
      </c>
      <c r="L2554" s="1">
        <v>45393</v>
      </c>
      <c r="M2554">
        <v>4</v>
      </c>
      <c r="N2554">
        <v>2024</v>
      </c>
    </row>
    <row r="2555" spans="1:14" x14ac:dyDescent="0.25">
      <c r="A2555" t="s">
        <v>5276</v>
      </c>
      <c r="B2555" t="s">
        <v>2722</v>
      </c>
      <c r="C2555" t="s">
        <v>2736</v>
      </c>
      <c r="D2555" t="s">
        <v>202</v>
      </c>
      <c r="E2555" t="s">
        <v>5277</v>
      </c>
      <c r="F2555" t="s">
        <v>202</v>
      </c>
      <c r="G2555" s="9">
        <v>1</v>
      </c>
      <c r="H2555" s="8">
        <v>0</v>
      </c>
      <c r="I2555" s="8">
        <v>55</v>
      </c>
      <c r="J2555" s="8">
        <v>0</v>
      </c>
      <c r="K2555" t="s">
        <v>4746</v>
      </c>
      <c r="L2555" s="1">
        <v>45393</v>
      </c>
      <c r="M2555">
        <v>4</v>
      </c>
      <c r="N2555">
        <v>2024</v>
      </c>
    </row>
    <row r="2556" spans="1:14" x14ac:dyDescent="0.25">
      <c r="A2556" t="s">
        <v>5289</v>
      </c>
      <c r="B2556" t="s">
        <v>2934</v>
      </c>
      <c r="C2556" t="s">
        <v>2736</v>
      </c>
      <c r="D2556" t="s">
        <v>202</v>
      </c>
      <c r="E2556" t="s">
        <v>2723</v>
      </c>
      <c r="F2556" t="s">
        <v>202</v>
      </c>
      <c r="G2556" s="9">
        <v>1</v>
      </c>
      <c r="H2556" s="8">
        <v>0</v>
      </c>
      <c r="I2556" s="8">
        <v>0</v>
      </c>
      <c r="J2556" s="8">
        <v>0</v>
      </c>
      <c r="K2556" t="s">
        <v>820</v>
      </c>
      <c r="L2556" s="1">
        <v>45391</v>
      </c>
      <c r="M2556">
        <v>4</v>
      </c>
      <c r="N2556">
        <v>2024</v>
      </c>
    </row>
    <row r="2557" spans="1:14" x14ac:dyDescent="0.25">
      <c r="A2557" t="s">
        <v>5290</v>
      </c>
      <c r="B2557" t="s">
        <v>2722</v>
      </c>
      <c r="C2557" t="s">
        <v>2787</v>
      </c>
      <c r="D2557" t="s">
        <v>1518</v>
      </c>
      <c r="E2557" t="s">
        <v>5253</v>
      </c>
      <c r="F2557" t="s">
        <v>202</v>
      </c>
      <c r="G2557" s="9">
        <v>1</v>
      </c>
      <c r="H2557" s="8">
        <v>65.454300000000003</v>
      </c>
      <c r="I2557" s="8">
        <v>155</v>
      </c>
      <c r="J2557" s="8">
        <v>65.45</v>
      </c>
      <c r="K2557" t="s">
        <v>4746</v>
      </c>
      <c r="L2557" s="1">
        <v>45391</v>
      </c>
      <c r="M2557">
        <v>4</v>
      </c>
      <c r="N2557">
        <v>2024</v>
      </c>
    </row>
    <row r="2558" spans="1:14" x14ac:dyDescent="0.25">
      <c r="A2558" t="s">
        <v>5290</v>
      </c>
      <c r="B2558" t="s">
        <v>2722</v>
      </c>
      <c r="C2558" t="s">
        <v>2736</v>
      </c>
      <c r="D2558" t="s">
        <v>202</v>
      </c>
      <c r="E2558" t="s">
        <v>2723</v>
      </c>
      <c r="F2558" t="s">
        <v>202</v>
      </c>
      <c r="G2558" s="9">
        <v>1</v>
      </c>
      <c r="H2558" s="8">
        <v>0</v>
      </c>
      <c r="I2558" s="8">
        <v>0</v>
      </c>
      <c r="J2558" s="8">
        <v>0</v>
      </c>
      <c r="K2558" t="s">
        <v>4746</v>
      </c>
      <c r="L2558" s="1">
        <v>45391</v>
      </c>
      <c r="M2558">
        <v>4</v>
      </c>
      <c r="N2558">
        <v>2024</v>
      </c>
    </row>
    <row r="2559" spans="1:14" x14ac:dyDescent="0.25">
      <c r="A2559" t="s">
        <v>5293</v>
      </c>
      <c r="B2559" t="s">
        <v>2722</v>
      </c>
      <c r="C2559" t="s">
        <v>2787</v>
      </c>
      <c r="D2559" t="s">
        <v>1518</v>
      </c>
      <c r="E2559" t="s">
        <v>5253</v>
      </c>
      <c r="F2559" t="s">
        <v>202</v>
      </c>
      <c r="G2559" s="9">
        <v>1</v>
      </c>
      <c r="H2559" s="8">
        <v>65.454300000000003</v>
      </c>
      <c r="I2559" s="8">
        <v>155</v>
      </c>
      <c r="J2559" s="8">
        <v>65.45</v>
      </c>
      <c r="K2559" t="s">
        <v>4746</v>
      </c>
      <c r="L2559" s="1">
        <v>45390</v>
      </c>
      <c r="M2559">
        <v>4</v>
      </c>
      <c r="N2559">
        <v>2024</v>
      </c>
    </row>
    <row r="2560" spans="1:14" x14ac:dyDescent="0.25">
      <c r="A2560" t="s">
        <v>5293</v>
      </c>
      <c r="B2560" t="s">
        <v>2722</v>
      </c>
      <c r="C2560" t="s">
        <v>2736</v>
      </c>
      <c r="D2560" t="s">
        <v>202</v>
      </c>
      <c r="E2560" t="s">
        <v>2723</v>
      </c>
      <c r="F2560" t="s">
        <v>202</v>
      </c>
      <c r="G2560" s="9">
        <v>1</v>
      </c>
      <c r="H2560" s="8">
        <v>0</v>
      </c>
      <c r="I2560" s="8">
        <v>0</v>
      </c>
      <c r="J2560" s="8">
        <v>0</v>
      </c>
      <c r="K2560" t="s">
        <v>4746</v>
      </c>
      <c r="L2560" s="1">
        <v>45390</v>
      </c>
      <c r="M2560">
        <v>4</v>
      </c>
      <c r="N2560">
        <v>2024</v>
      </c>
    </row>
    <row r="2561" spans="1:14" x14ac:dyDescent="0.25">
      <c r="A2561" t="s">
        <v>5294</v>
      </c>
      <c r="B2561" t="s">
        <v>2722</v>
      </c>
      <c r="C2561" t="s">
        <v>560</v>
      </c>
      <c r="D2561" t="s">
        <v>222</v>
      </c>
      <c r="E2561" t="s">
        <v>5278</v>
      </c>
      <c r="F2561" t="s">
        <v>202</v>
      </c>
      <c r="G2561" s="9">
        <v>1</v>
      </c>
      <c r="H2561" s="8">
        <v>35.844000000000001</v>
      </c>
      <c r="I2561" s="8">
        <v>129</v>
      </c>
      <c r="J2561" s="8">
        <v>35.840000000000003</v>
      </c>
      <c r="K2561" t="s">
        <v>4746</v>
      </c>
      <c r="L2561" s="1">
        <v>45389</v>
      </c>
      <c r="M2561">
        <v>4</v>
      </c>
      <c r="N2561">
        <v>2024</v>
      </c>
    </row>
    <row r="2562" spans="1:14" x14ac:dyDescent="0.25">
      <c r="A2562" t="s">
        <v>5294</v>
      </c>
      <c r="B2562" t="s">
        <v>2722</v>
      </c>
      <c r="C2562" t="s">
        <v>2736</v>
      </c>
      <c r="D2562" t="s">
        <v>202</v>
      </c>
      <c r="E2562" t="s">
        <v>2723</v>
      </c>
      <c r="F2562" t="s">
        <v>202</v>
      </c>
      <c r="G2562" s="9">
        <v>1</v>
      </c>
      <c r="H2562" s="8">
        <v>0</v>
      </c>
      <c r="I2562" s="8">
        <v>0</v>
      </c>
      <c r="J2562" s="8">
        <v>0</v>
      </c>
      <c r="K2562" t="s">
        <v>4746</v>
      </c>
      <c r="L2562" s="1">
        <v>45389</v>
      </c>
      <c r="M2562">
        <v>4</v>
      </c>
      <c r="N2562">
        <v>2024</v>
      </c>
    </row>
    <row r="2563" spans="1:14" x14ac:dyDescent="0.25">
      <c r="A2563" t="s">
        <v>5295</v>
      </c>
      <c r="B2563" t="s">
        <v>2934</v>
      </c>
      <c r="C2563" t="s">
        <v>478</v>
      </c>
      <c r="D2563" t="s">
        <v>35</v>
      </c>
      <c r="E2563" t="s">
        <v>5282</v>
      </c>
      <c r="F2563" t="s">
        <v>202</v>
      </c>
      <c r="G2563" s="9">
        <v>1</v>
      </c>
      <c r="H2563" s="8">
        <v>44.025799999999997</v>
      </c>
      <c r="I2563" s="8">
        <v>118</v>
      </c>
      <c r="J2563" s="8">
        <v>44.03</v>
      </c>
      <c r="K2563" t="s">
        <v>876</v>
      </c>
      <c r="L2563" s="1">
        <v>45389</v>
      </c>
      <c r="M2563">
        <v>4</v>
      </c>
      <c r="N2563">
        <v>2024</v>
      </c>
    </row>
    <row r="2564" spans="1:14" x14ac:dyDescent="0.25">
      <c r="A2564" t="s">
        <v>5295</v>
      </c>
      <c r="B2564" t="s">
        <v>2934</v>
      </c>
      <c r="C2564" t="s">
        <v>2736</v>
      </c>
      <c r="D2564" t="s">
        <v>202</v>
      </c>
      <c r="E2564" t="s">
        <v>2932</v>
      </c>
      <c r="F2564" t="s">
        <v>202</v>
      </c>
      <c r="G2564" s="9">
        <v>1</v>
      </c>
      <c r="H2564" s="8">
        <v>0</v>
      </c>
      <c r="I2564" s="8">
        <v>0</v>
      </c>
      <c r="J2564" s="8">
        <v>0</v>
      </c>
      <c r="K2564" t="s">
        <v>876</v>
      </c>
      <c r="L2564" s="1">
        <v>45389</v>
      </c>
      <c r="M2564">
        <v>4</v>
      </c>
      <c r="N2564">
        <v>2024</v>
      </c>
    </row>
    <row r="2565" spans="1:14" x14ac:dyDescent="0.25">
      <c r="A2565" t="s">
        <v>5296</v>
      </c>
      <c r="B2565" t="s">
        <v>2934</v>
      </c>
      <c r="C2565" t="s">
        <v>2972</v>
      </c>
      <c r="D2565" t="s">
        <v>1935</v>
      </c>
      <c r="E2565" t="s">
        <v>5297</v>
      </c>
      <c r="F2565" t="s">
        <v>202</v>
      </c>
      <c r="G2565" s="9">
        <v>1</v>
      </c>
      <c r="H2565" s="8">
        <v>0</v>
      </c>
      <c r="I2565" s="8">
        <v>139</v>
      </c>
      <c r="J2565" s="8">
        <v>0</v>
      </c>
      <c r="K2565" t="s">
        <v>4746</v>
      </c>
      <c r="L2565" s="1">
        <v>45388</v>
      </c>
      <c r="M2565">
        <v>4</v>
      </c>
      <c r="N2565">
        <v>2024</v>
      </c>
    </row>
    <row r="2566" spans="1:14" x14ac:dyDescent="0.25">
      <c r="A2566" t="s">
        <v>5296</v>
      </c>
      <c r="B2566" t="s">
        <v>2934</v>
      </c>
      <c r="C2566" t="s">
        <v>522</v>
      </c>
      <c r="D2566" t="s">
        <v>342</v>
      </c>
      <c r="E2566" t="s">
        <v>343</v>
      </c>
      <c r="F2566" t="s">
        <v>202</v>
      </c>
      <c r="G2566" s="9">
        <v>1</v>
      </c>
      <c r="H2566" s="8">
        <v>16.363600000000002</v>
      </c>
      <c r="I2566" s="8">
        <v>0</v>
      </c>
      <c r="J2566" s="8">
        <v>16.36</v>
      </c>
      <c r="K2566" t="s">
        <v>4746</v>
      </c>
      <c r="L2566" s="1">
        <v>45388</v>
      </c>
      <c r="M2566">
        <v>4</v>
      </c>
      <c r="N2566">
        <v>2024</v>
      </c>
    </row>
    <row r="2567" spans="1:14" x14ac:dyDescent="0.25">
      <c r="A2567" t="s">
        <v>5296</v>
      </c>
      <c r="B2567" t="s">
        <v>2934</v>
      </c>
      <c r="C2567" t="s">
        <v>521</v>
      </c>
      <c r="D2567" t="s">
        <v>340</v>
      </c>
      <c r="E2567" t="s">
        <v>341</v>
      </c>
      <c r="F2567" t="s">
        <v>202</v>
      </c>
      <c r="G2567" s="9">
        <v>1</v>
      </c>
      <c r="H2567" s="8">
        <v>39.740099999999998</v>
      </c>
      <c r="I2567" s="8">
        <v>0</v>
      </c>
      <c r="J2567" s="8">
        <v>39.74</v>
      </c>
      <c r="K2567" t="s">
        <v>4746</v>
      </c>
      <c r="L2567" s="1">
        <v>45388</v>
      </c>
      <c r="M2567">
        <v>4</v>
      </c>
      <c r="N2567">
        <v>2024</v>
      </c>
    </row>
    <row r="2568" spans="1:14" x14ac:dyDescent="0.25">
      <c r="A2568" t="s">
        <v>5296</v>
      </c>
      <c r="B2568" t="s">
        <v>2934</v>
      </c>
      <c r="C2568" t="s">
        <v>2736</v>
      </c>
      <c r="D2568" t="s">
        <v>202</v>
      </c>
      <c r="E2568" t="s">
        <v>2723</v>
      </c>
      <c r="F2568" t="s">
        <v>202</v>
      </c>
      <c r="G2568" s="9">
        <v>1</v>
      </c>
      <c r="H2568" s="8">
        <v>0</v>
      </c>
      <c r="I2568" s="8">
        <v>0</v>
      </c>
      <c r="J2568" s="8">
        <v>0</v>
      </c>
      <c r="K2568" t="s">
        <v>4746</v>
      </c>
      <c r="L2568" s="1">
        <v>45388</v>
      </c>
      <c r="M2568">
        <v>4</v>
      </c>
      <c r="N2568">
        <v>2024</v>
      </c>
    </row>
    <row r="2569" spans="1:14" x14ac:dyDescent="0.25">
      <c r="A2569" t="s">
        <v>5298</v>
      </c>
      <c r="B2569" t="s">
        <v>2934</v>
      </c>
      <c r="C2569" t="s">
        <v>3050</v>
      </c>
      <c r="D2569" t="s">
        <v>1580</v>
      </c>
      <c r="E2569" t="s">
        <v>1581</v>
      </c>
      <c r="F2569" t="s">
        <v>202</v>
      </c>
      <c r="G2569" s="9">
        <v>1</v>
      </c>
      <c r="H2569" s="8">
        <v>47.9998</v>
      </c>
      <c r="I2569" s="8">
        <v>0</v>
      </c>
      <c r="J2569" s="8">
        <v>48</v>
      </c>
      <c r="K2569" t="s">
        <v>4746</v>
      </c>
      <c r="L2569" s="1">
        <v>45388</v>
      </c>
      <c r="M2569">
        <v>4</v>
      </c>
      <c r="N2569">
        <v>2024</v>
      </c>
    </row>
    <row r="2570" spans="1:14" x14ac:dyDescent="0.25">
      <c r="A2570" t="s">
        <v>5298</v>
      </c>
      <c r="B2570" t="s">
        <v>2934</v>
      </c>
      <c r="C2570" t="s">
        <v>482</v>
      </c>
      <c r="D2570" t="s">
        <v>359</v>
      </c>
      <c r="E2570" t="s">
        <v>360</v>
      </c>
      <c r="F2570" t="s">
        <v>202</v>
      </c>
      <c r="G2570" s="9">
        <v>1</v>
      </c>
      <c r="H2570" s="8">
        <v>61.277700000000003</v>
      </c>
      <c r="I2570" s="8">
        <v>129</v>
      </c>
      <c r="J2570" s="8">
        <v>61.28</v>
      </c>
      <c r="K2570" t="s">
        <v>4746</v>
      </c>
      <c r="L2570" s="1">
        <v>45388</v>
      </c>
      <c r="M2570">
        <v>4</v>
      </c>
      <c r="N2570">
        <v>2024</v>
      </c>
    </row>
    <row r="2571" spans="1:14" x14ac:dyDescent="0.25">
      <c r="A2571" t="s">
        <v>5298</v>
      </c>
      <c r="B2571" t="s">
        <v>2934</v>
      </c>
      <c r="C2571" t="s">
        <v>521</v>
      </c>
      <c r="D2571" t="s">
        <v>340</v>
      </c>
      <c r="E2571" t="s">
        <v>341</v>
      </c>
      <c r="F2571" t="s">
        <v>202</v>
      </c>
      <c r="G2571" s="9">
        <v>1</v>
      </c>
      <c r="H2571" s="8">
        <v>39.740099999999998</v>
      </c>
      <c r="I2571" s="8">
        <v>0</v>
      </c>
      <c r="J2571" s="8">
        <v>39.74</v>
      </c>
      <c r="K2571" t="s">
        <v>4746</v>
      </c>
      <c r="L2571" s="1">
        <v>45388</v>
      </c>
      <c r="M2571">
        <v>4</v>
      </c>
      <c r="N2571">
        <v>2024</v>
      </c>
    </row>
    <row r="2572" spans="1:14" x14ac:dyDescent="0.25">
      <c r="A2572" t="s">
        <v>5298</v>
      </c>
      <c r="B2572" t="s">
        <v>2934</v>
      </c>
      <c r="C2572" t="s">
        <v>522</v>
      </c>
      <c r="D2572" t="s">
        <v>342</v>
      </c>
      <c r="E2572" t="s">
        <v>343</v>
      </c>
      <c r="F2572" t="s">
        <v>202</v>
      </c>
      <c r="G2572" s="9">
        <v>1</v>
      </c>
      <c r="H2572" s="8">
        <v>16.363600000000002</v>
      </c>
      <c r="I2572" s="8">
        <v>45</v>
      </c>
      <c r="J2572" s="8">
        <v>16.36</v>
      </c>
      <c r="K2572" t="s">
        <v>4746</v>
      </c>
      <c r="L2572" s="1">
        <v>45388</v>
      </c>
      <c r="M2572">
        <v>4</v>
      </c>
      <c r="N2572">
        <v>2024</v>
      </c>
    </row>
    <row r="2573" spans="1:14" x14ac:dyDescent="0.25">
      <c r="A2573" t="s">
        <v>5298</v>
      </c>
      <c r="B2573" t="s">
        <v>2934</v>
      </c>
      <c r="C2573" t="s">
        <v>602</v>
      </c>
      <c r="D2573" t="s">
        <v>232</v>
      </c>
      <c r="E2573" t="s">
        <v>233</v>
      </c>
      <c r="F2573" t="s">
        <v>202</v>
      </c>
      <c r="G2573" s="9">
        <v>1</v>
      </c>
      <c r="H2573" s="8">
        <v>28.0518</v>
      </c>
      <c r="I2573" s="8">
        <v>99</v>
      </c>
      <c r="J2573" s="8">
        <v>28.05</v>
      </c>
      <c r="K2573" t="s">
        <v>4746</v>
      </c>
      <c r="L2573" s="1">
        <v>45388</v>
      </c>
      <c r="M2573">
        <v>4</v>
      </c>
      <c r="N2573">
        <v>2024</v>
      </c>
    </row>
    <row r="2574" spans="1:14" x14ac:dyDescent="0.25">
      <c r="A2574" t="s">
        <v>5300</v>
      </c>
      <c r="B2574" t="s">
        <v>2934</v>
      </c>
      <c r="C2574" t="s">
        <v>512</v>
      </c>
      <c r="D2574" t="s">
        <v>248</v>
      </c>
      <c r="E2574" t="s">
        <v>2725</v>
      </c>
      <c r="F2574" t="s">
        <v>202</v>
      </c>
      <c r="G2574" s="9">
        <v>1</v>
      </c>
      <c r="H2574" s="8">
        <v>30.389500000000002</v>
      </c>
      <c r="I2574" s="8">
        <v>73.55</v>
      </c>
      <c r="J2574" s="8">
        <v>30.39</v>
      </c>
      <c r="K2574" t="s">
        <v>106</v>
      </c>
      <c r="L2574" s="1">
        <v>45387</v>
      </c>
      <c r="M2574">
        <v>4</v>
      </c>
      <c r="N2574">
        <v>2024</v>
      </c>
    </row>
    <row r="2575" spans="1:14" x14ac:dyDescent="0.25">
      <c r="A2575" t="s">
        <v>5300</v>
      </c>
      <c r="B2575" t="s">
        <v>2934</v>
      </c>
      <c r="C2575" t="s">
        <v>2724</v>
      </c>
      <c r="D2575" t="s">
        <v>202</v>
      </c>
      <c r="E2575" t="s">
        <v>2760</v>
      </c>
      <c r="F2575" t="s">
        <v>202</v>
      </c>
      <c r="G2575" s="9">
        <v>1</v>
      </c>
      <c r="H2575" s="8">
        <v>0</v>
      </c>
      <c r="I2575" s="8">
        <v>25.47</v>
      </c>
      <c r="J2575" s="8">
        <v>0</v>
      </c>
      <c r="K2575" t="s">
        <v>106</v>
      </c>
      <c r="L2575" s="1">
        <v>45387</v>
      </c>
      <c r="M2575">
        <v>4</v>
      </c>
      <c r="N2575">
        <v>2024</v>
      </c>
    </row>
    <row r="2576" spans="1:14" x14ac:dyDescent="0.25">
      <c r="A2576" t="s">
        <v>5301</v>
      </c>
      <c r="B2576" t="s">
        <v>2934</v>
      </c>
      <c r="C2576" t="s">
        <v>456</v>
      </c>
      <c r="D2576" t="s">
        <v>173</v>
      </c>
      <c r="E2576" t="s">
        <v>174</v>
      </c>
      <c r="F2576" t="s">
        <v>202</v>
      </c>
      <c r="G2576" s="9">
        <v>3</v>
      </c>
      <c r="H2576" s="8">
        <v>0.748</v>
      </c>
      <c r="I2576" s="8">
        <v>10</v>
      </c>
      <c r="J2576" s="8">
        <v>2.2400000000000002</v>
      </c>
      <c r="K2576" t="s">
        <v>113</v>
      </c>
      <c r="L2576" s="1">
        <v>45387</v>
      </c>
      <c r="M2576">
        <v>4</v>
      </c>
      <c r="N2576">
        <v>2024</v>
      </c>
    </row>
    <row r="2577" spans="1:14" x14ac:dyDescent="0.25">
      <c r="A2577" t="s">
        <v>5302</v>
      </c>
      <c r="B2577" t="s">
        <v>2722</v>
      </c>
      <c r="C2577" t="s">
        <v>542</v>
      </c>
      <c r="D2577" t="s">
        <v>197</v>
      </c>
      <c r="E2577" t="s">
        <v>5303</v>
      </c>
      <c r="F2577" t="s">
        <v>202</v>
      </c>
      <c r="G2577" s="9">
        <v>1</v>
      </c>
      <c r="H2577" s="8">
        <v>7.5</v>
      </c>
      <c r="I2577" s="8">
        <v>54</v>
      </c>
      <c r="J2577" s="8">
        <v>7.5</v>
      </c>
      <c r="K2577" t="s">
        <v>820</v>
      </c>
      <c r="L2577" s="1">
        <v>45386</v>
      </c>
      <c r="M2577">
        <v>4</v>
      </c>
      <c r="N2577">
        <v>2024</v>
      </c>
    </row>
    <row r="2578" spans="1:14" x14ac:dyDescent="0.25">
      <c r="A2578" t="s">
        <v>5302</v>
      </c>
      <c r="B2578" t="s">
        <v>2722</v>
      </c>
      <c r="C2578" t="s">
        <v>2736</v>
      </c>
      <c r="D2578" t="s">
        <v>202</v>
      </c>
      <c r="E2578" t="s">
        <v>2723</v>
      </c>
      <c r="F2578" t="s">
        <v>202</v>
      </c>
      <c r="G2578" s="9">
        <v>1</v>
      </c>
      <c r="H2578" s="8">
        <v>0</v>
      </c>
      <c r="I2578" s="8">
        <v>0</v>
      </c>
      <c r="J2578" s="8">
        <v>0</v>
      </c>
      <c r="K2578" t="s">
        <v>820</v>
      </c>
      <c r="L2578" s="1">
        <v>45386</v>
      </c>
      <c r="M2578">
        <v>4</v>
      </c>
      <c r="N2578">
        <v>2024</v>
      </c>
    </row>
    <row r="2579" spans="1:14" x14ac:dyDescent="0.25">
      <c r="A2579" t="s">
        <v>5304</v>
      </c>
      <c r="B2579" t="s">
        <v>2934</v>
      </c>
      <c r="C2579" t="s">
        <v>536</v>
      </c>
      <c r="D2579" t="s">
        <v>84</v>
      </c>
      <c r="E2579" t="s">
        <v>85</v>
      </c>
      <c r="F2579" t="s">
        <v>202</v>
      </c>
      <c r="G2579" s="9">
        <v>1</v>
      </c>
      <c r="H2579" s="8">
        <v>52.207599999999999</v>
      </c>
      <c r="I2579" s="8">
        <v>259</v>
      </c>
      <c r="J2579" s="8">
        <v>52.21</v>
      </c>
      <c r="K2579" t="s">
        <v>686</v>
      </c>
      <c r="L2579" s="1">
        <v>45385</v>
      </c>
      <c r="M2579">
        <v>4</v>
      </c>
      <c r="N2579">
        <v>2024</v>
      </c>
    </row>
    <row r="2580" spans="1:14" x14ac:dyDescent="0.25">
      <c r="A2580" t="s">
        <v>5305</v>
      </c>
      <c r="B2580" t="s">
        <v>4722</v>
      </c>
      <c r="C2580" t="s">
        <v>566</v>
      </c>
      <c r="D2580" t="s">
        <v>388</v>
      </c>
      <c r="E2580" t="s">
        <v>389</v>
      </c>
      <c r="F2580" t="s">
        <v>202</v>
      </c>
      <c r="G2580" s="9">
        <v>1</v>
      </c>
      <c r="H2580" s="8">
        <v>28.0518</v>
      </c>
      <c r="I2580" s="8">
        <v>64</v>
      </c>
      <c r="J2580" s="8">
        <v>28.05</v>
      </c>
      <c r="K2580" t="s">
        <v>106</v>
      </c>
      <c r="L2580" s="1">
        <v>45385</v>
      </c>
      <c r="M2580">
        <v>4</v>
      </c>
      <c r="N2580">
        <v>2024</v>
      </c>
    </row>
    <row r="2581" spans="1:14" x14ac:dyDescent="0.25">
      <c r="A2581" t="s">
        <v>5306</v>
      </c>
      <c r="B2581" t="s">
        <v>2929</v>
      </c>
      <c r="C2581" t="s">
        <v>552</v>
      </c>
      <c r="D2581" t="s">
        <v>356</v>
      </c>
      <c r="E2581" t="s">
        <v>5287</v>
      </c>
      <c r="F2581" t="s">
        <v>202</v>
      </c>
      <c r="G2581" s="9">
        <v>1</v>
      </c>
      <c r="H2581" s="8">
        <v>3.7402000000000002</v>
      </c>
      <c r="I2581" s="8">
        <v>15</v>
      </c>
      <c r="J2581" s="8">
        <v>3.74</v>
      </c>
      <c r="K2581" t="s">
        <v>4746</v>
      </c>
      <c r="L2581" s="1">
        <v>45385</v>
      </c>
      <c r="M2581">
        <v>4</v>
      </c>
      <c r="N2581">
        <v>2024</v>
      </c>
    </row>
    <row r="2582" spans="1:14" x14ac:dyDescent="0.25">
      <c r="A2582" t="s">
        <v>5306</v>
      </c>
      <c r="B2582" t="s">
        <v>2929</v>
      </c>
      <c r="C2582" t="s">
        <v>2724</v>
      </c>
      <c r="D2582" t="s">
        <v>202</v>
      </c>
      <c r="E2582" t="s">
        <v>2723</v>
      </c>
      <c r="F2582" t="s">
        <v>202</v>
      </c>
      <c r="G2582" s="9">
        <v>1</v>
      </c>
      <c r="H2582" s="8">
        <v>0</v>
      </c>
      <c r="I2582" s="8">
        <v>5</v>
      </c>
      <c r="J2582" s="8">
        <v>0</v>
      </c>
      <c r="K2582" t="s">
        <v>4746</v>
      </c>
      <c r="L2582" s="1">
        <v>45385</v>
      </c>
      <c r="M2582">
        <v>4</v>
      </c>
      <c r="N2582">
        <v>2024</v>
      </c>
    </row>
    <row r="2583" spans="1:14" x14ac:dyDescent="0.25">
      <c r="A2583" t="s">
        <v>5307</v>
      </c>
      <c r="B2583" t="s">
        <v>2934</v>
      </c>
      <c r="C2583" t="s">
        <v>3039</v>
      </c>
      <c r="D2583" t="s">
        <v>1962</v>
      </c>
      <c r="E2583" t="s">
        <v>5308</v>
      </c>
      <c r="F2583" t="s">
        <v>202</v>
      </c>
      <c r="G2583" s="9">
        <v>1</v>
      </c>
      <c r="H2583" s="8">
        <v>0</v>
      </c>
      <c r="I2583" s="8">
        <v>908.26</v>
      </c>
      <c r="J2583" s="8">
        <v>0</v>
      </c>
      <c r="K2583" t="s">
        <v>106</v>
      </c>
      <c r="L2583" s="1">
        <v>45384</v>
      </c>
      <c r="M2583">
        <v>4</v>
      </c>
      <c r="N2583">
        <v>2024</v>
      </c>
    </row>
    <row r="2584" spans="1:14" x14ac:dyDescent="0.25">
      <c r="A2584" t="s">
        <v>5307</v>
      </c>
      <c r="B2584" t="s">
        <v>2934</v>
      </c>
      <c r="C2584" t="s">
        <v>449</v>
      </c>
      <c r="D2584" t="s">
        <v>410</v>
      </c>
      <c r="E2584" t="s">
        <v>411</v>
      </c>
      <c r="F2584" t="s">
        <v>202</v>
      </c>
      <c r="G2584" s="9">
        <v>1</v>
      </c>
      <c r="H2584" s="8">
        <v>194.80449999999999</v>
      </c>
      <c r="I2584" s="8">
        <v>0</v>
      </c>
      <c r="J2584" s="8">
        <v>194.8</v>
      </c>
      <c r="K2584" t="s">
        <v>106</v>
      </c>
      <c r="L2584" s="1">
        <v>45384</v>
      </c>
      <c r="M2584">
        <v>4</v>
      </c>
      <c r="N2584">
        <v>2024</v>
      </c>
    </row>
    <row r="2585" spans="1:14" x14ac:dyDescent="0.25">
      <c r="A2585" t="s">
        <v>5307</v>
      </c>
      <c r="B2585" t="s">
        <v>2934</v>
      </c>
      <c r="C2585" t="s">
        <v>450</v>
      </c>
      <c r="D2585" t="s">
        <v>412</v>
      </c>
      <c r="E2585" t="s">
        <v>413</v>
      </c>
      <c r="F2585" t="s">
        <v>202</v>
      </c>
      <c r="G2585" s="9">
        <v>1</v>
      </c>
      <c r="H2585" s="8">
        <v>140.25919999999999</v>
      </c>
      <c r="I2585" s="8">
        <v>0</v>
      </c>
      <c r="J2585" s="8">
        <v>140.26</v>
      </c>
      <c r="K2585" t="s">
        <v>106</v>
      </c>
      <c r="L2585" s="1">
        <v>45384</v>
      </c>
      <c r="M2585">
        <v>4</v>
      </c>
      <c r="N2585">
        <v>2024</v>
      </c>
    </row>
    <row r="2586" spans="1:14" x14ac:dyDescent="0.25">
      <c r="A2586" t="s">
        <v>5307</v>
      </c>
      <c r="B2586" t="s">
        <v>2934</v>
      </c>
      <c r="C2586" t="s">
        <v>451</v>
      </c>
      <c r="D2586" t="s">
        <v>414</v>
      </c>
      <c r="E2586" t="s">
        <v>415</v>
      </c>
      <c r="F2586" t="s">
        <v>202</v>
      </c>
      <c r="G2586" s="9">
        <v>1</v>
      </c>
      <c r="H2586" s="8">
        <v>137.14240000000001</v>
      </c>
      <c r="I2586" s="8">
        <v>0</v>
      </c>
      <c r="J2586" s="8">
        <v>137.13999999999999</v>
      </c>
      <c r="K2586" t="s">
        <v>106</v>
      </c>
      <c r="L2586" s="1">
        <v>45384</v>
      </c>
      <c r="M2586">
        <v>4</v>
      </c>
      <c r="N2586">
        <v>2024</v>
      </c>
    </row>
    <row r="2587" spans="1:14" x14ac:dyDescent="0.25">
      <c r="A2587" t="s">
        <v>5307</v>
      </c>
      <c r="B2587" t="s">
        <v>2934</v>
      </c>
      <c r="C2587" t="s">
        <v>559</v>
      </c>
      <c r="D2587" t="s">
        <v>418</v>
      </c>
      <c r="E2587" t="s">
        <v>5309</v>
      </c>
      <c r="F2587" t="s">
        <v>202</v>
      </c>
      <c r="G2587" s="9">
        <v>1</v>
      </c>
      <c r="H2587" s="8">
        <v>177.6617</v>
      </c>
      <c r="I2587" s="8">
        <v>412.4</v>
      </c>
      <c r="J2587" s="8">
        <v>177.66</v>
      </c>
      <c r="K2587" t="s">
        <v>106</v>
      </c>
      <c r="L2587" s="1">
        <v>45384</v>
      </c>
      <c r="M2587">
        <v>4</v>
      </c>
      <c r="N2587">
        <v>2024</v>
      </c>
    </row>
    <row r="2588" spans="1:14" x14ac:dyDescent="0.25">
      <c r="A2588" t="s">
        <v>5307</v>
      </c>
      <c r="B2588" t="s">
        <v>2934</v>
      </c>
      <c r="C2588" t="s">
        <v>512</v>
      </c>
      <c r="D2588" t="s">
        <v>248</v>
      </c>
      <c r="E2588" t="s">
        <v>5310</v>
      </c>
      <c r="F2588" t="s">
        <v>202</v>
      </c>
      <c r="G2588" s="9">
        <v>1</v>
      </c>
      <c r="H2588" s="8">
        <v>30.389500000000002</v>
      </c>
      <c r="I2588" s="8">
        <v>73.55</v>
      </c>
      <c r="J2588" s="8">
        <v>30.39</v>
      </c>
      <c r="K2588" t="s">
        <v>106</v>
      </c>
      <c r="L2588" s="1">
        <v>45384</v>
      </c>
      <c r="M2588">
        <v>4</v>
      </c>
      <c r="N2588">
        <v>2024</v>
      </c>
    </row>
    <row r="2589" spans="1:14" x14ac:dyDescent="0.25">
      <c r="A2589" t="s">
        <v>5307</v>
      </c>
      <c r="B2589" t="s">
        <v>2934</v>
      </c>
      <c r="C2589" t="s">
        <v>2724</v>
      </c>
      <c r="D2589" t="s">
        <v>202</v>
      </c>
      <c r="E2589" t="s">
        <v>2733</v>
      </c>
      <c r="F2589" t="s">
        <v>202</v>
      </c>
      <c r="G2589" s="9">
        <v>1</v>
      </c>
      <c r="H2589" s="8">
        <v>0</v>
      </c>
      <c r="I2589" s="8">
        <v>95.03</v>
      </c>
      <c r="J2589" s="8">
        <v>0</v>
      </c>
      <c r="K2589" t="s">
        <v>106</v>
      </c>
      <c r="L2589" s="1">
        <v>45384</v>
      </c>
      <c r="M2589">
        <v>4</v>
      </c>
      <c r="N2589">
        <v>2024</v>
      </c>
    </row>
    <row r="2590" spans="1:14" x14ac:dyDescent="0.25">
      <c r="A2590" t="s">
        <v>6793</v>
      </c>
      <c r="B2590" t="s">
        <v>2934</v>
      </c>
      <c r="C2590" t="s">
        <v>468</v>
      </c>
      <c r="D2590" t="s">
        <v>306</v>
      </c>
      <c r="E2590" t="s">
        <v>307</v>
      </c>
      <c r="F2590" t="s">
        <v>202</v>
      </c>
      <c r="G2590" s="9">
        <v>2</v>
      </c>
      <c r="H2590" s="8">
        <v>0.99739999999999995</v>
      </c>
      <c r="I2590" s="8">
        <v>4</v>
      </c>
      <c r="J2590" s="8">
        <v>1.99</v>
      </c>
      <c r="K2590" t="s">
        <v>4746</v>
      </c>
      <c r="L2590" s="1">
        <v>45384</v>
      </c>
      <c r="M2590">
        <v>4</v>
      </c>
      <c r="N2590">
        <v>2024</v>
      </c>
    </row>
    <row r="2591" spans="1:14" x14ac:dyDescent="0.25">
      <c r="A2591" t="s">
        <v>6793</v>
      </c>
      <c r="B2591" t="s">
        <v>2934</v>
      </c>
      <c r="C2591" t="s">
        <v>486</v>
      </c>
      <c r="D2591" t="s">
        <v>318</v>
      </c>
      <c r="E2591" t="s">
        <v>319</v>
      </c>
      <c r="F2591" t="s">
        <v>1659</v>
      </c>
      <c r="G2591" s="9">
        <v>1</v>
      </c>
      <c r="H2591" s="8">
        <v>2.4156</v>
      </c>
      <c r="I2591" s="8">
        <v>10</v>
      </c>
      <c r="J2591" s="8">
        <v>2.42</v>
      </c>
      <c r="K2591" t="s">
        <v>4746</v>
      </c>
      <c r="L2591" s="1">
        <v>45384</v>
      </c>
      <c r="M2591">
        <v>4</v>
      </c>
      <c r="N2591">
        <v>2024</v>
      </c>
    </row>
    <row r="2592" spans="1:14" x14ac:dyDescent="0.25">
      <c r="A2592" t="s">
        <v>6794</v>
      </c>
      <c r="B2592" t="s">
        <v>2934</v>
      </c>
      <c r="C2592" t="s">
        <v>514</v>
      </c>
      <c r="D2592" t="s">
        <v>290</v>
      </c>
      <c r="E2592" t="s">
        <v>291</v>
      </c>
      <c r="F2592" t="s">
        <v>202</v>
      </c>
      <c r="G2592" s="9">
        <v>1</v>
      </c>
      <c r="H2592" s="8">
        <v>28.831099999999999</v>
      </c>
      <c r="I2592" s="8">
        <v>149</v>
      </c>
      <c r="J2592" s="8">
        <v>28.83</v>
      </c>
      <c r="K2592" t="s">
        <v>4746</v>
      </c>
      <c r="L2592" s="1">
        <v>45384</v>
      </c>
      <c r="M2592">
        <v>4</v>
      </c>
      <c r="N2592">
        <v>2024</v>
      </c>
    </row>
    <row r="2593" spans="1:14" x14ac:dyDescent="0.25">
      <c r="A2593" t="s">
        <v>5312</v>
      </c>
      <c r="B2593" t="s">
        <v>2934</v>
      </c>
      <c r="C2593" t="s">
        <v>513</v>
      </c>
      <c r="D2593" t="s">
        <v>299</v>
      </c>
      <c r="E2593" t="s">
        <v>5292</v>
      </c>
      <c r="F2593" t="s">
        <v>202</v>
      </c>
      <c r="G2593" s="9">
        <v>6</v>
      </c>
      <c r="H2593" s="8">
        <v>5.7817999999999996</v>
      </c>
      <c r="I2593" s="8">
        <v>20</v>
      </c>
      <c r="J2593" s="8">
        <v>34.69</v>
      </c>
      <c r="K2593" t="s">
        <v>4746</v>
      </c>
      <c r="L2593" s="1">
        <v>45383</v>
      </c>
      <c r="M2593">
        <v>4</v>
      </c>
      <c r="N2593">
        <v>2024</v>
      </c>
    </row>
    <row r="2594" spans="1:14" x14ac:dyDescent="0.25">
      <c r="A2594" t="s">
        <v>5312</v>
      </c>
      <c r="B2594" t="s">
        <v>2934</v>
      </c>
      <c r="C2594" t="s">
        <v>494</v>
      </c>
      <c r="D2594" t="s">
        <v>151</v>
      </c>
      <c r="E2594" t="s">
        <v>5313</v>
      </c>
      <c r="F2594" t="s">
        <v>202</v>
      </c>
      <c r="G2594" s="9">
        <v>4</v>
      </c>
      <c r="H2594" s="8">
        <v>2.4935</v>
      </c>
      <c r="I2594" s="8">
        <v>14</v>
      </c>
      <c r="J2594" s="8">
        <v>9.9700000000000006</v>
      </c>
      <c r="K2594" t="s">
        <v>4746</v>
      </c>
      <c r="L2594" s="1">
        <v>45383</v>
      </c>
      <c r="M2594">
        <v>4</v>
      </c>
      <c r="N2594">
        <v>2024</v>
      </c>
    </row>
    <row r="2595" spans="1:14" x14ac:dyDescent="0.25">
      <c r="A2595" t="s">
        <v>5312</v>
      </c>
      <c r="B2595" t="s">
        <v>2934</v>
      </c>
      <c r="C2595" t="s">
        <v>554</v>
      </c>
      <c r="D2595" t="s">
        <v>180</v>
      </c>
      <c r="E2595" t="s">
        <v>5314</v>
      </c>
      <c r="F2595" t="s">
        <v>202</v>
      </c>
      <c r="G2595" s="9">
        <v>4</v>
      </c>
      <c r="H2595" s="8">
        <v>0.31169999999999998</v>
      </c>
      <c r="I2595" s="8">
        <v>7</v>
      </c>
      <c r="J2595" s="8">
        <v>1.25</v>
      </c>
      <c r="K2595" t="s">
        <v>4746</v>
      </c>
      <c r="L2595" s="1">
        <v>45383</v>
      </c>
      <c r="M2595">
        <v>4</v>
      </c>
      <c r="N2595">
        <v>2024</v>
      </c>
    </row>
    <row r="2596" spans="1:14" x14ac:dyDescent="0.25">
      <c r="A2596" t="s">
        <v>5312</v>
      </c>
      <c r="B2596" t="s">
        <v>2934</v>
      </c>
      <c r="C2596" t="s">
        <v>2736</v>
      </c>
      <c r="D2596" t="s">
        <v>202</v>
      </c>
      <c r="E2596" t="s">
        <v>2723</v>
      </c>
      <c r="F2596" t="s">
        <v>202</v>
      </c>
      <c r="G2596" s="9">
        <v>1</v>
      </c>
      <c r="H2596" s="8">
        <v>0</v>
      </c>
      <c r="I2596" s="8">
        <v>105</v>
      </c>
      <c r="J2596" s="8">
        <v>0</v>
      </c>
      <c r="K2596" t="s">
        <v>4746</v>
      </c>
      <c r="L2596" s="1">
        <v>45383</v>
      </c>
      <c r="M2596">
        <v>4</v>
      </c>
      <c r="N2596">
        <v>2024</v>
      </c>
    </row>
    <row r="2597" spans="1:14" x14ac:dyDescent="0.25">
      <c r="A2597" t="s">
        <v>5316</v>
      </c>
      <c r="B2597" t="s">
        <v>2929</v>
      </c>
      <c r="C2597" t="s">
        <v>435</v>
      </c>
      <c r="D2597" t="s">
        <v>224</v>
      </c>
      <c r="E2597" t="s">
        <v>5279</v>
      </c>
      <c r="F2597" t="s">
        <v>202</v>
      </c>
      <c r="G2597" s="9">
        <v>1</v>
      </c>
      <c r="H2597" s="8">
        <v>32.633600000000001</v>
      </c>
      <c r="I2597" s="8">
        <v>89</v>
      </c>
      <c r="J2597" s="8">
        <v>32.630000000000003</v>
      </c>
      <c r="K2597" t="s">
        <v>4746</v>
      </c>
      <c r="L2597" s="1">
        <v>45383</v>
      </c>
      <c r="M2597">
        <v>4</v>
      </c>
      <c r="N2597">
        <v>2024</v>
      </c>
    </row>
    <row r="2598" spans="1:14" x14ac:dyDescent="0.25">
      <c r="A2598" t="s">
        <v>5316</v>
      </c>
      <c r="B2598" t="s">
        <v>2929</v>
      </c>
      <c r="C2598" t="s">
        <v>482</v>
      </c>
      <c r="D2598" t="s">
        <v>359</v>
      </c>
      <c r="E2598" t="s">
        <v>5283</v>
      </c>
      <c r="F2598" t="s">
        <v>202</v>
      </c>
      <c r="G2598" s="9">
        <v>1</v>
      </c>
      <c r="H2598" s="8">
        <v>61.277700000000003</v>
      </c>
      <c r="I2598" s="8">
        <v>129</v>
      </c>
      <c r="J2598" s="8">
        <v>61.28</v>
      </c>
      <c r="K2598" t="s">
        <v>4746</v>
      </c>
      <c r="L2598" s="1">
        <v>45383</v>
      </c>
      <c r="M2598">
        <v>4</v>
      </c>
      <c r="N2598">
        <v>2024</v>
      </c>
    </row>
    <row r="2599" spans="1:14" x14ac:dyDescent="0.25">
      <c r="A2599" t="s">
        <v>5316</v>
      </c>
      <c r="B2599" t="s">
        <v>2929</v>
      </c>
      <c r="C2599" t="s">
        <v>466</v>
      </c>
      <c r="D2599" t="s">
        <v>330</v>
      </c>
      <c r="E2599" t="s">
        <v>5284</v>
      </c>
      <c r="F2599" t="s">
        <v>202</v>
      </c>
      <c r="G2599" s="9">
        <v>1</v>
      </c>
      <c r="H2599" s="8">
        <v>16.799900000000001</v>
      </c>
      <c r="I2599" s="8">
        <v>55</v>
      </c>
      <c r="J2599" s="8">
        <v>16.8</v>
      </c>
      <c r="K2599" t="s">
        <v>4746</v>
      </c>
      <c r="L2599" s="1">
        <v>45383</v>
      </c>
      <c r="M2599">
        <v>4</v>
      </c>
      <c r="N2599">
        <v>2024</v>
      </c>
    </row>
    <row r="2600" spans="1:14" x14ac:dyDescent="0.25">
      <c r="A2600" t="s">
        <v>5316</v>
      </c>
      <c r="B2600" t="s">
        <v>2929</v>
      </c>
      <c r="C2600" t="s">
        <v>2736</v>
      </c>
      <c r="D2600" t="s">
        <v>202</v>
      </c>
      <c r="E2600" t="s">
        <v>2723</v>
      </c>
      <c r="F2600" t="s">
        <v>202</v>
      </c>
      <c r="G2600" s="9">
        <v>1</v>
      </c>
      <c r="H2600" s="8">
        <v>0</v>
      </c>
      <c r="I2600" s="8">
        <v>0</v>
      </c>
      <c r="J2600" s="8">
        <v>0</v>
      </c>
      <c r="K2600" t="s">
        <v>4746</v>
      </c>
      <c r="L2600" s="1">
        <v>45383</v>
      </c>
      <c r="M2600">
        <v>4</v>
      </c>
      <c r="N2600">
        <v>2024</v>
      </c>
    </row>
    <row r="2601" spans="1:14" x14ac:dyDescent="0.25">
      <c r="A2601" t="s">
        <v>5317</v>
      </c>
      <c r="B2601" t="s">
        <v>2934</v>
      </c>
      <c r="C2601" t="s">
        <v>502</v>
      </c>
      <c r="D2601" t="s">
        <v>314</v>
      </c>
      <c r="E2601" t="s">
        <v>2819</v>
      </c>
      <c r="F2601" t="s">
        <v>202</v>
      </c>
      <c r="G2601" s="9">
        <v>1</v>
      </c>
      <c r="H2601" s="8">
        <v>2.4312</v>
      </c>
      <c r="I2601" s="8">
        <v>4.13</v>
      </c>
      <c r="J2601" s="8">
        <v>2.4300000000000002</v>
      </c>
      <c r="K2601" t="s">
        <v>106</v>
      </c>
      <c r="L2601" s="1">
        <v>45381</v>
      </c>
      <c r="M2601">
        <v>3</v>
      </c>
      <c r="N2601">
        <v>2024</v>
      </c>
    </row>
    <row r="2602" spans="1:14" x14ac:dyDescent="0.25">
      <c r="A2602" t="s">
        <v>5317</v>
      </c>
      <c r="B2602" t="s">
        <v>2934</v>
      </c>
      <c r="C2602" t="s">
        <v>2724</v>
      </c>
      <c r="D2602" t="s">
        <v>202</v>
      </c>
      <c r="E2602" t="s">
        <v>2733</v>
      </c>
      <c r="F2602" t="s">
        <v>202</v>
      </c>
      <c r="G2602" s="9">
        <v>1</v>
      </c>
      <c r="H2602" s="8">
        <v>0</v>
      </c>
      <c r="I2602" s="8">
        <v>11.77</v>
      </c>
      <c r="J2602" s="8">
        <v>0</v>
      </c>
      <c r="K2602" t="s">
        <v>106</v>
      </c>
      <c r="L2602" s="1">
        <v>45381</v>
      </c>
      <c r="M2602">
        <v>3</v>
      </c>
      <c r="N2602">
        <v>2024</v>
      </c>
    </row>
    <row r="2603" spans="1:14" x14ac:dyDescent="0.25">
      <c r="A2603" t="s">
        <v>5317</v>
      </c>
      <c r="B2603" t="s">
        <v>2934</v>
      </c>
      <c r="C2603" t="s">
        <v>2872</v>
      </c>
      <c r="D2603" t="s">
        <v>1728</v>
      </c>
      <c r="E2603" t="s">
        <v>1729</v>
      </c>
      <c r="F2603" t="s">
        <v>202</v>
      </c>
      <c r="G2603" s="9">
        <v>1</v>
      </c>
      <c r="H2603" s="8">
        <v>10.129799999999999</v>
      </c>
      <c r="I2603" s="8">
        <v>0</v>
      </c>
      <c r="J2603" s="8">
        <v>10.130000000000001</v>
      </c>
      <c r="K2603" t="s">
        <v>106</v>
      </c>
      <c r="L2603" s="1">
        <v>45381</v>
      </c>
      <c r="M2603">
        <v>3</v>
      </c>
      <c r="N2603">
        <v>2024</v>
      </c>
    </row>
    <row r="2604" spans="1:14" x14ac:dyDescent="0.25">
      <c r="A2604" t="s">
        <v>5318</v>
      </c>
      <c r="B2604" t="s">
        <v>2722</v>
      </c>
      <c r="C2604" t="s">
        <v>4455</v>
      </c>
      <c r="D2604" t="s">
        <v>2117</v>
      </c>
      <c r="E2604" t="s">
        <v>5319</v>
      </c>
      <c r="F2604" t="s">
        <v>202</v>
      </c>
      <c r="G2604" s="9">
        <v>1</v>
      </c>
      <c r="H2604" s="8">
        <v>0</v>
      </c>
      <c r="I2604" s="8">
        <v>1366.27</v>
      </c>
      <c r="J2604" s="8">
        <v>0</v>
      </c>
      <c r="K2604" t="s">
        <v>820</v>
      </c>
      <c r="L2604" s="1">
        <v>45381</v>
      </c>
      <c r="M2604">
        <v>3</v>
      </c>
      <c r="N2604">
        <v>2024</v>
      </c>
    </row>
    <row r="2605" spans="1:14" x14ac:dyDescent="0.25">
      <c r="A2605" t="s">
        <v>5318</v>
      </c>
      <c r="B2605" t="s">
        <v>2722</v>
      </c>
      <c r="C2605" t="s">
        <v>446</v>
      </c>
      <c r="D2605" t="s">
        <v>404</v>
      </c>
      <c r="E2605" t="s">
        <v>405</v>
      </c>
      <c r="F2605" t="s">
        <v>202</v>
      </c>
      <c r="G2605" s="9">
        <v>1</v>
      </c>
      <c r="H2605" s="8">
        <v>135</v>
      </c>
      <c r="I2605" s="8">
        <v>0</v>
      </c>
      <c r="J2605" s="8">
        <v>135</v>
      </c>
      <c r="K2605" t="s">
        <v>820</v>
      </c>
      <c r="L2605" s="1">
        <v>45381</v>
      </c>
      <c r="M2605">
        <v>3</v>
      </c>
      <c r="N2605">
        <v>2024</v>
      </c>
    </row>
    <row r="2606" spans="1:14" x14ac:dyDescent="0.25">
      <c r="A2606" t="s">
        <v>5318</v>
      </c>
      <c r="B2606" t="s">
        <v>2722</v>
      </c>
      <c r="C2606" t="s">
        <v>447</v>
      </c>
      <c r="D2606" t="s">
        <v>406</v>
      </c>
      <c r="E2606" t="s">
        <v>407</v>
      </c>
      <c r="F2606" t="s">
        <v>202</v>
      </c>
      <c r="G2606" s="9">
        <v>1</v>
      </c>
      <c r="H2606" s="8">
        <v>90</v>
      </c>
      <c r="I2606" s="8">
        <v>0</v>
      </c>
      <c r="J2606" s="8">
        <v>90</v>
      </c>
      <c r="K2606" t="s">
        <v>820</v>
      </c>
      <c r="L2606" s="1">
        <v>45381</v>
      </c>
      <c r="M2606">
        <v>3</v>
      </c>
      <c r="N2606">
        <v>2024</v>
      </c>
    </row>
    <row r="2607" spans="1:14" x14ac:dyDescent="0.25">
      <c r="A2607" t="s">
        <v>5318</v>
      </c>
      <c r="B2607" t="s">
        <v>2722</v>
      </c>
      <c r="C2607" t="s">
        <v>445</v>
      </c>
      <c r="D2607" t="s">
        <v>408</v>
      </c>
      <c r="E2607" t="s">
        <v>409</v>
      </c>
      <c r="F2607" t="s">
        <v>202</v>
      </c>
      <c r="G2607" s="9">
        <v>1</v>
      </c>
      <c r="H2607" s="8">
        <v>88</v>
      </c>
      <c r="I2607" s="8">
        <v>0</v>
      </c>
      <c r="J2607" s="8">
        <v>88</v>
      </c>
      <c r="K2607" t="s">
        <v>820</v>
      </c>
      <c r="L2607" s="1">
        <v>45381</v>
      </c>
      <c r="M2607">
        <v>3</v>
      </c>
      <c r="N2607">
        <v>2024</v>
      </c>
    </row>
    <row r="2608" spans="1:14" x14ac:dyDescent="0.25">
      <c r="A2608" t="s">
        <v>5318</v>
      </c>
      <c r="B2608" t="s">
        <v>2722</v>
      </c>
      <c r="C2608" t="s">
        <v>2854</v>
      </c>
      <c r="D2608" t="s">
        <v>1830</v>
      </c>
      <c r="E2608" t="s">
        <v>5320</v>
      </c>
      <c r="F2608" t="s">
        <v>202</v>
      </c>
      <c r="G2608" s="9">
        <v>1</v>
      </c>
      <c r="H2608" s="8">
        <v>14</v>
      </c>
      <c r="I2608" s="8">
        <v>61.69</v>
      </c>
      <c r="J2608" s="8">
        <v>14</v>
      </c>
      <c r="K2608" t="s">
        <v>820</v>
      </c>
      <c r="L2608" s="1">
        <v>45381</v>
      </c>
      <c r="M2608">
        <v>3</v>
      </c>
      <c r="N2608">
        <v>2024</v>
      </c>
    </row>
    <row r="2609" spans="1:14" x14ac:dyDescent="0.25">
      <c r="A2609" t="s">
        <v>5318</v>
      </c>
      <c r="B2609" t="s">
        <v>2722</v>
      </c>
      <c r="C2609" t="s">
        <v>537</v>
      </c>
      <c r="D2609" t="s">
        <v>416</v>
      </c>
      <c r="E2609" t="s">
        <v>5321</v>
      </c>
      <c r="F2609" t="s">
        <v>202</v>
      </c>
      <c r="G2609" s="9">
        <v>1</v>
      </c>
      <c r="H2609" s="8">
        <v>128.5</v>
      </c>
      <c r="I2609" s="8">
        <v>682.63</v>
      </c>
      <c r="J2609" s="8">
        <v>128.5</v>
      </c>
      <c r="K2609" t="s">
        <v>820</v>
      </c>
      <c r="L2609" s="1">
        <v>45381</v>
      </c>
      <c r="M2609">
        <v>3</v>
      </c>
      <c r="N2609">
        <v>2024</v>
      </c>
    </row>
    <row r="2610" spans="1:14" x14ac:dyDescent="0.25">
      <c r="A2610" t="s">
        <v>5318</v>
      </c>
      <c r="B2610" t="s">
        <v>2722</v>
      </c>
      <c r="C2610" t="s">
        <v>512</v>
      </c>
      <c r="D2610" t="s">
        <v>248</v>
      </c>
      <c r="E2610" t="s">
        <v>5322</v>
      </c>
      <c r="F2610" t="s">
        <v>202</v>
      </c>
      <c r="G2610" s="9">
        <v>1</v>
      </c>
      <c r="H2610" s="8">
        <v>19.5</v>
      </c>
      <c r="I2610" s="8">
        <v>136.32</v>
      </c>
      <c r="J2610" s="8">
        <v>19.5</v>
      </c>
      <c r="K2610" t="s">
        <v>820</v>
      </c>
      <c r="L2610" s="1">
        <v>45381</v>
      </c>
      <c r="M2610">
        <v>3</v>
      </c>
      <c r="N2610">
        <v>2024</v>
      </c>
    </row>
    <row r="2611" spans="1:14" x14ac:dyDescent="0.25">
      <c r="A2611" t="s">
        <v>5318</v>
      </c>
      <c r="B2611" t="s">
        <v>2722</v>
      </c>
      <c r="C2611" t="s">
        <v>514</v>
      </c>
      <c r="D2611" t="s">
        <v>290</v>
      </c>
      <c r="E2611" t="s">
        <v>5323</v>
      </c>
      <c r="F2611" t="s">
        <v>202</v>
      </c>
      <c r="G2611" s="9">
        <v>1</v>
      </c>
      <c r="H2611" s="8">
        <v>18.5</v>
      </c>
      <c r="I2611" s="8">
        <v>163.19</v>
      </c>
      <c r="J2611" s="8">
        <v>18.5</v>
      </c>
      <c r="K2611" t="s">
        <v>820</v>
      </c>
      <c r="L2611" s="1">
        <v>45381</v>
      </c>
      <c r="M2611">
        <v>3</v>
      </c>
      <c r="N2611">
        <v>2024</v>
      </c>
    </row>
    <row r="2612" spans="1:14" x14ac:dyDescent="0.25">
      <c r="A2612" t="s">
        <v>5318</v>
      </c>
      <c r="B2612" t="s">
        <v>2722</v>
      </c>
      <c r="C2612" t="s">
        <v>560</v>
      </c>
      <c r="D2612" t="s">
        <v>222</v>
      </c>
      <c r="E2612" t="s">
        <v>5324</v>
      </c>
      <c r="F2612" t="s">
        <v>202</v>
      </c>
      <c r="G2612" s="9">
        <v>1</v>
      </c>
      <c r="H2612" s="8">
        <v>23</v>
      </c>
      <c r="I2612" s="8">
        <v>177.13</v>
      </c>
      <c r="J2612" s="8">
        <v>23</v>
      </c>
      <c r="K2612" t="s">
        <v>820</v>
      </c>
      <c r="L2612" s="1">
        <v>45381</v>
      </c>
      <c r="M2612">
        <v>3</v>
      </c>
      <c r="N2612">
        <v>2024</v>
      </c>
    </row>
    <row r="2613" spans="1:14" x14ac:dyDescent="0.25">
      <c r="A2613" t="s">
        <v>5318</v>
      </c>
      <c r="B2613" t="s">
        <v>2722</v>
      </c>
      <c r="C2613" t="s">
        <v>4455</v>
      </c>
      <c r="D2613" t="s">
        <v>2117</v>
      </c>
      <c r="E2613" t="s">
        <v>5325</v>
      </c>
      <c r="F2613" t="s">
        <v>202</v>
      </c>
      <c r="G2613" s="9">
        <v>1</v>
      </c>
      <c r="H2613" s="8">
        <v>0</v>
      </c>
      <c r="I2613" s="8">
        <v>1366.28</v>
      </c>
      <c r="J2613" s="8">
        <v>0</v>
      </c>
      <c r="K2613" t="s">
        <v>820</v>
      </c>
      <c r="L2613" s="1">
        <v>45381</v>
      </c>
      <c r="M2613">
        <v>3</v>
      </c>
      <c r="N2613">
        <v>2024</v>
      </c>
    </row>
    <row r="2614" spans="1:14" x14ac:dyDescent="0.25">
      <c r="A2614" t="s">
        <v>5318</v>
      </c>
      <c r="B2614" t="s">
        <v>2722</v>
      </c>
      <c r="C2614" t="s">
        <v>446</v>
      </c>
      <c r="D2614" t="s">
        <v>404</v>
      </c>
      <c r="E2614" t="s">
        <v>405</v>
      </c>
      <c r="F2614" t="s">
        <v>202</v>
      </c>
      <c r="G2614" s="9">
        <v>1</v>
      </c>
      <c r="H2614" s="8">
        <v>135</v>
      </c>
      <c r="I2614" s="8">
        <v>0</v>
      </c>
      <c r="J2614" s="8">
        <v>135</v>
      </c>
      <c r="K2614" t="s">
        <v>820</v>
      </c>
      <c r="L2614" s="1">
        <v>45381</v>
      </c>
      <c r="M2614">
        <v>3</v>
      </c>
      <c r="N2614">
        <v>2024</v>
      </c>
    </row>
    <row r="2615" spans="1:14" x14ac:dyDescent="0.25">
      <c r="A2615" t="s">
        <v>5318</v>
      </c>
      <c r="B2615" t="s">
        <v>2722</v>
      </c>
      <c r="C2615" t="s">
        <v>447</v>
      </c>
      <c r="D2615" t="s">
        <v>406</v>
      </c>
      <c r="E2615" t="s">
        <v>407</v>
      </c>
      <c r="F2615" t="s">
        <v>202</v>
      </c>
      <c r="G2615" s="9">
        <v>1</v>
      </c>
      <c r="H2615" s="8">
        <v>90</v>
      </c>
      <c r="I2615" s="8">
        <v>0</v>
      </c>
      <c r="J2615" s="8">
        <v>90</v>
      </c>
      <c r="K2615" t="s">
        <v>820</v>
      </c>
      <c r="L2615" s="1">
        <v>45381</v>
      </c>
      <c r="M2615">
        <v>3</v>
      </c>
      <c r="N2615">
        <v>2024</v>
      </c>
    </row>
    <row r="2616" spans="1:14" x14ac:dyDescent="0.25">
      <c r="A2616" t="s">
        <v>5318</v>
      </c>
      <c r="B2616" t="s">
        <v>2722</v>
      </c>
      <c r="C2616" t="s">
        <v>445</v>
      </c>
      <c r="D2616" t="s">
        <v>408</v>
      </c>
      <c r="E2616" t="s">
        <v>409</v>
      </c>
      <c r="F2616" t="s">
        <v>202</v>
      </c>
      <c r="G2616" s="9">
        <v>1</v>
      </c>
      <c r="H2616" s="8">
        <v>88</v>
      </c>
      <c r="I2616" s="8">
        <v>0</v>
      </c>
      <c r="J2616" s="8">
        <v>88</v>
      </c>
      <c r="K2616" t="s">
        <v>820</v>
      </c>
      <c r="L2616" s="1">
        <v>45381</v>
      </c>
      <c r="M2616">
        <v>3</v>
      </c>
      <c r="N2616">
        <v>2024</v>
      </c>
    </row>
    <row r="2617" spans="1:14" x14ac:dyDescent="0.25">
      <c r="A2617" t="s">
        <v>5318</v>
      </c>
      <c r="B2617" t="s">
        <v>2722</v>
      </c>
      <c r="C2617" t="s">
        <v>2854</v>
      </c>
      <c r="D2617" t="s">
        <v>1830</v>
      </c>
      <c r="E2617" t="s">
        <v>5326</v>
      </c>
      <c r="F2617" t="s">
        <v>202</v>
      </c>
      <c r="G2617" s="9">
        <v>1</v>
      </c>
      <c r="H2617" s="8">
        <v>14</v>
      </c>
      <c r="I2617" s="8">
        <v>61.7</v>
      </c>
      <c r="J2617" s="8">
        <v>14</v>
      </c>
      <c r="K2617" t="s">
        <v>820</v>
      </c>
      <c r="L2617" s="1">
        <v>45381</v>
      </c>
      <c r="M2617">
        <v>3</v>
      </c>
      <c r="N2617">
        <v>2024</v>
      </c>
    </row>
    <row r="2618" spans="1:14" x14ac:dyDescent="0.25">
      <c r="A2618" t="s">
        <v>5318</v>
      </c>
      <c r="B2618" t="s">
        <v>2722</v>
      </c>
      <c r="C2618" t="s">
        <v>537</v>
      </c>
      <c r="D2618" t="s">
        <v>416</v>
      </c>
      <c r="E2618" t="s">
        <v>5327</v>
      </c>
      <c r="F2618" t="s">
        <v>202</v>
      </c>
      <c r="G2618" s="9">
        <v>1</v>
      </c>
      <c r="H2618" s="8">
        <v>128.5</v>
      </c>
      <c r="I2618" s="8">
        <v>682.64</v>
      </c>
      <c r="J2618" s="8">
        <v>128.5</v>
      </c>
      <c r="K2618" t="s">
        <v>820</v>
      </c>
      <c r="L2618" s="1">
        <v>45381</v>
      </c>
      <c r="M2618">
        <v>3</v>
      </c>
      <c r="N2618">
        <v>2024</v>
      </c>
    </row>
    <row r="2619" spans="1:14" x14ac:dyDescent="0.25">
      <c r="A2619" t="s">
        <v>5318</v>
      </c>
      <c r="B2619" t="s">
        <v>2722</v>
      </c>
      <c r="C2619" t="s">
        <v>448</v>
      </c>
      <c r="D2619" t="s">
        <v>419</v>
      </c>
      <c r="E2619" t="s">
        <v>5328</v>
      </c>
      <c r="F2619" t="s">
        <v>202</v>
      </c>
      <c r="G2619" s="9">
        <v>1</v>
      </c>
      <c r="H2619" s="8">
        <v>15</v>
      </c>
      <c r="I2619" s="8">
        <v>67.67</v>
      </c>
      <c r="J2619" s="8">
        <v>15</v>
      </c>
      <c r="K2619" t="s">
        <v>820</v>
      </c>
      <c r="L2619" s="1">
        <v>45381</v>
      </c>
      <c r="M2619">
        <v>3</v>
      </c>
      <c r="N2619">
        <v>2024</v>
      </c>
    </row>
    <row r="2620" spans="1:14" x14ac:dyDescent="0.25">
      <c r="A2620" t="s">
        <v>5318</v>
      </c>
      <c r="B2620" t="s">
        <v>2722</v>
      </c>
      <c r="C2620" t="s">
        <v>512</v>
      </c>
      <c r="D2620" t="s">
        <v>248</v>
      </c>
      <c r="E2620" t="s">
        <v>5329</v>
      </c>
      <c r="F2620" t="s">
        <v>202</v>
      </c>
      <c r="G2620" s="9">
        <v>1</v>
      </c>
      <c r="H2620" s="8">
        <v>19.5</v>
      </c>
      <c r="I2620" s="8">
        <v>136.33000000000001</v>
      </c>
      <c r="J2620" s="8">
        <v>19.5</v>
      </c>
      <c r="K2620" t="s">
        <v>820</v>
      </c>
      <c r="L2620" s="1">
        <v>45381</v>
      </c>
      <c r="M2620">
        <v>3</v>
      </c>
      <c r="N2620">
        <v>2024</v>
      </c>
    </row>
    <row r="2621" spans="1:14" x14ac:dyDescent="0.25">
      <c r="A2621" t="s">
        <v>5318</v>
      </c>
      <c r="B2621" t="s">
        <v>2722</v>
      </c>
      <c r="C2621" t="s">
        <v>514</v>
      </c>
      <c r="D2621" t="s">
        <v>290</v>
      </c>
      <c r="E2621" t="s">
        <v>5330</v>
      </c>
      <c r="F2621" t="s">
        <v>202</v>
      </c>
      <c r="G2621" s="9">
        <v>1</v>
      </c>
      <c r="H2621" s="8">
        <v>18.5</v>
      </c>
      <c r="I2621" s="8">
        <v>163.19999999999999</v>
      </c>
      <c r="J2621" s="8">
        <v>18.5</v>
      </c>
      <c r="K2621" t="s">
        <v>820</v>
      </c>
      <c r="L2621" s="1">
        <v>45381</v>
      </c>
      <c r="M2621">
        <v>3</v>
      </c>
      <c r="N2621">
        <v>2024</v>
      </c>
    </row>
    <row r="2622" spans="1:14" x14ac:dyDescent="0.25">
      <c r="A2622" t="s">
        <v>5318</v>
      </c>
      <c r="B2622" t="s">
        <v>2722</v>
      </c>
      <c r="C2622" t="s">
        <v>560</v>
      </c>
      <c r="D2622" t="s">
        <v>222</v>
      </c>
      <c r="E2622" t="s">
        <v>5331</v>
      </c>
      <c r="F2622" t="s">
        <v>202</v>
      </c>
      <c r="G2622" s="9">
        <v>1</v>
      </c>
      <c r="H2622" s="8">
        <v>23</v>
      </c>
      <c r="I2622" s="8">
        <v>177.13</v>
      </c>
      <c r="J2622" s="8">
        <v>23</v>
      </c>
      <c r="K2622" t="s">
        <v>820</v>
      </c>
      <c r="L2622" s="1">
        <v>45381</v>
      </c>
      <c r="M2622">
        <v>3</v>
      </c>
      <c r="N2622">
        <v>2024</v>
      </c>
    </row>
    <row r="2623" spans="1:14" x14ac:dyDescent="0.25">
      <c r="A2623" t="s">
        <v>5318</v>
      </c>
      <c r="B2623" t="s">
        <v>2722</v>
      </c>
      <c r="C2623" t="s">
        <v>2908</v>
      </c>
      <c r="D2623" t="s">
        <v>1828</v>
      </c>
      <c r="E2623" t="s">
        <v>5332</v>
      </c>
      <c r="F2623" t="s">
        <v>202</v>
      </c>
      <c r="G2623" s="9">
        <v>1</v>
      </c>
      <c r="H2623" s="8">
        <v>36.5</v>
      </c>
      <c r="I2623" s="8">
        <v>163.19999999999999</v>
      </c>
      <c r="J2623" s="8">
        <v>36.5</v>
      </c>
      <c r="K2623" t="s">
        <v>820</v>
      </c>
      <c r="L2623" s="1">
        <v>45381</v>
      </c>
      <c r="M2623">
        <v>3</v>
      </c>
      <c r="N2623">
        <v>2024</v>
      </c>
    </row>
    <row r="2624" spans="1:14" x14ac:dyDescent="0.25">
      <c r="A2624" t="s">
        <v>5318</v>
      </c>
      <c r="B2624" t="s">
        <v>2722</v>
      </c>
      <c r="C2624" t="s">
        <v>561</v>
      </c>
      <c r="D2624" t="s">
        <v>246</v>
      </c>
      <c r="E2624" t="s">
        <v>5333</v>
      </c>
      <c r="F2624" t="s">
        <v>202</v>
      </c>
      <c r="G2624" s="9">
        <v>2</v>
      </c>
      <c r="H2624" s="8">
        <v>13.2</v>
      </c>
      <c r="I2624" s="8">
        <v>87.57</v>
      </c>
      <c r="J2624" s="8">
        <v>26.4</v>
      </c>
      <c r="K2624" t="s">
        <v>820</v>
      </c>
      <c r="L2624" s="1">
        <v>45381</v>
      </c>
      <c r="M2624">
        <v>3</v>
      </c>
      <c r="N2624">
        <v>2024</v>
      </c>
    </row>
    <row r="2625" spans="1:14" x14ac:dyDescent="0.25">
      <c r="A2625" t="s">
        <v>5318</v>
      </c>
      <c r="B2625" t="s">
        <v>2722</v>
      </c>
      <c r="C2625" t="s">
        <v>2736</v>
      </c>
      <c r="D2625" t="s">
        <v>202</v>
      </c>
      <c r="E2625" t="s">
        <v>5334</v>
      </c>
      <c r="F2625" t="s">
        <v>202</v>
      </c>
      <c r="G2625" s="9">
        <v>1</v>
      </c>
      <c r="H2625" s="8">
        <v>0</v>
      </c>
      <c r="I2625" s="8">
        <v>0</v>
      </c>
      <c r="J2625" s="8">
        <v>0</v>
      </c>
      <c r="K2625" t="s">
        <v>820</v>
      </c>
      <c r="L2625" s="1">
        <v>45381</v>
      </c>
      <c r="M2625">
        <v>3</v>
      </c>
      <c r="N2625">
        <v>2024</v>
      </c>
    </row>
    <row r="2626" spans="1:14" x14ac:dyDescent="0.25">
      <c r="A2626" t="s">
        <v>5318</v>
      </c>
      <c r="B2626" t="s">
        <v>2722</v>
      </c>
      <c r="C2626" t="s">
        <v>2724</v>
      </c>
      <c r="D2626" t="s">
        <v>202</v>
      </c>
      <c r="E2626" t="s">
        <v>2723</v>
      </c>
      <c r="F2626" t="s">
        <v>202</v>
      </c>
      <c r="G2626" s="9">
        <v>1</v>
      </c>
      <c r="H2626" s="8">
        <v>0</v>
      </c>
      <c r="I2626" s="8">
        <v>578</v>
      </c>
      <c r="J2626" s="8">
        <v>0</v>
      </c>
      <c r="K2626" t="s">
        <v>820</v>
      </c>
      <c r="L2626" s="1">
        <v>45381</v>
      </c>
      <c r="M2626">
        <v>3</v>
      </c>
      <c r="N2626">
        <v>2024</v>
      </c>
    </row>
    <row r="2627" spans="1:14" x14ac:dyDescent="0.25">
      <c r="A2627" t="s">
        <v>5335</v>
      </c>
      <c r="B2627" t="s">
        <v>2929</v>
      </c>
      <c r="C2627" t="s">
        <v>2724</v>
      </c>
      <c r="D2627" t="s">
        <v>202</v>
      </c>
      <c r="E2627" t="s">
        <v>2723</v>
      </c>
      <c r="F2627" t="s">
        <v>202</v>
      </c>
      <c r="G2627" s="9">
        <v>1</v>
      </c>
      <c r="H2627" s="8">
        <v>0</v>
      </c>
      <c r="I2627" s="8">
        <v>60</v>
      </c>
      <c r="J2627" s="8">
        <v>0</v>
      </c>
      <c r="K2627" t="s">
        <v>4746</v>
      </c>
      <c r="L2627" s="1">
        <v>45381</v>
      </c>
      <c r="M2627">
        <v>3</v>
      </c>
      <c r="N2627">
        <v>2024</v>
      </c>
    </row>
    <row r="2628" spans="1:14" x14ac:dyDescent="0.25">
      <c r="A2628" t="s">
        <v>5335</v>
      </c>
      <c r="B2628" t="s">
        <v>2929</v>
      </c>
      <c r="C2628" t="s">
        <v>2800</v>
      </c>
      <c r="D2628" t="s">
        <v>1925</v>
      </c>
      <c r="E2628" t="s">
        <v>5202</v>
      </c>
      <c r="F2628" t="s">
        <v>202</v>
      </c>
      <c r="G2628" s="9">
        <v>1</v>
      </c>
      <c r="H2628" s="8">
        <v>0</v>
      </c>
      <c r="I2628" s="8">
        <v>693</v>
      </c>
      <c r="J2628" s="8">
        <v>0</v>
      </c>
      <c r="K2628" t="s">
        <v>4746</v>
      </c>
      <c r="L2628" s="1">
        <v>45381</v>
      </c>
      <c r="M2628">
        <v>3</v>
      </c>
      <c r="N2628">
        <v>2024</v>
      </c>
    </row>
    <row r="2629" spans="1:14" x14ac:dyDescent="0.25">
      <c r="A2629" t="s">
        <v>5335</v>
      </c>
      <c r="B2629" t="s">
        <v>2929</v>
      </c>
      <c r="C2629" t="s">
        <v>3756</v>
      </c>
      <c r="D2629" t="s">
        <v>3757</v>
      </c>
      <c r="E2629" t="s">
        <v>287</v>
      </c>
      <c r="F2629" t="s">
        <v>202</v>
      </c>
      <c r="G2629" s="9">
        <v>1</v>
      </c>
      <c r="H2629" s="8">
        <v>233.7654</v>
      </c>
      <c r="I2629" s="8">
        <v>0</v>
      </c>
      <c r="J2629" s="8">
        <v>233.77</v>
      </c>
      <c r="K2629" t="s">
        <v>4746</v>
      </c>
      <c r="L2629" s="1">
        <v>45381</v>
      </c>
      <c r="M2629">
        <v>3</v>
      </c>
      <c r="N2629">
        <v>2024</v>
      </c>
    </row>
    <row r="2630" spans="1:14" x14ac:dyDescent="0.25">
      <c r="A2630" t="s">
        <v>5335</v>
      </c>
      <c r="B2630" t="s">
        <v>2929</v>
      </c>
      <c r="C2630" t="s">
        <v>3758</v>
      </c>
      <c r="D2630" t="s">
        <v>3759</v>
      </c>
      <c r="E2630" t="s">
        <v>289</v>
      </c>
      <c r="F2630" t="s">
        <v>202</v>
      </c>
      <c r="G2630" s="9">
        <v>1</v>
      </c>
      <c r="H2630" s="8">
        <v>133.24629999999999</v>
      </c>
      <c r="I2630" s="8">
        <v>0</v>
      </c>
      <c r="J2630" s="8">
        <v>133.25</v>
      </c>
      <c r="K2630" t="s">
        <v>4746</v>
      </c>
      <c r="L2630" s="1">
        <v>45381</v>
      </c>
      <c r="M2630">
        <v>3</v>
      </c>
      <c r="N2630">
        <v>2024</v>
      </c>
    </row>
    <row r="2631" spans="1:14" x14ac:dyDescent="0.25">
      <c r="A2631" t="s">
        <v>5338</v>
      </c>
      <c r="B2631" t="s">
        <v>2934</v>
      </c>
      <c r="C2631" t="s">
        <v>537</v>
      </c>
      <c r="D2631" t="s">
        <v>416</v>
      </c>
      <c r="E2631" t="s">
        <v>5339</v>
      </c>
      <c r="F2631" t="s">
        <v>202</v>
      </c>
      <c r="G2631" s="9">
        <v>1</v>
      </c>
      <c r="H2631" s="8">
        <v>200.25899999999999</v>
      </c>
      <c r="I2631" s="8">
        <v>687</v>
      </c>
      <c r="J2631" s="8">
        <v>200.26</v>
      </c>
      <c r="K2631" t="s">
        <v>820</v>
      </c>
      <c r="L2631" s="1">
        <v>45380</v>
      </c>
      <c r="M2631">
        <v>3</v>
      </c>
      <c r="N2631">
        <v>2024</v>
      </c>
    </row>
    <row r="2632" spans="1:14" x14ac:dyDescent="0.25">
      <c r="A2632" t="s">
        <v>5338</v>
      </c>
      <c r="B2632" t="s">
        <v>2934</v>
      </c>
      <c r="C2632" t="s">
        <v>2996</v>
      </c>
      <c r="D2632" t="s">
        <v>1918</v>
      </c>
      <c r="E2632" t="s">
        <v>5340</v>
      </c>
      <c r="F2632" t="s">
        <v>202</v>
      </c>
      <c r="G2632" s="9">
        <v>1</v>
      </c>
      <c r="H2632" s="8">
        <v>0</v>
      </c>
      <c r="I2632" s="8">
        <v>412</v>
      </c>
      <c r="J2632" s="8">
        <v>0</v>
      </c>
      <c r="K2632" t="s">
        <v>820</v>
      </c>
      <c r="L2632" s="1">
        <v>45380</v>
      </c>
      <c r="M2632">
        <v>3</v>
      </c>
      <c r="N2632">
        <v>2024</v>
      </c>
    </row>
    <row r="2633" spans="1:14" x14ac:dyDescent="0.25">
      <c r="A2633" t="s">
        <v>5338</v>
      </c>
      <c r="B2633" t="s">
        <v>2934</v>
      </c>
      <c r="C2633" t="s">
        <v>538</v>
      </c>
      <c r="D2633" t="s">
        <v>195</v>
      </c>
      <c r="E2633" t="s">
        <v>196</v>
      </c>
      <c r="F2633" t="s">
        <v>202</v>
      </c>
      <c r="G2633" s="9">
        <v>1</v>
      </c>
      <c r="H2633" s="8">
        <v>121.55800000000001</v>
      </c>
      <c r="I2633" s="8">
        <v>0</v>
      </c>
      <c r="J2633" s="8">
        <v>121.56</v>
      </c>
      <c r="K2633" t="s">
        <v>820</v>
      </c>
      <c r="L2633" s="1">
        <v>45380</v>
      </c>
      <c r="M2633">
        <v>3</v>
      </c>
      <c r="N2633">
        <v>2024</v>
      </c>
    </row>
    <row r="2634" spans="1:14" x14ac:dyDescent="0.25">
      <c r="A2634" t="s">
        <v>5338</v>
      </c>
      <c r="B2634" t="s">
        <v>2934</v>
      </c>
      <c r="C2634" t="s">
        <v>2724</v>
      </c>
      <c r="D2634" t="s">
        <v>202</v>
      </c>
      <c r="E2634" t="s">
        <v>2723</v>
      </c>
      <c r="F2634" t="s">
        <v>202</v>
      </c>
      <c r="G2634" s="9">
        <v>1</v>
      </c>
      <c r="H2634" s="8">
        <v>0</v>
      </c>
      <c r="I2634" s="8">
        <v>265</v>
      </c>
      <c r="J2634" s="8">
        <v>0</v>
      </c>
      <c r="K2634" t="s">
        <v>820</v>
      </c>
      <c r="L2634" s="1">
        <v>45380</v>
      </c>
      <c r="M2634">
        <v>3</v>
      </c>
      <c r="N2634">
        <v>2024</v>
      </c>
    </row>
    <row r="2635" spans="1:14" x14ac:dyDescent="0.25">
      <c r="A2635" t="s">
        <v>5341</v>
      </c>
      <c r="B2635" t="s">
        <v>2934</v>
      </c>
      <c r="C2635" t="s">
        <v>560</v>
      </c>
      <c r="D2635" t="s">
        <v>222</v>
      </c>
      <c r="E2635" t="s">
        <v>2780</v>
      </c>
      <c r="F2635" t="s">
        <v>202</v>
      </c>
      <c r="G2635" s="9">
        <v>1</v>
      </c>
      <c r="H2635" s="8">
        <v>35.844000000000001</v>
      </c>
      <c r="I2635" s="8">
        <v>81.819999999999993</v>
      </c>
      <c r="J2635" s="8">
        <v>35.840000000000003</v>
      </c>
      <c r="K2635" t="s">
        <v>106</v>
      </c>
      <c r="L2635" s="1">
        <v>45380</v>
      </c>
      <c r="M2635">
        <v>3</v>
      </c>
      <c r="N2635">
        <v>2024</v>
      </c>
    </row>
    <row r="2636" spans="1:14" x14ac:dyDescent="0.25">
      <c r="A2636" t="s">
        <v>5341</v>
      </c>
      <c r="B2636" t="s">
        <v>2934</v>
      </c>
      <c r="C2636" t="s">
        <v>512</v>
      </c>
      <c r="D2636" t="s">
        <v>248</v>
      </c>
      <c r="E2636" t="s">
        <v>2725</v>
      </c>
      <c r="F2636" t="s">
        <v>202</v>
      </c>
      <c r="G2636" s="9">
        <v>1</v>
      </c>
      <c r="H2636" s="8">
        <v>30.389500000000002</v>
      </c>
      <c r="I2636" s="8">
        <v>73.55</v>
      </c>
      <c r="J2636" s="8">
        <v>30.39</v>
      </c>
      <c r="K2636" t="s">
        <v>106</v>
      </c>
      <c r="L2636" s="1">
        <v>45380</v>
      </c>
      <c r="M2636">
        <v>3</v>
      </c>
      <c r="N2636">
        <v>2024</v>
      </c>
    </row>
    <row r="2637" spans="1:14" x14ac:dyDescent="0.25">
      <c r="A2637" t="s">
        <v>5341</v>
      </c>
      <c r="B2637" t="s">
        <v>2934</v>
      </c>
      <c r="C2637" t="s">
        <v>2724</v>
      </c>
      <c r="D2637" t="s">
        <v>202</v>
      </c>
      <c r="E2637" t="s">
        <v>2760</v>
      </c>
      <c r="F2637" t="s">
        <v>202</v>
      </c>
      <c r="G2637" s="9">
        <v>1</v>
      </c>
      <c r="H2637" s="8">
        <v>0</v>
      </c>
      <c r="I2637" s="8">
        <v>27.44</v>
      </c>
      <c r="J2637" s="8">
        <v>0</v>
      </c>
      <c r="K2637" t="s">
        <v>106</v>
      </c>
      <c r="L2637" s="1">
        <v>45380</v>
      </c>
      <c r="M2637">
        <v>3</v>
      </c>
      <c r="N2637">
        <v>2024</v>
      </c>
    </row>
    <row r="2638" spans="1:14" x14ac:dyDescent="0.25">
      <c r="A2638" t="s">
        <v>5342</v>
      </c>
      <c r="B2638" t="s">
        <v>2934</v>
      </c>
      <c r="C2638" t="s">
        <v>560</v>
      </c>
      <c r="D2638" t="s">
        <v>222</v>
      </c>
      <c r="E2638" t="s">
        <v>4825</v>
      </c>
      <c r="F2638" t="s">
        <v>202</v>
      </c>
      <c r="G2638" s="9">
        <v>1</v>
      </c>
      <c r="H2638" s="8">
        <v>35.844000000000001</v>
      </c>
      <c r="I2638" s="8">
        <v>0</v>
      </c>
      <c r="J2638" s="8">
        <v>35.840000000000003</v>
      </c>
      <c r="K2638" t="s">
        <v>820</v>
      </c>
      <c r="L2638" s="1">
        <v>45380</v>
      </c>
      <c r="M2638">
        <v>3</v>
      </c>
      <c r="N2638">
        <v>2024</v>
      </c>
    </row>
    <row r="2639" spans="1:14" x14ac:dyDescent="0.25">
      <c r="A2639" t="s">
        <v>5342</v>
      </c>
      <c r="B2639" t="s">
        <v>2934</v>
      </c>
      <c r="C2639" t="s">
        <v>2736</v>
      </c>
      <c r="D2639" t="s">
        <v>202</v>
      </c>
      <c r="E2639" t="s">
        <v>5343</v>
      </c>
      <c r="F2639" t="s">
        <v>202</v>
      </c>
      <c r="G2639" s="9">
        <v>1</v>
      </c>
      <c r="H2639" s="8">
        <v>0</v>
      </c>
      <c r="I2639" s="8">
        <v>0</v>
      </c>
      <c r="J2639" s="8">
        <v>0</v>
      </c>
      <c r="K2639" t="s">
        <v>820</v>
      </c>
      <c r="L2639" s="1">
        <v>45380</v>
      </c>
      <c r="M2639">
        <v>3</v>
      </c>
      <c r="N2639">
        <v>2024</v>
      </c>
    </row>
    <row r="2640" spans="1:14" x14ac:dyDescent="0.25">
      <c r="A2640" t="s">
        <v>5342</v>
      </c>
      <c r="B2640" t="s">
        <v>2934</v>
      </c>
      <c r="C2640" t="s">
        <v>2736</v>
      </c>
      <c r="D2640" t="s">
        <v>202</v>
      </c>
      <c r="E2640" t="s">
        <v>2871</v>
      </c>
      <c r="F2640" t="s">
        <v>202</v>
      </c>
      <c r="G2640" s="9">
        <v>1</v>
      </c>
      <c r="H2640" s="8">
        <v>0</v>
      </c>
      <c r="I2640" s="8">
        <v>0</v>
      </c>
      <c r="J2640" s="8">
        <v>0</v>
      </c>
      <c r="K2640" t="s">
        <v>820</v>
      </c>
      <c r="L2640" s="1">
        <v>45380</v>
      </c>
      <c r="M2640">
        <v>3</v>
      </c>
      <c r="N2640">
        <v>2024</v>
      </c>
    </row>
    <row r="2641" spans="1:14" x14ac:dyDescent="0.25">
      <c r="A2641" t="s">
        <v>5344</v>
      </c>
      <c r="B2641" t="s">
        <v>2934</v>
      </c>
      <c r="C2641" t="s">
        <v>3039</v>
      </c>
      <c r="D2641" t="s">
        <v>1962</v>
      </c>
      <c r="E2641" t="s">
        <v>5345</v>
      </c>
      <c r="F2641" t="s">
        <v>202</v>
      </c>
      <c r="G2641" s="9">
        <v>1</v>
      </c>
      <c r="H2641" s="8">
        <v>0</v>
      </c>
      <c r="I2641" s="8">
        <v>908.26</v>
      </c>
      <c r="J2641" s="8">
        <v>0</v>
      </c>
      <c r="K2641" t="s">
        <v>106</v>
      </c>
      <c r="L2641" s="1">
        <v>45379</v>
      </c>
      <c r="M2641">
        <v>3</v>
      </c>
      <c r="N2641">
        <v>2024</v>
      </c>
    </row>
    <row r="2642" spans="1:14" x14ac:dyDescent="0.25">
      <c r="A2642" t="s">
        <v>5344</v>
      </c>
      <c r="B2642" t="s">
        <v>2934</v>
      </c>
      <c r="C2642" t="s">
        <v>449</v>
      </c>
      <c r="D2642" t="s">
        <v>410</v>
      </c>
      <c r="E2642" t="s">
        <v>411</v>
      </c>
      <c r="F2642" t="s">
        <v>202</v>
      </c>
      <c r="G2642" s="9">
        <v>1</v>
      </c>
      <c r="H2642" s="8">
        <v>194.80449999999999</v>
      </c>
      <c r="I2642" s="8">
        <v>0</v>
      </c>
      <c r="J2642" s="8">
        <v>194.8</v>
      </c>
      <c r="K2642" t="s">
        <v>106</v>
      </c>
      <c r="L2642" s="1">
        <v>45379</v>
      </c>
      <c r="M2642">
        <v>3</v>
      </c>
      <c r="N2642">
        <v>2024</v>
      </c>
    </row>
    <row r="2643" spans="1:14" x14ac:dyDescent="0.25">
      <c r="A2643" t="s">
        <v>5344</v>
      </c>
      <c r="B2643" t="s">
        <v>2934</v>
      </c>
      <c r="C2643" t="s">
        <v>450</v>
      </c>
      <c r="D2643" t="s">
        <v>412</v>
      </c>
      <c r="E2643" t="s">
        <v>413</v>
      </c>
      <c r="F2643" t="s">
        <v>202</v>
      </c>
      <c r="G2643" s="9">
        <v>1</v>
      </c>
      <c r="H2643" s="8">
        <v>140.25919999999999</v>
      </c>
      <c r="I2643" s="8">
        <v>0</v>
      </c>
      <c r="J2643" s="8">
        <v>140.26</v>
      </c>
      <c r="K2643" t="s">
        <v>106</v>
      </c>
      <c r="L2643" s="1">
        <v>45379</v>
      </c>
      <c r="M2643">
        <v>3</v>
      </c>
      <c r="N2643">
        <v>2024</v>
      </c>
    </row>
    <row r="2644" spans="1:14" x14ac:dyDescent="0.25">
      <c r="A2644" t="s">
        <v>5344</v>
      </c>
      <c r="B2644" t="s">
        <v>2934</v>
      </c>
      <c r="C2644" t="s">
        <v>451</v>
      </c>
      <c r="D2644" t="s">
        <v>414</v>
      </c>
      <c r="E2644" t="s">
        <v>415</v>
      </c>
      <c r="F2644" t="s">
        <v>202</v>
      </c>
      <c r="G2644" s="9">
        <v>1</v>
      </c>
      <c r="H2644" s="8">
        <v>137.14240000000001</v>
      </c>
      <c r="I2644" s="8">
        <v>0</v>
      </c>
      <c r="J2644" s="8">
        <v>137.13999999999999</v>
      </c>
      <c r="K2644" t="s">
        <v>106</v>
      </c>
      <c r="L2644" s="1">
        <v>45379</v>
      </c>
      <c r="M2644">
        <v>3</v>
      </c>
      <c r="N2644">
        <v>2024</v>
      </c>
    </row>
    <row r="2645" spans="1:14" x14ac:dyDescent="0.25">
      <c r="A2645" t="s">
        <v>5344</v>
      </c>
      <c r="B2645" t="s">
        <v>2934</v>
      </c>
      <c r="C2645" t="s">
        <v>559</v>
      </c>
      <c r="D2645" t="s">
        <v>418</v>
      </c>
      <c r="E2645" t="s">
        <v>5346</v>
      </c>
      <c r="F2645" t="s">
        <v>202</v>
      </c>
      <c r="G2645" s="9">
        <v>1</v>
      </c>
      <c r="H2645" s="8">
        <v>177.6617</v>
      </c>
      <c r="I2645" s="8">
        <v>412.4</v>
      </c>
      <c r="J2645" s="8">
        <v>177.66</v>
      </c>
      <c r="K2645" t="s">
        <v>106</v>
      </c>
      <c r="L2645" s="1">
        <v>45379</v>
      </c>
      <c r="M2645">
        <v>3</v>
      </c>
      <c r="N2645">
        <v>2024</v>
      </c>
    </row>
    <row r="2646" spans="1:14" x14ac:dyDescent="0.25">
      <c r="A2646" t="s">
        <v>5344</v>
      </c>
      <c r="B2646" t="s">
        <v>2934</v>
      </c>
      <c r="C2646" t="s">
        <v>512</v>
      </c>
      <c r="D2646" t="s">
        <v>248</v>
      </c>
      <c r="E2646" t="s">
        <v>5347</v>
      </c>
      <c r="F2646" t="s">
        <v>202</v>
      </c>
      <c r="G2646" s="9">
        <v>1</v>
      </c>
      <c r="H2646" s="8">
        <v>30.389500000000002</v>
      </c>
      <c r="I2646" s="8">
        <v>73.55</v>
      </c>
      <c r="J2646" s="8">
        <v>30.39</v>
      </c>
      <c r="K2646" t="s">
        <v>106</v>
      </c>
      <c r="L2646" s="1">
        <v>45379</v>
      </c>
      <c r="M2646">
        <v>3</v>
      </c>
      <c r="N2646">
        <v>2024</v>
      </c>
    </row>
    <row r="2647" spans="1:14" x14ac:dyDescent="0.25">
      <c r="A2647" t="s">
        <v>5344</v>
      </c>
      <c r="B2647" t="s">
        <v>2934</v>
      </c>
      <c r="C2647" t="s">
        <v>2724</v>
      </c>
      <c r="D2647" t="s">
        <v>202</v>
      </c>
      <c r="E2647" t="s">
        <v>2733</v>
      </c>
      <c r="F2647" t="s">
        <v>202</v>
      </c>
      <c r="G2647" s="9">
        <v>1</v>
      </c>
      <c r="H2647" s="8">
        <v>0</v>
      </c>
      <c r="I2647" s="8">
        <v>202.14</v>
      </c>
      <c r="J2647" s="8">
        <v>0</v>
      </c>
      <c r="K2647" t="s">
        <v>106</v>
      </c>
      <c r="L2647" s="1">
        <v>45379</v>
      </c>
      <c r="M2647">
        <v>3</v>
      </c>
      <c r="N2647">
        <v>2024</v>
      </c>
    </row>
    <row r="2648" spans="1:14" x14ac:dyDescent="0.25">
      <c r="A2648" t="s">
        <v>5348</v>
      </c>
      <c r="B2648" t="s">
        <v>2934</v>
      </c>
      <c r="C2648" t="s">
        <v>512</v>
      </c>
      <c r="D2648" t="s">
        <v>248</v>
      </c>
      <c r="E2648" t="s">
        <v>5349</v>
      </c>
      <c r="F2648" t="s">
        <v>202</v>
      </c>
      <c r="G2648" s="9">
        <v>1</v>
      </c>
      <c r="H2648" s="8">
        <v>30.389500000000002</v>
      </c>
      <c r="I2648" s="8">
        <v>72.739999999999995</v>
      </c>
      <c r="J2648" s="8">
        <v>30.39</v>
      </c>
      <c r="K2648" t="s">
        <v>106</v>
      </c>
      <c r="L2648" s="1">
        <v>45379</v>
      </c>
      <c r="M2648">
        <v>3</v>
      </c>
      <c r="N2648">
        <v>2024</v>
      </c>
    </row>
    <row r="2649" spans="1:14" x14ac:dyDescent="0.25">
      <c r="A2649" t="s">
        <v>5350</v>
      </c>
      <c r="B2649" t="s">
        <v>2934</v>
      </c>
      <c r="C2649" t="s">
        <v>2947</v>
      </c>
      <c r="D2649" t="s">
        <v>1920</v>
      </c>
      <c r="E2649" t="s">
        <v>5351</v>
      </c>
      <c r="F2649" t="s">
        <v>202</v>
      </c>
      <c r="G2649" s="9">
        <v>1</v>
      </c>
      <c r="H2649" s="8">
        <v>0</v>
      </c>
      <c r="I2649" s="8">
        <v>908.26</v>
      </c>
      <c r="J2649" s="8">
        <v>0</v>
      </c>
      <c r="K2649" t="s">
        <v>106</v>
      </c>
      <c r="L2649" s="1">
        <v>45379</v>
      </c>
      <c r="M2649">
        <v>3</v>
      </c>
      <c r="N2649">
        <v>2024</v>
      </c>
    </row>
    <row r="2650" spans="1:14" x14ac:dyDescent="0.25">
      <c r="A2650" t="s">
        <v>5350</v>
      </c>
      <c r="B2650" t="s">
        <v>2934</v>
      </c>
      <c r="C2650" t="s">
        <v>446</v>
      </c>
      <c r="D2650" t="s">
        <v>404</v>
      </c>
      <c r="E2650" t="s">
        <v>405</v>
      </c>
      <c r="F2650" t="s">
        <v>202</v>
      </c>
      <c r="G2650" s="9">
        <v>1</v>
      </c>
      <c r="H2650" s="8">
        <v>210.3888</v>
      </c>
      <c r="I2650" s="8">
        <v>0</v>
      </c>
      <c r="J2650" s="8">
        <v>210.39</v>
      </c>
      <c r="K2650" t="s">
        <v>106</v>
      </c>
      <c r="L2650" s="1">
        <v>45379</v>
      </c>
      <c r="M2650">
        <v>3</v>
      </c>
      <c r="N2650">
        <v>2024</v>
      </c>
    </row>
    <row r="2651" spans="1:14" x14ac:dyDescent="0.25">
      <c r="A2651" t="s">
        <v>5350</v>
      </c>
      <c r="B2651" t="s">
        <v>2934</v>
      </c>
      <c r="C2651" t="s">
        <v>447</v>
      </c>
      <c r="D2651" t="s">
        <v>406</v>
      </c>
      <c r="E2651" t="s">
        <v>407</v>
      </c>
      <c r="F2651" t="s">
        <v>202</v>
      </c>
      <c r="G2651" s="9">
        <v>1</v>
      </c>
      <c r="H2651" s="8">
        <v>140.25919999999999</v>
      </c>
      <c r="I2651" s="8">
        <v>0</v>
      </c>
      <c r="J2651" s="8">
        <v>140.26</v>
      </c>
      <c r="K2651" t="s">
        <v>106</v>
      </c>
      <c r="L2651" s="1">
        <v>45379</v>
      </c>
      <c r="M2651">
        <v>3</v>
      </c>
      <c r="N2651">
        <v>2024</v>
      </c>
    </row>
    <row r="2652" spans="1:14" x14ac:dyDescent="0.25">
      <c r="A2652" t="s">
        <v>5350</v>
      </c>
      <c r="B2652" t="s">
        <v>2934</v>
      </c>
      <c r="C2652" t="s">
        <v>445</v>
      </c>
      <c r="D2652" t="s">
        <v>408</v>
      </c>
      <c r="E2652" t="s">
        <v>409</v>
      </c>
      <c r="F2652" t="s">
        <v>202</v>
      </c>
      <c r="G2652" s="9">
        <v>1</v>
      </c>
      <c r="H2652" s="8">
        <v>137.14240000000001</v>
      </c>
      <c r="I2652" s="8">
        <v>0</v>
      </c>
      <c r="J2652" s="8">
        <v>137.13999999999999</v>
      </c>
      <c r="K2652" t="s">
        <v>106</v>
      </c>
      <c r="L2652" s="1">
        <v>45379</v>
      </c>
      <c r="M2652">
        <v>3</v>
      </c>
      <c r="N2652">
        <v>2024</v>
      </c>
    </row>
    <row r="2653" spans="1:14" x14ac:dyDescent="0.25">
      <c r="A2653" t="s">
        <v>5350</v>
      </c>
      <c r="B2653" t="s">
        <v>2934</v>
      </c>
      <c r="C2653" t="s">
        <v>2854</v>
      </c>
      <c r="D2653" t="s">
        <v>1830</v>
      </c>
      <c r="E2653" t="s">
        <v>5352</v>
      </c>
      <c r="F2653" t="s">
        <v>202</v>
      </c>
      <c r="G2653" s="9">
        <v>1</v>
      </c>
      <c r="H2653" s="8">
        <v>21.818100000000001</v>
      </c>
      <c r="I2653" s="8">
        <v>28.93</v>
      </c>
      <c r="J2653" s="8">
        <v>21.82</v>
      </c>
      <c r="K2653" t="s">
        <v>106</v>
      </c>
      <c r="L2653" s="1">
        <v>45379</v>
      </c>
      <c r="M2653">
        <v>3</v>
      </c>
      <c r="N2653">
        <v>2024</v>
      </c>
    </row>
    <row r="2654" spans="1:14" x14ac:dyDescent="0.25">
      <c r="A2654" t="s">
        <v>5350</v>
      </c>
      <c r="B2654" t="s">
        <v>2934</v>
      </c>
      <c r="C2654" t="s">
        <v>537</v>
      </c>
      <c r="D2654" t="s">
        <v>416</v>
      </c>
      <c r="E2654" t="s">
        <v>5353</v>
      </c>
      <c r="F2654" t="s">
        <v>202</v>
      </c>
      <c r="G2654" s="9">
        <v>1</v>
      </c>
      <c r="H2654" s="8">
        <v>200.25899999999999</v>
      </c>
      <c r="I2654" s="8">
        <v>412.4</v>
      </c>
      <c r="J2654" s="8">
        <v>200.26</v>
      </c>
      <c r="K2654" t="s">
        <v>106</v>
      </c>
      <c r="L2654" s="1">
        <v>45379</v>
      </c>
      <c r="M2654">
        <v>3</v>
      </c>
      <c r="N2654">
        <v>2024</v>
      </c>
    </row>
    <row r="2655" spans="1:14" x14ac:dyDescent="0.25">
      <c r="A2655" t="s">
        <v>5350</v>
      </c>
      <c r="B2655" t="s">
        <v>2934</v>
      </c>
      <c r="C2655" t="s">
        <v>448</v>
      </c>
      <c r="D2655" t="s">
        <v>419</v>
      </c>
      <c r="E2655" t="s">
        <v>5354</v>
      </c>
      <c r="F2655" t="s">
        <v>202</v>
      </c>
      <c r="G2655" s="9">
        <v>1</v>
      </c>
      <c r="H2655" s="8">
        <v>23.3765</v>
      </c>
      <c r="I2655" s="8">
        <v>48.76</v>
      </c>
      <c r="J2655" s="8">
        <v>23.38</v>
      </c>
      <c r="K2655" t="s">
        <v>106</v>
      </c>
      <c r="L2655" s="1">
        <v>45379</v>
      </c>
      <c r="M2655">
        <v>3</v>
      </c>
      <c r="N2655">
        <v>2024</v>
      </c>
    </row>
    <row r="2656" spans="1:14" x14ac:dyDescent="0.25">
      <c r="A2656" t="s">
        <v>5350</v>
      </c>
      <c r="B2656" t="s">
        <v>2934</v>
      </c>
      <c r="C2656" t="s">
        <v>512</v>
      </c>
      <c r="D2656" t="s">
        <v>248</v>
      </c>
      <c r="E2656" t="s">
        <v>5355</v>
      </c>
      <c r="F2656" t="s">
        <v>202</v>
      </c>
      <c r="G2656" s="9">
        <v>1</v>
      </c>
      <c r="H2656" s="8">
        <v>30.389500000000002</v>
      </c>
      <c r="I2656" s="8">
        <v>73.55</v>
      </c>
      <c r="J2656" s="8">
        <v>30.39</v>
      </c>
      <c r="K2656" t="s">
        <v>106</v>
      </c>
      <c r="L2656" s="1">
        <v>45379</v>
      </c>
      <c r="M2656">
        <v>3</v>
      </c>
      <c r="N2656">
        <v>2024</v>
      </c>
    </row>
    <row r="2657" spans="1:14" x14ac:dyDescent="0.25">
      <c r="A2657" t="s">
        <v>5350</v>
      </c>
      <c r="B2657" t="s">
        <v>2934</v>
      </c>
      <c r="C2657" t="s">
        <v>560</v>
      </c>
      <c r="D2657" t="s">
        <v>222</v>
      </c>
      <c r="E2657" t="s">
        <v>5356</v>
      </c>
      <c r="F2657" t="s">
        <v>202</v>
      </c>
      <c r="G2657" s="9">
        <v>1</v>
      </c>
      <c r="H2657" s="8">
        <v>35.844000000000001</v>
      </c>
      <c r="I2657" s="8">
        <v>81.819999999999993</v>
      </c>
      <c r="J2657" s="8">
        <v>35.840000000000003</v>
      </c>
      <c r="K2657" t="s">
        <v>106</v>
      </c>
      <c r="L2657" s="1">
        <v>45379</v>
      </c>
      <c r="M2657">
        <v>3</v>
      </c>
      <c r="N2657">
        <v>2024</v>
      </c>
    </row>
    <row r="2658" spans="1:14" x14ac:dyDescent="0.25">
      <c r="A2658" t="s">
        <v>5350</v>
      </c>
      <c r="B2658" t="s">
        <v>2934</v>
      </c>
      <c r="C2658" t="s">
        <v>2724</v>
      </c>
      <c r="D2658" t="s">
        <v>202</v>
      </c>
      <c r="E2658" t="s">
        <v>2733</v>
      </c>
      <c r="F2658" t="s">
        <v>202</v>
      </c>
      <c r="G2658" s="9">
        <v>1</v>
      </c>
      <c r="H2658" s="8">
        <v>0</v>
      </c>
      <c r="I2658" s="8">
        <v>104.8</v>
      </c>
      <c r="J2658" s="8">
        <v>0</v>
      </c>
      <c r="K2658" t="s">
        <v>106</v>
      </c>
      <c r="L2658" s="1">
        <v>45379</v>
      </c>
      <c r="M2658">
        <v>3</v>
      </c>
      <c r="N2658">
        <v>2024</v>
      </c>
    </row>
    <row r="2659" spans="1:14" x14ac:dyDescent="0.25">
      <c r="A2659" t="s">
        <v>5357</v>
      </c>
      <c r="B2659" t="s">
        <v>2934</v>
      </c>
      <c r="C2659" t="s">
        <v>499</v>
      </c>
      <c r="D2659" t="s">
        <v>322</v>
      </c>
      <c r="E2659" t="s">
        <v>323</v>
      </c>
      <c r="F2659" t="s">
        <v>202</v>
      </c>
      <c r="G2659" s="9">
        <v>2</v>
      </c>
      <c r="H2659" s="8">
        <v>4.66</v>
      </c>
      <c r="I2659" s="8">
        <v>11.5</v>
      </c>
      <c r="J2659" s="8">
        <v>9.32</v>
      </c>
      <c r="K2659" t="s">
        <v>113</v>
      </c>
      <c r="L2659" s="1">
        <v>45378</v>
      </c>
      <c r="M2659">
        <v>3</v>
      </c>
      <c r="N2659">
        <v>2024</v>
      </c>
    </row>
    <row r="2660" spans="1:14" x14ac:dyDescent="0.25">
      <c r="A2660" t="s">
        <v>5358</v>
      </c>
      <c r="B2660" t="s">
        <v>2934</v>
      </c>
      <c r="C2660" t="s">
        <v>547</v>
      </c>
      <c r="D2660" t="s">
        <v>402</v>
      </c>
      <c r="E2660" t="s">
        <v>403</v>
      </c>
      <c r="F2660" t="s">
        <v>202</v>
      </c>
      <c r="G2660" s="9">
        <v>1</v>
      </c>
      <c r="H2660" s="8">
        <v>182.33699999999999</v>
      </c>
      <c r="I2660" s="8">
        <v>0</v>
      </c>
      <c r="J2660" s="8">
        <v>182.34</v>
      </c>
      <c r="K2660" t="s">
        <v>113</v>
      </c>
      <c r="L2660" s="1">
        <v>45378</v>
      </c>
      <c r="M2660">
        <v>3</v>
      </c>
      <c r="N2660">
        <v>2024</v>
      </c>
    </row>
    <row r="2661" spans="1:14" x14ac:dyDescent="0.25">
      <c r="A2661" t="s">
        <v>5358</v>
      </c>
      <c r="B2661" t="s">
        <v>2934</v>
      </c>
      <c r="C2661" t="s">
        <v>3049</v>
      </c>
      <c r="D2661" t="s">
        <v>1586</v>
      </c>
      <c r="E2661" t="s">
        <v>1587</v>
      </c>
      <c r="F2661" t="s">
        <v>202</v>
      </c>
      <c r="G2661" s="9">
        <v>1</v>
      </c>
      <c r="H2661" s="8">
        <v>688.82870000000003</v>
      </c>
      <c r="I2661" s="8">
        <v>0</v>
      </c>
      <c r="J2661" s="8">
        <v>688.83</v>
      </c>
      <c r="K2661" t="s">
        <v>113</v>
      </c>
      <c r="L2661" s="1">
        <v>45378</v>
      </c>
      <c r="M2661">
        <v>3</v>
      </c>
      <c r="N2661">
        <v>2024</v>
      </c>
    </row>
    <row r="2662" spans="1:14" x14ac:dyDescent="0.25">
      <c r="A2662" t="s">
        <v>5360</v>
      </c>
      <c r="B2662" t="s">
        <v>2722</v>
      </c>
      <c r="C2662" t="s">
        <v>2787</v>
      </c>
      <c r="D2662" t="s">
        <v>1518</v>
      </c>
      <c r="E2662" t="s">
        <v>5253</v>
      </c>
      <c r="F2662" t="s">
        <v>202</v>
      </c>
      <c r="G2662" s="9">
        <v>1</v>
      </c>
      <c r="H2662" s="8">
        <v>65.454300000000003</v>
      </c>
      <c r="I2662" s="8">
        <v>155</v>
      </c>
      <c r="J2662" s="8">
        <v>65.45</v>
      </c>
      <c r="K2662" t="s">
        <v>4746</v>
      </c>
      <c r="L2662" s="1">
        <v>45378</v>
      </c>
      <c r="M2662">
        <v>3</v>
      </c>
      <c r="N2662">
        <v>2024</v>
      </c>
    </row>
    <row r="2663" spans="1:14" x14ac:dyDescent="0.25">
      <c r="A2663" t="s">
        <v>5360</v>
      </c>
      <c r="B2663" t="s">
        <v>2722</v>
      </c>
      <c r="C2663" t="s">
        <v>2736</v>
      </c>
      <c r="D2663" t="s">
        <v>202</v>
      </c>
      <c r="E2663" t="s">
        <v>2723</v>
      </c>
      <c r="F2663" t="s">
        <v>202</v>
      </c>
      <c r="G2663" s="9">
        <v>1</v>
      </c>
      <c r="H2663" s="8">
        <v>0</v>
      </c>
      <c r="I2663" s="8">
        <v>0</v>
      </c>
      <c r="J2663" s="8">
        <v>0</v>
      </c>
      <c r="K2663" t="s">
        <v>4746</v>
      </c>
      <c r="L2663" s="1">
        <v>45378</v>
      </c>
      <c r="M2663">
        <v>3</v>
      </c>
      <c r="N2663">
        <v>2024</v>
      </c>
    </row>
    <row r="2664" spans="1:14" x14ac:dyDescent="0.25">
      <c r="A2664" t="s">
        <v>5361</v>
      </c>
      <c r="B2664" t="s">
        <v>2934</v>
      </c>
      <c r="C2664" t="s">
        <v>499</v>
      </c>
      <c r="D2664" t="s">
        <v>322</v>
      </c>
      <c r="E2664" t="s">
        <v>323</v>
      </c>
      <c r="F2664" t="s">
        <v>202</v>
      </c>
      <c r="G2664" s="9">
        <v>2</v>
      </c>
      <c r="H2664" s="8">
        <v>4.66</v>
      </c>
      <c r="I2664" s="8">
        <v>11.5</v>
      </c>
      <c r="J2664" s="8">
        <v>9.32</v>
      </c>
      <c r="K2664" t="s">
        <v>113</v>
      </c>
      <c r="L2664" s="1">
        <v>45378</v>
      </c>
      <c r="M2664">
        <v>3</v>
      </c>
      <c r="N2664">
        <v>2024</v>
      </c>
    </row>
    <row r="2665" spans="1:14" x14ac:dyDescent="0.25">
      <c r="A2665" t="s">
        <v>5362</v>
      </c>
      <c r="B2665" t="s">
        <v>2722</v>
      </c>
      <c r="C2665" t="s">
        <v>540</v>
      </c>
      <c r="D2665" t="s">
        <v>252</v>
      </c>
      <c r="E2665" t="s">
        <v>5299</v>
      </c>
      <c r="F2665" t="s">
        <v>202</v>
      </c>
      <c r="G2665" s="9">
        <v>1</v>
      </c>
      <c r="H2665" s="8">
        <v>21.818100000000001</v>
      </c>
      <c r="I2665" s="8">
        <v>59</v>
      </c>
      <c r="J2665" s="8">
        <v>21.82</v>
      </c>
      <c r="K2665" t="s">
        <v>4746</v>
      </c>
      <c r="L2665" s="1">
        <v>45377</v>
      </c>
      <c r="M2665">
        <v>3</v>
      </c>
      <c r="N2665">
        <v>2024</v>
      </c>
    </row>
    <row r="2666" spans="1:14" x14ac:dyDescent="0.25">
      <c r="A2666" t="s">
        <v>5362</v>
      </c>
      <c r="B2666" t="s">
        <v>2722</v>
      </c>
      <c r="C2666" t="s">
        <v>2736</v>
      </c>
      <c r="D2666" t="s">
        <v>202</v>
      </c>
      <c r="E2666" t="s">
        <v>2723</v>
      </c>
      <c r="F2666" t="s">
        <v>202</v>
      </c>
      <c r="G2666" s="9">
        <v>1</v>
      </c>
      <c r="H2666" s="8">
        <v>0</v>
      </c>
      <c r="I2666" s="8">
        <v>0</v>
      </c>
      <c r="J2666" s="8">
        <v>0</v>
      </c>
      <c r="K2666" t="s">
        <v>4746</v>
      </c>
      <c r="L2666" s="1">
        <v>45377</v>
      </c>
      <c r="M2666">
        <v>3</v>
      </c>
      <c r="N2666">
        <v>2024</v>
      </c>
    </row>
    <row r="2667" spans="1:14" x14ac:dyDescent="0.25">
      <c r="A2667" t="s">
        <v>5363</v>
      </c>
      <c r="B2667" t="s">
        <v>2722</v>
      </c>
      <c r="C2667" t="s">
        <v>2787</v>
      </c>
      <c r="D2667" t="s">
        <v>1518</v>
      </c>
      <c r="E2667" t="s">
        <v>5253</v>
      </c>
      <c r="F2667" t="s">
        <v>202</v>
      </c>
      <c r="G2667" s="9">
        <v>1</v>
      </c>
      <c r="H2667" s="8">
        <v>65.454300000000003</v>
      </c>
      <c r="I2667" s="8">
        <v>155</v>
      </c>
      <c r="J2667" s="8">
        <v>65.45</v>
      </c>
      <c r="K2667" t="s">
        <v>4746</v>
      </c>
      <c r="L2667" s="1">
        <v>45377</v>
      </c>
      <c r="M2667">
        <v>3</v>
      </c>
      <c r="N2667">
        <v>2024</v>
      </c>
    </row>
    <row r="2668" spans="1:14" x14ac:dyDescent="0.25">
      <c r="A2668" t="s">
        <v>5363</v>
      </c>
      <c r="B2668" t="s">
        <v>2722</v>
      </c>
      <c r="C2668" t="s">
        <v>2736</v>
      </c>
      <c r="D2668" t="s">
        <v>202</v>
      </c>
      <c r="E2668" t="s">
        <v>2723</v>
      </c>
      <c r="F2668" t="s">
        <v>202</v>
      </c>
      <c r="G2668" s="9">
        <v>1</v>
      </c>
      <c r="H2668" s="8">
        <v>0</v>
      </c>
      <c r="I2668" s="8">
        <v>0</v>
      </c>
      <c r="J2668" s="8">
        <v>0</v>
      </c>
      <c r="K2668" t="s">
        <v>4746</v>
      </c>
      <c r="L2668" s="1">
        <v>45377</v>
      </c>
      <c r="M2668">
        <v>3</v>
      </c>
      <c r="N2668">
        <v>2024</v>
      </c>
    </row>
    <row r="2669" spans="1:14" x14ac:dyDescent="0.25">
      <c r="A2669" t="s">
        <v>5364</v>
      </c>
      <c r="B2669" t="s">
        <v>2934</v>
      </c>
      <c r="C2669" t="s">
        <v>3288</v>
      </c>
      <c r="D2669" t="s">
        <v>935</v>
      </c>
      <c r="E2669" t="s">
        <v>936</v>
      </c>
      <c r="F2669" t="s">
        <v>202</v>
      </c>
      <c r="G2669" s="9">
        <v>1</v>
      </c>
      <c r="H2669" s="8">
        <v>44.025799999999997</v>
      </c>
      <c r="I2669" s="8">
        <v>0</v>
      </c>
      <c r="J2669" s="8">
        <v>44.03</v>
      </c>
      <c r="K2669" t="s">
        <v>686</v>
      </c>
      <c r="L2669" s="1">
        <v>45377</v>
      </c>
      <c r="M2669">
        <v>3</v>
      </c>
      <c r="N2669">
        <v>2024</v>
      </c>
    </row>
    <row r="2670" spans="1:14" x14ac:dyDescent="0.25">
      <c r="A2670" t="s">
        <v>5365</v>
      </c>
      <c r="B2670" t="s">
        <v>2722</v>
      </c>
      <c r="C2670" t="s">
        <v>518</v>
      </c>
      <c r="D2670" t="s">
        <v>218</v>
      </c>
      <c r="E2670" t="s">
        <v>5288</v>
      </c>
      <c r="F2670" t="s">
        <v>202</v>
      </c>
      <c r="G2670" s="9">
        <v>1</v>
      </c>
      <c r="H2670" s="8">
        <v>48.311500000000002</v>
      </c>
      <c r="I2670" s="8">
        <v>110</v>
      </c>
      <c r="J2670" s="8">
        <v>48.31</v>
      </c>
      <c r="K2670" t="s">
        <v>4746</v>
      </c>
      <c r="L2670" s="1">
        <v>45376</v>
      </c>
      <c r="M2670">
        <v>3</v>
      </c>
      <c r="N2670">
        <v>2024</v>
      </c>
    </row>
    <row r="2671" spans="1:14" x14ac:dyDescent="0.25">
      <c r="A2671" t="s">
        <v>5365</v>
      </c>
      <c r="B2671" t="s">
        <v>2722</v>
      </c>
      <c r="C2671" t="s">
        <v>2736</v>
      </c>
      <c r="D2671" t="s">
        <v>202</v>
      </c>
      <c r="E2671" t="s">
        <v>2723</v>
      </c>
      <c r="F2671" t="s">
        <v>202</v>
      </c>
      <c r="G2671" s="9">
        <v>1</v>
      </c>
      <c r="H2671" s="8">
        <v>0</v>
      </c>
      <c r="I2671" s="8">
        <v>0</v>
      </c>
      <c r="J2671" s="8">
        <v>0</v>
      </c>
      <c r="K2671" t="s">
        <v>4746</v>
      </c>
      <c r="L2671" s="1">
        <v>45376</v>
      </c>
      <c r="M2671">
        <v>3</v>
      </c>
      <c r="N2671">
        <v>2024</v>
      </c>
    </row>
    <row r="2672" spans="1:14" x14ac:dyDescent="0.25">
      <c r="A2672" t="s">
        <v>5366</v>
      </c>
      <c r="B2672" t="s">
        <v>2934</v>
      </c>
      <c r="C2672" t="s">
        <v>2890</v>
      </c>
      <c r="D2672" t="s">
        <v>1458</v>
      </c>
      <c r="E2672" t="s">
        <v>5367</v>
      </c>
      <c r="F2672" t="s">
        <v>202</v>
      </c>
      <c r="G2672" s="9">
        <v>1</v>
      </c>
      <c r="H2672" s="8">
        <v>121.55800000000001</v>
      </c>
      <c r="I2672" s="8">
        <v>214.05</v>
      </c>
      <c r="J2672" s="8">
        <v>121.56</v>
      </c>
      <c r="K2672" t="s">
        <v>106</v>
      </c>
      <c r="L2672" s="1">
        <v>45376</v>
      </c>
      <c r="M2672">
        <v>3</v>
      </c>
      <c r="N2672">
        <v>2024</v>
      </c>
    </row>
    <row r="2673" spans="1:14" x14ac:dyDescent="0.25">
      <c r="A2673" t="s">
        <v>5366</v>
      </c>
      <c r="B2673" t="s">
        <v>2934</v>
      </c>
      <c r="C2673" t="s">
        <v>2724</v>
      </c>
      <c r="D2673" t="s">
        <v>202</v>
      </c>
      <c r="E2673" t="s">
        <v>2733</v>
      </c>
      <c r="F2673" t="s">
        <v>202</v>
      </c>
      <c r="G2673" s="9">
        <v>1</v>
      </c>
      <c r="H2673" s="8">
        <v>0</v>
      </c>
      <c r="I2673" s="8">
        <v>39.299999999999997</v>
      </c>
      <c r="J2673" s="8">
        <v>0</v>
      </c>
      <c r="K2673" t="s">
        <v>106</v>
      </c>
      <c r="L2673" s="1">
        <v>45376</v>
      </c>
      <c r="M2673">
        <v>3</v>
      </c>
      <c r="N2673">
        <v>2024</v>
      </c>
    </row>
    <row r="2674" spans="1:14" x14ac:dyDescent="0.25">
      <c r="A2674" t="s">
        <v>5368</v>
      </c>
      <c r="B2674" t="s">
        <v>4672</v>
      </c>
      <c r="C2674" t="s">
        <v>2947</v>
      </c>
      <c r="D2674" t="s">
        <v>1920</v>
      </c>
      <c r="E2674" t="s">
        <v>5369</v>
      </c>
      <c r="F2674" t="s">
        <v>202</v>
      </c>
      <c r="G2674" s="9">
        <v>1</v>
      </c>
      <c r="H2674" s="8">
        <v>0</v>
      </c>
      <c r="I2674" s="8">
        <v>908.26</v>
      </c>
      <c r="J2674" s="8">
        <v>0</v>
      </c>
      <c r="K2674" t="s">
        <v>861</v>
      </c>
      <c r="L2674" s="1">
        <v>45375</v>
      </c>
      <c r="M2674">
        <v>3</v>
      </c>
      <c r="N2674">
        <v>2024</v>
      </c>
    </row>
    <row r="2675" spans="1:14" x14ac:dyDescent="0.25">
      <c r="A2675" t="s">
        <v>5368</v>
      </c>
      <c r="B2675" t="s">
        <v>4672</v>
      </c>
      <c r="C2675" t="s">
        <v>446</v>
      </c>
      <c r="D2675" t="s">
        <v>404</v>
      </c>
      <c r="E2675" t="s">
        <v>405</v>
      </c>
      <c r="F2675" t="s">
        <v>202</v>
      </c>
      <c r="G2675" s="9">
        <v>1</v>
      </c>
      <c r="H2675" s="8">
        <v>210.3888</v>
      </c>
      <c r="I2675" s="8">
        <v>0</v>
      </c>
      <c r="J2675" s="8">
        <v>210.39</v>
      </c>
      <c r="K2675" t="s">
        <v>861</v>
      </c>
      <c r="L2675" s="1">
        <v>45375</v>
      </c>
      <c r="M2675">
        <v>3</v>
      </c>
      <c r="N2675">
        <v>2024</v>
      </c>
    </row>
    <row r="2676" spans="1:14" x14ac:dyDescent="0.25">
      <c r="A2676" t="s">
        <v>5368</v>
      </c>
      <c r="B2676" t="s">
        <v>4672</v>
      </c>
      <c r="C2676" t="s">
        <v>447</v>
      </c>
      <c r="D2676" t="s">
        <v>406</v>
      </c>
      <c r="E2676" t="s">
        <v>407</v>
      </c>
      <c r="F2676" t="s">
        <v>202</v>
      </c>
      <c r="G2676" s="9">
        <v>1</v>
      </c>
      <c r="H2676" s="8">
        <v>140.25919999999999</v>
      </c>
      <c r="I2676" s="8">
        <v>0</v>
      </c>
      <c r="J2676" s="8">
        <v>140.26</v>
      </c>
      <c r="K2676" t="s">
        <v>861</v>
      </c>
      <c r="L2676" s="1">
        <v>45375</v>
      </c>
      <c r="M2676">
        <v>3</v>
      </c>
      <c r="N2676">
        <v>2024</v>
      </c>
    </row>
    <row r="2677" spans="1:14" x14ac:dyDescent="0.25">
      <c r="A2677" t="s">
        <v>5368</v>
      </c>
      <c r="B2677" t="s">
        <v>4672</v>
      </c>
      <c r="C2677" t="s">
        <v>445</v>
      </c>
      <c r="D2677" t="s">
        <v>408</v>
      </c>
      <c r="E2677" t="s">
        <v>409</v>
      </c>
      <c r="F2677" t="s">
        <v>202</v>
      </c>
      <c r="G2677" s="9">
        <v>1</v>
      </c>
      <c r="H2677" s="8">
        <v>137.14240000000001</v>
      </c>
      <c r="I2677" s="8">
        <v>0</v>
      </c>
      <c r="J2677" s="8">
        <v>137.13999999999999</v>
      </c>
      <c r="K2677" t="s">
        <v>861</v>
      </c>
      <c r="L2677" s="1">
        <v>45375</v>
      </c>
      <c r="M2677">
        <v>3</v>
      </c>
      <c r="N2677">
        <v>2024</v>
      </c>
    </row>
    <row r="2678" spans="1:14" x14ac:dyDescent="0.25">
      <c r="A2678" t="s">
        <v>5368</v>
      </c>
      <c r="B2678" t="s">
        <v>4672</v>
      </c>
      <c r="C2678" t="s">
        <v>2854</v>
      </c>
      <c r="D2678" t="s">
        <v>1830</v>
      </c>
      <c r="E2678" t="s">
        <v>5370</v>
      </c>
      <c r="F2678" t="s">
        <v>202</v>
      </c>
      <c r="G2678" s="9">
        <v>1</v>
      </c>
      <c r="H2678" s="8">
        <v>21.818100000000001</v>
      </c>
      <c r="I2678" s="8">
        <v>28.93</v>
      </c>
      <c r="J2678" s="8">
        <v>21.82</v>
      </c>
      <c r="K2678" t="s">
        <v>861</v>
      </c>
      <c r="L2678" s="1">
        <v>45375</v>
      </c>
      <c r="M2678">
        <v>3</v>
      </c>
      <c r="N2678">
        <v>2024</v>
      </c>
    </row>
    <row r="2679" spans="1:14" x14ac:dyDescent="0.25">
      <c r="A2679" t="s">
        <v>5368</v>
      </c>
      <c r="B2679" t="s">
        <v>4672</v>
      </c>
      <c r="C2679" t="s">
        <v>537</v>
      </c>
      <c r="D2679" t="s">
        <v>416</v>
      </c>
      <c r="E2679" t="s">
        <v>5371</v>
      </c>
      <c r="F2679" t="s">
        <v>202</v>
      </c>
      <c r="G2679" s="9">
        <v>1</v>
      </c>
      <c r="H2679" s="8">
        <v>200.25899999999999</v>
      </c>
      <c r="I2679" s="8">
        <v>412.4</v>
      </c>
      <c r="J2679" s="8">
        <v>200.26</v>
      </c>
      <c r="K2679" t="s">
        <v>861</v>
      </c>
      <c r="L2679" s="1">
        <v>45375</v>
      </c>
      <c r="M2679">
        <v>3</v>
      </c>
      <c r="N2679">
        <v>2024</v>
      </c>
    </row>
    <row r="2680" spans="1:14" x14ac:dyDescent="0.25">
      <c r="A2680" t="s">
        <v>5368</v>
      </c>
      <c r="B2680" t="s">
        <v>4672</v>
      </c>
      <c r="C2680" t="s">
        <v>448</v>
      </c>
      <c r="D2680" t="s">
        <v>419</v>
      </c>
      <c r="E2680" t="s">
        <v>5372</v>
      </c>
      <c r="F2680" t="s">
        <v>202</v>
      </c>
      <c r="G2680" s="9">
        <v>1</v>
      </c>
      <c r="H2680" s="8">
        <v>23.3765</v>
      </c>
      <c r="I2680" s="8">
        <v>48.76</v>
      </c>
      <c r="J2680" s="8">
        <v>23.38</v>
      </c>
      <c r="K2680" t="s">
        <v>861</v>
      </c>
      <c r="L2680" s="1">
        <v>45375</v>
      </c>
      <c r="M2680">
        <v>3</v>
      </c>
      <c r="N2680">
        <v>2024</v>
      </c>
    </row>
    <row r="2681" spans="1:14" x14ac:dyDescent="0.25">
      <c r="A2681" t="s">
        <v>5368</v>
      </c>
      <c r="B2681" t="s">
        <v>4672</v>
      </c>
      <c r="C2681" t="s">
        <v>512</v>
      </c>
      <c r="D2681" t="s">
        <v>248</v>
      </c>
      <c r="E2681" t="s">
        <v>5373</v>
      </c>
      <c r="F2681" t="s">
        <v>202</v>
      </c>
      <c r="G2681" s="9">
        <v>1</v>
      </c>
      <c r="H2681" s="8">
        <v>30.389500000000002</v>
      </c>
      <c r="I2681" s="8">
        <v>73.55</v>
      </c>
      <c r="J2681" s="8">
        <v>30.39</v>
      </c>
      <c r="K2681" t="s">
        <v>861</v>
      </c>
      <c r="L2681" s="1">
        <v>45375</v>
      </c>
      <c r="M2681">
        <v>3</v>
      </c>
      <c r="N2681">
        <v>2024</v>
      </c>
    </row>
    <row r="2682" spans="1:14" x14ac:dyDescent="0.25">
      <c r="A2682" t="s">
        <v>5368</v>
      </c>
      <c r="B2682" t="s">
        <v>4672</v>
      </c>
      <c r="C2682" t="s">
        <v>519</v>
      </c>
      <c r="D2682" t="s">
        <v>254</v>
      </c>
      <c r="E2682" t="s">
        <v>5374</v>
      </c>
      <c r="F2682" t="s">
        <v>202</v>
      </c>
      <c r="G2682" s="9">
        <v>1</v>
      </c>
      <c r="H2682" s="8">
        <v>13.246700000000001</v>
      </c>
      <c r="I2682" s="8">
        <v>32.229999999999997</v>
      </c>
      <c r="J2682" s="8">
        <v>13.25</v>
      </c>
      <c r="K2682" t="s">
        <v>861</v>
      </c>
      <c r="L2682" s="1">
        <v>45375</v>
      </c>
      <c r="M2682">
        <v>3</v>
      </c>
      <c r="N2682">
        <v>2024</v>
      </c>
    </row>
    <row r="2683" spans="1:14" x14ac:dyDescent="0.25">
      <c r="A2683" t="s">
        <v>5368</v>
      </c>
      <c r="B2683" t="s">
        <v>4672</v>
      </c>
      <c r="C2683" t="s">
        <v>2804</v>
      </c>
      <c r="D2683" t="s">
        <v>2060</v>
      </c>
      <c r="E2683" t="s">
        <v>5375</v>
      </c>
      <c r="F2683" t="s">
        <v>202</v>
      </c>
      <c r="G2683" s="9">
        <v>1</v>
      </c>
      <c r="H2683" s="8">
        <v>0</v>
      </c>
      <c r="I2683" s="8">
        <v>165.29</v>
      </c>
      <c r="J2683" s="8">
        <v>0</v>
      </c>
      <c r="K2683" t="s">
        <v>861</v>
      </c>
      <c r="L2683" s="1">
        <v>45375</v>
      </c>
      <c r="M2683">
        <v>3</v>
      </c>
      <c r="N2683">
        <v>2024</v>
      </c>
    </row>
    <row r="2684" spans="1:14" x14ac:dyDescent="0.25">
      <c r="A2684" t="s">
        <v>5368</v>
      </c>
      <c r="B2684" t="s">
        <v>4672</v>
      </c>
      <c r="C2684" t="s">
        <v>2724</v>
      </c>
      <c r="D2684" t="s">
        <v>202</v>
      </c>
      <c r="E2684" t="s">
        <v>2733</v>
      </c>
      <c r="F2684" t="s">
        <v>202</v>
      </c>
      <c r="G2684" s="9">
        <v>1</v>
      </c>
      <c r="H2684" s="8">
        <v>0</v>
      </c>
      <c r="I2684" s="8">
        <v>98.58</v>
      </c>
      <c r="J2684" s="8">
        <v>0</v>
      </c>
      <c r="K2684" t="s">
        <v>861</v>
      </c>
      <c r="L2684" s="1">
        <v>45375</v>
      </c>
      <c r="M2684">
        <v>3</v>
      </c>
      <c r="N2684">
        <v>2024</v>
      </c>
    </row>
    <row r="2685" spans="1:14" x14ac:dyDescent="0.25">
      <c r="A2685" t="s">
        <v>5376</v>
      </c>
      <c r="B2685" t="s">
        <v>2722</v>
      </c>
      <c r="C2685" t="s">
        <v>2787</v>
      </c>
      <c r="D2685" t="s">
        <v>1518</v>
      </c>
      <c r="E2685" t="s">
        <v>5253</v>
      </c>
      <c r="F2685" t="s">
        <v>202</v>
      </c>
      <c r="G2685" s="9">
        <v>1</v>
      </c>
      <c r="H2685" s="8">
        <v>65.454300000000003</v>
      </c>
      <c r="I2685" s="8">
        <v>155</v>
      </c>
      <c r="J2685" s="8">
        <v>65.45</v>
      </c>
      <c r="K2685" t="s">
        <v>4746</v>
      </c>
      <c r="L2685" s="1">
        <v>45375</v>
      </c>
      <c r="M2685">
        <v>3</v>
      </c>
      <c r="N2685">
        <v>2024</v>
      </c>
    </row>
    <row r="2686" spans="1:14" x14ac:dyDescent="0.25">
      <c r="A2686" t="s">
        <v>5376</v>
      </c>
      <c r="B2686" t="s">
        <v>2722</v>
      </c>
      <c r="C2686" t="s">
        <v>2736</v>
      </c>
      <c r="D2686" t="s">
        <v>202</v>
      </c>
      <c r="E2686" t="s">
        <v>2723</v>
      </c>
      <c r="F2686" t="s">
        <v>202</v>
      </c>
      <c r="G2686" s="9">
        <v>1</v>
      </c>
      <c r="H2686" s="8">
        <v>0</v>
      </c>
      <c r="I2686" s="8">
        <v>0</v>
      </c>
      <c r="J2686" s="8">
        <v>0</v>
      </c>
      <c r="K2686" t="s">
        <v>4746</v>
      </c>
      <c r="L2686" s="1">
        <v>45375</v>
      </c>
      <c r="M2686">
        <v>3</v>
      </c>
      <c r="N2686">
        <v>2024</v>
      </c>
    </row>
    <row r="2687" spans="1:14" x14ac:dyDescent="0.25">
      <c r="A2687" t="s">
        <v>5379</v>
      </c>
      <c r="B2687" t="s">
        <v>2722</v>
      </c>
      <c r="C2687" t="s">
        <v>434</v>
      </c>
      <c r="D2687" t="s">
        <v>226</v>
      </c>
      <c r="E2687" t="s">
        <v>2893</v>
      </c>
      <c r="F2687" t="s">
        <v>202</v>
      </c>
      <c r="G2687" s="9">
        <v>1</v>
      </c>
      <c r="H2687" s="8">
        <v>25.87</v>
      </c>
      <c r="I2687" s="8">
        <v>55</v>
      </c>
      <c r="J2687" s="8">
        <v>25.87</v>
      </c>
      <c r="K2687" t="s">
        <v>4746</v>
      </c>
      <c r="L2687" s="1">
        <v>45374</v>
      </c>
      <c r="M2687">
        <v>3</v>
      </c>
      <c r="N2687">
        <v>2024</v>
      </c>
    </row>
    <row r="2688" spans="1:14" x14ac:dyDescent="0.25">
      <c r="A2688" t="s">
        <v>5379</v>
      </c>
      <c r="B2688" t="s">
        <v>2722</v>
      </c>
      <c r="C2688" t="s">
        <v>2736</v>
      </c>
      <c r="D2688" t="s">
        <v>202</v>
      </c>
      <c r="E2688" t="s">
        <v>2723</v>
      </c>
      <c r="F2688" t="s">
        <v>202</v>
      </c>
      <c r="G2688" s="9">
        <v>1</v>
      </c>
      <c r="H2688" s="8">
        <v>0</v>
      </c>
      <c r="I2688" s="8">
        <v>0</v>
      </c>
      <c r="J2688" s="8">
        <v>0</v>
      </c>
      <c r="K2688" t="s">
        <v>4746</v>
      </c>
      <c r="L2688" s="1">
        <v>45374</v>
      </c>
      <c r="M2688">
        <v>3</v>
      </c>
      <c r="N2688">
        <v>2024</v>
      </c>
    </row>
    <row r="2689" spans="1:14" x14ac:dyDescent="0.25">
      <c r="A2689" t="s">
        <v>5382</v>
      </c>
      <c r="B2689" t="s">
        <v>2722</v>
      </c>
      <c r="C2689" t="s">
        <v>2787</v>
      </c>
      <c r="D2689" t="s">
        <v>1518</v>
      </c>
      <c r="E2689" t="s">
        <v>2927</v>
      </c>
      <c r="F2689" t="s">
        <v>202</v>
      </c>
      <c r="G2689" s="9">
        <v>1</v>
      </c>
      <c r="H2689" s="8">
        <v>65.454300000000003</v>
      </c>
      <c r="I2689" s="8">
        <v>155</v>
      </c>
      <c r="J2689" s="8">
        <v>65.45</v>
      </c>
      <c r="K2689" t="s">
        <v>4746</v>
      </c>
      <c r="L2689" s="1">
        <v>45373</v>
      </c>
      <c r="M2689">
        <v>3</v>
      </c>
      <c r="N2689">
        <v>2024</v>
      </c>
    </row>
    <row r="2690" spans="1:14" x14ac:dyDescent="0.25">
      <c r="A2690" t="s">
        <v>5382</v>
      </c>
      <c r="B2690" t="s">
        <v>2722</v>
      </c>
      <c r="C2690" t="s">
        <v>2736</v>
      </c>
      <c r="D2690" t="s">
        <v>202</v>
      </c>
      <c r="E2690" t="s">
        <v>2723</v>
      </c>
      <c r="F2690" t="s">
        <v>202</v>
      </c>
      <c r="G2690" s="9">
        <v>1</v>
      </c>
      <c r="H2690" s="8">
        <v>0</v>
      </c>
      <c r="I2690" s="8">
        <v>0</v>
      </c>
      <c r="J2690" s="8">
        <v>0</v>
      </c>
      <c r="K2690" t="s">
        <v>4746</v>
      </c>
      <c r="L2690" s="1">
        <v>45373</v>
      </c>
      <c r="M2690">
        <v>3</v>
      </c>
      <c r="N2690">
        <v>2024</v>
      </c>
    </row>
    <row r="2691" spans="1:14" x14ac:dyDescent="0.25">
      <c r="A2691" t="s">
        <v>5383</v>
      </c>
      <c r="B2691" t="s">
        <v>2722</v>
      </c>
      <c r="C2691" t="s">
        <v>561</v>
      </c>
      <c r="D2691" t="s">
        <v>246</v>
      </c>
      <c r="E2691" t="s">
        <v>2753</v>
      </c>
      <c r="F2691" t="s">
        <v>202</v>
      </c>
      <c r="G2691" s="9">
        <v>1</v>
      </c>
      <c r="H2691" s="8">
        <v>20.571400000000001</v>
      </c>
      <c r="I2691" s="8">
        <v>88</v>
      </c>
      <c r="J2691" s="8">
        <v>20.57</v>
      </c>
      <c r="K2691" t="s">
        <v>820</v>
      </c>
      <c r="L2691" s="1">
        <v>45372</v>
      </c>
      <c r="M2691">
        <v>3</v>
      </c>
      <c r="N2691">
        <v>2024</v>
      </c>
    </row>
    <row r="2692" spans="1:14" x14ac:dyDescent="0.25">
      <c r="A2692" t="s">
        <v>5383</v>
      </c>
      <c r="B2692" t="s">
        <v>2722</v>
      </c>
      <c r="C2692" t="s">
        <v>2736</v>
      </c>
      <c r="D2692" t="s">
        <v>202</v>
      </c>
      <c r="E2692" t="s">
        <v>2723</v>
      </c>
      <c r="F2692" t="s">
        <v>202</v>
      </c>
      <c r="G2692" s="9">
        <v>1</v>
      </c>
      <c r="H2692" s="8">
        <v>0</v>
      </c>
      <c r="I2692" s="8">
        <v>0</v>
      </c>
      <c r="J2692" s="8">
        <v>0</v>
      </c>
      <c r="K2692" t="s">
        <v>820</v>
      </c>
      <c r="L2692" s="1">
        <v>45372</v>
      </c>
      <c r="M2692">
        <v>3</v>
      </c>
      <c r="N2692">
        <v>2024</v>
      </c>
    </row>
    <row r="2693" spans="1:14" x14ac:dyDescent="0.25">
      <c r="A2693" t="s">
        <v>5384</v>
      </c>
      <c r="B2693" t="s">
        <v>2722</v>
      </c>
      <c r="C2693" t="s">
        <v>3569</v>
      </c>
      <c r="D2693" t="s">
        <v>1556</v>
      </c>
      <c r="E2693" t="s">
        <v>3791</v>
      </c>
      <c r="F2693" t="s">
        <v>202</v>
      </c>
      <c r="G2693" s="9">
        <v>1</v>
      </c>
      <c r="H2693" s="8">
        <v>13.558400000000001</v>
      </c>
      <c r="I2693" s="8">
        <v>35</v>
      </c>
      <c r="J2693" s="8">
        <v>13.56</v>
      </c>
      <c r="K2693" t="s">
        <v>4746</v>
      </c>
      <c r="L2693" s="1">
        <v>45372</v>
      </c>
      <c r="M2693">
        <v>3</v>
      </c>
      <c r="N2693">
        <v>2024</v>
      </c>
    </row>
    <row r="2694" spans="1:14" x14ac:dyDescent="0.25">
      <c r="A2694" t="s">
        <v>5384</v>
      </c>
      <c r="B2694" t="s">
        <v>2722</v>
      </c>
      <c r="C2694" t="s">
        <v>2724</v>
      </c>
      <c r="D2694" t="s">
        <v>202</v>
      </c>
      <c r="E2694" t="s">
        <v>2723</v>
      </c>
      <c r="F2694" t="s">
        <v>202</v>
      </c>
      <c r="G2694" s="9">
        <v>1</v>
      </c>
      <c r="H2694" s="8">
        <v>0</v>
      </c>
      <c r="I2694" s="8">
        <v>1</v>
      </c>
      <c r="J2694" s="8">
        <v>0</v>
      </c>
      <c r="K2694" t="s">
        <v>4746</v>
      </c>
      <c r="L2694" s="1">
        <v>45372</v>
      </c>
      <c r="M2694">
        <v>3</v>
      </c>
      <c r="N2694">
        <v>2024</v>
      </c>
    </row>
    <row r="2695" spans="1:14" x14ac:dyDescent="0.25">
      <c r="A2695" t="s">
        <v>5385</v>
      </c>
      <c r="B2695" t="s">
        <v>2722</v>
      </c>
      <c r="C2695" t="s">
        <v>434</v>
      </c>
      <c r="D2695" t="s">
        <v>226</v>
      </c>
      <c r="E2695" t="s">
        <v>2893</v>
      </c>
      <c r="F2695" t="s">
        <v>202</v>
      </c>
      <c r="G2695" s="9">
        <v>1</v>
      </c>
      <c r="H2695" s="8">
        <v>25.87</v>
      </c>
      <c r="I2695" s="8">
        <v>55</v>
      </c>
      <c r="J2695" s="8">
        <v>25.87</v>
      </c>
      <c r="K2695" t="s">
        <v>4746</v>
      </c>
      <c r="L2695" s="1">
        <v>45372</v>
      </c>
      <c r="M2695">
        <v>3</v>
      </c>
      <c r="N2695">
        <v>2024</v>
      </c>
    </row>
    <row r="2696" spans="1:14" x14ac:dyDescent="0.25">
      <c r="A2696" t="s">
        <v>5385</v>
      </c>
      <c r="B2696" t="s">
        <v>2722</v>
      </c>
      <c r="C2696" t="s">
        <v>2736</v>
      </c>
      <c r="D2696" t="s">
        <v>202</v>
      </c>
      <c r="E2696" t="s">
        <v>2723</v>
      </c>
      <c r="F2696" t="s">
        <v>202</v>
      </c>
      <c r="G2696" s="9">
        <v>1</v>
      </c>
      <c r="H2696" s="8">
        <v>0</v>
      </c>
      <c r="I2696" s="8">
        <v>0</v>
      </c>
      <c r="J2696" s="8">
        <v>0</v>
      </c>
      <c r="K2696" t="s">
        <v>4746</v>
      </c>
      <c r="L2696" s="1">
        <v>45372</v>
      </c>
      <c r="M2696">
        <v>3</v>
      </c>
      <c r="N2696">
        <v>2024</v>
      </c>
    </row>
    <row r="2697" spans="1:14" x14ac:dyDescent="0.25">
      <c r="A2697" t="s">
        <v>5386</v>
      </c>
      <c r="B2697" t="s">
        <v>2722</v>
      </c>
      <c r="C2697" t="s">
        <v>434</v>
      </c>
      <c r="D2697" t="s">
        <v>226</v>
      </c>
      <c r="E2697" t="s">
        <v>2893</v>
      </c>
      <c r="F2697" t="s">
        <v>202</v>
      </c>
      <c r="G2697" s="9">
        <v>1</v>
      </c>
      <c r="H2697" s="8">
        <v>25.87</v>
      </c>
      <c r="I2697" s="8">
        <v>55</v>
      </c>
      <c r="J2697" s="8">
        <v>25.87</v>
      </c>
      <c r="K2697" t="s">
        <v>4746</v>
      </c>
      <c r="L2697" s="1">
        <v>45372</v>
      </c>
      <c r="M2697">
        <v>3</v>
      </c>
      <c r="N2697">
        <v>2024</v>
      </c>
    </row>
    <row r="2698" spans="1:14" x14ac:dyDescent="0.25">
      <c r="A2698" t="s">
        <v>5386</v>
      </c>
      <c r="B2698" t="s">
        <v>2722</v>
      </c>
      <c r="C2698" t="s">
        <v>2736</v>
      </c>
      <c r="D2698" t="s">
        <v>202</v>
      </c>
      <c r="E2698" t="s">
        <v>2723</v>
      </c>
      <c r="F2698" t="s">
        <v>202</v>
      </c>
      <c r="G2698" s="9">
        <v>1</v>
      </c>
      <c r="H2698" s="8">
        <v>0</v>
      </c>
      <c r="I2698" s="8">
        <v>0</v>
      </c>
      <c r="J2698" s="8">
        <v>0</v>
      </c>
      <c r="K2698" t="s">
        <v>4746</v>
      </c>
      <c r="L2698" s="1">
        <v>45372</v>
      </c>
      <c r="M2698">
        <v>3</v>
      </c>
      <c r="N2698">
        <v>2024</v>
      </c>
    </row>
    <row r="2699" spans="1:14" x14ac:dyDescent="0.25">
      <c r="A2699" t="s">
        <v>5387</v>
      </c>
      <c r="B2699" t="s">
        <v>2722</v>
      </c>
      <c r="C2699" t="s">
        <v>2787</v>
      </c>
      <c r="D2699" t="s">
        <v>1518</v>
      </c>
      <c r="E2699" t="s">
        <v>2927</v>
      </c>
      <c r="F2699" t="s">
        <v>202</v>
      </c>
      <c r="G2699" s="9">
        <v>1</v>
      </c>
      <c r="H2699" s="8">
        <v>65.454300000000003</v>
      </c>
      <c r="I2699" s="8">
        <v>155</v>
      </c>
      <c r="J2699" s="8">
        <v>65.45</v>
      </c>
      <c r="K2699" t="s">
        <v>4746</v>
      </c>
      <c r="L2699" s="1">
        <v>45372</v>
      </c>
      <c r="M2699">
        <v>3</v>
      </c>
      <c r="N2699">
        <v>2024</v>
      </c>
    </row>
    <row r="2700" spans="1:14" x14ac:dyDescent="0.25">
      <c r="A2700" t="s">
        <v>5387</v>
      </c>
      <c r="B2700" t="s">
        <v>2722</v>
      </c>
      <c r="C2700" t="s">
        <v>2736</v>
      </c>
      <c r="D2700" t="s">
        <v>202</v>
      </c>
      <c r="E2700" t="s">
        <v>2723</v>
      </c>
      <c r="F2700" t="s">
        <v>202</v>
      </c>
      <c r="G2700" s="9">
        <v>1</v>
      </c>
      <c r="H2700" s="8">
        <v>0</v>
      </c>
      <c r="I2700" s="8">
        <v>0</v>
      </c>
      <c r="J2700" s="8">
        <v>0</v>
      </c>
      <c r="K2700" t="s">
        <v>4746</v>
      </c>
      <c r="L2700" s="1">
        <v>45372</v>
      </c>
      <c r="M2700">
        <v>3</v>
      </c>
      <c r="N2700">
        <v>2024</v>
      </c>
    </row>
    <row r="2701" spans="1:14" x14ac:dyDescent="0.25">
      <c r="A2701" t="s">
        <v>5388</v>
      </c>
      <c r="B2701" t="s">
        <v>4722</v>
      </c>
      <c r="C2701" t="s">
        <v>2862</v>
      </c>
      <c r="D2701" t="s">
        <v>2106</v>
      </c>
      <c r="E2701" t="s">
        <v>5389</v>
      </c>
      <c r="F2701" t="s">
        <v>202</v>
      </c>
      <c r="G2701" s="9">
        <v>1</v>
      </c>
      <c r="H2701" s="8">
        <v>0</v>
      </c>
      <c r="I2701" s="8">
        <v>1009</v>
      </c>
      <c r="J2701" s="8">
        <v>0</v>
      </c>
      <c r="K2701" t="s">
        <v>4746</v>
      </c>
      <c r="L2701" s="1">
        <v>45372</v>
      </c>
      <c r="M2701">
        <v>3</v>
      </c>
      <c r="N2701">
        <v>2024</v>
      </c>
    </row>
    <row r="2702" spans="1:14" x14ac:dyDescent="0.25">
      <c r="A2702" t="s">
        <v>5388</v>
      </c>
      <c r="B2702" t="s">
        <v>4722</v>
      </c>
      <c r="C2702" t="s">
        <v>462</v>
      </c>
      <c r="D2702" t="s">
        <v>272</v>
      </c>
      <c r="E2702" t="s">
        <v>2846</v>
      </c>
      <c r="F2702" t="s">
        <v>1672</v>
      </c>
      <c r="G2702" s="9">
        <v>1</v>
      </c>
      <c r="H2702" s="8">
        <v>156.06180000000001</v>
      </c>
      <c r="I2702" s="8">
        <v>0</v>
      </c>
      <c r="J2702" s="8">
        <v>156.06</v>
      </c>
      <c r="K2702" t="s">
        <v>4746</v>
      </c>
      <c r="L2702" s="1">
        <v>45372</v>
      </c>
      <c r="M2702">
        <v>3</v>
      </c>
      <c r="N2702">
        <v>2024</v>
      </c>
    </row>
    <row r="2703" spans="1:14" x14ac:dyDescent="0.25">
      <c r="A2703" t="s">
        <v>5388</v>
      </c>
      <c r="B2703" t="s">
        <v>4722</v>
      </c>
      <c r="C2703" t="s">
        <v>463</v>
      </c>
      <c r="D2703" t="s">
        <v>274</v>
      </c>
      <c r="E2703" t="s">
        <v>2847</v>
      </c>
      <c r="F2703" t="s">
        <v>1672</v>
      </c>
      <c r="G2703" s="9">
        <v>1</v>
      </c>
      <c r="H2703" s="8">
        <v>90.965900000000005</v>
      </c>
      <c r="I2703" s="8">
        <v>0</v>
      </c>
      <c r="J2703" s="8">
        <v>90.97</v>
      </c>
      <c r="K2703" t="s">
        <v>4746</v>
      </c>
      <c r="L2703" s="1">
        <v>45372</v>
      </c>
      <c r="M2703">
        <v>3</v>
      </c>
      <c r="N2703">
        <v>2024</v>
      </c>
    </row>
    <row r="2704" spans="1:14" x14ac:dyDescent="0.25">
      <c r="A2704" t="s">
        <v>5388</v>
      </c>
      <c r="B2704" t="s">
        <v>4722</v>
      </c>
      <c r="C2704" t="s">
        <v>464</v>
      </c>
      <c r="D2704" t="s">
        <v>276</v>
      </c>
      <c r="E2704" t="s">
        <v>2848</v>
      </c>
      <c r="F2704" t="s">
        <v>1672</v>
      </c>
      <c r="G2704" s="9">
        <v>1</v>
      </c>
      <c r="H2704" s="8">
        <v>126.4982</v>
      </c>
      <c r="I2704" s="8">
        <v>0</v>
      </c>
      <c r="J2704" s="8">
        <v>126.5</v>
      </c>
      <c r="K2704" t="s">
        <v>4746</v>
      </c>
      <c r="L2704" s="1">
        <v>45372</v>
      </c>
      <c r="M2704">
        <v>3</v>
      </c>
      <c r="N2704">
        <v>2024</v>
      </c>
    </row>
    <row r="2705" spans="1:14" x14ac:dyDescent="0.25">
      <c r="A2705" t="s">
        <v>5388</v>
      </c>
      <c r="B2705" t="s">
        <v>4722</v>
      </c>
      <c r="C2705" t="s">
        <v>2795</v>
      </c>
      <c r="D2705" t="s">
        <v>1726</v>
      </c>
      <c r="E2705" t="s">
        <v>1727</v>
      </c>
      <c r="F2705" t="s">
        <v>202</v>
      </c>
      <c r="G2705" s="9">
        <v>1</v>
      </c>
      <c r="H2705" s="8">
        <v>31.168700000000001</v>
      </c>
      <c r="I2705" s="8">
        <v>0</v>
      </c>
      <c r="J2705" s="8">
        <v>31.17</v>
      </c>
      <c r="K2705" t="s">
        <v>4746</v>
      </c>
      <c r="L2705" s="1">
        <v>45372</v>
      </c>
      <c r="M2705">
        <v>3</v>
      </c>
      <c r="N2705">
        <v>2024</v>
      </c>
    </row>
    <row r="2706" spans="1:14" x14ac:dyDescent="0.25">
      <c r="A2706" t="s">
        <v>5388</v>
      </c>
      <c r="B2706" t="s">
        <v>4722</v>
      </c>
      <c r="C2706" t="s">
        <v>524</v>
      </c>
      <c r="D2706" t="s">
        <v>332</v>
      </c>
      <c r="E2706" t="s">
        <v>333</v>
      </c>
      <c r="F2706" t="s">
        <v>202</v>
      </c>
      <c r="G2706" s="9">
        <v>1</v>
      </c>
      <c r="H2706" s="8">
        <v>31.168700000000001</v>
      </c>
      <c r="I2706" s="8">
        <v>0</v>
      </c>
      <c r="J2706" s="8">
        <v>31.17</v>
      </c>
      <c r="K2706" t="s">
        <v>4746</v>
      </c>
      <c r="L2706" s="1">
        <v>45372</v>
      </c>
      <c r="M2706">
        <v>3</v>
      </c>
      <c r="N2706">
        <v>2024</v>
      </c>
    </row>
    <row r="2707" spans="1:14" x14ac:dyDescent="0.25">
      <c r="A2707" t="s">
        <v>5388</v>
      </c>
      <c r="B2707" t="s">
        <v>4722</v>
      </c>
      <c r="C2707" t="s">
        <v>525</v>
      </c>
      <c r="D2707" t="s">
        <v>334</v>
      </c>
      <c r="E2707" t="s">
        <v>335</v>
      </c>
      <c r="F2707" t="s">
        <v>202</v>
      </c>
      <c r="G2707" s="9">
        <v>1</v>
      </c>
      <c r="H2707" s="8">
        <v>28.831099999999999</v>
      </c>
      <c r="I2707" s="8">
        <v>0</v>
      </c>
      <c r="J2707" s="8">
        <v>28.83</v>
      </c>
      <c r="K2707" t="s">
        <v>4746</v>
      </c>
      <c r="L2707" s="1">
        <v>45372</v>
      </c>
      <c r="M2707">
        <v>3</v>
      </c>
      <c r="N2707">
        <v>2024</v>
      </c>
    </row>
    <row r="2708" spans="1:14" x14ac:dyDescent="0.25">
      <c r="A2708" t="s">
        <v>5388</v>
      </c>
      <c r="B2708" t="s">
        <v>4722</v>
      </c>
      <c r="C2708" t="s">
        <v>603</v>
      </c>
      <c r="D2708" t="s">
        <v>390</v>
      </c>
      <c r="E2708" t="s">
        <v>391</v>
      </c>
      <c r="F2708" t="s">
        <v>202</v>
      </c>
      <c r="G2708" s="9">
        <v>1</v>
      </c>
      <c r="H2708" s="8">
        <v>45.9739</v>
      </c>
      <c r="I2708" s="8">
        <v>0</v>
      </c>
      <c r="J2708" s="8">
        <v>45.97</v>
      </c>
      <c r="K2708" t="s">
        <v>4746</v>
      </c>
      <c r="L2708" s="1">
        <v>45372</v>
      </c>
      <c r="M2708">
        <v>3</v>
      </c>
      <c r="N2708">
        <v>2024</v>
      </c>
    </row>
    <row r="2709" spans="1:14" x14ac:dyDescent="0.25">
      <c r="A2709" t="s">
        <v>5388</v>
      </c>
      <c r="B2709" t="s">
        <v>4722</v>
      </c>
      <c r="C2709" t="s">
        <v>490</v>
      </c>
      <c r="D2709" t="s">
        <v>141</v>
      </c>
      <c r="E2709" t="s">
        <v>142</v>
      </c>
      <c r="F2709" t="s">
        <v>202</v>
      </c>
      <c r="G2709" s="9">
        <v>1</v>
      </c>
      <c r="H2709" s="8">
        <v>3.0545</v>
      </c>
      <c r="I2709" s="8">
        <v>0</v>
      </c>
      <c r="J2709" s="8">
        <v>3.05</v>
      </c>
      <c r="K2709" t="s">
        <v>4746</v>
      </c>
      <c r="L2709" s="1">
        <v>45372</v>
      </c>
      <c r="M2709">
        <v>3</v>
      </c>
      <c r="N2709">
        <v>2024</v>
      </c>
    </row>
    <row r="2710" spans="1:14" x14ac:dyDescent="0.25">
      <c r="A2710" t="s">
        <v>5388</v>
      </c>
      <c r="B2710" t="s">
        <v>4722</v>
      </c>
      <c r="C2710" t="s">
        <v>483</v>
      </c>
      <c r="D2710" t="s">
        <v>370</v>
      </c>
      <c r="E2710" t="s">
        <v>371</v>
      </c>
      <c r="F2710" t="s">
        <v>202</v>
      </c>
      <c r="G2710" s="9">
        <v>1</v>
      </c>
      <c r="H2710" s="8">
        <v>32.695999999999998</v>
      </c>
      <c r="I2710" s="8">
        <v>0</v>
      </c>
      <c r="J2710" s="8">
        <v>32.700000000000003</v>
      </c>
      <c r="K2710" t="s">
        <v>4746</v>
      </c>
      <c r="L2710" s="1">
        <v>45372</v>
      </c>
      <c r="M2710">
        <v>3</v>
      </c>
      <c r="N2710">
        <v>2024</v>
      </c>
    </row>
    <row r="2711" spans="1:14" x14ac:dyDescent="0.25">
      <c r="A2711" t="s">
        <v>5390</v>
      </c>
      <c r="B2711" t="s">
        <v>2722</v>
      </c>
      <c r="C2711" t="s">
        <v>434</v>
      </c>
      <c r="D2711" t="s">
        <v>226</v>
      </c>
      <c r="E2711" t="s">
        <v>2893</v>
      </c>
      <c r="F2711" t="s">
        <v>202</v>
      </c>
      <c r="G2711" s="9">
        <v>1</v>
      </c>
      <c r="H2711" s="8">
        <v>25.87</v>
      </c>
      <c r="I2711" s="8">
        <v>55</v>
      </c>
      <c r="J2711" s="8">
        <v>25.87</v>
      </c>
      <c r="K2711" t="s">
        <v>4746</v>
      </c>
      <c r="L2711" s="1">
        <v>45372</v>
      </c>
      <c r="M2711">
        <v>3</v>
      </c>
      <c r="N2711">
        <v>2024</v>
      </c>
    </row>
    <row r="2712" spans="1:14" x14ac:dyDescent="0.25">
      <c r="A2712" t="s">
        <v>5390</v>
      </c>
      <c r="B2712" t="s">
        <v>2722</v>
      </c>
      <c r="C2712" t="s">
        <v>2736</v>
      </c>
      <c r="D2712" t="s">
        <v>202</v>
      </c>
      <c r="E2712" t="s">
        <v>2723</v>
      </c>
      <c r="F2712" t="s">
        <v>202</v>
      </c>
      <c r="G2712" s="9">
        <v>1</v>
      </c>
      <c r="H2712" s="8">
        <v>0</v>
      </c>
      <c r="I2712" s="8">
        <v>0</v>
      </c>
      <c r="J2712" s="8">
        <v>0</v>
      </c>
      <c r="K2712" t="s">
        <v>4746</v>
      </c>
      <c r="L2712" s="1">
        <v>45372</v>
      </c>
      <c r="M2712">
        <v>3</v>
      </c>
      <c r="N2712">
        <v>2024</v>
      </c>
    </row>
    <row r="2713" spans="1:14" x14ac:dyDescent="0.25">
      <c r="A2713" t="s">
        <v>5391</v>
      </c>
      <c r="B2713" t="s">
        <v>2722</v>
      </c>
      <c r="C2713" t="s">
        <v>466</v>
      </c>
      <c r="D2713" t="s">
        <v>330</v>
      </c>
      <c r="E2713" t="s">
        <v>1737</v>
      </c>
      <c r="F2713" t="s">
        <v>202</v>
      </c>
      <c r="G2713" s="9">
        <v>1</v>
      </c>
      <c r="H2713" s="8">
        <v>10.78</v>
      </c>
      <c r="I2713" s="8">
        <v>40.909999999999997</v>
      </c>
      <c r="J2713" s="8">
        <v>10.78</v>
      </c>
      <c r="K2713" t="s">
        <v>113</v>
      </c>
      <c r="L2713" s="1">
        <v>45371</v>
      </c>
      <c r="M2713">
        <v>3</v>
      </c>
      <c r="N2713">
        <v>2024</v>
      </c>
    </row>
    <row r="2714" spans="1:14" x14ac:dyDescent="0.25">
      <c r="A2714" t="s">
        <v>5391</v>
      </c>
      <c r="B2714" t="s">
        <v>2722</v>
      </c>
      <c r="C2714" t="s">
        <v>434</v>
      </c>
      <c r="D2714" t="s">
        <v>226</v>
      </c>
      <c r="E2714" t="s">
        <v>2893</v>
      </c>
      <c r="F2714" t="s">
        <v>202</v>
      </c>
      <c r="G2714" s="9">
        <v>1</v>
      </c>
      <c r="H2714" s="8">
        <v>16.600000000000001</v>
      </c>
      <c r="I2714" s="8">
        <v>40.909999999999997</v>
      </c>
      <c r="J2714" s="8">
        <v>16.600000000000001</v>
      </c>
      <c r="K2714" t="s">
        <v>113</v>
      </c>
      <c r="L2714" s="1">
        <v>45371</v>
      </c>
      <c r="M2714">
        <v>3</v>
      </c>
      <c r="N2714">
        <v>2024</v>
      </c>
    </row>
    <row r="2715" spans="1:14" x14ac:dyDescent="0.25">
      <c r="A2715" t="s">
        <v>5391</v>
      </c>
      <c r="B2715" t="s">
        <v>2722</v>
      </c>
      <c r="C2715" t="s">
        <v>3258</v>
      </c>
      <c r="D2715" t="s">
        <v>874</v>
      </c>
      <c r="E2715" t="s">
        <v>5392</v>
      </c>
      <c r="F2715" t="s">
        <v>202</v>
      </c>
      <c r="G2715" s="9">
        <v>1</v>
      </c>
      <c r="H2715" s="8">
        <v>0</v>
      </c>
      <c r="I2715" s="8">
        <v>308.18</v>
      </c>
      <c r="J2715" s="8">
        <v>0</v>
      </c>
      <c r="K2715" t="s">
        <v>113</v>
      </c>
      <c r="L2715" s="1">
        <v>45371</v>
      </c>
      <c r="M2715">
        <v>3</v>
      </c>
      <c r="N2715">
        <v>2024</v>
      </c>
    </row>
    <row r="2716" spans="1:14" x14ac:dyDescent="0.25">
      <c r="A2716" t="s">
        <v>5391</v>
      </c>
      <c r="B2716" t="s">
        <v>2722</v>
      </c>
      <c r="C2716" t="s">
        <v>2724</v>
      </c>
      <c r="D2716" t="s">
        <v>202</v>
      </c>
      <c r="E2716" t="s">
        <v>2779</v>
      </c>
      <c r="F2716" t="s">
        <v>202</v>
      </c>
      <c r="G2716" s="9">
        <v>1</v>
      </c>
      <c r="H2716" s="8">
        <v>0</v>
      </c>
      <c r="I2716" s="8">
        <v>30.7</v>
      </c>
      <c r="J2716" s="8">
        <v>0</v>
      </c>
      <c r="K2716" t="s">
        <v>113</v>
      </c>
      <c r="L2716" s="1">
        <v>45371</v>
      </c>
      <c r="M2716">
        <v>3</v>
      </c>
      <c r="N2716">
        <v>2024</v>
      </c>
    </row>
    <row r="2717" spans="1:14" x14ac:dyDescent="0.25">
      <c r="A2717" t="s">
        <v>5393</v>
      </c>
      <c r="B2717" t="s">
        <v>2722</v>
      </c>
      <c r="C2717" t="s">
        <v>566</v>
      </c>
      <c r="D2717" t="s">
        <v>388</v>
      </c>
      <c r="E2717" t="s">
        <v>2766</v>
      </c>
      <c r="F2717" t="s">
        <v>202</v>
      </c>
      <c r="G2717" s="9">
        <v>1</v>
      </c>
      <c r="H2717" s="8">
        <v>28.0518</v>
      </c>
      <c r="I2717" s="8">
        <v>64</v>
      </c>
      <c r="J2717" s="8">
        <v>28.05</v>
      </c>
      <c r="K2717" t="s">
        <v>4746</v>
      </c>
      <c r="L2717" s="1">
        <v>45371</v>
      </c>
      <c r="M2717">
        <v>3</v>
      </c>
      <c r="N2717">
        <v>2024</v>
      </c>
    </row>
    <row r="2718" spans="1:14" x14ac:dyDescent="0.25">
      <c r="A2718" t="s">
        <v>5393</v>
      </c>
      <c r="B2718" t="s">
        <v>2722</v>
      </c>
      <c r="C2718" t="s">
        <v>2736</v>
      </c>
      <c r="D2718" t="s">
        <v>202</v>
      </c>
      <c r="E2718" t="s">
        <v>2723</v>
      </c>
      <c r="F2718" t="s">
        <v>202</v>
      </c>
      <c r="G2718" s="9">
        <v>1</v>
      </c>
      <c r="H2718" s="8">
        <v>0</v>
      </c>
      <c r="I2718" s="8">
        <v>0</v>
      </c>
      <c r="J2718" s="8">
        <v>0</v>
      </c>
      <c r="K2718" t="s">
        <v>4746</v>
      </c>
      <c r="L2718" s="1">
        <v>45371</v>
      </c>
      <c r="M2718">
        <v>3</v>
      </c>
      <c r="N2718">
        <v>2024</v>
      </c>
    </row>
    <row r="2719" spans="1:14" x14ac:dyDescent="0.25">
      <c r="A2719" t="s">
        <v>5394</v>
      </c>
      <c r="B2719" t="s">
        <v>2929</v>
      </c>
      <c r="C2719" t="s">
        <v>516</v>
      </c>
      <c r="D2719" t="s">
        <v>124</v>
      </c>
      <c r="E2719" t="s">
        <v>3091</v>
      </c>
      <c r="F2719" t="s">
        <v>202</v>
      </c>
      <c r="G2719" s="9">
        <v>1</v>
      </c>
      <c r="H2719" s="8">
        <v>130.90860000000001</v>
      </c>
      <c r="I2719" s="8">
        <v>349</v>
      </c>
      <c r="J2719" s="8">
        <v>130.91</v>
      </c>
      <c r="K2719" t="s">
        <v>4746</v>
      </c>
      <c r="L2719" s="1">
        <v>45371</v>
      </c>
      <c r="M2719">
        <v>3</v>
      </c>
      <c r="N2719">
        <v>2024</v>
      </c>
    </row>
    <row r="2720" spans="1:14" x14ac:dyDescent="0.25">
      <c r="A2720" t="s">
        <v>5394</v>
      </c>
      <c r="B2720" t="s">
        <v>2929</v>
      </c>
      <c r="C2720" t="s">
        <v>2724</v>
      </c>
      <c r="D2720" t="s">
        <v>202</v>
      </c>
      <c r="E2720" t="s">
        <v>2723</v>
      </c>
      <c r="F2720" t="s">
        <v>202</v>
      </c>
      <c r="G2720" s="9">
        <v>1</v>
      </c>
      <c r="H2720" s="8">
        <v>0</v>
      </c>
      <c r="I2720" s="8">
        <v>70</v>
      </c>
      <c r="J2720" s="8">
        <v>0</v>
      </c>
      <c r="K2720" t="s">
        <v>4746</v>
      </c>
      <c r="L2720" s="1">
        <v>45371</v>
      </c>
      <c r="M2720">
        <v>3</v>
      </c>
      <c r="N2720">
        <v>2024</v>
      </c>
    </row>
    <row r="2721" spans="1:14" x14ac:dyDescent="0.25">
      <c r="A2721" t="s">
        <v>5394</v>
      </c>
      <c r="B2721" t="s">
        <v>2929</v>
      </c>
      <c r="C2721" t="s">
        <v>2807</v>
      </c>
      <c r="D2721" t="s">
        <v>1751</v>
      </c>
      <c r="E2721" t="s">
        <v>3760</v>
      </c>
      <c r="F2721" t="s">
        <v>202</v>
      </c>
      <c r="G2721" s="9">
        <v>1</v>
      </c>
      <c r="H2721" s="8">
        <v>36.623199999999997</v>
      </c>
      <c r="I2721" s="8">
        <v>109</v>
      </c>
      <c r="J2721" s="8">
        <v>36.619999999999997</v>
      </c>
      <c r="K2721" t="s">
        <v>4746</v>
      </c>
      <c r="L2721" s="1">
        <v>45371</v>
      </c>
      <c r="M2721">
        <v>3</v>
      </c>
      <c r="N2721">
        <v>2024</v>
      </c>
    </row>
    <row r="2722" spans="1:14" x14ac:dyDescent="0.25">
      <c r="A2722" t="s">
        <v>5395</v>
      </c>
      <c r="B2722" t="s">
        <v>2722</v>
      </c>
      <c r="C2722" t="s">
        <v>518</v>
      </c>
      <c r="D2722" t="s">
        <v>218</v>
      </c>
      <c r="E2722" t="s">
        <v>1579</v>
      </c>
      <c r="F2722" t="s">
        <v>202</v>
      </c>
      <c r="G2722" s="9">
        <v>1</v>
      </c>
      <c r="H2722" s="8">
        <v>48.311500000000002</v>
      </c>
      <c r="I2722" s="8">
        <v>110</v>
      </c>
      <c r="J2722" s="8">
        <v>48.31</v>
      </c>
      <c r="K2722" t="s">
        <v>4746</v>
      </c>
      <c r="L2722" s="1">
        <v>45370</v>
      </c>
      <c r="M2722">
        <v>3</v>
      </c>
      <c r="N2722">
        <v>2024</v>
      </c>
    </row>
    <row r="2723" spans="1:14" x14ac:dyDescent="0.25">
      <c r="A2723" t="s">
        <v>5395</v>
      </c>
      <c r="B2723" t="s">
        <v>2722</v>
      </c>
      <c r="C2723" t="s">
        <v>2736</v>
      </c>
      <c r="D2723" t="s">
        <v>202</v>
      </c>
      <c r="E2723" t="s">
        <v>2723</v>
      </c>
      <c r="F2723" t="s">
        <v>202</v>
      </c>
      <c r="G2723" s="9">
        <v>1</v>
      </c>
      <c r="H2723" s="8">
        <v>0</v>
      </c>
      <c r="I2723" s="8">
        <v>0</v>
      </c>
      <c r="J2723" s="8">
        <v>0</v>
      </c>
      <c r="K2723" t="s">
        <v>4746</v>
      </c>
      <c r="L2723" s="1">
        <v>45370</v>
      </c>
      <c r="M2723">
        <v>3</v>
      </c>
      <c r="N2723">
        <v>2024</v>
      </c>
    </row>
    <row r="2724" spans="1:14" x14ac:dyDescent="0.25">
      <c r="A2724" t="s">
        <v>5396</v>
      </c>
      <c r="B2724" t="s">
        <v>2934</v>
      </c>
      <c r="C2724" t="s">
        <v>3796</v>
      </c>
      <c r="D2724" t="s">
        <v>2021</v>
      </c>
      <c r="E2724" t="s">
        <v>5397</v>
      </c>
      <c r="F2724" t="s">
        <v>202</v>
      </c>
      <c r="G2724" s="9">
        <v>1</v>
      </c>
      <c r="H2724" s="8">
        <v>0</v>
      </c>
      <c r="I2724" s="8">
        <v>281.82</v>
      </c>
      <c r="J2724" s="8">
        <v>0</v>
      </c>
      <c r="K2724" t="s">
        <v>106</v>
      </c>
      <c r="L2724" s="1">
        <v>45370</v>
      </c>
      <c r="M2724">
        <v>3</v>
      </c>
      <c r="N2724">
        <v>2024</v>
      </c>
    </row>
    <row r="2725" spans="1:14" x14ac:dyDescent="0.25">
      <c r="A2725" t="s">
        <v>5396</v>
      </c>
      <c r="B2725" t="s">
        <v>2934</v>
      </c>
      <c r="C2725" t="s">
        <v>511</v>
      </c>
      <c r="D2725" t="s">
        <v>310</v>
      </c>
      <c r="E2725" t="s">
        <v>311</v>
      </c>
      <c r="F2725" t="s">
        <v>202</v>
      </c>
      <c r="G2725" s="9">
        <v>1</v>
      </c>
      <c r="H2725" s="8">
        <v>121.40219999999999</v>
      </c>
      <c r="I2725" s="8">
        <v>0</v>
      </c>
      <c r="J2725" s="8">
        <v>121.4</v>
      </c>
      <c r="K2725" t="s">
        <v>106</v>
      </c>
      <c r="L2725" s="1">
        <v>45370</v>
      </c>
      <c r="M2725">
        <v>3</v>
      </c>
      <c r="N2725">
        <v>2024</v>
      </c>
    </row>
    <row r="2726" spans="1:14" x14ac:dyDescent="0.25">
      <c r="A2726" t="s">
        <v>5396</v>
      </c>
      <c r="B2726" t="s">
        <v>2934</v>
      </c>
      <c r="C2726" t="s">
        <v>500</v>
      </c>
      <c r="D2726" t="s">
        <v>372</v>
      </c>
      <c r="E2726" t="s">
        <v>373</v>
      </c>
      <c r="F2726" t="s">
        <v>202</v>
      </c>
      <c r="G2726" s="9">
        <v>1</v>
      </c>
      <c r="H2726" s="8">
        <v>79.7607</v>
      </c>
      <c r="I2726" s="8">
        <v>0</v>
      </c>
      <c r="J2726" s="8">
        <v>79.760000000000005</v>
      </c>
      <c r="K2726" t="s">
        <v>106</v>
      </c>
      <c r="L2726" s="1">
        <v>45370</v>
      </c>
      <c r="M2726">
        <v>3</v>
      </c>
      <c r="N2726">
        <v>2024</v>
      </c>
    </row>
    <row r="2727" spans="1:14" x14ac:dyDescent="0.25">
      <c r="A2727" t="s">
        <v>5396</v>
      </c>
      <c r="B2727" t="s">
        <v>2934</v>
      </c>
      <c r="C2727" t="s">
        <v>3644</v>
      </c>
      <c r="D2727" t="s">
        <v>1752</v>
      </c>
      <c r="E2727" t="s">
        <v>2806</v>
      </c>
      <c r="F2727" t="s">
        <v>202</v>
      </c>
      <c r="G2727" s="9">
        <v>1</v>
      </c>
      <c r="H2727" s="8">
        <v>39.740099999999998</v>
      </c>
      <c r="I2727" s="8">
        <v>73.55</v>
      </c>
      <c r="J2727" s="8">
        <v>39.74</v>
      </c>
      <c r="K2727" t="s">
        <v>106</v>
      </c>
      <c r="L2727" s="1">
        <v>45370</v>
      </c>
      <c r="M2727">
        <v>3</v>
      </c>
      <c r="N2727">
        <v>2024</v>
      </c>
    </row>
    <row r="2728" spans="1:14" x14ac:dyDescent="0.25">
      <c r="A2728" t="s">
        <v>5396</v>
      </c>
      <c r="B2728" t="s">
        <v>2934</v>
      </c>
      <c r="C2728" t="s">
        <v>2787</v>
      </c>
      <c r="D2728" t="s">
        <v>1518</v>
      </c>
      <c r="E2728" t="s">
        <v>2927</v>
      </c>
      <c r="F2728" t="s">
        <v>202</v>
      </c>
      <c r="G2728" s="9">
        <v>1</v>
      </c>
      <c r="H2728" s="8">
        <v>65.454300000000003</v>
      </c>
      <c r="I2728" s="8">
        <v>86.78</v>
      </c>
      <c r="J2728" s="8">
        <v>65.45</v>
      </c>
      <c r="K2728" t="s">
        <v>106</v>
      </c>
      <c r="L2728" s="1">
        <v>45370</v>
      </c>
      <c r="M2728">
        <v>3</v>
      </c>
      <c r="N2728">
        <v>2024</v>
      </c>
    </row>
    <row r="2729" spans="1:14" x14ac:dyDescent="0.25">
      <c r="A2729" t="s">
        <v>5396</v>
      </c>
      <c r="B2729" t="s">
        <v>2934</v>
      </c>
      <c r="C2729" t="s">
        <v>484</v>
      </c>
      <c r="D2729" t="s">
        <v>346</v>
      </c>
      <c r="E2729" t="s">
        <v>2841</v>
      </c>
      <c r="F2729" t="s">
        <v>202</v>
      </c>
      <c r="G2729" s="9">
        <v>1</v>
      </c>
      <c r="H2729" s="8">
        <v>48.046599999999998</v>
      </c>
      <c r="I2729" s="8">
        <v>65.290000000000006</v>
      </c>
      <c r="J2729" s="8">
        <v>48.05</v>
      </c>
      <c r="K2729" t="s">
        <v>106</v>
      </c>
      <c r="L2729" s="1">
        <v>45370</v>
      </c>
      <c r="M2729">
        <v>3</v>
      </c>
      <c r="N2729">
        <v>2024</v>
      </c>
    </row>
    <row r="2730" spans="1:14" x14ac:dyDescent="0.25">
      <c r="A2730" t="s">
        <v>5396</v>
      </c>
      <c r="B2730" t="s">
        <v>2934</v>
      </c>
      <c r="C2730" t="s">
        <v>3830</v>
      </c>
      <c r="D2730" t="s">
        <v>2143</v>
      </c>
      <c r="E2730" t="s">
        <v>5398</v>
      </c>
      <c r="F2730" t="s">
        <v>202</v>
      </c>
      <c r="G2730" s="9">
        <v>1</v>
      </c>
      <c r="H2730" s="8">
        <v>0</v>
      </c>
      <c r="I2730" s="8">
        <v>593.39</v>
      </c>
      <c r="J2730" s="8">
        <v>0</v>
      </c>
      <c r="K2730" t="s">
        <v>106</v>
      </c>
      <c r="L2730" s="1">
        <v>45370</v>
      </c>
      <c r="M2730">
        <v>3</v>
      </c>
      <c r="N2730">
        <v>2024</v>
      </c>
    </row>
    <row r="2731" spans="1:14" x14ac:dyDescent="0.25">
      <c r="A2731" t="s">
        <v>5396</v>
      </c>
      <c r="B2731" t="s">
        <v>2934</v>
      </c>
      <c r="C2731" t="s">
        <v>457</v>
      </c>
      <c r="D2731" t="s">
        <v>256</v>
      </c>
      <c r="E2731" t="s">
        <v>2757</v>
      </c>
      <c r="F2731" t="s">
        <v>1638</v>
      </c>
      <c r="G2731" s="9">
        <v>1</v>
      </c>
      <c r="H2731" s="8">
        <v>116.1035</v>
      </c>
      <c r="I2731" s="8">
        <v>0</v>
      </c>
      <c r="J2731" s="8">
        <v>116.1</v>
      </c>
      <c r="K2731" t="s">
        <v>106</v>
      </c>
      <c r="L2731" s="1">
        <v>45370</v>
      </c>
      <c r="M2731">
        <v>3</v>
      </c>
      <c r="N2731">
        <v>2024</v>
      </c>
    </row>
    <row r="2732" spans="1:14" x14ac:dyDescent="0.25">
      <c r="A2732" t="s">
        <v>5396</v>
      </c>
      <c r="B2732" t="s">
        <v>2934</v>
      </c>
      <c r="C2732" t="s">
        <v>458</v>
      </c>
      <c r="D2732" t="s">
        <v>258</v>
      </c>
      <c r="E2732" t="s">
        <v>2758</v>
      </c>
      <c r="F2732" t="s">
        <v>1638</v>
      </c>
      <c r="G2732" s="9">
        <v>1</v>
      </c>
      <c r="H2732" s="8">
        <v>133.23070000000001</v>
      </c>
      <c r="I2732" s="8">
        <v>0</v>
      </c>
      <c r="J2732" s="8">
        <v>133.22999999999999</v>
      </c>
      <c r="K2732" t="s">
        <v>106</v>
      </c>
      <c r="L2732" s="1">
        <v>45370</v>
      </c>
      <c r="M2732">
        <v>3</v>
      </c>
      <c r="N2732">
        <v>2024</v>
      </c>
    </row>
    <row r="2733" spans="1:14" x14ac:dyDescent="0.25">
      <c r="A2733" t="s">
        <v>5396</v>
      </c>
      <c r="B2733" t="s">
        <v>2934</v>
      </c>
      <c r="C2733" t="s">
        <v>2735</v>
      </c>
      <c r="D2733" t="s">
        <v>1738</v>
      </c>
      <c r="E2733" t="s">
        <v>1739</v>
      </c>
      <c r="F2733" t="s">
        <v>202</v>
      </c>
      <c r="G2733" s="9">
        <v>1</v>
      </c>
      <c r="H2733" s="8">
        <v>31.168700000000001</v>
      </c>
      <c r="I2733" s="8">
        <v>0</v>
      </c>
      <c r="J2733" s="8">
        <v>31.17</v>
      </c>
      <c r="K2733" t="s">
        <v>106</v>
      </c>
      <c r="L2733" s="1">
        <v>45370</v>
      </c>
      <c r="M2733">
        <v>3</v>
      </c>
      <c r="N2733">
        <v>2024</v>
      </c>
    </row>
    <row r="2734" spans="1:14" x14ac:dyDescent="0.25">
      <c r="A2734" t="s">
        <v>5396</v>
      </c>
      <c r="B2734" t="s">
        <v>2934</v>
      </c>
      <c r="C2734" t="s">
        <v>524</v>
      </c>
      <c r="D2734" t="s">
        <v>332</v>
      </c>
      <c r="E2734" t="s">
        <v>333</v>
      </c>
      <c r="F2734" t="s">
        <v>202</v>
      </c>
      <c r="G2734" s="9">
        <v>1</v>
      </c>
      <c r="H2734" s="8">
        <v>31.168700000000001</v>
      </c>
      <c r="I2734" s="8">
        <v>0</v>
      </c>
      <c r="J2734" s="8">
        <v>31.17</v>
      </c>
      <c r="K2734" t="s">
        <v>106</v>
      </c>
      <c r="L2734" s="1">
        <v>45370</v>
      </c>
      <c r="M2734">
        <v>3</v>
      </c>
      <c r="N2734">
        <v>2024</v>
      </c>
    </row>
    <row r="2735" spans="1:14" x14ac:dyDescent="0.25">
      <c r="A2735" t="s">
        <v>5396</v>
      </c>
      <c r="B2735" t="s">
        <v>2934</v>
      </c>
      <c r="C2735" t="s">
        <v>460</v>
      </c>
      <c r="D2735" t="s">
        <v>266</v>
      </c>
      <c r="E2735" t="s">
        <v>267</v>
      </c>
      <c r="F2735" t="s">
        <v>1638</v>
      </c>
      <c r="G2735" s="9">
        <v>1</v>
      </c>
      <c r="H2735" s="8">
        <v>26.321999999999999</v>
      </c>
      <c r="I2735" s="8">
        <v>0</v>
      </c>
      <c r="J2735" s="8">
        <v>26.32</v>
      </c>
      <c r="K2735" t="s">
        <v>106</v>
      </c>
      <c r="L2735" s="1">
        <v>45370</v>
      </c>
      <c r="M2735">
        <v>3</v>
      </c>
      <c r="N2735">
        <v>2024</v>
      </c>
    </row>
    <row r="2736" spans="1:14" x14ac:dyDescent="0.25">
      <c r="A2736" t="s">
        <v>5396</v>
      </c>
      <c r="B2736" t="s">
        <v>2934</v>
      </c>
      <c r="C2736" t="s">
        <v>603</v>
      </c>
      <c r="D2736" t="s">
        <v>390</v>
      </c>
      <c r="E2736" t="s">
        <v>391</v>
      </c>
      <c r="F2736" t="s">
        <v>202</v>
      </c>
      <c r="G2736" s="9">
        <v>1</v>
      </c>
      <c r="H2736" s="8">
        <v>45.9739</v>
      </c>
      <c r="I2736" s="8">
        <v>0</v>
      </c>
      <c r="J2736" s="8">
        <v>45.97</v>
      </c>
      <c r="K2736" t="s">
        <v>106</v>
      </c>
      <c r="L2736" s="1">
        <v>45370</v>
      </c>
      <c r="M2736">
        <v>3</v>
      </c>
      <c r="N2736">
        <v>2024</v>
      </c>
    </row>
    <row r="2737" spans="1:14" x14ac:dyDescent="0.25">
      <c r="A2737" t="s">
        <v>5396</v>
      </c>
      <c r="B2737" t="s">
        <v>2934</v>
      </c>
      <c r="C2737" t="s">
        <v>2736</v>
      </c>
      <c r="D2737" t="s">
        <v>202</v>
      </c>
      <c r="E2737" t="s">
        <v>2829</v>
      </c>
      <c r="F2737" t="s">
        <v>202</v>
      </c>
      <c r="G2737" s="9">
        <v>1</v>
      </c>
      <c r="H2737" s="8">
        <v>0</v>
      </c>
      <c r="I2737" s="8">
        <v>379.95</v>
      </c>
      <c r="J2737" s="8">
        <v>0</v>
      </c>
      <c r="K2737" t="s">
        <v>106</v>
      </c>
      <c r="L2737" s="1">
        <v>45370</v>
      </c>
      <c r="M2737">
        <v>3</v>
      </c>
      <c r="N2737">
        <v>2024</v>
      </c>
    </row>
    <row r="2738" spans="1:14" x14ac:dyDescent="0.25">
      <c r="A2738" t="s">
        <v>5396</v>
      </c>
      <c r="B2738" t="s">
        <v>2934</v>
      </c>
      <c r="C2738" t="s">
        <v>467</v>
      </c>
      <c r="D2738" t="s">
        <v>4999</v>
      </c>
      <c r="E2738" t="s">
        <v>381</v>
      </c>
      <c r="F2738" t="s">
        <v>202</v>
      </c>
      <c r="G2738" s="9">
        <v>1</v>
      </c>
      <c r="H2738" s="8">
        <v>22.067499999999999</v>
      </c>
      <c r="I2738" s="8">
        <v>39</v>
      </c>
      <c r="J2738" s="8">
        <v>22.07</v>
      </c>
      <c r="K2738" t="s">
        <v>106</v>
      </c>
      <c r="L2738" s="1">
        <v>45370</v>
      </c>
      <c r="M2738">
        <v>3</v>
      </c>
      <c r="N2738">
        <v>2024</v>
      </c>
    </row>
    <row r="2739" spans="1:14" x14ac:dyDescent="0.25">
      <c r="A2739" t="s">
        <v>5399</v>
      </c>
      <c r="B2739" t="s">
        <v>2934</v>
      </c>
      <c r="C2739" t="s">
        <v>541</v>
      </c>
      <c r="D2739" t="s">
        <v>200</v>
      </c>
      <c r="E2739" t="s">
        <v>2981</v>
      </c>
      <c r="F2739" t="s">
        <v>202</v>
      </c>
      <c r="G2739" s="9">
        <v>1</v>
      </c>
      <c r="H2739" s="8">
        <v>14.0259</v>
      </c>
      <c r="I2739" s="8">
        <v>40.5</v>
      </c>
      <c r="J2739" s="8">
        <v>14.03</v>
      </c>
      <c r="K2739" t="s">
        <v>106</v>
      </c>
      <c r="L2739" s="1">
        <v>45370</v>
      </c>
      <c r="M2739">
        <v>3</v>
      </c>
      <c r="N2739">
        <v>2024</v>
      </c>
    </row>
    <row r="2740" spans="1:14" x14ac:dyDescent="0.25">
      <c r="A2740" t="s">
        <v>5399</v>
      </c>
      <c r="B2740" t="s">
        <v>2934</v>
      </c>
      <c r="C2740" t="s">
        <v>2724</v>
      </c>
      <c r="D2740" t="s">
        <v>202</v>
      </c>
      <c r="E2740" t="s">
        <v>2733</v>
      </c>
      <c r="F2740" t="s">
        <v>202</v>
      </c>
      <c r="G2740" s="9">
        <v>1</v>
      </c>
      <c r="H2740" s="8">
        <v>0</v>
      </c>
      <c r="I2740" s="8">
        <v>13.07</v>
      </c>
      <c r="J2740" s="8">
        <v>0</v>
      </c>
      <c r="K2740" t="s">
        <v>106</v>
      </c>
      <c r="L2740" s="1">
        <v>45370</v>
      </c>
      <c r="M2740">
        <v>3</v>
      </c>
      <c r="N2740">
        <v>2024</v>
      </c>
    </row>
    <row r="2741" spans="1:14" x14ac:dyDescent="0.25">
      <c r="A2741" t="s">
        <v>5400</v>
      </c>
      <c r="B2741" t="s">
        <v>2934</v>
      </c>
      <c r="C2741" t="s">
        <v>2820</v>
      </c>
      <c r="D2741" t="s">
        <v>1632</v>
      </c>
      <c r="E2741" t="s">
        <v>1633</v>
      </c>
      <c r="F2741" t="s">
        <v>202</v>
      </c>
      <c r="G2741" s="9">
        <v>1</v>
      </c>
      <c r="H2741" s="8">
        <v>1.5584</v>
      </c>
      <c r="I2741" s="8">
        <v>4.13</v>
      </c>
      <c r="J2741" s="8">
        <v>1.56</v>
      </c>
      <c r="K2741" t="s">
        <v>106</v>
      </c>
      <c r="L2741" s="1">
        <v>45370</v>
      </c>
      <c r="M2741">
        <v>3</v>
      </c>
      <c r="N2741">
        <v>2024</v>
      </c>
    </row>
    <row r="2742" spans="1:14" x14ac:dyDescent="0.25">
      <c r="A2742" t="s">
        <v>5400</v>
      </c>
      <c r="B2742" t="s">
        <v>2934</v>
      </c>
      <c r="C2742" t="s">
        <v>512</v>
      </c>
      <c r="D2742" t="s">
        <v>248</v>
      </c>
      <c r="E2742" t="s">
        <v>5401</v>
      </c>
      <c r="F2742" t="s">
        <v>202</v>
      </c>
      <c r="G2742" s="9">
        <v>1</v>
      </c>
      <c r="H2742" s="8">
        <v>30.389500000000002</v>
      </c>
      <c r="I2742" s="8">
        <v>73.55</v>
      </c>
      <c r="J2742" s="8">
        <v>30.39</v>
      </c>
      <c r="K2742" t="s">
        <v>106</v>
      </c>
      <c r="L2742" s="1">
        <v>45370</v>
      </c>
      <c r="M2742">
        <v>3</v>
      </c>
      <c r="N2742">
        <v>2024</v>
      </c>
    </row>
    <row r="2743" spans="1:14" x14ac:dyDescent="0.25">
      <c r="A2743" t="s">
        <v>5400</v>
      </c>
      <c r="B2743" t="s">
        <v>2934</v>
      </c>
      <c r="C2743" t="s">
        <v>2724</v>
      </c>
      <c r="D2743" t="s">
        <v>202</v>
      </c>
      <c r="E2743" t="s">
        <v>2760</v>
      </c>
      <c r="F2743" t="s">
        <v>202</v>
      </c>
      <c r="G2743" s="9">
        <v>1</v>
      </c>
      <c r="H2743" s="8">
        <v>0</v>
      </c>
      <c r="I2743" s="8">
        <v>26.13</v>
      </c>
      <c r="J2743" s="8">
        <v>0</v>
      </c>
      <c r="K2743" t="s">
        <v>106</v>
      </c>
      <c r="L2743" s="1">
        <v>45370</v>
      </c>
      <c r="M2743">
        <v>3</v>
      </c>
      <c r="N2743">
        <v>2024</v>
      </c>
    </row>
    <row r="2744" spans="1:14" x14ac:dyDescent="0.25">
      <c r="A2744" t="s">
        <v>5402</v>
      </c>
      <c r="B2744" t="s">
        <v>2722</v>
      </c>
      <c r="C2744" t="s">
        <v>4455</v>
      </c>
      <c r="D2744" t="s">
        <v>2117</v>
      </c>
      <c r="E2744" t="s">
        <v>6795</v>
      </c>
      <c r="F2744" t="s">
        <v>202</v>
      </c>
      <c r="G2744" s="9">
        <v>1</v>
      </c>
      <c r="H2744" s="8">
        <v>0</v>
      </c>
      <c r="I2744" s="8">
        <v>1373</v>
      </c>
      <c r="J2744" s="8">
        <v>0</v>
      </c>
      <c r="K2744" t="s">
        <v>820</v>
      </c>
      <c r="L2744" s="1">
        <v>45369</v>
      </c>
      <c r="M2744">
        <v>3</v>
      </c>
      <c r="N2744">
        <v>2024</v>
      </c>
    </row>
    <row r="2745" spans="1:14" x14ac:dyDescent="0.25">
      <c r="A2745" t="s">
        <v>5402</v>
      </c>
      <c r="B2745" t="s">
        <v>2722</v>
      </c>
      <c r="C2745" t="s">
        <v>446</v>
      </c>
      <c r="D2745" t="s">
        <v>404</v>
      </c>
      <c r="E2745" t="s">
        <v>405</v>
      </c>
      <c r="F2745" t="s">
        <v>202</v>
      </c>
      <c r="G2745" s="9">
        <v>1</v>
      </c>
      <c r="H2745" s="8">
        <v>210.3888</v>
      </c>
      <c r="I2745" s="8">
        <v>0</v>
      </c>
      <c r="J2745" s="8">
        <v>210.39</v>
      </c>
      <c r="K2745" t="s">
        <v>820</v>
      </c>
      <c r="L2745" s="1">
        <v>45369</v>
      </c>
      <c r="M2745">
        <v>3</v>
      </c>
      <c r="N2745">
        <v>2024</v>
      </c>
    </row>
    <row r="2746" spans="1:14" x14ac:dyDescent="0.25">
      <c r="A2746" t="s">
        <v>5402</v>
      </c>
      <c r="B2746" t="s">
        <v>2722</v>
      </c>
      <c r="C2746" t="s">
        <v>447</v>
      </c>
      <c r="D2746" t="s">
        <v>406</v>
      </c>
      <c r="E2746" t="s">
        <v>407</v>
      </c>
      <c r="F2746" t="s">
        <v>202</v>
      </c>
      <c r="G2746" s="9">
        <v>1</v>
      </c>
      <c r="H2746" s="8">
        <v>140.25919999999999</v>
      </c>
      <c r="I2746" s="8">
        <v>0</v>
      </c>
      <c r="J2746" s="8">
        <v>140.26</v>
      </c>
      <c r="K2746" t="s">
        <v>820</v>
      </c>
      <c r="L2746" s="1">
        <v>45369</v>
      </c>
      <c r="M2746">
        <v>3</v>
      </c>
      <c r="N2746">
        <v>2024</v>
      </c>
    </row>
    <row r="2747" spans="1:14" x14ac:dyDescent="0.25">
      <c r="A2747" t="s">
        <v>5402</v>
      </c>
      <c r="B2747" t="s">
        <v>2722</v>
      </c>
      <c r="C2747" t="s">
        <v>445</v>
      </c>
      <c r="D2747" t="s">
        <v>408</v>
      </c>
      <c r="E2747" t="s">
        <v>409</v>
      </c>
      <c r="F2747" t="s">
        <v>202</v>
      </c>
      <c r="G2747" s="9">
        <v>1</v>
      </c>
      <c r="H2747" s="8">
        <v>137.14240000000001</v>
      </c>
      <c r="I2747" s="8">
        <v>0</v>
      </c>
      <c r="J2747" s="8">
        <v>137.13999999999999</v>
      </c>
      <c r="K2747" t="s">
        <v>820</v>
      </c>
      <c r="L2747" s="1">
        <v>45369</v>
      </c>
      <c r="M2747">
        <v>3</v>
      </c>
      <c r="N2747">
        <v>2024</v>
      </c>
    </row>
    <row r="2748" spans="1:14" x14ac:dyDescent="0.25">
      <c r="A2748" t="s">
        <v>5402</v>
      </c>
      <c r="B2748" t="s">
        <v>2722</v>
      </c>
      <c r="C2748" t="s">
        <v>537</v>
      </c>
      <c r="D2748" t="s">
        <v>416</v>
      </c>
      <c r="E2748" t="s">
        <v>6796</v>
      </c>
      <c r="F2748" t="s">
        <v>202</v>
      </c>
      <c r="G2748" s="9">
        <v>1</v>
      </c>
      <c r="H2748" s="8">
        <v>200.25899999999999</v>
      </c>
      <c r="I2748" s="8">
        <v>686</v>
      </c>
      <c r="J2748" s="8">
        <v>200.26</v>
      </c>
      <c r="K2748" t="s">
        <v>820</v>
      </c>
      <c r="L2748" s="1">
        <v>45369</v>
      </c>
      <c r="M2748">
        <v>3</v>
      </c>
      <c r="N2748">
        <v>2024</v>
      </c>
    </row>
    <row r="2749" spans="1:14" x14ac:dyDescent="0.25">
      <c r="A2749" t="s">
        <v>5402</v>
      </c>
      <c r="B2749" t="s">
        <v>2722</v>
      </c>
      <c r="C2749" t="s">
        <v>448</v>
      </c>
      <c r="D2749" t="s">
        <v>419</v>
      </c>
      <c r="E2749" t="s">
        <v>6797</v>
      </c>
      <c r="F2749" t="s">
        <v>202</v>
      </c>
      <c r="G2749" s="9">
        <v>1</v>
      </c>
      <c r="H2749" s="8">
        <v>23.3765</v>
      </c>
      <c r="I2749" s="8">
        <v>68</v>
      </c>
      <c r="J2749" s="8">
        <v>23.38</v>
      </c>
      <c r="K2749" t="s">
        <v>820</v>
      </c>
      <c r="L2749" s="1">
        <v>45369</v>
      </c>
      <c r="M2749">
        <v>3</v>
      </c>
      <c r="N2749">
        <v>2024</v>
      </c>
    </row>
    <row r="2750" spans="1:14" x14ac:dyDescent="0.25">
      <c r="A2750" t="s">
        <v>5402</v>
      </c>
      <c r="B2750" t="s">
        <v>2722</v>
      </c>
      <c r="C2750" t="s">
        <v>512</v>
      </c>
      <c r="D2750" t="s">
        <v>248</v>
      </c>
      <c r="E2750" t="s">
        <v>6798</v>
      </c>
      <c r="F2750" t="s">
        <v>202</v>
      </c>
      <c r="G2750" s="9">
        <v>1</v>
      </c>
      <c r="H2750" s="8">
        <v>30.389500000000002</v>
      </c>
      <c r="I2750" s="8">
        <v>137</v>
      </c>
      <c r="J2750" s="8">
        <v>30.39</v>
      </c>
      <c r="K2750" t="s">
        <v>820</v>
      </c>
      <c r="L2750" s="1">
        <v>45369</v>
      </c>
      <c r="M2750">
        <v>3</v>
      </c>
      <c r="N2750">
        <v>2024</v>
      </c>
    </row>
    <row r="2751" spans="1:14" x14ac:dyDescent="0.25">
      <c r="A2751" t="s">
        <v>5402</v>
      </c>
      <c r="B2751" t="s">
        <v>2722</v>
      </c>
      <c r="C2751" t="s">
        <v>519</v>
      </c>
      <c r="D2751" t="s">
        <v>254</v>
      </c>
      <c r="E2751" t="s">
        <v>6799</v>
      </c>
      <c r="F2751" t="s">
        <v>202</v>
      </c>
      <c r="G2751" s="9">
        <v>1</v>
      </c>
      <c r="H2751" s="8">
        <v>13.246700000000001</v>
      </c>
      <c r="I2751" s="8">
        <v>64</v>
      </c>
      <c r="J2751" s="8">
        <v>13.25</v>
      </c>
      <c r="K2751" t="s">
        <v>820</v>
      </c>
      <c r="L2751" s="1">
        <v>45369</v>
      </c>
      <c r="M2751">
        <v>3</v>
      </c>
      <c r="N2751">
        <v>2024</v>
      </c>
    </row>
    <row r="2752" spans="1:14" x14ac:dyDescent="0.25">
      <c r="A2752" t="s">
        <v>5402</v>
      </c>
      <c r="B2752" t="s">
        <v>2722</v>
      </c>
      <c r="C2752" t="s">
        <v>560</v>
      </c>
      <c r="D2752" t="s">
        <v>222</v>
      </c>
      <c r="E2752" t="s">
        <v>6800</v>
      </c>
      <c r="F2752" t="s">
        <v>202</v>
      </c>
      <c r="G2752" s="9">
        <v>1</v>
      </c>
      <c r="H2752" s="8">
        <v>35.844000000000001</v>
      </c>
      <c r="I2752" s="8">
        <v>178</v>
      </c>
      <c r="J2752" s="8">
        <v>35.840000000000003</v>
      </c>
      <c r="K2752" t="s">
        <v>820</v>
      </c>
      <c r="L2752" s="1">
        <v>45369</v>
      </c>
      <c r="M2752">
        <v>3</v>
      </c>
      <c r="N2752">
        <v>2024</v>
      </c>
    </row>
    <row r="2753" spans="1:14" x14ac:dyDescent="0.25">
      <c r="A2753" t="s">
        <v>5402</v>
      </c>
      <c r="B2753" t="s">
        <v>2722</v>
      </c>
      <c r="C2753" t="s">
        <v>2724</v>
      </c>
      <c r="D2753" t="s">
        <v>202</v>
      </c>
      <c r="E2753" t="s">
        <v>2723</v>
      </c>
      <c r="F2753" t="s">
        <v>202</v>
      </c>
      <c r="G2753" s="9">
        <v>1</v>
      </c>
      <c r="H2753" s="8">
        <v>0</v>
      </c>
      <c r="I2753" s="8">
        <v>244</v>
      </c>
      <c r="J2753" s="8">
        <v>0</v>
      </c>
      <c r="K2753" t="s">
        <v>820</v>
      </c>
      <c r="L2753" s="1">
        <v>45369</v>
      </c>
      <c r="M2753">
        <v>3</v>
      </c>
      <c r="N2753">
        <v>2024</v>
      </c>
    </row>
    <row r="2754" spans="1:14" x14ac:dyDescent="0.25">
      <c r="A2754" t="s">
        <v>5403</v>
      </c>
      <c r="B2754" t="s">
        <v>2722</v>
      </c>
      <c r="C2754" t="s">
        <v>4455</v>
      </c>
      <c r="D2754" t="s">
        <v>2117</v>
      </c>
      <c r="E2754" t="s">
        <v>5404</v>
      </c>
      <c r="F2754" t="s">
        <v>202</v>
      </c>
      <c r="G2754" s="9">
        <v>1</v>
      </c>
      <c r="H2754" s="8">
        <v>0</v>
      </c>
      <c r="I2754" s="8">
        <v>1374</v>
      </c>
      <c r="J2754" s="8">
        <v>0</v>
      </c>
      <c r="K2754" t="s">
        <v>820</v>
      </c>
      <c r="L2754" s="1">
        <v>45369</v>
      </c>
      <c r="M2754">
        <v>3</v>
      </c>
      <c r="N2754">
        <v>2024</v>
      </c>
    </row>
    <row r="2755" spans="1:14" x14ac:dyDescent="0.25">
      <c r="A2755" t="s">
        <v>5403</v>
      </c>
      <c r="B2755" t="s">
        <v>2722</v>
      </c>
      <c r="C2755" t="s">
        <v>446</v>
      </c>
      <c r="D2755" t="s">
        <v>404</v>
      </c>
      <c r="E2755" t="s">
        <v>405</v>
      </c>
      <c r="F2755" t="s">
        <v>202</v>
      </c>
      <c r="G2755" s="9">
        <v>1</v>
      </c>
      <c r="H2755" s="8">
        <v>135</v>
      </c>
      <c r="I2755" s="8">
        <v>0</v>
      </c>
      <c r="J2755" s="8">
        <v>135</v>
      </c>
      <c r="K2755" t="s">
        <v>820</v>
      </c>
      <c r="L2755" s="1">
        <v>45369</v>
      </c>
      <c r="M2755">
        <v>3</v>
      </c>
      <c r="N2755">
        <v>2024</v>
      </c>
    </row>
    <row r="2756" spans="1:14" x14ac:dyDescent="0.25">
      <c r="A2756" t="s">
        <v>5403</v>
      </c>
      <c r="B2756" t="s">
        <v>2722</v>
      </c>
      <c r="C2756" t="s">
        <v>447</v>
      </c>
      <c r="D2756" t="s">
        <v>406</v>
      </c>
      <c r="E2756" t="s">
        <v>407</v>
      </c>
      <c r="F2756" t="s">
        <v>202</v>
      </c>
      <c r="G2756" s="9">
        <v>1</v>
      </c>
      <c r="H2756" s="8">
        <v>90</v>
      </c>
      <c r="I2756" s="8">
        <v>0</v>
      </c>
      <c r="J2756" s="8">
        <v>90</v>
      </c>
      <c r="K2756" t="s">
        <v>820</v>
      </c>
      <c r="L2756" s="1">
        <v>45369</v>
      </c>
      <c r="M2756">
        <v>3</v>
      </c>
      <c r="N2756">
        <v>2024</v>
      </c>
    </row>
    <row r="2757" spans="1:14" x14ac:dyDescent="0.25">
      <c r="A2757" t="s">
        <v>5403</v>
      </c>
      <c r="B2757" t="s">
        <v>2722</v>
      </c>
      <c r="C2757" t="s">
        <v>445</v>
      </c>
      <c r="D2757" t="s">
        <v>408</v>
      </c>
      <c r="E2757" t="s">
        <v>409</v>
      </c>
      <c r="F2757" t="s">
        <v>202</v>
      </c>
      <c r="G2757" s="9">
        <v>1</v>
      </c>
      <c r="H2757" s="8">
        <v>88</v>
      </c>
      <c r="I2757" s="8">
        <v>0</v>
      </c>
      <c r="J2757" s="8">
        <v>88</v>
      </c>
      <c r="K2757" t="s">
        <v>820</v>
      </c>
      <c r="L2757" s="1">
        <v>45369</v>
      </c>
      <c r="M2757">
        <v>3</v>
      </c>
      <c r="N2757">
        <v>2024</v>
      </c>
    </row>
    <row r="2758" spans="1:14" x14ac:dyDescent="0.25">
      <c r="A2758" t="s">
        <v>5403</v>
      </c>
      <c r="B2758" t="s">
        <v>2722</v>
      </c>
      <c r="C2758" t="s">
        <v>559</v>
      </c>
      <c r="D2758" t="s">
        <v>418</v>
      </c>
      <c r="E2758" t="s">
        <v>5405</v>
      </c>
      <c r="F2758" t="s">
        <v>202</v>
      </c>
      <c r="G2758" s="9">
        <v>1</v>
      </c>
      <c r="H2758" s="8">
        <v>114</v>
      </c>
      <c r="I2758" s="8">
        <v>480</v>
      </c>
      <c r="J2758" s="8">
        <v>114</v>
      </c>
      <c r="K2758" t="s">
        <v>820</v>
      </c>
      <c r="L2758" s="1">
        <v>45369</v>
      </c>
      <c r="M2758">
        <v>3</v>
      </c>
      <c r="N2758">
        <v>2024</v>
      </c>
    </row>
    <row r="2759" spans="1:14" x14ac:dyDescent="0.25">
      <c r="A2759" t="s">
        <v>5403</v>
      </c>
      <c r="B2759" t="s">
        <v>2722</v>
      </c>
      <c r="C2759" t="s">
        <v>448</v>
      </c>
      <c r="D2759" t="s">
        <v>419</v>
      </c>
      <c r="E2759" t="s">
        <v>5406</v>
      </c>
      <c r="F2759" t="s">
        <v>202</v>
      </c>
      <c r="G2759" s="9">
        <v>1</v>
      </c>
      <c r="H2759" s="8">
        <v>15</v>
      </c>
      <c r="I2759" s="8">
        <v>68</v>
      </c>
      <c r="J2759" s="8">
        <v>15</v>
      </c>
      <c r="K2759" t="s">
        <v>820</v>
      </c>
      <c r="L2759" s="1">
        <v>45369</v>
      </c>
      <c r="M2759">
        <v>3</v>
      </c>
      <c r="N2759">
        <v>2024</v>
      </c>
    </row>
    <row r="2760" spans="1:14" x14ac:dyDescent="0.25">
      <c r="A2760" t="s">
        <v>5403</v>
      </c>
      <c r="B2760" t="s">
        <v>2722</v>
      </c>
      <c r="C2760" t="s">
        <v>512</v>
      </c>
      <c r="D2760" t="s">
        <v>248</v>
      </c>
      <c r="E2760" t="s">
        <v>5407</v>
      </c>
      <c r="F2760" t="s">
        <v>202</v>
      </c>
      <c r="G2760" s="9">
        <v>1</v>
      </c>
      <c r="H2760" s="8">
        <v>19.5</v>
      </c>
      <c r="I2760" s="8">
        <v>137</v>
      </c>
      <c r="J2760" s="8">
        <v>19.5</v>
      </c>
      <c r="K2760" t="s">
        <v>820</v>
      </c>
      <c r="L2760" s="1">
        <v>45369</v>
      </c>
      <c r="M2760">
        <v>3</v>
      </c>
      <c r="N2760">
        <v>2024</v>
      </c>
    </row>
    <row r="2761" spans="1:14" x14ac:dyDescent="0.25">
      <c r="A2761" t="s">
        <v>5403</v>
      </c>
      <c r="B2761" t="s">
        <v>2722</v>
      </c>
      <c r="C2761" t="s">
        <v>2724</v>
      </c>
      <c r="D2761" t="s">
        <v>202</v>
      </c>
      <c r="E2761" t="s">
        <v>2723</v>
      </c>
      <c r="F2761" t="s">
        <v>202</v>
      </c>
      <c r="G2761" s="9">
        <v>1</v>
      </c>
      <c r="H2761" s="8">
        <v>0</v>
      </c>
      <c r="I2761" s="8">
        <v>271</v>
      </c>
      <c r="J2761" s="8">
        <v>0</v>
      </c>
      <c r="K2761" t="s">
        <v>820</v>
      </c>
      <c r="L2761" s="1">
        <v>45369</v>
      </c>
      <c r="M2761">
        <v>3</v>
      </c>
      <c r="N2761">
        <v>2024</v>
      </c>
    </row>
    <row r="2762" spans="1:14" x14ac:dyDescent="0.25">
      <c r="A2762" t="s">
        <v>5408</v>
      </c>
      <c r="B2762" t="s">
        <v>2722</v>
      </c>
      <c r="C2762" t="s">
        <v>2787</v>
      </c>
      <c r="D2762" t="s">
        <v>1518</v>
      </c>
      <c r="E2762" t="s">
        <v>2927</v>
      </c>
      <c r="F2762" t="s">
        <v>202</v>
      </c>
      <c r="G2762" s="9">
        <v>1</v>
      </c>
      <c r="H2762" s="8">
        <v>65.454300000000003</v>
      </c>
      <c r="I2762" s="8">
        <v>155</v>
      </c>
      <c r="J2762" s="8">
        <v>65.45</v>
      </c>
      <c r="K2762" t="s">
        <v>4746</v>
      </c>
      <c r="L2762" s="1">
        <v>45368</v>
      </c>
      <c r="M2762">
        <v>3</v>
      </c>
      <c r="N2762">
        <v>2024</v>
      </c>
    </row>
    <row r="2763" spans="1:14" x14ac:dyDescent="0.25">
      <c r="A2763" t="s">
        <v>5408</v>
      </c>
      <c r="B2763" t="s">
        <v>2722</v>
      </c>
      <c r="C2763" t="s">
        <v>2736</v>
      </c>
      <c r="D2763" t="s">
        <v>202</v>
      </c>
      <c r="E2763" t="s">
        <v>2723</v>
      </c>
      <c r="F2763" t="s">
        <v>202</v>
      </c>
      <c r="G2763" s="9">
        <v>1</v>
      </c>
      <c r="H2763" s="8">
        <v>0</v>
      </c>
      <c r="I2763" s="8">
        <v>0</v>
      </c>
      <c r="J2763" s="8">
        <v>0</v>
      </c>
      <c r="K2763" t="s">
        <v>4746</v>
      </c>
      <c r="L2763" s="1">
        <v>45368</v>
      </c>
      <c r="M2763">
        <v>3</v>
      </c>
      <c r="N2763">
        <v>2024</v>
      </c>
    </row>
    <row r="2764" spans="1:14" x14ac:dyDescent="0.25">
      <c r="A2764" t="s">
        <v>5409</v>
      </c>
      <c r="B2764" t="s">
        <v>2722</v>
      </c>
      <c r="C2764" t="s">
        <v>4459</v>
      </c>
      <c r="D2764" t="s">
        <v>1956</v>
      </c>
      <c r="E2764" t="s">
        <v>5410</v>
      </c>
      <c r="F2764" t="s">
        <v>202</v>
      </c>
      <c r="G2764" s="9">
        <v>1</v>
      </c>
      <c r="H2764" s="8">
        <v>0</v>
      </c>
      <c r="I2764" s="8">
        <v>1373</v>
      </c>
      <c r="J2764" s="8">
        <v>0</v>
      </c>
      <c r="K2764" t="s">
        <v>820</v>
      </c>
      <c r="L2764" s="1">
        <v>45368</v>
      </c>
      <c r="M2764">
        <v>3</v>
      </c>
      <c r="N2764">
        <v>2024</v>
      </c>
    </row>
    <row r="2765" spans="1:14" x14ac:dyDescent="0.25">
      <c r="A2765" t="s">
        <v>5409</v>
      </c>
      <c r="B2765" t="s">
        <v>2722</v>
      </c>
      <c r="C2765" t="s">
        <v>449</v>
      </c>
      <c r="D2765" t="s">
        <v>410</v>
      </c>
      <c r="E2765" t="s">
        <v>411</v>
      </c>
      <c r="F2765" t="s">
        <v>202</v>
      </c>
      <c r="G2765" s="9">
        <v>1</v>
      </c>
      <c r="H2765" s="8">
        <v>125</v>
      </c>
      <c r="I2765" s="8">
        <v>0</v>
      </c>
      <c r="J2765" s="8">
        <v>125</v>
      </c>
      <c r="K2765" t="s">
        <v>820</v>
      </c>
      <c r="L2765" s="1">
        <v>45368</v>
      </c>
      <c r="M2765">
        <v>3</v>
      </c>
      <c r="N2765">
        <v>2024</v>
      </c>
    </row>
    <row r="2766" spans="1:14" x14ac:dyDescent="0.25">
      <c r="A2766" t="s">
        <v>5409</v>
      </c>
      <c r="B2766" t="s">
        <v>2722</v>
      </c>
      <c r="C2766" t="s">
        <v>450</v>
      </c>
      <c r="D2766" t="s">
        <v>412</v>
      </c>
      <c r="E2766" t="s">
        <v>413</v>
      </c>
      <c r="F2766" t="s">
        <v>202</v>
      </c>
      <c r="G2766" s="9">
        <v>1</v>
      </c>
      <c r="H2766" s="8">
        <v>90</v>
      </c>
      <c r="I2766" s="8">
        <v>0</v>
      </c>
      <c r="J2766" s="8">
        <v>90</v>
      </c>
      <c r="K2766" t="s">
        <v>820</v>
      </c>
      <c r="L2766" s="1">
        <v>45368</v>
      </c>
      <c r="M2766">
        <v>3</v>
      </c>
      <c r="N2766">
        <v>2024</v>
      </c>
    </row>
    <row r="2767" spans="1:14" x14ac:dyDescent="0.25">
      <c r="A2767" t="s">
        <v>5409</v>
      </c>
      <c r="B2767" t="s">
        <v>2722</v>
      </c>
      <c r="C2767" t="s">
        <v>451</v>
      </c>
      <c r="D2767" t="s">
        <v>414</v>
      </c>
      <c r="E2767" t="s">
        <v>415</v>
      </c>
      <c r="F2767" t="s">
        <v>202</v>
      </c>
      <c r="G2767" s="9">
        <v>1</v>
      </c>
      <c r="H2767" s="8">
        <v>88</v>
      </c>
      <c r="I2767" s="8">
        <v>0</v>
      </c>
      <c r="J2767" s="8">
        <v>88</v>
      </c>
      <c r="K2767" t="s">
        <v>820</v>
      </c>
      <c r="L2767" s="1">
        <v>45368</v>
      </c>
      <c r="M2767">
        <v>3</v>
      </c>
      <c r="N2767">
        <v>2024</v>
      </c>
    </row>
    <row r="2768" spans="1:14" x14ac:dyDescent="0.25">
      <c r="A2768" t="s">
        <v>5409</v>
      </c>
      <c r="B2768" t="s">
        <v>2722</v>
      </c>
      <c r="C2768" t="s">
        <v>559</v>
      </c>
      <c r="D2768" t="s">
        <v>418</v>
      </c>
      <c r="E2768" t="s">
        <v>5411</v>
      </c>
      <c r="F2768" t="s">
        <v>202</v>
      </c>
      <c r="G2768" s="9">
        <v>1</v>
      </c>
      <c r="H2768" s="8">
        <v>114</v>
      </c>
      <c r="I2768" s="8">
        <v>480</v>
      </c>
      <c r="J2768" s="8">
        <v>114</v>
      </c>
      <c r="K2768" t="s">
        <v>820</v>
      </c>
      <c r="L2768" s="1">
        <v>45368</v>
      </c>
      <c r="M2768">
        <v>3</v>
      </c>
      <c r="N2768">
        <v>2024</v>
      </c>
    </row>
    <row r="2769" spans="1:14" x14ac:dyDescent="0.25">
      <c r="A2769" t="s">
        <v>5409</v>
      </c>
      <c r="B2769" t="s">
        <v>2722</v>
      </c>
      <c r="C2769" t="s">
        <v>569</v>
      </c>
      <c r="D2769" t="s">
        <v>421</v>
      </c>
      <c r="E2769" t="s">
        <v>5412</v>
      </c>
      <c r="F2769" t="s">
        <v>202</v>
      </c>
      <c r="G2769" s="9">
        <v>1</v>
      </c>
      <c r="H2769" s="8">
        <v>15</v>
      </c>
      <c r="I2769" s="8">
        <v>68</v>
      </c>
      <c r="J2769" s="8">
        <v>15</v>
      </c>
      <c r="K2769" t="s">
        <v>820</v>
      </c>
      <c r="L2769" s="1">
        <v>45368</v>
      </c>
      <c r="M2769">
        <v>3</v>
      </c>
      <c r="N2769">
        <v>2024</v>
      </c>
    </row>
    <row r="2770" spans="1:14" x14ac:dyDescent="0.25">
      <c r="A2770" t="s">
        <v>5409</v>
      </c>
      <c r="B2770" t="s">
        <v>2722</v>
      </c>
      <c r="C2770" t="s">
        <v>519</v>
      </c>
      <c r="D2770" t="s">
        <v>254</v>
      </c>
      <c r="E2770" t="s">
        <v>5413</v>
      </c>
      <c r="F2770" t="s">
        <v>202</v>
      </c>
      <c r="G2770" s="9">
        <v>1</v>
      </c>
      <c r="H2770" s="8">
        <v>8.5</v>
      </c>
      <c r="I2770" s="8">
        <v>64</v>
      </c>
      <c r="J2770" s="8">
        <v>8.5</v>
      </c>
      <c r="K2770" t="s">
        <v>820</v>
      </c>
      <c r="L2770" s="1">
        <v>45368</v>
      </c>
      <c r="M2770">
        <v>3</v>
      </c>
      <c r="N2770">
        <v>2024</v>
      </c>
    </row>
    <row r="2771" spans="1:14" x14ac:dyDescent="0.25">
      <c r="A2771" t="s">
        <v>5409</v>
      </c>
      <c r="B2771" t="s">
        <v>2722</v>
      </c>
      <c r="C2771" t="s">
        <v>3050</v>
      </c>
      <c r="D2771" t="s">
        <v>1580</v>
      </c>
      <c r="E2771" t="s">
        <v>5414</v>
      </c>
      <c r="F2771" t="s">
        <v>202</v>
      </c>
      <c r="G2771" s="9">
        <v>1</v>
      </c>
      <c r="H2771" s="8">
        <v>30.8</v>
      </c>
      <c r="I2771" s="8">
        <v>109</v>
      </c>
      <c r="J2771" s="8">
        <v>30.8</v>
      </c>
      <c r="K2771" t="s">
        <v>820</v>
      </c>
      <c r="L2771" s="1">
        <v>45368</v>
      </c>
      <c r="M2771">
        <v>3</v>
      </c>
      <c r="N2771">
        <v>2024</v>
      </c>
    </row>
    <row r="2772" spans="1:14" x14ac:dyDescent="0.25">
      <c r="A2772" t="s">
        <v>5409</v>
      </c>
      <c r="B2772" t="s">
        <v>2722</v>
      </c>
      <c r="C2772" t="s">
        <v>2724</v>
      </c>
      <c r="D2772" t="s">
        <v>202</v>
      </c>
      <c r="E2772" t="s">
        <v>2723</v>
      </c>
      <c r="F2772" t="s">
        <v>202</v>
      </c>
      <c r="G2772" s="9">
        <v>1</v>
      </c>
      <c r="H2772" s="8">
        <v>0</v>
      </c>
      <c r="I2772" s="8">
        <v>251</v>
      </c>
      <c r="J2772" s="8">
        <v>0</v>
      </c>
      <c r="K2772" t="s">
        <v>820</v>
      </c>
      <c r="L2772" s="1">
        <v>45368</v>
      </c>
      <c r="M2772">
        <v>3</v>
      </c>
      <c r="N2772">
        <v>2024</v>
      </c>
    </row>
    <row r="2773" spans="1:14" x14ac:dyDescent="0.25">
      <c r="A2773" t="s">
        <v>5415</v>
      </c>
      <c r="B2773" t="s">
        <v>2722</v>
      </c>
      <c r="C2773" t="s">
        <v>2787</v>
      </c>
      <c r="D2773" t="s">
        <v>1518</v>
      </c>
      <c r="E2773" t="s">
        <v>2927</v>
      </c>
      <c r="F2773" t="s">
        <v>202</v>
      </c>
      <c r="G2773" s="9">
        <v>1</v>
      </c>
      <c r="H2773" s="8">
        <v>65.454300000000003</v>
      </c>
      <c r="I2773" s="8">
        <v>155</v>
      </c>
      <c r="J2773" s="8">
        <v>65.45</v>
      </c>
      <c r="K2773" t="s">
        <v>4746</v>
      </c>
      <c r="L2773" s="1">
        <v>45368</v>
      </c>
      <c r="M2773">
        <v>3</v>
      </c>
      <c r="N2773">
        <v>2024</v>
      </c>
    </row>
    <row r="2774" spans="1:14" x14ac:dyDescent="0.25">
      <c r="A2774" t="s">
        <v>5415</v>
      </c>
      <c r="B2774" t="s">
        <v>2722</v>
      </c>
      <c r="C2774" t="s">
        <v>2736</v>
      </c>
      <c r="D2774" t="s">
        <v>202</v>
      </c>
      <c r="E2774" t="s">
        <v>2723</v>
      </c>
      <c r="F2774" t="s">
        <v>202</v>
      </c>
      <c r="G2774" s="9">
        <v>1</v>
      </c>
      <c r="H2774" s="8">
        <v>0</v>
      </c>
      <c r="I2774" s="8">
        <v>0</v>
      </c>
      <c r="J2774" s="8">
        <v>0</v>
      </c>
      <c r="K2774" t="s">
        <v>4746</v>
      </c>
      <c r="L2774" s="1">
        <v>45368</v>
      </c>
      <c r="M2774">
        <v>3</v>
      </c>
      <c r="N2774">
        <v>2024</v>
      </c>
    </row>
    <row r="2775" spans="1:14" x14ac:dyDescent="0.25">
      <c r="A2775" t="s">
        <v>5416</v>
      </c>
      <c r="B2775" t="s">
        <v>2722</v>
      </c>
      <c r="C2775" t="s">
        <v>434</v>
      </c>
      <c r="D2775" t="s">
        <v>226</v>
      </c>
      <c r="E2775" t="s">
        <v>2893</v>
      </c>
      <c r="F2775" t="s">
        <v>202</v>
      </c>
      <c r="G2775" s="9">
        <v>1</v>
      </c>
      <c r="H2775" s="8">
        <v>25.87</v>
      </c>
      <c r="I2775" s="8">
        <v>55</v>
      </c>
      <c r="J2775" s="8">
        <v>25.87</v>
      </c>
      <c r="K2775" t="s">
        <v>4746</v>
      </c>
      <c r="L2775" s="1">
        <v>45368</v>
      </c>
      <c r="M2775">
        <v>3</v>
      </c>
      <c r="N2775">
        <v>2024</v>
      </c>
    </row>
    <row r="2776" spans="1:14" x14ac:dyDescent="0.25">
      <c r="A2776" t="s">
        <v>5416</v>
      </c>
      <c r="B2776" t="s">
        <v>2722</v>
      </c>
      <c r="C2776" t="s">
        <v>2736</v>
      </c>
      <c r="D2776" t="s">
        <v>202</v>
      </c>
      <c r="E2776" t="s">
        <v>2723</v>
      </c>
      <c r="F2776" t="s">
        <v>202</v>
      </c>
      <c r="G2776" s="9">
        <v>1</v>
      </c>
      <c r="H2776" s="8">
        <v>0</v>
      </c>
      <c r="I2776" s="8">
        <v>0</v>
      </c>
      <c r="J2776" s="8">
        <v>0</v>
      </c>
      <c r="K2776" t="s">
        <v>4746</v>
      </c>
      <c r="L2776" s="1">
        <v>45368</v>
      </c>
      <c r="M2776">
        <v>3</v>
      </c>
      <c r="N2776">
        <v>2024</v>
      </c>
    </row>
    <row r="2777" spans="1:14" x14ac:dyDescent="0.25">
      <c r="A2777" t="s">
        <v>5417</v>
      </c>
      <c r="B2777" t="s">
        <v>2929</v>
      </c>
      <c r="C2777" t="s">
        <v>572</v>
      </c>
      <c r="D2777" t="s">
        <v>344</v>
      </c>
      <c r="E2777" t="s">
        <v>2772</v>
      </c>
      <c r="F2777" t="s">
        <v>202</v>
      </c>
      <c r="G2777" s="9">
        <v>1</v>
      </c>
      <c r="H2777" s="8">
        <v>16.363600000000002</v>
      </c>
      <c r="I2777" s="8">
        <v>49</v>
      </c>
      <c r="J2777" s="8">
        <v>16.36</v>
      </c>
      <c r="K2777" t="s">
        <v>4746</v>
      </c>
      <c r="L2777" s="1">
        <v>45366</v>
      </c>
      <c r="M2777">
        <v>3</v>
      </c>
      <c r="N2777">
        <v>2024</v>
      </c>
    </row>
    <row r="2778" spans="1:14" x14ac:dyDescent="0.25">
      <c r="A2778" t="s">
        <v>5417</v>
      </c>
      <c r="B2778" t="s">
        <v>2929</v>
      </c>
      <c r="C2778" t="s">
        <v>2724</v>
      </c>
      <c r="D2778" t="s">
        <v>202</v>
      </c>
      <c r="E2778" t="s">
        <v>2723</v>
      </c>
      <c r="F2778" t="s">
        <v>202</v>
      </c>
      <c r="G2778" s="9">
        <v>1</v>
      </c>
      <c r="H2778" s="8">
        <v>0</v>
      </c>
      <c r="I2778" s="8">
        <v>13</v>
      </c>
      <c r="J2778" s="8">
        <v>0</v>
      </c>
      <c r="K2778" t="s">
        <v>4746</v>
      </c>
      <c r="L2778" s="1">
        <v>45366</v>
      </c>
      <c r="M2778">
        <v>3</v>
      </c>
      <c r="N2778">
        <v>2024</v>
      </c>
    </row>
    <row r="2779" spans="1:14" x14ac:dyDescent="0.25">
      <c r="A2779" t="s">
        <v>5418</v>
      </c>
      <c r="B2779" t="s">
        <v>2722</v>
      </c>
      <c r="C2779" t="s">
        <v>561</v>
      </c>
      <c r="D2779" t="s">
        <v>246</v>
      </c>
      <c r="E2779" t="s">
        <v>2753</v>
      </c>
      <c r="F2779" t="s">
        <v>202</v>
      </c>
      <c r="G2779" s="9">
        <v>1</v>
      </c>
      <c r="H2779" s="8">
        <v>13.2</v>
      </c>
      <c r="I2779" s="8">
        <v>88</v>
      </c>
      <c r="J2779" s="8">
        <v>13.2</v>
      </c>
      <c r="K2779" t="s">
        <v>820</v>
      </c>
      <c r="L2779" s="1">
        <v>45366</v>
      </c>
      <c r="M2779">
        <v>3</v>
      </c>
      <c r="N2779">
        <v>2024</v>
      </c>
    </row>
    <row r="2780" spans="1:14" x14ac:dyDescent="0.25">
      <c r="A2780" t="s">
        <v>5418</v>
      </c>
      <c r="B2780" t="s">
        <v>2722</v>
      </c>
      <c r="C2780" t="s">
        <v>2736</v>
      </c>
      <c r="D2780" t="s">
        <v>202</v>
      </c>
      <c r="E2780" t="s">
        <v>2723</v>
      </c>
      <c r="F2780" t="s">
        <v>202</v>
      </c>
      <c r="G2780" s="9">
        <v>1</v>
      </c>
      <c r="H2780" s="8">
        <v>0</v>
      </c>
      <c r="I2780" s="8">
        <v>0</v>
      </c>
      <c r="J2780" s="8">
        <v>0</v>
      </c>
      <c r="K2780" t="s">
        <v>820</v>
      </c>
      <c r="L2780" s="1">
        <v>45366</v>
      </c>
      <c r="M2780">
        <v>3</v>
      </c>
      <c r="N2780">
        <v>2024</v>
      </c>
    </row>
    <row r="2781" spans="1:14" x14ac:dyDescent="0.25">
      <c r="A2781" t="s">
        <v>5419</v>
      </c>
      <c r="B2781" t="s">
        <v>2722</v>
      </c>
      <c r="C2781" t="s">
        <v>434</v>
      </c>
      <c r="D2781" t="s">
        <v>226</v>
      </c>
      <c r="E2781" t="s">
        <v>2893</v>
      </c>
      <c r="F2781" t="s">
        <v>202</v>
      </c>
      <c r="G2781" s="9">
        <v>1</v>
      </c>
      <c r="H2781" s="8">
        <v>25.87</v>
      </c>
      <c r="I2781" s="8">
        <v>55</v>
      </c>
      <c r="J2781" s="8">
        <v>25.87</v>
      </c>
      <c r="K2781" t="s">
        <v>4746</v>
      </c>
      <c r="L2781" s="1">
        <v>45365</v>
      </c>
      <c r="M2781">
        <v>3</v>
      </c>
      <c r="N2781">
        <v>2024</v>
      </c>
    </row>
    <row r="2782" spans="1:14" x14ac:dyDescent="0.25">
      <c r="A2782" t="s">
        <v>5419</v>
      </c>
      <c r="B2782" t="s">
        <v>2722</v>
      </c>
      <c r="C2782" t="s">
        <v>2736</v>
      </c>
      <c r="D2782" t="s">
        <v>202</v>
      </c>
      <c r="E2782" t="s">
        <v>2723</v>
      </c>
      <c r="F2782" t="s">
        <v>202</v>
      </c>
      <c r="G2782" s="9">
        <v>1</v>
      </c>
      <c r="H2782" s="8">
        <v>0</v>
      </c>
      <c r="I2782" s="8">
        <v>0</v>
      </c>
      <c r="J2782" s="8">
        <v>0</v>
      </c>
      <c r="K2782" t="s">
        <v>4746</v>
      </c>
      <c r="L2782" s="1">
        <v>45365</v>
      </c>
      <c r="M2782">
        <v>3</v>
      </c>
      <c r="N2782">
        <v>2024</v>
      </c>
    </row>
    <row r="2783" spans="1:14" x14ac:dyDescent="0.25">
      <c r="A2783" t="s">
        <v>5420</v>
      </c>
      <c r="B2783" t="s">
        <v>2722</v>
      </c>
      <c r="C2783" t="s">
        <v>4459</v>
      </c>
      <c r="D2783" t="s">
        <v>1956</v>
      </c>
      <c r="E2783" t="s">
        <v>5421</v>
      </c>
      <c r="F2783" t="s">
        <v>202</v>
      </c>
      <c r="G2783" s="9">
        <v>1</v>
      </c>
      <c r="H2783" s="8">
        <v>0</v>
      </c>
      <c r="I2783" s="8">
        <v>1367</v>
      </c>
      <c r="J2783" s="8">
        <v>0</v>
      </c>
      <c r="K2783" t="s">
        <v>820</v>
      </c>
      <c r="L2783" s="1">
        <v>45365</v>
      </c>
      <c r="M2783">
        <v>3</v>
      </c>
      <c r="N2783">
        <v>2024</v>
      </c>
    </row>
    <row r="2784" spans="1:14" x14ac:dyDescent="0.25">
      <c r="A2784" t="s">
        <v>5420</v>
      </c>
      <c r="B2784" t="s">
        <v>2722</v>
      </c>
      <c r="C2784" t="s">
        <v>449</v>
      </c>
      <c r="D2784" t="s">
        <v>410</v>
      </c>
      <c r="E2784" t="s">
        <v>411</v>
      </c>
      <c r="F2784" t="s">
        <v>202</v>
      </c>
      <c r="G2784" s="9">
        <v>1</v>
      </c>
      <c r="H2784" s="8">
        <v>125</v>
      </c>
      <c r="I2784" s="8">
        <v>0</v>
      </c>
      <c r="J2784" s="8">
        <v>125</v>
      </c>
      <c r="K2784" t="s">
        <v>820</v>
      </c>
      <c r="L2784" s="1">
        <v>45365</v>
      </c>
      <c r="M2784">
        <v>3</v>
      </c>
      <c r="N2784">
        <v>2024</v>
      </c>
    </row>
    <row r="2785" spans="1:14" x14ac:dyDescent="0.25">
      <c r="A2785" t="s">
        <v>5420</v>
      </c>
      <c r="B2785" t="s">
        <v>2722</v>
      </c>
      <c r="C2785" t="s">
        <v>450</v>
      </c>
      <c r="D2785" t="s">
        <v>412</v>
      </c>
      <c r="E2785" t="s">
        <v>413</v>
      </c>
      <c r="F2785" t="s">
        <v>202</v>
      </c>
      <c r="G2785" s="9">
        <v>1</v>
      </c>
      <c r="H2785" s="8">
        <v>90</v>
      </c>
      <c r="I2785" s="8">
        <v>0</v>
      </c>
      <c r="J2785" s="8">
        <v>90</v>
      </c>
      <c r="K2785" t="s">
        <v>820</v>
      </c>
      <c r="L2785" s="1">
        <v>45365</v>
      </c>
      <c r="M2785">
        <v>3</v>
      </c>
      <c r="N2785">
        <v>2024</v>
      </c>
    </row>
    <row r="2786" spans="1:14" x14ac:dyDescent="0.25">
      <c r="A2786" t="s">
        <v>5420</v>
      </c>
      <c r="B2786" t="s">
        <v>2722</v>
      </c>
      <c r="C2786" t="s">
        <v>451</v>
      </c>
      <c r="D2786" t="s">
        <v>414</v>
      </c>
      <c r="E2786" t="s">
        <v>415</v>
      </c>
      <c r="F2786" t="s">
        <v>202</v>
      </c>
      <c r="G2786" s="9">
        <v>1</v>
      </c>
      <c r="H2786" s="8">
        <v>88</v>
      </c>
      <c r="I2786" s="8">
        <v>0</v>
      </c>
      <c r="J2786" s="8">
        <v>88</v>
      </c>
      <c r="K2786" t="s">
        <v>820</v>
      </c>
      <c r="L2786" s="1">
        <v>45365</v>
      </c>
      <c r="M2786">
        <v>3</v>
      </c>
      <c r="N2786">
        <v>2024</v>
      </c>
    </row>
    <row r="2787" spans="1:14" x14ac:dyDescent="0.25">
      <c r="A2787" t="s">
        <v>5420</v>
      </c>
      <c r="B2787" t="s">
        <v>2722</v>
      </c>
      <c r="C2787" t="s">
        <v>559</v>
      </c>
      <c r="D2787" t="s">
        <v>418</v>
      </c>
      <c r="E2787" t="s">
        <v>5422</v>
      </c>
      <c r="F2787" t="s">
        <v>202</v>
      </c>
      <c r="G2787" s="9">
        <v>1</v>
      </c>
      <c r="H2787" s="8">
        <v>114</v>
      </c>
      <c r="I2787" s="8">
        <v>478</v>
      </c>
      <c r="J2787" s="8">
        <v>114</v>
      </c>
      <c r="K2787" t="s">
        <v>820</v>
      </c>
      <c r="L2787" s="1">
        <v>45365</v>
      </c>
      <c r="M2787">
        <v>3</v>
      </c>
      <c r="N2787">
        <v>2024</v>
      </c>
    </row>
    <row r="2788" spans="1:14" x14ac:dyDescent="0.25">
      <c r="A2788" t="s">
        <v>5420</v>
      </c>
      <c r="B2788" t="s">
        <v>2722</v>
      </c>
      <c r="C2788" t="s">
        <v>569</v>
      </c>
      <c r="D2788" t="s">
        <v>421</v>
      </c>
      <c r="E2788" t="s">
        <v>5423</v>
      </c>
      <c r="F2788" t="s">
        <v>202</v>
      </c>
      <c r="G2788" s="9">
        <v>1</v>
      </c>
      <c r="H2788" s="8">
        <v>15</v>
      </c>
      <c r="I2788" s="8">
        <v>67</v>
      </c>
      <c r="J2788" s="8">
        <v>15</v>
      </c>
      <c r="K2788" t="s">
        <v>820</v>
      </c>
      <c r="L2788" s="1">
        <v>45365</v>
      </c>
      <c r="M2788">
        <v>3</v>
      </c>
      <c r="N2788">
        <v>2024</v>
      </c>
    </row>
    <row r="2789" spans="1:14" x14ac:dyDescent="0.25">
      <c r="A2789" t="s">
        <v>5420</v>
      </c>
      <c r="B2789" t="s">
        <v>2722</v>
      </c>
      <c r="C2789" t="s">
        <v>512</v>
      </c>
      <c r="D2789" t="s">
        <v>248</v>
      </c>
      <c r="E2789" t="s">
        <v>5424</v>
      </c>
      <c r="F2789" t="s">
        <v>202</v>
      </c>
      <c r="G2789" s="9">
        <v>1</v>
      </c>
      <c r="H2789" s="8">
        <v>19.5</v>
      </c>
      <c r="I2789" s="8">
        <v>136</v>
      </c>
      <c r="J2789" s="8">
        <v>19.5</v>
      </c>
      <c r="K2789" t="s">
        <v>820</v>
      </c>
      <c r="L2789" s="1">
        <v>45365</v>
      </c>
      <c r="M2789">
        <v>3</v>
      </c>
      <c r="N2789">
        <v>2024</v>
      </c>
    </row>
    <row r="2790" spans="1:14" x14ac:dyDescent="0.25">
      <c r="A2790" t="s">
        <v>5420</v>
      </c>
      <c r="B2790" t="s">
        <v>2722</v>
      </c>
      <c r="C2790" t="s">
        <v>519</v>
      </c>
      <c r="D2790" t="s">
        <v>254</v>
      </c>
      <c r="E2790" t="s">
        <v>5425</v>
      </c>
      <c r="F2790" t="s">
        <v>202</v>
      </c>
      <c r="G2790" s="9">
        <v>1</v>
      </c>
      <c r="H2790" s="8">
        <v>8.5</v>
      </c>
      <c r="I2790" s="8">
        <v>63</v>
      </c>
      <c r="J2790" s="8">
        <v>8.5</v>
      </c>
      <c r="K2790" t="s">
        <v>820</v>
      </c>
      <c r="L2790" s="1">
        <v>45365</v>
      </c>
      <c r="M2790">
        <v>3</v>
      </c>
      <c r="N2790">
        <v>2024</v>
      </c>
    </row>
    <row r="2791" spans="1:14" x14ac:dyDescent="0.25">
      <c r="A2791" t="s">
        <v>5420</v>
      </c>
      <c r="B2791" t="s">
        <v>2722</v>
      </c>
      <c r="C2791" t="s">
        <v>2724</v>
      </c>
      <c r="D2791" t="s">
        <v>202</v>
      </c>
      <c r="E2791" t="s">
        <v>2723</v>
      </c>
      <c r="F2791" t="s">
        <v>202</v>
      </c>
      <c r="G2791" s="9">
        <v>1</v>
      </c>
      <c r="H2791" s="8">
        <v>0</v>
      </c>
      <c r="I2791" s="8">
        <v>270</v>
      </c>
      <c r="J2791" s="8">
        <v>0</v>
      </c>
      <c r="K2791" t="s">
        <v>820</v>
      </c>
      <c r="L2791" s="1">
        <v>45365</v>
      </c>
      <c r="M2791">
        <v>3</v>
      </c>
      <c r="N2791">
        <v>2024</v>
      </c>
    </row>
    <row r="2792" spans="1:14" x14ac:dyDescent="0.25">
      <c r="A2792" t="s">
        <v>5426</v>
      </c>
      <c r="B2792" t="s">
        <v>2929</v>
      </c>
      <c r="C2792" t="s">
        <v>3581</v>
      </c>
      <c r="D2792" t="s">
        <v>1614</v>
      </c>
      <c r="E2792" t="s">
        <v>5427</v>
      </c>
      <c r="F2792" t="s">
        <v>202</v>
      </c>
      <c r="G2792" s="9">
        <v>1</v>
      </c>
      <c r="H2792" s="8">
        <v>47.532299999999999</v>
      </c>
      <c r="I2792" s="8">
        <v>99</v>
      </c>
      <c r="J2792" s="8">
        <v>47.53</v>
      </c>
      <c r="K2792" t="s">
        <v>4746</v>
      </c>
      <c r="L2792" s="1">
        <v>45365</v>
      </c>
      <c r="M2792">
        <v>3</v>
      </c>
      <c r="N2792">
        <v>2024</v>
      </c>
    </row>
    <row r="2793" spans="1:14" x14ac:dyDescent="0.25">
      <c r="A2793" t="s">
        <v>5428</v>
      </c>
      <c r="B2793" t="s">
        <v>2934</v>
      </c>
      <c r="C2793" t="s">
        <v>566</v>
      </c>
      <c r="D2793" t="s">
        <v>388</v>
      </c>
      <c r="E2793" t="s">
        <v>2766</v>
      </c>
      <c r="F2793" t="s">
        <v>202</v>
      </c>
      <c r="G2793" s="9">
        <v>1</v>
      </c>
      <c r="H2793" s="8">
        <v>28.0518</v>
      </c>
      <c r="I2793" s="8">
        <v>0</v>
      </c>
      <c r="J2793" s="8">
        <v>28.05</v>
      </c>
      <c r="K2793" t="s">
        <v>820</v>
      </c>
      <c r="L2793" s="1">
        <v>45365</v>
      </c>
      <c r="M2793">
        <v>3</v>
      </c>
      <c r="N2793">
        <v>2024</v>
      </c>
    </row>
    <row r="2794" spans="1:14" x14ac:dyDescent="0.25">
      <c r="A2794" t="s">
        <v>5428</v>
      </c>
      <c r="B2794" t="s">
        <v>2934</v>
      </c>
      <c r="C2794" t="s">
        <v>2736</v>
      </c>
      <c r="D2794" t="s">
        <v>202</v>
      </c>
      <c r="E2794" t="s">
        <v>5429</v>
      </c>
      <c r="F2794" t="s">
        <v>202</v>
      </c>
      <c r="G2794" s="9">
        <v>1</v>
      </c>
      <c r="H2794" s="8">
        <v>0</v>
      </c>
      <c r="I2794" s="8">
        <v>0</v>
      </c>
      <c r="J2794" s="8">
        <v>0</v>
      </c>
      <c r="K2794" t="s">
        <v>820</v>
      </c>
      <c r="L2794" s="1">
        <v>45365</v>
      </c>
      <c r="M2794">
        <v>3</v>
      </c>
      <c r="N2794">
        <v>2024</v>
      </c>
    </row>
    <row r="2795" spans="1:14" x14ac:dyDescent="0.25">
      <c r="A2795" t="s">
        <v>5428</v>
      </c>
      <c r="B2795" t="s">
        <v>2934</v>
      </c>
      <c r="C2795" t="s">
        <v>2736</v>
      </c>
      <c r="D2795" t="s">
        <v>202</v>
      </c>
      <c r="E2795" t="s">
        <v>2871</v>
      </c>
      <c r="F2795" t="s">
        <v>202</v>
      </c>
      <c r="G2795" s="9">
        <v>1</v>
      </c>
      <c r="H2795" s="8">
        <v>0</v>
      </c>
      <c r="I2795" s="8">
        <v>0</v>
      </c>
      <c r="J2795" s="8">
        <v>0</v>
      </c>
      <c r="K2795" t="s">
        <v>820</v>
      </c>
      <c r="L2795" s="1">
        <v>45365</v>
      </c>
      <c r="M2795">
        <v>3</v>
      </c>
      <c r="N2795">
        <v>2024</v>
      </c>
    </row>
    <row r="2796" spans="1:14" x14ac:dyDescent="0.25">
      <c r="A2796" t="s">
        <v>5431</v>
      </c>
      <c r="B2796" t="s">
        <v>2934</v>
      </c>
      <c r="C2796" t="s">
        <v>508</v>
      </c>
      <c r="D2796" t="s">
        <v>94</v>
      </c>
      <c r="E2796" t="s">
        <v>5432</v>
      </c>
      <c r="F2796" t="s">
        <v>202</v>
      </c>
      <c r="G2796" s="9">
        <v>1</v>
      </c>
      <c r="H2796" s="8">
        <v>52.207599999999999</v>
      </c>
      <c r="I2796" s="8">
        <v>164.82</v>
      </c>
      <c r="J2796" s="8">
        <v>52.21</v>
      </c>
      <c r="K2796" t="s">
        <v>686</v>
      </c>
      <c r="L2796" s="1">
        <v>45364</v>
      </c>
      <c r="M2796">
        <v>3</v>
      </c>
      <c r="N2796">
        <v>2024</v>
      </c>
    </row>
    <row r="2797" spans="1:14" x14ac:dyDescent="0.25">
      <c r="A2797" t="s">
        <v>5431</v>
      </c>
      <c r="B2797" t="s">
        <v>2934</v>
      </c>
      <c r="C2797" t="s">
        <v>2736</v>
      </c>
      <c r="D2797" t="s">
        <v>202</v>
      </c>
      <c r="E2797" t="s">
        <v>2936</v>
      </c>
      <c r="F2797" t="s">
        <v>202</v>
      </c>
      <c r="G2797" s="9">
        <v>1</v>
      </c>
      <c r="H2797" s="8">
        <v>0</v>
      </c>
      <c r="I2797" s="8">
        <v>0</v>
      </c>
      <c r="J2797" s="8">
        <v>0</v>
      </c>
      <c r="K2797" t="s">
        <v>686</v>
      </c>
      <c r="L2797" s="1">
        <v>45364</v>
      </c>
      <c r="M2797">
        <v>3</v>
      </c>
      <c r="N2797">
        <v>2024</v>
      </c>
    </row>
    <row r="2798" spans="1:14" x14ac:dyDescent="0.25">
      <c r="A2798" t="s">
        <v>5433</v>
      </c>
      <c r="B2798" t="s">
        <v>2934</v>
      </c>
      <c r="C2798" t="s">
        <v>607</v>
      </c>
      <c r="D2798" t="s">
        <v>423</v>
      </c>
      <c r="E2798" t="s">
        <v>424</v>
      </c>
      <c r="F2798" t="s">
        <v>202</v>
      </c>
      <c r="G2798" s="9">
        <v>1</v>
      </c>
      <c r="H2798" s="8">
        <v>201.58369999999999</v>
      </c>
      <c r="I2798" s="8">
        <v>239</v>
      </c>
      <c r="J2798" s="8">
        <v>201.58</v>
      </c>
      <c r="K2798" t="s">
        <v>113</v>
      </c>
      <c r="L2798" s="1">
        <v>45364</v>
      </c>
      <c r="M2798">
        <v>3</v>
      </c>
      <c r="N2798">
        <v>2024</v>
      </c>
    </row>
    <row r="2799" spans="1:14" x14ac:dyDescent="0.25">
      <c r="A2799" t="s">
        <v>5433</v>
      </c>
      <c r="B2799" t="s">
        <v>2934</v>
      </c>
      <c r="C2799" t="s">
        <v>434</v>
      </c>
      <c r="D2799" t="s">
        <v>226</v>
      </c>
      <c r="E2799" t="s">
        <v>227</v>
      </c>
      <c r="F2799" t="s">
        <v>202</v>
      </c>
      <c r="G2799" s="9">
        <v>1</v>
      </c>
      <c r="H2799" s="8">
        <v>25.87</v>
      </c>
      <c r="I2799" s="8">
        <v>55</v>
      </c>
      <c r="J2799" s="8">
        <v>25.87</v>
      </c>
      <c r="K2799" t="s">
        <v>113</v>
      </c>
      <c r="L2799" s="1">
        <v>45364</v>
      </c>
      <c r="M2799">
        <v>3</v>
      </c>
      <c r="N2799">
        <v>2024</v>
      </c>
    </row>
    <row r="2800" spans="1:14" x14ac:dyDescent="0.25">
      <c r="A2800" t="s">
        <v>5433</v>
      </c>
      <c r="B2800" t="s">
        <v>2934</v>
      </c>
      <c r="C2800" t="s">
        <v>3043</v>
      </c>
      <c r="D2800" t="s">
        <v>1542</v>
      </c>
      <c r="E2800" t="s">
        <v>1543</v>
      </c>
      <c r="F2800" t="s">
        <v>202</v>
      </c>
      <c r="G2800" s="9">
        <v>1</v>
      </c>
      <c r="H2800" s="8">
        <v>13.558400000000001</v>
      </c>
      <c r="I2800" s="8">
        <v>0</v>
      </c>
      <c r="J2800" s="8">
        <v>13.56</v>
      </c>
      <c r="K2800" t="s">
        <v>113</v>
      </c>
      <c r="L2800" s="1">
        <v>45364</v>
      </c>
      <c r="M2800">
        <v>3</v>
      </c>
      <c r="N2800">
        <v>2024</v>
      </c>
    </row>
    <row r="2801" spans="1:14" x14ac:dyDescent="0.25">
      <c r="A2801" t="s">
        <v>5435</v>
      </c>
      <c r="B2801" t="s">
        <v>2934</v>
      </c>
      <c r="C2801" t="s">
        <v>499</v>
      </c>
      <c r="D2801" t="s">
        <v>322</v>
      </c>
      <c r="E2801" t="s">
        <v>5434</v>
      </c>
      <c r="F2801" t="s">
        <v>202</v>
      </c>
      <c r="G2801" s="9">
        <v>6</v>
      </c>
      <c r="H2801" s="8">
        <v>7.2622999999999998</v>
      </c>
      <c r="I2801" s="8">
        <v>18.5</v>
      </c>
      <c r="J2801" s="8">
        <v>43.57</v>
      </c>
      <c r="K2801" t="s">
        <v>4746</v>
      </c>
      <c r="L2801" s="1">
        <v>45364</v>
      </c>
      <c r="M2801">
        <v>3</v>
      </c>
      <c r="N2801">
        <v>2024</v>
      </c>
    </row>
    <row r="2802" spans="1:14" x14ac:dyDescent="0.25">
      <c r="A2802" t="s">
        <v>5435</v>
      </c>
      <c r="B2802" t="s">
        <v>2934</v>
      </c>
      <c r="C2802" t="s">
        <v>557</v>
      </c>
      <c r="D2802" t="s">
        <v>165</v>
      </c>
      <c r="E2802" t="s">
        <v>5381</v>
      </c>
      <c r="F2802" t="s">
        <v>202</v>
      </c>
      <c r="G2802" s="9">
        <v>2</v>
      </c>
      <c r="H2802" s="8">
        <v>5.4701000000000004</v>
      </c>
      <c r="I2802" s="8">
        <v>37</v>
      </c>
      <c r="J2802" s="8">
        <v>10.94</v>
      </c>
      <c r="K2802" t="s">
        <v>4746</v>
      </c>
      <c r="L2802" s="1">
        <v>45364</v>
      </c>
      <c r="M2802">
        <v>3</v>
      </c>
      <c r="N2802">
        <v>2024</v>
      </c>
    </row>
    <row r="2803" spans="1:14" x14ac:dyDescent="0.25">
      <c r="A2803" t="s">
        <v>5436</v>
      </c>
      <c r="B2803" t="s">
        <v>2934</v>
      </c>
      <c r="C2803" t="s">
        <v>490</v>
      </c>
      <c r="D2803" t="s">
        <v>141</v>
      </c>
      <c r="E2803" t="s">
        <v>142</v>
      </c>
      <c r="F2803" t="s">
        <v>202</v>
      </c>
      <c r="G2803" s="9">
        <v>1</v>
      </c>
      <c r="H2803" s="8">
        <v>3.0545</v>
      </c>
      <c r="I2803" s="8">
        <v>0</v>
      </c>
      <c r="J2803" s="8">
        <v>3.05</v>
      </c>
      <c r="K2803" t="s">
        <v>4746</v>
      </c>
      <c r="L2803" s="1">
        <v>45364</v>
      </c>
      <c r="M2803">
        <v>3</v>
      </c>
      <c r="N2803">
        <v>2024</v>
      </c>
    </row>
    <row r="2804" spans="1:14" x14ac:dyDescent="0.25">
      <c r="A2804" t="s">
        <v>5436</v>
      </c>
      <c r="B2804" t="s">
        <v>2934</v>
      </c>
      <c r="C2804" t="s">
        <v>2724</v>
      </c>
      <c r="D2804" t="s">
        <v>202</v>
      </c>
      <c r="E2804" t="s">
        <v>2723</v>
      </c>
      <c r="F2804" t="s">
        <v>202</v>
      </c>
      <c r="G2804" s="9">
        <v>1</v>
      </c>
      <c r="H2804" s="8">
        <v>0</v>
      </c>
      <c r="I2804" s="8">
        <v>5</v>
      </c>
      <c r="J2804" s="8">
        <v>0</v>
      </c>
      <c r="K2804" t="s">
        <v>4746</v>
      </c>
      <c r="L2804" s="1">
        <v>45364</v>
      </c>
      <c r="M2804">
        <v>3</v>
      </c>
      <c r="N2804">
        <v>2024</v>
      </c>
    </row>
    <row r="2805" spans="1:14" x14ac:dyDescent="0.25">
      <c r="A2805" t="s">
        <v>5437</v>
      </c>
      <c r="B2805" t="s">
        <v>2934</v>
      </c>
      <c r="C2805" t="s">
        <v>2947</v>
      </c>
      <c r="D2805" t="s">
        <v>1920</v>
      </c>
      <c r="E2805" t="s">
        <v>5438</v>
      </c>
      <c r="F2805" t="s">
        <v>202</v>
      </c>
      <c r="G2805" s="9">
        <v>1</v>
      </c>
      <c r="H2805" s="8">
        <v>0</v>
      </c>
      <c r="I2805" s="8">
        <v>908.26</v>
      </c>
      <c r="J2805" s="8">
        <v>0</v>
      </c>
      <c r="K2805" t="s">
        <v>106</v>
      </c>
      <c r="L2805" s="1">
        <v>45363</v>
      </c>
      <c r="M2805">
        <v>3</v>
      </c>
      <c r="N2805">
        <v>2024</v>
      </c>
    </row>
    <row r="2806" spans="1:14" x14ac:dyDescent="0.25">
      <c r="A2806" t="s">
        <v>5437</v>
      </c>
      <c r="B2806" t="s">
        <v>2934</v>
      </c>
      <c r="C2806" t="s">
        <v>446</v>
      </c>
      <c r="D2806" t="s">
        <v>404</v>
      </c>
      <c r="E2806" t="s">
        <v>405</v>
      </c>
      <c r="F2806" t="s">
        <v>202</v>
      </c>
      <c r="G2806" s="9">
        <v>1</v>
      </c>
      <c r="H2806" s="8">
        <v>210.3888</v>
      </c>
      <c r="I2806" s="8">
        <v>0</v>
      </c>
      <c r="J2806" s="8">
        <v>210.39</v>
      </c>
      <c r="K2806" t="s">
        <v>106</v>
      </c>
      <c r="L2806" s="1">
        <v>45363</v>
      </c>
      <c r="M2806">
        <v>3</v>
      </c>
      <c r="N2806">
        <v>2024</v>
      </c>
    </row>
    <row r="2807" spans="1:14" x14ac:dyDescent="0.25">
      <c r="A2807" t="s">
        <v>5437</v>
      </c>
      <c r="B2807" t="s">
        <v>2934</v>
      </c>
      <c r="C2807" t="s">
        <v>447</v>
      </c>
      <c r="D2807" t="s">
        <v>406</v>
      </c>
      <c r="E2807" t="s">
        <v>407</v>
      </c>
      <c r="F2807" t="s">
        <v>202</v>
      </c>
      <c r="G2807" s="9">
        <v>1</v>
      </c>
      <c r="H2807" s="8">
        <v>140.25919999999999</v>
      </c>
      <c r="I2807" s="8">
        <v>0</v>
      </c>
      <c r="J2807" s="8">
        <v>140.26</v>
      </c>
      <c r="K2807" t="s">
        <v>106</v>
      </c>
      <c r="L2807" s="1">
        <v>45363</v>
      </c>
      <c r="M2807">
        <v>3</v>
      </c>
      <c r="N2807">
        <v>2024</v>
      </c>
    </row>
    <row r="2808" spans="1:14" x14ac:dyDescent="0.25">
      <c r="A2808" t="s">
        <v>5437</v>
      </c>
      <c r="B2808" t="s">
        <v>2934</v>
      </c>
      <c r="C2808" t="s">
        <v>445</v>
      </c>
      <c r="D2808" t="s">
        <v>408</v>
      </c>
      <c r="E2808" t="s">
        <v>409</v>
      </c>
      <c r="F2808" t="s">
        <v>202</v>
      </c>
      <c r="G2808" s="9">
        <v>1</v>
      </c>
      <c r="H2808" s="8">
        <v>137.14240000000001</v>
      </c>
      <c r="I2808" s="8">
        <v>0</v>
      </c>
      <c r="J2808" s="8">
        <v>137.13999999999999</v>
      </c>
      <c r="K2808" t="s">
        <v>106</v>
      </c>
      <c r="L2808" s="1">
        <v>45363</v>
      </c>
      <c r="M2808">
        <v>3</v>
      </c>
      <c r="N2808">
        <v>2024</v>
      </c>
    </row>
    <row r="2809" spans="1:14" x14ac:dyDescent="0.25">
      <c r="A2809" t="s">
        <v>5437</v>
      </c>
      <c r="B2809" t="s">
        <v>2934</v>
      </c>
      <c r="C2809" t="s">
        <v>522</v>
      </c>
      <c r="D2809" t="s">
        <v>342</v>
      </c>
      <c r="E2809" t="s">
        <v>5439</v>
      </c>
      <c r="F2809" t="s">
        <v>202</v>
      </c>
      <c r="G2809" s="9">
        <v>1</v>
      </c>
      <c r="H2809" s="8">
        <v>16.363600000000002</v>
      </c>
      <c r="I2809" s="8">
        <v>28.93</v>
      </c>
      <c r="J2809" s="8">
        <v>16.36</v>
      </c>
      <c r="K2809" t="s">
        <v>106</v>
      </c>
      <c r="L2809" s="1">
        <v>45363</v>
      </c>
      <c r="M2809">
        <v>3</v>
      </c>
      <c r="N2809">
        <v>2024</v>
      </c>
    </row>
    <row r="2810" spans="1:14" x14ac:dyDescent="0.25">
      <c r="A2810" t="s">
        <v>5437</v>
      </c>
      <c r="B2810" t="s">
        <v>2934</v>
      </c>
      <c r="C2810" t="s">
        <v>537</v>
      </c>
      <c r="D2810" t="s">
        <v>416</v>
      </c>
      <c r="E2810" t="s">
        <v>5440</v>
      </c>
      <c r="F2810" t="s">
        <v>202</v>
      </c>
      <c r="G2810" s="9">
        <v>1</v>
      </c>
      <c r="H2810" s="8">
        <v>200.25899999999999</v>
      </c>
      <c r="I2810" s="8">
        <v>412.4</v>
      </c>
      <c r="J2810" s="8">
        <v>200.26</v>
      </c>
      <c r="K2810" t="s">
        <v>106</v>
      </c>
      <c r="L2810" s="1">
        <v>45363</v>
      </c>
      <c r="M2810">
        <v>3</v>
      </c>
      <c r="N2810">
        <v>2024</v>
      </c>
    </row>
    <row r="2811" spans="1:14" x14ac:dyDescent="0.25">
      <c r="A2811" t="s">
        <v>5437</v>
      </c>
      <c r="B2811" t="s">
        <v>2934</v>
      </c>
      <c r="C2811" t="s">
        <v>512</v>
      </c>
      <c r="D2811" t="s">
        <v>248</v>
      </c>
      <c r="E2811" t="s">
        <v>5441</v>
      </c>
      <c r="F2811" t="s">
        <v>202</v>
      </c>
      <c r="G2811" s="9">
        <v>1</v>
      </c>
      <c r="H2811" s="8">
        <v>30.389500000000002</v>
      </c>
      <c r="I2811" s="8">
        <v>73.55</v>
      </c>
      <c r="J2811" s="8">
        <v>30.39</v>
      </c>
      <c r="K2811" t="s">
        <v>106</v>
      </c>
      <c r="L2811" s="1">
        <v>45363</v>
      </c>
      <c r="M2811">
        <v>3</v>
      </c>
      <c r="N2811">
        <v>2024</v>
      </c>
    </row>
    <row r="2812" spans="1:14" x14ac:dyDescent="0.25">
      <c r="A2812" t="s">
        <v>5437</v>
      </c>
      <c r="B2812" t="s">
        <v>2934</v>
      </c>
      <c r="C2812" t="s">
        <v>2724</v>
      </c>
      <c r="D2812" t="s">
        <v>202</v>
      </c>
      <c r="E2812" t="s">
        <v>2733</v>
      </c>
      <c r="F2812" t="s">
        <v>202</v>
      </c>
      <c r="G2812" s="9">
        <v>1</v>
      </c>
      <c r="H2812" s="8">
        <v>0</v>
      </c>
      <c r="I2812" s="8">
        <v>99.25</v>
      </c>
      <c r="J2812" s="8">
        <v>0</v>
      </c>
      <c r="K2812" t="s">
        <v>106</v>
      </c>
      <c r="L2812" s="1">
        <v>45363</v>
      </c>
      <c r="M2812">
        <v>3</v>
      </c>
      <c r="N2812">
        <v>2024</v>
      </c>
    </row>
    <row r="2813" spans="1:14" x14ac:dyDescent="0.25">
      <c r="A2813" t="s">
        <v>5442</v>
      </c>
      <c r="B2813" t="s">
        <v>2722</v>
      </c>
      <c r="C2813" t="s">
        <v>584</v>
      </c>
      <c r="D2813" t="s">
        <v>270</v>
      </c>
      <c r="E2813" t="s">
        <v>2816</v>
      </c>
      <c r="F2813" t="s">
        <v>202</v>
      </c>
      <c r="G2813" s="9">
        <v>1</v>
      </c>
      <c r="H2813" s="8">
        <v>43.636200000000002</v>
      </c>
      <c r="I2813" s="8">
        <v>99</v>
      </c>
      <c r="J2813" s="8">
        <v>43.64</v>
      </c>
      <c r="K2813" t="s">
        <v>4746</v>
      </c>
      <c r="L2813" s="1">
        <v>45362</v>
      </c>
      <c r="M2813">
        <v>3</v>
      </c>
      <c r="N2813">
        <v>2024</v>
      </c>
    </row>
    <row r="2814" spans="1:14" x14ac:dyDescent="0.25">
      <c r="A2814" t="s">
        <v>5442</v>
      </c>
      <c r="B2814" t="s">
        <v>2722</v>
      </c>
      <c r="C2814" t="s">
        <v>2736</v>
      </c>
      <c r="D2814" t="s">
        <v>202</v>
      </c>
      <c r="E2814" t="s">
        <v>2723</v>
      </c>
      <c r="F2814" t="s">
        <v>202</v>
      </c>
      <c r="G2814" s="9">
        <v>1</v>
      </c>
      <c r="H2814" s="8">
        <v>0</v>
      </c>
      <c r="I2814" s="8">
        <v>0</v>
      </c>
      <c r="J2814" s="8">
        <v>0</v>
      </c>
      <c r="K2814" t="s">
        <v>4746</v>
      </c>
      <c r="L2814" s="1">
        <v>45362</v>
      </c>
      <c r="M2814">
        <v>3</v>
      </c>
      <c r="N2814">
        <v>2024</v>
      </c>
    </row>
    <row r="2815" spans="1:14" x14ac:dyDescent="0.25">
      <c r="A2815" t="s">
        <v>5443</v>
      </c>
      <c r="B2815" t="s">
        <v>2929</v>
      </c>
      <c r="C2815" t="s">
        <v>4455</v>
      </c>
      <c r="D2815" t="s">
        <v>2117</v>
      </c>
      <c r="E2815" t="s">
        <v>5444</v>
      </c>
      <c r="F2815" t="s">
        <v>202</v>
      </c>
      <c r="G2815" s="9">
        <v>1</v>
      </c>
      <c r="H2815" s="8">
        <v>0</v>
      </c>
      <c r="I2815" s="8">
        <v>1368</v>
      </c>
      <c r="J2815" s="8">
        <v>0</v>
      </c>
      <c r="K2815" t="s">
        <v>820</v>
      </c>
      <c r="L2815" s="1">
        <v>45361</v>
      </c>
      <c r="M2815">
        <v>3</v>
      </c>
      <c r="N2815">
        <v>2024</v>
      </c>
    </row>
    <row r="2816" spans="1:14" x14ac:dyDescent="0.25">
      <c r="A2816" t="s">
        <v>5443</v>
      </c>
      <c r="B2816" t="s">
        <v>2929</v>
      </c>
      <c r="C2816" t="s">
        <v>447</v>
      </c>
      <c r="D2816" t="s">
        <v>406</v>
      </c>
      <c r="E2816" t="s">
        <v>407</v>
      </c>
      <c r="F2816" t="s">
        <v>202</v>
      </c>
      <c r="G2816" s="9">
        <v>1</v>
      </c>
      <c r="H2816" s="8">
        <v>140.25919999999999</v>
      </c>
      <c r="I2816" s="8">
        <v>0</v>
      </c>
      <c r="J2816" s="8">
        <v>140.26</v>
      </c>
      <c r="K2816" t="s">
        <v>820</v>
      </c>
      <c r="L2816" s="1">
        <v>45361</v>
      </c>
      <c r="M2816">
        <v>3</v>
      </c>
      <c r="N2816">
        <v>2024</v>
      </c>
    </row>
    <row r="2817" spans="1:14" x14ac:dyDescent="0.25">
      <c r="A2817" t="s">
        <v>5443</v>
      </c>
      <c r="B2817" t="s">
        <v>2929</v>
      </c>
      <c r="C2817" t="s">
        <v>445</v>
      </c>
      <c r="D2817" t="s">
        <v>408</v>
      </c>
      <c r="E2817" t="s">
        <v>409</v>
      </c>
      <c r="F2817" t="s">
        <v>202</v>
      </c>
      <c r="G2817" s="9">
        <v>1</v>
      </c>
      <c r="H2817" s="8">
        <v>137.14240000000001</v>
      </c>
      <c r="I2817" s="8">
        <v>0</v>
      </c>
      <c r="J2817" s="8">
        <v>137.13999999999999</v>
      </c>
      <c r="K2817" t="s">
        <v>820</v>
      </c>
      <c r="L2817" s="1">
        <v>45361</v>
      </c>
      <c r="M2817">
        <v>3</v>
      </c>
      <c r="N2817">
        <v>2024</v>
      </c>
    </row>
    <row r="2818" spans="1:14" x14ac:dyDescent="0.25">
      <c r="A2818" t="s">
        <v>5443</v>
      </c>
      <c r="B2818" t="s">
        <v>2929</v>
      </c>
      <c r="C2818" t="s">
        <v>537</v>
      </c>
      <c r="D2818" t="s">
        <v>416</v>
      </c>
      <c r="E2818" t="s">
        <v>5445</v>
      </c>
      <c r="F2818" t="s">
        <v>202</v>
      </c>
      <c r="G2818" s="9">
        <v>1</v>
      </c>
      <c r="H2818" s="8">
        <v>200.25899999999999</v>
      </c>
      <c r="I2818" s="8">
        <v>684</v>
      </c>
      <c r="J2818" s="8">
        <v>200.26</v>
      </c>
      <c r="K2818" t="s">
        <v>820</v>
      </c>
      <c r="L2818" s="1">
        <v>45361</v>
      </c>
      <c r="M2818">
        <v>3</v>
      </c>
      <c r="N2818">
        <v>2024</v>
      </c>
    </row>
    <row r="2819" spans="1:14" x14ac:dyDescent="0.25">
      <c r="A2819" t="s">
        <v>5443</v>
      </c>
      <c r="B2819" t="s">
        <v>2929</v>
      </c>
      <c r="C2819" t="s">
        <v>448</v>
      </c>
      <c r="D2819" t="s">
        <v>419</v>
      </c>
      <c r="E2819" t="s">
        <v>5446</v>
      </c>
      <c r="F2819" t="s">
        <v>202</v>
      </c>
      <c r="G2819" s="9">
        <v>1</v>
      </c>
      <c r="H2819" s="8">
        <v>23.3765</v>
      </c>
      <c r="I2819" s="8">
        <v>68</v>
      </c>
      <c r="J2819" s="8">
        <v>23.38</v>
      </c>
      <c r="K2819" t="s">
        <v>820</v>
      </c>
      <c r="L2819" s="1">
        <v>45361</v>
      </c>
      <c r="M2819">
        <v>3</v>
      </c>
      <c r="N2819">
        <v>2024</v>
      </c>
    </row>
    <row r="2820" spans="1:14" x14ac:dyDescent="0.25">
      <c r="A2820" t="s">
        <v>5443</v>
      </c>
      <c r="B2820" t="s">
        <v>2929</v>
      </c>
      <c r="C2820" t="s">
        <v>512</v>
      </c>
      <c r="D2820" t="s">
        <v>248</v>
      </c>
      <c r="E2820" t="s">
        <v>5447</v>
      </c>
      <c r="F2820" t="s">
        <v>202</v>
      </c>
      <c r="G2820" s="9">
        <v>1</v>
      </c>
      <c r="H2820" s="8">
        <v>30.389500000000002</v>
      </c>
      <c r="I2820" s="8">
        <v>136</v>
      </c>
      <c r="J2820" s="8">
        <v>30.39</v>
      </c>
      <c r="K2820" t="s">
        <v>820</v>
      </c>
      <c r="L2820" s="1">
        <v>45361</v>
      </c>
      <c r="M2820">
        <v>3</v>
      </c>
      <c r="N2820">
        <v>2024</v>
      </c>
    </row>
    <row r="2821" spans="1:14" x14ac:dyDescent="0.25">
      <c r="A2821" t="s">
        <v>5443</v>
      </c>
      <c r="B2821" t="s">
        <v>2929</v>
      </c>
      <c r="C2821" t="s">
        <v>2724</v>
      </c>
      <c r="D2821" t="s">
        <v>202</v>
      </c>
      <c r="E2821" t="s">
        <v>2723</v>
      </c>
      <c r="F2821" t="s">
        <v>202</v>
      </c>
      <c r="G2821" s="9">
        <v>1</v>
      </c>
      <c r="H2821" s="8">
        <v>0</v>
      </c>
      <c r="I2821" s="8">
        <v>243</v>
      </c>
      <c r="J2821" s="8">
        <v>0</v>
      </c>
      <c r="K2821" t="s">
        <v>820</v>
      </c>
      <c r="L2821" s="1">
        <v>45361</v>
      </c>
      <c r="M2821">
        <v>3</v>
      </c>
      <c r="N2821">
        <v>2024</v>
      </c>
    </row>
    <row r="2822" spans="1:14" x14ac:dyDescent="0.25">
      <c r="A2822" t="s">
        <v>6801</v>
      </c>
      <c r="B2822" t="s">
        <v>2934</v>
      </c>
      <c r="C2822" t="s">
        <v>516</v>
      </c>
      <c r="D2822" t="s">
        <v>124</v>
      </c>
      <c r="E2822" t="s">
        <v>3091</v>
      </c>
      <c r="F2822" t="s">
        <v>202</v>
      </c>
      <c r="G2822" s="9">
        <v>1</v>
      </c>
      <c r="H2822" s="8">
        <v>130.90860000000001</v>
      </c>
      <c r="I2822" s="8">
        <v>0</v>
      </c>
      <c r="J2822" s="8">
        <v>130.91</v>
      </c>
      <c r="K2822" t="s">
        <v>820</v>
      </c>
      <c r="L2822" s="1">
        <v>45359</v>
      </c>
      <c r="M2822">
        <v>3</v>
      </c>
      <c r="N2822">
        <v>2024</v>
      </c>
    </row>
    <row r="2823" spans="1:14" x14ac:dyDescent="0.25">
      <c r="A2823" t="s">
        <v>6801</v>
      </c>
      <c r="B2823" t="s">
        <v>2934</v>
      </c>
      <c r="C2823" t="s">
        <v>2736</v>
      </c>
      <c r="D2823" t="s">
        <v>202</v>
      </c>
      <c r="E2823" t="s">
        <v>6802</v>
      </c>
      <c r="F2823" t="s">
        <v>202</v>
      </c>
      <c r="G2823" s="9">
        <v>1</v>
      </c>
      <c r="H2823" s="8">
        <v>0</v>
      </c>
      <c r="I2823" s="8">
        <v>0</v>
      </c>
      <c r="J2823" s="8">
        <v>0</v>
      </c>
      <c r="K2823" t="s">
        <v>820</v>
      </c>
      <c r="L2823" s="1">
        <v>45359</v>
      </c>
      <c r="M2823">
        <v>3</v>
      </c>
      <c r="N2823">
        <v>2024</v>
      </c>
    </row>
    <row r="2824" spans="1:14" x14ac:dyDescent="0.25">
      <c r="A2824" t="s">
        <v>6801</v>
      </c>
      <c r="B2824" t="s">
        <v>2934</v>
      </c>
      <c r="C2824" t="s">
        <v>2736</v>
      </c>
      <c r="D2824" t="s">
        <v>202</v>
      </c>
      <c r="E2824" t="s">
        <v>2873</v>
      </c>
      <c r="F2824" t="s">
        <v>202</v>
      </c>
      <c r="G2824" s="9">
        <v>1</v>
      </c>
      <c r="H2824" s="8">
        <v>0</v>
      </c>
      <c r="I2824" s="8">
        <v>0</v>
      </c>
      <c r="J2824" s="8">
        <v>0</v>
      </c>
      <c r="K2824" t="s">
        <v>820</v>
      </c>
      <c r="L2824" s="1">
        <v>45359</v>
      </c>
      <c r="M2824">
        <v>3</v>
      </c>
      <c r="N2824">
        <v>2024</v>
      </c>
    </row>
    <row r="2825" spans="1:14" x14ac:dyDescent="0.25">
      <c r="A2825" t="s">
        <v>5450</v>
      </c>
      <c r="B2825" t="s">
        <v>2934</v>
      </c>
      <c r="C2825" t="s">
        <v>2800</v>
      </c>
      <c r="D2825" t="s">
        <v>1925</v>
      </c>
      <c r="E2825" t="s">
        <v>5451</v>
      </c>
      <c r="F2825" t="s">
        <v>202</v>
      </c>
      <c r="G2825" s="9">
        <v>1</v>
      </c>
      <c r="H2825" s="8">
        <v>0</v>
      </c>
      <c r="I2825" s="8">
        <v>681.31</v>
      </c>
      <c r="J2825" s="8">
        <v>0</v>
      </c>
      <c r="K2825" t="s">
        <v>113</v>
      </c>
      <c r="L2825" s="1">
        <v>45359</v>
      </c>
      <c r="M2825">
        <v>3</v>
      </c>
      <c r="N2825">
        <v>2024</v>
      </c>
    </row>
    <row r="2826" spans="1:14" x14ac:dyDescent="0.25">
      <c r="A2826" t="s">
        <v>5450</v>
      </c>
      <c r="B2826" t="s">
        <v>2934</v>
      </c>
      <c r="C2826" t="s">
        <v>526</v>
      </c>
      <c r="D2826" t="s">
        <v>286</v>
      </c>
      <c r="E2826" t="s">
        <v>287</v>
      </c>
      <c r="F2826" t="s">
        <v>202</v>
      </c>
      <c r="G2826" s="9">
        <v>1</v>
      </c>
      <c r="H2826" s="8">
        <v>233.7654</v>
      </c>
      <c r="I2826" s="8">
        <v>0</v>
      </c>
      <c r="J2826" s="8">
        <v>233.77</v>
      </c>
      <c r="K2826" t="s">
        <v>113</v>
      </c>
      <c r="L2826" s="1">
        <v>45359</v>
      </c>
      <c r="M2826">
        <v>3</v>
      </c>
      <c r="N2826">
        <v>2024</v>
      </c>
    </row>
    <row r="2827" spans="1:14" x14ac:dyDescent="0.25">
      <c r="A2827" t="s">
        <v>5450</v>
      </c>
      <c r="B2827" t="s">
        <v>2934</v>
      </c>
      <c r="C2827" t="s">
        <v>527</v>
      </c>
      <c r="D2827" t="s">
        <v>288</v>
      </c>
      <c r="E2827" t="s">
        <v>289</v>
      </c>
      <c r="F2827" t="s">
        <v>202</v>
      </c>
      <c r="G2827" s="9">
        <v>1</v>
      </c>
      <c r="H2827" s="8">
        <v>133.24629999999999</v>
      </c>
      <c r="I2827" s="8">
        <v>0</v>
      </c>
      <c r="J2827" s="8">
        <v>133.25</v>
      </c>
      <c r="K2827" t="s">
        <v>113</v>
      </c>
      <c r="L2827" s="1">
        <v>45359</v>
      </c>
      <c r="M2827">
        <v>3</v>
      </c>
      <c r="N2827">
        <v>2024</v>
      </c>
    </row>
    <row r="2828" spans="1:14" x14ac:dyDescent="0.25">
      <c r="A2828" t="s">
        <v>5450</v>
      </c>
      <c r="B2828" t="s">
        <v>2934</v>
      </c>
      <c r="C2828" t="s">
        <v>559</v>
      </c>
      <c r="D2828" t="s">
        <v>418</v>
      </c>
      <c r="E2828" t="s">
        <v>5452</v>
      </c>
      <c r="F2828" t="s">
        <v>202</v>
      </c>
      <c r="G2828" s="9">
        <v>1</v>
      </c>
      <c r="H2828" s="8">
        <v>177.6617</v>
      </c>
      <c r="I2828" s="8">
        <v>343.11</v>
      </c>
      <c r="J2828" s="8">
        <v>177.66</v>
      </c>
      <c r="K2828" t="s">
        <v>113</v>
      </c>
      <c r="L2828" s="1">
        <v>45359</v>
      </c>
      <c r="M2828">
        <v>3</v>
      </c>
      <c r="N2828">
        <v>2024</v>
      </c>
    </row>
    <row r="2829" spans="1:14" x14ac:dyDescent="0.25">
      <c r="A2829" t="s">
        <v>5450</v>
      </c>
      <c r="B2829" t="s">
        <v>2934</v>
      </c>
      <c r="C2829" t="s">
        <v>437</v>
      </c>
      <c r="D2829" t="s">
        <v>244</v>
      </c>
      <c r="E2829" t="s">
        <v>5453</v>
      </c>
      <c r="F2829" t="s">
        <v>202</v>
      </c>
      <c r="G2829" s="9">
        <v>1</v>
      </c>
      <c r="H2829" s="8">
        <v>29.610299999999999</v>
      </c>
      <c r="I2829" s="8">
        <v>87.5</v>
      </c>
      <c r="J2829" s="8">
        <v>29.61</v>
      </c>
      <c r="K2829" t="s">
        <v>113</v>
      </c>
      <c r="L2829" s="1">
        <v>45359</v>
      </c>
      <c r="M2829">
        <v>3</v>
      </c>
      <c r="N2829">
        <v>2024</v>
      </c>
    </row>
    <row r="2830" spans="1:14" x14ac:dyDescent="0.25">
      <c r="A2830" t="s">
        <v>5450</v>
      </c>
      <c r="B2830" t="s">
        <v>2934</v>
      </c>
      <c r="C2830" t="s">
        <v>436</v>
      </c>
      <c r="D2830" t="s">
        <v>303</v>
      </c>
      <c r="E2830" t="s">
        <v>1710</v>
      </c>
      <c r="F2830" t="s">
        <v>202</v>
      </c>
      <c r="G2830" s="9">
        <v>1</v>
      </c>
      <c r="H2830" s="8">
        <v>14.0259</v>
      </c>
      <c r="I2830" s="8">
        <v>54.08</v>
      </c>
      <c r="J2830" s="8">
        <v>14.03</v>
      </c>
      <c r="K2830" t="s">
        <v>113</v>
      </c>
      <c r="L2830" s="1">
        <v>45359</v>
      </c>
      <c r="M2830">
        <v>3</v>
      </c>
      <c r="N2830">
        <v>2024</v>
      </c>
    </row>
    <row r="2831" spans="1:14" x14ac:dyDescent="0.25">
      <c r="A2831" t="s">
        <v>5450</v>
      </c>
      <c r="B2831" t="s">
        <v>2934</v>
      </c>
      <c r="C2831" t="s">
        <v>2736</v>
      </c>
      <c r="D2831" t="s">
        <v>202</v>
      </c>
      <c r="E2831" t="s">
        <v>5454</v>
      </c>
      <c r="F2831" t="s">
        <v>202</v>
      </c>
      <c r="G2831" s="9">
        <v>1</v>
      </c>
      <c r="H2831" s="8">
        <v>0</v>
      </c>
      <c r="I2831" s="8">
        <v>0</v>
      </c>
      <c r="J2831" s="8">
        <v>0</v>
      </c>
      <c r="K2831" t="s">
        <v>113</v>
      </c>
      <c r="L2831" s="1">
        <v>45359</v>
      </c>
      <c r="M2831">
        <v>3</v>
      </c>
      <c r="N2831">
        <v>2024</v>
      </c>
    </row>
    <row r="2832" spans="1:14" x14ac:dyDescent="0.25">
      <c r="A2832" t="s">
        <v>5450</v>
      </c>
      <c r="B2832" t="s">
        <v>2934</v>
      </c>
      <c r="C2832" t="s">
        <v>2724</v>
      </c>
      <c r="D2832" t="s">
        <v>202</v>
      </c>
      <c r="E2832" t="s">
        <v>2723</v>
      </c>
      <c r="F2832" t="s">
        <v>202</v>
      </c>
      <c r="G2832" s="9">
        <v>1</v>
      </c>
      <c r="H2832" s="8">
        <v>0</v>
      </c>
      <c r="I2832" s="8">
        <v>150</v>
      </c>
      <c r="J2832" s="8">
        <v>0</v>
      </c>
      <c r="K2832" t="s">
        <v>113</v>
      </c>
      <c r="L2832" s="1">
        <v>45359</v>
      </c>
      <c r="M2832">
        <v>3</v>
      </c>
      <c r="N2832">
        <v>2024</v>
      </c>
    </row>
    <row r="2833" spans="1:14" x14ac:dyDescent="0.25">
      <c r="A2833" t="s">
        <v>5455</v>
      </c>
      <c r="B2833" t="s">
        <v>2934</v>
      </c>
      <c r="C2833" t="s">
        <v>484</v>
      </c>
      <c r="D2833" t="s">
        <v>346</v>
      </c>
      <c r="E2833" t="s">
        <v>6803</v>
      </c>
      <c r="F2833" t="s">
        <v>202</v>
      </c>
      <c r="G2833" s="9">
        <v>1</v>
      </c>
      <c r="H2833" s="8">
        <v>48.046599999999998</v>
      </c>
      <c r="I2833" s="8">
        <v>112</v>
      </c>
      <c r="J2833" s="8">
        <v>48.05</v>
      </c>
      <c r="K2833" t="s">
        <v>4746</v>
      </c>
      <c r="L2833" s="1">
        <v>45359</v>
      </c>
      <c r="M2833">
        <v>3</v>
      </c>
      <c r="N2833">
        <v>2024</v>
      </c>
    </row>
    <row r="2834" spans="1:14" x14ac:dyDescent="0.25">
      <c r="A2834" t="s">
        <v>5456</v>
      </c>
      <c r="B2834" t="s">
        <v>2929</v>
      </c>
      <c r="C2834" t="s">
        <v>496</v>
      </c>
      <c r="D2834" t="s">
        <v>304</v>
      </c>
      <c r="E2834" t="s">
        <v>2886</v>
      </c>
      <c r="F2834" t="s">
        <v>202</v>
      </c>
      <c r="G2834" s="9">
        <v>1</v>
      </c>
      <c r="H2834" s="8">
        <v>36.171300000000002</v>
      </c>
      <c r="I2834" s="8">
        <v>69</v>
      </c>
      <c r="J2834" s="8">
        <v>36.17</v>
      </c>
      <c r="K2834" t="s">
        <v>4746</v>
      </c>
      <c r="L2834" s="1">
        <v>45358</v>
      </c>
      <c r="M2834">
        <v>3</v>
      </c>
      <c r="N2834">
        <v>2024</v>
      </c>
    </row>
    <row r="2835" spans="1:14" x14ac:dyDescent="0.25">
      <c r="A2835" t="s">
        <v>5456</v>
      </c>
      <c r="B2835" t="s">
        <v>2929</v>
      </c>
      <c r="C2835" t="s">
        <v>2736</v>
      </c>
      <c r="D2835" t="s">
        <v>202</v>
      </c>
      <c r="E2835" t="s">
        <v>2723</v>
      </c>
      <c r="F2835" t="s">
        <v>202</v>
      </c>
      <c r="G2835" s="9">
        <v>1</v>
      </c>
      <c r="H2835" s="8">
        <v>0</v>
      </c>
      <c r="I2835" s="8">
        <v>0</v>
      </c>
      <c r="J2835" s="8">
        <v>0</v>
      </c>
      <c r="K2835" t="s">
        <v>4746</v>
      </c>
      <c r="L2835" s="1">
        <v>45358</v>
      </c>
      <c r="M2835">
        <v>3</v>
      </c>
      <c r="N2835">
        <v>2024</v>
      </c>
    </row>
    <row r="2836" spans="1:14" x14ac:dyDescent="0.25">
      <c r="A2836" t="s">
        <v>5457</v>
      </c>
      <c r="B2836" t="s">
        <v>2722</v>
      </c>
      <c r="C2836" t="s">
        <v>585</v>
      </c>
      <c r="D2836" t="s">
        <v>297</v>
      </c>
      <c r="E2836" t="s">
        <v>5458</v>
      </c>
      <c r="F2836" t="s">
        <v>202</v>
      </c>
      <c r="G2836" s="9">
        <v>15</v>
      </c>
      <c r="H2836" s="8">
        <v>1.23</v>
      </c>
      <c r="I2836" s="8">
        <v>4.55</v>
      </c>
      <c r="J2836" s="8">
        <v>18.45</v>
      </c>
      <c r="K2836" t="s">
        <v>113</v>
      </c>
      <c r="L2836" s="1">
        <v>45357</v>
      </c>
      <c r="M2836">
        <v>3</v>
      </c>
      <c r="N2836">
        <v>2024</v>
      </c>
    </row>
    <row r="2837" spans="1:14" x14ac:dyDescent="0.25">
      <c r="A2837" t="s">
        <v>5457</v>
      </c>
      <c r="B2837" t="s">
        <v>2722</v>
      </c>
      <c r="C2837" t="s">
        <v>2724</v>
      </c>
      <c r="D2837" t="s">
        <v>202</v>
      </c>
      <c r="E2837" t="s">
        <v>2779</v>
      </c>
      <c r="F2837" t="s">
        <v>202</v>
      </c>
      <c r="G2837" s="9">
        <v>1</v>
      </c>
      <c r="H2837" s="8">
        <v>0</v>
      </c>
      <c r="I2837" s="8">
        <v>25.3</v>
      </c>
      <c r="J2837" s="8">
        <v>0</v>
      </c>
      <c r="K2837" t="s">
        <v>113</v>
      </c>
      <c r="L2837" s="1">
        <v>45357</v>
      </c>
      <c r="M2837">
        <v>3</v>
      </c>
      <c r="N2837">
        <v>2024</v>
      </c>
    </row>
    <row r="2838" spans="1:14" x14ac:dyDescent="0.25">
      <c r="A2838" t="s">
        <v>5457</v>
      </c>
      <c r="B2838" t="s">
        <v>2722</v>
      </c>
      <c r="C2838" t="s">
        <v>2736</v>
      </c>
      <c r="D2838" t="s">
        <v>202</v>
      </c>
      <c r="E2838" t="s">
        <v>2832</v>
      </c>
      <c r="F2838" t="s">
        <v>202</v>
      </c>
      <c r="G2838" s="9">
        <v>1</v>
      </c>
      <c r="H2838" s="8">
        <v>0</v>
      </c>
      <c r="I2838" s="8">
        <v>-7.0000000000000007E-2</v>
      </c>
      <c r="J2838" s="8">
        <v>0</v>
      </c>
      <c r="K2838" t="s">
        <v>113</v>
      </c>
      <c r="L2838" s="1">
        <v>45357</v>
      </c>
      <c r="M2838">
        <v>3</v>
      </c>
      <c r="N2838">
        <v>2024</v>
      </c>
    </row>
    <row r="2839" spans="1:14" x14ac:dyDescent="0.25">
      <c r="A2839" t="s">
        <v>5459</v>
      </c>
      <c r="B2839" t="s">
        <v>2934</v>
      </c>
      <c r="C2839" t="s">
        <v>435</v>
      </c>
      <c r="D2839" t="s">
        <v>224</v>
      </c>
      <c r="E2839" t="s">
        <v>2789</v>
      </c>
      <c r="F2839" t="s">
        <v>202</v>
      </c>
      <c r="G2839" s="9">
        <v>1</v>
      </c>
      <c r="H2839" s="8">
        <v>32.633600000000001</v>
      </c>
      <c r="I2839" s="8">
        <v>0</v>
      </c>
      <c r="J2839" s="8">
        <v>32.630000000000003</v>
      </c>
      <c r="K2839" t="s">
        <v>820</v>
      </c>
      <c r="L2839" s="1">
        <v>45356</v>
      </c>
      <c r="M2839">
        <v>3</v>
      </c>
      <c r="N2839">
        <v>2024</v>
      </c>
    </row>
    <row r="2840" spans="1:14" x14ac:dyDescent="0.25">
      <c r="A2840" t="s">
        <v>5459</v>
      </c>
      <c r="B2840" t="s">
        <v>2934</v>
      </c>
      <c r="C2840" t="s">
        <v>2736</v>
      </c>
      <c r="D2840" t="s">
        <v>202</v>
      </c>
      <c r="E2840" t="s">
        <v>5460</v>
      </c>
      <c r="F2840" t="s">
        <v>202</v>
      </c>
      <c r="G2840" s="9">
        <v>1</v>
      </c>
      <c r="H2840" s="8">
        <v>0</v>
      </c>
      <c r="I2840" s="8">
        <v>0</v>
      </c>
      <c r="J2840" s="8">
        <v>0</v>
      </c>
      <c r="K2840" t="s">
        <v>820</v>
      </c>
      <c r="L2840" s="1">
        <v>45356</v>
      </c>
      <c r="M2840">
        <v>3</v>
      </c>
      <c r="N2840">
        <v>2024</v>
      </c>
    </row>
    <row r="2841" spans="1:14" x14ac:dyDescent="0.25">
      <c r="A2841" t="s">
        <v>5459</v>
      </c>
      <c r="B2841" t="s">
        <v>2934</v>
      </c>
      <c r="C2841" t="s">
        <v>2736</v>
      </c>
      <c r="D2841" t="s">
        <v>202</v>
      </c>
      <c r="E2841" t="s">
        <v>2723</v>
      </c>
      <c r="F2841" t="s">
        <v>202</v>
      </c>
      <c r="G2841" s="9">
        <v>1</v>
      </c>
      <c r="H2841" s="8">
        <v>0</v>
      </c>
      <c r="I2841" s="8">
        <v>0</v>
      </c>
      <c r="J2841" s="8">
        <v>0</v>
      </c>
      <c r="K2841" t="s">
        <v>820</v>
      </c>
      <c r="L2841" s="1">
        <v>45356</v>
      </c>
      <c r="M2841">
        <v>3</v>
      </c>
      <c r="N2841">
        <v>2024</v>
      </c>
    </row>
    <row r="2842" spans="1:14" x14ac:dyDescent="0.25">
      <c r="A2842" t="s">
        <v>5461</v>
      </c>
      <c r="B2842" t="s">
        <v>2722</v>
      </c>
      <c r="C2842" t="s">
        <v>3257</v>
      </c>
      <c r="D2842" t="s">
        <v>870</v>
      </c>
      <c r="E2842" t="s">
        <v>5462</v>
      </c>
      <c r="F2842" t="s">
        <v>202</v>
      </c>
      <c r="G2842" s="9">
        <v>1</v>
      </c>
      <c r="H2842" s="8">
        <v>0</v>
      </c>
      <c r="I2842" s="8">
        <v>349</v>
      </c>
      <c r="J2842" s="8">
        <v>0</v>
      </c>
      <c r="K2842" t="s">
        <v>4746</v>
      </c>
      <c r="L2842" s="1">
        <v>45356</v>
      </c>
      <c r="M2842">
        <v>3</v>
      </c>
      <c r="N2842">
        <v>2024</v>
      </c>
    </row>
    <row r="2843" spans="1:14" x14ac:dyDescent="0.25">
      <c r="A2843" t="s">
        <v>5461</v>
      </c>
      <c r="B2843" t="s">
        <v>2722</v>
      </c>
      <c r="C2843" t="s">
        <v>2724</v>
      </c>
      <c r="D2843" t="s">
        <v>202</v>
      </c>
      <c r="E2843" t="s">
        <v>2723</v>
      </c>
      <c r="F2843" t="s">
        <v>202</v>
      </c>
      <c r="G2843" s="9">
        <v>1</v>
      </c>
      <c r="H2843" s="8">
        <v>0</v>
      </c>
      <c r="I2843" s="8">
        <v>2</v>
      </c>
      <c r="J2843" s="8">
        <v>0</v>
      </c>
      <c r="K2843" t="s">
        <v>4746</v>
      </c>
      <c r="L2843" s="1">
        <v>45356</v>
      </c>
      <c r="M2843">
        <v>3</v>
      </c>
      <c r="N2843">
        <v>2024</v>
      </c>
    </row>
    <row r="2844" spans="1:14" x14ac:dyDescent="0.25">
      <c r="A2844" t="s">
        <v>5463</v>
      </c>
      <c r="B2844" t="s">
        <v>4722</v>
      </c>
      <c r="C2844" t="s">
        <v>500</v>
      </c>
      <c r="D2844" t="s">
        <v>372</v>
      </c>
      <c r="E2844" t="s">
        <v>373</v>
      </c>
      <c r="F2844" t="s">
        <v>202</v>
      </c>
      <c r="G2844" s="9">
        <v>1</v>
      </c>
      <c r="H2844" s="8">
        <v>79.7607</v>
      </c>
      <c r="I2844" s="8">
        <v>138</v>
      </c>
      <c r="J2844" s="8">
        <v>79.760000000000005</v>
      </c>
      <c r="K2844" t="s">
        <v>820</v>
      </c>
      <c r="L2844" s="1">
        <v>45356</v>
      </c>
      <c r="M2844">
        <v>3</v>
      </c>
      <c r="N2844">
        <v>2024</v>
      </c>
    </row>
    <row r="2845" spans="1:14" x14ac:dyDescent="0.25">
      <c r="A2845" t="s">
        <v>5464</v>
      </c>
      <c r="B2845" t="s">
        <v>2934</v>
      </c>
      <c r="C2845" t="s">
        <v>513</v>
      </c>
      <c r="D2845" t="s">
        <v>299</v>
      </c>
      <c r="E2845" t="s">
        <v>300</v>
      </c>
      <c r="F2845" t="s">
        <v>202</v>
      </c>
      <c r="G2845" s="9">
        <v>1</v>
      </c>
      <c r="H2845" s="8">
        <v>5.7817999999999996</v>
      </c>
      <c r="I2845" s="8">
        <v>24</v>
      </c>
      <c r="J2845" s="8">
        <v>5.78</v>
      </c>
      <c r="K2845" t="s">
        <v>820</v>
      </c>
      <c r="L2845" s="1">
        <v>45356</v>
      </c>
      <c r="M2845">
        <v>3</v>
      </c>
      <c r="N2845">
        <v>2024</v>
      </c>
    </row>
    <row r="2846" spans="1:14" x14ac:dyDescent="0.25">
      <c r="A2846" t="s">
        <v>5465</v>
      </c>
      <c r="B2846" t="s">
        <v>2934</v>
      </c>
      <c r="C2846" t="s">
        <v>607</v>
      </c>
      <c r="D2846" t="s">
        <v>423</v>
      </c>
      <c r="E2846" t="s">
        <v>832</v>
      </c>
      <c r="F2846" t="s">
        <v>202</v>
      </c>
      <c r="G2846" s="9">
        <v>1</v>
      </c>
      <c r="H2846" s="8">
        <v>129.35</v>
      </c>
      <c r="I2846" s="8">
        <v>253.64</v>
      </c>
      <c r="J2846" s="8">
        <v>129.35</v>
      </c>
      <c r="K2846" t="s">
        <v>113</v>
      </c>
      <c r="L2846" s="1">
        <v>45355</v>
      </c>
      <c r="M2846">
        <v>3</v>
      </c>
      <c r="N2846">
        <v>2024</v>
      </c>
    </row>
    <row r="2847" spans="1:14" x14ac:dyDescent="0.25">
      <c r="A2847" t="s">
        <v>5465</v>
      </c>
      <c r="B2847" t="s">
        <v>2934</v>
      </c>
      <c r="C2847" t="s">
        <v>2919</v>
      </c>
      <c r="D2847" t="s">
        <v>1859</v>
      </c>
      <c r="E2847" t="s">
        <v>2999</v>
      </c>
      <c r="F2847" t="s">
        <v>202</v>
      </c>
      <c r="G2847" s="9">
        <v>1</v>
      </c>
      <c r="H2847" s="8">
        <v>9.75</v>
      </c>
      <c r="I2847" s="8">
        <v>22.73</v>
      </c>
      <c r="J2847" s="8">
        <v>9.75</v>
      </c>
      <c r="K2847" t="s">
        <v>113</v>
      </c>
      <c r="L2847" s="1">
        <v>45355</v>
      </c>
      <c r="M2847">
        <v>3</v>
      </c>
      <c r="N2847">
        <v>2024</v>
      </c>
    </row>
    <row r="2848" spans="1:14" x14ac:dyDescent="0.25">
      <c r="A2848" t="s">
        <v>5465</v>
      </c>
      <c r="B2848" t="s">
        <v>2934</v>
      </c>
      <c r="C2848" t="s">
        <v>2724</v>
      </c>
      <c r="D2848" t="s">
        <v>202</v>
      </c>
      <c r="E2848" t="s">
        <v>2779</v>
      </c>
      <c r="F2848" t="s">
        <v>202</v>
      </c>
      <c r="G2848" s="9">
        <v>1</v>
      </c>
      <c r="H2848" s="8">
        <v>0</v>
      </c>
      <c r="I2848" s="8">
        <v>28.95</v>
      </c>
      <c r="J2848" s="8">
        <v>0</v>
      </c>
      <c r="K2848" t="s">
        <v>113</v>
      </c>
      <c r="L2848" s="1">
        <v>45355</v>
      </c>
      <c r="M2848">
        <v>3</v>
      </c>
      <c r="N2848">
        <v>2024</v>
      </c>
    </row>
    <row r="2849" spans="1:14" x14ac:dyDescent="0.25">
      <c r="A2849" t="s">
        <v>5466</v>
      </c>
      <c r="B2849" t="s">
        <v>4672</v>
      </c>
      <c r="C2849" t="s">
        <v>3132</v>
      </c>
      <c r="D2849" t="s">
        <v>2067</v>
      </c>
      <c r="E2849" t="s">
        <v>3131</v>
      </c>
      <c r="F2849" t="s">
        <v>202</v>
      </c>
      <c r="G2849" s="9">
        <v>1</v>
      </c>
      <c r="H2849" s="8">
        <v>0</v>
      </c>
      <c r="I2849" s="8">
        <v>0</v>
      </c>
      <c r="J2849" s="8">
        <v>0</v>
      </c>
      <c r="K2849" t="s">
        <v>113</v>
      </c>
      <c r="L2849" s="1">
        <v>45355</v>
      </c>
      <c r="M2849">
        <v>3</v>
      </c>
      <c r="N2849">
        <v>2024</v>
      </c>
    </row>
    <row r="2850" spans="1:14" x14ac:dyDescent="0.25">
      <c r="A2850" t="s">
        <v>5466</v>
      </c>
      <c r="B2850" t="s">
        <v>4672</v>
      </c>
      <c r="C2850" t="s">
        <v>3134</v>
      </c>
      <c r="D2850" t="s">
        <v>2068</v>
      </c>
      <c r="E2850" t="s">
        <v>3133</v>
      </c>
      <c r="F2850" t="s">
        <v>202</v>
      </c>
      <c r="G2850" s="9">
        <v>1</v>
      </c>
      <c r="H2850" s="8">
        <v>0</v>
      </c>
      <c r="I2850" s="8">
        <v>0</v>
      </c>
      <c r="J2850" s="8">
        <v>0</v>
      </c>
      <c r="K2850" t="s">
        <v>113</v>
      </c>
      <c r="L2850" s="1">
        <v>45355</v>
      </c>
      <c r="M2850">
        <v>3</v>
      </c>
      <c r="N2850">
        <v>2024</v>
      </c>
    </row>
    <row r="2851" spans="1:14" x14ac:dyDescent="0.25">
      <c r="A2851" t="s">
        <v>5466</v>
      </c>
      <c r="B2851" t="s">
        <v>4672</v>
      </c>
      <c r="C2851" t="s">
        <v>3135</v>
      </c>
      <c r="D2851" t="s">
        <v>2069</v>
      </c>
      <c r="E2851" t="s">
        <v>3077</v>
      </c>
      <c r="F2851" t="s">
        <v>202</v>
      </c>
      <c r="G2851" s="9">
        <v>1</v>
      </c>
      <c r="H2851" s="8">
        <v>0</v>
      </c>
      <c r="I2851" s="8">
        <v>0</v>
      </c>
      <c r="J2851" s="8">
        <v>0</v>
      </c>
      <c r="K2851" t="s">
        <v>113</v>
      </c>
      <c r="L2851" s="1">
        <v>45355</v>
      </c>
      <c r="M2851">
        <v>3</v>
      </c>
      <c r="N2851">
        <v>2024</v>
      </c>
    </row>
    <row r="2852" spans="1:14" x14ac:dyDescent="0.25">
      <c r="A2852" t="s">
        <v>5466</v>
      </c>
      <c r="B2852" t="s">
        <v>4672</v>
      </c>
      <c r="C2852" t="s">
        <v>3137</v>
      </c>
      <c r="D2852" t="s">
        <v>2070</v>
      </c>
      <c r="E2852" t="s">
        <v>3136</v>
      </c>
      <c r="F2852" t="s">
        <v>202</v>
      </c>
      <c r="G2852" s="9">
        <v>1</v>
      </c>
      <c r="H2852" s="8">
        <v>0</v>
      </c>
      <c r="I2852" s="8">
        <v>0</v>
      </c>
      <c r="J2852" s="8">
        <v>0</v>
      </c>
      <c r="K2852" t="s">
        <v>113</v>
      </c>
      <c r="L2852" s="1">
        <v>45355</v>
      </c>
      <c r="M2852">
        <v>3</v>
      </c>
      <c r="N2852">
        <v>2024</v>
      </c>
    </row>
    <row r="2853" spans="1:14" x14ac:dyDescent="0.25">
      <c r="A2853" t="s">
        <v>5466</v>
      </c>
      <c r="B2853" t="s">
        <v>4672</v>
      </c>
      <c r="C2853" t="s">
        <v>3998</v>
      </c>
      <c r="D2853" t="s">
        <v>2586</v>
      </c>
      <c r="E2853" t="s">
        <v>4039</v>
      </c>
      <c r="F2853" t="s">
        <v>202</v>
      </c>
      <c r="G2853" s="9">
        <v>1</v>
      </c>
      <c r="H2853" s="8">
        <v>0</v>
      </c>
      <c r="I2853" s="8">
        <v>0</v>
      </c>
      <c r="J2853" s="8">
        <v>0</v>
      </c>
      <c r="K2853" t="s">
        <v>113</v>
      </c>
      <c r="L2853" s="1">
        <v>45355</v>
      </c>
      <c r="M2853">
        <v>3</v>
      </c>
      <c r="N2853">
        <v>2024</v>
      </c>
    </row>
    <row r="2854" spans="1:14" x14ac:dyDescent="0.25">
      <c r="A2854" t="s">
        <v>5467</v>
      </c>
      <c r="B2854" t="s">
        <v>2934</v>
      </c>
      <c r="C2854" t="s">
        <v>3060</v>
      </c>
      <c r="D2854" t="s">
        <v>1522</v>
      </c>
      <c r="E2854" t="s">
        <v>1523</v>
      </c>
      <c r="F2854" t="s">
        <v>202</v>
      </c>
      <c r="G2854" s="9">
        <v>1</v>
      </c>
      <c r="H2854" s="8">
        <v>10.9091</v>
      </c>
      <c r="I2854" s="8">
        <v>42</v>
      </c>
      <c r="J2854" s="8">
        <v>10.91</v>
      </c>
      <c r="K2854" t="s">
        <v>113</v>
      </c>
      <c r="L2854" s="1">
        <v>45355</v>
      </c>
      <c r="M2854">
        <v>3</v>
      </c>
      <c r="N2854">
        <v>2024</v>
      </c>
    </row>
    <row r="2855" spans="1:14" x14ac:dyDescent="0.25">
      <c r="A2855" t="s">
        <v>5468</v>
      </c>
      <c r="B2855" t="s">
        <v>2934</v>
      </c>
      <c r="C2855" t="s">
        <v>500</v>
      </c>
      <c r="D2855" t="s">
        <v>372</v>
      </c>
      <c r="E2855" t="s">
        <v>373</v>
      </c>
      <c r="F2855" t="s">
        <v>202</v>
      </c>
      <c r="G2855" s="9">
        <v>1</v>
      </c>
      <c r="H2855" s="8">
        <v>79.7607</v>
      </c>
      <c r="I2855" s="8">
        <v>138</v>
      </c>
      <c r="J2855" s="8">
        <v>79.760000000000005</v>
      </c>
      <c r="K2855" t="s">
        <v>113</v>
      </c>
      <c r="L2855" s="1">
        <v>45352</v>
      </c>
      <c r="M2855">
        <v>3</v>
      </c>
      <c r="N2855">
        <v>2024</v>
      </c>
    </row>
    <row r="2856" spans="1:14" x14ac:dyDescent="0.25">
      <c r="A2856" t="s">
        <v>4828</v>
      </c>
      <c r="B2856" t="s">
        <v>2929</v>
      </c>
      <c r="C2856" t="s">
        <v>452</v>
      </c>
      <c r="D2856" t="s">
        <v>376</v>
      </c>
      <c r="E2856" t="s">
        <v>2945</v>
      </c>
      <c r="F2856" t="s">
        <v>202</v>
      </c>
      <c r="G2856" s="9">
        <v>20</v>
      </c>
      <c r="H2856" s="8">
        <v>57.261899999999997</v>
      </c>
      <c r="I2856" s="8">
        <v>115.5</v>
      </c>
      <c r="J2856" s="8">
        <v>1145.24</v>
      </c>
      <c r="K2856" t="s">
        <v>820</v>
      </c>
      <c r="L2856" s="1">
        <v>45350</v>
      </c>
      <c r="M2856">
        <v>2</v>
      </c>
      <c r="N2856">
        <v>2024</v>
      </c>
    </row>
    <row r="2857" spans="1:14" x14ac:dyDescent="0.25">
      <c r="A2857" t="s">
        <v>4828</v>
      </c>
      <c r="B2857" t="s">
        <v>2929</v>
      </c>
      <c r="C2857" t="s">
        <v>2736</v>
      </c>
      <c r="D2857" t="s">
        <v>202</v>
      </c>
      <c r="E2857" t="s">
        <v>4829</v>
      </c>
      <c r="F2857" t="s">
        <v>202</v>
      </c>
      <c r="G2857" s="9">
        <v>1</v>
      </c>
      <c r="H2857" s="8">
        <v>0</v>
      </c>
      <c r="I2857" s="8">
        <v>0</v>
      </c>
      <c r="J2857" s="8">
        <v>0</v>
      </c>
      <c r="K2857" t="s">
        <v>820</v>
      </c>
      <c r="L2857" s="1">
        <v>45350</v>
      </c>
      <c r="M2857">
        <v>2</v>
      </c>
      <c r="N2857">
        <v>2024</v>
      </c>
    </row>
    <row r="2858" spans="1:14" x14ac:dyDescent="0.25">
      <c r="A2858" t="s">
        <v>4828</v>
      </c>
      <c r="B2858" t="s">
        <v>2929</v>
      </c>
      <c r="C2858" t="s">
        <v>2736</v>
      </c>
      <c r="D2858" t="s">
        <v>202</v>
      </c>
      <c r="E2858" t="s">
        <v>3065</v>
      </c>
      <c r="F2858" t="s">
        <v>202</v>
      </c>
      <c r="G2858" s="9">
        <v>1</v>
      </c>
      <c r="H2858" s="8">
        <v>0</v>
      </c>
      <c r="I2858" s="8">
        <v>0</v>
      </c>
      <c r="J2858" s="8">
        <v>0</v>
      </c>
      <c r="K2858" t="s">
        <v>820</v>
      </c>
      <c r="L2858" s="1">
        <v>45350</v>
      </c>
      <c r="M2858">
        <v>2</v>
      </c>
      <c r="N2858">
        <v>2024</v>
      </c>
    </row>
    <row r="2859" spans="1:14" x14ac:dyDescent="0.25">
      <c r="A2859" t="s">
        <v>4831</v>
      </c>
      <c r="B2859" t="s">
        <v>2722</v>
      </c>
      <c r="C2859" t="s">
        <v>540</v>
      </c>
      <c r="D2859" t="s">
        <v>252</v>
      </c>
      <c r="E2859" t="s">
        <v>3102</v>
      </c>
      <c r="F2859" t="s">
        <v>202</v>
      </c>
      <c r="G2859" s="9">
        <v>3</v>
      </c>
      <c r="H2859" s="8">
        <v>21.818100000000001</v>
      </c>
      <c r="I2859" s="8">
        <v>59</v>
      </c>
      <c r="J2859" s="8">
        <v>65.45</v>
      </c>
      <c r="K2859" t="s">
        <v>4746</v>
      </c>
      <c r="L2859" s="1">
        <v>45350</v>
      </c>
      <c r="M2859">
        <v>2</v>
      </c>
      <c r="N2859">
        <v>2024</v>
      </c>
    </row>
    <row r="2860" spans="1:14" x14ac:dyDescent="0.25">
      <c r="A2860" t="s">
        <v>4831</v>
      </c>
      <c r="B2860" t="s">
        <v>2722</v>
      </c>
      <c r="C2860" t="s">
        <v>2736</v>
      </c>
      <c r="D2860" t="s">
        <v>202</v>
      </c>
      <c r="E2860" t="s">
        <v>2723</v>
      </c>
      <c r="F2860" t="s">
        <v>202</v>
      </c>
      <c r="G2860" s="9">
        <v>1</v>
      </c>
      <c r="H2860" s="8">
        <v>0</v>
      </c>
      <c r="I2860" s="8">
        <v>0</v>
      </c>
      <c r="J2860" s="8">
        <v>0</v>
      </c>
      <c r="K2860" t="s">
        <v>4746</v>
      </c>
      <c r="L2860" s="1">
        <v>45350</v>
      </c>
      <c r="M2860">
        <v>2</v>
      </c>
      <c r="N2860">
        <v>2024</v>
      </c>
    </row>
    <row r="2861" spans="1:14" x14ac:dyDescent="0.25">
      <c r="A2861" t="s">
        <v>4832</v>
      </c>
      <c r="B2861" t="s">
        <v>2722</v>
      </c>
      <c r="C2861" t="s">
        <v>4653</v>
      </c>
      <c r="D2861" t="s">
        <v>4654</v>
      </c>
      <c r="E2861" t="s">
        <v>5469</v>
      </c>
      <c r="F2861" t="s">
        <v>202</v>
      </c>
      <c r="G2861" s="9">
        <v>1</v>
      </c>
      <c r="H2861" s="8">
        <v>16.363600000000002</v>
      </c>
      <c r="I2861" s="8">
        <v>49</v>
      </c>
      <c r="J2861" s="8">
        <v>16.36</v>
      </c>
      <c r="K2861" t="s">
        <v>4746</v>
      </c>
      <c r="L2861" s="1">
        <v>45349</v>
      </c>
      <c r="M2861">
        <v>2</v>
      </c>
      <c r="N2861">
        <v>2024</v>
      </c>
    </row>
    <row r="2862" spans="1:14" x14ac:dyDescent="0.25">
      <c r="A2862" t="s">
        <v>4832</v>
      </c>
      <c r="B2862" t="s">
        <v>2722</v>
      </c>
      <c r="C2862" t="s">
        <v>2736</v>
      </c>
      <c r="D2862" t="s">
        <v>202</v>
      </c>
      <c r="E2862" t="s">
        <v>2723</v>
      </c>
      <c r="F2862" t="s">
        <v>202</v>
      </c>
      <c r="G2862" s="9">
        <v>1</v>
      </c>
      <c r="H2862" s="8">
        <v>0</v>
      </c>
      <c r="I2862" s="8">
        <v>13</v>
      </c>
      <c r="J2862" s="8">
        <v>0</v>
      </c>
      <c r="K2862" t="s">
        <v>4746</v>
      </c>
      <c r="L2862" s="1">
        <v>45349</v>
      </c>
      <c r="M2862">
        <v>2</v>
      </c>
      <c r="N2862">
        <v>2024</v>
      </c>
    </row>
    <row r="2863" spans="1:14" x14ac:dyDescent="0.25">
      <c r="A2863" t="s">
        <v>4833</v>
      </c>
      <c r="B2863" t="s">
        <v>2934</v>
      </c>
      <c r="C2863" t="s">
        <v>566</v>
      </c>
      <c r="D2863" t="s">
        <v>388</v>
      </c>
      <c r="E2863" t="s">
        <v>2766</v>
      </c>
      <c r="F2863" t="s">
        <v>202</v>
      </c>
      <c r="G2863" s="9">
        <v>1</v>
      </c>
      <c r="H2863" s="8">
        <v>28.0518</v>
      </c>
      <c r="I2863" s="8">
        <v>0</v>
      </c>
      <c r="J2863" s="8">
        <v>28.05</v>
      </c>
      <c r="K2863" t="s">
        <v>820</v>
      </c>
      <c r="L2863" s="1">
        <v>45348</v>
      </c>
      <c r="M2863">
        <v>2</v>
      </c>
      <c r="N2863">
        <v>2024</v>
      </c>
    </row>
    <row r="2864" spans="1:14" x14ac:dyDescent="0.25">
      <c r="A2864" t="s">
        <v>4833</v>
      </c>
      <c r="B2864" t="s">
        <v>2934</v>
      </c>
      <c r="C2864" t="s">
        <v>2736</v>
      </c>
      <c r="D2864" t="s">
        <v>202</v>
      </c>
      <c r="E2864" t="s">
        <v>4834</v>
      </c>
      <c r="F2864" t="s">
        <v>202</v>
      </c>
      <c r="G2864" s="9">
        <v>1</v>
      </c>
      <c r="H2864" s="8">
        <v>0</v>
      </c>
      <c r="I2864" s="8">
        <v>0</v>
      </c>
      <c r="J2864" s="8">
        <v>0</v>
      </c>
      <c r="K2864" t="s">
        <v>820</v>
      </c>
      <c r="L2864" s="1">
        <v>45348</v>
      </c>
      <c r="M2864">
        <v>2</v>
      </c>
      <c r="N2864">
        <v>2024</v>
      </c>
    </row>
    <row r="2865" spans="1:14" x14ac:dyDescent="0.25">
      <c r="A2865" t="s">
        <v>4833</v>
      </c>
      <c r="B2865" t="s">
        <v>2934</v>
      </c>
      <c r="C2865" t="s">
        <v>2736</v>
      </c>
      <c r="D2865" t="s">
        <v>202</v>
      </c>
      <c r="E2865" t="s">
        <v>2723</v>
      </c>
      <c r="F2865" t="s">
        <v>202</v>
      </c>
      <c r="G2865" s="9">
        <v>1</v>
      </c>
      <c r="H2865" s="8">
        <v>0</v>
      </c>
      <c r="I2865" s="8">
        <v>0</v>
      </c>
      <c r="J2865" s="8">
        <v>0</v>
      </c>
      <c r="K2865" t="s">
        <v>820</v>
      </c>
      <c r="L2865" s="1">
        <v>45348</v>
      </c>
      <c r="M2865">
        <v>2</v>
      </c>
      <c r="N2865">
        <v>2024</v>
      </c>
    </row>
    <row r="2866" spans="1:14" x14ac:dyDescent="0.25">
      <c r="A2866" t="s">
        <v>4835</v>
      </c>
      <c r="B2866" t="s">
        <v>2934</v>
      </c>
      <c r="C2866" t="s">
        <v>520</v>
      </c>
      <c r="D2866" t="s">
        <v>209</v>
      </c>
      <c r="E2866" t="s">
        <v>2852</v>
      </c>
      <c r="F2866" t="s">
        <v>202</v>
      </c>
      <c r="G2866" s="9">
        <v>1</v>
      </c>
      <c r="H2866" s="8">
        <v>36</v>
      </c>
      <c r="I2866" s="8">
        <v>41.67</v>
      </c>
      <c r="J2866" s="8">
        <v>36</v>
      </c>
      <c r="K2866" t="s">
        <v>109</v>
      </c>
      <c r="L2866" s="1">
        <v>45347</v>
      </c>
      <c r="M2866">
        <v>2</v>
      </c>
      <c r="N2866">
        <v>2024</v>
      </c>
    </row>
    <row r="2867" spans="1:14" x14ac:dyDescent="0.25">
      <c r="A2867" t="s">
        <v>4835</v>
      </c>
      <c r="B2867" t="s">
        <v>2934</v>
      </c>
      <c r="C2867" t="s">
        <v>3558</v>
      </c>
      <c r="D2867" t="s">
        <v>1524</v>
      </c>
      <c r="E2867" t="s">
        <v>1525</v>
      </c>
      <c r="F2867" t="s">
        <v>202</v>
      </c>
      <c r="G2867" s="9">
        <v>1</v>
      </c>
      <c r="H2867" s="8">
        <v>16</v>
      </c>
      <c r="I2867" s="8">
        <v>24.17</v>
      </c>
      <c r="J2867" s="8">
        <v>16</v>
      </c>
      <c r="K2867" t="s">
        <v>109</v>
      </c>
      <c r="L2867" s="1">
        <v>45347</v>
      </c>
      <c r="M2867">
        <v>2</v>
      </c>
      <c r="N2867">
        <v>2024</v>
      </c>
    </row>
    <row r="2868" spans="1:14" x14ac:dyDescent="0.25">
      <c r="A2868" t="s">
        <v>4835</v>
      </c>
      <c r="B2868" t="s">
        <v>2934</v>
      </c>
      <c r="C2868" t="s">
        <v>2724</v>
      </c>
      <c r="D2868" t="s">
        <v>202</v>
      </c>
      <c r="E2868" t="s">
        <v>2723</v>
      </c>
      <c r="F2868" t="s">
        <v>202</v>
      </c>
      <c r="G2868" s="9">
        <v>1</v>
      </c>
      <c r="H2868" s="8">
        <v>0</v>
      </c>
      <c r="I2868" s="8">
        <v>8.33</v>
      </c>
      <c r="J2868" s="8">
        <v>0</v>
      </c>
      <c r="K2868" t="s">
        <v>109</v>
      </c>
      <c r="L2868" s="1">
        <v>45347</v>
      </c>
      <c r="M2868">
        <v>2</v>
      </c>
      <c r="N2868">
        <v>2024</v>
      </c>
    </row>
    <row r="2869" spans="1:14" x14ac:dyDescent="0.25">
      <c r="A2869" t="s">
        <v>4838</v>
      </c>
      <c r="B2869" t="s">
        <v>2934</v>
      </c>
      <c r="C2869" t="s">
        <v>3631</v>
      </c>
      <c r="D2869" t="s">
        <v>1721</v>
      </c>
      <c r="E2869" t="s">
        <v>3835</v>
      </c>
      <c r="F2869" t="s">
        <v>202</v>
      </c>
      <c r="G2869" s="9">
        <v>2</v>
      </c>
      <c r="H2869" s="8">
        <v>20.259699999999999</v>
      </c>
      <c r="I2869" s="8">
        <v>39</v>
      </c>
      <c r="J2869" s="8">
        <v>40.520000000000003</v>
      </c>
      <c r="K2869" t="s">
        <v>4746</v>
      </c>
      <c r="L2869" s="1">
        <v>45344</v>
      </c>
      <c r="M2869">
        <v>2</v>
      </c>
      <c r="N2869">
        <v>2024</v>
      </c>
    </row>
    <row r="2870" spans="1:14" x14ac:dyDescent="0.25">
      <c r="A2870" t="s">
        <v>4838</v>
      </c>
      <c r="B2870" t="s">
        <v>2934</v>
      </c>
      <c r="C2870" t="s">
        <v>583</v>
      </c>
      <c r="D2870" t="s">
        <v>238</v>
      </c>
      <c r="E2870" t="s">
        <v>2839</v>
      </c>
      <c r="F2870" t="s">
        <v>202</v>
      </c>
      <c r="G2870" s="9">
        <v>2</v>
      </c>
      <c r="H2870" s="8">
        <v>30.545300000000001</v>
      </c>
      <c r="I2870" s="8">
        <v>90</v>
      </c>
      <c r="J2870" s="8">
        <v>61.09</v>
      </c>
      <c r="K2870" t="s">
        <v>4746</v>
      </c>
      <c r="L2870" s="1">
        <v>45344</v>
      </c>
      <c r="M2870">
        <v>2</v>
      </c>
      <c r="N2870">
        <v>2024</v>
      </c>
    </row>
    <row r="2871" spans="1:14" x14ac:dyDescent="0.25">
      <c r="A2871" t="s">
        <v>4838</v>
      </c>
      <c r="B2871" t="s">
        <v>2934</v>
      </c>
      <c r="C2871" t="s">
        <v>468</v>
      </c>
      <c r="D2871" t="s">
        <v>306</v>
      </c>
      <c r="E2871" t="s">
        <v>2746</v>
      </c>
      <c r="F2871" t="s">
        <v>202</v>
      </c>
      <c r="G2871" s="9">
        <v>2</v>
      </c>
      <c r="H2871" s="8">
        <v>0.99739999999999995</v>
      </c>
      <c r="I2871" s="8">
        <v>18</v>
      </c>
      <c r="J2871" s="8">
        <v>1.99</v>
      </c>
      <c r="K2871" t="s">
        <v>4746</v>
      </c>
      <c r="L2871" s="1">
        <v>45344</v>
      </c>
      <c r="M2871">
        <v>2</v>
      </c>
      <c r="N2871">
        <v>2024</v>
      </c>
    </row>
    <row r="2872" spans="1:14" x14ac:dyDescent="0.25">
      <c r="A2872" t="s">
        <v>4838</v>
      </c>
      <c r="B2872" t="s">
        <v>2934</v>
      </c>
      <c r="C2872" t="s">
        <v>2749</v>
      </c>
      <c r="D2872" t="s">
        <v>1929</v>
      </c>
      <c r="E2872" t="s">
        <v>5470</v>
      </c>
      <c r="F2872" t="s">
        <v>2748</v>
      </c>
      <c r="G2872" s="9">
        <v>2</v>
      </c>
      <c r="H2872" s="8">
        <v>0</v>
      </c>
      <c r="I2872" s="8">
        <v>414</v>
      </c>
      <c r="J2872" s="8">
        <v>0</v>
      </c>
      <c r="K2872" t="s">
        <v>4746</v>
      </c>
      <c r="L2872" s="1">
        <v>45344</v>
      </c>
      <c r="M2872">
        <v>2</v>
      </c>
      <c r="N2872">
        <v>2024</v>
      </c>
    </row>
    <row r="2873" spans="1:14" x14ac:dyDescent="0.25">
      <c r="A2873" t="s">
        <v>4838</v>
      </c>
      <c r="B2873" t="s">
        <v>2934</v>
      </c>
      <c r="C2873" t="s">
        <v>602</v>
      </c>
      <c r="D2873" t="s">
        <v>232</v>
      </c>
      <c r="E2873" t="s">
        <v>233</v>
      </c>
      <c r="F2873" t="s">
        <v>202</v>
      </c>
      <c r="G2873" s="9">
        <v>2</v>
      </c>
      <c r="H2873" s="8">
        <v>28.0518</v>
      </c>
      <c r="I2873" s="8">
        <v>0</v>
      </c>
      <c r="J2873" s="8">
        <v>56.1</v>
      </c>
      <c r="K2873" t="s">
        <v>4746</v>
      </c>
      <c r="L2873" s="1">
        <v>45344</v>
      </c>
      <c r="M2873">
        <v>2</v>
      </c>
      <c r="N2873">
        <v>2024</v>
      </c>
    </row>
    <row r="2874" spans="1:14" x14ac:dyDescent="0.25">
      <c r="A2874" t="s">
        <v>4838</v>
      </c>
      <c r="B2874" t="s">
        <v>2934</v>
      </c>
      <c r="C2874" t="s">
        <v>519</v>
      </c>
      <c r="D2874" t="s">
        <v>254</v>
      </c>
      <c r="E2874" t="s">
        <v>5471</v>
      </c>
      <c r="F2874" t="s">
        <v>202</v>
      </c>
      <c r="G2874" s="9">
        <v>2</v>
      </c>
      <c r="H2874" s="8">
        <v>13.246700000000001</v>
      </c>
      <c r="I2874" s="8">
        <v>46</v>
      </c>
      <c r="J2874" s="8">
        <v>26.49</v>
      </c>
      <c r="K2874" t="s">
        <v>4746</v>
      </c>
      <c r="L2874" s="1">
        <v>45344</v>
      </c>
      <c r="M2874">
        <v>2</v>
      </c>
      <c r="N2874">
        <v>2024</v>
      </c>
    </row>
    <row r="2875" spans="1:14" x14ac:dyDescent="0.25">
      <c r="A2875" t="s">
        <v>4838</v>
      </c>
      <c r="B2875" t="s">
        <v>2934</v>
      </c>
      <c r="C2875" t="s">
        <v>2724</v>
      </c>
      <c r="D2875" t="s">
        <v>202</v>
      </c>
      <c r="E2875" t="s">
        <v>2723</v>
      </c>
      <c r="F2875" t="s">
        <v>202</v>
      </c>
      <c r="G2875" s="9">
        <v>1</v>
      </c>
      <c r="H2875" s="8">
        <v>0</v>
      </c>
      <c r="I2875" s="8">
        <v>290</v>
      </c>
      <c r="J2875" s="8">
        <v>0</v>
      </c>
      <c r="K2875" t="s">
        <v>4746</v>
      </c>
      <c r="L2875" s="1">
        <v>45344</v>
      </c>
      <c r="M2875">
        <v>2</v>
      </c>
      <c r="N2875">
        <v>2024</v>
      </c>
    </row>
    <row r="2876" spans="1:14" x14ac:dyDescent="0.25">
      <c r="A2876" t="s">
        <v>4839</v>
      </c>
      <c r="B2876" t="s">
        <v>2934</v>
      </c>
      <c r="C2876" t="s">
        <v>489</v>
      </c>
      <c r="D2876" t="s">
        <v>157</v>
      </c>
      <c r="E2876" t="s">
        <v>5472</v>
      </c>
      <c r="F2876" t="s">
        <v>202</v>
      </c>
      <c r="G2876" s="9">
        <v>1</v>
      </c>
      <c r="H2876" s="8">
        <v>2.4935</v>
      </c>
      <c r="I2876" s="8">
        <v>10.74</v>
      </c>
      <c r="J2876" s="8">
        <v>2.4900000000000002</v>
      </c>
      <c r="K2876" t="s">
        <v>106</v>
      </c>
      <c r="L2876" s="1">
        <v>45343</v>
      </c>
      <c r="M2876">
        <v>2</v>
      </c>
      <c r="N2876">
        <v>2024</v>
      </c>
    </row>
    <row r="2877" spans="1:14" x14ac:dyDescent="0.25">
      <c r="A2877" t="s">
        <v>4839</v>
      </c>
      <c r="B2877" t="s">
        <v>2934</v>
      </c>
      <c r="C2877" t="s">
        <v>502</v>
      </c>
      <c r="D2877" t="s">
        <v>314</v>
      </c>
      <c r="E2877" t="s">
        <v>3030</v>
      </c>
      <c r="F2877" t="s">
        <v>202</v>
      </c>
      <c r="G2877" s="9">
        <v>1</v>
      </c>
      <c r="H2877" s="8">
        <v>2.4312</v>
      </c>
      <c r="I2877" s="8">
        <v>4.13</v>
      </c>
      <c r="J2877" s="8">
        <v>2.4300000000000002</v>
      </c>
      <c r="K2877" t="s">
        <v>106</v>
      </c>
      <c r="L2877" s="1">
        <v>45343</v>
      </c>
      <c r="M2877">
        <v>2</v>
      </c>
      <c r="N2877">
        <v>2024</v>
      </c>
    </row>
    <row r="2878" spans="1:14" x14ac:dyDescent="0.25">
      <c r="A2878" t="s">
        <v>4842</v>
      </c>
      <c r="B2878" t="s">
        <v>2722</v>
      </c>
      <c r="C2878" t="s">
        <v>484</v>
      </c>
      <c r="D2878" t="s">
        <v>346</v>
      </c>
      <c r="E2878" t="s">
        <v>3000</v>
      </c>
      <c r="F2878" t="s">
        <v>202</v>
      </c>
      <c r="G2878" s="9">
        <v>1</v>
      </c>
      <c r="H2878" s="8">
        <v>30.83</v>
      </c>
      <c r="I2878" s="8">
        <v>113</v>
      </c>
      <c r="J2878" s="8">
        <v>30.83</v>
      </c>
      <c r="K2878" t="s">
        <v>820</v>
      </c>
      <c r="L2878" s="1">
        <v>45340</v>
      </c>
      <c r="M2878">
        <v>2</v>
      </c>
      <c r="N2878">
        <v>2024</v>
      </c>
    </row>
    <row r="2879" spans="1:14" x14ac:dyDescent="0.25">
      <c r="A2879" t="s">
        <v>4842</v>
      </c>
      <c r="B2879" t="s">
        <v>2722</v>
      </c>
      <c r="C2879" t="s">
        <v>2736</v>
      </c>
      <c r="D2879" t="s">
        <v>202</v>
      </c>
      <c r="E2879" t="s">
        <v>2723</v>
      </c>
      <c r="F2879" t="s">
        <v>202</v>
      </c>
      <c r="G2879" s="9">
        <v>1</v>
      </c>
      <c r="H2879" s="8">
        <v>0</v>
      </c>
      <c r="I2879" s="8">
        <v>0</v>
      </c>
      <c r="J2879" s="8">
        <v>0</v>
      </c>
      <c r="K2879" t="s">
        <v>820</v>
      </c>
      <c r="L2879" s="1">
        <v>45340</v>
      </c>
      <c r="M2879">
        <v>2</v>
      </c>
      <c r="N2879">
        <v>2024</v>
      </c>
    </row>
    <row r="2880" spans="1:14" x14ac:dyDescent="0.25">
      <c r="A2880" t="s">
        <v>4843</v>
      </c>
      <c r="B2880" t="s">
        <v>4722</v>
      </c>
      <c r="C2880" t="s">
        <v>2835</v>
      </c>
      <c r="D2880" t="s">
        <v>2008</v>
      </c>
      <c r="E2880" t="s">
        <v>105</v>
      </c>
      <c r="F2880" t="s">
        <v>202</v>
      </c>
      <c r="G2880" s="9">
        <v>1</v>
      </c>
      <c r="H2880" s="8">
        <v>0</v>
      </c>
      <c r="I2880" s="8">
        <v>323</v>
      </c>
      <c r="J2880" s="8">
        <v>0</v>
      </c>
      <c r="K2880" t="s">
        <v>106</v>
      </c>
      <c r="L2880" s="1">
        <v>45337</v>
      </c>
      <c r="M2880">
        <v>2</v>
      </c>
      <c r="N2880">
        <v>2024</v>
      </c>
    </row>
    <row r="2881" spans="1:14" x14ac:dyDescent="0.25">
      <c r="A2881" t="s">
        <v>4843</v>
      </c>
      <c r="B2881" t="s">
        <v>4722</v>
      </c>
      <c r="C2881" t="s">
        <v>481</v>
      </c>
      <c r="D2881" t="s">
        <v>374</v>
      </c>
      <c r="E2881" t="s">
        <v>375</v>
      </c>
      <c r="F2881" t="s">
        <v>1603</v>
      </c>
      <c r="G2881" s="9">
        <v>1</v>
      </c>
      <c r="H2881" s="8">
        <v>72.545199999999994</v>
      </c>
      <c r="I2881" s="8">
        <v>0</v>
      </c>
      <c r="J2881" s="8">
        <v>72.55</v>
      </c>
      <c r="K2881" t="s">
        <v>106</v>
      </c>
      <c r="L2881" s="1">
        <v>45337</v>
      </c>
      <c r="M2881">
        <v>2</v>
      </c>
      <c r="N2881">
        <v>2024</v>
      </c>
    </row>
    <row r="2882" spans="1:14" x14ac:dyDescent="0.25">
      <c r="A2882" t="s">
        <v>4843</v>
      </c>
      <c r="B2882" t="s">
        <v>4722</v>
      </c>
      <c r="C2882" t="s">
        <v>452</v>
      </c>
      <c r="D2882" t="s">
        <v>376</v>
      </c>
      <c r="E2882" t="s">
        <v>377</v>
      </c>
      <c r="F2882" t="s">
        <v>202</v>
      </c>
      <c r="G2882" s="9">
        <v>1</v>
      </c>
      <c r="H2882" s="8">
        <v>53.547899999999998</v>
      </c>
      <c r="I2882" s="8">
        <v>0</v>
      </c>
      <c r="J2882" s="8">
        <v>53.55</v>
      </c>
      <c r="K2882" t="s">
        <v>106</v>
      </c>
      <c r="L2882" s="1">
        <v>45337</v>
      </c>
      <c r="M2882">
        <v>2</v>
      </c>
      <c r="N2882">
        <v>2024</v>
      </c>
    </row>
    <row r="2883" spans="1:14" x14ac:dyDescent="0.25">
      <c r="A2883" t="s">
        <v>4843</v>
      </c>
      <c r="B2883" t="s">
        <v>4722</v>
      </c>
      <c r="C2883" t="s">
        <v>500</v>
      </c>
      <c r="D2883" t="s">
        <v>372</v>
      </c>
      <c r="E2883" t="s">
        <v>373</v>
      </c>
      <c r="F2883" t="s">
        <v>202</v>
      </c>
      <c r="G2883" s="9">
        <v>1</v>
      </c>
      <c r="H2883" s="8">
        <v>79.7607</v>
      </c>
      <c r="I2883" s="8">
        <v>0</v>
      </c>
      <c r="J2883" s="8">
        <v>79.760000000000005</v>
      </c>
      <c r="K2883" t="s">
        <v>106</v>
      </c>
      <c r="L2883" s="1">
        <v>45337</v>
      </c>
      <c r="M2883">
        <v>2</v>
      </c>
      <c r="N2883">
        <v>2024</v>
      </c>
    </row>
    <row r="2884" spans="1:14" x14ac:dyDescent="0.25">
      <c r="A2884" t="s">
        <v>4846</v>
      </c>
      <c r="B2884" t="s">
        <v>2722</v>
      </c>
      <c r="C2884" t="s">
        <v>460</v>
      </c>
      <c r="D2884" t="s">
        <v>266</v>
      </c>
      <c r="E2884" t="s">
        <v>2768</v>
      </c>
      <c r="F2884" t="s">
        <v>1638</v>
      </c>
      <c r="G2884" s="9">
        <v>1</v>
      </c>
      <c r="H2884" s="8">
        <v>16.89</v>
      </c>
      <c r="I2884" s="8">
        <v>137</v>
      </c>
      <c r="J2884" s="8">
        <v>16.89</v>
      </c>
      <c r="K2884" t="s">
        <v>820</v>
      </c>
      <c r="L2884" s="1">
        <v>45336</v>
      </c>
      <c r="M2884">
        <v>2</v>
      </c>
      <c r="N2884">
        <v>2024</v>
      </c>
    </row>
    <row r="2885" spans="1:14" x14ac:dyDescent="0.25">
      <c r="A2885" t="s">
        <v>4846</v>
      </c>
      <c r="B2885" t="s">
        <v>2722</v>
      </c>
      <c r="C2885" t="s">
        <v>563</v>
      </c>
      <c r="D2885" t="s">
        <v>242</v>
      </c>
      <c r="E2885" t="s">
        <v>2755</v>
      </c>
      <c r="F2885" t="s">
        <v>202</v>
      </c>
      <c r="G2885" s="9">
        <v>1</v>
      </c>
      <c r="H2885" s="8">
        <v>10</v>
      </c>
      <c r="I2885" s="8">
        <v>76</v>
      </c>
      <c r="J2885" s="8">
        <v>10</v>
      </c>
      <c r="K2885" t="s">
        <v>820</v>
      </c>
      <c r="L2885" s="1">
        <v>45336</v>
      </c>
      <c r="M2885">
        <v>2</v>
      </c>
      <c r="N2885">
        <v>2024</v>
      </c>
    </row>
    <row r="2886" spans="1:14" x14ac:dyDescent="0.25">
      <c r="A2886" t="s">
        <v>4846</v>
      </c>
      <c r="B2886" t="s">
        <v>2722</v>
      </c>
      <c r="C2886" t="s">
        <v>484</v>
      </c>
      <c r="D2886" t="s">
        <v>346</v>
      </c>
      <c r="E2886" t="s">
        <v>3000</v>
      </c>
      <c r="F2886" t="s">
        <v>202</v>
      </c>
      <c r="G2886" s="9">
        <v>1</v>
      </c>
      <c r="H2886" s="8">
        <v>30.83</v>
      </c>
      <c r="I2886" s="8">
        <v>114</v>
      </c>
      <c r="J2886" s="8">
        <v>30.83</v>
      </c>
      <c r="K2886" t="s">
        <v>820</v>
      </c>
      <c r="L2886" s="1">
        <v>45336</v>
      </c>
      <c r="M2886">
        <v>2</v>
      </c>
      <c r="N2886">
        <v>2024</v>
      </c>
    </row>
    <row r="2887" spans="1:14" x14ac:dyDescent="0.25">
      <c r="A2887" t="s">
        <v>4846</v>
      </c>
      <c r="B2887" t="s">
        <v>2722</v>
      </c>
      <c r="C2887" t="s">
        <v>468</v>
      </c>
      <c r="D2887" t="s">
        <v>306</v>
      </c>
      <c r="E2887" t="s">
        <v>2746</v>
      </c>
      <c r="F2887" t="s">
        <v>202</v>
      </c>
      <c r="G2887" s="9">
        <v>2</v>
      </c>
      <c r="H2887" s="8">
        <v>0.64</v>
      </c>
      <c r="I2887" s="8">
        <v>25</v>
      </c>
      <c r="J2887" s="8">
        <v>1.28</v>
      </c>
      <c r="K2887" t="s">
        <v>820</v>
      </c>
      <c r="L2887" s="1">
        <v>45336</v>
      </c>
      <c r="M2887">
        <v>2</v>
      </c>
      <c r="N2887">
        <v>2024</v>
      </c>
    </row>
    <row r="2888" spans="1:14" x14ac:dyDescent="0.25">
      <c r="A2888" t="s">
        <v>4846</v>
      </c>
      <c r="B2888" t="s">
        <v>2722</v>
      </c>
      <c r="C2888" t="s">
        <v>2736</v>
      </c>
      <c r="D2888" t="s">
        <v>202</v>
      </c>
      <c r="E2888" t="s">
        <v>2723</v>
      </c>
      <c r="F2888" t="s">
        <v>202</v>
      </c>
      <c r="G2888" s="9">
        <v>1</v>
      </c>
      <c r="H2888" s="8">
        <v>0</v>
      </c>
      <c r="I2888" s="8">
        <v>0</v>
      </c>
      <c r="J2888" s="8">
        <v>0</v>
      </c>
      <c r="K2888" t="s">
        <v>820</v>
      </c>
      <c r="L2888" s="1">
        <v>45336</v>
      </c>
      <c r="M2888">
        <v>2</v>
      </c>
      <c r="N2888">
        <v>2024</v>
      </c>
    </row>
    <row r="2889" spans="1:14" x14ac:dyDescent="0.25">
      <c r="A2889" t="s">
        <v>4741</v>
      </c>
      <c r="B2889" t="s">
        <v>2934</v>
      </c>
      <c r="C2889" t="s">
        <v>3034</v>
      </c>
      <c r="D2889" t="s">
        <v>1960</v>
      </c>
      <c r="E2889" t="s">
        <v>3111</v>
      </c>
      <c r="F2889" t="s">
        <v>202</v>
      </c>
      <c r="G2889" s="9">
        <v>1</v>
      </c>
      <c r="H2889" s="8">
        <v>0</v>
      </c>
      <c r="I2889" s="8">
        <v>0</v>
      </c>
      <c r="J2889" s="8">
        <v>0</v>
      </c>
      <c r="K2889" t="s">
        <v>820</v>
      </c>
      <c r="L2889" s="1">
        <v>45335</v>
      </c>
      <c r="M2889">
        <v>2</v>
      </c>
      <c r="N2889">
        <v>2024</v>
      </c>
    </row>
    <row r="2890" spans="1:14" x14ac:dyDescent="0.25">
      <c r="A2890" t="s">
        <v>4741</v>
      </c>
      <c r="B2890" t="s">
        <v>2934</v>
      </c>
      <c r="C2890" t="s">
        <v>559</v>
      </c>
      <c r="D2890" t="s">
        <v>418</v>
      </c>
      <c r="E2890" t="s">
        <v>1834</v>
      </c>
      <c r="F2890" t="s">
        <v>202</v>
      </c>
      <c r="G2890" s="9">
        <v>1</v>
      </c>
      <c r="H2890" s="8">
        <v>177.6617</v>
      </c>
      <c r="I2890" s="8">
        <v>0</v>
      </c>
      <c r="J2890" s="8">
        <v>177.66</v>
      </c>
      <c r="K2890" t="s">
        <v>820</v>
      </c>
      <c r="L2890" s="1">
        <v>45335</v>
      </c>
      <c r="M2890">
        <v>2</v>
      </c>
      <c r="N2890">
        <v>2024</v>
      </c>
    </row>
    <row r="2891" spans="1:14" x14ac:dyDescent="0.25">
      <c r="A2891" t="s">
        <v>4741</v>
      </c>
      <c r="B2891" t="s">
        <v>2934</v>
      </c>
      <c r="C2891" t="s">
        <v>436</v>
      </c>
      <c r="D2891" t="s">
        <v>303</v>
      </c>
      <c r="E2891" t="s">
        <v>201</v>
      </c>
      <c r="F2891" t="s">
        <v>202</v>
      </c>
      <c r="G2891" s="9">
        <v>1</v>
      </c>
      <c r="H2891" s="8">
        <v>14.0259</v>
      </c>
      <c r="I2891" s="8">
        <v>0</v>
      </c>
      <c r="J2891" s="8">
        <v>14.03</v>
      </c>
      <c r="K2891" t="s">
        <v>820</v>
      </c>
      <c r="L2891" s="1">
        <v>45335</v>
      </c>
      <c r="M2891">
        <v>2</v>
      </c>
      <c r="N2891">
        <v>2024</v>
      </c>
    </row>
    <row r="2892" spans="1:14" x14ac:dyDescent="0.25">
      <c r="A2892" t="s">
        <v>4724</v>
      </c>
      <c r="B2892" t="s">
        <v>2934</v>
      </c>
      <c r="C2892" t="s">
        <v>637</v>
      </c>
      <c r="D2892" t="s">
        <v>427</v>
      </c>
      <c r="E2892" t="s">
        <v>2745</v>
      </c>
      <c r="F2892" t="s">
        <v>202</v>
      </c>
      <c r="G2892" s="9">
        <v>1</v>
      </c>
      <c r="H2892" s="8">
        <v>252.2328</v>
      </c>
      <c r="I2892" s="8">
        <v>383.64</v>
      </c>
      <c r="J2892" s="8">
        <v>252.23</v>
      </c>
      <c r="K2892" t="s">
        <v>113</v>
      </c>
      <c r="L2892" s="1">
        <v>45333</v>
      </c>
      <c r="M2892">
        <v>2</v>
      </c>
      <c r="N2892">
        <v>2024</v>
      </c>
    </row>
    <row r="2893" spans="1:14" x14ac:dyDescent="0.25">
      <c r="A2893" t="s">
        <v>4724</v>
      </c>
      <c r="B2893" t="s">
        <v>2934</v>
      </c>
      <c r="C2893" t="s">
        <v>2724</v>
      </c>
      <c r="D2893" t="s">
        <v>202</v>
      </c>
      <c r="E2893" t="s">
        <v>2838</v>
      </c>
      <c r="F2893" t="s">
        <v>202</v>
      </c>
      <c r="G2893" s="9">
        <v>1</v>
      </c>
      <c r="H2893" s="8">
        <v>0</v>
      </c>
      <c r="I2893" s="8">
        <v>13.64</v>
      </c>
      <c r="J2893" s="8">
        <v>0</v>
      </c>
      <c r="K2893" t="s">
        <v>113</v>
      </c>
      <c r="L2893" s="1">
        <v>45333</v>
      </c>
      <c r="M2893">
        <v>2</v>
      </c>
      <c r="N2893">
        <v>2024</v>
      </c>
    </row>
    <row r="2894" spans="1:14" x14ac:dyDescent="0.25">
      <c r="A2894" t="s">
        <v>4726</v>
      </c>
      <c r="B2894" t="s">
        <v>2934</v>
      </c>
      <c r="C2894" t="s">
        <v>4702</v>
      </c>
      <c r="D2894" t="s">
        <v>4703</v>
      </c>
      <c r="E2894" t="s">
        <v>4723</v>
      </c>
      <c r="F2894" t="s">
        <v>202</v>
      </c>
      <c r="G2894" s="9">
        <v>1</v>
      </c>
      <c r="H2894" s="8">
        <v>0</v>
      </c>
      <c r="I2894" s="8">
        <v>0</v>
      </c>
      <c r="J2894" s="8">
        <v>0</v>
      </c>
      <c r="K2894" t="s">
        <v>113</v>
      </c>
      <c r="L2894" s="1">
        <v>45329</v>
      </c>
      <c r="M2894">
        <v>2</v>
      </c>
      <c r="N2894">
        <v>2024</v>
      </c>
    </row>
    <row r="2895" spans="1:14" x14ac:dyDescent="0.25">
      <c r="A2895" t="s">
        <v>4726</v>
      </c>
      <c r="B2895" t="s">
        <v>2934</v>
      </c>
      <c r="C2895" t="s">
        <v>579</v>
      </c>
      <c r="D2895" t="s">
        <v>282</v>
      </c>
      <c r="E2895" t="s">
        <v>283</v>
      </c>
      <c r="F2895" t="s">
        <v>202</v>
      </c>
      <c r="G2895" s="9">
        <v>1</v>
      </c>
      <c r="H2895" s="8">
        <v>205.86940000000001</v>
      </c>
      <c r="I2895" s="8">
        <v>0</v>
      </c>
      <c r="J2895" s="8">
        <v>205.87</v>
      </c>
      <c r="K2895" t="s">
        <v>113</v>
      </c>
      <c r="L2895" s="1">
        <v>45329</v>
      </c>
      <c r="M2895">
        <v>2</v>
      </c>
      <c r="N2895">
        <v>2024</v>
      </c>
    </row>
    <row r="2896" spans="1:14" x14ac:dyDescent="0.25">
      <c r="A2896" t="s">
        <v>4726</v>
      </c>
      <c r="B2896" t="s">
        <v>2934</v>
      </c>
      <c r="C2896" t="s">
        <v>580</v>
      </c>
      <c r="D2896" t="s">
        <v>284</v>
      </c>
      <c r="E2896" t="s">
        <v>285</v>
      </c>
      <c r="F2896" t="s">
        <v>202</v>
      </c>
      <c r="G2896" s="9">
        <v>1</v>
      </c>
      <c r="H2896" s="8">
        <v>205.71350000000001</v>
      </c>
      <c r="I2896" s="8">
        <v>0</v>
      </c>
      <c r="J2896" s="8">
        <v>205.71</v>
      </c>
      <c r="K2896" t="s">
        <v>113</v>
      </c>
      <c r="L2896" s="1">
        <v>45329</v>
      </c>
      <c r="M2896">
        <v>2</v>
      </c>
      <c r="N2896">
        <v>2024</v>
      </c>
    </row>
    <row r="2897" spans="1:14" x14ac:dyDescent="0.25">
      <c r="A2897" t="s">
        <v>4726</v>
      </c>
      <c r="B2897" t="s">
        <v>2934</v>
      </c>
      <c r="C2897" t="s">
        <v>582</v>
      </c>
      <c r="D2897" t="s">
        <v>320</v>
      </c>
      <c r="E2897" t="s">
        <v>321</v>
      </c>
      <c r="F2897" t="s">
        <v>202</v>
      </c>
      <c r="G2897" s="9">
        <v>1</v>
      </c>
      <c r="H2897" s="8">
        <v>70.129599999999996</v>
      </c>
      <c r="I2897" s="8">
        <v>0</v>
      </c>
      <c r="J2897" s="8">
        <v>70.13</v>
      </c>
      <c r="K2897" t="s">
        <v>113</v>
      </c>
      <c r="L2897" s="1">
        <v>45329</v>
      </c>
      <c r="M2897">
        <v>2</v>
      </c>
      <c r="N2897">
        <v>2024</v>
      </c>
    </row>
    <row r="2898" spans="1:14" x14ac:dyDescent="0.25">
      <c r="A2898" t="s">
        <v>4726</v>
      </c>
      <c r="B2898" t="s">
        <v>2934</v>
      </c>
      <c r="C2898" t="s">
        <v>523</v>
      </c>
      <c r="D2898" t="s">
        <v>338</v>
      </c>
      <c r="E2898" t="s">
        <v>339</v>
      </c>
      <c r="F2898" t="s">
        <v>202</v>
      </c>
      <c r="G2898" s="9">
        <v>1</v>
      </c>
      <c r="H2898" s="8">
        <v>13.246700000000001</v>
      </c>
      <c r="I2898" s="8">
        <v>0</v>
      </c>
      <c r="J2898" s="8">
        <v>13.25</v>
      </c>
      <c r="K2898" t="s">
        <v>113</v>
      </c>
      <c r="L2898" s="1">
        <v>45329</v>
      </c>
      <c r="M2898">
        <v>2</v>
      </c>
      <c r="N2898">
        <v>2024</v>
      </c>
    </row>
    <row r="2899" spans="1:14" x14ac:dyDescent="0.25">
      <c r="A2899" t="s">
        <v>4726</v>
      </c>
      <c r="B2899" t="s">
        <v>2934</v>
      </c>
      <c r="C2899" t="s">
        <v>521</v>
      </c>
      <c r="D2899" t="s">
        <v>340</v>
      </c>
      <c r="E2899" t="s">
        <v>341</v>
      </c>
      <c r="F2899" t="s">
        <v>202</v>
      </c>
      <c r="G2899" s="9">
        <v>1</v>
      </c>
      <c r="H2899" s="8">
        <v>39.740099999999998</v>
      </c>
      <c r="I2899" s="8">
        <v>0</v>
      </c>
      <c r="J2899" s="8">
        <v>39.74</v>
      </c>
      <c r="K2899" t="s">
        <v>113</v>
      </c>
      <c r="L2899" s="1">
        <v>45329</v>
      </c>
      <c r="M2899">
        <v>2</v>
      </c>
      <c r="N2899">
        <v>2024</v>
      </c>
    </row>
    <row r="2900" spans="1:14" x14ac:dyDescent="0.25">
      <c r="A2900" t="s">
        <v>4726</v>
      </c>
      <c r="B2900" t="s">
        <v>2934</v>
      </c>
      <c r="C2900" t="s">
        <v>525</v>
      </c>
      <c r="D2900" t="s">
        <v>334</v>
      </c>
      <c r="E2900" t="s">
        <v>335</v>
      </c>
      <c r="F2900" t="s">
        <v>202</v>
      </c>
      <c r="G2900" s="9">
        <v>1</v>
      </c>
      <c r="H2900" s="8">
        <v>28.831099999999999</v>
      </c>
      <c r="I2900" s="8">
        <v>0</v>
      </c>
      <c r="J2900" s="8">
        <v>28.83</v>
      </c>
      <c r="K2900" t="s">
        <v>113</v>
      </c>
      <c r="L2900" s="1">
        <v>45329</v>
      </c>
      <c r="M2900">
        <v>2</v>
      </c>
      <c r="N2900">
        <v>2024</v>
      </c>
    </row>
    <row r="2901" spans="1:14" x14ac:dyDescent="0.25">
      <c r="A2901" t="s">
        <v>4726</v>
      </c>
      <c r="B2901" t="s">
        <v>2934</v>
      </c>
      <c r="C2901" t="s">
        <v>3107</v>
      </c>
      <c r="D2901" t="s">
        <v>2040</v>
      </c>
      <c r="E2901" t="s">
        <v>2876</v>
      </c>
      <c r="F2901" t="s">
        <v>202</v>
      </c>
      <c r="G2901" s="9">
        <v>1</v>
      </c>
      <c r="H2901" s="8">
        <v>0</v>
      </c>
      <c r="I2901" s="8">
        <v>0</v>
      </c>
      <c r="J2901" s="8">
        <v>0</v>
      </c>
      <c r="K2901" t="s">
        <v>113</v>
      </c>
      <c r="L2901" s="1">
        <v>45329</v>
      </c>
      <c r="M2901">
        <v>2</v>
      </c>
      <c r="N2901">
        <v>2024</v>
      </c>
    </row>
    <row r="2902" spans="1:14" x14ac:dyDescent="0.25">
      <c r="A2902" t="s">
        <v>4726</v>
      </c>
      <c r="B2902" t="s">
        <v>2934</v>
      </c>
      <c r="C2902" t="s">
        <v>511</v>
      </c>
      <c r="D2902" t="s">
        <v>310</v>
      </c>
      <c r="E2902" t="s">
        <v>311</v>
      </c>
      <c r="F2902" t="s">
        <v>202</v>
      </c>
      <c r="G2902" s="9">
        <v>1</v>
      </c>
      <c r="H2902" s="8">
        <v>121.40219999999999</v>
      </c>
      <c r="I2902" s="8">
        <v>0</v>
      </c>
      <c r="J2902" s="8">
        <v>121.4</v>
      </c>
      <c r="K2902" t="s">
        <v>113</v>
      </c>
      <c r="L2902" s="1">
        <v>45329</v>
      </c>
      <c r="M2902">
        <v>2</v>
      </c>
      <c r="N2902">
        <v>2024</v>
      </c>
    </row>
    <row r="2903" spans="1:14" x14ac:dyDescent="0.25">
      <c r="A2903" t="s">
        <v>4726</v>
      </c>
      <c r="B2903" t="s">
        <v>2934</v>
      </c>
      <c r="C2903" t="s">
        <v>452</v>
      </c>
      <c r="D2903" t="s">
        <v>376</v>
      </c>
      <c r="E2903" t="s">
        <v>377</v>
      </c>
      <c r="F2903" t="s">
        <v>202</v>
      </c>
      <c r="G2903" s="9">
        <v>1</v>
      </c>
      <c r="H2903" s="8">
        <v>53.547899999999998</v>
      </c>
      <c r="I2903" s="8">
        <v>0</v>
      </c>
      <c r="J2903" s="8">
        <v>53.55</v>
      </c>
      <c r="K2903" t="s">
        <v>113</v>
      </c>
      <c r="L2903" s="1">
        <v>45329</v>
      </c>
      <c r="M2903">
        <v>2</v>
      </c>
      <c r="N2903">
        <v>2024</v>
      </c>
    </row>
    <row r="2904" spans="1:14" x14ac:dyDescent="0.25">
      <c r="A2904" t="s">
        <v>4726</v>
      </c>
      <c r="B2904" t="s">
        <v>2934</v>
      </c>
      <c r="C2904" t="s">
        <v>500</v>
      </c>
      <c r="D2904" t="s">
        <v>372</v>
      </c>
      <c r="E2904" t="s">
        <v>373</v>
      </c>
      <c r="F2904" t="s">
        <v>202</v>
      </c>
      <c r="G2904" s="9">
        <v>1</v>
      </c>
      <c r="H2904" s="8">
        <v>79.7607</v>
      </c>
      <c r="I2904" s="8">
        <v>0</v>
      </c>
      <c r="J2904" s="8">
        <v>79.760000000000005</v>
      </c>
      <c r="K2904" t="s">
        <v>113</v>
      </c>
      <c r="L2904" s="1">
        <v>45329</v>
      </c>
      <c r="M2904">
        <v>2</v>
      </c>
      <c r="N2904">
        <v>2024</v>
      </c>
    </row>
    <row r="2905" spans="1:14" x14ac:dyDescent="0.25">
      <c r="A2905" t="s">
        <v>4726</v>
      </c>
      <c r="B2905" t="s">
        <v>2934</v>
      </c>
      <c r="C2905" t="s">
        <v>510</v>
      </c>
      <c r="D2905" t="s">
        <v>295</v>
      </c>
      <c r="E2905" t="s">
        <v>296</v>
      </c>
      <c r="F2905" t="s">
        <v>202</v>
      </c>
      <c r="G2905" s="9">
        <v>1</v>
      </c>
      <c r="H2905" s="8">
        <v>65.423100000000005</v>
      </c>
      <c r="I2905" s="8">
        <v>0</v>
      </c>
      <c r="J2905" s="8">
        <v>65.42</v>
      </c>
      <c r="K2905" t="s">
        <v>113</v>
      </c>
      <c r="L2905" s="1">
        <v>45329</v>
      </c>
      <c r="M2905">
        <v>2</v>
      </c>
      <c r="N2905">
        <v>2024</v>
      </c>
    </row>
    <row r="2906" spans="1:14" x14ac:dyDescent="0.25">
      <c r="A2906" t="s">
        <v>4726</v>
      </c>
      <c r="B2906" t="s">
        <v>2934</v>
      </c>
      <c r="C2906" t="s">
        <v>3056</v>
      </c>
      <c r="D2906" t="s">
        <v>1639</v>
      </c>
      <c r="E2906" t="s">
        <v>3082</v>
      </c>
      <c r="F2906" t="s">
        <v>202</v>
      </c>
      <c r="G2906" s="9">
        <v>2</v>
      </c>
      <c r="H2906" s="8">
        <v>54.233600000000003</v>
      </c>
      <c r="I2906" s="8">
        <v>0</v>
      </c>
      <c r="J2906" s="8">
        <v>108.47</v>
      </c>
      <c r="K2906" t="s">
        <v>113</v>
      </c>
      <c r="L2906" s="1">
        <v>45329</v>
      </c>
      <c r="M2906">
        <v>2</v>
      </c>
      <c r="N2906">
        <v>2024</v>
      </c>
    </row>
    <row r="2907" spans="1:14" x14ac:dyDescent="0.25">
      <c r="A2907" t="s">
        <v>4726</v>
      </c>
      <c r="B2907" t="s">
        <v>2934</v>
      </c>
      <c r="C2907" t="s">
        <v>561</v>
      </c>
      <c r="D2907" t="s">
        <v>246</v>
      </c>
      <c r="E2907" t="s">
        <v>2753</v>
      </c>
      <c r="F2907" t="s">
        <v>202</v>
      </c>
      <c r="G2907" s="9">
        <v>1</v>
      </c>
      <c r="H2907" s="8">
        <v>20.571400000000001</v>
      </c>
      <c r="I2907" s="8">
        <v>0</v>
      </c>
      <c r="J2907" s="8">
        <v>20.57</v>
      </c>
      <c r="K2907" t="s">
        <v>113</v>
      </c>
      <c r="L2907" s="1">
        <v>45329</v>
      </c>
      <c r="M2907">
        <v>2</v>
      </c>
      <c r="N2907">
        <v>2024</v>
      </c>
    </row>
    <row r="2908" spans="1:14" x14ac:dyDescent="0.25">
      <c r="A2908" t="s">
        <v>4726</v>
      </c>
      <c r="B2908" t="s">
        <v>2934</v>
      </c>
      <c r="C2908" t="s">
        <v>435</v>
      </c>
      <c r="D2908" t="s">
        <v>224</v>
      </c>
      <c r="E2908" t="s">
        <v>2789</v>
      </c>
      <c r="F2908" t="s">
        <v>202</v>
      </c>
      <c r="G2908" s="9">
        <v>1</v>
      </c>
      <c r="H2908" s="8">
        <v>32.633600000000001</v>
      </c>
      <c r="I2908" s="8">
        <v>0</v>
      </c>
      <c r="J2908" s="8">
        <v>32.630000000000003</v>
      </c>
      <c r="K2908" t="s">
        <v>113</v>
      </c>
      <c r="L2908" s="1">
        <v>45329</v>
      </c>
      <c r="M2908">
        <v>2</v>
      </c>
      <c r="N2908">
        <v>2024</v>
      </c>
    </row>
    <row r="2909" spans="1:14" x14ac:dyDescent="0.25">
      <c r="A2909" t="s">
        <v>4726</v>
      </c>
      <c r="B2909" t="s">
        <v>2934</v>
      </c>
      <c r="C2909" t="s">
        <v>466</v>
      </c>
      <c r="D2909" t="s">
        <v>330</v>
      </c>
      <c r="E2909" t="s">
        <v>1737</v>
      </c>
      <c r="F2909" t="s">
        <v>202</v>
      </c>
      <c r="G2909" s="9">
        <v>1</v>
      </c>
      <c r="H2909" s="8">
        <v>16.799900000000001</v>
      </c>
      <c r="I2909" s="8">
        <v>0</v>
      </c>
      <c r="J2909" s="8">
        <v>16.8</v>
      </c>
      <c r="K2909" t="s">
        <v>113</v>
      </c>
      <c r="L2909" s="1">
        <v>45329</v>
      </c>
      <c r="M2909">
        <v>2</v>
      </c>
      <c r="N2909">
        <v>2024</v>
      </c>
    </row>
    <row r="2910" spans="1:14" x14ac:dyDescent="0.25">
      <c r="A2910" t="s">
        <v>4726</v>
      </c>
      <c r="B2910" t="s">
        <v>2934</v>
      </c>
      <c r="C2910" t="s">
        <v>484</v>
      </c>
      <c r="D2910" t="s">
        <v>346</v>
      </c>
      <c r="E2910" t="s">
        <v>2841</v>
      </c>
      <c r="F2910" t="s">
        <v>202</v>
      </c>
      <c r="G2910" s="9">
        <v>1</v>
      </c>
      <c r="H2910" s="8">
        <v>48.046599999999998</v>
      </c>
      <c r="I2910" s="8">
        <v>0</v>
      </c>
      <c r="J2910" s="8">
        <v>48.05</v>
      </c>
      <c r="K2910" t="s">
        <v>113</v>
      </c>
      <c r="L2910" s="1">
        <v>45329</v>
      </c>
      <c r="M2910">
        <v>2</v>
      </c>
      <c r="N2910">
        <v>2024</v>
      </c>
    </row>
    <row r="2911" spans="1:14" x14ac:dyDescent="0.25">
      <c r="A2911" t="s">
        <v>4726</v>
      </c>
      <c r="B2911" t="s">
        <v>2934</v>
      </c>
      <c r="C2911" t="s">
        <v>482</v>
      </c>
      <c r="D2911" t="s">
        <v>359</v>
      </c>
      <c r="E2911" t="s">
        <v>1767</v>
      </c>
      <c r="F2911" t="s">
        <v>202</v>
      </c>
      <c r="G2911" s="9">
        <v>1</v>
      </c>
      <c r="H2911" s="8">
        <v>61.277700000000003</v>
      </c>
      <c r="I2911" s="8">
        <v>0</v>
      </c>
      <c r="J2911" s="8">
        <v>61.28</v>
      </c>
      <c r="K2911" t="s">
        <v>113</v>
      </c>
      <c r="L2911" s="1">
        <v>45329</v>
      </c>
      <c r="M2911">
        <v>2</v>
      </c>
      <c r="N2911">
        <v>2024</v>
      </c>
    </row>
    <row r="2912" spans="1:14" x14ac:dyDescent="0.25">
      <c r="A2912" t="s">
        <v>4726</v>
      </c>
      <c r="B2912" t="s">
        <v>2934</v>
      </c>
      <c r="C2912" t="s">
        <v>468</v>
      </c>
      <c r="D2912" t="s">
        <v>306</v>
      </c>
      <c r="E2912" t="s">
        <v>2746</v>
      </c>
      <c r="F2912" t="s">
        <v>202</v>
      </c>
      <c r="G2912" s="9">
        <v>1</v>
      </c>
      <c r="H2912" s="8">
        <v>0.99739999999999995</v>
      </c>
      <c r="I2912" s="8">
        <v>0</v>
      </c>
      <c r="J2912" s="8">
        <v>1</v>
      </c>
      <c r="K2912" t="s">
        <v>113</v>
      </c>
      <c r="L2912" s="1">
        <v>45329</v>
      </c>
      <c r="M2912">
        <v>2</v>
      </c>
      <c r="N2912">
        <v>2024</v>
      </c>
    </row>
    <row r="2913" spans="1:14" x14ac:dyDescent="0.25">
      <c r="A2913" t="s">
        <v>4726</v>
      </c>
      <c r="B2913" t="s">
        <v>2934</v>
      </c>
      <c r="C2913" t="s">
        <v>3034</v>
      </c>
      <c r="D2913" t="s">
        <v>1960</v>
      </c>
      <c r="E2913" t="s">
        <v>4721</v>
      </c>
      <c r="F2913" t="s">
        <v>202</v>
      </c>
      <c r="G2913" s="9">
        <v>1</v>
      </c>
      <c r="H2913" s="8">
        <v>0</v>
      </c>
      <c r="I2913" s="8">
        <v>0</v>
      </c>
      <c r="J2913" s="8">
        <v>0</v>
      </c>
      <c r="K2913" t="s">
        <v>113</v>
      </c>
      <c r="L2913" s="1">
        <v>45329</v>
      </c>
      <c r="M2913">
        <v>2</v>
      </c>
      <c r="N2913">
        <v>2024</v>
      </c>
    </row>
    <row r="2914" spans="1:14" x14ac:dyDescent="0.25">
      <c r="A2914" t="s">
        <v>4726</v>
      </c>
      <c r="B2914" t="s">
        <v>2934</v>
      </c>
      <c r="C2914" t="s">
        <v>559</v>
      </c>
      <c r="D2914" t="s">
        <v>418</v>
      </c>
      <c r="E2914" t="s">
        <v>1834</v>
      </c>
      <c r="F2914" t="s">
        <v>202</v>
      </c>
      <c r="G2914" s="9">
        <v>1</v>
      </c>
      <c r="H2914" s="8">
        <v>177.6617</v>
      </c>
      <c r="I2914" s="8">
        <v>0</v>
      </c>
      <c r="J2914" s="8">
        <v>177.66</v>
      </c>
      <c r="K2914" t="s">
        <v>113</v>
      </c>
      <c r="L2914" s="1">
        <v>45329</v>
      </c>
      <c r="M2914">
        <v>2</v>
      </c>
      <c r="N2914">
        <v>2024</v>
      </c>
    </row>
    <row r="2915" spans="1:14" x14ac:dyDescent="0.25">
      <c r="A2915" t="s">
        <v>4726</v>
      </c>
      <c r="B2915" t="s">
        <v>2934</v>
      </c>
      <c r="C2915" t="s">
        <v>436</v>
      </c>
      <c r="D2915" t="s">
        <v>303</v>
      </c>
      <c r="E2915" t="s">
        <v>201</v>
      </c>
      <c r="F2915" t="s">
        <v>202</v>
      </c>
      <c r="G2915" s="9">
        <v>1</v>
      </c>
      <c r="H2915" s="8">
        <v>14.0259</v>
      </c>
      <c r="I2915" s="8">
        <v>0</v>
      </c>
      <c r="J2915" s="8">
        <v>14.03</v>
      </c>
      <c r="K2915" t="s">
        <v>113</v>
      </c>
      <c r="L2915" s="1">
        <v>45329</v>
      </c>
      <c r="M2915">
        <v>2</v>
      </c>
      <c r="N2915">
        <v>2024</v>
      </c>
    </row>
    <row r="2916" spans="1:14" x14ac:dyDescent="0.25">
      <c r="A2916" t="s">
        <v>4726</v>
      </c>
      <c r="B2916" t="s">
        <v>2934</v>
      </c>
      <c r="C2916" t="s">
        <v>2736</v>
      </c>
      <c r="D2916" t="s">
        <v>202</v>
      </c>
      <c r="E2916" t="s">
        <v>4727</v>
      </c>
      <c r="F2916" t="s">
        <v>202</v>
      </c>
      <c r="G2916" s="9">
        <v>1</v>
      </c>
      <c r="H2916" s="8">
        <v>0</v>
      </c>
      <c r="I2916" s="8">
        <v>0</v>
      </c>
      <c r="J2916" s="8">
        <v>0</v>
      </c>
      <c r="K2916" t="s">
        <v>113</v>
      </c>
      <c r="L2916" s="1">
        <v>45329</v>
      </c>
      <c r="M2916">
        <v>2</v>
      </c>
      <c r="N2916">
        <v>2024</v>
      </c>
    </row>
    <row r="2917" spans="1:14" x14ac:dyDescent="0.25">
      <c r="A2917" t="s">
        <v>4726</v>
      </c>
      <c r="B2917" t="s">
        <v>2934</v>
      </c>
      <c r="C2917" t="s">
        <v>2795</v>
      </c>
      <c r="D2917" t="s">
        <v>1726</v>
      </c>
      <c r="E2917" t="s">
        <v>1727</v>
      </c>
      <c r="F2917" t="s">
        <v>202</v>
      </c>
      <c r="G2917" s="9">
        <v>1</v>
      </c>
      <c r="H2917" s="8">
        <v>31.168700000000001</v>
      </c>
      <c r="I2917" s="8">
        <v>0</v>
      </c>
      <c r="J2917" s="8">
        <v>31.17</v>
      </c>
      <c r="K2917" t="s">
        <v>113</v>
      </c>
      <c r="L2917" s="1">
        <v>45329</v>
      </c>
      <c r="M2917">
        <v>2</v>
      </c>
      <c r="N2917">
        <v>2024</v>
      </c>
    </row>
    <row r="2918" spans="1:14" x14ac:dyDescent="0.25">
      <c r="A2918" t="s">
        <v>4728</v>
      </c>
      <c r="B2918" t="s">
        <v>4722</v>
      </c>
      <c r="C2918" t="s">
        <v>4112</v>
      </c>
      <c r="D2918" t="s">
        <v>2381</v>
      </c>
      <c r="E2918" t="s">
        <v>4113</v>
      </c>
      <c r="F2918" t="s">
        <v>202</v>
      </c>
      <c r="G2918" s="9">
        <v>2</v>
      </c>
      <c r="H2918" s="8">
        <v>0</v>
      </c>
      <c r="I2918" s="8">
        <v>2900</v>
      </c>
      <c r="J2918" s="8">
        <v>0</v>
      </c>
      <c r="K2918" t="s">
        <v>113</v>
      </c>
      <c r="L2918" s="1">
        <v>45329</v>
      </c>
      <c r="M2918">
        <v>2</v>
      </c>
      <c r="N2918">
        <v>2024</v>
      </c>
    </row>
    <row r="2919" spans="1:14" x14ac:dyDescent="0.25">
      <c r="A2919" t="s">
        <v>4729</v>
      </c>
      <c r="B2919" t="s">
        <v>2934</v>
      </c>
      <c r="C2919" t="s">
        <v>3650</v>
      </c>
      <c r="D2919" t="s">
        <v>1773</v>
      </c>
      <c r="E2919" t="s">
        <v>2726</v>
      </c>
      <c r="F2919" t="s">
        <v>202</v>
      </c>
      <c r="G2919" s="9">
        <v>1</v>
      </c>
      <c r="H2919" s="8">
        <v>6.95</v>
      </c>
      <c r="I2919" s="8">
        <v>35.450000000000003</v>
      </c>
      <c r="J2919" s="8">
        <v>6.95</v>
      </c>
      <c r="K2919" t="s">
        <v>113</v>
      </c>
      <c r="L2919" s="1">
        <v>45328</v>
      </c>
      <c r="M2919">
        <v>2</v>
      </c>
      <c r="N2919">
        <v>2024</v>
      </c>
    </row>
    <row r="2920" spans="1:14" x14ac:dyDescent="0.25">
      <c r="A2920" t="s">
        <v>4729</v>
      </c>
      <c r="B2920" t="s">
        <v>2934</v>
      </c>
      <c r="C2920" t="s">
        <v>482</v>
      </c>
      <c r="D2920" t="s">
        <v>359</v>
      </c>
      <c r="E2920" t="s">
        <v>1767</v>
      </c>
      <c r="F2920" t="s">
        <v>202</v>
      </c>
      <c r="G2920" s="9">
        <v>1</v>
      </c>
      <c r="H2920" s="8">
        <v>39.32</v>
      </c>
      <c r="I2920" s="8">
        <v>135.44999999999999</v>
      </c>
      <c r="J2920" s="8">
        <v>39.32</v>
      </c>
      <c r="K2920" t="s">
        <v>113</v>
      </c>
      <c r="L2920" s="1">
        <v>45328</v>
      </c>
      <c r="M2920">
        <v>2</v>
      </c>
      <c r="N2920">
        <v>2024</v>
      </c>
    </row>
    <row r="2921" spans="1:14" x14ac:dyDescent="0.25">
      <c r="A2921" t="s">
        <v>4729</v>
      </c>
      <c r="B2921" t="s">
        <v>2934</v>
      </c>
      <c r="C2921" t="s">
        <v>2724</v>
      </c>
      <c r="D2921" t="s">
        <v>202</v>
      </c>
      <c r="E2921" t="s">
        <v>2779</v>
      </c>
      <c r="F2921" t="s">
        <v>202</v>
      </c>
      <c r="G2921" s="9">
        <v>1</v>
      </c>
      <c r="H2921" s="8">
        <v>0</v>
      </c>
      <c r="I2921" s="8">
        <v>22.34</v>
      </c>
      <c r="J2921" s="8">
        <v>0</v>
      </c>
      <c r="K2921" t="s">
        <v>113</v>
      </c>
      <c r="L2921" s="1">
        <v>45328</v>
      </c>
      <c r="M2921">
        <v>2</v>
      </c>
      <c r="N2921">
        <v>2024</v>
      </c>
    </row>
    <row r="2922" spans="1:14" x14ac:dyDescent="0.25">
      <c r="A2922" t="s">
        <v>4730</v>
      </c>
      <c r="B2922" t="s">
        <v>2934</v>
      </c>
      <c r="C2922" t="s">
        <v>2924</v>
      </c>
      <c r="D2922" t="s">
        <v>1604</v>
      </c>
      <c r="E2922" t="s">
        <v>4673</v>
      </c>
      <c r="F2922" t="s">
        <v>202</v>
      </c>
      <c r="G2922" s="9">
        <v>1</v>
      </c>
      <c r="H2922" s="8">
        <v>30.545300000000001</v>
      </c>
      <c r="I2922" s="8">
        <v>71.819999999999993</v>
      </c>
      <c r="J2922" s="8">
        <v>30.55</v>
      </c>
      <c r="K2922" t="s">
        <v>113</v>
      </c>
      <c r="L2922" s="1">
        <v>45326</v>
      </c>
      <c r="M2922">
        <v>2</v>
      </c>
      <c r="N2922">
        <v>2024</v>
      </c>
    </row>
    <row r="2923" spans="1:14" x14ac:dyDescent="0.25">
      <c r="A2923" t="s">
        <v>4730</v>
      </c>
      <c r="B2923" t="s">
        <v>2934</v>
      </c>
      <c r="C2923" t="s">
        <v>443</v>
      </c>
      <c r="D2923" t="s">
        <v>363</v>
      </c>
      <c r="E2923" t="s">
        <v>2904</v>
      </c>
      <c r="F2923" t="s">
        <v>202</v>
      </c>
      <c r="G2923" s="9">
        <v>1</v>
      </c>
      <c r="H2923" s="8">
        <v>14.0259</v>
      </c>
      <c r="I2923" s="8">
        <v>41.82</v>
      </c>
      <c r="J2923" s="8">
        <v>14.03</v>
      </c>
      <c r="K2923" t="s">
        <v>113</v>
      </c>
      <c r="L2923" s="1">
        <v>45326</v>
      </c>
      <c r="M2923">
        <v>2</v>
      </c>
      <c r="N2923">
        <v>2024</v>
      </c>
    </row>
    <row r="2924" spans="1:14" x14ac:dyDescent="0.25">
      <c r="A2924" t="s">
        <v>4730</v>
      </c>
      <c r="B2924" t="s">
        <v>2934</v>
      </c>
      <c r="C2924" t="s">
        <v>468</v>
      </c>
      <c r="D2924" t="s">
        <v>306</v>
      </c>
      <c r="E2924" t="s">
        <v>2746</v>
      </c>
      <c r="F2924" t="s">
        <v>202</v>
      </c>
      <c r="G2924" s="9">
        <v>2</v>
      </c>
      <c r="H2924" s="8">
        <v>0.99739999999999995</v>
      </c>
      <c r="I2924" s="8">
        <v>7.27</v>
      </c>
      <c r="J2924" s="8">
        <v>1.99</v>
      </c>
      <c r="K2924" t="s">
        <v>113</v>
      </c>
      <c r="L2924" s="1">
        <v>45326</v>
      </c>
      <c r="M2924">
        <v>2</v>
      </c>
      <c r="N2924">
        <v>2024</v>
      </c>
    </row>
    <row r="2925" spans="1:14" x14ac:dyDescent="0.25">
      <c r="A2925" t="s">
        <v>4730</v>
      </c>
      <c r="B2925" t="s">
        <v>2934</v>
      </c>
      <c r="C2925" t="s">
        <v>2724</v>
      </c>
      <c r="D2925" t="s">
        <v>202</v>
      </c>
      <c r="E2925" t="s">
        <v>2838</v>
      </c>
      <c r="F2925" t="s">
        <v>202</v>
      </c>
      <c r="G2925" s="9">
        <v>1</v>
      </c>
      <c r="H2925" s="8">
        <v>0</v>
      </c>
      <c r="I2925" s="8">
        <v>13.64</v>
      </c>
      <c r="J2925" s="8">
        <v>0</v>
      </c>
      <c r="K2925" t="s">
        <v>113</v>
      </c>
      <c r="L2925" s="1">
        <v>45326</v>
      </c>
      <c r="M2925">
        <v>2</v>
      </c>
      <c r="N2925">
        <v>2024</v>
      </c>
    </row>
    <row r="2926" spans="1:14" x14ac:dyDescent="0.25">
      <c r="A2926" t="s">
        <v>4730</v>
      </c>
      <c r="B2926" t="s">
        <v>2934</v>
      </c>
      <c r="C2926" t="s">
        <v>2736</v>
      </c>
      <c r="D2926" t="s">
        <v>202</v>
      </c>
      <c r="E2926" t="s">
        <v>2832</v>
      </c>
      <c r="F2926" t="s">
        <v>202</v>
      </c>
      <c r="G2926" s="9">
        <v>1</v>
      </c>
      <c r="H2926" s="8">
        <v>0</v>
      </c>
      <c r="I2926" s="8">
        <v>0.01</v>
      </c>
      <c r="J2926" s="8">
        <v>0</v>
      </c>
      <c r="K2926" t="s">
        <v>113</v>
      </c>
      <c r="L2926" s="1">
        <v>45326</v>
      </c>
      <c r="M2926">
        <v>2</v>
      </c>
      <c r="N2926">
        <v>2024</v>
      </c>
    </row>
    <row r="2927" spans="1:14" x14ac:dyDescent="0.25">
      <c r="A2927" t="s">
        <v>4731</v>
      </c>
      <c r="B2927" t="s">
        <v>2934</v>
      </c>
      <c r="C2927" t="s">
        <v>2769</v>
      </c>
      <c r="D2927" t="s">
        <v>1900</v>
      </c>
      <c r="E2927" t="s">
        <v>2982</v>
      </c>
      <c r="F2927" t="s">
        <v>202</v>
      </c>
      <c r="G2927" s="9">
        <v>1</v>
      </c>
      <c r="H2927" s="8">
        <v>0</v>
      </c>
      <c r="I2927" s="8">
        <v>329.75</v>
      </c>
      <c r="J2927" s="8">
        <v>0</v>
      </c>
      <c r="K2927" t="s">
        <v>106</v>
      </c>
      <c r="L2927" s="1">
        <v>45324</v>
      </c>
      <c r="M2927">
        <v>2</v>
      </c>
      <c r="N2927">
        <v>2024</v>
      </c>
    </row>
    <row r="2928" spans="1:14" x14ac:dyDescent="0.25">
      <c r="A2928" t="s">
        <v>4731</v>
      </c>
      <c r="B2928" t="s">
        <v>2934</v>
      </c>
      <c r="C2928" t="s">
        <v>479</v>
      </c>
      <c r="D2928" t="s">
        <v>326</v>
      </c>
      <c r="E2928" t="s">
        <v>2773</v>
      </c>
      <c r="F2928" t="s">
        <v>1638</v>
      </c>
      <c r="G2928" s="9">
        <v>1</v>
      </c>
      <c r="H2928" s="8">
        <v>74.73</v>
      </c>
      <c r="I2928" s="8">
        <v>0</v>
      </c>
      <c r="J2928" s="8">
        <v>74.73</v>
      </c>
      <c r="K2928" t="s">
        <v>106</v>
      </c>
      <c r="L2928" s="1">
        <v>45324</v>
      </c>
      <c r="M2928">
        <v>2</v>
      </c>
      <c r="N2928">
        <v>2024</v>
      </c>
    </row>
    <row r="2929" spans="1:14" x14ac:dyDescent="0.25">
      <c r="A2929" t="s">
        <v>4731</v>
      </c>
      <c r="B2929" t="s">
        <v>2934</v>
      </c>
      <c r="C2929" t="s">
        <v>480</v>
      </c>
      <c r="D2929" t="s">
        <v>328</v>
      </c>
      <c r="E2929" t="s">
        <v>2774</v>
      </c>
      <c r="F2929" t="s">
        <v>1638</v>
      </c>
      <c r="G2929" s="9">
        <v>1</v>
      </c>
      <c r="H2929" s="8">
        <v>53.89</v>
      </c>
      <c r="I2929" s="8">
        <v>0</v>
      </c>
      <c r="J2929" s="8">
        <v>53.89</v>
      </c>
      <c r="K2929" t="s">
        <v>106</v>
      </c>
      <c r="L2929" s="1">
        <v>45324</v>
      </c>
      <c r="M2929">
        <v>2</v>
      </c>
      <c r="N2929">
        <v>2024</v>
      </c>
    </row>
    <row r="2930" spans="1:14" x14ac:dyDescent="0.25">
      <c r="A2930" t="s">
        <v>4731</v>
      </c>
      <c r="B2930" t="s">
        <v>2934</v>
      </c>
      <c r="C2930" t="s">
        <v>603</v>
      </c>
      <c r="D2930" t="s">
        <v>390</v>
      </c>
      <c r="E2930" t="s">
        <v>391</v>
      </c>
      <c r="F2930" t="s">
        <v>202</v>
      </c>
      <c r="G2930" s="9">
        <v>1</v>
      </c>
      <c r="H2930" s="8">
        <v>29.5</v>
      </c>
      <c r="I2930" s="8">
        <v>0</v>
      </c>
      <c r="J2930" s="8">
        <v>29.5</v>
      </c>
      <c r="K2930" t="s">
        <v>106</v>
      </c>
      <c r="L2930" s="1">
        <v>45324</v>
      </c>
      <c r="M2930">
        <v>2</v>
      </c>
      <c r="N2930">
        <v>2024</v>
      </c>
    </row>
    <row r="2931" spans="1:14" x14ac:dyDescent="0.25">
      <c r="A2931" t="s">
        <v>4731</v>
      </c>
      <c r="B2931" t="s">
        <v>2934</v>
      </c>
      <c r="C2931" t="s">
        <v>2724</v>
      </c>
      <c r="D2931" t="s">
        <v>202</v>
      </c>
      <c r="E2931" t="s">
        <v>2760</v>
      </c>
      <c r="F2931" t="s">
        <v>202</v>
      </c>
      <c r="G2931" s="9">
        <v>1</v>
      </c>
      <c r="H2931" s="8">
        <v>0</v>
      </c>
      <c r="I2931" s="8">
        <v>36.39</v>
      </c>
      <c r="J2931" s="8">
        <v>0</v>
      </c>
      <c r="K2931" t="s">
        <v>106</v>
      </c>
      <c r="L2931" s="1">
        <v>45324</v>
      </c>
      <c r="M2931">
        <v>2</v>
      </c>
      <c r="N2931">
        <v>2024</v>
      </c>
    </row>
    <row r="2932" spans="1:14" x14ac:dyDescent="0.25">
      <c r="A2932" t="s">
        <v>4732</v>
      </c>
      <c r="B2932" t="s">
        <v>2934</v>
      </c>
      <c r="C2932" t="s">
        <v>2724</v>
      </c>
      <c r="D2932" t="s">
        <v>202</v>
      </c>
      <c r="E2932" t="s">
        <v>2733</v>
      </c>
      <c r="F2932" t="s">
        <v>202</v>
      </c>
      <c r="G2932" s="9">
        <v>1</v>
      </c>
      <c r="H2932" s="8">
        <v>0</v>
      </c>
      <c r="I2932" s="8">
        <v>28.96</v>
      </c>
      <c r="J2932" s="8">
        <v>0</v>
      </c>
      <c r="K2932" t="s">
        <v>106</v>
      </c>
      <c r="L2932" s="1">
        <v>45324</v>
      </c>
      <c r="M2932">
        <v>2</v>
      </c>
      <c r="N2932">
        <v>2024</v>
      </c>
    </row>
    <row r="2933" spans="1:14" x14ac:dyDescent="0.25">
      <c r="A2933" t="s">
        <v>4732</v>
      </c>
      <c r="B2933" t="s">
        <v>2934</v>
      </c>
      <c r="C2933" t="s">
        <v>4704</v>
      </c>
      <c r="D2933" t="s">
        <v>4705</v>
      </c>
      <c r="E2933" t="s">
        <v>5474</v>
      </c>
      <c r="F2933" t="s">
        <v>202</v>
      </c>
      <c r="G2933" s="9">
        <v>1</v>
      </c>
      <c r="H2933" s="8">
        <v>0</v>
      </c>
      <c r="I2933" s="8">
        <v>0</v>
      </c>
      <c r="J2933" s="8">
        <v>0</v>
      </c>
      <c r="K2933" t="s">
        <v>106</v>
      </c>
      <c r="L2933" s="1">
        <v>45324</v>
      </c>
      <c r="M2933">
        <v>2</v>
      </c>
      <c r="N2933">
        <v>2024</v>
      </c>
    </row>
    <row r="2934" spans="1:14" x14ac:dyDescent="0.25">
      <c r="A2934" t="s">
        <v>4732</v>
      </c>
      <c r="B2934" t="s">
        <v>2934</v>
      </c>
      <c r="C2934" t="s">
        <v>521</v>
      </c>
      <c r="D2934" t="s">
        <v>340</v>
      </c>
      <c r="E2934" t="s">
        <v>341</v>
      </c>
      <c r="F2934" t="s">
        <v>202</v>
      </c>
      <c r="G2934" s="9">
        <v>1</v>
      </c>
      <c r="H2934" s="8">
        <v>39.740099999999998</v>
      </c>
      <c r="I2934" s="8">
        <v>0</v>
      </c>
      <c r="J2934" s="8">
        <v>39.74</v>
      </c>
      <c r="K2934" t="s">
        <v>106</v>
      </c>
      <c r="L2934" s="1">
        <v>45324</v>
      </c>
      <c r="M2934">
        <v>2</v>
      </c>
      <c r="N2934">
        <v>2024</v>
      </c>
    </row>
    <row r="2935" spans="1:14" x14ac:dyDescent="0.25">
      <c r="A2935" t="s">
        <v>4732</v>
      </c>
      <c r="B2935" t="s">
        <v>2934</v>
      </c>
      <c r="C2935" t="s">
        <v>525</v>
      </c>
      <c r="D2935" t="s">
        <v>334</v>
      </c>
      <c r="E2935" t="s">
        <v>335</v>
      </c>
      <c r="F2935" t="s">
        <v>202</v>
      </c>
      <c r="G2935" s="9">
        <v>1</v>
      </c>
      <c r="H2935" s="8">
        <v>28.831099999999999</v>
      </c>
      <c r="I2935" s="8">
        <v>0</v>
      </c>
      <c r="J2935" s="8">
        <v>28.83</v>
      </c>
      <c r="K2935" t="s">
        <v>106</v>
      </c>
      <c r="L2935" s="1">
        <v>45324</v>
      </c>
      <c r="M2935">
        <v>2</v>
      </c>
      <c r="N2935">
        <v>2024</v>
      </c>
    </row>
    <row r="2936" spans="1:14" x14ac:dyDescent="0.25">
      <c r="A2936" t="s">
        <v>4732</v>
      </c>
      <c r="B2936" t="s">
        <v>2934</v>
      </c>
      <c r="C2936" t="s">
        <v>524</v>
      </c>
      <c r="D2936" t="s">
        <v>332</v>
      </c>
      <c r="E2936" t="s">
        <v>333</v>
      </c>
      <c r="F2936" t="s">
        <v>202</v>
      </c>
      <c r="G2936" s="9">
        <v>1</v>
      </c>
      <c r="H2936" s="8">
        <v>31.168700000000001</v>
      </c>
      <c r="I2936" s="8">
        <v>0</v>
      </c>
      <c r="J2936" s="8">
        <v>31.17</v>
      </c>
      <c r="K2936" t="s">
        <v>106</v>
      </c>
      <c r="L2936" s="1">
        <v>45324</v>
      </c>
      <c r="M2936">
        <v>2</v>
      </c>
      <c r="N2936">
        <v>2024</v>
      </c>
    </row>
    <row r="2937" spans="1:14" x14ac:dyDescent="0.25">
      <c r="A2937" t="s">
        <v>4732</v>
      </c>
      <c r="B2937" t="s">
        <v>2934</v>
      </c>
      <c r="C2937" t="s">
        <v>522</v>
      </c>
      <c r="D2937" t="s">
        <v>342</v>
      </c>
      <c r="E2937" t="s">
        <v>343</v>
      </c>
      <c r="F2937" t="s">
        <v>202</v>
      </c>
      <c r="G2937" s="9">
        <v>1</v>
      </c>
      <c r="H2937" s="8">
        <v>16.363600000000002</v>
      </c>
      <c r="I2937" s="8">
        <v>0</v>
      </c>
      <c r="J2937" s="8">
        <v>16.36</v>
      </c>
      <c r="K2937" t="s">
        <v>106</v>
      </c>
      <c r="L2937" s="1">
        <v>45324</v>
      </c>
      <c r="M2937">
        <v>2</v>
      </c>
      <c r="N2937">
        <v>2024</v>
      </c>
    </row>
    <row r="2938" spans="1:14" x14ac:dyDescent="0.25">
      <c r="A2938" t="s">
        <v>4732</v>
      </c>
      <c r="B2938" t="s">
        <v>2934</v>
      </c>
      <c r="C2938" t="s">
        <v>3770</v>
      </c>
      <c r="D2938" t="s">
        <v>2031</v>
      </c>
      <c r="E2938" t="s">
        <v>5256</v>
      </c>
      <c r="F2938" t="s">
        <v>202</v>
      </c>
      <c r="G2938" s="9">
        <v>1</v>
      </c>
      <c r="H2938" s="8">
        <v>0</v>
      </c>
      <c r="I2938" s="8">
        <v>176</v>
      </c>
      <c r="J2938" s="8">
        <v>0</v>
      </c>
      <c r="K2938" t="s">
        <v>106</v>
      </c>
      <c r="L2938" s="1">
        <v>45324</v>
      </c>
      <c r="M2938">
        <v>2</v>
      </c>
      <c r="N2938">
        <v>2024</v>
      </c>
    </row>
    <row r="2939" spans="1:14" x14ac:dyDescent="0.25">
      <c r="A2939" t="s">
        <v>4732</v>
      </c>
      <c r="B2939" t="s">
        <v>2934</v>
      </c>
      <c r="C2939" t="s">
        <v>481</v>
      </c>
      <c r="D2939" t="s">
        <v>374</v>
      </c>
      <c r="E2939" t="s">
        <v>375</v>
      </c>
      <c r="F2939" t="s">
        <v>1603</v>
      </c>
      <c r="G2939" s="9">
        <v>1</v>
      </c>
      <c r="H2939" s="8">
        <v>72.545199999999994</v>
      </c>
      <c r="I2939" s="8">
        <v>0</v>
      </c>
      <c r="J2939" s="8">
        <v>72.55</v>
      </c>
      <c r="K2939" t="s">
        <v>106</v>
      </c>
      <c r="L2939" s="1">
        <v>45324</v>
      </c>
      <c r="M2939">
        <v>2</v>
      </c>
      <c r="N2939">
        <v>2024</v>
      </c>
    </row>
    <row r="2940" spans="1:14" x14ac:dyDescent="0.25">
      <c r="A2940" t="s">
        <v>4732</v>
      </c>
      <c r="B2940" t="s">
        <v>2934</v>
      </c>
      <c r="C2940" t="s">
        <v>452</v>
      </c>
      <c r="D2940" t="s">
        <v>376</v>
      </c>
      <c r="E2940" t="s">
        <v>377</v>
      </c>
      <c r="F2940" t="s">
        <v>202</v>
      </c>
      <c r="G2940" s="9">
        <v>1</v>
      </c>
      <c r="H2940" s="8">
        <v>53.547899999999998</v>
      </c>
      <c r="I2940" s="8">
        <v>0</v>
      </c>
      <c r="J2940" s="8">
        <v>53.55</v>
      </c>
      <c r="K2940" t="s">
        <v>106</v>
      </c>
      <c r="L2940" s="1">
        <v>45324</v>
      </c>
      <c r="M2940">
        <v>2</v>
      </c>
      <c r="N2940">
        <v>2024</v>
      </c>
    </row>
    <row r="2941" spans="1:14" x14ac:dyDescent="0.25">
      <c r="A2941" t="s">
        <v>4733</v>
      </c>
      <c r="B2941" t="s">
        <v>2934</v>
      </c>
      <c r="C2941" t="s">
        <v>482</v>
      </c>
      <c r="D2941" t="s">
        <v>359</v>
      </c>
      <c r="E2941" t="s">
        <v>1767</v>
      </c>
      <c r="F2941" t="s">
        <v>202</v>
      </c>
      <c r="G2941" s="9">
        <v>1</v>
      </c>
      <c r="H2941" s="8">
        <v>61.277700000000003</v>
      </c>
      <c r="I2941" s="8">
        <v>98.44</v>
      </c>
      <c r="J2941" s="8">
        <v>61.28</v>
      </c>
      <c r="K2941" t="s">
        <v>4746</v>
      </c>
      <c r="L2941" s="1">
        <v>45323</v>
      </c>
      <c r="M2941">
        <v>2</v>
      </c>
      <c r="N2941">
        <v>2024</v>
      </c>
    </row>
    <row r="2942" spans="1:14" x14ac:dyDescent="0.25">
      <c r="A2942" t="s">
        <v>4733</v>
      </c>
      <c r="B2942" t="s">
        <v>2934</v>
      </c>
      <c r="C2942" t="s">
        <v>2736</v>
      </c>
      <c r="D2942" t="s">
        <v>202</v>
      </c>
      <c r="E2942" t="s">
        <v>4734</v>
      </c>
      <c r="F2942" t="s">
        <v>202</v>
      </c>
      <c r="G2942" s="9">
        <v>1</v>
      </c>
      <c r="H2942" s="8">
        <v>0</v>
      </c>
      <c r="I2942" s="8">
        <v>0</v>
      </c>
      <c r="J2942" s="8">
        <v>0</v>
      </c>
      <c r="K2942" t="s">
        <v>4746</v>
      </c>
      <c r="L2942" s="1">
        <v>45323</v>
      </c>
      <c r="M2942">
        <v>2</v>
      </c>
      <c r="N2942">
        <v>2024</v>
      </c>
    </row>
    <row r="2943" spans="1:14" x14ac:dyDescent="0.25">
      <c r="A2943" t="s">
        <v>4733</v>
      </c>
      <c r="B2943" t="s">
        <v>2934</v>
      </c>
      <c r="C2943" t="s">
        <v>2736</v>
      </c>
      <c r="D2943" t="s">
        <v>202</v>
      </c>
      <c r="E2943" t="s">
        <v>2723</v>
      </c>
      <c r="F2943" t="s">
        <v>202</v>
      </c>
      <c r="G2943" s="9">
        <v>1</v>
      </c>
      <c r="H2943" s="8">
        <v>0</v>
      </c>
      <c r="I2943" s="8">
        <v>0</v>
      </c>
      <c r="J2943" s="8">
        <v>0</v>
      </c>
      <c r="K2943" t="s">
        <v>4746</v>
      </c>
      <c r="L2943" s="1">
        <v>45323</v>
      </c>
      <c r="M2943">
        <v>2</v>
      </c>
      <c r="N2943">
        <v>2024</v>
      </c>
    </row>
    <row r="2944" spans="1:14" x14ac:dyDescent="0.25">
      <c r="A2944" t="s">
        <v>5475</v>
      </c>
      <c r="B2944" t="s">
        <v>2934</v>
      </c>
      <c r="C2944" t="s">
        <v>552</v>
      </c>
      <c r="D2944" t="s">
        <v>356</v>
      </c>
      <c r="E2944" t="s">
        <v>2821</v>
      </c>
      <c r="F2944" t="s">
        <v>202</v>
      </c>
      <c r="G2944" s="9">
        <v>1</v>
      </c>
      <c r="H2944" s="8">
        <v>3.7402000000000002</v>
      </c>
      <c r="I2944" s="8">
        <v>0</v>
      </c>
      <c r="J2944" s="8">
        <v>3.74</v>
      </c>
      <c r="K2944" t="s">
        <v>820</v>
      </c>
      <c r="L2944" s="1">
        <v>45320</v>
      </c>
      <c r="M2944">
        <v>1</v>
      </c>
      <c r="N2944">
        <v>2024</v>
      </c>
    </row>
    <row r="2945" spans="1:14" x14ac:dyDescent="0.25">
      <c r="A2945" t="s">
        <v>5475</v>
      </c>
      <c r="B2945" t="s">
        <v>2934</v>
      </c>
      <c r="C2945" t="s">
        <v>2736</v>
      </c>
      <c r="D2945" t="s">
        <v>202</v>
      </c>
      <c r="E2945" t="s">
        <v>5476</v>
      </c>
      <c r="F2945" t="s">
        <v>202</v>
      </c>
      <c r="G2945" s="9">
        <v>1</v>
      </c>
      <c r="H2945" s="8">
        <v>0</v>
      </c>
      <c r="I2945" s="8">
        <v>0</v>
      </c>
      <c r="J2945" s="8">
        <v>0</v>
      </c>
      <c r="K2945" t="s">
        <v>820</v>
      </c>
      <c r="L2945" s="1">
        <v>45320</v>
      </c>
      <c r="M2945">
        <v>1</v>
      </c>
      <c r="N2945">
        <v>2024</v>
      </c>
    </row>
    <row r="2946" spans="1:14" x14ac:dyDescent="0.25">
      <c r="A2946" t="s">
        <v>5475</v>
      </c>
      <c r="B2946" t="s">
        <v>2934</v>
      </c>
      <c r="C2946" t="s">
        <v>2736</v>
      </c>
      <c r="D2946" t="s">
        <v>202</v>
      </c>
      <c r="E2946" t="s">
        <v>2873</v>
      </c>
      <c r="F2946" t="s">
        <v>202</v>
      </c>
      <c r="G2946" s="9">
        <v>1</v>
      </c>
      <c r="H2946" s="8">
        <v>0</v>
      </c>
      <c r="I2946" s="8">
        <v>0</v>
      </c>
      <c r="J2946" s="8">
        <v>0</v>
      </c>
      <c r="K2946" t="s">
        <v>820</v>
      </c>
      <c r="L2946" s="1">
        <v>45320</v>
      </c>
      <c r="M2946">
        <v>1</v>
      </c>
      <c r="N2946">
        <v>2024</v>
      </c>
    </row>
    <row r="2947" spans="1:14" x14ac:dyDescent="0.25">
      <c r="A2947" t="s">
        <v>5477</v>
      </c>
      <c r="B2947" t="s">
        <v>2722</v>
      </c>
      <c r="C2947" t="s">
        <v>563</v>
      </c>
      <c r="D2947" t="s">
        <v>242</v>
      </c>
      <c r="E2947" t="s">
        <v>2755</v>
      </c>
      <c r="F2947" t="s">
        <v>202</v>
      </c>
      <c r="G2947" s="9">
        <v>1</v>
      </c>
      <c r="H2947" s="8">
        <v>15.5844</v>
      </c>
      <c r="I2947" s="8">
        <v>55</v>
      </c>
      <c r="J2947" s="8">
        <v>15.58</v>
      </c>
      <c r="K2947" t="s">
        <v>4746</v>
      </c>
      <c r="L2947" s="1">
        <v>45319</v>
      </c>
      <c r="M2947">
        <v>1</v>
      </c>
      <c r="N2947">
        <v>2024</v>
      </c>
    </row>
    <row r="2948" spans="1:14" x14ac:dyDescent="0.25">
      <c r="A2948" t="s">
        <v>5477</v>
      </c>
      <c r="B2948" t="s">
        <v>2722</v>
      </c>
      <c r="C2948" t="s">
        <v>2736</v>
      </c>
      <c r="D2948" t="s">
        <v>202</v>
      </c>
      <c r="E2948" t="s">
        <v>2723</v>
      </c>
      <c r="F2948" t="s">
        <v>202</v>
      </c>
      <c r="G2948" s="9">
        <v>1</v>
      </c>
      <c r="H2948" s="8">
        <v>0</v>
      </c>
      <c r="I2948" s="8">
        <v>0</v>
      </c>
      <c r="J2948" s="8">
        <v>0</v>
      </c>
      <c r="K2948" t="s">
        <v>4746</v>
      </c>
      <c r="L2948" s="1">
        <v>45319</v>
      </c>
      <c r="M2948">
        <v>1</v>
      </c>
      <c r="N2948">
        <v>2024</v>
      </c>
    </row>
    <row r="2949" spans="1:14" x14ac:dyDescent="0.25">
      <c r="A2949" t="s">
        <v>5478</v>
      </c>
      <c r="B2949" t="s">
        <v>2722</v>
      </c>
      <c r="C2949" t="s">
        <v>2736</v>
      </c>
      <c r="D2949" t="s">
        <v>202</v>
      </c>
      <c r="E2949" t="s">
        <v>2723</v>
      </c>
      <c r="F2949" t="s">
        <v>202</v>
      </c>
      <c r="G2949" s="9">
        <v>1</v>
      </c>
      <c r="H2949" s="8">
        <v>0</v>
      </c>
      <c r="I2949" s="8">
        <v>26</v>
      </c>
      <c r="J2949" s="8">
        <v>0</v>
      </c>
      <c r="K2949" t="s">
        <v>4746</v>
      </c>
      <c r="L2949" s="1">
        <v>45317</v>
      </c>
      <c r="M2949">
        <v>1</v>
      </c>
      <c r="N2949">
        <v>2024</v>
      </c>
    </row>
    <row r="2950" spans="1:14" x14ac:dyDescent="0.25">
      <c r="A2950" t="s">
        <v>5478</v>
      </c>
      <c r="B2950" t="s">
        <v>2722</v>
      </c>
      <c r="C2950" t="s">
        <v>4653</v>
      </c>
      <c r="D2950" t="s">
        <v>4654</v>
      </c>
      <c r="E2950" t="s">
        <v>4655</v>
      </c>
      <c r="F2950" t="s">
        <v>202</v>
      </c>
      <c r="G2950" s="9">
        <v>2</v>
      </c>
      <c r="H2950" s="8">
        <v>16.363600000000002</v>
      </c>
      <c r="I2950" s="8">
        <v>0</v>
      </c>
      <c r="J2950" s="8">
        <v>32.729999999999997</v>
      </c>
      <c r="K2950" t="s">
        <v>4746</v>
      </c>
      <c r="L2950" s="1">
        <v>45317</v>
      </c>
      <c r="M2950">
        <v>1</v>
      </c>
      <c r="N2950">
        <v>2024</v>
      </c>
    </row>
    <row r="2951" spans="1:14" x14ac:dyDescent="0.25">
      <c r="A2951" t="s">
        <v>5479</v>
      </c>
      <c r="B2951" t="s">
        <v>2722</v>
      </c>
      <c r="C2951" t="s">
        <v>3569</v>
      </c>
      <c r="D2951" t="s">
        <v>1556</v>
      </c>
      <c r="E2951" t="s">
        <v>3791</v>
      </c>
      <c r="F2951" t="s">
        <v>202</v>
      </c>
      <c r="G2951" s="9">
        <v>1</v>
      </c>
      <c r="H2951" s="8">
        <v>13.558400000000001</v>
      </c>
      <c r="I2951" s="8">
        <v>0</v>
      </c>
      <c r="J2951" s="8">
        <v>13.56</v>
      </c>
      <c r="K2951" t="s">
        <v>4746</v>
      </c>
      <c r="L2951" s="1">
        <v>45315</v>
      </c>
      <c r="M2951">
        <v>1</v>
      </c>
      <c r="N2951">
        <v>2024</v>
      </c>
    </row>
    <row r="2952" spans="1:14" x14ac:dyDescent="0.25">
      <c r="A2952" t="s">
        <v>5479</v>
      </c>
      <c r="B2952" t="s">
        <v>2722</v>
      </c>
      <c r="C2952" t="s">
        <v>2736</v>
      </c>
      <c r="D2952" t="s">
        <v>202</v>
      </c>
      <c r="E2952" t="s">
        <v>5480</v>
      </c>
      <c r="F2952" t="s">
        <v>202</v>
      </c>
      <c r="G2952" s="9">
        <v>1</v>
      </c>
      <c r="H2952" s="8">
        <v>0</v>
      </c>
      <c r="I2952" s="8">
        <v>0</v>
      </c>
      <c r="J2952" s="8">
        <v>0</v>
      </c>
      <c r="K2952" t="s">
        <v>4746</v>
      </c>
      <c r="L2952" s="1">
        <v>45315</v>
      </c>
      <c r="M2952">
        <v>1</v>
      </c>
      <c r="N2952">
        <v>2024</v>
      </c>
    </row>
    <row r="2953" spans="1:14" x14ac:dyDescent="0.25">
      <c r="A2953" t="s">
        <v>5481</v>
      </c>
      <c r="B2953" t="s">
        <v>2722</v>
      </c>
      <c r="C2953" t="s">
        <v>502</v>
      </c>
      <c r="D2953" t="s">
        <v>314</v>
      </c>
      <c r="E2953" t="s">
        <v>2819</v>
      </c>
      <c r="F2953" t="s">
        <v>202</v>
      </c>
      <c r="G2953" s="9">
        <v>2</v>
      </c>
      <c r="H2953" s="8">
        <v>1.56</v>
      </c>
      <c r="I2953" s="8">
        <v>0</v>
      </c>
      <c r="J2953" s="8">
        <v>3.12</v>
      </c>
      <c r="K2953" t="s">
        <v>820</v>
      </c>
      <c r="L2953" s="1">
        <v>45315</v>
      </c>
      <c r="M2953">
        <v>1</v>
      </c>
      <c r="N2953">
        <v>2024</v>
      </c>
    </row>
    <row r="2954" spans="1:14" x14ac:dyDescent="0.25">
      <c r="A2954" t="s">
        <v>5481</v>
      </c>
      <c r="B2954" t="s">
        <v>2722</v>
      </c>
      <c r="C2954" t="s">
        <v>2736</v>
      </c>
      <c r="D2954" t="s">
        <v>202</v>
      </c>
      <c r="E2954" t="s">
        <v>5482</v>
      </c>
      <c r="F2954" t="s">
        <v>202</v>
      </c>
      <c r="G2954" s="9">
        <v>1</v>
      </c>
      <c r="H2954" s="8">
        <v>0</v>
      </c>
      <c r="I2954" s="8">
        <v>0</v>
      </c>
      <c r="J2954" s="8">
        <v>0</v>
      </c>
      <c r="K2954" t="s">
        <v>820</v>
      </c>
      <c r="L2954" s="1">
        <v>45315</v>
      </c>
      <c r="M2954">
        <v>1</v>
      </c>
      <c r="N2954">
        <v>2024</v>
      </c>
    </row>
    <row r="2955" spans="1:14" x14ac:dyDescent="0.25">
      <c r="A2955" t="s">
        <v>5483</v>
      </c>
      <c r="B2955" t="s">
        <v>2934</v>
      </c>
      <c r="C2955" t="s">
        <v>512</v>
      </c>
      <c r="D2955" t="s">
        <v>248</v>
      </c>
      <c r="E2955" t="s">
        <v>2725</v>
      </c>
      <c r="F2955" t="s">
        <v>202</v>
      </c>
      <c r="G2955" s="9">
        <v>1</v>
      </c>
      <c r="H2955" s="8">
        <v>30.389500000000002</v>
      </c>
      <c r="I2955" s="8">
        <v>71.55</v>
      </c>
      <c r="J2955" s="8">
        <v>30.39</v>
      </c>
      <c r="K2955" t="s">
        <v>106</v>
      </c>
      <c r="L2955" s="1">
        <v>45314</v>
      </c>
      <c r="M2955">
        <v>1</v>
      </c>
      <c r="N2955">
        <v>2024</v>
      </c>
    </row>
    <row r="2956" spans="1:14" x14ac:dyDescent="0.25">
      <c r="A2956" t="s">
        <v>5483</v>
      </c>
      <c r="B2956" t="s">
        <v>2934</v>
      </c>
      <c r="C2956" t="s">
        <v>2872</v>
      </c>
      <c r="D2956" t="s">
        <v>1728</v>
      </c>
      <c r="E2956" t="s">
        <v>1729</v>
      </c>
      <c r="F2956" t="s">
        <v>202</v>
      </c>
      <c r="G2956" s="9">
        <v>1</v>
      </c>
      <c r="H2956" s="8">
        <v>10.129799999999999</v>
      </c>
      <c r="I2956" s="8">
        <v>0</v>
      </c>
      <c r="J2956" s="8">
        <v>10.130000000000001</v>
      </c>
      <c r="K2956" t="s">
        <v>106</v>
      </c>
      <c r="L2956" s="1">
        <v>45314</v>
      </c>
      <c r="M2956">
        <v>1</v>
      </c>
      <c r="N2956">
        <v>2024</v>
      </c>
    </row>
    <row r="2957" spans="1:14" x14ac:dyDescent="0.25">
      <c r="A2957" t="s">
        <v>5484</v>
      </c>
      <c r="B2957" t="s">
        <v>2934</v>
      </c>
      <c r="C2957" t="s">
        <v>2948</v>
      </c>
      <c r="D2957" t="s">
        <v>866</v>
      </c>
      <c r="E2957" t="s">
        <v>867</v>
      </c>
      <c r="F2957" t="s">
        <v>202</v>
      </c>
      <c r="G2957" s="9">
        <v>1</v>
      </c>
      <c r="H2957" s="8">
        <v>0</v>
      </c>
      <c r="I2957" s="8">
        <v>0</v>
      </c>
      <c r="J2957" s="8">
        <v>0</v>
      </c>
      <c r="K2957" t="s">
        <v>113</v>
      </c>
      <c r="L2957" s="1">
        <v>45313</v>
      </c>
      <c r="M2957">
        <v>1</v>
      </c>
      <c r="N2957">
        <v>2024</v>
      </c>
    </row>
    <row r="2958" spans="1:14" x14ac:dyDescent="0.25">
      <c r="A2958" t="s">
        <v>5485</v>
      </c>
      <c r="B2958" t="s">
        <v>2934</v>
      </c>
      <c r="C2958" t="s">
        <v>564</v>
      </c>
      <c r="D2958" t="s">
        <v>207</v>
      </c>
      <c r="E2958" t="s">
        <v>3022</v>
      </c>
      <c r="F2958" t="s">
        <v>202</v>
      </c>
      <c r="G2958" s="9">
        <v>1</v>
      </c>
      <c r="H2958" s="8">
        <v>19.480399999999999</v>
      </c>
      <c r="I2958" s="8">
        <v>31.82</v>
      </c>
      <c r="J2958" s="8">
        <v>19.48</v>
      </c>
      <c r="K2958" t="s">
        <v>113</v>
      </c>
      <c r="L2958" s="1">
        <v>45309</v>
      </c>
      <c r="M2958">
        <v>1</v>
      </c>
      <c r="N2958">
        <v>2024</v>
      </c>
    </row>
    <row r="2959" spans="1:14" x14ac:dyDescent="0.25">
      <c r="A2959" t="s">
        <v>5485</v>
      </c>
      <c r="B2959" t="s">
        <v>2934</v>
      </c>
      <c r="C2959" t="s">
        <v>488</v>
      </c>
      <c r="D2959" t="s">
        <v>163</v>
      </c>
      <c r="E2959" t="s">
        <v>3053</v>
      </c>
      <c r="F2959" t="s">
        <v>202</v>
      </c>
      <c r="G2959" s="9">
        <v>1</v>
      </c>
      <c r="H2959" s="8">
        <v>0.62339999999999995</v>
      </c>
      <c r="I2959" s="8">
        <v>18.18</v>
      </c>
      <c r="J2959" s="8">
        <v>0.62</v>
      </c>
      <c r="K2959" t="s">
        <v>113</v>
      </c>
      <c r="L2959" s="1">
        <v>45309</v>
      </c>
      <c r="M2959">
        <v>1</v>
      </c>
      <c r="N2959">
        <v>2024</v>
      </c>
    </row>
    <row r="2960" spans="1:14" x14ac:dyDescent="0.25">
      <c r="A2960" t="s">
        <v>5485</v>
      </c>
      <c r="B2960" t="s">
        <v>2934</v>
      </c>
      <c r="C2960" t="s">
        <v>2724</v>
      </c>
      <c r="D2960" t="s">
        <v>202</v>
      </c>
      <c r="E2960" t="s">
        <v>2838</v>
      </c>
      <c r="F2960" t="s">
        <v>202</v>
      </c>
      <c r="G2960" s="9">
        <v>1</v>
      </c>
      <c r="H2960" s="8">
        <v>0</v>
      </c>
      <c r="I2960" s="8">
        <v>13.64</v>
      </c>
      <c r="J2960" s="8">
        <v>0</v>
      </c>
      <c r="K2960" t="s">
        <v>113</v>
      </c>
      <c r="L2960" s="1">
        <v>45309</v>
      </c>
      <c r="M2960">
        <v>1</v>
      </c>
      <c r="N2960">
        <v>2024</v>
      </c>
    </row>
    <row r="2961" spans="1:14" x14ac:dyDescent="0.25">
      <c r="A2961" t="s">
        <v>5486</v>
      </c>
      <c r="B2961" t="s">
        <v>2722</v>
      </c>
      <c r="C2961" t="s">
        <v>2866</v>
      </c>
      <c r="D2961" t="s">
        <v>1560</v>
      </c>
      <c r="E2961" t="s">
        <v>5380</v>
      </c>
      <c r="F2961" t="s">
        <v>202</v>
      </c>
      <c r="G2961" s="9">
        <v>1</v>
      </c>
      <c r="H2961" s="8">
        <v>13.558400000000001</v>
      </c>
      <c r="I2961" s="8">
        <v>35</v>
      </c>
      <c r="J2961" s="8">
        <v>13.56</v>
      </c>
      <c r="K2961" t="s">
        <v>4746</v>
      </c>
      <c r="L2961" s="1">
        <v>45309</v>
      </c>
      <c r="M2961">
        <v>1</v>
      </c>
      <c r="N2961">
        <v>2024</v>
      </c>
    </row>
    <row r="2962" spans="1:14" x14ac:dyDescent="0.25">
      <c r="A2962" t="s">
        <v>5486</v>
      </c>
      <c r="B2962" t="s">
        <v>2722</v>
      </c>
      <c r="C2962" t="s">
        <v>2724</v>
      </c>
      <c r="D2962" t="s">
        <v>202</v>
      </c>
      <c r="E2962" t="s">
        <v>2723</v>
      </c>
      <c r="F2962" t="s">
        <v>202</v>
      </c>
      <c r="G2962" s="9">
        <v>1</v>
      </c>
      <c r="H2962" s="8">
        <v>0</v>
      </c>
      <c r="I2962" s="8">
        <v>1</v>
      </c>
      <c r="J2962" s="8">
        <v>0</v>
      </c>
      <c r="K2962" t="s">
        <v>4746</v>
      </c>
      <c r="L2962" s="1">
        <v>45309</v>
      </c>
      <c r="M2962">
        <v>1</v>
      </c>
      <c r="N2962">
        <v>2024</v>
      </c>
    </row>
    <row r="2963" spans="1:14" x14ac:dyDescent="0.25">
      <c r="A2963" t="s">
        <v>5487</v>
      </c>
      <c r="B2963" t="s">
        <v>2934</v>
      </c>
      <c r="C2963" t="s">
        <v>502</v>
      </c>
      <c r="D2963" t="s">
        <v>314</v>
      </c>
      <c r="E2963" t="s">
        <v>2819</v>
      </c>
      <c r="F2963" t="s">
        <v>202</v>
      </c>
      <c r="G2963" s="9">
        <v>2</v>
      </c>
      <c r="H2963" s="8">
        <v>2.4312</v>
      </c>
      <c r="I2963" s="8">
        <v>3.31</v>
      </c>
      <c r="J2963" s="8">
        <v>4.8600000000000003</v>
      </c>
      <c r="K2963" t="s">
        <v>106</v>
      </c>
      <c r="L2963" s="1">
        <v>45307</v>
      </c>
      <c r="M2963">
        <v>1</v>
      </c>
      <c r="N2963">
        <v>2024</v>
      </c>
    </row>
    <row r="2964" spans="1:14" x14ac:dyDescent="0.25">
      <c r="A2964" t="s">
        <v>5487</v>
      </c>
      <c r="B2964" t="s">
        <v>2934</v>
      </c>
      <c r="C2964" t="s">
        <v>566</v>
      </c>
      <c r="D2964" t="s">
        <v>388</v>
      </c>
      <c r="E2964" t="s">
        <v>2885</v>
      </c>
      <c r="F2964" t="s">
        <v>202</v>
      </c>
      <c r="G2964" s="9">
        <v>1</v>
      </c>
      <c r="H2964" s="8">
        <v>28.0518</v>
      </c>
      <c r="I2964" s="8">
        <v>33.880000000000003</v>
      </c>
      <c r="J2964" s="8">
        <v>28.05</v>
      </c>
      <c r="K2964" t="s">
        <v>106</v>
      </c>
      <c r="L2964" s="1">
        <v>45307</v>
      </c>
      <c r="M2964">
        <v>1</v>
      </c>
      <c r="N2964">
        <v>2024</v>
      </c>
    </row>
    <row r="2965" spans="1:14" x14ac:dyDescent="0.25">
      <c r="A2965" t="s">
        <v>5488</v>
      </c>
      <c r="B2965" t="s">
        <v>2722</v>
      </c>
      <c r="C2965" t="s">
        <v>2866</v>
      </c>
      <c r="D2965" t="s">
        <v>1560</v>
      </c>
      <c r="E2965" t="s">
        <v>5380</v>
      </c>
      <c r="F2965" t="s">
        <v>202</v>
      </c>
      <c r="G2965" s="9">
        <v>1</v>
      </c>
      <c r="H2965" s="8">
        <v>13.558400000000001</v>
      </c>
      <c r="I2965" s="8">
        <v>35</v>
      </c>
      <c r="J2965" s="8">
        <v>13.56</v>
      </c>
      <c r="K2965" t="s">
        <v>4746</v>
      </c>
      <c r="L2965" s="1">
        <v>45307</v>
      </c>
      <c r="M2965">
        <v>1</v>
      </c>
      <c r="N2965">
        <v>2024</v>
      </c>
    </row>
    <row r="2966" spans="1:14" x14ac:dyDescent="0.25">
      <c r="A2966" t="s">
        <v>5488</v>
      </c>
      <c r="B2966" t="s">
        <v>2722</v>
      </c>
      <c r="C2966" t="s">
        <v>2724</v>
      </c>
      <c r="D2966" t="s">
        <v>202</v>
      </c>
      <c r="E2966" t="s">
        <v>2723</v>
      </c>
      <c r="F2966" t="s">
        <v>202</v>
      </c>
      <c r="G2966" s="9">
        <v>1</v>
      </c>
      <c r="H2966" s="8">
        <v>0</v>
      </c>
      <c r="I2966" s="8">
        <v>1</v>
      </c>
      <c r="J2966" s="8">
        <v>0</v>
      </c>
      <c r="K2966" t="s">
        <v>4746</v>
      </c>
      <c r="L2966" s="1">
        <v>45307</v>
      </c>
      <c r="M2966">
        <v>1</v>
      </c>
      <c r="N2966">
        <v>2024</v>
      </c>
    </row>
    <row r="2967" spans="1:14" x14ac:dyDescent="0.25">
      <c r="A2967" t="s">
        <v>5489</v>
      </c>
      <c r="B2967" t="s">
        <v>2934</v>
      </c>
      <c r="C2967" t="s">
        <v>525</v>
      </c>
      <c r="D2967" t="s">
        <v>334</v>
      </c>
      <c r="E2967" t="s">
        <v>335</v>
      </c>
      <c r="F2967" t="s">
        <v>202</v>
      </c>
      <c r="G2967" s="9">
        <v>1</v>
      </c>
      <c r="H2967" s="8">
        <v>28.831099999999999</v>
      </c>
      <c r="I2967" s="8">
        <v>0</v>
      </c>
      <c r="J2967" s="8">
        <v>28.83</v>
      </c>
      <c r="K2967" t="s">
        <v>113</v>
      </c>
      <c r="L2967" s="1">
        <v>45306</v>
      </c>
      <c r="M2967">
        <v>1</v>
      </c>
      <c r="N2967">
        <v>2024</v>
      </c>
    </row>
    <row r="2968" spans="1:14" x14ac:dyDescent="0.25">
      <c r="A2968" t="s">
        <v>5489</v>
      </c>
      <c r="B2968" t="s">
        <v>2934</v>
      </c>
      <c r="C2968" t="s">
        <v>631</v>
      </c>
      <c r="D2968" t="s">
        <v>161</v>
      </c>
      <c r="E2968" t="s">
        <v>162</v>
      </c>
      <c r="F2968" t="s">
        <v>202</v>
      </c>
      <c r="G2968" s="9">
        <v>1</v>
      </c>
      <c r="H2968" s="8">
        <v>0.748</v>
      </c>
      <c r="I2968" s="8">
        <v>0</v>
      </c>
      <c r="J2968" s="8">
        <v>0.75</v>
      </c>
      <c r="K2968" t="s">
        <v>113</v>
      </c>
      <c r="L2968" s="1">
        <v>45306</v>
      </c>
      <c r="M2968">
        <v>1</v>
      </c>
      <c r="N2968">
        <v>2024</v>
      </c>
    </row>
    <row r="2969" spans="1:14" x14ac:dyDescent="0.25">
      <c r="A2969" t="s">
        <v>5490</v>
      </c>
      <c r="B2969" t="s">
        <v>2722</v>
      </c>
      <c r="C2969" t="s">
        <v>2724</v>
      </c>
      <c r="D2969" t="s">
        <v>202</v>
      </c>
      <c r="E2969" t="s">
        <v>2723</v>
      </c>
      <c r="F2969" t="s">
        <v>202</v>
      </c>
      <c r="G2969" s="9">
        <v>1</v>
      </c>
      <c r="H2969" s="8">
        <v>0</v>
      </c>
      <c r="I2969" s="8">
        <v>13</v>
      </c>
      <c r="J2969" s="8">
        <v>0</v>
      </c>
      <c r="K2969" t="s">
        <v>4746</v>
      </c>
      <c r="L2969" s="1">
        <v>45305</v>
      </c>
      <c r="M2969">
        <v>1</v>
      </c>
      <c r="N2969">
        <v>2024</v>
      </c>
    </row>
    <row r="2970" spans="1:14" x14ac:dyDescent="0.25">
      <c r="A2970" t="s">
        <v>5490</v>
      </c>
      <c r="B2970" t="s">
        <v>2722</v>
      </c>
      <c r="C2970" t="s">
        <v>4653</v>
      </c>
      <c r="D2970" t="s">
        <v>4654</v>
      </c>
      <c r="E2970" t="s">
        <v>4655</v>
      </c>
      <c r="F2970" t="s">
        <v>202</v>
      </c>
      <c r="G2970" s="9">
        <v>1</v>
      </c>
      <c r="H2970" s="8">
        <v>16.363600000000002</v>
      </c>
      <c r="I2970" s="8">
        <v>0</v>
      </c>
      <c r="J2970" s="8">
        <v>16.36</v>
      </c>
      <c r="K2970" t="s">
        <v>4746</v>
      </c>
      <c r="L2970" s="1">
        <v>45305</v>
      </c>
      <c r="M2970">
        <v>1</v>
      </c>
      <c r="N2970">
        <v>2024</v>
      </c>
    </row>
    <row r="2971" spans="1:14" x14ac:dyDescent="0.25">
      <c r="A2971" t="s">
        <v>5491</v>
      </c>
      <c r="B2971" t="s">
        <v>2934</v>
      </c>
      <c r="C2971" t="s">
        <v>482</v>
      </c>
      <c r="D2971" t="s">
        <v>359</v>
      </c>
      <c r="E2971" t="s">
        <v>1767</v>
      </c>
      <c r="F2971" t="s">
        <v>202</v>
      </c>
      <c r="G2971" s="9">
        <v>1</v>
      </c>
      <c r="H2971" s="8">
        <v>61.277700000000003</v>
      </c>
      <c r="I2971" s="8">
        <v>135.44999999999999</v>
      </c>
      <c r="J2971" s="8">
        <v>61.28</v>
      </c>
      <c r="K2971" t="s">
        <v>113</v>
      </c>
      <c r="L2971" s="1">
        <v>45304</v>
      </c>
      <c r="M2971">
        <v>1</v>
      </c>
      <c r="N2971">
        <v>2024</v>
      </c>
    </row>
    <row r="2972" spans="1:14" x14ac:dyDescent="0.25">
      <c r="A2972" t="s">
        <v>5491</v>
      </c>
      <c r="B2972" t="s">
        <v>2934</v>
      </c>
      <c r="C2972" t="s">
        <v>2724</v>
      </c>
      <c r="D2972" t="s">
        <v>202</v>
      </c>
      <c r="E2972" t="s">
        <v>2838</v>
      </c>
      <c r="F2972" t="s">
        <v>202</v>
      </c>
      <c r="G2972" s="9">
        <v>1</v>
      </c>
      <c r="H2972" s="8">
        <v>0</v>
      </c>
      <c r="I2972" s="8">
        <v>13.64</v>
      </c>
      <c r="J2972" s="8">
        <v>0</v>
      </c>
      <c r="K2972" t="s">
        <v>113</v>
      </c>
      <c r="L2972" s="1">
        <v>45304</v>
      </c>
      <c r="M2972">
        <v>1</v>
      </c>
      <c r="N2972">
        <v>2024</v>
      </c>
    </row>
    <row r="2973" spans="1:14" x14ac:dyDescent="0.25">
      <c r="A2973" t="s">
        <v>5492</v>
      </c>
      <c r="B2973" t="s">
        <v>2934</v>
      </c>
      <c r="C2973" t="s">
        <v>2909</v>
      </c>
      <c r="D2973" t="s">
        <v>1616</v>
      </c>
      <c r="E2973" t="s">
        <v>2977</v>
      </c>
      <c r="F2973" t="s">
        <v>202</v>
      </c>
      <c r="G2973" s="9">
        <v>2</v>
      </c>
      <c r="H2973" s="8">
        <v>32.727200000000003</v>
      </c>
      <c r="I2973" s="8">
        <v>119</v>
      </c>
      <c r="J2973" s="8">
        <v>65.45</v>
      </c>
      <c r="K2973" t="s">
        <v>4746</v>
      </c>
      <c r="L2973" s="1">
        <v>45304</v>
      </c>
      <c r="M2973">
        <v>1</v>
      </c>
      <c r="N2973">
        <v>2024</v>
      </c>
    </row>
    <row r="2974" spans="1:14" x14ac:dyDescent="0.25">
      <c r="A2974" t="s">
        <v>5492</v>
      </c>
      <c r="B2974" t="s">
        <v>2934</v>
      </c>
      <c r="C2974" t="s">
        <v>588</v>
      </c>
      <c r="D2974" t="s">
        <v>216</v>
      </c>
      <c r="E2974" t="s">
        <v>2879</v>
      </c>
      <c r="F2974" t="s">
        <v>202</v>
      </c>
      <c r="G2974" s="9">
        <v>1</v>
      </c>
      <c r="H2974" s="8">
        <v>14.0259</v>
      </c>
      <c r="I2974" s="8">
        <v>29</v>
      </c>
      <c r="J2974" s="8">
        <v>14.03</v>
      </c>
      <c r="K2974" t="s">
        <v>4746</v>
      </c>
      <c r="L2974" s="1">
        <v>45304</v>
      </c>
      <c r="M2974">
        <v>1</v>
      </c>
      <c r="N2974">
        <v>2024</v>
      </c>
    </row>
    <row r="2975" spans="1:14" x14ac:dyDescent="0.25">
      <c r="A2975" t="s">
        <v>5492</v>
      </c>
      <c r="B2975" t="s">
        <v>2934</v>
      </c>
      <c r="C2975" t="s">
        <v>562</v>
      </c>
      <c r="D2975" t="s">
        <v>205</v>
      </c>
      <c r="E2975" t="s">
        <v>2814</v>
      </c>
      <c r="F2975" t="s">
        <v>202</v>
      </c>
      <c r="G2975" s="9">
        <v>1</v>
      </c>
      <c r="H2975" s="8">
        <v>31.947900000000001</v>
      </c>
      <c r="I2975" s="8">
        <v>54</v>
      </c>
      <c r="J2975" s="8">
        <v>31.95</v>
      </c>
      <c r="K2975" t="s">
        <v>4746</v>
      </c>
      <c r="L2975" s="1">
        <v>45304</v>
      </c>
      <c r="M2975">
        <v>1</v>
      </c>
      <c r="N2975">
        <v>2024</v>
      </c>
    </row>
    <row r="2976" spans="1:14" x14ac:dyDescent="0.25">
      <c r="A2976" t="s">
        <v>5492</v>
      </c>
      <c r="B2976" t="s">
        <v>2934</v>
      </c>
      <c r="C2976" t="s">
        <v>561</v>
      </c>
      <c r="D2976" t="s">
        <v>246</v>
      </c>
      <c r="E2976" t="s">
        <v>2753</v>
      </c>
      <c r="F2976" t="s">
        <v>202</v>
      </c>
      <c r="G2976" s="9">
        <v>1</v>
      </c>
      <c r="H2976" s="8">
        <v>20.571400000000001</v>
      </c>
      <c r="I2976" s="8">
        <v>64</v>
      </c>
      <c r="J2976" s="8">
        <v>20.57</v>
      </c>
      <c r="K2976" t="s">
        <v>4746</v>
      </c>
      <c r="L2976" s="1">
        <v>45304</v>
      </c>
      <c r="M2976">
        <v>1</v>
      </c>
      <c r="N2976">
        <v>2024</v>
      </c>
    </row>
    <row r="2977" spans="1:14" x14ac:dyDescent="0.25">
      <c r="A2977" t="s">
        <v>5492</v>
      </c>
      <c r="B2977" t="s">
        <v>2934</v>
      </c>
      <c r="C2977" t="s">
        <v>3007</v>
      </c>
      <c r="D2977" t="s">
        <v>1930</v>
      </c>
      <c r="E2977" t="s">
        <v>5493</v>
      </c>
      <c r="F2977" t="s">
        <v>202</v>
      </c>
      <c r="G2977" s="9">
        <v>1</v>
      </c>
      <c r="H2977" s="8">
        <v>0</v>
      </c>
      <c r="I2977" s="8">
        <v>999</v>
      </c>
      <c r="J2977" s="8">
        <v>0</v>
      </c>
      <c r="K2977" t="s">
        <v>4746</v>
      </c>
      <c r="L2977" s="1">
        <v>45304</v>
      </c>
      <c r="M2977">
        <v>1</v>
      </c>
      <c r="N2977">
        <v>2024</v>
      </c>
    </row>
    <row r="2978" spans="1:14" x14ac:dyDescent="0.25">
      <c r="A2978" t="s">
        <v>5492</v>
      </c>
      <c r="B2978" t="s">
        <v>2934</v>
      </c>
      <c r="C2978" t="s">
        <v>446</v>
      </c>
      <c r="D2978" t="s">
        <v>404</v>
      </c>
      <c r="E2978" t="s">
        <v>405</v>
      </c>
      <c r="F2978" t="s">
        <v>202</v>
      </c>
      <c r="G2978" s="9">
        <v>1</v>
      </c>
      <c r="H2978" s="8">
        <v>210.3888</v>
      </c>
      <c r="I2978" s="8">
        <v>0</v>
      </c>
      <c r="J2978" s="8">
        <v>210.39</v>
      </c>
      <c r="K2978" t="s">
        <v>4746</v>
      </c>
      <c r="L2978" s="1">
        <v>45304</v>
      </c>
      <c r="M2978">
        <v>1</v>
      </c>
      <c r="N2978">
        <v>2024</v>
      </c>
    </row>
    <row r="2979" spans="1:14" x14ac:dyDescent="0.25">
      <c r="A2979" t="s">
        <v>5492</v>
      </c>
      <c r="B2979" t="s">
        <v>2934</v>
      </c>
      <c r="C2979" t="s">
        <v>447</v>
      </c>
      <c r="D2979" t="s">
        <v>406</v>
      </c>
      <c r="E2979" t="s">
        <v>407</v>
      </c>
      <c r="F2979" t="s">
        <v>202</v>
      </c>
      <c r="G2979" s="9">
        <v>1</v>
      </c>
      <c r="H2979" s="8">
        <v>140.25919999999999</v>
      </c>
      <c r="I2979" s="8">
        <v>0</v>
      </c>
      <c r="J2979" s="8">
        <v>140.26</v>
      </c>
      <c r="K2979" t="s">
        <v>4746</v>
      </c>
      <c r="L2979" s="1">
        <v>45304</v>
      </c>
      <c r="M2979">
        <v>1</v>
      </c>
      <c r="N2979">
        <v>2024</v>
      </c>
    </row>
    <row r="2980" spans="1:14" x14ac:dyDescent="0.25">
      <c r="A2980" t="s">
        <v>5492</v>
      </c>
      <c r="B2980" t="s">
        <v>2934</v>
      </c>
      <c r="C2980" t="s">
        <v>445</v>
      </c>
      <c r="D2980" t="s">
        <v>408</v>
      </c>
      <c r="E2980" t="s">
        <v>409</v>
      </c>
      <c r="F2980" t="s">
        <v>202</v>
      </c>
      <c r="G2980" s="9">
        <v>1</v>
      </c>
      <c r="H2980" s="8">
        <v>137.14240000000001</v>
      </c>
      <c r="I2980" s="8">
        <v>0</v>
      </c>
      <c r="J2980" s="8">
        <v>137.13999999999999</v>
      </c>
      <c r="K2980" t="s">
        <v>4746</v>
      </c>
      <c r="L2980" s="1">
        <v>45304</v>
      </c>
      <c r="M2980">
        <v>1</v>
      </c>
      <c r="N2980">
        <v>2024</v>
      </c>
    </row>
    <row r="2981" spans="1:14" x14ac:dyDescent="0.25">
      <c r="A2981" t="s">
        <v>5492</v>
      </c>
      <c r="B2981" t="s">
        <v>2934</v>
      </c>
      <c r="C2981" t="s">
        <v>537</v>
      </c>
      <c r="D2981" t="s">
        <v>416</v>
      </c>
      <c r="E2981" t="s">
        <v>5494</v>
      </c>
      <c r="F2981" t="s">
        <v>202</v>
      </c>
      <c r="G2981" s="9">
        <v>1</v>
      </c>
      <c r="H2981" s="8">
        <v>200.25899999999999</v>
      </c>
      <c r="I2981" s="8">
        <v>499</v>
      </c>
      <c r="J2981" s="8">
        <v>200.26</v>
      </c>
      <c r="K2981" t="s">
        <v>4746</v>
      </c>
      <c r="L2981" s="1">
        <v>45304</v>
      </c>
      <c r="M2981">
        <v>1</v>
      </c>
      <c r="N2981">
        <v>2024</v>
      </c>
    </row>
    <row r="2982" spans="1:14" x14ac:dyDescent="0.25">
      <c r="A2982" t="s">
        <v>5492</v>
      </c>
      <c r="B2982" t="s">
        <v>2934</v>
      </c>
      <c r="C2982" t="s">
        <v>448</v>
      </c>
      <c r="D2982" t="s">
        <v>419</v>
      </c>
      <c r="E2982" t="s">
        <v>5495</v>
      </c>
      <c r="F2982" t="s">
        <v>202</v>
      </c>
      <c r="G2982" s="9">
        <v>1</v>
      </c>
      <c r="H2982" s="8">
        <v>23.3765</v>
      </c>
      <c r="I2982" s="8">
        <v>49</v>
      </c>
      <c r="J2982" s="8">
        <v>23.38</v>
      </c>
      <c r="K2982" t="s">
        <v>4746</v>
      </c>
      <c r="L2982" s="1">
        <v>45304</v>
      </c>
      <c r="M2982">
        <v>1</v>
      </c>
      <c r="N2982">
        <v>2024</v>
      </c>
    </row>
    <row r="2983" spans="1:14" x14ac:dyDescent="0.25">
      <c r="A2983" t="s">
        <v>5492</v>
      </c>
      <c r="B2983" t="s">
        <v>2934</v>
      </c>
      <c r="C2983" t="s">
        <v>512</v>
      </c>
      <c r="D2983" t="s">
        <v>248</v>
      </c>
      <c r="E2983" t="s">
        <v>5496</v>
      </c>
      <c r="F2983" t="s">
        <v>202</v>
      </c>
      <c r="G2983" s="9">
        <v>1</v>
      </c>
      <c r="H2983" s="8">
        <v>30.389500000000002</v>
      </c>
      <c r="I2983" s="8">
        <v>99</v>
      </c>
      <c r="J2983" s="8">
        <v>30.39</v>
      </c>
      <c r="K2983" t="s">
        <v>4746</v>
      </c>
      <c r="L2983" s="1">
        <v>45304</v>
      </c>
      <c r="M2983">
        <v>1</v>
      </c>
      <c r="N2983">
        <v>2024</v>
      </c>
    </row>
    <row r="2984" spans="1:14" x14ac:dyDescent="0.25">
      <c r="A2984" t="s">
        <v>5492</v>
      </c>
      <c r="B2984" t="s">
        <v>2934</v>
      </c>
      <c r="C2984" t="s">
        <v>514</v>
      </c>
      <c r="D2984" t="s">
        <v>290</v>
      </c>
      <c r="E2984" t="s">
        <v>5497</v>
      </c>
      <c r="F2984" t="s">
        <v>202</v>
      </c>
      <c r="G2984" s="9">
        <v>1</v>
      </c>
      <c r="H2984" s="8">
        <v>28.831099999999999</v>
      </c>
      <c r="I2984" s="8">
        <v>119</v>
      </c>
      <c r="J2984" s="8">
        <v>28.83</v>
      </c>
      <c r="K2984" t="s">
        <v>4746</v>
      </c>
      <c r="L2984" s="1">
        <v>45304</v>
      </c>
      <c r="M2984">
        <v>1</v>
      </c>
      <c r="N2984">
        <v>2024</v>
      </c>
    </row>
    <row r="2985" spans="1:14" x14ac:dyDescent="0.25">
      <c r="A2985" t="s">
        <v>5492</v>
      </c>
      <c r="B2985" t="s">
        <v>2934</v>
      </c>
      <c r="C2985" t="s">
        <v>519</v>
      </c>
      <c r="D2985" t="s">
        <v>254</v>
      </c>
      <c r="E2985" t="s">
        <v>5498</v>
      </c>
      <c r="F2985" t="s">
        <v>202</v>
      </c>
      <c r="G2985" s="9">
        <v>1</v>
      </c>
      <c r="H2985" s="8">
        <v>13.246700000000001</v>
      </c>
      <c r="I2985" s="8">
        <v>46</v>
      </c>
      <c r="J2985" s="8">
        <v>13.25</v>
      </c>
      <c r="K2985" t="s">
        <v>4746</v>
      </c>
      <c r="L2985" s="1">
        <v>45304</v>
      </c>
      <c r="M2985">
        <v>1</v>
      </c>
      <c r="N2985">
        <v>2024</v>
      </c>
    </row>
    <row r="2986" spans="1:14" x14ac:dyDescent="0.25">
      <c r="A2986" t="s">
        <v>5492</v>
      </c>
      <c r="B2986" t="s">
        <v>2934</v>
      </c>
      <c r="C2986" t="s">
        <v>2724</v>
      </c>
      <c r="D2986" t="s">
        <v>202</v>
      </c>
      <c r="E2986" t="s">
        <v>2723</v>
      </c>
      <c r="F2986" t="s">
        <v>202</v>
      </c>
      <c r="G2986" s="9">
        <v>1</v>
      </c>
      <c r="H2986" s="8">
        <v>0</v>
      </c>
      <c r="I2986" s="8">
        <v>228.04</v>
      </c>
      <c r="J2986" s="8">
        <v>0</v>
      </c>
      <c r="K2986" t="s">
        <v>4746</v>
      </c>
      <c r="L2986" s="1">
        <v>45304</v>
      </c>
      <c r="M2986">
        <v>1</v>
      </c>
      <c r="N2986">
        <v>2024</v>
      </c>
    </row>
    <row r="2987" spans="1:14" x14ac:dyDescent="0.25">
      <c r="A2987" t="s">
        <v>5499</v>
      </c>
      <c r="B2987" t="s">
        <v>2934</v>
      </c>
      <c r="C2987" t="s">
        <v>2813</v>
      </c>
      <c r="D2987" t="s">
        <v>1912</v>
      </c>
      <c r="E2987" t="s">
        <v>2988</v>
      </c>
      <c r="F2987" t="s">
        <v>202</v>
      </c>
      <c r="G2987" s="9">
        <v>1</v>
      </c>
      <c r="H2987" s="8">
        <v>0</v>
      </c>
      <c r="I2987" s="8">
        <v>0</v>
      </c>
      <c r="J2987" s="8">
        <v>0</v>
      </c>
      <c r="K2987" t="s">
        <v>820</v>
      </c>
      <c r="L2987" s="1">
        <v>45302</v>
      </c>
      <c r="M2987">
        <v>1</v>
      </c>
      <c r="N2987">
        <v>2024</v>
      </c>
    </row>
    <row r="2988" spans="1:14" x14ac:dyDescent="0.25">
      <c r="A2988" t="s">
        <v>5499</v>
      </c>
      <c r="B2988" t="s">
        <v>2934</v>
      </c>
      <c r="C2988" t="s">
        <v>516</v>
      </c>
      <c r="D2988" t="s">
        <v>124</v>
      </c>
      <c r="E2988" t="s">
        <v>125</v>
      </c>
      <c r="F2988" t="s">
        <v>202</v>
      </c>
      <c r="G2988" s="9">
        <v>1</v>
      </c>
      <c r="H2988" s="8">
        <v>130.90860000000001</v>
      </c>
      <c r="I2988" s="8">
        <v>0</v>
      </c>
      <c r="J2988" s="8">
        <v>130.91</v>
      </c>
      <c r="K2988" t="s">
        <v>820</v>
      </c>
      <c r="L2988" s="1">
        <v>45302</v>
      </c>
      <c r="M2988">
        <v>1</v>
      </c>
      <c r="N2988">
        <v>2024</v>
      </c>
    </row>
    <row r="2989" spans="1:14" x14ac:dyDescent="0.25">
      <c r="A2989" t="s">
        <v>5499</v>
      </c>
      <c r="B2989" t="s">
        <v>2934</v>
      </c>
      <c r="C2989" t="s">
        <v>436</v>
      </c>
      <c r="D2989" t="s">
        <v>303</v>
      </c>
      <c r="E2989" t="s">
        <v>201</v>
      </c>
      <c r="F2989" t="s">
        <v>202</v>
      </c>
      <c r="G2989" s="9">
        <v>1</v>
      </c>
      <c r="H2989" s="8">
        <v>14.0259</v>
      </c>
      <c r="I2989" s="8">
        <v>0</v>
      </c>
      <c r="J2989" s="8">
        <v>14.03</v>
      </c>
      <c r="K2989" t="s">
        <v>820</v>
      </c>
      <c r="L2989" s="1">
        <v>45302</v>
      </c>
      <c r="M2989">
        <v>1</v>
      </c>
      <c r="N2989">
        <v>2024</v>
      </c>
    </row>
    <row r="2990" spans="1:14" x14ac:dyDescent="0.25">
      <c r="A2990" t="s">
        <v>5499</v>
      </c>
      <c r="B2990" t="s">
        <v>2934</v>
      </c>
      <c r="C2990" t="s">
        <v>3014</v>
      </c>
      <c r="D2990" t="s">
        <v>1936</v>
      </c>
      <c r="E2990" t="s">
        <v>3013</v>
      </c>
      <c r="F2990" t="s">
        <v>202</v>
      </c>
      <c r="G2990" s="9">
        <v>1</v>
      </c>
      <c r="H2990" s="8">
        <v>0</v>
      </c>
      <c r="I2990" s="8">
        <v>0</v>
      </c>
      <c r="J2990" s="8">
        <v>0</v>
      </c>
      <c r="K2990" t="s">
        <v>820</v>
      </c>
      <c r="L2990" s="1">
        <v>45302</v>
      </c>
      <c r="M2990">
        <v>1</v>
      </c>
      <c r="N2990">
        <v>2024</v>
      </c>
    </row>
    <row r="2991" spans="1:14" x14ac:dyDescent="0.25">
      <c r="A2991" t="s">
        <v>5499</v>
      </c>
      <c r="B2991" t="s">
        <v>2934</v>
      </c>
      <c r="C2991" t="s">
        <v>481</v>
      </c>
      <c r="D2991" t="s">
        <v>374</v>
      </c>
      <c r="E2991" t="s">
        <v>375</v>
      </c>
      <c r="F2991" t="s">
        <v>1603</v>
      </c>
      <c r="G2991" s="9">
        <v>1</v>
      </c>
      <c r="H2991" s="8">
        <v>72.545199999999994</v>
      </c>
      <c r="I2991" s="8">
        <v>0</v>
      </c>
      <c r="J2991" s="8">
        <v>72.55</v>
      </c>
      <c r="K2991" t="s">
        <v>820</v>
      </c>
      <c r="L2991" s="1">
        <v>45302</v>
      </c>
      <c r="M2991">
        <v>1</v>
      </c>
      <c r="N2991">
        <v>2024</v>
      </c>
    </row>
    <row r="2992" spans="1:14" x14ac:dyDescent="0.25">
      <c r="A2992" t="s">
        <v>5499</v>
      </c>
      <c r="B2992" t="s">
        <v>2934</v>
      </c>
      <c r="C2992" t="s">
        <v>459</v>
      </c>
      <c r="D2992" t="s">
        <v>378</v>
      </c>
      <c r="E2992" t="s">
        <v>379</v>
      </c>
      <c r="F2992" t="s">
        <v>1603</v>
      </c>
      <c r="G2992" s="9">
        <v>1</v>
      </c>
      <c r="H2992" s="8">
        <v>40.176499999999997</v>
      </c>
      <c r="I2992" s="8">
        <v>0</v>
      </c>
      <c r="J2992" s="8">
        <v>40.18</v>
      </c>
      <c r="K2992" t="s">
        <v>820</v>
      </c>
      <c r="L2992" s="1">
        <v>45302</v>
      </c>
      <c r="M2992">
        <v>1</v>
      </c>
      <c r="N2992">
        <v>2024</v>
      </c>
    </row>
    <row r="2993" spans="1:14" x14ac:dyDescent="0.25">
      <c r="A2993" t="s">
        <v>5499</v>
      </c>
      <c r="B2993" t="s">
        <v>2934</v>
      </c>
      <c r="C2993" t="s">
        <v>435</v>
      </c>
      <c r="D2993" t="s">
        <v>224</v>
      </c>
      <c r="E2993" t="s">
        <v>2789</v>
      </c>
      <c r="F2993" t="s">
        <v>202</v>
      </c>
      <c r="G2993" s="9">
        <v>1</v>
      </c>
      <c r="H2993" s="8">
        <v>32.633600000000001</v>
      </c>
      <c r="I2993" s="8">
        <v>0</v>
      </c>
      <c r="J2993" s="8">
        <v>32.630000000000003</v>
      </c>
      <c r="K2993" t="s">
        <v>820</v>
      </c>
      <c r="L2993" s="1">
        <v>45302</v>
      </c>
      <c r="M2993">
        <v>1</v>
      </c>
      <c r="N2993">
        <v>2024</v>
      </c>
    </row>
    <row r="2994" spans="1:14" x14ac:dyDescent="0.25">
      <c r="A2994" t="s">
        <v>5499</v>
      </c>
      <c r="B2994" t="s">
        <v>2934</v>
      </c>
      <c r="C2994" t="s">
        <v>482</v>
      </c>
      <c r="D2994" t="s">
        <v>359</v>
      </c>
      <c r="E2994" t="s">
        <v>1767</v>
      </c>
      <c r="F2994" t="s">
        <v>202</v>
      </c>
      <c r="G2994" s="9">
        <v>1</v>
      </c>
      <c r="H2994" s="8">
        <v>61.277700000000003</v>
      </c>
      <c r="I2994" s="8">
        <v>0</v>
      </c>
      <c r="J2994" s="8">
        <v>61.28</v>
      </c>
      <c r="K2994" t="s">
        <v>820</v>
      </c>
      <c r="L2994" s="1">
        <v>45302</v>
      </c>
      <c r="M2994">
        <v>1</v>
      </c>
      <c r="N2994">
        <v>2024</v>
      </c>
    </row>
    <row r="2995" spans="1:14" x14ac:dyDescent="0.25">
      <c r="A2995" t="s">
        <v>5499</v>
      </c>
      <c r="B2995" t="s">
        <v>2934</v>
      </c>
      <c r="C2995" t="s">
        <v>2736</v>
      </c>
      <c r="D2995" t="s">
        <v>202</v>
      </c>
      <c r="E2995" t="s">
        <v>5311</v>
      </c>
      <c r="F2995" t="s">
        <v>202</v>
      </c>
      <c r="G2995" s="9">
        <v>1</v>
      </c>
      <c r="H2995" s="8">
        <v>0</v>
      </c>
      <c r="I2995" s="8">
        <v>0</v>
      </c>
      <c r="J2995" s="8">
        <v>0</v>
      </c>
      <c r="K2995" t="s">
        <v>820</v>
      </c>
      <c r="L2995" s="1">
        <v>45302</v>
      </c>
      <c r="M2995">
        <v>1</v>
      </c>
      <c r="N2995">
        <v>2024</v>
      </c>
    </row>
    <row r="2996" spans="1:14" x14ac:dyDescent="0.25">
      <c r="A2996" t="s">
        <v>5499</v>
      </c>
      <c r="B2996" t="s">
        <v>2934</v>
      </c>
      <c r="C2996" t="s">
        <v>3123</v>
      </c>
      <c r="D2996" t="s">
        <v>3122</v>
      </c>
      <c r="E2996" t="s">
        <v>5474</v>
      </c>
      <c r="F2996" t="s">
        <v>202</v>
      </c>
      <c r="G2996" s="9">
        <v>1</v>
      </c>
      <c r="H2996" s="8">
        <v>0</v>
      </c>
      <c r="I2996" s="8">
        <v>0</v>
      </c>
      <c r="J2996" s="8">
        <v>0</v>
      </c>
      <c r="K2996" t="s">
        <v>820</v>
      </c>
      <c r="L2996" s="1">
        <v>45302</v>
      </c>
      <c r="M2996">
        <v>1</v>
      </c>
      <c r="N2996">
        <v>2024</v>
      </c>
    </row>
    <row r="2997" spans="1:14" x14ac:dyDescent="0.25">
      <c r="A2997" t="s">
        <v>5499</v>
      </c>
      <c r="B2997" t="s">
        <v>2934</v>
      </c>
      <c r="C2997" t="s">
        <v>577</v>
      </c>
      <c r="D2997" t="s">
        <v>278</v>
      </c>
      <c r="E2997" t="s">
        <v>279</v>
      </c>
      <c r="F2997" t="s">
        <v>202</v>
      </c>
      <c r="G2997" s="9">
        <v>1</v>
      </c>
      <c r="H2997" s="8">
        <v>195.58369999999999</v>
      </c>
      <c r="I2997" s="8">
        <v>0</v>
      </c>
      <c r="J2997" s="8">
        <v>195.58</v>
      </c>
      <c r="K2997" t="s">
        <v>820</v>
      </c>
      <c r="L2997" s="1">
        <v>45302</v>
      </c>
      <c r="M2997">
        <v>1</v>
      </c>
      <c r="N2997">
        <v>2024</v>
      </c>
    </row>
    <row r="2998" spans="1:14" x14ac:dyDescent="0.25">
      <c r="A2998" t="s">
        <v>5499</v>
      </c>
      <c r="B2998" t="s">
        <v>2934</v>
      </c>
      <c r="C2998" t="s">
        <v>578</v>
      </c>
      <c r="D2998" t="s">
        <v>280</v>
      </c>
      <c r="E2998" t="s">
        <v>281</v>
      </c>
      <c r="F2998" t="s">
        <v>202</v>
      </c>
      <c r="G2998" s="9">
        <v>1</v>
      </c>
      <c r="H2998" s="8">
        <v>193.24610000000001</v>
      </c>
      <c r="I2998" s="8">
        <v>0</v>
      </c>
      <c r="J2998" s="8">
        <v>193.25</v>
      </c>
      <c r="K2998" t="s">
        <v>820</v>
      </c>
      <c r="L2998" s="1">
        <v>45302</v>
      </c>
      <c r="M2998">
        <v>1</v>
      </c>
      <c r="N2998">
        <v>2024</v>
      </c>
    </row>
    <row r="2999" spans="1:14" x14ac:dyDescent="0.25">
      <c r="A2999" t="s">
        <v>5499</v>
      </c>
      <c r="B2999" t="s">
        <v>2934</v>
      </c>
      <c r="C2999" t="s">
        <v>523</v>
      </c>
      <c r="D2999" t="s">
        <v>338</v>
      </c>
      <c r="E2999" t="s">
        <v>339</v>
      </c>
      <c r="F2999" t="s">
        <v>202</v>
      </c>
      <c r="G2999" s="9">
        <v>1</v>
      </c>
      <c r="H2999" s="8">
        <v>13.246700000000001</v>
      </c>
      <c r="I2999" s="8">
        <v>0</v>
      </c>
      <c r="J2999" s="8">
        <v>13.25</v>
      </c>
      <c r="K2999" t="s">
        <v>820</v>
      </c>
      <c r="L2999" s="1">
        <v>45302</v>
      </c>
      <c r="M2999">
        <v>1</v>
      </c>
      <c r="N2999">
        <v>2024</v>
      </c>
    </row>
    <row r="3000" spans="1:14" x14ac:dyDescent="0.25">
      <c r="A3000" t="s">
        <v>5499</v>
      </c>
      <c r="B3000" t="s">
        <v>2934</v>
      </c>
      <c r="C3000" t="s">
        <v>521</v>
      </c>
      <c r="D3000" t="s">
        <v>340</v>
      </c>
      <c r="E3000" t="s">
        <v>341</v>
      </c>
      <c r="F3000" t="s">
        <v>202</v>
      </c>
      <c r="G3000" s="9">
        <v>1</v>
      </c>
      <c r="H3000" s="8">
        <v>39.740099999999998</v>
      </c>
      <c r="I3000" s="8">
        <v>0</v>
      </c>
      <c r="J3000" s="8">
        <v>39.74</v>
      </c>
      <c r="K3000" t="s">
        <v>820</v>
      </c>
      <c r="L3000" s="1">
        <v>45302</v>
      </c>
      <c r="M3000">
        <v>1</v>
      </c>
      <c r="N3000">
        <v>2024</v>
      </c>
    </row>
    <row r="3001" spans="1:14" x14ac:dyDescent="0.25">
      <c r="A3001" t="s">
        <v>5499</v>
      </c>
      <c r="B3001" t="s">
        <v>2934</v>
      </c>
      <c r="C3001" t="s">
        <v>525</v>
      </c>
      <c r="D3001" t="s">
        <v>334</v>
      </c>
      <c r="E3001" t="s">
        <v>335</v>
      </c>
      <c r="F3001" t="s">
        <v>202</v>
      </c>
      <c r="G3001" s="9">
        <v>1</v>
      </c>
      <c r="H3001" s="8">
        <v>28.831099999999999</v>
      </c>
      <c r="I3001" s="8">
        <v>0</v>
      </c>
      <c r="J3001" s="8">
        <v>28.83</v>
      </c>
      <c r="K3001" t="s">
        <v>820</v>
      </c>
      <c r="L3001" s="1">
        <v>45302</v>
      </c>
      <c r="M3001">
        <v>1</v>
      </c>
      <c r="N3001">
        <v>2024</v>
      </c>
    </row>
    <row r="3002" spans="1:14" x14ac:dyDescent="0.25">
      <c r="A3002" t="s">
        <v>5499</v>
      </c>
      <c r="B3002" t="s">
        <v>2934</v>
      </c>
      <c r="C3002" t="s">
        <v>524</v>
      </c>
      <c r="D3002" t="s">
        <v>332</v>
      </c>
      <c r="E3002" t="s">
        <v>333</v>
      </c>
      <c r="F3002" t="s">
        <v>202</v>
      </c>
      <c r="G3002" s="9">
        <v>1</v>
      </c>
      <c r="H3002" s="8">
        <v>31.168700000000001</v>
      </c>
      <c r="I3002" s="8">
        <v>0</v>
      </c>
      <c r="J3002" s="8">
        <v>31.17</v>
      </c>
      <c r="K3002" t="s">
        <v>820</v>
      </c>
      <c r="L3002" s="1">
        <v>45302</v>
      </c>
      <c r="M3002">
        <v>1</v>
      </c>
      <c r="N3002">
        <v>2024</v>
      </c>
    </row>
    <row r="3003" spans="1:14" x14ac:dyDescent="0.25">
      <c r="A3003" t="s">
        <v>5499</v>
      </c>
      <c r="B3003" t="s">
        <v>2934</v>
      </c>
      <c r="C3003" t="s">
        <v>522</v>
      </c>
      <c r="D3003" t="s">
        <v>342</v>
      </c>
      <c r="E3003" t="s">
        <v>343</v>
      </c>
      <c r="F3003" t="s">
        <v>202</v>
      </c>
      <c r="G3003" s="9">
        <v>1</v>
      </c>
      <c r="H3003" s="8">
        <v>16.363600000000002</v>
      </c>
      <c r="I3003" s="8">
        <v>0</v>
      </c>
      <c r="J3003" s="8">
        <v>16.36</v>
      </c>
      <c r="K3003" t="s">
        <v>820</v>
      </c>
      <c r="L3003" s="1">
        <v>45302</v>
      </c>
      <c r="M3003">
        <v>1</v>
      </c>
      <c r="N3003">
        <v>2024</v>
      </c>
    </row>
    <row r="3004" spans="1:14" x14ac:dyDescent="0.25">
      <c r="A3004" t="s">
        <v>5500</v>
      </c>
      <c r="B3004" t="s">
        <v>2722</v>
      </c>
      <c r="C3004" t="s">
        <v>2736</v>
      </c>
      <c r="D3004" t="s">
        <v>202</v>
      </c>
      <c r="E3004" t="s">
        <v>5501</v>
      </c>
      <c r="F3004" t="s">
        <v>202</v>
      </c>
      <c r="G3004" s="9">
        <v>1</v>
      </c>
      <c r="H3004" s="8">
        <v>0</v>
      </c>
      <c r="I3004" s="8">
        <v>220</v>
      </c>
      <c r="J3004" s="8">
        <v>0</v>
      </c>
      <c r="K3004" t="s">
        <v>113</v>
      </c>
      <c r="L3004" s="1">
        <v>45302</v>
      </c>
      <c r="M3004">
        <v>1</v>
      </c>
      <c r="N3004">
        <v>2024</v>
      </c>
    </row>
    <row r="3005" spans="1:14" x14ac:dyDescent="0.25">
      <c r="A3005" t="s">
        <v>5502</v>
      </c>
      <c r="B3005" t="s">
        <v>2934</v>
      </c>
      <c r="C3005" t="s">
        <v>560</v>
      </c>
      <c r="D3005" t="s">
        <v>222</v>
      </c>
      <c r="E3005" t="s">
        <v>2780</v>
      </c>
      <c r="F3005" t="s">
        <v>202</v>
      </c>
      <c r="G3005" s="9">
        <v>1</v>
      </c>
      <c r="H3005" s="8">
        <v>35.844000000000001</v>
      </c>
      <c r="I3005" s="8">
        <v>0</v>
      </c>
      <c r="J3005" s="8">
        <v>35.840000000000003</v>
      </c>
      <c r="K3005" t="s">
        <v>4746</v>
      </c>
      <c r="L3005" s="1">
        <v>45299</v>
      </c>
      <c r="M3005">
        <v>1</v>
      </c>
      <c r="N3005">
        <v>2024</v>
      </c>
    </row>
    <row r="3006" spans="1:14" x14ac:dyDescent="0.25">
      <c r="A3006" t="s">
        <v>5502</v>
      </c>
      <c r="B3006" t="s">
        <v>2934</v>
      </c>
      <c r="C3006" t="s">
        <v>2736</v>
      </c>
      <c r="D3006" t="s">
        <v>202</v>
      </c>
      <c r="E3006" t="s">
        <v>5311</v>
      </c>
      <c r="F3006" t="s">
        <v>202</v>
      </c>
      <c r="G3006" s="9">
        <v>1</v>
      </c>
      <c r="H3006" s="8">
        <v>0</v>
      </c>
      <c r="I3006" s="8">
        <v>0</v>
      </c>
      <c r="J3006" s="8">
        <v>0</v>
      </c>
      <c r="K3006" t="s">
        <v>4746</v>
      </c>
      <c r="L3006" s="1">
        <v>45299</v>
      </c>
      <c r="M3006">
        <v>1</v>
      </c>
      <c r="N3006">
        <v>2024</v>
      </c>
    </row>
    <row r="3007" spans="1:14" x14ac:dyDescent="0.25">
      <c r="A3007" t="s">
        <v>5502</v>
      </c>
      <c r="B3007" t="s">
        <v>2934</v>
      </c>
      <c r="C3007" t="s">
        <v>2736</v>
      </c>
      <c r="D3007" t="s">
        <v>202</v>
      </c>
      <c r="E3007" t="s">
        <v>2723</v>
      </c>
      <c r="F3007" t="s">
        <v>202</v>
      </c>
      <c r="G3007" s="9">
        <v>1</v>
      </c>
      <c r="H3007" s="8">
        <v>0</v>
      </c>
      <c r="I3007" s="8">
        <v>0</v>
      </c>
      <c r="J3007" s="8">
        <v>0</v>
      </c>
      <c r="K3007" t="s">
        <v>4746</v>
      </c>
      <c r="L3007" s="1">
        <v>45299</v>
      </c>
      <c r="M3007">
        <v>1</v>
      </c>
      <c r="N3007">
        <v>2024</v>
      </c>
    </row>
    <row r="3008" spans="1:14" x14ac:dyDescent="0.25">
      <c r="A3008" t="s">
        <v>5503</v>
      </c>
      <c r="B3008" t="s">
        <v>2934</v>
      </c>
      <c r="C3008" t="s">
        <v>3140</v>
      </c>
      <c r="D3008" t="s">
        <v>1394</v>
      </c>
      <c r="E3008" t="s">
        <v>1395</v>
      </c>
      <c r="F3008" t="s">
        <v>202</v>
      </c>
      <c r="G3008" s="9">
        <v>3</v>
      </c>
      <c r="H3008" s="8">
        <v>0.748</v>
      </c>
      <c r="I3008" s="8">
        <v>0</v>
      </c>
      <c r="J3008" s="8">
        <v>2.2400000000000002</v>
      </c>
      <c r="K3008" t="s">
        <v>113</v>
      </c>
      <c r="L3008" s="1">
        <v>45299</v>
      </c>
      <c r="M3008">
        <v>1</v>
      </c>
      <c r="N3008">
        <v>2024</v>
      </c>
    </row>
    <row r="3009" spans="1:14" x14ac:dyDescent="0.25">
      <c r="A3009" t="s">
        <v>5503</v>
      </c>
      <c r="B3009" t="s">
        <v>2934</v>
      </c>
      <c r="C3009" t="s">
        <v>2867</v>
      </c>
      <c r="D3009" t="s">
        <v>1764</v>
      </c>
      <c r="E3009" t="s">
        <v>1765</v>
      </c>
      <c r="F3009" t="s">
        <v>202</v>
      </c>
      <c r="G3009" s="9">
        <v>3</v>
      </c>
      <c r="H3009" s="8">
        <v>3.7402000000000002</v>
      </c>
      <c r="I3009" s="8">
        <v>10</v>
      </c>
      <c r="J3009" s="8">
        <v>11.22</v>
      </c>
      <c r="K3009" t="s">
        <v>113</v>
      </c>
      <c r="L3009" s="1">
        <v>45299</v>
      </c>
      <c r="M3009">
        <v>1</v>
      </c>
      <c r="N3009">
        <v>2024</v>
      </c>
    </row>
    <row r="3010" spans="1:14" x14ac:dyDescent="0.25">
      <c r="A3010" t="s">
        <v>5503</v>
      </c>
      <c r="B3010" t="s">
        <v>2934</v>
      </c>
      <c r="C3010" t="s">
        <v>494</v>
      </c>
      <c r="D3010" t="s">
        <v>151</v>
      </c>
      <c r="E3010" t="s">
        <v>152</v>
      </c>
      <c r="F3010" t="s">
        <v>202</v>
      </c>
      <c r="G3010" s="9">
        <v>1</v>
      </c>
      <c r="H3010" s="8">
        <v>2.4935</v>
      </c>
      <c r="I3010" s="8">
        <v>14</v>
      </c>
      <c r="J3010" s="8">
        <v>2.4900000000000002</v>
      </c>
      <c r="K3010" t="s">
        <v>113</v>
      </c>
      <c r="L3010" s="1">
        <v>45299</v>
      </c>
      <c r="M3010">
        <v>1</v>
      </c>
      <c r="N3010">
        <v>2024</v>
      </c>
    </row>
    <row r="3011" spans="1:14" x14ac:dyDescent="0.25">
      <c r="A3011" t="s">
        <v>5504</v>
      </c>
      <c r="B3011" t="s">
        <v>2722</v>
      </c>
      <c r="C3011" t="s">
        <v>563</v>
      </c>
      <c r="D3011" t="s">
        <v>242</v>
      </c>
      <c r="E3011" t="s">
        <v>2755</v>
      </c>
      <c r="F3011" t="s">
        <v>202</v>
      </c>
      <c r="G3011" s="9">
        <v>1</v>
      </c>
      <c r="H3011" s="8">
        <v>15.5844</v>
      </c>
      <c r="I3011" s="8">
        <v>55</v>
      </c>
      <c r="J3011" s="8">
        <v>15.58</v>
      </c>
      <c r="K3011" t="s">
        <v>4746</v>
      </c>
      <c r="L3011" s="1">
        <v>45298</v>
      </c>
      <c r="M3011">
        <v>1</v>
      </c>
      <c r="N3011">
        <v>2024</v>
      </c>
    </row>
    <row r="3012" spans="1:14" x14ac:dyDescent="0.25">
      <c r="A3012" t="s">
        <v>5504</v>
      </c>
      <c r="B3012" t="s">
        <v>2722</v>
      </c>
      <c r="C3012" t="s">
        <v>2736</v>
      </c>
      <c r="D3012" t="s">
        <v>202</v>
      </c>
      <c r="E3012" t="s">
        <v>2723</v>
      </c>
      <c r="F3012" t="s">
        <v>202</v>
      </c>
      <c r="G3012" s="9">
        <v>1</v>
      </c>
      <c r="H3012" s="8">
        <v>0</v>
      </c>
      <c r="I3012" s="8">
        <v>0</v>
      </c>
      <c r="J3012" s="8">
        <v>0</v>
      </c>
      <c r="K3012" t="s">
        <v>4746</v>
      </c>
      <c r="L3012" s="1">
        <v>45298</v>
      </c>
      <c r="M3012">
        <v>1</v>
      </c>
      <c r="N3012">
        <v>2024</v>
      </c>
    </row>
    <row r="3013" spans="1:14" x14ac:dyDescent="0.25">
      <c r="A3013" t="s">
        <v>5505</v>
      </c>
      <c r="B3013" t="s">
        <v>2722</v>
      </c>
      <c r="C3013" t="s">
        <v>563</v>
      </c>
      <c r="D3013" t="s">
        <v>242</v>
      </c>
      <c r="E3013" t="s">
        <v>2755</v>
      </c>
      <c r="F3013" t="s">
        <v>202</v>
      </c>
      <c r="G3013" s="9">
        <v>1</v>
      </c>
      <c r="H3013" s="8">
        <v>15.5844</v>
      </c>
      <c r="I3013" s="8">
        <v>55</v>
      </c>
      <c r="J3013" s="8">
        <v>15.58</v>
      </c>
      <c r="K3013" t="s">
        <v>4746</v>
      </c>
      <c r="L3013" s="1">
        <v>45297</v>
      </c>
      <c r="M3013">
        <v>1</v>
      </c>
      <c r="N3013">
        <v>2024</v>
      </c>
    </row>
    <row r="3014" spans="1:14" x14ac:dyDescent="0.25">
      <c r="A3014" t="s">
        <v>5505</v>
      </c>
      <c r="B3014" t="s">
        <v>2722</v>
      </c>
      <c r="C3014" t="s">
        <v>2736</v>
      </c>
      <c r="D3014" t="s">
        <v>202</v>
      </c>
      <c r="E3014" t="s">
        <v>2723</v>
      </c>
      <c r="F3014" t="s">
        <v>202</v>
      </c>
      <c r="G3014" s="9">
        <v>1</v>
      </c>
      <c r="H3014" s="8">
        <v>0</v>
      </c>
      <c r="I3014" s="8">
        <v>0</v>
      </c>
      <c r="J3014" s="8">
        <v>0</v>
      </c>
      <c r="K3014" t="s">
        <v>4746</v>
      </c>
      <c r="L3014" s="1">
        <v>45297</v>
      </c>
      <c r="M3014">
        <v>1</v>
      </c>
      <c r="N3014">
        <v>2024</v>
      </c>
    </row>
    <row r="3015" spans="1:14" x14ac:dyDescent="0.25">
      <c r="A3015" t="s">
        <v>5506</v>
      </c>
      <c r="B3015" t="s">
        <v>2722</v>
      </c>
      <c r="C3015" t="s">
        <v>563</v>
      </c>
      <c r="D3015" t="s">
        <v>242</v>
      </c>
      <c r="E3015" t="s">
        <v>2755</v>
      </c>
      <c r="F3015" t="s">
        <v>202</v>
      </c>
      <c r="G3015" s="9">
        <v>1</v>
      </c>
      <c r="H3015" s="8">
        <v>15.5844</v>
      </c>
      <c r="I3015" s="8">
        <v>55</v>
      </c>
      <c r="J3015" s="8">
        <v>15.58</v>
      </c>
      <c r="K3015" t="s">
        <v>4746</v>
      </c>
      <c r="L3015" s="1">
        <v>45297</v>
      </c>
      <c r="M3015">
        <v>1</v>
      </c>
      <c r="N3015">
        <v>2024</v>
      </c>
    </row>
    <row r="3016" spans="1:14" x14ac:dyDescent="0.25">
      <c r="A3016" t="s">
        <v>5506</v>
      </c>
      <c r="B3016" t="s">
        <v>2722</v>
      </c>
      <c r="C3016" t="s">
        <v>2736</v>
      </c>
      <c r="D3016" t="s">
        <v>202</v>
      </c>
      <c r="E3016" t="s">
        <v>2723</v>
      </c>
      <c r="F3016" t="s">
        <v>202</v>
      </c>
      <c r="G3016" s="9">
        <v>1</v>
      </c>
      <c r="H3016" s="8">
        <v>0</v>
      </c>
      <c r="I3016" s="8">
        <v>0</v>
      </c>
      <c r="J3016" s="8">
        <v>0</v>
      </c>
      <c r="K3016" t="s">
        <v>4746</v>
      </c>
      <c r="L3016" s="1">
        <v>45297</v>
      </c>
      <c r="M3016">
        <v>1</v>
      </c>
      <c r="N3016">
        <v>2024</v>
      </c>
    </row>
    <row r="3017" spans="1:14" x14ac:dyDescent="0.25">
      <c r="A3017" t="s">
        <v>5507</v>
      </c>
      <c r="B3017" t="s">
        <v>2722</v>
      </c>
      <c r="C3017" t="s">
        <v>2736</v>
      </c>
      <c r="D3017" t="s">
        <v>202</v>
      </c>
      <c r="E3017" t="s">
        <v>5508</v>
      </c>
      <c r="F3017" t="s">
        <v>202</v>
      </c>
      <c r="G3017" s="9">
        <v>1</v>
      </c>
      <c r="H3017" s="8">
        <v>0</v>
      </c>
      <c r="I3017" s="8">
        <v>750</v>
      </c>
      <c r="J3017" s="8">
        <v>0</v>
      </c>
      <c r="K3017" t="s">
        <v>113</v>
      </c>
      <c r="L3017" s="1">
        <v>45296</v>
      </c>
      <c r="M3017">
        <v>1</v>
      </c>
      <c r="N3017">
        <v>2024</v>
      </c>
    </row>
    <row r="3018" spans="1:14" x14ac:dyDescent="0.25">
      <c r="A3018" t="s">
        <v>5509</v>
      </c>
      <c r="B3018" t="s">
        <v>2722</v>
      </c>
      <c r="C3018" t="s">
        <v>2736</v>
      </c>
      <c r="D3018" t="s">
        <v>202</v>
      </c>
      <c r="E3018" t="s">
        <v>5510</v>
      </c>
      <c r="F3018" t="s">
        <v>202</v>
      </c>
      <c r="G3018" s="9">
        <v>1</v>
      </c>
      <c r="H3018" s="8">
        <v>0</v>
      </c>
      <c r="I3018" s="8">
        <v>10</v>
      </c>
      <c r="J3018" s="8">
        <v>0</v>
      </c>
      <c r="K3018" t="s">
        <v>113</v>
      </c>
      <c r="L3018" s="1">
        <v>45295</v>
      </c>
      <c r="M3018">
        <v>1</v>
      </c>
      <c r="N3018">
        <v>2024</v>
      </c>
    </row>
    <row r="3019" spans="1:14" x14ac:dyDescent="0.25">
      <c r="A3019" t="s">
        <v>5511</v>
      </c>
      <c r="B3019" t="s">
        <v>2722</v>
      </c>
      <c r="C3019" t="s">
        <v>2724</v>
      </c>
      <c r="D3019" t="s">
        <v>202</v>
      </c>
      <c r="E3019" t="s">
        <v>2779</v>
      </c>
      <c r="F3019" t="s">
        <v>202</v>
      </c>
      <c r="G3019" s="9">
        <v>1</v>
      </c>
      <c r="H3019" s="8">
        <v>0</v>
      </c>
      <c r="I3019" s="8">
        <v>137.88</v>
      </c>
      <c r="J3019" s="8">
        <v>0</v>
      </c>
      <c r="K3019" t="s">
        <v>113</v>
      </c>
      <c r="L3019" s="1">
        <v>45294</v>
      </c>
      <c r="M3019">
        <v>1</v>
      </c>
      <c r="N3019">
        <v>2024</v>
      </c>
    </row>
    <row r="3020" spans="1:14" x14ac:dyDescent="0.25">
      <c r="A3020" t="s">
        <v>5512</v>
      </c>
      <c r="B3020" t="s">
        <v>2934</v>
      </c>
      <c r="C3020" t="s">
        <v>452</v>
      </c>
      <c r="D3020" t="s">
        <v>376</v>
      </c>
      <c r="E3020" t="s">
        <v>2945</v>
      </c>
      <c r="F3020" t="s">
        <v>202</v>
      </c>
      <c r="G3020" s="9">
        <v>1</v>
      </c>
      <c r="H3020" s="8">
        <v>53.547899999999998</v>
      </c>
      <c r="I3020" s="8">
        <v>70.25</v>
      </c>
      <c r="J3020" s="8">
        <v>53.55</v>
      </c>
      <c r="K3020" t="s">
        <v>106</v>
      </c>
      <c r="L3020" s="1">
        <v>45294</v>
      </c>
      <c r="M3020">
        <v>1</v>
      </c>
      <c r="N3020">
        <v>2024</v>
      </c>
    </row>
    <row r="3021" spans="1:14" x14ac:dyDescent="0.25">
      <c r="A3021" t="s">
        <v>5512</v>
      </c>
      <c r="B3021" t="s">
        <v>2934</v>
      </c>
      <c r="C3021" t="s">
        <v>2724</v>
      </c>
      <c r="D3021" t="s">
        <v>202</v>
      </c>
      <c r="E3021" t="s">
        <v>2836</v>
      </c>
      <c r="F3021" t="s">
        <v>202</v>
      </c>
      <c r="G3021" s="9">
        <v>1</v>
      </c>
      <c r="H3021" s="8">
        <v>0</v>
      </c>
      <c r="I3021" s="8">
        <v>27.32</v>
      </c>
      <c r="J3021" s="8">
        <v>0</v>
      </c>
      <c r="K3021" t="s">
        <v>106</v>
      </c>
      <c r="L3021" s="1">
        <v>45294</v>
      </c>
      <c r="M3021">
        <v>1</v>
      </c>
      <c r="N3021">
        <v>2024</v>
      </c>
    </row>
    <row r="3022" spans="1:14" x14ac:dyDescent="0.25">
      <c r="A3022" t="s">
        <v>5513</v>
      </c>
      <c r="B3022" t="s">
        <v>2722</v>
      </c>
      <c r="C3022" t="s">
        <v>2736</v>
      </c>
      <c r="D3022" t="s">
        <v>202</v>
      </c>
      <c r="E3022" t="s">
        <v>5514</v>
      </c>
      <c r="F3022" t="s">
        <v>202</v>
      </c>
      <c r="G3022" s="9">
        <v>1</v>
      </c>
      <c r="H3022" s="8">
        <v>0</v>
      </c>
      <c r="I3022" s="8">
        <v>36.36</v>
      </c>
      <c r="J3022" s="8">
        <v>0</v>
      </c>
      <c r="K3022" t="s">
        <v>113</v>
      </c>
      <c r="L3022" s="1">
        <v>45294</v>
      </c>
      <c r="M3022">
        <v>1</v>
      </c>
      <c r="N3022">
        <v>2024</v>
      </c>
    </row>
    <row r="3023" spans="1:14" x14ac:dyDescent="0.25">
      <c r="A3023" t="s">
        <v>5515</v>
      </c>
      <c r="B3023" t="s">
        <v>2934</v>
      </c>
      <c r="C3023" t="s">
        <v>553</v>
      </c>
      <c r="D3023" t="s">
        <v>149</v>
      </c>
      <c r="E3023" t="s">
        <v>150</v>
      </c>
      <c r="F3023" t="s">
        <v>202</v>
      </c>
      <c r="G3023" s="9">
        <v>1</v>
      </c>
      <c r="H3023" s="8">
        <v>0.748</v>
      </c>
      <c r="I3023" s="8">
        <v>0</v>
      </c>
      <c r="J3023" s="8">
        <v>0.75</v>
      </c>
      <c r="K3023" t="s">
        <v>113</v>
      </c>
      <c r="L3023" s="1">
        <v>45294</v>
      </c>
      <c r="M3023">
        <v>1</v>
      </c>
      <c r="N3023">
        <v>2024</v>
      </c>
    </row>
    <row r="3024" spans="1:14" x14ac:dyDescent="0.25">
      <c r="A3024" t="s">
        <v>5515</v>
      </c>
      <c r="B3024" t="s">
        <v>2934</v>
      </c>
      <c r="C3024" t="s">
        <v>633</v>
      </c>
      <c r="D3024" t="s">
        <v>155</v>
      </c>
      <c r="E3024" t="s">
        <v>156</v>
      </c>
      <c r="F3024" t="s">
        <v>202</v>
      </c>
      <c r="G3024" s="9">
        <v>1</v>
      </c>
      <c r="H3024" s="8">
        <v>0.748</v>
      </c>
      <c r="I3024" s="8">
        <v>0</v>
      </c>
      <c r="J3024" s="8">
        <v>0.75</v>
      </c>
      <c r="K3024" t="s">
        <v>113</v>
      </c>
      <c r="L3024" s="1">
        <v>45294</v>
      </c>
      <c r="M3024">
        <v>1</v>
      </c>
      <c r="N3024">
        <v>2024</v>
      </c>
    </row>
    <row r="3025" spans="1:14" x14ac:dyDescent="0.25">
      <c r="A3025" t="s">
        <v>5516</v>
      </c>
      <c r="B3025" t="s">
        <v>2929</v>
      </c>
      <c r="C3025" t="s">
        <v>2830</v>
      </c>
      <c r="D3025" t="s">
        <v>1939</v>
      </c>
      <c r="E3025" t="s">
        <v>5517</v>
      </c>
      <c r="F3025" t="s">
        <v>202</v>
      </c>
      <c r="G3025" s="9">
        <v>1</v>
      </c>
      <c r="H3025" s="8">
        <v>0</v>
      </c>
      <c r="I3025" s="8">
        <v>449</v>
      </c>
      <c r="J3025" s="8">
        <v>0</v>
      </c>
      <c r="K3025" t="s">
        <v>4746</v>
      </c>
      <c r="L3025" s="1">
        <v>45294</v>
      </c>
      <c r="M3025">
        <v>1</v>
      </c>
      <c r="N3025">
        <v>2024</v>
      </c>
    </row>
    <row r="3026" spans="1:14" x14ac:dyDescent="0.25">
      <c r="A3026" t="s">
        <v>5516</v>
      </c>
      <c r="B3026" t="s">
        <v>2929</v>
      </c>
      <c r="C3026" t="s">
        <v>479</v>
      </c>
      <c r="D3026" t="s">
        <v>326</v>
      </c>
      <c r="E3026" t="s">
        <v>2770</v>
      </c>
      <c r="F3026" t="s">
        <v>1638</v>
      </c>
      <c r="G3026" s="9">
        <v>1</v>
      </c>
      <c r="H3026" s="8">
        <v>116.4619</v>
      </c>
      <c r="I3026" s="8">
        <v>0</v>
      </c>
      <c r="J3026" s="8">
        <v>116.46</v>
      </c>
      <c r="K3026" t="s">
        <v>4746</v>
      </c>
      <c r="L3026" s="1">
        <v>45294</v>
      </c>
      <c r="M3026">
        <v>1</v>
      </c>
      <c r="N3026">
        <v>2024</v>
      </c>
    </row>
    <row r="3027" spans="1:14" x14ac:dyDescent="0.25">
      <c r="A3027" t="s">
        <v>5516</v>
      </c>
      <c r="B3027" t="s">
        <v>2929</v>
      </c>
      <c r="C3027" t="s">
        <v>480</v>
      </c>
      <c r="D3027" t="s">
        <v>328</v>
      </c>
      <c r="E3027" t="s">
        <v>2771</v>
      </c>
      <c r="F3027" t="s">
        <v>1638</v>
      </c>
      <c r="G3027" s="9">
        <v>1</v>
      </c>
      <c r="H3027" s="8">
        <v>83.984099999999998</v>
      </c>
      <c r="I3027" s="8">
        <v>0</v>
      </c>
      <c r="J3027" s="8">
        <v>83.98</v>
      </c>
      <c r="K3027" t="s">
        <v>4746</v>
      </c>
      <c r="L3027" s="1">
        <v>45294</v>
      </c>
      <c r="M3027">
        <v>1</v>
      </c>
      <c r="N3027">
        <v>2024</v>
      </c>
    </row>
    <row r="3028" spans="1:14" x14ac:dyDescent="0.25">
      <c r="A3028" t="s">
        <v>5516</v>
      </c>
      <c r="B3028" t="s">
        <v>2929</v>
      </c>
      <c r="C3028" t="s">
        <v>2736</v>
      </c>
      <c r="D3028" t="s">
        <v>202</v>
      </c>
      <c r="E3028" t="s">
        <v>2723</v>
      </c>
      <c r="F3028" t="s">
        <v>202</v>
      </c>
      <c r="G3028" s="9">
        <v>1</v>
      </c>
      <c r="H3028" s="8">
        <v>0</v>
      </c>
      <c r="I3028" s="8">
        <v>30</v>
      </c>
      <c r="J3028" s="8">
        <v>0</v>
      </c>
      <c r="K3028" t="s">
        <v>4746</v>
      </c>
      <c r="L3028" s="1">
        <v>45294</v>
      </c>
      <c r="M3028">
        <v>1</v>
      </c>
      <c r="N3028">
        <v>2024</v>
      </c>
    </row>
    <row r="3029" spans="1:14" x14ac:dyDescent="0.25">
      <c r="A3029" t="s">
        <v>5518</v>
      </c>
      <c r="B3029" t="s">
        <v>2934</v>
      </c>
      <c r="C3029" t="s">
        <v>2792</v>
      </c>
      <c r="D3029" t="s">
        <v>2791</v>
      </c>
      <c r="E3029" t="s">
        <v>3827</v>
      </c>
      <c r="F3029" t="s">
        <v>202</v>
      </c>
      <c r="G3029" s="9">
        <v>1</v>
      </c>
      <c r="H3029" s="8">
        <v>62.337400000000002</v>
      </c>
      <c r="I3029" s="8">
        <v>0</v>
      </c>
      <c r="J3029" s="8">
        <v>62.34</v>
      </c>
      <c r="K3029" t="s">
        <v>109</v>
      </c>
      <c r="L3029" s="1">
        <v>45289</v>
      </c>
      <c r="M3029">
        <v>12</v>
      </c>
      <c r="N3029">
        <v>2023</v>
      </c>
    </row>
    <row r="3030" spans="1:14" x14ac:dyDescent="0.25">
      <c r="A3030" t="s">
        <v>5519</v>
      </c>
      <c r="B3030" t="s">
        <v>2934</v>
      </c>
      <c r="C3030" t="s">
        <v>518</v>
      </c>
      <c r="D3030" t="s">
        <v>218</v>
      </c>
      <c r="E3030" t="s">
        <v>1579</v>
      </c>
      <c r="F3030" t="s">
        <v>202</v>
      </c>
      <c r="G3030" s="9">
        <v>1</v>
      </c>
      <c r="H3030" s="8">
        <v>48.311500000000002</v>
      </c>
      <c r="I3030" s="8">
        <v>0</v>
      </c>
      <c r="J3030" s="8">
        <v>48.31</v>
      </c>
      <c r="K3030" t="s">
        <v>113</v>
      </c>
      <c r="L3030" s="1">
        <v>45289</v>
      </c>
      <c r="M3030">
        <v>12</v>
      </c>
      <c r="N3030">
        <v>2023</v>
      </c>
    </row>
    <row r="3031" spans="1:14" x14ac:dyDescent="0.25">
      <c r="A3031" t="s">
        <v>5519</v>
      </c>
      <c r="B3031" t="s">
        <v>2934</v>
      </c>
      <c r="C3031" t="s">
        <v>2736</v>
      </c>
      <c r="D3031" t="s">
        <v>202</v>
      </c>
      <c r="E3031" t="s">
        <v>5520</v>
      </c>
      <c r="F3031" t="s">
        <v>202</v>
      </c>
      <c r="G3031" s="9">
        <v>1</v>
      </c>
      <c r="H3031" s="8">
        <v>0</v>
      </c>
      <c r="I3031" s="8">
        <v>0</v>
      </c>
      <c r="J3031" s="8">
        <v>0</v>
      </c>
      <c r="K3031" t="s">
        <v>113</v>
      </c>
      <c r="L3031" s="1">
        <v>45289</v>
      </c>
      <c r="M3031">
        <v>12</v>
      </c>
      <c r="N3031">
        <v>2023</v>
      </c>
    </row>
    <row r="3032" spans="1:14" x14ac:dyDescent="0.25">
      <c r="A3032" t="s">
        <v>5521</v>
      </c>
      <c r="B3032" t="s">
        <v>2934</v>
      </c>
      <c r="C3032" t="s">
        <v>2786</v>
      </c>
      <c r="D3032" t="s">
        <v>1850</v>
      </c>
      <c r="E3032" t="s">
        <v>3094</v>
      </c>
      <c r="F3032" t="s">
        <v>202</v>
      </c>
      <c r="G3032" s="9">
        <v>1</v>
      </c>
      <c r="H3032" s="8">
        <v>242.10300000000001</v>
      </c>
      <c r="I3032" s="8">
        <v>350.91</v>
      </c>
      <c r="J3032" s="8">
        <v>242.1</v>
      </c>
      <c r="K3032" t="s">
        <v>113</v>
      </c>
      <c r="L3032" s="1">
        <v>45289</v>
      </c>
      <c r="M3032">
        <v>12</v>
      </c>
      <c r="N3032">
        <v>2023</v>
      </c>
    </row>
    <row r="3033" spans="1:14" x14ac:dyDescent="0.25">
      <c r="A3033" t="s">
        <v>5521</v>
      </c>
      <c r="B3033" t="s">
        <v>2934</v>
      </c>
      <c r="C3033" t="s">
        <v>2724</v>
      </c>
      <c r="D3033" t="s">
        <v>202</v>
      </c>
      <c r="E3033" t="s">
        <v>2838</v>
      </c>
      <c r="F3033" t="s">
        <v>202</v>
      </c>
      <c r="G3033" s="9">
        <v>1</v>
      </c>
      <c r="H3033" s="8">
        <v>0</v>
      </c>
      <c r="I3033" s="8">
        <v>13.64</v>
      </c>
      <c r="J3033" s="8">
        <v>0</v>
      </c>
      <c r="K3033" t="s">
        <v>113</v>
      </c>
      <c r="L3033" s="1">
        <v>45289</v>
      </c>
      <c r="M3033">
        <v>12</v>
      </c>
      <c r="N3033">
        <v>2023</v>
      </c>
    </row>
    <row r="3034" spans="1:14" x14ac:dyDescent="0.25">
      <c r="A3034" t="s">
        <v>5522</v>
      </c>
      <c r="B3034" t="s">
        <v>2722</v>
      </c>
      <c r="C3034" t="s">
        <v>2736</v>
      </c>
      <c r="D3034" t="s">
        <v>202</v>
      </c>
      <c r="E3034" t="s">
        <v>5523</v>
      </c>
      <c r="F3034" t="s">
        <v>202</v>
      </c>
      <c r="G3034" s="9">
        <v>1</v>
      </c>
      <c r="H3034" s="8">
        <v>0</v>
      </c>
      <c r="I3034" s="8">
        <v>4400</v>
      </c>
      <c r="J3034" s="8">
        <v>0</v>
      </c>
      <c r="K3034" t="s">
        <v>113</v>
      </c>
      <c r="L3034" s="1">
        <v>45287</v>
      </c>
      <c r="M3034">
        <v>12</v>
      </c>
      <c r="N3034">
        <v>2023</v>
      </c>
    </row>
    <row r="3035" spans="1:14" x14ac:dyDescent="0.25">
      <c r="A3035" t="s">
        <v>5524</v>
      </c>
      <c r="B3035" t="s">
        <v>2934</v>
      </c>
      <c r="C3035" t="s">
        <v>513</v>
      </c>
      <c r="D3035" t="s">
        <v>299</v>
      </c>
      <c r="E3035" t="s">
        <v>300</v>
      </c>
      <c r="F3035" t="s">
        <v>202</v>
      </c>
      <c r="G3035" s="9">
        <v>2</v>
      </c>
      <c r="H3035" s="8">
        <v>5.7817999999999996</v>
      </c>
      <c r="I3035" s="8">
        <v>0</v>
      </c>
      <c r="J3035" s="8">
        <v>11.56</v>
      </c>
      <c r="K3035" t="s">
        <v>113</v>
      </c>
      <c r="L3035" s="1">
        <v>45287</v>
      </c>
      <c r="M3035">
        <v>12</v>
      </c>
      <c r="N3035">
        <v>2023</v>
      </c>
    </row>
    <row r="3036" spans="1:14" x14ac:dyDescent="0.25">
      <c r="A3036" t="s">
        <v>5525</v>
      </c>
      <c r="B3036" t="s">
        <v>2722</v>
      </c>
      <c r="C3036" t="s">
        <v>2724</v>
      </c>
      <c r="D3036" t="s">
        <v>202</v>
      </c>
      <c r="E3036" t="s">
        <v>2779</v>
      </c>
      <c r="F3036" t="s">
        <v>202</v>
      </c>
      <c r="G3036" s="9">
        <v>1</v>
      </c>
      <c r="H3036" s="8">
        <v>0</v>
      </c>
      <c r="I3036" s="8">
        <v>168.96</v>
      </c>
      <c r="J3036" s="8">
        <v>0</v>
      </c>
      <c r="K3036" t="s">
        <v>113</v>
      </c>
      <c r="L3036" s="1">
        <v>45286</v>
      </c>
      <c r="M3036">
        <v>12</v>
      </c>
      <c r="N3036">
        <v>2023</v>
      </c>
    </row>
    <row r="3037" spans="1:14" x14ac:dyDescent="0.25">
      <c r="A3037" t="s">
        <v>5526</v>
      </c>
      <c r="B3037" t="s">
        <v>2722</v>
      </c>
      <c r="C3037" t="s">
        <v>2825</v>
      </c>
      <c r="D3037" t="s">
        <v>1558</v>
      </c>
      <c r="E3037" t="s">
        <v>5527</v>
      </c>
      <c r="F3037" t="s">
        <v>202</v>
      </c>
      <c r="G3037" s="9">
        <v>1</v>
      </c>
      <c r="H3037" s="8">
        <v>13.558400000000001</v>
      </c>
      <c r="I3037" s="8">
        <v>35</v>
      </c>
      <c r="J3037" s="8">
        <v>13.56</v>
      </c>
      <c r="K3037" t="s">
        <v>4746</v>
      </c>
      <c r="L3037" s="1">
        <v>45286</v>
      </c>
      <c r="M3037">
        <v>12</v>
      </c>
      <c r="N3037">
        <v>2023</v>
      </c>
    </row>
    <row r="3038" spans="1:14" x14ac:dyDescent="0.25">
      <c r="A3038" t="s">
        <v>5526</v>
      </c>
      <c r="B3038" t="s">
        <v>2722</v>
      </c>
      <c r="C3038" t="s">
        <v>2724</v>
      </c>
      <c r="D3038" t="s">
        <v>202</v>
      </c>
      <c r="E3038" t="s">
        <v>2723</v>
      </c>
      <c r="F3038" t="s">
        <v>202</v>
      </c>
      <c r="G3038" s="9">
        <v>1</v>
      </c>
      <c r="H3038" s="8">
        <v>0</v>
      </c>
      <c r="I3038" s="8">
        <v>1</v>
      </c>
      <c r="J3038" s="8">
        <v>0</v>
      </c>
      <c r="K3038" t="s">
        <v>4746</v>
      </c>
      <c r="L3038" s="1">
        <v>45286</v>
      </c>
      <c r="M3038">
        <v>12</v>
      </c>
      <c r="N3038">
        <v>2023</v>
      </c>
    </row>
    <row r="3039" spans="1:14" x14ac:dyDescent="0.25">
      <c r="A3039" t="s">
        <v>5528</v>
      </c>
      <c r="B3039" t="s">
        <v>2722</v>
      </c>
      <c r="C3039" t="s">
        <v>2825</v>
      </c>
      <c r="D3039" t="s">
        <v>1558</v>
      </c>
      <c r="E3039" t="s">
        <v>5527</v>
      </c>
      <c r="F3039" t="s">
        <v>202</v>
      </c>
      <c r="G3039" s="9">
        <v>1</v>
      </c>
      <c r="H3039" s="8">
        <v>13.558400000000001</v>
      </c>
      <c r="I3039" s="8">
        <v>35</v>
      </c>
      <c r="J3039" s="8">
        <v>13.56</v>
      </c>
      <c r="K3039" t="s">
        <v>4746</v>
      </c>
      <c r="L3039" s="1">
        <v>45282</v>
      </c>
      <c r="M3039">
        <v>12</v>
      </c>
      <c r="N3039">
        <v>2023</v>
      </c>
    </row>
    <row r="3040" spans="1:14" x14ac:dyDescent="0.25">
      <c r="A3040" t="s">
        <v>5528</v>
      </c>
      <c r="B3040" t="s">
        <v>2722</v>
      </c>
      <c r="C3040" t="s">
        <v>2724</v>
      </c>
      <c r="D3040" t="s">
        <v>202</v>
      </c>
      <c r="E3040" t="s">
        <v>2723</v>
      </c>
      <c r="F3040" t="s">
        <v>202</v>
      </c>
      <c r="G3040" s="9">
        <v>1</v>
      </c>
      <c r="H3040" s="8">
        <v>0</v>
      </c>
      <c r="I3040" s="8">
        <v>1</v>
      </c>
      <c r="J3040" s="8">
        <v>0</v>
      </c>
      <c r="K3040" t="s">
        <v>4746</v>
      </c>
      <c r="L3040" s="1">
        <v>45282</v>
      </c>
      <c r="M3040">
        <v>12</v>
      </c>
      <c r="N3040">
        <v>2023</v>
      </c>
    </row>
    <row r="3041" spans="1:14" x14ac:dyDescent="0.25">
      <c r="A3041" t="s">
        <v>5529</v>
      </c>
      <c r="B3041" t="s">
        <v>2934</v>
      </c>
      <c r="C3041" t="s">
        <v>563</v>
      </c>
      <c r="D3041" t="s">
        <v>242</v>
      </c>
      <c r="E3041" t="s">
        <v>2755</v>
      </c>
      <c r="F3041" t="s">
        <v>202</v>
      </c>
      <c r="G3041" s="9">
        <v>1</v>
      </c>
      <c r="H3041" s="8">
        <v>15.5844</v>
      </c>
      <c r="I3041" s="8">
        <v>32.229999999999997</v>
      </c>
      <c r="J3041" s="8">
        <v>15.58</v>
      </c>
      <c r="K3041" t="s">
        <v>106</v>
      </c>
      <c r="L3041" s="1">
        <v>45280</v>
      </c>
      <c r="M3041">
        <v>12</v>
      </c>
      <c r="N3041">
        <v>2023</v>
      </c>
    </row>
    <row r="3042" spans="1:14" x14ac:dyDescent="0.25">
      <c r="A3042" t="s">
        <v>5529</v>
      </c>
      <c r="B3042" t="s">
        <v>2934</v>
      </c>
      <c r="C3042" t="s">
        <v>2724</v>
      </c>
      <c r="D3042" t="s">
        <v>202</v>
      </c>
      <c r="E3042" t="s">
        <v>2733</v>
      </c>
      <c r="F3042" t="s">
        <v>202</v>
      </c>
      <c r="G3042" s="9">
        <v>1</v>
      </c>
      <c r="H3042" s="8">
        <v>0</v>
      </c>
      <c r="I3042" s="8">
        <v>8.1300000000000008</v>
      </c>
      <c r="J3042" s="8">
        <v>0</v>
      </c>
      <c r="K3042" t="s">
        <v>106</v>
      </c>
      <c r="L3042" s="1">
        <v>45280</v>
      </c>
      <c r="M3042">
        <v>12</v>
      </c>
      <c r="N3042">
        <v>2023</v>
      </c>
    </row>
    <row r="3043" spans="1:14" x14ac:dyDescent="0.25">
      <c r="A3043" t="s">
        <v>5530</v>
      </c>
      <c r="B3043" t="s">
        <v>2929</v>
      </c>
      <c r="C3043" t="s">
        <v>559</v>
      </c>
      <c r="D3043" t="s">
        <v>418</v>
      </c>
      <c r="E3043" t="s">
        <v>3772</v>
      </c>
      <c r="F3043" t="s">
        <v>202</v>
      </c>
      <c r="G3043" s="9">
        <v>1</v>
      </c>
      <c r="H3043" s="8">
        <v>114</v>
      </c>
      <c r="I3043" s="8">
        <v>1949</v>
      </c>
      <c r="J3043" s="8">
        <v>114</v>
      </c>
      <c r="K3043" t="s">
        <v>1201</v>
      </c>
      <c r="L3043" s="1">
        <v>45279</v>
      </c>
      <c r="M3043">
        <v>12</v>
      </c>
      <c r="N3043">
        <v>2023</v>
      </c>
    </row>
    <row r="3044" spans="1:14" x14ac:dyDescent="0.25">
      <c r="A3044" t="s">
        <v>5530</v>
      </c>
      <c r="B3044" t="s">
        <v>2929</v>
      </c>
      <c r="C3044" t="s">
        <v>519</v>
      </c>
      <c r="D3044" t="s">
        <v>254</v>
      </c>
      <c r="E3044" t="s">
        <v>2940</v>
      </c>
      <c r="F3044" t="s">
        <v>202</v>
      </c>
      <c r="G3044" s="9">
        <v>1</v>
      </c>
      <c r="H3044" s="8">
        <v>8.5</v>
      </c>
      <c r="I3044" s="8">
        <v>255</v>
      </c>
      <c r="J3044" s="8">
        <v>8.5</v>
      </c>
      <c r="K3044" t="s">
        <v>1201</v>
      </c>
      <c r="L3044" s="1">
        <v>45279</v>
      </c>
      <c r="M3044">
        <v>12</v>
      </c>
      <c r="N3044">
        <v>2023</v>
      </c>
    </row>
    <row r="3045" spans="1:14" x14ac:dyDescent="0.25">
      <c r="A3045" t="s">
        <v>5530</v>
      </c>
      <c r="B3045" t="s">
        <v>2929</v>
      </c>
      <c r="C3045" t="s">
        <v>2736</v>
      </c>
      <c r="D3045" t="s">
        <v>202</v>
      </c>
      <c r="E3045" t="s">
        <v>5531</v>
      </c>
      <c r="F3045" t="s">
        <v>202</v>
      </c>
      <c r="G3045" s="9">
        <v>1</v>
      </c>
      <c r="H3045" s="8">
        <v>0</v>
      </c>
      <c r="I3045" s="8">
        <v>276.02999999999997</v>
      </c>
      <c r="J3045" s="8">
        <v>0</v>
      </c>
      <c r="K3045" t="s">
        <v>1201</v>
      </c>
      <c r="L3045" s="1">
        <v>45279</v>
      </c>
      <c r="M3045">
        <v>12</v>
      </c>
      <c r="N3045">
        <v>2023</v>
      </c>
    </row>
    <row r="3046" spans="1:14" x14ac:dyDescent="0.25">
      <c r="A3046" t="s">
        <v>5532</v>
      </c>
      <c r="B3046" t="s">
        <v>2722</v>
      </c>
      <c r="C3046" t="s">
        <v>2865</v>
      </c>
      <c r="D3046" t="s">
        <v>1550</v>
      </c>
      <c r="E3046" t="s">
        <v>3846</v>
      </c>
      <c r="F3046" t="s">
        <v>202</v>
      </c>
      <c r="G3046" s="9">
        <v>1</v>
      </c>
      <c r="H3046" s="8">
        <v>13.558400000000001</v>
      </c>
      <c r="I3046" s="8">
        <v>35</v>
      </c>
      <c r="J3046" s="8">
        <v>13.56</v>
      </c>
      <c r="K3046" t="s">
        <v>4746</v>
      </c>
      <c r="L3046" s="1">
        <v>45278</v>
      </c>
      <c r="M3046">
        <v>12</v>
      </c>
      <c r="N3046">
        <v>2023</v>
      </c>
    </row>
    <row r="3047" spans="1:14" x14ac:dyDescent="0.25">
      <c r="A3047" t="s">
        <v>5532</v>
      </c>
      <c r="B3047" t="s">
        <v>2722</v>
      </c>
      <c r="C3047" t="s">
        <v>2724</v>
      </c>
      <c r="D3047" t="s">
        <v>202</v>
      </c>
      <c r="E3047" t="s">
        <v>2723</v>
      </c>
      <c r="F3047" t="s">
        <v>202</v>
      </c>
      <c r="G3047" s="9">
        <v>1</v>
      </c>
      <c r="H3047" s="8">
        <v>0</v>
      </c>
      <c r="I3047" s="8">
        <v>0.45</v>
      </c>
      <c r="J3047" s="8">
        <v>0</v>
      </c>
      <c r="K3047" t="s">
        <v>4746</v>
      </c>
      <c r="L3047" s="1">
        <v>45278</v>
      </c>
      <c r="M3047">
        <v>12</v>
      </c>
      <c r="N3047">
        <v>2023</v>
      </c>
    </row>
    <row r="3048" spans="1:14" x14ac:dyDescent="0.25">
      <c r="A3048" t="s">
        <v>5533</v>
      </c>
      <c r="B3048" t="s">
        <v>2722</v>
      </c>
      <c r="C3048" t="s">
        <v>2866</v>
      </c>
      <c r="D3048" t="s">
        <v>1560</v>
      </c>
      <c r="E3048" t="s">
        <v>5534</v>
      </c>
      <c r="F3048" t="s">
        <v>202</v>
      </c>
      <c r="G3048" s="9">
        <v>1</v>
      </c>
      <c r="H3048" s="8">
        <v>13.558400000000001</v>
      </c>
      <c r="I3048" s="8">
        <v>35</v>
      </c>
      <c r="J3048" s="8">
        <v>13.56</v>
      </c>
      <c r="K3048" t="s">
        <v>4746</v>
      </c>
      <c r="L3048" s="1">
        <v>45278</v>
      </c>
      <c r="M3048">
        <v>12</v>
      </c>
      <c r="N3048">
        <v>2023</v>
      </c>
    </row>
    <row r="3049" spans="1:14" x14ac:dyDescent="0.25">
      <c r="A3049" t="s">
        <v>5533</v>
      </c>
      <c r="B3049" t="s">
        <v>2722</v>
      </c>
      <c r="C3049" t="s">
        <v>2724</v>
      </c>
      <c r="D3049" t="s">
        <v>202</v>
      </c>
      <c r="E3049" t="s">
        <v>2723</v>
      </c>
      <c r="F3049" t="s">
        <v>202</v>
      </c>
      <c r="G3049" s="9">
        <v>1</v>
      </c>
      <c r="H3049" s="8">
        <v>0</v>
      </c>
      <c r="I3049" s="8">
        <v>0.45</v>
      </c>
      <c r="J3049" s="8">
        <v>0</v>
      </c>
      <c r="K3049" t="s">
        <v>4746</v>
      </c>
      <c r="L3049" s="1">
        <v>45278</v>
      </c>
      <c r="M3049">
        <v>12</v>
      </c>
      <c r="N3049">
        <v>2023</v>
      </c>
    </row>
    <row r="3050" spans="1:14" x14ac:dyDescent="0.25">
      <c r="A3050" t="s">
        <v>5535</v>
      </c>
      <c r="B3050" t="s">
        <v>2722</v>
      </c>
      <c r="C3050" t="s">
        <v>2825</v>
      </c>
      <c r="D3050" t="s">
        <v>1558</v>
      </c>
      <c r="E3050" t="s">
        <v>5527</v>
      </c>
      <c r="F3050" t="s">
        <v>202</v>
      </c>
      <c r="G3050" s="9">
        <v>1</v>
      </c>
      <c r="H3050" s="8">
        <v>13.558400000000001</v>
      </c>
      <c r="I3050" s="8">
        <v>35</v>
      </c>
      <c r="J3050" s="8">
        <v>13.56</v>
      </c>
      <c r="K3050" t="s">
        <v>4746</v>
      </c>
      <c r="L3050" s="1">
        <v>45276</v>
      </c>
      <c r="M3050">
        <v>12</v>
      </c>
      <c r="N3050">
        <v>2023</v>
      </c>
    </row>
    <row r="3051" spans="1:14" x14ac:dyDescent="0.25">
      <c r="A3051" t="s">
        <v>5535</v>
      </c>
      <c r="B3051" t="s">
        <v>2722</v>
      </c>
      <c r="C3051" t="s">
        <v>2736</v>
      </c>
      <c r="D3051" t="s">
        <v>202</v>
      </c>
      <c r="E3051" t="s">
        <v>2723</v>
      </c>
      <c r="F3051" t="s">
        <v>202</v>
      </c>
      <c r="G3051" s="9">
        <v>1</v>
      </c>
      <c r="H3051" s="8">
        <v>0</v>
      </c>
      <c r="I3051" s="8">
        <v>0.45</v>
      </c>
      <c r="J3051" s="8">
        <v>0</v>
      </c>
      <c r="K3051" t="s">
        <v>4746</v>
      </c>
      <c r="L3051" s="1">
        <v>45276</v>
      </c>
      <c r="M3051">
        <v>12</v>
      </c>
      <c r="N3051">
        <v>2023</v>
      </c>
    </row>
    <row r="3052" spans="1:14" x14ac:dyDescent="0.25">
      <c r="A3052" t="s">
        <v>5536</v>
      </c>
      <c r="B3052" t="s">
        <v>4722</v>
      </c>
      <c r="C3052" t="s">
        <v>572</v>
      </c>
      <c r="D3052" t="s">
        <v>344</v>
      </c>
      <c r="E3052" t="s">
        <v>345</v>
      </c>
      <c r="F3052" t="s">
        <v>202</v>
      </c>
      <c r="G3052" s="9">
        <v>10</v>
      </c>
      <c r="H3052" s="8">
        <v>16.363600000000002</v>
      </c>
      <c r="I3052" s="8">
        <v>15.6</v>
      </c>
      <c r="J3052" s="8">
        <v>163.63999999999999</v>
      </c>
      <c r="K3052" t="s">
        <v>15</v>
      </c>
      <c r="L3052" s="1">
        <v>45276</v>
      </c>
      <c r="M3052">
        <v>12</v>
      </c>
      <c r="N3052">
        <v>2023</v>
      </c>
    </row>
    <row r="3053" spans="1:14" x14ac:dyDescent="0.25">
      <c r="A3053" t="s">
        <v>5536</v>
      </c>
      <c r="B3053" t="s">
        <v>4722</v>
      </c>
      <c r="C3053" t="s">
        <v>436</v>
      </c>
      <c r="D3053" t="s">
        <v>303</v>
      </c>
      <c r="E3053" t="s">
        <v>201</v>
      </c>
      <c r="F3053" t="s">
        <v>202</v>
      </c>
      <c r="G3053" s="9">
        <v>100</v>
      </c>
      <c r="H3053" s="8">
        <v>14.0259</v>
      </c>
      <c r="I3053" s="8">
        <v>13</v>
      </c>
      <c r="J3053" s="8">
        <v>1402.59</v>
      </c>
      <c r="K3053" t="s">
        <v>15</v>
      </c>
      <c r="L3053" s="1">
        <v>45276</v>
      </c>
      <c r="M3053">
        <v>12</v>
      </c>
      <c r="N3053">
        <v>2023</v>
      </c>
    </row>
    <row r="3054" spans="1:14" x14ac:dyDescent="0.25">
      <c r="A3054" t="s">
        <v>5536</v>
      </c>
      <c r="B3054" t="s">
        <v>4722</v>
      </c>
      <c r="C3054" t="s">
        <v>479</v>
      </c>
      <c r="D3054" t="s">
        <v>326</v>
      </c>
      <c r="E3054" t="s">
        <v>327</v>
      </c>
      <c r="F3054" t="s">
        <v>1638</v>
      </c>
      <c r="G3054" s="9">
        <v>50</v>
      </c>
      <c r="H3054" s="8">
        <v>116.4619</v>
      </c>
      <c r="I3054" s="8">
        <v>205.14</v>
      </c>
      <c r="J3054" s="8">
        <v>5823.1</v>
      </c>
      <c r="K3054" t="s">
        <v>15</v>
      </c>
      <c r="L3054" s="1">
        <v>45276</v>
      </c>
      <c r="M3054">
        <v>12</v>
      </c>
      <c r="N3054">
        <v>2023</v>
      </c>
    </row>
    <row r="3055" spans="1:14" x14ac:dyDescent="0.25">
      <c r="A3055" t="s">
        <v>5536</v>
      </c>
      <c r="B3055" t="s">
        <v>4722</v>
      </c>
      <c r="C3055" t="s">
        <v>480</v>
      </c>
      <c r="D3055" t="s">
        <v>328</v>
      </c>
      <c r="E3055" t="s">
        <v>329</v>
      </c>
      <c r="F3055" t="s">
        <v>1638</v>
      </c>
      <c r="G3055" s="9">
        <v>50</v>
      </c>
      <c r="H3055" s="8">
        <v>83.984099999999998</v>
      </c>
      <c r="I3055" s="8">
        <v>0</v>
      </c>
      <c r="J3055" s="8">
        <v>4199.21</v>
      </c>
      <c r="K3055" t="s">
        <v>15</v>
      </c>
      <c r="L3055" s="1">
        <v>45276</v>
      </c>
      <c r="M3055">
        <v>12</v>
      </c>
      <c r="N3055">
        <v>2023</v>
      </c>
    </row>
    <row r="3056" spans="1:14" x14ac:dyDescent="0.25">
      <c r="A3056" t="s">
        <v>5536</v>
      </c>
      <c r="B3056" t="s">
        <v>4722</v>
      </c>
      <c r="C3056" t="s">
        <v>457</v>
      </c>
      <c r="D3056" t="s">
        <v>256</v>
      </c>
      <c r="E3056" t="s">
        <v>257</v>
      </c>
      <c r="F3056" t="s">
        <v>1638</v>
      </c>
      <c r="G3056" s="9">
        <v>100</v>
      </c>
      <c r="H3056" s="8">
        <v>116.1035</v>
      </c>
      <c r="I3056" s="8">
        <v>248.23</v>
      </c>
      <c r="J3056" s="8">
        <v>11610.35</v>
      </c>
      <c r="K3056" t="s">
        <v>15</v>
      </c>
      <c r="L3056" s="1">
        <v>45276</v>
      </c>
      <c r="M3056">
        <v>12</v>
      </c>
      <c r="N3056">
        <v>2023</v>
      </c>
    </row>
    <row r="3057" spans="1:14" x14ac:dyDescent="0.25">
      <c r="A3057" t="s">
        <v>5536</v>
      </c>
      <c r="B3057" t="s">
        <v>4722</v>
      </c>
      <c r="C3057" t="s">
        <v>458</v>
      </c>
      <c r="D3057" t="s">
        <v>258</v>
      </c>
      <c r="E3057" t="s">
        <v>259</v>
      </c>
      <c r="F3057" t="s">
        <v>1638</v>
      </c>
      <c r="G3057" s="9">
        <v>100</v>
      </c>
      <c r="H3057" s="8">
        <v>133.23070000000001</v>
      </c>
      <c r="I3057" s="8">
        <v>0</v>
      </c>
      <c r="J3057" s="8">
        <v>13323.07</v>
      </c>
      <c r="K3057" t="s">
        <v>15</v>
      </c>
      <c r="L3057" s="1">
        <v>45276</v>
      </c>
      <c r="M3057">
        <v>12</v>
      </c>
      <c r="N3057">
        <v>2023</v>
      </c>
    </row>
    <row r="3058" spans="1:14" x14ac:dyDescent="0.25">
      <c r="A3058" t="s">
        <v>5536</v>
      </c>
      <c r="B3058" t="s">
        <v>4722</v>
      </c>
      <c r="C3058" t="s">
        <v>462</v>
      </c>
      <c r="D3058" t="s">
        <v>272</v>
      </c>
      <c r="E3058" t="s">
        <v>273</v>
      </c>
      <c r="F3058" t="s">
        <v>1672</v>
      </c>
      <c r="G3058" s="9">
        <v>60</v>
      </c>
      <c r="H3058" s="8">
        <v>156.06180000000001</v>
      </c>
      <c r="I3058" s="8">
        <v>341.06</v>
      </c>
      <c r="J3058" s="8">
        <v>9363.7099999999991</v>
      </c>
      <c r="K3058" t="s">
        <v>15</v>
      </c>
      <c r="L3058" s="1">
        <v>45276</v>
      </c>
      <c r="M3058">
        <v>12</v>
      </c>
      <c r="N3058">
        <v>2023</v>
      </c>
    </row>
    <row r="3059" spans="1:14" x14ac:dyDescent="0.25">
      <c r="A3059" t="s">
        <v>5536</v>
      </c>
      <c r="B3059" t="s">
        <v>4722</v>
      </c>
      <c r="C3059" t="s">
        <v>463</v>
      </c>
      <c r="D3059" t="s">
        <v>274</v>
      </c>
      <c r="E3059" t="s">
        <v>275</v>
      </c>
      <c r="F3059" t="s">
        <v>1672</v>
      </c>
      <c r="G3059" s="9">
        <v>60</v>
      </c>
      <c r="H3059" s="8">
        <v>90.965900000000005</v>
      </c>
      <c r="I3059" s="8">
        <v>0</v>
      </c>
      <c r="J3059" s="8">
        <v>5457.95</v>
      </c>
      <c r="K3059" t="s">
        <v>15</v>
      </c>
      <c r="L3059" s="1">
        <v>45276</v>
      </c>
      <c r="M3059">
        <v>12</v>
      </c>
      <c r="N3059">
        <v>2023</v>
      </c>
    </row>
    <row r="3060" spans="1:14" x14ac:dyDescent="0.25">
      <c r="A3060" t="s">
        <v>5536</v>
      </c>
      <c r="B3060" t="s">
        <v>4722</v>
      </c>
      <c r="C3060" t="s">
        <v>464</v>
      </c>
      <c r="D3060" t="s">
        <v>276</v>
      </c>
      <c r="E3060" t="s">
        <v>277</v>
      </c>
      <c r="F3060" t="s">
        <v>1672</v>
      </c>
      <c r="G3060" s="9">
        <v>60</v>
      </c>
      <c r="H3060" s="8">
        <v>126.4982</v>
      </c>
      <c r="I3060" s="8">
        <v>0</v>
      </c>
      <c r="J3060" s="8">
        <v>7589.89</v>
      </c>
      <c r="K3060" t="s">
        <v>15</v>
      </c>
      <c r="L3060" s="1">
        <v>45276</v>
      </c>
      <c r="M3060">
        <v>12</v>
      </c>
      <c r="N3060">
        <v>2023</v>
      </c>
    </row>
    <row r="3061" spans="1:14" x14ac:dyDescent="0.25">
      <c r="A3061" t="s">
        <v>5536</v>
      </c>
      <c r="B3061" t="s">
        <v>4722</v>
      </c>
      <c r="C3061" t="s">
        <v>459</v>
      </c>
      <c r="D3061" t="s">
        <v>378</v>
      </c>
      <c r="E3061" t="s">
        <v>379</v>
      </c>
      <c r="F3061" t="s">
        <v>1603</v>
      </c>
      <c r="G3061" s="9">
        <v>40</v>
      </c>
      <c r="H3061" s="8">
        <v>40.176499999999997</v>
      </c>
      <c r="I3061" s="8">
        <v>34</v>
      </c>
      <c r="J3061" s="8">
        <v>1607.06</v>
      </c>
      <c r="K3061" t="s">
        <v>15</v>
      </c>
      <c r="L3061" s="1">
        <v>45276</v>
      </c>
      <c r="M3061">
        <v>12</v>
      </c>
      <c r="N3061">
        <v>2023</v>
      </c>
    </row>
    <row r="3062" spans="1:14" x14ac:dyDescent="0.25">
      <c r="A3062" t="s">
        <v>5536</v>
      </c>
      <c r="B3062" t="s">
        <v>4722</v>
      </c>
      <c r="C3062" t="s">
        <v>452</v>
      </c>
      <c r="D3062" t="s">
        <v>376</v>
      </c>
      <c r="E3062" t="s">
        <v>377</v>
      </c>
      <c r="F3062" t="s">
        <v>202</v>
      </c>
      <c r="G3062" s="9">
        <v>50</v>
      </c>
      <c r="H3062" s="8">
        <v>53.547899999999998</v>
      </c>
      <c r="I3062" s="8">
        <v>45.77</v>
      </c>
      <c r="J3062" s="8">
        <v>2677.4</v>
      </c>
      <c r="K3062" t="s">
        <v>15</v>
      </c>
      <c r="L3062" s="1">
        <v>45276</v>
      </c>
      <c r="M3062">
        <v>12</v>
      </c>
      <c r="N3062">
        <v>2023</v>
      </c>
    </row>
    <row r="3063" spans="1:14" x14ac:dyDescent="0.25">
      <c r="A3063" t="s">
        <v>5536</v>
      </c>
      <c r="B3063" t="s">
        <v>4722</v>
      </c>
      <c r="C3063" t="s">
        <v>500</v>
      </c>
      <c r="D3063" t="s">
        <v>372</v>
      </c>
      <c r="E3063" t="s">
        <v>373</v>
      </c>
      <c r="F3063" t="s">
        <v>202</v>
      </c>
      <c r="G3063" s="9">
        <v>50</v>
      </c>
      <c r="H3063" s="8">
        <v>79.7607</v>
      </c>
      <c r="I3063" s="8">
        <v>66.73</v>
      </c>
      <c r="J3063" s="8">
        <v>3988.04</v>
      </c>
      <c r="K3063" t="s">
        <v>15</v>
      </c>
      <c r="L3063" s="1">
        <v>45276</v>
      </c>
      <c r="M3063">
        <v>12</v>
      </c>
      <c r="N3063">
        <v>2023</v>
      </c>
    </row>
    <row r="3064" spans="1:14" x14ac:dyDescent="0.25">
      <c r="A3064" t="s">
        <v>5536</v>
      </c>
      <c r="B3064" t="s">
        <v>4722</v>
      </c>
      <c r="C3064" t="s">
        <v>511</v>
      </c>
      <c r="D3064" t="s">
        <v>310</v>
      </c>
      <c r="E3064" t="s">
        <v>311</v>
      </c>
      <c r="F3064" t="s">
        <v>202</v>
      </c>
      <c r="G3064" s="9">
        <v>40</v>
      </c>
      <c r="H3064" s="8">
        <v>121.40219999999999</v>
      </c>
      <c r="I3064" s="8">
        <v>122.08</v>
      </c>
      <c r="J3064" s="8">
        <v>4856.09</v>
      </c>
      <c r="K3064" t="s">
        <v>15</v>
      </c>
      <c r="L3064" s="1">
        <v>45276</v>
      </c>
      <c r="M3064">
        <v>12</v>
      </c>
      <c r="N3064">
        <v>2023</v>
      </c>
    </row>
    <row r="3065" spans="1:14" x14ac:dyDescent="0.25">
      <c r="A3065" t="s">
        <v>5536</v>
      </c>
      <c r="B3065" t="s">
        <v>4722</v>
      </c>
      <c r="C3065" t="s">
        <v>510</v>
      </c>
      <c r="D3065" t="s">
        <v>295</v>
      </c>
      <c r="E3065" t="s">
        <v>296</v>
      </c>
      <c r="F3065" t="s">
        <v>202</v>
      </c>
      <c r="G3065" s="9">
        <v>20</v>
      </c>
      <c r="H3065" s="8">
        <v>65.423100000000005</v>
      </c>
      <c r="I3065" s="8">
        <v>59.89</v>
      </c>
      <c r="J3065" s="8">
        <v>1308.46</v>
      </c>
      <c r="K3065" t="s">
        <v>15</v>
      </c>
      <c r="L3065" s="1">
        <v>45276</v>
      </c>
      <c r="M3065">
        <v>12</v>
      </c>
      <c r="N3065">
        <v>2023</v>
      </c>
    </row>
    <row r="3066" spans="1:14" x14ac:dyDescent="0.25">
      <c r="A3066" t="s">
        <v>5536</v>
      </c>
      <c r="B3066" t="s">
        <v>4722</v>
      </c>
      <c r="C3066" t="s">
        <v>603</v>
      </c>
      <c r="D3066" t="s">
        <v>390</v>
      </c>
      <c r="E3066" t="s">
        <v>391</v>
      </c>
      <c r="F3066" t="s">
        <v>202</v>
      </c>
      <c r="G3066" s="9">
        <v>50</v>
      </c>
      <c r="H3066" s="8">
        <v>45.9739</v>
      </c>
      <c r="I3066" s="8">
        <v>39</v>
      </c>
      <c r="J3066" s="8">
        <v>2298.6999999999998</v>
      </c>
      <c r="K3066" t="s">
        <v>15</v>
      </c>
      <c r="L3066" s="1">
        <v>45276</v>
      </c>
      <c r="M3066">
        <v>12</v>
      </c>
      <c r="N3066">
        <v>2023</v>
      </c>
    </row>
    <row r="3067" spans="1:14" x14ac:dyDescent="0.25">
      <c r="A3067" t="s">
        <v>5536</v>
      </c>
      <c r="B3067" t="s">
        <v>4722</v>
      </c>
      <c r="C3067" t="s">
        <v>523</v>
      </c>
      <c r="D3067" t="s">
        <v>338</v>
      </c>
      <c r="E3067" t="s">
        <v>339</v>
      </c>
      <c r="F3067" t="s">
        <v>202</v>
      </c>
      <c r="G3067" s="9">
        <v>30</v>
      </c>
      <c r="H3067" s="8">
        <v>13.246700000000001</v>
      </c>
      <c r="I3067" s="8">
        <v>15</v>
      </c>
      <c r="J3067" s="8">
        <v>397.4</v>
      </c>
      <c r="K3067" t="s">
        <v>15</v>
      </c>
      <c r="L3067" s="1">
        <v>45276</v>
      </c>
      <c r="M3067">
        <v>12</v>
      </c>
      <c r="N3067">
        <v>2023</v>
      </c>
    </row>
    <row r="3068" spans="1:14" x14ac:dyDescent="0.25">
      <c r="A3068" t="s">
        <v>5536</v>
      </c>
      <c r="B3068" t="s">
        <v>4722</v>
      </c>
      <c r="C3068" t="s">
        <v>482</v>
      </c>
      <c r="D3068" t="s">
        <v>359</v>
      </c>
      <c r="E3068" t="s">
        <v>360</v>
      </c>
      <c r="F3068" t="s">
        <v>202</v>
      </c>
      <c r="G3068" s="9">
        <v>50</v>
      </c>
      <c r="H3068" s="8">
        <v>61.277700000000003</v>
      </c>
      <c r="I3068" s="8">
        <v>52</v>
      </c>
      <c r="J3068" s="8">
        <v>3063.89</v>
      </c>
      <c r="K3068" t="s">
        <v>15</v>
      </c>
      <c r="L3068" s="1">
        <v>45276</v>
      </c>
      <c r="M3068">
        <v>12</v>
      </c>
      <c r="N3068">
        <v>2023</v>
      </c>
    </row>
    <row r="3069" spans="1:14" x14ac:dyDescent="0.25">
      <c r="A3069" t="s">
        <v>5536</v>
      </c>
      <c r="B3069" t="s">
        <v>4722</v>
      </c>
      <c r="C3069" t="s">
        <v>465</v>
      </c>
      <c r="D3069" t="s">
        <v>324</v>
      </c>
      <c r="E3069" t="s">
        <v>325</v>
      </c>
      <c r="F3069" t="s">
        <v>202</v>
      </c>
      <c r="G3069" s="9">
        <v>30</v>
      </c>
      <c r="H3069" s="8">
        <v>28.363499999999998</v>
      </c>
      <c r="I3069" s="8">
        <v>24</v>
      </c>
      <c r="J3069" s="8">
        <v>850.91</v>
      </c>
      <c r="K3069" t="s">
        <v>15</v>
      </c>
      <c r="L3069" s="1">
        <v>45276</v>
      </c>
      <c r="M3069">
        <v>12</v>
      </c>
      <c r="N3069">
        <v>2023</v>
      </c>
    </row>
    <row r="3070" spans="1:14" x14ac:dyDescent="0.25">
      <c r="A3070" t="s">
        <v>5536</v>
      </c>
      <c r="B3070" t="s">
        <v>4722</v>
      </c>
      <c r="C3070" t="s">
        <v>484</v>
      </c>
      <c r="D3070" t="s">
        <v>346</v>
      </c>
      <c r="E3070" t="s">
        <v>347</v>
      </c>
      <c r="F3070" t="s">
        <v>202</v>
      </c>
      <c r="G3070" s="9">
        <v>30</v>
      </c>
      <c r="H3070" s="8">
        <v>48.046599999999998</v>
      </c>
      <c r="I3070" s="8">
        <v>39.5</v>
      </c>
      <c r="J3070" s="8">
        <v>1441.4</v>
      </c>
      <c r="K3070" t="s">
        <v>15</v>
      </c>
      <c r="L3070" s="1">
        <v>45276</v>
      </c>
      <c r="M3070">
        <v>12</v>
      </c>
      <c r="N3070">
        <v>2023</v>
      </c>
    </row>
    <row r="3071" spans="1:14" x14ac:dyDescent="0.25">
      <c r="A3071" t="s">
        <v>5536</v>
      </c>
      <c r="B3071" t="s">
        <v>4722</v>
      </c>
      <c r="C3071" t="s">
        <v>606</v>
      </c>
      <c r="D3071" t="s">
        <v>316</v>
      </c>
      <c r="E3071" t="s">
        <v>317</v>
      </c>
      <c r="F3071" t="s">
        <v>202</v>
      </c>
      <c r="G3071" s="9">
        <v>60</v>
      </c>
      <c r="H3071" s="8">
        <v>10.129799999999999</v>
      </c>
      <c r="I3071" s="8">
        <v>8.6</v>
      </c>
      <c r="J3071" s="8">
        <v>607.79</v>
      </c>
      <c r="K3071" t="s">
        <v>15</v>
      </c>
      <c r="L3071" s="1">
        <v>45276</v>
      </c>
      <c r="M3071">
        <v>12</v>
      </c>
      <c r="N3071">
        <v>2023</v>
      </c>
    </row>
    <row r="3072" spans="1:14" x14ac:dyDescent="0.25">
      <c r="A3072" t="s">
        <v>5536</v>
      </c>
      <c r="B3072" t="s">
        <v>4722</v>
      </c>
      <c r="C3072" t="s">
        <v>485</v>
      </c>
      <c r="D3072" t="s">
        <v>308</v>
      </c>
      <c r="E3072" t="s">
        <v>309</v>
      </c>
      <c r="F3072" t="s">
        <v>202</v>
      </c>
      <c r="G3072" s="9">
        <v>100</v>
      </c>
      <c r="H3072" s="8">
        <v>6.7792000000000003</v>
      </c>
      <c r="I3072" s="8">
        <v>5.5</v>
      </c>
      <c r="J3072" s="8">
        <v>677.92</v>
      </c>
      <c r="K3072" t="s">
        <v>15</v>
      </c>
      <c r="L3072" s="1">
        <v>45276</v>
      </c>
      <c r="M3072">
        <v>12</v>
      </c>
      <c r="N3072">
        <v>2023</v>
      </c>
    </row>
    <row r="3073" spans="1:14" x14ac:dyDescent="0.25">
      <c r="A3073" t="s">
        <v>5536</v>
      </c>
      <c r="B3073" t="s">
        <v>4722</v>
      </c>
      <c r="C3073" t="s">
        <v>460</v>
      </c>
      <c r="D3073" t="s">
        <v>266</v>
      </c>
      <c r="E3073" t="s">
        <v>267</v>
      </c>
      <c r="F3073" t="s">
        <v>1638</v>
      </c>
      <c r="G3073" s="9">
        <v>100</v>
      </c>
      <c r="H3073" s="8">
        <v>26.321999999999999</v>
      </c>
      <c r="I3073" s="8">
        <v>41</v>
      </c>
      <c r="J3073" s="8">
        <v>2632.2</v>
      </c>
      <c r="K3073" t="s">
        <v>15</v>
      </c>
      <c r="L3073" s="1">
        <v>45276</v>
      </c>
      <c r="M3073">
        <v>12</v>
      </c>
      <c r="N3073">
        <v>2023</v>
      </c>
    </row>
    <row r="3074" spans="1:14" x14ac:dyDescent="0.25">
      <c r="A3074" t="s">
        <v>5536</v>
      </c>
      <c r="B3074" t="s">
        <v>4722</v>
      </c>
      <c r="C3074" t="s">
        <v>468</v>
      </c>
      <c r="D3074" t="s">
        <v>306</v>
      </c>
      <c r="E3074" t="s">
        <v>307</v>
      </c>
      <c r="F3074" t="s">
        <v>202</v>
      </c>
      <c r="G3074" s="9">
        <v>100</v>
      </c>
      <c r="H3074" s="8">
        <v>0.99739999999999995</v>
      </c>
      <c r="I3074" s="8">
        <v>1.5</v>
      </c>
      <c r="J3074" s="8">
        <v>99.74</v>
      </c>
      <c r="K3074" t="s">
        <v>15</v>
      </c>
      <c r="L3074" s="1">
        <v>45276</v>
      </c>
      <c r="M3074">
        <v>12</v>
      </c>
      <c r="N3074">
        <v>2023</v>
      </c>
    </row>
    <row r="3075" spans="1:14" x14ac:dyDescent="0.25">
      <c r="A3075" t="s">
        <v>5536</v>
      </c>
      <c r="B3075" t="s">
        <v>4722</v>
      </c>
      <c r="C3075" t="s">
        <v>504</v>
      </c>
      <c r="D3075" t="s">
        <v>354</v>
      </c>
      <c r="E3075" t="s">
        <v>355</v>
      </c>
      <c r="F3075" t="s">
        <v>202</v>
      </c>
      <c r="G3075" s="9">
        <v>40</v>
      </c>
      <c r="H3075" s="8">
        <v>1.1376999999999999</v>
      </c>
      <c r="I3075" s="8">
        <v>1.5</v>
      </c>
      <c r="J3075" s="8">
        <v>45.51</v>
      </c>
      <c r="K3075" t="s">
        <v>15</v>
      </c>
      <c r="L3075" s="1">
        <v>45276</v>
      </c>
      <c r="M3075">
        <v>12</v>
      </c>
      <c r="N3075">
        <v>2023</v>
      </c>
    </row>
    <row r="3076" spans="1:14" x14ac:dyDescent="0.25">
      <c r="A3076" t="s">
        <v>5536</v>
      </c>
      <c r="B3076" t="s">
        <v>4722</v>
      </c>
      <c r="C3076" t="s">
        <v>492</v>
      </c>
      <c r="D3076" t="s">
        <v>350</v>
      </c>
      <c r="E3076" t="s">
        <v>351</v>
      </c>
      <c r="F3076" t="s">
        <v>202</v>
      </c>
      <c r="G3076" s="9">
        <v>20</v>
      </c>
      <c r="H3076" s="8">
        <v>1.1376999999999999</v>
      </c>
      <c r="I3076" s="8">
        <v>1.5</v>
      </c>
      <c r="J3076" s="8">
        <v>22.75</v>
      </c>
      <c r="K3076" t="s">
        <v>15</v>
      </c>
      <c r="L3076" s="1">
        <v>45276</v>
      </c>
      <c r="M3076">
        <v>12</v>
      </c>
      <c r="N3076">
        <v>2023</v>
      </c>
    </row>
    <row r="3077" spans="1:14" x14ac:dyDescent="0.25">
      <c r="A3077" t="s">
        <v>5536</v>
      </c>
      <c r="B3077" t="s">
        <v>4722</v>
      </c>
      <c r="C3077" t="s">
        <v>442</v>
      </c>
      <c r="D3077" t="s">
        <v>357</v>
      </c>
      <c r="E3077" t="s">
        <v>358</v>
      </c>
      <c r="F3077" t="s">
        <v>202</v>
      </c>
      <c r="G3077" s="9">
        <v>20</v>
      </c>
      <c r="H3077" s="8">
        <v>5.2675000000000001</v>
      </c>
      <c r="I3077" s="8">
        <v>4.7</v>
      </c>
      <c r="J3077" s="8">
        <v>105.35</v>
      </c>
      <c r="K3077" t="s">
        <v>15</v>
      </c>
      <c r="L3077" s="1">
        <v>45276</v>
      </c>
      <c r="M3077">
        <v>12</v>
      </c>
      <c r="N3077">
        <v>2023</v>
      </c>
    </row>
    <row r="3078" spans="1:14" x14ac:dyDescent="0.25">
      <c r="A3078" t="s">
        <v>5536</v>
      </c>
      <c r="B3078" t="s">
        <v>4722</v>
      </c>
      <c r="C3078" t="s">
        <v>627</v>
      </c>
      <c r="D3078" t="s">
        <v>137</v>
      </c>
      <c r="E3078" t="s">
        <v>138</v>
      </c>
      <c r="F3078" t="s">
        <v>202</v>
      </c>
      <c r="G3078" s="9">
        <v>20</v>
      </c>
      <c r="H3078" s="8">
        <v>0.3584</v>
      </c>
      <c r="I3078" s="8">
        <v>0.3</v>
      </c>
      <c r="J3078" s="8">
        <v>7.17</v>
      </c>
      <c r="K3078" t="s">
        <v>15</v>
      </c>
      <c r="L3078" s="1">
        <v>45276</v>
      </c>
      <c r="M3078">
        <v>12</v>
      </c>
      <c r="N3078">
        <v>2023</v>
      </c>
    </row>
    <row r="3079" spans="1:14" x14ac:dyDescent="0.25">
      <c r="A3079" t="s">
        <v>5536</v>
      </c>
      <c r="B3079" t="s">
        <v>4722</v>
      </c>
      <c r="C3079" t="s">
        <v>491</v>
      </c>
      <c r="D3079" t="s">
        <v>178</v>
      </c>
      <c r="E3079" t="s">
        <v>179</v>
      </c>
      <c r="F3079" t="s">
        <v>202</v>
      </c>
      <c r="G3079" s="9">
        <v>20</v>
      </c>
      <c r="H3079" s="8">
        <v>9.35E-2</v>
      </c>
      <c r="I3079" s="8">
        <v>0.1</v>
      </c>
      <c r="J3079" s="8">
        <v>1.87</v>
      </c>
      <c r="K3079" t="s">
        <v>15</v>
      </c>
      <c r="L3079" s="1">
        <v>45276</v>
      </c>
      <c r="M3079">
        <v>12</v>
      </c>
      <c r="N3079">
        <v>2023</v>
      </c>
    </row>
    <row r="3080" spans="1:14" x14ac:dyDescent="0.25">
      <c r="A3080" t="s">
        <v>5536</v>
      </c>
      <c r="B3080" t="s">
        <v>4722</v>
      </c>
      <c r="C3080" t="s">
        <v>554</v>
      </c>
      <c r="D3080" t="s">
        <v>180</v>
      </c>
      <c r="E3080" t="s">
        <v>181</v>
      </c>
      <c r="F3080" t="s">
        <v>202</v>
      </c>
      <c r="G3080" s="9">
        <v>20</v>
      </c>
      <c r="H3080" s="8">
        <v>0.31169999999999998</v>
      </c>
      <c r="I3080" s="8">
        <v>0.2</v>
      </c>
      <c r="J3080" s="8">
        <v>6.23</v>
      </c>
      <c r="K3080" t="s">
        <v>15</v>
      </c>
      <c r="L3080" s="1">
        <v>45276</v>
      </c>
      <c r="M3080">
        <v>12</v>
      </c>
      <c r="N3080">
        <v>2023</v>
      </c>
    </row>
    <row r="3081" spans="1:14" x14ac:dyDescent="0.25">
      <c r="A3081" t="s">
        <v>5536</v>
      </c>
      <c r="B3081" t="s">
        <v>4722</v>
      </c>
      <c r="C3081" t="s">
        <v>630</v>
      </c>
      <c r="D3081" t="s">
        <v>182</v>
      </c>
      <c r="E3081" t="s">
        <v>183</v>
      </c>
      <c r="F3081" t="s">
        <v>202</v>
      </c>
      <c r="G3081" s="9">
        <v>20</v>
      </c>
      <c r="H3081" s="8">
        <v>0.31169999999999998</v>
      </c>
      <c r="I3081" s="8">
        <v>0.2</v>
      </c>
      <c r="J3081" s="8">
        <v>6.23</v>
      </c>
      <c r="K3081" t="s">
        <v>15</v>
      </c>
      <c r="L3081" s="1">
        <v>45276</v>
      </c>
      <c r="M3081">
        <v>12</v>
      </c>
      <c r="N3081">
        <v>2023</v>
      </c>
    </row>
    <row r="3082" spans="1:14" x14ac:dyDescent="0.25">
      <c r="A3082" t="s">
        <v>5536</v>
      </c>
      <c r="B3082" t="s">
        <v>4722</v>
      </c>
      <c r="C3082" t="s">
        <v>461</v>
      </c>
      <c r="D3082" t="s">
        <v>107</v>
      </c>
      <c r="E3082" t="s">
        <v>107</v>
      </c>
      <c r="F3082" t="s">
        <v>202</v>
      </c>
      <c r="G3082" s="9">
        <v>13</v>
      </c>
      <c r="H3082" s="8">
        <v>37.402500000000003</v>
      </c>
      <c r="I3082" s="8">
        <v>25</v>
      </c>
      <c r="J3082" s="8">
        <v>486.23</v>
      </c>
      <c r="K3082" t="s">
        <v>15</v>
      </c>
      <c r="L3082" s="1">
        <v>45276</v>
      </c>
      <c r="M3082">
        <v>12</v>
      </c>
      <c r="N3082">
        <v>2023</v>
      </c>
    </row>
    <row r="3083" spans="1:14" x14ac:dyDescent="0.25">
      <c r="A3083" t="s">
        <v>5536</v>
      </c>
      <c r="B3083" t="s">
        <v>4722</v>
      </c>
      <c r="C3083" t="s">
        <v>4531</v>
      </c>
      <c r="D3083" t="s">
        <v>4532</v>
      </c>
      <c r="E3083" t="s">
        <v>4532</v>
      </c>
      <c r="F3083" t="s">
        <v>202</v>
      </c>
      <c r="G3083" s="9">
        <v>1</v>
      </c>
      <c r="H3083" s="8">
        <v>31.168700000000001</v>
      </c>
      <c r="I3083" s="8">
        <v>200</v>
      </c>
      <c r="J3083" s="8">
        <v>31.17</v>
      </c>
      <c r="K3083" t="s">
        <v>15</v>
      </c>
      <c r="L3083" s="1">
        <v>45276</v>
      </c>
      <c r="M3083">
        <v>12</v>
      </c>
      <c r="N3083">
        <v>2023</v>
      </c>
    </row>
    <row r="3084" spans="1:14" x14ac:dyDescent="0.25">
      <c r="A3084" t="s">
        <v>5537</v>
      </c>
      <c r="B3084" t="s">
        <v>2722</v>
      </c>
      <c r="C3084" t="s">
        <v>597</v>
      </c>
      <c r="D3084" t="s">
        <v>368</v>
      </c>
      <c r="E3084" t="s">
        <v>2726</v>
      </c>
      <c r="F3084" t="s">
        <v>202</v>
      </c>
      <c r="G3084" s="9">
        <v>1</v>
      </c>
      <c r="H3084" s="8">
        <v>7.55</v>
      </c>
      <c r="I3084" s="8">
        <v>0</v>
      </c>
      <c r="J3084" s="8">
        <v>7.55</v>
      </c>
      <c r="K3084" t="s">
        <v>820</v>
      </c>
      <c r="L3084" s="1">
        <v>45271</v>
      </c>
      <c r="M3084">
        <v>12</v>
      </c>
      <c r="N3084">
        <v>2023</v>
      </c>
    </row>
    <row r="3085" spans="1:14" x14ac:dyDescent="0.25">
      <c r="A3085" t="s">
        <v>5538</v>
      </c>
      <c r="B3085" t="s">
        <v>2934</v>
      </c>
      <c r="C3085" t="s">
        <v>560</v>
      </c>
      <c r="D3085" t="s">
        <v>222</v>
      </c>
      <c r="E3085" t="s">
        <v>2780</v>
      </c>
      <c r="F3085" t="s">
        <v>202</v>
      </c>
      <c r="G3085" s="9">
        <v>1</v>
      </c>
      <c r="H3085" s="8">
        <v>35.844000000000001</v>
      </c>
      <c r="I3085" s="8">
        <v>126.36</v>
      </c>
      <c r="J3085" s="8">
        <v>35.840000000000003</v>
      </c>
      <c r="K3085" t="s">
        <v>113</v>
      </c>
      <c r="L3085" s="1">
        <v>45265</v>
      </c>
      <c r="M3085">
        <v>12</v>
      </c>
      <c r="N3085">
        <v>2023</v>
      </c>
    </row>
    <row r="3086" spans="1:14" x14ac:dyDescent="0.25">
      <c r="A3086" t="s">
        <v>5538</v>
      </c>
      <c r="B3086" t="s">
        <v>2934</v>
      </c>
      <c r="C3086" t="s">
        <v>2724</v>
      </c>
      <c r="D3086" t="s">
        <v>202</v>
      </c>
      <c r="E3086" t="s">
        <v>2838</v>
      </c>
      <c r="F3086" t="s">
        <v>202</v>
      </c>
      <c r="G3086" s="9">
        <v>1</v>
      </c>
      <c r="H3086" s="8">
        <v>0</v>
      </c>
      <c r="I3086" s="8">
        <v>13.64</v>
      </c>
      <c r="J3086" s="8">
        <v>0</v>
      </c>
      <c r="K3086" t="s">
        <v>113</v>
      </c>
      <c r="L3086" s="1">
        <v>45265</v>
      </c>
      <c r="M3086">
        <v>12</v>
      </c>
      <c r="N3086">
        <v>2023</v>
      </c>
    </row>
    <row r="3087" spans="1:14" x14ac:dyDescent="0.25">
      <c r="A3087" t="s">
        <v>5539</v>
      </c>
      <c r="B3087" t="s">
        <v>2934</v>
      </c>
      <c r="C3087" t="s">
        <v>3095</v>
      </c>
      <c r="D3087" t="s">
        <v>1574</v>
      </c>
      <c r="E3087" t="s">
        <v>2906</v>
      </c>
      <c r="F3087" t="s">
        <v>202</v>
      </c>
      <c r="G3087" s="9">
        <v>1</v>
      </c>
      <c r="H3087" s="8">
        <v>14.0259</v>
      </c>
      <c r="I3087" s="8">
        <v>12.4</v>
      </c>
      <c r="J3087" s="8">
        <v>14.03</v>
      </c>
      <c r="K3087" t="s">
        <v>106</v>
      </c>
      <c r="L3087" s="1">
        <v>45265</v>
      </c>
      <c r="M3087">
        <v>12</v>
      </c>
      <c r="N3087">
        <v>2023</v>
      </c>
    </row>
    <row r="3088" spans="1:14" x14ac:dyDescent="0.25">
      <c r="A3088" t="s">
        <v>5539</v>
      </c>
      <c r="B3088" t="s">
        <v>2934</v>
      </c>
      <c r="C3088" t="s">
        <v>485</v>
      </c>
      <c r="D3088" t="s">
        <v>308</v>
      </c>
      <c r="E3088" t="s">
        <v>2744</v>
      </c>
      <c r="F3088" t="s">
        <v>202</v>
      </c>
      <c r="G3088" s="9">
        <v>1</v>
      </c>
      <c r="H3088" s="8">
        <v>6.7792000000000003</v>
      </c>
      <c r="I3088" s="8">
        <v>12.4</v>
      </c>
      <c r="J3088" s="8">
        <v>6.78</v>
      </c>
      <c r="K3088" t="s">
        <v>106</v>
      </c>
      <c r="L3088" s="1">
        <v>45265</v>
      </c>
      <c r="M3088">
        <v>12</v>
      </c>
      <c r="N3088">
        <v>2023</v>
      </c>
    </row>
    <row r="3089" spans="1:14" x14ac:dyDescent="0.25">
      <c r="A3089" t="s">
        <v>5539</v>
      </c>
      <c r="B3089" t="s">
        <v>2934</v>
      </c>
      <c r="C3089" t="s">
        <v>3770</v>
      </c>
      <c r="D3089" t="s">
        <v>2031</v>
      </c>
      <c r="E3089" t="s">
        <v>2765</v>
      </c>
      <c r="F3089" t="s">
        <v>202</v>
      </c>
      <c r="G3089" s="9">
        <v>1</v>
      </c>
      <c r="H3089" s="8">
        <v>0</v>
      </c>
      <c r="I3089" s="8">
        <v>145.44999999999999</v>
      </c>
      <c r="J3089" s="8">
        <v>0</v>
      </c>
      <c r="K3089" t="s">
        <v>106</v>
      </c>
      <c r="L3089" s="1">
        <v>45265</v>
      </c>
      <c r="M3089">
        <v>12</v>
      </c>
      <c r="N3089">
        <v>2023</v>
      </c>
    </row>
    <row r="3090" spans="1:14" x14ac:dyDescent="0.25">
      <c r="A3090" t="s">
        <v>5539</v>
      </c>
      <c r="B3090" t="s">
        <v>2934</v>
      </c>
      <c r="C3090" t="s">
        <v>481</v>
      </c>
      <c r="D3090" t="s">
        <v>374</v>
      </c>
      <c r="E3090" t="s">
        <v>375</v>
      </c>
      <c r="F3090" t="s">
        <v>1603</v>
      </c>
      <c r="G3090" s="9">
        <v>1</v>
      </c>
      <c r="H3090" s="8">
        <v>72.545199999999994</v>
      </c>
      <c r="I3090" s="8">
        <v>0</v>
      </c>
      <c r="J3090" s="8">
        <v>72.55</v>
      </c>
      <c r="K3090" t="s">
        <v>106</v>
      </c>
      <c r="L3090" s="1">
        <v>45265</v>
      </c>
      <c r="M3090">
        <v>12</v>
      </c>
      <c r="N3090">
        <v>2023</v>
      </c>
    </row>
    <row r="3091" spans="1:14" x14ac:dyDescent="0.25">
      <c r="A3091" t="s">
        <v>5539</v>
      </c>
      <c r="B3091" t="s">
        <v>2934</v>
      </c>
      <c r="C3091" t="s">
        <v>452</v>
      </c>
      <c r="D3091" t="s">
        <v>376</v>
      </c>
      <c r="E3091" t="s">
        <v>377</v>
      </c>
      <c r="F3091" t="s">
        <v>202</v>
      </c>
      <c r="G3091" s="9">
        <v>1</v>
      </c>
      <c r="H3091" s="8">
        <v>53.547899999999998</v>
      </c>
      <c r="I3091" s="8">
        <v>0</v>
      </c>
      <c r="J3091" s="8">
        <v>53.55</v>
      </c>
      <c r="K3091" t="s">
        <v>106</v>
      </c>
      <c r="L3091" s="1">
        <v>45265</v>
      </c>
      <c r="M3091">
        <v>12</v>
      </c>
      <c r="N3091">
        <v>2023</v>
      </c>
    </row>
    <row r="3092" spans="1:14" x14ac:dyDescent="0.25">
      <c r="A3092" t="s">
        <v>5539</v>
      </c>
      <c r="B3092" t="s">
        <v>2934</v>
      </c>
      <c r="C3092" t="s">
        <v>2914</v>
      </c>
      <c r="D3092" t="s">
        <v>2089</v>
      </c>
      <c r="E3092" t="s">
        <v>5540</v>
      </c>
      <c r="F3092" t="s">
        <v>202</v>
      </c>
      <c r="G3092" s="9">
        <v>1</v>
      </c>
      <c r="H3092" s="8">
        <v>0</v>
      </c>
      <c r="I3092" s="8">
        <v>652.07000000000005</v>
      </c>
      <c r="J3092" s="8">
        <v>0</v>
      </c>
      <c r="K3092" t="s">
        <v>106</v>
      </c>
      <c r="L3092" s="1">
        <v>45265</v>
      </c>
      <c r="M3092">
        <v>12</v>
      </c>
      <c r="N3092">
        <v>2023</v>
      </c>
    </row>
    <row r="3093" spans="1:14" x14ac:dyDescent="0.25">
      <c r="A3093" t="s">
        <v>5539</v>
      </c>
      <c r="B3093" t="s">
        <v>2934</v>
      </c>
      <c r="C3093" t="s">
        <v>462</v>
      </c>
      <c r="D3093" t="s">
        <v>272</v>
      </c>
      <c r="E3093" t="s">
        <v>2846</v>
      </c>
      <c r="F3093" t="s">
        <v>1672</v>
      </c>
      <c r="G3093" s="9">
        <v>1</v>
      </c>
      <c r="H3093" s="8">
        <v>156.06180000000001</v>
      </c>
      <c r="I3093" s="8">
        <v>0</v>
      </c>
      <c r="J3093" s="8">
        <v>156.06</v>
      </c>
      <c r="K3093" t="s">
        <v>106</v>
      </c>
      <c r="L3093" s="1">
        <v>45265</v>
      </c>
      <c r="M3093">
        <v>12</v>
      </c>
      <c r="N3093">
        <v>2023</v>
      </c>
    </row>
    <row r="3094" spans="1:14" x14ac:dyDescent="0.25">
      <c r="A3094" t="s">
        <v>5539</v>
      </c>
      <c r="B3094" t="s">
        <v>2934</v>
      </c>
      <c r="C3094" t="s">
        <v>463</v>
      </c>
      <c r="D3094" t="s">
        <v>274</v>
      </c>
      <c r="E3094" t="s">
        <v>2847</v>
      </c>
      <c r="F3094" t="s">
        <v>1672</v>
      </c>
      <c r="G3094" s="9">
        <v>1</v>
      </c>
      <c r="H3094" s="8">
        <v>90.965900000000005</v>
      </c>
      <c r="I3094" s="8">
        <v>0</v>
      </c>
      <c r="J3094" s="8">
        <v>90.97</v>
      </c>
      <c r="K3094" t="s">
        <v>106</v>
      </c>
      <c r="L3094" s="1">
        <v>45265</v>
      </c>
      <c r="M3094">
        <v>12</v>
      </c>
      <c r="N3094">
        <v>2023</v>
      </c>
    </row>
    <row r="3095" spans="1:14" x14ac:dyDescent="0.25">
      <c r="A3095" t="s">
        <v>5539</v>
      </c>
      <c r="B3095" t="s">
        <v>2934</v>
      </c>
      <c r="C3095" t="s">
        <v>464</v>
      </c>
      <c r="D3095" t="s">
        <v>276</v>
      </c>
      <c r="E3095" t="s">
        <v>2848</v>
      </c>
      <c r="F3095" t="s">
        <v>1672</v>
      </c>
      <c r="G3095" s="9">
        <v>1</v>
      </c>
      <c r="H3095" s="8">
        <v>126.4982</v>
      </c>
      <c r="I3095" s="8">
        <v>0</v>
      </c>
      <c r="J3095" s="8">
        <v>126.5</v>
      </c>
      <c r="K3095" t="s">
        <v>106</v>
      </c>
      <c r="L3095" s="1">
        <v>45265</v>
      </c>
      <c r="M3095">
        <v>12</v>
      </c>
      <c r="N3095">
        <v>2023</v>
      </c>
    </row>
    <row r="3096" spans="1:14" x14ac:dyDescent="0.25">
      <c r="A3096" t="s">
        <v>5539</v>
      </c>
      <c r="B3096" t="s">
        <v>2934</v>
      </c>
      <c r="C3096" t="s">
        <v>522</v>
      </c>
      <c r="D3096" t="s">
        <v>342</v>
      </c>
      <c r="E3096" t="s">
        <v>343</v>
      </c>
      <c r="F3096" t="s">
        <v>202</v>
      </c>
      <c r="G3096" s="9">
        <v>1</v>
      </c>
      <c r="H3096" s="8">
        <v>16.363600000000002</v>
      </c>
      <c r="I3096" s="8">
        <v>0</v>
      </c>
      <c r="J3096" s="8">
        <v>16.36</v>
      </c>
      <c r="K3096" t="s">
        <v>106</v>
      </c>
      <c r="L3096" s="1">
        <v>45265</v>
      </c>
      <c r="M3096">
        <v>12</v>
      </c>
      <c r="N3096">
        <v>2023</v>
      </c>
    </row>
    <row r="3097" spans="1:14" x14ac:dyDescent="0.25">
      <c r="A3097" t="s">
        <v>5539</v>
      </c>
      <c r="B3097" t="s">
        <v>2934</v>
      </c>
      <c r="C3097" t="s">
        <v>521</v>
      </c>
      <c r="D3097" t="s">
        <v>340</v>
      </c>
      <c r="E3097" t="s">
        <v>341</v>
      </c>
      <c r="F3097" t="s">
        <v>202</v>
      </c>
      <c r="G3097" s="9">
        <v>1</v>
      </c>
      <c r="H3097" s="8">
        <v>39.740099999999998</v>
      </c>
      <c r="I3097" s="8">
        <v>0</v>
      </c>
      <c r="J3097" s="8">
        <v>39.74</v>
      </c>
      <c r="K3097" t="s">
        <v>106</v>
      </c>
      <c r="L3097" s="1">
        <v>45265</v>
      </c>
      <c r="M3097">
        <v>12</v>
      </c>
      <c r="N3097">
        <v>2023</v>
      </c>
    </row>
    <row r="3098" spans="1:14" x14ac:dyDescent="0.25">
      <c r="A3098" t="s">
        <v>5539</v>
      </c>
      <c r="B3098" t="s">
        <v>2934</v>
      </c>
      <c r="C3098" t="s">
        <v>2735</v>
      </c>
      <c r="D3098" t="s">
        <v>1738</v>
      </c>
      <c r="E3098" t="s">
        <v>1739</v>
      </c>
      <c r="F3098" t="s">
        <v>202</v>
      </c>
      <c r="G3098" s="9">
        <v>1</v>
      </c>
      <c r="H3098" s="8">
        <v>31.168700000000001</v>
      </c>
      <c r="I3098" s="8">
        <v>0</v>
      </c>
      <c r="J3098" s="8">
        <v>31.17</v>
      </c>
      <c r="K3098" t="s">
        <v>106</v>
      </c>
      <c r="L3098" s="1">
        <v>45265</v>
      </c>
      <c r="M3098">
        <v>12</v>
      </c>
      <c r="N3098">
        <v>2023</v>
      </c>
    </row>
    <row r="3099" spans="1:14" x14ac:dyDescent="0.25">
      <c r="A3099" t="s">
        <v>5539</v>
      </c>
      <c r="B3099" t="s">
        <v>2934</v>
      </c>
      <c r="C3099" t="s">
        <v>524</v>
      </c>
      <c r="D3099" t="s">
        <v>332</v>
      </c>
      <c r="E3099" t="s">
        <v>333</v>
      </c>
      <c r="F3099" t="s">
        <v>202</v>
      </c>
      <c r="G3099" s="9">
        <v>1</v>
      </c>
      <c r="H3099" s="8">
        <v>31.168700000000001</v>
      </c>
      <c r="I3099" s="8">
        <v>0</v>
      </c>
      <c r="J3099" s="8">
        <v>31.17</v>
      </c>
      <c r="K3099" t="s">
        <v>106</v>
      </c>
      <c r="L3099" s="1">
        <v>45265</v>
      </c>
      <c r="M3099">
        <v>12</v>
      </c>
      <c r="N3099">
        <v>2023</v>
      </c>
    </row>
    <row r="3100" spans="1:14" x14ac:dyDescent="0.25">
      <c r="A3100" t="s">
        <v>5539</v>
      </c>
      <c r="B3100" t="s">
        <v>2934</v>
      </c>
      <c r="C3100" t="s">
        <v>2724</v>
      </c>
      <c r="D3100" t="s">
        <v>202</v>
      </c>
      <c r="E3100" t="s">
        <v>2733</v>
      </c>
      <c r="F3100" t="s">
        <v>202</v>
      </c>
      <c r="G3100" s="9">
        <v>1</v>
      </c>
      <c r="H3100" s="8">
        <v>0</v>
      </c>
      <c r="I3100" s="8">
        <v>82.03</v>
      </c>
      <c r="J3100" s="8">
        <v>0</v>
      </c>
      <c r="K3100" t="s">
        <v>106</v>
      </c>
      <c r="L3100" s="1">
        <v>45265</v>
      </c>
      <c r="M3100">
        <v>12</v>
      </c>
      <c r="N3100">
        <v>2023</v>
      </c>
    </row>
    <row r="3101" spans="1:14" x14ac:dyDescent="0.25">
      <c r="A3101" t="s">
        <v>5542</v>
      </c>
      <c r="B3101" t="s">
        <v>2934</v>
      </c>
      <c r="C3101" t="s">
        <v>602</v>
      </c>
      <c r="D3101" t="s">
        <v>232</v>
      </c>
      <c r="E3101" t="s">
        <v>233</v>
      </c>
      <c r="F3101" t="s">
        <v>202</v>
      </c>
      <c r="G3101" s="9">
        <v>1</v>
      </c>
      <c r="H3101" s="8">
        <v>28.0518</v>
      </c>
      <c r="I3101" s="8">
        <v>0</v>
      </c>
      <c r="J3101" s="8">
        <v>28.05</v>
      </c>
      <c r="K3101" t="s">
        <v>113</v>
      </c>
      <c r="L3101" s="1">
        <v>45259</v>
      </c>
      <c r="M3101">
        <v>11</v>
      </c>
      <c r="N3101">
        <v>2023</v>
      </c>
    </row>
    <row r="3102" spans="1:14" x14ac:dyDescent="0.25">
      <c r="A3102" t="s">
        <v>5543</v>
      </c>
      <c r="B3102" t="s">
        <v>2722</v>
      </c>
      <c r="C3102" t="s">
        <v>2724</v>
      </c>
      <c r="D3102" t="s">
        <v>202</v>
      </c>
      <c r="E3102" t="s">
        <v>5430</v>
      </c>
      <c r="F3102" t="s">
        <v>202</v>
      </c>
      <c r="G3102" s="9">
        <v>1</v>
      </c>
      <c r="H3102" s="8">
        <v>0</v>
      </c>
      <c r="I3102" s="8">
        <v>9.81</v>
      </c>
      <c r="J3102" s="8">
        <v>0</v>
      </c>
      <c r="K3102" t="s">
        <v>113</v>
      </c>
      <c r="L3102" s="1">
        <v>45259</v>
      </c>
      <c r="M3102">
        <v>11</v>
      </c>
      <c r="N3102">
        <v>2023</v>
      </c>
    </row>
    <row r="3103" spans="1:14" x14ac:dyDescent="0.25">
      <c r="A3103" t="s">
        <v>5544</v>
      </c>
      <c r="B3103" t="s">
        <v>2934</v>
      </c>
      <c r="C3103" t="s">
        <v>2870</v>
      </c>
      <c r="D3103" t="s">
        <v>1905</v>
      </c>
      <c r="E3103" t="s">
        <v>2796</v>
      </c>
      <c r="F3103" t="s">
        <v>202</v>
      </c>
      <c r="G3103" s="9">
        <v>1</v>
      </c>
      <c r="H3103" s="8">
        <v>0</v>
      </c>
      <c r="I3103" s="8">
        <v>272.73</v>
      </c>
      <c r="J3103" s="8">
        <v>0</v>
      </c>
      <c r="K3103" t="s">
        <v>119</v>
      </c>
      <c r="L3103" s="1">
        <v>45259</v>
      </c>
      <c r="M3103">
        <v>11</v>
      </c>
      <c r="N3103">
        <v>2023</v>
      </c>
    </row>
    <row r="3104" spans="1:14" x14ac:dyDescent="0.25">
      <c r="A3104" t="s">
        <v>5544</v>
      </c>
      <c r="B3104" t="s">
        <v>2934</v>
      </c>
      <c r="C3104" t="s">
        <v>511</v>
      </c>
      <c r="D3104" t="s">
        <v>310</v>
      </c>
      <c r="E3104" t="s">
        <v>311</v>
      </c>
      <c r="F3104" t="s">
        <v>202</v>
      </c>
      <c r="G3104" s="9">
        <v>1</v>
      </c>
      <c r="H3104" s="8">
        <v>77.900000000000006</v>
      </c>
      <c r="I3104" s="8">
        <v>0</v>
      </c>
      <c r="J3104" s="8">
        <v>77.900000000000006</v>
      </c>
      <c r="K3104" t="s">
        <v>119</v>
      </c>
      <c r="L3104" s="1">
        <v>45259</v>
      </c>
      <c r="M3104">
        <v>11</v>
      </c>
      <c r="N3104">
        <v>2023</v>
      </c>
    </row>
    <row r="3105" spans="1:14" x14ac:dyDescent="0.25">
      <c r="A3105" t="s">
        <v>5544</v>
      </c>
      <c r="B3105" t="s">
        <v>2934</v>
      </c>
      <c r="C3105" t="s">
        <v>452</v>
      </c>
      <c r="D3105" t="s">
        <v>376</v>
      </c>
      <c r="E3105" t="s">
        <v>377</v>
      </c>
      <c r="F3105" t="s">
        <v>202</v>
      </c>
      <c r="G3105" s="9">
        <v>1</v>
      </c>
      <c r="H3105" s="8">
        <v>34.36</v>
      </c>
      <c r="I3105" s="8">
        <v>0</v>
      </c>
      <c r="J3105" s="8">
        <v>34.36</v>
      </c>
      <c r="K3105" t="s">
        <v>119</v>
      </c>
      <c r="L3105" s="1">
        <v>45259</v>
      </c>
      <c r="M3105">
        <v>11</v>
      </c>
      <c r="N3105">
        <v>2023</v>
      </c>
    </row>
    <row r="3106" spans="1:14" x14ac:dyDescent="0.25">
      <c r="A3106" t="s">
        <v>5544</v>
      </c>
      <c r="B3106" t="s">
        <v>2934</v>
      </c>
      <c r="C3106" t="s">
        <v>500</v>
      </c>
      <c r="D3106" t="s">
        <v>372</v>
      </c>
      <c r="E3106" t="s">
        <v>373</v>
      </c>
      <c r="F3106" t="s">
        <v>202</v>
      </c>
      <c r="G3106" s="9">
        <v>1</v>
      </c>
      <c r="H3106" s="8">
        <v>51.18</v>
      </c>
      <c r="I3106" s="8">
        <v>0</v>
      </c>
      <c r="J3106" s="8">
        <v>51.18</v>
      </c>
      <c r="K3106" t="s">
        <v>119</v>
      </c>
      <c r="L3106" s="1">
        <v>45259</v>
      </c>
      <c r="M3106">
        <v>11</v>
      </c>
      <c r="N3106">
        <v>2023</v>
      </c>
    </row>
    <row r="3107" spans="1:14" x14ac:dyDescent="0.25">
      <c r="A3107" t="s">
        <v>5544</v>
      </c>
      <c r="B3107" t="s">
        <v>2934</v>
      </c>
      <c r="C3107" t="s">
        <v>2724</v>
      </c>
      <c r="D3107" t="s">
        <v>202</v>
      </c>
      <c r="E3107" t="s">
        <v>2760</v>
      </c>
      <c r="F3107" t="s">
        <v>202</v>
      </c>
      <c r="G3107" s="9">
        <v>1</v>
      </c>
      <c r="H3107" s="8">
        <v>0</v>
      </c>
      <c r="I3107" s="8">
        <v>43.47</v>
      </c>
      <c r="J3107" s="8">
        <v>0</v>
      </c>
      <c r="K3107" t="s">
        <v>119</v>
      </c>
      <c r="L3107" s="1">
        <v>45259</v>
      </c>
      <c r="M3107">
        <v>11</v>
      </c>
      <c r="N3107">
        <v>2023</v>
      </c>
    </row>
    <row r="3108" spans="1:14" x14ac:dyDescent="0.25">
      <c r="A3108" t="s">
        <v>5545</v>
      </c>
      <c r="B3108" t="s">
        <v>2722</v>
      </c>
      <c r="C3108" t="s">
        <v>2724</v>
      </c>
      <c r="D3108" t="s">
        <v>202</v>
      </c>
      <c r="E3108" t="s">
        <v>5430</v>
      </c>
      <c r="F3108" t="s">
        <v>202</v>
      </c>
      <c r="G3108" s="9">
        <v>1</v>
      </c>
      <c r="H3108" s="8">
        <v>0</v>
      </c>
      <c r="I3108" s="8">
        <v>22.83</v>
      </c>
      <c r="J3108" s="8">
        <v>0</v>
      </c>
      <c r="K3108" t="s">
        <v>113</v>
      </c>
      <c r="L3108" s="1">
        <v>45258</v>
      </c>
      <c r="M3108">
        <v>11</v>
      </c>
      <c r="N3108">
        <v>2023</v>
      </c>
    </row>
    <row r="3109" spans="1:14" x14ac:dyDescent="0.25">
      <c r="A3109" t="s">
        <v>5546</v>
      </c>
      <c r="B3109" t="s">
        <v>2934</v>
      </c>
      <c r="C3109" t="s">
        <v>564</v>
      </c>
      <c r="D3109" t="s">
        <v>207</v>
      </c>
      <c r="E3109" t="s">
        <v>3022</v>
      </c>
      <c r="F3109" t="s">
        <v>202</v>
      </c>
      <c r="G3109" s="9">
        <v>1</v>
      </c>
      <c r="H3109" s="8">
        <v>19.480399999999999</v>
      </c>
      <c r="I3109" s="8">
        <v>31.82</v>
      </c>
      <c r="J3109" s="8">
        <v>19.48</v>
      </c>
      <c r="K3109" t="s">
        <v>113</v>
      </c>
      <c r="L3109" s="1">
        <v>45256</v>
      </c>
      <c r="M3109">
        <v>11</v>
      </c>
      <c r="N3109">
        <v>2023</v>
      </c>
    </row>
    <row r="3110" spans="1:14" x14ac:dyDescent="0.25">
      <c r="A3110" t="s">
        <v>5546</v>
      </c>
      <c r="B3110" t="s">
        <v>2934</v>
      </c>
      <c r="C3110" t="s">
        <v>2724</v>
      </c>
      <c r="D3110" t="s">
        <v>202</v>
      </c>
      <c r="E3110" t="s">
        <v>2838</v>
      </c>
      <c r="F3110" t="s">
        <v>202</v>
      </c>
      <c r="G3110" s="9">
        <v>1</v>
      </c>
      <c r="H3110" s="8">
        <v>0</v>
      </c>
      <c r="I3110" s="8">
        <v>13.64</v>
      </c>
      <c r="J3110" s="8">
        <v>0</v>
      </c>
      <c r="K3110" t="s">
        <v>113</v>
      </c>
      <c r="L3110" s="1">
        <v>45256</v>
      </c>
      <c r="M3110">
        <v>11</v>
      </c>
      <c r="N3110">
        <v>2023</v>
      </c>
    </row>
    <row r="3111" spans="1:14" x14ac:dyDescent="0.25">
      <c r="A3111" t="s">
        <v>5547</v>
      </c>
      <c r="B3111" t="s">
        <v>2934</v>
      </c>
      <c r="C3111" t="s">
        <v>2724</v>
      </c>
      <c r="D3111" t="s">
        <v>202</v>
      </c>
      <c r="E3111" t="s">
        <v>2760</v>
      </c>
      <c r="F3111" t="s">
        <v>202</v>
      </c>
      <c r="G3111" s="9">
        <v>1</v>
      </c>
      <c r="H3111" s="8">
        <v>0</v>
      </c>
      <c r="I3111" s="8">
        <v>8.25</v>
      </c>
      <c r="J3111" s="8">
        <v>0</v>
      </c>
      <c r="K3111" t="s">
        <v>106</v>
      </c>
      <c r="L3111" s="1">
        <v>45256</v>
      </c>
      <c r="M3111">
        <v>11</v>
      </c>
      <c r="N3111">
        <v>2023</v>
      </c>
    </row>
    <row r="3112" spans="1:14" x14ac:dyDescent="0.25">
      <c r="A3112" t="s">
        <v>5548</v>
      </c>
      <c r="B3112" t="s">
        <v>2722</v>
      </c>
      <c r="C3112" t="s">
        <v>2724</v>
      </c>
      <c r="D3112" t="s">
        <v>202</v>
      </c>
      <c r="E3112" t="s">
        <v>2838</v>
      </c>
      <c r="F3112" t="s">
        <v>202</v>
      </c>
      <c r="G3112" s="9">
        <v>1</v>
      </c>
      <c r="H3112" s="8">
        <v>0</v>
      </c>
      <c r="I3112" s="8">
        <v>13.64</v>
      </c>
      <c r="J3112" s="8">
        <v>0</v>
      </c>
      <c r="K3112" t="s">
        <v>113</v>
      </c>
      <c r="L3112" s="1">
        <v>45255</v>
      </c>
      <c r="M3112">
        <v>11</v>
      </c>
      <c r="N3112">
        <v>2023</v>
      </c>
    </row>
    <row r="3113" spans="1:14" x14ac:dyDescent="0.25">
      <c r="A3113" t="s">
        <v>5549</v>
      </c>
      <c r="B3113" t="s">
        <v>2722</v>
      </c>
      <c r="C3113" t="s">
        <v>2736</v>
      </c>
      <c r="D3113" t="s">
        <v>202</v>
      </c>
      <c r="E3113" t="s">
        <v>5550</v>
      </c>
      <c r="F3113" t="s">
        <v>202</v>
      </c>
      <c r="G3113" s="9">
        <v>2</v>
      </c>
      <c r="H3113" s="8">
        <v>0</v>
      </c>
      <c r="I3113" s="8">
        <v>200</v>
      </c>
      <c r="J3113" s="8">
        <v>0</v>
      </c>
      <c r="K3113" t="s">
        <v>113</v>
      </c>
      <c r="L3113" s="1">
        <v>45250</v>
      </c>
      <c r="M3113">
        <v>11</v>
      </c>
      <c r="N3113">
        <v>2023</v>
      </c>
    </row>
    <row r="3114" spans="1:14" x14ac:dyDescent="0.25">
      <c r="A3114" t="s">
        <v>5551</v>
      </c>
      <c r="B3114" t="s">
        <v>2934</v>
      </c>
      <c r="C3114" t="s">
        <v>2883</v>
      </c>
      <c r="D3114" t="s">
        <v>1964</v>
      </c>
      <c r="E3114" t="s">
        <v>5552</v>
      </c>
      <c r="F3114" t="s">
        <v>202</v>
      </c>
      <c r="G3114" s="9">
        <v>1</v>
      </c>
      <c r="H3114" s="8">
        <v>0</v>
      </c>
      <c r="I3114" s="8">
        <v>272.73</v>
      </c>
      <c r="J3114" s="8">
        <v>0</v>
      </c>
      <c r="K3114" t="s">
        <v>119</v>
      </c>
      <c r="L3114" s="1">
        <v>45250</v>
      </c>
      <c r="M3114">
        <v>11</v>
      </c>
      <c r="N3114">
        <v>2023</v>
      </c>
    </row>
    <row r="3115" spans="1:14" x14ac:dyDescent="0.25">
      <c r="A3115" t="s">
        <v>5551</v>
      </c>
      <c r="B3115" t="s">
        <v>2934</v>
      </c>
      <c r="C3115" t="s">
        <v>481</v>
      </c>
      <c r="D3115" t="s">
        <v>374</v>
      </c>
      <c r="E3115" t="s">
        <v>375</v>
      </c>
      <c r="F3115" t="s">
        <v>1603</v>
      </c>
      <c r="G3115" s="9">
        <v>1</v>
      </c>
      <c r="H3115" s="8">
        <v>46.55</v>
      </c>
      <c r="I3115" s="8">
        <v>0</v>
      </c>
      <c r="J3115" s="8">
        <v>46.55</v>
      </c>
      <c r="K3115" t="s">
        <v>119</v>
      </c>
      <c r="L3115" s="1">
        <v>45250</v>
      </c>
      <c r="M3115">
        <v>11</v>
      </c>
      <c r="N3115">
        <v>2023</v>
      </c>
    </row>
    <row r="3116" spans="1:14" x14ac:dyDescent="0.25">
      <c r="A3116" t="s">
        <v>5551</v>
      </c>
      <c r="B3116" t="s">
        <v>2934</v>
      </c>
      <c r="C3116" t="s">
        <v>452</v>
      </c>
      <c r="D3116" t="s">
        <v>376</v>
      </c>
      <c r="E3116" t="s">
        <v>377</v>
      </c>
      <c r="F3116" t="s">
        <v>202</v>
      </c>
      <c r="G3116" s="9">
        <v>1</v>
      </c>
      <c r="H3116" s="8">
        <v>34.36</v>
      </c>
      <c r="I3116" s="8">
        <v>0</v>
      </c>
      <c r="J3116" s="8">
        <v>34.36</v>
      </c>
      <c r="K3116" t="s">
        <v>119</v>
      </c>
      <c r="L3116" s="1">
        <v>45250</v>
      </c>
      <c r="M3116">
        <v>11</v>
      </c>
      <c r="N3116">
        <v>2023</v>
      </c>
    </row>
    <row r="3117" spans="1:14" x14ac:dyDescent="0.25">
      <c r="A3117" t="s">
        <v>5551</v>
      </c>
      <c r="B3117" t="s">
        <v>2934</v>
      </c>
      <c r="C3117" t="s">
        <v>500</v>
      </c>
      <c r="D3117" t="s">
        <v>372</v>
      </c>
      <c r="E3117" t="s">
        <v>373</v>
      </c>
      <c r="F3117" t="s">
        <v>202</v>
      </c>
      <c r="G3117" s="9">
        <v>1</v>
      </c>
      <c r="H3117" s="8">
        <v>51.18</v>
      </c>
      <c r="I3117" s="8">
        <v>0</v>
      </c>
      <c r="J3117" s="8">
        <v>51.18</v>
      </c>
      <c r="K3117" t="s">
        <v>119</v>
      </c>
      <c r="L3117" s="1">
        <v>45250</v>
      </c>
      <c r="M3117">
        <v>11</v>
      </c>
      <c r="N3117">
        <v>2023</v>
      </c>
    </row>
    <row r="3118" spans="1:14" x14ac:dyDescent="0.25">
      <c r="A3118" t="s">
        <v>5551</v>
      </c>
      <c r="B3118" t="s">
        <v>2934</v>
      </c>
      <c r="C3118" t="s">
        <v>510</v>
      </c>
      <c r="D3118" t="s">
        <v>295</v>
      </c>
      <c r="E3118" t="s">
        <v>296</v>
      </c>
      <c r="F3118" t="s">
        <v>202</v>
      </c>
      <c r="G3118" s="9">
        <v>1</v>
      </c>
      <c r="H3118" s="8">
        <v>41.98</v>
      </c>
      <c r="I3118" s="8">
        <v>0</v>
      </c>
      <c r="J3118" s="8">
        <v>41.98</v>
      </c>
      <c r="K3118" t="s">
        <v>119</v>
      </c>
      <c r="L3118" s="1">
        <v>45250</v>
      </c>
      <c r="M3118">
        <v>11</v>
      </c>
      <c r="N3118">
        <v>2023</v>
      </c>
    </row>
    <row r="3119" spans="1:14" x14ac:dyDescent="0.25">
      <c r="A3119" t="s">
        <v>5551</v>
      </c>
      <c r="B3119" t="s">
        <v>2934</v>
      </c>
      <c r="C3119" t="s">
        <v>2724</v>
      </c>
      <c r="D3119" t="s">
        <v>202</v>
      </c>
      <c r="E3119" t="s">
        <v>2760</v>
      </c>
      <c r="F3119" t="s">
        <v>202</v>
      </c>
      <c r="G3119" s="9">
        <v>1</v>
      </c>
      <c r="H3119" s="8">
        <v>0</v>
      </c>
      <c r="I3119" s="8">
        <v>58.46</v>
      </c>
      <c r="J3119" s="8">
        <v>0</v>
      </c>
      <c r="K3119" t="s">
        <v>119</v>
      </c>
      <c r="L3119" s="1">
        <v>45250</v>
      </c>
      <c r="M3119">
        <v>11</v>
      </c>
      <c r="N3119">
        <v>2023</v>
      </c>
    </row>
    <row r="3120" spans="1:14" x14ac:dyDescent="0.25">
      <c r="A3120" t="s">
        <v>5553</v>
      </c>
      <c r="B3120" t="s">
        <v>2722</v>
      </c>
      <c r="C3120" t="s">
        <v>2736</v>
      </c>
      <c r="D3120" t="s">
        <v>202</v>
      </c>
      <c r="E3120" t="s">
        <v>5554</v>
      </c>
      <c r="F3120" t="s">
        <v>202</v>
      </c>
      <c r="G3120" s="9">
        <v>1</v>
      </c>
      <c r="H3120" s="8">
        <v>0</v>
      </c>
      <c r="I3120" s="8">
        <v>60</v>
      </c>
      <c r="J3120" s="8">
        <v>0</v>
      </c>
      <c r="K3120" t="s">
        <v>113</v>
      </c>
      <c r="L3120" s="1">
        <v>45247</v>
      </c>
      <c r="M3120">
        <v>11</v>
      </c>
      <c r="N3120">
        <v>2023</v>
      </c>
    </row>
    <row r="3121" spans="1:14" x14ac:dyDescent="0.25">
      <c r="A3121" t="s">
        <v>5555</v>
      </c>
      <c r="B3121" t="s">
        <v>2929</v>
      </c>
      <c r="C3121" t="s">
        <v>528</v>
      </c>
      <c r="D3121" t="s">
        <v>92</v>
      </c>
      <c r="E3121" t="s">
        <v>5556</v>
      </c>
      <c r="F3121" t="s">
        <v>202</v>
      </c>
      <c r="G3121" s="9">
        <v>1</v>
      </c>
      <c r="H3121" s="8">
        <v>52.207599999999999</v>
      </c>
      <c r="I3121" s="8">
        <v>140.91</v>
      </c>
      <c r="J3121" s="8">
        <v>52.21</v>
      </c>
      <c r="K3121" t="s">
        <v>686</v>
      </c>
      <c r="L3121" s="1">
        <v>45247</v>
      </c>
      <c r="M3121">
        <v>11</v>
      </c>
      <c r="N3121">
        <v>2023</v>
      </c>
    </row>
    <row r="3122" spans="1:14" x14ac:dyDescent="0.25">
      <c r="A3122" t="s">
        <v>5555</v>
      </c>
      <c r="B3122" t="s">
        <v>2929</v>
      </c>
      <c r="C3122" t="s">
        <v>2736</v>
      </c>
      <c r="D3122" t="s">
        <v>202</v>
      </c>
      <c r="E3122" t="s">
        <v>2936</v>
      </c>
      <c r="F3122" t="s">
        <v>202</v>
      </c>
      <c r="G3122" s="9">
        <v>1</v>
      </c>
      <c r="H3122" s="8">
        <v>0</v>
      </c>
      <c r="I3122" s="8">
        <v>0</v>
      </c>
      <c r="J3122" s="8">
        <v>0</v>
      </c>
      <c r="K3122" t="s">
        <v>686</v>
      </c>
      <c r="L3122" s="1">
        <v>45247</v>
      </c>
      <c r="M3122">
        <v>11</v>
      </c>
      <c r="N3122">
        <v>2023</v>
      </c>
    </row>
    <row r="3123" spans="1:14" x14ac:dyDescent="0.25">
      <c r="A3123" t="s">
        <v>5557</v>
      </c>
      <c r="B3123" t="s">
        <v>2934</v>
      </c>
      <c r="C3123" t="s">
        <v>2926</v>
      </c>
      <c r="D3123" t="s">
        <v>1899</v>
      </c>
      <c r="E3123" t="s">
        <v>5558</v>
      </c>
      <c r="F3123" t="s">
        <v>202</v>
      </c>
      <c r="G3123" s="9">
        <v>1</v>
      </c>
      <c r="H3123" s="8">
        <v>0</v>
      </c>
      <c r="I3123" s="8">
        <v>395.87</v>
      </c>
      <c r="J3123" s="8">
        <v>0</v>
      </c>
      <c r="K3123" t="s">
        <v>106</v>
      </c>
      <c r="L3123" s="1">
        <v>45243</v>
      </c>
      <c r="M3123">
        <v>11</v>
      </c>
      <c r="N3123">
        <v>2023</v>
      </c>
    </row>
    <row r="3124" spans="1:14" x14ac:dyDescent="0.25">
      <c r="A3124" t="s">
        <v>5557</v>
      </c>
      <c r="B3124" t="s">
        <v>2934</v>
      </c>
      <c r="C3124" t="s">
        <v>453</v>
      </c>
      <c r="D3124" t="s">
        <v>392</v>
      </c>
      <c r="E3124" t="s">
        <v>2857</v>
      </c>
      <c r="F3124" t="s">
        <v>1206</v>
      </c>
      <c r="G3124" s="9">
        <v>1</v>
      </c>
      <c r="H3124" s="8">
        <v>115.32429999999999</v>
      </c>
      <c r="I3124" s="8">
        <v>0</v>
      </c>
      <c r="J3124" s="8">
        <v>115.32</v>
      </c>
      <c r="K3124" t="s">
        <v>106</v>
      </c>
      <c r="L3124" s="1">
        <v>45243</v>
      </c>
      <c r="M3124">
        <v>11</v>
      </c>
      <c r="N3124">
        <v>2023</v>
      </c>
    </row>
    <row r="3125" spans="1:14" x14ac:dyDescent="0.25">
      <c r="A3125" t="s">
        <v>5557</v>
      </c>
      <c r="B3125" t="s">
        <v>2934</v>
      </c>
      <c r="C3125" t="s">
        <v>454</v>
      </c>
      <c r="D3125" t="s">
        <v>394</v>
      </c>
      <c r="E3125" t="s">
        <v>2858</v>
      </c>
      <c r="F3125" t="s">
        <v>1206</v>
      </c>
      <c r="G3125" s="9">
        <v>1</v>
      </c>
      <c r="H3125" s="8">
        <v>63.381599999999999</v>
      </c>
      <c r="I3125" s="8">
        <v>0</v>
      </c>
      <c r="J3125" s="8">
        <v>63.38</v>
      </c>
      <c r="K3125" t="s">
        <v>106</v>
      </c>
      <c r="L3125" s="1">
        <v>45243</v>
      </c>
      <c r="M3125">
        <v>11</v>
      </c>
      <c r="N3125">
        <v>2023</v>
      </c>
    </row>
    <row r="3126" spans="1:14" x14ac:dyDescent="0.25">
      <c r="A3126" t="s">
        <v>5557</v>
      </c>
      <c r="B3126" t="s">
        <v>2934</v>
      </c>
      <c r="C3126" t="s">
        <v>455</v>
      </c>
      <c r="D3126" t="s">
        <v>396</v>
      </c>
      <c r="E3126" t="s">
        <v>2859</v>
      </c>
      <c r="F3126" t="s">
        <v>1206</v>
      </c>
      <c r="G3126" s="9">
        <v>1</v>
      </c>
      <c r="H3126" s="8">
        <v>83.7971</v>
      </c>
      <c r="I3126" s="8">
        <v>0</v>
      </c>
      <c r="J3126" s="8">
        <v>83.8</v>
      </c>
      <c r="K3126" t="s">
        <v>106</v>
      </c>
      <c r="L3126" s="1">
        <v>45243</v>
      </c>
      <c r="M3126">
        <v>11</v>
      </c>
      <c r="N3126">
        <v>2023</v>
      </c>
    </row>
    <row r="3127" spans="1:14" x14ac:dyDescent="0.25">
      <c r="A3127" t="s">
        <v>5557</v>
      </c>
      <c r="B3127" t="s">
        <v>2934</v>
      </c>
      <c r="C3127" t="s">
        <v>516</v>
      </c>
      <c r="D3127" t="s">
        <v>124</v>
      </c>
      <c r="E3127" t="s">
        <v>5559</v>
      </c>
      <c r="F3127" t="s">
        <v>202</v>
      </c>
      <c r="G3127" s="9">
        <v>1</v>
      </c>
      <c r="H3127" s="8">
        <v>130.90860000000001</v>
      </c>
      <c r="I3127" s="8">
        <v>208.18</v>
      </c>
      <c r="J3127" s="8">
        <v>130.91</v>
      </c>
      <c r="K3127" t="s">
        <v>106</v>
      </c>
      <c r="L3127" s="1">
        <v>45243</v>
      </c>
      <c r="M3127">
        <v>11</v>
      </c>
      <c r="N3127">
        <v>2023</v>
      </c>
    </row>
    <row r="3128" spans="1:14" x14ac:dyDescent="0.25">
      <c r="A3128" t="s">
        <v>5557</v>
      </c>
      <c r="B3128" t="s">
        <v>2934</v>
      </c>
      <c r="C3128" t="s">
        <v>2724</v>
      </c>
      <c r="D3128" t="s">
        <v>202</v>
      </c>
      <c r="E3128" t="s">
        <v>5541</v>
      </c>
      <c r="F3128" t="s">
        <v>202</v>
      </c>
      <c r="G3128" s="9">
        <v>1</v>
      </c>
      <c r="H3128" s="8">
        <v>0</v>
      </c>
      <c r="I3128" s="8">
        <v>60.33</v>
      </c>
      <c r="J3128" s="8">
        <v>0</v>
      </c>
      <c r="K3128" t="s">
        <v>106</v>
      </c>
      <c r="L3128" s="1">
        <v>45243</v>
      </c>
      <c r="M3128">
        <v>11</v>
      </c>
      <c r="N3128">
        <v>2023</v>
      </c>
    </row>
    <row r="3129" spans="1:14" x14ac:dyDescent="0.25">
      <c r="A3129" t="s">
        <v>5557</v>
      </c>
      <c r="B3129" t="s">
        <v>2934</v>
      </c>
      <c r="C3129" t="s">
        <v>2777</v>
      </c>
      <c r="D3129" t="s">
        <v>1750</v>
      </c>
      <c r="E3129" t="s">
        <v>3879</v>
      </c>
      <c r="F3129" t="s">
        <v>202</v>
      </c>
      <c r="G3129" s="9">
        <v>1</v>
      </c>
      <c r="H3129" s="8">
        <v>37.402500000000003</v>
      </c>
      <c r="I3129" s="8">
        <v>89</v>
      </c>
      <c r="J3129" s="8">
        <v>37.4</v>
      </c>
      <c r="K3129" t="s">
        <v>106</v>
      </c>
      <c r="L3129" s="1">
        <v>45243</v>
      </c>
      <c r="M3129">
        <v>11</v>
      </c>
      <c r="N3129">
        <v>2023</v>
      </c>
    </row>
    <row r="3130" spans="1:14" x14ac:dyDescent="0.25">
      <c r="A3130" t="s">
        <v>5560</v>
      </c>
      <c r="B3130" t="s">
        <v>2722</v>
      </c>
      <c r="C3130" t="s">
        <v>2724</v>
      </c>
      <c r="D3130" t="s">
        <v>202</v>
      </c>
      <c r="E3130" t="s">
        <v>2723</v>
      </c>
      <c r="F3130" t="s">
        <v>202</v>
      </c>
      <c r="G3130" s="9">
        <v>1</v>
      </c>
      <c r="H3130" s="8">
        <v>0</v>
      </c>
      <c r="I3130" s="8">
        <v>13</v>
      </c>
      <c r="J3130" s="8">
        <v>0</v>
      </c>
      <c r="K3130" t="s">
        <v>4746</v>
      </c>
      <c r="L3130" s="1">
        <v>45238</v>
      </c>
      <c r="M3130">
        <v>11</v>
      </c>
      <c r="N3130">
        <v>2023</v>
      </c>
    </row>
    <row r="3131" spans="1:14" x14ac:dyDescent="0.25">
      <c r="A3131" t="s">
        <v>5560</v>
      </c>
      <c r="B3131" t="s">
        <v>2722</v>
      </c>
      <c r="C3131" t="s">
        <v>4653</v>
      </c>
      <c r="D3131" t="s">
        <v>4654</v>
      </c>
      <c r="E3131" t="s">
        <v>4655</v>
      </c>
      <c r="F3131" t="s">
        <v>202</v>
      </c>
      <c r="G3131" s="9">
        <v>1</v>
      </c>
      <c r="H3131" s="8">
        <v>16.363600000000002</v>
      </c>
      <c r="I3131" s="8">
        <v>0</v>
      </c>
      <c r="J3131" s="8">
        <v>16.36</v>
      </c>
      <c r="K3131" t="s">
        <v>4746</v>
      </c>
      <c r="L3131" s="1">
        <v>45238</v>
      </c>
      <c r="M3131">
        <v>11</v>
      </c>
      <c r="N3131">
        <v>2023</v>
      </c>
    </row>
    <row r="3132" spans="1:14" x14ac:dyDescent="0.25">
      <c r="A3132" t="s">
        <v>5561</v>
      </c>
      <c r="B3132" t="s">
        <v>2934</v>
      </c>
      <c r="C3132" t="s">
        <v>513</v>
      </c>
      <c r="D3132" t="s">
        <v>299</v>
      </c>
      <c r="E3132" t="s">
        <v>2747</v>
      </c>
      <c r="F3132" t="s">
        <v>202</v>
      </c>
      <c r="G3132" s="9">
        <v>1</v>
      </c>
      <c r="H3132" s="8">
        <v>3.71</v>
      </c>
      <c r="I3132" s="8">
        <v>1.75</v>
      </c>
      <c r="J3132" s="8">
        <v>3.71</v>
      </c>
      <c r="K3132" t="s">
        <v>113</v>
      </c>
      <c r="L3132" s="1">
        <v>45235</v>
      </c>
      <c r="M3132">
        <v>11</v>
      </c>
      <c r="N3132">
        <v>2023</v>
      </c>
    </row>
    <row r="3133" spans="1:14" x14ac:dyDescent="0.25">
      <c r="A3133" t="s">
        <v>5561</v>
      </c>
      <c r="B3133" t="s">
        <v>2934</v>
      </c>
      <c r="C3133" t="s">
        <v>557</v>
      </c>
      <c r="D3133" t="s">
        <v>165</v>
      </c>
      <c r="E3133" t="s">
        <v>2785</v>
      </c>
      <c r="F3133" t="s">
        <v>202</v>
      </c>
      <c r="G3133" s="9">
        <v>1</v>
      </c>
      <c r="H3133" s="8">
        <v>3.51</v>
      </c>
      <c r="I3133" s="8">
        <v>1.85</v>
      </c>
      <c r="J3133" s="8">
        <v>3.51</v>
      </c>
      <c r="K3133" t="s">
        <v>113</v>
      </c>
      <c r="L3133" s="1">
        <v>45235</v>
      </c>
      <c r="M3133">
        <v>11</v>
      </c>
      <c r="N3133">
        <v>2023</v>
      </c>
    </row>
    <row r="3134" spans="1:14" x14ac:dyDescent="0.25">
      <c r="A3134" t="s">
        <v>5561</v>
      </c>
      <c r="B3134" t="s">
        <v>2934</v>
      </c>
      <c r="C3134" t="s">
        <v>3787</v>
      </c>
      <c r="D3134" t="s">
        <v>2434</v>
      </c>
      <c r="E3134" t="s">
        <v>5562</v>
      </c>
      <c r="F3134" t="s">
        <v>202</v>
      </c>
      <c r="G3134" s="9">
        <v>1</v>
      </c>
      <c r="H3134" s="8">
        <v>0</v>
      </c>
      <c r="I3134" s="8">
        <v>91.2</v>
      </c>
      <c r="J3134" s="8">
        <v>0</v>
      </c>
      <c r="K3134" t="s">
        <v>113</v>
      </c>
      <c r="L3134" s="1">
        <v>45235</v>
      </c>
      <c r="M3134">
        <v>11</v>
      </c>
      <c r="N3134">
        <v>2023</v>
      </c>
    </row>
    <row r="3135" spans="1:14" x14ac:dyDescent="0.25">
      <c r="A3135" t="s">
        <v>5561</v>
      </c>
      <c r="B3135" t="s">
        <v>2934</v>
      </c>
      <c r="C3135" t="s">
        <v>457</v>
      </c>
      <c r="D3135" t="s">
        <v>256</v>
      </c>
      <c r="E3135" t="s">
        <v>2730</v>
      </c>
      <c r="F3135" t="s">
        <v>1638</v>
      </c>
      <c r="G3135" s="9">
        <v>1</v>
      </c>
      <c r="H3135" s="8">
        <v>74.5</v>
      </c>
      <c r="I3135" s="8">
        <v>0</v>
      </c>
      <c r="J3135" s="8">
        <v>74.5</v>
      </c>
      <c r="K3135" t="s">
        <v>113</v>
      </c>
      <c r="L3135" s="1">
        <v>45235</v>
      </c>
      <c r="M3135">
        <v>11</v>
      </c>
      <c r="N3135">
        <v>2023</v>
      </c>
    </row>
    <row r="3136" spans="1:14" x14ac:dyDescent="0.25">
      <c r="A3136" t="s">
        <v>5561</v>
      </c>
      <c r="B3136" t="s">
        <v>2934</v>
      </c>
      <c r="C3136" t="s">
        <v>458</v>
      </c>
      <c r="D3136" t="s">
        <v>258</v>
      </c>
      <c r="E3136" t="s">
        <v>2731</v>
      </c>
      <c r="F3136" t="s">
        <v>1638</v>
      </c>
      <c r="G3136" s="9">
        <v>1</v>
      </c>
      <c r="H3136" s="8">
        <v>85.49</v>
      </c>
      <c r="I3136" s="8">
        <v>0</v>
      </c>
      <c r="J3136" s="8">
        <v>85.49</v>
      </c>
      <c r="K3136" t="s">
        <v>113</v>
      </c>
      <c r="L3136" s="1">
        <v>45235</v>
      </c>
      <c r="M3136">
        <v>11</v>
      </c>
      <c r="N3136">
        <v>2023</v>
      </c>
    </row>
    <row r="3137" spans="1:14" x14ac:dyDescent="0.25">
      <c r="A3137" t="s">
        <v>5561</v>
      </c>
      <c r="B3137" t="s">
        <v>2934</v>
      </c>
      <c r="C3137" t="s">
        <v>522</v>
      </c>
      <c r="D3137" t="s">
        <v>342</v>
      </c>
      <c r="E3137" t="s">
        <v>343</v>
      </c>
      <c r="F3137" t="s">
        <v>202</v>
      </c>
      <c r="G3137" s="9">
        <v>1</v>
      </c>
      <c r="H3137" s="8">
        <v>10.5</v>
      </c>
      <c r="I3137" s="8">
        <v>0</v>
      </c>
      <c r="J3137" s="8">
        <v>10.5</v>
      </c>
      <c r="K3137" t="s">
        <v>113</v>
      </c>
      <c r="L3137" s="1">
        <v>45235</v>
      </c>
      <c r="M3137">
        <v>11</v>
      </c>
      <c r="N3137">
        <v>2023</v>
      </c>
    </row>
    <row r="3138" spans="1:14" x14ac:dyDescent="0.25">
      <c r="A3138" t="s">
        <v>5561</v>
      </c>
      <c r="B3138" t="s">
        <v>2934</v>
      </c>
      <c r="C3138" t="s">
        <v>2777</v>
      </c>
      <c r="D3138" t="s">
        <v>1750</v>
      </c>
      <c r="E3138" t="s">
        <v>5563</v>
      </c>
      <c r="F3138" t="s">
        <v>202</v>
      </c>
      <c r="G3138" s="9">
        <v>1</v>
      </c>
      <c r="H3138" s="8">
        <v>24</v>
      </c>
      <c r="I3138" s="8">
        <v>0</v>
      </c>
      <c r="J3138" s="8">
        <v>24</v>
      </c>
      <c r="K3138" t="s">
        <v>113</v>
      </c>
      <c r="L3138" s="1">
        <v>45235</v>
      </c>
      <c r="M3138">
        <v>11</v>
      </c>
      <c r="N3138">
        <v>2023</v>
      </c>
    </row>
    <row r="3139" spans="1:14" x14ac:dyDescent="0.25">
      <c r="A3139" t="s">
        <v>5561</v>
      </c>
      <c r="B3139" t="s">
        <v>2934</v>
      </c>
      <c r="C3139" t="s">
        <v>2735</v>
      </c>
      <c r="D3139" t="s">
        <v>1738</v>
      </c>
      <c r="E3139" t="s">
        <v>1739</v>
      </c>
      <c r="F3139" t="s">
        <v>202</v>
      </c>
      <c r="G3139" s="9">
        <v>1</v>
      </c>
      <c r="H3139" s="8">
        <v>20</v>
      </c>
      <c r="I3139" s="8">
        <v>0</v>
      </c>
      <c r="J3139" s="8">
        <v>20</v>
      </c>
      <c r="K3139" t="s">
        <v>113</v>
      </c>
      <c r="L3139" s="1">
        <v>45235</v>
      </c>
      <c r="M3139">
        <v>11</v>
      </c>
      <c r="N3139">
        <v>2023</v>
      </c>
    </row>
    <row r="3140" spans="1:14" x14ac:dyDescent="0.25">
      <c r="A3140" t="s">
        <v>5561</v>
      </c>
      <c r="B3140" t="s">
        <v>2934</v>
      </c>
      <c r="C3140" t="s">
        <v>524</v>
      </c>
      <c r="D3140" t="s">
        <v>332</v>
      </c>
      <c r="E3140" t="s">
        <v>333</v>
      </c>
      <c r="F3140" t="s">
        <v>202</v>
      </c>
      <c r="G3140" s="9">
        <v>1</v>
      </c>
      <c r="H3140" s="8">
        <v>20</v>
      </c>
      <c r="I3140" s="8">
        <v>0</v>
      </c>
      <c r="J3140" s="8">
        <v>20</v>
      </c>
      <c r="K3140" t="s">
        <v>113</v>
      </c>
      <c r="L3140" s="1">
        <v>45235</v>
      </c>
      <c r="M3140">
        <v>11</v>
      </c>
      <c r="N3140">
        <v>2023</v>
      </c>
    </row>
    <row r="3141" spans="1:14" x14ac:dyDescent="0.25">
      <c r="A3141" t="s">
        <v>5561</v>
      </c>
      <c r="B3141" t="s">
        <v>2934</v>
      </c>
      <c r="C3141" t="s">
        <v>460</v>
      </c>
      <c r="D3141" t="s">
        <v>266</v>
      </c>
      <c r="E3141" t="s">
        <v>267</v>
      </c>
      <c r="F3141" t="s">
        <v>1638</v>
      </c>
      <c r="G3141" s="9">
        <v>1</v>
      </c>
      <c r="H3141" s="8">
        <v>16.89</v>
      </c>
      <c r="I3141" s="8">
        <v>0</v>
      </c>
      <c r="J3141" s="8">
        <v>16.89</v>
      </c>
      <c r="K3141" t="s">
        <v>113</v>
      </c>
      <c r="L3141" s="1">
        <v>45235</v>
      </c>
      <c r="M3141">
        <v>11</v>
      </c>
      <c r="N3141">
        <v>2023</v>
      </c>
    </row>
    <row r="3142" spans="1:14" x14ac:dyDescent="0.25">
      <c r="A3142" t="s">
        <v>5561</v>
      </c>
      <c r="B3142" t="s">
        <v>2934</v>
      </c>
      <c r="C3142" t="s">
        <v>2867</v>
      </c>
      <c r="D3142" t="s">
        <v>1764</v>
      </c>
      <c r="E3142" t="s">
        <v>1765</v>
      </c>
      <c r="F3142" t="s">
        <v>202</v>
      </c>
      <c r="G3142" s="9">
        <v>1</v>
      </c>
      <c r="H3142" s="8">
        <v>2.4</v>
      </c>
      <c r="I3142" s="8">
        <v>0</v>
      </c>
      <c r="J3142" s="8">
        <v>2.4</v>
      </c>
      <c r="K3142" t="s">
        <v>113</v>
      </c>
      <c r="L3142" s="1">
        <v>45235</v>
      </c>
      <c r="M3142">
        <v>11</v>
      </c>
      <c r="N3142">
        <v>2023</v>
      </c>
    </row>
    <row r="3143" spans="1:14" x14ac:dyDescent="0.25">
      <c r="A3143" t="s">
        <v>5561</v>
      </c>
      <c r="B3143" t="s">
        <v>2934</v>
      </c>
      <c r="C3143" t="s">
        <v>485</v>
      </c>
      <c r="D3143" t="s">
        <v>308</v>
      </c>
      <c r="E3143" t="s">
        <v>2744</v>
      </c>
      <c r="F3143" t="s">
        <v>202</v>
      </c>
      <c r="G3143" s="9">
        <v>1</v>
      </c>
      <c r="H3143" s="8">
        <v>4.3499999999999996</v>
      </c>
      <c r="I3143" s="8">
        <v>1.31</v>
      </c>
      <c r="J3143" s="8">
        <v>4.3499999999999996</v>
      </c>
      <c r="K3143" t="s">
        <v>113</v>
      </c>
      <c r="L3143" s="1">
        <v>45235</v>
      </c>
      <c r="M3143">
        <v>11</v>
      </c>
      <c r="N3143">
        <v>2023</v>
      </c>
    </row>
    <row r="3144" spans="1:14" x14ac:dyDescent="0.25">
      <c r="A3144" t="s">
        <v>5561</v>
      </c>
      <c r="B3144" t="s">
        <v>2934</v>
      </c>
      <c r="C3144" t="s">
        <v>486</v>
      </c>
      <c r="D3144" t="s">
        <v>318</v>
      </c>
      <c r="E3144" t="s">
        <v>2824</v>
      </c>
      <c r="F3144" t="s">
        <v>1659</v>
      </c>
      <c r="G3144" s="9">
        <v>1</v>
      </c>
      <c r="H3144" s="8">
        <v>1.55</v>
      </c>
      <c r="I3144" s="8">
        <v>0.87</v>
      </c>
      <c r="J3144" s="8">
        <v>1.55</v>
      </c>
      <c r="K3144" t="s">
        <v>113</v>
      </c>
      <c r="L3144" s="1">
        <v>45235</v>
      </c>
      <c r="M3144">
        <v>11</v>
      </c>
      <c r="N3144">
        <v>2023</v>
      </c>
    </row>
    <row r="3145" spans="1:14" x14ac:dyDescent="0.25">
      <c r="A3145" t="s">
        <v>5561</v>
      </c>
      <c r="B3145" t="s">
        <v>2934</v>
      </c>
      <c r="C3145" t="s">
        <v>2736</v>
      </c>
      <c r="D3145" t="s">
        <v>202</v>
      </c>
      <c r="E3145" t="s">
        <v>5564</v>
      </c>
      <c r="F3145" t="s">
        <v>202</v>
      </c>
      <c r="G3145" s="9">
        <v>1</v>
      </c>
      <c r="H3145" s="8">
        <v>0</v>
      </c>
      <c r="I3145" s="8">
        <v>0</v>
      </c>
      <c r="J3145" s="8">
        <v>0</v>
      </c>
      <c r="K3145" t="s">
        <v>113</v>
      </c>
      <c r="L3145" s="1">
        <v>45235</v>
      </c>
      <c r="M3145">
        <v>11</v>
      </c>
      <c r="N3145">
        <v>2023</v>
      </c>
    </row>
    <row r="3146" spans="1:14" x14ac:dyDescent="0.25">
      <c r="A3146" t="s">
        <v>5561</v>
      </c>
      <c r="B3146" t="s">
        <v>2934</v>
      </c>
      <c r="C3146" t="s">
        <v>2724</v>
      </c>
      <c r="D3146" t="s">
        <v>202</v>
      </c>
      <c r="E3146" t="s">
        <v>2779</v>
      </c>
      <c r="F3146" t="s">
        <v>202</v>
      </c>
      <c r="G3146" s="9">
        <v>1</v>
      </c>
      <c r="H3146" s="8">
        <v>0</v>
      </c>
      <c r="I3146" s="8">
        <v>38.83</v>
      </c>
      <c r="J3146" s="8">
        <v>0</v>
      </c>
      <c r="K3146" t="s">
        <v>113</v>
      </c>
      <c r="L3146" s="1">
        <v>45235</v>
      </c>
      <c r="M3146">
        <v>11</v>
      </c>
      <c r="N3146">
        <v>2023</v>
      </c>
    </row>
    <row r="3147" spans="1:14" x14ac:dyDescent="0.25">
      <c r="A3147" t="s">
        <v>5565</v>
      </c>
      <c r="B3147" t="s">
        <v>2722</v>
      </c>
      <c r="C3147" t="s">
        <v>2736</v>
      </c>
      <c r="D3147" t="s">
        <v>202</v>
      </c>
      <c r="E3147" t="s">
        <v>2723</v>
      </c>
      <c r="F3147" t="s">
        <v>202</v>
      </c>
      <c r="G3147" s="9">
        <v>1</v>
      </c>
      <c r="H3147" s="8">
        <v>0</v>
      </c>
      <c r="I3147" s="8">
        <v>26</v>
      </c>
      <c r="J3147" s="8">
        <v>0</v>
      </c>
      <c r="K3147" t="s">
        <v>4746</v>
      </c>
      <c r="L3147" s="1">
        <v>45232</v>
      </c>
      <c r="M3147">
        <v>11</v>
      </c>
      <c r="N3147">
        <v>2023</v>
      </c>
    </row>
    <row r="3148" spans="1:14" x14ac:dyDescent="0.25">
      <c r="A3148" t="s">
        <v>5565</v>
      </c>
      <c r="B3148" t="s">
        <v>2722</v>
      </c>
      <c r="C3148" t="s">
        <v>4653</v>
      </c>
      <c r="D3148" t="s">
        <v>4654</v>
      </c>
      <c r="E3148" t="s">
        <v>4655</v>
      </c>
      <c r="F3148" t="s">
        <v>202</v>
      </c>
      <c r="G3148" s="9">
        <v>1</v>
      </c>
      <c r="H3148" s="8">
        <v>16.363600000000002</v>
      </c>
      <c r="I3148" s="8">
        <v>0</v>
      </c>
      <c r="J3148" s="8">
        <v>16.36</v>
      </c>
      <c r="K3148" t="s">
        <v>4746</v>
      </c>
      <c r="L3148" s="1">
        <v>45232</v>
      </c>
      <c r="M3148">
        <v>11</v>
      </c>
      <c r="N3148">
        <v>2023</v>
      </c>
    </row>
    <row r="3149" spans="1:14" x14ac:dyDescent="0.25">
      <c r="A3149" t="s">
        <v>5566</v>
      </c>
      <c r="B3149" t="s">
        <v>2934</v>
      </c>
      <c r="C3149" t="s">
        <v>460</v>
      </c>
      <c r="D3149" t="s">
        <v>266</v>
      </c>
      <c r="E3149" t="s">
        <v>2768</v>
      </c>
      <c r="F3149" t="s">
        <v>1638</v>
      </c>
      <c r="G3149" s="9">
        <v>1</v>
      </c>
      <c r="H3149" s="8">
        <v>26.567</v>
      </c>
      <c r="I3149" s="8">
        <v>90</v>
      </c>
      <c r="J3149" s="8">
        <v>26.57</v>
      </c>
      <c r="K3149" t="s">
        <v>113</v>
      </c>
      <c r="L3149" s="1">
        <v>45231</v>
      </c>
      <c r="M3149">
        <v>11</v>
      </c>
      <c r="N3149">
        <v>2023</v>
      </c>
    </row>
    <row r="3150" spans="1:14" x14ac:dyDescent="0.25">
      <c r="A3150" t="s">
        <v>5566</v>
      </c>
      <c r="B3150" t="s">
        <v>2934</v>
      </c>
      <c r="C3150" t="s">
        <v>496</v>
      </c>
      <c r="D3150" t="s">
        <v>304</v>
      </c>
      <c r="E3150" t="s">
        <v>2886</v>
      </c>
      <c r="F3150" t="s">
        <v>202</v>
      </c>
      <c r="G3150" s="9">
        <v>1</v>
      </c>
      <c r="H3150" s="8">
        <v>36.508099999999999</v>
      </c>
      <c r="I3150" s="8">
        <v>57.27</v>
      </c>
      <c r="J3150" s="8">
        <v>36.51</v>
      </c>
      <c r="K3150" t="s">
        <v>113</v>
      </c>
      <c r="L3150" s="1">
        <v>45231</v>
      </c>
      <c r="M3150">
        <v>11</v>
      </c>
      <c r="N3150">
        <v>2023</v>
      </c>
    </row>
    <row r="3151" spans="1:14" x14ac:dyDescent="0.25">
      <c r="A3151" t="s">
        <v>5566</v>
      </c>
      <c r="B3151" t="s">
        <v>2934</v>
      </c>
      <c r="C3151" t="s">
        <v>2724</v>
      </c>
      <c r="D3151" t="s">
        <v>202</v>
      </c>
      <c r="E3151" t="s">
        <v>2838</v>
      </c>
      <c r="F3151" t="s">
        <v>202</v>
      </c>
      <c r="G3151" s="9">
        <v>1</v>
      </c>
      <c r="H3151" s="8">
        <v>0</v>
      </c>
      <c r="I3151" s="8">
        <v>13.64</v>
      </c>
      <c r="J3151" s="8">
        <v>0</v>
      </c>
      <c r="K3151" t="s">
        <v>113</v>
      </c>
      <c r="L3151" s="1">
        <v>45231</v>
      </c>
      <c r="M3151">
        <v>11</v>
      </c>
      <c r="N3151">
        <v>2023</v>
      </c>
    </row>
    <row r="3152" spans="1:14" x14ac:dyDescent="0.25">
      <c r="A3152" t="s">
        <v>5567</v>
      </c>
      <c r="B3152" t="s">
        <v>2934</v>
      </c>
      <c r="C3152" t="s">
        <v>435</v>
      </c>
      <c r="D3152" t="s">
        <v>224</v>
      </c>
      <c r="E3152" t="s">
        <v>1590</v>
      </c>
      <c r="F3152" t="s">
        <v>202</v>
      </c>
      <c r="G3152" s="9">
        <v>1</v>
      </c>
      <c r="H3152" s="8">
        <v>33.300899999999999</v>
      </c>
      <c r="I3152" s="8">
        <v>89</v>
      </c>
      <c r="J3152" s="8">
        <v>33.299999999999997</v>
      </c>
      <c r="K3152" t="s">
        <v>113</v>
      </c>
      <c r="L3152" s="1">
        <v>45215</v>
      </c>
      <c r="M3152">
        <v>10</v>
      </c>
      <c r="N3152">
        <v>2023</v>
      </c>
    </row>
    <row r="3153" spans="1:14" x14ac:dyDescent="0.25">
      <c r="A3153" t="s">
        <v>5568</v>
      </c>
      <c r="B3153" t="s">
        <v>2929</v>
      </c>
      <c r="C3153" t="s">
        <v>3145</v>
      </c>
      <c r="D3153" t="s">
        <v>1618</v>
      </c>
      <c r="E3153" t="s">
        <v>5569</v>
      </c>
      <c r="F3153" t="s">
        <v>202</v>
      </c>
      <c r="G3153" s="9">
        <v>1</v>
      </c>
      <c r="H3153" s="8">
        <v>136.76</v>
      </c>
      <c r="I3153" s="8">
        <v>0</v>
      </c>
      <c r="J3153" s="8">
        <v>136.76</v>
      </c>
      <c r="K3153" t="s">
        <v>1201</v>
      </c>
      <c r="L3153" s="1">
        <v>45208</v>
      </c>
      <c r="M3153">
        <v>10</v>
      </c>
      <c r="N3153">
        <v>2023</v>
      </c>
    </row>
    <row r="3154" spans="1:14" x14ac:dyDescent="0.25">
      <c r="A3154" t="s">
        <v>5568</v>
      </c>
      <c r="B3154" t="s">
        <v>2929</v>
      </c>
      <c r="C3154" t="s">
        <v>441</v>
      </c>
      <c r="D3154" t="s">
        <v>220</v>
      </c>
      <c r="E3154" t="s">
        <v>5570</v>
      </c>
      <c r="F3154" t="s">
        <v>202</v>
      </c>
      <c r="G3154" s="9">
        <v>1</v>
      </c>
      <c r="H3154" s="8">
        <v>37.726900000000001</v>
      </c>
      <c r="I3154" s="8">
        <v>0</v>
      </c>
      <c r="J3154" s="8">
        <v>37.729999999999997</v>
      </c>
      <c r="K3154" t="s">
        <v>1201</v>
      </c>
      <c r="L3154" s="1">
        <v>45208</v>
      </c>
      <c r="M3154">
        <v>10</v>
      </c>
      <c r="N3154">
        <v>2023</v>
      </c>
    </row>
    <row r="3155" spans="1:14" x14ac:dyDescent="0.25">
      <c r="A3155" t="s">
        <v>5568</v>
      </c>
      <c r="B3155" t="s">
        <v>2929</v>
      </c>
      <c r="C3155" t="s">
        <v>2736</v>
      </c>
      <c r="D3155" t="s">
        <v>202</v>
      </c>
      <c r="E3155" t="s">
        <v>5311</v>
      </c>
      <c r="F3155" t="s">
        <v>202</v>
      </c>
      <c r="G3155" s="9">
        <v>1</v>
      </c>
      <c r="H3155" s="8">
        <v>0</v>
      </c>
      <c r="I3155" s="8">
        <v>0</v>
      </c>
      <c r="J3155" s="8">
        <v>0</v>
      </c>
      <c r="K3155" t="s">
        <v>1201</v>
      </c>
      <c r="L3155" s="1">
        <v>45208</v>
      </c>
      <c r="M3155">
        <v>10</v>
      </c>
      <c r="N3155">
        <v>2023</v>
      </c>
    </row>
    <row r="3156" spans="1:14" x14ac:dyDescent="0.25">
      <c r="A3156" t="s">
        <v>5568</v>
      </c>
      <c r="B3156" t="s">
        <v>2929</v>
      </c>
      <c r="C3156" t="s">
        <v>2736</v>
      </c>
      <c r="D3156" t="s">
        <v>202</v>
      </c>
      <c r="E3156" t="s">
        <v>5571</v>
      </c>
      <c r="F3156" t="s">
        <v>202</v>
      </c>
      <c r="G3156" s="9">
        <v>1</v>
      </c>
      <c r="H3156" s="8">
        <v>0</v>
      </c>
      <c r="I3156" s="8">
        <v>0</v>
      </c>
      <c r="J3156" s="8">
        <v>0</v>
      </c>
      <c r="K3156" t="s">
        <v>1201</v>
      </c>
      <c r="L3156" s="1">
        <v>45208</v>
      </c>
      <c r="M3156">
        <v>10</v>
      </c>
      <c r="N3156">
        <v>2023</v>
      </c>
    </row>
    <row r="3157" spans="1:14" x14ac:dyDescent="0.25">
      <c r="A3157" t="s">
        <v>5572</v>
      </c>
      <c r="B3157" t="s">
        <v>2722</v>
      </c>
      <c r="C3157" t="s">
        <v>2736</v>
      </c>
      <c r="D3157" t="s">
        <v>202</v>
      </c>
      <c r="E3157" t="s">
        <v>5573</v>
      </c>
      <c r="F3157" t="s">
        <v>202</v>
      </c>
      <c r="G3157" s="9">
        <v>1</v>
      </c>
      <c r="H3157" s="8">
        <v>0</v>
      </c>
      <c r="I3157" s="8">
        <v>1000</v>
      </c>
      <c r="J3157" s="8">
        <v>0</v>
      </c>
      <c r="K3157" t="s">
        <v>113</v>
      </c>
      <c r="L3157" s="1">
        <v>45203</v>
      </c>
      <c r="M3157">
        <v>10</v>
      </c>
      <c r="N3157">
        <v>2023</v>
      </c>
    </row>
    <row r="3158" spans="1:14" x14ac:dyDescent="0.25">
      <c r="A3158" t="s">
        <v>5574</v>
      </c>
      <c r="B3158" t="s">
        <v>2934</v>
      </c>
      <c r="C3158" t="s">
        <v>3140</v>
      </c>
      <c r="D3158" t="s">
        <v>1394</v>
      </c>
      <c r="E3158" t="s">
        <v>1395</v>
      </c>
      <c r="F3158" t="s">
        <v>202</v>
      </c>
      <c r="G3158" s="9">
        <v>1</v>
      </c>
      <c r="H3158" s="8">
        <v>0.748</v>
      </c>
      <c r="I3158" s="8">
        <v>0</v>
      </c>
      <c r="J3158" s="8">
        <v>0.75</v>
      </c>
      <c r="K3158" t="s">
        <v>113</v>
      </c>
      <c r="L3158" s="1">
        <v>45201</v>
      </c>
      <c r="M3158">
        <v>10</v>
      </c>
      <c r="N3158">
        <v>2023</v>
      </c>
    </row>
    <row r="3159" spans="1:14" x14ac:dyDescent="0.25">
      <c r="A3159" t="s">
        <v>5574</v>
      </c>
      <c r="B3159" t="s">
        <v>2934</v>
      </c>
      <c r="C3159" t="s">
        <v>494</v>
      </c>
      <c r="D3159" t="s">
        <v>151</v>
      </c>
      <c r="E3159" t="s">
        <v>152</v>
      </c>
      <c r="F3159" t="s">
        <v>202</v>
      </c>
      <c r="G3159" s="9">
        <v>1</v>
      </c>
      <c r="H3159" s="8">
        <v>2.4935</v>
      </c>
      <c r="I3159" s="8">
        <v>14</v>
      </c>
      <c r="J3159" s="8">
        <v>2.4900000000000002</v>
      </c>
      <c r="K3159" t="s">
        <v>113</v>
      </c>
      <c r="L3159" s="1">
        <v>45201</v>
      </c>
      <c r="M3159">
        <v>10</v>
      </c>
      <c r="N3159">
        <v>2023</v>
      </c>
    </row>
    <row r="3160" spans="1:14" x14ac:dyDescent="0.25">
      <c r="A3160" t="s">
        <v>5575</v>
      </c>
      <c r="B3160" t="s">
        <v>2934</v>
      </c>
      <c r="C3160" t="s">
        <v>2840</v>
      </c>
      <c r="D3160" t="s">
        <v>1612</v>
      </c>
      <c r="E3160" t="s">
        <v>5576</v>
      </c>
      <c r="F3160" t="s">
        <v>202</v>
      </c>
      <c r="G3160" s="9">
        <v>1</v>
      </c>
      <c r="H3160" s="8">
        <v>47.450200000000002</v>
      </c>
      <c r="I3160" s="8">
        <v>44.55</v>
      </c>
      <c r="J3160" s="8">
        <v>47.45</v>
      </c>
      <c r="K3160" t="s">
        <v>113</v>
      </c>
      <c r="L3160" s="1">
        <v>45192</v>
      </c>
      <c r="M3160">
        <v>9</v>
      </c>
      <c r="N3160">
        <v>2023</v>
      </c>
    </row>
    <row r="3161" spans="1:14" x14ac:dyDescent="0.25">
      <c r="A3161" t="s">
        <v>5575</v>
      </c>
      <c r="B3161" t="s">
        <v>2934</v>
      </c>
      <c r="C3161" t="s">
        <v>2724</v>
      </c>
      <c r="D3161" t="s">
        <v>202</v>
      </c>
      <c r="E3161" t="s">
        <v>2838</v>
      </c>
      <c r="F3161" t="s">
        <v>202</v>
      </c>
      <c r="G3161" s="9">
        <v>1</v>
      </c>
      <c r="H3161" s="8">
        <v>0</v>
      </c>
      <c r="I3161" s="8">
        <v>13.64</v>
      </c>
      <c r="J3161" s="8">
        <v>0</v>
      </c>
      <c r="K3161" t="s">
        <v>113</v>
      </c>
      <c r="L3161" s="1">
        <v>45192</v>
      </c>
      <c r="M3161">
        <v>9</v>
      </c>
      <c r="N3161">
        <v>2023</v>
      </c>
    </row>
    <row r="3162" spans="1:14" x14ac:dyDescent="0.25">
      <c r="A3162" t="s">
        <v>5577</v>
      </c>
      <c r="B3162" t="s">
        <v>4722</v>
      </c>
      <c r="C3162" t="s">
        <v>3560</v>
      </c>
      <c r="D3162" t="s">
        <v>1528</v>
      </c>
      <c r="E3162" t="s">
        <v>1529</v>
      </c>
      <c r="F3162" t="s">
        <v>202</v>
      </c>
      <c r="G3162" s="9">
        <v>5</v>
      </c>
      <c r="H3162" s="8">
        <v>31.104199999999999</v>
      </c>
      <c r="I3162" s="8">
        <v>29.4</v>
      </c>
      <c r="J3162" s="8">
        <v>155.52000000000001</v>
      </c>
      <c r="K3162" t="s">
        <v>15</v>
      </c>
      <c r="L3162" s="1">
        <v>45187</v>
      </c>
      <c r="M3162">
        <v>9</v>
      </c>
      <c r="N3162">
        <v>2023</v>
      </c>
    </row>
    <row r="3163" spans="1:14" x14ac:dyDescent="0.25">
      <c r="A3163" t="s">
        <v>5577</v>
      </c>
      <c r="B3163" t="s">
        <v>4722</v>
      </c>
      <c r="C3163" t="s">
        <v>522</v>
      </c>
      <c r="D3163" t="s">
        <v>342</v>
      </c>
      <c r="E3163" t="s">
        <v>343</v>
      </c>
      <c r="F3163" t="s">
        <v>202</v>
      </c>
      <c r="G3163" s="9">
        <v>15</v>
      </c>
      <c r="H3163" s="8">
        <v>16.329699999999999</v>
      </c>
      <c r="I3163" s="8">
        <v>15.75</v>
      </c>
      <c r="J3163" s="8">
        <v>244.95</v>
      </c>
      <c r="K3163" t="s">
        <v>15</v>
      </c>
      <c r="L3163" s="1">
        <v>45187</v>
      </c>
      <c r="M3163">
        <v>9</v>
      </c>
      <c r="N3163">
        <v>2023</v>
      </c>
    </row>
    <row r="3164" spans="1:14" x14ac:dyDescent="0.25">
      <c r="A3164" t="s">
        <v>5577</v>
      </c>
      <c r="B3164" t="s">
        <v>4722</v>
      </c>
      <c r="C3164" t="s">
        <v>440</v>
      </c>
      <c r="D3164" t="s">
        <v>228</v>
      </c>
      <c r="E3164" t="s">
        <v>229</v>
      </c>
      <c r="F3164" t="s">
        <v>202</v>
      </c>
      <c r="G3164" s="9">
        <v>4</v>
      </c>
      <c r="H3164" s="8">
        <v>59.097999999999999</v>
      </c>
      <c r="I3164" s="8">
        <v>50.51</v>
      </c>
      <c r="J3164" s="8">
        <v>236.39</v>
      </c>
      <c r="K3164" t="s">
        <v>15</v>
      </c>
      <c r="L3164" s="1">
        <v>45187</v>
      </c>
      <c r="M3164">
        <v>9</v>
      </c>
      <c r="N3164">
        <v>2023</v>
      </c>
    </row>
    <row r="3165" spans="1:14" x14ac:dyDescent="0.25">
      <c r="A3165" t="s">
        <v>5577</v>
      </c>
      <c r="B3165" t="s">
        <v>4722</v>
      </c>
      <c r="C3165" t="s">
        <v>570</v>
      </c>
      <c r="D3165" t="s">
        <v>214</v>
      </c>
      <c r="E3165" t="s">
        <v>215</v>
      </c>
      <c r="F3165" t="s">
        <v>202</v>
      </c>
      <c r="G3165" s="9">
        <v>5</v>
      </c>
      <c r="H3165" s="8">
        <v>13.9969</v>
      </c>
      <c r="I3165" s="8">
        <v>11.87</v>
      </c>
      <c r="J3165" s="8">
        <v>69.98</v>
      </c>
      <c r="K3165" t="s">
        <v>15</v>
      </c>
      <c r="L3165" s="1">
        <v>45187</v>
      </c>
      <c r="M3165">
        <v>9</v>
      </c>
      <c r="N3165">
        <v>2023</v>
      </c>
    </row>
    <row r="3166" spans="1:14" x14ac:dyDescent="0.25">
      <c r="A3166" t="s">
        <v>5577</v>
      </c>
      <c r="B3166" t="s">
        <v>4722</v>
      </c>
      <c r="C3166" t="s">
        <v>519</v>
      </c>
      <c r="D3166" t="s">
        <v>254</v>
      </c>
      <c r="E3166" t="s">
        <v>255</v>
      </c>
      <c r="F3166" t="s">
        <v>202</v>
      </c>
      <c r="G3166" s="9">
        <v>14</v>
      </c>
      <c r="H3166" s="8">
        <v>13.2193</v>
      </c>
      <c r="I3166" s="8">
        <v>14.7</v>
      </c>
      <c r="J3166" s="8">
        <v>185.07</v>
      </c>
      <c r="K3166" t="s">
        <v>15</v>
      </c>
      <c r="L3166" s="1">
        <v>45187</v>
      </c>
      <c r="M3166">
        <v>9</v>
      </c>
      <c r="N3166">
        <v>2023</v>
      </c>
    </row>
    <row r="3167" spans="1:14" x14ac:dyDescent="0.25">
      <c r="A3167" t="s">
        <v>5577</v>
      </c>
      <c r="B3167" t="s">
        <v>4722</v>
      </c>
      <c r="C3167" t="s">
        <v>540</v>
      </c>
      <c r="D3167" t="s">
        <v>252</v>
      </c>
      <c r="E3167" t="s">
        <v>253</v>
      </c>
      <c r="F3167" t="s">
        <v>202</v>
      </c>
      <c r="G3167" s="9">
        <v>12</v>
      </c>
      <c r="H3167" s="8">
        <v>21.7729</v>
      </c>
      <c r="I3167" s="8">
        <v>18.899999999999999</v>
      </c>
      <c r="J3167" s="8">
        <v>261.27</v>
      </c>
      <c r="K3167" t="s">
        <v>15</v>
      </c>
      <c r="L3167" s="1">
        <v>45187</v>
      </c>
      <c r="M3167">
        <v>9</v>
      </c>
      <c r="N3167">
        <v>2023</v>
      </c>
    </row>
    <row r="3168" spans="1:14" x14ac:dyDescent="0.25">
      <c r="A3168" t="s">
        <v>5577</v>
      </c>
      <c r="B3168" t="s">
        <v>4722</v>
      </c>
      <c r="C3168" t="s">
        <v>602</v>
      </c>
      <c r="D3168" t="s">
        <v>232</v>
      </c>
      <c r="E3168" t="s">
        <v>233</v>
      </c>
      <c r="F3168" t="s">
        <v>202</v>
      </c>
      <c r="G3168" s="9">
        <v>10</v>
      </c>
      <c r="H3168" s="8">
        <v>27.9938</v>
      </c>
      <c r="I3168" s="8">
        <v>26.25</v>
      </c>
      <c r="J3168" s="8">
        <v>279.94</v>
      </c>
      <c r="K3168" t="s">
        <v>15</v>
      </c>
      <c r="L3168" s="1">
        <v>45187</v>
      </c>
      <c r="M3168">
        <v>9</v>
      </c>
      <c r="N3168">
        <v>2023</v>
      </c>
    </row>
    <row r="3169" spans="1:14" x14ac:dyDescent="0.25">
      <c r="A3169" t="s">
        <v>5577</v>
      </c>
      <c r="B3169" t="s">
        <v>4722</v>
      </c>
      <c r="C3169" t="s">
        <v>436</v>
      </c>
      <c r="D3169" t="s">
        <v>303</v>
      </c>
      <c r="E3169" t="s">
        <v>201</v>
      </c>
      <c r="F3169" t="s">
        <v>202</v>
      </c>
      <c r="G3169" s="9">
        <v>10</v>
      </c>
      <c r="H3169" s="8">
        <v>13.9969</v>
      </c>
      <c r="I3169" s="8">
        <v>13.65</v>
      </c>
      <c r="J3169" s="8">
        <v>139.97</v>
      </c>
      <c r="K3169" t="s">
        <v>15</v>
      </c>
      <c r="L3169" s="1">
        <v>45187</v>
      </c>
      <c r="M3169">
        <v>9</v>
      </c>
      <c r="N3169">
        <v>2023</v>
      </c>
    </row>
    <row r="3170" spans="1:14" x14ac:dyDescent="0.25">
      <c r="A3170" t="s">
        <v>5577</v>
      </c>
      <c r="B3170" t="s">
        <v>4722</v>
      </c>
      <c r="C3170" t="s">
        <v>598</v>
      </c>
      <c r="D3170" t="s">
        <v>236</v>
      </c>
      <c r="E3170" t="s">
        <v>237</v>
      </c>
      <c r="F3170" t="s">
        <v>202</v>
      </c>
      <c r="G3170" s="9">
        <v>10</v>
      </c>
      <c r="H3170" s="8">
        <v>23.017099999999999</v>
      </c>
      <c r="I3170" s="8">
        <v>23.1</v>
      </c>
      <c r="J3170" s="8">
        <v>230.17</v>
      </c>
      <c r="K3170" t="s">
        <v>15</v>
      </c>
      <c r="L3170" s="1">
        <v>45187</v>
      </c>
      <c r="M3170">
        <v>9</v>
      </c>
      <c r="N3170">
        <v>2023</v>
      </c>
    </row>
    <row r="3171" spans="1:14" x14ac:dyDescent="0.25">
      <c r="A3171" t="s">
        <v>5577</v>
      </c>
      <c r="B3171" t="s">
        <v>4722</v>
      </c>
      <c r="C3171" t="s">
        <v>516</v>
      </c>
      <c r="D3171" t="s">
        <v>124</v>
      </c>
      <c r="E3171" t="s">
        <v>125</v>
      </c>
      <c r="F3171" t="s">
        <v>202</v>
      </c>
      <c r="G3171" s="9">
        <v>6</v>
      </c>
      <c r="H3171" s="8">
        <v>130.63759999999999</v>
      </c>
      <c r="I3171" s="8">
        <v>115.5</v>
      </c>
      <c r="J3171" s="8">
        <v>783.83</v>
      </c>
      <c r="K3171" t="s">
        <v>15</v>
      </c>
      <c r="L3171" s="1">
        <v>45187</v>
      </c>
      <c r="M3171">
        <v>9</v>
      </c>
      <c r="N3171">
        <v>2023</v>
      </c>
    </row>
    <row r="3172" spans="1:14" x14ac:dyDescent="0.25">
      <c r="A3172" t="s">
        <v>5577</v>
      </c>
      <c r="B3172" t="s">
        <v>4722</v>
      </c>
      <c r="C3172" t="s">
        <v>517</v>
      </c>
      <c r="D3172" t="s">
        <v>126</v>
      </c>
      <c r="E3172" t="s">
        <v>127</v>
      </c>
      <c r="F3172" t="s">
        <v>202</v>
      </c>
      <c r="G3172" s="9">
        <v>8</v>
      </c>
      <c r="H3172" s="8">
        <v>139.19130000000001</v>
      </c>
      <c r="I3172" s="8">
        <v>115.5</v>
      </c>
      <c r="J3172" s="8">
        <v>1113.53</v>
      </c>
      <c r="K3172" t="s">
        <v>15</v>
      </c>
      <c r="L3172" s="1">
        <v>45187</v>
      </c>
      <c r="M3172">
        <v>9</v>
      </c>
      <c r="N3172">
        <v>2023</v>
      </c>
    </row>
    <row r="3173" spans="1:14" x14ac:dyDescent="0.25">
      <c r="A3173" t="s">
        <v>5577</v>
      </c>
      <c r="B3173" t="s">
        <v>4722</v>
      </c>
      <c r="C3173" t="s">
        <v>568</v>
      </c>
      <c r="D3173" t="s">
        <v>116</v>
      </c>
      <c r="E3173" t="s">
        <v>117</v>
      </c>
      <c r="F3173" t="s">
        <v>202</v>
      </c>
      <c r="G3173" s="9">
        <v>2</v>
      </c>
      <c r="H3173" s="8">
        <v>124.41679999999999</v>
      </c>
      <c r="I3173" s="8">
        <v>105</v>
      </c>
      <c r="J3173" s="8">
        <v>248.83</v>
      </c>
      <c r="K3173" t="s">
        <v>15</v>
      </c>
      <c r="L3173" s="1">
        <v>45187</v>
      </c>
      <c r="M3173">
        <v>9</v>
      </c>
      <c r="N3173">
        <v>2023</v>
      </c>
    </row>
    <row r="3174" spans="1:14" x14ac:dyDescent="0.25">
      <c r="A3174" t="s">
        <v>5577</v>
      </c>
      <c r="B3174" t="s">
        <v>4722</v>
      </c>
      <c r="C3174" t="s">
        <v>479</v>
      </c>
      <c r="D3174" t="s">
        <v>326</v>
      </c>
      <c r="E3174" t="s">
        <v>327</v>
      </c>
      <c r="F3174" t="s">
        <v>1638</v>
      </c>
      <c r="G3174" s="9">
        <v>15</v>
      </c>
      <c r="H3174" s="8">
        <v>116.2208</v>
      </c>
      <c r="I3174" s="8">
        <v>215.39</v>
      </c>
      <c r="J3174" s="8">
        <v>1743.31</v>
      </c>
      <c r="K3174" t="s">
        <v>15</v>
      </c>
      <c r="L3174" s="1">
        <v>45187</v>
      </c>
      <c r="M3174">
        <v>9</v>
      </c>
      <c r="N3174">
        <v>2023</v>
      </c>
    </row>
    <row r="3175" spans="1:14" x14ac:dyDescent="0.25">
      <c r="A3175" t="s">
        <v>5577</v>
      </c>
      <c r="B3175" t="s">
        <v>4722</v>
      </c>
      <c r="C3175" t="s">
        <v>480</v>
      </c>
      <c r="D3175" t="s">
        <v>328</v>
      </c>
      <c r="E3175" t="s">
        <v>329</v>
      </c>
      <c r="F3175" t="s">
        <v>1638</v>
      </c>
      <c r="G3175" s="9">
        <v>15</v>
      </c>
      <c r="H3175" s="8">
        <v>83.810299999999998</v>
      </c>
      <c r="I3175" s="8">
        <v>0</v>
      </c>
      <c r="J3175" s="8">
        <v>1257.1500000000001</v>
      </c>
      <c r="K3175" t="s">
        <v>15</v>
      </c>
      <c r="L3175" s="1">
        <v>45187</v>
      </c>
      <c r="M3175">
        <v>9</v>
      </c>
      <c r="N3175">
        <v>2023</v>
      </c>
    </row>
    <row r="3176" spans="1:14" x14ac:dyDescent="0.25">
      <c r="A3176" t="s">
        <v>5577</v>
      </c>
      <c r="B3176" t="s">
        <v>4722</v>
      </c>
      <c r="C3176" t="s">
        <v>459</v>
      </c>
      <c r="D3176" t="s">
        <v>378</v>
      </c>
      <c r="E3176" t="s">
        <v>379</v>
      </c>
      <c r="F3176" t="s">
        <v>1603</v>
      </c>
      <c r="G3176" s="9">
        <v>1</v>
      </c>
      <c r="H3176" s="8">
        <v>40.093299999999999</v>
      </c>
      <c r="I3176" s="8">
        <v>35.69</v>
      </c>
      <c r="J3176" s="8">
        <v>40.090000000000003</v>
      </c>
      <c r="K3176" t="s">
        <v>15</v>
      </c>
      <c r="L3176" s="1">
        <v>45187</v>
      </c>
      <c r="M3176">
        <v>9</v>
      </c>
      <c r="N3176">
        <v>2023</v>
      </c>
    </row>
    <row r="3177" spans="1:14" x14ac:dyDescent="0.25">
      <c r="A3177" t="s">
        <v>5577</v>
      </c>
      <c r="B3177" t="s">
        <v>4722</v>
      </c>
      <c r="C3177" t="s">
        <v>3014</v>
      </c>
      <c r="D3177" t="s">
        <v>1936</v>
      </c>
      <c r="E3177" t="s">
        <v>3112</v>
      </c>
      <c r="F3177" t="s">
        <v>202</v>
      </c>
      <c r="G3177" s="9">
        <v>8</v>
      </c>
      <c r="H3177" s="8">
        <v>0</v>
      </c>
      <c r="I3177" s="8">
        <v>101.71</v>
      </c>
      <c r="J3177" s="8">
        <v>0</v>
      </c>
      <c r="K3177" t="s">
        <v>15</v>
      </c>
      <c r="L3177" s="1">
        <v>45187</v>
      </c>
      <c r="M3177">
        <v>9</v>
      </c>
      <c r="N3177">
        <v>2023</v>
      </c>
    </row>
    <row r="3178" spans="1:14" x14ac:dyDescent="0.25">
      <c r="A3178" t="s">
        <v>5577</v>
      </c>
      <c r="B3178" t="s">
        <v>4722</v>
      </c>
      <c r="C3178" t="s">
        <v>481</v>
      </c>
      <c r="D3178" t="s">
        <v>374</v>
      </c>
      <c r="E3178" t="s">
        <v>375</v>
      </c>
      <c r="F3178" t="s">
        <v>1603</v>
      </c>
      <c r="G3178" s="9">
        <v>8</v>
      </c>
      <c r="H3178" s="8">
        <v>72.394999999999996</v>
      </c>
      <c r="I3178" s="8">
        <v>0</v>
      </c>
      <c r="J3178" s="8">
        <v>579.16</v>
      </c>
      <c r="K3178" t="s">
        <v>15</v>
      </c>
      <c r="L3178" s="1">
        <v>45187</v>
      </c>
      <c r="M3178">
        <v>9</v>
      </c>
      <c r="N3178">
        <v>2023</v>
      </c>
    </row>
    <row r="3179" spans="1:14" x14ac:dyDescent="0.25">
      <c r="A3179" t="s">
        <v>5577</v>
      </c>
      <c r="B3179" t="s">
        <v>4722</v>
      </c>
      <c r="C3179" t="s">
        <v>459</v>
      </c>
      <c r="D3179" t="s">
        <v>378</v>
      </c>
      <c r="E3179" t="s">
        <v>379</v>
      </c>
      <c r="F3179" t="s">
        <v>1603</v>
      </c>
      <c r="G3179" s="9">
        <v>8</v>
      </c>
      <c r="H3179" s="8">
        <v>40.093299999999999</v>
      </c>
      <c r="I3179" s="8">
        <v>0</v>
      </c>
      <c r="J3179" s="8">
        <v>320.75</v>
      </c>
      <c r="K3179" t="s">
        <v>15</v>
      </c>
      <c r="L3179" s="1">
        <v>45187</v>
      </c>
      <c r="M3179">
        <v>9</v>
      </c>
      <c r="N3179">
        <v>2023</v>
      </c>
    </row>
    <row r="3180" spans="1:14" x14ac:dyDescent="0.25">
      <c r="A3180" t="s">
        <v>5577</v>
      </c>
      <c r="B3180" t="s">
        <v>4722</v>
      </c>
      <c r="C3180" t="s">
        <v>600</v>
      </c>
      <c r="D3180" t="s">
        <v>101</v>
      </c>
      <c r="E3180" t="s">
        <v>102</v>
      </c>
      <c r="F3180" t="s">
        <v>202</v>
      </c>
      <c r="G3180" s="9">
        <v>2</v>
      </c>
      <c r="H3180" s="8">
        <v>0</v>
      </c>
      <c r="I3180" s="8">
        <v>150</v>
      </c>
      <c r="J3180" s="8">
        <v>0</v>
      </c>
      <c r="K3180" t="s">
        <v>15</v>
      </c>
      <c r="L3180" s="1">
        <v>45187</v>
      </c>
      <c r="M3180">
        <v>9</v>
      </c>
      <c r="N3180">
        <v>2023</v>
      </c>
    </row>
    <row r="3181" spans="1:14" x14ac:dyDescent="0.25">
      <c r="A3181" t="s">
        <v>5577</v>
      </c>
      <c r="B3181" t="s">
        <v>4722</v>
      </c>
      <c r="C3181" t="s">
        <v>481</v>
      </c>
      <c r="D3181" t="s">
        <v>374</v>
      </c>
      <c r="E3181" t="s">
        <v>375</v>
      </c>
      <c r="F3181" t="s">
        <v>1603</v>
      </c>
      <c r="G3181" s="9">
        <v>2</v>
      </c>
      <c r="H3181" s="8">
        <v>72.394999999999996</v>
      </c>
      <c r="I3181" s="8">
        <v>0</v>
      </c>
      <c r="J3181" s="8">
        <v>144.79</v>
      </c>
      <c r="K3181" t="s">
        <v>15</v>
      </c>
      <c r="L3181" s="1">
        <v>45187</v>
      </c>
      <c r="M3181">
        <v>9</v>
      </c>
      <c r="N3181">
        <v>2023</v>
      </c>
    </row>
    <row r="3182" spans="1:14" x14ac:dyDescent="0.25">
      <c r="A3182" t="s">
        <v>5577</v>
      </c>
      <c r="B3182" t="s">
        <v>4722</v>
      </c>
      <c r="C3182" t="s">
        <v>452</v>
      </c>
      <c r="D3182" t="s">
        <v>376</v>
      </c>
      <c r="E3182" t="s">
        <v>377</v>
      </c>
      <c r="F3182" t="s">
        <v>202</v>
      </c>
      <c r="G3182" s="9">
        <v>2</v>
      </c>
      <c r="H3182" s="8">
        <v>53.436999999999998</v>
      </c>
      <c r="I3182" s="8">
        <v>0</v>
      </c>
      <c r="J3182" s="8">
        <v>106.87</v>
      </c>
      <c r="K3182" t="s">
        <v>15</v>
      </c>
      <c r="L3182" s="1">
        <v>45187</v>
      </c>
      <c r="M3182">
        <v>9</v>
      </c>
      <c r="N3182">
        <v>2023</v>
      </c>
    </row>
    <row r="3183" spans="1:14" x14ac:dyDescent="0.25">
      <c r="A3183" t="s">
        <v>5577</v>
      </c>
      <c r="B3183" t="s">
        <v>4722</v>
      </c>
      <c r="C3183" t="s">
        <v>500</v>
      </c>
      <c r="D3183" t="s">
        <v>372</v>
      </c>
      <c r="E3183" t="s">
        <v>373</v>
      </c>
      <c r="F3183" t="s">
        <v>202</v>
      </c>
      <c r="G3183" s="9">
        <v>2</v>
      </c>
      <c r="H3183" s="8">
        <v>79.595600000000005</v>
      </c>
      <c r="I3183" s="8">
        <v>0</v>
      </c>
      <c r="J3183" s="8">
        <v>159.19</v>
      </c>
      <c r="K3183" t="s">
        <v>15</v>
      </c>
      <c r="L3183" s="1">
        <v>45187</v>
      </c>
      <c r="M3183">
        <v>9</v>
      </c>
      <c r="N3183">
        <v>2023</v>
      </c>
    </row>
    <row r="3184" spans="1:14" x14ac:dyDescent="0.25">
      <c r="A3184" t="s">
        <v>5577</v>
      </c>
      <c r="B3184" t="s">
        <v>4722</v>
      </c>
      <c r="C3184" t="s">
        <v>603</v>
      </c>
      <c r="D3184" t="s">
        <v>390</v>
      </c>
      <c r="E3184" t="s">
        <v>391</v>
      </c>
      <c r="F3184" t="s">
        <v>202</v>
      </c>
      <c r="G3184" s="9">
        <v>15</v>
      </c>
      <c r="H3184" s="8">
        <v>45.878700000000002</v>
      </c>
      <c r="I3184" s="8">
        <v>40.950000000000003</v>
      </c>
      <c r="J3184" s="8">
        <v>688.18</v>
      </c>
      <c r="K3184" t="s">
        <v>15</v>
      </c>
      <c r="L3184" s="1">
        <v>45187</v>
      </c>
      <c r="M3184">
        <v>9</v>
      </c>
      <c r="N3184">
        <v>2023</v>
      </c>
    </row>
    <row r="3185" spans="1:14" x14ac:dyDescent="0.25">
      <c r="A3185" t="s">
        <v>5577</v>
      </c>
      <c r="B3185" t="s">
        <v>4722</v>
      </c>
      <c r="C3185" t="s">
        <v>522</v>
      </c>
      <c r="D3185" t="s">
        <v>342</v>
      </c>
      <c r="E3185" t="s">
        <v>343</v>
      </c>
      <c r="F3185" t="s">
        <v>202</v>
      </c>
      <c r="G3185" s="9">
        <v>5</v>
      </c>
      <c r="H3185" s="8">
        <v>16.329699999999999</v>
      </c>
      <c r="I3185" s="8">
        <v>15.75</v>
      </c>
      <c r="J3185" s="8">
        <v>81.650000000000006</v>
      </c>
      <c r="K3185" t="s">
        <v>15</v>
      </c>
      <c r="L3185" s="1">
        <v>45187</v>
      </c>
      <c r="M3185">
        <v>9</v>
      </c>
      <c r="N3185">
        <v>2023</v>
      </c>
    </row>
    <row r="3186" spans="1:14" x14ac:dyDescent="0.25">
      <c r="A3186" t="s">
        <v>5577</v>
      </c>
      <c r="B3186" t="s">
        <v>4722</v>
      </c>
      <c r="C3186" t="s">
        <v>523</v>
      </c>
      <c r="D3186" t="s">
        <v>338</v>
      </c>
      <c r="E3186" t="s">
        <v>339</v>
      </c>
      <c r="F3186" t="s">
        <v>202</v>
      </c>
      <c r="G3186" s="9">
        <v>5</v>
      </c>
      <c r="H3186" s="8">
        <v>13.2193</v>
      </c>
      <c r="I3186" s="8">
        <v>15.75</v>
      </c>
      <c r="J3186" s="8">
        <v>66.099999999999994</v>
      </c>
      <c r="K3186" t="s">
        <v>15</v>
      </c>
      <c r="L3186" s="1">
        <v>45187</v>
      </c>
      <c r="M3186">
        <v>9</v>
      </c>
      <c r="N3186">
        <v>2023</v>
      </c>
    </row>
    <row r="3187" spans="1:14" x14ac:dyDescent="0.25">
      <c r="A3187" t="s">
        <v>5577</v>
      </c>
      <c r="B3187" t="s">
        <v>4722</v>
      </c>
      <c r="C3187" t="s">
        <v>524</v>
      </c>
      <c r="D3187" t="s">
        <v>332</v>
      </c>
      <c r="E3187" t="s">
        <v>333</v>
      </c>
      <c r="F3187" t="s">
        <v>202</v>
      </c>
      <c r="G3187" s="9">
        <v>6</v>
      </c>
      <c r="H3187" s="8">
        <v>31.104199999999999</v>
      </c>
      <c r="I3187" s="8">
        <v>31.39</v>
      </c>
      <c r="J3187" s="8">
        <v>186.63</v>
      </c>
      <c r="K3187" t="s">
        <v>15</v>
      </c>
      <c r="L3187" s="1">
        <v>45187</v>
      </c>
      <c r="M3187">
        <v>9</v>
      </c>
      <c r="N3187">
        <v>2023</v>
      </c>
    </row>
    <row r="3188" spans="1:14" x14ac:dyDescent="0.25">
      <c r="A3188" t="s">
        <v>5577</v>
      </c>
      <c r="B3188" t="s">
        <v>4722</v>
      </c>
      <c r="C3188" t="s">
        <v>525</v>
      </c>
      <c r="D3188" t="s">
        <v>334</v>
      </c>
      <c r="E3188" t="s">
        <v>335</v>
      </c>
      <c r="F3188" t="s">
        <v>202</v>
      </c>
      <c r="G3188" s="9">
        <v>10</v>
      </c>
      <c r="H3188" s="8">
        <v>28.7714</v>
      </c>
      <c r="I3188" s="8">
        <v>24.57</v>
      </c>
      <c r="J3188" s="8">
        <v>287.70999999999998</v>
      </c>
      <c r="K3188" t="s">
        <v>15</v>
      </c>
      <c r="L3188" s="1">
        <v>45187</v>
      </c>
      <c r="M3188">
        <v>9</v>
      </c>
      <c r="N3188">
        <v>2023</v>
      </c>
    </row>
    <row r="3189" spans="1:14" x14ac:dyDescent="0.25">
      <c r="A3189" t="s">
        <v>5577</v>
      </c>
      <c r="B3189" t="s">
        <v>4722</v>
      </c>
      <c r="C3189" t="s">
        <v>482</v>
      </c>
      <c r="D3189" t="s">
        <v>359</v>
      </c>
      <c r="E3189" t="s">
        <v>360</v>
      </c>
      <c r="F3189" t="s">
        <v>202</v>
      </c>
      <c r="G3189" s="9">
        <v>8</v>
      </c>
      <c r="H3189" s="8">
        <v>61.1509</v>
      </c>
      <c r="I3189" s="8">
        <v>54.6</v>
      </c>
      <c r="J3189" s="8">
        <v>489.21</v>
      </c>
      <c r="K3189" t="s">
        <v>15</v>
      </c>
      <c r="L3189" s="1">
        <v>45187</v>
      </c>
      <c r="M3189">
        <v>9</v>
      </c>
      <c r="N3189">
        <v>2023</v>
      </c>
    </row>
    <row r="3190" spans="1:14" x14ac:dyDescent="0.25">
      <c r="A3190" t="s">
        <v>5577</v>
      </c>
      <c r="B3190" t="s">
        <v>4722</v>
      </c>
      <c r="C3190" t="s">
        <v>484</v>
      </c>
      <c r="D3190" t="s">
        <v>346</v>
      </c>
      <c r="E3190" t="s">
        <v>347</v>
      </c>
      <c r="F3190" t="s">
        <v>202</v>
      </c>
      <c r="G3190" s="9">
        <v>5</v>
      </c>
      <c r="H3190" s="8">
        <v>47.947099999999999</v>
      </c>
      <c r="I3190" s="8">
        <v>41.48</v>
      </c>
      <c r="J3190" s="8">
        <v>239.74</v>
      </c>
      <c r="K3190" t="s">
        <v>15</v>
      </c>
      <c r="L3190" s="1">
        <v>45187</v>
      </c>
      <c r="M3190">
        <v>9</v>
      </c>
      <c r="N3190">
        <v>2023</v>
      </c>
    </row>
    <row r="3191" spans="1:14" x14ac:dyDescent="0.25">
      <c r="A3191" t="s">
        <v>5577</v>
      </c>
      <c r="B3191" t="s">
        <v>4722</v>
      </c>
      <c r="C3191" t="s">
        <v>571</v>
      </c>
      <c r="D3191" t="s">
        <v>301</v>
      </c>
      <c r="E3191" t="s">
        <v>302</v>
      </c>
      <c r="F3191" t="s">
        <v>202</v>
      </c>
      <c r="G3191" s="9">
        <v>15</v>
      </c>
      <c r="H3191" s="8">
        <v>17.107299999999999</v>
      </c>
      <c r="I3191" s="8">
        <v>15.75</v>
      </c>
      <c r="J3191" s="8">
        <v>256.61</v>
      </c>
      <c r="K3191" t="s">
        <v>15</v>
      </c>
      <c r="L3191" s="1">
        <v>45187</v>
      </c>
      <c r="M3191">
        <v>9</v>
      </c>
      <c r="N3191">
        <v>2023</v>
      </c>
    </row>
    <row r="3192" spans="1:14" x14ac:dyDescent="0.25">
      <c r="A3192" t="s">
        <v>5577</v>
      </c>
      <c r="B3192" t="s">
        <v>4722</v>
      </c>
      <c r="C3192" t="s">
        <v>605</v>
      </c>
      <c r="D3192" t="s">
        <v>312</v>
      </c>
      <c r="E3192" t="s">
        <v>313</v>
      </c>
      <c r="F3192" t="s">
        <v>202</v>
      </c>
      <c r="G3192" s="9">
        <v>4</v>
      </c>
      <c r="H3192" s="8">
        <v>31.104199999999999</v>
      </c>
      <c r="I3192" s="8">
        <v>27.3</v>
      </c>
      <c r="J3192" s="8">
        <v>124.42</v>
      </c>
      <c r="K3192" t="s">
        <v>15</v>
      </c>
      <c r="L3192" s="1">
        <v>45187</v>
      </c>
      <c r="M3192">
        <v>9</v>
      </c>
      <c r="N3192">
        <v>2023</v>
      </c>
    </row>
    <row r="3193" spans="1:14" x14ac:dyDescent="0.25">
      <c r="A3193" t="s">
        <v>5577</v>
      </c>
      <c r="B3193" t="s">
        <v>4722</v>
      </c>
      <c r="C3193" t="s">
        <v>606</v>
      </c>
      <c r="D3193" t="s">
        <v>316</v>
      </c>
      <c r="E3193" t="s">
        <v>317</v>
      </c>
      <c r="F3193" t="s">
        <v>202</v>
      </c>
      <c r="G3193" s="9">
        <v>10</v>
      </c>
      <c r="H3193" s="8">
        <v>10.1089</v>
      </c>
      <c r="I3193" s="8">
        <v>9.0299999999999994</v>
      </c>
      <c r="J3193" s="8">
        <v>101.09</v>
      </c>
      <c r="K3193" t="s">
        <v>15</v>
      </c>
      <c r="L3193" s="1">
        <v>45187</v>
      </c>
      <c r="M3193">
        <v>9</v>
      </c>
      <c r="N3193">
        <v>2023</v>
      </c>
    </row>
    <row r="3194" spans="1:14" x14ac:dyDescent="0.25">
      <c r="A3194" t="s">
        <v>5577</v>
      </c>
      <c r="B3194" t="s">
        <v>4722</v>
      </c>
      <c r="C3194" t="s">
        <v>584</v>
      </c>
      <c r="D3194" t="s">
        <v>270</v>
      </c>
      <c r="E3194" t="s">
        <v>271</v>
      </c>
      <c r="F3194" t="s">
        <v>202</v>
      </c>
      <c r="G3194" s="9">
        <v>5</v>
      </c>
      <c r="H3194" s="8">
        <v>43.545900000000003</v>
      </c>
      <c r="I3194" s="8">
        <v>37.799999999999997</v>
      </c>
      <c r="J3194" s="8">
        <v>217.73</v>
      </c>
      <c r="K3194" t="s">
        <v>15</v>
      </c>
      <c r="L3194" s="1">
        <v>45187</v>
      </c>
      <c r="M3194">
        <v>9</v>
      </c>
      <c r="N3194">
        <v>2023</v>
      </c>
    </row>
    <row r="3195" spans="1:14" x14ac:dyDescent="0.25">
      <c r="A3195" t="s">
        <v>5577</v>
      </c>
      <c r="B3195" t="s">
        <v>4722</v>
      </c>
      <c r="C3195" t="s">
        <v>563</v>
      </c>
      <c r="D3195" t="s">
        <v>242</v>
      </c>
      <c r="E3195" t="s">
        <v>243</v>
      </c>
      <c r="F3195" t="s">
        <v>202</v>
      </c>
      <c r="G3195" s="9">
        <v>3</v>
      </c>
      <c r="H3195" s="8">
        <v>15.552099999999999</v>
      </c>
      <c r="I3195" s="8">
        <v>14.38</v>
      </c>
      <c r="J3195" s="8">
        <v>46.66</v>
      </c>
      <c r="K3195" t="s">
        <v>15</v>
      </c>
      <c r="L3195" s="1">
        <v>45187</v>
      </c>
      <c r="M3195">
        <v>9</v>
      </c>
      <c r="N3195">
        <v>2023</v>
      </c>
    </row>
    <row r="3196" spans="1:14" x14ac:dyDescent="0.25">
      <c r="A3196" t="s">
        <v>5577</v>
      </c>
      <c r="B3196" t="s">
        <v>4722</v>
      </c>
      <c r="C3196" t="s">
        <v>460</v>
      </c>
      <c r="D3196" t="s">
        <v>266</v>
      </c>
      <c r="E3196" t="s">
        <v>267</v>
      </c>
      <c r="F3196" t="s">
        <v>1638</v>
      </c>
      <c r="G3196" s="9">
        <v>8</v>
      </c>
      <c r="H3196" s="8">
        <v>26.267499999999998</v>
      </c>
      <c r="I3196" s="8">
        <v>43.05</v>
      </c>
      <c r="J3196" s="8">
        <v>210.14</v>
      </c>
      <c r="K3196" t="s">
        <v>15</v>
      </c>
      <c r="L3196" s="1">
        <v>45187</v>
      </c>
      <c r="M3196">
        <v>9</v>
      </c>
      <c r="N3196">
        <v>2023</v>
      </c>
    </row>
    <row r="3197" spans="1:14" x14ac:dyDescent="0.25">
      <c r="A3197" t="s">
        <v>5581</v>
      </c>
      <c r="B3197" t="s">
        <v>2929</v>
      </c>
      <c r="C3197" t="s">
        <v>519</v>
      </c>
      <c r="D3197" t="s">
        <v>254</v>
      </c>
      <c r="E3197" t="s">
        <v>2940</v>
      </c>
      <c r="F3197" t="s">
        <v>202</v>
      </c>
      <c r="G3197" s="9">
        <v>7</v>
      </c>
      <c r="H3197" s="8">
        <v>12.558999999999999</v>
      </c>
      <c r="I3197" s="8">
        <v>0</v>
      </c>
      <c r="J3197" s="8">
        <v>87.91</v>
      </c>
      <c r="K3197" t="s">
        <v>113</v>
      </c>
      <c r="L3197" s="1">
        <v>45183</v>
      </c>
      <c r="M3197">
        <v>9</v>
      </c>
      <c r="N3197">
        <v>2023</v>
      </c>
    </row>
    <row r="3198" spans="1:14" x14ac:dyDescent="0.25">
      <c r="A3198" t="s">
        <v>5581</v>
      </c>
      <c r="B3198" t="s">
        <v>2929</v>
      </c>
      <c r="C3198" t="s">
        <v>435</v>
      </c>
      <c r="D3198" t="s">
        <v>224</v>
      </c>
      <c r="E3198" t="s">
        <v>2789</v>
      </c>
      <c r="F3198" t="s">
        <v>202</v>
      </c>
      <c r="G3198" s="9">
        <v>7</v>
      </c>
      <c r="H3198" s="8">
        <v>36.062800000000003</v>
      </c>
      <c r="I3198" s="8">
        <v>0</v>
      </c>
      <c r="J3198" s="8">
        <v>252.44</v>
      </c>
      <c r="K3198" t="s">
        <v>113</v>
      </c>
      <c r="L3198" s="1">
        <v>45183</v>
      </c>
      <c r="M3198">
        <v>9</v>
      </c>
      <c r="N3198">
        <v>2023</v>
      </c>
    </row>
    <row r="3199" spans="1:14" x14ac:dyDescent="0.25">
      <c r="A3199" t="s">
        <v>5581</v>
      </c>
      <c r="B3199" t="s">
        <v>2929</v>
      </c>
      <c r="C3199" t="s">
        <v>2736</v>
      </c>
      <c r="D3199" t="s">
        <v>202</v>
      </c>
      <c r="E3199" t="s">
        <v>5582</v>
      </c>
      <c r="F3199" t="s">
        <v>202</v>
      </c>
      <c r="G3199" s="9">
        <v>1</v>
      </c>
      <c r="H3199" s="8">
        <v>0</v>
      </c>
      <c r="I3199" s="8">
        <v>0</v>
      </c>
      <c r="J3199" s="8">
        <v>0</v>
      </c>
      <c r="K3199" t="s">
        <v>113</v>
      </c>
      <c r="L3199" s="1">
        <v>45183</v>
      </c>
      <c r="M3199">
        <v>9</v>
      </c>
      <c r="N3199">
        <v>2023</v>
      </c>
    </row>
    <row r="3200" spans="1:14" x14ac:dyDescent="0.25">
      <c r="A3200" t="s">
        <v>5583</v>
      </c>
      <c r="B3200" t="s">
        <v>2929</v>
      </c>
      <c r="C3200" t="s">
        <v>2724</v>
      </c>
      <c r="D3200" t="s">
        <v>202</v>
      </c>
      <c r="E3200" t="s">
        <v>2779</v>
      </c>
      <c r="F3200" t="s">
        <v>202</v>
      </c>
      <c r="G3200" s="9">
        <v>1</v>
      </c>
      <c r="H3200" s="8">
        <v>0</v>
      </c>
      <c r="I3200" s="8">
        <v>33.630000000000003</v>
      </c>
      <c r="J3200" s="8">
        <v>0</v>
      </c>
      <c r="K3200" t="s">
        <v>113</v>
      </c>
      <c r="L3200" s="1">
        <v>45180</v>
      </c>
      <c r="M3200">
        <v>9</v>
      </c>
      <c r="N3200">
        <v>2023</v>
      </c>
    </row>
    <row r="3201" spans="1:14" x14ac:dyDescent="0.25">
      <c r="A3201" t="s">
        <v>5584</v>
      </c>
      <c r="B3201" t="s">
        <v>2934</v>
      </c>
      <c r="C3201" t="s">
        <v>602</v>
      </c>
      <c r="D3201" t="s">
        <v>232</v>
      </c>
      <c r="E3201" t="s">
        <v>233</v>
      </c>
      <c r="F3201" t="s">
        <v>202</v>
      </c>
      <c r="G3201" s="9">
        <v>1</v>
      </c>
      <c r="H3201" s="8">
        <v>28.068000000000001</v>
      </c>
      <c r="I3201" s="8">
        <v>99</v>
      </c>
      <c r="J3201" s="8">
        <v>28.07</v>
      </c>
      <c r="K3201" t="s">
        <v>113</v>
      </c>
      <c r="L3201" s="1">
        <v>45168</v>
      </c>
      <c r="M3201">
        <v>8</v>
      </c>
      <c r="N3201">
        <v>2023</v>
      </c>
    </row>
    <row r="3202" spans="1:14" x14ac:dyDescent="0.25">
      <c r="A3202" t="s">
        <v>5585</v>
      </c>
      <c r="B3202" t="s">
        <v>2929</v>
      </c>
      <c r="C3202" t="s">
        <v>558</v>
      </c>
      <c r="D3202" t="s">
        <v>159</v>
      </c>
      <c r="E3202" t="s">
        <v>5243</v>
      </c>
      <c r="F3202" t="s">
        <v>202</v>
      </c>
      <c r="G3202" s="9">
        <v>1</v>
      </c>
      <c r="H3202" s="8">
        <v>0.74850000000000005</v>
      </c>
      <c r="I3202" s="8">
        <v>10</v>
      </c>
      <c r="J3202" s="8">
        <v>0.75</v>
      </c>
      <c r="K3202" t="s">
        <v>3890</v>
      </c>
      <c r="L3202" s="1">
        <v>45160</v>
      </c>
      <c r="M3202">
        <v>8</v>
      </c>
      <c r="N3202">
        <v>2023</v>
      </c>
    </row>
    <row r="3203" spans="1:14" x14ac:dyDescent="0.25">
      <c r="A3203" t="s">
        <v>5585</v>
      </c>
      <c r="B3203" t="s">
        <v>2929</v>
      </c>
      <c r="C3203" t="s">
        <v>2736</v>
      </c>
      <c r="D3203" t="s">
        <v>202</v>
      </c>
      <c r="E3203" t="s">
        <v>5586</v>
      </c>
      <c r="F3203" t="s">
        <v>202</v>
      </c>
      <c r="G3203" s="9">
        <v>1</v>
      </c>
      <c r="H3203" s="8">
        <v>0</v>
      </c>
      <c r="I3203" s="8">
        <v>5</v>
      </c>
      <c r="J3203" s="8">
        <v>0</v>
      </c>
      <c r="K3203" t="s">
        <v>3890</v>
      </c>
      <c r="L3203" s="1">
        <v>45160</v>
      </c>
      <c r="M3203">
        <v>8</v>
      </c>
      <c r="N3203">
        <v>2023</v>
      </c>
    </row>
    <row r="3204" spans="1:14" x14ac:dyDescent="0.25">
      <c r="A3204" t="s">
        <v>5587</v>
      </c>
      <c r="B3204" t="s">
        <v>2934</v>
      </c>
      <c r="C3204" t="s">
        <v>3069</v>
      </c>
      <c r="D3204" t="s">
        <v>1996</v>
      </c>
      <c r="E3204" t="s">
        <v>5198</v>
      </c>
      <c r="F3204" t="s">
        <v>202</v>
      </c>
      <c r="G3204" s="9">
        <v>1</v>
      </c>
      <c r="H3204" s="8">
        <v>169</v>
      </c>
      <c r="I3204" s="8">
        <v>0</v>
      </c>
      <c r="J3204" s="8">
        <v>169</v>
      </c>
      <c r="K3204" t="s">
        <v>113</v>
      </c>
      <c r="L3204" s="1">
        <v>45162</v>
      </c>
      <c r="M3204">
        <v>8</v>
      </c>
      <c r="N3204">
        <v>2023</v>
      </c>
    </row>
    <row r="3205" spans="1:14" x14ac:dyDescent="0.25">
      <c r="A3205" t="s">
        <v>5587</v>
      </c>
      <c r="B3205" t="s">
        <v>2934</v>
      </c>
      <c r="C3205" t="s">
        <v>439</v>
      </c>
      <c r="D3205" t="s">
        <v>110</v>
      </c>
      <c r="E3205" t="s">
        <v>111</v>
      </c>
      <c r="F3205" t="s">
        <v>202</v>
      </c>
      <c r="G3205" s="9">
        <v>1</v>
      </c>
      <c r="H3205" s="8">
        <v>84.5</v>
      </c>
      <c r="I3205" s="8">
        <v>0</v>
      </c>
      <c r="J3205" s="8">
        <v>84.5</v>
      </c>
      <c r="K3205" t="s">
        <v>113</v>
      </c>
      <c r="L3205" s="1">
        <v>45162</v>
      </c>
      <c r="M3205">
        <v>8</v>
      </c>
      <c r="N3205">
        <v>2023</v>
      </c>
    </row>
    <row r="3206" spans="1:14" x14ac:dyDescent="0.25">
      <c r="A3206" t="s">
        <v>5587</v>
      </c>
      <c r="B3206" t="s">
        <v>2934</v>
      </c>
      <c r="C3206" t="s">
        <v>438</v>
      </c>
      <c r="D3206" t="s">
        <v>114</v>
      </c>
      <c r="E3206" t="s">
        <v>115</v>
      </c>
      <c r="F3206" t="s">
        <v>202</v>
      </c>
      <c r="G3206" s="9">
        <v>1</v>
      </c>
      <c r="H3206" s="8">
        <v>84.5</v>
      </c>
      <c r="I3206" s="8">
        <v>0</v>
      </c>
      <c r="J3206" s="8">
        <v>84.5</v>
      </c>
      <c r="K3206" t="s">
        <v>113</v>
      </c>
      <c r="L3206" s="1">
        <v>45162</v>
      </c>
      <c r="M3206">
        <v>8</v>
      </c>
      <c r="N3206">
        <v>2023</v>
      </c>
    </row>
    <row r="3207" spans="1:14" x14ac:dyDescent="0.25">
      <c r="A3207" t="s">
        <v>5587</v>
      </c>
      <c r="B3207" t="s">
        <v>2934</v>
      </c>
      <c r="C3207" t="s">
        <v>2724</v>
      </c>
      <c r="D3207" t="s">
        <v>202</v>
      </c>
      <c r="E3207" t="s">
        <v>2779</v>
      </c>
      <c r="F3207" t="s">
        <v>202</v>
      </c>
      <c r="G3207" s="9">
        <v>1</v>
      </c>
      <c r="H3207" s="8">
        <v>0</v>
      </c>
      <c r="I3207" s="8">
        <v>19.739999999999998</v>
      </c>
      <c r="J3207" s="8">
        <v>0</v>
      </c>
      <c r="K3207" t="s">
        <v>113</v>
      </c>
      <c r="L3207" s="1">
        <v>45162</v>
      </c>
      <c r="M3207">
        <v>8</v>
      </c>
      <c r="N3207">
        <v>2023</v>
      </c>
    </row>
    <row r="3208" spans="1:14" x14ac:dyDescent="0.25">
      <c r="A3208" t="s">
        <v>5588</v>
      </c>
      <c r="B3208" t="s">
        <v>2934</v>
      </c>
      <c r="C3208" t="s">
        <v>3069</v>
      </c>
      <c r="D3208" t="s">
        <v>1996</v>
      </c>
      <c r="E3208" t="s">
        <v>5198</v>
      </c>
      <c r="F3208" t="s">
        <v>202</v>
      </c>
      <c r="G3208" s="9">
        <v>3</v>
      </c>
      <c r="H3208" s="8">
        <v>169</v>
      </c>
      <c r="I3208" s="8">
        <v>0</v>
      </c>
      <c r="J3208" s="8">
        <v>507</v>
      </c>
      <c r="K3208" t="s">
        <v>113</v>
      </c>
      <c r="L3208" s="1">
        <v>45162</v>
      </c>
      <c r="M3208">
        <v>8</v>
      </c>
      <c r="N3208">
        <v>2023</v>
      </c>
    </row>
    <row r="3209" spans="1:14" x14ac:dyDescent="0.25">
      <c r="A3209" t="s">
        <v>5588</v>
      </c>
      <c r="B3209" t="s">
        <v>2934</v>
      </c>
      <c r="C3209" t="s">
        <v>439</v>
      </c>
      <c r="D3209" t="s">
        <v>110</v>
      </c>
      <c r="E3209" t="s">
        <v>111</v>
      </c>
      <c r="F3209" t="s">
        <v>202</v>
      </c>
      <c r="G3209" s="9">
        <v>3</v>
      </c>
      <c r="H3209" s="8">
        <v>84.5</v>
      </c>
      <c r="I3209" s="8">
        <v>0</v>
      </c>
      <c r="J3209" s="8">
        <v>253.5</v>
      </c>
      <c r="K3209" t="s">
        <v>113</v>
      </c>
      <c r="L3209" s="1">
        <v>45162</v>
      </c>
      <c r="M3209">
        <v>8</v>
      </c>
      <c r="N3209">
        <v>2023</v>
      </c>
    </row>
    <row r="3210" spans="1:14" x14ac:dyDescent="0.25">
      <c r="A3210" t="s">
        <v>5588</v>
      </c>
      <c r="B3210" t="s">
        <v>2934</v>
      </c>
      <c r="C3210" t="s">
        <v>438</v>
      </c>
      <c r="D3210" t="s">
        <v>114</v>
      </c>
      <c r="E3210" t="s">
        <v>115</v>
      </c>
      <c r="F3210" t="s">
        <v>202</v>
      </c>
      <c r="G3210" s="9">
        <v>3</v>
      </c>
      <c r="H3210" s="8">
        <v>84.5</v>
      </c>
      <c r="I3210" s="8">
        <v>0</v>
      </c>
      <c r="J3210" s="8">
        <v>253.5</v>
      </c>
      <c r="K3210" t="s">
        <v>113</v>
      </c>
      <c r="L3210" s="1">
        <v>45162</v>
      </c>
      <c r="M3210">
        <v>8</v>
      </c>
      <c r="N3210">
        <v>2023</v>
      </c>
    </row>
    <row r="3211" spans="1:14" x14ac:dyDescent="0.25">
      <c r="A3211" t="s">
        <v>5588</v>
      </c>
      <c r="B3211" t="s">
        <v>2934</v>
      </c>
      <c r="C3211" t="s">
        <v>2724</v>
      </c>
      <c r="D3211" t="s">
        <v>202</v>
      </c>
      <c r="E3211" t="s">
        <v>2779</v>
      </c>
      <c r="F3211" t="s">
        <v>202</v>
      </c>
      <c r="G3211" s="9">
        <v>1</v>
      </c>
      <c r="H3211" s="8">
        <v>0</v>
      </c>
      <c r="I3211" s="8">
        <v>19.739999999999998</v>
      </c>
      <c r="J3211" s="8">
        <v>0</v>
      </c>
      <c r="K3211" t="s">
        <v>113</v>
      </c>
      <c r="L3211" s="1">
        <v>45162</v>
      </c>
      <c r="M3211">
        <v>8</v>
      </c>
      <c r="N3211">
        <v>2023</v>
      </c>
    </row>
    <row r="3212" spans="1:14" x14ac:dyDescent="0.25">
      <c r="A3212" t="s">
        <v>5589</v>
      </c>
      <c r="B3212" t="s">
        <v>2934</v>
      </c>
      <c r="C3212" t="s">
        <v>3069</v>
      </c>
      <c r="D3212" t="s">
        <v>1996</v>
      </c>
      <c r="E3212" t="s">
        <v>5198</v>
      </c>
      <c r="F3212" t="s">
        <v>202</v>
      </c>
      <c r="G3212" s="9">
        <v>1</v>
      </c>
      <c r="H3212" s="8">
        <v>169</v>
      </c>
      <c r="I3212" s="8">
        <v>0</v>
      </c>
      <c r="J3212" s="8">
        <v>169</v>
      </c>
      <c r="K3212" t="s">
        <v>113</v>
      </c>
      <c r="L3212" s="1">
        <v>45162</v>
      </c>
      <c r="M3212">
        <v>8</v>
      </c>
      <c r="N3212">
        <v>2023</v>
      </c>
    </row>
    <row r="3213" spans="1:14" x14ac:dyDescent="0.25">
      <c r="A3213" t="s">
        <v>5589</v>
      </c>
      <c r="B3213" t="s">
        <v>2934</v>
      </c>
      <c r="C3213" t="s">
        <v>439</v>
      </c>
      <c r="D3213" t="s">
        <v>110</v>
      </c>
      <c r="E3213" t="s">
        <v>111</v>
      </c>
      <c r="F3213" t="s">
        <v>202</v>
      </c>
      <c r="G3213" s="9">
        <v>1</v>
      </c>
      <c r="H3213" s="8">
        <v>84.5</v>
      </c>
      <c r="I3213" s="8">
        <v>0</v>
      </c>
      <c r="J3213" s="8">
        <v>84.5</v>
      </c>
      <c r="K3213" t="s">
        <v>113</v>
      </c>
      <c r="L3213" s="1">
        <v>45162</v>
      </c>
      <c r="M3213">
        <v>8</v>
      </c>
      <c r="N3213">
        <v>2023</v>
      </c>
    </row>
    <row r="3214" spans="1:14" x14ac:dyDescent="0.25">
      <c r="A3214" t="s">
        <v>5589</v>
      </c>
      <c r="B3214" t="s">
        <v>2934</v>
      </c>
      <c r="C3214" t="s">
        <v>438</v>
      </c>
      <c r="D3214" t="s">
        <v>114</v>
      </c>
      <c r="E3214" t="s">
        <v>115</v>
      </c>
      <c r="F3214" t="s">
        <v>202</v>
      </c>
      <c r="G3214" s="9">
        <v>1</v>
      </c>
      <c r="H3214" s="8">
        <v>84.5</v>
      </c>
      <c r="I3214" s="8">
        <v>0</v>
      </c>
      <c r="J3214" s="8">
        <v>84.5</v>
      </c>
      <c r="K3214" t="s">
        <v>113</v>
      </c>
      <c r="L3214" s="1">
        <v>45162</v>
      </c>
      <c r="M3214">
        <v>8</v>
      </c>
      <c r="N3214">
        <v>2023</v>
      </c>
    </row>
    <row r="3215" spans="1:14" x14ac:dyDescent="0.25">
      <c r="A3215" t="s">
        <v>5589</v>
      </c>
      <c r="B3215" t="s">
        <v>2934</v>
      </c>
      <c r="C3215" t="s">
        <v>2724</v>
      </c>
      <c r="D3215" t="s">
        <v>202</v>
      </c>
      <c r="E3215" t="s">
        <v>2779</v>
      </c>
      <c r="F3215" t="s">
        <v>202</v>
      </c>
      <c r="G3215" s="9">
        <v>1</v>
      </c>
      <c r="H3215" s="8">
        <v>0</v>
      </c>
      <c r="I3215" s="8">
        <v>19.739999999999998</v>
      </c>
      <c r="J3215" s="8">
        <v>0</v>
      </c>
      <c r="K3215" t="s">
        <v>113</v>
      </c>
      <c r="L3215" s="1">
        <v>45162</v>
      </c>
      <c r="M3215">
        <v>8</v>
      </c>
      <c r="N3215">
        <v>2023</v>
      </c>
    </row>
    <row r="3216" spans="1:14" x14ac:dyDescent="0.25">
      <c r="A3216" t="s">
        <v>5590</v>
      </c>
      <c r="B3216" t="s">
        <v>2934</v>
      </c>
      <c r="C3216" t="s">
        <v>3069</v>
      </c>
      <c r="D3216" t="s">
        <v>1996</v>
      </c>
      <c r="E3216" t="s">
        <v>5198</v>
      </c>
      <c r="F3216" t="s">
        <v>202</v>
      </c>
      <c r="G3216" s="9">
        <v>1</v>
      </c>
      <c r="H3216" s="8">
        <v>169</v>
      </c>
      <c r="I3216" s="8">
        <v>0</v>
      </c>
      <c r="J3216" s="8">
        <v>169</v>
      </c>
      <c r="K3216" t="s">
        <v>113</v>
      </c>
      <c r="L3216" s="1">
        <v>45162</v>
      </c>
      <c r="M3216">
        <v>8</v>
      </c>
      <c r="N3216">
        <v>2023</v>
      </c>
    </row>
    <row r="3217" spans="1:14" x14ac:dyDescent="0.25">
      <c r="A3217" t="s">
        <v>5590</v>
      </c>
      <c r="B3217" t="s">
        <v>2934</v>
      </c>
      <c r="C3217" t="s">
        <v>439</v>
      </c>
      <c r="D3217" t="s">
        <v>110</v>
      </c>
      <c r="E3217" t="s">
        <v>111</v>
      </c>
      <c r="F3217" t="s">
        <v>202</v>
      </c>
      <c r="G3217" s="9">
        <v>1</v>
      </c>
      <c r="H3217" s="8">
        <v>84.5</v>
      </c>
      <c r="I3217" s="8">
        <v>0</v>
      </c>
      <c r="J3217" s="8">
        <v>84.5</v>
      </c>
      <c r="K3217" t="s">
        <v>113</v>
      </c>
      <c r="L3217" s="1">
        <v>45162</v>
      </c>
      <c r="M3217">
        <v>8</v>
      </c>
      <c r="N3217">
        <v>2023</v>
      </c>
    </row>
    <row r="3218" spans="1:14" x14ac:dyDescent="0.25">
      <c r="A3218" t="s">
        <v>5590</v>
      </c>
      <c r="B3218" t="s">
        <v>2934</v>
      </c>
      <c r="C3218" t="s">
        <v>438</v>
      </c>
      <c r="D3218" t="s">
        <v>114</v>
      </c>
      <c r="E3218" t="s">
        <v>115</v>
      </c>
      <c r="F3218" t="s">
        <v>202</v>
      </c>
      <c r="G3218" s="9">
        <v>1</v>
      </c>
      <c r="H3218" s="8">
        <v>84.5</v>
      </c>
      <c r="I3218" s="8">
        <v>0</v>
      </c>
      <c r="J3218" s="8">
        <v>84.5</v>
      </c>
      <c r="K3218" t="s">
        <v>113</v>
      </c>
      <c r="L3218" s="1">
        <v>45162</v>
      </c>
      <c r="M3218">
        <v>8</v>
      </c>
      <c r="N3218">
        <v>2023</v>
      </c>
    </row>
    <row r="3219" spans="1:14" x14ac:dyDescent="0.25">
      <c r="A3219" t="s">
        <v>5590</v>
      </c>
      <c r="B3219" t="s">
        <v>2934</v>
      </c>
      <c r="C3219" t="s">
        <v>2724</v>
      </c>
      <c r="D3219" t="s">
        <v>202</v>
      </c>
      <c r="E3219" t="s">
        <v>2779</v>
      </c>
      <c r="F3219" t="s">
        <v>202</v>
      </c>
      <c r="G3219" s="9">
        <v>1</v>
      </c>
      <c r="H3219" s="8">
        <v>0</v>
      </c>
      <c r="I3219" s="8">
        <v>19.739999999999998</v>
      </c>
      <c r="J3219" s="8">
        <v>0</v>
      </c>
      <c r="K3219" t="s">
        <v>113</v>
      </c>
      <c r="L3219" s="1">
        <v>45162</v>
      </c>
      <c r="M3219">
        <v>8</v>
      </c>
      <c r="N3219">
        <v>2023</v>
      </c>
    </row>
    <row r="3220" spans="1:14" x14ac:dyDescent="0.25">
      <c r="A3220" t="s">
        <v>5591</v>
      </c>
      <c r="B3220" t="s">
        <v>2722</v>
      </c>
      <c r="C3220" t="s">
        <v>2894</v>
      </c>
      <c r="D3220" t="s">
        <v>1926</v>
      </c>
      <c r="E3220" t="s">
        <v>3777</v>
      </c>
      <c r="F3220" t="s">
        <v>202</v>
      </c>
      <c r="G3220" s="9">
        <v>1</v>
      </c>
      <c r="H3220" s="8">
        <v>0</v>
      </c>
      <c r="I3220" s="8">
        <v>0</v>
      </c>
      <c r="J3220" s="8">
        <v>0</v>
      </c>
      <c r="K3220" t="s">
        <v>820</v>
      </c>
      <c r="L3220" s="1">
        <v>45135</v>
      </c>
      <c r="M3220">
        <v>7</v>
      </c>
      <c r="N3220">
        <v>2023</v>
      </c>
    </row>
    <row r="3221" spans="1:14" x14ac:dyDescent="0.25">
      <c r="A3221" t="s">
        <v>5591</v>
      </c>
      <c r="B3221" t="s">
        <v>2722</v>
      </c>
      <c r="C3221" t="s">
        <v>450</v>
      </c>
      <c r="D3221" t="s">
        <v>412</v>
      </c>
      <c r="E3221" t="s">
        <v>413</v>
      </c>
      <c r="F3221" t="s">
        <v>202</v>
      </c>
      <c r="G3221" s="9">
        <v>1</v>
      </c>
      <c r="H3221" s="8">
        <v>140.25919999999999</v>
      </c>
      <c r="I3221" s="8">
        <v>0</v>
      </c>
      <c r="J3221" s="8">
        <v>140.26</v>
      </c>
      <c r="K3221" t="s">
        <v>820</v>
      </c>
      <c r="L3221" s="1">
        <v>45135</v>
      </c>
      <c r="M3221">
        <v>7</v>
      </c>
      <c r="N3221">
        <v>2023</v>
      </c>
    </row>
    <row r="3222" spans="1:14" x14ac:dyDescent="0.25">
      <c r="A3222" t="s">
        <v>5591</v>
      </c>
      <c r="B3222" t="s">
        <v>2722</v>
      </c>
      <c r="C3222" t="s">
        <v>451</v>
      </c>
      <c r="D3222" t="s">
        <v>414</v>
      </c>
      <c r="E3222" t="s">
        <v>415</v>
      </c>
      <c r="F3222" t="s">
        <v>202</v>
      </c>
      <c r="G3222" s="9">
        <v>1</v>
      </c>
      <c r="H3222" s="8">
        <v>137.14240000000001</v>
      </c>
      <c r="I3222" s="8">
        <v>0</v>
      </c>
      <c r="J3222" s="8">
        <v>137.13999999999999</v>
      </c>
      <c r="K3222" t="s">
        <v>820</v>
      </c>
      <c r="L3222" s="1">
        <v>45135</v>
      </c>
      <c r="M3222">
        <v>7</v>
      </c>
      <c r="N3222">
        <v>2023</v>
      </c>
    </row>
    <row r="3223" spans="1:14" x14ac:dyDescent="0.25">
      <c r="A3223" t="s">
        <v>5591</v>
      </c>
      <c r="B3223" t="s">
        <v>2722</v>
      </c>
      <c r="C3223" t="s">
        <v>449</v>
      </c>
      <c r="D3223" t="s">
        <v>410</v>
      </c>
      <c r="E3223" t="s">
        <v>411</v>
      </c>
      <c r="F3223" t="s">
        <v>202</v>
      </c>
      <c r="G3223" s="9">
        <v>1</v>
      </c>
      <c r="H3223" s="8">
        <v>194.80449999999999</v>
      </c>
      <c r="I3223" s="8">
        <v>0</v>
      </c>
      <c r="J3223" s="8">
        <v>194.8</v>
      </c>
      <c r="K3223" t="s">
        <v>820</v>
      </c>
      <c r="L3223" s="1">
        <v>45135</v>
      </c>
      <c r="M3223">
        <v>7</v>
      </c>
      <c r="N3223">
        <v>2023</v>
      </c>
    </row>
    <row r="3224" spans="1:14" x14ac:dyDescent="0.25">
      <c r="A3224" t="s">
        <v>5591</v>
      </c>
      <c r="B3224" t="s">
        <v>2722</v>
      </c>
      <c r="C3224" t="s">
        <v>2736</v>
      </c>
      <c r="D3224" t="s">
        <v>202</v>
      </c>
      <c r="E3224" t="s">
        <v>5592</v>
      </c>
      <c r="F3224" t="s">
        <v>202</v>
      </c>
      <c r="G3224" s="9">
        <v>1</v>
      </c>
      <c r="H3224" s="8">
        <v>0</v>
      </c>
      <c r="I3224" s="8">
        <v>0</v>
      </c>
      <c r="J3224" s="8">
        <v>0</v>
      </c>
      <c r="K3224" t="s">
        <v>820</v>
      </c>
      <c r="L3224" s="1">
        <v>45135</v>
      </c>
      <c r="M3224">
        <v>7</v>
      </c>
      <c r="N3224">
        <v>2023</v>
      </c>
    </row>
    <row r="3225" spans="1:14" x14ac:dyDescent="0.25">
      <c r="A3225" t="s">
        <v>5591</v>
      </c>
      <c r="B3225" t="s">
        <v>2722</v>
      </c>
      <c r="C3225" t="s">
        <v>2736</v>
      </c>
      <c r="D3225" t="s">
        <v>202</v>
      </c>
      <c r="E3225" t="s">
        <v>2871</v>
      </c>
      <c r="F3225" t="s">
        <v>202</v>
      </c>
      <c r="G3225" s="9">
        <v>1</v>
      </c>
      <c r="H3225" s="8">
        <v>0</v>
      </c>
      <c r="I3225" s="8">
        <v>0</v>
      </c>
      <c r="J3225" s="8">
        <v>0</v>
      </c>
      <c r="K3225" t="s">
        <v>820</v>
      </c>
      <c r="L3225" s="1">
        <v>45135</v>
      </c>
      <c r="M3225">
        <v>7</v>
      </c>
      <c r="N3225">
        <v>2023</v>
      </c>
    </row>
    <row r="3226" spans="1:14" x14ac:dyDescent="0.25">
      <c r="A3226" t="s">
        <v>5593</v>
      </c>
      <c r="B3226" t="s">
        <v>2929</v>
      </c>
      <c r="C3226" t="s">
        <v>538</v>
      </c>
      <c r="D3226" t="s">
        <v>195</v>
      </c>
      <c r="E3226" t="s">
        <v>196</v>
      </c>
      <c r="F3226" t="s">
        <v>202</v>
      </c>
      <c r="G3226" s="9">
        <v>1</v>
      </c>
      <c r="H3226" s="8">
        <v>121.55800000000001</v>
      </c>
      <c r="I3226" s="8">
        <v>0</v>
      </c>
      <c r="J3226" s="8">
        <v>121.56</v>
      </c>
      <c r="K3226" t="s">
        <v>113</v>
      </c>
      <c r="L3226" s="1">
        <v>45134</v>
      </c>
      <c r="M3226">
        <v>7</v>
      </c>
      <c r="N3226">
        <v>2023</v>
      </c>
    </row>
    <row r="3227" spans="1:14" x14ac:dyDescent="0.25">
      <c r="A3227" t="s">
        <v>5594</v>
      </c>
      <c r="B3227" t="s">
        <v>2934</v>
      </c>
      <c r="C3227" t="s">
        <v>2795</v>
      </c>
      <c r="D3227" t="s">
        <v>1726</v>
      </c>
      <c r="E3227" t="s">
        <v>2941</v>
      </c>
      <c r="F3227" t="s">
        <v>202</v>
      </c>
      <c r="G3227" s="9">
        <v>1</v>
      </c>
      <c r="H3227" s="8">
        <v>29.650099999999998</v>
      </c>
      <c r="I3227" s="8">
        <v>0</v>
      </c>
      <c r="J3227" s="8">
        <v>29.65</v>
      </c>
      <c r="K3227" t="s">
        <v>113</v>
      </c>
      <c r="L3227" s="1">
        <v>45133</v>
      </c>
      <c r="M3227">
        <v>7</v>
      </c>
      <c r="N3227">
        <v>2023</v>
      </c>
    </row>
    <row r="3228" spans="1:14" x14ac:dyDescent="0.25">
      <c r="A3228" t="s">
        <v>5594</v>
      </c>
      <c r="B3228" t="s">
        <v>2934</v>
      </c>
      <c r="C3228" t="s">
        <v>2736</v>
      </c>
      <c r="D3228" t="s">
        <v>202</v>
      </c>
      <c r="E3228" t="s">
        <v>3051</v>
      </c>
      <c r="F3228" t="s">
        <v>202</v>
      </c>
      <c r="G3228" s="9">
        <v>1</v>
      </c>
      <c r="H3228" s="8">
        <v>0</v>
      </c>
      <c r="I3228" s="8">
        <v>0</v>
      </c>
      <c r="J3228" s="8">
        <v>0</v>
      </c>
      <c r="K3228" t="s">
        <v>113</v>
      </c>
      <c r="L3228" s="1">
        <v>45133</v>
      </c>
      <c r="M3228">
        <v>7</v>
      </c>
      <c r="N3228">
        <v>2023</v>
      </c>
    </row>
    <row r="3229" spans="1:14" x14ac:dyDescent="0.25">
      <c r="A3229" t="s">
        <v>5595</v>
      </c>
      <c r="B3229" t="s">
        <v>2934</v>
      </c>
      <c r="C3229" t="s">
        <v>561</v>
      </c>
      <c r="D3229" t="s">
        <v>246</v>
      </c>
      <c r="E3229" t="s">
        <v>2753</v>
      </c>
      <c r="F3229" t="s">
        <v>202</v>
      </c>
      <c r="G3229" s="9">
        <v>1</v>
      </c>
      <c r="H3229" s="8">
        <v>13.2</v>
      </c>
      <c r="I3229" s="8">
        <v>71.819999999999993</v>
      </c>
      <c r="J3229" s="8">
        <v>13.2</v>
      </c>
      <c r="K3229" t="s">
        <v>113</v>
      </c>
      <c r="L3229" s="1">
        <v>45120</v>
      </c>
      <c r="M3229">
        <v>7</v>
      </c>
      <c r="N3229">
        <v>2023</v>
      </c>
    </row>
    <row r="3230" spans="1:14" x14ac:dyDescent="0.25">
      <c r="A3230" t="s">
        <v>5595</v>
      </c>
      <c r="B3230" t="s">
        <v>2934</v>
      </c>
      <c r="C3230" t="s">
        <v>2724</v>
      </c>
      <c r="D3230" t="s">
        <v>202</v>
      </c>
      <c r="E3230" t="s">
        <v>2838</v>
      </c>
      <c r="F3230" t="s">
        <v>202</v>
      </c>
      <c r="G3230" s="9">
        <v>1</v>
      </c>
      <c r="H3230" s="8">
        <v>0</v>
      </c>
      <c r="I3230" s="8">
        <v>13.64</v>
      </c>
      <c r="J3230" s="8">
        <v>0</v>
      </c>
      <c r="K3230" t="s">
        <v>113</v>
      </c>
      <c r="L3230" s="1">
        <v>45120</v>
      </c>
      <c r="M3230">
        <v>7</v>
      </c>
      <c r="N3230">
        <v>2023</v>
      </c>
    </row>
    <row r="3231" spans="1:14" x14ac:dyDescent="0.25">
      <c r="A3231" t="s">
        <v>5596</v>
      </c>
      <c r="B3231" t="s">
        <v>2934</v>
      </c>
      <c r="C3231" t="s">
        <v>559</v>
      </c>
      <c r="D3231" t="s">
        <v>418</v>
      </c>
      <c r="E3231" t="s">
        <v>3772</v>
      </c>
      <c r="F3231" t="s">
        <v>202</v>
      </c>
      <c r="G3231" s="9">
        <v>1</v>
      </c>
      <c r="H3231" s="8">
        <v>174.0591</v>
      </c>
      <c r="I3231" s="8">
        <v>0</v>
      </c>
      <c r="J3231" s="8">
        <v>174.06</v>
      </c>
      <c r="K3231" t="s">
        <v>113</v>
      </c>
      <c r="L3231" s="1">
        <v>45071</v>
      </c>
      <c r="M3231">
        <v>5</v>
      </c>
      <c r="N3231">
        <v>2023</v>
      </c>
    </row>
    <row r="3232" spans="1:14" x14ac:dyDescent="0.25">
      <c r="A3232" t="s">
        <v>5596</v>
      </c>
      <c r="B3232" t="s">
        <v>2934</v>
      </c>
      <c r="C3232" t="s">
        <v>2736</v>
      </c>
      <c r="D3232" t="s">
        <v>202</v>
      </c>
      <c r="E3232" t="s">
        <v>3051</v>
      </c>
      <c r="F3232" t="s">
        <v>202</v>
      </c>
      <c r="G3232" s="9">
        <v>1</v>
      </c>
      <c r="H3232" s="8">
        <v>0</v>
      </c>
      <c r="I3232" s="8">
        <v>0</v>
      </c>
      <c r="J3232" s="8">
        <v>0</v>
      </c>
      <c r="K3232" t="s">
        <v>113</v>
      </c>
      <c r="L3232" s="1">
        <v>45071</v>
      </c>
      <c r="M3232">
        <v>5</v>
      </c>
      <c r="N3232">
        <v>2023</v>
      </c>
    </row>
    <row r="3233" spans="1:14" x14ac:dyDescent="0.25">
      <c r="A3233" t="s">
        <v>5597</v>
      </c>
      <c r="B3233" t="s">
        <v>2934</v>
      </c>
      <c r="C3233" t="s">
        <v>3575</v>
      </c>
      <c r="D3233" t="s">
        <v>1595</v>
      </c>
      <c r="E3233" t="s">
        <v>5598</v>
      </c>
      <c r="F3233" t="s">
        <v>202</v>
      </c>
      <c r="G3233" s="9">
        <v>1</v>
      </c>
      <c r="H3233" s="8">
        <v>38</v>
      </c>
      <c r="I3233" s="8">
        <v>117.27</v>
      </c>
      <c r="J3233" s="8">
        <v>38</v>
      </c>
      <c r="K3233" t="s">
        <v>113</v>
      </c>
      <c r="L3233" s="1">
        <v>45068</v>
      </c>
      <c r="M3233">
        <v>5</v>
      </c>
      <c r="N3233">
        <v>2023</v>
      </c>
    </row>
    <row r="3234" spans="1:14" x14ac:dyDescent="0.25">
      <c r="A3234" t="s">
        <v>5597</v>
      </c>
      <c r="B3234" t="s">
        <v>2934</v>
      </c>
      <c r="C3234" t="s">
        <v>519</v>
      </c>
      <c r="D3234" t="s">
        <v>254</v>
      </c>
      <c r="E3234" t="s">
        <v>2940</v>
      </c>
      <c r="F3234" t="s">
        <v>202</v>
      </c>
      <c r="G3234" s="9">
        <v>1</v>
      </c>
      <c r="H3234" s="8">
        <v>8.5</v>
      </c>
      <c r="I3234" s="8">
        <v>53.64</v>
      </c>
      <c r="J3234" s="8">
        <v>8.5</v>
      </c>
      <c r="K3234" t="s">
        <v>113</v>
      </c>
      <c r="L3234" s="1">
        <v>45068</v>
      </c>
      <c r="M3234">
        <v>5</v>
      </c>
      <c r="N3234">
        <v>2023</v>
      </c>
    </row>
    <row r="3235" spans="1:14" x14ac:dyDescent="0.25">
      <c r="A3235" t="s">
        <v>5597</v>
      </c>
      <c r="B3235" t="s">
        <v>2934</v>
      </c>
      <c r="C3235" t="s">
        <v>2724</v>
      </c>
      <c r="D3235" t="s">
        <v>202</v>
      </c>
      <c r="E3235" t="s">
        <v>2779</v>
      </c>
      <c r="F3235" t="s">
        <v>202</v>
      </c>
      <c r="G3235" s="9">
        <v>1</v>
      </c>
      <c r="H3235" s="8">
        <v>0</v>
      </c>
      <c r="I3235" s="8">
        <v>26.58</v>
      </c>
      <c r="J3235" s="8">
        <v>0</v>
      </c>
      <c r="K3235" t="s">
        <v>113</v>
      </c>
      <c r="L3235" s="1">
        <v>45068</v>
      </c>
      <c r="M3235">
        <v>5</v>
      </c>
      <c r="N3235">
        <v>2023</v>
      </c>
    </row>
    <row r="3236" spans="1:14" x14ac:dyDescent="0.25">
      <c r="A3236" t="s">
        <v>5599</v>
      </c>
      <c r="B3236" t="s">
        <v>2934</v>
      </c>
      <c r="C3236" t="s">
        <v>3642</v>
      </c>
      <c r="D3236" t="s">
        <v>1746</v>
      </c>
      <c r="E3236" t="s">
        <v>1747</v>
      </c>
      <c r="F3236" t="s">
        <v>202</v>
      </c>
      <c r="G3236" s="9">
        <v>1</v>
      </c>
      <c r="H3236" s="8">
        <v>13.246700000000001</v>
      </c>
      <c r="I3236" s="8">
        <v>45</v>
      </c>
      <c r="J3236" s="8">
        <v>13.25</v>
      </c>
      <c r="K3236" t="s">
        <v>113</v>
      </c>
      <c r="L3236" s="1">
        <v>45065</v>
      </c>
      <c r="M3236">
        <v>5</v>
      </c>
      <c r="N3236">
        <v>2023</v>
      </c>
    </row>
    <row r="3237" spans="1:14" x14ac:dyDescent="0.25">
      <c r="A3237" t="s">
        <v>5600</v>
      </c>
      <c r="B3237" t="s">
        <v>2934</v>
      </c>
      <c r="C3237" t="s">
        <v>3575</v>
      </c>
      <c r="D3237" t="s">
        <v>1595</v>
      </c>
      <c r="E3237" t="s">
        <v>5598</v>
      </c>
      <c r="F3237" t="s">
        <v>202</v>
      </c>
      <c r="G3237" s="9">
        <v>1</v>
      </c>
      <c r="H3237" s="8">
        <v>57.506100000000004</v>
      </c>
      <c r="I3237" s="8">
        <v>0</v>
      </c>
      <c r="J3237" s="8">
        <v>57.51</v>
      </c>
      <c r="K3237" t="s">
        <v>113</v>
      </c>
      <c r="L3237" s="1">
        <v>45047</v>
      </c>
      <c r="M3237">
        <v>5</v>
      </c>
      <c r="N3237">
        <v>2023</v>
      </c>
    </row>
    <row r="3238" spans="1:14" x14ac:dyDescent="0.25">
      <c r="A3238" t="s">
        <v>5600</v>
      </c>
      <c r="B3238" t="s">
        <v>2934</v>
      </c>
      <c r="C3238" t="s">
        <v>2736</v>
      </c>
      <c r="D3238" t="s">
        <v>202</v>
      </c>
      <c r="E3238" t="s">
        <v>5601</v>
      </c>
      <c r="F3238" t="s">
        <v>202</v>
      </c>
      <c r="G3238" s="9">
        <v>1</v>
      </c>
      <c r="H3238" s="8">
        <v>0</v>
      </c>
      <c r="I3238" s="8">
        <v>0</v>
      </c>
      <c r="J3238" s="8">
        <v>0</v>
      </c>
      <c r="K3238" t="s">
        <v>113</v>
      </c>
      <c r="L3238" s="1">
        <v>45047</v>
      </c>
      <c r="M3238">
        <v>5</v>
      </c>
      <c r="N3238">
        <v>2023</v>
      </c>
    </row>
    <row r="3239" spans="1:14" x14ac:dyDescent="0.25">
      <c r="A3239" t="s">
        <v>6804</v>
      </c>
      <c r="B3239" t="s">
        <v>2934</v>
      </c>
      <c r="C3239" t="s">
        <v>3095</v>
      </c>
      <c r="D3239" t="s">
        <v>1574</v>
      </c>
      <c r="E3239" t="s">
        <v>2906</v>
      </c>
      <c r="F3239" t="s">
        <v>202</v>
      </c>
      <c r="G3239" s="9">
        <v>1</v>
      </c>
      <c r="H3239" s="8">
        <v>9</v>
      </c>
      <c r="I3239" s="8">
        <v>17.27</v>
      </c>
      <c r="J3239" s="8">
        <v>9</v>
      </c>
      <c r="K3239" t="s">
        <v>113</v>
      </c>
      <c r="L3239" s="1">
        <v>45043</v>
      </c>
      <c r="M3239">
        <v>4</v>
      </c>
      <c r="N3239">
        <v>2023</v>
      </c>
    </row>
    <row r="3240" spans="1:14" x14ac:dyDescent="0.25">
      <c r="A3240" t="s">
        <v>6804</v>
      </c>
      <c r="B3240" t="s">
        <v>2934</v>
      </c>
      <c r="C3240" t="s">
        <v>2724</v>
      </c>
      <c r="D3240" t="s">
        <v>202</v>
      </c>
      <c r="E3240" t="s">
        <v>5430</v>
      </c>
      <c r="F3240" t="s">
        <v>202</v>
      </c>
      <c r="G3240" s="9">
        <v>1</v>
      </c>
      <c r="H3240" s="8">
        <v>0</v>
      </c>
      <c r="I3240" s="8">
        <v>12.3</v>
      </c>
      <c r="J3240" s="8">
        <v>0</v>
      </c>
      <c r="K3240" t="s">
        <v>113</v>
      </c>
      <c r="L3240" s="1">
        <v>45043</v>
      </c>
      <c r="M3240">
        <v>4</v>
      </c>
      <c r="N3240">
        <v>2023</v>
      </c>
    </row>
    <row r="3241" spans="1:14" x14ac:dyDescent="0.25">
      <c r="A3241" t="s">
        <v>6805</v>
      </c>
      <c r="B3241" t="s">
        <v>2934</v>
      </c>
      <c r="C3241" t="s">
        <v>564</v>
      </c>
      <c r="D3241" t="s">
        <v>207</v>
      </c>
      <c r="E3241" t="s">
        <v>3022</v>
      </c>
      <c r="F3241" t="s">
        <v>202</v>
      </c>
      <c r="G3241" s="9">
        <v>1</v>
      </c>
      <c r="H3241" s="8">
        <v>18.850100000000001</v>
      </c>
      <c r="I3241" s="8">
        <v>31.82</v>
      </c>
      <c r="J3241" s="8">
        <v>18.850000000000001</v>
      </c>
      <c r="K3241" t="s">
        <v>113</v>
      </c>
      <c r="L3241" s="1">
        <v>45042</v>
      </c>
      <c r="M3241">
        <v>4</v>
      </c>
      <c r="N3241">
        <v>2023</v>
      </c>
    </row>
    <row r="3242" spans="1:14" x14ac:dyDescent="0.25">
      <c r="A3242" t="s">
        <v>6805</v>
      </c>
      <c r="B3242" t="s">
        <v>2934</v>
      </c>
      <c r="C3242" t="s">
        <v>3586</v>
      </c>
      <c r="D3242" t="s">
        <v>1630</v>
      </c>
      <c r="E3242" t="s">
        <v>6806</v>
      </c>
      <c r="F3242" t="s">
        <v>202</v>
      </c>
      <c r="G3242" s="9">
        <v>1</v>
      </c>
      <c r="H3242" s="8">
        <v>67.106399999999994</v>
      </c>
      <c r="I3242" s="8">
        <v>90</v>
      </c>
      <c r="J3242" s="8">
        <v>67.11</v>
      </c>
      <c r="K3242" t="s">
        <v>113</v>
      </c>
      <c r="L3242" s="1">
        <v>45042</v>
      </c>
      <c r="M3242">
        <v>4</v>
      </c>
      <c r="N3242">
        <v>2023</v>
      </c>
    </row>
    <row r="3243" spans="1:14" x14ac:dyDescent="0.25">
      <c r="A3243" t="s">
        <v>6805</v>
      </c>
      <c r="B3243" t="s">
        <v>2934</v>
      </c>
      <c r="C3243" t="s">
        <v>2724</v>
      </c>
      <c r="D3243" t="s">
        <v>202</v>
      </c>
      <c r="E3243" t="s">
        <v>2779</v>
      </c>
      <c r="F3243" t="s">
        <v>202</v>
      </c>
      <c r="G3243" s="9">
        <v>1</v>
      </c>
      <c r="H3243" s="8">
        <v>0</v>
      </c>
      <c r="I3243" s="8">
        <v>25.18</v>
      </c>
      <c r="J3243" s="8">
        <v>0</v>
      </c>
      <c r="K3243" t="s">
        <v>113</v>
      </c>
      <c r="L3243" s="1">
        <v>45042</v>
      </c>
      <c r="M3243">
        <v>4</v>
      </c>
      <c r="N3243">
        <v>2023</v>
      </c>
    </row>
    <row r="3244" spans="1:14" x14ac:dyDescent="0.25">
      <c r="A3244" t="s">
        <v>6805</v>
      </c>
      <c r="B3244" t="s">
        <v>2934</v>
      </c>
      <c r="C3244" t="s">
        <v>2736</v>
      </c>
      <c r="D3244" t="s">
        <v>202</v>
      </c>
      <c r="E3244" t="s">
        <v>2832</v>
      </c>
      <c r="F3244" t="s">
        <v>202</v>
      </c>
      <c r="G3244" s="9">
        <v>1</v>
      </c>
      <c r="H3244" s="8">
        <v>0</v>
      </c>
      <c r="I3244" s="8">
        <v>0.01</v>
      </c>
      <c r="J3244" s="8">
        <v>0</v>
      </c>
      <c r="K3244" t="s">
        <v>113</v>
      </c>
      <c r="L3244" s="1">
        <v>45042</v>
      </c>
      <c r="M3244">
        <v>4</v>
      </c>
      <c r="N3244">
        <v>2023</v>
      </c>
    </row>
    <row r="3245" spans="1:14" x14ac:dyDescent="0.25">
      <c r="A3245" t="s">
        <v>6807</v>
      </c>
      <c r="B3245" t="s">
        <v>4722</v>
      </c>
      <c r="C3245" t="s">
        <v>3892</v>
      </c>
      <c r="D3245" t="s">
        <v>2183</v>
      </c>
      <c r="E3245" t="s">
        <v>6808</v>
      </c>
      <c r="F3245" t="s">
        <v>202</v>
      </c>
      <c r="G3245" s="9">
        <v>1</v>
      </c>
      <c r="H3245" s="8">
        <v>6365.8099000000002</v>
      </c>
      <c r="I3245" s="8">
        <v>7100</v>
      </c>
      <c r="J3245" s="8">
        <v>6365.81</v>
      </c>
      <c r="K3245" t="s">
        <v>15</v>
      </c>
      <c r="L3245" s="1">
        <v>45033</v>
      </c>
      <c r="M3245">
        <v>4</v>
      </c>
      <c r="N3245">
        <v>2023</v>
      </c>
    </row>
    <row r="3246" spans="1:14" x14ac:dyDescent="0.25">
      <c r="A3246" t="s">
        <v>6807</v>
      </c>
      <c r="B3246" t="s">
        <v>4722</v>
      </c>
      <c r="C3246" t="s">
        <v>6809</v>
      </c>
      <c r="D3246" t="s">
        <v>6810</v>
      </c>
      <c r="E3246" t="s">
        <v>6811</v>
      </c>
      <c r="F3246" t="s">
        <v>202</v>
      </c>
      <c r="G3246" s="9">
        <v>1</v>
      </c>
      <c r="H3246" s="8">
        <v>0</v>
      </c>
      <c r="I3246" s="8">
        <v>5</v>
      </c>
      <c r="J3246" s="8">
        <v>0</v>
      </c>
      <c r="K3246" t="s">
        <v>15</v>
      </c>
      <c r="L3246" s="1">
        <v>45033</v>
      </c>
      <c r="M3246">
        <v>4</v>
      </c>
      <c r="N3246">
        <v>2023</v>
      </c>
    </row>
    <row r="3247" spans="1:14" x14ac:dyDescent="0.25">
      <c r="A3247" t="s">
        <v>6807</v>
      </c>
      <c r="B3247" t="s">
        <v>4722</v>
      </c>
      <c r="C3247" t="s">
        <v>6812</v>
      </c>
      <c r="D3247" t="s">
        <v>6813</v>
      </c>
      <c r="E3247" t="s">
        <v>6814</v>
      </c>
      <c r="F3247" t="s">
        <v>202</v>
      </c>
      <c r="G3247" s="9">
        <v>1</v>
      </c>
      <c r="H3247" s="8">
        <v>0</v>
      </c>
      <c r="I3247" s="8">
        <v>0</v>
      </c>
      <c r="J3247" s="8">
        <v>0</v>
      </c>
      <c r="K3247" t="s">
        <v>15</v>
      </c>
      <c r="L3247" s="1">
        <v>45033</v>
      </c>
      <c r="M3247">
        <v>4</v>
      </c>
      <c r="N3247">
        <v>2023</v>
      </c>
    </row>
    <row r="3248" spans="1:14" x14ac:dyDescent="0.25">
      <c r="A3248" t="s">
        <v>6815</v>
      </c>
      <c r="B3248" t="s">
        <v>2934</v>
      </c>
      <c r="C3248" t="s">
        <v>3575</v>
      </c>
      <c r="D3248" t="s">
        <v>1595</v>
      </c>
      <c r="E3248" t="s">
        <v>5598</v>
      </c>
      <c r="F3248" t="s">
        <v>202</v>
      </c>
      <c r="G3248" s="9">
        <v>1</v>
      </c>
      <c r="H3248" s="8">
        <v>57.029200000000003</v>
      </c>
      <c r="I3248" s="8">
        <v>0</v>
      </c>
      <c r="J3248" s="8">
        <v>57.03</v>
      </c>
      <c r="K3248" t="s">
        <v>113</v>
      </c>
      <c r="L3248" s="1">
        <v>45028</v>
      </c>
      <c r="M3248">
        <v>4</v>
      </c>
      <c r="N3248">
        <v>2023</v>
      </c>
    </row>
    <row r="3249" spans="1:14" x14ac:dyDescent="0.25">
      <c r="A3249" t="s">
        <v>6815</v>
      </c>
      <c r="B3249" t="s">
        <v>2934</v>
      </c>
      <c r="C3249" t="s">
        <v>2736</v>
      </c>
      <c r="D3249" t="s">
        <v>202</v>
      </c>
      <c r="E3249" t="s">
        <v>6816</v>
      </c>
      <c r="F3249" t="s">
        <v>202</v>
      </c>
      <c r="G3249" s="9">
        <v>1</v>
      </c>
      <c r="H3249" s="8">
        <v>0</v>
      </c>
      <c r="I3249" s="8">
        <v>0</v>
      </c>
      <c r="J3249" s="8">
        <v>0</v>
      </c>
      <c r="K3249" t="s">
        <v>113</v>
      </c>
      <c r="L3249" s="1">
        <v>45028</v>
      </c>
      <c r="M3249">
        <v>4</v>
      </c>
      <c r="N3249">
        <v>2023</v>
      </c>
    </row>
    <row r="3250" spans="1:14" x14ac:dyDescent="0.25">
      <c r="A3250" t="s">
        <v>6817</v>
      </c>
      <c r="B3250" t="s">
        <v>2934</v>
      </c>
      <c r="C3250" t="s">
        <v>486</v>
      </c>
      <c r="D3250" t="s">
        <v>318</v>
      </c>
      <c r="E3250" t="s">
        <v>2824</v>
      </c>
      <c r="F3250" t="s">
        <v>1659</v>
      </c>
      <c r="G3250" s="9">
        <v>1</v>
      </c>
      <c r="H3250" s="8">
        <v>2.2888000000000002</v>
      </c>
      <c r="I3250" s="8">
        <v>6.42</v>
      </c>
      <c r="J3250" s="8">
        <v>2.29</v>
      </c>
      <c r="K3250" t="s">
        <v>2214</v>
      </c>
      <c r="L3250" s="1">
        <v>45009</v>
      </c>
      <c r="M3250">
        <v>3</v>
      </c>
      <c r="N3250">
        <v>2023</v>
      </c>
    </row>
    <row r="3251" spans="1:14" x14ac:dyDescent="0.25">
      <c r="A3251" t="s">
        <v>6817</v>
      </c>
      <c r="B3251" t="s">
        <v>2934</v>
      </c>
      <c r="C3251" t="s">
        <v>3651</v>
      </c>
      <c r="D3251" t="s">
        <v>1775</v>
      </c>
      <c r="E3251" t="s">
        <v>1776</v>
      </c>
      <c r="F3251" t="s">
        <v>202</v>
      </c>
      <c r="G3251" s="9">
        <v>1</v>
      </c>
      <c r="H3251" s="8">
        <v>33.933100000000003</v>
      </c>
      <c r="I3251" s="8">
        <v>69.13</v>
      </c>
      <c r="J3251" s="8">
        <v>33.93</v>
      </c>
      <c r="K3251" t="s">
        <v>2214</v>
      </c>
      <c r="L3251" s="1">
        <v>45009</v>
      </c>
      <c r="M3251">
        <v>3</v>
      </c>
      <c r="N3251">
        <v>2023</v>
      </c>
    </row>
    <row r="3252" spans="1:14" x14ac:dyDescent="0.25">
      <c r="A3252" t="s">
        <v>6817</v>
      </c>
      <c r="B3252" t="s">
        <v>2934</v>
      </c>
      <c r="C3252" t="s">
        <v>606</v>
      </c>
      <c r="D3252" t="s">
        <v>316</v>
      </c>
      <c r="E3252" t="s">
        <v>2767</v>
      </c>
      <c r="F3252" t="s">
        <v>202</v>
      </c>
      <c r="G3252" s="9">
        <v>2</v>
      </c>
      <c r="H3252" s="8">
        <v>9.5981000000000005</v>
      </c>
      <c r="I3252" s="8">
        <v>50.83</v>
      </c>
      <c r="J3252" s="8">
        <v>19.2</v>
      </c>
      <c r="K3252" t="s">
        <v>2214</v>
      </c>
      <c r="L3252" s="1">
        <v>45009</v>
      </c>
      <c r="M3252">
        <v>3</v>
      </c>
      <c r="N3252">
        <v>2023</v>
      </c>
    </row>
    <row r="3253" spans="1:14" x14ac:dyDescent="0.25">
      <c r="A3253" t="s">
        <v>6817</v>
      </c>
      <c r="B3253" t="s">
        <v>2934</v>
      </c>
      <c r="C3253" t="s">
        <v>563</v>
      </c>
      <c r="D3253" t="s">
        <v>242</v>
      </c>
      <c r="E3253" t="s">
        <v>2755</v>
      </c>
      <c r="F3253" t="s">
        <v>202</v>
      </c>
      <c r="G3253" s="9">
        <v>1</v>
      </c>
      <c r="H3253" s="8">
        <v>14.766400000000001</v>
      </c>
      <c r="I3253" s="8">
        <v>24.08</v>
      </c>
      <c r="J3253" s="8">
        <v>14.77</v>
      </c>
      <c r="K3253" t="s">
        <v>2214</v>
      </c>
      <c r="L3253" s="1">
        <v>45009</v>
      </c>
      <c r="M3253">
        <v>3</v>
      </c>
      <c r="N3253">
        <v>2023</v>
      </c>
    </row>
    <row r="3254" spans="1:14" x14ac:dyDescent="0.25">
      <c r="A3254" t="s">
        <v>6817</v>
      </c>
      <c r="B3254" t="s">
        <v>2934</v>
      </c>
      <c r="C3254" t="s">
        <v>468</v>
      </c>
      <c r="D3254" t="s">
        <v>306</v>
      </c>
      <c r="E3254" t="s">
        <v>2746</v>
      </c>
      <c r="F3254" t="s">
        <v>202</v>
      </c>
      <c r="G3254" s="9">
        <v>1</v>
      </c>
      <c r="H3254" s="8">
        <v>0.94499999999999995</v>
      </c>
      <c r="I3254" s="8">
        <v>8.0299999999999994</v>
      </c>
      <c r="J3254" s="8">
        <v>0.95</v>
      </c>
      <c r="K3254" t="s">
        <v>2214</v>
      </c>
      <c r="L3254" s="1">
        <v>45009</v>
      </c>
      <c r="M3254">
        <v>3</v>
      </c>
      <c r="N3254">
        <v>2023</v>
      </c>
    </row>
    <row r="3255" spans="1:14" x14ac:dyDescent="0.25">
      <c r="A3255" t="s">
        <v>6817</v>
      </c>
      <c r="B3255" t="s">
        <v>2934</v>
      </c>
      <c r="C3255" t="s">
        <v>485</v>
      </c>
      <c r="D3255" t="s">
        <v>308</v>
      </c>
      <c r="E3255" t="s">
        <v>2744</v>
      </c>
      <c r="F3255" t="s">
        <v>202</v>
      </c>
      <c r="G3255" s="9">
        <v>1</v>
      </c>
      <c r="H3255" s="8">
        <v>6.4234</v>
      </c>
      <c r="I3255" s="8">
        <v>10.17</v>
      </c>
      <c r="J3255" s="8">
        <v>6.42</v>
      </c>
      <c r="K3255" t="s">
        <v>2214</v>
      </c>
      <c r="L3255" s="1">
        <v>45009</v>
      </c>
      <c r="M3255">
        <v>3</v>
      </c>
      <c r="N3255">
        <v>2023</v>
      </c>
    </row>
    <row r="3256" spans="1:14" x14ac:dyDescent="0.25">
      <c r="A3256" t="s">
        <v>6817</v>
      </c>
      <c r="B3256" t="s">
        <v>2934</v>
      </c>
      <c r="C3256" t="s">
        <v>465</v>
      </c>
      <c r="D3256" t="s">
        <v>324</v>
      </c>
      <c r="E3256" t="s">
        <v>1735</v>
      </c>
      <c r="F3256" t="s">
        <v>202</v>
      </c>
      <c r="G3256" s="9">
        <v>1</v>
      </c>
      <c r="H3256" s="8">
        <v>26.8748</v>
      </c>
      <c r="I3256" s="8">
        <v>38.840000000000003</v>
      </c>
      <c r="J3256" s="8">
        <v>26.87</v>
      </c>
      <c r="K3256" t="s">
        <v>2214</v>
      </c>
      <c r="L3256" s="1">
        <v>45009</v>
      </c>
      <c r="M3256">
        <v>3</v>
      </c>
      <c r="N3256">
        <v>2023</v>
      </c>
    </row>
    <row r="3257" spans="1:14" x14ac:dyDescent="0.25">
      <c r="A3257" t="s">
        <v>6817</v>
      </c>
      <c r="B3257" t="s">
        <v>2934</v>
      </c>
      <c r="C3257" t="s">
        <v>2736</v>
      </c>
      <c r="D3257" t="s">
        <v>202</v>
      </c>
      <c r="E3257" t="s">
        <v>2723</v>
      </c>
      <c r="F3257" t="s">
        <v>202</v>
      </c>
      <c r="G3257" s="9">
        <v>1</v>
      </c>
      <c r="H3257" s="8">
        <v>0</v>
      </c>
      <c r="I3257" s="8">
        <v>86</v>
      </c>
      <c r="J3257" s="8">
        <v>0</v>
      </c>
      <c r="K3257" t="s">
        <v>2214</v>
      </c>
      <c r="L3257" s="1">
        <v>45009</v>
      </c>
      <c r="M3257">
        <v>3</v>
      </c>
      <c r="N3257">
        <v>2023</v>
      </c>
    </row>
    <row r="3258" spans="1:14" x14ac:dyDescent="0.25">
      <c r="A3258" t="s">
        <v>6817</v>
      </c>
      <c r="B3258" t="s">
        <v>2934</v>
      </c>
      <c r="C3258" t="s">
        <v>435</v>
      </c>
      <c r="D3258" t="s">
        <v>224</v>
      </c>
      <c r="E3258" t="s">
        <v>225</v>
      </c>
      <c r="F3258" t="s">
        <v>202</v>
      </c>
      <c r="G3258" s="9">
        <v>1</v>
      </c>
      <c r="H3258" s="8">
        <v>33.563899999999997</v>
      </c>
      <c r="I3258" s="8">
        <v>105</v>
      </c>
      <c r="J3258" s="8">
        <v>33.56</v>
      </c>
      <c r="K3258" t="s">
        <v>2214</v>
      </c>
      <c r="L3258" s="1">
        <v>45009</v>
      </c>
      <c r="M3258">
        <v>3</v>
      </c>
      <c r="N3258">
        <v>2023</v>
      </c>
    </row>
    <row r="3259" spans="1:14" x14ac:dyDescent="0.25">
      <c r="A3259" t="s">
        <v>6818</v>
      </c>
      <c r="B3259" t="s">
        <v>2934</v>
      </c>
      <c r="C3259" t="s">
        <v>2990</v>
      </c>
      <c r="D3259" t="s">
        <v>1915</v>
      </c>
      <c r="E3259" t="s">
        <v>6819</v>
      </c>
      <c r="F3259" t="s">
        <v>202</v>
      </c>
      <c r="G3259" s="9">
        <v>1</v>
      </c>
      <c r="H3259" s="8">
        <v>0</v>
      </c>
      <c r="I3259" s="8">
        <v>348.88</v>
      </c>
      <c r="J3259" s="8">
        <v>0</v>
      </c>
      <c r="K3259" t="s">
        <v>2214</v>
      </c>
      <c r="L3259" s="1">
        <v>45007</v>
      </c>
      <c r="M3259">
        <v>3</v>
      </c>
      <c r="N3259">
        <v>2023</v>
      </c>
    </row>
    <row r="3260" spans="1:14" x14ac:dyDescent="0.25">
      <c r="A3260" t="s">
        <v>6818</v>
      </c>
      <c r="B3260" t="s">
        <v>2934</v>
      </c>
      <c r="C3260" t="s">
        <v>452</v>
      </c>
      <c r="D3260" t="s">
        <v>376</v>
      </c>
      <c r="E3260" t="s">
        <v>6820</v>
      </c>
      <c r="F3260" t="s">
        <v>202</v>
      </c>
      <c r="G3260" s="9">
        <v>1</v>
      </c>
      <c r="H3260" s="8">
        <v>53.547899999999998</v>
      </c>
      <c r="I3260" s="8">
        <v>0</v>
      </c>
      <c r="J3260" s="8">
        <v>53.55</v>
      </c>
      <c r="K3260" t="s">
        <v>2214</v>
      </c>
      <c r="L3260" s="1">
        <v>45007</v>
      </c>
      <c r="M3260">
        <v>3</v>
      </c>
      <c r="N3260">
        <v>2023</v>
      </c>
    </row>
    <row r="3261" spans="1:14" x14ac:dyDescent="0.25">
      <c r="A3261" t="s">
        <v>6818</v>
      </c>
      <c r="B3261" t="s">
        <v>2934</v>
      </c>
      <c r="C3261" t="s">
        <v>500</v>
      </c>
      <c r="D3261" t="s">
        <v>372</v>
      </c>
      <c r="E3261" t="s">
        <v>6821</v>
      </c>
      <c r="F3261" t="s">
        <v>202</v>
      </c>
      <c r="G3261" s="9">
        <v>1</v>
      </c>
      <c r="H3261" s="8">
        <v>79.7607</v>
      </c>
      <c r="I3261" s="8">
        <v>0</v>
      </c>
      <c r="J3261" s="8">
        <v>79.760000000000005</v>
      </c>
      <c r="K3261" t="s">
        <v>2214</v>
      </c>
      <c r="L3261" s="1">
        <v>45007</v>
      </c>
      <c r="M3261">
        <v>3</v>
      </c>
      <c r="N3261">
        <v>2023</v>
      </c>
    </row>
    <row r="3262" spans="1:14" x14ac:dyDescent="0.25">
      <c r="A3262" t="s">
        <v>6818</v>
      </c>
      <c r="B3262" t="s">
        <v>2934</v>
      </c>
      <c r="C3262" t="s">
        <v>511</v>
      </c>
      <c r="D3262" t="s">
        <v>310</v>
      </c>
      <c r="E3262" t="s">
        <v>1719</v>
      </c>
      <c r="F3262" t="s">
        <v>202</v>
      </c>
      <c r="G3262" s="9">
        <v>1</v>
      </c>
      <c r="H3262" s="8">
        <v>121.40219999999999</v>
      </c>
      <c r="I3262" s="8">
        <v>0</v>
      </c>
      <c r="J3262" s="8">
        <v>121.4</v>
      </c>
      <c r="K3262" t="s">
        <v>2214</v>
      </c>
      <c r="L3262" s="1">
        <v>45007</v>
      </c>
      <c r="M3262">
        <v>3</v>
      </c>
      <c r="N3262">
        <v>2023</v>
      </c>
    </row>
    <row r="3263" spans="1:14" x14ac:dyDescent="0.25">
      <c r="A3263" t="s">
        <v>6818</v>
      </c>
      <c r="B3263" t="s">
        <v>2934</v>
      </c>
      <c r="C3263" t="s">
        <v>3893</v>
      </c>
      <c r="D3263" t="s">
        <v>2342</v>
      </c>
      <c r="E3263" t="s">
        <v>6822</v>
      </c>
      <c r="F3263" t="s">
        <v>202</v>
      </c>
      <c r="G3263" s="9">
        <v>1</v>
      </c>
      <c r="H3263" s="8">
        <v>0</v>
      </c>
      <c r="I3263" s="8">
        <v>275.01</v>
      </c>
      <c r="J3263" s="8">
        <v>0</v>
      </c>
      <c r="K3263" t="s">
        <v>2214</v>
      </c>
      <c r="L3263" s="1">
        <v>45007</v>
      </c>
      <c r="M3263">
        <v>3</v>
      </c>
      <c r="N3263">
        <v>2023</v>
      </c>
    </row>
    <row r="3264" spans="1:14" x14ac:dyDescent="0.25">
      <c r="A3264" t="s">
        <v>6818</v>
      </c>
      <c r="B3264" t="s">
        <v>2934</v>
      </c>
      <c r="C3264" t="s">
        <v>534</v>
      </c>
      <c r="D3264" t="s">
        <v>122</v>
      </c>
      <c r="E3264" t="s">
        <v>123</v>
      </c>
      <c r="F3264" t="s">
        <v>202</v>
      </c>
      <c r="G3264" s="9">
        <v>1</v>
      </c>
      <c r="H3264" s="8">
        <v>124.67489999999999</v>
      </c>
      <c r="I3264" s="8">
        <v>0</v>
      </c>
      <c r="J3264" s="8">
        <v>124.67</v>
      </c>
      <c r="K3264" t="s">
        <v>2214</v>
      </c>
      <c r="L3264" s="1">
        <v>45007</v>
      </c>
      <c r="M3264">
        <v>3</v>
      </c>
      <c r="N3264">
        <v>2023</v>
      </c>
    </row>
    <row r="3265" spans="1:14" x14ac:dyDescent="0.25">
      <c r="A3265" t="s">
        <v>6818</v>
      </c>
      <c r="B3265" t="s">
        <v>2934</v>
      </c>
      <c r="C3265" t="s">
        <v>602</v>
      </c>
      <c r="D3265" t="s">
        <v>232</v>
      </c>
      <c r="E3265" t="s">
        <v>1602</v>
      </c>
      <c r="F3265" t="s">
        <v>202</v>
      </c>
      <c r="G3265" s="9">
        <v>1</v>
      </c>
      <c r="H3265" s="8">
        <v>28.0518</v>
      </c>
      <c r="I3265" s="8">
        <v>0</v>
      </c>
      <c r="J3265" s="8">
        <v>28.05</v>
      </c>
      <c r="K3265" t="s">
        <v>2214</v>
      </c>
      <c r="L3265" s="1">
        <v>45007</v>
      </c>
      <c r="M3265">
        <v>3</v>
      </c>
      <c r="N3265">
        <v>2023</v>
      </c>
    </row>
    <row r="3266" spans="1:14" x14ac:dyDescent="0.25">
      <c r="A3266" t="s">
        <v>6818</v>
      </c>
      <c r="B3266" t="s">
        <v>2934</v>
      </c>
      <c r="C3266" t="s">
        <v>5607</v>
      </c>
      <c r="D3266" t="s">
        <v>5608</v>
      </c>
      <c r="E3266" t="s">
        <v>5797</v>
      </c>
      <c r="F3266" t="s">
        <v>202</v>
      </c>
      <c r="G3266" s="9">
        <v>1</v>
      </c>
      <c r="H3266" s="8">
        <v>0</v>
      </c>
      <c r="I3266" s="8">
        <v>686.12</v>
      </c>
      <c r="J3266" s="8">
        <v>0</v>
      </c>
      <c r="K3266" t="s">
        <v>2214</v>
      </c>
      <c r="L3266" s="1">
        <v>45007</v>
      </c>
      <c r="M3266">
        <v>3</v>
      </c>
      <c r="N3266">
        <v>2023</v>
      </c>
    </row>
    <row r="3267" spans="1:14" x14ac:dyDescent="0.25">
      <c r="A3267" t="s">
        <v>6818</v>
      </c>
      <c r="B3267" t="s">
        <v>2934</v>
      </c>
      <c r="C3267" t="s">
        <v>462</v>
      </c>
      <c r="D3267" t="s">
        <v>272</v>
      </c>
      <c r="E3267" t="s">
        <v>6823</v>
      </c>
      <c r="F3267" t="s">
        <v>1672</v>
      </c>
      <c r="G3267" s="9">
        <v>1</v>
      </c>
      <c r="H3267" s="8">
        <v>156.06180000000001</v>
      </c>
      <c r="I3267" s="8">
        <v>0</v>
      </c>
      <c r="J3267" s="8">
        <v>156.06</v>
      </c>
      <c r="K3267" t="s">
        <v>2214</v>
      </c>
      <c r="L3267" s="1">
        <v>45007</v>
      </c>
      <c r="M3267">
        <v>3</v>
      </c>
      <c r="N3267">
        <v>2023</v>
      </c>
    </row>
    <row r="3268" spans="1:14" x14ac:dyDescent="0.25">
      <c r="A3268" t="s">
        <v>6818</v>
      </c>
      <c r="B3268" t="s">
        <v>2934</v>
      </c>
      <c r="C3268" t="s">
        <v>463</v>
      </c>
      <c r="D3268" t="s">
        <v>274</v>
      </c>
      <c r="E3268" t="s">
        <v>6824</v>
      </c>
      <c r="F3268" t="s">
        <v>1672</v>
      </c>
      <c r="G3268" s="9">
        <v>1</v>
      </c>
      <c r="H3268" s="8">
        <v>90.965900000000005</v>
      </c>
      <c r="I3268" s="8">
        <v>0</v>
      </c>
      <c r="J3268" s="8">
        <v>90.97</v>
      </c>
      <c r="K3268" t="s">
        <v>2214</v>
      </c>
      <c r="L3268" s="1">
        <v>45007</v>
      </c>
      <c r="M3268">
        <v>3</v>
      </c>
      <c r="N3268">
        <v>2023</v>
      </c>
    </row>
    <row r="3269" spans="1:14" x14ac:dyDescent="0.25">
      <c r="A3269" t="s">
        <v>6818</v>
      </c>
      <c r="B3269" t="s">
        <v>2934</v>
      </c>
      <c r="C3269" t="s">
        <v>464</v>
      </c>
      <c r="D3269" t="s">
        <v>276</v>
      </c>
      <c r="E3269" t="s">
        <v>6825</v>
      </c>
      <c r="F3269" t="s">
        <v>1672</v>
      </c>
      <c r="G3269" s="9">
        <v>1</v>
      </c>
      <c r="H3269" s="8">
        <v>126.4982</v>
      </c>
      <c r="I3269" s="8">
        <v>0</v>
      </c>
      <c r="J3269" s="8">
        <v>126.5</v>
      </c>
      <c r="K3269" t="s">
        <v>2214</v>
      </c>
      <c r="L3269" s="1">
        <v>45007</v>
      </c>
      <c r="M3269">
        <v>3</v>
      </c>
      <c r="N3269">
        <v>2023</v>
      </c>
    </row>
    <row r="3270" spans="1:14" x14ac:dyDescent="0.25">
      <c r="A3270" t="s">
        <v>6818</v>
      </c>
      <c r="B3270" t="s">
        <v>2934</v>
      </c>
      <c r="C3270" t="s">
        <v>3643</v>
      </c>
      <c r="D3270" t="s">
        <v>1748</v>
      </c>
      <c r="E3270" t="s">
        <v>1749</v>
      </c>
      <c r="F3270" t="s">
        <v>202</v>
      </c>
      <c r="G3270" s="9">
        <v>1</v>
      </c>
      <c r="H3270" s="8">
        <v>36.623199999999997</v>
      </c>
      <c r="I3270" s="8">
        <v>0</v>
      </c>
      <c r="J3270" s="8">
        <v>36.619999999999997</v>
      </c>
      <c r="K3270" t="s">
        <v>2214</v>
      </c>
      <c r="L3270" s="1">
        <v>45007</v>
      </c>
      <c r="M3270">
        <v>3</v>
      </c>
      <c r="N3270">
        <v>2023</v>
      </c>
    </row>
    <row r="3271" spans="1:14" x14ac:dyDescent="0.25">
      <c r="A3271" t="s">
        <v>6818</v>
      </c>
      <c r="B3271" t="s">
        <v>2934</v>
      </c>
      <c r="C3271" t="s">
        <v>3639</v>
      </c>
      <c r="D3271" t="s">
        <v>1740</v>
      </c>
      <c r="E3271" t="s">
        <v>1741</v>
      </c>
      <c r="F3271" t="s">
        <v>202</v>
      </c>
      <c r="G3271" s="9">
        <v>1</v>
      </c>
      <c r="H3271" s="8">
        <v>28.0518</v>
      </c>
      <c r="I3271" s="8">
        <v>0</v>
      </c>
      <c r="J3271" s="8">
        <v>28.05</v>
      </c>
      <c r="K3271" t="s">
        <v>2214</v>
      </c>
      <c r="L3271" s="1">
        <v>45007</v>
      </c>
      <c r="M3271">
        <v>3</v>
      </c>
      <c r="N3271">
        <v>2023</v>
      </c>
    </row>
    <row r="3272" spans="1:14" x14ac:dyDescent="0.25">
      <c r="A3272" t="s">
        <v>6818</v>
      </c>
      <c r="B3272" t="s">
        <v>2934</v>
      </c>
      <c r="C3272" t="s">
        <v>524</v>
      </c>
      <c r="D3272" t="s">
        <v>332</v>
      </c>
      <c r="E3272" t="s">
        <v>3894</v>
      </c>
      <c r="F3272" t="s">
        <v>202</v>
      </c>
      <c r="G3272" s="9">
        <v>1</v>
      </c>
      <c r="H3272" s="8">
        <v>31.168700000000001</v>
      </c>
      <c r="I3272" s="8">
        <v>0</v>
      </c>
      <c r="J3272" s="8">
        <v>31.17</v>
      </c>
      <c r="K3272" t="s">
        <v>2214</v>
      </c>
      <c r="L3272" s="1">
        <v>45007</v>
      </c>
      <c r="M3272">
        <v>3</v>
      </c>
      <c r="N3272">
        <v>2023</v>
      </c>
    </row>
    <row r="3273" spans="1:14" x14ac:dyDescent="0.25">
      <c r="A3273" t="s">
        <v>6818</v>
      </c>
      <c r="B3273" t="s">
        <v>2934</v>
      </c>
      <c r="C3273" t="s">
        <v>2736</v>
      </c>
      <c r="D3273" t="s">
        <v>202</v>
      </c>
      <c r="E3273" t="s">
        <v>2723</v>
      </c>
      <c r="F3273" t="s">
        <v>202</v>
      </c>
      <c r="G3273" s="9">
        <v>1</v>
      </c>
      <c r="H3273" s="8">
        <v>0</v>
      </c>
      <c r="I3273" s="8">
        <v>140</v>
      </c>
      <c r="J3273" s="8">
        <v>0</v>
      </c>
      <c r="K3273" t="s">
        <v>2214</v>
      </c>
      <c r="L3273" s="1">
        <v>45007</v>
      </c>
      <c r="M3273">
        <v>3</v>
      </c>
      <c r="N3273">
        <v>2023</v>
      </c>
    </row>
    <row r="3274" spans="1:14" x14ac:dyDescent="0.25">
      <c r="A3274" t="s">
        <v>6826</v>
      </c>
      <c r="B3274" t="s">
        <v>2934</v>
      </c>
      <c r="C3274" t="s">
        <v>489</v>
      </c>
      <c r="D3274" t="s">
        <v>157</v>
      </c>
      <c r="E3274" t="s">
        <v>3126</v>
      </c>
      <c r="F3274" t="s">
        <v>202</v>
      </c>
      <c r="G3274" s="9">
        <v>2</v>
      </c>
      <c r="H3274" s="8">
        <v>2.3895</v>
      </c>
      <c r="I3274" s="8">
        <v>0</v>
      </c>
      <c r="J3274" s="8">
        <v>4.78</v>
      </c>
      <c r="K3274" t="s">
        <v>113</v>
      </c>
      <c r="L3274" s="1">
        <v>45005</v>
      </c>
      <c r="M3274">
        <v>3</v>
      </c>
      <c r="N3274">
        <v>2023</v>
      </c>
    </row>
    <row r="3275" spans="1:14" x14ac:dyDescent="0.25">
      <c r="A3275" t="s">
        <v>6826</v>
      </c>
      <c r="B3275" t="s">
        <v>2934</v>
      </c>
      <c r="C3275" t="s">
        <v>2736</v>
      </c>
      <c r="D3275" t="s">
        <v>202</v>
      </c>
      <c r="E3275" t="s">
        <v>6827</v>
      </c>
      <c r="F3275" t="s">
        <v>202</v>
      </c>
      <c r="G3275" s="9">
        <v>1</v>
      </c>
      <c r="H3275" s="8">
        <v>0</v>
      </c>
      <c r="I3275" s="8">
        <v>0</v>
      </c>
      <c r="J3275" s="8">
        <v>0</v>
      </c>
      <c r="K3275" t="s">
        <v>113</v>
      </c>
      <c r="L3275" s="1">
        <v>45005</v>
      </c>
      <c r="M3275">
        <v>3</v>
      </c>
      <c r="N3275">
        <v>2023</v>
      </c>
    </row>
    <row r="3276" spans="1:14" x14ac:dyDescent="0.25">
      <c r="A3276" t="s">
        <v>6826</v>
      </c>
      <c r="B3276" t="s">
        <v>2934</v>
      </c>
      <c r="C3276" t="s">
        <v>631</v>
      </c>
      <c r="D3276" t="s">
        <v>161</v>
      </c>
      <c r="E3276" t="s">
        <v>162</v>
      </c>
      <c r="F3276" t="s">
        <v>202</v>
      </c>
      <c r="G3276" s="9">
        <v>2</v>
      </c>
      <c r="H3276" s="8">
        <v>0.71679999999999999</v>
      </c>
      <c r="I3276" s="8">
        <v>15</v>
      </c>
      <c r="J3276" s="8">
        <v>1.43</v>
      </c>
      <c r="K3276" t="s">
        <v>113</v>
      </c>
      <c r="L3276" s="1">
        <v>45005</v>
      </c>
      <c r="M3276">
        <v>3</v>
      </c>
      <c r="N3276">
        <v>2023</v>
      </c>
    </row>
    <row r="3277" spans="1:14" x14ac:dyDescent="0.25">
      <c r="A3277" t="s">
        <v>6828</v>
      </c>
      <c r="B3277" t="s">
        <v>2934</v>
      </c>
      <c r="C3277" t="s">
        <v>2724</v>
      </c>
      <c r="D3277" t="s">
        <v>202</v>
      </c>
      <c r="E3277" t="s">
        <v>2779</v>
      </c>
      <c r="F3277" t="s">
        <v>202</v>
      </c>
      <c r="G3277" s="9">
        <v>1</v>
      </c>
      <c r="H3277" s="8">
        <v>0</v>
      </c>
      <c r="I3277" s="8">
        <v>47.1</v>
      </c>
      <c r="J3277" s="8">
        <v>0</v>
      </c>
      <c r="K3277" t="s">
        <v>113</v>
      </c>
      <c r="L3277" s="1">
        <v>44998</v>
      </c>
      <c r="M3277">
        <v>3</v>
      </c>
      <c r="N3277">
        <v>2023</v>
      </c>
    </row>
    <row r="3278" spans="1:14" x14ac:dyDescent="0.25">
      <c r="A3278" t="s">
        <v>6828</v>
      </c>
      <c r="B3278" t="s">
        <v>2934</v>
      </c>
      <c r="C3278" t="s">
        <v>3017</v>
      </c>
      <c r="D3278" t="s">
        <v>1622</v>
      </c>
      <c r="E3278" t="s">
        <v>6829</v>
      </c>
      <c r="F3278" t="s">
        <v>202</v>
      </c>
      <c r="G3278" s="9">
        <v>1</v>
      </c>
      <c r="H3278" s="8">
        <v>131.05670000000001</v>
      </c>
      <c r="I3278" s="8">
        <v>404</v>
      </c>
      <c r="J3278" s="8">
        <v>131.06</v>
      </c>
      <c r="K3278" t="s">
        <v>113</v>
      </c>
      <c r="L3278" s="1">
        <v>44998</v>
      </c>
      <c r="M3278">
        <v>3</v>
      </c>
      <c r="N3278">
        <v>2023</v>
      </c>
    </row>
    <row r="3279" spans="1:14" x14ac:dyDescent="0.25">
      <c r="A3279" t="s">
        <v>6828</v>
      </c>
      <c r="B3279" t="s">
        <v>2934</v>
      </c>
      <c r="C3279" t="s">
        <v>2837</v>
      </c>
      <c r="D3279" t="s">
        <v>1992</v>
      </c>
      <c r="E3279" t="s">
        <v>6830</v>
      </c>
      <c r="F3279" t="s">
        <v>202</v>
      </c>
      <c r="G3279" s="9">
        <v>1</v>
      </c>
      <c r="H3279" s="8">
        <v>0</v>
      </c>
      <c r="I3279" s="8">
        <v>919</v>
      </c>
      <c r="J3279" s="8">
        <v>0</v>
      </c>
      <c r="K3279" t="s">
        <v>113</v>
      </c>
      <c r="L3279" s="1">
        <v>44998</v>
      </c>
      <c r="M3279">
        <v>3</v>
      </c>
      <c r="N3279">
        <v>2023</v>
      </c>
    </row>
    <row r="3280" spans="1:14" x14ac:dyDescent="0.25">
      <c r="A3280" t="s">
        <v>6828</v>
      </c>
      <c r="B3280" t="s">
        <v>2934</v>
      </c>
      <c r="C3280" t="s">
        <v>526</v>
      </c>
      <c r="D3280" t="s">
        <v>286</v>
      </c>
      <c r="E3280" t="s">
        <v>287</v>
      </c>
      <c r="F3280" t="s">
        <v>202</v>
      </c>
      <c r="G3280" s="9">
        <v>1</v>
      </c>
      <c r="H3280" s="8">
        <v>225.9598</v>
      </c>
      <c r="I3280" s="8">
        <v>0</v>
      </c>
      <c r="J3280" s="8">
        <v>225.96</v>
      </c>
      <c r="K3280" t="s">
        <v>113</v>
      </c>
      <c r="L3280" s="1">
        <v>44998</v>
      </c>
      <c r="M3280">
        <v>3</v>
      </c>
      <c r="N3280">
        <v>2023</v>
      </c>
    </row>
    <row r="3281" spans="1:14" x14ac:dyDescent="0.25">
      <c r="A3281" t="s">
        <v>6828</v>
      </c>
      <c r="B3281" t="s">
        <v>2934</v>
      </c>
      <c r="C3281" t="s">
        <v>527</v>
      </c>
      <c r="D3281" t="s">
        <v>288</v>
      </c>
      <c r="E3281" t="s">
        <v>289</v>
      </c>
      <c r="F3281" t="s">
        <v>202</v>
      </c>
      <c r="G3281" s="9">
        <v>1</v>
      </c>
      <c r="H3281" s="8">
        <v>128.7971</v>
      </c>
      <c r="I3281" s="8">
        <v>0</v>
      </c>
      <c r="J3281" s="8">
        <v>128.80000000000001</v>
      </c>
      <c r="K3281" t="s">
        <v>113</v>
      </c>
      <c r="L3281" s="1">
        <v>44998</v>
      </c>
      <c r="M3281">
        <v>3</v>
      </c>
      <c r="N3281">
        <v>2023</v>
      </c>
    </row>
    <row r="3282" spans="1:14" x14ac:dyDescent="0.25">
      <c r="A3282" t="s">
        <v>6831</v>
      </c>
      <c r="B3282" t="s">
        <v>2929</v>
      </c>
      <c r="C3282" t="s">
        <v>2736</v>
      </c>
      <c r="D3282" t="s">
        <v>202</v>
      </c>
      <c r="E3282" t="s">
        <v>6827</v>
      </c>
      <c r="F3282" t="s">
        <v>202</v>
      </c>
      <c r="G3282" s="9">
        <v>1</v>
      </c>
      <c r="H3282" s="8">
        <v>0</v>
      </c>
      <c r="I3282" s="8">
        <v>0</v>
      </c>
      <c r="J3282" s="8">
        <v>0</v>
      </c>
      <c r="K3282" t="s">
        <v>113</v>
      </c>
      <c r="L3282" s="1">
        <v>44972</v>
      </c>
      <c r="M3282">
        <v>2</v>
      </c>
      <c r="N3282">
        <v>2023</v>
      </c>
    </row>
    <row r="3283" spans="1:14" x14ac:dyDescent="0.25">
      <c r="A3283" t="s">
        <v>6831</v>
      </c>
      <c r="B3283" t="s">
        <v>2929</v>
      </c>
      <c r="C3283" t="s">
        <v>440</v>
      </c>
      <c r="D3283" t="s">
        <v>228</v>
      </c>
      <c r="E3283" t="s">
        <v>6832</v>
      </c>
      <c r="F3283" t="s">
        <v>202</v>
      </c>
      <c r="G3283" s="9">
        <v>1</v>
      </c>
      <c r="H3283" s="8">
        <v>57.243099999999998</v>
      </c>
      <c r="I3283" s="8">
        <v>99</v>
      </c>
      <c r="J3283" s="8">
        <v>57.24</v>
      </c>
      <c r="K3283" t="s">
        <v>113</v>
      </c>
      <c r="L3283" s="1">
        <v>44972</v>
      </c>
      <c r="M3283">
        <v>2</v>
      </c>
      <c r="N3283">
        <v>2023</v>
      </c>
    </row>
    <row r="3284" spans="1:14" x14ac:dyDescent="0.25">
      <c r="A3284" t="s">
        <v>6833</v>
      </c>
      <c r="B3284" t="s">
        <v>2934</v>
      </c>
      <c r="C3284" t="s">
        <v>478</v>
      </c>
      <c r="D3284" t="s">
        <v>35</v>
      </c>
      <c r="E3284" t="s">
        <v>36</v>
      </c>
      <c r="F3284" t="s">
        <v>202</v>
      </c>
      <c r="G3284" s="9">
        <v>1</v>
      </c>
      <c r="H3284" s="8">
        <v>41.198799999999999</v>
      </c>
      <c r="I3284" s="8">
        <v>199</v>
      </c>
      <c r="J3284" s="8">
        <v>41.2</v>
      </c>
      <c r="K3284" t="s">
        <v>686</v>
      </c>
      <c r="L3284" s="1">
        <v>44970</v>
      </c>
      <c r="M3284">
        <v>2</v>
      </c>
      <c r="N3284">
        <v>2023</v>
      </c>
    </row>
    <row r="3285" spans="1:14" x14ac:dyDescent="0.25">
      <c r="A3285" t="s">
        <v>6834</v>
      </c>
      <c r="B3285" t="s">
        <v>2934</v>
      </c>
      <c r="C3285" t="s">
        <v>2867</v>
      </c>
      <c r="D3285" t="s">
        <v>1764</v>
      </c>
      <c r="E3285" t="s">
        <v>1764</v>
      </c>
      <c r="F3285" t="s">
        <v>202</v>
      </c>
      <c r="G3285" s="9">
        <v>1</v>
      </c>
      <c r="H3285" s="8">
        <v>3.4369999999999998</v>
      </c>
      <c r="I3285" s="8">
        <v>10</v>
      </c>
      <c r="J3285" s="8">
        <v>3.44</v>
      </c>
      <c r="K3285" t="s">
        <v>113</v>
      </c>
      <c r="L3285" s="1">
        <v>44967</v>
      </c>
      <c r="M3285">
        <v>2</v>
      </c>
      <c r="N3285">
        <v>2023</v>
      </c>
    </row>
    <row r="3286" spans="1:14" x14ac:dyDescent="0.25">
      <c r="A3286" t="s">
        <v>6834</v>
      </c>
      <c r="B3286" t="s">
        <v>2934</v>
      </c>
      <c r="C3286" t="s">
        <v>456</v>
      </c>
      <c r="D3286" t="s">
        <v>173</v>
      </c>
      <c r="E3286" t="s">
        <v>174</v>
      </c>
      <c r="F3286" t="s">
        <v>202</v>
      </c>
      <c r="G3286" s="9">
        <v>3</v>
      </c>
      <c r="H3286" s="8">
        <v>0.68740000000000001</v>
      </c>
      <c r="I3286" s="8">
        <v>10</v>
      </c>
      <c r="J3286" s="8">
        <v>2.06</v>
      </c>
      <c r="K3286" t="s">
        <v>113</v>
      </c>
      <c r="L3286" s="1">
        <v>44967</v>
      </c>
      <c r="M3286">
        <v>2</v>
      </c>
      <c r="N3286">
        <v>2023</v>
      </c>
    </row>
    <row r="3287" spans="1:14" x14ac:dyDescent="0.25">
      <c r="A3287" t="s">
        <v>6835</v>
      </c>
      <c r="B3287" t="s">
        <v>2934</v>
      </c>
      <c r="C3287" t="s">
        <v>478</v>
      </c>
      <c r="D3287" t="s">
        <v>35</v>
      </c>
      <c r="E3287" t="s">
        <v>36</v>
      </c>
      <c r="F3287" t="s">
        <v>202</v>
      </c>
      <c r="G3287" s="9">
        <v>1</v>
      </c>
      <c r="H3287" s="8">
        <v>41.198799999999999</v>
      </c>
      <c r="I3287" s="8">
        <v>0</v>
      </c>
      <c r="J3287" s="8">
        <v>41.2</v>
      </c>
      <c r="K3287" t="s">
        <v>686</v>
      </c>
      <c r="L3287" s="1">
        <v>44960</v>
      </c>
      <c r="M3287">
        <v>2</v>
      </c>
      <c r="N3287">
        <v>2023</v>
      </c>
    </row>
    <row r="3288" spans="1:14" x14ac:dyDescent="0.25">
      <c r="A3288" t="s">
        <v>6836</v>
      </c>
      <c r="B3288" t="s">
        <v>2934</v>
      </c>
      <c r="C3288" t="s">
        <v>495</v>
      </c>
      <c r="D3288" t="s">
        <v>153</v>
      </c>
      <c r="E3288" t="s">
        <v>5359</v>
      </c>
      <c r="F3288" t="s">
        <v>202</v>
      </c>
      <c r="G3288" s="9">
        <v>1</v>
      </c>
      <c r="H3288" s="8">
        <v>0.69479999999999997</v>
      </c>
      <c r="I3288" s="8">
        <v>13.64</v>
      </c>
      <c r="J3288" s="8">
        <v>0.69</v>
      </c>
      <c r="K3288" t="s">
        <v>113</v>
      </c>
      <c r="L3288" s="1">
        <v>44959</v>
      </c>
      <c r="M3288">
        <v>2</v>
      </c>
      <c r="N3288">
        <v>2023</v>
      </c>
    </row>
    <row r="3289" spans="1:14" x14ac:dyDescent="0.25">
      <c r="A3289" t="s">
        <v>6836</v>
      </c>
      <c r="B3289" t="s">
        <v>2934</v>
      </c>
      <c r="C3289" t="s">
        <v>434</v>
      </c>
      <c r="D3289" t="s">
        <v>226</v>
      </c>
      <c r="E3289" t="s">
        <v>2893</v>
      </c>
      <c r="F3289" t="s">
        <v>202</v>
      </c>
      <c r="G3289" s="9">
        <v>1</v>
      </c>
      <c r="H3289" s="8">
        <v>26.6188</v>
      </c>
      <c r="I3289" s="8">
        <v>53.64</v>
      </c>
      <c r="J3289" s="8">
        <v>26.62</v>
      </c>
      <c r="K3289" t="s">
        <v>113</v>
      </c>
      <c r="L3289" s="1">
        <v>44959</v>
      </c>
      <c r="M3289">
        <v>2</v>
      </c>
      <c r="N3289">
        <v>2023</v>
      </c>
    </row>
    <row r="3290" spans="1:14" x14ac:dyDescent="0.25">
      <c r="A3290" t="s">
        <v>6836</v>
      </c>
      <c r="B3290" t="s">
        <v>2934</v>
      </c>
      <c r="C3290" t="s">
        <v>2724</v>
      </c>
      <c r="D3290" t="s">
        <v>202</v>
      </c>
      <c r="E3290" t="s">
        <v>2779</v>
      </c>
      <c r="F3290" t="s">
        <v>202</v>
      </c>
      <c r="G3290" s="9">
        <v>1</v>
      </c>
      <c r="H3290" s="8">
        <v>0</v>
      </c>
      <c r="I3290" s="8">
        <v>33.89</v>
      </c>
      <c r="J3290" s="8">
        <v>0</v>
      </c>
      <c r="K3290" t="s">
        <v>113</v>
      </c>
      <c r="L3290" s="1">
        <v>44959</v>
      </c>
      <c r="M3290">
        <v>2</v>
      </c>
      <c r="N3290">
        <v>2023</v>
      </c>
    </row>
    <row r="3291" spans="1:14" x14ac:dyDescent="0.25">
      <c r="A3291" t="s">
        <v>6836</v>
      </c>
      <c r="B3291" t="s">
        <v>2934</v>
      </c>
      <c r="C3291" t="s">
        <v>440</v>
      </c>
      <c r="D3291" t="s">
        <v>228</v>
      </c>
      <c r="E3291" t="s">
        <v>6832</v>
      </c>
      <c r="F3291" t="s">
        <v>202</v>
      </c>
      <c r="G3291" s="9">
        <v>1</v>
      </c>
      <c r="H3291" s="8">
        <v>55.003500000000003</v>
      </c>
      <c r="I3291" s="8">
        <v>99</v>
      </c>
      <c r="J3291" s="8">
        <v>55</v>
      </c>
      <c r="K3291" t="s">
        <v>113</v>
      </c>
      <c r="L3291" s="1">
        <v>44959</v>
      </c>
      <c r="M3291">
        <v>2</v>
      </c>
      <c r="N3291">
        <v>2023</v>
      </c>
    </row>
    <row r="3292" spans="1:14" x14ac:dyDescent="0.25">
      <c r="A3292" t="s">
        <v>6837</v>
      </c>
      <c r="B3292" t="s">
        <v>2934</v>
      </c>
      <c r="C3292" t="s">
        <v>485</v>
      </c>
      <c r="D3292" t="s">
        <v>308</v>
      </c>
      <c r="E3292" t="s">
        <v>2744</v>
      </c>
      <c r="F3292" t="s">
        <v>202</v>
      </c>
      <c r="G3292" s="9">
        <v>1</v>
      </c>
      <c r="H3292" s="8">
        <v>6.3388999999999998</v>
      </c>
      <c r="I3292" s="8">
        <v>18</v>
      </c>
      <c r="J3292" s="8">
        <v>6.34</v>
      </c>
      <c r="K3292" t="s">
        <v>1398</v>
      </c>
      <c r="L3292" s="1">
        <v>44937</v>
      </c>
      <c r="M3292">
        <v>1</v>
      </c>
      <c r="N3292">
        <v>2023</v>
      </c>
    </row>
    <row r="3293" spans="1:14" x14ac:dyDescent="0.25">
      <c r="A3293" t="s">
        <v>6837</v>
      </c>
      <c r="B3293" t="s">
        <v>2934</v>
      </c>
      <c r="C3293" t="s">
        <v>510</v>
      </c>
      <c r="D3293" t="s">
        <v>295</v>
      </c>
      <c r="E3293" t="s">
        <v>6838</v>
      </c>
      <c r="F3293" t="s">
        <v>202</v>
      </c>
      <c r="G3293" s="9">
        <v>1</v>
      </c>
      <c r="H3293" s="8">
        <v>60.445700000000002</v>
      </c>
      <c r="I3293" s="8">
        <v>0</v>
      </c>
      <c r="J3293" s="8">
        <v>60.45</v>
      </c>
      <c r="K3293" t="s">
        <v>1398</v>
      </c>
      <c r="L3293" s="1">
        <v>44937</v>
      </c>
      <c r="M3293">
        <v>1</v>
      </c>
      <c r="N3293">
        <v>2023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055C1-60CF-49B1-A409-3B478F46F336}">
  <sheetPr>
    <tabColor theme="5" tint="0.79998168889431442"/>
  </sheetPr>
  <dimension ref="A1:Y3721"/>
  <sheetViews>
    <sheetView zoomScale="115" zoomScaleNormal="115" workbookViewId="0">
      <pane ySplit="1" topLeftCell="A2" activePane="bottomLeft" state="frozen"/>
      <selection pane="bottomLeft" activeCell="Q2" sqref="Q2"/>
    </sheetView>
  </sheetViews>
  <sheetFormatPr defaultRowHeight="15" x14ac:dyDescent="0.25"/>
  <cols>
    <col min="1" max="1" width="12.7109375" bestFit="1" customWidth="1"/>
    <col min="2" max="2" width="29.140625" bestFit="1" customWidth="1"/>
    <col min="3" max="3" width="19.42578125" bestFit="1" customWidth="1"/>
    <col min="4" max="4" width="30.28515625" bestFit="1" customWidth="1"/>
    <col min="5" max="9" width="12.42578125" bestFit="1" customWidth="1"/>
    <col min="10" max="12" width="13.5703125" bestFit="1" customWidth="1"/>
    <col min="13" max="14" width="12.42578125" bestFit="1" customWidth="1"/>
    <col min="15" max="16" width="12.42578125" customWidth="1"/>
    <col min="17" max="17" width="19.7109375" bestFit="1" customWidth="1"/>
    <col min="18" max="18" width="16.140625" bestFit="1" customWidth="1"/>
    <col min="19" max="19" width="13.7109375" bestFit="1" customWidth="1"/>
    <col min="20" max="20" width="6.5703125" bestFit="1" customWidth="1"/>
    <col min="21" max="21" width="7.28515625" bestFit="1" customWidth="1"/>
    <col min="22" max="23" width="14.42578125" bestFit="1" customWidth="1"/>
    <col min="24" max="24" width="14.42578125" customWidth="1"/>
    <col min="25" max="25" width="7.28515625" bestFit="1" customWidth="1"/>
    <col min="26" max="28" width="14.42578125" bestFit="1" customWidth="1"/>
    <col min="29" max="29" width="6.85546875" bestFit="1" customWidth="1"/>
    <col min="30" max="32" width="14.42578125" bestFit="1" customWidth="1"/>
    <col min="33" max="33" width="11.7109375" bestFit="1" customWidth="1"/>
    <col min="34" max="34" width="13.140625" bestFit="1" customWidth="1"/>
    <col min="35" max="35" width="7.7109375" customWidth="1"/>
    <col min="36" max="38" width="12.7109375" bestFit="1" customWidth="1"/>
    <col min="39" max="39" width="15.5703125" bestFit="1" customWidth="1"/>
    <col min="40" max="40" width="10.42578125" bestFit="1" customWidth="1"/>
    <col min="41" max="41" width="9" bestFit="1" customWidth="1"/>
    <col min="42" max="42" width="7.28515625" bestFit="1" customWidth="1"/>
  </cols>
  <sheetData>
    <row r="1" spans="1:25" ht="15.75" thickBot="1" x14ac:dyDescent="0.3">
      <c r="A1" t="s">
        <v>9</v>
      </c>
      <c r="B1" t="s">
        <v>4735</v>
      </c>
      <c r="C1" t="s">
        <v>639</v>
      </c>
      <c r="D1" t="s">
        <v>7</v>
      </c>
      <c r="E1" t="s">
        <v>4480</v>
      </c>
      <c r="F1" t="s">
        <v>4481</v>
      </c>
      <c r="G1" t="s">
        <v>4482</v>
      </c>
      <c r="H1" t="s">
        <v>4483</v>
      </c>
      <c r="I1" t="s">
        <v>4484</v>
      </c>
      <c r="J1" t="s">
        <v>4485</v>
      </c>
      <c r="K1" t="s">
        <v>6860</v>
      </c>
      <c r="L1" t="s">
        <v>4486</v>
      </c>
      <c r="M1" t="s">
        <v>4677</v>
      </c>
      <c r="N1" t="s">
        <v>5602</v>
      </c>
      <c r="O1" t="s">
        <v>5603</v>
      </c>
      <c r="P1" t="s">
        <v>6839</v>
      </c>
      <c r="Q1" s="10" t="s">
        <v>4613</v>
      </c>
      <c r="R1" s="10" t="s">
        <v>4492</v>
      </c>
      <c r="S1" s="10" t="s">
        <v>4493</v>
      </c>
      <c r="T1" s="10" t="s">
        <v>4494</v>
      </c>
      <c r="U1" s="10" t="s">
        <v>4495</v>
      </c>
      <c r="V1" s="10" t="s">
        <v>4497</v>
      </c>
      <c r="X1" s="6" t="s">
        <v>4496</v>
      </c>
      <c r="Y1" s="7">
        <v>0.9</v>
      </c>
    </row>
    <row r="2" spans="1:25" x14ac:dyDescent="0.25">
      <c r="A2" t="s">
        <v>2736</v>
      </c>
      <c r="B2" s="32" t="s">
        <v>202</v>
      </c>
      <c r="C2" t="s">
        <v>202</v>
      </c>
      <c r="D2" t="s">
        <v>4746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>
        <v>0</v>
      </c>
      <c r="L2" s="9">
        <v>0</v>
      </c>
      <c r="M2" s="19">
        <v>104</v>
      </c>
      <c r="N2" s="19">
        <v>0</v>
      </c>
      <c r="O2" s="19">
        <v>0</v>
      </c>
      <c r="P2" s="19">
        <v>0</v>
      </c>
      <c r="Q2" s="19">
        <f t="shared" ref="Q2:Q65" si="0">IFERROR(AVERAGEIF(K2:K2,"&lt;&gt;0"),0)</f>
        <v>0</v>
      </c>
      <c r="R2" s="3">
        <f t="shared" ref="R2:R65" si="1">_xlfn.STDEV.S(E2:P2)</f>
        <v>30.02221399786054</v>
      </c>
      <c r="S2" s="3">
        <f t="shared" ref="S2:S65" si="2">IFERROR(AVERAGEIF(E2:P2,"&lt;&gt;0")/30.4,0)</f>
        <v>3.4210526315789473</v>
      </c>
      <c r="T2" s="9">
        <f t="shared" ref="T2:T65" si="3">MIN(E2:P2)</f>
        <v>0</v>
      </c>
      <c r="U2" s="9">
        <f t="shared" ref="U2:U65" si="4">MAX(E2:P2)</f>
        <v>104</v>
      </c>
      <c r="V2" s="9">
        <f t="shared" ref="V2:V65" si="5">MROUND(ROUND(_xlfn.NORM.S.INV($Y$1)*R2*1,1),1)</f>
        <v>39</v>
      </c>
    </row>
    <row r="3" spans="1:25" x14ac:dyDescent="0.25">
      <c r="A3" t="s">
        <v>2736</v>
      </c>
      <c r="B3" s="32" t="s">
        <v>202</v>
      </c>
      <c r="C3" t="s">
        <v>202</v>
      </c>
      <c r="D3" t="s">
        <v>752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>
        <v>0</v>
      </c>
      <c r="L3" s="9">
        <v>0</v>
      </c>
      <c r="M3" s="19">
        <v>0</v>
      </c>
      <c r="N3" s="19">
        <v>0</v>
      </c>
      <c r="O3" s="19">
        <v>0</v>
      </c>
      <c r="P3" s="19">
        <v>1</v>
      </c>
      <c r="Q3" s="19">
        <f t="shared" si="0"/>
        <v>0</v>
      </c>
      <c r="R3" s="3">
        <f t="shared" si="1"/>
        <v>0.28867513459481287</v>
      </c>
      <c r="S3" s="3">
        <f t="shared" si="2"/>
        <v>3.2894736842105261E-2</v>
      </c>
      <c r="T3" s="9">
        <f t="shared" si="3"/>
        <v>0</v>
      </c>
      <c r="U3" s="9">
        <f t="shared" si="4"/>
        <v>1</v>
      </c>
      <c r="V3" s="9">
        <f t="shared" si="5"/>
        <v>0</v>
      </c>
    </row>
    <row r="4" spans="1:25" x14ac:dyDescent="0.25">
      <c r="A4" t="s">
        <v>2736</v>
      </c>
      <c r="B4" s="32" t="s">
        <v>202</v>
      </c>
      <c r="C4" t="s">
        <v>202</v>
      </c>
      <c r="D4" t="s">
        <v>686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>
        <v>0</v>
      </c>
      <c r="L4" s="9">
        <v>0</v>
      </c>
      <c r="M4" s="19">
        <v>221</v>
      </c>
      <c r="N4" s="19">
        <v>0</v>
      </c>
      <c r="O4" s="19">
        <v>253</v>
      </c>
      <c r="P4" s="19">
        <v>123</v>
      </c>
      <c r="Q4" s="19">
        <f t="shared" si="0"/>
        <v>0</v>
      </c>
      <c r="R4" s="3">
        <f t="shared" si="1"/>
        <v>94.521882988207366</v>
      </c>
      <c r="S4" s="3">
        <f t="shared" si="2"/>
        <v>6.5460526315789478</v>
      </c>
      <c r="T4" s="9">
        <f t="shared" si="3"/>
        <v>0</v>
      </c>
      <c r="U4" s="9">
        <f t="shared" si="4"/>
        <v>253</v>
      </c>
      <c r="V4" s="9">
        <f t="shared" si="5"/>
        <v>121</v>
      </c>
    </row>
    <row r="5" spans="1:25" x14ac:dyDescent="0.25">
      <c r="A5" t="s">
        <v>2736</v>
      </c>
      <c r="B5" s="32" t="s">
        <v>202</v>
      </c>
      <c r="C5" t="s">
        <v>202</v>
      </c>
      <c r="D5" t="s">
        <v>876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>
        <v>0</v>
      </c>
      <c r="L5" s="9">
        <v>0</v>
      </c>
      <c r="M5" s="19">
        <v>0</v>
      </c>
      <c r="N5" s="19">
        <v>0</v>
      </c>
      <c r="O5" s="19">
        <v>2</v>
      </c>
      <c r="P5" s="19">
        <v>1</v>
      </c>
      <c r="Q5" s="19">
        <f t="shared" si="0"/>
        <v>0</v>
      </c>
      <c r="R5" s="3">
        <f t="shared" si="1"/>
        <v>0.62158156050806102</v>
      </c>
      <c r="S5" s="3">
        <f t="shared" si="2"/>
        <v>4.9342105263157895E-2</v>
      </c>
      <c r="T5" s="9">
        <f t="shared" si="3"/>
        <v>0</v>
      </c>
      <c r="U5" s="9">
        <f t="shared" si="4"/>
        <v>2</v>
      </c>
      <c r="V5" s="9">
        <f t="shared" si="5"/>
        <v>1</v>
      </c>
    </row>
    <row r="6" spans="1:25" x14ac:dyDescent="0.25">
      <c r="A6" t="s">
        <v>2736</v>
      </c>
      <c r="B6" s="32" t="s">
        <v>202</v>
      </c>
      <c r="C6" t="s">
        <v>202</v>
      </c>
      <c r="D6" t="s">
        <v>861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>
        <v>0</v>
      </c>
      <c r="L6" s="9">
        <v>0</v>
      </c>
      <c r="M6" s="19">
        <v>50</v>
      </c>
      <c r="N6" s="19">
        <v>1</v>
      </c>
      <c r="O6" s="19">
        <v>6</v>
      </c>
      <c r="P6" s="19">
        <v>3</v>
      </c>
      <c r="Q6" s="19">
        <f t="shared" si="0"/>
        <v>0</v>
      </c>
      <c r="R6" s="3">
        <f t="shared" si="1"/>
        <v>14.289220348983992</v>
      </c>
      <c r="S6" s="3">
        <f t="shared" si="2"/>
        <v>0.49342105263157898</v>
      </c>
      <c r="T6" s="9">
        <f t="shared" si="3"/>
        <v>0</v>
      </c>
      <c r="U6" s="9">
        <f t="shared" si="4"/>
        <v>50</v>
      </c>
      <c r="V6" s="9">
        <f t="shared" si="5"/>
        <v>18</v>
      </c>
    </row>
    <row r="7" spans="1:25" x14ac:dyDescent="0.25">
      <c r="A7" t="s">
        <v>2736</v>
      </c>
      <c r="B7" s="32" t="s">
        <v>202</v>
      </c>
      <c r="C7" t="s">
        <v>202</v>
      </c>
      <c r="D7" t="s">
        <v>5604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>
        <v>0</v>
      </c>
      <c r="L7" s="9">
        <v>0</v>
      </c>
      <c r="M7" s="19">
        <v>0</v>
      </c>
      <c r="N7" s="19">
        <v>11</v>
      </c>
      <c r="O7" s="19">
        <v>360</v>
      </c>
      <c r="P7" s="19">
        <v>905</v>
      </c>
      <c r="Q7" s="19">
        <f t="shared" si="0"/>
        <v>0</v>
      </c>
      <c r="R7" s="3">
        <f t="shared" si="1"/>
        <v>271.87307644739246</v>
      </c>
      <c r="S7" s="3">
        <f t="shared" si="2"/>
        <v>13.991228070175438</v>
      </c>
      <c r="T7" s="9">
        <f t="shared" si="3"/>
        <v>0</v>
      </c>
      <c r="U7" s="9">
        <f t="shared" si="4"/>
        <v>905</v>
      </c>
      <c r="V7" s="9">
        <f t="shared" si="5"/>
        <v>348</v>
      </c>
    </row>
    <row r="8" spans="1:25" x14ac:dyDescent="0.25">
      <c r="A8" t="s">
        <v>2736</v>
      </c>
      <c r="B8" s="32" t="s">
        <v>202</v>
      </c>
      <c r="C8" t="s">
        <v>202</v>
      </c>
      <c r="D8" t="s">
        <v>113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>
        <v>0</v>
      </c>
      <c r="L8" s="9">
        <v>0</v>
      </c>
      <c r="M8" s="19">
        <v>85</v>
      </c>
      <c r="N8" s="19">
        <v>11</v>
      </c>
      <c r="O8" s="19">
        <v>56</v>
      </c>
      <c r="P8" s="19">
        <v>90</v>
      </c>
      <c r="Q8" s="19">
        <f t="shared" si="0"/>
        <v>0</v>
      </c>
      <c r="R8" s="3">
        <f t="shared" si="1"/>
        <v>35.293144668703874</v>
      </c>
      <c r="S8" s="3">
        <f t="shared" si="2"/>
        <v>1.9901315789473686</v>
      </c>
      <c r="T8" s="9">
        <f t="shared" si="3"/>
        <v>0</v>
      </c>
      <c r="U8" s="9">
        <f t="shared" si="4"/>
        <v>90</v>
      </c>
      <c r="V8" s="9">
        <f t="shared" si="5"/>
        <v>45</v>
      </c>
    </row>
    <row r="9" spans="1:25" x14ac:dyDescent="0.25">
      <c r="A9" t="s">
        <v>2736</v>
      </c>
      <c r="B9" s="32" t="s">
        <v>202</v>
      </c>
      <c r="C9" t="s">
        <v>202</v>
      </c>
      <c r="D9" t="s">
        <v>820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>
        <v>0</v>
      </c>
      <c r="L9" s="9">
        <v>0</v>
      </c>
      <c r="M9" s="19">
        <v>36</v>
      </c>
      <c r="N9" s="19">
        <v>13</v>
      </c>
      <c r="O9" s="19">
        <v>48</v>
      </c>
      <c r="P9" s="19">
        <v>34</v>
      </c>
      <c r="Q9" s="19">
        <f t="shared" si="0"/>
        <v>0</v>
      </c>
      <c r="R9" s="3">
        <f t="shared" si="1"/>
        <v>17.82469346074981</v>
      </c>
      <c r="S9" s="3">
        <f t="shared" si="2"/>
        <v>1.0773026315789473</v>
      </c>
      <c r="T9" s="9">
        <f t="shared" si="3"/>
        <v>0</v>
      </c>
      <c r="U9" s="9">
        <f t="shared" si="4"/>
        <v>48</v>
      </c>
      <c r="V9" s="9">
        <f t="shared" si="5"/>
        <v>23</v>
      </c>
    </row>
    <row r="10" spans="1:25" x14ac:dyDescent="0.25">
      <c r="A10" t="s">
        <v>2736</v>
      </c>
      <c r="B10" s="32" t="s">
        <v>202</v>
      </c>
      <c r="C10" t="s">
        <v>202</v>
      </c>
      <c r="D10" t="s">
        <v>119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>
        <v>0</v>
      </c>
      <c r="L10" s="9">
        <v>0</v>
      </c>
      <c r="M10" s="19">
        <v>15</v>
      </c>
      <c r="N10" s="19">
        <v>0</v>
      </c>
      <c r="O10" s="19">
        <v>11</v>
      </c>
      <c r="P10" s="19">
        <v>14</v>
      </c>
      <c r="Q10" s="19">
        <f t="shared" si="0"/>
        <v>0</v>
      </c>
      <c r="R10" s="3">
        <f t="shared" si="1"/>
        <v>6.0952042747979451</v>
      </c>
      <c r="S10" s="3">
        <f t="shared" si="2"/>
        <v>0.43859649122807021</v>
      </c>
      <c r="T10" s="9">
        <f t="shared" si="3"/>
        <v>0</v>
      </c>
      <c r="U10" s="9">
        <f t="shared" si="4"/>
        <v>15</v>
      </c>
      <c r="V10" s="9">
        <f t="shared" si="5"/>
        <v>8</v>
      </c>
    </row>
    <row r="11" spans="1:25" x14ac:dyDescent="0.25">
      <c r="A11" t="s">
        <v>2736</v>
      </c>
      <c r="B11" s="32" t="s">
        <v>202</v>
      </c>
      <c r="C11" t="s">
        <v>202</v>
      </c>
      <c r="D11" t="s">
        <v>106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>
        <v>0</v>
      </c>
      <c r="L11" s="9">
        <v>0</v>
      </c>
      <c r="M11" s="19">
        <v>389</v>
      </c>
      <c r="N11" s="19">
        <v>74</v>
      </c>
      <c r="O11" s="19">
        <v>383</v>
      </c>
      <c r="P11" s="19">
        <v>342</v>
      </c>
      <c r="Q11" s="19">
        <f t="shared" si="0"/>
        <v>0</v>
      </c>
      <c r="R11" s="3">
        <f t="shared" si="1"/>
        <v>165.92385986568439</v>
      </c>
      <c r="S11" s="3">
        <f t="shared" si="2"/>
        <v>9.7697368421052637</v>
      </c>
      <c r="T11" s="9">
        <f t="shared" si="3"/>
        <v>0</v>
      </c>
      <c r="U11" s="9">
        <f t="shared" si="4"/>
        <v>389</v>
      </c>
      <c r="V11" s="9">
        <f t="shared" si="5"/>
        <v>213</v>
      </c>
    </row>
    <row r="12" spans="1:25" x14ac:dyDescent="0.25">
      <c r="A12" t="s">
        <v>2736</v>
      </c>
      <c r="B12" s="32" t="s">
        <v>202</v>
      </c>
      <c r="C12" t="s">
        <v>202</v>
      </c>
      <c r="D12" t="s">
        <v>108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>
        <v>0</v>
      </c>
      <c r="L12" s="9">
        <v>0</v>
      </c>
      <c r="M12" s="19">
        <v>30</v>
      </c>
      <c r="N12" s="19">
        <v>8</v>
      </c>
      <c r="O12" s="19">
        <v>244</v>
      </c>
      <c r="P12" s="19">
        <v>139</v>
      </c>
      <c r="Q12" s="19">
        <f t="shared" si="0"/>
        <v>0</v>
      </c>
      <c r="R12" s="3">
        <f t="shared" si="1"/>
        <v>76.900713240968685</v>
      </c>
      <c r="S12" s="3">
        <f t="shared" si="2"/>
        <v>3.4621710526315792</v>
      </c>
      <c r="T12" s="9">
        <f t="shared" si="3"/>
        <v>0</v>
      </c>
      <c r="U12" s="9">
        <f t="shared" si="4"/>
        <v>244</v>
      </c>
      <c r="V12" s="9">
        <f t="shared" si="5"/>
        <v>99</v>
      </c>
    </row>
    <row r="13" spans="1:25" x14ac:dyDescent="0.25">
      <c r="A13" t="s">
        <v>2736</v>
      </c>
      <c r="B13" s="32" t="s">
        <v>202</v>
      </c>
      <c r="C13" t="s">
        <v>202</v>
      </c>
      <c r="D13" t="s">
        <v>2214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>
        <v>0</v>
      </c>
      <c r="L13" s="9">
        <v>0</v>
      </c>
      <c r="M13" s="19">
        <v>0</v>
      </c>
      <c r="N13" s="19">
        <v>0</v>
      </c>
      <c r="O13" s="19">
        <v>0</v>
      </c>
      <c r="P13" s="19">
        <v>1</v>
      </c>
      <c r="Q13" s="19">
        <f t="shared" si="0"/>
        <v>0</v>
      </c>
      <c r="R13" s="3">
        <f t="shared" si="1"/>
        <v>0.28867513459481287</v>
      </c>
      <c r="S13" s="3">
        <f t="shared" si="2"/>
        <v>3.2894736842105261E-2</v>
      </c>
      <c r="T13" s="9">
        <f t="shared" si="3"/>
        <v>0</v>
      </c>
      <c r="U13" s="9">
        <f t="shared" si="4"/>
        <v>1</v>
      </c>
      <c r="V13" s="9">
        <f t="shared" si="5"/>
        <v>0</v>
      </c>
    </row>
    <row r="14" spans="1:25" x14ac:dyDescent="0.25">
      <c r="A14" t="s">
        <v>2736</v>
      </c>
      <c r="B14" s="32" t="s">
        <v>202</v>
      </c>
      <c r="C14" t="s">
        <v>202</v>
      </c>
      <c r="D14" t="s">
        <v>109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>
        <v>0</v>
      </c>
      <c r="L14" s="9">
        <v>0</v>
      </c>
      <c r="M14" s="19">
        <v>72</v>
      </c>
      <c r="N14" s="19">
        <v>21</v>
      </c>
      <c r="O14" s="19">
        <v>82</v>
      </c>
      <c r="P14" s="19">
        <v>89</v>
      </c>
      <c r="Q14" s="19">
        <f t="shared" si="0"/>
        <v>0</v>
      </c>
      <c r="R14" s="3">
        <f t="shared" si="1"/>
        <v>36.259168119625592</v>
      </c>
      <c r="S14" s="3">
        <f t="shared" si="2"/>
        <v>2.1710526315789473</v>
      </c>
      <c r="T14" s="9">
        <f t="shared" si="3"/>
        <v>0</v>
      </c>
      <c r="U14" s="9">
        <f t="shared" si="4"/>
        <v>89</v>
      </c>
      <c r="V14" s="9">
        <f t="shared" si="5"/>
        <v>47</v>
      </c>
    </row>
    <row r="15" spans="1:25" x14ac:dyDescent="0.25">
      <c r="A15" t="s">
        <v>2736</v>
      </c>
      <c r="B15" s="32" t="s">
        <v>202</v>
      </c>
      <c r="C15" t="s">
        <v>202</v>
      </c>
      <c r="D15" t="s">
        <v>4746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>
        <v>0</v>
      </c>
      <c r="L15" s="9">
        <v>0</v>
      </c>
      <c r="M15" s="19">
        <v>1058</v>
      </c>
      <c r="N15" s="19">
        <v>291</v>
      </c>
      <c r="O15" s="19">
        <v>783</v>
      </c>
      <c r="P15" s="19">
        <v>116</v>
      </c>
      <c r="Q15" s="19">
        <f t="shared" si="0"/>
        <v>0</v>
      </c>
      <c r="R15" s="3">
        <f t="shared" si="1"/>
        <v>357.95691293108382</v>
      </c>
      <c r="S15" s="3">
        <f t="shared" si="2"/>
        <v>18.486842105263158</v>
      </c>
      <c r="T15" s="9">
        <f t="shared" si="3"/>
        <v>0</v>
      </c>
      <c r="U15" s="9">
        <f t="shared" si="4"/>
        <v>1058</v>
      </c>
      <c r="V15" s="9">
        <f t="shared" si="5"/>
        <v>459</v>
      </c>
    </row>
    <row r="16" spans="1:25" x14ac:dyDescent="0.25">
      <c r="A16" t="s">
        <v>4122</v>
      </c>
      <c r="B16" s="32" t="s">
        <v>2452</v>
      </c>
      <c r="C16" t="s">
        <v>202</v>
      </c>
      <c r="D16" t="s">
        <v>4746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>
        <v>0</v>
      </c>
      <c r="L16" s="9">
        <v>0</v>
      </c>
      <c r="M16" s="19">
        <v>0</v>
      </c>
      <c r="N16" s="19">
        <v>1</v>
      </c>
      <c r="O16" s="19">
        <v>0</v>
      </c>
      <c r="P16" s="19">
        <v>0</v>
      </c>
      <c r="Q16" s="19">
        <f t="shared" si="0"/>
        <v>0</v>
      </c>
      <c r="R16" s="3">
        <f t="shared" si="1"/>
        <v>0.28867513459481287</v>
      </c>
      <c r="S16" s="3">
        <f t="shared" si="2"/>
        <v>3.2894736842105261E-2</v>
      </c>
      <c r="T16" s="9">
        <f t="shared" si="3"/>
        <v>0</v>
      </c>
      <c r="U16" s="9">
        <f t="shared" si="4"/>
        <v>1</v>
      </c>
      <c r="V16" s="9">
        <f t="shared" si="5"/>
        <v>0</v>
      </c>
    </row>
    <row r="17" spans="1:22" x14ac:dyDescent="0.25">
      <c r="A17" t="s">
        <v>4222</v>
      </c>
      <c r="B17" s="32" t="s">
        <v>2468</v>
      </c>
      <c r="C17" t="s">
        <v>202</v>
      </c>
      <c r="D17" t="s">
        <v>5604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>
        <v>0</v>
      </c>
      <c r="L17" s="9">
        <v>0</v>
      </c>
      <c r="M17" s="19">
        <v>0</v>
      </c>
      <c r="N17" s="19">
        <v>0</v>
      </c>
      <c r="O17" s="19">
        <v>0</v>
      </c>
      <c r="P17" s="19">
        <v>1</v>
      </c>
      <c r="Q17" s="19">
        <f t="shared" si="0"/>
        <v>0</v>
      </c>
      <c r="R17" s="3">
        <f t="shared" si="1"/>
        <v>0.28867513459481287</v>
      </c>
      <c r="S17" s="3">
        <f t="shared" si="2"/>
        <v>3.2894736842105261E-2</v>
      </c>
      <c r="T17" s="9">
        <f t="shared" si="3"/>
        <v>0</v>
      </c>
      <c r="U17" s="9">
        <f t="shared" si="4"/>
        <v>1</v>
      </c>
      <c r="V17" s="9">
        <f t="shared" si="5"/>
        <v>0</v>
      </c>
    </row>
    <row r="18" spans="1:22" x14ac:dyDescent="0.25">
      <c r="A18" t="s">
        <v>4222</v>
      </c>
      <c r="B18" s="32" t="s">
        <v>2468</v>
      </c>
      <c r="C18" t="s">
        <v>202</v>
      </c>
      <c r="D18" t="s">
        <v>4746</v>
      </c>
      <c r="E18" s="9">
        <v>0</v>
      </c>
      <c r="F18" s="9">
        <v>0</v>
      </c>
      <c r="G18" s="9">
        <v>0</v>
      </c>
      <c r="H18" s="9">
        <v>0</v>
      </c>
      <c r="I18" s="9">
        <v>1</v>
      </c>
      <c r="J18" s="9">
        <v>1</v>
      </c>
      <c r="K18">
        <v>5.6</v>
      </c>
      <c r="L18" s="9">
        <v>0</v>
      </c>
      <c r="M18" s="19">
        <v>0</v>
      </c>
      <c r="N18" s="19">
        <v>2</v>
      </c>
      <c r="O18" s="19">
        <v>2</v>
      </c>
      <c r="P18" s="19">
        <v>0</v>
      </c>
      <c r="Q18" s="19">
        <f t="shared" si="0"/>
        <v>5.6</v>
      </c>
      <c r="R18" s="3">
        <f t="shared" si="1"/>
        <v>1.6554775929036494</v>
      </c>
      <c r="S18" s="3">
        <f t="shared" si="2"/>
        <v>7.6315789473684212E-2</v>
      </c>
      <c r="T18" s="9">
        <f t="shared" si="3"/>
        <v>0</v>
      </c>
      <c r="U18" s="9">
        <f t="shared" si="4"/>
        <v>5.6</v>
      </c>
      <c r="V18" s="9">
        <f t="shared" si="5"/>
        <v>2</v>
      </c>
    </row>
    <row r="19" spans="1:22" x14ac:dyDescent="0.25">
      <c r="A19" t="s">
        <v>3873</v>
      </c>
      <c r="B19" s="32" t="s">
        <v>2110</v>
      </c>
      <c r="C19" t="s">
        <v>202</v>
      </c>
      <c r="D19" t="s">
        <v>5604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>
        <v>0</v>
      </c>
      <c r="L19" s="9">
        <v>0</v>
      </c>
      <c r="M19" s="19">
        <v>0</v>
      </c>
      <c r="N19" s="19">
        <v>0</v>
      </c>
      <c r="O19" s="19">
        <v>2</v>
      </c>
      <c r="P19" s="19">
        <v>3</v>
      </c>
      <c r="Q19" s="19">
        <f t="shared" si="0"/>
        <v>0</v>
      </c>
      <c r="R19" s="3">
        <f t="shared" si="1"/>
        <v>0.99620491989562188</v>
      </c>
      <c r="S19" s="3">
        <f t="shared" si="2"/>
        <v>8.2236842105263164E-2</v>
      </c>
      <c r="T19" s="9">
        <f t="shared" si="3"/>
        <v>0</v>
      </c>
      <c r="U19" s="9">
        <f t="shared" si="4"/>
        <v>3</v>
      </c>
      <c r="V19" s="9">
        <f t="shared" si="5"/>
        <v>1</v>
      </c>
    </row>
    <row r="20" spans="1:22" x14ac:dyDescent="0.25">
      <c r="A20" t="s">
        <v>3873</v>
      </c>
      <c r="B20" s="32" t="s">
        <v>2110</v>
      </c>
      <c r="C20" t="s">
        <v>202</v>
      </c>
      <c r="D20" t="s">
        <v>4746</v>
      </c>
      <c r="E20" s="9">
        <v>4</v>
      </c>
      <c r="F20" s="9">
        <v>2</v>
      </c>
      <c r="G20" s="9">
        <v>0</v>
      </c>
      <c r="H20" s="9">
        <v>4</v>
      </c>
      <c r="I20" s="9">
        <v>6</v>
      </c>
      <c r="J20" s="9">
        <v>4</v>
      </c>
      <c r="K20">
        <v>23.799999999999997</v>
      </c>
      <c r="L20" s="9">
        <v>7</v>
      </c>
      <c r="M20" s="19">
        <v>1</v>
      </c>
      <c r="N20" s="19">
        <v>3</v>
      </c>
      <c r="O20" s="19">
        <v>0</v>
      </c>
      <c r="P20" s="19">
        <v>0</v>
      </c>
      <c r="Q20" s="19">
        <f t="shared" si="0"/>
        <v>23.799999999999997</v>
      </c>
      <c r="R20" s="3">
        <f t="shared" si="1"/>
        <v>6.4890583899267522</v>
      </c>
      <c r="S20" s="3">
        <f t="shared" si="2"/>
        <v>0.20029239766081872</v>
      </c>
      <c r="T20" s="9">
        <f t="shared" si="3"/>
        <v>0</v>
      </c>
      <c r="U20" s="9">
        <f t="shared" si="4"/>
        <v>23.799999999999997</v>
      </c>
      <c r="V20" s="9">
        <f t="shared" si="5"/>
        <v>8</v>
      </c>
    </row>
    <row r="21" spans="1:22" x14ac:dyDescent="0.25">
      <c r="A21" t="s">
        <v>3803</v>
      </c>
      <c r="B21" s="32" t="s">
        <v>2141</v>
      </c>
      <c r="C21" t="s">
        <v>202</v>
      </c>
      <c r="D21" t="s">
        <v>5604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>
        <v>0</v>
      </c>
      <c r="L21" s="9">
        <v>0</v>
      </c>
      <c r="M21" s="19">
        <v>0</v>
      </c>
      <c r="N21" s="19">
        <v>0</v>
      </c>
      <c r="O21" s="19">
        <v>0</v>
      </c>
      <c r="P21" s="19">
        <v>1</v>
      </c>
      <c r="Q21" s="19">
        <f t="shared" si="0"/>
        <v>0</v>
      </c>
      <c r="R21" s="3">
        <f t="shared" si="1"/>
        <v>0.28867513459481287</v>
      </c>
      <c r="S21" s="3">
        <f t="shared" si="2"/>
        <v>3.2894736842105261E-2</v>
      </c>
      <c r="T21" s="9">
        <f t="shared" si="3"/>
        <v>0</v>
      </c>
      <c r="U21" s="9">
        <f t="shared" si="4"/>
        <v>1</v>
      </c>
      <c r="V21" s="9">
        <f t="shared" si="5"/>
        <v>0</v>
      </c>
    </row>
    <row r="22" spans="1:22" x14ac:dyDescent="0.25">
      <c r="A22" t="s">
        <v>3803</v>
      </c>
      <c r="B22" s="32" t="s">
        <v>2141</v>
      </c>
      <c r="C22" t="s">
        <v>202</v>
      </c>
      <c r="D22" t="s">
        <v>4746</v>
      </c>
      <c r="E22" s="9">
        <v>1</v>
      </c>
      <c r="F22" s="9">
        <v>18</v>
      </c>
      <c r="G22" s="9">
        <v>0</v>
      </c>
      <c r="H22" s="9">
        <v>5</v>
      </c>
      <c r="I22" s="9">
        <v>1</v>
      </c>
      <c r="J22" s="9">
        <v>1</v>
      </c>
      <c r="K22">
        <v>12.6</v>
      </c>
      <c r="L22" s="9">
        <v>5.6</v>
      </c>
      <c r="M22" s="19">
        <v>1</v>
      </c>
      <c r="N22" s="19">
        <v>4</v>
      </c>
      <c r="O22" s="19">
        <v>1</v>
      </c>
      <c r="P22" s="19">
        <v>0</v>
      </c>
      <c r="Q22" s="19">
        <f t="shared" si="0"/>
        <v>12.6</v>
      </c>
      <c r="R22" s="3">
        <f t="shared" si="1"/>
        <v>5.6417007966381805</v>
      </c>
      <c r="S22" s="3">
        <f t="shared" si="2"/>
        <v>0.16513157894736843</v>
      </c>
      <c r="T22" s="9">
        <f t="shared" si="3"/>
        <v>0</v>
      </c>
      <c r="U22" s="9">
        <f t="shared" si="4"/>
        <v>18</v>
      </c>
      <c r="V22" s="9">
        <f t="shared" si="5"/>
        <v>7</v>
      </c>
    </row>
    <row r="23" spans="1:22" x14ac:dyDescent="0.25">
      <c r="A23" t="s">
        <v>2970</v>
      </c>
      <c r="B23" s="32" t="s">
        <v>2095</v>
      </c>
      <c r="C23" t="s">
        <v>202</v>
      </c>
      <c r="D23" t="s">
        <v>5604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>
        <v>0</v>
      </c>
      <c r="L23" s="9">
        <v>0</v>
      </c>
      <c r="M23" s="19">
        <v>0</v>
      </c>
      <c r="N23" s="19">
        <v>0</v>
      </c>
      <c r="O23" s="19">
        <v>0</v>
      </c>
      <c r="P23" s="19">
        <v>3</v>
      </c>
      <c r="Q23" s="19">
        <f t="shared" si="0"/>
        <v>0</v>
      </c>
      <c r="R23" s="3">
        <f t="shared" si="1"/>
        <v>0.8660254037844386</v>
      </c>
      <c r="S23" s="3">
        <f t="shared" si="2"/>
        <v>9.8684210526315791E-2</v>
      </c>
      <c r="T23" s="9">
        <f t="shared" si="3"/>
        <v>0</v>
      </c>
      <c r="U23" s="9">
        <f t="shared" si="4"/>
        <v>3</v>
      </c>
      <c r="V23" s="9">
        <f t="shared" si="5"/>
        <v>1</v>
      </c>
    </row>
    <row r="24" spans="1:22" x14ac:dyDescent="0.25">
      <c r="A24" t="s">
        <v>2970</v>
      </c>
      <c r="B24" s="32" t="s">
        <v>2095</v>
      </c>
      <c r="C24" t="s">
        <v>202</v>
      </c>
      <c r="D24" t="s">
        <v>4746</v>
      </c>
      <c r="E24" s="9">
        <v>18</v>
      </c>
      <c r="F24" s="9">
        <v>27</v>
      </c>
      <c r="G24" s="9">
        <v>4</v>
      </c>
      <c r="H24" s="9">
        <v>5</v>
      </c>
      <c r="I24" s="9">
        <v>21</v>
      </c>
      <c r="J24" s="9">
        <v>1</v>
      </c>
      <c r="K24">
        <v>21</v>
      </c>
      <c r="L24" s="9">
        <v>4.1999999999999993</v>
      </c>
      <c r="M24" s="19">
        <v>4</v>
      </c>
      <c r="N24" s="19">
        <v>10</v>
      </c>
      <c r="O24" s="19">
        <v>0</v>
      </c>
      <c r="P24" s="19">
        <v>0</v>
      </c>
      <c r="Q24" s="19">
        <f t="shared" si="0"/>
        <v>21</v>
      </c>
      <c r="R24" s="3">
        <f t="shared" si="1"/>
        <v>9.5571011200144707</v>
      </c>
      <c r="S24" s="3">
        <f t="shared" si="2"/>
        <v>0.37894736842105264</v>
      </c>
      <c r="T24" s="9">
        <f t="shared" si="3"/>
        <v>0</v>
      </c>
      <c r="U24" s="9">
        <f t="shared" si="4"/>
        <v>27</v>
      </c>
      <c r="V24" s="9">
        <f t="shared" si="5"/>
        <v>12</v>
      </c>
    </row>
    <row r="25" spans="1:22" x14ac:dyDescent="0.25">
      <c r="A25" t="s">
        <v>3866</v>
      </c>
      <c r="B25" s="32" t="s">
        <v>2154</v>
      </c>
      <c r="C25" t="s">
        <v>202</v>
      </c>
      <c r="D25" t="s">
        <v>5604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>
        <v>0</v>
      </c>
      <c r="L25" s="9">
        <v>0</v>
      </c>
      <c r="M25" s="19">
        <v>0</v>
      </c>
      <c r="N25" s="19">
        <v>0</v>
      </c>
      <c r="O25" s="19">
        <v>2</v>
      </c>
      <c r="P25" s="19">
        <v>2</v>
      </c>
      <c r="Q25" s="19">
        <f t="shared" si="0"/>
        <v>0</v>
      </c>
      <c r="R25" s="3">
        <f t="shared" si="1"/>
        <v>0.77849894416152299</v>
      </c>
      <c r="S25" s="3">
        <f t="shared" si="2"/>
        <v>6.5789473684210523E-2</v>
      </c>
      <c r="T25" s="9">
        <f t="shared" si="3"/>
        <v>0</v>
      </c>
      <c r="U25" s="9">
        <f t="shared" si="4"/>
        <v>2</v>
      </c>
      <c r="V25" s="9">
        <f t="shared" si="5"/>
        <v>1</v>
      </c>
    </row>
    <row r="26" spans="1:22" x14ac:dyDescent="0.25">
      <c r="A26" t="s">
        <v>3866</v>
      </c>
      <c r="B26" s="32" t="s">
        <v>2154</v>
      </c>
      <c r="C26" t="s">
        <v>202</v>
      </c>
      <c r="D26" t="s">
        <v>4746</v>
      </c>
      <c r="E26" s="9">
        <v>1</v>
      </c>
      <c r="F26" s="9">
        <v>1</v>
      </c>
      <c r="G26" s="9">
        <v>2</v>
      </c>
      <c r="H26" s="9">
        <v>3</v>
      </c>
      <c r="I26" s="9">
        <v>7</v>
      </c>
      <c r="J26" s="9">
        <v>27</v>
      </c>
      <c r="K26">
        <v>25.2</v>
      </c>
      <c r="L26" s="9">
        <v>30.799999999999997</v>
      </c>
      <c r="M26" s="19">
        <v>0</v>
      </c>
      <c r="N26" s="19">
        <v>6</v>
      </c>
      <c r="O26" s="19">
        <v>2</v>
      </c>
      <c r="P26" s="19">
        <v>0</v>
      </c>
      <c r="Q26" s="19">
        <f t="shared" si="0"/>
        <v>25.2</v>
      </c>
      <c r="R26" s="3">
        <f t="shared" si="1"/>
        <v>11.669423916605933</v>
      </c>
      <c r="S26" s="3">
        <f t="shared" si="2"/>
        <v>0.34539473684210525</v>
      </c>
      <c r="T26" s="9">
        <f t="shared" si="3"/>
        <v>0</v>
      </c>
      <c r="U26" s="9">
        <f t="shared" si="4"/>
        <v>30.799999999999997</v>
      </c>
      <c r="V26" s="9">
        <f t="shared" si="5"/>
        <v>15</v>
      </c>
    </row>
    <row r="27" spans="1:22" x14ac:dyDescent="0.25">
      <c r="A27" t="s">
        <v>3836</v>
      </c>
      <c r="B27" s="32" t="s">
        <v>2158</v>
      </c>
      <c r="C27" t="s">
        <v>202</v>
      </c>
      <c r="D27" t="s">
        <v>5604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>
        <v>0</v>
      </c>
      <c r="L27" s="9">
        <v>0</v>
      </c>
      <c r="M27" s="19">
        <v>0</v>
      </c>
      <c r="N27" s="19">
        <v>0</v>
      </c>
      <c r="O27" s="19">
        <v>0</v>
      </c>
      <c r="P27" s="19">
        <v>2</v>
      </c>
      <c r="Q27" s="19">
        <f t="shared" si="0"/>
        <v>0</v>
      </c>
      <c r="R27" s="3">
        <f t="shared" si="1"/>
        <v>0.57735026918962573</v>
      </c>
      <c r="S27" s="3">
        <f t="shared" si="2"/>
        <v>6.5789473684210523E-2</v>
      </c>
      <c r="T27" s="9">
        <f t="shared" si="3"/>
        <v>0</v>
      </c>
      <c r="U27" s="9">
        <f t="shared" si="4"/>
        <v>2</v>
      </c>
      <c r="V27" s="9">
        <f t="shared" si="5"/>
        <v>1</v>
      </c>
    </row>
    <row r="28" spans="1:22" x14ac:dyDescent="0.25">
      <c r="A28" t="s">
        <v>3836</v>
      </c>
      <c r="B28" s="32" t="s">
        <v>2158</v>
      </c>
      <c r="C28" t="s">
        <v>202</v>
      </c>
      <c r="D28" t="s">
        <v>4746</v>
      </c>
      <c r="E28" s="9">
        <v>0</v>
      </c>
      <c r="F28" s="9">
        <v>0</v>
      </c>
      <c r="G28" s="9">
        <v>1</v>
      </c>
      <c r="H28" s="9">
        <v>2</v>
      </c>
      <c r="I28" s="9">
        <v>2</v>
      </c>
      <c r="J28" s="9">
        <v>1</v>
      </c>
      <c r="K28">
        <v>8.3999999999999986</v>
      </c>
      <c r="L28" s="9">
        <v>0</v>
      </c>
      <c r="M28" s="19">
        <v>0</v>
      </c>
      <c r="N28" s="19">
        <v>1</v>
      </c>
      <c r="O28" s="19">
        <v>0</v>
      </c>
      <c r="P28" s="19">
        <v>0</v>
      </c>
      <c r="Q28" s="19">
        <f t="shared" si="0"/>
        <v>8.3999999999999986</v>
      </c>
      <c r="R28" s="3">
        <f t="shared" si="1"/>
        <v>2.3702064863380121</v>
      </c>
      <c r="S28" s="3">
        <f t="shared" si="2"/>
        <v>8.4429824561403508E-2</v>
      </c>
      <c r="T28" s="9">
        <f t="shared" si="3"/>
        <v>0</v>
      </c>
      <c r="U28" s="9">
        <f t="shared" si="4"/>
        <v>8.3999999999999986</v>
      </c>
      <c r="V28" s="9">
        <f t="shared" si="5"/>
        <v>3</v>
      </c>
    </row>
    <row r="29" spans="1:22" x14ac:dyDescent="0.25">
      <c r="A29" t="s">
        <v>3996</v>
      </c>
      <c r="B29" s="32" t="s">
        <v>2428</v>
      </c>
      <c r="C29" t="s">
        <v>202</v>
      </c>
      <c r="D29" t="s">
        <v>5604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>
        <v>0</v>
      </c>
      <c r="L29" s="9">
        <v>0</v>
      </c>
      <c r="M29" s="19">
        <v>0</v>
      </c>
      <c r="N29" s="19">
        <v>0</v>
      </c>
      <c r="O29" s="19">
        <v>1</v>
      </c>
      <c r="P29" s="19">
        <v>1</v>
      </c>
      <c r="Q29" s="19">
        <f t="shared" si="0"/>
        <v>0</v>
      </c>
      <c r="R29" s="3">
        <f t="shared" si="1"/>
        <v>0.38924947208076149</v>
      </c>
      <c r="S29" s="3">
        <f t="shared" si="2"/>
        <v>3.2894736842105261E-2</v>
      </c>
      <c r="T29" s="9">
        <f t="shared" si="3"/>
        <v>0</v>
      </c>
      <c r="U29" s="9">
        <f t="shared" si="4"/>
        <v>1</v>
      </c>
      <c r="V29" s="9">
        <f t="shared" si="5"/>
        <v>1</v>
      </c>
    </row>
    <row r="30" spans="1:22" x14ac:dyDescent="0.25">
      <c r="A30" t="s">
        <v>3996</v>
      </c>
      <c r="B30" s="32" t="s">
        <v>2428</v>
      </c>
      <c r="C30" t="s">
        <v>202</v>
      </c>
      <c r="D30" t="s">
        <v>4746</v>
      </c>
      <c r="E30" s="9">
        <v>0</v>
      </c>
      <c r="F30" s="9">
        <v>1</v>
      </c>
      <c r="G30" s="9">
        <v>0</v>
      </c>
      <c r="H30" s="9">
        <v>0</v>
      </c>
      <c r="I30" s="9">
        <v>2</v>
      </c>
      <c r="J30" s="9">
        <v>0</v>
      </c>
      <c r="K30">
        <v>4.1999999999999993</v>
      </c>
      <c r="L30" s="9">
        <v>0</v>
      </c>
      <c r="M30" s="19">
        <v>0</v>
      </c>
      <c r="N30" s="19">
        <v>0</v>
      </c>
      <c r="O30" s="19">
        <v>0</v>
      </c>
      <c r="P30" s="19">
        <v>0</v>
      </c>
      <c r="Q30" s="19">
        <f t="shared" si="0"/>
        <v>4.1999999999999993</v>
      </c>
      <c r="R30" s="3">
        <f t="shared" si="1"/>
        <v>1.2905249108229353</v>
      </c>
      <c r="S30" s="3">
        <f t="shared" si="2"/>
        <v>7.8947368421052627E-2</v>
      </c>
      <c r="T30" s="9">
        <f t="shared" si="3"/>
        <v>0</v>
      </c>
      <c r="U30" s="9">
        <f t="shared" si="4"/>
        <v>4.1999999999999993</v>
      </c>
      <c r="V30" s="9">
        <f t="shared" si="5"/>
        <v>2</v>
      </c>
    </row>
    <row r="31" spans="1:22" x14ac:dyDescent="0.25">
      <c r="A31" t="s">
        <v>4221</v>
      </c>
      <c r="B31" s="32" t="s">
        <v>2396</v>
      </c>
      <c r="C31" t="s">
        <v>202</v>
      </c>
      <c r="D31" t="s">
        <v>5604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>
        <v>0</v>
      </c>
      <c r="L31" s="9">
        <v>0</v>
      </c>
      <c r="M31" s="19">
        <v>0</v>
      </c>
      <c r="N31" s="19">
        <v>0</v>
      </c>
      <c r="O31" s="19">
        <v>1</v>
      </c>
      <c r="P31" s="19">
        <v>1</v>
      </c>
      <c r="Q31" s="19">
        <f t="shared" si="0"/>
        <v>0</v>
      </c>
      <c r="R31" s="3">
        <f t="shared" si="1"/>
        <v>0.38924947208076149</v>
      </c>
      <c r="S31" s="3">
        <f t="shared" si="2"/>
        <v>3.2894736842105261E-2</v>
      </c>
      <c r="T31" s="9">
        <f t="shared" si="3"/>
        <v>0</v>
      </c>
      <c r="U31" s="9">
        <f t="shared" si="4"/>
        <v>1</v>
      </c>
      <c r="V31" s="9">
        <f t="shared" si="5"/>
        <v>1</v>
      </c>
    </row>
    <row r="32" spans="1:22" x14ac:dyDescent="0.25">
      <c r="A32" t="s">
        <v>4221</v>
      </c>
      <c r="B32" s="32" t="s">
        <v>2396</v>
      </c>
      <c r="C32" t="s">
        <v>202</v>
      </c>
      <c r="D32" t="s">
        <v>4746</v>
      </c>
      <c r="E32" s="9">
        <v>1</v>
      </c>
      <c r="F32" s="9">
        <v>2</v>
      </c>
      <c r="G32" s="9">
        <v>2</v>
      </c>
      <c r="H32" s="9">
        <v>1</v>
      </c>
      <c r="I32" s="9">
        <v>0</v>
      </c>
      <c r="J32" s="9">
        <v>0</v>
      </c>
      <c r="K32">
        <v>4.1999999999999993</v>
      </c>
      <c r="L32" s="9">
        <v>0</v>
      </c>
      <c r="M32" s="19">
        <v>0</v>
      </c>
      <c r="N32" s="19">
        <v>1</v>
      </c>
      <c r="O32" s="19">
        <v>1</v>
      </c>
      <c r="P32" s="19">
        <v>0</v>
      </c>
      <c r="Q32" s="19">
        <f t="shared" si="0"/>
        <v>4.1999999999999993</v>
      </c>
      <c r="R32" s="3">
        <f t="shared" si="1"/>
        <v>1.251786602009183</v>
      </c>
      <c r="S32" s="3">
        <f t="shared" si="2"/>
        <v>5.733082706766917E-2</v>
      </c>
      <c r="T32" s="9">
        <f t="shared" si="3"/>
        <v>0</v>
      </c>
      <c r="U32" s="9">
        <f t="shared" si="4"/>
        <v>4.1999999999999993</v>
      </c>
      <c r="V32" s="9">
        <f t="shared" si="5"/>
        <v>2</v>
      </c>
    </row>
    <row r="33" spans="1:22" x14ac:dyDescent="0.25">
      <c r="A33" t="s">
        <v>2724</v>
      </c>
      <c r="B33" s="32" t="s">
        <v>202</v>
      </c>
      <c r="C33" t="s">
        <v>202</v>
      </c>
      <c r="D33" t="s">
        <v>4746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>
        <v>0</v>
      </c>
      <c r="L33" s="9">
        <v>0</v>
      </c>
      <c r="M33" s="19">
        <v>8</v>
      </c>
      <c r="N33" s="19">
        <v>0</v>
      </c>
      <c r="O33" s="19">
        <v>0</v>
      </c>
      <c r="P33" s="19">
        <v>0</v>
      </c>
      <c r="Q33" s="19">
        <f t="shared" si="0"/>
        <v>0</v>
      </c>
      <c r="R33" s="3">
        <f t="shared" si="1"/>
        <v>2.3094010767585029</v>
      </c>
      <c r="S33" s="3">
        <f t="shared" si="2"/>
        <v>0.26315789473684209</v>
      </c>
      <c r="T33" s="9">
        <f t="shared" si="3"/>
        <v>0</v>
      </c>
      <c r="U33" s="9">
        <f t="shared" si="4"/>
        <v>8</v>
      </c>
      <c r="V33" s="9">
        <f t="shared" si="5"/>
        <v>3</v>
      </c>
    </row>
    <row r="34" spans="1:22" x14ac:dyDescent="0.25">
      <c r="A34" t="s">
        <v>2724</v>
      </c>
      <c r="B34" s="32" t="s">
        <v>202</v>
      </c>
      <c r="C34" t="s">
        <v>202</v>
      </c>
      <c r="D34" t="s">
        <v>861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>
        <v>0</v>
      </c>
      <c r="L34" s="9">
        <v>0</v>
      </c>
      <c r="M34" s="19">
        <v>1</v>
      </c>
      <c r="N34" s="19">
        <v>4</v>
      </c>
      <c r="O34" s="19">
        <v>4</v>
      </c>
      <c r="P34" s="19">
        <v>5</v>
      </c>
      <c r="Q34" s="19">
        <f t="shared" si="0"/>
        <v>0</v>
      </c>
      <c r="R34" s="3">
        <f t="shared" si="1"/>
        <v>1.9462473604038075</v>
      </c>
      <c r="S34" s="3">
        <f t="shared" si="2"/>
        <v>0.11513157894736843</v>
      </c>
      <c r="T34" s="9">
        <f t="shared" si="3"/>
        <v>0</v>
      </c>
      <c r="U34" s="9">
        <f t="shared" si="4"/>
        <v>5</v>
      </c>
      <c r="V34" s="9">
        <f t="shared" si="5"/>
        <v>3</v>
      </c>
    </row>
    <row r="35" spans="1:22" x14ac:dyDescent="0.25">
      <c r="A35" t="s">
        <v>2724</v>
      </c>
      <c r="B35" s="32" t="s">
        <v>202</v>
      </c>
      <c r="C35" t="s">
        <v>202</v>
      </c>
      <c r="D35" t="s">
        <v>5604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>
        <v>0</v>
      </c>
      <c r="L35" s="9">
        <v>0</v>
      </c>
      <c r="M35" s="19">
        <v>0</v>
      </c>
      <c r="N35" s="19">
        <v>4</v>
      </c>
      <c r="O35" s="19">
        <v>113</v>
      </c>
      <c r="P35" s="19">
        <v>331</v>
      </c>
      <c r="Q35" s="19">
        <f t="shared" si="0"/>
        <v>0</v>
      </c>
      <c r="R35" s="3">
        <f t="shared" si="1"/>
        <v>97.989176891526071</v>
      </c>
      <c r="S35" s="3">
        <f t="shared" si="2"/>
        <v>4.9122807017543861</v>
      </c>
      <c r="T35" s="9">
        <f t="shared" si="3"/>
        <v>0</v>
      </c>
      <c r="U35" s="9">
        <f t="shared" si="4"/>
        <v>331</v>
      </c>
      <c r="V35" s="9">
        <f t="shared" si="5"/>
        <v>126</v>
      </c>
    </row>
    <row r="36" spans="1:22" x14ac:dyDescent="0.25">
      <c r="A36" t="s">
        <v>2724</v>
      </c>
      <c r="B36" s="32" t="s">
        <v>202</v>
      </c>
      <c r="C36" t="s">
        <v>202</v>
      </c>
      <c r="D36" t="s">
        <v>113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>
        <v>0</v>
      </c>
      <c r="L36" s="9">
        <v>0</v>
      </c>
      <c r="M36" s="19">
        <v>430</v>
      </c>
      <c r="N36" s="19">
        <v>14</v>
      </c>
      <c r="O36" s="19">
        <v>283</v>
      </c>
      <c r="P36" s="19">
        <v>431</v>
      </c>
      <c r="Q36" s="19">
        <f t="shared" si="0"/>
        <v>0</v>
      </c>
      <c r="R36" s="3">
        <f t="shared" si="1"/>
        <v>175.60259886252462</v>
      </c>
      <c r="S36" s="3">
        <f t="shared" si="2"/>
        <v>9.5230263157894743</v>
      </c>
      <c r="T36" s="9">
        <f t="shared" si="3"/>
        <v>0</v>
      </c>
      <c r="U36" s="9">
        <f t="shared" si="4"/>
        <v>431</v>
      </c>
      <c r="V36" s="9">
        <f t="shared" si="5"/>
        <v>225</v>
      </c>
    </row>
    <row r="37" spans="1:22" x14ac:dyDescent="0.25">
      <c r="A37" t="s">
        <v>2724</v>
      </c>
      <c r="B37" s="32" t="s">
        <v>202</v>
      </c>
      <c r="C37" t="s">
        <v>202</v>
      </c>
      <c r="D37" t="s">
        <v>820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>
        <v>0</v>
      </c>
      <c r="L37" s="9">
        <v>0</v>
      </c>
      <c r="M37" s="19">
        <v>45</v>
      </c>
      <c r="N37" s="19">
        <v>6</v>
      </c>
      <c r="O37" s="19">
        <v>44</v>
      </c>
      <c r="P37" s="19">
        <v>26</v>
      </c>
      <c r="Q37" s="19">
        <f t="shared" si="0"/>
        <v>0</v>
      </c>
      <c r="R37" s="3">
        <f t="shared" si="1"/>
        <v>17.717266017970019</v>
      </c>
      <c r="S37" s="3">
        <f t="shared" si="2"/>
        <v>0.99506578947368429</v>
      </c>
      <c r="T37" s="9">
        <f t="shared" si="3"/>
        <v>0</v>
      </c>
      <c r="U37" s="9">
        <f t="shared" si="4"/>
        <v>45</v>
      </c>
      <c r="V37" s="9">
        <f t="shared" si="5"/>
        <v>23</v>
      </c>
    </row>
    <row r="38" spans="1:22" x14ac:dyDescent="0.25">
      <c r="A38" t="s">
        <v>2724</v>
      </c>
      <c r="B38" s="32" t="s">
        <v>202</v>
      </c>
      <c r="C38" t="s">
        <v>202</v>
      </c>
      <c r="D38" t="s">
        <v>119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>
        <v>0</v>
      </c>
      <c r="L38" s="9">
        <v>0</v>
      </c>
      <c r="M38" s="19">
        <v>40</v>
      </c>
      <c r="N38" s="19">
        <v>0</v>
      </c>
      <c r="O38" s="19">
        <v>27</v>
      </c>
      <c r="P38" s="19">
        <v>13</v>
      </c>
      <c r="Q38" s="19">
        <f t="shared" si="0"/>
        <v>0</v>
      </c>
      <c r="R38" s="3">
        <f t="shared" si="1"/>
        <v>13.364357844882058</v>
      </c>
      <c r="S38" s="3">
        <f t="shared" si="2"/>
        <v>0.87719298245614041</v>
      </c>
      <c r="T38" s="9">
        <f t="shared" si="3"/>
        <v>0</v>
      </c>
      <c r="U38" s="9">
        <f t="shared" si="4"/>
        <v>40</v>
      </c>
      <c r="V38" s="9">
        <f t="shared" si="5"/>
        <v>17</v>
      </c>
    </row>
    <row r="39" spans="1:22" x14ac:dyDescent="0.25">
      <c r="A39" t="s">
        <v>2724</v>
      </c>
      <c r="B39" s="32" t="s">
        <v>202</v>
      </c>
      <c r="C39" t="s">
        <v>202</v>
      </c>
      <c r="D39" t="s">
        <v>106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>
        <v>0</v>
      </c>
      <c r="L39" s="9">
        <v>0</v>
      </c>
      <c r="M39" s="19">
        <v>850</v>
      </c>
      <c r="N39" s="19">
        <v>141</v>
      </c>
      <c r="O39" s="19">
        <v>717</v>
      </c>
      <c r="P39" s="19">
        <v>636</v>
      </c>
      <c r="Q39" s="19">
        <f t="shared" si="0"/>
        <v>0</v>
      </c>
      <c r="R39" s="3">
        <f t="shared" si="1"/>
        <v>330.71611922485954</v>
      </c>
      <c r="S39" s="3">
        <f t="shared" si="2"/>
        <v>19.276315789473685</v>
      </c>
      <c r="T39" s="9">
        <f t="shared" si="3"/>
        <v>0</v>
      </c>
      <c r="U39" s="9">
        <f t="shared" si="4"/>
        <v>850</v>
      </c>
      <c r="V39" s="9">
        <f t="shared" si="5"/>
        <v>424</v>
      </c>
    </row>
    <row r="40" spans="1:22" x14ac:dyDescent="0.25">
      <c r="A40" t="s">
        <v>2724</v>
      </c>
      <c r="B40" s="32" t="s">
        <v>202</v>
      </c>
      <c r="C40" t="s">
        <v>202</v>
      </c>
      <c r="D40" t="s">
        <v>109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>
        <v>0</v>
      </c>
      <c r="L40" s="9">
        <v>0</v>
      </c>
      <c r="M40" s="19">
        <v>297</v>
      </c>
      <c r="N40" s="19">
        <v>50</v>
      </c>
      <c r="O40" s="19">
        <v>302</v>
      </c>
      <c r="P40" s="19">
        <v>265</v>
      </c>
      <c r="Q40" s="19">
        <f t="shared" si="0"/>
        <v>0</v>
      </c>
      <c r="R40" s="3">
        <f t="shared" si="1"/>
        <v>128.813348640111</v>
      </c>
      <c r="S40" s="3">
        <f t="shared" si="2"/>
        <v>7.5164473684210531</v>
      </c>
      <c r="T40" s="9">
        <f t="shared" si="3"/>
        <v>0</v>
      </c>
      <c r="U40" s="9">
        <f t="shared" si="4"/>
        <v>302</v>
      </c>
      <c r="V40" s="9">
        <f t="shared" si="5"/>
        <v>165</v>
      </c>
    </row>
    <row r="41" spans="1:22" x14ac:dyDescent="0.25">
      <c r="A41" t="s">
        <v>2724</v>
      </c>
      <c r="B41" s="32" t="s">
        <v>202</v>
      </c>
      <c r="C41" t="s">
        <v>202</v>
      </c>
      <c r="D41" t="s">
        <v>4746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>
        <v>0</v>
      </c>
      <c r="L41" s="9">
        <v>0</v>
      </c>
      <c r="M41" s="19">
        <v>417</v>
      </c>
      <c r="N41" s="19">
        <v>114</v>
      </c>
      <c r="O41" s="19">
        <v>311</v>
      </c>
      <c r="P41" s="19">
        <v>52</v>
      </c>
      <c r="Q41" s="19">
        <f t="shared" si="0"/>
        <v>0</v>
      </c>
      <c r="R41" s="3">
        <f t="shared" si="1"/>
        <v>141.32715109406132</v>
      </c>
      <c r="S41" s="3">
        <f t="shared" si="2"/>
        <v>7.3519736842105265</v>
      </c>
      <c r="T41" s="9">
        <f t="shared" si="3"/>
        <v>0</v>
      </c>
      <c r="U41" s="9">
        <f t="shared" si="4"/>
        <v>417</v>
      </c>
      <c r="V41" s="9">
        <f t="shared" si="5"/>
        <v>181</v>
      </c>
    </row>
    <row r="42" spans="1:22" x14ac:dyDescent="0.25">
      <c r="A42" t="s">
        <v>4398</v>
      </c>
      <c r="B42" s="32" t="s">
        <v>2449</v>
      </c>
      <c r="C42" t="s">
        <v>202</v>
      </c>
      <c r="D42" t="s">
        <v>4746</v>
      </c>
      <c r="E42" s="9">
        <v>0</v>
      </c>
      <c r="F42" s="9">
        <v>0</v>
      </c>
      <c r="G42" s="9">
        <v>0</v>
      </c>
      <c r="H42" s="9">
        <v>0</v>
      </c>
      <c r="I42" s="9">
        <v>1</v>
      </c>
      <c r="J42" s="9">
        <v>0</v>
      </c>
      <c r="K42">
        <v>0</v>
      </c>
      <c r="L42" s="9">
        <v>0</v>
      </c>
      <c r="M42" s="19">
        <v>0</v>
      </c>
      <c r="N42" s="19">
        <v>0</v>
      </c>
      <c r="O42" s="19">
        <v>0</v>
      </c>
      <c r="P42" s="19">
        <v>0</v>
      </c>
      <c r="Q42" s="19">
        <f t="shared" si="0"/>
        <v>0</v>
      </c>
      <c r="R42" s="3">
        <f t="shared" si="1"/>
        <v>0.28867513459481287</v>
      </c>
      <c r="S42" s="3">
        <f t="shared" si="2"/>
        <v>3.2894736842105261E-2</v>
      </c>
      <c r="T42" s="9">
        <f t="shared" si="3"/>
        <v>0</v>
      </c>
      <c r="U42" s="9">
        <f t="shared" si="4"/>
        <v>1</v>
      </c>
      <c r="V42" s="9">
        <f t="shared" si="5"/>
        <v>0</v>
      </c>
    </row>
    <row r="43" spans="1:22" x14ac:dyDescent="0.25">
      <c r="A43" t="s">
        <v>3147</v>
      </c>
      <c r="B43" s="32" t="s">
        <v>2099</v>
      </c>
      <c r="C43" t="s">
        <v>202</v>
      </c>
      <c r="D43" t="s">
        <v>5604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>
        <v>0</v>
      </c>
      <c r="L43" s="9">
        <v>0</v>
      </c>
      <c r="M43" s="19">
        <v>0</v>
      </c>
      <c r="N43" s="19">
        <v>0</v>
      </c>
      <c r="O43" s="19">
        <v>0</v>
      </c>
      <c r="P43" s="19">
        <v>1</v>
      </c>
      <c r="Q43" s="19">
        <f t="shared" si="0"/>
        <v>0</v>
      </c>
      <c r="R43" s="3">
        <f t="shared" si="1"/>
        <v>0.28867513459481287</v>
      </c>
      <c r="S43" s="3">
        <f t="shared" si="2"/>
        <v>3.2894736842105261E-2</v>
      </c>
      <c r="T43" s="9">
        <f t="shared" si="3"/>
        <v>0</v>
      </c>
      <c r="U43" s="9">
        <f t="shared" si="4"/>
        <v>1</v>
      </c>
      <c r="V43" s="9">
        <f t="shared" si="5"/>
        <v>0</v>
      </c>
    </row>
    <row r="44" spans="1:22" x14ac:dyDescent="0.25">
      <c r="A44" t="s">
        <v>3147</v>
      </c>
      <c r="B44" s="32" t="s">
        <v>2099</v>
      </c>
      <c r="C44" t="s">
        <v>202</v>
      </c>
      <c r="D44" t="s">
        <v>4746</v>
      </c>
      <c r="E44" s="9">
        <v>0</v>
      </c>
      <c r="F44" s="9">
        <v>0</v>
      </c>
      <c r="G44" s="9">
        <v>0</v>
      </c>
      <c r="H44" s="9">
        <v>1</v>
      </c>
      <c r="I44" s="9">
        <v>0</v>
      </c>
      <c r="J44" s="9">
        <v>0</v>
      </c>
      <c r="K44">
        <v>0</v>
      </c>
      <c r="L44" s="9">
        <v>0</v>
      </c>
      <c r="M44" s="19">
        <v>1</v>
      </c>
      <c r="N44" s="19">
        <v>0</v>
      </c>
      <c r="O44" s="19">
        <v>0</v>
      </c>
      <c r="P44" s="19">
        <v>0</v>
      </c>
      <c r="Q44" s="19">
        <f t="shared" si="0"/>
        <v>0</v>
      </c>
      <c r="R44" s="3">
        <f t="shared" si="1"/>
        <v>0.38924947208076149</v>
      </c>
      <c r="S44" s="3">
        <f t="shared" si="2"/>
        <v>3.2894736842105261E-2</v>
      </c>
      <c r="T44" s="9">
        <f t="shared" si="3"/>
        <v>0</v>
      </c>
      <c r="U44" s="9">
        <f t="shared" si="4"/>
        <v>1</v>
      </c>
      <c r="V44" s="9">
        <f t="shared" si="5"/>
        <v>1</v>
      </c>
    </row>
    <row r="45" spans="1:22" x14ac:dyDescent="0.25">
      <c r="A45" t="s">
        <v>4260</v>
      </c>
      <c r="B45" s="32" t="s">
        <v>2433</v>
      </c>
      <c r="C45" t="s">
        <v>202</v>
      </c>
      <c r="D45" t="s">
        <v>108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>
        <v>0</v>
      </c>
      <c r="L45" s="9">
        <v>0</v>
      </c>
      <c r="M45" s="19">
        <v>0</v>
      </c>
      <c r="N45" s="19">
        <v>0</v>
      </c>
      <c r="O45" s="19">
        <v>1</v>
      </c>
      <c r="P45" s="19">
        <v>0</v>
      </c>
      <c r="Q45" s="19">
        <f t="shared" si="0"/>
        <v>0</v>
      </c>
      <c r="R45" s="3">
        <f t="shared" si="1"/>
        <v>0.28867513459481287</v>
      </c>
      <c r="S45" s="3">
        <f t="shared" si="2"/>
        <v>3.2894736842105261E-2</v>
      </c>
      <c r="T45" s="9">
        <f t="shared" si="3"/>
        <v>0</v>
      </c>
      <c r="U45" s="9">
        <f t="shared" si="4"/>
        <v>1</v>
      </c>
      <c r="V45" s="9">
        <f t="shared" si="5"/>
        <v>0</v>
      </c>
    </row>
    <row r="46" spans="1:22" x14ac:dyDescent="0.25">
      <c r="A46" t="s">
        <v>6840</v>
      </c>
      <c r="B46" s="32" t="s">
        <v>6841</v>
      </c>
      <c r="C46" t="s">
        <v>202</v>
      </c>
      <c r="D46" t="s">
        <v>108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>
        <v>0</v>
      </c>
      <c r="L46" s="9">
        <v>0</v>
      </c>
      <c r="M46" s="19">
        <v>0</v>
      </c>
      <c r="N46" s="19">
        <v>0</v>
      </c>
      <c r="O46" s="19">
        <v>0</v>
      </c>
      <c r="P46" s="19">
        <v>5</v>
      </c>
      <c r="Q46" s="19">
        <f t="shared" si="0"/>
        <v>0</v>
      </c>
      <c r="R46" s="3">
        <f t="shared" si="1"/>
        <v>1.4433756729740645</v>
      </c>
      <c r="S46" s="3">
        <f t="shared" si="2"/>
        <v>0.16447368421052633</v>
      </c>
      <c r="T46" s="9">
        <f t="shared" si="3"/>
        <v>0</v>
      </c>
      <c r="U46" s="9">
        <f t="shared" si="4"/>
        <v>5</v>
      </c>
      <c r="V46" s="9">
        <f t="shared" si="5"/>
        <v>2</v>
      </c>
    </row>
    <row r="47" spans="1:22" x14ac:dyDescent="0.25">
      <c r="A47" t="s">
        <v>5605</v>
      </c>
      <c r="B47" s="32" t="s">
        <v>5606</v>
      </c>
      <c r="C47" t="s">
        <v>202</v>
      </c>
      <c r="D47" t="s">
        <v>108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>
        <v>0</v>
      </c>
      <c r="L47" s="9">
        <v>0</v>
      </c>
      <c r="M47" s="19">
        <v>0</v>
      </c>
      <c r="N47" s="19">
        <v>0</v>
      </c>
      <c r="O47" s="19">
        <v>4</v>
      </c>
      <c r="P47" s="19">
        <v>0</v>
      </c>
      <c r="Q47" s="19">
        <f t="shared" si="0"/>
        <v>0</v>
      </c>
      <c r="R47" s="3">
        <f t="shared" si="1"/>
        <v>1.1547005383792515</v>
      </c>
      <c r="S47" s="3">
        <f t="shared" si="2"/>
        <v>0.13157894736842105</v>
      </c>
      <c r="T47" s="9">
        <f t="shared" si="3"/>
        <v>0</v>
      </c>
      <c r="U47" s="9">
        <f t="shared" si="4"/>
        <v>4</v>
      </c>
      <c r="V47" s="9">
        <f t="shared" si="5"/>
        <v>2</v>
      </c>
    </row>
    <row r="48" spans="1:22" x14ac:dyDescent="0.25">
      <c r="A48" t="s">
        <v>4281</v>
      </c>
      <c r="B48" s="32" t="s">
        <v>2439</v>
      </c>
      <c r="C48" t="s">
        <v>202</v>
      </c>
      <c r="D48" t="s">
        <v>2214</v>
      </c>
      <c r="E48" s="9">
        <v>2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>
        <v>0</v>
      </c>
      <c r="L48" s="9">
        <v>0</v>
      </c>
      <c r="M48" s="19">
        <v>0</v>
      </c>
      <c r="N48" s="19">
        <v>0</v>
      </c>
      <c r="O48" s="19">
        <v>0</v>
      </c>
      <c r="P48" s="19">
        <v>0</v>
      </c>
      <c r="Q48" s="19">
        <f t="shared" si="0"/>
        <v>0</v>
      </c>
      <c r="R48" s="3">
        <f t="shared" si="1"/>
        <v>0.57735026918962573</v>
      </c>
      <c r="S48" s="3">
        <f t="shared" si="2"/>
        <v>6.5789473684210523E-2</v>
      </c>
      <c r="T48" s="9">
        <f t="shared" si="3"/>
        <v>0</v>
      </c>
      <c r="U48" s="9">
        <f t="shared" si="4"/>
        <v>2</v>
      </c>
      <c r="V48" s="9">
        <f t="shared" si="5"/>
        <v>1</v>
      </c>
    </row>
    <row r="49" spans="1:22" x14ac:dyDescent="0.25">
      <c r="A49" t="s">
        <v>3096</v>
      </c>
      <c r="B49" s="32" t="s">
        <v>2023</v>
      </c>
      <c r="C49" t="s">
        <v>202</v>
      </c>
      <c r="D49" t="s">
        <v>108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>
        <v>0</v>
      </c>
      <c r="L49" s="9">
        <v>0</v>
      </c>
      <c r="M49" s="19">
        <v>1</v>
      </c>
      <c r="N49" s="19">
        <v>0</v>
      </c>
      <c r="O49" s="19">
        <v>8</v>
      </c>
      <c r="P49" s="19">
        <v>0</v>
      </c>
      <c r="Q49" s="19">
        <f t="shared" si="0"/>
        <v>0</v>
      </c>
      <c r="R49" s="3">
        <f t="shared" si="1"/>
        <v>2.3011854652449344</v>
      </c>
      <c r="S49" s="3">
        <f t="shared" si="2"/>
        <v>0.1480263157894737</v>
      </c>
      <c r="T49" s="9">
        <f t="shared" si="3"/>
        <v>0</v>
      </c>
      <c r="U49" s="9">
        <f t="shared" si="4"/>
        <v>8</v>
      </c>
      <c r="V49" s="9">
        <f t="shared" si="5"/>
        <v>3</v>
      </c>
    </row>
    <row r="50" spans="1:22" x14ac:dyDescent="0.25">
      <c r="A50" t="s">
        <v>3096</v>
      </c>
      <c r="B50" s="32" t="s">
        <v>2023</v>
      </c>
      <c r="C50" t="s">
        <v>202</v>
      </c>
      <c r="D50" t="s">
        <v>2214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>
        <v>0</v>
      </c>
      <c r="L50" s="9">
        <v>0</v>
      </c>
      <c r="M50" s="19">
        <v>0</v>
      </c>
      <c r="N50" s="19">
        <v>1</v>
      </c>
      <c r="O50" s="19">
        <v>0</v>
      </c>
      <c r="P50" s="19">
        <v>0</v>
      </c>
      <c r="Q50" s="19">
        <f t="shared" si="0"/>
        <v>0</v>
      </c>
      <c r="R50" s="3">
        <f t="shared" si="1"/>
        <v>0.28867513459481287</v>
      </c>
      <c r="S50" s="3">
        <f t="shared" si="2"/>
        <v>3.2894736842105261E-2</v>
      </c>
      <c r="T50" s="9">
        <f t="shared" si="3"/>
        <v>0</v>
      </c>
      <c r="U50" s="9">
        <f t="shared" si="4"/>
        <v>1</v>
      </c>
      <c r="V50" s="9">
        <f t="shared" si="5"/>
        <v>0</v>
      </c>
    </row>
    <row r="51" spans="1:22" x14ac:dyDescent="0.25">
      <c r="A51" t="s">
        <v>517</v>
      </c>
      <c r="B51" s="32" t="s">
        <v>126</v>
      </c>
      <c r="C51" t="s">
        <v>202</v>
      </c>
      <c r="D51" t="s">
        <v>861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>
        <v>0</v>
      </c>
      <c r="L51" s="9">
        <v>0</v>
      </c>
      <c r="M51" s="19">
        <v>1</v>
      </c>
      <c r="N51" s="19">
        <v>0</v>
      </c>
      <c r="O51" s="19">
        <v>1</v>
      </c>
      <c r="P51" s="19">
        <v>0</v>
      </c>
      <c r="Q51" s="19">
        <f t="shared" si="0"/>
        <v>0</v>
      </c>
      <c r="R51" s="3">
        <f t="shared" si="1"/>
        <v>0.38924947208076149</v>
      </c>
      <c r="S51" s="3">
        <f t="shared" si="2"/>
        <v>3.2894736842105261E-2</v>
      </c>
      <c r="T51" s="9">
        <f t="shared" si="3"/>
        <v>0</v>
      </c>
      <c r="U51" s="9">
        <f t="shared" si="4"/>
        <v>1</v>
      </c>
      <c r="V51" s="9">
        <f t="shared" si="5"/>
        <v>1</v>
      </c>
    </row>
    <row r="52" spans="1:22" x14ac:dyDescent="0.25">
      <c r="A52" t="s">
        <v>517</v>
      </c>
      <c r="B52" s="32" t="s">
        <v>126</v>
      </c>
      <c r="C52" t="s">
        <v>202</v>
      </c>
      <c r="D52" t="s">
        <v>15</v>
      </c>
      <c r="E52" s="9">
        <v>167</v>
      </c>
      <c r="F52" s="9">
        <v>16</v>
      </c>
      <c r="G52" s="9">
        <v>0</v>
      </c>
      <c r="H52" s="9">
        <v>0</v>
      </c>
      <c r="I52" s="9">
        <v>36</v>
      </c>
      <c r="J52" s="9">
        <v>0</v>
      </c>
      <c r="K52">
        <v>145.6</v>
      </c>
      <c r="L52" s="9">
        <v>148.39999999999998</v>
      </c>
      <c r="M52" s="19">
        <v>0</v>
      </c>
      <c r="N52" s="19">
        <v>0</v>
      </c>
      <c r="O52" s="19">
        <v>0</v>
      </c>
      <c r="P52" s="19">
        <v>0</v>
      </c>
      <c r="Q52" s="19">
        <f t="shared" si="0"/>
        <v>145.6</v>
      </c>
      <c r="R52" s="3">
        <f t="shared" si="1"/>
        <v>67.911821169406537</v>
      </c>
      <c r="S52" s="3">
        <f t="shared" si="2"/>
        <v>3.375</v>
      </c>
      <c r="T52" s="9">
        <f t="shared" si="3"/>
        <v>0</v>
      </c>
      <c r="U52" s="9">
        <f t="shared" si="4"/>
        <v>167</v>
      </c>
      <c r="V52" s="9">
        <f t="shared" si="5"/>
        <v>87</v>
      </c>
    </row>
    <row r="53" spans="1:22" x14ac:dyDescent="0.25">
      <c r="A53" t="s">
        <v>517</v>
      </c>
      <c r="B53" s="32" t="s">
        <v>126</v>
      </c>
      <c r="C53" t="s">
        <v>202</v>
      </c>
      <c r="D53" t="s">
        <v>5604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>
        <v>0</v>
      </c>
      <c r="L53" s="9">
        <v>0</v>
      </c>
      <c r="M53" s="19">
        <v>0</v>
      </c>
      <c r="N53" s="19">
        <v>0</v>
      </c>
      <c r="O53" s="19">
        <v>8</v>
      </c>
      <c r="P53" s="19">
        <v>82</v>
      </c>
      <c r="Q53" s="19">
        <f t="shared" si="0"/>
        <v>0</v>
      </c>
      <c r="R53" s="3">
        <f t="shared" si="1"/>
        <v>23.573868429412954</v>
      </c>
      <c r="S53" s="3">
        <f t="shared" si="2"/>
        <v>1.4802631578947369</v>
      </c>
      <c r="T53" s="9">
        <f t="shared" si="3"/>
        <v>0</v>
      </c>
      <c r="U53" s="9">
        <f t="shared" si="4"/>
        <v>82</v>
      </c>
      <c r="V53" s="9">
        <f t="shared" si="5"/>
        <v>30</v>
      </c>
    </row>
    <row r="54" spans="1:22" x14ac:dyDescent="0.25">
      <c r="A54" t="s">
        <v>517</v>
      </c>
      <c r="B54" s="32" t="s">
        <v>126</v>
      </c>
      <c r="C54" t="s">
        <v>202</v>
      </c>
      <c r="D54" t="s">
        <v>113</v>
      </c>
      <c r="E54" s="9">
        <v>40</v>
      </c>
      <c r="F54" s="9">
        <v>39</v>
      </c>
      <c r="G54" s="9">
        <v>22</v>
      </c>
      <c r="H54" s="9">
        <v>29</v>
      </c>
      <c r="I54" s="9">
        <v>33</v>
      </c>
      <c r="J54" s="9">
        <v>40</v>
      </c>
      <c r="K54">
        <v>113.39999999999999</v>
      </c>
      <c r="L54" s="9">
        <v>28</v>
      </c>
      <c r="M54" s="19">
        <v>31</v>
      </c>
      <c r="N54" s="19">
        <v>25</v>
      </c>
      <c r="O54" s="19">
        <v>22</v>
      </c>
      <c r="P54" s="19">
        <v>54</v>
      </c>
      <c r="Q54" s="19">
        <f t="shared" si="0"/>
        <v>113.39999999999999</v>
      </c>
      <c r="R54" s="3">
        <f t="shared" si="1"/>
        <v>24.957199726367904</v>
      </c>
      <c r="S54" s="3">
        <f t="shared" si="2"/>
        <v>1.3059210526315788</v>
      </c>
      <c r="T54" s="9">
        <f t="shared" si="3"/>
        <v>22</v>
      </c>
      <c r="U54" s="9">
        <f t="shared" si="4"/>
        <v>113.39999999999999</v>
      </c>
      <c r="V54" s="9">
        <f t="shared" si="5"/>
        <v>32</v>
      </c>
    </row>
    <row r="55" spans="1:22" x14ac:dyDescent="0.25">
      <c r="A55" t="s">
        <v>517</v>
      </c>
      <c r="B55" s="32" t="s">
        <v>126</v>
      </c>
      <c r="C55" t="s">
        <v>202</v>
      </c>
      <c r="D55" t="s">
        <v>820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>
        <v>4.1999999999999993</v>
      </c>
      <c r="L55" s="9">
        <v>8.3999999999999986</v>
      </c>
      <c r="M55" s="19">
        <v>2</v>
      </c>
      <c r="N55" s="19">
        <v>0</v>
      </c>
      <c r="O55" s="19">
        <v>2</v>
      </c>
      <c r="P55" s="19">
        <v>2</v>
      </c>
      <c r="Q55" s="19">
        <f t="shared" si="0"/>
        <v>4.1999999999999993</v>
      </c>
      <c r="R55" s="3">
        <f t="shared" si="1"/>
        <v>2.5471909661785892</v>
      </c>
      <c r="S55" s="3">
        <f t="shared" si="2"/>
        <v>0.12236842105263157</v>
      </c>
      <c r="T55" s="9">
        <f t="shared" si="3"/>
        <v>0</v>
      </c>
      <c r="U55" s="9">
        <f t="shared" si="4"/>
        <v>8.3999999999999986</v>
      </c>
      <c r="V55" s="9">
        <f t="shared" si="5"/>
        <v>3</v>
      </c>
    </row>
    <row r="56" spans="1:22" x14ac:dyDescent="0.25">
      <c r="A56" t="s">
        <v>517</v>
      </c>
      <c r="B56" s="32" t="s">
        <v>126</v>
      </c>
      <c r="C56" t="s">
        <v>202</v>
      </c>
      <c r="D56" t="s">
        <v>119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>
        <v>7</v>
      </c>
      <c r="L56" s="9">
        <v>8.3999999999999986</v>
      </c>
      <c r="M56" s="19">
        <v>1</v>
      </c>
      <c r="N56" s="19">
        <v>0</v>
      </c>
      <c r="O56" s="19">
        <v>3</v>
      </c>
      <c r="P56" s="19">
        <v>2</v>
      </c>
      <c r="Q56" s="19">
        <f t="shared" si="0"/>
        <v>7</v>
      </c>
      <c r="R56" s="3">
        <f t="shared" si="1"/>
        <v>2.9448980020408584</v>
      </c>
      <c r="S56" s="3">
        <f t="shared" si="2"/>
        <v>0.14078947368421052</v>
      </c>
      <c r="T56" s="9">
        <f t="shared" si="3"/>
        <v>0</v>
      </c>
      <c r="U56" s="9">
        <f t="shared" si="4"/>
        <v>8.3999999999999986</v>
      </c>
      <c r="V56" s="9">
        <f t="shared" si="5"/>
        <v>4</v>
      </c>
    </row>
    <row r="57" spans="1:22" x14ac:dyDescent="0.25">
      <c r="A57" t="s">
        <v>517</v>
      </c>
      <c r="B57" s="32" t="s">
        <v>126</v>
      </c>
      <c r="C57" t="s">
        <v>202</v>
      </c>
      <c r="D57" t="s">
        <v>106</v>
      </c>
      <c r="E57" s="9">
        <v>53</v>
      </c>
      <c r="F57" s="9">
        <v>60</v>
      </c>
      <c r="G57" s="9">
        <v>95</v>
      </c>
      <c r="H57" s="9">
        <v>99</v>
      </c>
      <c r="I57" s="9">
        <v>75</v>
      </c>
      <c r="J57" s="9">
        <v>53</v>
      </c>
      <c r="K57">
        <v>366.79999999999995</v>
      </c>
      <c r="L57" s="9">
        <v>98</v>
      </c>
      <c r="M57" s="19">
        <v>82</v>
      </c>
      <c r="N57" s="19">
        <v>76</v>
      </c>
      <c r="O57" s="19">
        <v>54</v>
      </c>
      <c r="P57" s="19">
        <v>107</v>
      </c>
      <c r="Q57" s="19">
        <f t="shared" si="0"/>
        <v>366.79999999999995</v>
      </c>
      <c r="R57" s="3">
        <f t="shared" si="1"/>
        <v>85.753763059051096</v>
      </c>
      <c r="S57" s="3">
        <f t="shared" si="2"/>
        <v>3.3410087719298245</v>
      </c>
      <c r="T57" s="9">
        <f t="shared" si="3"/>
        <v>53</v>
      </c>
      <c r="U57" s="9">
        <f t="shared" si="4"/>
        <v>366.79999999999995</v>
      </c>
      <c r="V57" s="9">
        <f t="shared" si="5"/>
        <v>110</v>
      </c>
    </row>
    <row r="58" spans="1:22" x14ac:dyDescent="0.25">
      <c r="A58" t="s">
        <v>517</v>
      </c>
      <c r="B58" s="32" t="s">
        <v>126</v>
      </c>
      <c r="C58" t="s">
        <v>202</v>
      </c>
      <c r="D58" t="s">
        <v>108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1</v>
      </c>
      <c r="K58">
        <v>12.6</v>
      </c>
      <c r="L58" s="9">
        <v>0</v>
      </c>
      <c r="M58" s="19">
        <v>2</v>
      </c>
      <c r="N58" s="19">
        <v>0</v>
      </c>
      <c r="O58" s="19">
        <v>26</v>
      </c>
      <c r="P58" s="19">
        <v>19</v>
      </c>
      <c r="Q58" s="19">
        <f t="shared" si="0"/>
        <v>12.6</v>
      </c>
      <c r="R58" s="3">
        <f t="shared" si="1"/>
        <v>9.0188187091819803</v>
      </c>
      <c r="S58" s="3">
        <f t="shared" si="2"/>
        <v>0.39868421052631586</v>
      </c>
      <c r="T58" s="9">
        <f t="shared" si="3"/>
        <v>0</v>
      </c>
      <c r="U58" s="9">
        <f t="shared" si="4"/>
        <v>26</v>
      </c>
      <c r="V58" s="9">
        <f t="shared" si="5"/>
        <v>12</v>
      </c>
    </row>
    <row r="59" spans="1:22" x14ac:dyDescent="0.25">
      <c r="A59" t="s">
        <v>517</v>
      </c>
      <c r="B59" s="32" t="s">
        <v>126</v>
      </c>
      <c r="C59" t="s">
        <v>202</v>
      </c>
      <c r="D59" t="s">
        <v>2214</v>
      </c>
      <c r="E59" s="9">
        <v>14</v>
      </c>
      <c r="F59" s="9">
        <v>9</v>
      </c>
      <c r="G59" s="9">
        <v>7</v>
      </c>
      <c r="H59" s="9">
        <v>3</v>
      </c>
      <c r="I59" s="9">
        <v>0</v>
      </c>
      <c r="J59" s="9">
        <v>0</v>
      </c>
      <c r="K59">
        <v>0</v>
      </c>
      <c r="L59" s="9">
        <v>0</v>
      </c>
      <c r="M59" s="19">
        <v>0</v>
      </c>
      <c r="N59" s="19">
        <v>1</v>
      </c>
      <c r="O59" s="19">
        <v>0</v>
      </c>
      <c r="P59" s="19">
        <v>0</v>
      </c>
      <c r="Q59" s="19">
        <f t="shared" si="0"/>
        <v>0</v>
      </c>
      <c r="R59" s="3">
        <f t="shared" si="1"/>
        <v>4.6677487922850762</v>
      </c>
      <c r="S59" s="3">
        <f t="shared" si="2"/>
        <v>0.22368421052631579</v>
      </c>
      <c r="T59" s="9">
        <f t="shared" si="3"/>
        <v>0</v>
      </c>
      <c r="U59" s="9">
        <f t="shared" si="4"/>
        <v>14</v>
      </c>
      <c r="V59" s="9">
        <f t="shared" si="5"/>
        <v>6</v>
      </c>
    </row>
    <row r="60" spans="1:22" x14ac:dyDescent="0.25">
      <c r="A60" t="s">
        <v>517</v>
      </c>
      <c r="B60" s="32" t="s">
        <v>126</v>
      </c>
      <c r="C60" t="s">
        <v>202</v>
      </c>
      <c r="D60" t="s">
        <v>109</v>
      </c>
      <c r="E60" s="9">
        <v>12</v>
      </c>
      <c r="F60" s="9">
        <v>13</v>
      </c>
      <c r="G60" s="9">
        <v>20</v>
      </c>
      <c r="H60" s="9">
        <v>17</v>
      </c>
      <c r="I60" s="9">
        <v>16</v>
      </c>
      <c r="J60" s="9">
        <v>14</v>
      </c>
      <c r="K60">
        <v>99.399999999999991</v>
      </c>
      <c r="L60" s="9">
        <v>2.8</v>
      </c>
      <c r="M60" s="19">
        <v>5</v>
      </c>
      <c r="N60" s="19">
        <v>28</v>
      </c>
      <c r="O60" s="19">
        <v>26</v>
      </c>
      <c r="P60" s="19">
        <v>14</v>
      </c>
      <c r="Q60" s="19">
        <f t="shared" si="0"/>
        <v>99.399999999999991</v>
      </c>
      <c r="R60" s="3">
        <f t="shared" si="1"/>
        <v>25.358424575862298</v>
      </c>
      <c r="S60" s="3">
        <f t="shared" si="2"/>
        <v>0.73245614035087725</v>
      </c>
      <c r="T60" s="9">
        <f t="shared" si="3"/>
        <v>2.8</v>
      </c>
      <c r="U60" s="9">
        <f t="shared" si="4"/>
        <v>99.399999999999991</v>
      </c>
      <c r="V60" s="9">
        <f t="shared" si="5"/>
        <v>33</v>
      </c>
    </row>
    <row r="61" spans="1:22" x14ac:dyDescent="0.25">
      <c r="A61" t="s">
        <v>517</v>
      </c>
      <c r="B61" s="32" t="s">
        <v>126</v>
      </c>
      <c r="C61" t="s">
        <v>202</v>
      </c>
      <c r="D61" t="s">
        <v>4746</v>
      </c>
      <c r="E61" s="9">
        <v>58</v>
      </c>
      <c r="F61" s="9">
        <v>65</v>
      </c>
      <c r="G61" s="9">
        <v>82</v>
      </c>
      <c r="H61" s="9">
        <v>79</v>
      </c>
      <c r="I61" s="9">
        <v>85</v>
      </c>
      <c r="J61" s="9">
        <v>77</v>
      </c>
      <c r="K61">
        <v>336</v>
      </c>
      <c r="L61" s="9">
        <v>109.19999999999999</v>
      </c>
      <c r="M61" s="19">
        <v>14</v>
      </c>
      <c r="N61" s="19">
        <v>84</v>
      </c>
      <c r="O61" s="19">
        <v>16</v>
      </c>
      <c r="P61" s="19">
        <v>3</v>
      </c>
      <c r="Q61" s="19">
        <f t="shared" si="0"/>
        <v>336</v>
      </c>
      <c r="R61" s="3">
        <f t="shared" si="1"/>
        <v>85.991562306302967</v>
      </c>
      <c r="S61" s="3">
        <f t="shared" si="2"/>
        <v>2.7637061403508771</v>
      </c>
      <c r="T61" s="9">
        <f t="shared" si="3"/>
        <v>3</v>
      </c>
      <c r="U61" s="9">
        <f t="shared" si="4"/>
        <v>336</v>
      </c>
      <c r="V61" s="9">
        <f t="shared" si="5"/>
        <v>110</v>
      </c>
    </row>
    <row r="62" spans="1:22" x14ac:dyDescent="0.25">
      <c r="A62" t="s">
        <v>4185</v>
      </c>
      <c r="B62" s="32" t="s">
        <v>2458</v>
      </c>
      <c r="C62" t="s">
        <v>202</v>
      </c>
      <c r="D62" t="s">
        <v>2214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>
        <v>0</v>
      </c>
      <c r="L62" s="9">
        <v>0</v>
      </c>
      <c r="M62" s="19">
        <v>0</v>
      </c>
      <c r="N62" s="19">
        <v>1</v>
      </c>
      <c r="O62" s="19">
        <v>0</v>
      </c>
      <c r="P62" s="19">
        <v>0</v>
      </c>
      <c r="Q62" s="19">
        <f t="shared" si="0"/>
        <v>0</v>
      </c>
      <c r="R62" s="3">
        <f t="shared" si="1"/>
        <v>0.28867513459481287</v>
      </c>
      <c r="S62" s="3">
        <f t="shared" si="2"/>
        <v>3.2894736842105261E-2</v>
      </c>
      <c r="T62" s="9">
        <f t="shared" si="3"/>
        <v>0</v>
      </c>
      <c r="U62" s="9">
        <f t="shared" si="4"/>
        <v>1</v>
      </c>
      <c r="V62" s="9">
        <f t="shared" si="5"/>
        <v>0</v>
      </c>
    </row>
    <row r="63" spans="1:22" x14ac:dyDescent="0.25">
      <c r="A63" t="s">
        <v>4246</v>
      </c>
      <c r="B63" s="32" t="s">
        <v>2474</v>
      </c>
      <c r="C63" t="s">
        <v>202</v>
      </c>
      <c r="D63" t="s">
        <v>108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>
        <v>1.4</v>
      </c>
      <c r="L63" s="9">
        <v>0</v>
      </c>
      <c r="M63" s="19">
        <v>0</v>
      </c>
      <c r="N63" s="19">
        <v>0</v>
      </c>
      <c r="O63" s="19">
        <v>3</v>
      </c>
      <c r="P63" s="19">
        <v>0</v>
      </c>
      <c r="Q63" s="19">
        <f t="shared" si="0"/>
        <v>1.4</v>
      </c>
      <c r="R63" s="3">
        <f t="shared" si="1"/>
        <v>0.92179008982358324</v>
      </c>
      <c r="S63" s="3">
        <f t="shared" si="2"/>
        <v>7.2368421052631582E-2</v>
      </c>
      <c r="T63" s="9">
        <f t="shared" si="3"/>
        <v>0</v>
      </c>
      <c r="U63" s="9">
        <f t="shared" si="4"/>
        <v>3</v>
      </c>
      <c r="V63" s="9">
        <f t="shared" si="5"/>
        <v>1</v>
      </c>
    </row>
    <row r="64" spans="1:22" x14ac:dyDescent="0.25">
      <c r="A64" t="s">
        <v>4246</v>
      </c>
      <c r="B64" s="32" t="s">
        <v>2474</v>
      </c>
      <c r="C64" t="s">
        <v>202</v>
      </c>
      <c r="D64" t="s">
        <v>2214</v>
      </c>
      <c r="E64" s="9">
        <v>2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>
        <v>0</v>
      </c>
      <c r="L64" s="9">
        <v>0</v>
      </c>
      <c r="M64" s="19">
        <v>0</v>
      </c>
      <c r="N64" s="19">
        <v>0</v>
      </c>
      <c r="O64" s="19">
        <v>0</v>
      </c>
      <c r="P64" s="19">
        <v>0</v>
      </c>
      <c r="Q64" s="19">
        <f t="shared" si="0"/>
        <v>0</v>
      </c>
      <c r="R64" s="3">
        <f t="shared" si="1"/>
        <v>0.57735026918962573</v>
      </c>
      <c r="S64" s="3">
        <f t="shared" si="2"/>
        <v>6.5789473684210523E-2</v>
      </c>
      <c r="T64" s="9">
        <f t="shared" si="3"/>
        <v>0</v>
      </c>
      <c r="U64" s="9">
        <f t="shared" si="4"/>
        <v>2</v>
      </c>
      <c r="V64" s="9">
        <f t="shared" si="5"/>
        <v>1</v>
      </c>
    </row>
    <row r="65" spans="1:22" x14ac:dyDescent="0.25">
      <c r="A65" t="s">
        <v>4288</v>
      </c>
      <c r="B65" s="32" t="s">
        <v>2461</v>
      </c>
      <c r="C65" t="s">
        <v>202</v>
      </c>
      <c r="D65" t="s">
        <v>2214</v>
      </c>
      <c r="E65" s="9">
        <v>1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>
        <v>0</v>
      </c>
      <c r="L65" s="9">
        <v>0</v>
      </c>
      <c r="M65" s="19">
        <v>0</v>
      </c>
      <c r="N65" s="19">
        <v>0</v>
      </c>
      <c r="O65" s="19">
        <v>0</v>
      </c>
      <c r="P65" s="19">
        <v>0</v>
      </c>
      <c r="Q65" s="19">
        <f t="shared" si="0"/>
        <v>0</v>
      </c>
      <c r="R65" s="3">
        <f t="shared" si="1"/>
        <v>0.28867513459481287</v>
      </c>
      <c r="S65" s="3">
        <f t="shared" si="2"/>
        <v>3.2894736842105261E-2</v>
      </c>
      <c r="T65" s="9">
        <f t="shared" si="3"/>
        <v>0</v>
      </c>
      <c r="U65" s="9">
        <f t="shared" si="4"/>
        <v>1</v>
      </c>
      <c r="V65" s="9">
        <f t="shared" si="5"/>
        <v>0</v>
      </c>
    </row>
    <row r="66" spans="1:22" x14ac:dyDescent="0.25">
      <c r="A66" t="s">
        <v>4272</v>
      </c>
      <c r="B66" s="32" t="s">
        <v>2423</v>
      </c>
      <c r="C66" t="s">
        <v>202</v>
      </c>
      <c r="D66" t="s">
        <v>108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>
        <v>0</v>
      </c>
      <c r="L66" s="9">
        <v>0</v>
      </c>
      <c r="M66" s="19">
        <v>0</v>
      </c>
      <c r="N66" s="19">
        <v>0</v>
      </c>
      <c r="O66" s="19">
        <v>1</v>
      </c>
      <c r="P66" s="19">
        <v>0</v>
      </c>
      <c r="Q66" s="19">
        <f t="shared" ref="Q66:Q129" si="6">IFERROR(AVERAGEIF(K66:K66,"&lt;&gt;0"),0)</f>
        <v>0</v>
      </c>
      <c r="R66" s="3">
        <f t="shared" ref="R66:R129" si="7">_xlfn.STDEV.S(E66:P66)</f>
        <v>0.28867513459481287</v>
      </c>
      <c r="S66" s="3">
        <f t="shared" ref="S66:S129" si="8">IFERROR(AVERAGEIF(E66:P66,"&lt;&gt;0")/30.4,0)</f>
        <v>3.2894736842105261E-2</v>
      </c>
      <c r="T66" s="9">
        <f t="shared" ref="T66:T129" si="9">MIN(E66:P66)</f>
        <v>0</v>
      </c>
      <c r="U66" s="9">
        <f t="shared" ref="U66:U129" si="10">MAX(E66:P66)</f>
        <v>1</v>
      </c>
      <c r="V66" s="9">
        <f t="shared" ref="V66:V129" si="11">MROUND(ROUND(_xlfn.NORM.S.INV($Y$1)*R66*1,1),1)</f>
        <v>0</v>
      </c>
    </row>
    <row r="67" spans="1:22" x14ac:dyDescent="0.25">
      <c r="A67" t="s">
        <v>4272</v>
      </c>
      <c r="B67" s="32" t="s">
        <v>2423</v>
      </c>
      <c r="C67" t="s">
        <v>202</v>
      </c>
      <c r="D67" t="s">
        <v>2214</v>
      </c>
      <c r="E67" s="9">
        <v>1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>
        <v>0</v>
      </c>
      <c r="L67" s="9">
        <v>0</v>
      </c>
      <c r="M67" s="19">
        <v>0</v>
      </c>
      <c r="N67" s="19">
        <v>0</v>
      </c>
      <c r="O67" s="19">
        <v>0</v>
      </c>
      <c r="P67" s="19">
        <v>0</v>
      </c>
      <c r="Q67" s="19">
        <f t="shared" si="6"/>
        <v>0</v>
      </c>
      <c r="R67" s="3">
        <f t="shared" si="7"/>
        <v>0.28867513459481287</v>
      </c>
      <c r="S67" s="3">
        <f t="shared" si="8"/>
        <v>3.2894736842105261E-2</v>
      </c>
      <c r="T67" s="9">
        <f t="shared" si="9"/>
        <v>0</v>
      </c>
      <c r="U67" s="9">
        <f t="shared" si="10"/>
        <v>1</v>
      </c>
      <c r="V67" s="9">
        <f t="shared" si="11"/>
        <v>0</v>
      </c>
    </row>
    <row r="68" spans="1:22" x14ac:dyDescent="0.25">
      <c r="A68" t="s">
        <v>3142</v>
      </c>
      <c r="B68" s="32" t="s">
        <v>2090</v>
      </c>
      <c r="C68" t="s">
        <v>202</v>
      </c>
      <c r="D68" t="s">
        <v>108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>
        <v>0</v>
      </c>
      <c r="L68" s="9">
        <v>0</v>
      </c>
      <c r="M68" s="19">
        <v>1</v>
      </c>
      <c r="N68" s="19">
        <v>0</v>
      </c>
      <c r="O68" s="19">
        <v>0</v>
      </c>
      <c r="P68" s="19">
        <v>0</v>
      </c>
      <c r="Q68" s="19">
        <f t="shared" si="6"/>
        <v>0</v>
      </c>
      <c r="R68" s="3">
        <f t="shared" si="7"/>
        <v>0.28867513459481287</v>
      </c>
      <c r="S68" s="3">
        <f t="shared" si="8"/>
        <v>3.2894736842105261E-2</v>
      </c>
      <c r="T68" s="9">
        <f t="shared" si="9"/>
        <v>0</v>
      </c>
      <c r="U68" s="9">
        <f t="shared" si="10"/>
        <v>1</v>
      </c>
      <c r="V68" s="9">
        <f t="shared" si="11"/>
        <v>0</v>
      </c>
    </row>
    <row r="69" spans="1:22" x14ac:dyDescent="0.25">
      <c r="A69" t="s">
        <v>4239</v>
      </c>
      <c r="B69" s="32" t="s">
        <v>2409</v>
      </c>
      <c r="C69" t="s">
        <v>202</v>
      </c>
      <c r="D69" t="s">
        <v>108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>
        <v>0</v>
      </c>
      <c r="L69" s="9">
        <v>0</v>
      </c>
      <c r="M69" s="19">
        <v>0</v>
      </c>
      <c r="N69" s="19">
        <v>0</v>
      </c>
      <c r="O69" s="19">
        <v>2</v>
      </c>
      <c r="P69" s="19">
        <v>0</v>
      </c>
      <c r="Q69" s="19">
        <f t="shared" si="6"/>
        <v>0</v>
      </c>
      <c r="R69" s="3">
        <f t="shared" si="7"/>
        <v>0.57735026918962573</v>
      </c>
      <c r="S69" s="3">
        <f t="shared" si="8"/>
        <v>6.5789473684210523E-2</v>
      </c>
      <c r="T69" s="9">
        <f t="shared" si="9"/>
        <v>0</v>
      </c>
      <c r="U69" s="9">
        <f t="shared" si="10"/>
        <v>2</v>
      </c>
      <c r="V69" s="9">
        <f t="shared" si="11"/>
        <v>1</v>
      </c>
    </row>
    <row r="70" spans="1:22" x14ac:dyDescent="0.25">
      <c r="A70" t="s">
        <v>4192</v>
      </c>
      <c r="B70" s="32" t="s">
        <v>2476</v>
      </c>
      <c r="C70" t="s">
        <v>202</v>
      </c>
      <c r="D70" t="s">
        <v>108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>
        <v>0</v>
      </c>
      <c r="L70" s="9">
        <v>0</v>
      </c>
      <c r="M70" s="19">
        <v>0</v>
      </c>
      <c r="N70" s="19">
        <v>0</v>
      </c>
      <c r="O70" s="19">
        <v>2</v>
      </c>
      <c r="P70" s="19">
        <v>0</v>
      </c>
      <c r="Q70" s="19">
        <f t="shared" si="6"/>
        <v>0</v>
      </c>
      <c r="R70" s="3">
        <f t="shared" si="7"/>
        <v>0.57735026918962573</v>
      </c>
      <c r="S70" s="3">
        <f t="shared" si="8"/>
        <v>6.5789473684210523E-2</v>
      </c>
      <c r="T70" s="9">
        <f t="shared" si="9"/>
        <v>0</v>
      </c>
      <c r="U70" s="9">
        <f t="shared" si="10"/>
        <v>2</v>
      </c>
      <c r="V70" s="9">
        <f t="shared" si="11"/>
        <v>1</v>
      </c>
    </row>
    <row r="71" spans="1:22" x14ac:dyDescent="0.25">
      <c r="A71" t="s">
        <v>4192</v>
      </c>
      <c r="B71" s="32" t="s">
        <v>2476</v>
      </c>
      <c r="C71" t="s">
        <v>202</v>
      </c>
      <c r="D71" t="s">
        <v>2214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>
        <v>0</v>
      </c>
      <c r="L71" s="9">
        <v>0</v>
      </c>
      <c r="M71" s="19">
        <v>0</v>
      </c>
      <c r="N71" s="19">
        <v>1</v>
      </c>
      <c r="O71" s="19">
        <v>0</v>
      </c>
      <c r="P71" s="19">
        <v>0</v>
      </c>
      <c r="Q71" s="19">
        <f t="shared" si="6"/>
        <v>0</v>
      </c>
      <c r="R71" s="3">
        <f t="shared" si="7"/>
        <v>0.28867513459481287</v>
      </c>
      <c r="S71" s="3">
        <f t="shared" si="8"/>
        <v>3.2894736842105261E-2</v>
      </c>
      <c r="T71" s="9">
        <f t="shared" si="9"/>
        <v>0</v>
      </c>
      <c r="U71" s="9">
        <f t="shared" si="10"/>
        <v>1</v>
      </c>
      <c r="V71" s="9">
        <f t="shared" si="11"/>
        <v>0</v>
      </c>
    </row>
    <row r="72" spans="1:22" x14ac:dyDescent="0.25">
      <c r="A72" t="s">
        <v>4265</v>
      </c>
      <c r="B72" s="32" t="s">
        <v>2421</v>
      </c>
      <c r="C72" t="s">
        <v>202</v>
      </c>
      <c r="D72" t="s">
        <v>109</v>
      </c>
      <c r="E72" s="9">
        <v>0</v>
      </c>
      <c r="F72" s="9">
        <v>0</v>
      </c>
      <c r="G72" s="9">
        <v>3</v>
      </c>
      <c r="H72" s="9">
        <v>0</v>
      </c>
      <c r="I72" s="9">
        <v>0</v>
      </c>
      <c r="J72" s="9">
        <v>0</v>
      </c>
      <c r="K72">
        <v>5.6</v>
      </c>
      <c r="L72" s="9">
        <v>1.4</v>
      </c>
      <c r="M72" s="19">
        <v>0</v>
      </c>
      <c r="N72" s="19">
        <v>0</v>
      </c>
      <c r="O72" s="19">
        <v>0</v>
      </c>
      <c r="P72" s="19">
        <v>0</v>
      </c>
      <c r="Q72" s="19">
        <f t="shared" si="6"/>
        <v>5.6</v>
      </c>
      <c r="R72" s="3">
        <f t="shared" si="7"/>
        <v>1.7577533870531923</v>
      </c>
      <c r="S72" s="3">
        <f t="shared" si="8"/>
        <v>0.10964912280701755</v>
      </c>
      <c r="T72" s="9">
        <f t="shared" si="9"/>
        <v>0</v>
      </c>
      <c r="U72" s="9">
        <f t="shared" si="10"/>
        <v>5.6</v>
      </c>
      <c r="V72" s="9">
        <f t="shared" si="11"/>
        <v>2</v>
      </c>
    </row>
    <row r="73" spans="1:22" x14ac:dyDescent="0.25">
      <c r="A73" t="s">
        <v>4152</v>
      </c>
      <c r="B73" s="32" t="s">
        <v>2436</v>
      </c>
      <c r="C73" t="s">
        <v>202</v>
      </c>
      <c r="D73" t="s">
        <v>109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1</v>
      </c>
      <c r="K73">
        <v>5.6</v>
      </c>
      <c r="L73" s="9">
        <v>0</v>
      </c>
      <c r="M73" s="19">
        <v>0</v>
      </c>
      <c r="N73" s="19">
        <v>2</v>
      </c>
      <c r="O73" s="19">
        <v>1</v>
      </c>
      <c r="P73" s="19">
        <v>0</v>
      </c>
      <c r="Q73" s="19">
        <f t="shared" si="6"/>
        <v>5.6</v>
      </c>
      <c r="R73" s="3">
        <f t="shared" si="7"/>
        <v>1.6426143242349429</v>
      </c>
      <c r="S73" s="3">
        <f t="shared" si="8"/>
        <v>7.8947368421052627E-2</v>
      </c>
      <c r="T73" s="9">
        <f t="shared" si="9"/>
        <v>0</v>
      </c>
      <c r="U73" s="9">
        <f t="shared" si="10"/>
        <v>5.6</v>
      </c>
      <c r="V73" s="9">
        <f t="shared" si="11"/>
        <v>2</v>
      </c>
    </row>
    <row r="74" spans="1:22" x14ac:dyDescent="0.25">
      <c r="A74" t="s">
        <v>4433</v>
      </c>
      <c r="B74" s="32" t="s">
        <v>2404</v>
      </c>
      <c r="C74" t="s">
        <v>202</v>
      </c>
      <c r="D74" t="s">
        <v>109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>
        <v>4.1999999999999993</v>
      </c>
      <c r="L74" s="9">
        <v>0</v>
      </c>
      <c r="M74" s="19">
        <v>0</v>
      </c>
      <c r="N74" s="19">
        <v>0</v>
      </c>
      <c r="O74" s="19">
        <v>0</v>
      </c>
      <c r="P74" s="19">
        <v>0</v>
      </c>
      <c r="Q74" s="19">
        <f t="shared" si="6"/>
        <v>4.1999999999999993</v>
      </c>
      <c r="R74" s="3">
        <f t="shared" si="7"/>
        <v>1.2124355652982139</v>
      </c>
      <c r="S74" s="3">
        <f t="shared" si="8"/>
        <v>0.13815789473684209</v>
      </c>
      <c r="T74" s="9">
        <f t="shared" si="9"/>
        <v>0</v>
      </c>
      <c r="U74" s="9">
        <f t="shared" si="10"/>
        <v>4.1999999999999993</v>
      </c>
      <c r="V74" s="9">
        <f t="shared" si="11"/>
        <v>2</v>
      </c>
    </row>
    <row r="75" spans="1:22" x14ac:dyDescent="0.25">
      <c r="A75" t="s">
        <v>556</v>
      </c>
      <c r="B75" s="32" t="s">
        <v>171</v>
      </c>
      <c r="C75" t="s">
        <v>202</v>
      </c>
      <c r="D75" t="s">
        <v>5604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>
        <v>0</v>
      </c>
      <c r="L75" s="9">
        <v>0</v>
      </c>
      <c r="M75" s="19">
        <v>0</v>
      </c>
      <c r="N75" s="19">
        <v>0</v>
      </c>
      <c r="O75" s="19">
        <v>4</v>
      </c>
      <c r="P75" s="19">
        <v>3</v>
      </c>
      <c r="Q75" s="19">
        <f t="shared" si="6"/>
        <v>0</v>
      </c>
      <c r="R75" s="3">
        <f t="shared" si="7"/>
        <v>1.378954368902449</v>
      </c>
      <c r="S75" s="3">
        <f t="shared" si="8"/>
        <v>0.11513157894736843</v>
      </c>
      <c r="T75" s="9">
        <f t="shared" si="9"/>
        <v>0</v>
      </c>
      <c r="U75" s="9">
        <f t="shared" si="10"/>
        <v>4</v>
      </c>
      <c r="V75" s="9">
        <f t="shared" si="11"/>
        <v>2</v>
      </c>
    </row>
    <row r="76" spans="1:22" x14ac:dyDescent="0.25">
      <c r="A76" t="s">
        <v>556</v>
      </c>
      <c r="B76" s="32" t="s">
        <v>171</v>
      </c>
      <c r="C76" t="s">
        <v>202</v>
      </c>
      <c r="D76" t="s">
        <v>113</v>
      </c>
      <c r="E76" s="9">
        <v>4</v>
      </c>
      <c r="F76" s="9">
        <v>0</v>
      </c>
      <c r="G76" s="9">
        <v>0</v>
      </c>
      <c r="H76" s="9">
        <v>0</v>
      </c>
      <c r="I76" s="9">
        <v>0</v>
      </c>
      <c r="J76" s="9">
        <v>2</v>
      </c>
      <c r="K76">
        <v>1.4</v>
      </c>
      <c r="L76" s="9">
        <v>0</v>
      </c>
      <c r="M76" s="19">
        <v>1</v>
      </c>
      <c r="N76" s="19">
        <v>2</v>
      </c>
      <c r="O76" s="19">
        <v>0</v>
      </c>
      <c r="P76" s="19">
        <v>2</v>
      </c>
      <c r="Q76" s="19">
        <f t="shared" si="6"/>
        <v>1.4</v>
      </c>
      <c r="R76" s="3">
        <f t="shared" si="7"/>
        <v>1.2844052980648164</v>
      </c>
      <c r="S76" s="3">
        <f t="shared" si="8"/>
        <v>6.798245614035088E-2</v>
      </c>
      <c r="T76" s="9">
        <f t="shared" si="9"/>
        <v>0</v>
      </c>
      <c r="U76" s="9">
        <f t="shared" si="10"/>
        <v>4</v>
      </c>
      <c r="V76" s="9">
        <f t="shared" si="11"/>
        <v>2</v>
      </c>
    </row>
    <row r="77" spans="1:22" x14ac:dyDescent="0.25">
      <c r="A77" t="s">
        <v>556</v>
      </c>
      <c r="B77" s="32" t="s">
        <v>171</v>
      </c>
      <c r="C77" t="s">
        <v>202</v>
      </c>
      <c r="D77" t="s">
        <v>820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>
        <v>0</v>
      </c>
      <c r="L77" s="9">
        <v>0</v>
      </c>
      <c r="M77" s="19">
        <v>0</v>
      </c>
      <c r="N77" s="19">
        <v>0</v>
      </c>
      <c r="O77" s="19">
        <v>2</v>
      </c>
      <c r="P77" s="19">
        <v>0</v>
      </c>
      <c r="Q77" s="19">
        <f t="shared" si="6"/>
        <v>0</v>
      </c>
      <c r="R77" s="3">
        <f t="shared" si="7"/>
        <v>0.57735026918962573</v>
      </c>
      <c r="S77" s="3">
        <f t="shared" si="8"/>
        <v>6.5789473684210523E-2</v>
      </c>
      <c r="T77" s="9">
        <f t="shared" si="9"/>
        <v>0</v>
      </c>
      <c r="U77" s="9">
        <f t="shared" si="10"/>
        <v>2</v>
      </c>
      <c r="V77" s="9">
        <f t="shared" si="11"/>
        <v>1</v>
      </c>
    </row>
    <row r="78" spans="1:22" x14ac:dyDescent="0.25">
      <c r="A78" t="s">
        <v>556</v>
      </c>
      <c r="B78" s="32" t="s">
        <v>171</v>
      </c>
      <c r="C78" t="s">
        <v>202</v>
      </c>
      <c r="D78" t="s">
        <v>106</v>
      </c>
      <c r="E78" s="9">
        <v>1</v>
      </c>
      <c r="F78" s="9">
        <v>0</v>
      </c>
      <c r="G78" s="9">
        <v>4</v>
      </c>
      <c r="H78" s="9">
        <v>0</v>
      </c>
      <c r="I78" s="9">
        <v>2</v>
      </c>
      <c r="J78" s="9">
        <v>0</v>
      </c>
      <c r="K78">
        <v>16.799999999999997</v>
      </c>
      <c r="L78" s="9">
        <v>1.4</v>
      </c>
      <c r="M78" s="19">
        <v>0</v>
      </c>
      <c r="N78" s="19">
        <v>0</v>
      </c>
      <c r="O78" s="19">
        <v>2</v>
      </c>
      <c r="P78" s="19">
        <v>0</v>
      </c>
      <c r="Q78" s="19">
        <f t="shared" si="6"/>
        <v>16.799999999999997</v>
      </c>
      <c r="R78" s="3">
        <f t="shared" si="7"/>
        <v>4.743863659955081</v>
      </c>
      <c r="S78" s="3">
        <f t="shared" si="8"/>
        <v>0.14912280701754382</v>
      </c>
      <c r="T78" s="9">
        <f t="shared" si="9"/>
        <v>0</v>
      </c>
      <c r="U78" s="9">
        <f t="shared" si="10"/>
        <v>16.799999999999997</v>
      </c>
      <c r="V78" s="9">
        <f t="shared" si="11"/>
        <v>6</v>
      </c>
    </row>
    <row r="79" spans="1:22" x14ac:dyDescent="0.25">
      <c r="A79" t="s">
        <v>556</v>
      </c>
      <c r="B79" s="32" t="s">
        <v>171</v>
      </c>
      <c r="C79" t="s">
        <v>202</v>
      </c>
      <c r="D79" t="s">
        <v>108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>
        <v>0</v>
      </c>
      <c r="L79" s="9">
        <v>0</v>
      </c>
      <c r="M79" s="19">
        <v>0</v>
      </c>
      <c r="N79" s="19">
        <v>0</v>
      </c>
      <c r="O79" s="19">
        <v>2</v>
      </c>
      <c r="P79" s="19">
        <v>0</v>
      </c>
      <c r="Q79" s="19">
        <f t="shared" si="6"/>
        <v>0</v>
      </c>
      <c r="R79" s="3">
        <f t="shared" si="7"/>
        <v>0.57735026918962573</v>
      </c>
      <c r="S79" s="3">
        <f t="shared" si="8"/>
        <v>6.5789473684210523E-2</v>
      </c>
      <c r="T79" s="9">
        <f t="shared" si="9"/>
        <v>0</v>
      </c>
      <c r="U79" s="9">
        <f t="shared" si="10"/>
        <v>2</v>
      </c>
      <c r="V79" s="9">
        <f t="shared" si="11"/>
        <v>1</v>
      </c>
    </row>
    <row r="80" spans="1:22" x14ac:dyDescent="0.25">
      <c r="A80" t="s">
        <v>556</v>
      </c>
      <c r="B80" s="32" t="s">
        <v>171</v>
      </c>
      <c r="C80" t="s">
        <v>202</v>
      </c>
      <c r="D80" t="s">
        <v>4746</v>
      </c>
      <c r="E80" s="9">
        <v>0</v>
      </c>
      <c r="F80" s="9">
        <v>6</v>
      </c>
      <c r="G80" s="9">
        <v>5</v>
      </c>
      <c r="H80" s="9">
        <v>1</v>
      </c>
      <c r="I80" s="9">
        <v>1</v>
      </c>
      <c r="J80" s="9">
        <v>0</v>
      </c>
      <c r="K80">
        <v>4.1999999999999993</v>
      </c>
      <c r="L80" s="9">
        <v>0</v>
      </c>
      <c r="M80" s="19">
        <v>4</v>
      </c>
      <c r="N80" s="19">
        <v>1</v>
      </c>
      <c r="O80" s="19">
        <v>0</v>
      </c>
      <c r="P80" s="19">
        <v>0</v>
      </c>
      <c r="Q80" s="19">
        <f t="shared" si="6"/>
        <v>4.1999999999999993</v>
      </c>
      <c r="R80" s="3">
        <f t="shared" si="7"/>
        <v>2.2677582042023952</v>
      </c>
      <c r="S80" s="3">
        <f t="shared" si="8"/>
        <v>0.10432330827067669</v>
      </c>
      <c r="T80" s="9">
        <f t="shared" si="9"/>
        <v>0</v>
      </c>
      <c r="U80" s="9">
        <f t="shared" si="10"/>
        <v>6</v>
      </c>
      <c r="V80" s="9">
        <f t="shared" si="11"/>
        <v>3</v>
      </c>
    </row>
    <row r="81" spans="1:22" x14ac:dyDescent="0.25">
      <c r="A81" t="s">
        <v>4020</v>
      </c>
      <c r="B81" s="32" t="s">
        <v>2471</v>
      </c>
      <c r="C81" t="s">
        <v>202</v>
      </c>
      <c r="D81" t="s">
        <v>109</v>
      </c>
      <c r="E81" s="9">
        <v>0</v>
      </c>
      <c r="F81" s="9">
        <v>0</v>
      </c>
      <c r="G81" s="9">
        <v>0</v>
      </c>
      <c r="H81" s="9">
        <v>1</v>
      </c>
      <c r="I81" s="9">
        <v>0</v>
      </c>
      <c r="J81" s="9">
        <v>0</v>
      </c>
      <c r="K81">
        <v>0</v>
      </c>
      <c r="L81" s="9">
        <v>0</v>
      </c>
      <c r="M81" s="19">
        <v>0</v>
      </c>
      <c r="N81" s="19">
        <v>0</v>
      </c>
      <c r="O81" s="19">
        <v>0</v>
      </c>
      <c r="P81" s="19">
        <v>0</v>
      </c>
      <c r="Q81" s="19">
        <f t="shared" si="6"/>
        <v>0</v>
      </c>
      <c r="R81" s="3">
        <f t="shared" si="7"/>
        <v>0.28867513459481287</v>
      </c>
      <c r="S81" s="3">
        <f t="shared" si="8"/>
        <v>3.2894736842105261E-2</v>
      </c>
      <c r="T81" s="9">
        <f t="shared" si="9"/>
        <v>0</v>
      </c>
      <c r="U81" s="9">
        <f t="shared" si="10"/>
        <v>1</v>
      </c>
      <c r="V81" s="9">
        <f t="shared" si="11"/>
        <v>0</v>
      </c>
    </row>
    <row r="82" spans="1:22" x14ac:dyDescent="0.25">
      <c r="A82" t="s">
        <v>2863</v>
      </c>
      <c r="B82" s="32" t="s">
        <v>2104</v>
      </c>
      <c r="C82" t="s">
        <v>202</v>
      </c>
      <c r="D82" t="s">
        <v>109</v>
      </c>
      <c r="E82" s="9">
        <v>4</v>
      </c>
      <c r="F82" s="9">
        <v>1</v>
      </c>
      <c r="G82" s="9">
        <v>0</v>
      </c>
      <c r="H82" s="9">
        <v>0</v>
      </c>
      <c r="I82" s="9">
        <v>2</v>
      </c>
      <c r="J82" s="9">
        <v>0</v>
      </c>
      <c r="K82">
        <v>5.6</v>
      </c>
      <c r="L82" s="9">
        <v>2.8</v>
      </c>
      <c r="M82" s="19">
        <v>1</v>
      </c>
      <c r="N82" s="19">
        <v>2</v>
      </c>
      <c r="O82" s="19">
        <v>0</v>
      </c>
      <c r="P82" s="19">
        <v>1</v>
      </c>
      <c r="Q82" s="19">
        <f t="shared" si="6"/>
        <v>5.6</v>
      </c>
      <c r="R82" s="3">
        <f t="shared" si="7"/>
        <v>1.7795981841330633</v>
      </c>
      <c r="S82" s="3">
        <f t="shared" si="8"/>
        <v>7.9769736842105254E-2</v>
      </c>
      <c r="T82" s="9">
        <f t="shared" si="9"/>
        <v>0</v>
      </c>
      <c r="U82" s="9">
        <f t="shared" si="10"/>
        <v>5.6</v>
      </c>
      <c r="V82" s="9">
        <f t="shared" si="11"/>
        <v>2</v>
      </c>
    </row>
    <row r="83" spans="1:22" x14ac:dyDescent="0.25">
      <c r="A83" t="s">
        <v>4187</v>
      </c>
      <c r="B83" s="32" t="s">
        <v>2443</v>
      </c>
      <c r="C83" t="s">
        <v>202</v>
      </c>
      <c r="D83" t="s">
        <v>109</v>
      </c>
      <c r="E83" s="9">
        <v>0</v>
      </c>
      <c r="F83" s="9">
        <v>0</v>
      </c>
      <c r="G83" s="9">
        <v>1</v>
      </c>
      <c r="H83" s="9">
        <v>1</v>
      </c>
      <c r="I83" s="9">
        <v>2</v>
      </c>
      <c r="J83" s="9">
        <v>1</v>
      </c>
      <c r="K83">
        <v>2.8</v>
      </c>
      <c r="L83" s="9">
        <v>0</v>
      </c>
      <c r="M83" s="19">
        <v>0</v>
      </c>
      <c r="N83" s="19">
        <v>1</v>
      </c>
      <c r="O83" s="19">
        <v>0</v>
      </c>
      <c r="P83" s="19">
        <v>1</v>
      </c>
      <c r="Q83" s="19">
        <f t="shared" si="6"/>
        <v>2.8</v>
      </c>
      <c r="R83" s="3">
        <f t="shared" si="7"/>
        <v>0.89628864398325003</v>
      </c>
      <c r="S83" s="3">
        <f t="shared" si="8"/>
        <v>4.6052631578947373E-2</v>
      </c>
      <c r="T83" s="9">
        <f t="shared" si="9"/>
        <v>0</v>
      </c>
      <c r="U83" s="9">
        <f t="shared" si="10"/>
        <v>2.8</v>
      </c>
      <c r="V83" s="9">
        <f t="shared" si="11"/>
        <v>1</v>
      </c>
    </row>
    <row r="84" spans="1:22" x14ac:dyDescent="0.25">
      <c r="A84" t="s">
        <v>4150</v>
      </c>
      <c r="B84" s="32" t="s">
        <v>2129</v>
      </c>
      <c r="C84" t="s">
        <v>202</v>
      </c>
      <c r="D84" t="s">
        <v>109</v>
      </c>
      <c r="E84" s="9">
        <v>0</v>
      </c>
      <c r="F84" s="9">
        <v>0</v>
      </c>
      <c r="G84" s="9">
        <v>3</v>
      </c>
      <c r="H84" s="9">
        <v>2</v>
      </c>
      <c r="I84" s="9">
        <v>0</v>
      </c>
      <c r="J84" s="9">
        <v>0</v>
      </c>
      <c r="K84">
        <v>4.1999999999999993</v>
      </c>
      <c r="L84" s="9">
        <v>1.4</v>
      </c>
      <c r="M84" s="19">
        <v>1</v>
      </c>
      <c r="N84" s="19">
        <v>1</v>
      </c>
      <c r="O84" s="19">
        <v>0</v>
      </c>
      <c r="P84" s="19">
        <v>0</v>
      </c>
      <c r="Q84" s="19">
        <f t="shared" si="6"/>
        <v>4.1999999999999993</v>
      </c>
      <c r="R84" s="3">
        <f t="shared" si="7"/>
        <v>1.393817517728656</v>
      </c>
      <c r="S84" s="3">
        <f t="shared" si="8"/>
        <v>6.9078947368421059E-2</v>
      </c>
      <c r="T84" s="9">
        <f t="shared" si="9"/>
        <v>0</v>
      </c>
      <c r="U84" s="9">
        <f t="shared" si="10"/>
        <v>4.1999999999999993</v>
      </c>
      <c r="V84" s="9">
        <f t="shared" si="11"/>
        <v>2</v>
      </c>
    </row>
    <row r="85" spans="1:22" x14ac:dyDescent="0.25">
      <c r="A85" t="s">
        <v>4106</v>
      </c>
      <c r="B85" s="32" t="s">
        <v>2160</v>
      </c>
      <c r="C85" t="s">
        <v>202</v>
      </c>
      <c r="D85" t="s">
        <v>109</v>
      </c>
      <c r="E85" s="9">
        <v>0</v>
      </c>
      <c r="F85" s="9">
        <v>0</v>
      </c>
      <c r="G85" s="9">
        <v>1</v>
      </c>
      <c r="H85" s="9">
        <v>1</v>
      </c>
      <c r="I85" s="9">
        <v>1</v>
      </c>
      <c r="J85" s="9">
        <v>1</v>
      </c>
      <c r="K85">
        <v>15.399999999999999</v>
      </c>
      <c r="L85" s="9">
        <v>1.4</v>
      </c>
      <c r="M85" s="19">
        <v>0</v>
      </c>
      <c r="N85" s="19">
        <v>3</v>
      </c>
      <c r="O85" s="19">
        <v>1</v>
      </c>
      <c r="P85" s="19">
        <v>0</v>
      </c>
      <c r="Q85" s="19">
        <f t="shared" si="6"/>
        <v>15.399999999999999</v>
      </c>
      <c r="R85" s="3">
        <f t="shared" si="7"/>
        <v>4.2838668456798636</v>
      </c>
      <c r="S85" s="3">
        <f t="shared" si="8"/>
        <v>0.10197368421052631</v>
      </c>
      <c r="T85" s="9">
        <f t="shared" si="9"/>
        <v>0</v>
      </c>
      <c r="U85" s="9">
        <f t="shared" si="10"/>
        <v>15.399999999999999</v>
      </c>
      <c r="V85" s="9">
        <f t="shared" si="11"/>
        <v>6</v>
      </c>
    </row>
    <row r="86" spans="1:22" x14ac:dyDescent="0.25">
      <c r="A86" t="s">
        <v>3766</v>
      </c>
      <c r="B86" s="32" t="s">
        <v>2416</v>
      </c>
      <c r="C86" t="s">
        <v>202</v>
      </c>
      <c r="D86" t="s">
        <v>109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>
        <v>7</v>
      </c>
      <c r="L86" s="9">
        <v>0</v>
      </c>
      <c r="M86" s="19">
        <v>1</v>
      </c>
      <c r="N86" s="19">
        <v>0</v>
      </c>
      <c r="O86" s="19">
        <v>0</v>
      </c>
      <c r="P86" s="19">
        <v>0</v>
      </c>
      <c r="Q86" s="19">
        <f t="shared" si="6"/>
        <v>7</v>
      </c>
      <c r="R86" s="3">
        <f t="shared" si="7"/>
        <v>2.0150945537631877</v>
      </c>
      <c r="S86" s="3">
        <f t="shared" si="8"/>
        <v>0.13157894736842105</v>
      </c>
      <c r="T86" s="9">
        <f t="shared" si="9"/>
        <v>0</v>
      </c>
      <c r="U86" s="9">
        <f t="shared" si="10"/>
        <v>7</v>
      </c>
      <c r="V86" s="9">
        <f t="shared" si="11"/>
        <v>3</v>
      </c>
    </row>
    <row r="87" spans="1:22" x14ac:dyDescent="0.25">
      <c r="A87" t="s">
        <v>4400</v>
      </c>
      <c r="B87" s="32" t="s">
        <v>2431</v>
      </c>
      <c r="C87" t="s">
        <v>202</v>
      </c>
      <c r="D87" t="s">
        <v>109</v>
      </c>
      <c r="E87" s="9">
        <v>0</v>
      </c>
      <c r="F87" s="9">
        <v>0</v>
      </c>
      <c r="G87" s="9">
        <v>0</v>
      </c>
      <c r="H87" s="9">
        <v>0</v>
      </c>
      <c r="I87" s="9">
        <v>1</v>
      </c>
      <c r="J87" s="9">
        <v>0</v>
      </c>
      <c r="K87">
        <v>1.4</v>
      </c>
      <c r="L87" s="9">
        <v>0</v>
      </c>
      <c r="M87" s="19">
        <v>0</v>
      </c>
      <c r="N87" s="19">
        <v>0</v>
      </c>
      <c r="O87" s="19">
        <v>0</v>
      </c>
      <c r="P87" s="19">
        <v>0</v>
      </c>
      <c r="Q87" s="19">
        <f t="shared" si="6"/>
        <v>1.4</v>
      </c>
      <c r="R87" s="3">
        <f t="shared" si="7"/>
        <v>0.47482054026183984</v>
      </c>
      <c r="S87" s="3">
        <f t="shared" si="8"/>
        <v>3.9473684210526314E-2</v>
      </c>
      <c r="T87" s="9">
        <f t="shared" si="9"/>
        <v>0</v>
      </c>
      <c r="U87" s="9">
        <f t="shared" si="10"/>
        <v>1.4</v>
      </c>
      <c r="V87" s="9">
        <f t="shared" si="11"/>
        <v>1</v>
      </c>
    </row>
    <row r="88" spans="1:22" x14ac:dyDescent="0.25">
      <c r="A88" t="s">
        <v>4165</v>
      </c>
      <c r="B88" s="32" t="s">
        <v>2465</v>
      </c>
      <c r="C88" t="s">
        <v>202</v>
      </c>
      <c r="D88" t="s">
        <v>109</v>
      </c>
      <c r="E88" s="9">
        <v>0</v>
      </c>
      <c r="F88" s="9">
        <v>0</v>
      </c>
      <c r="G88" s="9">
        <v>1</v>
      </c>
      <c r="H88" s="9">
        <v>0</v>
      </c>
      <c r="I88" s="9">
        <v>0</v>
      </c>
      <c r="J88" s="9">
        <v>0</v>
      </c>
      <c r="K88">
        <v>0</v>
      </c>
      <c r="L88" s="9">
        <v>0</v>
      </c>
      <c r="M88" s="19">
        <v>0</v>
      </c>
      <c r="N88" s="19">
        <v>1</v>
      </c>
      <c r="O88" s="19">
        <v>0</v>
      </c>
      <c r="P88" s="19">
        <v>0</v>
      </c>
      <c r="Q88" s="19">
        <f t="shared" si="6"/>
        <v>0</v>
      </c>
      <c r="R88" s="3">
        <f t="shared" si="7"/>
        <v>0.38924947208076149</v>
      </c>
      <c r="S88" s="3">
        <f t="shared" si="8"/>
        <v>3.2894736842105261E-2</v>
      </c>
      <c r="T88" s="9">
        <f t="shared" si="9"/>
        <v>0</v>
      </c>
      <c r="U88" s="9">
        <f t="shared" si="10"/>
        <v>1</v>
      </c>
      <c r="V88" s="9">
        <f t="shared" si="11"/>
        <v>1</v>
      </c>
    </row>
    <row r="89" spans="1:22" x14ac:dyDescent="0.25">
      <c r="A89" t="s">
        <v>4678</v>
      </c>
      <c r="B89" s="32" t="s">
        <v>4679</v>
      </c>
      <c r="C89" t="s">
        <v>202</v>
      </c>
      <c r="D89" t="s">
        <v>109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>
        <v>0</v>
      </c>
      <c r="L89" s="9">
        <v>0</v>
      </c>
      <c r="M89" s="19">
        <v>1</v>
      </c>
      <c r="N89" s="19">
        <v>0</v>
      </c>
      <c r="O89" s="19">
        <v>0</v>
      </c>
      <c r="P89" s="19">
        <v>0</v>
      </c>
      <c r="Q89" s="19">
        <f t="shared" si="6"/>
        <v>0</v>
      </c>
      <c r="R89" s="3">
        <f t="shared" si="7"/>
        <v>0.28867513459481287</v>
      </c>
      <c r="S89" s="3">
        <f t="shared" si="8"/>
        <v>3.2894736842105261E-2</v>
      </c>
      <c r="T89" s="9">
        <f t="shared" si="9"/>
        <v>0</v>
      </c>
      <c r="U89" s="9">
        <f t="shared" si="10"/>
        <v>1</v>
      </c>
      <c r="V89" s="9">
        <f t="shared" si="11"/>
        <v>0</v>
      </c>
    </row>
    <row r="90" spans="1:22" x14ac:dyDescent="0.25">
      <c r="A90" t="s">
        <v>568</v>
      </c>
      <c r="B90" s="32" t="s">
        <v>116</v>
      </c>
      <c r="C90" t="s">
        <v>202</v>
      </c>
      <c r="D90" t="s">
        <v>861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>
        <v>0</v>
      </c>
      <c r="L90" s="9">
        <v>0</v>
      </c>
      <c r="M90" s="19">
        <v>0</v>
      </c>
      <c r="N90" s="19">
        <v>1</v>
      </c>
      <c r="O90" s="19">
        <v>2</v>
      </c>
      <c r="P90" s="19">
        <v>0</v>
      </c>
      <c r="Q90" s="19">
        <f t="shared" si="6"/>
        <v>0</v>
      </c>
      <c r="R90" s="3">
        <f t="shared" si="7"/>
        <v>0.62158156050806102</v>
      </c>
      <c r="S90" s="3">
        <f t="shared" si="8"/>
        <v>4.9342105263157895E-2</v>
      </c>
      <c r="T90" s="9">
        <f t="shared" si="9"/>
        <v>0</v>
      </c>
      <c r="U90" s="9">
        <f t="shared" si="10"/>
        <v>2</v>
      </c>
      <c r="V90" s="9">
        <f t="shared" si="11"/>
        <v>1</v>
      </c>
    </row>
    <row r="91" spans="1:22" x14ac:dyDescent="0.25">
      <c r="A91" t="s">
        <v>568</v>
      </c>
      <c r="B91" s="32" t="s">
        <v>116</v>
      </c>
      <c r="C91" t="s">
        <v>202</v>
      </c>
      <c r="D91" t="s">
        <v>15</v>
      </c>
      <c r="E91" s="9">
        <v>40</v>
      </c>
      <c r="F91" s="9">
        <v>3</v>
      </c>
      <c r="G91" s="9">
        <v>0</v>
      </c>
      <c r="H91" s="9">
        <v>0</v>
      </c>
      <c r="I91" s="9">
        <v>0</v>
      </c>
      <c r="J91" s="9">
        <v>0</v>
      </c>
      <c r="K91">
        <v>98</v>
      </c>
      <c r="L91" s="9">
        <v>86.8</v>
      </c>
      <c r="M91" s="19">
        <v>0</v>
      </c>
      <c r="N91" s="19">
        <v>0</v>
      </c>
      <c r="O91" s="19">
        <v>0</v>
      </c>
      <c r="P91" s="19">
        <v>0</v>
      </c>
      <c r="Q91" s="19">
        <f t="shared" si="6"/>
        <v>98</v>
      </c>
      <c r="R91" s="3">
        <f t="shared" si="7"/>
        <v>36.210039625730452</v>
      </c>
      <c r="S91" s="3">
        <f t="shared" si="8"/>
        <v>1.8733552631578949</v>
      </c>
      <c r="T91" s="9">
        <f t="shared" si="9"/>
        <v>0</v>
      </c>
      <c r="U91" s="9">
        <f t="shared" si="10"/>
        <v>98</v>
      </c>
      <c r="V91" s="9">
        <f t="shared" si="11"/>
        <v>46</v>
      </c>
    </row>
    <row r="92" spans="1:22" x14ac:dyDescent="0.25">
      <c r="A92" t="s">
        <v>568</v>
      </c>
      <c r="B92" s="32" t="s">
        <v>116</v>
      </c>
      <c r="C92" t="s">
        <v>202</v>
      </c>
      <c r="D92" t="s">
        <v>5604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>
        <v>0</v>
      </c>
      <c r="L92" s="9">
        <v>0</v>
      </c>
      <c r="M92" s="19">
        <v>0</v>
      </c>
      <c r="N92" s="19">
        <v>1</v>
      </c>
      <c r="O92" s="19">
        <v>36</v>
      </c>
      <c r="P92" s="19">
        <v>29</v>
      </c>
      <c r="Q92" s="19">
        <f t="shared" si="6"/>
        <v>0</v>
      </c>
      <c r="R92" s="3">
        <f t="shared" si="7"/>
        <v>12.70289873862011</v>
      </c>
      <c r="S92" s="3">
        <f t="shared" si="8"/>
        <v>0.72368421052631582</v>
      </c>
      <c r="T92" s="9">
        <f t="shared" si="9"/>
        <v>0</v>
      </c>
      <c r="U92" s="9">
        <f t="shared" si="10"/>
        <v>36</v>
      </c>
      <c r="V92" s="9">
        <f t="shared" si="11"/>
        <v>16</v>
      </c>
    </row>
    <row r="93" spans="1:22" x14ac:dyDescent="0.25">
      <c r="A93" t="s">
        <v>568</v>
      </c>
      <c r="B93" s="32" t="s">
        <v>116</v>
      </c>
      <c r="C93" t="s">
        <v>202</v>
      </c>
      <c r="D93" t="s">
        <v>113</v>
      </c>
      <c r="E93" s="9">
        <v>16</v>
      </c>
      <c r="F93" s="9">
        <v>30</v>
      </c>
      <c r="G93" s="9">
        <v>6</v>
      </c>
      <c r="H93" s="9">
        <v>8</v>
      </c>
      <c r="I93" s="9">
        <v>9</v>
      </c>
      <c r="J93" s="9">
        <v>10</v>
      </c>
      <c r="K93">
        <v>60.199999999999996</v>
      </c>
      <c r="L93" s="9">
        <v>16.799999999999997</v>
      </c>
      <c r="M93" s="19">
        <v>15</v>
      </c>
      <c r="N93" s="19">
        <v>13</v>
      </c>
      <c r="O93" s="19">
        <v>9</v>
      </c>
      <c r="P93" s="19">
        <v>20</v>
      </c>
      <c r="Q93" s="19">
        <f t="shared" si="6"/>
        <v>60.199999999999996</v>
      </c>
      <c r="R93" s="3">
        <f t="shared" si="7"/>
        <v>14.886021508906813</v>
      </c>
      <c r="S93" s="3">
        <f t="shared" si="8"/>
        <v>0.58388157894736847</v>
      </c>
      <c r="T93" s="9">
        <f t="shared" si="9"/>
        <v>6</v>
      </c>
      <c r="U93" s="9">
        <f t="shared" si="10"/>
        <v>60.199999999999996</v>
      </c>
      <c r="V93" s="9">
        <f t="shared" si="11"/>
        <v>19</v>
      </c>
    </row>
    <row r="94" spans="1:22" x14ac:dyDescent="0.25">
      <c r="A94" t="s">
        <v>568</v>
      </c>
      <c r="B94" s="32" t="s">
        <v>116</v>
      </c>
      <c r="C94" t="s">
        <v>202</v>
      </c>
      <c r="D94" t="s">
        <v>820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>
        <v>4.1999999999999993</v>
      </c>
      <c r="L94" s="9">
        <v>5.6</v>
      </c>
      <c r="M94" s="19">
        <v>2</v>
      </c>
      <c r="N94" s="19">
        <v>0</v>
      </c>
      <c r="O94" s="19">
        <v>5</v>
      </c>
      <c r="P94" s="19">
        <v>0</v>
      </c>
      <c r="Q94" s="19">
        <f t="shared" si="6"/>
        <v>4.1999999999999993</v>
      </c>
      <c r="R94" s="3">
        <f t="shared" si="7"/>
        <v>2.2254723706951007</v>
      </c>
      <c r="S94" s="3">
        <f t="shared" si="8"/>
        <v>0.13815789473684209</v>
      </c>
      <c r="T94" s="9">
        <f t="shared" si="9"/>
        <v>0</v>
      </c>
      <c r="U94" s="9">
        <f t="shared" si="10"/>
        <v>5.6</v>
      </c>
      <c r="V94" s="9">
        <f t="shared" si="11"/>
        <v>3</v>
      </c>
    </row>
    <row r="95" spans="1:22" x14ac:dyDescent="0.25">
      <c r="A95" t="s">
        <v>568</v>
      </c>
      <c r="B95" s="32" t="s">
        <v>116</v>
      </c>
      <c r="C95" t="s">
        <v>202</v>
      </c>
      <c r="D95" t="s">
        <v>119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>
        <v>11.2</v>
      </c>
      <c r="L95" s="9">
        <v>1.4</v>
      </c>
      <c r="M95" s="19">
        <v>0</v>
      </c>
      <c r="N95" s="19">
        <v>0</v>
      </c>
      <c r="O95" s="19">
        <v>0</v>
      </c>
      <c r="P95" s="19">
        <v>0</v>
      </c>
      <c r="Q95" s="19">
        <f t="shared" si="6"/>
        <v>11.2</v>
      </c>
      <c r="R95" s="3">
        <f t="shared" si="7"/>
        <v>3.2216596513429079</v>
      </c>
      <c r="S95" s="3">
        <f t="shared" si="8"/>
        <v>0.20723684210526316</v>
      </c>
      <c r="T95" s="9">
        <f t="shared" si="9"/>
        <v>0</v>
      </c>
      <c r="U95" s="9">
        <f t="shared" si="10"/>
        <v>11.2</v>
      </c>
      <c r="V95" s="9">
        <f t="shared" si="11"/>
        <v>4</v>
      </c>
    </row>
    <row r="96" spans="1:22" x14ac:dyDescent="0.25">
      <c r="A96" t="s">
        <v>568</v>
      </c>
      <c r="B96" s="32" t="s">
        <v>116</v>
      </c>
      <c r="C96" t="s">
        <v>202</v>
      </c>
      <c r="D96" t="s">
        <v>106</v>
      </c>
      <c r="E96" s="9">
        <v>18</v>
      </c>
      <c r="F96" s="9">
        <v>23</v>
      </c>
      <c r="G96" s="9">
        <v>31</v>
      </c>
      <c r="H96" s="9">
        <v>24</v>
      </c>
      <c r="I96" s="9">
        <v>25</v>
      </c>
      <c r="J96" s="9">
        <v>36</v>
      </c>
      <c r="K96">
        <v>187.6</v>
      </c>
      <c r="L96" s="9">
        <v>42</v>
      </c>
      <c r="M96" s="19">
        <v>27</v>
      </c>
      <c r="N96" s="19">
        <v>47</v>
      </c>
      <c r="O96" s="19">
        <v>38</v>
      </c>
      <c r="P96" s="19">
        <v>16</v>
      </c>
      <c r="Q96" s="19">
        <f t="shared" si="6"/>
        <v>187.6</v>
      </c>
      <c r="R96" s="3">
        <f t="shared" si="7"/>
        <v>46.552996843935993</v>
      </c>
      <c r="S96" s="3">
        <f t="shared" si="8"/>
        <v>1.4106359649122808</v>
      </c>
      <c r="T96" s="9">
        <f t="shared" si="9"/>
        <v>16</v>
      </c>
      <c r="U96" s="9">
        <f t="shared" si="10"/>
        <v>187.6</v>
      </c>
      <c r="V96" s="9">
        <f t="shared" si="11"/>
        <v>60</v>
      </c>
    </row>
    <row r="97" spans="1:22" x14ac:dyDescent="0.25">
      <c r="A97" t="s">
        <v>568</v>
      </c>
      <c r="B97" s="32" t="s">
        <v>116</v>
      </c>
      <c r="C97" t="s">
        <v>202</v>
      </c>
      <c r="D97" t="s">
        <v>2214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>
        <v>0</v>
      </c>
      <c r="L97" s="9">
        <v>0</v>
      </c>
      <c r="M97" s="19">
        <v>0</v>
      </c>
      <c r="N97" s="19">
        <v>1</v>
      </c>
      <c r="O97" s="19">
        <v>0</v>
      </c>
      <c r="P97" s="19">
        <v>0</v>
      </c>
      <c r="Q97" s="19">
        <f t="shared" si="6"/>
        <v>0</v>
      </c>
      <c r="R97" s="3">
        <f t="shared" si="7"/>
        <v>0.28867513459481287</v>
      </c>
      <c r="S97" s="3">
        <f t="shared" si="8"/>
        <v>3.2894736842105261E-2</v>
      </c>
      <c r="T97" s="9">
        <f t="shared" si="9"/>
        <v>0</v>
      </c>
      <c r="U97" s="9">
        <f t="shared" si="10"/>
        <v>1</v>
      </c>
      <c r="V97" s="9">
        <f t="shared" si="11"/>
        <v>0</v>
      </c>
    </row>
    <row r="98" spans="1:22" x14ac:dyDescent="0.25">
      <c r="A98" t="s">
        <v>568</v>
      </c>
      <c r="B98" s="32" t="s">
        <v>116</v>
      </c>
      <c r="C98" t="s">
        <v>202</v>
      </c>
      <c r="D98" t="s">
        <v>109</v>
      </c>
      <c r="E98" s="9">
        <v>5</v>
      </c>
      <c r="F98" s="9">
        <v>4</v>
      </c>
      <c r="G98" s="9">
        <v>4</v>
      </c>
      <c r="H98" s="9">
        <v>13</v>
      </c>
      <c r="I98" s="9">
        <v>15</v>
      </c>
      <c r="J98" s="9">
        <v>9</v>
      </c>
      <c r="K98">
        <v>35</v>
      </c>
      <c r="L98" s="9">
        <v>18.2</v>
      </c>
      <c r="M98" s="19">
        <v>6</v>
      </c>
      <c r="N98" s="19">
        <v>13</v>
      </c>
      <c r="O98" s="19">
        <v>6</v>
      </c>
      <c r="P98" s="19">
        <v>9</v>
      </c>
      <c r="Q98" s="19">
        <f t="shared" si="6"/>
        <v>35</v>
      </c>
      <c r="R98" s="3">
        <f t="shared" si="7"/>
        <v>8.7468782309964048</v>
      </c>
      <c r="S98" s="3">
        <f t="shared" si="8"/>
        <v>0.37609649122807015</v>
      </c>
      <c r="T98" s="9">
        <f t="shared" si="9"/>
        <v>4</v>
      </c>
      <c r="U98" s="9">
        <f t="shared" si="10"/>
        <v>35</v>
      </c>
      <c r="V98" s="9">
        <f t="shared" si="11"/>
        <v>11</v>
      </c>
    </row>
    <row r="99" spans="1:22" x14ac:dyDescent="0.25">
      <c r="A99" t="s">
        <v>568</v>
      </c>
      <c r="B99" s="32" t="s">
        <v>116</v>
      </c>
      <c r="C99" t="s">
        <v>202</v>
      </c>
      <c r="D99" t="s">
        <v>4746</v>
      </c>
      <c r="E99" s="9">
        <v>32</v>
      </c>
      <c r="F99" s="9">
        <v>36</v>
      </c>
      <c r="G99" s="9">
        <v>45</v>
      </c>
      <c r="H99" s="9">
        <v>40</v>
      </c>
      <c r="I99" s="9">
        <v>46</v>
      </c>
      <c r="J99" s="9">
        <v>40</v>
      </c>
      <c r="K99">
        <v>203</v>
      </c>
      <c r="L99" s="9">
        <v>72.8</v>
      </c>
      <c r="M99" s="19">
        <v>64</v>
      </c>
      <c r="N99" s="19">
        <v>50</v>
      </c>
      <c r="O99" s="19">
        <v>8</v>
      </c>
      <c r="P99" s="19">
        <v>0</v>
      </c>
      <c r="Q99" s="19">
        <f t="shared" si="6"/>
        <v>203</v>
      </c>
      <c r="R99" s="3">
        <f t="shared" si="7"/>
        <v>51.37826447639177</v>
      </c>
      <c r="S99" s="3">
        <f t="shared" si="8"/>
        <v>1.9043062200956937</v>
      </c>
      <c r="T99" s="9">
        <f t="shared" si="9"/>
        <v>0</v>
      </c>
      <c r="U99" s="9">
        <f t="shared" si="10"/>
        <v>203</v>
      </c>
      <c r="V99" s="9">
        <f t="shared" si="11"/>
        <v>66</v>
      </c>
    </row>
    <row r="100" spans="1:22" x14ac:dyDescent="0.25">
      <c r="A100" t="s">
        <v>4358</v>
      </c>
      <c r="B100" s="32" t="s">
        <v>2481</v>
      </c>
      <c r="C100" t="s">
        <v>202</v>
      </c>
      <c r="D100" t="s">
        <v>109</v>
      </c>
      <c r="E100" s="9">
        <v>0</v>
      </c>
      <c r="F100" s="9">
        <v>0</v>
      </c>
      <c r="G100" s="9">
        <v>1</v>
      </c>
      <c r="H100" s="9">
        <v>0</v>
      </c>
      <c r="I100" s="9">
        <v>0</v>
      </c>
      <c r="J100" s="9">
        <v>0</v>
      </c>
      <c r="K100">
        <v>0</v>
      </c>
      <c r="L100" s="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f t="shared" si="6"/>
        <v>0</v>
      </c>
      <c r="R100" s="3">
        <f t="shared" si="7"/>
        <v>0.28867513459481287</v>
      </c>
      <c r="S100" s="3">
        <f t="shared" si="8"/>
        <v>3.2894736842105261E-2</v>
      </c>
      <c r="T100" s="9">
        <f t="shared" si="9"/>
        <v>0</v>
      </c>
      <c r="U100" s="9">
        <f t="shared" si="10"/>
        <v>1</v>
      </c>
      <c r="V100" s="9">
        <f t="shared" si="11"/>
        <v>0</v>
      </c>
    </row>
    <row r="101" spans="1:22" x14ac:dyDescent="0.25">
      <c r="A101" t="s">
        <v>4087</v>
      </c>
      <c r="B101" s="32" t="s">
        <v>2420</v>
      </c>
      <c r="C101" t="s">
        <v>202</v>
      </c>
      <c r="D101" t="s">
        <v>109</v>
      </c>
      <c r="E101" s="9">
        <v>0</v>
      </c>
      <c r="F101" s="9">
        <v>0</v>
      </c>
      <c r="G101" s="9">
        <v>2</v>
      </c>
      <c r="H101" s="9">
        <v>0</v>
      </c>
      <c r="I101" s="9">
        <v>0</v>
      </c>
      <c r="J101" s="9">
        <v>0</v>
      </c>
      <c r="K101">
        <v>4.1999999999999993</v>
      </c>
      <c r="L101" s="9">
        <v>1.4</v>
      </c>
      <c r="M101" s="19">
        <v>0</v>
      </c>
      <c r="N101" s="19">
        <v>0</v>
      </c>
      <c r="O101" s="19">
        <v>1</v>
      </c>
      <c r="P101" s="19">
        <v>0</v>
      </c>
      <c r="Q101" s="19">
        <f t="shared" si="6"/>
        <v>4.1999999999999993</v>
      </c>
      <c r="R101" s="3">
        <f t="shared" si="7"/>
        <v>1.2946275935807199</v>
      </c>
      <c r="S101" s="3">
        <f t="shared" si="8"/>
        <v>7.0723684210526314E-2</v>
      </c>
      <c r="T101" s="9">
        <f t="shared" si="9"/>
        <v>0</v>
      </c>
      <c r="U101" s="9">
        <f t="shared" si="10"/>
        <v>4.1999999999999993</v>
      </c>
      <c r="V101" s="9">
        <f t="shared" si="11"/>
        <v>2</v>
      </c>
    </row>
    <row r="102" spans="1:22" x14ac:dyDescent="0.25">
      <c r="A102" t="s">
        <v>4412</v>
      </c>
      <c r="B102" s="32" t="s">
        <v>2435</v>
      </c>
      <c r="C102" t="s">
        <v>202</v>
      </c>
      <c r="D102" t="s">
        <v>109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1</v>
      </c>
      <c r="K102">
        <v>0</v>
      </c>
      <c r="L102" s="9">
        <v>0</v>
      </c>
      <c r="M102" s="19">
        <v>0</v>
      </c>
      <c r="N102" s="19">
        <v>0</v>
      </c>
      <c r="O102" s="19">
        <v>0</v>
      </c>
      <c r="P102" s="19">
        <v>1</v>
      </c>
      <c r="Q102" s="19">
        <f t="shared" si="6"/>
        <v>0</v>
      </c>
      <c r="R102" s="3">
        <f t="shared" si="7"/>
        <v>0.38924947208076149</v>
      </c>
      <c r="S102" s="3">
        <f t="shared" si="8"/>
        <v>3.2894736842105261E-2</v>
      </c>
      <c r="T102" s="9">
        <f t="shared" si="9"/>
        <v>0</v>
      </c>
      <c r="U102" s="9">
        <f t="shared" si="10"/>
        <v>1</v>
      </c>
      <c r="V102" s="9">
        <f t="shared" si="11"/>
        <v>1</v>
      </c>
    </row>
    <row r="103" spans="1:22" x14ac:dyDescent="0.25">
      <c r="A103" t="s">
        <v>4362</v>
      </c>
      <c r="B103" s="32" t="s">
        <v>2403</v>
      </c>
      <c r="C103" t="s">
        <v>202</v>
      </c>
      <c r="D103" t="s">
        <v>109</v>
      </c>
      <c r="E103" s="9">
        <v>0</v>
      </c>
      <c r="F103" s="9">
        <v>0</v>
      </c>
      <c r="G103" s="9">
        <v>1</v>
      </c>
      <c r="H103" s="9">
        <v>1</v>
      </c>
      <c r="I103" s="9">
        <v>1</v>
      </c>
      <c r="J103" s="9">
        <v>0</v>
      </c>
      <c r="K103">
        <v>1.4</v>
      </c>
      <c r="L103" s="9">
        <v>2.8</v>
      </c>
      <c r="M103" s="19">
        <v>0</v>
      </c>
      <c r="N103" s="19">
        <v>0</v>
      </c>
      <c r="O103" s="19">
        <v>0</v>
      </c>
      <c r="P103" s="19">
        <v>0</v>
      </c>
      <c r="Q103" s="19">
        <f t="shared" si="6"/>
        <v>1.4</v>
      </c>
      <c r="R103" s="3">
        <f t="shared" si="7"/>
        <v>0.87801428855633712</v>
      </c>
      <c r="S103" s="3">
        <f t="shared" si="8"/>
        <v>4.736842105263158E-2</v>
      </c>
      <c r="T103" s="9">
        <f t="shared" si="9"/>
        <v>0</v>
      </c>
      <c r="U103" s="9">
        <f t="shared" si="10"/>
        <v>2.8</v>
      </c>
      <c r="V103" s="9">
        <f t="shared" si="11"/>
        <v>1</v>
      </c>
    </row>
    <row r="104" spans="1:22" x14ac:dyDescent="0.25">
      <c r="A104" t="s">
        <v>4468</v>
      </c>
      <c r="B104" s="32" t="s">
        <v>2470</v>
      </c>
      <c r="C104" t="s">
        <v>202</v>
      </c>
      <c r="D104" t="s">
        <v>109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>
        <v>1.4</v>
      </c>
      <c r="L104" s="9">
        <v>1.4</v>
      </c>
      <c r="M104" s="19">
        <v>0</v>
      </c>
      <c r="N104" s="19">
        <v>0</v>
      </c>
      <c r="O104" s="19">
        <v>1</v>
      </c>
      <c r="P104" s="19">
        <v>0</v>
      </c>
      <c r="Q104" s="19">
        <f t="shared" si="6"/>
        <v>1.4</v>
      </c>
      <c r="R104" s="3">
        <f t="shared" si="7"/>
        <v>0.58127341920888476</v>
      </c>
      <c r="S104" s="3">
        <f t="shared" si="8"/>
        <v>4.1666666666666664E-2</v>
      </c>
      <c r="T104" s="9">
        <f t="shared" si="9"/>
        <v>0</v>
      </c>
      <c r="U104" s="9">
        <f t="shared" si="10"/>
        <v>1.4</v>
      </c>
      <c r="V104" s="9">
        <f t="shared" si="11"/>
        <v>1</v>
      </c>
    </row>
    <row r="105" spans="1:22" x14ac:dyDescent="0.25">
      <c r="A105" t="s">
        <v>4126</v>
      </c>
      <c r="B105" s="32" t="s">
        <v>2424</v>
      </c>
      <c r="C105" t="s">
        <v>202</v>
      </c>
      <c r="D105" t="s">
        <v>109</v>
      </c>
      <c r="E105" s="9">
        <v>0</v>
      </c>
      <c r="F105" s="9">
        <v>0</v>
      </c>
      <c r="G105" s="9">
        <v>2</v>
      </c>
      <c r="H105" s="9">
        <v>1</v>
      </c>
      <c r="I105" s="9">
        <v>2</v>
      </c>
      <c r="J105" s="9">
        <v>1</v>
      </c>
      <c r="K105">
        <v>4.1999999999999993</v>
      </c>
      <c r="L105" s="9">
        <v>0</v>
      </c>
      <c r="M105" s="19">
        <v>0</v>
      </c>
      <c r="N105" s="19">
        <v>5</v>
      </c>
      <c r="O105" s="19">
        <v>0</v>
      </c>
      <c r="P105" s="19">
        <v>2</v>
      </c>
      <c r="Q105" s="19">
        <f t="shared" si="6"/>
        <v>4.1999999999999993</v>
      </c>
      <c r="R105" s="3">
        <f t="shared" si="7"/>
        <v>1.7052503592958974</v>
      </c>
      <c r="S105" s="3">
        <f t="shared" si="8"/>
        <v>8.0827067669172928E-2</v>
      </c>
      <c r="T105" s="9">
        <f t="shared" si="9"/>
        <v>0</v>
      </c>
      <c r="U105" s="9">
        <f t="shared" si="10"/>
        <v>5</v>
      </c>
      <c r="V105" s="9">
        <f t="shared" si="11"/>
        <v>2</v>
      </c>
    </row>
    <row r="106" spans="1:22" x14ac:dyDescent="0.25">
      <c r="A106" t="s">
        <v>4363</v>
      </c>
      <c r="B106" s="32" t="s">
        <v>2442</v>
      </c>
      <c r="C106" t="s">
        <v>202</v>
      </c>
      <c r="D106" t="s">
        <v>109</v>
      </c>
      <c r="E106" s="9">
        <v>0</v>
      </c>
      <c r="F106" s="9">
        <v>0</v>
      </c>
      <c r="G106" s="9">
        <v>1</v>
      </c>
      <c r="H106" s="9">
        <v>0</v>
      </c>
      <c r="I106" s="9">
        <v>1</v>
      </c>
      <c r="J106" s="9">
        <v>0</v>
      </c>
      <c r="K106">
        <v>1.4</v>
      </c>
      <c r="L106" s="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f t="shared" si="6"/>
        <v>1.4</v>
      </c>
      <c r="R106" s="3">
        <f t="shared" si="7"/>
        <v>0.52194275780418908</v>
      </c>
      <c r="S106" s="3">
        <f t="shared" si="8"/>
        <v>3.7280701754385963E-2</v>
      </c>
      <c r="T106" s="9">
        <f t="shared" si="9"/>
        <v>0</v>
      </c>
      <c r="U106" s="9">
        <f t="shared" si="10"/>
        <v>1.4</v>
      </c>
      <c r="V106" s="9">
        <f t="shared" si="11"/>
        <v>1</v>
      </c>
    </row>
    <row r="107" spans="1:22" x14ac:dyDescent="0.25">
      <c r="A107" t="s">
        <v>4121</v>
      </c>
      <c r="B107" s="32" t="s">
        <v>2410</v>
      </c>
      <c r="C107" t="s">
        <v>202</v>
      </c>
      <c r="D107" t="s">
        <v>109</v>
      </c>
      <c r="E107" s="9">
        <v>0</v>
      </c>
      <c r="F107" s="9">
        <v>0</v>
      </c>
      <c r="G107" s="9">
        <v>0</v>
      </c>
      <c r="H107" s="9">
        <v>0</v>
      </c>
      <c r="I107" s="9">
        <v>1</v>
      </c>
      <c r="J107" s="9">
        <v>0</v>
      </c>
      <c r="K107">
        <v>1.4</v>
      </c>
      <c r="L107" s="9">
        <v>0</v>
      </c>
      <c r="M107" s="19">
        <v>0</v>
      </c>
      <c r="N107" s="19">
        <v>2</v>
      </c>
      <c r="O107" s="19">
        <v>0</v>
      </c>
      <c r="P107" s="19">
        <v>1</v>
      </c>
      <c r="Q107" s="19">
        <f t="shared" si="6"/>
        <v>1.4</v>
      </c>
      <c r="R107" s="3">
        <f t="shared" si="7"/>
        <v>0.70903263163783425</v>
      </c>
      <c r="S107" s="3">
        <f t="shared" si="8"/>
        <v>4.4407894736842111E-2</v>
      </c>
      <c r="T107" s="9">
        <f t="shared" si="9"/>
        <v>0</v>
      </c>
      <c r="U107" s="9">
        <f t="shared" si="10"/>
        <v>2</v>
      </c>
      <c r="V107" s="9">
        <f t="shared" si="11"/>
        <v>1</v>
      </c>
    </row>
    <row r="108" spans="1:22" x14ac:dyDescent="0.25">
      <c r="A108" t="s">
        <v>3939</v>
      </c>
      <c r="B108" s="32" t="s">
        <v>2477</v>
      </c>
      <c r="C108" t="s">
        <v>202</v>
      </c>
      <c r="D108" t="s">
        <v>109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>
        <v>0</v>
      </c>
      <c r="L108" s="9">
        <v>0</v>
      </c>
      <c r="M108" s="19">
        <v>0</v>
      </c>
      <c r="N108" s="19">
        <v>2</v>
      </c>
      <c r="O108" s="19">
        <v>0</v>
      </c>
      <c r="P108" s="19">
        <v>1</v>
      </c>
      <c r="Q108" s="19">
        <f t="shared" si="6"/>
        <v>0</v>
      </c>
      <c r="R108" s="3">
        <f t="shared" si="7"/>
        <v>0.62158156050806102</v>
      </c>
      <c r="S108" s="3">
        <f t="shared" si="8"/>
        <v>4.9342105263157895E-2</v>
      </c>
      <c r="T108" s="9">
        <f t="shared" si="9"/>
        <v>0</v>
      </c>
      <c r="U108" s="9">
        <f t="shared" si="10"/>
        <v>2</v>
      </c>
      <c r="V108" s="9">
        <f t="shared" si="11"/>
        <v>1</v>
      </c>
    </row>
    <row r="109" spans="1:22" x14ac:dyDescent="0.25">
      <c r="A109" t="s">
        <v>3062</v>
      </c>
      <c r="B109" s="32" t="s">
        <v>1983</v>
      </c>
      <c r="C109" t="s">
        <v>202</v>
      </c>
      <c r="D109" t="s">
        <v>109</v>
      </c>
      <c r="E109" s="9">
        <v>0</v>
      </c>
      <c r="F109" s="9">
        <v>0</v>
      </c>
      <c r="G109" s="9">
        <v>1</v>
      </c>
      <c r="H109" s="9">
        <v>0</v>
      </c>
      <c r="I109" s="9">
        <v>0</v>
      </c>
      <c r="J109" s="9">
        <v>0</v>
      </c>
      <c r="K109">
        <v>4.1999999999999993</v>
      </c>
      <c r="L109" s="9">
        <v>0</v>
      </c>
      <c r="M109" s="19">
        <v>1</v>
      </c>
      <c r="N109" s="19">
        <v>0</v>
      </c>
      <c r="O109" s="19">
        <v>1</v>
      </c>
      <c r="P109" s="19">
        <v>0</v>
      </c>
      <c r="Q109" s="19">
        <f t="shared" si="6"/>
        <v>4.1999999999999993</v>
      </c>
      <c r="R109" s="3">
        <f t="shared" si="7"/>
        <v>1.2180461254141253</v>
      </c>
      <c r="S109" s="3">
        <f t="shared" si="8"/>
        <v>5.921052631578947E-2</v>
      </c>
      <c r="T109" s="9">
        <f t="shared" si="9"/>
        <v>0</v>
      </c>
      <c r="U109" s="9">
        <f t="shared" si="10"/>
        <v>4.1999999999999993</v>
      </c>
      <c r="V109" s="9">
        <f t="shared" si="11"/>
        <v>2</v>
      </c>
    </row>
    <row r="110" spans="1:22" x14ac:dyDescent="0.25">
      <c r="A110" t="s">
        <v>4457</v>
      </c>
      <c r="B110" s="32" t="s">
        <v>2430</v>
      </c>
      <c r="C110" t="s">
        <v>202</v>
      </c>
      <c r="D110" t="s">
        <v>109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>
        <v>1.4</v>
      </c>
      <c r="L110" s="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f t="shared" si="6"/>
        <v>1.4</v>
      </c>
      <c r="R110" s="3">
        <f t="shared" si="7"/>
        <v>0.404145188432738</v>
      </c>
      <c r="S110" s="3">
        <f t="shared" si="8"/>
        <v>4.6052631578947366E-2</v>
      </c>
      <c r="T110" s="9">
        <f t="shared" si="9"/>
        <v>0</v>
      </c>
      <c r="U110" s="9">
        <f t="shared" si="10"/>
        <v>1.4</v>
      </c>
      <c r="V110" s="9">
        <f t="shared" si="11"/>
        <v>1</v>
      </c>
    </row>
    <row r="111" spans="1:22" x14ac:dyDescent="0.25">
      <c r="A111" t="s">
        <v>4361</v>
      </c>
      <c r="B111" s="32" t="s">
        <v>2399</v>
      </c>
      <c r="C111" t="s">
        <v>202</v>
      </c>
      <c r="D111" t="s">
        <v>109</v>
      </c>
      <c r="E111" s="9">
        <v>0</v>
      </c>
      <c r="F111" s="9">
        <v>0</v>
      </c>
      <c r="G111" s="9">
        <v>1</v>
      </c>
      <c r="H111" s="9">
        <v>0</v>
      </c>
      <c r="I111" s="9">
        <v>0</v>
      </c>
      <c r="J111" s="9">
        <v>0</v>
      </c>
      <c r="K111">
        <v>4.1999999999999993</v>
      </c>
      <c r="L111" s="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f t="shared" si="6"/>
        <v>4.1999999999999993</v>
      </c>
      <c r="R111" s="3">
        <f t="shared" si="7"/>
        <v>1.2205314292130987</v>
      </c>
      <c r="S111" s="3">
        <f t="shared" si="8"/>
        <v>8.5526315789473673E-2</v>
      </c>
      <c r="T111" s="9">
        <f t="shared" si="9"/>
        <v>0</v>
      </c>
      <c r="U111" s="9">
        <f t="shared" si="10"/>
        <v>4.1999999999999993</v>
      </c>
      <c r="V111" s="9">
        <f t="shared" si="11"/>
        <v>2</v>
      </c>
    </row>
    <row r="112" spans="1:22" x14ac:dyDescent="0.25">
      <c r="A112" t="s">
        <v>4141</v>
      </c>
      <c r="B112" s="32" t="s">
        <v>2464</v>
      </c>
      <c r="C112" t="s">
        <v>202</v>
      </c>
      <c r="D112" t="s">
        <v>109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>
        <v>1.4</v>
      </c>
      <c r="L112" s="9">
        <v>0</v>
      </c>
      <c r="M112" s="19">
        <v>0</v>
      </c>
      <c r="N112" s="19">
        <v>1</v>
      </c>
      <c r="O112" s="19">
        <v>0</v>
      </c>
      <c r="P112" s="19">
        <v>1</v>
      </c>
      <c r="Q112" s="19">
        <f t="shared" si="6"/>
        <v>1.4</v>
      </c>
      <c r="R112" s="3">
        <f t="shared" si="7"/>
        <v>0.52194275780418908</v>
      </c>
      <c r="S112" s="3">
        <f t="shared" si="8"/>
        <v>3.7280701754385963E-2</v>
      </c>
      <c r="T112" s="9">
        <f t="shared" si="9"/>
        <v>0</v>
      </c>
      <c r="U112" s="9">
        <f t="shared" si="10"/>
        <v>1.4</v>
      </c>
      <c r="V112" s="9">
        <f t="shared" si="11"/>
        <v>1</v>
      </c>
    </row>
    <row r="113" spans="1:22" x14ac:dyDescent="0.25">
      <c r="A113" t="s">
        <v>3213</v>
      </c>
      <c r="B113" s="32" t="s">
        <v>762</v>
      </c>
      <c r="C113" t="s">
        <v>202</v>
      </c>
      <c r="D113" t="s">
        <v>113</v>
      </c>
      <c r="E113" s="9">
        <v>0</v>
      </c>
      <c r="F113" s="9">
        <v>0</v>
      </c>
      <c r="G113" s="9">
        <v>3</v>
      </c>
      <c r="H113" s="9">
        <v>2</v>
      </c>
      <c r="I113" s="9">
        <v>1</v>
      </c>
      <c r="J113" s="9">
        <v>1</v>
      </c>
      <c r="K113">
        <v>2.8</v>
      </c>
      <c r="L113" s="9">
        <v>1.4</v>
      </c>
      <c r="M113" s="19">
        <v>0</v>
      </c>
      <c r="N113" s="19">
        <v>0</v>
      </c>
      <c r="O113" s="19">
        <v>2</v>
      </c>
      <c r="P113" s="19">
        <v>4</v>
      </c>
      <c r="Q113" s="19">
        <f t="shared" si="6"/>
        <v>2.8</v>
      </c>
      <c r="R113" s="3">
        <f t="shared" si="7"/>
        <v>1.3533348260926232</v>
      </c>
      <c r="S113" s="3">
        <f t="shared" si="8"/>
        <v>7.0723684210526327E-2</v>
      </c>
      <c r="T113" s="9">
        <f t="shared" si="9"/>
        <v>0</v>
      </c>
      <c r="U113" s="9">
        <f t="shared" si="10"/>
        <v>4</v>
      </c>
      <c r="V113" s="9">
        <f t="shared" si="11"/>
        <v>2</v>
      </c>
    </row>
    <row r="114" spans="1:22" x14ac:dyDescent="0.25">
      <c r="A114" t="s">
        <v>3212</v>
      </c>
      <c r="B114" s="32" t="s">
        <v>760</v>
      </c>
      <c r="C114" t="s">
        <v>202</v>
      </c>
      <c r="D114" t="s">
        <v>113</v>
      </c>
      <c r="E114" s="9">
        <v>0</v>
      </c>
      <c r="F114" s="9">
        <v>0</v>
      </c>
      <c r="G114" s="9">
        <v>1</v>
      </c>
      <c r="H114" s="9">
        <v>0</v>
      </c>
      <c r="I114" s="9">
        <v>0</v>
      </c>
      <c r="J114" s="9">
        <v>0</v>
      </c>
      <c r="K114">
        <v>2.8</v>
      </c>
      <c r="L114" s="9">
        <v>0</v>
      </c>
      <c r="M114" s="19">
        <v>0</v>
      </c>
      <c r="N114" s="19">
        <v>0</v>
      </c>
      <c r="O114" s="19">
        <v>0</v>
      </c>
      <c r="P114" s="19">
        <v>4</v>
      </c>
      <c r="Q114" s="19">
        <f t="shared" si="6"/>
        <v>2.8</v>
      </c>
      <c r="R114" s="3">
        <f t="shared" si="7"/>
        <v>1.340624006674775</v>
      </c>
      <c r="S114" s="3">
        <f t="shared" si="8"/>
        <v>8.5526315789473686E-2</v>
      </c>
      <c r="T114" s="9">
        <f t="shared" si="9"/>
        <v>0</v>
      </c>
      <c r="U114" s="9">
        <f t="shared" si="10"/>
        <v>4</v>
      </c>
      <c r="V114" s="9">
        <f t="shared" si="11"/>
        <v>2</v>
      </c>
    </row>
    <row r="115" spans="1:22" x14ac:dyDescent="0.25">
      <c r="A115" t="s">
        <v>3975</v>
      </c>
      <c r="B115" s="32" t="s">
        <v>2228</v>
      </c>
      <c r="C115" t="s">
        <v>202</v>
      </c>
      <c r="D115" t="s">
        <v>113</v>
      </c>
      <c r="E115" s="9">
        <v>1</v>
      </c>
      <c r="F115" s="9">
        <v>0</v>
      </c>
      <c r="G115" s="9">
        <v>0</v>
      </c>
      <c r="H115" s="9">
        <v>1</v>
      </c>
      <c r="I115" s="9">
        <v>0</v>
      </c>
      <c r="J115" s="9">
        <v>0</v>
      </c>
      <c r="K115">
        <v>0</v>
      </c>
      <c r="L115" s="9">
        <v>0</v>
      </c>
      <c r="M115" s="19">
        <v>0</v>
      </c>
      <c r="N115" s="19">
        <v>1</v>
      </c>
      <c r="O115" s="19">
        <v>0</v>
      </c>
      <c r="P115" s="19">
        <v>0</v>
      </c>
      <c r="Q115" s="19">
        <f t="shared" si="6"/>
        <v>0</v>
      </c>
      <c r="R115" s="3">
        <f t="shared" si="7"/>
        <v>0.45226701686664544</v>
      </c>
      <c r="S115" s="3">
        <f t="shared" si="8"/>
        <v>3.2894736842105261E-2</v>
      </c>
      <c r="T115" s="9">
        <f t="shared" si="9"/>
        <v>0</v>
      </c>
      <c r="U115" s="9">
        <f t="shared" si="10"/>
        <v>1</v>
      </c>
      <c r="V115" s="9">
        <f t="shared" si="11"/>
        <v>1</v>
      </c>
    </row>
    <row r="116" spans="1:22" x14ac:dyDescent="0.25">
      <c r="A116" t="s">
        <v>3345</v>
      </c>
      <c r="B116" s="32" t="s">
        <v>1064</v>
      </c>
      <c r="C116" t="s">
        <v>202</v>
      </c>
      <c r="D116" t="s">
        <v>113</v>
      </c>
      <c r="E116" s="9">
        <v>7</v>
      </c>
      <c r="F116" s="9">
        <v>11</v>
      </c>
      <c r="G116" s="9">
        <v>1</v>
      </c>
      <c r="H116" s="9">
        <v>0</v>
      </c>
      <c r="I116" s="9">
        <v>0</v>
      </c>
      <c r="J116" s="9">
        <v>0</v>
      </c>
      <c r="K116">
        <v>0</v>
      </c>
      <c r="L116" s="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f t="shared" si="6"/>
        <v>0</v>
      </c>
      <c r="R116" s="3">
        <f t="shared" si="7"/>
        <v>3.579190699111471</v>
      </c>
      <c r="S116" s="3">
        <f t="shared" si="8"/>
        <v>0.20833333333333334</v>
      </c>
      <c r="T116" s="9">
        <f t="shared" si="9"/>
        <v>0</v>
      </c>
      <c r="U116" s="9">
        <f t="shared" si="10"/>
        <v>11</v>
      </c>
      <c r="V116" s="9">
        <f t="shared" si="11"/>
        <v>5</v>
      </c>
    </row>
    <row r="117" spans="1:22" x14ac:dyDescent="0.25">
      <c r="A117" t="s">
        <v>3346</v>
      </c>
      <c r="B117" s="32" t="s">
        <v>1066</v>
      </c>
      <c r="C117" t="s">
        <v>202</v>
      </c>
      <c r="D117" t="s">
        <v>113</v>
      </c>
      <c r="E117" s="9">
        <v>0</v>
      </c>
      <c r="F117" s="9">
        <v>2</v>
      </c>
      <c r="G117" s="9">
        <v>5</v>
      </c>
      <c r="H117" s="9">
        <v>5</v>
      </c>
      <c r="I117" s="9">
        <v>5</v>
      </c>
      <c r="J117" s="9">
        <v>0</v>
      </c>
      <c r="K117">
        <v>0</v>
      </c>
      <c r="L117" s="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f t="shared" si="6"/>
        <v>0</v>
      </c>
      <c r="R117" s="3">
        <f t="shared" si="7"/>
        <v>2.2343733444579588</v>
      </c>
      <c r="S117" s="3">
        <f t="shared" si="8"/>
        <v>0.13980263157894737</v>
      </c>
      <c r="T117" s="9">
        <f t="shared" si="9"/>
        <v>0</v>
      </c>
      <c r="U117" s="9">
        <f t="shared" si="10"/>
        <v>5</v>
      </c>
      <c r="V117" s="9">
        <f t="shared" si="11"/>
        <v>3</v>
      </c>
    </row>
    <row r="118" spans="1:22" x14ac:dyDescent="0.25">
      <c r="A118" t="s">
        <v>560</v>
      </c>
      <c r="B118" s="32" t="s">
        <v>222</v>
      </c>
      <c r="C118" t="s">
        <v>202</v>
      </c>
      <c r="D118" t="s">
        <v>4746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1</v>
      </c>
      <c r="K118">
        <v>7</v>
      </c>
      <c r="L118" s="9">
        <v>0</v>
      </c>
      <c r="M118" s="19">
        <v>1</v>
      </c>
      <c r="N118" s="19">
        <v>0</v>
      </c>
      <c r="O118" s="19">
        <v>0</v>
      </c>
      <c r="P118" s="19">
        <v>0</v>
      </c>
      <c r="Q118" s="19">
        <f t="shared" si="6"/>
        <v>7</v>
      </c>
      <c r="R118" s="3">
        <f t="shared" si="7"/>
        <v>2.0056737702645644</v>
      </c>
      <c r="S118" s="3">
        <f t="shared" si="8"/>
        <v>9.8684210526315791E-2</v>
      </c>
      <c r="T118" s="9">
        <f t="shared" si="9"/>
        <v>0</v>
      </c>
      <c r="U118" s="9">
        <f t="shared" si="10"/>
        <v>7</v>
      </c>
      <c r="V118" s="9">
        <f t="shared" si="11"/>
        <v>3</v>
      </c>
    </row>
    <row r="119" spans="1:22" x14ac:dyDescent="0.25">
      <c r="A119" t="s">
        <v>560</v>
      </c>
      <c r="B119" s="32" t="s">
        <v>222</v>
      </c>
      <c r="C119" t="s">
        <v>202</v>
      </c>
      <c r="D119" t="s">
        <v>861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>
        <v>0</v>
      </c>
      <c r="L119" s="9">
        <v>0</v>
      </c>
      <c r="M119" s="19">
        <v>1</v>
      </c>
      <c r="N119" s="19">
        <v>0</v>
      </c>
      <c r="O119" s="19">
        <v>0</v>
      </c>
      <c r="P119" s="19">
        <v>0</v>
      </c>
      <c r="Q119" s="19">
        <f t="shared" si="6"/>
        <v>0</v>
      </c>
      <c r="R119" s="3">
        <f t="shared" si="7"/>
        <v>0.28867513459481287</v>
      </c>
      <c r="S119" s="3">
        <f t="shared" si="8"/>
        <v>3.2894736842105261E-2</v>
      </c>
      <c r="T119" s="9">
        <f t="shared" si="9"/>
        <v>0</v>
      </c>
      <c r="U119" s="9">
        <f t="shared" si="10"/>
        <v>1</v>
      </c>
      <c r="V119" s="9">
        <f t="shared" si="11"/>
        <v>0</v>
      </c>
    </row>
    <row r="120" spans="1:22" x14ac:dyDescent="0.25">
      <c r="A120" t="s">
        <v>560</v>
      </c>
      <c r="B120" s="32" t="s">
        <v>222</v>
      </c>
      <c r="C120" t="s">
        <v>202</v>
      </c>
      <c r="D120" t="s">
        <v>15</v>
      </c>
      <c r="E120" s="9">
        <v>10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>
        <v>14</v>
      </c>
      <c r="L120" s="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f t="shared" si="6"/>
        <v>14</v>
      </c>
      <c r="R120" s="3">
        <f t="shared" si="7"/>
        <v>4.7482054026183986</v>
      </c>
      <c r="S120" s="3">
        <f t="shared" si="8"/>
        <v>0.39473684210526316</v>
      </c>
      <c r="T120" s="9">
        <f t="shared" si="9"/>
        <v>0</v>
      </c>
      <c r="U120" s="9">
        <f t="shared" si="10"/>
        <v>14</v>
      </c>
      <c r="V120" s="9">
        <f t="shared" si="11"/>
        <v>6</v>
      </c>
    </row>
    <row r="121" spans="1:22" x14ac:dyDescent="0.25">
      <c r="A121" t="s">
        <v>560</v>
      </c>
      <c r="B121" s="32" t="s">
        <v>222</v>
      </c>
      <c r="C121" t="s">
        <v>202</v>
      </c>
      <c r="D121" t="s">
        <v>5604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>
        <v>0</v>
      </c>
      <c r="L121" s="9">
        <v>0</v>
      </c>
      <c r="M121" s="19">
        <v>0</v>
      </c>
      <c r="N121" s="19">
        <v>1</v>
      </c>
      <c r="O121" s="19">
        <v>26</v>
      </c>
      <c r="P121" s="19">
        <v>43</v>
      </c>
      <c r="Q121" s="19">
        <f t="shared" si="6"/>
        <v>0</v>
      </c>
      <c r="R121" s="3">
        <f t="shared" si="7"/>
        <v>13.874982937472446</v>
      </c>
      <c r="S121" s="3">
        <f t="shared" si="8"/>
        <v>0.76754385964912275</v>
      </c>
      <c r="T121" s="9">
        <f t="shared" si="9"/>
        <v>0</v>
      </c>
      <c r="U121" s="9">
        <f t="shared" si="10"/>
        <v>43</v>
      </c>
      <c r="V121" s="9">
        <f t="shared" si="11"/>
        <v>18</v>
      </c>
    </row>
    <row r="122" spans="1:22" x14ac:dyDescent="0.25">
      <c r="A122" t="s">
        <v>560</v>
      </c>
      <c r="B122" s="32" t="s">
        <v>222</v>
      </c>
      <c r="C122" t="s">
        <v>202</v>
      </c>
      <c r="D122" t="s">
        <v>113</v>
      </c>
      <c r="E122" s="9">
        <v>13</v>
      </c>
      <c r="F122" s="9">
        <v>9</v>
      </c>
      <c r="G122" s="9">
        <v>12</v>
      </c>
      <c r="H122" s="9">
        <v>19</v>
      </c>
      <c r="I122" s="9">
        <v>13</v>
      </c>
      <c r="J122" s="9">
        <v>15</v>
      </c>
      <c r="K122">
        <v>61.599999999999994</v>
      </c>
      <c r="L122" s="9">
        <v>21</v>
      </c>
      <c r="M122" s="19">
        <v>9</v>
      </c>
      <c r="N122" s="19">
        <v>9</v>
      </c>
      <c r="O122" s="19">
        <v>11</v>
      </c>
      <c r="P122" s="19">
        <v>34</v>
      </c>
      <c r="Q122" s="19">
        <f t="shared" si="6"/>
        <v>61.599999999999994</v>
      </c>
      <c r="R122" s="3">
        <f t="shared" si="7"/>
        <v>15.209436863242821</v>
      </c>
      <c r="S122" s="3">
        <f t="shared" si="8"/>
        <v>0.62116228070175439</v>
      </c>
      <c r="T122" s="9">
        <f t="shared" si="9"/>
        <v>9</v>
      </c>
      <c r="U122" s="9">
        <f t="shared" si="10"/>
        <v>61.599999999999994</v>
      </c>
      <c r="V122" s="9">
        <f t="shared" si="11"/>
        <v>20</v>
      </c>
    </row>
    <row r="123" spans="1:22" x14ac:dyDescent="0.25">
      <c r="A123" t="s">
        <v>560</v>
      </c>
      <c r="B123" s="32" t="s">
        <v>222</v>
      </c>
      <c r="C123" t="s">
        <v>202</v>
      </c>
      <c r="D123" t="s">
        <v>820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>
        <v>4.1999999999999993</v>
      </c>
      <c r="L123" s="9">
        <v>4.1999999999999993</v>
      </c>
      <c r="M123" s="19">
        <v>2</v>
      </c>
      <c r="N123" s="19">
        <v>2</v>
      </c>
      <c r="O123" s="19">
        <v>5</v>
      </c>
      <c r="P123" s="19">
        <v>3</v>
      </c>
      <c r="Q123" s="19">
        <f t="shared" si="6"/>
        <v>4.1999999999999993</v>
      </c>
      <c r="R123" s="3">
        <f t="shared" si="7"/>
        <v>1.9679246105293953</v>
      </c>
      <c r="S123" s="3">
        <f t="shared" si="8"/>
        <v>0.1118421052631579</v>
      </c>
      <c r="T123" s="9">
        <f t="shared" si="9"/>
        <v>0</v>
      </c>
      <c r="U123" s="9">
        <f t="shared" si="10"/>
        <v>5</v>
      </c>
      <c r="V123" s="9">
        <f t="shared" si="11"/>
        <v>3</v>
      </c>
    </row>
    <row r="124" spans="1:22" x14ac:dyDescent="0.25">
      <c r="A124" t="s">
        <v>560</v>
      </c>
      <c r="B124" s="32" t="s">
        <v>222</v>
      </c>
      <c r="C124" t="s">
        <v>202</v>
      </c>
      <c r="D124" t="s">
        <v>119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>
        <v>2.8</v>
      </c>
      <c r="L124" s="9">
        <v>1.4</v>
      </c>
      <c r="M124" s="19">
        <v>1</v>
      </c>
      <c r="N124" s="19">
        <v>0</v>
      </c>
      <c r="O124" s="19">
        <v>1</v>
      </c>
      <c r="P124" s="19">
        <v>0</v>
      </c>
      <c r="Q124" s="19">
        <f t="shared" si="6"/>
        <v>2.8</v>
      </c>
      <c r="R124" s="3">
        <f t="shared" si="7"/>
        <v>0.88403345610624451</v>
      </c>
      <c r="S124" s="3">
        <f t="shared" si="8"/>
        <v>5.0986842105263157E-2</v>
      </c>
      <c r="T124" s="9">
        <f t="shared" si="9"/>
        <v>0</v>
      </c>
      <c r="U124" s="9">
        <f t="shared" si="10"/>
        <v>2.8</v>
      </c>
      <c r="V124" s="9">
        <f t="shared" si="11"/>
        <v>1</v>
      </c>
    </row>
    <row r="125" spans="1:22" x14ac:dyDescent="0.25">
      <c r="A125" t="s">
        <v>560</v>
      </c>
      <c r="B125" s="32" t="s">
        <v>222</v>
      </c>
      <c r="C125" t="s">
        <v>202</v>
      </c>
      <c r="D125" t="s">
        <v>106</v>
      </c>
      <c r="E125" s="9">
        <v>10</v>
      </c>
      <c r="F125" s="9">
        <v>16</v>
      </c>
      <c r="G125" s="9">
        <v>22</v>
      </c>
      <c r="H125" s="9">
        <v>25</v>
      </c>
      <c r="I125" s="9">
        <v>24</v>
      </c>
      <c r="J125" s="9">
        <v>27</v>
      </c>
      <c r="K125">
        <v>65.8</v>
      </c>
      <c r="L125" s="9">
        <v>33.599999999999994</v>
      </c>
      <c r="M125" s="19">
        <v>24</v>
      </c>
      <c r="N125" s="19">
        <v>19</v>
      </c>
      <c r="O125" s="19">
        <v>16</v>
      </c>
      <c r="P125" s="19">
        <v>29</v>
      </c>
      <c r="Q125" s="19">
        <f t="shared" si="6"/>
        <v>65.8</v>
      </c>
      <c r="R125" s="3">
        <f t="shared" si="7"/>
        <v>14.083420297382565</v>
      </c>
      <c r="S125" s="3">
        <f t="shared" si="8"/>
        <v>0.85361842105263164</v>
      </c>
      <c r="T125" s="9">
        <f t="shared" si="9"/>
        <v>10</v>
      </c>
      <c r="U125" s="9">
        <f t="shared" si="10"/>
        <v>65.8</v>
      </c>
      <c r="V125" s="9">
        <f t="shared" si="11"/>
        <v>18</v>
      </c>
    </row>
    <row r="126" spans="1:22" x14ac:dyDescent="0.25">
      <c r="A126" t="s">
        <v>560</v>
      </c>
      <c r="B126" s="32" t="s">
        <v>222</v>
      </c>
      <c r="C126" t="s">
        <v>202</v>
      </c>
      <c r="D126" t="s">
        <v>108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>
        <v>4.1999999999999993</v>
      </c>
      <c r="L126" s="9">
        <v>2.8</v>
      </c>
      <c r="M126" s="19">
        <v>0</v>
      </c>
      <c r="N126" s="19">
        <v>1</v>
      </c>
      <c r="O126" s="19">
        <v>13</v>
      </c>
      <c r="P126" s="19">
        <v>0</v>
      </c>
      <c r="Q126" s="19">
        <f t="shared" si="6"/>
        <v>4.1999999999999993</v>
      </c>
      <c r="R126" s="3">
        <f t="shared" si="7"/>
        <v>3.7986839826445156</v>
      </c>
      <c r="S126" s="3">
        <f t="shared" si="8"/>
        <v>0.17269736842105263</v>
      </c>
      <c r="T126" s="9">
        <f t="shared" si="9"/>
        <v>0</v>
      </c>
      <c r="U126" s="9">
        <f t="shared" si="10"/>
        <v>13</v>
      </c>
      <c r="V126" s="9">
        <f t="shared" si="11"/>
        <v>5</v>
      </c>
    </row>
    <row r="127" spans="1:22" x14ac:dyDescent="0.25">
      <c r="A127" t="s">
        <v>560</v>
      </c>
      <c r="B127" s="32" t="s">
        <v>222</v>
      </c>
      <c r="C127" t="s">
        <v>202</v>
      </c>
      <c r="D127" t="s">
        <v>2214</v>
      </c>
      <c r="E127" s="9">
        <v>7</v>
      </c>
      <c r="F127" s="9">
        <v>5</v>
      </c>
      <c r="G127" s="9">
        <v>5</v>
      </c>
      <c r="H127" s="9">
        <v>0</v>
      </c>
      <c r="I127" s="9">
        <v>0</v>
      </c>
      <c r="J127" s="9">
        <v>0</v>
      </c>
      <c r="K127">
        <v>0</v>
      </c>
      <c r="L127" s="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f t="shared" si="6"/>
        <v>0</v>
      </c>
      <c r="R127" s="3">
        <f t="shared" si="7"/>
        <v>2.6097137890209456</v>
      </c>
      <c r="S127" s="3">
        <f t="shared" si="8"/>
        <v>0.18640350877192985</v>
      </c>
      <c r="T127" s="9">
        <f t="shared" si="9"/>
        <v>0</v>
      </c>
      <c r="U127" s="9">
        <f t="shared" si="10"/>
        <v>7</v>
      </c>
      <c r="V127" s="9">
        <f t="shared" si="11"/>
        <v>3</v>
      </c>
    </row>
    <row r="128" spans="1:22" x14ac:dyDescent="0.25">
      <c r="A128" t="s">
        <v>560</v>
      </c>
      <c r="B128" s="32" t="s">
        <v>222</v>
      </c>
      <c r="C128" t="s">
        <v>202</v>
      </c>
      <c r="D128" t="s">
        <v>109</v>
      </c>
      <c r="E128" s="9">
        <v>3</v>
      </c>
      <c r="F128" s="9">
        <v>3</v>
      </c>
      <c r="G128" s="9">
        <v>13</v>
      </c>
      <c r="H128" s="9">
        <v>4</v>
      </c>
      <c r="I128" s="9">
        <v>20</v>
      </c>
      <c r="J128" s="9">
        <v>4</v>
      </c>
      <c r="K128">
        <v>23.799999999999997</v>
      </c>
      <c r="L128" s="9">
        <v>5.6</v>
      </c>
      <c r="M128" s="19">
        <v>9</v>
      </c>
      <c r="N128" s="19">
        <v>3</v>
      </c>
      <c r="O128" s="19">
        <v>8</v>
      </c>
      <c r="P128" s="19">
        <v>8</v>
      </c>
      <c r="Q128" s="19">
        <f t="shared" si="6"/>
        <v>23.799999999999997</v>
      </c>
      <c r="R128" s="3">
        <f t="shared" si="7"/>
        <v>6.918486434579064</v>
      </c>
      <c r="S128" s="3">
        <f t="shared" si="8"/>
        <v>0.28618421052631576</v>
      </c>
      <c r="T128" s="9">
        <f t="shared" si="9"/>
        <v>3</v>
      </c>
      <c r="U128" s="9">
        <f t="shared" si="10"/>
        <v>23.799999999999997</v>
      </c>
      <c r="V128" s="9">
        <f t="shared" si="11"/>
        <v>9</v>
      </c>
    </row>
    <row r="129" spans="1:22" x14ac:dyDescent="0.25">
      <c r="A129" t="s">
        <v>560</v>
      </c>
      <c r="B129" s="32" t="s">
        <v>222</v>
      </c>
      <c r="C129" t="s">
        <v>202</v>
      </c>
      <c r="D129" t="s">
        <v>4746</v>
      </c>
      <c r="E129" s="9">
        <v>35</v>
      </c>
      <c r="F129" s="9">
        <v>36</v>
      </c>
      <c r="G129" s="9">
        <v>37</v>
      </c>
      <c r="H129" s="9">
        <v>46</v>
      </c>
      <c r="I129" s="9">
        <v>57</v>
      </c>
      <c r="J129" s="9">
        <v>39</v>
      </c>
      <c r="K129">
        <v>201.6</v>
      </c>
      <c r="L129" s="9">
        <v>74.199999999999989</v>
      </c>
      <c r="M129" s="19">
        <v>62</v>
      </c>
      <c r="N129" s="19">
        <v>47</v>
      </c>
      <c r="O129" s="19">
        <v>28</v>
      </c>
      <c r="P129" s="19">
        <v>2</v>
      </c>
      <c r="Q129" s="19">
        <f t="shared" si="6"/>
        <v>201.6</v>
      </c>
      <c r="R129" s="3">
        <f t="shared" si="7"/>
        <v>49.483955159039368</v>
      </c>
      <c r="S129" s="3">
        <f t="shared" si="8"/>
        <v>1.8223684210526316</v>
      </c>
      <c r="T129" s="9">
        <f t="shared" si="9"/>
        <v>2</v>
      </c>
      <c r="U129" s="9">
        <f t="shared" si="10"/>
        <v>201.6</v>
      </c>
      <c r="V129" s="9">
        <f t="shared" si="11"/>
        <v>63</v>
      </c>
    </row>
    <row r="130" spans="1:22" x14ac:dyDescent="0.25">
      <c r="A130" t="s">
        <v>3154</v>
      </c>
      <c r="B130" s="32" t="s">
        <v>1362</v>
      </c>
      <c r="C130" t="s">
        <v>202</v>
      </c>
      <c r="D130" t="s">
        <v>113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>
        <v>0</v>
      </c>
      <c r="L130" s="9">
        <v>1.4</v>
      </c>
      <c r="M130" s="19">
        <v>0</v>
      </c>
      <c r="N130" s="19">
        <v>0</v>
      </c>
      <c r="O130" s="19">
        <v>0</v>
      </c>
      <c r="P130" s="19">
        <v>0</v>
      </c>
      <c r="Q130" s="19">
        <f t="shared" ref="Q130:Q193" si="12">IFERROR(AVERAGEIF(K130:K130,"&lt;&gt;0"),0)</f>
        <v>0</v>
      </c>
      <c r="R130" s="3">
        <f t="shared" ref="R130:R193" si="13">_xlfn.STDEV.S(E130:P130)</f>
        <v>0.404145188432738</v>
      </c>
      <c r="S130" s="3">
        <f t="shared" ref="S130:S193" si="14">IFERROR(AVERAGEIF(E130:P130,"&lt;&gt;0")/30.4,0)</f>
        <v>4.6052631578947366E-2</v>
      </c>
      <c r="T130" s="9">
        <f t="shared" ref="T130:T193" si="15">MIN(E130:P130)</f>
        <v>0</v>
      </c>
      <c r="U130" s="9">
        <f t="shared" ref="U130:U193" si="16">MAX(E130:P130)</f>
        <v>1.4</v>
      </c>
      <c r="V130" s="9">
        <f t="shared" ref="V130:V193" si="17">MROUND(ROUND(_xlfn.NORM.S.INV($Y$1)*R130*1,1),1)</f>
        <v>1</v>
      </c>
    </row>
    <row r="131" spans="1:22" x14ac:dyDescent="0.25">
      <c r="A131" t="s">
        <v>3154</v>
      </c>
      <c r="B131" s="32" t="s">
        <v>1362</v>
      </c>
      <c r="C131" t="s">
        <v>202</v>
      </c>
      <c r="D131" t="s">
        <v>109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>
        <v>0</v>
      </c>
      <c r="L131" s="9">
        <v>0</v>
      </c>
      <c r="M131" s="19">
        <v>0</v>
      </c>
      <c r="N131" s="19">
        <v>1</v>
      </c>
      <c r="O131" s="19">
        <v>0</v>
      </c>
      <c r="P131" s="19">
        <v>0</v>
      </c>
      <c r="Q131" s="19">
        <f t="shared" si="12"/>
        <v>0</v>
      </c>
      <c r="R131" s="3">
        <f t="shared" si="13"/>
        <v>0.28867513459481287</v>
      </c>
      <c r="S131" s="3">
        <f t="shared" si="14"/>
        <v>3.2894736842105261E-2</v>
      </c>
      <c r="T131" s="9">
        <f t="shared" si="15"/>
        <v>0</v>
      </c>
      <c r="U131" s="9">
        <f t="shared" si="16"/>
        <v>1</v>
      </c>
      <c r="V131" s="9">
        <f t="shared" si="17"/>
        <v>0</v>
      </c>
    </row>
    <row r="132" spans="1:22" x14ac:dyDescent="0.25">
      <c r="A132" t="s">
        <v>3154</v>
      </c>
      <c r="B132" s="32" t="s">
        <v>1362</v>
      </c>
      <c r="C132" t="s">
        <v>202</v>
      </c>
      <c r="D132" t="s">
        <v>4746</v>
      </c>
      <c r="E132" s="9">
        <v>2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>
        <v>0</v>
      </c>
      <c r="L132" s="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f t="shared" si="12"/>
        <v>0</v>
      </c>
      <c r="R132" s="3">
        <f t="shared" si="13"/>
        <v>0.57735026918962573</v>
      </c>
      <c r="S132" s="3">
        <f t="shared" si="14"/>
        <v>6.5789473684210523E-2</v>
      </c>
      <c r="T132" s="9">
        <f t="shared" si="15"/>
        <v>0</v>
      </c>
      <c r="U132" s="9">
        <f t="shared" si="16"/>
        <v>2</v>
      </c>
      <c r="V132" s="9">
        <f t="shared" si="17"/>
        <v>1</v>
      </c>
    </row>
    <row r="133" spans="1:22" x14ac:dyDescent="0.25">
      <c r="A133" t="s">
        <v>3493</v>
      </c>
      <c r="B133" s="32" t="s">
        <v>1364</v>
      </c>
      <c r="C133" t="s">
        <v>202</v>
      </c>
      <c r="D133" t="s">
        <v>113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>
        <v>0</v>
      </c>
      <c r="L133" s="9">
        <v>1.4</v>
      </c>
      <c r="M133" s="19">
        <v>0</v>
      </c>
      <c r="N133" s="19">
        <v>0</v>
      </c>
      <c r="O133" s="19">
        <v>0</v>
      </c>
      <c r="P133" s="19">
        <v>0</v>
      </c>
      <c r="Q133" s="19">
        <f t="shared" si="12"/>
        <v>0</v>
      </c>
      <c r="R133" s="3">
        <f t="shared" si="13"/>
        <v>0.404145188432738</v>
      </c>
      <c r="S133" s="3">
        <f t="shared" si="14"/>
        <v>4.6052631578947366E-2</v>
      </c>
      <c r="T133" s="9">
        <f t="shared" si="15"/>
        <v>0</v>
      </c>
      <c r="U133" s="9">
        <f t="shared" si="16"/>
        <v>1.4</v>
      </c>
      <c r="V133" s="9">
        <f t="shared" si="17"/>
        <v>1</v>
      </c>
    </row>
    <row r="134" spans="1:22" x14ac:dyDescent="0.25">
      <c r="A134" t="s">
        <v>3493</v>
      </c>
      <c r="B134" s="32" t="s">
        <v>1364</v>
      </c>
      <c r="C134" t="s">
        <v>202</v>
      </c>
      <c r="D134" t="s">
        <v>109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>
        <v>0</v>
      </c>
      <c r="L134" s="9">
        <v>0</v>
      </c>
      <c r="M134" s="19">
        <v>0</v>
      </c>
      <c r="N134" s="19">
        <v>1</v>
      </c>
      <c r="O134" s="19">
        <v>0</v>
      </c>
      <c r="P134" s="19">
        <v>0</v>
      </c>
      <c r="Q134" s="19">
        <f t="shared" si="12"/>
        <v>0</v>
      </c>
      <c r="R134" s="3">
        <f t="shared" si="13"/>
        <v>0.28867513459481287</v>
      </c>
      <c r="S134" s="3">
        <f t="shared" si="14"/>
        <v>3.2894736842105261E-2</v>
      </c>
      <c r="T134" s="9">
        <f t="shared" si="15"/>
        <v>0</v>
      </c>
      <c r="U134" s="9">
        <f t="shared" si="16"/>
        <v>1</v>
      </c>
      <c r="V134" s="9">
        <f t="shared" si="17"/>
        <v>0</v>
      </c>
    </row>
    <row r="135" spans="1:22" x14ac:dyDescent="0.25">
      <c r="A135" t="s">
        <v>3493</v>
      </c>
      <c r="B135" s="32" t="s">
        <v>1364</v>
      </c>
      <c r="C135" t="s">
        <v>202</v>
      </c>
      <c r="D135" t="s">
        <v>4746</v>
      </c>
      <c r="E135" s="9">
        <v>2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>
        <v>0</v>
      </c>
      <c r="L135" s="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f t="shared" si="12"/>
        <v>0</v>
      </c>
      <c r="R135" s="3">
        <f t="shared" si="13"/>
        <v>0.57735026918962573</v>
      </c>
      <c r="S135" s="3">
        <f t="shared" si="14"/>
        <v>6.5789473684210523E-2</v>
      </c>
      <c r="T135" s="9">
        <f t="shared" si="15"/>
        <v>0</v>
      </c>
      <c r="U135" s="9">
        <f t="shared" si="16"/>
        <v>2</v>
      </c>
      <c r="V135" s="9">
        <f t="shared" si="17"/>
        <v>1</v>
      </c>
    </row>
    <row r="136" spans="1:22" x14ac:dyDescent="0.25">
      <c r="A136" t="s">
        <v>3495</v>
      </c>
      <c r="B136" s="32" t="s">
        <v>1368</v>
      </c>
      <c r="C136" t="s">
        <v>202</v>
      </c>
      <c r="D136" t="s">
        <v>106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>
        <v>0</v>
      </c>
      <c r="L136" s="9">
        <v>0</v>
      </c>
      <c r="M136" s="19">
        <v>0</v>
      </c>
      <c r="N136" s="19">
        <v>1</v>
      </c>
      <c r="O136" s="19">
        <v>0</v>
      </c>
      <c r="P136" s="19">
        <v>0</v>
      </c>
      <c r="Q136" s="19">
        <f t="shared" si="12"/>
        <v>0</v>
      </c>
      <c r="R136" s="3">
        <f t="shared" si="13"/>
        <v>0.28867513459481287</v>
      </c>
      <c r="S136" s="3">
        <f t="shared" si="14"/>
        <v>3.2894736842105261E-2</v>
      </c>
      <c r="T136" s="9">
        <f t="shared" si="15"/>
        <v>0</v>
      </c>
      <c r="U136" s="9">
        <f t="shared" si="16"/>
        <v>1</v>
      </c>
      <c r="V136" s="9">
        <f t="shared" si="17"/>
        <v>0</v>
      </c>
    </row>
    <row r="137" spans="1:22" x14ac:dyDescent="0.25">
      <c r="A137" t="s">
        <v>3495</v>
      </c>
      <c r="B137" s="32" t="s">
        <v>1368</v>
      </c>
      <c r="C137" t="s">
        <v>202</v>
      </c>
      <c r="D137" t="s">
        <v>4746</v>
      </c>
      <c r="E137" s="9">
        <v>1</v>
      </c>
      <c r="F137" s="9">
        <v>1</v>
      </c>
      <c r="G137" s="9">
        <v>0</v>
      </c>
      <c r="H137" s="9">
        <v>0</v>
      </c>
      <c r="I137" s="9">
        <v>0</v>
      </c>
      <c r="J137" s="9">
        <v>1</v>
      </c>
      <c r="K137">
        <v>0</v>
      </c>
      <c r="L137" s="9">
        <v>0</v>
      </c>
      <c r="M137" s="19">
        <v>0</v>
      </c>
      <c r="N137" s="19">
        <v>0</v>
      </c>
      <c r="O137" s="19">
        <v>1</v>
      </c>
      <c r="P137" s="19">
        <v>0</v>
      </c>
      <c r="Q137" s="19">
        <f t="shared" si="12"/>
        <v>0</v>
      </c>
      <c r="R137" s="3">
        <f t="shared" si="13"/>
        <v>0.49236596391733095</v>
      </c>
      <c r="S137" s="3">
        <f t="shared" si="14"/>
        <v>3.2894736842105261E-2</v>
      </c>
      <c r="T137" s="9">
        <f t="shared" si="15"/>
        <v>0</v>
      </c>
      <c r="U137" s="9">
        <f t="shared" si="16"/>
        <v>1</v>
      </c>
      <c r="V137" s="9">
        <f t="shared" si="17"/>
        <v>1</v>
      </c>
    </row>
    <row r="138" spans="1:22" x14ac:dyDescent="0.25">
      <c r="A138" t="s">
        <v>3494</v>
      </c>
      <c r="B138" s="32" t="s">
        <v>1366</v>
      </c>
      <c r="C138" t="s">
        <v>202</v>
      </c>
      <c r="D138" t="s">
        <v>106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>
        <v>0</v>
      </c>
      <c r="L138" s="9">
        <v>0</v>
      </c>
      <c r="M138" s="19">
        <v>0</v>
      </c>
      <c r="N138" s="19">
        <v>1</v>
      </c>
      <c r="O138" s="19">
        <v>0</v>
      </c>
      <c r="P138" s="19">
        <v>0</v>
      </c>
      <c r="Q138" s="19">
        <f t="shared" si="12"/>
        <v>0</v>
      </c>
      <c r="R138" s="3">
        <f t="shared" si="13"/>
        <v>0.28867513459481287</v>
      </c>
      <c r="S138" s="3">
        <f t="shared" si="14"/>
        <v>3.2894736842105261E-2</v>
      </c>
      <c r="T138" s="9">
        <f t="shared" si="15"/>
        <v>0</v>
      </c>
      <c r="U138" s="9">
        <f t="shared" si="16"/>
        <v>1</v>
      </c>
      <c r="V138" s="9">
        <f t="shared" si="17"/>
        <v>0</v>
      </c>
    </row>
    <row r="139" spans="1:22" x14ac:dyDescent="0.25">
      <c r="A139" t="s">
        <v>3494</v>
      </c>
      <c r="B139" s="32" t="s">
        <v>1366</v>
      </c>
      <c r="C139" t="s">
        <v>202</v>
      </c>
      <c r="D139" t="s">
        <v>4746</v>
      </c>
      <c r="E139" s="9">
        <v>1</v>
      </c>
      <c r="F139" s="9">
        <v>1</v>
      </c>
      <c r="G139" s="9">
        <v>0</v>
      </c>
      <c r="H139" s="9">
        <v>0</v>
      </c>
      <c r="I139" s="9">
        <v>0</v>
      </c>
      <c r="J139" s="9">
        <v>1</v>
      </c>
      <c r="K139">
        <v>0</v>
      </c>
      <c r="L139" s="9">
        <v>0</v>
      </c>
      <c r="M139" s="19">
        <v>0</v>
      </c>
      <c r="N139" s="19">
        <v>0</v>
      </c>
      <c r="O139" s="19">
        <v>1</v>
      </c>
      <c r="P139" s="19">
        <v>0</v>
      </c>
      <c r="Q139" s="19">
        <f t="shared" si="12"/>
        <v>0</v>
      </c>
      <c r="R139" s="3">
        <f t="shared" si="13"/>
        <v>0.49236596391733095</v>
      </c>
      <c r="S139" s="3">
        <f t="shared" si="14"/>
        <v>3.2894736842105261E-2</v>
      </c>
      <c r="T139" s="9">
        <f t="shared" si="15"/>
        <v>0</v>
      </c>
      <c r="U139" s="9">
        <f t="shared" si="16"/>
        <v>1</v>
      </c>
      <c r="V139" s="9">
        <f t="shared" si="17"/>
        <v>1</v>
      </c>
    </row>
    <row r="140" spans="1:22" x14ac:dyDescent="0.25">
      <c r="A140" t="s">
        <v>3306</v>
      </c>
      <c r="B140" s="32" t="s">
        <v>978</v>
      </c>
      <c r="C140" t="s">
        <v>202</v>
      </c>
      <c r="D140" t="s">
        <v>876</v>
      </c>
      <c r="E140" s="9">
        <v>0</v>
      </c>
      <c r="F140" s="9">
        <v>1</v>
      </c>
      <c r="G140" s="9">
        <v>0</v>
      </c>
      <c r="H140" s="9">
        <v>0</v>
      </c>
      <c r="I140" s="9">
        <v>0</v>
      </c>
      <c r="J140" s="9">
        <v>0</v>
      </c>
      <c r="K140">
        <v>0</v>
      </c>
      <c r="L140" s="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f t="shared" si="12"/>
        <v>0</v>
      </c>
      <c r="R140" s="3">
        <f t="shared" si="13"/>
        <v>0.28867513459481287</v>
      </c>
      <c r="S140" s="3">
        <f t="shared" si="14"/>
        <v>3.2894736842105261E-2</v>
      </c>
      <c r="T140" s="9">
        <f t="shared" si="15"/>
        <v>0</v>
      </c>
      <c r="U140" s="9">
        <f t="shared" si="16"/>
        <v>1</v>
      </c>
      <c r="V140" s="9">
        <f t="shared" si="17"/>
        <v>0</v>
      </c>
    </row>
    <row r="141" spans="1:22" x14ac:dyDescent="0.25">
      <c r="A141" t="s">
        <v>602</v>
      </c>
      <c r="B141" s="32" t="s">
        <v>232</v>
      </c>
      <c r="C141" t="s">
        <v>202</v>
      </c>
      <c r="D141" t="s">
        <v>861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>
        <v>0</v>
      </c>
      <c r="L141" s="9">
        <v>0</v>
      </c>
      <c r="M141" s="19">
        <v>0</v>
      </c>
      <c r="N141" s="19">
        <v>4</v>
      </c>
      <c r="O141" s="19">
        <v>2</v>
      </c>
      <c r="P141" s="19">
        <v>4</v>
      </c>
      <c r="Q141" s="19">
        <f t="shared" si="12"/>
        <v>0</v>
      </c>
      <c r="R141" s="3">
        <f t="shared" si="13"/>
        <v>1.5859229221975182</v>
      </c>
      <c r="S141" s="3">
        <f t="shared" si="14"/>
        <v>0.10964912280701755</v>
      </c>
      <c r="T141" s="9">
        <f t="shared" si="15"/>
        <v>0</v>
      </c>
      <c r="U141" s="9">
        <f t="shared" si="16"/>
        <v>4</v>
      </c>
      <c r="V141" s="9">
        <f t="shared" si="17"/>
        <v>2</v>
      </c>
    </row>
    <row r="142" spans="1:22" x14ac:dyDescent="0.25">
      <c r="A142" t="s">
        <v>602</v>
      </c>
      <c r="B142" s="32" t="s">
        <v>232</v>
      </c>
      <c r="C142" t="s">
        <v>202</v>
      </c>
      <c r="D142" t="s">
        <v>15</v>
      </c>
      <c r="E142" s="9">
        <v>3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>
        <v>14</v>
      </c>
      <c r="L142" s="9">
        <v>7</v>
      </c>
      <c r="M142" s="19">
        <v>0</v>
      </c>
      <c r="N142" s="19">
        <v>0</v>
      </c>
      <c r="O142" s="19">
        <v>0</v>
      </c>
      <c r="P142" s="19">
        <v>0</v>
      </c>
      <c r="Q142" s="19">
        <f t="shared" si="12"/>
        <v>14</v>
      </c>
      <c r="R142" s="3">
        <f t="shared" si="13"/>
        <v>4.3275019037861471</v>
      </c>
      <c r="S142" s="3">
        <f t="shared" si="14"/>
        <v>0.26315789473684209</v>
      </c>
      <c r="T142" s="9">
        <f t="shared" si="15"/>
        <v>0</v>
      </c>
      <c r="U142" s="9">
        <f t="shared" si="16"/>
        <v>14</v>
      </c>
      <c r="V142" s="9">
        <f t="shared" si="17"/>
        <v>6</v>
      </c>
    </row>
    <row r="143" spans="1:22" x14ac:dyDescent="0.25">
      <c r="A143" t="s">
        <v>602</v>
      </c>
      <c r="B143" s="32" t="s">
        <v>232</v>
      </c>
      <c r="C143" t="s">
        <v>202</v>
      </c>
      <c r="D143" t="s">
        <v>5604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>
        <v>0</v>
      </c>
      <c r="L143" s="9">
        <v>0</v>
      </c>
      <c r="M143" s="19">
        <v>0</v>
      </c>
      <c r="N143" s="19">
        <v>0</v>
      </c>
      <c r="O143" s="19">
        <v>29</v>
      </c>
      <c r="P143" s="19">
        <v>86</v>
      </c>
      <c r="Q143" s="19">
        <f t="shared" si="12"/>
        <v>0</v>
      </c>
      <c r="R143" s="3">
        <f t="shared" si="13"/>
        <v>25.468191688433397</v>
      </c>
      <c r="S143" s="3">
        <f t="shared" si="14"/>
        <v>1.8914473684210527</v>
      </c>
      <c r="T143" s="9">
        <f t="shared" si="15"/>
        <v>0</v>
      </c>
      <c r="U143" s="9">
        <f t="shared" si="16"/>
        <v>86</v>
      </c>
      <c r="V143" s="9">
        <f t="shared" si="17"/>
        <v>33</v>
      </c>
    </row>
    <row r="144" spans="1:22" x14ac:dyDescent="0.25">
      <c r="A144" t="s">
        <v>602</v>
      </c>
      <c r="B144" s="32" t="s">
        <v>232</v>
      </c>
      <c r="C144" t="s">
        <v>202</v>
      </c>
      <c r="D144" t="s">
        <v>113</v>
      </c>
      <c r="E144" s="9">
        <v>51</v>
      </c>
      <c r="F144" s="9">
        <v>93</v>
      </c>
      <c r="G144" s="9">
        <v>33</v>
      </c>
      <c r="H144" s="9">
        <v>39</v>
      </c>
      <c r="I144" s="9">
        <v>27</v>
      </c>
      <c r="J144" s="9">
        <v>32</v>
      </c>
      <c r="K144">
        <v>187.6</v>
      </c>
      <c r="L144" s="9">
        <v>50.4</v>
      </c>
      <c r="M144" s="19">
        <v>30</v>
      </c>
      <c r="N144" s="19">
        <v>28</v>
      </c>
      <c r="O144" s="19">
        <v>38</v>
      </c>
      <c r="P144" s="19">
        <v>46</v>
      </c>
      <c r="Q144" s="19">
        <f t="shared" si="12"/>
        <v>187.6</v>
      </c>
      <c r="R144" s="3">
        <f t="shared" si="13"/>
        <v>45.565972817310488</v>
      </c>
      <c r="S144" s="3">
        <f t="shared" si="14"/>
        <v>1.7955043859649125</v>
      </c>
      <c r="T144" s="9">
        <f t="shared" si="15"/>
        <v>27</v>
      </c>
      <c r="U144" s="9">
        <f t="shared" si="16"/>
        <v>187.6</v>
      </c>
      <c r="V144" s="9">
        <f t="shared" si="17"/>
        <v>58</v>
      </c>
    </row>
    <row r="145" spans="1:22" x14ac:dyDescent="0.25">
      <c r="A145" t="s">
        <v>602</v>
      </c>
      <c r="B145" s="32" t="s">
        <v>232</v>
      </c>
      <c r="C145" t="s">
        <v>202</v>
      </c>
      <c r="D145" t="s">
        <v>820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>
        <v>11.2</v>
      </c>
      <c r="L145" s="9">
        <v>9.7999999999999989</v>
      </c>
      <c r="M145" s="19">
        <v>6</v>
      </c>
      <c r="N145" s="19">
        <v>0</v>
      </c>
      <c r="O145" s="19">
        <v>8</v>
      </c>
      <c r="P145" s="19">
        <v>5</v>
      </c>
      <c r="Q145" s="19">
        <f t="shared" si="12"/>
        <v>11.2</v>
      </c>
      <c r="R145" s="3">
        <f t="shared" si="13"/>
        <v>4.4019279522692889</v>
      </c>
      <c r="S145" s="3">
        <f t="shared" si="14"/>
        <v>0.26315789473684209</v>
      </c>
      <c r="T145" s="9">
        <f t="shared" si="15"/>
        <v>0</v>
      </c>
      <c r="U145" s="9">
        <f t="shared" si="16"/>
        <v>11.2</v>
      </c>
      <c r="V145" s="9">
        <f t="shared" si="17"/>
        <v>6</v>
      </c>
    </row>
    <row r="146" spans="1:22" x14ac:dyDescent="0.25">
      <c r="A146" t="s">
        <v>602</v>
      </c>
      <c r="B146" s="32" t="s">
        <v>232</v>
      </c>
      <c r="C146" t="s">
        <v>202</v>
      </c>
      <c r="D146" t="s">
        <v>119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>
        <v>28</v>
      </c>
      <c r="L146" s="9">
        <v>2.8</v>
      </c>
      <c r="M146" s="19">
        <v>6</v>
      </c>
      <c r="N146" s="19">
        <v>0</v>
      </c>
      <c r="O146" s="19">
        <v>3</v>
      </c>
      <c r="P146" s="19">
        <v>1</v>
      </c>
      <c r="Q146" s="19">
        <f t="shared" si="12"/>
        <v>28</v>
      </c>
      <c r="R146" s="3">
        <f t="shared" si="13"/>
        <v>7.9722245099071083</v>
      </c>
      <c r="S146" s="3">
        <f t="shared" si="14"/>
        <v>0.26842105263157895</v>
      </c>
      <c r="T146" s="9">
        <f t="shared" si="15"/>
        <v>0</v>
      </c>
      <c r="U146" s="9">
        <f t="shared" si="16"/>
        <v>28</v>
      </c>
      <c r="V146" s="9">
        <f t="shared" si="17"/>
        <v>10</v>
      </c>
    </row>
    <row r="147" spans="1:22" x14ac:dyDescent="0.25">
      <c r="A147" t="s">
        <v>602</v>
      </c>
      <c r="B147" s="32" t="s">
        <v>232</v>
      </c>
      <c r="C147" t="s">
        <v>202</v>
      </c>
      <c r="D147" t="s">
        <v>106</v>
      </c>
      <c r="E147" s="9">
        <v>45</v>
      </c>
      <c r="F147" s="9">
        <v>54</v>
      </c>
      <c r="G147" s="9">
        <v>89</v>
      </c>
      <c r="H147" s="9">
        <v>82</v>
      </c>
      <c r="I147" s="9">
        <v>66</v>
      </c>
      <c r="J147" s="9">
        <v>71</v>
      </c>
      <c r="K147">
        <v>400.4</v>
      </c>
      <c r="L147" s="9">
        <v>144.19999999999999</v>
      </c>
      <c r="M147" s="19">
        <v>108</v>
      </c>
      <c r="N147" s="19">
        <v>96</v>
      </c>
      <c r="O147" s="19">
        <v>73</v>
      </c>
      <c r="P147" s="19">
        <v>91</v>
      </c>
      <c r="Q147" s="19">
        <f t="shared" si="12"/>
        <v>400.4</v>
      </c>
      <c r="R147" s="3">
        <f t="shared" si="13"/>
        <v>95.095543661322125</v>
      </c>
      <c r="S147" s="3">
        <f t="shared" si="14"/>
        <v>3.6173245614035086</v>
      </c>
      <c r="T147" s="9">
        <f t="shared" si="15"/>
        <v>45</v>
      </c>
      <c r="U147" s="9">
        <f t="shared" si="16"/>
        <v>400.4</v>
      </c>
      <c r="V147" s="9">
        <f t="shared" si="17"/>
        <v>122</v>
      </c>
    </row>
    <row r="148" spans="1:22" x14ac:dyDescent="0.25">
      <c r="A148" t="s">
        <v>602</v>
      </c>
      <c r="B148" s="32" t="s">
        <v>232</v>
      </c>
      <c r="C148" t="s">
        <v>202</v>
      </c>
      <c r="D148" t="s">
        <v>108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1</v>
      </c>
      <c r="K148">
        <v>2.8</v>
      </c>
      <c r="L148" s="9">
        <v>0</v>
      </c>
      <c r="M148" s="19">
        <v>2</v>
      </c>
      <c r="N148" s="19">
        <v>0</v>
      </c>
      <c r="O148" s="19">
        <v>20</v>
      </c>
      <c r="P148" s="19">
        <v>2</v>
      </c>
      <c r="Q148" s="19">
        <f t="shared" si="12"/>
        <v>2.8</v>
      </c>
      <c r="R148" s="3">
        <f t="shared" si="13"/>
        <v>5.6603619115474375</v>
      </c>
      <c r="S148" s="3">
        <f t="shared" si="14"/>
        <v>0.18289473684210528</v>
      </c>
      <c r="T148" s="9">
        <f t="shared" si="15"/>
        <v>0</v>
      </c>
      <c r="U148" s="9">
        <f t="shared" si="16"/>
        <v>20</v>
      </c>
      <c r="V148" s="9">
        <f t="shared" si="17"/>
        <v>7</v>
      </c>
    </row>
    <row r="149" spans="1:22" x14ac:dyDescent="0.25">
      <c r="A149" t="s">
        <v>602</v>
      </c>
      <c r="B149" s="32" t="s">
        <v>232</v>
      </c>
      <c r="C149" t="s">
        <v>202</v>
      </c>
      <c r="D149" t="s">
        <v>2214</v>
      </c>
      <c r="E149" s="9">
        <v>0</v>
      </c>
      <c r="F149" s="9">
        <v>0</v>
      </c>
      <c r="G149" s="9">
        <v>0</v>
      </c>
      <c r="H149" s="9">
        <v>1</v>
      </c>
      <c r="I149" s="9">
        <v>0</v>
      </c>
      <c r="J149" s="9">
        <v>0</v>
      </c>
      <c r="K149">
        <v>0</v>
      </c>
      <c r="L149" s="9">
        <v>0</v>
      </c>
      <c r="M149" s="19">
        <v>0</v>
      </c>
      <c r="N149" s="19">
        <v>5</v>
      </c>
      <c r="O149" s="19">
        <v>0</v>
      </c>
      <c r="P149" s="19">
        <v>0</v>
      </c>
      <c r="Q149" s="19">
        <f t="shared" si="12"/>
        <v>0</v>
      </c>
      <c r="R149" s="3">
        <f t="shared" si="13"/>
        <v>1.4459976109624424</v>
      </c>
      <c r="S149" s="3">
        <f t="shared" si="14"/>
        <v>9.8684210526315791E-2</v>
      </c>
      <c r="T149" s="9">
        <f t="shared" si="15"/>
        <v>0</v>
      </c>
      <c r="U149" s="9">
        <f t="shared" si="16"/>
        <v>5</v>
      </c>
      <c r="V149" s="9">
        <f t="shared" si="17"/>
        <v>2</v>
      </c>
    </row>
    <row r="150" spans="1:22" x14ac:dyDescent="0.25">
      <c r="A150" t="s">
        <v>602</v>
      </c>
      <c r="B150" s="32" t="s">
        <v>232</v>
      </c>
      <c r="C150" t="s">
        <v>202</v>
      </c>
      <c r="D150" t="s">
        <v>109</v>
      </c>
      <c r="E150" s="9">
        <v>7</v>
      </c>
      <c r="F150" s="9">
        <v>20</v>
      </c>
      <c r="G150" s="9">
        <v>51</v>
      </c>
      <c r="H150" s="9">
        <v>26</v>
      </c>
      <c r="I150" s="9">
        <v>36</v>
      </c>
      <c r="J150" s="9">
        <v>33</v>
      </c>
      <c r="K150">
        <v>88.199999999999989</v>
      </c>
      <c r="L150" s="9">
        <v>40.599999999999994</v>
      </c>
      <c r="M150" s="19">
        <v>23</v>
      </c>
      <c r="N150" s="19">
        <v>35</v>
      </c>
      <c r="O150" s="19">
        <v>30</v>
      </c>
      <c r="P150" s="19">
        <v>25</v>
      </c>
      <c r="Q150" s="19">
        <f t="shared" si="12"/>
        <v>88.199999999999989</v>
      </c>
      <c r="R150" s="3">
        <f t="shared" si="13"/>
        <v>20.179527579537972</v>
      </c>
      <c r="S150" s="3">
        <f t="shared" si="14"/>
        <v>1.1370614035087718</v>
      </c>
      <c r="T150" s="9">
        <f t="shared" si="15"/>
        <v>7</v>
      </c>
      <c r="U150" s="9">
        <f t="shared" si="16"/>
        <v>88.199999999999989</v>
      </c>
      <c r="V150" s="9">
        <f t="shared" si="17"/>
        <v>26</v>
      </c>
    </row>
    <row r="151" spans="1:22" x14ac:dyDescent="0.25">
      <c r="A151" t="s">
        <v>602</v>
      </c>
      <c r="B151" s="32" t="s">
        <v>232</v>
      </c>
      <c r="C151" t="s">
        <v>202</v>
      </c>
      <c r="D151" t="s">
        <v>4746</v>
      </c>
      <c r="E151" s="9">
        <v>96</v>
      </c>
      <c r="F151" s="9">
        <v>99</v>
      </c>
      <c r="G151" s="9">
        <v>155</v>
      </c>
      <c r="H151" s="9">
        <v>118</v>
      </c>
      <c r="I151" s="9">
        <v>135</v>
      </c>
      <c r="J151" s="9">
        <v>104</v>
      </c>
      <c r="K151">
        <v>646.79999999999995</v>
      </c>
      <c r="L151" s="9">
        <v>180.6</v>
      </c>
      <c r="M151" s="19">
        <v>128</v>
      </c>
      <c r="N151" s="19">
        <v>188</v>
      </c>
      <c r="O151" s="19">
        <v>84</v>
      </c>
      <c r="P151" s="19">
        <v>17</v>
      </c>
      <c r="Q151" s="19">
        <f t="shared" si="12"/>
        <v>646.79999999999995</v>
      </c>
      <c r="R151" s="3">
        <f t="shared" si="13"/>
        <v>159.17869794287137</v>
      </c>
      <c r="S151" s="3">
        <f t="shared" si="14"/>
        <v>5.3492324561403501</v>
      </c>
      <c r="T151" s="9">
        <f t="shared" si="15"/>
        <v>17</v>
      </c>
      <c r="U151" s="9">
        <f t="shared" si="16"/>
        <v>646.79999999999995</v>
      </c>
      <c r="V151" s="9">
        <f t="shared" si="17"/>
        <v>204</v>
      </c>
    </row>
    <row r="152" spans="1:22" x14ac:dyDescent="0.25">
      <c r="A152" t="s">
        <v>493</v>
      </c>
      <c r="B152" s="32" t="s">
        <v>262</v>
      </c>
      <c r="C152" t="s">
        <v>202</v>
      </c>
      <c r="D152" t="s">
        <v>15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>
        <v>2.8</v>
      </c>
      <c r="L152" s="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f t="shared" si="12"/>
        <v>2.8</v>
      </c>
      <c r="R152" s="3">
        <f t="shared" si="13"/>
        <v>0.808290376865476</v>
      </c>
      <c r="S152" s="3">
        <f t="shared" si="14"/>
        <v>9.2105263157894732E-2</v>
      </c>
      <c r="T152" s="9">
        <f t="shared" si="15"/>
        <v>0</v>
      </c>
      <c r="U152" s="9">
        <f t="shared" si="16"/>
        <v>2.8</v>
      </c>
      <c r="V152" s="9">
        <f t="shared" si="17"/>
        <v>1</v>
      </c>
    </row>
    <row r="153" spans="1:22" x14ac:dyDescent="0.25">
      <c r="A153" t="s">
        <v>493</v>
      </c>
      <c r="B153" s="32" t="s">
        <v>262</v>
      </c>
      <c r="C153" t="s">
        <v>202</v>
      </c>
      <c r="D153" t="s">
        <v>5604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>
        <v>0</v>
      </c>
      <c r="L153" s="9">
        <v>0</v>
      </c>
      <c r="M153" s="19">
        <v>0</v>
      </c>
      <c r="N153" s="19">
        <v>0</v>
      </c>
      <c r="O153" s="19">
        <v>3</v>
      </c>
      <c r="P153" s="19">
        <v>11</v>
      </c>
      <c r="Q153" s="19">
        <f t="shared" si="12"/>
        <v>0</v>
      </c>
      <c r="R153" s="3">
        <f t="shared" si="13"/>
        <v>3.2145502536643185</v>
      </c>
      <c r="S153" s="3">
        <f t="shared" si="14"/>
        <v>0.23026315789473686</v>
      </c>
      <c r="T153" s="9">
        <f t="shared" si="15"/>
        <v>0</v>
      </c>
      <c r="U153" s="9">
        <f t="shared" si="16"/>
        <v>11</v>
      </c>
      <c r="V153" s="9">
        <f t="shared" si="17"/>
        <v>4</v>
      </c>
    </row>
    <row r="154" spans="1:22" x14ac:dyDescent="0.25">
      <c r="A154" t="s">
        <v>493</v>
      </c>
      <c r="B154" s="32" t="s">
        <v>262</v>
      </c>
      <c r="C154" t="s">
        <v>202</v>
      </c>
      <c r="D154" t="s">
        <v>113</v>
      </c>
      <c r="E154" s="9">
        <v>4</v>
      </c>
      <c r="F154" s="9">
        <v>2</v>
      </c>
      <c r="G154" s="9">
        <v>2</v>
      </c>
      <c r="H154" s="9">
        <v>1</v>
      </c>
      <c r="I154" s="9">
        <v>3</v>
      </c>
      <c r="J154" s="9">
        <v>0</v>
      </c>
      <c r="K154">
        <v>7</v>
      </c>
      <c r="L154" s="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f t="shared" si="12"/>
        <v>7</v>
      </c>
      <c r="R154" s="3">
        <f t="shared" si="13"/>
        <v>2.1933093855190746</v>
      </c>
      <c r="S154" s="3">
        <f t="shared" si="14"/>
        <v>0.10416666666666667</v>
      </c>
      <c r="T154" s="9">
        <f t="shared" si="15"/>
        <v>0</v>
      </c>
      <c r="U154" s="9">
        <f t="shared" si="16"/>
        <v>7</v>
      </c>
      <c r="V154" s="9">
        <f t="shared" si="17"/>
        <v>3</v>
      </c>
    </row>
    <row r="155" spans="1:22" x14ac:dyDescent="0.25">
      <c r="A155" t="s">
        <v>493</v>
      </c>
      <c r="B155" s="32" t="s">
        <v>262</v>
      </c>
      <c r="C155" t="s">
        <v>202</v>
      </c>
      <c r="D155" t="s">
        <v>119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>
        <v>1.4</v>
      </c>
      <c r="L155" s="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f t="shared" si="12"/>
        <v>1.4</v>
      </c>
      <c r="R155" s="3">
        <f t="shared" si="13"/>
        <v>0.404145188432738</v>
      </c>
      <c r="S155" s="3">
        <f t="shared" si="14"/>
        <v>4.6052631578947366E-2</v>
      </c>
      <c r="T155" s="9">
        <f t="shared" si="15"/>
        <v>0</v>
      </c>
      <c r="U155" s="9">
        <f t="shared" si="16"/>
        <v>1.4</v>
      </c>
      <c r="V155" s="9">
        <f t="shared" si="17"/>
        <v>1</v>
      </c>
    </row>
    <row r="156" spans="1:22" x14ac:dyDescent="0.25">
      <c r="A156" t="s">
        <v>493</v>
      </c>
      <c r="B156" s="32" t="s">
        <v>262</v>
      </c>
      <c r="C156" t="s">
        <v>202</v>
      </c>
      <c r="D156" t="s">
        <v>106</v>
      </c>
      <c r="E156" s="9">
        <v>3</v>
      </c>
      <c r="F156" s="9">
        <v>3</v>
      </c>
      <c r="G156" s="9">
        <v>1</v>
      </c>
      <c r="H156" s="9">
        <v>0</v>
      </c>
      <c r="I156" s="9">
        <v>0</v>
      </c>
      <c r="J156" s="9">
        <v>4</v>
      </c>
      <c r="K156">
        <v>11.2</v>
      </c>
      <c r="L156" s="9">
        <v>0</v>
      </c>
      <c r="M156" s="19">
        <v>6</v>
      </c>
      <c r="N156" s="19">
        <v>2</v>
      </c>
      <c r="O156" s="19">
        <v>2</v>
      </c>
      <c r="P156" s="19">
        <v>2</v>
      </c>
      <c r="Q156" s="19">
        <f t="shared" si="12"/>
        <v>11.2</v>
      </c>
      <c r="R156" s="3">
        <f t="shared" si="13"/>
        <v>3.1761898271642734</v>
      </c>
      <c r="S156" s="3">
        <f t="shared" si="14"/>
        <v>0.12500000000000003</v>
      </c>
      <c r="T156" s="9">
        <f t="shared" si="15"/>
        <v>0</v>
      </c>
      <c r="U156" s="9">
        <f t="shared" si="16"/>
        <v>11.2</v>
      </c>
      <c r="V156" s="9">
        <f t="shared" si="17"/>
        <v>4</v>
      </c>
    </row>
    <row r="157" spans="1:22" x14ac:dyDescent="0.25">
      <c r="A157" t="s">
        <v>493</v>
      </c>
      <c r="B157" s="32" t="s">
        <v>262</v>
      </c>
      <c r="C157" t="s">
        <v>202</v>
      </c>
      <c r="D157" t="s">
        <v>2214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>
        <v>0</v>
      </c>
      <c r="L157" s="9">
        <v>0</v>
      </c>
      <c r="M157" s="19">
        <v>0</v>
      </c>
      <c r="N157" s="19">
        <v>1</v>
      </c>
      <c r="O157" s="19">
        <v>0</v>
      </c>
      <c r="P157" s="19">
        <v>0</v>
      </c>
      <c r="Q157" s="19">
        <f t="shared" si="12"/>
        <v>0</v>
      </c>
      <c r="R157" s="3">
        <f t="shared" si="13"/>
        <v>0.28867513459481287</v>
      </c>
      <c r="S157" s="3">
        <f t="shared" si="14"/>
        <v>3.2894736842105261E-2</v>
      </c>
      <c r="T157" s="9">
        <f t="shared" si="15"/>
        <v>0</v>
      </c>
      <c r="U157" s="9">
        <f t="shared" si="16"/>
        <v>1</v>
      </c>
      <c r="V157" s="9">
        <f t="shared" si="17"/>
        <v>0</v>
      </c>
    </row>
    <row r="158" spans="1:22" x14ac:dyDescent="0.25">
      <c r="A158" t="s">
        <v>493</v>
      </c>
      <c r="B158" s="32" t="s">
        <v>262</v>
      </c>
      <c r="C158" t="s">
        <v>202</v>
      </c>
      <c r="D158" t="s">
        <v>109</v>
      </c>
      <c r="E158" s="9">
        <v>0</v>
      </c>
      <c r="F158" s="9">
        <v>0</v>
      </c>
      <c r="G158" s="9">
        <v>0</v>
      </c>
      <c r="H158" s="9">
        <v>1</v>
      </c>
      <c r="I158" s="9">
        <v>1</v>
      </c>
      <c r="J158" s="9">
        <v>1</v>
      </c>
      <c r="K158">
        <v>5.6</v>
      </c>
      <c r="L158" s="9">
        <v>0</v>
      </c>
      <c r="M158" s="19">
        <v>0</v>
      </c>
      <c r="N158" s="19">
        <v>0</v>
      </c>
      <c r="O158" s="19">
        <v>2</v>
      </c>
      <c r="P158" s="19">
        <v>0</v>
      </c>
      <c r="Q158" s="19">
        <f t="shared" si="12"/>
        <v>5.6</v>
      </c>
      <c r="R158" s="3">
        <f t="shared" si="13"/>
        <v>1.6235949636718532</v>
      </c>
      <c r="S158" s="3">
        <f t="shared" si="14"/>
        <v>6.9736842105263167E-2</v>
      </c>
      <c r="T158" s="9">
        <f t="shared" si="15"/>
        <v>0</v>
      </c>
      <c r="U158" s="9">
        <f t="shared" si="16"/>
        <v>5.6</v>
      </c>
      <c r="V158" s="9">
        <f t="shared" si="17"/>
        <v>2</v>
      </c>
    </row>
    <row r="159" spans="1:22" x14ac:dyDescent="0.25">
      <c r="A159" t="s">
        <v>493</v>
      </c>
      <c r="B159" s="32" t="s">
        <v>262</v>
      </c>
      <c r="C159" t="s">
        <v>202</v>
      </c>
      <c r="D159" t="s">
        <v>4746</v>
      </c>
      <c r="E159" s="9">
        <v>1</v>
      </c>
      <c r="F159" s="9">
        <v>1</v>
      </c>
      <c r="G159" s="9">
        <v>3</v>
      </c>
      <c r="H159" s="9">
        <v>1</v>
      </c>
      <c r="I159" s="9">
        <v>2</v>
      </c>
      <c r="J159" s="9">
        <v>1</v>
      </c>
      <c r="K159">
        <v>15.399999999999999</v>
      </c>
      <c r="L159" s="9">
        <v>4.1999999999999993</v>
      </c>
      <c r="M159" s="19">
        <v>2</v>
      </c>
      <c r="N159" s="19">
        <v>7</v>
      </c>
      <c r="O159" s="19">
        <v>3</v>
      </c>
      <c r="P159" s="19">
        <v>0</v>
      </c>
      <c r="Q159" s="19">
        <f t="shared" si="12"/>
        <v>15.399999999999999</v>
      </c>
      <c r="R159" s="3">
        <f t="shared" si="13"/>
        <v>4.2258583492444215</v>
      </c>
      <c r="S159" s="3">
        <f t="shared" si="14"/>
        <v>0.12141148325358851</v>
      </c>
      <c r="T159" s="9">
        <f t="shared" si="15"/>
        <v>0</v>
      </c>
      <c r="U159" s="9">
        <f t="shared" si="16"/>
        <v>15.399999999999999</v>
      </c>
      <c r="V159" s="9">
        <f t="shared" si="17"/>
        <v>5</v>
      </c>
    </row>
    <row r="160" spans="1:22" x14ac:dyDescent="0.25">
      <c r="A160" t="s">
        <v>3630</v>
      </c>
      <c r="B160" s="32" t="s">
        <v>1720</v>
      </c>
      <c r="C160" t="s">
        <v>202</v>
      </c>
      <c r="D160" t="s">
        <v>113</v>
      </c>
      <c r="E160" s="9">
        <v>1</v>
      </c>
      <c r="F160" s="9">
        <v>7</v>
      </c>
      <c r="G160" s="9">
        <v>0</v>
      </c>
      <c r="H160" s="9">
        <v>0</v>
      </c>
      <c r="I160" s="9">
        <v>0</v>
      </c>
      <c r="J160" s="9">
        <v>0</v>
      </c>
      <c r="K160">
        <v>0</v>
      </c>
      <c r="L160" s="9">
        <v>0</v>
      </c>
      <c r="M160" s="19">
        <v>0</v>
      </c>
      <c r="N160" s="19">
        <v>0</v>
      </c>
      <c r="O160" s="19">
        <v>0</v>
      </c>
      <c r="P160" s="19">
        <v>0</v>
      </c>
      <c r="Q160" s="19">
        <f t="shared" si="12"/>
        <v>0</v>
      </c>
      <c r="R160" s="3">
        <f t="shared" si="13"/>
        <v>2.0150945537631877</v>
      </c>
      <c r="S160" s="3">
        <f t="shared" si="14"/>
        <v>0.13157894736842105</v>
      </c>
      <c r="T160" s="9">
        <f t="shared" si="15"/>
        <v>0</v>
      </c>
      <c r="U160" s="9">
        <f t="shared" si="16"/>
        <v>7</v>
      </c>
      <c r="V160" s="9">
        <f t="shared" si="17"/>
        <v>3</v>
      </c>
    </row>
    <row r="161" spans="1:22" x14ac:dyDescent="0.25">
      <c r="A161" t="s">
        <v>3630</v>
      </c>
      <c r="B161" s="32" t="s">
        <v>1720</v>
      </c>
      <c r="C161" t="s">
        <v>202</v>
      </c>
      <c r="D161" t="s">
        <v>106</v>
      </c>
      <c r="E161" s="9">
        <v>1</v>
      </c>
      <c r="F161" s="9">
        <v>1</v>
      </c>
      <c r="G161" s="9">
        <v>6</v>
      </c>
      <c r="H161" s="9">
        <v>0</v>
      </c>
      <c r="I161" s="9">
        <v>0</v>
      </c>
      <c r="J161" s="9">
        <v>0</v>
      </c>
      <c r="K161">
        <v>0</v>
      </c>
      <c r="L161" s="9">
        <v>0</v>
      </c>
      <c r="M161" s="19">
        <v>0</v>
      </c>
      <c r="N161" s="19">
        <v>0</v>
      </c>
      <c r="O161" s="19">
        <v>0</v>
      </c>
      <c r="P161" s="19">
        <v>0</v>
      </c>
      <c r="Q161" s="19">
        <f t="shared" si="12"/>
        <v>0</v>
      </c>
      <c r="R161" s="3">
        <f t="shared" si="13"/>
        <v>1.7232808737106582</v>
      </c>
      <c r="S161" s="3">
        <f t="shared" si="14"/>
        <v>8.771929824561403E-2</v>
      </c>
      <c r="T161" s="9">
        <f t="shared" si="15"/>
        <v>0</v>
      </c>
      <c r="U161" s="9">
        <f t="shared" si="16"/>
        <v>6</v>
      </c>
      <c r="V161" s="9">
        <f t="shared" si="17"/>
        <v>2</v>
      </c>
    </row>
    <row r="162" spans="1:22" x14ac:dyDescent="0.25">
      <c r="A162" t="s">
        <v>3630</v>
      </c>
      <c r="B162" s="32" t="s">
        <v>1720</v>
      </c>
      <c r="C162" t="s">
        <v>202</v>
      </c>
      <c r="D162" t="s">
        <v>109</v>
      </c>
      <c r="E162" s="9">
        <v>2</v>
      </c>
      <c r="F162" s="9">
        <v>0</v>
      </c>
      <c r="G162" s="9">
        <v>1</v>
      </c>
      <c r="H162" s="9">
        <v>1</v>
      </c>
      <c r="I162" s="9">
        <v>3</v>
      </c>
      <c r="J162" s="9">
        <v>0</v>
      </c>
      <c r="K162">
        <v>0</v>
      </c>
      <c r="L162" s="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f t="shared" si="12"/>
        <v>0</v>
      </c>
      <c r="R162" s="3">
        <f t="shared" si="13"/>
        <v>0.99620491989562199</v>
      </c>
      <c r="S162" s="3">
        <f t="shared" si="14"/>
        <v>5.7565789473684216E-2</v>
      </c>
      <c r="T162" s="9">
        <f t="shared" si="15"/>
        <v>0</v>
      </c>
      <c r="U162" s="9">
        <f t="shared" si="16"/>
        <v>3</v>
      </c>
      <c r="V162" s="9">
        <f t="shared" si="17"/>
        <v>1</v>
      </c>
    </row>
    <row r="163" spans="1:22" x14ac:dyDescent="0.25">
      <c r="A163" t="s">
        <v>3322</v>
      </c>
      <c r="B163" s="32" t="s">
        <v>1016</v>
      </c>
      <c r="C163" t="s">
        <v>202</v>
      </c>
      <c r="D163" t="s">
        <v>686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>
        <v>0</v>
      </c>
      <c r="L163" s="9">
        <v>2.8</v>
      </c>
      <c r="M163" s="19">
        <v>0</v>
      </c>
      <c r="N163" s="19">
        <v>1</v>
      </c>
      <c r="O163" s="19">
        <v>0</v>
      </c>
      <c r="P163" s="19">
        <v>0</v>
      </c>
      <c r="Q163" s="19">
        <f t="shared" si="12"/>
        <v>0</v>
      </c>
      <c r="R163" s="3">
        <f t="shared" si="13"/>
        <v>0.83321211239541171</v>
      </c>
      <c r="S163" s="3">
        <f t="shared" si="14"/>
        <v>6.25E-2</v>
      </c>
      <c r="T163" s="9">
        <f t="shared" si="15"/>
        <v>0</v>
      </c>
      <c r="U163" s="9">
        <f t="shared" si="16"/>
        <v>2.8</v>
      </c>
      <c r="V163" s="9">
        <f t="shared" si="17"/>
        <v>1</v>
      </c>
    </row>
    <row r="164" spans="1:22" x14ac:dyDescent="0.25">
      <c r="A164" t="s">
        <v>3025</v>
      </c>
      <c r="B164" s="32" t="s">
        <v>1028</v>
      </c>
      <c r="C164" t="s">
        <v>202</v>
      </c>
      <c r="D164" t="s">
        <v>686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>
        <v>8.3999999999999986</v>
      </c>
      <c r="L164" s="9">
        <v>11.2</v>
      </c>
      <c r="M164" s="19">
        <v>4</v>
      </c>
      <c r="N164" s="19">
        <v>2</v>
      </c>
      <c r="O164" s="19">
        <v>7</v>
      </c>
      <c r="P164" s="19">
        <v>0</v>
      </c>
      <c r="Q164" s="19">
        <f t="shared" si="12"/>
        <v>8.3999999999999986</v>
      </c>
      <c r="R164" s="3">
        <f t="shared" si="13"/>
        <v>4.0049590471934877</v>
      </c>
      <c r="S164" s="3">
        <f t="shared" si="14"/>
        <v>0.21447368421052629</v>
      </c>
      <c r="T164" s="9">
        <f t="shared" si="15"/>
        <v>0</v>
      </c>
      <c r="U164" s="9">
        <f t="shared" si="16"/>
        <v>11.2</v>
      </c>
      <c r="V164" s="9">
        <f t="shared" si="17"/>
        <v>5</v>
      </c>
    </row>
    <row r="165" spans="1:22" x14ac:dyDescent="0.25">
      <c r="A165" t="s">
        <v>536</v>
      </c>
      <c r="B165" s="32" t="s">
        <v>84</v>
      </c>
      <c r="C165" t="s">
        <v>202</v>
      </c>
      <c r="D165" t="s">
        <v>4746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>
        <v>43.4</v>
      </c>
      <c r="L165" s="9">
        <v>15.399999999999999</v>
      </c>
      <c r="M165" s="19">
        <v>11</v>
      </c>
      <c r="N165" s="19">
        <v>0</v>
      </c>
      <c r="O165" s="19">
        <v>0</v>
      </c>
      <c r="P165" s="19">
        <v>0</v>
      </c>
      <c r="Q165" s="19">
        <f t="shared" si="12"/>
        <v>43.4</v>
      </c>
      <c r="R165" s="3">
        <f t="shared" si="13"/>
        <v>12.918333225820323</v>
      </c>
      <c r="S165" s="3">
        <f t="shared" si="14"/>
        <v>0.76535087719298245</v>
      </c>
      <c r="T165" s="9">
        <f t="shared" si="15"/>
        <v>0</v>
      </c>
      <c r="U165" s="9">
        <f t="shared" si="16"/>
        <v>43.4</v>
      </c>
      <c r="V165" s="9">
        <f t="shared" si="17"/>
        <v>17</v>
      </c>
    </row>
    <row r="166" spans="1:22" x14ac:dyDescent="0.25">
      <c r="A166" t="s">
        <v>536</v>
      </c>
      <c r="B166" s="32" t="s">
        <v>84</v>
      </c>
      <c r="C166" t="s">
        <v>202</v>
      </c>
      <c r="D166" t="s">
        <v>686</v>
      </c>
      <c r="E166" s="9">
        <v>4</v>
      </c>
      <c r="F166" s="9">
        <v>28</v>
      </c>
      <c r="G166" s="9">
        <v>11</v>
      </c>
      <c r="H166" s="9">
        <v>5</v>
      </c>
      <c r="I166" s="9">
        <v>9</v>
      </c>
      <c r="J166" s="9">
        <v>7</v>
      </c>
      <c r="K166">
        <v>61.599999999999994</v>
      </c>
      <c r="L166" s="9">
        <v>36.4</v>
      </c>
      <c r="M166" s="19">
        <v>12</v>
      </c>
      <c r="N166" s="19">
        <v>7</v>
      </c>
      <c r="O166" s="19">
        <v>20</v>
      </c>
      <c r="P166" s="19">
        <v>23</v>
      </c>
      <c r="Q166" s="19">
        <f t="shared" si="12"/>
        <v>61.599999999999994</v>
      </c>
      <c r="R166" s="3">
        <f t="shared" si="13"/>
        <v>16.885137807784655</v>
      </c>
      <c r="S166" s="3">
        <f t="shared" si="14"/>
        <v>0.61403508771929827</v>
      </c>
      <c r="T166" s="9">
        <f t="shared" si="15"/>
        <v>4</v>
      </c>
      <c r="U166" s="9">
        <f t="shared" si="16"/>
        <v>61.599999999999994</v>
      </c>
      <c r="V166" s="9">
        <f t="shared" si="17"/>
        <v>22</v>
      </c>
    </row>
    <row r="167" spans="1:22" x14ac:dyDescent="0.25">
      <c r="A167" t="s">
        <v>536</v>
      </c>
      <c r="B167" s="32" t="s">
        <v>84</v>
      </c>
      <c r="C167" t="s">
        <v>202</v>
      </c>
      <c r="D167" t="s">
        <v>876</v>
      </c>
      <c r="E167" s="9">
        <v>5</v>
      </c>
      <c r="F167" s="9">
        <v>5</v>
      </c>
      <c r="G167" s="9">
        <v>31</v>
      </c>
      <c r="H167" s="9">
        <v>5</v>
      </c>
      <c r="I167" s="9">
        <v>4</v>
      </c>
      <c r="J167" s="9">
        <v>1</v>
      </c>
      <c r="K167">
        <v>0</v>
      </c>
      <c r="L167" s="9">
        <v>0</v>
      </c>
      <c r="M167" s="19">
        <v>0</v>
      </c>
      <c r="N167" s="19">
        <v>10</v>
      </c>
      <c r="O167" s="19">
        <v>0</v>
      </c>
      <c r="P167" s="19">
        <v>0</v>
      </c>
      <c r="Q167" s="19">
        <f t="shared" si="12"/>
        <v>0</v>
      </c>
      <c r="R167" s="3">
        <f t="shared" si="13"/>
        <v>8.7537870592554334</v>
      </c>
      <c r="S167" s="3">
        <f t="shared" si="14"/>
        <v>0.28665413533834583</v>
      </c>
      <c r="T167" s="9">
        <f t="shared" si="15"/>
        <v>0</v>
      </c>
      <c r="U167" s="9">
        <f t="shared" si="16"/>
        <v>31</v>
      </c>
      <c r="V167" s="9">
        <f t="shared" si="17"/>
        <v>11</v>
      </c>
    </row>
    <row r="168" spans="1:22" x14ac:dyDescent="0.25">
      <c r="A168" t="s">
        <v>536</v>
      </c>
      <c r="B168" s="32" t="s">
        <v>84</v>
      </c>
      <c r="C168" t="s">
        <v>202</v>
      </c>
      <c r="D168" t="s">
        <v>5604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>
        <v>0</v>
      </c>
      <c r="L168" s="9">
        <v>0</v>
      </c>
      <c r="M168" s="19">
        <v>0</v>
      </c>
      <c r="N168" s="19">
        <v>0</v>
      </c>
      <c r="O168" s="19">
        <v>10</v>
      </c>
      <c r="P168" s="19">
        <v>6</v>
      </c>
      <c r="Q168" s="19">
        <f t="shared" si="12"/>
        <v>0</v>
      </c>
      <c r="R168" s="3">
        <f t="shared" si="13"/>
        <v>3.2286595398465945</v>
      </c>
      <c r="S168" s="3">
        <f t="shared" si="14"/>
        <v>0.26315789473684209</v>
      </c>
      <c r="T168" s="9">
        <f t="shared" si="15"/>
        <v>0</v>
      </c>
      <c r="U168" s="9">
        <f t="shared" si="16"/>
        <v>10</v>
      </c>
      <c r="V168" s="9">
        <f t="shared" si="17"/>
        <v>4</v>
      </c>
    </row>
    <row r="169" spans="1:22" x14ac:dyDescent="0.25">
      <c r="A169" t="s">
        <v>3312</v>
      </c>
      <c r="B169" s="32" t="s">
        <v>992</v>
      </c>
      <c r="C169" t="s">
        <v>202</v>
      </c>
      <c r="D169" t="s">
        <v>686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>
        <v>1.4</v>
      </c>
      <c r="L169" s="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f t="shared" si="12"/>
        <v>1.4</v>
      </c>
      <c r="R169" s="3">
        <f t="shared" si="13"/>
        <v>0.404145188432738</v>
      </c>
      <c r="S169" s="3">
        <f t="shared" si="14"/>
        <v>4.6052631578947366E-2</v>
      </c>
      <c r="T169" s="9">
        <f t="shared" si="15"/>
        <v>0</v>
      </c>
      <c r="U169" s="9">
        <f t="shared" si="16"/>
        <v>1.4</v>
      </c>
      <c r="V169" s="9">
        <f t="shared" si="17"/>
        <v>1</v>
      </c>
    </row>
    <row r="170" spans="1:22" x14ac:dyDescent="0.25">
      <c r="A170" t="s">
        <v>528</v>
      </c>
      <c r="B170" s="32" t="s">
        <v>92</v>
      </c>
      <c r="C170" t="s">
        <v>202</v>
      </c>
      <c r="D170" t="s">
        <v>4746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>
        <v>37.799999999999997</v>
      </c>
      <c r="L170" s="9">
        <v>18.2</v>
      </c>
      <c r="M170" s="19">
        <v>10</v>
      </c>
      <c r="N170" s="19">
        <v>0</v>
      </c>
      <c r="O170" s="19">
        <v>0</v>
      </c>
      <c r="P170" s="19">
        <v>0</v>
      </c>
      <c r="Q170" s="19">
        <f t="shared" si="12"/>
        <v>37.799999999999997</v>
      </c>
      <c r="R170" s="3">
        <f t="shared" si="13"/>
        <v>11.666112540953039</v>
      </c>
      <c r="S170" s="3">
        <f t="shared" si="14"/>
        <v>0.72368421052631582</v>
      </c>
      <c r="T170" s="9">
        <f t="shared" si="15"/>
        <v>0</v>
      </c>
      <c r="U170" s="9">
        <f t="shared" si="16"/>
        <v>37.799999999999997</v>
      </c>
      <c r="V170" s="9">
        <f t="shared" si="17"/>
        <v>15</v>
      </c>
    </row>
    <row r="171" spans="1:22" x14ac:dyDescent="0.25">
      <c r="A171" t="s">
        <v>528</v>
      </c>
      <c r="B171" s="32" t="s">
        <v>92</v>
      </c>
      <c r="C171" t="s">
        <v>202</v>
      </c>
      <c r="D171" t="s">
        <v>686</v>
      </c>
      <c r="E171" s="9">
        <v>0</v>
      </c>
      <c r="F171" s="9">
        <v>4</v>
      </c>
      <c r="G171" s="9">
        <v>0</v>
      </c>
      <c r="H171" s="9">
        <v>0</v>
      </c>
      <c r="I171" s="9">
        <v>1</v>
      </c>
      <c r="J171" s="9">
        <v>0</v>
      </c>
      <c r="K171">
        <v>7</v>
      </c>
      <c r="L171" s="9">
        <v>4.1999999999999993</v>
      </c>
      <c r="M171" s="19">
        <v>4</v>
      </c>
      <c r="N171" s="19">
        <v>3</v>
      </c>
      <c r="O171" s="19">
        <v>4</v>
      </c>
      <c r="P171" s="19">
        <v>4</v>
      </c>
      <c r="Q171" s="19">
        <f t="shared" si="12"/>
        <v>7</v>
      </c>
      <c r="R171" s="3">
        <f t="shared" si="13"/>
        <v>2.3261360860682871</v>
      </c>
      <c r="S171" s="3">
        <f t="shared" si="14"/>
        <v>0.12828947368421054</v>
      </c>
      <c r="T171" s="9">
        <f t="shared" si="15"/>
        <v>0</v>
      </c>
      <c r="U171" s="9">
        <f t="shared" si="16"/>
        <v>7</v>
      </c>
      <c r="V171" s="9">
        <f t="shared" si="17"/>
        <v>3</v>
      </c>
    </row>
    <row r="172" spans="1:22" x14ac:dyDescent="0.25">
      <c r="A172" t="s">
        <v>528</v>
      </c>
      <c r="B172" s="32" t="s">
        <v>92</v>
      </c>
      <c r="C172" t="s">
        <v>202</v>
      </c>
      <c r="D172" t="s">
        <v>876</v>
      </c>
      <c r="E172" s="9">
        <v>3</v>
      </c>
      <c r="F172" s="9">
        <v>3</v>
      </c>
      <c r="G172" s="9">
        <v>32</v>
      </c>
      <c r="H172" s="9">
        <v>2</v>
      </c>
      <c r="I172" s="9">
        <v>8</v>
      </c>
      <c r="J172" s="9">
        <v>1</v>
      </c>
      <c r="K172">
        <v>0</v>
      </c>
      <c r="L172" s="9">
        <v>0</v>
      </c>
      <c r="M172" s="19">
        <v>0</v>
      </c>
      <c r="N172" s="19">
        <v>13</v>
      </c>
      <c r="O172" s="19">
        <v>0</v>
      </c>
      <c r="P172" s="19">
        <v>0</v>
      </c>
      <c r="Q172" s="19">
        <f t="shared" si="12"/>
        <v>0</v>
      </c>
      <c r="R172" s="3">
        <f t="shared" si="13"/>
        <v>9.3403653163259222</v>
      </c>
      <c r="S172" s="3">
        <f t="shared" si="14"/>
        <v>0.29135338345864664</v>
      </c>
      <c r="T172" s="9">
        <f t="shared" si="15"/>
        <v>0</v>
      </c>
      <c r="U172" s="9">
        <f t="shared" si="16"/>
        <v>32</v>
      </c>
      <c r="V172" s="9">
        <f t="shared" si="17"/>
        <v>12</v>
      </c>
    </row>
    <row r="173" spans="1:22" x14ac:dyDescent="0.25">
      <c r="A173" t="s">
        <v>528</v>
      </c>
      <c r="B173" s="32" t="s">
        <v>92</v>
      </c>
      <c r="C173" t="s">
        <v>202</v>
      </c>
      <c r="D173" t="s">
        <v>5604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>
        <v>0</v>
      </c>
      <c r="L173" s="9">
        <v>0</v>
      </c>
      <c r="M173" s="19">
        <v>0</v>
      </c>
      <c r="N173" s="19">
        <v>0</v>
      </c>
      <c r="O173" s="19">
        <v>13</v>
      </c>
      <c r="P173" s="19">
        <v>12</v>
      </c>
      <c r="Q173" s="19">
        <f t="shared" si="12"/>
        <v>0</v>
      </c>
      <c r="R173" s="3">
        <f t="shared" si="13"/>
        <v>4.8702871547473432</v>
      </c>
      <c r="S173" s="3">
        <f t="shared" si="14"/>
        <v>0.41118421052631582</v>
      </c>
      <c r="T173" s="9">
        <f t="shared" si="15"/>
        <v>0</v>
      </c>
      <c r="U173" s="9">
        <f t="shared" si="16"/>
        <v>13</v>
      </c>
      <c r="V173" s="9">
        <f t="shared" si="17"/>
        <v>6</v>
      </c>
    </row>
    <row r="174" spans="1:22" x14ac:dyDescent="0.25">
      <c r="A174" t="s">
        <v>2935</v>
      </c>
      <c r="B174" s="32" t="s">
        <v>1004</v>
      </c>
      <c r="C174" t="s">
        <v>202</v>
      </c>
      <c r="D174" t="s">
        <v>686</v>
      </c>
      <c r="E174" s="9">
        <v>0</v>
      </c>
      <c r="F174" s="9">
        <v>6</v>
      </c>
      <c r="G174" s="9">
        <v>11</v>
      </c>
      <c r="H174" s="9">
        <v>2</v>
      </c>
      <c r="I174" s="9">
        <v>5</v>
      </c>
      <c r="J174" s="9">
        <v>0</v>
      </c>
      <c r="K174">
        <v>25.2</v>
      </c>
      <c r="L174" s="9">
        <v>28</v>
      </c>
      <c r="M174" s="19">
        <v>12</v>
      </c>
      <c r="N174" s="19">
        <v>2</v>
      </c>
      <c r="O174" s="19">
        <v>16</v>
      </c>
      <c r="P174" s="19">
        <v>2</v>
      </c>
      <c r="Q174" s="19">
        <f t="shared" si="12"/>
        <v>25.2</v>
      </c>
      <c r="R174" s="3">
        <f t="shared" si="13"/>
        <v>9.6262897601025141</v>
      </c>
      <c r="S174" s="3">
        <f t="shared" si="14"/>
        <v>0.35921052631578948</v>
      </c>
      <c r="T174" s="9">
        <f t="shared" si="15"/>
        <v>0</v>
      </c>
      <c r="U174" s="9">
        <f t="shared" si="16"/>
        <v>28</v>
      </c>
      <c r="V174" s="9">
        <f t="shared" si="17"/>
        <v>12</v>
      </c>
    </row>
    <row r="175" spans="1:22" x14ac:dyDescent="0.25">
      <c r="A175" t="s">
        <v>3311</v>
      </c>
      <c r="B175" s="32" t="s">
        <v>990</v>
      </c>
      <c r="C175" t="s">
        <v>202</v>
      </c>
      <c r="D175" t="s">
        <v>4746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>
        <v>2.8</v>
      </c>
      <c r="L175" s="9">
        <v>0</v>
      </c>
      <c r="M175" s="19">
        <v>1</v>
      </c>
      <c r="N175" s="19">
        <v>0</v>
      </c>
      <c r="O175" s="19">
        <v>0</v>
      </c>
      <c r="P175" s="19">
        <v>0</v>
      </c>
      <c r="Q175" s="19">
        <f t="shared" si="12"/>
        <v>2.8</v>
      </c>
      <c r="R175" s="3">
        <f t="shared" si="13"/>
        <v>0.83321211239541171</v>
      </c>
      <c r="S175" s="3">
        <f t="shared" si="14"/>
        <v>6.25E-2</v>
      </c>
      <c r="T175" s="9">
        <f t="shared" si="15"/>
        <v>0</v>
      </c>
      <c r="U175" s="9">
        <f t="shared" si="16"/>
        <v>2.8</v>
      </c>
      <c r="V175" s="9">
        <f t="shared" si="17"/>
        <v>1</v>
      </c>
    </row>
    <row r="176" spans="1:22" x14ac:dyDescent="0.25">
      <c r="A176" t="s">
        <v>3311</v>
      </c>
      <c r="B176" s="32" t="s">
        <v>990</v>
      </c>
      <c r="C176" t="s">
        <v>202</v>
      </c>
      <c r="D176" t="s">
        <v>686</v>
      </c>
      <c r="E176" s="9">
        <v>0</v>
      </c>
      <c r="F176" s="9">
        <v>1</v>
      </c>
      <c r="G176" s="9">
        <v>0</v>
      </c>
      <c r="H176" s="9">
        <v>0</v>
      </c>
      <c r="I176" s="9">
        <v>2</v>
      </c>
      <c r="J176" s="9">
        <v>0</v>
      </c>
      <c r="K176">
        <v>11.2</v>
      </c>
      <c r="L176" s="9">
        <v>21</v>
      </c>
      <c r="M176" s="19">
        <v>2</v>
      </c>
      <c r="N176" s="19">
        <v>3</v>
      </c>
      <c r="O176" s="19">
        <v>7</v>
      </c>
      <c r="P176" s="19">
        <v>5</v>
      </c>
      <c r="Q176" s="19">
        <f t="shared" si="12"/>
        <v>11.2</v>
      </c>
      <c r="R176" s="3">
        <f t="shared" si="13"/>
        <v>6.2622244087428349</v>
      </c>
      <c r="S176" s="3">
        <f t="shared" si="14"/>
        <v>0.21463815789473686</v>
      </c>
      <c r="T176" s="9">
        <f t="shared" si="15"/>
        <v>0</v>
      </c>
      <c r="U176" s="9">
        <f t="shared" si="16"/>
        <v>21</v>
      </c>
      <c r="V176" s="9">
        <f t="shared" si="17"/>
        <v>8</v>
      </c>
    </row>
    <row r="177" spans="1:22" x14ac:dyDescent="0.25">
      <c r="A177" t="s">
        <v>3311</v>
      </c>
      <c r="B177" s="32" t="s">
        <v>990</v>
      </c>
      <c r="C177" t="s">
        <v>202</v>
      </c>
      <c r="D177" t="s">
        <v>876</v>
      </c>
      <c r="E177" s="9">
        <v>0</v>
      </c>
      <c r="F177" s="9">
        <v>2</v>
      </c>
      <c r="G177" s="9">
        <v>0</v>
      </c>
      <c r="H177" s="9">
        <v>0</v>
      </c>
      <c r="I177" s="9">
        <v>0</v>
      </c>
      <c r="J177" s="9">
        <v>0</v>
      </c>
      <c r="K177">
        <v>0</v>
      </c>
      <c r="L177" s="9">
        <v>0</v>
      </c>
      <c r="M177" s="19">
        <v>0</v>
      </c>
      <c r="N177" s="19">
        <v>1</v>
      </c>
      <c r="O177" s="19">
        <v>0</v>
      </c>
      <c r="P177" s="19">
        <v>0</v>
      </c>
      <c r="Q177" s="19">
        <f t="shared" si="12"/>
        <v>0</v>
      </c>
      <c r="R177" s="3">
        <f t="shared" si="13"/>
        <v>0.62158156050806102</v>
      </c>
      <c r="S177" s="3">
        <f t="shared" si="14"/>
        <v>4.9342105263157895E-2</v>
      </c>
      <c r="T177" s="9">
        <f t="shared" si="15"/>
        <v>0</v>
      </c>
      <c r="U177" s="9">
        <f t="shared" si="16"/>
        <v>2</v>
      </c>
      <c r="V177" s="9">
        <f t="shared" si="17"/>
        <v>1</v>
      </c>
    </row>
    <row r="178" spans="1:22" x14ac:dyDescent="0.25">
      <c r="A178" t="s">
        <v>3332</v>
      </c>
      <c r="B178" s="32" t="s">
        <v>1038</v>
      </c>
      <c r="C178" t="s">
        <v>202</v>
      </c>
      <c r="D178" t="s">
        <v>686</v>
      </c>
      <c r="E178" s="9">
        <v>0</v>
      </c>
      <c r="F178" s="9">
        <v>2</v>
      </c>
      <c r="G178" s="9">
        <v>0</v>
      </c>
      <c r="H178" s="9">
        <v>0</v>
      </c>
      <c r="I178" s="9">
        <v>1</v>
      </c>
      <c r="J178" s="9">
        <v>1</v>
      </c>
      <c r="K178">
        <v>1.4</v>
      </c>
      <c r="L178" s="9">
        <v>1.4</v>
      </c>
      <c r="M178" s="19">
        <v>2</v>
      </c>
      <c r="N178" s="19">
        <v>0</v>
      </c>
      <c r="O178" s="19">
        <v>2</v>
      </c>
      <c r="P178" s="19">
        <v>0</v>
      </c>
      <c r="Q178" s="19">
        <f t="shared" si="12"/>
        <v>1.4</v>
      </c>
      <c r="R178" s="3">
        <f t="shared" si="13"/>
        <v>0.86339709604245574</v>
      </c>
      <c r="S178" s="3">
        <f t="shared" si="14"/>
        <v>5.0751879699248124E-2</v>
      </c>
      <c r="T178" s="9">
        <f t="shared" si="15"/>
        <v>0</v>
      </c>
      <c r="U178" s="9">
        <f t="shared" si="16"/>
        <v>2</v>
      </c>
      <c r="V178" s="9">
        <f t="shared" si="17"/>
        <v>1</v>
      </c>
    </row>
    <row r="179" spans="1:22" x14ac:dyDescent="0.25">
      <c r="A179" t="s">
        <v>625</v>
      </c>
      <c r="B179" s="32" t="s">
        <v>99</v>
      </c>
      <c r="C179" t="s">
        <v>202</v>
      </c>
      <c r="D179" t="s">
        <v>686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>
        <v>4.1999999999999993</v>
      </c>
      <c r="L179" s="9">
        <v>0</v>
      </c>
      <c r="M179" s="19">
        <v>0</v>
      </c>
      <c r="N179" s="19">
        <v>0</v>
      </c>
      <c r="O179" s="19">
        <v>0</v>
      </c>
      <c r="P179" s="19">
        <v>0</v>
      </c>
      <c r="Q179" s="19">
        <f t="shared" si="12"/>
        <v>4.1999999999999993</v>
      </c>
      <c r="R179" s="3">
        <f t="shared" si="13"/>
        <v>1.2124355652982139</v>
      </c>
      <c r="S179" s="3">
        <f t="shared" si="14"/>
        <v>0.13815789473684209</v>
      </c>
      <c r="T179" s="9">
        <f t="shared" si="15"/>
        <v>0</v>
      </c>
      <c r="U179" s="9">
        <f t="shared" si="16"/>
        <v>4.1999999999999993</v>
      </c>
      <c r="V179" s="9">
        <f t="shared" si="17"/>
        <v>2</v>
      </c>
    </row>
    <row r="180" spans="1:22" x14ac:dyDescent="0.25">
      <c r="A180" t="s">
        <v>623</v>
      </c>
      <c r="B180" s="32" t="s">
        <v>95</v>
      </c>
      <c r="C180" t="s">
        <v>202</v>
      </c>
      <c r="D180" t="s">
        <v>4746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>
        <v>1.4</v>
      </c>
      <c r="L180" s="9">
        <v>0</v>
      </c>
      <c r="M180" s="19">
        <v>1</v>
      </c>
      <c r="N180" s="19">
        <v>0</v>
      </c>
      <c r="O180" s="19">
        <v>0</v>
      </c>
      <c r="P180" s="19">
        <v>0</v>
      </c>
      <c r="Q180" s="19">
        <f t="shared" si="12"/>
        <v>1.4</v>
      </c>
      <c r="R180" s="3">
        <f t="shared" si="13"/>
        <v>0.47482054026183984</v>
      </c>
      <c r="S180" s="3">
        <f t="shared" si="14"/>
        <v>3.9473684210526314E-2</v>
      </c>
      <c r="T180" s="9">
        <f t="shared" si="15"/>
        <v>0</v>
      </c>
      <c r="U180" s="9">
        <f t="shared" si="16"/>
        <v>1.4</v>
      </c>
      <c r="V180" s="9">
        <f t="shared" si="17"/>
        <v>1</v>
      </c>
    </row>
    <row r="181" spans="1:22" x14ac:dyDescent="0.25">
      <c r="A181" t="s">
        <v>623</v>
      </c>
      <c r="B181" s="32" t="s">
        <v>95</v>
      </c>
      <c r="C181" t="s">
        <v>202</v>
      </c>
      <c r="D181" t="s">
        <v>686</v>
      </c>
      <c r="E181" s="9">
        <v>0</v>
      </c>
      <c r="F181" s="9">
        <v>0</v>
      </c>
      <c r="G181" s="9">
        <v>1</v>
      </c>
      <c r="H181" s="9">
        <v>0</v>
      </c>
      <c r="I181" s="9">
        <v>1</v>
      </c>
      <c r="J181" s="9">
        <v>0</v>
      </c>
      <c r="K181">
        <v>14</v>
      </c>
      <c r="L181" s="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f t="shared" si="12"/>
        <v>14</v>
      </c>
      <c r="R181" s="3">
        <f t="shared" si="13"/>
        <v>4.0075685971179658</v>
      </c>
      <c r="S181" s="3">
        <f t="shared" si="14"/>
        <v>0.17543859649122806</v>
      </c>
      <c r="T181" s="9">
        <f t="shared" si="15"/>
        <v>0</v>
      </c>
      <c r="U181" s="9">
        <f t="shared" si="16"/>
        <v>14</v>
      </c>
      <c r="V181" s="9">
        <f t="shared" si="17"/>
        <v>5</v>
      </c>
    </row>
    <row r="182" spans="1:22" x14ac:dyDescent="0.25">
      <c r="A182" t="s">
        <v>623</v>
      </c>
      <c r="B182" s="32" t="s">
        <v>95</v>
      </c>
      <c r="C182" t="s">
        <v>202</v>
      </c>
      <c r="D182" t="s">
        <v>876</v>
      </c>
      <c r="E182" s="9">
        <v>0</v>
      </c>
      <c r="F182" s="9">
        <v>1</v>
      </c>
      <c r="G182" s="9">
        <v>0</v>
      </c>
      <c r="H182" s="9">
        <v>0</v>
      </c>
      <c r="I182" s="9">
        <v>0</v>
      </c>
      <c r="J182" s="9">
        <v>0</v>
      </c>
      <c r="K182">
        <v>0</v>
      </c>
      <c r="L182" s="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f t="shared" si="12"/>
        <v>0</v>
      </c>
      <c r="R182" s="3">
        <f t="shared" si="13"/>
        <v>0.28867513459481287</v>
      </c>
      <c r="S182" s="3">
        <f t="shared" si="14"/>
        <v>3.2894736842105261E-2</v>
      </c>
      <c r="T182" s="9">
        <f t="shared" si="15"/>
        <v>0</v>
      </c>
      <c r="U182" s="9">
        <f t="shared" si="16"/>
        <v>1</v>
      </c>
      <c r="V182" s="9">
        <f t="shared" si="17"/>
        <v>0</v>
      </c>
    </row>
    <row r="183" spans="1:22" x14ac:dyDescent="0.25">
      <c r="A183" t="s">
        <v>2942</v>
      </c>
      <c r="B183" s="32" t="s">
        <v>994</v>
      </c>
      <c r="C183" t="s">
        <v>202</v>
      </c>
      <c r="D183" t="s">
        <v>686</v>
      </c>
      <c r="E183" s="9">
        <v>0</v>
      </c>
      <c r="F183" s="9">
        <v>10</v>
      </c>
      <c r="G183" s="9">
        <v>10</v>
      </c>
      <c r="H183" s="9">
        <v>3</v>
      </c>
      <c r="I183" s="9">
        <v>5</v>
      </c>
      <c r="J183" s="9">
        <v>2</v>
      </c>
      <c r="K183">
        <v>42</v>
      </c>
      <c r="L183" s="9">
        <v>36.4</v>
      </c>
      <c r="M183" s="19">
        <v>9</v>
      </c>
      <c r="N183" s="19">
        <v>4</v>
      </c>
      <c r="O183" s="19">
        <v>14</v>
      </c>
      <c r="P183" s="19">
        <v>10</v>
      </c>
      <c r="Q183" s="19">
        <f t="shared" si="12"/>
        <v>42</v>
      </c>
      <c r="R183" s="3">
        <f t="shared" si="13"/>
        <v>13.342334083205937</v>
      </c>
      <c r="S183" s="3">
        <f t="shared" si="14"/>
        <v>0.43480861244019142</v>
      </c>
      <c r="T183" s="9">
        <f t="shared" si="15"/>
        <v>0</v>
      </c>
      <c r="U183" s="9">
        <f t="shared" si="16"/>
        <v>42</v>
      </c>
      <c r="V183" s="9">
        <f t="shared" si="17"/>
        <v>17</v>
      </c>
    </row>
    <row r="184" spans="1:22" x14ac:dyDescent="0.25">
      <c r="A184" t="s">
        <v>3331</v>
      </c>
      <c r="B184" s="32" t="s">
        <v>1034</v>
      </c>
      <c r="C184" t="s">
        <v>202</v>
      </c>
      <c r="D184" t="s">
        <v>4746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>
        <v>0</v>
      </c>
      <c r="L184" s="9">
        <v>0</v>
      </c>
      <c r="M184" s="19">
        <v>2</v>
      </c>
      <c r="N184" s="19">
        <v>0</v>
      </c>
      <c r="O184" s="19">
        <v>0</v>
      </c>
      <c r="P184" s="19">
        <v>0</v>
      </c>
      <c r="Q184" s="19">
        <f t="shared" si="12"/>
        <v>0</v>
      </c>
      <c r="R184" s="3">
        <f t="shared" si="13"/>
        <v>0.57735026918962573</v>
      </c>
      <c r="S184" s="3">
        <f t="shared" si="14"/>
        <v>6.5789473684210523E-2</v>
      </c>
      <c r="T184" s="9">
        <f t="shared" si="15"/>
        <v>0</v>
      </c>
      <c r="U184" s="9">
        <f t="shared" si="16"/>
        <v>2</v>
      </c>
      <c r="V184" s="9">
        <f t="shared" si="17"/>
        <v>1</v>
      </c>
    </row>
    <row r="185" spans="1:22" x14ac:dyDescent="0.25">
      <c r="A185" t="s">
        <v>3331</v>
      </c>
      <c r="B185" s="32" t="s">
        <v>1034</v>
      </c>
      <c r="C185" t="s">
        <v>202</v>
      </c>
      <c r="D185" t="s">
        <v>686</v>
      </c>
      <c r="E185" s="9">
        <v>0</v>
      </c>
      <c r="F185" s="9">
        <v>1</v>
      </c>
      <c r="G185" s="9">
        <v>0</v>
      </c>
      <c r="H185" s="9">
        <v>0</v>
      </c>
      <c r="I185" s="9">
        <v>2</v>
      </c>
      <c r="J185" s="9">
        <v>0</v>
      </c>
      <c r="K185">
        <v>8.3999999999999986</v>
      </c>
      <c r="L185" s="9">
        <v>5.6</v>
      </c>
      <c r="M185" s="19">
        <v>2</v>
      </c>
      <c r="N185" s="19">
        <v>1</v>
      </c>
      <c r="O185" s="19">
        <v>3</v>
      </c>
      <c r="P185" s="19">
        <v>0</v>
      </c>
      <c r="Q185" s="19">
        <f t="shared" si="12"/>
        <v>8.3999999999999986</v>
      </c>
      <c r="R185" s="3">
        <f t="shared" si="13"/>
        <v>2.6429437215255858</v>
      </c>
      <c r="S185" s="3">
        <f t="shared" si="14"/>
        <v>0.10808270676691729</v>
      </c>
      <c r="T185" s="9">
        <f t="shared" si="15"/>
        <v>0</v>
      </c>
      <c r="U185" s="9">
        <f t="shared" si="16"/>
        <v>8.3999999999999986</v>
      </c>
      <c r="V185" s="9">
        <f t="shared" si="17"/>
        <v>3</v>
      </c>
    </row>
    <row r="186" spans="1:22" x14ac:dyDescent="0.25">
      <c r="A186" t="s">
        <v>3331</v>
      </c>
      <c r="B186" s="32" t="s">
        <v>1034</v>
      </c>
      <c r="C186" t="s">
        <v>202</v>
      </c>
      <c r="D186" t="s">
        <v>876</v>
      </c>
      <c r="E186" s="9">
        <v>0</v>
      </c>
      <c r="F186" s="9">
        <v>0</v>
      </c>
      <c r="G186" s="9">
        <v>2</v>
      </c>
      <c r="H186" s="9">
        <v>0</v>
      </c>
      <c r="I186" s="9">
        <v>0</v>
      </c>
      <c r="J186" s="9">
        <v>0</v>
      </c>
      <c r="K186">
        <v>0</v>
      </c>
      <c r="L186" s="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f t="shared" si="12"/>
        <v>0</v>
      </c>
      <c r="R186" s="3">
        <f t="shared" si="13"/>
        <v>0.57735026918962573</v>
      </c>
      <c r="S186" s="3">
        <f t="shared" si="14"/>
        <v>6.5789473684210523E-2</v>
      </c>
      <c r="T186" s="9">
        <f t="shared" si="15"/>
        <v>0</v>
      </c>
      <c r="U186" s="9">
        <f t="shared" si="16"/>
        <v>2</v>
      </c>
      <c r="V186" s="9">
        <f t="shared" si="17"/>
        <v>1</v>
      </c>
    </row>
    <row r="187" spans="1:22" x14ac:dyDescent="0.25">
      <c r="A187" t="s">
        <v>3331</v>
      </c>
      <c r="B187" s="32" t="s">
        <v>1034</v>
      </c>
      <c r="C187" t="s">
        <v>202</v>
      </c>
      <c r="D187" t="s">
        <v>5604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>
        <v>0</v>
      </c>
      <c r="L187" s="9">
        <v>0</v>
      </c>
      <c r="M187" s="19">
        <v>0</v>
      </c>
      <c r="N187" s="19">
        <v>0</v>
      </c>
      <c r="O187" s="19">
        <v>0</v>
      </c>
      <c r="P187" s="19">
        <v>1</v>
      </c>
      <c r="Q187" s="19">
        <f t="shared" si="12"/>
        <v>0</v>
      </c>
      <c r="R187" s="3">
        <f t="shared" si="13"/>
        <v>0.28867513459481287</v>
      </c>
      <c r="S187" s="3">
        <f t="shared" si="14"/>
        <v>3.2894736842105261E-2</v>
      </c>
      <c r="T187" s="9">
        <f t="shared" si="15"/>
        <v>0</v>
      </c>
      <c r="U187" s="9">
        <f t="shared" si="16"/>
        <v>1</v>
      </c>
      <c r="V187" s="9">
        <f t="shared" si="17"/>
        <v>0</v>
      </c>
    </row>
    <row r="188" spans="1:22" x14ac:dyDescent="0.25">
      <c r="A188" t="s">
        <v>3325</v>
      </c>
      <c r="B188" s="32" t="s">
        <v>1021</v>
      </c>
      <c r="C188" t="s">
        <v>202</v>
      </c>
      <c r="D188" t="s">
        <v>686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>
        <v>0</v>
      </c>
      <c r="L188" s="9">
        <v>0</v>
      </c>
      <c r="M188" s="19">
        <v>0</v>
      </c>
      <c r="N188" s="19">
        <v>0</v>
      </c>
      <c r="O188" s="19">
        <v>1</v>
      </c>
      <c r="P188" s="19">
        <v>0</v>
      </c>
      <c r="Q188" s="19">
        <f t="shared" si="12"/>
        <v>0</v>
      </c>
      <c r="R188" s="3">
        <f t="shared" si="13"/>
        <v>0.28867513459481287</v>
      </c>
      <c r="S188" s="3">
        <f t="shared" si="14"/>
        <v>3.2894736842105261E-2</v>
      </c>
      <c r="T188" s="9">
        <f t="shared" si="15"/>
        <v>0</v>
      </c>
      <c r="U188" s="9">
        <f t="shared" si="16"/>
        <v>1</v>
      </c>
      <c r="V188" s="9">
        <f t="shared" si="17"/>
        <v>0</v>
      </c>
    </row>
    <row r="189" spans="1:22" x14ac:dyDescent="0.25">
      <c r="A189" t="s">
        <v>3320</v>
      </c>
      <c r="B189" s="32" t="s">
        <v>1012</v>
      </c>
      <c r="C189" t="s">
        <v>202</v>
      </c>
      <c r="D189" t="s">
        <v>686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>
        <v>0</v>
      </c>
      <c r="L189" s="9">
        <v>0</v>
      </c>
      <c r="M189" s="19">
        <v>1</v>
      </c>
      <c r="N189" s="19">
        <v>0</v>
      </c>
      <c r="O189" s="19">
        <v>1</v>
      </c>
      <c r="P189" s="19">
        <v>0</v>
      </c>
      <c r="Q189" s="19">
        <f t="shared" si="12"/>
        <v>0</v>
      </c>
      <c r="R189" s="3">
        <f t="shared" si="13"/>
        <v>0.38924947208076149</v>
      </c>
      <c r="S189" s="3">
        <f t="shared" si="14"/>
        <v>3.2894736842105261E-2</v>
      </c>
      <c r="T189" s="9">
        <f t="shared" si="15"/>
        <v>0</v>
      </c>
      <c r="U189" s="9">
        <f t="shared" si="16"/>
        <v>1</v>
      </c>
      <c r="V189" s="9">
        <f t="shared" si="17"/>
        <v>1</v>
      </c>
    </row>
    <row r="190" spans="1:22" x14ac:dyDescent="0.25">
      <c r="A190" t="s">
        <v>3333</v>
      </c>
      <c r="B190" s="32" t="s">
        <v>1040</v>
      </c>
      <c r="C190" t="s">
        <v>202</v>
      </c>
      <c r="D190" t="s">
        <v>686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>
        <v>0</v>
      </c>
      <c r="L190" s="9">
        <v>0</v>
      </c>
      <c r="M190" s="19">
        <v>0</v>
      </c>
      <c r="N190" s="19">
        <v>0</v>
      </c>
      <c r="O190" s="19">
        <v>1</v>
      </c>
      <c r="P190" s="19">
        <v>0</v>
      </c>
      <c r="Q190" s="19">
        <f t="shared" si="12"/>
        <v>0</v>
      </c>
      <c r="R190" s="3">
        <f t="shared" si="13"/>
        <v>0.28867513459481287</v>
      </c>
      <c r="S190" s="3">
        <f t="shared" si="14"/>
        <v>3.2894736842105261E-2</v>
      </c>
      <c r="T190" s="9">
        <f t="shared" si="15"/>
        <v>0</v>
      </c>
      <c r="U190" s="9">
        <f t="shared" si="16"/>
        <v>1</v>
      </c>
      <c r="V190" s="9">
        <f t="shared" si="17"/>
        <v>0</v>
      </c>
    </row>
    <row r="191" spans="1:22" x14ac:dyDescent="0.25">
      <c r="A191" t="s">
        <v>3335</v>
      </c>
      <c r="B191" s="32" t="s">
        <v>1045</v>
      </c>
      <c r="C191" t="s">
        <v>202</v>
      </c>
      <c r="D191" t="s">
        <v>686</v>
      </c>
      <c r="E191" s="9">
        <v>2</v>
      </c>
      <c r="F191" s="9">
        <v>5</v>
      </c>
      <c r="G191" s="9">
        <v>7</v>
      </c>
      <c r="H191" s="9">
        <v>2</v>
      </c>
      <c r="I191" s="9">
        <v>1</v>
      </c>
      <c r="J191" s="9">
        <v>3</v>
      </c>
      <c r="K191">
        <v>21</v>
      </c>
      <c r="L191" s="9">
        <v>14</v>
      </c>
      <c r="M191" s="19">
        <v>5</v>
      </c>
      <c r="N191" s="19">
        <v>5</v>
      </c>
      <c r="O191" s="19">
        <v>8</v>
      </c>
      <c r="P191" s="19">
        <v>6</v>
      </c>
      <c r="Q191" s="19">
        <f t="shared" si="12"/>
        <v>21</v>
      </c>
      <c r="R191" s="3">
        <f t="shared" si="13"/>
        <v>5.71216140167519</v>
      </c>
      <c r="S191" s="3">
        <f t="shared" si="14"/>
        <v>0.21655701754385964</v>
      </c>
      <c r="T191" s="9">
        <f t="shared" si="15"/>
        <v>1</v>
      </c>
      <c r="U191" s="9">
        <f t="shared" si="16"/>
        <v>21</v>
      </c>
      <c r="V191" s="9">
        <f t="shared" si="17"/>
        <v>7</v>
      </c>
    </row>
    <row r="192" spans="1:22" x14ac:dyDescent="0.25">
      <c r="A192" t="s">
        <v>3337</v>
      </c>
      <c r="B192" s="32" t="s">
        <v>1048</v>
      </c>
      <c r="C192" t="s">
        <v>202</v>
      </c>
      <c r="D192" t="s">
        <v>686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>
        <v>4.1999999999999993</v>
      </c>
      <c r="L192" s="9">
        <v>2.8</v>
      </c>
      <c r="M192" s="19">
        <v>1</v>
      </c>
      <c r="N192" s="19">
        <v>0</v>
      </c>
      <c r="O192" s="19">
        <v>2</v>
      </c>
      <c r="P192" s="19">
        <v>0</v>
      </c>
      <c r="Q192" s="19">
        <f t="shared" si="12"/>
        <v>4.1999999999999993</v>
      </c>
      <c r="R192" s="3">
        <f t="shared" si="13"/>
        <v>1.4189197769195172</v>
      </c>
      <c r="S192" s="3">
        <f t="shared" si="14"/>
        <v>8.2236842105263164E-2</v>
      </c>
      <c r="T192" s="9">
        <f t="shared" si="15"/>
        <v>0</v>
      </c>
      <c r="U192" s="9">
        <f t="shared" si="16"/>
        <v>4.1999999999999993</v>
      </c>
      <c r="V192" s="9">
        <f t="shared" si="17"/>
        <v>2</v>
      </c>
    </row>
    <row r="193" spans="1:22" x14ac:dyDescent="0.25">
      <c r="A193" t="s">
        <v>3330</v>
      </c>
      <c r="B193" s="32" t="s">
        <v>1032</v>
      </c>
      <c r="C193" t="s">
        <v>202</v>
      </c>
      <c r="D193" t="s">
        <v>686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>
        <v>4.1999999999999993</v>
      </c>
      <c r="L193" s="9">
        <v>1.4</v>
      </c>
      <c r="M193" s="19">
        <v>0</v>
      </c>
      <c r="N193" s="19">
        <v>0</v>
      </c>
      <c r="O193" s="19">
        <v>1</v>
      </c>
      <c r="P193" s="19">
        <v>0</v>
      </c>
      <c r="Q193" s="19">
        <f t="shared" si="12"/>
        <v>4.1999999999999993</v>
      </c>
      <c r="R193" s="3">
        <f t="shared" si="13"/>
        <v>1.2420657280221816</v>
      </c>
      <c r="S193" s="3">
        <f t="shared" si="14"/>
        <v>7.2368421052631568E-2</v>
      </c>
      <c r="T193" s="9">
        <f t="shared" si="15"/>
        <v>0</v>
      </c>
      <c r="U193" s="9">
        <f t="shared" si="16"/>
        <v>4.1999999999999993</v>
      </c>
      <c r="V193" s="9">
        <f t="shared" si="17"/>
        <v>2</v>
      </c>
    </row>
    <row r="194" spans="1:22" x14ac:dyDescent="0.25">
      <c r="A194" t="s">
        <v>3338</v>
      </c>
      <c r="B194" s="32" t="s">
        <v>1050</v>
      </c>
      <c r="C194" t="s">
        <v>202</v>
      </c>
      <c r="D194" t="s">
        <v>686</v>
      </c>
      <c r="E194" s="9">
        <v>0</v>
      </c>
      <c r="F194" s="9">
        <v>0</v>
      </c>
      <c r="G194" s="9">
        <v>0</v>
      </c>
      <c r="H194" s="9">
        <v>0</v>
      </c>
      <c r="I194" s="9">
        <v>1</v>
      </c>
      <c r="J194" s="9">
        <v>0</v>
      </c>
      <c r="K194">
        <v>2.8</v>
      </c>
      <c r="L194" s="9">
        <v>0</v>
      </c>
      <c r="M194" s="19">
        <v>0</v>
      </c>
      <c r="N194" s="19">
        <v>0</v>
      </c>
      <c r="O194" s="19">
        <v>1</v>
      </c>
      <c r="P194" s="19">
        <v>0</v>
      </c>
      <c r="Q194" s="19">
        <f t="shared" ref="Q194:Q257" si="18">IFERROR(AVERAGEIF(K194:K194,"&lt;&gt;0"),0)</f>
        <v>2.8</v>
      </c>
      <c r="R194" s="3">
        <f t="shared" ref="R194:R257" si="19">_xlfn.STDEV.S(E194:P194)</f>
        <v>0.84852813742385702</v>
      </c>
      <c r="S194" s="3">
        <f t="shared" ref="S194:S257" si="20">IFERROR(AVERAGEIF(E194:P194,"&lt;&gt;0")/30.4,0)</f>
        <v>5.2631578947368418E-2</v>
      </c>
      <c r="T194" s="9">
        <f t="shared" ref="T194:T257" si="21">MIN(E194:P194)</f>
        <v>0</v>
      </c>
      <c r="U194" s="9">
        <f t="shared" ref="U194:U257" si="22">MAX(E194:P194)</f>
        <v>2.8</v>
      </c>
      <c r="V194" s="9">
        <f t="shared" ref="V194:V257" si="23">MROUND(ROUND(_xlfn.NORM.S.INV($Y$1)*R194*1,1),1)</f>
        <v>1</v>
      </c>
    </row>
    <row r="195" spans="1:22" x14ac:dyDescent="0.25">
      <c r="A195" t="s">
        <v>3327</v>
      </c>
      <c r="B195" s="32" t="s">
        <v>1024</v>
      </c>
      <c r="C195" t="s">
        <v>202</v>
      </c>
      <c r="D195" t="s">
        <v>686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>
        <v>1.4</v>
      </c>
      <c r="L195" s="9">
        <v>0</v>
      </c>
      <c r="M195" s="19">
        <v>0</v>
      </c>
      <c r="N195" s="19">
        <v>0</v>
      </c>
      <c r="O195" s="19">
        <v>0</v>
      </c>
      <c r="P195" s="19">
        <v>2</v>
      </c>
      <c r="Q195" s="19">
        <f t="shared" si="18"/>
        <v>1.4</v>
      </c>
      <c r="R195" s="3">
        <f t="shared" si="19"/>
        <v>0.67397509170771608</v>
      </c>
      <c r="S195" s="3">
        <f t="shared" si="20"/>
        <v>5.5921052631578948E-2</v>
      </c>
      <c r="T195" s="9">
        <f t="shared" si="21"/>
        <v>0</v>
      </c>
      <c r="U195" s="9">
        <f t="shared" si="22"/>
        <v>2</v>
      </c>
      <c r="V195" s="9">
        <f t="shared" si="23"/>
        <v>1</v>
      </c>
    </row>
    <row r="196" spans="1:22" x14ac:dyDescent="0.25">
      <c r="A196" t="s">
        <v>3309</v>
      </c>
      <c r="B196" s="32" t="s">
        <v>984</v>
      </c>
      <c r="C196" t="s">
        <v>202</v>
      </c>
      <c r="D196" t="s">
        <v>4746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>
        <v>0</v>
      </c>
      <c r="L196" s="9">
        <v>2.8</v>
      </c>
      <c r="M196" s="19">
        <v>0</v>
      </c>
      <c r="N196" s="19">
        <v>0</v>
      </c>
      <c r="O196" s="19">
        <v>0</v>
      </c>
      <c r="P196" s="19">
        <v>0</v>
      </c>
      <c r="Q196" s="19">
        <f t="shared" si="18"/>
        <v>0</v>
      </c>
      <c r="R196" s="3">
        <f t="shared" si="19"/>
        <v>0.808290376865476</v>
      </c>
      <c r="S196" s="3">
        <f t="shared" si="20"/>
        <v>9.2105263157894732E-2</v>
      </c>
      <c r="T196" s="9">
        <f t="shared" si="21"/>
        <v>0</v>
      </c>
      <c r="U196" s="9">
        <f t="shared" si="22"/>
        <v>2.8</v>
      </c>
      <c r="V196" s="9">
        <f t="shared" si="23"/>
        <v>1</v>
      </c>
    </row>
    <row r="197" spans="1:22" x14ac:dyDescent="0.25">
      <c r="A197" t="s">
        <v>3309</v>
      </c>
      <c r="B197" s="32" t="s">
        <v>984</v>
      </c>
      <c r="C197" t="s">
        <v>202</v>
      </c>
      <c r="D197" t="s">
        <v>686</v>
      </c>
      <c r="E197" s="9">
        <v>0</v>
      </c>
      <c r="F197" s="9">
        <v>2</v>
      </c>
      <c r="G197" s="9">
        <v>0</v>
      </c>
      <c r="H197" s="9">
        <v>0</v>
      </c>
      <c r="I197" s="9">
        <v>1</v>
      </c>
      <c r="J197" s="9">
        <v>0</v>
      </c>
      <c r="K197">
        <v>2.8</v>
      </c>
      <c r="L197" s="9">
        <v>1.4</v>
      </c>
      <c r="M197" s="19">
        <v>1</v>
      </c>
      <c r="N197" s="19">
        <v>1</v>
      </c>
      <c r="O197" s="19">
        <v>1</v>
      </c>
      <c r="P197" s="19">
        <v>0</v>
      </c>
      <c r="Q197" s="19">
        <f t="shared" si="18"/>
        <v>2.8</v>
      </c>
      <c r="R197" s="3">
        <f t="shared" si="19"/>
        <v>0.9110433579144297</v>
      </c>
      <c r="S197" s="3">
        <f t="shared" si="20"/>
        <v>4.7932330827067667E-2</v>
      </c>
      <c r="T197" s="9">
        <f t="shared" si="21"/>
        <v>0</v>
      </c>
      <c r="U197" s="9">
        <f t="shared" si="22"/>
        <v>2.8</v>
      </c>
      <c r="V197" s="9">
        <f t="shared" si="23"/>
        <v>1</v>
      </c>
    </row>
    <row r="198" spans="1:22" x14ac:dyDescent="0.25">
      <c r="A198" t="s">
        <v>3315</v>
      </c>
      <c r="B198" s="32" t="s">
        <v>1000</v>
      </c>
      <c r="C198" t="s">
        <v>202</v>
      </c>
      <c r="D198" t="s">
        <v>4746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>
        <v>4.1999999999999993</v>
      </c>
      <c r="L198" s="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f t="shared" si="18"/>
        <v>4.1999999999999993</v>
      </c>
      <c r="R198" s="3">
        <f t="shared" si="19"/>
        <v>1.2124355652982139</v>
      </c>
      <c r="S198" s="3">
        <f t="shared" si="20"/>
        <v>0.13815789473684209</v>
      </c>
      <c r="T198" s="9">
        <f t="shared" si="21"/>
        <v>0</v>
      </c>
      <c r="U198" s="9">
        <f t="shared" si="22"/>
        <v>4.1999999999999993</v>
      </c>
      <c r="V198" s="9">
        <f t="shared" si="23"/>
        <v>2</v>
      </c>
    </row>
    <row r="199" spans="1:22" x14ac:dyDescent="0.25">
      <c r="A199" t="s">
        <v>3315</v>
      </c>
      <c r="B199" s="32" t="s">
        <v>1000</v>
      </c>
      <c r="C199" t="s">
        <v>202</v>
      </c>
      <c r="D199" t="s">
        <v>876</v>
      </c>
      <c r="E199" s="9">
        <v>0</v>
      </c>
      <c r="F199" s="9">
        <v>0</v>
      </c>
      <c r="G199" s="9">
        <v>5</v>
      </c>
      <c r="H199" s="9">
        <v>0</v>
      </c>
      <c r="I199" s="9">
        <v>0</v>
      </c>
      <c r="J199" s="9">
        <v>0</v>
      </c>
      <c r="K199">
        <v>0</v>
      </c>
      <c r="L199" s="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f t="shared" si="18"/>
        <v>0</v>
      </c>
      <c r="R199" s="3">
        <f t="shared" si="19"/>
        <v>1.4433756729740645</v>
      </c>
      <c r="S199" s="3">
        <f t="shared" si="20"/>
        <v>0.16447368421052633</v>
      </c>
      <c r="T199" s="9">
        <f t="shared" si="21"/>
        <v>0</v>
      </c>
      <c r="U199" s="9">
        <f t="shared" si="22"/>
        <v>5</v>
      </c>
      <c r="V199" s="9">
        <f t="shared" si="23"/>
        <v>2</v>
      </c>
    </row>
    <row r="200" spans="1:22" x14ac:dyDescent="0.25">
      <c r="A200" t="s">
        <v>3315</v>
      </c>
      <c r="B200" s="32" t="s">
        <v>1000</v>
      </c>
      <c r="C200" t="s">
        <v>202</v>
      </c>
      <c r="D200" t="s">
        <v>5604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>
        <v>0</v>
      </c>
      <c r="L200" s="9">
        <v>0</v>
      </c>
      <c r="M200" s="19">
        <v>0</v>
      </c>
      <c r="N200" s="19">
        <v>0</v>
      </c>
      <c r="O200" s="19">
        <v>0</v>
      </c>
      <c r="P200" s="19">
        <v>1</v>
      </c>
      <c r="Q200" s="19">
        <f t="shared" si="18"/>
        <v>0</v>
      </c>
      <c r="R200" s="3">
        <f t="shared" si="19"/>
        <v>0.28867513459481287</v>
      </c>
      <c r="S200" s="3">
        <f t="shared" si="20"/>
        <v>3.2894736842105261E-2</v>
      </c>
      <c r="T200" s="9">
        <f t="shared" si="21"/>
        <v>0</v>
      </c>
      <c r="U200" s="9">
        <f t="shared" si="22"/>
        <v>1</v>
      </c>
      <c r="V200" s="9">
        <f t="shared" si="23"/>
        <v>0</v>
      </c>
    </row>
    <row r="201" spans="1:22" x14ac:dyDescent="0.25">
      <c r="A201" t="s">
        <v>3329</v>
      </c>
      <c r="B201" s="32" t="s">
        <v>1030</v>
      </c>
      <c r="C201" t="s">
        <v>202</v>
      </c>
      <c r="D201" t="s">
        <v>686</v>
      </c>
      <c r="E201" s="9">
        <v>1</v>
      </c>
      <c r="F201" s="9">
        <v>1</v>
      </c>
      <c r="G201" s="9">
        <v>0</v>
      </c>
      <c r="H201" s="9">
        <v>0</v>
      </c>
      <c r="I201" s="9">
        <v>0</v>
      </c>
      <c r="J201" s="9">
        <v>0</v>
      </c>
      <c r="K201">
        <v>4.1999999999999993</v>
      </c>
      <c r="L201" s="9">
        <v>2.8</v>
      </c>
      <c r="M201" s="19">
        <v>0</v>
      </c>
      <c r="N201" s="19">
        <v>1</v>
      </c>
      <c r="O201" s="19">
        <v>2</v>
      </c>
      <c r="P201" s="19">
        <v>0</v>
      </c>
      <c r="Q201" s="19">
        <f t="shared" si="18"/>
        <v>4.1999999999999993</v>
      </c>
      <c r="R201" s="3">
        <f t="shared" si="19"/>
        <v>1.3644845846759064</v>
      </c>
      <c r="S201" s="3">
        <f t="shared" si="20"/>
        <v>6.5789473684210523E-2</v>
      </c>
      <c r="T201" s="9">
        <f t="shared" si="21"/>
        <v>0</v>
      </c>
      <c r="U201" s="9">
        <f t="shared" si="22"/>
        <v>4.1999999999999993</v>
      </c>
      <c r="V201" s="9">
        <f t="shared" si="23"/>
        <v>2</v>
      </c>
    </row>
    <row r="202" spans="1:22" x14ac:dyDescent="0.25">
      <c r="A202" t="s">
        <v>3310</v>
      </c>
      <c r="B202" s="32" t="s">
        <v>988</v>
      </c>
      <c r="C202" t="s">
        <v>202</v>
      </c>
      <c r="D202" t="s">
        <v>686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>
        <v>0</v>
      </c>
      <c r="L202" s="9">
        <v>0</v>
      </c>
      <c r="M202" s="19">
        <v>0</v>
      </c>
      <c r="N202" s="19">
        <v>0</v>
      </c>
      <c r="O202" s="19">
        <v>1</v>
      </c>
      <c r="P202" s="19">
        <v>0</v>
      </c>
      <c r="Q202" s="19">
        <f t="shared" si="18"/>
        <v>0</v>
      </c>
      <c r="R202" s="3">
        <f t="shared" si="19"/>
        <v>0.28867513459481287</v>
      </c>
      <c r="S202" s="3">
        <f t="shared" si="20"/>
        <v>3.2894736842105261E-2</v>
      </c>
      <c r="T202" s="9">
        <f t="shared" si="21"/>
        <v>0</v>
      </c>
      <c r="U202" s="9">
        <f t="shared" si="22"/>
        <v>1</v>
      </c>
      <c r="V202" s="9">
        <f t="shared" si="23"/>
        <v>0</v>
      </c>
    </row>
    <row r="203" spans="1:22" x14ac:dyDescent="0.25">
      <c r="A203" t="s">
        <v>2991</v>
      </c>
      <c r="B203" s="32" t="s">
        <v>1042</v>
      </c>
      <c r="C203" t="s">
        <v>202</v>
      </c>
      <c r="D203" t="s">
        <v>4746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>
        <v>4.1999999999999993</v>
      </c>
      <c r="L203" s="9">
        <v>2.8</v>
      </c>
      <c r="M203" s="19">
        <v>0</v>
      </c>
      <c r="N203" s="19">
        <v>0</v>
      </c>
      <c r="O203" s="19">
        <v>0</v>
      </c>
      <c r="P203" s="19">
        <v>0</v>
      </c>
      <c r="Q203" s="19">
        <f t="shared" si="18"/>
        <v>4.1999999999999993</v>
      </c>
      <c r="R203" s="3">
        <f t="shared" si="19"/>
        <v>1.3946868878538705</v>
      </c>
      <c r="S203" s="3">
        <f t="shared" si="20"/>
        <v>0.11513157894736842</v>
      </c>
      <c r="T203" s="9">
        <f t="shared" si="21"/>
        <v>0</v>
      </c>
      <c r="U203" s="9">
        <f t="shared" si="22"/>
        <v>4.1999999999999993</v>
      </c>
      <c r="V203" s="9">
        <f t="shared" si="23"/>
        <v>2</v>
      </c>
    </row>
    <row r="204" spans="1:22" x14ac:dyDescent="0.25">
      <c r="A204" t="s">
        <v>2991</v>
      </c>
      <c r="B204" s="32" t="s">
        <v>1042</v>
      </c>
      <c r="C204" t="s">
        <v>202</v>
      </c>
      <c r="D204" t="s">
        <v>686</v>
      </c>
      <c r="E204" s="9">
        <v>1</v>
      </c>
      <c r="F204" s="9">
        <v>1</v>
      </c>
      <c r="G204" s="9">
        <v>0</v>
      </c>
      <c r="H204" s="9">
        <v>1</v>
      </c>
      <c r="I204" s="9">
        <v>0</v>
      </c>
      <c r="J204" s="9">
        <v>0</v>
      </c>
      <c r="K204">
        <v>11.2</v>
      </c>
      <c r="L204" s="9">
        <v>7</v>
      </c>
      <c r="M204" s="19">
        <v>4</v>
      </c>
      <c r="N204" s="19">
        <v>2</v>
      </c>
      <c r="O204" s="19">
        <v>7</v>
      </c>
      <c r="P204" s="19">
        <v>7</v>
      </c>
      <c r="Q204" s="19">
        <f t="shared" si="18"/>
        <v>11.2</v>
      </c>
      <c r="R204" s="3">
        <f t="shared" si="19"/>
        <v>3.7414954067575543</v>
      </c>
      <c r="S204" s="3">
        <f t="shared" si="20"/>
        <v>0.15058479532163746</v>
      </c>
      <c r="T204" s="9">
        <f t="shared" si="21"/>
        <v>0</v>
      </c>
      <c r="U204" s="9">
        <f t="shared" si="22"/>
        <v>11.2</v>
      </c>
      <c r="V204" s="9">
        <f t="shared" si="23"/>
        <v>5</v>
      </c>
    </row>
    <row r="205" spans="1:22" x14ac:dyDescent="0.25">
      <c r="A205" t="s">
        <v>2991</v>
      </c>
      <c r="B205" s="32" t="s">
        <v>1042</v>
      </c>
      <c r="C205" t="s">
        <v>202</v>
      </c>
      <c r="D205" t="s">
        <v>876</v>
      </c>
      <c r="E205" s="9">
        <v>0</v>
      </c>
      <c r="F205" s="9">
        <v>0</v>
      </c>
      <c r="G205" s="9">
        <v>3</v>
      </c>
      <c r="H205" s="9">
        <v>0</v>
      </c>
      <c r="I205" s="9">
        <v>0</v>
      </c>
      <c r="J205" s="9">
        <v>0</v>
      </c>
      <c r="K205">
        <v>0</v>
      </c>
      <c r="L205" s="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f t="shared" si="18"/>
        <v>0</v>
      </c>
      <c r="R205" s="3">
        <f t="shared" si="19"/>
        <v>0.8660254037844386</v>
      </c>
      <c r="S205" s="3">
        <f t="shared" si="20"/>
        <v>9.8684210526315791E-2</v>
      </c>
      <c r="T205" s="9">
        <f t="shared" si="21"/>
        <v>0</v>
      </c>
      <c r="U205" s="9">
        <f t="shared" si="22"/>
        <v>3</v>
      </c>
      <c r="V205" s="9">
        <f t="shared" si="23"/>
        <v>1</v>
      </c>
    </row>
    <row r="206" spans="1:22" x14ac:dyDescent="0.25">
      <c r="A206" t="s">
        <v>2991</v>
      </c>
      <c r="B206" s="32" t="s">
        <v>1042</v>
      </c>
      <c r="C206" t="s">
        <v>202</v>
      </c>
      <c r="D206" t="s">
        <v>5604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>
        <v>0</v>
      </c>
      <c r="L206" s="9">
        <v>0</v>
      </c>
      <c r="M206" s="19">
        <v>0</v>
      </c>
      <c r="N206" s="19">
        <v>0</v>
      </c>
      <c r="O206" s="19">
        <v>0</v>
      </c>
      <c r="P206" s="19">
        <v>2</v>
      </c>
      <c r="Q206" s="19">
        <f t="shared" si="18"/>
        <v>0</v>
      </c>
      <c r="R206" s="3">
        <f t="shared" si="19"/>
        <v>0.57735026918962573</v>
      </c>
      <c r="S206" s="3">
        <f t="shared" si="20"/>
        <v>6.5789473684210523E-2</v>
      </c>
      <c r="T206" s="9">
        <f t="shared" si="21"/>
        <v>0</v>
      </c>
      <c r="U206" s="9">
        <f t="shared" si="22"/>
        <v>2</v>
      </c>
      <c r="V206" s="9">
        <f t="shared" si="23"/>
        <v>1</v>
      </c>
    </row>
    <row r="207" spans="1:22" x14ac:dyDescent="0.25">
      <c r="A207" t="s">
        <v>532</v>
      </c>
      <c r="B207" s="32" t="s">
        <v>88</v>
      </c>
      <c r="C207" t="s">
        <v>202</v>
      </c>
      <c r="D207" t="s">
        <v>686</v>
      </c>
      <c r="E207" s="9">
        <v>0</v>
      </c>
      <c r="F207" s="9">
        <v>3</v>
      </c>
      <c r="G207" s="9">
        <v>3</v>
      </c>
      <c r="H207" s="9">
        <v>0</v>
      </c>
      <c r="I207" s="9">
        <v>0</v>
      </c>
      <c r="J207" s="9">
        <v>0</v>
      </c>
      <c r="K207">
        <v>9.7999999999999989</v>
      </c>
      <c r="L207" s="9">
        <v>11.2</v>
      </c>
      <c r="M207" s="19">
        <v>0</v>
      </c>
      <c r="N207" s="19">
        <v>4</v>
      </c>
      <c r="O207" s="19">
        <v>4</v>
      </c>
      <c r="P207" s="19">
        <v>1</v>
      </c>
      <c r="Q207" s="19">
        <f t="shared" si="18"/>
        <v>9.7999999999999989</v>
      </c>
      <c r="R207" s="3">
        <f t="shared" si="19"/>
        <v>3.8668756474351835</v>
      </c>
      <c r="S207" s="3">
        <f t="shared" si="20"/>
        <v>0.16917293233082709</v>
      </c>
      <c r="T207" s="9">
        <f t="shared" si="21"/>
        <v>0</v>
      </c>
      <c r="U207" s="9">
        <f t="shared" si="22"/>
        <v>11.2</v>
      </c>
      <c r="V207" s="9">
        <f t="shared" si="23"/>
        <v>5</v>
      </c>
    </row>
    <row r="208" spans="1:22" x14ac:dyDescent="0.25">
      <c r="A208" t="s">
        <v>3316</v>
      </c>
      <c r="B208" s="32" t="s">
        <v>1002</v>
      </c>
      <c r="C208" t="s">
        <v>202</v>
      </c>
      <c r="D208" t="s">
        <v>686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>
        <v>1.4</v>
      </c>
      <c r="L208" s="9">
        <v>4.1999999999999993</v>
      </c>
      <c r="M208" s="19">
        <v>0</v>
      </c>
      <c r="N208" s="19">
        <v>0</v>
      </c>
      <c r="O208" s="19">
        <v>1</v>
      </c>
      <c r="P208" s="19">
        <v>1</v>
      </c>
      <c r="Q208" s="19">
        <f t="shared" si="18"/>
        <v>1.4</v>
      </c>
      <c r="R208" s="3">
        <f t="shared" si="19"/>
        <v>1.2353382557261818</v>
      </c>
      <c r="S208" s="3">
        <f t="shared" si="20"/>
        <v>6.25E-2</v>
      </c>
      <c r="T208" s="9">
        <f t="shared" si="21"/>
        <v>0</v>
      </c>
      <c r="U208" s="9">
        <f t="shared" si="22"/>
        <v>4.1999999999999993</v>
      </c>
      <c r="V208" s="9">
        <f t="shared" si="23"/>
        <v>2</v>
      </c>
    </row>
    <row r="209" spans="1:22" x14ac:dyDescent="0.25">
      <c r="A209" t="s">
        <v>3316</v>
      </c>
      <c r="B209" s="32" t="s">
        <v>1002</v>
      </c>
      <c r="C209" t="s">
        <v>202</v>
      </c>
      <c r="D209" t="s">
        <v>876</v>
      </c>
      <c r="E209" s="9">
        <v>0</v>
      </c>
      <c r="F209" s="9">
        <v>0</v>
      </c>
      <c r="G209" s="9">
        <v>0</v>
      </c>
      <c r="H209" s="9">
        <v>1</v>
      </c>
      <c r="I209" s="9">
        <v>0</v>
      </c>
      <c r="J209" s="9">
        <v>0</v>
      </c>
      <c r="K209">
        <v>0</v>
      </c>
      <c r="L209" s="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f t="shared" si="18"/>
        <v>0</v>
      </c>
      <c r="R209" s="3">
        <f t="shared" si="19"/>
        <v>0.28867513459481287</v>
      </c>
      <c r="S209" s="3">
        <f t="shared" si="20"/>
        <v>3.2894736842105261E-2</v>
      </c>
      <c r="T209" s="9">
        <f t="shared" si="21"/>
        <v>0</v>
      </c>
      <c r="U209" s="9">
        <f t="shared" si="22"/>
        <v>1</v>
      </c>
      <c r="V209" s="9">
        <f t="shared" si="23"/>
        <v>0</v>
      </c>
    </row>
    <row r="210" spans="1:22" x14ac:dyDescent="0.25">
      <c r="A210" t="s">
        <v>3314</v>
      </c>
      <c r="B210" s="32" t="s">
        <v>998</v>
      </c>
      <c r="C210" t="s">
        <v>202</v>
      </c>
      <c r="D210" t="s">
        <v>686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>
        <v>1.4</v>
      </c>
      <c r="L210" s="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f t="shared" si="18"/>
        <v>1.4</v>
      </c>
      <c r="R210" s="3">
        <f t="shared" si="19"/>
        <v>0.404145188432738</v>
      </c>
      <c r="S210" s="3">
        <f t="shared" si="20"/>
        <v>4.6052631578947366E-2</v>
      </c>
      <c r="T210" s="9">
        <f t="shared" si="21"/>
        <v>0</v>
      </c>
      <c r="U210" s="9">
        <f t="shared" si="22"/>
        <v>1.4</v>
      </c>
      <c r="V210" s="9">
        <f t="shared" si="23"/>
        <v>1</v>
      </c>
    </row>
    <row r="211" spans="1:22" x14ac:dyDescent="0.25">
      <c r="A211" t="s">
        <v>3314</v>
      </c>
      <c r="B211" s="32" t="s">
        <v>998</v>
      </c>
      <c r="C211" t="s">
        <v>202</v>
      </c>
      <c r="D211" t="s">
        <v>876</v>
      </c>
      <c r="E211" s="9">
        <v>0</v>
      </c>
      <c r="F211" s="9">
        <v>2</v>
      </c>
      <c r="G211" s="9">
        <v>0</v>
      </c>
      <c r="H211" s="9">
        <v>0</v>
      </c>
      <c r="I211" s="9">
        <v>0</v>
      </c>
      <c r="J211" s="9">
        <v>0</v>
      </c>
      <c r="K211">
        <v>0</v>
      </c>
      <c r="L211" s="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f t="shared" si="18"/>
        <v>0</v>
      </c>
      <c r="R211" s="3">
        <f t="shared" si="19"/>
        <v>0.57735026918962573</v>
      </c>
      <c r="S211" s="3">
        <f t="shared" si="20"/>
        <v>6.5789473684210523E-2</v>
      </c>
      <c r="T211" s="9">
        <f t="shared" si="21"/>
        <v>0</v>
      </c>
      <c r="U211" s="9">
        <f t="shared" si="22"/>
        <v>2</v>
      </c>
      <c r="V211" s="9">
        <f t="shared" si="23"/>
        <v>1</v>
      </c>
    </row>
    <row r="212" spans="1:22" x14ac:dyDescent="0.25">
      <c r="A212" t="s">
        <v>3318</v>
      </c>
      <c r="B212" s="32" t="s">
        <v>1008</v>
      </c>
      <c r="C212" t="s">
        <v>202</v>
      </c>
      <c r="D212" t="s">
        <v>686</v>
      </c>
      <c r="E212" s="9">
        <v>0</v>
      </c>
      <c r="F212" s="9">
        <v>1</v>
      </c>
      <c r="G212" s="9">
        <v>3</v>
      </c>
      <c r="H212" s="9">
        <v>1</v>
      </c>
      <c r="I212" s="9">
        <v>1</v>
      </c>
      <c r="J212" s="9">
        <v>0</v>
      </c>
      <c r="K212">
        <v>8.3999999999999986</v>
      </c>
      <c r="L212" s="9">
        <v>7</v>
      </c>
      <c r="M212" s="19">
        <v>1</v>
      </c>
      <c r="N212" s="19">
        <v>2</v>
      </c>
      <c r="O212" s="19">
        <v>6</v>
      </c>
      <c r="P212" s="19">
        <v>5</v>
      </c>
      <c r="Q212" s="19">
        <f t="shared" si="18"/>
        <v>8.3999999999999986</v>
      </c>
      <c r="R212" s="3">
        <f t="shared" si="19"/>
        <v>2.9097016404373206</v>
      </c>
      <c r="S212" s="3">
        <f t="shared" si="20"/>
        <v>0.11644736842105263</v>
      </c>
      <c r="T212" s="9">
        <f t="shared" si="21"/>
        <v>0</v>
      </c>
      <c r="U212" s="9">
        <f t="shared" si="22"/>
        <v>8.3999999999999986</v>
      </c>
      <c r="V212" s="9">
        <f t="shared" si="23"/>
        <v>4</v>
      </c>
    </row>
    <row r="213" spans="1:22" x14ac:dyDescent="0.25">
      <c r="A213" t="s">
        <v>2994</v>
      </c>
      <c r="B213" s="32" t="s">
        <v>986</v>
      </c>
      <c r="C213" t="s">
        <v>202</v>
      </c>
      <c r="D213" t="s">
        <v>4746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>
        <v>12.6</v>
      </c>
      <c r="L213" s="9">
        <v>5.6</v>
      </c>
      <c r="M213" s="19">
        <v>7</v>
      </c>
      <c r="N213" s="19">
        <v>0</v>
      </c>
      <c r="O213" s="19">
        <v>0</v>
      </c>
      <c r="P213" s="19">
        <v>0</v>
      </c>
      <c r="Q213" s="19">
        <f t="shared" si="18"/>
        <v>12.6</v>
      </c>
      <c r="R213" s="3">
        <f t="shared" si="19"/>
        <v>4.1142766955168106</v>
      </c>
      <c r="S213" s="3">
        <f t="shared" si="20"/>
        <v>0.27631578947368424</v>
      </c>
      <c r="T213" s="9">
        <f t="shared" si="21"/>
        <v>0</v>
      </c>
      <c r="U213" s="9">
        <f t="shared" si="22"/>
        <v>12.6</v>
      </c>
      <c r="V213" s="9">
        <f t="shared" si="23"/>
        <v>5</v>
      </c>
    </row>
    <row r="214" spans="1:22" x14ac:dyDescent="0.25">
      <c r="A214" t="s">
        <v>2994</v>
      </c>
      <c r="B214" s="32" t="s">
        <v>986</v>
      </c>
      <c r="C214" t="s">
        <v>202</v>
      </c>
      <c r="D214" t="s">
        <v>686</v>
      </c>
      <c r="E214" s="9">
        <v>0</v>
      </c>
      <c r="F214" s="9">
        <v>19</v>
      </c>
      <c r="G214" s="9">
        <v>33</v>
      </c>
      <c r="H214" s="9">
        <v>19</v>
      </c>
      <c r="I214" s="9">
        <v>10</v>
      </c>
      <c r="J214" s="9">
        <v>0</v>
      </c>
      <c r="K214">
        <v>124.6</v>
      </c>
      <c r="L214" s="9">
        <v>57.4</v>
      </c>
      <c r="M214" s="19">
        <v>22</v>
      </c>
      <c r="N214" s="19">
        <v>18</v>
      </c>
      <c r="O214" s="19">
        <v>38</v>
      </c>
      <c r="P214" s="19">
        <v>27</v>
      </c>
      <c r="Q214" s="19">
        <f t="shared" si="18"/>
        <v>124.6</v>
      </c>
      <c r="R214" s="3">
        <f t="shared" si="19"/>
        <v>33.610856831828855</v>
      </c>
      <c r="S214" s="3">
        <f t="shared" si="20"/>
        <v>1.2105263157894737</v>
      </c>
      <c r="T214" s="9">
        <f t="shared" si="21"/>
        <v>0</v>
      </c>
      <c r="U214" s="9">
        <f t="shared" si="22"/>
        <v>124.6</v>
      </c>
      <c r="V214" s="9">
        <f t="shared" si="23"/>
        <v>43</v>
      </c>
    </row>
    <row r="215" spans="1:22" x14ac:dyDescent="0.25">
      <c r="A215" t="s">
        <v>2994</v>
      </c>
      <c r="B215" s="32" t="s">
        <v>986</v>
      </c>
      <c r="C215" t="s">
        <v>202</v>
      </c>
      <c r="D215" t="s">
        <v>876</v>
      </c>
      <c r="E215" s="9">
        <v>2</v>
      </c>
      <c r="F215" s="9">
        <v>6</v>
      </c>
      <c r="G215" s="9">
        <v>10</v>
      </c>
      <c r="H215" s="9">
        <v>1</v>
      </c>
      <c r="I215" s="9">
        <v>3</v>
      </c>
      <c r="J215" s="9">
        <v>0</v>
      </c>
      <c r="K215">
        <v>0</v>
      </c>
      <c r="L215" s="9">
        <v>0</v>
      </c>
      <c r="M215" s="19">
        <v>0</v>
      </c>
      <c r="N215" s="19">
        <v>3</v>
      </c>
      <c r="O215" s="19">
        <v>0</v>
      </c>
      <c r="P215" s="19">
        <v>0</v>
      </c>
      <c r="Q215" s="19">
        <f t="shared" si="18"/>
        <v>0</v>
      </c>
      <c r="R215" s="3">
        <f t="shared" si="19"/>
        <v>3.1176428547376891</v>
      </c>
      <c r="S215" s="3">
        <f t="shared" si="20"/>
        <v>0.13706140350877194</v>
      </c>
      <c r="T215" s="9">
        <f t="shared" si="21"/>
        <v>0</v>
      </c>
      <c r="U215" s="9">
        <f t="shared" si="22"/>
        <v>10</v>
      </c>
      <c r="V215" s="9">
        <f t="shared" si="23"/>
        <v>4</v>
      </c>
    </row>
    <row r="216" spans="1:22" x14ac:dyDescent="0.25">
      <c r="A216" t="s">
        <v>2994</v>
      </c>
      <c r="B216" s="32" t="s">
        <v>986</v>
      </c>
      <c r="C216" t="s">
        <v>202</v>
      </c>
      <c r="D216" t="s">
        <v>5604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>
        <v>0</v>
      </c>
      <c r="L216" s="9">
        <v>0</v>
      </c>
      <c r="M216" s="19">
        <v>0</v>
      </c>
      <c r="N216" s="19">
        <v>0</v>
      </c>
      <c r="O216" s="19">
        <v>5</v>
      </c>
      <c r="P216" s="19">
        <v>4</v>
      </c>
      <c r="Q216" s="19">
        <f t="shared" si="18"/>
        <v>0</v>
      </c>
      <c r="R216" s="3">
        <f t="shared" si="19"/>
        <v>1.764549903980152</v>
      </c>
      <c r="S216" s="3">
        <f t="shared" si="20"/>
        <v>0.1480263157894737</v>
      </c>
      <c r="T216" s="9">
        <f t="shared" si="21"/>
        <v>0</v>
      </c>
      <c r="U216" s="9">
        <f t="shared" si="22"/>
        <v>5</v>
      </c>
      <c r="V216" s="9">
        <f t="shared" si="23"/>
        <v>2</v>
      </c>
    </row>
    <row r="217" spans="1:22" x14ac:dyDescent="0.25">
      <c r="A217" t="s">
        <v>3317</v>
      </c>
      <c r="B217" s="32" t="s">
        <v>1006</v>
      </c>
      <c r="C217" t="s">
        <v>202</v>
      </c>
      <c r="D217" t="s">
        <v>686</v>
      </c>
      <c r="E217" s="9">
        <v>0</v>
      </c>
      <c r="F217" s="9">
        <v>2</v>
      </c>
      <c r="G217" s="9">
        <v>1</v>
      </c>
      <c r="H217" s="9">
        <v>0</v>
      </c>
      <c r="I217" s="9">
        <v>1</v>
      </c>
      <c r="J217" s="9">
        <v>0</v>
      </c>
      <c r="K217">
        <v>0</v>
      </c>
      <c r="L217" s="9">
        <v>1.4</v>
      </c>
      <c r="M217" s="19">
        <v>2</v>
      </c>
      <c r="N217" s="19">
        <v>0</v>
      </c>
      <c r="O217" s="19">
        <v>3</v>
      </c>
      <c r="P217" s="19">
        <v>0</v>
      </c>
      <c r="Q217" s="19">
        <f t="shared" si="18"/>
        <v>0</v>
      </c>
      <c r="R217" s="3">
        <f t="shared" si="19"/>
        <v>1.0421423156462875</v>
      </c>
      <c r="S217" s="3">
        <f t="shared" si="20"/>
        <v>5.7017543859649127E-2</v>
      </c>
      <c r="T217" s="9">
        <f t="shared" si="21"/>
        <v>0</v>
      </c>
      <c r="U217" s="9">
        <f t="shared" si="22"/>
        <v>3</v>
      </c>
      <c r="V217" s="9">
        <f t="shared" si="23"/>
        <v>1</v>
      </c>
    </row>
    <row r="218" spans="1:22" x14ac:dyDescent="0.25">
      <c r="A218" t="s">
        <v>3319</v>
      </c>
      <c r="B218" s="32" t="s">
        <v>1010</v>
      </c>
      <c r="C218" t="s">
        <v>202</v>
      </c>
      <c r="D218" t="s">
        <v>686</v>
      </c>
      <c r="E218" s="9">
        <v>0</v>
      </c>
      <c r="F218" s="9">
        <v>0</v>
      </c>
      <c r="G218" s="9">
        <v>0</v>
      </c>
      <c r="H218" s="9">
        <v>1</v>
      </c>
      <c r="I218" s="9">
        <v>0</v>
      </c>
      <c r="J218" s="9">
        <v>0</v>
      </c>
      <c r="K218">
        <v>0</v>
      </c>
      <c r="L218" s="9">
        <v>0</v>
      </c>
      <c r="M218" s="19">
        <v>0</v>
      </c>
      <c r="N218" s="19">
        <v>0</v>
      </c>
      <c r="O218" s="19">
        <v>1</v>
      </c>
      <c r="P218" s="19">
        <v>1</v>
      </c>
      <c r="Q218" s="19">
        <f t="shared" si="18"/>
        <v>0</v>
      </c>
      <c r="R218" s="3">
        <f t="shared" si="19"/>
        <v>0.45226701686664544</v>
      </c>
      <c r="S218" s="3">
        <f t="shared" si="20"/>
        <v>3.2894736842105261E-2</v>
      </c>
      <c r="T218" s="9">
        <f t="shared" si="21"/>
        <v>0</v>
      </c>
      <c r="U218" s="9">
        <f t="shared" si="22"/>
        <v>1</v>
      </c>
      <c r="V218" s="9">
        <f t="shared" si="23"/>
        <v>1</v>
      </c>
    </row>
    <row r="219" spans="1:22" x14ac:dyDescent="0.25">
      <c r="A219" t="s">
        <v>2992</v>
      </c>
      <c r="B219" s="32" t="s">
        <v>1035</v>
      </c>
      <c r="C219" t="s">
        <v>202</v>
      </c>
      <c r="D219" t="s">
        <v>4746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>
        <v>5.6</v>
      </c>
      <c r="L219" s="9">
        <v>5.6</v>
      </c>
      <c r="M219" s="19">
        <v>2</v>
      </c>
      <c r="N219" s="19">
        <v>0</v>
      </c>
      <c r="O219" s="19">
        <v>0</v>
      </c>
      <c r="P219" s="19">
        <v>0</v>
      </c>
      <c r="Q219" s="19">
        <f t="shared" si="18"/>
        <v>5.6</v>
      </c>
      <c r="R219" s="3">
        <f t="shared" si="19"/>
        <v>2.1784064233871847</v>
      </c>
      <c r="S219" s="3">
        <f t="shared" si="20"/>
        <v>0.14473684210526314</v>
      </c>
      <c r="T219" s="9">
        <f t="shared" si="21"/>
        <v>0</v>
      </c>
      <c r="U219" s="9">
        <f t="shared" si="22"/>
        <v>5.6</v>
      </c>
      <c r="V219" s="9">
        <f t="shared" si="23"/>
        <v>3</v>
      </c>
    </row>
    <row r="220" spans="1:22" x14ac:dyDescent="0.25">
      <c r="A220" t="s">
        <v>2992</v>
      </c>
      <c r="B220" s="32" t="s">
        <v>1035</v>
      </c>
      <c r="C220" t="s">
        <v>202</v>
      </c>
      <c r="D220" t="s">
        <v>686</v>
      </c>
      <c r="E220" s="9">
        <v>3</v>
      </c>
      <c r="F220" s="9">
        <v>7</v>
      </c>
      <c r="G220" s="9">
        <v>3</v>
      </c>
      <c r="H220" s="9">
        <v>0</v>
      </c>
      <c r="I220" s="9">
        <v>6</v>
      </c>
      <c r="J220" s="9">
        <v>0</v>
      </c>
      <c r="K220">
        <v>25.2</v>
      </c>
      <c r="L220" s="9">
        <v>18.2</v>
      </c>
      <c r="M220" s="19">
        <v>7</v>
      </c>
      <c r="N220" s="19">
        <v>2</v>
      </c>
      <c r="O220" s="19">
        <v>8</v>
      </c>
      <c r="P220" s="19">
        <v>2</v>
      </c>
      <c r="Q220" s="19">
        <f t="shared" si="18"/>
        <v>25.2</v>
      </c>
      <c r="R220" s="3">
        <f t="shared" si="19"/>
        <v>7.6164693960263534</v>
      </c>
      <c r="S220" s="3">
        <f t="shared" si="20"/>
        <v>0.26776315789473687</v>
      </c>
      <c r="T220" s="9">
        <f t="shared" si="21"/>
        <v>0</v>
      </c>
      <c r="U220" s="9">
        <f t="shared" si="22"/>
        <v>25.2</v>
      </c>
      <c r="V220" s="9">
        <f t="shared" si="23"/>
        <v>10</v>
      </c>
    </row>
    <row r="221" spans="1:22" x14ac:dyDescent="0.25">
      <c r="A221" t="s">
        <v>2992</v>
      </c>
      <c r="B221" s="32" t="s">
        <v>1035</v>
      </c>
      <c r="C221" t="s">
        <v>202</v>
      </c>
      <c r="D221" t="s">
        <v>876</v>
      </c>
      <c r="E221" s="9">
        <v>1</v>
      </c>
      <c r="F221" s="9">
        <v>2</v>
      </c>
      <c r="G221" s="9">
        <v>1</v>
      </c>
      <c r="H221" s="9">
        <v>0</v>
      </c>
      <c r="I221" s="9">
        <v>2</v>
      </c>
      <c r="J221" s="9">
        <v>0</v>
      </c>
      <c r="K221">
        <v>0</v>
      </c>
      <c r="L221" s="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f t="shared" si="18"/>
        <v>0</v>
      </c>
      <c r="R221" s="3">
        <f t="shared" si="19"/>
        <v>0.7977240352174656</v>
      </c>
      <c r="S221" s="3">
        <f t="shared" si="20"/>
        <v>4.9342105263157895E-2</v>
      </c>
      <c r="T221" s="9">
        <f t="shared" si="21"/>
        <v>0</v>
      </c>
      <c r="U221" s="9">
        <f t="shared" si="22"/>
        <v>2</v>
      </c>
      <c r="V221" s="9">
        <f t="shared" si="23"/>
        <v>1</v>
      </c>
    </row>
    <row r="222" spans="1:22" x14ac:dyDescent="0.25">
      <c r="A222" t="s">
        <v>2992</v>
      </c>
      <c r="B222" s="32" t="s">
        <v>1035</v>
      </c>
      <c r="C222" t="s">
        <v>202</v>
      </c>
      <c r="D222" t="s">
        <v>5604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>
        <v>0</v>
      </c>
      <c r="L222" s="9">
        <v>0</v>
      </c>
      <c r="M222" s="19">
        <v>0</v>
      </c>
      <c r="N222" s="19">
        <v>0</v>
      </c>
      <c r="O222" s="19">
        <v>1</v>
      </c>
      <c r="P222" s="19">
        <v>0</v>
      </c>
      <c r="Q222" s="19">
        <f t="shared" si="18"/>
        <v>0</v>
      </c>
      <c r="R222" s="3">
        <f t="shared" si="19"/>
        <v>0.28867513459481287</v>
      </c>
      <c r="S222" s="3">
        <f t="shared" si="20"/>
        <v>3.2894736842105261E-2</v>
      </c>
      <c r="T222" s="9">
        <f t="shared" si="21"/>
        <v>0</v>
      </c>
      <c r="U222" s="9">
        <f t="shared" si="22"/>
        <v>1</v>
      </c>
      <c r="V222" s="9">
        <f t="shared" si="23"/>
        <v>0</v>
      </c>
    </row>
    <row r="223" spans="1:22" x14ac:dyDescent="0.25">
      <c r="A223" t="s">
        <v>551</v>
      </c>
      <c r="B223" s="32" t="s">
        <v>86</v>
      </c>
      <c r="C223" t="s">
        <v>202</v>
      </c>
      <c r="D223" t="s">
        <v>686</v>
      </c>
      <c r="E223" s="9">
        <v>0</v>
      </c>
      <c r="F223" s="9">
        <v>1</v>
      </c>
      <c r="G223" s="9">
        <v>0</v>
      </c>
      <c r="H223" s="9">
        <v>0</v>
      </c>
      <c r="I223" s="9">
        <v>0</v>
      </c>
      <c r="J223" s="9">
        <v>0</v>
      </c>
      <c r="K223">
        <v>7</v>
      </c>
      <c r="L223" s="9">
        <v>4.1999999999999993</v>
      </c>
      <c r="M223" s="19">
        <v>0</v>
      </c>
      <c r="N223" s="19">
        <v>1</v>
      </c>
      <c r="O223" s="19">
        <v>0</v>
      </c>
      <c r="P223" s="19">
        <v>2</v>
      </c>
      <c r="Q223" s="19">
        <f t="shared" si="18"/>
        <v>7</v>
      </c>
      <c r="R223" s="3">
        <f t="shared" si="19"/>
        <v>2.2030282189144406</v>
      </c>
      <c r="S223" s="3">
        <f t="shared" si="20"/>
        <v>0.1</v>
      </c>
      <c r="T223" s="9">
        <f t="shared" si="21"/>
        <v>0</v>
      </c>
      <c r="U223" s="9">
        <f t="shared" si="22"/>
        <v>7</v>
      </c>
      <c r="V223" s="9">
        <f t="shared" si="23"/>
        <v>3</v>
      </c>
    </row>
    <row r="224" spans="1:22" x14ac:dyDescent="0.25">
      <c r="A224" t="s">
        <v>3313</v>
      </c>
      <c r="B224" s="32" t="s">
        <v>996</v>
      </c>
      <c r="C224" t="s">
        <v>202</v>
      </c>
      <c r="D224" t="s">
        <v>686</v>
      </c>
      <c r="E224" s="9">
        <v>0</v>
      </c>
      <c r="F224" s="9">
        <v>2</v>
      </c>
      <c r="G224" s="9">
        <v>0</v>
      </c>
      <c r="H224" s="9">
        <v>0</v>
      </c>
      <c r="I224" s="9">
        <v>1</v>
      </c>
      <c r="J224" s="9">
        <v>0</v>
      </c>
      <c r="K224">
        <v>4.1999999999999993</v>
      </c>
      <c r="L224" s="9">
        <v>8.3999999999999986</v>
      </c>
      <c r="M224" s="19">
        <v>2</v>
      </c>
      <c r="N224" s="19">
        <v>2</v>
      </c>
      <c r="O224" s="19">
        <v>0</v>
      </c>
      <c r="P224" s="19">
        <v>0</v>
      </c>
      <c r="Q224" s="19">
        <f t="shared" si="18"/>
        <v>4.1999999999999993</v>
      </c>
      <c r="R224" s="3">
        <f t="shared" si="19"/>
        <v>2.5079268270220658</v>
      </c>
      <c r="S224" s="3">
        <f t="shared" si="20"/>
        <v>0.10745614035087718</v>
      </c>
      <c r="T224" s="9">
        <f t="shared" si="21"/>
        <v>0</v>
      </c>
      <c r="U224" s="9">
        <f t="shared" si="22"/>
        <v>8.3999999999999986</v>
      </c>
      <c r="V224" s="9">
        <f t="shared" si="23"/>
        <v>3</v>
      </c>
    </row>
    <row r="225" spans="1:22" x14ac:dyDescent="0.25">
      <c r="A225" t="s">
        <v>576</v>
      </c>
      <c r="B225" s="32" t="s">
        <v>90</v>
      </c>
      <c r="C225" t="s">
        <v>202</v>
      </c>
      <c r="D225" t="s">
        <v>4746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>
        <v>7</v>
      </c>
      <c r="L225" s="9">
        <v>5.6</v>
      </c>
      <c r="M225" s="19">
        <v>3</v>
      </c>
      <c r="N225" s="19">
        <v>0</v>
      </c>
      <c r="O225" s="19">
        <v>0</v>
      </c>
      <c r="P225" s="19">
        <v>0</v>
      </c>
      <c r="Q225" s="19">
        <f t="shared" si="18"/>
        <v>7</v>
      </c>
      <c r="R225" s="3">
        <f t="shared" si="19"/>
        <v>2.5059928172283334</v>
      </c>
      <c r="S225" s="3">
        <f t="shared" si="20"/>
        <v>0.17105263157894737</v>
      </c>
      <c r="T225" s="9">
        <f t="shared" si="21"/>
        <v>0</v>
      </c>
      <c r="U225" s="9">
        <f t="shared" si="22"/>
        <v>7</v>
      </c>
      <c r="V225" s="9">
        <f t="shared" si="23"/>
        <v>3</v>
      </c>
    </row>
    <row r="226" spans="1:22" x14ac:dyDescent="0.25">
      <c r="A226" t="s">
        <v>576</v>
      </c>
      <c r="B226" s="32" t="s">
        <v>90</v>
      </c>
      <c r="C226" t="s">
        <v>202</v>
      </c>
      <c r="D226" t="s">
        <v>686</v>
      </c>
      <c r="E226" s="9">
        <v>0</v>
      </c>
      <c r="F226" s="9">
        <v>12</v>
      </c>
      <c r="G226" s="9">
        <v>21</v>
      </c>
      <c r="H226" s="9">
        <v>10</v>
      </c>
      <c r="I226" s="9">
        <v>8</v>
      </c>
      <c r="J226" s="9">
        <v>0</v>
      </c>
      <c r="K226">
        <v>92.399999999999991</v>
      </c>
      <c r="L226" s="9">
        <v>40.599999999999994</v>
      </c>
      <c r="M226" s="19">
        <v>13</v>
      </c>
      <c r="N226" s="19">
        <v>10</v>
      </c>
      <c r="O226" s="19">
        <v>28</v>
      </c>
      <c r="P226" s="19">
        <v>0</v>
      </c>
      <c r="Q226" s="19">
        <f t="shared" si="18"/>
        <v>92.399999999999991</v>
      </c>
      <c r="R226" s="3">
        <f t="shared" si="19"/>
        <v>25.912504294025279</v>
      </c>
      <c r="S226" s="3">
        <f t="shared" si="20"/>
        <v>0.85891812865497064</v>
      </c>
      <c r="T226" s="9">
        <f t="shared" si="21"/>
        <v>0</v>
      </c>
      <c r="U226" s="9">
        <f t="shared" si="22"/>
        <v>92.399999999999991</v>
      </c>
      <c r="V226" s="9">
        <f t="shared" si="23"/>
        <v>33</v>
      </c>
    </row>
    <row r="227" spans="1:22" x14ac:dyDescent="0.25">
      <c r="A227" t="s">
        <v>576</v>
      </c>
      <c r="B227" s="32" t="s">
        <v>90</v>
      </c>
      <c r="C227" t="s">
        <v>202</v>
      </c>
      <c r="D227" t="s">
        <v>876</v>
      </c>
      <c r="E227" s="9">
        <v>0</v>
      </c>
      <c r="F227" s="9">
        <v>0</v>
      </c>
      <c r="G227" s="9">
        <v>3</v>
      </c>
      <c r="H227" s="9">
        <v>0</v>
      </c>
      <c r="I227" s="9">
        <v>0</v>
      </c>
      <c r="J227" s="9">
        <v>0</v>
      </c>
      <c r="K227">
        <v>0</v>
      </c>
      <c r="L227" s="9">
        <v>0</v>
      </c>
      <c r="M227" s="19">
        <v>0</v>
      </c>
      <c r="N227" s="19">
        <v>1</v>
      </c>
      <c r="O227" s="19">
        <v>0</v>
      </c>
      <c r="P227" s="19">
        <v>0</v>
      </c>
      <c r="Q227" s="19">
        <f t="shared" si="18"/>
        <v>0</v>
      </c>
      <c r="R227" s="3">
        <f t="shared" si="19"/>
        <v>0.88762536459859454</v>
      </c>
      <c r="S227" s="3">
        <f t="shared" si="20"/>
        <v>6.5789473684210523E-2</v>
      </c>
      <c r="T227" s="9">
        <f t="shared" si="21"/>
        <v>0</v>
      </c>
      <c r="U227" s="9">
        <f t="shared" si="22"/>
        <v>3</v>
      </c>
      <c r="V227" s="9">
        <f t="shared" si="23"/>
        <v>1</v>
      </c>
    </row>
    <row r="228" spans="1:22" x14ac:dyDescent="0.25">
      <c r="A228" t="s">
        <v>576</v>
      </c>
      <c r="B228" s="32" t="s">
        <v>90</v>
      </c>
      <c r="C228" t="s">
        <v>202</v>
      </c>
      <c r="D228" t="s">
        <v>5604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>
        <v>0</v>
      </c>
      <c r="L228" s="9">
        <v>0</v>
      </c>
      <c r="M228" s="19">
        <v>0</v>
      </c>
      <c r="N228" s="19">
        <v>0</v>
      </c>
      <c r="O228" s="19">
        <v>3</v>
      </c>
      <c r="P228" s="19">
        <v>1</v>
      </c>
      <c r="Q228" s="19">
        <f t="shared" si="18"/>
        <v>0</v>
      </c>
      <c r="R228" s="3">
        <f t="shared" si="19"/>
        <v>0.88762536459859454</v>
      </c>
      <c r="S228" s="3">
        <f t="shared" si="20"/>
        <v>6.5789473684210523E-2</v>
      </c>
      <c r="T228" s="9">
        <f t="shared" si="21"/>
        <v>0</v>
      </c>
      <c r="U228" s="9">
        <f t="shared" si="22"/>
        <v>3</v>
      </c>
      <c r="V228" s="9">
        <f t="shared" si="23"/>
        <v>1</v>
      </c>
    </row>
    <row r="229" spans="1:22" x14ac:dyDescent="0.25">
      <c r="A229" t="s">
        <v>3336</v>
      </c>
      <c r="B229" s="32" t="s">
        <v>1046</v>
      </c>
      <c r="C229" t="s">
        <v>202</v>
      </c>
      <c r="D229" t="s">
        <v>686</v>
      </c>
      <c r="E229" s="9">
        <v>1</v>
      </c>
      <c r="F229" s="9">
        <v>2</v>
      </c>
      <c r="G229" s="9">
        <v>2</v>
      </c>
      <c r="H229" s="9">
        <v>0</v>
      </c>
      <c r="I229" s="9">
        <v>1</v>
      </c>
      <c r="J229" s="9">
        <v>0</v>
      </c>
      <c r="K229">
        <v>5.6</v>
      </c>
      <c r="L229" s="9">
        <v>7</v>
      </c>
      <c r="M229" s="19">
        <v>0</v>
      </c>
      <c r="N229" s="19">
        <v>0</v>
      </c>
      <c r="O229" s="19">
        <v>1</v>
      </c>
      <c r="P229" s="19">
        <v>0</v>
      </c>
      <c r="Q229" s="19">
        <f t="shared" si="18"/>
        <v>5.6</v>
      </c>
      <c r="R229" s="3">
        <f t="shared" si="19"/>
        <v>2.3227465456117926</v>
      </c>
      <c r="S229" s="3">
        <f t="shared" si="20"/>
        <v>9.2105263157894746E-2</v>
      </c>
      <c r="T229" s="9">
        <f t="shared" si="21"/>
        <v>0</v>
      </c>
      <c r="U229" s="9">
        <f t="shared" si="22"/>
        <v>7</v>
      </c>
      <c r="V229" s="9">
        <f t="shared" si="23"/>
        <v>3</v>
      </c>
    </row>
    <row r="230" spans="1:22" x14ac:dyDescent="0.25">
      <c r="A230" t="s">
        <v>2954</v>
      </c>
      <c r="B230" s="32" t="s">
        <v>1037</v>
      </c>
      <c r="C230" t="s">
        <v>202</v>
      </c>
      <c r="D230" t="s">
        <v>4746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>
        <v>0</v>
      </c>
      <c r="L230" s="9">
        <v>0</v>
      </c>
      <c r="M230" s="19">
        <v>1</v>
      </c>
      <c r="N230" s="19">
        <v>0</v>
      </c>
      <c r="O230" s="19">
        <v>0</v>
      </c>
      <c r="P230" s="19">
        <v>0</v>
      </c>
      <c r="Q230" s="19">
        <f t="shared" si="18"/>
        <v>0</v>
      </c>
      <c r="R230" s="3">
        <f t="shared" si="19"/>
        <v>0.28867513459481287</v>
      </c>
      <c r="S230" s="3">
        <f t="shared" si="20"/>
        <v>3.2894736842105261E-2</v>
      </c>
      <c r="T230" s="9">
        <f t="shared" si="21"/>
        <v>0</v>
      </c>
      <c r="U230" s="9">
        <f t="shared" si="22"/>
        <v>1</v>
      </c>
      <c r="V230" s="9">
        <f t="shared" si="23"/>
        <v>0</v>
      </c>
    </row>
    <row r="231" spans="1:22" x14ac:dyDescent="0.25">
      <c r="A231" t="s">
        <v>3357</v>
      </c>
      <c r="B231" s="32" t="s">
        <v>1085</v>
      </c>
      <c r="C231" t="s">
        <v>202</v>
      </c>
      <c r="D231" t="s">
        <v>4746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>
        <v>1.4</v>
      </c>
      <c r="L231" s="9">
        <v>0</v>
      </c>
      <c r="M231" s="19">
        <v>1</v>
      </c>
      <c r="N231" s="19">
        <v>0</v>
      </c>
      <c r="O231" s="19">
        <v>0</v>
      </c>
      <c r="P231" s="19">
        <v>0</v>
      </c>
      <c r="Q231" s="19">
        <f t="shared" si="18"/>
        <v>1.4</v>
      </c>
      <c r="R231" s="3">
        <f t="shared" si="19"/>
        <v>0.47482054026183984</v>
      </c>
      <c r="S231" s="3">
        <f t="shared" si="20"/>
        <v>3.9473684210526314E-2</v>
      </c>
      <c r="T231" s="9">
        <f t="shared" si="21"/>
        <v>0</v>
      </c>
      <c r="U231" s="9">
        <f t="shared" si="22"/>
        <v>1.4</v>
      </c>
      <c r="V231" s="9">
        <f t="shared" si="23"/>
        <v>1</v>
      </c>
    </row>
    <row r="232" spans="1:22" x14ac:dyDescent="0.25">
      <c r="A232" t="s">
        <v>3357</v>
      </c>
      <c r="B232" s="32" t="s">
        <v>1085</v>
      </c>
      <c r="C232" t="s">
        <v>202</v>
      </c>
      <c r="D232" t="s">
        <v>876</v>
      </c>
      <c r="E232" s="9">
        <v>0</v>
      </c>
      <c r="F232" s="9">
        <v>1</v>
      </c>
      <c r="G232" s="9">
        <v>2</v>
      </c>
      <c r="H232" s="9">
        <v>0</v>
      </c>
      <c r="I232" s="9">
        <v>0</v>
      </c>
      <c r="J232" s="9">
        <v>0</v>
      </c>
      <c r="K232">
        <v>0</v>
      </c>
      <c r="L232" s="9">
        <v>0</v>
      </c>
      <c r="M232" s="19">
        <v>0</v>
      </c>
      <c r="N232" s="19">
        <v>1</v>
      </c>
      <c r="O232" s="19">
        <v>0</v>
      </c>
      <c r="P232" s="19">
        <v>0</v>
      </c>
      <c r="Q232" s="19">
        <f t="shared" si="18"/>
        <v>0</v>
      </c>
      <c r="R232" s="3">
        <f t="shared" si="19"/>
        <v>0.6513389472789296</v>
      </c>
      <c r="S232" s="3">
        <f t="shared" si="20"/>
        <v>4.3859649122807015E-2</v>
      </c>
      <c r="T232" s="9">
        <f t="shared" si="21"/>
        <v>0</v>
      </c>
      <c r="U232" s="9">
        <f t="shared" si="22"/>
        <v>2</v>
      </c>
      <c r="V232" s="9">
        <f t="shared" si="23"/>
        <v>1</v>
      </c>
    </row>
    <row r="233" spans="1:22" x14ac:dyDescent="0.25">
      <c r="A233" t="s">
        <v>488</v>
      </c>
      <c r="B233" s="32" t="s">
        <v>163</v>
      </c>
      <c r="C233" t="s">
        <v>202</v>
      </c>
      <c r="D233" t="s">
        <v>5604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>
        <v>0</v>
      </c>
      <c r="L233" s="9">
        <v>0</v>
      </c>
      <c r="M233" s="19">
        <v>0</v>
      </c>
      <c r="N233" s="19">
        <v>0</v>
      </c>
      <c r="O233" s="19">
        <v>0</v>
      </c>
      <c r="P233" s="19">
        <v>2</v>
      </c>
      <c r="Q233" s="19">
        <f t="shared" si="18"/>
        <v>0</v>
      </c>
      <c r="R233" s="3">
        <f t="shared" si="19"/>
        <v>0.57735026918962573</v>
      </c>
      <c r="S233" s="3">
        <f t="shared" si="20"/>
        <v>6.5789473684210523E-2</v>
      </c>
      <c r="T233" s="9">
        <f t="shared" si="21"/>
        <v>0</v>
      </c>
      <c r="U233" s="9">
        <f t="shared" si="22"/>
        <v>2</v>
      </c>
      <c r="V233" s="9">
        <f t="shared" si="23"/>
        <v>1</v>
      </c>
    </row>
    <row r="234" spans="1:22" x14ac:dyDescent="0.25">
      <c r="A234" t="s">
        <v>488</v>
      </c>
      <c r="B234" s="32" t="s">
        <v>163</v>
      </c>
      <c r="C234" t="s">
        <v>202</v>
      </c>
      <c r="D234" t="s">
        <v>113</v>
      </c>
      <c r="E234" s="9">
        <v>0</v>
      </c>
      <c r="F234" s="9">
        <v>0</v>
      </c>
      <c r="G234" s="9">
        <v>1</v>
      </c>
      <c r="H234" s="9">
        <v>0</v>
      </c>
      <c r="I234" s="9">
        <v>0</v>
      </c>
      <c r="J234" s="9">
        <v>0</v>
      </c>
      <c r="K234">
        <v>4.1999999999999993</v>
      </c>
      <c r="L234" s="9">
        <v>0</v>
      </c>
      <c r="M234" s="19">
        <v>1</v>
      </c>
      <c r="N234" s="19">
        <v>0</v>
      </c>
      <c r="O234" s="19">
        <v>0</v>
      </c>
      <c r="P234" s="19">
        <v>0</v>
      </c>
      <c r="Q234" s="19">
        <f t="shared" si="18"/>
        <v>4.1999999999999993</v>
      </c>
      <c r="R234" s="3">
        <f t="shared" si="19"/>
        <v>1.2223920910421597</v>
      </c>
      <c r="S234" s="3">
        <f t="shared" si="20"/>
        <v>6.7982456140350866E-2</v>
      </c>
      <c r="T234" s="9">
        <f t="shared" si="21"/>
        <v>0</v>
      </c>
      <c r="U234" s="9">
        <f t="shared" si="22"/>
        <v>4.1999999999999993</v>
      </c>
      <c r="V234" s="9">
        <f t="shared" si="23"/>
        <v>2</v>
      </c>
    </row>
    <row r="235" spans="1:22" x14ac:dyDescent="0.25">
      <c r="A235" t="s">
        <v>488</v>
      </c>
      <c r="B235" s="32" t="s">
        <v>163</v>
      </c>
      <c r="C235" t="s">
        <v>202</v>
      </c>
      <c r="D235" t="s">
        <v>106</v>
      </c>
      <c r="E235" s="9">
        <v>3</v>
      </c>
      <c r="F235" s="9">
        <v>2</v>
      </c>
      <c r="G235" s="9">
        <v>11</v>
      </c>
      <c r="H235" s="9">
        <v>1</v>
      </c>
      <c r="I235" s="9">
        <v>2</v>
      </c>
      <c r="J235" s="9">
        <v>6</v>
      </c>
      <c r="K235">
        <v>33.599999999999994</v>
      </c>
      <c r="L235" s="9">
        <v>8.3999999999999986</v>
      </c>
      <c r="M235" s="19">
        <v>13</v>
      </c>
      <c r="N235" s="19">
        <v>2</v>
      </c>
      <c r="O235" s="19">
        <v>5</v>
      </c>
      <c r="P235" s="19">
        <v>3</v>
      </c>
      <c r="Q235" s="19">
        <f t="shared" si="18"/>
        <v>33.599999999999994</v>
      </c>
      <c r="R235" s="3">
        <f t="shared" si="19"/>
        <v>9.0780454444174854</v>
      </c>
      <c r="S235" s="3">
        <f t="shared" si="20"/>
        <v>0.24671052631578949</v>
      </c>
      <c r="T235" s="9">
        <f t="shared" si="21"/>
        <v>1</v>
      </c>
      <c r="U235" s="9">
        <f t="shared" si="22"/>
        <v>33.599999999999994</v>
      </c>
      <c r="V235" s="9">
        <f t="shared" si="23"/>
        <v>12</v>
      </c>
    </row>
    <row r="236" spans="1:22" x14ac:dyDescent="0.25">
      <c r="A236" t="s">
        <v>488</v>
      </c>
      <c r="B236" s="32" t="s">
        <v>163</v>
      </c>
      <c r="C236" t="s">
        <v>202</v>
      </c>
      <c r="D236" t="s">
        <v>108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>
        <v>0</v>
      </c>
      <c r="L236" s="9">
        <v>1.4</v>
      </c>
      <c r="M236" s="19">
        <v>0</v>
      </c>
      <c r="N236" s="19">
        <v>0</v>
      </c>
      <c r="O236" s="19">
        <v>2</v>
      </c>
      <c r="P236" s="19">
        <v>1</v>
      </c>
      <c r="Q236" s="19">
        <f t="shared" si="18"/>
        <v>0</v>
      </c>
      <c r="R236" s="3">
        <f t="shared" si="19"/>
        <v>0.69718046878882522</v>
      </c>
      <c r="S236" s="3">
        <f t="shared" si="20"/>
        <v>4.8245614035087724E-2</v>
      </c>
      <c r="T236" s="9">
        <f t="shared" si="21"/>
        <v>0</v>
      </c>
      <c r="U236" s="9">
        <f t="shared" si="22"/>
        <v>2</v>
      </c>
      <c r="V236" s="9">
        <f t="shared" si="23"/>
        <v>1</v>
      </c>
    </row>
    <row r="237" spans="1:22" x14ac:dyDescent="0.25">
      <c r="A237" t="s">
        <v>488</v>
      </c>
      <c r="B237" s="32" t="s">
        <v>163</v>
      </c>
      <c r="C237" t="s">
        <v>202</v>
      </c>
      <c r="D237" t="s">
        <v>109</v>
      </c>
      <c r="E237" s="9">
        <v>6</v>
      </c>
      <c r="F237" s="9">
        <v>0</v>
      </c>
      <c r="G237" s="9">
        <v>7</v>
      </c>
      <c r="H237" s="9">
        <v>1</v>
      </c>
      <c r="I237" s="9">
        <v>0</v>
      </c>
      <c r="J237" s="9">
        <v>2</v>
      </c>
      <c r="K237">
        <v>12.6</v>
      </c>
      <c r="L237" s="9">
        <v>2.8</v>
      </c>
      <c r="M237" s="19">
        <v>3</v>
      </c>
      <c r="N237" s="19">
        <v>6</v>
      </c>
      <c r="O237" s="19">
        <v>1</v>
      </c>
      <c r="P237" s="19">
        <v>0</v>
      </c>
      <c r="Q237" s="19">
        <f t="shared" si="18"/>
        <v>12.6</v>
      </c>
      <c r="R237" s="3">
        <f t="shared" si="19"/>
        <v>3.8111081662090682</v>
      </c>
      <c r="S237" s="3">
        <f t="shared" si="20"/>
        <v>0.15131578947368424</v>
      </c>
      <c r="T237" s="9">
        <f t="shared" si="21"/>
        <v>0</v>
      </c>
      <c r="U237" s="9">
        <f t="shared" si="22"/>
        <v>12.6</v>
      </c>
      <c r="V237" s="9">
        <f t="shared" si="23"/>
        <v>5</v>
      </c>
    </row>
    <row r="238" spans="1:22" x14ac:dyDescent="0.25">
      <c r="A238" t="s">
        <v>488</v>
      </c>
      <c r="B238" s="32" t="s">
        <v>163</v>
      </c>
      <c r="C238" t="s">
        <v>202</v>
      </c>
      <c r="D238" t="s">
        <v>4746</v>
      </c>
      <c r="E238" s="9">
        <v>3</v>
      </c>
      <c r="F238" s="9">
        <v>3</v>
      </c>
      <c r="G238" s="9">
        <v>7</v>
      </c>
      <c r="H238" s="9">
        <v>1</v>
      </c>
      <c r="I238" s="9">
        <v>5</v>
      </c>
      <c r="J238" s="9">
        <v>5</v>
      </c>
      <c r="K238">
        <v>2.8</v>
      </c>
      <c r="L238" s="9">
        <v>0</v>
      </c>
      <c r="M238" s="19">
        <v>2</v>
      </c>
      <c r="N238" s="19">
        <v>5</v>
      </c>
      <c r="O238" s="19">
        <v>3</v>
      </c>
      <c r="P238" s="19">
        <v>0</v>
      </c>
      <c r="Q238" s="19">
        <f t="shared" si="18"/>
        <v>2.8</v>
      </c>
      <c r="R238" s="3">
        <f t="shared" si="19"/>
        <v>2.1529402024096065</v>
      </c>
      <c r="S238" s="3">
        <f t="shared" si="20"/>
        <v>0.12105263157894737</v>
      </c>
      <c r="T238" s="9">
        <f t="shared" si="21"/>
        <v>0</v>
      </c>
      <c r="U238" s="9">
        <f t="shared" si="22"/>
        <v>7</v>
      </c>
      <c r="V238" s="9">
        <f t="shared" si="23"/>
        <v>3</v>
      </c>
    </row>
    <row r="239" spans="1:22" x14ac:dyDescent="0.25">
      <c r="A239" t="s">
        <v>3296</v>
      </c>
      <c r="B239" s="32" t="s">
        <v>953</v>
      </c>
      <c r="C239" t="s">
        <v>202</v>
      </c>
      <c r="D239" t="s">
        <v>4746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>
        <v>1.4</v>
      </c>
      <c r="L239" s="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f t="shared" si="18"/>
        <v>1.4</v>
      </c>
      <c r="R239" s="3">
        <f t="shared" si="19"/>
        <v>0.404145188432738</v>
      </c>
      <c r="S239" s="3">
        <f t="shared" si="20"/>
        <v>4.6052631578947366E-2</v>
      </c>
      <c r="T239" s="9">
        <f t="shared" si="21"/>
        <v>0</v>
      </c>
      <c r="U239" s="9">
        <f t="shared" si="22"/>
        <v>1.4</v>
      </c>
      <c r="V239" s="9">
        <f t="shared" si="23"/>
        <v>1</v>
      </c>
    </row>
    <row r="240" spans="1:22" x14ac:dyDescent="0.25">
      <c r="A240" t="s">
        <v>3296</v>
      </c>
      <c r="B240" s="32" t="s">
        <v>953</v>
      </c>
      <c r="C240" t="s">
        <v>202</v>
      </c>
      <c r="D240" t="s">
        <v>686</v>
      </c>
      <c r="E240" s="9">
        <v>0</v>
      </c>
      <c r="F240" s="9">
        <v>1</v>
      </c>
      <c r="G240" s="9">
        <v>2</v>
      </c>
      <c r="H240" s="9">
        <v>0</v>
      </c>
      <c r="I240" s="9">
        <v>0</v>
      </c>
      <c r="J240" s="9">
        <v>1</v>
      </c>
      <c r="K240">
        <v>5.6</v>
      </c>
      <c r="L240" s="9">
        <v>5.6</v>
      </c>
      <c r="M240" s="19">
        <v>4</v>
      </c>
      <c r="N240" s="19">
        <v>1</v>
      </c>
      <c r="O240" s="19">
        <v>1</v>
      </c>
      <c r="P240" s="19">
        <v>0</v>
      </c>
      <c r="Q240" s="19">
        <f t="shared" si="18"/>
        <v>5.6</v>
      </c>
      <c r="R240" s="3">
        <f t="shared" si="19"/>
        <v>2.1163146927590608</v>
      </c>
      <c r="S240" s="3">
        <f t="shared" si="20"/>
        <v>8.7171052631578955E-2</v>
      </c>
      <c r="T240" s="9">
        <f t="shared" si="21"/>
        <v>0</v>
      </c>
      <c r="U240" s="9">
        <f t="shared" si="22"/>
        <v>5.6</v>
      </c>
      <c r="V240" s="9">
        <f t="shared" si="23"/>
        <v>3</v>
      </c>
    </row>
    <row r="241" spans="1:22" x14ac:dyDescent="0.25">
      <c r="A241" t="s">
        <v>3296</v>
      </c>
      <c r="B241" s="32" t="s">
        <v>953</v>
      </c>
      <c r="C241" t="s">
        <v>202</v>
      </c>
      <c r="D241" t="s">
        <v>876</v>
      </c>
      <c r="E241" s="9">
        <v>0</v>
      </c>
      <c r="F241" s="9">
        <v>1</v>
      </c>
      <c r="G241" s="9">
        <v>2</v>
      </c>
      <c r="H241" s="9">
        <v>1</v>
      </c>
      <c r="I241" s="9">
        <v>0</v>
      </c>
      <c r="J241" s="9">
        <v>0</v>
      </c>
      <c r="K241">
        <v>0</v>
      </c>
      <c r="L241" s="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f t="shared" si="18"/>
        <v>0</v>
      </c>
      <c r="R241" s="3">
        <f t="shared" si="19"/>
        <v>0.6513389472789296</v>
      </c>
      <c r="S241" s="3">
        <f t="shared" si="20"/>
        <v>4.3859649122807015E-2</v>
      </c>
      <c r="T241" s="9">
        <f t="shared" si="21"/>
        <v>0</v>
      </c>
      <c r="U241" s="9">
        <f t="shared" si="22"/>
        <v>2</v>
      </c>
      <c r="V241" s="9">
        <f t="shared" si="23"/>
        <v>1</v>
      </c>
    </row>
    <row r="242" spans="1:22" x14ac:dyDescent="0.25">
      <c r="A242" t="s">
        <v>507</v>
      </c>
      <c r="B242" s="32" t="s">
        <v>75</v>
      </c>
      <c r="C242" t="s">
        <v>202</v>
      </c>
      <c r="D242" t="s">
        <v>4746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>
        <v>1.4</v>
      </c>
      <c r="L242" s="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f t="shared" si="18"/>
        <v>1.4</v>
      </c>
      <c r="R242" s="3">
        <f t="shared" si="19"/>
        <v>0.404145188432738</v>
      </c>
      <c r="S242" s="3">
        <f t="shared" si="20"/>
        <v>4.6052631578947366E-2</v>
      </c>
      <c r="T242" s="9">
        <f t="shared" si="21"/>
        <v>0</v>
      </c>
      <c r="U242" s="9">
        <f t="shared" si="22"/>
        <v>1.4</v>
      </c>
      <c r="V242" s="9">
        <f t="shared" si="23"/>
        <v>1</v>
      </c>
    </row>
    <row r="243" spans="1:22" x14ac:dyDescent="0.25">
      <c r="A243" t="s">
        <v>507</v>
      </c>
      <c r="B243" s="32" t="s">
        <v>75</v>
      </c>
      <c r="C243" t="s">
        <v>202</v>
      </c>
      <c r="D243" t="s">
        <v>686</v>
      </c>
      <c r="E243" s="9">
        <v>0</v>
      </c>
      <c r="F243" s="9">
        <v>2</v>
      </c>
      <c r="G243" s="9">
        <v>2</v>
      </c>
      <c r="H243" s="9">
        <v>0</v>
      </c>
      <c r="I243" s="9">
        <v>2</v>
      </c>
      <c r="J243" s="9">
        <v>0</v>
      </c>
      <c r="K243">
        <v>12.6</v>
      </c>
      <c r="L243" s="9">
        <v>0</v>
      </c>
      <c r="M243" s="19">
        <v>0</v>
      </c>
      <c r="N243" s="19">
        <v>2</v>
      </c>
      <c r="O243" s="19">
        <v>2</v>
      </c>
      <c r="P243" s="19">
        <v>0</v>
      </c>
      <c r="Q243" s="19">
        <f t="shared" si="18"/>
        <v>12.6</v>
      </c>
      <c r="R243" s="3">
        <f t="shared" si="19"/>
        <v>3.5187377213306408</v>
      </c>
      <c r="S243" s="3">
        <f t="shared" si="20"/>
        <v>0.12390350877192985</v>
      </c>
      <c r="T243" s="9">
        <f t="shared" si="21"/>
        <v>0</v>
      </c>
      <c r="U243" s="9">
        <f t="shared" si="22"/>
        <v>12.6</v>
      </c>
      <c r="V243" s="9">
        <f t="shared" si="23"/>
        <v>5</v>
      </c>
    </row>
    <row r="244" spans="1:22" x14ac:dyDescent="0.25">
      <c r="A244" t="s">
        <v>507</v>
      </c>
      <c r="B244" s="32" t="s">
        <v>75</v>
      </c>
      <c r="C244" t="s">
        <v>202</v>
      </c>
      <c r="D244" t="s">
        <v>876</v>
      </c>
      <c r="E244" s="9">
        <v>0</v>
      </c>
      <c r="F244" s="9">
        <v>0</v>
      </c>
      <c r="G244" s="9">
        <v>2</v>
      </c>
      <c r="H244" s="9">
        <v>0</v>
      </c>
      <c r="I244" s="9">
        <v>0</v>
      </c>
      <c r="J244" s="9">
        <v>0</v>
      </c>
      <c r="K244">
        <v>0</v>
      </c>
      <c r="L244" s="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f t="shared" si="18"/>
        <v>0</v>
      </c>
      <c r="R244" s="3">
        <f t="shared" si="19"/>
        <v>0.57735026918962573</v>
      </c>
      <c r="S244" s="3">
        <f t="shared" si="20"/>
        <v>6.5789473684210523E-2</v>
      </c>
      <c r="T244" s="9">
        <f t="shared" si="21"/>
        <v>0</v>
      </c>
      <c r="U244" s="9">
        <f t="shared" si="22"/>
        <v>2</v>
      </c>
      <c r="V244" s="9">
        <f t="shared" si="23"/>
        <v>1</v>
      </c>
    </row>
    <row r="245" spans="1:22" x14ac:dyDescent="0.25">
      <c r="A245" t="s">
        <v>2823</v>
      </c>
      <c r="B245" s="32" t="s">
        <v>1951</v>
      </c>
      <c r="C245" t="s">
        <v>202</v>
      </c>
      <c r="D245" t="s">
        <v>5604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>
        <v>0</v>
      </c>
      <c r="L245" s="9">
        <v>0</v>
      </c>
      <c r="M245" s="19">
        <v>0</v>
      </c>
      <c r="N245" s="19">
        <v>0</v>
      </c>
      <c r="O245" s="19">
        <v>22</v>
      </c>
      <c r="P245" s="19">
        <v>37</v>
      </c>
      <c r="Q245" s="19">
        <f t="shared" si="18"/>
        <v>0</v>
      </c>
      <c r="R245" s="3">
        <f t="shared" si="19"/>
        <v>11.91987136395915</v>
      </c>
      <c r="S245" s="3">
        <f t="shared" si="20"/>
        <v>0.97039473684210531</v>
      </c>
      <c r="T245" s="9">
        <f t="shared" si="21"/>
        <v>0</v>
      </c>
      <c r="U245" s="9">
        <f t="shared" si="22"/>
        <v>37</v>
      </c>
      <c r="V245" s="9">
        <f t="shared" si="23"/>
        <v>15</v>
      </c>
    </row>
    <row r="246" spans="1:22" x14ac:dyDescent="0.25">
      <c r="A246" t="s">
        <v>2823</v>
      </c>
      <c r="B246" s="32" t="s">
        <v>1951</v>
      </c>
      <c r="C246" t="s">
        <v>202</v>
      </c>
      <c r="D246" t="s">
        <v>113</v>
      </c>
      <c r="E246" s="9">
        <v>3</v>
      </c>
      <c r="F246" s="9">
        <v>12</v>
      </c>
      <c r="G246" s="9">
        <v>3</v>
      </c>
      <c r="H246" s="9">
        <v>8</v>
      </c>
      <c r="I246" s="9">
        <v>4</v>
      </c>
      <c r="J246" s="9">
        <v>6</v>
      </c>
      <c r="K246">
        <v>14</v>
      </c>
      <c r="L246" s="9">
        <v>8.3999999999999986</v>
      </c>
      <c r="M246" s="19">
        <v>3</v>
      </c>
      <c r="N246" s="19">
        <v>3</v>
      </c>
      <c r="O246" s="19">
        <v>7</v>
      </c>
      <c r="P246" s="19">
        <v>18</v>
      </c>
      <c r="Q246" s="19">
        <f t="shared" si="18"/>
        <v>14</v>
      </c>
      <c r="R246" s="3">
        <f t="shared" si="19"/>
        <v>4.9500229567879037</v>
      </c>
      <c r="S246" s="3">
        <f t="shared" si="20"/>
        <v>0.24506578947368424</v>
      </c>
      <c r="T246" s="9">
        <f t="shared" si="21"/>
        <v>3</v>
      </c>
      <c r="U246" s="9">
        <f t="shared" si="22"/>
        <v>18</v>
      </c>
      <c r="V246" s="9">
        <f t="shared" si="23"/>
        <v>6</v>
      </c>
    </row>
    <row r="247" spans="1:22" x14ac:dyDescent="0.25">
      <c r="A247" t="s">
        <v>2823</v>
      </c>
      <c r="B247" s="32" t="s">
        <v>1951</v>
      </c>
      <c r="C247" t="s">
        <v>202</v>
      </c>
      <c r="D247" t="s">
        <v>820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>
        <v>1.4</v>
      </c>
      <c r="L247" s="9">
        <v>2.8</v>
      </c>
      <c r="M247" s="19">
        <v>2</v>
      </c>
      <c r="N247" s="19">
        <v>0</v>
      </c>
      <c r="O247" s="19">
        <v>3</v>
      </c>
      <c r="P247" s="19">
        <v>3</v>
      </c>
      <c r="Q247" s="19">
        <f t="shared" si="18"/>
        <v>1.4</v>
      </c>
      <c r="R247" s="3">
        <f t="shared" si="19"/>
        <v>1.3279056191361394</v>
      </c>
      <c r="S247" s="3">
        <f t="shared" si="20"/>
        <v>8.0263157894736842E-2</v>
      </c>
      <c r="T247" s="9">
        <f t="shared" si="21"/>
        <v>0</v>
      </c>
      <c r="U247" s="9">
        <f t="shared" si="22"/>
        <v>3</v>
      </c>
      <c r="V247" s="9">
        <f t="shared" si="23"/>
        <v>2</v>
      </c>
    </row>
    <row r="248" spans="1:22" x14ac:dyDescent="0.25">
      <c r="A248" t="s">
        <v>2823</v>
      </c>
      <c r="B248" s="32" t="s">
        <v>1951</v>
      </c>
      <c r="C248" t="s">
        <v>202</v>
      </c>
      <c r="D248" t="s">
        <v>108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>
        <v>0</v>
      </c>
      <c r="L248" s="9">
        <v>0</v>
      </c>
      <c r="M248" s="19">
        <v>0</v>
      </c>
      <c r="N248" s="19">
        <v>0</v>
      </c>
      <c r="O248" s="19">
        <v>2</v>
      </c>
      <c r="P248" s="19">
        <v>0</v>
      </c>
      <c r="Q248" s="19">
        <f t="shared" si="18"/>
        <v>0</v>
      </c>
      <c r="R248" s="3">
        <f t="shared" si="19"/>
        <v>0.57735026918962573</v>
      </c>
      <c r="S248" s="3">
        <f t="shared" si="20"/>
        <v>6.5789473684210523E-2</v>
      </c>
      <c r="T248" s="9">
        <f t="shared" si="21"/>
        <v>0</v>
      </c>
      <c r="U248" s="9">
        <f t="shared" si="22"/>
        <v>2</v>
      </c>
      <c r="V248" s="9">
        <f t="shared" si="23"/>
        <v>1</v>
      </c>
    </row>
    <row r="249" spans="1:22" x14ac:dyDescent="0.25">
      <c r="A249" t="s">
        <v>2823</v>
      </c>
      <c r="B249" s="32" t="s">
        <v>1951</v>
      </c>
      <c r="C249" t="s">
        <v>202</v>
      </c>
      <c r="D249" t="s">
        <v>109</v>
      </c>
      <c r="E249" s="9">
        <v>0</v>
      </c>
      <c r="F249" s="9">
        <v>0</v>
      </c>
      <c r="G249" s="9">
        <v>1</v>
      </c>
      <c r="H249" s="9">
        <v>3</v>
      </c>
      <c r="I249" s="9">
        <v>2</v>
      </c>
      <c r="J249" s="9">
        <v>6</v>
      </c>
      <c r="K249">
        <v>5.6</v>
      </c>
      <c r="L249" s="9">
        <v>4.1999999999999993</v>
      </c>
      <c r="M249" s="19">
        <v>2</v>
      </c>
      <c r="N249" s="19">
        <v>1</v>
      </c>
      <c r="O249" s="19">
        <v>0</v>
      </c>
      <c r="P249" s="19">
        <v>2</v>
      </c>
      <c r="Q249" s="19">
        <f t="shared" si="18"/>
        <v>5.6</v>
      </c>
      <c r="R249" s="3">
        <f t="shared" si="19"/>
        <v>2.0921208609852577</v>
      </c>
      <c r="S249" s="3">
        <f t="shared" si="20"/>
        <v>9.7953216374269014E-2</v>
      </c>
      <c r="T249" s="9">
        <f t="shared" si="21"/>
        <v>0</v>
      </c>
      <c r="U249" s="9">
        <f t="shared" si="22"/>
        <v>6</v>
      </c>
      <c r="V249" s="9">
        <f t="shared" si="23"/>
        <v>3</v>
      </c>
    </row>
    <row r="250" spans="1:22" x14ac:dyDescent="0.25">
      <c r="A250" t="s">
        <v>2823</v>
      </c>
      <c r="B250" s="32" t="s">
        <v>1951</v>
      </c>
      <c r="C250" t="s">
        <v>202</v>
      </c>
      <c r="D250" t="s">
        <v>4746</v>
      </c>
      <c r="E250" s="9">
        <v>8</v>
      </c>
      <c r="F250" s="9">
        <v>23</v>
      </c>
      <c r="G250" s="9">
        <v>23</v>
      </c>
      <c r="H250" s="9">
        <v>16</v>
      </c>
      <c r="I250" s="9">
        <v>36</v>
      </c>
      <c r="J250" s="9">
        <v>25</v>
      </c>
      <c r="K250">
        <v>81.199999999999989</v>
      </c>
      <c r="L250" s="9">
        <v>26.599999999999998</v>
      </c>
      <c r="M250" s="19">
        <v>19</v>
      </c>
      <c r="N250" s="19">
        <v>25</v>
      </c>
      <c r="O250" s="19">
        <v>24</v>
      </c>
      <c r="P250" s="19">
        <v>0</v>
      </c>
      <c r="Q250" s="19">
        <f t="shared" si="18"/>
        <v>81.199999999999989</v>
      </c>
      <c r="R250" s="3">
        <f t="shared" si="19"/>
        <v>19.813096372823402</v>
      </c>
      <c r="S250" s="3">
        <f t="shared" si="20"/>
        <v>0.91746411483253576</v>
      </c>
      <c r="T250" s="9">
        <f t="shared" si="21"/>
        <v>0</v>
      </c>
      <c r="U250" s="9">
        <f t="shared" si="22"/>
        <v>81.199999999999989</v>
      </c>
      <c r="V250" s="9">
        <f t="shared" si="23"/>
        <v>25</v>
      </c>
    </row>
    <row r="251" spans="1:22" x14ac:dyDescent="0.25">
      <c r="A251" t="s">
        <v>497</v>
      </c>
      <c r="B251" s="32" t="s">
        <v>169</v>
      </c>
      <c r="C251" t="s">
        <v>202</v>
      </c>
      <c r="D251" t="s">
        <v>5604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>
        <v>0</v>
      </c>
      <c r="L251" s="9">
        <v>0</v>
      </c>
      <c r="M251" s="19">
        <v>0</v>
      </c>
      <c r="N251" s="19">
        <v>0</v>
      </c>
      <c r="O251" s="19">
        <v>2</v>
      </c>
      <c r="P251" s="19">
        <v>7</v>
      </c>
      <c r="Q251" s="19">
        <f t="shared" si="18"/>
        <v>0</v>
      </c>
      <c r="R251" s="3">
        <f t="shared" si="19"/>
        <v>2.050498830661811</v>
      </c>
      <c r="S251" s="3">
        <f t="shared" si="20"/>
        <v>0.1480263157894737</v>
      </c>
      <c r="T251" s="9">
        <f t="shared" si="21"/>
        <v>0</v>
      </c>
      <c r="U251" s="9">
        <f t="shared" si="22"/>
        <v>7</v>
      </c>
      <c r="V251" s="9">
        <f t="shared" si="23"/>
        <v>3</v>
      </c>
    </row>
    <row r="252" spans="1:22" x14ac:dyDescent="0.25">
      <c r="A252" t="s">
        <v>497</v>
      </c>
      <c r="B252" s="32" t="s">
        <v>169</v>
      </c>
      <c r="C252" t="s">
        <v>202</v>
      </c>
      <c r="D252" t="s">
        <v>113</v>
      </c>
      <c r="E252" s="9">
        <v>0</v>
      </c>
      <c r="F252" s="9">
        <v>2</v>
      </c>
      <c r="G252" s="9">
        <v>3</v>
      </c>
      <c r="H252" s="9">
        <v>0</v>
      </c>
      <c r="I252" s="9">
        <v>0</v>
      </c>
      <c r="J252" s="9">
        <v>0</v>
      </c>
      <c r="K252">
        <v>2.8</v>
      </c>
      <c r="L252" s="9">
        <v>0</v>
      </c>
      <c r="M252" s="19">
        <v>0</v>
      </c>
      <c r="N252" s="19">
        <v>1</v>
      </c>
      <c r="O252" s="19">
        <v>1</v>
      </c>
      <c r="P252" s="19">
        <v>0</v>
      </c>
      <c r="Q252" s="19">
        <f t="shared" si="18"/>
        <v>2.8</v>
      </c>
      <c r="R252" s="3">
        <f t="shared" si="19"/>
        <v>1.1613732728058963</v>
      </c>
      <c r="S252" s="3">
        <f t="shared" si="20"/>
        <v>6.4473684210526322E-2</v>
      </c>
      <c r="T252" s="9">
        <f t="shared" si="21"/>
        <v>0</v>
      </c>
      <c r="U252" s="9">
        <f t="shared" si="22"/>
        <v>3</v>
      </c>
      <c r="V252" s="9">
        <f t="shared" si="23"/>
        <v>2</v>
      </c>
    </row>
    <row r="253" spans="1:22" x14ac:dyDescent="0.25">
      <c r="A253" t="s">
        <v>497</v>
      </c>
      <c r="B253" s="32" t="s">
        <v>169</v>
      </c>
      <c r="C253" t="s">
        <v>202</v>
      </c>
      <c r="D253" t="s">
        <v>820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>
        <v>0</v>
      </c>
      <c r="L253" s="9">
        <v>2.8</v>
      </c>
      <c r="M253" s="19">
        <v>1</v>
      </c>
      <c r="N253" s="19">
        <v>0</v>
      </c>
      <c r="O253" s="19">
        <v>0</v>
      </c>
      <c r="P253" s="19">
        <v>0</v>
      </c>
      <c r="Q253" s="19">
        <f t="shared" si="18"/>
        <v>0</v>
      </c>
      <c r="R253" s="3">
        <f t="shared" si="19"/>
        <v>0.83321211239541171</v>
      </c>
      <c r="S253" s="3">
        <f t="shared" si="20"/>
        <v>6.25E-2</v>
      </c>
      <c r="T253" s="9">
        <f t="shared" si="21"/>
        <v>0</v>
      </c>
      <c r="U253" s="9">
        <f t="shared" si="22"/>
        <v>2.8</v>
      </c>
      <c r="V253" s="9">
        <f t="shared" si="23"/>
        <v>1</v>
      </c>
    </row>
    <row r="254" spans="1:22" x14ac:dyDescent="0.25">
      <c r="A254" t="s">
        <v>497</v>
      </c>
      <c r="B254" s="32" t="s">
        <v>169</v>
      </c>
      <c r="C254" t="s">
        <v>202</v>
      </c>
      <c r="D254" t="s">
        <v>106</v>
      </c>
      <c r="E254" s="9">
        <v>7</v>
      </c>
      <c r="F254" s="9">
        <v>8</v>
      </c>
      <c r="G254" s="9">
        <v>6</v>
      </c>
      <c r="H254" s="9">
        <v>2</v>
      </c>
      <c r="I254" s="9">
        <v>10</v>
      </c>
      <c r="J254" s="9">
        <v>3</v>
      </c>
      <c r="K254">
        <v>14</v>
      </c>
      <c r="L254" s="9">
        <v>4.1999999999999993</v>
      </c>
      <c r="M254" s="19">
        <v>2</v>
      </c>
      <c r="N254" s="19">
        <v>6</v>
      </c>
      <c r="O254" s="19">
        <v>14</v>
      </c>
      <c r="P254" s="19">
        <v>6</v>
      </c>
      <c r="Q254" s="19">
        <f t="shared" si="18"/>
        <v>14</v>
      </c>
      <c r="R254" s="3">
        <f t="shared" si="19"/>
        <v>4.0962288643447282</v>
      </c>
      <c r="S254" s="3">
        <f t="shared" si="20"/>
        <v>0.22532894736842107</v>
      </c>
      <c r="T254" s="9">
        <f t="shared" si="21"/>
        <v>2</v>
      </c>
      <c r="U254" s="9">
        <f t="shared" si="22"/>
        <v>14</v>
      </c>
      <c r="V254" s="9">
        <f t="shared" si="23"/>
        <v>5</v>
      </c>
    </row>
    <row r="255" spans="1:22" x14ac:dyDescent="0.25">
      <c r="A255" t="s">
        <v>497</v>
      </c>
      <c r="B255" s="32" t="s">
        <v>169</v>
      </c>
      <c r="C255" t="s">
        <v>202</v>
      </c>
      <c r="D255" t="s">
        <v>109</v>
      </c>
      <c r="E255" s="9">
        <v>0</v>
      </c>
      <c r="F255" s="9">
        <v>0</v>
      </c>
      <c r="G255" s="9">
        <v>3</v>
      </c>
      <c r="H255" s="9">
        <v>0</v>
      </c>
      <c r="I255" s="9">
        <v>7</v>
      </c>
      <c r="J255" s="9">
        <v>6</v>
      </c>
      <c r="K255">
        <v>9.7999999999999989</v>
      </c>
      <c r="L255" s="9">
        <v>1.4</v>
      </c>
      <c r="M255" s="19">
        <v>0</v>
      </c>
      <c r="N255" s="19">
        <v>6</v>
      </c>
      <c r="O255" s="19">
        <v>0</v>
      </c>
      <c r="P255" s="19">
        <v>0</v>
      </c>
      <c r="Q255" s="19">
        <f t="shared" si="18"/>
        <v>9.7999999999999989</v>
      </c>
      <c r="R255" s="3">
        <f t="shared" si="19"/>
        <v>3.5180917692649372</v>
      </c>
      <c r="S255" s="3">
        <f t="shared" si="20"/>
        <v>0.18201754385964911</v>
      </c>
      <c r="T255" s="9">
        <f t="shared" si="21"/>
        <v>0</v>
      </c>
      <c r="U255" s="9">
        <f t="shared" si="22"/>
        <v>9.7999999999999989</v>
      </c>
      <c r="V255" s="9">
        <f t="shared" si="23"/>
        <v>5</v>
      </c>
    </row>
    <row r="256" spans="1:22" x14ac:dyDescent="0.25">
      <c r="A256" t="s">
        <v>497</v>
      </c>
      <c r="B256" s="32" t="s">
        <v>169</v>
      </c>
      <c r="C256" t="s">
        <v>202</v>
      </c>
      <c r="D256" t="s">
        <v>4746</v>
      </c>
      <c r="E256" s="9">
        <v>1</v>
      </c>
      <c r="F256" s="9">
        <v>0</v>
      </c>
      <c r="G256" s="9">
        <v>1</v>
      </c>
      <c r="H256" s="9">
        <v>6</v>
      </c>
      <c r="I256" s="9">
        <v>8</v>
      </c>
      <c r="J256" s="9">
        <v>4</v>
      </c>
      <c r="K256">
        <v>14</v>
      </c>
      <c r="L256" s="9">
        <v>5.6</v>
      </c>
      <c r="M256" s="19">
        <v>4</v>
      </c>
      <c r="N256" s="19">
        <v>9</v>
      </c>
      <c r="O256" s="19">
        <v>4</v>
      </c>
      <c r="P256" s="19">
        <v>0</v>
      </c>
      <c r="Q256" s="19">
        <f t="shared" si="18"/>
        <v>14</v>
      </c>
      <c r="R256" s="3">
        <f t="shared" si="19"/>
        <v>4.1712943997873095</v>
      </c>
      <c r="S256" s="3">
        <f t="shared" si="20"/>
        <v>0.18618421052631581</v>
      </c>
      <c r="T256" s="9">
        <f t="shared" si="21"/>
        <v>0</v>
      </c>
      <c r="U256" s="9">
        <f t="shared" si="22"/>
        <v>14</v>
      </c>
      <c r="V256" s="9">
        <f t="shared" si="23"/>
        <v>5</v>
      </c>
    </row>
    <row r="257" spans="1:22" x14ac:dyDescent="0.25">
      <c r="A257" t="s">
        <v>2972</v>
      </c>
      <c r="B257" s="32" t="s">
        <v>1935</v>
      </c>
      <c r="C257" t="s">
        <v>202</v>
      </c>
      <c r="D257" t="s">
        <v>5604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>
        <v>0</v>
      </c>
      <c r="L257" s="9">
        <v>0</v>
      </c>
      <c r="M257" s="19">
        <v>0</v>
      </c>
      <c r="N257" s="19">
        <v>0</v>
      </c>
      <c r="O257" s="19">
        <v>0</v>
      </c>
      <c r="P257" s="19">
        <v>11</v>
      </c>
      <c r="Q257" s="19">
        <f t="shared" si="18"/>
        <v>0</v>
      </c>
      <c r="R257" s="3">
        <f t="shared" si="19"/>
        <v>3.1754264805429417</v>
      </c>
      <c r="S257" s="3">
        <f t="shared" si="20"/>
        <v>0.36184210526315791</v>
      </c>
      <c r="T257" s="9">
        <f t="shared" si="21"/>
        <v>0</v>
      </c>
      <c r="U257" s="9">
        <f t="shared" si="22"/>
        <v>11</v>
      </c>
      <c r="V257" s="9">
        <f t="shared" si="23"/>
        <v>4</v>
      </c>
    </row>
    <row r="258" spans="1:22" x14ac:dyDescent="0.25">
      <c r="A258" t="s">
        <v>2972</v>
      </c>
      <c r="B258" s="32" t="s">
        <v>1935</v>
      </c>
      <c r="C258" t="s">
        <v>202</v>
      </c>
      <c r="D258" t="s">
        <v>113</v>
      </c>
      <c r="E258" s="9">
        <v>0</v>
      </c>
      <c r="F258" s="9">
        <v>3</v>
      </c>
      <c r="G258" s="9">
        <v>0</v>
      </c>
      <c r="H258" s="9">
        <v>0</v>
      </c>
      <c r="I258" s="9">
        <v>0</v>
      </c>
      <c r="J258" s="9">
        <v>0</v>
      </c>
      <c r="K258">
        <v>0</v>
      </c>
      <c r="L258" s="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f t="shared" ref="Q258:Q321" si="24">IFERROR(AVERAGEIF(K258:K258,"&lt;&gt;0"),0)</f>
        <v>0</v>
      </c>
      <c r="R258" s="3">
        <f t="shared" ref="R258:R321" si="25">_xlfn.STDEV.S(E258:P258)</f>
        <v>0.8660254037844386</v>
      </c>
      <c r="S258" s="3">
        <f t="shared" ref="S258:S321" si="26">IFERROR(AVERAGEIF(E258:P258,"&lt;&gt;0")/30.4,0)</f>
        <v>9.8684210526315791E-2</v>
      </c>
      <c r="T258" s="9">
        <f t="shared" ref="T258:T321" si="27">MIN(E258:P258)</f>
        <v>0</v>
      </c>
      <c r="U258" s="9">
        <f t="shared" ref="U258:U321" si="28">MAX(E258:P258)</f>
        <v>3</v>
      </c>
      <c r="V258" s="9">
        <f t="shared" ref="V258:V321" si="29">MROUND(ROUND(_xlfn.NORM.S.INV($Y$1)*R258*1,1),1)</f>
        <v>1</v>
      </c>
    </row>
    <row r="259" spans="1:22" x14ac:dyDescent="0.25">
      <c r="A259" t="s">
        <v>2972</v>
      </c>
      <c r="B259" s="32" t="s">
        <v>1935</v>
      </c>
      <c r="C259" t="s">
        <v>202</v>
      </c>
      <c r="D259" t="s">
        <v>4746</v>
      </c>
      <c r="E259" s="9">
        <v>3</v>
      </c>
      <c r="F259" s="9">
        <v>3</v>
      </c>
      <c r="G259" s="9">
        <v>3</v>
      </c>
      <c r="H259" s="9">
        <v>7</v>
      </c>
      <c r="I259" s="9">
        <v>5</v>
      </c>
      <c r="J259" s="9">
        <v>3</v>
      </c>
      <c r="K259">
        <v>16.799999999999997</v>
      </c>
      <c r="L259" s="9">
        <v>8.3999999999999986</v>
      </c>
      <c r="M259" s="19">
        <v>7</v>
      </c>
      <c r="N259" s="19">
        <v>6</v>
      </c>
      <c r="O259" s="19">
        <v>4</v>
      </c>
      <c r="P259" s="19">
        <v>1</v>
      </c>
      <c r="Q259" s="19">
        <f t="shared" si="24"/>
        <v>16.799999999999997</v>
      </c>
      <c r="R259" s="3">
        <f t="shared" si="25"/>
        <v>4.1393895026374903</v>
      </c>
      <c r="S259" s="3">
        <f t="shared" si="26"/>
        <v>0.18421052631578944</v>
      </c>
      <c r="T259" s="9">
        <f t="shared" si="27"/>
        <v>1</v>
      </c>
      <c r="U259" s="9">
        <f t="shared" si="28"/>
        <v>16.799999999999997</v>
      </c>
      <c r="V259" s="9">
        <f t="shared" si="29"/>
        <v>5</v>
      </c>
    </row>
    <row r="260" spans="1:22" x14ac:dyDescent="0.25">
      <c r="A260" t="s">
        <v>4137</v>
      </c>
      <c r="B260" s="32" t="s">
        <v>2030</v>
      </c>
      <c r="C260" t="s">
        <v>202</v>
      </c>
      <c r="D260" t="s">
        <v>5604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>
        <v>0</v>
      </c>
      <c r="L260" s="9">
        <v>0</v>
      </c>
      <c r="M260" s="19">
        <v>0</v>
      </c>
      <c r="N260" s="19">
        <v>0</v>
      </c>
      <c r="O260" s="19">
        <v>0</v>
      </c>
      <c r="P260" s="19">
        <v>1</v>
      </c>
      <c r="Q260" s="19">
        <f t="shared" si="24"/>
        <v>0</v>
      </c>
      <c r="R260" s="3">
        <f t="shared" si="25"/>
        <v>0.28867513459481287</v>
      </c>
      <c r="S260" s="3">
        <f t="shared" si="26"/>
        <v>3.2894736842105261E-2</v>
      </c>
      <c r="T260" s="9">
        <f t="shared" si="27"/>
        <v>0</v>
      </c>
      <c r="U260" s="9">
        <f t="shared" si="28"/>
        <v>1</v>
      </c>
      <c r="V260" s="9">
        <f t="shared" si="29"/>
        <v>0</v>
      </c>
    </row>
    <row r="261" spans="1:22" x14ac:dyDescent="0.25">
      <c r="A261" t="s">
        <v>4137</v>
      </c>
      <c r="B261" s="32" t="s">
        <v>2030</v>
      </c>
      <c r="C261" t="s">
        <v>202</v>
      </c>
      <c r="D261" t="s">
        <v>4746</v>
      </c>
      <c r="E261" s="9">
        <v>0</v>
      </c>
      <c r="F261" s="9">
        <v>2</v>
      </c>
      <c r="G261" s="9">
        <v>2</v>
      </c>
      <c r="H261" s="9">
        <v>4</v>
      </c>
      <c r="I261" s="9">
        <v>4</v>
      </c>
      <c r="J261" s="9">
        <v>1</v>
      </c>
      <c r="K261">
        <v>9.7999999999999989</v>
      </c>
      <c r="L261" s="9">
        <v>1.4</v>
      </c>
      <c r="M261" s="19">
        <v>3</v>
      </c>
      <c r="N261" s="19">
        <v>5</v>
      </c>
      <c r="O261" s="19">
        <v>5</v>
      </c>
      <c r="P261" s="19">
        <v>1</v>
      </c>
      <c r="Q261" s="19">
        <f t="shared" si="24"/>
        <v>9.7999999999999989</v>
      </c>
      <c r="R261" s="3">
        <f t="shared" si="25"/>
        <v>2.6525573709272727</v>
      </c>
      <c r="S261" s="3">
        <f t="shared" si="26"/>
        <v>0.11423444976076554</v>
      </c>
      <c r="T261" s="9">
        <f t="shared" si="27"/>
        <v>0</v>
      </c>
      <c r="U261" s="9">
        <f t="shared" si="28"/>
        <v>9.7999999999999989</v>
      </c>
      <c r="V261" s="9">
        <f t="shared" si="29"/>
        <v>3</v>
      </c>
    </row>
    <row r="262" spans="1:22" x14ac:dyDescent="0.25">
      <c r="A262" t="s">
        <v>3141</v>
      </c>
      <c r="B262" s="32" t="s">
        <v>2085</v>
      </c>
      <c r="C262" t="s">
        <v>202</v>
      </c>
      <c r="D262" t="s">
        <v>5604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>
        <v>0</v>
      </c>
      <c r="L262" s="9">
        <v>0</v>
      </c>
      <c r="M262" s="19">
        <v>0</v>
      </c>
      <c r="N262" s="19">
        <v>0</v>
      </c>
      <c r="O262" s="19">
        <v>0</v>
      </c>
      <c r="P262" s="19">
        <v>2</v>
      </c>
      <c r="Q262" s="19">
        <f t="shared" si="24"/>
        <v>0</v>
      </c>
      <c r="R262" s="3">
        <f t="shared" si="25"/>
        <v>0.57735026918962573</v>
      </c>
      <c r="S262" s="3">
        <f t="shared" si="26"/>
        <v>6.5789473684210523E-2</v>
      </c>
      <c r="T262" s="9">
        <f t="shared" si="27"/>
        <v>0</v>
      </c>
      <c r="U262" s="9">
        <f t="shared" si="28"/>
        <v>2</v>
      </c>
      <c r="V262" s="9">
        <f t="shared" si="29"/>
        <v>1</v>
      </c>
    </row>
    <row r="263" spans="1:22" x14ac:dyDescent="0.25">
      <c r="A263" t="s">
        <v>3141</v>
      </c>
      <c r="B263" s="32" t="s">
        <v>2085</v>
      </c>
      <c r="C263" t="s">
        <v>202</v>
      </c>
      <c r="D263" t="s">
        <v>113</v>
      </c>
      <c r="E263" s="9">
        <v>0</v>
      </c>
      <c r="F263" s="9">
        <v>0</v>
      </c>
      <c r="G263" s="9">
        <v>2</v>
      </c>
      <c r="H263" s="9">
        <v>1</v>
      </c>
      <c r="I263" s="9">
        <v>0</v>
      </c>
      <c r="J263" s="9">
        <v>0</v>
      </c>
      <c r="K263">
        <v>7</v>
      </c>
      <c r="L263" s="9">
        <v>2.8</v>
      </c>
      <c r="M263" s="19">
        <v>0</v>
      </c>
      <c r="N263" s="19">
        <v>0</v>
      </c>
      <c r="O263" s="19">
        <v>1</v>
      </c>
      <c r="P263" s="19">
        <v>1</v>
      </c>
      <c r="Q263" s="19">
        <f t="shared" si="24"/>
        <v>7</v>
      </c>
      <c r="R263" s="3">
        <f t="shared" si="25"/>
        <v>2.0357412468784983</v>
      </c>
      <c r="S263" s="3">
        <f t="shared" si="26"/>
        <v>8.1140350877192985E-2</v>
      </c>
      <c r="T263" s="9">
        <f t="shared" si="27"/>
        <v>0</v>
      </c>
      <c r="U263" s="9">
        <f t="shared" si="28"/>
        <v>7</v>
      </c>
      <c r="V263" s="9">
        <f t="shared" si="29"/>
        <v>3</v>
      </c>
    </row>
    <row r="264" spans="1:22" x14ac:dyDescent="0.25">
      <c r="A264" t="s">
        <v>3141</v>
      </c>
      <c r="B264" s="32" t="s">
        <v>2085</v>
      </c>
      <c r="C264" t="s">
        <v>202</v>
      </c>
      <c r="D264" t="s">
        <v>106</v>
      </c>
      <c r="E264" s="9">
        <v>0</v>
      </c>
      <c r="F264" s="9">
        <v>1</v>
      </c>
      <c r="G264" s="9">
        <v>0</v>
      </c>
      <c r="H264" s="9">
        <v>0</v>
      </c>
      <c r="I264" s="9">
        <v>4</v>
      </c>
      <c r="J264" s="9">
        <v>0</v>
      </c>
      <c r="K264">
        <v>0</v>
      </c>
      <c r="L264" s="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f t="shared" si="24"/>
        <v>0</v>
      </c>
      <c r="R264" s="3">
        <f t="shared" si="25"/>
        <v>1.164500152881315</v>
      </c>
      <c r="S264" s="3">
        <f t="shared" si="26"/>
        <v>8.2236842105263164E-2</v>
      </c>
      <c r="T264" s="9">
        <f t="shared" si="27"/>
        <v>0</v>
      </c>
      <c r="U264" s="9">
        <f t="shared" si="28"/>
        <v>4</v>
      </c>
      <c r="V264" s="9">
        <f t="shared" si="29"/>
        <v>2</v>
      </c>
    </row>
    <row r="265" spans="1:22" x14ac:dyDescent="0.25">
      <c r="A265" t="s">
        <v>3141</v>
      </c>
      <c r="B265" s="32" t="s">
        <v>2085</v>
      </c>
      <c r="C265" t="s">
        <v>202</v>
      </c>
      <c r="D265" t="s">
        <v>109</v>
      </c>
      <c r="E265" s="9">
        <v>1</v>
      </c>
      <c r="F265" s="9">
        <v>0</v>
      </c>
      <c r="G265" s="9">
        <v>2</v>
      </c>
      <c r="H265" s="9">
        <v>0</v>
      </c>
      <c r="I265" s="9">
        <v>0</v>
      </c>
      <c r="J265" s="9">
        <v>0</v>
      </c>
      <c r="K265">
        <v>0</v>
      </c>
      <c r="L265" s="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f t="shared" si="24"/>
        <v>0</v>
      </c>
      <c r="R265" s="3">
        <f t="shared" si="25"/>
        <v>0.62158156050806102</v>
      </c>
      <c r="S265" s="3">
        <f t="shared" si="26"/>
        <v>4.9342105263157895E-2</v>
      </c>
      <c r="T265" s="9">
        <f t="shared" si="27"/>
        <v>0</v>
      </c>
      <c r="U265" s="9">
        <f t="shared" si="28"/>
        <v>2</v>
      </c>
      <c r="V265" s="9">
        <f t="shared" si="29"/>
        <v>1</v>
      </c>
    </row>
    <row r="266" spans="1:22" x14ac:dyDescent="0.25">
      <c r="A266" t="s">
        <v>3141</v>
      </c>
      <c r="B266" s="32" t="s">
        <v>2085</v>
      </c>
      <c r="C266" t="s">
        <v>202</v>
      </c>
      <c r="D266" t="s">
        <v>4746</v>
      </c>
      <c r="E266" s="9">
        <v>0</v>
      </c>
      <c r="F266" s="9">
        <v>1</v>
      </c>
      <c r="G266" s="9">
        <v>0</v>
      </c>
      <c r="H266" s="9">
        <v>1</v>
      </c>
      <c r="I266" s="9">
        <v>2</v>
      </c>
      <c r="J266" s="9">
        <v>0</v>
      </c>
      <c r="K266">
        <v>12.6</v>
      </c>
      <c r="L266" s="9">
        <v>4.1999999999999993</v>
      </c>
      <c r="M266" s="19">
        <v>1</v>
      </c>
      <c r="N266" s="19">
        <v>1</v>
      </c>
      <c r="O266" s="19">
        <v>0</v>
      </c>
      <c r="P266" s="19">
        <v>0</v>
      </c>
      <c r="Q266" s="19">
        <f t="shared" si="24"/>
        <v>12.6</v>
      </c>
      <c r="R266" s="3">
        <f t="shared" si="25"/>
        <v>3.5812643780450704</v>
      </c>
      <c r="S266" s="3">
        <f t="shared" si="26"/>
        <v>0.10714285714285715</v>
      </c>
      <c r="T266" s="9">
        <f t="shared" si="27"/>
        <v>0</v>
      </c>
      <c r="U266" s="9">
        <f t="shared" si="28"/>
        <v>12.6</v>
      </c>
      <c r="V266" s="9">
        <f t="shared" si="29"/>
        <v>5</v>
      </c>
    </row>
    <row r="267" spans="1:22" x14ac:dyDescent="0.25">
      <c r="A267" t="s">
        <v>2956</v>
      </c>
      <c r="B267" s="32" t="s">
        <v>1940</v>
      </c>
      <c r="C267" t="s">
        <v>202</v>
      </c>
      <c r="D267" t="s">
        <v>752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>
        <v>0</v>
      </c>
      <c r="L267" s="9">
        <v>0</v>
      </c>
      <c r="M267" s="19">
        <v>0</v>
      </c>
      <c r="N267" s="19">
        <v>0</v>
      </c>
      <c r="O267" s="19">
        <v>1</v>
      </c>
      <c r="P267" s="19">
        <v>0</v>
      </c>
      <c r="Q267" s="19">
        <f t="shared" si="24"/>
        <v>0</v>
      </c>
      <c r="R267" s="3">
        <f t="shared" si="25"/>
        <v>0.28867513459481287</v>
      </c>
      <c r="S267" s="3">
        <f t="shared" si="26"/>
        <v>3.2894736842105261E-2</v>
      </c>
      <c r="T267" s="9">
        <f t="shared" si="27"/>
        <v>0</v>
      </c>
      <c r="U267" s="9">
        <f t="shared" si="28"/>
        <v>1</v>
      </c>
      <c r="V267" s="9">
        <f t="shared" si="29"/>
        <v>0</v>
      </c>
    </row>
    <row r="268" spans="1:22" x14ac:dyDescent="0.25">
      <c r="A268" t="s">
        <v>2956</v>
      </c>
      <c r="B268" s="32" t="s">
        <v>1940</v>
      </c>
      <c r="C268" t="s">
        <v>202</v>
      </c>
      <c r="D268" t="s">
        <v>5604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>
        <v>0</v>
      </c>
      <c r="L268" s="9">
        <v>0</v>
      </c>
      <c r="M268" s="19">
        <v>0</v>
      </c>
      <c r="N268" s="19">
        <v>0</v>
      </c>
      <c r="O268" s="19">
        <v>0</v>
      </c>
      <c r="P268" s="19">
        <v>6</v>
      </c>
      <c r="Q268" s="19">
        <f t="shared" si="24"/>
        <v>0</v>
      </c>
      <c r="R268" s="3">
        <f t="shared" si="25"/>
        <v>1.7320508075688772</v>
      </c>
      <c r="S268" s="3">
        <f t="shared" si="26"/>
        <v>0.19736842105263158</v>
      </c>
      <c r="T268" s="9">
        <f t="shared" si="27"/>
        <v>0</v>
      </c>
      <c r="U268" s="9">
        <f t="shared" si="28"/>
        <v>6</v>
      </c>
      <c r="V268" s="9">
        <f t="shared" si="29"/>
        <v>2</v>
      </c>
    </row>
    <row r="269" spans="1:22" x14ac:dyDescent="0.25">
      <c r="A269" t="s">
        <v>2956</v>
      </c>
      <c r="B269" s="32" t="s">
        <v>1940</v>
      </c>
      <c r="C269" t="s">
        <v>202</v>
      </c>
      <c r="D269" t="s">
        <v>113</v>
      </c>
      <c r="E269" s="9">
        <v>3</v>
      </c>
      <c r="F269" s="9">
        <v>3</v>
      </c>
      <c r="G269" s="9">
        <v>1</v>
      </c>
      <c r="H269" s="9">
        <v>1</v>
      </c>
      <c r="I269" s="9">
        <v>2</v>
      </c>
      <c r="J269" s="9">
        <v>2</v>
      </c>
      <c r="K269">
        <v>8.3999999999999986</v>
      </c>
      <c r="L269" s="9">
        <v>2.8</v>
      </c>
      <c r="M269" s="19">
        <v>2</v>
      </c>
      <c r="N269" s="19">
        <v>2</v>
      </c>
      <c r="O269" s="19">
        <v>0</v>
      </c>
      <c r="P269" s="19">
        <v>4</v>
      </c>
      <c r="Q269" s="19">
        <f t="shared" si="24"/>
        <v>8.3999999999999986</v>
      </c>
      <c r="R269" s="3">
        <f t="shared" si="25"/>
        <v>2.1166010488516722</v>
      </c>
      <c r="S269" s="3">
        <f t="shared" si="26"/>
        <v>9.3301435406698566E-2</v>
      </c>
      <c r="T269" s="9">
        <f t="shared" si="27"/>
        <v>0</v>
      </c>
      <c r="U269" s="9">
        <f t="shared" si="28"/>
        <v>8.3999999999999986</v>
      </c>
      <c r="V269" s="9">
        <f t="shared" si="29"/>
        <v>3</v>
      </c>
    </row>
    <row r="270" spans="1:22" x14ac:dyDescent="0.25">
      <c r="A270" t="s">
        <v>2956</v>
      </c>
      <c r="B270" s="32" t="s">
        <v>1940</v>
      </c>
      <c r="C270" t="s">
        <v>202</v>
      </c>
      <c r="D270" t="s">
        <v>119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>
        <v>0</v>
      </c>
      <c r="L270" s="9">
        <v>0</v>
      </c>
      <c r="M270" s="19">
        <v>0</v>
      </c>
      <c r="N270" s="19">
        <v>0</v>
      </c>
      <c r="O270" s="19">
        <v>0</v>
      </c>
      <c r="P270" s="19">
        <v>1</v>
      </c>
      <c r="Q270" s="19">
        <f t="shared" si="24"/>
        <v>0</v>
      </c>
      <c r="R270" s="3">
        <f t="shared" si="25"/>
        <v>0.28867513459481287</v>
      </c>
      <c r="S270" s="3">
        <f t="shared" si="26"/>
        <v>3.2894736842105261E-2</v>
      </c>
      <c r="T270" s="9">
        <f t="shared" si="27"/>
        <v>0</v>
      </c>
      <c r="U270" s="9">
        <f t="shared" si="28"/>
        <v>1</v>
      </c>
      <c r="V270" s="9">
        <f t="shared" si="29"/>
        <v>0</v>
      </c>
    </row>
    <row r="271" spans="1:22" x14ac:dyDescent="0.25">
      <c r="A271" t="s">
        <v>2956</v>
      </c>
      <c r="B271" s="32" t="s">
        <v>1940</v>
      </c>
      <c r="C271" t="s">
        <v>202</v>
      </c>
      <c r="D271" t="s">
        <v>106</v>
      </c>
      <c r="E271" s="9">
        <v>7</v>
      </c>
      <c r="F271" s="9">
        <v>8</v>
      </c>
      <c r="G271" s="9">
        <v>4</v>
      </c>
      <c r="H271" s="9">
        <v>4</v>
      </c>
      <c r="I271" s="9">
        <v>0</v>
      </c>
      <c r="J271" s="9">
        <v>3</v>
      </c>
      <c r="K271">
        <v>16.799999999999997</v>
      </c>
      <c r="L271" s="9">
        <v>5.6</v>
      </c>
      <c r="M271" s="19">
        <v>7</v>
      </c>
      <c r="N271" s="19">
        <v>2</v>
      </c>
      <c r="O271" s="19">
        <v>5</v>
      </c>
      <c r="P271" s="19">
        <v>2</v>
      </c>
      <c r="Q271" s="19">
        <f t="shared" si="24"/>
        <v>16.799999999999997</v>
      </c>
      <c r="R271" s="3">
        <f t="shared" si="25"/>
        <v>4.306302639648357</v>
      </c>
      <c r="S271" s="3">
        <f t="shared" si="26"/>
        <v>0.1925837320574163</v>
      </c>
      <c r="T271" s="9">
        <f t="shared" si="27"/>
        <v>0</v>
      </c>
      <c r="U271" s="9">
        <f t="shared" si="28"/>
        <v>16.799999999999997</v>
      </c>
      <c r="V271" s="9">
        <f t="shared" si="29"/>
        <v>6</v>
      </c>
    </row>
    <row r="272" spans="1:22" x14ac:dyDescent="0.25">
      <c r="A272" t="s">
        <v>2956</v>
      </c>
      <c r="B272" s="32" t="s">
        <v>1940</v>
      </c>
      <c r="C272" t="s">
        <v>202</v>
      </c>
      <c r="D272" t="s">
        <v>108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>
        <v>0</v>
      </c>
      <c r="L272" s="9">
        <v>0</v>
      </c>
      <c r="M272" s="19">
        <v>0</v>
      </c>
      <c r="N272" s="19">
        <v>0</v>
      </c>
      <c r="O272" s="19">
        <v>4</v>
      </c>
      <c r="P272" s="19">
        <v>0</v>
      </c>
      <c r="Q272" s="19">
        <f t="shared" si="24"/>
        <v>0</v>
      </c>
      <c r="R272" s="3">
        <f t="shared" si="25"/>
        <v>1.1547005383792515</v>
      </c>
      <c r="S272" s="3">
        <f t="shared" si="26"/>
        <v>0.13157894736842105</v>
      </c>
      <c r="T272" s="9">
        <f t="shared" si="27"/>
        <v>0</v>
      </c>
      <c r="U272" s="9">
        <f t="shared" si="28"/>
        <v>4</v>
      </c>
      <c r="V272" s="9">
        <f t="shared" si="29"/>
        <v>2</v>
      </c>
    </row>
    <row r="273" spans="1:22" x14ac:dyDescent="0.25">
      <c r="A273" t="s">
        <v>2956</v>
      </c>
      <c r="B273" s="32" t="s">
        <v>1940</v>
      </c>
      <c r="C273" t="s">
        <v>202</v>
      </c>
      <c r="D273" t="s">
        <v>109</v>
      </c>
      <c r="E273" s="9">
        <v>0</v>
      </c>
      <c r="F273" s="9">
        <v>0</v>
      </c>
      <c r="G273" s="9">
        <v>3</v>
      </c>
      <c r="H273" s="9">
        <v>4</v>
      </c>
      <c r="I273" s="9">
        <v>2</v>
      </c>
      <c r="J273" s="9">
        <v>0</v>
      </c>
      <c r="K273">
        <v>2.8</v>
      </c>
      <c r="L273" s="9">
        <v>4.1999999999999993</v>
      </c>
      <c r="M273" s="19">
        <v>1</v>
      </c>
      <c r="N273" s="19">
        <v>1</v>
      </c>
      <c r="O273" s="19">
        <v>1</v>
      </c>
      <c r="P273" s="19">
        <v>0</v>
      </c>
      <c r="Q273" s="19">
        <f t="shared" si="24"/>
        <v>2.8</v>
      </c>
      <c r="R273" s="3">
        <f t="shared" si="25"/>
        <v>1.5781654097736586</v>
      </c>
      <c r="S273" s="3">
        <f t="shared" si="26"/>
        <v>7.8125E-2</v>
      </c>
      <c r="T273" s="9">
        <f t="shared" si="27"/>
        <v>0</v>
      </c>
      <c r="U273" s="9">
        <f t="shared" si="28"/>
        <v>4.1999999999999993</v>
      </c>
      <c r="V273" s="9">
        <f t="shared" si="29"/>
        <v>2</v>
      </c>
    </row>
    <row r="274" spans="1:22" x14ac:dyDescent="0.25">
      <c r="A274" t="s">
        <v>2956</v>
      </c>
      <c r="B274" s="32" t="s">
        <v>1940</v>
      </c>
      <c r="C274" t="s">
        <v>202</v>
      </c>
      <c r="D274" t="s">
        <v>4746</v>
      </c>
      <c r="E274" s="9">
        <v>3</v>
      </c>
      <c r="F274" s="9">
        <v>1</v>
      </c>
      <c r="G274" s="9">
        <v>3</v>
      </c>
      <c r="H274" s="9">
        <v>3</v>
      </c>
      <c r="I274" s="9">
        <v>3</v>
      </c>
      <c r="J274" s="9">
        <v>2</v>
      </c>
      <c r="K274">
        <v>14</v>
      </c>
      <c r="L274" s="9">
        <v>7</v>
      </c>
      <c r="M274" s="19">
        <v>4</v>
      </c>
      <c r="N274" s="19">
        <v>7</v>
      </c>
      <c r="O274" s="19">
        <v>9</v>
      </c>
      <c r="P274" s="19">
        <v>0</v>
      </c>
      <c r="Q274" s="19">
        <f t="shared" si="24"/>
        <v>14</v>
      </c>
      <c r="R274" s="3">
        <f t="shared" si="25"/>
        <v>3.9389277113386476</v>
      </c>
      <c r="S274" s="3">
        <f t="shared" si="26"/>
        <v>0.1674641148325359</v>
      </c>
      <c r="T274" s="9">
        <f t="shared" si="27"/>
        <v>0</v>
      </c>
      <c r="U274" s="9">
        <f t="shared" si="28"/>
        <v>14</v>
      </c>
      <c r="V274" s="9">
        <f t="shared" si="29"/>
        <v>5</v>
      </c>
    </row>
    <row r="275" spans="1:22" x14ac:dyDescent="0.25">
      <c r="A275" t="s">
        <v>3004</v>
      </c>
      <c r="B275" s="32" t="s">
        <v>1921</v>
      </c>
      <c r="C275" t="s">
        <v>202</v>
      </c>
      <c r="D275" t="s">
        <v>5604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>
        <v>0</v>
      </c>
      <c r="L275" s="9">
        <v>0</v>
      </c>
      <c r="M275" s="19">
        <v>0</v>
      </c>
      <c r="N275" s="19">
        <v>0</v>
      </c>
      <c r="O275" s="19">
        <v>0</v>
      </c>
      <c r="P275" s="19">
        <v>4</v>
      </c>
      <c r="Q275" s="19">
        <f t="shared" si="24"/>
        <v>0</v>
      </c>
      <c r="R275" s="3">
        <f t="shared" si="25"/>
        <v>1.1547005383792515</v>
      </c>
      <c r="S275" s="3">
        <f t="shared" si="26"/>
        <v>0.13157894736842105</v>
      </c>
      <c r="T275" s="9">
        <f t="shared" si="27"/>
        <v>0</v>
      </c>
      <c r="U275" s="9">
        <f t="shared" si="28"/>
        <v>4</v>
      </c>
      <c r="V275" s="9">
        <f t="shared" si="29"/>
        <v>2</v>
      </c>
    </row>
    <row r="276" spans="1:22" x14ac:dyDescent="0.25">
      <c r="A276" t="s">
        <v>3004</v>
      </c>
      <c r="B276" s="32" t="s">
        <v>1921</v>
      </c>
      <c r="C276" t="s">
        <v>202</v>
      </c>
      <c r="D276" t="s">
        <v>4746</v>
      </c>
      <c r="E276" s="9">
        <v>0</v>
      </c>
      <c r="F276" s="9">
        <v>1</v>
      </c>
      <c r="G276" s="9">
        <v>2</v>
      </c>
      <c r="H276" s="9">
        <v>4</v>
      </c>
      <c r="I276" s="9">
        <v>3</v>
      </c>
      <c r="J276" s="9">
        <v>1</v>
      </c>
      <c r="K276">
        <v>7</v>
      </c>
      <c r="L276" s="9">
        <v>1.4</v>
      </c>
      <c r="M276" s="19">
        <v>2</v>
      </c>
      <c r="N276" s="19">
        <v>3</v>
      </c>
      <c r="O276" s="19">
        <v>11</v>
      </c>
      <c r="P276" s="19">
        <v>1</v>
      </c>
      <c r="Q276" s="19">
        <f t="shared" si="24"/>
        <v>7</v>
      </c>
      <c r="R276" s="3">
        <f t="shared" si="25"/>
        <v>3.1122436611005582</v>
      </c>
      <c r="S276" s="3">
        <f t="shared" si="26"/>
        <v>0.10885167464114832</v>
      </c>
      <c r="T276" s="9">
        <f t="shared" si="27"/>
        <v>0</v>
      </c>
      <c r="U276" s="9">
        <f t="shared" si="28"/>
        <v>11</v>
      </c>
      <c r="V276" s="9">
        <f t="shared" si="29"/>
        <v>4</v>
      </c>
    </row>
    <row r="277" spans="1:22" x14ac:dyDescent="0.25">
      <c r="A277" t="s">
        <v>3042</v>
      </c>
      <c r="B277" s="32" t="s">
        <v>1967</v>
      </c>
      <c r="C277" t="s">
        <v>202</v>
      </c>
      <c r="D277" t="s">
        <v>5604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>
        <v>0</v>
      </c>
      <c r="L277" s="9">
        <v>0</v>
      </c>
      <c r="M277" s="19">
        <v>0</v>
      </c>
      <c r="N277" s="19">
        <v>0</v>
      </c>
      <c r="O277" s="19">
        <v>2</v>
      </c>
      <c r="P277" s="19">
        <v>9</v>
      </c>
      <c r="Q277" s="19">
        <f t="shared" si="24"/>
        <v>0</v>
      </c>
      <c r="R277" s="3">
        <f t="shared" si="25"/>
        <v>2.6097137890209456</v>
      </c>
      <c r="S277" s="3">
        <f t="shared" si="26"/>
        <v>0.18092105263157895</v>
      </c>
      <c r="T277" s="9">
        <f t="shared" si="27"/>
        <v>0</v>
      </c>
      <c r="U277" s="9">
        <f t="shared" si="28"/>
        <v>9</v>
      </c>
      <c r="V277" s="9">
        <f t="shared" si="29"/>
        <v>3</v>
      </c>
    </row>
    <row r="278" spans="1:22" x14ac:dyDescent="0.25">
      <c r="A278" t="s">
        <v>3042</v>
      </c>
      <c r="B278" s="32" t="s">
        <v>1967</v>
      </c>
      <c r="C278" t="s">
        <v>202</v>
      </c>
      <c r="D278" t="s">
        <v>820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>
        <v>0</v>
      </c>
      <c r="L278" s="9">
        <v>0</v>
      </c>
      <c r="M278" s="19">
        <v>0</v>
      </c>
      <c r="N278" s="19">
        <v>0</v>
      </c>
      <c r="O278" s="19">
        <v>0</v>
      </c>
      <c r="P278" s="19">
        <v>1</v>
      </c>
      <c r="Q278" s="19">
        <f t="shared" si="24"/>
        <v>0</v>
      </c>
      <c r="R278" s="3">
        <f t="shared" si="25"/>
        <v>0.28867513459481287</v>
      </c>
      <c r="S278" s="3">
        <f t="shared" si="26"/>
        <v>3.2894736842105261E-2</v>
      </c>
      <c r="T278" s="9">
        <f t="shared" si="27"/>
        <v>0</v>
      </c>
      <c r="U278" s="9">
        <f t="shared" si="28"/>
        <v>1</v>
      </c>
      <c r="V278" s="9">
        <f t="shared" si="29"/>
        <v>0</v>
      </c>
    </row>
    <row r="279" spans="1:22" x14ac:dyDescent="0.25">
      <c r="A279" t="s">
        <v>3042</v>
      </c>
      <c r="B279" s="32" t="s">
        <v>1967</v>
      </c>
      <c r="C279" t="s">
        <v>202</v>
      </c>
      <c r="D279" t="s">
        <v>108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>
        <v>0</v>
      </c>
      <c r="L279" s="9">
        <v>0</v>
      </c>
      <c r="M279" s="19">
        <v>0</v>
      </c>
      <c r="N279" s="19">
        <v>0</v>
      </c>
      <c r="O279" s="19">
        <v>0</v>
      </c>
      <c r="P279" s="19">
        <v>1</v>
      </c>
      <c r="Q279" s="19">
        <f t="shared" si="24"/>
        <v>0</v>
      </c>
      <c r="R279" s="3">
        <f t="shared" si="25"/>
        <v>0.28867513459481287</v>
      </c>
      <c r="S279" s="3">
        <f t="shared" si="26"/>
        <v>3.2894736842105261E-2</v>
      </c>
      <c r="T279" s="9">
        <f t="shared" si="27"/>
        <v>0</v>
      </c>
      <c r="U279" s="9">
        <f t="shared" si="28"/>
        <v>1</v>
      </c>
      <c r="V279" s="9">
        <f t="shared" si="29"/>
        <v>0</v>
      </c>
    </row>
    <row r="280" spans="1:22" x14ac:dyDescent="0.25">
      <c r="A280" t="s">
        <v>3042</v>
      </c>
      <c r="B280" s="32" t="s">
        <v>1967</v>
      </c>
      <c r="C280" t="s">
        <v>202</v>
      </c>
      <c r="D280" t="s">
        <v>4746</v>
      </c>
      <c r="E280" s="9">
        <v>0</v>
      </c>
      <c r="F280" s="9">
        <v>6</v>
      </c>
      <c r="G280" s="9">
        <v>3</v>
      </c>
      <c r="H280" s="9">
        <v>6</v>
      </c>
      <c r="I280" s="9">
        <v>6</v>
      </c>
      <c r="J280" s="9">
        <v>5</v>
      </c>
      <c r="K280">
        <v>19.599999999999998</v>
      </c>
      <c r="L280" s="9">
        <v>7</v>
      </c>
      <c r="M280" s="19">
        <v>8</v>
      </c>
      <c r="N280" s="19">
        <v>5</v>
      </c>
      <c r="O280" s="19">
        <v>4</v>
      </c>
      <c r="P280" s="19">
        <v>0</v>
      </c>
      <c r="Q280" s="19">
        <f t="shared" si="24"/>
        <v>19.599999999999998</v>
      </c>
      <c r="R280" s="3">
        <f t="shared" si="25"/>
        <v>5.0134364915240974</v>
      </c>
      <c r="S280" s="3">
        <f t="shared" si="26"/>
        <v>0.22894736842105262</v>
      </c>
      <c r="T280" s="9">
        <f t="shared" si="27"/>
        <v>0</v>
      </c>
      <c r="U280" s="9">
        <f t="shared" si="28"/>
        <v>19.599999999999998</v>
      </c>
      <c r="V280" s="9">
        <f t="shared" si="29"/>
        <v>6</v>
      </c>
    </row>
    <row r="281" spans="1:22" x14ac:dyDescent="0.25">
      <c r="A281" t="s">
        <v>503</v>
      </c>
      <c r="B281" s="32" t="s">
        <v>167</v>
      </c>
      <c r="C281" t="s">
        <v>202</v>
      </c>
      <c r="D281" t="s">
        <v>861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>
        <v>0</v>
      </c>
      <c r="L281" s="9">
        <v>0</v>
      </c>
      <c r="M281" s="19">
        <v>0</v>
      </c>
      <c r="N281" s="19">
        <v>0</v>
      </c>
      <c r="O281" s="19">
        <v>0</v>
      </c>
      <c r="P281" s="19">
        <v>2</v>
      </c>
      <c r="Q281" s="19">
        <f t="shared" si="24"/>
        <v>0</v>
      </c>
      <c r="R281" s="3">
        <f t="shared" si="25"/>
        <v>0.57735026918962573</v>
      </c>
      <c r="S281" s="3">
        <f t="shared" si="26"/>
        <v>6.5789473684210523E-2</v>
      </c>
      <c r="T281" s="9">
        <f t="shared" si="27"/>
        <v>0</v>
      </c>
      <c r="U281" s="9">
        <f t="shared" si="28"/>
        <v>2</v>
      </c>
      <c r="V281" s="9">
        <f t="shared" si="29"/>
        <v>1</v>
      </c>
    </row>
    <row r="282" spans="1:22" x14ac:dyDescent="0.25">
      <c r="A282" t="s">
        <v>503</v>
      </c>
      <c r="B282" s="32" t="s">
        <v>167</v>
      </c>
      <c r="C282" t="s">
        <v>202</v>
      </c>
      <c r="D282" t="s">
        <v>5604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>
        <v>0</v>
      </c>
      <c r="L282" s="9">
        <v>0</v>
      </c>
      <c r="M282" s="19">
        <v>0</v>
      </c>
      <c r="N282" s="19">
        <v>0</v>
      </c>
      <c r="O282" s="19">
        <v>11</v>
      </c>
      <c r="P282" s="19">
        <v>9</v>
      </c>
      <c r="Q282" s="19">
        <f t="shared" si="24"/>
        <v>0</v>
      </c>
      <c r="R282" s="3">
        <f t="shared" si="25"/>
        <v>3.9157800414902435</v>
      </c>
      <c r="S282" s="3">
        <f t="shared" si="26"/>
        <v>0.32894736842105265</v>
      </c>
      <c r="T282" s="9">
        <f t="shared" si="27"/>
        <v>0</v>
      </c>
      <c r="U282" s="9">
        <f t="shared" si="28"/>
        <v>11</v>
      </c>
      <c r="V282" s="9">
        <f t="shared" si="29"/>
        <v>5</v>
      </c>
    </row>
    <row r="283" spans="1:22" x14ac:dyDescent="0.25">
      <c r="A283" t="s">
        <v>503</v>
      </c>
      <c r="B283" s="32" t="s">
        <v>167</v>
      </c>
      <c r="C283" t="s">
        <v>202</v>
      </c>
      <c r="D283" t="s">
        <v>113</v>
      </c>
      <c r="E283" s="9">
        <v>3</v>
      </c>
      <c r="F283" s="9">
        <v>6</v>
      </c>
      <c r="G283" s="9">
        <v>1</v>
      </c>
      <c r="H283" s="9">
        <v>7</v>
      </c>
      <c r="I283" s="9">
        <v>8</v>
      </c>
      <c r="J283" s="9">
        <v>4</v>
      </c>
      <c r="K283">
        <v>11.2</v>
      </c>
      <c r="L283" s="9">
        <v>4.1999999999999993</v>
      </c>
      <c r="M283" s="19">
        <v>7</v>
      </c>
      <c r="N283" s="19">
        <v>5</v>
      </c>
      <c r="O283" s="19">
        <v>7</v>
      </c>
      <c r="P283" s="19">
        <v>8</v>
      </c>
      <c r="Q283" s="19">
        <f t="shared" si="24"/>
        <v>11.2</v>
      </c>
      <c r="R283" s="3">
        <f t="shared" si="25"/>
        <v>2.7010099121355582</v>
      </c>
      <c r="S283" s="3">
        <f t="shared" si="26"/>
        <v>0.19572368421052633</v>
      </c>
      <c r="T283" s="9">
        <f t="shared" si="27"/>
        <v>1</v>
      </c>
      <c r="U283" s="9">
        <f t="shared" si="28"/>
        <v>11.2</v>
      </c>
      <c r="V283" s="9">
        <f t="shared" si="29"/>
        <v>4</v>
      </c>
    </row>
    <row r="284" spans="1:22" x14ac:dyDescent="0.25">
      <c r="A284" t="s">
        <v>503</v>
      </c>
      <c r="B284" s="32" t="s">
        <v>167</v>
      </c>
      <c r="C284" t="s">
        <v>202</v>
      </c>
      <c r="D284" t="s">
        <v>820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>
        <v>0</v>
      </c>
      <c r="L284" s="9">
        <v>0</v>
      </c>
      <c r="M284" s="19">
        <v>0</v>
      </c>
      <c r="N284" s="19">
        <v>0</v>
      </c>
      <c r="O284" s="19">
        <v>1</v>
      </c>
      <c r="P284" s="19">
        <v>0</v>
      </c>
      <c r="Q284" s="19">
        <f t="shared" si="24"/>
        <v>0</v>
      </c>
      <c r="R284" s="3">
        <f t="shared" si="25"/>
        <v>0.28867513459481287</v>
      </c>
      <c r="S284" s="3">
        <f t="shared" si="26"/>
        <v>3.2894736842105261E-2</v>
      </c>
      <c r="T284" s="9">
        <f t="shared" si="27"/>
        <v>0</v>
      </c>
      <c r="U284" s="9">
        <f t="shared" si="28"/>
        <v>1</v>
      </c>
      <c r="V284" s="9">
        <f t="shared" si="29"/>
        <v>0</v>
      </c>
    </row>
    <row r="285" spans="1:22" x14ac:dyDescent="0.25">
      <c r="A285" t="s">
        <v>503</v>
      </c>
      <c r="B285" s="32" t="s">
        <v>167</v>
      </c>
      <c r="C285" t="s">
        <v>202</v>
      </c>
      <c r="D285" t="s">
        <v>106</v>
      </c>
      <c r="E285" s="9">
        <v>4</v>
      </c>
      <c r="F285" s="9">
        <v>5</v>
      </c>
      <c r="G285" s="9">
        <v>5</v>
      </c>
      <c r="H285" s="9">
        <v>6</v>
      </c>
      <c r="I285" s="9">
        <v>4</v>
      </c>
      <c r="J285" s="9">
        <v>9</v>
      </c>
      <c r="K285">
        <v>37.799999999999997</v>
      </c>
      <c r="L285" s="9">
        <v>25.2</v>
      </c>
      <c r="M285" s="19">
        <v>15</v>
      </c>
      <c r="N285" s="19">
        <v>7</v>
      </c>
      <c r="O285" s="19">
        <v>7</v>
      </c>
      <c r="P285" s="19">
        <v>3</v>
      </c>
      <c r="Q285" s="19">
        <f t="shared" si="24"/>
        <v>37.799999999999997</v>
      </c>
      <c r="R285" s="3">
        <f t="shared" si="25"/>
        <v>10.572462801872121</v>
      </c>
      <c r="S285" s="3">
        <f t="shared" si="26"/>
        <v>0.35087719298245612</v>
      </c>
      <c r="T285" s="9">
        <f t="shared" si="27"/>
        <v>3</v>
      </c>
      <c r="U285" s="9">
        <f t="shared" si="28"/>
        <v>37.799999999999997</v>
      </c>
      <c r="V285" s="9">
        <f t="shared" si="29"/>
        <v>14</v>
      </c>
    </row>
    <row r="286" spans="1:22" x14ac:dyDescent="0.25">
      <c r="A286" t="s">
        <v>503</v>
      </c>
      <c r="B286" s="32" t="s">
        <v>167</v>
      </c>
      <c r="C286" t="s">
        <v>202</v>
      </c>
      <c r="D286" t="s">
        <v>109</v>
      </c>
      <c r="E286" s="9">
        <v>1</v>
      </c>
      <c r="F286" s="9">
        <v>0</v>
      </c>
      <c r="G286" s="9">
        <v>8</v>
      </c>
      <c r="H286" s="9">
        <v>7</v>
      </c>
      <c r="I286" s="9">
        <v>4</v>
      </c>
      <c r="J286" s="9">
        <v>1</v>
      </c>
      <c r="K286">
        <v>2.8</v>
      </c>
      <c r="L286" s="9">
        <v>0</v>
      </c>
      <c r="M286" s="19">
        <v>0</v>
      </c>
      <c r="N286" s="19">
        <v>3</v>
      </c>
      <c r="O286" s="19">
        <v>0</v>
      </c>
      <c r="P286" s="19">
        <v>0</v>
      </c>
      <c r="Q286" s="19">
        <f t="shared" si="24"/>
        <v>2.8</v>
      </c>
      <c r="R286" s="3">
        <f t="shared" si="25"/>
        <v>2.8282128418469288</v>
      </c>
      <c r="S286" s="3">
        <f t="shared" si="26"/>
        <v>0.12593984962406016</v>
      </c>
      <c r="T286" s="9">
        <f t="shared" si="27"/>
        <v>0</v>
      </c>
      <c r="U286" s="9">
        <f t="shared" si="28"/>
        <v>8</v>
      </c>
      <c r="V286" s="9">
        <f t="shared" si="29"/>
        <v>4</v>
      </c>
    </row>
    <row r="287" spans="1:22" x14ac:dyDescent="0.25">
      <c r="A287" t="s">
        <v>503</v>
      </c>
      <c r="B287" s="32" t="s">
        <v>167</v>
      </c>
      <c r="C287" t="s">
        <v>202</v>
      </c>
      <c r="D287" t="s">
        <v>4746</v>
      </c>
      <c r="E287" s="9">
        <v>3</v>
      </c>
      <c r="F287" s="9">
        <v>2</v>
      </c>
      <c r="G287" s="9">
        <v>13</v>
      </c>
      <c r="H287" s="9">
        <v>7</v>
      </c>
      <c r="I287" s="9">
        <v>3</v>
      </c>
      <c r="J287" s="9">
        <v>3</v>
      </c>
      <c r="K287">
        <v>19.599999999999998</v>
      </c>
      <c r="L287" s="9">
        <v>8.3999999999999986</v>
      </c>
      <c r="M287" s="19">
        <v>8</v>
      </c>
      <c r="N287" s="19">
        <v>13</v>
      </c>
      <c r="O287" s="19">
        <v>5</v>
      </c>
      <c r="P287" s="19">
        <v>0</v>
      </c>
      <c r="Q287" s="19">
        <f t="shared" si="24"/>
        <v>19.599999999999998</v>
      </c>
      <c r="R287" s="3">
        <f t="shared" si="25"/>
        <v>5.7178879338653017</v>
      </c>
      <c r="S287" s="3">
        <f t="shared" si="26"/>
        <v>0.25418660287081341</v>
      </c>
      <c r="T287" s="9">
        <f t="shared" si="27"/>
        <v>0</v>
      </c>
      <c r="U287" s="9">
        <f t="shared" si="28"/>
        <v>19.599999999999998</v>
      </c>
      <c r="V287" s="9">
        <f t="shared" si="29"/>
        <v>7</v>
      </c>
    </row>
    <row r="288" spans="1:22" x14ac:dyDescent="0.25">
      <c r="A288" t="s">
        <v>633</v>
      </c>
      <c r="B288" s="32" t="s">
        <v>155</v>
      </c>
      <c r="C288" t="s">
        <v>202</v>
      </c>
      <c r="D288" t="s">
        <v>113</v>
      </c>
      <c r="E288" s="9">
        <v>2</v>
      </c>
      <c r="F288" s="9">
        <v>2</v>
      </c>
      <c r="G288" s="9">
        <v>0</v>
      </c>
      <c r="H288" s="9">
        <v>1</v>
      </c>
      <c r="I288" s="9">
        <v>2</v>
      </c>
      <c r="J288" s="9">
        <v>0</v>
      </c>
      <c r="K288">
        <v>1.4</v>
      </c>
      <c r="L288" s="9">
        <v>4.1999999999999993</v>
      </c>
      <c r="M288" s="19">
        <v>4</v>
      </c>
      <c r="N288" s="19">
        <v>2</v>
      </c>
      <c r="O288" s="19">
        <v>3</v>
      </c>
      <c r="P288" s="19">
        <v>0</v>
      </c>
      <c r="Q288" s="19">
        <f t="shared" si="24"/>
        <v>1.4</v>
      </c>
      <c r="R288" s="3">
        <f t="shared" si="25"/>
        <v>1.4371689342086909</v>
      </c>
      <c r="S288" s="3">
        <f t="shared" si="26"/>
        <v>7.8947368421052641E-2</v>
      </c>
      <c r="T288" s="9">
        <f t="shared" si="27"/>
        <v>0</v>
      </c>
      <c r="U288" s="9">
        <f t="shared" si="28"/>
        <v>4.1999999999999993</v>
      </c>
      <c r="V288" s="9">
        <f t="shared" si="29"/>
        <v>2</v>
      </c>
    </row>
    <row r="289" spans="1:22" x14ac:dyDescent="0.25">
      <c r="A289" t="s">
        <v>633</v>
      </c>
      <c r="B289" s="32" t="s">
        <v>155</v>
      </c>
      <c r="C289" t="s">
        <v>202</v>
      </c>
      <c r="D289" t="s">
        <v>106</v>
      </c>
      <c r="E289" s="9">
        <v>1</v>
      </c>
      <c r="F289" s="9">
        <v>6</v>
      </c>
      <c r="G289" s="9">
        <v>4</v>
      </c>
      <c r="H289" s="9">
        <v>4</v>
      </c>
      <c r="I289" s="9">
        <v>1</v>
      </c>
      <c r="J289" s="9">
        <v>3</v>
      </c>
      <c r="K289">
        <v>18.2</v>
      </c>
      <c r="L289" s="9">
        <v>2.8</v>
      </c>
      <c r="M289" s="19">
        <v>5</v>
      </c>
      <c r="N289" s="19">
        <v>3</v>
      </c>
      <c r="O289" s="19">
        <v>6</v>
      </c>
      <c r="P289" s="19">
        <v>1</v>
      </c>
      <c r="Q289" s="19">
        <f t="shared" si="24"/>
        <v>18.2</v>
      </c>
      <c r="R289" s="3">
        <f t="shared" si="25"/>
        <v>4.6416755073089186</v>
      </c>
      <c r="S289" s="3">
        <f t="shared" si="26"/>
        <v>0.15076754385964913</v>
      </c>
      <c r="T289" s="9">
        <f t="shared" si="27"/>
        <v>1</v>
      </c>
      <c r="U289" s="9">
        <f t="shared" si="28"/>
        <v>18.2</v>
      </c>
      <c r="V289" s="9">
        <f t="shared" si="29"/>
        <v>6</v>
      </c>
    </row>
    <row r="290" spans="1:22" x14ac:dyDescent="0.25">
      <c r="A290" t="s">
        <v>633</v>
      </c>
      <c r="B290" s="32" t="s">
        <v>155</v>
      </c>
      <c r="C290" t="s">
        <v>202</v>
      </c>
      <c r="D290" t="s">
        <v>108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>
        <v>0</v>
      </c>
      <c r="L290" s="9">
        <v>0</v>
      </c>
      <c r="M290" s="19">
        <v>0</v>
      </c>
      <c r="N290" s="19">
        <v>0</v>
      </c>
      <c r="O290" s="19">
        <v>0</v>
      </c>
      <c r="P290" s="19">
        <v>3</v>
      </c>
      <c r="Q290" s="19">
        <f t="shared" si="24"/>
        <v>0</v>
      </c>
      <c r="R290" s="3">
        <f t="shared" si="25"/>
        <v>0.8660254037844386</v>
      </c>
      <c r="S290" s="3">
        <f t="shared" si="26"/>
        <v>9.8684210526315791E-2</v>
      </c>
      <c r="T290" s="9">
        <f t="shared" si="27"/>
        <v>0</v>
      </c>
      <c r="U290" s="9">
        <f t="shared" si="28"/>
        <v>3</v>
      </c>
      <c r="V290" s="9">
        <f t="shared" si="29"/>
        <v>1</v>
      </c>
    </row>
    <row r="291" spans="1:22" x14ac:dyDescent="0.25">
      <c r="A291" t="s">
        <v>633</v>
      </c>
      <c r="B291" s="32" t="s">
        <v>155</v>
      </c>
      <c r="C291" t="s">
        <v>202</v>
      </c>
      <c r="D291" t="s">
        <v>2214</v>
      </c>
      <c r="E291" s="9">
        <v>1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>
        <v>0</v>
      </c>
      <c r="L291" s="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f t="shared" si="24"/>
        <v>0</v>
      </c>
      <c r="R291" s="3">
        <f t="shared" si="25"/>
        <v>0.28867513459481287</v>
      </c>
      <c r="S291" s="3">
        <f t="shared" si="26"/>
        <v>3.2894736842105261E-2</v>
      </c>
      <c r="T291" s="9">
        <f t="shared" si="27"/>
        <v>0</v>
      </c>
      <c r="U291" s="9">
        <f t="shared" si="28"/>
        <v>1</v>
      </c>
      <c r="V291" s="9">
        <f t="shared" si="29"/>
        <v>0</v>
      </c>
    </row>
    <row r="292" spans="1:22" x14ac:dyDescent="0.25">
      <c r="A292" t="s">
        <v>633</v>
      </c>
      <c r="B292" s="32" t="s">
        <v>155</v>
      </c>
      <c r="C292" t="s">
        <v>202</v>
      </c>
      <c r="D292" t="s">
        <v>109</v>
      </c>
      <c r="E292" s="9">
        <v>0</v>
      </c>
      <c r="F292" s="9">
        <v>0</v>
      </c>
      <c r="G292" s="9">
        <v>0</v>
      </c>
      <c r="H292" s="9">
        <v>0</v>
      </c>
      <c r="I292" s="9">
        <v>2</v>
      </c>
      <c r="J292" s="9">
        <v>0</v>
      </c>
      <c r="K292">
        <v>1.4</v>
      </c>
      <c r="L292" s="9">
        <v>0</v>
      </c>
      <c r="M292" s="19">
        <v>0</v>
      </c>
      <c r="N292" s="19">
        <v>2</v>
      </c>
      <c r="O292" s="19">
        <v>5</v>
      </c>
      <c r="P292" s="19">
        <v>6</v>
      </c>
      <c r="Q292" s="19">
        <f t="shared" si="24"/>
        <v>1.4</v>
      </c>
      <c r="R292" s="3">
        <f t="shared" si="25"/>
        <v>2.1007935008784977</v>
      </c>
      <c r="S292" s="3">
        <f t="shared" si="26"/>
        <v>0.10789473684210527</v>
      </c>
      <c r="T292" s="9">
        <f t="shared" si="27"/>
        <v>0</v>
      </c>
      <c r="U292" s="9">
        <f t="shared" si="28"/>
        <v>6</v>
      </c>
      <c r="V292" s="9">
        <f t="shared" si="29"/>
        <v>3</v>
      </c>
    </row>
    <row r="293" spans="1:22" x14ac:dyDescent="0.25">
      <c r="A293" t="s">
        <v>633</v>
      </c>
      <c r="B293" s="32" t="s">
        <v>155</v>
      </c>
      <c r="C293" t="s">
        <v>202</v>
      </c>
      <c r="D293" t="s">
        <v>4746</v>
      </c>
      <c r="E293" s="9">
        <v>2</v>
      </c>
      <c r="F293" s="9">
        <v>0</v>
      </c>
      <c r="G293" s="9">
        <v>2</v>
      </c>
      <c r="H293" s="9">
        <v>1</v>
      </c>
      <c r="I293" s="9">
        <v>0</v>
      </c>
      <c r="J293" s="9">
        <v>0</v>
      </c>
      <c r="K293">
        <v>11.2</v>
      </c>
      <c r="L293" s="9">
        <v>1.4</v>
      </c>
      <c r="M293" s="19">
        <v>2</v>
      </c>
      <c r="N293" s="19">
        <v>2</v>
      </c>
      <c r="O293" s="19">
        <v>3</v>
      </c>
      <c r="P293" s="19">
        <v>0</v>
      </c>
      <c r="Q293" s="19">
        <f t="shared" si="24"/>
        <v>11.2</v>
      </c>
      <c r="R293" s="3">
        <f t="shared" si="25"/>
        <v>3.0595602773779591</v>
      </c>
      <c r="S293" s="3">
        <f t="shared" si="26"/>
        <v>0.10115131578947369</v>
      </c>
      <c r="T293" s="9">
        <f t="shared" si="27"/>
        <v>0</v>
      </c>
      <c r="U293" s="9">
        <f t="shared" si="28"/>
        <v>11.2</v>
      </c>
      <c r="V293" s="9">
        <f t="shared" si="29"/>
        <v>4</v>
      </c>
    </row>
    <row r="294" spans="1:22" x14ac:dyDescent="0.25">
      <c r="A294" t="s">
        <v>2794</v>
      </c>
      <c r="B294" s="32" t="s">
        <v>1924</v>
      </c>
      <c r="C294" t="s">
        <v>202</v>
      </c>
      <c r="D294" t="s">
        <v>4746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>
        <v>0</v>
      </c>
      <c r="L294" s="9">
        <v>0</v>
      </c>
      <c r="M294" s="19">
        <v>1</v>
      </c>
      <c r="N294" s="19">
        <v>0</v>
      </c>
      <c r="O294" s="19">
        <v>0</v>
      </c>
      <c r="P294" s="19">
        <v>0</v>
      </c>
      <c r="Q294" s="19">
        <f t="shared" si="24"/>
        <v>0</v>
      </c>
      <c r="R294" s="3">
        <f t="shared" si="25"/>
        <v>0.28867513459481287</v>
      </c>
      <c r="S294" s="3">
        <f t="shared" si="26"/>
        <v>3.2894736842105261E-2</v>
      </c>
      <c r="T294" s="9">
        <f t="shared" si="27"/>
        <v>0</v>
      </c>
      <c r="U294" s="9">
        <f t="shared" si="28"/>
        <v>1</v>
      </c>
      <c r="V294" s="9">
        <f t="shared" si="29"/>
        <v>0</v>
      </c>
    </row>
    <row r="295" spans="1:22" x14ac:dyDescent="0.25">
      <c r="A295" t="s">
        <v>2794</v>
      </c>
      <c r="B295" s="32" t="s">
        <v>1924</v>
      </c>
      <c r="C295" t="s">
        <v>202</v>
      </c>
      <c r="D295" t="s">
        <v>5604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>
        <v>0</v>
      </c>
      <c r="L295" s="9">
        <v>0</v>
      </c>
      <c r="M295" s="19">
        <v>0</v>
      </c>
      <c r="N295" s="19">
        <v>1</v>
      </c>
      <c r="O295" s="19">
        <v>16</v>
      </c>
      <c r="P295" s="19">
        <v>12</v>
      </c>
      <c r="Q295" s="19">
        <f t="shared" si="24"/>
        <v>0</v>
      </c>
      <c r="R295" s="3">
        <f t="shared" si="25"/>
        <v>5.4848275573014451</v>
      </c>
      <c r="S295" s="3">
        <f t="shared" si="26"/>
        <v>0.31798245614035087</v>
      </c>
      <c r="T295" s="9">
        <f t="shared" si="27"/>
        <v>0</v>
      </c>
      <c r="U295" s="9">
        <f t="shared" si="28"/>
        <v>16</v>
      </c>
      <c r="V295" s="9">
        <f t="shared" si="29"/>
        <v>7</v>
      </c>
    </row>
    <row r="296" spans="1:22" x14ac:dyDescent="0.25">
      <c r="A296" t="s">
        <v>2794</v>
      </c>
      <c r="B296" s="32" t="s">
        <v>1924</v>
      </c>
      <c r="C296" t="s">
        <v>202</v>
      </c>
      <c r="D296" t="s">
        <v>4746</v>
      </c>
      <c r="E296" s="9">
        <v>7</v>
      </c>
      <c r="F296" s="9">
        <v>6</v>
      </c>
      <c r="G296" s="9">
        <v>14</v>
      </c>
      <c r="H296" s="9">
        <v>11</v>
      </c>
      <c r="I296" s="9">
        <v>22</v>
      </c>
      <c r="J296" s="9">
        <v>20</v>
      </c>
      <c r="K296">
        <v>61.599999999999994</v>
      </c>
      <c r="L296" s="9">
        <v>36.4</v>
      </c>
      <c r="M296" s="19">
        <v>18</v>
      </c>
      <c r="N296" s="19">
        <v>23</v>
      </c>
      <c r="O296" s="19">
        <v>2</v>
      </c>
      <c r="P296" s="19">
        <v>0</v>
      </c>
      <c r="Q296" s="19">
        <f t="shared" si="24"/>
        <v>61.599999999999994</v>
      </c>
      <c r="R296" s="3">
        <f t="shared" si="25"/>
        <v>17.035889033200327</v>
      </c>
      <c r="S296" s="3">
        <f t="shared" si="26"/>
        <v>0.66088516746411485</v>
      </c>
      <c r="T296" s="9">
        <f t="shared" si="27"/>
        <v>0</v>
      </c>
      <c r="U296" s="9">
        <f t="shared" si="28"/>
        <v>61.599999999999994</v>
      </c>
      <c r="V296" s="9">
        <f t="shared" si="29"/>
        <v>22</v>
      </c>
    </row>
    <row r="297" spans="1:22" x14ac:dyDescent="0.25">
      <c r="A297" t="s">
        <v>2907</v>
      </c>
      <c r="B297" s="32" t="s">
        <v>2035</v>
      </c>
      <c r="C297" t="s">
        <v>202</v>
      </c>
      <c r="D297" t="s">
        <v>5604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>
        <v>0</v>
      </c>
      <c r="L297" s="9">
        <v>0</v>
      </c>
      <c r="M297" s="19">
        <v>0</v>
      </c>
      <c r="N297" s="19">
        <v>0</v>
      </c>
      <c r="O297" s="19">
        <v>4</v>
      </c>
      <c r="P297" s="19">
        <v>3</v>
      </c>
      <c r="Q297" s="19">
        <f t="shared" si="24"/>
        <v>0</v>
      </c>
      <c r="R297" s="3">
        <f t="shared" si="25"/>
        <v>1.378954368902449</v>
      </c>
      <c r="S297" s="3">
        <f t="shared" si="26"/>
        <v>0.11513157894736843</v>
      </c>
      <c r="T297" s="9">
        <f t="shared" si="27"/>
        <v>0</v>
      </c>
      <c r="U297" s="9">
        <f t="shared" si="28"/>
        <v>4</v>
      </c>
      <c r="V297" s="9">
        <f t="shared" si="29"/>
        <v>2</v>
      </c>
    </row>
    <row r="298" spans="1:22" x14ac:dyDescent="0.25">
      <c r="A298" t="s">
        <v>2907</v>
      </c>
      <c r="B298" s="32" t="s">
        <v>2035</v>
      </c>
      <c r="C298" t="s">
        <v>202</v>
      </c>
      <c r="D298" t="s">
        <v>4746</v>
      </c>
      <c r="E298" s="9">
        <v>3</v>
      </c>
      <c r="F298" s="9">
        <v>1</v>
      </c>
      <c r="G298" s="9">
        <v>3</v>
      </c>
      <c r="H298" s="9">
        <v>1</v>
      </c>
      <c r="I298" s="9">
        <v>1</v>
      </c>
      <c r="J298" s="9">
        <v>2</v>
      </c>
      <c r="K298">
        <v>8.3999999999999986</v>
      </c>
      <c r="L298" s="9">
        <v>4.1999999999999993</v>
      </c>
      <c r="M298" s="19">
        <v>1</v>
      </c>
      <c r="N298" s="19">
        <v>7</v>
      </c>
      <c r="O298" s="19">
        <v>1</v>
      </c>
      <c r="P298" s="19">
        <v>0</v>
      </c>
      <c r="Q298" s="19">
        <f t="shared" si="24"/>
        <v>8.3999999999999986</v>
      </c>
      <c r="R298" s="3">
        <f t="shared" si="25"/>
        <v>2.6222243622658619</v>
      </c>
      <c r="S298" s="3">
        <f t="shared" si="26"/>
        <v>9.7488038277511943E-2</v>
      </c>
      <c r="T298" s="9">
        <f t="shared" si="27"/>
        <v>0</v>
      </c>
      <c r="U298" s="9">
        <f t="shared" si="28"/>
        <v>8.3999999999999986</v>
      </c>
      <c r="V298" s="9">
        <f t="shared" si="29"/>
        <v>3</v>
      </c>
    </row>
    <row r="299" spans="1:22" x14ac:dyDescent="0.25">
      <c r="A299" t="s">
        <v>456</v>
      </c>
      <c r="B299" s="32" t="s">
        <v>173</v>
      </c>
      <c r="C299" t="s">
        <v>202</v>
      </c>
      <c r="D299" t="s">
        <v>113</v>
      </c>
      <c r="E299" s="9">
        <v>0</v>
      </c>
      <c r="F299" s="9">
        <v>0</v>
      </c>
      <c r="G299" s="9">
        <v>0</v>
      </c>
      <c r="H299" s="9">
        <v>0</v>
      </c>
      <c r="I299" s="9">
        <v>1</v>
      </c>
      <c r="J299" s="9">
        <v>0</v>
      </c>
      <c r="K299">
        <v>0</v>
      </c>
      <c r="L299" s="9">
        <v>0</v>
      </c>
      <c r="M299" s="19">
        <v>4</v>
      </c>
      <c r="N299" s="19">
        <v>0</v>
      </c>
      <c r="O299" s="19">
        <v>0</v>
      </c>
      <c r="P299" s="19">
        <v>3</v>
      </c>
      <c r="Q299" s="19">
        <f t="shared" si="24"/>
        <v>0</v>
      </c>
      <c r="R299" s="3">
        <f t="shared" si="25"/>
        <v>1.3706888336846839</v>
      </c>
      <c r="S299" s="3">
        <f t="shared" si="26"/>
        <v>8.771929824561403E-2</v>
      </c>
      <c r="T299" s="9">
        <f t="shared" si="27"/>
        <v>0</v>
      </c>
      <c r="U299" s="9">
        <f t="shared" si="28"/>
        <v>4</v>
      </c>
      <c r="V299" s="9">
        <f t="shared" si="29"/>
        <v>2</v>
      </c>
    </row>
    <row r="300" spans="1:22" x14ac:dyDescent="0.25">
      <c r="A300" t="s">
        <v>456</v>
      </c>
      <c r="B300" s="32" t="s">
        <v>173</v>
      </c>
      <c r="C300" t="s">
        <v>202</v>
      </c>
      <c r="D300" t="s">
        <v>106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>
        <v>0</v>
      </c>
      <c r="L300" s="9">
        <v>5.6</v>
      </c>
      <c r="M300" s="19">
        <v>0</v>
      </c>
      <c r="N300" s="19">
        <v>4</v>
      </c>
      <c r="O300" s="19">
        <v>0</v>
      </c>
      <c r="P300" s="19">
        <v>0</v>
      </c>
      <c r="Q300" s="19">
        <f t="shared" si="24"/>
        <v>0</v>
      </c>
      <c r="R300" s="3">
        <f t="shared" si="25"/>
        <v>1.8992821610473594</v>
      </c>
      <c r="S300" s="3">
        <f t="shared" si="26"/>
        <v>0.15789473684210525</v>
      </c>
      <c r="T300" s="9">
        <f t="shared" si="27"/>
        <v>0</v>
      </c>
      <c r="U300" s="9">
        <f t="shared" si="28"/>
        <v>5.6</v>
      </c>
      <c r="V300" s="9">
        <f t="shared" si="29"/>
        <v>2</v>
      </c>
    </row>
    <row r="301" spans="1:22" x14ac:dyDescent="0.25">
      <c r="A301" t="s">
        <v>456</v>
      </c>
      <c r="B301" s="32" t="s">
        <v>173</v>
      </c>
      <c r="C301" t="s">
        <v>202</v>
      </c>
      <c r="D301" t="s">
        <v>108</v>
      </c>
      <c r="E301" s="9">
        <v>0</v>
      </c>
      <c r="F301" s="9">
        <v>1</v>
      </c>
      <c r="G301" s="9">
        <v>0</v>
      </c>
      <c r="H301" s="9">
        <v>0</v>
      </c>
      <c r="I301" s="9">
        <v>0</v>
      </c>
      <c r="J301" s="9">
        <v>0</v>
      </c>
      <c r="K301">
        <v>0</v>
      </c>
      <c r="L301" s="9">
        <v>0</v>
      </c>
      <c r="M301" s="19">
        <v>0</v>
      </c>
      <c r="N301" s="19">
        <v>0</v>
      </c>
      <c r="O301" s="19">
        <v>0</v>
      </c>
      <c r="P301" s="19">
        <v>0</v>
      </c>
      <c r="Q301" s="19">
        <f t="shared" si="24"/>
        <v>0</v>
      </c>
      <c r="R301" s="3">
        <f t="shared" si="25"/>
        <v>0.28867513459481287</v>
      </c>
      <c r="S301" s="3">
        <f t="shared" si="26"/>
        <v>3.2894736842105261E-2</v>
      </c>
      <c r="T301" s="9">
        <f t="shared" si="27"/>
        <v>0</v>
      </c>
      <c r="U301" s="9">
        <f t="shared" si="28"/>
        <v>1</v>
      </c>
      <c r="V301" s="9">
        <f t="shared" si="29"/>
        <v>0</v>
      </c>
    </row>
    <row r="302" spans="1:22" x14ac:dyDescent="0.25">
      <c r="A302" t="s">
        <v>456</v>
      </c>
      <c r="B302" s="32" t="s">
        <v>173</v>
      </c>
      <c r="C302" t="s">
        <v>202</v>
      </c>
      <c r="D302" t="s">
        <v>2214</v>
      </c>
      <c r="E302" s="9">
        <v>0</v>
      </c>
      <c r="F302" s="9">
        <v>2</v>
      </c>
      <c r="G302" s="9">
        <v>0</v>
      </c>
      <c r="H302" s="9">
        <v>0</v>
      </c>
      <c r="I302" s="9">
        <v>0</v>
      </c>
      <c r="J302" s="9">
        <v>0</v>
      </c>
      <c r="K302">
        <v>0</v>
      </c>
      <c r="L302" s="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f t="shared" si="24"/>
        <v>0</v>
      </c>
      <c r="R302" s="3">
        <f t="shared" si="25"/>
        <v>0.57735026918962573</v>
      </c>
      <c r="S302" s="3">
        <f t="shared" si="26"/>
        <v>6.5789473684210523E-2</v>
      </c>
      <c r="T302" s="9">
        <f t="shared" si="27"/>
        <v>0</v>
      </c>
      <c r="U302" s="9">
        <f t="shared" si="28"/>
        <v>2</v>
      </c>
      <c r="V302" s="9">
        <f t="shared" si="29"/>
        <v>1</v>
      </c>
    </row>
    <row r="303" spans="1:22" x14ac:dyDescent="0.25">
      <c r="A303" t="s">
        <v>456</v>
      </c>
      <c r="B303" s="32" t="s">
        <v>173</v>
      </c>
      <c r="C303" t="s">
        <v>202</v>
      </c>
      <c r="D303" t="s">
        <v>4746</v>
      </c>
      <c r="E303" s="9">
        <v>0</v>
      </c>
      <c r="F303" s="9">
        <v>5</v>
      </c>
      <c r="G303" s="9">
        <v>5</v>
      </c>
      <c r="H303" s="9">
        <v>0</v>
      </c>
      <c r="I303" s="9">
        <v>0</v>
      </c>
      <c r="J303" s="9">
        <v>0</v>
      </c>
      <c r="K303">
        <v>4.1999999999999993</v>
      </c>
      <c r="L303" s="9">
        <v>0</v>
      </c>
      <c r="M303" s="19">
        <v>0</v>
      </c>
      <c r="N303" s="19">
        <v>0</v>
      </c>
      <c r="O303" s="19">
        <v>0</v>
      </c>
      <c r="P303" s="19">
        <v>0</v>
      </c>
      <c r="Q303" s="19">
        <f t="shared" si="24"/>
        <v>4.1999999999999993</v>
      </c>
      <c r="R303" s="3">
        <f t="shared" si="25"/>
        <v>2.1497709532680802</v>
      </c>
      <c r="S303" s="3">
        <f t="shared" si="26"/>
        <v>0.15570175438596492</v>
      </c>
      <c r="T303" s="9">
        <f t="shared" si="27"/>
        <v>0</v>
      </c>
      <c r="U303" s="9">
        <f t="shared" si="28"/>
        <v>5</v>
      </c>
      <c r="V303" s="9">
        <f t="shared" si="29"/>
        <v>3</v>
      </c>
    </row>
    <row r="304" spans="1:22" x14ac:dyDescent="0.25">
      <c r="A304" t="s">
        <v>631</v>
      </c>
      <c r="B304" s="32" t="s">
        <v>161</v>
      </c>
      <c r="C304" t="s">
        <v>202</v>
      </c>
      <c r="D304" t="s">
        <v>113</v>
      </c>
      <c r="E304" s="9">
        <v>0</v>
      </c>
      <c r="F304" s="9">
        <v>1</v>
      </c>
      <c r="G304" s="9">
        <v>0</v>
      </c>
      <c r="H304" s="9">
        <v>0</v>
      </c>
      <c r="I304" s="9">
        <v>0</v>
      </c>
      <c r="J304" s="9">
        <v>0</v>
      </c>
      <c r="K304">
        <v>0</v>
      </c>
      <c r="L304" s="9">
        <v>1.4</v>
      </c>
      <c r="M304" s="19">
        <v>4</v>
      </c>
      <c r="N304" s="19">
        <v>0</v>
      </c>
      <c r="O304" s="19">
        <v>3</v>
      </c>
      <c r="P304" s="19">
        <v>0</v>
      </c>
      <c r="Q304" s="19">
        <f t="shared" si="24"/>
        <v>0</v>
      </c>
      <c r="R304" s="3">
        <f t="shared" si="25"/>
        <v>1.3683655368446848</v>
      </c>
      <c r="S304" s="3">
        <f t="shared" si="26"/>
        <v>7.7302631578947373E-2</v>
      </c>
      <c r="T304" s="9">
        <f t="shared" si="27"/>
        <v>0</v>
      </c>
      <c r="U304" s="9">
        <f t="shared" si="28"/>
        <v>4</v>
      </c>
      <c r="V304" s="9">
        <f t="shared" si="29"/>
        <v>2</v>
      </c>
    </row>
    <row r="305" spans="1:22" x14ac:dyDescent="0.25">
      <c r="A305" t="s">
        <v>631</v>
      </c>
      <c r="B305" s="32" t="s">
        <v>161</v>
      </c>
      <c r="C305" t="s">
        <v>202</v>
      </c>
      <c r="D305" t="s">
        <v>106</v>
      </c>
      <c r="E305" s="9">
        <v>0</v>
      </c>
      <c r="F305" s="9">
        <v>2</v>
      </c>
      <c r="G305" s="9">
        <v>0</v>
      </c>
      <c r="H305" s="9">
        <v>4</v>
      </c>
      <c r="I305" s="9">
        <v>4</v>
      </c>
      <c r="J305" s="9">
        <v>0</v>
      </c>
      <c r="K305">
        <v>33.599999999999994</v>
      </c>
      <c r="L305" s="9">
        <v>5.6</v>
      </c>
      <c r="M305" s="19">
        <v>5</v>
      </c>
      <c r="N305" s="19">
        <v>12</v>
      </c>
      <c r="O305" s="19">
        <v>3</v>
      </c>
      <c r="P305" s="19">
        <v>0</v>
      </c>
      <c r="Q305" s="19">
        <f t="shared" si="24"/>
        <v>33.599999999999994</v>
      </c>
      <c r="R305" s="3">
        <f t="shared" si="25"/>
        <v>9.4159761076909074</v>
      </c>
      <c r="S305" s="3">
        <f t="shared" si="26"/>
        <v>0.28453947368421051</v>
      </c>
      <c r="T305" s="9">
        <f t="shared" si="27"/>
        <v>0</v>
      </c>
      <c r="U305" s="9">
        <f t="shared" si="28"/>
        <v>33.599999999999994</v>
      </c>
      <c r="V305" s="9">
        <f t="shared" si="29"/>
        <v>12</v>
      </c>
    </row>
    <row r="306" spans="1:22" x14ac:dyDescent="0.25">
      <c r="A306" t="s">
        <v>631</v>
      </c>
      <c r="B306" s="32" t="s">
        <v>161</v>
      </c>
      <c r="C306" t="s">
        <v>202</v>
      </c>
      <c r="D306" t="s">
        <v>108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>
        <v>0</v>
      </c>
      <c r="L306" s="9">
        <v>0</v>
      </c>
      <c r="M306" s="19">
        <v>0</v>
      </c>
      <c r="N306" s="19">
        <v>0</v>
      </c>
      <c r="O306" s="19">
        <v>0</v>
      </c>
      <c r="P306" s="19">
        <v>1</v>
      </c>
      <c r="Q306" s="19">
        <f t="shared" si="24"/>
        <v>0</v>
      </c>
      <c r="R306" s="3">
        <f t="shared" si="25"/>
        <v>0.28867513459481287</v>
      </c>
      <c r="S306" s="3">
        <f t="shared" si="26"/>
        <v>3.2894736842105261E-2</v>
      </c>
      <c r="T306" s="9">
        <f t="shared" si="27"/>
        <v>0</v>
      </c>
      <c r="U306" s="9">
        <f t="shared" si="28"/>
        <v>1</v>
      </c>
      <c r="V306" s="9">
        <f t="shared" si="29"/>
        <v>0</v>
      </c>
    </row>
    <row r="307" spans="1:22" x14ac:dyDescent="0.25">
      <c r="A307" t="s">
        <v>631</v>
      </c>
      <c r="B307" s="32" t="s">
        <v>161</v>
      </c>
      <c r="C307" t="s">
        <v>202</v>
      </c>
      <c r="D307" t="s">
        <v>2214</v>
      </c>
      <c r="E307" s="9">
        <v>1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>
        <v>0</v>
      </c>
      <c r="L307" s="9">
        <v>0</v>
      </c>
      <c r="M307" s="19">
        <v>0</v>
      </c>
      <c r="N307" s="19">
        <v>0</v>
      </c>
      <c r="O307" s="19">
        <v>0</v>
      </c>
      <c r="P307" s="19">
        <v>0</v>
      </c>
      <c r="Q307" s="19">
        <f t="shared" si="24"/>
        <v>0</v>
      </c>
      <c r="R307" s="3">
        <f t="shared" si="25"/>
        <v>0.28867513459481287</v>
      </c>
      <c r="S307" s="3">
        <f t="shared" si="26"/>
        <v>3.2894736842105261E-2</v>
      </c>
      <c r="T307" s="9">
        <f t="shared" si="27"/>
        <v>0</v>
      </c>
      <c r="U307" s="9">
        <f t="shared" si="28"/>
        <v>1</v>
      </c>
      <c r="V307" s="9">
        <f t="shared" si="29"/>
        <v>0</v>
      </c>
    </row>
    <row r="308" spans="1:22" x14ac:dyDescent="0.25">
      <c r="A308" t="s">
        <v>631</v>
      </c>
      <c r="B308" s="32" t="s">
        <v>161</v>
      </c>
      <c r="C308" t="s">
        <v>202</v>
      </c>
      <c r="D308" t="s">
        <v>109</v>
      </c>
      <c r="E308" s="9">
        <v>0</v>
      </c>
      <c r="F308" s="9">
        <v>0</v>
      </c>
      <c r="G308" s="9">
        <v>2</v>
      </c>
      <c r="H308" s="9">
        <v>6</v>
      </c>
      <c r="I308" s="9">
        <v>0</v>
      </c>
      <c r="J308" s="9">
        <v>3</v>
      </c>
      <c r="K308">
        <v>0</v>
      </c>
      <c r="L308" s="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f t="shared" si="24"/>
        <v>0</v>
      </c>
      <c r="R308" s="3">
        <f t="shared" si="25"/>
        <v>1.880924981991251</v>
      </c>
      <c r="S308" s="3">
        <f t="shared" si="26"/>
        <v>0.1206140350877193</v>
      </c>
      <c r="T308" s="9">
        <f t="shared" si="27"/>
        <v>0</v>
      </c>
      <c r="U308" s="9">
        <f t="shared" si="28"/>
        <v>6</v>
      </c>
      <c r="V308" s="9">
        <f t="shared" si="29"/>
        <v>2</v>
      </c>
    </row>
    <row r="309" spans="1:22" x14ac:dyDescent="0.25">
      <c r="A309" t="s">
        <v>631</v>
      </c>
      <c r="B309" s="32" t="s">
        <v>161</v>
      </c>
      <c r="C309" t="s">
        <v>202</v>
      </c>
      <c r="D309" t="s">
        <v>4746</v>
      </c>
      <c r="E309" s="9">
        <v>0</v>
      </c>
      <c r="F309" s="9">
        <v>1</v>
      </c>
      <c r="G309" s="9">
        <v>0</v>
      </c>
      <c r="H309" s="9">
        <v>0</v>
      </c>
      <c r="I309" s="9">
        <v>1</v>
      </c>
      <c r="J309" s="9">
        <v>0</v>
      </c>
      <c r="K309">
        <v>16.799999999999997</v>
      </c>
      <c r="L309" s="9">
        <v>1.4</v>
      </c>
      <c r="M309" s="19">
        <v>5</v>
      </c>
      <c r="N309" s="19">
        <v>2</v>
      </c>
      <c r="O309" s="19">
        <v>2</v>
      </c>
      <c r="P309" s="19">
        <v>1</v>
      </c>
      <c r="Q309" s="19">
        <f t="shared" si="24"/>
        <v>16.799999999999997</v>
      </c>
      <c r="R309" s="3">
        <f t="shared" si="25"/>
        <v>4.7116554383461615</v>
      </c>
      <c r="S309" s="3">
        <f t="shared" si="26"/>
        <v>0.12417763157894736</v>
      </c>
      <c r="T309" s="9">
        <f t="shared" si="27"/>
        <v>0</v>
      </c>
      <c r="U309" s="9">
        <f t="shared" si="28"/>
        <v>16.799999999999997</v>
      </c>
      <c r="V309" s="9">
        <f t="shared" si="29"/>
        <v>6</v>
      </c>
    </row>
    <row r="310" spans="1:22" x14ac:dyDescent="0.25">
      <c r="A310" t="s">
        <v>2750</v>
      </c>
      <c r="B310" s="32" t="s">
        <v>1928</v>
      </c>
      <c r="C310" t="s">
        <v>202</v>
      </c>
      <c r="D310" t="s">
        <v>5604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>
        <v>0</v>
      </c>
      <c r="L310" s="9">
        <v>0</v>
      </c>
      <c r="M310" s="19">
        <v>0</v>
      </c>
      <c r="N310" s="19">
        <v>0</v>
      </c>
      <c r="O310" s="19">
        <v>6</v>
      </c>
      <c r="P310" s="19">
        <v>14</v>
      </c>
      <c r="Q310" s="19">
        <f t="shared" si="24"/>
        <v>0</v>
      </c>
      <c r="R310" s="3">
        <f t="shared" si="25"/>
        <v>4.2497771777595652</v>
      </c>
      <c r="S310" s="3">
        <f t="shared" si="26"/>
        <v>0.32894736842105265</v>
      </c>
      <c r="T310" s="9">
        <f t="shared" si="27"/>
        <v>0</v>
      </c>
      <c r="U310" s="9">
        <f t="shared" si="28"/>
        <v>14</v>
      </c>
      <c r="V310" s="9">
        <f t="shared" si="29"/>
        <v>5</v>
      </c>
    </row>
    <row r="311" spans="1:22" x14ac:dyDescent="0.25">
      <c r="A311" t="s">
        <v>2750</v>
      </c>
      <c r="B311" s="32" t="s">
        <v>1928</v>
      </c>
      <c r="C311" t="s">
        <v>202</v>
      </c>
      <c r="D311" t="s">
        <v>4746</v>
      </c>
      <c r="E311" s="9">
        <v>4</v>
      </c>
      <c r="F311" s="9">
        <v>7</v>
      </c>
      <c r="G311" s="9">
        <v>24</v>
      </c>
      <c r="H311" s="9">
        <v>6</v>
      </c>
      <c r="I311" s="9">
        <v>6</v>
      </c>
      <c r="J311" s="9">
        <v>4</v>
      </c>
      <c r="K311">
        <v>43.4</v>
      </c>
      <c r="L311" s="9">
        <v>9.7999999999999989</v>
      </c>
      <c r="M311" s="19">
        <v>11</v>
      </c>
      <c r="N311" s="19">
        <v>11</v>
      </c>
      <c r="O311" s="19">
        <v>3</v>
      </c>
      <c r="P311" s="19">
        <v>1</v>
      </c>
      <c r="Q311" s="19">
        <f t="shared" si="24"/>
        <v>43.4</v>
      </c>
      <c r="R311" s="3">
        <f t="shared" si="25"/>
        <v>11.862584418705271</v>
      </c>
      <c r="S311" s="3">
        <f t="shared" si="26"/>
        <v>0.35690789473684209</v>
      </c>
      <c r="T311" s="9">
        <f t="shared" si="27"/>
        <v>1</v>
      </c>
      <c r="U311" s="9">
        <f t="shared" si="28"/>
        <v>43.4</v>
      </c>
      <c r="V311" s="9">
        <f t="shared" si="29"/>
        <v>15</v>
      </c>
    </row>
    <row r="312" spans="1:22" x14ac:dyDescent="0.25">
      <c r="A312" t="s">
        <v>3032</v>
      </c>
      <c r="B312" s="32" t="s">
        <v>1955</v>
      </c>
      <c r="C312" t="s">
        <v>202</v>
      </c>
      <c r="D312" t="s">
        <v>5604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>
        <v>0</v>
      </c>
      <c r="L312" s="9">
        <v>0</v>
      </c>
      <c r="M312" s="19">
        <v>0</v>
      </c>
      <c r="N312" s="19">
        <v>0</v>
      </c>
      <c r="O312" s="19">
        <v>3</v>
      </c>
      <c r="P312" s="19">
        <v>8</v>
      </c>
      <c r="Q312" s="19">
        <f t="shared" si="24"/>
        <v>0</v>
      </c>
      <c r="R312" s="3">
        <f t="shared" si="25"/>
        <v>2.3915887961137821</v>
      </c>
      <c r="S312" s="3">
        <f t="shared" si="26"/>
        <v>0.18092105263157895</v>
      </c>
      <c r="T312" s="9">
        <f t="shared" si="27"/>
        <v>0</v>
      </c>
      <c r="U312" s="9">
        <f t="shared" si="28"/>
        <v>8</v>
      </c>
      <c r="V312" s="9">
        <f t="shared" si="29"/>
        <v>3</v>
      </c>
    </row>
    <row r="313" spans="1:22" x14ac:dyDescent="0.25">
      <c r="A313" t="s">
        <v>3032</v>
      </c>
      <c r="B313" s="32" t="s">
        <v>1955</v>
      </c>
      <c r="C313" t="s">
        <v>202</v>
      </c>
      <c r="D313" t="s">
        <v>820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>
        <v>0</v>
      </c>
      <c r="L313" s="9">
        <v>0</v>
      </c>
      <c r="M313" s="19">
        <v>0</v>
      </c>
      <c r="N313" s="19">
        <v>0</v>
      </c>
      <c r="O313" s="19">
        <v>1</v>
      </c>
      <c r="P313" s="19">
        <v>0</v>
      </c>
      <c r="Q313" s="19">
        <f t="shared" si="24"/>
        <v>0</v>
      </c>
      <c r="R313" s="3">
        <f t="shared" si="25"/>
        <v>0.28867513459481287</v>
      </c>
      <c r="S313" s="3">
        <f t="shared" si="26"/>
        <v>3.2894736842105261E-2</v>
      </c>
      <c r="T313" s="9">
        <f t="shared" si="27"/>
        <v>0</v>
      </c>
      <c r="U313" s="9">
        <f t="shared" si="28"/>
        <v>1</v>
      </c>
      <c r="V313" s="9">
        <f t="shared" si="29"/>
        <v>0</v>
      </c>
    </row>
    <row r="314" spans="1:22" x14ac:dyDescent="0.25">
      <c r="A314" t="s">
        <v>3032</v>
      </c>
      <c r="B314" s="32" t="s">
        <v>1955</v>
      </c>
      <c r="C314" t="s">
        <v>202</v>
      </c>
      <c r="D314" t="s">
        <v>4746</v>
      </c>
      <c r="E314" s="9">
        <v>7</v>
      </c>
      <c r="F314" s="9">
        <v>11</v>
      </c>
      <c r="G314" s="9">
        <v>14</v>
      </c>
      <c r="H314" s="9">
        <v>14</v>
      </c>
      <c r="I314" s="9">
        <v>14</v>
      </c>
      <c r="J314" s="9">
        <v>9</v>
      </c>
      <c r="K314">
        <v>81.199999999999989</v>
      </c>
      <c r="L314" s="9">
        <v>16.799999999999997</v>
      </c>
      <c r="M314" s="19">
        <v>9</v>
      </c>
      <c r="N314" s="19">
        <v>12</v>
      </c>
      <c r="O314" s="19">
        <v>8</v>
      </c>
      <c r="P314" s="19">
        <v>3</v>
      </c>
      <c r="Q314" s="19">
        <f t="shared" si="24"/>
        <v>81.199999999999989</v>
      </c>
      <c r="R314" s="3">
        <f t="shared" si="25"/>
        <v>20.698257868426477</v>
      </c>
      <c r="S314" s="3">
        <f t="shared" si="26"/>
        <v>0.54550438596491224</v>
      </c>
      <c r="T314" s="9">
        <f t="shared" si="27"/>
        <v>3</v>
      </c>
      <c r="U314" s="9">
        <f t="shared" si="28"/>
        <v>81.199999999999989</v>
      </c>
      <c r="V314" s="9">
        <f t="shared" si="29"/>
        <v>27</v>
      </c>
    </row>
    <row r="315" spans="1:22" x14ac:dyDescent="0.25">
      <c r="A315" t="s">
        <v>3044</v>
      </c>
      <c r="B315" s="32" t="s">
        <v>1971</v>
      </c>
      <c r="C315" t="s">
        <v>202</v>
      </c>
      <c r="D315" t="s">
        <v>5604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>
        <v>0</v>
      </c>
      <c r="L315" s="9">
        <v>0</v>
      </c>
      <c r="M315" s="19">
        <v>0</v>
      </c>
      <c r="N315" s="19">
        <v>0</v>
      </c>
      <c r="O315" s="19">
        <v>1</v>
      </c>
      <c r="P315" s="19">
        <v>7</v>
      </c>
      <c r="Q315" s="19">
        <f t="shared" si="24"/>
        <v>0</v>
      </c>
      <c r="R315" s="3">
        <f t="shared" si="25"/>
        <v>2.0150945537631877</v>
      </c>
      <c r="S315" s="3">
        <f t="shared" si="26"/>
        <v>0.13157894736842105</v>
      </c>
      <c r="T315" s="9">
        <f t="shared" si="27"/>
        <v>0</v>
      </c>
      <c r="U315" s="9">
        <f t="shared" si="28"/>
        <v>7</v>
      </c>
      <c r="V315" s="9">
        <f t="shared" si="29"/>
        <v>3</v>
      </c>
    </row>
    <row r="316" spans="1:22" x14ac:dyDescent="0.25">
      <c r="A316" t="s">
        <v>3044</v>
      </c>
      <c r="B316" s="32" t="s">
        <v>1971</v>
      </c>
      <c r="C316" t="s">
        <v>202</v>
      </c>
      <c r="D316" t="s">
        <v>4746</v>
      </c>
      <c r="E316" s="9">
        <v>2</v>
      </c>
      <c r="F316" s="9">
        <v>3</v>
      </c>
      <c r="G316" s="9">
        <v>4</v>
      </c>
      <c r="H316" s="9">
        <v>3</v>
      </c>
      <c r="I316" s="9">
        <v>5</v>
      </c>
      <c r="J316" s="9">
        <v>5</v>
      </c>
      <c r="K316">
        <v>35</v>
      </c>
      <c r="L316" s="9">
        <v>14</v>
      </c>
      <c r="M316" s="19">
        <v>10</v>
      </c>
      <c r="N316" s="19">
        <v>7</v>
      </c>
      <c r="O316" s="19">
        <v>5</v>
      </c>
      <c r="P316" s="19">
        <v>0</v>
      </c>
      <c r="Q316" s="19">
        <f t="shared" si="24"/>
        <v>35</v>
      </c>
      <c r="R316" s="3">
        <f t="shared" si="25"/>
        <v>9.3529285642130695</v>
      </c>
      <c r="S316" s="3">
        <f t="shared" si="26"/>
        <v>0.27811004784688997</v>
      </c>
      <c r="T316" s="9">
        <f t="shared" si="27"/>
        <v>0</v>
      </c>
      <c r="U316" s="9">
        <f t="shared" si="28"/>
        <v>35</v>
      </c>
      <c r="V316" s="9">
        <f t="shared" si="29"/>
        <v>12</v>
      </c>
    </row>
    <row r="317" spans="1:22" x14ac:dyDescent="0.25">
      <c r="A317" t="s">
        <v>2808</v>
      </c>
      <c r="B317" s="32" t="s">
        <v>1922</v>
      </c>
      <c r="C317" t="s">
        <v>202</v>
      </c>
      <c r="D317" t="s">
        <v>5604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>
        <v>0</v>
      </c>
      <c r="L317" s="9">
        <v>0</v>
      </c>
      <c r="M317" s="19">
        <v>0</v>
      </c>
      <c r="N317" s="19">
        <v>0</v>
      </c>
      <c r="O317" s="19">
        <v>1</v>
      </c>
      <c r="P317" s="19">
        <v>5</v>
      </c>
      <c r="Q317" s="19">
        <f t="shared" si="24"/>
        <v>0</v>
      </c>
      <c r="R317" s="3">
        <f t="shared" si="25"/>
        <v>1.4459976109624424</v>
      </c>
      <c r="S317" s="3">
        <f t="shared" si="26"/>
        <v>9.8684210526315791E-2</v>
      </c>
      <c r="T317" s="9">
        <f t="shared" si="27"/>
        <v>0</v>
      </c>
      <c r="U317" s="9">
        <f t="shared" si="28"/>
        <v>5</v>
      </c>
      <c r="V317" s="9">
        <f t="shared" si="29"/>
        <v>2</v>
      </c>
    </row>
    <row r="318" spans="1:22" x14ac:dyDescent="0.25">
      <c r="A318" t="s">
        <v>2808</v>
      </c>
      <c r="B318" s="32" t="s">
        <v>1922</v>
      </c>
      <c r="C318" t="s">
        <v>202</v>
      </c>
      <c r="D318" t="s">
        <v>4746</v>
      </c>
      <c r="E318" s="9">
        <v>2</v>
      </c>
      <c r="F318" s="9">
        <v>4</v>
      </c>
      <c r="G318" s="9">
        <v>6</v>
      </c>
      <c r="H318" s="9">
        <v>0</v>
      </c>
      <c r="I318" s="9">
        <v>1</v>
      </c>
      <c r="J318" s="9">
        <v>4</v>
      </c>
      <c r="K318">
        <v>16.799999999999997</v>
      </c>
      <c r="L318" s="9">
        <v>11.2</v>
      </c>
      <c r="M318" s="19">
        <v>4</v>
      </c>
      <c r="N318" s="19">
        <v>7</v>
      </c>
      <c r="O318" s="19">
        <v>2</v>
      </c>
      <c r="P318" s="19">
        <v>0</v>
      </c>
      <c r="Q318" s="19">
        <f t="shared" si="24"/>
        <v>16.799999999999997</v>
      </c>
      <c r="R318" s="3">
        <f t="shared" si="25"/>
        <v>4.9483391765379823</v>
      </c>
      <c r="S318" s="3">
        <f t="shared" si="26"/>
        <v>0.19078947368421054</v>
      </c>
      <c r="T318" s="9">
        <f t="shared" si="27"/>
        <v>0</v>
      </c>
      <c r="U318" s="9">
        <f t="shared" si="28"/>
        <v>16.799999999999997</v>
      </c>
      <c r="V318" s="9">
        <f t="shared" si="29"/>
        <v>6</v>
      </c>
    </row>
    <row r="319" spans="1:22" x14ac:dyDescent="0.25">
      <c r="A319" t="s">
        <v>4357</v>
      </c>
      <c r="B319" s="32" t="s">
        <v>2505</v>
      </c>
      <c r="C319" t="s">
        <v>202</v>
      </c>
      <c r="D319" t="s">
        <v>4746</v>
      </c>
      <c r="E319" s="9">
        <v>0</v>
      </c>
      <c r="F319" s="9">
        <v>0</v>
      </c>
      <c r="G319" s="9">
        <v>1</v>
      </c>
      <c r="H319" s="9">
        <v>1</v>
      </c>
      <c r="I319" s="9">
        <v>0</v>
      </c>
      <c r="J319" s="9">
        <v>1</v>
      </c>
      <c r="K319">
        <v>0</v>
      </c>
      <c r="L319" s="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f t="shared" si="24"/>
        <v>0</v>
      </c>
      <c r="R319" s="3">
        <f t="shared" si="25"/>
        <v>0.45226701686664544</v>
      </c>
      <c r="S319" s="3">
        <f t="shared" si="26"/>
        <v>3.2894736842105261E-2</v>
      </c>
      <c r="T319" s="9">
        <f t="shared" si="27"/>
        <v>0</v>
      </c>
      <c r="U319" s="9">
        <f t="shared" si="28"/>
        <v>1</v>
      </c>
      <c r="V319" s="9">
        <f t="shared" si="29"/>
        <v>1</v>
      </c>
    </row>
    <row r="320" spans="1:22" x14ac:dyDescent="0.25">
      <c r="A320" t="s">
        <v>495</v>
      </c>
      <c r="B320" s="32" t="s">
        <v>153</v>
      </c>
      <c r="C320" t="s">
        <v>202</v>
      </c>
      <c r="D320" t="s">
        <v>113</v>
      </c>
      <c r="E320" s="9">
        <v>0</v>
      </c>
      <c r="F320" s="9">
        <v>2</v>
      </c>
      <c r="G320" s="9">
        <v>0</v>
      </c>
      <c r="H320" s="9">
        <v>0</v>
      </c>
      <c r="I320" s="9">
        <v>0</v>
      </c>
      <c r="J320" s="9">
        <v>0</v>
      </c>
      <c r="K320">
        <v>0</v>
      </c>
      <c r="L320" s="9">
        <v>0</v>
      </c>
      <c r="M320" s="19">
        <v>1</v>
      </c>
      <c r="N320" s="19">
        <v>1</v>
      </c>
      <c r="O320" s="19">
        <v>0</v>
      </c>
      <c r="P320" s="19">
        <v>0</v>
      </c>
      <c r="Q320" s="19">
        <f t="shared" si="24"/>
        <v>0</v>
      </c>
      <c r="R320" s="3">
        <f t="shared" si="25"/>
        <v>0.6513389472789296</v>
      </c>
      <c r="S320" s="3">
        <f t="shared" si="26"/>
        <v>4.3859649122807015E-2</v>
      </c>
      <c r="T320" s="9">
        <f t="shared" si="27"/>
        <v>0</v>
      </c>
      <c r="U320" s="9">
        <f t="shared" si="28"/>
        <v>2</v>
      </c>
      <c r="V320" s="9">
        <f t="shared" si="29"/>
        <v>1</v>
      </c>
    </row>
    <row r="321" spans="1:22" x14ac:dyDescent="0.25">
      <c r="A321" t="s">
        <v>495</v>
      </c>
      <c r="B321" s="32" t="s">
        <v>153</v>
      </c>
      <c r="C321" t="s">
        <v>202</v>
      </c>
      <c r="D321" t="s">
        <v>106</v>
      </c>
      <c r="E321" s="9">
        <v>2</v>
      </c>
      <c r="F321" s="9">
        <v>1</v>
      </c>
      <c r="G321" s="9">
        <v>2</v>
      </c>
      <c r="H321" s="9">
        <v>0</v>
      </c>
      <c r="I321" s="9">
        <v>2</v>
      </c>
      <c r="J321" s="9">
        <v>7</v>
      </c>
      <c r="K321">
        <v>7</v>
      </c>
      <c r="L321" s="9">
        <v>0</v>
      </c>
      <c r="M321" s="19">
        <v>0</v>
      </c>
      <c r="N321" s="19">
        <v>2</v>
      </c>
      <c r="O321" s="19">
        <v>5</v>
      </c>
      <c r="P321" s="19">
        <v>0</v>
      </c>
      <c r="Q321" s="19">
        <f t="shared" si="24"/>
        <v>7</v>
      </c>
      <c r="R321" s="3">
        <f t="shared" si="25"/>
        <v>2.6053557891157184</v>
      </c>
      <c r="S321" s="3">
        <f t="shared" si="26"/>
        <v>0.11513157894736843</v>
      </c>
      <c r="T321" s="9">
        <f t="shared" si="27"/>
        <v>0</v>
      </c>
      <c r="U321" s="9">
        <f t="shared" si="28"/>
        <v>7</v>
      </c>
      <c r="V321" s="9">
        <f t="shared" si="29"/>
        <v>3</v>
      </c>
    </row>
    <row r="322" spans="1:22" x14ac:dyDescent="0.25">
      <c r="A322" t="s">
        <v>495</v>
      </c>
      <c r="B322" s="32" t="s">
        <v>153</v>
      </c>
      <c r="C322" t="s">
        <v>202</v>
      </c>
      <c r="D322" t="s">
        <v>109</v>
      </c>
      <c r="E322" s="9">
        <v>0</v>
      </c>
      <c r="F322" s="9">
        <v>0</v>
      </c>
      <c r="G322" s="9">
        <v>0</v>
      </c>
      <c r="H322" s="9">
        <v>0</v>
      </c>
      <c r="I322" s="9">
        <v>2</v>
      </c>
      <c r="J322" s="9">
        <v>1</v>
      </c>
      <c r="K322">
        <v>2.8</v>
      </c>
      <c r="L322" s="9">
        <v>0</v>
      </c>
      <c r="M322" s="19">
        <v>1</v>
      </c>
      <c r="N322" s="19">
        <v>4</v>
      </c>
      <c r="O322" s="19">
        <v>1</v>
      </c>
      <c r="P322" s="19">
        <v>0</v>
      </c>
      <c r="Q322" s="19">
        <f t="shared" ref="Q322:Q385" si="30">IFERROR(AVERAGEIF(K322:K322,"&lt;&gt;0"),0)</f>
        <v>2.8</v>
      </c>
      <c r="R322" s="3">
        <f t="shared" ref="R322:R385" si="31">_xlfn.STDEV.S(E322:P322)</f>
        <v>1.3224174374182605</v>
      </c>
      <c r="S322" s="3">
        <f t="shared" ref="S322:S385" si="32">IFERROR(AVERAGEIF(E322:P322,"&lt;&gt;0")/30.4,0)</f>
        <v>6.4692982456140358E-2</v>
      </c>
      <c r="T322" s="9">
        <f t="shared" ref="T322:T385" si="33">MIN(E322:P322)</f>
        <v>0</v>
      </c>
      <c r="U322" s="9">
        <f t="shared" ref="U322:U385" si="34">MAX(E322:P322)</f>
        <v>4</v>
      </c>
      <c r="V322" s="9">
        <f t="shared" ref="V322:V385" si="35">MROUND(ROUND(_xlfn.NORM.S.INV($Y$1)*R322*1,1),1)</f>
        <v>2</v>
      </c>
    </row>
    <row r="323" spans="1:22" x14ac:dyDescent="0.25">
      <c r="A323" t="s">
        <v>495</v>
      </c>
      <c r="B323" s="32" t="s">
        <v>153</v>
      </c>
      <c r="C323" t="s">
        <v>202</v>
      </c>
      <c r="D323" t="s">
        <v>4746</v>
      </c>
      <c r="E323" s="9">
        <v>0</v>
      </c>
      <c r="F323" s="9">
        <v>2</v>
      </c>
      <c r="G323" s="9">
        <v>0</v>
      </c>
      <c r="H323" s="9">
        <v>0</v>
      </c>
      <c r="I323" s="9">
        <v>2</v>
      </c>
      <c r="J323" s="9">
        <v>1</v>
      </c>
      <c r="K323">
        <v>1.4</v>
      </c>
      <c r="L323" s="9">
        <v>0</v>
      </c>
      <c r="M323" s="19">
        <v>1</v>
      </c>
      <c r="N323" s="19">
        <v>0</v>
      </c>
      <c r="O323" s="19">
        <v>1</v>
      </c>
      <c r="P323" s="19">
        <v>0</v>
      </c>
      <c r="Q323" s="19">
        <f t="shared" si="30"/>
        <v>1.4</v>
      </c>
      <c r="R323" s="3">
        <f t="shared" si="31"/>
        <v>0.80226950810582576</v>
      </c>
      <c r="S323" s="3">
        <f t="shared" si="32"/>
        <v>4.6052631578947373E-2</v>
      </c>
      <c r="T323" s="9">
        <f t="shared" si="33"/>
        <v>0</v>
      </c>
      <c r="U323" s="9">
        <f t="shared" si="34"/>
        <v>2</v>
      </c>
      <c r="V323" s="9">
        <f t="shared" si="35"/>
        <v>1</v>
      </c>
    </row>
    <row r="324" spans="1:22" x14ac:dyDescent="0.25">
      <c r="A324" t="s">
        <v>3851</v>
      </c>
      <c r="B324" s="32" t="s">
        <v>2507</v>
      </c>
      <c r="C324" t="s">
        <v>202</v>
      </c>
      <c r="D324" t="s">
        <v>4746</v>
      </c>
      <c r="E324" s="9">
        <v>0</v>
      </c>
      <c r="F324" s="9">
        <v>3</v>
      </c>
      <c r="G324" s="9">
        <v>0</v>
      </c>
      <c r="H324" s="9">
        <v>4</v>
      </c>
      <c r="I324" s="9">
        <v>4</v>
      </c>
      <c r="J324" s="9">
        <v>0</v>
      </c>
      <c r="K324">
        <v>11.2</v>
      </c>
      <c r="L324" s="9">
        <v>0</v>
      </c>
      <c r="M324" s="19">
        <v>0</v>
      </c>
      <c r="N324" s="19">
        <v>1</v>
      </c>
      <c r="O324" s="19">
        <v>1</v>
      </c>
      <c r="P324" s="19">
        <v>0</v>
      </c>
      <c r="Q324" s="19">
        <f t="shared" si="30"/>
        <v>11.2</v>
      </c>
      <c r="R324" s="3">
        <f t="shared" si="31"/>
        <v>3.2978872943235347</v>
      </c>
      <c r="S324" s="3">
        <f t="shared" si="32"/>
        <v>0.13267543859649122</v>
      </c>
      <c r="T324" s="9">
        <f t="shared" si="33"/>
        <v>0</v>
      </c>
      <c r="U324" s="9">
        <f t="shared" si="34"/>
        <v>11.2</v>
      </c>
      <c r="V324" s="9">
        <f t="shared" si="35"/>
        <v>4</v>
      </c>
    </row>
    <row r="325" spans="1:22" x14ac:dyDescent="0.25">
      <c r="A325" t="s">
        <v>3774</v>
      </c>
      <c r="B325" s="32" t="s">
        <v>2038</v>
      </c>
      <c r="C325" t="s">
        <v>202</v>
      </c>
      <c r="D325" t="s">
        <v>5604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>
        <v>0</v>
      </c>
      <c r="L325" s="9">
        <v>0</v>
      </c>
      <c r="M325" s="19">
        <v>0</v>
      </c>
      <c r="N325" s="19">
        <v>0</v>
      </c>
      <c r="O325" s="19">
        <v>2</v>
      </c>
      <c r="P325" s="19">
        <v>2</v>
      </c>
      <c r="Q325" s="19">
        <f t="shared" si="30"/>
        <v>0</v>
      </c>
      <c r="R325" s="3">
        <f t="shared" si="31"/>
        <v>0.77849894416152299</v>
      </c>
      <c r="S325" s="3">
        <f t="shared" si="32"/>
        <v>6.5789473684210523E-2</v>
      </c>
      <c r="T325" s="9">
        <f t="shared" si="33"/>
        <v>0</v>
      </c>
      <c r="U325" s="9">
        <f t="shared" si="34"/>
        <v>2</v>
      </c>
      <c r="V325" s="9">
        <f t="shared" si="35"/>
        <v>1</v>
      </c>
    </row>
    <row r="326" spans="1:22" x14ac:dyDescent="0.25">
      <c r="A326" t="s">
        <v>3774</v>
      </c>
      <c r="B326" s="32" t="s">
        <v>2038</v>
      </c>
      <c r="C326" t="s">
        <v>202</v>
      </c>
      <c r="D326" t="s">
        <v>4746</v>
      </c>
      <c r="E326" s="9">
        <v>3</v>
      </c>
      <c r="F326" s="9">
        <v>2</v>
      </c>
      <c r="G326" s="9">
        <v>4</v>
      </c>
      <c r="H326" s="9">
        <v>3</v>
      </c>
      <c r="I326" s="9">
        <v>5</v>
      </c>
      <c r="J326" s="9">
        <v>3</v>
      </c>
      <c r="K326">
        <v>39.199999999999996</v>
      </c>
      <c r="L326" s="9">
        <v>4.1999999999999993</v>
      </c>
      <c r="M326" s="19">
        <v>4</v>
      </c>
      <c r="N326" s="19">
        <v>2</v>
      </c>
      <c r="O326" s="19">
        <v>1</v>
      </c>
      <c r="P326" s="19">
        <v>0</v>
      </c>
      <c r="Q326" s="19">
        <f t="shared" si="30"/>
        <v>39.199999999999996</v>
      </c>
      <c r="R326" s="3">
        <f t="shared" si="31"/>
        <v>10.592736219035221</v>
      </c>
      <c r="S326" s="3">
        <f t="shared" si="32"/>
        <v>0.21052631578947367</v>
      </c>
      <c r="T326" s="9">
        <f t="shared" si="33"/>
        <v>0</v>
      </c>
      <c r="U326" s="9">
        <f t="shared" si="34"/>
        <v>39.199999999999996</v>
      </c>
      <c r="V326" s="9">
        <f t="shared" si="35"/>
        <v>14</v>
      </c>
    </row>
    <row r="327" spans="1:22" x14ac:dyDescent="0.25">
      <c r="A327" t="s">
        <v>3799</v>
      </c>
      <c r="B327" s="32" t="s">
        <v>2092</v>
      </c>
      <c r="C327" t="s">
        <v>202</v>
      </c>
      <c r="D327" t="s">
        <v>5604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>
        <v>0</v>
      </c>
      <c r="L327" s="9">
        <v>0</v>
      </c>
      <c r="M327" s="19">
        <v>0</v>
      </c>
      <c r="N327" s="19">
        <v>0</v>
      </c>
      <c r="O327" s="19">
        <v>1</v>
      </c>
      <c r="P327" s="19">
        <v>2</v>
      </c>
      <c r="Q327" s="19">
        <f t="shared" si="30"/>
        <v>0</v>
      </c>
      <c r="R327" s="3">
        <f t="shared" si="31"/>
        <v>0.62158156050806102</v>
      </c>
      <c r="S327" s="3">
        <f t="shared" si="32"/>
        <v>4.9342105263157895E-2</v>
      </c>
      <c r="T327" s="9">
        <f t="shared" si="33"/>
        <v>0</v>
      </c>
      <c r="U327" s="9">
        <f t="shared" si="34"/>
        <v>2</v>
      </c>
      <c r="V327" s="9">
        <f t="shared" si="35"/>
        <v>1</v>
      </c>
    </row>
    <row r="328" spans="1:22" x14ac:dyDescent="0.25">
      <c r="A328" t="s">
        <v>3799</v>
      </c>
      <c r="B328" s="32" t="s">
        <v>2092</v>
      </c>
      <c r="C328" t="s">
        <v>202</v>
      </c>
      <c r="D328" t="s">
        <v>109</v>
      </c>
      <c r="E328" s="9">
        <v>0</v>
      </c>
      <c r="F328" s="9">
        <v>1</v>
      </c>
      <c r="G328" s="9">
        <v>0</v>
      </c>
      <c r="H328" s="9">
        <v>0</v>
      </c>
      <c r="I328" s="9">
        <v>1</v>
      </c>
      <c r="J328" s="9">
        <v>0</v>
      </c>
      <c r="K328">
        <v>0</v>
      </c>
      <c r="L328" s="9">
        <v>0</v>
      </c>
      <c r="M328" s="19">
        <v>1</v>
      </c>
      <c r="N328" s="19">
        <v>1</v>
      </c>
      <c r="O328" s="19">
        <v>0</v>
      </c>
      <c r="P328" s="19">
        <v>1</v>
      </c>
      <c r="Q328" s="19">
        <f t="shared" si="30"/>
        <v>0</v>
      </c>
      <c r="R328" s="3">
        <f t="shared" si="31"/>
        <v>0.51492865054443726</v>
      </c>
      <c r="S328" s="3">
        <f t="shared" si="32"/>
        <v>3.2894736842105261E-2</v>
      </c>
      <c r="T328" s="9">
        <f t="shared" si="33"/>
        <v>0</v>
      </c>
      <c r="U328" s="9">
        <f t="shared" si="34"/>
        <v>1</v>
      </c>
      <c r="V328" s="9">
        <f t="shared" si="35"/>
        <v>1</v>
      </c>
    </row>
    <row r="329" spans="1:22" x14ac:dyDescent="0.25">
      <c r="A329" t="s">
        <v>3799</v>
      </c>
      <c r="B329" s="32" t="s">
        <v>2092</v>
      </c>
      <c r="C329" t="s">
        <v>202</v>
      </c>
      <c r="D329" t="s">
        <v>4746</v>
      </c>
      <c r="E329" s="9">
        <v>2</v>
      </c>
      <c r="F329" s="9">
        <v>0</v>
      </c>
      <c r="G329" s="9">
        <v>4</v>
      </c>
      <c r="H329" s="9">
        <v>2</v>
      </c>
      <c r="I329" s="9">
        <v>2</v>
      </c>
      <c r="J329" s="9">
        <v>5</v>
      </c>
      <c r="K329">
        <v>21</v>
      </c>
      <c r="L329" s="9">
        <v>4.1999999999999993</v>
      </c>
      <c r="M329" s="19">
        <v>1</v>
      </c>
      <c r="N329" s="19">
        <v>3</v>
      </c>
      <c r="O329" s="19">
        <v>2</v>
      </c>
      <c r="P329" s="19">
        <v>0</v>
      </c>
      <c r="Q329" s="19">
        <f t="shared" si="30"/>
        <v>21</v>
      </c>
      <c r="R329" s="3">
        <f t="shared" si="31"/>
        <v>5.6227621811218853</v>
      </c>
      <c r="S329" s="3">
        <f t="shared" si="32"/>
        <v>0.15197368421052632</v>
      </c>
      <c r="T329" s="9">
        <f t="shared" si="33"/>
        <v>0</v>
      </c>
      <c r="U329" s="9">
        <f t="shared" si="34"/>
        <v>21</v>
      </c>
      <c r="V329" s="9">
        <f t="shared" si="35"/>
        <v>7</v>
      </c>
    </row>
    <row r="330" spans="1:22" x14ac:dyDescent="0.25">
      <c r="A330" t="s">
        <v>4117</v>
      </c>
      <c r="B330" s="32" t="s">
        <v>2132</v>
      </c>
      <c r="C330" t="s">
        <v>202</v>
      </c>
      <c r="D330" t="s">
        <v>5604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>
        <v>0</v>
      </c>
      <c r="L330" s="9">
        <v>0</v>
      </c>
      <c r="M330" s="19">
        <v>0</v>
      </c>
      <c r="N330" s="19">
        <v>0</v>
      </c>
      <c r="O330" s="19">
        <v>1</v>
      </c>
      <c r="P330" s="19">
        <v>1</v>
      </c>
      <c r="Q330" s="19">
        <f t="shared" si="30"/>
        <v>0</v>
      </c>
      <c r="R330" s="3">
        <f t="shared" si="31"/>
        <v>0.38924947208076149</v>
      </c>
      <c r="S330" s="3">
        <f t="shared" si="32"/>
        <v>3.2894736842105261E-2</v>
      </c>
      <c r="T330" s="9">
        <f t="shared" si="33"/>
        <v>0</v>
      </c>
      <c r="U330" s="9">
        <f t="shared" si="34"/>
        <v>1</v>
      </c>
      <c r="V330" s="9">
        <f t="shared" si="35"/>
        <v>1</v>
      </c>
    </row>
    <row r="331" spans="1:22" x14ac:dyDescent="0.25">
      <c r="A331" t="s">
        <v>4117</v>
      </c>
      <c r="B331" s="32" t="s">
        <v>2132</v>
      </c>
      <c r="C331" t="s">
        <v>202</v>
      </c>
      <c r="D331" t="s">
        <v>4746</v>
      </c>
      <c r="E331" s="9">
        <v>6</v>
      </c>
      <c r="F331" s="9">
        <v>0</v>
      </c>
      <c r="G331" s="9">
        <v>2</v>
      </c>
      <c r="H331" s="9">
        <v>1</v>
      </c>
      <c r="I331" s="9">
        <v>0</v>
      </c>
      <c r="J331" s="9">
        <v>0</v>
      </c>
      <c r="K331">
        <v>9.7999999999999989</v>
      </c>
      <c r="L331" s="9">
        <v>5.6</v>
      </c>
      <c r="M331" s="19">
        <v>0</v>
      </c>
      <c r="N331" s="19">
        <v>0</v>
      </c>
      <c r="O331" s="19">
        <v>2</v>
      </c>
      <c r="P331" s="19">
        <v>0</v>
      </c>
      <c r="Q331" s="19">
        <f t="shared" si="30"/>
        <v>9.7999999999999989</v>
      </c>
      <c r="R331" s="3">
        <f t="shared" si="31"/>
        <v>3.2237753136233409</v>
      </c>
      <c r="S331" s="3">
        <f t="shared" si="32"/>
        <v>0.14473684210526314</v>
      </c>
      <c r="T331" s="9">
        <f t="shared" si="33"/>
        <v>0</v>
      </c>
      <c r="U331" s="9">
        <f t="shared" si="34"/>
        <v>9.7999999999999989</v>
      </c>
      <c r="V331" s="9">
        <f t="shared" si="35"/>
        <v>4</v>
      </c>
    </row>
    <row r="332" spans="1:22" x14ac:dyDescent="0.25">
      <c r="A332" t="s">
        <v>4338</v>
      </c>
      <c r="B332" s="32" t="s">
        <v>2500</v>
      </c>
      <c r="C332" t="s">
        <v>202</v>
      </c>
      <c r="D332" t="s">
        <v>4746</v>
      </c>
      <c r="E332" s="9">
        <v>0</v>
      </c>
      <c r="F332" s="9">
        <v>1</v>
      </c>
      <c r="G332" s="9">
        <v>0</v>
      </c>
      <c r="H332" s="9">
        <v>0</v>
      </c>
      <c r="I332" s="9">
        <v>0</v>
      </c>
      <c r="J332" s="9">
        <v>0</v>
      </c>
      <c r="K332">
        <v>0</v>
      </c>
      <c r="L332" s="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f t="shared" si="30"/>
        <v>0</v>
      </c>
      <c r="R332" s="3">
        <f t="shared" si="31"/>
        <v>0.28867513459481287</v>
      </c>
      <c r="S332" s="3">
        <f t="shared" si="32"/>
        <v>3.2894736842105261E-2</v>
      </c>
      <c r="T332" s="9">
        <f t="shared" si="33"/>
        <v>0</v>
      </c>
      <c r="U332" s="9">
        <f t="shared" si="34"/>
        <v>1</v>
      </c>
      <c r="V332" s="9">
        <f t="shared" si="35"/>
        <v>0</v>
      </c>
    </row>
    <row r="333" spans="1:22" x14ac:dyDescent="0.25">
      <c r="A333" t="s">
        <v>3789</v>
      </c>
      <c r="B333" s="32" t="s">
        <v>2044</v>
      </c>
      <c r="C333" t="s">
        <v>202</v>
      </c>
      <c r="D333" t="s">
        <v>5604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>
        <v>0</v>
      </c>
      <c r="L333" s="9">
        <v>0</v>
      </c>
      <c r="M333" s="19">
        <v>0</v>
      </c>
      <c r="N333" s="19">
        <v>0</v>
      </c>
      <c r="O333" s="19">
        <v>1</v>
      </c>
      <c r="P333" s="19">
        <v>3</v>
      </c>
      <c r="Q333" s="19">
        <f t="shared" si="30"/>
        <v>0</v>
      </c>
      <c r="R333" s="3">
        <f t="shared" si="31"/>
        <v>0.88762536459859454</v>
      </c>
      <c r="S333" s="3">
        <f t="shared" si="32"/>
        <v>6.5789473684210523E-2</v>
      </c>
      <c r="T333" s="9">
        <f t="shared" si="33"/>
        <v>0</v>
      </c>
      <c r="U333" s="9">
        <f t="shared" si="34"/>
        <v>3</v>
      </c>
      <c r="V333" s="9">
        <f t="shared" si="35"/>
        <v>1</v>
      </c>
    </row>
    <row r="334" spans="1:22" x14ac:dyDescent="0.25">
      <c r="A334" t="s">
        <v>3789</v>
      </c>
      <c r="B334" s="32" t="s">
        <v>2044</v>
      </c>
      <c r="C334" t="s">
        <v>202</v>
      </c>
      <c r="D334" t="s">
        <v>4746</v>
      </c>
      <c r="E334" s="9">
        <v>0</v>
      </c>
      <c r="F334" s="9">
        <v>3</v>
      </c>
      <c r="G334" s="9">
        <v>0</v>
      </c>
      <c r="H334" s="9">
        <v>3</v>
      </c>
      <c r="I334" s="9">
        <v>2</v>
      </c>
      <c r="J334" s="9">
        <v>2</v>
      </c>
      <c r="K334">
        <v>8.3999999999999986</v>
      </c>
      <c r="L334" s="9">
        <v>5.6</v>
      </c>
      <c r="M334" s="19">
        <v>3</v>
      </c>
      <c r="N334" s="19">
        <v>3</v>
      </c>
      <c r="O334" s="19">
        <v>0</v>
      </c>
      <c r="P334" s="19">
        <v>0</v>
      </c>
      <c r="Q334" s="19">
        <f t="shared" si="30"/>
        <v>8.3999999999999986</v>
      </c>
      <c r="R334" s="3">
        <f t="shared" si="31"/>
        <v>2.5391480317761554</v>
      </c>
      <c r="S334" s="3">
        <f t="shared" si="32"/>
        <v>0.12335526315789475</v>
      </c>
      <c r="T334" s="9">
        <f t="shared" si="33"/>
        <v>0</v>
      </c>
      <c r="U334" s="9">
        <f t="shared" si="34"/>
        <v>8.3999999999999986</v>
      </c>
      <c r="V334" s="9">
        <f t="shared" si="35"/>
        <v>3</v>
      </c>
    </row>
    <row r="335" spans="1:22" x14ac:dyDescent="0.25">
      <c r="A335" t="s">
        <v>2739</v>
      </c>
      <c r="B335" s="32" t="s">
        <v>1977</v>
      </c>
      <c r="C335" t="s">
        <v>202</v>
      </c>
      <c r="D335" t="s">
        <v>5604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>
        <v>0</v>
      </c>
      <c r="L335" s="9">
        <v>0</v>
      </c>
      <c r="M335" s="19">
        <v>0</v>
      </c>
      <c r="N335" s="19">
        <v>0</v>
      </c>
      <c r="O335" s="19">
        <v>3</v>
      </c>
      <c r="P335" s="19">
        <v>4</v>
      </c>
      <c r="Q335" s="19">
        <f t="shared" si="30"/>
        <v>0</v>
      </c>
      <c r="R335" s="3">
        <f t="shared" si="31"/>
        <v>1.378954368902449</v>
      </c>
      <c r="S335" s="3">
        <f t="shared" si="32"/>
        <v>0.11513157894736843</v>
      </c>
      <c r="T335" s="9">
        <f t="shared" si="33"/>
        <v>0</v>
      </c>
      <c r="U335" s="9">
        <f t="shared" si="34"/>
        <v>4</v>
      </c>
      <c r="V335" s="9">
        <f t="shared" si="35"/>
        <v>2</v>
      </c>
    </row>
    <row r="336" spans="1:22" x14ac:dyDescent="0.25">
      <c r="A336" t="s">
        <v>2739</v>
      </c>
      <c r="B336" s="32" t="s">
        <v>1977</v>
      </c>
      <c r="C336" t="s">
        <v>202</v>
      </c>
      <c r="D336" t="s">
        <v>4746</v>
      </c>
      <c r="E336" s="9">
        <v>0</v>
      </c>
      <c r="F336" s="9">
        <v>1</v>
      </c>
      <c r="G336" s="9">
        <v>4</v>
      </c>
      <c r="H336" s="9">
        <v>5</v>
      </c>
      <c r="I336" s="9">
        <v>8</v>
      </c>
      <c r="J336" s="9">
        <v>5</v>
      </c>
      <c r="K336">
        <v>43.4</v>
      </c>
      <c r="L336" s="9">
        <v>15.399999999999999</v>
      </c>
      <c r="M336" s="19">
        <v>8</v>
      </c>
      <c r="N336" s="19">
        <v>13</v>
      </c>
      <c r="O336" s="19">
        <v>6</v>
      </c>
      <c r="P336" s="19">
        <v>0</v>
      </c>
      <c r="Q336" s="19">
        <f t="shared" si="30"/>
        <v>43.4</v>
      </c>
      <c r="R336" s="3">
        <f t="shared" si="31"/>
        <v>11.810113796182824</v>
      </c>
      <c r="S336" s="3">
        <f t="shared" si="32"/>
        <v>0.35789473684210532</v>
      </c>
      <c r="T336" s="9">
        <f t="shared" si="33"/>
        <v>0</v>
      </c>
      <c r="U336" s="9">
        <f t="shared" si="34"/>
        <v>43.4</v>
      </c>
      <c r="V336" s="9">
        <f t="shared" si="35"/>
        <v>15</v>
      </c>
    </row>
    <row r="337" spans="1:22" x14ac:dyDescent="0.25">
      <c r="A337" t="s">
        <v>3057</v>
      </c>
      <c r="B337" s="32" t="s">
        <v>1974</v>
      </c>
      <c r="C337" t="s">
        <v>202</v>
      </c>
      <c r="D337" t="s">
        <v>5604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>
        <v>0</v>
      </c>
      <c r="L337" s="9">
        <v>0</v>
      </c>
      <c r="M337" s="19">
        <v>0</v>
      </c>
      <c r="N337" s="19">
        <v>0</v>
      </c>
      <c r="O337" s="19">
        <v>0</v>
      </c>
      <c r="P337" s="19">
        <v>5</v>
      </c>
      <c r="Q337" s="19">
        <f t="shared" si="30"/>
        <v>0</v>
      </c>
      <c r="R337" s="3">
        <f t="shared" si="31"/>
        <v>1.4433756729740645</v>
      </c>
      <c r="S337" s="3">
        <f t="shared" si="32"/>
        <v>0.16447368421052633</v>
      </c>
      <c r="T337" s="9">
        <f t="shared" si="33"/>
        <v>0</v>
      </c>
      <c r="U337" s="9">
        <f t="shared" si="34"/>
        <v>5</v>
      </c>
      <c r="V337" s="9">
        <f t="shared" si="35"/>
        <v>2</v>
      </c>
    </row>
    <row r="338" spans="1:22" x14ac:dyDescent="0.25">
      <c r="A338" t="s">
        <v>3057</v>
      </c>
      <c r="B338" s="32" t="s">
        <v>1974</v>
      </c>
      <c r="C338" t="s">
        <v>202</v>
      </c>
      <c r="D338" t="s">
        <v>820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>
        <v>0</v>
      </c>
      <c r="L338" s="9">
        <v>0</v>
      </c>
      <c r="M338" s="19">
        <v>1</v>
      </c>
      <c r="N338" s="19">
        <v>0</v>
      </c>
      <c r="O338" s="19">
        <v>0</v>
      </c>
      <c r="P338" s="19">
        <v>0</v>
      </c>
      <c r="Q338" s="19">
        <f t="shared" si="30"/>
        <v>0</v>
      </c>
      <c r="R338" s="3">
        <f t="shared" si="31"/>
        <v>0.28867513459481287</v>
      </c>
      <c r="S338" s="3">
        <f t="shared" si="32"/>
        <v>3.2894736842105261E-2</v>
      </c>
      <c r="T338" s="9">
        <f t="shared" si="33"/>
        <v>0</v>
      </c>
      <c r="U338" s="9">
        <f t="shared" si="34"/>
        <v>1</v>
      </c>
      <c r="V338" s="9">
        <f t="shared" si="35"/>
        <v>0</v>
      </c>
    </row>
    <row r="339" spans="1:22" x14ac:dyDescent="0.25">
      <c r="A339" t="s">
        <v>3057</v>
      </c>
      <c r="B339" s="32" t="s">
        <v>1974</v>
      </c>
      <c r="C339" t="s">
        <v>202</v>
      </c>
      <c r="D339" t="s">
        <v>4746</v>
      </c>
      <c r="E339" s="9">
        <v>2</v>
      </c>
      <c r="F339" s="9">
        <v>0</v>
      </c>
      <c r="G339" s="9">
        <v>7</v>
      </c>
      <c r="H339" s="9">
        <v>1</v>
      </c>
      <c r="I339" s="9">
        <v>2</v>
      </c>
      <c r="J339" s="9">
        <v>7</v>
      </c>
      <c r="K339">
        <v>28</v>
      </c>
      <c r="L339" s="9">
        <v>11.2</v>
      </c>
      <c r="M339" s="19">
        <v>4</v>
      </c>
      <c r="N339" s="19">
        <v>6</v>
      </c>
      <c r="O339" s="19">
        <v>2</v>
      </c>
      <c r="P339" s="19">
        <v>1</v>
      </c>
      <c r="Q339" s="19">
        <f t="shared" si="30"/>
        <v>28</v>
      </c>
      <c r="R339" s="3">
        <f t="shared" si="31"/>
        <v>7.6928932178086331</v>
      </c>
      <c r="S339" s="3">
        <f t="shared" si="32"/>
        <v>0.21291866028708134</v>
      </c>
      <c r="T339" s="9">
        <f t="shared" si="33"/>
        <v>0</v>
      </c>
      <c r="U339" s="9">
        <f t="shared" si="34"/>
        <v>28</v>
      </c>
      <c r="V339" s="9">
        <f t="shared" si="35"/>
        <v>10</v>
      </c>
    </row>
    <row r="340" spans="1:22" x14ac:dyDescent="0.25">
      <c r="A340" t="s">
        <v>2782</v>
      </c>
      <c r="B340" s="32" t="s">
        <v>2077</v>
      </c>
      <c r="C340" t="s">
        <v>202</v>
      </c>
      <c r="D340" t="s">
        <v>5604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>
        <v>0</v>
      </c>
      <c r="L340" s="9">
        <v>0</v>
      </c>
      <c r="M340" s="19">
        <v>0</v>
      </c>
      <c r="N340" s="19">
        <v>0</v>
      </c>
      <c r="O340" s="19">
        <v>1</v>
      </c>
      <c r="P340" s="19">
        <v>3</v>
      </c>
      <c r="Q340" s="19">
        <f t="shared" si="30"/>
        <v>0</v>
      </c>
      <c r="R340" s="3">
        <f t="shared" si="31"/>
        <v>0.88762536459859454</v>
      </c>
      <c r="S340" s="3">
        <f t="shared" si="32"/>
        <v>6.5789473684210523E-2</v>
      </c>
      <c r="T340" s="9">
        <f t="shared" si="33"/>
        <v>0</v>
      </c>
      <c r="U340" s="9">
        <f t="shared" si="34"/>
        <v>3</v>
      </c>
      <c r="V340" s="9">
        <f t="shared" si="35"/>
        <v>1</v>
      </c>
    </row>
    <row r="341" spans="1:22" x14ac:dyDescent="0.25">
      <c r="A341" t="s">
        <v>2782</v>
      </c>
      <c r="B341" s="32" t="s">
        <v>2077</v>
      </c>
      <c r="C341" t="s">
        <v>202</v>
      </c>
      <c r="D341" t="s">
        <v>4746</v>
      </c>
      <c r="E341" s="9">
        <v>3</v>
      </c>
      <c r="F341" s="9">
        <v>2</v>
      </c>
      <c r="G341" s="9">
        <v>3</v>
      </c>
      <c r="H341" s="9">
        <v>3</v>
      </c>
      <c r="I341" s="9">
        <v>3</v>
      </c>
      <c r="J341" s="9">
        <v>2</v>
      </c>
      <c r="K341">
        <v>18.2</v>
      </c>
      <c r="L341" s="9">
        <v>4.1999999999999993</v>
      </c>
      <c r="M341" s="19">
        <v>6</v>
      </c>
      <c r="N341" s="19">
        <v>4</v>
      </c>
      <c r="O341" s="19">
        <v>3</v>
      </c>
      <c r="P341" s="19">
        <v>0</v>
      </c>
      <c r="Q341" s="19">
        <f t="shared" si="30"/>
        <v>18.2</v>
      </c>
      <c r="R341" s="3">
        <f t="shared" si="31"/>
        <v>4.6094435344160241</v>
      </c>
      <c r="S341" s="3">
        <f t="shared" si="32"/>
        <v>0.15370813397129188</v>
      </c>
      <c r="T341" s="9">
        <f t="shared" si="33"/>
        <v>0</v>
      </c>
      <c r="U341" s="9">
        <f t="shared" si="34"/>
        <v>18.2</v>
      </c>
      <c r="V341" s="9">
        <f t="shared" si="35"/>
        <v>6</v>
      </c>
    </row>
    <row r="342" spans="1:22" x14ac:dyDescent="0.25">
      <c r="A342" t="s">
        <v>3936</v>
      </c>
      <c r="B342" s="32" t="s">
        <v>2503</v>
      </c>
      <c r="C342" t="s">
        <v>202</v>
      </c>
      <c r="D342" t="s">
        <v>4746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1</v>
      </c>
      <c r="K342">
        <v>0</v>
      </c>
      <c r="L342" s="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f t="shared" si="30"/>
        <v>0</v>
      </c>
      <c r="R342" s="3">
        <f t="shared" si="31"/>
        <v>0.28867513459481287</v>
      </c>
      <c r="S342" s="3">
        <f t="shared" si="32"/>
        <v>3.2894736842105261E-2</v>
      </c>
      <c r="T342" s="9">
        <f t="shared" si="33"/>
        <v>0</v>
      </c>
      <c r="U342" s="9">
        <f t="shared" si="34"/>
        <v>1</v>
      </c>
      <c r="V342" s="9">
        <f t="shared" si="35"/>
        <v>0</v>
      </c>
    </row>
    <row r="343" spans="1:22" x14ac:dyDescent="0.25">
      <c r="A343" t="s">
        <v>3929</v>
      </c>
      <c r="B343" s="32" t="s">
        <v>2514</v>
      </c>
      <c r="C343" t="s">
        <v>202</v>
      </c>
      <c r="D343" t="s">
        <v>108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>
        <v>2.8</v>
      </c>
      <c r="L343" s="9">
        <v>0</v>
      </c>
      <c r="M343" s="19">
        <v>0</v>
      </c>
      <c r="N343" s="19">
        <v>0</v>
      </c>
      <c r="O343" s="19">
        <v>15</v>
      </c>
      <c r="P343" s="19">
        <v>0</v>
      </c>
      <c r="Q343" s="19">
        <f t="shared" si="30"/>
        <v>2.8</v>
      </c>
      <c r="R343" s="3">
        <f t="shared" si="31"/>
        <v>4.3320860675856494</v>
      </c>
      <c r="S343" s="3">
        <f t="shared" si="32"/>
        <v>0.29276315789473689</v>
      </c>
      <c r="T343" s="9">
        <f t="shared" si="33"/>
        <v>0</v>
      </c>
      <c r="U343" s="9">
        <f t="shared" si="34"/>
        <v>15</v>
      </c>
      <c r="V343" s="9">
        <f t="shared" si="35"/>
        <v>6</v>
      </c>
    </row>
    <row r="344" spans="1:22" x14ac:dyDescent="0.25">
      <c r="A344" t="s">
        <v>3929</v>
      </c>
      <c r="B344" s="32" t="s">
        <v>2514</v>
      </c>
      <c r="C344" t="s">
        <v>202</v>
      </c>
      <c r="D344" t="s">
        <v>2214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>
        <v>0</v>
      </c>
      <c r="L344" s="9">
        <v>0</v>
      </c>
      <c r="M344" s="19">
        <v>0</v>
      </c>
      <c r="N344" s="19">
        <v>2</v>
      </c>
      <c r="O344" s="19">
        <v>0</v>
      </c>
      <c r="P344" s="19">
        <v>0</v>
      </c>
      <c r="Q344" s="19">
        <f t="shared" si="30"/>
        <v>0</v>
      </c>
      <c r="R344" s="3">
        <f t="shared" si="31"/>
        <v>0.57735026918962573</v>
      </c>
      <c r="S344" s="3">
        <f t="shared" si="32"/>
        <v>6.5789473684210523E-2</v>
      </c>
      <c r="T344" s="9">
        <f t="shared" si="33"/>
        <v>0</v>
      </c>
      <c r="U344" s="9">
        <f t="shared" si="34"/>
        <v>2</v>
      </c>
      <c r="V344" s="9">
        <f t="shared" si="35"/>
        <v>1</v>
      </c>
    </row>
    <row r="345" spans="1:22" x14ac:dyDescent="0.25">
      <c r="A345" t="s">
        <v>3045</v>
      </c>
      <c r="B345" s="32" t="s">
        <v>1972</v>
      </c>
      <c r="C345" t="s">
        <v>202</v>
      </c>
      <c r="D345" t="s">
        <v>108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>
        <v>0</v>
      </c>
      <c r="L345" s="9">
        <v>0</v>
      </c>
      <c r="M345" s="19">
        <v>1</v>
      </c>
      <c r="N345" s="19">
        <v>0</v>
      </c>
      <c r="O345" s="19">
        <v>0</v>
      </c>
      <c r="P345" s="19">
        <v>0</v>
      </c>
      <c r="Q345" s="19">
        <f t="shared" si="30"/>
        <v>0</v>
      </c>
      <c r="R345" s="3">
        <f t="shared" si="31"/>
        <v>0.28867513459481287</v>
      </c>
      <c r="S345" s="3">
        <f t="shared" si="32"/>
        <v>3.2894736842105261E-2</v>
      </c>
      <c r="T345" s="9">
        <f t="shared" si="33"/>
        <v>0</v>
      </c>
      <c r="U345" s="9">
        <f t="shared" si="34"/>
        <v>1</v>
      </c>
      <c r="V345" s="9">
        <f t="shared" si="35"/>
        <v>0</v>
      </c>
    </row>
    <row r="346" spans="1:22" x14ac:dyDescent="0.25">
      <c r="A346" t="s">
        <v>4250</v>
      </c>
      <c r="B346" s="32" t="s">
        <v>2496</v>
      </c>
      <c r="C346" t="s">
        <v>202</v>
      </c>
      <c r="D346" t="s">
        <v>108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>
        <v>2.8</v>
      </c>
      <c r="L346" s="9">
        <v>0</v>
      </c>
      <c r="M346" s="19">
        <v>0</v>
      </c>
      <c r="N346" s="19">
        <v>1</v>
      </c>
      <c r="O346" s="19">
        <v>3</v>
      </c>
      <c r="P346" s="19">
        <v>0</v>
      </c>
      <c r="Q346" s="19">
        <f t="shared" si="30"/>
        <v>2.8</v>
      </c>
      <c r="R346" s="3">
        <f t="shared" si="31"/>
        <v>1.1276148063568301</v>
      </c>
      <c r="S346" s="3">
        <f t="shared" si="32"/>
        <v>7.4561403508771926E-2</v>
      </c>
      <c r="T346" s="9">
        <f t="shared" si="33"/>
        <v>0</v>
      </c>
      <c r="U346" s="9">
        <f t="shared" si="34"/>
        <v>3</v>
      </c>
      <c r="V346" s="9">
        <f t="shared" si="35"/>
        <v>1</v>
      </c>
    </row>
    <row r="347" spans="1:22" x14ac:dyDescent="0.25">
      <c r="A347" t="s">
        <v>5607</v>
      </c>
      <c r="B347" s="32" t="s">
        <v>5608</v>
      </c>
      <c r="C347" t="s">
        <v>202</v>
      </c>
      <c r="D347" t="s">
        <v>108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>
        <v>0</v>
      </c>
      <c r="L347" s="9">
        <v>0</v>
      </c>
      <c r="M347" s="19">
        <v>0</v>
      </c>
      <c r="N347" s="19">
        <v>1</v>
      </c>
      <c r="O347" s="19">
        <v>4</v>
      </c>
      <c r="P347" s="19">
        <v>0</v>
      </c>
      <c r="Q347" s="19">
        <f t="shared" si="30"/>
        <v>0</v>
      </c>
      <c r="R347" s="3">
        <f t="shared" si="31"/>
        <v>1.164500152881315</v>
      </c>
      <c r="S347" s="3">
        <f t="shared" si="32"/>
        <v>8.2236842105263164E-2</v>
      </c>
      <c r="T347" s="9">
        <f t="shared" si="33"/>
        <v>0</v>
      </c>
      <c r="U347" s="9">
        <f t="shared" si="34"/>
        <v>4</v>
      </c>
      <c r="V347" s="9">
        <f t="shared" si="35"/>
        <v>2</v>
      </c>
    </row>
    <row r="348" spans="1:22" x14ac:dyDescent="0.25">
      <c r="A348" t="s">
        <v>4128</v>
      </c>
      <c r="B348" s="32" t="s">
        <v>2510</v>
      </c>
      <c r="C348" t="s">
        <v>202</v>
      </c>
      <c r="D348" t="s">
        <v>108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>
        <v>0</v>
      </c>
      <c r="L348" s="9">
        <v>0</v>
      </c>
      <c r="M348" s="19">
        <v>0</v>
      </c>
      <c r="N348" s="19">
        <v>0</v>
      </c>
      <c r="O348" s="19">
        <v>0</v>
      </c>
      <c r="P348" s="19">
        <v>4</v>
      </c>
      <c r="Q348" s="19">
        <f t="shared" si="30"/>
        <v>0</v>
      </c>
      <c r="R348" s="3">
        <f t="shared" si="31"/>
        <v>1.1547005383792515</v>
      </c>
      <c r="S348" s="3">
        <f t="shared" si="32"/>
        <v>0.13157894736842105</v>
      </c>
      <c r="T348" s="9">
        <f t="shared" si="33"/>
        <v>0</v>
      </c>
      <c r="U348" s="9">
        <f t="shared" si="34"/>
        <v>4</v>
      </c>
      <c r="V348" s="9">
        <f t="shared" si="35"/>
        <v>2</v>
      </c>
    </row>
    <row r="349" spans="1:22" x14ac:dyDescent="0.25">
      <c r="A349" t="s">
        <v>4128</v>
      </c>
      <c r="B349" s="32" t="s">
        <v>2510</v>
      </c>
      <c r="C349" t="s">
        <v>202</v>
      </c>
      <c r="D349" t="s">
        <v>2214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>
        <v>0</v>
      </c>
      <c r="L349" s="9">
        <v>0</v>
      </c>
      <c r="M349" s="19">
        <v>0</v>
      </c>
      <c r="N349" s="19">
        <v>1</v>
      </c>
      <c r="O349" s="19">
        <v>0</v>
      </c>
      <c r="P349" s="19">
        <v>0</v>
      </c>
      <c r="Q349" s="19">
        <f t="shared" si="30"/>
        <v>0</v>
      </c>
      <c r="R349" s="3">
        <f t="shared" si="31"/>
        <v>0.28867513459481287</v>
      </c>
      <c r="S349" s="3">
        <f t="shared" si="32"/>
        <v>3.2894736842105261E-2</v>
      </c>
      <c r="T349" s="9">
        <f t="shared" si="33"/>
        <v>0</v>
      </c>
      <c r="U349" s="9">
        <f t="shared" si="34"/>
        <v>1</v>
      </c>
      <c r="V349" s="9">
        <f t="shared" si="35"/>
        <v>0</v>
      </c>
    </row>
    <row r="350" spans="1:22" x14ac:dyDescent="0.25">
      <c r="A350" t="s">
        <v>6842</v>
      </c>
      <c r="B350" s="32" t="s">
        <v>6843</v>
      </c>
      <c r="C350" t="s">
        <v>202</v>
      </c>
      <c r="D350" t="s">
        <v>108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>
        <v>0</v>
      </c>
      <c r="L350" s="9">
        <v>0</v>
      </c>
      <c r="M350" s="19">
        <v>0</v>
      </c>
      <c r="N350" s="19">
        <v>0</v>
      </c>
      <c r="O350" s="19">
        <v>0</v>
      </c>
      <c r="P350" s="19">
        <v>1</v>
      </c>
      <c r="Q350" s="19">
        <f t="shared" si="30"/>
        <v>0</v>
      </c>
      <c r="R350" s="3">
        <f t="shared" si="31"/>
        <v>0.28867513459481287</v>
      </c>
      <c r="S350" s="3">
        <f t="shared" si="32"/>
        <v>3.2894736842105261E-2</v>
      </c>
      <c r="T350" s="9">
        <f t="shared" si="33"/>
        <v>0</v>
      </c>
      <c r="U350" s="9">
        <f t="shared" si="34"/>
        <v>1</v>
      </c>
      <c r="V350" s="9">
        <f t="shared" si="35"/>
        <v>0</v>
      </c>
    </row>
    <row r="351" spans="1:22" x14ac:dyDescent="0.25">
      <c r="A351" t="s">
        <v>4096</v>
      </c>
      <c r="B351" s="32" t="s">
        <v>2494</v>
      </c>
      <c r="C351" t="s">
        <v>202</v>
      </c>
      <c r="D351" t="s">
        <v>108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>
        <v>0</v>
      </c>
      <c r="L351" s="9">
        <v>0</v>
      </c>
      <c r="M351" s="19">
        <v>0</v>
      </c>
      <c r="N351" s="19">
        <v>0</v>
      </c>
      <c r="O351" s="19">
        <v>0</v>
      </c>
      <c r="P351" s="19">
        <v>2</v>
      </c>
      <c r="Q351" s="19">
        <f t="shared" si="30"/>
        <v>0</v>
      </c>
      <c r="R351" s="3">
        <f t="shared" si="31"/>
        <v>0.57735026918962573</v>
      </c>
      <c r="S351" s="3">
        <f t="shared" si="32"/>
        <v>6.5789473684210523E-2</v>
      </c>
      <c r="T351" s="9">
        <f t="shared" si="33"/>
        <v>0</v>
      </c>
      <c r="U351" s="9">
        <f t="shared" si="34"/>
        <v>2</v>
      </c>
      <c r="V351" s="9">
        <f t="shared" si="35"/>
        <v>1</v>
      </c>
    </row>
    <row r="352" spans="1:22" x14ac:dyDescent="0.25">
      <c r="A352" t="s">
        <v>3788</v>
      </c>
      <c r="B352" s="32" t="s">
        <v>2116</v>
      </c>
      <c r="C352" t="s">
        <v>202</v>
      </c>
      <c r="D352" t="s">
        <v>109</v>
      </c>
      <c r="E352" s="9">
        <v>0</v>
      </c>
      <c r="F352" s="9">
        <v>0</v>
      </c>
      <c r="G352" s="9">
        <v>1</v>
      </c>
      <c r="H352" s="9">
        <v>2</v>
      </c>
      <c r="I352" s="9">
        <v>2</v>
      </c>
      <c r="J352" s="9">
        <v>2</v>
      </c>
      <c r="K352">
        <v>15.399999999999999</v>
      </c>
      <c r="L352" s="9">
        <v>4.1999999999999993</v>
      </c>
      <c r="M352" s="19">
        <v>2</v>
      </c>
      <c r="N352" s="19">
        <v>2</v>
      </c>
      <c r="O352" s="19">
        <v>4</v>
      </c>
      <c r="P352" s="19">
        <v>1</v>
      </c>
      <c r="Q352" s="19">
        <f t="shared" si="30"/>
        <v>15.399999999999999</v>
      </c>
      <c r="R352" s="3">
        <f t="shared" si="31"/>
        <v>4.1251629903519804</v>
      </c>
      <c r="S352" s="3">
        <f t="shared" si="32"/>
        <v>0.11710526315789473</v>
      </c>
      <c r="T352" s="9">
        <f t="shared" si="33"/>
        <v>0</v>
      </c>
      <c r="U352" s="9">
        <f t="shared" si="34"/>
        <v>15.399999999999999</v>
      </c>
      <c r="V352" s="9">
        <f t="shared" si="35"/>
        <v>5</v>
      </c>
    </row>
    <row r="353" spans="1:22" x14ac:dyDescent="0.25">
      <c r="A353" t="s">
        <v>3840</v>
      </c>
      <c r="B353" s="32" t="s">
        <v>2491</v>
      </c>
      <c r="C353" t="s">
        <v>202</v>
      </c>
      <c r="D353" t="s">
        <v>109</v>
      </c>
      <c r="E353" s="9">
        <v>2</v>
      </c>
      <c r="F353" s="9">
        <v>2</v>
      </c>
      <c r="G353" s="9">
        <v>5</v>
      </c>
      <c r="H353" s="9">
        <v>3</v>
      </c>
      <c r="I353" s="9">
        <v>2</v>
      </c>
      <c r="J353" s="9">
        <v>2</v>
      </c>
      <c r="K353">
        <v>12.6</v>
      </c>
      <c r="L353" s="9">
        <v>1.4</v>
      </c>
      <c r="M353" s="19">
        <v>0</v>
      </c>
      <c r="N353" s="19">
        <v>2</v>
      </c>
      <c r="O353" s="19">
        <v>2</v>
      </c>
      <c r="P353" s="19">
        <v>2</v>
      </c>
      <c r="Q353" s="19">
        <f t="shared" si="30"/>
        <v>12.6</v>
      </c>
      <c r="R353" s="3">
        <f t="shared" si="31"/>
        <v>3.2294103036144088</v>
      </c>
      <c r="S353" s="3">
        <f t="shared" si="32"/>
        <v>0.1076555023923445</v>
      </c>
      <c r="T353" s="9">
        <f t="shared" si="33"/>
        <v>0</v>
      </c>
      <c r="U353" s="9">
        <f t="shared" si="34"/>
        <v>12.6</v>
      </c>
      <c r="V353" s="9">
        <f t="shared" si="35"/>
        <v>4</v>
      </c>
    </row>
    <row r="354" spans="1:22" x14ac:dyDescent="0.25">
      <c r="A354" t="s">
        <v>2923</v>
      </c>
      <c r="B354" s="32" t="s">
        <v>2025</v>
      </c>
      <c r="C354" t="s">
        <v>202</v>
      </c>
      <c r="D354" t="s">
        <v>109</v>
      </c>
      <c r="E354" s="9">
        <v>0</v>
      </c>
      <c r="F354" s="9">
        <v>1</v>
      </c>
      <c r="G354" s="9">
        <v>0</v>
      </c>
      <c r="H354" s="9">
        <v>2</v>
      </c>
      <c r="I354" s="9">
        <v>1</v>
      </c>
      <c r="J354" s="9">
        <v>2</v>
      </c>
      <c r="K354">
        <v>2.8</v>
      </c>
      <c r="L354" s="9">
        <v>0</v>
      </c>
      <c r="M354" s="19">
        <v>1</v>
      </c>
      <c r="N354" s="19">
        <v>1</v>
      </c>
      <c r="O354" s="19">
        <v>1</v>
      </c>
      <c r="P354" s="19">
        <v>2</v>
      </c>
      <c r="Q354" s="19">
        <f t="shared" si="30"/>
        <v>2.8</v>
      </c>
      <c r="R354" s="3">
        <f t="shared" si="31"/>
        <v>0.90302521861493168</v>
      </c>
      <c r="S354" s="3">
        <f t="shared" si="32"/>
        <v>5.0438596491228074E-2</v>
      </c>
      <c r="T354" s="9">
        <f t="shared" si="33"/>
        <v>0</v>
      </c>
      <c r="U354" s="9">
        <f t="shared" si="34"/>
        <v>2.8</v>
      </c>
      <c r="V354" s="9">
        <f t="shared" si="35"/>
        <v>1</v>
      </c>
    </row>
    <row r="355" spans="1:22" x14ac:dyDescent="0.25">
      <c r="A355" t="s">
        <v>2891</v>
      </c>
      <c r="B355" s="32" t="s">
        <v>2053</v>
      </c>
      <c r="C355" t="s">
        <v>202</v>
      </c>
      <c r="D355" t="s">
        <v>109</v>
      </c>
      <c r="E355" s="9">
        <v>1</v>
      </c>
      <c r="F355" s="9">
        <v>0</v>
      </c>
      <c r="G355" s="9">
        <v>2</v>
      </c>
      <c r="H355" s="9">
        <v>1</v>
      </c>
      <c r="I355" s="9">
        <v>1</v>
      </c>
      <c r="J355" s="9">
        <v>0</v>
      </c>
      <c r="K355">
        <v>0</v>
      </c>
      <c r="L355" s="9">
        <v>0</v>
      </c>
      <c r="M355" s="19">
        <v>1</v>
      </c>
      <c r="N355" s="19">
        <v>4</v>
      </c>
      <c r="O355" s="19">
        <v>1</v>
      </c>
      <c r="P355" s="19">
        <v>1</v>
      </c>
      <c r="Q355" s="19">
        <f t="shared" si="30"/>
        <v>0</v>
      </c>
      <c r="R355" s="3">
        <f t="shared" si="31"/>
        <v>1.1281521496355325</v>
      </c>
      <c r="S355" s="3">
        <f t="shared" si="32"/>
        <v>4.9342105263157895E-2</v>
      </c>
      <c r="T355" s="9">
        <f t="shared" si="33"/>
        <v>0</v>
      </c>
      <c r="U355" s="9">
        <f t="shared" si="34"/>
        <v>4</v>
      </c>
      <c r="V355" s="9">
        <f t="shared" si="35"/>
        <v>1</v>
      </c>
    </row>
    <row r="356" spans="1:22" x14ac:dyDescent="0.25">
      <c r="A356" t="s">
        <v>3129</v>
      </c>
      <c r="B356" s="32" t="s">
        <v>2065</v>
      </c>
      <c r="C356" t="s">
        <v>202</v>
      </c>
      <c r="D356" t="s">
        <v>109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1</v>
      </c>
      <c r="K356">
        <v>5.6</v>
      </c>
      <c r="L356" s="9">
        <v>0</v>
      </c>
      <c r="M356" s="19">
        <v>1</v>
      </c>
      <c r="N356" s="19">
        <v>1</v>
      </c>
      <c r="O356" s="19">
        <v>1</v>
      </c>
      <c r="P356" s="19">
        <v>0</v>
      </c>
      <c r="Q356" s="19">
        <f t="shared" si="30"/>
        <v>5.6</v>
      </c>
      <c r="R356" s="3">
        <f t="shared" si="31"/>
        <v>1.5863050262681626</v>
      </c>
      <c r="S356" s="3">
        <f t="shared" si="32"/>
        <v>6.3157894736842107E-2</v>
      </c>
      <c r="T356" s="9">
        <f t="shared" si="33"/>
        <v>0</v>
      </c>
      <c r="U356" s="9">
        <f t="shared" si="34"/>
        <v>5.6</v>
      </c>
      <c r="V356" s="9">
        <f t="shared" si="35"/>
        <v>2</v>
      </c>
    </row>
    <row r="357" spans="1:22" x14ac:dyDescent="0.25">
      <c r="A357" t="s">
        <v>2980</v>
      </c>
      <c r="B357" s="32" t="s">
        <v>1903</v>
      </c>
      <c r="C357" t="s">
        <v>202</v>
      </c>
      <c r="D357" t="s">
        <v>109</v>
      </c>
      <c r="E357" s="9">
        <v>0</v>
      </c>
      <c r="F357" s="9">
        <v>0</v>
      </c>
      <c r="G357" s="9">
        <v>2</v>
      </c>
      <c r="H357" s="9">
        <v>1</v>
      </c>
      <c r="I357" s="9">
        <v>0</v>
      </c>
      <c r="J357" s="9">
        <v>0</v>
      </c>
      <c r="K357">
        <v>1.4</v>
      </c>
      <c r="L357" s="9">
        <v>0</v>
      </c>
      <c r="M357" s="19">
        <v>1</v>
      </c>
      <c r="N357" s="19">
        <v>0</v>
      </c>
      <c r="O357" s="19">
        <v>0</v>
      </c>
      <c r="P357" s="19">
        <v>1</v>
      </c>
      <c r="Q357" s="19">
        <f t="shared" si="30"/>
        <v>1.4</v>
      </c>
      <c r="R357" s="3">
        <f t="shared" si="31"/>
        <v>0.71010029167887567</v>
      </c>
      <c r="S357" s="3">
        <f t="shared" si="32"/>
        <v>4.2105263157894743E-2</v>
      </c>
      <c r="T357" s="9">
        <f t="shared" si="33"/>
        <v>0</v>
      </c>
      <c r="U357" s="9">
        <f t="shared" si="34"/>
        <v>2</v>
      </c>
      <c r="V357" s="9">
        <f t="shared" si="35"/>
        <v>1</v>
      </c>
    </row>
    <row r="358" spans="1:22" x14ac:dyDescent="0.25">
      <c r="A358" t="s">
        <v>4269</v>
      </c>
      <c r="B358" s="32" t="s">
        <v>2487</v>
      </c>
      <c r="C358" t="s">
        <v>202</v>
      </c>
      <c r="D358" t="s">
        <v>109</v>
      </c>
      <c r="E358" s="9">
        <v>0</v>
      </c>
      <c r="F358" s="9">
        <v>0</v>
      </c>
      <c r="G358" s="9">
        <v>1</v>
      </c>
      <c r="H358" s="9">
        <v>0</v>
      </c>
      <c r="I358" s="9">
        <v>1</v>
      </c>
      <c r="J358" s="9">
        <v>0</v>
      </c>
      <c r="K358">
        <v>0</v>
      </c>
      <c r="L358" s="9">
        <v>1.4</v>
      </c>
      <c r="M358" s="19">
        <v>0</v>
      </c>
      <c r="N358" s="19">
        <v>0</v>
      </c>
      <c r="O358" s="19">
        <v>0</v>
      </c>
      <c r="P358" s="19">
        <v>0</v>
      </c>
      <c r="Q358" s="19">
        <f t="shared" si="30"/>
        <v>0</v>
      </c>
      <c r="R358" s="3">
        <f t="shared" si="31"/>
        <v>0.52194275780418908</v>
      </c>
      <c r="S358" s="3">
        <f t="shared" si="32"/>
        <v>3.7280701754385963E-2</v>
      </c>
      <c r="T358" s="9">
        <f t="shared" si="33"/>
        <v>0</v>
      </c>
      <c r="U358" s="9">
        <f t="shared" si="34"/>
        <v>1.4</v>
      </c>
      <c r="V358" s="9">
        <f t="shared" si="35"/>
        <v>1</v>
      </c>
    </row>
    <row r="359" spans="1:22" x14ac:dyDescent="0.25">
      <c r="A359" t="s">
        <v>4252</v>
      </c>
      <c r="B359" s="32" t="s">
        <v>2130</v>
      </c>
      <c r="C359" t="s">
        <v>202</v>
      </c>
      <c r="D359" t="s">
        <v>109</v>
      </c>
      <c r="E359" s="9">
        <v>0</v>
      </c>
      <c r="F359" s="9">
        <v>0</v>
      </c>
      <c r="G359" s="9">
        <v>1</v>
      </c>
      <c r="H359" s="9">
        <v>0</v>
      </c>
      <c r="I359" s="9">
        <v>0</v>
      </c>
      <c r="J359" s="9">
        <v>0</v>
      </c>
      <c r="K359">
        <v>2.8</v>
      </c>
      <c r="L359" s="9">
        <v>4.1999999999999993</v>
      </c>
      <c r="M359" s="19">
        <v>1</v>
      </c>
      <c r="N359" s="19">
        <v>0</v>
      </c>
      <c r="O359" s="19">
        <v>3</v>
      </c>
      <c r="P359" s="19">
        <v>0</v>
      </c>
      <c r="Q359" s="19">
        <f t="shared" si="30"/>
        <v>2.8</v>
      </c>
      <c r="R359" s="3">
        <f t="shared" si="31"/>
        <v>1.4917957452193462</v>
      </c>
      <c r="S359" s="3">
        <f t="shared" si="32"/>
        <v>7.8947368421052627E-2</v>
      </c>
      <c r="T359" s="9">
        <f t="shared" si="33"/>
        <v>0</v>
      </c>
      <c r="U359" s="9">
        <f t="shared" si="34"/>
        <v>4.1999999999999993</v>
      </c>
      <c r="V359" s="9">
        <f t="shared" si="35"/>
        <v>2</v>
      </c>
    </row>
    <row r="360" spans="1:22" x14ac:dyDescent="0.25">
      <c r="A360" t="s">
        <v>3794</v>
      </c>
      <c r="B360" s="32" t="s">
        <v>2073</v>
      </c>
      <c r="C360" t="s">
        <v>202</v>
      </c>
      <c r="D360" t="s">
        <v>109</v>
      </c>
      <c r="E360" s="9">
        <v>2</v>
      </c>
      <c r="F360" s="9">
        <v>0</v>
      </c>
      <c r="G360" s="9">
        <v>3</v>
      </c>
      <c r="H360" s="9">
        <v>2</v>
      </c>
      <c r="I360" s="9">
        <v>1</v>
      </c>
      <c r="J360" s="9">
        <v>3</v>
      </c>
      <c r="K360">
        <v>8.3999999999999986</v>
      </c>
      <c r="L360" s="9">
        <v>2.8</v>
      </c>
      <c r="M360" s="19">
        <v>4</v>
      </c>
      <c r="N360" s="19">
        <v>1</v>
      </c>
      <c r="O360" s="19">
        <v>1</v>
      </c>
      <c r="P360" s="19">
        <v>2</v>
      </c>
      <c r="Q360" s="19">
        <f t="shared" si="30"/>
        <v>8.3999999999999986</v>
      </c>
      <c r="R360" s="3">
        <f t="shared" si="31"/>
        <v>2.161579108527893</v>
      </c>
      <c r="S360" s="3">
        <f t="shared" si="32"/>
        <v>9.0311004784689008E-2</v>
      </c>
      <c r="T360" s="9">
        <f t="shared" si="33"/>
        <v>0</v>
      </c>
      <c r="U360" s="9">
        <f t="shared" si="34"/>
        <v>8.3999999999999986</v>
      </c>
      <c r="V360" s="9">
        <f t="shared" si="35"/>
        <v>3</v>
      </c>
    </row>
    <row r="361" spans="1:22" x14ac:dyDescent="0.25">
      <c r="A361" t="s">
        <v>2978</v>
      </c>
      <c r="B361" s="32" t="s">
        <v>1896</v>
      </c>
      <c r="C361" t="s">
        <v>202</v>
      </c>
      <c r="D361" t="s">
        <v>109</v>
      </c>
      <c r="E361" s="9">
        <v>0</v>
      </c>
      <c r="F361" s="9">
        <v>1</v>
      </c>
      <c r="G361" s="9">
        <v>2</v>
      </c>
      <c r="H361" s="9">
        <v>0</v>
      </c>
      <c r="I361" s="9">
        <v>1</v>
      </c>
      <c r="J361" s="9">
        <v>0</v>
      </c>
      <c r="K361">
        <v>5.6</v>
      </c>
      <c r="L361" s="9">
        <v>0</v>
      </c>
      <c r="M361" s="19">
        <v>2</v>
      </c>
      <c r="N361" s="19">
        <v>1</v>
      </c>
      <c r="O361" s="19">
        <v>3</v>
      </c>
      <c r="P361" s="19">
        <v>0</v>
      </c>
      <c r="Q361" s="19">
        <f t="shared" si="30"/>
        <v>5.6</v>
      </c>
      <c r="R361" s="3">
        <f t="shared" si="31"/>
        <v>1.6809088450759446</v>
      </c>
      <c r="S361" s="3">
        <f t="shared" si="32"/>
        <v>7.3308270676691739E-2</v>
      </c>
      <c r="T361" s="9">
        <f t="shared" si="33"/>
        <v>0</v>
      </c>
      <c r="U361" s="9">
        <f t="shared" si="34"/>
        <v>5.6</v>
      </c>
      <c r="V361" s="9">
        <f t="shared" si="35"/>
        <v>2</v>
      </c>
    </row>
    <row r="362" spans="1:22" x14ac:dyDescent="0.25">
      <c r="A362" t="s">
        <v>3018</v>
      </c>
      <c r="B362" s="32" t="s">
        <v>1941</v>
      </c>
      <c r="C362" t="s">
        <v>202</v>
      </c>
      <c r="D362" t="s">
        <v>109</v>
      </c>
      <c r="E362" s="9">
        <v>0</v>
      </c>
      <c r="F362" s="9">
        <v>1</v>
      </c>
      <c r="G362" s="9">
        <v>0</v>
      </c>
      <c r="H362" s="9">
        <v>0</v>
      </c>
      <c r="I362" s="9">
        <v>1</v>
      </c>
      <c r="J362" s="9">
        <v>0</v>
      </c>
      <c r="K362">
        <v>2.8</v>
      </c>
      <c r="L362" s="9">
        <v>0</v>
      </c>
      <c r="M362" s="19">
        <v>2</v>
      </c>
      <c r="N362" s="19">
        <v>0</v>
      </c>
      <c r="O362" s="19">
        <v>0</v>
      </c>
      <c r="P362" s="19">
        <v>0</v>
      </c>
      <c r="Q362" s="19">
        <f t="shared" si="30"/>
        <v>2.8</v>
      </c>
      <c r="R362" s="3">
        <f t="shared" si="31"/>
        <v>0.95282673549748165</v>
      </c>
      <c r="S362" s="3">
        <f t="shared" si="32"/>
        <v>5.5921052631578948E-2</v>
      </c>
      <c r="T362" s="9">
        <f t="shared" si="33"/>
        <v>0</v>
      </c>
      <c r="U362" s="9">
        <f t="shared" si="34"/>
        <v>2.8</v>
      </c>
      <c r="V362" s="9">
        <f t="shared" si="35"/>
        <v>1</v>
      </c>
    </row>
    <row r="363" spans="1:22" x14ac:dyDescent="0.25">
      <c r="A363" t="s">
        <v>3036</v>
      </c>
      <c r="B363" s="32" t="s">
        <v>1410</v>
      </c>
      <c r="C363" t="s">
        <v>202</v>
      </c>
      <c r="D363" t="s">
        <v>106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>
        <v>0</v>
      </c>
      <c r="L363" s="9">
        <v>0</v>
      </c>
      <c r="M363" s="19">
        <v>1</v>
      </c>
      <c r="N363" s="19">
        <v>0</v>
      </c>
      <c r="O363" s="19">
        <v>0</v>
      </c>
      <c r="P363" s="19">
        <v>0</v>
      </c>
      <c r="Q363" s="19">
        <f t="shared" si="30"/>
        <v>0</v>
      </c>
      <c r="R363" s="3">
        <f t="shared" si="31"/>
        <v>0.28867513459481287</v>
      </c>
      <c r="S363" s="3">
        <f t="shared" si="32"/>
        <v>3.2894736842105261E-2</v>
      </c>
      <c r="T363" s="9">
        <f t="shared" si="33"/>
        <v>0</v>
      </c>
      <c r="U363" s="9">
        <f t="shared" si="34"/>
        <v>1</v>
      </c>
      <c r="V363" s="9">
        <f t="shared" si="35"/>
        <v>0</v>
      </c>
    </row>
    <row r="364" spans="1:22" x14ac:dyDescent="0.25">
      <c r="A364" t="s">
        <v>3036</v>
      </c>
      <c r="B364" s="32" t="s">
        <v>1410</v>
      </c>
      <c r="C364" t="s">
        <v>202</v>
      </c>
      <c r="D364" t="s">
        <v>109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>
        <v>0</v>
      </c>
      <c r="L364" s="9">
        <v>1.4</v>
      </c>
      <c r="M364" s="19">
        <v>0</v>
      </c>
      <c r="N364" s="19">
        <v>0</v>
      </c>
      <c r="O364" s="19">
        <v>0</v>
      </c>
      <c r="P364" s="19">
        <v>0</v>
      </c>
      <c r="Q364" s="19">
        <f t="shared" si="30"/>
        <v>0</v>
      </c>
      <c r="R364" s="3">
        <f t="shared" si="31"/>
        <v>0.404145188432738</v>
      </c>
      <c r="S364" s="3">
        <f t="shared" si="32"/>
        <v>4.6052631578947366E-2</v>
      </c>
      <c r="T364" s="9">
        <f t="shared" si="33"/>
        <v>0</v>
      </c>
      <c r="U364" s="9">
        <f t="shared" si="34"/>
        <v>1.4</v>
      </c>
      <c r="V364" s="9">
        <f t="shared" si="35"/>
        <v>1</v>
      </c>
    </row>
    <row r="365" spans="1:22" x14ac:dyDescent="0.25">
      <c r="A365" t="s">
        <v>3036</v>
      </c>
      <c r="B365" s="32" t="s">
        <v>1410</v>
      </c>
      <c r="C365" t="s">
        <v>202</v>
      </c>
      <c r="D365" t="s">
        <v>4746</v>
      </c>
      <c r="E365" s="9">
        <v>0</v>
      </c>
      <c r="F365" s="9">
        <v>2</v>
      </c>
      <c r="G365" s="9">
        <v>0</v>
      </c>
      <c r="H365" s="9">
        <v>0</v>
      </c>
      <c r="I365" s="9">
        <v>0</v>
      </c>
      <c r="J365" s="9">
        <v>0</v>
      </c>
      <c r="K365">
        <v>0</v>
      </c>
      <c r="L365" s="9">
        <v>2.8</v>
      </c>
      <c r="M365" s="19">
        <v>0</v>
      </c>
      <c r="N365" s="19">
        <v>0</v>
      </c>
      <c r="O365" s="19">
        <v>0</v>
      </c>
      <c r="P365" s="19">
        <v>0</v>
      </c>
      <c r="Q365" s="19">
        <f t="shared" si="30"/>
        <v>0</v>
      </c>
      <c r="R365" s="3">
        <f t="shared" si="31"/>
        <v>0.94964108052367968</v>
      </c>
      <c r="S365" s="3">
        <f t="shared" si="32"/>
        <v>7.8947368421052627E-2</v>
      </c>
      <c r="T365" s="9">
        <f t="shared" si="33"/>
        <v>0</v>
      </c>
      <c r="U365" s="9">
        <f t="shared" si="34"/>
        <v>2.8</v>
      </c>
      <c r="V365" s="9">
        <f t="shared" si="35"/>
        <v>1</v>
      </c>
    </row>
    <row r="366" spans="1:22" x14ac:dyDescent="0.25">
      <c r="A366" t="s">
        <v>2800</v>
      </c>
      <c r="B366" s="32" t="s">
        <v>1925</v>
      </c>
      <c r="C366" t="s">
        <v>202</v>
      </c>
      <c r="D366" t="s">
        <v>5604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>
        <v>0</v>
      </c>
      <c r="L366" s="9">
        <v>0</v>
      </c>
      <c r="M366" s="19">
        <v>0</v>
      </c>
      <c r="N366" s="19">
        <v>0</v>
      </c>
      <c r="O366" s="19">
        <v>23</v>
      </c>
      <c r="P366" s="19">
        <v>47</v>
      </c>
      <c r="Q366" s="19">
        <f t="shared" si="30"/>
        <v>0</v>
      </c>
      <c r="R366" s="3">
        <f t="shared" si="31"/>
        <v>14.552933683208989</v>
      </c>
      <c r="S366" s="3">
        <f t="shared" si="32"/>
        <v>1.1513157894736843</v>
      </c>
      <c r="T366" s="9">
        <f t="shared" si="33"/>
        <v>0</v>
      </c>
      <c r="U366" s="9">
        <f t="shared" si="34"/>
        <v>47</v>
      </c>
      <c r="V366" s="9">
        <f t="shared" si="35"/>
        <v>19</v>
      </c>
    </row>
    <row r="367" spans="1:22" x14ac:dyDescent="0.25">
      <c r="A367" t="s">
        <v>2800</v>
      </c>
      <c r="B367" s="32" t="s">
        <v>1925</v>
      </c>
      <c r="C367" t="s">
        <v>202</v>
      </c>
      <c r="D367" t="s">
        <v>113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>
        <v>0</v>
      </c>
      <c r="L367" s="9">
        <v>0</v>
      </c>
      <c r="M367" s="19">
        <v>0</v>
      </c>
      <c r="N367" s="19">
        <v>0</v>
      </c>
      <c r="O367" s="19">
        <v>1</v>
      </c>
      <c r="P367" s="19">
        <v>0</v>
      </c>
      <c r="Q367" s="19">
        <f t="shared" si="30"/>
        <v>0</v>
      </c>
      <c r="R367" s="3">
        <f t="shared" si="31"/>
        <v>0.28867513459481287</v>
      </c>
      <c r="S367" s="3">
        <f t="shared" si="32"/>
        <v>3.2894736842105261E-2</v>
      </c>
      <c r="T367" s="9">
        <f t="shared" si="33"/>
        <v>0</v>
      </c>
      <c r="U367" s="9">
        <f t="shared" si="34"/>
        <v>1</v>
      </c>
      <c r="V367" s="9">
        <f t="shared" si="35"/>
        <v>0</v>
      </c>
    </row>
    <row r="368" spans="1:22" x14ac:dyDescent="0.25">
      <c r="A368" t="s">
        <v>2800</v>
      </c>
      <c r="B368" s="32" t="s">
        <v>1925</v>
      </c>
      <c r="C368" t="s">
        <v>202</v>
      </c>
      <c r="D368" t="s">
        <v>820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>
        <v>0</v>
      </c>
      <c r="L368" s="9">
        <v>1.4</v>
      </c>
      <c r="M368" s="19">
        <v>0</v>
      </c>
      <c r="N368" s="19">
        <v>0</v>
      </c>
      <c r="O368" s="19">
        <v>0</v>
      </c>
      <c r="P368" s="19">
        <v>0</v>
      </c>
      <c r="Q368" s="19">
        <f t="shared" si="30"/>
        <v>0</v>
      </c>
      <c r="R368" s="3">
        <f t="shared" si="31"/>
        <v>0.404145188432738</v>
      </c>
      <c r="S368" s="3">
        <f t="shared" si="32"/>
        <v>4.6052631578947366E-2</v>
      </c>
      <c r="T368" s="9">
        <f t="shared" si="33"/>
        <v>0</v>
      </c>
      <c r="U368" s="9">
        <f t="shared" si="34"/>
        <v>1.4</v>
      </c>
      <c r="V368" s="9">
        <f t="shared" si="35"/>
        <v>1</v>
      </c>
    </row>
    <row r="369" spans="1:22" x14ac:dyDescent="0.25">
      <c r="A369" t="s">
        <v>2800</v>
      </c>
      <c r="B369" s="32" t="s">
        <v>1925</v>
      </c>
      <c r="C369" t="s">
        <v>202</v>
      </c>
      <c r="D369" t="s">
        <v>4746</v>
      </c>
      <c r="E369" s="9">
        <v>29</v>
      </c>
      <c r="F369" s="9">
        <v>50</v>
      </c>
      <c r="G369" s="9">
        <v>78</v>
      </c>
      <c r="H369" s="9">
        <v>67</v>
      </c>
      <c r="I369" s="9">
        <v>89</v>
      </c>
      <c r="J369" s="9">
        <v>76</v>
      </c>
      <c r="K369">
        <v>390.59999999999997</v>
      </c>
      <c r="L369" s="9">
        <v>118.99999999999999</v>
      </c>
      <c r="M369" s="19">
        <v>99</v>
      </c>
      <c r="N369" s="19">
        <v>46</v>
      </c>
      <c r="O369" s="19">
        <v>35</v>
      </c>
      <c r="P369" s="19">
        <v>0</v>
      </c>
      <c r="Q369" s="19">
        <f t="shared" si="30"/>
        <v>390.59999999999997</v>
      </c>
      <c r="R369" s="3">
        <f t="shared" si="31"/>
        <v>100.24252258065603</v>
      </c>
      <c r="S369" s="3">
        <f t="shared" si="32"/>
        <v>3.2254784688995213</v>
      </c>
      <c r="T369" s="9">
        <f t="shared" si="33"/>
        <v>0</v>
      </c>
      <c r="U369" s="9">
        <f t="shared" si="34"/>
        <v>390.59999999999997</v>
      </c>
      <c r="V369" s="9">
        <f t="shared" si="35"/>
        <v>129</v>
      </c>
    </row>
    <row r="370" spans="1:22" x14ac:dyDescent="0.25">
      <c r="A370" t="s">
        <v>4138</v>
      </c>
      <c r="B370" s="32" t="s">
        <v>2628</v>
      </c>
      <c r="C370" t="s">
        <v>202</v>
      </c>
      <c r="D370" t="s">
        <v>4746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>
        <v>0</v>
      </c>
      <c r="L370" s="9">
        <v>0</v>
      </c>
      <c r="M370" s="19">
        <v>0</v>
      </c>
      <c r="N370" s="19">
        <v>2</v>
      </c>
      <c r="O370" s="19">
        <v>0</v>
      </c>
      <c r="P370" s="19">
        <v>0</v>
      </c>
      <c r="Q370" s="19">
        <f t="shared" si="30"/>
        <v>0</v>
      </c>
      <c r="R370" s="3">
        <f t="shared" si="31"/>
        <v>0.57735026918962573</v>
      </c>
      <c r="S370" s="3">
        <f t="shared" si="32"/>
        <v>6.5789473684210523E-2</v>
      </c>
      <c r="T370" s="9">
        <f t="shared" si="33"/>
        <v>0</v>
      </c>
      <c r="U370" s="9">
        <f t="shared" si="34"/>
        <v>2</v>
      </c>
      <c r="V370" s="9">
        <f t="shared" si="35"/>
        <v>1</v>
      </c>
    </row>
    <row r="371" spans="1:22" x14ac:dyDescent="0.25">
      <c r="A371" t="s">
        <v>3124</v>
      </c>
      <c r="B371" s="32" t="s">
        <v>2058</v>
      </c>
      <c r="C371" t="s">
        <v>202</v>
      </c>
      <c r="D371" t="s">
        <v>108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>
        <v>16.799999999999997</v>
      </c>
      <c r="L371" s="9">
        <v>0</v>
      </c>
      <c r="M371" s="19">
        <v>1</v>
      </c>
      <c r="N371" s="19">
        <v>1</v>
      </c>
      <c r="O371" s="19">
        <v>23</v>
      </c>
      <c r="P371" s="19">
        <v>10</v>
      </c>
      <c r="Q371" s="19">
        <f t="shared" si="30"/>
        <v>16.799999999999997</v>
      </c>
      <c r="R371" s="3">
        <f t="shared" si="31"/>
        <v>7.917969589752313</v>
      </c>
      <c r="S371" s="3">
        <f t="shared" si="32"/>
        <v>0.34078947368421053</v>
      </c>
      <c r="T371" s="9">
        <f t="shared" si="33"/>
        <v>0</v>
      </c>
      <c r="U371" s="9">
        <f t="shared" si="34"/>
        <v>23</v>
      </c>
      <c r="V371" s="9">
        <f t="shared" si="35"/>
        <v>10</v>
      </c>
    </row>
    <row r="372" spans="1:22" x14ac:dyDescent="0.25">
      <c r="A372" t="s">
        <v>3124</v>
      </c>
      <c r="B372" s="32" t="s">
        <v>2058</v>
      </c>
      <c r="C372" t="s">
        <v>202</v>
      </c>
      <c r="D372" t="s">
        <v>2214</v>
      </c>
      <c r="E372" s="9">
        <v>8</v>
      </c>
      <c r="F372" s="9">
        <v>8</v>
      </c>
      <c r="G372" s="9">
        <v>2</v>
      </c>
      <c r="H372" s="9">
        <v>0</v>
      </c>
      <c r="I372" s="9">
        <v>0</v>
      </c>
      <c r="J372" s="9">
        <v>0</v>
      </c>
      <c r="K372">
        <v>0</v>
      </c>
      <c r="L372" s="9">
        <v>0</v>
      </c>
      <c r="M372" s="19">
        <v>0</v>
      </c>
      <c r="N372" s="19">
        <v>0</v>
      </c>
      <c r="O372" s="19">
        <v>0</v>
      </c>
      <c r="P372" s="19">
        <v>0</v>
      </c>
      <c r="Q372" s="19">
        <f t="shared" si="30"/>
        <v>0</v>
      </c>
      <c r="R372" s="3">
        <f t="shared" si="31"/>
        <v>3.0895719032666231</v>
      </c>
      <c r="S372" s="3">
        <f t="shared" si="32"/>
        <v>0.19736842105263158</v>
      </c>
      <c r="T372" s="9">
        <f t="shared" si="33"/>
        <v>0</v>
      </c>
      <c r="U372" s="9">
        <f t="shared" si="34"/>
        <v>8</v>
      </c>
      <c r="V372" s="9">
        <f t="shared" si="35"/>
        <v>4</v>
      </c>
    </row>
    <row r="373" spans="1:22" x14ac:dyDescent="0.25">
      <c r="A373" t="s">
        <v>4245</v>
      </c>
      <c r="B373" s="32" t="s">
        <v>2627</v>
      </c>
      <c r="C373" t="s">
        <v>202</v>
      </c>
      <c r="D373" t="s">
        <v>108</v>
      </c>
      <c r="E373" s="9">
        <v>0</v>
      </c>
      <c r="F373" s="9">
        <v>0</v>
      </c>
      <c r="G373" s="9">
        <v>1</v>
      </c>
      <c r="H373" s="9">
        <v>0</v>
      </c>
      <c r="I373" s="9">
        <v>0</v>
      </c>
      <c r="J373" s="9">
        <v>0</v>
      </c>
      <c r="K373">
        <v>0</v>
      </c>
      <c r="L373" s="9">
        <v>0</v>
      </c>
      <c r="M373" s="19">
        <v>0</v>
      </c>
      <c r="N373" s="19">
        <v>0</v>
      </c>
      <c r="O373" s="19">
        <v>0</v>
      </c>
      <c r="P373" s="19">
        <v>0</v>
      </c>
      <c r="Q373" s="19">
        <f t="shared" si="30"/>
        <v>0</v>
      </c>
      <c r="R373" s="3">
        <f t="shared" si="31"/>
        <v>0.28867513459481287</v>
      </c>
      <c r="S373" s="3">
        <f t="shared" si="32"/>
        <v>3.2894736842105261E-2</v>
      </c>
      <c r="T373" s="9">
        <f t="shared" si="33"/>
        <v>0</v>
      </c>
      <c r="U373" s="9">
        <f t="shared" si="34"/>
        <v>1</v>
      </c>
      <c r="V373" s="9">
        <f t="shared" si="35"/>
        <v>0</v>
      </c>
    </row>
    <row r="374" spans="1:22" x14ac:dyDescent="0.25">
      <c r="A374" t="s">
        <v>4245</v>
      </c>
      <c r="B374" s="32" t="s">
        <v>2627</v>
      </c>
      <c r="C374" t="s">
        <v>202</v>
      </c>
      <c r="D374" t="s">
        <v>2214</v>
      </c>
      <c r="E374" s="9">
        <v>5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>
        <v>0</v>
      </c>
      <c r="L374" s="9">
        <v>0</v>
      </c>
      <c r="M374" s="19">
        <v>0</v>
      </c>
      <c r="N374" s="19">
        <v>0</v>
      </c>
      <c r="O374" s="19">
        <v>0</v>
      </c>
      <c r="P374" s="19">
        <v>0</v>
      </c>
      <c r="Q374" s="19">
        <f t="shared" si="30"/>
        <v>0</v>
      </c>
      <c r="R374" s="3">
        <f t="shared" si="31"/>
        <v>1.4433756729740645</v>
      </c>
      <c r="S374" s="3">
        <f t="shared" si="32"/>
        <v>0.16447368421052633</v>
      </c>
      <c r="T374" s="9">
        <f t="shared" si="33"/>
        <v>0</v>
      </c>
      <c r="U374" s="9">
        <f t="shared" si="34"/>
        <v>5</v>
      </c>
      <c r="V374" s="9">
        <f t="shared" si="35"/>
        <v>2</v>
      </c>
    </row>
    <row r="375" spans="1:22" x14ac:dyDescent="0.25">
      <c r="A375" t="s">
        <v>2762</v>
      </c>
      <c r="B375" s="32" t="s">
        <v>1981</v>
      </c>
      <c r="C375" t="s">
        <v>202</v>
      </c>
      <c r="D375" t="s">
        <v>109</v>
      </c>
      <c r="E375" s="9">
        <v>5</v>
      </c>
      <c r="F375" s="9">
        <v>2</v>
      </c>
      <c r="G375" s="9">
        <v>10</v>
      </c>
      <c r="H375" s="9">
        <v>13</v>
      </c>
      <c r="I375" s="9">
        <v>28</v>
      </c>
      <c r="J375" s="9">
        <v>18</v>
      </c>
      <c r="K375">
        <v>78.399999999999991</v>
      </c>
      <c r="L375" s="9">
        <v>16.799999999999997</v>
      </c>
      <c r="M375" s="19">
        <v>16</v>
      </c>
      <c r="N375" s="19">
        <v>4</v>
      </c>
      <c r="O375" s="19">
        <v>12</v>
      </c>
      <c r="P375" s="19">
        <v>9</v>
      </c>
      <c r="Q375" s="19">
        <f t="shared" si="30"/>
        <v>78.399999999999991</v>
      </c>
      <c r="R375" s="3">
        <f t="shared" si="31"/>
        <v>20.403646435840525</v>
      </c>
      <c r="S375" s="3">
        <f t="shared" si="32"/>
        <v>0.58168859649122806</v>
      </c>
      <c r="T375" s="9">
        <f t="shared" si="33"/>
        <v>2</v>
      </c>
      <c r="U375" s="9">
        <f t="shared" si="34"/>
        <v>78.399999999999991</v>
      </c>
      <c r="V375" s="9">
        <f t="shared" si="35"/>
        <v>26</v>
      </c>
    </row>
    <row r="376" spans="1:22" x14ac:dyDescent="0.25">
      <c r="A376" t="s">
        <v>2762</v>
      </c>
      <c r="B376" s="32" t="s">
        <v>1981</v>
      </c>
      <c r="C376" t="s">
        <v>202</v>
      </c>
      <c r="D376" t="s">
        <v>4746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>
        <v>0</v>
      </c>
      <c r="L376" s="9">
        <v>1.4</v>
      </c>
      <c r="M376" s="19">
        <v>0</v>
      </c>
      <c r="N376" s="19">
        <v>0</v>
      </c>
      <c r="O376" s="19">
        <v>0</v>
      </c>
      <c r="P376" s="19">
        <v>0</v>
      </c>
      <c r="Q376" s="19">
        <f t="shared" si="30"/>
        <v>0</v>
      </c>
      <c r="R376" s="3">
        <f t="shared" si="31"/>
        <v>0.404145188432738</v>
      </c>
      <c r="S376" s="3">
        <f t="shared" si="32"/>
        <v>4.6052631578947366E-2</v>
      </c>
      <c r="T376" s="9">
        <f t="shared" si="33"/>
        <v>0</v>
      </c>
      <c r="U376" s="9">
        <f t="shared" si="34"/>
        <v>1.4</v>
      </c>
      <c r="V376" s="9">
        <f t="shared" si="35"/>
        <v>1</v>
      </c>
    </row>
    <row r="377" spans="1:22" x14ac:dyDescent="0.25">
      <c r="A377" t="s">
        <v>3942</v>
      </c>
      <c r="B377" s="32" t="s">
        <v>2633</v>
      </c>
      <c r="C377" t="s">
        <v>202</v>
      </c>
      <c r="D377" t="s">
        <v>109</v>
      </c>
      <c r="E377" s="9">
        <v>4</v>
      </c>
      <c r="F377" s="9">
        <v>7</v>
      </c>
      <c r="G377" s="9">
        <v>9</v>
      </c>
      <c r="H377" s="9">
        <v>0</v>
      </c>
      <c r="I377" s="9">
        <v>0</v>
      </c>
      <c r="J377" s="9">
        <v>0</v>
      </c>
      <c r="K377">
        <v>0</v>
      </c>
      <c r="L377" s="9">
        <v>0</v>
      </c>
      <c r="M377" s="19">
        <v>0</v>
      </c>
      <c r="N377" s="19">
        <v>6</v>
      </c>
      <c r="O377" s="19">
        <v>0</v>
      </c>
      <c r="P377" s="19">
        <v>0</v>
      </c>
      <c r="Q377" s="19">
        <f t="shared" si="30"/>
        <v>0</v>
      </c>
      <c r="R377" s="3">
        <f t="shared" si="31"/>
        <v>3.3799766898963113</v>
      </c>
      <c r="S377" s="3">
        <f t="shared" si="32"/>
        <v>0.21381578947368421</v>
      </c>
      <c r="T377" s="9">
        <f t="shared" si="33"/>
        <v>0</v>
      </c>
      <c r="U377" s="9">
        <f t="shared" si="34"/>
        <v>9</v>
      </c>
      <c r="V377" s="9">
        <f t="shared" si="35"/>
        <v>4</v>
      </c>
    </row>
    <row r="378" spans="1:22" x14ac:dyDescent="0.25">
      <c r="A378" t="s">
        <v>2957</v>
      </c>
      <c r="B378" s="32" t="s">
        <v>1949</v>
      </c>
      <c r="C378" t="s">
        <v>202</v>
      </c>
      <c r="D378" t="s">
        <v>5604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>
        <v>0</v>
      </c>
      <c r="L378" s="9">
        <v>0</v>
      </c>
      <c r="M378" s="19">
        <v>0</v>
      </c>
      <c r="N378" s="19">
        <v>0</v>
      </c>
      <c r="O378" s="19">
        <v>0</v>
      </c>
      <c r="P378" s="19">
        <v>5</v>
      </c>
      <c r="Q378" s="19">
        <f t="shared" si="30"/>
        <v>0</v>
      </c>
      <c r="R378" s="3">
        <f t="shared" si="31"/>
        <v>1.4433756729740645</v>
      </c>
      <c r="S378" s="3">
        <f t="shared" si="32"/>
        <v>0.16447368421052633</v>
      </c>
      <c r="T378" s="9">
        <f t="shared" si="33"/>
        <v>0</v>
      </c>
      <c r="U378" s="9">
        <f t="shared" si="34"/>
        <v>5</v>
      </c>
      <c r="V378" s="9">
        <f t="shared" si="35"/>
        <v>2</v>
      </c>
    </row>
    <row r="379" spans="1:22" x14ac:dyDescent="0.25">
      <c r="A379" t="s">
        <v>2957</v>
      </c>
      <c r="B379" s="32" t="s">
        <v>1949</v>
      </c>
      <c r="C379" t="s">
        <v>202</v>
      </c>
      <c r="D379" t="s">
        <v>106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>
        <v>1.4</v>
      </c>
      <c r="L379" s="9">
        <v>0</v>
      </c>
      <c r="M379" s="19">
        <v>1</v>
      </c>
      <c r="N379" s="19">
        <v>0</v>
      </c>
      <c r="O379" s="19">
        <v>0</v>
      </c>
      <c r="P379" s="19">
        <v>0</v>
      </c>
      <c r="Q379" s="19">
        <f t="shared" si="30"/>
        <v>1.4</v>
      </c>
      <c r="R379" s="3">
        <f t="shared" si="31"/>
        <v>0.47482054026183984</v>
      </c>
      <c r="S379" s="3">
        <f t="shared" si="32"/>
        <v>3.9473684210526314E-2</v>
      </c>
      <c r="T379" s="9">
        <f t="shared" si="33"/>
        <v>0</v>
      </c>
      <c r="U379" s="9">
        <f t="shared" si="34"/>
        <v>1.4</v>
      </c>
      <c r="V379" s="9">
        <f t="shared" si="35"/>
        <v>1</v>
      </c>
    </row>
    <row r="380" spans="1:22" x14ac:dyDescent="0.25">
      <c r="A380" t="s">
        <v>2957</v>
      </c>
      <c r="B380" s="32" t="s">
        <v>1949</v>
      </c>
      <c r="C380" t="s">
        <v>202</v>
      </c>
      <c r="D380" t="s">
        <v>4746</v>
      </c>
      <c r="E380" s="9">
        <v>10</v>
      </c>
      <c r="F380" s="9">
        <v>10</v>
      </c>
      <c r="G380" s="9">
        <v>12</v>
      </c>
      <c r="H380" s="9">
        <v>5</v>
      </c>
      <c r="I380" s="9">
        <v>7</v>
      </c>
      <c r="J380" s="9">
        <v>6</v>
      </c>
      <c r="K380">
        <v>37.799999999999997</v>
      </c>
      <c r="L380" s="9">
        <v>15.399999999999999</v>
      </c>
      <c r="M380" s="19">
        <v>9</v>
      </c>
      <c r="N380" s="19">
        <v>18</v>
      </c>
      <c r="O380" s="19">
        <v>2</v>
      </c>
      <c r="P380" s="19">
        <v>0</v>
      </c>
      <c r="Q380" s="19">
        <f t="shared" si="30"/>
        <v>37.799999999999997</v>
      </c>
      <c r="R380" s="3">
        <f t="shared" si="31"/>
        <v>9.8746538105792787</v>
      </c>
      <c r="S380" s="3">
        <f t="shared" si="32"/>
        <v>0.39533492822966509</v>
      </c>
      <c r="T380" s="9">
        <f t="shared" si="33"/>
        <v>0</v>
      </c>
      <c r="U380" s="9">
        <f t="shared" si="34"/>
        <v>37.799999999999997</v>
      </c>
      <c r="V380" s="9">
        <f t="shared" si="35"/>
        <v>13</v>
      </c>
    </row>
    <row r="381" spans="1:22" x14ac:dyDescent="0.25">
      <c r="A381" t="s">
        <v>2809</v>
      </c>
      <c r="B381" s="32" t="s">
        <v>1932</v>
      </c>
      <c r="C381" t="s">
        <v>202</v>
      </c>
      <c r="D381" t="s">
        <v>5604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>
        <v>0</v>
      </c>
      <c r="L381" s="9">
        <v>0</v>
      </c>
      <c r="M381" s="19">
        <v>0</v>
      </c>
      <c r="N381" s="19">
        <v>0</v>
      </c>
      <c r="O381" s="19">
        <v>4</v>
      </c>
      <c r="P381" s="19">
        <v>9</v>
      </c>
      <c r="Q381" s="19">
        <f t="shared" si="30"/>
        <v>0</v>
      </c>
      <c r="R381" s="3">
        <f t="shared" si="31"/>
        <v>2.7455197664338145</v>
      </c>
      <c r="S381" s="3">
        <f t="shared" si="32"/>
        <v>0.21381578947368421</v>
      </c>
      <c r="T381" s="9">
        <f t="shared" si="33"/>
        <v>0</v>
      </c>
      <c r="U381" s="9">
        <f t="shared" si="34"/>
        <v>9</v>
      </c>
      <c r="V381" s="9">
        <f t="shared" si="35"/>
        <v>4</v>
      </c>
    </row>
    <row r="382" spans="1:22" x14ac:dyDescent="0.25">
      <c r="A382" t="s">
        <v>2809</v>
      </c>
      <c r="B382" s="32" t="s">
        <v>1932</v>
      </c>
      <c r="C382" t="s">
        <v>202</v>
      </c>
      <c r="D382" t="s">
        <v>4746</v>
      </c>
      <c r="E382" s="9">
        <v>6</v>
      </c>
      <c r="F382" s="9">
        <v>8</v>
      </c>
      <c r="G382" s="9">
        <v>16</v>
      </c>
      <c r="H382" s="9">
        <v>21</v>
      </c>
      <c r="I382" s="9">
        <v>13</v>
      </c>
      <c r="J382" s="9">
        <v>7</v>
      </c>
      <c r="K382">
        <v>74.199999999999989</v>
      </c>
      <c r="L382" s="9">
        <v>32.199999999999996</v>
      </c>
      <c r="M382" s="19">
        <v>16</v>
      </c>
      <c r="N382" s="19">
        <v>30</v>
      </c>
      <c r="O382" s="19">
        <v>5</v>
      </c>
      <c r="P382" s="19">
        <v>0</v>
      </c>
      <c r="Q382" s="19">
        <f t="shared" si="30"/>
        <v>74.199999999999989</v>
      </c>
      <c r="R382" s="3">
        <f t="shared" si="31"/>
        <v>19.980141656306156</v>
      </c>
      <c r="S382" s="3">
        <f t="shared" si="32"/>
        <v>0.68301435406698563</v>
      </c>
      <c r="T382" s="9">
        <f t="shared" si="33"/>
        <v>0</v>
      </c>
      <c r="U382" s="9">
        <f t="shared" si="34"/>
        <v>74.199999999999989</v>
      </c>
      <c r="V382" s="9">
        <f t="shared" si="35"/>
        <v>26</v>
      </c>
    </row>
    <row r="383" spans="1:22" x14ac:dyDescent="0.25">
      <c r="A383" t="s">
        <v>2842</v>
      </c>
      <c r="B383" s="32" t="s">
        <v>1897</v>
      </c>
      <c r="C383" t="s">
        <v>202</v>
      </c>
      <c r="D383" t="s">
        <v>5604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>
        <v>0</v>
      </c>
      <c r="L383" s="9">
        <v>0</v>
      </c>
      <c r="M383" s="19">
        <v>0</v>
      </c>
      <c r="N383" s="19">
        <v>0</v>
      </c>
      <c r="O383" s="19">
        <v>2</v>
      </c>
      <c r="P383" s="19">
        <v>9</v>
      </c>
      <c r="Q383" s="19">
        <f t="shared" si="30"/>
        <v>0</v>
      </c>
      <c r="R383" s="3">
        <f t="shared" si="31"/>
        <v>2.6097137890209456</v>
      </c>
      <c r="S383" s="3">
        <f t="shared" si="32"/>
        <v>0.18092105263157895</v>
      </c>
      <c r="T383" s="9">
        <f t="shared" si="33"/>
        <v>0</v>
      </c>
      <c r="U383" s="9">
        <f t="shared" si="34"/>
        <v>9</v>
      </c>
      <c r="V383" s="9">
        <f t="shared" si="35"/>
        <v>3</v>
      </c>
    </row>
    <row r="384" spans="1:22" x14ac:dyDescent="0.25">
      <c r="A384" t="s">
        <v>2842</v>
      </c>
      <c r="B384" s="32" t="s">
        <v>1897</v>
      </c>
      <c r="C384" t="s">
        <v>202</v>
      </c>
      <c r="D384" t="s">
        <v>4746</v>
      </c>
      <c r="E384" s="9">
        <v>0</v>
      </c>
      <c r="F384" s="9">
        <v>3</v>
      </c>
      <c r="G384" s="9">
        <v>4</v>
      </c>
      <c r="H384" s="9">
        <v>2</v>
      </c>
      <c r="I384" s="9">
        <v>4</v>
      </c>
      <c r="J384" s="9">
        <v>13</v>
      </c>
      <c r="K384">
        <v>26.599999999999998</v>
      </c>
      <c r="L384" s="9">
        <v>12.6</v>
      </c>
      <c r="M384" s="19">
        <v>12</v>
      </c>
      <c r="N384" s="19">
        <v>8</v>
      </c>
      <c r="O384" s="19">
        <v>3</v>
      </c>
      <c r="P384" s="19">
        <v>0</v>
      </c>
      <c r="Q384" s="19">
        <f t="shared" si="30"/>
        <v>26.599999999999998</v>
      </c>
      <c r="R384" s="3">
        <f t="shared" si="31"/>
        <v>7.6814416260585778</v>
      </c>
      <c r="S384" s="3">
        <f t="shared" si="32"/>
        <v>0.29013157894736841</v>
      </c>
      <c r="T384" s="9">
        <f t="shared" si="33"/>
        <v>0</v>
      </c>
      <c r="U384" s="9">
        <f t="shared" si="34"/>
        <v>26.599999999999998</v>
      </c>
      <c r="V384" s="9">
        <f t="shared" si="35"/>
        <v>10</v>
      </c>
    </row>
    <row r="385" spans="1:22" x14ac:dyDescent="0.25">
      <c r="A385" t="s">
        <v>2916</v>
      </c>
      <c r="B385" s="32" t="s">
        <v>2001</v>
      </c>
      <c r="C385" t="s">
        <v>202</v>
      </c>
      <c r="D385" t="s">
        <v>5604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>
        <v>0</v>
      </c>
      <c r="L385" s="9">
        <v>0</v>
      </c>
      <c r="M385" s="19">
        <v>0</v>
      </c>
      <c r="N385" s="19">
        <v>0</v>
      </c>
      <c r="O385" s="19">
        <v>0</v>
      </c>
      <c r="P385" s="19">
        <v>12</v>
      </c>
      <c r="Q385" s="19">
        <f t="shared" si="30"/>
        <v>0</v>
      </c>
      <c r="R385" s="3">
        <f t="shared" si="31"/>
        <v>3.4641016151377544</v>
      </c>
      <c r="S385" s="3">
        <f t="shared" si="32"/>
        <v>0.39473684210526316</v>
      </c>
      <c r="T385" s="9">
        <f t="shared" si="33"/>
        <v>0</v>
      </c>
      <c r="U385" s="9">
        <f t="shared" si="34"/>
        <v>12</v>
      </c>
      <c r="V385" s="9">
        <f t="shared" si="35"/>
        <v>4</v>
      </c>
    </row>
    <row r="386" spans="1:22" x14ac:dyDescent="0.25">
      <c r="A386" t="s">
        <v>2916</v>
      </c>
      <c r="B386" s="32" t="s">
        <v>2001</v>
      </c>
      <c r="C386" t="s">
        <v>202</v>
      </c>
      <c r="D386" t="s">
        <v>4746</v>
      </c>
      <c r="E386" s="9">
        <v>7</v>
      </c>
      <c r="F386" s="9">
        <v>7</v>
      </c>
      <c r="G386" s="9">
        <v>8</v>
      </c>
      <c r="H386" s="9">
        <v>9</v>
      </c>
      <c r="I386" s="9">
        <v>7</v>
      </c>
      <c r="J386" s="9">
        <v>5</v>
      </c>
      <c r="K386">
        <v>36.4</v>
      </c>
      <c r="L386" s="9">
        <v>18.2</v>
      </c>
      <c r="M386" s="19">
        <v>18</v>
      </c>
      <c r="N386" s="19">
        <v>9</v>
      </c>
      <c r="O386" s="19">
        <v>3</v>
      </c>
      <c r="P386" s="19">
        <v>0</v>
      </c>
      <c r="Q386" s="19">
        <f t="shared" ref="Q386:Q449" si="36">IFERROR(AVERAGEIF(K386:K386,"&lt;&gt;0"),0)</f>
        <v>36.4</v>
      </c>
      <c r="R386" s="3">
        <f t="shared" ref="R386:R449" si="37">_xlfn.STDEV.S(E386:P386)</f>
        <v>9.6784045767634197</v>
      </c>
      <c r="S386" s="3">
        <f t="shared" ref="S386:S449" si="38">IFERROR(AVERAGEIF(E386:P386,"&lt;&gt;0")/30.4,0)</f>
        <v>0.38157894736842113</v>
      </c>
      <c r="T386" s="9">
        <f t="shared" ref="T386:T449" si="39">MIN(E386:P386)</f>
        <v>0</v>
      </c>
      <c r="U386" s="9">
        <f t="shared" ref="U386:U449" si="40">MAX(E386:P386)</f>
        <v>36.4</v>
      </c>
      <c r="V386" s="9">
        <f t="shared" ref="V386:V449" si="41">MROUND(ROUND(_xlfn.NORM.S.INV($Y$1)*R386*1,1),1)</f>
        <v>12</v>
      </c>
    </row>
    <row r="387" spans="1:22" x14ac:dyDescent="0.25">
      <c r="A387" t="s">
        <v>4040</v>
      </c>
      <c r="B387" s="32" t="s">
        <v>2576</v>
      </c>
      <c r="C387" t="s">
        <v>202</v>
      </c>
      <c r="D387" t="s">
        <v>4746</v>
      </c>
      <c r="E387" s="9">
        <v>1</v>
      </c>
      <c r="F387" s="9">
        <v>0</v>
      </c>
      <c r="G387" s="9">
        <v>2</v>
      </c>
      <c r="H387" s="9">
        <v>3</v>
      </c>
      <c r="I387" s="9">
        <v>0</v>
      </c>
      <c r="J387" s="9">
        <v>1</v>
      </c>
      <c r="K387">
        <v>0</v>
      </c>
      <c r="L387" s="9">
        <v>0</v>
      </c>
      <c r="M387" s="19">
        <v>0</v>
      </c>
      <c r="N387" s="19">
        <v>1</v>
      </c>
      <c r="O387" s="19">
        <v>0</v>
      </c>
      <c r="P387" s="19">
        <v>0</v>
      </c>
      <c r="Q387" s="19">
        <f t="shared" si="36"/>
        <v>0</v>
      </c>
      <c r="R387" s="3">
        <f t="shared" si="37"/>
        <v>0.9847319278346619</v>
      </c>
      <c r="S387" s="3">
        <f t="shared" si="38"/>
        <v>5.2631578947368425E-2</v>
      </c>
      <c r="T387" s="9">
        <f t="shared" si="39"/>
        <v>0</v>
      </c>
      <c r="U387" s="9">
        <f t="shared" si="40"/>
        <v>3</v>
      </c>
      <c r="V387" s="9">
        <f t="shared" si="41"/>
        <v>1</v>
      </c>
    </row>
    <row r="388" spans="1:22" x14ac:dyDescent="0.25">
      <c r="A388" t="s">
        <v>4095</v>
      </c>
      <c r="B388" s="32" t="s">
        <v>2580</v>
      </c>
      <c r="C388" t="s">
        <v>202</v>
      </c>
      <c r="D388" t="s">
        <v>2214</v>
      </c>
      <c r="E388" s="9">
        <v>4</v>
      </c>
      <c r="F388" s="9">
        <v>1</v>
      </c>
      <c r="G388" s="9">
        <v>0</v>
      </c>
      <c r="H388" s="9">
        <v>0</v>
      </c>
      <c r="I388" s="9">
        <v>0</v>
      </c>
      <c r="J388" s="9">
        <v>0</v>
      </c>
      <c r="K388">
        <v>0</v>
      </c>
      <c r="L388" s="9">
        <v>0</v>
      </c>
      <c r="M388" s="19">
        <v>0</v>
      </c>
      <c r="N388" s="19">
        <v>1</v>
      </c>
      <c r="O388" s="19">
        <v>0</v>
      </c>
      <c r="P388" s="19">
        <v>0</v>
      </c>
      <c r="Q388" s="19">
        <f t="shared" si="36"/>
        <v>0</v>
      </c>
      <c r="R388" s="3">
        <f t="shared" si="37"/>
        <v>1.1677484162422844</v>
      </c>
      <c r="S388" s="3">
        <f t="shared" si="38"/>
        <v>6.5789473684210523E-2</v>
      </c>
      <c r="T388" s="9">
        <f t="shared" si="39"/>
        <v>0</v>
      </c>
      <c r="U388" s="9">
        <f t="shared" si="40"/>
        <v>4</v>
      </c>
      <c r="V388" s="9">
        <f t="shared" si="41"/>
        <v>2</v>
      </c>
    </row>
    <row r="389" spans="1:22" x14ac:dyDescent="0.25">
      <c r="A389" t="s">
        <v>4273</v>
      </c>
      <c r="B389" s="32" t="s">
        <v>2522</v>
      </c>
      <c r="C389" t="s">
        <v>202</v>
      </c>
      <c r="D389" t="s">
        <v>108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>
        <v>0</v>
      </c>
      <c r="L389" s="9">
        <v>0</v>
      </c>
      <c r="M389" s="19">
        <v>0</v>
      </c>
      <c r="N389" s="19">
        <v>0</v>
      </c>
      <c r="O389" s="19">
        <v>3</v>
      </c>
      <c r="P389" s="19">
        <v>3</v>
      </c>
      <c r="Q389" s="19">
        <f t="shared" si="36"/>
        <v>0</v>
      </c>
      <c r="R389" s="3">
        <f t="shared" si="37"/>
        <v>1.1677484162422844</v>
      </c>
      <c r="S389" s="3">
        <f t="shared" si="38"/>
        <v>9.8684210526315791E-2</v>
      </c>
      <c r="T389" s="9">
        <f t="shared" si="39"/>
        <v>0</v>
      </c>
      <c r="U389" s="9">
        <f t="shared" si="40"/>
        <v>3</v>
      </c>
      <c r="V389" s="9">
        <f t="shared" si="41"/>
        <v>2</v>
      </c>
    </row>
    <row r="390" spans="1:22" x14ac:dyDescent="0.25">
      <c r="A390" t="s">
        <v>4273</v>
      </c>
      <c r="B390" s="32" t="s">
        <v>2522</v>
      </c>
      <c r="C390" t="s">
        <v>202</v>
      </c>
      <c r="D390" t="s">
        <v>2214</v>
      </c>
      <c r="E390" s="9">
        <v>2</v>
      </c>
      <c r="F390" s="9">
        <v>5</v>
      </c>
      <c r="G390" s="9">
        <v>3</v>
      </c>
      <c r="H390" s="9">
        <v>0</v>
      </c>
      <c r="I390" s="9">
        <v>0</v>
      </c>
      <c r="J390" s="9">
        <v>0</v>
      </c>
      <c r="K390">
        <v>0</v>
      </c>
      <c r="L390" s="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f t="shared" si="36"/>
        <v>0</v>
      </c>
      <c r="R390" s="3">
        <f t="shared" si="37"/>
        <v>1.6422453217986943</v>
      </c>
      <c r="S390" s="3">
        <f t="shared" si="38"/>
        <v>0.10964912280701755</v>
      </c>
      <c r="T390" s="9">
        <f t="shared" si="39"/>
        <v>0</v>
      </c>
      <c r="U390" s="9">
        <f t="shared" si="40"/>
        <v>5</v>
      </c>
      <c r="V390" s="9">
        <f t="shared" si="41"/>
        <v>2</v>
      </c>
    </row>
    <row r="391" spans="1:22" x14ac:dyDescent="0.25">
      <c r="A391" t="s">
        <v>4196</v>
      </c>
      <c r="B391" s="32" t="s">
        <v>2534</v>
      </c>
      <c r="C391" t="s">
        <v>202</v>
      </c>
      <c r="D391" t="s">
        <v>108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>
        <v>0</v>
      </c>
      <c r="L391" s="9">
        <v>0</v>
      </c>
      <c r="M391" s="19">
        <v>0</v>
      </c>
      <c r="N391" s="19">
        <v>0</v>
      </c>
      <c r="O391" s="19">
        <v>7</v>
      </c>
      <c r="P391" s="19">
        <v>3</v>
      </c>
      <c r="Q391" s="19">
        <f t="shared" si="36"/>
        <v>0</v>
      </c>
      <c r="R391" s="3">
        <f t="shared" si="37"/>
        <v>2.1248885888797826</v>
      </c>
      <c r="S391" s="3">
        <f t="shared" si="38"/>
        <v>0.16447368421052633</v>
      </c>
      <c r="T391" s="9">
        <f t="shared" si="39"/>
        <v>0</v>
      </c>
      <c r="U391" s="9">
        <f t="shared" si="40"/>
        <v>7</v>
      </c>
      <c r="V391" s="9">
        <f t="shared" si="41"/>
        <v>3</v>
      </c>
    </row>
    <row r="392" spans="1:22" x14ac:dyDescent="0.25">
      <c r="A392" t="s">
        <v>4196</v>
      </c>
      <c r="B392" s="32" t="s">
        <v>2534</v>
      </c>
      <c r="C392" t="s">
        <v>202</v>
      </c>
      <c r="D392" t="s">
        <v>2214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>
        <v>0</v>
      </c>
      <c r="L392" s="9">
        <v>0</v>
      </c>
      <c r="M392" s="19">
        <v>0</v>
      </c>
      <c r="N392" s="19">
        <v>1</v>
      </c>
      <c r="O392" s="19">
        <v>0</v>
      </c>
      <c r="P392" s="19">
        <v>0</v>
      </c>
      <c r="Q392" s="19">
        <f t="shared" si="36"/>
        <v>0</v>
      </c>
      <c r="R392" s="3">
        <f t="shared" si="37"/>
        <v>0.28867513459481287</v>
      </c>
      <c r="S392" s="3">
        <f t="shared" si="38"/>
        <v>3.2894736842105261E-2</v>
      </c>
      <c r="T392" s="9">
        <f t="shared" si="39"/>
        <v>0</v>
      </c>
      <c r="U392" s="9">
        <f t="shared" si="40"/>
        <v>1</v>
      </c>
      <c r="V392" s="9">
        <f t="shared" si="41"/>
        <v>0</v>
      </c>
    </row>
    <row r="393" spans="1:22" x14ac:dyDescent="0.25">
      <c r="A393" t="s">
        <v>4076</v>
      </c>
      <c r="B393" s="32" t="s">
        <v>2521</v>
      </c>
      <c r="C393" t="s">
        <v>202</v>
      </c>
      <c r="D393" t="s">
        <v>2214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>
        <v>0</v>
      </c>
      <c r="L393" s="9">
        <v>0</v>
      </c>
      <c r="M393" s="19">
        <v>0</v>
      </c>
      <c r="N393" s="19">
        <v>1</v>
      </c>
      <c r="O393" s="19">
        <v>0</v>
      </c>
      <c r="P393" s="19">
        <v>0</v>
      </c>
      <c r="Q393" s="19">
        <f t="shared" si="36"/>
        <v>0</v>
      </c>
      <c r="R393" s="3">
        <f t="shared" si="37"/>
        <v>0.28867513459481287</v>
      </c>
      <c r="S393" s="3">
        <f t="shared" si="38"/>
        <v>3.2894736842105261E-2</v>
      </c>
      <c r="T393" s="9">
        <f t="shared" si="39"/>
        <v>0</v>
      </c>
      <c r="U393" s="9">
        <f t="shared" si="40"/>
        <v>1</v>
      </c>
      <c r="V393" s="9">
        <f t="shared" si="41"/>
        <v>0</v>
      </c>
    </row>
    <row r="394" spans="1:22" x14ac:dyDescent="0.25">
      <c r="A394" t="s">
        <v>3858</v>
      </c>
      <c r="B394" s="32" t="s">
        <v>2134</v>
      </c>
      <c r="C394" t="s">
        <v>202</v>
      </c>
      <c r="D394" t="s">
        <v>109</v>
      </c>
      <c r="E394" s="9">
        <v>5</v>
      </c>
      <c r="F394" s="9">
        <v>2</v>
      </c>
      <c r="G394" s="9">
        <v>0</v>
      </c>
      <c r="H394" s="9">
        <v>1</v>
      </c>
      <c r="I394" s="9">
        <v>8</v>
      </c>
      <c r="J394" s="9">
        <v>5</v>
      </c>
      <c r="K394">
        <v>14</v>
      </c>
      <c r="L394" s="9">
        <v>7</v>
      </c>
      <c r="M394" s="19">
        <v>0</v>
      </c>
      <c r="N394" s="19">
        <v>2</v>
      </c>
      <c r="O394" s="19">
        <v>8</v>
      </c>
      <c r="P394" s="19">
        <v>4</v>
      </c>
      <c r="Q394" s="19">
        <f t="shared" si="36"/>
        <v>14</v>
      </c>
      <c r="R394" s="3">
        <f t="shared" si="37"/>
        <v>4.1194292043554981</v>
      </c>
      <c r="S394" s="3">
        <f t="shared" si="38"/>
        <v>0.18421052631578946</v>
      </c>
      <c r="T394" s="9">
        <f t="shared" si="39"/>
        <v>0</v>
      </c>
      <c r="U394" s="9">
        <f t="shared" si="40"/>
        <v>14</v>
      </c>
      <c r="V394" s="9">
        <f t="shared" si="41"/>
        <v>5</v>
      </c>
    </row>
    <row r="395" spans="1:22" x14ac:dyDescent="0.25">
      <c r="A395" t="s">
        <v>3793</v>
      </c>
      <c r="B395" s="32" t="s">
        <v>2523</v>
      </c>
      <c r="C395" t="s">
        <v>202</v>
      </c>
      <c r="D395" t="s">
        <v>109</v>
      </c>
      <c r="E395" s="9">
        <v>4</v>
      </c>
      <c r="F395" s="9">
        <v>3</v>
      </c>
      <c r="G395" s="9">
        <v>10</v>
      </c>
      <c r="H395" s="9">
        <v>7</v>
      </c>
      <c r="I395" s="9">
        <v>7</v>
      </c>
      <c r="J395" s="9">
        <v>7</v>
      </c>
      <c r="K395">
        <v>11.2</v>
      </c>
      <c r="L395" s="9">
        <v>0</v>
      </c>
      <c r="M395" s="19">
        <v>1</v>
      </c>
      <c r="N395" s="19">
        <v>3</v>
      </c>
      <c r="O395" s="19">
        <v>8</v>
      </c>
      <c r="P395" s="19">
        <v>5</v>
      </c>
      <c r="Q395" s="19">
        <f t="shared" si="36"/>
        <v>11.2</v>
      </c>
      <c r="R395" s="3">
        <f t="shared" si="37"/>
        <v>3.4540709402972682</v>
      </c>
      <c r="S395" s="3">
        <f t="shared" si="38"/>
        <v>0.19796650717703351</v>
      </c>
      <c r="T395" s="9">
        <f t="shared" si="39"/>
        <v>0</v>
      </c>
      <c r="U395" s="9">
        <f t="shared" si="40"/>
        <v>11.2</v>
      </c>
      <c r="V395" s="9">
        <f t="shared" si="41"/>
        <v>4</v>
      </c>
    </row>
    <row r="396" spans="1:22" x14ac:dyDescent="0.25">
      <c r="A396" t="s">
        <v>4264</v>
      </c>
      <c r="B396" s="32" t="s">
        <v>2157</v>
      </c>
      <c r="C396" t="s">
        <v>202</v>
      </c>
      <c r="D396" t="s">
        <v>109</v>
      </c>
      <c r="E396" s="9">
        <v>0</v>
      </c>
      <c r="F396" s="9">
        <v>0</v>
      </c>
      <c r="G396" s="9">
        <v>2</v>
      </c>
      <c r="H396" s="9">
        <v>1</v>
      </c>
      <c r="I396" s="9">
        <v>1</v>
      </c>
      <c r="J396" s="9">
        <v>2</v>
      </c>
      <c r="K396">
        <v>5.6</v>
      </c>
      <c r="L396" s="9">
        <v>1.4</v>
      </c>
      <c r="M396" s="19">
        <v>1</v>
      </c>
      <c r="N396" s="19">
        <v>0</v>
      </c>
      <c r="O396" s="19">
        <v>0</v>
      </c>
      <c r="P396" s="19">
        <v>0</v>
      </c>
      <c r="Q396" s="19">
        <f t="shared" si="36"/>
        <v>5.6</v>
      </c>
      <c r="R396" s="3">
        <f t="shared" si="37"/>
        <v>1.5950681566135112</v>
      </c>
      <c r="S396" s="3">
        <f t="shared" si="38"/>
        <v>6.5789473684210523E-2</v>
      </c>
      <c r="T396" s="9">
        <f t="shared" si="39"/>
        <v>0</v>
      </c>
      <c r="U396" s="9">
        <f t="shared" si="40"/>
        <v>5.6</v>
      </c>
      <c r="V396" s="9">
        <f t="shared" si="41"/>
        <v>2</v>
      </c>
    </row>
    <row r="397" spans="1:22" x14ac:dyDescent="0.25">
      <c r="A397" t="s">
        <v>3868</v>
      </c>
      <c r="B397" s="32" t="s">
        <v>2101</v>
      </c>
      <c r="C397" t="s">
        <v>202</v>
      </c>
      <c r="D397" t="s">
        <v>109</v>
      </c>
      <c r="E397" s="9">
        <v>1</v>
      </c>
      <c r="F397" s="9">
        <v>1</v>
      </c>
      <c r="G397" s="9">
        <v>1</v>
      </c>
      <c r="H397" s="9">
        <v>7</v>
      </c>
      <c r="I397" s="9">
        <v>2</v>
      </c>
      <c r="J397" s="9">
        <v>2</v>
      </c>
      <c r="K397">
        <v>4.1999999999999993</v>
      </c>
      <c r="L397" s="9">
        <v>2.8</v>
      </c>
      <c r="M397" s="19">
        <v>2</v>
      </c>
      <c r="N397" s="19">
        <v>2</v>
      </c>
      <c r="O397" s="19">
        <v>2</v>
      </c>
      <c r="P397" s="19">
        <v>2</v>
      </c>
      <c r="Q397" s="19">
        <f t="shared" si="36"/>
        <v>4.1999999999999993</v>
      </c>
      <c r="R397" s="3">
        <f t="shared" si="37"/>
        <v>1.6894503319844663</v>
      </c>
      <c r="S397" s="3">
        <f t="shared" si="38"/>
        <v>7.9495614035087717E-2</v>
      </c>
      <c r="T397" s="9">
        <f t="shared" si="39"/>
        <v>1</v>
      </c>
      <c r="U397" s="9">
        <f t="shared" si="40"/>
        <v>7</v>
      </c>
      <c r="V397" s="9">
        <f t="shared" si="41"/>
        <v>2</v>
      </c>
    </row>
    <row r="398" spans="1:22" x14ac:dyDescent="0.25">
      <c r="A398" t="s">
        <v>3901</v>
      </c>
      <c r="B398" s="32" t="s">
        <v>2616</v>
      </c>
      <c r="C398" t="s">
        <v>202</v>
      </c>
      <c r="D398" t="s">
        <v>4746</v>
      </c>
      <c r="E398" s="9">
        <v>1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>
        <v>0</v>
      </c>
      <c r="L398" s="9">
        <v>0</v>
      </c>
      <c r="M398" s="19">
        <v>0</v>
      </c>
      <c r="N398" s="19">
        <v>3</v>
      </c>
      <c r="O398" s="19">
        <v>0</v>
      </c>
      <c r="P398" s="19">
        <v>0</v>
      </c>
      <c r="Q398" s="19">
        <f t="shared" si="36"/>
        <v>0</v>
      </c>
      <c r="R398" s="3">
        <f t="shared" si="37"/>
        <v>0.88762536459859454</v>
      </c>
      <c r="S398" s="3">
        <f t="shared" si="38"/>
        <v>6.5789473684210523E-2</v>
      </c>
      <c r="T398" s="9">
        <f t="shared" si="39"/>
        <v>0</v>
      </c>
      <c r="U398" s="9">
        <f t="shared" si="40"/>
        <v>3</v>
      </c>
      <c r="V398" s="9">
        <f t="shared" si="41"/>
        <v>1</v>
      </c>
    </row>
    <row r="399" spans="1:22" x14ac:dyDescent="0.25">
      <c r="A399" t="s">
        <v>4077</v>
      </c>
      <c r="B399" s="32" t="s">
        <v>2620</v>
      </c>
      <c r="C399" t="s">
        <v>202</v>
      </c>
      <c r="D399" t="s">
        <v>4746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>
        <v>0</v>
      </c>
      <c r="L399" s="9">
        <v>0</v>
      </c>
      <c r="M399" s="19">
        <v>0</v>
      </c>
      <c r="N399" s="19">
        <v>2</v>
      </c>
      <c r="O399" s="19">
        <v>0</v>
      </c>
      <c r="P399" s="19">
        <v>0</v>
      </c>
      <c r="Q399" s="19">
        <f t="shared" si="36"/>
        <v>0</v>
      </c>
      <c r="R399" s="3">
        <f t="shared" si="37"/>
        <v>0.57735026918962573</v>
      </c>
      <c r="S399" s="3">
        <f t="shared" si="38"/>
        <v>6.5789473684210523E-2</v>
      </c>
      <c r="T399" s="9">
        <f t="shared" si="39"/>
        <v>0</v>
      </c>
      <c r="U399" s="9">
        <f t="shared" si="40"/>
        <v>2</v>
      </c>
      <c r="V399" s="9">
        <f t="shared" si="41"/>
        <v>1</v>
      </c>
    </row>
    <row r="400" spans="1:22" x14ac:dyDescent="0.25">
      <c r="A400" t="s">
        <v>3958</v>
      </c>
      <c r="B400" s="32" t="s">
        <v>2621</v>
      </c>
      <c r="C400" t="s">
        <v>202</v>
      </c>
      <c r="D400" t="s">
        <v>4746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>
        <v>0</v>
      </c>
      <c r="L400" s="9">
        <v>0</v>
      </c>
      <c r="M400" s="19">
        <v>0</v>
      </c>
      <c r="N400" s="19">
        <v>1</v>
      </c>
      <c r="O400" s="19">
        <v>0</v>
      </c>
      <c r="P400" s="19">
        <v>0</v>
      </c>
      <c r="Q400" s="19">
        <f t="shared" si="36"/>
        <v>0</v>
      </c>
      <c r="R400" s="3">
        <f t="shared" si="37"/>
        <v>0.28867513459481287</v>
      </c>
      <c r="S400" s="3">
        <f t="shared" si="38"/>
        <v>3.2894736842105261E-2</v>
      </c>
      <c r="T400" s="9">
        <f t="shared" si="39"/>
        <v>0</v>
      </c>
      <c r="U400" s="9">
        <f t="shared" si="40"/>
        <v>1</v>
      </c>
      <c r="V400" s="9">
        <f t="shared" si="41"/>
        <v>0</v>
      </c>
    </row>
    <row r="401" spans="1:22" x14ac:dyDescent="0.25">
      <c r="A401" t="s">
        <v>4228</v>
      </c>
      <c r="B401" s="32" t="s">
        <v>2619</v>
      </c>
      <c r="C401" t="s">
        <v>202</v>
      </c>
      <c r="D401" t="s">
        <v>2214</v>
      </c>
      <c r="E401" s="9">
        <v>2</v>
      </c>
      <c r="F401" s="9">
        <v>1</v>
      </c>
      <c r="G401" s="9">
        <v>2</v>
      </c>
      <c r="H401" s="9">
        <v>0</v>
      </c>
      <c r="I401" s="9">
        <v>0</v>
      </c>
      <c r="J401" s="9">
        <v>0</v>
      </c>
      <c r="K401">
        <v>0</v>
      </c>
      <c r="L401" s="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f t="shared" si="36"/>
        <v>0</v>
      </c>
      <c r="R401" s="3">
        <f t="shared" si="37"/>
        <v>0.79296146109875909</v>
      </c>
      <c r="S401" s="3">
        <f t="shared" si="38"/>
        <v>5.4824561403508776E-2</v>
      </c>
      <c r="T401" s="9">
        <f t="shared" si="39"/>
        <v>0</v>
      </c>
      <c r="U401" s="9">
        <f t="shared" si="40"/>
        <v>2</v>
      </c>
      <c r="V401" s="9">
        <f t="shared" si="41"/>
        <v>1</v>
      </c>
    </row>
    <row r="402" spans="1:22" x14ac:dyDescent="0.25">
      <c r="A402" t="s">
        <v>3285</v>
      </c>
      <c r="B402" s="32" t="s">
        <v>930</v>
      </c>
      <c r="C402" t="s">
        <v>202</v>
      </c>
      <c r="D402" t="s">
        <v>4746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>
        <v>1.4</v>
      </c>
      <c r="L402" s="9">
        <v>0</v>
      </c>
      <c r="M402" s="19">
        <v>0</v>
      </c>
      <c r="N402" s="19">
        <v>0</v>
      </c>
      <c r="O402" s="19">
        <v>0</v>
      </c>
      <c r="P402" s="19">
        <v>0</v>
      </c>
      <c r="Q402" s="19">
        <f t="shared" si="36"/>
        <v>1.4</v>
      </c>
      <c r="R402" s="3">
        <f t="shared" si="37"/>
        <v>0.404145188432738</v>
      </c>
      <c r="S402" s="3">
        <f t="shared" si="38"/>
        <v>4.6052631578947366E-2</v>
      </c>
      <c r="T402" s="9">
        <f t="shared" si="39"/>
        <v>0</v>
      </c>
      <c r="U402" s="9">
        <f t="shared" si="40"/>
        <v>1.4</v>
      </c>
      <c r="V402" s="9">
        <f t="shared" si="41"/>
        <v>1</v>
      </c>
    </row>
    <row r="403" spans="1:22" x14ac:dyDescent="0.25">
      <c r="A403" t="s">
        <v>3285</v>
      </c>
      <c r="B403" s="32" t="s">
        <v>930</v>
      </c>
      <c r="C403" t="s">
        <v>202</v>
      </c>
      <c r="D403" t="s">
        <v>686</v>
      </c>
      <c r="E403" s="9">
        <v>0</v>
      </c>
      <c r="F403" s="9">
        <v>0</v>
      </c>
      <c r="G403" s="9">
        <v>2</v>
      </c>
      <c r="H403" s="9">
        <v>0</v>
      </c>
      <c r="I403" s="9">
        <v>0</v>
      </c>
      <c r="J403" s="9">
        <v>0</v>
      </c>
      <c r="K403">
        <v>2.8</v>
      </c>
      <c r="L403" s="9">
        <v>2.8</v>
      </c>
      <c r="M403" s="19">
        <v>1</v>
      </c>
      <c r="N403" s="19">
        <v>0</v>
      </c>
      <c r="O403" s="19">
        <v>3</v>
      </c>
      <c r="P403" s="19">
        <v>1</v>
      </c>
      <c r="Q403" s="19">
        <f t="shared" si="36"/>
        <v>2.8</v>
      </c>
      <c r="R403" s="3">
        <f t="shared" si="37"/>
        <v>1.2595092839529356</v>
      </c>
      <c r="S403" s="3">
        <f t="shared" si="38"/>
        <v>6.9078947368421059E-2</v>
      </c>
      <c r="T403" s="9">
        <f t="shared" si="39"/>
        <v>0</v>
      </c>
      <c r="U403" s="9">
        <f t="shared" si="40"/>
        <v>3</v>
      </c>
      <c r="V403" s="9">
        <f t="shared" si="41"/>
        <v>2</v>
      </c>
    </row>
    <row r="404" spans="1:22" x14ac:dyDescent="0.25">
      <c r="A404" t="s">
        <v>4073</v>
      </c>
      <c r="B404" s="32" t="s">
        <v>2389</v>
      </c>
      <c r="C404" t="s">
        <v>202</v>
      </c>
      <c r="D404" t="s">
        <v>109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>
        <v>0</v>
      </c>
      <c r="L404" s="9">
        <v>0</v>
      </c>
      <c r="M404" s="19">
        <v>0</v>
      </c>
      <c r="N404" s="19">
        <v>2</v>
      </c>
      <c r="O404" s="19">
        <v>0</v>
      </c>
      <c r="P404" s="19">
        <v>0</v>
      </c>
      <c r="Q404" s="19">
        <f t="shared" si="36"/>
        <v>0</v>
      </c>
      <c r="R404" s="3">
        <f t="shared" si="37"/>
        <v>0.57735026918962573</v>
      </c>
      <c r="S404" s="3">
        <f t="shared" si="38"/>
        <v>6.5789473684210523E-2</v>
      </c>
      <c r="T404" s="9">
        <f t="shared" si="39"/>
        <v>0</v>
      </c>
      <c r="U404" s="9">
        <f t="shared" si="40"/>
        <v>2</v>
      </c>
      <c r="V404" s="9">
        <f t="shared" si="41"/>
        <v>1</v>
      </c>
    </row>
    <row r="405" spans="1:22" x14ac:dyDescent="0.25">
      <c r="A405" t="s">
        <v>3508</v>
      </c>
      <c r="B405" s="32" t="s">
        <v>1403</v>
      </c>
      <c r="C405" t="s">
        <v>202</v>
      </c>
      <c r="D405" t="s">
        <v>108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>
        <v>0</v>
      </c>
      <c r="L405" s="9">
        <v>0</v>
      </c>
      <c r="M405" s="19">
        <v>0</v>
      </c>
      <c r="N405" s="19">
        <v>0</v>
      </c>
      <c r="O405" s="19">
        <v>4</v>
      </c>
      <c r="P405" s="19">
        <v>3</v>
      </c>
      <c r="Q405" s="19">
        <f t="shared" si="36"/>
        <v>0</v>
      </c>
      <c r="R405" s="3">
        <f t="shared" si="37"/>
        <v>1.378954368902449</v>
      </c>
      <c r="S405" s="3">
        <f t="shared" si="38"/>
        <v>0.11513157894736843</v>
      </c>
      <c r="T405" s="9">
        <f t="shared" si="39"/>
        <v>0</v>
      </c>
      <c r="U405" s="9">
        <f t="shared" si="40"/>
        <v>4</v>
      </c>
      <c r="V405" s="9">
        <f t="shared" si="41"/>
        <v>2</v>
      </c>
    </row>
    <row r="406" spans="1:22" x14ac:dyDescent="0.25">
      <c r="A406" t="s">
        <v>3508</v>
      </c>
      <c r="B406" s="32" t="s">
        <v>1403</v>
      </c>
      <c r="C406" t="s">
        <v>202</v>
      </c>
      <c r="D406" t="s">
        <v>2214</v>
      </c>
      <c r="E406" s="9">
        <v>2</v>
      </c>
      <c r="F406" s="9">
        <v>1</v>
      </c>
      <c r="G406" s="9">
        <v>0</v>
      </c>
      <c r="H406" s="9">
        <v>0</v>
      </c>
      <c r="I406" s="9">
        <v>0</v>
      </c>
      <c r="J406" s="9">
        <v>0</v>
      </c>
      <c r="K406">
        <v>0</v>
      </c>
      <c r="L406" s="9">
        <v>0</v>
      </c>
      <c r="M406" s="19">
        <v>0</v>
      </c>
      <c r="N406" s="19">
        <v>0</v>
      </c>
      <c r="O406" s="19">
        <v>0</v>
      </c>
      <c r="P406" s="19">
        <v>0</v>
      </c>
      <c r="Q406" s="19">
        <f t="shared" si="36"/>
        <v>0</v>
      </c>
      <c r="R406" s="3">
        <f t="shared" si="37"/>
        <v>0.62158156050806102</v>
      </c>
      <c r="S406" s="3">
        <f t="shared" si="38"/>
        <v>4.9342105263157895E-2</v>
      </c>
      <c r="T406" s="9">
        <f t="shared" si="39"/>
        <v>0</v>
      </c>
      <c r="U406" s="9">
        <f t="shared" si="40"/>
        <v>2</v>
      </c>
      <c r="V406" s="9">
        <f t="shared" si="41"/>
        <v>1</v>
      </c>
    </row>
    <row r="407" spans="1:22" x14ac:dyDescent="0.25">
      <c r="A407" t="s">
        <v>553</v>
      </c>
      <c r="B407" s="32" t="s">
        <v>149</v>
      </c>
      <c r="C407" t="s">
        <v>202</v>
      </c>
      <c r="D407" t="s">
        <v>113</v>
      </c>
      <c r="E407" s="9">
        <v>4</v>
      </c>
      <c r="F407" s="9">
        <v>1</v>
      </c>
      <c r="G407" s="9">
        <v>0</v>
      </c>
      <c r="H407" s="9">
        <v>3</v>
      </c>
      <c r="I407" s="9">
        <v>2</v>
      </c>
      <c r="J407" s="9">
        <v>0</v>
      </c>
      <c r="K407">
        <v>0</v>
      </c>
      <c r="L407" s="9">
        <v>0</v>
      </c>
      <c r="M407" s="19">
        <v>3</v>
      </c>
      <c r="N407" s="19">
        <v>0</v>
      </c>
      <c r="O407" s="19">
        <v>0</v>
      </c>
      <c r="P407" s="19">
        <v>0</v>
      </c>
      <c r="Q407" s="19">
        <f t="shared" si="36"/>
        <v>0</v>
      </c>
      <c r="R407" s="3">
        <f t="shared" si="37"/>
        <v>1.5050420310248864</v>
      </c>
      <c r="S407" s="3">
        <f t="shared" si="38"/>
        <v>8.5526315789473686E-2</v>
      </c>
      <c r="T407" s="9">
        <f t="shared" si="39"/>
        <v>0</v>
      </c>
      <c r="U407" s="9">
        <f t="shared" si="40"/>
        <v>4</v>
      </c>
      <c r="V407" s="9">
        <f t="shared" si="41"/>
        <v>2</v>
      </c>
    </row>
    <row r="408" spans="1:22" x14ac:dyDescent="0.25">
      <c r="A408" t="s">
        <v>553</v>
      </c>
      <c r="B408" s="32" t="s">
        <v>149</v>
      </c>
      <c r="C408" t="s">
        <v>202</v>
      </c>
      <c r="D408" t="s">
        <v>820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>
        <v>0</v>
      </c>
      <c r="L408" s="9">
        <v>0</v>
      </c>
      <c r="M408" s="19">
        <v>0</v>
      </c>
      <c r="N408" s="19">
        <v>0</v>
      </c>
      <c r="O408" s="19">
        <v>1</v>
      </c>
      <c r="P408" s="19">
        <v>0</v>
      </c>
      <c r="Q408" s="19">
        <f t="shared" si="36"/>
        <v>0</v>
      </c>
      <c r="R408" s="3">
        <f t="shared" si="37"/>
        <v>0.28867513459481287</v>
      </c>
      <c r="S408" s="3">
        <f t="shared" si="38"/>
        <v>3.2894736842105261E-2</v>
      </c>
      <c r="T408" s="9">
        <f t="shared" si="39"/>
        <v>0</v>
      </c>
      <c r="U408" s="9">
        <f t="shared" si="40"/>
        <v>1</v>
      </c>
      <c r="V408" s="9">
        <f t="shared" si="41"/>
        <v>0</v>
      </c>
    </row>
    <row r="409" spans="1:22" x14ac:dyDescent="0.25">
      <c r="A409" t="s">
        <v>553</v>
      </c>
      <c r="B409" s="32" t="s">
        <v>149</v>
      </c>
      <c r="C409" t="s">
        <v>202</v>
      </c>
      <c r="D409" t="s">
        <v>106</v>
      </c>
      <c r="E409" s="9">
        <v>1</v>
      </c>
      <c r="F409" s="9">
        <v>3</v>
      </c>
      <c r="G409" s="9">
        <v>4</v>
      </c>
      <c r="H409" s="9">
        <v>0</v>
      </c>
      <c r="I409" s="9">
        <v>0</v>
      </c>
      <c r="J409" s="9">
        <v>0</v>
      </c>
      <c r="K409">
        <v>46.199999999999996</v>
      </c>
      <c r="L409" s="9">
        <v>18.2</v>
      </c>
      <c r="M409" s="19">
        <v>0</v>
      </c>
      <c r="N409" s="19">
        <v>8</v>
      </c>
      <c r="O409" s="19">
        <v>6</v>
      </c>
      <c r="P409" s="19">
        <v>3</v>
      </c>
      <c r="Q409" s="19">
        <f t="shared" si="36"/>
        <v>46.199999999999996</v>
      </c>
      <c r="R409" s="3">
        <f t="shared" si="37"/>
        <v>13.261872896664057</v>
      </c>
      <c r="S409" s="3">
        <f t="shared" si="38"/>
        <v>0.36759868421052627</v>
      </c>
      <c r="T409" s="9">
        <f t="shared" si="39"/>
        <v>0</v>
      </c>
      <c r="U409" s="9">
        <f t="shared" si="40"/>
        <v>46.199999999999996</v>
      </c>
      <c r="V409" s="9">
        <f t="shared" si="41"/>
        <v>17</v>
      </c>
    </row>
    <row r="410" spans="1:22" x14ac:dyDescent="0.25">
      <c r="A410" t="s">
        <v>553</v>
      </c>
      <c r="B410" s="32" t="s">
        <v>149</v>
      </c>
      <c r="C410" t="s">
        <v>202</v>
      </c>
      <c r="D410" t="s">
        <v>2214</v>
      </c>
      <c r="E410" s="9">
        <v>0</v>
      </c>
      <c r="F410" s="9">
        <v>1</v>
      </c>
      <c r="G410" s="9">
        <v>0</v>
      </c>
      <c r="H410" s="9">
        <v>0</v>
      </c>
      <c r="I410" s="9">
        <v>0</v>
      </c>
      <c r="J410" s="9">
        <v>0</v>
      </c>
      <c r="K410">
        <v>0</v>
      </c>
      <c r="L410" s="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f t="shared" si="36"/>
        <v>0</v>
      </c>
      <c r="R410" s="3">
        <f t="shared" si="37"/>
        <v>0.28867513459481287</v>
      </c>
      <c r="S410" s="3">
        <f t="shared" si="38"/>
        <v>3.2894736842105261E-2</v>
      </c>
      <c r="T410" s="9">
        <f t="shared" si="39"/>
        <v>0</v>
      </c>
      <c r="U410" s="9">
        <f t="shared" si="40"/>
        <v>1</v>
      </c>
      <c r="V410" s="9">
        <f t="shared" si="41"/>
        <v>0</v>
      </c>
    </row>
    <row r="411" spans="1:22" x14ac:dyDescent="0.25">
      <c r="A411" t="s">
        <v>553</v>
      </c>
      <c r="B411" s="32" t="s">
        <v>149</v>
      </c>
      <c r="C411" t="s">
        <v>202</v>
      </c>
      <c r="D411" t="s">
        <v>109</v>
      </c>
      <c r="E411" s="9">
        <v>0</v>
      </c>
      <c r="F411" s="9">
        <v>0</v>
      </c>
      <c r="G411" s="9">
        <v>0</v>
      </c>
      <c r="H411" s="9">
        <v>0</v>
      </c>
      <c r="I411" s="9">
        <v>2</v>
      </c>
      <c r="J411" s="9">
        <v>0</v>
      </c>
      <c r="K411">
        <v>2.8</v>
      </c>
      <c r="L411" s="9">
        <v>0</v>
      </c>
      <c r="M411" s="19">
        <v>0</v>
      </c>
      <c r="N411" s="19">
        <v>2</v>
      </c>
      <c r="O411" s="19">
        <v>0</v>
      </c>
      <c r="P411" s="19">
        <v>3</v>
      </c>
      <c r="Q411" s="19">
        <f t="shared" si="36"/>
        <v>2.8</v>
      </c>
      <c r="R411" s="3">
        <f t="shared" si="37"/>
        <v>1.2371766489091445</v>
      </c>
      <c r="S411" s="3">
        <f t="shared" si="38"/>
        <v>8.0592105263157909E-2</v>
      </c>
      <c r="T411" s="9">
        <f t="shared" si="39"/>
        <v>0</v>
      </c>
      <c r="U411" s="9">
        <f t="shared" si="40"/>
        <v>3</v>
      </c>
      <c r="V411" s="9">
        <f t="shared" si="41"/>
        <v>2</v>
      </c>
    </row>
    <row r="412" spans="1:22" x14ac:dyDescent="0.25">
      <c r="A412" t="s">
        <v>553</v>
      </c>
      <c r="B412" s="32" t="s">
        <v>149</v>
      </c>
      <c r="C412" t="s">
        <v>202</v>
      </c>
      <c r="D412" t="s">
        <v>4746</v>
      </c>
      <c r="E412" s="9">
        <v>4</v>
      </c>
      <c r="F412" s="9">
        <v>1</v>
      </c>
      <c r="G412" s="9">
        <v>0</v>
      </c>
      <c r="H412" s="9">
        <v>0</v>
      </c>
      <c r="I412" s="9">
        <v>0</v>
      </c>
      <c r="J412" s="9">
        <v>2</v>
      </c>
      <c r="K412">
        <v>9.7999999999999989</v>
      </c>
      <c r="L412" s="9">
        <v>4.1999999999999993</v>
      </c>
      <c r="M412" s="19">
        <v>2</v>
      </c>
      <c r="N412" s="19">
        <v>2</v>
      </c>
      <c r="O412" s="19">
        <v>1</v>
      </c>
      <c r="P412" s="19">
        <v>0</v>
      </c>
      <c r="Q412" s="19">
        <f t="shared" si="36"/>
        <v>9.7999999999999989</v>
      </c>
      <c r="R412" s="3">
        <f t="shared" si="37"/>
        <v>2.8179081000994444</v>
      </c>
      <c r="S412" s="3">
        <f t="shared" si="38"/>
        <v>0.10690789473684209</v>
      </c>
      <c r="T412" s="9">
        <f t="shared" si="39"/>
        <v>0</v>
      </c>
      <c r="U412" s="9">
        <f t="shared" si="40"/>
        <v>9.7999999999999989</v>
      </c>
      <c r="V412" s="9">
        <f t="shared" si="41"/>
        <v>4</v>
      </c>
    </row>
    <row r="413" spans="1:22" x14ac:dyDescent="0.25">
      <c r="A413" t="s">
        <v>3783</v>
      </c>
      <c r="B413" s="32" t="s">
        <v>2151</v>
      </c>
      <c r="C413" t="s">
        <v>202</v>
      </c>
      <c r="D413" t="s">
        <v>5604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>
        <v>0</v>
      </c>
      <c r="L413" s="9">
        <v>0</v>
      </c>
      <c r="M413" s="19">
        <v>0</v>
      </c>
      <c r="N413" s="19">
        <v>0</v>
      </c>
      <c r="O413" s="19">
        <v>0</v>
      </c>
      <c r="P413" s="19">
        <v>2</v>
      </c>
      <c r="Q413" s="19">
        <f t="shared" si="36"/>
        <v>0</v>
      </c>
      <c r="R413" s="3">
        <f t="shared" si="37"/>
        <v>0.57735026918962573</v>
      </c>
      <c r="S413" s="3">
        <f t="shared" si="38"/>
        <v>6.5789473684210523E-2</v>
      </c>
      <c r="T413" s="9">
        <f t="shared" si="39"/>
        <v>0</v>
      </c>
      <c r="U413" s="9">
        <f t="shared" si="40"/>
        <v>2</v>
      </c>
      <c r="V413" s="9">
        <f t="shared" si="41"/>
        <v>1</v>
      </c>
    </row>
    <row r="414" spans="1:22" x14ac:dyDescent="0.25">
      <c r="A414" t="s">
        <v>3783</v>
      </c>
      <c r="B414" s="32" t="s">
        <v>2151</v>
      </c>
      <c r="C414" t="s">
        <v>202</v>
      </c>
      <c r="D414" t="s">
        <v>106</v>
      </c>
      <c r="E414" s="9">
        <v>0</v>
      </c>
      <c r="F414" s="9">
        <v>1</v>
      </c>
      <c r="G414" s="9">
        <v>0</v>
      </c>
      <c r="H414" s="9">
        <v>0</v>
      </c>
      <c r="I414" s="9">
        <v>0</v>
      </c>
      <c r="J414" s="9">
        <v>0</v>
      </c>
      <c r="K414">
        <v>0</v>
      </c>
      <c r="L414" s="9">
        <v>0</v>
      </c>
      <c r="M414" s="19">
        <v>0</v>
      </c>
      <c r="N414" s="19">
        <v>0</v>
      </c>
      <c r="O414" s="19">
        <v>0</v>
      </c>
      <c r="P414" s="19">
        <v>0</v>
      </c>
      <c r="Q414" s="19">
        <f t="shared" si="36"/>
        <v>0</v>
      </c>
      <c r="R414" s="3">
        <f t="shared" si="37"/>
        <v>0.28867513459481287</v>
      </c>
      <c r="S414" s="3">
        <f t="shared" si="38"/>
        <v>3.2894736842105261E-2</v>
      </c>
      <c r="T414" s="9">
        <f t="shared" si="39"/>
        <v>0</v>
      </c>
      <c r="U414" s="9">
        <f t="shared" si="40"/>
        <v>1</v>
      </c>
      <c r="V414" s="9">
        <f t="shared" si="41"/>
        <v>0</v>
      </c>
    </row>
    <row r="415" spans="1:22" x14ac:dyDescent="0.25">
      <c r="A415" t="s">
        <v>3783</v>
      </c>
      <c r="B415" s="32" t="s">
        <v>2151</v>
      </c>
      <c r="C415" t="s">
        <v>202</v>
      </c>
      <c r="D415" t="s">
        <v>4746</v>
      </c>
      <c r="E415" s="9">
        <v>1</v>
      </c>
      <c r="F415" s="9">
        <v>0</v>
      </c>
      <c r="G415" s="9">
        <v>1</v>
      </c>
      <c r="H415" s="9">
        <v>1</v>
      </c>
      <c r="I415" s="9">
        <v>2</v>
      </c>
      <c r="J415" s="9">
        <v>3</v>
      </c>
      <c r="K415">
        <v>5.6</v>
      </c>
      <c r="L415" s="9">
        <v>4.1999999999999993</v>
      </c>
      <c r="M415" s="19">
        <v>3</v>
      </c>
      <c r="N415" s="19">
        <v>2</v>
      </c>
      <c r="O415" s="19">
        <v>2</v>
      </c>
      <c r="P415" s="19">
        <v>0</v>
      </c>
      <c r="Q415" s="19">
        <f t="shared" si="36"/>
        <v>5.6</v>
      </c>
      <c r="R415" s="3">
        <f t="shared" si="37"/>
        <v>1.6718706634041751</v>
      </c>
      <c r="S415" s="3">
        <f t="shared" si="38"/>
        <v>8.1578947368421043E-2</v>
      </c>
      <c r="T415" s="9">
        <f t="shared" si="39"/>
        <v>0</v>
      </c>
      <c r="U415" s="9">
        <f t="shared" si="40"/>
        <v>5.6</v>
      </c>
      <c r="V415" s="9">
        <f t="shared" si="41"/>
        <v>2</v>
      </c>
    </row>
    <row r="416" spans="1:22" x14ac:dyDescent="0.25">
      <c r="A416" t="s">
        <v>4168</v>
      </c>
      <c r="B416" s="32" t="s">
        <v>2624</v>
      </c>
      <c r="C416" t="s">
        <v>202</v>
      </c>
      <c r="D416" t="s">
        <v>106</v>
      </c>
      <c r="E416" s="9">
        <v>0</v>
      </c>
      <c r="F416" s="9">
        <v>1</v>
      </c>
      <c r="G416" s="9">
        <v>1</v>
      </c>
      <c r="H416" s="9">
        <v>0</v>
      </c>
      <c r="I416" s="9">
        <v>0</v>
      </c>
      <c r="J416" s="9">
        <v>0</v>
      </c>
      <c r="K416">
        <v>1.4</v>
      </c>
      <c r="L416" s="9">
        <v>0</v>
      </c>
      <c r="M416" s="19">
        <v>0</v>
      </c>
      <c r="N416" s="19">
        <v>1</v>
      </c>
      <c r="O416" s="19">
        <v>0</v>
      </c>
      <c r="P416" s="19">
        <v>0</v>
      </c>
      <c r="Q416" s="19">
        <f t="shared" si="36"/>
        <v>1.4</v>
      </c>
      <c r="R416" s="3">
        <f t="shared" si="37"/>
        <v>0.55158174756097966</v>
      </c>
      <c r="S416" s="3">
        <f t="shared" si="38"/>
        <v>3.6184210526315791E-2</v>
      </c>
      <c r="T416" s="9">
        <f t="shared" si="39"/>
        <v>0</v>
      </c>
      <c r="U416" s="9">
        <f t="shared" si="40"/>
        <v>1.4</v>
      </c>
      <c r="V416" s="9">
        <f t="shared" si="41"/>
        <v>1</v>
      </c>
    </row>
    <row r="417" spans="1:22" x14ac:dyDescent="0.25">
      <c r="A417" t="s">
        <v>4168</v>
      </c>
      <c r="B417" s="32" t="s">
        <v>2624</v>
      </c>
      <c r="C417" t="s">
        <v>202</v>
      </c>
      <c r="D417" t="s">
        <v>4746</v>
      </c>
      <c r="E417" s="9">
        <v>2</v>
      </c>
      <c r="F417" s="9">
        <v>0</v>
      </c>
      <c r="G417" s="9">
        <v>1</v>
      </c>
      <c r="H417" s="9">
        <v>9</v>
      </c>
      <c r="I417" s="9">
        <v>0</v>
      </c>
      <c r="J417" s="9">
        <v>0</v>
      </c>
      <c r="K417">
        <v>0</v>
      </c>
      <c r="L417" s="9">
        <v>0</v>
      </c>
      <c r="M417" s="19">
        <v>0</v>
      </c>
      <c r="N417" s="19">
        <v>3</v>
      </c>
      <c r="O417" s="19">
        <v>0</v>
      </c>
      <c r="P417" s="19">
        <v>0</v>
      </c>
      <c r="Q417" s="19">
        <f t="shared" si="36"/>
        <v>0</v>
      </c>
      <c r="R417" s="3">
        <f t="shared" si="37"/>
        <v>2.6328346286499236</v>
      </c>
      <c r="S417" s="3">
        <f t="shared" si="38"/>
        <v>0.12335526315789475</v>
      </c>
      <c r="T417" s="9">
        <f t="shared" si="39"/>
        <v>0</v>
      </c>
      <c r="U417" s="9">
        <f t="shared" si="40"/>
        <v>9</v>
      </c>
      <c r="V417" s="9">
        <f t="shared" si="41"/>
        <v>3</v>
      </c>
    </row>
    <row r="418" spans="1:22" x14ac:dyDescent="0.25">
      <c r="A418" t="s">
        <v>4284</v>
      </c>
      <c r="B418" s="32" t="s">
        <v>2626</v>
      </c>
      <c r="C418" t="s">
        <v>202</v>
      </c>
      <c r="D418" t="s">
        <v>109</v>
      </c>
      <c r="E418" s="9">
        <v>0</v>
      </c>
      <c r="F418" s="9">
        <v>1</v>
      </c>
      <c r="G418" s="9">
        <v>0</v>
      </c>
      <c r="H418" s="9">
        <v>1</v>
      </c>
      <c r="I418" s="9">
        <v>0</v>
      </c>
      <c r="J418" s="9">
        <v>0</v>
      </c>
      <c r="K418">
        <v>1.4</v>
      </c>
      <c r="L418" s="9">
        <v>0</v>
      </c>
      <c r="M418" s="19">
        <v>0</v>
      </c>
      <c r="N418" s="19">
        <v>0</v>
      </c>
      <c r="O418" s="19">
        <v>0</v>
      </c>
      <c r="P418" s="19">
        <v>0</v>
      </c>
      <c r="Q418" s="19">
        <f t="shared" si="36"/>
        <v>1.4</v>
      </c>
      <c r="R418" s="3">
        <f t="shared" si="37"/>
        <v>0.52194275780418908</v>
      </c>
      <c r="S418" s="3">
        <f t="shared" si="38"/>
        <v>3.7280701754385963E-2</v>
      </c>
      <c r="T418" s="9">
        <f t="shared" si="39"/>
        <v>0</v>
      </c>
      <c r="U418" s="9">
        <f t="shared" si="40"/>
        <v>1.4</v>
      </c>
      <c r="V418" s="9">
        <f t="shared" si="41"/>
        <v>1</v>
      </c>
    </row>
    <row r="419" spans="1:22" x14ac:dyDescent="0.25">
      <c r="A419" t="s">
        <v>4247</v>
      </c>
      <c r="B419" s="32" t="s">
        <v>2607</v>
      </c>
      <c r="C419" t="s">
        <v>202</v>
      </c>
      <c r="D419" t="s">
        <v>2214</v>
      </c>
      <c r="E419" s="9">
        <v>0</v>
      </c>
      <c r="F419" s="9">
        <v>2</v>
      </c>
      <c r="G419" s="9">
        <v>0</v>
      </c>
      <c r="H419" s="9">
        <v>0</v>
      </c>
      <c r="I419" s="9">
        <v>0</v>
      </c>
      <c r="J419" s="9">
        <v>0</v>
      </c>
      <c r="K419">
        <v>0</v>
      </c>
      <c r="L419" s="9">
        <v>0</v>
      </c>
      <c r="M419" s="19">
        <v>0</v>
      </c>
      <c r="N419" s="19">
        <v>0</v>
      </c>
      <c r="O419" s="19">
        <v>0</v>
      </c>
      <c r="P419" s="19">
        <v>0</v>
      </c>
      <c r="Q419" s="19">
        <f t="shared" si="36"/>
        <v>0</v>
      </c>
      <c r="R419" s="3">
        <f t="shared" si="37"/>
        <v>0.57735026918962573</v>
      </c>
      <c r="S419" s="3">
        <f t="shared" si="38"/>
        <v>6.5789473684210523E-2</v>
      </c>
      <c r="T419" s="9">
        <f t="shared" si="39"/>
        <v>0</v>
      </c>
      <c r="U419" s="9">
        <f t="shared" si="40"/>
        <v>2</v>
      </c>
      <c r="V419" s="9">
        <f t="shared" si="41"/>
        <v>1</v>
      </c>
    </row>
    <row r="420" spans="1:22" x14ac:dyDescent="0.25">
      <c r="A420" t="s">
        <v>4016</v>
      </c>
      <c r="B420" s="32" t="s">
        <v>2712</v>
      </c>
      <c r="C420" t="s">
        <v>202</v>
      </c>
      <c r="D420" t="s">
        <v>4746</v>
      </c>
      <c r="E420" s="9">
        <v>1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>
        <v>0</v>
      </c>
      <c r="L420" s="9">
        <v>0</v>
      </c>
      <c r="M420" s="19">
        <v>0</v>
      </c>
      <c r="N420" s="19">
        <v>2</v>
      </c>
      <c r="O420" s="19">
        <v>0</v>
      </c>
      <c r="P420" s="19">
        <v>0</v>
      </c>
      <c r="Q420" s="19">
        <f t="shared" si="36"/>
        <v>0</v>
      </c>
      <c r="R420" s="3">
        <f t="shared" si="37"/>
        <v>0.62158156050806102</v>
      </c>
      <c r="S420" s="3">
        <f t="shared" si="38"/>
        <v>4.9342105263157895E-2</v>
      </c>
      <c r="T420" s="9">
        <f t="shared" si="39"/>
        <v>0</v>
      </c>
      <c r="U420" s="9">
        <f t="shared" si="40"/>
        <v>2</v>
      </c>
      <c r="V420" s="9">
        <f t="shared" si="41"/>
        <v>1</v>
      </c>
    </row>
    <row r="421" spans="1:22" x14ac:dyDescent="0.25">
      <c r="A421" t="s">
        <v>4031</v>
      </c>
      <c r="B421" s="32" t="s">
        <v>2702</v>
      </c>
      <c r="C421" t="s">
        <v>202</v>
      </c>
      <c r="D421" t="s">
        <v>4746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>
        <v>0</v>
      </c>
      <c r="L421" s="9">
        <v>0</v>
      </c>
      <c r="M421" s="19">
        <v>0</v>
      </c>
      <c r="N421" s="19">
        <v>2</v>
      </c>
      <c r="O421" s="19">
        <v>0</v>
      </c>
      <c r="P421" s="19">
        <v>0</v>
      </c>
      <c r="Q421" s="19">
        <f t="shared" si="36"/>
        <v>0</v>
      </c>
      <c r="R421" s="3">
        <f t="shared" si="37"/>
        <v>0.57735026918962573</v>
      </c>
      <c r="S421" s="3">
        <f t="shared" si="38"/>
        <v>6.5789473684210523E-2</v>
      </c>
      <c r="T421" s="9">
        <f t="shared" si="39"/>
        <v>0</v>
      </c>
      <c r="U421" s="9">
        <f t="shared" si="40"/>
        <v>2</v>
      </c>
      <c r="V421" s="9">
        <f t="shared" si="41"/>
        <v>1</v>
      </c>
    </row>
    <row r="422" spans="1:22" x14ac:dyDescent="0.25">
      <c r="A422" t="s">
        <v>4030</v>
      </c>
      <c r="B422" s="32" t="s">
        <v>2709</v>
      </c>
      <c r="C422" t="s">
        <v>202</v>
      </c>
      <c r="D422" t="s">
        <v>4746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>
        <v>0</v>
      </c>
      <c r="L422" s="9">
        <v>0</v>
      </c>
      <c r="M422" s="19">
        <v>0</v>
      </c>
      <c r="N422" s="19">
        <v>1</v>
      </c>
      <c r="O422" s="19">
        <v>0</v>
      </c>
      <c r="P422" s="19">
        <v>0</v>
      </c>
      <c r="Q422" s="19">
        <f t="shared" si="36"/>
        <v>0</v>
      </c>
      <c r="R422" s="3">
        <f t="shared" si="37"/>
        <v>0.28867513459481287</v>
      </c>
      <c r="S422" s="3">
        <f t="shared" si="38"/>
        <v>3.2894736842105261E-2</v>
      </c>
      <c r="T422" s="9">
        <f t="shared" si="39"/>
        <v>0</v>
      </c>
      <c r="U422" s="9">
        <f t="shared" si="40"/>
        <v>1</v>
      </c>
      <c r="V422" s="9">
        <f t="shared" si="41"/>
        <v>0</v>
      </c>
    </row>
    <row r="423" spans="1:22" x14ac:dyDescent="0.25">
      <c r="A423" t="s">
        <v>4207</v>
      </c>
      <c r="B423" s="32" t="s">
        <v>2686</v>
      </c>
      <c r="C423" t="s">
        <v>202</v>
      </c>
      <c r="D423" t="s">
        <v>4746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>
        <v>0</v>
      </c>
      <c r="L423" s="9">
        <v>0</v>
      </c>
      <c r="M423" s="19">
        <v>0</v>
      </c>
      <c r="N423" s="19">
        <v>1</v>
      </c>
      <c r="O423" s="19">
        <v>0</v>
      </c>
      <c r="P423" s="19">
        <v>0</v>
      </c>
      <c r="Q423" s="19">
        <f t="shared" si="36"/>
        <v>0</v>
      </c>
      <c r="R423" s="3">
        <f t="shared" si="37"/>
        <v>0.28867513459481287</v>
      </c>
      <c r="S423" s="3">
        <f t="shared" si="38"/>
        <v>3.2894736842105261E-2</v>
      </c>
      <c r="T423" s="9">
        <f t="shared" si="39"/>
        <v>0</v>
      </c>
      <c r="U423" s="9">
        <f t="shared" si="40"/>
        <v>1</v>
      </c>
      <c r="V423" s="9">
        <f t="shared" si="41"/>
        <v>0</v>
      </c>
    </row>
    <row r="424" spans="1:22" x14ac:dyDescent="0.25">
      <c r="A424" t="s">
        <v>3924</v>
      </c>
      <c r="B424" s="32" t="s">
        <v>2679</v>
      </c>
      <c r="C424" t="s">
        <v>202</v>
      </c>
      <c r="D424" t="s">
        <v>4746</v>
      </c>
      <c r="E424" s="9">
        <v>2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>
        <v>0</v>
      </c>
      <c r="L424" s="9">
        <v>0</v>
      </c>
      <c r="M424" s="19">
        <v>0</v>
      </c>
      <c r="N424" s="19">
        <v>0</v>
      </c>
      <c r="O424" s="19">
        <v>0</v>
      </c>
      <c r="P424" s="19">
        <v>0</v>
      </c>
      <c r="Q424" s="19">
        <f t="shared" si="36"/>
        <v>0</v>
      </c>
      <c r="R424" s="3">
        <f t="shared" si="37"/>
        <v>0.57735026918962573</v>
      </c>
      <c r="S424" s="3">
        <f t="shared" si="38"/>
        <v>6.5789473684210523E-2</v>
      </c>
      <c r="T424" s="9">
        <f t="shared" si="39"/>
        <v>0</v>
      </c>
      <c r="U424" s="9">
        <f t="shared" si="40"/>
        <v>2</v>
      </c>
      <c r="V424" s="9">
        <f t="shared" si="41"/>
        <v>1</v>
      </c>
    </row>
    <row r="425" spans="1:22" x14ac:dyDescent="0.25">
      <c r="A425" t="s">
        <v>4017</v>
      </c>
      <c r="B425" s="32" t="s">
        <v>2693</v>
      </c>
      <c r="C425" t="s">
        <v>202</v>
      </c>
      <c r="D425" t="s">
        <v>4746</v>
      </c>
      <c r="E425" s="9">
        <v>5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>
        <v>0</v>
      </c>
      <c r="L425" s="9">
        <v>0</v>
      </c>
      <c r="M425" s="19">
        <v>0</v>
      </c>
      <c r="N425" s="19">
        <v>1</v>
      </c>
      <c r="O425" s="19">
        <v>0</v>
      </c>
      <c r="P425" s="19">
        <v>0</v>
      </c>
      <c r="Q425" s="19">
        <f t="shared" si="36"/>
        <v>0</v>
      </c>
      <c r="R425" s="3">
        <f t="shared" si="37"/>
        <v>1.4459976109624424</v>
      </c>
      <c r="S425" s="3">
        <f t="shared" si="38"/>
        <v>9.8684210526315791E-2</v>
      </c>
      <c r="T425" s="9">
        <f t="shared" si="39"/>
        <v>0</v>
      </c>
      <c r="U425" s="9">
        <f t="shared" si="40"/>
        <v>5</v>
      </c>
      <c r="V425" s="9">
        <f t="shared" si="41"/>
        <v>2</v>
      </c>
    </row>
    <row r="426" spans="1:22" x14ac:dyDescent="0.25">
      <c r="A426" t="s">
        <v>2830</v>
      </c>
      <c r="B426" s="32" t="s">
        <v>1939</v>
      </c>
      <c r="C426" t="s">
        <v>202</v>
      </c>
      <c r="D426" t="s">
        <v>4746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>
        <v>0</v>
      </c>
      <c r="L426" s="9">
        <v>0</v>
      </c>
      <c r="M426" s="19">
        <v>1</v>
      </c>
      <c r="N426" s="19">
        <v>0</v>
      </c>
      <c r="O426" s="19">
        <v>0</v>
      </c>
      <c r="P426" s="19">
        <v>0</v>
      </c>
      <c r="Q426" s="19">
        <f t="shared" si="36"/>
        <v>0</v>
      </c>
      <c r="R426" s="3">
        <f t="shared" si="37"/>
        <v>0.28867513459481287</v>
      </c>
      <c r="S426" s="3">
        <f t="shared" si="38"/>
        <v>3.2894736842105261E-2</v>
      </c>
      <c r="T426" s="9">
        <f t="shared" si="39"/>
        <v>0</v>
      </c>
      <c r="U426" s="9">
        <f t="shared" si="40"/>
        <v>1</v>
      </c>
      <c r="V426" s="9">
        <f t="shared" si="41"/>
        <v>0</v>
      </c>
    </row>
    <row r="427" spans="1:22" x14ac:dyDescent="0.25">
      <c r="A427" t="s">
        <v>2830</v>
      </c>
      <c r="B427" s="32" t="s">
        <v>1939</v>
      </c>
      <c r="C427" t="s">
        <v>202</v>
      </c>
      <c r="D427" t="s">
        <v>5604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>
        <v>0</v>
      </c>
      <c r="L427" s="9">
        <v>0</v>
      </c>
      <c r="M427" s="19">
        <v>0</v>
      </c>
      <c r="N427" s="19">
        <v>0</v>
      </c>
      <c r="O427" s="19">
        <v>8</v>
      </c>
      <c r="P427" s="19">
        <v>33</v>
      </c>
      <c r="Q427" s="19">
        <f t="shared" si="36"/>
        <v>0</v>
      </c>
      <c r="R427" s="3">
        <f t="shared" si="37"/>
        <v>9.5960061136565216</v>
      </c>
      <c r="S427" s="3">
        <f t="shared" si="38"/>
        <v>0.67434210526315796</v>
      </c>
      <c r="T427" s="9">
        <f t="shared" si="39"/>
        <v>0</v>
      </c>
      <c r="U427" s="9">
        <f t="shared" si="40"/>
        <v>33</v>
      </c>
      <c r="V427" s="9">
        <f t="shared" si="41"/>
        <v>12</v>
      </c>
    </row>
    <row r="428" spans="1:22" x14ac:dyDescent="0.25">
      <c r="A428" t="s">
        <v>2830</v>
      </c>
      <c r="B428" s="32" t="s">
        <v>1939</v>
      </c>
      <c r="C428" t="s">
        <v>202</v>
      </c>
      <c r="D428" t="s">
        <v>4746</v>
      </c>
      <c r="E428" s="9">
        <v>8</v>
      </c>
      <c r="F428" s="9">
        <v>37</v>
      </c>
      <c r="G428" s="9">
        <v>37</v>
      </c>
      <c r="H428" s="9">
        <v>21</v>
      </c>
      <c r="I428" s="9">
        <v>28</v>
      </c>
      <c r="J428" s="9">
        <v>38</v>
      </c>
      <c r="K428">
        <v>273</v>
      </c>
      <c r="L428" s="9">
        <v>11.2</v>
      </c>
      <c r="M428" s="19">
        <v>10</v>
      </c>
      <c r="N428" s="19">
        <v>13</v>
      </c>
      <c r="O428" s="19">
        <v>12</v>
      </c>
      <c r="P428" s="19">
        <v>2</v>
      </c>
      <c r="Q428" s="19">
        <f t="shared" si="36"/>
        <v>273</v>
      </c>
      <c r="R428" s="3">
        <f t="shared" si="37"/>
        <v>74.17287546364544</v>
      </c>
      <c r="S428" s="3">
        <f t="shared" si="38"/>
        <v>1.34375</v>
      </c>
      <c r="T428" s="9">
        <f t="shared" si="39"/>
        <v>2</v>
      </c>
      <c r="U428" s="9">
        <f t="shared" si="40"/>
        <v>273</v>
      </c>
      <c r="V428" s="9">
        <f t="shared" si="41"/>
        <v>95</v>
      </c>
    </row>
    <row r="429" spans="1:22" x14ac:dyDescent="0.25">
      <c r="A429" t="s">
        <v>4124</v>
      </c>
      <c r="B429" s="32" t="s">
        <v>2546</v>
      </c>
      <c r="C429" t="s">
        <v>202</v>
      </c>
      <c r="D429" t="s">
        <v>4746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>
        <v>0</v>
      </c>
      <c r="L429" s="9">
        <v>0</v>
      </c>
      <c r="M429" s="19">
        <v>0</v>
      </c>
      <c r="N429" s="19">
        <v>3</v>
      </c>
      <c r="O429" s="19">
        <v>0</v>
      </c>
      <c r="P429" s="19">
        <v>0</v>
      </c>
      <c r="Q429" s="19">
        <f t="shared" si="36"/>
        <v>0</v>
      </c>
      <c r="R429" s="3">
        <f t="shared" si="37"/>
        <v>0.8660254037844386</v>
      </c>
      <c r="S429" s="3">
        <f t="shared" si="38"/>
        <v>9.8684210526315791E-2</v>
      </c>
      <c r="T429" s="9">
        <f t="shared" si="39"/>
        <v>0</v>
      </c>
      <c r="U429" s="9">
        <f t="shared" si="40"/>
        <v>3</v>
      </c>
      <c r="V429" s="9">
        <f t="shared" si="41"/>
        <v>1</v>
      </c>
    </row>
    <row r="430" spans="1:22" x14ac:dyDescent="0.25">
      <c r="A430" t="s">
        <v>3917</v>
      </c>
      <c r="B430" s="32" t="s">
        <v>2554</v>
      </c>
      <c r="C430" t="s">
        <v>202</v>
      </c>
      <c r="D430" t="s">
        <v>4746</v>
      </c>
      <c r="E430" s="9">
        <v>7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>
        <v>0</v>
      </c>
      <c r="L430" s="9">
        <v>0</v>
      </c>
      <c r="M430" s="19">
        <v>0</v>
      </c>
      <c r="N430" s="19">
        <v>11</v>
      </c>
      <c r="O430" s="19">
        <v>0</v>
      </c>
      <c r="P430" s="19">
        <v>0</v>
      </c>
      <c r="Q430" s="19">
        <f t="shared" si="36"/>
        <v>0</v>
      </c>
      <c r="R430" s="3">
        <f t="shared" si="37"/>
        <v>3.6055512754639891</v>
      </c>
      <c r="S430" s="3">
        <f t="shared" si="38"/>
        <v>0.2960526315789474</v>
      </c>
      <c r="T430" s="9">
        <f t="shared" si="39"/>
        <v>0</v>
      </c>
      <c r="U430" s="9">
        <f t="shared" si="40"/>
        <v>11</v>
      </c>
      <c r="V430" s="9">
        <f t="shared" si="41"/>
        <v>5</v>
      </c>
    </row>
    <row r="431" spans="1:22" x14ac:dyDescent="0.25">
      <c r="A431" t="s">
        <v>3933</v>
      </c>
      <c r="B431" s="32" t="s">
        <v>2549</v>
      </c>
      <c r="C431" t="s">
        <v>202</v>
      </c>
      <c r="D431" t="s">
        <v>4746</v>
      </c>
      <c r="E431" s="9">
        <v>6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>
        <v>0</v>
      </c>
      <c r="L431" s="9">
        <v>0</v>
      </c>
      <c r="M431" s="19">
        <v>0</v>
      </c>
      <c r="N431" s="19">
        <v>4</v>
      </c>
      <c r="O431" s="19">
        <v>0</v>
      </c>
      <c r="P431" s="19">
        <v>0</v>
      </c>
      <c r="Q431" s="19">
        <f t="shared" si="36"/>
        <v>0</v>
      </c>
      <c r="R431" s="3">
        <f t="shared" si="37"/>
        <v>1.9924098397912438</v>
      </c>
      <c r="S431" s="3">
        <f t="shared" si="38"/>
        <v>0.16447368421052633</v>
      </c>
      <c r="T431" s="9">
        <f t="shared" si="39"/>
        <v>0</v>
      </c>
      <c r="U431" s="9">
        <f t="shared" si="40"/>
        <v>6</v>
      </c>
      <c r="V431" s="9">
        <f t="shared" si="41"/>
        <v>3</v>
      </c>
    </row>
    <row r="432" spans="1:22" x14ac:dyDescent="0.25">
      <c r="A432" t="s">
        <v>4102</v>
      </c>
      <c r="B432" s="32" t="s">
        <v>2560</v>
      </c>
      <c r="C432" t="s">
        <v>202</v>
      </c>
      <c r="D432" t="s">
        <v>4746</v>
      </c>
      <c r="E432" s="9">
        <v>8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>
        <v>0</v>
      </c>
      <c r="L432" s="9">
        <v>0</v>
      </c>
      <c r="M432" s="19">
        <v>0</v>
      </c>
      <c r="N432" s="19">
        <v>10</v>
      </c>
      <c r="O432" s="19">
        <v>0</v>
      </c>
      <c r="P432" s="19">
        <v>0</v>
      </c>
      <c r="Q432" s="19">
        <f t="shared" si="36"/>
        <v>0</v>
      </c>
      <c r="R432" s="3">
        <f t="shared" si="37"/>
        <v>3.529099807960304</v>
      </c>
      <c r="S432" s="3">
        <f t="shared" si="38"/>
        <v>0.2960526315789474</v>
      </c>
      <c r="T432" s="9">
        <f t="shared" si="39"/>
        <v>0</v>
      </c>
      <c r="U432" s="9">
        <f t="shared" si="40"/>
        <v>10</v>
      </c>
      <c r="V432" s="9">
        <f t="shared" si="41"/>
        <v>5</v>
      </c>
    </row>
    <row r="433" spans="1:22" x14ac:dyDescent="0.25">
      <c r="A433" t="s">
        <v>4049</v>
      </c>
      <c r="B433" s="32" t="s">
        <v>2558</v>
      </c>
      <c r="C433" t="s">
        <v>202</v>
      </c>
      <c r="D433" t="s">
        <v>4746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>
        <v>0</v>
      </c>
      <c r="L433" s="9">
        <v>0</v>
      </c>
      <c r="M433" s="19">
        <v>0</v>
      </c>
      <c r="N433" s="19">
        <v>3</v>
      </c>
      <c r="O433" s="19">
        <v>0</v>
      </c>
      <c r="P433" s="19">
        <v>0</v>
      </c>
      <c r="Q433" s="19">
        <f t="shared" si="36"/>
        <v>0</v>
      </c>
      <c r="R433" s="3">
        <f t="shared" si="37"/>
        <v>0.8660254037844386</v>
      </c>
      <c r="S433" s="3">
        <f t="shared" si="38"/>
        <v>9.8684210526315791E-2</v>
      </c>
      <c r="T433" s="9">
        <f t="shared" si="39"/>
        <v>0</v>
      </c>
      <c r="U433" s="9">
        <f t="shared" si="40"/>
        <v>3</v>
      </c>
      <c r="V433" s="9">
        <f t="shared" si="41"/>
        <v>1</v>
      </c>
    </row>
    <row r="434" spans="1:22" x14ac:dyDescent="0.25">
      <c r="A434" t="s">
        <v>3905</v>
      </c>
      <c r="B434" s="32" t="s">
        <v>2360</v>
      </c>
      <c r="C434" t="s">
        <v>202</v>
      </c>
      <c r="D434" t="s">
        <v>113</v>
      </c>
      <c r="E434" s="9">
        <v>0</v>
      </c>
      <c r="F434" s="9">
        <v>2</v>
      </c>
      <c r="G434" s="9">
        <v>0</v>
      </c>
      <c r="H434" s="9">
        <v>0</v>
      </c>
      <c r="I434" s="9">
        <v>0</v>
      </c>
      <c r="J434" s="9">
        <v>0</v>
      </c>
      <c r="K434">
        <v>0</v>
      </c>
      <c r="L434" s="9">
        <v>0</v>
      </c>
      <c r="M434" s="19">
        <v>0</v>
      </c>
      <c r="N434" s="19">
        <v>0</v>
      </c>
      <c r="O434" s="19">
        <v>0</v>
      </c>
      <c r="P434" s="19">
        <v>0</v>
      </c>
      <c r="Q434" s="19">
        <f t="shared" si="36"/>
        <v>0</v>
      </c>
      <c r="R434" s="3">
        <f t="shared" si="37"/>
        <v>0.57735026918962573</v>
      </c>
      <c r="S434" s="3">
        <f t="shared" si="38"/>
        <v>6.5789473684210523E-2</v>
      </c>
      <c r="T434" s="9">
        <f t="shared" si="39"/>
        <v>0</v>
      </c>
      <c r="U434" s="9">
        <f t="shared" si="40"/>
        <v>2</v>
      </c>
      <c r="V434" s="9">
        <f t="shared" si="41"/>
        <v>1</v>
      </c>
    </row>
    <row r="435" spans="1:22" x14ac:dyDescent="0.25">
      <c r="A435" t="s">
        <v>3905</v>
      </c>
      <c r="B435" s="32" t="s">
        <v>2360</v>
      </c>
      <c r="C435" t="s">
        <v>202</v>
      </c>
      <c r="D435" t="s">
        <v>4746</v>
      </c>
      <c r="E435" s="9">
        <v>20</v>
      </c>
      <c r="F435" s="9">
        <v>1</v>
      </c>
      <c r="G435" s="9">
        <v>2</v>
      </c>
      <c r="H435" s="9">
        <v>1</v>
      </c>
      <c r="I435" s="9">
        <v>0</v>
      </c>
      <c r="J435" s="9">
        <v>0</v>
      </c>
      <c r="K435">
        <v>1.4</v>
      </c>
      <c r="L435" s="9">
        <v>1.4</v>
      </c>
      <c r="M435" s="19">
        <v>0</v>
      </c>
      <c r="N435" s="19">
        <v>38</v>
      </c>
      <c r="O435" s="19">
        <v>0</v>
      </c>
      <c r="P435" s="19">
        <v>0</v>
      </c>
      <c r="Q435" s="19">
        <f t="shared" si="36"/>
        <v>1.4</v>
      </c>
      <c r="R435" s="3">
        <f t="shared" si="37"/>
        <v>11.693043775137109</v>
      </c>
      <c r="S435" s="3">
        <f t="shared" si="38"/>
        <v>0.30451127819548873</v>
      </c>
      <c r="T435" s="9">
        <f t="shared" si="39"/>
        <v>0</v>
      </c>
      <c r="U435" s="9">
        <f t="shared" si="40"/>
        <v>38</v>
      </c>
      <c r="V435" s="9">
        <f t="shared" si="41"/>
        <v>15</v>
      </c>
    </row>
    <row r="436" spans="1:22" x14ac:dyDescent="0.25">
      <c r="A436" t="s">
        <v>3907</v>
      </c>
      <c r="B436" s="32" t="s">
        <v>2348</v>
      </c>
      <c r="C436" t="s">
        <v>202</v>
      </c>
      <c r="D436" t="s">
        <v>4746</v>
      </c>
      <c r="E436" s="9">
        <v>6</v>
      </c>
      <c r="F436" s="9">
        <v>2</v>
      </c>
      <c r="G436" s="9">
        <v>0</v>
      </c>
      <c r="H436" s="9">
        <v>0</v>
      </c>
      <c r="I436" s="9">
        <v>1</v>
      </c>
      <c r="J436" s="9">
        <v>0</v>
      </c>
      <c r="K436">
        <v>0</v>
      </c>
      <c r="L436" s="9">
        <v>0</v>
      </c>
      <c r="M436" s="19">
        <v>0</v>
      </c>
      <c r="N436" s="19">
        <v>13</v>
      </c>
      <c r="O436" s="19">
        <v>0</v>
      </c>
      <c r="P436" s="19">
        <v>0</v>
      </c>
      <c r="Q436" s="19">
        <f t="shared" si="36"/>
        <v>0</v>
      </c>
      <c r="R436" s="3">
        <f t="shared" si="37"/>
        <v>3.9273709303097948</v>
      </c>
      <c r="S436" s="3">
        <f t="shared" si="38"/>
        <v>0.18092105263157895</v>
      </c>
      <c r="T436" s="9">
        <f t="shared" si="39"/>
        <v>0</v>
      </c>
      <c r="U436" s="9">
        <f t="shared" si="40"/>
        <v>13</v>
      </c>
      <c r="V436" s="9">
        <f t="shared" si="41"/>
        <v>5</v>
      </c>
    </row>
    <row r="437" spans="1:22" x14ac:dyDescent="0.25">
      <c r="A437" t="s">
        <v>3919</v>
      </c>
      <c r="B437" s="32" t="s">
        <v>2323</v>
      </c>
      <c r="C437" t="s">
        <v>202</v>
      </c>
      <c r="D437" t="s">
        <v>113</v>
      </c>
      <c r="E437" s="9">
        <v>0</v>
      </c>
      <c r="F437" s="9">
        <v>1</v>
      </c>
      <c r="G437" s="9">
        <v>0</v>
      </c>
      <c r="H437" s="9">
        <v>0</v>
      </c>
      <c r="I437" s="9">
        <v>0</v>
      </c>
      <c r="J437" s="9">
        <v>0</v>
      </c>
      <c r="K437">
        <v>0</v>
      </c>
      <c r="L437" s="9">
        <v>0</v>
      </c>
      <c r="M437" s="19">
        <v>0</v>
      </c>
      <c r="N437" s="19">
        <v>0</v>
      </c>
      <c r="O437" s="19">
        <v>0</v>
      </c>
      <c r="P437" s="19">
        <v>2</v>
      </c>
      <c r="Q437" s="19">
        <f t="shared" si="36"/>
        <v>0</v>
      </c>
      <c r="R437" s="3">
        <f t="shared" si="37"/>
        <v>0.62158156050806102</v>
      </c>
      <c r="S437" s="3">
        <f t="shared" si="38"/>
        <v>4.9342105263157895E-2</v>
      </c>
      <c r="T437" s="9">
        <f t="shared" si="39"/>
        <v>0</v>
      </c>
      <c r="U437" s="9">
        <f t="shared" si="40"/>
        <v>2</v>
      </c>
      <c r="V437" s="9">
        <f t="shared" si="41"/>
        <v>1</v>
      </c>
    </row>
    <row r="438" spans="1:22" x14ac:dyDescent="0.25">
      <c r="A438" t="s">
        <v>3919</v>
      </c>
      <c r="B438" s="32" t="s">
        <v>2323</v>
      </c>
      <c r="C438" t="s">
        <v>202</v>
      </c>
      <c r="D438" t="s">
        <v>4746</v>
      </c>
      <c r="E438" s="9">
        <v>15</v>
      </c>
      <c r="F438" s="9">
        <v>1</v>
      </c>
      <c r="G438" s="9">
        <v>1</v>
      </c>
      <c r="H438" s="9">
        <v>5</v>
      </c>
      <c r="I438" s="9">
        <v>1</v>
      </c>
      <c r="J438" s="9">
        <v>0</v>
      </c>
      <c r="K438">
        <v>0</v>
      </c>
      <c r="L438" s="9">
        <v>0</v>
      </c>
      <c r="M438" s="19">
        <v>0</v>
      </c>
      <c r="N438" s="19">
        <v>19</v>
      </c>
      <c r="O438" s="19">
        <v>0</v>
      </c>
      <c r="P438" s="19">
        <v>0</v>
      </c>
      <c r="Q438" s="19">
        <f t="shared" si="36"/>
        <v>0</v>
      </c>
      <c r="R438" s="3">
        <f t="shared" si="37"/>
        <v>6.5157152680688446</v>
      </c>
      <c r="S438" s="3">
        <f t="shared" si="38"/>
        <v>0.23026315789473686</v>
      </c>
      <c r="T438" s="9">
        <f t="shared" si="39"/>
        <v>0</v>
      </c>
      <c r="U438" s="9">
        <f t="shared" si="40"/>
        <v>19</v>
      </c>
      <c r="V438" s="9">
        <f t="shared" si="41"/>
        <v>8</v>
      </c>
    </row>
    <row r="439" spans="1:22" x14ac:dyDescent="0.25">
      <c r="A439" t="s">
        <v>4055</v>
      </c>
      <c r="B439" s="32" t="s">
        <v>2332</v>
      </c>
      <c r="C439" t="s">
        <v>202</v>
      </c>
      <c r="D439" t="s">
        <v>4746</v>
      </c>
      <c r="E439" s="9">
        <v>3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>
        <v>0</v>
      </c>
      <c r="L439" s="9">
        <v>0</v>
      </c>
      <c r="M439" s="19">
        <v>0</v>
      </c>
      <c r="N439" s="19">
        <v>4</v>
      </c>
      <c r="O439" s="19">
        <v>0</v>
      </c>
      <c r="P439" s="19">
        <v>0</v>
      </c>
      <c r="Q439" s="19">
        <f t="shared" si="36"/>
        <v>0</v>
      </c>
      <c r="R439" s="3">
        <f t="shared" si="37"/>
        <v>1.378954368902449</v>
      </c>
      <c r="S439" s="3">
        <f t="shared" si="38"/>
        <v>0.11513157894736843</v>
      </c>
      <c r="T439" s="9">
        <f t="shared" si="39"/>
        <v>0</v>
      </c>
      <c r="U439" s="9">
        <f t="shared" si="40"/>
        <v>4</v>
      </c>
      <c r="V439" s="9">
        <f t="shared" si="41"/>
        <v>2</v>
      </c>
    </row>
    <row r="440" spans="1:22" x14ac:dyDescent="0.25">
      <c r="A440" t="s">
        <v>3834</v>
      </c>
      <c r="B440" s="32" t="s">
        <v>2155</v>
      </c>
      <c r="C440" t="s">
        <v>202</v>
      </c>
      <c r="D440" t="s">
        <v>4746</v>
      </c>
      <c r="E440" s="9">
        <v>9</v>
      </c>
      <c r="F440" s="9">
        <v>2</v>
      </c>
      <c r="G440" s="9">
        <v>1</v>
      </c>
      <c r="H440" s="9">
        <v>1</v>
      </c>
      <c r="I440" s="9">
        <v>1</v>
      </c>
      <c r="J440" s="9">
        <v>0</v>
      </c>
      <c r="K440">
        <v>0</v>
      </c>
      <c r="L440" s="9">
        <v>0</v>
      </c>
      <c r="M440" s="19">
        <v>0</v>
      </c>
      <c r="N440" s="19">
        <v>34</v>
      </c>
      <c r="O440" s="19">
        <v>0</v>
      </c>
      <c r="P440" s="19">
        <v>0</v>
      </c>
      <c r="Q440" s="19">
        <f t="shared" si="36"/>
        <v>0</v>
      </c>
      <c r="R440" s="3">
        <f t="shared" si="37"/>
        <v>9.7793846246256031</v>
      </c>
      <c r="S440" s="3">
        <f t="shared" si="38"/>
        <v>0.26315789473684209</v>
      </c>
      <c r="T440" s="9">
        <f t="shared" si="39"/>
        <v>0</v>
      </c>
      <c r="U440" s="9">
        <f t="shared" si="40"/>
        <v>34</v>
      </c>
      <c r="V440" s="9">
        <f t="shared" si="41"/>
        <v>13</v>
      </c>
    </row>
    <row r="441" spans="1:22" x14ac:dyDescent="0.25">
      <c r="A441" t="s">
        <v>3502</v>
      </c>
      <c r="B441" s="32" t="s">
        <v>1388</v>
      </c>
      <c r="C441" t="s">
        <v>202</v>
      </c>
      <c r="D441" t="s">
        <v>5604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>
        <v>0</v>
      </c>
      <c r="L441" s="9">
        <v>0</v>
      </c>
      <c r="M441" s="19">
        <v>0</v>
      </c>
      <c r="N441" s="19">
        <v>0</v>
      </c>
      <c r="O441" s="19">
        <v>0</v>
      </c>
      <c r="P441" s="19">
        <v>1</v>
      </c>
      <c r="Q441" s="19">
        <f t="shared" si="36"/>
        <v>0</v>
      </c>
      <c r="R441" s="3">
        <f t="shared" si="37"/>
        <v>0.28867513459481287</v>
      </c>
      <c r="S441" s="3">
        <f t="shared" si="38"/>
        <v>3.2894736842105261E-2</v>
      </c>
      <c r="T441" s="9">
        <f t="shared" si="39"/>
        <v>0</v>
      </c>
      <c r="U441" s="9">
        <f t="shared" si="40"/>
        <v>1</v>
      </c>
      <c r="V441" s="9">
        <f t="shared" si="41"/>
        <v>0</v>
      </c>
    </row>
    <row r="442" spans="1:22" x14ac:dyDescent="0.25">
      <c r="A442" t="s">
        <v>3502</v>
      </c>
      <c r="B442" s="32" t="s">
        <v>1388</v>
      </c>
      <c r="C442" t="s">
        <v>202</v>
      </c>
      <c r="D442" t="s">
        <v>113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1</v>
      </c>
      <c r="K442">
        <v>0</v>
      </c>
      <c r="L442" s="9">
        <v>0</v>
      </c>
      <c r="M442" s="19">
        <v>0</v>
      </c>
      <c r="N442" s="19">
        <v>0</v>
      </c>
      <c r="O442" s="19">
        <v>0</v>
      </c>
      <c r="P442" s="19">
        <v>0</v>
      </c>
      <c r="Q442" s="19">
        <f t="shared" si="36"/>
        <v>0</v>
      </c>
      <c r="R442" s="3">
        <f t="shared" si="37"/>
        <v>0.28867513459481287</v>
      </c>
      <c r="S442" s="3">
        <f t="shared" si="38"/>
        <v>3.2894736842105261E-2</v>
      </c>
      <c r="T442" s="9">
        <f t="shared" si="39"/>
        <v>0</v>
      </c>
      <c r="U442" s="9">
        <f t="shared" si="40"/>
        <v>1</v>
      </c>
      <c r="V442" s="9">
        <f t="shared" si="41"/>
        <v>0</v>
      </c>
    </row>
    <row r="443" spans="1:22" x14ac:dyDescent="0.25">
      <c r="A443" t="s">
        <v>3502</v>
      </c>
      <c r="B443" s="32" t="s">
        <v>1388</v>
      </c>
      <c r="C443" t="s">
        <v>202</v>
      </c>
      <c r="D443" t="s">
        <v>106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>
        <v>0</v>
      </c>
      <c r="L443" s="9">
        <v>1.4</v>
      </c>
      <c r="M443" s="19">
        <v>0</v>
      </c>
      <c r="N443" s="19">
        <v>0</v>
      </c>
      <c r="O443" s="19">
        <v>0</v>
      </c>
      <c r="P443" s="19">
        <v>0</v>
      </c>
      <c r="Q443" s="19">
        <f t="shared" si="36"/>
        <v>0</v>
      </c>
      <c r="R443" s="3">
        <f t="shared" si="37"/>
        <v>0.404145188432738</v>
      </c>
      <c r="S443" s="3">
        <f t="shared" si="38"/>
        <v>4.6052631578947366E-2</v>
      </c>
      <c r="T443" s="9">
        <f t="shared" si="39"/>
        <v>0</v>
      </c>
      <c r="U443" s="9">
        <f t="shared" si="40"/>
        <v>1.4</v>
      </c>
      <c r="V443" s="9">
        <f t="shared" si="41"/>
        <v>1</v>
      </c>
    </row>
    <row r="444" spans="1:22" x14ac:dyDescent="0.25">
      <c r="A444" t="s">
        <v>3502</v>
      </c>
      <c r="B444" s="32" t="s">
        <v>1388</v>
      </c>
      <c r="C444" t="s">
        <v>202</v>
      </c>
      <c r="D444" t="s">
        <v>4746</v>
      </c>
      <c r="E444" s="9">
        <v>0</v>
      </c>
      <c r="F444" s="9">
        <v>0</v>
      </c>
      <c r="G444" s="9">
        <v>1</v>
      </c>
      <c r="H444" s="9">
        <v>1</v>
      </c>
      <c r="I444" s="9">
        <v>0</v>
      </c>
      <c r="J444" s="9">
        <v>0</v>
      </c>
      <c r="K444">
        <v>2.8</v>
      </c>
      <c r="L444" s="9">
        <v>1.4</v>
      </c>
      <c r="M444" s="19">
        <v>4</v>
      </c>
      <c r="N444" s="19">
        <v>13</v>
      </c>
      <c r="O444" s="19">
        <v>4</v>
      </c>
      <c r="P444" s="19">
        <v>0</v>
      </c>
      <c r="Q444" s="19">
        <f t="shared" si="36"/>
        <v>2.8</v>
      </c>
      <c r="R444" s="3">
        <f t="shared" si="37"/>
        <v>3.7068323485971231</v>
      </c>
      <c r="S444" s="3">
        <f t="shared" si="38"/>
        <v>0.12781954887218044</v>
      </c>
      <c r="T444" s="9">
        <f t="shared" si="39"/>
        <v>0</v>
      </c>
      <c r="U444" s="9">
        <f t="shared" si="40"/>
        <v>13</v>
      </c>
      <c r="V444" s="9">
        <f t="shared" si="41"/>
        <v>5</v>
      </c>
    </row>
    <row r="445" spans="1:22" x14ac:dyDescent="0.25">
      <c r="A445" t="s">
        <v>3503</v>
      </c>
      <c r="B445" s="32" t="s">
        <v>1390</v>
      </c>
      <c r="C445" t="s">
        <v>202</v>
      </c>
      <c r="D445" t="s">
        <v>113</v>
      </c>
      <c r="E445" s="9">
        <v>0</v>
      </c>
      <c r="F445" s="9">
        <v>1</v>
      </c>
      <c r="G445" s="9">
        <v>0</v>
      </c>
      <c r="H445" s="9">
        <v>0</v>
      </c>
      <c r="I445" s="9">
        <v>0</v>
      </c>
      <c r="J445" s="9">
        <v>0</v>
      </c>
      <c r="K445">
        <v>0</v>
      </c>
      <c r="L445" s="9">
        <v>0</v>
      </c>
      <c r="M445" s="19">
        <v>0</v>
      </c>
      <c r="N445" s="19">
        <v>0</v>
      </c>
      <c r="O445" s="19">
        <v>0</v>
      </c>
      <c r="P445" s="19">
        <v>2</v>
      </c>
      <c r="Q445" s="19">
        <f t="shared" si="36"/>
        <v>0</v>
      </c>
      <c r="R445" s="3">
        <f t="shared" si="37"/>
        <v>0.62158156050806102</v>
      </c>
      <c r="S445" s="3">
        <f t="shared" si="38"/>
        <v>4.9342105263157895E-2</v>
      </c>
      <c r="T445" s="9">
        <f t="shared" si="39"/>
        <v>0</v>
      </c>
      <c r="U445" s="9">
        <f t="shared" si="40"/>
        <v>2</v>
      </c>
      <c r="V445" s="9">
        <f t="shared" si="41"/>
        <v>1</v>
      </c>
    </row>
    <row r="446" spans="1:22" x14ac:dyDescent="0.25">
      <c r="A446" t="s">
        <v>3503</v>
      </c>
      <c r="B446" s="32" t="s">
        <v>1390</v>
      </c>
      <c r="C446" t="s">
        <v>202</v>
      </c>
      <c r="D446" t="s">
        <v>106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>
        <v>0</v>
      </c>
      <c r="L446" s="9">
        <v>0</v>
      </c>
      <c r="M446" s="19">
        <v>0</v>
      </c>
      <c r="N446" s="19">
        <v>0</v>
      </c>
      <c r="O446" s="19">
        <v>1</v>
      </c>
      <c r="P446" s="19">
        <v>0</v>
      </c>
      <c r="Q446" s="19">
        <f t="shared" si="36"/>
        <v>0</v>
      </c>
      <c r="R446" s="3">
        <f t="shared" si="37"/>
        <v>0.28867513459481287</v>
      </c>
      <c r="S446" s="3">
        <f t="shared" si="38"/>
        <v>3.2894736842105261E-2</v>
      </c>
      <c r="T446" s="9">
        <f t="shared" si="39"/>
        <v>0</v>
      </c>
      <c r="U446" s="9">
        <f t="shared" si="40"/>
        <v>1</v>
      </c>
      <c r="V446" s="9">
        <f t="shared" si="41"/>
        <v>0</v>
      </c>
    </row>
    <row r="447" spans="1:22" x14ac:dyDescent="0.25">
      <c r="A447" t="s">
        <v>3145</v>
      </c>
      <c r="B447" s="32" t="s">
        <v>1618</v>
      </c>
      <c r="C447" t="s">
        <v>202</v>
      </c>
      <c r="D447" t="s">
        <v>119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>
        <v>2.8</v>
      </c>
      <c r="L447" s="9">
        <v>0</v>
      </c>
      <c r="M447" s="19">
        <v>0</v>
      </c>
      <c r="N447" s="19">
        <v>0</v>
      </c>
      <c r="O447" s="19">
        <v>1</v>
      </c>
      <c r="P447" s="19">
        <v>0</v>
      </c>
      <c r="Q447" s="19">
        <f t="shared" si="36"/>
        <v>2.8</v>
      </c>
      <c r="R447" s="3">
        <f t="shared" si="37"/>
        <v>0.83321211239541171</v>
      </c>
      <c r="S447" s="3">
        <f t="shared" si="38"/>
        <v>6.25E-2</v>
      </c>
      <c r="T447" s="9">
        <f t="shared" si="39"/>
        <v>0</v>
      </c>
      <c r="U447" s="9">
        <f t="shared" si="40"/>
        <v>2.8</v>
      </c>
      <c r="V447" s="9">
        <f t="shared" si="41"/>
        <v>1</v>
      </c>
    </row>
    <row r="448" spans="1:22" x14ac:dyDescent="0.25">
      <c r="A448" t="s">
        <v>3145</v>
      </c>
      <c r="B448" s="32" t="s">
        <v>1618</v>
      </c>
      <c r="C448" t="s">
        <v>202</v>
      </c>
      <c r="D448" t="s">
        <v>106</v>
      </c>
      <c r="E448" s="9">
        <v>7</v>
      </c>
      <c r="F448" s="9">
        <v>4</v>
      </c>
      <c r="G448" s="9">
        <v>6</v>
      </c>
      <c r="H448" s="9">
        <v>1</v>
      </c>
      <c r="I448" s="9">
        <v>2</v>
      </c>
      <c r="J448" s="9">
        <v>7</v>
      </c>
      <c r="K448">
        <v>1.4</v>
      </c>
      <c r="L448" s="9">
        <v>0</v>
      </c>
      <c r="M448" s="19">
        <v>0</v>
      </c>
      <c r="N448" s="19">
        <v>6</v>
      </c>
      <c r="O448" s="19">
        <v>0</v>
      </c>
      <c r="P448" s="19">
        <v>0</v>
      </c>
      <c r="Q448" s="19">
        <f t="shared" si="36"/>
        <v>1.4</v>
      </c>
      <c r="R448" s="3">
        <f t="shared" si="37"/>
        <v>2.9286463932966877</v>
      </c>
      <c r="S448" s="3">
        <f t="shared" si="38"/>
        <v>0.14144736842105263</v>
      </c>
      <c r="T448" s="9">
        <f t="shared" si="39"/>
        <v>0</v>
      </c>
      <c r="U448" s="9">
        <f t="shared" si="40"/>
        <v>7</v>
      </c>
      <c r="V448" s="9">
        <f t="shared" si="41"/>
        <v>4</v>
      </c>
    </row>
    <row r="449" spans="1:22" x14ac:dyDescent="0.25">
      <c r="A449" t="s">
        <v>3145</v>
      </c>
      <c r="B449" s="32" t="s">
        <v>1618</v>
      </c>
      <c r="C449" t="s">
        <v>202</v>
      </c>
      <c r="D449" t="s">
        <v>2214</v>
      </c>
      <c r="E449" s="9">
        <v>0</v>
      </c>
      <c r="F449" s="9">
        <v>0</v>
      </c>
      <c r="G449" s="9">
        <v>0</v>
      </c>
      <c r="H449" s="9">
        <v>1</v>
      </c>
      <c r="I449" s="9">
        <v>0</v>
      </c>
      <c r="J449" s="9">
        <v>0</v>
      </c>
      <c r="K449">
        <v>0</v>
      </c>
      <c r="L449" s="9">
        <v>0</v>
      </c>
      <c r="M449" s="19">
        <v>0</v>
      </c>
      <c r="N449" s="19">
        <v>0</v>
      </c>
      <c r="O449" s="19">
        <v>0</v>
      </c>
      <c r="P449" s="19">
        <v>0</v>
      </c>
      <c r="Q449" s="19">
        <f t="shared" si="36"/>
        <v>0</v>
      </c>
      <c r="R449" s="3">
        <f t="shared" si="37"/>
        <v>0.28867513459481287</v>
      </c>
      <c r="S449" s="3">
        <f t="shared" si="38"/>
        <v>3.2894736842105261E-2</v>
      </c>
      <c r="T449" s="9">
        <f t="shared" si="39"/>
        <v>0</v>
      </c>
      <c r="U449" s="9">
        <f t="shared" si="40"/>
        <v>1</v>
      </c>
      <c r="V449" s="9">
        <f t="shared" si="41"/>
        <v>0</v>
      </c>
    </row>
    <row r="450" spans="1:22" x14ac:dyDescent="0.25">
      <c r="A450" t="s">
        <v>3145</v>
      </c>
      <c r="B450" s="32" t="s">
        <v>1618</v>
      </c>
      <c r="C450" t="s">
        <v>202</v>
      </c>
      <c r="D450" t="s">
        <v>109</v>
      </c>
      <c r="E450" s="9">
        <v>2</v>
      </c>
      <c r="F450" s="9">
        <v>2</v>
      </c>
      <c r="G450" s="9">
        <v>2</v>
      </c>
      <c r="H450" s="9">
        <v>2</v>
      </c>
      <c r="I450" s="9">
        <v>3</v>
      </c>
      <c r="J450" s="9">
        <v>4</v>
      </c>
      <c r="K450">
        <v>2.8</v>
      </c>
      <c r="L450" s="9">
        <v>2.8</v>
      </c>
      <c r="M450" s="19">
        <v>3</v>
      </c>
      <c r="N450" s="19">
        <v>1</v>
      </c>
      <c r="O450" s="19">
        <v>1</v>
      </c>
      <c r="P450" s="19">
        <v>0</v>
      </c>
      <c r="Q450" s="19">
        <f t="shared" ref="Q450:Q513" si="42">IFERROR(AVERAGEIF(K450:K450,"&lt;&gt;0"),0)</f>
        <v>2.8</v>
      </c>
      <c r="R450" s="3">
        <f t="shared" ref="R450:R513" si="43">_xlfn.STDEV.S(E450:P450)</f>
        <v>1.0898985218261315</v>
      </c>
      <c r="S450" s="3">
        <f t="shared" ref="S450:S513" si="44">IFERROR(AVERAGEIF(E450:P450,"&lt;&gt;0")/30.4,0)</f>
        <v>7.6555023923444987E-2</v>
      </c>
      <c r="T450" s="9">
        <f t="shared" ref="T450:T513" si="45">MIN(E450:P450)</f>
        <v>0</v>
      </c>
      <c r="U450" s="9">
        <f t="shared" ref="U450:U513" si="46">MAX(E450:P450)</f>
        <v>4</v>
      </c>
      <c r="V450" s="9">
        <f t="shared" ref="V450:V513" si="47">MROUND(ROUND(_xlfn.NORM.S.INV($Y$1)*R450*1,1),1)</f>
        <v>1</v>
      </c>
    </row>
    <row r="451" spans="1:22" x14ac:dyDescent="0.25">
      <c r="A451" t="s">
        <v>3145</v>
      </c>
      <c r="B451" s="32" t="s">
        <v>1618</v>
      </c>
      <c r="C451" t="s">
        <v>202</v>
      </c>
      <c r="D451" t="s">
        <v>4746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>
        <v>0</v>
      </c>
      <c r="L451" s="9">
        <v>0</v>
      </c>
      <c r="M451" s="19">
        <v>0</v>
      </c>
      <c r="N451" s="19">
        <v>8</v>
      </c>
      <c r="O451" s="19">
        <v>0</v>
      </c>
      <c r="P451" s="19">
        <v>0</v>
      </c>
      <c r="Q451" s="19">
        <f t="shared" si="42"/>
        <v>0</v>
      </c>
      <c r="R451" s="3">
        <f t="shared" si="43"/>
        <v>2.3094010767585029</v>
      </c>
      <c r="S451" s="3">
        <f t="shared" si="44"/>
        <v>0.26315789473684209</v>
      </c>
      <c r="T451" s="9">
        <f t="shared" si="45"/>
        <v>0</v>
      </c>
      <c r="U451" s="9">
        <f t="shared" si="46"/>
        <v>8</v>
      </c>
      <c r="V451" s="9">
        <f t="shared" si="47"/>
        <v>3</v>
      </c>
    </row>
    <row r="452" spans="1:22" x14ac:dyDescent="0.25">
      <c r="A452" t="s">
        <v>3140</v>
      </c>
      <c r="B452" s="32" t="s">
        <v>1394</v>
      </c>
      <c r="C452" t="s">
        <v>202</v>
      </c>
      <c r="D452" t="s">
        <v>113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>
        <v>0</v>
      </c>
      <c r="L452" s="9">
        <v>0</v>
      </c>
      <c r="M452" s="19">
        <v>3</v>
      </c>
      <c r="N452" s="19">
        <v>2</v>
      </c>
      <c r="O452" s="19">
        <v>0</v>
      </c>
      <c r="P452" s="19">
        <v>0</v>
      </c>
      <c r="Q452" s="19">
        <f t="shared" si="42"/>
        <v>0</v>
      </c>
      <c r="R452" s="3">
        <f t="shared" si="43"/>
        <v>0.99620491989562188</v>
      </c>
      <c r="S452" s="3">
        <f t="shared" si="44"/>
        <v>8.2236842105263164E-2</v>
      </c>
      <c r="T452" s="9">
        <f t="shared" si="45"/>
        <v>0</v>
      </c>
      <c r="U452" s="9">
        <f t="shared" si="46"/>
        <v>3</v>
      </c>
      <c r="V452" s="9">
        <f t="shared" si="47"/>
        <v>1</v>
      </c>
    </row>
    <row r="453" spans="1:22" x14ac:dyDescent="0.25">
      <c r="A453" t="s">
        <v>3140</v>
      </c>
      <c r="B453" s="32" t="s">
        <v>1394</v>
      </c>
      <c r="C453" t="s">
        <v>202</v>
      </c>
      <c r="D453" t="s">
        <v>106</v>
      </c>
      <c r="E453" s="9">
        <v>0</v>
      </c>
      <c r="F453" s="9">
        <v>0</v>
      </c>
      <c r="G453" s="9">
        <v>4</v>
      </c>
      <c r="H453" s="9">
        <v>0</v>
      </c>
      <c r="I453" s="9">
        <v>0</v>
      </c>
      <c r="J453" s="9">
        <v>0</v>
      </c>
      <c r="K453">
        <v>0</v>
      </c>
      <c r="L453" s="9">
        <v>0</v>
      </c>
      <c r="M453" s="19">
        <v>0</v>
      </c>
      <c r="N453" s="19">
        <v>0</v>
      </c>
      <c r="O453" s="19">
        <v>0</v>
      </c>
      <c r="P453" s="19">
        <v>0</v>
      </c>
      <c r="Q453" s="19">
        <f t="shared" si="42"/>
        <v>0</v>
      </c>
      <c r="R453" s="3">
        <f t="shared" si="43"/>
        <v>1.1547005383792515</v>
      </c>
      <c r="S453" s="3">
        <f t="shared" si="44"/>
        <v>0.13157894736842105</v>
      </c>
      <c r="T453" s="9">
        <f t="shared" si="45"/>
        <v>0</v>
      </c>
      <c r="U453" s="9">
        <f t="shared" si="46"/>
        <v>4</v>
      </c>
      <c r="V453" s="9">
        <f t="shared" si="47"/>
        <v>2</v>
      </c>
    </row>
    <row r="454" spans="1:22" x14ac:dyDescent="0.25">
      <c r="A454" t="s">
        <v>3140</v>
      </c>
      <c r="B454" s="32" t="s">
        <v>1394</v>
      </c>
      <c r="C454" t="s">
        <v>202</v>
      </c>
      <c r="D454" t="s">
        <v>4746</v>
      </c>
      <c r="E454" s="9">
        <v>0</v>
      </c>
      <c r="F454" s="9">
        <v>0</v>
      </c>
      <c r="G454" s="9">
        <v>0</v>
      </c>
      <c r="H454" s="9">
        <v>1</v>
      </c>
      <c r="I454" s="9">
        <v>0</v>
      </c>
      <c r="J454" s="9">
        <v>0</v>
      </c>
      <c r="K454">
        <v>0</v>
      </c>
      <c r="L454" s="9">
        <v>0</v>
      </c>
      <c r="M454" s="19">
        <v>0</v>
      </c>
      <c r="N454" s="19">
        <v>0</v>
      </c>
      <c r="O454" s="19">
        <v>0</v>
      </c>
      <c r="P454" s="19">
        <v>0</v>
      </c>
      <c r="Q454" s="19">
        <f t="shared" si="42"/>
        <v>0</v>
      </c>
      <c r="R454" s="3">
        <f t="shared" si="43"/>
        <v>0.28867513459481287</v>
      </c>
      <c r="S454" s="3">
        <f t="shared" si="44"/>
        <v>3.2894736842105261E-2</v>
      </c>
      <c r="T454" s="9">
        <f t="shared" si="45"/>
        <v>0</v>
      </c>
      <c r="U454" s="9">
        <f t="shared" si="46"/>
        <v>1</v>
      </c>
      <c r="V454" s="9">
        <f t="shared" si="47"/>
        <v>0</v>
      </c>
    </row>
    <row r="455" spans="1:22" x14ac:dyDescent="0.25">
      <c r="A455" t="s">
        <v>619</v>
      </c>
      <c r="B455" s="32" t="s">
        <v>189</v>
      </c>
      <c r="C455" t="s">
        <v>202</v>
      </c>
      <c r="D455" t="s">
        <v>861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>
        <v>0</v>
      </c>
      <c r="L455" s="9">
        <v>0</v>
      </c>
      <c r="M455" s="19">
        <v>0</v>
      </c>
      <c r="N455" s="19">
        <v>0</v>
      </c>
      <c r="O455" s="19">
        <v>0</v>
      </c>
      <c r="P455" s="19">
        <v>1</v>
      </c>
      <c r="Q455" s="19">
        <f t="shared" si="42"/>
        <v>0</v>
      </c>
      <c r="R455" s="3">
        <f t="shared" si="43"/>
        <v>0.28867513459481287</v>
      </c>
      <c r="S455" s="3">
        <f t="shared" si="44"/>
        <v>3.2894736842105261E-2</v>
      </c>
      <c r="T455" s="9">
        <f t="shared" si="45"/>
        <v>0</v>
      </c>
      <c r="U455" s="9">
        <f t="shared" si="46"/>
        <v>1</v>
      </c>
      <c r="V455" s="9">
        <f t="shared" si="47"/>
        <v>0</v>
      </c>
    </row>
    <row r="456" spans="1:22" x14ac:dyDescent="0.25">
      <c r="A456" t="s">
        <v>619</v>
      </c>
      <c r="B456" s="32" t="s">
        <v>189</v>
      </c>
      <c r="C456" t="s">
        <v>202</v>
      </c>
      <c r="D456" t="s">
        <v>113</v>
      </c>
      <c r="E456" s="9">
        <v>0</v>
      </c>
      <c r="F456" s="9">
        <v>1</v>
      </c>
      <c r="G456" s="9">
        <v>0</v>
      </c>
      <c r="H456" s="9">
        <v>1</v>
      </c>
      <c r="I456" s="9">
        <v>1</v>
      </c>
      <c r="J456" s="9">
        <v>3</v>
      </c>
      <c r="K456">
        <v>2.8</v>
      </c>
      <c r="L456" s="9">
        <v>0</v>
      </c>
      <c r="M456" s="19">
        <v>4</v>
      </c>
      <c r="N456" s="19">
        <v>1</v>
      </c>
      <c r="O456" s="19">
        <v>0</v>
      </c>
      <c r="P456" s="19">
        <v>2</v>
      </c>
      <c r="Q456" s="19">
        <f t="shared" si="42"/>
        <v>2.8</v>
      </c>
      <c r="R456" s="3">
        <f t="shared" si="43"/>
        <v>1.349635192011216</v>
      </c>
      <c r="S456" s="3">
        <f t="shared" si="44"/>
        <v>6.4967105263157895E-2</v>
      </c>
      <c r="T456" s="9">
        <f t="shared" si="45"/>
        <v>0</v>
      </c>
      <c r="U456" s="9">
        <f t="shared" si="46"/>
        <v>4</v>
      </c>
      <c r="V456" s="9">
        <f t="shared" si="47"/>
        <v>2</v>
      </c>
    </row>
    <row r="457" spans="1:22" x14ac:dyDescent="0.25">
      <c r="A457" t="s">
        <v>619</v>
      </c>
      <c r="B457" s="32" t="s">
        <v>189</v>
      </c>
      <c r="C457" t="s">
        <v>202</v>
      </c>
      <c r="D457" t="s">
        <v>106</v>
      </c>
      <c r="E457" s="9">
        <v>0</v>
      </c>
      <c r="F457" s="9">
        <v>0</v>
      </c>
      <c r="G457" s="9">
        <v>0</v>
      </c>
      <c r="H457" s="9">
        <v>1</v>
      </c>
      <c r="I457" s="9">
        <v>0</v>
      </c>
      <c r="J457" s="9">
        <v>2</v>
      </c>
      <c r="K457">
        <v>1.4</v>
      </c>
      <c r="L457" s="9">
        <v>1.4</v>
      </c>
      <c r="M457" s="19">
        <v>2</v>
      </c>
      <c r="N457" s="19">
        <v>0</v>
      </c>
      <c r="O457" s="19">
        <v>0</v>
      </c>
      <c r="P457" s="19">
        <v>0</v>
      </c>
      <c r="Q457" s="19">
        <f t="shared" si="42"/>
        <v>1.4</v>
      </c>
      <c r="R457" s="3">
        <f t="shared" si="43"/>
        <v>0.84477000635460742</v>
      </c>
      <c r="S457" s="3">
        <f t="shared" si="44"/>
        <v>5.1315789473684217E-2</v>
      </c>
      <c r="T457" s="9">
        <f t="shared" si="45"/>
        <v>0</v>
      </c>
      <c r="U457" s="9">
        <f t="shared" si="46"/>
        <v>2</v>
      </c>
      <c r="V457" s="9">
        <f t="shared" si="47"/>
        <v>1</v>
      </c>
    </row>
    <row r="458" spans="1:22" x14ac:dyDescent="0.25">
      <c r="A458" t="s">
        <v>619</v>
      </c>
      <c r="B458" s="32" t="s">
        <v>189</v>
      </c>
      <c r="C458" t="s">
        <v>202</v>
      </c>
      <c r="D458" t="s">
        <v>109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>
        <v>2.8</v>
      </c>
      <c r="L458" s="9">
        <v>0</v>
      </c>
      <c r="M458" s="19">
        <v>0</v>
      </c>
      <c r="N458" s="19">
        <v>1</v>
      </c>
      <c r="O458" s="19">
        <v>0</v>
      </c>
      <c r="P458" s="19">
        <v>0</v>
      </c>
      <c r="Q458" s="19">
        <f t="shared" si="42"/>
        <v>2.8</v>
      </c>
      <c r="R458" s="3">
        <f t="shared" si="43"/>
        <v>0.83321211239541171</v>
      </c>
      <c r="S458" s="3">
        <f t="shared" si="44"/>
        <v>6.25E-2</v>
      </c>
      <c r="T458" s="9">
        <f t="shared" si="45"/>
        <v>0</v>
      </c>
      <c r="U458" s="9">
        <f t="shared" si="46"/>
        <v>2.8</v>
      </c>
      <c r="V458" s="9">
        <f t="shared" si="47"/>
        <v>1</v>
      </c>
    </row>
    <row r="459" spans="1:22" x14ac:dyDescent="0.25">
      <c r="A459" t="s">
        <v>619</v>
      </c>
      <c r="B459" s="32" t="s">
        <v>189</v>
      </c>
      <c r="C459" t="s">
        <v>202</v>
      </c>
      <c r="D459" t="s">
        <v>4746</v>
      </c>
      <c r="E459" s="9">
        <v>3</v>
      </c>
      <c r="F459" s="9">
        <v>1</v>
      </c>
      <c r="G459" s="9">
        <v>1</v>
      </c>
      <c r="H459" s="9">
        <v>4</v>
      </c>
      <c r="I459" s="9">
        <v>3</v>
      </c>
      <c r="J459" s="9">
        <v>6</v>
      </c>
      <c r="K459">
        <v>16.799999999999997</v>
      </c>
      <c r="L459" s="9">
        <v>4.1999999999999993</v>
      </c>
      <c r="M459" s="19">
        <v>6</v>
      </c>
      <c r="N459" s="19">
        <v>4</v>
      </c>
      <c r="O459" s="19">
        <v>3</v>
      </c>
      <c r="P459" s="19">
        <v>0</v>
      </c>
      <c r="Q459" s="19">
        <f t="shared" si="42"/>
        <v>16.799999999999997</v>
      </c>
      <c r="R459" s="3">
        <f t="shared" si="43"/>
        <v>4.3437171625094075</v>
      </c>
      <c r="S459" s="3">
        <f t="shared" si="44"/>
        <v>0.15550239234449761</v>
      </c>
      <c r="T459" s="9">
        <f t="shared" si="45"/>
        <v>0</v>
      </c>
      <c r="U459" s="9">
        <f t="shared" si="46"/>
        <v>16.799999999999997</v>
      </c>
      <c r="V459" s="9">
        <f t="shared" si="47"/>
        <v>6</v>
      </c>
    </row>
    <row r="460" spans="1:22" x14ac:dyDescent="0.25">
      <c r="A460" t="s">
        <v>3566</v>
      </c>
      <c r="B460" s="32" t="s">
        <v>1538</v>
      </c>
      <c r="C460" t="s">
        <v>202</v>
      </c>
      <c r="D460" t="s">
        <v>861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>
        <v>1.4</v>
      </c>
      <c r="L460" s="9">
        <v>0</v>
      </c>
      <c r="M460" s="19">
        <v>1</v>
      </c>
      <c r="N460" s="19">
        <v>1</v>
      </c>
      <c r="O460" s="19">
        <v>0</v>
      </c>
      <c r="P460" s="19">
        <v>0</v>
      </c>
      <c r="Q460" s="19">
        <f t="shared" si="42"/>
        <v>1.4</v>
      </c>
      <c r="R460" s="3">
        <f t="shared" si="43"/>
        <v>0.52194275780418908</v>
      </c>
      <c r="S460" s="3">
        <f t="shared" si="44"/>
        <v>3.7280701754385963E-2</v>
      </c>
      <c r="T460" s="9">
        <f t="shared" si="45"/>
        <v>0</v>
      </c>
      <c r="U460" s="9">
        <f t="shared" si="46"/>
        <v>1.4</v>
      </c>
      <c r="V460" s="9">
        <f t="shared" si="47"/>
        <v>1</v>
      </c>
    </row>
    <row r="461" spans="1:22" x14ac:dyDescent="0.25">
      <c r="A461" t="s">
        <v>3566</v>
      </c>
      <c r="B461" s="32" t="s">
        <v>1538</v>
      </c>
      <c r="C461" t="s">
        <v>202</v>
      </c>
      <c r="D461" t="s">
        <v>5604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>
        <v>0</v>
      </c>
      <c r="L461" s="9">
        <v>0</v>
      </c>
      <c r="M461" s="19">
        <v>0</v>
      </c>
      <c r="N461" s="19">
        <v>0</v>
      </c>
      <c r="O461" s="19">
        <v>1</v>
      </c>
      <c r="P461" s="19">
        <v>1</v>
      </c>
      <c r="Q461" s="19">
        <f t="shared" si="42"/>
        <v>0</v>
      </c>
      <c r="R461" s="3">
        <f t="shared" si="43"/>
        <v>0.38924947208076149</v>
      </c>
      <c r="S461" s="3">
        <f t="shared" si="44"/>
        <v>3.2894736842105261E-2</v>
      </c>
      <c r="T461" s="9">
        <f t="shared" si="45"/>
        <v>0</v>
      </c>
      <c r="U461" s="9">
        <f t="shared" si="46"/>
        <v>1</v>
      </c>
      <c r="V461" s="9">
        <f t="shared" si="47"/>
        <v>1</v>
      </c>
    </row>
    <row r="462" spans="1:22" x14ac:dyDescent="0.25">
      <c r="A462" t="s">
        <v>3566</v>
      </c>
      <c r="B462" s="32" t="s">
        <v>1538</v>
      </c>
      <c r="C462" t="s">
        <v>202</v>
      </c>
      <c r="D462" t="s">
        <v>113</v>
      </c>
      <c r="E462" s="9">
        <v>1</v>
      </c>
      <c r="F462" s="9">
        <v>1</v>
      </c>
      <c r="G462" s="9">
        <v>0</v>
      </c>
      <c r="H462" s="9">
        <v>3</v>
      </c>
      <c r="I462" s="9">
        <v>1</v>
      </c>
      <c r="J462" s="9">
        <v>3</v>
      </c>
      <c r="K462">
        <v>0</v>
      </c>
      <c r="L462" s="9">
        <v>0</v>
      </c>
      <c r="M462" s="19">
        <v>0</v>
      </c>
      <c r="N462" s="19">
        <v>0</v>
      </c>
      <c r="O462" s="19">
        <v>0</v>
      </c>
      <c r="P462" s="19">
        <v>1</v>
      </c>
      <c r="Q462" s="19">
        <f t="shared" si="42"/>
        <v>0</v>
      </c>
      <c r="R462" s="3">
        <f t="shared" si="43"/>
        <v>1.1146408580454255</v>
      </c>
      <c r="S462" s="3">
        <f t="shared" si="44"/>
        <v>5.4824561403508776E-2</v>
      </c>
      <c r="T462" s="9">
        <f t="shared" si="45"/>
        <v>0</v>
      </c>
      <c r="U462" s="9">
        <f t="shared" si="46"/>
        <v>3</v>
      </c>
      <c r="V462" s="9">
        <f t="shared" si="47"/>
        <v>1</v>
      </c>
    </row>
    <row r="463" spans="1:22" x14ac:dyDescent="0.25">
      <c r="A463" t="s">
        <v>3566</v>
      </c>
      <c r="B463" s="32" t="s">
        <v>1538</v>
      </c>
      <c r="C463" t="s">
        <v>202</v>
      </c>
      <c r="D463" t="s">
        <v>106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>
        <v>0</v>
      </c>
      <c r="L463" s="9">
        <v>0</v>
      </c>
      <c r="M463" s="19">
        <v>0</v>
      </c>
      <c r="N463" s="19">
        <v>1</v>
      </c>
      <c r="O463" s="19">
        <v>0</v>
      </c>
      <c r="P463" s="19">
        <v>0</v>
      </c>
      <c r="Q463" s="19">
        <f t="shared" si="42"/>
        <v>0</v>
      </c>
      <c r="R463" s="3">
        <f t="shared" si="43"/>
        <v>0.28867513459481287</v>
      </c>
      <c r="S463" s="3">
        <f t="shared" si="44"/>
        <v>3.2894736842105261E-2</v>
      </c>
      <c r="T463" s="9">
        <f t="shared" si="45"/>
        <v>0</v>
      </c>
      <c r="U463" s="9">
        <f t="shared" si="46"/>
        <v>1</v>
      </c>
      <c r="V463" s="9">
        <f t="shared" si="47"/>
        <v>0</v>
      </c>
    </row>
    <row r="464" spans="1:22" x14ac:dyDescent="0.25">
      <c r="A464" t="s">
        <v>3566</v>
      </c>
      <c r="B464" s="32" t="s">
        <v>1538</v>
      </c>
      <c r="C464" t="s">
        <v>202</v>
      </c>
      <c r="D464" t="s">
        <v>2214</v>
      </c>
      <c r="E464" s="9">
        <v>3</v>
      </c>
      <c r="F464" s="9">
        <v>0</v>
      </c>
      <c r="G464" s="9">
        <v>1</v>
      </c>
      <c r="H464" s="9">
        <v>0</v>
      </c>
      <c r="I464" s="9">
        <v>0</v>
      </c>
      <c r="J464" s="9">
        <v>0</v>
      </c>
      <c r="K464">
        <v>0</v>
      </c>
      <c r="L464" s="9">
        <v>0</v>
      </c>
      <c r="M464" s="19">
        <v>0</v>
      </c>
      <c r="N464" s="19">
        <v>0</v>
      </c>
      <c r="O464" s="19">
        <v>0</v>
      </c>
      <c r="P464" s="19">
        <v>0</v>
      </c>
      <c r="Q464" s="19">
        <f t="shared" si="42"/>
        <v>0</v>
      </c>
      <c r="R464" s="3">
        <f t="shared" si="43"/>
        <v>0.88762536459859454</v>
      </c>
      <c r="S464" s="3">
        <f t="shared" si="44"/>
        <v>6.5789473684210523E-2</v>
      </c>
      <c r="T464" s="9">
        <f t="shared" si="45"/>
        <v>0</v>
      </c>
      <c r="U464" s="9">
        <f t="shared" si="46"/>
        <v>3</v>
      </c>
      <c r="V464" s="9">
        <f t="shared" si="47"/>
        <v>1</v>
      </c>
    </row>
    <row r="465" spans="1:22" x14ac:dyDescent="0.25">
      <c r="A465" t="s">
        <v>3566</v>
      </c>
      <c r="B465" s="32" t="s">
        <v>1538</v>
      </c>
      <c r="C465" t="s">
        <v>202</v>
      </c>
      <c r="D465" t="s">
        <v>109</v>
      </c>
      <c r="E465" s="9">
        <v>0</v>
      </c>
      <c r="F465" s="9">
        <v>1</v>
      </c>
      <c r="G465" s="9">
        <v>0</v>
      </c>
      <c r="H465" s="9">
        <v>0</v>
      </c>
      <c r="I465" s="9">
        <v>0</v>
      </c>
      <c r="J465" s="9">
        <v>0</v>
      </c>
      <c r="K465">
        <v>0</v>
      </c>
      <c r="L465" s="9">
        <v>0</v>
      </c>
      <c r="M465" s="19">
        <v>0</v>
      </c>
      <c r="N465" s="19">
        <v>0</v>
      </c>
      <c r="O465" s="19">
        <v>0</v>
      </c>
      <c r="P465" s="19">
        <v>1</v>
      </c>
      <c r="Q465" s="19">
        <f t="shared" si="42"/>
        <v>0</v>
      </c>
      <c r="R465" s="3">
        <f t="shared" si="43"/>
        <v>0.38924947208076149</v>
      </c>
      <c r="S465" s="3">
        <f t="shared" si="44"/>
        <v>3.2894736842105261E-2</v>
      </c>
      <c r="T465" s="9">
        <f t="shared" si="45"/>
        <v>0</v>
      </c>
      <c r="U465" s="9">
        <f t="shared" si="46"/>
        <v>1</v>
      </c>
      <c r="V465" s="9">
        <f t="shared" si="47"/>
        <v>1</v>
      </c>
    </row>
    <row r="466" spans="1:22" x14ac:dyDescent="0.25">
      <c r="A466" t="s">
        <v>3566</v>
      </c>
      <c r="B466" s="32" t="s">
        <v>1538</v>
      </c>
      <c r="C466" t="s">
        <v>202</v>
      </c>
      <c r="D466" t="s">
        <v>4746</v>
      </c>
      <c r="E466" s="9">
        <v>2</v>
      </c>
      <c r="F466" s="9">
        <v>2</v>
      </c>
      <c r="G466" s="9">
        <v>2</v>
      </c>
      <c r="H466" s="9">
        <v>0</v>
      </c>
      <c r="I466" s="9">
        <v>0</v>
      </c>
      <c r="J466" s="9">
        <v>0</v>
      </c>
      <c r="K466">
        <v>0</v>
      </c>
      <c r="L466" s="9">
        <v>0</v>
      </c>
      <c r="M466" s="19">
        <v>0</v>
      </c>
      <c r="N466" s="19">
        <v>1</v>
      </c>
      <c r="O466" s="19">
        <v>0</v>
      </c>
      <c r="P466" s="19">
        <v>0</v>
      </c>
      <c r="Q466" s="19">
        <f t="shared" si="42"/>
        <v>0</v>
      </c>
      <c r="R466" s="3">
        <f t="shared" si="43"/>
        <v>0.90033663737851999</v>
      </c>
      <c r="S466" s="3">
        <f t="shared" si="44"/>
        <v>5.7565789473684216E-2</v>
      </c>
      <c r="T466" s="9">
        <f t="shared" si="45"/>
        <v>0</v>
      </c>
      <c r="U466" s="9">
        <f t="shared" si="46"/>
        <v>2</v>
      </c>
      <c r="V466" s="9">
        <f t="shared" si="47"/>
        <v>1</v>
      </c>
    </row>
    <row r="467" spans="1:22" x14ac:dyDescent="0.25">
      <c r="A467" t="s">
        <v>3567</v>
      </c>
      <c r="B467" s="32" t="s">
        <v>1540</v>
      </c>
      <c r="C467" t="s">
        <v>202</v>
      </c>
      <c r="D467" t="s">
        <v>113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>
        <v>0</v>
      </c>
      <c r="L467" s="9">
        <v>1.4</v>
      </c>
      <c r="M467" s="19">
        <v>1</v>
      </c>
      <c r="N467" s="19">
        <v>0</v>
      </c>
      <c r="O467" s="19">
        <v>0</v>
      </c>
      <c r="P467" s="19">
        <v>0</v>
      </c>
      <c r="Q467" s="19">
        <f t="shared" si="42"/>
        <v>0</v>
      </c>
      <c r="R467" s="3">
        <f t="shared" si="43"/>
        <v>0.47482054026183984</v>
      </c>
      <c r="S467" s="3">
        <f t="shared" si="44"/>
        <v>3.9473684210526314E-2</v>
      </c>
      <c r="T467" s="9">
        <f t="shared" si="45"/>
        <v>0</v>
      </c>
      <c r="U467" s="9">
        <f t="shared" si="46"/>
        <v>1.4</v>
      </c>
      <c r="V467" s="9">
        <f t="shared" si="47"/>
        <v>1</v>
      </c>
    </row>
    <row r="468" spans="1:22" x14ac:dyDescent="0.25">
      <c r="A468" t="s">
        <v>3567</v>
      </c>
      <c r="B468" s="32" t="s">
        <v>1540</v>
      </c>
      <c r="C468" t="s">
        <v>202</v>
      </c>
      <c r="D468" t="s">
        <v>106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>
        <v>0</v>
      </c>
      <c r="L468" s="9">
        <v>0</v>
      </c>
      <c r="M468" s="19">
        <v>0</v>
      </c>
      <c r="N468" s="19">
        <v>0</v>
      </c>
      <c r="O468" s="19">
        <v>1</v>
      </c>
      <c r="P468" s="19">
        <v>0</v>
      </c>
      <c r="Q468" s="19">
        <f t="shared" si="42"/>
        <v>0</v>
      </c>
      <c r="R468" s="3">
        <f t="shared" si="43"/>
        <v>0.28867513459481287</v>
      </c>
      <c r="S468" s="3">
        <f t="shared" si="44"/>
        <v>3.2894736842105261E-2</v>
      </c>
      <c r="T468" s="9">
        <f t="shared" si="45"/>
        <v>0</v>
      </c>
      <c r="U468" s="9">
        <f t="shared" si="46"/>
        <v>1</v>
      </c>
      <c r="V468" s="9">
        <f t="shared" si="47"/>
        <v>0</v>
      </c>
    </row>
    <row r="469" spans="1:22" x14ac:dyDescent="0.25">
      <c r="A469" t="s">
        <v>3567</v>
      </c>
      <c r="B469" s="32" t="s">
        <v>1540</v>
      </c>
      <c r="C469" t="s">
        <v>202</v>
      </c>
      <c r="D469" t="s">
        <v>109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>
        <v>1.4</v>
      </c>
      <c r="L469" s="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f t="shared" si="42"/>
        <v>1.4</v>
      </c>
      <c r="R469" s="3">
        <f t="shared" si="43"/>
        <v>0.404145188432738</v>
      </c>
      <c r="S469" s="3">
        <f t="shared" si="44"/>
        <v>4.6052631578947366E-2</v>
      </c>
      <c r="T469" s="9">
        <f t="shared" si="45"/>
        <v>0</v>
      </c>
      <c r="U469" s="9">
        <f t="shared" si="46"/>
        <v>1.4</v>
      </c>
      <c r="V469" s="9">
        <f t="shared" si="47"/>
        <v>1</v>
      </c>
    </row>
    <row r="470" spans="1:22" x14ac:dyDescent="0.25">
      <c r="A470" t="s">
        <v>3567</v>
      </c>
      <c r="B470" s="32" t="s">
        <v>1540</v>
      </c>
      <c r="C470" t="s">
        <v>202</v>
      </c>
      <c r="D470" t="s">
        <v>4746</v>
      </c>
      <c r="E470" s="9">
        <v>0</v>
      </c>
      <c r="F470" s="9">
        <v>0</v>
      </c>
      <c r="G470" s="9">
        <v>1</v>
      </c>
      <c r="H470" s="9">
        <v>1</v>
      </c>
      <c r="I470" s="9">
        <v>0</v>
      </c>
      <c r="J470" s="9">
        <v>0</v>
      </c>
      <c r="K470">
        <v>1.4</v>
      </c>
      <c r="L470" s="9">
        <v>1.4</v>
      </c>
      <c r="M470" s="19">
        <v>0</v>
      </c>
      <c r="N470" s="19">
        <v>0</v>
      </c>
      <c r="O470" s="19">
        <v>0</v>
      </c>
      <c r="P470" s="19">
        <v>0</v>
      </c>
      <c r="Q470" s="19">
        <f t="shared" si="42"/>
        <v>1.4</v>
      </c>
      <c r="R470" s="3">
        <f t="shared" si="43"/>
        <v>0.60302268915552726</v>
      </c>
      <c r="S470" s="3">
        <f t="shared" si="44"/>
        <v>3.9473684210526314E-2</v>
      </c>
      <c r="T470" s="9">
        <f t="shared" si="45"/>
        <v>0</v>
      </c>
      <c r="U470" s="9">
        <f t="shared" si="46"/>
        <v>1.4</v>
      </c>
      <c r="V470" s="9">
        <f t="shared" si="47"/>
        <v>1</v>
      </c>
    </row>
    <row r="471" spans="1:22" x14ac:dyDescent="0.25">
      <c r="A471" t="s">
        <v>3563</v>
      </c>
      <c r="B471" s="32" t="s">
        <v>1534</v>
      </c>
      <c r="C471" t="s">
        <v>202</v>
      </c>
      <c r="D471" t="s">
        <v>5604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>
        <v>0</v>
      </c>
      <c r="L471" s="9">
        <v>0</v>
      </c>
      <c r="M471" s="19">
        <v>0</v>
      </c>
      <c r="N471" s="19">
        <v>0</v>
      </c>
      <c r="O471" s="19">
        <v>0</v>
      </c>
      <c r="P471" s="19">
        <v>1</v>
      </c>
      <c r="Q471" s="19">
        <f t="shared" si="42"/>
        <v>0</v>
      </c>
      <c r="R471" s="3">
        <f t="shared" si="43"/>
        <v>0.28867513459481287</v>
      </c>
      <c r="S471" s="3">
        <f t="shared" si="44"/>
        <v>3.2894736842105261E-2</v>
      </c>
      <c r="T471" s="9">
        <f t="shared" si="45"/>
        <v>0</v>
      </c>
      <c r="U471" s="9">
        <f t="shared" si="46"/>
        <v>1</v>
      </c>
      <c r="V471" s="9">
        <f t="shared" si="47"/>
        <v>0</v>
      </c>
    </row>
    <row r="472" spans="1:22" x14ac:dyDescent="0.25">
      <c r="A472" t="s">
        <v>3563</v>
      </c>
      <c r="B472" s="32" t="s">
        <v>1534</v>
      </c>
      <c r="C472" t="s">
        <v>202</v>
      </c>
      <c r="D472" t="s">
        <v>106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>
        <v>0</v>
      </c>
      <c r="L472" s="9">
        <v>0</v>
      </c>
      <c r="M472" s="19">
        <v>0</v>
      </c>
      <c r="N472" s="19">
        <v>0</v>
      </c>
      <c r="O472" s="19">
        <v>1</v>
      </c>
      <c r="P472" s="19">
        <v>0</v>
      </c>
      <c r="Q472" s="19">
        <f t="shared" si="42"/>
        <v>0</v>
      </c>
      <c r="R472" s="3">
        <f t="shared" si="43"/>
        <v>0.28867513459481287</v>
      </c>
      <c r="S472" s="3">
        <f t="shared" si="44"/>
        <v>3.2894736842105261E-2</v>
      </c>
      <c r="T472" s="9">
        <f t="shared" si="45"/>
        <v>0</v>
      </c>
      <c r="U472" s="9">
        <f t="shared" si="46"/>
        <v>1</v>
      </c>
      <c r="V472" s="9">
        <f t="shared" si="47"/>
        <v>0</v>
      </c>
    </row>
    <row r="473" spans="1:22" x14ac:dyDescent="0.25">
      <c r="A473" t="s">
        <v>3563</v>
      </c>
      <c r="B473" s="32" t="s">
        <v>1534</v>
      </c>
      <c r="C473" t="s">
        <v>202</v>
      </c>
      <c r="D473" t="s">
        <v>109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>
        <v>0</v>
      </c>
      <c r="L473" s="9">
        <v>1.4</v>
      </c>
      <c r="M473" s="19">
        <v>0</v>
      </c>
      <c r="N473" s="19">
        <v>0</v>
      </c>
      <c r="O473" s="19">
        <v>0</v>
      </c>
      <c r="P473" s="19">
        <v>0</v>
      </c>
      <c r="Q473" s="19">
        <f t="shared" si="42"/>
        <v>0</v>
      </c>
      <c r="R473" s="3">
        <f t="shared" si="43"/>
        <v>0.404145188432738</v>
      </c>
      <c r="S473" s="3">
        <f t="shared" si="44"/>
        <v>4.6052631578947366E-2</v>
      </c>
      <c r="T473" s="9">
        <f t="shared" si="45"/>
        <v>0</v>
      </c>
      <c r="U473" s="9">
        <f t="shared" si="46"/>
        <v>1.4</v>
      </c>
      <c r="V473" s="9">
        <f t="shared" si="47"/>
        <v>1</v>
      </c>
    </row>
    <row r="474" spans="1:22" x14ac:dyDescent="0.25">
      <c r="A474" t="s">
        <v>3563</v>
      </c>
      <c r="B474" s="32" t="s">
        <v>1534</v>
      </c>
      <c r="C474" t="s">
        <v>202</v>
      </c>
      <c r="D474" t="s">
        <v>4746</v>
      </c>
      <c r="E474" s="9">
        <v>0</v>
      </c>
      <c r="F474" s="9">
        <v>0</v>
      </c>
      <c r="G474" s="9">
        <v>1</v>
      </c>
      <c r="H474" s="9">
        <v>1</v>
      </c>
      <c r="I474" s="9">
        <v>0</v>
      </c>
      <c r="J474" s="9">
        <v>0</v>
      </c>
      <c r="K474">
        <v>0</v>
      </c>
      <c r="L474" s="9">
        <v>0</v>
      </c>
      <c r="M474" s="19">
        <v>0</v>
      </c>
      <c r="N474" s="19">
        <v>0</v>
      </c>
      <c r="O474" s="19">
        <v>1</v>
      </c>
      <c r="P474" s="19">
        <v>0</v>
      </c>
      <c r="Q474" s="19">
        <f t="shared" si="42"/>
        <v>0</v>
      </c>
      <c r="R474" s="3">
        <f t="shared" si="43"/>
        <v>0.45226701686664544</v>
      </c>
      <c r="S474" s="3">
        <f t="shared" si="44"/>
        <v>3.2894736842105261E-2</v>
      </c>
      <c r="T474" s="9">
        <f t="shared" si="45"/>
        <v>0</v>
      </c>
      <c r="U474" s="9">
        <f t="shared" si="46"/>
        <v>1</v>
      </c>
      <c r="V474" s="9">
        <f t="shared" si="47"/>
        <v>1</v>
      </c>
    </row>
    <row r="475" spans="1:22" x14ac:dyDescent="0.25">
      <c r="A475" t="s">
        <v>3562</v>
      </c>
      <c r="B475" s="32" t="s">
        <v>1532</v>
      </c>
      <c r="C475" t="s">
        <v>202</v>
      </c>
      <c r="D475" t="s">
        <v>113</v>
      </c>
      <c r="E475" s="9">
        <v>0</v>
      </c>
      <c r="F475" s="9">
        <v>1</v>
      </c>
      <c r="G475" s="9">
        <v>0</v>
      </c>
      <c r="H475" s="9">
        <v>0</v>
      </c>
      <c r="I475" s="9">
        <v>0</v>
      </c>
      <c r="J475" s="9">
        <v>0</v>
      </c>
      <c r="K475">
        <v>0</v>
      </c>
      <c r="L475" s="9">
        <v>0</v>
      </c>
      <c r="M475" s="19">
        <v>0</v>
      </c>
      <c r="N475" s="19">
        <v>0</v>
      </c>
      <c r="O475" s="19">
        <v>0</v>
      </c>
      <c r="P475" s="19">
        <v>0</v>
      </c>
      <c r="Q475" s="19">
        <f t="shared" si="42"/>
        <v>0</v>
      </c>
      <c r="R475" s="3">
        <f t="shared" si="43"/>
        <v>0.28867513459481287</v>
      </c>
      <c r="S475" s="3">
        <f t="shared" si="44"/>
        <v>3.2894736842105261E-2</v>
      </c>
      <c r="T475" s="9">
        <f t="shared" si="45"/>
        <v>0</v>
      </c>
      <c r="U475" s="9">
        <f t="shared" si="46"/>
        <v>1</v>
      </c>
      <c r="V475" s="9">
        <f t="shared" si="47"/>
        <v>0</v>
      </c>
    </row>
    <row r="476" spans="1:22" x14ac:dyDescent="0.25">
      <c r="A476" t="s">
        <v>3562</v>
      </c>
      <c r="B476" s="32" t="s">
        <v>1532</v>
      </c>
      <c r="C476" t="s">
        <v>202</v>
      </c>
      <c r="D476" t="s">
        <v>106</v>
      </c>
      <c r="E476" s="9">
        <v>2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>
        <v>0</v>
      </c>
      <c r="L476" s="9">
        <v>0</v>
      </c>
      <c r="M476" s="19">
        <v>0</v>
      </c>
      <c r="N476" s="19">
        <v>0</v>
      </c>
      <c r="O476" s="19">
        <v>1</v>
      </c>
      <c r="P476" s="19">
        <v>0</v>
      </c>
      <c r="Q476" s="19">
        <f t="shared" si="42"/>
        <v>0</v>
      </c>
      <c r="R476" s="3">
        <f t="shared" si="43"/>
        <v>0.62158156050806102</v>
      </c>
      <c r="S476" s="3">
        <f t="shared" si="44"/>
        <v>4.9342105263157895E-2</v>
      </c>
      <c r="T476" s="9">
        <f t="shared" si="45"/>
        <v>0</v>
      </c>
      <c r="U476" s="9">
        <f t="shared" si="46"/>
        <v>2</v>
      </c>
      <c r="V476" s="9">
        <f t="shared" si="47"/>
        <v>1</v>
      </c>
    </row>
    <row r="477" spans="1:22" x14ac:dyDescent="0.25">
      <c r="A477" t="s">
        <v>3562</v>
      </c>
      <c r="B477" s="32" t="s">
        <v>1532</v>
      </c>
      <c r="C477" t="s">
        <v>202</v>
      </c>
      <c r="D477" t="s">
        <v>108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>
        <v>0</v>
      </c>
      <c r="L477" s="9">
        <v>0</v>
      </c>
      <c r="M477" s="19">
        <v>0</v>
      </c>
      <c r="N477" s="19">
        <v>0</v>
      </c>
      <c r="O477" s="19">
        <v>2</v>
      </c>
      <c r="P477" s="19">
        <v>0</v>
      </c>
      <c r="Q477" s="19">
        <f t="shared" si="42"/>
        <v>0</v>
      </c>
      <c r="R477" s="3">
        <f t="shared" si="43"/>
        <v>0.57735026918962573</v>
      </c>
      <c r="S477" s="3">
        <f t="shared" si="44"/>
        <v>6.5789473684210523E-2</v>
      </c>
      <c r="T477" s="9">
        <f t="shared" si="45"/>
        <v>0</v>
      </c>
      <c r="U477" s="9">
        <f t="shared" si="46"/>
        <v>2</v>
      </c>
      <c r="V477" s="9">
        <f t="shared" si="47"/>
        <v>1</v>
      </c>
    </row>
    <row r="478" spans="1:22" x14ac:dyDescent="0.25">
      <c r="A478" t="s">
        <v>3562</v>
      </c>
      <c r="B478" s="32" t="s">
        <v>1532</v>
      </c>
      <c r="C478" t="s">
        <v>202</v>
      </c>
      <c r="D478" t="s">
        <v>109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>
        <v>0</v>
      </c>
      <c r="L478" s="9">
        <v>0</v>
      </c>
      <c r="M478" s="19">
        <v>0</v>
      </c>
      <c r="N478" s="19">
        <v>0</v>
      </c>
      <c r="O478" s="19">
        <v>0</v>
      </c>
      <c r="P478" s="19">
        <v>1</v>
      </c>
      <c r="Q478" s="19">
        <f t="shared" si="42"/>
        <v>0</v>
      </c>
      <c r="R478" s="3">
        <f t="shared" si="43"/>
        <v>0.28867513459481287</v>
      </c>
      <c r="S478" s="3">
        <f t="shared" si="44"/>
        <v>3.2894736842105261E-2</v>
      </c>
      <c r="T478" s="9">
        <f t="shared" si="45"/>
        <v>0</v>
      </c>
      <c r="U478" s="9">
        <f t="shared" si="46"/>
        <v>1</v>
      </c>
      <c r="V478" s="9">
        <f t="shared" si="47"/>
        <v>0</v>
      </c>
    </row>
    <row r="479" spans="1:22" x14ac:dyDescent="0.25">
      <c r="A479" t="s">
        <v>3562</v>
      </c>
      <c r="B479" s="32" t="s">
        <v>1532</v>
      </c>
      <c r="C479" t="s">
        <v>202</v>
      </c>
      <c r="D479" t="s">
        <v>4746</v>
      </c>
      <c r="E479" s="9">
        <v>0</v>
      </c>
      <c r="F479" s="9">
        <v>2</v>
      </c>
      <c r="G479" s="9">
        <v>1</v>
      </c>
      <c r="H479" s="9">
        <v>4</v>
      </c>
      <c r="I479" s="9">
        <v>0</v>
      </c>
      <c r="J479" s="9">
        <v>0</v>
      </c>
      <c r="K479">
        <v>1.4</v>
      </c>
      <c r="L479" s="9">
        <v>0</v>
      </c>
      <c r="M479" s="19">
        <v>0</v>
      </c>
      <c r="N479" s="19">
        <v>0</v>
      </c>
      <c r="O479" s="19">
        <v>0</v>
      </c>
      <c r="P479" s="19">
        <v>0</v>
      </c>
      <c r="Q479" s="19">
        <f t="shared" si="42"/>
        <v>1.4</v>
      </c>
      <c r="R479" s="3">
        <f t="shared" si="43"/>
        <v>1.246084777504032</v>
      </c>
      <c r="S479" s="3">
        <f t="shared" si="44"/>
        <v>6.9078947368421059E-2</v>
      </c>
      <c r="T479" s="9">
        <f t="shared" si="45"/>
        <v>0</v>
      </c>
      <c r="U479" s="9">
        <f t="shared" si="46"/>
        <v>4</v>
      </c>
      <c r="V479" s="9">
        <f t="shared" si="47"/>
        <v>2</v>
      </c>
    </row>
    <row r="480" spans="1:22" x14ac:dyDescent="0.25">
      <c r="A480" t="s">
        <v>4006</v>
      </c>
      <c r="B480" s="32" t="s">
        <v>2642</v>
      </c>
      <c r="C480" t="s">
        <v>202</v>
      </c>
      <c r="D480" t="s">
        <v>113</v>
      </c>
      <c r="E480" s="9">
        <v>0</v>
      </c>
      <c r="F480" s="9">
        <v>6</v>
      </c>
      <c r="G480" s="9">
        <v>0</v>
      </c>
      <c r="H480" s="9">
        <v>0</v>
      </c>
      <c r="I480" s="9">
        <v>0</v>
      </c>
      <c r="J480" s="9">
        <v>0</v>
      </c>
      <c r="K480">
        <v>0</v>
      </c>
      <c r="L480" s="9">
        <v>0</v>
      </c>
      <c r="M480" s="19">
        <v>0</v>
      </c>
      <c r="N480" s="19">
        <v>1</v>
      </c>
      <c r="O480" s="19">
        <v>0</v>
      </c>
      <c r="P480" s="19">
        <v>0</v>
      </c>
      <c r="Q480" s="19">
        <f t="shared" si="42"/>
        <v>0</v>
      </c>
      <c r="R480" s="3">
        <f t="shared" si="43"/>
        <v>1.7298624923456321</v>
      </c>
      <c r="S480" s="3">
        <f t="shared" si="44"/>
        <v>0.11513157894736843</v>
      </c>
      <c r="T480" s="9">
        <f t="shared" si="45"/>
        <v>0</v>
      </c>
      <c r="U480" s="9">
        <f t="shared" si="46"/>
        <v>6</v>
      </c>
      <c r="V480" s="9">
        <f t="shared" si="47"/>
        <v>2</v>
      </c>
    </row>
    <row r="481" spans="1:22" x14ac:dyDescent="0.25">
      <c r="A481" t="s">
        <v>4006</v>
      </c>
      <c r="B481" s="32" t="s">
        <v>2642</v>
      </c>
      <c r="C481" t="s">
        <v>202</v>
      </c>
      <c r="D481" t="s">
        <v>2214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>
        <v>0</v>
      </c>
      <c r="L481" s="9">
        <v>0</v>
      </c>
      <c r="M481" s="19">
        <v>0</v>
      </c>
      <c r="N481" s="19">
        <v>1</v>
      </c>
      <c r="O481" s="19">
        <v>0</v>
      </c>
      <c r="P481" s="19">
        <v>0</v>
      </c>
      <c r="Q481" s="19">
        <f t="shared" si="42"/>
        <v>0</v>
      </c>
      <c r="R481" s="3">
        <f t="shared" si="43"/>
        <v>0.28867513459481287</v>
      </c>
      <c r="S481" s="3">
        <f t="shared" si="44"/>
        <v>3.2894736842105261E-2</v>
      </c>
      <c r="T481" s="9">
        <f t="shared" si="45"/>
        <v>0</v>
      </c>
      <c r="U481" s="9">
        <f t="shared" si="46"/>
        <v>1</v>
      </c>
      <c r="V481" s="9">
        <f t="shared" si="47"/>
        <v>0</v>
      </c>
    </row>
    <row r="482" spans="1:22" x14ac:dyDescent="0.25">
      <c r="A482" t="s">
        <v>4006</v>
      </c>
      <c r="B482" s="32" t="s">
        <v>2642</v>
      </c>
      <c r="C482" t="s">
        <v>202</v>
      </c>
      <c r="D482" t="s">
        <v>4746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>
        <v>0</v>
      </c>
      <c r="L482" s="9">
        <v>0</v>
      </c>
      <c r="M482" s="19">
        <v>0</v>
      </c>
      <c r="N482" s="19">
        <v>8</v>
      </c>
      <c r="O482" s="19">
        <v>0</v>
      </c>
      <c r="P482" s="19">
        <v>0</v>
      </c>
      <c r="Q482" s="19">
        <f t="shared" si="42"/>
        <v>0</v>
      </c>
      <c r="R482" s="3">
        <f t="shared" si="43"/>
        <v>2.3094010767585029</v>
      </c>
      <c r="S482" s="3">
        <f t="shared" si="44"/>
        <v>0.26315789473684209</v>
      </c>
      <c r="T482" s="9">
        <f t="shared" si="45"/>
        <v>0</v>
      </c>
      <c r="U482" s="9">
        <f t="shared" si="46"/>
        <v>8</v>
      </c>
      <c r="V482" s="9">
        <f t="shared" si="47"/>
        <v>3</v>
      </c>
    </row>
    <row r="483" spans="1:22" x14ac:dyDescent="0.25">
      <c r="A483" t="s">
        <v>3564</v>
      </c>
      <c r="B483" s="32" t="s">
        <v>1536</v>
      </c>
      <c r="C483" t="s">
        <v>202</v>
      </c>
      <c r="D483" t="s">
        <v>113</v>
      </c>
      <c r="E483" s="9">
        <v>2</v>
      </c>
      <c r="F483" s="9">
        <v>3</v>
      </c>
      <c r="G483" s="9">
        <v>0</v>
      </c>
      <c r="H483" s="9">
        <v>1</v>
      </c>
      <c r="I483" s="9">
        <v>0</v>
      </c>
      <c r="J483" s="9">
        <v>0</v>
      </c>
      <c r="K483">
        <v>0</v>
      </c>
      <c r="L483" s="9">
        <v>0</v>
      </c>
      <c r="M483" s="19">
        <v>0</v>
      </c>
      <c r="N483" s="19">
        <v>2</v>
      </c>
      <c r="O483" s="19">
        <v>0</v>
      </c>
      <c r="P483" s="19">
        <v>0</v>
      </c>
      <c r="Q483" s="19">
        <f t="shared" si="42"/>
        <v>0</v>
      </c>
      <c r="R483" s="3">
        <f t="shared" si="43"/>
        <v>1.0730867399773196</v>
      </c>
      <c r="S483" s="3">
        <f t="shared" si="44"/>
        <v>6.5789473684210523E-2</v>
      </c>
      <c r="T483" s="9">
        <f t="shared" si="45"/>
        <v>0</v>
      </c>
      <c r="U483" s="9">
        <f t="shared" si="46"/>
        <v>3</v>
      </c>
      <c r="V483" s="9">
        <f t="shared" si="47"/>
        <v>1</v>
      </c>
    </row>
    <row r="484" spans="1:22" x14ac:dyDescent="0.25">
      <c r="A484" t="s">
        <v>3564</v>
      </c>
      <c r="B484" s="32" t="s">
        <v>1536</v>
      </c>
      <c r="C484" t="s">
        <v>202</v>
      </c>
      <c r="D484" t="s">
        <v>106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>
        <v>0</v>
      </c>
      <c r="L484" s="9">
        <v>0</v>
      </c>
      <c r="M484" s="19">
        <v>0</v>
      </c>
      <c r="N484" s="19">
        <v>1</v>
      </c>
      <c r="O484" s="19">
        <v>0</v>
      </c>
      <c r="P484" s="19">
        <v>0</v>
      </c>
      <c r="Q484" s="19">
        <f t="shared" si="42"/>
        <v>0</v>
      </c>
      <c r="R484" s="3">
        <f t="shared" si="43"/>
        <v>0.28867513459481287</v>
      </c>
      <c r="S484" s="3">
        <f t="shared" si="44"/>
        <v>3.2894736842105261E-2</v>
      </c>
      <c r="T484" s="9">
        <f t="shared" si="45"/>
        <v>0</v>
      </c>
      <c r="U484" s="9">
        <f t="shared" si="46"/>
        <v>1</v>
      </c>
      <c r="V484" s="9">
        <f t="shared" si="47"/>
        <v>0</v>
      </c>
    </row>
    <row r="485" spans="1:22" x14ac:dyDescent="0.25">
      <c r="A485" t="s">
        <v>3564</v>
      </c>
      <c r="B485" s="32" t="s">
        <v>1536</v>
      </c>
      <c r="C485" t="s">
        <v>202</v>
      </c>
      <c r="D485" t="s">
        <v>108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>
        <v>1.4</v>
      </c>
      <c r="L485" s="9">
        <v>0</v>
      </c>
      <c r="M485" s="19">
        <v>0</v>
      </c>
      <c r="N485" s="19">
        <v>0</v>
      </c>
      <c r="O485" s="19">
        <v>4</v>
      </c>
      <c r="P485" s="19">
        <v>0</v>
      </c>
      <c r="Q485" s="19">
        <f t="shared" si="42"/>
        <v>1.4</v>
      </c>
      <c r="R485" s="3">
        <f t="shared" si="43"/>
        <v>1.1881995547121627</v>
      </c>
      <c r="S485" s="3">
        <f t="shared" si="44"/>
        <v>8.8815789473684223E-2</v>
      </c>
      <c r="T485" s="9">
        <f t="shared" si="45"/>
        <v>0</v>
      </c>
      <c r="U485" s="9">
        <f t="shared" si="46"/>
        <v>4</v>
      </c>
      <c r="V485" s="9">
        <f t="shared" si="47"/>
        <v>2</v>
      </c>
    </row>
    <row r="486" spans="1:22" x14ac:dyDescent="0.25">
      <c r="A486" t="s">
        <v>3564</v>
      </c>
      <c r="B486" s="32" t="s">
        <v>1536</v>
      </c>
      <c r="C486" t="s">
        <v>202</v>
      </c>
      <c r="D486" t="s">
        <v>2214</v>
      </c>
      <c r="E486" s="9">
        <v>1</v>
      </c>
      <c r="F486" s="9">
        <v>1</v>
      </c>
      <c r="G486" s="9">
        <v>0</v>
      </c>
      <c r="H486" s="9">
        <v>0</v>
      </c>
      <c r="I486" s="9">
        <v>0</v>
      </c>
      <c r="J486" s="9">
        <v>1</v>
      </c>
      <c r="K486">
        <v>0</v>
      </c>
      <c r="L486" s="9">
        <v>0</v>
      </c>
      <c r="M486" s="19">
        <v>0</v>
      </c>
      <c r="N486" s="19">
        <v>0</v>
      </c>
      <c r="O486" s="19">
        <v>0</v>
      </c>
      <c r="P486" s="19">
        <v>0</v>
      </c>
      <c r="Q486" s="19">
        <f t="shared" si="42"/>
        <v>0</v>
      </c>
      <c r="R486" s="3">
        <f t="shared" si="43"/>
        <v>0.45226701686664544</v>
      </c>
      <c r="S486" s="3">
        <f t="shared" si="44"/>
        <v>3.2894736842105261E-2</v>
      </c>
      <c r="T486" s="9">
        <f t="shared" si="45"/>
        <v>0</v>
      </c>
      <c r="U486" s="9">
        <f t="shared" si="46"/>
        <v>1</v>
      </c>
      <c r="V486" s="9">
        <f t="shared" si="47"/>
        <v>1</v>
      </c>
    </row>
    <row r="487" spans="1:22" x14ac:dyDescent="0.25">
      <c r="A487" t="s">
        <v>3564</v>
      </c>
      <c r="B487" s="32" t="s">
        <v>1536</v>
      </c>
      <c r="C487" t="s">
        <v>202</v>
      </c>
      <c r="D487" t="s">
        <v>4746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>
        <v>0</v>
      </c>
      <c r="L487" s="9">
        <v>0</v>
      </c>
      <c r="M487" s="19">
        <v>0</v>
      </c>
      <c r="N487" s="19">
        <v>2</v>
      </c>
      <c r="O487" s="19">
        <v>0</v>
      </c>
      <c r="P487" s="19">
        <v>0</v>
      </c>
      <c r="Q487" s="19">
        <f t="shared" si="42"/>
        <v>0</v>
      </c>
      <c r="R487" s="3">
        <f t="shared" si="43"/>
        <v>0.57735026918962573</v>
      </c>
      <c r="S487" s="3">
        <f t="shared" si="44"/>
        <v>6.5789473684210523E-2</v>
      </c>
      <c r="T487" s="9">
        <f t="shared" si="45"/>
        <v>0</v>
      </c>
      <c r="U487" s="9">
        <f t="shared" si="46"/>
        <v>2</v>
      </c>
      <c r="V487" s="9">
        <f t="shared" si="47"/>
        <v>1</v>
      </c>
    </row>
    <row r="488" spans="1:22" x14ac:dyDescent="0.25">
      <c r="A488" t="s">
        <v>3565</v>
      </c>
      <c r="B488" s="32" t="s">
        <v>1537</v>
      </c>
      <c r="C488" t="s">
        <v>202</v>
      </c>
      <c r="D488" t="s">
        <v>113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>
        <v>5.6</v>
      </c>
      <c r="L488" s="9">
        <v>0</v>
      </c>
      <c r="M488" s="19">
        <v>0</v>
      </c>
      <c r="N488" s="19">
        <v>0</v>
      </c>
      <c r="O488" s="19">
        <v>0</v>
      </c>
      <c r="P488" s="19">
        <v>0</v>
      </c>
      <c r="Q488" s="19">
        <f t="shared" si="42"/>
        <v>5.6</v>
      </c>
      <c r="R488" s="3">
        <f t="shared" si="43"/>
        <v>1.616580753730952</v>
      </c>
      <c r="S488" s="3">
        <f t="shared" si="44"/>
        <v>0.18421052631578946</v>
      </c>
      <c r="T488" s="9">
        <f t="shared" si="45"/>
        <v>0</v>
      </c>
      <c r="U488" s="9">
        <f t="shared" si="46"/>
        <v>5.6</v>
      </c>
      <c r="V488" s="9">
        <f t="shared" si="47"/>
        <v>2</v>
      </c>
    </row>
    <row r="489" spans="1:22" x14ac:dyDescent="0.25">
      <c r="A489" t="s">
        <v>3565</v>
      </c>
      <c r="B489" s="32" t="s">
        <v>1537</v>
      </c>
      <c r="C489" t="s">
        <v>202</v>
      </c>
      <c r="D489" t="s">
        <v>106</v>
      </c>
      <c r="E489" s="9">
        <v>1</v>
      </c>
      <c r="F489" s="9">
        <v>1</v>
      </c>
      <c r="G489" s="9">
        <v>2</v>
      </c>
      <c r="H489" s="9">
        <v>0</v>
      </c>
      <c r="I489" s="9">
        <v>0</v>
      </c>
      <c r="J489" s="9">
        <v>0</v>
      </c>
      <c r="K489">
        <v>0</v>
      </c>
      <c r="L489" s="9">
        <v>0</v>
      </c>
      <c r="M489" s="19">
        <v>0</v>
      </c>
      <c r="N489" s="19">
        <v>0</v>
      </c>
      <c r="O489" s="19">
        <v>1</v>
      </c>
      <c r="P489" s="19">
        <v>0</v>
      </c>
      <c r="Q489" s="19">
        <f t="shared" si="42"/>
        <v>0</v>
      </c>
      <c r="R489" s="3">
        <f t="shared" si="43"/>
        <v>0.66855792342152143</v>
      </c>
      <c r="S489" s="3">
        <f t="shared" si="44"/>
        <v>4.1118421052631582E-2</v>
      </c>
      <c r="T489" s="9">
        <f t="shared" si="45"/>
        <v>0</v>
      </c>
      <c r="U489" s="9">
        <f t="shared" si="46"/>
        <v>2</v>
      </c>
      <c r="V489" s="9">
        <f t="shared" si="47"/>
        <v>1</v>
      </c>
    </row>
    <row r="490" spans="1:22" x14ac:dyDescent="0.25">
      <c r="A490" t="s">
        <v>3565</v>
      </c>
      <c r="B490" s="32" t="s">
        <v>1537</v>
      </c>
      <c r="C490" t="s">
        <v>202</v>
      </c>
      <c r="D490" t="s">
        <v>109</v>
      </c>
      <c r="E490" s="9">
        <v>0</v>
      </c>
      <c r="F490" s="9">
        <v>1</v>
      </c>
      <c r="G490" s="9">
        <v>1</v>
      </c>
      <c r="H490" s="9">
        <v>0</v>
      </c>
      <c r="I490" s="9">
        <v>0</v>
      </c>
      <c r="J490" s="9">
        <v>0</v>
      </c>
      <c r="K490">
        <v>0</v>
      </c>
      <c r="L490" s="9">
        <v>0</v>
      </c>
      <c r="M490" s="19">
        <v>0</v>
      </c>
      <c r="N490" s="19">
        <v>0</v>
      </c>
      <c r="O490" s="19">
        <v>0</v>
      </c>
      <c r="P490" s="19">
        <v>0</v>
      </c>
      <c r="Q490" s="19">
        <f t="shared" si="42"/>
        <v>0</v>
      </c>
      <c r="R490" s="3">
        <f t="shared" si="43"/>
        <v>0.38924947208076149</v>
      </c>
      <c r="S490" s="3">
        <f t="shared" si="44"/>
        <v>3.2894736842105261E-2</v>
      </c>
      <c r="T490" s="9">
        <f t="shared" si="45"/>
        <v>0</v>
      </c>
      <c r="U490" s="9">
        <f t="shared" si="46"/>
        <v>1</v>
      </c>
      <c r="V490" s="9">
        <f t="shared" si="47"/>
        <v>1</v>
      </c>
    </row>
    <row r="491" spans="1:22" x14ac:dyDescent="0.25">
      <c r="A491" t="s">
        <v>3565</v>
      </c>
      <c r="B491" s="32" t="s">
        <v>1537</v>
      </c>
      <c r="C491" t="s">
        <v>202</v>
      </c>
      <c r="D491" t="s">
        <v>4746</v>
      </c>
      <c r="E491" s="9">
        <v>0</v>
      </c>
      <c r="F491" s="9">
        <v>1</v>
      </c>
      <c r="G491" s="9">
        <v>0</v>
      </c>
      <c r="H491" s="9">
        <v>0</v>
      </c>
      <c r="I491" s="9">
        <v>0</v>
      </c>
      <c r="J491" s="9">
        <v>0</v>
      </c>
      <c r="K491">
        <v>0</v>
      </c>
      <c r="L491" s="9">
        <v>0</v>
      </c>
      <c r="M491" s="19">
        <v>0</v>
      </c>
      <c r="N491" s="19">
        <v>1</v>
      </c>
      <c r="O491" s="19">
        <v>0</v>
      </c>
      <c r="P491" s="19">
        <v>0</v>
      </c>
      <c r="Q491" s="19">
        <f t="shared" si="42"/>
        <v>0</v>
      </c>
      <c r="R491" s="3">
        <f t="shared" si="43"/>
        <v>0.38924947208076149</v>
      </c>
      <c r="S491" s="3">
        <f t="shared" si="44"/>
        <v>3.2894736842105261E-2</v>
      </c>
      <c r="T491" s="9">
        <f t="shared" si="45"/>
        <v>0</v>
      </c>
      <c r="U491" s="9">
        <f t="shared" si="46"/>
        <v>1</v>
      </c>
      <c r="V491" s="9">
        <f t="shared" si="47"/>
        <v>1</v>
      </c>
    </row>
    <row r="492" spans="1:22" x14ac:dyDescent="0.25">
      <c r="A492" t="s">
        <v>3950</v>
      </c>
      <c r="B492" s="32" t="s">
        <v>2648</v>
      </c>
      <c r="C492" t="s">
        <v>202</v>
      </c>
      <c r="D492" t="s">
        <v>113</v>
      </c>
      <c r="E492" s="9">
        <v>5</v>
      </c>
      <c r="F492" s="9">
        <v>1</v>
      </c>
      <c r="G492" s="9">
        <v>0</v>
      </c>
      <c r="H492" s="9">
        <v>0</v>
      </c>
      <c r="I492" s="9">
        <v>0</v>
      </c>
      <c r="J492" s="9">
        <v>0</v>
      </c>
      <c r="K492">
        <v>0</v>
      </c>
      <c r="L492" s="9">
        <v>0</v>
      </c>
      <c r="M492" s="19">
        <v>0</v>
      </c>
      <c r="N492" s="19">
        <v>1</v>
      </c>
      <c r="O492" s="19">
        <v>0</v>
      </c>
      <c r="P492" s="19">
        <v>0</v>
      </c>
      <c r="Q492" s="19">
        <f t="shared" si="42"/>
        <v>0</v>
      </c>
      <c r="R492" s="3">
        <f t="shared" si="43"/>
        <v>1.4433756729740645</v>
      </c>
      <c r="S492" s="3">
        <f t="shared" si="44"/>
        <v>7.6754385964912283E-2</v>
      </c>
      <c r="T492" s="9">
        <f t="shared" si="45"/>
        <v>0</v>
      </c>
      <c r="U492" s="9">
        <f t="shared" si="46"/>
        <v>5</v>
      </c>
      <c r="V492" s="9">
        <f t="shared" si="47"/>
        <v>2</v>
      </c>
    </row>
    <row r="493" spans="1:22" x14ac:dyDescent="0.25">
      <c r="A493" t="s">
        <v>3950</v>
      </c>
      <c r="B493" s="32" t="s">
        <v>2648</v>
      </c>
      <c r="C493" t="s">
        <v>202</v>
      </c>
      <c r="D493" t="s">
        <v>4746</v>
      </c>
      <c r="E493" s="9">
        <v>3</v>
      </c>
      <c r="F493" s="9">
        <v>1</v>
      </c>
      <c r="G493" s="9">
        <v>1</v>
      </c>
      <c r="H493" s="9">
        <v>0</v>
      </c>
      <c r="I493" s="9">
        <v>0</v>
      </c>
      <c r="J493" s="9">
        <v>0</v>
      </c>
      <c r="K493">
        <v>0</v>
      </c>
      <c r="L493" s="9">
        <v>0</v>
      </c>
      <c r="M493" s="19">
        <v>0</v>
      </c>
      <c r="N493" s="19">
        <v>7</v>
      </c>
      <c r="O493" s="19">
        <v>0</v>
      </c>
      <c r="P493" s="19">
        <v>0</v>
      </c>
      <c r="Q493" s="19">
        <f t="shared" si="42"/>
        <v>0</v>
      </c>
      <c r="R493" s="3">
        <f t="shared" si="43"/>
        <v>2.088931871468374</v>
      </c>
      <c r="S493" s="3">
        <f t="shared" si="44"/>
        <v>9.8684210526315791E-2</v>
      </c>
      <c r="T493" s="9">
        <f t="shared" si="45"/>
        <v>0</v>
      </c>
      <c r="U493" s="9">
        <f t="shared" si="46"/>
        <v>7</v>
      </c>
      <c r="V493" s="9">
        <f t="shared" si="47"/>
        <v>3</v>
      </c>
    </row>
    <row r="494" spans="1:22" x14ac:dyDescent="0.25">
      <c r="A494" t="s">
        <v>3149</v>
      </c>
      <c r="B494" s="32" t="s">
        <v>1610</v>
      </c>
      <c r="C494" t="s">
        <v>202</v>
      </c>
      <c r="D494" t="s">
        <v>108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>
        <v>0</v>
      </c>
      <c r="L494" s="9">
        <v>0</v>
      </c>
      <c r="M494" s="19">
        <v>0</v>
      </c>
      <c r="N494" s="19">
        <v>0</v>
      </c>
      <c r="O494" s="19">
        <v>1</v>
      </c>
      <c r="P494" s="19">
        <v>0</v>
      </c>
      <c r="Q494" s="19">
        <f t="shared" si="42"/>
        <v>0</v>
      </c>
      <c r="R494" s="3">
        <f t="shared" si="43"/>
        <v>0.28867513459481287</v>
      </c>
      <c r="S494" s="3">
        <f t="shared" si="44"/>
        <v>3.2894736842105261E-2</v>
      </c>
      <c r="T494" s="9">
        <f t="shared" si="45"/>
        <v>0</v>
      </c>
      <c r="U494" s="9">
        <f t="shared" si="46"/>
        <v>1</v>
      </c>
      <c r="V494" s="9">
        <f t="shared" si="47"/>
        <v>0</v>
      </c>
    </row>
    <row r="495" spans="1:22" x14ac:dyDescent="0.25">
      <c r="A495" t="s">
        <v>3149</v>
      </c>
      <c r="B495" s="32" t="s">
        <v>1610</v>
      </c>
      <c r="C495" t="s">
        <v>202</v>
      </c>
      <c r="D495" t="s">
        <v>109</v>
      </c>
      <c r="E495" s="9">
        <v>0</v>
      </c>
      <c r="F495" s="9">
        <v>1</v>
      </c>
      <c r="G495" s="9">
        <v>0</v>
      </c>
      <c r="H495" s="9">
        <v>3</v>
      </c>
      <c r="I495" s="9">
        <v>1</v>
      </c>
      <c r="J495" s="9">
        <v>2</v>
      </c>
      <c r="K495">
        <v>2.8</v>
      </c>
      <c r="L495" s="9">
        <v>1.4</v>
      </c>
      <c r="M495" s="19">
        <v>0</v>
      </c>
      <c r="N495" s="19">
        <v>1</v>
      </c>
      <c r="O495" s="19">
        <v>0</v>
      </c>
      <c r="P495" s="19">
        <v>0</v>
      </c>
      <c r="Q495" s="19">
        <f t="shared" si="42"/>
        <v>2.8</v>
      </c>
      <c r="R495" s="3">
        <f t="shared" si="43"/>
        <v>1.1035754563593683</v>
      </c>
      <c r="S495" s="3">
        <f t="shared" si="44"/>
        <v>5.7330827067669184E-2</v>
      </c>
      <c r="T495" s="9">
        <f t="shared" si="45"/>
        <v>0</v>
      </c>
      <c r="U495" s="9">
        <f t="shared" si="46"/>
        <v>3</v>
      </c>
      <c r="V495" s="9">
        <f t="shared" si="47"/>
        <v>1</v>
      </c>
    </row>
    <row r="496" spans="1:22" x14ac:dyDescent="0.25">
      <c r="A496" t="s">
        <v>3149</v>
      </c>
      <c r="B496" s="32" t="s">
        <v>1610</v>
      </c>
      <c r="C496" t="s">
        <v>202</v>
      </c>
      <c r="D496" t="s">
        <v>4746</v>
      </c>
      <c r="E496" s="9">
        <v>0</v>
      </c>
      <c r="F496" s="9">
        <v>1</v>
      </c>
      <c r="G496" s="9">
        <v>3</v>
      </c>
      <c r="H496" s="9">
        <v>0</v>
      </c>
      <c r="I496" s="9">
        <v>1</v>
      </c>
      <c r="J496" s="9">
        <v>2</v>
      </c>
      <c r="K496">
        <v>7</v>
      </c>
      <c r="L496" s="9">
        <v>1.4</v>
      </c>
      <c r="M496" s="19">
        <v>1</v>
      </c>
      <c r="N496" s="19">
        <v>0</v>
      </c>
      <c r="O496" s="19">
        <v>0</v>
      </c>
      <c r="P496" s="19">
        <v>0</v>
      </c>
      <c r="Q496" s="19">
        <f t="shared" si="42"/>
        <v>7</v>
      </c>
      <c r="R496" s="3">
        <f t="shared" si="43"/>
        <v>2.0123858898573528</v>
      </c>
      <c r="S496" s="3">
        <f t="shared" si="44"/>
        <v>7.7067669172932327E-2</v>
      </c>
      <c r="T496" s="9">
        <f t="shared" si="45"/>
        <v>0</v>
      </c>
      <c r="U496" s="9">
        <f t="shared" si="46"/>
        <v>7</v>
      </c>
      <c r="V496" s="9">
        <f t="shared" si="47"/>
        <v>3</v>
      </c>
    </row>
    <row r="497" spans="1:22" x14ac:dyDescent="0.25">
      <c r="A497" t="s">
        <v>3967</v>
      </c>
      <c r="B497" s="32" t="s">
        <v>2525</v>
      </c>
      <c r="C497" t="s">
        <v>202</v>
      </c>
      <c r="D497" t="s">
        <v>113</v>
      </c>
      <c r="E497" s="9">
        <v>7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>
        <v>0</v>
      </c>
      <c r="L497" s="9">
        <v>0</v>
      </c>
      <c r="M497" s="19">
        <v>0</v>
      </c>
      <c r="N497" s="19">
        <v>5</v>
      </c>
      <c r="O497" s="19">
        <v>0</v>
      </c>
      <c r="P497" s="19">
        <v>0</v>
      </c>
      <c r="Q497" s="19">
        <f t="shared" si="42"/>
        <v>0</v>
      </c>
      <c r="R497" s="3">
        <f t="shared" si="43"/>
        <v>2.3741027013091993</v>
      </c>
      <c r="S497" s="3">
        <f t="shared" si="44"/>
        <v>0.19736842105263158</v>
      </c>
      <c r="T497" s="9">
        <f t="shared" si="45"/>
        <v>0</v>
      </c>
      <c r="U497" s="9">
        <f t="shared" si="46"/>
        <v>7</v>
      </c>
      <c r="V497" s="9">
        <f t="shared" si="47"/>
        <v>3</v>
      </c>
    </row>
    <row r="498" spans="1:22" x14ac:dyDescent="0.25">
      <c r="A498" t="s">
        <v>3967</v>
      </c>
      <c r="B498" s="32" t="s">
        <v>2525</v>
      </c>
      <c r="C498" t="s">
        <v>202</v>
      </c>
      <c r="D498" t="s">
        <v>4746</v>
      </c>
      <c r="E498" s="9">
        <v>8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>
        <v>0</v>
      </c>
      <c r="L498" s="9">
        <v>0</v>
      </c>
      <c r="M498" s="19">
        <v>0</v>
      </c>
      <c r="N498" s="19">
        <v>13</v>
      </c>
      <c r="O498" s="19">
        <v>0</v>
      </c>
      <c r="P498" s="19">
        <v>0</v>
      </c>
      <c r="Q498" s="19">
        <f t="shared" si="42"/>
        <v>0</v>
      </c>
      <c r="R498" s="3">
        <f t="shared" si="43"/>
        <v>4.2238500317730372</v>
      </c>
      <c r="S498" s="3">
        <f t="shared" si="44"/>
        <v>0.34539473684210525</v>
      </c>
      <c r="T498" s="9">
        <f t="shared" si="45"/>
        <v>0</v>
      </c>
      <c r="U498" s="9">
        <f t="shared" si="46"/>
        <v>13</v>
      </c>
      <c r="V498" s="9">
        <f t="shared" si="47"/>
        <v>5</v>
      </c>
    </row>
    <row r="499" spans="1:22" x14ac:dyDescent="0.25">
      <c r="A499" t="s">
        <v>3918</v>
      </c>
      <c r="B499" s="32" t="s">
        <v>2365</v>
      </c>
      <c r="C499" t="s">
        <v>202</v>
      </c>
      <c r="D499" t="s">
        <v>820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>
        <v>0</v>
      </c>
      <c r="L499" s="9">
        <v>0</v>
      </c>
      <c r="M499" s="19">
        <v>0</v>
      </c>
      <c r="N499" s="19">
        <v>0</v>
      </c>
      <c r="O499" s="19">
        <v>0</v>
      </c>
      <c r="P499" s="19">
        <v>1</v>
      </c>
      <c r="Q499" s="19">
        <f t="shared" si="42"/>
        <v>0</v>
      </c>
      <c r="R499" s="3">
        <f t="shared" si="43"/>
        <v>0.28867513459481287</v>
      </c>
      <c r="S499" s="3">
        <f t="shared" si="44"/>
        <v>3.2894736842105261E-2</v>
      </c>
      <c r="T499" s="9">
        <f t="shared" si="45"/>
        <v>0</v>
      </c>
      <c r="U499" s="9">
        <f t="shared" si="46"/>
        <v>1</v>
      </c>
      <c r="V499" s="9">
        <f t="shared" si="47"/>
        <v>0</v>
      </c>
    </row>
    <row r="500" spans="1:22" x14ac:dyDescent="0.25">
      <c r="A500" t="s">
        <v>3918</v>
      </c>
      <c r="B500" s="32" t="s">
        <v>2365</v>
      </c>
      <c r="C500" t="s">
        <v>202</v>
      </c>
      <c r="D500" t="s">
        <v>4746</v>
      </c>
      <c r="E500" s="9">
        <v>19</v>
      </c>
      <c r="F500" s="9">
        <v>1</v>
      </c>
      <c r="G500" s="9">
        <v>0</v>
      </c>
      <c r="H500" s="9">
        <v>1</v>
      </c>
      <c r="I500" s="9">
        <v>0</v>
      </c>
      <c r="J500" s="9">
        <v>0</v>
      </c>
      <c r="K500">
        <v>0</v>
      </c>
      <c r="L500" s="9">
        <v>0</v>
      </c>
      <c r="M500" s="19">
        <v>0</v>
      </c>
      <c r="N500" s="19">
        <v>24</v>
      </c>
      <c r="O500" s="19">
        <v>0</v>
      </c>
      <c r="P500" s="19">
        <v>0</v>
      </c>
      <c r="Q500" s="19">
        <f t="shared" si="42"/>
        <v>0</v>
      </c>
      <c r="R500" s="3">
        <f t="shared" si="43"/>
        <v>8.3679583694427677</v>
      </c>
      <c r="S500" s="3">
        <f t="shared" si="44"/>
        <v>0.37006578947368424</v>
      </c>
      <c r="T500" s="9">
        <f t="shared" si="45"/>
        <v>0</v>
      </c>
      <c r="U500" s="9">
        <f t="shared" si="46"/>
        <v>24</v>
      </c>
      <c r="V500" s="9">
        <f t="shared" si="47"/>
        <v>11</v>
      </c>
    </row>
    <row r="501" spans="1:22" x14ac:dyDescent="0.25">
      <c r="A501" t="s">
        <v>3906</v>
      </c>
      <c r="B501" s="32" t="s">
        <v>2354</v>
      </c>
      <c r="C501" t="s">
        <v>202</v>
      </c>
      <c r="D501" t="s">
        <v>4746</v>
      </c>
      <c r="E501" s="9">
        <v>11</v>
      </c>
      <c r="F501" s="9">
        <v>0</v>
      </c>
      <c r="G501" s="9">
        <v>1</v>
      </c>
      <c r="H501" s="9">
        <v>0</v>
      </c>
      <c r="I501" s="9">
        <v>1</v>
      </c>
      <c r="J501" s="9">
        <v>0</v>
      </c>
      <c r="K501">
        <v>0</v>
      </c>
      <c r="L501" s="9">
        <v>0</v>
      </c>
      <c r="M501" s="19">
        <v>0</v>
      </c>
      <c r="N501" s="19">
        <v>9</v>
      </c>
      <c r="O501" s="19">
        <v>0</v>
      </c>
      <c r="P501" s="19">
        <v>0</v>
      </c>
      <c r="Q501" s="19">
        <f t="shared" si="42"/>
        <v>0</v>
      </c>
      <c r="R501" s="3">
        <f t="shared" si="43"/>
        <v>3.8573031873042956</v>
      </c>
      <c r="S501" s="3">
        <f t="shared" si="44"/>
        <v>0.18092105263157895</v>
      </c>
      <c r="T501" s="9">
        <f t="shared" si="45"/>
        <v>0</v>
      </c>
      <c r="U501" s="9">
        <f t="shared" si="46"/>
        <v>11</v>
      </c>
      <c r="V501" s="9">
        <f t="shared" si="47"/>
        <v>5</v>
      </c>
    </row>
    <row r="502" spans="1:22" x14ac:dyDescent="0.25">
      <c r="A502" t="s">
        <v>3932</v>
      </c>
      <c r="B502" s="32" t="s">
        <v>2327</v>
      </c>
      <c r="C502" t="s">
        <v>202</v>
      </c>
      <c r="D502" t="s">
        <v>113</v>
      </c>
      <c r="E502" s="9">
        <v>0</v>
      </c>
      <c r="F502" s="9">
        <v>4</v>
      </c>
      <c r="G502" s="9">
        <v>0</v>
      </c>
      <c r="H502" s="9">
        <v>0</v>
      </c>
      <c r="I502" s="9">
        <v>0</v>
      </c>
      <c r="J502" s="9">
        <v>0</v>
      </c>
      <c r="K502">
        <v>0</v>
      </c>
      <c r="L502" s="9">
        <v>0</v>
      </c>
      <c r="M502" s="19">
        <v>0</v>
      </c>
      <c r="N502" s="19">
        <v>0</v>
      </c>
      <c r="O502" s="19">
        <v>0</v>
      </c>
      <c r="P502" s="19">
        <v>0</v>
      </c>
      <c r="Q502" s="19">
        <f t="shared" si="42"/>
        <v>0</v>
      </c>
      <c r="R502" s="3">
        <f t="shared" si="43"/>
        <v>1.1547005383792515</v>
      </c>
      <c r="S502" s="3">
        <f t="shared" si="44"/>
        <v>0.13157894736842105</v>
      </c>
      <c r="T502" s="9">
        <f t="shared" si="45"/>
        <v>0</v>
      </c>
      <c r="U502" s="9">
        <f t="shared" si="46"/>
        <v>4</v>
      </c>
      <c r="V502" s="9">
        <f t="shared" si="47"/>
        <v>2</v>
      </c>
    </row>
    <row r="503" spans="1:22" x14ac:dyDescent="0.25">
      <c r="A503" t="s">
        <v>3932</v>
      </c>
      <c r="B503" s="32" t="s">
        <v>2327</v>
      </c>
      <c r="C503" t="s">
        <v>202</v>
      </c>
      <c r="D503" t="s">
        <v>4746</v>
      </c>
      <c r="E503" s="9">
        <v>5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>
        <v>0</v>
      </c>
      <c r="L503" s="9">
        <v>0</v>
      </c>
      <c r="M503" s="19">
        <v>0</v>
      </c>
      <c r="N503" s="19">
        <v>9</v>
      </c>
      <c r="O503" s="19">
        <v>0</v>
      </c>
      <c r="P503" s="19">
        <v>0</v>
      </c>
      <c r="Q503" s="19">
        <f t="shared" si="42"/>
        <v>0</v>
      </c>
      <c r="R503" s="3">
        <f t="shared" si="43"/>
        <v>2.8550858396053789</v>
      </c>
      <c r="S503" s="3">
        <f t="shared" si="44"/>
        <v>0.23026315789473686</v>
      </c>
      <c r="T503" s="9">
        <f t="shared" si="45"/>
        <v>0</v>
      </c>
      <c r="U503" s="9">
        <f t="shared" si="46"/>
        <v>9</v>
      </c>
      <c r="V503" s="9">
        <f t="shared" si="47"/>
        <v>4</v>
      </c>
    </row>
    <row r="504" spans="1:22" x14ac:dyDescent="0.25">
      <c r="A504" t="s">
        <v>3962</v>
      </c>
      <c r="B504" s="32" t="s">
        <v>2335</v>
      </c>
      <c r="C504" t="s">
        <v>202</v>
      </c>
      <c r="D504" t="s">
        <v>4746</v>
      </c>
      <c r="E504" s="9">
        <v>1</v>
      </c>
      <c r="F504" s="9">
        <v>0</v>
      </c>
      <c r="G504" s="9">
        <v>0</v>
      </c>
      <c r="H504" s="9">
        <v>1</v>
      </c>
      <c r="I504" s="9">
        <v>0</v>
      </c>
      <c r="J504" s="9">
        <v>0</v>
      </c>
      <c r="K504">
        <v>0</v>
      </c>
      <c r="L504" s="9">
        <v>0</v>
      </c>
      <c r="M504" s="19">
        <v>0</v>
      </c>
      <c r="N504" s="19">
        <v>6</v>
      </c>
      <c r="O504" s="19">
        <v>0</v>
      </c>
      <c r="P504" s="19">
        <v>0</v>
      </c>
      <c r="Q504" s="19">
        <f t="shared" si="42"/>
        <v>0</v>
      </c>
      <c r="R504" s="3">
        <f t="shared" si="43"/>
        <v>1.7232808737106582</v>
      </c>
      <c r="S504" s="3">
        <f t="shared" si="44"/>
        <v>8.771929824561403E-2</v>
      </c>
      <c r="T504" s="9">
        <f t="shared" si="45"/>
        <v>0</v>
      </c>
      <c r="U504" s="9">
        <f t="shared" si="46"/>
        <v>6</v>
      </c>
      <c r="V504" s="9">
        <f t="shared" si="47"/>
        <v>2</v>
      </c>
    </row>
    <row r="505" spans="1:22" x14ac:dyDescent="0.25">
      <c r="A505" t="s">
        <v>3947</v>
      </c>
      <c r="B505" s="32" t="s">
        <v>2343</v>
      </c>
      <c r="C505" t="s">
        <v>202</v>
      </c>
      <c r="D505" t="s">
        <v>113</v>
      </c>
      <c r="E505" s="9">
        <v>0</v>
      </c>
      <c r="F505" s="9">
        <v>1</v>
      </c>
      <c r="G505" s="9">
        <v>0</v>
      </c>
      <c r="H505" s="9">
        <v>0</v>
      </c>
      <c r="I505" s="9">
        <v>0</v>
      </c>
      <c r="J505" s="9">
        <v>0</v>
      </c>
      <c r="K505">
        <v>0</v>
      </c>
      <c r="L505" s="9">
        <v>0</v>
      </c>
      <c r="M505" s="19">
        <v>0</v>
      </c>
      <c r="N505" s="19">
        <v>0</v>
      </c>
      <c r="O505" s="19">
        <v>0</v>
      </c>
      <c r="P505" s="19">
        <v>0</v>
      </c>
      <c r="Q505" s="19">
        <f t="shared" si="42"/>
        <v>0</v>
      </c>
      <c r="R505" s="3">
        <f t="shared" si="43"/>
        <v>0.28867513459481287</v>
      </c>
      <c r="S505" s="3">
        <f t="shared" si="44"/>
        <v>3.2894736842105261E-2</v>
      </c>
      <c r="T505" s="9">
        <f t="shared" si="45"/>
        <v>0</v>
      </c>
      <c r="U505" s="9">
        <f t="shared" si="46"/>
        <v>1</v>
      </c>
      <c r="V505" s="9">
        <f t="shared" si="47"/>
        <v>0</v>
      </c>
    </row>
    <row r="506" spans="1:22" x14ac:dyDescent="0.25">
      <c r="A506" t="s">
        <v>3947</v>
      </c>
      <c r="B506" s="32" t="s">
        <v>2343</v>
      </c>
      <c r="C506" t="s">
        <v>202</v>
      </c>
      <c r="D506" t="s">
        <v>4746</v>
      </c>
      <c r="E506" s="9">
        <v>15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>
        <v>0</v>
      </c>
      <c r="L506" s="9">
        <v>0</v>
      </c>
      <c r="M506" s="19">
        <v>0</v>
      </c>
      <c r="N506" s="19">
        <v>18</v>
      </c>
      <c r="O506" s="19">
        <v>0</v>
      </c>
      <c r="P506" s="19">
        <v>0</v>
      </c>
      <c r="Q506" s="19">
        <f t="shared" si="42"/>
        <v>0</v>
      </c>
      <c r="R506" s="3">
        <f t="shared" si="43"/>
        <v>6.4543854013446476</v>
      </c>
      <c r="S506" s="3">
        <f t="shared" si="44"/>
        <v>0.54276315789473684</v>
      </c>
      <c r="T506" s="9">
        <f t="shared" si="45"/>
        <v>0</v>
      </c>
      <c r="U506" s="9">
        <f t="shared" si="46"/>
        <v>18</v>
      </c>
      <c r="V506" s="9">
        <f t="shared" si="47"/>
        <v>8</v>
      </c>
    </row>
    <row r="507" spans="1:22" x14ac:dyDescent="0.25">
      <c r="A507" t="s">
        <v>3982</v>
      </c>
      <c r="B507" s="32" t="s">
        <v>2528</v>
      </c>
      <c r="C507" t="s">
        <v>202</v>
      </c>
      <c r="D507" t="s">
        <v>4746</v>
      </c>
      <c r="E507" s="9">
        <v>1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>
        <v>0</v>
      </c>
      <c r="L507" s="9">
        <v>0</v>
      </c>
      <c r="M507" s="19">
        <v>0</v>
      </c>
      <c r="N507" s="19">
        <v>0</v>
      </c>
      <c r="O507" s="19">
        <v>0</v>
      </c>
      <c r="P507" s="19">
        <v>0</v>
      </c>
      <c r="Q507" s="19">
        <f t="shared" si="42"/>
        <v>0</v>
      </c>
      <c r="R507" s="3">
        <f t="shared" si="43"/>
        <v>0.28867513459481287</v>
      </c>
      <c r="S507" s="3">
        <f t="shared" si="44"/>
        <v>3.2894736842105261E-2</v>
      </c>
      <c r="T507" s="9">
        <f t="shared" si="45"/>
        <v>0</v>
      </c>
      <c r="U507" s="9">
        <f t="shared" si="46"/>
        <v>1</v>
      </c>
      <c r="V507" s="9">
        <f t="shared" si="47"/>
        <v>0</v>
      </c>
    </row>
    <row r="508" spans="1:22" x14ac:dyDescent="0.25">
      <c r="A508" t="s">
        <v>3965</v>
      </c>
      <c r="B508" s="32" t="s">
        <v>2650</v>
      </c>
      <c r="C508" t="s">
        <v>202</v>
      </c>
      <c r="D508" t="s">
        <v>113</v>
      </c>
      <c r="E508" s="9">
        <v>1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>
        <v>0</v>
      </c>
      <c r="L508" s="9">
        <v>0</v>
      </c>
      <c r="M508" s="19">
        <v>0</v>
      </c>
      <c r="N508" s="19">
        <v>0</v>
      </c>
      <c r="O508" s="19">
        <v>0</v>
      </c>
      <c r="P508" s="19">
        <v>0</v>
      </c>
      <c r="Q508" s="19">
        <f t="shared" si="42"/>
        <v>0</v>
      </c>
      <c r="R508" s="3">
        <f t="shared" si="43"/>
        <v>0.28867513459481287</v>
      </c>
      <c r="S508" s="3">
        <f t="shared" si="44"/>
        <v>3.2894736842105261E-2</v>
      </c>
      <c r="T508" s="9">
        <f t="shared" si="45"/>
        <v>0</v>
      </c>
      <c r="U508" s="9">
        <f t="shared" si="46"/>
        <v>1</v>
      </c>
      <c r="V508" s="9">
        <f t="shared" si="47"/>
        <v>0</v>
      </c>
    </row>
    <row r="509" spans="1:22" x14ac:dyDescent="0.25">
      <c r="A509" t="s">
        <v>3965</v>
      </c>
      <c r="B509" s="32" t="s">
        <v>2650</v>
      </c>
      <c r="C509" t="s">
        <v>202</v>
      </c>
      <c r="D509" t="s">
        <v>4746</v>
      </c>
      <c r="E509" s="9">
        <v>1</v>
      </c>
      <c r="F509" s="9">
        <v>0</v>
      </c>
      <c r="G509" s="9">
        <v>0</v>
      </c>
      <c r="H509" s="9">
        <v>2</v>
      </c>
      <c r="I509" s="9">
        <v>0</v>
      </c>
      <c r="J509" s="9">
        <v>0</v>
      </c>
      <c r="K509">
        <v>0</v>
      </c>
      <c r="L509" s="9">
        <v>0</v>
      </c>
      <c r="M509" s="19">
        <v>0</v>
      </c>
      <c r="N509" s="19">
        <v>2</v>
      </c>
      <c r="O509" s="19">
        <v>0</v>
      </c>
      <c r="P509" s="19">
        <v>0</v>
      </c>
      <c r="Q509" s="19">
        <f t="shared" si="42"/>
        <v>0</v>
      </c>
      <c r="R509" s="3">
        <f t="shared" si="43"/>
        <v>0.79296146109875909</v>
      </c>
      <c r="S509" s="3">
        <f t="shared" si="44"/>
        <v>5.4824561403508776E-2</v>
      </c>
      <c r="T509" s="9">
        <f t="shared" si="45"/>
        <v>0</v>
      </c>
      <c r="U509" s="9">
        <f t="shared" si="46"/>
        <v>2</v>
      </c>
      <c r="V509" s="9">
        <f t="shared" si="47"/>
        <v>1</v>
      </c>
    </row>
    <row r="510" spans="1:22" x14ac:dyDescent="0.25">
      <c r="A510" t="s">
        <v>3525</v>
      </c>
      <c r="B510" s="32" t="s">
        <v>1443</v>
      </c>
      <c r="C510" t="s">
        <v>202</v>
      </c>
      <c r="D510" t="s">
        <v>2214</v>
      </c>
      <c r="E510" s="9">
        <v>1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>
        <v>0</v>
      </c>
      <c r="L510" s="9">
        <v>0</v>
      </c>
      <c r="M510" s="19">
        <v>0</v>
      </c>
      <c r="N510" s="19">
        <v>1</v>
      </c>
      <c r="O510" s="19">
        <v>0</v>
      </c>
      <c r="P510" s="19">
        <v>0</v>
      </c>
      <c r="Q510" s="19">
        <f t="shared" si="42"/>
        <v>0</v>
      </c>
      <c r="R510" s="3">
        <f t="shared" si="43"/>
        <v>0.38924947208076149</v>
      </c>
      <c r="S510" s="3">
        <f t="shared" si="44"/>
        <v>3.2894736842105261E-2</v>
      </c>
      <c r="T510" s="9">
        <f t="shared" si="45"/>
        <v>0</v>
      </c>
      <c r="U510" s="9">
        <f t="shared" si="46"/>
        <v>1</v>
      </c>
      <c r="V510" s="9">
        <f t="shared" si="47"/>
        <v>1</v>
      </c>
    </row>
    <row r="511" spans="1:22" x14ac:dyDescent="0.25">
      <c r="A511" t="s">
        <v>4047</v>
      </c>
      <c r="B511" s="32" t="s">
        <v>2056</v>
      </c>
      <c r="C511" t="s">
        <v>202</v>
      </c>
      <c r="D511" t="s">
        <v>109</v>
      </c>
      <c r="E511" s="9">
        <v>1</v>
      </c>
      <c r="F511" s="9">
        <v>0</v>
      </c>
      <c r="G511" s="9">
        <v>8</v>
      </c>
      <c r="H511" s="9">
        <v>3</v>
      </c>
      <c r="I511" s="9">
        <v>1</v>
      </c>
      <c r="J511" s="9">
        <v>8</v>
      </c>
      <c r="K511">
        <v>50.4</v>
      </c>
      <c r="L511" s="9">
        <v>9.7999999999999989</v>
      </c>
      <c r="M511" s="19">
        <v>0</v>
      </c>
      <c r="N511" s="19">
        <v>1</v>
      </c>
      <c r="O511" s="19">
        <v>0</v>
      </c>
      <c r="P511" s="19">
        <v>0</v>
      </c>
      <c r="Q511" s="19">
        <f t="shared" si="42"/>
        <v>50.4</v>
      </c>
      <c r="R511" s="3">
        <f t="shared" si="43"/>
        <v>14.184274262846031</v>
      </c>
      <c r="S511" s="3">
        <f t="shared" si="44"/>
        <v>0.33799342105263158</v>
      </c>
      <c r="T511" s="9">
        <f t="shared" si="45"/>
        <v>0</v>
      </c>
      <c r="U511" s="9">
        <f t="shared" si="46"/>
        <v>50.4</v>
      </c>
      <c r="V511" s="9">
        <f t="shared" si="47"/>
        <v>18</v>
      </c>
    </row>
    <row r="512" spans="1:22" x14ac:dyDescent="0.25">
      <c r="A512" t="s">
        <v>4082</v>
      </c>
      <c r="B512" s="32" t="s">
        <v>2563</v>
      </c>
      <c r="C512" t="s">
        <v>202</v>
      </c>
      <c r="D512" t="s">
        <v>109</v>
      </c>
      <c r="E512" s="9">
        <v>0</v>
      </c>
      <c r="F512" s="9">
        <v>0</v>
      </c>
      <c r="G512" s="9">
        <v>1</v>
      </c>
      <c r="H512" s="9">
        <v>0</v>
      </c>
      <c r="I512" s="9">
        <v>0</v>
      </c>
      <c r="J512" s="9">
        <v>0</v>
      </c>
      <c r="K512">
        <v>0</v>
      </c>
      <c r="L512" s="9">
        <v>0</v>
      </c>
      <c r="M512" s="19">
        <v>0</v>
      </c>
      <c r="N512" s="19">
        <v>0</v>
      </c>
      <c r="O512" s="19">
        <v>0</v>
      </c>
      <c r="P512" s="19">
        <v>0</v>
      </c>
      <c r="Q512" s="19">
        <f t="shared" si="42"/>
        <v>0</v>
      </c>
      <c r="R512" s="3">
        <f t="shared" si="43"/>
        <v>0.28867513459481287</v>
      </c>
      <c r="S512" s="3">
        <f t="shared" si="44"/>
        <v>3.2894736842105261E-2</v>
      </c>
      <c r="T512" s="9">
        <f t="shared" si="45"/>
        <v>0</v>
      </c>
      <c r="U512" s="9">
        <f t="shared" si="46"/>
        <v>1</v>
      </c>
      <c r="V512" s="9">
        <f t="shared" si="47"/>
        <v>0</v>
      </c>
    </row>
    <row r="513" spans="1:22" x14ac:dyDescent="0.25">
      <c r="A513" t="s">
        <v>4164</v>
      </c>
      <c r="B513" s="32" t="s">
        <v>2557</v>
      </c>
      <c r="C513" t="s">
        <v>202</v>
      </c>
      <c r="D513" t="s">
        <v>109</v>
      </c>
      <c r="E513" s="9">
        <v>0</v>
      </c>
      <c r="F513" s="9">
        <v>1</v>
      </c>
      <c r="G513" s="9">
        <v>8</v>
      </c>
      <c r="H513" s="9">
        <v>0</v>
      </c>
      <c r="I513" s="9">
        <v>0</v>
      </c>
      <c r="J513" s="9">
        <v>0</v>
      </c>
      <c r="K513">
        <v>0</v>
      </c>
      <c r="L513" s="9">
        <v>0</v>
      </c>
      <c r="M513" s="19">
        <v>0</v>
      </c>
      <c r="N513" s="19">
        <v>1</v>
      </c>
      <c r="O513" s="19">
        <v>0</v>
      </c>
      <c r="P513" s="19">
        <v>0</v>
      </c>
      <c r="Q513" s="19">
        <f t="shared" si="42"/>
        <v>0</v>
      </c>
      <c r="R513" s="3">
        <f t="shared" si="43"/>
        <v>2.2896340848319503</v>
      </c>
      <c r="S513" s="3">
        <f t="shared" si="44"/>
        <v>0.10964912280701755</v>
      </c>
      <c r="T513" s="9">
        <f t="shared" si="45"/>
        <v>0</v>
      </c>
      <c r="U513" s="9">
        <f t="shared" si="46"/>
        <v>8</v>
      </c>
      <c r="V513" s="9">
        <f t="shared" si="47"/>
        <v>3</v>
      </c>
    </row>
    <row r="514" spans="1:22" x14ac:dyDescent="0.25">
      <c r="A514" t="s">
        <v>4258</v>
      </c>
      <c r="B514" s="32" t="s">
        <v>2553</v>
      </c>
      <c r="C514" t="s">
        <v>202</v>
      </c>
      <c r="D514" t="s">
        <v>109</v>
      </c>
      <c r="E514" s="9">
        <v>0</v>
      </c>
      <c r="F514" s="9">
        <v>1</v>
      </c>
      <c r="G514" s="9">
        <v>0</v>
      </c>
      <c r="H514" s="9">
        <v>0</v>
      </c>
      <c r="I514" s="9">
        <v>0</v>
      </c>
      <c r="J514" s="9">
        <v>0</v>
      </c>
      <c r="K514">
        <v>0</v>
      </c>
      <c r="L514" s="9">
        <v>0</v>
      </c>
      <c r="M514" s="19">
        <v>0</v>
      </c>
      <c r="N514" s="19">
        <v>0</v>
      </c>
      <c r="O514" s="19">
        <v>0</v>
      </c>
      <c r="P514" s="19">
        <v>0</v>
      </c>
      <c r="Q514" s="19">
        <f t="shared" ref="Q514:Q577" si="48">IFERROR(AVERAGEIF(K514:K514,"&lt;&gt;0"),0)</f>
        <v>0</v>
      </c>
      <c r="R514" s="3">
        <f t="shared" ref="R514:R577" si="49">_xlfn.STDEV.S(E514:P514)</f>
        <v>0.28867513459481287</v>
      </c>
      <c r="S514" s="3">
        <f t="shared" ref="S514:S577" si="50">IFERROR(AVERAGEIF(E514:P514,"&lt;&gt;0")/30.4,0)</f>
        <v>3.2894736842105261E-2</v>
      </c>
      <c r="T514" s="9">
        <f t="shared" ref="T514:T577" si="51">MIN(E514:P514)</f>
        <v>0</v>
      </c>
      <c r="U514" s="9">
        <f t="shared" ref="U514:U577" si="52">MAX(E514:P514)</f>
        <v>1</v>
      </c>
      <c r="V514" s="9">
        <f t="shared" ref="V514:V577" si="53">MROUND(ROUND(_xlfn.NORM.S.INV($Y$1)*R514*1,1),1)</f>
        <v>0</v>
      </c>
    </row>
    <row r="515" spans="1:22" x14ac:dyDescent="0.25">
      <c r="A515" t="s">
        <v>498</v>
      </c>
      <c r="B515" s="32" t="s">
        <v>139</v>
      </c>
      <c r="C515" t="s">
        <v>202</v>
      </c>
      <c r="D515" t="s">
        <v>5604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>
        <v>0</v>
      </c>
      <c r="L515" s="9">
        <v>0</v>
      </c>
      <c r="M515" s="19">
        <v>0</v>
      </c>
      <c r="N515" s="19">
        <v>0</v>
      </c>
      <c r="O515" s="19">
        <v>0</v>
      </c>
      <c r="P515" s="19">
        <v>8</v>
      </c>
      <c r="Q515" s="19">
        <f t="shared" si="48"/>
        <v>0</v>
      </c>
      <c r="R515" s="3">
        <f t="shared" si="49"/>
        <v>2.3094010767585029</v>
      </c>
      <c r="S515" s="3">
        <f t="shared" si="50"/>
        <v>0.26315789473684209</v>
      </c>
      <c r="T515" s="9">
        <f t="shared" si="51"/>
        <v>0</v>
      </c>
      <c r="U515" s="9">
        <f t="shared" si="52"/>
        <v>8</v>
      </c>
      <c r="V515" s="9">
        <f t="shared" si="53"/>
        <v>3</v>
      </c>
    </row>
    <row r="516" spans="1:22" x14ac:dyDescent="0.25">
      <c r="A516" t="s">
        <v>498</v>
      </c>
      <c r="B516" s="32" t="s">
        <v>139</v>
      </c>
      <c r="C516" t="s">
        <v>202</v>
      </c>
      <c r="D516" t="s">
        <v>113</v>
      </c>
      <c r="E516" s="9">
        <v>7</v>
      </c>
      <c r="F516" s="9">
        <v>5</v>
      </c>
      <c r="G516" s="9">
        <v>15</v>
      </c>
      <c r="H516" s="9">
        <v>4</v>
      </c>
      <c r="I516" s="9">
        <v>1</v>
      </c>
      <c r="J516" s="9">
        <v>1</v>
      </c>
      <c r="K516">
        <v>2.8</v>
      </c>
      <c r="L516" s="9">
        <v>5.6</v>
      </c>
      <c r="M516" s="19">
        <v>4</v>
      </c>
      <c r="N516" s="19">
        <v>4</v>
      </c>
      <c r="O516" s="19">
        <v>0</v>
      </c>
      <c r="P516" s="19">
        <v>15</v>
      </c>
      <c r="Q516" s="19">
        <f t="shared" si="48"/>
        <v>2.8</v>
      </c>
      <c r="R516" s="3">
        <f t="shared" si="49"/>
        <v>4.9321456391778016</v>
      </c>
      <c r="S516" s="3">
        <f t="shared" si="50"/>
        <v>0.1925837320574163</v>
      </c>
      <c r="T516" s="9">
        <f t="shared" si="51"/>
        <v>0</v>
      </c>
      <c r="U516" s="9">
        <f t="shared" si="52"/>
        <v>15</v>
      </c>
      <c r="V516" s="9">
        <f t="shared" si="53"/>
        <v>6</v>
      </c>
    </row>
    <row r="517" spans="1:22" x14ac:dyDescent="0.25">
      <c r="A517" t="s">
        <v>498</v>
      </c>
      <c r="B517" s="32" t="s">
        <v>139</v>
      </c>
      <c r="C517" t="s">
        <v>202</v>
      </c>
      <c r="D517" t="s">
        <v>106</v>
      </c>
      <c r="E517" s="9">
        <v>7</v>
      </c>
      <c r="F517" s="9">
        <v>0</v>
      </c>
      <c r="G517" s="9">
        <v>3</v>
      </c>
      <c r="H517" s="9">
        <v>2</v>
      </c>
      <c r="I517" s="9">
        <v>4</v>
      </c>
      <c r="J517" s="9">
        <v>2</v>
      </c>
      <c r="K517">
        <v>22.4</v>
      </c>
      <c r="L517" s="9">
        <v>14</v>
      </c>
      <c r="M517" s="19">
        <v>5</v>
      </c>
      <c r="N517" s="19">
        <v>2</v>
      </c>
      <c r="O517" s="19">
        <v>10</v>
      </c>
      <c r="P517" s="19">
        <v>3</v>
      </c>
      <c r="Q517" s="19">
        <f t="shared" si="48"/>
        <v>22.4</v>
      </c>
      <c r="R517" s="3">
        <f t="shared" si="49"/>
        <v>6.4419082435394728</v>
      </c>
      <c r="S517" s="3">
        <f t="shared" si="50"/>
        <v>0.22248803827751201</v>
      </c>
      <c r="T517" s="9">
        <f t="shared" si="51"/>
        <v>0</v>
      </c>
      <c r="U517" s="9">
        <f t="shared" si="52"/>
        <v>22.4</v>
      </c>
      <c r="V517" s="9">
        <f t="shared" si="53"/>
        <v>8</v>
      </c>
    </row>
    <row r="518" spans="1:22" x14ac:dyDescent="0.25">
      <c r="A518" t="s">
        <v>498</v>
      </c>
      <c r="B518" s="32" t="s">
        <v>139</v>
      </c>
      <c r="C518" t="s">
        <v>202</v>
      </c>
      <c r="D518" t="s">
        <v>109</v>
      </c>
      <c r="E518" s="9">
        <v>1</v>
      </c>
      <c r="F518" s="9">
        <v>7</v>
      </c>
      <c r="G518" s="9">
        <v>2</v>
      </c>
      <c r="H518" s="9">
        <v>2</v>
      </c>
      <c r="I518" s="9">
        <v>1</v>
      </c>
      <c r="J518" s="9">
        <v>1</v>
      </c>
      <c r="K518">
        <v>16.799999999999997</v>
      </c>
      <c r="L518" s="9">
        <v>15.399999999999999</v>
      </c>
      <c r="M518" s="19">
        <v>1</v>
      </c>
      <c r="N518" s="19">
        <v>0</v>
      </c>
      <c r="O518" s="19">
        <v>5</v>
      </c>
      <c r="P518" s="19">
        <v>1</v>
      </c>
      <c r="Q518" s="19">
        <f t="shared" si="48"/>
        <v>16.799999999999997</v>
      </c>
      <c r="R518" s="3">
        <f t="shared" si="49"/>
        <v>5.8039693836253647</v>
      </c>
      <c r="S518" s="3">
        <f t="shared" si="50"/>
        <v>0.15909090909090909</v>
      </c>
      <c r="T518" s="9">
        <f t="shared" si="51"/>
        <v>0</v>
      </c>
      <c r="U518" s="9">
        <f t="shared" si="52"/>
        <v>16.799999999999997</v>
      </c>
      <c r="V518" s="9">
        <f t="shared" si="53"/>
        <v>7</v>
      </c>
    </row>
    <row r="519" spans="1:22" x14ac:dyDescent="0.25">
      <c r="A519" t="s">
        <v>498</v>
      </c>
      <c r="B519" s="32" t="s">
        <v>139</v>
      </c>
      <c r="C519" t="s">
        <v>202</v>
      </c>
      <c r="D519" t="s">
        <v>4746</v>
      </c>
      <c r="E519" s="9">
        <v>0</v>
      </c>
      <c r="F519" s="9">
        <v>4</v>
      </c>
      <c r="G519" s="9">
        <v>6</v>
      </c>
      <c r="H519" s="9">
        <v>3</v>
      </c>
      <c r="I519" s="9">
        <v>6</v>
      </c>
      <c r="J519" s="9">
        <v>3</v>
      </c>
      <c r="K519">
        <v>5.6</v>
      </c>
      <c r="L519" s="9">
        <v>14</v>
      </c>
      <c r="M519" s="19">
        <v>11</v>
      </c>
      <c r="N519" s="19">
        <v>11</v>
      </c>
      <c r="O519" s="19">
        <v>11</v>
      </c>
      <c r="P519" s="19">
        <v>0</v>
      </c>
      <c r="Q519" s="19">
        <f t="shared" si="48"/>
        <v>5.6</v>
      </c>
      <c r="R519" s="3">
        <f t="shared" si="49"/>
        <v>4.5983857510164938</v>
      </c>
      <c r="S519" s="3">
        <f t="shared" si="50"/>
        <v>0.24539473684210525</v>
      </c>
      <c r="T519" s="9">
        <f t="shared" si="51"/>
        <v>0</v>
      </c>
      <c r="U519" s="9">
        <f t="shared" si="52"/>
        <v>14</v>
      </c>
      <c r="V519" s="9">
        <f t="shared" si="53"/>
        <v>6</v>
      </c>
    </row>
    <row r="520" spans="1:22" x14ac:dyDescent="0.25">
      <c r="A520" t="s">
        <v>2912</v>
      </c>
      <c r="B520" s="32" t="s">
        <v>1966</v>
      </c>
      <c r="C520" t="s">
        <v>202</v>
      </c>
      <c r="D520" t="s">
        <v>5604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>
        <v>0</v>
      </c>
      <c r="L520" s="9">
        <v>0</v>
      </c>
      <c r="M520" s="19">
        <v>0</v>
      </c>
      <c r="N520" s="19">
        <v>1</v>
      </c>
      <c r="O520" s="19">
        <v>19</v>
      </c>
      <c r="P520" s="19">
        <v>18</v>
      </c>
      <c r="Q520" s="19">
        <f t="shared" si="48"/>
        <v>0</v>
      </c>
      <c r="R520" s="3">
        <f t="shared" si="49"/>
        <v>7.1710698242481516</v>
      </c>
      <c r="S520" s="3">
        <f t="shared" si="50"/>
        <v>0.41666666666666669</v>
      </c>
      <c r="T520" s="9">
        <f t="shared" si="51"/>
        <v>0</v>
      </c>
      <c r="U520" s="9">
        <f t="shared" si="52"/>
        <v>19</v>
      </c>
      <c r="V520" s="9">
        <f t="shared" si="53"/>
        <v>9</v>
      </c>
    </row>
    <row r="521" spans="1:22" x14ac:dyDescent="0.25">
      <c r="A521" t="s">
        <v>2912</v>
      </c>
      <c r="B521" s="32" t="s">
        <v>1966</v>
      </c>
      <c r="C521" t="s">
        <v>202</v>
      </c>
      <c r="D521" t="s">
        <v>820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>
        <v>0</v>
      </c>
      <c r="L521" s="9">
        <v>0</v>
      </c>
      <c r="M521" s="19">
        <v>0</v>
      </c>
      <c r="N521" s="19">
        <v>0</v>
      </c>
      <c r="O521" s="19">
        <v>0</v>
      </c>
      <c r="P521" s="19">
        <v>1</v>
      </c>
      <c r="Q521" s="19">
        <f t="shared" si="48"/>
        <v>0</v>
      </c>
      <c r="R521" s="3">
        <f t="shared" si="49"/>
        <v>0.28867513459481287</v>
      </c>
      <c r="S521" s="3">
        <f t="shared" si="50"/>
        <v>3.2894736842105261E-2</v>
      </c>
      <c r="T521" s="9">
        <f t="shared" si="51"/>
        <v>0</v>
      </c>
      <c r="U521" s="9">
        <f t="shared" si="52"/>
        <v>1</v>
      </c>
      <c r="V521" s="9">
        <f t="shared" si="53"/>
        <v>0</v>
      </c>
    </row>
    <row r="522" spans="1:22" x14ac:dyDescent="0.25">
      <c r="A522" t="s">
        <v>2912</v>
      </c>
      <c r="B522" s="32" t="s">
        <v>1966</v>
      </c>
      <c r="C522" t="s">
        <v>202</v>
      </c>
      <c r="D522" t="s">
        <v>4746</v>
      </c>
      <c r="E522" s="9">
        <v>10</v>
      </c>
      <c r="F522" s="9">
        <v>3</v>
      </c>
      <c r="G522" s="9">
        <v>6</v>
      </c>
      <c r="H522" s="9">
        <v>28</v>
      </c>
      <c r="I522" s="9">
        <v>11</v>
      </c>
      <c r="J522" s="9">
        <v>16</v>
      </c>
      <c r="K522">
        <v>54.599999999999994</v>
      </c>
      <c r="L522" s="9">
        <v>28</v>
      </c>
      <c r="M522" s="19">
        <v>24</v>
      </c>
      <c r="N522" s="19">
        <v>26</v>
      </c>
      <c r="O522" s="19">
        <v>0</v>
      </c>
      <c r="P522" s="19">
        <v>0</v>
      </c>
      <c r="Q522" s="19">
        <f t="shared" si="48"/>
        <v>54.599999999999994</v>
      </c>
      <c r="R522" s="3">
        <f t="shared" si="49"/>
        <v>15.85788208565142</v>
      </c>
      <c r="S522" s="3">
        <f t="shared" si="50"/>
        <v>0.67960526315789482</v>
      </c>
      <c r="T522" s="9">
        <f t="shared" si="51"/>
        <v>0</v>
      </c>
      <c r="U522" s="9">
        <f t="shared" si="52"/>
        <v>54.599999999999994</v>
      </c>
      <c r="V522" s="9">
        <f t="shared" si="53"/>
        <v>20</v>
      </c>
    </row>
    <row r="523" spans="1:22" x14ac:dyDescent="0.25">
      <c r="A523" t="s">
        <v>5609</v>
      </c>
      <c r="B523" s="32" t="s">
        <v>5610</v>
      </c>
      <c r="C523" t="s">
        <v>202</v>
      </c>
      <c r="D523" t="s">
        <v>109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>
        <v>0</v>
      </c>
      <c r="L523" s="9">
        <v>0</v>
      </c>
      <c r="M523" s="19">
        <v>0</v>
      </c>
      <c r="N523" s="19">
        <v>0</v>
      </c>
      <c r="O523" s="19">
        <v>4</v>
      </c>
      <c r="P523" s="19">
        <v>9</v>
      </c>
      <c r="Q523" s="19">
        <f t="shared" si="48"/>
        <v>0</v>
      </c>
      <c r="R523" s="3">
        <f t="shared" si="49"/>
        <v>2.7455197664338145</v>
      </c>
      <c r="S523" s="3">
        <f t="shared" si="50"/>
        <v>0.21381578947368421</v>
      </c>
      <c r="T523" s="9">
        <f t="shared" si="51"/>
        <v>0</v>
      </c>
      <c r="U523" s="9">
        <f t="shared" si="52"/>
        <v>9</v>
      </c>
      <c r="V523" s="9">
        <f t="shared" si="53"/>
        <v>4</v>
      </c>
    </row>
    <row r="524" spans="1:22" x14ac:dyDescent="0.25">
      <c r="A524" t="s">
        <v>4317</v>
      </c>
      <c r="B524" s="32" t="s">
        <v>2387</v>
      </c>
      <c r="C524" t="s">
        <v>202</v>
      </c>
      <c r="D524" t="s">
        <v>4746</v>
      </c>
      <c r="E524" s="9">
        <v>1</v>
      </c>
      <c r="F524" s="9">
        <v>0</v>
      </c>
      <c r="G524" s="9">
        <v>18</v>
      </c>
      <c r="H524" s="9">
        <v>3</v>
      </c>
      <c r="I524" s="9">
        <v>2</v>
      </c>
      <c r="J524" s="9">
        <v>0</v>
      </c>
      <c r="K524">
        <v>11.2</v>
      </c>
      <c r="L524" s="9">
        <v>5.6</v>
      </c>
      <c r="M524" s="19">
        <v>0</v>
      </c>
      <c r="N524" s="19">
        <v>2</v>
      </c>
      <c r="O524" s="19">
        <v>4</v>
      </c>
      <c r="P524" s="19">
        <v>5</v>
      </c>
      <c r="Q524" s="19">
        <f t="shared" si="48"/>
        <v>11.2</v>
      </c>
      <c r="R524" s="3">
        <f t="shared" si="49"/>
        <v>5.361450504774945</v>
      </c>
      <c r="S524" s="3">
        <f t="shared" si="50"/>
        <v>0.18932748538011698</v>
      </c>
      <c r="T524" s="9">
        <f t="shared" si="51"/>
        <v>0</v>
      </c>
      <c r="U524" s="9">
        <f t="shared" si="52"/>
        <v>18</v>
      </c>
      <c r="V524" s="9">
        <f t="shared" si="53"/>
        <v>7</v>
      </c>
    </row>
    <row r="525" spans="1:22" x14ac:dyDescent="0.25">
      <c r="A525" t="s">
        <v>3155</v>
      </c>
      <c r="B525" s="32" t="s">
        <v>2118</v>
      </c>
      <c r="C525" t="s">
        <v>202</v>
      </c>
      <c r="D525" t="s">
        <v>119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>
        <v>2.8</v>
      </c>
      <c r="L525" s="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f t="shared" si="48"/>
        <v>2.8</v>
      </c>
      <c r="R525" s="3">
        <f t="shared" si="49"/>
        <v>0.808290376865476</v>
      </c>
      <c r="S525" s="3">
        <f t="shared" si="50"/>
        <v>9.2105263157894732E-2</v>
      </c>
      <c r="T525" s="9">
        <f t="shared" si="51"/>
        <v>0</v>
      </c>
      <c r="U525" s="9">
        <f t="shared" si="52"/>
        <v>2.8</v>
      </c>
      <c r="V525" s="9">
        <f t="shared" si="53"/>
        <v>1</v>
      </c>
    </row>
    <row r="526" spans="1:22" x14ac:dyDescent="0.25">
      <c r="A526" t="s">
        <v>3155</v>
      </c>
      <c r="B526" s="32" t="s">
        <v>2118</v>
      </c>
      <c r="C526" t="s">
        <v>202</v>
      </c>
      <c r="D526" t="s">
        <v>106</v>
      </c>
      <c r="E526" s="9">
        <v>2</v>
      </c>
      <c r="F526" s="9">
        <v>2</v>
      </c>
      <c r="G526" s="9">
        <v>1</v>
      </c>
      <c r="H526" s="9">
        <v>3</v>
      </c>
      <c r="I526" s="9">
        <v>1</v>
      </c>
      <c r="J526" s="9">
        <v>1</v>
      </c>
      <c r="K526">
        <v>12.6</v>
      </c>
      <c r="L526" s="9">
        <v>1.4</v>
      </c>
      <c r="M526" s="19">
        <v>2</v>
      </c>
      <c r="N526" s="19">
        <v>1</v>
      </c>
      <c r="O526" s="19">
        <v>4</v>
      </c>
      <c r="P526" s="19">
        <v>4</v>
      </c>
      <c r="Q526" s="19">
        <f t="shared" si="48"/>
        <v>12.6</v>
      </c>
      <c r="R526" s="3">
        <f t="shared" si="49"/>
        <v>3.2422868846578403</v>
      </c>
      <c r="S526" s="3">
        <f t="shared" si="50"/>
        <v>9.5942982456140344E-2</v>
      </c>
      <c r="T526" s="9">
        <f t="shared" si="51"/>
        <v>1</v>
      </c>
      <c r="U526" s="9">
        <f t="shared" si="52"/>
        <v>12.6</v>
      </c>
      <c r="V526" s="9">
        <f t="shared" si="53"/>
        <v>4</v>
      </c>
    </row>
    <row r="527" spans="1:22" x14ac:dyDescent="0.25">
      <c r="A527" t="s">
        <v>3101</v>
      </c>
      <c r="B527" s="32" t="s">
        <v>2029</v>
      </c>
      <c r="C527" t="s">
        <v>202</v>
      </c>
      <c r="D527" t="s">
        <v>106</v>
      </c>
      <c r="E527" s="9">
        <v>0</v>
      </c>
      <c r="F527" s="9">
        <v>4</v>
      </c>
      <c r="G527" s="9">
        <v>1</v>
      </c>
      <c r="H527" s="9">
        <v>1</v>
      </c>
      <c r="I527" s="9">
        <v>0</v>
      </c>
      <c r="J527" s="9">
        <v>2</v>
      </c>
      <c r="K527">
        <v>8.3999999999999986</v>
      </c>
      <c r="L527" s="9">
        <v>1.4</v>
      </c>
      <c r="M527" s="19">
        <v>1</v>
      </c>
      <c r="N527" s="19">
        <v>2</v>
      </c>
      <c r="O527" s="19">
        <v>0</v>
      </c>
      <c r="P527" s="19">
        <v>1</v>
      </c>
      <c r="Q527" s="19">
        <f t="shared" si="48"/>
        <v>8.3999999999999986</v>
      </c>
      <c r="R527" s="3">
        <f t="shared" si="49"/>
        <v>2.3532698077098564</v>
      </c>
      <c r="S527" s="3">
        <f t="shared" si="50"/>
        <v>7.9678362573099418E-2</v>
      </c>
      <c r="T527" s="9">
        <f t="shared" si="51"/>
        <v>0</v>
      </c>
      <c r="U527" s="9">
        <f t="shared" si="52"/>
        <v>8.3999999999999986</v>
      </c>
      <c r="V527" s="9">
        <f t="shared" si="53"/>
        <v>3</v>
      </c>
    </row>
    <row r="528" spans="1:22" x14ac:dyDescent="0.25">
      <c r="A528" t="s">
        <v>3862</v>
      </c>
      <c r="B528" s="32" t="s">
        <v>2401</v>
      </c>
      <c r="C528" t="s">
        <v>202</v>
      </c>
      <c r="D528" t="s">
        <v>119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>
        <v>4.1999999999999993</v>
      </c>
      <c r="L528" s="9">
        <v>0</v>
      </c>
      <c r="M528" s="19">
        <v>0</v>
      </c>
      <c r="N528" s="19">
        <v>0</v>
      </c>
      <c r="O528" s="19">
        <v>0</v>
      </c>
      <c r="P528" s="19">
        <v>0</v>
      </c>
      <c r="Q528" s="19">
        <f t="shared" si="48"/>
        <v>4.1999999999999993</v>
      </c>
      <c r="R528" s="3">
        <f t="shared" si="49"/>
        <v>1.2124355652982139</v>
      </c>
      <c r="S528" s="3">
        <f t="shared" si="50"/>
        <v>0.13815789473684209</v>
      </c>
      <c r="T528" s="9">
        <f t="shared" si="51"/>
        <v>0</v>
      </c>
      <c r="U528" s="9">
        <f t="shared" si="52"/>
        <v>4.1999999999999993</v>
      </c>
      <c r="V528" s="9">
        <f t="shared" si="53"/>
        <v>2</v>
      </c>
    </row>
    <row r="529" spans="1:22" x14ac:dyDescent="0.25">
      <c r="A529" t="s">
        <v>3862</v>
      </c>
      <c r="B529" s="32" t="s">
        <v>2401</v>
      </c>
      <c r="C529" t="s">
        <v>202</v>
      </c>
      <c r="D529" t="s">
        <v>106</v>
      </c>
      <c r="E529" s="9">
        <v>0</v>
      </c>
      <c r="F529" s="9">
        <v>1</v>
      </c>
      <c r="G529" s="9">
        <v>3</v>
      </c>
      <c r="H529" s="9">
        <v>1</v>
      </c>
      <c r="I529" s="9">
        <v>1</v>
      </c>
      <c r="J529" s="9">
        <v>0</v>
      </c>
      <c r="K529">
        <v>4.1999999999999993</v>
      </c>
      <c r="L529" s="9">
        <v>2.8</v>
      </c>
      <c r="M529" s="19">
        <v>0</v>
      </c>
      <c r="N529" s="19">
        <v>2</v>
      </c>
      <c r="O529" s="19">
        <v>2</v>
      </c>
      <c r="P529" s="19">
        <v>1</v>
      </c>
      <c r="Q529" s="19">
        <f t="shared" si="48"/>
        <v>4.1999999999999993</v>
      </c>
      <c r="R529" s="3">
        <f t="shared" si="49"/>
        <v>1.3307550829920169</v>
      </c>
      <c r="S529" s="3">
        <f t="shared" si="50"/>
        <v>6.5789473684210523E-2</v>
      </c>
      <c r="T529" s="9">
        <f t="shared" si="51"/>
        <v>0</v>
      </c>
      <c r="U529" s="9">
        <f t="shared" si="52"/>
        <v>4.1999999999999993</v>
      </c>
      <c r="V529" s="9">
        <f t="shared" si="53"/>
        <v>2</v>
      </c>
    </row>
    <row r="530" spans="1:22" x14ac:dyDescent="0.25">
      <c r="A530" t="s">
        <v>4009</v>
      </c>
      <c r="B530" s="32" t="s">
        <v>2451</v>
      </c>
      <c r="C530" t="s">
        <v>202</v>
      </c>
      <c r="D530" t="s">
        <v>106</v>
      </c>
      <c r="E530" s="9">
        <v>0</v>
      </c>
      <c r="F530" s="9">
        <v>1</v>
      </c>
      <c r="G530" s="9">
        <v>0</v>
      </c>
      <c r="H530" s="9">
        <v>0</v>
      </c>
      <c r="I530" s="9">
        <v>0</v>
      </c>
      <c r="J530" s="9">
        <v>0</v>
      </c>
      <c r="K530">
        <v>0</v>
      </c>
      <c r="L530" s="9">
        <v>0</v>
      </c>
      <c r="M530" s="19">
        <v>0</v>
      </c>
      <c r="N530" s="19">
        <v>0</v>
      </c>
      <c r="O530" s="19">
        <v>0</v>
      </c>
      <c r="P530" s="19">
        <v>0</v>
      </c>
      <c r="Q530" s="19">
        <f t="shared" si="48"/>
        <v>0</v>
      </c>
      <c r="R530" s="3">
        <f t="shared" si="49"/>
        <v>0.28867513459481287</v>
      </c>
      <c r="S530" s="3">
        <f t="shared" si="50"/>
        <v>3.2894736842105261E-2</v>
      </c>
      <c r="T530" s="9">
        <f t="shared" si="51"/>
        <v>0</v>
      </c>
      <c r="U530" s="9">
        <f t="shared" si="52"/>
        <v>1</v>
      </c>
      <c r="V530" s="9">
        <f t="shared" si="53"/>
        <v>0</v>
      </c>
    </row>
    <row r="531" spans="1:22" x14ac:dyDescent="0.25">
      <c r="A531" t="s">
        <v>3116</v>
      </c>
      <c r="B531" s="32" t="s">
        <v>2048</v>
      </c>
      <c r="C531" t="s">
        <v>202</v>
      </c>
      <c r="D531" t="s">
        <v>106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>
        <v>8.3999999999999986</v>
      </c>
      <c r="L531" s="9">
        <v>1.4</v>
      </c>
      <c r="M531" s="19">
        <v>1</v>
      </c>
      <c r="N531" s="19">
        <v>2</v>
      </c>
      <c r="O531" s="19">
        <v>0</v>
      </c>
      <c r="P531" s="19">
        <v>0</v>
      </c>
      <c r="Q531" s="19">
        <f t="shared" si="48"/>
        <v>8.3999999999999986</v>
      </c>
      <c r="R531" s="3">
        <f t="shared" si="49"/>
        <v>2.4095768520760243</v>
      </c>
      <c r="S531" s="3">
        <f t="shared" si="50"/>
        <v>0.10526315789473684</v>
      </c>
      <c r="T531" s="9">
        <f t="shared" si="51"/>
        <v>0</v>
      </c>
      <c r="U531" s="9">
        <f t="shared" si="52"/>
        <v>8.3999999999999986</v>
      </c>
      <c r="V531" s="9">
        <f t="shared" si="53"/>
        <v>3</v>
      </c>
    </row>
    <row r="532" spans="1:22" x14ac:dyDescent="0.25">
      <c r="A532" t="s">
        <v>2844</v>
      </c>
      <c r="B532" s="32" t="s">
        <v>2072</v>
      </c>
      <c r="C532" t="s">
        <v>202</v>
      </c>
      <c r="D532" t="s">
        <v>119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>
        <v>2.8</v>
      </c>
      <c r="L532" s="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f t="shared" si="48"/>
        <v>2.8</v>
      </c>
      <c r="R532" s="3">
        <f t="shared" si="49"/>
        <v>0.808290376865476</v>
      </c>
      <c r="S532" s="3">
        <f t="shared" si="50"/>
        <v>9.2105263157894732E-2</v>
      </c>
      <c r="T532" s="9">
        <f t="shared" si="51"/>
        <v>0</v>
      </c>
      <c r="U532" s="9">
        <f t="shared" si="52"/>
        <v>2.8</v>
      </c>
      <c r="V532" s="9">
        <f t="shared" si="53"/>
        <v>1</v>
      </c>
    </row>
    <row r="533" spans="1:22" x14ac:dyDescent="0.25">
      <c r="A533" t="s">
        <v>2844</v>
      </c>
      <c r="B533" s="32" t="s">
        <v>2072</v>
      </c>
      <c r="C533" t="s">
        <v>202</v>
      </c>
      <c r="D533" t="s">
        <v>106</v>
      </c>
      <c r="E533" s="9">
        <v>2</v>
      </c>
      <c r="F533" s="9">
        <v>6</v>
      </c>
      <c r="G533" s="9">
        <v>4</v>
      </c>
      <c r="H533" s="9">
        <v>6</v>
      </c>
      <c r="I533" s="9">
        <v>5</v>
      </c>
      <c r="J533" s="9">
        <v>8</v>
      </c>
      <c r="K533">
        <v>35</v>
      </c>
      <c r="L533" s="9">
        <v>0</v>
      </c>
      <c r="M533" s="19">
        <v>7</v>
      </c>
      <c r="N533" s="19">
        <v>4</v>
      </c>
      <c r="O533" s="19">
        <v>4</v>
      </c>
      <c r="P533" s="19">
        <v>4</v>
      </c>
      <c r="Q533" s="19">
        <f t="shared" si="48"/>
        <v>35</v>
      </c>
      <c r="R533" s="3">
        <f t="shared" si="49"/>
        <v>9.0499455883179287</v>
      </c>
      <c r="S533" s="3">
        <f t="shared" si="50"/>
        <v>0.25418660287081341</v>
      </c>
      <c r="T533" s="9">
        <f t="shared" si="51"/>
        <v>0</v>
      </c>
      <c r="U533" s="9">
        <f t="shared" si="52"/>
        <v>35</v>
      </c>
      <c r="V533" s="9">
        <f t="shared" si="53"/>
        <v>12</v>
      </c>
    </row>
    <row r="534" spans="1:22" x14ac:dyDescent="0.25">
      <c r="A534" t="s">
        <v>3971</v>
      </c>
      <c r="B534" s="32" t="s">
        <v>2045</v>
      </c>
      <c r="C534" t="s">
        <v>202</v>
      </c>
      <c r="D534" t="s">
        <v>119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>
        <v>1.4</v>
      </c>
      <c r="L534" s="9">
        <v>0</v>
      </c>
      <c r="M534" s="19">
        <v>0</v>
      </c>
      <c r="N534" s="19">
        <v>0</v>
      </c>
      <c r="O534" s="19">
        <v>0</v>
      </c>
      <c r="P534" s="19">
        <v>0</v>
      </c>
      <c r="Q534" s="19">
        <f t="shared" si="48"/>
        <v>1.4</v>
      </c>
      <c r="R534" s="3">
        <f t="shared" si="49"/>
        <v>0.404145188432738</v>
      </c>
      <c r="S534" s="3">
        <f t="shared" si="50"/>
        <v>4.6052631578947366E-2</v>
      </c>
      <c r="T534" s="9">
        <f t="shared" si="51"/>
        <v>0</v>
      </c>
      <c r="U534" s="9">
        <f t="shared" si="52"/>
        <v>1.4</v>
      </c>
      <c r="V534" s="9">
        <f t="shared" si="53"/>
        <v>1</v>
      </c>
    </row>
    <row r="535" spans="1:22" x14ac:dyDescent="0.25">
      <c r="A535" t="s">
        <v>3971</v>
      </c>
      <c r="B535" s="32" t="s">
        <v>2045</v>
      </c>
      <c r="C535" t="s">
        <v>202</v>
      </c>
      <c r="D535" t="s">
        <v>106</v>
      </c>
      <c r="E535" s="9">
        <v>1</v>
      </c>
      <c r="F535" s="9">
        <v>2</v>
      </c>
      <c r="G535" s="9">
        <v>1</v>
      </c>
      <c r="H535" s="9">
        <v>0</v>
      </c>
      <c r="I535" s="9">
        <v>1</v>
      </c>
      <c r="J535" s="9">
        <v>4</v>
      </c>
      <c r="K535">
        <v>12.6</v>
      </c>
      <c r="L535" s="9">
        <v>9.7999999999999989</v>
      </c>
      <c r="M535" s="19">
        <v>1</v>
      </c>
      <c r="N535" s="19">
        <v>2</v>
      </c>
      <c r="O535" s="19">
        <v>1</v>
      </c>
      <c r="P535" s="19">
        <v>1</v>
      </c>
      <c r="Q535" s="19">
        <f t="shared" si="48"/>
        <v>12.6</v>
      </c>
      <c r="R535" s="3">
        <f t="shared" si="49"/>
        <v>3.9816244591037626</v>
      </c>
      <c r="S535" s="3">
        <f t="shared" si="50"/>
        <v>0.10885167464114832</v>
      </c>
      <c r="T535" s="9">
        <f t="shared" si="51"/>
        <v>0</v>
      </c>
      <c r="U535" s="9">
        <f t="shared" si="52"/>
        <v>12.6</v>
      </c>
      <c r="V535" s="9">
        <f t="shared" si="53"/>
        <v>5</v>
      </c>
    </row>
    <row r="536" spans="1:22" x14ac:dyDescent="0.25">
      <c r="A536" t="s">
        <v>2801</v>
      </c>
      <c r="B536" s="32" t="s">
        <v>2033</v>
      </c>
      <c r="C536" t="s">
        <v>202</v>
      </c>
      <c r="D536" t="s">
        <v>119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>
        <v>1.4</v>
      </c>
      <c r="L536" s="9">
        <v>0</v>
      </c>
      <c r="M536" s="19">
        <v>0</v>
      </c>
      <c r="N536" s="19">
        <v>0</v>
      </c>
      <c r="O536" s="19">
        <v>0</v>
      </c>
      <c r="P536" s="19">
        <v>0</v>
      </c>
      <c r="Q536" s="19">
        <f t="shared" si="48"/>
        <v>1.4</v>
      </c>
      <c r="R536" s="3">
        <f t="shared" si="49"/>
        <v>0.404145188432738</v>
      </c>
      <c r="S536" s="3">
        <f t="shared" si="50"/>
        <v>4.6052631578947366E-2</v>
      </c>
      <c r="T536" s="9">
        <f t="shared" si="51"/>
        <v>0</v>
      </c>
      <c r="U536" s="9">
        <f t="shared" si="52"/>
        <v>1.4</v>
      </c>
      <c r="V536" s="9">
        <f t="shared" si="53"/>
        <v>1</v>
      </c>
    </row>
    <row r="537" spans="1:22" x14ac:dyDescent="0.25">
      <c r="A537" t="s">
        <v>2801</v>
      </c>
      <c r="B537" s="32" t="s">
        <v>2033</v>
      </c>
      <c r="C537" t="s">
        <v>202</v>
      </c>
      <c r="D537" t="s">
        <v>106</v>
      </c>
      <c r="E537" s="9">
        <v>0</v>
      </c>
      <c r="F537" s="9">
        <v>4</v>
      </c>
      <c r="G537" s="9">
        <v>2</v>
      </c>
      <c r="H537" s="9">
        <v>8</v>
      </c>
      <c r="I537" s="9">
        <v>1</v>
      </c>
      <c r="J537" s="9">
        <v>4</v>
      </c>
      <c r="K537">
        <v>18.2</v>
      </c>
      <c r="L537" s="9">
        <v>0</v>
      </c>
      <c r="M537" s="19">
        <v>2</v>
      </c>
      <c r="N537" s="19">
        <v>5</v>
      </c>
      <c r="O537" s="19">
        <v>1</v>
      </c>
      <c r="P537" s="19">
        <v>2</v>
      </c>
      <c r="Q537" s="19">
        <f t="shared" si="48"/>
        <v>18.2</v>
      </c>
      <c r="R537" s="3">
        <f t="shared" si="49"/>
        <v>5.0505325251777933</v>
      </c>
      <c r="S537" s="3">
        <f t="shared" si="50"/>
        <v>0.15526315789473688</v>
      </c>
      <c r="T537" s="9">
        <f t="shared" si="51"/>
        <v>0</v>
      </c>
      <c r="U537" s="9">
        <f t="shared" si="52"/>
        <v>18.2</v>
      </c>
      <c r="V537" s="9">
        <f t="shared" si="53"/>
        <v>7</v>
      </c>
    </row>
    <row r="538" spans="1:22" x14ac:dyDescent="0.25">
      <c r="A538" t="s">
        <v>4306</v>
      </c>
      <c r="B538" s="32" t="s">
        <v>2457</v>
      </c>
      <c r="C538" t="s">
        <v>202</v>
      </c>
      <c r="D538" t="s">
        <v>106</v>
      </c>
      <c r="E538" s="9">
        <v>1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>
        <v>0</v>
      </c>
      <c r="L538" s="9">
        <v>0</v>
      </c>
      <c r="M538" s="19">
        <v>0</v>
      </c>
      <c r="N538" s="19">
        <v>0</v>
      </c>
      <c r="O538" s="19">
        <v>0</v>
      </c>
      <c r="P538" s="19">
        <v>0</v>
      </c>
      <c r="Q538" s="19">
        <f t="shared" si="48"/>
        <v>0</v>
      </c>
      <c r="R538" s="3">
        <f t="shared" si="49"/>
        <v>0.28867513459481287</v>
      </c>
      <c r="S538" s="3">
        <f t="shared" si="50"/>
        <v>3.2894736842105261E-2</v>
      </c>
      <c r="T538" s="9">
        <f t="shared" si="51"/>
        <v>0</v>
      </c>
      <c r="U538" s="9">
        <f t="shared" si="52"/>
        <v>1</v>
      </c>
      <c r="V538" s="9">
        <f t="shared" si="53"/>
        <v>0</v>
      </c>
    </row>
    <row r="539" spans="1:22" x14ac:dyDescent="0.25">
      <c r="A539" t="s">
        <v>2799</v>
      </c>
      <c r="B539" s="32" t="s">
        <v>2087</v>
      </c>
      <c r="C539" t="s">
        <v>202</v>
      </c>
      <c r="D539" t="s">
        <v>861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>
        <v>0</v>
      </c>
      <c r="L539" s="9">
        <v>0</v>
      </c>
      <c r="M539" s="19">
        <v>0</v>
      </c>
      <c r="N539" s="19">
        <v>0</v>
      </c>
      <c r="O539" s="19">
        <v>1</v>
      </c>
      <c r="P539" s="19">
        <v>0</v>
      </c>
      <c r="Q539" s="19">
        <f t="shared" si="48"/>
        <v>0</v>
      </c>
      <c r="R539" s="3">
        <f t="shared" si="49"/>
        <v>0.28867513459481287</v>
      </c>
      <c r="S539" s="3">
        <f t="shared" si="50"/>
        <v>3.2894736842105261E-2</v>
      </c>
      <c r="T539" s="9">
        <f t="shared" si="51"/>
        <v>0</v>
      </c>
      <c r="U539" s="9">
        <f t="shared" si="52"/>
        <v>1</v>
      </c>
      <c r="V539" s="9">
        <f t="shared" si="53"/>
        <v>0</v>
      </c>
    </row>
    <row r="540" spans="1:22" x14ac:dyDescent="0.25">
      <c r="A540" t="s">
        <v>2799</v>
      </c>
      <c r="B540" s="32" t="s">
        <v>2087</v>
      </c>
      <c r="C540" t="s">
        <v>202</v>
      </c>
      <c r="D540" t="s">
        <v>119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>
        <v>1.4</v>
      </c>
      <c r="L540" s="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f t="shared" si="48"/>
        <v>1.4</v>
      </c>
      <c r="R540" s="3">
        <f t="shared" si="49"/>
        <v>0.404145188432738</v>
      </c>
      <c r="S540" s="3">
        <f t="shared" si="50"/>
        <v>4.6052631578947366E-2</v>
      </c>
      <c r="T540" s="9">
        <f t="shared" si="51"/>
        <v>0</v>
      </c>
      <c r="U540" s="9">
        <f t="shared" si="52"/>
        <v>1.4</v>
      </c>
      <c r="V540" s="9">
        <f t="shared" si="53"/>
        <v>1</v>
      </c>
    </row>
    <row r="541" spans="1:22" x14ac:dyDescent="0.25">
      <c r="A541" t="s">
        <v>2799</v>
      </c>
      <c r="B541" s="32" t="s">
        <v>2087</v>
      </c>
      <c r="C541" t="s">
        <v>202</v>
      </c>
      <c r="D541" t="s">
        <v>106</v>
      </c>
      <c r="E541" s="9">
        <v>0</v>
      </c>
      <c r="F541" s="9">
        <v>13</v>
      </c>
      <c r="G541" s="9">
        <v>4</v>
      </c>
      <c r="H541" s="9">
        <v>2</v>
      </c>
      <c r="I541" s="9">
        <v>3</v>
      </c>
      <c r="J541" s="9">
        <v>6</v>
      </c>
      <c r="K541">
        <v>15.399999999999999</v>
      </c>
      <c r="L541" s="9">
        <v>2.8</v>
      </c>
      <c r="M541" s="19">
        <v>1</v>
      </c>
      <c r="N541" s="19">
        <v>2</v>
      </c>
      <c r="O541" s="19">
        <v>2</v>
      </c>
      <c r="P541" s="19">
        <v>5</v>
      </c>
      <c r="Q541" s="19">
        <f t="shared" si="48"/>
        <v>15.399999999999999</v>
      </c>
      <c r="R541" s="3">
        <f t="shared" si="49"/>
        <v>4.7653738445989609</v>
      </c>
      <c r="S541" s="3">
        <f t="shared" si="50"/>
        <v>0.16806220095693777</v>
      </c>
      <c r="T541" s="9">
        <f t="shared" si="51"/>
        <v>0</v>
      </c>
      <c r="U541" s="9">
        <f t="shared" si="52"/>
        <v>15.399999999999999</v>
      </c>
      <c r="V541" s="9">
        <f t="shared" si="53"/>
        <v>6</v>
      </c>
    </row>
    <row r="542" spans="1:22" x14ac:dyDescent="0.25">
      <c r="A542" t="s">
        <v>3865</v>
      </c>
      <c r="B542" s="32" t="s">
        <v>2414</v>
      </c>
      <c r="C542" t="s">
        <v>202</v>
      </c>
      <c r="D542" t="s">
        <v>106</v>
      </c>
      <c r="E542" s="9">
        <v>0</v>
      </c>
      <c r="F542" s="9">
        <v>4</v>
      </c>
      <c r="G542" s="9">
        <v>3</v>
      </c>
      <c r="H542" s="9">
        <v>2</v>
      </c>
      <c r="I542" s="9">
        <v>5</v>
      </c>
      <c r="J542" s="9">
        <v>2</v>
      </c>
      <c r="K542">
        <v>11.2</v>
      </c>
      <c r="L542" s="9">
        <v>0</v>
      </c>
      <c r="M542" s="19">
        <v>1</v>
      </c>
      <c r="N542" s="19">
        <v>2</v>
      </c>
      <c r="O542" s="19">
        <v>0</v>
      </c>
      <c r="P542" s="19">
        <v>1</v>
      </c>
      <c r="Q542" s="19">
        <f t="shared" si="48"/>
        <v>11.2</v>
      </c>
      <c r="R542" s="3">
        <f t="shared" si="49"/>
        <v>3.1380364445418296</v>
      </c>
      <c r="S542" s="3">
        <f t="shared" si="50"/>
        <v>0.11403508771929825</v>
      </c>
      <c r="T542" s="9">
        <f t="shared" si="51"/>
        <v>0</v>
      </c>
      <c r="U542" s="9">
        <f t="shared" si="52"/>
        <v>11.2</v>
      </c>
      <c r="V542" s="9">
        <f t="shared" si="53"/>
        <v>4</v>
      </c>
    </row>
    <row r="543" spans="1:22" x14ac:dyDescent="0.25">
      <c r="A543" t="s">
        <v>3831</v>
      </c>
      <c r="B543" s="32" t="s">
        <v>2145</v>
      </c>
      <c r="C543" t="s">
        <v>202</v>
      </c>
      <c r="D543" t="s">
        <v>106</v>
      </c>
      <c r="E543" s="9">
        <v>0</v>
      </c>
      <c r="F543" s="9">
        <v>0</v>
      </c>
      <c r="G543" s="9">
        <v>2</v>
      </c>
      <c r="H543" s="9">
        <v>0</v>
      </c>
      <c r="I543" s="9">
        <v>0</v>
      </c>
      <c r="J543" s="9">
        <v>0</v>
      </c>
      <c r="K543">
        <v>4.1999999999999993</v>
      </c>
      <c r="L543" s="9">
        <v>0</v>
      </c>
      <c r="M543" s="19">
        <v>0</v>
      </c>
      <c r="N543" s="19">
        <v>1</v>
      </c>
      <c r="O543" s="19">
        <v>1</v>
      </c>
      <c r="P543" s="19">
        <v>0</v>
      </c>
      <c r="Q543" s="19">
        <f t="shared" si="48"/>
        <v>4.1999999999999993</v>
      </c>
      <c r="R543" s="3">
        <f t="shared" si="49"/>
        <v>1.2805065285647588</v>
      </c>
      <c r="S543" s="3">
        <f t="shared" si="50"/>
        <v>6.7434210526315791E-2</v>
      </c>
      <c r="T543" s="9">
        <f t="shared" si="51"/>
        <v>0</v>
      </c>
      <c r="U543" s="9">
        <f t="shared" si="52"/>
        <v>4.1999999999999993</v>
      </c>
      <c r="V543" s="9">
        <f t="shared" si="53"/>
        <v>2</v>
      </c>
    </row>
    <row r="544" spans="1:22" x14ac:dyDescent="0.25">
      <c r="A544" t="s">
        <v>3843</v>
      </c>
      <c r="B544" s="32" t="s">
        <v>2395</v>
      </c>
      <c r="C544" t="s">
        <v>202</v>
      </c>
      <c r="D544" t="s">
        <v>119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>
        <v>1.4</v>
      </c>
      <c r="L544" s="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f t="shared" si="48"/>
        <v>1.4</v>
      </c>
      <c r="R544" s="3">
        <f t="shared" si="49"/>
        <v>0.404145188432738</v>
      </c>
      <c r="S544" s="3">
        <f t="shared" si="50"/>
        <v>4.6052631578947366E-2</v>
      </c>
      <c r="T544" s="9">
        <f t="shared" si="51"/>
        <v>0</v>
      </c>
      <c r="U544" s="9">
        <f t="shared" si="52"/>
        <v>1.4</v>
      </c>
      <c r="V544" s="9">
        <f t="shared" si="53"/>
        <v>1</v>
      </c>
    </row>
    <row r="545" spans="1:22" x14ac:dyDescent="0.25">
      <c r="A545" t="s">
        <v>3843</v>
      </c>
      <c r="B545" s="32" t="s">
        <v>2395</v>
      </c>
      <c r="C545" t="s">
        <v>202</v>
      </c>
      <c r="D545" t="s">
        <v>106</v>
      </c>
      <c r="E545" s="9">
        <v>1</v>
      </c>
      <c r="F545" s="9">
        <v>0</v>
      </c>
      <c r="G545" s="9">
        <v>1</v>
      </c>
      <c r="H545" s="9">
        <v>2</v>
      </c>
      <c r="I545" s="9">
        <v>1</v>
      </c>
      <c r="J545" s="9">
        <v>0</v>
      </c>
      <c r="K545">
        <v>2.8</v>
      </c>
      <c r="L545" s="9">
        <v>1.4</v>
      </c>
      <c r="M545" s="19">
        <v>1</v>
      </c>
      <c r="N545" s="19">
        <v>2</v>
      </c>
      <c r="O545" s="19">
        <v>0</v>
      </c>
      <c r="P545" s="19">
        <v>0</v>
      </c>
      <c r="Q545" s="19">
        <f t="shared" si="48"/>
        <v>2.8</v>
      </c>
      <c r="R545" s="3">
        <f t="shared" si="49"/>
        <v>0.92425235960879459</v>
      </c>
      <c r="S545" s="3">
        <f t="shared" si="50"/>
        <v>5.0164473684210523E-2</v>
      </c>
      <c r="T545" s="9">
        <f t="shared" si="51"/>
        <v>0</v>
      </c>
      <c r="U545" s="9">
        <f t="shared" si="52"/>
        <v>2.8</v>
      </c>
      <c r="V545" s="9">
        <f t="shared" si="53"/>
        <v>1</v>
      </c>
    </row>
    <row r="546" spans="1:22" x14ac:dyDescent="0.25">
      <c r="A546" t="s">
        <v>3070</v>
      </c>
      <c r="B546" s="32" t="s">
        <v>1997</v>
      </c>
      <c r="C546" t="s">
        <v>202</v>
      </c>
      <c r="D546" t="s">
        <v>106</v>
      </c>
      <c r="E546" s="9">
        <v>0</v>
      </c>
      <c r="F546" s="9">
        <v>0</v>
      </c>
      <c r="G546" s="9">
        <v>0</v>
      </c>
      <c r="H546" s="9">
        <v>0</v>
      </c>
      <c r="I546" s="9">
        <v>1</v>
      </c>
      <c r="J546" s="9">
        <v>0</v>
      </c>
      <c r="K546">
        <v>1.4</v>
      </c>
      <c r="L546" s="9">
        <v>0</v>
      </c>
      <c r="M546" s="19">
        <v>1</v>
      </c>
      <c r="N546" s="19">
        <v>0</v>
      </c>
      <c r="O546" s="19">
        <v>0</v>
      </c>
      <c r="P546" s="19">
        <v>1</v>
      </c>
      <c r="Q546" s="19">
        <f t="shared" si="48"/>
        <v>1.4</v>
      </c>
      <c r="R546" s="3">
        <f t="shared" si="49"/>
        <v>0.55158174756097966</v>
      </c>
      <c r="S546" s="3">
        <f t="shared" si="50"/>
        <v>3.6184210526315791E-2</v>
      </c>
      <c r="T546" s="9">
        <f t="shared" si="51"/>
        <v>0</v>
      </c>
      <c r="U546" s="9">
        <f t="shared" si="52"/>
        <v>1.4</v>
      </c>
      <c r="V546" s="9">
        <f t="shared" si="53"/>
        <v>1</v>
      </c>
    </row>
    <row r="547" spans="1:22" x14ac:dyDescent="0.25">
      <c r="A547" t="s">
        <v>6844</v>
      </c>
      <c r="B547" s="32" t="s">
        <v>6845</v>
      </c>
      <c r="C547" t="s">
        <v>202</v>
      </c>
      <c r="D547" t="s">
        <v>106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>
        <v>0</v>
      </c>
      <c r="L547" s="9">
        <v>0</v>
      </c>
      <c r="M547" s="19">
        <v>0</v>
      </c>
      <c r="N547" s="19">
        <v>0</v>
      </c>
      <c r="O547" s="19">
        <v>0</v>
      </c>
      <c r="P547" s="19">
        <v>1</v>
      </c>
      <c r="Q547" s="19">
        <f t="shared" si="48"/>
        <v>0</v>
      </c>
      <c r="R547" s="3">
        <f t="shared" si="49"/>
        <v>0.28867513459481287</v>
      </c>
      <c r="S547" s="3">
        <f t="shared" si="50"/>
        <v>3.2894736842105261E-2</v>
      </c>
      <c r="T547" s="9">
        <f t="shared" si="51"/>
        <v>0</v>
      </c>
      <c r="U547" s="9">
        <f t="shared" si="52"/>
        <v>1</v>
      </c>
      <c r="V547" s="9">
        <f t="shared" si="53"/>
        <v>0</v>
      </c>
    </row>
    <row r="548" spans="1:22" x14ac:dyDescent="0.25">
      <c r="A548" t="s">
        <v>628</v>
      </c>
      <c r="B548" s="32" t="s">
        <v>145</v>
      </c>
      <c r="C548" t="s">
        <v>202</v>
      </c>
      <c r="D548" t="s">
        <v>861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>
        <v>0</v>
      </c>
      <c r="L548" s="9">
        <v>0</v>
      </c>
      <c r="M548" s="19">
        <v>0</v>
      </c>
      <c r="N548" s="19">
        <v>0</v>
      </c>
      <c r="O548" s="19">
        <v>0</v>
      </c>
      <c r="P548" s="19">
        <v>6</v>
      </c>
      <c r="Q548" s="19">
        <f t="shared" si="48"/>
        <v>0</v>
      </c>
      <c r="R548" s="3">
        <f t="shared" si="49"/>
        <v>1.7320508075688772</v>
      </c>
      <c r="S548" s="3">
        <f t="shared" si="50"/>
        <v>0.19736842105263158</v>
      </c>
      <c r="T548" s="9">
        <f t="shared" si="51"/>
        <v>0</v>
      </c>
      <c r="U548" s="9">
        <f t="shared" si="52"/>
        <v>6</v>
      </c>
      <c r="V548" s="9">
        <f t="shared" si="53"/>
        <v>2</v>
      </c>
    </row>
    <row r="549" spans="1:22" x14ac:dyDescent="0.25">
      <c r="A549" t="s">
        <v>628</v>
      </c>
      <c r="B549" s="32" t="s">
        <v>145</v>
      </c>
      <c r="C549" t="s">
        <v>202</v>
      </c>
      <c r="D549" t="s">
        <v>113</v>
      </c>
      <c r="E549" s="9">
        <v>4</v>
      </c>
      <c r="F549" s="9">
        <v>2</v>
      </c>
      <c r="G549" s="9">
        <v>0</v>
      </c>
      <c r="H549" s="9">
        <v>7</v>
      </c>
      <c r="I549" s="9">
        <v>2</v>
      </c>
      <c r="J549" s="9">
        <v>2</v>
      </c>
      <c r="K549">
        <v>11.2</v>
      </c>
      <c r="L549" s="9">
        <v>2.8</v>
      </c>
      <c r="M549" s="19">
        <v>6</v>
      </c>
      <c r="N549" s="19">
        <v>6</v>
      </c>
      <c r="O549" s="19">
        <v>2</v>
      </c>
      <c r="P549" s="19">
        <v>8</v>
      </c>
      <c r="Q549" s="19">
        <f t="shared" si="48"/>
        <v>11.2</v>
      </c>
      <c r="R549" s="3">
        <f t="shared" si="49"/>
        <v>3.2501282025996039</v>
      </c>
      <c r="S549" s="3">
        <f t="shared" si="50"/>
        <v>0.15849282296650719</v>
      </c>
      <c r="T549" s="9">
        <f t="shared" si="51"/>
        <v>0</v>
      </c>
      <c r="U549" s="9">
        <f t="shared" si="52"/>
        <v>11.2</v>
      </c>
      <c r="V549" s="9">
        <f t="shared" si="53"/>
        <v>4</v>
      </c>
    </row>
    <row r="550" spans="1:22" x14ac:dyDescent="0.25">
      <c r="A550" t="s">
        <v>628</v>
      </c>
      <c r="B550" s="32" t="s">
        <v>145</v>
      </c>
      <c r="C550" t="s">
        <v>202</v>
      </c>
      <c r="D550" t="s">
        <v>106</v>
      </c>
      <c r="E550" s="9">
        <v>0</v>
      </c>
      <c r="F550" s="9">
        <v>2</v>
      </c>
      <c r="G550" s="9">
        <v>0</v>
      </c>
      <c r="H550" s="9">
        <v>7</v>
      </c>
      <c r="I550" s="9">
        <v>11</v>
      </c>
      <c r="J550" s="9">
        <v>5</v>
      </c>
      <c r="K550">
        <v>23.799999999999997</v>
      </c>
      <c r="L550" s="9">
        <v>2.8</v>
      </c>
      <c r="M550" s="19">
        <v>12</v>
      </c>
      <c r="N550" s="19">
        <v>9</v>
      </c>
      <c r="O550" s="19">
        <v>15</v>
      </c>
      <c r="P550" s="19">
        <v>24</v>
      </c>
      <c r="Q550" s="19">
        <f t="shared" si="48"/>
        <v>23.799999999999997</v>
      </c>
      <c r="R550" s="3">
        <f t="shared" si="49"/>
        <v>8.3197464996345776</v>
      </c>
      <c r="S550" s="3">
        <f t="shared" si="50"/>
        <v>0.36710526315789477</v>
      </c>
      <c r="T550" s="9">
        <f t="shared" si="51"/>
        <v>0</v>
      </c>
      <c r="U550" s="9">
        <f t="shared" si="52"/>
        <v>24</v>
      </c>
      <c r="V550" s="9">
        <f t="shared" si="53"/>
        <v>11</v>
      </c>
    </row>
    <row r="551" spans="1:22" x14ac:dyDescent="0.25">
      <c r="A551" t="s">
        <v>628</v>
      </c>
      <c r="B551" s="32" t="s">
        <v>145</v>
      </c>
      <c r="C551" t="s">
        <v>202</v>
      </c>
      <c r="D551" t="s">
        <v>108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>
        <v>1.4</v>
      </c>
      <c r="L551" s="9">
        <v>0</v>
      </c>
      <c r="M551" s="19">
        <v>0</v>
      </c>
      <c r="N551" s="19">
        <v>0</v>
      </c>
      <c r="O551" s="19">
        <v>2</v>
      </c>
      <c r="P551" s="19">
        <v>1</v>
      </c>
      <c r="Q551" s="19">
        <f t="shared" si="48"/>
        <v>1.4</v>
      </c>
      <c r="R551" s="3">
        <f t="shared" si="49"/>
        <v>0.69718046878882522</v>
      </c>
      <c r="S551" s="3">
        <f t="shared" si="50"/>
        <v>4.8245614035087724E-2</v>
      </c>
      <c r="T551" s="9">
        <f t="shared" si="51"/>
        <v>0</v>
      </c>
      <c r="U551" s="9">
        <f t="shared" si="52"/>
        <v>2</v>
      </c>
      <c r="V551" s="9">
        <f t="shared" si="53"/>
        <v>1</v>
      </c>
    </row>
    <row r="552" spans="1:22" x14ac:dyDescent="0.25">
      <c r="A552" t="s">
        <v>628</v>
      </c>
      <c r="B552" s="32" t="s">
        <v>145</v>
      </c>
      <c r="C552" t="s">
        <v>202</v>
      </c>
      <c r="D552" t="s">
        <v>109</v>
      </c>
      <c r="E552" s="9">
        <v>0</v>
      </c>
      <c r="F552" s="9">
        <v>0</v>
      </c>
      <c r="G552" s="9">
        <v>0</v>
      </c>
      <c r="H552" s="9">
        <v>2</v>
      </c>
      <c r="I552" s="9">
        <v>0</v>
      </c>
      <c r="J552" s="9">
        <v>0</v>
      </c>
      <c r="K552">
        <v>0</v>
      </c>
      <c r="L552" s="9">
        <v>0</v>
      </c>
      <c r="M552" s="19">
        <v>1</v>
      </c>
      <c r="N552" s="19">
        <v>0</v>
      </c>
      <c r="O552" s="19">
        <v>0</v>
      </c>
      <c r="P552" s="19">
        <v>0</v>
      </c>
      <c r="Q552" s="19">
        <f t="shared" si="48"/>
        <v>0</v>
      </c>
      <c r="R552" s="3">
        <f t="shared" si="49"/>
        <v>0.62158156050806102</v>
      </c>
      <c r="S552" s="3">
        <f t="shared" si="50"/>
        <v>4.9342105263157895E-2</v>
      </c>
      <c r="T552" s="9">
        <f t="shared" si="51"/>
        <v>0</v>
      </c>
      <c r="U552" s="9">
        <f t="shared" si="52"/>
        <v>2</v>
      </c>
      <c r="V552" s="9">
        <f t="shared" si="53"/>
        <v>1</v>
      </c>
    </row>
    <row r="553" spans="1:22" x14ac:dyDescent="0.25">
      <c r="A553" t="s">
        <v>628</v>
      </c>
      <c r="B553" s="32" t="s">
        <v>145</v>
      </c>
      <c r="C553" t="s">
        <v>202</v>
      </c>
      <c r="D553" t="s">
        <v>4746</v>
      </c>
      <c r="E553" s="9">
        <v>1</v>
      </c>
      <c r="F553" s="9">
        <v>0</v>
      </c>
      <c r="G553" s="9">
        <v>18</v>
      </c>
      <c r="H553" s="9">
        <v>3</v>
      </c>
      <c r="I553" s="9">
        <v>2</v>
      </c>
      <c r="J553" s="9">
        <v>0</v>
      </c>
      <c r="K553">
        <v>11.2</v>
      </c>
      <c r="L553" s="9">
        <v>5.6</v>
      </c>
      <c r="M553" s="19">
        <v>0</v>
      </c>
      <c r="N553" s="19">
        <v>2</v>
      </c>
      <c r="O553" s="19">
        <v>4</v>
      </c>
      <c r="P553" s="19">
        <v>6</v>
      </c>
      <c r="Q553" s="19">
        <f t="shared" si="48"/>
        <v>11.2</v>
      </c>
      <c r="R553" s="3">
        <f t="shared" si="49"/>
        <v>5.3807738544494939</v>
      </c>
      <c r="S553" s="3">
        <f t="shared" si="50"/>
        <v>0.19298245614035089</v>
      </c>
      <c r="T553" s="9">
        <f t="shared" si="51"/>
        <v>0</v>
      </c>
      <c r="U553" s="9">
        <f t="shared" si="52"/>
        <v>18</v>
      </c>
      <c r="V553" s="9">
        <f t="shared" si="53"/>
        <v>7</v>
      </c>
    </row>
    <row r="554" spans="1:22" x14ac:dyDescent="0.25">
      <c r="A554" t="s">
        <v>4189</v>
      </c>
      <c r="B554" s="32" t="s">
        <v>2438</v>
      </c>
      <c r="C554" t="s">
        <v>202</v>
      </c>
      <c r="D554" t="s">
        <v>106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>
        <v>0</v>
      </c>
      <c r="L554" s="9">
        <v>1.4</v>
      </c>
      <c r="M554" s="19">
        <v>0</v>
      </c>
      <c r="N554" s="19">
        <v>1</v>
      </c>
      <c r="O554" s="19">
        <v>0</v>
      </c>
      <c r="P554" s="19">
        <v>0</v>
      </c>
      <c r="Q554" s="19">
        <f t="shared" si="48"/>
        <v>0</v>
      </c>
      <c r="R554" s="3">
        <f t="shared" si="49"/>
        <v>0.47482054026183984</v>
      </c>
      <c r="S554" s="3">
        <f t="shared" si="50"/>
        <v>3.9473684210526314E-2</v>
      </c>
      <c r="T554" s="9">
        <f t="shared" si="51"/>
        <v>0</v>
      </c>
      <c r="U554" s="9">
        <f t="shared" si="52"/>
        <v>1.4</v>
      </c>
      <c r="V554" s="9">
        <f t="shared" si="53"/>
        <v>1</v>
      </c>
    </row>
    <row r="555" spans="1:22" x14ac:dyDescent="0.25">
      <c r="A555" t="s">
        <v>4419</v>
      </c>
      <c r="B555" s="32" t="s">
        <v>2473</v>
      </c>
      <c r="C555" t="s">
        <v>202</v>
      </c>
      <c r="D555" t="s">
        <v>106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1</v>
      </c>
      <c r="K555">
        <v>0</v>
      </c>
      <c r="L555" s="9">
        <v>0</v>
      </c>
      <c r="M555" s="19">
        <v>0</v>
      </c>
      <c r="N555" s="19">
        <v>0</v>
      </c>
      <c r="O555" s="19">
        <v>0</v>
      </c>
      <c r="P555" s="19">
        <v>1</v>
      </c>
      <c r="Q555" s="19">
        <f t="shared" si="48"/>
        <v>0</v>
      </c>
      <c r="R555" s="3">
        <f t="shared" si="49"/>
        <v>0.38924947208076149</v>
      </c>
      <c r="S555" s="3">
        <f t="shared" si="50"/>
        <v>3.2894736842105261E-2</v>
      </c>
      <c r="T555" s="9">
        <f t="shared" si="51"/>
        <v>0</v>
      </c>
      <c r="U555" s="9">
        <f t="shared" si="52"/>
        <v>1</v>
      </c>
      <c r="V555" s="9">
        <f t="shared" si="53"/>
        <v>1</v>
      </c>
    </row>
    <row r="556" spans="1:22" x14ac:dyDescent="0.25">
      <c r="A556" t="s">
        <v>4418</v>
      </c>
      <c r="B556" s="32" t="s">
        <v>2445</v>
      </c>
      <c r="C556" t="s">
        <v>202</v>
      </c>
      <c r="D556" t="s">
        <v>106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1</v>
      </c>
      <c r="K556">
        <v>0</v>
      </c>
      <c r="L556" s="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f t="shared" si="48"/>
        <v>0</v>
      </c>
      <c r="R556" s="3">
        <f t="shared" si="49"/>
        <v>0.28867513459481287</v>
      </c>
      <c r="S556" s="3">
        <f t="shared" si="50"/>
        <v>3.2894736842105261E-2</v>
      </c>
      <c r="T556" s="9">
        <f t="shared" si="51"/>
        <v>0</v>
      </c>
      <c r="U556" s="9">
        <f t="shared" si="52"/>
        <v>1</v>
      </c>
      <c r="V556" s="9">
        <f t="shared" si="53"/>
        <v>0</v>
      </c>
    </row>
    <row r="557" spans="1:22" x14ac:dyDescent="0.25">
      <c r="A557" t="s">
        <v>4029</v>
      </c>
      <c r="B557" s="32" t="s">
        <v>2412</v>
      </c>
      <c r="C557" t="s">
        <v>202</v>
      </c>
      <c r="D557" t="s">
        <v>106</v>
      </c>
      <c r="E557" s="9">
        <v>0</v>
      </c>
      <c r="F557" s="9">
        <v>1</v>
      </c>
      <c r="G557" s="9">
        <v>0</v>
      </c>
      <c r="H557" s="9">
        <v>0</v>
      </c>
      <c r="I557" s="9">
        <v>0</v>
      </c>
      <c r="J557" s="9">
        <v>0</v>
      </c>
      <c r="K557">
        <v>0</v>
      </c>
      <c r="L557" s="9">
        <v>0</v>
      </c>
      <c r="M557" s="19">
        <v>0</v>
      </c>
      <c r="N557" s="19">
        <v>0</v>
      </c>
      <c r="O557" s="19">
        <v>1</v>
      </c>
      <c r="P557" s="19">
        <v>0</v>
      </c>
      <c r="Q557" s="19">
        <f t="shared" si="48"/>
        <v>0</v>
      </c>
      <c r="R557" s="3">
        <f t="shared" si="49"/>
        <v>0.38924947208076149</v>
      </c>
      <c r="S557" s="3">
        <f t="shared" si="50"/>
        <v>3.2894736842105261E-2</v>
      </c>
      <c r="T557" s="9">
        <f t="shared" si="51"/>
        <v>0</v>
      </c>
      <c r="U557" s="9">
        <f t="shared" si="52"/>
        <v>1</v>
      </c>
      <c r="V557" s="9">
        <f t="shared" si="53"/>
        <v>1</v>
      </c>
    </row>
    <row r="558" spans="1:22" x14ac:dyDescent="0.25">
      <c r="A558" t="s">
        <v>4169</v>
      </c>
      <c r="B558" s="32" t="s">
        <v>2480</v>
      </c>
      <c r="C558" t="s">
        <v>202</v>
      </c>
      <c r="D558" t="s">
        <v>106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>
        <v>2.8</v>
      </c>
      <c r="L558" s="9">
        <v>0</v>
      </c>
      <c r="M558" s="19">
        <v>0</v>
      </c>
      <c r="N558" s="19">
        <v>2</v>
      </c>
      <c r="O558" s="19">
        <v>0</v>
      </c>
      <c r="P558" s="19">
        <v>0</v>
      </c>
      <c r="Q558" s="19">
        <f t="shared" si="48"/>
        <v>2.8</v>
      </c>
      <c r="R558" s="3">
        <f t="shared" si="49"/>
        <v>0.94964108052367968</v>
      </c>
      <c r="S558" s="3">
        <f t="shared" si="50"/>
        <v>7.8947368421052627E-2</v>
      </c>
      <c r="T558" s="9">
        <f t="shared" si="51"/>
        <v>0</v>
      </c>
      <c r="U558" s="9">
        <f t="shared" si="52"/>
        <v>2.8</v>
      </c>
      <c r="V558" s="9">
        <f t="shared" si="53"/>
        <v>1</v>
      </c>
    </row>
    <row r="559" spans="1:22" x14ac:dyDescent="0.25">
      <c r="A559" t="s">
        <v>4426</v>
      </c>
      <c r="B559" s="32" t="s">
        <v>2400</v>
      </c>
      <c r="C559" t="s">
        <v>202</v>
      </c>
      <c r="D559" t="s">
        <v>106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>
        <v>1.4</v>
      </c>
      <c r="L559" s="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f t="shared" si="48"/>
        <v>1.4</v>
      </c>
      <c r="R559" s="3">
        <f t="shared" si="49"/>
        <v>0.404145188432738</v>
      </c>
      <c r="S559" s="3">
        <f t="shared" si="50"/>
        <v>4.6052631578947366E-2</v>
      </c>
      <c r="T559" s="9">
        <f t="shared" si="51"/>
        <v>0</v>
      </c>
      <c r="U559" s="9">
        <f t="shared" si="52"/>
        <v>1.4</v>
      </c>
      <c r="V559" s="9">
        <f t="shared" si="53"/>
        <v>1</v>
      </c>
    </row>
    <row r="560" spans="1:22" x14ac:dyDescent="0.25">
      <c r="A560" t="s">
        <v>3838</v>
      </c>
      <c r="B560" s="32" t="s">
        <v>2161</v>
      </c>
      <c r="C560" t="s">
        <v>202</v>
      </c>
      <c r="D560" t="s">
        <v>119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>
        <v>2.8</v>
      </c>
      <c r="L560" s="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f t="shared" si="48"/>
        <v>2.8</v>
      </c>
      <c r="R560" s="3">
        <f t="shared" si="49"/>
        <v>0.808290376865476</v>
      </c>
      <c r="S560" s="3">
        <f t="shared" si="50"/>
        <v>9.2105263157894732E-2</v>
      </c>
      <c r="T560" s="9">
        <f t="shared" si="51"/>
        <v>0</v>
      </c>
      <c r="U560" s="9">
        <f t="shared" si="52"/>
        <v>2.8</v>
      </c>
      <c r="V560" s="9">
        <f t="shared" si="53"/>
        <v>1</v>
      </c>
    </row>
    <row r="561" spans="1:22" x14ac:dyDescent="0.25">
      <c r="A561" t="s">
        <v>3838</v>
      </c>
      <c r="B561" s="32" t="s">
        <v>2161</v>
      </c>
      <c r="C561" t="s">
        <v>202</v>
      </c>
      <c r="D561" t="s">
        <v>106</v>
      </c>
      <c r="E561" s="9">
        <v>1</v>
      </c>
      <c r="F561" s="9">
        <v>1</v>
      </c>
      <c r="G561" s="9">
        <v>2</v>
      </c>
      <c r="H561" s="9">
        <v>1</v>
      </c>
      <c r="I561" s="9">
        <v>0</v>
      </c>
      <c r="J561" s="9">
        <v>4</v>
      </c>
      <c r="K561">
        <v>18.2</v>
      </c>
      <c r="L561" s="9">
        <v>1.4</v>
      </c>
      <c r="M561" s="19">
        <v>0</v>
      </c>
      <c r="N561" s="19">
        <v>2</v>
      </c>
      <c r="O561" s="19">
        <v>3</v>
      </c>
      <c r="P561" s="19">
        <v>0</v>
      </c>
      <c r="Q561" s="19">
        <f t="shared" si="48"/>
        <v>18.2</v>
      </c>
      <c r="R561" s="3">
        <f t="shared" si="49"/>
        <v>5.0010907901086021</v>
      </c>
      <c r="S561" s="3">
        <f t="shared" si="50"/>
        <v>0.12280701754385963</v>
      </c>
      <c r="T561" s="9">
        <f t="shared" si="51"/>
        <v>0</v>
      </c>
      <c r="U561" s="9">
        <f t="shared" si="52"/>
        <v>18.2</v>
      </c>
      <c r="V561" s="9">
        <f t="shared" si="53"/>
        <v>6</v>
      </c>
    </row>
    <row r="562" spans="1:22" x14ac:dyDescent="0.25">
      <c r="A562" t="s">
        <v>3806</v>
      </c>
      <c r="B562" s="32" t="s">
        <v>2159</v>
      </c>
      <c r="C562" t="s">
        <v>202</v>
      </c>
      <c r="D562" t="s">
        <v>119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>
        <v>2.8</v>
      </c>
      <c r="L562" s="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f t="shared" si="48"/>
        <v>2.8</v>
      </c>
      <c r="R562" s="3">
        <f t="shared" si="49"/>
        <v>0.808290376865476</v>
      </c>
      <c r="S562" s="3">
        <f t="shared" si="50"/>
        <v>9.2105263157894732E-2</v>
      </c>
      <c r="T562" s="9">
        <f t="shared" si="51"/>
        <v>0</v>
      </c>
      <c r="U562" s="9">
        <f t="shared" si="52"/>
        <v>2.8</v>
      </c>
      <c r="V562" s="9">
        <f t="shared" si="53"/>
        <v>1</v>
      </c>
    </row>
    <row r="563" spans="1:22" x14ac:dyDescent="0.25">
      <c r="A563" t="s">
        <v>3806</v>
      </c>
      <c r="B563" s="32" t="s">
        <v>2159</v>
      </c>
      <c r="C563" t="s">
        <v>202</v>
      </c>
      <c r="D563" t="s">
        <v>106</v>
      </c>
      <c r="E563" s="9">
        <v>4</v>
      </c>
      <c r="F563" s="9">
        <v>1</v>
      </c>
      <c r="G563" s="9">
        <v>1</v>
      </c>
      <c r="H563" s="9">
        <v>1</v>
      </c>
      <c r="I563" s="9">
        <v>1</v>
      </c>
      <c r="J563" s="9">
        <v>1</v>
      </c>
      <c r="K563">
        <v>1.4</v>
      </c>
      <c r="L563" s="9">
        <v>4.1999999999999993</v>
      </c>
      <c r="M563" s="19">
        <v>1</v>
      </c>
      <c r="N563" s="19">
        <v>2</v>
      </c>
      <c r="O563" s="19">
        <v>1</v>
      </c>
      <c r="P563" s="19">
        <v>2</v>
      </c>
      <c r="Q563" s="19">
        <f t="shared" si="48"/>
        <v>1.4</v>
      </c>
      <c r="R563" s="3">
        <f t="shared" si="49"/>
        <v>1.1769246004530258</v>
      </c>
      <c r="S563" s="3">
        <f t="shared" si="50"/>
        <v>5.6469298245614044E-2</v>
      </c>
      <c r="T563" s="9">
        <f t="shared" si="51"/>
        <v>1</v>
      </c>
      <c r="U563" s="9">
        <f t="shared" si="52"/>
        <v>4.1999999999999993</v>
      </c>
      <c r="V563" s="9">
        <f t="shared" si="53"/>
        <v>2</v>
      </c>
    </row>
    <row r="564" spans="1:22" x14ac:dyDescent="0.25">
      <c r="A564" t="s">
        <v>2910</v>
      </c>
      <c r="B564" s="32" t="s">
        <v>1901</v>
      </c>
      <c r="C564" t="s">
        <v>202</v>
      </c>
      <c r="D564" t="s">
        <v>119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>
        <v>0</v>
      </c>
      <c r="L564" s="9">
        <v>1.4</v>
      </c>
      <c r="M564" s="19">
        <v>0</v>
      </c>
      <c r="N564" s="19">
        <v>0</v>
      </c>
      <c r="O564" s="19">
        <v>0</v>
      </c>
      <c r="P564" s="19">
        <v>0</v>
      </c>
      <c r="Q564" s="19">
        <f t="shared" si="48"/>
        <v>0</v>
      </c>
      <c r="R564" s="3">
        <f t="shared" si="49"/>
        <v>0.404145188432738</v>
      </c>
      <c r="S564" s="3">
        <f t="shared" si="50"/>
        <v>4.6052631578947366E-2</v>
      </c>
      <c r="T564" s="9">
        <f t="shared" si="51"/>
        <v>0</v>
      </c>
      <c r="U564" s="9">
        <f t="shared" si="52"/>
        <v>1.4</v>
      </c>
      <c r="V564" s="9">
        <f t="shared" si="53"/>
        <v>1</v>
      </c>
    </row>
    <row r="565" spans="1:22" x14ac:dyDescent="0.25">
      <c r="A565" t="s">
        <v>2910</v>
      </c>
      <c r="B565" s="32" t="s">
        <v>1901</v>
      </c>
      <c r="C565" t="s">
        <v>202</v>
      </c>
      <c r="D565" t="s">
        <v>106</v>
      </c>
      <c r="E565" s="9">
        <v>0</v>
      </c>
      <c r="F565" s="9">
        <v>0</v>
      </c>
      <c r="G565" s="9">
        <v>4</v>
      </c>
      <c r="H565" s="9">
        <v>2</v>
      </c>
      <c r="I565" s="9">
        <v>0</v>
      </c>
      <c r="J565" s="9">
        <v>2</v>
      </c>
      <c r="K565">
        <v>12.6</v>
      </c>
      <c r="L565" s="9">
        <v>1.4</v>
      </c>
      <c r="M565" s="19">
        <v>4</v>
      </c>
      <c r="N565" s="19">
        <v>0</v>
      </c>
      <c r="O565" s="19">
        <v>3</v>
      </c>
      <c r="P565" s="19">
        <v>1</v>
      </c>
      <c r="Q565" s="19">
        <f t="shared" si="48"/>
        <v>12.6</v>
      </c>
      <c r="R565" s="3">
        <f t="shared" si="49"/>
        <v>3.5125748131793317</v>
      </c>
      <c r="S565" s="3">
        <f t="shared" si="50"/>
        <v>0.12335526315789475</v>
      </c>
      <c r="T565" s="9">
        <f t="shared" si="51"/>
        <v>0</v>
      </c>
      <c r="U565" s="9">
        <f t="shared" si="52"/>
        <v>12.6</v>
      </c>
      <c r="V565" s="9">
        <f t="shared" si="53"/>
        <v>5</v>
      </c>
    </row>
    <row r="566" spans="1:22" x14ac:dyDescent="0.25">
      <c r="A566" t="s">
        <v>4350</v>
      </c>
      <c r="B566" s="32" t="s">
        <v>2454</v>
      </c>
      <c r="C566" t="s">
        <v>202</v>
      </c>
      <c r="D566" t="s">
        <v>106</v>
      </c>
      <c r="E566" s="9">
        <v>0</v>
      </c>
      <c r="F566" s="9">
        <v>1</v>
      </c>
      <c r="G566" s="9">
        <v>0</v>
      </c>
      <c r="H566" s="9">
        <v>0</v>
      </c>
      <c r="I566" s="9">
        <v>0</v>
      </c>
      <c r="J566" s="9">
        <v>0</v>
      </c>
      <c r="K566">
        <v>0</v>
      </c>
      <c r="L566" s="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f t="shared" si="48"/>
        <v>0</v>
      </c>
      <c r="R566" s="3">
        <f t="shared" si="49"/>
        <v>0.28867513459481287</v>
      </c>
      <c r="S566" s="3">
        <f t="shared" si="50"/>
        <v>3.2894736842105261E-2</v>
      </c>
      <c r="T566" s="9">
        <f t="shared" si="51"/>
        <v>0</v>
      </c>
      <c r="U566" s="9">
        <f t="shared" si="52"/>
        <v>1</v>
      </c>
      <c r="V566" s="9">
        <f t="shared" si="53"/>
        <v>0</v>
      </c>
    </row>
    <row r="567" spans="1:22" x14ac:dyDescent="0.25">
      <c r="A567" t="s">
        <v>3830</v>
      </c>
      <c r="B567" s="32" t="s">
        <v>2143</v>
      </c>
      <c r="C567" t="s">
        <v>202</v>
      </c>
      <c r="D567" t="s">
        <v>106</v>
      </c>
      <c r="E567" s="9">
        <v>0</v>
      </c>
      <c r="F567" s="9">
        <v>1</v>
      </c>
      <c r="G567" s="9">
        <v>0</v>
      </c>
      <c r="H567" s="9">
        <v>0</v>
      </c>
      <c r="I567" s="9">
        <v>0</v>
      </c>
      <c r="J567" s="9">
        <v>0</v>
      </c>
      <c r="K567">
        <v>1.4</v>
      </c>
      <c r="L567" s="9">
        <v>1.4</v>
      </c>
      <c r="M567" s="19">
        <v>0</v>
      </c>
      <c r="N567" s="19">
        <v>1</v>
      </c>
      <c r="O567" s="19">
        <v>1</v>
      </c>
      <c r="P567" s="19">
        <v>1</v>
      </c>
      <c r="Q567" s="19">
        <f t="shared" si="48"/>
        <v>1.4</v>
      </c>
      <c r="R567" s="3">
        <f t="shared" si="49"/>
        <v>0.6080271126331207</v>
      </c>
      <c r="S567" s="3">
        <f t="shared" si="50"/>
        <v>3.7280701754385963E-2</v>
      </c>
      <c r="T567" s="9">
        <f t="shared" si="51"/>
        <v>0</v>
      </c>
      <c r="U567" s="9">
        <f t="shared" si="52"/>
        <v>1.4</v>
      </c>
      <c r="V567" s="9">
        <f t="shared" si="53"/>
        <v>1</v>
      </c>
    </row>
    <row r="568" spans="1:22" x14ac:dyDescent="0.25">
      <c r="A568" t="s">
        <v>2756</v>
      </c>
      <c r="B568" s="32" t="s">
        <v>2084</v>
      </c>
      <c r="C568" t="s">
        <v>202</v>
      </c>
      <c r="D568" t="s">
        <v>119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>
        <v>2.8</v>
      </c>
      <c r="L568" s="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f t="shared" si="48"/>
        <v>2.8</v>
      </c>
      <c r="R568" s="3">
        <f t="shared" si="49"/>
        <v>0.808290376865476</v>
      </c>
      <c r="S568" s="3">
        <f t="shared" si="50"/>
        <v>9.2105263157894732E-2</v>
      </c>
      <c r="T568" s="9">
        <f t="shared" si="51"/>
        <v>0</v>
      </c>
      <c r="U568" s="9">
        <f t="shared" si="52"/>
        <v>2.8</v>
      </c>
      <c r="V568" s="9">
        <f t="shared" si="53"/>
        <v>1</v>
      </c>
    </row>
    <row r="569" spans="1:22" x14ac:dyDescent="0.25">
      <c r="A569" t="s">
        <v>2756</v>
      </c>
      <c r="B569" s="32" t="s">
        <v>2084</v>
      </c>
      <c r="C569" t="s">
        <v>202</v>
      </c>
      <c r="D569" t="s">
        <v>106</v>
      </c>
      <c r="E569" s="9">
        <v>2</v>
      </c>
      <c r="F569" s="9">
        <v>4</v>
      </c>
      <c r="G569" s="9">
        <v>1</v>
      </c>
      <c r="H569" s="9">
        <v>6</v>
      </c>
      <c r="I569" s="9">
        <v>3</v>
      </c>
      <c r="J569" s="9">
        <v>3</v>
      </c>
      <c r="K569">
        <v>25.2</v>
      </c>
      <c r="L569" s="9">
        <v>5.6</v>
      </c>
      <c r="M569" s="19">
        <v>4</v>
      </c>
      <c r="N569" s="19">
        <v>5</v>
      </c>
      <c r="O569" s="19">
        <v>5</v>
      </c>
      <c r="P569" s="19">
        <v>4</v>
      </c>
      <c r="Q569" s="19">
        <f t="shared" si="48"/>
        <v>25.2</v>
      </c>
      <c r="R569" s="3">
        <f t="shared" si="49"/>
        <v>6.32692658405327</v>
      </c>
      <c r="S569" s="3">
        <f t="shared" si="50"/>
        <v>0.18585526315789477</v>
      </c>
      <c r="T569" s="9">
        <f t="shared" si="51"/>
        <v>1</v>
      </c>
      <c r="U569" s="9">
        <f t="shared" si="52"/>
        <v>25.2</v>
      </c>
      <c r="V569" s="9">
        <f t="shared" si="53"/>
        <v>8</v>
      </c>
    </row>
    <row r="570" spans="1:22" x14ac:dyDescent="0.25">
      <c r="A570" t="s">
        <v>3811</v>
      </c>
      <c r="B570" s="32" t="s">
        <v>2441</v>
      </c>
      <c r="C570" t="s">
        <v>202</v>
      </c>
      <c r="D570" t="s">
        <v>106</v>
      </c>
      <c r="E570" s="9">
        <v>0</v>
      </c>
      <c r="F570" s="9">
        <v>0</v>
      </c>
      <c r="G570" s="9">
        <v>1</v>
      </c>
      <c r="H570" s="9">
        <v>1</v>
      </c>
      <c r="I570" s="9">
        <v>0</v>
      </c>
      <c r="J570" s="9">
        <v>0</v>
      </c>
      <c r="K570">
        <v>5.6</v>
      </c>
      <c r="L570" s="9">
        <v>0</v>
      </c>
      <c r="M570" s="19">
        <v>1</v>
      </c>
      <c r="N570" s="19">
        <v>2</v>
      </c>
      <c r="O570" s="19">
        <v>2</v>
      </c>
      <c r="P570" s="19">
        <v>0</v>
      </c>
      <c r="Q570" s="19">
        <f t="shared" si="48"/>
        <v>5.6</v>
      </c>
      <c r="R570" s="3">
        <f t="shared" si="49"/>
        <v>1.6273235136818427</v>
      </c>
      <c r="S570" s="3">
        <f t="shared" si="50"/>
        <v>6.9078947368421059E-2</v>
      </c>
      <c r="T570" s="9">
        <f t="shared" si="51"/>
        <v>0</v>
      </c>
      <c r="U570" s="9">
        <f t="shared" si="52"/>
        <v>5.6</v>
      </c>
      <c r="V570" s="9">
        <f t="shared" si="53"/>
        <v>2</v>
      </c>
    </row>
    <row r="571" spans="1:22" x14ac:dyDescent="0.25">
      <c r="A571" t="s">
        <v>2882</v>
      </c>
      <c r="B571" s="32" t="s">
        <v>2051</v>
      </c>
      <c r="C571" t="s">
        <v>202</v>
      </c>
      <c r="D571" t="s">
        <v>861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>
        <v>0</v>
      </c>
      <c r="L571" s="9">
        <v>0</v>
      </c>
      <c r="M571" s="19">
        <v>0</v>
      </c>
      <c r="N571" s="19">
        <v>1</v>
      </c>
      <c r="O571" s="19">
        <v>0</v>
      </c>
      <c r="P571" s="19">
        <v>0</v>
      </c>
      <c r="Q571" s="19">
        <f t="shared" si="48"/>
        <v>0</v>
      </c>
      <c r="R571" s="3">
        <f t="shared" si="49"/>
        <v>0.28867513459481287</v>
      </c>
      <c r="S571" s="3">
        <f t="shared" si="50"/>
        <v>3.2894736842105261E-2</v>
      </c>
      <c r="T571" s="9">
        <f t="shared" si="51"/>
        <v>0</v>
      </c>
      <c r="U571" s="9">
        <f t="shared" si="52"/>
        <v>1</v>
      </c>
      <c r="V571" s="9">
        <f t="shared" si="53"/>
        <v>0</v>
      </c>
    </row>
    <row r="572" spans="1:22" x14ac:dyDescent="0.25">
      <c r="A572" t="s">
        <v>2882</v>
      </c>
      <c r="B572" s="32" t="s">
        <v>2051</v>
      </c>
      <c r="C572" t="s">
        <v>202</v>
      </c>
      <c r="D572" t="s">
        <v>106</v>
      </c>
      <c r="E572" s="9">
        <v>1</v>
      </c>
      <c r="F572" s="9">
        <v>1</v>
      </c>
      <c r="G572" s="9">
        <v>1</v>
      </c>
      <c r="H572" s="9">
        <v>1</v>
      </c>
      <c r="I572" s="9">
        <v>1</v>
      </c>
      <c r="J572" s="9">
        <v>1</v>
      </c>
      <c r="K572">
        <v>25.2</v>
      </c>
      <c r="L572" s="9">
        <v>1.4</v>
      </c>
      <c r="M572" s="19">
        <v>2</v>
      </c>
      <c r="N572" s="19">
        <v>3</v>
      </c>
      <c r="O572" s="19">
        <v>3</v>
      </c>
      <c r="P572" s="19">
        <v>1</v>
      </c>
      <c r="Q572" s="19">
        <f t="shared" si="48"/>
        <v>25.2</v>
      </c>
      <c r="R572" s="3">
        <f t="shared" si="49"/>
        <v>6.8873181656688045</v>
      </c>
      <c r="S572" s="3">
        <f t="shared" si="50"/>
        <v>0.11403508771929825</v>
      </c>
      <c r="T572" s="9">
        <f t="shared" si="51"/>
        <v>1</v>
      </c>
      <c r="U572" s="9">
        <f t="shared" si="52"/>
        <v>25.2</v>
      </c>
      <c r="V572" s="9">
        <f t="shared" si="53"/>
        <v>9</v>
      </c>
    </row>
    <row r="573" spans="1:22" x14ac:dyDescent="0.25">
      <c r="A573" t="s">
        <v>2729</v>
      </c>
      <c r="B573" s="32" t="s">
        <v>2050</v>
      </c>
      <c r="C573" t="s">
        <v>202</v>
      </c>
      <c r="D573" t="s">
        <v>106</v>
      </c>
      <c r="E573" s="9">
        <v>0</v>
      </c>
      <c r="F573" s="9">
        <v>3</v>
      </c>
      <c r="G573" s="9">
        <v>1</v>
      </c>
      <c r="H573" s="9">
        <v>2</v>
      </c>
      <c r="I573" s="9">
        <v>0</v>
      </c>
      <c r="J573" s="9">
        <v>4</v>
      </c>
      <c r="K573">
        <v>14</v>
      </c>
      <c r="L573" s="9">
        <v>1.4</v>
      </c>
      <c r="M573" s="19">
        <v>2</v>
      </c>
      <c r="N573" s="19">
        <v>7</v>
      </c>
      <c r="O573" s="19">
        <v>5</v>
      </c>
      <c r="P573" s="19">
        <v>1</v>
      </c>
      <c r="Q573" s="19">
        <f t="shared" si="48"/>
        <v>14</v>
      </c>
      <c r="R573" s="3">
        <f t="shared" si="49"/>
        <v>3.9421575387858443</v>
      </c>
      <c r="S573" s="3">
        <f t="shared" si="50"/>
        <v>0.13289473684210526</v>
      </c>
      <c r="T573" s="9">
        <f t="shared" si="51"/>
        <v>0</v>
      </c>
      <c r="U573" s="9">
        <f t="shared" si="52"/>
        <v>14</v>
      </c>
      <c r="V573" s="9">
        <f t="shared" si="53"/>
        <v>5</v>
      </c>
    </row>
    <row r="574" spans="1:22" x14ac:dyDescent="0.25">
      <c r="A574" t="s">
        <v>2843</v>
      </c>
      <c r="B574" s="32" t="s">
        <v>2034</v>
      </c>
      <c r="C574" t="s">
        <v>202</v>
      </c>
      <c r="D574" t="s">
        <v>106</v>
      </c>
      <c r="E574" s="9">
        <v>1</v>
      </c>
      <c r="F574" s="9">
        <v>0</v>
      </c>
      <c r="G574" s="9">
        <v>2</v>
      </c>
      <c r="H574" s="9">
        <v>1</v>
      </c>
      <c r="I574" s="9">
        <v>2</v>
      </c>
      <c r="J574" s="9">
        <v>0</v>
      </c>
      <c r="K574">
        <v>7</v>
      </c>
      <c r="L574" s="9">
        <v>0</v>
      </c>
      <c r="M574" s="19">
        <v>1</v>
      </c>
      <c r="N574" s="19">
        <v>0</v>
      </c>
      <c r="O574" s="19">
        <v>0</v>
      </c>
      <c r="P574" s="19">
        <v>1</v>
      </c>
      <c r="Q574" s="19">
        <f t="shared" si="48"/>
        <v>7</v>
      </c>
      <c r="R574" s="3">
        <f t="shared" si="49"/>
        <v>1.9598237397554634</v>
      </c>
      <c r="S574" s="3">
        <f t="shared" si="50"/>
        <v>7.0488721804511281E-2</v>
      </c>
      <c r="T574" s="9">
        <f t="shared" si="51"/>
        <v>0</v>
      </c>
      <c r="U574" s="9">
        <f t="shared" si="52"/>
        <v>7</v>
      </c>
      <c r="V574" s="9">
        <f t="shared" si="53"/>
        <v>3</v>
      </c>
    </row>
    <row r="575" spans="1:22" x14ac:dyDescent="0.25">
      <c r="A575" t="s">
        <v>3807</v>
      </c>
      <c r="B575" s="32" t="s">
        <v>3808</v>
      </c>
      <c r="C575" t="s">
        <v>202</v>
      </c>
      <c r="D575" t="s">
        <v>106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>
        <v>0</v>
      </c>
      <c r="L575" s="9">
        <v>0</v>
      </c>
      <c r="M575" s="19">
        <v>1</v>
      </c>
      <c r="N575" s="19">
        <v>0</v>
      </c>
      <c r="O575" s="19">
        <v>1</v>
      </c>
      <c r="P575" s="19">
        <v>1</v>
      </c>
      <c r="Q575" s="19">
        <f t="shared" si="48"/>
        <v>0</v>
      </c>
      <c r="R575" s="3">
        <f t="shared" si="49"/>
        <v>0.45226701686664544</v>
      </c>
      <c r="S575" s="3">
        <f t="shared" si="50"/>
        <v>3.2894736842105261E-2</v>
      </c>
      <c r="T575" s="9">
        <f t="shared" si="51"/>
        <v>0</v>
      </c>
      <c r="U575" s="9">
        <f t="shared" si="52"/>
        <v>1</v>
      </c>
      <c r="V575" s="9">
        <f t="shared" si="53"/>
        <v>1</v>
      </c>
    </row>
    <row r="576" spans="1:22" x14ac:dyDescent="0.25">
      <c r="A576" t="s">
        <v>3882</v>
      </c>
      <c r="B576" s="32" t="s">
        <v>2398</v>
      </c>
      <c r="C576" t="s">
        <v>202</v>
      </c>
      <c r="D576" t="s">
        <v>106</v>
      </c>
      <c r="E576" s="9">
        <v>0</v>
      </c>
      <c r="F576" s="9">
        <v>1</v>
      </c>
      <c r="G576" s="9">
        <v>0</v>
      </c>
      <c r="H576" s="9">
        <v>1</v>
      </c>
      <c r="I576" s="9">
        <v>1</v>
      </c>
      <c r="J576" s="9">
        <v>0</v>
      </c>
      <c r="K576">
        <v>2.8</v>
      </c>
      <c r="L576" s="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f t="shared" si="48"/>
        <v>2.8</v>
      </c>
      <c r="R576" s="3">
        <f t="shared" si="49"/>
        <v>0.85475497109175125</v>
      </c>
      <c r="S576" s="3">
        <f t="shared" si="50"/>
        <v>4.7697368421052634E-2</v>
      </c>
      <c r="T576" s="9">
        <f t="shared" si="51"/>
        <v>0</v>
      </c>
      <c r="U576" s="9">
        <f t="shared" si="52"/>
        <v>2.8</v>
      </c>
      <c r="V576" s="9">
        <f t="shared" si="53"/>
        <v>1</v>
      </c>
    </row>
    <row r="577" spans="1:22" x14ac:dyDescent="0.25">
      <c r="A577" t="s">
        <v>3779</v>
      </c>
      <c r="B577" s="32" t="s">
        <v>2463</v>
      </c>
      <c r="C577" t="s">
        <v>202</v>
      </c>
      <c r="D577" t="s">
        <v>106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>
        <v>0</v>
      </c>
      <c r="L577" s="9">
        <v>0</v>
      </c>
      <c r="M577" s="19">
        <v>1</v>
      </c>
      <c r="N577" s="19">
        <v>0</v>
      </c>
      <c r="O577" s="19">
        <v>0</v>
      </c>
      <c r="P577" s="19">
        <v>0</v>
      </c>
      <c r="Q577" s="19">
        <f t="shared" si="48"/>
        <v>0</v>
      </c>
      <c r="R577" s="3">
        <f t="shared" si="49"/>
        <v>0.28867513459481287</v>
      </c>
      <c r="S577" s="3">
        <f t="shared" si="50"/>
        <v>3.2894736842105261E-2</v>
      </c>
      <c r="T577" s="9">
        <f t="shared" si="51"/>
        <v>0</v>
      </c>
      <c r="U577" s="9">
        <f t="shared" si="52"/>
        <v>1</v>
      </c>
      <c r="V577" s="9">
        <f t="shared" si="53"/>
        <v>0</v>
      </c>
    </row>
    <row r="578" spans="1:22" x14ac:dyDescent="0.25">
      <c r="A578" t="s">
        <v>2900</v>
      </c>
      <c r="B578" s="32" t="s">
        <v>1957</v>
      </c>
      <c r="C578" t="s">
        <v>202</v>
      </c>
      <c r="D578" t="s">
        <v>861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>
        <v>0</v>
      </c>
      <c r="L578" s="9">
        <v>0</v>
      </c>
      <c r="M578" s="19">
        <v>0</v>
      </c>
      <c r="N578" s="19">
        <v>1</v>
      </c>
      <c r="O578" s="19">
        <v>1</v>
      </c>
      <c r="P578" s="19">
        <v>1</v>
      </c>
      <c r="Q578" s="19">
        <f t="shared" ref="Q578:Q641" si="54">IFERROR(AVERAGEIF(K578:K578,"&lt;&gt;0"),0)</f>
        <v>0</v>
      </c>
      <c r="R578" s="3">
        <f t="shared" ref="R578:R641" si="55">_xlfn.STDEV.S(E578:P578)</f>
        <v>0.45226701686664544</v>
      </c>
      <c r="S578" s="3">
        <f t="shared" ref="S578:S641" si="56">IFERROR(AVERAGEIF(E578:P578,"&lt;&gt;0")/30.4,0)</f>
        <v>3.2894736842105261E-2</v>
      </c>
      <c r="T578" s="9">
        <f t="shared" ref="T578:T641" si="57">MIN(E578:P578)</f>
        <v>0</v>
      </c>
      <c r="U578" s="9">
        <f t="shared" ref="U578:U641" si="58">MAX(E578:P578)</f>
        <v>1</v>
      </c>
      <c r="V578" s="9">
        <f t="shared" ref="V578:V641" si="59">MROUND(ROUND(_xlfn.NORM.S.INV($Y$1)*R578*1,1),1)</f>
        <v>1</v>
      </c>
    </row>
    <row r="579" spans="1:22" x14ac:dyDescent="0.25">
      <c r="A579" t="s">
        <v>2900</v>
      </c>
      <c r="B579" s="32" t="s">
        <v>1957</v>
      </c>
      <c r="C579" t="s">
        <v>202</v>
      </c>
      <c r="D579" t="s">
        <v>119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>
        <v>2.8</v>
      </c>
      <c r="L579" s="9">
        <v>2.8</v>
      </c>
      <c r="M579" s="19">
        <v>0</v>
      </c>
      <c r="N579" s="19">
        <v>0</v>
      </c>
      <c r="O579" s="19">
        <v>0</v>
      </c>
      <c r="P579" s="19">
        <v>0</v>
      </c>
      <c r="Q579" s="19">
        <f t="shared" si="54"/>
        <v>2.8</v>
      </c>
      <c r="R579" s="3">
        <f t="shared" si="55"/>
        <v>1.0898985218261321</v>
      </c>
      <c r="S579" s="3">
        <f t="shared" si="56"/>
        <v>9.2105263157894732E-2</v>
      </c>
      <c r="T579" s="9">
        <f t="shared" si="57"/>
        <v>0</v>
      </c>
      <c r="U579" s="9">
        <f t="shared" si="58"/>
        <v>2.8</v>
      </c>
      <c r="V579" s="9">
        <f t="shared" si="59"/>
        <v>1</v>
      </c>
    </row>
    <row r="580" spans="1:22" x14ac:dyDescent="0.25">
      <c r="A580" t="s">
        <v>2900</v>
      </c>
      <c r="B580" s="32" t="s">
        <v>1957</v>
      </c>
      <c r="C580" t="s">
        <v>202</v>
      </c>
      <c r="D580" t="s">
        <v>106</v>
      </c>
      <c r="E580" s="9">
        <v>3</v>
      </c>
      <c r="F580" s="9">
        <v>6</v>
      </c>
      <c r="G580" s="9">
        <v>29</v>
      </c>
      <c r="H580" s="9">
        <v>10</v>
      </c>
      <c r="I580" s="9">
        <v>6</v>
      </c>
      <c r="J580" s="9">
        <v>11</v>
      </c>
      <c r="K580">
        <v>49</v>
      </c>
      <c r="L580" s="9">
        <v>5.6</v>
      </c>
      <c r="M580" s="19">
        <v>8</v>
      </c>
      <c r="N580" s="19">
        <v>12</v>
      </c>
      <c r="O580" s="19">
        <v>3</v>
      </c>
      <c r="P580" s="19">
        <v>4</v>
      </c>
      <c r="Q580" s="19">
        <f t="shared" si="54"/>
        <v>49</v>
      </c>
      <c r="R580" s="3">
        <f t="shared" si="55"/>
        <v>13.542514425678011</v>
      </c>
      <c r="S580" s="3">
        <f t="shared" si="56"/>
        <v>0.40186403508771934</v>
      </c>
      <c r="T580" s="9">
        <f t="shared" si="57"/>
        <v>3</v>
      </c>
      <c r="U580" s="9">
        <f t="shared" si="58"/>
        <v>49</v>
      </c>
      <c r="V580" s="9">
        <f t="shared" si="59"/>
        <v>17</v>
      </c>
    </row>
    <row r="581" spans="1:22" x14ac:dyDescent="0.25">
      <c r="A581" t="s">
        <v>2900</v>
      </c>
      <c r="B581" s="32" t="s">
        <v>1957</v>
      </c>
      <c r="C581" t="s">
        <v>202</v>
      </c>
      <c r="D581" t="s">
        <v>108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>
        <v>0</v>
      </c>
      <c r="L581" s="9">
        <v>0</v>
      </c>
      <c r="M581" s="19">
        <v>1</v>
      </c>
      <c r="N581" s="19">
        <v>0</v>
      </c>
      <c r="O581" s="19">
        <v>0</v>
      </c>
      <c r="P581" s="19">
        <v>0</v>
      </c>
      <c r="Q581" s="19">
        <f t="shared" si="54"/>
        <v>0</v>
      </c>
      <c r="R581" s="3">
        <f t="shared" si="55"/>
        <v>0.28867513459481287</v>
      </c>
      <c r="S581" s="3">
        <f t="shared" si="56"/>
        <v>3.2894736842105261E-2</v>
      </c>
      <c r="T581" s="9">
        <f t="shared" si="57"/>
        <v>0</v>
      </c>
      <c r="U581" s="9">
        <f t="shared" si="58"/>
        <v>1</v>
      </c>
      <c r="V581" s="9">
        <f t="shared" si="59"/>
        <v>0</v>
      </c>
    </row>
    <row r="582" spans="1:22" x14ac:dyDescent="0.25">
      <c r="A582" t="s">
        <v>2851</v>
      </c>
      <c r="B582" s="32" t="s">
        <v>1987</v>
      </c>
      <c r="C582" t="s">
        <v>202</v>
      </c>
      <c r="D582" t="s">
        <v>861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>
        <v>0</v>
      </c>
      <c r="L582" s="9">
        <v>0</v>
      </c>
      <c r="M582" s="19">
        <v>0</v>
      </c>
      <c r="N582" s="19">
        <v>0</v>
      </c>
      <c r="O582" s="19">
        <v>1</v>
      </c>
      <c r="P582" s="19">
        <v>0</v>
      </c>
      <c r="Q582" s="19">
        <f t="shared" si="54"/>
        <v>0</v>
      </c>
      <c r="R582" s="3">
        <f t="shared" si="55"/>
        <v>0.28867513459481287</v>
      </c>
      <c r="S582" s="3">
        <f t="shared" si="56"/>
        <v>3.2894736842105261E-2</v>
      </c>
      <c r="T582" s="9">
        <f t="shared" si="57"/>
        <v>0</v>
      </c>
      <c r="U582" s="9">
        <f t="shared" si="58"/>
        <v>1</v>
      </c>
      <c r="V582" s="9">
        <f t="shared" si="59"/>
        <v>0</v>
      </c>
    </row>
    <row r="583" spans="1:22" x14ac:dyDescent="0.25">
      <c r="A583" t="s">
        <v>2851</v>
      </c>
      <c r="B583" s="32" t="s">
        <v>1987</v>
      </c>
      <c r="C583" t="s">
        <v>202</v>
      </c>
      <c r="D583" t="s">
        <v>119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>
        <v>4.1999999999999993</v>
      </c>
      <c r="L583" s="9">
        <v>1.4</v>
      </c>
      <c r="M583" s="19">
        <v>0</v>
      </c>
      <c r="N583" s="19">
        <v>0</v>
      </c>
      <c r="O583" s="19">
        <v>0</v>
      </c>
      <c r="P583" s="19">
        <v>0</v>
      </c>
      <c r="Q583" s="19">
        <f t="shared" si="54"/>
        <v>4.1999999999999993</v>
      </c>
      <c r="R583" s="3">
        <f t="shared" si="55"/>
        <v>1.2426755104380323</v>
      </c>
      <c r="S583" s="3">
        <f t="shared" si="56"/>
        <v>9.2105263157894732E-2</v>
      </c>
      <c r="T583" s="9">
        <f t="shared" si="57"/>
        <v>0</v>
      </c>
      <c r="U583" s="9">
        <f t="shared" si="58"/>
        <v>4.1999999999999993</v>
      </c>
      <c r="V583" s="9">
        <f t="shared" si="59"/>
        <v>2</v>
      </c>
    </row>
    <row r="584" spans="1:22" x14ac:dyDescent="0.25">
      <c r="A584" t="s">
        <v>2851</v>
      </c>
      <c r="B584" s="32" t="s">
        <v>1987</v>
      </c>
      <c r="C584" t="s">
        <v>202</v>
      </c>
      <c r="D584" t="s">
        <v>106</v>
      </c>
      <c r="E584" s="9">
        <v>2</v>
      </c>
      <c r="F584" s="9">
        <v>13</v>
      </c>
      <c r="G584" s="9">
        <v>12</v>
      </c>
      <c r="H584" s="9">
        <v>14</v>
      </c>
      <c r="I584" s="9">
        <v>12</v>
      </c>
      <c r="J584" s="9">
        <v>13</v>
      </c>
      <c r="K584">
        <v>79.8</v>
      </c>
      <c r="L584" s="9">
        <v>11.2</v>
      </c>
      <c r="M584" s="19">
        <v>12</v>
      </c>
      <c r="N584" s="19">
        <v>15</v>
      </c>
      <c r="O584" s="19">
        <v>15</v>
      </c>
      <c r="P584" s="19">
        <v>22</v>
      </c>
      <c r="Q584" s="19">
        <f t="shared" si="54"/>
        <v>79.8</v>
      </c>
      <c r="R584" s="3">
        <f t="shared" si="55"/>
        <v>19.834306062216971</v>
      </c>
      <c r="S584" s="3">
        <f t="shared" si="56"/>
        <v>0.60581140350877205</v>
      </c>
      <c r="T584" s="9">
        <f t="shared" si="57"/>
        <v>2</v>
      </c>
      <c r="U584" s="9">
        <f t="shared" si="58"/>
        <v>79.8</v>
      </c>
      <c r="V584" s="9">
        <f t="shared" si="59"/>
        <v>25</v>
      </c>
    </row>
    <row r="585" spans="1:22" x14ac:dyDescent="0.25">
      <c r="A585" t="s">
        <v>3083</v>
      </c>
      <c r="B585" s="32" t="s">
        <v>2007</v>
      </c>
      <c r="C585" t="s">
        <v>202</v>
      </c>
      <c r="D585" t="s">
        <v>119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>
        <v>1.4</v>
      </c>
      <c r="L585" s="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f t="shared" si="54"/>
        <v>1.4</v>
      </c>
      <c r="R585" s="3">
        <f t="shared" si="55"/>
        <v>0.404145188432738</v>
      </c>
      <c r="S585" s="3">
        <f t="shared" si="56"/>
        <v>4.6052631578947366E-2</v>
      </c>
      <c r="T585" s="9">
        <f t="shared" si="57"/>
        <v>0</v>
      </c>
      <c r="U585" s="9">
        <f t="shared" si="58"/>
        <v>1.4</v>
      </c>
      <c r="V585" s="9">
        <f t="shared" si="59"/>
        <v>1</v>
      </c>
    </row>
    <row r="586" spans="1:22" x14ac:dyDescent="0.25">
      <c r="A586" t="s">
        <v>3083</v>
      </c>
      <c r="B586" s="32" t="s">
        <v>2007</v>
      </c>
      <c r="C586" t="s">
        <v>202</v>
      </c>
      <c r="D586" t="s">
        <v>106</v>
      </c>
      <c r="E586" s="9">
        <v>5</v>
      </c>
      <c r="F586" s="9">
        <v>4</v>
      </c>
      <c r="G586" s="9">
        <v>3</v>
      </c>
      <c r="H586" s="9">
        <v>13</v>
      </c>
      <c r="I586" s="9">
        <v>5</v>
      </c>
      <c r="J586" s="9">
        <v>11</v>
      </c>
      <c r="K586">
        <v>9.7999999999999989</v>
      </c>
      <c r="L586" s="9">
        <v>4.1999999999999993</v>
      </c>
      <c r="M586" s="19">
        <v>5</v>
      </c>
      <c r="N586" s="19">
        <v>8</v>
      </c>
      <c r="O586" s="19">
        <v>4</v>
      </c>
      <c r="P586" s="19">
        <v>9</v>
      </c>
      <c r="Q586" s="19">
        <f t="shared" si="54"/>
        <v>9.7999999999999989</v>
      </c>
      <c r="R586" s="3">
        <f t="shared" si="55"/>
        <v>3.2742799347198597</v>
      </c>
      <c r="S586" s="3">
        <f t="shared" si="56"/>
        <v>0.22203947368421054</v>
      </c>
      <c r="T586" s="9">
        <f t="shared" si="57"/>
        <v>3</v>
      </c>
      <c r="U586" s="9">
        <f t="shared" si="58"/>
        <v>13</v>
      </c>
      <c r="V586" s="9">
        <f t="shared" si="59"/>
        <v>4</v>
      </c>
    </row>
    <row r="587" spans="1:22" x14ac:dyDescent="0.25">
      <c r="A587" t="s">
        <v>2881</v>
      </c>
      <c r="B587" s="32" t="s">
        <v>2086</v>
      </c>
      <c r="C587" t="s">
        <v>202</v>
      </c>
      <c r="D587" t="s">
        <v>119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>
        <v>5.6</v>
      </c>
      <c r="L587" s="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f t="shared" si="54"/>
        <v>5.6</v>
      </c>
      <c r="R587" s="3">
        <f t="shared" si="55"/>
        <v>1.616580753730952</v>
      </c>
      <c r="S587" s="3">
        <f t="shared" si="56"/>
        <v>0.18421052631578946</v>
      </c>
      <c r="T587" s="9">
        <f t="shared" si="57"/>
        <v>0</v>
      </c>
      <c r="U587" s="9">
        <f t="shared" si="58"/>
        <v>5.6</v>
      </c>
      <c r="V587" s="9">
        <f t="shared" si="59"/>
        <v>2</v>
      </c>
    </row>
    <row r="588" spans="1:22" x14ac:dyDescent="0.25">
      <c r="A588" t="s">
        <v>2881</v>
      </c>
      <c r="B588" s="32" t="s">
        <v>2086</v>
      </c>
      <c r="C588" t="s">
        <v>202</v>
      </c>
      <c r="D588" t="s">
        <v>106</v>
      </c>
      <c r="E588" s="9">
        <v>0</v>
      </c>
      <c r="F588" s="9">
        <v>6</v>
      </c>
      <c r="G588" s="9">
        <v>5</v>
      </c>
      <c r="H588" s="9">
        <v>5</v>
      </c>
      <c r="I588" s="9">
        <v>4</v>
      </c>
      <c r="J588" s="9">
        <v>18</v>
      </c>
      <c r="K588">
        <v>47.599999999999994</v>
      </c>
      <c r="L588" s="9">
        <v>5.6</v>
      </c>
      <c r="M588" s="19">
        <v>3</v>
      </c>
      <c r="N588" s="19">
        <v>13</v>
      </c>
      <c r="O588" s="19">
        <v>5</v>
      </c>
      <c r="P588" s="19">
        <v>8</v>
      </c>
      <c r="Q588" s="19">
        <f t="shared" si="54"/>
        <v>47.599999999999994</v>
      </c>
      <c r="R588" s="3">
        <f t="shared" si="55"/>
        <v>12.742615211338778</v>
      </c>
      <c r="S588" s="3">
        <f t="shared" si="56"/>
        <v>0.35944976076555019</v>
      </c>
      <c r="T588" s="9">
        <f t="shared" si="57"/>
        <v>0</v>
      </c>
      <c r="U588" s="9">
        <f t="shared" si="58"/>
        <v>47.599999999999994</v>
      </c>
      <c r="V588" s="9">
        <f t="shared" si="59"/>
        <v>16</v>
      </c>
    </row>
    <row r="589" spans="1:22" x14ac:dyDescent="0.25">
      <c r="A589" t="s">
        <v>4060</v>
      </c>
      <c r="B589" s="32" t="s">
        <v>2506</v>
      </c>
      <c r="C589" t="s">
        <v>202</v>
      </c>
      <c r="D589" t="s">
        <v>106</v>
      </c>
      <c r="E589" s="9">
        <v>1</v>
      </c>
      <c r="F589" s="9">
        <v>0</v>
      </c>
      <c r="G589" s="9">
        <v>0</v>
      </c>
      <c r="H589" s="9">
        <v>0</v>
      </c>
      <c r="I589" s="9">
        <v>2</v>
      </c>
      <c r="J589" s="9">
        <v>0</v>
      </c>
      <c r="K589">
        <v>0</v>
      </c>
      <c r="L589" s="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f t="shared" si="54"/>
        <v>0</v>
      </c>
      <c r="R589" s="3">
        <f t="shared" si="55"/>
        <v>0.62158156050806102</v>
      </c>
      <c r="S589" s="3">
        <f t="shared" si="56"/>
        <v>4.9342105263157895E-2</v>
      </c>
      <c r="T589" s="9">
        <f t="shared" si="57"/>
        <v>0</v>
      </c>
      <c r="U589" s="9">
        <f t="shared" si="58"/>
        <v>2</v>
      </c>
      <c r="V589" s="9">
        <f t="shared" si="59"/>
        <v>1</v>
      </c>
    </row>
    <row r="590" spans="1:22" x14ac:dyDescent="0.25">
      <c r="A590" t="s">
        <v>3825</v>
      </c>
      <c r="B590" s="32" t="s">
        <v>2137</v>
      </c>
      <c r="C590" t="s">
        <v>202</v>
      </c>
      <c r="D590" t="s">
        <v>106</v>
      </c>
      <c r="E590" s="9">
        <v>0</v>
      </c>
      <c r="F590" s="9">
        <v>0</v>
      </c>
      <c r="G590" s="9">
        <v>1</v>
      </c>
      <c r="H590" s="9">
        <v>1</v>
      </c>
      <c r="I590" s="9">
        <v>0</v>
      </c>
      <c r="J590" s="9">
        <v>2</v>
      </c>
      <c r="K590">
        <v>15.399999999999999</v>
      </c>
      <c r="L590" s="9">
        <v>0</v>
      </c>
      <c r="M590" s="19">
        <v>0</v>
      </c>
      <c r="N590" s="19">
        <v>0</v>
      </c>
      <c r="O590" s="19">
        <v>2</v>
      </c>
      <c r="P590" s="19">
        <v>1</v>
      </c>
      <c r="Q590" s="19">
        <f t="shared" si="54"/>
        <v>15.399999999999999</v>
      </c>
      <c r="R590" s="3">
        <f t="shared" si="55"/>
        <v>4.3311416368883471</v>
      </c>
      <c r="S590" s="3">
        <f t="shared" si="56"/>
        <v>0.12280701754385964</v>
      </c>
      <c r="T590" s="9">
        <f t="shared" si="57"/>
        <v>0</v>
      </c>
      <c r="U590" s="9">
        <f t="shared" si="58"/>
        <v>15.399999999999999</v>
      </c>
      <c r="V590" s="9">
        <f t="shared" si="59"/>
        <v>6</v>
      </c>
    </row>
    <row r="591" spans="1:22" x14ac:dyDescent="0.25">
      <c r="A591" t="s">
        <v>3152</v>
      </c>
      <c r="B591" s="32" t="s">
        <v>2111</v>
      </c>
      <c r="C591" t="s">
        <v>202</v>
      </c>
      <c r="D591" t="s">
        <v>119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>
        <v>1.4</v>
      </c>
      <c r="L591" s="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f t="shared" si="54"/>
        <v>1.4</v>
      </c>
      <c r="R591" s="3">
        <f t="shared" si="55"/>
        <v>0.404145188432738</v>
      </c>
      <c r="S591" s="3">
        <f t="shared" si="56"/>
        <v>4.6052631578947366E-2</v>
      </c>
      <c r="T591" s="9">
        <f t="shared" si="57"/>
        <v>0</v>
      </c>
      <c r="U591" s="9">
        <f t="shared" si="58"/>
        <v>1.4</v>
      </c>
      <c r="V591" s="9">
        <f t="shared" si="59"/>
        <v>1</v>
      </c>
    </row>
    <row r="592" spans="1:22" x14ac:dyDescent="0.25">
      <c r="A592" t="s">
        <v>3152</v>
      </c>
      <c r="B592" s="32" t="s">
        <v>2111</v>
      </c>
      <c r="C592" t="s">
        <v>202</v>
      </c>
      <c r="D592" t="s">
        <v>106</v>
      </c>
      <c r="E592" s="9">
        <v>2</v>
      </c>
      <c r="F592" s="9">
        <v>2</v>
      </c>
      <c r="G592" s="9">
        <v>7</v>
      </c>
      <c r="H592" s="9">
        <v>5</v>
      </c>
      <c r="I592" s="9">
        <v>2</v>
      </c>
      <c r="J592" s="9">
        <v>8</v>
      </c>
      <c r="K592">
        <v>29.4</v>
      </c>
      <c r="L592" s="9">
        <v>0</v>
      </c>
      <c r="M592" s="19">
        <v>0</v>
      </c>
      <c r="N592" s="19">
        <v>6</v>
      </c>
      <c r="O592" s="19">
        <v>3</v>
      </c>
      <c r="P592" s="19">
        <v>3</v>
      </c>
      <c r="Q592" s="19">
        <f t="shared" si="54"/>
        <v>29.4</v>
      </c>
      <c r="R592" s="3">
        <f t="shared" si="55"/>
        <v>7.9188880456026052</v>
      </c>
      <c r="S592" s="3">
        <f t="shared" si="56"/>
        <v>0.2217105263157895</v>
      </c>
      <c r="T592" s="9">
        <f t="shared" si="57"/>
        <v>0</v>
      </c>
      <c r="U592" s="9">
        <f t="shared" si="58"/>
        <v>29.4</v>
      </c>
      <c r="V592" s="9">
        <f t="shared" si="59"/>
        <v>10</v>
      </c>
    </row>
    <row r="593" spans="1:22" x14ac:dyDescent="0.25">
      <c r="A593" t="s">
        <v>3828</v>
      </c>
      <c r="B593" s="32" t="s">
        <v>2138</v>
      </c>
      <c r="C593" t="s">
        <v>202</v>
      </c>
      <c r="D593" t="s">
        <v>119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>
        <v>2.8</v>
      </c>
      <c r="L593" s="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f t="shared" si="54"/>
        <v>2.8</v>
      </c>
      <c r="R593" s="3">
        <f t="shared" si="55"/>
        <v>0.808290376865476</v>
      </c>
      <c r="S593" s="3">
        <f t="shared" si="56"/>
        <v>9.2105263157894732E-2</v>
      </c>
      <c r="T593" s="9">
        <f t="shared" si="57"/>
        <v>0</v>
      </c>
      <c r="U593" s="9">
        <f t="shared" si="58"/>
        <v>2.8</v>
      </c>
      <c r="V593" s="9">
        <f t="shared" si="59"/>
        <v>1</v>
      </c>
    </row>
    <row r="594" spans="1:22" x14ac:dyDescent="0.25">
      <c r="A594" t="s">
        <v>3828</v>
      </c>
      <c r="B594" s="32" t="s">
        <v>2138</v>
      </c>
      <c r="C594" t="s">
        <v>202</v>
      </c>
      <c r="D594" t="s">
        <v>106</v>
      </c>
      <c r="E594" s="9">
        <v>1</v>
      </c>
      <c r="F594" s="9">
        <v>3</v>
      </c>
      <c r="G594" s="9">
        <v>2</v>
      </c>
      <c r="H594" s="9">
        <v>0</v>
      </c>
      <c r="I594" s="9">
        <v>2</v>
      </c>
      <c r="J594" s="9">
        <v>1</v>
      </c>
      <c r="K594">
        <v>5.6</v>
      </c>
      <c r="L594" s="9">
        <v>0</v>
      </c>
      <c r="M594" s="19">
        <v>0</v>
      </c>
      <c r="N594" s="19">
        <v>5</v>
      </c>
      <c r="O594" s="19">
        <v>1</v>
      </c>
      <c r="P594" s="19">
        <v>1</v>
      </c>
      <c r="Q594" s="19">
        <f t="shared" si="54"/>
        <v>5.6</v>
      </c>
      <c r="R594" s="3">
        <f t="shared" si="55"/>
        <v>1.8703427007320925</v>
      </c>
      <c r="S594" s="3">
        <f t="shared" si="56"/>
        <v>7.8947368421052641E-2</v>
      </c>
      <c r="T594" s="9">
        <f t="shared" si="57"/>
        <v>0</v>
      </c>
      <c r="U594" s="9">
        <f t="shared" si="58"/>
        <v>5.6</v>
      </c>
      <c r="V594" s="9">
        <f t="shared" si="59"/>
        <v>2</v>
      </c>
    </row>
    <row r="595" spans="1:22" x14ac:dyDescent="0.25">
      <c r="A595" t="s">
        <v>2869</v>
      </c>
      <c r="B595" s="32" t="s">
        <v>1947</v>
      </c>
      <c r="C595" t="s">
        <v>202</v>
      </c>
      <c r="D595" t="s">
        <v>119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>
        <v>1.4</v>
      </c>
      <c r="L595" s="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f t="shared" si="54"/>
        <v>1.4</v>
      </c>
      <c r="R595" s="3">
        <f t="shared" si="55"/>
        <v>0.404145188432738</v>
      </c>
      <c r="S595" s="3">
        <f t="shared" si="56"/>
        <v>4.6052631578947366E-2</v>
      </c>
      <c r="T595" s="9">
        <f t="shared" si="57"/>
        <v>0</v>
      </c>
      <c r="U595" s="9">
        <f t="shared" si="58"/>
        <v>1.4</v>
      </c>
      <c r="V595" s="9">
        <f t="shared" si="59"/>
        <v>1</v>
      </c>
    </row>
    <row r="596" spans="1:22" x14ac:dyDescent="0.25">
      <c r="A596" t="s">
        <v>2869</v>
      </c>
      <c r="B596" s="32" t="s">
        <v>1947</v>
      </c>
      <c r="C596" t="s">
        <v>202</v>
      </c>
      <c r="D596" t="s">
        <v>106</v>
      </c>
      <c r="E596" s="9">
        <v>0</v>
      </c>
      <c r="F596" s="9">
        <v>0</v>
      </c>
      <c r="G596" s="9">
        <v>1</v>
      </c>
      <c r="H596" s="9">
        <v>3</v>
      </c>
      <c r="I596" s="9">
        <v>1</v>
      </c>
      <c r="J596" s="9">
        <v>1</v>
      </c>
      <c r="K596">
        <v>12.6</v>
      </c>
      <c r="L596" s="9">
        <v>0</v>
      </c>
      <c r="M596" s="19">
        <v>1</v>
      </c>
      <c r="N596" s="19">
        <v>2</v>
      </c>
      <c r="O596" s="19">
        <v>2</v>
      </c>
      <c r="P596" s="19">
        <v>2</v>
      </c>
      <c r="Q596" s="19">
        <f t="shared" si="54"/>
        <v>12.6</v>
      </c>
      <c r="R596" s="3">
        <f t="shared" si="55"/>
        <v>3.4264567793284741</v>
      </c>
      <c r="S596" s="3">
        <f t="shared" si="56"/>
        <v>9.3567251461988313E-2</v>
      </c>
      <c r="T596" s="9">
        <f t="shared" si="57"/>
        <v>0</v>
      </c>
      <c r="U596" s="9">
        <f t="shared" si="58"/>
        <v>12.6</v>
      </c>
      <c r="V596" s="9">
        <f t="shared" si="59"/>
        <v>4</v>
      </c>
    </row>
    <row r="597" spans="1:22" x14ac:dyDescent="0.25">
      <c r="A597" t="s">
        <v>4346</v>
      </c>
      <c r="B597" s="32" t="s">
        <v>2502</v>
      </c>
      <c r="C597" t="s">
        <v>202</v>
      </c>
      <c r="D597" t="s">
        <v>106</v>
      </c>
      <c r="E597" s="9">
        <v>0</v>
      </c>
      <c r="F597" s="9">
        <v>1</v>
      </c>
      <c r="G597" s="9">
        <v>0</v>
      </c>
      <c r="H597" s="9">
        <v>0</v>
      </c>
      <c r="I597" s="9">
        <v>0</v>
      </c>
      <c r="J597" s="9">
        <v>0</v>
      </c>
      <c r="K597">
        <v>0</v>
      </c>
      <c r="L597" s="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f t="shared" si="54"/>
        <v>0</v>
      </c>
      <c r="R597" s="3">
        <f t="shared" si="55"/>
        <v>0.28867513459481287</v>
      </c>
      <c r="S597" s="3">
        <f t="shared" si="56"/>
        <v>3.2894736842105261E-2</v>
      </c>
      <c r="T597" s="9">
        <f t="shared" si="57"/>
        <v>0</v>
      </c>
      <c r="U597" s="9">
        <f t="shared" si="58"/>
        <v>1</v>
      </c>
      <c r="V597" s="9">
        <f t="shared" si="59"/>
        <v>0</v>
      </c>
    </row>
    <row r="598" spans="1:22" x14ac:dyDescent="0.25">
      <c r="A598" t="s">
        <v>2915</v>
      </c>
      <c r="B598" s="32" t="s">
        <v>2083</v>
      </c>
      <c r="C598" t="s">
        <v>202</v>
      </c>
      <c r="D598" t="s">
        <v>861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>
        <v>0</v>
      </c>
      <c r="L598" s="9">
        <v>0</v>
      </c>
      <c r="M598" s="19">
        <v>0</v>
      </c>
      <c r="N598" s="19">
        <v>0</v>
      </c>
      <c r="O598" s="19">
        <v>1</v>
      </c>
      <c r="P598" s="19">
        <v>0</v>
      </c>
      <c r="Q598" s="19">
        <f t="shared" si="54"/>
        <v>0</v>
      </c>
      <c r="R598" s="3">
        <f t="shared" si="55"/>
        <v>0.28867513459481287</v>
      </c>
      <c r="S598" s="3">
        <f t="shared" si="56"/>
        <v>3.2894736842105261E-2</v>
      </c>
      <c r="T598" s="9">
        <f t="shared" si="57"/>
        <v>0</v>
      </c>
      <c r="U598" s="9">
        <f t="shared" si="58"/>
        <v>1</v>
      </c>
      <c r="V598" s="9">
        <f t="shared" si="59"/>
        <v>0</v>
      </c>
    </row>
    <row r="599" spans="1:22" x14ac:dyDescent="0.25">
      <c r="A599" t="s">
        <v>2915</v>
      </c>
      <c r="B599" s="32" t="s">
        <v>2083</v>
      </c>
      <c r="C599" t="s">
        <v>202</v>
      </c>
      <c r="D599" t="s">
        <v>119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>
        <v>0</v>
      </c>
      <c r="L599" s="9">
        <v>1.4</v>
      </c>
      <c r="M599" s="19">
        <v>0</v>
      </c>
      <c r="N599" s="19">
        <v>0</v>
      </c>
      <c r="O599" s="19">
        <v>0</v>
      </c>
      <c r="P599" s="19">
        <v>0</v>
      </c>
      <c r="Q599" s="19">
        <f t="shared" si="54"/>
        <v>0</v>
      </c>
      <c r="R599" s="3">
        <f t="shared" si="55"/>
        <v>0.404145188432738</v>
      </c>
      <c r="S599" s="3">
        <f t="shared" si="56"/>
        <v>4.6052631578947366E-2</v>
      </c>
      <c r="T599" s="9">
        <f t="shared" si="57"/>
        <v>0</v>
      </c>
      <c r="U599" s="9">
        <f t="shared" si="58"/>
        <v>1.4</v>
      </c>
      <c r="V599" s="9">
        <f t="shared" si="59"/>
        <v>1</v>
      </c>
    </row>
    <row r="600" spans="1:22" x14ac:dyDescent="0.25">
      <c r="A600" t="s">
        <v>2915</v>
      </c>
      <c r="B600" s="32" t="s">
        <v>2083</v>
      </c>
      <c r="C600" t="s">
        <v>202</v>
      </c>
      <c r="D600" t="s">
        <v>106</v>
      </c>
      <c r="E600" s="9">
        <v>0</v>
      </c>
      <c r="F600" s="9">
        <v>1</v>
      </c>
      <c r="G600" s="9">
        <v>2</v>
      </c>
      <c r="H600" s="9">
        <v>2</v>
      </c>
      <c r="I600" s="9">
        <v>0</v>
      </c>
      <c r="J600" s="9">
        <v>2</v>
      </c>
      <c r="K600">
        <v>22.4</v>
      </c>
      <c r="L600" s="9">
        <v>1.4</v>
      </c>
      <c r="M600" s="19">
        <v>2</v>
      </c>
      <c r="N600" s="19">
        <v>1</v>
      </c>
      <c r="O600" s="19">
        <v>4</v>
      </c>
      <c r="P600" s="19">
        <v>4</v>
      </c>
      <c r="Q600" s="19">
        <f t="shared" si="54"/>
        <v>22.4</v>
      </c>
      <c r="R600" s="3">
        <f t="shared" si="55"/>
        <v>6.0911013085906847</v>
      </c>
      <c r="S600" s="3">
        <f t="shared" si="56"/>
        <v>0.13749999999999998</v>
      </c>
      <c r="T600" s="9">
        <f t="shared" si="57"/>
        <v>0</v>
      </c>
      <c r="U600" s="9">
        <f t="shared" si="58"/>
        <v>22.4</v>
      </c>
      <c r="V600" s="9">
        <f t="shared" si="59"/>
        <v>8</v>
      </c>
    </row>
    <row r="601" spans="1:22" x14ac:dyDescent="0.25">
      <c r="A601" t="s">
        <v>2845</v>
      </c>
      <c r="B601" s="32" t="s">
        <v>1904</v>
      </c>
      <c r="C601" t="s">
        <v>202</v>
      </c>
      <c r="D601" t="s">
        <v>119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>
        <v>1.4</v>
      </c>
      <c r="L601" s="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f t="shared" si="54"/>
        <v>1.4</v>
      </c>
      <c r="R601" s="3">
        <f t="shared" si="55"/>
        <v>0.404145188432738</v>
      </c>
      <c r="S601" s="3">
        <f t="shared" si="56"/>
        <v>4.6052631578947366E-2</v>
      </c>
      <c r="T601" s="9">
        <f t="shared" si="57"/>
        <v>0</v>
      </c>
      <c r="U601" s="9">
        <f t="shared" si="58"/>
        <v>1.4</v>
      </c>
      <c r="V601" s="9">
        <f t="shared" si="59"/>
        <v>1</v>
      </c>
    </row>
    <row r="602" spans="1:22" x14ac:dyDescent="0.25">
      <c r="A602" t="s">
        <v>2845</v>
      </c>
      <c r="B602" s="32" t="s">
        <v>1904</v>
      </c>
      <c r="C602" t="s">
        <v>202</v>
      </c>
      <c r="D602" t="s">
        <v>106</v>
      </c>
      <c r="E602" s="9">
        <v>1</v>
      </c>
      <c r="F602" s="9">
        <v>4</v>
      </c>
      <c r="G602" s="9">
        <v>6</v>
      </c>
      <c r="H602" s="9">
        <v>8</v>
      </c>
      <c r="I602" s="9">
        <v>5</v>
      </c>
      <c r="J602" s="9">
        <v>8</v>
      </c>
      <c r="K602">
        <v>51.8</v>
      </c>
      <c r="L602" s="9">
        <v>1.4</v>
      </c>
      <c r="M602" s="19">
        <v>7</v>
      </c>
      <c r="N602" s="19">
        <v>4</v>
      </c>
      <c r="O602" s="19">
        <v>7</v>
      </c>
      <c r="P602" s="19">
        <v>9</v>
      </c>
      <c r="Q602" s="19">
        <f t="shared" si="54"/>
        <v>51.8</v>
      </c>
      <c r="R602" s="3">
        <f t="shared" si="55"/>
        <v>13.608586861376766</v>
      </c>
      <c r="S602" s="3">
        <f t="shared" si="56"/>
        <v>0.30756578947368424</v>
      </c>
      <c r="T602" s="9">
        <f t="shared" si="57"/>
        <v>1</v>
      </c>
      <c r="U602" s="9">
        <f t="shared" si="58"/>
        <v>51.8</v>
      </c>
      <c r="V602" s="9">
        <f t="shared" si="59"/>
        <v>17</v>
      </c>
    </row>
    <row r="603" spans="1:22" x14ac:dyDescent="0.25">
      <c r="A603" t="s">
        <v>2914</v>
      </c>
      <c r="B603" s="32" t="s">
        <v>2089</v>
      </c>
      <c r="C603" t="s">
        <v>202</v>
      </c>
      <c r="D603" t="s">
        <v>119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>
        <v>5.6</v>
      </c>
      <c r="L603" s="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f t="shared" si="54"/>
        <v>5.6</v>
      </c>
      <c r="R603" s="3">
        <f t="shared" si="55"/>
        <v>1.616580753730952</v>
      </c>
      <c r="S603" s="3">
        <f t="shared" si="56"/>
        <v>0.18421052631578946</v>
      </c>
      <c r="T603" s="9">
        <f t="shared" si="57"/>
        <v>0</v>
      </c>
      <c r="U603" s="9">
        <f t="shared" si="58"/>
        <v>5.6</v>
      </c>
      <c r="V603" s="9">
        <f t="shared" si="59"/>
        <v>2</v>
      </c>
    </row>
    <row r="604" spans="1:22" x14ac:dyDescent="0.25">
      <c r="A604" t="s">
        <v>2914</v>
      </c>
      <c r="B604" s="32" t="s">
        <v>2089</v>
      </c>
      <c r="C604" t="s">
        <v>202</v>
      </c>
      <c r="D604" t="s">
        <v>106</v>
      </c>
      <c r="E604" s="9">
        <v>3</v>
      </c>
      <c r="F604" s="9">
        <v>3</v>
      </c>
      <c r="G604" s="9">
        <v>9</v>
      </c>
      <c r="H604" s="9">
        <v>7</v>
      </c>
      <c r="I604" s="9">
        <v>8</v>
      </c>
      <c r="J604" s="9">
        <v>3</v>
      </c>
      <c r="K604">
        <v>18.2</v>
      </c>
      <c r="L604" s="9">
        <v>9.7999999999999989</v>
      </c>
      <c r="M604" s="19">
        <v>4</v>
      </c>
      <c r="N604" s="19">
        <v>8</v>
      </c>
      <c r="O604" s="19">
        <v>7</v>
      </c>
      <c r="P604" s="19">
        <v>19</v>
      </c>
      <c r="Q604" s="19">
        <f t="shared" si="54"/>
        <v>18.2</v>
      </c>
      <c r="R604" s="3">
        <f t="shared" si="55"/>
        <v>5.406477596365308</v>
      </c>
      <c r="S604" s="3">
        <f t="shared" si="56"/>
        <v>0.27138157894736842</v>
      </c>
      <c r="T604" s="9">
        <f t="shared" si="57"/>
        <v>3</v>
      </c>
      <c r="U604" s="9">
        <f t="shared" si="58"/>
        <v>19</v>
      </c>
      <c r="V604" s="9">
        <f t="shared" si="59"/>
        <v>7</v>
      </c>
    </row>
    <row r="605" spans="1:22" x14ac:dyDescent="0.25">
      <c r="A605" t="s">
        <v>3839</v>
      </c>
      <c r="B605" s="32" t="s">
        <v>2162</v>
      </c>
      <c r="C605" t="s">
        <v>202</v>
      </c>
      <c r="D605" t="s">
        <v>119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>
        <v>1.4</v>
      </c>
      <c r="L605" s="9">
        <v>1.4</v>
      </c>
      <c r="M605" s="19">
        <v>0</v>
      </c>
      <c r="N605" s="19">
        <v>0</v>
      </c>
      <c r="O605" s="19">
        <v>0</v>
      </c>
      <c r="P605" s="19">
        <v>0</v>
      </c>
      <c r="Q605" s="19">
        <f t="shared" si="54"/>
        <v>1.4</v>
      </c>
      <c r="R605" s="3">
        <f t="shared" si="55"/>
        <v>0.54494926091306606</v>
      </c>
      <c r="S605" s="3">
        <f t="shared" si="56"/>
        <v>4.6052631578947366E-2</v>
      </c>
      <c r="T605" s="9">
        <f t="shared" si="57"/>
        <v>0</v>
      </c>
      <c r="U605" s="9">
        <f t="shared" si="58"/>
        <v>1.4</v>
      </c>
      <c r="V605" s="9">
        <f t="shared" si="59"/>
        <v>1</v>
      </c>
    </row>
    <row r="606" spans="1:22" x14ac:dyDescent="0.25">
      <c r="A606" t="s">
        <v>3839</v>
      </c>
      <c r="B606" s="32" t="s">
        <v>2162</v>
      </c>
      <c r="C606" t="s">
        <v>202</v>
      </c>
      <c r="D606" t="s">
        <v>106</v>
      </c>
      <c r="E606" s="9">
        <v>1</v>
      </c>
      <c r="F606" s="9">
        <v>0</v>
      </c>
      <c r="G606" s="9">
        <v>3</v>
      </c>
      <c r="H606" s="9">
        <v>1</v>
      </c>
      <c r="I606" s="9">
        <v>5</v>
      </c>
      <c r="J606" s="9">
        <v>4</v>
      </c>
      <c r="K606">
        <v>19.599999999999998</v>
      </c>
      <c r="L606" s="9">
        <v>1.4</v>
      </c>
      <c r="M606" s="19">
        <v>0</v>
      </c>
      <c r="N606" s="19">
        <v>4</v>
      </c>
      <c r="O606" s="19">
        <v>5</v>
      </c>
      <c r="P606" s="19">
        <v>10</v>
      </c>
      <c r="Q606" s="19">
        <f t="shared" si="54"/>
        <v>19.599999999999998</v>
      </c>
      <c r="R606" s="3">
        <f t="shared" si="55"/>
        <v>5.5277810771017011</v>
      </c>
      <c r="S606" s="3">
        <f t="shared" si="56"/>
        <v>0.17763157894736842</v>
      </c>
      <c r="T606" s="9">
        <f t="shared" si="57"/>
        <v>0</v>
      </c>
      <c r="U606" s="9">
        <f t="shared" si="58"/>
        <v>19.599999999999998</v>
      </c>
      <c r="V606" s="9">
        <f t="shared" si="59"/>
        <v>7</v>
      </c>
    </row>
    <row r="607" spans="1:22" x14ac:dyDescent="0.25">
      <c r="A607" t="s">
        <v>4343</v>
      </c>
      <c r="B607" s="32" t="s">
        <v>2504</v>
      </c>
      <c r="C607" t="s">
        <v>202</v>
      </c>
      <c r="D607" t="s">
        <v>106</v>
      </c>
      <c r="E607" s="9">
        <v>0</v>
      </c>
      <c r="F607" s="9">
        <v>1</v>
      </c>
      <c r="G607" s="9">
        <v>0</v>
      </c>
      <c r="H607" s="9">
        <v>0</v>
      </c>
      <c r="I607" s="9">
        <v>0</v>
      </c>
      <c r="J607" s="9">
        <v>0</v>
      </c>
      <c r="K607">
        <v>0</v>
      </c>
      <c r="L607" s="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f t="shared" si="54"/>
        <v>0</v>
      </c>
      <c r="R607" s="3">
        <f t="shared" si="55"/>
        <v>0.28867513459481287</v>
      </c>
      <c r="S607" s="3">
        <f t="shared" si="56"/>
        <v>3.2894736842105261E-2</v>
      </c>
      <c r="T607" s="9">
        <f t="shared" si="57"/>
        <v>0</v>
      </c>
      <c r="U607" s="9">
        <f t="shared" si="58"/>
        <v>1</v>
      </c>
      <c r="V607" s="9">
        <f t="shared" si="59"/>
        <v>0</v>
      </c>
    </row>
    <row r="608" spans="1:22" x14ac:dyDescent="0.25">
      <c r="A608" t="s">
        <v>3770</v>
      </c>
      <c r="B608" s="32" t="s">
        <v>2031</v>
      </c>
      <c r="C608" t="s">
        <v>202</v>
      </c>
      <c r="D608" t="s">
        <v>119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>
        <v>8.3999999999999986</v>
      </c>
      <c r="L608" s="9">
        <v>2.8</v>
      </c>
      <c r="M608" s="19">
        <v>1</v>
      </c>
      <c r="N608" s="19">
        <v>0</v>
      </c>
      <c r="O608" s="19">
        <v>0</v>
      </c>
      <c r="P608" s="19">
        <v>0</v>
      </c>
      <c r="Q608" s="19">
        <f t="shared" si="54"/>
        <v>8.3999999999999986</v>
      </c>
      <c r="R608" s="3">
        <f t="shared" si="55"/>
        <v>2.4679153268712559</v>
      </c>
      <c r="S608" s="3">
        <f t="shared" si="56"/>
        <v>0.1337719298245614</v>
      </c>
      <c r="T608" s="9">
        <f t="shared" si="57"/>
        <v>0</v>
      </c>
      <c r="U608" s="9">
        <f t="shared" si="58"/>
        <v>8.3999999999999986</v>
      </c>
      <c r="V608" s="9">
        <f t="shared" si="59"/>
        <v>3</v>
      </c>
    </row>
    <row r="609" spans="1:22" x14ac:dyDescent="0.25">
      <c r="A609" t="s">
        <v>3770</v>
      </c>
      <c r="B609" s="32" t="s">
        <v>2031</v>
      </c>
      <c r="C609" t="s">
        <v>202</v>
      </c>
      <c r="D609" t="s">
        <v>106</v>
      </c>
      <c r="E609" s="9">
        <v>15</v>
      </c>
      <c r="F609" s="9">
        <v>10</v>
      </c>
      <c r="G609" s="9">
        <v>9</v>
      </c>
      <c r="H609" s="9">
        <v>5</v>
      </c>
      <c r="I609" s="9">
        <v>9</v>
      </c>
      <c r="J609" s="9">
        <v>25</v>
      </c>
      <c r="K609">
        <v>82.6</v>
      </c>
      <c r="L609" s="9">
        <v>8.3999999999999986</v>
      </c>
      <c r="M609" s="19">
        <v>19</v>
      </c>
      <c r="N609" s="19">
        <v>10</v>
      </c>
      <c r="O609" s="19">
        <v>12</v>
      </c>
      <c r="P609" s="19">
        <v>16</v>
      </c>
      <c r="Q609" s="19">
        <f t="shared" si="54"/>
        <v>82.6</v>
      </c>
      <c r="R609" s="3">
        <f t="shared" si="55"/>
        <v>20.935478079667593</v>
      </c>
      <c r="S609" s="3">
        <f t="shared" si="56"/>
        <v>0.60581140350877205</v>
      </c>
      <c r="T609" s="9">
        <f t="shared" si="57"/>
        <v>5</v>
      </c>
      <c r="U609" s="9">
        <f t="shared" si="58"/>
        <v>82.6</v>
      </c>
      <c r="V609" s="9">
        <f t="shared" si="59"/>
        <v>27</v>
      </c>
    </row>
    <row r="610" spans="1:22" x14ac:dyDescent="0.25">
      <c r="A610" t="s">
        <v>2849</v>
      </c>
      <c r="B610" s="32" t="s">
        <v>1906</v>
      </c>
      <c r="C610" t="s">
        <v>202</v>
      </c>
      <c r="D610" t="s">
        <v>119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>
        <v>1.4</v>
      </c>
      <c r="L610" s="9">
        <v>0</v>
      </c>
      <c r="M610" s="19">
        <v>1</v>
      </c>
      <c r="N610" s="19">
        <v>0</v>
      </c>
      <c r="O610" s="19">
        <v>0</v>
      </c>
      <c r="P610" s="19">
        <v>0</v>
      </c>
      <c r="Q610" s="19">
        <f t="shared" si="54"/>
        <v>1.4</v>
      </c>
      <c r="R610" s="3">
        <f t="shared" si="55"/>
        <v>0.47482054026183984</v>
      </c>
      <c r="S610" s="3">
        <f t="shared" si="56"/>
        <v>3.9473684210526314E-2</v>
      </c>
      <c r="T610" s="9">
        <f t="shared" si="57"/>
        <v>0</v>
      </c>
      <c r="U610" s="9">
        <f t="shared" si="58"/>
        <v>1.4</v>
      </c>
      <c r="V610" s="9">
        <f t="shared" si="59"/>
        <v>1</v>
      </c>
    </row>
    <row r="611" spans="1:22" x14ac:dyDescent="0.25">
      <c r="A611" t="s">
        <v>2849</v>
      </c>
      <c r="B611" s="32" t="s">
        <v>1906</v>
      </c>
      <c r="C611" t="s">
        <v>202</v>
      </c>
      <c r="D611" t="s">
        <v>106</v>
      </c>
      <c r="E611" s="9">
        <v>5</v>
      </c>
      <c r="F611" s="9">
        <v>3</v>
      </c>
      <c r="G611" s="9">
        <v>11</v>
      </c>
      <c r="H611" s="9">
        <v>9</v>
      </c>
      <c r="I611" s="9">
        <v>8</v>
      </c>
      <c r="J611" s="9">
        <v>15</v>
      </c>
      <c r="K611">
        <v>44.8</v>
      </c>
      <c r="L611" s="9">
        <v>11.2</v>
      </c>
      <c r="M611" s="19">
        <v>18</v>
      </c>
      <c r="N611" s="19">
        <v>14</v>
      </c>
      <c r="O611" s="19">
        <v>6</v>
      </c>
      <c r="P611" s="19">
        <v>25</v>
      </c>
      <c r="Q611" s="19">
        <f t="shared" si="54"/>
        <v>44.8</v>
      </c>
      <c r="R611" s="3">
        <f t="shared" si="55"/>
        <v>11.402338941345908</v>
      </c>
      <c r="S611" s="3">
        <f t="shared" si="56"/>
        <v>0.46600877192982454</v>
      </c>
      <c r="T611" s="9">
        <f t="shared" si="57"/>
        <v>3</v>
      </c>
      <c r="U611" s="9">
        <f t="shared" si="58"/>
        <v>44.8</v>
      </c>
      <c r="V611" s="9">
        <f t="shared" si="59"/>
        <v>15</v>
      </c>
    </row>
    <row r="612" spans="1:22" x14ac:dyDescent="0.25">
      <c r="A612" t="s">
        <v>2759</v>
      </c>
      <c r="B612" s="32" t="s">
        <v>1948</v>
      </c>
      <c r="C612" t="s">
        <v>202</v>
      </c>
      <c r="D612" t="s">
        <v>861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>
        <v>0</v>
      </c>
      <c r="L612" s="9">
        <v>0</v>
      </c>
      <c r="M612" s="19">
        <v>1</v>
      </c>
      <c r="N612" s="19">
        <v>0</v>
      </c>
      <c r="O612" s="19">
        <v>0</v>
      </c>
      <c r="P612" s="19">
        <v>0</v>
      </c>
      <c r="Q612" s="19">
        <f t="shared" si="54"/>
        <v>0</v>
      </c>
      <c r="R612" s="3">
        <f t="shared" si="55"/>
        <v>0.28867513459481287</v>
      </c>
      <c r="S612" s="3">
        <f t="shared" si="56"/>
        <v>3.2894736842105261E-2</v>
      </c>
      <c r="T612" s="9">
        <f t="shared" si="57"/>
        <v>0</v>
      </c>
      <c r="U612" s="9">
        <f t="shared" si="58"/>
        <v>1</v>
      </c>
      <c r="V612" s="9">
        <f t="shared" si="59"/>
        <v>0</v>
      </c>
    </row>
    <row r="613" spans="1:22" x14ac:dyDescent="0.25">
      <c r="A613" t="s">
        <v>2759</v>
      </c>
      <c r="B613" s="32" t="s">
        <v>1948</v>
      </c>
      <c r="C613" t="s">
        <v>202</v>
      </c>
      <c r="D613" t="s">
        <v>119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>
        <v>2.8</v>
      </c>
      <c r="L613" s="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f t="shared" si="54"/>
        <v>2.8</v>
      </c>
      <c r="R613" s="3">
        <f t="shared" si="55"/>
        <v>0.808290376865476</v>
      </c>
      <c r="S613" s="3">
        <f t="shared" si="56"/>
        <v>9.2105263157894732E-2</v>
      </c>
      <c r="T613" s="9">
        <f t="shared" si="57"/>
        <v>0</v>
      </c>
      <c r="U613" s="9">
        <f t="shared" si="58"/>
        <v>2.8</v>
      </c>
      <c r="V613" s="9">
        <f t="shared" si="59"/>
        <v>1</v>
      </c>
    </row>
    <row r="614" spans="1:22" x14ac:dyDescent="0.25">
      <c r="A614" t="s">
        <v>2759</v>
      </c>
      <c r="B614" s="32" t="s">
        <v>1948</v>
      </c>
      <c r="C614" t="s">
        <v>202</v>
      </c>
      <c r="D614" t="s">
        <v>106</v>
      </c>
      <c r="E614" s="9">
        <v>24</v>
      </c>
      <c r="F614" s="9">
        <v>63</v>
      </c>
      <c r="G614" s="9">
        <v>51</v>
      </c>
      <c r="H614" s="9">
        <v>55</v>
      </c>
      <c r="I614" s="9">
        <v>57</v>
      </c>
      <c r="J614" s="9">
        <v>52</v>
      </c>
      <c r="K614">
        <v>232.39999999999998</v>
      </c>
      <c r="L614" s="9">
        <v>78.399999999999991</v>
      </c>
      <c r="M614" s="19">
        <v>58</v>
      </c>
      <c r="N614" s="19">
        <v>43</v>
      </c>
      <c r="O614" s="19">
        <v>45</v>
      </c>
      <c r="P614" s="19">
        <v>58</v>
      </c>
      <c r="Q614" s="19">
        <f t="shared" si="54"/>
        <v>232.39999999999998</v>
      </c>
      <c r="R614" s="3">
        <f t="shared" si="55"/>
        <v>53.330416586909685</v>
      </c>
      <c r="S614" s="3">
        <f t="shared" si="56"/>
        <v>2.2390350877192984</v>
      </c>
      <c r="T614" s="9">
        <f t="shared" si="57"/>
        <v>24</v>
      </c>
      <c r="U614" s="9">
        <f t="shared" si="58"/>
        <v>232.39999999999998</v>
      </c>
      <c r="V614" s="9">
        <f t="shared" si="59"/>
        <v>68</v>
      </c>
    </row>
    <row r="615" spans="1:22" x14ac:dyDescent="0.25">
      <c r="A615" t="s">
        <v>3776</v>
      </c>
      <c r="B615" s="32" t="s">
        <v>2003</v>
      </c>
      <c r="C615" t="s">
        <v>202</v>
      </c>
      <c r="D615" t="s">
        <v>106</v>
      </c>
      <c r="E615" s="9">
        <v>2</v>
      </c>
      <c r="F615" s="9">
        <v>0</v>
      </c>
      <c r="G615" s="9">
        <v>7</v>
      </c>
      <c r="H615" s="9">
        <v>4</v>
      </c>
      <c r="I615" s="9">
        <v>5</v>
      </c>
      <c r="J615" s="9">
        <v>3</v>
      </c>
      <c r="K615">
        <v>16.799999999999997</v>
      </c>
      <c r="L615" s="9">
        <v>4.1999999999999993</v>
      </c>
      <c r="M615" s="19">
        <v>5</v>
      </c>
      <c r="N615" s="19">
        <v>5</v>
      </c>
      <c r="O615" s="19">
        <v>0</v>
      </c>
      <c r="P615" s="19">
        <v>3</v>
      </c>
      <c r="Q615" s="19">
        <f t="shared" si="54"/>
        <v>16.799999999999997</v>
      </c>
      <c r="R615" s="3">
        <f t="shared" si="55"/>
        <v>4.3671986721952818</v>
      </c>
      <c r="S615" s="3">
        <f t="shared" si="56"/>
        <v>0.18092105263157895</v>
      </c>
      <c r="T615" s="9">
        <f t="shared" si="57"/>
        <v>0</v>
      </c>
      <c r="U615" s="9">
        <f t="shared" si="58"/>
        <v>16.799999999999997</v>
      </c>
      <c r="V615" s="9">
        <f t="shared" si="59"/>
        <v>6</v>
      </c>
    </row>
    <row r="616" spans="1:22" x14ac:dyDescent="0.25">
      <c r="A616" t="s">
        <v>3775</v>
      </c>
      <c r="B616" s="32" t="s">
        <v>1954</v>
      </c>
      <c r="C616" t="s">
        <v>202</v>
      </c>
      <c r="D616" t="s">
        <v>106</v>
      </c>
      <c r="E616" s="9">
        <v>8</v>
      </c>
      <c r="F616" s="9">
        <v>4</v>
      </c>
      <c r="G616" s="9">
        <v>7</v>
      </c>
      <c r="H616" s="9">
        <v>6</v>
      </c>
      <c r="I616" s="9">
        <v>5</v>
      </c>
      <c r="J616" s="9">
        <v>3</v>
      </c>
      <c r="K616">
        <v>12.6</v>
      </c>
      <c r="L616" s="9">
        <v>8.3999999999999986</v>
      </c>
      <c r="M616" s="19">
        <v>8</v>
      </c>
      <c r="N616" s="19">
        <v>10</v>
      </c>
      <c r="O616" s="19">
        <v>5</v>
      </c>
      <c r="P616" s="19">
        <v>2</v>
      </c>
      <c r="Q616" s="19">
        <f t="shared" si="54"/>
        <v>12.6</v>
      </c>
      <c r="R616" s="3">
        <f t="shared" si="55"/>
        <v>3.0336996115853863</v>
      </c>
      <c r="S616" s="3">
        <f t="shared" si="56"/>
        <v>0.21655701754385964</v>
      </c>
      <c r="T616" s="9">
        <f t="shared" si="57"/>
        <v>2</v>
      </c>
      <c r="U616" s="9">
        <f t="shared" si="58"/>
        <v>12.6</v>
      </c>
      <c r="V616" s="9">
        <f t="shared" si="59"/>
        <v>4</v>
      </c>
    </row>
    <row r="617" spans="1:22" x14ac:dyDescent="0.25">
      <c r="A617" t="s">
        <v>3796</v>
      </c>
      <c r="B617" s="32" t="s">
        <v>2021</v>
      </c>
      <c r="C617" t="s">
        <v>202</v>
      </c>
      <c r="D617" t="s">
        <v>106</v>
      </c>
      <c r="E617" s="9">
        <v>7</v>
      </c>
      <c r="F617" s="9">
        <v>6</v>
      </c>
      <c r="G617" s="9">
        <v>15</v>
      </c>
      <c r="H617" s="9">
        <v>20</v>
      </c>
      <c r="I617" s="9">
        <v>5</v>
      </c>
      <c r="J617" s="9">
        <v>11</v>
      </c>
      <c r="K617">
        <v>21</v>
      </c>
      <c r="L617" s="9">
        <v>7</v>
      </c>
      <c r="M617" s="19">
        <v>9</v>
      </c>
      <c r="N617" s="19">
        <v>10</v>
      </c>
      <c r="O617" s="19">
        <v>9</v>
      </c>
      <c r="P617" s="19">
        <v>2</v>
      </c>
      <c r="Q617" s="19">
        <f t="shared" si="54"/>
        <v>21</v>
      </c>
      <c r="R617" s="3">
        <f t="shared" si="55"/>
        <v>5.8127341920888487</v>
      </c>
      <c r="S617" s="3">
        <f t="shared" si="56"/>
        <v>0.33442982456140352</v>
      </c>
      <c r="T617" s="9">
        <f t="shared" si="57"/>
        <v>2</v>
      </c>
      <c r="U617" s="9">
        <f t="shared" si="58"/>
        <v>21</v>
      </c>
      <c r="V617" s="9">
        <f t="shared" si="59"/>
        <v>7</v>
      </c>
    </row>
    <row r="618" spans="1:22" x14ac:dyDescent="0.25">
      <c r="A618" t="s">
        <v>2835</v>
      </c>
      <c r="B618" s="32" t="s">
        <v>2008</v>
      </c>
      <c r="C618" t="s">
        <v>202</v>
      </c>
      <c r="D618" t="s">
        <v>861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>
        <v>0</v>
      </c>
      <c r="L618" s="9">
        <v>0</v>
      </c>
      <c r="M618" s="19">
        <v>0</v>
      </c>
      <c r="N618" s="19">
        <v>1</v>
      </c>
      <c r="O618" s="19">
        <v>1</v>
      </c>
      <c r="P618" s="19">
        <v>0</v>
      </c>
      <c r="Q618" s="19">
        <f t="shared" si="54"/>
        <v>0</v>
      </c>
      <c r="R618" s="3">
        <f t="shared" si="55"/>
        <v>0.38924947208076149</v>
      </c>
      <c r="S618" s="3">
        <f t="shared" si="56"/>
        <v>3.2894736842105261E-2</v>
      </c>
      <c r="T618" s="9">
        <f t="shared" si="57"/>
        <v>0</v>
      </c>
      <c r="U618" s="9">
        <f t="shared" si="58"/>
        <v>1</v>
      </c>
      <c r="V618" s="9">
        <f t="shared" si="59"/>
        <v>1</v>
      </c>
    </row>
    <row r="619" spans="1:22" x14ac:dyDescent="0.25">
      <c r="A619" t="s">
        <v>2835</v>
      </c>
      <c r="B619" s="32" t="s">
        <v>2008</v>
      </c>
      <c r="C619" t="s">
        <v>202</v>
      </c>
      <c r="D619" t="s">
        <v>119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>
        <v>2.8</v>
      </c>
      <c r="L619" s="9">
        <v>4.1999999999999993</v>
      </c>
      <c r="M619" s="19">
        <v>0</v>
      </c>
      <c r="N619" s="19">
        <v>0</v>
      </c>
      <c r="O619" s="19">
        <v>0</v>
      </c>
      <c r="P619" s="19">
        <v>0</v>
      </c>
      <c r="Q619" s="19">
        <f t="shared" si="54"/>
        <v>2.8</v>
      </c>
      <c r="R619" s="3">
        <f t="shared" si="55"/>
        <v>1.3946868878538705</v>
      </c>
      <c r="S619" s="3">
        <f t="shared" si="56"/>
        <v>0.11513157894736842</v>
      </c>
      <c r="T619" s="9">
        <f t="shared" si="57"/>
        <v>0</v>
      </c>
      <c r="U619" s="9">
        <f t="shared" si="58"/>
        <v>4.1999999999999993</v>
      </c>
      <c r="V619" s="9">
        <f t="shared" si="59"/>
        <v>2</v>
      </c>
    </row>
    <row r="620" spans="1:22" x14ac:dyDescent="0.25">
      <c r="A620" t="s">
        <v>2835</v>
      </c>
      <c r="B620" s="32" t="s">
        <v>2008</v>
      </c>
      <c r="C620" t="s">
        <v>202</v>
      </c>
      <c r="D620" t="s">
        <v>106</v>
      </c>
      <c r="E620" s="9">
        <v>5</v>
      </c>
      <c r="F620" s="9">
        <v>7</v>
      </c>
      <c r="G620" s="9">
        <v>15</v>
      </c>
      <c r="H620" s="9">
        <v>19</v>
      </c>
      <c r="I620" s="9">
        <v>13</v>
      </c>
      <c r="J620" s="9">
        <v>16</v>
      </c>
      <c r="K620">
        <v>82.6</v>
      </c>
      <c r="L620" s="9">
        <v>14</v>
      </c>
      <c r="M620" s="19">
        <v>25</v>
      </c>
      <c r="N620" s="19">
        <v>4</v>
      </c>
      <c r="O620" s="19">
        <v>16</v>
      </c>
      <c r="P620" s="19">
        <v>16</v>
      </c>
      <c r="Q620" s="19">
        <f t="shared" si="54"/>
        <v>82.6</v>
      </c>
      <c r="R620" s="3">
        <f t="shared" si="55"/>
        <v>20.776290391314863</v>
      </c>
      <c r="S620" s="3">
        <f t="shared" si="56"/>
        <v>0.63760964912280704</v>
      </c>
      <c r="T620" s="9">
        <f t="shared" si="57"/>
        <v>4</v>
      </c>
      <c r="U620" s="9">
        <f t="shared" si="58"/>
        <v>82.6</v>
      </c>
      <c r="V620" s="9">
        <f t="shared" si="59"/>
        <v>27</v>
      </c>
    </row>
    <row r="621" spans="1:22" x14ac:dyDescent="0.25">
      <c r="A621" t="s">
        <v>2870</v>
      </c>
      <c r="B621" s="32" t="s">
        <v>1905</v>
      </c>
      <c r="C621" t="s">
        <v>202</v>
      </c>
      <c r="D621" t="s">
        <v>861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>
        <v>0</v>
      </c>
      <c r="L621" s="9">
        <v>0</v>
      </c>
      <c r="M621" s="19">
        <v>0</v>
      </c>
      <c r="N621" s="19">
        <v>1</v>
      </c>
      <c r="O621" s="19">
        <v>0</v>
      </c>
      <c r="P621" s="19">
        <v>0</v>
      </c>
      <c r="Q621" s="19">
        <f t="shared" si="54"/>
        <v>0</v>
      </c>
      <c r="R621" s="3">
        <f t="shared" si="55"/>
        <v>0.28867513459481287</v>
      </c>
      <c r="S621" s="3">
        <f t="shared" si="56"/>
        <v>3.2894736842105261E-2</v>
      </c>
      <c r="T621" s="9">
        <f t="shared" si="57"/>
        <v>0</v>
      </c>
      <c r="U621" s="9">
        <f t="shared" si="58"/>
        <v>1</v>
      </c>
      <c r="V621" s="9">
        <f t="shared" si="59"/>
        <v>0</v>
      </c>
    </row>
    <row r="622" spans="1:22" x14ac:dyDescent="0.25">
      <c r="A622" t="s">
        <v>2870</v>
      </c>
      <c r="B622" s="32" t="s">
        <v>1905</v>
      </c>
      <c r="C622" t="s">
        <v>202</v>
      </c>
      <c r="D622" t="s">
        <v>119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>
        <v>4.1999999999999993</v>
      </c>
      <c r="L622" s="9">
        <v>7</v>
      </c>
      <c r="M622" s="19">
        <v>0</v>
      </c>
      <c r="N622" s="19">
        <v>0</v>
      </c>
      <c r="O622" s="19">
        <v>0</v>
      </c>
      <c r="P622" s="19">
        <v>0</v>
      </c>
      <c r="Q622" s="19">
        <f t="shared" si="54"/>
        <v>4.1999999999999993</v>
      </c>
      <c r="R622" s="3">
        <f t="shared" si="55"/>
        <v>2.2600616778926161</v>
      </c>
      <c r="S622" s="3">
        <f t="shared" si="56"/>
        <v>0.18421052631578946</v>
      </c>
      <c r="T622" s="9">
        <f t="shared" si="57"/>
        <v>0</v>
      </c>
      <c r="U622" s="9">
        <f t="shared" si="58"/>
        <v>7</v>
      </c>
      <c r="V622" s="9">
        <f t="shared" si="59"/>
        <v>3</v>
      </c>
    </row>
    <row r="623" spans="1:22" x14ac:dyDescent="0.25">
      <c r="A623" t="s">
        <v>2870</v>
      </c>
      <c r="B623" s="32" t="s">
        <v>1905</v>
      </c>
      <c r="C623" t="s">
        <v>202</v>
      </c>
      <c r="D623" t="s">
        <v>106</v>
      </c>
      <c r="E623" s="9">
        <v>3</v>
      </c>
      <c r="F623" s="9">
        <v>2</v>
      </c>
      <c r="G623" s="9">
        <v>9</v>
      </c>
      <c r="H623" s="9">
        <v>15</v>
      </c>
      <c r="I623" s="9">
        <v>8</v>
      </c>
      <c r="J623" s="9">
        <v>11</v>
      </c>
      <c r="K623">
        <v>54.599999999999994</v>
      </c>
      <c r="L623" s="9">
        <v>26.599999999999998</v>
      </c>
      <c r="M623" s="19">
        <v>20</v>
      </c>
      <c r="N623" s="19">
        <v>7</v>
      </c>
      <c r="O623" s="19">
        <v>17</v>
      </c>
      <c r="P623" s="19">
        <v>7</v>
      </c>
      <c r="Q623" s="19">
        <f t="shared" si="54"/>
        <v>54.599999999999994</v>
      </c>
      <c r="R623" s="3">
        <f t="shared" si="55"/>
        <v>14.377117762316448</v>
      </c>
      <c r="S623" s="3">
        <f t="shared" si="56"/>
        <v>0.49396929824561403</v>
      </c>
      <c r="T623" s="9">
        <f t="shared" si="57"/>
        <v>2</v>
      </c>
      <c r="U623" s="9">
        <f t="shared" si="58"/>
        <v>54.599999999999994</v>
      </c>
      <c r="V623" s="9">
        <f t="shared" si="59"/>
        <v>18</v>
      </c>
    </row>
    <row r="624" spans="1:22" x14ac:dyDescent="0.25">
      <c r="A624" t="s">
        <v>2883</v>
      </c>
      <c r="B624" s="32" t="s">
        <v>1964</v>
      </c>
      <c r="C624" t="s">
        <v>202</v>
      </c>
      <c r="D624" t="s">
        <v>861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>
        <v>0</v>
      </c>
      <c r="L624" s="9">
        <v>0</v>
      </c>
      <c r="M624" s="19">
        <v>0</v>
      </c>
      <c r="N624" s="19">
        <v>0</v>
      </c>
      <c r="O624" s="19">
        <v>0</v>
      </c>
      <c r="P624" s="19">
        <v>1</v>
      </c>
      <c r="Q624" s="19">
        <f t="shared" si="54"/>
        <v>0</v>
      </c>
      <c r="R624" s="3">
        <f t="shared" si="55"/>
        <v>0.28867513459481287</v>
      </c>
      <c r="S624" s="3">
        <f t="shared" si="56"/>
        <v>3.2894736842105261E-2</v>
      </c>
      <c r="T624" s="9">
        <f t="shared" si="57"/>
        <v>0</v>
      </c>
      <c r="U624" s="9">
        <f t="shared" si="58"/>
        <v>1</v>
      </c>
      <c r="V624" s="9">
        <f t="shared" si="59"/>
        <v>0</v>
      </c>
    </row>
    <row r="625" spans="1:22" x14ac:dyDescent="0.25">
      <c r="A625" t="s">
        <v>2883</v>
      </c>
      <c r="B625" s="32" t="s">
        <v>1964</v>
      </c>
      <c r="C625" t="s">
        <v>202</v>
      </c>
      <c r="D625" t="s">
        <v>119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>
        <v>4.1999999999999993</v>
      </c>
      <c r="L625" s="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f t="shared" si="54"/>
        <v>4.1999999999999993</v>
      </c>
      <c r="R625" s="3">
        <f t="shared" si="55"/>
        <v>1.2124355652982139</v>
      </c>
      <c r="S625" s="3">
        <f t="shared" si="56"/>
        <v>0.13815789473684209</v>
      </c>
      <c r="T625" s="9">
        <f t="shared" si="57"/>
        <v>0</v>
      </c>
      <c r="U625" s="9">
        <f t="shared" si="58"/>
        <v>4.1999999999999993</v>
      </c>
      <c r="V625" s="9">
        <f t="shared" si="59"/>
        <v>2</v>
      </c>
    </row>
    <row r="626" spans="1:22" x14ac:dyDescent="0.25">
      <c r="A626" t="s">
        <v>2883</v>
      </c>
      <c r="B626" s="32" t="s">
        <v>1964</v>
      </c>
      <c r="C626" t="s">
        <v>202</v>
      </c>
      <c r="D626" t="s">
        <v>106</v>
      </c>
      <c r="E626" s="9">
        <v>1</v>
      </c>
      <c r="F626" s="9">
        <v>1</v>
      </c>
      <c r="G626" s="9">
        <v>2</v>
      </c>
      <c r="H626" s="9">
        <v>7</v>
      </c>
      <c r="I626" s="9">
        <v>5</v>
      </c>
      <c r="J626" s="9">
        <v>3</v>
      </c>
      <c r="K626">
        <v>21</v>
      </c>
      <c r="L626" s="9">
        <v>2.8</v>
      </c>
      <c r="M626" s="19">
        <v>4</v>
      </c>
      <c r="N626" s="19">
        <v>3</v>
      </c>
      <c r="O626" s="19">
        <v>8</v>
      </c>
      <c r="P626" s="19">
        <v>2</v>
      </c>
      <c r="Q626" s="19">
        <f t="shared" si="54"/>
        <v>21</v>
      </c>
      <c r="R626" s="3">
        <f t="shared" si="55"/>
        <v>5.500716206811509</v>
      </c>
      <c r="S626" s="3">
        <f t="shared" si="56"/>
        <v>0.16392543859649122</v>
      </c>
      <c r="T626" s="9">
        <f t="shared" si="57"/>
        <v>1</v>
      </c>
      <c r="U626" s="9">
        <f t="shared" si="58"/>
        <v>21</v>
      </c>
      <c r="V626" s="9">
        <f t="shared" si="59"/>
        <v>7</v>
      </c>
    </row>
    <row r="627" spans="1:22" x14ac:dyDescent="0.25">
      <c r="A627" t="s">
        <v>3016</v>
      </c>
      <c r="B627" s="32" t="s">
        <v>1938</v>
      </c>
      <c r="C627" t="s">
        <v>202</v>
      </c>
      <c r="D627" t="s">
        <v>119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>
        <v>1.4</v>
      </c>
      <c r="L627" s="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f t="shared" si="54"/>
        <v>1.4</v>
      </c>
      <c r="R627" s="3">
        <f t="shared" si="55"/>
        <v>0.404145188432738</v>
      </c>
      <c r="S627" s="3">
        <f t="shared" si="56"/>
        <v>4.6052631578947366E-2</v>
      </c>
      <c r="T627" s="9">
        <f t="shared" si="57"/>
        <v>0</v>
      </c>
      <c r="U627" s="9">
        <f t="shared" si="58"/>
        <v>1.4</v>
      </c>
      <c r="V627" s="9">
        <f t="shared" si="59"/>
        <v>1</v>
      </c>
    </row>
    <row r="628" spans="1:22" x14ac:dyDescent="0.25">
      <c r="A628" t="s">
        <v>3016</v>
      </c>
      <c r="B628" s="32" t="s">
        <v>1938</v>
      </c>
      <c r="C628" t="s">
        <v>202</v>
      </c>
      <c r="D628" t="s">
        <v>106</v>
      </c>
      <c r="E628" s="9">
        <v>5</v>
      </c>
      <c r="F628" s="9">
        <v>4</v>
      </c>
      <c r="G628" s="9">
        <v>8</v>
      </c>
      <c r="H628" s="9">
        <v>7</v>
      </c>
      <c r="I628" s="9">
        <v>5</v>
      </c>
      <c r="J628" s="9">
        <v>4</v>
      </c>
      <c r="K628">
        <v>26.599999999999998</v>
      </c>
      <c r="L628" s="9">
        <v>1.4</v>
      </c>
      <c r="M628" s="19">
        <v>6</v>
      </c>
      <c r="N628" s="19">
        <v>1</v>
      </c>
      <c r="O628" s="19">
        <v>7</v>
      </c>
      <c r="P628" s="19">
        <v>5</v>
      </c>
      <c r="Q628" s="19">
        <f t="shared" si="54"/>
        <v>26.599999999999998</v>
      </c>
      <c r="R628" s="3">
        <f t="shared" si="55"/>
        <v>6.6208119981729965</v>
      </c>
      <c r="S628" s="3">
        <f t="shared" si="56"/>
        <v>0.2192982456140351</v>
      </c>
      <c r="T628" s="9">
        <f t="shared" si="57"/>
        <v>1</v>
      </c>
      <c r="U628" s="9">
        <f t="shared" si="58"/>
        <v>26.599999999999998</v>
      </c>
      <c r="V628" s="9">
        <f t="shared" si="59"/>
        <v>9</v>
      </c>
    </row>
    <row r="629" spans="1:22" x14ac:dyDescent="0.25">
      <c r="A629" t="s">
        <v>3099</v>
      </c>
      <c r="B629" s="32" t="s">
        <v>2027</v>
      </c>
      <c r="C629" t="s">
        <v>202</v>
      </c>
      <c r="D629" t="s">
        <v>119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>
        <v>0</v>
      </c>
      <c r="L629" s="9">
        <v>0</v>
      </c>
      <c r="M629" s="19">
        <v>0</v>
      </c>
      <c r="N629" s="19">
        <v>0</v>
      </c>
      <c r="O629" s="19">
        <v>0</v>
      </c>
      <c r="P629" s="19">
        <v>1</v>
      </c>
      <c r="Q629" s="19">
        <f t="shared" si="54"/>
        <v>0</v>
      </c>
      <c r="R629" s="3">
        <f t="shared" si="55"/>
        <v>0.28867513459481287</v>
      </c>
      <c r="S629" s="3">
        <f t="shared" si="56"/>
        <v>3.2894736842105261E-2</v>
      </c>
      <c r="T629" s="9">
        <f t="shared" si="57"/>
        <v>0</v>
      </c>
      <c r="U629" s="9">
        <f t="shared" si="58"/>
        <v>1</v>
      </c>
      <c r="V629" s="9">
        <f t="shared" si="59"/>
        <v>0</v>
      </c>
    </row>
    <row r="630" spans="1:22" x14ac:dyDescent="0.25">
      <c r="A630" t="s">
        <v>3099</v>
      </c>
      <c r="B630" s="32" t="s">
        <v>2027</v>
      </c>
      <c r="C630" t="s">
        <v>202</v>
      </c>
      <c r="D630" t="s">
        <v>106</v>
      </c>
      <c r="E630" s="9">
        <v>0</v>
      </c>
      <c r="F630" s="9">
        <v>1</v>
      </c>
      <c r="G630" s="9">
        <v>3</v>
      </c>
      <c r="H630" s="9">
        <v>1</v>
      </c>
      <c r="I630" s="9">
        <v>1</v>
      </c>
      <c r="J630" s="9">
        <v>0</v>
      </c>
      <c r="K630">
        <v>8.3999999999999986</v>
      </c>
      <c r="L630" s="9">
        <v>7</v>
      </c>
      <c r="M630" s="19">
        <v>2</v>
      </c>
      <c r="N630" s="19">
        <v>1</v>
      </c>
      <c r="O630" s="19">
        <v>0</v>
      </c>
      <c r="P630" s="19">
        <v>1</v>
      </c>
      <c r="Q630" s="19">
        <f t="shared" si="54"/>
        <v>8.3999999999999986</v>
      </c>
      <c r="R630" s="3">
        <f t="shared" si="55"/>
        <v>2.7600505045884192</v>
      </c>
      <c r="S630" s="3">
        <f t="shared" si="56"/>
        <v>9.2836257309941522E-2</v>
      </c>
      <c r="T630" s="9">
        <f t="shared" si="57"/>
        <v>0</v>
      </c>
      <c r="U630" s="9">
        <f t="shared" si="58"/>
        <v>8.3999999999999986</v>
      </c>
      <c r="V630" s="9">
        <f t="shared" si="59"/>
        <v>4</v>
      </c>
    </row>
    <row r="631" spans="1:22" x14ac:dyDescent="0.25">
      <c r="A631" t="s">
        <v>3041</v>
      </c>
      <c r="B631" s="32" t="s">
        <v>1965</v>
      </c>
      <c r="C631" t="s">
        <v>202</v>
      </c>
      <c r="D631" t="s">
        <v>106</v>
      </c>
      <c r="E631" s="9">
        <v>1</v>
      </c>
      <c r="F631" s="9">
        <v>1</v>
      </c>
      <c r="G631" s="9">
        <v>0</v>
      </c>
      <c r="H631" s="9">
        <v>0</v>
      </c>
      <c r="I631" s="9">
        <v>3</v>
      </c>
      <c r="J631" s="9">
        <v>2</v>
      </c>
      <c r="K631">
        <v>7</v>
      </c>
      <c r="L631" s="9">
        <v>8.3999999999999986</v>
      </c>
      <c r="M631" s="19">
        <v>8</v>
      </c>
      <c r="N631" s="19">
        <v>0</v>
      </c>
      <c r="O631" s="19">
        <v>12</v>
      </c>
      <c r="P631" s="19">
        <v>1</v>
      </c>
      <c r="Q631" s="19">
        <f t="shared" si="54"/>
        <v>7</v>
      </c>
      <c r="R631" s="3">
        <f t="shared" si="55"/>
        <v>4.1186567389542583</v>
      </c>
      <c r="S631" s="3">
        <f t="shared" si="56"/>
        <v>0.15862573099415206</v>
      </c>
      <c r="T631" s="9">
        <f t="shared" si="57"/>
        <v>0</v>
      </c>
      <c r="U631" s="9">
        <f t="shared" si="58"/>
        <v>12</v>
      </c>
      <c r="V631" s="9">
        <f t="shared" si="59"/>
        <v>5</v>
      </c>
    </row>
    <row r="632" spans="1:22" x14ac:dyDescent="0.25">
      <c r="A632" t="s">
        <v>4309</v>
      </c>
      <c r="B632" s="32" t="s">
        <v>2307</v>
      </c>
      <c r="C632" t="s">
        <v>202</v>
      </c>
      <c r="D632" t="s">
        <v>106</v>
      </c>
      <c r="E632" s="9">
        <v>1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>
        <v>1.4</v>
      </c>
      <c r="L632" s="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f t="shared" si="54"/>
        <v>1.4</v>
      </c>
      <c r="R632" s="3">
        <f t="shared" si="55"/>
        <v>0.47482054026183984</v>
      </c>
      <c r="S632" s="3">
        <f t="shared" si="56"/>
        <v>3.9473684210526314E-2</v>
      </c>
      <c r="T632" s="9">
        <f t="shared" si="57"/>
        <v>0</v>
      </c>
      <c r="U632" s="9">
        <f t="shared" si="58"/>
        <v>1.4</v>
      </c>
      <c r="V632" s="9">
        <f t="shared" si="59"/>
        <v>1</v>
      </c>
    </row>
    <row r="633" spans="1:22" x14ac:dyDescent="0.25">
      <c r="A633" t="s">
        <v>4454</v>
      </c>
      <c r="B633" s="32" t="s">
        <v>2308</v>
      </c>
      <c r="C633" t="s">
        <v>202</v>
      </c>
      <c r="D633" t="s">
        <v>106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>
        <v>2.8</v>
      </c>
      <c r="L633" s="9">
        <v>1.4</v>
      </c>
      <c r="M633" s="19">
        <v>0</v>
      </c>
      <c r="N633" s="19">
        <v>0</v>
      </c>
      <c r="O633" s="19">
        <v>0</v>
      </c>
      <c r="P633" s="19">
        <v>0</v>
      </c>
      <c r="Q633" s="19">
        <f t="shared" si="54"/>
        <v>2.8</v>
      </c>
      <c r="R633" s="3">
        <f t="shared" si="55"/>
        <v>0.87021418471128553</v>
      </c>
      <c r="S633" s="3">
        <f t="shared" si="56"/>
        <v>6.9078947368421045E-2</v>
      </c>
      <c r="T633" s="9">
        <f t="shared" si="57"/>
        <v>0</v>
      </c>
      <c r="U633" s="9">
        <f t="shared" si="58"/>
        <v>2.8</v>
      </c>
      <c r="V633" s="9">
        <f t="shared" si="59"/>
        <v>1</v>
      </c>
    </row>
    <row r="634" spans="1:22" x14ac:dyDescent="0.25">
      <c r="A634" t="s">
        <v>4427</v>
      </c>
      <c r="B634" s="32" t="s">
        <v>2311</v>
      </c>
      <c r="C634" t="s">
        <v>202</v>
      </c>
      <c r="D634" t="s">
        <v>106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>
        <v>1.4</v>
      </c>
      <c r="L634" s="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f t="shared" si="54"/>
        <v>1.4</v>
      </c>
      <c r="R634" s="3">
        <f t="shared" si="55"/>
        <v>0.404145188432738</v>
      </c>
      <c r="S634" s="3">
        <f t="shared" si="56"/>
        <v>4.6052631578947366E-2</v>
      </c>
      <c r="T634" s="9">
        <f t="shared" si="57"/>
        <v>0</v>
      </c>
      <c r="U634" s="9">
        <f t="shared" si="58"/>
        <v>1.4</v>
      </c>
      <c r="V634" s="9">
        <f t="shared" si="59"/>
        <v>1</v>
      </c>
    </row>
    <row r="635" spans="1:22" x14ac:dyDescent="0.25">
      <c r="A635" t="s">
        <v>2763</v>
      </c>
      <c r="B635" s="32" t="s">
        <v>1907</v>
      </c>
      <c r="C635" t="s">
        <v>202</v>
      </c>
      <c r="D635" t="s">
        <v>861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>
        <v>0</v>
      </c>
      <c r="L635" s="9">
        <v>0</v>
      </c>
      <c r="M635" s="19">
        <v>1</v>
      </c>
      <c r="N635" s="19">
        <v>0</v>
      </c>
      <c r="O635" s="19">
        <v>1</v>
      </c>
      <c r="P635" s="19">
        <v>1</v>
      </c>
      <c r="Q635" s="19">
        <f t="shared" si="54"/>
        <v>0</v>
      </c>
      <c r="R635" s="3">
        <f t="shared" si="55"/>
        <v>0.45226701686664544</v>
      </c>
      <c r="S635" s="3">
        <f t="shared" si="56"/>
        <v>3.2894736842105261E-2</v>
      </c>
      <c r="T635" s="9">
        <f t="shared" si="57"/>
        <v>0</v>
      </c>
      <c r="U635" s="9">
        <f t="shared" si="58"/>
        <v>1</v>
      </c>
      <c r="V635" s="9">
        <f t="shared" si="59"/>
        <v>1</v>
      </c>
    </row>
    <row r="636" spans="1:22" x14ac:dyDescent="0.25">
      <c r="A636" t="s">
        <v>2763</v>
      </c>
      <c r="B636" s="32" t="s">
        <v>1907</v>
      </c>
      <c r="C636" t="s">
        <v>202</v>
      </c>
      <c r="D636" t="s">
        <v>119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>
        <v>15.399999999999999</v>
      </c>
      <c r="L636" s="9">
        <v>4.1999999999999993</v>
      </c>
      <c r="M636" s="19">
        <v>1</v>
      </c>
      <c r="N636" s="19">
        <v>0</v>
      </c>
      <c r="O636" s="19">
        <v>4</v>
      </c>
      <c r="P636" s="19">
        <v>0</v>
      </c>
      <c r="Q636" s="19">
        <f t="shared" si="54"/>
        <v>15.399999999999999</v>
      </c>
      <c r="R636" s="3">
        <f t="shared" si="55"/>
        <v>4.4860389492898358</v>
      </c>
      <c r="S636" s="3">
        <f t="shared" si="56"/>
        <v>0.20230263157894737</v>
      </c>
      <c r="T636" s="9">
        <f t="shared" si="57"/>
        <v>0</v>
      </c>
      <c r="U636" s="9">
        <f t="shared" si="58"/>
        <v>15.399999999999999</v>
      </c>
      <c r="V636" s="9">
        <f t="shared" si="59"/>
        <v>6</v>
      </c>
    </row>
    <row r="637" spans="1:22" x14ac:dyDescent="0.25">
      <c r="A637" t="s">
        <v>2763</v>
      </c>
      <c r="B637" s="32" t="s">
        <v>1907</v>
      </c>
      <c r="C637" t="s">
        <v>202</v>
      </c>
      <c r="D637" t="s">
        <v>106</v>
      </c>
      <c r="E637" s="9">
        <v>10</v>
      </c>
      <c r="F637" s="9">
        <v>29</v>
      </c>
      <c r="G637" s="9">
        <v>59</v>
      </c>
      <c r="H637" s="9">
        <v>63</v>
      </c>
      <c r="I637" s="9">
        <v>40</v>
      </c>
      <c r="J637" s="9">
        <v>50</v>
      </c>
      <c r="K637">
        <v>218.39999999999998</v>
      </c>
      <c r="L637" s="9">
        <v>72.8</v>
      </c>
      <c r="M637" s="19">
        <v>46</v>
      </c>
      <c r="N637" s="19">
        <v>22</v>
      </c>
      <c r="O637" s="19">
        <v>38</v>
      </c>
      <c r="P637" s="19">
        <v>43</v>
      </c>
      <c r="Q637" s="19">
        <f t="shared" si="54"/>
        <v>218.39999999999998</v>
      </c>
      <c r="R637" s="3">
        <f t="shared" si="55"/>
        <v>53.571770042201763</v>
      </c>
      <c r="S637" s="3">
        <f t="shared" si="56"/>
        <v>1.8947368421052631</v>
      </c>
      <c r="T637" s="9">
        <f t="shared" si="57"/>
        <v>10</v>
      </c>
      <c r="U637" s="9">
        <f t="shared" si="58"/>
        <v>218.39999999999998</v>
      </c>
      <c r="V637" s="9">
        <f t="shared" si="59"/>
        <v>69</v>
      </c>
    </row>
    <row r="638" spans="1:22" x14ac:dyDescent="0.25">
      <c r="A638" t="s">
        <v>4015</v>
      </c>
      <c r="B638" s="32" t="s">
        <v>2623</v>
      </c>
      <c r="C638" t="s">
        <v>202</v>
      </c>
      <c r="D638" t="s">
        <v>106</v>
      </c>
      <c r="E638" s="9">
        <v>12</v>
      </c>
      <c r="F638" s="9">
        <v>0</v>
      </c>
      <c r="G638" s="9">
        <v>0</v>
      </c>
      <c r="H638" s="9">
        <v>1</v>
      </c>
      <c r="I638" s="9">
        <v>1</v>
      </c>
      <c r="J638" s="9">
        <v>0</v>
      </c>
      <c r="K638">
        <v>16.799999999999997</v>
      </c>
      <c r="L638" s="9">
        <v>5.6</v>
      </c>
      <c r="M638" s="19">
        <v>0</v>
      </c>
      <c r="N638" s="19">
        <v>27</v>
      </c>
      <c r="O638" s="19">
        <v>0</v>
      </c>
      <c r="P638" s="19">
        <v>0</v>
      </c>
      <c r="Q638" s="19">
        <f t="shared" si="54"/>
        <v>16.799999999999997</v>
      </c>
      <c r="R638" s="3">
        <f t="shared" si="55"/>
        <v>8.8092754147735288</v>
      </c>
      <c r="S638" s="3">
        <f t="shared" si="56"/>
        <v>0.34758771929824561</v>
      </c>
      <c r="T638" s="9">
        <f t="shared" si="57"/>
        <v>0</v>
      </c>
      <c r="U638" s="9">
        <f t="shared" si="58"/>
        <v>27</v>
      </c>
      <c r="V638" s="9">
        <f t="shared" si="59"/>
        <v>11</v>
      </c>
    </row>
    <row r="639" spans="1:22" x14ac:dyDescent="0.25">
      <c r="A639" t="s">
        <v>4063</v>
      </c>
      <c r="B639" s="32" t="s">
        <v>2618</v>
      </c>
      <c r="C639" t="s">
        <v>202</v>
      </c>
      <c r="D639" t="s">
        <v>106</v>
      </c>
      <c r="E639" s="9">
        <v>2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>
        <v>0</v>
      </c>
      <c r="L639" s="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f t="shared" si="54"/>
        <v>0</v>
      </c>
      <c r="R639" s="3">
        <f t="shared" si="55"/>
        <v>0.57735026918962573</v>
      </c>
      <c r="S639" s="3">
        <f t="shared" si="56"/>
        <v>6.5789473684210523E-2</v>
      </c>
      <c r="T639" s="9">
        <f t="shared" si="57"/>
        <v>0</v>
      </c>
      <c r="U639" s="9">
        <f t="shared" si="58"/>
        <v>2</v>
      </c>
      <c r="V639" s="9">
        <f t="shared" si="59"/>
        <v>1</v>
      </c>
    </row>
    <row r="640" spans="1:22" x14ac:dyDescent="0.25">
      <c r="A640" t="s">
        <v>484</v>
      </c>
      <c r="B640" s="32" t="s">
        <v>346</v>
      </c>
      <c r="C640" t="s">
        <v>202</v>
      </c>
      <c r="D640" t="s">
        <v>4746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>
        <v>0</v>
      </c>
      <c r="L640" s="9">
        <v>0</v>
      </c>
      <c r="M640" s="19">
        <v>1</v>
      </c>
      <c r="N640" s="19">
        <v>0</v>
      </c>
      <c r="O640" s="19">
        <v>0</v>
      </c>
      <c r="P640" s="19">
        <v>0</v>
      </c>
      <c r="Q640" s="19">
        <f t="shared" si="54"/>
        <v>0</v>
      </c>
      <c r="R640" s="3">
        <f t="shared" si="55"/>
        <v>0.28867513459481287</v>
      </c>
      <c r="S640" s="3">
        <f t="shared" si="56"/>
        <v>3.2894736842105261E-2</v>
      </c>
      <c r="T640" s="9">
        <f t="shared" si="57"/>
        <v>0</v>
      </c>
      <c r="U640" s="9">
        <f t="shared" si="58"/>
        <v>1</v>
      </c>
      <c r="V640" s="9">
        <f t="shared" si="59"/>
        <v>0</v>
      </c>
    </row>
    <row r="641" spans="1:22" x14ac:dyDescent="0.25">
      <c r="A641" t="s">
        <v>484</v>
      </c>
      <c r="B641" s="32" t="s">
        <v>346</v>
      </c>
      <c r="C641" t="s">
        <v>202</v>
      </c>
      <c r="D641" t="s">
        <v>861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>
        <v>0</v>
      </c>
      <c r="L641" s="9">
        <v>0</v>
      </c>
      <c r="M641" s="19">
        <v>1</v>
      </c>
      <c r="N641" s="19">
        <v>0</v>
      </c>
      <c r="O641" s="19">
        <v>1</v>
      </c>
      <c r="P641" s="19">
        <v>1</v>
      </c>
      <c r="Q641" s="19">
        <f t="shared" si="54"/>
        <v>0</v>
      </c>
      <c r="R641" s="3">
        <f t="shared" si="55"/>
        <v>0.45226701686664544</v>
      </c>
      <c r="S641" s="3">
        <f t="shared" si="56"/>
        <v>3.2894736842105261E-2</v>
      </c>
      <c r="T641" s="9">
        <f t="shared" si="57"/>
        <v>0</v>
      </c>
      <c r="U641" s="9">
        <f t="shared" si="58"/>
        <v>1</v>
      </c>
      <c r="V641" s="9">
        <f t="shared" si="59"/>
        <v>1</v>
      </c>
    </row>
    <row r="642" spans="1:22" x14ac:dyDescent="0.25">
      <c r="A642" t="s">
        <v>484</v>
      </c>
      <c r="B642" s="32" t="s">
        <v>346</v>
      </c>
      <c r="C642" t="s">
        <v>202</v>
      </c>
      <c r="D642" t="s">
        <v>15</v>
      </c>
      <c r="E642" s="9">
        <v>0</v>
      </c>
      <c r="F642" s="9">
        <v>0</v>
      </c>
      <c r="G642" s="9">
        <v>0</v>
      </c>
      <c r="H642" s="9">
        <v>0</v>
      </c>
      <c r="I642" s="9">
        <v>15</v>
      </c>
      <c r="J642" s="9">
        <v>0</v>
      </c>
      <c r="K642">
        <v>14</v>
      </c>
      <c r="L642" s="9">
        <v>56</v>
      </c>
      <c r="M642" s="19">
        <v>0</v>
      </c>
      <c r="N642" s="19">
        <v>0</v>
      </c>
      <c r="O642" s="19">
        <v>0</v>
      </c>
      <c r="P642" s="19">
        <v>0</v>
      </c>
      <c r="Q642" s="19">
        <f t="shared" ref="Q642:Q705" si="60">IFERROR(AVERAGEIF(K642:K642,"&lt;&gt;0"),0)</f>
        <v>14</v>
      </c>
      <c r="R642" s="3">
        <f t="shared" ref="R642:R705" si="61">_xlfn.STDEV.S(E642:P642)</f>
        <v>16.389898958772989</v>
      </c>
      <c r="S642" s="3">
        <f t="shared" ref="S642:S705" si="62">IFERROR(AVERAGEIF(E642:P642,"&lt;&gt;0")/30.4,0)</f>
        <v>0.93201754385964908</v>
      </c>
      <c r="T642" s="9">
        <f t="shared" ref="T642:T705" si="63">MIN(E642:P642)</f>
        <v>0</v>
      </c>
      <c r="U642" s="9">
        <f t="shared" ref="U642:U705" si="64">MAX(E642:P642)</f>
        <v>56</v>
      </c>
      <c r="V642" s="9">
        <f t="shared" ref="V642:V705" si="65">MROUND(ROUND(_xlfn.NORM.S.INV($Y$1)*R642*1,1),1)</f>
        <v>21</v>
      </c>
    </row>
    <row r="643" spans="1:22" x14ac:dyDescent="0.25">
      <c r="A643" t="s">
        <v>484</v>
      </c>
      <c r="B643" s="32" t="s">
        <v>346</v>
      </c>
      <c r="C643" t="s">
        <v>202</v>
      </c>
      <c r="D643" t="s">
        <v>5604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>
        <v>0</v>
      </c>
      <c r="L643" s="9">
        <v>0</v>
      </c>
      <c r="M643" s="19">
        <v>0</v>
      </c>
      <c r="N643" s="19">
        <v>4</v>
      </c>
      <c r="O643" s="19">
        <v>104</v>
      </c>
      <c r="P643" s="19">
        <v>93</v>
      </c>
      <c r="Q643" s="19">
        <f t="shared" si="60"/>
        <v>0</v>
      </c>
      <c r="R643" s="3">
        <f t="shared" si="61"/>
        <v>38.274427731604533</v>
      </c>
      <c r="S643" s="3">
        <f t="shared" si="62"/>
        <v>2.2039473684210527</v>
      </c>
      <c r="T643" s="9">
        <f t="shared" si="63"/>
        <v>0</v>
      </c>
      <c r="U643" s="9">
        <f t="shared" si="64"/>
        <v>104</v>
      </c>
      <c r="V643" s="9">
        <f t="shared" si="65"/>
        <v>49</v>
      </c>
    </row>
    <row r="644" spans="1:22" x14ac:dyDescent="0.25">
      <c r="A644" t="s">
        <v>484</v>
      </c>
      <c r="B644" s="32" t="s">
        <v>346</v>
      </c>
      <c r="C644" t="s">
        <v>202</v>
      </c>
      <c r="D644" t="s">
        <v>113</v>
      </c>
      <c r="E644" s="9">
        <v>14</v>
      </c>
      <c r="F644" s="9">
        <v>19</v>
      </c>
      <c r="G644" s="9">
        <v>13</v>
      </c>
      <c r="H644" s="9">
        <v>24</v>
      </c>
      <c r="I644" s="9">
        <v>11</v>
      </c>
      <c r="J644" s="9">
        <v>21</v>
      </c>
      <c r="K644">
        <v>74.199999999999989</v>
      </c>
      <c r="L644" s="9">
        <v>22.4</v>
      </c>
      <c r="M644" s="19">
        <v>17</v>
      </c>
      <c r="N644" s="19">
        <v>13</v>
      </c>
      <c r="O644" s="19">
        <v>18</v>
      </c>
      <c r="P644" s="19">
        <v>39</v>
      </c>
      <c r="Q644" s="19">
        <f t="shared" si="60"/>
        <v>74.199999999999989</v>
      </c>
      <c r="R644" s="3">
        <f t="shared" si="61"/>
        <v>17.521726772521845</v>
      </c>
      <c r="S644" s="3">
        <f t="shared" si="62"/>
        <v>0.78289473684210531</v>
      </c>
      <c r="T644" s="9">
        <f t="shared" si="63"/>
        <v>11</v>
      </c>
      <c r="U644" s="9">
        <f t="shared" si="64"/>
        <v>74.199999999999989</v>
      </c>
      <c r="V644" s="9">
        <f t="shared" si="65"/>
        <v>23</v>
      </c>
    </row>
    <row r="645" spans="1:22" x14ac:dyDescent="0.25">
      <c r="A645" t="s">
        <v>484</v>
      </c>
      <c r="B645" s="32" t="s">
        <v>346</v>
      </c>
      <c r="C645" t="s">
        <v>202</v>
      </c>
      <c r="D645" t="s">
        <v>820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>
        <v>5.6</v>
      </c>
      <c r="L645" s="9">
        <v>4.1999999999999993</v>
      </c>
      <c r="M645" s="19">
        <v>3</v>
      </c>
      <c r="N645" s="19">
        <v>4</v>
      </c>
      <c r="O645" s="19">
        <v>5</v>
      </c>
      <c r="P645" s="19">
        <v>4</v>
      </c>
      <c r="Q645" s="19">
        <f t="shared" si="60"/>
        <v>5.6</v>
      </c>
      <c r="R645" s="3">
        <f t="shared" si="61"/>
        <v>2.3263314857986557</v>
      </c>
      <c r="S645" s="3">
        <f t="shared" si="62"/>
        <v>0.14144736842105263</v>
      </c>
      <c r="T645" s="9">
        <f t="shared" si="63"/>
        <v>0</v>
      </c>
      <c r="U645" s="9">
        <f t="shared" si="64"/>
        <v>5.6</v>
      </c>
      <c r="V645" s="9">
        <f t="shared" si="65"/>
        <v>3</v>
      </c>
    </row>
    <row r="646" spans="1:22" x14ac:dyDescent="0.25">
      <c r="A646" t="s">
        <v>484</v>
      </c>
      <c r="B646" s="32" t="s">
        <v>346</v>
      </c>
      <c r="C646" t="s">
        <v>202</v>
      </c>
      <c r="D646" t="s">
        <v>119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>
        <v>16.799999999999997</v>
      </c>
      <c r="L646" s="9">
        <v>1.4</v>
      </c>
      <c r="M646" s="19">
        <v>0</v>
      </c>
      <c r="N646" s="19">
        <v>0</v>
      </c>
      <c r="O646" s="19">
        <v>0</v>
      </c>
      <c r="P646" s="19">
        <v>0</v>
      </c>
      <c r="Q646" s="19">
        <f t="shared" si="60"/>
        <v>16.799999999999997</v>
      </c>
      <c r="R646" s="3">
        <f t="shared" si="61"/>
        <v>4.8298001715360535</v>
      </c>
      <c r="S646" s="3">
        <f t="shared" si="62"/>
        <v>0.29934210526315785</v>
      </c>
      <c r="T646" s="9">
        <f t="shared" si="63"/>
        <v>0</v>
      </c>
      <c r="U646" s="9">
        <f t="shared" si="64"/>
        <v>16.799999999999997</v>
      </c>
      <c r="V646" s="9">
        <f t="shared" si="65"/>
        <v>6</v>
      </c>
    </row>
    <row r="647" spans="1:22" x14ac:dyDescent="0.25">
      <c r="A647" t="s">
        <v>484</v>
      </c>
      <c r="B647" s="32" t="s">
        <v>346</v>
      </c>
      <c r="C647" t="s">
        <v>202</v>
      </c>
      <c r="D647" t="s">
        <v>106</v>
      </c>
      <c r="E647" s="9">
        <v>26</v>
      </c>
      <c r="F647" s="9">
        <v>11</v>
      </c>
      <c r="G647" s="9">
        <v>16</v>
      </c>
      <c r="H647" s="9">
        <v>5</v>
      </c>
      <c r="I647" s="9">
        <v>44</v>
      </c>
      <c r="J647" s="9">
        <v>23</v>
      </c>
      <c r="K647">
        <v>51.8</v>
      </c>
      <c r="L647" s="9">
        <v>25.2</v>
      </c>
      <c r="M647" s="19">
        <v>35</v>
      </c>
      <c r="N647" s="19">
        <v>30</v>
      </c>
      <c r="O647" s="19">
        <v>41</v>
      </c>
      <c r="P647" s="19">
        <v>39</v>
      </c>
      <c r="Q647" s="19">
        <f t="shared" si="60"/>
        <v>51.8</v>
      </c>
      <c r="R647" s="3">
        <f t="shared" si="61"/>
        <v>13.994143796819456</v>
      </c>
      <c r="S647" s="3">
        <f t="shared" si="62"/>
        <v>0.95120614035087725</v>
      </c>
      <c r="T647" s="9">
        <f t="shared" si="63"/>
        <v>5</v>
      </c>
      <c r="U647" s="9">
        <f t="shared" si="64"/>
        <v>51.8</v>
      </c>
      <c r="V647" s="9">
        <f t="shared" si="65"/>
        <v>18</v>
      </c>
    </row>
    <row r="648" spans="1:22" x14ac:dyDescent="0.25">
      <c r="A648" t="s">
        <v>484</v>
      </c>
      <c r="B648" s="32" t="s">
        <v>346</v>
      </c>
      <c r="C648" t="s">
        <v>202</v>
      </c>
      <c r="D648" t="s">
        <v>108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>
        <v>8.3999999999999986</v>
      </c>
      <c r="L648" s="9">
        <v>0</v>
      </c>
      <c r="M648" s="19">
        <v>2</v>
      </c>
      <c r="N648" s="19">
        <v>0</v>
      </c>
      <c r="O648" s="19">
        <v>6</v>
      </c>
      <c r="P648" s="19">
        <v>0</v>
      </c>
      <c r="Q648" s="19">
        <f t="shared" si="60"/>
        <v>8.3999999999999986</v>
      </c>
      <c r="R648" s="3">
        <f t="shared" si="61"/>
        <v>2.8307831660749523</v>
      </c>
      <c r="S648" s="3">
        <f t="shared" si="62"/>
        <v>0.17982456140350875</v>
      </c>
      <c r="T648" s="9">
        <f t="shared" si="63"/>
        <v>0</v>
      </c>
      <c r="U648" s="9">
        <f t="shared" si="64"/>
        <v>8.3999999999999986</v>
      </c>
      <c r="V648" s="9">
        <f t="shared" si="65"/>
        <v>4</v>
      </c>
    </row>
    <row r="649" spans="1:22" x14ac:dyDescent="0.25">
      <c r="A649" t="s">
        <v>484</v>
      </c>
      <c r="B649" s="32" t="s">
        <v>346</v>
      </c>
      <c r="C649" t="s">
        <v>202</v>
      </c>
      <c r="D649" t="s">
        <v>2214</v>
      </c>
      <c r="E649" s="9">
        <v>2</v>
      </c>
      <c r="F649" s="9">
        <v>1</v>
      </c>
      <c r="G649" s="9">
        <v>1</v>
      </c>
      <c r="H649" s="9">
        <v>1</v>
      </c>
      <c r="I649" s="9">
        <v>0</v>
      </c>
      <c r="J649" s="9">
        <v>0</v>
      </c>
      <c r="K649">
        <v>0</v>
      </c>
      <c r="L649" s="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f t="shared" si="60"/>
        <v>0</v>
      </c>
      <c r="R649" s="3">
        <f t="shared" si="61"/>
        <v>0.66855792342152143</v>
      </c>
      <c r="S649" s="3">
        <f t="shared" si="62"/>
        <v>4.1118421052631582E-2</v>
      </c>
      <c r="T649" s="9">
        <f t="shared" si="63"/>
        <v>0</v>
      </c>
      <c r="U649" s="9">
        <f t="shared" si="64"/>
        <v>2</v>
      </c>
      <c r="V649" s="9">
        <f t="shared" si="65"/>
        <v>1</v>
      </c>
    </row>
    <row r="650" spans="1:22" x14ac:dyDescent="0.25">
      <c r="A650" t="s">
        <v>484</v>
      </c>
      <c r="B650" s="32" t="s">
        <v>346</v>
      </c>
      <c r="C650" t="s">
        <v>202</v>
      </c>
      <c r="D650" t="s">
        <v>109</v>
      </c>
      <c r="E650" s="9">
        <v>5</v>
      </c>
      <c r="F650" s="9">
        <v>8</v>
      </c>
      <c r="G650" s="9">
        <v>18</v>
      </c>
      <c r="H650" s="9">
        <v>10</v>
      </c>
      <c r="I650" s="9">
        <v>16</v>
      </c>
      <c r="J650" s="9">
        <v>8</v>
      </c>
      <c r="K650">
        <v>46.199999999999996</v>
      </c>
      <c r="L650" s="9">
        <v>7</v>
      </c>
      <c r="M650" s="19">
        <v>17</v>
      </c>
      <c r="N650" s="19">
        <v>10</v>
      </c>
      <c r="O650" s="19">
        <v>3</v>
      </c>
      <c r="P650" s="19">
        <v>0</v>
      </c>
      <c r="Q650" s="19">
        <f t="shared" si="60"/>
        <v>46.199999999999996</v>
      </c>
      <c r="R650" s="3">
        <f t="shared" si="61"/>
        <v>12.000643922117451</v>
      </c>
      <c r="S650" s="3">
        <f t="shared" si="62"/>
        <v>0.44318181818181812</v>
      </c>
      <c r="T650" s="9">
        <f t="shared" si="63"/>
        <v>0</v>
      </c>
      <c r="U650" s="9">
        <f t="shared" si="64"/>
        <v>46.199999999999996</v>
      </c>
      <c r="V650" s="9">
        <f t="shared" si="65"/>
        <v>15</v>
      </c>
    </row>
    <row r="651" spans="1:22" x14ac:dyDescent="0.25">
      <c r="A651" t="s">
        <v>484</v>
      </c>
      <c r="B651" s="32" t="s">
        <v>346</v>
      </c>
      <c r="C651" t="s">
        <v>202</v>
      </c>
      <c r="D651" t="s">
        <v>4746</v>
      </c>
      <c r="E651" s="9">
        <v>38</v>
      </c>
      <c r="F651" s="9">
        <v>80</v>
      </c>
      <c r="G651" s="9">
        <v>73</v>
      </c>
      <c r="H651" s="9">
        <v>62</v>
      </c>
      <c r="I651" s="9">
        <v>69</v>
      </c>
      <c r="J651" s="9">
        <v>49</v>
      </c>
      <c r="K651">
        <v>186.2</v>
      </c>
      <c r="L651" s="9">
        <v>168</v>
      </c>
      <c r="M651" s="19">
        <v>62</v>
      </c>
      <c r="N651" s="19">
        <v>106</v>
      </c>
      <c r="O651" s="19">
        <v>25</v>
      </c>
      <c r="P651" s="19">
        <v>0</v>
      </c>
      <c r="Q651" s="19">
        <f t="shared" si="60"/>
        <v>186.2</v>
      </c>
      <c r="R651" s="3">
        <f t="shared" si="61"/>
        <v>54.373152354537034</v>
      </c>
      <c r="S651" s="3">
        <f t="shared" si="62"/>
        <v>2.7458133971291869</v>
      </c>
      <c r="T651" s="9">
        <f t="shared" si="63"/>
        <v>0</v>
      </c>
      <c r="U651" s="9">
        <f t="shared" si="64"/>
        <v>186.2</v>
      </c>
      <c r="V651" s="9">
        <f t="shared" si="65"/>
        <v>70</v>
      </c>
    </row>
    <row r="652" spans="1:22" x14ac:dyDescent="0.25">
      <c r="A652" t="s">
        <v>3842</v>
      </c>
      <c r="B652" s="32" t="s">
        <v>1959</v>
      </c>
      <c r="C652" t="s">
        <v>202</v>
      </c>
      <c r="D652" t="s">
        <v>106</v>
      </c>
      <c r="E652" s="9">
        <v>1</v>
      </c>
      <c r="F652" s="9">
        <v>3</v>
      </c>
      <c r="G652" s="9">
        <v>1</v>
      </c>
      <c r="H652" s="9">
        <v>1</v>
      </c>
      <c r="I652" s="9">
        <v>2</v>
      </c>
      <c r="J652" s="9">
        <v>3</v>
      </c>
      <c r="K652">
        <v>5.6</v>
      </c>
      <c r="L652" s="9">
        <v>1.4</v>
      </c>
      <c r="M652" s="19">
        <v>9</v>
      </c>
      <c r="N652" s="19">
        <v>6</v>
      </c>
      <c r="O652" s="19">
        <v>1</v>
      </c>
      <c r="P652" s="19">
        <v>4</v>
      </c>
      <c r="Q652" s="19">
        <f t="shared" si="60"/>
        <v>5.6</v>
      </c>
      <c r="R652" s="3">
        <f t="shared" si="61"/>
        <v>2.5581716956143548</v>
      </c>
      <c r="S652" s="3">
        <f t="shared" si="62"/>
        <v>0.10416666666666667</v>
      </c>
      <c r="T652" s="9">
        <f t="shared" si="63"/>
        <v>1</v>
      </c>
      <c r="U652" s="9">
        <f t="shared" si="64"/>
        <v>9</v>
      </c>
      <c r="V652" s="9">
        <f t="shared" si="65"/>
        <v>3</v>
      </c>
    </row>
    <row r="653" spans="1:22" x14ac:dyDescent="0.25">
      <c r="A653" t="s">
        <v>574</v>
      </c>
      <c r="B653" s="32" t="s">
        <v>240</v>
      </c>
      <c r="C653" t="s">
        <v>202</v>
      </c>
      <c r="D653" t="s">
        <v>113</v>
      </c>
      <c r="E653" s="9">
        <v>0</v>
      </c>
      <c r="F653" s="9">
        <v>7</v>
      </c>
      <c r="G653" s="9">
        <v>1</v>
      </c>
      <c r="H653" s="9">
        <v>0</v>
      </c>
      <c r="I653" s="9">
        <v>0</v>
      </c>
      <c r="J653" s="9">
        <v>0</v>
      </c>
      <c r="K653">
        <v>1.4</v>
      </c>
      <c r="L653" s="9">
        <v>0</v>
      </c>
      <c r="M653" s="19">
        <v>1</v>
      </c>
      <c r="N653" s="19">
        <v>0</v>
      </c>
      <c r="O653" s="19">
        <v>0</v>
      </c>
      <c r="P653" s="19">
        <v>4</v>
      </c>
      <c r="Q653" s="19">
        <f t="shared" si="60"/>
        <v>1.4</v>
      </c>
      <c r="R653" s="3">
        <f t="shared" si="61"/>
        <v>2.1675289659383608</v>
      </c>
      <c r="S653" s="3">
        <f t="shared" si="62"/>
        <v>9.4736842105263161E-2</v>
      </c>
      <c r="T653" s="9">
        <f t="shared" si="63"/>
        <v>0</v>
      </c>
      <c r="U653" s="9">
        <f t="shared" si="64"/>
        <v>7</v>
      </c>
      <c r="V653" s="9">
        <f t="shared" si="65"/>
        <v>3</v>
      </c>
    </row>
    <row r="654" spans="1:22" x14ac:dyDescent="0.25">
      <c r="A654" t="s">
        <v>574</v>
      </c>
      <c r="B654" s="32" t="s">
        <v>240</v>
      </c>
      <c r="C654" t="s">
        <v>202</v>
      </c>
      <c r="D654" t="s">
        <v>106</v>
      </c>
      <c r="E654" s="9">
        <v>0</v>
      </c>
      <c r="F654" s="9">
        <v>0</v>
      </c>
      <c r="G654" s="9">
        <v>1</v>
      </c>
      <c r="H654" s="9">
        <v>0</v>
      </c>
      <c r="I654" s="9">
        <v>0</v>
      </c>
      <c r="J654" s="9">
        <v>0</v>
      </c>
      <c r="K654">
        <v>1.4</v>
      </c>
      <c r="L654" s="9">
        <v>0</v>
      </c>
      <c r="M654" s="19">
        <v>0</v>
      </c>
      <c r="N654" s="19">
        <v>0</v>
      </c>
      <c r="O654" s="19">
        <v>0</v>
      </c>
      <c r="P654" s="19">
        <v>3</v>
      </c>
      <c r="Q654" s="19">
        <f t="shared" si="60"/>
        <v>1.4</v>
      </c>
      <c r="R654" s="3">
        <f t="shared" si="61"/>
        <v>0.93078656864161746</v>
      </c>
      <c r="S654" s="3">
        <f t="shared" si="62"/>
        <v>5.9210526315789477E-2</v>
      </c>
      <c r="T654" s="9">
        <f t="shared" si="63"/>
        <v>0</v>
      </c>
      <c r="U654" s="9">
        <f t="shared" si="64"/>
        <v>3</v>
      </c>
      <c r="V654" s="9">
        <f t="shared" si="65"/>
        <v>1</v>
      </c>
    </row>
    <row r="655" spans="1:22" x14ac:dyDescent="0.25">
      <c r="A655" t="s">
        <v>574</v>
      </c>
      <c r="B655" s="32" t="s">
        <v>240</v>
      </c>
      <c r="C655" t="s">
        <v>202</v>
      </c>
      <c r="D655" t="s">
        <v>109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>
        <v>0</v>
      </c>
      <c r="L655" s="9">
        <v>0</v>
      </c>
      <c r="M655" s="19">
        <v>1</v>
      </c>
      <c r="N655" s="19">
        <v>0</v>
      </c>
      <c r="O655" s="19">
        <v>1</v>
      </c>
      <c r="P655" s="19">
        <v>0</v>
      </c>
      <c r="Q655" s="19">
        <f t="shared" si="60"/>
        <v>0</v>
      </c>
      <c r="R655" s="3">
        <f t="shared" si="61"/>
        <v>0.38924947208076149</v>
      </c>
      <c r="S655" s="3">
        <f t="shared" si="62"/>
        <v>3.2894736842105261E-2</v>
      </c>
      <c r="T655" s="9">
        <f t="shared" si="63"/>
        <v>0</v>
      </c>
      <c r="U655" s="9">
        <f t="shared" si="64"/>
        <v>1</v>
      </c>
      <c r="V655" s="9">
        <f t="shared" si="65"/>
        <v>1</v>
      </c>
    </row>
    <row r="656" spans="1:22" x14ac:dyDescent="0.25">
      <c r="A656" t="s">
        <v>574</v>
      </c>
      <c r="B656" s="32" t="s">
        <v>240</v>
      </c>
      <c r="C656" t="s">
        <v>202</v>
      </c>
      <c r="D656" t="s">
        <v>4746</v>
      </c>
      <c r="E656" s="9">
        <v>0</v>
      </c>
      <c r="F656" s="9">
        <v>0</v>
      </c>
      <c r="G656" s="9">
        <v>0</v>
      </c>
      <c r="H656" s="9">
        <v>2</v>
      </c>
      <c r="I656" s="9">
        <v>0</v>
      </c>
      <c r="J656" s="9">
        <v>1</v>
      </c>
      <c r="K656">
        <v>4.1999999999999993</v>
      </c>
      <c r="L656" s="9">
        <v>1.4</v>
      </c>
      <c r="M656" s="19">
        <v>2</v>
      </c>
      <c r="N656" s="19">
        <v>0</v>
      </c>
      <c r="O656" s="19">
        <v>2</v>
      </c>
      <c r="P656" s="19">
        <v>0</v>
      </c>
      <c r="Q656" s="19">
        <f t="shared" si="60"/>
        <v>4.1999999999999993</v>
      </c>
      <c r="R656" s="3">
        <f t="shared" si="61"/>
        <v>1.326992498437384</v>
      </c>
      <c r="S656" s="3">
        <f t="shared" si="62"/>
        <v>6.9078947368421059E-2</v>
      </c>
      <c r="T656" s="9">
        <f t="shared" si="63"/>
        <v>0</v>
      </c>
      <c r="U656" s="9">
        <f t="shared" si="64"/>
        <v>4.1999999999999993</v>
      </c>
      <c r="V656" s="9">
        <f t="shared" si="65"/>
        <v>2</v>
      </c>
    </row>
    <row r="657" spans="1:22" x14ac:dyDescent="0.25">
      <c r="A657" t="s">
        <v>3522</v>
      </c>
      <c r="B657" s="32" t="s">
        <v>1431</v>
      </c>
      <c r="C657" t="s">
        <v>202</v>
      </c>
      <c r="D657" t="s">
        <v>113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>
        <v>0</v>
      </c>
      <c r="L657" s="9">
        <v>0</v>
      </c>
      <c r="M657" s="19">
        <v>0</v>
      </c>
      <c r="N657" s="19">
        <v>2</v>
      </c>
      <c r="O657" s="19">
        <v>0</v>
      </c>
      <c r="P657" s="19">
        <v>0</v>
      </c>
      <c r="Q657" s="19">
        <f t="shared" si="60"/>
        <v>0</v>
      </c>
      <c r="R657" s="3">
        <f t="shared" si="61"/>
        <v>0.57735026918962573</v>
      </c>
      <c r="S657" s="3">
        <f t="shared" si="62"/>
        <v>6.5789473684210523E-2</v>
      </c>
      <c r="T657" s="9">
        <f t="shared" si="63"/>
        <v>0</v>
      </c>
      <c r="U657" s="9">
        <f t="shared" si="64"/>
        <v>2</v>
      </c>
      <c r="V657" s="9">
        <f t="shared" si="65"/>
        <v>1</v>
      </c>
    </row>
    <row r="658" spans="1:22" x14ac:dyDescent="0.25">
      <c r="A658" t="s">
        <v>3522</v>
      </c>
      <c r="B658" s="32" t="s">
        <v>1431</v>
      </c>
      <c r="C658" t="s">
        <v>202</v>
      </c>
      <c r="D658" t="s">
        <v>106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>
        <v>0</v>
      </c>
      <c r="L658" s="9">
        <v>0</v>
      </c>
      <c r="M658" s="19">
        <v>0</v>
      </c>
      <c r="N658" s="19">
        <v>0</v>
      </c>
      <c r="O658" s="19">
        <v>2</v>
      </c>
      <c r="P658" s="19">
        <v>2</v>
      </c>
      <c r="Q658" s="19">
        <f t="shared" si="60"/>
        <v>0</v>
      </c>
      <c r="R658" s="3">
        <f t="shared" si="61"/>
        <v>0.77849894416152299</v>
      </c>
      <c r="S658" s="3">
        <f t="shared" si="62"/>
        <v>6.5789473684210523E-2</v>
      </c>
      <c r="T658" s="9">
        <f t="shared" si="63"/>
        <v>0</v>
      </c>
      <c r="U658" s="9">
        <f t="shared" si="64"/>
        <v>2</v>
      </c>
      <c r="V658" s="9">
        <f t="shared" si="65"/>
        <v>1</v>
      </c>
    </row>
    <row r="659" spans="1:22" x14ac:dyDescent="0.25">
      <c r="A659" t="s">
        <v>3579</v>
      </c>
      <c r="B659" s="32" t="s">
        <v>1607</v>
      </c>
      <c r="C659" t="s">
        <v>202</v>
      </c>
      <c r="D659" t="s">
        <v>109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>
        <v>0</v>
      </c>
      <c r="L659" s="9">
        <v>0</v>
      </c>
      <c r="M659" s="19">
        <v>1</v>
      </c>
      <c r="N659" s="19">
        <v>0</v>
      </c>
      <c r="O659" s="19">
        <v>0</v>
      </c>
      <c r="P659" s="19">
        <v>0</v>
      </c>
      <c r="Q659" s="19">
        <f t="shared" si="60"/>
        <v>0</v>
      </c>
      <c r="R659" s="3">
        <f t="shared" si="61"/>
        <v>0.28867513459481287</v>
      </c>
      <c r="S659" s="3">
        <f t="shared" si="62"/>
        <v>3.2894736842105261E-2</v>
      </c>
      <c r="T659" s="9">
        <f t="shared" si="63"/>
        <v>0</v>
      </c>
      <c r="U659" s="9">
        <f t="shared" si="64"/>
        <v>1</v>
      </c>
      <c r="V659" s="9">
        <f t="shared" si="65"/>
        <v>0</v>
      </c>
    </row>
    <row r="660" spans="1:22" x14ac:dyDescent="0.25">
      <c r="A660" t="s">
        <v>4173</v>
      </c>
      <c r="B660" s="32" t="s">
        <v>2538</v>
      </c>
      <c r="C660" t="s">
        <v>1638</v>
      </c>
      <c r="D660" t="s">
        <v>2214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>
        <v>0</v>
      </c>
      <c r="L660" s="9">
        <v>0</v>
      </c>
      <c r="M660" s="19">
        <v>0</v>
      </c>
      <c r="N660" s="19">
        <v>1</v>
      </c>
      <c r="O660" s="19">
        <v>0</v>
      </c>
      <c r="P660" s="19">
        <v>0</v>
      </c>
      <c r="Q660" s="19">
        <f t="shared" si="60"/>
        <v>0</v>
      </c>
      <c r="R660" s="3">
        <f t="shared" si="61"/>
        <v>0.28867513459481287</v>
      </c>
      <c r="S660" s="3">
        <f t="shared" si="62"/>
        <v>3.2894736842105261E-2</v>
      </c>
      <c r="T660" s="9">
        <f t="shared" si="63"/>
        <v>0</v>
      </c>
      <c r="U660" s="9">
        <f t="shared" si="64"/>
        <v>1</v>
      </c>
      <c r="V660" s="9">
        <f t="shared" si="65"/>
        <v>0</v>
      </c>
    </row>
    <row r="661" spans="1:22" x14ac:dyDescent="0.25">
      <c r="A661" t="s">
        <v>4353</v>
      </c>
      <c r="B661" s="32" t="s">
        <v>2088</v>
      </c>
      <c r="C661" t="s">
        <v>202</v>
      </c>
      <c r="D661" t="s">
        <v>113</v>
      </c>
      <c r="E661" s="9">
        <v>0</v>
      </c>
      <c r="F661" s="9">
        <v>1</v>
      </c>
      <c r="G661" s="9">
        <v>0</v>
      </c>
      <c r="H661" s="9">
        <v>0</v>
      </c>
      <c r="I661" s="9">
        <v>0</v>
      </c>
      <c r="J661" s="9">
        <v>3</v>
      </c>
      <c r="K661">
        <v>2.8</v>
      </c>
      <c r="L661" s="9">
        <v>1.4</v>
      </c>
      <c r="M661" s="19">
        <v>1</v>
      </c>
      <c r="N661" s="19">
        <v>0</v>
      </c>
      <c r="O661" s="19">
        <v>0</v>
      </c>
      <c r="P661" s="19">
        <v>0</v>
      </c>
      <c r="Q661" s="19">
        <f t="shared" si="60"/>
        <v>2.8</v>
      </c>
      <c r="R661" s="3">
        <f t="shared" si="61"/>
        <v>1.1178984612642464</v>
      </c>
      <c r="S661" s="3">
        <f t="shared" si="62"/>
        <v>6.0526315789473685E-2</v>
      </c>
      <c r="T661" s="9">
        <f t="shared" si="63"/>
        <v>0</v>
      </c>
      <c r="U661" s="9">
        <f t="shared" si="64"/>
        <v>3</v>
      </c>
      <c r="V661" s="9">
        <f t="shared" si="65"/>
        <v>1</v>
      </c>
    </row>
    <row r="662" spans="1:22" x14ac:dyDescent="0.25">
      <c r="A662" t="s">
        <v>3174</v>
      </c>
      <c r="B662" s="32" t="s">
        <v>675</v>
      </c>
      <c r="C662" t="s">
        <v>202</v>
      </c>
      <c r="D662" t="s">
        <v>113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>
        <v>1.4</v>
      </c>
      <c r="L662" s="9">
        <v>0</v>
      </c>
      <c r="M662" s="19">
        <v>0</v>
      </c>
      <c r="N662" s="19">
        <v>0</v>
      </c>
      <c r="O662" s="19">
        <v>1</v>
      </c>
      <c r="P662" s="19">
        <v>0</v>
      </c>
      <c r="Q662" s="19">
        <f t="shared" si="60"/>
        <v>1.4</v>
      </c>
      <c r="R662" s="3">
        <f t="shared" si="61"/>
        <v>0.47482054026183984</v>
      </c>
      <c r="S662" s="3">
        <f t="shared" si="62"/>
        <v>3.9473684210526314E-2</v>
      </c>
      <c r="T662" s="9">
        <f t="shared" si="63"/>
        <v>0</v>
      </c>
      <c r="U662" s="9">
        <f t="shared" si="64"/>
        <v>1.4</v>
      </c>
      <c r="V662" s="9">
        <f t="shared" si="65"/>
        <v>1</v>
      </c>
    </row>
    <row r="663" spans="1:22" x14ac:dyDescent="0.25">
      <c r="A663" t="s">
        <v>4090</v>
      </c>
      <c r="B663" s="32" t="s">
        <v>2190</v>
      </c>
      <c r="C663" t="s">
        <v>202</v>
      </c>
      <c r="D663" t="s">
        <v>113</v>
      </c>
      <c r="E663" s="9">
        <v>1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>
        <v>0</v>
      </c>
      <c r="L663" s="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f t="shared" si="60"/>
        <v>0</v>
      </c>
      <c r="R663" s="3">
        <f t="shared" si="61"/>
        <v>0.28867513459481287</v>
      </c>
      <c r="S663" s="3">
        <f t="shared" si="62"/>
        <v>3.2894736842105261E-2</v>
      </c>
      <c r="T663" s="9">
        <f t="shared" si="63"/>
        <v>0</v>
      </c>
      <c r="U663" s="9">
        <f t="shared" si="64"/>
        <v>1</v>
      </c>
      <c r="V663" s="9">
        <f t="shared" si="65"/>
        <v>0</v>
      </c>
    </row>
    <row r="664" spans="1:22" x14ac:dyDescent="0.25">
      <c r="A664" t="s">
        <v>4428</v>
      </c>
      <c r="B664" s="32" t="s">
        <v>2191</v>
      </c>
      <c r="C664" t="s">
        <v>202</v>
      </c>
      <c r="D664" t="s">
        <v>113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>
        <v>2.8</v>
      </c>
      <c r="L664" s="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f t="shared" si="60"/>
        <v>2.8</v>
      </c>
      <c r="R664" s="3">
        <f t="shared" si="61"/>
        <v>0.808290376865476</v>
      </c>
      <c r="S664" s="3">
        <f t="shared" si="62"/>
        <v>9.2105263157894732E-2</v>
      </c>
      <c r="T664" s="9">
        <f t="shared" si="63"/>
        <v>0</v>
      </c>
      <c r="U664" s="9">
        <f t="shared" si="64"/>
        <v>2.8</v>
      </c>
      <c r="V664" s="9">
        <f t="shared" si="65"/>
        <v>1</v>
      </c>
    </row>
    <row r="665" spans="1:22" x14ac:dyDescent="0.25">
      <c r="A665" t="s">
        <v>4255</v>
      </c>
      <c r="B665" s="32" t="s">
        <v>2194</v>
      </c>
      <c r="C665" t="s">
        <v>202</v>
      </c>
      <c r="D665" t="s">
        <v>113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>
        <v>1.4</v>
      </c>
      <c r="L665" s="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f t="shared" si="60"/>
        <v>1.4</v>
      </c>
      <c r="R665" s="3">
        <f t="shared" si="61"/>
        <v>0.404145188432738</v>
      </c>
      <c r="S665" s="3">
        <f t="shared" si="62"/>
        <v>4.6052631578947366E-2</v>
      </c>
      <c r="T665" s="9">
        <f t="shared" si="63"/>
        <v>0</v>
      </c>
      <c r="U665" s="9">
        <f t="shared" si="64"/>
        <v>1.4</v>
      </c>
      <c r="V665" s="9">
        <f t="shared" si="65"/>
        <v>1</v>
      </c>
    </row>
    <row r="666" spans="1:22" x14ac:dyDescent="0.25">
      <c r="A666" t="s">
        <v>4374</v>
      </c>
      <c r="B666" s="32" t="s">
        <v>2197</v>
      </c>
      <c r="C666" t="s">
        <v>202</v>
      </c>
      <c r="D666" t="s">
        <v>113</v>
      </c>
      <c r="E666" s="9">
        <v>0</v>
      </c>
      <c r="F666" s="9">
        <v>0</v>
      </c>
      <c r="G666" s="9">
        <v>0</v>
      </c>
      <c r="H666" s="9">
        <v>1</v>
      </c>
      <c r="I666" s="9">
        <v>0</v>
      </c>
      <c r="J666" s="9">
        <v>0</v>
      </c>
      <c r="K666">
        <v>0</v>
      </c>
      <c r="L666" s="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f t="shared" si="60"/>
        <v>0</v>
      </c>
      <c r="R666" s="3">
        <f t="shared" si="61"/>
        <v>0.28867513459481287</v>
      </c>
      <c r="S666" s="3">
        <f t="shared" si="62"/>
        <v>3.2894736842105261E-2</v>
      </c>
      <c r="T666" s="9">
        <f t="shared" si="63"/>
        <v>0</v>
      </c>
      <c r="U666" s="9">
        <f t="shared" si="64"/>
        <v>1</v>
      </c>
      <c r="V666" s="9">
        <f t="shared" si="65"/>
        <v>0</v>
      </c>
    </row>
    <row r="667" spans="1:22" x14ac:dyDescent="0.25">
      <c r="A667" t="s">
        <v>3651</v>
      </c>
      <c r="B667" s="32" t="s">
        <v>1775</v>
      </c>
      <c r="C667" t="s">
        <v>202</v>
      </c>
      <c r="D667" t="s">
        <v>5604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>
        <v>0</v>
      </c>
      <c r="L667" s="9">
        <v>0</v>
      </c>
      <c r="M667" s="19">
        <v>0</v>
      </c>
      <c r="N667" s="19">
        <v>0</v>
      </c>
      <c r="O667" s="19">
        <v>0</v>
      </c>
      <c r="P667" s="19">
        <v>1</v>
      </c>
      <c r="Q667" s="19">
        <f t="shared" si="60"/>
        <v>0</v>
      </c>
      <c r="R667" s="3">
        <f t="shared" si="61"/>
        <v>0.28867513459481287</v>
      </c>
      <c r="S667" s="3">
        <f t="shared" si="62"/>
        <v>3.2894736842105261E-2</v>
      </c>
      <c r="T667" s="9">
        <f t="shared" si="63"/>
        <v>0</v>
      </c>
      <c r="U667" s="9">
        <f t="shared" si="64"/>
        <v>1</v>
      </c>
      <c r="V667" s="9">
        <f t="shared" si="65"/>
        <v>0</v>
      </c>
    </row>
    <row r="668" spans="1:22" x14ac:dyDescent="0.25">
      <c r="A668" t="s">
        <v>3651</v>
      </c>
      <c r="B668" s="32" t="s">
        <v>1775</v>
      </c>
      <c r="C668" t="s">
        <v>202</v>
      </c>
      <c r="D668" t="s">
        <v>108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>
        <v>0</v>
      </c>
      <c r="L668" s="9">
        <v>0</v>
      </c>
      <c r="M668" s="19">
        <v>0</v>
      </c>
      <c r="N668" s="19">
        <v>0</v>
      </c>
      <c r="O668" s="19">
        <v>2</v>
      </c>
      <c r="P668" s="19">
        <v>0</v>
      </c>
      <c r="Q668" s="19">
        <f t="shared" si="60"/>
        <v>0</v>
      </c>
      <c r="R668" s="3">
        <f t="shared" si="61"/>
        <v>0.57735026918962573</v>
      </c>
      <c r="S668" s="3">
        <f t="shared" si="62"/>
        <v>6.5789473684210523E-2</v>
      </c>
      <c r="T668" s="9">
        <f t="shared" si="63"/>
        <v>0</v>
      </c>
      <c r="U668" s="9">
        <f t="shared" si="64"/>
        <v>2</v>
      </c>
      <c r="V668" s="9">
        <f t="shared" si="65"/>
        <v>1</v>
      </c>
    </row>
    <row r="669" spans="1:22" x14ac:dyDescent="0.25">
      <c r="A669" t="s">
        <v>3651</v>
      </c>
      <c r="B669" s="32" t="s">
        <v>1775</v>
      </c>
      <c r="C669" t="s">
        <v>202</v>
      </c>
      <c r="D669" t="s">
        <v>2214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>
        <v>0</v>
      </c>
      <c r="L669" s="9">
        <v>0</v>
      </c>
      <c r="M669" s="19">
        <v>0</v>
      </c>
      <c r="N669" s="19">
        <v>1</v>
      </c>
      <c r="O669" s="19">
        <v>0</v>
      </c>
      <c r="P669" s="19">
        <v>0</v>
      </c>
      <c r="Q669" s="19">
        <f t="shared" si="60"/>
        <v>0</v>
      </c>
      <c r="R669" s="3">
        <f t="shared" si="61"/>
        <v>0.28867513459481287</v>
      </c>
      <c r="S669" s="3">
        <f t="shared" si="62"/>
        <v>3.2894736842105261E-2</v>
      </c>
      <c r="T669" s="9">
        <f t="shared" si="63"/>
        <v>0</v>
      </c>
      <c r="U669" s="9">
        <f t="shared" si="64"/>
        <v>1</v>
      </c>
      <c r="V669" s="9">
        <f t="shared" si="65"/>
        <v>0</v>
      </c>
    </row>
    <row r="670" spans="1:22" x14ac:dyDescent="0.25">
      <c r="A670" t="s">
        <v>3651</v>
      </c>
      <c r="B670" s="32" t="s">
        <v>1775</v>
      </c>
      <c r="C670" t="s">
        <v>202</v>
      </c>
      <c r="D670" t="s">
        <v>109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>
        <v>1.4</v>
      </c>
      <c r="L670" s="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f t="shared" si="60"/>
        <v>1.4</v>
      </c>
      <c r="R670" s="3">
        <f t="shared" si="61"/>
        <v>0.404145188432738</v>
      </c>
      <c r="S670" s="3">
        <f t="shared" si="62"/>
        <v>4.6052631578947366E-2</v>
      </c>
      <c r="T670" s="9">
        <f t="shared" si="63"/>
        <v>0</v>
      </c>
      <c r="U670" s="9">
        <f t="shared" si="64"/>
        <v>1.4</v>
      </c>
      <c r="V670" s="9">
        <f t="shared" si="65"/>
        <v>1</v>
      </c>
    </row>
    <row r="671" spans="1:22" x14ac:dyDescent="0.25">
      <c r="A671" t="s">
        <v>4341</v>
      </c>
      <c r="B671" s="32" t="s">
        <v>2199</v>
      </c>
      <c r="C671" t="s">
        <v>202</v>
      </c>
      <c r="D671" t="s">
        <v>113</v>
      </c>
      <c r="E671" s="9">
        <v>0</v>
      </c>
      <c r="F671" s="9">
        <v>1</v>
      </c>
      <c r="G671" s="9">
        <v>5</v>
      </c>
      <c r="H671" s="9">
        <v>1</v>
      </c>
      <c r="I671" s="9">
        <v>0</v>
      </c>
      <c r="J671" s="9">
        <v>0</v>
      </c>
      <c r="K671">
        <v>0</v>
      </c>
      <c r="L671" s="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f t="shared" si="60"/>
        <v>0</v>
      </c>
      <c r="R671" s="3">
        <f t="shared" si="61"/>
        <v>1.4433756729740645</v>
      </c>
      <c r="S671" s="3">
        <f t="shared" si="62"/>
        <v>7.6754385964912283E-2</v>
      </c>
      <c r="T671" s="9">
        <f t="shared" si="63"/>
        <v>0</v>
      </c>
      <c r="U671" s="9">
        <f t="shared" si="64"/>
        <v>5</v>
      </c>
      <c r="V671" s="9">
        <f t="shared" si="65"/>
        <v>2</v>
      </c>
    </row>
    <row r="672" spans="1:22" x14ac:dyDescent="0.25">
      <c r="A672" t="s">
        <v>4453</v>
      </c>
      <c r="B672" s="32" t="s">
        <v>2187</v>
      </c>
      <c r="C672" t="s">
        <v>202</v>
      </c>
      <c r="D672" t="s">
        <v>113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>
        <v>1.4</v>
      </c>
      <c r="L672" s="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f t="shared" si="60"/>
        <v>1.4</v>
      </c>
      <c r="R672" s="3">
        <f t="shared" si="61"/>
        <v>0.404145188432738</v>
      </c>
      <c r="S672" s="3">
        <f t="shared" si="62"/>
        <v>4.6052631578947366E-2</v>
      </c>
      <c r="T672" s="9">
        <f t="shared" si="63"/>
        <v>0</v>
      </c>
      <c r="U672" s="9">
        <f t="shared" si="64"/>
        <v>1.4</v>
      </c>
      <c r="V672" s="9">
        <f t="shared" si="65"/>
        <v>1</v>
      </c>
    </row>
    <row r="673" spans="1:22" x14ac:dyDescent="0.25">
      <c r="A673" t="s">
        <v>4474</v>
      </c>
      <c r="B673" s="32" t="s">
        <v>2188</v>
      </c>
      <c r="C673" t="s">
        <v>202</v>
      </c>
      <c r="D673" t="s">
        <v>113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>
        <v>0</v>
      </c>
      <c r="L673" s="9">
        <v>1.4</v>
      </c>
      <c r="M673" s="19">
        <v>0</v>
      </c>
      <c r="N673" s="19">
        <v>0</v>
      </c>
      <c r="O673" s="19">
        <v>0</v>
      </c>
      <c r="P673" s="19">
        <v>0</v>
      </c>
      <c r="Q673" s="19">
        <f t="shared" si="60"/>
        <v>0</v>
      </c>
      <c r="R673" s="3">
        <f t="shared" si="61"/>
        <v>0.404145188432738</v>
      </c>
      <c r="S673" s="3">
        <f t="shared" si="62"/>
        <v>4.6052631578947366E-2</v>
      </c>
      <c r="T673" s="9">
        <f t="shared" si="63"/>
        <v>0</v>
      </c>
      <c r="U673" s="9">
        <f t="shared" si="64"/>
        <v>1.4</v>
      </c>
      <c r="V673" s="9">
        <f t="shared" si="65"/>
        <v>1</v>
      </c>
    </row>
    <row r="674" spans="1:22" x14ac:dyDescent="0.25">
      <c r="A674" t="s">
        <v>4438</v>
      </c>
      <c r="B674" s="32" t="s">
        <v>2195</v>
      </c>
      <c r="C674" t="s">
        <v>202</v>
      </c>
      <c r="D674" t="s">
        <v>113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>
        <v>1.4</v>
      </c>
      <c r="L674" s="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f t="shared" si="60"/>
        <v>1.4</v>
      </c>
      <c r="R674" s="3">
        <f t="shared" si="61"/>
        <v>0.404145188432738</v>
      </c>
      <c r="S674" s="3">
        <f t="shared" si="62"/>
        <v>4.6052631578947366E-2</v>
      </c>
      <c r="T674" s="9">
        <f t="shared" si="63"/>
        <v>0</v>
      </c>
      <c r="U674" s="9">
        <f t="shared" si="64"/>
        <v>1.4</v>
      </c>
      <c r="V674" s="9">
        <f t="shared" si="65"/>
        <v>1</v>
      </c>
    </row>
    <row r="675" spans="1:22" x14ac:dyDescent="0.25">
      <c r="A675" t="s">
        <v>2965</v>
      </c>
      <c r="B675" s="32" t="s">
        <v>2537</v>
      </c>
      <c r="C675" t="s">
        <v>202</v>
      </c>
      <c r="D675" t="s">
        <v>5604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>
        <v>0</v>
      </c>
      <c r="L675" s="9">
        <v>0</v>
      </c>
      <c r="M675" s="19">
        <v>0</v>
      </c>
      <c r="N675" s="19">
        <v>0</v>
      </c>
      <c r="O675" s="19">
        <v>2</v>
      </c>
      <c r="P675" s="19">
        <v>1</v>
      </c>
      <c r="Q675" s="19">
        <f t="shared" si="60"/>
        <v>0</v>
      </c>
      <c r="R675" s="3">
        <f t="shared" si="61"/>
        <v>0.62158156050806102</v>
      </c>
      <c r="S675" s="3">
        <f t="shared" si="62"/>
        <v>4.9342105263157895E-2</v>
      </c>
      <c r="T675" s="9">
        <f t="shared" si="63"/>
        <v>0</v>
      </c>
      <c r="U675" s="9">
        <f t="shared" si="64"/>
        <v>2</v>
      </c>
      <c r="V675" s="9">
        <f t="shared" si="65"/>
        <v>1</v>
      </c>
    </row>
    <row r="676" spans="1:22" x14ac:dyDescent="0.25">
      <c r="A676" t="s">
        <v>2965</v>
      </c>
      <c r="B676" s="32" t="s">
        <v>2537</v>
      </c>
      <c r="C676" t="s">
        <v>202</v>
      </c>
      <c r="D676" t="s">
        <v>820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>
        <v>1.4</v>
      </c>
      <c r="L676" s="9">
        <v>0</v>
      </c>
      <c r="M676" s="19">
        <v>1</v>
      </c>
      <c r="N676" s="19">
        <v>0</v>
      </c>
      <c r="O676" s="19">
        <v>0</v>
      </c>
      <c r="P676" s="19">
        <v>0</v>
      </c>
      <c r="Q676" s="19">
        <f t="shared" si="60"/>
        <v>1.4</v>
      </c>
      <c r="R676" s="3">
        <f t="shared" si="61"/>
        <v>0.47482054026183984</v>
      </c>
      <c r="S676" s="3">
        <f t="shared" si="62"/>
        <v>3.9473684210526314E-2</v>
      </c>
      <c r="T676" s="9">
        <f t="shared" si="63"/>
        <v>0</v>
      </c>
      <c r="U676" s="9">
        <f t="shared" si="64"/>
        <v>1.4</v>
      </c>
      <c r="V676" s="9">
        <f t="shared" si="65"/>
        <v>1</v>
      </c>
    </row>
    <row r="677" spans="1:22" x14ac:dyDescent="0.25">
      <c r="A677" t="s">
        <v>2965</v>
      </c>
      <c r="B677" s="32" t="s">
        <v>2537</v>
      </c>
      <c r="C677" t="s">
        <v>202</v>
      </c>
      <c r="D677" t="s">
        <v>4746</v>
      </c>
      <c r="E677" s="9">
        <v>7</v>
      </c>
      <c r="F677" s="9">
        <v>5</v>
      </c>
      <c r="G677" s="9">
        <v>4</v>
      </c>
      <c r="H677" s="9">
        <v>13</v>
      </c>
      <c r="I677" s="9">
        <v>14</v>
      </c>
      <c r="J677" s="9">
        <v>11</v>
      </c>
      <c r="K677">
        <v>12.6</v>
      </c>
      <c r="L677" s="9">
        <v>1.4</v>
      </c>
      <c r="M677" s="19">
        <v>1</v>
      </c>
      <c r="N677" s="19">
        <v>6</v>
      </c>
      <c r="O677" s="19">
        <v>0</v>
      </c>
      <c r="P677" s="19">
        <v>0</v>
      </c>
      <c r="Q677" s="19">
        <f t="shared" si="60"/>
        <v>12.6</v>
      </c>
      <c r="R677" s="3">
        <f t="shared" si="61"/>
        <v>5.2654102835909624</v>
      </c>
      <c r="S677" s="3">
        <f t="shared" si="62"/>
        <v>0.24671052631578949</v>
      </c>
      <c r="T677" s="9">
        <f t="shared" si="63"/>
        <v>0</v>
      </c>
      <c r="U677" s="9">
        <f t="shared" si="64"/>
        <v>14</v>
      </c>
      <c r="V677" s="9">
        <f t="shared" si="65"/>
        <v>7</v>
      </c>
    </row>
    <row r="678" spans="1:22" x14ac:dyDescent="0.25">
      <c r="A678" t="s">
        <v>3017</v>
      </c>
      <c r="B678" s="32" t="s">
        <v>1622</v>
      </c>
      <c r="C678" t="s">
        <v>202</v>
      </c>
      <c r="D678" t="s">
        <v>15</v>
      </c>
      <c r="E678" s="9">
        <v>20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>
        <v>0</v>
      </c>
      <c r="L678" s="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f t="shared" si="60"/>
        <v>0</v>
      </c>
      <c r="R678" s="3">
        <f t="shared" si="61"/>
        <v>5.7735026918962582</v>
      </c>
      <c r="S678" s="3">
        <f t="shared" si="62"/>
        <v>0.65789473684210531</v>
      </c>
      <c r="T678" s="9">
        <f t="shared" si="63"/>
        <v>0</v>
      </c>
      <c r="U678" s="9">
        <f t="shared" si="64"/>
        <v>20</v>
      </c>
      <c r="V678" s="9">
        <f t="shared" si="65"/>
        <v>7</v>
      </c>
    </row>
    <row r="679" spans="1:22" x14ac:dyDescent="0.25">
      <c r="A679" t="s">
        <v>3017</v>
      </c>
      <c r="B679" s="32" t="s">
        <v>1622</v>
      </c>
      <c r="C679" t="s">
        <v>202</v>
      </c>
      <c r="D679" t="s">
        <v>5604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>
        <v>0</v>
      </c>
      <c r="L679" s="9">
        <v>0</v>
      </c>
      <c r="M679" s="19">
        <v>0</v>
      </c>
      <c r="N679" s="19">
        <v>0</v>
      </c>
      <c r="O679" s="19">
        <v>0</v>
      </c>
      <c r="P679" s="19">
        <v>9</v>
      </c>
      <c r="Q679" s="19">
        <f t="shared" si="60"/>
        <v>0</v>
      </c>
      <c r="R679" s="3">
        <f t="shared" si="61"/>
        <v>2.598076211353316</v>
      </c>
      <c r="S679" s="3">
        <f t="shared" si="62"/>
        <v>0.2960526315789474</v>
      </c>
      <c r="T679" s="9">
        <f t="shared" si="63"/>
        <v>0</v>
      </c>
      <c r="U679" s="9">
        <f t="shared" si="64"/>
        <v>9</v>
      </c>
      <c r="V679" s="9">
        <f t="shared" si="65"/>
        <v>3</v>
      </c>
    </row>
    <row r="680" spans="1:22" x14ac:dyDescent="0.25">
      <c r="A680" t="s">
        <v>3017</v>
      </c>
      <c r="B680" s="32" t="s">
        <v>1622</v>
      </c>
      <c r="C680" t="s">
        <v>202</v>
      </c>
      <c r="D680" t="s">
        <v>113</v>
      </c>
      <c r="E680" s="9">
        <v>1</v>
      </c>
      <c r="F680" s="9">
        <v>14</v>
      </c>
      <c r="G680" s="9">
        <v>4</v>
      </c>
      <c r="H680" s="9">
        <v>5</v>
      </c>
      <c r="I680" s="9">
        <v>1</v>
      </c>
      <c r="J680" s="9">
        <v>1</v>
      </c>
      <c r="K680">
        <v>5.6</v>
      </c>
      <c r="L680" s="9">
        <v>1.4</v>
      </c>
      <c r="M680" s="19">
        <v>6</v>
      </c>
      <c r="N680" s="19">
        <v>0</v>
      </c>
      <c r="O680" s="19">
        <v>1</v>
      </c>
      <c r="P680" s="19">
        <v>24</v>
      </c>
      <c r="Q680" s="19">
        <f t="shared" si="60"/>
        <v>5.6</v>
      </c>
      <c r="R680" s="3">
        <f t="shared" si="61"/>
        <v>7.0387671096749909</v>
      </c>
      <c r="S680" s="3">
        <f t="shared" si="62"/>
        <v>0.19138755980861247</v>
      </c>
      <c r="T680" s="9">
        <f t="shared" si="63"/>
        <v>0</v>
      </c>
      <c r="U680" s="9">
        <f t="shared" si="64"/>
        <v>24</v>
      </c>
      <c r="V680" s="9">
        <f t="shared" si="65"/>
        <v>9</v>
      </c>
    </row>
    <row r="681" spans="1:22" x14ac:dyDescent="0.25">
      <c r="A681" t="s">
        <v>3017</v>
      </c>
      <c r="B681" s="32" t="s">
        <v>1622</v>
      </c>
      <c r="C681" t="s">
        <v>202</v>
      </c>
      <c r="D681" t="s">
        <v>106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>
        <v>5.6</v>
      </c>
      <c r="L681" s="9">
        <v>0</v>
      </c>
      <c r="M681" s="19">
        <v>1</v>
      </c>
      <c r="N681" s="19">
        <v>0</v>
      </c>
      <c r="O681" s="19">
        <v>6</v>
      </c>
      <c r="P681" s="19">
        <v>6</v>
      </c>
      <c r="Q681" s="19">
        <f t="shared" si="60"/>
        <v>5.6</v>
      </c>
      <c r="R681" s="3">
        <f t="shared" si="61"/>
        <v>2.6203747129682875</v>
      </c>
      <c r="S681" s="3">
        <f t="shared" si="62"/>
        <v>0.15296052631578949</v>
      </c>
      <c r="T681" s="9">
        <f t="shared" si="63"/>
        <v>0</v>
      </c>
      <c r="U681" s="9">
        <f t="shared" si="64"/>
        <v>6</v>
      </c>
      <c r="V681" s="9">
        <f t="shared" si="65"/>
        <v>3</v>
      </c>
    </row>
    <row r="682" spans="1:22" x14ac:dyDescent="0.25">
      <c r="A682" t="s">
        <v>3017</v>
      </c>
      <c r="B682" s="32" t="s">
        <v>1622</v>
      </c>
      <c r="C682" t="s">
        <v>202</v>
      </c>
      <c r="D682" t="s">
        <v>2214</v>
      </c>
      <c r="E682" s="9">
        <v>1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>
        <v>0</v>
      </c>
      <c r="L682" s="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f t="shared" si="60"/>
        <v>0</v>
      </c>
      <c r="R682" s="3">
        <f t="shared" si="61"/>
        <v>0.28867513459481287</v>
      </c>
      <c r="S682" s="3">
        <f t="shared" si="62"/>
        <v>3.2894736842105261E-2</v>
      </c>
      <c r="T682" s="9">
        <f t="shared" si="63"/>
        <v>0</v>
      </c>
      <c r="U682" s="9">
        <f t="shared" si="64"/>
        <v>1</v>
      </c>
      <c r="V682" s="9">
        <f t="shared" si="65"/>
        <v>0</v>
      </c>
    </row>
    <row r="683" spans="1:22" x14ac:dyDescent="0.25">
      <c r="A683" t="s">
        <v>3017</v>
      </c>
      <c r="B683" s="32" t="s">
        <v>1622</v>
      </c>
      <c r="C683" t="s">
        <v>202</v>
      </c>
      <c r="D683" t="s">
        <v>109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>
        <v>0</v>
      </c>
      <c r="L683" s="9">
        <v>0</v>
      </c>
      <c r="M683" s="19">
        <v>0</v>
      </c>
      <c r="N683" s="19">
        <v>0</v>
      </c>
      <c r="O683" s="19">
        <v>0</v>
      </c>
      <c r="P683" s="19">
        <v>1</v>
      </c>
      <c r="Q683" s="19">
        <f t="shared" si="60"/>
        <v>0</v>
      </c>
      <c r="R683" s="3">
        <f t="shared" si="61"/>
        <v>0.28867513459481287</v>
      </c>
      <c r="S683" s="3">
        <f t="shared" si="62"/>
        <v>3.2894736842105261E-2</v>
      </c>
      <c r="T683" s="9">
        <f t="shared" si="63"/>
        <v>0</v>
      </c>
      <c r="U683" s="9">
        <f t="shared" si="64"/>
        <v>1</v>
      </c>
      <c r="V683" s="9">
        <f t="shared" si="65"/>
        <v>0</v>
      </c>
    </row>
    <row r="684" spans="1:22" x14ac:dyDescent="0.25">
      <c r="A684" t="s">
        <v>3017</v>
      </c>
      <c r="B684" s="32" t="s">
        <v>1622</v>
      </c>
      <c r="C684" t="s">
        <v>202</v>
      </c>
      <c r="D684" t="s">
        <v>4746</v>
      </c>
      <c r="E684" s="9">
        <v>2</v>
      </c>
      <c r="F684" s="9">
        <v>1</v>
      </c>
      <c r="G684" s="9">
        <v>6</v>
      </c>
      <c r="H684" s="9">
        <v>7</v>
      </c>
      <c r="I684" s="9">
        <v>7</v>
      </c>
      <c r="J684" s="9">
        <v>4</v>
      </c>
      <c r="K684">
        <v>11.2</v>
      </c>
      <c r="L684" s="9">
        <v>9.7999999999999989</v>
      </c>
      <c r="M684" s="19">
        <v>12</v>
      </c>
      <c r="N684" s="19">
        <v>1</v>
      </c>
      <c r="O684" s="19">
        <v>22</v>
      </c>
      <c r="P684" s="19">
        <v>6</v>
      </c>
      <c r="Q684" s="19">
        <f t="shared" si="60"/>
        <v>11.2</v>
      </c>
      <c r="R684" s="3">
        <f t="shared" si="61"/>
        <v>5.8883294950626057</v>
      </c>
      <c r="S684" s="3">
        <f t="shared" si="62"/>
        <v>0.24396929824561406</v>
      </c>
      <c r="T684" s="9">
        <f t="shared" si="63"/>
        <v>1</v>
      </c>
      <c r="U684" s="9">
        <f t="shared" si="64"/>
        <v>22</v>
      </c>
      <c r="V684" s="9">
        <f t="shared" si="65"/>
        <v>8</v>
      </c>
    </row>
    <row r="685" spans="1:22" x14ac:dyDescent="0.25">
      <c r="A685" t="s">
        <v>555</v>
      </c>
      <c r="B685" s="32" t="s">
        <v>143</v>
      </c>
      <c r="C685" t="s">
        <v>202</v>
      </c>
      <c r="D685" t="s">
        <v>861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>
        <v>0</v>
      </c>
      <c r="L685" s="9">
        <v>0</v>
      </c>
      <c r="M685" s="19">
        <v>0</v>
      </c>
      <c r="N685" s="19">
        <v>0</v>
      </c>
      <c r="O685" s="19">
        <v>0</v>
      </c>
      <c r="P685" s="19">
        <v>1</v>
      </c>
      <c r="Q685" s="19">
        <f t="shared" si="60"/>
        <v>0</v>
      </c>
      <c r="R685" s="3">
        <f t="shared" si="61"/>
        <v>0.28867513459481287</v>
      </c>
      <c r="S685" s="3">
        <f t="shared" si="62"/>
        <v>3.2894736842105261E-2</v>
      </c>
      <c r="T685" s="9">
        <f t="shared" si="63"/>
        <v>0</v>
      </c>
      <c r="U685" s="9">
        <f t="shared" si="64"/>
        <v>1</v>
      </c>
      <c r="V685" s="9">
        <f t="shared" si="65"/>
        <v>0</v>
      </c>
    </row>
    <row r="686" spans="1:22" x14ac:dyDescent="0.25">
      <c r="A686" t="s">
        <v>555</v>
      </c>
      <c r="B686" s="32" t="s">
        <v>143</v>
      </c>
      <c r="C686" t="s">
        <v>202</v>
      </c>
      <c r="D686" t="s">
        <v>5604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>
        <v>0</v>
      </c>
      <c r="L686" s="9">
        <v>0</v>
      </c>
      <c r="M686" s="19">
        <v>0</v>
      </c>
      <c r="N686" s="19">
        <v>2</v>
      </c>
      <c r="O686" s="19">
        <v>15</v>
      </c>
      <c r="P686" s="19">
        <v>13</v>
      </c>
      <c r="Q686" s="19">
        <f t="shared" si="60"/>
        <v>0</v>
      </c>
      <c r="R686" s="3">
        <f t="shared" si="61"/>
        <v>5.4188224148459012</v>
      </c>
      <c r="S686" s="3">
        <f t="shared" si="62"/>
        <v>0.32894736842105265</v>
      </c>
      <c r="T686" s="9">
        <f t="shared" si="63"/>
        <v>0</v>
      </c>
      <c r="U686" s="9">
        <f t="shared" si="64"/>
        <v>15</v>
      </c>
      <c r="V686" s="9">
        <f t="shared" si="65"/>
        <v>7</v>
      </c>
    </row>
    <row r="687" spans="1:22" x14ac:dyDescent="0.25">
      <c r="A687" t="s">
        <v>555</v>
      </c>
      <c r="B687" s="32" t="s">
        <v>143</v>
      </c>
      <c r="C687" t="s">
        <v>202</v>
      </c>
      <c r="D687" t="s">
        <v>113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>
        <v>0</v>
      </c>
      <c r="L687" s="9">
        <v>0</v>
      </c>
      <c r="M687" s="19">
        <v>0</v>
      </c>
      <c r="N687" s="19">
        <v>4</v>
      </c>
      <c r="O687" s="19">
        <v>0</v>
      </c>
      <c r="P687" s="19">
        <v>0</v>
      </c>
      <c r="Q687" s="19">
        <f t="shared" si="60"/>
        <v>0</v>
      </c>
      <c r="R687" s="3">
        <f t="shared" si="61"/>
        <v>1.1547005383792515</v>
      </c>
      <c r="S687" s="3">
        <f t="shared" si="62"/>
        <v>0.13157894736842105</v>
      </c>
      <c r="T687" s="9">
        <f t="shared" si="63"/>
        <v>0</v>
      </c>
      <c r="U687" s="9">
        <f t="shared" si="64"/>
        <v>4</v>
      </c>
      <c r="V687" s="9">
        <f t="shared" si="65"/>
        <v>2</v>
      </c>
    </row>
    <row r="688" spans="1:22" x14ac:dyDescent="0.25">
      <c r="A688" t="s">
        <v>555</v>
      </c>
      <c r="B688" s="32" t="s">
        <v>143</v>
      </c>
      <c r="C688" t="s">
        <v>202</v>
      </c>
      <c r="D688" t="s">
        <v>820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>
        <v>0</v>
      </c>
      <c r="L688" s="9">
        <v>0</v>
      </c>
      <c r="M688" s="19">
        <v>0</v>
      </c>
      <c r="N688" s="19">
        <v>0</v>
      </c>
      <c r="O688" s="19">
        <v>0</v>
      </c>
      <c r="P688" s="19">
        <v>1</v>
      </c>
      <c r="Q688" s="19">
        <f t="shared" si="60"/>
        <v>0</v>
      </c>
      <c r="R688" s="3">
        <f t="shared" si="61"/>
        <v>0.28867513459481287</v>
      </c>
      <c r="S688" s="3">
        <f t="shared" si="62"/>
        <v>3.2894736842105261E-2</v>
      </c>
      <c r="T688" s="9">
        <f t="shared" si="63"/>
        <v>0</v>
      </c>
      <c r="U688" s="9">
        <f t="shared" si="64"/>
        <v>1</v>
      </c>
      <c r="V688" s="9">
        <f t="shared" si="65"/>
        <v>0</v>
      </c>
    </row>
    <row r="689" spans="1:22" x14ac:dyDescent="0.25">
      <c r="A689" t="s">
        <v>555</v>
      </c>
      <c r="B689" s="32" t="s">
        <v>143</v>
      </c>
      <c r="C689" t="s">
        <v>202</v>
      </c>
      <c r="D689" t="s">
        <v>106</v>
      </c>
      <c r="E689" s="9">
        <v>0</v>
      </c>
      <c r="F689" s="9">
        <v>6</v>
      </c>
      <c r="G689" s="9">
        <v>2</v>
      </c>
      <c r="H689" s="9">
        <v>0</v>
      </c>
      <c r="I689" s="9">
        <v>0</v>
      </c>
      <c r="J689" s="9">
        <v>11</v>
      </c>
      <c r="K689">
        <v>18.2</v>
      </c>
      <c r="L689" s="9">
        <v>0</v>
      </c>
      <c r="M689" s="19">
        <v>1</v>
      </c>
      <c r="N689" s="19">
        <v>12</v>
      </c>
      <c r="O689" s="19">
        <v>1</v>
      </c>
      <c r="P689" s="19">
        <v>13</v>
      </c>
      <c r="Q689" s="19">
        <f t="shared" si="60"/>
        <v>18.2</v>
      </c>
      <c r="R689" s="3">
        <f t="shared" si="61"/>
        <v>6.4931432365926662</v>
      </c>
      <c r="S689" s="3">
        <f t="shared" si="62"/>
        <v>0.26398026315789475</v>
      </c>
      <c r="T689" s="9">
        <f t="shared" si="63"/>
        <v>0</v>
      </c>
      <c r="U689" s="9">
        <f t="shared" si="64"/>
        <v>18.2</v>
      </c>
      <c r="V689" s="9">
        <f t="shared" si="65"/>
        <v>8</v>
      </c>
    </row>
    <row r="690" spans="1:22" x14ac:dyDescent="0.25">
      <c r="A690" t="s">
        <v>555</v>
      </c>
      <c r="B690" s="32" t="s">
        <v>143</v>
      </c>
      <c r="C690" t="s">
        <v>202</v>
      </c>
      <c r="D690" t="s">
        <v>108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>
        <v>0</v>
      </c>
      <c r="L690" s="9">
        <v>0</v>
      </c>
      <c r="M690" s="19">
        <v>0</v>
      </c>
      <c r="N690" s="19">
        <v>0</v>
      </c>
      <c r="O690" s="19">
        <v>4</v>
      </c>
      <c r="P690" s="19">
        <v>0</v>
      </c>
      <c r="Q690" s="19">
        <f t="shared" si="60"/>
        <v>0</v>
      </c>
      <c r="R690" s="3">
        <f t="shared" si="61"/>
        <v>1.1547005383792515</v>
      </c>
      <c r="S690" s="3">
        <f t="shared" si="62"/>
        <v>0.13157894736842105</v>
      </c>
      <c r="T690" s="9">
        <f t="shared" si="63"/>
        <v>0</v>
      </c>
      <c r="U690" s="9">
        <f t="shared" si="64"/>
        <v>4</v>
      </c>
      <c r="V690" s="9">
        <f t="shared" si="65"/>
        <v>2</v>
      </c>
    </row>
    <row r="691" spans="1:22" x14ac:dyDescent="0.25">
      <c r="A691" t="s">
        <v>555</v>
      </c>
      <c r="B691" s="32" t="s">
        <v>143</v>
      </c>
      <c r="C691" t="s">
        <v>202</v>
      </c>
      <c r="D691" t="s">
        <v>109</v>
      </c>
      <c r="E691" s="9">
        <v>0</v>
      </c>
      <c r="F691" s="9">
        <v>2</v>
      </c>
      <c r="G691" s="9">
        <v>0</v>
      </c>
      <c r="H691" s="9">
        <v>3</v>
      </c>
      <c r="I691" s="9">
        <v>1</v>
      </c>
      <c r="J691" s="9">
        <v>0</v>
      </c>
      <c r="K691">
        <v>1.4</v>
      </c>
      <c r="L691" s="9">
        <v>0</v>
      </c>
      <c r="M691" s="19">
        <v>4</v>
      </c>
      <c r="N691" s="19">
        <v>0</v>
      </c>
      <c r="O691" s="19">
        <v>1</v>
      </c>
      <c r="P691" s="19">
        <v>0</v>
      </c>
      <c r="Q691" s="19">
        <f t="shared" si="60"/>
        <v>1.4</v>
      </c>
      <c r="R691" s="3">
        <f t="shared" si="61"/>
        <v>1.3533348260926237</v>
      </c>
      <c r="S691" s="3">
        <f t="shared" si="62"/>
        <v>6.798245614035088E-2</v>
      </c>
      <c r="T691" s="9">
        <f t="shared" si="63"/>
        <v>0</v>
      </c>
      <c r="U691" s="9">
        <f t="shared" si="64"/>
        <v>4</v>
      </c>
      <c r="V691" s="9">
        <f t="shared" si="65"/>
        <v>2</v>
      </c>
    </row>
    <row r="692" spans="1:22" x14ac:dyDescent="0.25">
      <c r="A692" t="s">
        <v>555</v>
      </c>
      <c r="B692" s="32" t="s">
        <v>143</v>
      </c>
      <c r="C692" t="s">
        <v>202</v>
      </c>
      <c r="D692" t="s">
        <v>4746</v>
      </c>
      <c r="E692" s="9">
        <v>2</v>
      </c>
      <c r="F692" s="9">
        <v>4</v>
      </c>
      <c r="G692" s="9">
        <v>2</v>
      </c>
      <c r="H692" s="9">
        <v>9</v>
      </c>
      <c r="I692" s="9">
        <v>2</v>
      </c>
      <c r="J692" s="9">
        <v>5</v>
      </c>
      <c r="K692">
        <v>25.2</v>
      </c>
      <c r="L692" s="9">
        <v>0</v>
      </c>
      <c r="M692" s="19">
        <v>5</v>
      </c>
      <c r="N692" s="19">
        <v>11</v>
      </c>
      <c r="O692" s="19">
        <v>6</v>
      </c>
      <c r="P692" s="19">
        <v>0</v>
      </c>
      <c r="Q692" s="19">
        <f t="shared" si="60"/>
        <v>25.2</v>
      </c>
      <c r="R692" s="3">
        <f t="shared" si="61"/>
        <v>6.932051163496511</v>
      </c>
      <c r="S692" s="3">
        <f t="shared" si="62"/>
        <v>0.23421052631578948</v>
      </c>
      <c r="T692" s="9">
        <f t="shared" si="63"/>
        <v>0</v>
      </c>
      <c r="U692" s="9">
        <f t="shared" si="64"/>
        <v>25.2</v>
      </c>
      <c r="V692" s="9">
        <f t="shared" si="65"/>
        <v>9</v>
      </c>
    </row>
    <row r="693" spans="1:22" x14ac:dyDescent="0.25">
      <c r="A693" t="s">
        <v>557</v>
      </c>
      <c r="B693" s="32" t="s">
        <v>165</v>
      </c>
      <c r="C693" t="s">
        <v>202</v>
      </c>
      <c r="D693" t="s">
        <v>5604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>
        <v>0</v>
      </c>
      <c r="L693" s="9">
        <v>0</v>
      </c>
      <c r="M693" s="19">
        <v>0</v>
      </c>
      <c r="N693" s="19">
        <v>1</v>
      </c>
      <c r="O693" s="19">
        <v>6</v>
      </c>
      <c r="P693" s="19">
        <v>4</v>
      </c>
      <c r="Q693" s="19">
        <f t="shared" si="60"/>
        <v>0</v>
      </c>
      <c r="R693" s="3">
        <f t="shared" si="61"/>
        <v>1.9752253419585197</v>
      </c>
      <c r="S693" s="3">
        <f t="shared" si="62"/>
        <v>0.1206140350877193</v>
      </c>
      <c r="T693" s="9">
        <f t="shared" si="63"/>
        <v>0</v>
      </c>
      <c r="U693" s="9">
        <f t="shared" si="64"/>
        <v>6</v>
      </c>
      <c r="V693" s="9">
        <f t="shared" si="65"/>
        <v>3</v>
      </c>
    </row>
    <row r="694" spans="1:22" x14ac:dyDescent="0.25">
      <c r="A694" t="s">
        <v>557</v>
      </c>
      <c r="B694" s="32" t="s">
        <v>165</v>
      </c>
      <c r="C694" t="s">
        <v>202</v>
      </c>
      <c r="D694" t="s">
        <v>113</v>
      </c>
      <c r="E694" s="9">
        <v>4</v>
      </c>
      <c r="F694" s="9">
        <v>3</v>
      </c>
      <c r="G694" s="9">
        <v>24</v>
      </c>
      <c r="H694" s="9">
        <v>11</v>
      </c>
      <c r="I694" s="9">
        <v>11</v>
      </c>
      <c r="J694" s="9">
        <v>7</v>
      </c>
      <c r="K694">
        <v>49</v>
      </c>
      <c r="L694" s="9">
        <v>12.6</v>
      </c>
      <c r="M694" s="19">
        <v>6</v>
      </c>
      <c r="N694" s="19">
        <v>13</v>
      </c>
      <c r="O694" s="19">
        <v>11</v>
      </c>
      <c r="P694" s="19">
        <v>32</v>
      </c>
      <c r="Q694" s="19">
        <f t="shared" si="60"/>
        <v>49</v>
      </c>
      <c r="R694" s="3">
        <f t="shared" si="61"/>
        <v>13.459298914606485</v>
      </c>
      <c r="S694" s="3">
        <f t="shared" si="62"/>
        <v>0.50328947368421051</v>
      </c>
      <c r="T694" s="9">
        <f t="shared" si="63"/>
        <v>3</v>
      </c>
      <c r="U694" s="9">
        <f t="shared" si="64"/>
        <v>49</v>
      </c>
      <c r="V694" s="9">
        <f t="shared" si="65"/>
        <v>17</v>
      </c>
    </row>
    <row r="695" spans="1:22" x14ac:dyDescent="0.25">
      <c r="A695" t="s">
        <v>557</v>
      </c>
      <c r="B695" s="32" t="s">
        <v>165</v>
      </c>
      <c r="C695" t="s">
        <v>202</v>
      </c>
      <c r="D695" t="s">
        <v>106</v>
      </c>
      <c r="E695" s="9">
        <v>2</v>
      </c>
      <c r="F695" s="9">
        <v>3</v>
      </c>
      <c r="G695" s="9">
        <v>4</v>
      </c>
      <c r="H695" s="9">
        <v>0</v>
      </c>
      <c r="I695" s="9">
        <v>2</v>
      </c>
      <c r="J695" s="9">
        <v>1</v>
      </c>
      <c r="K695">
        <v>9.7999999999999989</v>
      </c>
      <c r="L695" s="9">
        <v>1.4</v>
      </c>
      <c r="M695" s="19">
        <v>13</v>
      </c>
      <c r="N695" s="19">
        <v>6</v>
      </c>
      <c r="O695" s="19">
        <v>0</v>
      </c>
      <c r="P695" s="19">
        <v>3</v>
      </c>
      <c r="Q695" s="19">
        <f t="shared" si="60"/>
        <v>9.7999999999999989</v>
      </c>
      <c r="R695" s="3">
        <f t="shared" si="61"/>
        <v>3.997120175447531</v>
      </c>
      <c r="S695" s="3">
        <f t="shared" si="62"/>
        <v>0.14868421052631578</v>
      </c>
      <c r="T695" s="9">
        <f t="shared" si="63"/>
        <v>0</v>
      </c>
      <c r="U695" s="9">
        <f t="shared" si="64"/>
        <v>13</v>
      </c>
      <c r="V695" s="9">
        <f t="shared" si="65"/>
        <v>5</v>
      </c>
    </row>
    <row r="696" spans="1:22" x14ac:dyDescent="0.25">
      <c r="A696" t="s">
        <v>557</v>
      </c>
      <c r="B696" s="32" t="s">
        <v>165</v>
      </c>
      <c r="C696" t="s">
        <v>202</v>
      </c>
      <c r="D696" t="s">
        <v>2214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>
        <v>0</v>
      </c>
      <c r="L696" s="9">
        <v>0</v>
      </c>
      <c r="M696" s="19">
        <v>0</v>
      </c>
      <c r="N696" s="19">
        <v>5</v>
      </c>
      <c r="O696" s="19">
        <v>0</v>
      </c>
      <c r="P696" s="19">
        <v>0</v>
      </c>
      <c r="Q696" s="19">
        <f t="shared" si="60"/>
        <v>0</v>
      </c>
      <c r="R696" s="3">
        <f t="shared" si="61"/>
        <v>1.4433756729740645</v>
      </c>
      <c r="S696" s="3">
        <f t="shared" si="62"/>
        <v>0.16447368421052633</v>
      </c>
      <c r="T696" s="9">
        <f t="shared" si="63"/>
        <v>0</v>
      </c>
      <c r="U696" s="9">
        <f t="shared" si="64"/>
        <v>5</v>
      </c>
      <c r="V696" s="9">
        <f t="shared" si="65"/>
        <v>2</v>
      </c>
    </row>
    <row r="697" spans="1:22" x14ac:dyDescent="0.25">
      <c r="A697" t="s">
        <v>557</v>
      </c>
      <c r="B697" s="32" t="s">
        <v>165</v>
      </c>
      <c r="C697" t="s">
        <v>202</v>
      </c>
      <c r="D697" t="s">
        <v>109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>
        <v>2.8</v>
      </c>
      <c r="L697" s="9">
        <v>8.3999999999999986</v>
      </c>
      <c r="M697" s="19">
        <v>3</v>
      </c>
      <c r="N697" s="19">
        <v>0</v>
      </c>
      <c r="O697" s="19">
        <v>5</v>
      </c>
      <c r="P697" s="19">
        <v>7</v>
      </c>
      <c r="Q697" s="19">
        <f t="shared" si="60"/>
        <v>2.8</v>
      </c>
      <c r="R697" s="3">
        <f t="shared" si="61"/>
        <v>3.0777303719501226</v>
      </c>
      <c r="S697" s="3">
        <f t="shared" si="62"/>
        <v>0.17236842105263159</v>
      </c>
      <c r="T697" s="9">
        <f t="shared" si="63"/>
        <v>0</v>
      </c>
      <c r="U697" s="9">
        <f t="shared" si="64"/>
        <v>8.3999999999999986</v>
      </c>
      <c r="V697" s="9">
        <f t="shared" si="65"/>
        <v>4</v>
      </c>
    </row>
    <row r="698" spans="1:22" x14ac:dyDescent="0.25">
      <c r="A698" t="s">
        <v>557</v>
      </c>
      <c r="B698" s="32" t="s">
        <v>165</v>
      </c>
      <c r="C698" t="s">
        <v>202</v>
      </c>
      <c r="D698" t="s">
        <v>4746</v>
      </c>
      <c r="E698" s="9">
        <v>1</v>
      </c>
      <c r="F698" s="9">
        <v>0</v>
      </c>
      <c r="G698" s="9">
        <v>2</v>
      </c>
      <c r="H698" s="9">
        <v>1</v>
      </c>
      <c r="I698" s="9">
        <v>2</v>
      </c>
      <c r="J698" s="9">
        <v>2</v>
      </c>
      <c r="K698">
        <v>18.2</v>
      </c>
      <c r="L698" s="9">
        <v>14</v>
      </c>
      <c r="M698" s="19">
        <v>11</v>
      </c>
      <c r="N698" s="19">
        <v>8</v>
      </c>
      <c r="O698" s="19">
        <v>0</v>
      </c>
      <c r="P698" s="19">
        <v>0</v>
      </c>
      <c r="Q698" s="19">
        <f t="shared" si="60"/>
        <v>18.2</v>
      </c>
      <c r="R698" s="3">
        <f t="shared" si="61"/>
        <v>6.2826360034236544</v>
      </c>
      <c r="S698" s="3">
        <f t="shared" si="62"/>
        <v>0.216374269005848</v>
      </c>
      <c r="T698" s="9">
        <f t="shared" si="63"/>
        <v>0</v>
      </c>
      <c r="U698" s="9">
        <f t="shared" si="64"/>
        <v>18.2</v>
      </c>
      <c r="V698" s="9">
        <f t="shared" si="65"/>
        <v>8</v>
      </c>
    </row>
    <row r="699" spans="1:22" x14ac:dyDescent="0.25">
      <c r="A699" t="s">
        <v>5611</v>
      </c>
      <c r="B699" s="32" t="s">
        <v>5612</v>
      </c>
      <c r="C699" t="s">
        <v>202</v>
      </c>
      <c r="D699" t="s">
        <v>109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>
        <v>0</v>
      </c>
      <c r="L699" s="9">
        <v>0</v>
      </c>
      <c r="M699" s="19">
        <v>0</v>
      </c>
      <c r="N699" s="19">
        <v>0</v>
      </c>
      <c r="O699" s="19">
        <v>1</v>
      </c>
      <c r="P699" s="19">
        <v>0</v>
      </c>
      <c r="Q699" s="19">
        <f t="shared" si="60"/>
        <v>0</v>
      </c>
      <c r="R699" s="3">
        <f t="shared" si="61"/>
        <v>0.28867513459481287</v>
      </c>
      <c r="S699" s="3">
        <f t="shared" si="62"/>
        <v>3.2894736842105261E-2</v>
      </c>
      <c r="T699" s="9">
        <f t="shared" si="63"/>
        <v>0</v>
      </c>
      <c r="U699" s="9">
        <f t="shared" si="64"/>
        <v>1</v>
      </c>
      <c r="V699" s="9">
        <f t="shared" si="65"/>
        <v>0</v>
      </c>
    </row>
    <row r="700" spans="1:22" x14ac:dyDescent="0.25">
      <c r="A700" t="s">
        <v>3994</v>
      </c>
      <c r="B700" s="32" t="s">
        <v>2322</v>
      </c>
      <c r="C700" t="s">
        <v>202</v>
      </c>
      <c r="D700" t="s">
        <v>2214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>
        <v>0</v>
      </c>
      <c r="L700" s="9">
        <v>0</v>
      </c>
      <c r="M700" s="19">
        <v>0</v>
      </c>
      <c r="N700" s="19">
        <v>1</v>
      </c>
      <c r="O700" s="19">
        <v>0</v>
      </c>
      <c r="P700" s="19">
        <v>0</v>
      </c>
      <c r="Q700" s="19">
        <f t="shared" si="60"/>
        <v>0</v>
      </c>
      <c r="R700" s="3">
        <f t="shared" si="61"/>
        <v>0.28867513459481287</v>
      </c>
      <c r="S700" s="3">
        <f t="shared" si="62"/>
        <v>3.2894736842105261E-2</v>
      </c>
      <c r="T700" s="9">
        <f t="shared" si="63"/>
        <v>0</v>
      </c>
      <c r="U700" s="9">
        <f t="shared" si="64"/>
        <v>1</v>
      </c>
      <c r="V700" s="9">
        <f t="shared" si="65"/>
        <v>0</v>
      </c>
    </row>
    <row r="701" spans="1:22" x14ac:dyDescent="0.25">
      <c r="A701" t="s">
        <v>490</v>
      </c>
      <c r="B701" s="32" t="s">
        <v>141</v>
      </c>
      <c r="C701" t="s">
        <v>202</v>
      </c>
      <c r="D701" t="s">
        <v>861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>
        <v>0</v>
      </c>
      <c r="L701" s="9">
        <v>0</v>
      </c>
      <c r="M701" s="19">
        <v>0</v>
      </c>
      <c r="N701" s="19">
        <v>0</v>
      </c>
      <c r="O701" s="19">
        <v>0</v>
      </c>
      <c r="P701" s="19">
        <v>2</v>
      </c>
      <c r="Q701" s="19">
        <f t="shared" si="60"/>
        <v>0</v>
      </c>
      <c r="R701" s="3">
        <f t="shared" si="61"/>
        <v>0.57735026918962573</v>
      </c>
      <c r="S701" s="3">
        <f t="shared" si="62"/>
        <v>6.5789473684210523E-2</v>
      </c>
      <c r="T701" s="9">
        <f t="shared" si="63"/>
        <v>0</v>
      </c>
      <c r="U701" s="9">
        <f t="shared" si="64"/>
        <v>2</v>
      </c>
      <c r="V701" s="9">
        <f t="shared" si="65"/>
        <v>1</v>
      </c>
    </row>
    <row r="702" spans="1:22" x14ac:dyDescent="0.25">
      <c r="A702" t="s">
        <v>490</v>
      </c>
      <c r="B702" s="32" t="s">
        <v>141</v>
      </c>
      <c r="C702" t="s">
        <v>202</v>
      </c>
      <c r="D702" t="s">
        <v>5604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>
        <v>0</v>
      </c>
      <c r="L702" s="9">
        <v>0</v>
      </c>
      <c r="M702" s="19">
        <v>0</v>
      </c>
      <c r="N702" s="19">
        <v>1</v>
      </c>
      <c r="O702" s="19">
        <v>23</v>
      </c>
      <c r="P702" s="19">
        <v>18</v>
      </c>
      <c r="Q702" s="19">
        <f t="shared" si="60"/>
        <v>0</v>
      </c>
      <c r="R702" s="3">
        <f t="shared" si="61"/>
        <v>8.0170273339141893</v>
      </c>
      <c r="S702" s="3">
        <f t="shared" si="62"/>
        <v>0.46052631578947373</v>
      </c>
      <c r="T702" s="9">
        <f t="shared" si="63"/>
        <v>0</v>
      </c>
      <c r="U702" s="9">
        <f t="shared" si="64"/>
        <v>23</v>
      </c>
      <c r="V702" s="9">
        <f t="shared" si="65"/>
        <v>10</v>
      </c>
    </row>
    <row r="703" spans="1:22" x14ac:dyDescent="0.25">
      <c r="A703" t="s">
        <v>490</v>
      </c>
      <c r="B703" s="32" t="s">
        <v>141</v>
      </c>
      <c r="C703" t="s">
        <v>202</v>
      </c>
      <c r="D703" t="s">
        <v>113</v>
      </c>
      <c r="E703" s="9">
        <v>2</v>
      </c>
      <c r="F703" s="9">
        <v>6</v>
      </c>
      <c r="G703" s="9">
        <v>6</v>
      </c>
      <c r="H703" s="9">
        <v>8</v>
      </c>
      <c r="I703" s="9">
        <v>8</v>
      </c>
      <c r="J703" s="9">
        <v>7</v>
      </c>
      <c r="K703">
        <v>16.799999999999997</v>
      </c>
      <c r="L703" s="9">
        <v>4.1999999999999993</v>
      </c>
      <c r="M703" s="19">
        <v>7</v>
      </c>
      <c r="N703" s="19">
        <v>2</v>
      </c>
      <c r="O703" s="19">
        <v>11</v>
      </c>
      <c r="P703" s="19">
        <v>30</v>
      </c>
      <c r="Q703" s="19">
        <f t="shared" si="60"/>
        <v>16.799999999999997</v>
      </c>
      <c r="R703" s="3">
        <f t="shared" si="61"/>
        <v>7.715863234567176</v>
      </c>
      <c r="S703" s="3">
        <f t="shared" si="62"/>
        <v>0.2960526315789474</v>
      </c>
      <c r="T703" s="9">
        <f t="shared" si="63"/>
        <v>2</v>
      </c>
      <c r="U703" s="9">
        <f t="shared" si="64"/>
        <v>30</v>
      </c>
      <c r="V703" s="9">
        <f t="shared" si="65"/>
        <v>10</v>
      </c>
    </row>
    <row r="704" spans="1:22" x14ac:dyDescent="0.25">
      <c r="A704" t="s">
        <v>490</v>
      </c>
      <c r="B704" s="32" t="s">
        <v>141</v>
      </c>
      <c r="C704" t="s">
        <v>202</v>
      </c>
      <c r="D704" t="s">
        <v>820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>
        <v>0</v>
      </c>
      <c r="L704" s="9">
        <v>0</v>
      </c>
      <c r="M704" s="19">
        <v>0</v>
      </c>
      <c r="N704" s="19">
        <v>0</v>
      </c>
      <c r="O704" s="19">
        <v>0</v>
      </c>
      <c r="P704" s="19">
        <v>1</v>
      </c>
      <c r="Q704" s="19">
        <f t="shared" si="60"/>
        <v>0</v>
      </c>
      <c r="R704" s="3">
        <f t="shared" si="61"/>
        <v>0.28867513459481287</v>
      </c>
      <c r="S704" s="3">
        <f t="shared" si="62"/>
        <v>3.2894736842105261E-2</v>
      </c>
      <c r="T704" s="9">
        <f t="shared" si="63"/>
        <v>0</v>
      </c>
      <c r="U704" s="9">
        <f t="shared" si="64"/>
        <v>1</v>
      </c>
      <c r="V704" s="9">
        <f t="shared" si="65"/>
        <v>0</v>
      </c>
    </row>
    <row r="705" spans="1:22" x14ac:dyDescent="0.25">
      <c r="A705" t="s">
        <v>490</v>
      </c>
      <c r="B705" s="32" t="s">
        <v>141</v>
      </c>
      <c r="C705" t="s">
        <v>202</v>
      </c>
      <c r="D705" t="s">
        <v>106</v>
      </c>
      <c r="E705" s="9">
        <v>5</v>
      </c>
      <c r="F705" s="9">
        <v>16</v>
      </c>
      <c r="G705" s="9">
        <v>26</v>
      </c>
      <c r="H705" s="9">
        <v>12</v>
      </c>
      <c r="I705" s="9">
        <v>7</v>
      </c>
      <c r="J705" s="9">
        <v>3</v>
      </c>
      <c r="K705">
        <v>40.599999999999994</v>
      </c>
      <c r="L705" s="9">
        <v>7</v>
      </c>
      <c r="M705" s="19">
        <v>11</v>
      </c>
      <c r="N705" s="19">
        <v>20</v>
      </c>
      <c r="O705" s="19">
        <v>13</v>
      </c>
      <c r="P705" s="19">
        <v>31</v>
      </c>
      <c r="Q705" s="19">
        <f t="shared" si="60"/>
        <v>40.599999999999994</v>
      </c>
      <c r="R705" s="3">
        <f t="shared" si="61"/>
        <v>11.473870182710668</v>
      </c>
      <c r="S705" s="3">
        <f t="shared" si="62"/>
        <v>0.52521929824561409</v>
      </c>
      <c r="T705" s="9">
        <f t="shared" si="63"/>
        <v>3</v>
      </c>
      <c r="U705" s="9">
        <f t="shared" si="64"/>
        <v>40.599999999999994</v>
      </c>
      <c r="V705" s="9">
        <f t="shared" si="65"/>
        <v>15</v>
      </c>
    </row>
    <row r="706" spans="1:22" x14ac:dyDescent="0.25">
      <c r="A706" t="s">
        <v>490</v>
      </c>
      <c r="B706" s="32" t="s">
        <v>141</v>
      </c>
      <c r="C706" t="s">
        <v>202</v>
      </c>
      <c r="D706" t="s">
        <v>2214</v>
      </c>
      <c r="E706" s="9">
        <v>0</v>
      </c>
      <c r="F706" s="9">
        <v>4</v>
      </c>
      <c r="G706" s="9">
        <v>0</v>
      </c>
      <c r="H706" s="9">
        <v>0</v>
      </c>
      <c r="I706" s="9">
        <v>0</v>
      </c>
      <c r="J706" s="9">
        <v>0</v>
      </c>
      <c r="K706">
        <v>0</v>
      </c>
      <c r="L706" s="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f t="shared" ref="Q706:Q769" si="66">IFERROR(AVERAGEIF(K706:K706,"&lt;&gt;0"),0)</f>
        <v>0</v>
      </c>
      <c r="R706" s="3">
        <f t="shared" ref="R706:R769" si="67">_xlfn.STDEV.S(E706:P706)</f>
        <v>1.1547005383792515</v>
      </c>
      <c r="S706" s="3">
        <f t="shared" ref="S706:S769" si="68">IFERROR(AVERAGEIF(E706:P706,"&lt;&gt;0")/30.4,0)</f>
        <v>0.13157894736842105</v>
      </c>
      <c r="T706" s="9">
        <f t="shared" ref="T706:T769" si="69">MIN(E706:P706)</f>
        <v>0</v>
      </c>
      <c r="U706" s="9">
        <f t="shared" ref="U706:U769" si="70">MAX(E706:P706)</f>
        <v>4</v>
      </c>
      <c r="V706" s="9">
        <f t="shared" ref="V706:V769" si="71">MROUND(ROUND(_xlfn.NORM.S.INV($Y$1)*R706*1,1),1)</f>
        <v>2</v>
      </c>
    </row>
    <row r="707" spans="1:22" x14ac:dyDescent="0.25">
      <c r="A707" t="s">
        <v>490</v>
      </c>
      <c r="B707" s="32" t="s">
        <v>141</v>
      </c>
      <c r="C707" t="s">
        <v>202</v>
      </c>
      <c r="D707" t="s">
        <v>109</v>
      </c>
      <c r="E707" s="9">
        <v>0</v>
      </c>
      <c r="F707" s="9">
        <v>0</v>
      </c>
      <c r="G707" s="9">
        <v>0</v>
      </c>
      <c r="H707" s="9">
        <v>1</v>
      </c>
      <c r="I707" s="9">
        <v>0</v>
      </c>
      <c r="J707" s="9">
        <v>0</v>
      </c>
      <c r="K707">
        <v>8.3999999999999986</v>
      </c>
      <c r="L707" s="9">
        <v>12.6</v>
      </c>
      <c r="M707" s="19">
        <v>5</v>
      </c>
      <c r="N707" s="19">
        <v>1</v>
      </c>
      <c r="O707" s="19">
        <v>0</v>
      </c>
      <c r="P707" s="19">
        <v>0</v>
      </c>
      <c r="Q707" s="19">
        <f t="shared" si="66"/>
        <v>8.3999999999999986</v>
      </c>
      <c r="R707" s="3">
        <f t="shared" si="67"/>
        <v>4.1668242394447406</v>
      </c>
      <c r="S707" s="3">
        <f t="shared" si="68"/>
        <v>0.18421052631578946</v>
      </c>
      <c r="T707" s="9">
        <f t="shared" si="69"/>
        <v>0</v>
      </c>
      <c r="U707" s="9">
        <f t="shared" si="70"/>
        <v>12.6</v>
      </c>
      <c r="V707" s="9">
        <f t="shared" si="71"/>
        <v>5</v>
      </c>
    </row>
    <row r="708" spans="1:22" x14ac:dyDescent="0.25">
      <c r="A708" t="s">
        <v>490</v>
      </c>
      <c r="B708" s="32" t="s">
        <v>141</v>
      </c>
      <c r="C708" t="s">
        <v>202</v>
      </c>
      <c r="D708" t="s">
        <v>4746</v>
      </c>
      <c r="E708" s="9">
        <v>12</v>
      </c>
      <c r="F708" s="9">
        <v>9</v>
      </c>
      <c r="G708" s="9">
        <v>10</v>
      </c>
      <c r="H708" s="9">
        <v>31</v>
      </c>
      <c r="I708" s="9">
        <v>20</v>
      </c>
      <c r="J708" s="9">
        <v>18</v>
      </c>
      <c r="K708">
        <v>62.999999999999993</v>
      </c>
      <c r="L708" s="9">
        <v>30.799999999999997</v>
      </c>
      <c r="M708" s="19">
        <v>27</v>
      </c>
      <c r="N708" s="19">
        <v>31</v>
      </c>
      <c r="O708" s="19">
        <v>0</v>
      </c>
      <c r="P708" s="19">
        <v>0</v>
      </c>
      <c r="Q708" s="19">
        <f t="shared" si="66"/>
        <v>62.999999999999993</v>
      </c>
      <c r="R708" s="3">
        <f t="shared" si="67"/>
        <v>17.409602017973942</v>
      </c>
      <c r="S708" s="3">
        <f t="shared" si="68"/>
        <v>0.82828947368421058</v>
      </c>
      <c r="T708" s="9">
        <f t="shared" si="69"/>
        <v>0</v>
      </c>
      <c r="U708" s="9">
        <f t="shared" si="70"/>
        <v>62.999999999999993</v>
      </c>
      <c r="V708" s="9">
        <f t="shared" si="71"/>
        <v>22</v>
      </c>
    </row>
    <row r="709" spans="1:22" x14ac:dyDescent="0.25">
      <c r="A709" t="s">
        <v>3245</v>
      </c>
      <c r="B709" s="32" t="s">
        <v>829</v>
      </c>
      <c r="C709" t="s">
        <v>202</v>
      </c>
      <c r="D709" t="s">
        <v>106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>
        <v>1.4</v>
      </c>
      <c r="L709" s="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f t="shared" si="66"/>
        <v>1.4</v>
      </c>
      <c r="R709" s="3">
        <f t="shared" si="67"/>
        <v>0.404145188432738</v>
      </c>
      <c r="S709" s="3">
        <f t="shared" si="68"/>
        <v>4.6052631578947366E-2</v>
      </c>
      <c r="T709" s="9">
        <f t="shared" si="69"/>
        <v>0</v>
      </c>
      <c r="U709" s="9">
        <f t="shared" si="70"/>
        <v>1.4</v>
      </c>
      <c r="V709" s="9">
        <f t="shared" si="71"/>
        <v>1</v>
      </c>
    </row>
    <row r="710" spans="1:22" x14ac:dyDescent="0.25">
      <c r="A710" t="s">
        <v>3245</v>
      </c>
      <c r="B710" s="32" t="s">
        <v>829</v>
      </c>
      <c r="C710" t="s">
        <v>202</v>
      </c>
      <c r="D710" t="s">
        <v>109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>
        <v>0</v>
      </c>
      <c r="L710" s="9">
        <v>0</v>
      </c>
      <c r="M710" s="19">
        <v>0</v>
      </c>
      <c r="N710" s="19">
        <v>1</v>
      </c>
      <c r="O710" s="19">
        <v>0</v>
      </c>
      <c r="P710" s="19">
        <v>0</v>
      </c>
      <c r="Q710" s="19">
        <f t="shared" si="66"/>
        <v>0</v>
      </c>
      <c r="R710" s="3">
        <f t="shared" si="67"/>
        <v>0.28867513459481287</v>
      </c>
      <c r="S710" s="3">
        <f t="shared" si="68"/>
        <v>3.2894736842105261E-2</v>
      </c>
      <c r="T710" s="9">
        <f t="shared" si="69"/>
        <v>0</v>
      </c>
      <c r="U710" s="9">
        <f t="shared" si="70"/>
        <v>1</v>
      </c>
      <c r="V710" s="9">
        <f t="shared" si="71"/>
        <v>0</v>
      </c>
    </row>
    <row r="711" spans="1:22" x14ac:dyDescent="0.25">
      <c r="A711" t="s">
        <v>3424</v>
      </c>
      <c r="B711" s="32" t="s">
        <v>1224</v>
      </c>
      <c r="C711" t="s">
        <v>202</v>
      </c>
      <c r="D711" t="s">
        <v>113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>
        <v>1.4</v>
      </c>
      <c r="L711" s="9">
        <v>0</v>
      </c>
      <c r="M711" s="19">
        <v>1</v>
      </c>
      <c r="N711" s="19">
        <v>0</v>
      </c>
      <c r="O711" s="19">
        <v>0</v>
      </c>
      <c r="P711" s="19">
        <v>0</v>
      </c>
      <c r="Q711" s="19">
        <f t="shared" si="66"/>
        <v>1.4</v>
      </c>
      <c r="R711" s="3">
        <f t="shared" si="67"/>
        <v>0.47482054026183984</v>
      </c>
      <c r="S711" s="3">
        <f t="shared" si="68"/>
        <v>3.9473684210526314E-2</v>
      </c>
      <c r="T711" s="9">
        <f t="shared" si="69"/>
        <v>0</v>
      </c>
      <c r="U711" s="9">
        <f t="shared" si="70"/>
        <v>1.4</v>
      </c>
      <c r="V711" s="9">
        <f t="shared" si="71"/>
        <v>1</v>
      </c>
    </row>
    <row r="712" spans="1:22" x14ac:dyDescent="0.25">
      <c r="A712" t="s">
        <v>3423</v>
      </c>
      <c r="B712" s="32" t="s">
        <v>1222</v>
      </c>
      <c r="C712" t="s">
        <v>202</v>
      </c>
      <c r="D712" t="s">
        <v>113</v>
      </c>
      <c r="E712" s="9">
        <v>0</v>
      </c>
      <c r="F712" s="9">
        <v>0</v>
      </c>
      <c r="G712" s="9">
        <v>1</v>
      </c>
      <c r="H712" s="9">
        <v>0</v>
      </c>
      <c r="I712" s="9">
        <v>0</v>
      </c>
      <c r="J712" s="9">
        <v>0</v>
      </c>
      <c r="K712">
        <v>0</v>
      </c>
      <c r="L712" s="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f t="shared" si="66"/>
        <v>0</v>
      </c>
      <c r="R712" s="3">
        <f t="shared" si="67"/>
        <v>0.28867513459481287</v>
      </c>
      <c r="S712" s="3">
        <f t="shared" si="68"/>
        <v>3.2894736842105261E-2</v>
      </c>
      <c r="T712" s="9">
        <f t="shared" si="69"/>
        <v>0</v>
      </c>
      <c r="U712" s="9">
        <f t="shared" si="70"/>
        <v>1</v>
      </c>
      <c r="V712" s="9">
        <f t="shared" si="71"/>
        <v>0</v>
      </c>
    </row>
    <row r="713" spans="1:22" x14ac:dyDescent="0.25">
      <c r="A713" t="s">
        <v>3422</v>
      </c>
      <c r="B713" s="32" t="s">
        <v>1220</v>
      </c>
      <c r="C713" t="s">
        <v>202</v>
      </c>
      <c r="D713" t="s">
        <v>113</v>
      </c>
      <c r="E713" s="9">
        <v>0</v>
      </c>
      <c r="F713" s="9">
        <v>0</v>
      </c>
      <c r="G713" s="9">
        <v>1</v>
      </c>
      <c r="H713" s="9">
        <v>0</v>
      </c>
      <c r="I713" s="9">
        <v>0</v>
      </c>
      <c r="J713" s="9">
        <v>0</v>
      </c>
      <c r="K713">
        <v>0</v>
      </c>
      <c r="L713" s="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f t="shared" si="66"/>
        <v>0</v>
      </c>
      <c r="R713" s="3">
        <f t="shared" si="67"/>
        <v>0.28867513459481287</v>
      </c>
      <c r="S713" s="3">
        <f t="shared" si="68"/>
        <v>3.2894736842105261E-2</v>
      </c>
      <c r="T713" s="9">
        <f t="shared" si="69"/>
        <v>0</v>
      </c>
      <c r="U713" s="9">
        <f t="shared" si="70"/>
        <v>1</v>
      </c>
      <c r="V713" s="9">
        <f t="shared" si="71"/>
        <v>0</v>
      </c>
    </row>
    <row r="714" spans="1:22" x14ac:dyDescent="0.25">
      <c r="A714" t="s">
        <v>3422</v>
      </c>
      <c r="B714" s="32" t="s">
        <v>1220</v>
      </c>
      <c r="C714" t="s">
        <v>202</v>
      </c>
      <c r="D714" t="s">
        <v>109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>
        <v>1.4</v>
      </c>
      <c r="L714" s="9">
        <v>1.4</v>
      </c>
      <c r="M714" s="19">
        <v>0</v>
      </c>
      <c r="N714" s="19">
        <v>0</v>
      </c>
      <c r="O714" s="19">
        <v>0</v>
      </c>
      <c r="P714" s="19">
        <v>0</v>
      </c>
      <c r="Q714" s="19">
        <f t="shared" si="66"/>
        <v>1.4</v>
      </c>
      <c r="R714" s="3">
        <f t="shared" si="67"/>
        <v>0.54494926091306606</v>
      </c>
      <c r="S714" s="3">
        <f t="shared" si="68"/>
        <v>4.6052631578947366E-2</v>
      </c>
      <c r="T714" s="9">
        <f t="shared" si="69"/>
        <v>0</v>
      </c>
      <c r="U714" s="9">
        <f t="shared" si="70"/>
        <v>1.4</v>
      </c>
      <c r="V714" s="9">
        <f t="shared" si="71"/>
        <v>1</v>
      </c>
    </row>
    <row r="715" spans="1:22" x14ac:dyDescent="0.25">
      <c r="A715" t="s">
        <v>3993</v>
      </c>
      <c r="B715" s="32" t="s">
        <v>2220</v>
      </c>
      <c r="C715" t="s">
        <v>202</v>
      </c>
      <c r="D715" t="s">
        <v>2214</v>
      </c>
      <c r="E715" s="9">
        <v>0</v>
      </c>
      <c r="F715" s="9">
        <v>1</v>
      </c>
      <c r="G715" s="9">
        <v>0</v>
      </c>
      <c r="H715" s="9">
        <v>0</v>
      </c>
      <c r="I715" s="9">
        <v>0</v>
      </c>
      <c r="J715" s="9">
        <v>0</v>
      </c>
      <c r="K715">
        <v>0</v>
      </c>
      <c r="L715" s="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f t="shared" si="66"/>
        <v>0</v>
      </c>
      <c r="R715" s="3">
        <f t="shared" si="67"/>
        <v>0.28867513459481287</v>
      </c>
      <c r="S715" s="3">
        <f t="shared" si="68"/>
        <v>3.2894736842105261E-2</v>
      </c>
      <c r="T715" s="9">
        <f t="shared" si="69"/>
        <v>0</v>
      </c>
      <c r="U715" s="9">
        <f t="shared" si="70"/>
        <v>1</v>
      </c>
      <c r="V715" s="9">
        <f t="shared" si="71"/>
        <v>0</v>
      </c>
    </row>
    <row r="716" spans="1:22" x14ac:dyDescent="0.25">
      <c r="A716" t="s">
        <v>573</v>
      </c>
      <c r="B716" s="32" t="s">
        <v>211</v>
      </c>
      <c r="C716" t="s">
        <v>202</v>
      </c>
      <c r="D716" t="s">
        <v>5604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>
        <v>0</v>
      </c>
      <c r="L716" s="9">
        <v>0</v>
      </c>
      <c r="M716" s="19">
        <v>0</v>
      </c>
      <c r="N716" s="19">
        <v>0</v>
      </c>
      <c r="O716" s="19">
        <v>0</v>
      </c>
      <c r="P716" s="19">
        <v>5</v>
      </c>
      <c r="Q716" s="19">
        <f t="shared" si="66"/>
        <v>0</v>
      </c>
      <c r="R716" s="3">
        <f t="shared" si="67"/>
        <v>1.4433756729740645</v>
      </c>
      <c r="S716" s="3">
        <f t="shared" si="68"/>
        <v>0.16447368421052633</v>
      </c>
      <c r="T716" s="9">
        <f t="shared" si="69"/>
        <v>0</v>
      </c>
      <c r="U716" s="9">
        <f t="shared" si="70"/>
        <v>5</v>
      </c>
      <c r="V716" s="9">
        <f t="shared" si="71"/>
        <v>2</v>
      </c>
    </row>
    <row r="717" spans="1:22" x14ac:dyDescent="0.25">
      <c r="A717" t="s">
        <v>573</v>
      </c>
      <c r="B717" s="32" t="s">
        <v>211</v>
      </c>
      <c r="C717" t="s">
        <v>202</v>
      </c>
      <c r="D717" t="s">
        <v>113</v>
      </c>
      <c r="E717" s="9">
        <v>5</v>
      </c>
      <c r="F717" s="9">
        <v>10</v>
      </c>
      <c r="G717" s="9">
        <v>4</v>
      </c>
      <c r="H717" s="9">
        <v>2</v>
      </c>
      <c r="I717" s="9">
        <v>1</v>
      </c>
      <c r="J717" s="9">
        <v>5</v>
      </c>
      <c r="K717">
        <v>14</v>
      </c>
      <c r="L717" s="9">
        <v>4.1999999999999993</v>
      </c>
      <c r="M717" s="19">
        <v>6</v>
      </c>
      <c r="N717" s="19">
        <v>0</v>
      </c>
      <c r="O717" s="19">
        <v>0</v>
      </c>
      <c r="P717" s="19">
        <v>5</v>
      </c>
      <c r="Q717" s="19">
        <f t="shared" si="66"/>
        <v>14</v>
      </c>
      <c r="R717" s="3">
        <f t="shared" si="67"/>
        <v>4.0724871411892156</v>
      </c>
      <c r="S717" s="3">
        <f t="shared" si="68"/>
        <v>0.1848684210526316</v>
      </c>
      <c r="T717" s="9">
        <f t="shared" si="69"/>
        <v>0</v>
      </c>
      <c r="U717" s="9">
        <f t="shared" si="70"/>
        <v>14</v>
      </c>
      <c r="V717" s="9">
        <f t="shared" si="71"/>
        <v>5</v>
      </c>
    </row>
    <row r="718" spans="1:22" x14ac:dyDescent="0.25">
      <c r="A718" t="s">
        <v>573</v>
      </c>
      <c r="B718" s="32" t="s">
        <v>211</v>
      </c>
      <c r="C718" t="s">
        <v>202</v>
      </c>
      <c r="D718" t="s">
        <v>820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>
        <v>0</v>
      </c>
      <c r="L718" s="9">
        <v>1.4</v>
      </c>
      <c r="M718" s="19">
        <v>0</v>
      </c>
      <c r="N718" s="19">
        <v>0</v>
      </c>
      <c r="O718" s="19">
        <v>0</v>
      </c>
      <c r="P718" s="19">
        <v>0</v>
      </c>
      <c r="Q718" s="19">
        <f t="shared" si="66"/>
        <v>0</v>
      </c>
      <c r="R718" s="3">
        <f t="shared" si="67"/>
        <v>0.404145188432738</v>
      </c>
      <c r="S718" s="3">
        <f t="shared" si="68"/>
        <v>4.6052631578947366E-2</v>
      </c>
      <c r="T718" s="9">
        <f t="shared" si="69"/>
        <v>0</v>
      </c>
      <c r="U718" s="9">
        <f t="shared" si="70"/>
        <v>1.4</v>
      </c>
      <c r="V718" s="9">
        <f t="shared" si="71"/>
        <v>1</v>
      </c>
    </row>
    <row r="719" spans="1:22" x14ac:dyDescent="0.25">
      <c r="A719" t="s">
        <v>573</v>
      </c>
      <c r="B719" s="32" t="s">
        <v>211</v>
      </c>
      <c r="C719" t="s">
        <v>202</v>
      </c>
      <c r="D719" t="s">
        <v>106</v>
      </c>
      <c r="E719" s="9">
        <v>1</v>
      </c>
      <c r="F719" s="9">
        <v>7</v>
      </c>
      <c r="G719" s="9">
        <v>3</v>
      </c>
      <c r="H719" s="9">
        <v>4</v>
      </c>
      <c r="I719" s="9">
        <v>1</v>
      </c>
      <c r="J719" s="9">
        <v>7</v>
      </c>
      <c r="K719">
        <v>1.4</v>
      </c>
      <c r="L719" s="9">
        <v>0</v>
      </c>
      <c r="M719" s="19">
        <v>1</v>
      </c>
      <c r="N719" s="19">
        <v>2</v>
      </c>
      <c r="O719" s="19">
        <v>1</v>
      </c>
      <c r="P719" s="19">
        <v>1</v>
      </c>
      <c r="Q719" s="19">
        <f t="shared" si="66"/>
        <v>1.4</v>
      </c>
      <c r="R719" s="3">
        <f t="shared" si="67"/>
        <v>2.3727621035409343</v>
      </c>
      <c r="S719" s="3">
        <f t="shared" si="68"/>
        <v>8.7918660287081327E-2</v>
      </c>
      <c r="T719" s="9">
        <f t="shared" si="69"/>
        <v>0</v>
      </c>
      <c r="U719" s="9">
        <f t="shared" si="70"/>
        <v>7</v>
      </c>
      <c r="V719" s="9">
        <f t="shared" si="71"/>
        <v>3</v>
      </c>
    </row>
    <row r="720" spans="1:22" x14ac:dyDescent="0.25">
      <c r="A720" t="s">
        <v>573</v>
      </c>
      <c r="B720" s="32" t="s">
        <v>211</v>
      </c>
      <c r="C720" t="s">
        <v>202</v>
      </c>
      <c r="D720" t="s">
        <v>109</v>
      </c>
      <c r="E720" s="9">
        <v>0</v>
      </c>
      <c r="F720" s="9">
        <v>2</v>
      </c>
      <c r="G720" s="9">
        <v>3</v>
      </c>
      <c r="H720" s="9">
        <v>2</v>
      </c>
      <c r="I720" s="9">
        <v>0</v>
      </c>
      <c r="J720" s="9">
        <v>0</v>
      </c>
      <c r="K720">
        <v>2.8</v>
      </c>
      <c r="L720" s="9">
        <v>2.8</v>
      </c>
      <c r="M720" s="19">
        <v>1</v>
      </c>
      <c r="N720" s="19">
        <v>3</v>
      </c>
      <c r="O720" s="19">
        <v>0</v>
      </c>
      <c r="P720" s="19">
        <v>0</v>
      </c>
      <c r="Q720" s="19">
        <f t="shared" si="66"/>
        <v>2.8</v>
      </c>
      <c r="R720" s="3">
        <f t="shared" si="67"/>
        <v>1.3388144914155367</v>
      </c>
      <c r="S720" s="3">
        <f t="shared" si="68"/>
        <v>7.8007518796992484E-2</v>
      </c>
      <c r="T720" s="9">
        <f t="shared" si="69"/>
        <v>0</v>
      </c>
      <c r="U720" s="9">
        <f t="shared" si="70"/>
        <v>3</v>
      </c>
      <c r="V720" s="9">
        <f t="shared" si="71"/>
        <v>2</v>
      </c>
    </row>
    <row r="721" spans="1:22" x14ac:dyDescent="0.25">
      <c r="A721" t="s">
        <v>573</v>
      </c>
      <c r="B721" s="32" t="s">
        <v>211</v>
      </c>
      <c r="C721" t="s">
        <v>202</v>
      </c>
      <c r="D721" t="s">
        <v>4746</v>
      </c>
      <c r="E721" s="9">
        <v>2</v>
      </c>
      <c r="F721" s="9">
        <v>10</v>
      </c>
      <c r="G721" s="9">
        <v>9</v>
      </c>
      <c r="H721" s="9">
        <v>4</v>
      </c>
      <c r="I721" s="9">
        <v>7</v>
      </c>
      <c r="J721" s="9">
        <v>2</v>
      </c>
      <c r="K721">
        <v>12.6</v>
      </c>
      <c r="L721" s="9">
        <v>11.2</v>
      </c>
      <c r="M721" s="19">
        <v>5</v>
      </c>
      <c r="N721" s="19">
        <v>9</v>
      </c>
      <c r="O721" s="19">
        <v>0</v>
      </c>
      <c r="P721" s="19">
        <v>1</v>
      </c>
      <c r="Q721" s="19">
        <f t="shared" si="66"/>
        <v>12.6</v>
      </c>
      <c r="R721" s="3">
        <f t="shared" si="67"/>
        <v>4.3016557770517183</v>
      </c>
      <c r="S721" s="3">
        <f t="shared" si="68"/>
        <v>0.21770334928229665</v>
      </c>
      <c r="T721" s="9">
        <f t="shared" si="69"/>
        <v>0</v>
      </c>
      <c r="U721" s="9">
        <f t="shared" si="70"/>
        <v>12.6</v>
      </c>
      <c r="V721" s="9">
        <f t="shared" si="71"/>
        <v>6</v>
      </c>
    </row>
    <row r="722" spans="1:22" x14ac:dyDescent="0.25">
      <c r="A722" t="s">
        <v>597</v>
      </c>
      <c r="B722" s="32" t="s">
        <v>368</v>
      </c>
      <c r="C722" t="s">
        <v>202</v>
      </c>
      <c r="D722" t="s">
        <v>4746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>
        <v>0</v>
      </c>
      <c r="L722" s="9">
        <v>0</v>
      </c>
      <c r="M722" s="19">
        <v>10</v>
      </c>
      <c r="N722" s="19">
        <v>0</v>
      </c>
      <c r="O722" s="19">
        <v>0</v>
      </c>
      <c r="P722" s="19">
        <v>0</v>
      </c>
      <c r="Q722" s="19">
        <f t="shared" si="66"/>
        <v>0</v>
      </c>
      <c r="R722" s="3">
        <f t="shared" si="67"/>
        <v>2.8867513459481291</v>
      </c>
      <c r="S722" s="3">
        <f t="shared" si="68"/>
        <v>0.32894736842105265</v>
      </c>
      <c r="T722" s="9">
        <f t="shared" si="69"/>
        <v>0</v>
      </c>
      <c r="U722" s="9">
        <f t="shared" si="70"/>
        <v>10</v>
      </c>
      <c r="V722" s="9">
        <f t="shared" si="71"/>
        <v>4</v>
      </c>
    </row>
    <row r="723" spans="1:22" x14ac:dyDescent="0.25">
      <c r="A723" t="s">
        <v>597</v>
      </c>
      <c r="B723" s="32" t="s">
        <v>368</v>
      </c>
      <c r="C723" t="s">
        <v>202</v>
      </c>
      <c r="D723" t="s">
        <v>15</v>
      </c>
      <c r="E723" s="9">
        <v>100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>
        <v>70</v>
      </c>
      <c r="L723" s="9">
        <v>105</v>
      </c>
      <c r="M723" s="19">
        <v>0</v>
      </c>
      <c r="N723" s="19">
        <v>0</v>
      </c>
      <c r="O723" s="19">
        <v>0</v>
      </c>
      <c r="P723" s="19">
        <v>0</v>
      </c>
      <c r="Q723" s="19">
        <f t="shared" si="66"/>
        <v>70</v>
      </c>
      <c r="R723" s="3">
        <f t="shared" si="67"/>
        <v>42.236258299611663</v>
      </c>
      <c r="S723" s="3">
        <f t="shared" si="68"/>
        <v>3.0153508771929829</v>
      </c>
      <c r="T723" s="9">
        <f t="shared" si="69"/>
        <v>0</v>
      </c>
      <c r="U723" s="9">
        <f t="shared" si="70"/>
        <v>105</v>
      </c>
      <c r="V723" s="9">
        <f t="shared" si="71"/>
        <v>54</v>
      </c>
    </row>
    <row r="724" spans="1:22" x14ac:dyDescent="0.25">
      <c r="A724" t="s">
        <v>597</v>
      </c>
      <c r="B724" s="32" t="s">
        <v>368</v>
      </c>
      <c r="C724" t="s">
        <v>202</v>
      </c>
      <c r="D724" t="s">
        <v>5604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>
        <v>0</v>
      </c>
      <c r="L724" s="9">
        <v>0</v>
      </c>
      <c r="M724" s="19">
        <v>0</v>
      </c>
      <c r="N724" s="19">
        <v>1</v>
      </c>
      <c r="O724" s="19">
        <v>29</v>
      </c>
      <c r="P724" s="19">
        <v>24</v>
      </c>
      <c r="Q724" s="19">
        <f t="shared" si="66"/>
        <v>0</v>
      </c>
      <c r="R724" s="3">
        <f t="shared" si="67"/>
        <v>10.335288182638248</v>
      </c>
      <c r="S724" s="3">
        <f t="shared" si="68"/>
        <v>0.5921052631578948</v>
      </c>
      <c r="T724" s="9">
        <f t="shared" si="69"/>
        <v>0</v>
      </c>
      <c r="U724" s="9">
        <f t="shared" si="70"/>
        <v>29</v>
      </c>
      <c r="V724" s="9">
        <f t="shared" si="71"/>
        <v>13</v>
      </c>
    </row>
    <row r="725" spans="1:22" x14ac:dyDescent="0.25">
      <c r="A725" t="s">
        <v>597</v>
      </c>
      <c r="B725" s="32" t="s">
        <v>368</v>
      </c>
      <c r="C725" t="s">
        <v>202</v>
      </c>
      <c r="D725" t="s">
        <v>113</v>
      </c>
      <c r="E725" s="9">
        <v>45</v>
      </c>
      <c r="F725" s="9">
        <v>52</v>
      </c>
      <c r="G725" s="9">
        <v>19</v>
      </c>
      <c r="H725" s="9">
        <v>17</v>
      </c>
      <c r="I725" s="9">
        <v>13</v>
      </c>
      <c r="J725" s="9">
        <v>9</v>
      </c>
      <c r="K725">
        <v>58.8</v>
      </c>
      <c r="L725" s="9">
        <v>16.799999999999997</v>
      </c>
      <c r="M725" s="19">
        <v>16</v>
      </c>
      <c r="N725" s="19">
        <v>0</v>
      </c>
      <c r="O725" s="19">
        <v>10</v>
      </c>
      <c r="P725" s="19">
        <v>18</v>
      </c>
      <c r="Q725" s="19">
        <f t="shared" si="66"/>
        <v>58.8</v>
      </c>
      <c r="R725" s="3">
        <f t="shared" si="67"/>
        <v>18.500409495877413</v>
      </c>
      <c r="S725" s="3">
        <f t="shared" si="68"/>
        <v>0.82117224880382778</v>
      </c>
      <c r="T725" s="9">
        <f t="shared" si="69"/>
        <v>0</v>
      </c>
      <c r="U725" s="9">
        <f t="shared" si="70"/>
        <v>58.8</v>
      </c>
      <c r="V725" s="9">
        <f t="shared" si="71"/>
        <v>24</v>
      </c>
    </row>
    <row r="726" spans="1:22" x14ac:dyDescent="0.25">
      <c r="A726" t="s">
        <v>597</v>
      </c>
      <c r="B726" s="32" t="s">
        <v>368</v>
      </c>
      <c r="C726" t="s">
        <v>202</v>
      </c>
      <c r="D726" t="s">
        <v>820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>
        <v>2.8</v>
      </c>
      <c r="L726" s="9">
        <v>1.4</v>
      </c>
      <c r="M726" s="19">
        <v>2</v>
      </c>
      <c r="N726" s="19">
        <v>0</v>
      </c>
      <c r="O726" s="19">
        <v>1</v>
      </c>
      <c r="P726" s="19">
        <v>2</v>
      </c>
      <c r="Q726" s="19">
        <f t="shared" si="66"/>
        <v>2.8</v>
      </c>
      <c r="R726" s="3">
        <f t="shared" si="67"/>
        <v>1.0333822080328208</v>
      </c>
      <c r="S726" s="3">
        <f t="shared" si="68"/>
        <v>6.0526315789473685E-2</v>
      </c>
      <c r="T726" s="9">
        <f t="shared" si="69"/>
        <v>0</v>
      </c>
      <c r="U726" s="9">
        <f t="shared" si="70"/>
        <v>2.8</v>
      </c>
      <c r="V726" s="9">
        <f t="shared" si="71"/>
        <v>1</v>
      </c>
    </row>
    <row r="727" spans="1:22" x14ac:dyDescent="0.25">
      <c r="A727" t="s">
        <v>597</v>
      </c>
      <c r="B727" s="32" t="s">
        <v>368</v>
      </c>
      <c r="C727" t="s">
        <v>202</v>
      </c>
      <c r="D727" t="s">
        <v>119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>
        <v>2.8</v>
      </c>
      <c r="L727" s="9">
        <v>0</v>
      </c>
      <c r="M727" s="19">
        <v>0</v>
      </c>
      <c r="N727" s="19">
        <v>0</v>
      </c>
      <c r="O727" s="19">
        <v>0</v>
      </c>
      <c r="P727" s="19">
        <v>2</v>
      </c>
      <c r="Q727" s="19">
        <f t="shared" si="66"/>
        <v>2.8</v>
      </c>
      <c r="R727" s="3">
        <f t="shared" si="67"/>
        <v>0.94964108052367968</v>
      </c>
      <c r="S727" s="3">
        <f t="shared" si="68"/>
        <v>7.8947368421052627E-2</v>
      </c>
      <c r="T727" s="9">
        <f t="shared" si="69"/>
        <v>0</v>
      </c>
      <c r="U727" s="9">
        <f t="shared" si="70"/>
        <v>2.8</v>
      </c>
      <c r="V727" s="9">
        <f t="shared" si="71"/>
        <v>1</v>
      </c>
    </row>
    <row r="728" spans="1:22" x14ac:dyDescent="0.25">
      <c r="A728" t="s">
        <v>597</v>
      </c>
      <c r="B728" s="32" t="s">
        <v>368</v>
      </c>
      <c r="C728" t="s">
        <v>202</v>
      </c>
      <c r="D728" t="s">
        <v>106</v>
      </c>
      <c r="E728" s="9">
        <v>29</v>
      </c>
      <c r="F728" s="9">
        <v>37</v>
      </c>
      <c r="G728" s="9">
        <v>62</v>
      </c>
      <c r="H728" s="9">
        <v>32</v>
      </c>
      <c r="I728" s="9">
        <v>34</v>
      </c>
      <c r="J728" s="9">
        <v>45</v>
      </c>
      <c r="K728">
        <v>173.6</v>
      </c>
      <c r="L728" s="9">
        <v>54.599999999999994</v>
      </c>
      <c r="M728" s="19">
        <v>56</v>
      </c>
      <c r="N728" s="19">
        <v>39</v>
      </c>
      <c r="O728" s="19">
        <v>21</v>
      </c>
      <c r="P728" s="19">
        <v>41</v>
      </c>
      <c r="Q728" s="19">
        <f t="shared" si="66"/>
        <v>173.6</v>
      </c>
      <c r="R728" s="3">
        <f t="shared" si="67"/>
        <v>40.099100722932398</v>
      </c>
      <c r="S728" s="3">
        <f t="shared" si="68"/>
        <v>1.711074561403509</v>
      </c>
      <c r="T728" s="9">
        <f t="shared" si="69"/>
        <v>21</v>
      </c>
      <c r="U728" s="9">
        <f t="shared" si="70"/>
        <v>173.6</v>
      </c>
      <c r="V728" s="9">
        <f t="shared" si="71"/>
        <v>51</v>
      </c>
    </row>
    <row r="729" spans="1:22" x14ac:dyDescent="0.25">
      <c r="A729" t="s">
        <v>597</v>
      </c>
      <c r="B729" s="32" t="s">
        <v>368</v>
      </c>
      <c r="C729" t="s">
        <v>202</v>
      </c>
      <c r="D729" t="s">
        <v>108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>
        <v>0</v>
      </c>
      <c r="L729" s="9">
        <v>0</v>
      </c>
      <c r="M729" s="19">
        <v>1</v>
      </c>
      <c r="N729" s="19">
        <v>0</v>
      </c>
      <c r="O729" s="19">
        <v>17</v>
      </c>
      <c r="P729" s="19">
        <v>16</v>
      </c>
      <c r="Q729" s="19">
        <f t="shared" si="66"/>
        <v>0</v>
      </c>
      <c r="R729" s="3">
        <f t="shared" si="67"/>
        <v>6.3936521549727647</v>
      </c>
      <c r="S729" s="3">
        <f t="shared" si="68"/>
        <v>0.3728070175438597</v>
      </c>
      <c r="T729" s="9">
        <f t="shared" si="69"/>
        <v>0</v>
      </c>
      <c r="U729" s="9">
        <f t="shared" si="70"/>
        <v>17</v>
      </c>
      <c r="V729" s="9">
        <f t="shared" si="71"/>
        <v>8</v>
      </c>
    </row>
    <row r="730" spans="1:22" x14ac:dyDescent="0.25">
      <c r="A730" t="s">
        <v>597</v>
      </c>
      <c r="B730" s="32" t="s">
        <v>368</v>
      </c>
      <c r="C730" t="s">
        <v>202</v>
      </c>
      <c r="D730" t="s">
        <v>109</v>
      </c>
      <c r="E730" s="9">
        <v>1</v>
      </c>
      <c r="F730" s="9">
        <v>5</v>
      </c>
      <c r="G730" s="9">
        <v>12</v>
      </c>
      <c r="H730" s="9">
        <v>4</v>
      </c>
      <c r="I730" s="9">
        <v>3</v>
      </c>
      <c r="J730" s="9">
        <v>5</v>
      </c>
      <c r="K730">
        <v>29.4</v>
      </c>
      <c r="L730" s="9">
        <v>7</v>
      </c>
      <c r="M730" s="19">
        <v>2</v>
      </c>
      <c r="N730" s="19">
        <v>2</v>
      </c>
      <c r="O730" s="19">
        <v>5</v>
      </c>
      <c r="P730" s="19">
        <v>2</v>
      </c>
      <c r="Q730" s="19">
        <f t="shared" si="66"/>
        <v>29.4</v>
      </c>
      <c r="R730" s="3">
        <f t="shared" si="67"/>
        <v>7.8110062208282853</v>
      </c>
      <c r="S730" s="3">
        <f t="shared" si="68"/>
        <v>0.21217105263157895</v>
      </c>
      <c r="T730" s="9">
        <f t="shared" si="69"/>
        <v>1</v>
      </c>
      <c r="U730" s="9">
        <f t="shared" si="70"/>
        <v>29.4</v>
      </c>
      <c r="V730" s="9">
        <f t="shared" si="71"/>
        <v>10</v>
      </c>
    </row>
    <row r="731" spans="1:22" x14ac:dyDescent="0.25">
      <c r="A731" t="s">
        <v>597</v>
      </c>
      <c r="B731" s="32" t="s">
        <v>368</v>
      </c>
      <c r="C731" t="s">
        <v>202</v>
      </c>
      <c r="D731" t="s">
        <v>4746</v>
      </c>
      <c r="E731" s="9">
        <v>31</v>
      </c>
      <c r="F731" s="9">
        <v>18</v>
      </c>
      <c r="G731" s="9">
        <v>38</v>
      </c>
      <c r="H731" s="9">
        <v>25</v>
      </c>
      <c r="I731" s="9">
        <v>30</v>
      </c>
      <c r="J731" s="9">
        <v>26</v>
      </c>
      <c r="K731">
        <v>233.79999999999998</v>
      </c>
      <c r="L731" s="9">
        <v>1.4</v>
      </c>
      <c r="M731" s="19">
        <v>0</v>
      </c>
      <c r="N731" s="19">
        <v>49</v>
      </c>
      <c r="O731" s="19">
        <v>6</v>
      </c>
      <c r="P731" s="19">
        <v>0</v>
      </c>
      <c r="Q731" s="19">
        <f t="shared" si="66"/>
        <v>233.79999999999998</v>
      </c>
      <c r="R731" s="3">
        <f t="shared" si="67"/>
        <v>63.629464777560308</v>
      </c>
      <c r="S731" s="3">
        <f t="shared" si="68"/>
        <v>1.5072368421052631</v>
      </c>
      <c r="T731" s="9">
        <f t="shared" si="69"/>
        <v>0</v>
      </c>
      <c r="U731" s="9">
        <f t="shared" si="70"/>
        <v>233.79999999999998</v>
      </c>
      <c r="V731" s="9">
        <f t="shared" si="71"/>
        <v>82</v>
      </c>
    </row>
    <row r="732" spans="1:22" x14ac:dyDescent="0.25">
      <c r="A732" t="s">
        <v>552</v>
      </c>
      <c r="B732" s="32" t="s">
        <v>356</v>
      </c>
      <c r="C732" t="s">
        <v>202</v>
      </c>
      <c r="D732" t="s">
        <v>5604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>
        <v>0</v>
      </c>
      <c r="L732" s="9">
        <v>0</v>
      </c>
      <c r="M732" s="19">
        <v>0</v>
      </c>
      <c r="N732" s="19">
        <v>1</v>
      </c>
      <c r="O732" s="19">
        <v>17</v>
      </c>
      <c r="P732" s="19">
        <v>57</v>
      </c>
      <c r="Q732" s="19">
        <f t="shared" si="66"/>
        <v>0</v>
      </c>
      <c r="R732" s="3">
        <f t="shared" si="67"/>
        <v>16.706694357760796</v>
      </c>
      <c r="S732" s="3">
        <f t="shared" si="68"/>
        <v>0.82236842105263164</v>
      </c>
      <c r="T732" s="9">
        <f t="shared" si="69"/>
        <v>0</v>
      </c>
      <c r="U732" s="9">
        <f t="shared" si="70"/>
        <v>57</v>
      </c>
      <c r="V732" s="9">
        <f t="shared" si="71"/>
        <v>21</v>
      </c>
    </row>
    <row r="733" spans="1:22" x14ac:dyDescent="0.25">
      <c r="A733" t="s">
        <v>552</v>
      </c>
      <c r="B733" s="32" t="s">
        <v>356</v>
      </c>
      <c r="C733" t="s">
        <v>202</v>
      </c>
      <c r="D733" t="s">
        <v>113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>
        <v>0</v>
      </c>
      <c r="L733" s="9">
        <v>0</v>
      </c>
      <c r="M733" s="19">
        <v>0</v>
      </c>
      <c r="N733" s="19">
        <v>0</v>
      </c>
      <c r="O733" s="19">
        <v>1</v>
      </c>
      <c r="P733" s="19">
        <v>1</v>
      </c>
      <c r="Q733" s="19">
        <f t="shared" si="66"/>
        <v>0</v>
      </c>
      <c r="R733" s="3">
        <f t="shared" si="67"/>
        <v>0.38924947208076149</v>
      </c>
      <c r="S733" s="3">
        <f t="shared" si="68"/>
        <v>3.2894736842105261E-2</v>
      </c>
      <c r="T733" s="9">
        <f t="shared" si="69"/>
        <v>0</v>
      </c>
      <c r="U733" s="9">
        <f t="shared" si="70"/>
        <v>1</v>
      </c>
      <c r="V733" s="9">
        <f t="shared" si="71"/>
        <v>1</v>
      </c>
    </row>
    <row r="734" spans="1:22" x14ac:dyDescent="0.25">
      <c r="A734" t="s">
        <v>552</v>
      </c>
      <c r="B734" s="32" t="s">
        <v>356</v>
      </c>
      <c r="C734" t="s">
        <v>202</v>
      </c>
      <c r="D734" t="s">
        <v>820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>
        <v>2.8</v>
      </c>
      <c r="L734" s="9">
        <v>2.8</v>
      </c>
      <c r="M734" s="19">
        <v>2</v>
      </c>
      <c r="N734" s="19">
        <v>0</v>
      </c>
      <c r="O734" s="19">
        <v>1</v>
      </c>
      <c r="P734" s="19">
        <v>0</v>
      </c>
      <c r="Q734" s="19">
        <f t="shared" si="66"/>
        <v>2.8</v>
      </c>
      <c r="R734" s="3">
        <f t="shared" si="67"/>
        <v>1.1487806447259501</v>
      </c>
      <c r="S734" s="3">
        <f t="shared" si="68"/>
        <v>7.0723684210526314E-2</v>
      </c>
      <c r="T734" s="9">
        <f t="shared" si="69"/>
        <v>0</v>
      </c>
      <c r="U734" s="9">
        <f t="shared" si="70"/>
        <v>2.8</v>
      </c>
      <c r="V734" s="9">
        <f t="shared" si="71"/>
        <v>2</v>
      </c>
    </row>
    <row r="735" spans="1:22" x14ac:dyDescent="0.25">
      <c r="A735" t="s">
        <v>552</v>
      </c>
      <c r="B735" s="32" t="s">
        <v>356</v>
      </c>
      <c r="C735" t="s">
        <v>202</v>
      </c>
      <c r="D735" t="s">
        <v>119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>
        <v>2.8</v>
      </c>
      <c r="L735" s="9">
        <v>1.4</v>
      </c>
      <c r="M735" s="19">
        <v>2</v>
      </c>
      <c r="N735" s="19">
        <v>0</v>
      </c>
      <c r="O735" s="19">
        <v>2</v>
      </c>
      <c r="P735" s="19">
        <v>4</v>
      </c>
      <c r="Q735" s="19">
        <f t="shared" si="66"/>
        <v>2.8</v>
      </c>
      <c r="R735" s="3">
        <f t="shared" si="67"/>
        <v>1.3946868878538707</v>
      </c>
      <c r="S735" s="3">
        <f t="shared" si="68"/>
        <v>8.0263157894736842E-2</v>
      </c>
      <c r="T735" s="9">
        <f t="shared" si="69"/>
        <v>0</v>
      </c>
      <c r="U735" s="9">
        <f t="shared" si="70"/>
        <v>4</v>
      </c>
      <c r="V735" s="9">
        <f t="shared" si="71"/>
        <v>2</v>
      </c>
    </row>
    <row r="736" spans="1:22" x14ac:dyDescent="0.25">
      <c r="A736" t="s">
        <v>552</v>
      </c>
      <c r="B736" s="32" t="s">
        <v>356</v>
      </c>
      <c r="C736" t="s">
        <v>202</v>
      </c>
      <c r="D736" t="s">
        <v>106</v>
      </c>
      <c r="E736" s="9">
        <v>11</v>
      </c>
      <c r="F736" s="9">
        <v>29</v>
      </c>
      <c r="G736" s="9">
        <v>29</v>
      </c>
      <c r="H736" s="9">
        <v>21</v>
      </c>
      <c r="I736" s="9">
        <v>18</v>
      </c>
      <c r="J736" s="9">
        <v>34</v>
      </c>
      <c r="K736">
        <v>103.6</v>
      </c>
      <c r="L736" s="9">
        <v>22.4</v>
      </c>
      <c r="M736" s="19">
        <v>41</v>
      </c>
      <c r="N736" s="19">
        <v>14</v>
      </c>
      <c r="O736" s="19">
        <v>29</v>
      </c>
      <c r="P736" s="19">
        <v>13</v>
      </c>
      <c r="Q736" s="19">
        <f t="shared" si="66"/>
        <v>103.6</v>
      </c>
      <c r="R736" s="3">
        <f t="shared" si="67"/>
        <v>24.760005629803054</v>
      </c>
      <c r="S736" s="3">
        <f t="shared" si="68"/>
        <v>1.0005482456140351</v>
      </c>
      <c r="T736" s="9">
        <f t="shared" si="69"/>
        <v>11</v>
      </c>
      <c r="U736" s="9">
        <f t="shared" si="70"/>
        <v>103.6</v>
      </c>
      <c r="V736" s="9">
        <f t="shared" si="71"/>
        <v>32</v>
      </c>
    </row>
    <row r="737" spans="1:22" x14ac:dyDescent="0.25">
      <c r="A737" t="s">
        <v>552</v>
      </c>
      <c r="B737" s="32" t="s">
        <v>356</v>
      </c>
      <c r="C737" t="s">
        <v>202</v>
      </c>
      <c r="D737" t="s">
        <v>109</v>
      </c>
      <c r="E737" s="9">
        <v>4</v>
      </c>
      <c r="F737" s="9">
        <v>4</v>
      </c>
      <c r="G737" s="9">
        <v>16</v>
      </c>
      <c r="H737" s="9">
        <v>7</v>
      </c>
      <c r="I737" s="9">
        <v>13</v>
      </c>
      <c r="J737" s="9">
        <v>5</v>
      </c>
      <c r="K737">
        <v>23.799999999999997</v>
      </c>
      <c r="L737" s="9">
        <v>18.2</v>
      </c>
      <c r="M737" s="19">
        <v>14</v>
      </c>
      <c r="N737" s="19">
        <v>2</v>
      </c>
      <c r="O737" s="19">
        <v>9</v>
      </c>
      <c r="P737" s="19">
        <v>21</v>
      </c>
      <c r="Q737" s="19">
        <f t="shared" si="66"/>
        <v>23.799999999999997</v>
      </c>
      <c r="R737" s="3">
        <f t="shared" si="67"/>
        <v>7.3025317320070364</v>
      </c>
      <c r="S737" s="3">
        <f t="shared" si="68"/>
        <v>0.3755482456140351</v>
      </c>
      <c r="T737" s="9">
        <f t="shared" si="69"/>
        <v>2</v>
      </c>
      <c r="U737" s="9">
        <f t="shared" si="70"/>
        <v>23.799999999999997</v>
      </c>
      <c r="V737" s="9">
        <f t="shared" si="71"/>
        <v>9</v>
      </c>
    </row>
    <row r="738" spans="1:22" x14ac:dyDescent="0.25">
      <c r="A738" t="s">
        <v>552</v>
      </c>
      <c r="B738" s="32" t="s">
        <v>356</v>
      </c>
      <c r="C738" t="s">
        <v>202</v>
      </c>
      <c r="D738" t="s">
        <v>4746</v>
      </c>
      <c r="E738" s="9">
        <v>21</v>
      </c>
      <c r="F738" s="9">
        <v>22</v>
      </c>
      <c r="G738" s="9">
        <v>34</v>
      </c>
      <c r="H738" s="9">
        <v>52</v>
      </c>
      <c r="I738" s="9">
        <v>23</v>
      </c>
      <c r="J738" s="9">
        <v>26</v>
      </c>
      <c r="K738">
        <v>156.79999999999998</v>
      </c>
      <c r="L738" s="9">
        <v>68.599999999999994</v>
      </c>
      <c r="M738" s="19">
        <v>40</v>
      </c>
      <c r="N738" s="19">
        <v>34</v>
      </c>
      <c r="O738" s="19">
        <v>25</v>
      </c>
      <c r="P738" s="19">
        <v>2</v>
      </c>
      <c r="Q738" s="19">
        <f t="shared" si="66"/>
        <v>156.79999999999998</v>
      </c>
      <c r="R738" s="3">
        <f t="shared" si="67"/>
        <v>39.846964828711933</v>
      </c>
      <c r="S738" s="3">
        <f t="shared" si="68"/>
        <v>1.3826754385964912</v>
      </c>
      <c r="T738" s="9">
        <f t="shared" si="69"/>
        <v>2</v>
      </c>
      <c r="U738" s="9">
        <f t="shared" si="70"/>
        <v>156.79999999999998</v>
      </c>
      <c r="V738" s="9">
        <f t="shared" si="71"/>
        <v>51</v>
      </c>
    </row>
    <row r="739" spans="1:22" x14ac:dyDescent="0.25">
      <c r="A739" t="s">
        <v>4014</v>
      </c>
      <c r="B739" s="32" t="s">
        <v>2009</v>
      </c>
      <c r="C739" t="s">
        <v>202</v>
      </c>
      <c r="D739" t="s">
        <v>5604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>
        <v>0</v>
      </c>
      <c r="L739" s="9">
        <v>0</v>
      </c>
      <c r="M739" s="19">
        <v>0</v>
      </c>
      <c r="N739" s="19">
        <v>0</v>
      </c>
      <c r="O739" s="19">
        <v>0</v>
      </c>
      <c r="P739" s="19">
        <v>3</v>
      </c>
      <c r="Q739" s="19">
        <f t="shared" si="66"/>
        <v>0</v>
      </c>
      <c r="R739" s="3">
        <f t="shared" si="67"/>
        <v>0.8660254037844386</v>
      </c>
      <c r="S739" s="3">
        <f t="shared" si="68"/>
        <v>9.8684210526315791E-2</v>
      </c>
      <c r="T739" s="9">
        <f t="shared" si="69"/>
        <v>0</v>
      </c>
      <c r="U739" s="9">
        <f t="shared" si="70"/>
        <v>3</v>
      </c>
      <c r="V739" s="9">
        <f t="shared" si="71"/>
        <v>1</v>
      </c>
    </row>
    <row r="740" spans="1:22" x14ac:dyDescent="0.25">
      <c r="A740" t="s">
        <v>4014</v>
      </c>
      <c r="B740" s="32" t="s">
        <v>2009</v>
      </c>
      <c r="C740" t="s">
        <v>202</v>
      </c>
      <c r="D740" t="s">
        <v>113</v>
      </c>
      <c r="E740" s="9">
        <v>0</v>
      </c>
      <c r="F740" s="9">
        <v>0</v>
      </c>
      <c r="G740" s="9">
        <v>1</v>
      </c>
      <c r="H740" s="9">
        <v>1</v>
      </c>
      <c r="I740" s="9">
        <v>1</v>
      </c>
      <c r="J740" s="9">
        <v>2</v>
      </c>
      <c r="K740">
        <v>5.6</v>
      </c>
      <c r="L740" s="9">
        <v>1.4</v>
      </c>
      <c r="M740" s="19">
        <v>0</v>
      </c>
      <c r="N740" s="19">
        <v>1</v>
      </c>
      <c r="O740" s="19">
        <v>0</v>
      </c>
      <c r="P740" s="19">
        <v>0</v>
      </c>
      <c r="Q740" s="19">
        <f t="shared" si="66"/>
        <v>5.6</v>
      </c>
      <c r="R740" s="3">
        <f t="shared" si="67"/>
        <v>1.5735503188842122</v>
      </c>
      <c r="S740" s="3">
        <f t="shared" si="68"/>
        <v>6.1090225563909778E-2</v>
      </c>
      <c r="T740" s="9">
        <f t="shared" si="69"/>
        <v>0</v>
      </c>
      <c r="U740" s="9">
        <f t="shared" si="70"/>
        <v>5.6</v>
      </c>
      <c r="V740" s="9">
        <f t="shared" si="71"/>
        <v>2</v>
      </c>
    </row>
    <row r="741" spans="1:22" x14ac:dyDescent="0.25">
      <c r="A741" t="s">
        <v>4014</v>
      </c>
      <c r="B741" s="32" t="s">
        <v>2009</v>
      </c>
      <c r="C741" t="s">
        <v>202</v>
      </c>
      <c r="D741" t="s">
        <v>106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2</v>
      </c>
      <c r="K741">
        <v>1.4</v>
      </c>
      <c r="L741" s="9">
        <v>2.8</v>
      </c>
      <c r="M741" s="19">
        <v>2</v>
      </c>
      <c r="N741" s="19">
        <v>0</v>
      </c>
      <c r="O741" s="19">
        <v>0</v>
      </c>
      <c r="P741" s="19">
        <v>0</v>
      </c>
      <c r="Q741" s="19">
        <f t="shared" si="66"/>
        <v>1.4</v>
      </c>
      <c r="R741" s="3">
        <f t="shared" si="67"/>
        <v>1.052989970886655</v>
      </c>
      <c r="S741" s="3">
        <f t="shared" si="68"/>
        <v>6.7434210526315791E-2</v>
      </c>
      <c r="T741" s="9">
        <f t="shared" si="69"/>
        <v>0</v>
      </c>
      <c r="U741" s="9">
        <f t="shared" si="70"/>
        <v>2.8</v>
      </c>
      <c r="V741" s="9">
        <f t="shared" si="71"/>
        <v>1</v>
      </c>
    </row>
    <row r="742" spans="1:22" x14ac:dyDescent="0.25">
      <c r="A742" t="s">
        <v>4014</v>
      </c>
      <c r="B742" s="32" t="s">
        <v>2009</v>
      </c>
      <c r="C742" t="s">
        <v>202</v>
      </c>
      <c r="D742" t="s">
        <v>109</v>
      </c>
      <c r="E742" s="9">
        <v>1</v>
      </c>
      <c r="F742" s="9">
        <v>0</v>
      </c>
      <c r="G742" s="9">
        <v>2</v>
      </c>
      <c r="H742" s="9">
        <v>2</v>
      </c>
      <c r="I742" s="9">
        <v>0</v>
      </c>
      <c r="J742" s="9">
        <v>1</v>
      </c>
      <c r="K742">
        <v>1.4</v>
      </c>
      <c r="L742" s="9">
        <v>0</v>
      </c>
      <c r="M742" s="19">
        <v>0</v>
      </c>
      <c r="N742" s="19">
        <v>0</v>
      </c>
      <c r="O742" s="19">
        <v>0</v>
      </c>
      <c r="P742" s="19">
        <v>2</v>
      </c>
      <c r="Q742" s="19">
        <f t="shared" si="66"/>
        <v>1.4</v>
      </c>
      <c r="R742" s="3">
        <f t="shared" si="67"/>
        <v>0.88403345610624451</v>
      </c>
      <c r="S742" s="3">
        <f t="shared" si="68"/>
        <v>5.1535087719298246E-2</v>
      </c>
      <c r="T742" s="9">
        <f t="shared" si="69"/>
        <v>0</v>
      </c>
      <c r="U742" s="9">
        <f t="shared" si="70"/>
        <v>2</v>
      </c>
      <c r="V742" s="9">
        <f t="shared" si="71"/>
        <v>1</v>
      </c>
    </row>
    <row r="743" spans="1:22" x14ac:dyDescent="0.25">
      <c r="A743" t="s">
        <v>4014</v>
      </c>
      <c r="B743" s="32" t="s">
        <v>2009</v>
      </c>
      <c r="C743" t="s">
        <v>202</v>
      </c>
      <c r="D743" t="s">
        <v>4746</v>
      </c>
      <c r="E743" s="9">
        <v>0</v>
      </c>
      <c r="F743" s="9">
        <v>0</v>
      </c>
      <c r="G743" s="9">
        <v>2</v>
      </c>
      <c r="H743" s="9">
        <v>0</v>
      </c>
      <c r="I743" s="9">
        <v>3</v>
      </c>
      <c r="J743" s="9">
        <v>1</v>
      </c>
      <c r="K743">
        <v>2.8</v>
      </c>
      <c r="L743" s="9">
        <v>7</v>
      </c>
      <c r="M743" s="19">
        <v>4</v>
      </c>
      <c r="N743" s="19">
        <v>1</v>
      </c>
      <c r="O743" s="19">
        <v>2</v>
      </c>
      <c r="P743" s="19">
        <v>3</v>
      </c>
      <c r="Q743" s="19">
        <f t="shared" si="66"/>
        <v>2.8</v>
      </c>
      <c r="R743" s="3">
        <f t="shared" si="67"/>
        <v>2.0308976967207024</v>
      </c>
      <c r="S743" s="3">
        <f t="shared" si="68"/>
        <v>9.4298245614035089E-2</v>
      </c>
      <c r="T743" s="9">
        <f t="shared" si="69"/>
        <v>0</v>
      </c>
      <c r="U743" s="9">
        <f t="shared" si="70"/>
        <v>7</v>
      </c>
      <c r="V743" s="9">
        <f t="shared" si="71"/>
        <v>3</v>
      </c>
    </row>
    <row r="744" spans="1:22" x14ac:dyDescent="0.25">
      <c r="A744" t="s">
        <v>2931</v>
      </c>
      <c r="B744" s="32" t="s">
        <v>1927</v>
      </c>
      <c r="C744" t="s">
        <v>202</v>
      </c>
      <c r="D744" t="s">
        <v>5604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>
        <v>0</v>
      </c>
      <c r="L744" s="9">
        <v>0</v>
      </c>
      <c r="M744" s="19">
        <v>0</v>
      </c>
      <c r="N744" s="19">
        <v>0</v>
      </c>
      <c r="O744" s="19">
        <v>0</v>
      </c>
      <c r="P744" s="19">
        <v>3</v>
      </c>
      <c r="Q744" s="19">
        <f t="shared" si="66"/>
        <v>0</v>
      </c>
      <c r="R744" s="3">
        <f t="shared" si="67"/>
        <v>0.8660254037844386</v>
      </c>
      <c r="S744" s="3">
        <f t="shared" si="68"/>
        <v>9.8684210526315791E-2</v>
      </c>
      <c r="T744" s="9">
        <f t="shared" si="69"/>
        <v>0</v>
      </c>
      <c r="U744" s="9">
        <f t="shared" si="70"/>
        <v>3</v>
      </c>
      <c r="V744" s="9">
        <f t="shared" si="71"/>
        <v>1</v>
      </c>
    </row>
    <row r="745" spans="1:22" x14ac:dyDescent="0.25">
      <c r="A745" t="s">
        <v>2931</v>
      </c>
      <c r="B745" s="32" t="s">
        <v>1927</v>
      </c>
      <c r="C745" t="s">
        <v>202</v>
      </c>
      <c r="D745" t="s">
        <v>113</v>
      </c>
      <c r="E745" s="9">
        <v>3</v>
      </c>
      <c r="F745" s="9">
        <v>3</v>
      </c>
      <c r="G745" s="9">
        <v>2</v>
      </c>
      <c r="H745" s="9">
        <v>1</v>
      </c>
      <c r="I745" s="9">
        <v>1</v>
      </c>
      <c r="J745" s="9">
        <v>3</v>
      </c>
      <c r="K745">
        <v>12.6</v>
      </c>
      <c r="L745" s="9">
        <v>1.4</v>
      </c>
      <c r="M745" s="19">
        <v>0</v>
      </c>
      <c r="N745" s="19">
        <v>1</v>
      </c>
      <c r="O745" s="19">
        <v>3</v>
      </c>
      <c r="P745" s="19">
        <v>3</v>
      </c>
      <c r="Q745" s="19">
        <f t="shared" si="66"/>
        <v>12.6</v>
      </c>
      <c r="R745" s="3">
        <f t="shared" si="67"/>
        <v>3.2527843550727522</v>
      </c>
      <c r="S745" s="3">
        <f t="shared" si="68"/>
        <v>0.10167464114832536</v>
      </c>
      <c r="T745" s="9">
        <f t="shared" si="69"/>
        <v>0</v>
      </c>
      <c r="U745" s="9">
        <f t="shared" si="70"/>
        <v>12.6</v>
      </c>
      <c r="V745" s="9">
        <f t="shared" si="71"/>
        <v>4</v>
      </c>
    </row>
    <row r="746" spans="1:22" x14ac:dyDescent="0.25">
      <c r="A746" t="s">
        <v>2931</v>
      </c>
      <c r="B746" s="32" t="s">
        <v>1927</v>
      </c>
      <c r="C746" t="s">
        <v>202</v>
      </c>
      <c r="D746" t="s">
        <v>106</v>
      </c>
      <c r="E746" s="9">
        <v>5</v>
      </c>
      <c r="F746" s="9">
        <v>6</v>
      </c>
      <c r="G746" s="9">
        <v>4</v>
      </c>
      <c r="H746" s="9">
        <v>4</v>
      </c>
      <c r="I746" s="9">
        <v>4</v>
      </c>
      <c r="J746" s="9">
        <v>4</v>
      </c>
      <c r="K746">
        <v>33.599999999999994</v>
      </c>
      <c r="L746" s="9">
        <v>7</v>
      </c>
      <c r="M746" s="19">
        <v>10</v>
      </c>
      <c r="N746" s="19">
        <v>5</v>
      </c>
      <c r="O746" s="19">
        <v>1</v>
      </c>
      <c r="P746" s="19">
        <v>2</v>
      </c>
      <c r="Q746" s="19">
        <f t="shared" si="66"/>
        <v>33.599999999999994</v>
      </c>
      <c r="R746" s="3">
        <f t="shared" si="67"/>
        <v>8.6463164341115721</v>
      </c>
      <c r="S746" s="3">
        <f t="shared" si="68"/>
        <v>0.23464912280701755</v>
      </c>
      <c r="T746" s="9">
        <f t="shared" si="69"/>
        <v>1</v>
      </c>
      <c r="U746" s="9">
        <f t="shared" si="70"/>
        <v>33.599999999999994</v>
      </c>
      <c r="V746" s="9">
        <f t="shared" si="71"/>
        <v>11</v>
      </c>
    </row>
    <row r="747" spans="1:22" x14ac:dyDescent="0.25">
      <c r="A747" t="s">
        <v>2931</v>
      </c>
      <c r="B747" s="32" t="s">
        <v>1927</v>
      </c>
      <c r="C747" t="s">
        <v>202</v>
      </c>
      <c r="D747" t="s">
        <v>108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>
        <v>0</v>
      </c>
      <c r="L747" s="9">
        <v>0</v>
      </c>
      <c r="M747" s="19">
        <v>0</v>
      </c>
      <c r="N747" s="19">
        <v>0</v>
      </c>
      <c r="O747" s="19">
        <v>1</v>
      </c>
      <c r="P747" s="19">
        <v>1</v>
      </c>
      <c r="Q747" s="19">
        <f t="shared" si="66"/>
        <v>0</v>
      </c>
      <c r="R747" s="3">
        <f t="shared" si="67"/>
        <v>0.38924947208076149</v>
      </c>
      <c r="S747" s="3">
        <f t="shared" si="68"/>
        <v>3.2894736842105261E-2</v>
      </c>
      <c r="T747" s="9">
        <f t="shared" si="69"/>
        <v>0</v>
      </c>
      <c r="U747" s="9">
        <f t="shared" si="70"/>
        <v>1</v>
      </c>
      <c r="V747" s="9">
        <f t="shared" si="71"/>
        <v>1</v>
      </c>
    </row>
    <row r="748" spans="1:22" x14ac:dyDescent="0.25">
      <c r="A748" t="s">
        <v>2931</v>
      </c>
      <c r="B748" s="32" t="s">
        <v>1927</v>
      </c>
      <c r="C748" t="s">
        <v>202</v>
      </c>
      <c r="D748" t="s">
        <v>109</v>
      </c>
      <c r="E748" s="9">
        <v>0</v>
      </c>
      <c r="F748" s="9">
        <v>1</v>
      </c>
      <c r="G748" s="9">
        <v>1</v>
      </c>
      <c r="H748" s="9">
        <v>3</v>
      </c>
      <c r="I748" s="9">
        <v>2</v>
      </c>
      <c r="J748" s="9">
        <v>0</v>
      </c>
      <c r="K748">
        <v>5.6</v>
      </c>
      <c r="L748" s="9">
        <v>2.8</v>
      </c>
      <c r="M748" s="19">
        <v>1</v>
      </c>
      <c r="N748" s="19">
        <v>0</v>
      </c>
      <c r="O748" s="19">
        <v>3</v>
      </c>
      <c r="P748" s="19">
        <v>0</v>
      </c>
      <c r="Q748" s="19">
        <f t="shared" si="66"/>
        <v>5.6</v>
      </c>
      <c r="R748" s="3">
        <f t="shared" si="67"/>
        <v>1.7277591021758545</v>
      </c>
      <c r="S748" s="3">
        <f t="shared" si="68"/>
        <v>7.9769736842105254E-2</v>
      </c>
      <c r="T748" s="9">
        <f t="shared" si="69"/>
        <v>0</v>
      </c>
      <c r="U748" s="9">
        <f t="shared" si="70"/>
        <v>5.6</v>
      </c>
      <c r="V748" s="9">
        <f t="shared" si="71"/>
        <v>2</v>
      </c>
    </row>
    <row r="749" spans="1:22" x14ac:dyDescent="0.25">
      <c r="A749" t="s">
        <v>2931</v>
      </c>
      <c r="B749" s="32" t="s">
        <v>1927</v>
      </c>
      <c r="C749" t="s">
        <v>202</v>
      </c>
      <c r="D749" t="s">
        <v>4746</v>
      </c>
      <c r="E749" s="9">
        <v>7</v>
      </c>
      <c r="F749" s="9">
        <v>6</v>
      </c>
      <c r="G749" s="9">
        <v>1</v>
      </c>
      <c r="H749" s="9">
        <v>4</v>
      </c>
      <c r="I749" s="9">
        <v>2</v>
      </c>
      <c r="J749" s="9">
        <v>4</v>
      </c>
      <c r="K749">
        <v>19.599999999999998</v>
      </c>
      <c r="L749" s="9">
        <v>9.7999999999999989</v>
      </c>
      <c r="M749" s="19">
        <v>11</v>
      </c>
      <c r="N749" s="19">
        <v>9</v>
      </c>
      <c r="O749" s="19">
        <v>12</v>
      </c>
      <c r="P749" s="19">
        <v>0</v>
      </c>
      <c r="Q749" s="19">
        <f t="shared" si="66"/>
        <v>19.599999999999998</v>
      </c>
      <c r="R749" s="3">
        <f t="shared" si="67"/>
        <v>5.5631634776256469</v>
      </c>
      <c r="S749" s="3">
        <f t="shared" si="68"/>
        <v>0.25538277511961721</v>
      </c>
      <c r="T749" s="9">
        <f t="shared" si="69"/>
        <v>0</v>
      </c>
      <c r="U749" s="9">
        <f t="shared" si="70"/>
        <v>19.599999999999998</v>
      </c>
      <c r="V749" s="9">
        <f t="shared" si="71"/>
        <v>7</v>
      </c>
    </row>
    <row r="750" spans="1:22" x14ac:dyDescent="0.25">
      <c r="A750" t="s">
        <v>2931</v>
      </c>
      <c r="B750" s="32" t="s">
        <v>5201</v>
      </c>
      <c r="C750" t="s">
        <v>202</v>
      </c>
      <c r="D750" t="s">
        <v>113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>
        <v>0</v>
      </c>
      <c r="L750" s="9">
        <v>0</v>
      </c>
      <c r="M750" s="19">
        <v>0</v>
      </c>
      <c r="N750" s="19">
        <v>0</v>
      </c>
      <c r="O750" s="19">
        <v>0</v>
      </c>
      <c r="P750" s="19">
        <v>2</v>
      </c>
      <c r="Q750" s="19">
        <f t="shared" si="66"/>
        <v>0</v>
      </c>
      <c r="R750" s="3">
        <f t="shared" si="67"/>
        <v>0.57735026918962573</v>
      </c>
      <c r="S750" s="3">
        <f t="shared" si="68"/>
        <v>6.5789473684210523E-2</v>
      </c>
      <c r="T750" s="9">
        <f t="shared" si="69"/>
        <v>0</v>
      </c>
      <c r="U750" s="9">
        <f t="shared" si="70"/>
        <v>2</v>
      </c>
      <c r="V750" s="9">
        <f t="shared" si="71"/>
        <v>1</v>
      </c>
    </row>
    <row r="751" spans="1:22" x14ac:dyDescent="0.25">
      <c r="A751" t="s">
        <v>5613</v>
      </c>
      <c r="B751" s="32" t="s">
        <v>5614</v>
      </c>
      <c r="C751" t="s">
        <v>202</v>
      </c>
      <c r="D751" t="s">
        <v>4746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>
        <v>0</v>
      </c>
      <c r="L751" s="9">
        <v>0</v>
      </c>
      <c r="M751" s="19">
        <v>0</v>
      </c>
      <c r="N751" s="19">
        <v>0</v>
      </c>
      <c r="O751" s="19">
        <v>2</v>
      </c>
      <c r="P751" s="19">
        <v>0</v>
      </c>
      <c r="Q751" s="19">
        <f t="shared" si="66"/>
        <v>0</v>
      </c>
      <c r="R751" s="3">
        <f t="shared" si="67"/>
        <v>0.57735026918962573</v>
      </c>
      <c r="S751" s="3">
        <f t="shared" si="68"/>
        <v>6.5789473684210523E-2</v>
      </c>
      <c r="T751" s="9">
        <f t="shared" si="69"/>
        <v>0</v>
      </c>
      <c r="U751" s="9">
        <f t="shared" si="70"/>
        <v>2</v>
      </c>
      <c r="V751" s="9">
        <f t="shared" si="71"/>
        <v>1</v>
      </c>
    </row>
    <row r="752" spans="1:22" x14ac:dyDescent="0.25">
      <c r="A752" t="s">
        <v>525</v>
      </c>
      <c r="B752" s="32" t="s">
        <v>334</v>
      </c>
      <c r="C752" t="s">
        <v>202</v>
      </c>
      <c r="D752" t="s">
        <v>861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>
        <v>0</v>
      </c>
      <c r="L752" s="9">
        <v>0</v>
      </c>
      <c r="M752" s="19">
        <v>0</v>
      </c>
      <c r="N752" s="19">
        <v>2</v>
      </c>
      <c r="O752" s="19">
        <v>3</v>
      </c>
      <c r="P752" s="19">
        <v>1</v>
      </c>
      <c r="Q752" s="19">
        <f t="shared" si="66"/>
        <v>0</v>
      </c>
      <c r="R752" s="3">
        <f t="shared" si="67"/>
        <v>1</v>
      </c>
      <c r="S752" s="3">
        <f t="shared" si="68"/>
        <v>6.5789473684210523E-2</v>
      </c>
      <c r="T752" s="9">
        <f t="shared" si="69"/>
        <v>0</v>
      </c>
      <c r="U752" s="9">
        <f t="shared" si="70"/>
        <v>3</v>
      </c>
      <c r="V752" s="9">
        <f t="shared" si="71"/>
        <v>1</v>
      </c>
    </row>
    <row r="753" spans="1:22" x14ac:dyDescent="0.25">
      <c r="A753" t="s">
        <v>525</v>
      </c>
      <c r="B753" s="32" t="s">
        <v>334</v>
      </c>
      <c r="C753" t="s">
        <v>202</v>
      </c>
      <c r="D753" t="s">
        <v>15</v>
      </c>
      <c r="E753" s="9">
        <v>5</v>
      </c>
      <c r="F753" s="9">
        <v>2</v>
      </c>
      <c r="G753" s="9">
        <v>0</v>
      </c>
      <c r="H753" s="9">
        <v>0</v>
      </c>
      <c r="I753" s="9">
        <v>18</v>
      </c>
      <c r="J753" s="9">
        <v>0</v>
      </c>
      <c r="K753">
        <v>7</v>
      </c>
      <c r="L753" s="9">
        <v>30.799999999999997</v>
      </c>
      <c r="M753" s="19">
        <v>0</v>
      </c>
      <c r="N753" s="19">
        <v>0</v>
      </c>
      <c r="O753" s="19">
        <v>0</v>
      </c>
      <c r="P753" s="19">
        <v>0</v>
      </c>
      <c r="Q753" s="19">
        <f t="shared" si="66"/>
        <v>7</v>
      </c>
      <c r="R753" s="3">
        <f t="shared" si="67"/>
        <v>9.6388733152728374</v>
      </c>
      <c r="S753" s="3">
        <f t="shared" si="68"/>
        <v>0.41315789473684206</v>
      </c>
      <c r="T753" s="9">
        <f t="shared" si="69"/>
        <v>0</v>
      </c>
      <c r="U753" s="9">
        <f t="shared" si="70"/>
        <v>30.799999999999997</v>
      </c>
      <c r="V753" s="9">
        <f t="shared" si="71"/>
        <v>12</v>
      </c>
    </row>
    <row r="754" spans="1:22" x14ac:dyDescent="0.25">
      <c r="A754" t="s">
        <v>525</v>
      </c>
      <c r="B754" s="32" t="s">
        <v>334</v>
      </c>
      <c r="C754" t="s">
        <v>202</v>
      </c>
      <c r="D754" t="s">
        <v>5604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>
        <v>0</v>
      </c>
      <c r="L754" s="9">
        <v>0</v>
      </c>
      <c r="M754" s="19">
        <v>0</v>
      </c>
      <c r="N754" s="19">
        <v>0</v>
      </c>
      <c r="O754" s="19">
        <v>26</v>
      </c>
      <c r="P754" s="19">
        <v>99</v>
      </c>
      <c r="Q754" s="19">
        <f t="shared" si="66"/>
        <v>0</v>
      </c>
      <c r="R754" s="3">
        <f t="shared" si="67"/>
        <v>28.880500919016853</v>
      </c>
      <c r="S754" s="3">
        <f t="shared" si="68"/>
        <v>2.0559210526315792</v>
      </c>
      <c r="T754" s="9">
        <f t="shared" si="69"/>
        <v>0</v>
      </c>
      <c r="U754" s="9">
        <f t="shared" si="70"/>
        <v>99</v>
      </c>
      <c r="V754" s="9">
        <f t="shared" si="71"/>
        <v>37</v>
      </c>
    </row>
    <row r="755" spans="1:22" x14ac:dyDescent="0.25">
      <c r="A755" t="s">
        <v>525</v>
      </c>
      <c r="B755" s="32" t="s">
        <v>334</v>
      </c>
      <c r="C755" t="s">
        <v>202</v>
      </c>
      <c r="D755" t="s">
        <v>113</v>
      </c>
      <c r="E755" s="9">
        <v>34</v>
      </c>
      <c r="F755" s="9">
        <v>54</v>
      </c>
      <c r="G755" s="9">
        <v>21</v>
      </c>
      <c r="H755" s="9">
        <v>35</v>
      </c>
      <c r="I755" s="9">
        <v>28</v>
      </c>
      <c r="J755" s="9">
        <v>40</v>
      </c>
      <c r="K755">
        <v>173.6</v>
      </c>
      <c r="L755" s="9">
        <v>42</v>
      </c>
      <c r="M755" s="19">
        <v>16</v>
      </c>
      <c r="N755" s="19">
        <v>13</v>
      </c>
      <c r="O755" s="19">
        <v>31</v>
      </c>
      <c r="P755" s="19">
        <v>81</v>
      </c>
      <c r="Q755" s="19">
        <f t="shared" si="66"/>
        <v>173.6</v>
      </c>
      <c r="R755" s="3">
        <f t="shared" si="67"/>
        <v>43.722052545459007</v>
      </c>
      <c r="S755" s="3">
        <f t="shared" si="68"/>
        <v>1.5586622807017545</v>
      </c>
      <c r="T755" s="9">
        <f t="shared" si="69"/>
        <v>13</v>
      </c>
      <c r="U755" s="9">
        <f t="shared" si="70"/>
        <v>173.6</v>
      </c>
      <c r="V755" s="9">
        <f t="shared" si="71"/>
        <v>56</v>
      </c>
    </row>
    <row r="756" spans="1:22" x14ac:dyDescent="0.25">
      <c r="A756" t="s">
        <v>525</v>
      </c>
      <c r="B756" s="32" t="s">
        <v>334</v>
      </c>
      <c r="C756" t="s">
        <v>202</v>
      </c>
      <c r="D756" t="s">
        <v>820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>
        <v>1.4</v>
      </c>
      <c r="L756" s="9">
        <v>4.1999999999999993</v>
      </c>
      <c r="M756" s="19">
        <v>7</v>
      </c>
      <c r="N756" s="19">
        <v>0</v>
      </c>
      <c r="O756" s="19">
        <v>5</v>
      </c>
      <c r="P756" s="19">
        <v>1</v>
      </c>
      <c r="Q756" s="19">
        <f t="shared" si="66"/>
        <v>1.4</v>
      </c>
      <c r="R756" s="3">
        <f t="shared" si="67"/>
        <v>2.4452179676034831</v>
      </c>
      <c r="S756" s="3">
        <f t="shared" si="68"/>
        <v>0.12236842105263158</v>
      </c>
      <c r="T756" s="9">
        <f t="shared" si="69"/>
        <v>0</v>
      </c>
      <c r="U756" s="9">
        <f t="shared" si="70"/>
        <v>7</v>
      </c>
      <c r="V756" s="9">
        <f t="shared" si="71"/>
        <v>3</v>
      </c>
    </row>
    <row r="757" spans="1:22" x14ac:dyDescent="0.25">
      <c r="A757" t="s">
        <v>525</v>
      </c>
      <c r="B757" s="32" t="s">
        <v>334</v>
      </c>
      <c r="C757" t="s">
        <v>202</v>
      </c>
      <c r="D757" t="s">
        <v>119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>
        <v>30.799999999999997</v>
      </c>
      <c r="L757" s="9">
        <v>5.6</v>
      </c>
      <c r="M757" s="19">
        <v>1</v>
      </c>
      <c r="N757" s="19">
        <v>0</v>
      </c>
      <c r="O757" s="19">
        <v>0</v>
      </c>
      <c r="P757" s="19">
        <v>0</v>
      </c>
      <c r="Q757" s="19">
        <f t="shared" si="66"/>
        <v>30.799999999999997</v>
      </c>
      <c r="R757" s="3">
        <f t="shared" si="67"/>
        <v>8.8648266489058596</v>
      </c>
      <c r="S757" s="3">
        <f t="shared" si="68"/>
        <v>0.41008771929824561</v>
      </c>
      <c r="T757" s="9">
        <f t="shared" si="69"/>
        <v>0</v>
      </c>
      <c r="U757" s="9">
        <f t="shared" si="70"/>
        <v>30.799999999999997</v>
      </c>
      <c r="V757" s="9">
        <f t="shared" si="71"/>
        <v>11</v>
      </c>
    </row>
    <row r="758" spans="1:22" x14ac:dyDescent="0.25">
      <c r="A758" t="s">
        <v>525</v>
      </c>
      <c r="B758" s="32" t="s">
        <v>334</v>
      </c>
      <c r="C758" t="s">
        <v>202</v>
      </c>
      <c r="D758" t="s">
        <v>106</v>
      </c>
      <c r="E758" s="9">
        <v>39</v>
      </c>
      <c r="F758" s="9">
        <v>83</v>
      </c>
      <c r="G758" s="9">
        <v>110</v>
      </c>
      <c r="H758" s="9">
        <v>90</v>
      </c>
      <c r="I758" s="9">
        <v>72</v>
      </c>
      <c r="J758" s="9">
        <v>98</v>
      </c>
      <c r="K758">
        <v>475.99999999999994</v>
      </c>
      <c r="L758" s="9">
        <v>74.199999999999989</v>
      </c>
      <c r="M758" s="19">
        <v>94</v>
      </c>
      <c r="N758" s="19">
        <v>125</v>
      </c>
      <c r="O758" s="19">
        <v>80</v>
      </c>
      <c r="P758" s="19">
        <v>97</v>
      </c>
      <c r="Q758" s="19">
        <f t="shared" si="66"/>
        <v>475.99999999999994</v>
      </c>
      <c r="R758" s="3">
        <f t="shared" si="67"/>
        <v>114.16947928408885</v>
      </c>
      <c r="S758" s="3">
        <f t="shared" si="68"/>
        <v>3.9424342105263164</v>
      </c>
      <c r="T758" s="9">
        <f t="shared" si="69"/>
        <v>39</v>
      </c>
      <c r="U758" s="9">
        <f t="shared" si="70"/>
        <v>475.99999999999994</v>
      </c>
      <c r="V758" s="9">
        <f t="shared" si="71"/>
        <v>146</v>
      </c>
    </row>
    <row r="759" spans="1:22" x14ac:dyDescent="0.25">
      <c r="A759" t="s">
        <v>525</v>
      </c>
      <c r="B759" s="32" t="s">
        <v>334</v>
      </c>
      <c r="C759" t="s">
        <v>202</v>
      </c>
      <c r="D759" t="s">
        <v>108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>
        <v>0</v>
      </c>
      <c r="L759" s="9">
        <v>0</v>
      </c>
      <c r="M759" s="19">
        <v>5</v>
      </c>
      <c r="N759" s="19">
        <v>2</v>
      </c>
      <c r="O759" s="19">
        <v>12</v>
      </c>
      <c r="P759" s="19">
        <v>1</v>
      </c>
      <c r="Q759" s="19">
        <f t="shared" si="66"/>
        <v>0</v>
      </c>
      <c r="R759" s="3">
        <f t="shared" si="67"/>
        <v>3.576014371878109</v>
      </c>
      <c r="S759" s="3">
        <f t="shared" si="68"/>
        <v>0.16447368421052633</v>
      </c>
      <c r="T759" s="9">
        <f t="shared" si="69"/>
        <v>0</v>
      </c>
      <c r="U759" s="9">
        <f t="shared" si="70"/>
        <v>12</v>
      </c>
      <c r="V759" s="9">
        <f t="shared" si="71"/>
        <v>5</v>
      </c>
    </row>
    <row r="760" spans="1:22" x14ac:dyDescent="0.25">
      <c r="A760" t="s">
        <v>525</v>
      </c>
      <c r="B760" s="32" t="s">
        <v>334</v>
      </c>
      <c r="C760" t="s">
        <v>202</v>
      </c>
      <c r="D760" t="s">
        <v>109</v>
      </c>
      <c r="E760" s="9">
        <v>8</v>
      </c>
      <c r="F760" s="9">
        <v>7</v>
      </c>
      <c r="G760" s="9">
        <v>35</v>
      </c>
      <c r="H760" s="9">
        <v>18</v>
      </c>
      <c r="I760" s="9">
        <v>37</v>
      </c>
      <c r="J760" s="9">
        <v>17</v>
      </c>
      <c r="K760">
        <v>103.6</v>
      </c>
      <c r="L760" s="9">
        <v>25.2</v>
      </c>
      <c r="M760" s="19">
        <v>24</v>
      </c>
      <c r="N760" s="19">
        <v>73</v>
      </c>
      <c r="O760" s="19">
        <v>17</v>
      </c>
      <c r="P760" s="19">
        <v>26</v>
      </c>
      <c r="Q760" s="19">
        <f t="shared" si="66"/>
        <v>103.6</v>
      </c>
      <c r="R760" s="3">
        <f t="shared" si="67"/>
        <v>28.333960777366329</v>
      </c>
      <c r="S760" s="3">
        <f t="shared" si="68"/>
        <v>1.0712719298245614</v>
      </c>
      <c r="T760" s="9">
        <f t="shared" si="69"/>
        <v>7</v>
      </c>
      <c r="U760" s="9">
        <f t="shared" si="70"/>
        <v>103.6</v>
      </c>
      <c r="V760" s="9">
        <f t="shared" si="71"/>
        <v>36</v>
      </c>
    </row>
    <row r="761" spans="1:22" x14ac:dyDescent="0.25">
      <c r="A761" t="s">
        <v>525</v>
      </c>
      <c r="B761" s="32" t="s">
        <v>334</v>
      </c>
      <c r="C761" t="s">
        <v>202</v>
      </c>
      <c r="D761" t="s">
        <v>4746</v>
      </c>
      <c r="E761" s="9">
        <v>59</v>
      </c>
      <c r="F761" s="9">
        <v>117</v>
      </c>
      <c r="G761" s="9">
        <v>100</v>
      </c>
      <c r="H761" s="9">
        <v>99</v>
      </c>
      <c r="I761" s="9">
        <v>123</v>
      </c>
      <c r="J761" s="9">
        <v>106</v>
      </c>
      <c r="K761">
        <v>595</v>
      </c>
      <c r="L761" s="9">
        <v>177.79999999999998</v>
      </c>
      <c r="M761" s="19">
        <v>107</v>
      </c>
      <c r="N761" s="19">
        <v>126</v>
      </c>
      <c r="O761" s="19">
        <v>86</v>
      </c>
      <c r="P761" s="19">
        <v>9</v>
      </c>
      <c r="Q761" s="19">
        <f t="shared" si="66"/>
        <v>595</v>
      </c>
      <c r="R761" s="3">
        <f t="shared" si="67"/>
        <v>148.19538290767196</v>
      </c>
      <c r="S761" s="3">
        <f t="shared" si="68"/>
        <v>4.6732456140350882</v>
      </c>
      <c r="T761" s="9">
        <f t="shared" si="69"/>
        <v>9</v>
      </c>
      <c r="U761" s="9">
        <f t="shared" si="70"/>
        <v>595</v>
      </c>
      <c r="V761" s="9">
        <f t="shared" si="71"/>
        <v>190</v>
      </c>
    </row>
    <row r="762" spans="1:22" x14ac:dyDescent="0.25">
      <c r="A762" t="s">
        <v>2837</v>
      </c>
      <c r="B762" s="32" t="s">
        <v>1992</v>
      </c>
      <c r="C762" t="s">
        <v>202</v>
      </c>
      <c r="D762" t="s">
        <v>113</v>
      </c>
      <c r="E762" s="9">
        <v>4</v>
      </c>
      <c r="F762" s="9">
        <v>20</v>
      </c>
      <c r="G762" s="9">
        <v>23</v>
      </c>
      <c r="H762" s="9">
        <v>18</v>
      </c>
      <c r="I762" s="9">
        <v>24</v>
      </c>
      <c r="J762" s="9">
        <v>34</v>
      </c>
      <c r="K762">
        <v>138.6</v>
      </c>
      <c r="L762" s="9">
        <v>32.199999999999996</v>
      </c>
      <c r="M762" s="19">
        <v>18</v>
      </c>
      <c r="N762" s="19">
        <v>7</v>
      </c>
      <c r="O762" s="19">
        <v>20</v>
      </c>
      <c r="P762" s="19">
        <v>49</v>
      </c>
      <c r="Q762" s="19">
        <f t="shared" si="66"/>
        <v>138.6</v>
      </c>
      <c r="R762" s="3">
        <f t="shared" si="67"/>
        <v>35.534102271514108</v>
      </c>
      <c r="S762" s="3">
        <f t="shared" si="68"/>
        <v>1.0630482456140353</v>
      </c>
      <c r="T762" s="9">
        <f t="shared" si="69"/>
        <v>4</v>
      </c>
      <c r="U762" s="9">
        <f t="shared" si="70"/>
        <v>138.6</v>
      </c>
      <c r="V762" s="9">
        <f t="shared" si="71"/>
        <v>46</v>
      </c>
    </row>
    <row r="763" spans="1:22" x14ac:dyDescent="0.25">
      <c r="A763" t="s">
        <v>3992</v>
      </c>
      <c r="B763" s="32" t="s">
        <v>2615</v>
      </c>
      <c r="C763" t="s">
        <v>202</v>
      </c>
      <c r="D763" t="s">
        <v>113</v>
      </c>
      <c r="E763" s="9">
        <v>12</v>
      </c>
      <c r="F763" s="9">
        <v>4</v>
      </c>
      <c r="G763" s="9">
        <v>0</v>
      </c>
      <c r="H763" s="9">
        <v>3</v>
      </c>
      <c r="I763" s="9">
        <v>1</v>
      </c>
      <c r="J763" s="9">
        <v>0</v>
      </c>
      <c r="K763">
        <v>0</v>
      </c>
      <c r="L763" s="9">
        <v>0</v>
      </c>
      <c r="M763" s="19">
        <v>0</v>
      </c>
      <c r="N763" s="19">
        <v>11</v>
      </c>
      <c r="O763" s="19">
        <v>0</v>
      </c>
      <c r="P763" s="19">
        <v>0</v>
      </c>
      <c r="Q763" s="19">
        <f t="shared" si="66"/>
        <v>0</v>
      </c>
      <c r="R763" s="3">
        <f t="shared" si="67"/>
        <v>4.3788403058620924</v>
      </c>
      <c r="S763" s="3">
        <f t="shared" si="68"/>
        <v>0.20394736842105265</v>
      </c>
      <c r="T763" s="9">
        <f t="shared" si="69"/>
        <v>0</v>
      </c>
      <c r="U763" s="9">
        <f t="shared" si="70"/>
        <v>12</v>
      </c>
      <c r="V763" s="9">
        <f t="shared" si="71"/>
        <v>6</v>
      </c>
    </row>
    <row r="764" spans="1:22" x14ac:dyDescent="0.25">
      <c r="A764" t="s">
        <v>4263</v>
      </c>
      <c r="B764" s="32" t="s">
        <v>2617</v>
      </c>
      <c r="C764" t="s">
        <v>202</v>
      </c>
      <c r="D764" t="s">
        <v>113</v>
      </c>
      <c r="E764" s="9">
        <v>0</v>
      </c>
      <c r="F764" s="9">
        <v>0</v>
      </c>
      <c r="G764" s="9">
        <v>0</v>
      </c>
      <c r="H764" s="9">
        <v>0</v>
      </c>
      <c r="I764" s="9">
        <v>1</v>
      </c>
      <c r="J764" s="9">
        <v>0</v>
      </c>
      <c r="K764">
        <v>0</v>
      </c>
      <c r="L764" s="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f t="shared" si="66"/>
        <v>0</v>
      </c>
      <c r="R764" s="3">
        <f t="shared" si="67"/>
        <v>0.28867513459481287</v>
      </c>
      <c r="S764" s="3">
        <f t="shared" si="68"/>
        <v>3.2894736842105261E-2</v>
      </c>
      <c r="T764" s="9">
        <f t="shared" si="69"/>
        <v>0</v>
      </c>
      <c r="U764" s="9">
        <f t="shared" si="70"/>
        <v>1</v>
      </c>
      <c r="V764" s="9">
        <f t="shared" si="71"/>
        <v>0</v>
      </c>
    </row>
    <row r="765" spans="1:22" x14ac:dyDescent="0.25">
      <c r="A765" t="s">
        <v>4319</v>
      </c>
      <c r="B765" s="32" t="s">
        <v>2622</v>
      </c>
      <c r="C765" t="s">
        <v>202</v>
      </c>
      <c r="D765" t="s">
        <v>113</v>
      </c>
      <c r="E765" s="9">
        <v>1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>
        <v>0</v>
      </c>
      <c r="L765" s="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f t="shared" si="66"/>
        <v>0</v>
      </c>
      <c r="R765" s="3">
        <f t="shared" si="67"/>
        <v>0.28867513459481287</v>
      </c>
      <c r="S765" s="3">
        <f t="shared" si="68"/>
        <v>3.2894736842105261E-2</v>
      </c>
      <c r="T765" s="9">
        <f t="shared" si="69"/>
        <v>0</v>
      </c>
      <c r="U765" s="9">
        <f t="shared" si="70"/>
        <v>1</v>
      </c>
      <c r="V765" s="9">
        <f t="shared" si="71"/>
        <v>0</v>
      </c>
    </row>
    <row r="766" spans="1:22" x14ac:dyDescent="0.25">
      <c r="A766" t="s">
        <v>4312</v>
      </c>
      <c r="B766" s="32" t="s">
        <v>2606</v>
      </c>
      <c r="C766" t="s">
        <v>202</v>
      </c>
      <c r="D766" t="s">
        <v>113</v>
      </c>
      <c r="E766" s="9">
        <v>1</v>
      </c>
      <c r="F766" s="9">
        <v>0</v>
      </c>
      <c r="G766" s="9">
        <v>0</v>
      </c>
      <c r="H766" s="9">
        <v>1</v>
      </c>
      <c r="I766" s="9">
        <v>0</v>
      </c>
      <c r="J766" s="9">
        <v>0</v>
      </c>
      <c r="K766">
        <v>0</v>
      </c>
      <c r="L766" s="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f t="shared" si="66"/>
        <v>0</v>
      </c>
      <c r="R766" s="3">
        <f t="shared" si="67"/>
        <v>0.38924947208076149</v>
      </c>
      <c r="S766" s="3">
        <f t="shared" si="68"/>
        <v>3.2894736842105261E-2</v>
      </c>
      <c r="T766" s="9">
        <f t="shared" si="69"/>
        <v>0</v>
      </c>
      <c r="U766" s="9">
        <f t="shared" si="70"/>
        <v>1</v>
      </c>
      <c r="V766" s="9">
        <f t="shared" si="71"/>
        <v>1</v>
      </c>
    </row>
    <row r="767" spans="1:22" x14ac:dyDescent="0.25">
      <c r="A767" t="s">
        <v>4043</v>
      </c>
      <c r="B767" s="32" t="s">
        <v>2625</v>
      </c>
      <c r="C767" t="s">
        <v>202</v>
      </c>
      <c r="D767" t="s">
        <v>113</v>
      </c>
      <c r="E767" s="9">
        <v>0</v>
      </c>
      <c r="F767" s="9">
        <v>0</v>
      </c>
      <c r="G767" s="9">
        <v>1</v>
      </c>
      <c r="H767" s="9">
        <v>0</v>
      </c>
      <c r="I767" s="9">
        <v>0</v>
      </c>
      <c r="J767" s="9">
        <v>2</v>
      </c>
      <c r="K767">
        <v>0</v>
      </c>
      <c r="L767" s="9">
        <v>1.4</v>
      </c>
      <c r="M767" s="19">
        <v>0</v>
      </c>
      <c r="N767" s="19">
        <v>1</v>
      </c>
      <c r="O767" s="19">
        <v>0</v>
      </c>
      <c r="P767" s="19">
        <v>0</v>
      </c>
      <c r="Q767" s="19">
        <f t="shared" si="66"/>
        <v>0</v>
      </c>
      <c r="R767" s="3">
        <f t="shared" si="67"/>
        <v>0.70903263163783425</v>
      </c>
      <c r="S767" s="3">
        <f t="shared" si="68"/>
        <v>4.4407894736842111E-2</v>
      </c>
      <c r="T767" s="9">
        <f t="shared" si="69"/>
        <v>0</v>
      </c>
      <c r="U767" s="9">
        <f t="shared" si="70"/>
        <v>2</v>
      </c>
      <c r="V767" s="9">
        <f t="shared" si="71"/>
        <v>1</v>
      </c>
    </row>
    <row r="768" spans="1:22" x14ac:dyDescent="0.25">
      <c r="A768" t="s">
        <v>4032</v>
      </c>
      <c r="B768" s="32" t="s">
        <v>1970</v>
      </c>
      <c r="C768" t="s">
        <v>202</v>
      </c>
      <c r="D768" t="s">
        <v>113</v>
      </c>
      <c r="E768" s="9">
        <v>1</v>
      </c>
      <c r="F768" s="9">
        <v>1</v>
      </c>
      <c r="G768" s="9">
        <v>1</v>
      </c>
      <c r="H768" s="9">
        <v>2</v>
      </c>
      <c r="I768" s="9">
        <v>0</v>
      </c>
      <c r="J768" s="9">
        <v>3</v>
      </c>
      <c r="K768">
        <v>5.6</v>
      </c>
      <c r="L768" s="9">
        <v>4.1999999999999993</v>
      </c>
      <c r="M768" s="19">
        <v>3</v>
      </c>
      <c r="N768" s="19">
        <v>6</v>
      </c>
      <c r="O768" s="19">
        <v>3</v>
      </c>
      <c r="P768" s="19">
        <v>0</v>
      </c>
      <c r="Q768" s="19">
        <f t="shared" si="66"/>
        <v>5.6</v>
      </c>
      <c r="R768" s="3">
        <f t="shared" si="67"/>
        <v>2.0225246749066037</v>
      </c>
      <c r="S768" s="3">
        <f t="shared" si="68"/>
        <v>9.802631578947367E-2</v>
      </c>
      <c r="T768" s="9">
        <f t="shared" si="69"/>
        <v>0</v>
      </c>
      <c r="U768" s="9">
        <f t="shared" si="70"/>
        <v>6</v>
      </c>
      <c r="V768" s="9">
        <f t="shared" si="71"/>
        <v>3</v>
      </c>
    </row>
    <row r="769" spans="1:22" x14ac:dyDescent="0.25">
      <c r="A769" t="s">
        <v>4023</v>
      </c>
      <c r="B769" s="32" t="s">
        <v>2113</v>
      </c>
      <c r="C769" t="s">
        <v>202</v>
      </c>
      <c r="D769" t="s">
        <v>113</v>
      </c>
      <c r="E769" s="9">
        <v>2</v>
      </c>
      <c r="F769" s="9">
        <v>1</v>
      </c>
      <c r="G769" s="9">
        <v>0</v>
      </c>
      <c r="H769" s="9">
        <v>0</v>
      </c>
      <c r="I769" s="9">
        <v>1</v>
      </c>
      <c r="J769" s="9">
        <v>4</v>
      </c>
      <c r="K769">
        <v>12.6</v>
      </c>
      <c r="L769" s="9">
        <v>5.6</v>
      </c>
      <c r="M769" s="19">
        <v>1</v>
      </c>
      <c r="N769" s="19">
        <v>3</v>
      </c>
      <c r="O769" s="19">
        <v>2</v>
      </c>
      <c r="P769" s="19">
        <v>4</v>
      </c>
      <c r="Q769" s="19">
        <f t="shared" si="66"/>
        <v>12.6</v>
      </c>
      <c r="R769" s="3">
        <f t="shared" si="67"/>
        <v>3.4761089357690347</v>
      </c>
      <c r="S769" s="3">
        <f t="shared" si="68"/>
        <v>0.11907894736842106</v>
      </c>
      <c r="T769" s="9">
        <f t="shared" si="69"/>
        <v>0</v>
      </c>
      <c r="U769" s="9">
        <f t="shared" si="70"/>
        <v>12.6</v>
      </c>
      <c r="V769" s="9">
        <f t="shared" si="71"/>
        <v>5</v>
      </c>
    </row>
    <row r="770" spans="1:22" x14ac:dyDescent="0.25">
      <c r="A770" t="s">
        <v>3910</v>
      </c>
      <c r="B770" s="32" t="s">
        <v>2066</v>
      </c>
      <c r="C770" t="s">
        <v>202</v>
      </c>
      <c r="D770" t="s">
        <v>113</v>
      </c>
      <c r="E770" s="9">
        <v>1</v>
      </c>
      <c r="F770" s="9">
        <v>5</v>
      </c>
      <c r="G770" s="9">
        <v>2</v>
      </c>
      <c r="H770" s="9">
        <v>2</v>
      </c>
      <c r="I770" s="9">
        <v>7</v>
      </c>
      <c r="J770" s="9">
        <v>4</v>
      </c>
      <c r="K770">
        <v>15.399999999999999</v>
      </c>
      <c r="L770" s="9">
        <v>9.7999999999999989</v>
      </c>
      <c r="M770" s="19">
        <v>3</v>
      </c>
      <c r="N770" s="19">
        <v>1</v>
      </c>
      <c r="O770" s="19">
        <v>0</v>
      </c>
      <c r="P770" s="19">
        <v>16</v>
      </c>
      <c r="Q770" s="19">
        <f t="shared" ref="Q770:Q833" si="72">IFERROR(AVERAGEIF(K770:K770,"&lt;&gt;0"),0)</f>
        <v>15.399999999999999</v>
      </c>
      <c r="R770" s="3">
        <f t="shared" ref="R770:R833" si="73">_xlfn.STDEV.S(E770:P770)</f>
        <v>5.5020381898369486</v>
      </c>
      <c r="S770" s="3">
        <f t="shared" ref="S770:S833" si="74">IFERROR(AVERAGEIF(E770:P770,"&lt;&gt;0")/30.4,0)</f>
        <v>0.19796650717703346</v>
      </c>
      <c r="T770" s="9">
        <f t="shared" ref="T770:T833" si="75">MIN(E770:P770)</f>
        <v>0</v>
      </c>
      <c r="U770" s="9">
        <f t="shared" ref="U770:U833" si="76">MAX(E770:P770)</f>
        <v>16</v>
      </c>
      <c r="V770" s="9">
        <f t="shared" ref="V770:V833" si="77">MROUND(ROUND(_xlfn.NORM.S.INV($Y$1)*R770*1,1),1)</f>
        <v>7</v>
      </c>
    </row>
    <row r="771" spans="1:22" x14ac:dyDescent="0.25">
      <c r="A771" t="s">
        <v>3957</v>
      </c>
      <c r="B771" s="32" t="s">
        <v>2081</v>
      </c>
      <c r="C771" t="s">
        <v>202</v>
      </c>
      <c r="D771" t="s">
        <v>113</v>
      </c>
      <c r="E771" s="9">
        <v>3</v>
      </c>
      <c r="F771" s="9">
        <v>7</v>
      </c>
      <c r="G771" s="9">
        <v>5</v>
      </c>
      <c r="H771" s="9">
        <v>2</v>
      </c>
      <c r="I771" s="9">
        <v>6</v>
      </c>
      <c r="J771" s="9">
        <v>4</v>
      </c>
      <c r="K771">
        <v>42</v>
      </c>
      <c r="L771" s="9">
        <v>5.6</v>
      </c>
      <c r="M771" s="19">
        <v>6</v>
      </c>
      <c r="N771" s="19">
        <v>5</v>
      </c>
      <c r="O771" s="19">
        <v>5</v>
      </c>
      <c r="P771" s="19">
        <v>16</v>
      </c>
      <c r="Q771" s="19">
        <f t="shared" si="72"/>
        <v>42</v>
      </c>
      <c r="R771" s="3">
        <f t="shared" si="73"/>
        <v>10.99337265920893</v>
      </c>
      <c r="S771" s="3">
        <f t="shared" si="74"/>
        <v>0.29221491228070173</v>
      </c>
      <c r="T771" s="9">
        <f t="shared" si="75"/>
        <v>2</v>
      </c>
      <c r="U771" s="9">
        <f t="shared" si="76"/>
        <v>42</v>
      </c>
      <c r="V771" s="9">
        <f t="shared" si="77"/>
        <v>14</v>
      </c>
    </row>
    <row r="772" spans="1:22" x14ac:dyDescent="0.25">
      <c r="A772" t="s">
        <v>4162</v>
      </c>
      <c r="B772" s="32" t="s">
        <v>1953</v>
      </c>
      <c r="C772" t="s">
        <v>202</v>
      </c>
      <c r="D772" t="s">
        <v>113</v>
      </c>
      <c r="E772" s="9">
        <v>5</v>
      </c>
      <c r="F772" s="9">
        <v>26</v>
      </c>
      <c r="G772" s="9">
        <v>17</v>
      </c>
      <c r="H772" s="9">
        <v>18</v>
      </c>
      <c r="I772" s="9">
        <v>5</v>
      </c>
      <c r="J772" s="9">
        <v>11</v>
      </c>
      <c r="K772">
        <v>43.4</v>
      </c>
      <c r="L772" s="9">
        <v>11.2</v>
      </c>
      <c r="M772" s="19">
        <v>9</v>
      </c>
      <c r="N772" s="19">
        <v>7</v>
      </c>
      <c r="O772" s="19">
        <v>9</v>
      </c>
      <c r="P772" s="19">
        <v>8</v>
      </c>
      <c r="Q772" s="19">
        <f t="shared" si="72"/>
        <v>43.4</v>
      </c>
      <c r="R772" s="3">
        <f t="shared" si="73"/>
        <v>11.065863424664762</v>
      </c>
      <c r="S772" s="3">
        <f t="shared" si="74"/>
        <v>0.46491228070175439</v>
      </c>
      <c r="T772" s="9">
        <f t="shared" si="75"/>
        <v>5</v>
      </c>
      <c r="U772" s="9">
        <f t="shared" si="76"/>
        <v>43.4</v>
      </c>
      <c r="V772" s="9">
        <f t="shared" si="77"/>
        <v>14</v>
      </c>
    </row>
    <row r="773" spans="1:22" x14ac:dyDescent="0.25">
      <c r="A773" t="s">
        <v>3067</v>
      </c>
      <c r="B773" s="32" t="s">
        <v>1994</v>
      </c>
      <c r="C773" t="s">
        <v>202</v>
      </c>
      <c r="D773" t="s">
        <v>113</v>
      </c>
      <c r="E773" s="9">
        <v>4</v>
      </c>
      <c r="F773" s="9">
        <v>4</v>
      </c>
      <c r="G773" s="9">
        <v>10</v>
      </c>
      <c r="H773" s="9">
        <v>3</v>
      </c>
      <c r="I773" s="9">
        <v>3</v>
      </c>
      <c r="J773" s="9">
        <v>8</v>
      </c>
      <c r="K773">
        <v>19.599999999999998</v>
      </c>
      <c r="L773" s="9">
        <v>14</v>
      </c>
      <c r="M773" s="19">
        <v>14</v>
      </c>
      <c r="N773" s="19">
        <v>1</v>
      </c>
      <c r="O773" s="19">
        <v>15</v>
      </c>
      <c r="P773" s="19">
        <v>7</v>
      </c>
      <c r="Q773" s="19">
        <f t="shared" si="72"/>
        <v>19.599999999999998</v>
      </c>
      <c r="R773" s="3">
        <f t="shared" si="73"/>
        <v>5.9385489504056146</v>
      </c>
      <c r="S773" s="3">
        <f t="shared" si="74"/>
        <v>0.28125</v>
      </c>
      <c r="T773" s="9">
        <f t="shared" si="75"/>
        <v>1</v>
      </c>
      <c r="U773" s="9">
        <f t="shared" si="76"/>
        <v>19.599999999999998</v>
      </c>
      <c r="V773" s="9">
        <f t="shared" si="77"/>
        <v>8</v>
      </c>
    </row>
    <row r="774" spans="1:22" x14ac:dyDescent="0.25">
      <c r="A774" t="s">
        <v>4303</v>
      </c>
      <c r="B774" s="32" t="s">
        <v>2012</v>
      </c>
      <c r="C774" t="s">
        <v>202</v>
      </c>
      <c r="D774" t="s">
        <v>113</v>
      </c>
      <c r="E774" s="9">
        <v>1</v>
      </c>
      <c r="F774" s="9">
        <v>5</v>
      </c>
      <c r="G774" s="9">
        <v>6</v>
      </c>
      <c r="H774" s="9">
        <v>2</v>
      </c>
      <c r="I774" s="9">
        <v>3</v>
      </c>
      <c r="J774" s="9">
        <v>0</v>
      </c>
      <c r="K774">
        <v>2.8</v>
      </c>
      <c r="L774" s="9">
        <v>2.8</v>
      </c>
      <c r="M774" s="19">
        <v>1</v>
      </c>
      <c r="N774" s="19">
        <v>0</v>
      </c>
      <c r="O774" s="19">
        <v>2</v>
      </c>
      <c r="P774" s="19">
        <v>2</v>
      </c>
      <c r="Q774" s="19">
        <f t="shared" si="72"/>
        <v>2.8</v>
      </c>
      <c r="R774" s="3">
        <f t="shared" si="73"/>
        <v>1.8140862964338522</v>
      </c>
      <c r="S774" s="3">
        <f t="shared" si="74"/>
        <v>9.0789473684210545E-2</v>
      </c>
      <c r="T774" s="9">
        <f t="shared" si="75"/>
        <v>0</v>
      </c>
      <c r="U774" s="9">
        <f t="shared" si="76"/>
        <v>6</v>
      </c>
      <c r="V774" s="9">
        <f t="shared" si="77"/>
        <v>2</v>
      </c>
    </row>
    <row r="775" spans="1:22" x14ac:dyDescent="0.25">
      <c r="A775" t="s">
        <v>3816</v>
      </c>
      <c r="B775" s="32" t="s">
        <v>1968</v>
      </c>
      <c r="C775" t="s">
        <v>202</v>
      </c>
      <c r="D775" t="s">
        <v>113</v>
      </c>
      <c r="E775" s="9">
        <v>4</v>
      </c>
      <c r="F775" s="9">
        <v>8</v>
      </c>
      <c r="G775" s="9">
        <v>5</v>
      </c>
      <c r="H775" s="9">
        <v>5</v>
      </c>
      <c r="I775" s="9">
        <v>1</v>
      </c>
      <c r="J775" s="9">
        <v>2</v>
      </c>
      <c r="K775">
        <v>5.6</v>
      </c>
      <c r="L775" s="9">
        <v>4.1999999999999993</v>
      </c>
      <c r="M775" s="19">
        <v>7</v>
      </c>
      <c r="N775" s="19">
        <v>9</v>
      </c>
      <c r="O775" s="19">
        <v>6</v>
      </c>
      <c r="P775" s="19">
        <v>2</v>
      </c>
      <c r="Q775" s="19">
        <f t="shared" si="72"/>
        <v>5.6</v>
      </c>
      <c r="R775" s="3">
        <f t="shared" si="73"/>
        <v>2.4472619208190434</v>
      </c>
      <c r="S775" s="3">
        <f t="shared" si="74"/>
        <v>0.16118421052631579</v>
      </c>
      <c r="T775" s="9">
        <f t="shared" si="75"/>
        <v>1</v>
      </c>
      <c r="U775" s="9">
        <f t="shared" si="76"/>
        <v>9</v>
      </c>
      <c r="V775" s="9">
        <f t="shared" si="77"/>
        <v>3</v>
      </c>
    </row>
    <row r="776" spans="1:22" x14ac:dyDescent="0.25">
      <c r="A776" t="s">
        <v>3029</v>
      </c>
      <c r="B776" s="32" t="s">
        <v>1952</v>
      </c>
      <c r="C776" t="s">
        <v>202</v>
      </c>
      <c r="D776" t="s">
        <v>113</v>
      </c>
      <c r="E776" s="9">
        <v>1</v>
      </c>
      <c r="F776" s="9">
        <v>2</v>
      </c>
      <c r="G776" s="9">
        <v>4</v>
      </c>
      <c r="H776" s="9">
        <v>5</v>
      </c>
      <c r="I776" s="9">
        <v>1</v>
      </c>
      <c r="J776" s="9">
        <v>5</v>
      </c>
      <c r="K776">
        <v>23.799999999999997</v>
      </c>
      <c r="L776" s="9">
        <v>7</v>
      </c>
      <c r="M776" s="19">
        <v>2</v>
      </c>
      <c r="N776" s="19">
        <v>0</v>
      </c>
      <c r="O776" s="19">
        <v>1</v>
      </c>
      <c r="P776" s="19">
        <v>7</v>
      </c>
      <c r="Q776" s="19">
        <f t="shared" si="72"/>
        <v>23.799999999999997</v>
      </c>
      <c r="R776" s="3">
        <f t="shared" si="73"/>
        <v>6.4195723448613835</v>
      </c>
      <c r="S776" s="3">
        <f t="shared" si="74"/>
        <v>0.17583732057416265</v>
      </c>
      <c r="T776" s="9">
        <f t="shared" si="75"/>
        <v>0</v>
      </c>
      <c r="U776" s="9">
        <f t="shared" si="76"/>
        <v>23.799999999999997</v>
      </c>
      <c r="V776" s="9">
        <f t="shared" si="77"/>
        <v>8</v>
      </c>
    </row>
    <row r="777" spans="1:22" x14ac:dyDescent="0.25">
      <c r="A777" t="s">
        <v>3040</v>
      </c>
      <c r="B777" s="32" t="s">
        <v>1963</v>
      </c>
      <c r="C777" t="s">
        <v>202</v>
      </c>
      <c r="D777" t="s">
        <v>113</v>
      </c>
      <c r="E777" s="9">
        <v>6</v>
      </c>
      <c r="F777" s="9">
        <v>9</v>
      </c>
      <c r="G777" s="9">
        <v>8</v>
      </c>
      <c r="H777" s="9">
        <v>5</v>
      </c>
      <c r="I777" s="9">
        <v>8</v>
      </c>
      <c r="J777" s="9">
        <v>12</v>
      </c>
      <c r="K777">
        <v>36.4</v>
      </c>
      <c r="L777" s="9">
        <v>2.8</v>
      </c>
      <c r="M777" s="19">
        <v>10</v>
      </c>
      <c r="N777" s="19">
        <v>1</v>
      </c>
      <c r="O777" s="19">
        <v>10</v>
      </c>
      <c r="P777" s="19">
        <v>24</v>
      </c>
      <c r="Q777" s="19">
        <f t="shared" si="72"/>
        <v>36.4</v>
      </c>
      <c r="R777" s="3">
        <f t="shared" si="73"/>
        <v>9.8506883315868148</v>
      </c>
      <c r="S777" s="3">
        <f t="shared" si="74"/>
        <v>0.36239035087719296</v>
      </c>
      <c r="T777" s="9">
        <f t="shared" si="75"/>
        <v>1</v>
      </c>
      <c r="U777" s="9">
        <f t="shared" si="76"/>
        <v>36.4</v>
      </c>
      <c r="V777" s="9">
        <f t="shared" si="77"/>
        <v>13</v>
      </c>
    </row>
    <row r="778" spans="1:22" x14ac:dyDescent="0.25">
      <c r="A778" t="s">
        <v>3824</v>
      </c>
      <c r="B778" s="32" t="s">
        <v>2097</v>
      </c>
      <c r="C778" t="s">
        <v>202</v>
      </c>
      <c r="D778" t="s">
        <v>113</v>
      </c>
      <c r="E778" s="9">
        <v>3</v>
      </c>
      <c r="F778" s="9">
        <v>5</v>
      </c>
      <c r="G778" s="9">
        <v>3</v>
      </c>
      <c r="H778" s="9">
        <v>3</v>
      </c>
      <c r="I778" s="9">
        <v>1</v>
      </c>
      <c r="J778" s="9">
        <v>7</v>
      </c>
      <c r="K778">
        <v>12.6</v>
      </c>
      <c r="L778" s="9">
        <v>0</v>
      </c>
      <c r="M778" s="19">
        <v>3</v>
      </c>
      <c r="N778" s="19">
        <v>2</v>
      </c>
      <c r="O778" s="19">
        <v>4</v>
      </c>
      <c r="P778" s="19">
        <v>2</v>
      </c>
      <c r="Q778" s="19">
        <f t="shared" si="72"/>
        <v>12.6</v>
      </c>
      <c r="R778" s="3">
        <f t="shared" si="73"/>
        <v>3.3094904853658775</v>
      </c>
      <c r="S778" s="3">
        <f t="shared" si="74"/>
        <v>0.13636363636363638</v>
      </c>
      <c r="T778" s="9">
        <f t="shared" si="75"/>
        <v>0</v>
      </c>
      <c r="U778" s="9">
        <f t="shared" si="76"/>
        <v>12.6</v>
      </c>
      <c r="V778" s="9">
        <f t="shared" si="77"/>
        <v>4</v>
      </c>
    </row>
    <row r="779" spans="1:22" x14ac:dyDescent="0.25">
      <c r="A779" t="s">
        <v>3107</v>
      </c>
      <c r="B779" s="32" t="s">
        <v>2040</v>
      </c>
      <c r="C779" t="s">
        <v>202</v>
      </c>
      <c r="D779" t="s">
        <v>113</v>
      </c>
      <c r="E779" s="9">
        <v>4</v>
      </c>
      <c r="F779" s="9">
        <v>5</v>
      </c>
      <c r="G779" s="9">
        <v>4</v>
      </c>
      <c r="H779" s="9">
        <v>6</v>
      </c>
      <c r="I779" s="9">
        <v>3</v>
      </c>
      <c r="J779" s="9">
        <v>1</v>
      </c>
      <c r="K779">
        <v>11.2</v>
      </c>
      <c r="L779" s="9">
        <v>0</v>
      </c>
      <c r="M779" s="19">
        <v>3</v>
      </c>
      <c r="N779" s="19">
        <v>4</v>
      </c>
      <c r="O779" s="19">
        <v>5</v>
      </c>
      <c r="P779" s="19">
        <v>9</v>
      </c>
      <c r="Q779" s="19">
        <f t="shared" si="72"/>
        <v>11.2</v>
      </c>
      <c r="R779" s="3">
        <f t="shared" si="73"/>
        <v>3.0972128232860054</v>
      </c>
      <c r="S779" s="3">
        <f t="shared" si="74"/>
        <v>0.16507177033492826</v>
      </c>
      <c r="T779" s="9">
        <f t="shared" si="75"/>
        <v>0</v>
      </c>
      <c r="U779" s="9">
        <f t="shared" si="76"/>
        <v>11.2</v>
      </c>
      <c r="V779" s="9">
        <f t="shared" si="77"/>
        <v>4</v>
      </c>
    </row>
    <row r="780" spans="1:22" x14ac:dyDescent="0.25">
      <c r="A780" t="s">
        <v>4223</v>
      </c>
      <c r="B780" s="32" t="s">
        <v>2306</v>
      </c>
      <c r="C780" t="s">
        <v>202</v>
      </c>
      <c r="D780" t="s">
        <v>113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>
        <v>1.4</v>
      </c>
      <c r="L780" s="9">
        <v>0</v>
      </c>
      <c r="M780" s="19">
        <v>0</v>
      </c>
      <c r="N780" s="19">
        <v>0</v>
      </c>
      <c r="O780" s="19">
        <v>0</v>
      </c>
      <c r="P780" s="19">
        <v>0</v>
      </c>
      <c r="Q780" s="19">
        <f t="shared" si="72"/>
        <v>1.4</v>
      </c>
      <c r="R780" s="3">
        <f t="shared" si="73"/>
        <v>0.404145188432738</v>
      </c>
      <c r="S780" s="3">
        <f t="shared" si="74"/>
        <v>4.6052631578947366E-2</v>
      </c>
      <c r="T780" s="9">
        <f t="shared" si="75"/>
        <v>0</v>
      </c>
      <c r="U780" s="9">
        <f t="shared" si="76"/>
        <v>1.4</v>
      </c>
      <c r="V780" s="9">
        <f t="shared" si="77"/>
        <v>1</v>
      </c>
    </row>
    <row r="781" spans="1:22" x14ac:dyDescent="0.25">
      <c r="A781" t="s">
        <v>3084</v>
      </c>
      <c r="B781" s="32" t="s">
        <v>2011</v>
      </c>
      <c r="C781" t="s">
        <v>202</v>
      </c>
      <c r="D781" t="s">
        <v>113</v>
      </c>
      <c r="E781" s="9">
        <v>4</v>
      </c>
      <c r="F781" s="9">
        <v>6</v>
      </c>
      <c r="G781" s="9">
        <v>10</v>
      </c>
      <c r="H781" s="9">
        <v>2</v>
      </c>
      <c r="I781" s="9">
        <v>4</v>
      </c>
      <c r="J781" s="9">
        <v>2</v>
      </c>
      <c r="K781">
        <v>12.6</v>
      </c>
      <c r="L781" s="9">
        <v>2.8</v>
      </c>
      <c r="M781" s="19">
        <v>4</v>
      </c>
      <c r="N781" s="19">
        <v>6</v>
      </c>
      <c r="O781" s="19">
        <v>6</v>
      </c>
      <c r="P781" s="19">
        <v>5</v>
      </c>
      <c r="Q781" s="19">
        <f t="shared" si="72"/>
        <v>12.6</v>
      </c>
      <c r="R781" s="3">
        <f t="shared" si="73"/>
        <v>3.1620860011688281</v>
      </c>
      <c r="S781" s="3">
        <f t="shared" si="74"/>
        <v>0.17653508771929827</v>
      </c>
      <c r="T781" s="9">
        <f t="shared" si="75"/>
        <v>2</v>
      </c>
      <c r="U781" s="9">
        <f t="shared" si="76"/>
        <v>12.6</v>
      </c>
      <c r="V781" s="9">
        <f t="shared" si="77"/>
        <v>4</v>
      </c>
    </row>
    <row r="782" spans="1:22" x14ac:dyDescent="0.25">
      <c r="A782" t="s">
        <v>4018</v>
      </c>
      <c r="B782" s="32" t="s">
        <v>1973</v>
      </c>
      <c r="C782" t="s">
        <v>202</v>
      </c>
      <c r="D782" t="s">
        <v>113</v>
      </c>
      <c r="E782" s="9">
        <v>5</v>
      </c>
      <c r="F782" s="9">
        <v>4</v>
      </c>
      <c r="G782" s="9">
        <v>3</v>
      </c>
      <c r="H782" s="9">
        <v>7</v>
      </c>
      <c r="I782" s="9">
        <v>5</v>
      </c>
      <c r="J782" s="9">
        <v>5</v>
      </c>
      <c r="K782">
        <v>26.599999999999998</v>
      </c>
      <c r="L782" s="9">
        <v>7</v>
      </c>
      <c r="M782" s="19">
        <v>6</v>
      </c>
      <c r="N782" s="19">
        <v>4</v>
      </c>
      <c r="O782" s="19">
        <v>2</v>
      </c>
      <c r="P782" s="19">
        <v>2</v>
      </c>
      <c r="Q782" s="19">
        <f t="shared" si="72"/>
        <v>26.599999999999998</v>
      </c>
      <c r="R782" s="3">
        <f t="shared" si="73"/>
        <v>6.5823225154173119</v>
      </c>
      <c r="S782" s="3">
        <f t="shared" si="74"/>
        <v>0.2099780701754386</v>
      </c>
      <c r="T782" s="9">
        <f t="shared" si="75"/>
        <v>2</v>
      </c>
      <c r="U782" s="9">
        <f t="shared" si="76"/>
        <v>26.599999999999998</v>
      </c>
      <c r="V782" s="9">
        <f t="shared" si="77"/>
        <v>8</v>
      </c>
    </row>
    <row r="783" spans="1:22" x14ac:dyDescent="0.25">
      <c r="A783" t="s">
        <v>4156</v>
      </c>
      <c r="B783" s="32" t="s">
        <v>2532</v>
      </c>
      <c r="C783" t="s">
        <v>202</v>
      </c>
      <c r="D783" t="s">
        <v>113</v>
      </c>
      <c r="E783" s="9">
        <v>2</v>
      </c>
      <c r="F783" s="9">
        <v>1</v>
      </c>
      <c r="G783" s="9">
        <v>0</v>
      </c>
      <c r="H783" s="9">
        <v>1</v>
      </c>
      <c r="I783" s="9">
        <v>0</v>
      </c>
      <c r="J783" s="9">
        <v>0</v>
      </c>
      <c r="K783">
        <v>4.1999999999999993</v>
      </c>
      <c r="L783" s="9">
        <v>0</v>
      </c>
      <c r="M783" s="19">
        <v>0</v>
      </c>
      <c r="N783" s="19">
        <v>2</v>
      </c>
      <c r="O783" s="19">
        <v>2</v>
      </c>
      <c r="P783" s="19">
        <v>3</v>
      </c>
      <c r="Q783" s="19">
        <f t="shared" si="72"/>
        <v>4.1999999999999993</v>
      </c>
      <c r="R783" s="3">
        <f t="shared" si="73"/>
        <v>1.3943609375776502</v>
      </c>
      <c r="S783" s="3">
        <f t="shared" si="74"/>
        <v>7.1428571428571425E-2</v>
      </c>
      <c r="T783" s="9">
        <f t="shared" si="75"/>
        <v>0</v>
      </c>
      <c r="U783" s="9">
        <f t="shared" si="76"/>
        <v>4.1999999999999993</v>
      </c>
      <c r="V783" s="9">
        <f t="shared" si="77"/>
        <v>2</v>
      </c>
    </row>
    <row r="784" spans="1:22" x14ac:dyDescent="0.25">
      <c r="A784" t="s">
        <v>3956</v>
      </c>
      <c r="B784" s="32" t="s">
        <v>2076</v>
      </c>
      <c r="C784" t="s">
        <v>202</v>
      </c>
      <c r="D784" t="s">
        <v>113</v>
      </c>
      <c r="E784" s="9">
        <v>2</v>
      </c>
      <c r="F784" s="9">
        <v>3</v>
      </c>
      <c r="G784" s="9">
        <v>4</v>
      </c>
      <c r="H784" s="9">
        <v>7</v>
      </c>
      <c r="I784" s="9">
        <v>6</v>
      </c>
      <c r="J784" s="9">
        <v>5</v>
      </c>
      <c r="K784">
        <v>22.4</v>
      </c>
      <c r="L784" s="9">
        <v>2.8</v>
      </c>
      <c r="M784" s="19">
        <v>5</v>
      </c>
      <c r="N784" s="19">
        <v>1</v>
      </c>
      <c r="O784" s="19">
        <v>3</v>
      </c>
      <c r="P784" s="19">
        <v>3</v>
      </c>
      <c r="Q784" s="19">
        <f t="shared" si="72"/>
        <v>22.4</v>
      </c>
      <c r="R784" s="3">
        <f t="shared" si="73"/>
        <v>5.6337457263432578</v>
      </c>
      <c r="S784" s="3">
        <f t="shared" si="74"/>
        <v>0.17598684210526314</v>
      </c>
      <c r="T784" s="9">
        <f t="shared" si="75"/>
        <v>1</v>
      </c>
      <c r="U784" s="9">
        <f t="shared" si="76"/>
        <v>22.4</v>
      </c>
      <c r="V784" s="9">
        <f t="shared" si="77"/>
        <v>7</v>
      </c>
    </row>
    <row r="785" spans="1:22" x14ac:dyDescent="0.25">
      <c r="A785" t="s">
        <v>3960</v>
      </c>
      <c r="B785" s="32" t="s">
        <v>2577</v>
      </c>
      <c r="C785" t="s">
        <v>202</v>
      </c>
      <c r="D785" t="s">
        <v>113</v>
      </c>
      <c r="E785" s="9">
        <v>0</v>
      </c>
      <c r="F785" s="9">
        <v>0</v>
      </c>
      <c r="G785" s="9">
        <v>0</v>
      </c>
      <c r="H785" s="9">
        <v>0</v>
      </c>
      <c r="I785" s="9">
        <v>1</v>
      </c>
      <c r="J785" s="9">
        <v>0</v>
      </c>
      <c r="K785">
        <v>0</v>
      </c>
      <c r="L785" s="9">
        <v>0</v>
      </c>
      <c r="M785" s="19">
        <v>0</v>
      </c>
      <c r="N785" s="19">
        <v>1</v>
      </c>
      <c r="O785" s="19">
        <v>0</v>
      </c>
      <c r="P785" s="19">
        <v>0</v>
      </c>
      <c r="Q785" s="19">
        <f t="shared" si="72"/>
        <v>0</v>
      </c>
      <c r="R785" s="3">
        <f t="shared" si="73"/>
        <v>0.38924947208076149</v>
      </c>
      <c r="S785" s="3">
        <f t="shared" si="74"/>
        <v>3.2894736842105261E-2</v>
      </c>
      <c r="T785" s="9">
        <f t="shared" si="75"/>
        <v>0</v>
      </c>
      <c r="U785" s="9">
        <f t="shared" si="76"/>
        <v>1</v>
      </c>
      <c r="V785" s="9">
        <f t="shared" si="77"/>
        <v>1</v>
      </c>
    </row>
    <row r="786" spans="1:22" x14ac:dyDescent="0.25">
      <c r="A786" t="s">
        <v>3980</v>
      </c>
      <c r="B786" s="32" t="s">
        <v>2105</v>
      </c>
      <c r="C786" t="s">
        <v>202</v>
      </c>
      <c r="D786" t="s">
        <v>113</v>
      </c>
      <c r="E786" s="9">
        <v>5</v>
      </c>
      <c r="F786" s="9">
        <v>5</v>
      </c>
      <c r="G786" s="9">
        <v>2</v>
      </c>
      <c r="H786" s="9">
        <v>1</v>
      </c>
      <c r="I786" s="9">
        <v>0</v>
      </c>
      <c r="J786" s="9">
        <v>1</v>
      </c>
      <c r="K786">
        <v>9.7999999999999989</v>
      </c>
      <c r="L786" s="9">
        <v>7</v>
      </c>
      <c r="M786" s="19">
        <v>2</v>
      </c>
      <c r="N786" s="19">
        <v>0</v>
      </c>
      <c r="O786" s="19">
        <v>2</v>
      </c>
      <c r="P786" s="19">
        <v>6</v>
      </c>
      <c r="Q786" s="19">
        <f t="shared" si="72"/>
        <v>9.7999999999999989</v>
      </c>
      <c r="R786" s="3">
        <f t="shared" si="73"/>
        <v>3.1089314153667886</v>
      </c>
      <c r="S786" s="3">
        <f t="shared" si="74"/>
        <v>0.13421052631578947</v>
      </c>
      <c r="T786" s="9">
        <f t="shared" si="75"/>
        <v>0</v>
      </c>
      <c r="U786" s="9">
        <f t="shared" si="76"/>
        <v>9.7999999999999989</v>
      </c>
      <c r="V786" s="9">
        <f t="shared" si="77"/>
        <v>4</v>
      </c>
    </row>
    <row r="787" spans="1:22" x14ac:dyDescent="0.25">
      <c r="A787" t="s">
        <v>4004</v>
      </c>
      <c r="B787" s="32" t="s">
        <v>2489</v>
      </c>
      <c r="C787" t="s">
        <v>202</v>
      </c>
      <c r="D787" t="s">
        <v>113</v>
      </c>
      <c r="E787" s="9">
        <v>5</v>
      </c>
      <c r="F787" s="9">
        <v>3</v>
      </c>
      <c r="G787" s="9">
        <v>2</v>
      </c>
      <c r="H787" s="9">
        <v>3</v>
      </c>
      <c r="I787" s="9">
        <v>2</v>
      </c>
      <c r="J787" s="9">
        <v>2</v>
      </c>
      <c r="K787">
        <v>25.2</v>
      </c>
      <c r="L787" s="9">
        <v>8.3999999999999986</v>
      </c>
      <c r="M787" s="19">
        <v>0</v>
      </c>
      <c r="N787" s="19">
        <v>0</v>
      </c>
      <c r="O787" s="19">
        <v>1</v>
      </c>
      <c r="P787" s="19">
        <v>7</v>
      </c>
      <c r="Q787" s="19">
        <f t="shared" si="72"/>
        <v>25.2</v>
      </c>
      <c r="R787" s="3">
        <f t="shared" si="73"/>
        <v>6.904785341055911</v>
      </c>
      <c r="S787" s="3">
        <f t="shared" si="74"/>
        <v>0.19276315789473686</v>
      </c>
      <c r="T787" s="9">
        <f t="shared" si="75"/>
        <v>0</v>
      </c>
      <c r="U787" s="9">
        <f t="shared" si="76"/>
        <v>25.2</v>
      </c>
      <c r="V787" s="9">
        <f t="shared" si="77"/>
        <v>9</v>
      </c>
    </row>
    <row r="788" spans="1:22" x14ac:dyDescent="0.25">
      <c r="A788" t="s">
        <v>4026</v>
      </c>
      <c r="B788" s="32" t="s">
        <v>2096</v>
      </c>
      <c r="C788" t="s">
        <v>202</v>
      </c>
      <c r="D788" t="s">
        <v>113</v>
      </c>
      <c r="E788" s="9">
        <v>5</v>
      </c>
      <c r="F788" s="9">
        <v>5</v>
      </c>
      <c r="G788" s="9">
        <v>2</v>
      </c>
      <c r="H788" s="9">
        <v>3</v>
      </c>
      <c r="I788" s="9">
        <v>2</v>
      </c>
      <c r="J788" s="9">
        <v>3</v>
      </c>
      <c r="K788">
        <v>8.3999999999999986</v>
      </c>
      <c r="L788" s="9">
        <v>5.6</v>
      </c>
      <c r="M788" s="19">
        <v>1</v>
      </c>
      <c r="N788" s="19">
        <v>2</v>
      </c>
      <c r="O788" s="19">
        <v>4</v>
      </c>
      <c r="P788" s="19">
        <v>3</v>
      </c>
      <c r="Q788" s="19">
        <f t="shared" si="72"/>
        <v>8.3999999999999986</v>
      </c>
      <c r="R788" s="3">
        <f t="shared" si="73"/>
        <v>2.0579483752396488</v>
      </c>
      <c r="S788" s="3">
        <f t="shared" si="74"/>
        <v>0.1206140350877193</v>
      </c>
      <c r="T788" s="9">
        <f t="shared" si="75"/>
        <v>1</v>
      </c>
      <c r="U788" s="9">
        <f t="shared" si="76"/>
        <v>8.3999999999999986</v>
      </c>
      <c r="V788" s="9">
        <f t="shared" si="77"/>
        <v>3</v>
      </c>
    </row>
    <row r="789" spans="1:22" x14ac:dyDescent="0.25">
      <c r="A789" t="s">
        <v>3986</v>
      </c>
      <c r="B789" s="32" t="s">
        <v>2152</v>
      </c>
      <c r="C789" t="s">
        <v>202</v>
      </c>
      <c r="D789" t="s">
        <v>113</v>
      </c>
      <c r="E789" s="9">
        <v>0</v>
      </c>
      <c r="F789" s="9">
        <v>6</v>
      </c>
      <c r="G789" s="9">
        <v>1</v>
      </c>
      <c r="H789" s="9">
        <v>0</v>
      </c>
      <c r="I789" s="9">
        <v>0</v>
      </c>
      <c r="J789" s="9">
        <v>3</v>
      </c>
      <c r="K789">
        <v>11.2</v>
      </c>
      <c r="L789" s="9">
        <v>2.8</v>
      </c>
      <c r="M789" s="19">
        <v>0</v>
      </c>
      <c r="N789" s="19">
        <v>1</v>
      </c>
      <c r="O789" s="19">
        <v>1</v>
      </c>
      <c r="P789" s="19">
        <v>0</v>
      </c>
      <c r="Q789" s="19">
        <f t="shared" si="72"/>
        <v>11.2</v>
      </c>
      <c r="R789" s="3">
        <f t="shared" si="73"/>
        <v>3.3702800890709184</v>
      </c>
      <c r="S789" s="3">
        <f t="shared" si="74"/>
        <v>0.12218045112781956</v>
      </c>
      <c r="T789" s="9">
        <f t="shared" si="75"/>
        <v>0</v>
      </c>
      <c r="U789" s="9">
        <f t="shared" si="76"/>
        <v>11.2</v>
      </c>
      <c r="V789" s="9">
        <f t="shared" si="77"/>
        <v>4</v>
      </c>
    </row>
    <row r="790" spans="1:22" x14ac:dyDescent="0.25">
      <c r="A790" t="s">
        <v>4266</v>
      </c>
      <c r="B790" s="32" t="s">
        <v>2508</v>
      </c>
      <c r="C790" t="s">
        <v>202</v>
      </c>
      <c r="D790" t="s">
        <v>113</v>
      </c>
      <c r="E790" s="9">
        <v>0</v>
      </c>
      <c r="F790" s="9">
        <v>3</v>
      </c>
      <c r="G790" s="9">
        <v>1</v>
      </c>
      <c r="H790" s="9">
        <v>0</v>
      </c>
      <c r="I790" s="9">
        <v>0</v>
      </c>
      <c r="J790" s="9">
        <v>0</v>
      </c>
      <c r="K790">
        <v>2.8</v>
      </c>
      <c r="L790" s="9">
        <v>2.8</v>
      </c>
      <c r="M790" s="19">
        <v>0</v>
      </c>
      <c r="N790" s="19">
        <v>0</v>
      </c>
      <c r="O790" s="19">
        <v>0</v>
      </c>
      <c r="P790" s="19">
        <v>6</v>
      </c>
      <c r="Q790" s="19">
        <f t="shared" si="72"/>
        <v>2.8</v>
      </c>
      <c r="R790" s="3">
        <f t="shared" si="73"/>
        <v>1.9400093720485898</v>
      </c>
      <c r="S790" s="3">
        <f t="shared" si="74"/>
        <v>0.10263157894736843</v>
      </c>
      <c r="T790" s="9">
        <f t="shared" si="75"/>
        <v>0</v>
      </c>
      <c r="U790" s="9">
        <f t="shared" si="76"/>
        <v>6</v>
      </c>
      <c r="V790" s="9">
        <f t="shared" si="77"/>
        <v>3</v>
      </c>
    </row>
    <row r="791" spans="1:22" x14ac:dyDescent="0.25">
      <c r="A791" t="s">
        <v>3870</v>
      </c>
      <c r="B791" s="32" t="s">
        <v>2149</v>
      </c>
      <c r="C791" t="s">
        <v>202</v>
      </c>
      <c r="D791" t="s">
        <v>113</v>
      </c>
      <c r="E791" s="9">
        <v>1</v>
      </c>
      <c r="F791" s="9">
        <v>9</v>
      </c>
      <c r="G791" s="9">
        <v>0</v>
      </c>
      <c r="H791" s="9">
        <v>2</v>
      </c>
      <c r="I791" s="9">
        <v>1</v>
      </c>
      <c r="J791" s="9">
        <v>0</v>
      </c>
      <c r="K791">
        <v>12.6</v>
      </c>
      <c r="L791" s="9">
        <v>0</v>
      </c>
      <c r="M791" s="19">
        <v>1</v>
      </c>
      <c r="N791" s="19">
        <v>0</v>
      </c>
      <c r="O791" s="19">
        <v>1</v>
      </c>
      <c r="P791" s="19">
        <v>0</v>
      </c>
      <c r="Q791" s="19">
        <f t="shared" si="72"/>
        <v>12.6</v>
      </c>
      <c r="R791" s="3">
        <f t="shared" si="73"/>
        <v>4.0930095617683655</v>
      </c>
      <c r="S791" s="3">
        <f t="shared" si="74"/>
        <v>0.12969924812030076</v>
      </c>
      <c r="T791" s="9">
        <f t="shared" si="75"/>
        <v>0</v>
      </c>
      <c r="U791" s="9">
        <f t="shared" si="76"/>
        <v>12.6</v>
      </c>
      <c r="V791" s="9">
        <f t="shared" si="77"/>
        <v>5</v>
      </c>
    </row>
    <row r="792" spans="1:22" x14ac:dyDescent="0.25">
      <c r="A792" t="s">
        <v>4417</v>
      </c>
      <c r="B792" s="32" t="s">
        <v>2539</v>
      </c>
      <c r="C792" t="s">
        <v>1659</v>
      </c>
      <c r="D792" t="s">
        <v>119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2</v>
      </c>
      <c r="K792">
        <v>0</v>
      </c>
      <c r="L792" s="9">
        <v>0</v>
      </c>
      <c r="M792" s="19">
        <v>0</v>
      </c>
      <c r="N792" s="19">
        <v>0</v>
      </c>
      <c r="O792" s="19">
        <v>0</v>
      </c>
      <c r="P792" s="19">
        <v>0</v>
      </c>
      <c r="Q792" s="19">
        <f t="shared" si="72"/>
        <v>0</v>
      </c>
      <c r="R792" s="3">
        <f t="shared" si="73"/>
        <v>0.57735026918962573</v>
      </c>
      <c r="S792" s="3">
        <f t="shared" si="74"/>
        <v>6.5789473684210523E-2</v>
      </c>
      <c r="T792" s="9">
        <f t="shared" si="75"/>
        <v>0</v>
      </c>
      <c r="U792" s="9">
        <f t="shared" si="76"/>
        <v>2</v>
      </c>
      <c r="V792" s="9">
        <f t="shared" si="77"/>
        <v>1</v>
      </c>
    </row>
    <row r="793" spans="1:22" x14ac:dyDescent="0.25">
      <c r="A793" t="s">
        <v>4230</v>
      </c>
      <c r="B793" s="32" t="s">
        <v>2492</v>
      </c>
      <c r="C793" t="s">
        <v>202</v>
      </c>
      <c r="D793" t="s">
        <v>113</v>
      </c>
      <c r="E793" s="9">
        <v>0</v>
      </c>
      <c r="F793" s="9">
        <v>5</v>
      </c>
      <c r="G793" s="9">
        <v>0</v>
      </c>
      <c r="H793" s="9">
        <v>1</v>
      </c>
      <c r="I793" s="9">
        <v>0</v>
      </c>
      <c r="J793" s="9">
        <v>0</v>
      </c>
      <c r="K793">
        <v>1.4</v>
      </c>
      <c r="L793" s="9">
        <v>0</v>
      </c>
      <c r="M793" s="19">
        <v>0</v>
      </c>
      <c r="N793" s="19">
        <v>0</v>
      </c>
      <c r="O793" s="19">
        <v>2</v>
      </c>
      <c r="P793" s="19">
        <v>2</v>
      </c>
      <c r="Q793" s="19">
        <f t="shared" si="72"/>
        <v>1.4</v>
      </c>
      <c r="R793" s="3">
        <f t="shared" si="73"/>
        <v>1.5114712880321131</v>
      </c>
      <c r="S793" s="3">
        <f t="shared" si="74"/>
        <v>7.5000000000000011E-2</v>
      </c>
      <c r="T793" s="9">
        <f t="shared" si="75"/>
        <v>0</v>
      </c>
      <c r="U793" s="9">
        <f t="shared" si="76"/>
        <v>5</v>
      </c>
      <c r="V793" s="9">
        <f t="shared" si="77"/>
        <v>2</v>
      </c>
    </row>
    <row r="794" spans="1:22" x14ac:dyDescent="0.25">
      <c r="A794" t="s">
        <v>4188</v>
      </c>
      <c r="B794" s="32" t="s">
        <v>2485</v>
      </c>
      <c r="C794" t="s">
        <v>202</v>
      </c>
      <c r="D794" t="s">
        <v>113</v>
      </c>
      <c r="E794" s="9">
        <v>1</v>
      </c>
      <c r="F794" s="9">
        <v>4</v>
      </c>
      <c r="G794" s="9">
        <v>0</v>
      </c>
      <c r="H794" s="9">
        <v>0</v>
      </c>
      <c r="I794" s="9">
        <v>2</v>
      </c>
      <c r="J794" s="9">
        <v>0</v>
      </c>
      <c r="K794">
        <v>4.1999999999999993</v>
      </c>
      <c r="L794" s="9">
        <v>1.4</v>
      </c>
      <c r="M794" s="19">
        <v>0</v>
      </c>
      <c r="N794" s="19">
        <v>1</v>
      </c>
      <c r="O794" s="19">
        <v>0</v>
      </c>
      <c r="P794" s="19">
        <v>0</v>
      </c>
      <c r="Q794" s="19">
        <f t="shared" si="72"/>
        <v>4.1999999999999993</v>
      </c>
      <c r="R794" s="3">
        <f t="shared" si="73"/>
        <v>1.542921274921718</v>
      </c>
      <c r="S794" s="3">
        <f t="shared" si="74"/>
        <v>7.4561403508771926E-2</v>
      </c>
      <c r="T794" s="9">
        <f t="shared" si="75"/>
        <v>0</v>
      </c>
      <c r="U794" s="9">
        <f t="shared" si="76"/>
        <v>4.1999999999999993</v>
      </c>
      <c r="V794" s="9">
        <f t="shared" si="77"/>
        <v>2</v>
      </c>
    </row>
    <row r="795" spans="1:22" x14ac:dyDescent="0.25">
      <c r="A795" t="s">
        <v>4424</v>
      </c>
      <c r="B795" s="32" t="s">
        <v>2501</v>
      </c>
      <c r="C795" t="s">
        <v>202</v>
      </c>
      <c r="D795" t="s">
        <v>113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>
        <v>1.4</v>
      </c>
      <c r="L795" s="9">
        <v>0</v>
      </c>
      <c r="M795" s="19">
        <v>0</v>
      </c>
      <c r="N795" s="19">
        <v>0</v>
      </c>
      <c r="O795" s="19">
        <v>0</v>
      </c>
      <c r="P795" s="19">
        <v>0</v>
      </c>
      <c r="Q795" s="19">
        <f t="shared" si="72"/>
        <v>1.4</v>
      </c>
      <c r="R795" s="3">
        <f t="shared" si="73"/>
        <v>0.404145188432738</v>
      </c>
      <c r="S795" s="3">
        <f t="shared" si="74"/>
        <v>4.6052631578947366E-2</v>
      </c>
      <c r="T795" s="9">
        <f t="shared" si="75"/>
        <v>0</v>
      </c>
      <c r="U795" s="9">
        <f t="shared" si="76"/>
        <v>1.4</v>
      </c>
      <c r="V795" s="9">
        <f t="shared" si="77"/>
        <v>1</v>
      </c>
    </row>
    <row r="796" spans="1:22" x14ac:dyDescent="0.25">
      <c r="A796" t="s">
        <v>4166</v>
      </c>
      <c r="B796" s="32" t="s">
        <v>2144</v>
      </c>
      <c r="C796" t="s">
        <v>202</v>
      </c>
      <c r="D796" t="s">
        <v>113</v>
      </c>
      <c r="E796" s="9">
        <v>1</v>
      </c>
      <c r="F796" s="9">
        <v>3</v>
      </c>
      <c r="G796" s="9">
        <v>1</v>
      </c>
      <c r="H796" s="9">
        <v>0</v>
      </c>
      <c r="I796" s="9">
        <v>1</v>
      </c>
      <c r="J796" s="9">
        <v>0</v>
      </c>
      <c r="K796">
        <v>1.4</v>
      </c>
      <c r="L796" s="9">
        <v>1.4</v>
      </c>
      <c r="M796" s="19">
        <v>1</v>
      </c>
      <c r="N796" s="19">
        <v>1</v>
      </c>
      <c r="O796" s="19">
        <v>1</v>
      </c>
      <c r="P796" s="19">
        <v>6</v>
      </c>
      <c r="Q796" s="19">
        <f t="shared" si="72"/>
        <v>1.4</v>
      </c>
      <c r="R796" s="3">
        <f t="shared" si="73"/>
        <v>1.6101006932562454</v>
      </c>
      <c r="S796" s="3">
        <f t="shared" si="74"/>
        <v>5.855263157894737E-2</v>
      </c>
      <c r="T796" s="9">
        <f t="shared" si="75"/>
        <v>0</v>
      </c>
      <c r="U796" s="9">
        <f t="shared" si="76"/>
        <v>6</v>
      </c>
      <c r="V796" s="9">
        <f t="shared" si="77"/>
        <v>2</v>
      </c>
    </row>
    <row r="797" spans="1:22" x14ac:dyDescent="0.25">
      <c r="A797" t="s">
        <v>3108</v>
      </c>
      <c r="B797" s="32" t="s">
        <v>2041</v>
      </c>
      <c r="C797" t="s">
        <v>202</v>
      </c>
      <c r="D797" t="s">
        <v>113</v>
      </c>
      <c r="E797" s="9">
        <v>0</v>
      </c>
      <c r="F797" s="9">
        <v>5</v>
      </c>
      <c r="G797" s="9">
        <v>0</v>
      </c>
      <c r="H797" s="9">
        <v>0</v>
      </c>
      <c r="I797" s="9">
        <v>0</v>
      </c>
      <c r="J797" s="9">
        <v>0</v>
      </c>
      <c r="K797">
        <v>16.799999999999997</v>
      </c>
      <c r="L797" s="9">
        <v>2.8</v>
      </c>
      <c r="M797" s="19">
        <v>3</v>
      </c>
      <c r="N797" s="19">
        <v>2</v>
      </c>
      <c r="O797" s="19">
        <v>1</v>
      </c>
      <c r="P797" s="19">
        <v>3</v>
      </c>
      <c r="Q797" s="19">
        <f t="shared" si="72"/>
        <v>16.799999999999997</v>
      </c>
      <c r="R797" s="3">
        <f t="shared" si="73"/>
        <v>4.7097577625413152</v>
      </c>
      <c r="S797" s="3">
        <f t="shared" si="74"/>
        <v>0.15789473684210523</v>
      </c>
      <c r="T797" s="9">
        <f t="shared" si="75"/>
        <v>0</v>
      </c>
      <c r="U797" s="9">
        <f t="shared" si="76"/>
        <v>16.799999999999997</v>
      </c>
      <c r="V797" s="9">
        <f t="shared" si="77"/>
        <v>6</v>
      </c>
    </row>
    <row r="798" spans="1:22" x14ac:dyDescent="0.25">
      <c r="A798" t="s">
        <v>3086</v>
      </c>
      <c r="B798" s="32" t="s">
        <v>2013</v>
      </c>
      <c r="C798" t="s">
        <v>202</v>
      </c>
      <c r="D798" t="s">
        <v>861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>
        <v>0</v>
      </c>
      <c r="L798" s="9">
        <v>0</v>
      </c>
      <c r="M798" s="19">
        <v>0</v>
      </c>
      <c r="N798" s="19">
        <v>0</v>
      </c>
      <c r="O798" s="19">
        <v>0</v>
      </c>
      <c r="P798" s="19">
        <v>1</v>
      </c>
      <c r="Q798" s="19">
        <f t="shared" si="72"/>
        <v>0</v>
      </c>
      <c r="R798" s="3">
        <f t="shared" si="73"/>
        <v>0.28867513459481287</v>
      </c>
      <c r="S798" s="3">
        <f t="shared" si="74"/>
        <v>3.2894736842105261E-2</v>
      </c>
      <c r="T798" s="9">
        <f t="shared" si="75"/>
        <v>0</v>
      </c>
      <c r="U798" s="9">
        <f t="shared" si="76"/>
        <v>1</v>
      </c>
      <c r="V798" s="9">
        <f t="shared" si="77"/>
        <v>0</v>
      </c>
    </row>
    <row r="799" spans="1:22" x14ac:dyDescent="0.25">
      <c r="A799" t="s">
        <v>3086</v>
      </c>
      <c r="B799" s="32" t="s">
        <v>2013</v>
      </c>
      <c r="C799" t="s">
        <v>202</v>
      </c>
      <c r="D799" t="s">
        <v>113</v>
      </c>
      <c r="E799" s="9">
        <v>3</v>
      </c>
      <c r="F799" s="9">
        <v>3</v>
      </c>
      <c r="G799" s="9">
        <v>1</v>
      </c>
      <c r="H799" s="9">
        <v>2</v>
      </c>
      <c r="I799" s="9">
        <v>0</v>
      </c>
      <c r="J799" s="9">
        <v>0</v>
      </c>
      <c r="K799">
        <v>11.2</v>
      </c>
      <c r="L799" s="9">
        <v>0</v>
      </c>
      <c r="M799" s="19">
        <v>4</v>
      </c>
      <c r="N799" s="19">
        <v>1</v>
      </c>
      <c r="O799" s="19">
        <v>4</v>
      </c>
      <c r="P799" s="19">
        <v>3</v>
      </c>
      <c r="Q799" s="19">
        <f t="shared" si="72"/>
        <v>11.2</v>
      </c>
      <c r="R799" s="3">
        <f t="shared" si="73"/>
        <v>3.0753664477389981</v>
      </c>
      <c r="S799" s="3">
        <f t="shared" si="74"/>
        <v>0.11769005847953218</v>
      </c>
      <c r="T799" s="9">
        <f t="shared" si="75"/>
        <v>0</v>
      </c>
      <c r="U799" s="9">
        <f t="shared" si="76"/>
        <v>11.2</v>
      </c>
      <c r="V799" s="9">
        <f t="shared" si="77"/>
        <v>4</v>
      </c>
    </row>
    <row r="800" spans="1:22" x14ac:dyDescent="0.25">
      <c r="A800" t="s">
        <v>2950</v>
      </c>
      <c r="B800" s="32" t="s">
        <v>2080</v>
      </c>
      <c r="C800" t="s">
        <v>202</v>
      </c>
      <c r="D800" t="s">
        <v>113</v>
      </c>
      <c r="E800" s="9">
        <v>2</v>
      </c>
      <c r="F800" s="9">
        <v>1</v>
      </c>
      <c r="G800" s="9">
        <v>1</v>
      </c>
      <c r="H800" s="9">
        <v>2</v>
      </c>
      <c r="I800" s="9">
        <v>2</v>
      </c>
      <c r="J800" s="9">
        <v>1</v>
      </c>
      <c r="K800">
        <v>5.6</v>
      </c>
      <c r="L800" s="9">
        <v>0</v>
      </c>
      <c r="M800" s="19">
        <v>2</v>
      </c>
      <c r="N800" s="19">
        <v>1</v>
      </c>
      <c r="O800" s="19">
        <v>2</v>
      </c>
      <c r="P800" s="19">
        <v>4</v>
      </c>
      <c r="Q800" s="19">
        <f t="shared" si="72"/>
        <v>5.6</v>
      </c>
      <c r="R800" s="3">
        <f t="shared" si="73"/>
        <v>1.5059478038361049</v>
      </c>
      <c r="S800" s="3">
        <f t="shared" si="74"/>
        <v>7.0574162679425845E-2</v>
      </c>
      <c r="T800" s="9">
        <f t="shared" si="75"/>
        <v>0</v>
      </c>
      <c r="U800" s="9">
        <f t="shared" si="76"/>
        <v>5.6</v>
      </c>
      <c r="V800" s="9">
        <f t="shared" si="77"/>
        <v>2</v>
      </c>
    </row>
    <row r="801" spans="1:22" x14ac:dyDescent="0.25">
      <c r="A801" t="s">
        <v>3883</v>
      </c>
      <c r="B801" s="32" t="s">
        <v>2022</v>
      </c>
      <c r="C801" t="s">
        <v>202</v>
      </c>
      <c r="D801" t="s">
        <v>113</v>
      </c>
      <c r="E801" s="9">
        <v>5</v>
      </c>
      <c r="F801" s="9">
        <v>81</v>
      </c>
      <c r="G801" s="9">
        <v>9</v>
      </c>
      <c r="H801" s="9">
        <v>8</v>
      </c>
      <c r="I801" s="9">
        <v>11</v>
      </c>
      <c r="J801" s="9">
        <v>9</v>
      </c>
      <c r="K801">
        <v>54.599999999999994</v>
      </c>
      <c r="L801" s="9">
        <v>14</v>
      </c>
      <c r="M801" s="19">
        <v>12</v>
      </c>
      <c r="N801" s="19">
        <v>0</v>
      </c>
      <c r="O801" s="19">
        <v>13</v>
      </c>
      <c r="P801" s="19">
        <v>15</v>
      </c>
      <c r="Q801" s="19">
        <f t="shared" si="72"/>
        <v>54.599999999999994</v>
      </c>
      <c r="R801" s="3">
        <f t="shared" si="73"/>
        <v>23.699405439415948</v>
      </c>
      <c r="S801" s="3">
        <f t="shared" si="74"/>
        <v>0.6925837320574163</v>
      </c>
      <c r="T801" s="9">
        <f t="shared" si="75"/>
        <v>0</v>
      </c>
      <c r="U801" s="9">
        <f t="shared" si="76"/>
        <v>81</v>
      </c>
      <c r="V801" s="9">
        <f t="shared" si="77"/>
        <v>30</v>
      </c>
    </row>
    <row r="802" spans="1:22" x14ac:dyDescent="0.25">
      <c r="A802" t="s">
        <v>4140</v>
      </c>
      <c r="B802" s="32" t="s">
        <v>2547</v>
      </c>
      <c r="C802" t="s">
        <v>202</v>
      </c>
      <c r="D802" t="s">
        <v>113</v>
      </c>
      <c r="E802" s="9">
        <v>2</v>
      </c>
      <c r="F802" s="9">
        <v>1</v>
      </c>
      <c r="G802" s="9">
        <v>0</v>
      </c>
      <c r="H802" s="9">
        <v>0</v>
      </c>
      <c r="I802" s="9">
        <v>0</v>
      </c>
      <c r="J802" s="9">
        <v>0</v>
      </c>
      <c r="K802">
        <v>0</v>
      </c>
      <c r="L802" s="9">
        <v>0</v>
      </c>
      <c r="M802" s="19">
        <v>0</v>
      </c>
      <c r="N802" s="19">
        <v>1</v>
      </c>
      <c r="O802" s="19">
        <v>0</v>
      </c>
      <c r="P802" s="19">
        <v>0</v>
      </c>
      <c r="Q802" s="19">
        <f t="shared" si="72"/>
        <v>0</v>
      </c>
      <c r="R802" s="3">
        <f t="shared" si="73"/>
        <v>0.6513389472789296</v>
      </c>
      <c r="S802" s="3">
        <f t="shared" si="74"/>
        <v>4.3859649122807015E-2</v>
      </c>
      <c r="T802" s="9">
        <f t="shared" si="75"/>
        <v>0</v>
      </c>
      <c r="U802" s="9">
        <f t="shared" si="76"/>
        <v>2</v>
      </c>
      <c r="V802" s="9">
        <f t="shared" si="77"/>
        <v>1</v>
      </c>
    </row>
    <row r="803" spans="1:22" x14ac:dyDescent="0.25">
      <c r="A803" t="s">
        <v>4279</v>
      </c>
      <c r="B803" s="32" t="s">
        <v>1995</v>
      </c>
      <c r="C803" t="s">
        <v>202</v>
      </c>
      <c r="D803" t="s">
        <v>113</v>
      </c>
      <c r="E803" s="9">
        <v>8</v>
      </c>
      <c r="F803" s="9">
        <v>1</v>
      </c>
      <c r="G803" s="9">
        <v>0</v>
      </c>
      <c r="H803" s="9">
        <v>0</v>
      </c>
      <c r="I803" s="9">
        <v>1</v>
      </c>
      <c r="J803" s="9">
        <v>0</v>
      </c>
      <c r="K803">
        <v>0</v>
      </c>
      <c r="L803" s="9">
        <v>0</v>
      </c>
      <c r="M803" s="19">
        <v>1</v>
      </c>
      <c r="N803" s="19">
        <v>0</v>
      </c>
      <c r="O803" s="19">
        <v>0</v>
      </c>
      <c r="P803" s="19">
        <v>0</v>
      </c>
      <c r="Q803" s="19">
        <f t="shared" si="72"/>
        <v>0</v>
      </c>
      <c r="R803" s="3">
        <f t="shared" si="73"/>
        <v>2.2746961169005462</v>
      </c>
      <c r="S803" s="3">
        <f t="shared" si="74"/>
        <v>9.0460526315789477E-2</v>
      </c>
      <c r="T803" s="9">
        <f t="shared" si="75"/>
        <v>0</v>
      </c>
      <c r="U803" s="9">
        <f t="shared" si="76"/>
        <v>8</v>
      </c>
      <c r="V803" s="9">
        <f t="shared" si="77"/>
        <v>3</v>
      </c>
    </row>
    <row r="804" spans="1:22" x14ac:dyDescent="0.25">
      <c r="A804" t="s">
        <v>4155</v>
      </c>
      <c r="B804" s="32" t="s">
        <v>2555</v>
      </c>
      <c r="C804" t="s">
        <v>202</v>
      </c>
      <c r="D804" t="s">
        <v>113</v>
      </c>
      <c r="E804" s="9">
        <v>4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>
        <v>0</v>
      </c>
      <c r="L804" s="9">
        <v>0</v>
      </c>
      <c r="M804" s="19">
        <v>0</v>
      </c>
      <c r="N804" s="19">
        <v>4</v>
      </c>
      <c r="O804" s="19">
        <v>0</v>
      </c>
      <c r="P804" s="19">
        <v>0</v>
      </c>
      <c r="Q804" s="19">
        <f t="shared" si="72"/>
        <v>0</v>
      </c>
      <c r="R804" s="3">
        <f t="shared" si="73"/>
        <v>1.556997888323046</v>
      </c>
      <c r="S804" s="3">
        <f t="shared" si="74"/>
        <v>0.13157894736842105</v>
      </c>
      <c r="T804" s="9">
        <f t="shared" si="75"/>
        <v>0</v>
      </c>
      <c r="U804" s="9">
        <f t="shared" si="76"/>
        <v>4</v>
      </c>
      <c r="V804" s="9">
        <f t="shared" si="77"/>
        <v>2</v>
      </c>
    </row>
    <row r="805" spans="1:22" x14ac:dyDescent="0.25">
      <c r="A805" t="s">
        <v>4092</v>
      </c>
      <c r="B805" s="32" t="s">
        <v>2550</v>
      </c>
      <c r="C805" t="s">
        <v>202</v>
      </c>
      <c r="D805" t="s">
        <v>113</v>
      </c>
      <c r="E805" s="9">
        <v>14</v>
      </c>
      <c r="F805" s="9">
        <v>0</v>
      </c>
      <c r="G805" s="9">
        <v>0</v>
      </c>
      <c r="H805" s="9">
        <v>0</v>
      </c>
      <c r="I805" s="9">
        <v>1</v>
      </c>
      <c r="J805" s="9">
        <v>0</v>
      </c>
      <c r="K805">
        <v>0</v>
      </c>
      <c r="L805" s="9">
        <v>0</v>
      </c>
      <c r="M805" s="19">
        <v>0</v>
      </c>
      <c r="N805" s="19">
        <v>0</v>
      </c>
      <c r="O805" s="19">
        <v>0</v>
      </c>
      <c r="P805" s="19">
        <v>0</v>
      </c>
      <c r="Q805" s="19">
        <f t="shared" si="72"/>
        <v>0</v>
      </c>
      <c r="R805" s="3">
        <f t="shared" si="73"/>
        <v>4.0254869835270179</v>
      </c>
      <c r="S805" s="3">
        <f t="shared" si="74"/>
        <v>0.24671052631578949</v>
      </c>
      <c r="T805" s="9">
        <f t="shared" si="75"/>
        <v>0</v>
      </c>
      <c r="U805" s="9">
        <f t="shared" si="76"/>
        <v>14</v>
      </c>
      <c r="V805" s="9">
        <f t="shared" si="77"/>
        <v>5</v>
      </c>
    </row>
    <row r="806" spans="1:22" x14ac:dyDescent="0.25">
      <c r="A806" t="s">
        <v>4083</v>
      </c>
      <c r="B806" s="32" t="s">
        <v>2561</v>
      </c>
      <c r="C806" t="s">
        <v>202</v>
      </c>
      <c r="D806" t="s">
        <v>113</v>
      </c>
      <c r="E806" s="9">
        <v>8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>
        <v>0</v>
      </c>
      <c r="L806" s="9">
        <v>0</v>
      </c>
      <c r="M806" s="19">
        <v>0</v>
      </c>
      <c r="N806" s="19">
        <v>2</v>
      </c>
      <c r="O806" s="19">
        <v>0</v>
      </c>
      <c r="P806" s="19">
        <v>0</v>
      </c>
      <c r="Q806" s="19">
        <f t="shared" si="72"/>
        <v>0</v>
      </c>
      <c r="R806" s="3">
        <f t="shared" si="73"/>
        <v>2.3290003057626301</v>
      </c>
      <c r="S806" s="3">
        <f t="shared" si="74"/>
        <v>0.16447368421052633</v>
      </c>
      <c r="T806" s="9">
        <f t="shared" si="75"/>
        <v>0</v>
      </c>
      <c r="U806" s="9">
        <f t="shared" si="76"/>
        <v>8</v>
      </c>
      <c r="V806" s="9">
        <f t="shared" si="77"/>
        <v>3</v>
      </c>
    </row>
    <row r="807" spans="1:22" x14ac:dyDescent="0.25">
      <c r="A807" t="s">
        <v>4048</v>
      </c>
      <c r="B807" s="32" t="s">
        <v>2418</v>
      </c>
      <c r="C807" t="s">
        <v>202</v>
      </c>
      <c r="D807" t="s">
        <v>113</v>
      </c>
      <c r="E807" s="9">
        <v>0</v>
      </c>
      <c r="F807" s="9">
        <v>1</v>
      </c>
      <c r="G807" s="9">
        <v>1</v>
      </c>
      <c r="H807" s="9">
        <v>2</v>
      </c>
      <c r="I807" s="9">
        <v>0</v>
      </c>
      <c r="J807" s="9">
        <v>1</v>
      </c>
      <c r="K807">
        <v>11.2</v>
      </c>
      <c r="L807" s="9">
        <v>0</v>
      </c>
      <c r="M807" s="19">
        <v>0</v>
      </c>
      <c r="N807" s="19">
        <v>0</v>
      </c>
      <c r="O807" s="19">
        <v>3</v>
      </c>
      <c r="P807" s="19">
        <v>2</v>
      </c>
      <c r="Q807" s="19">
        <f t="shared" si="72"/>
        <v>11.2</v>
      </c>
      <c r="R807" s="3">
        <f t="shared" si="73"/>
        <v>3.1332043816147226</v>
      </c>
      <c r="S807" s="3">
        <f t="shared" si="74"/>
        <v>9.9624060150375934E-2</v>
      </c>
      <c r="T807" s="9">
        <f t="shared" si="75"/>
        <v>0</v>
      </c>
      <c r="U807" s="9">
        <f t="shared" si="76"/>
        <v>11.2</v>
      </c>
      <c r="V807" s="9">
        <f t="shared" si="77"/>
        <v>4</v>
      </c>
    </row>
    <row r="808" spans="1:22" x14ac:dyDescent="0.25">
      <c r="A808" t="s">
        <v>2776</v>
      </c>
      <c r="B808" s="32" t="s">
        <v>1913</v>
      </c>
      <c r="C808" t="s">
        <v>202</v>
      </c>
      <c r="D808" t="s">
        <v>113</v>
      </c>
      <c r="E808" s="9">
        <v>0</v>
      </c>
      <c r="F808" s="9">
        <v>0</v>
      </c>
      <c r="G808" s="9">
        <v>1</v>
      </c>
      <c r="H808" s="9">
        <v>0</v>
      </c>
      <c r="I808" s="9">
        <v>1</v>
      </c>
      <c r="J808" s="9">
        <v>0</v>
      </c>
      <c r="K808">
        <v>0</v>
      </c>
      <c r="L808" s="9">
        <v>1.4</v>
      </c>
      <c r="M808" s="19">
        <v>1</v>
      </c>
      <c r="N808" s="19">
        <v>0</v>
      </c>
      <c r="O808" s="19">
        <v>1</v>
      </c>
      <c r="P808" s="19">
        <v>4</v>
      </c>
      <c r="Q808" s="19">
        <f t="shared" si="72"/>
        <v>0</v>
      </c>
      <c r="R808" s="3">
        <f t="shared" si="73"/>
        <v>1.1519417072793645</v>
      </c>
      <c r="S808" s="3">
        <f t="shared" si="74"/>
        <v>5.1535087719298246E-2</v>
      </c>
      <c r="T808" s="9">
        <f t="shared" si="75"/>
        <v>0</v>
      </c>
      <c r="U808" s="9">
        <f t="shared" si="76"/>
        <v>4</v>
      </c>
      <c r="V808" s="9">
        <f t="shared" si="77"/>
        <v>2</v>
      </c>
    </row>
    <row r="809" spans="1:22" x14ac:dyDescent="0.25">
      <c r="A809" t="s">
        <v>4119</v>
      </c>
      <c r="B809" s="32" t="s">
        <v>2098</v>
      </c>
      <c r="C809" t="s">
        <v>202</v>
      </c>
      <c r="D809" t="s">
        <v>113</v>
      </c>
      <c r="E809" s="9">
        <v>1</v>
      </c>
      <c r="F809" s="9">
        <v>0</v>
      </c>
      <c r="G809" s="9">
        <v>1</v>
      </c>
      <c r="H809" s="9">
        <v>0</v>
      </c>
      <c r="I809" s="9">
        <v>0</v>
      </c>
      <c r="J809" s="9">
        <v>0</v>
      </c>
      <c r="K809">
        <v>4.1999999999999993</v>
      </c>
      <c r="L809" s="9">
        <v>0</v>
      </c>
      <c r="M809" s="19">
        <v>1</v>
      </c>
      <c r="N809" s="19">
        <v>1</v>
      </c>
      <c r="O809" s="19">
        <v>0</v>
      </c>
      <c r="P809" s="19">
        <v>0</v>
      </c>
      <c r="Q809" s="19">
        <f t="shared" si="72"/>
        <v>4.1999999999999993</v>
      </c>
      <c r="R809" s="3">
        <f t="shared" si="73"/>
        <v>1.2074265144839198</v>
      </c>
      <c r="S809" s="3">
        <f t="shared" si="74"/>
        <v>5.3947368421052633E-2</v>
      </c>
      <c r="T809" s="9">
        <f t="shared" si="75"/>
        <v>0</v>
      </c>
      <c r="U809" s="9">
        <f t="shared" si="76"/>
        <v>4.1999999999999993</v>
      </c>
      <c r="V809" s="9">
        <f t="shared" si="77"/>
        <v>2</v>
      </c>
    </row>
    <row r="810" spans="1:22" x14ac:dyDescent="0.25">
      <c r="A810" t="s">
        <v>4143</v>
      </c>
      <c r="B810" s="32" t="s">
        <v>2467</v>
      </c>
      <c r="C810" t="s">
        <v>202</v>
      </c>
      <c r="D810" t="s">
        <v>113</v>
      </c>
      <c r="E810" s="9">
        <v>0</v>
      </c>
      <c r="F810" s="9">
        <v>1</v>
      </c>
      <c r="G810" s="9">
        <v>1</v>
      </c>
      <c r="H810" s="9">
        <v>0</v>
      </c>
      <c r="I810" s="9">
        <v>0</v>
      </c>
      <c r="J810" s="9">
        <v>0</v>
      </c>
      <c r="K810">
        <v>7</v>
      </c>
      <c r="L810" s="9">
        <v>0</v>
      </c>
      <c r="M810" s="19">
        <v>0</v>
      </c>
      <c r="N810" s="19">
        <v>1</v>
      </c>
      <c r="O810" s="19">
        <v>0</v>
      </c>
      <c r="P810" s="19">
        <v>0</v>
      </c>
      <c r="Q810" s="19">
        <f t="shared" si="72"/>
        <v>7</v>
      </c>
      <c r="R810" s="3">
        <f t="shared" si="73"/>
        <v>1.9924098397912438</v>
      </c>
      <c r="S810" s="3">
        <f t="shared" si="74"/>
        <v>8.2236842105263164E-2</v>
      </c>
      <c r="T810" s="9">
        <f t="shared" si="75"/>
        <v>0</v>
      </c>
      <c r="U810" s="9">
        <f t="shared" si="76"/>
        <v>7</v>
      </c>
      <c r="V810" s="9">
        <f t="shared" si="77"/>
        <v>3</v>
      </c>
    </row>
    <row r="811" spans="1:22" x14ac:dyDescent="0.25">
      <c r="A811" t="s">
        <v>4093</v>
      </c>
      <c r="B811" s="32" t="s">
        <v>2422</v>
      </c>
      <c r="C811" t="s">
        <v>202</v>
      </c>
      <c r="D811" t="s">
        <v>113</v>
      </c>
      <c r="E811" s="9">
        <v>1</v>
      </c>
      <c r="F811" s="9">
        <v>1</v>
      </c>
      <c r="G811" s="9">
        <v>1</v>
      </c>
      <c r="H811" s="9">
        <v>0</v>
      </c>
      <c r="I811" s="9">
        <v>4</v>
      </c>
      <c r="J811" s="9">
        <v>3</v>
      </c>
      <c r="K811">
        <v>12.6</v>
      </c>
      <c r="L811" s="9">
        <v>0</v>
      </c>
      <c r="M811" s="19">
        <v>0</v>
      </c>
      <c r="N811" s="19">
        <v>0</v>
      </c>
      <c r="O811" s="19">
        <v>3</v>
      </c>
      <c r="P811" s="19">
        <v>6</v>
      </c>
      <c r="Q811" s="19">
        <f t="shared" si="72"/>
        <v>12.6</v>
      </c>
      <c r="R811" s="3">
        <f t="shared" si="73"/>
        <v>3.6748118896403965</v>
      </c>
      <c r="S811" s="3">
        <f t="shared" si="74"/>
        <v>0.12993421052631579</v>
      </c>
      <c r="T811" s="9">
        <f t="shared" si="75"/>
        <v>0</v>
      </c>
      <c r="U811" s="9">
        <f t="shared" si="76"/>
        <v>12.6</v>
      </c>
      <c r="V811" s="9">
        <f t="shared" si="77"/>
        <v>5</v>
      </c>
    </row>
    <row r="812" spans="1:22" x14ac:dyDescent="0.25">
      <c r="A812" t="s">
        <v>3637</v>
      </c>
      <c r="B812" s="32" t="s">
        <v>1734</v>
      </c>
      <c r="C812" t="s">
        <v>202</v>
      </c>
      <c r="D812" t="s">
        <v>119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>
        <v>0</v>
      </c>
      <c r="L812" s="9">
        <v>0</v>
      </c>
      <c r="M812" s="19">
        <v>0</v>
      </c>
      <c r="N812" s="19">
        <v>1</v>
      </c>
      <c r="O812" s="19">
        <v>0</v>
      </c>
      <c r="P812" s="19">
        <v>0</v>
      </c>
      <c r="Q812" s="19">
        <f t="shared" si="72"/>
        <v>0</v>
      </c>
      <c r="R812" s="3">
        <f t="shared" si="73"/>
        <v>0.28867513459481287</v>
      </c>
      <c r="S812" s="3">
        <f t="shared" si="74"/>
        <v>3.2894736842105261E-2</v>
      </c>
      <c r="T812" s="9">
        <f t="shared" si="75"/>
        <v>0</v>
      </c>
      <c r="U812" s="9">
        <f t="shared" si="76"/>
        <v>1</v>
      </c>
      <c r="V812" s="9">
        <f t="shared" si="77"/>
        <v>0</v>
      </c>
    </row>
    <row r="813" spans="1:22" x14ac:dyDescent="0.25">
      <c r="A813" t="s">
        <v>3880</v>
      </c>
      <c r="B813" s="32" t="s">
        <v>2121</v>
      </c>
      <c r="C813" t="s">
        <v>202</v>
      </c>
      <c r="D813" t="s">
        <v>113</v>
      </c>
      <c r="E813" s="9">
        <v>1</v>
      </c>
      <c r="F813" s="9">
        <v>0</v>
      </c>
      <c r="G813" s="9">
        <v>1</v>
      </c>
      <c r="H813" s="9">
        <v>0</v>
      </c>
      <c r="I813" s="9">
        <v>0</v>
      </c>
      <c r="J813" s="9">
        <v>1</v>
      </c>
      <c r="K813">
        <v>5.6</v>
      </c>
      <c r="L813" s="9">
        <v>0</v>
      </c>
      <c r="M813" s="19">
        <v>1</v>
      </c>
      <c r="N813" s="19">
        <v>0</v>
      </c>
      <c r="O813" s="19">
        <v>0</v>
      </c>
      <c r="P813" s="19">
        <v>0</v>
      </c>
      <c r="Q813" s="19">
        <f t="shared" si="72"/>
        <v>5.6</v>
      </c>
      <c r="R813" s="3">
        <f t="shared" si="73"/>
        <v>1.5863050262681626</v>
      </c>
      <c r="S813" s="3">
        <f t="shared" si="74"/>
        <v>6.3157894736842107E-2</v>
      </c>
      <c r="T813" s="9">
        <f t="shared" si="75"/>
        <v>0</v>
      </c>
      <c r="U813" s="9">
        <f t="shared" si="76"/>
        <v>5.6</v>
      </c>
      <c r="V813" s="9">
        <f t="shared" si="77"/>
        <v>2</v>
      </c>
    </row>
    <row r="814" spans="1:22" x14ac:dyDescent="0.25">
      <c r="A814" t="s">
        <v>4220</v>
      </c>
      <c r="B814" s="32" t="s">
        <v>2407</v>
      </c>
      <c r="C814" t="s">
        <v>202</v>
      </c>
      <c r="D814" t="s">
        <v>113</v>
      </c>
      <c r="E814" s="9">
        <v>3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>
        <v>4.1999999999999993</v>
      </c>
      <c r="L814" s="9">
        <v>0</v>
      </c>
      <c r="M814" s="19">
        <v>0</v>
      </c>
      <c r="N814" s="19">
        <v>0</v>
      </c>
      <c r="O814" s="19">
        <v>1</v>
      </c>
      <c r="P814" s="19">
        <v>2</v>
      </c>
      <c r="Q814" s="19">
        <f t="shared" si="72"/>
        <v>4.1999999999999993</v>
      </c>
      <c r="R814" s="3">
        <f t="shared" si="73"/>
        <v>1.4450542613278636</v>
      </c>
      <c r="S814" s="3">
        <f t="shared" si="74"/>
        <v>8.3881578947368418E-2</v>
      </c>
      <c r="T814" s="9">
        <f t="shared" si="75"/>
        <v>0</v>
      </c>
      <c r="U814" s="9">
        <f t="shared" si="76"/>
        <v>4.1999999999999993</v>
      </c>
      <c r="V814" s="9">
        <f t="shared" si="77"/>
        <v>2</v>
      </c>
    </row>
    <row r="815" spans="1:22" x14ac:dyDescent="0.25">
      <c r="A815" t="s">
        <v>4381</v>
      </c>
      <c r="B815" s="32" t="s">
        <v>2456</v>
      </c>
      <c r="C815" t="s">
        <v>202</v>
      </c>
      <c r="D815" t="s">
        <v>113</v>
      </c>
      <c r="E815" s="9">
        <v>0</v>
      </c>
      <c r="F815" s="9">
        <v>0</v>
      </c>
      <c r="G815" s="9">
        <v>0</v>
      </c>
      <c r="H815" s="9">
        <v>1</v>
      </c>
      <c r="I815" s="9">
        <v>0</v>
      </c>
      <c r="J815" s="9">
        <v>0</v>
      </c>
      <c r="K815">
        <v>0</v>
      </c>
      <c r="L815" s="9">
        <v>0</v>
      </c>
      <c r="M815" s="19">
        <v>0</v>
      </c>
      <c r="N815" s="19">
        <v>0</v>
      </c>
      <c r="O815" s="19">
        <v>0</v>
      </c>
      <c r="P815" s="19">
        <v>0</v>
      </c>
      <c r="Q815" s="19">
        <f t="shared" si="72"/>
        <v>0</v>
      </c>
      <c r="R815" s="3">
        <f t="shared" si="73"/>
        <v>0.28867513459481287</v>
      </c>
      <c r="S815" s="3">
        <f t="shared" si="74"/>
        <v>3.2894736842105261E-2</v>
      </c>
      <c r="T815" s="9">
        <f t="shared" si="75"/>
        <v>0</v>
      </c>
      <c r="U815" s="9">
        <f t="shared" si="76"/>
        <v>1</v>
      </c>
      <c r="V815" s="9">
        <f t="shared" si="77"/>
        <v>0</v>
      </c>
    </row>
    <row r="816" spans="1:22" x14ac:dyDescent="0.25">
      <c r="A816" t="s">
        <v>4069</v>
      </c>
      <c r="B816" s="32" t="s">
        <v>2153</v>
      </c>
      <c r="C816" t="s">
        <v>202</v>
      </c>
      <c r="D816" t="s">
        <v>113</v>
      </c>
      <c r="E816" s="9">
        <v>1</v>
      </c>
      <c r="F816" s="9">
        <v>1</v>
      </c>
      <c r="G816" s="9">
        <v>2</v>
      </c>
      <c r="H816" s="9">
        <v>1</v>
      </c>
      <c r="I816" s="9">
        <v>2</v>
      </c>
      <c r="J816" s="9">
        <v>2</v>
      </c>
      <c r="K816">
        <v>9.7999999999999989</v>
      </c>
      <c r="L816" s="9">
        <v>1.4</v>
      </c>
      <c r="M816" s="19">
        <v>0</v>
      </c>
      <c r="N816" s="19">
        <v>0</v>
      </c>
      <c r="O816" s="19">
        <v>2</v>
      </c>
      <c r="P816" s="19">
        <v>3</v>
      </c>
      <c r="Q816" s="19">
        <f t="shared" si="72"/>
        <v>9.7999999999999989</v>
      </c>
      <c r="R816" s="3">
        <f t="shared" si="73"/>
        <v>2.5775252401550528</v>
      </c>
      <c r="S816" s="3">
        <f t="shared" si="74"/>
        <v>8.2894736842105257E-2</v>
      </c>
      <c r="T816" s="9">
        <f t="shared" si="75"/>
        <v>0</v>
      </c>
      <c r="U816" s="9">
        <f t="shared" si="76"/>
        <v>9.7999999999999989</v>
      </c>
      <c r="V816" s="9">
        <f t="shared" si="77"/>
        <v>3</v>
      </c>
    </row>
    <row r="817" spans="1:22" x14ac:dyDescent="0.25">
      <c r="A817" t="s">
        <v>4215</v>
      </c>
      <c r="B817" s="32" t="s">
        <v>2413</v>
      </c>
      <c r="C817" t="s">
        <v>202</v>
      </c>
      <c r="D817" t="s">
        <v>113</v>
      </c>
      <c r="E817" s="9">
        <v>1</v>
      </c>
      <c r="F817" s="9">
        <v>1</v>
      </c>
      <c r="G817" s="9">
        <v>0</v>
      </c>
      <c r="H817" s="9">
        <v>0</v>
      </c>
      <c r="I817" s="9">
        <v>0</v>
      </c>
      <c r="J817" s="9">
        <v>0</v>
      </c>
      <c r="K817">
        <v>1.4</v>
      </c>
      <c r="L817" s="9">
        <v>0</v>
      </c>
      <c r="M817" s="19">
        <v>0</v>
      </c>
      <c r="N817" s="19">
        <v>0</v>
      </c>
      <c r="O817" s="19">
        <v>0</v>
      </c>
      <c r="P817" s="19">
        <v>2</v>
      </c>
      <c r="Q817" s="19">
        <f t="shared" si="72"/>
        <v>1.4</v>
      </c>
      <c r="R817" s="3">
        <f t="shared" si="73"/>
        <v>0.70903263163783425</v>
      </c>
      <c r="S817" s="3">
        <f t="shared" si="74"/>
        <v>4.4407894736842111E-2</v>
      </c>
      <c r="T817" s="9">
        <f t="shared" si="75"/>
        <v>0</v>
      </c>
      <c r="U817" s="9">
        <f t="shared" si="76"/>
        <v>2</v>
      </c>
      <c r="V817" s="9">
        <f t="shared" si="77"/>
        <v>1</v>
      </c>
    </row>
    <row r="818" spans="1:22" x14ac:dyDescent="0.25">
      <c r="A818" t="s">
        <v>4386</v>
      </c>
      <c r="B818" s="32" t="s">
        <v>2427</v>
      </c>
      <c r="C818" t="s">
        <v>202</v>
      </c>
      <c r="D818" t="s">
        <v>113</v>
      </c>
      <c r="E818" s="9">
        <v>0</v>
      </c>
      <c r="F818" s="9">
        <v>0</v>
      </c>
      <c r="G818" s="9">
        <v>0</v>
      </c>
      <c r="H818" s="9">
        <v>1</v>
      </c>
      <c r="I818" s="9">
        <v>1</v>
      </c>
      <c r="J818" s="9">
        <v>0</v>
      </c>
      <c r="K818">
        <v>1.4</v>
      </c>
      <c r="L818" s="9">
        <v>0</v>
      </c>
      <c r="M818" s="19">
        <v>0</v>
      </c>
      <c r="N818" s="19">
        <v>0</v>
      </c>
      <c r="O818" s="19">
        <v>0</v>
      </c>
      <c r="P818" s="19">
        <v>0</v>
      </c>
      <c r="Q818" s="19">
        <f t="shared" si="72"/>
        <v>1.4</v>
      </c>
      <c r="R818" s="3">
        <f t="shared" si="73"/>
        <v>0.52194275780418908</v>
      </c>
      <c r="S818" s="3">
        <f t="shared" si="74"/>
        <v>3.7280701754385963E-2</v>
      </c>
      <c r="T818" s="9">
        <f t="shared" si="75"/>
        <v>0</v>
      </c>
      <c r="U818" s="9">
        <f t="shared" si="76"/>
        <v>1.4</v>
      </c>
      <c r="V818" s="9">
        <f t="shared" si="77"/>
        <v>1</v>
      </c>
    </row>
    <row r="819" spans="1:22" x14ac:dyDescent="0.25">
      <c r="A819" t="s">
        <v>3881</v>
      </c>
      <c r="B819" s="32" t="s">
        <v>2394</v>
      </c>
      <c r="C819" t="s">
        <v>202</v>
      </c>
      <c r="D819" t="s">
        <v>113</v>
      </c>
      <c r="E819" s="9">
        <v>0</v>
      </c>
      <c r="F819" s="9">
        <v>0</v>
      </c>
      <c r="G819" s="9">
        <v>1</v>
      </c>
      <c r="H819" s="9">
        <v>1</v>
      </c>
      <c r="I819" s="9">
        <v>0</v>
      </c>
      <c r="J819" s="9">
        <v>0</v>
      </c>
      <c r="K819">
        <v>0</v>
      </c>
      <c r="L819" s="9">
        <v>0</v>
      </c>
      <c r="M819" s="19">
        <v>0</v>
      </c>
      <c r="N819" s="19">
        <v>1</v>
      </c>
      <c r="O819" s="19">
        <v>0</v>
      </c>
      <c r="P819" s="19">
        <v>0</v>
      </c>
      <c r="Q819" s="19">
        <f t="shared" si="72"/>
        <v>0</v>
      </c>
      <c r="R819" s="3">
        <f t="shared" si="73"/>
        <v>0.45226701686664544</v>
      </c>
      <c r="S819" s="3">
        <f t="shared" si="74"/>
        <v>3.2894736842105261E-2</v>
      </c>
      <c r="T819" s="9">
        <f t="shared" si="75"/>
        <v>0</v>
      </c>
      <c r="U819" s="9">
        <f t="shared" si="76"/>
        <v>1</v>
      </c>
      <c r="V819" s="9">
        <f t="shared" si="77"/>
        <v>1</v>
      </c>
    </row>
    <row r="820" spans="1:22" x14ac:dyDescent="0.25">
      <c r="A820" t="s">
        <v>4157</v>
      </c>
      <c r="B820" s="32" t="s">
        <v>2460</v>
      </c>
      <c r="C820" t="s">
        <v>202</v>
      </c>
      <c r="D820" t="s">
        <v>113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>
        <v>1.4</v>
      </c>
      <c r="L820" s="9">
        <v>0</v>
      </c>
      <c r="M820" s="19">
        <v>0</v>
      </c>
      <c r="N820" s="19">
        <v>1</v>
      </c>
      <c r="O820" s="19">
        <v>0</v>
      </c>
      <c r="P820" s="19">
        <v>0</v>
      </c>
      <c r="Q820" s="19">
        <f t="shared" si="72"/>
        <v>1.4</v>
      </c>
      <c r="R820" s="3">
        <f t="shared" si="73"/>
        <v>0.47482054026183984</v>
      </c>
      <c r="S820" s="3">
        <f t="shared" si="74"/>
        <v>3.9473684210526314E-2</v>
      </c>
      <c r="T820" s="9">
        <f t="shared" si="75"/>
        <v>0</v>
      </c>
      <c r="U820" s="9">
        <f t="shared" si="76"/>
        <v>1.4</v>
      </c>
      <c r="V820" s="9">
        <f t="shared" si="77"/>
        <v>1</v>
      </c>
    </row>
    <row r="821" spans="1:22" x14ac:dyDescent="0.25">
      <c r="A821" t="s">
        <v>627</v>
      </c>
      <c r="B821" s="32" t="s">
        <v>137</v>
      </c>
      <c r="C821" t="s">
        <v>202</v>
      </c>
      <c r="D821" t="s">
        <v>15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>
        <v>0</v>
      </c>
      <c r="L821" s="9">
        <v>28</v>
      </c>
      <c r="M821" s="19">
        <v>0</v>
      </c>
      <c r="N821" s="19">
        <v>0</v>
      </c>
      <c r="O821" s="19">
        <v>0</v>
      </c>
      <c r="P821" s="19">
        <v>0</v>
      </c>
      <c r="Q821" s="19">
        <f t="shared" si="72"/>
        <v>0</v>
      </c>
      <c r="R821" s="3">
        <f t="shared" si="73"/>
        <v>8.0829037686547611</v>
      </c>
      <c r="S821" s="3">
        <f t="shared" si="74"/>
        <v>0.92105263157894746</v>
      </c>
      <c r="T821" s="9">
        <f t="shared" si="75"/>
        <v>0</v>
      </c>
      <c r="U821" s="9">
        <f t="shared" si="76"/>
        <v>28</v>
      </c>
      <c r="V821" s="9">
        <f t="shared" si="77"/>
        <v>10</v>
      </c>
    </row>
    <row r="822" spans="1:22" x14ac:dyDescent="0.25">
      <c r="A822" t="s">
        <v>627</v>
      </c>
      <c r="B822" s="32" t="s">
        <v>137</v>
      </c>
      <c r="C822" t="s">
        <v>202</v>
      </c>
      <c r="D822" t="s">
        <v>5604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>
        <v>0</v>
      </c>
      <c r="L822" s="9">
        <v>0</v>
      </c>
      <c r="M822" s="19">
        <v>0</v>
      </c>
      <c r="N822" s="19">
        <v>0</v>
      </c>
      <c r="O822" s="19">
        <v>0</v>
      </c>
      <c r="P822" s="19">
        <v>1</v>
      </c>
      <c r="Q822" s="19">
        <f t="shared" si="72"/>
        <v>0</v>
      </c>
      <c r="R822" s="3">
        <f t="shared" si="73"/>
        <v>0.28867513459481287</v>
      </c>
      <c r="S822" s="3">
        <f t="shared" si="74"/>
        <v>3.2894736842105261E-2</v>
      </c>
      <c r="T822" s="9">
        <f t="shared" si="75"/>
        <v>0</v>
      </c>
      <c r="U822" s="9">
        <f t="shared" si="76"/>
        <v>1</v>
      </c>
      <c r="V822" s="9">
        <f t="shared" si="77"/>
        <v>0</v>
      </c>
    </row>
    <row r="823" spans="1:22" x14ac:dyDescent="0.25">
      <c r="A823" t="s">
        <v>627</v>
      </c>
      <c r="B823" s="32" t="s">
        <v>137</v>
      </c>
      <c r="C823" t="s">
        <v>202</v>
      </c>
      <c r="D823" t="s">
        <v>113</v>
      </c>
      <c r="E823" s="9">
        <v>0</v>
      </c>
      <c r="F823" s="9">
        <v>2</v>
      </c>
      <c r="G823" s="9">
        <v>0</v>
      </c>
      <c r="H823" s="9">
        <v>0</v>
      </c>
      <c r="I823" s="9">
        <v>1</v>
      </c>
      <c r="J823" s="9">
        <v>3</v>
      </c>
      <c r="K823">
        <v>2.8</v>
      </c>
      <c r="L823" s="9">
        <v>4.1999999999999993</v>
      </c>
      <c r="M823" s="19">
        <v>0</v>
      </c>
      <c r="N823" s="19">
        <v>0</v>
      </c>
      <c r="O823" s="19">
        <v>2</v>
      </c>
      <c r="P823" s="19">
        <v>0</v>
      </c>
      <c r="Q823" s="19">
        <f t="shared" si="72"/>
        <v>2.8</v>
      </c>
      <c r="R823" s="3">
        <f t="shared" si="73"/>
        <v>1.4993938169079586</v>
      </c>
      <c r="S823" s="3">
        <f t="shared" si="74"/>
        <v>8.2236842105263164E-2</v>
      </c>
      <c r="T823" s="9">
        <f t="shared" si="75"/>
        <v>0</v>
      </c>
      <c r="U823" s="9">
        <f t="shared" si="76"/>
        <v>4.1999999999999993</v>
      </c>
      <c r="V823" s="9">
        <f t="shared" si="77"/>
        <v>2</v>
      </c>
    </row>
    <row r="824" spans="1:22" x14ac:dyDescent="0.25">
      <c r="A824" t="s">
        <v>627</v>
      </c>
      <c r="B824" s="32" t="s">
        <v>137</v>
      </c>
      <c r="C824" t="s">
        <v>202</v>
      </c>
      <c r="D824" t="s">
        <v>820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>
        <v>1.4</v>
      </c>
      <c r="L824" s="9">
        <v>0</v>
      </c>
      <c r="M824" s="19">
        <v>0</v>
      </c>
      <c r="N824" s="19">
        <v>0</v>
      </c>
      <c r="O824" s="19">
        <v>0</v>
      </c>
      <c r="P824" s="19">
        <v>0</v>
      </c>
      <c r="Q824" s="19">
        <f t="shared" si="72"/>
        <v>1.4</v>
      </c>
      <c r="R824" s="3">
        <f t="shared" si="73"/>
        <v>0.404145188432738</v>
      </c>
      <c r="S824" s="3">
        <f t="shared" si="74"/>
        <v>4.6052631578947366E-2</v>
      </c>
      <c r="T824" s="9">
        <f t="shared" si="75"/>
        <v>0</v>
      </c>
      <c r="U824" s="9">
        <f t="shared" si="76"/>
        <v>1.4</v>
      </c>
      <c r="V824" s="9">
        <f t="shared" si="77"/>
        <v>1</v>
      </c>
    </row>
    <row r="825" spans="1:22" x14ac:dyDescent="0.25">
      <c r="A825" t="s">
        <v>627</v>
      </c>
      <c r="B825" s="32" t="s">
        <v>137</v>
      </c>
      <c r="C825" t="s">
        <v>202</v>
      </c>
      <c r="D825" t="s">
        <v>106</v>
      </c>
      <c r="E825" s="9">
        <v>2</v>
      </c>
      <c r="F825" s="9">
        <v>1</v>
      </c>
      <c r="G825" s="9">
        <v>13</v>
      </c>
      <c r="H825" s="9">
        <v>0</v>
      </c>
      <c r="I825" s="9">
        <v>0</v>
      </c>
      <c r="J825" s="9">
        <v>1</v>
      </c>
      <c r="K825">
        <v>4.1999999999999993</v>
      </c>
      <c r="L825" s="9">
        <v>2.8</v>
      </c>
      <c r="M825" s="19">
        <v>1</v>
      </c>
      <c r="N825" s="19">
        <v>0</v>
      </c>
      <c r="O825" s="19">
        <v>6</v>
      </c>
      <c r="P825" s="19">
        <v>6</v>
      </c>
      <c r="Q825" s="19">
        <f t="shared" si="72"/>
        <v>4.1999999999999993</v>
      </c>
      <c r="R825" s="3">
        <f t="shared" si="73"/>
        <v>3.8066528684142011</v>
      </c>
      <c r="S825" s="3">
        <f t="shared" si="74"/>
        <v>0.13523391812865496</v>
      </c>
      <c r="T825" s="9">
        <f t="shared" si="75"/>
        <v>0</v>
      </c>
      <c r="U825" s="9">
        <f t="shared" si="76"/>
        <v>13</v>
      </c>
      <c r="V825" s="9">
        <f t="shared" si="77"/>
        <v>5</v>
      </c>
    </row>
    <row r="826" spans="1:22" x14ac:dyDescent="0.25">
      <c r="A826" t="s">
        <v>627</v>
      </c>
      <c r="B826" s="32" t="s">
        <v>137</v>
      </c>
      <c r="C826" t="s">
        <v>202</v>
      </c>
      <c r="D826" t="s">
        <v>108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>
        <v>0</v>
      </c>
      <c r="L826" s="9">
        <v>0</v>
      </c>
      <c r="M826" s="19">
        <v>0</v>
      </c>
      <c r="N826" s="19">
        <v>0</v>
      </c>
      <c r="O826" s="19">
        <v>5</v>
      </c>
      <c r="P826" s="19">
        <v>0</v>
      </c>
      <c r="Q826" s="19">
        <f t="shared" si="72"/>
        <v>0</v>
      </c>
      <c r="R826" s="3">
        <f t="shared" si="73"/>
        <v>1.4433756729740645</v>
      </c>
      <c r="S826" s="3">
        <f t="shared" si="74"/>
        <v>0.16447368421052633</v>
      </c>
      <c r="T826" s="9">
        <f t="shared" si="75"/>
        <v>0</v>
      </c>
      <c r="U826" s="9">
        <f t="shared" si="76"/>
        <v>5</v>
      </c>
      <c r="V826" s="9">
        <f t="shared" si="77"/>
        <v>2</v>
      </c>
    </row>
    <row r="827" spans="1:22" x14ac:dyDescent="0.25">
      <c r="A827" t="s">
        <v>627</v>
      </c>
      <c r="B827" s="32" t="s">
        <v>137</v>
      </c>
      <c r="C827" t="s">
        <v>202</v>
      </c>
      <c r="D827" t="s">
        <v>109</v>
      </c>
      <c r="E827" s="9">
        <v>0</v>
      </c>
      <c r="F827" s="9">
        <v>7</v>
      </c>
      <c r="G827" s="9">
        <v>0</v>
      </c>
      <c r="H827" s="9">
        <v>1</v>
      </c>
      <c r="I827" s="9">
        <v>0</v>
      </c>
      <c r="J827" s="9">
        <v>2</v>
      </c>
      <c r="K827">
        <v>2.8</v>
      </c>
      <c r="L827" s="9">
        <v>0</v>
      </c>
      <c r="M827" s="19">
        <v>0</v>
      </c>
      <c r="N827" s="19">
        <v>0</v>
      </c>
      <c r="O827" s="19">
        <v>0</v>
      </c>
      <c r="P827" s="19">
        <v>1</v>
      </c>
      <c r="Q827" s="19">
        <f t="shared" si="72"/>
        <v>2.8</v>
      </c>
      <c r="R827" s="3">
        <f t="shared" si="73"/>
        <v>2.0663978319771825</v>
      </c>
      <c r="S827" s="3">
        <f t="shared" si="74"/>
        <v>9.0789473684210545E-2</v>
      </c>
      <c r="T827" s="9">
        <f t="shared" si="75"/>
        <v>0</v>
      </c>
      <c r="U827" s="9">
        <f t="shared" si="76"/>
        <v>7</v>
      </c>
      <c r="V827" s="9">
        <f t="shared" si="77"/>
        <v>3</v>
      </c>
    </row>
    <row r="828" spans="1:22" x14ac:dyDescent="0.25">
      <c r="A828" t="s">
        <v>627</v>
      </c>
      <c r="B828" s="32" t="s">
        <v>137</v>
      </c>
      <c r="C828" t="s">
        <v>202</v>
      </c>
      <c r="D828" t="s">
        <v>4746</v>
      </c>
      <c r="E828" s="9">
        <v>4</v>
      </c>
      <c r="F828" s="9">
        <v>0</v>
      </c>
      <c r="G828" s="9">
        <v>3</v>
      </c>
      <c r="H828" s="9">
        <v>0</v>
      </c>
      <c r="I828" s="9">
        <v>4</v>
      </c>
      <c r="J828" s="9">
        <v>3</v>
      </c>
      <c r="K828">
        <v>0</v>
      </c>
      <c r="L828" s="9">
        <v>7</v>
      </c>
      <c r="M828" s="19">
        <v>0</v>
      </c>
      <c r="N828" s="19">
        <v>1</v>
      </c>
      <c r="O828" s="19">
        <v>3</v>
      </c>
      <c r="P828" s="19">
        <v>1</v>
      </c>
      <c r="Q828" s="19">
        <f t="shared" si="72"/>
        <v>0</v>
      </c>
      <c r="R828" s="3">
        <f t="shared" si="73"/>
        <v>2.2087978356535665</v>
      </c>
      <c r="S828" s="3">
        <f t="shared" si="74"/>
        <v>0.1069078947368421</v>
      </c>
      <c r="T828" s="9">
        <f t="shared" si="75"/>
        <v>0</v>
      </c>
      <c r="U828" s="9">
        <f t="shared" si="76"/>
        <v>7</v>
      </c>
      <c r="V828" s="9">
        <f t="shared" si="77"/>
        <v>3</v>
      </c>
    </row>
    <row r="829" spans="1:22" x14ac:dyDescent="0.25">
      <c r="A829" t="s">
        <v>4200</v>
      </c>
      <c r="B829" s="32" t="s">
        <v>2437</v>
      </c>
      <c r="C829" t="s">
        <v>202</v>
      </c>
      <c r="D829" t="s">
        <v>113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>
        <v>0</v>
      </c>
      <c r="L829" s="9">
        <v>0</v>
      </c>
      <c r="M829" s="19">
        <v>0</v>
      </c>
      <c r="N829" s="19">
        <v>1</v>
      </c>
      <c r="O829" s="19">
        <v>0</v>
      </c>
      <c r="P829" s="19">
        <v>0</v>
      </c>
      <c r="Q829" s="19">
        <f t="shared" si="72"/>
        <v>0</v>
      </c>
      <c r="R829" s="3">
        <f t="shared" si="73"/>
        <v>0.28867513459481287</v>
      </c>
      <c r="S829" s="3">
        <f t="shared" si="74"/>
        <v>3.2894736842105261E-2</v>
      </c>
      <c r="T829" s="9">
        <f t="shared" si="75"/>
        <v>0</v>
      </c>
      <c r="U829" s="9">
        <f t="shared" si="76"/>
        <v>1</v>
      </c>
      <c r="V829" s="9">
        <f t="shared" si="77"/>
        <v>0</v>
      </c>
    </row>
    <row r="830" spans="1:22" x14ac:dyDescent="0.25">
      <c r="A830" t="s">
        <v>4396</v>
      </c>
      <c r="B830" s="32" t="s">
        <v>2406</v>
      </c>
      <c r="C830" t="s">
        <v>202</v>
      </c>
      <c r="D830" t="s">
        <v>113</v>
      </c>
      <c r="E830" s="9">
        <v>0</v>
      </c>
      <c r="F830" s="9">
        <v>0</v>
      </c>
      <c r="G830" s="9">
        <v>0</v>
      </c>
      <c r="H830" s="9">
        <v>0</v>
      </c>
      <c r="I830" s="9">
        <v>1</v>
      </c>
      <c r="J830" s="9">
        <v>0</v>
      </c>
      <c r="K830">
        <v>2.8</v>
      </c>
      <c r="L830" s="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f t="shared" si="72"/>
        <v>2.8</v>
      </c>
      <c r="R830" s="3">
        <f t="shared" si="73"/>
        <v>0.83321211239541171</v>
      </c>
      <c r="S830" s="3">
        <f t="shared" si="74"/>
        <v>6.25E-2</v>
      </c>
      <c r="T830" s="9">
        <f t="shared" si="75"/>
        <v>0</v>
      </c>
      <c r="U830" s="9">
        <f t="shared" si="76"/>
        <v>2.8</v>
      </c>
      <c r="V830" s="9">
        <f t="shared" si="77"/>
        <v>1</v>
      </c>
    </row>
    <row r="831" spans="1:22" x14ac:dyDescent="0.25">
      <c r="A831" t="s">
        <v>4005</v>
      </c>
      <c r="B831" s="32" t="s">
        <v>2425</v>
      </c>
      <c r="C831" t="s">
        <v>202</v>
      </c>
      <c r="D831" t="s">
        <v>113</v>
      </c>
      <c r="E831" s="9">
        <v>1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>
        <v>0</v>
      </c>
      <c r="L831" s="9">
        <v>0</v>
      </c>
      <c r="M831" s="19">
        <v>0</v>
      </c>
      <c r="N831" s="19">
        <v>0</v>
      </c>
      <c r="O831" s="19">
        <v>0</v>
      </c>
      <c r="P831" s="19">
        <v>0</v>
      </c>
      <c r="Q831" s="19">
        <f t="shared" si="72"/>
        <v>0</v>
      </c>
      <c r="R831" s="3">
        <f t="shared" si="73"/>
        <v>0.28867513459481287</v>
      </c>
      <c r="S831" s="3">
        <f t="shared" si="74"/>
        <v>3.2894736842105261E-2</v>
      </c>
      <c r="T831" s="9">
        <f t="shared" si="75"/>
        <v>0</v>
      </c>
      <c r="U831" s="9">
        <f t="shared" si="76"/>
        <v>1</v>
      </c>
      <c r="V831" s="9">
        <f t="shared" si="77"/>
        <v>0</v>
      </c>
    </row>
    <row r="832" spans="1:22" x14ac:dyDescent="0.25">
      <c r="A832" t="s">
        <v>4324</v>
      </c>
      <c r="B832" s="32" t="s">
        <v>2411</v>
      </c>
      <c r="C832" t="s">
        <v>202</v>
      </c>
      <c r="D832" t="s">
        <v>113</v>
      </c>
      <c r="E832" s="9">
        <v>1</v>
      </c>
      <c r="F832" s="9">
        <v>0</v>
      </c>
      <c r="G832" s="9">
        <v>0</v>
      </c>
      <c r="H832" s="9">
        <v>0</v>
      </c>
      <c r="I832" s="9">
        <v>1</v>
      </c>
      <c r="J832" s="9">
        <v>1</v>
      </c>
      <c r="K832">
        <v>1.4</v>
      </c>
      <c r="L832" s="9">
        <v>0</v>
      </c>
      <c r="M832" s="19">
        <v>0</v>
      </c>
      <c r="N832" s="19">
        <v>0</v>
      </c>
      <c r="O832" s="19">
        <v>0</v>
      </c>
      <c r="P832" s="19">
        <v>0</v>
      </c>
      <c r="Q832" s="19">
        <f t="shared" si="72"/>
        <v>1.4</v>
      </c>
      <c r="R832" s="3">
        <f t="shared" si="73"/>
        <v>0.55158174756097966</v>
      </c>
      <c r="S832" s="3">
        <f t="shared" si="74"/>
        <v>3.6184210526315791E-2</v>
      </c>
      <c r="T832" s="9">
        <f t="shared" si="75"/>
        <v>0</v>
      </c>
      <c r="U832" s="9">
        <f t="shared" si="76"/>
        <v>1.4</v>
      </c>
      <c r="V832" s="9">
        <f t="shared" si="77"/>
        <v>1</v>
      </c>
    </row>
    <row r="833" spans="1:22" x14ac:dyDescent="0.25">
      <c r="A833" t="s">
        <v>4271</v>
      </c>
      <c r="B833" s="32" t="s">
        <v>2479</v>
      </c>
      <c r="C833" t="s">
        <v>202</v>
      </c>
      <c r="D833" t="s">
        <v>113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>
        <v>1.4</v>
      </c>
      <c r="L833" s="9">
        <v>1.4</v>
      </c>
      <c r="M833" s="19">
        <v>0</v>
      </c>
      <c r="N833" s="19">
        <v>0</v>
      </c>
      <c r="O833" s="19">
        <v>0</v>
      </c>
      <c r="P833" s="19">
        <v>0</v>
      </c>
      <c r="Q833" s="19">
        <f t="shared" si="72"/>
        <v>1.4</v>
      </c>
      <c r="R833" s="3">
        <f t="shared" si="73"/>
        <v>0.54494926091306606</v>
      </c>
      <c r="S833" s="3">
        <f t="shared" si="74"/>
        <v>4.6052631578947366E-2</v>
      </c>
      <c r="T833" s="9">
        <f t="shared" si="75"/>
        <v>0</v>
      </c>
      <c r="U833" s="9">
        <f t="shared" si="76"/>
        <v>1.4</v>
      </c>
      <c r="V833" s="9">
        <f t="shared" si="77"/>
        <v>1</v>
      </c>
    </row>
    <row r="834" spans="1:22" x14ac:dyDescent="0.25">
      <c r="A834" t="s">
        <v>491</v>
      </c>
      <c r="B834" s="32" t="s">
        <v>178</v>
      </c>
      <c r="C834" t="s">
        <v>202</v>
      </c>
      <c r="D834" t="s">
        <v>15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>
        <v>0</v>
      </c>
      <c r="L834" s="9">
        <v>28</v>
      </c>
      <c r="M834" s="19">
        <v>0</v>
      </c>
      <c r="N834" s="19">
        <v>0</v>
      </c>
      <c r="O834" s="19">
        <v>0</v>
      </c>
      <c r="P834" s="19">
        <v>0</v>
      </c>
      <c r="Q834" s="19">
        <f t="shared" ref="Q834:Q897" si="78">IFERROR(AVERAGEIF(K834:K834,"&lt;&gt;0"),0)</f>
        <v>0</v>
      </c>
      <c r="R834" s="3">
        <f t="shared" ref="R834:R897" si="79">_xlfn.STDEV.S(E834:P834)</f>
        <v>8.0829037686547611</v>
      </c>
      <c r="S834" s="3">
        <f t="shared" ref="S834:S897" si="80">IFERROR(AVERAGEIF(E834:P834,"&lt;&gt;0")/30.4,0)</f>
        <v>0.92105263157894746</v>
      </c>
      <c r="T834" s="9">
        <f t="shared" ref="T834:T897" si="81">MIN(E834:P834)</f>
        <v>0</v>
      </c>
      <c r="U834" s="9">
        <f t="shared" ref="U834:U897" si="82">MAX(E834:P834)</f>
        <v>28</v>
      </c>
      <c r="V834" s="9">
        <f t="shared" ref="V834:V897" si="83">MROUND(ROUND(_xlfn.NORM.S.INV($Y$1)*R834*1,1),1)</f>
        <v>10</v>
      </c>
    </row>
    <row r="835" spans="1:22" x14ac:dyDescent="0.25">
      <c r="A835" t="s">
        <v>491</v>
      </c>
      <c r="B835" s="32" t="s">
        <v>178</v>
      </c>
      <c r="C835" t="s">
        <v>202</v>
      </c>
      <c r="D835" t="s">
        <v>5604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>
        <v>0</v>
      </c>
      <c r="L835" s="9">
        <v>0</v>
      </c>
      <c r="M835" s="19">
        <v>0</v>
      </c>
      <c r="N835" s="19">
        <v>0</v>
      </c>
      <c r="O835" s="19">
        <v>0</v>
      </c>
      <c r="P835" s="19">
        <v>5</v>
      </c>
      <c r="Q835" s="19">
        <f t="shared" si="78"/>
        <v>0</v>
      </c>
      <c r="R835" s="3">
        <f t="shared" si="79"/>
        <v>1.4433756729740645</v>
      </c>
      <c r="S835" s="3">
        <f t="shared" si="80"/>
        <v>0.16447368421052633</v>
      </c>
      <c r="T835" s="9">
        <f t="shared" si="81"/>
        <v>0</v>
      </c>
      <c r="U835" s="9">
        <f t="shared" si="82"/>
        <v>5</v>
      </c>
      <c r="V835" s="9">
        <f t="shared" si="83"/>
        <v>2</v>
      </c>
    </row>
    <row r="836" spans="1:22" x14ac:dyDescent="0.25">
      <c r="A836" t="s">
        <v>491</v>
      </c>
      <c r="B836" s="32" t="s">
        <v>178</v>
      </c>
      <c r="C836" t="s">
        <v>202</v>
      </c>
      <c r="D836" t="s">
        <v>113</v>
      </c>
      <c r="E836" s="9">
        <v>3</v>
      </c>
      <c r="F836" s="9">
        <v>3</v>
      </c>
      <c r="G836" s="9">
        <v>9</v>
      </c>
      <c r="H836" s="9">
        <v>5</v>
      </c>
      <c r="I836" s="9">
        <v>3</v>
      </c>
      <c r="J836" s="9">
        <v>5</v>
      </c>
      <c r="K836">
        <v>18.2</v>
      </c>
      <c r="L836" s="9">
        <v>12.6</v>
      </c>
      <c r="M836" s="19">
        <v>10</v>
      </c>
      <c r="N836" s="19">
        <v>0</v>
      </c>
      <c r="O836" s="19">
        <v>4</v>
      </c>
      <c r="P836" s="19">
        <v>12</v>
      </c>
      <c r="Q836" s="19">
        <f t="shared" si="78"/>
        <v>18.2</v>
      </c>
      <c r="R836" s="3">
        <f t="shared" si="79"/>
        <v>5.2979126821682119</v>
      </c>
      <c r="S836" s="3">
        <f t="shared" si="80"/>
        <v>0.25358851674641153</v>
      </c>
      <c r="T836" s="9">
        <f t="shared" si="81"/>
        <v>0</v>
      </c>
      <c r="U836" s="9">
        <f t="shared" si="82"/>
        <v>18.2</v>
      </c>
      <c r="V836" s="9">
        <f t="shared" si="83"/>
        <v>7</v>
      </c>
    </row>
    <row r="837" spans="1:22" x14ac:dyDescent="0.25">
      <c r="A837" t="s">
        <v>491</v>
      </c>
      <c r="B837" s="32" t="s">
        <v>178</v>
      </c>
      <c r="C837" t="s">
        <v>202</v>
      </c>
      <c r="D837" t="s">
        <v>820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>
        <v>0</v>
      </c>
      <c r="L837" s="9">
        <v>2.8</v>
      </c>
      <c r="M837" s="19">
        <v>0</v>
      </c>
      <c r="N837" s="19">
        <v>0</v>
      </c>
      <c r="O837" s="19">
        <v>0</v>
      </c>
      <c r="P837" s="19">
        <v>0</v>
      </c>
      <c r="Q837" s="19">
        <f t="shared" si="78"/>
        <v>0</v>
      </c>
      <c r="R837" s="3">
        <f t="shared" si="79"/>
        <v>0.808290376865476</v>
      </c>
      <c r="S837" s="3">
        <f t="shared" si="80"/>
        <v>9.2105263157894732E-2</v>
      </c>
      <c r="T837" s="9">
        <f t="shared" si="81"/>
        <v>0</v>
      </c>
      <c r="U837" s="9">
        <f t="shared" si="82"/>
        <v>2.8</v>
      </c>
      <c r="V837" s="9">
        <f t="shared" si="83"/>
        <v>1</v>
      </c>
    </row>
    <row r="838" spans="1:22" x14ac:dyDescent="0.25">
      <c r="A838" t="s">
        <v>491</v>
      </c>
      <c r="B838" s="32" t="s">
        <v>178</v>
      </c>
      <c r="C838" t="s">
        <v>202</v>
      </c>
      <c r="D838" t="s">
        <v>106</v>
      </c>
      <c r="E838" s="9">
        <v>9</v>
      </c>
      <c r="F838" s="9">
        <v>4</v>
      </c>
      <c r="G838" s="9">
        <v>12</v>
      </c>
      <c r="H838" s="9">
        <v>2</v>
      </c>
      <c r="I838" s="9">
        <v>2</v>
      </c>
      <c r="J838" s="9">
        <v>0</v>
      </c>
      <c r="K838">
        <v>39.199999999999996</v>
      </c>
      <c r="L838" s="9">
        <v>8.3999999999999986</v>
      </c>
      <c r="M838" s="19">
        <v>9</v>
      </c>
      <c r="N838" s="19">
        <v>2</v>
      </c>
      <c r="O838" s="19">
        <v>9</v>
      </c>
      <c r="P838" s="19">
        <v>4</v>
      </c>
      <c r="Q838" s="19">
        <f t="shared" si="78"/>
        <v>39.199999999999996</v>
      </c>
      <c r="R838" s="3">
        <f t="shared" si="79"/>
        <v>10.422164609691938</v>
      </c>
      <c r="S838" s="3">
        <f t="shared" si="80"/>
        <v>0.30083732057416268</v>
      </c>
      <c r="T838" s="9">
        <f t="shared" si="81"/>
        <v>0</v>
      </c>
      <c r="U838" s="9">
        <f t="shared" si="82"/>
        <v>39.199999999999996</v>
      </c>
      <c r="V838" s="9">
        <f t="shared" si="83"/>
        <v>13</v>
      </c>
    </row>
    <row r="839" spans="1:22" x14ac:dyDescent="0.25">
      <c r="A839" t="s">
        <v>491</v>
      </c>
      <c r="B839" s="32" t="s">
        <v>178</v>
      </c>
      <c r="C839" t="s">
        <v>202</v>
      </c>
      <c r="D839" t="s">
        <v>2214</v>
      </c>
      <c r="E839" s="9">
        <v>2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>
        <v>0</v>
      </c>
      <c r="L839" s="9">
        <v>0</v>
      </c>
      <c r="M839" s="19">
        <v>0</v>
      </c>
      <c r="N839" s="19">
        <v>0</v>
      </c>
      <c r="O839" s="19">
        <v>0</v>
      </c>
      <c r="P839" s="19">
        <v>0</v>
      </c>
      <c r="Q839" s="19">
        <f t="shared" si="78"/>
        <v>0</v>
      </c>
      <c r="R839" s="3">
        <f t="shared" si="79"/>
        <v>0.57735026918962573</v>
      </c>
      <c r="S839" s="3">
        <f t="shared" si="80"/>
        <v>6.5789473684210523E-2</v>
      </c>
      <c r="T839" s="9">
        <f t="shared" si="81"/>
        <v>0</v>
      </c>
      <c r="U839" s="9">
        <f t="shared" si="82"/>
        <v>2</v>
      </c>
      <c r="V839" s="9">
        <f t="shared" si="83"/>
        <v>1</v>
      </c>
    </row>
    <row r="840" spans="1:22" x14ac:dyDescent="0.25">
      <c r="A840" t="s">
        <v>491</v>
      </c>
      <c r="B840" s="32" t="s">
        <v>178</v>
      </c>
      <c r="C840" t="s">
        <v>202</v>
      </c>
      <c r="D840" t="s">
        <v>109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>
        <v>18.2</v>
      </c>
      <c r="L840" s="9">
        <v>1.4</v>
      </c>
      <c r="M840" s="19">
        <v>3</v>
      </c>
      <c r="N840" s="19">
        <v>1</v>
      </c>
      <c r="O840" s="19">
        <v>7</v>
      </c>
      <c r="P840" s="19">
        <v>2</v>
      </c>
      <c r="Q840" s="19">
        <f t="shared" si="78"/>
        <v>18.2</v>
      </c>
      <c r="R840" s="3">
        <f t="shared" si="79"/>
        <v>5.2883806308708241</v>
      </c>
      <c r="S840" s="3">
        <f t="shared" si="80"/>
        <v>0.1787280701754386</v>
      </c>
      <c r="T840" s="9">
        <f t="shared" si="81"/>
        <v>0</v>
      </c>
      <c r="U840" s="9">
        <f t="shared" si="82"/>
        <v>18.2</v>
      </c>
      <c r="V840" s="9">
        <f t="shared" si="83"/>
        <v>7</v>
      </c>
    </row>
    <row r="841" spans="1:22" x14ac:dyDescent="0.25">
      <c r="A841" t="s">
        <v>491</v>
      </c>
      <c r="B841" s="32" t="s">
        <v>178</v>
      </c>
      <c r="C841" t="s">
        <v>202</v>
      </c>
      <c r="D841" t="s">
        <v>4746</v>
      </c>
      <c r="E841" s="9">
        <v>11</v>
      </c>
      <c r="F841" s="9">
        <v>4</v>
      </c>
      <c r="G841" s="9">
        <v>8</v>
      </c>
      <c r="H841" s="9">
        <v>5</v>
      </c>
      <c r="I841" s="9">
        <v>2</v>
      </c>
      <c r="J841" s="9">
        <v>6</v>
      </c>
      <c r="K841">
        <v>21</v>
      </c>
      <c r="L841" s="9">
        <v>2.8</v>
      </c>
      <c r="M841" s="19">
        <v>10</v>
      </c>
      <c r="N841" s="19">
        <v>4</v>
      </c>
      <c r="O841" s="19">
        <v>20</v>
      </c>
      <c r="P841" s="19">
        <v>1</v>
      </c>
      <c r="Q841" s="19">
        <f t="shared" si="78"/>
        <v>21</v>
      </c>
      <c r="R841" s="3">
        <f t="shared" si="79"/>
        <v>6.6258447145868278</v>
      </c>
      <c r="S841" s="3">
        <f t="shared" si="80"/>
        <v>0.25986842105263158</v>
      </c>
      <c r="T841" s="9">
        <f t="shared" si="81"/>
        <v>1</v>
      </c>
      <c r="U841" s="9">
        <f t="shared" si="82"/>
        <v>21</v>
      </c>
      <c r="V841" s="9">
        <f t="shared" si="83"/>
        <v>9</v>
      </c>
    </row>
    <row r="842" spans="1:22" x14ac:dyDescent="0.25">
      <c r="A842" t="s">
        <v>3847</v>
      </c>
      <c r="B842" s="32" t="s">
        <v>2419</v>
      </c>
      <c r="C842" t="s">
        <v>202</v>
      </c>
      <c r="D842" t="s">
        <v>113</v>
      </c>
      <c r="E842" s="9">
        <v>0</v>
      </c>
      <c r="F842" s="9">
        <v>1</v>
      </c>
      <c r="G842" s="9">
        <v>2</v>
      </c>
      <c r="H842" s="9">
        <v>3</v>
      </c>
      <c r="I842" s="9">
        <v>1</v>
      </c>
      <c r="J842" s="9">
        <v>1</v>
      </c>
      <c r="K842">
        <v>11.2</v>
      </c>
      <c r="L842" s="9">
        <v>0</v>
      </c>
      <c r="M842" s="19">
        <v>0</v>
      </c>
      <c r="N842" s="19">
        <v>1</v>
      </c>
      <c r="O842" s="19">
        <v>0</v>
      </c>
      <c r="P842" s="19">
        <v>0</v>
      </c>
      <c r="Q842" s="19">
        <f t="shared" si="78"/>
        <v>11.2</v>
      </c>
      <c r="R842" s="3">
        <f t="shared" si="79"/>
        <v>3.1397259096740893</v>
      </c>
      <c r="S842" s="3">
        <f t="shared" si="80"/>
        <v>9.492481203007519E-2</v>
      </c>
      <c r="T842" s="9">
        <f t="shared" si="81"/>
        <v>0</v>
      </c>
      <c r="U842" s="9">
        <f t="shared" si="82"/>
        <v>11.2</v>
      </c>
      <c r="V842" s="9">
        <f t="shared" si="83"/>
        <v>4</v>
      </c>
    </row>
    <row r="843" spans="1:22" x14ac:dyDescent="0.25">
      <c r="A843" t="s">
        <v>3787</v>
      </c>
      <c r="B843" s="32" t="s">
        <v>2434</v>
      </c>
      <c r="C843" t="s">
        <v>202</v>
      </c>
      <c r="D843" t="s">
        <v>113</v>
      </c>
      <c r="E843" s="9">
        <v>1</v>
      </c>
      <c r="F843" s="9">
        <v>0</v>
      </c>
      <c r="G843" s="9">
        <v>1</v>
      </c>
      <c r="H843" s="9">
        <v>3</v>
      </c>
      <c r="I843" s="9">
        <v>0</v>
      </c>
      <c r="J843" s="9">
        <v>0</v>
      </c>
      <c r="K843">
        <v>5.6</v>
      </c>
      <c r="L843" s="9">
        <v>0</v>
      </c>
      <c r="M843" s="19">
        <v>0</v>
      </c>
      <c r="N843" s="19">
        <v>0</v>
      </c>
      <c r="O843" s="19">
        <v>2</v>
      </c>
      <c r="P843" s="19">
        <v>0</v>
      </c>
      <c r="Q843" s="19">
        <f t="shared" si="78"/>
        <v>5.6</v>
      </c>
      <c r="R843" s="3">
        <f t="shared" si="79"/>
        <v>1.7354590694736025</v>
      </c>
      <c r="S843" s="3">
        <f t="shared" si="80"/>
        <v>8.2894736842105271E-2</v>
      </c>
      <c r="T843" s="9">
        <f t="shared" si="81"/>
        <v>0</v>
      </c>
      <c r="U843" s="9">
        <f t="shared" si="82"/>
        <v>5.6</v>
      </c>
      <c r="V843" s="9">
        <f t="shared" si="83"/>
        <v>2</v>
      </c>
    </row>
    <row r="844" spans="1:22" x14ac:dyDescent="0.25">
      <c r="A844" t="s">
        <v>4378</v>
      </c>
      <c r="B844" s="32" t="s">
        <v>2402</v>
      </c>
      <c r="C844" t="s">
        <v>202</v>
      </c>
      <c r="D844" t="s">
        <v>113</v>
      </c>
      <c r="E844" s="9">
        <v>0</v>
      </c>
      <c r="F844" s="9">
        <v>0</v>
      </c>
      <c r="G844" s="9">
        <v>0</v>
      </c>
      <c r="H844" s="9">
        <v>2</v>
      </c>
      <c r="I844" s="9">
        <v>1</v>
      </c>
      <c r="J844" s="9">
        <v>1</v>
      </c>
      <c r="K844">
        <v>5.6</v>
      </c>
      <c r="L844" s="9">
        <v>0</v>
      </c>
      <c r="M844" s="19">
        <v>0</v>
      </c>
      <c r="N844" s="19">
        <v>0</v>
      </c>
      <c r="O844" s="19">
        <v>1</v>
      </c>
      <c r="P844" s="19">
        <v>3</v>
      </c>
      <c r="Q844" s="19">
        <f t="shared" si="78"/>
        <v>5.6</v>
      </c>
      <c r="R844" s="3">
        <f t="shared" si="79"/>
        <v>1.7041838000175991</v>
      </c>
      <c r="S844" s="3">
        <f t="shared" si="80"/>
        <v>7.4561403508771926E-2</v>
      </c>
      <c r="T844" s="9">
        <f t="shared" si="81"/>
        <v>0</v>
      </c>
      <c r="U844" s="9">
        <f t="shared" si="82"/>
        <v>5.6</v>
      </c>
      <c r="V844" s="9">
        <f t="shared" si="83"/>
        <v>2</v>
      </c>
    </row>
    <row r="845" spans="1:22" x14ac:dyDescent="0.25">
      <c r="A845" t="s">
        <v>4356</v>
      </c>
      <c r="B845" s="32" t="s">
        <v>2453</v>
      </c>
      <c r="C845" t="s">
        <v>202</v>
      </c>
      <c r="D845" t="s">
        <v>113</v>
      </c>
      <c r="E845" s="9">
        <v>0</v>
      </c>
      <c r="F845" s="9">
        <v>1</v>
      </c>
      <c r="G845" s="9">
        <v>0</v>
      </c>
      <c r="H845" s="9">
        <v>0</v>
      </c>
      <c r="I845" s="9">
        <v>0</v>
      </c>
      <c r="J845" s="9">
        <v>0</v>
      </c>
      <c r="K845">
        <v>0</v>
      </c>
      <c r="L845" s="9">
        <v>0</v>
      </c>
      <c r="M845" s="19">
        <v>0</v>
      </c>
      <c r="N845" s="19">
        <v>0</v>
      </c>
      <c r="O845" s="19">
        <v>0</v>
      </c>
      <c r="P845" s="19">
        <v>0</v>
      </c>
      <c r="Q845" s="19">
        <f t="shared" si="78"/>
        <v>0</v>
      </c>
      <c r="R845" s="3">
        <f t="shared" si="79"/>
        <v>0.28867513459481287</v>
      </c>
      <c r="S845" s="3">
        <f t="shared" si="80"/>
        <v>3.2894736842105261E-2</v>
      </c>
      <c r="T845" s="9">
        <f t="shared" si="81"/>
        <v>0</v>
      </c>
      <c r="U845" s="9">
        <f t="shared" si="82"/>
        <v>1</v>
      </c>
      <c r="V845" s="9">
        <f t="shared" si="83"/>
        <v>0</v>
      </c>
    </row>
    <row r="846" spans="1:22" x14ac:dyDescent="0.25">
      <c r="A846" t="s">
        <v>3871</v>
      </c>
      <c r="B846" s="32" t="s">
        <v>2469</v>
      </c>
      <c r="C846" t="s">
        <v>202</v>
      </c>
      <c r="D846" t="s">
        <v>113</v>
      </c>
      <c r="E846" s="9">
        <v>0</v>
      </c>
      <c r="F846" s="9">
        <v>0</v>
      </c>
      <c r="G846" s="9">
        <v>1</v>
      </c>
      <c r="H846" s="9">
        <v>0</v>
      </c>
      <c r="I846" s="9">
        <v>0</v>
      </c>
      <c r="J846" s="9">
        <v>2</v>
      </c>
      <c r="K846">
        <v>2.8</v>
      </c>
      <c r="L846" s="9">
        <v>0</v>
      </c>
      <c r="M846" s="19">
        <v>0</v>
      </c>
      <c r="N846" s="19">
        <v>1</v>
      </c>
      <c r="O846" s="19">
        <v>3</v>
      </c>
      <c r="P846" s="19">
        <v>0</v>
      </c>
      <c r="Q846" s="19">
        <f t="shared" si="78"/>
        <v>2.8</v>
      </c>
      <c r="R846" s="3">
        <f t="shared" si="79"/>
        <v>1.1613732728058963</v>
      </c>
      <c r="S846" s="3">
        <f t="shared" si="80"/>
        <v>6.4473684210526322E-2</v>
      </c>
      <c r="T846" s="9">
        <f t="shared" si="81"/>
        <v>0</v>
      </c>
      <c r="U846" s="9">
        <f t="shared" si="82"/>
        <v>3</v>
      </c>
      <c r="V846" s="9">
        <f t="shared" si="83"/>
        <v>2</v>
      </c>
    </row>
    <row r="847" spans="1:22" x14ac:dyDescent="0.25">
      <c r="A847" t="s">
        <v>4134</v>
      </c>
      <c r="B847" s="32" t="s">
        <v>2136</v>
      </c>
      <c r="C847" t="s">
        <v>202</v>
      </c>
      <c r="D847" t="s">
        <v>113</v>
      </c>
      <c r="E847" s="9">
        <v>1</v>
      </c>
      <c r="F847" s="9">
        <v>2</v>
      </c>
      <c r="G847" s="9">
        <v>0</v>
      </c>
      <c r="H847" s="9">
        <v>4</v>
      </c>
      <c r="I847" s="9">
        <v>1</v>
      </c>
      <c r="J847" s="9">
        <v>5</v>
      </c>
      <c r="K847">
        <v>12.6</v>
      </c>
      <c r="L847" s="9">
        <v>1.4</v>
      </c>
      <c r="M847" s="19">
        <v>0</v>
      </c>
      <c r="N847" s="19">
        <v>2</v>
      </c>
      <c r="O847" s="19">
        <v>3</v>
      </c>
      <c r="P847" s="19">
        <v>2</v>
      </c>
      <c r="Q847" s="19">
        <f t="shared" si="78"/>
        <v>12.6</v>
      </c>
      <c r="R847" s="3">
        <f t="shared" si="79"/>
        <v>3.4163599271029903</v>
      </c>
      <c r="S847" s="3">
        <f t="shared" si="80"/>
        <v>0.1118421052631579</v>
      </c>
      <c r="T847" s="9">
        <f t="shared" si="81"/>
        <v>0</v>
      </c>
      <c r="U847" s="9">
        <f t="shared" si="82"/>
        <v>12.6</v>
      </c>
      <c r="V847" s="9">
        <f t="shared" si="83"/>
        <v>4</v>
      </c>
    </row>
    <row r="848" spans="1:22" x14ac:dyDescent="0.25">
      <c r="A848" t="s">
        <v>630</v>
      </c>
      <c r="B848" s="32" t="s">
        <v>182</v>
      </c>
      <c r="C848" t="s">
        <v>202</v>
      </c>
      <c r="D848" t="s">
        <v>15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>
        <v>0</v>
      </c>
      <c r="L848" s="9">
        <v>28</v>
      </c>
      <c r="M848" s="19">
        <v>0</v>
      </c>
      <c r="N848" s="19">
        <v>0</v>
      </c>
      <c r="O848" s="19">
        <v>0</v>
      </c>
      <c r="P848" s="19">
        <v>0</v>
      </c>
      <c r="Q848" s="19">
        <f t="shared" si="78"/>
        <v>0</v>
      </c>
      <c r="R848" s="3">
        <f t="shared" si="79"/>
        <v>8.0829037686547611</v>
      </c>
      <c r="S848" s="3">
        <f t="shared" si="80"/>
        <v>0.92105263157894746</v>
      </c>
      <c r="T848" s="9">
        <f t="shared" si="81"/>
        <v>0</v>
      </c>
      <c r="U848" s="9">
        <f t="shared" si="82"/>
        <v>28</v>
      </c>
      <c r="V848" s="9">
        <f t="shared" si="83"/>
        <v>10</v>
      </c>
    </row>
    <row r="849" spans="1:22" x14ac:dyDescent="0.25">
      <c r="A849" t="s">
        <v>630</v>
      </c>
      <c r="B849" s="32" t="s">
        <v>182</v>
      </c>
      <c r="C849" t="s">
        <v>202</v>
      </c>
      <c r="D849" t="s">
        <v>5604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>
        <v>0</v>
      </c>
      <c r="L849" s="9">
        <v>0</v>
      </c>
      <c r="M849" s="19">
        <v>0</v>
      </c>
      <c r="N849" s="19">
        <v>2</v>
      </c>
      <c r="O849" s="19">
        <v>3</v>
      </c>
      <c r="P849" s="19">
        <v>0</v>
      </c>
      <c r="Q849" s="19">
        <f t="shared" si="78"/>
        <v>0</v>
      </c>
      <c r="R849" s="3">
        <f t="shared" si="79"/>
        <v>0.99620491989562188</v>
      </c>
      <c r="S849" s="3">
        <f t="shared" si="80"/>
        <v>8.2236842105263164E-2</v>
      </c>
      <c r="T849" s="9">
        <f t="shared" si="81"/>
        <v>0</v>
      </c>
      <c r="U849" s="9">
        <f t="shared" si="82"/>
        <v>3</v>
      </c>
      <c r="V849" s="9">
        <f t="shared" si="83"/>
        <v>1</v>
      </c>
    </row>
    <row r="850" spans="1:22" x14ac:dyDescent="0.25">
      <c r="A850" t="s">
        <v>630</v>
      </c>
      <c r="B850" s="32" t="s">
        <v>182</v>
      </c>
      <c r="C850" t="s">
        <v>202</v>
      </c>
      <c r="D850" t="s">
        <v>113</v>
      </c>
      <c r="E850" s="9">
        <v>0</v>
      </c>
      <c r="F850" s="9">
        <v>2</v>
      </c>
      <c r="G850" s="9">
        <v>0</v>
      </c>
      <c r="H850" s="9">
        <v>0</v>
      </c>
      <c r="I850" s="9">
        <v>6</v>
      </c>
      <c r="J850" s="9">
        <v>0</v>
      </c>
      <c r="K850">
        <v>14</v>
      </c>
      <c r="L850" s="9">
        <v>7</v>
      </c>
      <c r="M850" s="19">
        <v>2</v>
      </c>
      <c r="N850" s="19">
        <v>1</v>
      </c>
      <c r="O850" s="19">
        <v>5</v>
      </c>
      <c r="P850" s="19">
        <v>10</v>
      </c>
      <c r="Q850" s="19">
        <f t="shared" si="78"/>
        <v>14</v>
      </c>
      <c r="R850" s="3">
        <f t="shared" si="79"/>
        <v>4.5817490374773087</v>
      </c>
      <c r="S850" s="3">
        <f t="shared" si="80"/>
        <v>0.19325657894736842</v>
      </c>
      <c r="T850" s="9">
        <f t="shared" si="81"/>
        <v>0</v>
      </c>
      <c r="U850" s="9">
        <f t="shared" si="82"/>
        <v>14</v>
      </c>
      <c r="V850" s="9">
        <f t="shared" si="83"/>
        <v>6</v>
      </c>
    </row>
    <row r="851" spans="1:22" x14ac:dyDescent="0.25">
      <c r="A851" t="s">
        <v>630</v>
      </c>
      <c r="B851" s="32" t="s">
        <v>182</v>
      </c>
      <c r="C851" t="s">
        <v>202</v>
      </c>
      <c r="D851" t="s">
        <v>820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>
        <v>1.4</v>
      </c>
      <c r="L851" s="9">
        <v>0</v>
      </c>
      <c r="M851" s="19">
        <v>0</v>
      </c>
      <c r="N851" s="19">
        <v>0</v>
      </c>
      <c r="O851" s="19">
        <v>2</v>
      </c>
      <c r="P851" s="19">
        <v>0</v>
      </c>
      <c r="Q851" s="19">
        <f t="shared" si="78"/>
        <v>1.4</v>
      </c>
      <c r="R851" s="3">
        <f t="shared" si="79"/>
        <v>0.67397509170771608</v>
      </c>
      <c r="S851" s="3">
        <f t="shared" si="80"/>
        <v>5.5921052631578948E-2</v>
      </c>
      <c r="T851" s="9">
        <f t="shared" si="81"/>
        <v>0</v>
      </c>
      <c r="U851" s="9">
        <f t="shared" si="82"/>
        <v>2</v>
      </c>
      <c r="V851" s="9">
        <f t="shared" si="83"/>
        <v>1</v>
      </c>
    </row>
    <row r="852" spans="1:22" x14ac:dyDescent="0.25">
      <c r="A852" t="s">
        <v>630</v>
      </c>
      <c r="B852" s="32" t="s">
        <v>182</v>
      </c>
      <c r="C852" t="s">
        <v>202</v>
      </c>
      <c r="D852" t="s">
        <v>106</v>
      </c>
      <c r="E852" s="9">
        <v>2</v>
      </c>
      <c r="F852" s="9">
        <v>3</v>
      </c>
      <c r="G852" s="9">
        <v>15</v>
      </c>
      <c r="H852" s="9">
        <v>0</v>
      </c>
      <c r="I852" s="9">
        <v>0</v>
      </c>
      <c r="J852" s="9">
        <v>0</v>
      </c>
      <c r="K852">
        <v>8.3999999999999986</v>
      </c>
      <c r="L852" s="9">
        <v>1.4</v>
      </c>
      <c r="M852" s="19">
        <v>0</v>
      </c>
      <c r="N852" s="19">
        <v>3</v>
      </c>
      <c r="O852" s="19">
        <v>6</v>
      </c>
      <c r="P852" s="19">
        <v>6</v>
      </c>
      <c r="Q852" s="19">
        <f t="shared" si="78"/>
        <v>8.3999999999999986</v>
      </c>
      <c r="R852" s="3">
        <f t="shared" si="79"/>
        <v>4.5152938761368331</v>
      </c>
      <c r="S852" s="3">
        <f t="shared" si="80"/>
        <v>0.18421052631578946</v>
      </c>
      <c r="T852" s="9">
        <f t="shared" si="81"/>
        <v>0</v>
      </c>
      <c r="U852" s="9">
        <f t="shared" si="82"/>
        <v>15</v>
      </c>
      <c r="V852" s="9">
        <f t="shared" si="83"/>
        <v>6</v>
      </c>
    </row>
    <row r="853" spans="1:22" x14ac:dyDescent="0.25">
      <c r="A853" t="s">
        <v>630</v>
      </c>
      <c r="B853" s="32" t="s">
        <v>182</v>
      </c>
      <c r="C853" t="s">
        <v>202</v>
      </c>
      <c r="D853" t="s">
        <v>2214</v>
      </c>
      <c r="E853" s="9">
        <v>2</v>
      </c>
      <c r="F853" s="9">
        <v>1</v>
      </c>
      <c r="G853" s="9">
        <v>1</v>
      </c>
      <c r="H853" s="9">
        <v>0</v>
      </c>
      <c r="I853" s="9">
        <v>0</v>
      </c>
      <c r="J853" s="9">
        <v>0</v>
      </c>
      <c r="K853">
        <v>0</v>
      </c>
      <c r="L853" s="9">
        <v>0</v>
      </c>
      <c r="M853" s="19">
        <v>0</v>
      </c>
      <c r="N853" s="19">
        <v>0</v>
      </c>
      <c r="O853" s="19">
        <v>0</v>
      </c>
      <c r="P853" s="19">
        <v>0</v>
      </c>
      <c r="Q853" s="19">
        <f t="shared" si="78"/>
        <v>0</v>
      </c>
      <c r="R853" s="3">
        <f t="shared" si="79"/>
        <v>0.6513389472789296</v>
      </c>
      <c r="S853" s="3">
        <f t="shared" si="80"/>
        <v>4.3859649122807015E-2</v>
      </c>
      <c r="T853" s="9">
        <f t="shared" si="81"/>
        <v>0</v>
      </c>
      <c r="U853" s="9">
        <f t="shared" si="82"/>
        <v>2</v>
      </c>
      <c r="V853" s="9">
        <f t="shared" si="83"/>
        <v>1</v>
      </c>
    </row>
    <row r="854" spans="1:22" x14ac:dyDescent="0.25">
      <c r="A854" t="s">
        <v>630</v>
      </c>
      <c r="B854" s="32" t="s">
        <v>182</v>
      </c>
      <c r="C854" t="s">
        <v>202</v>
      </c>
      <c r="D854" t="s">
        <v>109</v>
      </c>
      <c r="E854" s="9">
        <v>1</v>
      </c>
      <c r="F854" s="9">
        <v>5</v>
      </c>
      <c r="G854" s="9">
        <v>0</v>
      </c>
      <c r="H854" s="9">
        <v>0</v>
      </c>
      <c r="I854" s="9">
        <v>0</v>
      </c>
      <c r="J854" s="9">
        <v>1</v>
      </c>
      <c r="K854">
        <v>5.6</v>
      </c>
      <c r="L854" s="9">
        <v>2.8</v>
      </c>
      <c r="M854" s="19">
        <v>2</v>
      </c>
      <c r="N854" s="19">
        <v>2</v>
      </c>
      <c r="O854" s="19">
        <v>3</v>
      </c>
      <c r="P854" s="19">
        <v>2</v>
      </c>
      <c r="Q854" s="19">
        <f t="shared" si="78"/>
        <v>5.6</v>
      </c>
      <c r="R854" s="3">
        <f t="shared" si="79"/>
        <v>1.8485047192175892</v>
      </c>
      <c r="S854" s="3">
        <f t="shared" si="80"/>
        <v>8.9181286549707597E-2</v>
      </c>
      <c r="T854" s="9">
        <f t="shared" si="81"/>
        <v>0</v>
      </c>
      <c r="U854" s="9">
        <f t="shared" si="82"/>
        <v>5.6</v>
      </c>
      <c r="V854" s="9">
        <f t="shared" si="83"/>
        <v>2</v>
      </c>
    </row>
    <row r="855" spans="1:22" x14ac:dyDescent="0.25">
      <c r="A855" t="s">
        <v>630</v>
      </c>
      <c r="B855" s="32" t="s">
        <v>182</v>
      </c>
      <c r="C855" t="s">
        <v>202</v>
      </c>
      <c r="D855" t="s">
        <v>4746</v>
      </c>
      <c r="E855" s="9">
        <v>3</v>
      </c>
      <c r="F855" s="9">
        <v>1</v>
      </c>
      <c r="G855" s="9">
        <v>3</v>
      </c>
      <c r="H855" s="9">
        <v>3</v>
      </c>
      <c r="I855" s="9">
        <v>8</v>
      </c>
      <c r="J855" s="9">
        <v>4</v>
      </c>
      <c r="K855">
        <v>15.399999999999999</v>
      </c>
      <c r="L855" s="9">
        <v>11.2</v>
      </c>
      <c r="M855" s="19">
        <v>3</v>
      </c>
      <c r="N855" s="19">
        <v>4</v>
      </c>
      <c r="O855" s="19">
        <v>0</v>
      </c>
      <c r="P855" s="19">
        <v>0</v>
      </c>
      <c r="Q855" s="19">
        <f t="shared" si="78"/>
        <v>15.399999999999999</v>
      </c>
      <c r="R855" s="3">
        <f t="shared" si="79"/>
        <v>4.6513601790391936</v>
      </c>
      <c r="S855" s="3">
        <f t="shared" si="80"/>
        <v>0.18289473684210525</v>
      </c>
      <c r="T855" s="9">
        <f t="shared" si="81"/>
        <v>0</v>
      </c>
      <c r="U855" s="9">
        <f t="shared" si="82"/>
        <v>15.399999999999999</v>
      </c>
      <c r="V855" s="9">
        <f t="shared" si="83"/>
        <v>6</v>
      </c>
    </row>
    <row r="856" spans="1:22" x14ac:dyDescent="0.25">
      <c r="A856" t="s">
        <v>4389</v>
      </c>
      <c r="B856" s="32" t="s">
        <v>2440</v>
      </c>
      <c r="C856" t="s">
        <v>202</v>
      </c>
      <c r="D856" t="s">
        <v>113</v>
      </c>
      <c r="E856" s="9">
        <v>0</v>
      </c>
      <c r="F856" s="9">
        <v>0</v>
      </c>
      <c r="G856" s="9">
        <v>0</v>
      </c>
      <c r="H856" s="9">
        <v>1</v>
      </c>
      <c r="I856" s="9">
        <v>2</v>
      </c>
      <c r="J856" s="9">
        <v>0</v>
      </c>
      <c r="K856">
        <v>2.8</v>
      </c>
      <c r="L856" s="9">
        <v>0</v>
      </c>
      <c r="M856" s="19">
        <v>0</v>
      </c>
      <c r="N856" s="19">
        <v>0</v>
      </c>
      <c r="O856" s="19">
        <v>1</v>
      </c>
      <c r="P856" s="19">
        <v>2</v>
      </c>
      <c r="Q856" s="19">
        <f t="shared" si="78"/>
        <v>2.8</v>
      </c>
      <c r="R856" s="3">
        <f t="shared" si="79"/>
        <v>1.0174239603781283</v>
      </c>
      <c r="S856" s="3">
        <f t="shared" si="80"/>
        <v>5.7894736842105277E-2</v>
      </c>
      <c r="T856" s="9">
        <f t="shared" si="81"/>
        <v>0</v>
      </c>
      <c r="U856" s="9">
        <f t="shared" si="82"/>
        <v>2.8</v>
      </c>
      <c r="V856" s="9">
        <f t="shared" si="83"/>
        <v>1</v>
      </c>
    </row>
    <row r="857" spans="1:22" x14ac:dyDescent="0.25">
      <c r="A857" t="s">
        <v>3812</v>
      </c>
      <c r="B857" s="32" t="s">
        <v>2408</v>
      </c>
      <c r="C857" t="s">
        <v>202</v>
      </c>
      <c r="D857" t="s">
        <v>113</v>
      </c>
      <c r="E857" s="9">
        <v>2</v>
      </c>
      <c r="F857" s="9">
        <v>1</v>
      </c>
      <c r="G857" s="9">
        <v>1</v>
      </c>
      <c r="H857" s="9">
        <v>1</v>
      </c>
      <c r="I857" s="9">
        <v>3</v>
      </c>
      <c r="J857" s="9">
        <v>2</v>
      </c>
      <c r="K857">
        <v>7</v>
      </c>
      <c r="L857" s="9">
        <v>0</v>
      </c>
      <c r="M857" s="19">
        <v>1</v>
      </c>
      <c r="N857" s="19">
        <v>1</v>
      </c>
      <c r="O857" s="19">
        <v>3</v>
      </c>
      <c r="P857" s="19">
        <v>6</v>
      </c>
      <c r="Q857" s="19">
        <f t="shared" si="78"/>
        <v>7</v>
      </c>
      <c r="R857" s="3">
        <f t="shared" si="79"/>
        <v>2.1461734799546393</v>
      </c>
      <c r="S857" s="3">
        <f t="shared" si="80"/>
        <v>8.3732057416267949E-2</v>
      </c>
      <c r="T857" s="9">
        <f t="shared" si="81"/>
        <v>0</v>
      </c>
      <c r="U857" s="9">
        <f t="shared" si="82"/>
        <v>7</v>
      </c>
      <c r="V857" s="9">
        <f t="shared" si="83"/>
        <v>3</v>
      </c>
    </row>
    <row r="858" spans="1:22" x14ac:dyDescent="0.25">
      <c r="A858" t="s">
        <v>4214</v>
      </c>
      <c r="B858" s="32" t="s">
        <v>2475</v>
      </c>
      <c r="C858" t="s">
        <v>202</v>
      </c>
      <c r="D858" t="s">
        <v>113</v>
      </c>
      <c r="E858" s="9">
        <v>1</v>
      </c>
      <c r="F858" s="9">
        <v>2</v>
      </c>
      <c r="G858" s="9">
        <v>2</v>
      </c>
      <c r="H858" s="9">
        <v>2</v>
      </c>
      <c r="I858" s="9">
        <v>0</v>
      </c>
      <c r="J858" s="9">
        <v>1</v>
      </c>
      <c r="K858">
        <v>8.3999999999999986</v>
      </c>
      <c r="L858" s="9">
        <v>0</v>
      </c>
      <c r="M858" s="19">
        <v>0</v>
      </c>
      <c r="N858" s="19">
        <v>0</v>
      </c>
      <c r="O858" s="19">
        <v>0</v>
      </c>
      <c r="P858" s="19">
        <v>4</v>
      </c>
      <c r="Q858" s="19">
        <f t="shared" si="78"/>
        <v>8.3999999999999986</v>
      </c>
      <c r="R858" s="3">
        <f t="shared" si="79"/>
        <v>2.4472619208190416</v>
      </c>
      <c r="S858" s="3">
        <f t="shared" si="80"/>
        <v>9.5864661654135333E-2</v>
      </c>
      <c r="T858" s="9">
        <f t="shared" si="81"/>
        <v>0</v>
      </c>
      <c r="U858" s="9">
        <f t="shared" si="82"/>
        <v>8.3999999999999986</v>
      </c>
      <c r="V858" s="9">
        <f t="shared" si="83"/>
        <v>3</v>
      </c>
    </row>
    <row r="859" spans="1:22" x14ac:dyDescent="0.25">
      <c r="A859" t="s">
        <v>4349</v>
      </c>
      <c r="B859" s="32" t="s">
        <v>2415</v>
      </c>
      <c r="C859" t="s">
        <v>202</v>
      </c>
      <c r="D859" t="s">
        <v>113</v>
      </c>
      <c r="E859" s="9">
        <v>0</v>
      </c>
      <c r="F859" s="9">
        <v>1</v>
      </c>
      <c r="G859" s="9">
        <v>0</v>
      </c>
      <c r="H859" s="9">
        <v>1</v>
      </c>
      <c r="I859" s="9">
        <v>0</v>
      </c>
      <c r="J859" s="9">
        <v>1</v>
      </c>
      <c r="K859">
        <v>2.8</v>
      </c>
      <c r="L859" s="9">
        <v>0</v>
      </c>
      <c r="M859" s="19">
        <v>0</v>
      </c>
      <c r="N859" s="19">
        <v>0</v>
      </c>
      <c r="O859" s="19">
        <v>0</v>
      </c>
      <c r="P859" s="19">
        <v>0</v>
      </c>
      <c r="Q859" s="19">
        <f t="shared" si="78"/>
        <v>2.8</v>
      </c>
      <c r="R859" s="3">
        <f t="shared" si="79"/>
        <v>0.85475497109175125</v>
      </c>
      <c r="S859" s="3">
        <f t="shared" si="80"/>
        <v>4.7697368421052634E-2</v>
      </c>
      <c r="T859" s="9">
        <f t="shared" si="81"/>
        <v>0</v>
      </c>
      <c r="U859" s="9">
        <f t="shared" si="82"/>
        <v>2.8</v>
      </c>
      <c r="V859" s="9">
        <f t="shared" si="83"/>
        <v>1</v>
      </c>
    </row>
    <row r="860" spans="1:22" x14ac:dyDescent="0.25">
      <c r="A860" t="s">
        <v>4235</v>
      </c>
      <c r="B860" s="32" t="s">
        <v>2429</v>
      </c>
      <c r="C860" t="s">
        <v>202</v>
      </c>
      <c r="D860" t="s">
        <v>113</v>
      </c>
      <c r="E860" s="9">
        <v>1</v>
      </c>
      <c r="F860" s="9">
        <v>0</v>
      </c>
      <c r="G860" s="9">
        <v>0</v>
      </c>
      <c r="H860" s="9">
        <v>0</v>
      </c>
      <c r="I860" s="9">
        <v>0</v>
      </c>
      <c r="J860" s="9">
        <v>1</v>
      </c>
      <c r="K860">
        <v>2.8</v>
      </c>
      <c r="L860" s="9">
        <v>0</v>
      </c>
      <c r="M860" s="19">
        <v>0</v>
      </c>
      <c r="N860" s="19">
        <v>0</v>
      </c>
      <c r="O860" s="19">
        <v>0</v>
      </c>
      <c r="P860" s="19">
        <v>0</v>
      </c>
      <c r="Q860" s="19">
        <f t="shared" si="78"/>
        <v>2.8</v>
      </c>
      <c r="R860" s="3">
        <f t="shared" si="79"/>
        <v>0.84852813742385702</v>
      </c>
      <c r="S860" s="3">
        <f t="shared" si="80"/>
        <v>5.2631578947368418E-2</v>
      </c>
      <c r="T860" s="9">
        <f t="shared" si="81"/>
        <v>0</v>
      </c>
      <c r="U860" s="9">
        <f t="shared" si="82"/>
        <v>2.8</v>
      </c>
      <c r="V860" s="9">
        <f t="shared" si="83"/>
        <v>1</v>
      </c>
    </row>
    <row r="861" spans="1:22" x14ac:dyDescent="0.25">
      <c r="A861" t="s">
        <v>4366</v>
      </c>
      <c r="B861" s="32" t="s">
        <v>2397</v>
      </c>
      <c r="C861" t="s">
        <v>202</v>
      </c>
      <c r="D861" t="s">
        <v>113</v>
      </c>
      <c r="E861" s="9">
        <v>0</v>
      </c>
      <c r="F861" s="9">
        <v>0</v>
      </c>
      <c r="G861" s="9">
        <v>1</v>
      </c>
      <c r="H861" s="9">
        <v>0</v>
      </c>
      <c r="I861" s="9">
        <v>0</v>
      </c>
      <c r="J861" s="9">
        <v>1</v>
      </c>
      <c r="K861">
        <v>1.4</v>
      </c>
      <c r="L861" s="9">
        <v>0</v>
      </c>
      <c r="M861" s="19">
        <v>0</v>
      </c>
      <c r="N861" s="19">
        <v>0</v>
      </c>
      <c r="O861" s="19">
        <v>0</v>
      </c>
      <c r="P861" s="19">
        <v>2</v>
      </c>
      <c r="Q861" s="19">
        <f t="shared" si="78"/>
        <v>1.4</v>
      </c>
      <c r="R861" s="3">
        <f t="shared" si="79"/>
        <v>0.70903263163783425</v>
      </c>
      <c r="S861" s="3">
        <f t="shared" si="80"/>
        <v>4.4407894736842111E-2</v>
      </c>
      <c r="T861" s="9">
        <f t="shared" si="81"/>
        <v>0</v>
      </c>
      <c r="U861" s="9">
        <f t="shared" si="82"/>
        <v>2</v>
      </c>
      <c r="V861" s="9">
        <f t="shared" si="83"/>
        <v>1</v>
      </c>
    </row>
    <row r="862" spans="1:22" x14ac:dyDescent="0.25">
      <c r="A862" t="s">
        <v>4408</v>
      </c>
      <c r="B862" s="32" t="s">
        <v>2450</v>
      </c>
      <c r="C862" t="s">
        <v>202</v>
      </c>
      <c r="D862" t="s">
        <v>113</v>
      </c>
      <c r="E862" s="9">
        <v>0</v>
      </c>
      <c r="F862" s="9">
        <v>0</v>
      </c>
      <c r="G862" s="9">
        <v>0</v>
      </c>
      <c r="H862" s="9">
        <v>0</v>
      </c>
      <c r="I862" s="9">
        <v>1</v>
      </c>
      <c r="J862" s="9">
        <v>0</v>
      </c>
      <c r="K862">
        <v>0</v>
      </c>
      <c r="L862" s="9">
        <v>0</v>
      </c>
      <c r="M862" s="19">
        <v>0</v>
      </c>
      <c r="N862" s="19">
        <v>0</v>
      </c>
      <c r="O862" s="19">
        <v>0</v>
      </c>
      <c r="P862" s="19">
        <v>0</v>
      </c>
      <c r="Q862" s="19">
        <f t="shared" si="78"/>
        <v>0</v>
      </c>
      <c r="R862" s="3">
        <f t="shared" si="79"/>
        <v>0.28867513459481287</v>
      </c>
      <c r="S862" s="3">
        <f t="shared" si="80"/>
        <v>3.2894736842105261E-2</v>
      </c>
      <c r="T862" s="9">
        <f t="shared" si="81"/>
        <v>0</v>
      </c>
      <c r="U862" s="9">
        <f t="shared" si="82"/>
        <v>1</v>
      </c>
      <c r="V862" s="9">
        <f t="shared" si="83"/>
        <v>0</v>
      </c>
    </row>
    <row r="863" spans="1:22" x14ac:dyDescent="0.25">
      <c r="A863" t="s">
        <v>4213</v>
      </c>
      <c r="B863" s="32" t="s">
        <v>2462</v>
      </c>
      <c r="C863" t="s">
        <v>202</v>
      </c>
      <c r="D863" t="s">
        <v>113</v>
      </c>
      <c r="E863" s="9">
        <v>1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>
        <v>4.1999999999999993</v>
      </c>
      <c r="L863" s="9">
        <v>0</v>
      </c>
      <c r="M863" s="19">
        <v>0</v>
      </c>
      <c r="N863" s="19">
        <v>1</v>
      </c>
      <c r="O863" s="19">
        <v>1</v>
      </c>
      <c r="P863" s="19">
        <v>0</v>
      </c>
      <c r="Q863" s="19">
        <f t="shared" si="78"/>
        <v>4.1999999999999993</v>
      </c>
      <c r="R863" s="3">
        <f t="shared" si="79"/>
        <v>1.2180461254141253</v>
      </c>
      <c r="S863" s="3">
        <f t="shared" si="80"/>
        <v>5.921052631578947E-2</v>
      </c>
      <c r="T863" s="9">
        <f t="shared" si="81"/>
        <v>0</v>
      </c>
      <c r="U863" s="9">
        <f t="shared" si="82"/>
        <v>4.1999999999999993</v>
      </c>
      <c r="V863" s="9">
        <f t="shared" si="83"/>
        <v>2</v>
      </c>
    </row>
    <row r="864" spans="1:22" x14ac:dyDescent="0.25">
      <c r="A864" t="s">
        <v>4345</v>
      </c>
      <c r="B864" s="32" t="s">
        <v>2304</v>
      </c>
      <c r="C864" t="s">
        <v>202</v>
      </c>
      <c r="D864" t="s">
        <v>113</v>
      </c>
      <c r="E864" s="9">
        <v>0</v>
      </c>
      <c r="F864" s="9">
        <v>1</v>
      </c>
      <c r="G864" s="9">
        <v>0</v>
      </c>
      <c r="H864" s="9">
        <v>0</v>
      </c>
      <c r="I864" s="9">
        <v>0</v>
      </c>
      <c r="J864" s="9">
        <v>0</v>
      </c>
      <c r="K864">
        <v>0</v>
      </c>
      <c r="L864" s="9">
        <v>0</v>
      </c>
      <c r="M864" s="19">
        <v>0</v>
      </c>
      <c r="N864" s="19">
        <v>0</v>
      </c>
      <c r="O864" s="19">
        <v>0</v>
      </c>
      <c r="P864" s="19">
        <v>0</v>
      </c>
      <c r="Q864" s="19">
        <f t="shared" si="78"/>
        <v>0</v>
      </c>
      <c r="R864" s="3">
        <f t="shared" si="79"/>
        <v>0.28867513459481287</v>
      </c>
      <c r="S864" s="3">
        <f t="shared" si="80"/>
        <v>3.2894736842105261E-2</v>
      </c>
      <c r="T864" s="9">
        <f t="shared" si="81"/>
        <v>0</v>
      </c>
      <c r="U864" s="9">
        <f t="shared" si="82"/>
        <v>1</v>
      </c>
      <c r="V864" s="9">
        <f t="shared" si="83"/>
        <v>0</v>
      </c>
    </row>
    <row r="865" spans="1:22" x14ac:dyDescent="0.25">
      <c r="A865" t="s">
        <v>5615</v>
      </c>
      <c r="B865" s="32" t="s">
        <v>5616</v>
      </c>
      <c r="C865" t="s">
        <v>202</v>
      </c>
      <c r="D865" t="s">
        <v>108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>
        <v>0</v>
      </c>
      <c r="L865" s="9">
        <v>0</v>
      </c>
      <c r="M865" s="19">
        <v>0</v>
      </c>
      <c r="N865" s="19">
        <v>0</v>
      </c>
      <c r="O865" s="19">
        <v>2</v>
      </c>
      <c r="P865" s="19">
        <v>0</v>
      </c>
      <c r="Q865" s="19">
        <f t="shared" si="78"/>
        <v>0</v>
      </c>
      <c r="R865" s="3">
        <f t="shared" si="79"/>
        <v>0.57735026918962573</v>
      </c>
      <c r="S865" s="3">
        <f t="shared" si="80"/>
        <v>6.5789473684210523E-2</v>
      </c>
      <c r="T865" s="9">
        <f t="shared" si="81"/>
        <v>0</v>
      </c>
      <c r="U865" s="9">
        <f t="shared" si="82"/>
        <v>2</v>
      </c>
      <c r="V865" s="9">
        <f t="shared" si="83"/>
        <v>1</v>
      </c>
    </row>
    <row r="866" spans="1:22" x14ac:dyDescent="0.25">
      <c r="A866" t="s">
        <v>5617</v>
      </c>
      <c r="B866" s="32" t="s">
        <v>5618</v>
      </c>
      <c r="C866" t="s">
        <v>202</v>
      </c>
      <c r="D866" t="s">
        <v>108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>
        <v>0</v>
      </c>
      <c r="L866" s="9">
        <v>0</v>
      </c>
      <c r="M866" s="19">
        <v>0</v>
      </c>
      <c r="N866" s="19">
        <v>0</v>
      </c>
      <c r="O866" s="19">
        <v>3</v>
      </c>
      <c r="P866" s="19">
        <v>0</v>
      </c>
      <c r="Q866" s="19">
        <f t="shared" si="78"/>
        <v>0</v>
      </c>
      <c r="R866" s="3">
        <f t="shared" si="79"/>
        <v>0.8660254037844386</v>
      </c>
      <c r="S866" s="3">
        <f t="shared" si="80"/>
        <v>9.8684210526315791E-2</v>
      </c>
      <c r="T866" s="9">
        <f t="shared" si="81"/>
        <v>0</v>
      </c>
      <c r="U866" s="9">
        <f t="shared" si="82"/>
        <v>3</v>
      </c>
      <c r="V866" s="9">
        <f t="shared" si="83"/>
        <v>1</v>
      </c>
    </row>
    <row r="867" spans="1:22" x14ac:dyDescent="0.25">
      <c r="A867" t="s">
        <v>5241</v>
      </c>
      <c r="B867" s="32" t="s">
        <v>5242</v>
      </c>
      <c r="C867" t="s">
        <v>202</v>
      </c>
      <c r="D867" t="s">
        <v>108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>
        <v>0</v>
      </c>
      <c r="L867" s="9">
        <v>0</v>
      </c>
      <c r="M867" s="19">
        <v>0</v>
      </c>
      <c r="N867" s="19">
        <v>0</v>
      </c>
      <c r="O867" s="19">
        <v>0</v>
      </c>
      <c r="P867" s="19">
        <v>1</v>
      </c>
      <c r="Q867" s="19">
        <f t="shared" si="78"/>
        <v>0</v>
      </c>
      <c r="R867" s="3">
        <f t="shared" si="79"/>
        <v>0.28867513459481287</v>
      </c>
      <c r="S867" s="3">
        <f t="shared" si="80"/>
        <v>3.2894736842105261E-2</v>
      </c>
      <c r="T867" s="9">
        <f t="shared" si="81"/>
        <v>0</v>
      </c>
      <c r="U867" s="9">
        <f t="shared" si="82"/>
        <v>1</v>
      </c>
      <c r="V867" s="9">
        <f t="shared" si="83"/>
        <v>0</v>
      </c>
    </row>
    <row r="868" spans="1:22" x14ac:dyDescent="0.25">
      <c r="A868" t="s">
        <v>4135</v>
      </c>
      <c r="B868" s="32" t="s">
        <v>2552</v>
      </c>
      <c r="C868" t="s">
        <v>202</v>
      </c>
      <c r="D868" t="s">
        <v>108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>
        <v>0</v>
      </c>
      <c r="L868" s="9">
        <v>0</v>
      </c>
      <c r="M868" s="19">
        <v>0</v>
      </c>
      <c r="N868" s="19">
        <v>0</v>
      </c>
      <c r="O868" s="19">
        <v>2</v>
      </c>
      <c r="P868" s="19">
        <v>5</v>
      </c>
      <c r="Q868" s="19">
        <f t="shared" si="78"/>
        <v>0</v>
      </c>
      <c r="R868" s="3">
        <f t="shared" si="79"/>
        <v>1.5050420310248864</v>
      </c>
      <c r="S868" s="3">
        <f t="shared" si="80"/>
        <v>0.11513157894736843</v>
      </c>
      <c r="T868" s="9">
        <f t="shared" si="81"/>
        <v>0</v>
      </c>
      <c r="U868" s="9">
        <f t="shared" si="82"/>
        <v>5</v>
      </c>
      <c r="V868" s="9">
        <f t="shared" si="83"/>
        <v>2</v>
      </c>
    </row>
    <row r="869" spans="1:22" x14ac:dyDescent="0.25">
      <c r="A869" t="s">
        <v>4135</v>
      </c>
      <c r="B869" s="32" t="s">
        <v>2552</v>
      </c>
      <c r="C869" t="s">
        <v>202</v>
      </c>
      <c r="D869" t="s">
        <v>2214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>
        <v>0</v>
      </c>
      <c r="L869" s="9">
        <v>0</v>
      </c>
      <c r="M869" s="19">
        <v>0</v>
      </c>
      <c r="N869" s="19">
        <v>1</v>
      </c>
      <c r="O869" s="19">
        <v>0</v>
      </c>
      <c r="P869" s="19">
        <v>0</v>
      </c>
      <c r="Q869" s="19">
        <f t="shared" si="78"/>
        <v>0</v>
      </c>
      <c r="R869" s="3">
        <f t="shared" si="79"/>
        <v>0.28867513459481287</v>
      </c>
      <c r="S869" s="3">
        <f t="shared" si="80"/>
        <v>3.2894736842105261E-2</v>
      </c>
      <c r="T869" s="9">
        <f t="shared" si="81"/>
        <v>0</v>
      </c>
      <c r="U869" s="9">
        <f t="shared" si="82"/>
        <v>1</v>
      </c>
      <c r="V869" s="9">
        <f t="shared" si="83"/>
        <v>0</v>
      </c>
    </row>
    <row r="870" spans="1:22" x14ac:dyDescent="0.25">
      <c r="A870" t="s">
        <v>5619</v>
      </c>
      <c r="B870" s="32" t="s">
        <v>5620</v>
      </c>
      <c r="C870" t="s">
        <v>202</v>
      </c>
      <c r="D870" t="s">
        <v>108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>
        <v>0</v>
      </c>
      <c r="L870" s="9">
        <v>0</v>
      </c>
      <c r="M870" s="19">
        <v>0</v>
      </c>
      <c r="N870" s="19">
        <v>0</v>
      </c>
      <c r="O870" s="19">
        <v>3</v>
      </c>
      <c r="P870" s="19">
        <v>0</v>
      </c>
      <c r="Q870" s="19">
        <f t="shared" si="78"/>
        <v>0</v>
      </c>
      <c r="R870" s="3">
        <f t="shared" si="79"/>
        <v>0.8660254037844386</v>
      </c>
      <c r="S870" s="3">
        <f t="shared" si="80"/>
        <v>9.8684210526315791E-2</v>
      </c>
      <c r="T870" s="9">
        <f t="shared" si="81"/>
        <v>0</v>
      </c>
      <c r="U870" s="9">
        <f t="shared" si="82"/>
        <v>3</v>
      </c>
      <c r="V870" s="9">
        <f t="shared" si="83"/>
        <v>1</v>
      </c>
    </row>
    <row r="871" spans="1:22" x14ac:dyDescent="0.25">
      <c r="A871" t="s">
        <v>3266</v>
      </c>
      <c r="B871" s="32" t="s">
        <v>892</v>
      </c>
      <c r="C871" t="s">
        <v>202</v>
      </c>
      <c r="D871" t="s">
        <v>4746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>
        <v>2.8</v>
      </c>
      <c r="L871" s="9">
        <v>0</v>
      </c>
      <c r="M871" s="19">
        <v>1</v>
      </c>
      <c r="N871" s="19">
        <v>0</v>
      </c>
      <c r="O871" s="19">
        <v>0</v>
      </c>
      <c r="P871" s="19">
        <v>0</v>
      </c>
      <c r="Q871" s="19">
        <f t="shared" si="78"/>
        <v>2.8</v>
      </c>
      <c r="R871" s="3">
        <f t="shared" si="79"/>
        <v>0.83321211239541171</v>
      </c>
      <c r="S871" s="3">
        <f t="shared" si="80"/>
        <v>6.25E-2</v>
      </c>
      <c r="T871" s="9">
        <f t="shared" si="81"/>
        <v>0</v>
      </c>
      <c r="U871" s="9">
        <f t="shared" si="82"/>
        <v>2.8</v>
      </c>
      <c r="V871" s="9">
        <f t="shared" si="83"/>
        <v>1</v>
      </c>
    </row>
    <row r="872" spans="1:22" x14ac:dyDescent="0.25">
      <c r="A872" t="s">
        <v>3266</v>
      </c>
      <c r="B872" s="32" t="s">
        <v>892</v>
      </c>
      <c r="C872" t="s">
        <v>202</v>
      </c>
      <c r="D872" t="s">
        <v>686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>
        <v>0</v>
      </c>
      <c r="L872" s="9">
        <v>1.4</v>
      </c>
      <c r="M872" s="19">
        <v>0</v>
      </c>
      <c r="N872" s="19">
        <v>0</v>
      </c>
      <c r="O872" s="19">
        <v>3</v>
      </c>
      <c r="P872" s="19">
        <v>0</v>
      </c>
      <c r="Q872" s="19">
        <f t="shared" si="78"/>
        <v>0</v>
      </c>
      <c r="R872" s="3">
        <f t="shared" si="79"/>
        <v>0.92179008982358324</v>
      </c>
      <c r="S872" s="3">
        <f t="shared" si="80"/>
        <v>7.2368421052631582E-2</v>
      </c>
      <c r="T872" s="9">
        <f t="shared" si="81"/>
        <v>0</v>
      </c>
      <c r="U872" s="9">
        <f t="shared" si="82"/>
        <v>3</v>
      </c>
      <c r="V872" s="9">
        <f t="shared" si="83"/>
        <v>1</v>
      </c>
    </row>
    <row r="873" spans="1:22" x14ac:dyDescent="0.25">
      <c r="A873" t="s">
        <v>512</v>
      </c>
      <c r="B873" s="32" t="s">
        <v>248</v>
      </c>
      <c r="C873" t="s">
        <v>202</v>
      </c>
      <c r="D873" t="s">
        <v>861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>
        <v>1.4</v>
      </c>
      <c r="L873" s="9">
        <v>0</v>
      </c>
      <c r="M873" s="19">
        <v>0</v>
      </c>
      <c r="N873" s="19">
        <v>2</v>
      </c>
      <c r="O873" s="19">
        <v>1</v>
      </c>
      <c r="P873" s="19">
        <v>1</v>
      </c>
      <c r="Q873" s="19">
        <f t="shared" si="78"/>
        <v>1.4</v>
      </c>
      <c r="R873" s="3">
        <f t="shared" si="79"/>
        <v>0.70903263163783425</v>
      </c>
      <c r="S873" s="3">
        <f t="shared" si="80"/>
        <v>4.4407894736842111E-2</v>
      </c>
      <c r="T873" s="9">
        <f t="shared" si="81"/>
        <v>0</v>
      </c>
      <c r="U873" s="9">
        <f t="shared" si="82"/>
        <v>2</v>
      </c>
      <c r="V873" s="9">
        <f t="shared" si="83"/>
        <v>1</v>
      </c>
    </row>
    <row r="874" spans="1:22" x14ac:dyDescent="0.25">
      <c r="A874" t="s">
        <v>512</v>
      </c>
      <c r="B874" s="32" t="s">
        <v>248</v>
      </c>
      <c r="C874" t="s">
        <v>202</v>
      </c>
      <c r="D874" t="s">
        <v>15</v>
      </c>
      <c r="E874" s="9">
        <v>6</v>
      </c>
      <c r="F874" s="9">
        <v>6</v>
      </c>
      <c r="G874" s="9">
        <v>0</v>
      </c>
      <c r="H874" s="9">
        <v>0</v>
      </c>
      <c r="I874" s="9">
        <v>0</v>
      </c>
      <c r="J874" s="9">
        <v>0</v>
      </c>
      <c r="K874">
        <v>14</v>
      </c>
      <c r="L874" s="9">
        <v>11.2</v>
      </c>
      <c r="M874" s="19">
        <v>0</v>
      </c>
      <c r="N874" s="19">
        <v>0</v>
      </c>
      <c r="O874" s="19">
        <v>0</v>
      </c>
      <c r="P874" s="19">
        <v>0</v>
      </c>
      <c r="Q874" s="19">
        <f t="shared" si="78"/>
        <v>14</v>
      </c>
      <c r="R874" s="3">
        <f t="shared" si="79"/>
        <v>5.0282836399348403</v>
      </c>
      <c r="S874" s="3">
        <f t="shared" si="80"/>
        <v>0.30592105263157898</v>
      </c>
      <c r="T874" s="9">
        <f t="shared" si="81"/>
        <v>0</v>
      </c>
      <c r="U874" s="9">
        <f t="shared" si="82"/>
        <v>14</v>
      </c>
      <c r="V874" s="9">
        <f t="shared" si="83"/>
        <v>6</v>
      </c>
    </row>
    <row r="875" spans="1:22" x14ac:dyDescent="0.25">
      <c r="A875" t="s">
        <v>512</v>
      </c>
      <c r="B875" s="32" t="s">
        <v>248</v>
      </c>
      <c r="C875" t="s">
        <v>202</v>
      </c>
      <c r="D875" t="s">
        <v>5604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>
        <v>0</v>
      </c>
      <c r="L875" s="9">
        <v>0</v>
      </c>
      <c r="M875" s="19">
        <v>0</v>
      </c>
      <c r="N875" s="19">
        <v>4</v>
      </c>
      <c r="O875" s="19">
        <v>36</v>
      </c>
      <c r="P875" s="19">
        <v>47</v>
      </c>
      <c r="Q875" s="19">
        <f t="shared" si="78"/>
        <v>0</v>
      </c>
      <c r="R875" s="3">
        <f t="shared" si="79"/>
        <v>16.209565077447326</v>
      </c>
      <c r="S875" s="3">
        <f t="shared" si="80"/>
        <v>0.95394736842105265</v>
      </c>
      <c r="T875" s="9">
        <f t="shared" si="81"/>
        <v>0</v>
      </c>
      <c r="U875" s="9">
        <f t="shared" si="82"/>
        <v>47</v>
      </c>
      <c r="V875" s="9">
        <f t="shared" si="83"/>
        <v>21</v>
      </c>
    </row>
    <row r="876" spans="1:22" x14ac:dyDescent="0.25">
      <c r="A876" t="s">
        <v>512</v>
      </c>
      <c r="B876" s="32" t="s">
        <v>248</v>
      </c>
      <c r="C876" t="s">
        <v>202</v>
      </c>
      <c r="D876" t="s">
        <v>113</v>
      </c>
      <c r="E876" s="9">
        <v>5</v>
      </c>
      <c r="F876" s="9">
        <v>2</v>
      </c>
      <c r="G876" s="9">
        <v>6</v>
      </c>
      <c r="H876" s="9">
        <v>7</v>
      </c>
      <c r="I876" s="9">
        <v>7</v>
      </c>
      <c r="J876" s="9">
        <v>7</v>
      </c>
      <c r="K876">
        <v>21</v>
      </c>
      <c r="L876" s="9">
        <v>4.1999999999999993</v>
      </c>
      <c r="M876" s="19">
        <v>4</v>
      </c>
      <c r="N876" s="19">
        <v>14</v>
      </c>
      <c r="O876" s="19">
        <v>12</v>
      </c>
      <c r="P876" s="19">
        <v>15</v>
      </c>
      <c r="Q876" s="19">
        <f t="shared" si="78"/>
        <v>21</v>
      </c>
      <c r="R876" s="3">
        <f t="shared" si="79"/>
        <v>5.6152120227651281</v>
      </c>
      <c r="S876" s="3">
        <f t="shared" si="80"/>
        <v>0.28563596491228072</v>
      </c>
      <c r="T876" s="9">
        <f t="shared" si="81"/>
        <v>2</v>
      </c>
      <c r="U876" s="9">
        <f t="shared" si="82"/>
        <v>21</v>
      </c>
      <c r="V876" s="9">
        <f t="shared" si="83"/>
        <v>7</v>
      </c>
    </row>
    <row r="877" spans="1:22" x14ac:dyDescent="0.25">
      <c r="A877" t="s">
        <v>512</v>
      </c>
      <c r="B877" s="32" t="s">
        <v>248</v>
      </c>
      <c r="C877" t="s">
        <v>202</v>
      </c>
      <c r="D877" t="s">
        <v>820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>
        <v>7</v>
      </c>
      <c r="L877" s="9">
        <v>5.6</v>
      </c>
      <c r="M877" s="19">
        <v>2</v>
      </c>
      <c r="N877" s="19">
        <v>2</v>
      </c>
      <c r="O877" s="19">
        <v>8</v>
      </c>
      <c r="P877" s="19">
        <v>3</v>
      </c>
      <c r="Q877" s="19">
        <f t="shared" si="78"/>
        <v>7</v>
      </c>
      <c r="R877" s="3">
        <f t="shared" si="79"/>
        <v>2.9829820345053735</v>
      </c>
      <c r="S877" s="3">
        <f t="shared" si="80"/>
        <v>0.15131578947368424</v>
      </c>
      <c r="T877" s="9">
        <f t="shared" si="81"/>
        <v>0</v>
      </c>
      <c r="U877" s="9">
        <f t="shared" si="82"/>
        <v>8</v>
      </c>
      <c r="V877" s="9">
        <f t="shared" si="83"/>
        <v>4</v>
      </c>
    </row>
    <row r="878" spans="1:22" x14ac:dyDescent="0.25">
      <c r="A878" t="s">
        <v>512</v>
      </c>
      <c r="B878" s="32" t="s">
        <v>248</v>
      </c>
      <c r="C878" t="s">
        <v>202</v>
      </c>
      <c r="D878" t="s">
        <v>119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>
        <v>4.1999999999999993</v>
      </c>
      <c r="L878" s="9">
        <v>0</v>
      </c>
      <c r="M878" s="19">
        <v>0</v>
      </c>
      <c r="N878" s="19">
        <v>0</v>
      </c>
      <c r="O878" s="19">
        <v>0</v>
      </c>
      <c r="P878" s="19">
        <v>0</v>
      </c>
      <c r="Q878" s="19">
        <f t="shared" si="78"/>
        <v>4.1999999999999993</v>
      </c>
      <c r="R878" s="3">
        <f t="shared" si="79"/>
        <v>1.2124355652982139</v>
      </c>
      <c r="S878" s="3">
        <f t="shared" si="80"/>
        <v>0.13815789473684209</v>
      </c>
      <c r="T878" s="9">
        <f t="shared" si="81"/>
        <v>0</v>
      </c>
      <c r="U878" s="9">
        <f t="shared" si="82"/>
        <v>4.1999999999999993</v>
      </c>
      <c r="V878" s="9">
        <f t="shared" si="83"/>
        <v>2</v>
      </c>
    </row>
    <row r="879" spans="1:22" x14ac:dyDescent="0.25">
      <c r="A879" t="s">
        <v>512</v>
      </c>
      <c r="B879" s="32" t="s">
        <v>248</v>
      </c>
      <c r="C879" t="s">
        <v>202</v>
      </c>
      <c r="D879" t="s">
        <v>106</v>
      </c>
      <c r="E879" s="9">
        <v>21</v>
      </c>
      <c r="F879" s="9">
        <v>12</v>
      </c>
      <c r="G879" s="9">
        <v>7</v>
      </c>
      <c r="H879" s="9">
        <v>16</v>
      </c>
      <c r="I879" s="9">
        <v>13</v>
      </c>
      <c r="J879" s="9">
        <v>16</v>
      </c>
      <c r="K879">
        <v>0</v>
      </c>
      <c r="L879" s="9">
        <v>0</v>
      </c>
      <c r="M879" s="19">
        <v>36</v>
      </c>
      <c r="N879" s="19">
        <v>22</v>
      </c>
      <c r="O879" s="19">
        <v>16</v>
      </c>
      <c r="P879" s="19">
        <v>21</v>
      </c>
      <c r="Q879" s="19">
        <f t="shared" si="78"/>
        <v>0</v>
      </c>
      <c r="R879" s="3">
        <f t="shared" si="79"/>
        <v>9.9635700064147326</v>
      </c>
      <c r="S879" s="3">
        <f t="shared" si="80"/>
        <v>0.5921052631578948</v>
      </c>
      <c r="T879" s="9">
        <f t="shared" si="81"/>
        <v>0</v>
      </c>
      <c r="U879" s="9">
        <f t="shared" si="82"/>
        <v>36</v>
      </c>
      <c r="V879" s="9">
        <f t="shared" si="83"/>
        <v>13</v>
      </c>
    </row>
    <row r="880" spans="1:22" x14ac:dyDescent="0.25">
      <c r="A880" t="s">
        <v>512</v>
      </c>
      <c r="B880" s="32" t="s">
        <v>248</v>
      </c>
      <c r="C880" t="s">
        <v>202</v>
      </c>
      <c r="D880" t="s">
        <v>108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>
        <v>0</v>
      </c>
      <c r="L880" s="9">
        <v>0</v>
      </c>
      <c r="M880" s="19">
        <v>0</v>
      </c>
      <c r="N880" s="19">
        <v>0</v>
      </c>
      <c r="O880" s="19">
        <v>3</v>
      </c>
      <c r="P880" s="19">
        <v>3</v>
      </c>
      <c r="Q880" s="19">
        <f t="shared" si="78"/>
        <v>0</v>
      </c>
      <c r="R880" s="3">
        <f t="shared" si="79"/>
        <v>1.1677484162422844</v>
      </c>
      <c r="S880" s="3">
        <f t="shared" si="80"/>
        <v>9.8684210526315791E-2</v>
      </c>
      <c r="T880" s="9">
        <f t="shared" si="81"/>
        <v>0</v>
      </c>
      <c r="U880" s="9">
        <f t="shared" si="82"/>
        <v>3</v>
      </c>
      <c r="V880" s="9">
        <f t="shared" si="83"/>
        <v>2</v>
      </c>
    </row>
    <row r="881" spans="1:22" x14ac:dyDescent="0.25">
      <c r="A881" t="s">
        <v>512</v>
      </c>
      <c r="B881" s="32" t="s">
        <v>248</v>
      </c>
      <c r="C881" t="s">
        <v>202</v>
      </c>
      <c r="D881" t="s">
        <v>2214</v>
      </c>
      <c r="E881" s="9">
        <v>1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>
        <v>0</v>
      </c>
      <c r="L881" s="9">
        <v>0</v>
      </c>
      <c r="M881" s="19">
        <v>0</v>
      </c>
      <c r="N881" s="19">
        <v>0</v>
      </c>
      <c r="O881" s="19">
        <v>0</v>
      </c>
      <c r="P881" s="19">
        <v>0</v>
      </c>
      <c r="Q881" s="19">
        <f t="shared" si="78"/>
        <v>0</v>
      </c>
      <c r="R881" s="3">
        <f t="shared" si="79"/>
        <v>0.28867513459481287</v>
      </c>
      <c r="S881" s="3">
        <f t="shared" si="80"/>
        <v>3.2894736842105261E-2</v>
      </c>
      <c r="T881" s="9">
        <f t="shared" si="81"/>
        <v>0</v>
      </c>
      <c r="U881" s="9">
        <f t="shared" si="82"/>
        <v>1</v>
      </c>
      <c r="V881" s="9">
        <f t="shared" si="83"/>
        <v>0</v>
      </c>
    </row>
    <row r="882" spans="1:22" x14ac:dyDescent="0.25">
      <c r="A882" t="s">
        <v>512</v>
      </c>
      <c r="B882" s="32" t="s">
        <v>248</v>
      </c>
      <c r="C882" t="s">
        <v>202</v>
      </c>
      <c r="D882" t="s">
        <v>109</v>
      </c>
      <c r="E882" s="9">
        <v>0</v>
      </c>
      <c r="F882" s="9">
        <v>0</v>
      </c>
      <c r="G882" s="9">
        <v>2</v>
      </c>
      <c r="H882" s="9">
        <v>8</v>
      </c>
      <c r="I882" s="9">
        <v>6</v>
      </c>
      <c r="J882" s="9">
        <v>6</v>
      </c>
      <c r="K882">
        <v>18.2</v>
      </c>
      <c r="L882" s="9">
        <v>0</v>
      </c>
      <c r="M882" s="19">
        <v>1</v>
      </c>
      <c r="N882" s="19">
        <v>5</v>
      </c>
      <c r="O882" s="19">
        <v>7</v>
      </c>
      <c r="P882" s="19">
        <v>4</v>
      </c>
      <c r="Q882" s="19">
        <f t="shared" si="78"/>
        <v>18.2</v>
      </c>
      <c r="R882" s="3">
        <f t="shared" si="79"/>
        <v>5.1308927689107477</v>
      </c>
      <c r="S882" s="3">
        <f t="shared" si="80"/>
        <v>0.20906432748538015</v>
      </c>
      <c r="T882" s="9">
        <f t="shared" si="81"/>
        <v>0</v>
      </c>
      <c r="U882" s="9">
        <f t="shared" si="82"/>
        <v>18.2</v>
      </c>
      <c r="V882" s="9">
        <f t="shared" si="83"/>
        <v>7</v>
      </c>
    </row>
    <row r="883" spans="1:22" x14ac:dyDescent="0.25">
      <c r="A883" t="s">
        <v>512</v>
      </c>
      <c r="B883" s="32" t="s">
        <v>248</v>
      </c>
      <c r="C883" t="s">
        <v>202</v>
      </c>
      <c r="D883" t="s">
        <v>4746</v>
      </c>
      <c r="E883" s="9">
        <v>27</v>
      </c>
      <c r="F883" s="9">
        <v>26</v>
      </c>
      <c r="G883" s="9">
        <v>20</v>
      </c>
      <c r="H883" s="9">
        <v>22</v>
      </c>
      <c r="I883" s="9">
        <v>33</v>
      </c>
      <c r="J883" s="9">
        <v>50</v>
      </c>
      <c r="K883">
        <v>109.19999999999999</v>
      </c>
      <c r="L883" s="9">
        <v>0</v>
      </c>
      <c r="M883" s="19">
        <v>36</v>
      </c>
      <c r="N883" s="19">
        <v>54</v>
      </c>
      <c r="O883" s="19">
        <v>14</v>
      </c>
      <c r="P883" s="19">
        <v>0</v>
      </c>
      <c r="Q883" s="19">
        <f t="shared" si="78"/>
        <v>109.19999999999999</v>
      </c>
      <c r="R883" s="3">
        <f t="shared" si="79"/>
        <v>29.321912377171877</v>
      </c>
      <c r="S883" s="3">
        <f t="shared" si="80"/>
        <v>1.2868421052631578</v>
      </c>
      <c r="T883" s="9">
        <f t="shared" si="81"/>
        <v>0</v>
      </c>
      <c r="U883" s="9">
        <f t="shared" si="82"/>
        <v>109.19999999999999</v>
      </c>
      <c r="V883" s="9">
        <f t="shared" si="83"/>
        <v>38</v>
      </c>
    </row>
    <row r="884" spans="1:22" x14ac:dyDescent="0.25">
      <c r="A884" t="s">
        <v>4209</v>
      </c>
      <c r="B884" s="32" t="s">
        <v>2536</v>
      </c>
      <c r="C884" t="s">
        <v>202</v>
      </c>
      <c r="D884" t="s">
        <v>113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>
        <v>0</v>
      </c>
      <c r="L884" s="9">
        <v>0</v>
      </c>
      <c r="M884" s="19">
        <v>0</v>
      </c>
      <c r="N884" s="19">
        <v>1</v>
      </c>
      <c r="O884" s="19">
        <v>0</v>
      </c>
      <c r="P884" s="19">
        <v>0</v>
      </c>
      <c r="Q884" s="19">
        <f t="shared" si="78"/>
        <v>0</v>
      </c>
      <c r="R884" s="3">
        <f t="shared" si="79"/>
        <v>0.28867513459481287</v>
      </c>
      <c r="S884" s="3">
        <f t="shared" si="80"/>
        <v>3.2894736842105261E-2</v>
      </c>
      <c r="T884" s="9">
        <f t="shared" si="81"/>
        <v>0</v>
      </c>
      <c r="U884" s="9">
        <f t="shared" si="82"/>
        <v>1</v>
      </c>
      <c r="V884" s="9">
        <f t="shared" si="83"/>
        <v>0</v>
      </c>
    </row>
    <row r="885" spans="1:22" x14ac:dyDescent="0.25">
      <c r="A885" t="s">
        <v>483</v>
      </c>
      <c r="B885" s="32" t="s">
        <v>370</v>
      </c>
      <c r="C885" t="s">
        <v>202</v>
      </c>
      <c r="D885" t="s">
        <v>4746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>
        <v>0</v>
      </c>
      <c r="L885" s="9">
        <v>0</v>
      </c>
      <c r="M885" s="19">
        <v>1</v>
      </c>
      <c r="N885" s="19">
        <v>0</v>
      </c>
      <c r="O885" s="19">
        <v>0</v>
      </c>
      <c r="P885" s="19">
        <v>0</v>
      </c>
      <c r="Q885" s="19">
        <f t="shared" si="78"/>
        <v>0</v>
      </c>
      <c r="R885" s="3">
        <f t="shared" si="79"/>
        <v>0.28867513459481287</v>
      </c>
      <c r="S885" s="3">
        <f t="shared" si="80"/>
        <v>3.2894736842105261E-2</v>
      </c>
      <c r="T885" s="9">
        <f t="shared" si="81"/>
        <v>0</v>
      </c>
      <c r="U885" s="9">
        <f t="shared" si="82"/>
        <v>1</v>
      </c>
      <c r="V885" s="9">
        <f t="shared" si="83"/>
        <v>0</v>
      </c>
    </row>
    <row r="886" spans="1:22" x14ac:dyDescent="0.25">
      <c r="A886" t="s">
        <v>483</v>
      </c>
      <c r="B886" s="32" t="s">
        <v>370</v>
      </c>
      <c r="C886" t="s">
        <v>202</v>
      </c>
      <c r="D886" t="s">
        <v>15</v>
      </c>
      <c r="E886" s="9">
        <v>3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>
        <v>0</v>
      </c>
      <c r="L886" s="9">
        <v>0</v>
      </c>
      <c r="M886" s="19">
        <v>0</v>
      </c>
      <c r="N886" s="19">
        <v>0</v>
      </c>
      <c r="O886" s="19">
        <v>0</v>
      </c>
      <c r="P886" s="19">
        <v>0</v>
      </c>
      <c r="Q886" s="19">
        <f t="shared" si="78"/>
        <v>0</v>
      </c>
      <c r="R886" s="3">
        <f t="shared" si="79"/>
        <v>0.8660254037844386</v>
      </c>
      <c r="S886" s="3">
        <f t="shared" si="80"/>
        <v>9.8684210526315791E-2</v>
      </c>
      <c r="T886" s="9">
        <f t="shared" si="81"/>
        <v>0</v>
      </c>
      <c r="U886" s="9">
        <f t="shared" si="82"/>
        <v>3</v>
      </c>
      <c r="V886" s="9">
        <f t="shared" si="83"/>
        <v>1</v>
      </c>
    </row>
    <row r="887" spans="1:22" x14ac:dyDescent="0.25">
      <c r="A887" t="s">
        <v>483</v>
      </c>
      <c r="B887" s="32" t="s">
        <v>370</v>
      </c>
      <c r="C887" t="s">
        <v>202</v>
      </c>
      <c r="D887" t="s">
        <v>5604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>
        <v>0</v>
      </c>
      <c r="L887" s="9">
        <v>0</v>
      </c>
      <c r="M887" s="19">
        <v>0</v>
      </c>
      <c r="N887" s="19">
        <v>2</v>
      </c>
      <c r="O887" s="19">
        <v>57</v>
      </c>
      <c r="P887" s="19">
        <v>43</v>
      </c>
      <c r="Q887" s="19">
        <f t="shared" si="78"/>
        <v>0</v>
      </c>
      <c r="R887" s="3">
        <f t="shared" si="79"/>
        <v>19.621416870348583</v>
      </c>
      <c r="S887" s="3">
        <f t="shared" si="80"/>
        <v>1.118421052631579</v>
      </c>
      <c r="T887" s="9">
        <f t="shared" si="81"/>
        <v>0</v>
      </c>
      <c r="U887" s="9">
        <f t="shared" si="82"/>
        <v>57</v>
      </c>
      <c r="V887" s="9">
        <f t="shared" si="83"/>
        <v>25</v>
      </c>
    </row>
    <row r="888" spans="1:22" x14ac:dyDescent="0.25">
      <c r="A888" t="s">
        <v>483</v>
      </c>
      <c r="B888" s="32" t="s">
        <v>370</v>
      </c>
      <c r="C888" t="s">
        <v>202</v>
      </c>
      <c r="D888" t="s">
        <v>113</v>
      </c>
      <c r="E888" s="9">
        <v>11</v>
      </c>
      <c r="F888" s="9">
        <v>16</v>
      </c>
      <c r="G888" s="9">
        <v>6</v>
      </c>
      <c r="H888" s="9">
        <v>15</v>
      </c>
      <c r="I888" s="9">
        <v>6</v>
      </c>
      <c r="J888" s="9">
        <v>10</v>
      </c>
      <c r="K888">
        <v>71.399999999999991</v>
      </c>
      <c r="L888" s="9">
        <v>11.2</v>
      </c>
      <c r="M888" s="19">
        <v>16</v>
      </c>
      <c r="N888" s="19">
        <v>7</v>
      </c>
      <c r="O888" s="19">
        <v>14</v>
      </c>
      <c r="P888" s="19">
        <v>22</v>
      </c>
      <c r="Q888" s="19">
        <f t="shared" si="78"/>
        <v>71.399999999999991</v>
      </c>
      <c r="R888" s="3">
        <f t="shared" si="79"/>
        <v>17.734882593523437</v>
      </c>
      <c r="S888" s="3">
        <f t="shared" si="80"/>
        <v>0.5635964912280701</v>
      </c>
      <c r="T888" s="9">
        <f t="shared" si="81"/>
        <v>6</v>
      </c>
      <c r="U888" s="9">
        <f t="shared" si="82"/>
        <v>71.399999999999991</v>
      </c>
      <c r="V888" s="9">
        <f t="shared" si="83"/>
        <v>23</v>
      </c>
    </row>
    <row r="889" spans="1:22" x14ac:dyDescent="0.25">
      <c r="A889" t="s">
        <v>483</v>
      </c>
      <c r="B889" s="32" t="s">
        <v>370</v>
      </c>
      <c r="C889" t="s">
        <v>202</v>
      </c>
      <c r="D889" t="s">
        <v>820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>
        <v>0</v>
      </c>
      <c r="L889" s="9">
        <v>0</v>
      </c>
      <c r="M889" s="19">
        <v>0</v>
      </c>
      <c r="N889" s="19">
        <v>0</v>
      </c>
      <c r="O889" s="19">
        <v>0</v>
      </c>
      <c r="P889" s="19">
        <v>1</v>
      </c>
      <c r="Q889" s="19">
        <f t="shared" si="78"/>
        <v>0</v>
      </c>
      <c r="R889" s="3">
        <f t="shared" si="79"/>
        <v>0.28867513459481287</v>
      </c>
      <c r="S889" s="3">
        <f t="shared" si="80"/>
        <v>3.2894736842105261E-2</v>
      </c>
      <c r="T889" s="9">
        <f t="shared" si="81"/>
        <v>0</v>
      </c>
      <c r="U889" s="9">
        <f t="shared" si="82"/>
        <v>1</v>
      </c>
      <c r="V889" s="9">
        <f t="shared" si="83"/>
        <v>0</v>
      </c>
    </row>
    <row r="890" spans="1:22" x14ac:dyDescent="0.25">
      <c r="A890" t="s">
        <v>483</v>
      </c>
      <c r="B890" s="32" t="s">
        <v>370</v>
      </c>
      <c r="C890" t="s">
        <v>202</v>
      </c>
      <c r="D890" t="s">
        <v>119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>
        <v>7</v>
      </c>
      <c r="L890" s="9">
        <v>0</v>
      </c>
      <c r="M890" s="19">
        <v>0</v>
      </c>
      <c r="N890" s="19">
        <v>0</v>
      </c>
      <c r="O890" s="19">
        <v>0</v>
      </c>
      <c r="P890" s="19">
        <v>0</v>
      </c>
      <c r="Q890" s="19">
        <f t="shared" si="78"/>
        <v>7</v>
      </c>
      <c r="R890" s="3">
        <f t="shared" si="79"/>
        <v>2.0207259421636903</v>
      </c>
      <c r="S890" s="3">
        <f t="shared" si="80"/>
        <v>0.23026315789473686</v>
      </c>
      <c r="T890" s="9">
        <f t="shared" si="81"/>
        <v>0</v>
      </c>
      <c r="U890" s="9">
        <f t="shared" si="82"/>
        <v>7</v>
      </c>
      <c r="V890" s="9">
        <f t="shared" si="83"/>
        <v>3</v>
      </c>
    </row>
    <row r="891" spans="1:22" x14ac:dyDescent="0.25">
      <c r="A891" t="s">
        <v>483</v>
      </c>
      <c r="B891" s="32" t="s">
        <v>370</v>
      </c>
      <c r="C891" t="s">
        <v>202</v>
      </c>
      <c r="D891" t="s">
        <v>106</v>
      </c>
      <c r="E891" s="9">
        <v>16</v>
      </c>
      <c r="F891" s="9">
        <v>22</v>
      </c>
      <c r="G891" s="9">
        <v>19</v>
      </c>
      <c r="H891" s="9">
        <v>6</v>
      </c>
      <c r="I891" s="9">
        <v>18</v>
      </c>
      <c r="J891" s="9">
        <v>24</v>
      </c>
      <c r="K891">
        <v>67.199999999999989</v>
      </c>
      <c r="L891" s="9">
        <v>4.1999999999999993</v>
      </c>
      <c r="M891" s="19">
        <v>25</v>
      </c>
      <c r="N891" s="19">
        <v>13</v>
      </c>
      <c r="O891" s="19">
        <v>16</v>
      </c>
      <c r="P891" s="19">
        <v>11</v>
      </c>
      <c r="Q891" s="19">
        <f t="shared" si="78"/>
        <v>67.199999999999989</v>
      </c>
      <c r="R891" s="3">
        <f t="shared" si="79"/>
        <v>16.195725212274844</v>
      </c>
      <c r="S891" s="3">
        <f t="shared" si="80"/>
        <v>0.66173245614035081</v>
      </c>
      <c r="T891" s="9">
        <f t="shared" si="81"/>
        <v>4.1999999999999993</v>
      </c>
      <c r="U891" s="9">
        <f t="shared" si="82"/>
        <v>67.199999999999989</v>
      </c>
      <c r="V891" s="9">
        <f t="shared" si="83"/>
        <v>21</v>
      </c>
    </row>
    <row r="892" spans="1:22" x14ac:dyDescent="0.25">
      <c r="A892" t="s">
        <v>483</v>
      </c>
      <c r="B892" s="32" t="s">
        <v>370</v>
      </c>
      <c r="C892" t="s">
        <v>202</v>
      </c>
      <c r="D892" t="s">
        <v>109</v>
      </c>
      <c r="E892" s="9">
        <v>6</v>
      </c>
      <c r="F892" s="9">
        <v>4</v>
      </c>
      <c r="G892" s="9">
        <v>1</v>
      </c>
      <c r="H892" s="9">
        <v>9</v>
      </c>
      <c r="I892" s="9">
        <v>11</v>
      </c>
      <c r="J892" s="9">
        <v>7</v>
      </c>
      <c r="K892">
        <v>14</v>
      </c>
      <c r="L892" s="9">
        <v>1.4</v>
      </c>
      <c r="M892" s="19">
        <v>12</v>
      </c>
      <c r="N892" s="19">
        <v>4</v>
      </c>
      <c r="O892" s="19">
        <v>1</v>
      </c>
      <c r="P892" s="19">
        <v>4</v>
      </c>
      <c r="Q892" s="19">
        <f t="shared" si="78"/>
        <v>14</v>
      </c>
      <c r="R892" s="3">
        <f t="shared" si="79"/>
        <v>4.4484931054336716</v>
      </c>
      <c r="S892" s="3">
        <f t="shared" si="80"/>
        <v>0.20394736842105265</v>
      </c>
      <c r="T892" s="9">
        <f t="shared" si="81"/>
        <v>1</v>
      </c>
      <c r="U892" s="9">
        <f t="shared" si="82"/>
        <v>14</v>
      </c>
      <c r="V892" s="9">
        <f t="shared" si="83"/>
        <v>6</v>
      </c>
    </row>
    <row r="893" spans="1:22" x14ac:dyDescent="0.25">
      <c r="A893" t="s">
        <v>483</v>
      </c>
      <c r="B893" s="32" t="s">
        <v>370</v>
      </c>
      <c r="C893" t="s">
        <v>202</v>
      </c>
      <c r="D893" t="s">
        <v>4746</v>
      </c>
      <c r="E893" s="9">
        <v>21</v>
      </c>
      <c r="F893" s="9">
        <v>24</v>
      </c>
      <c r="G893" s="9">
        <v>34</v>
      </c>
      <c r="H893" s="9">
        <v>25</v>
      </c>
      <c r="I893" s="9">
        <v>45</v>
      </c>
      <c r="J893" s="9">
        <v>32</v>
      </c>
      <c r="K893">
        <v>68.599999999999994</v>
      </c>
      <c r="L893" s="9">
        <v>1.4</v>
      </c>
      <c r="M893" s="19">
        <v>36</v>
      </c>
      <c r="N893" s="19">
        <v>65</v>
      </c>
      <c r="O893" s="19">
        <v>5</v>
      </c>
      <c r="P893" s="19">
        <v>0</v>
      </c>
      <c r="Q893" s="19">
        <f t="shared" si="78"/>
        <v>68.599999999999994</v>
      </c>
      <c r="R893" s="3">
        <f t="shared" si="79"/>
        <v>22.320333167927235</v>
      </c>
      <c r="S893" s="3">
        <f t="shared" si="80"/>
        <v>1.0675837320574162</v>
      </c>
      <c r="T893" s="9">
        <f t="shared" si="81"/>
        <v>0</v>
      </c>
      <c r="U893" s="9">
        <f t="shared" si="82"/>
        <v>68.599999999999994</v>
      </c>
      <c r="V893" s="9">
        <f t="shared" si="83"/>
        <v>29</v>
      </c>
    </row>
    <row r="894" spans="1:22" x14ac:dyDescent="0.25">
      <c r="A894" t="s">
        <v>3171</v>
      </c>
      <c r="B894" s="32" t="s">
        <v>672</v>
      </c>
      <c r="C894" t="s">
        <v>202</v>
      </c>
      <c r="D894" t="s">
        <v>113</v>
      </c>
      <c r="E894" s="9">
        <v>2</v>
      </c>
      <c r="F894" s="9">
        <v>1</v>
      </c>
      <c r="G894" s="9">
        <v>4</v>
      </c>
      <c r="H894" s="9">
        <v>20</v>
      </c>
      <c r="I894" s="9">
        <v>9</v>
      </c>
      <c r="J894" s="9">
        <v>8</v>
      </c>
      <c r="K894">
        <v>21</v>
      </c>
      <c r="L894" s="9">
        <v>4.1999999999999993</v>
      </c>
      <c r="M894" s="19">
        <v>0</v>
      </c>
      <c r="N894" s="19">
        <v>0</v>
      </c>
      <c r="O894" s="19">
        <v>0</v>
      </c>
      <c r="P894" s="19">
        <v>0</v>
      </c>
      <c r="Q894" s="19">
        <f t="shared" si="78"/>
        <v>21</v>
      </c>
      <c r="R894" s="3">
        <f t="shared" si="79"/>
        <v>7.5413205177551736</v>
      </c>
      <c r="S894" s="3">
        <f t="shared" si="80"/>
        <v>0.28453947368421056</v>
      </c>
      <c r="T894" s="9">
        <f t="shared" si="81"/>
        <v>0</v>
      </c>
      <c r="U894" s="9">
        <f t="shared" si="82"/>
        <v>21</v>
      </c>
      <c r="V894" s="9">
        <f t="shared" si="83"/>
        <v>10</v>
      </c>
    </row>
    <row r="895" spans="1:22" x14ac:dyDescent="0.25">
      <c r="A895" t="s">
        <v>3172</v>
      </c>
      <c r="B895" s="32" t="s">
        <v>673</v>
      </c>
      <c r="C895" t="s">
        <v>202</v>
      </c>
      <c r="D895" t="s">
        <v>113</v>
      </c>
      <c r="E895" s="9">
        <v>1</v>
      </c>
      <c r="F895" s="9">
        <v>5</v>
      </c>
      <c r="G895" s="9">
        <v>1</v>
      </c>
      <c r="H895" s="9">
        <v>3</v>
      </c>
      <c r="I895" s="9">
        <v>0</v>
      </c>
      <c r="J895" s="9">
        <v>2</v>
      </c>
      <c r="K895">
        <v>44.8</v>
      </c>
      <c r="L895" s="9">
        <v>22.4</v>
      </c>
      <c r="M895" s="19">
        <v>0</v>
      </c>
      <c r="N895" s="19">
        <v>0</v>
      </c>
      <c r="O895" s="19">
        <v>1</v>
      </c>
      <c r="P895" s="19">
        <v>0</v>
      </c>
      <c r="Q895" s="19">
        <f t="shared" si="78"/>
        <v>44.8</v>
      </c>
      <c r="R895" s="3">
        <f t="shared" si="79"/>
        <v>13.530425870696909</v>
      </c>
      <c r="S895" s="3">
        <f t="shared" si="80"/>
        <v>0.32976973684210525</v>
      </c>
      <c r="T895" s="9">
        <f t="shared" si="81"/>
        <v>0</v>
      </c>
      <c r="U895" s="9">
        <f t="shared" si="82"/>
        <v>44.8</v>
      </c>
      <c r="V895" s="9">
        <f t="shared" si="83"/>
        <v>17</v>
      </c>
    </row>
    <row r="896" spans="1:22" x14ac:dyDescent="0.25">
      <c r="A896" t="s">
        <v>4237</v>
      </c>
      <c r="B896" s="32" t="s">
        <v>2186</v>
      </c>
      <c r="C896" t="s">
        <v>202</v>
      </c>
      <c r="D896" t="s">
        <v>113</v>
      </c>
      <c r="E896" s="9">
        <v>0</v>
      </c>
      <c r="F896" s="9">
        <v>0</v>
      </c>
      <c r="G896" s="9">
        <v>2</v>
      </c>
      <c r="H896" s="9">
        <v>6</v>
      </c>
      <c r="I896" s="9">
        <v>0</v>
      </c>
      <c r="J896" s="9">
        <v>2</v>
      </c>
      <c r="K896">
        <v>53.199999999999996</v>
      </c>
      <c r="L896" s="9">
        <v>0</v>
      </c>
      <c r="M896" s="19">
        <v>0</v>
      </c>
      <c r="N896" s="19">
        <v>0</v>
      </c>
      <c r="O896" s="19">
        <v>0</v>
      </c>
      <c r="P896" s="19">
        <v>0</v>
      </c>
      <c r="Q896" s="19">
        <f t="shared" si="78"/>
        <v>53.199999999999996</v>
      </c>
      <c r="R896" s="3">
        <f t="shared" si="79"/>
        <v>15.199840509530073</v>
      </c>
      <c r="S896" s="3">
        <f t="shared" si="80"/>
        <v>0.51973684210526316</v>
      </c>
      <c r="T896" s="9">
        <f t="shared" si="81"/>
        <v>0</v>
      </c>
      <c r="U896" s="9">
        <f t="shared" si="82"/>
        <v>53.199999999999996</v>
      </c>
      <c r="V896" s="9">
        <f t="shared" si="83"/>
        <v>20</v>
      </c>
    </row>
    <row r="897" spans="1:22" x14ac:dyDescent="0.25">
      <c r="A897" t="s">
        <v>3612</v>
      </c>
      <c r="B897" s="32" t="s">
        <v>1687</v>
      </c>
      <c r="C897" t="s">
        <v>202</v>
      </c>
      <c r="D897" t="s">
        <v>113</v>
      </c>
      <c r="E897" s="9">
        <v>1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>
        <v>0</v>
      </c>
      <c r="L897" s="9">
        <v>0</v>
      </c>
      <c r="M897" s="19">
        <v>0</v>
      </c>
      <c r="N897" s="19">
        <v>0</v>
      </c>
      <c r="O897" s="19">
        <v>0</v>
      </c>
      <c r="P897" s="19">
        <v>0</v>
      </c>
      <c r="Q897" s="19">
        <f t="shared" si="78"/>
        <v>0</v>
      </c>
      <c r="R897" s="3">
        <f t="shared" si="79"/>
        <v>0.28867513459481287</v>
      </c>
      <c r="S897" s="3">
        <f t="shared" si="80"/>
        <v>3.2894736842105261E-2</v>
      </c>
      <c r="T897" s="9">
        <f t="shared" si="81"/>
        <v>0</v>
      </c>
      <c r="U897" s="9">
        <f t="shared" si="82"/>
        <v>1</v>
      </c>
      <c r="V897" s="9">
        <f t="shared" si="83"/>
        <v>0</v>
      </c>
    </row>
    <row r="898" spans="1:22" x14ac:dyDescent="0.25">
      <c r="A898" t="s">
        <v>3612</v>
      </c>
      <c r="B898" s="32" t="s">
        <v>1687</v>
      </c>
      <c r="C898" t="s">
        <v>202</v>
      </c>
      <c r="D898" t="s">
        <v>106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>
        <v>0</v>
      </c>
      <c r="L898" s="9">
        <v>0</v>
      </c>
      <c r="M898" s="19">
        <v>0</v>
      </c>
      <c r="N898" s="19">
        <v>27</v>
      </c>
      <c r="O898" s="19">
        <v>0</v>
      </c>
      <c r="P898" s="19">
        <v>0</v>
      </c>
      <c r="Q898" s="19">
        <f t="shared" ref="Q898:Q961" si="84">IFERROR(AVERAGEIF(K898:K898,"&lt;&gt;0"),0)</f>
        <v>0</v>
      </c>
      <c r="R898" s="3">
        <f t="shared" ref="R898:R961" si="85">_xlfn.STDEV.S(E898:P898)</f>
        <v>7.794228634059948</v>
      </c>
      <c r="S898" s="3">
        <f t="shared" ref="S898:S961" si="86">IFERROR(AVERAGEIF(E898:P898,"&lt;&gt;0")/30.4,0)</f>
        <v>0.88815789473684215</v>
      </c>
      <c r="T898" s="9">
        <f t="shared" ref="T898:T961" si="87">MIN(E898:P898)</f>
        <v>0</v>
      </c>
      <c r="U898" s="9">
        <f t="shared" ref="U898:U961" si="88">MAX(E898:P898)</f>
        <v>27</v>
      </c>
      <c r="V898" s="9">
        <f t="shared" ref="V898:V961" si="89">MROUND(ROUND(_xlfn.NORM.S.INV($Y$1)*R898*1,1),1)</f>
        <v>10</v>
      </c>
    </row>
    <row r="899" spans="1:22" x14ac:dyDescent="0.25">
      <c r="A899" t="s">
        <v>3612</v>
      </c>
      <c r="B899" s="32" t="s">
        <v>1687</v>
      </c>
      <c r="C899" t="s">
        <v>202</v>
      </c>
      <c r="D899" t="s">
        <v>108</v>
      </c>
      <c r="E899" s="9">
        <v>0</v>
      </c>
      <c r="F899" s="9">
        <v>1</v>
      </c>
      <c r="G899" s="9">
        <v>0</v>
      </c>
      <c r="H899" s="9">
        <v>0</v>
      </c>
      <c r="I899" s="9">
        <v>0</v>
      </c>
      <c r="J899" s="9">
        <v>0</v>
      </c>
      <c r="K899">
        <v>1.4</v>
      </c>
      <c r="L899" s="9">
        <v>0</v>
      </c>
      <c r="M899" s="19">
        <v>0</v>
      </c>
      <c r="N899" s="19">
        <v>0</v>
      </c>
      <c r="O899" s="19">
        <v>0</v>
      </c>
      <c r="P899" s="19">
        <v>0</v>
      </c>
      <c r="Q899" s="19">
        <f t="shared" si="84"/>
        <v>1.4</v>
      </c>
      <c r="R899" s="3">
        <f t="shared" si="85"/>
        <v>0.47482054026183984</v>
      </c>
      <c r="S899" s="3">
        <f t="shared" si="86"/>
        <v>3.9473684210526314E-2</v>
      </c>
      <c r="T899" s="9">
        <f t="shared" si="87"/>
        <v>0</v>
      </c>
      <c r="U899" s="9">
        <f t="shared" si="88"/>
        <v>1.4</v>
      </c>
      <c r="V899" s="9">
        <f t="shared" si="89"/>
        <v>1</v>
      </c>
    </row>
    <row r="900" spans="1:22" x14ac:dyDescent="0.25">
      <c r="A900" t="s">
        <v>3612</v>
      </c>
      <c r="B900" s="32" t="s">
        <v>1687</v>
      </c>
      <c r="C900" t="s">
        <v>202</v>
      </c>
      <c r="D900" t="s">
        <v>109</v>
      </c>
      <c r="E900" s="9">
        <v>4</v>
      </c>
      <c r="F900" s="9">
        <v>8</v>
      </c>
      <c r="G900" s="9">
        <v>9</v>
      </c>
      <c r="H900" s="9">
        <v>1</v>
      </c>
      <c r="I900" s="9">
        <v>0</v>
      </c>
      <c r="J900" s="9">
        <v>0</v>
      </c>
      <c r="K900">
        <v>1.4</v>
      </c>
      <c r="L900" s="9">
        <v>0</v>
      </c>
      <c r="M900" s="19">
        <v>0</v>
      </c>
      <c r="N900" s="19">
        <v>7</v>
      </c>
      <c r="O900" s="19">
        <v>0</v>
      </c>
      <c r="P900" s="19">
        <v>0</v>
      </c>
      <c r="Q900" s="19">
        <f t="shared" si="84"/>
        <v>1.4</v>
      </c>
      <c r="R900" s="3">
        <f t="shared" si="85"/>
        <v>3.5155067741063846</v>
      </c>
      <c r="S900" s="3">
        <f t="shared" si="86"/>
        <v>0.16666666666666666</v>
      </c>
      <c r="T900" s="9">
        <f t="shared" si="87"/>
        <v>0</v>
      </c>
      <c r="U900" s="9">
        <f t="shared" si="88"/>
        <v>9</v>
      </c>
      <c r="V900" s="9">
        <f t="shared" si="89"/>
        <v>5</v>
      </c>
    </row>
    <row r="901" spans="1:22" x14ac:dyDescent="0.25">
      <c r="A901" t="s">
        <v>3612</v>
      </c>
      <c r="B901" s="32" t="s">
        <v>1687</v>
      </c>
      <c r="C901" t="s">
        <v>202</v>
      </c>
      <c r="D901" t="s">
        <v>4746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>
        <v>0</v>
      </c>
      <c r="L901" s="9">
        <v>0</v>
      </c>
      <c r="M901" s="19">
        <v>0</v>
      </c>
      <c r="N901" s="19">
        <v>2</v>
      </c>
      <c r="O901" s="19">
        <v>0</v>
      </c>
      <c r="P901" s="19">
        <v>0</v>
      </c>
      <c r="Q901" s="19">
        <f t="shared" si="84"/>
        <v>0</v>
      </c>
      <c r="R901" s="3">
        <f t="shared" si="85"/>
        <v>0.57735026918962573</v>
      </c>
      <c r="S901" s="3">
        <f t="shared" si="86"/>
        <v>6.5789473684210523E-2</v>
      </c>
      <c r="T901" s="9">
        <f t="shared" si="87"/>
        <v>0</v>
      </c>
      <c r="U901" s="9">
        <f t="shared" si="88"/>
        <v>2</v>
      </c>
      <c r="V901" s="9">
        <f t="shared" si="89"/>
        <v>1</v>
      </c>
    </row>
    <row r="902" spans="1:22" x14ac:dyDescent="0.25">
      <c r="A902" t="s">
        <v>3146</v>
      </c>
      <c r="B902" s="32" t="s">
        <v>1380</v>
      </c>
      <c r="C902" t="s">
        <v>202</v>
      </c>
      <c r="D902" t="s">
        <v>113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>
        <v>0</v>
      </c>
      <c r="L902" s="9">
        <v>0</v>
      </c>
      <c r="M902" s="19">
        <v>0</v>
      </c>
      <c r="N902" s="19">
        <v>1</v>
      </c>
      <c r="O902" s="19">
        <v>0</v>
      </c>
      <c r="P902" s="19">
        <v>0</v>
      </c>
      <c r="Q902" s="19">
        <f t="shared" si="84"/>
        <v>0</v>
      </c>
      <c r="R902" s="3">
        <f t="shared" si="85"/>
        <v>0.28867513459481287</v>
      </c>
      <c r="S902" s="3">
        <f t="shared" si="86"/>
        <v>3.2894736842105261E-2</v>
      </c>
      <c r="T902" s="9">
        <f t="shared" si="87"/>
        <v>0</v>
      </c>
      <c r="U902" s="9">
        <f t="shared" si="88"/>
        <v>1</v>
      </c>
      <c r="V902" s="9">
        <f t="shared" si="89"/>
        <v>0</v>
      </c>
    </row>
    <row r="903" spans="1:22" x14ac:dyDescent="0.25">
      <c r="A903" t="s">
        <v>3146</v>
      </c>
      <c r="B903" s="32" t="s">
        <v>1380</v>
      </c>
      <c r="C903" t="s">
        <v>202</v>
      </c>
      <c r="D903" t="s">
        <v>106</v>
      </c>
      <c r="E903" s="9">
        <v>7</v>
      </c>
      <c r="F903" s="9">
        <v>4</v>
      </c>
      <c r="G903" s="9">
        <v>6</v>
      </c>
      <c r="H903" s="9">
        <v>1</v>
      </c>
      <c r="I903" s="9">
        <v>1</v>
      </c>
      <c r="J903" s="9">
        <v>7</v>
      </c>
      <c r="K903">
        <v>2.8</v>
      </c>
      <c r="L903" s="9">
        <v>0</v>
      </c>
      <c r="M903" s="19">
        <v>0</v>
      </c>
      <c r="N903" s="19">
        <v>5</v>
      </c>
      <c r="O903" s="19">
        <v>1</v>
      </c>
      <c r="P903" s="19">
        <v>4</v>
      </c>
      <c r="Q903" s="19">
        <f t="shared" si="84"/>
        <v>2.8</v>
      </c>
      <c r="R903" s="3">
        <f t="shared" si="85"/>
        <v>2.6351930525565725</v>
      </c>
      <c r="S903" s="3">
        <f t="shared" si="86"/>
        <v>0.12763157894736843</v>
      </c>
      <c r="T903" s="9">
        <f t="shared" si="87"/>
        <v>0</v>
      </c>
      <c r="U903" s="9">
        <f t="shared" si="88"/>
        <v>7</v>
      </c>
      <c r="V903" s="9">
        <f t="shared" si="89"/>
        <v>3</v>
      </c>
    </row>
    <row r="904" spans="1:22" x14ac:dyDescent="0.25">
      <c r="A904" t="s">
        <v>3146</v>
      </c>
      <c r="B904" s="32" t="s">
        <v>1380</v>
      </c>
      <c r="C904" t="s">
        <v>202</v>
      </c>
      <c r="D904" t="s">
        <v>109</v>
      </c>
      <c r="E904" s="9">
        <v>1</v>
      </c>
      <c r="F904" s="9">
        <v>1</v>
      </c>
      <c r="G904" s="9">
        <v>1</v>
      </c>
      <c r="H904" s="9">
        <v>2</v>
      </c>
      <c r="I904" s="9">
        <v>2</v>
      </c>
      <c r="J904" s="9">
        <v>3</v>
      </c>
      <c r="K904">
        <v>0</v>
      </c>
      <c r="L904" s="9">
        <v>2.8</v>
      </c>
      <c r="M904" s="19">
        <v>3</v>
      </c>
      <c r="N904" s="19">
        <v>0</v>
      </c>
      <c r="O904" s="19">
        <v>1</v>
      </c>
      <c r="P904" s="19">
        <v>0</v>
      </c>
      <c r="Q904" s="19">
        <f t="shared" si="84"/>
        <v>0</v>
      </c>
      <c r="R904" s="3">
        <f t="shared" si="85"/>
        <v>1.1409724719808898</v>
      </c>
      <c r="S904" s="3">
        <f t="shared" si="86"/>
        <v>6.1403508771929828E-2</v>
      </c>
      <c r="T904" s="9">
        <f t="shared" si="87"/>
        <v>0</v>
      </c>
      <c r="U904" s="9">
        <f t="shared" si="88"/>
        <v>3</v>
      </c>
      <c r="V904" s="9">
        <f t="shared" si="89"/>
        <v>2</v>
      </c>
    </row>
    <row r="905" spans="1:22" x14ac:dyDescent="0.25">
      <c r="A905" t="s">
        <v>3146</v>
      </c>
      <c r="B905" s="32" t="s">
        <v>1380</v>
      </c>
      <c r="C905" t="s">
        <v>202</v>
      </c>
      <c r="D905" t="s">
        <v>4746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>
        <v>0</v>
      </c>
      <c r="L905" s="9">
        <v>0</v>
      </c>
      <c r="M905" s="19">
        <v>0</v>
      </c>
      <c r="N905" s="19">
        <v>8</v>
      </c>
      <c r="O905" s="19">
        <v>0</v>
      </c>
      <c r="P905" s="19">
        <v>0</v>
      </c>
      <c r="Q905" s="19">
        <f t="shared" si="84"/>
        <v>0</v>
      </c>
      <c r="R905" s="3">
        <f t="shared" si="85"/>
        <v>2.3094010767585029</v>
      </c>
      <c r="S905" s="3">
        <f t="shared" si="86"/>
        <v>0.26315789473684209</v>
      </c>
      <c r="T905" s="9">
        <f t="shared" si="87"/>
        <v>0</v>
      </c>
      <c r="U905" s="9">
        <f t="shared" si="88"/>
        <v>8</v>
      </c>
      <c r="V905" s="9">
        <f t="shared" si="89"/>
        <v>3</v>
      </c>
    </row>
    <row r="906" spans="1:22" x14ac:dyDescent="0.25">
      <c r="A906" t="s">
        <v>3144</v>
      </c>
      <c r="B906" s="32" t="s">
        <v>2094</v>
      </c>
      <c r="C906" t="s">
        <v>202</v>
      </c>
      <c r="D906" t="s">
        <v>106</v>
      </c>
      <c r="E906" s="9">
        <v>2</v>
      </c>
      <c r="F906" s="9">
        <v>2</v>
      </c>
      <c r="G906" s="9">
        <v>0</v>
      </c>
      <c r="H906" s="9">
        <v>1</v>
      </c>
      <c r="I906" s="9">
        <v>1</v>
      </c>
      <c r="J906" s="9">
        <v>7</v>
      </c>
      <c r="K906">
        <v>0</v>
      </c>
      <c r="L906" s="9">
        <v>0</v>
      </c>
      <c r="M906" s="19">
        <v>0</v>
      </c>
      <c r="N906" s="19">
        <v>3</v>
      </c>
      <c r="O906" s="19">
        <v>0</v>
      </c>
      <c r="P906" s="19">
        <v>0</v>
      </c>
      <c r="Q906" s="19">
        <f t="shared" si="84"/>
        <v>0</v>
      </c>
      <c r="R906" s="3">
        <f t="shared" si="85"/>
        <v>2.059714602177749</v>
      </c>
      <c r="S906" s="3">
        <f t="shared" si="86"/>
        <v>8.771929824561403E-2</v>
      </c>
      <c r="T906" s="9">
        <f t="shared" si="87"/>
        <v>0</v>
      </c>
      <c r="U906" s="9">
        <f t="shared" si="88"/>
        <v>7</v>
      </c>
      <c r="V906" s="9">
        <f t="shared" si="89"/>
        <v>3</v>
      </c>
    </row>
    <row r="907" spans="1:22" x14ac:dyDescent="0.25">
      <c r="A907" t="s">
        <v>3144</v>
      </c>
      <c r="B907" s="32" t="s">
        <v>2094</v>
      </c>
      <c r="C907" t="s">
        <v>202</v>
      </c>
      <c r="D907" t="s">
        <v>109</v>
      </c>
      <c r="E907" s="9">
        <v>1</v>
      </c>
      <c r="F907" s="9">
        <v>0</v>
      </c>
      <c r="G907" s="9">
        <v>0</v>
      </c>
      <c r="H907" s="9">
        <v>2</v>
      </c>
      <c r="I907" s="9">
        <v>2</v>
      </c>
      <c r="J907" s="9">
        <v>3</v>
      </c>
      <c r="K907">
        <v>0</v>
      </c>
      <c r="L907" s="9">
        <v>2.8</v>
      </c>
      <c r="M907" s="19">
        <v>3</v>
      </c>
      <c r="N907" s="19">
        <v>0</v>
      </c>
      <c r="O907" s="19">
        <v>1</v>
      </c>
      <c r="P907" s="19">
        <v>0</v>
      </c>
      <c r="Q907" s="19">
        <f t="shared" si="84"/>
        <v>0</v>
      </c>
      <c r="R907" s="3">
        <f t="shared" si="85"/>
        <v>1.2644318403092667</v>
      </c>
      <c r="S907" s="3">
        <f t="shared" si="86"/>
        <v>6.9548872180451138E-2</v>
      </c>
      <c r="T907" s="9">
        <f t="shared" si="87"/>
        <v>0</v>
      </c>
      <c r="U907" s="9">
        <f t="shared" si="88"/>
        <v>3</v>
      </c>
      <c r="V907" s="9">
        <f t="shared" si="89"/>
        <v>2</v>
      </c>
    </row>
    <row r="908" spans="1:22" x14ac:dyDescent="0.25">
      <c r="A908" t="s">
        <v>526</v>
      </c>
      <c r="B908" s="32" t="s">
        <v>286</v>
      </c>
      <c r="C908" t="s">
        <v>202</v>
      </c>
      <c r="D908" t="s">
        <v>861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>
        <v>0</v>
      </c>
      <c r="L908" s="9">
        <v>0</v>
      </c>
      <c r="M908" s="19">
        <v>1</v>
      </c>
      <c r="N908" s="19">
        <v>0</v>
      </c>
      <c r="O908" s="19">
        <v>1</v>
      </c>
      <c r="P908" s="19">
        <v>1</v>
      </c>
      <c r="Q908" s="19">
        <f t="shared" si="84"/>
        <v>0</v>
      </c>
      <c r="R908" s="3">
        <f t="shared" si="85"/>
        <v>0.45226701686664544</v>
      </c>
      <c r="S908" s="3">
        <f t="shared" si="86"/>
        <v>3.2894736842105261E-2</v>
      </c>
      <c r="T908" s="9">
        <f t="shared" si="87"/>
        <v>0</v>
      </c>
      <c r="U908" s="9">
        <f t="shared" si="88"/>
        <v>1</v>
      </c>
      <c r="V908" s="9">
        <f t="shared" si="89"/>
        <v>1</v>
      </c>
    </row>
    <row r="909" spans="1:22" x14ac:dyDescent="0.25">
      <c r="A909" t="s">
        <v>526</v>
      </c>
      <c r="B909" s="32" t="s">
        <v>286</v>
      </c>
      <c r="C909" t="s">
        <v>202</v>
      </c>
      <c r="D909" t="s">
        <v>15</v>
      </c>
      <c r="E909" s="9">
        <v>30</v>
      </c>
      <c r="F909" s="9">
        <v>0</v>
      </c>
      <c r="G909" s="9">
        <v>0</v>
      </c>
      <c r="H909" s="9">
        <v>0</v>
      </c>
      <c r="I909" s="9">
        <v>10</v>
      </c>
      <c r="J909" s="9">
        <v>0</v>
      </c>
      <c r="K909">
        <v>0</v>
      </c>
      <c r="L909" s="9">
        <v>0</v>
      </c>
      <c r="M909" s="19">
        <v>0</v>
      </c>
      <c r="N909" s="19">
        <v>0</v>
      </c>
      <c r="O909" s="19">
        <v>0</v>
      </c>
      <c r="P909" s="19">
        <v>0</v>
      </c>
      <c r="Q909" s="19">
        <f t="shared" si="84"/>
        <v>0</v>
      </c>
      <c r="R909" s="3">
        <f t="shared" si="85"/>
        <v>8.8762536459859458</v>
      </c>
      <c r="S909" s="3">
        <f t="shared" si="86"/>
        <v>0.65789473684210531</v>
      </c>
      <c r="T909" s="9">
        <f t="shared" si="87"/>
        <v>0</v>
      </c>
      <c r="U909" s="9">
        <f t="shared" si="88"/>
        <v>30</v>
      </c>
      <c r="V909" s="9">
        <f t="shared" si="89"/>
        <v>11</v>
      </c>
    </row>
    <row r="910" spans="1:22" x14ac:dyDescent="0.25">
      <c r="A910" t="s">
        <v>526</v>
      </c>
      <c r="B910" s="32" t="s">
        <v>286</v>
      </c>
      <c r="C910" t="s">
        <v>202</v>
      </c>
      <c r="D910" t="s">
        <v>5604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>
        <v>0</v>
      </c>
      <c r="L910" s="9">
        <v>0</v>
      </c>
      <c r="M910" s="19">
        <v>0</v>
      </c>
      <c r="N910" s="19">
        <v>0</v>
      </c>
      <c r="O910" s="19">
        <v>23</v>
      </c>
      <c r="P910" s="19">
        <v>0</v>
      </c>
      <c r="Q910" s="19">
        <f t="shared" si="84"/>
        <v>0</v>
      </c>
      <c r="R910" s="3">
        <f t="shared" si="85"/>
        <v>6.6395280956806966</v>
      </c>
      <c r="S910" s="3">
        <f t="shared" si="86"/>
        <v>0.75657894736842113</v>
      </c>
      <c r="T910" s="9">
        <f t="shared" si="87"/>
        <v>0</v>
      </c>
      <c r="U910" s="9">
        <f t="shared" si="88"/>
        <v>23</v>
      </c>
      <c r="V910" s="9">
        <f t="shared" si="89"/>
        <v>9</v>
      </c>
    </row>
    <row r="911" spans="1:22" x14ac:dyDescent="0.25">
      <c r="A911" t="s">
        <v>526</v>
      </c>
      <c r="B911" s="32" t="s">
        <v>286</v>
      </c>
      <c r="C911" t="s">
        <v>202</v>
      </c>
      <c r="D911" t="s">
        <v>113</v>
      </c>
      <c r="E911" s="9">
        <v>19</v>
      </c>
      <c r="F911" s="9">
        <v>25</v>
      </c>
      <c r="G911" s="9">
        <v>24</v>
      </c>
      <c r="H911" s="9">
        <v>22</v>
      </c>
      <c r="I911" s="9">
        <v>26</v>
      </c>
      <c r="J911" s="9">
        <v>39</v>
      </c>
      <c r="K911">
        <v>147</v>
      </c>
      <c r="L911" s="9">
        <v>33.599999999999994</v>
      </c>
      <c r="M911" s="19">
        <v>21</v>
      </c>
      <c r="N911" s="19">
        <v>25</v>
      </c>
      <c r="O911" s="19">
        <v>21</v>
      </c>
      <c r="P911" s="19">
        <v>50</v>
      </c>
      <c r="Q911" s="19">
        <f t="shared" si="84"/>
        <v>147</v>
      </c>
      <c r="R911" s="3">
        <f t="shared" si="85"/>
        <v>35.569901304162748</v>
      </c>
      <c r="S911" s="3">
        <f t="shared" si="86"/>
        <v>1.2406798245614037</v>
      </c>
      <c r="T911" s="9">
        <f t="shared" si="87"/>
        <v>19</v>
      </c>
      <c r="U911" s="9">
        <f t="shared" si="88"/>
        <v>147</v>
      </c>
      <c r="V911" s="9">
        <f t="shared" si="89"/>
        <v>46</v>
      </c>
    </row>
    <row r="912" spans="1:22" x14ac:dyDescent="0.25">
      <c r="A912" t="s">
        <v>526</v>
      </c>
      <c r="B912" s="32" t="s">
        <v>286</v>
      </c>
      <c r="C912" t="s">
        <v>202</v>
      </c>
      <c r="D912" t="s">
        <v>820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>
        <v>5.6</v>
      </c>
      <c r="L912" s="9">
        <v>14</v>
      </c>
      <c r="M912" s="19">
        <v>8</v>
      </c>
      <c r="N912" s="19">
        <v>1</v>
      </c>
      <c r="O912" s="19">
        <v>4</v>
      </c>
      <c r="P912" s="19">
        <v>4</v>
      </c>
      <c r="Q912" s="19">
        <f t="shared" si="84"/>
        <v>5.6</v>
      </c>
      <c r="R912" s="3">
        <f t="shared" si="85"/>
        <v>4.3976233250576282</v>
      </c>
      <c r="S912" s="3">
        <f t="shared" si="86"/>
        <v>0.20065789473684212</v>
      </c>
      <c r="T912" s="9">
        <f t="shared" si="87"/>
        <v>0</v>
      </c>
      <c r="U912" s="9">
        <f t="shared" si="88"/>
        <v>14</v>
      </c>
      <c r="V912" s="9">
        <f t="shared" si="89"/>
        <v>6</v>
      </c>
    </row>
    <row r="913" spans="1:22" x14ac:dyDescent="0.25">
      <c r="A913" t="s">
        <v>526</v>
      </c>
      <c r="B913" s="32" t="s">
        <v>286</v>
      </c>
      <c r="C913" t="s">
        <v>202</v>
      </c>
      <c r="D913" t="s">
        <v>119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>
        <v>15.399999999999999</v>
      </c>
      <c r="L913" s="9">
        <v>4.1999999999999993</v>
      </c>
      <c r="M913" s="19">
        <v>1</v>
      </c>
      <c r="N913" s="19">
        <v>0</v>
      </c>
      <c r="O913" s="19">
        <v>4</v>
      </c>
      <c r="P913" s="19">
        <v>1</v>
      </c>
      <c r="Q913" s="19">
        <f t="shared" si="84"/>
        <v>15.399999999999999</v>
      </c>
      <c r="R913" s="3">
        <f t="shared" si="85"/>
        <v>4.4536671985175893</v>
      </c>
      <c r="S913" s="3">
        <f t="shared" si="86"/>
        <v>0.16842105263157892</v>
      </c>
      <c r="T913" s="9">
        <f t="shared" si="87"/>
        <v>0</v>
      </c>
      <c r="U913" s="9">
        <f t="shared" si="88"/>
        <v>15.399999999999999</v>
      </c>
      <c r="V913" s="9">
        <f t="shared" si="89"/>
        <v>6</v>
      </c>
    </row>
    <row r="914" spans="1:22" x14ac:dyDescent="0.25">
      <c r="A914" t="s">
        <v>526</v>
      </c>
      <c r="B914" s="32" t="s">
        <v>286</v>
      </c>
      <c r="C914" t="s">
        <v>202</v>
      </c>
      <c r="D914" t="s">
        <v>106</v>
      </c>
      <c r="E914" s="9">
        <v>3</v>
      </c>
      <c r="F914" s="9">
        <v>31</v>
      </c>
      <c r="G914" s="9">
        <v>60</v>
      </c>
      <c r="H914" s="9">
        <v>64</v>
      </c>
      <c r="I914" s="9">
        <v>42</v>
      </c>
      <c r="J914" s="9">
        <v>53</v>
      </c>
      <c r="K914">
        <v>237.99999999999997</v>
      </c>
      <c r="L914" s="9">
        <v>79.8</v>
      </c>
      <c r="M914" s="19">
        <v>46</v>
      </c>
      <c r="N914" s="19">
        <v>57</v>
      </c>
      <c r="O914" s="19">
        <v>38</v>
      </c>
      <c r="P914" s="19">
        <v>43</v>
      </c>
      <c r="Q914" s="19">
        <f t="shared" si="84"/>
        <v>237.99999999999997</v>
      </c>
      <c r="R914" s="3">
        <f t="shared" si="85"/>
        <v>58.33455236821483</v>
      </c>
      <c r="S914" s="3">
        <f t="shared" si="86"/>
        <v>2.0690789473684212</v>
      </c>
      <c r="T914" s="9">
        <f t="shared" si="87"/>
        <v>3</v>
      </c>
      <c r="U914" s="9">
        <f t="shared" si="88"/>
        <v>237.99999999999997</v>
      </c>
      <c r="V914" s="9">
        <f t="shared" si="89"/>
        <v>75</v>
      </c>
    </row>
    <row r="915" spans="1:22" x14ac:dyDescent="0.25">
      <c r="A915" t="s">
        <v>526</v>
      </c>
      <c r="B915" s="32" t="s">
        <v>286</v>
      </c>
      <c r="C915" t="s">
        <v>202</v>
      </c>
      <c r="D915" t="s">
        <v>108</v>
      </c>
      <c r="E915" s="9">
        <v>0</v>
      </c>
      <c r="F915" s="9">
        <v>0</v>
      </c>
      <c r="G915" s="9">
        <v>2</v>
      </c>
      <c r="H915" s="9">
        <v>0</v>
      </c>
      <c r="I915" s="9">
        <v>0</v>
      </c>
      <c r="J915" s="9">
        <v>0</v>
      </c>
      <c r="K915">
        <v>16.799999999999997</v>
      </c>
      <c r="L915" s="9">
        <v>0</v>
      </c>
      <c r="M915" s="19">
        <v>2</v>
      </c>
      <c r="N915" s="19">
        <v>1</v>
      </c>
      <c r="O915" s="19">
        <v>3</v>
      </c>
      <c r="P915" s="19">
        <v>0</v>
      </c>
      <c r="Q915" s="19">
        <f t="shared" si="84"/>
        <v>16.799999999999997</v>
      </c>
      <c r="R915" s="3">
        <f t="shared" si="85"/>
        <v>4.7576413815199974</v>
      </c>
      <c r="S915" s="3">
        <f t="shared" si="86"/>
        <v>0.16315789473684209</v>
      </c>
      <c r="T915" s="9">
        <f t="shared" si="87"/>
        <v>0</v>
      </c>
      <c r="U915" s="9">
        <f t="shared" si="88"/>
        <v>16.799999999999997</v>
      </c>
      <c r="V915" s="9">
        <f t="shared" si="89"/>
        <v>6</v>
      </c>
    </row>
    <row r="916" spans="1:22" x14ac:dyDescent="0.25">
      <c r="A916" t="s">
        <v>526</v>
      </c>
      <c r="B916" s="32" t="s">
        <v>286</v>
      </c>
      <c r="C916" t="s">
        <v>202</v>
      </c>
      <c r="D916" t="s">
        <v>109</v>
      </c>
      <c r="E916" s="9">
        <v>0</v>
      </c>
      <c r="F916" s="9">
        <v>0</v>
      </c>
      <c r="G916" s="9">
        <v>0</v>
      </c>
      <c r="H916" s="9">
        <v>1</v>
      </c>
      <c r="I916" s="9">
        <v>22</v>
      </c>
      <c r="J916" s="9">
        <v>18</v>
      </c>
      <c r="K916">
        <v>78.399999999999991</v>
      </c>
      <c r="L916" s="9">
        <v>16.799999999999997</v>
      </c>
      <c r="M916" s="19">
        <v>16</v>
      </c>
      <c r="N916" s="19">
        <v>1</v>
      </c>
      <c r="O916" s="19">
        <v>12</v>
      </c>
      <c r="P916" s="19">
        <v>9</v>
      </c>
      <c r="Q916" s="19">
        <f t="shared" si="84"/>
        <v>78.399999999999991</v>
      </c>
      <c r="R916" s="3">
        <f t="shared" si="85"/>
        <v>21.723461691884832</v>
      </c>
      <c r="S916" s="3">
        <f t="shared" si="86"/>
        <v>0.63669590643274854</v>
      </c>
      <c r="T916" s="9">
        <f t="shared" si="87"/>
        <v>0</v>
      </c>
      <c r="U916" s="9">
        <f t="shared" si="88"/>
        <v>78.399999999999991</v>
      </c>
      <c r="V916" s="9">
        <f t="shared" si="89"/>
        <v>28</v>
      </c>
    </row>
    <row r="917" spans="1:22" x14ac:dyDescent="0.25">
      <c r="A917" t="s">
        <v>526</v>
      </c>
      <c r="B917" s="32" t="s">
        <v>286</v>
      </c>
      <c r="C917" t="s">
        <v>202</v>
      </c>
      <c r="D917" t="s">
        <v>4746</v>
      </c>
      <c r="E917" s="9">
        <v>70</v>
      </c>
      <c r="F917" s="9">
        <v>53</v>
      </c>
      <c r="G917" s="9">
        <v>81</v>
      </c>
      <c r="H917" s="9">
        <v>78</v>
      </c>
      <c r="I917" s="9">
        <v>92</v>
      </c>
      <c r="J917" s="9">
        <v>82</v>
      </c>
      <c r="K917">
        <v>407.4</v>
      </c>
      <c r="L917" s="9">
        <v>125.99999999999999</v>
      </c>
      <c r="M917" s="19">
        <v>103</v>
      </c>
      <c r="N917" s="19">
        <v>112</v>
      </c>
      <c r="O917" s="19">
        <v>37</v>
      </c>
      <c r="P917" s="19">
        <v>0</v>
      </c>
      <c r="Q917" s="19">
        <f t="shared" si="84"/>
        <v>407.4</v>
      </c>
      <c r="R917" s="3">
        <f t="shared" si="85"/>
        <v>101.57484029925018</v>
      </c>
      <c r="S917" s="3">
        <f t="shared" si="86"/>
        <v>3.7123205741626797</v>
      </c>
      <c r="T917" s="9">
        <f t="shared" si="87"/>
        <v>0</v>
      </c>
      <c r="U917" s="9">
        <f t="shared" si="88"/>
        <v>407.4</v>
      </c>
      <c r="V917" s="9">
        <f t="shared" si="89"/>
        <v>130</v>
      </c>
    </row>
    <row r="918" spans="1:22" x14ac:dyDescent="0.25">
      <c r="A918" t="s">
        <v>527</v>
      </c>
      <c r="B918" s="32" t="s">
        <v>288</v>
      </c>
      <c r="C918" t="s">
        <v>202</v>
      </c>
      <c r="D918" t="s">
        <v>861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>
        <v>0</v>
      </c>
      <c r="L918" s="9">
        <v>0</v>
      </c>
      <c r="M918" s="19">
        <v>1</v>
      </c>
      <c r="N918" s="19">
        <v>0</v>
      </c>
      <c r="O918" s="19">
        <v>1</v>
      </c>
      <c r="P918" s="19">
        <v>1</v>
      </c>
      <c r="Q918" s="19">
        <f t="shared" si="84"/>
        <v>0</v>
      </c>
      <c r="R918" s="3">
        <f t="shared" si="85"/>
        <v>0.45226701686664544</v>
      </c>
      <c r="S918" s="3">
        <f t="shared" si="86"/>
        <v>3.2894736842105261E-2</v>
      </c>
      <c r="T918" s="9">
        <f t="shared" si="87"/>
        <v>0</v>
      </c>
      <c r="U918" s="9">
        <f t="shared" si="88"/>
        <v>1</v>
      </c>
      <c r="V918" s="9">
        <f t="shared" si="89"/>
        <v>1</v>
      </c>
    </row>
    <row r="919" spans="1:22" x14ac:dyDescent="0.25">
      <c r="A919" t="s">
        <v>527</v>
      </c>
      <c r="B919" s="32" t="s">
        <v>288</v>
      </c>
      <c r="C919" t="s">
        <v>202</v>
      </c>
      <c r="D919" t="s">
        <v>15</v>
      </c>
      <c r="E919" s="9">
        <v>30</v>
      </c>
      <c r="F919" s="9">
        <v>0</v>
      </c>
      <c r="G919" s="9">
        <v>0</v>
      </c>
      <c r="H919" s="9">
        <v>0</v>
      </c>
      <c r="I919" s="9">
        <v>10</v>
      </c>
      <c r="J919" s="9">
        <v>0</v>
      </c>
      <c r="K919">
        <v>0</v>
      </c>
      <c r="L919" s="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f t="shared" si="84"/>
        <v>0</v>
      </c>
      <c r="R919" s="3">
        <f t="shared" si="85"/>
        <v>8.8762536459859458</v>
      </c>
      <c r="S919" s="3">
        <f t="shared" si="86"/>
        <v>0.65789473684210531</v>
      </c>
      <c r="T919" s="9">
        <f t="shared" si="87"/>
        <v>0</v>
      </c>
      <c r="U919" s="9">
        <f t="shared" si="88"/>
        <v>30</v>
      </c>
      <c r="V919" s="9">
        <f t="shared" si="89"/>
        <v>11</v>
      </c>
    </row>
    <row r="920" spans="1:22" x14ac:dyDescent="0.25">
      <c r="A920" t="s">
        <v>527</v>
      </c>
      <c r="B920" s="32" t="s">
        <v>288</v>
      </c>
      <c r="C920" t="s">
        <v>202</v>
      </c>
      <c r="D920" t="s">
        <v>5604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>
        <v>0</v>
      </c>
      <c r="L920" s="9">
        <v>0</v>
      </c>
      <c r="M920" s="19">
        <v>0</v>
      </c>
      <c r="N920" s="19">
        <v>0</v>
      </c>
      <c r="O920" s="19">
        <v>34</v>
      </c>
      <c r="P920" s="19">
        <v>1</v>
      </c>
      <c r="Q920" s="19">
        <f t="shared" si="84"/>
        <v>0</v>
      </c>
      <c r="R920" s="3">
        <f t="shared" si="85"/>
        <v>9.7929318976246922</v>
      </c>
      <c r="S920" s="3">
        <f t="shared" si="86"/>
        <v>0.57565789473684215</v>
      </c>
      <c r="T920" s="9">
        <f t="shared" si="87"/>
        <v>0</v>
      </c>
      <c r="U920" s="9">
        <f t="shared" si="88"/>
        <v>34</v>
      </c>
      <c r="V920" s="9">
        <f t="shared" si="89"/>
        <v>13</v>
      </c>
    </row>
    <row r="921" spans="1:22" x14ac:dyDescent="0.25">
      <c r="A921" t="s">
        <v>527</v>
      </c>
      <c r="B921" s="32" t="s">
        <v>288</v>
      </c>
      <c r="C921" t="s">
        <v>202</v>
      </c>
      <c r="D921" t="s">
        <v>113</v>
      </c>
      <c r="E921" s="9">
        <v>19</v>
      </c>
      <c r="F921" s="9">
        <v>25</v>
      </c>
      <c r="G921" s="9">
        <v>24</v>
      </c>
      <c r="H921" s="9">
        <v>22</v>
      </c>
      <c r="I921" s="9">
        <v>26</v>
      </c>
      <c r="J921" s="9">
        <v>38</v>
      </c>
      <c r="K921">
        <v>145.6</v>
      </c>
      <c r="L921" s="9">
        <v>33.599999999999994</v>
      </c>
      <c r="M921" s="19">
        <v>21</v>
      </c>
      <c r="N921" s="19">
        <v>25</v>
      </c>
      <c r="O921" s="19">
        <v>21</v>
      </c>
      <c r="P921" s="19">
        <v>49</v>
      </c>
      <c r="Q921" s="19">
        <f t="shared" si="84"/>
        <v>145.6</v>
      </c>
      <c r="R921" s="3">
        <f t="shared" si="85"/>
        <v>35.145498440142518</v>
      </c>
      <c r="S921" s="3">
        <f t="shared" si="86"/>
        <v>1.2313596491228072</v>
      </c>
      <c r="T921" s="9">
        <f t="shared" si="87"/>
        <v>19</v>
      </c>
      <c r="U921" s="9">
        <f t="shared" si="88"/>
        <v>145.6</v>
      </c>
      <c r="V921" s="9">
        <f t="shared" si="89"/>
        <v>45</v>
      </c>
    </row>
    <row r="922" spans="1:22" x14ac:dyDescent="0.25">
      <c r="A922" t="s">
        <v>527</v>
      </c>
      <c r="B922" s="32" t="s">
        <v>288</v>
      </c>
      <c r="C922" t="s">
        <v>202</v>
      </c>
      <c r="D922" t="s">
        <v>820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>
        <v>5.6</v>
      </c>
      <c r="L922" s="9">
        <v>14</v>
      </c>
      <c r="M922" s="19">
        <v>8</v>
      </c>
      <c r="N922" s="19">
        <v>1</v>
      </c>
      <c r="O922" s="19">
        <v>4</v>
      </c>
      <c r="P922" s="19">
        <v>4</v>
      </c>
      <c r="Q922" s="19">
        <f t="shared" si="84"/>
        <v>5.6</v>
      </c>
      <c r="R922" s="3">
        <f t="shared" si="85"/>
        <v>4.3976233250576282</v>
      </c>
      <c r="S922" s="3">
        <f t="shared" si="86"/>
        <v>0.20065789473684212</v>
      </c>
      <c r="T922" s="9">
        <f t="shared" si="87"/>
        <v>0</v>
      </c>
      <c r="U922" s="9">
        <f t="shared" si="88"/>
        <v>14</v>
      </c>
      <c r="V922" s="9">
        <f t="shared" si="89"/>
        <v>6</v>
      </c>
    </row>
    <row r="923" spans="1:22" x14ac:dyDescent="0.25">
      <c r="A923" t="s">
        <v>527</v>
      </c>
      <c r="B923" s="32" t="s">
        <v>288</v>
      </c>
      <c r="C923" t="s">
        <v>202</v>
      </c>
      <c r="D923" t="s">
        <v>119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>
        <v>15.399999999999999</v>
      </c>
      <c r="L923" s="9">
        <v>4.1999999999999993</v>
      </c>
      <c r="M923" s="19">
        <v>1</v>
      </c>
      <c r="N923" s="19">
        <v>0</v>
      </c>
      <c r="O923" s="19">
        <v>5</v>
      </c>
      <c r="P923" s="19">
        <v>0</v>
      </c>
      <c r="Q923" s="19">
        <f t="shared" si="84"/>
        <v>15.399999999999999</v>
      </c>
      <c r="R923" s="3">
        <f t="shared" si="85"/>
        <v>4.5345809334958656</v>
      </c>
      <c r="S923" s="3">
        <f t="shared" si="86"/>
        <v>0.21052631578947367</v>
      </c>
      <c r="T923" s="9">
        <f t="shared" si="87"/>
        <v>0</v>
      </c>
      <c r="U923" s="9">
        <f t="shared" si="88"/>
        <v>15.399999999999999</v>
      </c>
      <c r="V923" s="9">
        <f t="shared" si="89"/>
        <v>6</v>
      </c>
    </row>
    <row r="924" spans="1:22" x14ac:dyDescent="0.25">
      <c r="A924" t="s">
        <v>527</v>
      </c>
      <c r="B924" s="32" t="s">
        <v>288</v>
      </c>
      <c r="C924" t="s">
        <v>202</v>
      </c>
      <c r="D924" t="s">
        <v>106</v>
      </c>
      <c r="E924" s="9">
        <v>3</v>
      </c>
      <c r="F924" s="9">
        <v>30</v>
      </c>
      <c r="G924" s="9">
        <v>60</v>
      </c>
      <c r="H924" s="9">
        <v>64</v>
      </c>
      <c r="I924" s="9">
        <v>43</v>
      </c>
      <c r="J924" s="9">
        <v>53</v>
      </c>
      <c r="K924">
        <v>237.99999999999997</v>
      </c>
      <c r="L924" s="9">
        <v>78.399999999999991</v>
      </c>
      <c r="M924" s="19">
        <v>46</v>
      </c>
      <c r="N924" s="19">
        <v>57</v>
      </c>
      <c r="O924" s="19">
        <v>38</v>
      </c>
      <c r="P924" s="19">
        <v>44</v>
      </c>
      <c r="Q924" s="19">
        <f t="shared" si="84"/>
        <v>237.99999999999997</v>
      </c>
      <c r="R924" s="3">
        <f t="shared" si="85"/>
        <v>58.287646177982651</v>
      </c>
      <c r="S924" s="3">
        <f t="shared" si="86"/>
        <v>2.067982456140351</v>
      </c>
      <c r="T924" s="9">
        <f t="shared" si="87"/>
        <v>3</v>
      </c>
      <c r="U924" s="9">
        <f t="shared" si="88"/>
        <v>237.99999999999997</v>
      </c>
      <c r="V924" s="9">
        <f t="shared" si="89"/>
        <v>75</v>
      </c>
    </row>
    <row r="925" spans="1:22" x14ac:dyDescent="0.25">
      <c r="A925" t="s">
        <v>527</v>
      </c>
      <c r="B925" s="32" t="s">
        <v>288</v>
      </c>
      <c r="C925" t="s">
        <v>202</v>
      </c>
      <c r="D925" t="s">
        <v>108</v>
      </c>
      <c r="E925" s="9">
        <v>0</v>
      </c>
      <c r="F925" s="9">
        <v>0</v>
      </c>
      <c r="G925" s="9">
        <v>2</v>
      </c>
      <c r="H925" s="9">
        <v>0</v>
      </c>
      <c r="I925" s="9">
        <v>0</v>
      </c>
      <c r="J925" s="9">
        <v>0</v>
      </c>
      <c r="K925">
        <v>16.799999999999997</v>
      </c>
      <c r="L925" s="9">
        <v>0</v>
      </c>
      <c r="M925" s="19">
        <v>2</v>
      </c>
      <c r="N925" s="19">
        <v>1</v>
      </c>
      <c r="O925" s="19">
        <v>3</v>
      </c>
      <c r="P925" s="19">
        <v>0</v>
      </c>
      <c r="Q925" s="19">
        <f t="shared" si="84"/>
        <v>16.799999999999997</v>
      </c>
      <c r="R925" s="3">
        <f t="shared" si="85"/>
        <v>4.7576413815199974</v>
      </c>
      <c r="S925" s="3">
        <f t="shared" si="86"/>
        <v>0.16315789473684209</v>
      </c>
      <c r="T925" s="9">
        <f t="shared" si="87"/>
        <v>0</v>
      </c>
      <c r="U925" s="9">
        <f t="shared" si="88"/>
        <v>16.799999999999997</v>
      </c>
      <c r="V925" s="9">
        <f t="shared" si="89"/>
        <v>6</v>
      </c>
    </row>
    <row r="926" spans="1:22" x14ac:dyDescent="0.25">
      <c r="A926" t="s">
        <v>527</v>
      </c>
      <c r="B926" s="32" t="s">
        <v>288</v>
      </c>
      <c r="C926" t="s">
        <v>202</v>
      </c>
      <c r="D926" t="s">
        <v>109</v>
      </c>
      <c r="E926" s="9">
        <v>0</v>
      </c>
      <c r="F926" s="9">
        <v>0</v>
      </c>
      <c r="G926" s="9">
        <v>0</v>
      </c>
      <c r="H926" s="9">
        <v>1</v>
      </c>
      <c r="I926" s="9">
        <v>22</v>
      </c>
      <c r="J926" s="9">
        <v>18</v>
      </c>
      <c r="K926">
        <v>78.399999999999991</v>
      </c>
      <c r="L926" s="9">
        <v>16.799999999999997</v>
      </c>
      <c r="M926" s="19">
        <v>16</v>
      </c>
      <c r="N926" s="19">
        <v>1</v>
      </c>
      <c r="O926" s="19">
        <v>12</v>
      </c>
      <c r="P926" s="19">
        <v>9</v>
      </c>
      <c r="Q926" s="19">
        <f t="shared" si="84"/>
        <v>78.399999999999991</v>
      </c>
      <c r="R926" s="3">
        <f t="shared" si="85"/>
        <v>21.723461691884832</v>
      </c>
      <c r="S926" s="3">
        <f t="shared" si="86"/>
        <v>0.63669590643274854</v>
      </c>
      <c r="T926" s="9">
        <f t="shared" si="87"/>
        <v>0</v>
      </c>
      <c r="U926" s="9">
        <f t="shared" si="88"/>
        <v>78.399999999999991</v>
      </c>
      <c r="V926" s="9">
        <f t="shared" si="89"/>
        <v>28</v>
      </c>
    </row>
    <row r="927" spans="1:22" x14ac:dyDescent="0.25">
      <c r="A927" t="s">
        <v>527</v>
      </c>
      <c r="B927" s="32" t="s">
        <v>288</v>
      </c>
      <c r="C927" t="s">
        <v>202</v>
      </c>
      <c r="D927" t="s">
        <v>4746</v>
      </c>
      <c r="E927" s="9">
        <v>70</v>
      </c>
      <c r="F927" s="9">
        <v>53</v>
      </c>
      <c r="G927" s="9">
        <v>81</v>
      </c>
      <c r="H927" s="9">
        <v>79</v>
      </c>
      <c r="I927" s="9">
        <v>93</v>
      </c>
      <c r="J927" s="9">
        <v>81</v>
      </c>
      <c r="K927">
        <v>408.79999999999995</v>
      </c>
      <c r="L927" s="9">
        <v>124.6</v>
      </c>
      <c r="M927" s="19">
        <v>107</v>
      </c>
      <c r="N927" s="19">
        <v>112</v>
      </c>
      <c r="O927" s="19">
        <v>26</v>
      </c>
      <c r="P927" s="19">
        <v>0</v>
      </c>
      <c r="Q927" s="19">
        <f t="shared" si="84"/>
        <v>408.79999999999995</v>
      </c>
      <c r="R927" s="3">
        <f t="shared" si="85"/>
        <v>102.62383650098946</v>
      </c>
      <c r="S927" s="3">
        <f t="shared" si="86"/>
        <v>3.6943779904306222</v>
      </c>
      <c r="T927" s="9">
        <f t="shared" si="87"/>
        <v>0</v>
      </c>
      <c r="U927" s="9">
        <f t="shared" si="88"/>
        <v>408.79999999999995</v>
      </c>
      <c r="V927" s="9">
        <f t="shared" si="89"/>
        <v>132</v>
      </c>
    </row>
    <row r="928" spans="1:22" x14ac:dyDescent="0.25">
      <c r="A928" t="s">
        <v>527</v>
      </c>
      <c r="B928" s="32" t="s">
        <v>288</v>
      </c>
      <c r="C928" t="s">
        <v>202</v>
      </c>
      <c r="D928" t="s">
        <v>1597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>
        <v>0</v>
      </c>
      <c r="L928" s="9">
        <v>0</v>
      </c>
      <c r="M928" s="19">
        <v>0</v>
      </c>
      <c r="N928" s="19">
        <v>0</v>
      </c>
      <c r="O928" s="19">
        <v>1</v>
      </c>
      <c r="P928" s="19">
        <v>0</v>
      </c>
      <c r="Q928" s="19">
        <f t="shared" si="84"/>
        <v>0</v>
      </c>
      <c r="R928" s="3">
        <f t="shared" si="85"/>
        <v>0.28867513459481287</v>
      </c>
      <c r="S928" s="3">
        <f t="shared" si="86"/>
        <v>3.2894736842105261E-2</v>
      </c>
      <c r="T928" s="9">
        <f t="shared" si="87"/>
        <v>0</v>
      </c>
      <c r="U928" s="9">
        <f t="shared" si="88"/>
        <v>1</v>
      </c>
      <c r="V928" s="9">
        <f t="shared" si="89"/>
        <v>0</v>
      </c>
    </row>
    <row r="929" spans="1:22" x14ac:dyDescent="0.25">
      <c r="A929" t="s">
        <v>437</v>
      </c>
      <c r="B929" s="32" t="s">
        <v>244</v>
      </c>
      <c r="C929" t="s">
        <v>202</v>
      </c>
      <c r="D929" t="s">
        <v>861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>
        <v>0</v>
      </c>
      <c r="L929" s="9">
        <v>0</v>
      </c>
      <c r="M929" s="19">
        <v>1</v>
      </c>
      <c r="N929" s="19">
        <v>0</v>
      </c>
      <c r="O929" s="19">
        <v>0</v>
      </c>
      <c r="P929" s="19">
        <v>1</v>
      </c>
      <c r="Q929" s="19">
        <f t="shared" si="84"/>
        <v>0</v>
      </c>
      <c r="R929" s="3">
        <f t="shared" si="85"/>
        <v>0.38924947208076149</v>
      </c>
      <c r="S929" s="3">
        <f t="shared" si="86"/>
        <v>3.2894736842105261E-2</v>
      </c>
      <c r="T929" s="9">
        <f t="shared" si="87"/>
        <v>0</v>
      </c>
      <c r="U929" s="9">
        <f t="shared" si="88"/>
        <v>1</v>
      </c>
      <c r="V929" s="9">
        <f t="shared" si="89"/>
        <v>1</v>
      </c>
    </row>
    <row r="930" spans="1:22" x14ac:dyDescent="0.25">
      <c r="A930" t="s">
        <v>437</v>
      </c>
      <c r="B930" s="32" t="s">
        <v>244</v>
      </c>
      <c r="C930" t="s">
        <v>202</v>
      </c>
      <c r="D930" t="s">
        <v>15</v>
      </c>
      <c r="E930" s="9">
        <v>25</v>
      </c>
      <c r="F930" s="9">
        <v>0</v>
      </c>
      <c r="G930" s="9">
        <v>0</v>
      </c>
      <c r="H930" s="9">
        <v>0</v>
      </c>
      <c r="I930" s="9">
        <v>10</v>
      </c>
      <c r="J930" s="9">
        <v>0</v>
      </c>
      <c r="K930">
        <v>0</v>
      </c>
      <c r="L930" s="9">
        <v>5.6</v>
      </c>
      <c r="M930" s="19">
        <v>0</v>
      </c>
      <c r="N930" s="19">
        <v>0</v>
      </c>
      <c r="O930" s="19">
        <v>0</v>
      </c>
      <c r="P930" s="19">
        <v>0</v>
      </c>
      <c r="Q930" s="19">
        <f t="shared" si="84"/>
        <v>0</v>
      </c>
      <c r="R930" s="3">
        <f t="shared" si="85"/>
        <v>7.5014948005330409</v>
      </c>
      <c r="S930" s="3">
        <f t="shared" si="86"/>
        <v>0.44517543859649122</v>
      </c>
      <c r="T930" s="9">
        <f t="shared" si="87"/>
        <v>0</v>
      </c>
      <c r="U930" s="9">
        <f t="shared" si="88"/>
        <v>25</v>
      </c>
      <c r="V930" s="9">
        <f t="shared" si="89"/>
        <v>10</v>
      </c>
    </row>
    <row r="931" spans="1:22" x14ac:dyDescent="0.25">
      <c r="A931" t="s">
        <v>437</v>
      </c>
      <c r="B931" s="32" t="s">
        <v>244</v>
      </c>
      <c r="C931" t="s">
        <v>202</v>
      </c>
      <c r="D931" t="s">
        <v>5604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>
        <v>0</v>
      </c>
      <c r="L931" s="9">
        <v>0</v>
      </c>
      <c r="M931" s="19">
        <v>0</v>
      </c>
      <c r="N931" s="19">
        <v>2</v>
      </c>
      <c r="O931" s="19">
        <v>48</v>
      </c>
      <c r="P931" s="19">
        <v>49</v>
      </c>
      <c r="Q931" s="19">
        <f t="shared" si="84"/>
        <v>0</v>
      </c>
      <c r="R931" s="3">
        <f t="shared" si="85"/>
        <v>18.810659453908283</v>
      </c>
      <c r="S931" s="3">
        <f t="shared" si="86"/>
        <v>1.0855263157894737</v>
      </c>
      <c r="T931" s="9">
        <f t="shared" si="87"/>
        <v>0</v>
      </c>
      <c r="U931" s="9">
        <f t="shared" si="88"/>
        <v>49</v>
      </c>
      <c r="V931" s="9">
        <f t="shared" si="89"/>
        <v>24</v>
      </c>
    </row>
    <row r="932" spans="1:22" x14ac:dyDescent="0.25">
      <c r="A932" t="s">
        <v>437</v>
      </c>
      <c r="B932" s="32" t="s">
        <v>244</v>
      </c>
      <c r="C932" t="s">
        <v>202</v>
      </c>
      <c r="D932" t="s">
        <v>113</v>
      </c>
      <c r="E932" s="9">
        <v>15</v>
      </c>
      <c r="F932" s="9">
        <v>23</v>
      </c>
      <c r="G932" s="9">
        <v>22</v>
      </c>
      <c r="H932" s="9">
        <v>19</v>
      </c>
      <c r="I932" s="9">
        <v>21</v>
      </c>
      <c r="J932" s="9">
        <v>25</v>
      </c>
      <c r="K932">
        <v>96.6</v>
      </c>
      <c r="L932" s="9">
        <v>23.799999999999997</v>
      </c>
      <c r="M932" s="19">
        <v>13</v>
      </c>
      <c r="N932" s="19">
        <v>16</v>
      </c>
      <c r="O932" s="19">
        <v>18</v>
      </c>
      <c r="P932" s="19">
        <v>28</v>
      </c>
      <c r="Q932" s="19">
        <f t="shared" si="84"/>
        <v>96.6</v>
      </c>
      <c r="R932" s="3">
        <f t="shared" si="85"/>
        <v>22.444517451626439</v>
      </c>
      <c r="S932" s="3">
        <f t="shared" si="86"/>
        <v>0.87828947368421051</v>
      </c>
      <c r="T932" s="9">
        <f t="shared" si="87"/>
        <v>13</v>
      </c>
      <c r="U932" s="9">
        <f t="shared" si="88"/>
        <v>96.6</v>
      </c>
      <c r="V932" s="9">
        <f t="shared" si="89"/>
        <v>29</v>
      </c>
    </row>
    <row r="933" spans="1:22" x14ac:dyDescent="0.25">
      <c r="A933" t="s">
        <v>437</v>
      </c>
      <c r="B933" s="32" t="s">
        <v>244</v>
      </c>
      <c r="C933" t="s">
        <v>202</v>
      </c>
      <c r="D933" t="s">
        <v>820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>
        <v>4.1999999999999993</v>
      </c>
      <c r="L933" s="9">
        <v>9.7999999999999989</v>
      </c>
      <c r="M933" s="19">
        <v>5</v>
      </c>
      <c r="N933" s="19">
        <v>1</v>
      </c>
      <c r="O933" s="19">
        <v>2</v>
      </c>
      <c r="P933" s="19">
        <v>3</v>
      </c>
      <c r="Q933" s="19">
        <f t="shared" si="84"/>
        <v>4.1999999999999993</v>
      </c>
      <c r="R933" s="3">
        <f t="shared" si="85"/>
        <v>3.0240951564313439</v>
      </c>
      <c r="S933" s="3">
        <f t="shared" si="86"/>
        <v>0.13706140350877194</v>
      </c>
      <c r="T933" s="9">
        <f t="shared" si="87"/>
        <v>0</v>
      </c>
      <c r="U933" s="9">
        <f t="shared" si="88"/>
        <v>9.7999999999999989</v>
      </c>
      <c r="V933" s="9">
        <f t="shared" si="89"/>
        <v>4</v>
      </c>
    </row>
    <row r="934" spans="1:22" x14ac:dyDescent="0.25">
      <c r="A934" t="s">
        <v>437</v>
      </c>
      <c r="B934" s="32" t="s">
        <v>244</v>
      </c>
      <c r="C934" t="s">
        <v>202</v>
      </c>
      <c r="D934" t="s">
        <v>119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>
        <v>14</v>
      </c>
      <c r="L934" s="9">
        <v>1.4</v>
      </c>
      <c r="M934" s="19">
        <v>1</v>
      </c>
      <c r="N934" s="19">
        <v>0</v>
      </c>
      <c r="O934" s="19">
        <v>8</v>
      </c>
      <c r="P934" s="19">
        <v>0</v>
      </c>
      <c r="Q934" s="19">
        <f t="shared" si="84"/>
        <v>14</v>
      </c>
      <c r="R934" s="3">
        <f t="shared" si="85"/>
        <v>4.4039926788258317</v>
      </c>
      <c r="S934" s="3">
        <f t="shared" si="86"/>
        <v>0.20065789473684209</v>
      </c>
      <c r="T934" s="9">
        <f t="shared" si="87"/>
        <v>0</v>
      </c>
      <c r="U934" s="9">
        <f t="shared" si="88"/>
        <v>14</v>
      </c>
      <c r="V934" s="9">
        <f t="shared" si="89"/>
        <v>6</v>
      </c>
    </row>
    <row r="935" spans="1:22" x14ac:dyDescent="0.25">
      <c r="A935" t="s">
        <v>437</v>
      </c>
      <c r="B935" s="32" t="s">
        <v>244</v>
      </c>
      <c r="C935" t="s">
        <v>202</v>
      </c>
      <c r="D935" t="s">
        <v>106</v>
      </c>
      <c r="E935" s="9">
        <v>21</v>
      </c>
      <c r="F935" s="9">
        <v>20</v>
      </c>
      <c r="G935" s="9">
        <v>54</v>
      </c>
      <c r="H935" s="9">
        <v>46</v>
      </c>
      <c r="I935" s="9">
        <v>28</v>
      </c>
      <c r="J935" s="9">
        <v>30</v>
      </c>
      <c r="K935">
        <v>183.39999999999998</v>
      </c>
      <c r="L935" s="9">
        <v>60.199999999999996</v>
      </c>
      <c r="M935" s="19">
        <v>36</v>
      </c>
      <c r="N935" s="19">
        <v>35</v>
      </c>
      <c r="O935" s="19">
        <v>18</v>
      </c>
      <c r="P935" s="19">
        <v>24</v>
      </c>
      <c r="Q935" s="19">
        <f t="shared" si="84"/>
        <v>183.39999999999998</v>
      </c>
      <c r="R935" s="3">
        <f t="shared" si="85"/>
        <v>45.240086809658692</v>
      </c>
      <c r="S935" s="3">
        <f t="shared" si="86"/>
        <v>1.5230263157894735</v>
      </c>
      <c r="T935" s="9">
        <f t="shared" si="87"/>
        <v>18</v>
      </c>
      <c r="U935" s="9">
        <f t="shared" si="88"/>
        <v>183.39999999999998</v>
      </c>
      <c r="V935" s="9">
        <f t="shared" si="89"/>
        <v>58</v>
      </c>
    </row>
    <row r="936" spans="1:22" x14ac:dyDescent="0.25">
      <c r="A936" t="s">
        <v>437</v>
      </c>
      <c r="B936" s="32" t="s">
        <v>244</v>
      </c>
      <c r="C936" t="s">
        <v>202</v>
      </c>
      <c r="D936" t="s">
        <v>108</v>
      </c>
      <c r="E936" s="9">
        <v>0</v>
      </c>
      <c r="F936" s="9">
        <v>0</v>
      </c>
      <c r="G936" s="9">
        <v>1</v>
      </c>
      <c r="H936" s="9">
        <v>0</v>
      </c>
      <c r="I936" s="9">
        <v>0</v>
      </c>
      <c r="J936" s="9">
        <v>0</v>
      </c>
      <c r="K936">
        <v>9.7999999999999989</v>
      </c>
      <c r="L936" s="9">
        <v>0</v>
      </c>
      <c r="M936" s="19">
        <v>2</v>
      </c>
      <c r="N936" s="19">
        <v>2</v>
      </c>
      <c r="O936" s="19">
        <v>17</v>
      </c>
      <c r="P936" s="19">
        <v>1</v>
      </c>
      <c r="Q936" s="19">
        <f t="shared" si="84"/>
        <v>9.7999999999999989</v>
      </c>
      <c r="R936" s="3">
        <f t="shared" si="85"/>
        <v>5.2690060013653657</v>
      </c>
      <c r="S936" s="3">
        <f t="shared" si="86"/>
        <v>0.17982456140350875</v>
      </c>
      <c r="T936" s="9">
        <f t="shared" si="87"/>
        <v>0</v>
      </c>
      <c r="U936" s="9">
        <f t="shared" si="88"/>
        <v>17</v>
      </c>
      <c r="V936" s="9">
        <f t="shared" si="89"/>
        <v>7</v>
      </c>
    </row>
    <row r="937" spans="1:22" x14ac:dyDescent="0.25">
      <c r="A937" t="s">
        <v>437</v>
      </c>
      <c r="B937" s="32" t="s">
        <v>244</v>
      </c>
      <c r="C937" t="s">
        <v>202</v>
      </c>
      <c r="D937" t="s">
        <v>109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>
        <v>23.799999999999997</v>
      </c>
      <c r="L937" s="9">
        <v>21</v>
      </c>
      <c r="M937" s="19">
        <v>14</v>
      </c>
      <c r="N937" s="19">
        <v>1</v>
      </c>
      <c r="O937" s="19">
        <v>8</v>
      </c>
      <c r="P937" s="19">
        <v>10</v>
      </c>
      <c r="Q937" s="19">
        <f t="shared" si="84"/>
        <v>23.799999999999997</v>
      </c>
      <c r="R937" s="3">
        <f t="shared" si="85"/>
        <v>8.8627754049613525</v>
      </c>
      <c r="S937" s="3">
        <f t="shared" si="86"/>
        <v>0.42653508771929827</v>
      </c>
      <c r="T937" s="9">
        <f t="shared" si="87"/>
        <v>0</v>
      </c>
      <c r="U937" s="9">
        <f t="shared" si="88"/>
        <v>23.799999999999997</v>
      </c>
      <c r="V937" s="9">
        <f t="shared" si="89"/>
        <v>11</v>
      </c>
    </row>
    <row r="938" spans="1:22" x14ac:dyDescent="0.25">
      <c r="A938" t="s">
        <v>437</v>
      </c>
      <c r="B938" s="32" t="s">
        <v>244</v>
      </c>
      <c r="C938" t="s">
        <v>202</v>
      </c>
      <c r="D938" t="s">
        <v>4746</v>
      </c>
      <c r="E938" s="9">
        <v>32</v>
      </c>
      <c r="F938" s="9">
        <v>45</v>
      </c>
      <c r="G938" s="9">
        <v>53</v>
      </c>
      <c r="H938" s="9">
        <v>57</v>
      </c>
      <c r="I938" s="9">
        <v>76</v>
      </c>
      <c r="J938" s="9">
        <v>66</v>
      </c>
      <c r="K938">
        <v>211.39999999999998</v>
      </c>
      <c r="L938" s="9">
        <v>84</v>
      </c>
      <c r="M938" s="19">
        <v>70</v>
      </c>
      <c r="N938" s="19">
        <v>76</v>
      </c>
      <c r="O938" s="19">
        <v>12</v>
      </c>
      <c r="P938" s="19">
        <v>0</v>
      </c>
      <c r="Q938" s="19">
        <f t="shared" si="84"/>
        <v>211.39999999999998</v>
      </c>
      <c r="R938" s="3">
        <f t="shared" si="85"/>
        <v>52.908566070499042</v>
      </c>
      <c r="S938" s="3">
        <f t="shared" si="86"/>
        <v>2.339712918660287</v>
      </c>
      <c r="T938" s="9">
        <f t="shared" si="87"/>
        <v>0</v>
      </c>
      <c r="U938" s="9">
        <f t="shared" si="88"/>
        <v>211.39999999999998</v>
      </c>
      <c r="V938" s="9">
        <f t="shared" si="89"/>
        <v>68</v>
      </c>
    </row>
    <row r="939" spans="1:22" x14ac:dyDescent="0.25">
      <c r="A939" t="s">
        <v>2795</v>
      </c>
      <c r="B939" s="32" t="s">
        <v>1726</v>
      </c>
      <c r="C939" t="s">
        <v>202</v>
      </c>
      <c r="D939" t="s">
        <v>4746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>
        <v>0</v>
      </c>
      <c r="L939" s="9">
        <v>0</v>
      </c>
      <c r="M939" s="19">
        <v>1</v>
      </c>
      <c r="N939" s="19">
        <v>0</v>
      </c>
      <c r="O939" s="19">
        <v>0</v>
      </c>
      <c r="P939" s="19">
        <v>0</v>
      </c>
      <c r="Q939" s="19">
        <f t="shared" si="84"/>
        <v>0</v>
      </c>
      <c r="R939" s="3">
        <f t="shared" si="85"/>
        <v>0.28867513459481287</v>
      </c>
      <c r="S939" s="3">
        <f t="shared" si="86"/>
        <v>3.2894736842105261E-2</v>
      </c>
      <c r="T939" s="9">
        <f t="shared" si="87"/>
        <v>0</v>
      </c>
      <c r="U939" s="9">
        <f t="shared" si="88"/>
        <v>1</v>
      </c>
      <c r="V939" s="9">
        <f t="shared" si="89"/>
        <v>0</v>
      </c>
    </row>
    <row r="940" spans="1:22" x14ac:dyDescent="0.25">
      <c r="A940" t="s">
        <v>2795</v>
      </c>
      <c r="B940" s="32" t="s">
        <v>1726</v>
      </c>
      <c r="C940" t="s">
        <v>202</v>
      </c>
      <c r="D940" t="s">
        <v>5604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>
        <v>0</v>
      </c>
      <c r="L940" s="9">
        <v>0</v>
      </c>
      <c r="M940" s="19">
        <v>0</v>
      </c>
      <c r="N940" s="19">
        <v>1</v>
      </c>
      <c r="O940" s="19">
        <v>35</v>
      </c>
      <c r="P940" s="19">
        <v>22</v>
      </c>
      <c r="Q940" s="19">
        <f t="shared" si="84"/>
        <v>0</v>
      </c>
      <c r="R940" s="3">
        <f t="shared" si="85"/>
        <v>11.400425297755209</v>
      </c>
      <c r="S940" s="3">
        <f t="shared" si="86"/>
        <v>0.63596491228070173</v>
      </c>
      <c r="T940" s="9">
        <f t="shared" si="87"/>
        <v>0</v>
      </c>
      <c r="U940" s="9">
        <f t="shared" si="88"/>
        <v>35</v>
      </c>
      <c r="V940" s="9">
        <f t="shared" si="89"/>
        <v>15</v>
      </c>
    </row>
    <row r="941" spans="1:22" x14ac:dyDescent="0.25">
      <c r="A941" t="s">
        <v>2795</v>
      </c>
      <c r="B941" s="32" t="s">
        <v>1726</v>
      </c>
      <c r="C941" t="s">
        <v>202</v>
      </c>
      <c r="D941" t="s">
        <v>113</v>
      </c>
      <c r="E941" s="9">
        <v>5</v>
      </c>
      <c r="F941" s="9">
        <v>9</v>
      </c>
      <c r="G941" s="9">
        <v>4</v>
      </c>
      <c r="H941" s="9">
        <v>10</v>
      </c>
      <c r="I941" s="9">
        <v>4</v>
      </c>
      <c r="J941" s="9">
        <v>10</v>
      </c>
      <c r="K941">
        <v>46.199999999999996</v>
      </c>
      <c r="L941" s="9">
        <v>14</v>
      </c>
      <c r="M941" s="19">
        <v>12</v>
      </c>
      <c r="N941" s="19">
        <v>7</v>
      </c>
      <c r="O941" s="19">
        <v>11</v>
      </c>
      <c r="P941" s="19">
        <v>17</v>
      </c>
      <c r="Q941" s="19">
        <f t="shared" si="84"/>
        <v>46.199999999999996</v>
      </c>
      <c r="R941" s="3">
        <f t="shared" si="85"/>
        <v>11.347353182237002</v>
      </c>
      <c r="S941" s="3">
        <f t="shared" si="86"/>
        <v>0.40899122807017541</v>
      </c>
      <c r="T941" s="9">
        <f t="shared" si="87"/>
        <v>4</v>
      </c>
      <c r="U941" s="9">
        <f t="shared" si="88"/>
        <v>46.199999999999996</v>
      </c>
      <c r="V941" s="9">
        <f t="shared" si="89"/>
        <v>15</v>
      </c>
    </row>
    <row r="942" spans="1:22" x14ac:dyDescent="0.25">
      <c r="A942" t="s">
        <v>2795</v>
      </c>
      <c r="B942" s="32" t="s">
        <v>1726</v>
      </c>
      <c r="C942" t="s">
        <v>202</v>
      </c>
      <c r="D942" t="s">
        <v>820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>
        <v>1.4</v>
      </c>
      <c r="L942" s="9">
        <v>2.8</v>
      </c>
      <c r="M942" s="19">
        <v>3</v>
      </c>
      <c r="N942" s="19">
        <v>0</v>
      </c>
      <c r="O942" s="19">
        <v>0</v>
      </c>
      <c r="P942" s="19">
        <v>2</v>
      </c>
      <c r="Q942" s="19">
        <f t="shared" si="84"/>
        <v>1.4</v>
      </c>
      <c r="R942" s="3">
        <f t="shared" si="85"/>
        <v>1.196459423263134</v>
      </c>
      <c r="S942" s="3">
        <f t="shared" si="86"/>
        <v>7.5657894736842105E-2</v>
      </c>
      <c r="T942" s="9">
        <f t="shared" si="87"/>
        <v>0</v>
      </c>
      <c r="U942" s="9">
        <f t="shared" si="88"/>
        <v>3</v>
      </c>
      <c r="V942" s="9">
        <f t="shared" si="89"/>
        <v>2</v>
      </c>
    </row>
    <row r="943" spans="1:22" x14ac:dyDescent="0.25">
      <c r="A943" t="s">
        <v>2795</v>
      </c>
      <c r="B943" s="32" t="s">
        <v>1726</v>
      </c>
      <c r="C943" t="s">
        <v>202</v>
      </c>
      <c r="D943" t="s">
        <v>119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>
        <v>5.6</v>
      </c>
      <c r="L943" s="9">
        <v>2.8</v>
      </c>
      <c r="M943" s="19">
        <v>1</v>
      </c>
      <c r="N943" s="19">
        <v>0</v>
      </c>
      <c r="O943" s="19">
        <v>0</v>
      </c>
      <c r="P943" s="19">
        <v>0</v>
      </c>
      <c r="Q943" s="19">
        <f t="shared" si="84"/>
        <v>5.6</v>
      </c>
      <c r="R943" s="3">
        <f t="shared" si="85"/>
        <v>1.7277591021758545</v>
      </c>
      <c r="S943" s="3">
        <f t="shared" si="86"/>
        <v>0.10307017543859648</v>
      </c>
      <c r="T943" s="9">
        <f t="shared" si="87"/>
        <v>0</v>
      </c>
      <c r="U943" s="9">
        <f t="shared" si="88"/>
        <v>5.6</v>
      </c>
      <c r="V943" s="9">
        <f t="shared" si="89"/>
        <v>2</v>
      </c>
    </row>
    <row r="944" spans="1:22" x14ac:dyDescent="0.25">
      <c r="A944" t="s">
        <v>2795</v>
      </c>
      <c r="B944" s="32" t="s">
        <v>1726</v>
      </c>
      <c r="C944" t="s">
        <v>202</v>
      </c>
      <c r="D944" t="s">
        <v>106</v>
      </c>
      <c r="E944" s="9">
        <v>13</v>
      </c>
      <c r="F944" s="9">
        <v>17</v>
      </c>
      <c r="G944" s="9">
        <v>14</v>
      </c>
      <c r="H944" s="9">
        <v>9</v>
      </c>
      <c r="I944" s="9">
        <v>21</v>
      </c>
      <c r="J944" s="9">
        <v>23</v>
      </c>
      <c r="K944">
        <v>53.199999999999996</v>
      </c>
      <c r="L944" s="9">
        <v>9.7999999999999989</v>
      </c>
      <c r="M944" s="19">
        <v>28</v>
      </c>
      <c r="N944" s="19">
        <v>37</v>
      </c>
      <c r="O944" s="19">
        <v>19</v>
      </c>
      <c r="P944" s="19">
        <v>15</v>
      </c>
      <c r="Q944" s="19">
        <f t="shared" si="84"/>
        <v>53.199999999999996</v>
      </c>
      <c r="R944" s="3">
        <f t="shared" si="85"/>
        <v>12.721480283601457</v>
      </c>
      <c r="S944" s="3">
        <f t="shared" si="86"/>
        <v>0.70997807017543857</v>
      </c>
      <c r="T944" s="9">
        <f t="shared" si="87"/>
        <v>9</v>
      </c>
      <c r="U944" s="9">
        <f t="shared" si="88"/>
        <v>53.199999999999996</v>
      </c>
      <c r="V944" s="9">
        <f t="shared" si="89"/>
        <v>16</v>
      </c>
    </row>
    <row r="945" spans="1:22" x14ac:dyDescent="0.25">
      <c r="A945" t="s">
        <v>2795</v>
      </c>
      <c r="B945" s="32" t="s">
        <v>1726</v>
      </c>
      <c r="C945" t="s">
        <v>202</v>
      </c>
      <c r="D945" t="s">
        <v>108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>
        <v>0</v>
      </c>
      <c r="L945" s="9">
        <v>0</v>
      </c>
      <c r="M945" s="19">
        <v>0</v>
      </c>
      <c r="N945" s="19">
        <v>1</v>
      </c>
      <c r="O945" s="19">
        <v>7</v>
      </c>
      <c r="P945" s="19">
        <v>0</v>
      </c>
      <c r="Q945" s="19">
        <f t="shared" si="84"/>
        <v>0</v>
      </c>
      <c r="R945" s="3">
        <f t="shared" si="85"/>
        <v>2.0150945537631877</v>
      </c>
      <c r="S945" s="3">
        <f t="shared" si="86"/>
        <v>0.13157894736842105</v>
      </c>
      <c r="T945" s="9">
        <f t="shared" si="87"/>
        <v>0</v>
      </c>
      <c r="U945" s="9">
        <f t="shared" si="88"/>
        <v>7</v>
      </c>
      <c r="V945" s="9">
        <f t="shared" si="89"/>
        <v>3</v>
      </c>
    </row>
    <row r="946" spans="1:22" x14ac:dyDescent="0.25">
      <c r="A946" t="s">
        <v>2795</v>
      </c>
      <c r="B946" s="32" t="s">
        <v>1726</v>
      </c>
      <c r="C946" t="s">
        <v>202</v>
      </c>
      <c r="D946" t="s">
        <v>2214</v>
      </c>
      <c r="E946" s="9">
        <v>1</v>
      </c>
      <c r="F946" s="9">
        <v>0</v>
      </c>
      <c r="G946" s="9">
        <v>0</v>
      </c>
      <c r="H946" s="9">
        <v>0</v>
      </c>
      <c r="I946" s="9">
        <v>0</v>
      </c>
      <c r="J946" s="9">
        <v>1</v>
      </c>
      <c r="K946">
        <v>0</v>
      </c>
      <c r="L946" s="9">
        <v>0</v>
      </c>
      <c r="M946" s="19">
        <v>0</v>
      </c>
      <c r="N946" s="19">
        <v>0</v>
      </c>
      <c r="O946" s="19">
        <v>0</v>
      </c>
      <c r="P946" s="19">
        <v>0</v>
      </c>
      <c r="Q946" s="19">
        <f t="shared" si="84"/>
        <v>0</v>
      </c>
      <c r="R946" s="3">
        <f t="shared" si="85"/>
        <v>0.38924947208076149</v>
      </c>
      <c r="S946" s="3">
        <f t="shared" si="86"/>
        <v>3.2894736842105261E-2</v>
      </c>
      <c r="T946" s="9">
        <f t="shared" si="87"/>
        <v>0</v>
      </c>
      <c r="U946" s="9">
        <f t="shared" si="88"/>
        <v>1</v>
      </c>
      <c r="V946" s="9">
        <f t="shared" si="89"/>
        <v>1</v>
      </c>
    </row>
    <row r="947" spans="1:22" x14ac:dyDescent="0.25">
      <c r="A947" t="s">
        <v>2795</v>
      </c>
      <c r="B947" s="32" t="s">
        <v>1726</v>
      </c>
      <c r="C947" t="s">
        <v>202</v>
      </c>
      <c r="D947" t="s">
        <v>109</v>
      </c>
      <c r="E947" s="9">
        <v>1</v>
      </c>
      <c r="F947" s="9">
        <v>3</v>
      </c>
      <c r="G947" s="9">
        <v>6</v>
      </c>
      <c r="H947" s="9">
        <v>8</v>
      </c>
      <c r="I947" s="9">
        <v>15</v>
      </c>
      <c r="J947" s="9">
        <v>7</v>
      </c>
      <c r="K947">
        <v>26.599999999999998</v>
      </c>
      <c r="L947" s="9">
        <v>11.2</v>
      </c>
      <c r="M947" s="19">
        <v>20</v>
      </c>
      <c r="N947" s="19">
        <v>46</v>
      </c>
      <c r="O947" s="19">
        <v>11</v>
      </c>
      <c r="P947" s="19">
        <v>15</v>
      </c>
      <c r="Q947" s="19">
        <f t="shared" si="84"/>
        <v>26.599999999999998</v>
      </c>
      <c r="R947" s="3">
        <f t="shared" si="85"/>
        <v>12.344781746294112</v>
      </c>
      <c r="S947" s="3">
        <f t="shared" si="86"/>
        <v>0.46546052631578949</v>
      </c>
      <c r="T947" s="9">
        <f t="shared" si="87"/>
        <v>1</v>
      </c>
      <c r="U947" s="9">
        <f t="shared" si="88"/>
        <v>46</v>
      </c>
      <c r="V947" s="9">
        <f t="shared" si="89"/>
        <v>16</v>
      </c>
    </row>
    <row r="948" spans="1:22" x14ac:dyDescent="0.25">
      <c r="A948" t="s">
        <v>2795</v>
      </c>
      <c r="B948" s="32" t="s">
        <v>1726</v>
      </c>
      <c r="C948" t="s">
        <v>202</v>
      </c>
      <c r="D948" t="s">
        <v>4746</v>
      </c>
      <c r="E948" s="9">
        <v>24</v>
      </c>
      <c r="F948" s="9">
        <v>20</v>
      </c>
      <c r="G948" s="9">
        <v>27</v>
      </c>
      <c r="H948" s="9">
        <v>30</v>
      </c>
      <c r="I948" s="9">
        <v>51</v>
      </c>
      <c r="J948" s="9">
        <v>53</v>
      </c>
      <c r="K948">
        <v>147</v>
      </c>
      <c r="L948" s="9">
        <v>49</v>
      </c>
      <c r="M948" s="19">
        <v>31</v>
      </c>
      <c r="N948" s="19">
        <v>55</v>
      </c>
      <c r="O948" s="19">
        <v>3</v>
      </c>
      <c r="P948" s="19">
        <v>0</v>
      </c>
      <c r="Q948" s="19">
        <f t="shared" si="84"/>
        <v>147</v>
      </c>
      <c r="R948" s="3">
        <f t="shared" si="85"/>
        <v>38.152405698803065</v>
      </c>
      <c r="S948" s="3">
        <f t="shared" si="86"/>
        <v>1.4653110047846891</v>
      </c>
      <c r="T948" s="9">
        <f t="shared" si="87"/>
        <v>0</v>
      </c>
      <c r="U948" s="9">
        <f t="shared" si="88"/>
        <v>147</v>
      </c>
      <c r="V948" s="9">
        <f t="shared" si="89"/>
        <v>49</v>
      </c>
    </row>
    <row r="949" spans="1:22" x14ac:dyDescent="0.25">
      <c r="A949" t="s">
        <v>2840</v>
      </c>
      <c r="B949" s="32" t="s">
        <v>1612</v>
      </c>
      <c r="C949" t="s">
        <v>202</v>
      </c>
      <c r="D949" t="s">
        <v>113</v>
      </c>
      <c r="E949" s="9">
        <v>0</v>
      </c>
      <c r="F949" s="9">
        <v>1</v>
      </c>
      <c r="G949" s="9">
        <v>0</v>
      </c>
      <c r="H949" s="9">
        <v>0</v>
      </c>
      <c r="I949" s="9">
        <v>1</v>
      </c>
      <c r="J949" s="9">
        <v>0</v>
      </c>
      <c r="K949">
        <v>4.1999999999999993</v>
      </c>
      <c r="L949" s="9">
        <v>1.4</v>
      </c>
      <c r="M949" s="19">
        <v>6</v>
      </c>
      <c r="N949" s="19">
        <v>0</v>
      </c>
      <c r="O949" s="19">
        <v>3</v>
      </c>
      <c r="P949" s="19">
        <v>5</v>
      </c>
      <c r="Q949" s="19">
        <f t="shared" si="84"/>
        <v>4.1999999999999993</v>
      </c>
      <c r="R949" s="3">
        <f t="shared" si="85"/>
        <v>2.1892298355191655</v>
      </c>
      <c r="S949" s="3">
        <f t="shared" si="86"/>
        <v>0.10150375939849625</v>
      </c>
      <c r="T949" s="9">
        <f t="shared" si="87"/>
        <v>0</v>
      </c>
      <c r="U949" s="9">
        <f t="shared" si="88"/>
        <v>6</v>
      </c>
      <c r="V949" s="9">
        <f t="shared" si="89"/>
        <v>3</v>
      </c>
    </row>
    <row r="950" spans="1:22" x14ac:dyDescent="0.25">
      <c r="A950" t="s">
        <v>2840</v>
      </c>
      <c r="B950" s="32" t="s">
        <v>1612</v>
      </c>
      <c r="C950" t="s">
        <v>202</v>
      </c>
      <c r="D950" t="s">
        <v>106</v>
      </c>
      <c r="E950" s="9">
        <v>2</v>
      </c>
      <c r="F950" s="9">
        <v>1</v>
      </c>
      <c r="G950" s="9">
        <v>1</v>
      </c>
      <c r="H950" s="9">
        <v>2</v>
      </c>
      <c r="I950" s="9">
        <v>0</v>
      </c>
      <c r="J950" s="9">
        <v>3</v>
      </c>
      <c r="K950">
        <v>9.7999999999999989</v>
      </c>
      <c r="L950" s="9">
        <v>4.1999999999999993</v>
      </c>
      <c r="M950" s="19">
        <v>0</v>
      </c>
      <c r="N950" s="19">
        <v>0</v>
      </c>
      <c r="O950" s="19">
        <v>1</v>
      </c>
      <c r="P950" s="19">
        <v>2</v>
      </c>
      <c r="Q950" s="19">
        <f t="shared" si="84"/>
        <v>9.7999999999999989</v>
      </c>
      <c r="R950" s="3">
        <f t="shared" si="85"/>
        <v>2.719402786486679</v>
      </c>
      <c r="S950" s="3">
        <f t="shared" si="86"/>
        <v>9.5029239766081866E-2</v>
      </c>
      <c r="T950" s="9">
        <f t="shared" si="87"/>
        <v>0</v>
      </c>
      <c r="U950" s="9">
        <f t="shared" si="88"/>
        <v>9.7999999999999989</v>
      </c>
      <c r="V950" s="9">
        <f t="shared" si="89"/>
        <v>4</v>
      </c>
    </row>
    <row r="951" spans="1:22" x14ac:dyDescent="0.25">
      <c r="A951" t="s">
        <v>2840</v>
      </c>
      <c r="B951" s="32" t="s">
        <v>1612</v>
      </c>
      <c r="C951" t="s">
        <v>202</v>
      </c>
      <c r="D951" t="s">
        <v>4746</v>
      </c>
      <c r="E951" s="9">
        <v>0</v>
      </c>
      <c r="F951" s="9">
        <v>1</v>
      </c>
      <c r="G951" s="9">
        <v>0</v>
      </c>
      <c r="H951" s="9">
        <v>0</v>
      </c>
      <c r="I951" s="9">
        <v>0</v>
      </c>
      <c r="J951" s="9">
        <v>1</v>
      </c>
      <c r="K951">
        <v>2.8</v>
      </c>
      <c r="L951" s="9">
        <v>2.8</v>
      </c>
      <c r="M951" s="19">
        <v>2</v>
      </c>
      <c r="N951" s="19">
        <v>0</v>
      </c>
      <c r="O951" s="19">
        <v>0</v>
      </c>
      <c r="P951" s="19">
        <v>0</v>
      </c>
      <c r="Q951" s="19">
        <f t="shared" si="84"/>
        <v>2.8</v>
      </c>
      <c r="R951" s="3">
        <f t="shared" si="85"/>
        <v>1.1281521496355325</v>
      </c>
      <c r="S951" s="3">
        <f t="shared" si="86"/>
        <v>6.3157894736842107E-2</v>
      </c>
      <c r="T951" s="9">
        <f t="shared" si="87"/>
        <v>0</v>
      </c>
      <c r="U951" s="9">
        <f t="shared" si="88"/>
        <v>2.8</v>
      </c>
      <c r="V951" s="9">
        <f t="shared" si="89"/>
        <v>1</v>
      </c>
    </row>
    <row r="952" spans="1:22" x14ac:dyDescent="0.25">
      <c r="A952" t="s">
        <v>3661</v>
      </c>
      <c r="B952" s="32" t="s">
        <v>1794</v>
      </c>
      <c r="C952" t="s">
        <v>202</v>
      </c>
      <c r="D952" t="s">
        <v>113</v>
      </c>
      <c r="E952" s="9">
        <v>59</v>
      </c>
      <c r="F952" s="9">
        <v>25</v>
      </c>
      <c r="G952" s="9">
        <v>0</v>
      </c>
      <c r="H952" s="9">
        <v>0</v>
      </c>
      <c r="I952" s="9">
        <v>0</v>
      </c>
      <c r="J952" s="9">
        <v>0</v>
      </c>
      <c r="K952">
        <v>0</v>
      </c>
      <c r="L952" s="9">
        <v>0</v>
      </c>
      <c r="M952" s="19">
        <v>0</v>
      </c>
      <c r="N952" s="19">
        <v>14</v>
      </c>
      <c r="O952" s="19">
        <v>0</v>
      </c>
      <c r="P952" s="19">
        <v>0</v>
      </c>
      <c r="Q952" s="19">
        <f t="shared" si="84"/>
        <v>0</v>
      </c>
      <c r="R952" s="3">
        <f t="shared" si="85"/>
        <v>17.841898254763514</v>
      </c>
      <c r="S952" s="3">
        <f t="shared" si="86"/>
        <v>1.0745614035087718</v>
      </c>
      <c r="T952" s="9">
        <f t="shared" si="87"/>
        <v>0</v>
      </c>
      <c r="U952" s="9">
        <f t="shared" si="88"/>
        <v>59</v>
      </c>
      <c r="V952" s="9">
        <f t="shared" si="89"/>
        <v>23</v>
      </c>
    </row>
    <row r="953" spans="1:22" x14ac:dyDescent="0.25">
      <c r="A953" t="s">
        <v>3661</v>
      </c>
      <c r="B953" s="32" t="s">
        <v>1794</v>
      </c>
      <c r="C953" t="s">
        <v>202</v>
      </c>
      <c r="D953" t="s">
        <v>106</v>
      </c>
      <c r="E953" s="9">
        <v>0</v>
      </c>
      <c r="F953" s="9">
        <v>2</v>
      </c>
      <c r="G953" s="9">
        <v>0</v>
      </c>
      <c r="H953" s="9">
        <v>0</v>
      </c>
      <c r="I953" s="9">
        <v>0</v>
      </c>
      <c r="J953" s="9">
        <v>0</v>
      </c>
      <c r="K953">
        <v>0</v>
      </c>
      <c r="L953" s="9">
        <v>0</v>
      </c>
      <c r="M953" s="19">
        <v>0</v>
      </c>
      <c r="N953" s="19">
        <v>74</v>
      </c>
      <c r="O953" s="19">
        <v>0</v>
      </c>
      <c r="P953" s="19">
        <v>0</v>
      </c>
      <c r="Q953" s="19">
        <f t="shared" si="84"/>
        <v>0</v>
      </c>
      <c r="R953" s="3">
        <f t="shared" si="85"/>
        <v>21.317228769805947</v>
      </c>
      <c r="S953" s="3">
        <f t="shared" si="86"/>
        <v>1.25</v>
      </c>
      <c r="T953" s="9">
        <f t="shared" si="87"/>
        <v>0</v>
      </c>
      <c r="U953" s="9">
        <f t="shared" si="88"/>
        <v>74</v>
      </c>
      <c r="V953" s="9">
        <f t="shared" si="89"/>
        <v>27</v>
      </c>
    </row>
    <row r="954" spans="1:22" x14ac:dyDescent="0.25">
      <c r="A954" t="s">
        <v>3661</v>
      </c>
      <c r="B954" s="32" t="s">
        <v>1794</v>
      </c>
      <c r="C954" t="s">
        <v>202</v>
      </c>
      <c r="D954" t="s">
        <v>109</v>
      </c>
      <c r="E954" s="9">
        <v>7</v>
      </c>
      <c r="F954" s="9">
        <v>6</v>
      </c>
      <c r="G954" s="9">
        <v>28</v>
      </c>
      <c r="H954" s="9">
        <v>4</v>
      </c>
      <c r="I954" s="9">
        <v>0</v>
      </c>
      <c r="J954" s="9">
        <v>0</v>
      </c>
      <c r="K954">
        <v>0</v>
      </c>
      <c r="L954" s="9">
        <v>0</v>
      </c>
      <c r="M954" s="19">
        <v>0</v>
      </c>
      <c r="N954" s="19">
        <v>0</v>
      </c>
      <c r="O954" s="19">
        <v>0</v>
      </c>
      <c r="P954" s="19">
        <v>0</v>
      </c>
      <c r="Q954" s="19">
        <f t="shared" si="84"/>
        <v>0</v>
      </c>
      <c r="R954" s="3">
        <f t="shared" si="85"/>
        <v>8.069302098920101</v>
      </c>
      <c r="S954" s="3">
        <f t="shared" si="86"/>
        <v>0.37006578947368424</v>
      </c>
      <c r="T954" s="9">
        <f t="shared" si="87"/>
        <v>0</v>
      </c>
      <c r="U954" s="9">
        <f t="shared" si="88"/>
        <v>28</v>
      </c>
      <c r="V954" s="9">
        <f t="shared" si="89"/>
        <v>10</v>
      </c>
    </row>
    <row r="955" spans="1:22" x14ac:dyDescent="0.25">
      <c r="A955" t="s">
        <v>3661</v>
      </c>
      <c r="B955" s="32" t="s">
        <v>1794</v>
      </c>
      <c r="C955" t="s">
        <v>202</v>
      </c>
      <c r="D955" t="s">
        <v>4746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>
        <v>0</v>
      </c>
      <c r="L955" s="9">
        <v>0</v>
      </c>
      <c r="M955" s="19">
        <v>0</v>
      </c>
      <c r="N955" s="19">
        <v>29</v>
      </c>
      <c r="O955" s="19">
        <v>0</v>
      </c>
      <c r="P955" s="19">
        <v>0</v>
      </c>
      <c r="Q955" s="19">
        <f t="shared" si="84"/>
        <v>0</v>
      </c>
      <c r="R955" s="3">
        <f t="shared" si="85"/>
        <v>8.3715789032495724</v>
      </c>
      <c r="S955" s="3">
        <f t="shared" si="86"/>
        <v>0.95394736842105265</v>
      </c>
      <c r="T955" s="9">
        <f t="shared" si="87"/>
        <v>0</v>
      </c>
      <c r="U955" s="9">
        <f t="shared" si="88"/>
        <v>29</v>
      </c>
      <c r="V955" s="9">
        <f t="shared" si="89"/>
        <v>11</v>
      </c>
    </row>
    <row r="956" spans="1:22" x14ac:dyDescent="0.25">
      <c r="A956" t="s">
        <v>2777</v>
      </c>
      <c r="B956" s="32" t="s">
        <v>1750</v>
      </c>
      <c r="C956" t="s">
        <v>202</v>
      </c>
      <c r="D956" t="s">
        <v>861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>
        <v>0</v>
      </c>
      <c r="L956" s="9">
        <v>0</v>
      </c>
      <c r="M956" s="19">
        <v>0</v>
      </c>
      <c r="N956" s="19">
        <v>0</v>
      </c>
      <c r="O956" s="19">
        <v>0</v>
      </c>
      <c r="P956" s="19">
        <v>1</v>
      </c>
      <c r="Q956" s="19">
        <f t="shared" si="84"/>
        <v>0</v>
      </c>
      <c r="R956" s="3">
        <f t="shared" si="85"/>
        <v>0.28867513459481287</v>
      </c>
      <c r="S956" s="3">
        <f t="shared" si="86"/>
        <v>3.2894736842105261E-2</v>
      </c>
      <c r="T956" s="9">
        <f t="shared" si="87"/>
        <v>0</v>
      </c>
      <c r="U956" s="9">
        <f t="shared" si="88"/>
        <v>1</v>
      </c>
      <c r="V956" s="9">
        <f t="shared" si="89"/>
        <v>0</v>
      </c>
    </row>
    <row r="957" spans="1:22" x14ac:dyDescent="0.25">
      <c r="A957" t="s">
        <v>2777</v>
      </c>
      <c r="B957" s="32" t="s">
        <v>1750</v>
      </c>
      <c r="C957" t="s">
        <v>202</v>
      </c>
      <c r="D957" t="s">
        <v>15</v>
      </c>
      <c r="E957" s="9">
        <v>25</v>
      </c>
      <c r="F957" s="9">
        <v>9</v>
      </c>
      <c r="G957" s="9">
        <v>0</v>
      </c>
      <c r="H957" s="9">
        <v>0</v>
      </c>
      <c r="I957" s="9">
        <v>0</v>
      </c>
      <c r="J957" s="9">
        <v>0</v>
      </c>
      <c r="K957">
        <v>0</v>
      </c>
      <c r="L957" s="9">
        <v>0</v>
      </c>
      <c r="M957" s="19">
        <v>0</v>
      </c>
      <c r="N957" s="19">
        <v>0</v>
      </c>
      <c r="O957" s="19">
        <v>0</v>
      </c>
      <c r="P957" s="19">
        <v>0</v>
      </c>
      <c r="Q957" s="19">
        <f t="shared" si="84"/>
        <v>0</v>
      </c>
      <c r="R957" s="3">
        <f t="shared" si="85"/>
        <v>7.44474596102798</v>
      </c>
      <c r="S957" s="3">
        <f t="shared" si="86"/>
        <v>0.55921052631578949</v>
      </c>
      <c r="T957" s="9">
        <f t="shared" si="87"/>
        <v>0</v>
      </c>
      <c r="U957" s="9">
        <f t="shared" si="88"/>
        <v>25</v>
      </c>
      <c r="V957" s="9">
        <f t="shared" si="89"/>
        <v>10</v>
      </c>
    </row>
    <row r="958" spans="1:22" x14ac:dyDescent="0.25">
      <c r="A958" t="s">
        <v>2777</v>
      </c>
      <c r="B958" s="32" t="s">
        <v>1750</v>
      </c>
      <c r="C958" t="s">
        <v>202</v>
      </c>
      <c r="D958" t="s">
        <v>113</v>
      </c>
      <c r="E958" s="9">
        <v>45</v>
      </c>
      <c r="F958" s="9">
        <v>68</v>
      </c>
      <c r="G958" s="9">
        <v>30</v>
      </c>
      <c r="H958" s="9">
        <v>59</v>
      </c>
      <c r="I958" s="9">
        <v>42</v>
      </c>
      <c r="J958" s="9">
        <v>45</v>
      </c>
      <c r="K958">
        <v>263.2</v>
      </c>
      <c r="L958" s="9">
        <v>42</v>
      </c>
      <c r="M958" s="19">
        <v>29</v>
      </c>
      <c r="N958" s="19">
        <v>26</v>
      </c>
      <c r="O958" s="19">
        <v>43</v>
      </c>
      <c r="P958" s="19">
        <v>74</v>
      </c>
      <c r="Q958" s="19">
        <f t="shared" si="84"/>
        <v>263.2</v>
      </c>
      <c r="R958" s="3">
        <f t="shared" si="85"/>
        <v>64.510302207547369</v>
      </c>
      <c r="S958" s="3">
        <f t="shared" si="86"/>
        <v>2.1003289473684212</v>
      </c>
      <c r="T958" s="9">
        <f t="shared" si="87"/>
        <v>26</v>
      </c>
      <c r="U958" s="9">
        <f t="shared" si="88"/>
        <v>263.2</v>
      </c>
      <c r="V958" s="9">
        <f t="shared" si="89"/>
        <v>83</v>
      </c>
    </row>
    <row r="959" spans="1:22" x14ac:dyDescent="0.25">
      <c r="A959" t="s">
        <v>2777</v>
      </c>
      <c r="B959" s="32" t="s">
        <v>1750</v>
      </c>
      <c r="C959" t="s">
        <v>202</v>
      </c>
      <c r="D959" t="s">
        <v>106</v>
      </c>
      <c r="E959" s="9">
        <v>67</v>
      </c>
      <c r="F959" s="9">
        <v>97</v>
      </c>
      <c r="G959" s="9">
        <v>115</v>
      </c>
      <c r="H959" s="9">
        <v>148</v>
      </c>
      <c r="I959" s="9">
        <v>114</v>
      </c>
      <c r="J959" s="9">
        <v>151</v>
      </c>
      <c r="K959">
        <v>275.79999999999995</v>
      </c>
      <c r="L959" s="9">
        <v>0</v>
      </c>
      <c r="M959" s="19">
        <v>0</v>
      </c>
      <c r="N959" s="19">
        <v>123</v>
      </c>
      <c r="O959" s="19">
        <v>1</v>
      </c>
      <c r="P959" s="19">
        <v>1</v>
      </c>
      <c r="Q959" s="19">
        <f t="shared" si="84"/>
        <v>275.79999999999995</v>
      </c>
      <c r="R959" s="3">
        <f t="shared" si="85"/>
        <v>83.395545262903383</v>
      </c>
      <c r="S959" s="3">
        <f t="shared" si="86"/>
        <v>3.5947368421052635</v>
      </c>
      <c r="T959" s="9">
        <f t="shared" si="87"/>
        <v>0</v>
      </c>
      <c r="U959" s="9">
        <f t="shared" si="88"/>
        <v>275.79999999999995</v>
      </c>
      <c r="V959" s="9">
        <f t="shared" si="89"/>
        <v>107</v>
      </c>
    </row>
    <row r="960" spans="1:22" x14ac:dyDescent="0.25">
      <c r="A960" t="s">
        <v>2777</v>
      </c>
      <c r="B960" s="32" t="s">
        <v>1750</v>
      </c>
      <c r="C960" t="s">
        <v>202</v>
      </c>
      <c r="D960" t="s">
        <v>109</v>
      </c>
      <c r="E960" s="9">
        <v>0</v>
      </c>
      <c r="F960" s="9">
        <v>1</v>
      </c>
      <c r="G960" s="9">
        <v>0</v>
      </c>
      <c r="H960" s="9">
        <v>0</v>
      </c>
      <c r="I960" s="9">
        <v>1</v>
      </c>
      <c r="J960" s="9">
        <v>0</v>
      </c>
      <c r="K960">
        <v>47.599999999999994</v>
      </c>
      <c r="L960" s="9">
        <v>29.4</v>
      </c>
      <c r="M960" s="19">
        <v>16</v>
      </c>
      <c r="N960" s="19">
        <v>0</v>
      </c>
      <c r="O960" s="19">
        <v>1</v>
      </c>
      <c r="P960" s="19">
        <v>0</v>
      </c>
      <c r="Q960" s="19">
        <f t="shared" si="84"/>
        <v>47.599999999999994</v>
      </c>
      <c r="R960" s="3">
        <f t="shared" si="85"/>
        <v>15.436438590673571</v>
      </c>
      <c r="S960" s="3">
        <f t="shared" si="86"/>
        <v>0.52631578947368418</v>
      </c>
      <c r="T960" s="9">
        <f t="shared" si="87"/>
        <v>0</v>
      </c>
      <c r="U960" s="9">
        <f t="shared" si="88"/>
        <v>47.599999999999994</v>
      </c>
      <c r="V960" s="9">
        <f t="shared" si="89"/>
        <v>20</v>
      </c>
    </row>
    <row r="961" spans="1:22" x14ac:dyDescent="0.25">
      <c r="A961" t="s">
        <v>2777</v>
      </c>
      <c r="B961" s="32" t="s">
        <v>1750</v>
      </c>
      <c r="C961" t="s">
        <v>202</v>
      </c>
      <c r="D961" t="s">
        <v>4746</v>
      </c>
      <c r="E961" s="9">
        <v>60</v>
      </c>
      <c r="F961" s="9">
        <v>132</v>
      </c>
      <c r="G961" s="9">
        <v>120</v>
      </c>
      <c r="H961" s="9">
        <v>135</v>
      </c>
      <c r="I961" s="9">
        <v>139</v>
      </c>
      <c r="J961" s="9">
        <v>106</v>
      </c>
      <c r="K961">
        <v>382.2</v>
      </c>
      <c r="L961" s="9">
        <v>4.1999999999999993</v>
      </c>
      <c r="M961" s="19">
        <v>0</v>
      </c>
      <c r="N961" s="19">
        <v>108</v>
      </c>
      <c r="O961" s="19">
        <v>0</v>
      </c>
      <c r="P961" s="19">
        <v>0</v>
      </c>
      <c r="Q961" s="19">
        <f t="shared" si="84"/>
        <v>382.2</v>
      </c>
      <c r="R961" s="3">
        <f t="shared" si="85"/>
        <v>106.45915421020175</v>
      </c>
      <c r="S961" s="3">
        <f t="shared" si="86"/>
        <v>4.3362573099415203</v>
      </c>
      <c r="T961" s="9">
        <f t="shared" si="87"/>
        <v>0</v>
      </c>
      <c r="U961" s="9">
        <f t="shared" si="88"/>
        <v>382.2</v>
      </c>
      <c r="V961" s="9">
        <f t="shared" si="89"/>
        <v>136</v>
      </c>
    </row>
    <row r="962" spans="1:22" x14ac:dyDescent="0.25">
      <c r="A962" t="s">
        <v>523</v>
      </c>
      <c r="B962" s="32" t="s">
        <v>338</v>
      </c>
      <c r="C962" t="s">
        <v>202</v>
      </c>
      <c r="D962" t="s">
        <v>861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>
        <v>0</v>
      </c>
      <c r="L962" s="9">
        <v>0</v>
      </c>
      <c r="M962" s="19">
        <v>0</v>
      </c>
      <c r="N962" s="19">
        <v>1</v>
      </c>
      <c r="O962" s="19">
        <v>0</v>
      </c>
      <c r="P962" s="19">
        <v>0</v>
      </c>
      <c r="Q962" s="19">
        <f t="shared" ref="Q962:Q1025" si="90">IFERROR(AVERAGEIF(K962:K962,"&lt;&gt;0"),0)</f>
        <v>0</v>
      </c>
      <c r="R962" s="3">
        <f t="shared" ref="R962:R1025" si="91">_xlfn.STDEV.S(E962:P962)</f>
        <v>0.28867513459481287</v>
      </c>
      <c r="S962" s="3">
        <f t="shared" ref="S962:S1025" si="92">IFERROR(AVERAGEIF(E962:P962,"&lt;&gt;0")/30.4,0)</f>
        <v>3.2894736842105261E-2</v>
      </c>
      <c r="T962" s="9">
        <f t="shared" ref="T962:T1025" si="93">MIN(E962:P962)</f>
        <v>0</v>
      </c>
      <c r="U962" s="9">
        <f t="shared" ref="U962:U1025" si="94">MAX(E962:P962)</f>
        <v>1</v>
      </c>
      <c r="V962" s="9">
        <f t="shared" ref="V962:V1025" si="95">MROUND(ROUND(_xlfn.NORM.S.INV($Y$1)*R962*1,1),1)</f>
        <v>0</v>
      </c>
    </row>
    <row r="963" spans="1:22" x14ac:dyDescent="0.25">
      <c r="A963" t="s">
        <v>523</v>
      </c>
      <c r="B963" s="32" t="s">
        <v>338</v>
      </c>
      <c r="C963" t="s">
        <v>202</v>
      </c>
      <c r="D963" t="s">
        <v>15</v>
      </c>
      <c r="E963" s="9">
        <v>20</v>
      </c>
      <c r="F963" s="9">
        <v>0</v>
      </c>
      <c r="G963" s="9">
        <v>0</v>
      </c>
      <c r="H963" s="9">
        <v>0</v>
      </c>
      <c r="I963" s="9">
        <v>20</v>
      </c>
      <c r="J963" s="9">
        <v>0</v>
      </c>
      <c r="K963">
        <v>28</v>
      </c>
      <c r="L963" s="9">
        <v>49</v>
      </c>
      <c r="M963" s="19">
        <v>0</v>
      </c>
      <c r="N963" s="19">
        <v>0</v>
      </c>
      <c r="O963" s="19">
        <v>0</v>
      </c>
      <c r="P963" s="19">
        <v>0</v>
      </c>
      <c r="Q963" s="19">
        <f t="shared" si="90"/>
        <v>28</v>
      </c>
      <c r="R963" s="3">
        <f t="shared" si="91"/>
        <v>16.080055404698761</v>
      </c>
      <c r="S963" s="3">
        <f t="shared" si="92"/>
        <v>0.96217105263157898</v>
      </c>
      <c r="T963" s="9">
        <f t="shared" si="93"/>
        <v>0</v>
      </c>
      <c r="U963" s="9">
        <f t="shared" si="94"/>
        <v>49</v>
      </c>
      <c r="V963" s="9">
        <f t="shared" si="95"/>
        <v>21</v>
      </c>
    </row>
    <row r="964" spans="1:22" x14ac:dyDescent="0.25">
      <c r="A964" t="s">
        <v>523</v>
      </c>
      <c r="B964" s="32" t="s">
        <v>338</v>
      </c>
      <c r="C964" t="s">
        <v>202</v>
      </c>
      <c r="D964" t="s">
        <v>5604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>
        <v>0</v>
      </c>
      <c r="L964" s="9">
        <v>0</v>
      </c>
      <c r="M964" s="19">
        <v>0</v>
      </c>
      <c r="N964" s="19">
        <v>0</v>
      </c>
      <c r="O964" s="19">
        <v>3</v>
      </c>
      <c r="P964" s="19">
        <v>50</v>
      </c>
      <c r="Q964" s="19">
        <f t="shared" si="90"/>
        <v>0</v>
      </c>
      <c r="R964" s="3">
        <f t="shared" si="91"/>
        <v>14.380911169345495</v>
      </c>
      <c r="S964" s="3">
        <f t="shared" si="92"/>
        <v>0.87171052631578949</v>
      </c>
      <c r="T964" s="9">
        <f t="shared" si="93"/>
        <v>0</v>
      </c>
      <c r="U964" s="9">
        <f t="shared" si="94"/>
        <v>50</v>
      </c>
      <c r="V964" s="9">
        <f t="shared" si="95"/>
        <v>18</v>
      </c>
    </row>
    <row r="965" spans="1:22" x14ac:dyDescent="0.25">
      <c r="A965" t="s">
        <v>523</v>
      </c>
      <c r="B965" s="32" t="s">
        <v>338</v>
      </c>
      <c r="C965" t="s">
        <v>202</v>
      </c>
      <c r="D965" t="s">
        <v>113</v>
      </c>
      <c r="E965" s="9">
        <v>0</v>
      </c>
      <c r="F965" s="9">
        <v>0</v>
      </c>
      <c r="G965" s="9">
        <v>1</v>
      </c>
      <c r="H965" s="9">
        <v>3</v>
      </c>
      <c r="I965" s="9">
        <v>12</v>
      </c>
      <c r="J965" s="9">
        <v>4</v>
      </c>
      <c r="K965">
        <v>11.2</v>
      </c>
      <c r="L965" s="9">
        <v>8.3999999999999986</v>
      </c>
      <c r="M965" s="19">
        <v>13</v>
      </c>
      <c r="N965" s="19">
        <v>1</v>
      </c>
      <c r="O965" s="19">
        <v>13</v>
      </c>
      <c r="P965" s="19">
        <v>40</v>
      </c>
      <c r="Q965" s="19">
        <f t="shared" si="90"/>
        <v>11.2</v>
      </c>
      <c r="R965" s="3">
        <f t="shared" si="91"/>
        <v>11.111160100902103</v>
      </c>
      <c r="S965" s="3">
        <f t="shared" si="92"/>
        <v>0.35065789473684211</v>
      </c>
      <c r="T965" s="9">
        <f t="shared" si="93"/>
        <v>0</v>
      </c>
      <c r="U965" s="9">
        <f t="shared" si="94"/>
        <v>40</v>
      </c>
      <c r="V965" s="9">
        <f t="shared" si="95"/>
        <v>14</v>
      </c>
    </row>
    <row r="966" spans="1:22" x14ac:dyDescent="0.25">
      <c r="A966" t="s">
        <v>523</v>
      </c>
      <c r="B966" s="32" t="s">
        <v>338</v>
      </c>
      <c r="C966" t="s">
        <v>202</v>
      </c>
      <c r="D966" t="s">
        <v>820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>
        <v>1.4</v>
      </c>
      <c r="L966" s="9">
        <v>4.1999999999999993</v>
      </c>
      <c r="M966" s="19">
        <v>2</v>
      </c>
      <c r="N966" s="19">
        <v>0</v>
      </c>
      <c r="O966" s="19">
        <v>2</v>
      </c>
      <c r="P966" s="19">
        <v>0</v>
      </c>
      <c r="Q966" s="19">
        <f t="shared" si="90"/>
        <v>1.4</v>
      </c>
      <c r="R966" s="3">
        <f t="shared" si="91"/>
        <v>1.3457002232700603</v>
      </c>
      <c r="S966" s="3">
        <f t="shared" si="92"/>
        <v>7.8947368421052627E-2</v>
      </c>
      <c r="T966" s="9">
        <f t="shared" si="93"/>
        <v>0</v>
      </c>
      <c r="U966" s="9">
        <f t="shared" si="94"/>
        <v>4.1999999999999993</v>
      </c>
      <c r="V966" s="9">
        <f t="shared" si="95"/>
        <v>2</v>
      </c>
    </row>
    <row r="967" spans="1:22" x14ac:dyDescent="0.25">
      <c r="A967" t="s">
        <v>523</v>
      </c>
      <c r="B967" s="32" t="s">
        <v>338</v>
      </c>
      <c r="C967" t="s">
        <v>202</v>
      </c>
      <c r="D967" t="s">
        <v>119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>
        <v>22.4</v>
      </c>
      <c r="L967" s="9">
        <v>2.8</v>
      </c>
      <c r="M967" s="19">
        <v>0</v>
      </c>
      <c r="N967" s="19">
        <v>0</v>
      </c>
      <c r="O967" s="19">
        <v>1</v>
      </c>
      <c r="P967" s="19">
        <v>1</v>
      </c>
      <c r="Q967" s="19">
        <f t="shared" si="90"/>
        <v>22.4</v>
      </c>
      <c r="R967" s="3">
        <f t="shared" si="91"/>
        <v>6.3956424559415783</v>
      </c>
      <c r="S967" s="3">
        <f t="shared" si="92"/>
        <v>0.22368421052631579</v>
      </c>
      <c r="T967" s="9">
        <f t="shared" si="93"/>
        <v>0</v>
      </c>
      <c r="U967" s="9">
        <f t="shared" si="94"/>
        <v>22.4</v>
      </c>
      <c r="V967" s="9">
        <f t="shared" si="95"/>
        <v>8</v>
      </c>
    </row>
    <row r="968" spans="1:22" x14ac:dyDescent="0.25">
      <c r="A968" t="s">
        <v>523</v>
      </c>
      <c r="B968" s="32" t="s">
        <v>338</v>
      </c>
      <c r="C968" t="s">
        <v>202</v>
      </c>
      <c r="D968" t="s">
        <v>106</v>
      </c>
      <c r="E968" s="9">
        <v>1</v>
      </c>
      <c r="F968" s="9">
        <v>0</v>
      </c>
      <c r="G968" s="9">
        <v>0</v>
      </c>
      <c r="H968" s="9">
        <v>0</v>
      </c>
      <c r="I968" s="9">
        <v>0</v>
      </c>
      <c r="J968" s="9">
        <v>22</v>
      </c>
      <c r="K968">
        <v>212.79999999999998</v>
      </c>
      <c r="L968" s="9">
        <v>46.199999999999996</v>
      </c>
      <c r="M968" s="19">
        <v>49</v>
      </c>
      <c r="N968" s="19">
        <v>14</v>
      </c>
      <c r="O968" s="19">
        <v>48</v>
      </c>
      <c r="P968" s="19">
        <v>48</v>
      </c>
      <c r="Q968" s="19">
        <f t="shared" si="90"/>
        <v>212.79999999999998</v>
      </c>
      <c r="R968" s="3">
        <f t="shared" si="91"/>
        <v>59.468501976026992</v>
      </c>
      <c r="S968" s="3">
        <f t="shared" si="92"/>
        <v>1.8133223684210527</v>
      </c>
      <c r="T968" s="9">
        <f t="shared" si="93"/>
        <v>0</v>
      </c>
      <c r="U968" s="9">
        <f t="shared" si="94"/>
        <v>212.79999999999998</v>
      </c>
      <c r="V968" s="9">
        <f t="shared" si="95"/>
        <v>76</v>
      </c>
    </row>
    <row r="969" spans="1:22" x14ac:dyDescent="0.25">
      <c r="A969" t="s">
        <v>523</v>
      </c>
      <c r="B969" s="32" t="s">
        <v>338</v>
      </c>
      <c r="C969" t="s">
        <v>202</v>
      </c>
      <c r="D969" t="s">
        <v>108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>
        <v>2.8</v>
      </c>
      <c r="L969" s="9">
        <v>1.4</v>
      </c>
      <c r="M969" s="19">
        <v>1</v>
      </c>
      <c r="N969" s="19">
        <v>1</v>
      </c>
      <c r="O969" s="19">
        <v>24</v>
      </c>
      <c r="P969" s="19">
        <v>2</v>
      </c>
      <c r="Q969" s="19">
        <f t="shared" si="90"/>
        <v>2.8</v>
      </c>
      <c r="R969" s="3">
        <f t="shared" si="91"/>
        <v>6.7782852931365696</v>
      </c>
      <c r="S969" s="3">
        <f t="shared" si="92"/>
        <v>0.17653508771929827</v>
      </c>
      <c r="T969" s="9">
        <f t="shared" si="93"/>
        <v>0</v>
      </c>
      <c r="U969" s="9">
        <f t="shared" si="94"/>
        <v>24</v>
      </c>
      <c r="V969" s="9">
        <f t="shared" si="95"/>
        <v>9</v>
      </c>
    </row>
    <row r="970" spans="1:22" x14ac:dyDescent="0.25">
      <c r="A970" t="s">
        <v>523</v>
      </c>
      <c r="B970" s="32" t="s">
        <v>338</v>
      </c>
      <c r="C970" t="s">
        <v>202</v>
      </c>
      <c r="D970" t="s">
        <v>109</v>
      </c>
      <c r="E970" s="9">
        <v>0</v>
      </c>
      <c r="F970" s="9">
        <v>0</v>
      </c>
      <c r="G970" s="9">
        <v>2</v>
      </c>
      <c r="H970" s="9">
        <v>2</v>
      </c>
      <c r="I970" s="9">
        <v>0</v>
      </c>
      <c r="J970" s="9">
        <v>5</v>
      </c>
      <c r="K970">
        <v>40.599999999999994</v>
      </c>
      <c r="L970" s="9">
        <v>11.2</v>
      </c>
      <c r="M970" s="19">
        <v>10</v>
      </c>
      <c r="N970" s="19">
        <v>3</v>
      </c>
      <c r="O970" s="19">
        <v>5</v>
      </c>
      <c r="P970" s="19">
        <v>14</v>
      </c>
      <c r="Q970" s="19">
        <f t="shared" si="90"/>
        <v>40.599999999999994</v>
      </c>
      <c r="R970" s="3">
        <f t="shared" si="91"/>
        <v>11.358403643705101</v>
      </c>
      <c r="S970" s="3">
        <f t="shared" si="92"/>
        <v>0.33918128654970758</v>
      </c>
      <c r="T970" s="9">
        <f t="shared" si="93"/>
        <v>0</v>
      </c>
      <c r="U970" s="9">
        <f t="shared" si="94"/>
        <v>40.599999999999994</v>
      </c>
      <c r="V970" s="9">
        <f t="shared" si="95"/>
        <v>15</v>
      </c>
    </row>
    <row r="971" spans="1:22" x14ac:dyDescent="0.25">
      <c r="A971" t="s">
        <v>523</v>
      </c>
      <c r="B971" s="32" t="s">
        <v>338</v>
      </c>
      <c r="C971" t="s">
        <v>202</v>
      </c>
      <c r="D971" t="s">
        <v>4746</v>
      </c>
      <c r="E971" s="9">
        <v>16</v>
      </c>
      <c r="F971" s="9">
        <v>53</v>
      </c>
      <c r="G971" s="9">
        <v>42</v>
      </c>
      <c r="H971" s="9">
        <v>10</v>
      </c>
      <c r="I971" s="9">
        <v>18</v>
      </c>
      <c r="J971" s="9">
        <v>2</v>
      </c>
      <c r="K971">
        <v>165.2</v>
      </c>
      <c r="L971" s="9">
        <v>79.8</v>
      </c>
      <c r="M971" s="19">
        <v>72</v>
      </c>
      <c r="N971" s="19">
        <v>21</v>
      </c>
      <c r="O971" s="19">
        <v>58</v>
      </c>
      <c r="P971" s="19">
        <v>8</v>
      </c>
      <c r="Q971" s="19">
        <f t="shared" si="90"/>
        <v>165.2</v>
      </c>
      <c r="R971" s="3">
        <f t="shared" si="91"/>
        <v>45.941659314896981</v>
      </c>
      <c r="S971" s="3">
        <f t="shared" si="92"/>
        <v>1.4939692982456141</v>
      </c>
      <c r="T971" s="9">
        <f t="shared" si="93"/>
        <v>2</v>
      </c>
      <c r="U971" s="9">
        <f t="shared" si="94"/>
        <v>165.2</v>
      </c>
      <c r="V971" s="9">
        <f t="shared" si="95"/>
        <v>59</v>
      </c>
    </row>
    <row r="972" spans="1:22" x14ac:dyDescent="0.25">
      <c r="A972" t="s">
        <v>562</v>
      </c>
      <c r="B972" s="32" t="s">
        <v>205</v>
      </c>
      <c r="C972" t="s">
        <v>202</v>
      </c>
      <c r="D972" t="s">
        <v>861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>
        <v>0</v>
      </c>
      <c r="L972" s="9">
        <v>0</v>
      </c>
      <c r="M972" s="19">
        <v>1</v>
      </c>
      <c r="N972" s="19">
        <v>0</v>
      </c>
      <c r="O972" s="19">
        <v>0</v>
      </c>
      <c r="P972" s="19">
        <v>1</v>
      </c>
      <c r="Q972" s="19">
        <f t="shared" si="90"/>
        <v>0</v>
      </c>
      <c r="R972" s="3">
        <f t="shared" si="91"/>
        <v>0.38924947208076149</v>
      </c>
      <c r="S972" s="3">
        <f t="shared" si="92"/>
        <v>3.2894736842105261E-2</v>
      </c>
      <c r="T972" s="9">
        <f t="shared" si="93"/>
        <v>0</v>
      </c>
      <c r="U972" s="9">
        <f t="shared" si="94"/>
        <v>1</v>
      </c>
      <c r="V972" s="9">
        <f t="shared" si="95"/>
        <v>1</v>
      </c>
    </row>
    <row r="973" spans="1:22" x14ac:dyDescent="0.25">
      <c r="A973" t="s">
        <v>562</v>
      </c>
      <c r="B973" s="32" t="s">
        <v>205</v>
      </c>
      <c r="C973" t="s">
        <v>202</v>
      </c>
      <c r="D973" t="s">
        <v>15</v>
      </c>
      <c r="E973" s="9">
        <v>5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>
        <v>0</v>
      </c>
      <c r="L973" s="9">
        <v>7</v>
      </c>
      <c r="M973" s="19">
        <v>0</v>
      </c>
      <c r="N973" s="19">
        <v>0</v>
      </c>
      <c r="O973" s="19">
        <v>0</v>
      </c>
      <c r="P973" s="19">
        <v>0</v>
      </c>
      <c r="Q973" s="19">
        <f t="shared" si="90"/>
        <v>0</v>
      </c>
      <c r="R973" s="3">
        <f t="shared" si="91"/>
        <v>2.3741027013091993</v>
      </c>
      <c r="S973" s="3">
        <f t="shared" si="92"/>
        <v>0.19736842105263158</v>
      </c>
      <c r="T973" s="9">
        <f t="shared" si="93"/>
        <v>0</v>
      </c>
      <c r="U973" s="9">
        <f t="shared" si="94"/>
        <v>7</v>
      </c>
      <c r="V973" s="9">
        <f t="shared" si="95"/>
        <v>3</v>
      </c>
    </row>
    <row r="974" spans="1:22" x14ac:dyDescent="0.25">
      <c r="A974" t="s">
        <v>562</v>
      </c>
      <c r="B974" s="32" t="s">
        <v>205</v>
      </c>
      <c r="C974" t="s">
        <v>202</v>
      </c>
      <c r="D974" t="s">
        <v>5604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>
        <v>0</v>
      </c>
      <c r="L974" s="9">
        <v>0</v>
      </c>
      <c r="M974" s="19">
        <v>0</v>
      </c>
      <c r="N974" s="19">
        <v>0</v>
      </c>
      <c r="O974" s="19">
        <v>39</v>
      </c>
      <c r="P974" s="19">
        <v>51</v>
      </c>
      <c r="Q974" s="19">
        <f t="shared" si="90"/>
        <v>0</v>
      </c>
      <c r="R974" s="3">
        <f t="shared" si="91"/>
        <v>17.702080001051751</v>
      </c>
      <c r="S974" s="3">
        <f t="shared" si="92"/>
        <v>1.4802631578947369</v>
      </c>
      <c r="T974" s="9">
        <f t="shared" si="93"/>
        <v>0</v>
      </c>
      <c r="U974" s="9">
        <f t="shared" si="94"/>
        <v>51</v>
      </c>
      <c r="V974" s="9">
        <f t="shared" si="95"/>
        <v>23</v>
      </c>
    </row>
    <row r="975" spans="1:22" x14ac:dyDescent="0.25">
      <c r="A975" t="s">
        <v>562</v>
      </c>
      <c r="B975" s="32" t="s">
        <v>205</v>
      </c>
      <c r="C975" t="s">
        <v>202</v>
      </c>
      <c r="D975" t="s">
        <v>113</v>
      </c>
      <c r="E975" s="9">
        <v>14</v>
      </c>
      <c r="F975" s="9">
        <v>16</v>
      </c>
      <c r="G975" s="9">
        <v>8</v>
      </c>
      <c r="H975" s="9">
        <v>15</v>
      </c>
      <c r="I975" s="9">
        <v>13</v>
      </c>
      <c r="J975" s="9">
        <v>12</v>
      </c>
      <c r="K975">
        <v>57.4</v>
      </c>
      <c r="L975" s="9">
        <v>22.4</v>
      </c>
      <c r="M975" s="19">
        <v>13</v>
      </c>
      <c r="N975" s="19">
        <v>1</v>
      </c>
      <c r="O975" s="19">
        <v>10</v>
      </c>
      <c r="P975" s="19">
        <v>21</v>
      </c>
      <c r="Q975" s="19">
        <f t="shared" si="90"/>
        <v>57.4</v>
      </c>
      <c r="R975" s="3">
        <f t="shared" si="91"/>
        <v>13.929040951127318</v>
      </c>
      <c r="S975" s="3">
        <f t="shared" si="92"/>
        <v>0.55592105263157909</v>
      </c>
      <c r="T975" s="9">
        <f t="shared" si="93"/>
        <v>1</v>
      </c>
      <c r="U975" s="9">
        <f t="shared" si="94"/>
        <v>57.4</v>
      </c>
      <c r="V975" s="9">
        <f t="shared" si="95"/>
        <v>18</v>
      </c>
    </row>
    <row r="976" spans="1:22" x14ac:dyDescent="0.25">
      <c r="A976" t="s">
        <v>562</v>
      </c>
      <c r="B976" s="32" t="s">
        <v>205</v>
      </c>
      <c r="C976" t="s">
        <v>202</v>
      </c>
      <c r="D976" t="s">
        <v>820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>
        <v>4.1999999999999993</v>
      </c>
      <c r="L976" s="9">
        <v>7</v>
      </c>
      <c r="M976" s="19">
        <v>3</v>
      </c>
      <c r="N976" s="19">
        <v>0</v>
      </c>
      <c r="O976" s="19">
        <v>4</v>
      </c>
      <c r="P976" s="19">
        <v>4</v>
      </c>
      <c r="Q976" s="19">
        <f t="shared" si="90"/>
        <v>4.1999999999999993</v>
      </c>
      <c r="R976" s="3">
        <f t="shared" si="91"/>
        <v>2.4600443454983045</v>
      </c>
      <c r="S976" s="3">
        <f t="shared" si="92"/>
        <v>0.14605263157894735</v>
      </c>
      <c r="T976" s="9">
        <f t="shared" si="93"/>
        <v>0</v>
      </c>
      <c r="U976" s="9">
        <f t="shared" si="94"/>
        <v>7</v>
      </c>
      <c r="V976" s="9">
        <f t="shared" si="95"/>
        <v>3</v>
      </c>
    </row>
    <row r="977" spans="1:22" x14ac:dyDescent="0.25">
      <c r="A977" t="s">
        <v>562</v>
      </c>
      <c r="B977" s="32" t="s">
        <v>205</v>
      </c>
      <c r="C977" t="s">
        <v>202</v>
      </c>
      <c r="D977" t="s">
        <v>119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>
        <v>16.799999999999997</v>
      </c>
      <c r="L977" s="9">
        <v>4.1999999999999993</v>
      </c>
      <c r="M977" s="19">
        <v>0</v>
      </c>
      <c r="N977" s="19">
        <v>0</v>
      </c>
      <c r="O977" s="19">
        <v>0</v>
      </c>
      <c r="P977" s="19">
        <v>0</v>
      </c>
      <c r="Q977" s="19">
        <f t="shared" si="90"/>
        <v>16.799999999999997</v>
      </c>
      <c r="R977" s="3">
        <f t="shared" si="91"/>
        <v>4.8909006421015224</v>
      </c>
      <c r="S977" s="3">
        <f t="shared" si="92"/>
        <v>0.3453947368421052</v>
      </c>
      <c r="T977" s="9">
        <f t="shared" si="93"/>
        <v>0</v>
      </c>
      <c r="U977" s="9">
        <f t="shared" si="94"/>
        <v>16.799999999999997</v>
      </c>
      <c r="V977" s="9">
        <f t="shared" si="95"/>
        <v>6</v>
      </c>
    </row>
    <row r="978" spans="1:22" x14ac:dyDescent="0.25">
      <c r="A978" t="s">
        <v>562</v>
      </c>
      <c r="B978" s="32" t="s">
        <v>205</v>
      </c>
      <c r="C978" t="s">
        <v>202</v>
      </c>
      <c r="D978" t="s">
        <v>106</v>
      </c>
      <c r="E978" s="9">
        <v>18</v>
      </c>
      <c r="F978" s="9">
        <v>10</v>
      </c>
      <c r="G978" s="9">
        <v>37</v>
      </c>
      <c r="H978" s="9">
        <v>23</v>
      </c>
      <c r="I978" s="9">
        <v>24</v>
      </c>
      <c r="J978" s="9">
        <v>24</v>
      </c>
      <c r="K978">
        <v>121.8</v>
      </c>
      <c r="L978" s="9">
        <v>2.8</v>
      </c>
      <c r="M978" s="19">
        <v>35</v>
      </c>
      <c r="N978" s="19">
        <v>24</v>
      </c>
      <c r="O978" s="19">
        <v>16</v>
      </c>
      <c r="P978" s="19">
        <v>28</v>
      </c>
      <c r="Q978" s="19">
        <f t="shared" si="90"/>
        <v>121.8</v>
      </c>
      <c r="R978" s="3">
        <f t="shared" si="91"/>
        <v>30.362955898744289</v>
      </c>
      <c r="S978" s="3">
        <f t="shared" si="92"/>
        <v>0.99671052631578949</v>
      </c>
      <c r="T978" s="9">
        <f t="shared" si="93"/>
        <v>2.8</v>
      </c>
      <c r="U978" s="9">
        <f t="shared" si="94"/>
        <v>121.8</v>
      </c>
      <c r="V978" s="9">
        <f t="shared" si="95"/>
        <v>39</v>
      </c>
    </row>
    <row r="979" spans="1:22" x14ac:dyDescent="0.25">
      <c r="A979" t="s">
        <v>562</v>
      </c>
      <c r="B979" s="32" t="s">
        <v>205</v>
      </c>
      <c r="C979" t="s">
        <v>202</v>
      </c>
      <c r="D979" t="s">
        <v>108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>
        <v>0</v>
      </c>
      <c r="L979" s="9">
        <v>0</v>
      </c>
      <c r="M979" s="19">
        <v>0</v>
      </c>
      <c r="N979" s="19">
        <v>0</v>
      </c>
      <c r="O979" s="19">
        <v>2</v>
      </c>
      <c r="P979" s="19">
        <v>0</v>
      </c>
      <c r="Q979" s="19">
        <f t="shared" si="90"/>
        <v>0</v>
      </c>
      <c r="R979" s="3">
        <f t="shared" si="91"/>
        <v>0.57735026918962573</v>
      </c>
      <c r="S979" s="3">
        <f t="shared" si="92"/>
        <v>6.5789473684210523E-2</v>
      </c>
      <c r="T979" s="9">
        <f t="shared" si="93"/>
        <v>0</v>
      </c>
      <c r="U979" s="9">
        <f t="shared" si="94"/>
        <v>2</v>
      </c>
      <c r="V979" s="9">
        <f t="shared" si="95"/>
        <v>1</v>
      </c>
    </row>
    <row r="980" spans="1:22" x14ac:dyDescent="0.25">
      <c r="A980" t="s">
        <v>562</v>
      </c>
      <c r="B980" s="32" t="s">
        <v>205</v>
      </c>
      <c r="C980" t="s">
        <v>202</v>
      </c>
      <c r="D980" t="s">
        <v>2214</v>
      </c>
      <c r="E980" s="9">
        <v>1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>
        <v>0</v>
      </c>
      <c r="L980" s="9">
        <v>0</v>
      </c>
      <c r="M980" s="19">
        <v>0</v>
      </c>
      <c r="N980" s="19">
        <v>0</v>
      </c>
      <c r="O980" s="19">
        <v>0</v>
      </c>
      <c r="P980" s="19">
        <v>0</v>
      </c>
      <c r="Q980" s="19">
        <f t="shared" si="90"/>
        <v>0</v>
      </c>
      <c r="R980" s="3">
        <f t="shared" si="91"/>
        <v>0.28867513459481287</v>
      </c>
      <c r="S980" s="3">
        <f t="shared" si="92"/>
        <v>3.2894736842105261E-2</v>
      </c>
      <c r="T980" s="9">
        <f t="shared" si="93"/>
        <v>0</v>
      </c>
      <c r="U980" s="9">
        <f t="shared" si="94"/>
        <v>1</v>
      </c>
      <c r="V980" s="9">
        <f t="shared" si="95"/>
        <v>0</v>
      </c>
    </row>
    <row r="981" spans="1:22" x14ac:dyDescent="0.25">
      <c r="A981" t="s">
        <v>562</v>
      </c>
      <c r="B981" s="32" t="s">
        <v>205</v>
      </c>
      <c r="C981" t="s">
        <v>202</v>
      </c>
      <c r="D981" t="s">
        <v>109</v>
      </c>
      <c r="E981" s="9">
        <v>12</v>
      </c>
      <c r="F981" s="9">
        <v>5</v>
      </c>
      <c r="G981" s="9">
        <v>16</v>
      </c>
      <c r="H981" s="9">
        <v>3</v>
      </c>
      <c r="I981" s="9">
        <v>11</v>
      </c>
      <c r="J981" s="9">
        <v>8</v>
      </c>
      <c r="K981">
        <v>43.4</v>
      </c>
      <c r="L981" s="9">
        <v>12.6</v>
      </c>
      <c r="M981" s="19">
        <v>11</v>
      </c>
      <c r="N981" s="19">
        <v>2</v>
      </c>
      <c r="O981" s="19">
        <v>1</v>
      </c>
      <c r="P981" s="19">
        <v>3</v>
      </c>
      <c r="Q981" s="19">
        <f t="shared" si="90"/>
        <v>43.4</v>
      </c>
      <c r="R981" s="3">
        <f t="shared" si="91"/>
        <v>11.405687045053313</v>
      </c>
      <c r="S981" s="3">
        <f t="shared" si="92"/>
        <v>0.35087719298245612</v>
      </c>
      <c r="T981" s="9">
        <f t="shared" si="93"/>
        <v>1</v>
      </c>
      <c r="U981" s="9">
        <f t="shared" si="94"/>
        <v>43.4</v>
      </c>
      <c r="V981" s="9">
        <f t="shared" si="95"/>
        <v>15</v>
      </c>
    </row>
    <row r="982" spans="1:22" x14ac:dyDescent="0.25">
      <c r="A982" t="s">
        <v>562</v>
      </c>
      <c r="B982" s="32" t="s">
        <v>205</v>
      </c>
      <c r="C982" t="s">
        <v>202</v>
      </c>
      <c r="D982" t="s">
        <v>4746</v>
      </c>
      <c r="E982" s="9">
        <v>21</v>
      </c>
      <c r="F982" s="9">
        <v>36</v>
      </c>
      <c r="G982" s="9">
        <v>45</v>
      </c>
      <c r="H982" s="9">
        <v>32</v>
      </c>
      <c r="I982" s="9">
        <v>53</v>
      </c>
      <c r="J982" s="9">
        <v>47</v>
      </c>
      <c r="K982">
        <v>222.6</v>
      </c>
      <c r="L982" s="9">
        <v>86.8</v>
      </c>
      <c r="M982" s="19">
        <v>35</v>
      </c>
      <c r="N982" s="19">
        <v>15</v>
      </c>
      <c r="O982" s="19">
        <v>27</v>
      </c>
      <c r="P982" s="19">
        <v>0</v>
      </c>
      <c r="Q982" s="19">
        <f t="shared" si="90"/>
        <v>222.6</v>
      </c>
      <c r="R982" s="3">
        <f t="shared" si="91"/>
        <v>57.991629490031499</v>
      </c>
      <c r="S982" s="3">
        <f t="shared" si="92"/>
        <v>1.8552631578947369</v>
      </c>
      <c r="T982" s="9">
        <f t="shared" si="93"/>
        <v>0</v>
      </c>
      <c r="U982" s="9">
        <f t="shared" si="94"/>
        <v>222.6</v>
      </c>
      <c r="V982" s="9">
        <f t="shared" si="95"/>
        <v>74</v>
      </c>
    </row>
    <row r="983" spans="1:22" x14ac:dyDescent="0.25">
      <c r="A983" t="s">
        <v>572</v>
      </c>
      <c r="B983" s="32" t="s">
        <v>344</v>
      </c>
      <c r="C983" t="s">
        <v>202</v>
      </c>
      <c r="D983" t="s">
        <v>15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>
        <v>0</v>
      </c>
      <c r="L983" s="9">
        <v>14</v>
      </c>
      <c r="M983" s="19">
        <v>0</v>
      </c>
      <c r="N983" s="19">
        <v>0</v>
      </c>
      <c r="O983" s="19">
        <v>0</v>
      </c>
      <c r="P983" s="19">
        <v>0</v>
      </c>
      <c r="Q983" s="19">
        <f t="shared" si="90"/>
        <v>0</v>
      </c>
      <c r="R983" s="3">
        <f t="shared" si="91"/>
        <v>4.0414518843273806</v>
      </c>
      <c r="S983" s="3">
        <f t="shared" si="92"/>
        <v>0.46052631578947373</v>
      </c>
      <c r="T983" s="9">
        <f t="shared" si="93"/>
        <v>0</v>
      </c>
      <c r="U983" s="9">
        <f t="shared" si="94"/>
        <v>14</v>
      </c>
      <c r="V983" s="9">
        <f t="shared" si="95"/>
        <v>5</v>
      </c>
    </row>
    <row r="984" spans="1:22" x14ac:dyDescent="0.25">
      <c r="A984" t="s">
        <v>572</v>
      </c>
      <c r="B984" s="32" t="s">
        <v>344</v>
      </c>
      <c r="C984" t="s">
        <v>202</v>
      </c>
      <c r="D984" t="s">
        <v>5604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>
        <v>0</v>
      </c>
      <c r="L984" s="9">
        <v>0</v>
      </c>
      <c r="M984" s="19">
        <v>0</v>
      </c>
      <c r="N984" s="19">
        <v>0</v>
      </c>
      <c r="O984" s="19">
        <v>13</v>
      </c>
      <c r="P984" s="19">
        <v>10</v>
      </c>
      <c r="Q984" s="19">
        <f t="shared" si="90"/>
        <v>0</v>
      </c>
      <c r="R984" s="3">
        <f t="shared" si="91"/>
        <v>4.5218325595901598</v>
      </c>
      <c r="S984" s="3">
        <f t="shared" si="92"/>
        <v>0.37828947368421056</v>
      </c>
      <c r="T984" s="9">
        <f t="shared" si="93"/>
        <v>0</v>
      </c>
      <c r="U984" s="9">
        <f t="shared" si="94"/>
        <v>13</v>
      </c>
      <c r="V984" s="9">
        <f t="shared" si="95"/>
        <v>6</v>
      </c>
    </row>
    <row r="985" spans="1:22" x14ac:dyDescent="0.25">
      <c r="A985" t="s">
        <v>572</v>
      </c>
      <c r="B985" s="32" t="s">
        <v>344</v>
      </c>
      <c r="C985" t="s">
        <v>202</v>
      </c>
      <c r="D985" t="s">
        <v>113</v>
      </c>
      <c r="E985" s="9">
        <v>6</v>
      </c>
      <c r="F985" s="9">
        <v>3</v>
      </c>
      <c r="G985" s="9">
        <v>4</v>
      </c>
      <c r="H985" s="9">
        <v>5</v>
      </c>
      <c r="I985" s="9">
        <v>2</v>
      </c>
      <c r="J985" s="9">
        <v>8</v>
      </c>
      <c r="K985">
        <v>11.2</v>
      </c>
      <c r="L985" s="9">
        <v>1.4</v>
      </c>
      <c r="M985" s="19">
        <v>1</v>
      </c>
      <c r="N985" s="19">
        <v>2</v>
      </c>
      <c r="O985" s="19">
        <v>4</v>
      </c>
      <c r="P985" s="19">
        <v>0</v>
      </c>
      <c r="Q985" s="19">
        <f t="shared" si="90"/>
        <v>11.2</v>
      </c>
      <c r="R985" s="3">
        <f t="shared" si="91"/>
        <v>3.2134188345219803</v>
      </c>
      <c r="S985" s="3">
        <f t="shared" si="92"/>
        <v>0.1423444976076555</v>
      </c>
      <c r="T985" s="9">
        <f t="shared" si="93"/>
        <v>0</v>
      </c>
      <c r="U985" s="9">
        <f t="shared" si="94"/>
        <v>11.2</v>
      </c>
      <c r="V985" s="9">
        <f t="shared" si="95"/>
        <v>4</v>
      </c>
    </row>
    <row r="986" spans="1:22" x14ac:dyDescent="0.25">
      <c r="A986" t="s">
        <v>572</v>
      </c>
      <c r="B986" s="32" t="s">
        <v>344</v>
      </c>
      <c r="C986" t="s">
        <v>202</v>
      </c>
      <c r="D986" t="s">
        <v>820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>
        <v>0</v>
      </c>
      <c r="L986" s="9">
        <v>1.4</v>
      </c>
      <c r="M986" s="19">
        <v>3</v>
      </c>
      <c r="N986" s="19">
        <v>0</v>
      </c>
      <c r="O986" s="19">
        <v>5</v>
      </c>
      <c r="P986" s="19">
        <v>0</v>
      </c>
      <c r="Q986" s="19">
        <f t="shared" si="90"/>
        <v>0</v>
      </c>
      <c r="R986" s="3">
        <f t="shared" si="91"/>
        <v>1.6123575812135997</v>
      </c>
      <c r="S986" s="3">
        <f t="shared" si="92"/>
        <v>0.10307017543859649</v>
      </c>
      <c r="T986" s="9">
        <f t="shared" si="93"/>
        <v>0</v>
      </c>
      <c r="U986" s="9">
        <f t="shared" si="94"/>
        <v>5</v>
      </c>
      <c r="V986" s="9">
        <f t="shared" si="95"/>
        <v>2</v>
      </c>
    </row>
    <row r="987" spans="1:22" x14ac:dyDescent="0.25">
      <c r="A987" t="s">
        <v>572</v>
      </c>
      <c r="B987" s="32" t="s">
        <v>344</v>
      </c>
      <c r="C987" t="s">
        <v>202</v>
      </c>
      <c r="D987" t="s">
        <v>106</v>
      </c>
      <c r="E987" s="9">
        <v>3</v>
      </c>
      <c r="F987" s="9">
        <v>5</v>
      </c>
      <c r="G987" s="9">
        <v>0</v>
      </c>
      <c r="H987" s="9">
        <v>8</v>
      </c>
      <c r="I987" s="9">
        <v>5</v>
      </c>
      <c r="J987" s="9">
        <v>1</v>
      </c>
      <c r="K987">
        <v>19.599999999999998</v>
      </c>
      <c r="L987" s="9">
        <v>5.6</v>
      </c>
      <c r="M987" s="19">
        <v>7</v>
      </c>
      <c r="N987" s="19">
        <v>1</v>
      </c>
      <c r="O987" s="19">
        <v>0</v>
      </c>
      <c r="P987" s="19">
        <v>1</v>
      </c>
      <c r="Q987" s="19">
        <f t="shared" si="90"/>
        <v>19.599999999999998</v>
      </c>
      <c r="R987" s="3">
        <f t="shared" si="91"/>
        <v>5.4549116038722936</v>
      </c>
      <c r="S987" s="3">
        <f t="shared" si="92"/>
        <v>0.18486842105263157</v>
      </c>
      <c r="T987" s="9">
        <f t="shared" si="93"/>
        <v>0</v>
      </c>
      <c r="U987" s="9">
        <f t="shared" si="94"/>
        <v>19.599999999999998</v>
      </c>
      <c r="V987" s="9">
        <f t="shared" si="95"/>
        <v>7</v>
      </c>
    </row>
    <row r="988" spans="1:22" x14ac:dyDescent="0.25">
      <c r="A988" t="s">
        <v>572</v>
      </c>
      <c r="B988" s="32" t="s">
        <v>344</v>
      </c>
      <c r="C988" t="s">
        <v>202</v>
      </c>
      <c r="D988" t="s">
        <v>109</v>
      </c>
      <c r="E988" s="9">
        <v>0</v>
      </c>
      <c r="F988" s="9">
        <v>2</v>
      </c>
      <c r="G988" s="9">
        <v>2</v>
      </c>
      <c r="H988" s="9">
        <v>0</v>
      </c>
      <c r="I988" s="9">
        <v>0</v>
      </c>
      <c r="J988" s="9">
        <v>0</v>
      </c>
      <c r="K988">
        <v>5.6</v>
      </c>
      <c r="L988" s="9">
        <v>7</v>
      </c>
      <c r="M988" s="19">
        <v>0</v>
      </c>
      <c r="N988" s="19">
        <v>0</v>
      </c>
      <c r="O988" s="19">
        <v>5</v>
      </c>
      <c r="P988" s="19">
        <v>2</v>
      </c>
      <c r="Q988" s="19">
        <f t="shared" si="90"/>
        <v>5.6</v>
      </c>
      <c r="R988" s="3">
        <f t="shared" si="91"/>
        <v>2.5396253601066769</v>
      </c>
      <c r="S988" s="3">
        <f t="shared" si="92"/>
        <v>0.12938596491228072</v>
      </c>
      <c r="T988" s="9">
        <f t="shared" si="93"/>
        <v>0</v>
      </c>
      <c r="U988" s="9">
        <f t="shared" si="94"/>
        <v>7</v>
      </c>
      <c r="V988" s="9">
        <f t="shared" si="95"/>
        <v>3</v>
      </c>
    </row>
    <row r="989" spans="1:22" x14ac:dyDescent="0.25">
      <c r="A989" t="s">
        <v>572</v>
      </c>
      <c r="B989" s="32" t="s">
        <v>344</v>
      </c>
      <c r="C989" t="s">
        <v>202</v>
      </c>
      <c r="D989" t="s">
        <v>4746</v>
      </c>
      <c r="E989" s="9">
        <v>2</v>
      </c>
      <c r="F989" s="9">
        <v>6</v>
      </c>
      <c r="G989" s="9">
        <v>11</v>
      </c>
      <c r="H989" s="9">
        <v>3</v>
      </c>
      <c r="I989" s="9">
        <v>10</v>
      </c>
      <c r="J989" s="9">
        <v>10</v>
      </c>
      <c r="K989">
        <v>0</v>
      </c>
      <c r="L989" s="9">
        <v>0</v>
      </c>
      <c r="M989" s="19">
        <v>10</v>
      </c>
      <c r="N989" s="19">
        <v>11</v>
      </c>
      <c r="O989" s="19">
        <v>5</v>
      </c>
      <c r="P989" s="19">
        <v>0</v>
      </c>
      <c r="Q989" s="19">
        <f t="shared" si="90"/>
        <v>0</v>
      </c>
      <c r="R989" s="3">
        <f t="shared" si="91"/>
        <v>4.5792681696639006</v>
      </c>
      <c r="S989" s="3">
        <f t="shared" si="92"/>
        <v>0.24853801169590645</v>
      </c>
      <c r="T989" s="9">
        <f t="shared" si="93"/>
        <v>0</v>
      </c>
      <c r="U989" s="9">
        <f t="shared" si="94"/>
        <v>11</v>
      </c>
      <c r="V989" s="9">
        <f t="shared" si="95"/>
        <v>6</v>
      </c>
    </row>
    <row r="990" spans="1:22" x14ac:dyDescent="0.25">
      <c r="A990" t="s">
        <v>538</v>
      </c>
      <c r="B990" s="32" t="s">
        <v>195</v>
      </c>
      <c r="C990" t="s">
        <v>202</v>
      </c>
      <c r="D990" t="s">
        <v>4746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>
        <v>0</v>
      </c>
      <c r="L990" s="9">
        <v>0</v>
      </c>
      <c r="M990" s="19">
        <v>1</v>
      </c>
      <c r="N990" s="19">
        <v>0</v>
      </c>
      <c r="O990" s="19">
        <v>0</v>
      </c>
      <c r="P990" s="19">
        <v>0</v>
      </c>
      <c r="Q990" s="19">
        <f t="shared" si="90"/>
        <v>0</v>
      </c>
      <c r="R990" s="3">
        <f t="shared" si="91"/>
        <v>0.28867513459481287</v>
      </c>
      <c r="S990" s="3">
        <f t="shared" si="92"/>
        <v>3.2894736842105261E-2</v>
      </c>
      <c r="T990" s="9">
        <f t="shared" si="93"/>
        <v>0</v>
      </c>
      <c r="U990" s="9">
        <f t="shared" si="94"/>
        <v>1</v>
      </c>
      <c r="V990" s="9">
        <f t="shared" si="95"/>
        <v>0</v>
      </c>
    </row>
    <row r="991" spans="1:22" x14ac:dyDescent="0.25">
      <c r="A991" t="s">
        <v>538</v>
      </c>
      <c r="B991" s="32" t="s">
        <v>195</v>
      </c>
      <c r="C991" t="s">
        <v>202</v>
      </c>
      <c r="D991" t="s">
        <v>861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>
        <v>0</v>
      </c>
      <c r="L991" s="9">
        <v>0</v>
      </c>
      <c r="M991" s="19">
        <v>5</v>
      </c>
      <c r="N991" s="19">
        <v>0</v>
      </c>
      <c r="O991" s="19">
        <v>1</v>
      </c>
      <c r="P991" s="19">
        <v>0</v>
      </c>
      <c r="Q991" s="19">
        <f t="shared" si="90"/>
        <v>0</v>
      </c>
      <c r="R991" s="3">
        <f t="shared" si="91"/>
        <v>1.4459976109624424</v>
      </c>
      <c r="S991" s="3">
        <f t="shared" si="92"/>
        <v>9.8684210526315791E-2</v>
      </c>
      <c r="T991" s="9">
        <f t="shared" si="93"/>
        <v>0</v>
      </c>
      <c r="U991" s="9">
        <f t="shared" si="94"/>
        <v>5</v>
      </c>
      <c r="V991" s="9">
        <f t="shared" si="95"/>
        <v>2</v>
      </c>
    </row>
    <row r="992" spans="1:22" x14ac:dyDescent="0.25">
      <c r="A992" t="s">
        <v>538</v>
      </c>
      <c r="B992" s="32" t="s">
        <v>195</v>
      </c>
      <c r="C992" t="s">
        <v>202</v>
      </c>
      <c r="D992" t="s">
        <v>15</v>
      </c>
      <c r="E992" s="9">
        <v>50</v>
      </c>
      <c r="F992" s="9">
        <v>10</v>
      </c>
      <c r="G992" s="9">
        <v>0</v>
      </c>
      <c r="H992" s="9">
        <v>0</v>
      </c>
      <c r="I992" s="9">
        <v>0</v>
      </c>
      <c r="J992" s="9">
        <v>0</v>
      </c>
      <c r="K992">
        <v>0</v>
      </c>
      <c r="L992" s="9">
        <v>0</v>
      </c>
      <c r="M992" s="19">
        <v>0</v>
      </c>
      <c r="N992" s="19">
        <v>0</v>
      </c>
      <c r="O992" s="19">
        <v>0</v>
      </c>
      <c r="P992" s="19">
        <v>0</v>
      </c>
      <c r="Q992" s="19">
        <f t="shared" si="90"/>
        <v>0</v>
      </c>
      <c r="R992" s="3">
        <f t="shared" si="91"/>
        <v>14.459976109624424</v>
      </c>
      <c r="S992" s="3">
        <f t="shared" si="92"/>
        <v>0.98684210526315796</v>
      </c>
      <c r="T992" s="9">
        <f t="shared" si="93"/>
        <v>0</v>
      </c>
      <c r="U992" s="9">
        <f t="shared" si="94"/>
        <v>50</v>
      </c>
      <c r="V992" s="9">
        <f t="shared" si="95"/>
        <v>19</v>
      </c>
    </row>
    <row r="993" spans="1:22" x14ac:dyDescent="0.25">
      <c r="A993" t="s">
        <v>538</v>
      </c>
      <c r="B993" s="32" t="s">
        <v>195</v>
      </c>
      <c r="C993" t="s">
        <v>202</v>
      </c>
      <c r="D993" t="s">
        <v>5604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>
        <v>0</v>
      </c>
      <c r="L993" s="9">
        <v>0</v>
      </c>
      <c r="M993" s="19">
        <v>0</v>
      </c>
      <c r="N993" s="19">
        <v>0</v>
      </c>
      <c r="O993" s="19">
        <v>17</v>
      </c>
      <c r="P993" s="19">
        <v>26</v>
      </c>
      <c r="Q993" s="19">
        <f t="shared" si="90"/>
        <v>0</v>
      </c>
      <c r="R993" s="3">
        <f t="shared" si="91"/>
        <v>8.5860175267522578</v>
      </c>
      <c r="S993" s="3">
        <f t="shared" si="92"/>
        <v>0.70723684210526316</v>
      </c>
      <c r="T993" s="9">
        <f t="shared" si="93"/>
        <v>0</v>
      </c>
      <c r="U993" s="9">
        <f t="shared" si="94"/>
        <v>26</v>
      </c>
      <c r="V993" s="9">
        <f t="shared" si="95"/>
        <v>11</v>
      </c>
    </row>
    <row r="994" spans="1:22" x14ac:dyDescent="0.25">
      <c r="A994" t="s">
        <v>538</v>
      </c>
      <c r="B994" s="32" t="s">
        <v>195</v>
      </c>
      <c r="C994" t="s">
        <v>202</v>
      </c>
      <c r="D994" t="s">
        <v>113</v>
      </c>
      <c r="E994" s="9">
        <v>0</v>
      </c>
      <c r="F994" s="9">
        <v>1</v>
      </c>
      <c r="G994" s="9">
        <v>0</v>
      </c>
      <c r="H994" s="9">
        <v>1</v>
      </c>
      <c r="I994" s="9">
        <v>5</v>
      </c>
      <c r="J994" s="9">
        <v>11</v>
      </c>
      <c r="K994">
        <v>35</v>
      </c>
      <c r="L994" s="9">
        <v>16.799999999999997</v>
      </c>
      <c r="M994" s="19">
        <v>9</v>
      </c>
      <c r="N994" s="19">
        <v>1</v>
      </c>
      <c r="O994" s="19">
        <v>12</v>
      </c>
      <c r="P994" s="19">
        <v>11</v>
      </c>
      <c r="Q994" s="19">
        <f t="shared" si="90"/>
        <v>35</v>
      </c>
      <c r="R994" s="3">
        <f t="shared" si="91"/>
        <v>10.097644489801779</v>
      </c>
      <c r="S994" s="3">
        <f t="shared" si="92"/>
        <v>0.3381578947368421</v>
      </c>
      <c r="T994" s="9">
        <f t="shared" si="93"/>
        <v>0</v>
      </c>
      <c r="U994" s="9">
        <f t="shared" si="94"/>
        <v>35</v>
      </c>
      <c r="V994" s="9">
        <f t="shared" si="95"/>
        <v>13</v>
      </c>
    </row>
    <row r="995" spans="1:22" x14ac:dyDescent="0.25">
      <c r="A995" t="s">
        <v>538</v>
      </c>
      <c r="B995" s="32" t="s">
        <v>195</v>
      </c>
      <c r="C995" t="s">
        <v>202</v>
      </c>
      <c r="D995" t="s">
        <v>820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>
        <v>1.4</v>
      </c>
      <c r="L995" s="9">
        <v>5.6</v>
      </c>
      <c r="M995" s="19">
        <v>4</v>
      </c>
      <c r="N995" s="19">
        <v>1</v>
      </c>
      <c r="O995" s="19">
        <v>0</v>
      </c>
      <c r="P995" s="19">
        <v>3</v>
      </c>
      <c r="Q995" s="19">
        <f t="shared" si="90"/>
        <v>1.4</v>
      </c>
      <c r="R995" s="3">
        <f t="shared" si="91"/>
        <v>1.9204639590947332</v>
      </c>
      <c r="S995" s="3">
        <f t="shared" si="92"/>
        <v>9.8684210526315791E-2</v>
      </c>
      <c r="T995" s="9">
        <f t="shared" si="93"/>
        <v>0</v>
      </c>
      <c r="U995" s="9">
        <f t="shared" si="94"/>
        <v>5.6</v>
      </c>
      <c r="V995" s="9">
        <f t="shared" si="95"/>
        <v>3</v>
      </c>
    </row>
    <row r="996" spans="1:22" x14ac:dyDescent="0.25">
      <c r="A996" t="s">
        <v>538</v>
      </c>
      <c r="B996" s="32" t="s">
        <v>195</v>
      </c>
      <c r="C996" t="s">
        <v>202</v>
      </c>
      <c r="D996" t="s">
        <v>119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>
        <v>0</v>
      </c>
      <c r="L996" s="9">
        <v>0</v>
      </c>
      <c r="M996" s="19">
        <v>1</v>
      </c>
      <c r="N996" s="19">
        <v>0</v>
      </c>
      <c r="O996" s="19">
        <v>0</v>
      </c>
      <c r="P996" s="19">
        <v>1</v>
      </c>
      <c r="Q996" s="19">
        <f t="shared" si="90"/>
        <v>0</v>
      </c>
      <c r="R996" s="3">
        <f t="shared" si="91"/>
        <v>0.38924947208076149</v>
      </c>
      <c r="S996" s="3">
        <f t="shared" si="92"/>
        <v>3.2894736842105261E-2</v>
      </c>
      <c r="T996" s="9">
        <f t="shared" si="93"/>
        <v>0</v>
      </c>
      <c r="U996" s="9">
        <f t="shared" si="94"/>
        <v>1</v>
      </c>
      <c r="V996" s="9">
        <f t="shared" si="95"/>
        <v>1</v>
      </c>
    </row>
    <row r="997" spans="1:22" x14ac:dyDescent="0.25">
      <c r="A997" t="s">
        <v>538</v>
      </c>
      <c r="B997" s="32" t="s">
        <v>195</v>
      </c>
      <c r="C997" t="s">
        <v>202</v>
      </c>
      <c r="D997" t="s">
        <v>106</v>
      </c>
      <c r="E997" s="9">
        <v>0</v>
      </c>
      <c r="F997" s="9">
        <v>1</v>
      </c>
      <c r="G997" s="9">
        <v>1</v>
      </c>
      <c r="H997" s="9">
        <v>1</v>
      </c>
      <c r="I997" s="9">
        <v>2</v>
      </c>
      <c r="J997" s="9">
        <v>5</v>
      </c>
      <c r="K997">
        <v>28</v>
      </c>
      <c r="L997" s="9">
        <v>14</v>
      </c>
      <c r="M997" s="19">
        <v>15</v>
      </c>
      <c r="N997" s="19">
        <v>1</v>
      </c>
      <c r="O997" s="19">
        <v>14</v>
      </c>
      <c r="P997" s="19">
        <v>6</v>
      </c>
      <c r="Q997" s="19">
        <f t="shared" si="90"/>
        <v>28</v>
      </c>
      <c r="R997" s="3">
        <f t="shared" si="91"/>
        <v>8.6585043148165592</v>
      </c>
      <c r="S997" s="3">
        <f t="shared" si="92"/>
        <v>0.26315789473684209</v>
      </c>
      <c r="T997" s="9">
        <f t="shared" si="93"/>
        <v>0</v>
      </c>
      <c r="U997" s="9">
        <f t="shared" si="94"/>
        <v>28</v>
      </c>
      <c r="V997" s="9">
        <f t="shared" si="95"/>
        <v>11</v>
      </c>
    </row>
    <row r="998" spans="1:22" x14ac:dyDescent="0.25">
      <c r="A998" t="s">
        <v>538</v>
      </c>
      <c r="B998" s="32" t="s">
        <v>195</v>
      </c>
      <c r="C998" t="s">
        <v>202</v>
      </c>
      <c r="D998" t="s">
        <v>109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>
        <v>12.6</v>
      </c>
      <c r="L998" s="9">
        <v>1.4</v>
      </c>
      <c r="M998" s="19">
        <v>3</v>
      </c>
      <c r="N998" s="19">
        <v>0</v>
      </c>
      <c r="O998" s="19">
        <v>1</v>
      </c>
      <c r="P998" s="19">
        <v>1</v>
      </c>
      <c r="Q998" s="19">
        <f t="shared" si="90"/>
        <v>12.6</v>
      </c>
      <c r="R998" s="3">
        <f t="shared" si="91"/>
        <v>3.5883228124098041</v>
      </c>
      <c r="S998" s="3">
        <f t="shared" si="92"/>
        <v>0.125</v>
      </c>
      <c r="T998" s="9">
        <f t="shared" si="93"/>
        <v>0</v>
      </c>
      <c r="U998" s="9">
        <f t="shared" si="94"/>
        <v>12.6</v>
      </c>
      <c r="V998" s="9">
        <f t="shared" si="95"/>
        <v>5</v>
      </c>
    </row>
    <row r="999" spans="1:22" x14ac:dyDescent="0.25">
      <c r="A999" t="s">
        <v>538</v>
      </c>
      <c r="B999" s="32" t="s">
        <v>195</v>
      </c>
      <c r="C999" t="s">
        <v>202</v>
      </c>
      <c r="D999" t="s">
        <v>4746</v>
      </c>
      <c r="E999" s="9">
        <v>23</v>
      </c>
      <c r="F999" s="9">
        <v>23</v>
      </c>
      <c r="G999" s="9">
        <v>15</v>
      </c>
      <c r="H999" s="9">
        <v>12</v>
      </c>
      <c r="I999" s="9">
        <v>14</v>
      </c>
      <c r="J999" s="9">
        <v>16</v>
      </c>
      <c r="K999">
        <v>88.199999999999989</v>
      </c>
      <c r="L999" s="9">
        <v>105</v>
      </c>
      <c r="M999" s="19">
        <v>58</v>
      </c>
      <c r="N999" s="19">
        <v>15</v>
      </c>
      <c r="O999" s="19">
        <v>10</v>
      </c>
      <c r="P999" s="19">
        <v>1</v>
      </c>
      <c r="Q999" s="19">
        <f t="shared" si="90"/>
        <v>88.199999999999989</v>
      </c>
      <c r="R999" s="3">
        <f t="shared" si="91"/>
        <v>33.476228562785842</v>
      </c>
      <c r="S999" s="3">
        <f t="shared" si="92"/>
        <v>1.0422149122807018</v>
      </c>
      <c r="T999" s="9">
        <f t="shared" si="93"/>
        <v>1</v>
      </c>
      <c r="U999" s="9">
        <f t="shared" si="94"/>
        <v>105</v>
      </c>
      <c r="V999" s="9">
        <f t="shared" si="95"/>
        <v>43</v>
      </c>
    </row>
    <row r="1000" spans="1:22" x14ac:dyDescent="0.25">
      <c r="A1000" t="s">
        <v>4297</v>
      </c>
      <c r="B1000" s="32" t="s">
        <v>2075</v>
      </c>
      <c r="C1000" t="s">
        <v>202</v>
      </c>
      <c r="D1000" t="s">
        <v>109</v>
      </c>
      <c r="E1000" s="9">
        <v>0</v>
      </c>
      <c r="F1000" s="9">
        <v>0</v>
      </c>
      <c r="G1000" s="9">
        <v>3</v>
      </c>
      <c r="H1000" s="9">
        <v>0</v>
      </c>
      <c r="I1000" s="9">
        <v>0</v>
      </c>
      <c r="J1000" s="9">
        <v>0</v>
      </c>
      <c r="K1000">
        <v>2.8</v>
      </c>
      <c r="L1000" s="9">
        <v>0</v>
      </c>
      <c r="M1000" s="19">
        <v>0</v>
      </c>
      <c r="N1000" s="19">
        <v>0</v>
      </c>
      <c r="O1000" s="19">
        <v>0</v>
      </c>
      <c r="P1000" s="19">
        <v>0</v>
      </c>
      <c r="Q1000" s="19">
        <f t="shared" si="90"/>
        <v>2.8</v>
      </c>
      <c r="R1000" s="3">
        <f t="shared" si="91"/>
        <v>1.1296285256935601</v>
      </c>
      <c r="S1000" s="3">
        <f t="shared" si="92"/>
        <v>9.5394736842105268E-2</v>
      </c>
      <c r="T1000" s="9">
        <f t="shared" si="93"/>
        <v>0</v>
      </c>
      <c r="U1000" s="9">
        <f t="shared" si="94"/>
        <v>3</v>
      </c>
      <c r="V1000" s="9">
        <f t="shared" si="95"/>
        <v>1</v>
      </c>
    </row>
    <row r="1001" spans="1:22" x14ac:dyDescent="0.25">
      <c r="A1001" t="s">
        <v>2913</v>
      </c>
      <c r="B1001" s="32" t="s">
        <v>1982</v>
      </c>
      <c r="C1001" t="s">
        <v>202</v>
      </c>
      <c r="D1001" t="s">
        <v>109</v>
      </c>
      <c r="E1001" s="9">
        <v>4</v>
      </c>
      <c r="F1001" s="9">
        <v>0</v>
      </c>
      <c r="G1001" s="9">
        <v>6</v>
      </c>
      <c r="H1001" s="9">
        <v>7</v>
      </c>
      <c r="I1001" s="9">
        <v>7</v>
      </c>
      <c r="J1001" s="9">
        <v>7</v>
      </c>
      <c r="K1001">
        <v>21</v>
      </c>
      <c r="L1001" s="9">
        <v>1.4</v>
      </c>
      <c r="M1001" s="19">
        <v>7</v>
      </c>
      <c r="N1001" s="19">
        <v>2</v>
      </c>
      <c r="O1001" s="19">
        <v>3</v>
      </c>
      <c r="P1001" s="19">
        <v>3</v>
      </c>
      <c r="Q1001" s="19">
        <f t="shared" si="90"/>
        <v>21</v>
      </c>
      <c r="R1001" s="3">
        <f t="shared" si="91"/>
        <v>5.4194934348986061</v>
      </c>
      <c r="S1001" s="3">
        <f t="shared" si="92"/>
        <v>0.20454545454545459</v>
      </c>
      <c r="T1001" s="9">
        <f t="shared" si="93"/>
        <v>0</v>
      </c>
      <c r="U1001" s="9">
        <f t="shared" si="94"/>
        <v>21</v>
      </c>
      <c r="V1001" s="9">
        <f t="shared" si="95"/>
        <v>7</v>
      </c>
    </row>
    <row r="1002" spans="1:22" x14ac:dyDescent="0.25">
      <c r="A1002" t="s">
        <v>3853</v>
      </c>
      <c r="B1002" s="32" t="s">
        <v>2109</v>
      </c>
      <c r="C1002" t="s">
        <v>202</v>
      </c>
      <c r="D1002" t="s">
        <v>109</v>
      </c>
      <c r="E1002" s="9">
        <v>2</v>
      </c>
      <c r="F1002" s="9">
        <v>0</v>
      </c>
      <c r="G1002" s="9">
        <v>1</v>
      </c>
      <c r="H1002" s="9">
        <v>13</v>
      </c>
      <c r="I1002" s="9">
        <v>5</v>
      </c>
      <c r="J1002" s="9">
        <v>7</v>
      </c>
      <c r="K1002">
        <v>32.199999999999996</v>
      </c>
      <c r="L1002" s="9">
        <v>9.7999999999999989</v>
      </c>
      <c r="M1002" s="19">
        <v>1</v>
      </c>
      <c r="N1002" s="19">
        <v>2</v>
      </c>
      <c r="O1002" s="19">
        <v>0</v>
      </c>
      <c r="P1002" s="19">
        <v>0</v>
      </c>
      <c r="Q1002" s="19">
        <f t="shared" si="90"/>
        <v>32.199999999999996</v>
      </c>
      <c r="R1002" s="3">
        <f t="shared" si="91"/>
        <v>9.2529929637862995</v>
      </c>
      <c r="S1002" s="3">
        <f t="shared" si="92"/>
        <v>0.266812865497076</v>
      </c>
      <c r="T1002" s="9">
        <f t="shared" si="93"/>
        <v>0</v>
      </c>
      <c r="U1002" s="9">
        <f t="shared" si="94"/>
        <v>32.199999999999996</v>
      </c>
      <c r="V1002" s="9">
        <f t="shared" si="95"/>
        <v>12</v>
      </c>
    </row>
    <row r="1003" spans="1:22" x14ac:dyDescent="0.25">
      <c r="A1003" t="s">
        <v>2922</v>
      </c>
      <c r="B1003" s="32" t="s">
        <v>1931</v>
      </c>
      <c r="C1003" t="s">
        <v>202</v>
      </c>
      <c r="D1003" t="s">
        <v>119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>
        <v>1.4</v>
      </c>
      <c r="L1003" s="9">
        <v>1.4</v>
      </c>
      <c r="M1003" s="19">
        <v>0</v>
      </c>
      <c r="N1003" s="19">
        <v>0</v>
      </c>
      <c r="O1003" s="19">
        <v>0</v>
      </c>
      <c r="P1003" s="19">
        <v>0</v>
      </c>
      <c r="Q1003" s="19">
        <f t="shared" si="90"/>
        <v>1.4</v>
      </c>
      <c r="R1003" s="3">
        <f t="shared" si="91"/>
        <v>0.54494926091306606</v>
      </c>
      <c r="S1003" s="3">
        <f t="shared" si="92"/>
        <v>4.6052631578947366E-2</v>
      </c>
      <c r="T1003" s="9">
        <f t="shared" si="93"/>
        <v>0</v>
      </c>
      <c r="U1003" s="9">
        <f t="shared" si="94"/>
        <v>1.4</v>
      </c>
      <c r="V1003" s="9">
        <f t="shared" si="95"/>
        <v>1</v>
      </c>
    </row>
    <row r="1004" spans="1:22" x14ac:dyDescent="0.25">
      <c r="A1004" t="s">
        <v>2922</v>
      </c>
      <c r="B1004" s="32" t="s">
        <v>1931</v>
      </c>
      <c r="C1004" t="s">
        <v>202</v>
      </c>
      <c r="D1004" t="s">
        <v>106</v>
      </c>
      <c r="E1004" s="9">
        <v>10</v>
      </c>
      <c r="F1004" s="9">
        <v>10</v>
      </c>
      <c r="G1004" s="9">
        <v>8</v>
      </c>
      <c r="H1004" s="9">
        <v>8</v>
      </c>
      <c r="I1004" s="9">
        <v>7</v>
      </c>
      <c r="J1004" s="9">
        <v>15</v>
      </c>
      <c r="K1004">
        <v>147</v>
      </c>
      <c r="L1004" s="9">
        <v>33.599999999999994</v>
      </c>
      <c r="M1004" s="19">
        <v>39</v>
      </c>
      <c r="N1004" s="19">
        <v>11</v>
      </c>
      <c r="O1004" s="19">
        <v>31</v>
      </c>
      <c r="P1004" s="19">
        <v>10</v>
      </c>
      <c r="Q1004" s="19">
        <f t="shared" si="90"/>
        <v>147</v>
      </c>
      <c r="R1004" s="3">
        <f t="shared" si="91"/>
        <v>39.300643837736374</v>
      </c>
      <c r="S1004" s="3">
        <f t="shared" si="92"/>
        <v>0.90350877192982471</v>
      </c>
      <c r="T1004" s="9">
        <f t="shared" si="93"/>
        <v>7</v>
      </c>
      <c r="U1004" s="9">
        <f t="shared" si="94"/>
        <v>147</v>
      </c>
      <c r="V1004" s="9">
        <f t="shared" si="95"/>
        <v>50</v>
      </c>
    </row>
    <row r="1005" spans="1:22" x14ac:dyDescent="0.25">
      <c r="A1005" t="s">
        <v>2922</v>
      </c>
      <c r="B1005" s="32" t="s">
        <v>1931</v>
      </c>
      <c r="C1005" t="s">
        <v>202</v>
      </c>
      <c r="D1005" t="s">
        <v>4746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>
        <v>0</v>
      </c>
      <c r="L1005" s="9">
        <v>0</v>
      </c>
      <c r="M1005" s="19">
        <v>0</v>
      </c>
      <c r="N1005" s="19">
        <v>1</v>
      </c>
      <c r="O1005" s="19">
        <v>0</v>
      </c>
      <c r="P1005" s="19">
        <v>0</v>
      </c>
      <c r="Q1005" s="19">
        <f t="shared" si="90"/>
        <v>0</v>
      </c>
      <c r="R1005" s="3">
        <f t="shared" si="91"/>
        <v>0.28867513459481287</v>
      </c>
      <c r="S1005" s="3">
        <f t="shared" si="92"/>
        <v>3.2894736842105261E-2</v>
      </c>
      <c r="T1005" s="9">
        <f t="shared" si="93"/>
        <v>0</v>
      </c>
      <c r="U1005" s="9">
        <f t="shared" si="94"/>
        <v>1</v>
      </c>
      <c r="V1005" s="9">
        <f t="shared" si="95"/>
        <v>0</v>
      </c>
    </row>
    <row r="1006" spans="1:22" x14ac:dyDescent="0.25">
      <c r="A1006" t="s">
        <v>2926</v>
      </c>
      <c r="B1006" s="32" t="s">
        <v>1899</v>
      </c>
      <c r="C1006" t="s">
        <v>202</v>
      </c>
      <c r="D1006" t="s">
        <v>861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>
        <v>0</v>
      </c>
      <c r="L1006" s="9">
        <v>0</v>
      </c>
      <c r="M1006" s="19">
        <v>1</v>
      </c>
      <c r="N1006" s="19">
        <v>0</v>
      </c>
      <c r="O1006" s="19">
        <v>0</v>
      </c>
      <c r="P1006" s="19">
        <v>0</v>
      </c>
      <c r="Q1006" s="19">
        <f t="shared" si="90"/>
        <v>0</v>
      </c>
      <c r="R1006" s="3">
        <f t="shared" si="91"/>
        <v>0.28867513459481287</v>
      </c>
      <c r="S1006" s="3">
        <f t="shared" si="92"/>
        <v>3.2894736842105261E-2</v>
      </c>
      <c r="T1006" s="9">
        <f t="shared" si="93"/>
        <v>0</v>
      </c>
      <c r="U1006" s="9">
        <f t="shared" si="94"/>
        <v>1</v>
      </c>
      <c r="V1006" s="9">
        <f t="shared" si="95"/>
        <v>0</v>
      </c>
    </row>
    <row r="1007" spans="1:22" x14ac:dyDescent="0.25">
      <c r="A1007" t="s">
        <v>2926</v>
      </c>
      <c r="B1007" s="32" t="s">
        <v>1899</v>
      </c>
      <c r="C1007" t="s">
        <v>202</v>
      </c>
      <c r="D1007" t="s">
        <v>119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>
        <v>7</v>
      </c>
      <c r="L1007" s="9">
        <v>1.4</v>
      </c>
      <c r="M1007" s="19">
        <v>0</v>
      </c>
      <c r="N1007" s="19">
        <v>0</v>
      </c>
      <c r="O1007" s="19">
        <v>0</v>
      </c>
      <c r="P1007" s="19">
        <v>0</v>
      </c>
      <c r="Q1007" s="19">
        <f t="shared" si="90"/>
        <v>7</v>
      </c>
      <c r="R1007" s="3">
        <f t="shared" si="91"/>
        <v>2.0243966553474193</v>
      </c>
      <c r="S1007" s="3">
        <f t="shared" si="92"/>
        <v>0.13815789473684212</v>
      </c>
      <c r="T1007" s="9">
        <f t="shared" si="93"/>
        <v>0</v>
      </c>
      <c r="U1007" s="9">
        <f t="shared" si="94"/>
        <v>7</v>
      </c>
      <c r="V1007" s="9">
        <f t="shared" si="95"/>
        <v>3</v>
      </c>
    </row>
    <row r="1008" spans="1:22" x14ac:dyDescent="0.25">
      <c r="A1008" t="s">
        <v>2926</v>
      </c>
      <c r="B1008" s="32" t="s">
        <v>1899</v>
      </c>
      <c r="C1008" t="s">
        <v>202</v>
      </c>
      <c r="D1008" t="s">
        <v>106</v>
      </c>
      <c r="E1008" s="9">
        <v>11</v>
      </c>
      <c r="F1008" s="9">
        <v>11</v>
      </c>
      <c r="G1008" s="9">
        <v>16</v>
      </c>
      <c r="H1008" s="9">
        <v>27</v>
      </c>
      <c r="I1008" s="9">
        <v>28</v>
      </c>
      <c r="J1008" s="9">
        <v>26</v>
      </c>
      <c r="K1008">
        <v>125.99999999999999</v>
      </c>
      <c r="L1008" s="9">
        <v>61.599999999999994</v>
      </c>
      <c r="M1008" s="19">
        <v>21</v>
      </c>
      <c r="N1008" s="19">
        <v>27</v>
      </c>
      <c r="O1008" s="19">
        <v>30</v>
      </c>
      <c r="P1008" s="19">
        <v>10</v>
      </c>
      <c r="Q1008" s="19">
        <f t="shared" si="90"/>
        <v>125.99999999999999</v>
      </c>
      <c r="R1008" s="3">
        <f t="shared" si="91"/>
        <v>32.406223682085098</v>
      </c>
      <c r="S1008" s="3">
        <f t="shared" si="92"/>
        <v>1.0816885964912282</v>
      </c>
      <c r="T1008" s="9">
        <f t="shared" si="93"/>
        <v>10</v>
      </c>
      <c r="U1008" s="9">
        <f t="shared" si="94"/>
        <v>125.99999999999999</v>
      </c>
      <c r="V1008" s="9">
        <f t="shared" si="95"/>
        <v>42</v>
      </c>
    </row>
    <row r="1009" spans="1:22" x14ac:dyDescent="0.25">
      <c r="A1009" t="s">
        <v>3063</v>
      </c>
      <c r="B1009" s="32" t="s">
        <v>1986</v>
      </c>
      <c r="C1009" t="s">
        <v>202</v>
      </c>
      <c r="D1009" t="s">
        <v>119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>
        <v>1.4</v>
      </c>
      <c r="L1009" s="9">
        <v>0</v>
      </c>
      <c r="M1009" s="19">
        <v>0</v>
      </c>
      <c r="N1009" s="19">
        <v>0</v>
      </c>
      <c r="O1009" s="19">
        <v>0</v>
      </c>
      <c r="P1009" s="19">
        <v>0</v>
      </c>
      <c r="Q1009" s="19">
        <f t="shared" si="90"/>
        <v>1.4</v>
      </c>
      <c r="R1009" s="3">
        <f t="shared" si="91"/>
        <v>0.404145188432738</v>
      </c>
      <c r="S1009" s="3">
        <f t="shared" si="92"/>
        <v>4.6052631578947366E-2</v>
      </c>
      <c r="T1009" s="9">
        <f t="shared" si="93"/>
        <v>0</v>
      </c>
      <c r="U1009" s="9">
        <f t="shared" si="94"/>
        <v>1.4</v>
      </c>
      <c r="V1009" s="9">
        <f t="shared" si="95"/>
        <v>1</v>
      </c>
    </row>
    <row r="1010" spans="1:22" x14ac:dyDescent="0.25">
      <c r="A1010" t="s">
        <v>3063</v>
      </c>
      <c r="B1010" s="32" t="s">
        <v>1986</v>
      </c>
      <c r="C1010" t="s">
        <v>202</v>
      </c>
      <c r="D1010" t="s">
        <v>106</v>
      </c>
      <c r="E1010" s="9">
        <v>4</v>
      </c>
      <c r="F1010" s="9">
        <v>3</v>
      </c>
      <c r="G1010" s="9">
        <v>2</v>
      </c>
      <c r="H1010" s="9">
        <v>12</v>
      </c>
      <c r="I1010" s="9">
        <v>3</v>
      </c>
      <c r="J1010" s="9">
        <v>1</v>
      </c>
      <c r="K1010">
        <v>18.2</v>
      </c>
      <c r="L1010" s="9">
        <v>11.2</v>
      </c>
      <c r="M1010" s="19">
        <v>9</v>
      </c>
      <c r="N1010" s="19">
        <v>7</v>
      </c>
      <c r="O1010" s="19">
        <v>12</v>
      </c>
      <c r="P1010" s="19">
        <v>3</v>
      </c>
      <c r="Q1010" s="19">
        <f t="shared" si="90"/>
        <v>18.2</v>
      </c>
      <c r="R1010" s="3">
        <f t="shared" si="91"/>
        <v>5.3505876199523978</v>
      </c>
      <c r="S1010" s="3">
        <f t="shared" si="92"/>
        <v>0.23410087719298248</v>
      </c>
      <c r="T1010" s="9">
        <f t="shared" si="93"/>
        <v>1</v>
      </c>
      <c r="U1010" s="9">
        <f t="shared" si="94"/>
        <v>18.2</v>
      </c>
      <c r="V1010" s="9">
        <f t="shared" si="95"/>
        <v>7</v>
      </c>
    </row>
    <row r="1011" spans="1:22" x14ac:dyDescent="0.25">
      <c r="A1011" t="s">
        <v>2850</v>
      </c>
      <c r="B1011" s="32" t="s">
        <v>2043</v>
      </c>
      <c r="C1011" t="s">
        <v>202</v>
      </c>
      <c r="D1011" t="s">
        <v>119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>
        <v>5.6</v>
      </c>
      <c r="L1011" s="9">
        <v>0</v>
      </c>
      <c r="M1011" s="19">
        <v>0</v>
      </c>
      <c r="N1011" s="19">
        <v>0</v>
      </c>
      <c r="O1011" s="19">
        <v>0</v>
      </c>
      <c r="P1011" s="19">
        <v>0</v>
      </c>
      <c r="Q1011" s="19">
        <f t="shared" si="90"/>
        <v>5.6</v>
      </c>
      <c r="R1011" s="3">
        <f t="shared" si="91"/>
        <v>1.616580753730952</v>
      </c>
      <c r="S1011" s="3">
        <f t="shared" si="92"/>
        <v>0.18421052631578946</v>
      </c>
      <c r="T1011" s="9">
        <f t="shared" si="93"/>
        <v>0</v>
      </c>
      <c r="U1011" s="9">
        <f t="shared" si="94"/>
        <v>5.6</v>
      </c>
      <c r="V1011" s="9">
        <f t="shared" si="95"/>
        <v>2</v>
      </c>
    </row>
    <row r="1012" spans="1:22" x14ac:dyDescent="0.25">
      <c r="A1012" t="s">
        <v>2850</v>
      </c>
      <c r="B1012" s="32" t="s">
        <v>2043</v>
      </c>
      <c r="C1012" t="s">
        <v>202</v>
      </c>
      <c r="D1012" t="s">
        <v>106</v>
      </c>
      <c r="E1012" s="9">
        <v>4</v>
      </c>
      <c r="F1012" s="9">
        <v>9</v>
      </c>
      <c r="G1012" s="9">
        <v>7</v>
      </c>
      <c r="H1012" s="9">
        <v>13</v>
      </c>
      <c r="I1012" s="9">
        <v>8</v>
      </c>
      <c r="J1012" s="9">
        <v>16</v>
      </c>
      <c r="K1012">
        <v>56</v>
      </c>
      <c r="L1012" s="9">
        <v>14</v>
      </c>
      <c r="M1012" s="19">
        <v>20</v>
      </c>
      <c r="N1012" s="19">
        <v>18</v>
      </c>
      <c r="O1012" s="19">
        <v>9</v>
      </c>
      <c r="P1012" s="19">
        <v>10</v>
      </c>
      <c r="Q1012" s="19">
        <f t="shared" si="90"/>
        <v>56</v>
      </c>
      <c r="R1012" s="3">
        <f t="shared" si="91"/>
        <v>13.653726320101864</v>
      </c>
      <c r="S1012" s="3">
        <f t="shared" si="92"/>
        <v>0.50438596491228072</v>
      </c>
      <c r="T1012" s="9">
        <f t="shared" si="93"/>
        <v>4</v>
      </c>
      <c r="U1012" s="9">
        <f t="shared" si="94"/>
        <v>56</v>
      </c>
      <c r="V1012" s="9">
        <f t="shared" si="95"/>
        <v>18</v>
      </c>
    </row>
    <row r="1013" spans="1:22" x14ac:dyDescent="0.25">
      <c r="A1013" t="s">
        <v>4194</v>
      </c>
      <c r="B1013" s="32" t="s">
        <v>2163</v>
      </c>
      <c r="C1013" t="s">
        <v>202</v>
      </c>
      <c r="D1013" t="s">
        <v>106</v>
      </c>
      <c r="E1013" s="9">
        <v>0</v>
      </c>
      <c r="F1013" s="9">
        <v>0</v>
      </c>
      <c r="G1013" s="9">
        <v>1</v>
      </c>
      <c r="H1013" s="9">
        <v>0</v>
      </c>
      <c r="I1013" s="9">
        <v>0</v>
      </c>
      <c r="J1013" s="9">
        <v>0</v>
      </c>
      <c r="K1013">
        <v>0</v>
      </c>
      <c r="L1013" s="9">
        <v>0</v>
      </c>
      <c r="M1013" s="19">
        <v>0</v>
      </c>
      <c r="N1013" s="19">
        <v>1</v>
      </c>
      <c r="O1013" s="19">
        <v>0</v>
      </c>
      <c r="P1013" s="19">
        <v>0</v>
      </c>
      <c r="Q1013" s="19">
        <f t="shared" si="90"/>
        <v>0</v>
      </c>
      <c r="R1013" s="3">
        <f t="shared" si="91"/>
        <v>0.38924947208076149</v>
      </c>
      <c r="S1013" s="3">
        <f t="shared" si="92"/>
        <v>3.2894736842105261E-2</v>
      </c>
      <c r="T1013" s="9">
        <f t="shared" si="93"/>
        <v>0</v>
      </c>
      <c r="U1013" s="9">
        <f t="shared" si="94"/>
        <v>1</v>
      </c>
      <c r="V1013" s="9">
        <f t="shared" si="95"/>
        <v>1</v>
      </c>
    </row>
    <row r="1014" spans="1:22" x14ac:dyDescent="0.25">
      <c r="A1014" t="s">
        <v>2769</v>
      </c>
      <c r="B1014" s="32" t="s">
        <v>1900</v>
      </c>
      <c r="C1014" t="s">
        <v>202</v>
      </c>
      <c r="D1014" t="s">
        <v>106</v>
      </c>
      <c r="E1014" s="9">
        <v>5</v>
      </c>
      <c r="F1014" s="9">
        <v>32</v>
      </c>
      <c r="G1014" s="9">
        <v>74</v>
      </c>
      <c r="H1014" s="9">
        <v>37</v>
      </c>
      <c r="I1014" s="9">
        <v>34</v>
      </c>
      <c r="J1014" s="9">
        <v>38</v>
      </c>
      <c r="K1014">
        <v>219.79999999999998</v>
      </c>
      <c r="L1014" s="9">
        <v>50.4</v>
      </c>
      <c r="M1014" s="19">
        <v>38</v>
      </c>
      <c r="N1014" s="19">
        <v>25</v>
      </c>
      <c r="O1014" s="19">
        <v>15</v>
      </c>
      <c r="P1014" s="19">
        <v>4</v>
      </c>
      <c r="Q1014" s="19">
        <f t="shared" si="90"/>
        <v>219.79999999999998</v>
      </c>
      <c r="R1014" s="3">
        <f t="shared" si="91"/>
        <v>57.502408381710154</v>
      </c>
      <c r="S1014" s="3">
        <f t="shared" si="92"/>
        <v>1.5685307017543859</v>
      </c>
      <c r="T1014" s="9">
        <f t="shared" si="93"/>
        <v>4</v>
      </c>
      <c r="U1014" s="9">
        <f t="shared" si="94"/>
        <v>219.79999999999998</v>
      </c>
      <c r="V1014" s="9">
        <f t="shared" si="95"/>
        <v>74</v>
      </c>
    </row>
    <row r="1015" spans="1:22" x14ac:dyDescent="0.25">
      <c r="A1015" t="s">
        <v>2769</v>
      </c>
      <c r="B1015" s="32" t="s">
        <v>1900</v>
      </c>
      <c r="C1015" t="s">
        <v>202</v>
      </c>
      <c r="D1015" t="s">
        <v>4746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1</v>
      </c>
      <c r="K1015">
        <v>0</v>
      </c>
      <c r="L1015" s="9">
        <v>0</v>
      </c>
      <c r="M1015" s="19">
        <v>0</v>
      </c>
      <c r="N1015" s="19">
        <v>0</v>
      </c>
      <c r="O1015" s="19">
        <v>0</v>
      </c>
      <c r="P1015" s="19">
        <v>0</v>
      </c>
      <c r="Q1015" s="19">
        <f t="shared" si="90"/>
        <v>0</v>
      </c>
      <c r="R1015" s="3">
        <f t="shared" si="91"/>
        <v>0.28867513459481287</v>
      </c>
      <c r="S1015" s="3">
        <f t="shared" si="92"/>
        <v>3.2894736842105261E-2</v>
      </c>
      <c r="T1015" s="9">
        <f t="shared" si="93"/>
        <v>0</v>
      </c>
      <c r="U1015" s="9">
        <f t="shared" si="94"/>
        <v>1</v>
      </c>
      <c r="V1015" s="9">
        <f t="shared" si="95"/>
        <v>0</v>
      </c>
    </row>
    <row r="1016" spans="1:22" x14ac:dyDescent="0.25">
      <c r="A1016" t="s">
        <v>4050</v>
      </c>
      <c r="B1016" s="32" t="s">
        <v>2548</v>
      </c>
      <c r="C1016" t="s">
        <v>202</v>
      </c>
      <c r="D1016" t="s">
        <v>106</v>
      </c>
      <c r="E1016" s="9">
        <v>3</v>
      </c>
      <c r="F1016" s="9">
        <v>0</v>
      </c>
      <c r="G1016" s="9">
        <v>1</v>
      </c>
      <c r="H1016" s="9">
        <v>2</v>
      </c>
      <c r="I1016" s="9">
        <v>1</v>
      </c>
      <c r="J1016" s="9">
        <v>0</v>
      </c>
      <c r="K1016">
        <v>0</v>
      </c>
      <c r="L1016" s="9">
        <v>0</v>
      </c>
      <c r="M1016" s="19">
        <v>0</v>
      </c>
      <c r="N1016" s="19">
        <v>4</v>
      </c>
      <c r="O1016" s="19">
        <v>1</v>
      </c>
      <c r="P1016" s="19">
        <v>3</v>
      </c>
      <c r="Q1016" s="19">
        <f t="shared" si="90"/>
        <v>0</v>
      </c>
      <c r="R1016" s="3">
        <f t="shared" si="91"/>
        <v>1.4222261679238197</v>
      </c>
      <c r="S1016" s="3">
        <f t="shared" si="92"/>
        <v>7.0488721804511281E-2</v>
      </c>
      <c r="T1016" s="9">
        <f t="shared" si="93"/>
        <v>0</v>
      </c>
      <c r="U1016" s="9">
        <f t="shared" si="94"/>
        <v>4</v>
      </c>
      <c r="V1016" s="9">
        <f t="shared" si="95"/>
        <v>2</v>
      </c>
    </row>
    <row r="1017" spans="1:22" x14ac:dyDescent="0.25">
      <c r="A1017" t="s">
        <v>4001</v>
      </c>
      <c r="B1017" s="32" t="s">
        <v>2559</v>
      </c>
      <c r="C1017" t="s">
        <v>202</v>
      </c>
      <c r="D1017" t="s">
        <v>106</v>
      </c>
      <c r="E1017" s="9">
        <v>0</v>
      </c>
      <c r="F1017" s="9">
        <v>0</v>
      </c>
      <c r="G1017" s="9">
        <v>0</v>
      </c>
      <c r="H1017" s="9">
        <v>0</v>
      </c>
      <c r="I1017" s="9">
        <v>1</v>
      </c>
      <c r="J1017" s="9">
        <v>0</v>
      </c>
      <c r="K1017">
        <v>2.8</v>
      </c>
      <c r="L1017" s="9">
        <v>0</v>
      </c>
      <c r="M1017" s="19">
        <v>0</v>
      </c>
      <c r="N1017" s="19">
        <v>6</v>
      </c>
      <c r="O1017" s="19">
        <v>2</v>
      </c>
      <c r="P1017" s="19">
        <v>0</v>
      </c>
      <c r="Q1017" s="19">
        <f t="shared" si="90"/>
        <v>2.8</v>
      </c>
      <c r="R1017" s="3">
        <f t="shared" si="91"/>
        <v>1.8398781250809837</v>
      </c>
      <c r="S1017" s="3">
        <f t="shared" si="92"/>
        <v>9.7039473684210537E-2</v>
      </c>
      <c r="T1017" s="9">
        <f t="shared" si="93"/>
        <v>0</v>
      </c>
      <c r="U1017" s="9">
        <f t="shared" si="94"/>
        <v>6</v>
      </c>
      <c r="V1017" s="9">
        <f t="shared" si="95"/>
        <v>2</v>
      </c>
    </row>
    <row r="1018" spans="1:22" x14ac:dyDescent="0.25">
      <c r="A1018" t="s">
        <v>3938</v>
      </c>
      <c r="B1018" s="32" t="s">
        <v>2556</v>
      </c>
      <c r="C1018" t="s">
        <v>202</v>
      </c>
      <c r="D1018" t="s">
        <v>106</v>
      </c>
      <c r="E1018" s="9">
        <v>7</v>
      </c>
      <c r="F1018" s="9">
        <v>0</v>
      </c>
      <c r="G1018" s="9">
        <v>0</v>
      </c>
      <c r="H1018" s="9">
        <v>0</v>
      </c>
      <c r="I1018" s="9">
        <v>1</v>
      </c>
      <c r="J1018" s="9">
        <v>1</v>
      </c>
      <c r="K1018">
        <v>8.3999999999999986</v>
      </c>
      <c r="L1018" s="9">
        <v>0</v>
      </c>
      <c r="M1018" s="19">
        <v>0</v>
      </c>
      <c r="N1018" s="19">
        <v>9</v>
      </c>
      <c r="O1018" s="19">
        <v>2</v>
      </c>
      <c r="P1018" s="19">
        <v>7</v>
      </c>
      <c r="Q1018" s="19">
        <f t="shared" si="90"/>
        <v>8.3999999999999986</v>
      </c>
      <c r="R1018" s="3">
        <f t="shared" si="91"/>
        <v>3.7066279701490017</v>
      </c>
      <c r="S1018" s="3">
        <f t="shared" si="92"/>
        <v>0.16635338345864661</v>
      </c>
      <c r="T1018" s="9">
        <f t="shared" si="93"/>
        <v>0</v>
      </c>
      <c r="U1018" s="9">
        <f t="shared" si="94"/>
        <v>9</v>
      </c>
      <c r="V1018" s="9">
        <f t="shared" si="95"/>
        <v>5</v>
      </c>
    </row>
    <row r="1019" spans="1:22" x14ac:dyDescent="0.25">
      <c r="A1019" t="s">
        <v>3900</v>
      </c>
      <c r="B1019" s="32" t="s">
        <v>2551</v>
      </c>
      <c r="C1019" t="s">
        <v>202</v>
      </c>
      <c r="D1019" t="s">
        <v>106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>
        <v>0</v>
      </c>
      <c r="L1019" s="9">
        <v>0</v>
      </c>
      <c r="M1019" s="19">
        <v>0</v>
      </c>
      <c r="N1019" s="19">
        <v>1</v>
      </c>
      <c r="O1019" s="19">
        <v>0</v>
      </c>
      <c r="P1019" s="19">
        <v>2</v>
      </c>
      <c r="Q1019" s="19">
        <f t="shared" si="90"/>
        <v>0</v>
      </c>
      <c r="R1019" s="3">
        <f t="shared" si="91"/>
        <v>0.62158156050806102</v>
      </c>
      <c r="S1019" s="3">
        <f t="shared" si="92"/>
        <v>4.9342105263157895E-2</v>
      </c>
      <c r="T1019" s="9">
        <f t="shared" si="93"/>
        <v>0</v>
      </c>
      <c r="U1019" s="9">
        <f t="shared" si="94"/>
        <v>2</v>
      </c>
      <c r="V1019" s="9">
        <f t="shared" si="95"/>
        <v>1</v>
      </c>
    </row>
    <row r="1020" spans="1:22" x14ac:dyDescent="0.25">
      <c r="A1020" t="s">
        <v>3909</v>
      </c>
      <c r="B1020" s="32" t="s">
        <v>2562</v>
      </c>
      <c r="C1020" t="s">
        <v>202</v>
      </c>
      <c r="D1020" t="s">
        <v>106</v>
      </c>
      <c r="E1020" s="9">
        <v>5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>
        <v>1.4</v>
      </c>
      <c r="L1020" s="9">
        <v>0</v>
      </c>
      <c r="M1020" s="19">
        <v>0</v>
      </c>
      <c r="N1020" s="19">
        <v>8</v>
      </c>
      <c r="O1020" s="19">
        <v>1</v>
      </c>
      <c r="P1020" s="19">
        <v>3</v>
      </c>
      <c r="Q1020" s="19">
        <f t="shared" si="90"/>
        <v>1.4</v>
      </c>
      <c r="R1020" s="3">
        <f t="shared" si="91"/>
        <v>2.5716402029314551</v>
      </c>
      <c r="S1020" s="3">
        <f t="shared" si="92"/>
        <v>0.12105263157894737</v>
      </c>
      <c r="T1020" s="9">
        <f t="shared" si="93"/>
        <v>0</v>
      </c>
      <c r="U1020" s="9">
        <f t="shared" si="94"/>
        <v>8</v>
      </c>
      <c r="V1020" s="9">
        <f t="shared" si="95"/>
        <v>3</v>
      </c>
    </row>
    <row r="1021" spans="1:22" x14ac:dyDescent="0.25">
      <c r="A1021" t="s">
        <v>4160</v>
      </c>
      <c r="B1021" s="32" t="s">
        <v>2167</v>
      </c>
      <c r="C1021" t="s">
        <v>202</v>
      </c>
      <c r="D1021" t="s">
        <v>4746</v>
      </c>
      <c r="E1021" s="9">
        <v>2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>
        <v>0</v>
      </c>
      <c r="L1021" s="9">
        <v>0</v>
      </c>
      <c r="M1021" s="19">
        <v>0</v>
      </c>
      <c r="N1021" s="19">
        <v>3</v>
      </c>
      <c r="O1021" s="19">
        <v>0</v>
      </c>
      <c r="P1021" s="19">
        <v>0</v>
      </c>
      <c r="Q1021" s="19">
        <f t="shared" si="90"/>
        <v>0</v>
      </c>
      <c r="R1021" s="3">
        <f t="shared" si="91"/>
        <v>0.99620491989562188</v>
      </c>
      <c r="S1021" s="3">
        <f t="shared" si="92"/>
        <v>8.2236842105263164E-2</v>
      </c>
      <c r="T1021" s="9">
        <f t="shared" si="93"/>
        <v>0</v>
      </c>
      <c r="U1021" s="9">
        <f t="shared" si="94"/>
        <v>3</v>
      </c>
      <c r="V1021" s="9">
        <f t="shared" si="95"/>
        <v>1</v>
      </c>
    </row>
    <row r="1022" spans="1:22" x14ac:dyDescent="0.25">
      <c r="A1022" t="s">
        <v>4061</v>
      </c>
      <c r="B1022" s="32" t="s">
        <v>2168</v>
      </c>
      <c r="C1022" t="s">
        <v>202</v>
      </c>
      <c r="D1022" t="s">
        <v>106</v>
      </c>
      <c r="E1022" s="9">
        <v>2</v>
      </c>
      <c r="F1022" s="9">
        <v>1</v>
      </c>
      <c r="G1022" s="9">
        <v>3</v>
      </c>
      <c r="H1022" s="9">
        <v>0</v>
      </c>
      <c r="I1022" s="9">
        <v>0</v>
      </c>
      <c r="J1022" s="9">
        <v>0</v>
      </c>
      <c r="K1022">
        <v>0</v>
      </c>
      <c r="L1022" s="9">
        <v>0</v>
      </c>
      <c r="M1022" s="19">
        <v>0</v>
      </c>
      <c r="N1022" s="19">
        <v>0</v>
      </c>
      <c r="O1022" s="19">
        <v>0</v>
      </c>
      <c r="P1022" s="19">
        <v>0</v>
      </c>
      <c r="Q1022" s="19">
        <f t="shared" si="90"/>
        <v>0</v>
      </c>
      <c r="R1022" s="3">
        <f t="shared" si="91"/>
        <v>1</v>
      </c>
      <c r="S1022" s="3">
        <f t="shared" si="92"/>
        <v>6.5789473684210523E-2</v>
      </c>
      <c r="T1022" s="9">
        <f t="shared" si="93"/>
        <v>0</v>
      </c>
      <c r="U1022" s="9">
        <f t="shared" si="94"/>
        <v>3</v>
      </c>
      <c r="V1022" s="9">
        <f t="shared" si="95"/>
        <v>1</v>
      </c>
    </row>
    <row r="1023" spans="1:22" x14ac:dyDescent="0.25">
      <c r="A1023" t="s">
        <v>4130</v>
      </c>
      <c r="B1023" s="32" t="s">
        <v>2165</v>
      </c>
      <c r="C1023" t="s">
        <v>202</v>
      </c>
      <c r="D1023" t="s">
        <v>4746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>
        <v>0</v>
      </c>
      <c r="L1023" s="9">
        <v>0</v>
      </c>
      <c r="M1023" s="19">
        <v>0</v>
      </c>
      <c r="N1023" s="19">
        <v>1</v>
      </c>
      <c r="O1023" s="19">
        <v>0</v>
      </c>
      <c r="P1023" s="19">
        <v>0</v>
      </c>
      <c r="Q1023" s="19">
        <f t="shared" si="90"/>
        <v>0</v>
      </c>
      <c r="R1023" s="3">
        <f t="shared" si="91"/>
        <v>0.28867513459481287</v>
      </c>
      <c r="S1023" s="3">
        <f t="shared" si="92"/>
        <v>3.2894736842105261E-2</v>
      </c>
      <c r="T1023" s="9">
        <f t="shared" si="93"/>
        <v>0</v>
      </c>
      <c r="U1023" s="9">
        <f t="shared" si="94"/>
        <v>1</v>
      </c>
      <c r="V1023" s="9">
        <f t="shared" si="95"/>
        <v>0</v>
      </c>
    </row>
    <row r="1024" spans="1:22" x14ac:dyDescent="0.25">
      <c r="A1024" t="s">
        <v>4218</v>
      </c>
      <c r="B1024" s="32" t="s">
        <v>2164</v>
      </c>
      <c r="C1024" t="s">
        <v>202</v>
      </c>
      <c r="D1024" t="s">
        <v>4746</v>
      </c>
      <c r="E1024" s="9">
        <v>0</v>
      </c>
      <c r="F1024" s="9">
        <v>0</v>
      </c>
      <c r="G1024" s="9">
        <v>0</v>
      </c>
      <c r="H1024" s="9">
        <v>2</v>
      </c>
      <c r="I1024" s="9">
        <v>0</v>
      </c>
      <c r="J1024" s="9">
        <v>0</v>
      </c>
      <c r="K1024">
        <v>0</v>
      </c>
      <c r="L1024" s="9">
        <v>0</v>
      </c>
      <c r="M1024" s="19">
        <v>0</v>
      </c>
      <c r="N1024" s="19">
        <v>0</v>
      </c>
      <c r="O1024" s="19">
        <v>0</v>
      </c>
      <c r="P1024" s="19">
        <v>0</v>
      </c>
      <c r="Q1024" s="19">
        <f t="shared" si="90"/>
        <v>0</v>
      </c>
      <c r="R1024" s="3">
        <f t="shared" si="91"/>
        <v>0.57735026918962573</v>
      </c>
      <c r="S1024" s="3">
        <f t="shared" si="92"/>
        <v>6.5789473684210523E-2</v>
      </c>
      <c r="T1024" s="9">
        <f t="shared" si="93"/>
        <v>0</v>
      </c>
      <c r="U1024" s="9">
        <f t="shared" si="94"/>
        <v>2</v>
      </c>
      <c r="V1024" s="9">
        <f t="shared" si="95"/>
        <v>1</v>
      </c>
    </row>
    <row r="1025" spans="1:22" x14ac:dyDescent="0.25">
      <c r="A1025" t="s">
        <v>3646</v>
      </c>
      <c r="B1025" s="32" t="s">
        <v>1758</v>
      </c>
      <c r="C1025" t="s">
        <v>202</v>
      </c>
      <c r="D1025" t="s">
        <v>119</v>
      </c>
      <c r="E1025" s="9">
        <v>1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>
        <v>0</v>
      </c>
      <c r="L1025" s="9">
        <v>0</v>
      </c>
      <c r="M1025" s="19">
        <v>0</v>
      </c>
      <c r="N1025" s="19">
        <v>5</v>
      </c>
      <c r="O1025" s="19">
        <v>0</v>
      </c>
      <c r="P1025" s="19">
        <v>0</v>
      </c>
      <c r="Q1025" s="19">
        <f t="shared" si="90"/>
        <v>0</v>
      </c>
      <c r="R1025" s="3">
        <f t="shared" si="91"/>
        <v>1.4459976109624424</v>
      </c>
      <c r="S1025" s="3">
        <f t="shared" si="92"/>
        <v>9.8684210526315791E-2</v>
      </c>
      <c r="T1025" s="9">
        <f t="shared" si="93"/>
        <v>0</v>
      </c>
      <c r="U1025" s="9">
        <f t="shared" si="94"/>
        <v>5</v>
      </c>
      <c r="V1025" s="9">
        <f t="shared" si="95"/>
        <v>2</v>
      </c>
    </row>
    <row r="1026" spans="1:22" x14ac:dyDescent="0.25">
      <c r="A1026" t="s">
        <v>3518</v>
      </c>
      <c r="B1026" s="32" t="s">
        <v>1424</v>
      </c>
      <c r="C1026" t="s">
        <v>202</v>
      </c>
      <c r="D1026" t="s">
        <v>113</v>
      </c>
      <c r="E1026" s="9">
        <v>0</v>
      </c>
      <c r="F1026" s="9">
        <v>0</v>
      </c>
      <c r="G1026" s="9">
        <v>1</v>
      </c>
      <c r="H1026" s="9">
        <v>2</v>
      </c>
      <c r="I1026" s="9">
        <v>1</v>
      </c>
      <c r="J1026" s="9">
        <v>0</v>
      </c>
      <c r="K1026">
        <v>0</v>
      </c>
      <c r="L1026" s="9">
        <v>1.4</v>
      </c>
      <c r="M1026" s="19">
        <v>1</v>
      </c>
      <c r="N1026" s="19">
        <v>0</v>
      </c>
      <c r="O1026" s="19">
        <v>0</v>
      </c>
      <c r="P1026" s="19">
        <v>0</v>
      </c>
      <c r="Q1026" s="19">
        <f t="shared" ref="Q1026:Q1089" si="96">IFERROR(AVERAGEIF(K1026:K1026,"&lt;&gt;0"),0)</f>
        <v>0</v>
      </c>
      <c r="R1026" s="3">
        <f t="shared" ref="R1026:R1089" si="97">_xlfn.STDEV.S(E1026:P1026)</f>
        <v>0.71010029167887567</v>
      </c>
      <c r="S1026" s="3">
        <f t="shared" ref="S1026:S1089" si="98">IFERROR(AVERAGEIF(E1026:P1026,"&lt;&gt;0")/30.4,0)</f>
        <v>4.2105263157894743E-2</v>
      </c>
      <c r="T1026" s="9">
        <f t="shared" ref="T1026:T1089" si="99">MIN(E1026:P1026)</f>
        <v>0</v>
      </c>
      <c r="U1026" s="9">
        <f t="shared" ref="U1026:U1089" si="100">MAX(E1026:P1026)</f>
        <v>2</v>
      </c>
      <c r="V1026" s="9">
        <f t="shared" ref="V1026:V1089" si="101">MROUND(ROUND(_xlfn.NORM.S.INV($Y$1)*R1026*1,1),1)</f>
        <v>1</v>
      </c>
    </row>
    <row r="1027" spans="1:22" x14ac:dyDescent="0.25">
      <c r="A1027" t="s">
        <v>3518</v>
      </c>
      <c r="B1027" s="32" t="s">
        <v>1424</v>
      </c>
      <c r="C1027" t="s">
        <v>202</v>
      </c>
      <c r="D1027" t="s">
        <v>106</v>
      </c>
      <c r="E1027" s="9">
        <v>0</v>
      </c>
      <c r="F1027" s="9">
        <v>0</v>
      </c>
      <c r="G1027" s="9">
        <v>1</v>
      </c>
      <c r="H1027" s="9">
        <v>1</v>
      </c>
      <c r="I1027" s="9">
        <v>0</v>
      </c>
      <c r="J1027" s="9">
        <v>0</v>
      </c>
      <c r="K1027">
        <v>0</v>
      </c>
      <c r="L1027" s="9">
        <v>0</v>
      </c>
      <c r="M1027" s="19">
        <v>0</v>
      </c>
      <c r="N1027" s="19">
        <v>1</v>
      </c>
      <c r="O1027" s="19">
        <v>0</v>
      </c>
      <c r="P1027" s="19">
        <v>1</v>
      </c>
      <c r="Q1027" s="19">
        <f t="shared" si="96"/>
        <v>0</v>
      </c>
      <c r="R1027" s="3">
        <f t="shared" si="97"/>
        <v>0.49236596391733095</v>
      </c>
      <c r="S1027" s="3">
        <f t="shared" si="98"/>
        <v>3.2894736842105261E-2</v>
      </c>
      <c r="T1027" s="9">
        <f t="shared" si="99"/>
        <v>0</v>
      </c>
      <c r="U1027" s="9">
        <f t="shared" si="100"/>
        <v>1</v>
      </c>
      <c r="V1027" s="9">
        <f t="shared" si="101"/>
        <v>1</v>
      </c>
    </row>
    <row r="1028" spans="1:22" x14ac:dyDescent="0.25">
      <c r="A1028" t="s">
        <v>3518</v>
      </c>
      <c r="B1028" s="32" t="s">
        <v>1424</v>
      </c>
      <c r="C1028" t="s">
        <v>202</v>
      </c>
      <c r="D1028" t="s">
        <v>4746</v>
      </c>
      <c r="E1028" s="9">
        <v>0</v>
      </c>
      <c r="F1028" s="9">
        <v>0</v>
      </c>
      <c r="G1028" s="9">
        <v>0</v>
      </c>
      <c r="H1028" s="9">
        <v>0</v>
      </c>
      <c r="I1028" s="9">
        <v>1</v>
      </c>
      <c r="J1028" s="9">
        <v>1</v>
      </c>
      <c r="K1028">
        <v>0</v>
      </c>
      <c r="L1028" s="9">
        <v>2.8</v>
      </c>
      <c r="M1028" s="19">
        <v>2</v>
      </c>
      <c r="N1028" s="19">
        <v>0</v>
      </c>
      <c r="O1028" s="19">
        <v>0</v>
      </c>
      <c r="P1028" s="19">
        <v>0</v>
      </c>
      <c r="Q1028" s="19">
        <f t="shared" si="96"/>
        <v>0</v>
      </c>
      <c r="R1028" s="3">
        <f t="shared" si="97"/>
        <v>0.95282673549748165</v>
      </c>
      <c r="S1028" s="3">
        <f t="shared" si="98"/>
        <v>5.5921052631578948E-2</v>
      </c>
      <c r="T1028" s="9">
        <f t="shared" si="99"/>
        <v>0</v>
      </c>
      <c r="U1028" s="9">
        <f t="shared" si="100"/>
        <v>2.8</v>
      </c>
      <c r="V1028" s="9">
        <f t="shared" si="101"/>
        <v>1</v>
      </c>
    </row>
    <row r="1029" spans="1:22" x14ac:dyDescent="0.25">
      <c r="A1029" t="s">
        <v>3517</v>
      </c>
      <c r="B1029" s="32" t="s">
        <v>1422</v>
      </c>
      <c r="C1029" t="s">
        <v>202</v>
      </c>
      <c r="D1029" t="s">
        <v>5604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>
        <v>0</v>
      </c>
      <c r="L1029" s="9">
        <v>0</v>
      </c>
      <c r="M1029" s="19">
        <v>0</v>
      </c>
      <c r="N1029" s="19">
        <v>0</v>
      </c>
      <c r="O1029" s="19">
        <v>0</v>
      </c>
      <c r="P1029" s="19">
        <v>1</v>
      </c>
      <c r="Q1029" s="19">
        <f t="shared" si="96"/>
        <v>0</v>
      </c>
      <c r="R1029" s="3">
        <f t="shared" si="97"/>
        <v>0.28867513459481287</v>
      </c>
      <c r="S1029" s="3">
        <f t="shared" si="98"/>
        <v>3.2894736842105261E-2</v>
      </c>
      <c r="T1029" s="9">
        <f t="shared" si="99"/>
        <v>0</v>
      </c>
      <c r="U1029" s="9">
        <f t="shared" si="100"/>
        <v>1</v>
      </c>
      <c r="V1029" s="9">
        <f t="shared" si="101"/>
        <v>0</v>
      </c>
    </row>
    <row r="1030" spans="1:22" x14ac:dyDescent="0.25">
      <c r="A1030" t="s">
        <v>3517</v>
      </c>
      <c r="B1030" s="32" t="s">
        <v>1422</v>
      </c>
      <c r="C1030" t="s">
        <v>202</v>
      </c>
      <c r="D1030" t="s">
        <v>113</v>
      </c>
      <c r="E1030" s="9">
        <v>0</v>
      </c>
      <c r="F1030" s="9">
        <v>0</v>
      </c>
      <c r="G1030" s="9">
        <v>0</v>
      </c>
      <c r="H1030" s="9">
        <v>1</v>
      </c>
      <c r="I1030" s="9">
        <v>0</v>
      </c>
      <c r="J1030" s="9">
        <v>0</v>
      </c>
      <c r="K1030">
        <v>2.8</v>
      </c>
      <c r="L1030" s="9">
        <v>0</v>
      </c>
      <c r="M1030" s="19">
        <v>0</v>
      </c>
      <c r="N1030" s="19">
        <v>0</v>
      </c>
      <c r="O1030" s="19">
        <v>0</v>
      </c>
      <c r="P1030" s="19">
        <v>0</v>
      </c>
      <c r="Q1030" s="19">
        <f t="shared" si="96"/>
        <v>2.8</v>
      </c>
      <c r="R1030" s="3">
        <f t="shared" si="97"/>
        <v>0.83321211239541171</v>
      </c>
      <c r="S1030" s="3">
        <f t="shared" si="98"/>
        <v>6.25E-2</v>
      </c>
      <c r="T1030" s="9">
        <f t="shared" si="99"/>
        <v>0</v>
      </c>
      <c r="U1030" s="9">
        <f t="shared" si="100"/>
        <v>2.8</v>
      </c>
      <c r="V1030" s="9">
        <f t="shared" si="101"/>
        <v>1</v>
      </c>
    </row>
    <row r="1031" spans="1:22" x14ac:dyDescent="0.25">
      <c r="A1031" t="s">
        <v>3517</v>
      </c>
      <c r="B1031" s="32" t="s">
        <v>1422</v>
      </c>
      <c r="C1031" t="s">
        <v>202</v>
      </c>
      <c r="D1031" t="s">
        <v>106</v>
      </c>
      <c r="E1031" s="9">
        <v>0</v>
      </c>
      <c r="F1031" s="9">
        <v>0</v>
      </c>
      <c r="G1031" s="9">
        <v>1</v>
      </c>
      <c r="H1031" s="9">
        <v>1</v>
      </c>
      <c r="I1031" s="9">
        <v>0</v>
      </c>
      <c r="J1031" s="9">
        <v>0</v>
      </c>
      <c r="K1031">
        <v>0</v>
      </c>
      <c r="L1031" s="9">
        <v>0</v>
      </c>
      <c r="M1031" s="19">
        <v>1</v>
      </c>
      <c r="N1031" s="19">
        <v>1</v>
      </c>
      <c r="O1031" s="19">
        <v>1</v>
      </c>
      <c r="P1031" s="19">
        <v>3</v>
      </c>
      <c r="Q1031" s="19">
        <f t="shared" si="96"/>
        <v>0</v>
      </c>
      <c r="R1031" s="3">
        <f t="shared" si="97"/>
        <v>0.88762536459859454</v>
      </c>
      <c r="S1031" s="3">
        <f t="shared" si="98"/>
        <v>4.3859649122807015E-2</v>
      </c>
      <c r="T1031" s="9">
        <f t="shared" si="99"/>
        <v>0</v>
      </c>
      <c r="U1031" s="9">
        <f t="shared" si="100"/>
        <v>3</v>
      </c>
      <c r="V1031" s="9">
        <f t="shared" si="101"/>
        <v>1</v>
      </c>
    </row>
    <row r="1032" spans="1:22" x14ac:dyDescent="0.25">
      <c r="A1032" t="s">
        <v>3517</v>
      </c>
      <c r="B1032" s="32" t="s">
        <v>1422</v>
      </c>
      <c r="C1032" t="s">
        <v>202</v>
      </c>
      <c r="D1032" t="s">
        <v>109</v>
      </c>
      <c r="E1032" s="9">
        <v>0</v>
      </c>
      <c r="F1032" s="9">
        <v>0</v>
      </c>
      <c r="G1032" s="9">
        <v>1</v>
      </c>
      <c r="H1032" s="9">
        <v>0</v>
      </c>
      <c r="I1032" s="9">
        <v>0</v>
      </c>
      <c r="J1032" s="9">
        <v>0</v>
      </c>
      <c r="K1032">
        <v>0</v>
      </c>
      <c r="L1032" s="9">
        <v>4.1999999999999993</v>
      </c>
      <c r="M1032" s="19">
        <v>1</v>
      </c>
      <c r="N1032" s="19">
        <v>1</v>
      </c>
      <c r="O1032" s="19">
        <v>1</v>
      </c>
      <c r="P1032" s="19">
        <v>0</v>
      </c>
      <c r="Q1032" s="19">
        <f t="shared" si="96"/>
        <v>0</v>
      </c>
      <c r="R1032" s="3">
        <f t="shared" si="97"/>
        <v>1.2074265144839198</v>
      </c>
      <c r="S1032" s="3">
        <f t="shared" si="98"/>
        <v>5.3947368421052633E-2</v>
      </c>
      <c r="T1032" s="9">
        <f t="shared" si="99"/>
        <v>0</v>
      </c>
      <c r="U1032" s="9">
        <f t="shared" si="100"/>
        <v>4.1999999999999993</v>
      </c>
      <c r="V1032" s="9">
        <f t="shared" si="101"/>
        <v>2</v>
      </c>
    </row>
    <row r="1033" spans="1:22" x14ac:dyDescent="0.25">
      <c r="A1033" t="s">
        <v>3517</v>
      </c>
      <c r="B1033" s="32" t="s">
        <v>1422</v>
      </c>
      <c r="C1033" t="s">
        <v>202</v>
      </c>
      <c r="D1033" t="s">
        <v>4746</v>
      </c>
      <c r="E1033" s="9">
        <v>0</v>
      </c>
      <c r="F1033" s="9">
        <v>1</v>
      </c>
      <c r="G1033" s="9">
        <v>2</v>
      </c>
      <c r="H1033" s="9">
        <v>0</v>
      </c>
      <c r="I1033" s="9">
        <v>3</v>
      </c>
      <c r="J1033" s="9">
        <v>3</v>
      </c>
      <c r="K1033">
        <v>2.8</v>
      </c>
      <c r="L1033" s="9">
        <v>1.4</v>
      </c>
      <c r="M1033" s="19">
        <v>0</v>
      </c>
      <c r="N1033" s="19">
        <v>2</v>
      </c>
      <c r="O1033" s="19">
        <v>1</v>
      </c>
      <c r="P1033" s="19">
        <v>0</v>
      </c>
      <c r="Q1033" s="19">
        <f t="shared" si="96"/>
        <v>2.8</v>
      </c>
      <c r="R1033" s="3">
        <f t="shared" si="97"/>
        <v>1.2034042621587382</v>
      </c>
      <c r="S1033" s="3">
        <f t="shared" si="98"/>
        <v>6.6611842105263178E-2</v>
      </c>
      <c r="T1033" s="9">
        <f t="shared" si="99"/>
        <v>0</v>
      </c>
      <c r="U1033" s="9">
        <f t="shared" si="100"/>
        <v>3</v>
      </c>
      <c r="V1033" s="9">
        <f t="shared" si="101"/>
        <v>2</v>
      </c>
    </row>
    <row r="1034" spans="1:22" x14ac:dyDescent="0.25">
      <c r="A1034" t="s">
        <v>3519</v>
      </c>
      <c r="B1034" s="32" t="s">
        <v>1426</v>
      </c>
      <c r="C1034" t="s">
        <v>202</v>
      </c>
      <c r="D1034" t="s">
        <v>113</v>
      </c>
      <c r="E1034" s="9">
        <v>1</v>
      </c>
      <c r="F1034" s="9">
        <v>1</v>
      </c>
      <c r="G1034" s="9">
        <v>0</v>
      </c>
      <c r="H1034" s="9">
        <v>2</v>
      </c>
      <c r="I1034" s="9">
        <v>2</v>
      </c>
      <c r="J1034" s="9">
        <v>0</v>
      </c>
      <c r="K1034">
        <v>2.8</v>
      </c>
      <c r="L1034" s="9">
        <v>2.8</v>
      </c>
      <c r="M1034" s="19">
        <v>1</v>
      </c>
      <c r="N1034" s="19">
        <v>0</v>
      </c>
      <c r="O1034" s="19">
        <v>0</v>
      </c>
      <c r="P1034" s="19">
        <v>0</v>
      </c>
      <c r="Q1034" s="19">
        <f t="shared" si="96"/>
        <v>2.8</v>
      </c>
      <c r="R1034" s="3">
        <f t="shared" si="97"/>
        <v>1.1057699908784251</v>
      </c>
      <c r="S1034" s="3">
        <f t="shared" si="98"/>
        <v>5.9210526315789484E-2</v>
      </c>
      <c r="T1034" s="9">
        <f t="shared" si="99"/>
        <v>0</v>
      </c>
      <c r="U1034" s="9">
        <f t="shared" si="100"/>
        <v>2.8</v>
      </c>
      <c r="V1034" s="9">
        <f t="shared" si="101"/>
        <v>1</v>
      </c>
    </row>
    <row r="1035" spans="1:22" x14ac:dyDescent="0.25">
      <c r="A1035" t="s">
        <v>3519</v>
      </c>
      <c r="B1035" s="32" t="s">
        <v>1426</v>
      </c>
      <c r="C1035" t="s">
        <v>202</v>
      </c>
      <c r="D1035" t="s">
        <v>106</v>
      </c>
      <c r="E1035" s="9">
        <v>2</v>
      </c>
      <c r="F1035" s="9">
        <v>1</v>
      </c>
      <c r="G1035" s="9">
        <v>1</v>
      </c>
      <c r="H1035" s="9">
        <v>0</v>
      </c>
      <c r="I1035" s="9">
        <v>0</v>
      </c>
      <c r="J1035" s="9">
        <v>0</v>
      </c>
      <c r="K1035">
        <v>0</v>
      </c>
      <c r="L1035" s="9">
        <v>0</v>
      </c>
      <c r="M1035" s="19">
        <v>0</v>
      </c>
      <c r="N1035" s="19">
        <v>0</v>
      </c>
      <c r="O1035" s="19">
        <v>0</v>
      </c>
      <c r="P1035" s="19">
        <v>0</v>
      </c>
      <c r="Q1035" s="19">
        <f t="shared" si="96"/>
        <v>0</v>
      </c>
      <c r="R1035" s="3">
        <f t="shared" si="97"/>
        <v>0.6513389472789296</v>
      </c>
      <c r="S1035" s="3">
        <f t="shared" si="98"/>
        <v>4.3859649122807015E-2</v>
      </c>
      <c r="T1035" s="9">
        <f t="shared" si="99"/>
        <v>0</v>
      </c>
      <c r="U1035" s="9">
        <f t="shared" si="100"/>
        <v>2</v>
      </c>
      <c r="V1035" s="9">
        <f t="shared" si="101"/>
        <v>1</v>
      </c>
    </row>
    <row r="1036" spans="1:22" x14ac:dyDescent="0.25">
      <c r="A1036" t="s">
        <v>3519</v>
      </c>
      <c r="B1036" s="32" t="s">
        <v>1426</v>
      </c>
      <c r="C1036" t="s">
        <v>202</v>
      </c>
      <c r="D1036" t="s">
        <v>109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>
        <v>0</v>
      </c>
      <c r="L1036" s="9">
        <v>1.4</v>
      </c>
      <c r="M1036" s="19">
        <v>0</v>
      </c>
      <c r="N1036" s="19">
        <v>1</v>
      </c>
      <c r="O1036" s="19">
        <v>1</v>
      </c>
      <c r="P1036" s="19">
        <v>0</v>
      </c>
      <c r="Q1036" s="19">
        <f t="shared" si="96"/>
        <v>0</v>
      </c>
      <c r="R1036" s="3">
        <f t="shared" si="97"/>
        <v>0.52194275780418908</v>
      </c>
      <c r="S1036" s="3">
        <f t="shared" si="98"/>
        <v>3.7280701754385963E-2</v>
      </c>
      <c r="T1036" s="9">
        <f t="shared" si="99"/>
        <v>0</v>
      </c>
      <c r="U1036" s="9">
        <f t="shared" si="100"/>
        <v>1.4</v>
      </c>
      <c r="V1036" s="9">
        <f t="shared" si="101"/>
        <v>1</v>
      </c>
    </row>
    <row r="1037" spans="1:22" x14ac:dyDescent="0.25">
      <c r="A1037" t="s">
        <v>3519</v>
      </c>
      <c r="B1037" s="32" t="s">
        <v>1426</v>
      </c>
      <c r="C1037" t="s">
        <v>202</v>
      </c>
      <c r="D1037" t="s">
        <v>4746</v>
      </c>
      <c r="E1037" s="9">
        <v>0</v>
      </c>
      <c r="F1037" s="9">
        <v>3</v>
      </c>
      <c r="G1037" s="9">
        <v>0</v>
      </c>
      <c r="H1037" s="9">
        <v>2</v>
      </c>
      <c r="I1037" s="9">
        <v>1</v>
      </c>
      <c r="J1037" s="9">
        <v>3</v>
      </c>
      <c r="K1037">
        <v>2.8</v>
      </c>
      <c r="L1037" s="9">
        <v>0</v>
      </c>
      <c r="M1037" s="19">
        <v>0</v>
      </c>
      <c r="N1037" s="19">
        <v>1</v>
      </c>
      <c r="O1037" s="19">
        <v>0</v>
      </c>
      <c r="P1037" s="19">
        <v>0</v>
      </c>
      <c r="Q1037" s="19">
        <f t="shared" si="96"/>
        <v>2.8</v>
      </c>
      <c r="R1037" s="3">
        <f t="shared" si="97"/>
        <v>1.2858201014657273</v>
      </c>
      <c r="S1037" s="3">
        <f t="shared" si="98"/>
        <v>7.0175438596491224E-2</v>
      </c>
      <c r="T1037" s="9">
        <f t="shared" si="99"/>
        <v>0</v>
      </c>
      <c r="U1037" s="9">
        <f t="shared" si="100"/>
        <v>3</v>
      </c>
      <c r="V1037" s="9">
        <f t="shared" si="101"/>
        <v>2</v>
      </c>
    </row>
    <row r="1038" spans="1:22" x14ac:dyDescent="0.25">
      <c r="A1038" t="s">
        <v>558</v>
      </c>
      <c r="B1038" s="32" t="s">
        <v>159</v>
      </c>
      <c r="C1038" t="s">
        <v>202</v>
      </c>
      <c r="D1038" t="s">
        <v>5604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>
        <v>0</v>
      </c>
      <c r="L1038" s="9">
        <v>0</v>
      </c>
      <c r="M1038" s="19">
        <v>0</v>
      </c>
      <c r="N1038" s="19">
        <v>0</v>
      </c>
      <c r="O1038" s="19">
        <v>8</v>
      </c>
      <c r="P1038" s="19">
        <v>0</v>
      </c>
      <c r="Q1038" s="19">
        <f t="shared" si="96"/>
        <v>0</v>
      </c>
      <c r="R1038" s="3">
        <f t="shared" si="97"/>
        <v>2.3094010767585029</v>
      </c>
      <c r="S1038" s="3">
        <f t="shared" si="98"/>
        <v>0.26315789473684209</v>
      </c>
      <c r="T1038" s="9">
        <f t="shared" si="99"/>
        <v>0</v>
      </c>
      <c r="U1038" s="9">
        <f t="shared" si="100"/>
        <v>8</v>
      </c>
      <c r="V1038" s="9">
        <f t="shared" si="101"/>
        <v>3</v>
      </c>
    </row>
    <row r="1039" spans="1:22" x14ac:dyDescent="0.25">
      <c r="A1039" t="s">
        <v>558</v>
      </c>
      <c r="B1039" s="32" t="s">
        <v>159</v>
      </c>
      <c r="C1039" t="s">
        <v>202</v>
      </c>
      <c r="D1039" t="s">
        <v>113</v>
      </c>
      <c r="E1039" s="9">
        <v>0</v>
      </c>
      <c r="F1039" s="9">
        <v>2</v>
      </c>
      <c r="G1039" s="9">
        <v>1</v>
      </c>
      <c r="H1039" s="9">
        <v>0</v>
      </c>
      <c r="I1039" s="9">
        <v>0</v>
      </c>
      <c r="J1039" s="9">
        <v>0</v>
      </c>
      <c r="K1039">
        <v>4.1999999999999993</v>
      </c>
      <c r="L1039" s="9">
        <v>0</v>
      </c>
      <c r="M1039" s="19">
        <v>1</v>
      </c>
      <c r="N1039" s="19">
        <v>0</v>
      </c>
      <c r="O1039" s="19">
        <v>1</v>
      </c>
      <c r="P1039" s="19">
        <v>0</v>
      </c>
      <c r="Q1039" s="19">
        <f t="shared" si="96"/>
        <v>4.1999999999999993</v>
      </c>
      <c r="R1039" s="3">
        <f t="shared" si="97"/>
        <v>1.2644318403092665</v>
      </c>
      <c r="S1039" s="3">
        <f t="shared" si="98"/>
        <v>6.0526315789473685E-2</v>
      </c>
      <c r="T1039" s="9">
        <f t="shared" si="99"/>
        <v>0</v>
      </c>
      <c r="U1039" s="9">
        <f t="shared" si="100"/>
        <v>4.1999999999999993</v>
      </c>
      <c r="V1039" s="9">
        <f t="shared" si="101"/>
        <v>2</v>
      </c>
    </row>
    <row r="1040" spans="1:22" x14ac:dyDescent="0.25">
      <c r="A1040" t="s">
        <v>558</v>
      </c>
      <c r="B1040" s="32" t="s">
        <v>159</v>
      </c>
      <c r="C1040" t="s">
        <v>202</v>
      </c>
      <c r="D1040" t="s">
        <v>106</v>
      </c>
      <c r="E1040" s="9">
        <v>0</v>
      </c>
      <c r="F1040" s="9">
        <v>5</v>
      </c>
      <c r="G1040" s="9">
        <v>2</v>
      </c>
      <c r="H1040" s="9">
        <v>2</v>
      </c>
      <c r="I1040" s="9">
        <v>6</v>
      </c>
      <c r="J1040" s="9">
        <v>0</v>
      </c>
      <c r="K1040">
        <v>35</v>
      </c>
      <c r="L1040" s="9">
        <v>1.4</v>
      </c>
      <c r="M1040" s="19">
        <v>0</v>
      </c>
      <c r="N1040" s="19">
        <v>1</v>
      </c>
      <c r="O1040" s="19">
        <v>1</v>
      </c>
      <c r="P1040" s="19">
        <v>0</v>
      </c>
      <c r="Q1040" s="19">
        <f t="shared" si="96"/>
        <v>35</v>
      </c>
      <c r="R1040" s="3">
        <f t="shared" si="97"/>
        <v>9.8180260930411247</v>
      </c>
      <c r="S1040" s="3">
        <f t="shared" si="98"/>
        <v>0.21957236842105263</v>
      </c>
      <c r="T1040" s="9">
        <f t="shared" si="99"/>
        <v>0</v>
      </c>
      <c r="U1040" s="9">
        <f t="shared" si="100"/>
        <v>35</v>
      </c>
      <c r="V1040" s="9">
        <f t="shared" si="101"/>
        <v>13</v>
      </c>
    </row>
    <row r="1041" spans="1:22" x14ac:dyDescent="0.25">
      <c r="A1041" t="s">
        <v>558</v>
      </c>
      <c r="B1041" s="32" t="s">
        <v>159</v>
      </c>
      <c r="C1041" t="s">
        <v>202</v>
      </c>
      <c r="D1041" t="s">
        <v>108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>
        <v>0</v>
      </c>
      <c r="L1041" s="9">
        <v>0</v>
      </c>
      <c r="M1041" s="19">
        <v>0</v>
      </c>
      <c r="N1041" s="19">
        <v>0</v>
      </c>
      <c r="O1041" s="19">
        <v>0</v>
      </c>
      <c r="P1041" s="19">
        <v>4</v>
      </c>
      <c r="Q1041" s="19">
        <f t="shared" si="96"/>
        <v>0</v>
      </c>
      <c r="R1041" s="3">
        <f t="shared" si="97"/>
        <v>1.1547005383792515</v>
      </c>
      <c r="S1041" s="3">
        <f t="shared" si="98"/>
        <v>0.13157894736842105</v>
      </c>
      <c r="T1041" s="9">
        <f t="shared" si="99"/>
        <v>0</v>
      </c>
      <c r="U1041" s="9">
        <f t="shared" si="100"/>
        <v>4</v>
      </c>
      <c r="V1041" s="9">
        <f t="shared" si="101"/>
        <v>2</v>
      </c>
    </row>
    <row r="1042" spans="1:22" x14ac:dyDescent="0.25">
      <c r="A1042" t="s">
        <v>558</v>
      </c>
      <c r="B1042" s="32" t="s">
        <v>159</v>
      </c>
      <c r="C1042" t="s">
        <v>202</v>
      </c>
      <c r="D1042" t="s">
        <v>2214</v>
      </c>
      <c r="E1042" s="9">
        <v>0</v>
      </c>
      <c r="F1042" s="9">
        <v>3</v>
      </c>
      <c r="G1042" s="9">
        <v>2</v>
      </c>
      <c r="H1042" s="9">
        <v>0</v>
      </c>
      <c r="I1042" s="9">
        <v>0</v>
      </c>
      <c r="J1042" s="9">
        <v>0</v>
      </c>
      <c r="K1042">
        <v>0</v>
      </c>
      <c r="L1042" s="9">
        <v>0</v>
      </c>
      <c r="M1042" s="19">
        <v>0</v>
      </c>
      <c r="N1042" s="19">
        <v>0</v>
      </c>
      <c r="O1042" s="19">
        <v>0</v>
      </c>
      <c r="P1042" s="19">
        <v>0</v>
      </c>
      <c r="Q1042" s="19">
        <f t="shared" si="96"/>
        <v>0</v>
      </c>
      <c r="R1042" s="3">
        <f t="shared" si="97"/>
        <v>0.99620491989562188</v>
      </c>
      <c r="S1042" s="3">
        <f t="shared" si="98"/>
        <v>8.2236842105263164E-2</v>
      </c>
      <c r="T1042" s="9">
        <f t="shared" si="99"/>
        <v>0</v>
      </c>
      <c r="U1042" s="9">
        <f t="shared" si="100"/>
        <v>3</v>
      </c>
      <c r="V1042" s="9">
        <f t="shared" si="101"/>
        <v>1</v>
      </c>
    </row>
    <row r="1043" spans="1:22" x14ac:dyDescent="0.25">
      <c r="A1043" t="s">
        <v>558</v>
      </c>
      <c r="B1043" s="32" t="s">
        <v>159</v>
      </c>
      <c r="C1043" t="s">
        <v>202</v>
      </c>
      <c r="D1043" t="s">
        <v>109</v>
      </c>
      <c r="E1043" s="9">
        <v>0</v>
      </c>
      <c r="F1043" s="9">
        <v>0</v>
      </c>
      <c r="G1043" s="9">
        <v>2</v>
      </c>
      <c r="H1043" s="9">
        <v>4</v>
      </c>
      <c r="I1043" s="9">
        <v>3</v>
      </c>
      <c r="J1043" s="9">
        <v>1</v>
      </c>
      <c r="K1043">
        <v>1.4</v>
      </c>
      <c r="L1043" s="9">
        <v>4.1999999999999993</v>
      </c>
      <c r="M1043" s="19">
        <v>1</v>
      </c>
      <c r="N1043" s="19">
        <v>1</v>
      </c>
      <c r="O1043" s="19">
        <v>0</v>
      </c>
      <c r="P1043" s="19">
        <v>1</v>
      </c>
      <c r="Q1043" s="19">
        <f t="shared" si="96"/>
        <v>1.4</v>
      </c>
      <c r="R1043" s="3">
        <f t="shared" si="97"/>
        <v>1.470003092142697</v>
      </c>
      <c r="S1043" s="3">
        <f t="shared" si="98"/>
        <v>6.798245614035088E-2</v>
      </c>
      <c r="T1043" s="9">
        <f t="shared" si="99"/>
        <v>0</v>
      </c>
      <c r="U1043" s="9">
        <f t="shared" si="100"/>
        <v>4.1999999999999993</v>
      </c>
      <c r="V1043" s="9">
        <f t="shared" si="101"/>
        <v>2</v>
      </c>
    </row>
    <row r="1044" spans="1:22" x14ac:dyDescent="0.25">
      <c r="A1044" t="s">
        <v>558</v>
      </c>
      <c r="B1044" s="32" t="s">
        <v>159</v>
      </c>
      <c r="C1044" t="s">
        <v>202</v>
      </c>
      <c r="D1044" t="s">
        <v>4746</v>
      </c>
      <c r="E1044" s="9">
        <v>0</v>
      </c>
      <c r="F1044" s="9">
        <v>0</v>
      </c>
      <c r="G1044" s="9">
        <v>1</v>
      </c>
      <c r="H1044" s="9">
        <v>2</v>
      </c>
      <c r="I1044" s="9">
        <v>3</v>
      </c>
      <c r="J1044" s="9">
        <v>0</v>
      </c>
      <c r="K1044">
        <v>12.6</v>
      </c>
      <c r="L1044" s="9">
        <v>0</v>
      </c>
      <c r="M1044" s="19">
        <v>3</v>
      </c>
      <c r="N1044" s="19">
        <v>1</v>
      </c>
      <c r="O1044" s="19">
        <v>0</v>
      </c>
      <c r="P1044" s="19">
        <v>0</v>
      </c>
      <c r="Q1044" s="19">
        <f t="shared" si="96"/>
        <v>12.6</v>
      </c>
      <c r="R1044" s="3">
        <f t="shared" si="97"/>
        <v>3.5700352260379047</v>
      </c>
      <c r="S1044" s="3">
        <f t="shared" si="98"/>
        <v>0.12390350877192985</v>
      </c>
      <c r="T1044" s="9">
        <f t="shared" si="99"/>
        <v>0</v>
      </c>
      <c r="U1044" s="9">
        <f t="shared" si="100"/>
        <v>12.6</v>
      </c>
      <c r="V1044" s="9">
        <f t="shared" si="101"/>
        <v>5</v>
      </c>
    </row>
    <row r="1045" spans="1:22" x14ac:dyDescent="0.25">
      <c r="A1045" t="s">
        <v>2727</v>
      </c>
      <c r="B1045" s="32" t="s">
        <v>1934</v>
      </c>
      <c r="C1045" t="s">
        <v>202</v>
      </c>
      <c r="D1045" t="s">
        <v>5604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>
        <v>0</v>
      </c>
      <c r="L1045" s="9">
        <v>0</v>
      </c>
      <c r="M1045" s="19">
        <v>0</v>
      </c>
      <c r="N1045" s="19">
        <v>0</v>
      </c>
      <c r="O1045" s="19">
        <v>3</v>
      </c>
      <c r="P1045" s="19">
        <v>1</v>
      </c>
      <c r="Q1045" s="19">
        <f t="shared" si="96"/>
        <v>0</v>
      </c>
      <c r="R1045" s="3">
        <f t="shared" si="97"/>
        <v>0.88762536459859454</v>
      </c>
      <c r="S1045" s="3">
        <f t="shared" si="98"/>
        <v>6.5789473684210523E-2</v>
      </c>
      <c r="T1045" s="9">
        <f t="shared" si="99"/>
        <v>0</v>
      </c>
      <c r="U1045" s="9">
        <f t="shared" si="100"/>
        <v>3</v>
      </c>
      <c r="V1045" s="9">
        <f t="shared" si="101"/>
        <v>1</v>
      </c>
    </row>
    <row r="1046" spans="1:22" x14ac:dyDescent="0.25">
      <c r="A1046" t="s">
        <v>2727</v>
      </c>
      <c r="B1046" s="32" t="s">
        <v>1934</v>
      </c>
      <c r="C1046" t="s">
        <v>202</v>
      </c>
      <c r="D1046" t="s">
        <v>820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>
        <v>0</v>
      </c>
      <c r="L1046" s="9">
        <v>1.4</v>
      </c>
      <c r="M1046" s="19">
        <v>0</v>
      </c>
      <c r="N1046" s="19">
        <v>0</v>
      </c>
      <c r="O1046" s="19">
        <v>0</v>
      </c>
      <c r="P1046" s="19">
        <v>0</v>
      </c>
      <c r="Q1046" s="19">
        <f t="shared" si="96"/>
        <v>0</v>
      </c>
      <c r="R1046" s="3">
        <f t="shared" si="97"/>
        <v>0.404145188432738</v>
      </c>
      <c r="S1046" s="3">
        <f t="shared" si="98"/>
        <v>4.6052631578947366E-2</v>
      </c>
      <c r="T1046" s="9">
        <f t="shared" si="99"/>
        <v>0</v>
      </c>
      <c r="U1046" s="9">
        <f t="shared" si="100"/>
        <v>1.4</v>
      </c>
      <c r="V1046" s="9">
        <f t="shared" si="101"/>
        <v>1</v>
      </c>
    </row>
    <row r="1047" spans="1:22" x14ac:dyDescent="0.25">
      <c r="A1047" t="s">
        <v>2727</v>
      </c>
      <c r="B1047" s="32" t="s">
        <v>1934</v>
      </c>
      <c r="C1047" t="s">
        <v>202</v>
      </c>
      <c r="D1047" t="s">
        <v>4746</v>
      </c>
      <c r="E1047" s="9">
        <v>2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>
        <v>16.799999999999997</v>
      </c>
      <c r="L1047" s="9">
        <v>15.399999999999999</v>
      </c>
      <c r="M1047" s="19">
        <v>3</v>
      </c>
      <c r="N1047" s="19">
        <v>7</v>
      </c>
      <c r="O1047" s="19">
        <v>0</v>
      </c>
      <c r="P1047" s="19">
        <v>0</v>
      </c>
      <c r="Q1047" s="19">
        <f t="shared" si="96"/>
        <v>16.799999999999997</v>
      </c>
      <c r="R1047" s="3">
        <f t="shared" si="97"/>
        <v>6.168812075614106</v>
      </c>
      <c r="S1047" s="3">
        <f t="shared" si="98"/>
        <v>0.29078947368421054</v>
      </c>
      <c r="T1047" s="9">
        <f t="shared" si="99"/>
        <v>0</v>
      </c>
      <c r="U1047" s="9">
        <f t="shared" si="100"/>
        <v>16.799999999999997</v>
      </c>
      <c r="V1047" s="9">
        <f t="shared" si="101"/>
        <v>8</v>
      </c>
    </row>
    <row r="1048" spans="1:22" x14ac:dyDescent="0.25">
      <c r="A1048" t="s">
        <v>3826</v>
      </c>
      <c r="B1048" s="32" t="s">
        <v>2112</v>
      </c>
      <c r="C1048" t="s">
        <v>202</v>
      </c>
      <c r="D1048" t="s">
        <v>106</v>
      </c>
      <c r="E1048" s="9">
        <v>0</v>
      </c>
      <c r="F1048" s="9">
        <v>1</v>
      </c>
      <c r="G1048" s="9">
        <v>1</v>
      </c>
      <c r="H1048" s="9">
        <v>0</v>
      </c>
      <c r="I1048" s="9">
        <v>0</v>
      </c>
      <c r="J1048" s="9">
        <v>1</v>
      </c>
      <c r="K1048">
        <v>4.1999999999999993</v>
      </c>
      <c r="L1048" s="9">
        <v>2.8</v>
      </c>
      <c r="M1048" s="19">
        <v>1</v>
      </c>
      <c r="N1048" s="19">
        <v>0</v>
      </c>
      <c r="O1048" s="19">
        <v>1</v>
      </c>
      <c r="P1048" s="19">
        <v>0</v>
      </c>
      <c r="Q1048" s="19">
        <f t="shared" si="96"/>
        <v>4.1999999999999993</v>
      </c>
      <c r="R1048" s="3">
        <f t="shared" si="97"/>
        <v>1.2961481396815719</v>
      </c>
      <c r="S1048" s="3">
        <f t="shared" si="98"/>
        <v>5.6390977443609019E-2</v>
      </c>
      <c r="T1048" s="9">
        <f t="shared" si="99"/>
        <v>0</v>
      </c>
      <c r="U1048" s="9">
        <f t="shared" si="100"/>
        <v>4.1999999999999993</v>
      </c>
      <c r="V1048" s="9">
        <f t="shared" si="101"/>
        <v>2</v>
      </c>
    </row>
    <row r="1049" spans="1:22" x14ac:dyDescent="0.25">
      <c r="A1049" t="s">
        <v>4133</v>
      </c>
      <c r="B1049" s="32" t="s">
        <v>2062</v>
      </c>
      <c r="C1049" t="s">
        <v>202</v>
      </c>
      <c r="D1049" t="s">
        <v>113</v>
      </c>
      <c r="E1049" s="9">
        <v>1</v>
      </c>
      <c r="F1049" s="9">
        <v>0</v>
      </c>
      <c r="G1049" s="9">
        <v>0</v>
      </c>
      <c r="H1049" s="9">
        <v>0</v>
      </c>
      <c r="I1049" s="9">
        <v>1</v>
      </c>
      <c r="J1049" s="9">
        <v>1</v>
      </c>
      <c r="K1049">
        <v>5.6</v>
      </c>
      <c r="L1049" s="9">
        <v>1.4</v>
      </c>
      <c r="M1049" s="19">
        <v>2</v>
      </c>
      <c r="N1049" s="19">
        <v>3</v>
      </c>
      <c r="O1049" s="19">
        <v>1</v>
      </c>
      <c r="P1049" s="19">
        <v>0</v>
      </c>
      <c r="Q1049" s="19">
        <f t="shared" si="96"/>
        <v>5.6</v>
      </c>
      <c r="R1049" s="3">
        <f t="shared" si="97"/>
        <v>1.6233149771845004</v>
      </c>
      <c r="S1049" s="3">
        <f t="shared" si="98"/>
        <v>6.5789473684210523E-2</v>
      </c>
      <c r="T1049" s="9">
        <f t="shared" si="99"/>
        <v>0</v>
      </c>
      <c r="U1049" s="9">
        <f t="shared" si="100"/>
        <v>5.6</v>
      </c>
      <c r="V1049" s="9">
        <f t="shared" si="101"/>
        <v>2</v>
      </c>
    </row>
    <row r="1050" spans="1:22" x14ac:dyDescent="0.25">
      <c r="A1050" t="s">
        <v>3854</v>
      </c>
      <c r="B1050" s="32" t="s">
        <v>2233</v>
      </c>
      <c r="C1050" t="s">
        <v>202</v>
      </c>
      <c r="D1050" t="s">
        <v>109</v>
      </c>
      <c r="E1050" s="9">
        <v>0</v>
      </c>
      <c r="F1050" s="9">
        <v>1</v>
      </c>
      <c r="G1050" s="9">
        <v>2</v>
      </c>
      <c r="H1050" s="9">
        <v>0</v>
      </c>
      <c r="I1050" s="9">
        <v>1</v>
      </c>
      <c r="J1050" s="9">
        <v>0</v>
      </c>
      <c r="K1050">
        <v>4.1999999999999993</v>
      </c>
      <c r="L1050" s="9">
        <v>0</v>
      </c>
      <c r="M1050" s="19">
        <v>1</v>
      </c>
      <c r="N1050" s="19">
        <v>0</v>
      </c>
      <c r="O1050" s="19">
        <v>0</v>
      </c>
      <c r="P1050" s="19">
        <v>0</v>
      </c>
      <c r="Q1050" s="19">
        <f t="shared" si="96"/>
        <v>4.1999999999999993</v>
      </c>
      <c r="R1050" s="3">
        <f t="shared" si="97"/>
        <v>1.2644318403092665</v>
      </c>
      <c r="S1050" s="3">
        <f t="shared" si="98"/>
        <v>6.0526315789473685E-2</v>
      </c>
      <c r="T1050" s="9">
        <f t="shared" si="99"/>
        <v>0</v>
      </c>
      <c r="U1050" s="9">
        <f t="shared" si="100"/>
        <v>4.1999999999999993</v>
      </c>
      <c r="V1050" s="9">
        <f t="shared" si="101"/>
        <v>2</v>
      </c>
    </row>
    <row r="1051" spans="1:22" x14ac:dyDescent="0.25">
      <c r="A1051" t="s">
        <v>461</v>
      </c>
      <c r="B1051" s="32" t="s">
        <v>107</v>
      </c>
      <c r="C1051" t="s">
        <v>202</v>
      </c>
      <c r="D1051" t="s">
        <v>15</v>
      </c>
      <c r="E1051" s="9">
        <v>9</v>
      </c>
      <c r="F1051" s="9">
        <v>2</v>
      </c>
      <c r="G1051" s="9">
        <v>0</v>
      </c>
      <c r="H1051" s="9">
        <v>0</v>
      </c>
      <c r="I1051" s="9">
        <v>7</v>
      </c>
      <c r="J1051" s="9">
        <v>0</v>
      </c>
      <c r="K1051">
        <v>0</v>
      </c>
      <c r="L1051" s="9">
        <v>0</v>
      </c>
      <c r="M1051" s="19">
        <v>0</v>
      </c>
      <c r="N1051" s="19">
        <v>0</v>
      </c>
      <c r="O1051" s="19">
        <v>0</v>
      </c>
      <c r="P1051" s="19">
        <v>0</v>
      </c>
      <c r="Q1051" s="19">
        <f t="shared" si="96"/>
        <v>0</v>
      </c>
      <c r="R1051" s="3">
        <f t="shared" si="97"/>
        <v>3.1188575997106258</v>
      </c>
      <c r="S1051" s="3">
        <f t="shared" si="98"/>
        <v>0.19736842105263158</v>
      </c>
      <c r="T1051" s="9">
        <f t="shared" si="99"/>
        <v>0</v>
      </c>
      <c r="U1051" s="9">
        <f t="shared" si="100"/>
        <v>9</v>
      </c>
      <c r="V1051" s="9">
        <f t="shared" si="101"/>
        <v>4</v>
      </c>
    </row>
    <row r="1052" spans="1:22" x14ac:dyDescent="0.25">
      <c r="A1052" t="s">
        <v>4115</v>
      </c>
      <c r="B1052" s="32" t="s">
        <v>2386</v>
      </c>
      <c r="C1052" t="s">
        <v>202</v>
      </c>
      <c r="D1052" t="s">
        <v>4746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>
        <v>0</v>
      </c>
      <c r="L1052" s="9">
        <v>0</v>
      </c>
      <c r="M1052" s="19">
        <v>0</v>
      </c>
      <c r="N1052" s="19">
        <v>2</v>
      </c>
      <c r="O1052" s="19">
        <v>0</v>
      </c>
      <c r="P1052" s="19">
        <v>0</v>
      </c>
      <c r="Q1052" s="19">
        <f t="shared" si="96"/>
        <v>0</v>
      </c>
      <c r="R1052" s="3">
        <f t="shared" si="97"/>
        <v>0.57735026918962573</v>
      </c>
      <c r="S1052" s="3">
        <f t="shared" si="98"/>
        <v>6.5789473684210523E-2</v>
      </c>
      <c r="T1052" s="9">
        <f t="shared" si="99"/>
        <v>0</v>
      </c>
      <c r="U1052" s="9">
        <f t="shared" si="100"/>
        <v>2</v>
      </c>
      <c r="V1052" s="9">
        <f t="shared" si="101"/>
        <v>1</v>
      </c>
    </row>
    <row r="1053" spans="1:22" x14ac:dyDescent="0.25">
      <c r="A1053" t="s">
        <v>3117</v>
      </c>
      <c r="B1053" s="32" t="s">
        <v>2049</v>
      </c>
      <c r="C1053" t="s">
        <v>202</v>
      </c>
      <c r="D1053" t="s">
        <v>5604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>
        <v>0</v>
      </c>
      <c r="L1053" s="9">
        <v>0</v>
      </c>
      <c r="M1053" s="19">
        <v>0</v>
      </c>
      <c r="N1053" s="19">
        <v>0</v>
      </c>
      <c r="O1053" s="19">
        <v>3</v>
      </c>
      <c r="P1053" s="19">
        <v>11</v>
      </c>
      <c r="Q1053" s="19">
        <f t="shared" si="96"/>
        <v>0</v>
      </c>
      <c r="R1053" s="3">
        <f t="shared" si="97"/>
        <v>3.2145502536643185</v>
      </c>
      <c r="S1053" s="3">
        <f t="shared" si="98"/>
        <v>0.23026315789473686</v>
      </c>
      <c r="T1053" s="9">
        <f t="shared" si="99"/>
        <v>0</v>
      </c>
      <c r="U1053" s="9">
        <f t="shared" si="100"/>
        <v>11</v>
      </c>
      <c r="V1053" s="9">
        <f t="shared" si="101"/>
        <v>4</v>
      </c>
    </row>
    <row r="1054" spans="1:22" x14ac:dyDescent="0.25">
      <c r="A1054" t="s">
        <v>3117</v>
      </c>
      <c r="B1054" s="32" t="s">
        <v>2049</v>
      </c>
      <c r="C1054" t="s">
        <v>202</v>
      </c>
      <c r="D1054" t="s">
        <v>4746</v>
      </c>
      <c r="E1054" s="9">
        <v>1</v>
      </c>
      <c r="F1054" s="9">
        <v>1</v>
      </c>
      <c r="G1054" s="9">
        <v>3</v>
      </c>
      <c r="H1054" s="9">
        <v>1</v>
      </c>
      <c r="I1054" s="9">
        <v>2</v>
      </c>
      <c r="J1054" s="9">
        <v>1</v>
      </c>
      <c r="K1054">
        <v>15.399999999999999</v>
      </c>
      <c r="L1054" s="9">
        <v>4.1999999999999993</v>
      </c>
      <c r="M1054" s="19">
        <v>2</v>
      </c>
      <c r="N1054" s="19">
        <v>7</v>
      </c>
      <c r="O1054" s="19">
        <v>3</v>
      </c>
      <c r="P1054" s="19">
        <v>0</v>
      </c>
      <c r="Q1054" s="19">
        <f t="shared" si="96"/>
        <v>15.399999999999999</v>
      </c>
      <c r="R1054" s="3">
        <f t="shared" si="97"/>
        <v>4.2258583492444215</v>
      </c>
      <c r="S1054" s="3">
        <f t="shared" si="98"/>
        <v>0.12141148325358851</v>
      </c>
      <c r="T1054" s="9">
        <f t="shared" si="99"/>
        <v>0</v>
      </c>
      <c r="U1054" s="9">
        <f t="shared" si="100"/>
        <v>15.399999999999999</v>
      </c>
      <c r="V1054" s="9">
        <f t="shared" si="101"/>
        <v>5</v>
      </c>
    </row>
    <row r="1055" spans="1:22" x14ac:dyDescent="0.25">
      <c r="A1055" t="s">
        <v>3023</v>
      </c>
      <c r="B1055" s="32" t="s">
        <v>1944</v>
      </c>
      <c r="C1055" t="s">
        <v>202</v>
      </c>
      <c r="D1055" t="s">
        <v>119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>
        <v>0</v>
      </c>
      <c r="L1055" s="9">
        <v>0</v>
      </c>
      <c r="M1055" s="19">
        <v>1</v>
      </c>
      <c r="N1055" s="19">
        <v>0</v>
      </c>
      <c r="O1055" s="19">
        <v>0</v>
      </c>
      <c r="P1055" s="19">
        <v>0</v>
      </c>
      <c r="Q1055" s="19">
        <f t="shared" si="96"/>
        <v>0</v>
      </c>
      <c r="R1055" s="3">
        <f t="shared" si="97"/>
        <v>0.28867513459481287</v>
      </c>
      <c r="S1055" s="3">
        <f t="shared" si="98"/>
        <v>3.2894736842105261E-2</v>
      </c>
      <c r="T1055" s="9">
        <f t="shared" si="99"/>
        <v>0</v>
      </c>
      <c r="U1055" s="9">
        <f t="shared" si="100"/>
        <v>1</v>
      </c>
      <c r="V1055" s="9">
        <f t="shared" si="101"/>
        <v>0</v>
      </c>
    </row>
    <row r="1056" spans="1:22" x14ac:dyDescent="0.25">
      <c r="A1056" t="s">
        <v>3023</v>
      </c>
      <c r="B1056" s="32" t="s">
        <v>1944</v>
      </c>
      <c r="C1056" t="s">
        <v>202</v>
      </c>
      <c r="D1056" t="s">
        <v>106</v>
      </c>
      <c r="E1056" s="9">
        <v>0</v>
      </c>
      <c r="F1056" s="9">
        <v>1</v>
      </c>
      <c r="G1056" s="9">
        <v>1</v>
      </c>
      <c r="H1056" s="9">
        <v>2</v>
      </c>
      <c r="I1056" s="9">
        <v>4</v>
      </c>
      <c r="J1056" s="9">
        <v>0</v>
      </c>
      <c r="K1056">
        <v>11.2</v>
      </c>
      <c r="L1056" s="9">
        <v>2.8</v>
      </c>
      <c r="M1056" s="19">
        <v>6</v>
      </c>
      <c r="N1056" s="19">
        <v>6</v>
      </c>
      <c r="O1056" s="19">
        <v>5</v>
      </c>
      <c r="P1056" s="19">
        <v>4</v>
      </c>
      <c r="Q1056" s="19">
        <f t="shared" si="96"/>
        <v>11.2</v>
      </c>
      <c r="R1056" s="3">
        <f t="shared" si="97"/>
        <v>3.2220358706127321</v>
      </c>
      <c r="S1056" s="3">
        <f t="shared" si="98"/>
        <v>0.14144736842105263</v>
      </c>
      <c r="T1056" s="9">
        <f t="shared" si="99"/>
        <v>0</v>
      </c>
      <c r="U1056" s="9">
        <f t="shared" si="100"/>
        <v>11.2</v>
      </c>
      <c r="V1056" s="9">
        <f t="shared" si="101"/>
        <v>4</v>
      </c>
    </row>
    <row r="1057" spans="1:22" x14ac:dyDescent="0.25">
      <c r="A1057" t="s">
        <v>3970</v>
      </c>
      <c r="B1057" s="32" t="s">
        <v>2629</v>
      </c>
      <c r="C1057" t="s">
        <v>202</v>
      </c>
      <c r="D1057" t="s">
        <v>4746</v>
      </c>
      <c r="E1057" s="9">
        <v>1</v>
      </c>
      <c r="F1057" s="9">
        <v>0</v>
      </c>
      <c r="G1057" s="9">
        <v>0</v>
      </c>
      <c r="H1057" s="9">
        <v>0</v>
      </c>
      <c r="I1057" s="9">
        <v>0</v>
      </c>
      <c r="J1057" s="9">
        <v>1</v>
      </c>
      <c r="K1057">
        <v>0</v>
      </c>
      <c r="L1057" s="9">
        <v>0</v>
      </c>
      <c r="M1057" s="19">
        <v>0</v>
      </c>
      <c r="N1057" s="19">
        <v>1</v>
      </c>
      <c r="O1057" s="19">
        <v>0</v>
      </c>
      <c r="P1057" s="19">
        <v>0</v>
      </c>
      <c r="Q1057" s="19">
        <f t="shared" si="96"/>
        <v>0</v>
      </c>
      <c r="R1057" s="3">
        <f t="shared" si="97"/>
        <v>0.45226701686664544</v>
      </c>
      <c r="S1057" s="3">
        <f t="shared" si="98"/>
        <v>3.2894736842105261E-2</v>
      </c>
      <c r="T1057" s="9">
        <f t="shared" si="99"/>
        <v>0</v>
      </c>
      <c r="U1057" s="9">
        <f t="shared" si="100"/>
        <v>1</v>
      </c>
      <c r="V1057" s="9">
        <f t="shared" si="101"/>
        <v>1</v>
      </c>
    </row>
    <row r="1058" spans="1:22" x14ac:dyDescent="0.25">
      <c r="A1058" t="s">
        <v>4435</v>
      </c>
      <c r="B1058" s="32" t="s">
        <v>2032</v>
      </c>
      <c r="C1058" t="s">
        <v>1638</v>
      </c>
      <c r="D1058" t="s">
        <v>119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>
        <v>7</v>
      </c>
      <c r="L1058" s="9">
        <v>4.1999999999999993</v>
      </c>
      <c r="M1058" s="19">
        <v>1</v>
      </c>
      <c r="N1058" s="19">
        <v>0</v>
      </c>
      <c r="O1058" s="19">
        <v>0</v>
      </c>
      <c r="P1058" s="19">
        <v>0</v>
      </c>
      <c r="Q1058" s="19">
        <f t="shared" si="96"/>
        <v>7</v>
      </c>
      <c r="R1058" s="3">
        <f t="shared" si="97"/>
        <v>2.2408737473394504</v>
      </c>
      <c r="S1058" s="3">
        <f t="shared" si="98"/>
        <v>0.1337719298245614</v>
      </c>
      <c r="T1058" s="9">
        <f t="shared" si="99"/>
        <v>0</v>
      </c>
      <c r="U1058" s="9">
        <f t="shared" si="100"/>
        <v>7</v>
      </c>
      <c r="V1058" s="9">
        <f t="shared" si="101"/>
        <v>3</v>
      </c>
    </row>
    <row r="1059" spans="1:22" x14ac:dyDescent="0.25">
      <c r="A1059" t="s">
        <v>4053</v>
      </c>
      <c r="B1059" s="32" t="s">
        <v>2713</v>
      </c>
      <c r="C1059" t="s">
        <v>202</v>
      </c>
      <c r="D1059" t="s">
        <v>113</v>
      </c>
      <c r="E1059" s="9">
        <v>1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>
        <v>0</v>
      </c>
      <c r="L1059" s="9">
        <v>0</v>
      </c>
      <c r="M1059" s="19">
        <v>0</v>
      </c>
      <c r="N1059" s="19">
        <v>2</v>
      </c>
      <c r="O1059" s="19">
        <v>0</v>
      </c>
      <c r="P1059" s="19">
        <v>0</v>
      </c>
      <c r="Q1059" s="19">
        <f t="shared" si="96"/>
        <v>0</v>
      </c>
      <c r="R1059" s="3">
        <f t="shared" si="97"/>
        <v>0.62158156050806102</v>
      </c>
      <c r="S1059" s="3">
        <f t="shared" si="98"/>
        <v>4.9342105263157895E-2</v>
      </c>
      <c r="T1059" s="9">
        <f t="shared" si="99"/>
        <v>0</v>
      </c>
      <c r="U1059" s="9">
        <f t="shared" si="100"/>
        <v>2</v>
      </c>
      <c r="V1059" s="9">
        <f t="shared" si="101"/>
        <v>1</v>
      </c>
    </row>
    <row r="1060" spans="1:22" x14ac:dyDescent="0.25">
      <c r="A1060" t="s">
        <v>4172</v>
      </c>
      <c r="B1060" s="32" t="s">
        <v>2694</v>
      </c>
      <c r="C1060" t="s">
        <v>202</v>
      </c>
      <c r="D1060" t="s">
        <v>113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>
        <v>0</v>
      </c>
      <c r="L1060" s="9">
        <v>0</v>
      </c>
      <c r="M1060" s="19">
        <v>0</v>
      </c>
      <c r="N1060" s="19">
        <v>2</v>
      </c>
      <c r="O1060" s="19">
        <v>0</v>
      </c>
      <c r="P1060" s="19">
        <v>0</v>
      </c>
      <c r="Q1060" s="19">
        <f t="shared" si="96"/>
        <v>0</v>
      </c>
      <c r="R1060" s="3">
        <f t="shared" si="97"/>
        <v>0.57735026918962573</v>
      </c>
      <c r="S1060" s="3">
        <f t="shared" si="98"/>
        <v>6.5789473684210523E-2</v>
      </c>
      <c r="T1060" s="9">
        <f t="shared" si="99"/>
        <v>0</v>
      </c>
      <c r="U1060" s="9">
        <f t="shared" si="100"/>
        <v>2</v>
      </c>
      <c r="V1060" s="9">
        <f t="shared" si="101"/>
        <v>1</v>
      </c>
    </row>
    <row r="1061" spans="1:22" x14ac:dyDescent="0.25">
      <c r="A1061" t="s">
        <v>586</v>
      </c>
      <c r="B1061" s="32" t="s">
        <v>292</v>
      </c>
      <c r="C1061" t="s">
        <v>202</v>
      </c>
      <c r="D1061" t="s">
        <v>113</v>
      </c>
      <c r="E1061" s="9">
        <v>8</v>
      </c>
      <c r="F1061" s="9">
        <v>12</v>
      </c>
      <c r="G1061" s="9">
        <v>0</v>
      </c>
      <c r="H1061" s="9">
        <v>4</v>
      </c>
      <c r="I1061" s="9">
        <v>1</v>
      </c>
      <c r="J1061" s="9">
        <v>8</v>
      </c>
      <c r="K1061">
        <v>2.8</v>
      </c>
      <c r="L1061" s="9">
        <v>5.6</v>
      </c>
      <c r="M1061" s="19">
        <v>4</v>
      </c>
      <c r="N1061" s="19">
        <v>0</v>
      </c>
      <c r="O1061" s="19">
        <v>14</v>
      </c>
      <c r="P1061" s="19">
        <v>28</v>
      </c>
      <c r="Q1061" s="19">
        <f t="shared" si="96"/>
        <v>2.8</v>
      </c>
      <c r="R1061" s="3">
        <f t="shared" si="97"/>
        <v>7.9064798894592929</v>
      </c>
      <c r="S1061" s="3">
        <f t="shared" si="98"/>
        <v>0.28750000000000003</v>
      </c>
      <c r="T1061" s="9">
        <f t="shared" si="99"/>
        <v>0</v>
      </c>
      <c r="U1061" s="9">
        <f t="shared" si="100"/>
        <v>28</v>
      </c>
      <c r="V1061" s="9">
        <f t="shared" si="101"/>
        <v>10</v>
      </c>
    </row>
    <row r="1062" spans="1:22" x14ac:dyDescent="0.25">
      <c r="A1062" t="s">
        <v>586</v>
      </c>
      <c r="B1062" s="32" t="s">
        <v>292</v>
      </c>
      <c r="C1062" t="s">
        <v>202</v>
      </c>
      <c r="D1062" t="s">
        <v>106</v>
      </c>
      <c r="E1062" s="9">
        <v>0</v>
      </c>
      <c r="F1062" s="9">
        <v>0</v>
      </c>
      <c r="G1062" s="9">
        <v>20</v>
      </c>
      <c r="H1062" s="9">
        <v>0</v>
      </c>
      <c r="I1062" s="9">
        <v>0</v>
      </c>
      <c r="J1062" s="9">
        <v>0</v>
      </c>
      <c r="K1062">
        <v>5.6</v>
      </c>
      <c r="L1062" s="9">
        <v>0</v>
      </c>
      <c r="M1062" s="19">
        <v>2</v>
      </c>
      <c r="N1062" s="19">
        <v>0</v>
      </c>
      <c r="O1062" s="19">
        <v>2</v>
      </c>
      <c r="P1062" s="19">
        <v>10</v>
      </c>
      <c r="Q1062" s="19">
        <f t="shared" si="96"/>
        <v>5.6</v>
      </c>
      <c r="R1062" s="3">
        <f t="shared" si="97"/>
        <v>6.0953037063568276</v>
      </c>
      <c r="S1062" s="3">
        <f t="shared" si="98"/>
        <v>0.26052631578947372</v>
      </c>
      <c r="T1062" s="9">
        <f t="shared" si="99"/>
        <v>0</v>
      </c>
      <c r="U1062" s="9">
        <f t="shared" si="100"/>
        <v>20</v>
      </c>
      <c r="V1062" s="9">
        <f t="shared" si="101"/>
        <v>8</v>
      </c>
    </row>
    <row r="1063" spans="1:22" x14ac:dyDescent="0.25">
      <c r="A1063" t="s">
        <v>586</v>
      </c>
      <c r="B1063" s="32" t="s">
        <v>292</v>
      </c>
      <c r="C1063" t="s">
        <v>202</v>
      </c>
      <c r="D1063" t="s">
        <v>108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>
        <v>0</v>
      </c>
      <c r="L1063" s="9">
        <v>0</v>
      </c>
      <c r="M1063" s="19">
        <v>0</v>
      </c>
      <c r="N1063" s="19">
        <v>0</v>
      </c>
      <c r="O1063" s="19">
        <v>4</v>
      </c>
      <c r="P1063" s="19">
        <v>2</v>
      </c>
      <c r="Q1063" s="19">
        <f t="shared" si="96"/>
        <v>0</v>
      </c>
      <c r="R1063" s="3">
        <f t="shared" si="97"/>
        <v>1.243163121016122</v>
      </c>
      <c r="S1063" s="3">
        <f t="shared" si="98"/>
        <v>9.8684210526315791E-2</v>
      </c>
      <c r="T1063" s="9">
        <f t="shared" si="99"/>
        <v>0</v>
      </c>
      <c r="U1063" s="9">
        <f t="shared" si="100"/>
        <v>4</v>
      </c>
      <c r="V1063" s="9">
        <f t="shared" si="101"/>
        <v>2</v>
      </c>
    </row>
    <row r="1064" spans="1:22" x14ac:dyDescent="0.25">
      <c r="A1064" t="s">
        <v>586</v>
      </c>
      <c r="B1064" s="32" t="s">
        <v>292</v>
      </c>
      <c r="C1064" t="s">
        <v>202</v>
      </c>
      <c r="D1064" t="s">
        <v>109</v>
      </c>
      <c r="E1064" s="9">
        <v>0</v>
      </c>
      <c r="F1064" s="9">
        <v>0</v>
      </c>
      <c r="G1064" s="9">
        <v>8</v>
      </c>
      <c r="H1064" s="9">
        <v>0</v>
      </c>
      <c r="I1064" s="9">
        <v>0</v>
      </c>
      <c r="J1064" s="9">
        <v>8</v>
      </c>
      <c r="K1064">
        <v>0</v>
      </c>
      <c r="L1064" s="9">
        <v>0</v>
      </c>
      <c r="M1064" s="19">
        <v>4</v>
      </c>
      <c r="N1064" s="19">
        <v>8</v>
      </c>
      <c r="O1064" s="19">
        <v>0</v>
      </c>
      <c r="P1064" s="19">
        <v>0</v>
      </c>
      <c r="Q1064" s="19">
        <f t="shared" si="96"/>
        <v>0</v>
      </c>
      <c r="R1064" s="3">
        <f t="shared" si="97"/>
        <v>3.60134654951408</v>
      </c>
      <c r="S1064" s="3">
        <f t="shared" si="98"/>
        <v>0.23026315789473686</v>
      </c>
      <c r="T1064" s="9">
        <f t="shared" si="99"/>
        <v>0</v>
      </c>
      <c r="U1064" s="9">
        <f t="shared" si="100"/>
        <v>8</v>
      </c>
      <c r="V1064" s="9">
        <f t="shared" si="101"/>
        <v>5</v>
      </c>
    </row>
    <row r="1065" spans="1:22" x14ac:dyDescent="0.25">
      <c r="A1065" t="s">
        <v>586</v>
      </c>
      <c r="B1065" s="32" t="s">
        <v>292</v>
      </c>
      <c r="C1065" t="s">
        <v>202</v>
      </c>
      <c r="D1065" t="s">
        <v>4746</v>
      </c>
      <c r="E1065" s="9">
        <v>11</v>
      </c>
      <c r="F1065" s="9">
        <v>4</v>
      </c>
      <c r="G1065" s="9">
        <v>2</v>
      </c>
      <c r="H1065" s="9">
        <v>2</v>
      </c>
      <c r="I1065" s="9">
        <v>4</v>
      </c>
      <c r="J1065" s="9">
        <v>0</v>
      </c>
      <c r="K1065">
        <v>2.8</v>
      </c>
      <c r="L1065" s="9">
        <v>0</v>
      </c>
      <c r="M1065" s="19">
        <v>0</v>
      </c>
      <c r="N1065" s="19">
        <v>6</v>
      </c>
      <c r="O1065" s="19">
        <v>10</v>
      </c>
      <c r="P1065" s="19">
        <v>4</v>
      </c>
      <c r="Q1065" s="19">
        <f t="shared" si="96"/>
        <v>2.8</v>
      </c>
      <c r="R1065" s="3">
        <f t="shared" si="97"/>
        <v>3.6436328857420048</v>
      </c>
      <c r="S1065" s="3">
        <f t="shared" si="98"/>
        <v>0.16739766081871343</v>
      </c>
      <c r="T1065" s="9">
        <f t="shared" si="99"/>
        <v>0</v>
      </c>
      <c r="U1065" s="9">
        <f t="shared" si="100"/>
        <v>11</v>
      </c>
      <c r="V1065" s="9">
        <f t="shared" si="101"/>
        <v>5</v>
      </c>
    </row>
    <row r="1066" spans="1:22" x14ac:dyDescent="0.25">
      <c r="A1066" t="s">
        <v>3951</v>
      </c>
      <c r="B1066" s="32" t="s">
        <v>2714</v>
      </c>
      <c r="C1066" t="s">
        <v>202</v>
      </c>
      <c r="D1066" t="s">
        <v>106</v>
      </c>
      <c r="E1066" s="9">
        <v>2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>
        <v>0</v>
      </c>
      <c r="L1066" s="9">
        <v>0</v>
      </c>
      <c r="M1066" s="19">
        <v>0</v>
      </c>
      <c r="N1066" s="19">
        <v>6</v>
      </c>
      <c r="O1066" s="19">
        <v>0</v>
      </c>
      <c r="P1066" s="19">
        <v>0</v>
      </c>
      <c r="Q1066" s="19">
        <f t="shared" si="96"/>
        <v>0</v>
      </c>
      <c r="R1066" s="3">
        <f t="shared" si="97"/>
        <v>1.7752507291971891</v>
      </c>
      <c r="S1066" s="3">
        <f t="shared" si="98"/>
        <v>0.13157894736842105</v>
      </c>
      <c r="T1066" s="9">
        <f t="shared" si="99"/>
        <v>0</v>
      </c>
      <c r="U1066" s="9">
        <f t="shared" si="100"/>
        <v>6</v>
      </c>
      <c r="V1066" s="9">
        <f t="shared" si="101"/>
        <v>2</v>
      </c>
    </row>
    <row r="1067" spans="1:22" x14ac:dyDescent="0.25">
      <c r="A1067" t="s">
        <v>4059</v>
      </c>
      <c r="B1067" s="32" t="s">
        <v>2703</v>
      </c>
      <c r="C1067" t="s">
        <v>202</v>
      </c>
      <c r="D1067" t="s">
        <v>106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>
        <v>0</v>
      </c>
      <c r="L1067" s="9">
        <v>0</v>
      </c>
      <c r="M1067" s="19">
        <v>0</v>
      </c>
      <c r="N1067" s="19">
        <v>3</v>
      </c>
      <c r="O1067" s="19">
        <v>0</v>
      </c>
      <c r="P1067" s="19">
        <v>0</v>
      </c>
      <c r="Q1067" s="19">
        <f t="shared" si="96"/>
        <v>0</v>
      </c>
      <c r="R1067" s="3">
        <f t="shared" si="97"/>
        <v>0.8660254037844386</v>
      </c>
      <c r="S1067" s="3">
        <f t="shared" si="98"/>
        <v>9.8684210526315791E-2</v>
      </c>
      <c r="T1067" s="9">
        <f t="shared" si="99"/>
        <v>0</v>
      </c>
      <c r="U1067" s="9">
        <f t="shared" si="100"/>
        <v>3</v>
      </c>
      <c r="V1067" s="9">
        <f t="shared" si="101"/>
        <v>1</v>
      </c>
    </row>
    <row r="1068" spans="1:22" x14ac:dyDescent="0.25">
      <c r="A1068" t="s">
        <v>554</v>
      </c>
      <c r="B1068" s="32" t="s">
        <v>180</v>
      </c>
      <c r="C1068" t="s">
        <v>202</v>
      </c>
      <c r="D1068" t="s">
        <v>15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>
        <v>0</v>
      </c>
      <c r="L1068" s="9">
        <v>28</v>
      </c>
      <c r="M1068" s="19">
        <v>0</v>
      </c>
      <c r="N1068" s="19">
        <v>0</v>
      </c>
      <c r="O1068" s="19">
        <v>0</v>
      </c>
      <c r="P1068" s="19">
        <v>0</v>
      </c>
      <c r="Q1068" s="19">
        <f t="shared" si="96"/>
        <v>0</v>
      </c>
      <c r="R1068" s="3">
        <f t="shared" si="97"/>
        <v>8.0829037686547611</v>
      </c>
      <c r="S1068" s="3">
        <f t="shared" si="98"/>
        <v>0.92105263157894746</v>
      </c>
      <c r="T1068" s="9">
        <f t="shared" si="99"/>
        <v>0</v>
      </c>
      <c r="U1068" s="9">
        <f t="shared" si="100"/>
        <v>28</v>
      </c>
      <c r="V1068" s="9">
        <f t="shared" si="101"/>
        <v>10</v>
      </c>
    </row>
    <row r="1069" spans="1:22" x14ac:dyDescent="0.25">
      <c r="A1069" t="s">
        <v>554</v>
      </c>
      <c r="B1069" s="32" t="s">
        <v>180</v>
      </c>
      <c r="C1069" t="s">
        <v>202</v>
      </c>
      <c r="D1069" t="s">
        <v>5604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>
        <v>0</v>
      </c>
      <c r="L1069" s="9">
        <v>0</v>
      </c>
      <c r="M1069" s="19">
        <v>0</v>
      </c>
      <c r="N1069" s="19">
        <v>0</v>
      </c>
      <c r="O1069" s="19">
        <v>0</v>
      </c>
      <c r="P1069" s="19">
        <v>10</v>
      </c>
      <c r="Q1069" s="19">
        <f t="shared" si="96"/>
        <v>0</v>
      </c>
      <c r="R1069" s="3">
        <f t="shared" si="97"/>
        <v>2.8867513459481291</v>
      </c>
      <c r="S1069" s="3">
        <f t="shared" si="98"/>
        <v>0.32894736842105265</v>
      </c>
      <c r="T1069" s="9">
        <f t="shared" si="99"/>
        <v>0</v>
      </c>
      <c r="U1069" s="9">
        <f t="shared" si="100"/>
        <v>10</v>
      </c>
      <c r="V1069" s="9">
        <f t="shared" si="101"/>
        <v>4</v>
      </c>
    </row>
    <row r="1070" spans="1:22" x14ac:dyDescent="0.25">
      <c r="A1070" t="s">
        <v>554</v>
      </c>
      <c r="B1070" s="32" t="s">
        <v>180</v>
      </c>
      <c r="C1070" t="s">
        <v>202</v>
      </c>
      <c r="D1070" t="s">
        <v>113</v>
      </c>
      <c r="E1070" s="9">
        <v>2</v>
      </c>
      <c r="F1070" s="9">
        <v>1</v>
      </c>
      <c r="G1070" s="9">
        <v>6</v>
      </c>
      <c r="H1070" s="9">
        <v>5</v>
      </c>
      <c r="I1070" s="9">
        <v>14</v>
      </c>
      <c r="J1070" s="9">
        <v>9</v>
      </c>
      <c r="K1070">
        <v>15.399999999999999</v>
      </c>
      <c r="L1070" s="9">
        <v>21</v>
      </c>
      <c r="M1070" s="19">
        <v>3</v>
      </c>
      <c r="N1070" s="19">
        <v>7</v>
      </c>
      <c r="O1070" s="19">
        <v>14</v>
      </c>
      <c r="P1070" s="19">
        <v>7</v>
      </c>
      <c r="Q1070" s="19">
        <f t="shared" si="96"/>
        <v>15.399999999999999</v>
      </c>
      <c r="R1070" s="3">
        <f t="shared" si="97"/>
        <v>6.148761885719165</v>
      </c>
      <c r="S1070" s="3">
        <f t="shared" si="98"/>
        <v>0.28618421052631582</v>
      </c>
      <c r="T1070" s="9">
        <f t="shared" si="99"/>
        <v>1</v>
      </c>
      <c r="U1070" s="9">
        <f t="shared" si="100"/>
        <v>21</v>
      </c>
      <c r="V1070" s="9">
        <f t="shared" si="101"/>
        <v>8</v>
      </c>
    </row>
    <row r="1071" spans="1:22" x14ac:dyDescent="0.25">
      <c r="A1071" t="s">
        <v>554</v>
      </c>
      <c r="B1071" s="32" t="s">
        <v>180</v>
      </c>
      <c r="C1071" t="s">
        <v>202</v>
      </c>
      <c r="D1071" t="s">
        <v>820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>
        <v>1.4</v>
      </c>
      <c r="L1071" s="9">
        <v>1.4</v>
      </c>
      <c r="M1071" s="19">
        <v>0</v>
      </c>
      <c r="N1071" s="19">
        <v>0</v>
      </c>
      <c r="O1071" s="19">
        <v>0</v>
      </c>
      <c r="P1071" s="19">
        <v>1</v>
      </c>
      <c r="Q1071" s="19">
        <f t="shared" si="96"/>
        <v>1.4</v>
      </c>
      <c r="R1071" s="3">
        <f t="shared" si="97"/>
        <v>0.58127341920888476</v>
      </c>
      <c r="S1071" s="3">
        <f t="shared" si="98"/>
        <v>4.1666666666666664E-2</v>
      </c>
      <c r="T1071" s="9">
        <f t="shared" si="99"/>
        <v>0</v>
      </c>
      <c r="U1071" s="9">
        <f t="shared" si="100"/>
        <v>1.4</v>
      </c>
      <c r="V1071" s="9">
        <f t="shared" si="101"/>
        <v>1</v>
      </c>
    </row>
    <row r="1072" spans="1:22" x14ac:dyDescent="0.25">
      <c r="A1072" t="s">
        <v>554</v>
      </c>
      <c r="B1072" s="32" t="s">
        <v>180</v>
      </c>
      <c r="C1072" t="s">
        <v>202</v>
      </c>
      <c r="D1072" t="s">
        <v>106</v>
      </c>
      <c r="E1072" s="9">
        <v>7</v>
      </c>
      <c r="F1072" s="9">
        <v>6</v>
      </c>
      <c r="G1072" s="9">
        <v>21</v>
      </c>
      <c r="H1072" s="9">
        <v>7</v>
      </c>
      <c r="I1072" s="9">
        <v>2</v>
      </c>
      <c r="J1072" s="9">
        <v>2</v>
      </c>
      <c r="K1072">
        <v>19.599999999999998</v>
      </c>
      <c r="L1072" s="9">
        <v>12.6</v>
      </c>
      <c r="M1072" s="19">
        <v>22</v>
      </c>
      <c r="N1072" s="19">
        <v>4</v>
      </c>
      <c r="O1072" s="19">
        <v>13</v>
      </c>
      <c r="P1072" s="19">
        <v>9</v>
      </c>
      <c r="Q1072" s="19">
        <f t="shared" si="96"/>
        <v>19.599999999999998</v>
      </c>
      <c r="R1072" s="3">
        <f t="shared" si="97"/>
        <v>7.1963795611320274</v>
      </c>
      <c r="S1072" s="3">
        <f t="shared" si="98"/>
        <v>0.3432017543859649</v>
      </c>
      <c r="T1072" s="9">
        <f t="shared" si="99"/>
        <v>2</v>
      </c>
      <c r="U1072" s="9">
        <f t="shared" si="100"/>
        <v>22</v>
      </c>
      <c r="V1072" s="9">
        <f t="shared" si="101"/>
        <v>9</v>
      </c>
    </row>
    <row r="1073" spans="1:22" x14ac:dyDescent="0.25">
      <c r="A1073" t="s">
        <v>554</v>
      </c>
      <c r="B1073" s="32" t="s">
        <v>180</v>
      </c>
      <c r="C1073" t="s">
        <v>202</v>
      </c>
      <c r="D1073" t="s">
        <v>109</v>
      </c>
      <c r="E1073" s="9">
        <v>2</v>
      </c>
      <c r="F1073" s="9">
        <v>18</v>
      </c>
      <c r="G1073" s="9">
        <v>8</v>
      </c>
      <c r="H1073" s="9">
        <v>2</v>
      </c>
      <c r="I1073" s="9">
        <v>0</v>
      </c>
      <c r="J1073" s="9">
        <v>5</v>
      </c>
      <c r="K1073">
        <v>8.3999999999999986</v>
      </c>
      <c r="L1073" s="9">
        <v>2.8</v>
      </c>
      <c r="M1073" s="19">
        <v>4</v>
      </c>
      <c r="N1073" s="19">
        <v>4</v>
      </c>
      <c r="O1073" s="19">
        <v>0</v>
      </c>
      <c r="P1073" s="19">
        <v>7</v>
      </c>
      <c r="Q1073" s="19">
        <f t="shared" si="96"/>
        <v>8.3999999999999986</v>
      </c>
      <c r="R1073" s="3">
        <f t="shared" si="97"/>
        <v>4.9385312501887544</v>
      </c>
      <c r="S1073" s="3">
        <f t="shared" si="98"/>
        <v>0.2013157894736842</v>
      </c>
      <c r="T1073" s="9">
        <f t="shared" si="99"/>
        <v>0</v>
      </c>
      <c r="U1073" s="9">
        <f t="shared" si="100"/>
        <v>18</v>
      </c>
      <c r="V1073" s="9">
        <f t="shared" si="101"/>
        <v>6</v>
      </c>
    </row>
    <row r="1074" spans="1:22" x14ac:dyDescent="0.25">
      <c r="A1074" t="s">
        <v>554</v>
      </c>
      <c r="B1074" s="32" t="s">
        <v>180</v>
      </c>
      <c r="C1074" t="s">
        <v>202</v>
      </c>
      <c r="D1074" t="s">
        <v>4746</v>
      </c>
      <c r="E1074" s="9">
        <v>2</v>
      </c>
      <c r="F1074" s="9">
        <v>2</v>
      </c>
      <c r="G1074" s="9">
        <v>5</v>
      </c>
      <c r="H1074" s="9">
        <v>20</v>
      </c>
      <c r="I1074" s="9">
        <v>11</v>
      </c>
      <c r="J1074" s="9">
        <v>7</v>
      </c>
      <c r="K1074">
        <v>25.2</v>
      </c>
      <c r="L1074" s="9">
        <v>11.2</v>
      </c>
      <c r="M1074" s="19">
        <v>3</v>
      </c>
      <c r="N1074" s="19">
        <v>5</v>
      </c>
      <c r="O1074" s="19">
        <v>10</v>
      </c>
      <c r="P1074" s="19">
        <v>0</v>
      </c>
      <c r="Q1074" s="19">
        <f t="shared" si="96"/>
        <v>25.2</v>
      </c>
      <c r="R1074" s="3">
        <f t="shared" si="97"/>
        <v>7.6315731727415868</v>
      </c>
      <c r="S1074" s="3">
        <f t="shared" si="98"/>
        <v>0.30322966507177035</v>
      </c>
      <c r="T1074" s="9">
        <f t="shared" si="99"/>
        <v>0</v>
      </c>
      <c r="U1074" s="9">
        <f t="shared" si="100"/>
        <v>25.2</v>
      </c>
      <c r="V1074" s="9">
        <f t="shared" si="101"/>
        <v>10</v>
      </c>
    </row>
    <row r="1075" spans="1:22" x14ac:dyDescent="0.25">
      <c r="A1075" t="s">
        <v>3988</v>
      </c>
      <c r="B1075" s="32" t="s">
        <v>2710</v>
      </c>
      <c r="C1075" t="s">
        <v>202</v>
      </c>
      <c r="D1075" t="s">
        <v>106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>
        <v>0</v>
      </c>
      <c r="L1075" s="9">
        <v>0</v>
      </c>
      <c r="M1075" s="19">
        <v>0</v>
      </c>
      <c r="N1075" s="19">
        <v>1</v>
      </c>
      <c r="O1075" s="19">
        <v>0</v>
      </c>
      <c r="P1075" s="19">
        <v>0</v>
      </c>
      <c r="Q1075" s="19">
        <f t="shared" si="96"/>
        <v>0</v>
      </c>
      <c r="R1075" s="3">
        <f t="shared" si="97"/>
        <v>0.28867513459481287</v>
      </c>
      <c r="S1075" s="3">
        <f t="shared" si="98"/>
        <v>3.2894736842105261E-2</v>
      </c>
      <c r="T1075" s="9">
        <f t="shared" si="99"/>
        <v>0</v>
      </c>
      <c r="U1075" s="9">
        <f t="shared" si="100"/>
        <v>1</v>
      </c>
      <c r="V1075" s="9">
        <f t="shared" si="101"/>
        <v>0</v>
      </c>
    </row>
    <row r="1076" spans="1:22" x14ac:dyDescent="0.25">
      <c r="A1076" t="s">
        <v>4002</v>
      </c>
      <c r="B1076" s="32" t="s">
        <v>2695</v>
      </c>
      <c r="C1076" t="s">
        <v>202</v>
      </c>
      <c r="D1076" t="s">
        <v>106</v>
      </c>
      <c r="E1076" s="9">
        <v>2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>
        <v>0</v>
      </c>
      <c r="L1076" s="9">
        <v>0</v>
      </c>
      <c r="M1076" s="19">
        <v>0</v>
      </c>
      <c r="N1076" s="19">
        <v>1</v>
      </c>
      <c r="O1076" s="19">
        <v>0</v>
      </c>
      <c r="P1076" s="19">
        <v>0</v>
      </c>
      <c r="Q1076" s="19">
        <f t="shared" si="96"/>
        <v>0</v>
      </c>
      <c r="R1076" s="3">
        <f t="shared" si="97"/>
        <v>0.62158156050806102</v>
      </c>
      <c r="S1076" s="3">
        <f t="shared" si="98"/>
        <v>4.9342105263157895E-2</v>
      </c>
      <c r="T1076" s="9">
        <f t="shared" si="99"/>
        <v>0</v>
      </c>
      <c r="U1076" s="9">
        <f t="shared" si="100"/>
        <v>2</v>
      </c>
      <c r="V1076" s="9">
        <f t="shared" si="101"/>
        <v>1</v>
      </c>
    </row>
    <row r="1077" spans="1:22" x14ac:dyDescent="0.25">
      <c r="A1077" t="s">
        <v>3930</v>
      </c>
      <c r="B1077" s="32" t="s">
        <v>2680</v>
      </c>
      <c r="C1077" t="s">
        <v>202</v>
      </c>
      <c r="D1077" t="s">
        <v>106</v>
      </c>
      <c r="E1077" s="9">
        <v>2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>
        <v>0</v>
      </c>
      <c r="L1077" s="9">
        <v>0</v>
      </c>
      <c r="M1077" s="19">
        <v>0</v>
      </c>
      <c r="N1077" s="19">
        <v>1</v>
      </c>
      <c r="O1077" s="19">
        <v>0</v>
      </c>
      <c r="P1077" s="19">
        <v>0</v>
      </c>
      <c r="Q1077" s="19">
        <f t="shared" si="96"/>
        <v>0</v>
      </c>
      <c r="R1077" s="3">
        <f t="shared" si="97"/>
        <v>0.62158156050806102</v>
      </c>
      <c r="S1077" s="3">
        <f t="shared" si="98"/>
        <v>4.9342105263157895E-2</v>
      </c>
      <c r="T1077" s="9">
        <f t="shared" si="99"/>
        <v>0</v>
      </c>
      <c r="U1077" s="9">
        <f t="shared" si="100"/>
        <v>2</v>
      </c>
      <c r="V1077" s="9">
        <f t="shared" si="101"/>
        <v>1</v>
      </c>
    </row>
    <row r="1078" spans="1:22" x14ac:dyDescent="0.25">
      <c r="A1078" t="s">
        <v>4170</v>
      </c>
      <c r="B1078" s="32" t="s">
        <v>2687</v>
      </c>
      <c r="C1078" t="s">
        <v>202</v>
      </c>
      <c r="D1078" t="s">
        <v>106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>
        <v>0</v>
      </c>
      <c r="L1078" s="9">
        <v>0</v>
      </c>
      <c r="M1078" s="19">
        <v>0</v>
      </c>
      <c r="N1078" s="19">
        <v>1</v>
      </c>
      <c r="O1078" s="19">
        <v>0</v>
      </c>
      <c r="P1078" s="19">
        <v>0</v>
      </c>
      <c r="Q1078" s="19">
        <f t="shared" si="96"/>
        <v>0</v>
      </c>
      <c r="R1078" s="3">
        <f t="shared" si="97"/>
        <v>0.28867513459481287</v>
      </c>
      <c r="S1078" s="3">
        <f t="shared" si="98"/>
        <v>3.2894736842105261E-2</v>
      </c>
      <c r="T1078" s="9">
        <f t="shared" si="99"/>
        <v>0</v>
      </c>
      <c r="U1078" s="9">
        <f t="shared" si="100"/>
        <v>1</v>
      </c>
      <c r="V1078" s="9">
        <f t="shared" si="101"/>
        <v>0</v>
      </c>
    </row>
    <row r="1079" spans="1:22" x14ac:dyDescent="0.25">
      <c r="A1079" t="s">
        <v>489</v>
      </c>
      <c r="B1079" s="32" t="s">
        <v>157</v>
      </c>
      <c r="C1079" t="s">
        <v>202</v>
      </c>
      <c r="D1079" t="s">
        <v>15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>
        <v>2.8</v>
      </c>
      <c r="L1079" s="9">
        <v>0</v>
      </c>
      <c r="M1079" s="19">
        <v>0</v>
      </c>
      <c r="N1079" s="19">
        <v>0</v>
      </c>
      <c r="O1079" s="19">
        <v>0</v>
      </c>
      <c r="P1079" s="19">
        <v>0</v>
      </c>
      <c r="Q1079" s="19">
        <f t="shared" si="96"/>
        <v>2.8</v>
      </c>
      <c r="R1079" s="3">
        <f t="shared" si="97"/>
        <v>0.808290376865476</v>
      </c>
      <c r="S1079" s="3">
        <f t="shared" si="98"/>
        <v>9.2105263157894732E-2</v>
      </c>
      <c r="T1079" s="9">
        <f t="shared" si="99"/>
        <v>0</v>
      </c>
      <c r="U1079" s="9">
        <f t="shared" si="100"/>
        <v>2.8</v>
      </c>
      <c r="V1079" s="9">
        <f t="shared" si="101"/>
        <v>1</v>
      </c>
    </row>
    <row r="1080" spans="1:22" x14ac:dyDescent="0.25">
      <c r="A1080" t="s">
        <v>489</v>
      </c>
      <c r="B1080" s="32" t="s">
        <v>157</v>
      </c>
      <c r="C1080" t="s">
        <v>202</v>
      </c>
      <c r="D1080" t="s">
        <v>5604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>
        <v>0</v>
      </c>
      <c r="L1080" s="9">
        <v>0</v>
      </c>
      <c r="M1080" s="19">
        <v>0</v>
      </c>
      <c r="N1080" s="19">
        <v>0</v>
      </c>
      <c r="O1080" s="19">
        <v>3</v>
      </c>
      <c r="P1080" s="19">
        <v>0</v>
      </c>
      <c r="Q1080" s="19">
        <f t="shared" si="96"/>
        <v>0</v>
      </c>
      <c r="R1080" s="3">
        <f t="shared" si="97"/>
        <v>0.8660254037844386</v>
      </c>
      <c r="S1080" s="3">
        <f t="shared" si="98"/>
        <v>9.8684210526315791E-2</v>
      </c>
      <c r="T1080" s="9">
        <f t="shared" si="99"/>
        <v>0</v>
      </c>
      <c r="U1080" s="9">
        <f t="shared" si="100"/>
        <v>3</v>
      </c>
      <c r="V1080" s="9">
        <f t="shared" si="101"/>
        <v>1</v>
      </c>
    </row>
    <row r="1081" spans="1:22" x14ac:dyDescent="0.25">
      <c r="A1081" t="s">
        <v>489</v>
      </c>
      <c r="B1081" s="32" t="s">
        <v>157</v>
      </c>
      <c r="C1081" t="s">
        <v>202</v>
      </c>
      <c r="D1081" t="s">
        <v>113</v>
      </c>
      <c r="E1081" s="9">
        <v>0</v>
      </c>
      <c r="F1081" s="9">
        <v>5</v>
      </c>
      <c r="G1081" s="9">
        <v>12</v>
      </c>
      <c r="H1081" s="9">
        <v>3</v>
      </c>
      <c r="I1081" s="9">
        <v>3</v>
      </c>
      <c r="J1081" s="9">
        <v>3</v>
      </c>
      <c r="K1081">
        <v>4.1999999999999993</v>
      </c>
      <c r="L1081" s="9">
        <v>4.1999999999999993</v>
      </c>
      <c r="M1081" s="19">
        <v>3</v>
      </c>
      <c r="N1081" s="19">
        <v>4</v>
      </c>
      <c r="O1081" s="19">
        <v>7</v>
      </c>
      <c r="P1081" s="19">
        <v>2</v>
      </c>
      <c r="Q1081" s="19">
        <f t="shared" si="96"/>
        <v>4.1999999999999993</v>
      </c>
      <c r="R1081" s="3">
        <f t="shared" si="97"/>
        <v>2.9787123514578027</v>
      </c>
      <c r="S1081" s="3">
        <f t="shared" si="98"/>
        <v>0.15071770334928231</v>
      </c>
      <c r="T1081" s="9">
        <f t="shared" si="99"/>
        <v>0</v>
      </c>
      <c r="U1081" s="9">
        <f t="shared" si="100"/>
        <v>12</v>
      </c>
      <c r="V1081" s="9">
        <f t="shared" si="101"/>
        <v>4</v>
      </c>
    </row>
    <row r="1082" spans="1:22" x14ac:dyDescent="0.25">
      <c r="A1082" t="s">
        <v>489</v>
      </c>
      <c r="B1082" s="32" t="s">
        <v>157</v>
      </c>
      <c r="C1082" t="s">
        <v>202</v>
      </c>
      <c r="D1082" t="s">
        <v>106</v>
      </c>
      <c r="E1082" s="9">
        <v>4</v>
      </c>
      <c r="F1082" s="9">
        <v>4</v>
      </c>
      <c r="G1082" s="9">
        <v>1</v>
      </c>
      <c r="H1082" s="9">
        <v>3</v>
      </c>
      <c r="I1082" s="9">
        <v>2</v>
      </c>
      <c r="J1082" s="9">
        <v>4</v>
      </c>
      <c r="K1082">
        <v>22.4</v>
      </c>
      <c r="L1082" s="9">
        <v>2.8</v>
      </c>
      <c r="M1082" s="19">
        <v>0</v>
      </c>
      <c r="N1082" s="19">
        <v>12</v>
      </c>
      <c r="O1082" s="19">
        <v>8</v>
      </c>
      <c r="P1082" s="19">
        <v>4</v>
      </c>
      <c r="Q1082" s="19">
        <f t="shared" si="96"/>
        <v>22.4</v>
      </c>
      <c r="R1082" s="3">
        <f t="shared" si="97"/>
        <v>6.1738451257189508</v>
      </c>
      <c r="S1082" s="3">
        <f t="shared" si="98"/>
        <v>0.20095693779904306</v>
      </c>
      <c r="T1082" s="9">
        <f t="shared" si="99"/>
        <v>0</v>
      </c>
      <c r="U1082" s="9">
        <f t="shared" si="100"/>
        <v>22.4</v>
      </c>
      <c r="V1082" s="9">
        <f t="shared" si="101"/>
        <v>8</v>
      </c>
    </row>
    <row r="1083" spans="1:22" x14ac:dyDescent="0.25">
      <c r="A1083" t="s">
        <v>489</v>
      </c>
      <c r="B1083" s="32" t="s">
        <v>157</v>
      </c>
      <c r="C1083" t="s">
        <v>202</v>
      </c>
      <c r="D1083" t="s">
        <v>108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>
        <v>0</v>
      </c>
      <c r="L1083" s="9">
        <v>0</v>
      </c>
      <c r="M1083" s="19">
        <v>2</v>
      </c>
      <c r="N1083" s="19">
        <v>0</v>
      </c>
      <c r="O1083" s="19">
        <v>2</v>
      </c>
      <c r="P1083" s="19">
        <v>2</v>
      </c>
      <c r="Q1083" s="19">
        <f t="shared" si="96"/>
        <v>0</v>
      </c>
      <c r="R1083" s="3">
        <f t="shared" si="97"/>
        <v>0.90453403373329089</v>
      </c>
      <c r="S1083" s="3">
        <f t="shared" si="98"/>
        <v>6.5789473684210523E-2</v>
      </c>
      <c r="T1083" s="9">
        <f t="shared" si="99"/>
        <v>0</v>
      </c>
      <c r="U1083" s="9">
        <f t="shared" si="100"/>
        <v>2</v>
      </c>
      <c r="V1083" s="9">
        <f t="shared" si="101"/>
        <v>1</v>
      </c>
    </row>
    <row r="1084" spans="1:22" x14ac:dyDescent="0.25">
      <c r="A1084" t="s">
        <v>489</v>
      </c>
      <c r="B1084" s="32" t="s">
        <v>157</v>
      </c>
      <c r="C1084" t="s">
        <v>202</v>
      </c>
      <c r="D1084" t="s">
        <v>109</v>
      </c>
      <c r="E1084" s="9">
        <v>3</v>
      </c>
      <c r="F1084" s="9">
        <v>3</v>
      </c>
      <c r="G1084" s="9">
        <v>5</v>
      </c>
      <c r="H1084" s="9">
        <v>6</v>
      </c>
      <c r="I1084" s="9">
        <v>4</v>
      </c>
      <c r="J1084" s="9">
        <v>1</v>
      </c>
      <c r="K1084">
        <v>0</v>
      </c>
      <c r="L1084" s="9">
        <v>0</v>
      </c>
      <c r="M1084" s="19">
        <v>0</v>
      </c>
      <c r="N1084" s="19">
        <v>3</v>
      </c>
      <c r="O1084" s="19">
        <v>0</v>
      </c>
      <c r="P1084" s="19">
        <v>0</v>
      </c>
      <c r="Q1084" s="19">
        <f t="shared" si="96"/>
        <v>0</v>
      </c>
      <c r="R1084" s="3">
        <f t="shared" si="97"/>
        <v>2.1933093855190746</v>
      </c>
      <c r="S1084" s="3">
        <f t="shared" si="98"/>
        <v>0.11748120300751881</v>
      </c>
      <c r="T1084" s="9">
        <f t="shared" si="99"/>
        <v>0</v>
      </c>
      <c r="U1084" s="9">
        <f t="shared" si="100"/>
        <v>6</v>
      </c>
      <c r="V1084" s="9">
        <f t="shared" si="101"/>
        <v>3</v>
      </c>
    </row>
    <row r="1085" spans="1:22" x14ac:dyDescent="0.25">
      <c r="A1085" t="s">
        <v>489</v>
      </c>
      <c r="B1085" s="32" t="s">
        <v>157</v>
      </c>
      <c r="C1085" t="s">
        <v>202</v>
      </c>
      <c r="D1085" t="s">
        <v>4746</v>
      </c>
      <c r="E1085" s="9">
        <v>1</v>
      </c>
      <c r="F1085" s="9">
        <v>0</v>
      </c>
      <c r="G1085" s="9">
        <v>1</v>
      </c>
      <c r="H1085" s="9">
        <v>1</v>
      </c>
      <c r="I1085" s="9">
        <v>0</v>
      </c>
      <c r="J1085" s="9">
        <v>1</v>
      </c>
      <c r="K1085">
        <v>5.6</v>
      </c>
      <c r="L1085" s="9">
        <v>2.8</v>
      </c>
      <c r="M1085" s="19">
        <v>6</v>
      </c>
      <c r="N1085" s="19">
        <v>1</v>
      </c>
      <c r="O1085" s="19">
        <v>2</v>
      </c>
      <c r="P1085" s="19">
        <v>1</v>
      </c>
      <c r="Q1085" s="19">
        <f t="shared" si="96"/>
        <v>5.6</v>
      </c>
      <c r="R1085" s="3">
        <f t="shared" si="97"/>
        <v>1.9860116878413441</v>
      </c>
      <c r="S1085" s="3">
        <f t="shared" si="98"/>
        <v>7.3684210526315783E-2</v>
      </c>
      <c r="T1085" s="9">
        <f t="shared" si="99"/>
        <v>0</v>
      </c>
      <c r="U1085" s="9">
        <f t="shared" si="100"/>
        <v>6</v>
      </c>
      <c r="V1085" s="9">
        <f t="shared" si="101"/>
        <v>3</v>
      </c>
    </row>
    <row r="1086" spans="1:22" x14ac:dyDescent="0.25">
      <c r="A1086" t="s">
        <v>4109</v>
      </c>
      <c r="B1086" s="32" t="s">
        <v>2708</v>
      </c>
      <c r="C1086" t="s">
        <v>202</v>
      </c>
      <c r="D1086" t="s">
        <v>109</v>
      </c>
      <c r="E1086" s="9">
        <v>0</v>
      </c>
      <c r="F1086" s="9">
        <v>1</v>
      </c>
      <c r="G1086" s="9">
        <v>0</v>
      </c>
      <c r="H1086" s="9">
        <v>0</v>
      </c>
      <c r="I1086" s="9">
        <v>0</v>
      </c>
      <c r="J1086" s="9">
        <v>0</v>
      </c>
      <c r="K1086">
        <v>0</v>
      </c>
      <c r="L1086" s="9">
        <v>0</v>
      </c>
      <c r="M1086" s="19">
        <v>0</v>
      </c>
      <c r="N1086" s="19">
        <v>0</v>
      </c>
      <c r="O1086" s="19">
        <v>0</v>
      </c>
      <c r="P1086" s="19">
        <v>0</v>
      </c>
      <c r="Q1086" s="19">
        <f t="shared" si="96"/>
        <v>0</v>
      </c>
      <c r="R1086" s="3">
        <f t="shared" si="97"/>
        <v>0.28867513459481287</v>
      </c>
      <c r="S1086" s="3">
        <f t="shared" si="98"/>
        <v>3.2894736842105261E-2</v>
      </c>
      <c r="T1086" s="9">
        <f t="shared" si="99"/>
        <v>0</v>
      </c>
      <c r="U1086" s="9">
        <f t="shared" si="100"/>
        <v>1</v>
      </c>
      <c r="V1086" s="9">
        <f t="shared" si="101"/>
        <v>0</v>
      </c>
    </row>
    <row r="1087" spans="1:22" x14ac:dyDescent="0.25">
      <c r="A1087" t="s">
        <v>4054</v>
      </c>
      <c r="B1087" s="32" t="s">
        <v>2685</v>
      </c>
      <c r="C1087" t="s">
        <v>202</v>
      </c>
      <c r="D1087" t="s">
        <v>109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>
        <v>0</v>
      </c>
      <c r="L1087" s="9">
        <v>0</v>
      </c>
      <c r="M1087" s="19">
        <v>0</v>
      </c>
      <c r="N1087" s="19">
        <v>2</v>
      </c>
      <c r="O1087" s="19">
        <v>0</v>
      </c>
      <c r="P1087" s="19">
        <v>0</v>
      </c>
      <c r="Q1087" s="19">
        <f t="shared" si="96"/>
        <v>0</v>
      </c>
      <c r="R1087" s="3">
        <f t="shared" si="97"/>
        <v>0.57735026918962573</v>
      </c>
      <c r="S1087" s="3">
        <f t="shared" si="98"/>
        <v>6.5789473684210523E-2</v>
      </c>
      <c r="T1087" s="9">
        <f t="shared" si="99"/>
        <v>0</v>
      </c>
      <c r="U1087" s="9">
        <f t="shared" si="100"/>
        <v>2</v>
      </c>
      <c r="V1087" s="9">
        <f t="shared" si="101"/>
        <v>1</v>
      </c>
    </row>
    <row r="1088" spans="1:22" x14ac:dyDescent="0.25">
      <c r="A1088" t="s">
        <v>4012</v>
      </c>
      <c r="B1088" s="32" t="s">
        <v>2690</v>
      </c>
      <c r="C1088" t="s">
        <v>202</v>
      </c>
      <c r="D1088" t="s">
        <v>109</v>
      </c>
      <c r="E1088" s="9">
        <v>1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>
        <v>0</v>
      </c>
      <c r="L1088" s="9">
        <v>0</v>
      </c>
      <c r="M1088" s="19">
        <v>0</v>
      </c>
      <c r="N1088" s="19">
        <v>0</v>
      </c>
      <c r="O1088" s="19">
        <v>0</v>
      </c>
      <c r="P1088" s="19">
        <v>0</v>
      </c>
      <c r="Q1088" s="19">
        <f t="shared" si="96"/>
        <v>0</v>
      </c>
      <c r="R1088" s="3">
        <f t="shared" si="97"/>
        <v>0.28867513459481287</v>
      </c>
      <c r="S1088" s="3">
        <f t="shared" si="98"/>
        <v>3.2894736842105261E-2</v>
      </c>
      <c r="T1088" s="9">
        <f t="shared" si="99"/>
        <v>0</v>
      </c>
      <c r="U1088" s="9">
        <f t="shared" si="100"/>
        <v>1</v>
      </c>
      <c r="V1088" s="9">
        <f t="shared" si="101"/>
        <v>0</v>
      </c>
    </row>
    <row r="1089" spans="1:22" x14ac:dyDescent="0.25">
      <c r="A1089" t="s">
        <v>3670</v>
      </c>
      <c r="B1089" s="32" t="s">
        <v>1816</v>
      </c>
      <c r="C1089" t="s">
        <v>202</v>
      </c>
      <c r="D1089" t="s">
        <v>861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>
        <v>0</v>
      </c>
      <c r="L1089" s="9">
        <v>0</v>
      </c>
      <c r="M1089" s="19">
        <v>0</v>
      </c>
      <c r="N1089" s="19">
        <v>1</v>
      </c>
      <c r="O1089" s="19">
        <v>0</v>
      </c>
      <c r="P1089" s="19">
        <v>0</v>
      </c>
      <c r="Q1089" s="19">
        <f t="shared" si="96"/>
        <v>0</v>
      </c>
      <c r="R1089" s="3">
        <f t="shared" si="97"/>
        <v>0.28867513459481287</v>
      </c>
      <c r="S1089" s="3">
        <f t="shared" si="98"/>
        <v>3.2894736842105261E-2</v>
      </c>
      <c r="T1089" s="9">
        <f t="shared" si="99"/>
        <v>0</v>
      </c>
      <c r="U1089" s="9">
        <f t="shared" si="100"/>
        <v>1</v>
      </c>
      <c r="V1089" s="9">
        <f t="shared" si="101"/>
        <v>0</v>
      </c>
    </row>
    <row r="1090" spans="1:22" x14ac:dyDescent="0.25">
      <c r="A1090" t="s">
        <v>3670</v>
      </c>
      <c r="B1090" s="32" t="s">
        <v>1816</v>
      </c>
      <c r="C1090" t="s">
        <v>202</v>
      </c>
      <c r="D1090" t="s">
        <v>5604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>
        <v>0</v>
      </c>
      <c r="L1090" s="9">
        <v>0</v>
      </c>
      <c r="M1090" s="19">
        <v>0</v>
      </c>
      <c r="N1090" s="19">
        <v>0</v>
      </c>
      <c r="O1090" s="19">
        <v>0</v>
      </c>
      <c r="P1090" s="19">
        <v>1</v>
      </c>
      <c r="Q1090" s="19">
        <f t="shared" ref="Q1090:Q1153" si="102">IFERROR(AVERAGEIF(K1090:K1090,"&lt;&gt;0"),0)</f>
        <v>0</v>
      </c>
      <c r="R1090" s="3">
        <f t="shared" ref="R1090:R1153" si="103">_xlfn.STDEV.S(E1090:P1090)</f>
        <v>0.28867513459481287</v>
      </c>
      <c r="S1090" s="3">
        <f t="shared" ref="S1090:S1153" si="104">IFERROR(AVERAGEIF(E1090:P1090,"&lt;&gt;0")/30.4,0)</f>
        <v>3.2894736842105261E-2</v>
      </c>
      <c r="T1090" s="9">
        <f t="shared" ref="T1090:T1153" si="105">MIN(E1090:P1090)</f>
        <v>0</v>
      </c>
      <c r="U1090" s="9">
        <f t="shared" ref="U1090:U1153" si="106">MAX(E1090:P1090)</f>
        <v>1</v>
      </c>
      <c r="V1090" s="9">
        <f t="shared" ref="V1090:V1153" si="107">MROUND(ROUND(_xlfn.NORM.S.INV($Y$1)*R1090*1,1),1)</f>
        <v>0</v>
      </c>
    </row>
    <row r="1091" spans="1:22" x14ac:dyDescent="0.25">
      <c r="A1091" t="s">
        <v>3670</v>
      </c>
      <c r="B1091" s="32" t="s">
        <v>1816</v>
      </c>
      <c r="C1091" t="s">
        <v>202</v>
      </c>
      <c r="D1091" t="s">
        <v>113</v>
      </c>
      <c r="E1091" s="9">
        <v>5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>
        <v>0</v>
      </c>
      <c r="L1091" s="9">
        <v>0</v>
      </c>
      <c r="M1091" s="19">
        <v>0</v>
      </c>
      <c r="N1091" s="19">
        <v>5</v>
      </c>
      <c r="O1091" s="19">
        <v>0</v>
      </c>
      <c r="P1091" s="19">
        <v>0</v>
      </c>
      <c r="Q1091" s="19">
        <f t="shared" si="102"/>
        <v>0</v>
      </c>
      <c r="R1091" s="3">
        <f t="shared" si="103"/>
        <v>1.9462473604038073</v>
      </c>
      <c r="S1091" s="3">
        <f t="shared" si="104"/>
        <v>0.16447368421052633</v>
      </c>
      <c r="T1091" s="9">
        <f t="shared" si="105"/>
        <v>0</v>
      </c>
      <c r="U1091" s="9">
        <f t="shared" si="106"/>
        <v>5</v>
      </c>
      <c r="V1091" s="9">
        <f t="shared" si="107"/>
        <v>3</v>
      </c>
    </row>
    <row r="1092" spans="1:22" x14ac:dyDescent="0.25">
      <c r="A1092" t="s">
        <v>3670</v>
      </c>
      <c r="B1092" s="32" t="s">
        <v>1816</v>
      </c>
      <c r="C1092" t="s">
        <v>202</v>
      </c>
      <c r="D1092" t="s">
        <v>106</v>
      </c>
      <c r="E1092" s="9">
        <v>17</v>
      </c>
      <c r="F1092" s="9">
        <v>12</v>
      </c>
      <c r="G1092" s="9">
        <v>0</v>
      </c>
      <c r="H1092" s="9">
        <v>0</v>
      </c>
      <c r="I1092" s="9">
        <v>0</v>
      </c>
      <c r="J1092" s="9">
        <v>0</v>
      </c>
      <c r="K1092">
        <v>0</v>
      </c>
      <c r="L1092" s="9">
        <v>0</v>
      </c>
      <c r="M1092" s="19">
        <v>0</v>
      </c>
      <c r="N1092" s="19">
        <v>3</v>
      </c>
      <c r="O1092" s="19">
        <v>0</v>
      </c>
      <c r="P1092" s="19">
        <v>0</v>
      </c>
      <c r="Q1092" s="19">
        <f t="shared" si="102"/>
        <v>0</v>
      </c>
      <c r="R1092" s="3">
        <f t="shared" si="103"/>
        <v>5.6942288700264259</v>
      </c>
      <c r="S1092" s="3">
        <f t="shared" si="104"/>
        <v>0.35087719298245612</v>
      </c>
      <c r="T1092" s="9">
        <f t="shared" si="105"/>
        <v>0</v>
      </c>
      <c r="U1092" s="9">
        <f t="shared" si="106"/>
        <v>17</v>
      </c>
      <c r="V1092" s="9">
        <f t="shared" si="107"/>
        <v>7</v>
      </c>
    </row>
    <row r="1093" spans="1:22" x14ac:dyDescent="0.25">
      <c r="A1093" t="s">
        <v>3670</v>
      </c>
      <c r="B1093" s="32" t="s">
        <v>1816</v>
      </c>
      <c r="C1093" t="s">
        <v>202</v>
      </c>
      <c r="D1093" t="s">
        <v>108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>
        <v>0</v>
      </c>
      <c r="L1093" s="9">
        <v>0</v>
      </c>
      <c r="M1093" s="19">
        <v>0</v>
      </c>
      <c r="N1093" s="19">
        <v>0</v>
      </c>
      <c r="O1093" s="19">
        <v>0</v>
      </c>
      <c r="P1093" s="19">
        <v>1</v>
      </c>
      <c r="Q1093" s="19">
        <f t="shared" si="102"/>
        <v>0</v>
      </c>
      <c r="R1093" s="3">
        <f t="shared" si="103"/>
        <v>0.28867513459481287</v>
      </c>
      <c r="S1093" s="3">
        <f t="shared" si="104"/>
        <v>3.2894736842105261E-2</v>
      </c>
      <c r="T1093" s="9">
        <f t="shared" si="105"/>
        <v>0</v>
      </c>
      <c r="U1093" s="9">
        <f t="shared" si="106"/>
        <v>1</v>
      </c>
      <c r="V1093" s="9">
        <f t="shared" si="107"/>
        <v>0</v>
      </c>
    </row>
    <row r="1094" spans="1:22" x14ac:dyDescent="0.25">
      <c r="A1094" t="s">
        <v>3670</v>
      </c>
      <c r="B1094" s="32" t="s">
        <v>1816</v>
      </c>
      <c r="C1094" t="s">
        <v>202</v>
      </c>
      <c r="D1094" t="s">
        <v>109</v>
      </c>
      <c r="E1094" s="9">
        <v>1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>
        <v>1.4</v>
      </c>
      <c r="L1094" s="9">
        <v>0</v>
      </c>
      <c r="M1094" s="19">
        <v>0</v>
      </c>
      <c r="N1094" s="19">
        <v>4</v>
      </c>
      <c r="O1094" s="19">
        <v>0</v>
      </c>
      <c r="P1094" s="19">
        <v>0</v>
      </c>
      <c r="Q1094" s="19">
        <f t="shared" si="102"/>
        <v>1.4</v>
      </c>
      <c r="R1094" s="3">
        <f t="shared" si="103"/>
        <v>1.1888369666751339</v>
      </c>
      <c r="S1094" s="3">
        <f t="shared" si="104"/>
        <v>7.0175438596491224E-2</v>
      </c>
      <c r="T1094" s="9">
        <f t="shared" si="105"/>
        <v>0</v>
      </c>
      <c r="U1094" s="9">
        <f t="shared" si="106"/>
        <v>4</v>
      </c>
      <c r="V1094" s="9">
        <f t="shared" si="107"/>
        <v>2</v>
      </c>
    </row>
    <row r="1095" spans="1:22" x14ac:dyDescent="0.25">
      <c r="A1095" t="s">
        <v>3670</v>
      </c>
      <c r="B1095" s="32" t="s">
        <v>1816</v>
      </c>
      <c r="C1095" t="s">
        <v>202</v>
      </c>
      <c r="D1095" t="s">
        <v>4746</v>
      </c>
      <c r="E1095" s="9">
        <v>20</v>
      </c>
      <c r="F1095" s="9">
        <v>31</v>
      </c>
      <c r="G1095" s="9">
        <v>21</v>
      </c>
      <c r="H1095" s="9">
        <v>0</v>
      </c>
      <c r="I1095" s="9">
        <v>0</v>
      </c>
      <c r="J1095" s="9">
        <v>0</v>
      </c>
      <c r="K1095">
        <v>0</v>
      </c>
      <c r="L1095" s="9">
        <v>0</v>
      </c>
      <c r="M1095" s="19">
        <v>0</v>
      </c>
      <c r="N1095" s="19">
        <v>4</v>
      </c>
      <c r="O1095" s="19">
        <v>0</v>
      </c>
      <c r="P1095" s="19">
        <v>0</v>
      </c>
      <c r="Q1095" s="19">
        <f t="shared" si="102"/>
        <v>0</v>
      </c>
      <c r="R1095" s="3">
        <f t="shared" si="103"/>
        <v>11.0233911077831</v>
      </c>
      <c r="S1095" s="3">
        <f t="shared" si="104"/>
        <v>0.625</v>
      </c>
      <c r="T1095" s="9">
        <f t="shared" si="105"/>
        <v>0</v>
      </c>
      <c r="U1095" s="9">
        <f t="shared" si="106"/>
        <v>31</v>
      </c>
      <c r="V1095" s="9">
        <f t="shared" si="107"/>
        <v>14</v>
      </c>
    </row>
    <row r="1096" spans="1:22" x14ac:dyDescent="0.25">
      <c r="A1096" t="s">
        <v>3671</v>
      </c>
      <c r="B1096" s="32" t="s">
        <v>1818</v>
      </c>
      <c r="C1096" t="s">
        <v>202</v>
      </c>
      <c r="D1096" t="s">
        <v>861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>
        <v>0</v>
      </c>
      <c r="L1096" s="9">
        <v>0</v>
      </c>
      <c r="M1096" s="19">
        <v>0</v>
      </c>
      <c r="N1096" s="19">
        <v>1</v>
      </c>
      <c r="O1096" s="19">
        <v>0</v>
      </c>
      <c r="P1096" s="19">
        <v>0</v>
      </c>
      <c r="Q1096" s="19">
        <f t="shared" si="102"/>
        <v>0</v>
      </c>
      <c r="R1096" s="3">
        <f t="shared" si="103"/>
        <v>0.28867513459481287</v>
      </c>
      <c r="S1096" s="3">
        <f t="shared" si="104"/>
        <v>3.2894736842105261E-2</v>
      </c>
      <c r="T1096" s="9">
        <f t="shared" si="105"/>
        <v>0</v>
      </c>
      <c r="U1096" s="9">
        <f t="shared" si="106"/>
        <v>1</v>
      </c>
      <c r="V1096" s="9">
        <f t="shared" si="107"/>
        <v>0</v>
      </c>
    </row>
    <row r="1097" spans="1:22" x14ac:dyDescent="0.25">
      <c r="A1097" t="s">
        <v>3671</v>
      </c>
      <c r="B1097" s="32" t="s">
        <v>1818</v>
      </c>
      <c r="C1097" t="s">
        <v>202</v>
      </c>
      <c r="D1097" t="s">
        <v>5604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>
        <v>0</v>
      </c>
      <c r="L1097" s="9">
        <v>0</v>
      </c>
      <c r="M1097" s="19">
        <v>0</v>
      </c>
      <c r="N1097" s="19">
        <v>0</v>
      </c>
      <c r="O1097" s="19">
        <v>0</v>
      </c>
      <c r="P1097" s="19">
        <v>1</v>
      </c>
      <c r="Q1097" s="19">
        <f t="shared" si="102"/>
        <v>0</v>
      </c>
      <c r="R1097" s="3">
        <f t="shared" si="103"/>
        <v>0.28867513459481287</v>
      </c>
      <c r="S1097" s="3">
        <f t="shared" si="104"/>
        <v>3.2894736842105261E-2</v>
      </c>
      <c r="T1097" s="9">
        <f t="shared" si="105"/>
        <v>0</v>
      </c>
      <c r="U1097" s="9">
        <f t="shared" si="106"/>
        <v>1</v>
      </c>
      <c r="V1097" s="9">
        <f t="shared" si="107"/>
        <v>0</v>
      </c>
    </row>
    <row r="1098" spans="1:22" x14ac:dyDescent="0.25">
      <c r="A1098" t="s">
        <v>3671</v>
      </c>
      <c r="B1098" s="32" t="s">
        <v>1818</v>
      </c>
      <c r="C1098" t="s">
        <v>202</v>
      </c>
      <c r="D1098" t="s">
        <v>113</v>
      </c>
      <c r="E1098" s="9">
        <v>5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>
        <v>0</v>
      </c>
      <c r="L1098" s="9">
        <v>0</v>
      </c>
      <c r="M1098" s="19">
        <v>0</v>
      </c>
      <c r="N1098" s="19">
        <v>5</v>
      </c>
      <c r="O1098" s="19">
        <v>0</v>
      </c>
      <c r="P1098" s="19">
        <v>0</v>
      </c>
      <c r="Q1098" s="19">
        <f t="shared" si="102"/>
        <v>0</v>
      </c>
      <c r="R1098" s="3">
        <f t="shared" si="103"/>
        <v>1.9462473604038073</v>
      </c>
      <c r="S1098" s="3">
        <f t="shared" si="104"/>
        <v>0.16447368421052633</v>
      </c>
      <c r="T1098" s="9">
        <f t="shared" si="105"/>
        <v>0</v>
      </c>
      <c r="U1098" s="9">
        <f t="shared" si="106"/>
        <v>5</v>
      </c>
      <c r="V1098" s="9">
        <f t="shared" si="107"/>
        <v>3</v>
      </c>
    </row>
    <row r="1099" spans="1:22" x14ac:dyDescent="0.25">
      <c r="A1099" t="s">
        <v>3671</v>
      </c>
      <c r="B1099" s="32" t="s">
        <v>1818</v>
      </c>
      <c r="C1099" t="s">
        <v>202</v>
      </c>
      <c r="D1099" t="s">
        <v>106</v>
      </c>
      <c r="E1099" s="9">
        <v>17</v>
      </c>
      <c r="F1099" s="9">
        <v>12</v>
      </c>
      <c r="G1099" s="9">
        <v>0</v>
      </c>
      <c r="H1099" s="9">
        <v>0</v>
      </c>
      <c r="I1099" s="9">
        <v>0</v>
      </c>
      <c r="J1099" s="9">
        <v>0</v>
      </c>
      <c r="K1099">
        <v>0</v>
      </c>
      <c r="L1099" s="9">
        <v>0</v>
      </c>
      <c r="M1099" s="19">
        <v>0</v>
      </c>
      <c r="N1099" s="19">
        <v>3</v>
      </c>
      <c r="O1099" s="19">
        <v>0</v>
      </c>
      <c r="P1099" s="19">
        <v>0</v>
      </c>
      <c r="Q1099" s="19">
        <f t="shared" si="102"/>
        <v>0</v>
      </c>
      <c r="R1099" s="3">
        <f t="shared" si="103"/>
        <v>5.6942288700264259</v>
      </c>
      <c r="S1099" s="3">
        <f t="shared" si="104"/>
        <v>0.35087719298245612</v>
      </c>
      <c r="T1099" s="9">
        <f t="shared" si="105"/>
        <v>0</v>
      </c>
      <c r="U1099" s="9">
        <f t="shared" si="106"/>
        <v>17</v>
      </c>
      <c r="V1099" s="9">
        <f t="shared" si="107"/>
        <v>7</v>
      </c>
    </row>
    <row r="1100" spans="1:22" x14ac:dyDescent="0.25">
      <c r="A1100" t="s">
        <v>3671</v>
      </c>
      <c r="B1100" s="32" t="s">
        <v>1818</v>
      </c>
      <c r="C1100" t="s">
        <v>202</v>
      </c>
      <c r="D1100" t="s">
        <v>108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>
        <v>0</v>
      </c>
      <c r="L1100" s="9">
        <v>0</v>
      </c>
      <c r="M1100" s="19">
        <v>0</v>
      </c>
      <c r="N1100" s="19">
        <v>0</v>
      </c>
      <c r="O1100" s="19">
        <v>0</v>
      </c>
      <c r="P1100" s="19">
        <v>1</v>
      </c>
      <c r="Q1100" s="19">
        <f t="shared" si="102"/>
        <v>0</v>
      </c>
      <c r="R1100" s="3">
        <f t="shared" si="103"/>
        <v>0.28867513459481287</v>
      </c>
      <c r="S1100" s="3">
        <f t="shared" si="104"/>
        <v>3.2894736842105261E-2</v>
      </c>
      <c r="T1100" s="9">
        <f t="shared" si="105"/>
        <v>0</v>
      </c>
      <c r="U1100" s="9">
        <f t="shared" si="106"/>
        <v>1</v>
      </c>
      <c r="V1100" s="9">
        <f t="shared" si="107"/>
        <v>0</v>
      </c>
    </row>
    <row r="1101" spans="1:22" x14ac:dyDescent="0.25">
      <c r="A1101" t="s">
        <v>3671</v>
      </c>
      <c r="B1101" s="32" t="s">
        <v>1818</v>
      </c>
      <c r="C1101" t="s">
        <v>202</v>
      </c>
      <c r="D1101" t="s">
        <v>109</v>
      </c>
      <c r="E1101" s="9">
        <v>1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>
        <v>1.4</v>
      </c>
      <c r="L1101" s="9">
        <v>0</v>
      </c>
      <c r="M1101" s="19">
        <v>0</v>
      </c>
      <c r="N1101" s="19">
        <v>4</v>
      </c>
      <c r="O1101" s="19">
        <v>0</v>
      </c>
      <c r="P1101" s="19">
        <v>0</v>
      </c>
      <c r="Q1101" s="19">
        <f t="shared" si="102"/>
        <v>1.4</v>
      </c>
      <c r="R1101" s="3">
        <f t="shared" si="103"/>
        <v>1.1888369666751339</v>
      </c>
      <c r="S1101" s="3">
        <f t="shared" si="104"/>
        <v>7.0175438596491224E-2</v>
      </c>
      <c r="T1101" s="9">
        <f t="shared" si="105"/>
        <v>0</v>
      </c>
      <c r="U1101" s="9">
        <f t="shared" si="106"/>
        <v>4</v>
      </c>
      <c r="V1101" s="9">
        <f t="shared" si="107"/>
        <v>2</v>
      </c>
    </row>
    <row r="1102" spans="1:22" x14ac:dyDescent="0.25">
      <c r="A1102" t="s">
        <v>3671</v>
      </c>
      <c r="B1102" s="32" t="s">
        <v>1818</v>
      </c>
      <c r="C1102" t="s">
        <v>202</v>
      </c>
      <c r="D1102" t="s">
        <v>4746</v>
      </c>
      <c r="E1102" s="9">
        <v>20</v>
      </c>
      <c r="F1102" s="9">
        <v>31</v>
      </c>
      <c r="G1102" s="9">
        <v>21</v>
      </c>
      <c r="H1102" s="9">
        <v>0</v>
      </c>
      <c r="I1102" s="9">
        <v>0</v>
      </c>
      <c r="J1102" s="9">
        <v>0</v>
      </c>
      <c r="K1102">
        <v>0</v>
      </c>
      <c r="L1102" s="9">
        <v>0</v>
      </c>
      <c r="M1102" s="19">
        <v>0</v>
      </c>
      <c r="N1102" s="19">
        <v>4</v>
      </c>
      <c r="O1102" s="19">
        <v>0</v>
      </c>
      <c r="P1102" s="19">
        <v>0</v>
      </c>
      <c r="Q1102" s="19">
        <f t="shared" si="102"/>
        <v>0</v>
      </c>
      <c r="R1102" s="3">
        <f t="shared" si="103"/>
        <v>11.0233911077831</v>
      </c>
      <c r="S1102" s="3">
        <f t="shared" si="104"/>
        <v>0.625</v>
      </c>
      <c r="T1102" s="9">
        <f t="shared" si="105"/>
        <v>0</v>
      </c>
      <c r="U1102" s="9">
        <f t="shared" si="106"/>
        <v>31</v>
      </c>
      <c r="V1102" s="9">
        <f t="shared" si="107"/>
        <v>14</v>
      </c>
    </row>
    <row r="1103" spans="1:22" x14ac:dyDescent="0.25">
      <c r="A1103" t="s">
        <v>3673</v>
      </c>
      <c r="B1103" s="32" t="s">
        <v>1822</v>
      </c>
      <c r="C1103" t="s">
        <v>202</v>
      </c>
      <c r="D1103" t="s">
        <v>113</v>
      </c>
      <c r="E1103" s="9">
        <v>1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>
        <v>0</v>
      </c>
      <c r="L1103" s="9">
        <v>0</v>
      </c>
      <c r="M1103" s="19">
        <v>0</v>
      </c>
      <c r="N1103" s="19">
        <v>9</v>
      </c>
      <c r="O1103" s="19">
        <v>0</v>
      </c>
      <c r="P1103" s="19">
        <v>0</v>
      </c>
      <c r="Q1103" s="19">
        <f t="shared" si="102"/>
        <v>0</v>
      </c>
      <c r="R1103" s="3">
        <f t="shared" si="103"/>
        <v>2.5878504008094629</v>
      </c>
      <c r="S1103" s="3">
        <f t="shared" si="104"/>
        <v>0.16447368421052633</v>
      </c>
      <c r="T1103" s="9">
        <f t="shared" si="105"/>
        <v>0</v>
      </c>
      <c r="U1103" s="9">
        <f t="shared" si="106"/>
        <v>9</v>
      </c>
      <c r="V1103" s="9">
        <f t="shared" si="107"/>
        <v>3</v>
      </c>
    </row>
    <row r="1104" spans="1:22" x14ac:dyDescent="0.25">
      <c r="A1104" t="s">
        <v>3673</v>
      </c>
      <c r="B1104" s="32" t="s">
        <v>1822</v>
      </c>
      <c r="C1104" t="s">
        <v>202</v>
      </c>
      <c r="D1104" t="s">
        <v>106</v>
      </c>
      <c r="E1104" s="9">
        <v>7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>
        <v>0</v>
      </c>
      <c r="L1104" s="9">
        <v>0</v>
      </c>
      <c r="M1104" s="19">
        <v>0</v>
      </c>
      <c r="N1104" s="19">
        <v>11</v>
      </c>
      <c r="O1104" s="19">
        <v>0</v>
      </c>
      <c r="P1104" s="19">
        <v>0</v>
      </c>
      <c r="Q1104" s="19">
        <f t="shared" si="102"/>
        <v>0</v>
      </c>
      <c r="R1104" s="3">
        <f t="shared" si="103"/>
        <v>3.6055512754639891</v>
      </c>
      <c r="S1104" s="3">
        <f t="shared" si="104"/>
        <v>0.2960526315789474</v>
      </c>
      <c r="T1104" s="9">
        <f t="shared" si="105"/>
        <v>0</v>
      </c>
      <c r="U1104" s="9">
        <f t="shared" si="106"/>
        <v>11</v>
      </c>
      <c r="V1104" s="9">
        <f t="shared" si="107"/>
        <v>5</v>
      </c>
    </row>
    <row r="1105" spans="1:22" x14ac:dyDescent="0.25">
      <c r="A1105" t="s">
        <v>3673</v>
      </c>
      <c r="B1105" s="32" t="s">
        <v>1822</v>
      </c>
      <c r="C1105" t="s">
        <v>202</v>
      </c>
      <c r="D1105" t="s">
        <v>4746</v>
      </c>
      <c r="E1105" s="9">
        <v>12</v>
      </c>
      <c r="F1105" s="9">
        <v>1</v>
      </c>
      <c r="G1105" s="9">
        <v>1</v>
      </c>
      <c r="H1105" s="9">
        <v>0</v>
      </c>
      <c r="I1105" s="9">
        <v>0</v>
      </c>
      <c r="J1105" s="9">
        <v>0</v>
      </c>
      <c r="K1105">
        <v>0</v>
      </c>
      <c r="L1105" s="9">
        <v>0</v>
      </c>
      <c r="M1105" s="19">
        <v>0</v>
      </c>
      <c r="N1105" s="19">
        <v>12</v>
      </c>
      <c r="O1105" s="19">
        <v>0</v>
      </c>
      <c r="P1105" s="19">
        <v>0</v>
      </c>
      <c r="Q1105" s="19">
        <f t="shared" si="102"/>
        <v>0</v>
      </c>
      <c r="R1105" s="3">
        <f t="shared" si="103"/>
        <v>4.6089504491179163</v>
      </c>
      <c r="S1105" s="3">
        <f t="shared" si="104"/>
        <v>0.21381578947368421</v>
      </c>
      <c r="T1105" s="9">
        <f t="shared" si="105"/>
        <v>0</v>
      </c>
      <c r="U1105" s="9">
        <f t="shared" si="106"/>
        <v>12</v>
      </c>
      <c r="V1105" s="9">
        <f t="shared" si="107"/>
        <v>6</v>
      </c>
    </row>
    <row r="1106" spans="1:22" x14ac:dyDescent="0.25">
      <c r="A1106" t="s">
        <v>3674</v>
      </c>
      <c r="B1106" s="32" t="s">
        <v>1824</v>
      </c>
      <c r="C1106" t="s">
        <v>202</v>
      </c>
      <c r="D1106" t="s">
        <v>113</v>
      </c>
      <c r="E1106" s="9">
        <v>1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>
        <v>0</v>
      </c>
      <c r="L1106" s="9">
        <v>0</v>
      </c>
      <c r="M1106" s="19">
        <v>0</v>
      </c>
      <c r="N1106" s="19">
        <v>9</v>
      </c>
      <c r="O1106" s="19">
        <v>0</v>
      </c>
      <c r="P1106" s="19">
        <v>0</v>
      </c>
      <c r="Q1106" s="19">
        <f t="shared" si="102"/>
        <v>0</v>
      </c>
      <c r="R1106" s="3">
        <f t="shared" si="103"/>
        <v>2.5878504008094629</v>
      </c>
      <c r="S1106" s="3">
        <f t="shared" si="104"/>
        <v>0.16447368421052633</v>
      </c>
      <c r="T1106" s="9">
        <f t="shared" si="105"/>
        <v>0</v>
      </c>
      <c r="U1106" s="9">
        <f t="shared" si="106"/>
        <v>9</v>
      </c>
      <c r="V1106" s="9">
        <f t="shared" si="107"/>
        <v>3</v>
      </c>
    </row>
    <row r="1107" spans="1:22" x14ac:dyDescent="0.25">
      <c r="A1107" t="s">
        <v>3674</v>
      </c>
      <c r="B1107" s="32" t="s">
        <v>1824</v>
      </c>
      <c r="C1107" t="s">
        <v>202</v>
      </c>
      <c r="D1107" t="s">
        <v>106</v>
      </c>
      <c r="E1107" s="9">
        <v>7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>
        <v>0</v>
      </c>
      <c r="L1107" s="9">
        <v>0</v>
      </c>
      <c r="M1107" s="19">
        <v>0</v>
      </c>
      <c r="N1107" s="19">
        <v>11</v>
      </c>
      <c r="O1107" s="19">
        <v>0</v>
      </c>
      <c r="P1107" s="19">
        <v>0</v>
      </c>
      <c r="Q1107" s="19">
        <f t="shared" si="102"/>
        <v>0</v>
      </c>
      <c r="R1107" s="3">
        <f t="shared" si="103"/>
        <v>3.6055512754639891</v>
      </c>
      <c r="S1107" s="3">
        <f t="shared" si="104"/>
        <v>0.2960526315789474</v>
      </c>
      <c r="T1107" s="9">
        <f t="shared" si="105"/>
        <v>0</v>
      </c>
      <c r="U1107" s="9">
        <f t="shared" si="106"/>
        <v>11</v>
      </c>
      <c r="V1107" s="9">
        <f t="shared" si="107"/>
        <v>5</v>
      </c>
    </row>
    <row r="1108" spans="1:22" x14ac:dyDescent="0.25">
      <c r="A1108" t="s">
        <v>3674</v>
      </c>
      <c r="B1108" s="32" t="s">
        <v>1824</v>
      </c>
      <c r="C1108" t="s">
        <v>202</v>
      </c>
      <c r="D1108" t="s">
        <v>4746</v>
      </c>
      <c r="E1108" s="9">
        <v>12</v>
      </c>
      <c r="F1108" s="9">
        <v>1</v>
      </c>
      <c r="G1108" s="9">
        <v>1</v>
      </c>
      <c r="H1108" s="9">
        <v>0</v>
      </c>
      <c r="I1108" s="9">
        <v>0</v>
      </c>
      <c r="J1108" s="9">
        <v>0</v>
      </c>
      <c r="K1108">
        <v>0</v>
      </c>
      <c r="L1108" s="9">
        <v>0</v>
      </c>
      <c r="M1108" s="19">
        <v>0</v>
      </c>
      <c r="N1108" s="19">
        <v>12</v>
      </c>
      <c r="O1108" s="19">
        <v>0</v>
      </c>
      <c r="P1108" s="19">
        <v>0</v>
      </c>
      <c r="Q1108" s="19">
        <f t="shared" si="102"/>
        <v>0</v>
      </c>
      <c r="R1108" s="3">
        <f t="shared" si="103"/>
        <v>4.6089504491179163</v>
      </c>
      <c r="S1108" s="3">
        <f t="shared" si="104"/>
        <v>0.21381578947368421</v>
      </c>
      <c r="T1108" s="9">
        <f t="shared" si="105"/>
        <v>0</v>
      </c>
      <c r="U1108" s="9">
        <f t="shared" si="106"/>
        <v>12</v>
      </c>
      <c r="V1108" s="9">
        <f t="shared" si="107"/>
        <v>6</v>
      </c>
    </row>
    <row r="1109" spans="1:22" x14ac:dyDescent="0.25">
      <c r="A1109" t="s">
        <v>4003</v>
      </c>
      <c r="B1109" s="32" t="s">
        <v>2609</v>
      </c>
      <c r="C1109" t="s">
        <v>202</v>
      </c>
      <c r="D1109" t="s">
        <v>4746</v>
      </c>
      <c r="E1109" s="9">
        <v>1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>
        <v>0</v>
      </c>
      <c r="L1109" s="9">
        <v>0</v>
      </c>
      <c r="M1109" s="19">
        <v>0</v>
      </c>
      <c r="N1109" s="19">
        <v>5</v>
      </c>
      <c r="O1109" s="19">
        <v>0</v>
      </c>
      <c r="P1109" s="19">
        <v>0</v>
      </c>
      <c r="Q1109" s="19">
        <f t="shared" si="102"/>
        <v>0</v>
      </c>
      <c r="R1109" s="3">
        <f t="shared" si="103"/>
        <v>1.4459976109624424</v>
      </c>
      <c r="S1109" s="3">
        <f t="shared" si="104"/>
        <v>9.8684210526315791E-2</v>
      </c>
      <c r="T1109" s="9">
        <f t="shared" si="105"/>
        <v>0</v>
      </c>
      <c r="U1109" s="9">
        <f t="shared" si="106"/>
        <v>5</v>
      </c>
      <c r="V1109" s="9">
        <f t="shared" si="107"/>
        <v>2</v>
      </c>
    </row>
    <row r="1110" spans="1:22" x14ac:dyDescent="0.25">
      <c r="A1110" t="s">
        <v>4290</v>
      </c>
      <c r="B1110" s="32" t="s">
        <v>2639</v>
      </c>
      <c r="C1110" t="s">
        <v>202</v>
      </c>
      <c r="D1110" t="s">
        <v>106</v>
      </c>
      <c r="E1110" s="9">
        <v>0</v>
      </c>
      <c r="F1110" s="9">
        <v>0</v>
      </c>
      <c r="G1110" s="9">
        <v>0</v>
      </c>
      <c r="H1110" s="9">
        <v>0</v>
      </c>
      <c r="I1110" s="9">
        <v>1</v>
      </c>
      <c r="J1110" s="9">
        <v>1</v>
      </c>
      <c r="K1110">
        <v>0</v>
      </c>
      <c r="L1110" s="9">
        <v>0</v>
      </c>
      <c r="M1110" s="19">
        <v>0</v>
      </c>
      <c r="N1110" s="19">
        <v>0</v>
      </c>
      <c r="O1110" s="19">
        <v>0</v>
      </c>
      <c r="P1110" s="19">
        <v>0</v>
      </c>
      <c r="Q1110" s="19">
        <f t="shared" si="102"/>
        <v>0</v>
      </c>
      <c r="R1110" s="3">
        <f t="shared" si="103"/>
        <v>0.38924947208076149</v>
      </c>
      <c r="S1110" s="3">
        <f t="shared" si="104"/>
        <v>3.2894736842105261E-2</v>
      </c>
      <c r="T1110" s="9">
        <f t="shared" si="105"/>
        <v>0</v>
      </c>
      <c r="U1110" s="9">
        <f t="shared" si="106"/>
        <v>1</v>
      </c>
      <c r="V1110" s="9">
        <f t="shared" si="107"/>
        <v>1</v>
      </c>
    </row>
    <row r="1111" spans="1:22" x14ac:dyDescent="0.25">
      <c r="A1111" t="s">
        <v>4286</v>
      </c>
      <c r="B1111" s="32" t="s">
        <v>2630</v>
      </c>
      <c r="C1111" t="s">
        <v>202</v>
      </c>
      <c r="D1111" t="s">
        <v>106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1</v>
      </c>
      <c r="K1111">
        <v>0</v>
      </c>
      <c r="L1111" s="9">
        <v>0</v>
      </c>
      <c r="M1111" s="19">
        <v>0</v>
      </c>
      <c r="N1111" s="19">
        <v>0</v>
      </c>
      <c r="O1111" s="19">
        <v>0</v>
      </c>
      <c r="P1111" s="19">
        <v>0</v>
      </c>
      <c r="Q1111" s="19">
        <f t="shared" si="102"/>
        <v>0</v>
      </c>
      <c r="R1111" s="3">
        <f t="shared" si="103"/>
        <v>0.28867513459481287</v>
      </c>
      <c r="S1111" s="3">
        <f t="shared" si="104"/>
        <v>3.2894736842105261E-2</v>
      </c>
      <c r="T1111" s="9">
        <f t="shared" si="105"/>
        <v>0</v>
      </c>
      <c r="U1111" s="9">
        <f t="shared" si="106"/>
        <v>1</v>
      </c>
      <c r="V1111" s="9">
        <f t="shared" si="107"/>
        <v>0</v>
      </c>
    </row>
    <row r="1112" spans="1:22" x14ac:dyDescent="0.25">
      <c r="A1112" t="s">
        <v>4111</v>
      </c>
      <c r="B1112" s="32" t="s">
        <v>2611</v>
      </c>
      <c r="C1112" t="s">
        <v>202</v>
      </c>
      <c r="D1112" t="s">
        <v>106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>
        <v>0</v>
      </c>
      <c r="L1112" s="9">
        <v>0</v>
      </c>
      <c r="M1112" s="19">
        <v>0</v>
      </c>
      <c r="N1112" s="19">
        <v>1</v>
      </c>
      <c r="O1112" s="19">
        <v>0</v>
      </c>
      <c r="P1112" s="19">
        <v>0</v>
      </c>
      <c r="Q1112" s="19">
        <f t="shared" si="102"/>
        <v>0</v>
      </c>
      <c r="R1112" s="3">
        <f t="shared" si="103"/>
        <v>0.28867513459481287</v>
      </c>
      <c r="S1112" s="3">
        <f t="shared" si="104"/>
        <v>3.2894736842105261E-2</v>
      </c>
      <c r="T1112" s="9">
        <f t="shared" si="105"/>
        <v>0</v>
      </c>
      <c r="U1112" s="9">
        <f t="shared" si="106"/>
        <v>1</v>
      </c>
      <c r="V1112" s="9">
        <f t="shared" si="107"/>
        <v>0</v>
      </c>
    </row>
    <row r="1113" spans="1:22" x14ac:dyDescent="0.25">
      <c r="A1113" t="s">
        <v>4010</v>
      </c>
      <c r="B1113" s="32" t="s">
        <v>2632</v>
      </c>
      <c r="C1113" t="s">
        <v>202</v>
      </c>
      <c r="D1113" t="s">
        <v>109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>
        <v>0</v>
      </c>
      <c r="L1113" s="9">
        <v>0</v>
      </c>
      <c r="M1113" s="19">
        <v>0</v>
      </c>
      <c r="N1113" s="19">
        <v>1</v>
      </c>
      <c r="O1113" s="19">
        <v>0</v>
      </c>
      <c r="P1113" s="19">
        <v>0</v>
      </c>
      <c r="Q1113" s="19">
        <f t="shared" si="102"/>
        <v>0</v>
      </c>
      <c r="R1113" s="3">
        <f t="shared" si="103"/>
        <v>0.28867513459481287</v>
      </c>
      <c r="S1113" s="3">
        <f t="shared" si="104"/>
        <v>3.2894736842105261E-2</v>
      </c>
      <c r="T1113" s="9">
        <f t="shared" si="105"/>
        <v>0</v>
      </c>
      <c r="U1113" s="9">
        <f t="shared" si="106"/>
        <v>1</v>
      </c>
      <c r="V1113" s="9">
        <f t="shared" si="107"/>
        <v>0</v>
      </c>
    </row>
    <row r="1114" spans="1:22" x14ac:dyDescent="0.25">
      <c r="A1114" t="s">
        <v>4064</v>
      </c>
      <c r="B1114" s="32" t="s">
        <v>2613</v>
      </c>
      <c r="C1114" t="s">
        <v>202</v>
      </c>
      <c r="D1114" t="s">
        <v>109</v>
      </c>
      <c r="E1114" s="9">
        <v>0</v>
      </c>
      <c r="F1114" s="9">
        <v>1</v>
      </c>
      <c r="G1114" s="9">
        <v>0</v>
      </c>
      <c r="H1114" s="9">
        <v>0</v>
      </c>
      <c r="I1114" s="9">
        <v>0</v>
      </c>
      <c r="J1114" s="9">
        <v>0</v>
      </c>
      <c r="K1114">
        <v>0</v>
      </c>
      <c r="L1114" s="9">
        <v>0</v>
      </c>
      <c r="M1114" s="19">
        <v>0</v>
      </c>
      <c r="N1114" s="19">
        <v>0</v>
      </c>
      <c r="O1114" s="19">
        <v>0</v>
      </c>
      <c r="P1114" s="19">
        <v>0</v>
      </c>
      <c r="Q1114" s="19">
        <f t="shared" si="102"/>
        <v>0</v>
      </c>
      <c r="R1114" s="3">
        <f t="shared" si="103"/>
        <v>0.28867513459481287</v>
      </c>
      <c r="S1114" s="3">
        <f t="shared" si="104"/>
        <v>3.2894736842105261E-2</v>
      </c>
      <c r="T1114" s="9">
        <f t="shared" si="105"/>
        <v>0</v>
      </c>
      <c r="U1114" s="9">
        <f t="shared" si="106"/>
        <v>1</v>
      </c>
      <c r="V1114" s="9">
        <f t="shared" si="107"/>
        <v>0</v>
      </c>
    </row>
    <row r="1115" spans="1:22" x14ac:dyDescent="0.25">
      <c r="A1115" t="s">
        <v>4149</v>
      </c>
      <c r="B1115" s="32" t="s">
        <v>2638</v>
      </c>
      <c r="C1115" t="s">
        <v>202</v>
      </c>
      <c r="D1115" t="s">
        <v>113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>
        <v>0</v>
      </c>
      <c r="L1115" s="9">
        <v>0</v>
      </c>
      <c r="M1115" s="19">
        <v>0</v>
      </c>
      <c r="N1115" s="19">
        <v>2</v>
      </c>
      <c r="O1115" s="19">
        <v>0</v>
      </c>
      <c r="P1115" s="19">
        <v>0</v>
      </c>
      <c r="Q1115" s="19">
        <f t="shared" si="102"/>
        <v>0</v>
      </c>
      <c r="R1115" s="3">
        <f t="shared" si="103"/>
        <v>0.57735026918962573</v>
      </c>
      <c r="S1115" s="3">
        <f t="shared" si="104"/>
        <v>6.5789473684210523E-2</v>
      </c>
      <c r="T1115" s="9">
        <f t="shared" si="105"/>
        <v>0</v>
      </c>
      <c r="U1115" s="9">
        <f t="shared" si="106"/>
        <v>2</v>
      </c>
      <c r="V1115" s="9">
        <f t="shared" si="107"/>
        <v>1</v>
      </c>
    </row>
    <row r="1116" spans="1:22" x14ac:dyDescent="0.25">
      <c r="A1116" t="s">
        <v>3961</v>
      </c>
      <c r="B1116" s="32" t="s">
        <v>2610</v>
      </c>
      <c r="C1116" t="s">
        <v>202</v>
      </c>
      <c r="D1116" t="s">
        <v>113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>
        <v>0</v>
      </c>
      <c r="L1116" s="9">
        <v>0</v>
      </c>
      <c r="M1116" s="19">
        <v>0</v>
      </c>
      <c r="N1116" s="19">
        <v>1</v>
      </c>
      <c r="O1116" s="19">
        <v>0</v>
      </c>
      <c r="P1116" s="19">
        <v>0</v>
      </c>
      <c r="Q1116" s="19">
        <f t="shared" si="102"/>
        <v>0</v>
      </c>
      <c r="R1116" s="3">
        <f t="shared" si="103"/>
        <v>0.28867513459481287</v>
      </c>
      <c r="S1116" s="3">
        <f t="shared" si="104"/>
        <v>3.2894736842105261E-2</v>
      </c>
      <c r="T1116" s="9">
        <f t="shared" si="105"/>
        <v>0</v>
      </c>
      <c r="U1116" s="9">
        <f t="shared" si="106"/>
        <v>1</v>
      </c>
      <c r="V1116" s="9">
        <f t="shared" si="107"/>
        <v>0</v>
      </c>
    </row>
    <row r="1117" spans="1:22" x14ac:dyDescent="0.25">
      <c r="A1117" t="s">
        <v>4348</v>
      </c>
      <c r="B1117" s="32" t="s">
        <v>2631</v>
      </c>
      <c r="C1117" t="s">
        <v>202</v>
      </c>
      <c r="D1117" t="s">
        <v>2214</v>
      </c>
      <c r="E1117" s="9">
        <v>0</v>
      </c>
      <c r="F1117" s="9">
        <v>1</v>
      </c>
      <c r="G1117" s="9">
        <v>0</v>
      </c>
      <c r="H1117" s="9">
        <v>0</v>
      </c>
      <c r="I1117" s="9">
        <v>0</v>
      </c>
      <c r="J1117" s="9">
        <v>0</v>
      </c>
      <c r="K1117">
        <v>0</v>
      </c>
      <c r="L1117" s="9">
        <v>0</v>
      </c>
      <c r="M1117" s="19">
        <v>0</v>
      </c>
      <c r="N1117" s="19">
        <v>0</v>
      </c>
      <c r="O1117" s="19">
        <v>0</v>
      </c>
      <c r="P1117" s="19">
        <v>0</v>
      </c>
      <c r="Q1117" s="19">
        <f t="shared" si="102"/>
        <v>0</v>
      </c>
      <c r="R1117" s="3">
        <f t="shared" si="103"/>
        <v>0.28867513459481287</v>
      </c>
      <c r="S1117" s="3">
        <f t="shared" si="104"/>
        <v>3.2894736842105261E-2</v>
      </c>
      <c r="T1117" s="9">
        <f t="shared" si="105"/>
        <v>0</v>
      </c>
      <c r="U1117" s="9">
        <f t="shared" si="106"/>
        <v>1</v>
      </c>
      <c r="V1117" s="9">
        <f t="shared" si="107"/>
        <v>0</v>
      </c>
    </row>
    <row r="1118" spans="1:22" x14ac:dyDescent="0.25">
      <c r="A1118" t="s">
        <v>4280</v>
      </c>
      <c r="B1118" s="32" t="s">
        <v>2612</v>
      </c>
      <c r="C1118" t="s">
        <v>202</v>
      </c>
      <c r="D1118" t="s">
        <v>2214</v>
      </c>
      <c r="E1118" s="9">
        <v>1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>
        <v>0</v>
      </c>
      <c r="L1118" s="9">
        <v>0</v>
      </c>
      <c r="M1118" s="19">
        <v>0</v>
      </c>
      <c r="N1118" s="19">
        <v>0</v>
      </c>
      <c r="O1118" s="19">
        <v>0</v>
      </c>
      <c r="P1118" s="19">
        <v>0</v>
      </c>
      <c r="Q1118" s="19">
        <f t="shared" si="102"/>
        <v>0</v>
      </c>
      <c r="R1118" s="3">
        <f t="shared" si="103"/>
        <v>0.28867513459481287</v>
      </c>
      <c r="S1118" s="3">
        <f t="shared" si="104"/>
        <v>3.2894736842105261E-2</v>
      </c>
      <c r="T1118" s="9">
        <f t="shared" si="105"/>
        <v>0</v>
      </c>
      <c r="U1118" s="9">
        <f t="shared" si="106"/>
        <v>1</v>
      </c>
      <c r="V1118" s="9">
        <f t="shared" si="107"/>
        <v>0</v>
      </c>
    </row>
    <row r="1119" spans="1:22" x14ac:dyDescent="0.25">
      <c r="A1119" t="s">
        <v>2996</v>
      </c>
      <c r="B1119" s="32" t="s">
        <v>1918</v>
      </c>
      <c r="C1119" t="s">
        <v>202</v>
      </c>
      <c r="D1119" t="s">
        <v>5604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>
        <v>0</v>
      </c>
      <c r="L1119" s="9">
        <v>0</v>
      </c>
      <c r="M1119" s="19">
        <v>0</v>
      </c>
      <c r="N1119" s="19">
        <v>0</v>
      </c>
      <c r="O1119" s="19">
        <v>5</v>
      </c>
      <c r="P1119" s="19">
        <v>5</v>
      </c>
      <c r="Q1119" s="19">
        <f t="shared" si="102"/>
        <v>0</v>
      </c>
      <c r="R1119" s="3">
        <f t="shared" si="103"/>
        <v>1.9462473604038073</v>
      </c>
      <c r="S1119" s="3">
        <f t="shared" si="104"/>
        <v>0.16447368421052633</v>
      </c>
      <c r="T1119" s="9">
        <f t="shared" si="105"/>
        <v>0</v>
      </c>
      <c r="U1119" s="9">
        <f t="shared" si="106"/>
        <v>5</v>
      </c>
      <c r="V1119" s="9">
        <f t="shared" si="107"/>
        <v>3</v>
      </c>
    </row>
    <row r="1120" spans="1:22" x14ac:dyDescent="0.25">
      <c r="A1120" t="s">
        <v>2996</v>
      </c>
      <c r="B1120" s="32" t="s">
        <v>1918</v>
      </c>
      <c r="C1120" t="s">
        <v>202</v>
      </c>
      <c r="D1120" t="s">
        <v>820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>
        <v>0</v>
      </c>
      <c r="L1120" s="9">
        <v>0</v>
      </c>
      <c r="M1120" s="19">
        <v>0</v>
      </c>
      <c r="N1120" s="19">
        <v>1</v>
      </c>
      <c r="O1120" s="19">
        <v>0</v>
      </c>
      <c r="P1120" s="19">
        <v>0</v>
      </c>
      <c r="Q1120" s="19">
        <f t="shared" si="102"/>
        <v>0</v>
      </c>
      <c r="R1120" s="3">
        <f t="shared" si="103"/>
        <v>0.28867513459481287</v>
      </c>
      <c r="S1120" s="3">
        <f t="shared" si="104"/>
        <v>3.2894736842105261E-2</v>
      </c>
      <c r="T1120" s="9">
        <f t="shared" si="105"/>
        <v>0</v>
      </c>
      <c r="U1120" s="9">
        <f t="shared" si="106"/>
        <v>1</v>
      </c>
      <c r="V1120" s="9">
        <f t="shared" si="107"/>
        <v>0</v>
      </c>
    </row>
    <row r="1121" spans="1:22" x14ac:dyDescent="0.25">
      <c r="A1121" t="s">
        <v>2996</v>
      </c>
      <c r="B1121" s="32" t="s">
        <v>1918</v>
      </c>
      <c r="C1121" t="s">
        <v>202</v>
      </c>
      <c r="D1121" t="s">
        <v>4746</v>
      </c>
      <c r="E1121" s="9">
        <v>0</v>
      </c>
      <c r="F1121" s="9">
        <v>3</v>
      </c>
      <c r="G1121" s="9">
        <v>3</v>
      </c>
      <c r="H1121" s="9">
        <v>1</v>
      </c>
      <c r="I1121" s="9">
        <v>1</v>
      </c>
      <c r="J1121" s="9">
        <v>1</v>
      </c>
      <c r="K1121">
        <v>4.1999999999999993</v>
      </c>
      <c r="L1121" s="9">
        <v>5.6</v>
      </c>
      <c r="M1121" s="19">
        <v>5</v>
      </c>
      <c r="N1121" s="19">
        <v>7</v>
      </c>
      <c r="O1121" s="19">
        <v>0</v>
      </c>
      <c r="P1121" s="19">
        <v>0</v>
      </c>
      <c r="Q1121" s="19">
        <f t="shared" si="102"/>
        <v>4.1999999999999993</v>
      </c>
      <c r="R1121" s="3">
        <f t="shared" si="103"/>
        <v>2.4298646925790797</v>
      </c>
      <c r="S1121" s="3">
        <f t="shared" si="104"/>
        <v>0.11257309941520467</v>
      </c>
      <c r="T1121" s="9">
        <f t="shared" si="105"/>
        <v>0</v>
      </c>
      <c r="U1121" s="9">
        <f t="shared" si="106"/>
        <v>7</v>
      </c>
      <c r="V1121" s="9">
        <f t="shared" si="107"/>
        <v>3</v>
      </c>
    </row>
    <row r="1122" spans="1:22" x14ac:dyDescent="0.25">
      <c r="A1122" t="s">
        <v>4423</v>
      </c>
      <c r="B1122" s="32" t="s">
        <v>2236</v>
      </c>
      <c r="C1122" t="s">
        <v>202</v>
      </c>
      <c r="D1122" t="s">
        <v>109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>
        <v>1.4</v>
      </c>
      <c r="L1122" s="9">
        <v>1.4</v>
      </c>
      <c r="M1122" s="19">
        <v>0</v>
      </c>
      <c r="N1122" s="19">
        <v>0</v>
      </c>
      <c r="O1122" s="19">
        <v>0</v>
      </c>
      <c r="P1122" s="19">
        <v>0</v>
      </c>
      <c r="Q1122" s="19">
        <f t="shared" si="102"/>
        <v>1.4</v>
      </c>
      <c r="R1122" s="3">
        <f t="shared" si="103"/>
        <v>0.54494926091306606</v>
      </c>
      <c r="S1122" s="3">
        <f t="shared" si="104"/>
        <v>4.6052631578947366E-2</v>
      </c>
      <c r="T1122" s="9">
        <f t="shared" si="105"/>
        <v>0</v>
      </c>
      <c r="U1122" s="9">
        <f t="shared" si="106"/>
        <v>1.4</v>
      </c>
      <c r="V1122" s="9">
        <f t="shared" si="107"/>
        <v>1</v>
      </c>
    </row>
    <row r="1123" spans="1:22" x14ac:dyDescent="0.25">
      <c r="A1123" t="s">
        <v>3983</v>
      </c>
      <c r="B1123" s="32" t="s">
        <v>2235</v>
      </c>
      <c r="C1123" t="s">
        <v>202</v>
      </c>
      <c r="D1123" t="s">
        <v>861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>
        <v>0</v>
      </c>
      <c r="L1123" s="9">
        <v>0</v>
      </c>
      <c r="M1123" s="19">
        <v>0</v>
      </c>
      <c r="N1123" s="19">
        <v>0</v>
      </c>
      <c r="O1123" s="19">
        <v>1</v>
      </c>
      <c r="P1123" s="19">
        <v>0</v>
      </c>
      <c r="Q1123" s="19">
        <f t="shared" si="102"/>
        <v>0</v>
      </c>
      <c r="R1123" s="3">
        <f t="shared" si="103"/>
        <v>0.28867513459481287</v>
      </c>
      <c r="S1123" s="3">
        <f t="shared" si="104"/>
        <v>3.2894736842105261E-2</v>
      </c>
      <c r="T1123" s="9">
        <f t="shared" si="105"/>
        <v>0</v>
      </c>
      <c r="U1123" s="9">
        <f t="shared" si="106"/>
        <v>1</v>
      </c>
      <c r="V1123" s="9">
        <f t="shared" si="107"/>
        <v>0</v>
      </c>
    </row>
    <row r="1124" spans="1:22" x14ac:dyDescent="0.25">
      <c r="A1124" t="s">
        <v>3983</v>
      </c>
      <c r="B1124" s="32" t="s">
        <v>2235</v>
      </c>
      <c r="C1124" t="s">
        <v>202</v>
      </c>
      <c r="D1124" t="s">
        <v>106</v>
      </c>
      <c r="E1124" s="9">
        <v>1</v>
      </c>
      <c r="F1124" s="9">
        <v>1</v>
      </c>
      <c r="G1124" s="9">
        <v>0</v>
      </c>
      <c r="H1124" s="9">
        <v>0</v>
      </c>
      <c r="I1124" s="9">
        <v>0</v>
      </c>
      <c r="J1124" s="9">
        <v>0</v>
      </c>
      <c r="K1124">
        <v>2.8</v>
      </c>
      <c r="L1124" s="9">
        <v>0</v>
      </c>
      <c r="M1124" s="19">
        <v>0</v>
      </c>
      <c r="N1124" s="19">
        <v>1</v>
      </c>
      <c r="O1124" s="19">
        <v>0</v>
      </c>
      <c r="P1124" s="19">
        <v>1</v>
      </c>
      <c r="Q1124" s="19">
        <f t="shared" si="102"/>
        <v>2.8</v>
      </c>
      <c r="R1124" s="3">
        <f t="shared" si="103"/>
        <v>0.85209190000879953</v>
      </c>
      <c r="S1124" s="3">
        <f t="shared" si="104"/>
        <v>4.4736842105263158E-2</v>
      </c>
      <c r="T1124" s="9">
        <f t="shared" si="105"/>
        <v>0</v>
      </c>
      <c r="U1124" s="9">
        <f t="shared" si="106"/>
        <v>2.8</v>
      </c>
      <c r="V1124" s="9">
        <f t="shared" si="107"/>
        <v>1</v>
      </c>
    </row>
    <row r="1125" spans="1:22" x14ac:dyDescent="0.25">
      <c r="A1125" t="s">
        <v>4179</v>
      </c>
      <c r="B1125" s="32" t="s">
        <v>2234</v>
      </c>
      <c r="C1125" t="s">
        <v>202</v>
      </c>
      <c r="D1125" t="s">
        <v>113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>
        <v>2.8</v>
      </c>
      <c r="L1125" s="9">
        <v>0</v>
      </c>
      <c r="M1125" s="19">
        <v>0</v>
      </c>
      <c r="N1125" s="19">
        <v>1</v>
      </c>
      <c r="O1125" s="19">
        <v>2</v>
      </c>
      <c r="P1125" s="19">
        <v>2</v>
      </c>
      <c r="Q1125" s="19">
        <f t="shared" si="102"/>
        <v>2.8</v>
      </c>
      <c r="R1125" s="3">
        <f t="shared" si="103"/>
        <v>1.03440804327886</v>
      </c>
      <c r="S1125" s="3">
        <f t="shared" si="104"/>
        <v>6.4144736842105268E-2</v>
      </c>
      <c r="T1125" s="9">
        <f t="shared" si="105"/>
        <v>0</v>
      </c>
      <c r="U1125" s="9">
        <f t="shared" si="106"/>
        <v>2.8</v>
      </c>
      <c r="V1125" s="9">
        <f t="shared" si="107"/>
        <v>1</v>
      </c>
    </row>
    <row r="1126" spans="1:22" x14ac:dyDescent="0.25">
      <c r="A1126" t="s">
        <v>3033</v>
      </c>
      <c r="B1126" s="32" t="s">
        <v>1958</v>
      </c>
      <c r="C1126" t="s">
        <v>202</v>
      </c>
      <c r="D1126" t="s">
        <v>5604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>
        <v>0</v>
      </c>
      <c r="L1126" s="9">
        <v>0</v>
      </c>
      <c r="M1126" s="19">
        <v>0</v>
      </c>
      <c r="N1126" s="19">
        <v>0</v>
      </c>
      <c r="O1126" s="19">
        <v>1</v>
      </c>
      <c r="P1126" s="19">
        <v>0</v>
      </c>
      <c r="Q1126" s="19">
        <f t="shared" si="102"/>
        <v>0</v>
      </c>
      <c r="R1126" s="3">
        <f t="shared" si="103"/>
        <v>0.28867513459481287</v>
      </c>
      <c r="S1126" s="3">
        <f t="shared" si="104"/>
        <v>3.2894736842105261E-2</v>
      </c>
      <c r="T1126" s="9">
        <f t="shared" si="105"/>
        <v>0</v>
      </c>
      <c r="U1126" s="9">
        <f t="shared" si="106"/>
        <v>1</v>
      </c>
      <c r="V1126" s="9">
        <f t="shared" si="107"/>
        <v>0</v>
      </c>
    </row>
    <row r="1127" spans="1:22" x14ac:dyDescent="0.25">
      <c r="A1127" t="s">
        <v>3033</v>
      </c>
      <c r="B1127" s="32" t="s">
        <v>1958</v>
      </c>
      <c r="C1127" t="s">
        <v>202</v>
      </c>
      <c r="D1127" t="s">
        <v>4746</v>
      </c>
      <c r="E1127" s="9">
        <v>0</v>
      </c>
      <c r="F1127" s="9">
        <v>1</v>
      </c>
      <c r="G1127" s="9">
        <v>3</v>
      </c>
      <c r="H1127" s="9">
        <v>2</v>
      </c>
      <c r="I1127" s="9">
        <v>3</v>
      </c>
      <c r="J1127" s="9">
        <v>0</v>
      </c>
      <c r="K1127">
        <v>4.1999999999999993</v>
      </c>
      <c r="L1127" s="9">
        <v>2.8</v>
      </c>
      <c r="M1127" s="19">
        <v>5</v>
      </c>
      <c r="N1127" s="19">
        <v>0</v>
      </c>
      <c r="O1127" s="19">
        <v>1</v>
      </c>
      <c r="P1127" s="19">
        <v>0</v>
      </c>
      <c r="Q1127" s="19">
        <f t="shared" si="102"/>
        <v>4.1999999999999993</v>
      </c>
      <c r="R1127" s="3">
        <f t="shared" si="103"/>
        <v>1.7618860417865916</v>
      </c>
      <c r="S1127" s="3">
        <f t="shared" si="104"/>
        <v>9.0460526315789477E-2</v>
      </c>
      <c r="T1127" s="9">
        <f t="shared" si="105"/>
        <v>0</v>
      </c>
      <c r="U1127" s="9">
        <f t="shared" si="106"/>
        <v>5</v>
      </c>
      <c r="V1127" s="9">
        <f t="shared" si="107"/>
        <v>2</v>
      </c>
    </row>
    <row r="1128" spans="1:22" x14ac:dyDescent="0.25">
      <c r="A1128" t="s">
        <v>4368</v>
      </c>
      <c r="B1128" s="32" t="s">
        <v>2296</v>
      </c>
      <c r="C1128" t="s">
        <v>202</v>
      </c>
      <c r="D1128" t="s">
        <v>109</v>
      </c>
      <c r="E1128" s="9">
        <v>0</v>
      </c>
      <c r="F1128" s="9">
        <v>0</v>
      </c>
      <c r="G1128" s="9">
        <v>1</v>
      </c>
      <c r="H1128" s="9">
        <v>0</v>
      </c>
      <c r="I1128" s="9">
        <v>0</v>
      </c>
      <c r="J1128" s="9">
        <v>0</v>
      </c>
      <c r="K1128">
        <v>0</v>
      </c>
      <c r="L1128" s="9">
        <v>0</v>
      </c>
      <c r="M1128" s="19">
        <v>0</v>
      </c>
      <c r="N1128" s="19">
        <v>0</v>
      </c>
      <c r="O1128" s="19">
        <v>0</v>
      </c>
      <c r="P1128" s="19">
        <v>0</v>
      </c>
      <c r="Q1128" s="19">
        <f t="shared" si="102"/>
        <v>0</v>
      </c>
      <c r="R1128" s="3">
        <f t="shared" si="103"/>
        <v>0.28867513459481287</v>
      </c>
      <c r="S1128" s="3">
        <f t="shared" si="104"/>
        <v>3.2894736842105261E-2</v>
      </c>
      <c r="T1128" s="9">
        <f t="shared" si="105"/>
        <v>0</v>
      </c>
      <c r="U1128" s="9">
        <f t="shared" si="106"/>
        <v>1</v>
      </c>
      <c r="V1128" s="9">
        <f t="shared" si="107"/>
        <v>0</v>
      </c>
    </row>
    <row r="1129" spans="1:22" x14ac:dyDescent="0.25">
      <c r="A1129" t="s">
        <v>4038</v>
      </c>
      <c r="B1129" s="32" t="s">
        <v>2295</v>
      </c>
      <c r="C1129" t="s">
        <v>202</v>
      </c>
      <c r="D1129" t="s">
        <v>106</v>
      </c>
      <c r="E1129" s="9">
        <v>4</v>
      </c>
      <c r="F1129" s="9">
        <v>2</v>
      </c>
      <c r="G1129" s="9">
        <v>5</v>
      </c>
      <c r="H1129" s="9">
        <v>0</v>
      </c>
      <c r="I1129" s="9">
        <v>0</v>
      </c>
      <c r="J1129" s="9">
        <v>0</v>
      </c>
      <c r="K1129">
        <v>2.8</v>
      </c>
      <c r="L1129" s="9">
        <v>0</v>
      </c>
      <c r="M1129" s="19">
        <v>0</v>
      </c>
      <c r="N1129" s="19">
        <v>1</v>
      </c>
      <c r="O1129" s="19">
        <v>1</v>
      </c>
      <c r="P1129" s="19">
        <v>4</v>
      </c>
      <c r="Q1129" s="19">
        <f t="shared" si="102"/>
        <v>2.8</v>
      </c>
      <c r="R1129" s="3">
        <f t="shared" si="103"/>
        <v>1.8627936010197159</v>
      </c>
      <c r="S1129" s="3">
        <f t="shared" si="104"/>
        <v>9.3045112781954903E-2</v>
      </c>
      <c r="T1129" s="9">
        <f t="shared" si="105"/>
        <v>0</v>
      </c>
      <c r="U1129" s="9">
        <f t="shared" si="106"/>
        <v>5</v>
      </c>
      <c r="V1129" s="9">
        <f t="shared" si="107"/>
        <v>2</v>
      </c>
    </row>
    <row r="1130" spans="1:22" x14ac:dyDescent="0.25">
      <c r="A1130" t="s">
        <v>4376</v>
      </c>
      <c r="B1130" s="32" t="s">
        <v>2294</v>
      </c>
      <c r="C1130" t="s">
        <v>202</v>
      </c>
      <c r="D1130" t="s">
        <v>113</v>
      </c>
      <c r="E1130" s="9">
        <v>0</v>
      </c>
      <c r="F1130" s="9">
        <v>0</v>
      </c>
      <c r="G1130" s="9">
        <v>0</v>
      </c>
      <c r="H1130" s="9">
        <v>2</v>
      </c>
      <c r="I1130" s="9">
        <v>0</v>
      </c>
      <c r="J1130" s="9">
        <v>1</v>
      </c>
      <c r="K1130">
        <v>1.4</v>
      </c>
      <c r="L1130" s="9">
        <v>0</v>
      </c>
      <c r="M1130" s="19">
        <v>0</v>
      </c>
      <c r="N1130" s="19">
        <v>0</v>
      </c>
      <c r="O1130" s="19">
        <v>1</v>
      </c>
      <c r="P1130" s="19">
        <v>4</v>
      </c>
      <c r="Q1130" s="19">
        <f t="shared" si="102"/>
        <v>1.4</v>
      </c>
      <c r="R1130" s="3">
        <f t="shared" si="103"/>
        <v>1.2283272686006277</v>
      </c>
      <c r="S1130" s="3">
        <f t="shared" si="104"/>
        <v>6.18421052631579E-2</v>
      </c>
      <c r="T1130" s="9">
        <f t="shared" si="105"/>
        <v>0</v>
      </c>
      <c r="U1130" s="9">
        <f t="shared" si="106"/>
        <v>4</v>
      </c>
      <c r="V1130" s="9">
        <f t="shared" si="107"/>
        <v>2</v>
      </c>
    </row>
    <row r="1131" spans="1:22" x14ac:dyDescent="0.25">
      <c r="A1131" t="s">
        <v>2878</v>
      </c>
      <c r="B1131" s="32" t="s">
        <v>1950</v>
      </c>
      <c r="C1131" t="s">
        <v>202</v>
      </c>
      <c r="D1131" t="s">
        <v>5604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>
        <v>0</v>
      </c>
      <c r="L1131" s="9">
        <v>0</v>
      </c>
      <c r="M1131" s="19">
        <v>0</v>
      </c>
      <c r="N1131" s="19">
        <v>0</v>
      </c>
      <c r="O1131" s="19">
        <v>5</v>
      </c>
      <c r="P1131" s="19">
        <v>8</v>
      </c>
      <c r="Q1131" s="19">
        <f t="shared" si="102"/>
        <v>0</v>
      </c>
      <c r="R1131" s="3">
        <f t="shared" si="103"/>
        <v>2.6097137890209456</v>
      </c>
      <c r="S1131" s="3">
        <f t="shared" si="104"/>
        <v>0.21381578947368421</v>
      </c>
      <c r="T1131" s="9">
        <f t="shared" si="105"/>
        <v>0</v>
      </c>
      <c r="U1131" s="9">
        <f t="shared" si="106"/>
        <v>8</v>
      </c>
      <c r="V1131" s="9">
        <f t="shared" si="107"/>
        <v>3</v>
      </c>
    </row>
    <row r="1132" spans="1:22" x14ac:dyDescent="0.25">
      <c r="A1132" t="s">
        <v>2878</v>
      </c>
      <c r="B1132" s="32" t="s">
        <v>1950</v>
      </c>
      <c r="C1132" t="s">
        <v>202</v>
      </c>
      <c r="D1132" t="s">
        <v>4746</v>
      </c>
      <c r="E1132" s="9">
        <v>1</v>
      </c>
      <c r="F1132" s="9">
        <v>3</v>
      </c>
      <c r="G1132" s="9">
        <v>4</v>
      </c>
      <c r="H1132" s="9">
        <v>3</v>
      </c>
      <c r="I1132" s="9">
        <v>7</v>
      </c>
      <c r="J1132" s="9">
        <v>3</v>
      </c>
      <c r="K1132">
        <v>16.799999999999997</v>
      </c>
      <c r="L1132" s="9">
        <v>4.1999999999999993</v>
      </c>
      <c r="M1132" s="19">
        <v>3</v>
      </c>
      <c r="N1132" s="19">
        <v>5</v>
      </c>
      <c r="O1132" s="19">
        <v>1</v>
      </c>
      <c r="P1132" s="19">
        <v>0</v>
      </c>
      <c r="Q1132" s="19">
        <f t="shared" si="102"/>
        <v>16.799999999999997</v>
      </c>
      <c r="R1132" s="3">
        <f t="shared" si="103"/>
        <v>4.3810542525328708</v>
      </c>
      <c r="S1132" s="3">
        <f t="shared" si="104"/>
        <v>0.15251196172248804</v>
      </c>
      <c r="T1132" s="9">
        <f t="shared" si="105"/>
        <v>0</v>
      </c>
      <c r="U1132" s="9">
        <f t="shared" si="106"/>
        <v>16.799999999999997</v>
      </c>
      <c r="V1132" s="9">
        <f t="shared" si="107"/>
        <v>6</v>
      </c>
    </row>
    <row r="1133" spans="1:22" x14ac:dyDescent="0.25">
      <c r="A1133" t="s">
        <v>4234</v>
      </c>
      <c r="B1133" s="32" t="s">
        <v>2239</v>
      </c>
      <c r="C1133" t="s">
        <v>202</v>
      </c>
      <c r="D1133" t="s">
        <v>109</v>
      </c>
      <c r="E1133" s="9">
        <v>0</v>
      </c>
      <c r="F1133" s="9">
        <v>0</v>
      </c>
      <c r="G1133" s="9">
        <v>1</v>
      </c>
      <c r="H1133" s="9">
        <v>3</v>
      </c>
      <c r="I1133" s="9">
        <v>1</v>
      </c>
      <c r="J1133" s="9">
        <v>1</v>
      </c>
      <c r="K1133">
        <v>2.8</v>
      </c>
      <c r="L1133" s="9">
        <v>1.4</v>
      </c>
      <c r="M1133" s="19">
        <v>0</v>
      </c>
      <c r="N1133" s="19">
        <v>0</v>
      </c>
      <c r="O1133" s="19">
        <v>2</v>
      </c>
      <c r="P1133" s="19">
        <v>1</v>
      </c>
      <c r="Q1133" s="19">
        <f t="shared" si="102"/>
        <v>2.8</v>
      </c>
      <c r="R1133" s="3">
        <f t="shared" si="103"/>
        <v>1.0565811073285554</v>
      </c>
      <c r="S1133" s="3">
        <f t="shared" si="104"/>
        <v>5.4276315789473693E-2</v>
      </c>
      <c r="T1133" s="9">
        <f t="shared" si="105"/>
        <v>0</v>
      </c>
      <c r="U1133" s="9">
        <f t="shared" si="106"/>
        <v>3</v>
      </c>
      <c r="V1133" s="9">
        <f t="shared" si="107"/>
        <v>1</v>
      </c>
    </row>
    <row r="1134" spans="1:22" x14ac:dyDescent="0.25">
      <c r="A1134" t="s">
        <v>2880</v>
      </c>
      <c r="B1134" s="32" t="s">
        <v>1914</v>
      </c>
      <c r="C1134" t="s">
        <v>202</v>
      </c>
      <c r="D1134" t="s">
        <v>119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>
        <v>2.8</v>
      </c>
      <c r="L1134" s="9">
        <v>0</v>
      </c>
      <c r="M1134" s="19">
        <v>0</v>
      </c>
      <c r="N1134" s="19">
        <v>0</v>
      </c>
      <c r="O1134" s="19">
        <v>0</v>
      </c>
      <c r="P1134" s="19">
        <v>0</v>
      </c>
      <c r="Q1134" s="19">
        <f t="shared" si="102"/>
        <v>2.8</v>
      </c>
      <c r="R1134" s="3">
        <f t="shared" si="103"/>
        <v>0.808290376865476</v>
      </c>
      <c r="S1134" s="3">
        <f t="shared" si="104"/>
        <v>9.2105263157894732E-2</v>
      </c>
      <c r="T1134" s="9">
        <f t="shared" si="105"/>
        <v>0</v>
      </c>
      <c r="U1134" s="9">
        <f t="shared" si="106"/>
        <v>2.8</v>
      </c>
      <c r="V1134" s="9">
        <f t="shared" si="107"/>
        <v>1</v>
      </c>
    </row>
    <row r="1135" spans="1:22" x14ac:dyDescent="0.25">
      <c r="A1135" t="s">
        <v>2880</v>
      </c>
      <c r="B1135" s="32" t="s">
        <v>1914</v>
      </c>
      <c r="C1135" t="s">
        <v>202</v>
      </c>
      <c r="D1135" t="s">
        <v>106</v>
      </c>
      <c r="E1135" s="9">
        <v>1</v>
      </c>
      <c r="F1135" s="9">
        <v>3</v>
      </c>
      <c r="G1135" s="9">
        <v>3</v>
      </c>
      <c r="H1135" s="9">
        <v>4</v>
      </c>
      <c r="I1135" s="9">
        <v>3</v>
      </c>
      <c r="J1135" s="9">
        <v>2</v>
      </c>
      <c r="K1135">
        <v>18.2</v>
      </c>
      <c r="L1135" s="9">
        <v>5.6</v>
      </c>
      <c r="M1135" s="19">
        <v>6</v>
      </c>
      <c r="N1135" s="19">
        <v>1</v>
      </c>
      <c r="O1135" s="19">
        <v>5</v>
      </c>
      <c r="P1135" s="19">
        <v>6</v>
      </c>
      <c r="Q1135" s="19">
        <f t="shared" si="102"/>
        <v>18.2</v>
      </c>
      <c r="R1135" s="3">
        <f t="shared" si="103"/>
        <v>4.5746004958870117</v>
      </c>
      <c r="S1135" s="3">
        <f t="shared" si="104"/>
        <v>0.15844298245614039</v>
      </c>
      <c r="T1135" s="9">
        <f t="shared" si="105"/>
        <v>1</v>
      </c>
      <c r="U1135" s="9">
        <f t="shared" si="106"/>
        <v>18.2</v>
      </c>
      <c r="V1135" s="9">
        <f t="shared" si="107"/>
        <v>6</v>
      </c>
    </row>
    <row r="1136" spans="1:22" x14ac:dyDescent="0.25">
      <c r="A1136" t="s">
        <v>4249</v>
      </c>
      <c r="B1136" s="32" t="s">
        <v>2238</v>
      </c>
      <c r="C1136" t="s">
        <v>202</v>
      </c>
      <c r="D1136" t="s">
        <v>108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>
        <v>2.8</v>
      </c>
      <c r="L1136" s="9">
        <v>0</v>
      </c>
      <c r="M1136" s="19">
        <v>0</v>
      </c>
      <c r="N1136" s="19">
        <v>0</v>
      </c>
      <c r="O1136" s="19">
        <v>0</v>
      </c>
      <c r="P1136" s="19">
        <v>1</v>
      </c>
      <c r="Q1136" s="19">
        <f t="shared" si="102"/>
        <v>2.8</v>
      </c>
      <c r="R1136" s="3">
        <f t="shared" si="103"/>
        <v>0.83321211239541171</v>
      </c>
      <c r="S1136" s="3">
        <f t="shared" si="104"/>
        <v>6.25E-2</v>
      </c>
      <c r="T1136" s="9">
        <f t="shared" si="105"/>
        <v>0</v>
      </c>
      <c r="U1136" s="9">
        <f t="shared" si="106"/>
        <v>2.8</v>
      </c>
      <c r="V1136" s="9">
        <f t="shared" si="107"/>
        <v>1</v>
      </c>
    </row>
    <row r="1137" spans="1:22" x14ac:dyDescent="0.25">
      <c r="A1137" t="s">
        <v>4283</v>
      </c>
      <c r="B1137" s="32" t="s">
        <v>2237</v>
      </c>
      <c r="C1137" t="s">
        <v>202</v>
      </c>
      <c r="D1137" t="s">
        <v>113</v>
      </c>
      <c r="E1137" s="9">
        <v>1</v>
      </c>
      <c r="F1137" s="9">
        <v>1</v>
      </c>
      <c r="G1137" s="9">
        <v>0</v>
      </c>
      <c r="H1137" s="9">
        <v>3</v>
      </c>
      <c r="I1137" s="9">
        <v>1</v>
      </c>
      <c r="J1137" s="9">
        <v>1</v>
      </c>
      <c r="K1137">
        <v>8.3999999999999986</v>
      </c>
      <c r="L1137" s="9">
        <v>0</v>
      </c>
      <c r="M1137" s="19">
        <v>0</v>
      </c>
      <c r="N1137" s="19">
        <v>0</v>
      </c>
      <c r="O1137" s="19">
        <v>1</v>
      </c>
      <c r="P1137" s="19">
        <v>0</v>
      </c>
      <c r="Q1137" s="19">
        <f t="shared" si="102"/>
        <v>8.3999999999999986</v>
      </c>
      <c r="R1137" s="3">
        <f t="shared" si="103"/>
        <v>2.3769091210429076</v>
      </c>
      <c r="S1137" s="3">
        <f t="shared" si="104"/>
        <v>7.7067669172932327E-2</v>
      </c>
      <c r="T1137" s="9">
        <f t="shared" si="105"/>
        <v>0</v>
      </c>
      <c r="U1137" s="9">
        <f t="shared" si="106"/>
        <v>8.3999999999999986</v>
      </c>
      <c r="V1137" s="9">
        <f t="shared" si="107"/>
        <v>3</v>
      </c>
    </row>
    <row r="1138" spans="1:22" x14ac:dyDescent="0.25">
      <c r="A1138" t="s">
        <v>2743</v>
      </c>
      <c r="B1138" s="32" t="s">
        <v>1898</v>
      </c>
      <c r="C1138" t="s">
        <v>202</v>
      </c>
      <c r="D1138" t="s">
        <v>5604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>
        <v>0</v>
      </c>
      <c r="L1138" s="9">
        <v>0</v>
      </c>
      <c r="M1138" s="19">
        <v>0</v>
      </c>
      <c r="N1138" s="19">
        <v>0</v>
      </c>
      <c r="O1138" s="19">
        <v>4</v>
      </c>
      <c r="P1138" s="19">
        <v>0</v>
      </c>
      <c r="Q1138" s="19">
        <f t="shared" si="102"/>
        <v>0</v>
      </c>
      <c r="R1138" s="3">
        <f t="shared" si="103"/>
        <v>1.1547005383792515</v>
      </c>
      <c r="S1138" s="3">
        <f t="shared" si="104"/>
        <v>0.13157894736842105</v>
      </c>
      <c r="T1138" s="9">
        <f t="shared" si="105"/>
        <v>0</v>
      </c>
      <c r="U1138" s="9">
        <f t="shared" si="106"/>
        <v>4</v>
      </c>
      <c r="V1138" s="9">
        <f t="shared" si="107"/>
        <v>2</v>
      </c>
    </row>
    <row r="1139" spans="1:22" x14ac:dyDescent="0.25">
      <c r="A1139" t="s">
        <v>2743</v>
      </c>
      <c r="B1139" s="32" t="s">
        <v>1898</v>
      </c>
      <c r="C1139" t="s">
        <v>202</v>
      </c>
      <c r="D1139" t="s">
        <v>113</v>
      </c>
      <c r="E1139" s="9">
        <v>0</v>
      </c>
      <c r="F1139" s="9">
        <v>0</v>
      </c>
      <c r="G1139" s="9">
        <v>1</v>
      </c>
      <c r="H1139" s="9">
        <v>1</v>
      </c>
      <c r="I1139" s="9">
        <v>0</v>
      </c>
      <c r="J1139" s="9">
        <v>0</v>
      </c>
      <c r="K1139">
        <v>0</v>
      </c>
      <c r="L1139" s="9">
        <v>0</v>
      </c>
      <c r="M1139" s="19">
        <v>0</v>
      </c>
      <c r="N1139" s="19">
        <v>1</v>
      </c>
      <c r="O1139" s="19">
        <v>0</v>
      </c>
      <c r="P1139" s="19">
        <v>0</v>
      </c>
      <c r="Q1139" s="19">
        <f t="shared" si="102"/>
        <v>0</v>
      </c>
      <c r="R1139" s="3">
        <f t="shared" si="103"/>
        <v>0.45226701686664544</v>
      </c>
      <c r="S1139" s="3">
        <f t="shared" si="104"/>
        <v>3.2894736842105261E-2</v>
      </c>
      <c r="T1139" s="9">
        <f t="shared" si="105"/>
        <v>0</v>
      </c>
      <c r="U1139" s="9">
        <f t="shared" si="106"/>
        <v>1</v>
      </c>
      <c r="V1139" s="9">
        <f t="shared" si="107"/>
        <v>1</v>
      </c>
    </row>
    <row r="1140" spans="1:22" x14ac:dyDescent="0.25">
      <c r="A1140" t="s">
        <v>2743</v>
      </c>
      <c r="B1140" s="32" t="s">
        <v>1898</v>
      </c>
      <c r="C1140" t="s">
        <v>202</v>
      </c>
      <c r="D1140" t="s">
        <v>820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>
        <v>2.8</v>
      </c>
      <c r="L1140" s="9">
        <v>0</v>
      </c>
      <c r="M1140" s="19">
        <v>0</v>
      </c>
      <c r="N1140" s="19">
        <v>0</v>
      </c>
      <c r="O1140" s="19">
        <v>1</v>
      </c>
      <c r="P1140" s="19">
        <v>0</v>
      </c>
      <c r="Q1140" s="19">
        <f t="shared" si="102"/>
        <v>2.8</v>
      </c>
      <c r="R1140" s="3">
        <f t="shared" si="103"/>
        <v>0.83321211239541171</v>
      </c>
      <c r="S1140" s="3">
        <f t="shared" si="104"/>
        <v>6.25E-2</v>
      </c>
      <c r="T1140" s="9">
        <f t="shared" si="105"/>
        <v>0</v>
      </c>
      <c r="U1140" s="9">
        <f t="shared" si="106"/>
        <v>2.8</v>
      </c>
      <c r="V1140" s="9">
        <f t="shared" si="107"/>
        <v>1</v>
      </c>
    </row>
    <row r="1141" spans="1:22" x14ac:dyDescent="0.25">
      <c r="A1141" t="s">
        <v>2743</v>
      </c>
      <c r="B1141" s="32" t="s">
        <v>1898</v>
      </c>
      <c r="C1141" t="s">
        <v>202</v>
      </c>
      <c r="D1141" t="s">
        <v>4746</v>
      </c>
      <c r="E1141" s="9">
        <v>1</v>
      </c>
      <c r="F1141" s="9">
        <v>3</v>
      </c>
      <c r="G1141" s="9">
        <v>5</v>
      </c>
      <c r="H1141" s="9">
        <v>1</v>
      </c>
      <c r="I1141" s="9">
        <v>4</v>
      </c>
      <c r="J1141" s="9">
        <v>1</v>
      </c>
      <c r="K1141">
        <v>11.2</v>
      </c>
      <c r="L1141" s="9">
        <v>1.4</v>
      </c>
      <c r="M1141" s="19">
        <v>1</v>
      </c>
      <c r="N1141" s="19">
        <v>4</v>
      </c>
      <c r="O1141" s="19">
        <v>2</v>
      </c>
      <c r="P1141" s="19">
        <v>0</v>
      </c>
      <c r="Q1141" s="19">
        <f t="shared" si="102"/>
        <v>11.2</v>
      </c>
      <c r="R1141" s="3">
        <f t="shared" si="103"/>
        <v>3.0396869854800794</v>
      </c>
      <c r="S1141" s="3">
        <f t="shared" si="104"/>
        <v>0.1034688995215311</v>
      </c>
      <c r="T1141" s="9">
        <f t="shared" si="105"/>
        <v>0</v>
      </c>
      <c r="U1141" s="9">
        <f t="shared" si="106"/>
        <v>11.2</v>
      </c>
      <c r="V1141" s="9">
        <f t="shared" si="107"/>
        <v>4</v>
      </c>
    </row>
    <row r="1142" spans="1:22" x14ac:dyDescent="0.25">
      <c r="A1142" t="s">
        <v>4373</v>
      </c>
      <c r="B1142" s="32" t="s">
        <v>2264</v>
      </c>
      <c r="C1142" t="s">
        <v>202</v>
      </c>
      <c r="D1142" t="s">
        <v>109</v>
      </c>
      <c r="E1142" s="9">
        <v>0</v>
      </c>
      <c r="F1142" s="9">
        <v>0</v>
      </c>
      <c r="G1142" s="9">
        <v>0</v>
      </c>
      <c r="H1142" s="9">
        <v>1</v>
      </c>
      <c r="I1142" s="9">
        <v>0</v>
      </c>
      <c r="J1142" s="9">
        <v>0</v>
      </c>
      <c r="K1142">
        <v>1.4</v>
      </c>
      <c r="L1142" s="9">
        <v>0</v>
      </c>
      <c r="M1142" s="19">
        <v>0</v>
      </c>
      <c r="N1142" s="19">
        <v>0</v>
      </c>
      <c r="O1142" s="19">
        <v>0</v>
      </c>
      <c r="P1142" s="19">
        <v>0</v>
      </c>
      <c r="Q1142" s="19">
        <f t="shared" si="102"/>
        <v>1.4</v>
      </c>
      <c r="R1142" s="3">
        <f t="shared" si="103"/>
        <v>0.47482054026183984</v>
      </c>
      <c r="S1142" s="3">
        <f t="shared" si="104"/>
        <v>3.9473684210526314E-2</v>
      </c>
      <c r="T1142" s="9">
        <f t="shared" si="105"/>
        <v>0</v>
      </c>
      <c r="U1142" s="9">
        <f t="shared" si="106"/>
        <v>1.4</v>
      </c>
      <c r="V1142" s="9">
        <f t="shared" si="107"/>
        <v>1</v>
      </c>
    </row>
    <row r="1143" spans="1:22" x14ac:dyDescent="0.25">
      <c r="A1143" t="s">
        <v>3071</v>
      </c>
      <c r="B1143" s="32" t="s">
        <v>1998</v>
      </c>
      <c r="C1143" t="s">
        <v>202</v>
      </c>
      <c r="D1143" t="s">
        <v>119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>
        <v>1.4</v>
      </c>
      <c r="L1143" s="9">
        <v>0</v>
      </c>
      <c r="M1143" s="19">
        <v>0</v>
      </c>
      <c r="N1143" s="19">
        <v>0</v>
      </c>
      <c r="O1143" s="19">
        <v>0</v>
      </c>
      <c r="P1143" s="19">
        <v>0</v>
      </c>
      <c r="Q1143" s="19">
        <f t="shared" si="102"/>
        <v>1.4</v>
      </c>
      <c r="R1143" s="3">
        <f t="shared" si="103"/>
        <v>0.404145188432738</v>
      </c>
      <c r="S1143" s="3">
        <f t="shared" si="104"/>
        <v>4.6052631578947366E-2</v>
      </c>
      <c r="T1143" s="9">
        <f t="shared" si="105"/>
        <v>0</v>
      </c>
      <c r="U1143" s="9">
        <f t="shared" si="106"/>
        <v>1.4</v>
      </c>
      <c r="V1143" s="9">
        <f t="shared" si="107"/>
        <v>1</v>
      </c>
    </row>
    <row r="1144" spans="1:22" x14ac:dyDescent="0.25">
      <c r="A1144" t="s">
        <v>3071</v>
      </c>
      <c r="B1144" s="32" t="s">
        <v>1998</v>
      </c>
      <c r="C1144" t="s">
        <v>202</v>
      </c>
      <c r="D1144" t="s">
        <v>106</v>
      </c>
      <c r="E1144" s="9">
        <v>0</v>
      </c>
      <c r="F1144" s="9">
        <v>2</v>
      </c>
      <c r="G1144" s="9">
        <v>2</v>
      </c>
      <c r="H1144" s="9">
        <v>2</v>
      </c>
      <c r="I1144" s="9">
        <v>3</v>
      </c>
      <c r="J1144" s="9">
        <v>2</v>
      </c>
      <c r="K1144">
        <v>14</v>
      </c>
      <c r="L1144" s="9">
        <v>0</v>
      </c>
      <c r="M1144" s="19">
        <v>1</v>
      </c>
      <c r="N1144" s="19">
        <v>0</v>
      </c>
      <c r="O1144" s="19">
        <v>2</v>
      </c>
      <c r="P1144" s="19">
        <v>2</v>
      </c>
      <c r="Q1144" s="19">
        <f t="shared" si="102"/>
        <v>14</v>
      </c>
      <c r="R1144" s="3">
        <f t="shared" si="103"/>
        <v>3.7537859676477416</v>
      </c>
      <c r="S1144" s="3">
        <f t="shared" si="104"/>
        <v>0.10964912280701755</v>
      </c>
      <c r="T1144" s="9">
        <f t="shared" si="105"/>
        <v>0</v>
      </c>
      <c r="U1144" s="9">
        <f t="shared" si="106"/>
        <v>14</v>
      </c>
      <c r="V1144" s="9">
        <f t="shared" si="107"/>
        <v>5</v>
      </c>
    </row>
    <row r="1145" spans="1:22" x14ac:dyDescent="0.25">
      <c r="A1145" t="s">
        <v>5621</v>
      </c>
      <c r="B1145" s="32" t="s">
        <v>5622</v>
      </c>
      <c r="C1145" t="s">
        <v>202</v>
      </c>
      <c r="D1145" t="s">
        <v>108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>
        <v>0</v>
      </c>
      <c r="L1145" s="9">
        <v>0</v>
      </c>
      <c r="M1145" s="19">
        <v>0</v>
      </c>
      <c r="N1145" s="19">
        <v>0</v>
      </c>
      <c r="O1145" s="19">
        <v>1</v>
      </c>
      <c r="P1145" s="19">
        <v>1</v>
      </c>
      <c r="Q1145" s="19">
        <f t="shared" si="102"/>
        <v>0</v>
      </c>
      <c r="R1145" s="3">
        <f t="shared" si="103"/>
        <v>0.38924947208076149</v>
      </c>
      <c r="S1145" s="3">
        <f t="shared" si="104"/>
        <v>3.2894736842105261E-2</v>
      </c>
      <c r="T1145" s="9">
        <f t="shared" si="105"/>
        <v>0</v>
      </c>
      <c r="U1145" s="9">
        <f t="shared" si="106"/>
        <v>1</v>
      </c>
      <c r="V1145" s="9">
        <f t="shared" si="107"/>
        <v>1</v>
      </c>
    </row>
    <row r="1146" spans="1:22" x14ac:dyDescent="0.25">
      <c r="A1146" t="s">
        <v>4477</v>
      </c>
      <c r="B1146" s="32" t="s">
        <v>2063</v>
      </c>
      <c r="C1146" t="s">
        <v>202</v>
      </c>
      <c r="D1146" t="s">
        <v>113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>
        <v>0</v>
      </c>
      <c r="L1146" s="9">
        <v>1.4</v>
      </c>
      <c r="M1146" s="19">
        <v>3</v>
      </c>
      <c r="N1146" s="19">
        <v>0</v>
      </c>
      <c r="O1146" s="19">
        <v>0</v>
      </c>
      <c r="P1146" s="19">
        <v>1</v>
      </c>
      <c r="Q1146" s="19">
        <f t="shared" si="102"/>
        <v>0</v>
      </c>
      <c r="R1146" s="3">
        <f t="shared" si="103"/>
        <v>0.93078656864161735</v>
      </c>
      <c r="S1146" s="3">
        <f t="shared" si="104"/>
        <v>5.9210526315789477E-2</v>
      </c>
      <c r="T1146" s="9">
        <f t="shared" si="105"/>
        <v>0</v>
      </c>
      <c r="U1146" s="9">
        <f t="shared" si="106"/>
        <v>3</v>
      </c>
      <c r="V1146" s="9">
        <f t="shared" si="107"/>
        <v>1</v>
      </c>
    </row>
    <row r="1147" spans="1:22" x14ac:dyDescent="0.25">
      <c r="A1147" t="s">
        <v>3973</v>
      </c>
      <c r="B1147" s="32" t="s">
        <v>2185</v>
      </c>
      <c r="C1147" t="s">
        <v>202</v>
      </c>
      <c r="D1147" t="s">
        <v>113</v>
      </c>
      <c r="E1147" s="9">
        <v>3</v>
      </c>
      <c r="F1147" s="9">
        <v>0</v>
      </c>
      <c r="G1147" s="9">
        <v>6</v>
      </c>
      <c r="H1147" s="9">
        <v>33</v>
      </c>
      <c r="I1147" s="9">
        <v>1</v>
      </c>
      <c r="J1147" s="9">
        <v>5</v>
      </c>
      <c r="K1147">
        <v>56</v>
      </c>
      <c r="L1147" s="9">
        <v>0</v>
      </c>
      <c r="M1147" s="19">
        <v>0</v>
      </c>
      <c r="N1147" s="19">
        <v>1</v>
      </c>
      <c r="O1147" s="19">
        <v>0</v>
      </c>
      <c r="P1147" s="19">
        <v>0</v>
      </c>
      <c r="Q1147" s="19">
        <f t="shared" si="102"/>
        <v>56</v>
      </c>
      <c r="R1147" s="3">
        <f t="shared" si="103"/>
        <v>17.524657952828534</v>
      </c>
      <c r="S1147" s="3">
        <f t="shared" si="104"/>
        <v>0.49342105263157898</v>
      </c>
      <c r="T1147" s="9">
        <f t="shared" si="105"/>
        <v>0</v>
      </c>
      <c r="U1147" s="9">
        <f t="shared" si="106"/>
        <v>56</v>
      </c>
      <c r="V1147" s="9">
        <f t="shared" si="107"/>
        <v>23</v>
      </c>
    </row>
    <row r="1148" spans="1:22" x14ac:dyDescent="0.25">
      <c r="A1148" t="s">
        <v>4062</v>
      </c>
      <c r="B1148" s="32" t="s">
        <v>2166</v>
      </c>
      <c r="C1148" t="s">
        <v>202</v>
      </c>
      <c r="D1148" t="s">
        <v>861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>
        <v>0</v>
      </c>
      <c r="L1148" s="9">
        <v>0</v>
      </c>
      <c r="M1148" s="19">
        <v>0</v>
      </c>
      <c r="N1148" s="19">
        <v>0</v>
      </c>
      <c r="O1148" s="19">
        <v>1</v>
      </c>
      <c r="P1148" s="19">
        <v>0</v>
      </c>
      <c r="Q1148" s="19">
        <f t="shared" si="102"/>
        <v>0</v>
      </c>
      <c r="R1148" s="3">
        <f t="shared" si="103"/>
        <v>0.28867513459481287</v>
      </c>
      <c r="S1148" s="3">
        <f t="shared" si="104"/>
        <v>3.2894736842105261E-2</v>
      </c>
      <c r="T1148" s="9">
        <f t="shared" si="105"/>
        <v>0</v>
      </c>
      <c r="U1148" s="9">
        <f t="shared" si="106"/>
        <v>1</v>
      </c>
      <c r="V1148" s="9">
        <f t="shared" si="107"/>
        <v>0</v>
      </c>
    </row>
    <row r="1149" spans="1:22" x14ac:dyDescent="0.25">
      <c r="A1149" t="s">
        <v>4062</v>
      </c>
      <c r="B1149" s="32" t="s">
        <v>2166</v>
      </c>
      <c r="C1149" t="s">
        <v>202</v>
      </c>
      <c r="D1149" t="s">
        <v>106</v>
      </c>
      <c r="E1149" s="9">
        <v>2</v>
      </c>
      <c r="F1149" s="9">
        <v>0</v>
      </c>
      <c r="G1149" s="9">
        <v>1</v>
      </c>
      <c r="H1149" s="9">
        <v>3</v>
      </c>
      <c r="I1149" s="9">
        <v>4</v>
      </c>
      <c r="J1149" s="9">
        <v>3</v>
      </c>
      <c r="K1149">
        <v>0</v>
      </c>
      <c r="L1149" s="9">
        <v>0</v>
      </c>
      <c r="M1149" s="19">
        <v>0</v>
      </c>
      <c r="N1149" s="19">
        <v>1</v>
      </c>
      <c r="O1149" s="19">
        <v>0</v>
      </c>
      <c r="P1149" s="19">
        <v>0</v>
      </c>
      <c r="Q1149" s="19">
        <f t="shared" si="102"/>
        <v>0</v>
      </c>
      <c r="R1149" s="3">
        <f t="shared" si="103"/>
        <v>1.4668044012461756</v>
      </c>
      <c r="S1149" s="3">
        <f t="shared" si="104"/>
        <v>7.6754385964912283E-2</v>
      </c>
      <c r="T1149" s="9">
        <f t="shared" si="105"/>
        <v>0</v>
      </c>
      <c r="U1149" s="9">
        <f t="shared" si="106"/>
        <v>4</v>
      </c>
      <c r="V1149" s="9">
        <f t="shared" si="107"/>
        <v>2</v>
      </c>
    </row>
    <row r="1150" spans="1:22" x14ac:dyDescent="0.25">
      <c r="A1150" t="s">
        <v>3157</v>
      </c>
      <c r="B1150" s="32" t="s">
        <v>642</v>
      </c>
      <c r="C1150" t="s">
        <v>202</v>
      </c>
      <c r="D1150" t="s">
        <v>106</v>
      </c>
      <c r="E1150" s="9">
        <v>8</v>
      </c>
      <c r="F1150" s="9">
        <v>1</v>
      </c>
      <c r="G1150" s="9">
        <v>4</v>
      </c>
      <c r="H1150" s="9">
        <v>0</v>
      </c>
      <c r="I1150" s="9">
        <v>3</v>
      </c>
      <c r="J1150" s="9">
        <v>1</v>
      </c>
      <c r="K1150">
        <v>2.8</v>
      </c>
      <c r="L1150" s="9">
        <v>0</v>
      </c>
      <c r="M1150" s="19">
        <v>0</v>
      </c>
      <c r="N1150" s="19">
        <v>0</v>
      </c>
      <c r="O1150" s="19">
        <v>1</v>
      </c>
      <c r="P1150" s="19">
        <v>1</v>
      </c>
      <c r="Q1150" s="19">
        <f t="shared" si="102"/>
        <v>2.8</v>
      </c>
      <c r="R1150" s="3">
        <f t="shared" si="103"/>
        <v>2.3594426665994019</v>
      </c>
      <c r="S1150" s="3">
        <f t="shared" si="104"/>
        <v>8.963815789473685E-2</v>
      </c>
      <c r="T1150" s="9">
        <f t="shared" si="105"/>
        <v>0</v>
      </c>
      <c r="U1150" s="9">
        <f t="shared" si="106"/>
        <v>8</v>
      </c>
      <c r="V1150" s="9">
        <f t="shared" si="107"/>
        <v>3</v>
      </c>
    </row>
    <row r="1151" spans="1:22" x14ac:dyDescent="0.25">
      <c r="A1151" t="s">
        <v>3138</v>
      </c>
      <c r="B1151" s="32" t="s">
        <v>645</v>
      </c>
      <c r="C1151" t="s">
        <v>202</v>
      </c>
      <c r="D1151" t="s">
        <v>106</v>
      </c>
      <c r="E1151" s="9">
        <v>2</v>
      </c>
      <c r="F1151" s="9">
        <v>2</v>
      </c>
      <c r="G1151" s="9">
        <v>7</v>
      </c>
      <c r="H1151" s="9">
        <v>0</v>
      </c>
      <c r="I1151" s="9">
        <v>2</v>
      </c>
      <c r="J1151" s="9">
        <v>2</v>
      </c>
      <c r="K1151">
        <v>11.2</v>
      </c>
      <c r="L1151" s="9">
        <v>0</v>
      </c>
      <c r="M1151" s="19">
        <v>1</v>
      </c>
      <c r="N1151" s="19">
        <v>2</v>
      </c>
      <c r="O1151" s="19">
        <v>0</v>
      </c>
      <c r="P1151" s="19">
        <v>0</v>
      </c>
      <c r="Q1151" s="19">
        <f t="shared" si="102"/>
        <v>11.2</v>
      </c>
      <c r="R1151" s="3">
        <f t="shared" si="103"/>
        <v>3.3627189576113534</v>
      </c>
      <c r="S1151" s="3">
        <f t="shared" si="104"/>
        <v>0.12006578947368421</v>
      </c>
      <c r="T1151" s="9">
        <f t="shared" si="105"/>
        <v>0</v>
      </c>
      <c r="U1151" s="9">
        <f t="shared" si="106"/>
        <v>11.2</v>
      </c>
      <c r="V1151" s="9">
        <f t="shared" si="107"/>
        <v>4</v>
      </c>
    </row>
    <row r="1152" spans="1:22" x14ac:dyDescent="0.25">
      <c r="A1152" t="s">
        <v>3160</v>
      </c>
      <c r="B1152" s="32" t="s">
        <v>649</v>
      </c>
      <c r="C1152" t="s">
        <v>202</v>
      </c>
      <c r="D1152" t="s">
        <v>106</v>
      </c>
      <c r="E1152" s="9">
        <v>0</v>
      </c>
      <c r="F1152" s="9">
        <v>0</v>
      </c>
      <c r="G1152" s="9">
        <v>1</v>
      </c>
      <c r="H1152" s="9">
        <v>3</v>
      </c>
      <c r="I1152" s="9">
        <v>2</v>
      </c>
      <c r="J1152" s="9">
        <v>0</v>
      </c>
      <c r="K1152">
        <v>0</v>
      </c>
      <c r="L1152" s="9">
        <v>0</v>
      </c>
      <c r="M1152" s="19">
        <v>0</v>
      </c>
      <c r="N1152" s="19">
        <v>2</v>
      </c>
      <c r="O1152" s="19">
        <v>1</v>
      </c>
      <c r="P1152" s="19">
        <v>0</v>
      </c>
      <c r="Q1152" s="19">
        <f t="shared" si="102"/>
        <v>0</v>
      </c>
      <c r="R1152" s="3">
        <f t="shared" si="103"/>
        <v>1.0552897060221726</v>
      </c>
      <c r="S1152" s="3">
        <f t="shared" si="104"/>
        <v>5.9210526315789477E-2</v>
      </c>
      <c r="T1152" s="9">
        <f t="shared" si="105"/>
        <v>0</v>
      </c>
      <c r="U1152" s="9">
        <f t="shared" si="106"/>
        <v>3</v>
      </c>
      <c r="V1152" s="9">
        <f t="shared" si="107"/>
        <v>1</v>
      </c>
    </row>
    <row r="1153" spans="1:22" x14ac:dyDescent="0.25">
      <c r="A1153" t="s">
        <v>3139</v>
      </c>
      <c r="B1153" s="32" t="s">
        <v>643</v>
      </c>
      <c r="C1153" t="s">
        <v>202</v>
      </c>
      <c r="D1153" t="s">
        <v>106</v>
      </c>
      <c r="E1153" s="9">
        <v>2</v>
      </c>
      <c r="F1153" s="9">
        <v>3</v>
      </c>
      <c r="G1153" s="9">
        <v>1</v>
      </c>
      <c r="H1153" s="9">
        <v>0</v>
      </c>
      <c r="I1153" s="9">
        <v>0</v>
      </c>
      <c r="J1153" s="9">
        <v>2</v>
      </c>
      <c r="K1153">
        <v>11.2</v>
      </c>
      <c r="L1153" s="9">
        <v>1.4</v>
      </c>
      <c r="M1153" s="19">
        <v>2</v>
      </c>
      <c r="N1153" s="19">
        <v>3</v>
      </c>
      <c r="O1153" s="19">
        <v>3</v>
      </c>
      <c r="P1153" s="19">
        <v>1</v>
      </c>
      <c r="Q1153" s="19">
        <f t="shared" si="102"/>
        <v>11.2</v>
      </c>
      <c r="R1153" s="3">
        <f t="shared" si="103"/>
        <v>2.9447436478435867</v>
      </c>
      <c r="S1153" s="3">
        <f t="shared" si="104"/>
        <v>9.7368421052631576E-2</v>
      </c>
      <c r="T1153" s="9">
        <f t="shared" si="105"/>
        <v>0</v>
      </c>
      <c r="U1153" s="9">
        <f t="shared" si="106"/>
        <v>11.2</v>
      </c>
      <c r="V1153" s="9">
        <f t="shared" si="107"/>
        <v>4</v>
      </c>
    </row>
    <row r="1154" spans="1:22" x14ac:dyDescent="0.25">
      <c r="A1154" t="s">
        <v>3011</v>
      </c>
      <c r="B1154" s="32" t="s">
        <v>1433</v>
      </c>
      <c r="C1154" t="s">
        <v>202</v>
      </c>
      <c r="D1154" t="s">
        <v>113</v>
      </c>
      <c r="E1154" s="9">
        <v>1</v>
      </c>
      <c r="F1154" s="9">
        <v>0</v>
      </c>
      <c r="G1154" s="9">
        <v>0</v>
      </c>
      <c r="H1154" s="9">
        <v>3</v>
      </c>
      <c r="I1154" s="9">
        <v>2</v>
      </c>
      <c r="J1154" s="9">
        <v>0</v>
      </c>
      <c r="K1154">
        <v>2.8</v>
      </c>
      <c r="L1154" s="9">
        <v>0</v>
      </c>
      <c r="M1154" s="19">
        <v>2</v>
      </c>
      <c r="N1154" s="19">
        <v>2</v>
      </c>
      <c r="O1154" s="19">
        <v>0</v>
      </c>
      <c r="P1154" s="19">
        <v>0</v>
      </c>
      <c r="Q1154" s="19">
        <f t="shared" ref="Q1154:Q1217" si="108">IFERROR(AVERAGEIF(K1154:K1154,"&lt;&gt;0"),0)</f>
        <v>2.8</v>
      </c>
      <c r="R1154" s="3">
        <f t="shared" ref="R1154:R1217" si="109">_xlfn.STDEV.S(E1154:P1154)</f>
        <v>1.2130602423272931</v>
      </c>
      <c r="S1154" s="3">
        <f t="shared" ref="S1154:S1217" si="110">IFERROR(AVERAGEIF(E1154:P1154,"&lt;&gt;0")/30.4,0)</f>
        <v>7.0175438596491224E-2</v>
      </c>
      <c r="T1154" s="9">
        <f t="shared" ref="T1154:T1217" si="111">MIN(E1154:P1154)</f>
        <v>0</v>
      </c>
      <c r="U1154" s="9">
        <f t="shared" ref="U1154:U1217" si="112">MAX(E1154:P1154)</f>
        <v>3</v>
      </c>
      <c r="V1154" s="9">
        <f t="shared" ref="V1154:V1217" si="113">MROUND(ROUND(_xlfn.NORM.S.INV($Y$1)*R1154*1,1),1)</f>
        <v>2</v>
      </c>
    </row>
    <row r="1155" spans="1:22" x14ac:dyDescent="0.25">
      <c r="A1155" t="s">
        <v>3011</v>
      </c>
      <c r="B1155" s="32" t="s">
        <v>1433</v>
      </c>
      <c r="C1155" t="s">
        <v>202</v>
      </c>
      <c r="D1155" t="s">
        <v>106</v>
      </c>
      <c r="E1155" s="9">
        <v>0</v>
      </c>
      <c r="F1155" s="9">
        <v>1</v>
      </c>
      <c r="G1155" s="9">
        <v>5</v>
      </c>
      <c r="H1155" s="9">
        <v>2</v>
      </c>
      <c r="I1155" s="9">
        <v>0</v>
      </c>
      <c r="J1155" s="9">
        <v>3</v>
      </c>
      <c r="K1155">
        <v>0</v>
      </c>
      <c r="L1155" s="9">
        <v>0</v>
      </c>
      <c r="M1155" s="19">
        <v>1</v>
      </c>
      <c r="N1155" s="19">
        <v>4</v>
      </c>
      <c r="O1155" s="19">
        <v>3</v>
      </c>
      <c r="P1155" s="19">
        <v>0</v>
      </c>
      <c r="Q1155" s="19">
        <f t="shared" si="108"/>
        <v>0</v>
      </c>
      <c r="R1155" s="3">
        <f t="shared" si="109"/>
        <v>1.7816403745544229</v>
      </c>
      <c r="S1155" s="3">
        <f t="shared" si="110"/>
        <v>8.9285714285714288E-2</v>
      </c>
      <c r="T1155" s="9">
        <f t="shared" si="111"/>
        <v>0</v>
      </c>
      <c r="U1155" s="9">
        <f t="shared" si="112"/>
        <v>5</v>
      </c>
      <c r="V1155" s="9">
        <f t="shared" si="113"/>
        <v>2</v>
      </c>
    </row>
    <row r="1156" spans="1:22" x14ac:dyDescent="0.25">
      <c r="A1156" t="s">
        <v>3011</v>
      </c>
      <c r="B1156" s="32" t="s">
        <v>1433</v>
      </c>
      <c r="C1156" t="s">
        <v>202</v>
      </c>
      <c r="D1156" t="s">
        <v>108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>
        <v>1.4</v>
      </c>
      <c r="L1156" s="9">
        <v>0</v>
      </c>
      <c r="M1156" s="19">
        <v>0</v>
      </c>
      <c r="N1156" s="19">
        <v>0</v>
      </c>
      <c r="O1156" s="19">
        <v>0</v>
      </c>
      <c r="P1156" s="19">
        <v>0</v>
      </c>
      <c r="Q1156" s="19">
        <f t="shared" si="108"/>
        <v>1.4</v>
      </c>
      <c r="R1156" s="3">
        <f t="shared" si="109"/>
        <v>0.404145188432738</v>
      </c>
      <c r="S1156" s="3">
        <f t="shared" si="110"/>
        <v>4.6052631578947366E-2</v>
      </c>
      <c r="T1156" s="9">
        <f t="shared" si="111"/>
        <v>0</v>
      </c>
      <c r="U1156" s="9">
        <f t="shared" si="112"/>
        <v>1.4</v>
      </c>
      <c r="V1156" s="9">
        <f t="shared" si="113"/>
        <v>1</v>
      </c>
    </row>
    <row r="1157" spans="1:22" x14ac:dyDescent="0.25">
      <c r="A1157" t="s">
        <v>3011</v>
      </c>
      <c r="B1157" s="32" t="s">
        <v>1433</v>
      </c>
      <c r="C1157" t="s">
        <v>202</v>
      </c>
      <c r="D1157" t="s">
        <v>109</v>
      </c>
      <c r="E1157" s="9">
        <v>0</v>
      </c>
      <c r="F1157" s="9">
        <v>1</v>
      </c>
      <c r="G1157" s="9">
        <v>1</v>
      </c>
      <c r="H1157" s="9">
        <v>1</v>
      </c>
      <c r="I1157" s="9">
        <v>1</v>
      </c>
      <c r="J1157" s="9">
        <v>0</v>
      </c>
      <c r="K1157">
        <v>0</v>
      </c>
      <c r="L1157" s="9">
        <v>0</v>
      </c>
      <c r="M1157" s="19">
        <v>1</v>
      </c>
      <c r="N1157" s="19">
        <v>2</v>
      </c>
      <c r="O1157" s="19">
        <v>0</v>
      </c>
      <c r="P1157" s="19">
        <v>0</v>
      </c>
      <c r="Q1157" s="19">
        <f t="shared" si="108"/>
        <v>0</v>
      </c>
      <c r="R1157" s="3">
        <f t="shared" si="109"/>
        <v>0.66855792342152154</v>
      </c>
      <c r="S1157" s="3">
        <f t="shared" si="110"/>
        <v>3.8377192982456142E-2</v>
      </c>
      <c r="T1157" s="9">
        <f t="shared" si="111"/>
        <v>0</v>
      </c>
      <c r="U1157" s="9">
        <f t="shared" si="112"/>
        <v>2</v>
      </c>
      <c r="V1157" s="9">
        <f t="shared" si="113"/>
        <v>1</v>
      </c>
    </row>
    <row r="1158" spans="1:22" x14ac:dyDescent="0.25">
      <c r="A1158" t="s">
        <v>3011</v>
      </c>
      <c r="B1158" s="32" t="s">
        <v>1433</v>
      </c>
      <c r="C1158" t="s">
        <v>202</v>
      </c>
      <c r="D1158" t="s">
        <v>4746</v>
      </c>
      <c r="E1158" s="9">
        <v>6</v>
      </c>
      <c r="F1158" s="9">
        <v>5</v>
      </c>
      <c r="G1158" s="9">
        <v>0</v>
      </c>
      <c r="H1158" s="9">
        <v>0</v>
      </c>
      <c r="I1158" s="9">
        <v>8</v>
      </c>
      <c r="J1158" s="9">
        <v>3</v>
      </c>
      <c r="K1158">
        <v>2.8</v>
      </c>
      <c r="L1158" s="9">
        <v>1.4</v>
      </c>
      <c r="M1158" s="19">
        <v>4</v>
      </c>
      <c r="N1158" s="19">
        <v>3</v>
      </c>
      <c r="O1158" s="19">
        <v>1</v>
      </c>
      <c r="P1158" s="19">
        <v>0</v>
      </c>
      <c r="Q1158" s="19">
        <f t="shared" si="108"/>
        <v>2.8</v>
      </c>
      <c r="R1158" s="3">
        <f t="shared" si="109"/>
        <v>2.5642649132752537</v>
      </c>
      <c r="S1158" s="3">
        <f t="shared" si="110"/>
        <v>0.12500000000000003</v>
      </c>
      <c r="T1158" s="9">
        <f t="shared" si="111"/>
        <v>0</v>
      </c>
      <c r="U1158" s="9">
        <f t="shared" si="112"/>
        <v>8</v>
      </c>
      <c r="V1158" s="9">
        <f t="shared" si="113"/>
        <v>3</v>
      </c>
    </row>
    <row r="1159" spans="1:22" x14ac:dyDescent="0.25">
      <c r="A1159" t="s">
        <v>2962</v>
      </c>
      <c r="B1159" s="32" t="s">
        <v>1692</v>
      </c>
      <c r="C1159" t="s">
        <v>202</v>
      </c>
      <c r="D1159" t="s">
        <v>113</v>
      </c>
      <c r="E1159" s="9">
        <v>8</v>
      </c>
      <c r="F1159" s="9">
        <v>2</v>
      </c>
      <c r="G1159" s="9">
        <v>0</v>
      </c>
      <c r="H1159" s="9">
        <v>0</v>
      </c>
      <c r="I1159" s="9">
        <v>0</v>
      </c>
      <c r="J1159" s="9">
        <v>0</v>
      </c>
      <c r="K1159">
        <v>8.3999999999999986</v>
      </c>
      <c r="L1159" s="9">
        <v>2.8</v>
      </c>
      <c r="M1159" s="19">
        <v>4</v>
      </c>
      <c r="N1159" s="19">
        <v>0</v>
      </c>
      <c r="O1159" s="19">
        <v>0</v>
      </c>
      <c r="P1159" s="19">
        <v>0</v>
      </c>
      <c r="Q1159" s="19">
        <f t="shared" si="108"/>
        <v>8.3999999999999986</v>
      </c>
      <c r="R1159" s="3">
        <f t="shared" si="109"/>
        <v>3.1547943312880591</v>
      </c>
      <c r="S1159" s="3">
        <f t="shared" si="110"/>
        <v>0.16578947368421054</v>
      </c>
      <c r="T1159" s="9">
        <f t="shared" si="111"/>
        <v>0</v>
      </c>
      <c r="U1159" s="9">
        <f t="shared" si="112"/>
        <v>8.3999999999999986</v>
      </c>
      <c r="V1159" s="9">
        <f t="shared" si="113"/>
        <v>4</v>
      </c>
    </row>
    <row r="1160" spans="1:22" x14ac:dyDescent="0.25">
      <c r="A1160" t="s">
        <v>2962</v>
      </c>
      <c r="B1160" s="32" t="s">
        <v>1692</v>
      </c>
      <c r="C1160" t="s">
        <v>202</v>
      </c>
      <c r="D1160" t="s">
        <v>106</v>
      </c>
      <c r="E1160" s="9">
        <v>4</v>
      </c>
      <c r="F1160" s="9">
        <v>0</v>
      </c>
      <c r="G1160" s="9">
        <v>6</v>
      </c>
      <c r="H1160" s="9">
        <v>4</v>
      </c>
      <c r="I1160" s="9">
        <v>0</v>
      </c>
      <c r="J1160" s="9">
        <v>0</v>
      </c>
      <c r="K1160">
        <v>8.3999999999999986</v>
      </c>
      <c r="L1160" s="9">
        <v>0</v>
      </c>
      <c r="M1160" s="19">
        <v>4</v>
      </c>
      <c r="N1160" s="19">
        <v>0</v>
      </c>
      <c r="O1160" s="19">
        <v>8</v>
      </c>
      <c r="P1160" s="19">
        <v>20</v>
      </c>
      <c r="Q1160" s="19">
        <f t="shared" si="108"/>
        <v>8.3999999999999986</v>
      </c>
      <c r="R1160" s="3">
        <f t="shared" si="109"/>
        <v>5.8149233299617391</v>
      </c>
      <c r="S1160" s="3">
        <f t="shared" si="110"/>
        <v>0.25563909774436089</v>
      </c>
      <c r="T1160" s="9">
        <f t="shared" si="111"/>
        <v>0</v>
      </c>
      <c r="U1160" s="9">
        <f t="shared" si="112"/>
        <v>20</v>
      </c>
      <c r="V1160" s="9">
        <f t="shared" si="113"/>
        <v>8</v>
      </c>
    </row>
    <row r="1161" spans="1:22" x14ac:dyDescent="0.25">
      <c r="A1161" t="s">
        <v>2962</v>
      </c>
      <c r="B1161" s="32" t="s">
        <v>1692</v>
      </c>
      <c r="C1161" t="s">
        <v>202</v>
      </c>
      <c r="D1161" t="s">
        <v>108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>
        <v>0</v>
      </c>
      <c r="L1161" s="9">
        <v>0</v>
      </c>
      <c r="M1161" s="19">
        <v>0</v>
      </c>
      <c r="N1161" s="19">
        <v>0</v>
      </c>
      <c r="O1161" s="19">
        <v>5</v>
      </c>
      <c r="P1161" s="19">
        <v>0</v>
      </c>
      <c r="Q1161" s="19">
        <f t="shared" si="108"/>
        <v>0</v>
      </c>
      <c r="R1161" s="3">
        <f t="shared" si="109"/>
        <v>1.4433756729740645</v>
      </c>
      <c r="S1161" s="3">
        <f t="shared" si="110"/>
        <v>0.16447368421052633</v>
      </c>
      <c r="T1161" s="9">
        <f t="shared" si="111"/>
        <v>0</v>
      </c>
      <c r="U1161" s="9">
        <f t="shared" si="112"/>
        <v>5</v>
      </c>
      <c r="V1161" s="9">
        <f t="shared" si="113"/>
        <v>2</v>
      </c>
    </row>
    <row r="1162" spans="1:22" x14ac:dyDescent="0.25">
      <c r="A1162" t="s">
        <v>2962</v>
      </c>
      <c r="B1162" s="32" t="s">
        <v>1692</v>
      </c>
      <c r="C1162" t="s">
        <v>202</v>
      </c>
      <c r="D1162" t="s">
        <v>109</v>
      </c>
      <c r="E1162" s="9">
        <v>0</v>
      </c>
      <c r="F1162" s="9">
        <v>3</v>
      </c>
      <c r="G1162" s="9">
        <v>6</v>
      </c>
      <c r="H1162" s="9">
        <v>0</v>
      </c>
      <c r="I1162" s="9">
        <v>0</v>
      </c>
      <c r="J1162" s="9">
        <v>0</v>
      </c>
      <c r="K1162">
        <v>0</v>
      </c>
      <c r="L1162" s="9">
        <v>0</v>
      </c>
      <c r="M1162" s="19">
        <v>0</v>
      </c>
      <c r="N1162" s="19">
        <v>24</v>
      </c>
      <c r="O1162" s="19">
        <v>2</v>
      </c>
      <c r="P1162" s="19">
        <v>0</v>
      </c>
      <c r="Q1162" s="19">
        <f t="shared" si="108"/>
        <v>0</v>
      </c>
      <c r="R1162" s="3">
        <f t="shared" si="109"/>
        <v>6.8947718445122446</v>
      </c>
      <c r="S1162" s="3">
        <f t="shared" si="110"/>
        <v>0.28782894736842107</v>
      </c>
      <c r="T1162" s="9">
        <f t="shared" si="111"/>
        <v>0</v>
      </c>
      <c r="U1162" s="9">
        <f t="shared" si="112"/>
        <v>24</v>
      </c>
      <c r="V1162" s="9">
        <f t="shared" si="113"/>
        <v>9</v>
      </c>
    </row>
    <row r="1163" spans="1:22" x14ac:dyDescent="0.25">
      <c r="A1163" t="s">
        <v>3695</v>
      </c>
      <c r="B1163" s="32" t="s">
        <v>1877</v>
      </c>
      <c r="C1163" t="s">
        <v>202</v>
      </c>
      <c r="D1163" t="s">
        <v>4746</v>
      </c>
      <c r="E1163" s="9">
        <v>1</v>
      </c>
      <c r="F1163" s="9">
        <v>1</v>
      </c>
      <c r="G1163" s="9">
        <v>1</v>
      </c>
      <c r="H1163" s="9">
        <v>1</v>
      </c>
      <c r="I1163" s="9">
        <v>3</v>
      </c>
      <c r="J1163" s="9">
        <v>1</v>
      </c>
      <c r="K1163">
        <v>0</v>
      </c>
      <c r="L1163" s="9">
        <v>0</v>
      </c>
      <c r="M1163" s="19">
        <v>2</v>
      </c>
      <c r="N1163" s="19">
        <v>0</v>
      </c>
      <c r="O1163" s="19">
        <v>2</v>
      </c>
      <c r="P1163" s="19">
        <v>0</v>
      </c>
      <c r="Q1163" s="19">
        <f t="shared" si="108"/>
        <v>0</v>
      </c>
      <c r="R1163" s="3">
        <f t="shared" si="109"/>
        <v>0.95346258924559235</v>
      </c>
      <c r="S1163" s="3">
        <f t="shared" si="110"/>
        <v>4.9342105263157895E-2</v>
      </c>
      <c r="T1163" s="9">
        <f t="shared" si="111"/>
        <v>0</v>
      </c>
      <c r="U1163" s="9">
        <f t="shared" si="112"/>
        <v>3</v>
      </c>
      <c r="V1163" s="9">
        <f t="shared" si="113"/>
        <v>1</v>
      </c>
    </row>
    <row r="1164" spans="1:22" x14ac:dyDescent="0.25">
      <c r="A1164" t="s">
        <v>3696</v>
      </c>
      <c r="B1164" s="32" t="s">
        <v>1878</v>
      </c>
      <c r="C1164" t="s">
        <v>202</v>
      </c>
      <c r="D1164" t="s">
        <v>4746</v>
      </c>
      <c r="E1164" s="9">
        <v>1</v>
      </c>
      <c r="F1164" s="9">
        <v>0</v>
      </c>
      <c r="G1164" s="9">
        <v>1</v>
      </c>
      <c r="H1164" s="9">
        <v>1</v>
      </c>
      <c r="I1164" s="9">
        <v>2</v>
      </c>
      <c r="J1164" s="9">
        <v>1</v>
      </c>
      <c r="K1164">
        <v>2.8</v>
      </c>
      <c r="L1164" s="9">
        <v>1.4</v>
      </c>
      <c r="M1164" s="19">
        <v>0</v>
      </c>
      <c r="N1164" s="19">
        <v>1</v>
      </c>
      <c r="O1164" s="19">
        <v>2</v>
      </c>
      <c r="P1164" s="19">
        <v>0</v>
      </c>
      <c r="Q1164" s="19">
        <f t="shared" si="108"/>
        <v>2.8</v>
      </c>
      <c r="R1164" s="3">
        <f t="shared" si="109"/>
        <v>0.86759856657746526</v>
      </c>
      <c r="S1164" s="3">
        <f t="shared" si="110"/>
        <v>4.8245614035087724E-2</v>
      </c>
      <c r="T1164" s="9">
        <f t="shared" si="111"/>
        <v>0</v>
      </c>
      <c r="U1164" s="9">
        <f t="shared" si="112"/>
        <v>2.8</v>
      </c>
      <c r="V1164" s="9">
        <f t="shared" si="113"/>
        <v>1</v>
      </c>
    </row>
    <row r="1165" spans="1:22" x14ac:dyDescent="0.25">
      <c r="A1165" t="s">
        <v>3150</v>
      </c>
      <c r="B1165" s="32" t="s">
        <v>1879</v>
      </c>
      <c r="C1165" t="s">
        <v>202</v>
      </c>
      <c r="D1165" t="s">
        <v>5604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>
        <v>0</v>
      </c>
      <c r="L1165" s="9">
        <v>0</v>
      </c>
      <c r="M1165" s="19">
        <v>0</v>
      </c>
      <c r="N1165" s="19">
        <v>0</v>
      </c>
      <c r="O1165" s="19">
        <v>0</v>
      </c>
      <c r="P1165" s="19">
        <v>4</v>
      </c>
      <c r="Q1165" s="19">
        <f t="shared" si="108"/>
        <v>0</v>
      </c>
      <c r="R1165" s="3">
        <f t="shared" si="109"/>
        <v>1.1547005383792515</v>
      </c>
      <c r="S1165" s="3">
        <f t="shared" si="110"/>
        <v>0.13157894736842105</v>
      </c>
      <c r="T1165" s="9">
        <f t="shared" si="111"/>
        <v>0</v>
      </c>
      <c r="U1165" s="9">
        <f t="shared" si="112"/>
        <v>4</v>
      </c>
      <c r="V1165" s="9">
        <f t="shared" si="113"/>
        <v>2</v>
      </c>
    </row>
    <row r="1166" spans="1:22" x14ac:dyDescent="0.25">
      <c r="A1166" t="s">
        <v>3150</v>
      </c>
      <c r="B1166" s="32" t="s">
        <v>1879</v>
      </c>
      <c r="C1166" t="s">
        <v>202</v>
      </c>
      <c r="D1166" t="s">
        <v>106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>
        <v>1.4</v>
      </c>
      <c r="L1166" s="9">
        <v>0</v>
      </c>
      <c r="M1166" s="19">
        <v>1</v>
      </c>
      <c r="N1166" s="19">
        <v>1</v>
      </c>
      <c r="O1166" s="19">
        <v>0</v>
      </c>
      <c r="P1166" s="19">
        <v>1</v>
      </c>
      <c r="Q1166" s="19">
        <f t="shared" si="108"/>
        <v>1.4</v>
      </c>
      <c r="R1166" s="3">
        <f t="shared" si="109"/>
        <v>0.55158174756097966</v>
      </c>
      <c r="S1166" s="3">
        <f t="shared" si="110"/>
        <v>3.6184210526315791E-2</v>
      </c>
      <c r="T1166" s="9">
        <f t="shared" si="111"/>
        <v>0</v>
      </c>
      <c r="U1166" s="9">
        <f t="shared" si="112"/>
        <v>1.4</v>
      </c>
      <c r="V1166" s="9">
        <f t="shared" si="113"/>
        <v>1</v>
      </c>
    </row>
    <row r="1167" spans="1:22" x14ac:dyDescent="0.25">
      <c r="A1167" t="s">
        <v>3150</v>
      </c>
      <c r="B1167" s="32" t="s">
        <v>1879</v>
      </c>
      <c r="C1167" t="s">
        <v>202</v>
      </c>
      <c r="D1167" t="s">
        <v>109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>
        <v>0</v>
      </c>
      <c r="L1167" s="9">
        <v>0</v>
      </c>
      <c r="M1167" s="19">
        <v>0</v>
      </c>
      <c r="N1167" s="19">
        <v>0</v>
      </c>
      <c r="O1167" s="19">
        <v>0</v>
      </c>
      <c r="P1167" s="19">
        <v>1</v>
      </c>
      <c r="Q1167" s="19">
        <f t="shared" si="108"/>
        <v>0</v>
      </c>
      <c r="R1167" s="3">
        <f t="shared" si="109"/>
        <v>0.28867513459481287</v>
      </c>
      <c r="S1167" s="3">
        <f t="shared" si="110"/>
        <v>3.2894736842105261E-2</v>
      </c>
      <c r="T1167" s="9">
        <f t="shared" si="111"/>
        <v>0</v>
      </c>
      <c r="U1167" s="9">
        <f t="shared" si="112"/>
        <v>1</v>
      </c>
      <c r="V1167" s="9">
        <f t="shared" si="113"/>
        <v>0</v>
      </c>
    </row>
    <row r="1168" spans="1:22" x14ac:dyDescent="0.25">
      <c r="A1168" t="s">
        <v>3150</v>
      </c>
      <c r="B1168" s="32" t="s">
        <v>1879</v>
      </c>
      <c r="C1168" t="s">
        <v>202</v>
      </c>
      <c r="D1168" t="s">
        <v>4746</v>
      </c>
      <c r="E1168" s="9">
        <v>0</v>
      </c>
      <c r="F1168" s="9">
        <v>0</v>
      </c>
      <c r="G1168" s="9">
        <v>1</v>
      </c>
      <c r="H1168" s="9">
        <v>0</v>
      </c>
      <c r="I1168" s="9">
        <v>1</v>
      </c>
      <c r="J1168" s="9">
        <v>0</v>
      </c>
      <c r="K1168">
        <v>1.4</v>
      </c>
      <c r="L1168" s="9">
        <v>1.4</v>
      </c>
      <c r="M1168" s="19">
        <v>0</v>
      </c>
      <c r="N1168" s="19">
        <v>1</v>
      </c>
      <c r="O1168" s="19">
        <v>2</v>
      </c>
      <c r="P1168" s="19">
        <v>2</v>
      </c>
      <c r="Q1168" s="19">
        <f t="shared" si="108"/>
        <v>1.4</v>
      </c>
      <c r="R1168" s="3">
        <f t="shared" si="109"/>
        <v>0.79296146109875898</v>
      </c>
      <c r="S1168" s="3">
        <f t="shared" si="110"/>
        <v>4.6052631578947373E-2</v>
      </c>
      <c r="T1168" s="9">
        <f t="shared" si="111"/>
        <v>0</v>
      </c>
      <c r="U1168" s="9">
        <f t="shared" si="112"/>
        <v>2</v>
      </c>
      <c r="V1168" s="9">
        <f t="shared" si="113"/>
        <v>1</v>
      </c>
    </row>
    <row r="1169" spans="1:22" x14ac:dyDescent="0.25">
      <c r="A1169" t="s">
        <v>607</v>
      </c>
      <c r="B1169" s="32" t="s">
        <v>423</v>
      </c>
      <c r="C1169" t="s">
        <v>202</v>
      </c>
      <c r="D1169" t="s">
        <v>113</v>
      </c>
      <c r="E1169" s="9">
        <v>2</v>
      </c>
      <c r="F1169" s="9">
        <v>1</v>
      </c>
      <c r="G1169" s="9">
        <v>0</v>
      </c>
      <c r="H1169" s="9">
        <v>0</v>
      </c>
      <c r="I1169" s="9">
        <v>1</v>
      </c>
      <c r="J1169" s="9">
        <v>0</v>
      </c>
      <c r="K1169">
        <v>7</v>
      </c>
      <c r="L1169" s="9">
        <v>0</v>
      </c>
      <c r="M1169" s="19">
        <v>1</v>
      </c>
      <c r="N1169" s="19">
        <v>3</v>
      </c>
      <c r="O1169" s="19">
        <v>3</v>
      </c>
      <c r="P1169" s="19">
        <v>2</v>
      </c>
      <c r="Q1169" s="19">
        <f t="shared" si="108"/>
        <v>7</v>
      </c>
      <c r="R1169" s="3">
        <f t="shared" si="109"/>
        <v>2.0150945537631877</v>
      </c>
      <c r="S1169" s="3">
        <f t="shared" si="110"/>
        <v>8.2236842105263164E-2</v>
      </c>
      <c r="T1169" s="9">
        <f t="shared" si="111"/>
        <v>0</v>
      </c>
      <c r="U1169" s="9">
        <f t="shared" si="112"/>
        <v>7</v>
      </c>
      <c r="V1169" s="9">
        <f t="shared" si="113"/>
        <v>3</v>
      </c>
    </row>
    <row r="1170" spans="1:22" x14ac:dyDescent="0.25">
      <c r="A1170" t="s">
        <v>607</v>
      </c>
      <c r="B1170" s="32" t="s">
        <v>423</v>
      </c>
      <c r="C1170" t="s">
        <v>202</v>
      </c>
      <c r="D1170" t="s">
        <v>106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>
        <v>1.4</v>
      </c>
      <c r="L1170" s="9">
        <v>2.8</v>
      </c>
      <c r="M1170" s="19">
        <v>1</v>
      </c>
      <c r="N1170" s="19">
        <v>2</v>
      </c>
      <c r="O1170" s="19">
        <v>0</v>
      </c>
      <c r="P1170" s="19">
        <v>0</v>
      </c>
      <c r="Q1170" s="19">
        <f t="shared" si="108"/>
        <v>1.4</v>
      </c>
      <c r="R1170" s="3">
        <f t="shared" si="109"/>
        <v>0.97607749319778536</v>
      </c>
      <c r="S1170" s="3">
        <f t="shared" si="110"/>
        <v>5.921052631578947E-2</v>
      </c>
      <c r="T1170" s="9">
        <f t="shared" si="111"/>
        <v>0</v>
      </c>
      <c r="U1170" s="9">
        <f t="shared" si="112"/>
        <v>2.8</v>
      </c>
      <c r="V1170" s="9">
        <f t="shared" si="113"/>
        <v>1</v>
      </c>
    </row>
    <row r="1171" spans="1:22" x14ac:dyDescent="0.25">
      <c r="A1171" t="s">
        <v>607</v>
      </c>
      <c r="B1171" s="32" t="s">
        <v>423</v>
      </c>
      <c r="C1171" t="s">
        <v>202</v>
      </c>
      <c r="D1171" t="s">
        <v>109</v>
      </c>
      <c r="E1171" s="9">
        <v>0</v>
      </c>
      <c r="F1171" s="9">
        <v>0</v>
      </c>
      <c r="G1171" s="9">
        <v>0</v>
      </c>
      <c r="H1171" s="9">
        <v>1</v>
      </c>
      <c r="I1171" s="9">
        <v>0</v>
      </c>
      <c r="J1171" s="9">
        <v>0</v>
      </c>
      <c r="K1171">
        <v>2.8</v>
      </c>
      <c r="L1171" s="9">
        <v>1.4</v>
      </c>
      <c r="M1171" s="19">
        <v>2</v>
      </c>
      <c r="N1171" s="19">
        <v>0</v>
      </c>
      <c r="O1171" s="19">
        <v>2</v>
      </c>
      <c r="P1171" s="19">
        <v>1</v>
      </c>
      <c r="Q1171" s="19">
        <f t="shared" si="108"/>
        <v>2.8</v>
      </c>
      <c r="R1171" s="3">
        <f t="shared" si="109"/>
        <v>1.0058917346405534</v>
      </c>
      <c r="S1171" s="3">
        <f t="shared" si="110"/>
        <v>5.5921052631578948E-2</v>
      </c>
      <c r="T1171" s="9">
        <f t="shared" si="111"/>
        <v>0</v>
      </c>
      <c r="U1171" s="9">
        <f t="shared" si="112"/>
        <v>2.8</v>
      </c>
      <c r="V1171" s="9">
        <f t="shared" si="113"/>
        <v>1</v>
      </c>
    </row>
    <row r="1172" spans="1:22" x14ac:dyDescent="0.25">
      <c r="A1172" t="s">
        <v>607</v>
      </c>
      <c r="B1172" s="32" t="s">
        <v>423</v>
      </c>
      <c r="C1172" t="s">
        <v>202</v>
      </c>
      <c r="D1172" t="s">
        <v>4746</v>
      </c>
      <c r="E1172" s="9">
        <v>0</v>
      </c>
      <c r="F1172" s="9">
        <v>3</v>
      </c>
      <c r="G1172" s="9">
        <v>4</v>
      </c>
      <c r="H1172" s="9">
        <v>1</v>
      </c>
      <c r="I1172" s="9">
        <v>1</v>
      </c>
      <c r="J1172" s="9">
        <v>1</v>
      </c>
      <c r="K1172">
        <v>5.6</v>
      </c>
      <c r="L1172" s="9">
        <v>1.4</v>
      </c>
      <c r="M1172" s="19">
        <v>1</v>
      </c>
      <c r="N1172" s="19">
        <v>1</v>
      </c>
      <c r="O1172" s="19">
        <v>0</v>
      </c>
      <c r="P1172" s="19">
        <v>0</v>
      </c>
      <c r="Q1172" s="19">
        <f t="shared" si="108"/>
        <v>5.6</v>
      </c>
      <c r="R1172" s="3">
        <f t="shared" si="109"/>
        <v>1.7382506008959557</v>
      </c>
      <c r="S1172" s="3">
        <f t="shared" si="110"/>
        <v>6.9444444444444448E-2</v>
      </c>
      <c r="T1172" s="9">
        <f t="shared" si="111"/>
        <v>0</v>
      </c>
      <c r="U1172" s="9">
        <f t="shared" si="112"/>
        <v>5.6</v>
      </c>
      <c r="V1172" s="9">
        <f t="shared" si="113"/>
        <v>2</v>
      </c>
    </row>
    <row r="1173" spans="1:22" x14ac:dyDescent="0.25">
      <c r="A1173" t="s">
        <v>3694</v>
      </c>
      <c r="B1173" s="32" t="s">
        <v>1876</v>
      </c>
      <c r="C1173" t="s">
        <v>202</v>
      </c>
      <c r="D1173" t="s">
        <v>113</v>
      </c>
      <c r="E1173" s="9">
        <v>0</v>
      </c>
      <c r="F1173" s="9">
        <v>0</v>
      </c>
      <c r="G1173" s="9">
        <v>0</v>
      </c>
      <c r="H1173" s="9">
        <v>1</v>
      </c>
      <c r="I1173" s="9">
        <v>0</v>
      </c>
      <c r="J1173" s="9">
        <v>0</v>
      </c>
      <c r="K1173">
        <v>0</v>
      </c>
      <c r="L1173" s="9">
        <v>0</v>
      </c>
      <c r="M1173" s="19">
        <v>0</v>
      </c>
      <c r="N1173" s="19">
        <v>0</v>
      </c>
      <c r="O1173" s="19">
        <v>0</v>
      </c>
      <c r="P1173" s="19">
        <v>0</v>
      </c>
      <c r="Q1173" s="19">
        <f t="shared" si="108"/>
        <v>0</v>
      </c>
      <c r="R1173" s="3">
        <f t="shared" si="109"/>
        <v>0.28867513459481287</v>
      </c>
      <c r="S1173" s="3">
        <f t="shared" si="110"/>
        <v>3.2894736842105261E-2</v>
      </c>
      <c r="T1173" s="9">
        <f t="shared" si="111"/>
        <v>0</v>
      </c>
      <c r="U1173" s="9">
        <f t="shared" si="112"/>
        <v>1</v>
      </c>
      <c r="V1173" s="9">
        <f t="shared" si="113"/>
        <v>0</v>
      </c>
    </row>
    <row r="1174" spans="1:22" x14ac:dyDescent="0.25">
      <c r="A1174" t="s">
        <v>3694</v>
      </c>
      <c r="B1174" s="32" t="s">
        <v>1876</v>
      </c>
      <c r="C1174" t="s">
        <v>202</v>
      </c>
      <c r="D1174" t="s">
        <v>106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>
        <v>0</v>
      </c>
      <c r="L1174" s="9">
        <v>0</v>
      </c>
      <c r="M1174" s="19">
        <v>0</v>
      </c>
      <c r="N1174" s="19">
        <v>1</v>
      </c>
      <c r="O1174" s="19">
        <v>0</v>
      </c>
      <c r="P1174" s="19">
        <v>1</v>
      </c>
      <c r="Q1174" s="19">
        <f t="shared" si="108"/>
        <v>0</v>
      </c>
      <c r="R1174" s="3">
        <f t="shared" si="109"/>
        <v>0.38924947208076149</v>
      </c>
      <c r="S1174" s="3">
        <f t="shared" si="110"/>
        <v>3.2894736842105261E-2</v>
      </c>
      <c r="T1174" s="9">
        <f t="shared" si="111"/>
        <v>0</v>
      </c>
      <c r="U1174" s="9">
        <f t="shared" si="112"/>
        <v>1</v>
      </c>
      <c r="V1174" s="9">
        <f t="shared" si="113"/>
        <v>1</v>
      </c>
    </row>
    <row r="1175" spans="1:22" x14ac:dyDescent="0.25">
      <c r="A1175" t="s">
        <v>3694</v>
      </c>
      <c r="B1175" s="32" t="s">
        <v>1876</v>
      </c>
      <c r="C1175" t="s">
        <v>202</v>
      </c>
      <c r="D1175" t="s">
        <v>109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>
        <v>0</v>
      </c>
      <c r="L1175" s="9">
        <v>2.8</v>
      </c>
      <c r="M1175" s="19">
        <v>0</v>
      </c>
      <c r="N1175" s="19">
        <v>0</v>
      </c>
      <c r="O1175" s="19">
        <v>0</v>
      </c>
      <c r="P1175" s="19">
        <v>0</v>
      </c>
      <c r="Q1175" s="19">
        <f t="shared" si="108"/>
        <v>0</v>
      </c>
      <c r="R1175" s="3">
        <f t="shared" si="109"/>
        <v>0.808290376865476</v>
      </c>
      <c r="S1175" s="3">
        <f t="shared" si="110"/>
        <v>9.2105263157894732E-2</v>
      </c>
      <c r="T1175" s="9">
        <f t="shared" si="111"/>
        <v>0</v>
      </c>
      <c r="U1175" s="9">
        <f t="shared" si="112"/>
        <v>2.8</v>
      </c>
      <c r="V1175" s="9">
        <f t="shared" si="113"/>
        <v>1</v>
      </c>
    </row>
    <row r="1176" spans="1:22" x14ac:dyDescent="0.25">
      <c r="A1176" t="s">
        <v>3694</v>
      </c>
      <c r="B1176" s="32" t="s">
        <v>1876</v>
      </c>
      <c r="C1176" t="s">
        <v>202</v>
      </c>
      <c r="D1176" t="s">
        <v>4746</v>
      </c>
      <c r="E1176" s="9">
        <v>0</v>
      </c>
      <c r="F1176" s="9">
        <v>0</v>
      </c>
      <c r="G1176" s="9">
        <v>0</v>
      </c>
      <c r="H1176" s="9">
        <v>0</v>
      </c>
      <c r="I1176" s="9">
        <v>2</v>
      </c>
      <c r="J1176" s="9">
        <v>1</v>
      </c>
      <c r="K1176">
        <v>2.8</v>
      </c>
      <c r="L1176" s="9">
        <v>0</v>
      </c>
      <c r="M1176" s="19">
        <v>1</v>
      </c>
      <c r="N1176" s="19">
        <v>1</v>
      </c>
      <c r="O1176" s="19">
        <v>0</v>
      </c>
      <c r="P1176" s="19">
        <v>0</v>
      </c>
      <c r="Q1176" s="19">
        <f t="shared" si="108"/>
        <v>2.8</v>
      </c>
      <c r="R1176" s="3">
        <f t="shared" si="109"/>
        <v>0.94243398611351992</v>
      </c>
      <c r="S1176" s="3">
        <f t="shared" si="110"/>
        <v>5.1315789473684217E-2</v>
      </c>
      <c r="T1176" s="9">
        <f t="shared" si="111"/>
        <v>0</v>
      </c>
      <c r="U1176" s="9">
        <f t="shared" si="112"/>
        <v>2.8</v>
      </c>
      <c r="V1176" s="9">
        <f t="shared" si="113"/>
        <v>1</v>
      </c>
    </row>
    <row r="1177" spans="1:22" x14ac:dyDescent="0.25">
      <c r="A1177" t="s">
        <v>442</v>
      </c>
      <c r="B1177" s="32" t="s">
        <v>357</v>
      </c>
      <c r="C1177" t="s">
        <v>202</v>
      </c>
      <c r="D1177" t="s">
        <v>15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>
        <v>0</v>
      </c>
      <c r="L1177" s="9">
        <v>28</v>
      </c>
      <c r="M1177" s="19">
        <v>0</v>
      </c>
      <c r="N1177" s="19">
        <v>0</v>
      </c>
      <c r="O1177" s="19">
        <v>0</v>
      </c>
      <c r="P1177" s="19">
        <v>0</v>
      </c>
      <c r="Q1177" s="19">
        <f t="shared" si="108"/>
        <v>0</v>
      </c>
      <c r="R1177" s="3">
        <f t="shared" si="109"/>
        <v>8.0829037686547611</v>
      </c>
      <c r="S1177" s="3">
        <f t="shared" si="110"/>
        <v>0.92105263157894746</v>
      </c>
      <c r="T1177" s="9">
        <f t="shared" si="111"/>
        <v>0</v>
      </c>
      <c r="U1177" s="9">
        <f t="shared" si="112"/>
        <v>28</v>
      </c>
      <c r="V1177" s="9">
        <f t="shared" si="113"/>
        <v>10</v>
      </c>
    </row>
    <row r="1178" spans="1:22" x14ac:dyDescent="0.25">
      <c r="A1178" t="s">
        <v>442</v>
      </c>
      <c r="B1178" s="32" t="s">
        <v>357</v>
      </c>
      <c r="C1178" t="s">
        <v>202</v>
      </c>
      <c r="D1178" t="s">
        <v>5604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>
        <v>0</v>
      </c>
      <c r="L1178" s="9">
        <v>0</v>
      </c>
      <c r="M1178" s="19">
        <v>0</v>
      </c>
      <c r="N1178" s="19">
        <v>0</v>
      </c>
      <c r="O1178" s="19">
        <v>0</v>
      </c>
      <c r="P1178" s="19">
        <v>16</v>
      </c>
      <c r="Q1178" s="19">
        <f t="shared" si="108"/>
        <v>0</v>
      </c>
      <c r="R1178" s="3">
        <f t="shared" si="109"/>
        <v>4.6188021535170058</v>
      </c>
      <c r="S1178" s="3">
        <f t="shared" si="110"/>
        <v>0.52631578947368418</v>
      </c>
      <c r="T1178" s="9">
        <f t="shared" si="111"/>
        <v>0</v>
      </c>
      <c r="U1178" s="9">
        <f t="shared" si="112"/>
        <v>16</v>
      </c>
      <c r="V1178" s="9">
        <f t="shared" si="113"/>
        <v>6</v>
      </c>
    </row>
    <row r="1179" spans="1:22" x14ac:dyDescent="0.25">
      <c r="A1179" t="s">
        <v>442</v>
      </c>
      <c r="B1179" s="32" t="s">
        <v>357</v>
      </c>
      <c r="C1179" t="s">
        <v>202</v>
      </c>
      <c r="D1179" t="s">
        <v>113</v>
      </c>
      <c r="E1179" s="9">
        <v>5</v>
      </c>
      <c r="F1179" s="9">
        <v>7</v>
      </c>
      <c r="G1179" s="9">
        <v>5</v>
      </c>
      <c r="H1179" s="9">
        <v>4</v>
      </c>
      <c r="I1179" s="9">
        <v>1</v>
      </c>
      <c r="J1179" s="9">
        <v>8</v>
      </c>
      <c r="K1179">
        <v>49</v>
      </c>
      <c r="L1179" s="9">
        <v>1.4</v>
      </c>
      <c r="M1179" s="19">
        <v>8</v>
      </c>
      <c r="N1179" s="19">
        <v>3</v>
      </c>
      <c r="O1179" s="19">
        <v>6</v>
      </c>
      <c r="P1179" s="19">
        <v>3</v>
      </c>
      <c r="Q1179" s="19">
        <f t="shared" si="108"/>
        <v>49</v>
      </c>
      <c r="R1179" s="3">
        <f t="shared" si="109"/>
        <v>13.006804745861672</v>
      </c>
      <c r="S1179" s="3">
        <f t="shared" si="110"/>
        <v>0.27521929824561409</v>
      </c>
      <c r="T1179" s="9">
        <f t="shared" si="111"/>
        <v>1</v>
      </c>
      <c r="U1179" s="9">
        <f t="shared" si="112"/>
        <v>49</v>
      </c>
      <c r="V1179" s="9">
        <f t="shared" si="113"/>
        <v>17</v>
      </c>
    </row>
    <row r="1180" spans="1:22" x14ac:dyDescent="0.25">
      <c r="A1180" t="s">
        <v>442</v>
      </c>
      <c r="B1180" s="32" t="s">
        <v>357</v>
      </c>
      <c r="C1180" t="s">
        <v>202</v>
      </c>
      <c r="D1180" t="s">
        <v>106</v>
      </c>
      <c r="E1180" s="9">
        <v>4</v>
      </c>
      <c r="F1180" s="9">
        <v>12</v>
      </c>
      <c r="G1180" s="9">
        <v>26</v>
      </c>
      <c r="H1180" s="9">
        <v>0</v>
      </c>
      <c r="I1180" s="9">
        <v>6</v>
      </c>
      <c r="J1180" s="9">
        <v>1</v>
      </c>
      <c r="K1180">
        <v>16.799999999999997</v>
      </c>
      <c r="L1180" s="9">
        <v>4.1999999999999993</v>
      </c>
      <c r="M1180" s="19">
        <v>7</v>
      </c>
      <c r="N1180" s="19">
        <v>6</v>
      </c>
      <c r="O1180" s="19">
        <v>11</v>
      </c>
      <c r="P1180" s="19">
        <v>2</v>
      </c>
      <c r="Q1180" s="19">
        <f t="shared" si="108"/>
        <v>16.799999999999997</v>
      </c>
      <c r="R1180" s="3">
        <f t="shared" si="109"/>
        <v>7.4765086650241903</v>
      </c>
      <c r="S1180" s="3">
        <f t="shared" si="110"/>
        <v>0.28708133971291866</v>
      </c>
      <c r="T1180" s="9">
        <f t="shared" si="111"/>
        <v>0</v>
      </c>
      <c r="U1180" s="9">
        <f t="shared" si="112"/>
        <v>26</v>
      </c>
      <c r="V1180" s="9">
        <f t="shared" si="113"/>
        <v>10</v>
      </c>
    </row>
    <row r="1181" spans="1:22" x14ac:dyDescent="0.25">
      <c r="A1181" t="s">
        <v>442</v>
      </c>
      <c r="B1181" s="32" t="s">
        <v>357</v>
      </c>
      <c r="C1181" t="s">
        <v>202</v>
      </c>
      <c r="D1181" t="s">
        <v>108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>
        <v>0</v>
      </c>
      <c r="L1181" s="9">
        <v>0</v>
      </c>
      <c r="M1181" s="19">
        <v>0</v>
      </c>
      <c r="N1181" s="19">
        <v>0</v>
      </c>
      <c r="O1181" s="19">
        <v>1</v>
      </c>
      <c r="P1181" s="19">
        <v>0</v>
      </c>
      <c r="Q1181" s="19">
        <f t="shared" si="108"/>
        <v>0</v>
      </c>
      <c r="R1181" s="3">
        <f t="shared" si="109"/>
        <v>0.28867513459481287</v>
      </c>
      <c r="S1181" s="3">
        <f t="shared" si="110"/>
        <v>3.2894736842105261E-2</v>
      </c>
      <c r="T1181" s="9">
        <f t="shared" si="111"/>
        <v>0</v>
      </c>
      <c r="U1181" s="9">
        <f t="shared" si="112"/>
        <v>1</v>
      </c>
      <c r="V1181" s="9">
        <f t="shared" si="113"/>
        <v>0</v>
      </c>
    </row>
    <row r="1182" spans="1:22" x14ac:dyDescent="0.25">
      <c r="A1182" t="s">
        <v>442</v>
      </c>
      <c r="B1182" s="32" t="s">
        <v>357</v>
      </c>
      <c r="C1182" t="s">
        <v>202</v>
      </c>
      <c r="D1182" t="s">
        <v>2214</v>
      </c>
      <c r="E1182" s="9">
        <v>4</v>
      </c>
      <c r="F1182" s="9">
        <v>0</v>
      </c>
      <c r="G1182" s="9">
        <v>0</v>
      </c>
      <c r="H1182" s="9">
        <v>0</v>
      </c>
      <c r="I1182" s="9">
        <v>0</v>
      </c>
      <c r="J1182" s="9">
        <v>0</v>
      </c>
      <c r="K1182">
        <v>0</v>
      </c>
      <c r="L1182" s="9">
        <v>0</v>
      </c>
      <c r="M1182" s="19">
        <v>0</v>
      </c>
      <c r="N1182" s="19">
        <v>0</v>
      </c>
      <c r="O1182" s="19">
        <v>0</v>
      </c>
      <c r="P1182" s="19">
        <v>0</v>
      </c>
      <c r="Q1182" s="19">
        <f t="shared" si="108"/>
        <v>0</v>
      </c>
      <c r="R1182" s="3">
        <f t="shared" si="109"/>
        <v>1.1547005383792515</v>
      </c>
      <c r="S1182" s="3">
        <f t="shared" si="110"/>
        <v>0.13157894736842105</v>
      </c>
      <c r="T1182" s="9">
        <f t="shared" si="111"/>
        <v>0</v>
      </c>
      <c r="U1182" s="9">
        <f t="shared" si="112"/>
        <v>4</v>
      </c>
      <c r="V1182" s="9">
        <f t="shared" si="113"/>
        <v>2</v>
      </c>
    </row>
    <row r="1183" spans="1:22" x14ac:dyDescent="0.25">
      <c r="A1183" t="s">
        <v>442</v>
      </c>
      <c r="B1183" s="32" t="s">
        <v>357</v>
      </c>
      <c r="C1183" t="s">
        <v>202</v>
      </c>
      <c r="D1183" t="s">
        <v>109</v>
      </c>
      <c r="E1183" s="9">
        <v>7</v>
      </c>
      <c r="F1183" s="9">
        <v>2</v>
      </c>
      <c r="G1183" s="9">
        <v>14</v>
      </c>
      <c r="H1183" s="9">
        <v>13</v>
      </c>
      <c r="I1183" s="9">
        <v>11</v>
      </c>
      <c r="J1183" s="9">
        <v>10</v>
      </c>
      <c r="K1183">
        <v>32.199999999999996</v>
      </c>
      <c r="L1183" s="9">
        <v>22.4</v>
      </c>
      <c r="M1183" s="19">
        <v>12</v>
      </c>
      <c r="N1183" s="19">
        <v>12</v>
      </c>
      <c r="O1183" s="19">
        <v>18</v>
      </c>
      <c r="P1183" s="19">
        <v>17</v>
      </c>
      <c r="Q1183" s="19">
        <f t="shared" si="108"/>
        <v>32.199999999999996</v>
      </c>
      <c r="R1183" s="3">
        <f t="shared" si="109"/>
        <v>7.7061761928437296</v>
      </c>
      <c r="S1183" s="3">
        <f t="shared" si="110"/>
        <v>0.46765350877192985</v>
      </c>
      <c r="T1183" s="9">
        <f t="shared" si="111"/>
        <v>2</v>
      </c>
      <c r="U1183" s="9">
        <f t="shared" si="112"/>
        <v>32.199999999999996</v>
      </c>
      <c r="V1183" s="9">
        <f t="shared" si="113"/>
        <v>10</v>
      </c>
    </row>
    <row r="1184" spans="1:22" x14ac:dyDescent="0.25">
      <c r="A1184" t="s">
        <v>442</v>
      </c>
      <c r="B1184" s="32" t="s">
        <v>357</v>
      </c>
      <c r="C1184" t="s">
        <v>202</v>
      </c>
      <c r="D1184" t="s">
        <v>4746</v>
      </c>
      <c r="E1184" s="9">
        <v>0</v>
      </c>
      <c r="F1184" s="9">
        <v>0</v>
      </c>
      <c r="G1184" s="9">
        <v>0</v>
      </c>
      <c r="H1184" s="9">
        <v>13</v>
      </c>
      <c r="I1184" s="9">
        <v>15</v>
      </c>
      <c r="J1184" s="9">
        <v>29</v>
      </c>
      <c r="K1184">
        <v>99.399999999999991</v>
      </c>
      <c r="L1184" s="9">
        <v>42</v>
      </c>
      <c r="M1184" s="19">
        <v>29</v>
      </c>
      <c r="N1184" s="19">
        <v>9</v>
      </c>
      <c r="O1184" s="19">
        <v>22</v>
      </c>
      <c r="P1184" s="19">
        <v>0</v>
      </c>
      <c r="Q1184" s="19">
        <f t="shared" si="108"/>
        <v>99.399999999999991</v>
      </c>
      <c r="R1184" s="3">
        <f t="shared" si="109"/>
        <v>28.157263985542262</v>
      </c>
      <c r="S1184" s="3">
        <f t="shared" si="110"/>
        <v>1.0625</v>
      </c>
      <c r="T1184" s="9">
        <f t="shared" si="111"/>
        <v>0</v>
      </c>
      <c r="U1184" s="9">
        <f t="shared" si="112"/>
        <v>99.399999999999991</v>
      </c>
      <c r="V1184" s="9">
        <f t="shared" si="113"/>
        <v>36</v>
      </c>
    </row>
    <row r="1185" spans="1:22" x14ac:dyDescent="0.25">
      <c r="A1185" t="s">
        <v>2919</v>
      </c>
      <c r="B1185" s="32" t="s">
        <v>1859</v>
      </c>
      <c r="C1185" t="s">
        <v>202</v>
      </c>
      <c r="D1185" t="s">
        <v>5604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>
        <v>0</v>
      </c>
      <c r="L1185" s="9">
        <v>0</v>
      </c>
      <c r="M1185" s="19">
        <v>0</v>
      </c>
      <c r="N1185" s="19">
        <v>0</v>
      </c>
      <c r="O1185" s="19">
        <v>0</v>
      </c>
      <c r="P1185" s="19">
        <v>5</v>
      </c>
      <c r="Q1185" s="19">
        <f t="shared" si="108"/>
        <v>0</v>
      </c>
      <c r="R1185" s="3">
        <f t="shared" si="109"/>
        <v>1.4433756729740645</v>
      </c>
      <c r="S1185" s="3">
        <f t="shared" si="110"/>
        <v>0.16447368421052633</v>
      </c>
      <c r="T1185" s="9">
        <f t="shared" si="111"/>
        <v>0</v>
      </c>
      <c r="U1185" s="9">
        <f t="shared" si="112"/>
        <v>5</v>
      </c>
      <c r="V1185" s="9">
        <f t="shared" si="113"/>
        <v>2</v>
      </c>
    </row>
    <row r="1186" spans="1:22" x14ac:dyDescent="0.25">
      <c r="A1186" t="s">
        <v>2919</v>
      </c>
      <c r="B1186" s="32" t="s">
        <v>1859</v>
      </c>
      <c r="C1186" t="s">
        <v>202</v>
      </c>
      <c r="D1186" t="s">
        <v>113</v>
      </c>
      <c r="E1186" s="9">
        <v>1</v>
      </c>
      <c r="F1186" s="9">
        <v>1</v>
      </c>
      <c r="G1186" s="9">
        <v>0</v>
      </c>
      <c r="H1186" s="9">
        <v>1</v>
      </c>
      <c r="I1186" s="9">
        <v>2</v>
      </c>
      <c r="J1186" s="9">
        <v>2</v>
      </c>
      <c r="K1186">
        <v>7</v>
      </c>
      <c r="L1186" s="9">
        <v>4.1999999999999993</v>
      </c>
      <c r="M1186" s="19">
        <v>2</v>
      </c>
      <c r="N1186" s="19">
        <v>0</v>
      </c>
      <c r="O1186" s="19">
        <v>2</v>
      </c>
      <c r="P1186" s="19">
        <v>2</v>
      </c>
      <c r="Q1186" s="19">
        <f t="shared" si="108"/>
        <v>7</v>
      </c>
      <c r="R1186" s="3">
        <f t="shared" si="109"/>
        <v>1.9267652276352303</v>
      </c>
      <c r="S1186" s="3">
        <f t="shared" si="110"/>
        <v>7.9605263157894735E-2</v>
      </c>
      <c r="T1186" s="9">
        <f t="shared" si="111"/>
        <v>0</v>
      </c>
      <c r="U1186" s="9">
        <f t="shared" si="112"/>
        <v>7</v>
      </c>
      <c r="V1186" s="9">
        <f t="shared" si="113"/>
        <v>3</v>
      </c>
    </row>
    <row r="1187" spans="1:22" x14ac:dyDescent="0.25">
      <c r="A1187" t="s">
        <v>2919</v>
      </c>
      <c r="B1187" s="32" t="s">
        <v>1859</v>
      </c>
      <c r="C1187" t="s">
        <v>202</v>
      </c>
      <c r="D1187" t="s">
        <v>106</v>
      </c>
      <c r="E1187" s="9">
        <v>0</v>
      </c>
      <c r="F1187" s="9">
        <v>0</v>
      </c>
      <c r="G1187" s="9">
        <v>0</v>
      </c>
      <c r="H1187" s="9">
        <v>0</v>
      </c>
      <c r="I1187" s="9">
        <v>2</v>
      </c>
      <c r="J1187" s="9">
        <v>1</v>
      </c>
      <c r="K1187">
        <v>4.1999999999999993</v>
      </c>
      <c r="L1187" s="9">
        <v>4.1999999999999993</v>
      </c>
      <c r="M1187" s="19">
        <v>2</v>
      </c>
      <c r="N1187" s="19">
        <v>5</v>
      </c>
      <c r="O1187" s="19">
        <v>0</v>
      </c>
      <c r="P1187" s="19">
        <v>0</v>
      </c>
      <c r="Q1187" s="19">
        <f t="shared" si="108"/>
        <v>4.1999999999999993</v>
      </c>
      <c r="R1187" s="3">
        <f t="shared" si="109"/>
        <v>1.9321835661585918</v>
      </c>
      <c r="S1187" s="3">
        <f t="shared" si="110"/>
        <v>0.10087719298245613</v>
      </c>
      <c r="T1187" s="9">
        <f t="shared" si="111"/>
        <v>0</v>
      </c>
      <c r="U1187" s="9">
        <f t="shared" si="112"/>
        <v>5</v>
      </c>
      <c r="V1187" s="9">
        <f t="shared" si="113"/>
        <v>3</v>
      </c>
    </row>
    <row r="1188" spans="1:22" x14ac:dyDescent="0.25">
      <c r="A1188" t="s">
        <v>2919</v>
      </c>
      <c r="B1188" s="32" t="s">
        <v>1859</v>
      </c>
      <c r="C1188" t="s">
        <v>202</v>
      </c>
      <c r="D1188" t="s">
        <v>109</v>
      </c>
      <c r="E1188" s="9">
        <v>1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>
        <v>0</v>
      </c>
      <c r="L1188" s="9">
        <v>0</v>
      </c>
      <c r="M1188" s="19">
        <v>0</v>
      </c>
      <c r="N1188" s="19">
        <v>0</v>
      </c>
      <c r="O1188" s="19">
        <v>0</v>
      </c>
      <c r="P1188" s="19">
        <v>0</v>
      </c>
      <c r="Q1188" s="19">
        <f t="shared" si="108"/>
        <v>0</v>
      </c>
      <c r="R1188" s="3">
        <f t="shared" si="109"/>
        <v>0.28867513459481287</v>
      </c>
      <c r="S1188" s="3">
        <f t="shared" si="110"/>
        <v>3.2894736842105261E-2</v>
      </c>
      <c r="T1188" s="9">
        <f t="shared" si="111"/>
        <v>0</v>
      </c>
      <c r="U1188" s="9">
        <f t="shared" si="112"/>
        <v>1</v>
      </c>
      <c r="V1188" s="9">
        <f t="shared" si="113"/>
        <v>0</v>
      </c>
    </row>
    <row r="1189" spans="1:22" x14ac:dyDescent="0.25">
      <c r="A1189" t="s">
        <v>2919</v>
      </c>
      <c r="B1189" s="32" t="s">
        <v>1859</v>
      </c>
      <c r="C1189" t="s">
        <v>202</v>
      </c>
      <c r="D1189" t="s">
        <v>4746</v>
      </c>
      <c r="E1189" s="9">
        <v>2</v>
      </c>
      <c r="F1189" s="9">
        <v>2</v>
      </c>
      <c r="G1189" s="9">
        <v>5</v>
      </c>
      <c r="H1189" s="9">
        <v>2</v>
      </c>
      <c r="I1189" s="9">
        <v>3</v>
      </c>
      <c r="J1189" s="9">
        <v>4</v>
      </c>
      <c r="K1189">
        <v>8.3999999999999986</v>
      </c>
      <c r="L1189" s="9">
        <v>4.1999999999999993</v>
      </c>
      <c r="M1189" s="19">
        <v>5</v>
      </c>
      <c r="N1189" s="19">
        <v>3</v>
      </c>
      <c r="O1189" s="19">
        <v>2</v>
      </c>
      <c r="P1189" s="19">
        <v>1</v>
      </c>
      <c r="Q1189" s="19">
        <f t="shared" si="108"/>
        <v>8.3999999999999986</v>
      </c>
      <c r="R1189" s="3">
        <f t="shared" si="109"/>
        <v>2.0222999208072405</v>
      </c>
      <c r="S1189" s="3">
        <f t="shared" si="110"/>
        <v>0.11403508771929824</v>
      </c>
      <c r="T1189" s="9">
        <f t="shared" si="111"/>
        <v>1</v>
      </c>
      <c r="U1189" s="9">
        <f t="shared" si="112"/>
        <v>8.3999999999999986</v>
      </c>
      <c r="V1189" s="9">
        <f t="shared" si="113"/>
        <v>3</v>
      </c>
    </row>
    <row r="1190" spans="1:22" x14ac:dyDescent="0.25">
      <c r="A1190" t="s">
        <v>637</v>
      </c>
      <c r="B1190" s="32" t="s">
        <v>427</v>
      </c>
      <c r="C1190" t="s">
        <v>202</v>
      </c>
      <c r="D1190" t="s">
        <v>861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>
        <v>0</v>
      </c>
      <c r="L1190" s="9">
        <v>0</v>
      </c>
      <c r="M1190" s="19">
        <v>0</v>
      </c>
      <c r="N1190" s="19">
        <v>1</v>
      </c>
      <c r="O1190" s="19">
        <v>0</v>
      </c>
      <c r="P1190" s="19">
        <v>1</v>
      </c>
      <c r="Q1190" s="19">
        <f t="shared" si="108"/>
        <v>0</v>
      </c>
      <c r="R1190" s="3">
        <f t="shared" si="109"/>
        <v>0.38924947208076149</v>
      </c>
      <c r="S1190" s="3">
        <f t="shared" si="110"/>
        <v>3.2894736842105261E-2</v>
      </c>
      <c r="T1190" s="9">
        <f t="shared" si="111"/>
        <v>0</v>
      </c>
      <c r="U1190" s="9">
        <f t="shared" si="112"/>
        <v>1</v>
      </c>
      <c r="V1190" s="9">
        <f t="shared" si="113"/>
        <v>1</v>
      </c>
    </row>
    <row r="1191" spans="1:22" x14ac:dyDescent="0.25">
      <c r="A1191" t="s">
        <v>637</v>
      </c>
      <c r="B1191" s="32" t="s">
        <v>427</v>
      </c>
      <c r="C1191" t="s">
        <v>202</v>
      </c>
      <c r="D1191" t="s">
        <v>5604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>
        <v>0</v>
      </c>
      <c r="L1191" s="9">
        <v>0</v>
      </c>
      <c r="M1191" s="19">
        <v>0</v>
      </c>
      <c r="N1191" s="19">
        <v>0</v>
      </c>
      <c r="O1191" s="19">
        <v>1</v>
      </c>
      <c r="P1191" s="19">
        <v>18</v>
      </c>
      <c r="Q1191" s="19">
        <f t="shared" si="108"/>
        <v>0</v>
      </c>
      <c r="R1191" s="3">
        <f t="shared" si="109"/>
        <v>5.1778959105611673</v>
      </c>
      <c r="S1191" s="3">
        <f t="shared" si="110"/>
        <v>0.3125</v>
      </c>
      <c r="T1191" s="9">
        <f t="shared" si="111"/>
        <v>0</v>
      </c>
      <c r="U1191" s="9">
        <f t="shared" si="112"/>
        <v>18</v>
      </c>
      <c r="V1191" s="9">
        <f t="shared" si="113"/>
        <v>7</v>
      </c>
    </row>
    <row r="1192" spans="1:22" x14ac:dyDescent="0.25">
      <c r="A1192" t="s">
        <v>637</v>
      </c>
      <c r="B1192" s="32" t="s">
        <v>427</v>
      </c>
      <c r="C1192" t="s">
        <v>202</v>
      </c>
      <c r="D1192" t="s">
        <v>113</v>
      </c>
      <c r="E1192" s="9">
        <v>4</v>
      </c>
      <c r="F1192" s="9">
        <v>4</v>
      </c>
      <c r="G1192" s="9">
        <v>2</v>
      </c>
      <c r="H1192" s="9">
        <v>5</v>
      </c>
      <c r="I1192" s="9">
        <v>1</v>
      </c>
      <c r="J1192" s="9">
        <v>6</v>
      </c>
      <c r="K1192">
        <v>18.2</v>
      </c>
      <c r="L1192" s="9">
        <v>7</v>
      </c>
      <c r="M1192" s="19">
        <v>4</v>
      </c>
      <c r="N1192" s="19">
        <v>3</v>
      </c>
      <c r="O1192" s="19">
        <v>3</v>
      </c>
      <c r="P1192" s="19">
        <v>1</v>
      </c>
      <c r="Q1192" s="19">
        <f t="shared" si="108"/>
        <v>18.2</v>
      </c>
      <c r="R1192" s="3">
        <f t="shared" si="109"/>
        <v>4.5822781154435317</v>
      </c>
      <c r="S1192" s="3">
        <f t="shared" si="110"/>
        <v>0.15953947368421056</v>
      </c>
      <c r="T1192" s="9">
        <f t="shared" si="111"/>
        <v>1</v>
      </c>
      <c r="U1192" s="9">
        <f t="shared" si="112"/>
        <v>18.2</v>
      </c>
      <c r="V1192" s="9">
        <f t="shared" si="113"/>
        <v>6</v>
      </c>
    </row>
    <row r="1193" spans="1:22" x14ac:dyDescent="0.25">
      <c r="A1193" t="s">
        <v>637</v>
      </c>
      <c r="B1193" s="32" t="s">
        <v>427</v>
      </c>
      <c r="C1193" t="s">
        <v>202</v>
      </c>
      <c r="D1193" t="s">
        <v>106</v>
      </c>
      <c r="E1193" s="9">
        <v>2</v>
      </c>
      <c r="F1193" s="9">
        <v>1</v>
      </c>
      <c r="G1193" s="9">
        <v>1</v>
      </c>
      <c r="H1193" s="9">
        <v>3</v>
      </c>
      <c r="I1193" s="9">
        <v>0</v>
      </c>
      <c r="J1193" s="9">
        <v>5</v>
      </c>
      <c r="K1193">
        <v>8.3999999999999986</v>
      </c>
      <c r="L1193" s="9">
        <v>2.8</v>
      </c>
      <c r="M1193" s="19">
        <v>16</v>
      </c>
      <c r="N1193" s="19">
        <v>8</v>
      </c>
      <c r="O1193" s="19">
        <v>1</v>
      </c>
      <c r="P1193" s="19">
        <v>1</v>
      </c>
      <c r="Q1193" s="19">
        <f t="shared" si="108"/>
        <v>8.3999999999999986</v>
      </c>
      <c r="R1193" s="3">
        <f t="shared" si="109"/>
        <v>4.6581307214570327</v>
      </c>
      <c r="S1193" s="3">
        <f t="shared" si="110"/>
        <v>0.14712918660287083</v>
      </c>
      <c r="T1193" s="9">
        <f t="shared" si="111"/>
        <v>0</v>
      </c>
      <c r="U1193" s="9">
        <f t="shared" si="112"/>
        <v>16</v>
      </c>
      <c r="V1193" s="9">
        <f t="shared" si="113"/>
        <v>6</v>
      </c>
    </row>
    <row r="1194" spans="1:22" x14ac:dyDescent="0.25">
      <c r="A1194" t="s">
        <v>637</v>
      </c>
      <c r="B1194" s="32" t="s">
        <v>427</v>
      </c>
      <c r="C1194" t="s">
        <v>202</v>
      </c>
      <c r="D1194" t="s">
        <v>109</v>
      </c>
      <c r="E1194" s="9">
        <v>4</v>
      </c>
      <c r="F1194" s="9">
        <v>1</v>
      </c>
      <c r="G1194" s="9">
        <v>0</v>
      </c>
      <c r="H1194" s="9">
        <v>4</v>
      </c>
      <c r="I1194" s="9">
        <v>3</v>
      </c>
      <c r="J1194" s="9">
        <v>5</v>
      </c>
      <c r="K1194">
        <v>5.6</v>
      </c>
      <c r="L1194" s="9">
        <v>7</v>
      </c>
      <c r="M1194" s="19">
        <v>0</v>
      </c>
      <c r="N1194" s="19">
        <v>2</v>
      </c>
      <c r="O1194" s="19">
        <v>2</v>
      </c>
      <c r="P1194" s="19">
        <v>2</v>
      </c>
      <c r="Q1194" s="19">
        <f t="shared" si="108"/>
        <v>5.6</v>
      </c>
      <c r="R1194" s="3">
        <f t="shared" si="109"/>
        <v>2.2104435315249757</v>
      </c>
      <c r="S1194" s="3">
        <f t="shared" si="110"/>
        <v>0.11710526315789474</v>
      </c>
      <c r="T1194" s="9">
        <f t="shared" si="111"/>
        <v>0</v>
      </c>
      <c r="U1194" s="9">
        <f t="shared" si="112"/>
        <v>7</v>
      </c>
      <c r="V1194" s="9">
        <f t="shared" si="113"/>
        <v>3</v>
      </c>
    </row>
    <row r="1195" spans="1:22" x14ac:dyDescent="0.25">
      <c r="A1195" t="s">
        <v>637</v>
      </c>
      <c r="B1195" s="32" t="s">
        <v>427</v>
      </c>
      <c r="C1195" t="s">
        <v>202</v>
      </c>
      <c r="D1195" t="s">
        <v>4746</v>
      </c>
      <c r="E1195" s="9">
        <v>9</v>
      </c>
      <c r="F1195" s="9">
        <v>21</v>
      </c>
      <c r="G1195" s="9">
        <v>9</v>
      </c>
      <c r="H1195" s="9">
        <v>24</v>
      </c>
      <c r="I1195" s="9">
        <v>15</v>
      </c>
      <c r="J1195" s="9">
        <v>24</v>
      </c>
      <c r="K1195">
        <v>44.8</v>
      </c>
      <c r="L1195" s="9">
        <v>35</v>
      </c>
      <c r="M1195" s="19">
        <v>12</v>
      </c>
      <c r="N1195" s="19">
        <v>22</v>
      </c>
      <c r="O1195" s="19">
        <v>11</v>
      </c>
      <c r="P1195" s="19">
        <v>4</v>
      </c>
      <c r="Q1195" s="19">
        <f t="shared" si="108"/>
        <v>44.8</v>
      </c>
      <c r="R1195" s="3">
        <f t="shared" si="109"/>
        <v>11.824422594654235</v>
      </c>
      <c r="S1195" s="3">
        <f t="shared" si="110"/>
        <v>0.63267543859649134</v>
      </c>
      <c r="T1195" s="9">
        <f t="shared" si="111"/>
        <v>4</v>
      </c>
      <c r="U1195" s="9">
        <f t="shared" si="112"/>
        <v>44.8</v>
      </c>
      <c r="V1195" s="9">
        <f t="shared" si="113"/>
        <v>15</v>
      </c>
    </row>
    <row r="1196" spans="1:22" x14ac:dyDescent="0.25">
      <c r="A1196" t="s">
        <v>636</v>
      </c>
      <c r="B1196" s="32" t="s">
        <v>425</v>
      </c>
      <c r="C1196" t="s">
        <v>202</v>
      </c>
      <c r="D1196" t="s">
        <v>861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>
        <v>0</v>
      </c>
      <c r="L1196" s="9">
        <v>0</v>
      </c>
      <c r="M1196" s="19">
        <v>0</v>
      </c>
      <c r="N1196" s="19">
        <v>1</v>
      </c>
      <c r="O1196" s="19">
        <v>0</v>
      </c>
      <c r="P1196" s="19">
        <v>1</v>
      </c>
      <c r="Q1196" s="19">
        <f t="shared" si="108"/>
        <v>0</v>
      </c>
      <c r="R1196" s="3">
        <f t="shared" si="109"/>
        <v>0.38924947208076149</v>
      </c>
      <c r="S1196" s="3">
        <f t="shared" si="110"/>
        <v>3.2894736842105261E-2</v>
      </c>
      <c r="T1196" s="9">
        <f t="shared" si="111"/>
        <v>0</v>
      </c>
      <c r="U1196" s="9">
        <f t="shared" si="112"/>
        <v>1</v>
      </c>
      <c r="V1196" s="9">
        <f t="shared" si="113"/>
        <v>1</v>
      </c>
    </row>
    <row r="1197" spans="1:22" x14ac:dyDescent="0.25">
      <c r="A1197" t="s">
        <v>636</v>
      </c>
      <c r="B1197" s="32" t="s">
        <v>425</v>
      </c>
      <c r="C1197" t="s">
        <v>202</v>
      </c>
      <c r="D1197" t="s">
        <v>5604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0</v>
      </c>
      <c r="K1197">
        <v>0</v>
      </c>
      <c r="L1197" s="9">
        <v>0</v>
      </c>
      <c r="M1197" s="19">
        <v>0</v>
      </c>
      <c r="N1197" s="19">
        <v>0</v>
      </c>
      <c r="O1197" s="19">
        <v>0</v>
      </c>
      <c r="P1197" s="19">
        <v>4</v>
      </c>
      <c r="Q1197" s="19">
        <f t="shared" si="108"/>
        <v>0</v>
      </c>
      <c r="R1197" s="3">
        <f t="shared" si="109"/>
        <v>1.1547005383792515</v>
      </c>
      <c r="S1197" s="3">
        <f t="shared" si="110"/>
        <v>0.13157894736842105</v>
      </c>
      <c r="T1197" s="9">
        <f t="shared" si="111"/>
        <v>0</v>
      </c>
      <c r="U1197" s="9">
        <f t="shared" si="112"/>
        <v>4</v>
      </c>
      <c r="V1197" s="9">
        <f t="shared" si="113"/>
        <v>2</v>
      </c>
    </row>
    <row r="1198" spans="1:22" x14ac:dyDescent="0.25">
      <c r="A1198" t="s">
        <v>636</v>
      </c>
      <c r="B1198" s="32" t="s">
        <v>425</v>
      </c>
      <c r="C1198" t="s">
        <v>202</v>
      </c>
      <c r="D1198" t="s">
        <v>113</v>
      </c>
      <c r="E1198" s="9">
        <v>2</v>
      </c>
      <c r="F1198" s="9">
        <v>1</v>
      </c>
      <c r="G1198" s="9">
        <v>1</v>
      </c>
      <c r="H1198" s="9">
        <v>2</v>
      </c>
      <c r="I1198" s="9">
        <v>3</v>
      </c>
      <c r="J1198" s="9">
        <v>3</v>
      </c>
      <c r="K1198">
        <v>16.799999999999997</v>
      </c>
      <c r="L1198" s="9">
        <v>4.1999999999999993</v>
      </c>
      <c r="M1198" s="19">
        <v>8</v>
      </c>
      <c r="N1198" s="19">
        <v>1</v>
      </c>
      <c r="O1198" s="19">
        <v>2</v>
      </c>
      <c r="P1198" s="19">
        <v>11</v>
      </c>
      <c r="Q1198" s="19">
        <f t="shared" si="108"/>
        <v>16.799999999999997</v>
      </c>
      <c r="R1198" s="3">
        <f t="shared" si="109"/>
        <v>4.915621357807507</v>
      </c>
      <c r="S1198" s="3">
        <f t="shared" si="110"/>
        <v>0.15076754385964913</v>
      </c>
      <c r="T1198" s="9">
        <f t="shared" si="111"/>
        <v>1</v>
      </c>
      <c r="U1198" s="9">
        <f t="shared" si="112"/>
        <v>16.799999999999997</v>
      </c>
      <c r="V1198" s="9">
        <f t="shared" si="113"/>
        <v>6</v>
      </c>
    </row>
    <row r="1199" spans="1:22" x14ac:dyDescent="0.25">
      <c r="A1199" t="s">
        <v>636</v>
      </c>
      <c r="B1199" s="32" t="s">
        <v>425</v>
      </c>
      <c r="C1199" t="s">
        <v>202</v>
      </c>
      <c r="D1199" t="s">
        <v>106</v>
      </c>
      <c r="E1199" s="9">
        <v>7</v>
      </c>
      <c r="F1199" s="9">
        <v>0</v>
      </c>
      <c r="G1199" s="9">
        <v>0</v>
      </c>
      <c r="H1199" s="9">
        <v>2</v>
      </c>
      <c r="I1199" s="9">
        <v>1</v>
      </c>
      <c r="J1199" s="9">
        <v>4</v>
      </c>
      <c r="K1199">
        <v>14</v>
      </c>
      <c r="L1199" s="9">
        <v>7</v>
      </c>
      <c r="M1199" s="19">
        <v>8</v>
      </c>
      <c r="N1199" s="19">
        <v>3</v>
      </c>
      <c r="O1199" s="19">
        <v>3</v>
      </c>
      <c r="P1199" s="19">
        <v>3</v>
      </c>
      <c r="Q1199" s="19">
        <f t="shared" si="108"/>
        <v>14</v>
      </c>
      <c r="R1199" s="3">
        <f t="shared" si="109"/>
        <v>4.0526833609649815</v>
      </c>
      <c r="S1199" s="3">
        <f t="shared" si="110"/>
        <v>0.17105263157894737</v>
      </c>
      <c r="T1199" s="9">
        <f t="shared" si="111"/>
        <v>0</v>
      </c>
      <c r="U1199" s="9">
        <f t="shared" si="112"/>
        <v>14</v>
      </c>
      <c r="V1199" s="9">
        <f t="shared" si="113"/>
        <v>5</v>
      </c>
    </row>
    <row r="1200" spans="1:22" x14ac:dyDescent="0.25">
      <c r="A1200" t="s">
        <v>636</v>
      </c>
      <c r="B1200" s="32" t="s">
        <v>425</v>
      </c>
      <c r="C1200" t="s">
        <v>202</v>
      </c>
      <c r="D1200" t="s">
        <v>109</v>
      </c>
      <c r="E1200" s="9">
        <v>0</v>
      </c>
      <c r="F1200" s="9">
        <v>0</v>
      </c>
      <c r="G1200" s="9">
        <v>0</v>
      </c>
      <c r="H1200" s="9">
        <v>2</v>
      </c>
      <c r="I1200" s="9">
        <v>1</v>
      </c>
      <c r="J1200" s="9">
        <v>0</v>
      </c>
      <c r="K1200">
        <v>2.8</v>
      </c>
      <c r="L1200" s="9">
        <v>1.4</v>
      </c>
      <c r="M1200" s="19">
        <v>2</v>
      </c>
      <c r="N1200" s="19">
        <v>2</v>
      </c>
      <c r="O1200" s="19">
        <v>1</v>
      </c>
      <c r="P1200" s="19">
        <v>3</v>
      </c>
      <c r="Q1200" s="19">
        <f t="shared" si="108"/>
        <v>2.8</v>
      </c>
      <c r="R1200" s="3">
        <f t="shared" si="109"/>
        <v>1.1097365234663368</v>
      </c>
      <c r="S1200" s="3">
        <f t="shared" si="110"/>
        <v>6.25E-2</v>
      </c>
      <c r="T1200" s="9">
        <f t="shared" si="111"/>
        <v>0</v>
      </c>
      <c r="U1200" s="9">
        <f t="shared" si="112"/>
        <v>3</v>
      </c>
      <c r="V1200" s="9">
        <f t="shared" si="113"/>
        <v>1</v>
      </c>
    </row>
    <row r="1201" spans="1:22" x14ac:dyDescent="0.25">
      <c r="A1201" t="s">
        <v>636</v>
      </c>
      <c r="B1201" s="32" t="s">
        <v>425</v>
      </c>
      <c r="C1201" t="s">
        <v>202</v>
      </c>
      <c r="D1201" t="s">
        <v>4746</v>
      </c>
      <c r="E1201" s="9">
        <v>6</v>
      </c>
      <c r="F1201" s="9">
        <v>10</v>
      </c>
      <c r="G1201" s="9">
        <v>2</v>
      </c>
      <c r="H1201" s="9">
        <v>9</v>
      </c>
      <c r="I1201" s="9">
        <v>11</v>
      </c>
      <c r="J1201" s="9">
        <v>2</v>
      </c>
      <c r="K1201">
        <v>58.8</v>
      </c>
      <c r="L1201" s="9">
        <v>4.1999999999999993</v>
      </c>
      <c r="M1201" s="19">
        <v>23</v>
      </c>
      <c r="N1201" s="19">
        <v>10</v>
      </c>
      <c r="O1201" s="19">
        <v>10</v>
      </c>
      <c r="P1201" s="19">
        <v>0</v>
      </c>
      <c r="Q1201" s="19">
        <f t="shared" si="108"/>
        <v>58.8</v>
      </c>
      <c r="R1201" s="3">
        <f t="shared" si="109"/>
        <v>15.879508426862209</v>
      </c>
      <c r="S1201" s="3">
        <f t="shared" si="110"/>
        <v>0.43660287081339716</v>
      </c>
      <c r="T1201" s="9">
        <f t="shared" si="111"/>
        <v>0</v>
      </c>
      <c r="U1201" s="9">
        <f t="shared" si="112"/>
        <v>58.8</v>
      </c>
      <c r="V1201" s="9">
        <f t="shared" si="113"/>
        <v>20</v>
      </c>
    </row>
    <row r="1202" spans="1:22" x14ac:dyDescent="0.25">
      <c r="A1202" t="s">
        <v>2902</v>
      </c>
      <c r="B1202" s="32" t="s">
        <v>1866</v>
      </c>
      <c r="C1202" t="s">
        <v>202</v>
      </c>
      <c r="D1202" t="s">
        <v>5604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>
        <v>0</v>
      </c>
      <c r="L1202" s="9">
        <v>0</v>
      </c>
      <c r="M1202" s="19">
        <v>0</v>
      </c>
      <c r="N1202" s="19">
        <v>0</v>
      </c>
      <c r="O1202" s="19">
        <v>1</v>
      </c>
      <c r="P1202" s="19">
        <v>12</v>
      </c>
      <c r="Q1202" s="19">
        <f t="shared" si="108"/>
        <v>0</v>
      </c>
      <c r="R1202" s="3">
        <f t="shared" si="109"/>
        <v>3.4498572653828954</v>
      </c>
      <c r="S1202" s="3">
        <f t="shared" si="110"/>
        <v>0.21381578947368421</v>
      </c>
      <c r="T1202" s="9">
        <f t="shared" si="111"/>
        <v>0</v>
      </c>
      <c r="U1202" s="9">
        <f t="shared" si="112"/>
        <v>12</v>
      </c>
      <c r="V1202" s="9">
        <f t="shared" si="113"/>
        <v>4</v>
      </c>
    </row>
    <row r="1203" spans="1:22" x14ac:dyDescent="0.25">
      <c r="A1203" t="s">
        <v>2902</v>
      </c>
      <c r="B1203" s="32" t="s">
        <v>1866</v>
      </c>
      <c r="C1203" t="s">
        <v>202</v>
      </c>
      <c r="D1203" t="s">
        <v>113</v>
      </c>
      <c r="E1203" s="9">
        <v>0</v>
      </c>
      <c r="F1203" s="9">
        <v>1</v>
      </c>
      <c r="G1203" s="9">
        <v>1</v>
      </c>
      <c r="H1203" s="9">
        <v>0</v>
      </c>
      <c r="I1203" s="9">
        <v>0</v>
      </c>
      <c r="J1203" s="9">
        <v>0</v>
      </c>
      <c r="K1203">
        <v>4.1999999999999993</v>
      </c>
      <c r="L1203" s="9">
        <v>1.4</v>
      </c>
      <c r="M1203" s="19">
        <v>2</v>
      </c>
      <c r="N1203" s="19">
        <v>6</v>
      </c>
      <c r="O1203" s="19">
        <v>3</v>
      </c>
      <c r="P1203" s="19">
        <v>9</v>
      </c>
      <c r="Q1203" s="19">
        <f t="shared" si="108"/>
        <v>4.1999999999999993</v>
      </c>
      <c r="R1203" s="3">
        <f t="shared" si="109"/>
        <v>2.8303549407996673</v>
      </c>
      <c r="S1203" s="3">
        <f t="shared" si="110"/>
        <v>0.11348684210526316</v>
      </c>
      <c r="T1203" s="9">
        <f t="shared" si="111"/>
        <v>0</v>
      </c>
      <c r="U1203" s="9">
        <f t="shared" si="112"/>
        <v>9</v>
      </c>
      <c r="V1203" s="9">
        <f t="shared" si="113"/>
        <v>4</v>
      </c>
    </row>
    <row r="1204" spans="1:22" x14ac:dyDescent="0.25">
      <c r="A1204" t="s">
        <v>2902</v>
      </c>
      <c r="B1204" s="32" t="s">
        <v>1866</v>
      </c>
      <c r="C1204" t="s">
        <v>202</v>
      </c>
      <c r="D1204" t="s">
        <v>106</v>
      </c>
      <c r="E1204" s="9">
        <v>0</v>
      </c>
      <c r="F1204" s="9">
        <v>2</v>
      </c>
      <c r="G1204" s="9">
        <v>1</v>
      </c>
      <c r="H1204" s="9">
        <v>4</v>
      </c>
      <c r="I1204" s="9">
        <v>1</v>
      </c>
      <c r="J1204" s="9">
        <v>1</v>
      </c>
      <c r="K1204">
        <v>2.8</v>
      </c>
      <c r="L1204" s="9">
        <v>7</v>
      </c>
      <c r="M1204" s="19">
        <v>7</v>
      </c>
      <c r="N1204" s="19">
        <v>5</v>
      </c>
      <c r="O1204" s="19">
        <v>4</v>
      </c>
      <c r="P1204" s="19">
        <v>2</v>
      </c>
      <c r="Q1204" s="19">
        <f t="shared" si="108"/>
        <v>2.8</v>
      </c>
      <c r="R1204" s="3">
        <f t="shared" si="109"/>
        <v>2.3546215033933642</v>
      </c>
      <c r="S1204" s="3">
        <f t="shared" si="110"/>
        <v>0.11004784688995214</v>
      </c>
      <c r="T1204" s="9">
        <f t="shared" si="111"/>
        <v>0</v>
      </c>
      <c r="U1204" s="9">
        <f t="shared" si="112"/>
        <v>7</v>
      </c>
      <c r="V1204" s="9">
        <f t="shared" si="113"/>
        <v>3</v>
      </c>
    </row>
    <row r="1205" spans="1:22" x14ac:dyDescent="0.25">
      <c r="A1205" t="s">
        <v>2902</v>
      </c>
      <c r="B1205" s="32" t="s">
        <v>1866</v>
      </c>
      <c r="C1205" t="s">
        <v>202</v>
      </c>
      <c r="D1205" t="s">
        <v>2214</v>
      </c>
      <c r="E1205" s="9">
        <v>1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>
        <v>0</v>
      </c>
      <c r="L1205" s="9">
        <v>0</v>
      </c>
      <c r="M1205" s="19">
        <v>0</v>
      </c>
      <c r="N1205" s="19">
        <v>0</v>
      </c>
      <c r="O1205" s="19">
        <v>0</v>
      </c>
      <c r="P1205" s="19">
        <v>0</v>
      </c>
      <c r="Q1205" s="19">
        <f t="shared" si="108"/>
        <v>0</v>
      </c>
      <c r="R1205" s="3">
        <f t="shared" si="109"/>
        <v>0.28867513459481287</v>
      </c>
      <c r="S1205" s="3">
        <f t="shared" si="110"/>
        <v>3.2894736842105261E-2</v>
      </c>
      <c r="T1205" s="9">
        <f t="shared" si="111"/>
        <v>0</v>
      </c>
      <c r="U1205" s="9">
        <f t="shared" si="112"/>
        <v>1</v>
      </c>
      <c r="V1205" s="9">
        <f t="shared" si="113"/>
        <v>0</v>
      </c>
    </row>
    <row r="1206" spans="1:22" x14ac:dyDescent="0.25">
      <c r="A1206" t="s">
        <v>2902</v>
      </c>
      <c r="B1206" s="32" t="s">
        <v>1866</v>
      </c>
      <c r="C1206" t="s">
        <v>202</v>
      </c>
      <c r="D1206" t="s">
        <v>109</v>
      </c>
      <c r="E1206" s="9">
        <v>0</v>
      </c>
      <c r="F1206" s="9">
        <v>0</v>
      </c>
      <c r="G1206" s="9">
        <v>0</v>
      </c>
      <c r="H1206" s="9">
        <v>2</v>
      </c>
      <c r="I1206" s="9">
        <v>1</v>
      </c>
      <c r="J1206" s="9">
        <v>1</v>
      </c>
      <c r="K1206">
        <v>2.8</v>
      </c>
      <c r="L1206" s="9">
        <v>2.8</v>
      </c>
      <c r="M1206" s="19">
        <v>1</v>
      </c>
      <c r="N1206" s="19">
        <v>5</v>
      </c>
      <c r="O1206" s="19">
        <v>1</v>
      </c>
      <c r="P1206" s="19">
        <v>4</v>
      </c>
      <c r="Q1206" s="19">
        <f t="shared" si="108"/>
        <v>2.8</v>
      </c>
      <c r="R1206" s="3">
        <f t="shared" si="109"/>
        <v>1.6325291774273181</v>
      </c>
      <c r="S1206" s="3">
        <f t="shared" si="110"/>
        <v>7.529239766081873E-2</v>
      </c>
      <c r="T1206" s="9">
        <f t="shared" si="111"/>
        <v>0</v>
      </c>
      <c r="U1206" s="9">
        <f t="shared" si="112"/>
        <v>5</v>
      </c>
      <c r="V1206" s="9">
        <f t="shared" si="113"/>
        <v>2</v>
      </c>
    </row>
    <row r="1207" spans="1:22" x14ac:dyDescent="0.25">
      <c r="A1207" t="s">
        <v>2902</v>
      </c>
      <c r="B1207" s="32" t="s">
        <v>1866</v>
      </c>
      <c r="C1207" t="s">
        <v>202</v>
      </c>
      <c r="D1207" t="s">
        <v>4746</v>
      </c>
      <c r="E1207" s="9">
        <v>2</v>
      </c>
      <c r="F1207" s="9">
        <v>4</v>
      </c>
      <c r="G1207" s="9">
        <v>2</v>
      </c>
      <c r="H1207" s="9">
        <v>3</v>
      </c>
      <c r="I1207" s="9">
        <v>6</v>
      </c>
      <c r="J1207" s="9">
        <v>2</v>
      </c>
      <c r="K1207">
        <v>22.4</v>
      </c>
      <c r="L1207" s="9">
        <v>9.7999999999999989</v>
      </c>
      <c r="M1207" s="19">
        <v>19</v>
      </c>
      <c r="N1207" s="19">
        <v>5</v>
      </c>
      <c r="O1207" s="19">
        <v>4</v>
      </c>
      <c r="P1207" s="19">
        <v>0</v>
      </c>
      <c r="Q1207" s="19">
        <f t="shared" si="108"/>
        <v>22.4</v>
      </c>
      <c r="R1207" s="3">
        <f t="shared" si="109"/>
        <v>7.0715820526437172</v>
      </c>
      <c r="S1207" s="3">
        <f t="shared" si="110"/>
        <v>0.23684210526315788</v>
      </c>
      <c r="T1207" s="9">
        <f t="shared" si="111"/>
        <v>0</v>
      </c>
      <c r="U1207" s="9">
        <f t="shared" si="112"/>
        <v>22.4</v>
      </c>
      <c r="V1207" s="9">
        <f t="shared" si="113"/>
        <v>9</v>
      </c>
    </row>
    <row r="1208" spans="1:22" x14ac:dyDescent="0.25">
      <c r="A1208" t="s">
        <v>2920</v>
      </c>
      <c r="B1208" s="32" t="s">
        <v>1864</v>
      </c>
      <c r="C1208" t="s">
        <v>202</v>
      </c>
      <c r="D1208" t="s">
        <v>113</v>
      </c>
      <c r="E1208" s="9">
        <v>0</v>
      </c>
      <c r="F1208" s="9">
        <v>0</v>
      </c>
      <c r="G1208" s="9">
        <v>1</v>
      </c>
      <c r="H1208" s="9">
        <v>0</v>
      </c>
      <c r="I1208" s="9">
        <v>0</v>
      </c>
      <c r="J1208" s="9">
        <v>1</v>
      </c>
      <c r="K1208">
        <v>1.4</v>
      </c>
      <c r="L1208" s="9">
        <v>1.4</v>
      </c>
      <c r="M1208" s="19">
        <v>2</v>
      </c>
      <c r="N1208" s="19">
        <v>1</v>
      </c>
      <c r="O1208" s="19">
        <v>0</v>
      </c>
      <c r="P1208" s="19">
        <v>2</v>
      </c>
      <c r="Q1208" s="19">
        <f t="shared" si="108"/>
        <v>1.4</v>
      </c>
      <c r="R1208" s="3">
        <f t="shared" si="109"/>
        <v>0.79296146109875898</v>
      </c>
      <c r="S1208" s="3">
        <f t="shared" si="110"/>
        <v>4.6052631578947373E-2</v>
      </c>
      <c r="T1208" s="9">
        <f t="shared" si="111"/>
        <v>0</v>
      </c>
      <c r="U1208" s="9">
        <f t="shared" si="112"/>
        <v>2</v>
      </c>
      <c r="V1208" s="9">
        <f t="shared" si="113"/>
        <v>1</v>
      </c>
    </row>
    <row r="1209" spans="1:22" x14ac:dyDescent="0.25">
      <c r="A1209" t="s">
        <v>2920</v>
      </c>
      <c r="B1209" s="32" t="s">
        <v>1864</v>
      </c>
      <c r="C1209" t="s">
        <v>202</v>
      </c>
      <c r="D1209" t="s">
        <v>106</v>
      </c>
      <c r="E1209" s="9">
        <v>0</v>
      </c>
      <c r="F1209" s="9">
        <v>0</v>
      </c>
      <c r="G1209" s="9">
        <v>0</v>
      </c>
      <c r="H1209" s="9">
        <v>1</v>
      </c>
      <c r="I1209" s="9">
        <v>0</v>
      </c>
      <c r="J1209" s="9">
        <v>0</v>
      </c>
      <c r="K1209">
        <v>0</v>
      </c>
      <c r="L1209" s="9">
        <v>1.4</v>
      </c>
      <c r="M1209" s="19">
        <v>1</v>
      </c>
      <c r="N1209" s="19">
        <v>3</v>
      </c>
      <c r="O1209" s="19">
        <v>0</v>
      </c>
      <c r="P1209" s="19">
        <v>1</v>
      </c>
      <c r="Q1209" s="19">
        <f t="shared" si="108"/>
        <v>0</v>
      </c>
      <c r="R1209" s="3">
        <f t="shared" si="109"/>
        <v>0.92425235960879448</v>
      </c>
      <c r="S1209" s="3">
        <f t="shared" si="110"/>
        <v>4.8684210526315788E-2</v>
      </c>
      <c r="T1209" s="9">
        <f t="shared" si="111"/>
        <v>0</v>
      </c>
      <c r="U1209" s="9">
        <f t="shared" si="112"/>
        <v>3</v>
      </c>
      <c r="V1209" s="9">
        <f t="shared" si="113"/>
        <v>1</v>
      </c>
    </row>
    <row r="1210" spans="1:22" x14ac:dyDescent="0.25">
      <c r="A1210" t="s">
        <v>2920</v>
      </c>
      <c r="B1210" s="32" t="s">
        <v>1864</v>
      </c>
      <c r="C1210" t="s">
        <v>202</v>
      </c>
      <c r="D1210" t="s">
        <v>109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>
        <v>0</v>
      </c>
      <c r="L1210" s="9">
        <v>1.4</v>
      </c>
      <c r="M1210" s="19">
        <v>0</v>
      </c>
      <c r="N1210" s="19">
        <v>0</v>
      </c>
      <c r="O1210" s="19">
        <v>0</v>
      </c>
      <c r="P1210" s="19">
        <v>0</v>
      </c>
      <c r="Q1210" s="19">
        <f t="shared" si="108"/>
        <v>0</v>
      </c>
      <c r="R1210" s="3">
        <f t="shared" si="109"/>
        <v>0.404145188432738</v>
      </c>
      <c r="S1210" s="3">
        <f t="shared" si="110"/>
        <v>4.6052631578947366E-2</v>
      </c>
      <c r="T1210" s="9">
        <f t="shared" si="111"/>
        <v>0</v>
      </c>
      <c r="U1210" s="9">
        <f t="shared" si="112"/>
        <v>1.4</v>
      </c>
      <c r="V1210" s="9">
        <f t="shared" si="113"/>
        <v>1</v>
      </c>
    </row>
    <row r="1211" spans="1:22" x14ac:dyDescent="0.25">
      <c r="A1211" t="s">
        <v>2920</v>
      </c>
      <c r="B1211" s="32" t="s">
        <v>1864</v>
      </c>
      <c r="C1211" t="s">
        <v>202</v>
      </c>
      <c r="D1211" t="s">
        <v>4746</v>
      </c>
      <c r="E1211" s="9">
        <v>1</v>
      </c>
      <c r="F1211" s="9">
        <v>0</v>
      </c>
      <c r="G1211" s="9">
        <v>0</v>
      </c>
      <c r="H1211" s="9">
        <v>0</v>
      </c>
      <c r="I1211" s="9">
        <v>5</v>
      </c>
      <c r="J1211" s="9">
        <v>0</v>
      </c>
      <c r="K1211">
        <v>14</v>
      </c>
      <c r="L1211" s="9">
        <v>5.6</v>
      </c>
      <c r="M1211" s="19">
        <v>7</v>
      </c>
      <c r="N1211" s="19">
        <v>4</v>
      </c>
      <c r="O1211" s="19">
        <v>4</v>
      </c>
      <c r="P1211" s="19">
        <v>0</v>
      </c>
      <c r="Q1211" s="19">
        <f t="shared" si="108"/>
        <v>14</v>
      </c>
      <c r="R1211" s="3">
        <f t="shared" si="109"/>
        <v>4.2318775831524098</v>
      </c>
      <c r="S1211" s="3">
        <f t="shared" si="110"/>
        <v>0.19078947368421054</v>
      </c>
      <c r="T1211" s="9">
        <f t="shared" si="111"/>
        <v>0</v>
      </c>
      <c r="U1211" s="9">
        <f t="shared" si="112"/>
        <v>14</v>
      </c>
      <c r="V1211" s="9">
        <f t="shared" si="113"/>
        <v>5</v>
      </c>
    </row>
    <row r="1212" spans="1:22" x14ac:dyDescent="0.25">
      <c r="A1212" t="s">
        <v>2921</v>
      </c>
      <c r="B1212" s="32" t="s">
        <v>1863</v>
      </c>
      <c r="C1212" t="s">
        <v>202</v>
      </c>
      <c r="D1212" t="s">
        <v>5604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>
        <v>0</v>
      </c>
      <c r="L1212" s="9">
        <v>0</v>
      </c>
      <c r="M1212" s="19">
        <v>0</v>
      </c>
      <c r="N1212" s="19">
        <v>0</v>
      </c>
      <c r="O1212" s="19">
        <v>0</v>
      </c>
      <c r="P1212" s="19">
        <v>4</v>
      </c>
      <c r="Q1212" s="19">
        <f t="shared" si="108"/>
        <v>0</v>
      </c>
      <c r="R1212" s="3">
        <f t="shared" si="109"/>
        <v>1.1547005383792515</v>
      </c>
      <c r="S1212" s="3">
        <f t="shared" si="110"/>
        <v>0.13157894736842105</v>
      </c>
      <c r="T1212" s="9">
        <f t="shared" si="111"/>
        <v>0</v>
      </c>
      <c r="U1212" s="9">
        <f t="shared" si="112"/>
        <v>4</v>
      </c>
      <c r="V1212" s="9">
        <f t="shared" si="113"/>
        <v>2</v>
      </c>
    </row>
    <row r="1213" spans="1:22" x14ac:dyDescent="0.25">
      <c r="A1213" t="s">
        <v>2921</v>
      </c>
      <c r="B1213" s="32" t="s">
        <v>1863</v>
      </c>
      <c r="C1213" t="s">
        <v>202</v>
      </c>
      <c r="D1213" t="s">
        <v>113</v>
      </c>
      <c r="E1213" s="9">
        <v>1</v>
      </c>
      <c r="F1213" s="9">
        <v>0</v>
      </c>
      <c r="G1213" s="9">
        <v>1</v>
      </c>
      <c r="H1213" s="9">
        <v>1</v>
      </c>
      <c r="I1213" s="9">
        <v>2</v>
      </c>
      <c r="J1213" s="9">
        <v>2</v>
      </c>
      <c r="K1213">
        <v>5.6</v>
      </c>
      <c r="L1213" s="9">
        <v>0</v>
      </c>
      <c r="M1213" s="19">
        <v>8</v>
      </c>
      <c r="N1213" s="19">
        <v>0</v>
      </c>
      <c r="O1213" s="19">
        <v>3</v>
      </c>
      <c r="P1213" s="19">
        <v>7</v>
      </c>
      <c r="Q1213" s="19">
        <f t="shared" si="108"/>
        <v>5.6</v>
      </c>
      <c r="R1213" s="3">
        <f t="shared" si="109"/>
        <v>2.8014606579750176</v>
      </c>
      <c r="S1213" s="3">
        <f t="shared" si="110"/>
        <v>0.11184210526315791</v>
      </c>
      <c r="T1213" s="9">
        <f t="shared" si="111"/>
        <v>0</v>
      </c>
      <c r="U1213" s="9">
        <f t="shared" si="112"/>
        <v>8</v>
      </c>
      <c r="V1213" s="9">
        <f t="shared" si="113"/>
        <v>4</v>
      </c>
    </row>
    <row r="1214" spans="1:22" x14ac:dyDescent="0.25">
      <c r="A1214" t="s">
        <v>2921</v>
      </c>
      <c r="B1214" s="32" t="s">
        <v>1863</v>
      </c>
      <c r="C1214" t="s">
        <v>202</v>
      </c>
      <c r="D1214" t="s">
        <v>106</v>
      </c>
      <c r="E1214" s="9">
        <v>0</v>
      </c>
      <c r="F1214" s="9">
        <v>0</v>
      </c>
      <c r="G1214" s="9">
        <v>0</v>
      </c>
      <c r="H1214" s="9">
        <v>2</v>
      </c>
      <c r="I1214" s="9">
        <v>3</v>
      </c>
      <c r="J1214" s="9">
        <v>1</v>
      </c>
      <c r="K1214">
        <v>2.8</v>
      </c>
      <c r="L1214" s="9">
        <v>4.1999999999999993</v>
      </c>
      <c r="M1214" s="19">
        <v>7</v>
      </c>
      <c r="N1214" s="19">
        <v>2</v>
      </c>
      <c r="O1214" s="19">
        <v>1</v>
      </c>
      <c r="P1214" s="19">
        <v>1</v>
      </c>
      <c r="Q1214" s="19">
        <f t="shared" si="108"/>
        <v>2.8</v>
      </c>
      <c r="R1214" s="3">
        <f t="shared" si="109"/>
        <v>2.0555910452846753</v>
      </c>
      <c r="S1214" s="3">
        <f t="shared" si="110"/>
        <v>8.771929824561403E-2</v>
      </c>
      <c r="T1214" s="9">
        <f t="shared" si="111"/>
        <v>0</v>
      </c>
      <c r="U1214" s="9">
        <f t="shared" si="112"/>
        <v>7</v>
      </c>
      <c r="V1214" s="9">
        <f t="shared" si="113"/>
        <v>3</v>
      </c>
    </row>
    <row r="1215" spans="1:22" x14ac:dyDescent="0.25">
      <c r="A1215" t="s">
        <v>2921</v>
      </c>
      <c r="B1215" s="32" t="s">
        <v>1863</v>
      </c>
      <c r="C1215" t="s">
        <v>202</v>
      </c>
      <c r="D1215" t="s">
        <v>108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>
        <v>1.4</v>
      </c>
      <c r="L1215" s="9">
        <v>0</v>
      </c>
      <c r="M1215" s="19">
        <v>0</v>
      </c>
      <c r="N1215" s="19">
        <v>0</v>
      </c>
      <c r="O1215" s="19">
        <v>0</v>
      </c>
      <c r="P1215" s="19">
        <v>1</v>
      </c>
      <c r="Q1215" s="19">
        <f t="shared" si="108"/>
        <v>1.4</v>
      </c>
      <c r="R1215" s="3">
        <f t="shared" si="109"/>
        <v>0.47482054026183984</v>
      </c>
      <c r="S1215" s="3">
        <f t="shared" si="110"/>
        <v>3.9473684210526314E-2</v>
      </c>
      <c r="T1215" s="9">
        <f t="shared" si="111"/>
        <v>0</v>
      </c>
      <c r="U1215" s="9">
        <f t="shared" si="112"/>
        <v>1.4</v>
      </c>
      <c r="V1215" s="9">
        <f t="shared" si="113"/>
        <v>1</v>
      </c>
    </row>
    <row r="1216" spans="1:22" x14ac:dyDescent="0.25">
      <c r="A1216" t="s">
        <v>2921</v>
      </c>
      <c r="B1216" s="32" t="s">
        <v>1863</v>
      </c>
      <c r="C1216" t="s">
        <v>202</v>
      </c>
      <c r="D1216" t="s">
        <v>109</v>
      </c>
      <c r="E1216" s="9">
        <v>0</v>
      </c>
      <c r="F1216" s="9">
        <v>0</v>
      </c>
      <c r="G1216" s="9">
        <v>0</v>
      </c>
      <c r="H1216" s="9">
        <v>2</v>
      </c>
      <c r="I1216" s="9">
        <v>0</v>
      </c>
      <c r="J1216" s="9">
        <v>0</v>
      </c>
      <c r="K1216">
        <v>1.4</v>
      </c>
      <c r="L1216" s="9">
        <v>0</v>
      </c>
      <c r="M1216" s="19">
        <v>1</v>
      </c>
      <c r="N1216" s="19">
        <v>0</v>
      </c>
      <c r="O1216" s="19">
        <v>1</v>
      </c>
      <c r="P1216" s="19">
        <v>1</v>
      </c>
      <c r="Q1216" s="19">
        <f t="shared" si="108"/>
        <v>1.4</v>
      </c>
      <c r="R1216" s="3">
        <f t="shared" si="109"/>
        <v>0.71010029167887567</v>
      </c>
      <c r="S1216" s="3">
        <f t="shared" si="110"/>
        <v>4.2105263157894743E-2</v>
      </c>
      <c r="T1216" s="9">
        <f t="shared" si="111"/>
        <v>0</v>
      </c>
      <c r="U1216" s="9">
        <f t="shared" si="112"/>
        <v>2</v>
      </c>
      <c r="V1216" s="9">
        <f t="shared" si="113"/>
        <v>1</v>
      </c>
    </row>
    <row r="1217" spans="1:22" x14ac:dyDescent="0.25">
      <c r="A1217" t="s">
        <v>2921</v>
      </c>
      <c r="B1217" s="32" t="s">
        <v>1863</v>
      </c>
      <c r="C1217" t="s">
        <v>202</v>
      </c>
      <c r="D1217" t="s">
        <v>4746</v>
      </c>
      <c r="E1217" s="9">
        <v>0</v>
      </c>
      <c r="F1217" s="9">
        <v>0</v>
      </c>
      <c r="G1217" s="9">
        <v>0</v>
      </c>
      <c r="H1217" s="9">
        <v>1</v>
      </c>
      <c r="I1217" s="9">
        <v>9</v>
      </c>
      <c r="J1217" s="9">
        <v>1</v>
      </c>
      <c r="K1217">
        <v>30.799999999999997</v>
      </c>
      <c r="L1217" s="9">
        <v>2.8</v>
      </c>
      <c r="M1217" s="19">
        <v>12</v>
      </c>
      <c r="N1217" s="19">
        <v>2</v>
      </c>
      <c r="O1217" s="19">
        <v>6</v>
      </c>
      <c r="P1217" s="19">
        <v>0</v>
      </c>
      <c r="Q1217" s="19">
        <f t="shared" si="108"/>
        <v>30.799999999999997</v>
      </c>
      <c r="R1217" s="3">
        <f t="shared" si="109"/>
        <v>8.9224775741161739</v>
      </c>
      <c r="S1217" s="3">
        <f t="shared" si="110"/>
        <v>0.265625</v>
      </c>
      <c r="T1217" s="9">
        <f t="shared" si="111"/>
        <v>0</v>
      </c>
      <c r="U1217" s="9">
        <f t="shared" si="112"/>
        <v>30.799999999999997</v>
      </c>
      <c r="V1217" s="9">
        <f t="shared" si="113"/>
        <v>11</v>
      </c>
    </row>
    <row r="1218" spans="1:22" x14ac:dyDescent="0.25">
      <c r="A1218" t="s">
        <v>2786</v>
      </c>
      <c r="B1218" s="32" t="s">
        <v>1850</v>
      </c>
      <c r="C1218" t="s">
        <v>202</v>
      </c>
      <c r="D1218" t="s">
        <v>5604</v>
      </c>
      <c r="E1218" s="9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0</v>
      </c>
      <c r="K1218">
        <v>0</v>
      </c>
      <c r="L1218" s="9">
        <v>0</v>
      </c>
      <c r="M1218" s="19">
        <v>0</v>
      </c>
      <c r="N1218" s="19">
        <v>0</v>
      </c>
      <c r="O1218" s="19">
        <v>0</v>
      </c>
      <c r="P1218" s="19">
        <v>5</v>
      </c>
      <c r="Q1218" s="19">
        <f t="shared" ref="Q1218:Q1281" si="114">IFERROR(AVERAGEIF(K1218:K1218,"&lt;&gt;0"),0)</f>
        <v>0</v>
      </c>
      <c r="R1218" s="3">
        <f t="shared" ref="R1218:R1281" si="115">_xlfn.STDEV.S(E1218:P1218)</f>
        <v>1.4433756729740645</v>
      </c>
      <c r="S1218" s="3">
        <f t="shared" ref="S1218:S1281" si="116">IFERROR(AVERAGEIF(E1218:P1218,"&lt;&gt;0")/30.4,0)</f>
        <v>0.16447368421052633</v>
      </c>
      <c r="T1218" s="9">
        <f t="shared" ref="T1218:T1281" si="117">MIN(E1218:P1218)</f>
        <v>0</v>
      </c>
      <c r="U1218" s="9">
        <f t="shared" ref="U1218:U1281" si="118">MAX(E1218:P1218)</f>
        <v>5</v>
      </c>
      <c r="V1218" s="9">
        <f t="shared" ref="V1218:V1281" si="119">MROUND(ROUND(_xlfn.NORM.S.INV($Y$1)*R1218*1,1),1)</f>
        <v>2</v>
      </c>
    </row>
    <row r="1219" spans="1:22" x14ac:dyDescent="0.25">
      <c r="A1219" t="s">
        <v>2786</v>
      </c>
      <c r="B1219" s="32" t="s">
        <v>1850</v>
      </c>
      <c r="C1219" t="s">
        <v>202</v>
      </c>
      <c r="D1219" t="s">
        <v>113</v>
      </c>
      <c r="E1219" s="9">
        <v>5</v>
      </c>
      <c r="F1219" s="9">
        <v>0</v>
      </c>
      <c r="G1219" s="9">
        <v>1</v>
      </c>
      <c r="H1219" s="9">
        <v>0</v>
      </c>
      <c r="I1219" s="9">
        <v>1</v>
      </c>
      <c r="J1219" s="9">
        <v>5</v>
      </c>
      <c r="K1219">
        <v>11.2</v>
      </c>
      <c r="L1219" s="9">
        <v>7</v>
      </c>
      <c r="M1219" s="19">
        <v>1</v>
      </c>
      <c r="N1219" s="19">
        <v>0</v>
      </c>
      <c r="O1219" s="19">
        <v>0</v>
      </c>
      <c r="P1219" s="19">
        <v>2</v>
      </c>
      <c r="Q1219" s="19">
        <f t="shared" si="114"/>
        <v>11.2</v>
      </c>
      <c r="R1219" s="3">
        <f t="shared" si="115"/>
        <v>3.5622600929321497</v>
      </c>
      <c r="S1219" s="3">
        <f t="shared" si="116"/>
        <v>0.13651315789473686</v>
      </c>
      <c r="T1219" s="9">
        <f t="shared" si="117"/>
        <v>0</v>
      </c>
      <c r="U1219" s="9">
        <f t="shared" si="118"/>
        <v>11.2</v>
      </c>
      <c r="V1219" s="9">
        <f t="shared" si="119"/>
        <v>5</v>
      </c>
    </row>
    <row r="1220" spans="1:22" x14ac:dyDescent="0.25">
      <c r="A1220" t="s">
        <v>2786</v>
      </c>
      <c r="B1220" s="32" t="s">
        <v>1850</v>
      </c>
      <c r="C1220" t="s">
        <v>202</v>
      </c>
      <c r="D1220" t="s">
        <v>106</v>
      </c>
      <c r="E1220" s="9">
        <v>1</v>
      </c>
      <c r="F1220" s="9">
        <v>1</v>
      </c>
      <c r="G1220" s="9">
        <v>2</v>
      </c>
      <c r="H1220" s="9">
        <v>1</v>
      </c>
      <c r="I1220" s="9">
        <v>2</v>
      </c>
      <c r="J1220" s="9">
        <v>6</v>
      </c>
      <c r="K1220">
        <v>11.2</v>
      </c>
      <c r="L1220" s="9">
        <v>5.6</v>
      </c>
      <c r="M1220" s="19">
        <v>4</v>
      </c>
      <c r="N1220" s="19">
        <v>4</v>
      </c>
      <c r="O1220" s="19">
        <v>0</v>
      </c>
      <c r="P1220" s="19">
        <v>0</v>
      </c>
      <c r="Q1220" s="19">
        <f t="shared" si="114"/>
        <v>11.2</v>
      </c>
      <c r="R1220" s="3">
        <f t="shared" si="115"/>
        <v>3.2575785764610776</v>
      </c>
      <c r="S1220" s="3">
        <f t="shared" si="116"/>
        <v>0.12434210526315789</v>
      </c>
      <c r="T1220" s="9">
        <f t="shared" si="117"/>
        <v>0</v>
      </c>
      <c r="U1220" s="9">
        <f t="shared" si="118"/>
        <v>11.2</v>
      </c>
      <c r="V1220" s="9">
        <f t="shared" si="119"/>
        <v>4</v>
      </c>
    </row>
    <row r="1221" spans="1:22" x14ac:dyDescent="0.25">
      <c r="A1221" t="s">
        <v>2786</v>
      </c>
      <c r="B1221" s="32" t="s">
        <v>1850</v>
      </c>
      <c r="C1221" t="s">
        <v>202</v>
      </c>
      <c r="D1221" t="s">
        <v>109</v>
      </c>
      <c r="E1221" s="9">
        <v>1</v>
      </c>
      <c r="F1221" s="9">
        <v>1</v>
      </c>
      <c r="G1221" s="9">
        <v>1</v>
      </c>
      <c r="H1221" s="9">
        <v>1</v>
      </c>
      <c r="I1221" s="9">
        <v>1</v>
      </c>
      <c r="J1221" s="9">
        <v>1</v>
      </c>
      <c r="K1221">
        <v>2.8</v>
      </c>
      <c r="L1221" s="9">
        <v>0</v>
      </c>
      <c r="M1221" s="19">
        <v>1</v>
      </c>
      <c r="N1221" s="19">
        <v>3</v>
      </c>
      <c r="O1221" s="19">
        <v>0</v>
      </c>
      <c r="P1221" s="19">
        <v>1</v>
      </c>
      <c r="Q1221" s="19">
        <f t="shared" si="114"/>
        <v>2.8</v>
      </c>
      <c r="R1221" s="3">
        <f t="shared" si="115"/>
        <v>0.90302521861493168</v>
      </c>
      <c r="S1221" s="3">
        <f t="shared" si="116"/>
        <v>4.5394736842105272E-2</v>
      </c>
      <c r="T1221" s="9">
        <f t="shared" si="117"/>
        <v>0</v>
      </c>
      <c r="U1221" s="9">
        <f t="shared" si="118"/>
        <v>3</v>
      </c>
      <c r="V1221" s="9">
        <f t="shared" si="119"/>
        <v>1</v>
      </c>
    </row>
    <row r="1222" spans="1:22" x14ac:dyDescent="0.25">
      <c r="A1222" t="s">
        <v>2786</v>
      </c>
      <c r="B1222" s="32" t="s">
        <v>1850</v>
      </c>
      <c r="C1222" t="s">
        <v>202</v>
      </c>
      <c r="D1222" t="s">
        <v>4746</v>
      </c>
      <c r="E1222" s="9">
        <v>4</v>
      </c>
      <c r="F1222" s="9">
        <v>12</v>
      </c>
      <c r="G1222" s="9">
        <v>6</v>
      </c>
      <c r="H1222" s="9">
        <v>6</v>
      </c>
      <c r="I1222" s="9">
        <v>10</v>
      </c>
      <c r="J1222" s="9">
        <v>8</v>
      </c>
      <c r="K1222">
        <v>26.599999999999998</v>
      </c>
      <c r="L1222" s="9">
        <v>19.599999999999998</v>
      </c>
      <c r="M1222" s="19">
        <v>6</v>
      </c>
      <c r="N1222" s="19">
        <v>7</v>
      </c>
      <c r="O1222" s="19">
        <v>5</v>
      </c>
      <c r="P1222" s="19">
        <v>1</v>
      </c>
      <c r="Q1222" s="19">
        <f t="shared" si="114"/>
        <v>26.599999999999998</v>
      </c>
      <c r="R1222" s="3">
        <f t="shared" si="115"/>
        <v>7.1875312911044817</v>
      </c>
      <c r="S1222" s="3">
        <f t="shared" si="116"/>
        <v>0.30482456140350878</v>
      </c>
      <c r="T1222" s="9">
        <f t="shared" si="117"/>
        <v>1</v>
      </c>
      <c r="U1222" s="9">
        <f t="shared" si="118"/>
        <v>26.599999999999998</v>
      </c>
      <c r="V1222" s="9">
        <f t="shared" si="119"/>
        <v>9</v>
      </c>
    </row>
    <row r="1223" spans="1:22" x14ac:dyDescent="0.25">
      <c r="A1223" t="s">
        <v>3684</v>
      </c>
      <c r="B1223" s="32" t="s">
        <v>1849</v>
      </c>
      <c r="C1223" t="s">
        <v>202</v>
      </c>
      <c r="D1223" t="s">
        <v>113</v>
      </c>
      <c r="E1223" s="9">
        <v>1</v>
      </c>
      <c r="F1223" s="9">
        <v>1</v>
      </c>
      <c r="G1223" s="9">
        <v>0</v>
      </c>
      <c r="H1223" s="9">
        <v>0</v>
      </c>
      <c r="I1223" s="9">
        <v>1</v>
      </c>
      <c r="J1223" s="9">
        <v>1</v>
      </c>
      <c r="K1223">
        <v>1.4</v>
      </c>
      <c r="L1223" s="9">
        <v>0</v>
      </c>
      <c r="M1223" s="19">
        <v>0</v>
      </c>
      <c r="N1223" s="19">
        <v>0</v>
      </c>
      <c r="O1223" s="19">
        <v>0</v>
      </c>
      <c r="P1223" s="19">
        <v>3</v>
      </c>
      <c r="Q1223" s="19">
        <f t="shared" si="114"/>
        <v>1.4</v>
      </c>
      <c r="R1223" s="3">
        <f t="shared" si="115"/>
        <v>0.90854529081083546</v>
      </c>
      <c r="S1223" s="3">
        <f t="shared" si="116"/>
        <v>4.6052631578947373E-2</v>
      </c>
      <c r="T1223" s="9">
        <f t="shared" si="117"/>
        <v>0</v>
      </c>
      <c r="U1223" s="9">
        <f t="shared" si="118"/>
        <v>3</v>
      </c>
      <c r="V1223" s="9">
        <f t="shared" si="119"/>
        <v>1</v>
      </c>
    </row>
    <row r="1224" spans="1:22" x14ac:dyDescent="0.25">
      <c r="A1224" t="s">
        <v>3684</v>
      </c>
      <c r="B1224" s="32" t="s">
        <v>1849</v>
      </c>
      <c r="C1224" t="s">
        <v>202</v>
      </c>
      <c r="D1224" t="s">
        <v>4746</v>
      </c>
      <c r="E1224" s="9">
        <v>1</v>
      </c>
      <c r="F1224" s="9">
        <v>0</v>
      </c>
      <c r="G1224" s="9">
        <v>1</v>
      </c>
      <c r="H1224" s="9">
        <v>2</v>
      </c>
      <c r="I1224" s="9">
        <v>1</v>
      </c>
      <c r="J1224" s="9">
        <v>0</v>
      </c>
      <c r="K1224">
        <v>2.8</v>
      </c>
      <c r="L1224" s="9">
        <v>2.8</v>
      </c>
      <c r="M1224" s="19">
        <v>0</v>
      </c>
      <c r="N1224" s="19">
        <v>2</v>
      </c>
      <c r="O1224" s="19">
        <v>0</v>
      </c>
      <c r="P1224" s="19">
        <v>1</v>
      </c>
      <c r="Q1224" s="19">
        <f t="shared" si="114"/>
        <v>2.8</v>
      </c>
      <c r="R1224" s="3">
        <f t="shared" si="115"/>
        <v>1.0560073461636124</v>
      </c>
      <c r="S1224" s="3">
        <f t="shared" si="116"/>
        <v>5.5921052631578948E-2</v>
      </c>
      <c r="T1224" s="9">
        <f t="shared" si="117"/>
        <v>0</v>
      </c>
      <c r="U1224" s="9">
        <f t="shared" si="118"/>
        <v>2.8</v>
      </c>
      <c r="V1224" s="9">
        <f t="shared" si="119"/>
        <v>1</v>
      </c>
    </row>
    <row r="1225" spans="1:22" x14ac:dyDescent="0.25">
      <c r="A1225" t="s">
        <v>541</v>
      </c>
      <c r="B1225" s="32" t="s">
        <v>200</v>
      </c>
      <c r="C1225" t="s">
        <v>202</v>
      </c>
      <c r="D1225" t="s">
        <v>15</v>
      </c>
      <c r="E1225" s="9">
        <v>0</v>
      </c>
      <c r="F1225" s="9">
        <v>5</v>
      </c>
      <c r="G1225" s="9">
        <v>0</v>
      </c>
      <c r="H1225" s="9">
        <v>0</v>
      </c>
      <c r="I1225" s="9">
        <v>0</v>
      </c>
      <c r="J1225" s="9">
        <v>0</v>
      </c>
      <c r="K1225">
        <v>0</v>
      </c>
      <c r="L1225" s="9">
        <v>0</v>
      </c>
      <c r="M1225" s="19">
        <v>0</v>
      </c>
      <c r="N1225" s="19">
        <v>0</v>
      </c>
      <c r="O1225" s="19">
        <v>0</v>
      </c>
      <c r="P1225" s="19">
        <v>0</v>
      </c>
      <c r="Q1225" s="19">
        <f t="shared" si="114"/>
        <v>0</v>
      </c>
      <c r="R1225" s="3">
        <f t="shared" si="115"/>
        <v>1.4433756729740645</v>
      </c>
      <c r="S1225" s="3">
        <f t="shared" si="116"/>
        <v>0.16447368421052633</v>
      </c>
      <c r="T1225" s="9">
        <f t="shared" si="117"/>
        <v>0</v>
      </c>
      <c r="U1225" s="9">
        <f t="shared" si="118"/>
        <v>5</v>
      </c>
      <c r="V1225" s="9">
        <f t="shared" si="119"/>
        <v>2</v>
      </c>
    </row>
    <row r="1226" spans="1:22" x14ac:dyDescent="0.25">
      <c r="A1226" t="s">
        <v>541</v>
      </c>
      <c r="B1226" s="32" t="s">
        <v>200</v>
      </c>
      <c r="C1226" t="s">
        <v>202</v>
      </c>
      <c r="D1226" t="s">
        <v>5604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>
        <v>0</v>
      </c>
      <c r="L1226" s="9">
        <v>0</v>
      </c>
      <c r="M1226" s="19">
        <v>0</v>
      </c>
      <c r="N1226" s="19">
        <v>0</v>
      </c>
      <c r="O1226" s="19">
        <v>2</v>
      </c>
      <c r="P1226" s="19">
        <v>7</v>
      </c>
      <c r="Q1226" s="19">
        <f t="shared" si="114"/>
        <v>0</v>
      </c>
      <c r="R1226" s="3">
        <f t="shared" si="115"/>
        <v>2.050498830661811</v>
      </c>
      <c r="S1226" s="3">
        <f t="shared" si="116"/>
        <v>0.1480263157894737</v>
      </c>
      <c r="T1226" s="9">
        <f t="shared" si="117"/>
        <v>0</v>
      </c>
      <c r="U1226" s="9">
        <f t="shared" si="118"/>
        <v>7</v>
      </c>
      <c r="V1226" s="9">
        <f t="shared" si="119"/>
        <v>3</v>
      </c>
    </row>
    <row r="1227" spans="1:22" x14ac:dyDescent="0.25">
      <c r="A1227" t="s">
        <v>541</v>
      </c>
      <c r="B1227" s="32" t="s">
        <v>200</v>
      </c>
      <c r="C1227" t="s">
        <v>202</v>
      </c>
      <c r="D1227" t="s">
        <v>113</v>
      </c>
      <c r="E1227" s="9">
        <v>2</v>
      </c>
      <c r="F1227" s="9">
        <v>3</v>
      </c>
      <c r="G1227" s="9">
        <v>2</v>
      </c>
      <c r="H1227" s="9">
        <v>4</v>
      </c>
      <c r="I1227" s="9">
        <v>4</v>
      </c>
      <c r="J1227" s="9">
        <v>3</v>
      </c>
      <c r="K1227">
        <v>14</v>
      </c>
      <c r="L1227" s="9">
        <v>5.6</v>
      </c>
      <c r="M1227" s="19">
        <v>3</v>
      </c>
      <c r="N1227" s="19">
        <v>1</v>
      </c>
      <c r="O1227" s="19">
        <v>2</v>
      </c>
      <c r="P1227" s="19">
        <v>12</v>
      </c>
      <c r="Q1227" s="19">
        <f t="shared" si="114"/>
        <v>14</v>
      </c>
      <c r="R1227" s="3">
        <f t="shared" si="115"/>
        <v>4.109265214860268</v>
      </c>
      <c r="S1227" s="3">
        <f t="shared" si="116"/>
        <v>0.15241228070175442</v>
      </c>
      <c r="T1227" s="9">
        <f t="shared" si="117"/>
        <v>1</v>
      </c>
      <c r="U1227" s="9">
        <f t="shared" si="118"/>
        <v>14</v>
      </c>
      <c r="V1227" s="9">
        <f t="shared" si="119"/>
        <v>5</v>
      </c>
    </row>
    <row r="1228" spans="1:22" x14ac:dyDescent="0.25">
      <c r="A1228" t="s">
        <v>541</v>
      </c>
      <c r="B1228" s="32" t="s">
        <v>200</v>
      </c>
      <c r="C1228" t="s">
        <v>202</v>
      </c>
      <c r="D1228" t="s">
        <v>106</v>
      </c>
      <c r="E1228" s="9">
        <v>0</v>
      </c>
      <c r="F1228" s="9">
        <v>0</v>
      </c>
      <c r="G1228" s="9">
        <v>26</v>
      </c>
      <c r="H1228" s="9">
        <v>8</v>
      </c>
      <c r="I1228" s="9">
        <v>7</v>
      </c>
      <c r="J1228" s="9">
        <v>7</v>
      </c>
      <c r="K1228">
        <v>29.4</v>
      </c>
      <c r="L1228" s="9">
        <v>8.3999999999999986</v>
      </c>
      <c r="M1228" s="19">
        <v>14</v>
      </c>
      <c r="N1228" s="19">
        <v>1</v>
      </c>
      <c r="O1228" s="19">
        <v>2</v>
      </c>
      <c r="P1228" s="19">
        <v>1</v>
      </c>
      <c r="Q1228" s="19">
        <f t="shared" si="114"/>
        <v>29.4</v>
      </c>
      <c r="R1228" s="3">
        <f t="shared" si="115"/>
        <v>9.8951319528158059</v>
      </c>
      <c r="S1228" s="3">
        <f t="shared" si="116"/>
        <v>0.34144736842105267</v>
      </c>
      <c r="T1228" s="9">
        <f t="shared" si="117"/>
        <v>0</v>
      </c>
      <c r="U1228" s="9">
        <f t="shared" si="118"/>
        <v>29.4</v>
      </c>
      <c r="V1228" s="9">
        <f t="shared" si="119"/>
        <v>13</v>
      </c>
    </row>
    <row r="1229" spans="1:22" x14ac:dyDescent="0.25">
      <c r="A1229" t="s">
        <v>541</v>
      </c>
      <c r="B1229" s="32" t="s">
        <v>200</v>
      </c>
      <c r="C1229" t="s">
        <v>202</v>
      </c>
      <c r="D1229" t="s">
        <v>108</v>
      </c>
      <c r="E1229" s="9">
        <v>0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>
        <v>0</v>
      </c>
      <c r="L1229" s="9">
        <v>0</v>
      </c>
      <c r="M1229" s="19">
        <v>2</v>
      </c>
      <c r="N1229" s="19">
        <v>0</v>
      </c>
      <c r="O1229" s="19">
        <v>1</v>
      </c>
      <c r="P1229" s="19">
        <v>0</v>
      </c>
      <c r="Q1229" s="19">
        <f t="shared" si="114"/>
        <v>0</v>
      </c>
      <c r="R1229" s="3">
        <f t="shared" si="115"/>
        <v>0.62158156050806102</v>
      </c>
      <c r="S1229" s="3">
        <f t="shared" si="116"/>
        <v>4.9342105263157895E-2</v>
      </c>
      <c r="T1229" s="9">
        <f t="shared" si="117"/>
        <v>0</v>
      </c>
      <c r="U1229" s="9">
        <f t="shared" si="118"/>
        <v>2</v>
      </c>
      <c r="V1229" s="9">
        <f t="shared" si="119"/>
        <v>1</v>
      </c>
    </row>
    <row r="1230" spans="1:22" x14ac:dyDescent="0.25">
      <c r="A1230" t="s">
        <v>541</v>
      </c>
      <c r="B1230" s="32" t="s">
        <v>200</v>
      </c>
      <c r="C1230" t="s">
        <v>202</v>
      </c>
      <c r="D1230" t="s">
        <v>2214</v>
      </c>
      <c r="E1230" s="9">
        <v>1</v>
      </c>
      <c r="F1230" s="9">
        <v>1</v>
      </c>
      <c r="G1230" s="9">
        <v>0</v>
      </c>
      <c r="H1230" s="9">
        <v>0</v>
      </c>
      <c r="I1230" s="9">
        <v>0</v>
      </c>
      <c r="J1230" s="9">
        <v>0</v>
      </c>
      <c r="K1230">
        <v>0</v>
      </c>
      <c r="L1230" s="9">
        <v>0</v>
      </c>
      <c r="M1230" s="19">
        <v>0</v>
      </c>
      <c r="N1230" s="19">
        <v>0</v>
      </c>
      <c r="O1230" s="19">
        <v>0</v>
      </c>
      <c r="P1230" s="19">
        <v>0</v>
      </c>
      <c r="Q1230" s="19">
        <f t="shared" si="114"/>
        <v>0</v>
      </c>
      <c r="R1230" s="3">
        <f t="shared" si="115"/>
        <v>0.38924947208076149</v>
      </c>
      <c r="S1230" s="3">
        <f t="shared" si="116"/>
        <v>3.2894736842105261E-2</v>
      </c>
      <c r="T1230" s="9">
        <f t="shared" si="117"/>
        <v>0</v>
      </c>
      <c r="U1230" s="9">
        <f t="shared" si="118"/>
        <v>1</v>
      </c>
      <c r="V1230" s="9">
        <f t="shared" si="119"/>
        <v>1</v>
      </c>
    </row>
    <row r="1231" spans="1:22" x14ac:dyDescent="0.25">
      <c r="A1231" t="s">
        <v>541</v>
      </c>
      <c r="B1231" s="32" t="s">
        <v>200</v>
      </c>
      <c r="C1231" t="s">
        <v>202</v>
      </c>
      <c r="D1231" t="s">
        <v>109</v>
      </c>
      <c r="E1231" s="9">
        <v>7</v>
      </c>
      <c r="F1231" s="9">
        <v>7</v>
      </c>
      <c r="G1231" s="9">
        <v>9</v>
      </c>
      <c r="H1231" s="9">
        <v>1</v>
      </c>
      <c r="I1231" s="9">
        <v>0</v>
      </c>
      <c r="J1231" s="9">
        <v>0</v>
      </c>
      <c r="K1231">
        <v>1.4</v>
      </c>
      <c r="L1231" s="9">
        <v>0</v>
      </c>
      <c r="M1231" s="19">
        <v>0</v>
      </c>
      <c r="N1231" s="19">
        <v>0</v>
      </c>
      <c r="O1231" s="19">
        <v>11</v>
      </c>
      <c r="P1231" s="19">
        <v>4</v>
      </c>
      <c r="Q1231" s="19">
        <f t="shared" si="114"/>
        <v>1.4</v>
      </c>
      <c r="R1231" s="3">
        <f t="shared" si="115"/>
        <v>4.078175468455858</v>
      </c>
      <c r="S1231" s="3">
        <f t="shared" si="116"/>
        <v>0.18984962406015038</v>
      </c>
      <c r="T1231" s="9">
        <f t="shared" si="117"/>
        <v>0</v>
      </c>
      <c r="U1231" s="9">
        <f t="shared" si="118"/>
        <v>11</v>
      </c>
      <c r="V1231" s="9">
        <f t="shared" si="119"/>
        <v>5</v>
      </c>
    </row>
    <row r="1232" spans="1:22" x14ac:dyDescent="0.25">
      <c r="A1232" t="s">
        <v>541</v>
      </c>
      <c r="B1232" s="32" t="s">
        <v>200</v>
      </c>
      <c r="C1232" t="s">
        <v>202</v>
      </c>
      <c r="D1232" t="s">
        <v>4746</v>
      </c>
      <c r="E1232" s="9">
        <v>0</v>
      </c>
      <c r="F1232" s="9">
        <v>1</v>
      </c>
      <c r="G1232" s="9">
        <v>20</v>
      </c>
      <c r="H1232" s="9">
        <v>13</v>
      </c>
      <c r="I1232" s="9">
        <v>0</v>
      </c>
      <c r="J1232" s="9">
        <v>0</v>
      </c>
      <c r="K1232">
        <v>0</v>
      </c>
      <c r="L1232" s="9">
        <v>0</v>
      </c>
      <c r="M1232" s="19">
        <v>0</v>
      </c>
      <c r="N1232" s="19">
        <v>3</v>
      </c>
      <c r="O1232" s="19">
        <v>2</v>
      </c>
      <c r="P1232" s="19">
        <v>0</v>
      </c>
      <c r="Q1232" s="19">
        <f t="shared" si="114"/>
        <v>0</v>
      </c>
      <c r="R1232" s="3">
        <f t="shared" si="115"/>
        <v>6.4402851433203425</v>
      </c>
      <c r="S1232" s="3">
        <f t="shared" si="116"/>
        <v>0.25657894736842107</v>
      </c>
      <c r="T1232" s="9">
        <f t="shared" si="117"/>
        <v>0</v>
      </c>
      <c r="U1232" s="9">
        <f t="shared" si="118"/>
        <v>20</v>
      </c>
      <c r="V1232" s="9">
        <f t="shared" si="119"/>
        <v>8</v>
      </c>
    </row>
    <row r="1233" spans="1:22" x14ac:dyDescent="0.25">
      <c r="A1233" t="s">
        <v>563</v>
      </c>
      <c r="B1233" s="32" t="s">
        <v>242</v>
      </c>
      <c r="C1233" t="s">
        <v>202</v>
      </c>
      <c r="D1233" t="s">
        <v>861</v>
      </c>
      <c r="E1233" s="9">
        <v>0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>
        <v>0</v>
      </c>
      <c r="L1233" s="9">
        <v>0</v>
      </c>
      <c r="M1233" s="19">
        <v>1</v>
      </c>
      <c r="N1233" s="19">
        <v>0</v>
      </c>
      <c r="O1233" s="19">
        <v>0</v>
      </c>
      <c r="P1233" s="19">
        <v>1</v>
      </c>
      <c r="Q1233" s="19">
        <f t="shared" si="114"/>
        <v>0</v>
      </c>
      <c r="R1233" s="3">
        <f t="shared" si="115"/>
        <v>0.38924947208076149</v>
      </c>
      <c r="S1233" s="3">
        <f t="shared" si="116"/>
        <v>3.2894736842105261E-2</v>
      </c>
      <c r="T1233" s="9">
        <f t="shared" si="117"/>
        <v>0</v>
      </c>
      <c r="U1233" s="9">
        <f t="shared" si="118"/>
        <v>1</v>
      </c>
      <c r="V1233" s="9">
        <f t="shared" si="119"/>
        <v>1</v>
      </c>
    </row>
    <row r="1234" spans="1:22" x14ac:dyDescent="0.25">
      <c r="A1234" t="s">
        <v>563</v>
      </c>
      <c r="B1234" s="32" t="s">
        <v>242</v>
      </c>
      <c r="C1234" t="s">
        <v>202</v>
      </c>
      <c r="D1234" t="s">
        <v>15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>
        <v>7</v>
      </c>
      <c r="L1234" s="9">
        <v>4.1999999999999993</v>
      </c>
      <c r="M1234" s="19">
        <v>0</v>
      </c>
      <c r="N1234" s="19">
        <v>0</v>
      </c>
      <c r="O1234" s="19">
        <v>0</v>
      </c>
      <c r="P1234" s="19">
        <v>0</v>
      </c>
      <c r="Q1234" s="19">
        <f t="shared" si="114"/>
        <v>7</v>
      </c>
      <c r="R1234" s="3">
        <f t="shared" si="115"/>
        <v>2.2600616778926161</v>
      </c>
      <c r="S1234" s="3">
        <f t="shared" si="116"/>
        <v>0.18421052631578946</v>
      </c>
      <c r="T1234" s="9">
        <f t="shared" si="117"/>
        <v>0</v>
      </c>
      <c r="U1234" s="9">
        <f t="shared" si="118"/>
        <v>7</v>
      </c>
      <c r="V1234" s="9">
        <f t="shared" si="119"/>
        <v>3</v>
      </c>
    </row>
    <row r="1235" spans="1:22" x14ac:dyDescent="0.25">
      <c r="A1235" t="s">
        <v>563</v>
      </c>
      <c r="B1235" s="32" t="s">
        <v>242</v>
      </c>
      <c r="C1235" t="s">
        <v>202</v>
      </c>
      <c r="D1235" t="s">
        <v>5604</v>
      </c>
      <c r="E1235" s="9">
        <v>0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>
        <v>0</v>
      </c>
      <c r="L1235" s="9">
        <v>0</v>
      </c>
      <c r="M1235" s="19">
        <v>0</v>
      </c>
      <c r="N1235" s="19">
        <v>0</v>
      </c>
      <c r="O1235" s="19">
        <v>34</v>
      </c>
      <c r="P1235" s="19">
        <v>25</v>
      </c>
      <c r="Q1235" s="19">
        <f t="shared" si="114"/>
        <v>0</v>
      </c>
      <c r="R1235" s="3">
        <f t="shared" si="115"/>
        <v>11.642073646386145</v>
      </c>
      <c r="S1235" s="3">
        <f t="shared" si="116"/>
        <v>0.97039473684210531</v>
      </c>
      <c r="T1235" s="9">
        <f t="shared" si="117"/>
        <v>0</v>
      </c>
      <c r="U1235" s="9">
        <f t="shared" si="118"/>
        <v>34</v>
      </c>
      <c r="V1235" s="9">
        <f t="shared" si="119"/>
        <v>15</v>
      </c>
    </row>
    <row r="1236" spans="1:22" x14ac:dyDescent="0.25">
      <c r="A1236" t="s">
        <v>563</v>
      </c>
      <c r="B1236" s="32" t="s">
        <v>242</v>
      </c>
      <c r="C1236" t="s">
        <v>202</v>
      </c>
      <c r="D1236" t="s">
        <v>113</v>
      </c>
      <c r="E1236" s="9">
        <v>8</v>
      </c>
      <c r="F1236" s="9">
        <v>10</v>
      </c>
      <c r="G1236" s="9">
        <v>7</v>
      </c>
      <c r="H1236" s="9">
        <v>9</v>
      </c>
      <c r="I1236" s="9">
        <v>7</v>
      </c>
      <c r="J1236" s="9">
        <v>6</v>
      </c>
      <c r="K1236">
        <v>22.4</v>
      </c>
      <c r="L1236" s="9">
        <v>7</v>
      </c>
      <c r="M1236" s="19">
        <v>9</v>
      </c>
      <c r="N1236" s="19">
        <v>7</v>
      </c>
      <c r="O1236" s="19">
        <v>6</v>
      </c>
      <c r="P1236" s="19">
        <v>8</v>
      </c>
      <c r="Q1236" s="19">
        <f t="shared" si="114"/>
        <v>22.4</v>
      </c>
      <c r="R1236" s="3">
        <f t="shared" si="115"/>
        <v>4.4348482260251911</v>
      </c>
      <c r="S1236" s="3">
        <f t="shared" si="116"/>
        <v>0.29166666666666669</v>
      </c>
      <c r="T1236" s="9">
        <f t="shared" si="117"/>
        <v>6</v>
      </c>
      <c r="U1236" s="9">
        <f t="shared" si="118"/>
        <v>22.4</v>
      </c>
      <c r="V1236" s="9">
        <f t="shared" si="119"/>
        <v>6</v>
      </c>
    </row>
    <row r="1237" spans="1:22" x14ac:dyDescent="0.25">
      <c r="A1237" t="s">
        <v>563</v>
      </c>
      <c r="B1237" s="32" t="s">
        <v>242</v>
      </c>
      <c r="C1237" t="s">
        <v>202</v>
      </c>
      <c r="D1237" t="s">
        <v>820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>
        <v>4.1999999999999993</v>
      </c>
      <c r="L1237" s="9">
        <v>1.4</v>
      </c>
      <c r="M1237" s="19">
        <v>0</v>
      </c>
      <c r="N1237" s="19">
        <v>1</v>
      </c>
      <c r="O1237" s="19">
        <v>2</v>
      </c>
      <c r="P1237" s="19">
        <v>2</v>
      </c>
      <c r="Q1237" s="19">
        <f t="shared" si="114"/>
        <v>4.1999999999999993</v>
      </c>
      <c r="R1237" s="3">
        <f t="shared" si="115"/>
        <v>1.3224174374182602</v>
      </c>
      <c r="S1237" s="3">
        <f t="shared" si="116"/>
        <v>6.9736842105263167E-2</v>
      </c>
      <c r="T1237" s="9">
        <f t="shared" si="117"/>
        <v>0</v>
      </c>
      <c r="U1237" s="9">
        <f t="shared" si="118"/>
        <v>4.1999999999999993</v>
      </c>
      <c r="V1237" s="9">
        <f t="shared" si="119"/>
        <v>2</v>
      </c>
    </row>
    <row r="1238" spans="1:22" x14ac:dyDescent="0.25">
      <c r="A1238" t="s">
        <v>563</v>
      </c>
      <c r="B1238" s="32" t="s">
        <v>242</v>
      </c>
      <c r="C1238" t="s">
        <v>202</v>
      </c>
      <c r="D1238" t="s">
        <v>119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>
        <v>5.6</v>
      </c>
      <c r="L1238" s="9">
        <v>5.6</v>
      </c>
      <c r="M1238" s="19">
        <v>2</v>
      </c>
      <c r="N1238" s="19">
        <v>0</v>
      </c>
      <c r="O1238" s="19">
        <v>0</v>
      </c>
      <c r="P1238" s="19">
        <v>0</v>
      </c>
      <c r="Q1238" s="19">
        <f t="shared" si="114"/>
        <v>5.6</v>
      </c>
      <c r="R1238" s="3">
        <f t="shared" si="115"/>
        <v>2.1784064233871847</v>
      </c>
      <c r="S1238" s="3">
        <f t="shared" si="116"/>
        <v>0.14473684210526314</v>
      </c>
      <c r="T1238" s="9">
        <f t="shared" si="117"/>
        <v>0</v>
      </c>
      <c r="U1238" s="9">
        <f t="shared" si="118"/>
        <v>5.6</v>
      </c>
      <c r="V1238" s="9">
        <f t="shared" si="119"/>
        <v>3</v>
      </c>
    </row>
    <row r="1239" spans="1:22" x14ac:dyDescent="0.25">
      <c r="A1239" t="s">
        <v>563</v>
      </c>
      <c r="B1239" s="32" t="s">
        <v>242</v>
      </c>
      <c r="C1239" t="s">
        <v>202</v>
      </c>
      <c r="D1239" t="s">
        <v>106</v>
      </c>
      <c r="E1239" s="9">
        <v>6</v>
      </c>
      <c r="F1239" s="9">
        <v>7</v>
      </c>
      <c r="G1239" s="9">
        <v>15</v>
      </c>
      <c r="H1239" s="9">
        <v>15</v>
      </c>
      <c r="I1239" s="9">
        <v>12</v>
      </c>
      <c r="J1239" s="9">
        <v>5</v>
      </c>
      <c r="K1239">
        <v>46.199999999999996</v>
      </c>
      <c r="L1239" s="9">
        <v>4.1999999999999993</v>
      </c>
      <c r="M1239" s="19">
        <v>23</v>
      </c>
      <c r="N1239" s="19">
        <v>20</v>
      </c>
      <c r="O1239" s="19">
        <v>15</v>
      </c>
      <c r="P1239" s="19">
        <v>23</v>
      </c>
      <c r="Q1239" s="19">
        <f t="shared" si="114"/>
        <v>46.199999999999996</v>
      </c>
      <c r="R1239" s="3">
        <f t="shared" si="115"/>
        <v>11.623839140474907</v>
      </c>
      <c r="S1239" s="3">
        <f t="shared" si="116"/>
        <v>0.52467105263157887</v>
      </c>
      <c r="T1239" s="9">
        <f t="shared" si="117"/>
        <v>4.1999999999999993</v>
      </c>
      <c r="U1239" s="9">
        <f t="shared" si="118"/>
        <v>46.199999999999996</v>
      </c>
      <c r="V1239" s="9">
        <f t="shared" si="119"/>
        <v>15</v>
      </c>
    </row>
    <row r="1240" spans="1:22" x14ac:dyDescent="0.25">
      <c r="A1240" t="s">
        <v>563</v>
      </c>
      <c r="B1240" s="32" t="s">
        <v>242</v>
      </c>
      <c r="C1240" t="s">
        <v>202</v>
      </c>
      <c r="D1240" t="s">
        <v>109</v>
      </c>
      <c r="E1240" s="9">
        <v>2</v>
      </c>
      <c r="F1240" s="9">
        <v>2</v>
      </c>
      <c r="G1240" s="9">
        <v>6</v>
      </c>
      <c r="H1240" s="9">
        <v>7</v>
      </c>
      <c r="I1240" s="9">
        <v>4</v>
      </c>
      <c r="J1240" s="9">
        <v>7</v>
      </c>
      <c r="K1240">
        <v>8.3999999999999986</v>
      </c>
      <c r="L1240" s="9">
        <v>2.8</v>
      </c>
      <c r="M1240" s="19">
        <v>1</v>
      </c>
      <c r="N1240" s="19">
        <v>0</v>
      </c>
      <c r="O1240" s="19">
        <v>9</v>
      </c>
      <c r="P1240" s="19">
        <v>2</v>
      </c>
      <c r="Q1240" s="19">
        <f t="shared" si="114"/>
        <v>8.3999999999999986</v>
      </c>
      <c r="R1240" s="3">
        <f t="shared" si="115"/>
        <v>3.0740359415102763</v>
      </c>
      <c r="S1240" s="3">
        <f t="shared" si="116"/>
        <v>0.15311004784688995</v>
      </c>
      <c r="T1240" s="9">
        <f t="shared" si="117"/>
        <v>0</v>
      </c>
      <c r="U1240" s="9">
        <f t="shared" si="118"/>
        <v>9</v>
      </c>
      <c r="V1240" s="9">
        <f t="shared" si="119"/>
        <v>4</v>
      </c>
    </row>
    <row r="1241" spans="1:22" x14ac:dyDescent="0.25">
      <c r="A1241" t="s">
        <v>563</v>
      </c>
      <c r="B1241" s="32" t="s">
        <v>242</v>
      </c>
      <c r="C1241" t="s">
        <v>202</v>
      </c>
      <c r="D1241" t="s">
        <v>4746</v>
      </c>
      <c r="E1241" s="9">
        <v>7</v>
      </c>
      <c r="F1241" s="9">
        <v>15</v>
      </c>
      <c r="G1241" s="9">
        <v>24</v>
      </c>
      <c r="H1241" s="9">
        <v>22</v>
      </c>
      <c r="I1241" s="9">
        <v>27</v>
      </c>
      <c r="J1241" s="9">
        <v>14</v>
      </c>
      <c r="K1241">
        <v>0</v>
      </c>
      <c r="L1241" s="9">
        <v>0</v>
      </c>
      <c r="M1241" s="19">
        <v>62</v>
      </c>
      <c r="N1241" s="19">
        <v>36</v>
      </c>
      <c r="O1241" s="19">
        <v>5</v>
      </c>
      <c r="P1241" s="19">
        <v>1</v>
      </c>
      <c r="Q1241" s="19">
        <f t="shared" si="114"/>
        <v>0</v>
      </c>
      <c r="R1241" s="3">
        <f t="shared" si="115"/>
        <v>18.201523412765606</v>
      </c>
      <c r="S1241" s="3">
        <f t="shared" si="116"/>
        <v>0.70065789473684215</v>
      </c>
      <c r="T1241" s="9">
        <f t="shared" si="117"/>
        <v>0</v>
      </c>
      <c r="U1241" s="9">
        <f t="shared" si="118"/>
        <v>62</v>
      </c>
      <c r="V1241" s="9">
        <f t="shared" si="119"/>
        <v>23</v>
      </c>
    </row>
    <row r="1242" spans="1:22" x14ac:dyDescent="0.25">
      <c r="A1242" t="s">
        <v>529</v>
      </c>
      <c r="B1242" s="32" t="s">
        <v>65</v>
      </c>
      <c r="C1242" t="s">
        <v>202</v>
      </c>
      <c r="D1242" t="s">
        <v>686</v>
      </c>
      <c r="E1242" s="9">
        <v>0</v>
      </c>
      <c r="F1242" s="9">
        <v>2</v>
      </c>
      <c r="G1242" s="9">
        <v>5</v>
      </c>
      <c r="H1242" s="9">
        <v>1</v>
      </c>
      <c r="I1242" s="9">
        <v>0</v>
      </c>
      <c r="J1242" s="9">
        <v>0</v>
      </c>
      <c r="K1242">
        <v>7</v>
      </c>
      <c r="L1242" s="9">
        <v>0</v>
      </c>
      <c r="M1242" s="19">
        <v>0</v>
      </c>
      <c r="N1242" s="19">
        <v>5</v>
      </c>
      <c r="O1242" s="19">
        <v>0</v>
      </c>
      <c r="P1242" s="19">
        <v>0</v>
      </c>
      <c r="Q1242" s="19">
        <f t="shared" si="114"/>
        <v>7</v>
      </c>
      <c r="R1242" s="3">
        <f t="shared" si="115"/>
        <v>2.5346089292516947</v>
      </c>
      <c r="S1242" s="3">
        <f t="shared" si="116"/>
        <v>0.13157894736842105</v>
      </c>
      <c r="T1242" s="9">
        <f t="shared" si="117"/>
        <v>0</v>
      </c>
      <c r="U1242" s="9">
        <f t="shared" si="118"/>
        <v>7</v>
      </c>
      <c r="V1242" s="9">
        <f t="shared" si="119"/>
        <v>3</v>
      </c>
    </row>
    <row r="1243" spans="1:22" x14ac:dyDescent="0.25">
      <c r="A1243" t="s">
        <v>531</v>
      </c>
      <c r="B1243" s="32" t="s">
        <v>83</v>
      </c>
      <c r="C1243" t="s">
        <v>202</v>
      </c>
      <c r="D1243" t="s">
        <v>686</v>
      </c>
      <c r="E1243" s="9">
        <v>0</v>
      </c>
      <c r="F1243" s="9">
        <v>2</v>
      </c>
      <c r="G1243" s="9">
        <v>0</v>
      </c>
      <c r="H1243" s="9">
        <v>0</v>
      </c>
      <c r="I1243" s="9">
        <v>0</v>
      </c>
      <c r="J1243" s="9">
        <v>1</v>
      </c>
      <c r="K1243">
        <v>5.6</v>
      </c>
      <c r="L1243" s="9">
        <v>2.8</v>
      </c>
      <c r="M1243" s="19">
        <v>0</v>
      </c>
      <c r="N1243" s="19">
        <v>1</v>
      </c>
      <c r="O1243" s="19">
        <v>4</v>
      </c>
      <c r="P1243" s="19">
        <v>1</v>
      </c>
      <c r="Q1243" s="19">
        <f t="shared" si="114"/>
        <v>5.6</v>
      </c>
      <c r="R1243" s="3">
        <f t="shared" si="115"/>
        <v>1.8332782360866806</v>
      </c>
      <c r="S1243" s="3">
        <f t="shared" si="116"/>
        <v>8.1766917293233071E-2</v>
      </c>
      <c r="T1243" s="9">
        <f t="shared" si="117"/>
        <v>0</v>
      </c>
      <c r="U1243" s="9">
        <f t="shared" si="118"/>
        <v>5.6</v>
      </c>
      <c r="V1243" s="9">
        <f t="shared" si="119"/>
        <v>2</v>
      </c>
    </row>
    <row r="1244" spans="1:22" x14ac:dyDescent="0.25">
      <c r="A1244" t="s">
        <v>3159</v>
      </c>
      <c r="B1244" s="32" t="s">
        <v>648</v>
      </c>
      <c r="C1244" t="s">
        <v>202</v>
      </c>
      <c r="D1244" t="s">
        <v>106</v>
      </c>
      <c r="E1244" s="9">
        <v>1</v>
      </c>
      <c r="F1244" s="9">
        <v>0</v>
      </c>
      <c r="G1244" s="9">
        <v>1</v>
      </c>
      <c r="H1244" s="9">
        <v>0</v>
      </c>
      <c r="I1244" s="9">
        <v>0</v>
      </c>
      <c r="J1244" s="9">
        <v>0</v>
      </c>
      <c r="K1244">
        <v>1.4</v>
      </c>
      <c r="L1244" s="9">
        <v>1.4</v>
      </c>
      <c r="M1244" s="19">
        <v>0</v>
      </c>
      <c r="N1244" s="19">
        <v>1</v>
      </c>
      <c r="O1244" s="19">
        <v>0</v>
      </c>
      <c r="P1244" s="19">
        <v>0</v>
      </c>
      <c r="Q1244" s="19">
        <f t="shared" si="114"/>
        <v>1.4</v>
      </c>
      <c r="R1244" s="3">
        <f t="shared" si="115"/>
        <v>0.61175356496094424</v>
      </c>
      <c r="S1244" s="3">
        <f t="shared" si="116"/>
        <v>3.8157894736842106E-2</v>
      </c>
      <c r="T1244" s="9">
        <f t="shared" si="117"/>
        <v>0</v>
      </c>
      <c r="U1244" s="9">
        <f t="shared" si="118"/>
        <v>1.4</v>
      </c>
      <c r="V1244" s="9">
        <f t="shared" si="119"/>
        <v>1</v>
      </c>
    </row>
    <row r="1245" spans="1:22" x14ac:dyDescent="0.25">
      <c r="A1245" t="s">
        <v>2764</v>
      </c>
      <c r="B1245" s="32" t="s">
        <v>2010</v>
      </c>
      <c r="C1245" t="s">
        <v>202</v>
      </c>
      <c r="D1245" t="s">
        <v>861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0</v>
      </c>
      <c r="K1245">
        <v>0</v>
      </c>
      <c r="L1245" s="9">
        <v>0</v>
      </c>
      <c r="M1245" s="19">
        <v>1</v>
      </c>
      <c r="N1245" s="19">
        <v>0</v>
      </c>
      <c r="O1245" s="19">
        <v>0</v>
      </c>
      <c r="P1245" s="19">
        <v>1</v>
      </c>
      <c r="Q1245" s="19">
        <f t="shared" si="114"/>
        <v>0</v>
      </c>
      <c r="R1245" s="3">
        <f t="shared" si="115"/>
        <v>0.38924947208076149</v>
      </c>
      <c r="S1245" s="3">
        <f t="shared" si="116"/>
        <v>3.2894736842105261E-2</v>
      </c>
      <c r="T1245" s="9">
        <f t="shared" si="117"/>
        <v>0</v>
      </c>
      <c r="U1245" s="9">
        <f t="shared" si="118"/>
        <v>1</v>
      </c>
      <c r="V1245" s="9">
        <f t="shared" si="119"/>
        <v>1</v>
      </c>
    </row>
    <row r="1246" spans="1:22" x14ac:dyDescent="0.25">
      <c r="A1246" t="s">
        <v>2764</v>
      </c>
      <c r="B1246" s="32" t="s">
        <v>2010</v>
      </c>
      <c r="C1246" t="s">
        <v>202</v>
      </c>
      <c r="D1246" t="s">
        <v>119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>
        <v>8.3999999999999986</v>
      </c>
      <c r="L1246" s="9">
        <v>1.4</v>
      </c>
      <c r="M1246" s="19">
        <v>0</v>
      </c>
      <c r="N1246" s="19">
        <v>0</v>
      </c>
      <c r="O1246" s="19">
        <v>0</v>
      </c>
      <c r="P1246" s="19">
        <v>0</v>
      </c>
      <c r="Q1246" s="19">
        <f t="shared" si="114"/>
        <v>8.3999999999999986</v>
      </c>
      <c r="R1246" s="3">
        <f t="shared" si="115"/>
        <v>2.4218074892838843</v>
      </c>
      <c r="S1246" s="3">
        <f t="shared" si="116"/>
        <v>0.16118421052631579</v>
      </c>
      <c r="T1246" s="9">
        <f t="shared" si="117"/>
        <v>0</v>
      </c>
      <c r="U1246" s="9">
        <f t="shared" si="118"/>
        <v>8.3999999999999986</v>
      </c>
      <c r="V1246" s="9">
        <f t="shared" si="119"/>
        <v>3</v>
      </c>
    </row>
    <row r="1247" spans="1:22" x14ac:dyDescent="0.25">
      <c r="A1247" t="s">
        <v>2764</v>
      </c>
      <c r="B1247" s="32" t="s">
        <v>2010</v>
      </c>
      <c r="C1247" t="s">
        <v>202</v>
      </c>
      <c r="D1247" t="s">
        <v>106</v>
      </c>
      <c r="E1247" s="9">
        <v>4</v>
      </c>
      <c r="F1247" s="9">
        <v>4</v>
      </c>
      <c r="G1247" s="9">
        <v>29</v>
      </c>
      <c r="H1247" s="9">
        <v>18</v>
      </c>
      <c r="I1247" s="9">
        <v>9</v>
      </c>
      <c r="J1247" s="9">
        <v>11</v>
      </c>
      <c r="K1247">
        <v>26.599999999999998</v>
      </c>
      <c r="L1247" s="9">
        <v>9.7999999999999989</v>
      </c>
      <c r="M1247" s="19">
        <v>5</v>
      </c>
      <c r="N1247" s="19">
        <v>5</v>
      </c>
      <c r="O1247" s="19">
        <v>11</v>
      </c>
      <c r="P1247" s="19">
        <v>18</v>
      </c>
      <c r="Q1247" s="19">
        <f t="shared" si="114"/>
        <v>26.599999999999998</v>
      </c>
      <c r="R1247" s="3">
        <f t="shared" si="115"/>
        <v>8.5948539924489236</v>
      </c>
      <c r="S1247" s="3">
        <f t="shared" si="116"/>
        <v>0.41228070175438591</v>
      </c>
      <c r="T1247" s="9">
        <f t="shared" si="117"/>
        <v>4</v>
      </c>
      <c r="U1247" s="9">
        <f t="shared" si="118"/>
        <v>29</v>
      </c>
      <c r="V1247" s="9">
        <f t="shared" si="119"/>
        <v>11</v>
      </c>
    </row>
    <row r="1248" spans="1:22" x14ac:dyDescent="0.25">
      <c r="A1248" t="s">
        <v>3997</v>
      </c>
      <c r="B1248" s="32" t="s">
        <v>2656</v>
      </c>
      <c r="C1248" t="s">
        <v>202</v>
      </c>
      <c r="D1248" t="s">
        <v>113</v>
      </c>
      <c r="E1248" s="9">
        <v>1</v>
      </c>
      <c r="F1248" s="9">
        <v>16</v>
      </c>
      <c r="G1248" s="9">
        <v>20</v>
      </c>
      <c r="H1248" s="9">
        <v>14</v>
      </c>
      <c r="I1248" s="9">
        <v>2</v>
      </c>
      <c r="J1248" s="9">
        <v>0</v>
      </c>
      <c r="K1248">
        <v>0</v>
      </c>
      <c r="L1248" s="9">
        <v>0</v>
      </c>
      <c r="M1248" s="19">
        <v>0</v>
      </c>
      <c r="N1248" s="19">
        <v>1</v>
      </c>
      <c r="O1248" s="19">
        <v>3</v>
      </c>
      <c r="P1248" s="19">
        <v>1</v>
      </c>
      <c r="Q1248" s="19">
        <f t="shared" si="114"/>
        <v>0</v>
      </c>
      <c r="R1248" s="3">
        <f t="shared" si="115"/>
        <v>7.3091889033081108</v>
      </c>
      <c r="S1248" s="3">
        <f t="shared" si="116"/>
        <v>0.23848684210526316</v>
      </c>
      <c r="T1248" s="9">
        <f t="shared" si="117"/>
        <v>0</v>
      </c>
      <c r="U1248" s="9">
        <f t="shared" si="118"/>
        <v>20</v>
      </c>
      <c r="V1248" s="9">
        <f t="shared" si="119"/>
        <v>9</v>
      </c>
    </row>
    <row r="1249" spans="1:22" x14ac:dyDescent="0.25">
      <c r="A1249" t="s">
        <v>3856</v>
      </c>
      <c r="B1249" s="32" t="s">
        <v>2037</v>
      </c>
      <c r="C1249" t="s">
        <v>202</v>
      </c>
      <c r="D1249" t="s">
        <v>109</v>
      </c>
      <c r="E1249" s="9">
        <v>3</v>
      </c>
      <c r="F1249" s="9">
        <v>1</v>
      </c>
      <c r="G1249" s="9">
        <v>5</v>
      </c>
      <c r="H1249" s="9">
        <v>10</v>
      </c>
      <c r="I1249" s="9">
        <v>25</v>
      </c>
      <c r="J1249" s="9">
        <v>15</v>
      </c>
      <c r="K1249">
        <v>46.199999999999996</v>
      </c>
      <c r="L1249" s="9">
        <v>0</v>
      </c>
      <c r="M1249" s="19">
        <v>5</v>
      </c>
      <c r="N1249" s="19">
        <v>1</v>
      </c>
      <c r="O1249" s="19">
        <v>1</v>
      </c>
      <c r="P1249" s="19">
        <v>1</v>
      </c>
      <c r="Q1249" s="19">
        <f t="shared" si="114"/>
        <v>46.199999999999996</v>
      </c>
      <c r="R1249" s="3">
        <f t="shared" si="115"/>
        <v>13.749666662626163</v>
      </c>
      <c r="S1249" s="3">
        <f t="shared" si="116"/>
        <v>0.33851674641148322</v>
      </c>
      <c r="T1249" s="9">
        <f t="shared" si="117"/>
        <v>0</v>
      </c>
      <c r="U1249" s="9">
        <f t="shared" si="118"/>
        <v>46.199999999999996</v>
      </c>
      <c r="V1249" s="9">
        <f t="shared" si="119"/>
        <v>18</v>
      </c>
    </row>
    <row r="1250" spans="1:22" x14ac:dyDescent="0.25">
      <c r="A1250" t="s">
        <v>3125</v>
      </c>
      <c r="B1250" s="32" t="s">
        <v>2059</v>
      </c>
      <c r="C1250" t="s">
        <v>202</v>
      </c>
      <c r="D1250" t="s">
        <v>108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>
        <v>14</v>
      </c>
      <c r="L1250" s="9">
        <v>0</v>
      </c>
      <c r="M1250" s="19">
        <v>1</v>
      </c>
      <c r="N1250" s="19">
        <v>2</v>
      </c>
      <c r="O1250" s="19">
        <v>17</v>
      </c>
      <c r="P1250" s="19">
        <v>1</v>
      </c>
      <c r="Q1250" s="19">
        <f t="shared" si="114"/>
        <v>14</v>
      </c>
      <c r="R1250" s="3">
        <f t="shared" si="115"/>
        <v>5.9460962493101812</v>
      </c>
      <c r="S1250" s="3">
        <f t="shared" si="116"/>
        <v>0.23026315789473686</v>
      </c>
      <c r="T1250" s="9">
        <f t="shared" si="117"/>
        <v>0</v>
      </c>
      <c r="U1250" s="9">
        <f t="shared" si="118"/>
        <v>17</v>
      </c>
      <c r="V1250" s="9">
        <f t="shared" si="119"/>
        <v>8</v>
      </c>
    </row>
    <row r="1251" spans="1:22" x14ac:dyDescent="0.25">
      <c r="A1251" t="s">
        <v>3125</v>
      </c>
      <c r="B1251" s="32" t="s">
        <v>2059</v>
      </c>
      <c r="C1251" t="s">
        <v>202</v>
      </c>
      <c r="D1251" t="s">
        <v>2214</v>
      </c>
      <c r="E1251" s="9">
        <v>3</v>
      </c>
      <c r="F1251" s="9">
        <v>4</v>
      </c>
      <c r="G1251" s="9">
        <v>1</v>
      </c>
      <c r="H1251" s="9">
        <v>0</v>
      </c>
      <c r="I1251" s="9">
        <v>0</v>
      </c>
      <c r="J1251" s="9">
        <v>1</v>
      </c>
      <c r="K1251">
        <v>0</v>
      </c>
      <c r="L1251" s="9">
        <v>0</v>
      </c>
      <c r="M1251" s="19">
        <v>0</v>
      </c>
      <c r="N1251" s="19">
        <v>1</v>
      </c>
      <c r="O1251" s="19">
        <v>0</v>
      </c>
      <c r="P1251" s="19">
        <v>0</v>
      </c>
      <c r="Q1251" s="19">
        <f t="shared" si="114"/>
        <v>0</v>
      </c>
      <c r="R1251" s="3">
        <f t="shared" si="115"/>
        <v>1.3371158468430429</v>
      </c>
      <c r="S1251" s="3">
        <f t="shared" si="116"/>
        <v>6.5789473684210523E-2</v>
      </c>
      <c r="T1251" s="9">
        <f t="shared" si="117"/>
        <v>0</v>
      </c>
      <c r="U1251" s="9">
        <f t="shared" si="118"/>
        <v>4</v>
      </c>
      <c r="V1251" s="9">
        <f t="shared" si="119"/>
        <v>2</v>
      </c>
    </row>
    <row r="1252" spans="1:22" x14ac:dyDescent="0.25">
      <c r="A1252" t="s">
        <v>4033</v>
      </c>
      <c r="B1252" s="32" t="s">
        <v>2715</v>
      </c>
      <c r="C1252" t="s">
        <v>202</v>
      </c>
      <c r="D1252" t="s">
        <v>4746</v>
      </c>
      <c r="E1252" s="9">
        <v>1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>
        <v>0</v>
      </c>
      <c r="L1252" s="9">
        <v>0</v>
      </c>
      <c r="M1252" s="19">
        <v>0</v>
      </c>
      <c r="N1252" s="19">
        <v>3</v>
      </c>
      <c r="O1252" s="19">
        <v>0</v>
      </c>
      <c r="P1252" s="19">
        <v>0</v>
      </c>
      <c r="Q1252" s="19">
        <f t="shared" si="114"/>
        <v>0</v>
      </c>
      <c r="R1252" s="3">
        <f t="shared" si="115"/>
        <v>0.88762536459859454</v>
      </c>
      <c r="S1252" s="3">
        <f t="shared" si="116"/>
        <v>6.5789473684210523E-2</v>
      </c>
      <c r="T1252" s="9">
        <f t="shared" si="117"/>
        <v>0</v>
      </c>
      <c r="U1252" s="9">
        <f t="shared" si="118"/>
        <v>3</v>
      </c>
      <c r="V1252" s="9">
        <f t="shared" si="119"/>
        <v>1</v>
      </c>
    </row>
    <row r="1253" spans="1:22" x14ac:dyDescent="0.25">
      <c r="A1253" t="s">
        <v>3995</v>
      </c>
      <c r="B1253" s="32" t="s">
        <v>2704</v>
      </c>
      <c r="C1253" t="s">
        <v>202</v>
      </c>
      <c r="D1253" t="s">
        <v>4746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>
        <v>0</v>
      </c>
      <c r="L1253" s="9">
        <v>0</v>
      </c>
      <c r="M1253" s="19">
        <v>0</v>
      </c>
      <c r="N1253" s="19">
        <v>2</v>
      </c>
      <c r="O1253" s="19">
        <v>0</v>
      </c>
      <c r="P1253" s="19">
        <v>0</v>
      </c>
      <c r="Q1253" s="19">
        <f t="shared" si="114"/>
        <v>0</v>
      </c>
      <c r="R1253" s="3">
        <f t="shared" si="115"/>
        <v>0.57735026918962573</v>
      </c>
      <c r="S1253" s="3">
        <f t="shared" si="116"/>
        <v>6.5789473684210523E-2</v>
      </c>
      <c r="T1253" s="9">
        <f t="shared" si="117"/>
        <v>0</v>
      </c>
      <c r="U1253" s="9">
        <f t="shared" si="118"/>
        <v>2</v>
      </c>
      <c r="V1253" s="9">
        <f t="shared" si="119"/>
        <v>1</v>
      </c>
    </row>
    <row r="1254" spans="1:22" x14ac:dyDescent="0.25">
      <c r="A1254" t="s">
        <v>4022</v>
      </c>
      <c r="B1254" s="32" t="s">
        <v>2696</v>
      </c>
      <c r="C1254" t="s">
        <v>202</v>
      </c>
      <c r="D1254" t="s">
        <v>4746</v>
      </c>
      <c r="E1254" s="9">
        <v>6</v>
      </c>
      <c r="F1254" s="9">
        <v>0</v>
      </c>
      <c r="G1254" s="9">
        <v>0</v>
      </c>
      <c r="H1254" s="9">
        <v>0</v>
      </c>
      <c r="I1254" s="9">
        <v>0</v>
      </c>
      <c r="J1254" s="9">
        <v>0</v>
      </c>
      <c r="K1254">
        <v>0</v>
      </c>
      <c r="L1254" s="9">
        <v>0</v>
      </c>
      <c r="M1254" s="19">
        <v>0</v>
      </c>
      <c r="N1254" s="19">
        <v>0</v>
      </c>
      <c r="O1254" s="19">
        <v>0</v>
      </c>
      <c r="P1254" s="19">
        <v>0</v>
      </c>
      <c r="Q1254" s="19">
        <f t="shared" si="114"/>
        <v>0</v>
      </c>
      <c r="R1254" s="3">
        <f t="shared" si="115"/>
        <v>1.7320508075688772</v>
      </c>
      <c r="S1254" s="3">
        <f t="shared" si="116"/>
        <v>0.19736842105263158</v>
      </c>
      <c r="T1254" s="9">
        <f t="shared" si="117"/>
        <v>0</v>
      </c>
      <c r="U1254" s="9">
        <f t="shared" si="118"/>
        <v>6</v>
      </c>
      <c r="V1254" s="9">
        <f t="shared" si="119"/>
        <v>2</v>
      </c>
    </row>
    <row r="1255" spans="1:22" x14ac:dyDescent="0.25">
      <c r="A1255" t="s">
        <v>4071</v>
      </c>
      <c r="B1255" s="32" t="s">
        <v>2681</v>
      </c>
      <c r="C1255" t="s">
        <v>202</v>
      </c>
      <c r="D1255" t="s">
        <v>4746</v>
      </c>
      <c r="E1255" s="9">
        <v>2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>
        <v>0</v>
      </c>
      <c r="L1255" s="9">
        <v>0</v>
      </c>
      <c r="M1255" s="19">
        <v>0</v>
      </c>
      <c r="N1255" s="19">
        <v>0</v>
      </c>
      <c r="O1255" s="19">
        <v>0</v>
      </c>
      <c r="P1255" s="19">
        <v>0</v>
      </c>
      <c r="Q1255" s="19">
        <f t="shared" si="114"/>
        <v>0</v>
      </c>
      <c r="R1255" s="3">
        <f t="shared" si="115"/>
        <v>0.57735026918962573</v>
      </c>
      <c r="S1255" s="3">
        <f t="shared" si="116"/>
        <v>6.5789473684210523E-2</v>
      </c>
      <c r="T1255" s="9">
        <f t="shared" si="117"/>
        <v>0</v>
      </c>
      <c r="U1255" s="9">
        <f t="shared" si="118"/>
        <v>2</v>
      </c>
      <c r="V1255" s="9">
        <f t="shared" si="119"/>
        <v>1</v>
      </c>
    </row>
    <row r="1256" spans="1:22" x14ac:dyDescent="0.25">
      <c r="A1256" t="s">
        <v>4151</v>
      </c>
      <c r="B1256" s="32" t="s">
        <v>2688</v>
      </c>
      <c r="C1256" t="s">
        <v>202</v>
      </c>
      <c r="D1256" t="s">
        <v>4746</v>
      </c>
      <c r="E1256" s="9">
        <v>1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>
        <v>0</v>
      </c>
      <c r="L1256" s="9">
        <v>0</v>
      </c>
      <c r="M1256" s="19">
        <v>0</v>
      </c>
      <c r="N1256" s="19">
        <v>1</v>
      </c>
      <c r="O1256" s="19">
        <v>0</v>
      </c>
      <c r="P1256" s="19">
        <v>0</v>
      </c>
      <c r="Q1256" s="19">
        <f t="shared" si="114"/>
        <v>0</v>
      </c>
      <c r="R1256" s="3">
        <f t="shared" si="115"/>
        <v>0.38924947208076149</v>
      </c>
      <c r="S1256" s="3">
        <f t="shared" si="116"/>
        <v>3.2894736842105261E-2</v>
      </c>
      <c r="T1256" s="9">
        <f t="shared" si="117"/>
        <v>0</v>
      </c>
      <c r="U1256" s="9">
        <f t="shared" si="118"/>
        <v>1</v>
      </c>
      <c r="V1256" s="9">
        <f t="shared" si="119"/>
        <v>1</v>
      </c>
    </row>
    <row r="1257" spans="1:22" x14ac:dyDescent="0.25">
      <c r="A1257" t="s">
        <v>4372</v>
      </c>
      <c r="B1257" s="32" t="s">
        <v>2717</v>
      </c>
      <c r="C1257" t="s">
        <v>202</v>
      </c>
      <c r="D1257" t="s">
        <v>109</v>
      </c>
      <c r="E1257" s="9">
        <v>0</v>
      </c>
      <c r="F1257" s="9">
        <v>0</v>
      </c>
      <c r="G1257" s="9">
        <v>1</v>
      </c>
      <c r="H1257" s="9">
        <v>0</v>
      </c>
      <c r="I1257" s="9">
        <v>0</v>
      </c>
      <c r="J1257" s="9">
        <v>0</v>
      </c>
      <c r="K1257">
        <v>0</v>
      </c>
      <c r="L1257" s="9">
        <v>0</v>
      </c>
      <c r="M1257" s="19">
        <v>0</v>
      </c>
      <c r="N1257" s="19">
        <v>0</v>
      </c>
      <c r="O1257" s="19">
        <v>0</v>
      </c>
      <c r="P1257" s="19">
        <v>0</v>
      </c>
      <c r="Q1257" s="19">
        <f t="shared" si="114"/>
        <v>0</v>
      </c>
      <c r="R1257" s="3">
        <f t="shared" si="115"/>
        <v>0.28867513459481287</v>
      </c>
      <c r="S1257" s="3">
        <f t="shared" si="116"/>
        <v>3.2894736842105261E-2</v>
      </c>
      <c r="T1257" s="9">
        <f t="shared" si="117"/>
        <v>0</v>
      </c>
      <c r="U1257" s="9">
        <f t="shared" si="118"/>
        <v>1</v>
      </c>
      <c r="V1257" s="9">
        <f t="shared" si="119"/>
        <v>0</v>
      </c>
    </row>
    <row r="1258" spans="1:22" x14ac:dyDescent="0.25">
      <c r="A1258" t="s">
        <v>4099</v>
      </c>
      <c r="B1258" s="32" t="s">
        <v>2706</v>
      </c>
      <c r="C1258" t="s">
        <v>202</v>
      </c>
      <c r="D1258" t="s">
        <v>109</v>
      </c>
      <c r="E1258" s="9">
        <v>0</v>
      </c>
      <c r="F1258" s="9">
        <v>0</v>
      </c>
      <c r="G1258" s="9">
        <v>1</v>
      </c>
      <c r="H1258" s="9">
        <v>0</v>
      </c>
      <c r="I1258" s="9">
        <v>1</v>
      </c>
      <c r="J1258" s="9">
        <v>0</v>
      </c>
      <c r="K1258">
        <v>0</v>
      </c>
      <c r="L1258" s="9">
        <v>0</v>
      </c>
      <c r="M1258" s="19">
        <v>0</v>
      </c>
      <c r="N1258" s="19">
        <v>0</v>
      </c>
      <c r="O1258" s="19">
        <v>0</v>
      </c>
      <c r="P1258" s="19">
        <v>0</v>
      </c>
      <c r="Q1258" s="19">
        <f t="shared" si="114"/>
        <v>0</v>
      </c>
      <c r="R1258" s="3">
        <f t="shared" si="115"/>
        <v>0.38924947208076149</v>
      </c>
      <c r="S1258" s="3">
        <f t="shared" si="116"/>
        <v>3.2894736842105261E-2</v>
      </c>
      <c r="T1258" s="9">
        <f t="shared" si="117"/>
        <v>0</v>
      </c>
      <c r="U1258" s="9">
        <f t="shared" si="118"/>
        <v>1</v>
      </c>
      <c r="V1258" s="9">
        <f t="shared" si="119"/>
        <v>1</v>
      </c>
    </row>
    <row r="1259" spans="1:22" x14ac:dyDescent="0.25">
      <c r="A1259" t="s">
        <v>4171</v>
      </c>
      <c r="B1259" s="32" t="s">
        <v>2698</v>
      </c>
      <c r="C1259" t="s">
        <v>202</v>
      </c>
      <c r="D1259" t="s">
        <v>109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>
        <v>0</v>
      </c>
      <c r="L1259" s="9">
        <v>0</v>
      </c>
      <c r="M1259" s="19">
        <v>0</v>
      </c>
      <c r="N1259" s="19">
        <v>2</v>
      </c>
      <c r="O1259" s="19">
        <v>0</v>
      </c>
      <c r="P1259" s="19">
        <v>0</v>
      </c>
      <c r="Q1259" s="19">
        <f t="shared" si="114"/>
        <v>0</v>
      </c>
      <c r="R1259" s="3">
        <f t="shared" si="115"/>
        <v>0.57735026918962573</v>
      </c>
      <c r="S1259" s="3">
        <f t="shared" si="116"/>
        <v>6.5789473684210523E-2</v>
      </c>
      <c r="T1259" s="9">
        <f t="shared" si="117"/>
        <v>0</v>
      </c>
      <c r="U1259" s="9">
        <f t="shared" si="118"/>
        <v>2</v>
      </c>
      <c r="V1259" s="9">
        <f t="shared" si="119"/>
        <v>1</v>
      </c>
    </row>
    <row r="1260" spans="1:22" x14ac:dyDescent="0.25">
      <c r="A1260" t="s">
        <v>4104</v>
      </c>
      <c r="B1260" s="32" t="s">
        <v>2705</v>
      </c>
      <c r="C1260" t="s">
        <v>202</v>
      </c>
      <c r="D1260" t="s">
        <v>106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>
        <v>0</v>
      </c>
      <c r="L1260" s="9">
        <v>0</v>
      </c>
      <c r="M1260" s="19">
        <v>0</v>
      </c>
      <c r="N1260" s="19">
        <v>1</v>
      </c>
      <c r="O1260" s="19">
        <v>0</v>
      </c>
      <c r="P1260" s="19">
        <v>0</v>
      </c>
      <c r="Q1260" s="19">
        <f t="shared" si="114"/>
        <v>0</v>
      </c>
      <c r="R1260" s="3">
        <f t="shared" si="115"/>
        <v>0.28867513459481287</v>
      </c>
      <c r="S1260" s="3">
        <f t="shared" si="116"/>
        <v>3.2894736842105261E-2</v>
      </c>
      <c r="T1260" s="9">
        <f t="shared" si="117"/>
        <v>0</v>
      </c>
      <c r="U1260" s="9">
        <f t="shared" si="118"/>
        <v>1</v>
      </c>
      <c r="V1260" s="9">
        <f t="shared" si="119"/>
        <v>0</v>
      </c>
    </row>
    <row r="1261" spans="1:22" x14ac:dyDescent="0.25">
      <c r="A1261" t="s">
        <v>4278</v>
      </c>
      <c r="B1261" s="32" t="s">
        <v>2711</v>
      </c>
      <c r="C1261" t="s">
        <v>202</v>
      </c>
      <c r="D1261" t="s">
        <v>106</v>
      </c>
      <c r="E1261" s="9">
        <v>5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>
        <v>0</v>
      </c>
      <c r="L1261" s="9">
        <v>0</v>
      </c>
      <c r="M1261" s="19">
        <v>0</v>
      </c>
      <c r="N1261" s="19">
        <v>0</v>
      </c>
      <c r="O1261" s="19">
        <v>0</v>
      </c>
      <c r="P1261" s="19">
        <v>0</v>
      </c>
      <c r="Q1261" s="19">
        <f t="shared" si="114"/>
        <v>0</v>
      </c>
      <c r="R1261" s="3">
        <f t="shared" si="115"/>
        <v>1.4433756729740645</v>
      </c>
      <c r="S1261" s="3">
        <f t="shared" si="116"/>
        <v>0.16447368421052633</v>
      </c>
      <c r="T1261" s="9">
        <f t="shared" si="117"/>
        <v>0</v>
      </c>
      <c r="U1261" s="9">
        <f t="shared" si="118"/>
        <v>5</v>
      </c>
      <c r="V1261" s="9">
        <f t="shared" si="119"/>
        <v>2</v>
      </c>
    </row>
    <row r="1262" spans="1:22" x14ac:dyDescent="0.25">
      <c r="A1262" t="s">
        <v>4011</v>
      </c>
      <c r="B1262" s="32" t="s">
        <v>2697</v>
      </c>
      <c r="C1262" t="s">
        <v>202</v>
      </c>
      <c r="D1262" t="s">
        <v>106</v>
      </c>
      <c r="E1262" s="9">
        <v>3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>
        <v>0</v>
      </c>
      <c r="L1262" s="9">
        <v>0</v>
      </c>
      <c r="M1262" s="19">
        <v>0</v>
      </c>
      <c r="N1262" s="19">
        <v>0</v>
      </c>
      <c r="O1262" s="19">
        <v>0</v>
      </c>
      <c r="P1262" s="19">
        <v>0</v>
      </c>
      <c r="Q1262" s="19">
        <f t="shared" si="114"/>
        <v>0</v>
      </c>
      <c r="R1262" s="3">
        <f t="shared" si="115"/>
        <v>0.8660254037844386</v>
      </c>
      <c r="S1262" s="3">
        <f t="shared" si="116"/>
        <v>9.8684210526315791E-2</v>
      </c>
      <c r="T1262" s="9">
        <f t="shared" si="117"/>
        <v>0</v>
      </c>
      <c r="U1262" s="9">
        <f t="shared" si="118"/>
        <v>3</v>
      </c>
      <c r="V1262" s="9">
        <f t="shared" si="119"/>
        <v>1</v>
      </c>
    </row>
    <row r="1263" spans="1:22" x14ac:dyDescent="0.25">
      <c r="A1263" t="s">
        <v>3944</v>
      </c>
      <c r="B1263" s="32" t="s">
        <v>2682</v>
      </c>
      <c r="C1263" t="s">
        <v>202</v>
      </c>
      <c r="D1263" t="s">
        <v>106</v>
      </c>
      <c r="E1263" s="9">
        <v>4</v>
      </c>
      <c r="F1263" s="9">
        <v>0</v>
      </c>
      <c r="G1263" s="9">
        <v>0</v>
      </c>
      <c r="H1263" s="9">
        <v>0</v>
      </c>
      <c r="I1263" s="9">
        <v>0</v>
      </c>
      <c r="J1263" s="9">
        <v>0</v>
      </c>
      <c r="K1263">
        <v>0</v>
      </c>
      <c r="L1263" s="9">
        <v>0</v>
      </c>
      <c r="M1263" s="19">
        <v>0</v>
      </c>
      <c r="N1263" s="19">
        <v>0</v>
      </c>
      <c r="O1263" s="19">
        <v>0</v>
      </c>
      <c r="P1263" s="19">
        <v>0</v>
      </c>
      <c r="Q1263" s="19">
        <f t="shared" si="114"/>
        <v>0</v>
      </c>
      <c r="R1263" s="3">
        <f t="shared" si="115"/>
        <v>1.1547005383792515</v>
      </c>
      <c r="S1263" s="3">
        <f t="shared" si="116"/>
        <v>0.13157894736842105</v>
      </c>
      <c r="T1263" s="9">
        <f t="shared" si="117"/>
        <v>0</v>
      </c>
      <c r="U1263" s="9">
        <f t="shared" si="118"/>
        <v>4</v>
      </c>
      <c r="V1263" s="9">
        <f t="shared" si="119"/>
        <v>2</v>
      </c>
    </row>
    <row r="1264" spans="1:22" x14ac:dyDescent="0.25">
      <c r="A1264" t="s">
        <v>4302</v>
      </c>
      <c r="B1264" s="32" t="s">
        <v>2689</v>
      </c>
      <c r="C1264" t="s">
        <v>202</v>
      </c>
      <c r="D1264" t="s">
        <v>106</v>
      </c>
      <c r="E1264" s="9">
        <v>1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>
        <v>0</v>
      </c>
      <c r="L1264" s="9">
        <v>0</v>
      </c>
      <c r="M1264" s="19">
        <v>0</v>
      </c>
      <c r="N1264" s="19">
        <v>0</v>
      </c>
      <c r="O1264" s="19">
        <v>0</v>
      </c>
      <c r="P1264" s="19">
        <v>0</v>
      </c>
      <c r="Q1264" s="19">
        <f t="shared" si="114"/>
        <v>0</v>
      </c>
      <c r="R1264" s="3">
        <f t="shared" si="115"/>
        <v>0.28867513459481287</v>
      </c>
      <c r="S1264" s="3">
        <f t="shared" si="116"/>
        <v>3.2894736842105261E-2</v>
      </c>
      <c r="T1264" s="9">
        <f t="shared" si="117"/>
        <v>0</v>
      </c>
      <c r="U1264" s="9">
        <f t="shared" si="118"/>
        <v>1</v>
      </c>
      <c r="V1264" s="9">
        <f t="shared" si="119"/>
        <v>0</v>
      </c>
    </row>
    <row r="1265" spans="1:22" x14ac:dyDescent="0.25">
      <c r="A1265" t="s">
        <v>4198</v>
      </c>
      <c r="B1265" s="32" t="s">
        <v>2716</v>
      </c>
      <c r="C1265" t="s">
        <v>202</v>
      </c>
      <c r="D1265" t="s">
        <v>113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>
        <v>0</v>
      </c>
      <c r="L1265" s="9">
        <v>0</v>
      </c>
      <c r="M1265" s="19">
        <v>0</v>
      </c>
      <c r="N1265" s="19">
        <v>2</v>
      </c>
      <c r="O1265" s="19">
        <v>0</v>
      </c>
      <c r="P1265" s="19">
        <v>0</v>
      </c>
      <c r="Q1265" s="19">
        <f t="shared" si="114"/>
        <v>0</v>
      </c>
      <c r="R1265" s="3">
        <f t="shared" si="115"/>
        <v>0.57735026918962573</v>
      </c>
      <c r="S1265" s="3">
        <f t="shared" si="116"/>
        <v>6.5789473684210523E-2</v>
      </c>
      <c r="T1265" s="9">
        <f t="shared" si="117"/>
        <v>0</v>
      </c>
      <c r="U1265" s="9">
        <f t="shared" si="118"/>
        <v>2</v>
      </c>
      <c r="V1265" s="9">
        <f t="shared" si="119"/>
        <v>1</v>
      </c>
    </row>
    <row r="1266" spans="1:22" x14ac:dyDescent="0.25">
      <c r="A1266" t="s">
        <v>4316</v>
      </c>
      <c r="B1266" s="32" t="s">
        <v>2497</v>
      </c>
      <c r="C1266" t="s">
        <v>202</v>
      </c>
      <c r="D1266" t="s">
        <v>106</v>
      </c>
      <c r="E1266" s="9">
        <v>6</v>
      </c>
      <c r="F1266" s="9">
        <v>0</v>
      </c>
      <c r="G1266" s="9">
        <v>0</v>
      </c>
      <c r="H1266" s="9">
        <v>0</v>
      </c>
      <c r="I1266" s="9">
        <v>0</v>
      </c>
      <c r="J1266" s="9">
        <v>0</v>
      </c>
      <c r="K1266">
        <v>0</v>
      </c>
      <c r="L1266" s="9">
        <v>0</v>
      </c>
      <c r="M1266" s="19">
        <v>0</v>
      </c>
      <c r="N1266" s="19">
        <v>0</v>
      </c>
      <c r="O1266" s="19">
        <v>0</v>
      </c>
      <c r="P1266" s="19">
        <v>0</v>
      </c>
      <c r="Q1266" s="19">
        <f t="shared" si="114"/>
        <v>0</v>
      </c>
      <c r="R1266" s="3">
        <f t="shared" si="115"/>
        <v>1.7320508075688772</v>
      </c>
      <c r="S1266" s="3">
        <f t="shared" si="116"/>
        <v>0.19736842105263158</v>
      </c>
      <c r="T1266" s="9">
        <f t="shared" si="117"/>
        <v>0</v>
      </c>
      <c r="U1266" s="9">
        <f t="shared" si="118"/>
        <v>6</v>
      </c>
      <c r="V1266" s="9">
        <f t="shared" si="119"/>
        <v>2</v>
      </c>
    </row>
    <row r="1267" spans="1:22" x14ac:dyDescent="0.25">
      <c r="A1267" t="s">
        <v>4299</v>
      </c>
      <c r="B1267" s="32" t="s">
        <v>2448</v>
      </c>
      <c r="C1267" t="s">
        <v>202</v>
      </c>
      <c r="D1267" t="s">
        <v>106</v>
      </c>
      <c r="E1267" s="9">
        <v>5</v>
      </c>
      <c r="F1267" s="9">
        <v>0</v>
      </c>
      <c r="G1267" s="9">
        <v>0</v>
      </c>
      <c r="H1267" s="9">
        <v>0</v>
      </c>
      <c r="I1267" s="9">
        <v>0</v>
      </c>
      <c r="J1267" s="9">
        <v>0</v>
      </c>
      <c r="K1267">
        <v>0</v>
      </c>
      <c r="L1267" s="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f t="shared" si="114"/>
        <v>0</v>
      </c>
      <c r="R1267" s="3">
        <f t="shared" si="115"/>
        <v>1.4433756729740645</v>
      </c>
      <c r="S1267" s="3">
        <f t="shared" si="116"/>
        <v>0.16447368421052633</v>
      </c>
      <c r="T1267" s="9">
        <f t="shared" si="117"/>
        <v>0</v>
      </c>
      <c r="U1267" s="9">
        <f t="shared" si="118"/>
        <v>5</v>
      </c>
      <c r="V1267" s="9">
        <f t="shared" si="119"/>
        <v>2</v>
      </c>
    </row>
    <row r="1268" spans="1:22" x14ac:dyDescent="0.25">
      <c r="A1268" t="s">
        <v>4322</v>
      </c>
      <c r="B1268" s="32" t="s">
        <v>2565</v>
      </c>
      <c r="C1268" t="s">
        <v>202</v>
      </c>
      <c r="D1268" t="s">
        <v>106</v>
      </c>
      <c r="E1268" s="9">
        <v>9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>
        <v>0</v>
      </c>
      <c r="L1268" s="9">
        <v>0</v>
      </c>
      <c r="M1268" s="19">
        <v>0</v>
      </c>
      <c r="N1268" s="19">
        <v>0</v>
      </c>
      <c r="O1268" s="19">
        <v>0</v>
      </c>
      <c r="P1268" s="19">
        <v>0</v>
      </c>
      <c r="Q1268" s="19">
        <f t="shared" si="114"/>
        <v>0</v>
      </c>
      <c r="R1268" s="3">
        <f t="shared" si="115"/>
        <v>2.598076211353316</v>
      </c>
      <c r="S1268" s="3">
        <f t="shared" si="116"/>
        <v>0.2960526315789474</v>
      </c>
      <c r="T1268" s="9">
        <f t="shared" si="117"/>
        <v>0</v>
      </c>
      <c r="U1268" s="9">
        <f t="shared" si="118"/>
        <v>9</v>
      </c>
      <c r="V1268" s="9">
        <f t="shared" si="119"/>
        <v>3</v>
      </c>
    </row>
    <row r="1269" spans="1:22" x14ac:dyDescent="0.25">
      <c r="A1269" t="s">
        <v>3937</v>
      </c>
      <c r="B1269" s="32" t="s">
        <v>2325</v>
      </c>
      <c r="C1269" t="s">
        <v>202</v>
      </c>
      <c r="D1269" t="s">
        <v>106</v>
      </c>
      <c r="E1269" s="9">
        <v>5</v>
      </c>
      <c r="F1269" s="9">
        <v>0</v>
      </c>
      <c r="G1269" s="9">
        <v>0</v>
      </c>
      <c r="H1269" s="9">
        <v>0</v>
      </c>
      <c r="I1269" s="9">
        <v>0</v>
      </c>
      <c r="J1269" s="9">
        <v>0</v>
      </c>
      <c r="K1269">
        <v>0</v>
      </c>
      <c r="L1269" s="9">
        <v>0</v>
      </c>
      <c r="M1269" s="19">
        <v>0</v>
      </c>
      <c r="N1269" s="19">
        <v>21</v>
      </c>
      <c r="O1269" s="19">
        <v>0</v>
      </c>
      <c r="P1269" s="19">
        <v>0</v>
      </c>
      <c r="Q1269" s="19">
        <f t="shared" si="114"/>
        <v>0</v>
      </c>
      <c r="R1269" s="3">
        <f t="shared" si="115"/>
        <v>6.1026571460654946</v>
      </c>
      <c r="S1269" s="3">
        <f t="shared" si="116"/>
        <v>0.42763157894736842</v>
      </c>
      <c r="T1269" s="9">
        <f t="shared" si="117"/>
        <v>0</v>
      </c>
      <c r="U1269" s="9">
        <f t="shared" si="118"/>
        <v>21</v>
      </c>
      <c r="V1269" s="9">
        <f t="shared" si="119"/>
        <v>8</v>
      </c>
    </row>
    <row r="1270" spans="1:22" x14ac:dyDescent="0.25">
      <c r="A1270" t="s">
        <v>4013</v>
      </c>
      <c r="B1270" s="32" t="s">
        <v>2334</v>
      </c>
      <c r="C1270" t="s">
        <v>202</v>
      </c>
      <c r="D1270" t="s">
        <v>106</v>
      </c>
      <c r="E1270" s="9">
        <v>2</v>
      </c>
      <c r="F1270" s="9">
        <v>0</v>
      </c>
      <c r="G1270" s="9">
        <v>0</v>
      </c>
      <c r="H1270" s="9">
        <v>0</v>
      </c>
      <c r="I1270" s="9">
        <v>0</v>
      </c>
      <c r="J1270" s="9">
        <v>0</v>
      </c>
      <c r="K1270">
        <v>0</v>
      </c>
      <c r="L1270" s="9">
        <v>0</v>
      </c>
      <c r="M1270" s="19">
        <v>0</v>
      </c>
      <c r="N1270" s="19">
        <v>4</v>
      </c>
      <c r="O1270" s="19">
        <v>0</v>
      </c>
      <c r="P1270" s="19">
        <v>0</v>
      </c>
      <c r="Q1270" s="19">
        <f t="shared" si="114"/>
        <v>0</v>
      </c>
      <c r="R1270" s="3">
        <f t="shared" si="115"/>
        <v>1.243163121016122</v>
      </c>
      <c r="S1270" s="3">
        <f t="shared" si="116"/>
        <v>9.8684210526315791E-2</v>
      </c>
      <c r="T1270" s="9">
        <f t="shared" si="117"/>
        <v>0</v>
      </c>
      <c r="U1270" s="9">
        <f t="shared" si="118"/>
        <v>4</v>
      </c>
      <c r="V1270" s="9">
        <f t="shared" si="119"/>
        <v>2</v>
      </c>
    </row>
    <row r="1271" spans="1:22" x14ac:dyDescent="0.25">
      <c r="A1271" t="s">
        <v>3923</v>
      </c>
      <c r="B1271" s="32" t="s">
        <v>2341</v>
      </c>
      <c r="C1271" t="s">
        <v>202</v>
      </c>
      <c r="D1271" t="s">
        <v>106</v>
      </c>
      <c r="E1271" s="9">
        <v>3</v>
      </c>
      <c r="F1271" s="9">
        <v>0</v>
      </c>
      <c r="G1271" s="9">
        <v>1</v>
      </c>
      <c r="H1271" s="9">
        <v>0</v>
      </c>
      <c r="I1271" s="9">
        <v>0</v>
      </c>
      <c r="J1271" s="9">
        <v>0</v>
      </c>
      <c r="K1271">
        <v>0</v>
      </c>
      <c r="L1271" s="9">
        <v>0</v>
      </c>
      <c r="M1271" s="19">
        <v>0</v>
      </c>
      <c r="N1271" s="19">
        <v>8</v>
      </c>
      <c r="O1271" s="19">
        <v>0</v>
      </c>
      <c r="P1271" s="19">
        <v>0</v>
      </c>
      <c r="Q1271" s="19">
        <f t="shared" si="114"/>
        <v>0</v>
      </c>
      <c r="R1271" s="3">
        <f t="shared" si="115"/>
        <v>2.3741027013091993</v>
      </c>
      <c r="S1271" s="3">
        <f t="shared" si="116"/>
        <v>0.13157894736842105</v>
      </c>
      <c r="T1271" s="9">
        <f t="shared" si="117"/>
        <v>0</v>
      </c>
      <c r="U1271" s="9">
        <f t="shared" si="118"/>
        <v>8</v>
      </c>
      <c r="V1271" s="9">
        <f t="shared" si="119"/>
        <v>3</v>
      </c>
    </row>
    <row r="1272" spans="1:22" x14ac:dyDescent="0.25">
      <c r="A1272" t="s">
        <v>3922</v>
      </c>
      <c r="B1272" s="32" t="s">
        <v>2350</v>
      </c>
      <c r="C1272" t="s">
        <v>202</v>
      </c>
      <c r="D1272" t="s">
        <v>106</v>
      </c>
      <c r="E1272" s="9">
        <v>4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>
        <v>0</v>
      </c>
      <c r="L1272" s="9">
        <v>0</v>
      </c>
      <c r="M1272" s="19">
        <v>0</v>
      </c>
      <c r="N1272" s="19">
        <v>11</v>
      </c>
      <c r="O1272" s="19">
        <v>0</v>
      </c>
      <c r="P1272" s="19">
        <v>0</v>
      </c>
      <c r="Q1272" s="19">
        <f t="shared" si="114"/>
        <v>0</v>
      </c>
      <c r="R1272" s="3">
        <f t="shared" si="115"/>
        <v>3.2787192621510002</v>
      </c>
      <c r="S1272" s="3">
        <f t="shared" si="116"/>
        <v>0.24671052631578949</v>
      </c>
      <c r="T1272" s="9">
        <f t="shared" si="117"/>
        <v>0</v>
      </c>
      <c r="U1272" s="9">
        <f t="shared" si="118"/>
        <v>11</v>
      </c>
      <c r="V1272" s="9">
        <f t="shared" si="119"/>
        <v>4</v>
      </c>
    </row>
    <row r="1273" spans="1:22" x14ac:dyDescent="0.25">
      <c r="A1273" t="s">
        <v>3867</v>
      </c>
      <c r="B1273" s="32" t="s">
        <v>2362</v>
      </c>
      <c r="C1273" t="s">
        <v>202</v>
      </c>
      <c r="D1273" t="s">
        <v>106</v>
      </c>
      <c r="E1273" s="9">
        <v>12</v>
      </c>
      <c r="F1273" s="9">
        <v>1</v>
      </c>
      <c r="G1273" s="9">
        <v>0</v>
      </c>
      <c r="H1273" s="9">
        <v>0</v>
      </c>
      <c r="I1273" s="9">
        <v>0</v>
      </c>
      <c r="J1273" s="9">
        <v>0</v>
      </c>
      <c r="K1273">
        <v>0</v>
      </c>
      <c r="L1273" s="9">
        <v>0</v>
      </c>
      <c r="M1273" s="19">
        <v>0</v>
      </c>
      <c r="N1273" s="19">
        <v>27</v>
      </c>
      <c r="O1273" s="19">
        <v>0</v>
      </c>
      <c r="P1273" s="19">
        <v>0</v>
      </c>
      <c r="Q1273" s="19">
        <f t="shared" si="114"/>
        <v>0</v>
      </c>
      <c r="R1273" s="3">
        <f t="shared" si="115"/>
        <v>8.2056890833941143</v>
      </c>
      <c r="S1273" s="3">
        <f t="shared" si="116"/>
        <v>0.43859649122807021</v>
      </c>
      <c r="T1273" s="9">
        <f t="shared" si="117"/>
        <v>0</v>
      </c>
      <c r="U1273" s="9">
        <f t="shared" si="118"/>
        <v>27</v>
      </c>
      <c r="V1273" s="9">
        <f t="shared" si="119"/>
        <v>11</v>
      </c>
    </row>
    <row r="1274" spans="1:22" x14ac:dyDescent="0.25">
      <c r="A1274" t="s">
        <v>3912</v>
      </c>
      <c r="B1274" s="32" t="s">
        <v>2329</v>
      </c>
      <c r="C1274" t="s">
        <v>202</v>
      </c>
      <c r="D1274" t="s">
        <v>106</v>
      </c>
      <c r="E1274" s="9">
        <v>2</v>
      </c>
      <c r="F1274" s="9">
        <v>0</v>
      </c>
      <c r="G1274" s="9">
        <v>0</v>
      </c>
      <c r="H1274" s="9">
        <v>0</v>
      </c>
      <c r="I1274" s="9">
        <v>0</v>
      </c>
      <c r="J1274" s="9">
        <v>0</v>
      </c>
      <c r="K1274">
        <v>0</v>
      </c>
      <c r="L1274" s="9">
        <v>0</v>
      </c>
      <c r="M1274" s="19">
        <v>0</v>
      </c>
      <c r="N1274" s="19">
        <v>3</v>
      </c>
      <c r="O1274" s="19">
        <v>0</v>
      </c>
      <c r="P1274" s="19">
        <v>0</v>
      </c>
      <c r="Q1274" s="19">
        <f t="shared" si="114"/>
        <v>0</v>
      </c>
      <c r="R1274" s="3">
        <f t="shared" si="115"/>
        <v>0.99620491989562188</v>
      </c>
      <c r="S1274" s="3">
        <f t="shared" si="116"/>
        <v>8.2236842105263164E-2</v>
      </c>
      <c r="T1274" s="9">
        <f t="shared" si="117"/>
        <v>0</v>
      </c>
      <c r="U1274" s="9">
        <f t="shared" si="118"/>
        <v>3</v>
      </c>
      <c r="V1274" s="9">
        <f t="shared" si="119"/>
        <v>1</v>
      </c>
    </row>
    <row r="1275" spans="1:22" x14ac:dyDescent="0.25">
      <c r="A1275" t="s">
        <v>4182</v>
      </c>
      <c r="B1275" s="32" t="s">
        <v>2337</v>
      </c>
      <c r="C1275" t="s">
        <v>202</v>
      </c>
      <c r="D1275" t="s">
        <v>106</v>
      </c>
      <c r="E1275" s="9">
        <v>0</v>
      </c>
      <c r="F1275" s="9">
        <v>0</v>
      </c>
      <c r="G1275" s="9">
        <v>0</v>
      </c>
      <c r="H1275" s="9">
        <v>0</v>
      </c>
      <c r="I1275" s="9">
        <v>0</v>
      </c>
      <c r="J1275" s="9">
        <v>0</v>
      </c>
      <c r="K1275">
        <v>0</v>
      </c>
      <c r="L1275" s="9">
        <v>0</v>
      </c>
      <c r="M1275" s="19">
        <v>0</v>
      </c>
      <c r="N1275" s="19">
        <v>1</v>
      </c>
      <c r="O1275" s="19">
        <v>0</v>
      </c>
      <c r="P1275" s="19">
        <v>0</v>
      </c>
      <c r="Q1275" s="19">
        <f t="shared" si="114"/>
        <v>0</v>
      </c>
      <c r="R1275" s="3">
        <f t="shared" si="115"/>
        <v>0.28867513459481287</v>
      </c>
      <c r="S1275" s="3">
        <f t="shared" si="116"/>
        <v>3.2894736842105261E-2</v>
      </c>
      <c r="T1275" s="9">
        <f t="shared" si="117"/>
        <v>0</v>
      </c>
      <c r="U1275" s="9">
        <f t="shared" si="118"/>
        <v>1</v>
      </c>
      <c r="V1275" s="9">
        <f t="shared" si="119"/>
        <v>0</v>
      </c>
    </row>
    <row r="1276" spans="1:22" x14ac:dyDescent="0.25">
      <c r="A1276" t="s">
        <v>4110</v>
      </c>
      <c r="B1276" s="32" t="s">
        <v>2345</v>
      </c>
      <c r="C1276" t="s">
        <v>202</v>
      </c>
      <c r="D1276" t="s">
        <v>106</v>
      </c>
      <c r="E1276" s="9">
        <v>3</v>
      </c>
      <c r="F1276" s="9">
        <v>0</v>
      </c>
      <c r="G1276" s="9">
        <v>0</v>
      </c>
      <c r="H1276" s="9">
        <v>0</v>
      </c>
      <c r="I1276" s="9">
        <v>0</v>
      </c>
      <c r="J1276" s="9">
        <v>0</v>
      </c>
      <c r="K1276">
        <v>0</v>
      </c>
      <c r="L1276" s="9">
        <v>0</v>
      </c>
      <c r="M1276" s="19">
        <v>0</v>
      </c>
      <c r="N1276" s="19">
        <v>5</v>
      </c>
      <c r="O1276" s="19">
        <v>0</v>
      </c>
      <c r="P1276" s="19">
        <v>0</v>
      </c>
      <c r="Q1276" s="19">
        <f t="shared" si="114"/>
        <v>0</v>
      </c>
      <c r="R1276" s="3">
        <f t="shared" si="115"/>
        <v>1.6143297699232972</v>
      </c>
      <c r="S1276" s="3">
        <f t="shared" si="116"/>
        <v>0.13157894736842105</v>
      </c>
      <c r="T1276" s="9">
        <f t="shared" si="117"/>
        <v>0</v>
      </c>
      <c r="U1276" s="9">
        <f t="shared" si="118"/>
        <v>5</v>
      </c>
      <c r="V1276" s="9">
        <f t="shared" si="119"/>
        <v>2</v>
      </c>
    </row>
    <row r="1277" spans="1:22" x14ac:dyDescent="0.25">
      <c r="A1277" t="s">
        <v>4028</v>
      </c>
      <c r="B1277" s="32" t="s">
        <v>2356</v>
      </c>
      <c r="C1277" t="s">
        <v>202</v>
      </c>
      <c r="D1277" t="s">
        <v>106</v>
      </c>
      <c r="E1277" s="9">
        <v>5</v>
      </c>
      <c r="F1277" s="9">
        <v>0</v>
      </c>
      <c r="G1277" s="9">
        <v>0</v>
      </c>
      <c r="H1277" s="9">
        <v>0</v>
      </c>
      <c r="I1277" s="9">
        <v>0</v>
      </c>
      <c r="J1277" s="9">
        <v>0</v>
      </c>
      <c r="K1277">
        <v>0</v>
      </c>
      <c r="L1277" s="9">
        <v>0</v>
      </c>
      <c r="M1277" s="19">
        <v>0</v>
      </c>
      <c r="N1277" s="19">
        <v>10</v>
      </c>
      <c r="O1277" s="19">
        <v>0</v>
      </c>
      <c r="P1277" s="19">
        <v>0</v>
      </c>
      <c r="Q1277" s="19">
        <f t="shared" si="114"/>
        <v>0</v>
      </c>
      <c r="R1277" s="3">
        <f t="shared" si="115"/>
        <v>3.1079078025403053</v>
      </c>
      <c r="S1277" s="3">
        <f t="shared" si="116"/>
        <v>0.24671052631578949</v>
      </c>
      <c r="T1277" s="9">
        <f t="shared" si="117"/>
        <v>0</v>
      </c>
      <c r="U1277" s="9">
        <f t="shared" si="118"/>
        <v>10</v>
      </c>
      <c r="V1277" s="9">
        <f t="shared" si="119"/>
        <v>4</v>
      </c>
    </row>
    <row r="1278" spans="1:22" x14ac:dyDescent="0.25">
      <c r="A1278" t="s">
        <v>3914</v>
      </c>
      <c r="B1278" s="32" t="s">
        <v>2367</v>
      </c>
      <c r="C1278" t="s">
        <v>202</v>
      </c>
      <c r="D1278" t="s">
        <v>106</v>
      </c>
      <c r="E1278" s="9">
        <v>7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>
        <v>0</v>
      </c>
      <c r="L1278" s="9">
        <v>0</v>
      </c>
      <c r="M1278" s="19">
        <v>0</v>
      </c>
      <c r="N1278" s="19">
        <v>15</v>
      </c>
      <c r="O1278" s="19">
        <v>0</v>
      </c>
      <c r="P1278" s="19">
        <v>0</v>
      </c>
      <c r="Q1278" s="19">
        <f t="shared" si="114"/>
        <v>0</v>
      </c>
      <c r="R1278" s="3">
        <f t="shared" si="115"/>
        <v>4.6089504491179163</v>
      </c>
      <c r="S1278" s="3">
        <f t="shared" si="116"/>
        <v>0.36184210526315791</v>
      </c>
      <c r="T1278" s="9">
        <f t="shared" si="117"/>
        <v>0</v>
      </c>
      <c r="U1278" s="9">
        <f t="shared" si="118"/>
        <v>15</v>
      </c>
      <c r="V1278" s="9">
        <f t="shared" si="119"/>
        <v>6</v>
      </c>
    </row>
    <row r="1279" spans="1:22" x14ac:dyDescent="0.25">
      <c r="A1279" t="s">
        <v>3979</v>
      </c>
      <c r="B1279" s="32" t="s">
        <v>2331</v>
      </c>
      <c r="C1279" t="s">
        <v>202</v>
      </c>
      <c r="D1279" t="s">
        <v>109</v>
      </c>
      <c r="E1279" s="9">
        <v>1</v>
      </c>
      <c r="F1279" s="9">
        <v>2</v>
      </c>
      <c r="G1279" s="9">
        <v>1</v>
      </c>
      <c r="H1279" s="9">
        <v>0</v>
      </c>
      <c r="I1279" s="9">
        <v>0</v>
      </c>
      <c r="J1279" s="9">
        <v>0</v>
      </c>
      <c r="K1279">
        <v>0</v>
      </c>
      <c r="L1279" s="9">
        <v>1.4</v>
      </c>
      <c r="M1279" s="19">
        <v>0</v>
      </c>
      <c r="N1279" s="19">
        <v>4</v>
      </c>
      <c r="O1279" s="19">
        <v>0</v>
      </c>
      <c r="P1279" s="19">
        <v>0</v>
      </c>
      <c r="Q1279" s="19">
        <f t="shared" si="114"/>
        <v>0</v>
      </c>
      <c r="R1279" s="3">
        <f t="shared" si="115"/>
        <v>1.2283272686006277</v>
      </c>
      <c r="S1279" s="3">
        <f t="shared" si="116"/>
        <v>6.18421052631579E-2</v>
      </c>
      <c r="T1279" s="9">
        <f t="shared" si="117"/>
        <v>0</v>
      </c>
      <c r="U1279" s="9">
        <f t="shared" si="118"/>
        <v>4</v>
      </c>
      <c r="V1279" s="9">
        <f t="shared" si="119"/>
        <v>2</v>
      </c>
    </row>
    <row r="1280" spans="1:22" x14ac:dyDescent="0.25">
      <c r="A1280" t="s">
        <v>4274</v>
      </c>
      <c r="B1280" s="32" t="s">
        <v>2339</v>
      </c>
      <c r="C1280" t="s">
        <v>202</v>
      </c>
      <c r="D1280" t="s">
        <v>109</v>
      </c>
      <c r="E1280" s="9">
        <v>0</v>
      </c>
      <c r="F1280" s="9">
        <v>0</v>
      </c>
      <c r="G1280" s="9">
        <v>2</v>
      </c>
      <c r="H1280" s="9">
        <v>0</v>
      </c>
      <c r="I1280" s="9">
        <v>0</v>
      </c>
      <c r="J1280" s="9">
        <v>0</v>
      </c>
      <c r="K1280">
        <v>1.4</v>
      </c>
      <c r="L1280" s="9">
        <v>0</v>
      </c>
      <c r="M1280" s="19">
        <v>0</v>
      </c>
      <c r="N1280" s="19">
        <v>0</v>
      </c>
      <c r="O1280" s="19">
        <v>0</v>
      </c>
      <c r="P1280" s="19">
        <v>0</v>
      </c>
      <c r="Q1280" s="19">
        <f t="shared" si="114"/>
        <v>1.4</v>
      </c>
      <c r="R1280" s="3">
        <f t="shared" si="115"/>
        <v>0.67397509170771608</v>
      </c>
      <c r="S1280" s="3">
        <f t="shared" si="116"/>
        <v>5.5921052631578948E-2</v>
      </c>
      <c r="T1280" s="9">
        <f t="shared" si="117"/>
        <v>0</v>
      </c>
      <c r="U1280" s="9">
        <f t="shared" si="118"/>
        <v>2</v>
      </c>
      <c r="V1280" s="9">
        <f t="shared" si="119"/>
        <v>1</v>
      </c>
    </row>
    <row r="1281" spans="1:22" x14ac:dyDescent="0.25">
      <c r="A1281" t="s">
        <v>4125</v>
      </c>
      <c r="B1281" s="32" t="s">
        <v>2347</v>
      </c>
      <c r="C1281" t="s">
        <v>202</v>
      </c>
      <c r="D1281" t="s">
        <v>109</v>
      </c>
      <c r="E1281" s="9">
        <v>1</v>
      </c>
      <c r="F1281" s="9">
        <v>2</v>
      </c>
      <c r="G1281" s="9">
        <v>1</v>
      </c>
      <c r="H1281" s="9">
        <v>0</v>
      </c>
      <c r="I1281" s="9">
        <v>0</v>
      </c>
      <c r="J1281" s="9">
        <v>0</v>
      </c>
      <c r="K1281">
        <v>1.4</v>
      </c>
      <c r="L1281" s="9">
        <v>0</v>
      </c>
      <c r="M1281" s="19">
        <v>0</v>
      </c>
      <c r="N1281" s="19">
        <v>3</v>
      </c>
      <c r="O1281" s="19">
        <v>0</v>
      </c>
      <c r="P1281" s="19">
        <v>0</v>
      </c>
      <c r="Q1281" s="19">
        <f t="shared" si="114"/>
        <v>1.4</v>
      </c>
      <c r="R1281" s="3">
        <f t="shared" si="115"/>
        <v>1.0036297759994606</v>
      </c>
      <c r="S1281" s="3">
        <f t="shared" si="116"/>
        <v>5.5263157894736847E-2</v>
      </c>
      <c r="T1281" s="9">
        <f t="shared" si="117"/>
        <v>0</v>
      </c>
      <c r="U1281" s="9">
        <f t="shared" si="118"/>
        <v>3</v>
      </c>
      <c r="V1281" s="9">
        <f t="shared" si="119"/>
        <v>1</v>
      </c>
    </row>
    <row r="1282" spans="1:22" x14ac:dyDescent="0.25">
      <c r="A1282" t="s">
        <v>4108</v>
      </c>
      <c r="B1282" s="32" t="s">
        <v>2359</v>
      </c>
      <c r="C1282" t="s">
        <v>202</v>
      </c>
      <c r="D1282" t="s">
        <v>109</v>
      </c>
      <c r="E1282" s="9">
        <v>1</v>
      </c>
      <c r="F1282" s="9">
        <v>1</v>
      </c>
      <c r="G1282" s="9">
        <v>4</v>
      </c>
      <c r="H1282" s="9">
        <v>0</v>
      </c>
      <c r="I1282" s="9">
        <v>0</v>
      </c>
      <c r="J1282" s="9">
        <v>0</v>
      </c>
      <c r="K1282">
        <v>0</v>
      </c>
      <c r="L1282" s="9">
        <v>0</v>
      </c>
      <c r="M1282" s="19">
        <v>0</v>
      </c>
      <c r="N1282" s="19">
        <v>1</v>
      </c>
      <c r="O1282" s="19">
        <v>0</v>
      </c>
      <c r="P1282" s="19">
        <v>0</v>
      </c>
      <c r="Q1282" s="19">
        <f t="shared" ref="Q1282:Q1345" si="120">IFERROR(AVERAGEIF(K1282:K1282,"&lt;&gt;0"),0)</f>
        <v>0</v>
      </c>
      <c r="R1282" s="3">
        <f t="shared" ref="R1282:R1345" si="121">_xlfn.STDEV.S(E1282:P1282)</f>
        <v>1.164500152881315</v>
      </c>
      <c r="S1282" s="3">
        <f t="shared" ref="S1282:S1345" si="122">IFERROR(AVERAGEIF(E1282:P1282,"&lt;&gt;0")/30.4,0)</f>
        <v>5.7565789473684216E-2</v>
      </c>
      <c r="T1282" s="9">
        <f t="shared" ref="T1282:T1345" si="123">MIN(E1282:P1282)</f>
        <v>0</v>
      </c>
      <c r="U1282" s="9">
        <f t="shared" ref="U1282:U1345" si="124">MAX(E1282:P1282)</f>
        <v>4</v>
      </c>
      <c r="V1282" s="9">
        <f t="shared" ref="V1282:V1345" si="125">MROUND(ROUND(_xlfn.NORM.S.INV($Y$1)*R1282*1,1),1)</f>
        <v>2</v>
      </c>
    </row>
    <row r="1283" spans="1:22" x14ac:dyDescent="0.25">
      <c r="A1283" t="s">
        <v>3943</v>
      </c>
      <c r="B1283" s="32" t="s">
        <v>2370</v>
      </c>
      <c r="C1283" t="s">
        <v>202</v>
      </c>
      <c r="D1283" t="s">
        <v>109</v>
      </c>
      <c r="E1283" s="9">
        <v>5</v>
      </c>
      <c r="F1283" s="9">
        <v>6</v>
      </c>
      <c r="G1283" s="9">
        <v>4</v>
      </c>
      <c r="H1283" s="9">
        <v>1</v>
      </c>
      <c r="I1283" s="9">
        <v>0</v>
      </c>
      <c r="J1283" s="9">
        <v>0</v>
      </c>
      <c r="K1283">
        <v>5.6</v>
      </c>
      <c r="L1283" s="9">
        <v>0</v>
      </c>
      <c r="M1283" s="19">
        <v>0</v>
      </c>
      <c r="N1283" s="19">
        <v>7</v>
      </c>
      <c r="O1283" s="19">
        <v>0</v>
      </c>
      <c r="P1283" s="19">
        <v>0</v>
      </c>
      <c r="Q1283" s="19">
        <f t="shared" si="120"/>
        <v>5.6</v>
      </c>
      <c r="R1283" s="3">
        <f t="shared" si="121"/>
        <v>2.863511300780385</v>
      </c>
      <c r="S1283" s="3">
        <f t="shared" si="122"/>
        <v>0.1567982456140351</v>
      </c>
      <c r="T1283" s="9">
        <f t="shared" si="123"/>
        <v>0</v>
      </c>
      <c r="U1283" s="9">
        <f t="shared" si="124"/>
        <v>7</v>
      </c>
      <c r="V1283" s="9">
        <f t="shared" si="125"/>
        <v>4</v>
      </c>
    </row>
    <row r="1284" spans="1:22" x14ac:dyDescent="0.25">
      <c r="A1284" t="s">
        <v>3941</v>
      </c>
      <c r="B1284" s="32" t="s">
        <v>2330</v>
      </c>
      <c r="C1284" t="s">
        <v>202</v>
      </c>
      <c r="D1284" t="s">
        <v>109</v>
      </c>
      <c r="E1284" s="9">
        <v>1</v>
      </c>
      <c r="F1284" s="9">
        <v>1</v>
      </c>
      <c r="G1284" s="9">
        <v>1</v>
      </c>
      <c r="H1284" s="9">
        <v>0</v>
      </c>
      <c r="I1284" s="9">
        <v>10</v>
      </c>
      <c r="J1284" s="9">
        <v>0</v>
      </c>
      <c r="K1284">
        <v>0</v>
      </c>
      <c r="L1284" s="9">
        <v>0</v>
      </c>
      <c r="M1284" s="19">
        <v>0</v>
      </c>
      <c r="N1284" s="19">
        <v>4</v>
      </c>
      <c r="O1284" s="19">
        <v>0</v>
      </c>
      <c r="P1284" s="19">
        <v>0</v>
      </c>
      <c r="Q1284" s="19">
        <f t="shared" si="120"/>
        <v>0</v>
      </c>
      <c r="R1284" s="3">
        <f t="shared" si="121"/>
        <v>2.937479851639476</v>
      </c>
      <c r="S1284" s="3">
        <f t="shared" si="122"/>
        <v>0.1118421052631579</v>
      </c>
      <c r="T1284" s="9">
        <f t="shared" si="123"/>
        <v>0</v>
      </c>
      <c r="U1284" s="9">
        <f t="shared" si="124"/>
        <v>10</v>
      </c>
      <c r="V1284" s="9">
        <f t="shared" si="125"/>
        <v>4</v>
      </c>
    </row>
    <row r="1285" spans="1:22" x14ac:dyDescent="0.25">
      <c r="A1285" t="s">
        <v>4365</v>
      </c>
      <c r="B1285" s="32" t="s">
        <v>2338</v>
      </c>
      <c r="C1285" t="s">
        <v>202</v>
      </c>
      <c r="D1285" t="s">
        <v>109</v>
      </c>
      <c r="E1285" s="9">
        <v>0</v>
      </c>
      <c r="F1285" s="9">
        <v>0</v>
      </c>
      <c r="G1285" s="9">
        <v>1</v>
      </c>
      <c r="H1285" s="9">
        <v>0</v>
      </c>
      <c r="I1285" s="9">
        <v>0</v>
      </c>
      <c r="J1285" s="9">
        <v>0</v>
      </c>
      <c r="K1285">
        <v>0</v>
      </c>
      <c r="L1285" s="9">
        <v>0</v>
      </c>
      <c r="M1285" s="19">
        <v>0</v>
      </c>
      <c r="N1285" s="19">
        <v>0</v>
      </c>
      <c r="O1285" s="19">
        <v>0</v>
      </c>
      <c r="P1285" s="19">
        <v>0</v>
      </c>
      <c r="Q1285" s="19">
        <f t="shared" si="120"/>
        <v>0</v>
      </c>
      <c r="R1285" s="3">
        <f t="shared" si="121"/>
        <v>0.28867513459481287</v>
      </c>
      <c r="S1285" s="3">
        <f t="shared" si="122"/>
        <v>3.2894736842105261E-2</v>
      </c>
      <c r="T1285" s="9">
        <f t="shared" si="123"/>
        <v>0</v>
      </c>
      <c r="U1285" s="9">
        <f t="shared" si="124"/>
        <v>1</v>
      </c>
      <c r="V1285" s="9">
        <f t="shared" si="125"/>
        <v>0</v>
      </c>
    </row>
    <row r="1286" spans="1:22" x14ac:dyDescent="0.25">
      <c r="A1286" t="s">
        <v>3940</v>
      </c>
      <c r="B1286" s="32" t="s">
        <v>2346</v>
      </c>
      <c r="C1286" t="s">
        <v>202</v>
      </c>
      <c r="D1286" t="s">
        <v>109</v>
      </c>
      <c r="E1286" s="9">
        <v>1</v>
      </c>
      <c r="F1286" s="9">
        <v>0</v>
      </c>
      <c r="G1286" s="9">
        <v>1</v>
      </c>
      <c r="H1286" s="9">
        <v>0</v>
      </c>
      <c r="I1286" s="9">
        <v>0</v>
      </c>
      <c r="J1286" s="9">
        <v>0</v>
      </c>
      <c r="K1286">
        <v>0</v>
      </c>
      <c r="L1286" s="9">
        <v>0</v>
      </c>
      <c r="M1286" s="19">
        <v>0</v>
      </c>
      <c r="N1286" s="19">
        <v>1</v>
      </c>
      <c r="O1286" s="19">
        <v>0</v>
      </c>
      <c r="P1286" s="19">
        <v>0</v>
      </c>
      <c r="Q1286" s="19">
        <f t="shared" si="120"/>
        <v>0</v>
      </c>
      <c r="R1286" s="3">
        <f t="shared" si="121"/>
        <v>0.45226701686664544</v>
      </c>
      <c r="S1286" s="3">
        <f t="shared" si="122"/>
        <v>3.2894736842105261E-2</v>
      </c>
      <c r="T1286" s="9">
        <f t="shared" si="123"/>
        <v>0</v>
      </c>
      <c r="U1286" s="9">
        <f t="shared" si="124"/>
        <v>1</v>
      </c>
      <c r="V1286" s="9">
        <f t="shared" si="125"/>
        <v>1</v>
      </c>
    </row>
    <row r="1287" spans="1:22" x14ac:dyDescent="0.25">
      <c r="A1287" t="s">
        <v>4089</v>
      </c>
      <c r="B1287" s="32" t="s">
        <v>2358</v>
      </c>
      <c r="C1287" t="s">
        <v>202</v>
      </c>
      <c r="D1287" t="s">
        <v>109</v>
      </c>
      <c r="E1287" s="9">
        <v>1</v>
      </c>
      <c r="F1287" s="9">
        <v>4</v>
      </c>
      <c r="G1287" s="9">
        <v>1</v>
      </c>
      <c r="H1287" s="9">
        <v>0</v>
      </c>
      <c r="I1287" s="9">
        <v>0</v>
      </c>
      <c r="J1287" s="9">
        <v>0</v>
      </c>
      <c r="K1287">
        <v>0</v>
      </c>
      <c r="L1287" s="9">
        <v>0</v>
      </c>
      <c r="M1287" s="19">
        <v>0</v>
      </c>
      <c r="N1287" s="19">
        <v>1</v>
      </c>
      <c r="O1287" s="19">
        <v>0</v>
      </c>
      <c r="P1287" s="19">
        <v>0</v>
      </c>
      <c r="Q1287" s="19">
        <f t="shared" si="120"/>
        <v>0</v>
      </c>
      <c r="R1287" s="3">
        <f t="shared" si="121"/>
        <v>1.164500152881315</v>
      </c>
      <c r="S1287" s="3">
        <f t="shared" si="122"/>
        <v>5.7565789473684216E-2</v>
      </c>
      <c r="T1287" s="9">
        <f t="shared" si="123"/>
        <v>0</v>
      </c>
      <c r="U1287" s="9">
        <f t="shared" si="124"/>
        <v>4</v>
      </c>
      <c r="V1287" s="9">
        <f t="shared" si="125"/>
        <v>2</v>
      </c>
    </row>
    <row r="1288" spans="1:22" x14ac:dyDescent="0.25">
      <c r="A1288" t="s">
        <v>3981</v>
      </c>
      <c r="B1288" s="32" t="s">
        <v>2369</v>
      </c>
      <c r="C1288" t="s">
        <v>202</v>
      </c>
      <c r="D1288" t="s">
        <v>109</v>
      </c>
      <c r="E1288" s="9">
        <v>5</v>
      </c>
      <c r="F1288" s="9">
        <v>5</v>
      </c>
      <c r="G1288" s="9">
        <v>6</v>
      </c>
      <c r="H1288" s="9">
        <v>1</v>
      </c>
      <c r="I1288" s="9">
        <v>0</v>
      </c>
      <c r="J1288" s="9">
        <v>0</v>
      </c>
      <c r="K1288">
        <v>1.4</v>
      </c>
      <c r="L1288" s="9">
        <v>0</v>
      </c>
      <c r="M1288" s="19">
        <v>0</v>
      </c>
      <c r="N1288" s="19">
        <v>6</v>
      </c>
      <c r="O1288" s="19">
        <v>0</v>
      </c>
      <c r="P1288" s="19">
        <v>0</v>
      </c>
      <c r="Q1288" s="19">
        <f t="shared" si="120"/>
        <v>1.4</v>
      </c>
      <c r="R1288" s="3">
        <f t="shared" si="121"/>
        <v>2.6171925740565918</v>
      </c>
      <c r="S1288" s="3">
        <f t="shared" si="122"/>
        <v>0.1337719298245614</v>
      </c>
      <c r="T1288" s="9">
        <f t="shared" si="123"/>
        <v>0</v>
      </c>
      <c r="U1288" s="9">
        <f t="shared" si="124"/>
        <v>6</v>
      </c>
      <c r="V1288" s="9">
        <f t="shared" si="125"/>
        <v>3</v>
      </c>
    </row>
    <row r="1289" spans="1:22" x14ac:dyDescent="0.25">
      <c r="A1289" t="s">
        <v>3955</v>
      </c>
      <c r="B1289" s="32" t="s">
        <v>2324</v>
      </c>
      <c r="C1289" t="s">
        <v>202</v>
      </c>
      <c r="D1289" t="s">
        <v>113</v>
      </c>
      <c r="E1289" s="9">
        <v>7</v>
      </c>
      <c r="F1289" s="9">
        <v>2</v>
      </c>
      <c r="G1289" s="9">
        <v>0</v>
      </c>
      <c r="H1289" s="9">
        <v>0</v>
      </c>
      <c r="I1289" s="9">
        <v>0</v>
      </c>
      <c r="J1289" s="9">
        <v>0</v>
      </c>
      <c r="K1289">
        <v>0</v>
      </c>
      <c r="L1289" s="9">
        <v>0</v>
      </c>
      <c r="M1289" s="19">
        <v>0</v>
      </c>
      <c r="N1289" s="19">
        <v>5</v>
      </c>
      <c r="O1289" s="19">
        <v>0</v>
      </c>
      <c r="P1289" s="19">
        <v>0</v>
      </c>
      <c r="Q1289" s="19">
        <f t="shared" si="120"/>
        <v>0</v>
      </c>
      <c r="R1289" s="3">
        <f t="shared" si="121"/>
        <v>2.3677121037112192</v>
      </c>
      <c r="S1289" s="3">
        <f t="shared" si="122"/>
        <v>0.15350877192982457</v>
      </c>
      <c r="T1289" s="9">
        <f t="shared" si="123"/>
        <v>0</v>
      </c>
      <c r="U1289" s="9">
        <f t="shared" si="124"/>
        <v>7</v>
      </c>
      <c r="V1289" s="9">
        <f t="shared" si="125"/>
        <v>3</v>
      </c>
    </row>
    <row r="1290" spans="1:22" x14ac:dyDescent="0.25">
      <c r="A1290" t="s">
        <v>4197</v>
      </c>
      <c r="B1290" s="32" t="s">
        <v>2333</v>
      </c>
      <c r="C1290" t="s">
        <v>202</v>
      </c>
      <c r="D1290" t="s">
        <v>113</v>
      </c>
      <c r="E1290" s="9">
        <v>3</v>
      </c>
      <c r="F1290" s="9">
        <v>0</v>
      </c>
      <c r="G1290" s="9">
        <v>0</v>
      </c>
      <c r="H1290" s="9">
        <v>0</v>
      </c>
      <c r="I1290" s="9">
        <v>0</v>
      </c>
      <c r="J1290" s="9">
        <v>0</v>
      </c>
      <c r="K1290">
        <v>0</v>
      </c>
      <c r="L1290" s="9">
        <v>0</v>
      </c>
      <c r="M1290" s="19">
        <v>0</v>
      </c>
      <c r="N1290" s="19">
        <v>1</v>
      </c>
      <c r="O1290" s="19">
        <v>0</v>
      </c>
      <c r="P1290" s="19">
        <v>0</v>
      </c>
      <c r="Q1290" s="19">
        <f t="shared" si="120"/>
        <v>0</v>
      </c>
      <c r="R1290" s="3">
        <f t="shared" si="121"/>
        <v>0.88762536459859454</v>
      </c>
      <c r="S1290" s="3">
        <f t="shared" si="122"/>
        <v>6.5789473684210523E-2</v>
      </c>
      <c r="T1290" s="9">
        <f t="shared" si="123"/>
        <v>0</v>
      </c>
      <c r="U1290" s="9">
        <f t="shared" si="124"/>
        <v>3</v>
      </c>
      <c r="V1290" s="9">
        <f t="shared" si="125"/>
        <v>1</v>
      </c>
    </row>
    <row r="1291" spans="1:22" x14ac:dyDescent="0.25">
      <c r="A1291" t="s">
        <v>4036</v>
      </c>
      <c r="B1291" s="32" t="s">
        <v>2340</v>
      </c>
      <c r="C1291" t="s">
        <v>202</v>
      </c>
      <c r="D1291" t="s">
        <v>113</v>
      </c>
      <c r="E1291" s="9">
        <v>6</v>
      </c>
      <c r="F1291" s="9">
        <v>0</v>
      </c>
      <c r="G1291" s="9">
        <v>0</v>
      </c>
      <c r="H1291" s="9">
        <v>0</v>
      </c>
      <c r="I1291" s="9">
        <v>0</v>
      </c>
      <c r="J1291" s="9">
        <v>0</v>
      </c>
      <c r="K1291">
        <v>0</v>
      </c>
      <c r="L1291" s="9">
        <v>0</v>
      </c>
      <c r="M1291" s="19">
        <v>0</v>
      </c>
      <c r="N1291" s="19">
        <v>3</v>
      </c>
      <c r="O1291" s="19">
        <v>0</v>
      </c>
      <c r="P1291" s="19">
        <v>0</v>
      </c>
      <c r="Q1291" s="19">
        <f t="shared" si="120"/>
        <v>0</v>
      </c>
      <c r="R1291" s="3">
        <f t="shared" si="121"/>
        <v>1.864744681524183</v>
      </c>
      <c r="S1291" s="3">
        <f t="shared" si="122"/>
        <v>0.1480263157894737</v>
      </c>
      <c r="T1291" s="9">
        <f t="shared" si="123"/>
        <v>0</v>
      </c>
      <c r="U1291" s="9">
        <f t="shared" si="124"/>
        <v>6</v>
      </c>
      <c r="V1291" s="9">
        <f t="shared" si="125"/>
        <v>2</v>
      </c>
    </row>
    <row r="1292" spans="1:22" x14ac:dyDescent="0.25">
      <c r="A1292" t="s">
        <v>3974</v>
      </c>
      <c r="B1292" s="32" t="s">
        <v>2349</v>
      </c>
      <c r="C1292" t="s">
        <v>202</v>
      </c>
      <c r="D1292" t="s">
        <v>113</v>
      </c>
      <c r="E1292" s="9">
        <v>11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>
        <v>0</v>
      </c>
      <c r="L1292" s="9">
        <v>0</v>
      </c>
      <c r="M1292" s="19">
        <v>0</v>
      </c>
      <c r="N1292" s="19">
        <v>9</v>
      </c>
      <c r="O1292" s="19">
        <v>0</v>
      </c>
      <c r="P1292" s="19">
        <v>0</v>
      </c>
      <c r="Q1292" s="19">
        <f t="shared" si="120"/>
        <v>0</v>
      </c>
      <c r="R1292" s="3">
        <f t="shared" si="121"/>
        <v>3.9157800414902435</v>
      </c>
      <c r="S1292" s="3">
        <f t="shared" si="122"/>
        <v>0.32894736842105265</v>
      </c>
      <c r="T1292" s="9">
        <f t="shared" si="123"/>
        <v>0</v>
      </c>
      <c r="U1292" s="9">
        <f t="shared" si="124"/>
        <v>11</v>
      </c>
      <c r="V1292" s="9">
        <f t="shared" si="125"/>
        <v>5</v>
      </c>
    </row>
    <row r="1293" spans="1:22" x14ac:dyDescent="0.25">
      <c r="A1293" t="s">
        <v>3946</v>
      </c>
      <c r="B1293" s="32" t="s">
        <v>2361</v>
      </c>
      <c r="C1293" t="s">
        <v>202</v>
      </c>
      <c r="D1293" t="s">
        <v>113</v>
      </c>
      <c r="E1293" s="9">
        <v>19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>
        <v>0</v>
      </c>
      <c r="L1293" s="9">
        <v>0</v>
      </c>
      <c r="M1293" s="19">
        <v>0</v>
      </c>
      <c r="N1293" s="19">
        <v>10</v>
      </c>
      <c r="O1293" s="19">
        <v>0</v>
      </c>
      <c r="P1293" s="19">
        <v>0</v>
      </c>
      <c r="Q1293" s="19">
        <f t="shared" si="120"/>
        <v>0</v>
      </c>
      <c r="R1293" s="3">
        <f t="shared" si="121"/>
        <v>5.961365513695565</v>
      </c>
      <c r="S1293" s="3">
        <f t="shared" si="122"/>
        <v>0.47697368421052633</v>
      </c>
      <c r="T1293" s="9">
        <f t="shared" si="123"/>
        <v>0</v>
      </c>
      <c r="U1293" s="9">
        <f t="shared" si="124"/>
        <v>19</v>
      </c>
      <c r="V1293" s="9">
        <f t="shared" si="125"/>
        <v>8</v>
      </c>
    </row>
    <row r="1294" spans="1:22" x14ac:dyDescent="0.25">
      <c r="A1294" t="s">
        <v>3946</v>
      </c>
      <c r="B1294" s="32" t="s">
        <v>2361</v>
      </c>
      <c r="C1294" t="s">
        <v>202</v>
      </c>
      <c r="D1294" t="s">
        <v>106</v>
      </c>
      <c r="E1294" s="9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>
        <v>0</v>
      </c>
      <c r="L1294" s="9">
        <v>0</v>
      </c>
      <c r="M1294" s="19">
        <v>0</v>
      </c>
      <c r="N1294" s="19">
        <v>0</v>
      </c>
      <c r="O1294" s="19">
        <v>0</v>
      </c>
      <c r="P1294" s="19">
        <v>1</v>
      </c>
      <c r="Q1294" s="19">
        <f t="shared" si="120"/>
        <v>0</v>
      </c>
      <c r="R1294" s="3">
        <f t="shared" si="121"/>
        <v>0.28867513459481287</v>
      </c>
      <c r="S1294" s="3">
        <f t="shared" si="122"/>
        <v>3.2894736842105261E-2</v>
      </c>
      <c r="T1294" s="9">
        <f t="shared" si="123"/>
        <v>0</v>
      </c>
      <c r="U1294" s="9">
        <f t="shared" si="124"/>
        <v>1</v>
      </c>
      <c r="V1294" s="9">
        <f t="shared" si="125"/>
        <v>0</v>
      </c>
    </row>
    <row r="1295" spans="1:22" x14ac:dyDescent="0.25">
      <c r="A1295" t="s">
        <v>4042</v>
      </c>
      <c r="B1295" s="32" t="s">
        <v>2328</v>
      </c>
      <c r="C1295" t="s">
        <v>202</v>
      </c>
      <c r="D1295" t="s">
        <v>113</v>
      </c>
      <c r="E1295" s="9">
        <v>4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>
        <v>0</v>
      </c>
      <c r="L1295" s="9">
        <v>0</v>
      </c>
      <c r="M1295" s="19">
        <v>0</v>
      </c>
      <c r="N1295" s="19">
        <v>5</v>
      </c>
      <c r="O1295" s="19">
        <v>0</v>
      </c>
      <c r="P1295" s="19">
        <v>0</v>
      </c>
      <c r="Q1295" s="19">
        <f t="shared" si="120"/>
        <v>0</v>
      </c>
      <c r="R1295" s="3">
        <f t="shared" si="121"/>
        <v>1.764549903980152</v>
      </c>
      <c r="S1295" s="3">
        <f t="shared" si="122"/>
        <v>0.1480263157894737</v>
      </c>
      <c r="T1295" s="9">
        <f t="shared" si="123"/>
        <v>0</v>
      </c>
      <c r="U1295" s="9">
        <f t="shared" si="124"/>
        <v>5</v>
      </c>
      <c r="V1295" s="9">
        <f t="shared" si="125"/>
        <v>2</v>
      </c>
    </row>
    <row r="1296" spans="1:22" x14ac:dyDescent="0.25">
      <c r="A1296" t="s">
        <v>4180</v>
      </c>
      <c r="B1296" s="32" t="s">
        <v>2336</v>
      </c>
      <c r="C1296" t="s">
        <v>202</v>
      </c>
      <c r="D1296" t="s">
        <v>113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>
        <v>0</v>
      </c>
      <c r="L1296" s="9">
        <v>0</v>
      </c>
      <c r="M1296" s="19">
        <v>0</v>
      </c>
      <c r="N1296" s="19">
        <v>1</v>
      </c>
      <c r="O1296" s="19">
        <v>0</v>
      </c>
      <c r="P1296" s="19">
        <v>1</v>
      </c>
      <c r="Q1296" s="19">
        <f t="shared" si="120"/>
        <v>0</v>
      </c>
      <c r="R1296" s="3">
        <f t="shared" si="121"/>
        <v>0.38924947208076149</v>
      </c>
      <c r="S1296" s="3">
        <f t="shared" si="122"/>
        <v>3.2894736842105261E-2</v>
      </c>
      <c r="T1296" s="9">
        <f t="shared" si="123"/>
        <v>0</v>
      </c>
      <c r="U1296" s="9">
        <f t="shared" si="124"/>
        <v>1</v>
      </c>
      <c r="V1296" s="9">
        <f t="shared" si="125"/>
        <v>1</v>
      </c>
    </row>
    <row r="1297" spans="1:22" x14ac:dyDescent="0.25">
      <c r="A1297" t="s">
        <v>3991</v>
      </c>
      <c r="B1297" s="32" t="s">
        <v>2344</v>
      </c>
      <c r="C1297" t="s">
        <v>202</v>
      </c>
      <c r="D1297" t="s">
        <v>113</v>
      </c>
      <c r="E1297" s="9">
        <v>3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>
        <v>0</v>
      </c>
      <c r="L1297" s="9">
        <v>0</v>
      </c>
      <c r="M1297" s="19">
        <v>0</v>
      </c>
      <c r="N1297" s="19">
        <v>1</v>
      </c>
      <c r="O1297" s="19">
        <v>0</v>
      </c>
      <c r="P1297" s="19">
        <v>0</v>
      </c>
      <c r="Q1297" s="19">
        <f t="shared" si="120"/>
        <v>0</v>
      </c>
      <c r="R1297" s="3">
        <f t="shared" si="121"/>
        <v>0.88762536459859454</v>
      </c>
      <c r="S1297" s="3">
        <f t="shared" si="122"/>
        <v>6.5789473684210523E-2</v>
      </c>
      <c r="T1297" s="9">
        <f t="shared" si="123"/>
        <v>0</v>
      </c>
      <c r="U1297" s="9">
        <f t="shared" si="124"/>
        <v>3</v>
      </c>
      <c r="V1297" s="9">
        <f t="shared" si="125"/>
        <v>1</v>
      </c>
    </row>
    <row r="1298" spans="1:22" x14ac:dyDescent="0.25">
      <c r="A1298" t="s">
        <v>3977</v>
      </c>
      <c r="B1298" s="32" t="s">
        <v>2355</v>
      </c>
      <c r="C1298" t="s">
        <v>202</v>
      </c>
      <c r="D1298" t="s">
        <v>113</v>
      </c>
      <c r="E1298" s="9">
        <v>4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>
        <v>0</v>
      </c>
      <c r="L1298" s="9">
        <v>0</v>
      </c>
      <c r="M1298" s="19">
        <v>0</v>
      </c>
      <c r="N1298" s="19">
        <v>2</v>
      </c>
      <c r="O1298" s="19">
        <v>0</v>
      </c>
      <c r="P1298" s="19">
        <v>0</v>
      </c>
      <c r="Q1298" s="19">
        <f t="shared" si="120"/>
        <v>0</v>
      </c>
      <c r="R1298" s="3">
        <f t="shared" si="121"/>
        <v>1.243163121016122</v>
      </c>
      <c r="S1298" s="3">
        <f t="shared" si="122"/>
        <v>9.8684210526315791E-2</v>
      </c>
      <c r="T1298" s="9">
        <f t="shared" si="123"/>
        <v>0</v>
      </c>
      <c r="U1298" s="9">
        <f t="shared" si="124"/>
        <v>4</v>
      </c>
      <c r="V1298" s="9">
        <f t="shared" si="125"/>
        <v>2</v>
      </c>
    </row>
    <row r="1299" spans="1:22" x14ac:dyDescent="0.25">
      <c r="A1299" t="s">
        <v>3896</v>
      </c>
      <c r="B1299" s="32" t="s">
        <v>2366</v>
      </c>
      <c r="C1299" t="s">
        <v>202</v>
      </c>
      <c r="D1299" t="s">
        <v>113</v>
      </c>
      <c r="E1299" s="9">
        <v>11</v>
      </c>
      <c r="F1299" s="9">
        <v>1</v>
      </c>
      <c r="G1299" s="9">
        <v>0</v>
      </c>
      <c r="H1299" s="9">
        <v>0</v>
      </c>
      <c r="I1299" s="9">
        <v>6</v>
      </c>
      <c r="J1299" s="9">
        <v>0</v>
      </c>
      <c r="K1299">
        <v>1.4</v>
      </c>
      <c r="L1299" s="9">
        <v>0</v>
      </c>
      <c r="M1299" s="19">
        <v>0</v>
      </c>
      <c r="N1299" s="19">
        <v>10</v>
      </c>
      <c r="O1299" s="19">
        <v>0</v>
      </c>
      <c r="P1299" s="19">
        <v>0</v>
      </c>
      <c r="Q1299" s="19">
        <f t="shared" si="120"/>
        <v>1.4</v>
      </c>
      <c r="R1299" s="3">
        <f t="shared" si="121"/>
        <v>4.1333455522791054</v>
      </c>
      <c r="S1299" s="3">
        <f t="shared" si="122"/>
        <v>0.19342105263157897</v>
      </c>
      <c r="T1299" s="9">
        <f t="shared" si="123"/>
        <v>0</v>
      </c>
      <c r="U1299" s="9">
        <f t="shared" si="124"/>
        <v>11</v>
      </c>
      <c r="V1299" s="9">
        <f t="shared" si="125"/>
        <v>5</v>
      </c>
    </row>
    <row r="1300" spans="1:22" x14ac:dyDescent="0.25">
      <c r="A1300" t="s">
        <v>4035</v>
      </c>
      <c r="B1300" s="32" t="s">
        <v>2326</v>
      </c>
      <c r="C1300" t="s">
        <v>202</v>
      </c>
      <c r="D1300" t="s">
        <v>2214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>
        <v>0</v>
      </c>
      <c r="L1300" s="9">
        <v>0</v>
      </c>
      <c r="M1300" s="19">
        <v>0</v>
      </c>
      <c r="N1300" s="19">
        <v>1</v>
      </c>
      <c r="O1300" s="19">
        <v>0</v>
      </c>
      <c r="P1300" s="19">
        <v>0</v>
      </c>
      <c r="Q1300" s="19">
        <f t="shared" si="120"/>
        <v>0</v>
      </c>
      <c r="R1300" s="3">
        <f t="shared" si="121"/>
        <v>0.28867513459481287</v>
      </c>
      <c r="S1300" s="3">
        <f t="shared" si="122"/>
        <v>3.2894736842105261E-2</v>
      </c>
      <c r="T1300" s="9">
        <f t="shared" si="123"/>
        <v>0</v>
      </c>
      <c r="U1300" s="9">
        <f t="shared" si="124"/>
        <v>1</v>
      </c>
      <c r="V1300" s="9">
        <f t="shared" si="125"/>
        <v>0</v>
      </c>
    </row>
    <row r="1301" spans="1:22" x14ac:dyDescent="0.25">
      <c r="A1301" t="s">
        <v>5623</v>
      </c>
      <c r="B1301" s="32" t="s">
        <v>5624</v>
      </c>
      <c r="C1301" t="s">
        <v>202</v>
      </c>
      <c r="D1301" t="s">
        <v>108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>
        <v>0</v>
      </c>
      <c r="L1301" s="9">
        <v>0</v>
      </c>
      <c r="M1301" s="19">
        <v>0</v>
      </c>
      <c r="N1301" s="19">
        <v>0</v>
      </c>
      <c r="O1301" s="19">
        <v>1</v>
      </c>
      <c r="P1301" s="19">
        <v>0</v>
      </c>
      <c r="Q1301" s="19">
        <f t="shared" si="120"/>
        <v>0</v>
      </c>
      <c r="R1301" s="3">
        <f t="shared" si="121"/>
        <v>0.28867513459481287</v>
      </c>
      <c r="S1301" s="3">
        <f t="shared" si="122"/>
        <v>3.2894736842105261E-2</v>
      </c>
      <c r="T1301" s="9">
        <f t="shared" si="123"/>
        <v>0</v>
      </c>
      <c r="U1301" s="9">
        <f t="shared" si="124"/>
        <v>1</v>
      </c>
      <c r="V1301" s="9">
        <f t="shared" si="125"/>
        <v>0</v>
      </c>
    </row>
    <row r="1302" spans="1:22" x14ac:dyDescent="0.25">
      <c r="A1302" t="s">
        <v>3893</v>
      </c>
      <c r="B1302" s="32" t="s">
        <v>2342</v>
      </c>
      <c r="C1302" t="s">
        <v>202</v>
      </c>
      <c r="D1302" t="s">
        <v>108</v>
      </c>
      <c r="E1302" s="9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>
        <v>0</v>
      </c>
      <c r="L1302" s="9">
        <v>0</v>
      </c>
      <c r="M1302" s="19">
        <v>0</v>
      </c>
      <c r="N1302" s="19">
        <v>0</v>
      </c>
      <c r="O1302" s="19">
        <v>3</v>
      </c>
      <c r="P1302" s="19">
        <v>0</v>
      </c>
      <c r="Q1302" s="19">
        <f t="shared" si="120"/>
        <v>0</v>
      </c>
      <c r="R1302" s="3">
        <f t="shared" si="121"/>
        <v>0.8660254037844386</v>
      </c>
      <c r="S1302" s="3">
        <f t="shared" si="122"/>
        <v>9.8684210526315791E-2</v>
      </c>
      <c r="T1302" s="9">
        <f t="shared" si="123"/>
        <v>0</v>
      </c>
      <c r="U1302" s="9">
        <f t="shared" si="124"/>
        <v>3</v>
      </c>
      <c r="V1302" s="9">
        <f t="shared" si="125"/>
        <v>1</v>
      </c>
    </row>
    <row r="1303" spans="1:22" x14ac:dyDescent="0.25">
      <c r="A1303" t="s">
        <v>4144</v>
      </c>
      <c r="B1303" s="32" t="s">
        <v>2353</v>
      </c>
      <c r="C1303" t="s">
        <v>202</v>
      </c>
      <c r="D1303" t="s">
        <v>108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>
        <v>0</v>
      </c>
      <c r="L1303" s="9">
        <v>0</v>
      </c>
      <c r="M1303" s="19">
        <v>0</v>
      </c>
      <c r="N1303" s="19">
        <v>0</v>
      </c>
      <c r="O1303" s="19">
        <v>4</v>
      </c>
      <c r="P1303" s="19">
        <v>4</v>
      </c>
      <c r="Q1303" s="19">
        <f t="shared" si="120"/>
        <v>0</v>
      </c>
      <c r="R1303" s="3">
        <f t="shared" si="121"/>
        <v>1.556997888323046</v>
      </c>
      <c r="S1303" s="3">
        <f t="shared" si="122"/>
        <v>0.13157894736842105</v>
      </c>
      <c r="T1303" s="9">
        <f t="shared" si="123"/>
        <v>0</v>
      </c>
      <c r="U1303" s="9">
        <f t="shared" si="124"/>
        <v>4</v>
      </c>
      <c r="V1303" s="9">
        <f t="shared" si="125"/>
        <v>2</v>
      </c>
    </row>
    <row r="1304" spans="1:22" x14ac:dyDescent="0.25">
      <c r="A1304" t="s">
        <v>4144</v>
      </c>
      <c r="B1304" s="32" t="s">
        <v>2353</v>
      </c>
      <c r="C1304" t="s">
        <v>202</v>
      </c>
      <c r="D1304" t="s">
        <v>2214</v>
      </c>
      <c r="E1304" s="9">
        <v>5</v>
      </c>
      <c r="F1304" s="9">
        <v>1</v>
      </c>
      <c r="G1304" s="9">
        <v>1</v>
      </c>
      <c r="H1304" s="9">
        <v>0</v>
      </c>
      <c r="I1304" s="9">
        <v>0</v>
      </c>
      <c r="J1304" s="9">
        <v>0</v>
      </c>
      <c r="K1304">
        <v>0</v>
      </c>
      <c r="L1304" s="9">
        <v>0</v>
      </c>
      <c r="M1304" s="19">
        <v>0</v>
      </c>
      <c r="N1304" s="19">
        <v>2</v>
      </c>
      <c r="O1304" s="19">
        <v>0</v>
      </c>
      <c r="P1304" s="19">
        <v>0</v>
      </c>
      <c r="Q1304" s="19">
        <f t="shared" si="120"/>
        <v>0</v>
      </c>
      <c r="R1304" s="3">
        <f t="shared" si="121"/>
        <v>1.4847711791873706</v>
      </c>
      <c r="S1304" s="3">
        <f t="shared" si="122"/>
        <v>7.401315789473685E-2</v>
      </c>
      <c r="T1304" s="9">
        <f t="shared" si="123"/>
        <v>0</v>
      </c>
      <c r="U1304" s="9">
        <f t="shared" si="124"/>
        <v>5</v>
      </c>
      <c r="V1304" s="9">
        <f t="shared" si="125"/>
        <v>2</v>
      </c>
    </row>
    <row r="1305" spans="1:22" x14ac:dyDescent="0.25">
      <c r="A1305" t="s">
        <v>3928</v>
      </c>
      <c r="B1305" s="32" t="s">
        <v>2364</v>
      </c>
      <c r="C1305" t="s">
        <v>202</v>
      </c>
      <c r="D1305" t="s">
        <v>108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>
        <v>0</v>
      </c>
      <c r="L1305" s="9">
        <v>0</v>
      </c>
      <c r="M1305" s="19">
        <v>0</v>
      </c>
      <c r="N1305" s="19">
        <v>0</v>
      </c>
      <c r="O1305" s="19">
        <v>1</v>
      </c>
      <c r="P1305" s="19">
        <v>2</v>
      </c>
      <c r="Q1305" s="19">
        <f t="shared" si="120"/>
        <v>0</v>
      </c>
      <c r="R1305" s="3">
        <f t="shared" si="121"/>
        <v>0.62158156050806102</v>
      </c>
      <c r="S1305" s="3">
        <f t="shared" si="122"/>
        <v>4.9342105263157895E-2</v>
      </c>
      <c r="T1305" s="9">
        <f t="shared" si="123"/>
        <v>0</v>
      </c>
      <c r="U1305" s="9">
        <f t="shared" si="124"/>
        <v>2</v>
      </c>
      <c r="V1305" s="9">
        <f t="shared" si="125"/>
        <v>1</v>
      </c>
    </row>
    <row r="1306" spans="1:22" x14ac:dyDescent="0.25">
      <c r="A1306" t="s">
        <v>3928</v>
      </c>
      <c r="B1306" s="32" t="s">
        <v>2364</v>
      </c>
      <c r="C1306" t="s">
        <v>202</v>
      </c>
      <c r="D1306" t="s">
        <v>2214</v>
      </c>
      <c r="E1306" s="9">
        <v>2</v>
      </c>
      <c r="F1306" s="9">
        <v>3</v>
      </c>
      <c r="G1306" s="9">
        <v>3</v>
      </c>
      <c r="H1306" s="9">
        <v>0</v>
      </c>
      <c r="I1306" s="9">
        <v>0</v>
      </c>
      <c r="J1306" s="9">
        <v>0</v>
      </c>
      <c r="K1306">
        <v>0</v>
      </c>
      <c r="L1306" s="9">
        <v>0</v>
      </c>
      <c r="M1306" s="19">
        <v>0</v>
      </c>
      <c r="N1306" s="19">
        <v>1</v>
      </c>
      <c r="O1306" s="19">
        <v>0</v>
      </c>
      <c r="P1306" s="19">
        <v>0</v>
      </c>
      <c r="Q1306" s="19">
        <f t="shared" si="120"/>
        <v>0</v>
      </c>
      <c r="R1306" s="3">
        <f t="shared" si="121"/>
        <v>1.2154310870109943</v>
      </c>
      <c r="S1306" s="3">
        <f t="shared" si="122"/>
        <v>7.401315789473685E-2</v>
      </c>
      <c r="T1306" s="9">
        <f t="shared" si="123"/>
        <v>0</v>
      </c>
      <c r="U1306" s="9">
        <f t="shared" si="124"/>
        <v>3</v>
      </c>
      <c r="V1306" s="9">
        <f t="shared" si="125"/>
        <v>2</v>
      </c>
    </row>
    <row r="1307" spans="1:22" x14ac:dyDescent="0.25">
      <c r="A1307" t="s">
        <v>3628</v>
      </c>
      <c r="B1307" s="32" t="s">
        <v>1716</v>
      </c>
      <c r="C1307" t="s">
        <v>202</v>
      </c>
      <c r="D1307" t="s">
        <v>2214</v>
      </c>
      <c r="E1307" s="9">
        <v>0</v>
      </c>
      <c r="F1307" s="9">
        <v>0</v>
      </c>
      <c r="G1307" s="9">
        <v>1</v>
      </c>
      <c r="H1307" s="9">
        <v>0</v>
      </c>
      <c r="I1307" s="9">
        <v>0</v>
      </c>
      <c r="J1307" s="9">
        <v>0</v>
      </c>
      <c r="K1307">
        <v>0</v>
      </c>
      <c r="L1307" s="9">
        <v>0</v>
      </c>
      <c r="M1307" s="19">
        <v>0</v>
      </c>
      <c r="N1307" s="19">
        <v>0</v>
      </c>
      <c r="O1307" s="19">
        <v>0</v>
      </c>
      <c r="P1307" s="19">
        <v>0</v>
      </c>
      <c r="Q1307" s="19">
        <f t="shared" si="120"/>
        <v>0</v>
      </c>
      <c r="R1307" s="3">
        <f t="shared" si="121"/>
        <v>0.28867513459481287</v>
      </c>
      <c r="S1307" s="3">
        <f t="shared" si="122"/>
        <v>3.2894736842105261E-2</v>
      </c>
      <c r="T1307" s="9">
        <f t="shared" si="123"/>
        <v>0</v>
      </c>
      <c r="U1307" s="9">
        <f t="shared" si="124"/>
        <v>1</v>
      </c>
      <c r="V1307" s="9">
        <f t="shared" si="125"/>
        <v>0</v>
      </c>
    </row>
    <row r="1308" spans="1:22" x14ac:dyDescent="0.25">
      <c r="A1308" t="s">
        <v>3813</v>
      </c>
      <c r="B1308" s="32" t="s">
        <v>2357</v>
      </c>
      <c r="C1308" t="s">
        <v>202</v>
      </c>
      <c r="D1308" t="s">
        <v>108</v>
      </c>
      <c r="E1308" s="9">
        <v>0</v>
      </c>
      <c r="F1308" s="9">
        <v>0</v>
      </c>
      <c r="G1308" s="9">
        <v>2</v>
      </c>
      <c r="H1308" s="9">
        <v>0</v>
      </c>
      <c r="I1308" s="9">
        <v>0</v>
      </c>
      <c r="J1308" s="9">
        <v>0</v>
      </c>
      <c r="K1308">
        <v>0</v>
      </c>
      <c r="L1308" s="9">
        <v>0</v>
      </c>
      <c r="M1308" s="19">
        <v>1</v>
      </c>
      <c r="N1308" s="19">
        <v>0</v>
      </c>
      <c r="O1308" s="19">
        <v>0</v>
      </c>
      <c r="P1308" s="19">
        <v>2</v>
      </c>
      <c r="Q1308" s="19">
        <f t="shared" si="120"/>
        <v>0</v>
      </c>
      <c r="R1308" s="3">
        <f t="shared" si="121"/>
        <v>0.79296146109875909</v>
      </c>
      <c r="S1308" s="3">
        <f t="shared" si="122"/>
        <v>5.4824561403508776E-2</v>
      </c>
      <c r="T1308" s="9">
        <f t="shared" si="123"/>
        <v>0</v>
      </c>
      <c r="U1308" s="9">
        <f t="shared" si="124"/>
        <v>2</v>
      </c>
      <c r="V1308" s="9">
        <f t="shared" si="125"/>
        <v>1</v>
      </c>
    </row>
    <row r="1309" spans="1:22" x14ac:dyDescent="0.25">
      <c r="A1309" t="s">
        <v>3813</v>
      </c>
      <c r="B1309" s="32" t="s">
        <v>2357</v>
      </c>
      <c r="C1309" t="s">
        <v>202</v>
      </c>
      <c r="D1309" t="s">
        <v>2214</v>
      </c>
      <c r="E1309" s="9">
        <v>7</v>
      </c>
      <c r="F1309" s="9">
        <v>6</v>
      </c>
      <c r="G1309" s="9">
        <v>1</v>
      </c>
      <c r="H1309" s="9">
        <v>0</v>
      </c>
      <c r="I1309" s="9">
        <v>0</v>
      </c>
      <c r="J1309" s="9">
        <v>0</v>
      </c>
      <c r="K1309">
        <v>0</v>
      </c>
      <c r="L1309" s="9">
        <v>0</v>
      </c>
      <c r="M1309" s="19">
        <v>0</v>
      </c>
      <c r="N1309" s="19">
        <v>0</v>
      </c>
      <c r="O1309" s="19">
        <v>0</v>
      </c>
      <c r="P1309" s="19">
        <v>0</v>
      </c>
      <c r="Q1309" s="19">
        <f t="shared" si="120"/>
        <v>0</v>
      </c>
      <c r="R1309" s="3">
        <f t="shared" si="121"/>
        <v>2.5166114784235836</v>
      </c>
      <c r="S1309" s="3">
        <f t="shared" si="122"/>
        <v>0.15350877192982457</v>
      </c>
      <c r="T1309" s="9">
        <f t="shared" si="123"/>
        <v>0</v>
      </c>
      <c r="U1309" s="9">
        <f t="shared" si="124"/>
        <v>7</v>
      </c>
      <c r="V1309" s="9">
        <f t="shared" si="125"/>
        <v>3</v>
      </c>
    </row>
    <row r="1310" spans="1:22" x14ac:dyDescent="0.25">
      <c r="A1310" t="s">
        <v>3999</v>
      </c>
      <c r="B1310" s="32" t="s">
        <v>2368</v>
      </c>
      <c r="C1310" t="s">
        <v>202</v>
      </c>
      <c r="D1310" t="s">
        <v>108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>
        <v>1.4</v>
      </c>
      <c r="L1310" s="9">
        <v>0</v>
      </c>
      <c r="M1310" s="19">
        <v>0</v>
      </c>
      <c r="N1310" s="19">
        <v>0</v>
      </c>
      <c r="O1310" s="19">
        <v>1</v>
      </c>
      <c r="P1310" s="19">
        <v>1</v>
      </c>
      <c r="Q1310" s="19">
        <f t="shared" si="120"/>
        <v>1.4</v>
      </c>
      <c r="R1310" s="3">
        <f t="shared" si="121"/>
        <v>0.52194275780418908</v>
      </c>
      <c r="S1310" s="3">
        <f t="shared" si="122"/>
        <v>3.7280701754385963E-2</v>
      </c>
      <c r="T1310" s="9">
        <f t="shared" si="123"/>
        <v>0</v>
      </c>
      <c r="U1310" s="9">
        <f t="shared" si="124"/>
        <v>1.4</v>
      </c>
      <c r="V1310" s="9">
        <f t="shared" si="125"/>
        <v>1</v>
      </c>
    </row>
    <row r="1311" spans="1:22" x14ac:dyDescent="0.25">
      <c r="A1311" t="s">
        <v>3999</v>
      </c>
      <c r="B1311" s="32" t="s">
        <v>2368</v>
      </c>
      <c r="C1311" t="s">
        <v>202</v>
      </c>
      <c r="D1311" t="s">
        <v>2214</v>
      </c>
      <c r="E1311" s="9">
        <v>6</v>
      </c>
      <c r="F1311" s="9">
        <v>5</v>
      </c>
      <c r="G1311" s="9">
        <v>2</v>
      </c>
      <c r="H1311" s="9">
        <v>0</v>
      </c>
      <c r="I1311" s="9">
        <v>0</v>
      </c>
      <c r="J1311" s="9">
        <v>0</v>
      </c>
      <c r="K1311">
        <v>0</v>
      </c>
      <c r="L1311" s="9">
        <v>0</v>
      </c>
      <c r="M1311" s="19">
        <v>0</v>
      </c>
      <c r="N1311" s="19">
        <v>0</v>
      </c>
      <c r="O1311" s="19">
        <v>0</v>
      </c>
      <c r="P1311" s="19">
        <v>0</v>
      </c>
      <c r="Q1311" s="19">
        <f t="shared" si="120"/>
        <v>0</v>
      </c>
      <c r="R1311" s="3">
        <f t="shared" si="121"/>
        <v>2.151461800448216</v>
      </c>
      <c r="S1311" s="3">
        <f t="shared" si="122"/>
        <v>0.14254385964912281</v>
      </c>
      <c r="T1311" s="9">
        <f t="shared" si="123"/>
        <v>0</v>
      </c>
      <c r="U1311" s="9">
        <f t="shared" si="124"/>
        <v>6</v>
      </c>
      <c r="V1311" s="9">
        <f t="shared" si="125"/>
        <v>3</v>
      </c>
    </row>
    <row r="1312" spans="1:22" x14ac:dyDescent="0.25">
      <c r="A1312" t="s">
        <v>3015</v>
      </c>
      <c r="B1312" s="32" t="s">
        <v>1785</v>
      </c>
      <c r="C1312" t="s">
        <v>202</v>
      </c>
      <c r="D1312" t="s">
        <v>119</v>
      </c>
      <c r="E1312" s="9">
        <v>0</v>
      </c>
      <c r="F1312" s="9">
        <v>0</v>
      </c>
      <c r="G1312" s="9">
        <v>0</v>
      </c>
      <c r="H1312" s="9">
        <v>1</v>
      </c>
      <c r="I1312" s="9">
        <v>1</v>
      </c>
      <c r="J1312" s="9">
        <v>0</v>
      </c>
      <c r="K1312">
        <v>4.1999999999999993</v>
      </c>
      <c r="L1312" s="9">
        <v>2.8</v>
      </c>
      <c r="M1312" s="19">
        <v>0</v>
      </c>
      <c r="N1312" s="19">
        <v>1</v>
      </c>
      <c r="O1312" s="19">
        <v>1</v>
      </c>
      <c r="P1312" s="19">
        <v>0</v>
      </c>
      <c r="Q1312" s="19">
        <f t="shared" si="120"/>
        <v>4.1999999999999993</v>
      </c>
      <c r="R1312" s="3">
        <f t="shared" si="121"/>
        <v>1.3279056191361391</v>
      </c>
      <c r="S1312" s="3">
        <f t="shared" si="122"/>
        <v>6.0307017543859649E-2</v>
      </c>
      <c r="T1312" s="9">
        <f t="shared" si="123"/>
        <v>0</v>
      </c>
      <c r="U1312" s="9">
        <f t="shared" si="124"/>
        <v>4.1999999999999993</v>
      </c>
      <c r="V1312" s="9">
        <f t="shared" si="125"/>
        <v>2</v>
      </c>
    </row>
    <row r="1313" spans="1:22" x14ac:dyDescent="0.25">
      <c r="A1313" t="s">
        <v>3015</v>
      </c>
      <c r="B1313" s="32" t="s">
        <v>1785</v>
      </c>
      <c r="C1313" t="s">
        <v>202</v>
      </c>
      <c r="D1313" t="s">
        <v>108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>
        <v>0</v>
      </c>
      <c r="L1313" s="9">
        <v>0</v>
      </c>
      <c r="M1313" s="19">
        <v>0</v>
      </c>
      <c r="N1313" s="19">
        <v>0</v>
      </c>
      <c r="O1313" s="19">
        <v>4</v>
      </c>
      <c r="P1313" s="19">
        <v>0</v>
      </c>
      <c r="Q1313" s="19">
        <f t="shared" si="120"/>
        <v>0</v>
      </c>
      <c r="R1313" s="3">
        <f t="shared" si="121"/>
        <v>1.1547005383792515</v>
      </c>
      <c r="S1313" s="3">
        <f t="shared" si="122"/>
        <v>0.13157894736842105</v>
      </c>
      <c r="T1313" s="9">
        <f t="shared" si="123"/>
        <v>0</v>
      </c>
      <c r="U1313" s="9">
        <f t="shared" si="124"/>
        <v>4</v>
      </c>
      <c r="V1313" s="9">
        <f t="shared" si="125"/>
        <v>2</v>
      </c>
    </row>
    <row r="1314" spans="1:22" x14ac:dyDescent="0.25">
      <c r="A1314" t="s">
        <v>3015</v>
      </c>
      <c r="B1314" s="32" t="s">
        <v>1785</v>
      </c>
      <c r="C1314" t="s">
        <v>202</v>
      </c>
      <c r="D1314" t="s">
        <v>2214</v>
      </c>
      <c r="E1314" s="9">
        <v>3</v>
      </c>
      <c r="F1314" s="9">
        <v>3</v>
      </c>
      <c r="G1314" s="9">
        <v>1</v>
      </c>
      <c r="H1314" s="9">
        <v>0</v>
      </c>
      <c r="I1314" s="9">
        <v>0</v>
      </c>
      <c r="J1314" s="9">
        <v>0</v>
      </c>
      <c r="K1314">
        <v>0</v>
      </c>
      <c r="L1314" s="9">
        <v>0</v>
      </c>
      <c r="M1314" s="19">
        <v>0</v>
      </c>
      <c r="N1314" s="19">
        <v>0</v>
      </c>
      <c r="O1314" s="19">
        <v>0</v>
      </c>
      <c r="P1314" s="19">
        <v>0</v>
      </c>
      <c r="Q1314" s="19">
        <f t="shared" si="120"/>
        <v>0</v>
      </c>
      <c r="R1314" s="3">
        <f t="shared" si="121"/>
        <v>1.164500152881315</v>
      </c>
      <c r="S1314" s="3">
        <f t="shared" si="122"/>
        <v>7.6754385964912283E-2</v>
      </c>
      <c r="T1314" s="9">
        <f t="shared" si="123"/>
        <v>0</v>
      </c>
      <c r="U1314" s="9">
        <f t="shared" si="124"/>
        <v>3</v>
      </c>
      <c r="V1314" s="9">
        <f t="shared" si="125"/>
        <v>2</v>
      </c>
    </row>
    <row r="1315" spans="1:22" x14ac:dyDescent="0.25">
      <c r="A1315" t="s">
        <v>4409</v>
      </c>
      <c r="B1315" s="32" t="s">
        <v>2372</v>
      </c>
      <c r="C1315" t="s">
        <v>202</v>
      </c>
      <c r="D1315" t="s">
        <v>113</v>
      </c>
      <c r="E1315" s="9">
        <v>0</v>
      </c>
      <c r="F1315" s="9">
        <v>0</v>
      </c>
      <c r="G1315" s="9">
        <v>0</v>
      </c>
      <c r="H1315" s="9">
        <v>0</v>
      </c>
      <c r="I1315" s="9">
        <v>1</v>
      </c>
      <c r="J1315" s="9">
        <v>0</v>
      </c>
      <c r="K1315">
        <v>1.4</v>
      </c>
      <c r="L1315" s="9">
        <v>0</v>
      </c>
      <c r="M1315" s="19">
        <v>0</v>
      </c>
      <c r="N1315" s="19">
        <v>0</v>
      </c>
      <c r="O1315" s="19">
        <v>0</v>
      </c>
      <c r="P1315" s="19">
        <v>0</v>
      </c>
      <c r="Q1315" s="19">
        <f t="shared" si="120"/>
        <v>1.4</v>
      </c>
      <c r="R1315" s="3">
        <f t="shared" si="121"/>
        <v>0.47482054026183984</v>
      </c>
      <c r="S1315" s="3">
        <f t="shared" si="122"/>
        <v>3.9473684210526314E-2</v>
      </c>
      <c r="T1315" s="9">
        <f t="shared" si="123"/>
        <v>0</v>
      </c>
      <c r="U1315" s="9">
        <f t="shared" si="124"/>
        <v>1.4</v>
      </c>
      <c r="V1315" s="9">
        <f t="shared" si="125"/>
        <v>1</v>
      </c>
    </row>
    <row r="1316" spans="1:22" x14ac:dyDescent="0.25">
      <c r="A1316" t="s">
        <v>4161</v>
      </c>
      <c r="B1316" s="32" t="s">
        <v>2585</v>
      </c>
      <c r="C1316" t="s">
        <v>202</v>
      </c>
      <c r="D1316" t="s">
        <v>4746</v>
      </c>
      <c r="E1316" s="9">
        <v>3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>
        <v>5.6</v>
      </c>
      <c r="L1316" s="9">
        <v>0</v>
      </c>
      <c r="M1316" s="19">
        <v>0</v>
      </c>
      <c r="N1316" s="19">
        <v>1</v>
      </c>
      <c r="O1316" s="19">
        <v>0</v>
      </c>
      <c r="P1316" s="19">
        <v>0</v>
      </c>
      <c r="Q1316" s="19">
        <f t="shared" si="120"/>
        <v>5.6</v>
      </c>
      <c r="R1316" s="3">
        <f t="shared" si="121"/>
        <v>1.7498051839613979</v>
      </c>
      <c r="S1316" s="3">
        <f t="shared" si="122"/>
        <v>0.10526315789473684</v>
      </c>
      <c r="T1316" s="9">
        <f t="shared" si="123"/>
        <v>0</v>
      </c>
      <c r="U1316" s="9">
        <f t="shared" si="124"/>
        <v>5.6</v>
      </c>
      <c r="V1316" s="9">
        <f t="shared" si="125"/>
        <v>2</v>
      </c>
    </row>
    <row r="1317" spans="1:22" x14ac:dyDescent="0.25">
      <c r="A1317" t="s">
        <v>3985</v>
      </c>
      <c r="B1317" s="32" t="s">
        <v>2590</v>
      </c>
      <c r="C1317" t="s">
        <v>202</v>
      </c>
      <c r="D1317" t="s">
        <v>4746</v>
      </c>
      <c r="E1317" s="9">
        <v>4</v>
      </c>
      <c r="F1317" s="9">
        <v>0</v>
      </c>
      <c r="G1317" s="9">
        <v>0</v>
      </c>
      <c r="H1317" s="9">
        <v>0</v>
      </c>
      <c r="I1317" s="9">
        <v>0</v>
      </c>
      <c r="J1317" s="9">
        <v>0</v>
      </c>
      <c r="K1317">
        <v>0</v>
      </c>
      <c r="L1317" s="9">
        <v>0</v>
      </c>
      <c r="M1317" s="19">
        <v>0</v>
      </c>
      <c r="N1317" s="19">
        <v>7</v>
      </c>
      <c r="O1317" s="19">
        <v>0</v>
      </c>
      <c r="P1317" s="19">
        <v>0</v>
      </c>
      <c r="Q1317" s="19">
        <f t="shared" si="120"/>
        <v>0</v>
      </c>
      <c r="R1317" s="3">
        <f t="shared" si="121"/>
        <v>2.2343733444579583</v>
      </c>
      <c r="S1317" s="3">
        <f t="shared" si="122"/>
        <v>0.18092105263157895</v>
      </c>
      <c r="T1317" s="9">
        <f t="shared" si="123"/>
        <v>0</v>
      </c>
      <c r="U1317" s="9">
        <f t="shared" si="124"/>
        <v>7</v>
      </c>
      <c r="V1317" s="9">
        <f t="shared" si="125"/>
        <v>3</v>
      </c>
    </row>
    <row r="1318" spans="1:22" x14ac:dyDescent="0.25">
      <c r="A1318" t="s">
        <v>3953</v>
      </c>
      <c r="B1318" s="32" t="s">
        <v>2601</v>
      </c>
      <c r="C1318" t="s">
        <v>202</v>
      </c>
      <c r="D1318" t="s">
        <v>4746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>
        <v>0</v>
      </c>
      <c r="L1318" s="9">
        <v>0</v>
      </c>
      <c r="M1318" s="19">
        <v>0</v>
      </c>
      <c r="N1318" s="19">
        <v>1</v>
      </c>
      <c r="O1318" s="19">
        <v>0</v>
      </c>
      <c r="P1318" s="19">
        <v>0</v>
      </c>
      <c r="Q1318" s="19">
        <f t="shared" si="120"/>
        <v>0</v>
      </c>
      <c r="R1318" s="3">
        <f t="shared" si="121"/>
        <v>0.28867513459481287</v>
      </c>
      <c r="S1318" s="3">
        <f t="shared" si="122"/>
        <v>3.2894736842105261E-2</v>
      </c>
      <c r="T1318" s="9">
        <f t="shared" si="123"/>
        <v>0</v>
      </c>
      <c r="U1318" s="9">
        <f t="shared" si="124"/>
        <v>1</v>
      </c>
      <c r="V1318" s="9">
        <f t="shared" si="125"/>
        <v>0</v>
      </c>
    </row>
    <row r="1319" spans="1:22" x14ac:dyDescent="0.25">
      <c r="A1319" t="s">
        <v>4326</v>
      </c>
      <c r="B1319" s="32" t="s">
        <v>2593</v>
      </c>
      <c r="C1319" t="s">
        <v>202</v>
      </c>
      <c r="D1319" t="s">
        <v>4746</v>
      </c>
      <c r="E1319" s="9">
        <v>1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>
        <v>0</v>
      </c>
      <c r="L1319" s="9">
        <v>0</v>
      </c>
      <c r="M1319" s="19">
        <v>0</v>
      </c>
      <c r="N1319" s="19">
        <v>0</v>
      </c>
      <c r="O1319" s="19">
        <v>0</v>
      </c>
      <c r="P1319" s="19">
        <v>0</v>
      </c>
      <c r="Q1319" s="19">
        <f t="shared" si="120"/>
        <v>0</v>
      </c>
      <c r="R1319" s="3">
        <f t="shared" si="121"/>
        <v>0.28867513459481287</v>
      </c>
      <c r="S1319" s="3">
        <f t="shared" si="122"/>
        <v>3.2894736842105261E-2</v>
      </c>
      <c r="T1319" s="9">
        <f t="shared" si="123"/>
        <v>0</v>
      </c>
      <c r="U1319" s="9">
        <f t="shared" si="124"/>
        <v>1</v>
      </c>
      <c r="V1319" s="9">
        <f t="shared" si="125"/>
        <v>0</v>
      </c>
    </row>
    <row r="1320" spans="1:22" x14ac:dyDescent="0.25">
      <c r="A1320" t="s">
        <v>4142</v>
      </c>
      <c r="B1320" s="32" t="s">
        <v>2599</v>
      </c>
      <c r="C1320" t="s">
        <v>202</v>
      </c>
      <c r="D1320" t="s">
        <v>4746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>
        <v>0</v>
      </c>
      <c r="L1320" s="9">
        <v>0</v>
      </c>
      <c r="M1320" s="19">
        <v>0</v>
      </c>
      <c r="N1320" s="19">
        <v>1</v>
      </c>
      <c r="O1320" s="19">
        <v>0</v>
      </c>
      <c r="P1320" s="19">
        <v>0</v>
      </c>
      <c r="Q1320" s="19">
        <f t="shared" si="120"/>
        <v>0</v>
      </c>
      <c r="R1320" s="3">
        <f t="shared" si="121"/>
        <v>0.28867513459481287</v>
      </c>
      <c r="S1320" s="3">
        <f t="shared" si="122"/>
        <v>3.2894736842105261E-2</v>
      </c>
      <c r="T1320" s="9">
        <f t="shared" si="123"/>
        <v>0</v>
      </c>
      <c r="U1320" s="9">
        <f t="shared" si="124"/>
        <v>1</v>
      </c>
      <c r="V1320" s="9">
        <f t="shared" si="125"/>
        <v>0</v>
      </c>
    </row>
    <row r="1321" spans="1:22" x14ac:dyDescent="0.25">
      <c r="A1321" t="s">
        <v>3963</v>
      </c>
      <c r="B1321" s="32" t="s">
        <v>2588</v>
      </c>
      <c r="C1321" t="s">
        <v>202</v>
      </c>
      <c r="D1321" t="s">
        <v>4746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>
        <v>0</v>
      </c>
      <c r="L1321" s="9">
        <v>0</v>
      </c>
      <c r="M1321" s="19">
        <v>0</v>
      </c>
      <c r="N1321" s="19">
        <v>1</v>
      </c>
      <c r="O1321" s="19">
        <v>0</v>
      </c>
      <c r="P1321" s="19">
        <v>0</v>
      </c>
      <c r="Q1321" s="19">
        <f t="shared" si="120"/>
        <v>0</v>
      </c>
      <c r="R1321" s="3">
        <f t="shared" si="121"/>
        <v>0.28867513459481287</v>
      </c>
      <c r="S1321" s="3">
        <f t="shared" si="122"/>
        <v>3.2894736842105261E-2</v>
      </c>
      <c r="T1321" s="9">
        <f t="shared" si="123"/>
        <v>0</v>
      </c>
      <c r="U1321" s="9">
        <f t="shared" si="124"/>
        <v>1</v>
      </c>
      <c r="V1321" s="9">
        <f t="shared" si="125"/>
        <v>0</v>
      </c>
    </row>
    <row r="1322" spans="1:22" x14ac:dyDescent="0.25">
      <c r="A1322" t="s">
        <v>3913</v>
      </c>
      <c r="B1322" s="32" t="s">
        <v>2587</v>
      </c>
      <c r="C1322" t="s">
        <v>202</v>
      </c>
      <c r="D1322" t="s">
        <v>106</v>
      </c>
      <c r="E1322" s="9">
        <v>1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>
        <v>2.8</v>
      </c>
      <c r="L1322" s="9">
        <v>0</v>
      </c>
      <c r="M1322" s="19">
        <v>0</v>
      </c>
      <c r="N1322" s="19">
        <v>3</v>
      </c>
      <c r="O1322" s="19">
        <v>0</v>
      </c>
      <c r="P1322" s="19">
        <v>0</v>
      </c>
      <c r="Q1322" s="19">
        <f t="shared" si="120"/>
        <v>2.8</v>
      </c>
      <c r="R1322" s="3">
        <f t="shared" si="121"/>
        <v>1.1276148063568301</v>
      </c>
      <c r="S1322" s="3">
        <f t="shared" si="122"/>
        <v>7.4561403508771926E-2</v>
      </c>
      <c r="T1322" s="9">
        <f t="shared" si="123"/>
        <v>0</v>
      </c>
      <c r="U1322" s="9">
        <f t="shared" si="124"/>
        <v>3</v>
      </c>
      <c r="V1322" s="9">
        <f t="shared" si="125"/>
        <v>1</v>
      </c>
    </row>
    <row r="1323" spans="1:22" x14ac:dyDescent="0.25">
      <c r="A1323" t="s">
        <v>3990</v>
      </c>
      <c r="B1323" s="32" t="s">
        <v>2600</v>
      </c>
      <c r="C1323" t="s">
        <v>202</v>
      </c>
      <c r="D1323" t="s">
        <v>106</v>
      </c>
      <c r="E1323" s="9">
        <v>3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>
        <v>1.4</v>
      </c>
      <c r="L1323" s="9">
        <v>0</v>
      </c>
      <c r="M1323" s="19">
        <v>0</v>
      </c>
      <c r="N1323" s="19">
        <v>3</v>
      </c>
      <c r="O1323" s="19">
        <v>0</v>
      </c>
      <c r="P1323" s="19">
        <v>0</v>
      </c>
      <c r="Q1323" s="19">
        <f t="shared" si="120"/>
        <v>1.4</v>
      </c>
      <c r="R1323" s="3">
        <f t="shared" si="121"/>
        <v>1.1830878960149029</v>
      </c>
      <c r="S1323" s="3">
        <f t="shared" si="122"/>
        <v>8.1140350877192985E-2</v>
      </c>
      <c r="T1323" s="9">
        <f t="shared" si="123"/>
        <v>0</v>
      </c>
      <c r="U1323" s="9">
        <f t="shared" si="124"/>
        <v>3</v>
      </c>
      <c r="V1323" s="9">
        <f t="shared" si="125"/>
        <v>2</v>
      </c>
    </row>
    <row r="1324" spans="1:22" x14ac:dyDescent="0.25">
      <c r="A1324" t="s">
        <v>4253</v>
      </c>
      <c r="B1324" s="32" t="s">
        <v>2589</v>
      </c>
      <c r="C1324" t="s">
        <v>202</v>
      </c>
      <c r="D1324" t="s">
        <v>106</v>
      </c>
      <c r="E1324" s="9">
        <v>1</v>
      </c>
      <c r="F1324" s="9">
        <v>0</v>
      </c>
      <c r="G1324" s="9">
        <v>0</v>
      </c>
      <c r="H1324" s="9">
        <v>0</v>
      </c>
      <c r="I1324" s="9">
        <v>0</v>
      </c>
      <c r="J1324" s="9">
        <v>0</v>
      </c>
      <c r="K1324">
        <v>0</v>
      </c>
      <c r="L1324" s="9">
        <v>0</v>
      </c>
      <c r="M1324" s="19">
        <v>0</v>
      </c>
      <c r="N1324" s="19">
        <v>0</v>
      </c>
      <c r="O1324" s="19">
        <v>0</v>
      </c>
      <c r="P1324" s="19">
        <v>0</v>
      </c>
      <c r="Q1324" s="19">
        <f t="shared" si="120"/>
        <v>0</v>
      </c>
      <c r="R1324" s="3">
        <f t="shared" si="121"/>
        <v>0.28867513459481287</v>
      </c>
      <c r="S1324" s="3">
        <f t="shared" si="122"/>
        <v>3.2894736842105261E-2</v>
      </c>
      <c r="T1324" s="9">
        <f t="shared" si="123"/>
        <v>0</v>
      </c>
      <c r="U1324" s="9">
        <f t="shared" si="124"/>
        <v>1</v>
      </c>
      <c r="V1324" s="9">
        <f t="shared" si="125"/>
        <v>0</v>
      </c>
    </row>
    <row r="1325" spans="1:22" x14ac:dyDescent="0.25">
      <c r="A1325" t="s">
        <v>4084</v>
      </c>
      <c r="B1325" s="32" t="s">
        <v>2605</v>
      </c>
      <c r="C1325" t="s">
        <v>202</v>
      </c>
      <c r="D1325" t="s">
        <v>109</v>
      </c>
      <c r="E1325" s="9">
        <v>0</v>
      </c>
      <c r="F1325" s="9">
        <v>0</v>
      </c>
      <c r="G1325" s="9">
        <v>1</v>
      </c>
      <c r="H1325" s="9">
        <v>0</v>
      </c>
      <c r="I1325" s="9">
        <v>0</v>
      </c>
      <c r="J1325" s="9">
        <v>0</v>
      </c>
      <c r="K1325">
        <v>0</v>
      </c>
      <c r="L1325" s="9">
        <v>0</v>
      </c>
      <c r="M1325" s="19">
        <v>0</v>
      </c>
      <c r="N1325" s="19">
        <v>1</v>
      </c>
      <c r="O1325" s="19">
        <v>0</v>
      </c>
      <c r="P1325" s="19">
        <v>0</v>
      </c>
      <c r="Q1325" s="19">
        <f t="shared" si="120"/>
        <v>0</v>
      </c>
      <c r="R1325" s="3">
        <f t="shared" si="121"/>
        <v>0.38924947208076149</v>
      </c>
      <c r="S1325" s="3">
        <f t="shared" si="122"/>
        <v>3.2894736842105261E-2</v>
      </c>
      <c r="T1325" s="9">
        <f t="shared" si="123"/>
        <v>0</v>
      </c>
      <c r="U1325" s="9">
        <f t="shared" si="124"/>
        <v>1</v>
      </c>
      <c r="V1325" s="9">
        <f t="shared" si="125"/>
        <v>1</v>
      </c>
    </row>
    <row r="1326" spans="1:22" x14ac:dyDescent="0.25">
      <c r="A1326" t="s">
        <v>4107</v>
      </c>
      <c r="B1326" s="32" t="s">
        <v>2604</v>
      </c>
      <c r="C1326" t="s">
        <v>202</v>
      </c>
      <c r="D1326" t="s">
        <v>109</v>
      </c>
      <c r="E1326" s="9">
        <v>2</v>
      </c>
      <c r="F1326" s="9">
        <v>1</v>
      </c>
      <c r="G1326" s="9">
        <v>3</v>
      </c>
      <c r="H1326" s="9">
        <v>0</v>
      </c>
      <c r="I1326" s="9">
        <v>0</v>
      </c>
      <c r="J1326" s="9">
        <v>0</v>
      </c>
      <c r="K1326">
        <v>0</v>
      </c>
      <c r="L1326" s="9">
        <v>0</v>
      </c>
      <c r="M1326" s="19">
        <v>0</v>
      </c>
      <c r="N1326" s="19">
        <v>3</v>
      </c>
      <c r="O1326" s="19">
        <v>0</v>
      </c>
      <c r="P1326" s="19">
        <v>0</v>
      </c>
      <c r="Q1326" s="19">
        <f t="shared" si="120"/>
        <v>0</v>
      </c>
      <c r="R1326" s="3">
        <f t="shared" si="121"/>
        <v>1.2154310870109943</v>
      </c>
      <c r="S1326" s="3">
        <f t="shared" si="122"/>
        <v>7.401315789473685E-2</v>
      </c>
      <c r="T1326" s="9">
        <f t="shared" si="123"/>
        <v>0</v>
      </c>
      <c r="U1326" s="9">
        <f t="shared" si="124"/>
        <v>3</v>
      </c>
      <c r="V1326" s="9">
        <f t="shared" si="125"/>
        <v>2</v>
      </c>
    </row>
    <row r="1327" spans="1:22" x14ac:dyDescent="0.25">
      <c r="A1327" t="s">
        <v>4331</v>
      </c>
      <c r="B1327" s="32" t="s">
        <v>2603</v>
      </c>
      <c r="C1327" t="s">
        <v>202</v>
      </c>
      <c r="D1327" t="s">
        <v>109</v>
      </c>
      <c r="E1327" s="9">
        <v>1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>
        <v>0</v>
      </c>
      <c r="L1327" s="9">
        <v>0</v>
      </c>
      <c r="M1327" s="19">
        <v>0</v>
      </c>
      <c r="N1327" s="19">
        <v>0</v>
      </c>
      <c r="O1327" s="19">
        <v>0</v>
      </c>
      <c r="P1327" s="19">
        <v>0</v>
      </c>
      <c r="Q1327" s="19">
        <f t="shared" si="120"/>
        <v>0</v>
      </c>
      <c r="R1327" s="3">
        <f t="shared" si="121"/>
        <v>0.28867513459481287</v>
      </c>
      <c r="S1327" s="3">
        <f t="shared" si="122"/>
        <v>3.2894736842105261E-2</v>
      </c>
      <c r="T1327" s="9">
        <f t="shared" si="123"/>
        <v>0</v>
      </c>
      <c r="U1327" s="9">
        <f t="shared" si="124"/>
        <v>1</v>
      </c>
      <c r="V1327" s="9">
        <f t="shared" si="125"/>
        <v>0</v>
      </c>
    </row>
    <row r="1328" spans="1:22" x14ac:dyDescent="0.25">
      <c r="A1328" t="s">
        <v>4167</v>
      </c>
      <c r="B1328" s="32" t="s">
        <v>2594</v>
      </c>
      <c r="C1328" t="s">
        <v>202</v>
      </c>
      <c r="D1328" t="s">
        <v>109</v>
      </c>
      <c r="E1328" s="9">
        <v>0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>
        <v>0</v>
      </c>
      <c r="L1328" s="9">
        <v>0</v>
      </c>
      <c r="M1328" s="19">
        <v>0</v>
      </c>
      <c r="N1328" s="19">
        <v>1</v>
      </c>
      <c r="O1328" s="19">
        <v>0</v>
      </c>
      <c r="P1328" s="19">
        <v>0</v>
      </c>
      <c r="Q1328" s="19">
        <f t="shared" si="120"/>
        <v>0</v>
      </c>
      <c r="R1328" s="3">
        <f t="shared" si="121"/>
        <v>0.28867513459481287</v>
      </c>
      <c r="S1328" s="3">
        <f t="shared" si="122"/>
        <v>3.2894736842105261E-2</v>
      </c>
      <c r="T1328" s="9">
        <f t="shared" si="123"/>
        <v>0</v>
      </c>
      <c r="U1328" s="9">
        <f t="shared" si="124"/>
        <v>1</v>
      </c>
      <c r="V1328" s="9">
        <f t="shared" si="125"/>
        <v>0</v>
      </c>
    </row>
    <row r="1329" spans="1:22" x14ac:dyDescent="0.25">
      <c r="A1329" t="s">
        <v>3998</v>
      </c>
      <c r="B1329" s="32" t="s">
        <v>2586</v>
      </c>
      <c r="C1329" t="s">
        <v>202</v>
      </c>
      <c r="D1329" t="s">
        <v>113</v>
      </c>
      <c r="E1329" s="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>
        <v>5.6</v>
      </c>
      <c r="L1329" s="9">
        <v>0</v>
      </c>
      <c r="M1329" s="19">
        <v>0</v>
      </c>
      <c r="N1329" s="19">
        <v>2</v>
      </c>
      <c r="O1329" s="19">
        <v>1</v>
      </c>
      <c r="P1329" s="19">
        <v>0</v>
      </c>
      <c r="Q1329" s="19">
        <f t="shared" si="120"/>
        <v>5.6</v>
      </c>
      <c r="R1329" s="3">
        <f t="shared" si="121"/>
        <v>1.6568498770714006</v>
      </c>
      <c r="S1329" s="3">
        <f t="shared" si="122"/>
        <v>9.4298245614035089E-2</v>
      </c>
      <c r="T1329" s="9">
        <f t="shared" si="123"/>
        <v>0</v>
      </c>
      <c r="U1329" s="9">
        <f t="shared" si="124"/>
        <v>5.6</v>
      </c>
      <c r="V1329" s="9">
        <f t="shared" si="125"/>
        <v>2</v>
      </c>
    </row>
    <row r="1330" spans="1:22" x14ac:dyDescent="0.25">
      <c r="A1330" t="s">
        <v>4177</v>
      </c>
      <c r="B1330" s="32" t="s">
        <v>2591</v>
      </c>
      <c r="C1330" t="s">
        <v>202</v>
      </c>
      <c r="D1330" t="s">
        <v>113</v>
      </c>
      <c r="E1330" s="9">
        <v>2</v>
      </c>
      <c r="F1330" s="9">
        <v>0</v>
      </c>
      <c r="G1330" s="9">
        <v>0</v>
      </c>
      <c r="H1330" s="9">
        <v>1</v>
      </c>
      <c r="I1330" s="9">
        <v>0</v>
      </c>
      <c r="J1330" s="9">
        <v>0</v>
      </c>
      <c r="K1330">
        <v>0</v>
      </c>
      <c r="L1330" s="9">
        <v>0</v>
      </c>
      <c r="M1330" s="19">
        <v>0</v>
      </c>
      <c r="N1330" s="19">
        <v>2</v>
      </c>
      <c r="O1330" s="19">
        <v>0</v>
      </c>
      <c r="P1330" s="19">
        <v>0</v>
      </c>
      <c r="Q1330" s="19">
        <f t="shared" si="120"/>
        <v>0</v>
      </c>
      <c r="R1330" s="3">
        <f t="shared" si="121"/>
        <v>0.79296146109875909</v>
      </c>
      <c r="S1330" s="3">
        <f t="shared" si="122"/>
        <v>5.4824561403508776E-2</v>
      </c>
      <c r="T1330" s="9">
        <f t="shared" si="123"/>
        <v>0</v>
      </c>
      <c r="U1330" s="9">
        <f t="shared" si="124"/>
        <v>2</v>
      </c>
      <c r="V1330" s="9">
        <f t="shared" si="125"/>
        <v>1</v>
      </c>
    </row>
    <row r="1331" spans="1:22" x14ac:dyDescent="0.25">
      <c r="A1331" t="s">
        <v>4276</v>
      </c>
      <c r="B1331" s="32" t="s">
        <v>2602</v>
      </c>
      <c r="C1331" t="s">
        <v>202</v>
      </c>
      <c r="D1331" t="s">
        <v>2214</v>
      </c>
      <c r="E1331" s="9">
        <v>1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>
        <v>0</v>
      </c>
      <c r="L1331" s="9">
        <v>0</v>
      </c>
      <c r="M1331" s="19">
        <v>0</v>
      </c>
      <c r="N1331" s="19">
        <v>0</v>
      </c>
      <c r="O1331" s="19">
        <v>0</v>
      </c>
      <c r="P1331" s="19">
        <v>0</v>
      </c>
      <c r="Q1331" s="19">
        <f t="shared" si="120"/>
        <v>0</v>
      </c>
      <c r="R1331" s="3">
        <f t="shared" si="121"/>
        <v>0.28867513459481287</v>
      </c>
      <c r="S1331" s="3">
        <f t="shared" si="122"/>
        <v>3.2894736842105261E-2</v>
      </c>
      <c r="T1331" s="9">
        <f t="shared" si="123"/>
        <v>0</v>
      </c>
      <c r="U1331" s="9">
        <f t="shared" si="124"/>
        <v>1</v>
      </c>
      <c r="V1331" s="9">
        <f t="shared" si="125"/>
        <v>0</v>
      </c>
    </row>
    <row r="1332" spans="1:22" x14ac:dyDescent="0.25">
      <c r="A1332" t="s">
        <v>3250</v>
      </c>
      <c r="B1332" s="32" t="s">
        <v>837</v>
      </c>
      <c r="C1332" t="s">
        <v>202</v>
      </c>
      <c r="D1332" t="s">
        <v>106</v>
      </c>
      <c r="E1332" s="9">
        <v>2</v>
      </c>
      <c r="F1332" s="9">
        <v>0</v>
      </c>
      <c r="G1332" s="9">
        <v>2</v>
      </c>
      <c r="H1332" s="9">
        <v>2</v>
      </c>
      <c r="I1332" s="9">
        <v>1</v>
      </c>
      <c r="J1332" s="9">
        <v>1</v>
      </c>
      <c r="K1332">
        <v>2.8</v>
      </c>
      <c r="L1332" s="9">
        <v>4.1999999999999993</v>
      </c>
      <c r="M1332" s="19">
        <v>1</v>
      </c>
      <c r="N1332" s="19">
        <v>0</v>
      </c>
      <c r="O1332" s="19">
        <v>5</v>
      </c>
      <c r="P1332" s="19">
        <v>2</v>
      </c>
      <c r="Q1332" s="19">
        <f t="shared" si="120"/>
        <v>2.8</v>
      </c>
      <c r="R1332" s="3">
        <f t="shared" si="121"/>
        <v>1.5194696044304006</v>
      </c>
      <c r="S1332" s="3">
        <f t="shared" si="122"/>
        <v>7.5657894736842105E-2</v>
      </c>
      <c r="T1332" s="9">
        <f t="shared" si="123"/>
        <v>0</v>
      </c>
      <c r="U1332" s="9">
        <f t="shared" si="124"/>
        <v>5</v>
      </c>
      <c r="V1332" s="9">
        <f t="shared" si="125"/>
        <v>2</v>
      </c>
    </row>
    <row r="1333" spans="1:22" x14ac:dyDescent="0.25">
      <c r="A1333" t="s">
        <v>4046</v>
      </c>
      <c r="B1333" s="32" t="s">
        <v>2222</v>
      </c>
      <c r="C1333" t="s">
        <v>202</v>
      </c>
      <c r="D1333" t="s">
        <v>106</v>
      </c>
      <c r="E1333" s="9">
        <v>5</v>
      </c>
      <c r="F1333" s="9">
        <v>3</v>
      </c>
      <c r="G1333" s="9">
        <v>16</v>
      </c>
      <c r="H1333" s="9">
        <v>0</v>
      </c>
      <c r="I1333" s="9">
        <v>0</v>
      </c>
      <c r="J1333" s="9">
        <v>1</v>
      </c>
      <c r="K1333">
        <v>5.6</v>
      </c>
      <c r="L1333" s="9">
        <v>0</v>
      </c>
      <c r="M1333" s="19">
        <v>0</v>
      </c>
      <c r="N1333" s="19">
        <v>1</v>
      </c>
      <c r="O1333" s="19">
        <v>0</v>
      </c>
      <c r="P1333" s="19">
        <v>0</v>
      </c>
      <c r="Q1333" s="19">
        <f t="shared" si="120"/>
        <v>5.6</v>
      </c>
      <c r="R1333" s="3">
        <f t="shared" si="121"/>
        <v>4.6724206950482481</v>
      </c>
      <c r="S1333" s="3">
        <f t="shared" si="122"/>
        <v>0.17324561403508773</v>
      </c>
      <c r="T1333" s="9">
        <f t="shared" si="123"/>
        <v>0</v>
      </c>
      <c r="U1333" s="9">
        <f t="shared" si="124"/>
        <v>16</v>
      </c>
      <c r="V1333" s="9">
        <f t="shared" si="125"/>
        <v>6</v>
      </c>
    </row>
    <row r="1334" spans="1:22" x14ac:dyDescent="0.25">
      <c r="A1334" t="s">
        <v>4148</v>
      </c>
      <c r="B1334" s="32" t="s">
        <v>2221</v>
      </c>
      <c r="C1334" t="s">
        <v>202</v>
      </c>
      <c r="D1334" t="s">
        <v>106</v>
      </c>
      <c r="E1334" s="9">
        <v>3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>
        <v>0</v>
      </c>
      <c r="L1334" s="9">
        <v>0</v>
      </c>
      <c r="M1334" s="19">
        <v>0</v>
      </c>
      <c r="N1334" s="19">
        <v>2</v>
      </c>
      <c r="O1334" s="19">
        <v>0</v>
      </c>
      <c r="P1334" s="19">
        <v>0</v>
      </c>
      <c r="Q1334" s="19">
        <f t="shared" si="120"/>
        <v>0</v>
      </c>
      <c r="R1334" s="3">
        <f t="shared" si="121"/>
        <v>0.99620491989562188</v>
      </c>
      <c r="S1334" s="3">
        <f t="shared" si="122"/>
        <v>8.2236842105263164E-2</v>
      </c>
      <c r="T1334" s="9">
        <f t="shared" si="123"/>
        <v>0</v>
      </c>
      <c r="U1334" s="9">
        <f t="shared" si="124"/>
        <v>3</v>
      </c>
      <c r="V1334" s="9">
        <f t="shared" si="125"/>
        <v>1</v>
      </c>
    </row>
    <row r="1335" spans="1:22" x14ac:dyDescent="0.25">
      <c r="A1335" t="s">
        <v>3249</v>
      </c>
      <c r="B1335" s="32" t="s">
        <v>836</v>
      </c>
      <c r="C1335" t="s">
        <v>202</v>
      </c>
      <c r="D1335" t="s">
        <v>106</v>
      </c>
      <c r="E1335" s="9">
        <v>0</v>
      </c>
      <c r="F1335" s="9">
        <v>0</v>
      </c>
      <c r="G1335" s="9">
        <v>3</v>
      </c>
      <c r="H1335" s="9">
        <v>0</v>
      </c>
      <c r="I1335" s="9">
        <v>0</v>
      </c>
      <c r="J1335" s="9">
        <v>0</v>
      </c>
      <c r="K1335">
        <v>1.4</v>
      </c>
      <c r="L1335" s="9">
        <v>0</v>
      </c>
      <c r="M1335" s="19">
        <v>1</v>
      </c>
      <c r="N1335" s="19">
        <v>0</v>
      </c>
      <c r="O1335" s="19">
        <v>2</v>
      </c>
      <c r="P1335" s="19">
        <v>1</v>
      </c>
      <c r="Q1335" s="19">
        <f t="shared" si="120"/>
        <v>1.4</v>
      </c>
      <c r="R1335" s="3">
        <f t="shared" si="121"/>
        <v>1.0036297759994606</v>
      </c>
      <c r="S1335" s="3">
        <f t="shared" si="122"/>
        <v>5.5263157894736847E-2</v>
      </c>
      <c r="T1335" s="9">
        <f t="shared" si="123"/>
        <v>0</v>
      </c>
      <c r="U1335" s="9">
        <f t="shared" si="124"/>
        <v>3</v>
      </c>
      <c r="V1335" s="9">
        <f t="shared" si="125"/>
        <v>1</v>
      </c>
    </row>
    <row r="1336" spans="1:22" x14ac:dyDescent="0.25">
      <c r="A1336" t="s">
        <v>3248</v>
      </c>
      <c r="B1336" s="32" t="s">
        <v>835</v>
      </c>
      <c r="C1336" t="s">
        <v>202</v>
      </c>
      <c r="D1336" t="s">
        <v>106</v>
      </c>
      <c r="E1336" s="9">
        <v>4</v>
      </c>
      <c r="F1336" s="9">
        <v>5</v>
      </c>
      <c r="G1336" s="9">
        <v>6</v>
      </c>
      <c r="H1336" s="9">
        <v>0</v>
      </c>
      <c r="I1336" s="9">
        <v>0</v>
      </c>
      <c r="J1336" s="9">
        <v>0</v>
      </c>
      <c r="K1336">
        <v>2.8</v>
      </c>
      <c r="L1336" s="9">
        <v>1.4</v>
      </c>
      <c r="M1336" s="19">
        <v>2</v>
      </c>
      <c r="N1336" s="19">
        <v>1</v>
      </c>
      <c r="O1336" s="19">
        <v>4</v>
      </c>
      <c r="P1336" s="19">
        <v>0</v>
      </c>
      <c r="Q1336" s="19">
        <f t="shared" si="120"/>
        <v>2.8</v>
      </c>
      <c r="R1336" s="3">
        <f t="shared" si="121"/>
        <v>2.1446904134855851</v>
      </c>
      <c r="S1336" s="3">
        <f t="shared" si="122"/>
        <v>0.10773026315789475</v>
      </c>
      <c r="T1336" s="9">
        <f t="shared" si="123"/>
        <v>0</v>
      </c>
      <c r="U1336" s="9">
        <f t="shared" si="124"/>
        <v>6</v>
      </c>
      <c r="V1336" s="9">
        <f t="shared" si="125"/>
        <v>3</v>
      </c>
    </row>
    <row r="1337" spans="1:22" x14ac:dyDescent="0.25">
      <c r="A1337" t="s">
        <v>4007</v>
      </c>
      <c r="B1337" s="32" t="s">
        <v>2529</v>
      </c>
      <c r="C1337" t="s">
        <v>202</v>
      </c>
      <c r="D1337" t="s">
        <v>106</v>
      </c>
      <c r="E1337" s="9">
        <v>2</v>
      </c>
      <c r="F1337" s="9">
        <v>0</v>
      </c>
      <c r="G1337" s="9">
        <v>0</v>
      </c>
      <c r="H1337" s="9">
        <v>0</v>
      </c>
      <c r="I1337" s="9">
        <v>0</v>
      </c>
      <c r="J1337" s="9">
        <v>0</v>
      </c>
      <c r="K1337">
        <v>0</v>
      </c>
      <c r="L1337" s="9">
        <v>0</v>
      </c>
      <c r="M1337" s="19">
        <v>0</v>
      </c>
      <c r="N1337" s="19">
        <v>2</v>
      </c>
      <c r="O1337" s="19">
        <v>0</v>
      </c>
      <c r="P1337" s="19">
        <v>0</v>
      </c>
      <c r="Q1337" s="19">
        <f t="shared" si="120"/>
        <v>0</v>
      </c>
      <c r="R1337" s="3">
        <f t="shared" si="121"/>
        <v>0.77849894416152299</v>
      </c>
      <c r="S1337" s="3">
        <f t="shared" si="122"/>
        <v>6.5789473684210523E-2</v>
      </c>
      <c r="T1337" s="9">
        <f t="shared" si="123"/>
        <v>0</v>
      </c>
      <c r="U1337" s="9">
        <f t="shared" si="124"/>
        <v>2</v>
      </c>
      <c r="V1337" s="9">
        <f t="shared" si="125"/>
        <v>1</v>
      </c>
    </row>
    <row r="1338" spans="1:22" x14ac:dyDescent="0.25">
      <c r="A1338" t="s">
        <v>4301</v>
      </c>
      <c r="B1338" s="32" t="s">
        <v>2530</v>
      </c>
      <c r="C1338" t="s">
        <v>202</v>
      </c>
      <c r="D1338" t="s">
        <v>2214</v>
      </c>
      <c r="E1338" s="9">
        <v>2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>
        <v>0</v>
      </c>
      <c r="L1338" s="9">
        <v>0</v>
      </c>
      <c r="M1338" s="19">
        <v>0</v>
      </c>
      <c r="N1338" s="19">
        <v>0</v>
      </c>
      <c r="O1338" s="19">
        <v>0</v>
      </c>
      <c r="P1338" s="19">
        <v>0</v>
      </c>
      <c r="Q1338" s="19">
        <f t="shared" si="120"/>
        <v>0</v>
      </c>
      <c r="R1338" s="3">
        <f t="shared" si="121"/>
        <v>0.57735026918962573</v>
      </c>
      <c r="S1338" s="3">
        <f t="shared" si="122"/>
        <v>6.5789473684210523E-2</v>
      </c>
      <c r="T1338" s="9">
        <f t="shared" si="123"/>
        <v>0</v>
      </c>
      <c r="U1338" s="9">
        <f t="shared" si="124"/>
        <v>2</v>
      </c>
      <c r="V1338" s="9">
        <f t="shared" si="125"/>
        <v>1</v>
      </c>
    </row>
    <row r="1339" spans="1:22" x14ac:dyDescent="0.25">
      <c r="A1339" t="s">
        <v>3899</v>
      </c>
      <c r="B1339" s="32" t="s">
        <v>2526</v>
      </c>
      <c r="C1339" t="s">
        <v>202</v>
      </c>
      <c r="D1339" t="s">
        <v>106</v>
      </c>
      <c r="E1339" s="9">
        <v>9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>
        <v>0</v>
      </c>
      <c r="L1339" s="9">
        <v>0</v>
      </c>
      <c r="M1339" s="19">
        <v>0</v>
      </c>
      <c r="N1339" s="19">
        <v>22</v>
      </c>
      <c r="O1339" s="19">
        <v>0</v>
      </c>
      <c r="P1339" s="19">
        <v>0</v>
      </c>
      <c r="Q1339" s="19">
        <f t="shared" si="120"/>
        <v>0</v>
      </c>
      <c r="R1339" s="3">
        <f t="shared" si="121"/>
        <v>6.6395280956806966</v>
      </c>
      <c r="S1339" s="3">
        <f t="shared" si="122"/>
        <v>0.50986842105263164</v>
      </c>
      <c r="T1339" s="9">
        <f t="shared" si="123"/>
        <v>0</v>
      </c>
      <c r="U1339" s="9">
        <f t="shared" si="124"/>
        <v>22</v>
      </c>
      <c r="V1339" s="9">
        <f t="shared" si="125"/>
        <v>9</v>
      </c>
    </row>
    <row r="1340" spans="1:22" x14ac:dyDescent="0.25">
      <c r="A1340" t="s">
        <v>4136</v>
      </c>
      <c r="B1340" s="32" t="s">
        <v>2531</v>
      </c>
      <c r="C1340" t="s">
        <v>202</v>
      </c>
      <c r="D1340" t="s">
        <v>109</v>
      </c>
      <c r="E1340" s="9">
        <v>1</v>
      </c>
      <c r="F1340" s="9">
        <v>2</v>
      </c>
      <c r="G1340" s="9">
        <v>15</v>
      </c>
      <c r="H1340" s="9">
        <v>0</v>
      </c>
      <c r="I1340" s="9">
        <v>0</v>
      </c>
      <c r="J1340" s="9">
        <v>0</v>
      </c>
      <c r="K1340">
        <v>0</v>
      </c>
      <c r="L1340" s="9">
        <v>0</v>
      </c>
      <c r="M1340" s="19">
        <v>0</v>
      </c>
      <c r="N1340" s="19">
        <v>2</v>
      </c>
      <c r="O1340" s="19">
        <v>0</v>
      </c>
      <c r="P1340" s="19">
        <v>0</v>
      </c>
      <c r="Q1340" s="19">
        <f t="shared" si="120"/>
        <v>0</v>
      </c>
      <c r="R1340" s="3">
        <f t="shared" si="121"/>
        <v>4.2711151052651628</v>
      </c>
      <c r="S1340" s="3">
        <f t="shared" si="122"/>
        <v>0.16447368421052633</v>
      </c>
      <c r="T1340" s="9">
        <f t="shared" si="123"/>
        <v>0</v>
      </c>
      <c r="U1340" s="9">
        <f t="shared" si="124"/>
        <v>15</v>
      </c>
      <c r="V1340" s="9">
        <f t="shared" si="125"/>
        <v>6</v>
      </c>
    </row>
    <row r="1341" spans="1:22" x14ac:dyDescent="0.25">
      <c r="A1341" t="s">
        <v>4127</v>
      </c>
      <c r="B1341" s="32" t="s">
        <v>2527</v>
      </c>
      <c r="C1341" t="s">
        <v>202</v>
      </c>
      <c r="D1341" t="s">
        <v>108</v>
      </c>
      <c r="E1341" s="9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0</v>
      </c>
      <c r="K1341">
        <v>0</v>
      </c>
      <c r="L1341" s="9">
        <v>0</v>
      </c>
      <c r="M1341" s="19">
        <v>0</v>
      </c>
      <c r="N1341" s="19">
        <v>0</v>
      </c>
      <c r="O1341" s="19">
        <v>0</v>
      </c>
      <c r="P1341" s="19">
        <v>2</v>
      </c>
      <c r="Q1341" s="19">
        <f t="shared" si="120"/>
        <v>0</v>
      </c>
      <c r="R1341" s="3">
        <f t="shared" si="121"/>
        <v>0.57735026918962573</v>
      </c>
      <c r="S1341" s="3">
        <f t="shared" si="122"/>
        <v>6.5789473684210523E-2</v>
      </c>
      <c r="T1341" s="9">
        <f t="shared" si="123"/>
        <v>0</v>
      </c>
      <c r="U1341" s="9">
        <f t="shared" si="124"/>
        <v>2</v>
      </c>
      <c r="V1341" s="9">
        <f t="shared" si="125"/>
        <v>1</v>
      </c>
    </row>
    <row r="1342" spans="1:22" x14ac:dyDescent="0.25">
      <c r="A1342" t="s">
        <v>4127</v>
      </c>
      <c r="B1342" s="32" t="s">
        <v>2527</v>
      </c>
      <c r="C1342" t="s">
        <v>202</v>
      </c>
      <c r="D1342" t="s">
        <v>2214</v>
      </c>
      <c r="E1342" s="9">
        <v>2</v>
      </c>
      <c r="F1342" s="9">
        <v>1</v>
      </c>
      <c r="G1342" s="9">
        <v>1</v>
      </c>
      <c r="H1342" s="9">
        <v>0</v>
      </c>
      <c r="I1342" s="9">
        <v>0</v>
      </c>
      <c r="J1342" s="9">
        <v>0</v>
      </c>
      <c r="K1342">
        <v>0</v>
      </c>
      <c r="L1342" s="9">
        <v>0</v>
      </c>
      <c r="M1342" s="19">
        <v>0</v>
      </c>
      <c r="N1342" s="19">
        <v>2</v>
      </c>
      <c r="O1342" s="19">
        <v>0</v>
      </c>
      <c r="P1342" s="19">
        <v>0</v>
      </c>
      <c r="Q1342" s="19">
        <f t="shared" si="120"/>
        <v>0</v>
      </c>
      <c r="R1342" s="3">
        <f t="shared" si="121"/>
        <v>0.7977240352174656</v>
      </c>
      <c r="S1342" s="3">
        <f t="shared" si="122"/>
        <v>4.9342105263157895E-2</v>
      </c>
      <c r="T1342" s="9">
        <f t="shared" si="123"/>
        <v>0</v>
      </c>
      <c r="U1342" s="9">
        <f t="shared" si="124"/>
        <v>2</v>
      </c>
      <c r="V1342" s="9">
        <f t="shared" si="125"/>
        <v>1</v>
      </c>
    </row>
    <row r="1343" spans="1:22" x14ac:dyDescent="0.25">
      <c r="A1343" t="s">
        <v>4008</v>
      </c>
      <c r="B1343" s="32" t="s">
        <v>2654</v>
      </c>
      <c r="C1343" t="s">
        <v>202</v>
      </c>
      <c r="D1343" t="s">
        <v>106</v>
      </c>
      <c r="E1343" s="9">
        <v>1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>
        <v>0</v>
      </c>
      <c r="L1343" s="9">
        <v>0</v>
      </c>
      <c r="M1343" s="19">
        <v>0</v>
      </c>
      <c r="N1343" s="19">
        <v>5</v>
      </c>
      <c r="O1343" s="19">
        <v>0</v>
      </c>
      <c r="P1343" s="19">
        <v>0</v>
      </c>
      <c r="Q1343" s="19">
        <f t="shared" si="120"/>
        <v>0</v>
      </c>
      <c r="R1343" s="3">
        <f t="shared" si="121"/>
        <v>1.4459976109624424</v>
      </c>
      <c r="S1343" s="3">
        <f t="shared" si="122"/>
        <v>9.8684210526315791E-2</v>
      </c>
      <c r="T1343" s="9">
        <f t="shared" si="123"/>
        <v>0</v>
      </c>
      <c r="U1343" s="9">
        <f t="shared" si="124"/>
        <v>5</v>
      </c>
      <c r="V1343" s="9">
        <f t="shared" si="125"/>
        <v>2</v>
      </c>
    </row>
    <row r="1344" spans="1:22" x14ac:dyDescent="0.25">
      <c r="A1344" t="s">
        <v>4275</v>
      </c>
      <c r="B1344" s="32" t="s">
        <v>2653</v>
      </c>
      <c r="C1344" t="s">
        <v>202</v>
      </c>
      <c r="D1344" t="s">
        <v>109</v>
      </c>
      <c r="E1344" s="9">
        <v>1</v>
      </c>
      <c r="F1344" s="9">
        <v>0</v>
      </c>
      <c r="G1344" s="9">
        <v>1</v>
      </c>
      <c r="H1344" s="9">
        <v>0</v>
      </c>
      <c r="I1344" s="9">
        <v>0</v>
      </c>
      <c r="J1344" s="9">
        <v>0</v>
      </c>
      <c r="K1344">
        <v>0</v>
      </c>
      <c r="L1344" s="9">
        <v>0</v>
      </c>
      <c r="M1344" s="19">
        <v>0</v>
      </c>
      <c r="N1344" s="19">
        <v>0</v>
      </c>
      <c r="O1344" s="19">
        <v>0</v>
      </c>
      <c r="P1344" s="19">
        <v>0</v>
      </c>
      <c r="Q1344" s="19">
        <f t="shared" si="120"/>
        <v>0</v>
      </c>
      <c r="R1344" s="3">
        <f t="shared" si="121"/>
        <v>0.38924947208076149</v>
      </c>
      <c r="S1344" s="3">
        <f t="shared" si="122"/>
        <v>3.2894736842105261E-2</v>
      </c>
      <c r="T1344" s="9">
        <f t="shared" si="123"/>
        <v>0</v>
      </c>
      <c r="U1344" s="9">
        <f t="shared" si="124"/>
        <v>1</v>
      </c>
      <c r="V1344" s="9">
        <f t="shared" si="125"/>
        <v>1</v>
      </c>
    </row>
    <row r="1345" spans="1:22" x14ac:dyDescent="0.25">
      <c r="A1345" t="s">
        <v>4195</v>
      </c>
      <c r="B1345" s="32" t="s">
        <v>2649</v>
      </c>
      <c r="C1345" t="s">
        <v>202</v>
      </c>
      <c r="D1345" t="s">
        <v>113</v>
      </c>
      <c r="E1345" s="9">
        <v>1</v>
      </c>
      <c r="F1345" s="9">
        <v>1</v>
      </c>
      <c r="G1345" s="9">
        <v>0</v>
      </c>
      <c r="H1345" s="9">
        <v>0</v>
      </c>
      <c r="I1345" s="9">
        <v>0</v>
      </c>
      <c r="J1345" s="9">
        <v>0</v>
      </c>
      <c r="K1345">
        <v>0</v>
      </c>
      <c r="L1345" s="9">
        <v>0</v>
      </c>
      <c r="M1345" s="19">
        <v>0</v>
      </c>
      <c r="N1345" s="19">
        <v>0</v>
      </c>
      <c r="O1345" s="19">
        <v>0</v>
      </c>
      <c r="P1345" s="19">
        <v>0</v>
      </c>
      <c r="Q1345" s="19">
        <f t="shared" si="120"/>
        <v>0</v>
      </c>
      <c r="R1345" s="3">
        <f t="shared" si="121"/>
        <v>0.38924947208076149</v>
      </c>
      <c r="S1345" s="3">
        <f t="shared" si="122"/>
        <v>3.2894736842105261E-2</v>
      </c>
      <c r="T1345" s="9">
        <f t="shared" si="123"/>
        <v>0</v>
      </c>
      <c r="U1345" s="9">
        <f t="shared" si="124"/>
        <v>1</v>
      </c>
      <c r="V1345" s="9">
        <f t="shared" si="125"/>
        <v>1</v>
      </c>
    </row>
    <row r="1346" spans="1:22" x14ac:dyDescent="0.25">
      <c r="A1346" t="s">
        <v>4195</v>
      </c>
      <c r="B1346" s="32" t="s">
        <v>2649</v>
      </c>
      <c r="C1346" t="s">
        <v>202</v>
      </c>
      <c r="D1346" t="s">
        <v>2214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>
        <v>0</v>
      </c>
      <c r="L1346" s="9">
        <v>0</v>
      </c>
      <c r="M1346" s="19">
        <v>0</v>
      </c>
      <c r="N1346" s="19">
        <v>1</v>
      </c>
      <c r="O1346" s="19">
        <v>0</v>
      </c>
      <c r="P1346" s="19">
        <v>0</v>
      </c>
      <c r="Q1346" s="19">
        <f t="shared" ref="Q1346:Q1409" si="126">IFERROR(AVERAGEIF(K1346:K1346,"&lt;&gt;0"),0)</f>
        <v>0</v>
      </c>
      <c r="R1346" s="3">
        <f t="shared" ref="R1346:R1409" si="127">_xlfn.STDEV.S(E1346:P1346)</f>
        <v>0.28867513459481287</v>
      </c>
      <c r="S1346" s="3">
        <f t="shared" ref="S1346:S1409" si="128">IFERROR(AVERAGEIF(E1346:P1346,"&lt;&gt;0")/30.4,0)</f>
        <v>3.2894736842105261E-2</v>
      </c>
      <c r="T1346" s="9">
        <f t="shared" ref="T1346:T1409" si="129">MIN(E1346:P1346)</f>
        <v>0</v>
      </c>
      <c r="U1346" s="9">
        <f t="shared" ref="U1346:U1409" si="130">MAX(E1346:P1346)</f>
        <v>1</v>
      </c>
      <c r="V1346" s="9">
        <f t="shared" ref="V1346:V1409" si="131">MROUND(ROUND(_xlfn.NORM.S.INV($Y$1)*R1346*1,1),1)</f>
        <v>0</v>
      </c>
    </row>
    <row r="1347" spans="1:22" x14ac:dyDescent="0.25">
      <c r="A1347" t="s">
        <v>3989</v>
      </c>
      <c r="B1347" s="32" t="s">
        <v>2651</v>
      </c>
      <c r="C1347" t="s">
        <v>202</v>
      </c>
      <c r="D1347" t="s">
        <v>106</v>
      </c>
      <c r="E1347" s="9">
        <v>5</v>
      </c>
      <c r="F1347" s="9">
        <v>0</v>
      </c>
      <c r="G1347" s="9">
        <v>0</v>
      </c>
      <c r="H1347" s="9">
        <v>0</v>
      </c>
      <c r="I1347" s="9">
        <v>0</v>
      </c>
      <c r="J1347" s="9">
        <v>0</v>
      </c>
      <c r="K1347">
        <v>0</v>
      </c>
      <c r="L1347" s="9">
        <v>0</v>
      </c>
      <c r="M1347" s="19">
        <v>0</v>
      </c>
      <c r="N1347" s="19">
        <v>2</v>
      </c>
      <c r="O1347" s="19">
        <v>0</v>
      </c>
      <c r="P1347" s="19">
        <v>0</v>
      </c>
      <c r="Q1347" s="19">
        <f t="shared" si="126"/>
        <v>0</v>
      </c>
      <c r="R1347" s="3">
        <f t="shared" si="127"/>
        <v>1.5050420310248864</v>
      </c>
      <c r="S1347" s="3">
        <f t="shared" si="128"/>
        <v>0.11513157894736843</v>
      </c>
      <c r="T1347" s="9">
        <f t="shared" si="129"/>
        <v>0</v>
      </c>
      <c r="U1347" s="9">
        <f t="shared" si="130"/>
        <v>5</v>
      </c>
      <c r="V1347" s="9">
        <f t="shared" si="131"/>
        <v>2</v>
      </c>
    </row>
    <row r="1348" spans="1:22" x14ac:dyDescent="0.25">
      <c r="A1348" t="s">
        <v>4147</v>
      </c>
      <c r="B1348" s="32" t="s">
        <v>2652</v>
      </c>
      <c r="C1348" t="s">
        <v>202</v>
      </c>
      <c r="D1348" t="s">
        <v>109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>
        <v>0</v>
      </c>
      <c r="L1348" s="9">
        <v>0</v>
      </c>
      <c r="M1348" s="19">
        <v>0</v>
      </c>
      <c r="N1348" s="19">
        <v>1</v>
      </c>
      <c r="O1348" s="19">
        <v>0</v>
      </c>
      <c r="P1348" s="19">
        <v>0</v>
      </c>
      <c r="Q1348" s="19">
        <f t="shared" si="126"/>
        <v>0</v>
      </c>
      <c r="R1348" s="3">
        <f t="shared" si="127"/>
        <v>0.28867513459481287</v>
      </c>
      <c r="S1348" s="3">
        <f t="shared" si="128"/>
        <v>3.2894736842105261E-2</v>
      </c>
      <c r="T1348" s="9">
        <f t="shared" si="129"/>
        <v>0</v>
      </c>
      <c r="U1348" s="9">
        <f t="shared" si="130"/>
        <v>1</v>
      </c>
      <c r="V1348" s="9">
        <f t="shared" si="131"/>
        <v>0</v>
      </c>
    </row>
    <row r="1349" spans="1:22" x14ac:dyDescent="0.25">
      <c r="A1349" t="s">
        <v>6846</v>
      </c>
      <c r="B1349" s="32" t="s">
        <v>6847</v>
      </c>
      <c r="C1349" t="s">
        <v>202</v>
      </c>
      <c r="D1349" t="s">
        <v>108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>
        <v>0</v>
      </c>
      <c r="L1349" s="9">
        <v>0</v>
      </c>
      <c r="M1349" s="19">
        <v>0</v>
      </c>
      <c r="N1349" s="19">
        <v>0</v>
      </c>
      <c r="O1349" s="19">
        <v>0</v>
      </c>
      <c r="P1349" s="19">
        <v>1</v>
      </c>
      <c r="Q1349" s="19">
        <f t="shared" si="126"/>
        <v>0</v>
      </c>
      <c r="R1349" s="3">
        <f t="shared" si="127"/>
        <v>0.28867513459481287</v>
      </c>
      <c r="S1349" s="3">
        <f t="shared" si="128"/>
        <v>3.2894736842105261E-2</v>
      </c>
      <c r="T1349" s="9">
        <f t="shared" si="129"/>
        <v>0</v>
      </c>
      <c r="U1349" s="9">
        <f t="shared" si="130"/>
        <v>1</v>
      </c>
      <c r="V1349" s="9">
        <f t="shared" si="131"/>
        <v>0</v>
      </c>
    </row>
    <row r="1350" spans="1:22" x14ac:dyDescent="0.25">
      <c r="A1350" t="s">
        <v>4154</v>
      </c>
      <c r="B1350" s="32" t="s">
        <v>2592</v>
      </c>
      <c r="C1350" t="s">
        <v>202</v>
      </c>
      <c r="D1350" t="s">
        <v>4746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>
        <v>0</v>
      </c>
      <c r="L1350" s="9">
        <v>0</v>
      </c>
      <c r="M1350" s="19">
        <v>0</v>
      </c>
      <c r="N1350" s="19">
        <v>3</v>
      </c>
      <c r="O1350" s="19">
        <v>0</v>
      </c>
      <c r="P1350" s="19">
        <v>0</v>
      </c>
      <c r="Q1350" s="19">
        <f t="shared" si="126"/>
        <v>0</v>
      </c>
      <c r="R1350" s="3">
        <f t="shared" si="127"/>
        <v>0.8660254037844386</v>
      </c>
      <c r="S1350" s="3">
        <f t="shared" si="128"/>
        <v>9.8684210526315791E-2</v>
      </c>
      <c r="T1350" s="9">
        <f t="shared" si="129"/>
        <v>0</v>
      </c>
      <c r="U1350" s="9">
        <f t="shared" si="130"/>
        <v>3</v>
      </c>
      <c r="V1350" s="9">
        <f t="shared" si="131"/>
        <v>1</v>
      </c>
    </row>
    <row r="1351" spans="1:22" x14ac:dyDescent="0.25">
      <c r="A1351" t="s">
        <v>4205</v>
      </c>
      <c r="B1351" s="32" t="s">
        <v>2596</v>
      </c>
      <c r="C1351" t="s">
        <v>202</v>
      </c>
      <c r="D1351" t="s">
        <v>4746</v>
      </c>
      <c r="E1351" s="9">
        <v>1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>
        <v>0</v>
      </c>
      <c r="L1351" s="9">
        <v>0</v>
      </c>
      <c r="M1351" s="19">
        <v>0</v>
      </c>
      <c r="N1351" s="19">
        <v>1</v>
      </c>
      <c r="O1351" s="19">
        <v>0</v>
      </c>
      <c r="P1351" s="19">
        <v>0</v>
      </c>
      <c r="Q1351" s="19">
        <f t="shared" si="126"/>
        <v>0</v>
      </c>
      <c r="R1351" s="3">
        <f t="shared" si="127"/>
        <v>0.38924947208076149</v>
      </c>
      <c r="S1351" s="3">
        <f t="shared" si="128"/>
        <v>3.2894736842105261E-2</v>
      </c>
      <c r="T1351" s="9">
        <f t="shared" si="129"/>
        <v>0</v>
      </c>
      <c r="U1351" s="9">
        <f t="shared" si="130"/>
        <v>1</v>
      </c>
      <c r="V1351" s="9">
        <f t="shared" si="131"/>
        <v>1</v>
      </c>
    </row>
    <row r="1352" spans="1:22" x14ac:dyDescent="0.25">
      <c r="A1352" t="s">
        <v>4056</v>
      </c>
      <c r="B1352" s="32" t="s">
        <v>2597</v>
      </c>
      <c r="C1352" t="s">
        <v>202</v>
      </c>
      <c r="D1352" t="s">
        <v>4746</v>
      </c>
      <c r="E1352" s="9">
        <v>2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>
        <v>0</v>
      </c>
      <c r="L1352" s="9">
        <v>0</v>
      </c>
      <c r="M1352" s="19">
        <v>0</v>
      </c>
      <c r="N1352" s="19">
        <v>0</v>
      </c>
      <c r="O1352" s="19">
        <v>0</v>
      </c>
      <c r="P1352" s="19">
        <v>0</v>
      </c>
      <c r="Q1352" s="19">
        <f t="shared" si="126"/>
        <v>0</v>
      </c>
      <c r="R1352" s="3">
        <f t="shared" si="127"/>
        <v>0.57735026918962573</v>
      </c>
      <c r="S1352" s="3">
        <f t="shared" si="128"/>
        <v>6.5789473684210523E-2</v>
      </c>
      <c r="T1352" s="9">
        <f t="shared" si="129"/>
        <v>0</v>
      </c>
      <c r="U1352" s="9">
        <f t="shared" si="130"/>
        <v>2</v>
      </c>
      <c r="V1352" s="9">
        <f t="shared" si="131"/>
        <v>1</v>
      </c>
    </row>
    <row r="1353" spans="1:22" x14ac:dyDescent="0.25">
      <c r="A1353" t="s">
        <v>4193</v>
      </c>
      <c r="B1353" s="32" t="s">
        <v>2595</v>
      </c>
      <c r="C1353" t="s">
        <v>202</v>
      </c>
      <c r="D1353" t="s">
        <v>109</v>
      </c>
      <c r="E1353" s="9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0</v>
      </c>
      <c r="K1353">
        <v>0</v>
      </c>
      <c r="L1353" s="9">
        <v>0</v>
      </c>
      <c r="M1353" s="19">
        <v>0</v>
      </c>
      <c r="N1353" s="19">
        <v>1</v>
      </c>
      <c r="O1353" s="19">
        <v>0</v>
      </c>
      <c r="P1353" s="19">
        <v>0</v>
      </c>
      <c r="Q1353" s="19">
        <f t="shared" si="126"/>
        <v>0</v>
      </c>
      <c r="R1353" s="3">
        <f t="shared" si="127"/>
        <v>0.28867513459481287</v>
      </c>
      <c r="S1353" s="3">
        <f t="shared" si="128"/>
        <v>3.2894736842105261E-2</v>
      </c>
      <c r="T1353" s="9">
        <f t="shared" si="129"/>
        <v>0</v>
      </c>
      <c r="U1353" s="9">
        <f t="shared" si="130"/>
        <v>1</v>
      </c>
      <c r="V1353" s="9">
        <f t="shared" si="131"/>
        <v>0</v>
      </c>
    </row>
    <row r="1354" spans="1:22" x14ac:dyDescent="0.25">
      <c r="A1354" t="s">
        <v>4308</v>
      </c>
      <c r="B1354" s="32" t="s">
        <v>2598</v>
      </c>
      <c r="C1354" t="s">
        <v>202</v>
      </c>
      <c r="D1354" t="s">
        <v>2214</v>
      </c>
      <c r="E1354" s="9">
        <v>1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>
        <v>0</v>
      </c>
      <c r="L1354" s="9">
        <v>0</v>
      </c>
      <c r="M1354" s="19">
        <v>0</v>
      </c>
      <c r="N1354" s="19">
        <v>0</v>
      </c>
      <c r="O1354" s="19">
        <v>0</v>
      </c>
      <c r="P1354" s="19">
        <v>0</v>
      </c>
      <c r="Q1354" s="19">
        <f t="shared" si="126"/>
        <v>0</v>
      </c>
      <c r="R1354" s="3">
        <f t="shared" si="127"/>
        <v>0.28867513459481287</v>
      </c>
      <c r="S1354" s="3">
        <f t="shared" si="128"/>
        <v>3.2894736842105261E-2</v>
      </c>
      <c r="T1354" s="9">
        <f t="shared" si="129"/>
        <v>0</v>
      </c>
      <c r="U1354" s="9">
        <f t="shared" si="130"/>
        <v>1</v>
      </c>
      <c r="V1354" s="9">
        <f t="shared" si="131"/>
        <v>0</v>
      </c>
    </row>
    <row r="1355" spans="1:22" x14ac:dyDescent="0.25">
      <c r="A1355" t="s">
        <v>6848</v>
      </c>
      <c r="B1355" s="32" t="s">
        <v>6849</v>
      </c>
      <c r="C1355" t="s">
        <v>202</v>
      </c>
      <c r="D1355" t="s">
        <v>108</v>
      </c>
      <c r="E1355" s="9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>
        <v>0</v>
      </c>
      <c r="L1355" s="9">
        <v>0</v>
      </c>
      <c r="M1355" s="19">
        <v>0</v>
      </c>
      <c r="N1355" s="19">
        <v>0</v>
      </c>
      <c r="O1355" s="19">
        <v>0</v>
      </c>
      <c r="P1355" s="19">
        <v>1</v>
      </c>
      <c r="Q1355" s="19">
        <f t="shared" si="126"/>
        <v>0</v>
      </c>
      <c r="R1355" s="3">
        <f t="shared" si="127"/>
        <v>0.28867513459481287</v>
      </c>
      <c r="S1355" s="3">
        <f t="shared" si="128"/>
        <v>3.2894736842105261E-2</v>
      </c>
      <c r="T1355" s="9">
        <f t="shared" si="129"/>
        <v>0</v>
      </c>
      <c r="U1355" s="9">
        <f t="shared" si="130"/>
        <v>1</v>
      </c>
      <c r="V1355" s="9">
        <f t="shared" si="131"/>
        <v>0</v>
      </c>
    </row>
    <row r="1356" spans="1:22" x14ac:dyDescent="0.25">
      <c r="A1356" t="s">
        <v>4383</v>
      </c>
      <c r="B1356" s="32" t="s">
        <v>2175</v>
      </c>
      <c r="C1356" t="s">
        <v>202</v>
      </c>
      <c r="D1356" t="s">
        <v>113</v>
      </c>
      <c r="E1356" s="9">
        <v>0</v>
      </c>
      <c r="F1356" s="9">
        <v>0</v>
      </c>
      <c r="G1356" s="9">
        <v>0</v>
      </c>
      <c r="H1356" s="9">
        <v>1</v>
      </c>
      <c r="I1356" s="9">
        <v>0</v>
      </c>
      <c r="J1356" s="9">
        <v>0</v>
      </c>
      <c r="K1356">
        <v>0</v>
      </c>
      <c r="L1356" s="9">
        <v>0</v>
      </c>
      <c r="M1356" s="19">
        <v>0</v>
      </c>
      <c r="N1356" s="19">
        <v>0</v>
      </c>
      <c r="O1356" s="19">
        <v>0</v>
      </c>
      <c r="P1356" s="19">
        <v>0</v>
      </c>
      <c r="Q1356" s="19">
        <f t="shared" si="126"/>
        <v>0</v>
      </c>
      <c r="R1356" s="3">
        <f t="shared" si="127"/>
        <v>0.28867513459481287</v>
      </c>
      <c r="S1356" s="3">
        <f t="shared" si="128"/>
        <v>3.2894736842105261E-2</v>
      </c>
      <c r="T1356" s="9">
        <f t="shared" si="129"/>
        <v>0</v>
      </c>
      <c r="U1356" s="9">
        <f t="shared" si="130"/>
        <v>1</v>
      </c>
      <c r="V1356" s="9">
        <f t="shared" si="131"/>
        <v>0</v>
      </c>
    </row>
    <row r="1357" spans="1:22" x14ac:dyDescent="0.25">
      <c r="A1357" t="s">
        <v>4379</v>
      </c>
      <c r="B1357" s="32" t="s">
        <v>2179</v>
      </c>
      <c r="C1357" t="s">
        <v>202</v>
      </c>
      <c r="D1357" t="s">
        <v>113</v>
      </c>
      <c r="E1357" s="9">
        <v>0</v>
      </c>
      <c r="F1357" s="9">
        <v>0</v>
      </c>
      <c r="G1357" s="9">
        <v>0</v>
      </c>
      <c r="H1357" s="9">
        <v>1</v>
      </c>
      <c r="I1357" s="9">
        <v>0</v>
      </c>
      <c r="J1357" s="9">
        <v>0</v>
      </c>
      <c r="K1357">
        <v>0</v>
      </c>
      <c r="L1357" s="9">
        <v>0</v>
      </c>
      <c r="M1357" s="19">
        <v>0</v>
      </c>
      <c r="N1357" s="19">
        <v>0</v>
      </c>
      <c r="O1357" s="19">
        <v>0</v>
      </c>
      <c r="P1357" s="19">
        <v>0</v>
      </c>
      <c r="Q1357" s="19">
        <f t="shared" si="126"/>
        <v>0</v>
      </c>
      <c r="R1357" s="3">
        <f t="shared" si="127"/>
        <v>0.28867513459481287</v>
      </c>
      <c r="S1357" s="3">
        <f t="shared" si="128"/>
        <v>3.2894736842105261E-2</v>
      </c>
      <c r="T1357" s="9">
        <f t="shared" si="129"/>
        <v>0</v>
      </c>
      <c r="U1357" s="9">
        <f t="shared" si="130"/>
        <v>1</v>
      </c>
      <c r="V1357" s="9">
        <f t="shared" si="131"/>
        <v>0</v>
      </c>
    </row>
    <row r="1358" spans="1:22" x14ac:dyDescent="0.25">
      <c r="A1358" t="s">
        <v>4437</v>
      </c>
      <c r="B1358" s="32" t="s">
        <v>2177</v>
      </c>
      <c r="C1358" t="s">
        <v>202</v>
      </c>
      <c r="D1358" t="s">
        <v>113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>
        <v>1.4</v>
      </c>
      <c r="L1358" s="9">
        <v>0</v>
      </c>
      <c r="M1358" s="19">
        <v>0</v>
      </c>
      <c r="N1358" s="19">
        <v>0</v>
      </c>
      <c r="O1358" s="19">
        <v>0</v>
      </c>
      <c r="P1358" s="19">
        <v>0</v>
      </c>
      <c r="Q1358" s="19">
        <f t="shared" si="126"/>
        <v>1.4</v>
      </c>
      <c r="R1358" s="3">
        <f t="shared" si="127"/>
        <v>0.404145188432738</v>
      </c>
      <c r="S1358" s="3">
        <f t="shared" si="128"/>
        <v>4.6052631578947366E-2</v>
      </c>
      <c r="T1358" s="9">
        <f t="shared" si="129"/>
        <v>0</v>
      </c>
      <c r="U1358" s="9">
        <f t="shared" si="130"/>
        <v>1.4</v>
      </c>
      <c r="V1358" s="9">
        <f t="shared" si="131"/>
        <v>1</v>
      </c>
    </row>
    <row r="1359" spans="1:22" x14ac:dyDescent="0.25">
      <c r="A1359" t="s">
        <v>4422</v>
      </c>
      <c r="B1359" s="32" t="s">
        <v>2180</v>
      </c>
      <c r="C1359" t="s">
        <v>202</v>
      </c>
      <c r="D1359" t="s">
        <v>113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1</v>
      </c>
      <c r="K1359">
        <v>0</v>
      </c>
      <c r="L1359" s="9">
        <v>0</v>
      </c>
      <c r="M1359" s="19">
        <v>0</v>
      </c>
      <c r="N1359" s="19">
        <v>0</v>
      </c>
      <c r="O1359" s="19">
        <v>0</v>
      </c>
      <c r="P1359" s="19">
        <v>0</v>
      </c>
      <c r="Q1359" s="19">
        <f t="shared" si="126"/>
        <v>0</v>
      </c>
      <c r="R1359" s="3">
        <f t="shared" si="127"/>
        <v>0.28867513459481287</v>
      </c>
      <c r="S1359" s="3">
        <f t="shared" si="128"/>
        <v>3.2894736842105261E-2</v>
      </c>
      <c r="T1359" s="9">
        <f t="shared" si="129"/>
        <v>0</v>
      </c>
      <c r="U1359" s="9">
        <f t="shared" si="130"/>
        <v>1</v>
      </c>
      <c r="V1359" s="9">
        <f t="shared" si="131"/>
        <v>0</v>
      </c>
    </row>
    <row r="1360" spans="1:22" x14ac:dyDescent="0.25">
      <c r="A1360" t="s">
        <v>4439</v>
      </c>
      <c r="B1360" s="32" t="s">
        <v>2176</v>
      </c>
      <c r="C1360" t="s">
        <v>202</v>
      </c>
      <c r="D1360" t="s">
        <v>113</v>
      </c>
      <c r="E1360" s="9">
        <v>0</v>
      </c>
      <c r="F1360" s="9">
        <v>0</v>
      </c>
      <c r="G1360" s="9">
        <v>0</v>
      </c>
      <c r="H1360" s="9">
        <v>0</v>
      </c>
      <c r="I1360" s="9">
        <v>0</v>
      </c>
      <c r="J1360" s="9">
        <v>0</v>
      </c>
      <c r="K1360">
        <v>1.4</v>
      </c>
      <c r="L1360" s="9">
        <v>0</v>
      </c>
      <c r="M1360" s="19">
        <v>0</v>
      </c>
      <c r="N1360" s="19">
        <v>0</v>
      </c>
      <c r="O1360" s="19">
        <v>0</v>
      </c>
      <c r="P1360" s="19">
        <v>0</v>
      </c>
      <c r="Q1360" s="19">
        <f t="shared" si="126"/>
        <v>1.4</v>
      </c>
      <c r="R1360" s="3">
        <f t="shared" si="127"/>
        <v>0.404145188432738</v>
      </c>
      <c r="S1360" s="3">
        <f t="shared" si="128"/>
        <v>4.6052631578947366E-2</v>
      </c>
      <c r="T1360" s="9">
        <f t="shared" si="129"/>
        <v>0</v>
      </c>
      <c r="U1360" s="9">
        <f t="shared" si="130"/>
        <v>1.4</v>
      </c>
      <c r="V1360" s="9">
        <f t="shared" si="131"/>
        <v>1</v>
      </c>
    </row>
    <row r="1361" spans="1:22" x14ac:dyDescent="0.25">
      <c r="A1361" t="s">
        <v>4364</v>
      </c>
      <c r="B1361" s="32" t="s">
        <v>2178</v>
      </c>
      <c r="C1361" t="s">
        <v>202</v>
      </c>
      <c r="D1361" t="s">
        <v>113</v>
      </c>
      <c r="E1361" s="9">
        <v>0</v>
      </c>
      <c r="F1361" s="9">
        <v>0</v>
      </c>
      <c r="G1361" s="9">
        <v>1</v>
      </c>
      <c r="H1361" s="9">
        <v>0</v>
      </c>
      <c r="I1361" s="9">
        <v>0</v>
      </c>
      <c r="J1361" s="9">
        <v>0</v>
      </c>
      <c r="K1361">
        <v>0</v>
      </c>
      <c r="L1361" s="9">
        <v>0</v>
      </c>
      <c r="M1361" s="19">
        <v>0</v>
      </c>
      <c r="N1361" s="19">
        <v>0</v>
      </c>
      <c r="O1361" s="19">
        <v>0</v>
      </c>
      <c r="P1361" s="19">
        <v>0</v>
      </c>
      <c r="Q1361" s="19">
        <f t="shared" si="126"/>
        <v>0</v>
      </c>
      <c r="R1361" s="3">
        <f t="shared" si="127"/>
        <v>0.28867513459481287</v>
      </c>
      <c r="S1361" s="3">
        <f t="shared" si="128"/>
        <v>3.2894736842105261E-2</v>
      </c>
      <c r="T1361" s="9">
        <f t="shared" si="129"/>
        <v>0</v>
      </c>
      <c r="U1361" s="9">
        <f t="shared" si="130"/>
        <v>1</v>
      </c>
      <c r="V1361" s="9">
        <f t="shared" si="131"/>
        <v>0</v>
      </c>
    </row>
    <row r="1362" spans="1:22" x14ac:dyDescent="0.25">
      <c r="A1362" t="s">
        <v>4436</v>
      </c>
      <c r="B1362" s="32" t="s">
        <v>2171</v>
      </c>
      <c r="C1362" t="s">
        <v>202</v>
      </c>
      <c r="D1362" t="s">
        <v>113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>
        <v>1.4</v>
      </c>
      <c r="L1362" s="9">
        <v>0</v>
      </c>
      <c r="M1362" s="19">
        <v>0</v>
      </c>
      <c r="N1362" s="19">
        <v>0</v>
      </c>
      <c r="O1362" s="19">
        <v>0</v>
      </c>
      <c r="P1362" s="19">
        <v>0</v>
      </c>
      <c r="Q1362" s="19">
        <f t="shared" si="126"/>
        <v>1.4</v>
      </c>
      <c r="R1362" s="3">
        <f t="shared" si="127"/>
        <v>0.404145188432738</v>
      </c>
      <c r="S1362" s="3">
        <f t="shared" si="128"/>
        <v>4.6052631578947366E-2</v>
      </c>
      <c r="T1362" s="9">
        <f t="shared" si="129"/>
        <v>0</v>
      </c>
      <c r="U1362" s="9">
        <f t="shared" si="130"/>
        <v>1.4</v>
      </c>
      <c r="V1362" s="9">
        <f t="shared" si="131"/>
        <v>1</v>
      </c>
    </row>
    <row r="1363" spans="1:22" x14ac:dyDescent="0.25">
      <c r="A1363" t="s">
        <v>4367</v>
      </c>
      <c r="B1363" s="32" t="s">
        <v>2170</v>
      </c>
      <c r="C1363" t="s">
        <v>202</v>
      </c>
      <c r="D1363" t="s">
        <v>113</v>
      </c>
      <c r="E1363" s="9">
        <v>0</v>
      </c>
      <c r="F1363" s="9">
        <v>0</v>
      </c>
      <c r="G1363" s="9">
        <v>1</v>
      </c>
      <c r="H1363" s="9">
        <v>0</v>
      </c>
      <c r="I1363" s="9">
        <v>0</v>
      </c>
      <c r="J1363" s="9">
        <v>0</v>
      </c>
      <c r="K1363">
        <v>0</v>
      </c>
      <c r="L1363" s="9">
        <v>0</v>
      </c>
      <c r="M1363" s="19">
        <v>0</v>
      </c>
      <c r="N1363" s="19">
        <v>0</v>
      </c>
      <c r="O1363" s="19">
        <v>0</v>
      </c>
      <c r="P1363" s="19">
        <v>0</v>
      </c>
      <c r="Q1363" s="19">
        <f t="shared" si="126"/>
        <v>0</v>
      </c>
      <c r="R1363" s="3">
        <f t="shared" si="127"/>
        <v>0.28867513459481287</v>
      </c>
      <c r="S1363" s="3">
        <f t="shared" si="128"/>
        <v>3.2894736842105261E-2</v>
      </c>
      <c r="T1363" s="9">
        <f t="shared" si="129"/>
        <v>0</v>
      </c>
      <c r="U1363" s="9">
        <f t="shared" si="130"/>
        <v>1</v>
      </c>
      <c r="V1363" s="9">
        <f t="shared" si="131"/>
        <v>0</v>
      </c>
    </row>
    <row r="1364" spans="1:22" x14ac:dyDescent="0.25">
      <c r="A1364" t="s">
        <v>4370</v>
      </c>
      <c r="B1364" s="32" t="s">
        <v>2172</v>
      </c>
      <c r="C1364" t="s">
        <v>202</v>
      </c>
      <c r="D1364" t="s">
        <v>113</v>
      </c>
      <c r="E1364" s="9">
        <v>0</v>
      </c>
      <c r="F1364" s="9">
        <v>0</v>
      </c>
      <c r="G1364" s="9">
        <v>1</v>
      </c>
      <c r="H1364" s="9">
        <v>0</v>
      </c>
      <c r="I1364" s="9">
        <v>0</v>
      </c>
      <c r="J1364" s="9">
        <v>0</v>
      </c>
      <c r="K1364">
        <v>0</v>
      </c>
      <c r="L1364" s="9">
        <v>0</v>
      </c>
      <c r="M1364" s="19">
        <v>0</v>
      </c>
      <c r="N1364" s="19">
        <v>0</v>
      </c>
      <c r="O1364" s="19">
        <v>0</v>
      </c>
      <c r="P1364" s="19">
        <v>0</v>
      </c>
      <c r="Q1364" s="19">
        <f t="shared" si="126"/>
        <v>0</v>
      </c>
      <c r="R1364" s="3">
        <f t="shared" si="127"/>
        <v>0.28867513459481287</v>
      </c>
      <c r="S1364" s="3">
        <f t="shared" si="128"/>
        <v>3.2894736842105261E-2</v>
      </c>
      <c r="T1364" s="9">
        <f t="shared" si="129"/>
        <v>0</v>
      </c>
      <c r="U1364" s="9">
        <f t="shared" si="130"/>
        <v>1</v>
      </c>
      <c r="V1364" s="9">
        <f t="shared" si="131"/>
        <v>0</v>
      </c>
    </row>
    <row r="1365" spans="1:22" x14ac:dyDescent="0.25">
      <c r="A1365" t="s">
        <v>4390</v>
      </c>
      <c r="B1365" s="32" t="s">
        <v>2174</v>
      </c>
      <c r="C1365" t="s">
        <v>202</v>
      </c>
      <c r="D1365" t="s">
        <v>113</v>
      </c>
      <c r="E1365" s="9">
        <v>0</v>
      </c>
      <c r="F1365" s="9">
        <v>0</v>
      </c>
      <c r="G1365" s="9">
        <v>0</v>
      </c>
      <c r="H1365" s="9">
        <v>0</v>
      </c>
      <c r="I1365" s="9">
        <v>1</v>
      </c>
      <c r="J1365" s="9">
        <v>0</v>
      </c>
      <c r="K1365">
        <v>0</v>
      </c>
      <c r="L1365" s="9">
        <v>0</v>
      </c>
      <c r="M1365" s="19">
        <v>0</v>
      </c>
      <c r="N1365" s="19">
        <v>0</v>
      </c>
      <c r="O1365" s="19">
        <v>0</v>
      </c>
      <c r="P1365" s="19">
        <v>0</v>
      </c>
      <c r="Q1365" s="19">
        <f t="shared" si="126"/>
        <v>0</v>
      </c>
      <c r="R1365" s="3">
        <f t="shared" si="127"/>
        <v>0.28867513459481287</v>
      </c>
      <c r="S1365" s="3">
        <f t="shared" si="128"/>
        <v>3.2894736842105261E-2</v>
      </c>
      <c r="T1365" s="9">
        <f t="shared" si="129"/>
        <v>0</v>
      </c>
      <c r="U1365" s="9">
        <f t="shared" si="130"/>
        <v>1</v>
      </c>
      <c r="V1365" s="9">
        <f t="shared" si="131"/>
        <v>0</v>
      </c>
    </row>
    <row r="1366" spans="1:22" x14ac:dyDescent="0.25">
      <c r="A1366" t="s">
        <v>3891</v>
      </c>
      <c r="B1366" s="32" t="s">
        <v>2182</v>
      </c>
      <c r="C1366" t="s">
        <v>202</v>
      </c>
      <c r="D1366" t="s">
        <v>113</v>
      </c>
      <c r="E1366" s="9">
        <v>0</v>
      </c>
      <c r="F1366" s="9">
        <v>1</v>
      </c>
      <c r="G1366" s="9">
        <v>0</v>
      </c>
      <c r="H1366" s="9">
        <v>0</v>
      </c>
      <c r="I1366" s="9">
        <v>0</v>
      </c>
      <c r="J1366" s="9">
        <v>0</v>
      </c>
      <c r="K1366">
        <v>0</v>
      </c>
      <c r="L1366" s="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f t="shared" si="126"/>
        <v>0</v>
      </c>
      <c r="R1366" s="3">
        <f t="shared" si="127"/>
        <v>0.28867513459481287</v>
      </c>
      <c r="S1366" s="3">
        <f t="shared" si="128"/>
        <v>3.2894736842105261E-2</v>
      </c>
      <c r="T1366" s="9">
        <f t="shared" si="129"/>
        <v>0</v>
      </c>
      <c r="U1366" s="9">
        <f t="shared" si="130"/>
        <v>1</v>
      </c>
      <c r="V1366" s="9">
        <f t="shared" si="131"/>
        <v>0</v>
      </c>
    </row>
    <row r="1367" spans="1:22" x14ac:dyDescent="0.25">
      <c r="A1367" t="s">
        <v>4680</v>
      </c>
      <c r="B1367" s="32" t="s">
        <v>4681</v>
      </c>
      <c r="C1367" t="s">
        <v>202</v>
      </c>
      <c r="D1367" t="s">
        <v>113</v>
      </c>
      <c r="E1367" s="9">
        <v>0</v>
      </c>
      <c r="F1367" s="9">
        <v>0</v>
      </c>
      <c r="G1367" s="9">
        <v>0</v>
      </c>
      <c r="H1367" s="9">
        <v>0</v>
      </c>
      <c r="I1367" s="9">
        <v>0</v>
      </c>
      <c r="J1367" s="9">
        <v>0</v>
      </c>
      <c r="K1367">
        <v>0</v>
      </c>
      <c r="L1367" s="9">
        <v>0</v>
      </c>
      <c r="M1367" s="19">
        <v>1</v>
      </c>
      <c r="N1367" s="19">
        <v>0</v>
      </c>
      <c r="O1367" s="19">
        <v>0</v>
      </c>
      <c r="P1367" s="19">
        <v>0</v>
      </c>
      <c r="Q1367" s="19">
        <f t="shared" si="126"/>
        <v>0</v>
      </c>
      <c r="R1367" s="3">
        <f t="shared" si="127"/>
        <v>0.28867513459481287</v>
      </c>
      <c r="S1367" s="3">
        <f t="shared" si="128"/>
        <v>3.2894736842105261E-2</v>
      </c>
      <c r="T1367" s="9">
        <f t="shared" si="129"/>
        <v>0</v>
      </c>
      <c r="U1367" s="9">
        <f t="shared" si="130"/>
        <v>1</v>
      </c>
      <c r="V1367" s="9">
        <f t="shared" si="131"/>
        <v>0</v>
      </c>
    </row>
    <row r="1368" spans="1:22" x14ac:dyDescent="0.25">
      <c r="A1368" t="s">
        <v>4475</v>
      </c>
      <c r="B1368" s="32" t="s">
        <v>2181</v>
      </c>
      <c r="C1368" t="s">
        <v>202</v>
      </c>
      <c r="D1368" t="s">
        <v>113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>
        <v>0</v>
      </c>
      <c r="L1368" s="9">
        <v>1.4</v>
      </c>
      <c r="M1368" s="19">
        <v>0</v>
      </c>
      <c r="N1368" s="19">
        <v>0</v>
      </c>
      <c r="O1368" s="19">
        <v>0</v>
      </c>
      <c r="P1368" s="19">
        <v>0</v>
      </c>
      <c r="Q1368" s="19">
        <f t="shared" si="126"/>
        <v>0</v>
      </c>
      <c r="R1368" s="3">
        <f t="shared" si="127"/>
        <v>0.404145188432738</v>
      </c>
      <c r="S1368" s="3">
        <f t="shared" si="128"/>
        <v>4.6052631578947366E-2</v>
      </c>
      <c r="T1368" s="9">
        <f t="shared" si="129"/>
        <v>0</v>
      </c>
      <c r="U1368" s="9">
        <f t="shared" si="130"/>
        <v>1.4</v>
      </c>
      <c r="V1368" s="9">
        <f t="shared" si="131"/>
        <v>1</v>
      </c>
    </row>
    <row r="1369" spans="1:22" x14ac:dyDescent="0.25">
      <c r="A1369" t="s">
        <v>4682</v>
      </c>
      <c r="B1369" s="32" t="s">
        <v>4683</v>
      </c>
      <c r="C1369" t="s">
        <v>202</v>
      </c>
      <c r="D1369" t="s">
        <v>113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>
        <v>0</v>
      </c>
      <c r="L1369" s="9">
        <v>0</v>
      </c>
      <c r="M1369" s="19">
        <v>1</v>
      </c>
      <c r="N1369" s="19">
        <v>0</v>
      </c>
      <c r="O1369" s="19">
        <v>0</v>
      </c>
      <c r="P1369" s="19">
        <v>0</v>
      </c>
      <c r="Q1369" s="19">
        <f t="shared" si="126"/>
        <v>0</v>
      </c>
      <c r="R1369" s="3">
        <f t="shared" si="127"/>
        <v>0.28867513459481287</v>
      </c>
      <c r="S1369" s="3">
        <f t="shared" si="128"/>
        <v>3.2894736842105261E-2</v>
      </c>
      <c r="T1369" s="9">
        <f t="shared" si="129"/>
        <v>0</v>
      </c>
      <c r="U1369" s="9">
        <f t="shared" si="130"/>
        <v>1</v>
      </c>
      <c r="V1369" s="9">
        <f t="shared" si="131"/>
        <v>0</v>
      </c>
    </row>
    <row r="1370" spans="1:22" x14ac:dyDescent="0.25">
      <c r="A1370" t="s">
        <v>4248</v>
      </c>
      <c r="B1370" s="32" t="s">
        <v>2567</v>
      </c>
      <c r="C1370" t="s">
        <v>202</v>
      </c>
      <c r="D1370" t="s">
        <v>108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0</v>
      </c>
      <c r="K1370">
        <v>0</v>
      </c>
      <c r="L1370" s="9">
        <v>0</v>
      </c>
      <c r="M1370" s="19">
        <v>0</v>
      </c>
      <c r="N1370" s="19">
        <v>0</v>
      </c>
      <c r="O1370" s="19">
        <v>4</v>
      </c>
      <c r="P1370" s="19">
        <v>3</v>
      </c>
      <c r="Q1370" s="19">
        <f t="shared" si="126"/>
        <v>0</v>
      </c>
      <c r="R1370" s="3">
        <f t="shared" si="127"/>
        <v>1.378954368902449</v>
      </c>
      <c r="S1370" s="3">
        <f t="shared" si="128"/>
        <v>0.11513157894736843</v>
      </c>
      <c r="T1370" s="9">
        <f t="shared" si="129"/>
        <v>0</v>
      </c>
      <c r="U1370" s="9">
        <f t="shared" si="130"/>
        <v>4</v>
      </c>
      <c r="V1370" s="9">
        <f t="shared" si="131"/>
        <v>2</v>
      </c>
    </row>
    <row r="1371" spans="1:22" x14ac:dyDescent="0.25">
      <c r="A1371" t="s">
        <v>4248</v>
      </c>
      <c r="B1371" s="32" t="s">
        <v>2567</v>
      </c>
      <c r="C1371" t="s">
        <v>202</v>
      </c>
      <c r="D1371" t="s">
        <v>2214</v>
      </c>
      <c r="E1371" s="9">
        <v>2</v>
      </c>
      <c r="F1371" s="9">
        <v>1</v>
      </c>
      <c r="G1371" s="9">
        <v>0</v>
      </c>
      <c r="H1371" s="9">
        <v>0</v>
      </c>
      <c r="I1371" s="9">
        <v>0</v>
      </c>
      <c r="J1371" s="9">
        <v>0</v>
      </c>
      <c r="K1371">
        <v>0</v>
      </c>
      <c r="L1371" s="9">
        <v>0</v>
      </c>
      <c r="M1371" s="19">
        <v>0</v>
      </c>
      <c r="N1371" s="19">
        <v>0</v>
      </c>
      <c r="O1371" s="19">
        <v>0</v>
      </c>
      <c r="P1371" s="19">
        <v>0</v>
      </c>
      <c r="Q1371" s="19">
        <f t="shared" si="126"/>
        <v>0</v>
      </c>
      <c r="R1371" s="3">
        <f t="shared" si="127"/>
        <v>0.62158156050806102</v>
      </c>
      <c r="S1371" s="3">
        <f t="shared" si="128"/>
        <v>4.9342105263157895E-2</v>
      </c>
      <c r="T1371" s="9">
        <f t="shared" si="129"/>
        <v>0</v>
      </c>
      <c r="U1371" s="9">
        <f t="shared" si="130"/>
        <v>2</v>
      </c>
      <c r="V1371" s="9">
        <f t="shared" si="131"/>
        <v>1</v>
      </c>
    </row>
    <row r="1372" spans="1:22" x14ac:dyDescent="0.25">
      <c r="A1372" t="s">
        <v>3972</v>
      </c>
      <c r="B1372" s="32" t="s">
        <v>2634</v>
      </c>
      <c r="C1372" t="s">
        <v>202</v>
      </c>
      <c r="D1372" t="s">
        <v>4746</v>
      </c>
      <c r="E1372" s="9">
        <v>2</v>
      </c>
      <c r="F1372" s="9">
        <v>1</v>
      </c>
      <c r="G1372" s="9">
        <v>0</v>
      </c>
      <c r="H1372" s="9">
        <v>0</v>
      </c>
      <c r="I1372" s="9">
        <v>1</v>
      </c>
      <c r="J1372" s="9">
        <v>1</v>
      </c>
      <c r="K1372">
        <v>1.4</v>
      </c>
      <c r="L1372" s="9">
        <v>0</v>
      </c>
      <c r="M1372" s="19">
        <v>0</v>
      </c>
      <c r="N1372" s="19">
        <v>0</v>
      </c>
      <c r="O1372" s="19">
        <v>0</v>
      </c>
      <c r="P1372" s="19">
        <v>0</v>
      </c>
      <c r="Q1372" s="19">
        <f t="shared" si="126"/>
        <v>1.4</v>
      </c>
      <c r="R1372" s="3">
        <f t="shared" si="127"/>
        <v>0.71010029167887545</v>
      </c>
      <c r="S1372" s="3">
        <f t="shared" si="128"/>
        <v>4.2105263157894743E-2</v>
      </c>
      <c r="T1372" s="9">
        <f t="shared" si="129"/>
        <v>0</v>
      </c>
      <c r="U1372" s="9">
        <f t="shared" si="130"/>
        <v>2</v>
      </c>
      <c r="V1372" s="9">
        <f t="shared" si="131"/>
        <v>1</v>
      </c>
    </row>
    <row r="1373" spans="1:22" x14ac:dyDescent="0.25">
      <c r="A1373" t="s">
        <v>4216</v>
      </c>
      <c r="B1373" s="32" t="s">
        <v>2637</v>
      </c>
      <c r="C1373" t="s">
        <v>202</v>
      </c>
      <c r="D1373" t="s">
        <v>4746</v>
      </c>
      <c r="E1373" s="9">
        <v>1</v>
      </c>
      <c r="F1373" s="9">
        <v>0</v>
      </c>
      <c r="G1373" s="9">
        <v>1</v>
      </c>
      <c r="H1373" s="9">
        <v>1</v>
      </c>
      <c r="I1373" s="9">
        <v>0</v>
      </c>
      <c r="J1373" s="9">
        <v>0</v>
      </c>
      <c r="K1373">
        <v>2.8</v>
      </c>
      <c r="L1373" s="9">
        <v>0</v>
      </c>
      <c r="M1373" s="19">
        <v>0</v>
      </c>
      <c r="N1373" s="19">
        <v>0</v>
      </c>
      <c r="O1373" s="19">
        <v>0</v>
      </c>
      <c r="P1373" s="19">
        <v>0</v>
      </c>
      <c r="Q1373" s="19">
        <f t="shared" si="126"/>
        <v>2.8</v>
      </c>
      <c r="R1373" s="3">
        <f t="shared" si="127"/>
        <v>0.85475497109175125</v>
      </c>
      <c r="S1373" s="3">
        <f t="shared" si="128"/>
        <v>4.7697368421052634E-2</v>
      </c>
      <c r="T1373" s="9">
        <f t="shared" si="129"/>
        <v>0</v>
      </c>
      <c r="U1373" s="9">
        <f t="shared" si="130"/>
        <v>2.8</v>
      </c>
      <c r="V1373" s="9">
        <f t="shared" si="131"/>
        <v>1</v>
      </c>
    </row>
    <row r="1374" spans="1:22" x14ac:dyDescent="0.25">
      <c r="A1374" t="s">
        <v>3829</v>
      </c>
      <c r="B1374" s="32" t="s">
        <v>2140</v>
      </c>
      <c r="C1374" t="s">
        <v>202</v>
      </c>
      <c r="D1374" t="s">
        <v>4746</v>
      </c>
      <c r="E1374" s="9">
        <v>1</v>
      </c>
      <c r="F1374" s="9">
        <v>6</v>
      </c>
      <c r="G1374" s="9">
        <v>0</v>
      </c>
      <c r="H1374" s="9">
        <v>2</v>
      </c>
      <c r="I1374" s="9">
        <v>0</v>
      </c>
      <c r="J1374" s="9">
        <v>0</v>
      </c>
      <c r="K1374">
        <v>1.4</v>
      </c>
      <c r="L1374" s="9">
        <v>0</v>
      </c>
      <c r="M1374" s="19">
        <v>0</v>
      </c>
      <c r="N1374" s="19">
        <v>1</v>
      </c>
      <c r="O1374" s="19">
        <v>0</v>
      </c>
      <c r="P1374" s="19">
        <v>0</v>
      </c>
      <c r="Q1374" s="19">
        <f t="shared" si="126"/>
        <v>1.4</v>
      </c>
      <c r="R1374" s="3">
        <f t="shared" si="127"/>
        <v>1.7354590694736025</v>
      </c>
      <c r="S1374" s="3">
        <f t="shared" si="128"/>
        <v>7.5000000000000011E-2</v>
      </c>
      <c r="T1374" s="9">
        <f t="shared" si="129"/>
        <v>0</v>
      </c>
      <c r="U1374" s="9">
        <f t="shared" si="130"/>
        <v>6</v>
      </c>
      <c r="V1374" s="9">
        <f t="shared" si="131"/>
        <v>2</v>
      </c>
    </row>
    <row r="1375" spans="1:22" x14ac:dyDescent="0.25">
      <c r="A1375" t="s">
        <v>2874</v>
      </c>
      <c r="B1375" s="32" t="s">
        <v>1570</v>
      </c>
      <c r="C1375" t="s">
        <v>202</v>
      </c>
      <c r="D1375" t="s">
        <v>15</v>
      </c>
      <c r="E1375" s="9">
        <v>0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>
        <v>70</v>
      </c>
      <c r="L1375" s="9">
        <v>0</v>
      </c>
      <c r="M1375" s="19">
        <v>0</v>
      </c>
      <c r="N1375" s="19">
        <v>0</v>
      </c>
      <c r="O1375" s="19">
        <v>0</v>
      </c>
      <c r="P1375" s="19">
        <v>0</v>
      </c>
      <c r="Q1375" s="19">
        <f t="shared" si="126"/>
        <v>70</v>
      </c>
      <c r="R1375" s="3">
        <f t="shared" si="127"/>
        <v>20.207259421636902</v>
      </c>
      <c r="S1375" s="3">
        <f t="shared" si="128"/>
        <v>2.3026315789473686</v>
      </c>
      <c r="T1375" s="9">
        <f t="shared" si="129"/>
        <v>0</v>
      </c>
      <c r="U1375" s="9">
        <f t="shared" si="130"/>
        <v>70</v>
      </c>
      <c r="V1375" s="9">
        <f t="shared" si="131"/>
        <v>26</v>
      </c>
    </row>
    <row r="1376" spans="1:22" x14ac:dyDescent="0.25">
      <c r="A1376" t="s">
        <v>2874</v>
      </c>
      <c r="B1376" s="32" t="s">
        <v>1570</v>
      </c>
      <c r="C1376" t="s">
        <v>202</v>
      </c>
      <c r="D1376" t="s">
        <v>5604</v>
      </c>
      <c r="E1376" s="9">
        <v>0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>
        <v>0</v>
      </c>
      <c r="L1376" s="9">
        <v>0</v>
      </c>
      <c r="M1376" s="19">
        <v>0</v>
      </c>
      <c r="N1376" s="19">
        <v>0</v>
      </c>
      <c r="O1376" s="19">
        <v>0</v>
      </c>
      <c r="P1376" s="19">
        <v>1</v>
      </c>
      <c r="Q1376" s="19">
        <f t="shared" si="126"/>
        <v>0</v>
      </c>
      <c r="R1376" s="3">
        <f t="shared" si="127"/>
        <v>0.28867513459481287</v>
      </c>
      <c r="S1376" s="3">
        <f t="shared" si="128"/>
        <v>3.2894736842105261E-2</v>
      </c>
      <c r="T1376" s="9">
        <f t="shared" si="129"/>
        <v>0</v>
      </c>
      <c r="U1376" s="9">
        <f t="shared" si="130"/>
        <v>1</v>
      </c>
      <c r="V1376" s="9">
        <f t="shared" si="131"/>
        <v>0</v>
      </c>
    </row>
    <row r="1377" spans="1:22" x14ac:dyDescent="0.25">
      <c r="A1377" t="s">
        <v>2874</v>
      </c>
      <c r="B1377" s="32" t="s">
        <v>1570</v>
      </c>
      <c r="C1377" t="s">
        <v>202</v>
      </c>
      <c r="D1377" t="s">
        <v>113</v>
      </c>
      <c r="E1377" s="9">
        <v>1</v>
      </c>
      <c r="F1377" s="9">
        <v>2</v>
      </c>
      <c r="G1377" s="9">
        <v>0</v>
      </c>
      <c r="H1377" s="9">
        <v>0</v>
      </c>
      <c r="I1377" s="9">
        <v>0</v>
      </c>
      <c r="J1377" s="9">
        <v>0</v>
      </c>
      <c r="K1377">
        <v>0</v>
      </c>
      <c r="L1377" s="9">
        <v>0</v>
      </c>
      <c r="M1377" s="19">
        <v>0</v>
      </c>
      <c r="N1377" s="19">
        <v>0</v>
      </c>
      <c r="O1377" s="19">
        <v>0</v>
      </c>
      <c r="P1377" s="19">
        <v>2</v>
      </c>
      <c r="Q1377" s="19">
        <f t="shared" si="126"/>
        <v>0</v>
      </c>
      <c r="R1377" s="3">
        <f t="shared" si="127"/>
        <v>0.79296146109875909</v>
      </c>
      <c r="S1377" s="3">
        <f t="shared" si="128"/>
        <v>5.4824561403508776E-2</v>
      </c>
      <c r="T1377" s="9">
        <f t="shared" si="129"/>
        <v>0</v>
      </c>
      <c r="U1377" s="9">
        <f t="shared" si="130"/>
        <v>2</v>
      </c>
      <c r="V1377" s="9">
        <f t="shared" si="131"/>
        <v>1</v>
      </c>
    </row>
    <row r="1378" spans="1:22" x14ac:dyDescent="0.25">
      <c r="A1378" t="s">
        <v>2874</v>
      </c>
      <c r="B1378" s="32" t="s">
        <v>1570</v>
      </c>
      <c r="C1378" t="s">
        <v>202</v>
      </c>
      <c r="D1378" t="s">
        <v>106</v>
      </c>
      <c r="E1378" s="9">
        <v>0</v>
      </c>
      <c r="F1378" s="9">
        <v>5</v>
      </c>
      <c r="G1378" s="9">
        <v>0</v>
      </c>
      <c r="H1378" s="9">
        <v>0</v>
      </c>
      <c r="I1378" s="9">
        <v>1</v>
      </c>
      <c r="J1378" s="9">
        <v>0</v>
      </c>
      <c r="K1378">
        <v>0</v>
      </c>
      <c r="L1378" s="9">
        <v>1.4</v>
      </c>
      <c r="M1378" s="19">
        <v>2</v>
      </c>
      <c r="N1378" s="19">
        <v>0</v>
      </c>
      <c r="O1378" s="19">
        <v>1</v>
      </c>
      <c r="P1378" s="19">
        <v>0</v>
      </c>
      <c r="Q1378" s="19">
        <f t="shared" si="126"/>
        <v>0</v>
      </c>
      <c r="R1378" s="3">
        <f t="shared" si="127"/>
        <v>1.4754557590689383</v>
      </c>
      <c r="S1378" s="3">
        <f t="shared" si="128"/>
        <v>6.8421052631578952E-2</v>
      </c>
      <c r="T1378" s="9">
        <f t="shared" si="129"/>
        <v>0</v>
      </c>
      <c r="U1378" s="9">
        <f t="shared" si="130"/>
        <v>5</v>
      </c>
      <c r="V1378" s="9">
        <f t="shared" si="131"/>
        <v>2</v>
      </c>
    </row>
    <row r="1379" spans="1:22" x14ac:dyDescent="0.25">
      <c r="A1379" t="s">
        <v>2874</v>
      </c>
      <c r="B1379" s="32" t="s">
        <v>1570</v>
      </c>
      <c r="C1379" t="s">
        <v>202</v>
      </c>
      <c r="D1379" t="s">
        <v>109</v>
      </c>
      <c r="E1379" s="9">
        <v>0</v>
      </c>
      <c r="F1379" s="9">
        <v>0</v>
      </c>
      <c r="G1379" s="9">
        <v>1</v>
      </c>
      <c r="H1379" s="9">
        <v>0</v>
      </c>
      <c r="I1379" s="9">
        <v>0</v>
      </c>
      <c r="J1379" s="9">
        <v>0</v>
      </c>
      <c r="K1379">
        <v>0</v>
      </c>
      <c r="L1379" s="9">
        <v>0</v>
      </c>
      <c r="M1379" s="19">
        <v>0</v>
      </c>
      <c r="N1379" s="19">
        <v>0</v>
      </c>
      <c r="O1379" s="19">
        <v>0</v>
      </c>
      <c r="P1379" s="19">
        <v>0</v>
      </c>
      <c r="Q1379" s="19">
        <f t="shared" si="126"/>
        <v>0</v>
      </c>
      <c r="R1379" s="3">
        <f t="shared" si="127"/>
        <v>0.28867513459481287</v>
      </c>
      <c r="S1379" s="3">
        <f t="shared" si="128"/>
        <v>3.2894736842105261E-2</v>
      </c>
      <c r="T1379" s="9">
        <f t="shared" si="129"/>
        <v>0</v>
      </c>
      <c r="U1379" s="9">
        <f t="shared" si="130"/>
        <v>1</v>
      </c>
      <c r="V1379" s="9">
        <f t="shared" si="131"/>
        <v>0</v>
      </c>
    </row>
    <row r="1380" spans="1:22" x14ac:dyDescent="0.25">
      <c r="A1380" t="s">
        <v>2874</v>
      </c>
      <c r="B1380" s="32" t="s">
        <v>1570</v>
      </c>
      <c r="C1380" t="s">
        <v>202</v>
      </c>
      <c r="D1380" t="s">
        <v>4746</v>
      </c>
      <c r="E1380" s="9">
        <v>0</v>
      </c>
      <c r="F1380" s="9">
        <v>1</v>
      </c>
      <c r="G1380" s="9">
        <v>0</v>
      </c>
      <c r="H1380" s="9">
        <v>0</v>
      </c>
      <c r="I1380" s="9">
        <v>0</v>
      </c>
      <c r="J1380" s="9">
        <v>2</v>
      </c>
      <c r="K1380">
        <v>8.3999999999999986</v>
      </c>
      <c r="L1380" s="9">
        <v>0</v>
      </c>
      <c r="M1380" s="19">
        <v>0</v>
      </c>
      <c r="N1380" s="19">
        <v>0</v>
      </c>
      <c r="O1380" s="19">
        <v>0</v>
      </c>
      <c r="P1380" s="19">
        <v>0</v>
      </c>
      <c r="Q1380" s="19">
        <f t="shared" si="126"/>
        <v>8.3999999999999986</v>
      </c>
      <c r="R1380" s="3">
        <f t="shared" si="127"/>
        <v>2.4258082064634565</v>
      </c>
      <c r="S1380" s="3">
        <f t="shared" si="128"/>
        <v>0.12499999999999999</v>
      </c>
      <c r="T1380" s="9">
        <f t="shared" si="129"/>
        <v>0</v>
      </c>
      <c r="U1380" s="9">
        <f t="shared" si="130"/>
        <v>8.3999999999999986</v>
      </c>
      <c r="V1380" s="9">
        <f t="shared" si="131"/>
        <v>3</v>
      </c>
    </row>
    <row r="1381" spans="1:22" x14ac:dyDescent="0.25">
      <c r="A1381" t="s">
        <v>3038</v>
      </c>
      <c r="B1381" s="32" t="s">
        <v>1568</v>
      </c>
      <c r="C1381" t="s">
        <v>202</v>
      </c>
      <c r="D1381" t="s">
        <v>15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>
        <v>70</v>
      </c>
      <c r="L1381" s="9">
        <v>0</v>
      </c>
      <c r="M1381" s="19">
        <v>0</v>
      </c>
      <c r="N1381" s="19">
        <v>0</v>
      </c>
      <c r="O1381" s="19">
        <v>0</v>
      </c>
      <c r="P1381" s="19">
        <v>0</v>
      </c>
      <c r="Q1381" s="19">
        <f t="shared" si="126"/>
        <v>70</v>
      </c>
      <c r="R1381" s="3">
        <f t="shared" si="127"/>
        <v>20.207259421636902</v>
      </c>
      <c r="S1381" s="3">
        <f t="shared" si="128"/>
        <v>2.3026315789473686</v>
      </c>
      <c r="T1381" s="9">
        <f t="shared" si="129"/>
        <v>0</v>
      </c>
      <c r="U1381" s="9">
        <f t="shared" si="130"/>
        <v>70</v>
      </c>
      <c r="V1381" s="9">
        <f t="shared" si="131"/>
        <v>26</v>
      </c>
    </row>
    <row r="1382" spans="1:22" x14ac:dyDescent="0.25">
      <c r="A1382" t="s">
        <v>3038</v>
      </c>
      <c r="B1382" s="32" t="s">
        <v>1568</v>
      </c>
      <c r="C1382" t="s">
        <v>202</v>
      </c>
      <c r="D1382" t="s">
        <v>113</v>
      </c>
      <c r="E1382" s="9">
        <v>0</v>
      </c>
      <c r="F1382" s="9">
        <v>2</v>
      </c>
      <c r="G1382" s="9">
        <v>2</v>
      </c>
      <c r="H1382" s="9">
        <v>2</v>
      </c>
      <c r="I1382" s="9">
        <v>0</v>
      </c>
      <c r="J1382" s="9">
        <v>3</v>
      </c>
      <c r="K1382">
        <v>15.399999999999999</v>
      </c>
      <c r="L1382" s="9">
        <v>9.7999999999999989</v>
      </c>
      <c r="M1382" s="19">
        <v>2</v>
      </c>
      <c r="N1382" s="19">
        <v>0</v>
      </c>
      <c r="O1382" s="19">
        <v>1</v>
      </c>
      <c r="P1382" s="19">
        <v>0</v>
      </c>
      <c r="Q1382" s="19">
        <f t="shared" si="126"/>
        <v>15.399999999999999</v>
      </c>
      <c r="R1382" s="3">
        <f t="shared" si="127"/>
        <v>4.7085994829576538</v>
      </c>
      <c r="S1382" s="3">
        <f t="shared" si="128"/>
        <v>0.15296052631578946</v>
      </c>
      <c r="T1382" s="9">
        <f t="shared" si="129"/>
        <v>0</v>
      </c>
      <c r="U1382" s="9">
        <f t="shared" si="130"/>
        <v>15.399999999999999</v>
      </c>
      <c r="V1382" s="9">
        <f t="shared" si="131"/>
        <v>6</v>
      </c>
    </row>
    <row r="1383" spans="1:22" x14ac:dyDescent="0.25">
      <c r="A1383" t="s">
        <v>3038</v>
      </c>
      <c r="B1383" s="32" t="s">
        <v>1568</v>
      </c>
      <c r="C1383" t="s">
        <v>202</v>
      </c>
      <c r="D1383" t="s">
        <v>106</v>
      </c>
      <c r="E1383" s="9">
        <v>2</v>
      </c>
      <c r="F1383" s="9">
        <v>6</v>
      </c>
      <c r="G1383" s="9">
        <v>4</v>
      </c>
      <c r="H1383" s="9">
        <v>1</v>
      </c>
      <c r="I1383" s="9">
        <v>1</v>
      </c>
      <c r="J1383" s="9">
        <v>3</v>
      </c>
      <c r="K1383">
        <v>8.3999999999999986</v>
      </c>
      <c r="L1383" s="9">
        <v>4.1999999999999993</v>
      </c>
      <c r="M1383" s="19">
        <v>4</v>
      </c>
      <c r="N1383" s="19">
        <v>0</v>
      </c>
      <c r="O1383" s="19">
        <v>2</v>
      </c>
      <c r="P1383" s="19">
        <v>4</v>
      </c>
      <c r="Q1383" s="19">
        <f t="shared" si="126"/>
        <v>8.3999999999999986</v>
      </c>
      <c r="R1383" s="3">
        <f t="shared" si="127"/>
        <v>2.345595485546939</v>
      </c>
      <c r="S1383" s="3">
        <f t="shared" si="128"/>
        <v>0.11842105263157894</v>
      </c>
      <c r="T1383" s="9">
        <f t="shared" si="129"/>
        <v>0</v>
      </c>
      <c r="U1383" s="9">
        <f t="shared" si="130"/>
        <v>8.3999999999999986</v>
      </c>
      <c r="V1383" s="9">
        <f t="shared" si="131"/>
        <v>3</v>
      </c>
    </row>
    <row r="1384" spans="1:22" x14ac:dyDescent="0.25">
      <c r="A1384" t="s">
        <v>3038</v>
      </c>
      <c r="B1384" s="32" t="s">
        <v>1568</v>
      </c>
      <c r="C1384" t="s">
        <v>202</v>
      </c>
      <c r="D1384" t="s">
        <v>109</v>
      </c>
      <c r="E1384" s="9">
        <v>1</v>
      </c>
      <c r="F1384" s="9">
        <v>3</v>
      </c>
      <c r="G1384" s="9">
        <v>2</v>
      </c>
      <c r="H1384" s="9">
        <v>2</v>
      </c>
      <c r="I1384" s="9">
        <v>0</v>
      </c>
      <c r="J1384" s="9">
        <v>2</v>
      </c>
      <c r="K1384">
        <v>4.1999999999999993</v>
      </c>
      <c r="L1384" s="9">
        <v>0</v>
      </c>
      <c r="M1384" s="19">
        <v>0</v>
      </c>
      <c r="N1384" s="19">
        <v>0</v>
      </c>
      <c r="O1384" s="19">
        <v>0</v>
      </c>
      <c r="P1384" s="19">
        <v>0</v>
      </c>
      <c r="Q1384" s="19">
        <f t="shared" si="126"/>
        <v>4.1999999999999993</v>
      </c>
      <c r="R1384" s="3">
        <f t="shared" si="127"/>
        <v>1.4408541237962313</v>
      </c>
      <c r="S1384" s="3">
        <f t="shared" si="128"/>
        <v>7.7850877192982462E-2</v>
      </c>
      <c r="T1384" s="9">
        <f t="shared" si="129"/>
        <v>0</v>
      </c>
      <c r="U1384" s="9">
        <f t="shared" si="130"/>
        <v>4.1999999999999993</v>
      </c>
      <c r="V1384" s="9">
        <f t="shared" si="131"/>
        <v>2</v>
      </c>
    </row>
    <row r="1385" spans="1:22" x14ac:dyDescent="0.25">
      <c r="A1385" t="s">
        <v>3038</v>
      </c>
      <c r="B1385" s="32" t="s">
        <v>1568</v>
      </c>
      <c r="C1385" t="s">
        <v>202</v>
      </c>
      <c r="D1385" t="s">
        <v>4746</v>
      </c>
      <c r="E1385" s="9">
        <v>2</v>
      </c>
      <c r="F1385" s="9">
        <v>1</v>
      </c>
      <c r="G1385" s="9">
        <v>6</v>
      </c>
      <c r="H1385" s="9">
        <v>5</v>
      </c>
      <c r="I1385" s="9">
        <v>4</v>
      </c>
      <c r="J1385" s="9">
        <v>1</v>
      </c>
      <c r="K1385">
        <v>19.599999999999998</v>
      </c>
      <c r="L1385" s="9">
        <v>12.6</v>
      </c>
      <c r="M1385" s="19">
        <v>4</v>
      </c>
      <c r="N1385" s="19">
        <v>0</v>
      </c>
      <c r="O1385" s="19">
        <v>0</v>
      </c>
      <c r="P1385" s="19">
        <v>0</v>
      </c>
      <c r="Q1385" s="19">
        <f t="shared" si="126"/>
        <v>19.599999999999998</v>
      </c>
      <c r="R1385" s="3">
        <f t="shared" si="127"/>
        <v>5.9390847167494805</v>
      </c>
      <c r="S1385" s="3">
        <f t="shared" si="128"/>
        <v>0.20175438596491227</v>
      </c>
      <c r="T1385" s="9">
        <f t="shared" si="129"/>
        <v>0</v>
      </c>
      <c r="U1385" s="9">
        <f t="shared" si="130"/>
        <v>19.599999999999998</v>
      </c>
      <c r="V1385" s="9">
        <f t="shared" si="131"/>
        <v>8</v>
      </c>
    </row>
    <row r="1386" spans="1:22" x14ac:dyDescent="0.25">
      <c r="A1386" t="s">
        <v>2783</v>
      </c>
      <c r="B1386" s="32" t="s">
        <v>1566</v>
      </c>
      <c r="C1386" t="s">
        <v>202</v>
      </c>
      <c r="D1386" t="s">
        <v>861</v>
      </c>
      <c r="E1386" s="9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>
        <v>0</v>
      </c>
      <c r="L1386" s="9">
        <v>0</v>
      </c>
      <c r="M1386" s="19">
        <v>0</v>
      </c>
      <c r="N1386" s="19">
        <v>0</v>
      </c>
      <c r="O1386" s="19">
        <v>1</v>
      </c>
      <c r="P1386" s="19">
        <v>0</v>
      </c>
      <c r="Q1386" s="19">
        <f t="shared" si="126"/>
        <v>0</v>
      </c>
      <c r="R1386" s="3">
        <f t="shared" si="127"/>
        <v>0.28867513459481287</v>
      </c>
      <c r="S1386" s="3">
        <f t="shared" si="128"/>
        <v>3.2894736842105261E-2</v>
      </c>
      <c r="T1386" s="9">
        <f t="shared" si="129"/>
        <v>0</v>
      </c>
      <c r="U1386" s="9">
        <f t="shared" si="130"/>
        <v>1</v>
      </c>
      <c r="V1386" s="9">
        <f t="shared" si="131"/>
        <v>0</v>
      </c>
    </row>
    <row r="1387" spans="1:22" x14ac:dyDescent="0.25">
      <c r="A1387" t="s">
        <v>2783</v>
      </c>
      <c r="B1387" s="32" t="s">
        <v>1566</v>
      </c>
      <c r="C1387" t="s">
        <v>202</v>
      </c>
      <c r="D1387" t="s">
        <v>15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>
        <v>70</v>
      </c>
      <c r="L1387" s="9">
        <v>0</v>
      </c>
      <c r="M1387" s="19">
        <v>0</v>
      </c>
      <c r="N1387" s="19">
        <v>0</v>
      </c>
      <c r="O1387" s="19">
        <v>0</v>
      </c>
      <c r="P1387" s="19">
        <v>0</v>
      </c>
      <c r="Q1387" s="19">
        <f t="shared" si="126"/>
        <v>70</v>
      </c>
      <c r="R1387" s="3">
        <f t="shared" si="127"/>
        <v>20.207259421636902</v>
      </c>
      <c r="S1387" s="3">
        <f t="shared" si="128"/>
        <v>2.3026315789473686</v>
      </c>
      <c r="T1387" s="9">
        <f t="shared" si="129"/>
        <v>0</v>
      </c>
      <c r="U1387" s="9">
        <f t="shared" si="130"/>
        <v>70</v>
      </c>
      <c r="V1387" s="9">
        <f t="shared" si="131"/>
        <v>26</v>
      </c>
    </row>
    <row r="1388" spans="1:22" x14ac:dyDescent="0.25">
      <c r="A1388" t="s">
        <v>2783</v>
      </c>
      <c r="B1388" s="32" t="s">
        <v>1566</v>
      </c>
      <c r="C1388" t="s">
        <v>202</v>
      </c>
      <c r="D1388" t="s">
        <v>5604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>
        <v>0</v>
      </c>
      <c r="L1388" s="9">
        <v>0</v>
      </c>
      <c r="M1388" s="19">
        <v>0</v>
      </c>
      <c r="N1388" s="19">
        <v>0</v>
      </c>
      <c r="O1388" s="19">
        <v>0</v>
      </c>
      <c r="P1388" s="19">
        <v>4</v>
      </c>
      <c r="Q1388" s="19">
        <f t="shared" si="126"/>
        <v>0</v>
      </c>
      <c r="R1388" s="3">
        <f t="shared" si="127"/>
        <v>1.1547005383792515</v>
      </c>
      <c r="S1388" s="3">
        <f t="shared" si="128"/>
        <v>0.13157894736842105</v>
      </c>
      <c r="T1388" s="9">
        <f t="shared" si="129"/>
        <v>0</v>
      </c>
      <c r="U1388" s="9">
        <f t="shared" si="130"/>
        <v>4</v>
      </c>
      <c r="V1388" s="9">
        <f t="shared" si="131"/>
        <v>2</v>
      </c>
    </row>
    <row r="1389" spans="1:22" x14ac:dyDescent="0.25">
      <c r="A1389" t="s">
        <v>2783</v>
      </c>
      <c r="B1389" s="32" t="s">
        <v>1566</v>
      </c>
      <c r="C1389" t="s">
        <v>202</v>
      </c>
      <c r="D1389" t="s">
        <v>113</v>
      </c>
      <c r="E1389" s="9">
        <v>3</v>
      </c>
      <c r="F1389" s="9">
        <v>4</v>
      </c>
      <c r="G1389" s="9">
        <v>5</v>
      </c>
      <c r="H1389" s="9">
        <v>4</v>
      </c>
      <c r="I1389" s="9">
        <v>7</v>
      </c>
      <c r="J1389" s="9">
        <v>7</v>
      </c>
      <c r="K1389">
        <v>4.1999999999999993</v>
      </c>
      <c r="L1389" s="9">
        <v>0</v>
      </c>
      <c r="M1389" s="19">
        <v>0</v>
      </c>
      <c r="N1389" s="19">
        <v>0</v>
      </c>
      <c r="O1389" s="19">
        <v>0</v>
      </c>
      <c r="P1389" s="19">
        <v>15</v>
      </c>
      <c r="Q1389" s="19">
        <f t="shared" si="126"/>
        <v>4.1999999999999993</v>
      </c>
      <c r="R1389" s="3">
        <f t="shared" si="127"/>
        <v>4.3161430593865751</v>
      </c>
      <c r="S1389" s="3">
        <f t="shared" si="128"/>
        <v>0.2023026315789474</v>
      </c>
      <c r="T1389" s="9">
        <f t="shared" si="129"/>
        <v>0</v>
      </c>
      <c r="U1389" s="9">
        <f t="shared" si="130"/>
        <v>15</v>
      </c>
      <c r="V1389" s="9">
        <f t="shared" si="131"/>
        <v>6</v>
      </c>
    </row>
    <row r="1390" spans="1:22" x14ac:dyDescent="0.25">
      <c r="A1390" t="s">
        <v>2783</v>
      </c>
      <c r="B1390" s="32" t="s">
        <v>1566</v>
      </c>
      <c r="C1390" t="s">
        <v>202</v>
      </c>
      <c r="D1390" t="s">
        <v>106</v>
      </c>
      <c r="E1390" s="9">
        <v>2</v>
      </c>
      <c r="F1390" s="9">
        <v>6</v>
      </c>
      <c r="G1390" s="9">
        <v>7</v>
      </c>
      <c r="H1390" s="9">
        <v>1</v>
      </c>
      <c r="I1390" s="9">
        <v>1</v>
      </c>
      <c r="J1390" s="9">
        <v>5</v>
      </c>
      <c r="K1390">
        <v>26.599999999999998</v>
      </c>
      <c r="L1390" s="9">
        <v>4.1999999999999993</v>
      </c>
      <c r="M1390" s="19">
        <v>6</v>
      </c>
      <c r="N1390" s="19">
        <v>2</v>
      </c>
      <c r="O1390" s="19">
        <v>3</v>
      </c>
      <c r="P1390" s="19">
        <v>5</v>
      </c>
      <c r="Q1390" s="19">
        <f t="shared" si="126"/>
        <v>26.599999999999998</v>
      </c>
      <c r="R1390" s="3">
        <f t="shared" si="127"/>
        <v>6.8804510070638569</v>
      </c>
      <c r="S1390" s="3">
        <f t="shared" si="128"/>
        <v>0.18859649122807018</v>
      </c>
      <c r="T1390" s="9">
        <f t="shared" si="129"/>
        <v>1</v>
      </c>
      <c r="U1390" s="9">
        <f t="shared" si="130"/>
        <v>26.599999999999998</v>
      </c>
      <c r="V1390" s="9">
        <f t="shared" si="131"/>
        <v>9</v>
      </c>
    </row>
    <row r="1391" spans="1:22" x14ac:dyDescent="0.25">
      <c r="A1391" t="s">
        <v>2783</v>
      </c>
      <c r="B1391" s="32" t="s">
        <v>1566</v>
      </c>
      <c r="C1391" t="s">
        <v>202</v>
      </c>
      <c r="D1391" t="s">
        <v>109</v>
      </c>
      <c r="E1391" s="9">
        <v>0</v>
      </c>
      <c r="F1391" s="9">
        <v>0</v>
      </c>
      <c r="G1391" s="9">
        <v>1</v>
      </c>
      <c r="H1391" s="9">
        <v>1</v>
      </c>
      <c r="I1391" s="9">
        <v>0</v>
      </c>
      <c r="J1391" s="9">
        <v>4</v>
      </c>
      <c r="K1391">
        <v>8.3999999999999986</v>
      </c>
      <c r="L1391" s="9">
        <v>1.4</v>
      </c>
      <c r="M1391" s="19">
        <v>0</v>
      </c>
      <c r="N1391" s="19">
        <v>0</v>
      </c>
      <c r="O1391" s="19">
        <v>1</v>
      </c>
      <c r="P1391" s="19">
        <v>1</v>
      </c>
      <c r="Q1391" s="19">
        <f t="shared" si="126"/>
        <v>8.3999999999999986</v>
      </c>
      <c r="R1391" s="3">
        <f t="shared" si="127"/>
        <v>2.4516537399490286</v>
      </c>
      <c r="S1391" s="3">
        <f t="shared" si="128"/>
        <v>8.3646616541353372E-2</v>
      </c>
      <c r="T1391" s="9">
        <f t="shared" si="129"/>
        <v>0</v>
      </c>
      <c r="U1391" s="9">
        <f t="shared" si="130"/>
        <v>8.3999999999999986</v>
      </c>
      <c r="V1391" s="9">
        <f t="shared" si="131"/>
        <v>3</v>
      </c>
    </row>
    <row r="1392" spans="1:22" x14ac:dyDescent="0.25">
      <c r="A1392" t="s">
        <v>2783</v>
      </c>
      <c r="B1392" s="32" t="s">
        <v>1566</v>
      </c>
      <c r="C1392" t="s">
        <v>202</v>
      </c>
      <c r="D1392" t="s">
        <v>4746</v>
      </c>
      <c r="E1392" s="9">
        <v>2</v>
      </c>
      <c r="F1392" s="9">
        <v>1</v>
      </c>
      <c r="G1392" s="9">
        <v>8</v>
      </c>
      <c r="H1392" s="9">
        <v>5</v>
      </c>
      <c r="I1392" s="9">
        <v>3</v>
      </c>
      <c r="J1392" s="9">
        <v>2</v>
      </c>
      <c r="K1392">
        <v>29.4</v>
      </c>
      <c r="L1392" s="9">
        <v>25.2</v>
      </c>
      <c r="M1392" s="19">
        <v>9</v>
      </c>
      <c r="N1392" s="19">
        <v>2</v>
      </c>
      <c r="O1392" s="19">
        <v>7</v>
      </c>
      <c r="P1392" s="19">
        <v>2</v>
      </c>
      <c r="Q1392" s="19">
        <f t="shared" si="126"/>
        <v>29.4</v>
      </c>
      <c r="R1392" s="3">
        <f t="shared" si="127"/>
        <v>9.4522083358463078</v>
      </c>
      <c r="S1392" s="3">
        <f t="shared" si="128"/>
        <v>0.26206140350877194</v>
      </c>
      <c r="T1392" s="9">
        <f t="shared" si="129"/>
        <v>1</v>
      </c>
      <c r="U1392" s="9">
        <f t="shared" si="130"/>
        <v>29.4</v>
      </c>
      <c r="V1392" s="9">
        <f t="shared" si="131"/>
        <v>12</v>
      </c>
    </row>
    <row r="1393" spans="1:22" x14ac:dyDescent="0.25">
      <c r="A1393" t="s">
        <v>3103</v>
      </c>
      <c r="B1393" s="32" t="s">
        <v>1572</v>
      </c>
      <c r="C1393" t="s">
        <v>202</v>
      </c>
      <c r="D1393" t="s">
        <v>15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0</v>
      </c>
      <c r="K1393">
        <v>70</v>
      </c>
      <c r="L1393" s="9">
        <v>0</v>
      </c>
      <c r="M1393" s="19">
        <v>0</v>
      </c>
      <c r="N1393" s="19">
        <v>0</v>
      </c>
      <c r="O1393" s="19">
        <v>0</v>
      </c>
      <c r="P1393" s="19">
        <v>0</v>
      </c>
      <c r="Q1393" s="19">
        <f t="shared" si="126"/>
        <v>70</v>
      </c>
      <c r="R1393" s="3">
        <f t="shared" si="127"/>
        <v>20.207259421636902</v>
      </c>
      <c r="S1393" s="3">
        <f t="shared" si="128"/>
        <v>2.3026315789473686</v>
      </c>
      <c r="T1393" s="9">
        <f t="shared" si="129"/>
        <v>0</v>
      </c>
      <c r="U1393" s="9">
        <f t="shared" si="130"/>
        <v>70</v>
      </c>
      <c r="V1393" s="9">
        <f t="shared" si="131"/>
        <v>26</v>
      </c>
    </row>
    <row r="1394" spans="1:22" x14ac:dyDescent="0.25">
      <c r="A1394" t="s">
        <v>3103</v>
      </c>
      <c r="B1394" s="32" t="s">
        <v>1572</v>
      </c>
      <c r="C1394" t="s">
        <v>202</v>
      </c>
      <c r="D1394" t="s">
        <v>113</v>
      </c>
      <c r="E1394" s="9">
        <v>1</v>
      </c>
      <c r="F1394" s="9">
        <v>0</v>
      </c>
      <c r="G1394" s="9">
        <v>0</v>
      </c>
      <c r="H1394" s="9">
        <v>3</v>
      </c>
      <c r="I1394" s="9">
        <v>1</v>
      </c>
      <c r="J1394" s="9">
        <v>1</v>
      </c>
      <c r="K1394">
        <v>7</v>
      </c>
      <c r="L1394" s="9">
        <v>0</v>
      </c>
      <c r="M1394" s="19">
        <v>0</v>
      </c>
      <c r="N1394" s="19">
        <v>0</v>
      </c>
      <c r="O1394" s="19">
        <v>0</v>
      </c>
      <c r="P1394" s="19">
        <v>0</v>
      </c>
      <c r="Q1394" s="19">
        <f t="shared" si="126"/>
        <v>7</v>
      </c>
      <c r="R1394" s="3">
        <f t="shared" si="127"/>
        <v>2.0652243256245835</v>
      </c>
      <c r="S1394" s="3">
        <f t="shared" si="128"/>
        <v>8.5526315789473686E-2</v>
      </c>
      <c r="T1394" s="9">
        <f t="shared" si="129"/>
        <v>0</v>
      </c>
      <c r="U1394" s="9">
        <f t="shared" si="130"/>
        <v>7</v>
      </c>
      <c r="V1394" s="9">
        <f t="shared" si="131"/>
        <v>3</v>
      </c>
    </row>
    <row r="1395" spans="1:22" x14ac:dyDescent="0.25">
      <c r="A1395" t="s">
        <v>3103</v>
      </c>
      <c r="B1395" s="32" t="s">
        <v>1572</v>
      </c>
      <c r="C1395" t="s">
        <v>202</v>
      </c>
      <c r="D1395" t="s">
        <v>106</v>
      </c>
      <c r="E1395" s="9">
        <v>2</v>
      </c>
      <c r="F1395" s="9">
        <v>5</v>
      </c>
      <c r="G1395" s="9">
        <v>0</v>
      </c>
      <c r="H1395" s="9">
        <v>1</v>
      </c>
      <c r="I1395" s="9">
        <v>1</v>
      </c>
      <c r="J1395" s="9">
        <v>2</v>
      </c>
      <c r="K1395">
        <v>9.7999999999999989</v>
      </c>
      <c r="L1395" s="9">
        <v>1.4</v>
      </c>
      <c r="M1395" s="19">
        <v>2</v>
      </c>
      <c r="N1395" s="19">
        <v>0</v>
      </c>
      <c r="O1395" s="19">
        <v>0</v>
      </c>
      <c r="P1395" s="19">
        <v>0</v>
      </c>
      <c r="Q1395" s="19">
        <f t="shared" si="126"/>
        <v>9.7999999999999989</v>
      </c>
      <c r="R1395" s="3">
        <f t="shared" si="127"/>
        <v>2.8315859139144601</v>
      </c>
      <c r="S1395" s="3">
        <f t="shared" si="128"/>
        <v>9.9506578947368404E-2</v>
      </c>
      <c r="T1395" s="9">
        <f t="shared" si="129"/>
        <v>0</v>
      </c>
      <c r="U1395" s="9">
        <f t="shared" si="130"/>
        <v>9.7999999999999989</v>
      </c>
      <c r="V1395" s="9">
        <f t="shared" si="131"/>
        <v>4</v>
      </c>
    </row>
    <row r="1396" spans="1:22" x14ac:dyDescent="0.25">
      <c r="A1396" t="s">
        <v>3103</v>
      </c>
      <c r="B1396" s="32" t="s">
        <v>1572</v>
      </c>
      <c r="C1396" t="s">
        <v>202</v>
      </c>
      <c r="D1396" t="s">
        <v>109</v>
      </c>
      <c r="E1396" s="9">
        <v>0</v>
      </c>
      <c r="F1396" s="9">
        <v>0</v>
      </c>
      <c r="G1396" s="9">
        <v>5</v>
      </c>
      <c r="H1396" s="9">
        <v>1</v>
      </c>
      <c r="I1396" s="9">
        <v>0</v>
      </c>
      <c r="J1396" s="9">
        <v>4</v>
      </c>
      <c r="K1396">
        <v>2.8</v>
      </c>
      <c r="L1396" s="9">
        <v>0</v>
      </c>
      <c r="M1396" s="19">
        <v>0</v>
      </c>
      <c r="N1396" s="19">
        <v>0</v>
      </c>
      <c r="O1396" s="19">
        <v>0</v>
      </c>
      <c r="P1396" s="19">
        <v>0</v>
      </c>
      <c r="Q1396" s="19">
        <f t="shared" si="126"/>
        <v>2.8</v>
      </c>
      <c r="R1396" s="3">
        <f t="shared" si="127"/>
        <v>1.8137521797911007</v>
      </c>
      <c r="S1396" s="3">
        <f t="shared" si="128"/>
        <v>0.10526315789473685</v>
      </c>
      <c r="T1396" s="9">
        <f t="shared" si="129"/>
        <v>0</v>
      </c>
      <c r="U1396" s="9">
        <f t="shared" si="130"/>
        <v>5</v>
      </c>
      <c r="V1396" s="9">
        <f t="shared" si="131"/>
        <v>2</v>
      </c>
    </row>
    <row r="1397" spans="1:22" x14ac:dyDescent="0.25">
      <c r="A1397" t="s">
        <v>3103</v>
      </c>
      <c r="B1397" s="32" t="s">
        <v>1572</v>
      </c>
      <c r="C1397" t="s">
        <v>202</v>
      </c>
      <c r="D1397" t="s">
        <v>4746</v>
      </c>
      <c r="E1397" s="9">
        <v>0</v>
      </c>
      <c r="F1397" s="9">
        <v>1</v>
      </c>
      <c r="G1397" s="9">
        <v>2</v>
      </c>
      <c r="H1397" s="9">
        <v>1</v>
      </c>
      <c r="I1397" s="9">
        <v>2</v>
      </c>
      <c r="J1397" s="9">
        <v>2</v>
      </c>
      <c r="K1397">
        <v>21</v>
      </c>
      <c r="L1397" s="9">
        <v>1.4</v>
      </c>
      <c r="M1397" s="19">
        <v>0</v>
      </c>
      <c r="N1397" s="19">
        <v>0</v>
      </c>
      <c r="O1397" s="19">
        <v>0</v>
      </c>
      <c r="P1397" s="19">
        <v>0</v>
      </c>
      <c r="Q1397" s="19">
        <f t="shared" si="126"/>
        <v>21</v>
      </c>
      <c r="R1397" s="3">
        <f t="shared" si="127"/>
        <v>5.8771256631627384</v>
      </c>
      <c r="S1397" s="3">
        <f t="shared" si="128"/>
        <v>0.14285714285714285</v>
      </c>
      <c r="T1397" s="9">
        <f t="shared" si="129"/>
        <v>0</v>
      </c>
      <c r="U1397" s="9">
        <f t="shared" si="130"/>
        <v>21</v>
      </c>
      <c r="V1397" s="9">
        <f t="shared" si="131"/>
        <v>8</v>
      </c>
    </row>
    <row r="1398" spans="1:22" x14ac:dyDescent="0.25">
      <c r="A1398" t="s">
        <v>3885</v>
      </c>
      <c r="B1398" s="32" t="s">
        <v>2384</v>
      </c>
      <c r="C1398" t="s">
        <v>202</v>
      </c>
      <c r="D1398" t="s">
        <v>106</v>
      </c>
      <c r="E1398" s="9">
        <v>4</v>
      </c>
      <c r="F1398" s="9">
        <v>1</v>
      </c>
      <c r="G1398" s="9">
        <v>3</v>
      </c>
      <c r="H1398" s="9">
        <v>2</v>
      </c>
      <c r="I1398" s="9">
        <v>1</v>
      </c>
      <c r="J1398" s="9">
        <v>0</v>
      </c>
      <c r="K1398">
        <v>0</v>
      </c>
      <c r="L1398" s="9">
        <v>0</v>
      </c>
      <c r="M1398" s="19">
        <v>0</v>
      </c>
      <c r="N1398" s="19">
        <v>15</v>
      </c>
      <c r="O1398" s="19">
        <v>0</v>
      </c>
      <c r="P1398" s="19">
        <v>0</v>
      </c>
      <c r="Q1398" s="19">
        <f t="shared" si="126"/>
        <v>0</v>
      </c>
      <c r="R1398" s="3">
        <f t="shared" si="127"/>
        <v>4.2604595000439982</v>
      </c>
      <c r="S1398" s="3">
        <f t="shared" si="128"/>
        <v>0.14254385964912281</v>
      </c>
      <c r="T1398" s="9">
        <f t="shared" si="129"/>
        <v>0</v>
      </c>
      <c r="U1398" s="9">
        <f t="shared" si="130"/>
        <v>15</v>
      </c>
      <c r="V1398" s="9">
        <f t="shared" si="131"/>
        <v>6</v>
      </c>
    </row>
    <row r="1399" spans="1:22" x14ac:dyDescent="0.25">
      <c r="A1399" t="s">
        <v>2960</v>
      </c>
      <c r="B1399" s="32" t="s">
        <v>1584</v>
      </c>
      <c r="C1399" t="s">
        <v>202</v>
      </c>
      <c r="D1399" t="s">
        <v>113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>
        <v>0</v>
      </c>
      <c r="L1399" s="9">
        <v>0</v>
      </c>
      <c r="M1399" s="19">
        <v>3</v>
      </c>
      <c r="N1399" s="19">
        <v>3</v>
      </c>
      <c r="O1399" s="19">
        <v>0</v>
      </c>
      <c r="P1399" s="19">
        <v>0</v>
      </c>
      <c r="Q1399" s="19">
        <f t="shared" si="126"/>
        <v>0</v>
      </c>
      <c r="R1399" s="3">
        <f t="shared" si="127"/>
        <v>1.1677484162422844</v>
      </c>
      <c r="S1399" s="3">
        <f t="shared" si="128"/>
        <v>9.8684210526315791E-2</v>
      </c>
      <c r="T1399" s="9">
        <f t="shared" si="129"/>
        <v>0</v>
      </c>
      <c r="U1399" s="9">
        <f t="shared" si="130"/>
        <v>3</v>
      </c>
      <c r="V1399" s="9">
        <f t="shared" si="131"/>
        <v>2</v>
      </c>
    </row>
    <row r="1400" spans="1:22" x14ac:dyDescent="0.25">
      <c r="A1400" t="s">
        <v>2960</v>
      </c>
      <c r="B1400" s="32" t="s">
        <v>1584</v>
      </c>
      <c r="C1400" t="s">
        <v>202</v>
      </c>
      <c r="D1400" t="s">
        <v>106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>
        <v>0</v>
      </c>
      <c r="L1400" s="9">
        <v>0</v>
      </c>
      <c r="M1400" s="19">
        <v>23</v>
      </c>
      <c r="N1400" s="19">
        <v>0</v>
      </c>
      <c r="O1400" s="19">
        <v>2</v>
      </c>
      <c r="P1400" s="19">
        <v>0</v>
      </c>
      <c r="Q1400" s="19">
        <f t="shared" si="126"/>
        <v>0</v>
      </c>
      <c r="R1400" s="3">
        <f t="shared" si="127"/>
        <v>6.6120871870913023</v>
      </c>
      <c r="S1400" s="3">
        <f t="shared" si="128"/>
        <v>0.41118421052631582</v>
      </c>
      <c r="T1400" s="9">
        <f t="shared" si="129"/>
        <v>0</v>
      </c>
      <c r="U1400" s="9">
        <f t="shared" si="130"/>
        <v>23</v>
      </c>
      <c r="V1400" s="9">
        <f t="shared" si="131"/>
        <v>9</v>
      </c>
    </row>
    <row r="1401" spans="1:22" x14ac:dyDescent="0.25">
      <c r="A1401" t="s">
        <v>2960</v>
      </c>
      <c r="B1401" s="32" t="s">
        <v>1584</v>
      </c>
      <c r="C1401" t="s">
        <v>202</v>
      </c>
      <c r="D1401" t="s">
        <v>4746</v>
      </c>
      <c r="E1401" s="9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0</v>
      </c>
      <c r="K1401">
        <v>0</v>
      </c>
      <c r="L1401" s="9">
        <v>4.1999999999999993</v>
      </c>
      <c r="M1401" s="19">
        <v>1</v>
      </c>
      <c r="N1401" s="19">
        <v>3</v>
      </c>
      <c r="O1401" s="19">
        <v>2</v>
      </c>
      <c r="P1401" s="19">
        <v>3</v>
      </c>
      <c r="Q1401" s="19">
        <f t="shared" si="126"/>
        <v>0</v>
      </c>
      <c r="R1401" s="3">
        <f t="shared" si="127"/>
        <v>1.5409560196661858</v>
      </c>
      <c r="S1401" s="3">
        <f t="shared" si="128"/>
        <v>8.6842105263157887E-2</v>
      </c>
      <c r="T1401" s="9">
        <f t="shared" si="129"/>
        <v>0</v>
      </c>
      <c r="U1401" s="9">
        <f t="shared" si="130"/>
        <v>4.1999999999999993</v>
      </c>
      <c r="V1401" s="9">
        <f t="shared" si="131"/>
        <v>2</v>
      </c>
    </row>
    <row r="1402" spans="1:22" x14ac:dyDescent="0.25">
      <c r="A1402" t="s">
        <v>3049</v>
      </c>
      <c r="B1402" s="32" t="s">
        <v>4669</v>
      </c>
      <c r="C1402" t="s">
        <v>202</v>
      </c>
      <c r="D1402" t="s">
        <v>106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>
        <v>0</v>
      </c>
      <c r="L1402" s="9">
        <v>1.4</v>
      </c>
      <c r="M1402" s="19">
        <v>0</v>
      </c>
      <c r="N1402" s="19">
        <v>0</v>
      </c>
      <c r="O1402" s="19">
        <v>0</v>
      </c>
      <c r="P1402" s="19">
        <v>0</v>
      </c>
      <c r="Q1402" s="19">
        <f t="shared" si="126"/>
        <v>0</v>
      </c>
      <c r="R1402" s="3">
        <f t="shared" si="127"/>
        <v>0.404145188432738</v>
      </c>
      <c r="S1402" s="3">
        <f t="shared" si="128"/>
        <v>4.6052631578947366E-2</v>
      </c>
      <c r="T1402" s="9">
        <f t="shared" si="129"/>
        <v>0</v>
      </c>
      <c r="U1402" s="9">
        <f t="shared" si="130"/>
        <v>1.4</v>
      </c>
      <c r="V1402" s="9">
        <f t="shared" si="131"/>
        <v>1</v>
      </c>
    </row>
    <row r="1403" spans="1:22" x14ac:dyDescent="0.25">
      <c r="A1403" t="s">
        <v>3049</v>
      </c>
      <c r="B1403" s="32" t="s">
        <v>1586</v>
      </c>
      <c r="C1403" t="s">
        <v>202</v>
      </c>
      <c r="D1403" t="s">
        <v>861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>
        <v>0</v>
      </c>
      <c r="L1403" s="9">
        <v>0</v>
      </c>
      <c r="M1403" s="19">
        <v>0</v>
      </c>
      <c r="N1403" s="19">
        <v>1</v>
      </c>
      <c r="O1403" s="19">
        <v>0</v>
      </c>
      <c r="P1403" s="19">
        <v>0</v>
      </c>
      <c r="Q1403" s="19">
        <f t="shared" si="126"/>
        <v>0</v>
      </c>
      <c r="R1403" s="3">
        <f t="shared" si="127"/>
        <v>0.28867513459481287</v>
      </c>
      <c r="S1403" s="3">
        <f t="shared" si="128"/>
        <v>3.2894736842105261E-2</v>
      </c>
      <c r="T1403" s="9">
        <f t="shared" si="129"/>
        <v>0</v>
      </c>
      <c r="U1403" s="9">
        <f t="shared" si="130"/>
        <v>1</v>
      </c>
      <c r="V1403" s="9">
        <f t="shared" si="131"/>
        <v>0</v>
      </c>
    </row>
    <row r="1404" spans="1:22" x14ac:dyDescent="0.25">
      <c r="A1404" t="s">
        <v>3049</v>
      </c>
      <c r="B1404" s="32" t="s">
        <v>1586</v>
      </c>
      <c r="C1404" t="s">
        <v>202</v>
      </c>
      <c r="D1404" t="s">
        <v>5604</v>
      </c>
      <c r="E1404" s="9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0</v>
      </c>
      <c r="K1404">
        <v>0</v>
      </c>
      <c r="L1404" s="9">
        <v>0</v>
      </c>
      <c r="M1404" s="19">
        <v>0</v>
      </c>
      <c r="N1404" s="19">
        <v>0</v>
      </c>
      <c r="O1404" s="19">
        <v>0</v>
      </c>
      <c r="P1404" s="19">
        <v>6</v>
      </c>
      <c r="Q1404" s="19">
        <f t="shared" si="126"/>
        <v>0</v>
      </c>
      <c r="R1404" s="3">
        <f t="shared" si="127"/>
        <v>1.7320508075688772</v>
      </c>
      <c r="S1404" s="3">
        <f t="shared" si="128"/>
        <v>0.19736842105263158</v>
      </c>
      <c r="T1404" s="9">
        <f t="shared" si="129"/>
        <v>0</v>
      </c>
      <c r="U1404" s="9">
        <f t="shared" si="130"/>
        <v>6</v>
      </c>
      <c r="V1404" s="9">
        <f t="shared" si="131"/>
        <v>2</v>
      </c>
    </row>
    <row r="1405" spans="1:22" x14ac:dyDescent="0.25">
      <c r="A1405" t="s">
        <v>3049</v>
      </c>
      <c r="B1405" s="32" t="s">
        <v>1586</v>
      </c>
      <c r="C1405" t="s">
        <v>202</v>
      </c>
      <c r="D1405" t="s">
        <v>113</v>
      </c>
      <c r="E1405" s="9">
        <v>0</v>
      </c>
      <c r="F1405" s="9">
        <v>0</v>
      </c>
      <c r="G1405" s="9">
        <v>0</v>
      </c>
      <c r="H1405" s="9">
        <v>0</v>
      </c>
      <c r="I1405" s="9">
        <v>0</v>
      </c>
      <c r="J1405" s="9">
        <v>0</v>
      </c>
      <c r="K1405">
        <v>1.4</v>
      </c>
      <c r="L1405" s="9">
        <v>0</v>
      </c>
      <c r="M1405" s="19">
        <v>4</v>
      </c>
      <c r="N1405" s="19">
        <v>0</v>
      </c>
      <c r="O1405" s="19">
        <v>4</v>
      </c>
      <c r="P1405" s="19">
        <v>2</v>
      </c>
      <c r="Q1405" s="19">
        <f t="shared" si="126"/>
        <v>1.4</v>
      </c>
      <c r="R1405" s="3">
        <f t="shared" si="127"/>
        <v>1.5704660570555597</v>
      </c>
      <c r="S1405" s="3">
        <f t="shared" si="128"/>
        <v>9.3750000000000014E-2</v>
      </c>
      <c r="T1405" s="9">
        <f t="shared" si="129"/>
        <v>0</v>
      </c>
      <c r="U1405" s="9">
        <f t="shared" si="130"/>
        <v>4</v>
      </c>
      <c r="V1405" s="9">
        <f t="shared" si="131"/>
        <v>2</v>
      </c>
    </row>
    <row r="1406" spans="1:22" x14ac:dyDescent="0.25">
      <c r="A1406" t="s">
        <v>3049</v>
      </c>
      <c r="B1406" s="32" t="s">
        <v>1586</v>
      </c>
      <c r="C1406" t="s">
        <v>202</v>
      </c>
      <c r="D1406" t="s">
        <v>106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>
        <v>0</v>
      </c>
      <c r="L1406" s="9">
        <v>0</v>
      </c>
      <c r="M1406" s="19">
        <v>2</v>
      </c>
      <c r="N1406" s="19">
        <v>0</v>
      </c>
      <c r="O1406" s="19">
        <v>0</v>
      </c>
      <c r="P1406" s="19">
        <v>2</v>
      </c>
      <c r="Q1406" s="19">
        <f t="shared" si="126"/>
        <v>0</v>
      </c>
      <c r="R1406" s="3">
        <f t="shared" si="127"/>
        <v>0.77849894416152299</v>
      </c>
      <c r="S1406" s="3">
        <f t="shared" si="128"/>
        <v>6.5789473684210523E-2</v>
      </c>
      <c r="T1406" s="9">
        <f t="shared" si="129"/>
        <v>0</v>
      </c>
      <c r="U1406" s="9">
        <f t="shared" si="130"/>
        <v>2</v>
      </c>
      <c r="V1406" s="9">
        <f t="shared" si="131"/>
        <v>1</v>
      </c>
    </row>
    <row r="1407" spans="1:22" x14ac:dyDescent="0.25">
      <c r="A1407" t="s">
        <v>3049</v>
      </c>
      <c r="B1407" s="32" t="s">
        <v>1586</v>
      </c>
      <c r="C1407" t="s">
        <v>202</v>
      </c>
      <c r="D1407" t="s">
        <v>4746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>
        <v>0</v>
      </c>
      <c r="L1407" s="9">
        <v>2.8</v>
      </c>
      <c r="M1407" s="19">
        <v>4</v>
      </c>
      <c r="N1407" s="19">
        <v>2</v>
      </c>
      <c r="O1407" s="19">
        <v>5</v>
      </c>
      <c r="P1407" s="19">
        <v>0</v>
      </c>
      <c r="Q1407" s="19">
        <f t="shared" si="126"/>
        <v>0</v>
      </c>
      <c r="R1407" s="3">
        <f t="shared" si="127"/>
        <v>1.8332782360866806</v>
      </c>
      <c r="S1407" s="3">
        <f t="shared" si="128"/>
        <v>0.11348684210526316</v>
      </c>
      <c r="T1407" s="9">
        <f t="shared" si="129"/>
        <v>0</v>
      </c>
      <c r="U1407" s="9">
        <f t="shared" si="130"/>
        <v>5</v>
      </c>
      <c r="V1407" s="9">
        <f t="shared" si="131"/>
        <v>2</v>
      </c>
    </row>
    <row r="1408" spans="1:22" x14ac:dyDescent="0.25">
      <c r="A1408" t="s">
        <v>4021</v>
      </c>
      <c r="B1408" s="32" t="s">
        <v>2310</v>
      </c>
      <c r="C1408" t="s">
        <v>202</v>
      </c>
      <c r="D1408" t="s">
        <v>4746</v>
      </c>
      <c r="E1408" s="9">
        <v>0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>
        <v>0</v>
      </c>
      <c r="L1408" s="9">
        <v>0</v>
      </c>
      <c r="M1408" s="19">
        <v>0</v>
      </c>
      <c r="N1408" s="19">
        <v>1</v>
      </c>
      <c r="O1408" s="19">
        <v>0</v>
      </c>
      <c r="P1408" s="19">
        <v>0</v>
      </c>
      <c r="Q1408" s="19">
        <f t="shared" si="126"/>
        <v>0</v>
      </c>
      <c r="R1408" s="3">
        <f t="shared" si="127"/>
        <v>0.28867513459481287</v>
      </c>
      <c r="S1408" s="3">
        <f t="shared" si="128"/>
        <v>3.2894736842105261E-2</v>
      </c>
      <c r="T1408" s="9">
        <f t="shared" si="129"/>
        <v>0</v>
      </c>
      <c r="U1408" s="9">
        <f t="shared" si="130"/>
        <v>1</v>
      </c>
      <c r="V1408" s="9">
        <f t="shared" si="131"/>
        <v>0</v>
      </c>
    </row>
    <row r="1409" spans="1:22" x14ac:dyDescent="0.25">
      <c r="A1409" t="s">
        <v>3948</v>
      </c>
      <c r="B1409" s="32" t="s">
        <v>2614</v>
      </c>
      <c r="C1409" t="s">
        <v>202</v>
      </c>
      <c r="D1409" t="s">
        <v>4746</v>
      </c>
      <c r="E1409" s="9">
        <v>21</v>
      </c>
      <c r="F1409" s="9">
        <v>0</v>
      </c>
      <c r="G1409" s="9">
        <v>0</v>
      </c>
      <c r="H1409" s="9">
        <v>0</v>
      </c>
      <c r="I1409" s="9">
        <v>0</v>
      </c>
      <c r="J1409" s="9">
        <v>0</v>
      </c>
      <c r="K1409">
        <v>1.4</v>
      </c>
      <c r="L1409" s="9">
        <v>0</v>
      </c>
      <c r="M1409" s="19">
        <v>0</v>
      </c>
      <c r="N1409" s="19">
        <v>34</v>
      </c>
      <c r="O1409" s="19">
        <v>0</v>
      </c>
      <c r="P1409" s="19">
        <v>0</v>
      </c>
      <c r="Q1409" s="19">
        <f t="shared" si="126"/>
        <v>1.4</v>
      </c>
      <c r="R1409" s="3">
        <f t="shared" si="127"/>
        <v>11.011894395689517</v>
      </c>
      <c r="S1409" s="3">
        <f t="shared" si="128"/>
        <v>0.61842105263157898</v>
      </c>
      <c r="T1409" s="9">
        <f t="shared" si="129"/>
        <v>0</v>
      </c>
      <c r="U1409" s="9">
        <f t="shared" si="130"/>
        <v>34</v>
      </c>
      <c r="V1409" s="9">
        <f t="shared" si="131"/>
        <v>14</v>
      </c>
    </row>
    <row r="1410" spans="1:22" x14ac:dyDescent="0.25">
      <c r="A1410" t="s">
        <v>4307</v>
      </c>
      <c r="B1410" s="32" t="s">
        <v>2533</v>
      </c>
      <c r="C1410" t="s">
        <v>202</v>
      </c>
      <c r="D1410" t="s">
        <v>119</v>
      </c>
      <c r="E1410" s="9">
        <v>3</v>
      </c>
      <c r="F1410" s="9">
        <v>0</v>
      </c>
      <c r="G1410" s="9">
        <v>2</v>
      </c>
      <c r="H1410" s="9">
        <v>0</v>
      </c>
      <c r="I1410" s="9">
        <v>0</v>
      </c>
      <c r="J1410" s="9">
        <v>0</v>
      </c>
      <c r="K1410">
        <v>0</v>
      </c>
      <c r="L1410" s="9">
        <v>0</v>
      </c>
      <c r="M1410" s="19">
        <v>0</v>
      </c>
      <c r="N1410" s="19">
        <v>0</v>
      </c>
      <c r="O1410" s="19">
        <v>0</v>
      </c>
      <c r="P1410" s="19">
        <v>0</v>
      </c>
      <c r="Q1410" s="19">
        <f t="shared" ref="Q1410:Q1473" si="132">IFERROR(AVERAGEIF(K1410:K1410,"&lt;&gt;0"),0)</f>
        <v>0</v>
      </c>
      <c r="R1410" s="3">
        <f t="shared" ref="R1410:R1473" si="133">_xlfn.STDEV.S(E1410:P1410)</f>
        <v>0.99620491989562188</v>
      </c>
      <c r="S1410" s="3">
        <f t="shared" ref="S1410:S1473" si="134">IFERROR(AVERAGEIF(E1410:P1410,"&lt;&gt;0")/30.4,0)</f>
        <v>8.2236842105263164E-2</v>
      </c>
      <c r="T1410" s="9">
        <f t="shared" ref="T1410:T1473" si="135">MIN(E1410:P1410)</f>
        <v>0</v>
      </c>
      <c r="U1410" s="9">
        <f t="shared" ref="U1410:U1473" si="136">MAX(E1410:P1410)</f>
        <v>3</v>
      </c>
      <c r="V1410" s="9">
        <f t="shared" ref="V1410:V1473" si="137">MROUND(ROUND(_xlfn.NORM.S.INV($Y$1)*R1410*1,1),1)</f>
        <v>1</v>
      </c>
    </row>
    <row r="1411" spans="1:22" x14ac:dyDescent="0.25">
      <c r="A1411" t="s">
        <v>3638</v>
      </c>
      <c r="B1411" s="32" t="s">
        <v>1736</v>
      </c>
      <c r="C1411" t="s">
        <v>202</v>
      </c>
      <c r="D1411" t="s">
        <v>119</v>
      </c>
      <c r="E1411" s="9">
        <v>0</v>
      </c>
      <c r="F1411" s="9">
        <v>0</v>
      </c>
      <c r="G1411" s="9">
        <v>0</v>
      </c>
      <c r="H1411" s="9">
        <v>0</v>
      </c>
      <c r="I1411" s="9">
        <v>1</v>
      </c>
      <c r="J1411" s="9">
        <v>2</v>
      </c>
      <c r="K1411">
        <v>21</v>
      </c>
      <c r="L1411" s="9">
        <v>0</v>
      </c>
      <c r="M1411" s="19">
        <v>0</v>
      </c>
      <c r="N1411" s="19">
        <v>1</v>
      </c>
      <c r="O1411" s="19">
        <v>0</v>
      </c>
      <c r="P1411" s="19">
        <v>0</v>
      </c>
      <c r="Q1411" s="19">
        <f t="shared" si="132"/>
        <v>21</v>
      </c>
      <c r="R1411" s="3">
        <f t="shared" si="133"/>
        <v>5.9917873086012623</v>
      </c>
      <c r="S1411" s="3">
        <f t="shared" si="134"/>
        <v>0.20559210526315791</v>
      </c>
      <c r="T1411" s="9">
        <f t="shared" si="135"/>
        <v>0</v>
      </c>
      <c r="U1411" s="9">
        <f t="shared" si="136"/>
        <v>21</v>
      </c>
      <c r="V1411" s="9">
        <f t="shared" si="137"/>
        <v>8</v>
      </c>
    </row>
    <row r="1412" spans="1:22" x14ac:dyDescent="0.25">
      <c r="A1412" t="s">
        <v>3638</v>
      </c>
      <c r="B1412" s="32" t="s">
        <v>1736</v>
      </c>
      <c r="C1412" t="s">
        <v>202</v>
      </c>
      <c r="D1412" t="s">
        <v>106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>
        <v>2.8</v>
      </c>
      <c r="L1412" s="9">
        <v>0</v>
      </c>
      <c r="M1412" s="19">
        <v>0</v>
      </c>
      <c r="N1412" s="19">
        <v>0</v>
      </c>
      <c r="O1412" s="19">
        <v>0</v>
      </c>
      <c r="P1412" s="19">
        <v>0</v>
      </c>
      <c r="Q1412" s="19">
        <f t="shared" si="132"/>
        <v>2.8</v>
      </c>
      <c r="R1412" s="3">
        <f t="shared" si="133"/>
        <v>0.808290376865476</v>
      </c>
      <c r="S1412" s="3">
        <f t="shared" si="134"/>
        <v>9.2105263157894732E-2</v>
      </c>
      <c r="T1412" s="9">
        <f t="shared" si="135"/>
        <v>0</v>
      </c>
      <c r="U1412" s="9">
        <f t="shared" si="136"/>
        <v>2.8</v>
      </c>
      <c r="V1412" s="9">
        <f t="shared" si="137"/>
        <v>1</v>
      </c>
    </row>
    <row r="1413" spans="1:22" x14ac:dyDescent="0.25">
      <c r="A1413" t="s">
        <v>4442</v>
      </c>
      <c r="B1413" s="32" t="s">
        <v>2640</v>
      </c>
      <c r="C1413" t="s">
        <v>202</v>
      </c>
      <c r="D1413" t="s">
        <v>113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>
        <v>2.8</v>
      </c>
      <c r="L1413" s="9">
        <v>0</v>
      </c>
      <c r="M1413" s="19">
        <v>0</v>
      </c>
      <c r="N1413" s="19">
        <v>0</v>
      </c>
      <c r="O1413" s="19">
        <v>0</v>
      </c>
      <c r="P1413" s="19">
        <v>0</v>
      </c>
      <c r="Q1413" s="19">
        <f t="shared" si="132"/>
        <v>2.8</v>
      </c>
      <c r="R1413" s="3">
        <f t="shared" si="133"/>
        <v>0.808290376865476</v>
      </c>
      <c r="S1413" s="3">
        <f t="shared" si="134"/>
        <v>9.2105263157894732E-2</v>
      </c>
      <c r="T1413" s="9">
        <f t="shared" si="135"/>
        <v>0</v>
      </c>
      <c r="U1413" s="9">
        <f t="shared" si="136"/>
        <v>2.8</v>
      </c>
      <c r="V1413" s="9">
        <f t="shared" si="137"/>
        <v>1</v>
      </c>
    </row>
    <row r="1414" spans="1:22" x14ac:dyDescent="0.25">
      <c r="A1414" t="s">
        <v>499</v>
      </c>
      <c r="B1414" s="32" t="s">
        <v>322</v>
      </c>
      <c r="C1414" t="s">
        <v>202</v>
      </c>
      <c r="D1414" t="s">
        <v>5604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>
        <v>0</v>
      </c>
      <c r="L1414" s="9">
        <v>0</v>
      </c>
      <c r="M1414" s="19">
        <v>0</v>
      </c>
      <c r="N1414" s="19">
        <v>0</v>
      </c>
      <c r="O1414" s="19">
        <v>17</v>
      </c>
      <c r="P1414" s="19">
        <v>17</v>
      </c>
      <c r="Q1414" s="19">
        <f t="shared" si="132"/>
        <v>0</v>
      </c>
      <c r="R1414" s="3">
        <f t="shared" si="133"/>
        <v>6.6172410253729455</v>
      </c>
      <c r="S1414" s="3">
        <f t="shared" si="134"/>
        <v>0.55921052631578949</v>
      </c>
      <c r="T1414" s="9">
        <f t="shared" si="135"/>
        <v>0</v>
      </c>
      <c r="U1414" s="9">
        <f t="shared" si="136"/>
        <v>17</v>
      </c>
      <c r="V1414" s="9">
        <f t="shared" si="137"/>
        <v>9</v>
      </c>
    </row>
    <row r="1415" spans="1:22" x14ac:dyDescent="0.25">
      <c r="A1415" t="s">
        <v>499</v>
      </c>
      <c r="B1415" s="32" t="s">
        <v>322</v>
      </c>
      <c r="C1415" t="s">
        <v>202</v>
      </c>
      <c r="D1415" t="s">
        <v>113</v>
      </c>
      <c r="E1415" s="9">
        <v>5</v>
      </c>
      <c r="F1415" s="9">
        <v>3</v>
      </c>
      <c r="G1415" s="9">
        <v>12</v>
      </c>
      <c r="H1415" s="9">
        <v>3</v>
      </c>
      <c r="I1415" s="9">
        <v>11</v>
      </c>
      <c r="J1415" s="9">
        <v>4</v>
      </c>
      <c r="K1415">
        <v>79.8</v>
      </c>
      <c r="L1415" s="9">
        <v>7</v>
      </c>
      <c r="M1415" s="19">
        <v>5</v>
      </c>
      <c r="N1415" s="19">
        <v>11</v>
      </c>
      <c r="O1415" s="19">
        <v>7</v>
      </c>
      <c r="P1415" s="19">
        <v>25</v>
      </c>
      <c r="Q1415" s="19">
        <f t="shared" si="132"/>
        <v>79.8</v>
      </c>
      <c r="R1415" s="3">
        <f t="shared" si="133"/>
        <v>21.474551535162814</v>
      </c>
      <c r="S1415" s="3">
        <f t="shared" si="134"/>
        <v>0.47368421052631582</v>
      </c>
      <c r="T1415" s="9">
        <f t="shared" si="135"/>
        <v>3</v>
      </c>
      <c r="U1415" s="9">
        <f t="shared" si="136"/>
        <v>79.8</v>
      </c>
      <c r="V1415" s="9">
        <f t="shared" si="137"/>
        <v>28</v>
      </c>
    </row>
    <row r="1416" spans="1:22" x14ac:dyDescent="0.25">
      <c r="A1416" t="s">
        <v>499</v>
      </c>
      <c r="B1416" s="32" t="s">
        <v>322</v>
      </c>
      <c r="C1416" t="s">
        <v>202</v>
      </c>
      <c r="D1416" t="s">
        <v>106</v>
      </c>
      <c r="E1416" s="9">
        <v>4</v>
      </c>
      <c r="F1416" s="9">
        <v>11</v>
      </c>
      <c r="G1416" s="9">
        <v>23</v>
      </c>
      <c r="H1416" s="9">
        <v>6</v>
      </c>
      <c r="I1416" s="9">
        <v>6</v>
      </c>
      <c r="J1416" s="9">
        <v>13</v>
      </c>
      <c r="K1416">
        <v>68.599999999999994</v>
      </c>
      <c r="L1416" s="9">
        <v>2.8</v>
      </c>
      <c r="M1416" s="19">
        <v>23</v>
      </c>
      <c r="N1416" s="19">
        <v>12</v>
      </c>
      <c r="O1416" s="19">
        <v>18</v>
      </c>
      <c r="P1416" s="19">
        <v>4</v>
      </c>
      <c r="Q1416" s="19">
        <f t="shared" si="132"/>
        <v>68.599999999999994</v>
      </c>
      <c r="R1416" s="3">
        <f t="shared" si="133"/>
        <v>18.042802644620576</v>
      </c>
      <c r="S1416" s="3">
        <f t="shared" si="134"/>
        <v>0.52467105263157898</v>
      </c>
      <c r="T1416" s="9">
        <f t="shared" si="135"/>
        <v>2.8</v>
      </c>
      <c r="U1416" s="9">
        <f t="shared" si="136"/>
        <v>68.599999999999994</v>
      </c>
      <c r="V1416" s="9">
        <f t="shared" si="137"/>
        <v>23</v>
      </c>
    </row>
    <row r="1417" spans="1:22" x14ac:dyDescent="0.25">
      <c r="A1417" t="s">
        <v>499</v>
      </c>
      <c r="B1417" s="32" t="s">
        <v>322</v>
      </c>
      <c r="C1417" t="s">
        <v>202</v>
      </c>
      <c r="D1417" t="s">
        <v>108</v>
      </c>
      <c r="E1417" s="9">
        <v>0</v>
      </c>
      <c r="F1417" s="9">
        <v>0</v>
      </c>
      <c r="G1417" s="9">
        <v>0</v>
      </c>
      <c r="H1417" s="9">
        <v>0</v>
      </c>
      <c r="I1417" s="9">
        <v>0</v>
      </c>
      <c r="J1417" s="9">
        <v>0</v>
      </c>
      <c r="K1417">
        <v>0</v>
      </c>
      <c r="L1417" s="9">
        <v>0</v>
      </c>
      <c r="M1417" s="19">
        <v>0</v>
      </c>
      <c r="N1417" s="19">
        <v>0</v>
      </c>
      <c r="O1417" s="19">
        <v>1</v>
      </c>
      <c r="P1417" s="19">
        <v>0</v>
      </c>
      <c r="Q1417" s="19">
        <f t="shared" si="132"/>
        <v>0</v>
      </c>
      <c r="R1417" s="3">
        <f t="shared" si="133"/>
        <v>0.28867513459481287</v>
      </c>
      <c r="S1417" s="3">
        <f t="shared" si="134"/>
        <v>3.2894736842105261E-2</v>
      </c>
      <c r="T1417" s="9">
        <f t="shared" si="135"/>
        <v>0</v>
      </c>
      <c r="U1417" s="9">
        <f t="shared" si="136"/>
        <v>1</v>
      </c>
      <c r="V1417" s="9">
        <f t="shared" si="137"/>
        <v>0</v>
      </c>
    </row>
    <row r="1418" spans="1:22" x14ac:dyDescent="0.25">
      <c r="A1418" t="s">
        <v>499</v>
      </c>
      <c r="B1418" s="32" t="s">
        <v>322</v>
      </c>
      <c r="C1418" t="s">
        <v>202</v>
      </c>
      <c r="D1418" t="s">
        <v>109</v>
      </c>
      <c r="E1418" s="9">
        <v>0</v>
      </c>
      <c r="F1418" s="9">
        <v>4</v>
      </c>
      <c r="G1418" s="9">
        <v>24</v>
      </c>
      <c r="H1418" s="9">
        <v>2</v>
      </c>
      <c r="I1418" s="9">
        <v>2</v>
      </c>
      <c r="J1418" s="9">
        <v>16</v>
      </c>
      <c r="K1418">
        <v>25.2</v>
      </c>
      <c r="L1418" s="9">
        <v>15.399999999999999</v>
      </c>
      <c r="M1418" s="19">
        <v>11</v>
      </c>
      <c r="N1418" s="19">
        <v>8</v>
      </c>
      <c r="O1418" s="19">
        <v>2</v>
      </c>
      <c r="P1418" s="19">
        <v>15</v>
      </c>
      <c r="Q1418" s="19">
        <f t="shared" si="132"/>
        <v>25.2</v>
      </c>
      <c r="R1418" s="3">
        <f t="shared" si="133"/>
        <v>8.7824032053081051</v>
      </c>
      <c r="S1418" s="3">
        <f t="shared" si="134"/>
        <v>0.37260765550239233</v>
      </c>
      <c r="T1418" s="9">
        <f t="shared" si="135"/>
        <v>0</v>
      </c>
      <c r="U1418" s="9">
        <f t="shared" si="136"/>
        <v>25.2</v>
      </c>
      <c r="V1418" s="9">
        <f t="shared" si="137"/>
        <v>11</v>
      </c>
    </row>
    <row r="1419" spans="1:22" x14ac:dyDescent="0.25">
      <c r="A1419" t="s">
        <v>499</v>
      </c>
      <c r="B1419" s="32" t="s">
        <v>322</v>
      </c>
      <c r="C1419" t="s">
        <v>202</v>
      </c>
      <c r="D1419" t="s">
        <v>4746</v>
      </c>
      <c r="E1419" s="9">
        <v>9</v>
      </c>
      <c r="F1419" s="9">
        <v>7</v>
      </c>
      <c r="G1419" s="9">
        <v>15</v>
      </c>
      <c r="H1419" s="9">
        <v>9</v>
      </c>
      <c r="I1419" s="9">
        <v>5</v>
      </c>
      <c r="J1419" s="9">
        <v>3</v>
      </c>
      <c r="K1419">
        <v>25.2</v>
      </c>
      <c r="L1419" s="9">
        <v>11.2</v>
      </c>
      <c r="M1419" s="19">
        <v>9</v>
      </c>
      <c r="N1419" s="19">
        <v>15</v>
      </c>
      <c r="O1419" s="19">
        <v>0</v>
      </c>
      <c r="P1419" s="19">
        <v>0</v>
      </c>
      <c r="Q1419" s="19">
        <f t="shared" si="132"/>
        <v>25.2</v>
      </c>
      <c r="R1419" s="3">
        <f t="shared" si="133"/>
        <v>7.1176264344657794</v>
      </c>
      <c r="S1419" s="3">
        <f t="shared" si="134"/>
        <v>0.35657894736842105</v>
      </c>
      <c r="T1419" s="9">
        <f t="shared" si="135"/>
        <v>0</v>
      </c>
      <c r="U1419" s="9">
        <f t="shared" si="136"/>
        <v>25.2</v>
      </c>
      <c r="V1419" s="9">
        <f t="shared" si="137"/>
        <v>9</v>
      </c>
    </row>
    <row r="1420" spans="1:22" x14ac:dyDescent="0.25">
      <c r="A1420" t="s">
        <v>3969</v>
      </c>
      <c r="B1420" s="32" t="s">
        <v>2253</v>
      </c>
      <c r="C1420" t="s">
        <v>202</v>
      </c>
      <c r="D1420" t="s">
        <v>4746</v>
      </c>
      <c r="E1420" s="9">
        <v>9</v>
      </c>
      <c r="F1420" s="9">
        <v>1</v>
      </c>
      <c r="G1420" s="9">
        <v>1</v>
      </c>
      <c r="H1420" s="9">
        <v>1</v>
      </c>
      <c r="I1420" s="9">
        <v>0</v>
      </c>
      <c r="J1420" s="9">
        <v>0</v>
      </c>
      <c r="K1420">
        <v>0</v>
      </c>
      <c r="L1420" s="9">
        <v>0</v>
      </c>
      <c r="M1420" s="19">
        <v>0</v>
      </c>
      <c r="N1420" s="19">
        <v>7</v>
      </c>
      <c r="O1420" s="19">
        <v>0</v>
      </c>
      <c r="P1420" s="19">
        <v>0</v>
      </c>
      <c r="Q1420" s="19">
        <f t="shared" si="132"/>
        <v>0</v>
      </c>
      <c r="R1420" s="3">
        <f t="shared" si="133"/>
        <v>3.0587678248047214</v>
      </c>
      <c r="S1420" s="3">
        <f t="shared" si="134"/>
        <v>0.125</v>
      </c>
      <c r="T1420" s="9">
        <f t="shared" si="135"/>
        <v>0</v>
      </c>
      <c r="U1420" s="9">
        <f t="shared" si="136"/>
        <v>9</v>
      </c>
      <c r="V1420" s="9">
        <f t="shared" si="137"/>
        <v>4</v>
      </c>
    </row>
    <row r="1421" spans="1:22" x14ac:dyDescent="0.25">
      <c r="A1421" t="s">
        <v>3908</v>
      </c>
      <c r="B1421" s="32" t="s">
        <v>2282</v>
      </c>
      <c r="C1421" t="s">
        <v>202</v>
      </c>
      <c r="D1421" t="s">
        <v>4746</v>
      </c>
      <c r="E1421" s="9">
        <v>2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>
        <v>0</v>
      </c>
      <c r="L1421" s="9">
        <v>0</v>
      </c>
      <c r="M1421" s="19">
        <v>0</v>
      </c>
      <c r="N1421" s="19">
        <v>6</v>
      </c>
      <c r="O1421" s="19">
        <v>0</v>
      </c>
      <c r="P1421" s="19">
        <v>0</v>
      </c>
      <c r="Q1421" s="19">
        <f t="shared" si="132"/>
        <v>0</v>
      </c>
      <c r="R1421" s="3">
        <f t="shared" si="133"/>
        <v>1.7752507291971891</v>
      </c>
      <c r="S1421" s="3">
        <f t="shared" si="134"/>
        <v>0.13157894736842105</v>
      </c>
      <c r="T1421" s="9">
        <f t="shared" si="135"/>
        <v>0</v>
      </c>
      <c r="U1421" s="9">
        <f t="shared" si="136"/>
        <v>6</v>
      </c>
      <c r="V1421" s="9">
        <f t="shared" si="137"/>
        <v>2</v>
      </c>
    </row>
    <row r="1422" spans="1:22" x14ac:dyDescent="0.25">
      <c r="A1422" t="s">
        <v>3949</v>
      </c>
      <c r="B1422" s="32" t="s">
        <v>2248</v>
      </c>
      <c r="C1422" t="s">
        <v>202</v>
      </c>
      <c r="D1422" t="s">
        <v>4746</v>
      </c>
      <c r="E1422" s="9">
        <v>1</v>
      </c>
      <c r="F1422" s="9">
        <v>0</v>
      </c>
      <c r="G1422" s="9">
        <v>0</v>
      </c>
      <c r="H1422" s="9">
        <v>0</v>
      </c>
      <c r="I1422" s="9">
        <v>1</v>
      </c>
      <c r="J1422" s="9">
        <v>0</v>
      </c>
      <c r="K1422">
        <v>0</v>
      </c>
      <c r="L1422" s="9">
        <v>0</v>
      </c>
      <c r="M1422" s="19">
        <v>0</v>
      </c>
      <c r="N1422" s="19">
        <v>5</v>
      </c>
      <c r="O1422" s="19">
        <v>0</v>
      </c>
      <c r="P1422" s="19">
        <v>0</v>
      </c>
      <c r="Q1422" s="19">
        <f t="shared" si="132"/>
        <v>0</v>
      </c>
      <c r="R1422" s="3">
        <f t="shared" si="133"/>
        <v>1.4433756729740645</v>
      </c>
      <c r="S1422" s="3">
        <f t="shared" si="134"/>
        <v>7.6754385964912283E-2</v>
      </c>
      <c r="T1422" s="9">
        <f t="shared" si="135"/>
        <v>0</v>
      </c>
      <c r="U1422" s="9">
        <f t="shared" si="136"/>
        <v>5</v>
      </c>
      <c r="V1422" s="9">
        <f t="shared" si="137"/>
        <v>2</v>
      </c>
    </row>
    <row r="1423" spans="1:22" x14ac:dyDescent="0.25">
      <c r="A1423" t="s">
        <v>3945</v>
      </c>
      <c r="B1423" s="32" t="s">
        <v>2272</v>
      </c>
      <c r="C1423" t="s">
        <v>202</v>
      </c>
      <c r="D1423" t="s">
        <v>4746</v>
      </c>
      <c r="E1423" s="9">
        <v>17</v>
      </c>
      <c r="F1423" s="9">
        <v>1</v>
      </c>
      <c r="G1423" s="9">
        <v>0</v>
      </c>
      <c r="H1423" s="9">
        <v>0</v>
      </c>
      <c r="I1423" s="9">
        <v>0</v>
      </c>
      <c r="J1423" s="9">
        <v>0</v>
      </c>
      <c r="K1423">
        <v>0</v>
      </c>
      <c r="L1423" s="9">
        <v>0</v>
      </c>
      <c r="M1423" s="19">
        <v>0</v>
      </c>
      <c r="N1423" s="19">
        <v>4</v>
      </c>
      <c r="O1423" s="19">
        <v>0</v>
      </c>
      <c r="P1423" s="19">
        <v>0</v>
      </c>
      <c r="Q1423" s="19">
        <f t="shared" si="132"/>
        <v>0</v>
      </c>
      <c r="R1423" s="3">
        <f t="shared" si="133"/>
        <v>4.9144191062133835</v>
      </c>
      <c r="S1423" s="3">
        <f t="shared" si="134"/>
        <v>0.2412280701754386</v>
      </c>
      <c r="T1423" s="9">
        <f t="shared" si="135"/>
        <v>0</v>
      </c>
      <c r="U1423" s="9">
        <f t="shared" si="136"/>
        <v>17</v>
      </c>
      <c r="V1423" s="9">
        <f t="shared" si="137"/>
        <v>6</v>
      </c>
    </row>
    <row r="1424" spans="1:22" x14ac:dyDescent="0.25">
      <c r="A1424" t="s">
        <v>3984</v>
      </c>
      <c r="B1424" s="32" t="s">
        <v>2241</v>
      </c>
      <c r="C1424" t="s">
        <v>202</v>
      </c>
      <c r="D1424" t="s">
        <v>4746</v>
      </c>
      <c r="E1424" s="9">
        <v>8</v>
      </c>
      <c r="F1424" s="9">
        <v>0</v>
      </c>
      <c r="G1424" s="9">
        <v>1</v>
      </c>
      <c r="H1424" s="9">
        <v>0</v>
      </c>
      <c r="I1424" s="9">
        <v>0</v>
      </c>
      <c r="J1424" s="9">
        <v>0</v>
      </c>
      <c r="K1424">
        <v>0</v>
      </c>
      <c r="L1424" s="9">
        <v>0</v>
      </c>
      <c r="M1424" s="19">
        <v>0</v>
      </c>
      <c r="N1424" s="19">
        <v>1</v>
      </c>
      <c r="O1424" s="19">
        <v>0</v>
      </c>
      <c r="P1424" s="19">
        <v>0</v>
      </c>
      <c r="Q1424" s="19">
        <f t="shared" si="132"/>
        <v>0</v>
      </c>
      <c r="R1424" s="3">
        <f t="shared" si="133"/>
        <v>2.2896340848319503</v>
      </c>
      <c r="S1424" s="3">
        <f t="shared" si="134"/>
        <v>0.10964912280701755</v>
      </c>
      <c r="T1424" s="9">
        <f t="shared" si="135"/>
        <v>0</v>
      </c>
      <c r="U1424" s="9">
        <f t="shared" si="136"/>
        <v>8</v>
      </c>
      <c r="V1424" s="9">
        <f t="shared" si="137"/>
        <v>3</v>
      </c>
    </row>
    <row r="1425" spans="1:22" x14ac:dyDescent="0.25">
      <c r="A1425" t="s">
        <v>3935</v>
      </c>
      <c r="B1425" s="32" t="s">
        <v>2266</v>
      </c>
      <c r="C1425" t="s">
        <v>202</v>
      </c>
      <c r="D1425" t="s">
        <v>4746</v>
      </c>
      <c r="E1425" s="9">
        <v>3</v>
      </c>
      <c r="F1425" s="9">
        <v>0</v>
      </c>
      <c r="G1425" s="9">
        <v>3</v>
      </c>
      <c r="H1425" s="9">
        <v>0</v>
      </c>
      <c r="I1425" s="9">
        <v>0</v>
      </c>
      <c r="J1425" s="9">
        <v>0</v>
      </c>
      <c r="K1425">
        <v>0</v>
      </c>
      <c r="L1425" s="9">
        <v>0</v>
      </c>
      <c r="M1425" s="19">
        <v>0</v>
      </c>
      <c r="N1425" s="19">
        <v>3</v>
      </c>
      <c r="O1425" s="19">
        <v>0</v>
      </c>
      <c r="P1425" s="19">
        <v>0</v>
      </c>
      <c r="Q1425" s="19">
        <f t="shared" si="132"/>
        <v>0</v>
      </c>
      <c r="R1425" s="3">
        <f t="shared" si="133"/>
        <v>1.3568010505999362</v>
      </c>
      <c r="S1425" s="3">
        <f t="shared" si="134"/>
        <v>9.8684210526315791E-2</v>
      </c>
      <c r="T1425" s="9">
        <f t="shared" si="135"/>
        <v>0</v>
      </c>
      <c r="U1425" s="9">
        <f t="shared" si="136"/>
        <v>3</v>
      </c>
      <c r="V1425" s="9">
        <f t="shared" si="137"/>
        <v>2</v>
      </c>
    </row>
    <row r="1426" spans="1:22" x14ac:dyDescent="0.25">
      <c r="A1426" t="s">
        <v>3966</v>
      </c>
      <c r="B1426" s="32" t="s">
        <v>2255</v>
      </c>
      <c r="C1426" t="s">
        <v>202</v>
      </c>
      <c r="D1426" t="s">
        <v>106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>
        <v>0</v>
      </c>
      <c r="L1426" s="9">
        <v>0</v>
      </c>
      <c r="M1426" s="19">
        <v>0</v>
      </c>
      <c r="N1426" s="19">
        <v>18</v>
      </c>
      <c r="O1426" s="19">
        <v>0</v>
      </c>
      <c r="P1426" s="19">
        <v>0</v>
      </c>
      <c r="Q1426" s="19">
        <f t="shared" si="132"/>
        <v>0</v>
      </c>
      <c r="R1426" s="3">
        <f t="shared" si="133"/>
        <v>5.196152422706632</v>
      </c>
      <c r="S1426" s="3">
        <f t="shared" si="134"/>
        <v>0.5921052631578948</v>
      </c>
      <c r="T1426" s="9">
        <f t="shared" si="135"/>
        <v>0</v>
      </c>
      <c r="U1426" s="9">
        <f t="shared" si="136"/>
        <v>18</v>
      </c>
      <c r="V1426" s="9">
        <f t="shared" si="137"/>
        <v>7</v>
      </c>
    </row>
    <row r="1427" spans="1:22" x14ac:dyDescent="0.25">
      <c r="A1427" t="s">
        <v>4041</v>
      </c>
      <c r="B1427" s="32" t="s">
        <v>2284</v>
      </c>
      <c r="C1427" t="s">
        <v>202</v>
      </c>
      <c r="D1427" t="s">
        <v>106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>
        <v>0</v>
      </c>
      <c r="L1427" s="9">
        <v>0</v>
      </c>
      <c r="M1427" s="19">
        <v>0</v>
      </c>
      <c r="N1427" s="19">
        <v>2</v>
      </c>
      <c r="O1427" s="19">
        <v>0</v>
      </c>
      <c r="P1427" s="19">
        <v>0</v>
      </c>
      <c r="Q1427" s="19">
        <f t="shared" si="132"/>
        <v>0</v>
      </c>
      <c r="R1427" s="3">
        <f t="shared" si="133"/>
        <v>0.57735026918962573</v>
      </c>
      <c r="S1427" s="3">
        <f t="shared" si="134"/>
        <v>6.5789473684210523E-2</v>
      </c>
      <c r="T1427" s="9">
        <f t="shared" si="135"/>
        <v>0</v>
      </c>
      <c r="U1427" s="9">
        <f t="shared" si="136"/>
        <v>2</v>
      </c>
      <c r="V1427" s="9">
        <f t="shared" si="137"/>
        <v>1</v>
      </c>
    </row>
    <row r="1428" spans="1:22" x14ac:dyDescent="0.25">
      <c r="A1428" t="s">
        <v>3916</v>
      </c>
      <c r="B1428" s="32" t="s">
        <v>2250</v>
      </c>
      <c r="C1428" t="s">
        <v>202</v>
      </c>
      <c r="D1428" t="s">
        <v>106</v>
      </c>
      <c r="E1428" s="9">
        <v>0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>
        <v>0</v>
      </c>
      <c r="L1428" s="9">
        <v>0</v>
      </c>
      <c r="M1428" s="19">
        <v>0</v>
      </c>
      <c r="N1428" s="19">
        <v>3</v>
      </c>
      <c r="O1428" s="19">
        <v>0</v>
      </c>
      <c r="P1428" s="19">
        <v>0</v>
      </c>
      <c r="Q1428" s="19">
        <f t="shared" si="132"/>
        <v>0</v>
      </c>
      <c r="R1428" s="3">
        <f t="shared" si="133"/>
        <v>0.8660254037844386</v>
      </c>
      <c r="S1428" s="3">
        <f t="shared" si="134"/>
        <v>9.8684210526315791E-2</v>
      </c>
      <c r="T1428" s="9">
        <f t="shared" si="135"/>
        <v>0</v>
      </c>
      <c r="U1428" s="9">
        <f t="shared" si="136"/>
        <v>3</v>
      </c>
      <c r="V1428" s="9">
        <f t="shared" si="137"/>
        <v>1</v>
      </c>
    </row>
    <row r="1429" spans="1:22" x14ac:dyDescent="0.25">
      <c r="A1429" t="s">
        <v>4070</v>
      </c>
      <c r="B1429" s="32" t="s">
        <v>2274</v>
      </c>
      <c r="C1429" t="s">
        <v>202</v>
      </c>
      <c r="D1429" t="s">
        <v>106</v>
      </c>
      <c r="E1429" s="9">
        <v>0</v>
      </c>
      <c r="F1429" s="9">
        <v>0</v>
      </c>
      <c r="G1429" s="9">
        <v>0</v>
      </c>
      <c r="H1429" s="9">
        <v>0</v>
      </c>
      <c r="I1429" s="9">
        <v>0</v>
      </c>
      <c r="J1429" s="9">
        <v>0</v>
      </c>
      <c r="K1429">
        <v>0</v>
      </c>
      <c r="L1429" s="9">
        <v>0</v>
      </c>
      <c r="M1429" s="19">
        <v>0</v>
      </c>
      <c r="N1429" s="19">
        <v>4</v>
      </c>
      <c r="O1429" s="19">
        <v>0</v>
      </c>
      <c r="P1429" s="19">
        <v>0</v>
      </c>
      <c r="Q1429" s="19">
        <f t="shared" si="132"/>
        <v>0</v>
      </c>
      <c r="R1429" s="3">
        <f t="shared" si="133"/>
        <v>1.1547005383792515</v>
      </c>
      <c r="S1429" s="3">
        <f t="shared" si="134"/>
        <v>0.13157894736842105</v>
      </c>
      <c r="T1429" s="9">
        <f t="shared" si="135"/>
        <v>0</v>
      </c>
      <c r="U1429" s="9">
        <f t="shared" si="136"/>
        <v>4</v>
      </c>
      <c r="V1429" s="9">
        <f t="shared" si="137"/>
        <v>2</v>
      </c>
    </row>
    <row r="1430" spans="1:22" x14ac:dyDescent="0.25">
      <c r="A1430" t="s">
        <v>3978</v>
      </c>
      <c r="B1430" s="32" t="s">
        <v>2243</v>
      </c>
      <c r="C1430" t="s">
        <v>202</v>
      </c>
      <c r="D1430" t="s">
        <v>106</v>
      </c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>
        <v>0</v>
      </c>
      <c r="L1430" s="9">
        <v>0</v>
      </c>
      <c r="M1430" s="19">
        <v>0</v>
      </c>
      <c r="N1430" s="19">
        <v>2</v>
      </c>
      <c r="O1430" s="19">
        <v>0</v>
      </c>
      <c r="P1430" s="19">
        <v>0</v>
      </c>
      <c r="Q1430" s="19">
        <f t="shared" si="132"/>
        <v>0</v>
      </c>
      <c r="R1430" s="3">
        <f t="shared" si="133"/>
        <v>0.57735026918962573</v>
      </c>
      <c r="S1430" s="3">
        <f t="shared" si="134"/>
        <v>6.5789473684210523E-2</v>
      </c>
      <c r="T1430" s="9">
        <f t="shared" si="135"/>
        <v>0</v>
      </c>
      <c r="U1430" s="9">
        <f t="shared" si="136"/>
        <v>2</v>
      </c>
      <c r="V1430" s="9">
        <f t="shared" si="137"/>
        <v>1</v>
      </c>
    </row>
    <row r="1431" spans="1:22" x14ac:dyDescent="0.25">
      <c r="A1431" t="s">
        <v>4097</v>
      </c>
      <c r="B1431" s="32" t="s">
        <v>2268</v>
      </c>
      <c r="C1431" t="s">
        <v>202</v>
      </c>
      <c r="D1431" t="s">
        <v>106</v>
      </c>
      <c r="E1431" s="9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>
        <v>0</v>
      </c>
      <c r="L1431" s="9">
        <v>0</v>
      </c>
      <c r="M1431" s="19">
        <v>0</v>
      </c>
      <c r="N1431" s="19">
        <v>4</v>
      </c>
      <c r="O1431" s="19">
        <v>0</v>
      </c>
      <c r="P1431" s="19">
        <v>0</v>
      </c>
      <c r="Q1431" s="19">
        <f t="shared" si="132"/>
        <v>0</v>
      </c>
      <c r="R1431" s="3">
        <f t="shared" si="133"/>
        <v>1.1547005383792515</v>
      </c>
      <c r="S1431" s="3">
        <f t="shared" si="134"/>
        <v>0.13157894736842105</v>
      </c>
      <c r="T1431" s="9">
        <f t="shared" si="135"/>
        <v>0</v>
      </c>
      <c r="U1431" s="9">
        <f t="shared" si="136"/>
        <v>4</v>
      </c>
      <c r="V1431" s="9">
        <f t="shared" si="137"/>
        <v>2</v>
      </c>
    </row>
    <row r="1432" spans="1:22" x14ac:dyDescent="0.25">
      <c r="A1432" t="s">
        <v>3915</v>
      </c>
      <c r="B1432" s="32" t="s">
        <v>2262</v>
      </c>
      <c r="C1432" t="s">
        <v>202</v>
      </c>
      <c r="D1432" t="s">
        <v>109</v>
      </c>
      <c r="E1432" s="9">
        <v>2</v>
      </c>
      <c r="F1432" s="9">
        <v>1</v>
      </c>
      <c r="G1432" s="9">
        <v>3</v>
      </c>
      <c r="H1432" s="9">
        <v>0</v>
      </c>
      <c r="I1432" s="9">
        <v>0</v>
      </c>
      <c r="J1432" s="9">
        <v>0</v>
      </c>
      <c r="K1432">
        <v>0</v>
      </c>
      <c r="L1432" s="9">
        <v>0</v>
      </c>
      <c r="M1432" s="19">
        <v>0</v>
      </c>
      <c r="N1432" s="19">
        <v>4</v>
      </c>
      <c r="O1432" s="19">
        <v>0</v>
      </c>
      <c r="P1432" s="19">
        <v>0</v>
      </c>
      <c r="Q1432" s="19">
        <f t="shared" si="132"/>
        <v>0</v>
      </c>
      <c r="R1432" s="3">
        <f t="shared" si="133"/>
        <v>1.403458930534474</v>
      </c>
      <c r="S1432" s="3">
        <f t="shared" si="134"/>
        <v>8.2236842105263164E-2</v>
      </c>
      <c r="T1432" s="9">
        <f t="shared" si="135"/>
        <v>0</v>
      </c>
      <c r="U1432" s="9">
        <f t="shared" si="136"/>
        <v>4</v>
      </c>
      <c r="V1432" s="9">
        <f t="shared" si="137"/>
        <v>2</v>
      </c>
    </row>
    <row r="1433" spans="1:22" x14ac:dyDescent="0.25">
      <c r="A1433" t="s">
        <v>4120</v>
      </c>
      <c r="B1433" s="32" t="s">
        <v>2290</v>
      </c>
      <c r="C1433" t="s">
        <v>202</v>
      </c>
      <c r="D1433" t="s">
        <v>109</v>
      </c>
      <c r="E1433" s="9">
        <v>1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>
        <v>0</v>
      </c>
      <c r="L1433" s="9">
        <v>0</v>
      </c>
      <c r="M1433" s="19">
        <v>0</v>
      </c>
      <c r="N1433" s="19">
        <v>5</v>
      </c>
      <c r="O1433" s="19">
        <v>0</v>
      </c>
      <c r="P1433" s="19">
        <v>0</v>
      </c>
      <c r="Q1433" s="19">
        <f t="shared" si="132"/>
        <v>0</v>
      </c>
      <c r="R1433" s="3">
        <f t="shared" si="133"/>
        <v>1.4459976109624424</v>
      </c>
      <c r="S1433" s="3">
        <f t="shared" si="134"/>
        <v>9.8684210526315791E-2</v>
      </c>
      <c r="T1433" s="9">
        <f t="shared" si="135"/>
        <v>0</v>
      </c>
      <c r="U1433" s="9">
        <f t="shared" si="136"/>
        <v>5</v>
      </c>
      <c r="V1433" s="9">
        <f t="shared" si="137"/>
        <v>2</v>
      </c>
    </row>
    <row r="1434" spans="1:22" x14ac:dyDescent="0.25">
      <c r="A1434" t="s">
        <v>4153</v>
      </c>
      <c r="B1434" s="32" t="s">
        <v>2252</v>
      </c>
      <c r="C1434" t="s">
        <v>202</v>
      </c>
      <c r="D1434" t="s">
        <v>109</v>
      </c>
      <c r="E1434" s="9">
        <v>1</v>
      </c>
      <c r="F1434" s="9">
        <v>0</v>
      </c>
      <c r="G1434" s="9">
        <v>1</v>
      </c>
      <c r="H1434" s="9">
        <v>0</v>
      </c>
      <c r="I1434" s="9">
        <v>0</v>
      </c>
      <c r="J1434" s="9">
        <v>0</v>
      </c>
      <c r="K1434">
        <v>0</v>
      </c>
      <c r="L1434" s="9">
        <v>0</v>
      </c>
      <c r="M1434" s="19">
        <v>0</v>
      </c>
      <c r="N1434" s="19">
        <v>2</v>
      </c>
      <c r="O1434" s="19">
        <v>0</v>
      </c>
      <c r="P1434" s="19">
        <v>0</v>
      </c>
      <c r="Q1434" s="19">
        <f t="shared" si="132"/>
        <v>0</v>
      </c>
      <c r="R1434" s="3">
        <f t="shared" si="133"/>
        <v>0.6513389472789296</v>
      </c>
      <c r="S1434" s="3">
        <f t="shared" si="134"/>
        <v>4.3859649122807015E-2</v>
      </c>
      <c r="T1434" s="9">
        <f t="shared" si="135"/>
        <v>0</v>
      </c>
      <c r="U1434" s="9">
        <f t="shared" si="136"/>
        <v>2</v>
      </c>
      <c r="V1434" s="9">
        <f t="shared" si="137"/>
        <v>1</v>
      </c>
    </row>
    <row r="1435" spans="1:22" x14ac:dyDescent="0.25">
      <c r="A1435" t="s">
        <v>4330</v>
      </c>
      <c r="B1435" s="32" t="s">
        <v>2280</v>
      </c>
      <c r="C1435" t="s">
        <v>202</v>
      </c>
      <c r="D1435" t="s">
        <v>109</v>
      </c>
      <c r="E1435" s="9">
        <v>1</v>
      </c>
      <c r="F1435" s="9">
        <v>0</v>
      </c>
      <c r="G1435" s="9">
        <v>1</v>
      </c>
      <c r="H1435" s="9">
        <v>0</v>
      </c>
      <c r="I1435" s="9">
        <v>0</v>
      </c>
      <c r="J1435" s="9">
        <v>0</v>
      </c>
      <c r="K1435">
        <v>0</v>
      </c>
      <c r="L1435" s="9">
        <v>0</v>
      </c>
      <c r="M1435" s="19">
        <v>0</v>
      </c>
      <c r="N1435" s="19">
        <v>0</v>
      </c>
      <c r="O1435" s="19">
        <v>0</v>
      </c>
      <c r="P1435" s="19">
        <v>0</v>
      </c>
      <c r="Q1435" s="19">
        <f t="shared" si="132"/>
        <v>0</v>
      </c>
      <c r="R1435" s="3">
        <f t="shared" si="133"/>
        <v>0.38924947208076149</v>
      </c>
      <c r="S1435" s="3">
        <f t="shared" si="134"/>
        <v>3.2894736842105261E-2</v>
      </c>
      <c r="T1435" s="9">
        <f t="shared" si="135"/>
        <v>0</v>
      </c>
      <c r="U1435" s="9">
        <f t="shared" si="136"/>
        <v>1</v>
      </c>
      <c r="V1435" s="9">
        <f t="shared" si="137"/>
        <v>1</v>
      </c>
    </row>
    <row r="1436" spans="1:22" x14ac:dyDescent="0.25">
      <c r="A1436" t="s">
        <v>4100</v>
      </c>
      <c r="B1436" s="32" t="s">
        <v>2244</v>
      </c>
      <c r="C1436" t="s">
        <v>202</v>
      </c>
      <c r="D1436" t="s">
        <v>109</v>
      </c>
      <c r="E1436" s="9">
        <v>4</v>
      </c>
      <c r="F1436" s="9">
        <v>2</v>
      </c>
      <c r="G1436" s="9">
        <v>0</v>
      </c>
      <c r="H1436" s="9">
        <v>0</v>
      </c>
      <c r="I1436" s="9">
        <v>1</v>
      </c>
      <c r="J1436" s="9">
        <v>0</v>
      </c>
      <c r="K1436">
        <v>0</v>
      </c>
      <c r="L1436" s="9">
        <v>0</v>
      </c>
      <c r="M1436" s="19">
        <v>0</v>
      </c>
      <c r="N1436" s="19">
        <v>0</v>
      </c>
      <c r="O1436" s="19">
        <v>0</v>
      </c>
      <c r="P1436" s="19">
        <v>0</v>
      </c>
      <c r="Q1436" s="19">
        <f t="shared" si="132"/>
        <v>0</v>
      </c>
      <c r="R1436" s="3">
        <f t="shared" si="133"/>
        <v>1.2401124093721456</v>
      </c>
      <c r="S1436" s="3">
        <f t="shared" si="134"/>
        <v>7.6754385964912283E-2</v>
      </c>
      <c r="T1436" s="9">
        <f t="shared" si="135"/>
        <v>0</v>
      </c>
      <c r="U1436" s="9">
        <f t="shared" si="136"/>
        <v>4</v>
      </c>
      <c r="V1436" s="9">
        <f t="shared" si="137"/>
        <v>2</v>
      </c>
    </row>
    <row r="1437" spans="1:22" x14ac:dyDescent="0.25">
      <c r="A1437" t="s">
        <v>4146</v>
      </c>
      <c r="B1437" s="32" t="s">
        <v>2270</v>
      </c>
      <c r="C1437" t="s">
        <v>202</v>
      </c>
      <c r="D1437" t="s">
        <v>109</v>
      </c>
      <c r="E1437" s="9">
        <v>0</v>
      </c>
      <c r="F1437" s="9">
        <v>1</v>
      </c>
      <c r="G1437" s="9">
        <v>0</v>
      </c>
      <c r="H1437" s="9">
        <v>0</v>
      </c>
      <c r="I1437" s="9">
        <v>0</v>
      </c>
      <c r="J1437" s="9">
        <v>0</v>
      </c>
      <c r="K1437">
        <v>0</v>
      </c>
      <c r="L1437" s="9">
        <v>0</v>
      </c>
      <c r="M1437" s="19">
        <v>0</v>
      </c>
      <c r="N1437" s="19">
        <v>1</v>
      </c>
      <c r="O1437" s="19">
        <v>0</v>
      </c>
      <c r="P1437" s="19">
        <v>0</v>
      </c>
      <c r="Q1437" s="19">
        <f t="shared" si="132"/>
        <v>0</v>
      </c>
      <c r="R1437" s="3">
        <f t="shared" si="133"/>
        <v>0.38924947208076149</v>
      </c>
      <c r="S1437" s="3">
        <f t="shared" si="134"/>
        <v>3.2894736842105261E-2</v>
      </c>
      <c r="T1437" s="9">
        <f t="shared" si="135"/>
        <v>0</v>
      </c>
      <c r="U1437" s="9">
        <f t="shared" si="136"/>
        <v>1</v>
      </c>
      <c r="V1437" s="9">
        <f t="shared" si="137"/>
        <v>1</v>
      </c>
    </row>
    <row r="1438" spans="1:22" x14ac:dyDescent="0.25">
      <c r="A1438" t="s">
        <v>3976</v>
      </c>
      <c r="B1438" s="32" t="s">
        <v>2254</v>
      </c>
      <c r="C1438" t="s">
        <v>202</v>
      </c>
      <c r="D1438" t="s">
        <v>113</v>
      </c>
      <c r="E1438" s="9">
        <v>2</v>
      </c>
      <c r="F1438" s="9">
        <v>1</v>
      </c>
      <c r="G1438" s="9">
        <v>0</v>
      </c>
      <c r="H1438" s="9">
        <v>0</v>
      </c>
      <c r="I1438" s="9">
        <v>0</v>
      </c>
      <c r="J1438" s="9">
        <v>0</v>
      </c>
      <c r="K1438">
        <v>0</v>
      </c>
      <c r="L1438" s="9">
        <v>0</v>
      </c>
      <c r="M1438" s="19">
        <v>0</v>
      </c>
      <c r="N1438" s="19">
        <v>1</v>
      </c>
      <c r="O1438" s="19">
        <v>0</v>
      </c>
      <c r="P1438" s="19">
        <v>0</v>
      </c>
      <c r="Q1438" s="19">
        <f t="shared" si="132"/>
        <v>0</v>
      </c>
      <c r="R1438" s="3">
        <f t="shared" si="133"/>
        <v>0.6513389472789296</v>
      </c>
      <c r="S1438" s="3">
        <f t="shared" si="134"/>
        <v>4.3859649122807015E-2</v>
      </c>
      <c r="T1438" s="9">
        <f t="shared" si="135"/>
        <v>0</v>
      </c>
      <c r="U1438" s="9">
        <f t="shared" si="136"/>
        <v>2</v>
      </c>
      <c r="V1438" s="9">
        <f t="shared" si="137"/>
        <v>1</v>
      </c>
    </row>
    <row r="1439" spans="1:22" x14ac:dyDescent="0.25">
      <c r="A1439" t="s">
        <v>4158</v>
      </c>
      <c r="B1439" s="32" t="s">
        <v>2283</v>
      </c>
      <c r="C1439" t="s">
        <v>202</v>
      </c>
      <c r="D1439" t="s">
        <v>113</v>
      </c>
      <c r="E1439" s="9">
        <v>1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>
        <v>0</v>
      </c>
      <c r="L1439" s="9">
        <v>0</v>
      </c>
      <c r="M1439" s="19">
        <v>0</v>
      </c>
      <c r="N1439" s="19">
        <v>3</v>
      </c>
      <c r="O1439" s="19">
        <v>0</v>
      </c>
      <c r="P1439" s="19">
        <v>0</v>
      </c>
      <c r="Q1439" s="19">
        <f t="shared" si="132"/>
        <v>0</v>
      </c>
      <c r="R1439" s="3">
        <f t="shared" si="133"/>
        <v>0.88762536459859454</v>
      </c>
      <c r="S1439" s="3">
        <f t="shared" si="134"/>
        <v>6.5789473684210523E-2</v>
      </c>
      <c r="T1439" s="9">
        <f t="shared" si="135"/>
        <v>0</v>
      </c>
      <c r="U1439" s="9">
        <f t="shared" si="136"/>
        <v>3</v>
      </c>
      <c r="V1439" s="9">
        <f t="shared" si="137"/>
        <v>1</v>
      </c>
    </row>
    <row r="1440" spans="1:22" x14ac:dyDescent="0.25">
      <c r="A1440" t="s">
        <v>3959</v>
      </c>
      <c r="B1440" s="32" t="s">
        <v>2249</v>
      </c>
      <c r="C1440" t="s">
        <v>202</v>
      </c>
      <c r="D1440" t="s">
        <v>113</v>
      </c>
      <c r="E1440" s="9">
        <v>9</v>
      </c>
      <c r="F1440" s="9">
        <v>1</v>
      </c>
      <c r="G1440" s="9">
        <v>0</v>
      </c>
      <c r="H1440" s="9">
        <v>0</v>
      </c>
      <c r="I1440" s="9">
        <v>0</v>
      </c>
      <c r="J1440" s="9">
        <v>0</v>
      </c>
      <c r="K1440">
        <v>0</v>
      </c>
      <c r="L1440" s="9">
        <v>0</v>
      </c>
      <c r="M1440" s="19">
        <v>0</v>
      </c>
      <c r="N1440" s="19">
        <v>3</v>
      </c>
      <c r="O1440" s="19">
        <v>0</v>
      </c>
      <c r="P1440" s="19">
        <v>0</v>
      </c>
      <c r="Q1440" s="19">
        <f t="shared" si="132"/>
        <v>0</v>
      </c>
      <c r="R1440" s="3">
        <f t="shared" si="133"/>
        <v>2.6443192398846707</v>
      </c>
      <c r="S1440" s="3">
        <f t="shared" si="134"/>
        <v>0.14254385964912281</v>
      </c>
      <c r="T1440" s="9">
        <f t="shared" si="135"/>
        <v>0</v>
      </c>
      <c r="U1440" s="9">
        <f t="shared" si="136"/>
        <v>9</v>
      </c>
      <c r="V1440" s="9">
        <f t="shared" si="137"/>
        <v>3</v>
      </c>
    </row>
    <row r="1441" spans="1:22" x14ac:dyDescent="0.25">
      <c r="A1441" t="s">
        <v>4132</v>
      </c>
      <c r="B1441" s="32" t="s">
        <v>2273</v>
      </c>
      <c r="C1441" t="s">
        <v>202</v>
      </c>
      <c r="D1441" t="s">
        <v>113</v>
      </c>
      <c r="E1441" s="9">
        <v>2</v>
      </c>
      <c r="F1441" s="9">
        <v>1</v>
      </c>
      <c r="G1441" s="9">
        <v>0</v>
      </c>
      <c r="H1441" s="9">
        <v>0</v>
      </c>
      <c r="I1441" s="9">
        <v>0</v>
      </c>
      <c r="J1441" s="9">
        <v>0</v>
      </c>
      <c r="K1441">
        <v>0</v>
      </c>
      <c r="L1441" s="9">
        <v>0</v>
      </c>
      <c r="M1441" s="19">
        <v>0</v>
      </c>
      <c r="N1441" s="19">
        <v>1</v>
      </c>
      <c r="O1441" s="19">
        <v>0</v>
      </c>
      <c r="P1441" s="19">
        <v>0</v>
      </c>
      <c r="Q1441" s="19">
        <f t="shared" si="132"/>
        <v>0</v>
      </c>
      <c r="R1441" s="3">
        <f t="shared" si="133"/>
        <v>0.6513389472789296</v>
      </c>
      <c r="S1441" s="3">
        <f t="shared" si="134"/>
        <v>4.3859649122807015E-2</v>
      </c>
      <c r="T1441" s="9">
        <f t="shared" si="135"/>
        <v>0</v>
      </c>
      <c r="U1441" s="9">
        <f t="shared" si="136"/>
        <v>2</v>
      </c>
      <c r="V1441" s="9">
        <f t="shared" si="137"/>
        <v>1</v>
      </c>
    </row>
    <row r="1442" spans="1:22" x14ac:dyDescent="0.25">
      <c r="A1442" t="s">
        <v>4068</v>
      </c>
      <c r="B1442" s="32" t="s">
        <v>2242</v>
      </c>
      <c r="C1442" t="s">
        <v>202</v>
      </c>
      <c r="D1442" t="s">
        <v>113</v>
      </c>
      <c r="E1442" s="9">
        <v>1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>
        <v>0</v>
      </c>
      <c r="L1442" s="9">
        <v>0</v>
      </c>
      <c r="M1442" s="19">
        <v>0</v>
      </c>
      <c r="N1442" s="19">
        <v>1</v>
      </c>
      <c r="O1442" s="19">
        <v>0</v>
      </c>
      <c r="P1442" s="19">
        <v>0</v>
      </c>
      <c r="Q1442" s="19">
        <f t="shared" si="132"/>
        <v>0</v>
      </c>
      <c r="R1442" s="3">
        <f t="shared" si="133"/>
        <v>0.38924947208076149</v>
      </c>
      <c r="S1442" s="3">
        <f t="shared" si="134"/>
        <v>3.2894736842105261E-2</v>
      </c>
      <c r="T1442" s="9">
        <f t="shared" si="135"/>
        <v>0</v>
      </c>
      <c r="U1442" s="9">
        <f t="shared" si="136"/>
        <v>1</v>
      </c>
      <c r="V1442" s="9">
        <f t="shared" si="137"/>
        <v>1</v>
      </c>
    </row>
    <row r="1443" spans="1:22" x14ac:dyDescent="0.25">
      <c r="A1443" t="s">
        <v>4118</v>
      </c>
      <c r="B1443" s="32" t="s">
        <v>2267</v>
      </c>
      <c r="C1443" t="s">
        <v>202</v>
      </c>
      <c r="D1443" t="s">
        <v>113</v>
      </c>
      <c r="E1443" s="9">
        <v>0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>
        <v>0</v>
      </c>
      <c r="L1443" s="9">
        <v>0</v>
      </c>
      <c r="M1443" s="19">
        <v>0</v>
      </c>
      <c r="N1443" s="19">
        <v>1</v>
      </c>
      <c r="O1443" s="19">
        <v>0</v>
      </c>
      <c r="P1443" s="19">
        <v>0</v>
      </c>
      <c r="Q1443" s="19">
        <f t="shared" si="132"/>
        <v>0</v>
      </c>
      <c r="R1443" s="3">
        <f t="shared" si="133"/>
        <v>0.28867513459481287</v>
      </c>
      <c r="S1443" s="3">
        <f t="shared" si="134"/>
        <v>3.2894736842105261E-2</v>
      </c>
      <c r="T1443" s="9">
        <f t="shared" si="135"/>
        <v>0</v>
      </c>
      <c r="U1443" s="9">
        <f t="shared" si="136"/>
        <v>1</v>
      </c>
      <c r="V1443" s="9">
        <f t="shared" si="137"/>
        <v>0</v>
      </c>
    </row>
    <row r="1444" spans="1:22" x14ac:dyDescent="0.25">
      <c r="A1444" t="s">
        <v>4241</v>
      </c>
      <c r="B1444" s="32" t="s">
        <v>2256</v>
      </c>
      <c r="C1444" t="s">
        <v>202</v>
      </c>
      <c r="D1444" t="s">
        <v>2214</v>
      </c>
      <c r="E1444" s="9">
        <v>1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>
        <v>0</v>
      </c>
      <c r="L1444" s="9">
        <v>0</v>
      </c>
      <c r="M1444" s="19">
        <v>0</v>
      </c>
      <c r="N1444" s="19">
        <v>0</v>
      </c>
      <c r="O1444" s="19">
        <v>0</v>
      </c>
      <c r="P1444" s="19">
        <v>0</v>
      </c>
      <c r="Q1444" s="19">
        <f t="shared" si="132"/>
        <v>0</v>
      </c>
      <c r="R1444" s="3">
        <f t="shared" si="133"/>
        <v>0.28867513459481287</v>
      </c>
      <c r="S1444" s="3">
        <f t="shared" si="134"/>
        <v>3.2894736842105261E-2</v>
      </c>
      <c r="T1444" s="9">
        <f t="shared" si="135"/>
        <v>0</v>
      </c>
      <c r="U1444" s="9">
        <f t="shared" si="136"/>
        <v>1</v>
      </c>
      <c r="V1444" s="9">
        <f t="shared" si="137"/>
        <v>0</v>
      </c>
    </row>
    <row r="1445" spans="1:22" x14ac:dyDescent="0.25">
      <c r="A1445" t="s">
        <v>3927</v>
      </c>
      <c r="B1445" s="32" t="s">
        <v>2251</v>
      </c>
      <c r="C1445" t="s">
        <v>202</v>
      </c>
      <c r="D1445" t="s">
        <v>2214</v>
      </c>
      <c r="E1445" s="9">
        <v>1</v>
      </c>
      <c r="F1445" s="9">
        <v>0</v>
      </c>
      <c r="G1445" s="9">
        <v>0</v>
      </c>
      <c r="H1445" s="9">
        <v>0</v>
      </c>
      <c r="I1445" s="9">
        <v>0</v>
      </c>
      <c r="J1445" s="9">
        <v>0</v>
      </c>
      <c r="K1445">
        <v>0</v>
      </c>
      <c r="L1445" s="9">
        <v>0</v>
      </c>
      <c r="M1445" s="19">
        <v>0</v>
      </c>
      <c r="N1445" s="19">
        <v>0</v>
      </c>
      <c r="O1445" s="19">
        <v>0</v>
      </c>
      <c r="P1445" s="19">
        <v>0</v>
      </c>
      <c r="Q1445" s="19">
        <f t="shared" si="132"/>
        <v>0</v>
      </c>
      <c r="R1445" s="3">
        <f t="shared" si="133"/>
        <v>0.28867513459481287</v>
      </c>
      <c r="S1445" s="3">
        <f t="shared" si="134"/>
        <v>3.2894736842105261E-2</v>
      </c>
      <c r="T1445" s="9">
        <f t="shared" si="135"/>
        <v>0</v>
      </c>
      <c r="U1445" s="9">
        <f t="shared" si="136"/>
        <v>1</v>
      </c>
      <c r="V1445" s="9">
        <f t="shared" si="137"/>
        <v>0</v>
      </c>
    </row>
    <row r="1446" spans="1:22" x14ac:dyDescent="0.25">
      <c r="A1446" t="s">
        <v>4191</v>
      </c>
      <c r="B1446" s="32" t="s">
        <v>2275</v>
      </c>
      <c r="C1446" t="s">
        <v>202</v>
      </c>
      <c r="D1446" t="s">
        <v>2214</v>
      </c>
      <c r="E1446" s="9">
        <v>1</v>
      </c>
      <c r="F1446" s="9">
        <v>1</v>
      </c>
      <c r="G1446" s="9">
        <v>0</v>
      </c>
      <c r="H1446" s="9">
        <v>0</v>
      </c>
      <c r="I1446" s="9">
        <v>0</v>
      </c>
      <c r="J1446" s="9">
        <v>0</v>
      </c>
      <c r="K1446">
        <v>0</v>
      </c>
      <c r="L1446" s="9">
        <v>0</v>
      </c>
      <c r="M1446" s="19">
        <v>0</v>
      </c>
      <c r="N1446" s="19">
        <v>1</v>
      </c>
      <c r="O1446" s="19">
        <v>0</v>
      </c>
      <c r="P1446" s="19">
        <v>0</v>
      </c>
      <c r="Q1446" s="19">
        <f t="shared" si="132"/>
        <v>0</v>
      </c>
      <c r="R1446" s="3">
        <f t="shared" si="133"/>
        <v>0.45226701686664544</v>
      </c>
      <c r="S1446" s="3">
        <f t="shared" si="134"/>
        <v>3.2894736842105261E-2</v>
      </c>
      <c r="T1446" s="9">
        <f t="shared" si="135"/>
        <v>0</v>
      </c>
      <c r="U1446" s="9">
        <f t="shared" si="136"/>
        <v>1</v>
      </c>
      <c r="V1446" s="9">
        <f t="shared" si="137"/>
        <v>1</v>
      </c>
    </row>
    <row r="1447" spans="1:22" x14ac:dyDescent="0.25">
      <c r="A1447" t="s">
        <v>3934</v>
      </c>
      <c r="B1447" s="32" t="s">
        <v>2257</v>
      </c>
      <c r="C1447" t="s">
        <v>202</v>
      </c>
      <c r="D1447" t="s">
        <v>4746</v>
      </c>
      <c r="E1447" s="9">
        <v>12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>
        <v>0</v>
      </c>
      <c r="L1447" s="9">
        <v>0</v>
      </c>
      <c r="M1447" s="19">
        <v>0</v>
      </c>
      <c r="N1447" s="19">
        <v>20</v>
      </c>
      <c r="O1447" s="19">
        <v>0</v>
      </c>
      <c r="P1447" s="19">
        <v>0</v>
      </c>
      <c r="Q1447" s="19">
        <f t="shared" si="132"/>
        <v>0</v>
      </c>
      <c r="R1447" s="3">
        <f t="shared" si="133"/>
        <v>6.457319079693189</v>
      </c>
      <c r="S1447" s="3">
        <f t="shared" si="134"/>
        <v>0.52631578947368418</v>
      </c>
      <c r="T1447" s="9">
        <f t="shared" si="135"/>
        <v>0</v>
      </c>
      <c r="U1447" s="9">
        <f t="shared" si="136"/>
        <v>20</v>
      </c>
      <c r="V1447" s="9">
        <f t="shared" si="137"/>
        <v>8</v>
      </c>
    </row>
    <row r="1448" spans="1:22" x14ac:dyDescent="0.25">
      <c r="A1448" t="s">
        <v>3952</v>
      </c>
      <c r="B1448" s="32" t="s">
        <v>2285</v>
      </c>
      <c r="C1448" t="s">
        <v>202</v>
      </c>
      <c r="D1448" t="s">
        <v>4746</v>
      </c>
      <c r="E1448" s="9">
        <v>0</v>
      </c>
      <c r="F1448" s="9">
        <v>0</v>
      </c>
      <c r="G1448" s="9">
        <v>0</v>
      </c>
      <c r="H1448" s="9">
        <v>0</v>
      </c>
      <c r="I1448" s="9">
        <v>0</v>
      </c>
      <c r="J1448" s="9">
        <v>0</v>
      </c>
      <c r="K1448">
        <v>0</v>
      </c>
      <c r="L1448" s="9">
        <v>0</v>
      </c>
      <c r="M1448" s="19">
        <v>0</v>
      </c>
      <c r="N1448" s="19">
        <v>2</v>
      </c>
      <c r="O1448" s="19">
        <v>0</v>
      </c>
      <c r="P1448" s="19">
        <v>0</v>
      </c>
      <c r="Q1448" s="19">
        <f t="shared" si="132"/>
        <v>0</v>
      </c>
      <c r="R1448" s="3">
        <f t="shared" si="133"/>
        <v>0.57735026918962573</v>
      </c>
      <c r="S1448" s="3">
        <f t="shared" si="134"/>
        <v>6.5789473684210523E-2</v>
      </c>
      <c r="T1448" s="9">
        <f t="shared" si="135"/>
        <v>0</v>
      </c>
      <c r="U1448" s="9">
        <f t="shared" si="136"/>
        <v>2</v>
      </c>
      <c r="V1448" s="9">
        <f t="shared" si="137"/>
        <v>1</v>
      </c>
    </row>
    <row r="1449" spans="1:22" x14ac:dyDescent="0.25">
      <c r="A1449" t="s">
        <v>3987</v>
      </c>
      <c r="B1449" s="32" t="s">
        <v>2276</v>
      </c>
      <c r="C1449" t="s">
        <v>202</v>
      </c>
      <c r="D1449" t="s">
        <v>4746</v>
      </c>
      <c r="E1449" s="9">
        <v>3</v>
      </c>
      <c r="F1449" s="9">
        <v>0</v>
      </c>
      <c r="G1449" s="9">
        <v>0</v>
      </c>
      <c r="H1449" s="9">
        <v>1</v>
      </c>
      <c r="I1449" s="9">
        <v>0</v>
      </c>
      <c r="J1449" s="9">
        <v>0</v>
      </c>
      <c r="K1449">
        <v>0</v>
      </c>
      <c r="L1449" s="9">
        <v>0</v>
      </c>
      <c r="M1449" s="19">
        <v>0</v>
      </c>
      <c r="N1449" s="19">
        <v>1</v>
      </c>
      <c r="O1449" s="19">
        <v>0</v>
      </c>
      <c r="P1449" s="19">
        <v>0</v>
      </c>
      <c r="Q1449" s="19">
        <f t="shared" si="132"/>
        <v>0</v>
      </c>
      <c r="R1449" s="3">
        <f t="shared" si="133"/>
        <v>0.90033663737851999</v>
      </c>
      <c r="S1449" s="3">
        <f t="shared" si="134"/>
        <v>5.4824561403508776E-2</v>
      </c>
      <c r="T1449" s="9">
        <f t="shared" si="135"/>
        <v>0</v>
      </c>
      <c r="U1449" s="9">
        <f t="shared" si="136"/>
        <v>3</v>
      </c>
      <c r="V1449" s="9">
        <f t="shared" si="137"/>
        <v>1</v>
      </c>
    </row>
    <row r="1450" spans="1:22" x14ac:dyDescent="0.25">
      <c r="A1450" t="s">
        <v>4199</v>
      </c>
      <c r="B1450" s="32" t="s">
        <v>2269</v>
      </c>
      <c r="C1450" t="s">
        <v>202</v>
      </c>
      <c r="D1450" t="s">
        <v>4746</v>
      </c>
      <c r="E1450" s="9">
        <v>1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>
        <v>0</v>
      </c>
      <c r="L1450" s="9">
        <v>0</v>
      </c>
      <c r="M1450" s="19">
        <v>0</v>
      </c>
      <c r="N1450" s="19">
        <v>2</v>
      </c>
      <c r="O1450" s="19">
        <v>0</v>
      </c>
      <c r="P1450" s="19">
        <v>0</v>
      </c>
      <c r="Q1450" s="19">
        <f t="shared" si="132"/>
        <v>0</v>
      </c>
      <c r="R1450" s="3">
        <f t="shared" si="133"/>
        <v>0.62158156050806102</v>
      </c>
      <c r="S1450" s="3">
        <f t="shared" si="134"/>
        <v>4.9342105263157895E-2</v>
      </c>
      <c r="T1450" s="9">
        <f t="shared" si="135"/>
        <v>0</v>
      </c>
      <c r="U1450" s="9">
        <f t="shared" si="136"/>
        <v>2</v>
      </c>
      <c r="V1450" s="9">
        <f t="shared" si="137"/>
        <v>1</v>
      </c>
    </row>
    <row r="1451" spans="1:22" x14ac:dyDescent="0.25">
      <c r="A1451" t="s">
        <v>3926</v>
      </c>
      <c r="B1451" s="32" t="s">
        <v>2259</v>
      </c>
      <c r="C1451" t="s">
        <v>202</v>
      </c>
      <c r="D1451" t="s">
        <v>106</v>
      </c>
      <c r="E1451" s="9">
        <v>8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>
        <v>0</v>
      </c>
      <c r="L1451" s="9">
        <v>0</v>
      </c>
      <c r="M1451" s="19">
        <v>0</v>
      </c>
      <c r="N1451" s="19">
        <v>14</v>
      </c>
      <c r="O1451" s="19">
        <v>0</v>
      </c>
      <c r="P1451" s="19">
        <v>0</v>
      </c>
      <c r="Q1451" s="19">
        <f t="shared" si="132"/>
        <v>0</v>
      </c>
      <c r="R1451" s="3">
        <f t="shared" si="133"/>
        <v>4.4687466889159166</v>
      </c>
      <c r="S1451" s="3">
        <f t="shared" si="134"/>
        <v>0.36184210526315791</v>
      </c>
      <c r="T1451" s="9">
        <f t="shared" si="135"/>
        <v>0</v>
      </c>
      <c r="U1451" s="9">
        <f t="shared" si="136"/>
        <v>14</v>
      </c>
      <c r="V1451" s="9">
        <f t="shared" si="137"/>
        <v>6</v>
      </c>
    </row>
    <row r="1452" spans="1:22" x14ac:dyDescent="0.25">
      <c r="A1452" t="s">
        <v>4065</v>
      </c>
      <c r="B1452" s="32" t="s">
        <v>2287</v>
      </c>
      <c r="C1452" t="s">
        <v>202</v>
      </c>
      <c r="D1452" t="s">
        <v>106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>
        <v>0</v>
      </c>
      <c r="L1452" s="9">
        <v>0</v>
      </c>
      <c r="M1452" s="19">
        <v>0</v>
      </c>
      <c r="N1452" s="19">
        <v>4</v>
      </c>
      <c r="O1452" s="19">
        <v>0</v>
      </c>
      <c r="P1452" s="19">
        <v>0</v>
      </c>
      <c r="Q1452" s="19">
        <f t="shared" si="132"/>
        <v>0</v>
      </c>
      <c r="R1452" s="3">
        <f t="shared" si="133"/>
        <v>1.1547005383792515</v>
      </c>
      <c r="S1452" s="3">
        <f t="shared" si="134"/>
        <v>0.13157894736842105</v>
      </c>
      <c r="T1452" s="9">
        <f t="shared" si="135"/>
        <v>0</v>
      </c>
      <c r="U1452" s="9">
        <f t="shared" si="136"/>
        <v>4</v>
      </c>
      <c r="V1452" s="9">
        <f t="shared" si="137"/>
        <v>2</v>
      </c>
    </row>
    <row r="1453" spans="1:22" x14ac:dyDescent="0.25">
      <c r="A1453" t="s">
        <v>4098</v>
      </c>
      <c r="B1453" s="32" t="s">
        <v>2277</v>
      </c>
      <c r="C1453" t="s">
        <v>202</v>
      </c>
      <c r="D1453" t="s">
        <v>106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>
        <v>0</v>
      </c>
      <c r="L1453" s="9">
        <v>0</v>
      </c>
      <c r="M1453" s="19">
        <v>0</v>
      </c>
      <c r="N1453" s="19">
        <v>2</v>
      </c>
      <c r="O1453" s="19">
        <v>0</v>
      </c>
      <c r="P1453" s="19">
        <v>0</v>
      </c>
      <c r="Q1453" s="19">
        <f t="shared" si="132"/>
        <v>0</v>
      </c>
      <c r="R1453" s="3">
        <f t="shared" si="133"/>
        <v>0.57735026918962573</v>
      </c>
      <c r="S1453" s="3">
        <f t="shared" si="134"/>
        <v>6.5789473684210523E-2</v>
      </c>
      <c r="T1453" s="9">
        <f t="shared" si="135"/>
        <v>0</v>
      </c>
      <c r="U1453" s="9">
        <f t="shared" si="136"/>
        <v>2</v>
      </c>
      <c r="V1453" s="9">
        <f t="shared" si="137"/>
        <v>1</v>
      </c>
    </row>
    <row r="1454" spans="1:22" x14ac:dyDescent="0.25">
      <c r="A1454" t="s">
        <v>4163</v>
      </c>
      <c r="B1454" s="32" t="s">
        <v>2261</v>
      </c>
      <c r="C1454" t="s">
        <v>202</v>
      </c>
      <c r="D1454" t="s">
        <v>109</v>
      </c>
      <c r="E1454" s="9">
        <v>0</v>
      </c>
      <c r="F1454" s="9">
        <v>2</v>
      </c>
      <c r="G1454" s="9">
        <v>2</v>
      </c>
      <c r="H1454" s="9">
        <v>0</v>
      </c>
      <c r="I1454" s="9">
        <v>0</v>
      </c>
      <c r="J1454" s="9">
        <v>1</v>
      </c>
      <c r="K1454">
        <v>0</v>
      </c>
      <c r="L1454" s="9">
        <v>0</v>
      </c>
      <c r="M1454" s="19">
        <v>0</v>
      </c>
      <c r="N1454" s="19">
        <v>1</v>
      </c>
      <c r="O1454" s="19">
        <v>0</v>
      </c>
      <c r="P1454" s="19">
        <v>0</v>
      </c>
      <c r="Q1454" s="19">
        <f t="shared" si="132"/>
        <v>0</v>
      </c>
      <c r="R1454" s="3">
        <f t="shared" si="133"/>
        <v>0.7977240352174656</v>
      </c>
      <c r="S1454" s="3">
        <f t="shared" si="134"/>
        <v>4.9342105263157895E-2</v>
      </c>
      <c r="T1454" s="9">
        <f t="shared" si="135"/>
        <v>0</v>
      </c>
      <c r="U1454" s="9">
        <f t="shared" si="136"/>
        <v>2</v>
      </c>
      <c r="V1454" s="9">
        <f t="shared" si="137"/>
        <v>1</v>
      </c>
    </row>
    <row r="1455" spans="1:22" x14ac:dyDescent="0.25">
      <c r="A1455" t="s">
        <v>4236</v>
      </c>
      <c r="B1455" s="32" t="s">
        <v>2289</v>
      </c>
      <c r="C1455" t="s">
        <v>202</v>
      </c>
      <c r="D1455" t="s">
        <v>109</v>
      </c>
      <c r="E1455" s="9">
        <v>1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>
        <v>0</v>
      </c>
      <c r="L1455" s="9">
        <v>0</v>
      </c>
      <c r="M1455" s="19">
        <v>0</v>
      </c>
      <c r="N1455" s="19">
        <v>0</v>
      </c>
      <c r="O1455" s="19">
        <v>0</v>
      </c>
      <c r="P1455" s="19">
        <v>0</v>
      </c>
      <c r="Q1455" s="19">
        <f t="shared" si="132"/>
        <v>0</v>
      </c>
      <c r="R1455" s="3">
        <f t="shared" si="133"/>
        <v>0.28867513459481287</v>
      </c>
      <c r="S1455" s="3">
        <f t="shared" si="134"/>
        <v>3.2894736842105261E-2</v>
      </c>
      <c r="T1455" s="9">
        <f t="shared" si="135"/>
        <v>0</v>
      </c>
      <c r="U1455" s="9">
        <f t="shared" si="136"/>
        <v>1</v>
      </c>
      <c r="V1455" s="9">
        <f t="shared" si="137"/>
        <v>0</v>
      </c>
    </row>
    <row r="1456" spans="1:22" x14ac:dyDescent="0.25">
      <c r="A1456" t="s">
        <v>4233</v>
      </c>
      <c r="B1456" s="32" t="s">
        <v>2279</v>
      </c>
      <c r="C1456" t="s">
        <v>202</v>
      </c>
      <c r="D1456" t="s">
        <v>109</v>
      </c>
      <c r="E1456" s="9">
        <v>0</v>
      </c>
      <c r="F1456" s="9">
        <v>1</v>
      </c>
      <c r="G1456" s="9">
        <v>0</v>
      </c>
      <c r="H1456" s="9">
        <v>0</v>
      </c>
      <c r="I1456" s="9">
        <v>0</v>
      </c>
      <c r="J1456" s="9">
        <v>1</v>
      </c>
      <c r="K1456">
        <v>0</v>
      </c>
      <c r="L1456" s="9">
        <v>0</v>
      </c>
      <c r="M1456" s="19">
        <v>0</v>
      </c>
      <c r="N1456" s="19">
        <v>0</v>
      </c>
      <c r="O1456" s="19">
        <v>0</v>
      </c>
      <c r="P1456" s="19">
        <v>0</v>
      </c>
      <c r="Q1456" s="19">
        <f t="shared" si="132"/>
        <v>0</v>
      </c>
      <c r="R1456" s="3">
        <f t="shared" si="133"/>
        <v>0.38924947208076149</v>
      </c>
      <c r="S1456" s="3">
        <f t="shared" si="134"/>
        <v>3.2894736842105261E-2</v>
      </c>
      <c r="T1456" s="9">
        <f t="shared" si="135"/>
        <v>0</v>
      </c>
      <c r="U1456" s="9">
        <f t="shared" si="136"/>
        <v>1</v>
      </c>
      <c r="V1456" s="9">
        <f t="shared" si="137"/>
        <v>1</v>
      </c>
    </row>
    <row r="1457" spans="1:22" x14ac:dyDescent="0.25">
      <c r="A1457" t="s">
        <v>3954</v>
      </c>
      <c r="B1457" s="32" t="s">
        <v>2258</v>
      </c>
      <c r="C1457" t="s">
        <v>202</v>
      </c>
      <c r="D1457" t="s">
        <v>113</v>
      </c>
      <c r="E1457" s="9">
        <v>15</v>
      </c>
      <c r="F1457" s="9">
        <v>2</v>
      </c>
      <c r="G1457" s="9">
        <v>0</v>
      </c>
      <c r="H1457" s="9">
        <v>0</v>
      </c>
      <c r="I1457" s="9">
        <v>0</v>
      </c>
      <c r="J1457" s="9">
        <v>0</v>
      </c>
      <c r="K1457">
        <v>0</v>
      </c>
      <c r="L1457" s="9">
        <v>0</v>
      </c>
      <c r="M1457" s="19">
        <v>0</v>
      </c>
      <c r="N1457" s="19">
        <v>4</v>
      </c>
      <c r="O1457" s="19">
        <v>0</v>
      </c>
      <c r="P1457" s="19">
        <v>0</v>
      </c>
      <c r="Q1457" s="19">
        <f t="shared" si="132"/>
        <v>0</v>
      </c>
      <c r="R1457" s="3">
        <f t="shared" si="133"/>
        <v>4.3510709235564278</v>
      </c>
      <c r="S1457" s="3">
        <f t="shared" si="134"/>
        <v>0.23026315789473686</v>
      </c>
      <c r="T1457" s="9">
        <f t="shared" si="135"/>
        <v>0</v>
      </c>
      <c r="U1457" s="9">
        <f t="shared" si="136"/>
        <v>15</v>
      </c>
      <c r="V1457" s="9">
        <f t="shared" si="137"/>
        <v>6</v>
      </c>
    </row>
    <row r="1458" spans="1:22" x14ac:dyDescent="0.25">
      <c r="A1458" t="s">
        <v>4027</v>
      </c>
      <c r="B1458" s="32" t="s">
        <v>2286</v>
      </c>
      <c r="C1458" t="s">
        <v>202</v>
      </c>
      <c r="D1458" t="s">
        <v>113</v>
      </c>
      <c r="E1458" s="9">
        <v>1</v>
      </c>
      <c r="F1458" s="9">
        <v>0</v>
      </c>
      <c r="G1458" s="9">
        <v>0</v>
      </c>
      <c r="H1458" s="9">
        <v>0</v>
      </c>
      <c r="I1458" s="9">
        <v>0</v>
      </c>
      <c r="J1458" s="9">
        <v>0</v>
      </c>
      <c r="K1458">
        <v>0</v>
      </c>
      <c r="L1458" s="9">
        <v>0</v>
      </c>
      <c r="M1458" s="19">
        <v>0</v>
      </c>
      <c r="N1458" s="19">
        <v>1</v>
      </c>
      <c r="O1458" s="19">
        <v>0</v>
      </c>
      <c r="P1458" s="19">
        <v>0</v>
      </c>
      <c r="Q1458" s="19">
        <f t="shared" si="132"/>
        <v>0</v>
      </c>
      <c r="R1458" s="3">
        <f t="shared" si="133"/>
        <v>0.38924947208076149</v>
      </c>
      <c r="S1458" s="3">
        <f t="shared" si="134"/>
        <v>3.2894736842105261E-2</v>
      </c>
      <c r="T1458" s="9">
        <f t="shared" si="135"/>
        <v>0</v>
      </c>
      <c r="U1458" s="9">
        <f t="shared" si="136"/>
        <v>1</v>
      </c>
      <c r="V1458" s="9">
        <f t="shared" si="137"/>
        <v>1</v>
      </c>
    </row>
    <row r="1459" spans="1:22" x14ac:dyDescent="0.25">
      <c r="A1459" t="s">
        <v>4075</v>
      </c>
      <c r="B1459" s="32" t="s">
        <v>2260</v>
      </c>
      <c r="C1459" t="s">
        <v>202</v>
      </c>
      <c r="D1459" t="s">
        <v>108</v>
      </c>
      <c r="E1459" s="9">
        <v>0</v>
      </c>
      <c r="F1459" s="9">
        <v>0</v>
      </c>
      <c r="G1459" s="9">
        <v>0</v>
      </c>
      <c r="H1459" s="9">
        <v>0</v>
      </c>
      <c r="I1459" s="9">
        <v>0</v>
      </c>
      <c r="J1459" s="9">
        <v>0</v>
      </c>
      <c r="K1459">
        <v>0</v>
      </c>
      <c r="L1459" s="9">
        <v>0</v>
      </c>
      <c r="M1459" s="19">
        <v>0</v>
      </c>
      <c r="N1459" s="19">
        <v>0</v>
      </c>
      <c r="O1459" s="19">
        <v>2</v>
      </c>
      <c r="P1459" s="19">
        <v>2</v>
      </c>
      <c r="Q1459" s="19">
        <f t="shared" si="132"/>
        <v>0</v>
      </c>
      <c r="R1459" s="3">
        <f t="shared" si="133"/>
        <v>0.77849894416152299</v>
      </c>
      <c r="S1459" s="3">
        <f t="shared" si="134"/>
        <v>6.5789473684210523E-2</v>
      </c>
      <c r="T1459" s="9">
        <f t="shared" si="135"/>
        <v>0</v>
      </c>
      <c r="U1459" s="9">
        <f t="shared" si="136"/>
        <v>2</v>
      </c>
      <c r="V1459" s="9">
        <f t="shared" si="137"/>
        <v>1</v>
      </c>
    </row>
    <row r="1460" spans="1:22" x14ac:dyDescent="0.25">
      <c r="A1460" t="s">
        <v>4075</v>
      </c>
      <c r="B1460" s="32" t="s">
        <v>2260</v>
      </c>
      <c r="C1460" t="s">
        <v>202</v>
      </c>
      <c r="D1460" t="s">
        <v>2214</v>
      </c>
      <c r="E1460" s="9">
        <v>0</v>
      </c>
      <c r="F1460" s="9">
        <v>1</v>
      </c>
      <c r="G1460" s="9">
        <v>0</v>
      </c>
      <c r="H1460" s="9">
        <v>0</v>
      </c>
      <c r="I1460" s="9">
        <v>0</v>
      </c>
      <c r="J1460" s="9">
        <v>0</v>
      </c>
      <c r="K1460">
        <v>0</v>
      </c>
      <c r="L1460" s="9">
        <v>0</v>
      </c>
      <c r="M1460" s="19">
        <v>0</v>
      </c>
      <c r="N1460" s="19">
        <v>0</v>
      </c>
      <c r="O1460" s="19">
        <v>0</v>
      </c>
      <c r="P1460" s="19">
        <v>0</v>
      </c>
      <c r="Q1460" s="19">
        <f t="shared" si="132"/>
        <v>0</v>
      </c>
      <c r="R1460" s="3">
        <f t="shared" si="133"/>
        <v>0.28867513459481287</v>
      </c>
      <c r="S1460" s="3">
        <f t="shared" si="134"/>
        <v>3.2894736842105261E-2</v>
      </c>
      <c r="T1460" s="9">
        <f t="shared" si="135"/>
        <v>0</v>
      </c>
      <c r="U1460" s="9">
        <f t="shared" si="136"/>
        <v>1</v>
      </c>
      <c r="V1460" s="9">
        <f t="shared" si="137"/>
        <v>0</v>
      </c>
    </row>
    <row r="1461" spans="1:22" x14ac:dyDescent="0.25">
      <c r="A1461" t="s">
        <v>4268</v>
      </c>
      <c r="B1461" s="32" t="s">
        <v>2288</v>
      </c>
      <c r="C1461" t="s">
        <v>202</v>
      </c>
      <c r="D1461" t="s">
        <v>108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>
        <v>0</v>
      </c>
      <c r="L1461" s="9">
        <v>0</v>
      </c>
      <c r="M1461" s="19">
        <v>0</v>
      </c>
      <c r="N1461" s="19">
        <v>0</v>
      </c>
      <c r="O1461" s="19">
        <v>1</v>
      </c>
      <c r="P1461" s="19">
        <v>0</v>
      </c>
      <c r="Q1461" s="19">
        <f t="shared" si="132"/>
        <v>0</v>
      </c>
      <c r="R1461" s="3">
        <f t="shared" si="133"/>
        <v>0.28867513459481287</v>
      </c>
      <c r="S1461" s="3">
        <f t="shared" si="134"/>
        <v>3.2894736842105261E-2</v>
      </c>
      <c r="T1461" s="9">
        <f t="shared" si="135"/>
        <v>0</v>
      </c>
      <c r="U1461" s="9">
        <f t="shared" si="136"/>
        <v>1</v>
      </c>
      <c r="V1461" s="9">
        <f t="shared" si="137"/>
        <v>0</v>
      </c>
    </row>
    <row r="1462" spans="1:22" x14ac:dyDescent="0.25">
      <c r="A1462" t="s">
        <v>4145</v>
      </c>
      <c r="B1462" s="32" t="s">
        <v>2278</v>
      </c>
      <c r="C1462" t="s">
        <v>202</v>
      </c>
      <c r="D1462" t="s">
        <v>2214</v>
      </c>
      <c r="E1462" s="9">
        <v>0</v>
      </c>
      <c r="F1462" s="9">
        <v>1</v>
      </c>
      <c r="G1462" s="9">
        <v>1</v>
      </c>
      <c r="H1462" s="9">
        <v>0</v>
      </c>
      <c r="I1462" s="9">
        <v>0</v>
      </c>
      <c r="J1462" s="9">
        <v>0</v>
      </c>
      <c r="K1462">
        <v>0</v>
      </c>
      <c r="L1462" s="9">
        <v>0</v>
      </c>
      <c r="M1462" s="19">
        <v>0</v>
      </c>
      <c r="N1462" s="19">
        <v>1</v>
      </c>
      <c r="O1462" s="19">
        <v>0</v>
      </c>
      <c r="P1462" s="19">
        <v>0</v>
      </c>
      <c r="Q1462" s="19">
        <f t="shared" si="132"/>
        <v>0</v>
      </c>
      <c r="R1462" s="3">
        <f t="shared" si="133"/>
        <v>0.45226701686664544</v>
      </c>
      <c r="S1462" s="3">
        <f t="shared" si="134"/>
        <v>3.2894736842105261E-2</v>
      </c>
      <c r="T1462" s="9">
        <f t="shared" si="135"/>
        <v>0</v>
      </c>
      <c r="U1462" s="9">
        <f t="shared" si="136"/>
        <v>1</v>
      </c>
      <c r="V1462" s="9">
        <f t="shared" si="137"/>
        <v>1</v>
      </c>
    </row>
    <row r="1463" spans="1:22" x14ac:dyDescent="0.25">
      <c r="A1463" t="s">
        <v>3052</v>
      </c>
      <c r="B1463" s="32" t="s">
        <v>1832</v>
      </c>
      <c r="C1463" t="s">
        <v>202</v>
      </c>
      <c r="D1463" t="s">
        <v>861</v>
      </c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>
        <v>1.4</v>
      </c>
      <c r="L1463" s="9">
        <v>0</v>
      </c>
      <c r="M1463" s="19">
        <v>0</v>
      </c>
      <c r="N1463" s="19">
        <v>1</v>
      </c>
      <c r="O1463" s="19">
        <v>0</v>
      </c>
      <c r="P1463" s="19">
        <v>0</v>
      </c>
      <c r="Q1463" s="19">
        <f t="shared" si="132"/>
        <v>1.4</v>
      </c>
      <c r="R1463" s="3">
        <f t="shared" si="133"/>
        <v>0.47482054026183984</v>
      </c>
      <c r="S1463" s="3">
        <f t="shared" si="134"/>
        <v>3.9473684210526314E-2</v>
      </c>
      <c r="T1463" s="9">
        <f t="shared" si="135"/>
        <v>0</v>
      </c>
      <c r="U1463" s="9">
        <f t="shared" si="136"/>
        <v>1.4</v>
      </c>
      <c r="V1463" s="9">
        <f t="shared" si="137"/>
        <v>1</v>
      </c>
    </row>
    <row r="1464" spans="1:22" x14ac:dyDescent="0.25">
      <c r="A1464" t="s">
        <v>3052</v>
      </c>
      <c r="B1464" s="32" t="s">
        <v>1832</v>
      </c>
      <c r="C1464" t="s">
        <v>202</v>
      </c>
      <c r="D1464" t="s">
        <v>5604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>
        <v>0</v>
      </c>
      <c r="L1464" s="9">
        <v>0</v>
      </c>
      <c r="M1464" s="19">
        <v>0</v>
      </c>
      <c r="N1464" s="19">
        <v>0</v>
      </c>
      <c r="O1464" s="19">
        <v>1</v>
      </c>
      <c r="P1464" s="19">
        <v>1</v>
      </c>
      <c r="Q1464" s="19">
        <f t="shared" si="132"/>
        <v>0</v>
      </c>
      <c r="R1464" s="3">
        <f t="shared" si="133"/>
        <v>0.38924947208076149</v>
      </c>
      <c r="S1464" s="3">
        <f t="shared" si="134"/>
        <v>3.2894736842105261E-2</v>
      </c>
      <c r="T1464" s="9">
        <f t="shared" si="135"/>
        <v>0</v>
      </c>
      <c r="U1464" s="9">
        <f t="shared" si="136"/>
        <v>1</v>
      </c>
      <c r="V1464" s="9">
        <f t="shared" si="137"/>
        <v>1</v>
      </c>
    </row>
    <row r="1465" spans="1:22" x14ac:dyDescent="0.25">
      <c r="A1465" t="s">
        <v>3052</v>
      </c>
      <c r="B1465" s="32" t="s">
        <v>1832</v>
      </c>
      <c r="C1465" t="s">
        <v>202</v>
      </c>
      <c r="D1465" t="s">
        <v>113</v>
      </c>
      <c r="E1465" s="9">
        <v>4</v>
      </c>
      <c r="F1465" s="9">
        <v>0</v>
      </c>
      <c r="G1465" s="9">
        <v>0</v>
      </c>
      <c r="H1465" s="9">
        <v>0</v>
      </c>
      <c r="I1465" s="9">
        <v>0</v>
      </c>
      <c r="J1465" s="9">
        <v>0</v>
      </c>
      <c r="K1465">
        <v>11.2</v>
      </c>
      <c r="L1465" s="9">
        <v>0</v>
      </c>
      <c r="M1465" s="19">
        <v>2</v>
      </c>
      <c r="N1465" s="19">
        <v>10</v>
      </c>
      <c r="O1465" s="19">
        <v>0</v>
      </c>
      <c r="P1465" s="19">
        <v>1</v>
      </c>
      <c r="Q1465" s="19">
        <f t="shared" si="132"/>
        <v>11.2</v>
      </c>
      <c r="R1465" s="3">
        <f t="shared" si="133"/>
        <v>4.0471089569087351</v>
      </c>
      <c r="S1465" s="3">
        <f t="shared" si="134"/>
        <v>0.18552631578947368</v>
      </c>
      <c r="T1465" s="9">
        <f t="shared" si="135"/>
        <v>0</v>
      </c>
      <c r="U1465" s="9">
        <f t="shared" si="136"/>
        <v>11.2</v>
      </c>
      <c r="V1465" s="9">
        <f t="shared" si="137"/>
        <v>5</v>
      </c>
    </row>
    <row r="1466" spans="1:22" x14ac:dyDescent="0.25">
      <c r="A1466" t="s">
        <v>3052</v>
      </c>
      <c r="B1466" s="32" t="s">
        <v>1832</v>
      </c>
      <c r="C1466" t="s">
        <v>202</v>
      </c>
      <c r="D1466" t="s">
        <v>106</v>
      </c>
      <c r="E1466" s="9">
        <v>16</v>
      </c>
      <c r="F1466" s="9">
        <v>13</v>
      </c>
      <c r="G1466" s="9">
        <v>0</v>
      </c>
      <c r="H1466" s="9">
        <v>0</v>
      </c>
      <c r="I1466" s="9">
        <v>0</v>
      </c>
      <c r="J1466" s="9">
        <v>0</v>
      </c>
      <c r="K1466">
        <v>1.4</v>
      </c>
      <c r="L1466" s="9">
        <v>0</v>
      </c>
      <c r="M1466" s="19">
        <v>0</v>
      </c>
      <c r="N1466" s="19">
        <v>3</v>
      </c>
      <c r="O1466" s="19">
        <v>0</v>
      </c>
      <c r="P1466" s="19">
        <v>0</v>
      </c>
      <c r="Q1466" s="19">
        <f t="shared" si="132"/>
        <v>1.4</v>
      </c>
      <c r="R1466" s="3">
        <f t="shared" si="133"/>
        <v>5.5840411129857515</v>
      </c>
      <c r="S1466" s="3">
        <f t="shared" si="134"/>
        <v>0.27467105263157893</v>
      </c>
      <c r="T1466" s="9">
        <f t="shared" si="135"/>
        <v>0</v>
      </c>
      <c r="U1466" s="9">
        <f t="shared" si="136"/>
        <v>16</v>
      </c>
      <c r="V1466" s="9">
        <f t="shared" si="137"/>
        <v>7</v>
      </c>
    </row>
    <row r="1467" spans="1:22" x14ac:dyDescent="0.25">
      <c r="A1467" t="s">
        <v>3052</v>
      </c>
      <c r="B1467" s="32" t="s">
        <v>1832</v>
      </c>
      <c r="C1467" t="s">
        <v>202</v>
      </c>
      <c r="D1467" t="s">
        <v>109</v>
      </c>
      <c r="E1467" s="9">
        <v>1</v>
      </c>
      <c r="F1467" s="9">
        <v>1</v>
      </c>
      <c r="G1467" s="9">
        <v>0</v>
      </c>
      <c r="H1467" s="9">
        <v>0</v>
      </c>
      <c r="I1467" s="9">
        <v>0</v>
      </c>
      <c r="J1467" s="9">
        <v>0</v>
      </c>
      <c r="K1467">
        <v>0</v>
      </c>
      <c r="L1467" s="9">
        <v>0</v>
      </c>
      <c r="M1467" s="19">
        <v>0</v>
      </c>
      <c r="N1467" s="19">
        <v>3</v>
      </c>
      <c r="O1467" s="19">
        <v>0</v>
      </c>
      <c r="P1467" s="19">
        <v>0</v>
      </c>
      <c r="Q1467" s="19">
        <f t="shared" si="132"/>
        <v>0</v>
      </c>
      <c r="R1467" s="3">
        <f t="shared" si="133"/>
        <v>0.90033663737851999</v>
      </c>
      <c r="S1467" s="3">
        <f t="shared" si="134"/>
        <v>5.4824561403508776E-2</v>
      </c>
      <c r="T1467" s="9">
        <f t="shared" si="135"/>
        <v>0</v>
      </c>
      <c r="U1467" s="9">
        <f t="shared" si="136"/>
        <v>3</v>
      </c>
      <c r="V1467" s="9">
        <f t="shared" si="137"/>
        <v>1</v>
      </c>
    </row>
    <row r="1468" spans="1:22" x14ac:dyDescent="0.25">
      <c r="A1468" t="s">
        <v>3052</v>
      </c>
      <c r="B1468" s="32" t="s">
        <v>1832</v>
      </c>
      <c r="C1468" t="s">
        <v>202</v>
      </c>
      <c r="D1468" t="s">
        <v>4746</v>
      </c>
      <c r="E1468" s="9">
        <v>21</v>
      </c>
      <c r="F1468" s="9">
        <v>25</v>
      </c>
      <c r="G1468" s="9">
        <v>0</v>
      </c>
      <c r="H1468" s="9">
        <v>0</v>
      </c>
      <c r="I1468" s="9">
        <v>0</v>
      </c>
      <c r="J1468" s="9">
        <v>0</v>
      </c>
      <c r="K1468">
        <v>0</v>
      </c>
      <c r="L1468" s="9">
        <v>0</v>
      </c>
      <c r="M1468" s="19">
        <v>0</v>
      </c>
      <c r="N1468" s="19">
        <v>3</v>
      </c>
      <c r="O1468" s="19">
        <v>0</v>
      </c>
      <c r="P1468" s="19">
        <v>0</v>
      </c>
      <c r="Q1468" s="19">
        <f t="shared" si="132"/>
        <v>0</v>
      </c>
      <c r="R1468" s="3">
        <f t="shared" si="133"/>
        <v>8.9184011340530525</v>
      </c>
      <c r="S1468" s="3">
        <f t="shared" si="134"/>
        <v>0.53728070175438591</v>
      </c>
      <c r="T1468" s="9">
        <f t="shared" si="135"/>
        <v>0</v>
      </c>
      <c r="U1468" s="9">
        <f t="shared" si="136"/>
        <v>25</v>
      </c>
      <c r="V1468" s="9">
        <f t="shared" si="137"/>
        <v>11</v>
      </c>
    </row>
    <row r="1469" spans="1:22" x14ac:dyDescent="0.25">
      <c r="A1469" t="s">
        <v>559</v>
      </c>
      <c r="B1469" s="32" t="s">
        <v>418</v>
      </c>
      <c r="C1469" t="s">
        <v>202</v>
      </c>
      <c r="D1469" t="s">
        <v>861</v>
      </c>
      <c r="E1469" s="9">
        <v>0</v>
      </c>
      <c r="F1469" s="9">
        <v>0</v>
      </c>
      <c r="G1469" s="9">
        <v>0</v>
      </c>
      <c r="H1469" s="9">
        <v>0</v>
      </c>
      <c r="I1469" s="9">
        <v>0</v>
      </c>
      <c r="J1469" s="9">
        <v>0</v>
      </c>
      <c r="K1469">
        <v>0</v>
      </c>
      <c r="L1469" s="9">
        <v>0</v>
      </c>
      <c r="M1469" s="19">
        <v>5</v>
      </c>
      <c r="N1469" s="19">
        <v>1</v>
      </c>
      <c r="O1469" s="19">
        <v>0</v>
      </c>
      <c r="P1469" s="19">
        <v>0</v>
      </c>
      <c r="Q1469" s="19">
        <f t="shared" si="132"/>
        <v>0</v>
      </c>
      <c r="R1469" s="3">
        <f t="shared" si="133"/>
        <v>1.4459976109624424</v>
      </c>
      <c r="S1469" s="3">
        <f t="shared" si="134"/>
        <v>9.8684210526315791E-2</v>
      </c>
      <c r="T1469" s="9">
        <f t="shared" si="135"/>
        <v>0</v>
      </c>
      <c r="U1469" s="9">
        <f t="shared" si="136"/>
        <v>5</v>
      </c>
      <c r="V1469" s="9">
        <f t="shared" si="137"/>
        <v>2</v>
      </c>
    </row>
    <row r="1470" spans="1:22" x14ac:dyDescent="0.25">
      <c r="A1470" t="s">
        <v>559</v>
      </c>
      <c r="B1470" s="32" t="s">
        <v>418</v>
      </c>
      <c r="C1470" t="s">
        <v>202</v>
      </c>
      <c r="D1470" t="s">
        <v>15</v>
      </c>
      <c r="E1470" s="9">
        <v>1</v>
      </c>
      <c r="F1470" s="9">
        <v>6</v>
      </c>
      <c r="G1470" s="9">
        <v>0</v>
      </c>
      <c r="H1470" s="9">
        <v>0</v>
      </c>
      <c r="I1470" s="9">
        <v>5</v>
      </c>
      <c r="J1470" s="9">
        <v>0</v>
      </c>
      <c r="K1470">
        <v>7</v>
      </c>
      <c r="L1470" s="9">
        <v>0</v>
      </c>
      <c r="M1470" s="19">
        <v>0</v>
      </c>
      <c r="N1470" s="19">
        <v>0</v>
      </c>
      <c r="O1470" s="19">
        <v>0</v>
      </c>
      <c r="P1470" s="19">
        <v>0</v>
      </c>
      <c r="Q1470" s="19">
        <f t="shared" si="132"/>
        <v>7</v>
      </c>
      <c r="R1470" s="3">
        <f t="shared" si="133"/>
        <v>2.7122058561364044</v>
      </c>
      <c r="S1470" s="3">
        <f t="shared" si="134"/>
        <v>0.15625</v>
      </c>
      <c r="T1470" s="9">
        <f t="shared" si="135"/>
        <v>0</v>
      </c>
      <c r="U1470" s="9">
        <f t="shared" si="136"/>
        <v>7</v>
      </c>
      <c r="V1470" s="9">
        <f t="shared" si="137"/>
        <v>4</v>
      </c>
    </row>
    <row r="1471" spans="1:22" x14ac:dyDescent="0.25">
      <c r="A1471" t="s">
        <v>559</v>
      </c>
      <c r="B1471" s="32" t="s">
        <v>418</v>
      </c>
      <c r="C1471" t="s">
        <v>202</v>
      </c>
      <c r="D1471" t="s">
        <v>5604</v>
      </c>
      <c r="E1471" s="9">
        <v>0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>
        <v>0</v>
      </c>
      <c r="L1471" s="9">
        <v>0</v>
      </c>
      <c r="M1471" s="19">
        <v>0</v>
      </c>
      <c r="N1471" s="19">
        <v>0</v>
      </c>
      <c r="O1471" s="19">
        <v>0</v>
      </c>
      <c r="P1471" s="19">
        <v>28</v>
      </c>
      <c r="Q1471" s="19">
        <f t="shared" si="132"/>
        <v>0</v>
      </c>
      <c r="R1471" s="3">
        <f t="shared" si="133"/>
        <v>8.0829037686547611</v>
      </c>
      <c r="S1471" s="3">
        <f t="shared" si="134"/>
        <v>0.92105263157894746</v>
      </c>
      <c r="T1471" s="9">
        <f t="shared" si="135"/>
        <v>0</v>
      </c>
      <c r="U1471" s="9">
        <f t="shared" si="136"/>
        <v>28</v>
      </c>
      <c r="V1471" s="9">
        <f t="shared" si="137"/>
        <v>10</v>
      </c>
    </row>
    <row r="1472" spans="1:22" x14ac:dyDescent="0.25">
      <c r="A1472" t="s">
        <v>559</v>
      </c>
      <c r="B1472" s="32" t="s">
        <v>418</v>
      </c>
      <c r="C1472" t="s">
        <v>202</v>
      </c>
      <c r="D1472" t="s">
        <v>113</v>
      </c>
      <c r="E1472" s="9">
        <v>7</v>
      </c>
      <c r="F1472" s="9">
        <v>2</v>
      </c>
      <c r="G1472" s="9">
        <v>7</v>
      </c>
      <c r="H1472" s="9">
        <v>11</v>
      </c>
      <c r="I1472" s="9">
        <v>7</v>
      </c>
      <c r="J1472" s="9">
        <v>7</v>
      </c>
      <c r="K1472">
        <v>36.4</v>
      </c>
      <c r="L1472" s="9">
        <v>7</v>
      </c>
      <c r="M1472" s="19">
        <v>4</v>
      </c>
      <c r="N1472" s="19">
        <v>8</v>
      </c>
      <c r="O1472" s="19">
        <v>9</v>
      </c>
      <c r="P1472" s="19">
        <v>12</v>
      </c>
      <c r="Q1472" s="19">
        <f t="shared" si="132"/>
        <v>36.4</v>
      </c>
      <c r="R1472" s="3">
        <f t="shared" si="133"/>
        <v>8.797709757072969</v>
      </c>
      <c r="S1472" s="3">
        <f t="shared" si="134"/>
        <v>0.32182017543859648</v>
      </c>
      <c r="T1472" s="9">
        <f t="shared" si="135"/>
        <v>2</v>
      </c>
      <c r="U1472" s="9">
        <f t="shared" si="136"/>
        <v>36.4</v>
      </c>
      <c r="V1472" s="9">
        <f t="shared" si="137"/>
        <v>11</v>
      </c>
    </row>
    <row r="1473" spans="1:22" x14ac:dyDescent="0.25">
      <c r="A1473" t="s">
        <v>559</v>
      </c>
      <c r="B1473" s="32" t="s">
        <v>418</v>
      </c>
      <c r="C1473" t="s">
        <v>202</v>
      </c>
      <c r="D1473" t="s">
        <v>820</v>
      </c>
      <c r="E1473" s="9">
        <v>0</v>
      </c>
      <c r="F1473" s="9">
        <v>0</v>
      </c>
      <c r="G1473" s="9">
        <v>0</v>
      </c>
      <c r="H1473" s="9">
        <v>0</v>
      </c>
      <c r="I1473" s="9">
        <v>0</v>
      </c>
      <c r="J1473" s="9">
        <v>0</v>
      </c>
      <c r="K1473">
        <v>4.1999999999999993</v>
      </c>
      <c r="L1473" s="9">
        <v>0</v>
      </c>
      <c r="M1473" s="19">
        <v>8</v>
      </c>
      <c r="N1473" s="19">
        <v>2</v>
      </c>
      <c r="O1473" s="19">
        <v>10</v>
      </c>
      <c r="P1473" s="19">
        <v>4</v>
      </c>
      <c r="Q1473" s="19">
        <f t="shared" si="132"/>
        <v>4.1999999999999993</v>
      </c>
      <c r="R1473" s="3">
        <f t="shared" si="133"/>
        <v>3.5080427073175202</v>
      </c>
      <c r="S1473" s="3">
        <f t="shared" si="134"/>
        <v>0.18552631578947368</v>
      </c>
      <c r="T1473" s="9">
        <f t="shared" si="135"/>
        <v>0</v>
      </c>
      <c r="U1473" s="9">
        <f t="shared" si="136"/>
        <v>10</v>
      </c>
      <c r="V1473" s="9">
        <f t="shared" si="137"/>
        <v>5</v>
      </c>
    </row>
    <row r="1474" spans="1:22" x14ac:dyDescent="0.25">
      <c r="A1474" t="s">
        <v>559</v>
      </c>
      <c r="B1474" s="32" t="s">
        <v>418</v>
      </c>
      <c r="C1474" t="s">
        <v>202</v>
      </c>
      <c r="D1474" t="s">
        <v>119</v>
      </c>
      <c r="E1474" s="9">
        <v>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>
        <v>0</v>
      </c>
      <c r="L1474" s="9">
        <v>1.4</v>
      </c>
      <c r="M1474" s="19">
        <v>0</v>
      </c>
      <c r="N1474" s="19">
        <v>0</v>
      </c>
      <c r="O1474" s="19">
        <v>2</v>
      </c>
      <c r="P1474" s="19">
        <v>0</v>
      </c>
      <c r="Q1474" s="19">
        <f t="shared" ref="Q1474:Q1537" si="138">IFERROR(AVERAGEIF(K1474:K1474,"&lt;&gt;0"),0)</f>
        <v>0</v>
      </c>
      <c r="R1474" s="3">
        <f t="shared" ref="R1474:R1537" si="139">_xlfn.STDEV.S(E1474:P1474)</f>
        <v>0.67397509170771608</v>
      </c>
      <c r="S1474" s="3">
        <f t="shared" ref="S1474:S1537" si="140">IFERROR(AVERAGEIF(E1474:P1474,"&lt;&gt;0")/30.4,0)</f>
        <v>5.5921052631578948E-2</v>
      </c>
      <c r="T1474" s="9">
        <f t="shared" ref="T1474:T1537" si="141">MIN(E1474:P1474)</f>
        <v>0</v>
      </c>
      <c r="U1474" s="9">
        <f t="shared" ref="U1474:U1537" si="142">MAX(E1474:P1474)</f>
        <v>2</v>
      </c>
      <c r="V1474" s="9">
        <f t="shared" ref="V1474:V1537" si="143">MROUND(ROUND(_xlfn.NORM.S.INV($Y$1)*R1474*1,1),1)</f>
        <v>1</v>
      </c>
    </row>
    <row r="1475" spans="1:22" x14ac:dyDescent="0.25">
      <c r="A1475" t="s">
        <v>559</v>
      </c>
      <c r="B1475" s="32" t="s">
        <v>418</v>
      </c>
      <c r="C1475" t="s">
        <v>202</v>
      </c>
      <c r="D1475" t="s">
        <v>106</v>
      </c>
      <c r="E1475" s="9">
        <v>9</v>
      </c>
      <c r="F1475" s="9">
        <v>8</v>
      </c>
      <c r="G1475" s="9">
        <v>10</v>
      </c>
      <c r="H1475" s="9">
        <v>28</v>
      </c>
      <c r="I1475" s="9">
        <v>11</v>
      </c>
      <c r="J1475" s="9">
        <v>11</v>
      </c>
      <c r="K1475">
        <v>54.599999999999994</v>
      </c>
      <c r="L1475" s="9">
        <v>19.599999999999998</v>
      </c>
      <c r="M1475" s="19">
        <v>25</v>
      </c>
      <c r="N1475" s="19">
        <v>20</v>
      </c>
      <c r="O1475" s="19">
        <v>23</v>
      </c>
      <c r="P1475" s="19">
        <v>19</v>
      </c>
      <c r="Q1475" s="19">
        <f t="shared" si="138"/>
        <v>54.599999999999994</v>
      </c>
      <c r="R1475" s="3">
        <f t="shared" si="139"/>
        <v>12.873687046911549</v>
      </c>
      <c r="S1475" s="3">
        <f t="shared" si="140"/>
        <v>0.65296052631578938</v>
      </c>
      <c r="T1475" s="9">
        <f t="shared" si="141"/>
        <v>8</v>
      </c>
      <c r="U1475" s="9">
        <f t="shared" si="142"/>
        <v>54.599999999999994</v>
      </c>
      <c r="V1475" s="9">
        <f t="shared" si="143"/>
        <v>17</v>
      </c>
    </row>
    <row r="1476" spans="1:22" x14ac:dyDescent="0.25">
      <c r="A1476" t="s">
        <v>559</v>
      </c>
      <c r="B1476" s="32" t="s">
        <v>418</v>
      </c>
      <c r="C1476" t="s">
        <v>202</v>
      </c>
      <c r="D1476" t="s">
        <v>108</v>
      </c>
      <c r="E1476" s="9">
        <v>0</v>
      </c>
      <c r="F1476" s="9">
        <v>0</v>
      </c>
      <c r="G1476" s="9">
        <v>0</v>
      </c>
      <c r="H1476" s="9">
        <v>0</v>
      </c>
      <c r="I1476" s="9">
        <v>0</v>
      </c>
      <c r="J1476" s="9">
        <v>0</v>
      </c>
      <c r="K1476">
        <v>2.8</v>
      </c>
      <c r="L1476" s="9">
        <v>0</v>
      </c>
      <c r="M1476" s="19">
        <v>0</v>
      </c>
      <c r="N1476" s="19">
        <v>0</v>
      </c>
      <c r="O1476" s="19">
        <v>9</v>
      </c>
      <c r="P1476" s="19">
        <v>0</v>
      </c>
      <c r="Q1476" s="19">
        <f t="shared" si="138"/>
        <v>2.8</v>
      </c>
      <c r="R1476" s="3">
        <f t="shared" si="139"/>
        <v>2.6498141730157516</v>
      </c>
      <c r="S1476" s="3">
        <f t="shared" si="140"/>
        <v>0.19407894736842107</v>
      </c>
      <c r="T1476" s="9">
        <f t="shared" si="141"/>
        <v>0</v>
      </c>
      <c r="U1476" s="9">
        <f t="shared" si="142"/>
        <v>9</v>
      </c>
      <c r="V1476" s="9">
        <f t="shared" si="143"/>
        <v>3</v>
      </c>
    </row>
    <row r="1477" spans="1:22" x14ac:dyDescent="0.25">
      <c r="A1477" t="s">
        <v>559</v>
      </c>
      <c r="B1477" s="32" t="s">
        <v>418</v>
      </c>
      <c r="C1477" t="s">
        <v>202</v>
      </c>
      <c r="D1477" t="s">
        <v>109</v>
      </c>
      <c r="E1477" s="9">
        <v>0</v>
      </c>
      <c r="F1477" s="9">
        <v>1</v>
      </c>
      <c r="G1477" s="9">
        <v>2</v>
      </c>
      <c r="H1477" s="9">
        <v>1</v>
      </c>
      <c r="I1477" s="9">
        <v>4</v>
      </c>
      <c r="J1477" s="9">
        <v>3</v>
      </c>
      <c r="K1477">
        <v>26.599999999999998</v>
      </c>
      <c r="L1477" s="9">
        <v>5.6</v>
      </c>
      <c r="M1477" s="19">
        <v>3</v>
      </c>
      <c r="N1477" s="19">
        <v>1</v>
      </c>
      <c r="O1477" s="19">
        <v>11</v>
      </c>
      <c r="P1477" s="19">
        <v>3</v>
      </c>
      <c r="Q1477" s="19">
        <f t="shared" si="138"/>
        <v>26.599999999999998</v>
      </c>
      <c r="R1477" s="3">
        <f t="shared" si="139"/>
        <v>7.3719369602197862</v>
      </c>
      <c r="S1477" s="3">
        <f t="shared" si="140"/>
        <v>0.18301435406698566</v>
      </c>
      <c r="T1477" s="9">
        <f t="shared" si="141"/>
        <v>0</v>
      </c>
      <c r="U1477" s="9">
        <f t="shared" si="142"/>
        <v>26.599999999999998</v>
      </c>
      <c r="V1477" s="9">
        <f t="shared" si="143"/>
        <v>9</v>
      </c>
    </row>
    <row r="1478" spans="1:22" x14ac:dyDescent="0.25">
      <c r="A1478" t="s">
        <v>559</v>
      </c>
      <c r="B1478" s="32" t="s">
        <v>418</v>
      </c>
      <c r="C1478" t="s">
        <v>202</v>
      </c>
      <c r="D1478" t="s">
        <v>4746</v>
      </c>
      <c r="E1478" s="9">
        <v>13</v>
      </c>
      <c r="F1478" s="9">
        <v>11</v>
      </c>
      <c r="G1478" s="9">
        <v>19</v>
      </c>
      <c r="H1478" s="9">
        <v>15</v>
      </c>
      <c r="I1478" s="9">
        <v>18</v>
      </c>
      <c r="J1478" s="9">
        <v>17</v>
      </c>
      <c r="K1478">
        <v>121.8</v>
      </c>
      <c r="L1478" s="9">
        <v>50.4</v>
      </c>
      <c r="M1478" s="19">
        <v>51</v>
      </c>
      <c r="N1478" s="19">
        <v>35</v>
      </c>
      <c r="O1478" s="19">
        <v>78</v>
      </c>
      <c r="P1478" s="19">
        <v>5</v>
      </c>
      <c r="Q1478" s="19">
        <f t="shared" si="138"/>
        <v>121.8</v>
      </c>
      <c r="R1478" s="3">
        <f t="shared" si="139"/>
        <v>34.494527453531298</v>
      </c>
      <c r="S1478" s="3">
        <f t="shared" si="140"/>
        <v>1.1902412280701753</v>
      </c>
      <c r="T1478" s="9">
        <f t="shared" si="141"/>
        <v>5</v>
      </c>
      <c r="U1478" s="9">
        <f t="shared" si="142"/>
        <v>121.8</v>
      </c>
      <c r="V1478" s="9">
        <f t="shared" si="143"/>
        <v>44</v>
      </c>
    </row>
    <row r="1479" spans="1:22" x14ac:dyDescent="0.25">
      <c r="A1479" t="s">
        <v>3897</v>
      </c>
      <c r="B1479" s="32" t="s">
        <v>2227</v>
      </c>
      <c r="C1479" t="s">
        <v>202</v>
      </c>
      <c r="D1479" t="s">
        <v>686</v>
      </c>
      <c r="E1479" s="9">
        <v>1</v>
      </c>
      <c r="F1479" s="9">
        <v>0</v>
      </c>
      <c r="G1479" s="9">
        <v>0</v>
      </c>
      <c r="H1479" s="9">
        <v>0</v>
      </c>
      <c r="I1479" s="9">
        <v>0</v>
      </c>
      <c r="J1479" s="9">
        <v>0</v>
      </c>
      <c r="K1479">
        <v>0</v>
      </c>
      <c r="L1479" s="9">
        <v>0</v>
      </c>
      <c r="M1479" s="19">
        <v>0</v>
      </c>
      <c r="N1479" s="19">
        <v>0</v>
      </c>
      <c r="O1479" s="19">
        <v>0</v>
      </c>
      <c r="P1479" s="19">
        <v>0</v>
      </c>
      <c r="Q1479" s="19">
        <f t="shared" si="138"/>
        <v>0</v>
      </c>
      <c r="R1479" s="3">
        <f t="shared" si="139"/>
        <v>0.28867513459481287</v>
      </c>
      <c r="S1479" s="3">
        <f t="shared" si="140"/>
        <v>3.2894736842105261E-2</v>
      </c>
      <c r="T1479" s="9">
        <f t="shared" si="141"/>
        <v>0</v>
      </c>
      <c r="U1479" s="9">
        <f t="shared" si="142"/>
        <v>1</v>
      </c>
      <c r="V1479" s="9">
        <f t="shared" si="143"/>
        <v>0</v>
      </c>
    </row>
    <row r="1480" spans="1:22" x14ac:dyDescent="0.25">
      <c r="A1480" t="s">
        <v>4066</v>
      </c>
      <c r="B1480" s="32" t="s">
        <v>2218</v>
      </c>
      <c r="C1480" t="s">
        <v>202</v>
      </c>
      <c r="D1480" t="s">
        <v>4746</v>
      </c>
      <c r="E1480" s="9">
        <v>0</v>
      </c>
      <c r="F1480" s="9">
        <v>0</v>
      </c>
      <c r="G1480" s="9">
        <v>0</v>
      </c>
      <c r="H1480" s="9">
        <v>0</v>
      </c>
      <c r="I1480" s="9">
        <v>1</v>
      </c>
      <c r="J1480" s="9">
        <v>0</v>
      </c>
      <c r="K1480">
        <v>0</v>
      </c>
      <c r="L1480" s="9">
        <v>0</v>
      </c>
      <c r="M1480" s="19">
        <v>0</v>
      </c>
      <c r="N1480" s="19">
        <v>0</v>
      </c>
      <c r="O1480" s="19">
        <v>0</v>
      </c>
      <c r="P1480" s="19">
        <v>0</v>
      </c>
      <c r="Q1480" s="19">
        <f t="shared" si="138"/>
        <v>0</v>
      </c>
      <c r="R1480" s="3">
        <f t="shared" si="139"/>
        <v>0.28867513459481287</v>
      </c>
      <c r="S1480" s="3">
        <f t="shared" si="140"/>
        <v>3.2894736842105261E-2</v>
      </c>
      <c r="T1480" s="9">
        <f t="shared" si="141"/>
        <v>0</v>
      </c>
      <c r="U1480" s="9">
        <f t="shared" si="142"/>
        <v>1</v>
      </c>
      <c r="V1480" s="9">
        <f t="shared" si="143"/>
        <v>0</v>
      </c>
    </row>
    <row r="1481" spans="1:22" x14ac:dyDescent="0.25">
      <c r="A1481" t="s">
        <v>4282</v>
      </c>
      <c r="B1481" s="32" t="s">
        <v>2216</v>
      </c>
      <c r="C1481" t="s">
        <v>202</v>
      </c>
      <c r="D1481" t="s">
        <v>4746</v>
      </c>
      <c r="E1481" s="9">
        <v>2</v>
      </c>
      <c r="F1481" s="9">
        <v>0</v>
      </c>
      <c r="G1481" s="9">
        <v>0</v>
      </c>
      <c r="H1481" s="9">
        <v>0</v>
      </c>
      <c r="I1481" s="9">
        <v>0</v>
      </c>
      <c r="J1481" s="9">
        <v>0</v>
      </c>
      <c r="K1481">
        <v>0</v>
      </c>
      <c r="L1481" s="9">
        <v>0</v>
      </c>
      <c r="M1481" s="19">
        <v>0</v>
      </c>
      <c r="N1481" s="19">
        <v>0</v>
      </c>
      <c r="O1481" s="19">
        <v>0</v>
      </c>
      <c r="P1481" s="19">
        <v>0</v>
      </c>
      <c r="Q1481" s="19">
        <f t="shared" si="138"/>
        <v>0</v>
      </c>
      <c r="R1481" s="3">
        <f t="shared" si="139"/>
        <v>0.57735026918962573</v>
      </c>
      <c r="S1481" s="3">
        <f t="shared" si="140"/>
        <v>6.5789473684210523E-2</v>
      </c>
      <c r="T1481" s="9">
        <f t="shared" si="141"/>
        <v>0</v>
      </c>
      <c r="U1481" s="9">
        <f t="shared" si="142"/>
        <v>2</v>
      </c>
      <c r="V1481" s="9">
        <f t="shared" si="143"/>
        <v>1</v>
      </c>
    </row>
    <row r="1482" spans="1:22" x14ac:dyDescent="0.25">
      <c r="A1482" t="s">
        <v>2903</v>
      </c>
      <c r="B1482" s="32" t="s">
        <v>2102</v>
      </c>
      <c r="C1482" t="s">
        <v>202</v>
      </c>
      <c r="D1482" t="s">
        <v>119</v>
      </c>
      <c r="E1482" s="9">
        <v>0</v>
      </c>
      <c r="F1482" s="9">
        <v>0</v>
      </c>
      <c r="G1482" s="9">
        <v>0</v>
      </c>
      <c r="H1482" s="9">
        <v>0</v>
      </c>
      <c r="I1482" s="9">
        <v>0</v>
      </c>
      <c r="J1482" s="9">
        <v>0</v>
      </c>
      <c r="K1482">
        <v>2.8</v>
      </c>
      <c r="L1482" s="9">
        <v>0</v>
      </c>
      <c r="M1482" s="19">
        <v>0</v>
      </c>
      <c r="N1482" s="19">
        <v>0</v>
      </c>
      <c r="O1482" s="19">
        <v>0</v>
      </c>
      <c r="P1482" s="19">
        <v>0</v>
      </c>
      <c r="Q1482" s="19">
        <f t="shared" si="138"/>
        <v>2.8</v>
      </c>
      <c r="R1482" s="3">
        <f t="shared" si="139"/>
        <v>0.808290376865476</v>
      </c>
      <c r="S1482" s="3">
        <f t="shared" si="140"/>
        <v>9.2105263157894732E-2</v>
      </c>
      <c r="T1482" s="9">
        <f t="shared" si="141"/>
        <v>0</v>
      </c>
      <c r="U1482" s="9">
        <f t="shared" si="142"/>
        <v>2.8</v>
      </c>
      <c r="V1482" s="9">
        <f t="shared" si="143"/>
        <v>1</v>
      </c>
    </row>
    <row r="1483" spans="1:22" x14ac:dyDescent="0.25">
      <c r="A1483" t="s">
        <v>2903</v>
      </c>
      <c r="B1483" s="32" t="s">
        <v>2102</v>
      </c>
      <c r="C1483" t="s">
        <v>202</v>
      </c>
      <c r="D1483" t="s">
        <v>106</v>
      </c>
      <c r="E1483" s="9">
        <v>4</v>
      </c>
      <c r="F1483" s="9">
        <v>5</v>
      </c>
      <c r="G1483" s="9">
        <v>5</v>
      </c>
      <c r="H1483" s="9">
        <v>0</v>
      </c>
      <c r="I1483" s="9">
        <v>2</v>
      </c>
      <c r="J1483" s="9">
        <v>3</v>
      </c>
      <c r="K1483">
        <v>8.3999999999999986</v>
      </c>
      <c r="L1483" s="9">
        <v>0</v>
      </c>
      <c r="M1483" s="19">
        <v>2</v>
      </c>
      <c r="N1483" s="19">
        <v>2</v>
      </c>
      <c r="O1483" s="19">
        <v>2</v>
      </c>
      <c r="P1483" s="19">
        <v>1</v>
      </c>
      <c r="Q1483" s="19">
        <f t="shared" si="138"/>
        <v>8.3999999999999986</v>
      </c>
      <c r="R1483" s="3">
        <f t="shared" si="139"/>
        <v>2.411085509336683</v>
      </c>
      <c r="S1483" s="3">
        <f t="shared" si="140"/>
        <v>0.11315789473684211</v>
      </c>
      <c r="T1483" s="9">
        <f t="shared" si="141"/>
        <v>0</v>
      </c>
      <c r="U1483" s="9">
        <f t="shared" si="142"/>
        <v>8.3999999999999986</v>
      </c>
      <c r="V1483" s="9">
        <f t="shared" si="143"/>
        <v>3</v>
      </c>
    </row>
    <row r="1484" spans="1:22" x14ac:dyDescent="0.25">
      <c r="A1484" t="s">
        <v>4420</v>
      </c>
      <c r="B1484" s="32" t="s">
        <v>2498</v>
      </c>
      <c r="C1484" t="s">
        <v>202</v>
      </c>
      <c r="D1484" t="s">
        <v>106</v>
      </c>
      <c r="E1484" s="9">
        <v>0</v>
      </c>
      <c r="F1484" s="9">
        <v>0</v>
      </c>
      <c r="G1484" s="9">
        <v>0</v>
      </c>
      <c r="H1484" s="9">
        <v>0</v>
      </c>
      <c r="I1484" s="9">
        <v>0</v>
      </c>
      <c r="J1484" s="9">
        <v>1</v>
      </c>
      <c r="K1484">
        <v>0</v>
      </c>
      <c r="L1484" s="9">
        <v>0</v>
      </c>
      <c r="M1484" s="19">
        <v>0</v>
      </c>
      <c r="N1484" s="19">
        <v>0</v>
      </c>
      <c r="O1484" s="19">
        <v>0</v>
      </c>
      <c r="P1484" s="19">
        <v>0</v>
      </c>
      <c r="Q1484" s="19">
        <f t="shared" si="138"/>
        <v>0</v>
      </c>
      <c r="R1484" s="3">
        <f t="shared" si="139"/>
        <v>0.28867513459481287</v>
      </c>
      <c r="S1484" s="3">
        <f t="shared" si="140"/>
        <v>3.2894736842105261E-2</v>
      </c>
      <c r="T1484" s="9">
        <f t="shared" si="141"/>
        <v>0</v>
      </c>
      <c r="U1484" s="9">
        <f t="shared" si="142"/>
        <v>1</v>
      </c>
      <c r="V1484" s="9">
        <f t="shared" si="143"/>
        <v>0</v>
      </c>
    </row>
    <row r="1485" spans="1:22" x14ac:dyDescent="0.25">
      <c r="A1485" t="s">
        <v>4380</v>
      </c>
      <c r="B1485" s="32" t="s">
        <v>2499</v>
      </c>
      <c r="C1485" t="s">
        <v>202</v>
      </c>
      <c r="D1485" t="s">
        <v>109</v>
      </c>
      <c r="E1485" s="9">
        <v>0</v>
      </c>
      <c r="F1485" s="9">
        <v>0</v>
      </c>
      <c r="G1485" s="9">
        <v>0</v>
      </c>
      <c r="H1485" s="9">
        <v>1</v>
      </c>
      <c r="I1485" s="9">
        <v>0</v>
      </c>
      <c r="J1485" s="9">
        <v>0</v>
      </c>
      <c r="K1485">
        <v>0</v>
      </c>
      <c r="L1485" s="9">
        <v>0</v>
      </c>
      <c r="M1485" s="19">
        <v>0</v>
      </c>
      <c r="N1485" s="19">
        <v>0</v>
      </c>
      <c r="O1485" s="19">
        <v>0</v>
      </c>
      <c r="P1485" s="19">
        <v>0</v>
      </c>
      <c r="Q1485" s="19">
        <f t="shared" si="138"/>
        <v>0</v>
      </c>
      <c r="R1485" s="3">
        <f t="shared" si="139"/>
        <v>0.28867513459481287</v>
      </c>
      <c r="S1485" s="3">
        <f t="shared" si="140"/>
        <v>3.2894736842105261E-2</v>
      </c>
      <c r="T1485" s="9">
        <f t="shared" si="141"/>
        <v>0</v>
      </c>
      <c r="U1485" s="9">
        <f t="shared" si="142"/>
        <v>1</v>
      </c>
      <c r="V1485" s="9">
        <f t="shared" si="143"/>
        <v>0</v>
      </c>
    </row>
    <row r="1486" spans="1:22" x14ac:dyDescent="0.25">
      <c r="A1486" t="s">
        <v>4458</v>
      </c>
      <c r="B1486" s="32" t="s">
        <v>2636</v>
      </c>
      <c r="C1486" t="s">
        <v>202</v>
      </c>
      <c r="D1486" t="s">
        <v>106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>
        <v>1.4</v>
      </c>
      <c r="L1486" s="9">
        <v>0</v>
      </c>
      <c r="M1486" s="19">
        <v>0</v>
      </c>
      <c r="N1486" s="19">
        <v>0</v>
      </c>
      <c r="O1486" s="19">
        <v>0</v>
      </c>
      <c r="P1486" s="19">
        <v>0</v>
      </c>
      <c r="Q1486" s="19">
        <f t="shared" si="138"/>
        <v>1.4</v>
      </c>
      <c r="R1486" s="3">
        <f t="shared" si="139"/>
        <v>0.404145188432738</v>
      </c>
      <c r="S1486" s="3">
        <f t="shared" si="140"/>
        <v>4.6052631578947366E-2</v>
      </c>
      <c r="T1486" s="9">
        <f t="shared" si="141"/>
        <v>0</v>
      </c>
      <c r="U1486" s="9">
        <f t="shared" si="142"/>
        <v>1.4</v>
      </c>
      <c r="V1486" s="9">
        <f t="shared" si="143"/>
        <v>1</v>
      </c>
    </row>
    <row r="1487" spans="1:22" x14ac:dyDescent="0.25">
      <c r="A1487" t="s">
        <v>3800</v>
      </c>
      <c r="B1487" s="32" t="s">
        <v>2635</v>
      </c>
      <c r="C1487" t="s">
        <v>202</v>
      </c>
      <c r="D1487" t="s">
        <v>113</v>
      </c>
      <c r="E1487" s="9">
        <v>0</v>
      </c>
      <c r="F1487" s="9">
        <v>1</v>
      </c>
      <c r="G1487" s="9">
        <v>0</v>
      </c>
      <c r="H1487" s="9">
        <v>0</v>
      </c>
      <c r="I1487" s="9">
        <v>0</v>
      </c>
      <c r="J1487" s="9">
        <v>0</v>
      </c>
      <c r="K1487">
        <v>1.4</v>
      </c>
      <c r="L1487" s="9">
        <v>0</v>
      </c>
      <c r="M1487" s="19">
        <v>1</v>
      </c>
      <c r="N1487" s="19">
        <v>0</v>
      </c>
      <c r="O1487" s="19">
        <v>0</v>
      </c>
      <c r="P1487" s="19">
        <v>0</v>
      </c>
      <c r="Q1487" s="19">
        <f t="shared" si="138"/>
        <v>1.4</v>
      </c>
      <c r="R1487" s="3">
        <f t="shared" si="139"/>
        <v>0.52194275780418908</v>
      </c>
      <c r="S1487" s="3">
        <f t="shared" si="140"/>
        <v>3.7280701754385963E-2</v>
      </c>
      <c r="T1487" s="9">
        <f t="shared" si="141"/>
        <v>0</v>
      </c>
      <c r="U1487" s="9">
        <f t="shared" si="142"/>
        <v>1.4</v>
      </c>
      <c r="V1487" s="9">
        <f t="shared" si="143"/>
        <v>1</v>
      </c>
    </row>
    <row r="1488" spans="1:22" x14ac:dyDescent="0.25">
      <c r="A1488" t="s">
        <v>5625</v>
      </c>
      <c r="B1488" s="32" t="s">
        <v>5626</v>
      </c>
      <c r="C1488" t="s">
        <v>202</v>
      </c>
      <c r="D1488" t="s">
        <v>109</v>
      </c>
      <c r="E1488" s="9">
        <v>0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>
        <v>0</v>
      </c>
      <c r="L1488" s="9">
        <v>0</v>
      </c>
      <c r="M1488" s="19">
        <v>0</v>
      </c>
      <c r="N1488" s="19">
        <v>0</v>
      </c>
      <c r="O1488" s="19">
        <v>1</v>
      </c>
      <c r="P1488" s="19">
        <v>0</v>
      </c>
      <c r="Q1488" s="19">
        <f t="shared" si="138"/>
        <v>0</v>
      </c>
      <c r="R1488" s="3">
        <f t="shared" si="139"/>
        <v>0.28867513459481287</v>
      </c>
      <c r="S1488" s="3">
        <f t="shared" si="140"/>
        <v>3.2894736842105261E-2</v>
      </c>
      <c r="T1488" s="9">
        <f t="shared" si="141"/>
        <v>0</v>
      </c>
      <c r="U1488" s="9">
        <f t="shared" si="142"/>
        <v>1</v>
      </c>
      <c r="V1488" s="9">
        <f t="shared" si="143"/>
        <v>0</v>
      </c>
    </row>
    <row r="1489" spans="1:22" x14ac:dyDescent="0.25">
      <c r="A1489" t="s">
        <v>4123</v>
      </c>
      <c r="B1489" s="32" t="s">
        <v>2707</v>
      </c>
      <c r="C1489" t="s">
        <v>202</v>
      </c>
      <c r="D1489" t="s">
        <v>4746</v>
      </c>
      <c r="E1489" s="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>
        <v>0</v>
      </c>
      <c r="L1489" s="9">
        <v>0</v>
      </c>
      <c r="M1489" s="19">
        <v>0</v>
      </c>
      <c r="N1489" s="19">
        <v>1</v>
      </c>
      <c r="O1489" s="19">
        <v>0</v>
      </c>
      <c r="P1489" s="19">
        <v>0</v>
      </c>
      <c r="Q1489" s="19">
        <f t="shared" si="138"/>
        <v>0</v>
      </c>
      <c r="R1489" s="3">
        <f t="shared" si="139"/>
        <v>0.28867513459481287</v>
      </c>
      <c r="S1489" s="3">
        <f t="shared" si="140"/>
        <v>3.2894736842105261E-2</v>
      </c>
      <c r="T1489" s="9">
        <f t="shared" si="141"/>
        <v>0</v>
      </c>
      <c r="U1489" s="9">
        <f t="shared" si="142"/>
        <v>1</v>
      </c>
      <c r="V1489" s="9">
        <f t="shared" si="143"/>
        <v>0</v>
      </c>
    </row>
    <row r="1490" spans="1:22" x14ac:dyDescent="0.25">
      <c r="A1490" t="s">
        <v>3660</v>
      </c>
      <c r="B1490" s="32" t="s">
        <v>1792</v>
      </c>
      <c r="C1490" t="s">
        <v>1659</v>
      </c>
      <c r="D1490" t="s">
        <v>119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>
        <v>0</v>
      </c>
      <c r="L1490" s="9">
        <v>0</v>
      </c>
      <c r="M1490" s="19">
        <v>0</v>
      </c>
      <c r="N1490" s="19">
        <v>3</v>
      </c>
      <c r="O1490" s="19">
        <v>0</v>
      </c>
      <c r="P1490" s="19">
        <v>0</v>
      </c>
      <c r="Q1490" s="19">
        <f t="shared" si="138"/>
        <v>0</v>
      </c>
      <c r="R1490" s="3">
        <f t="shared" si="139"/>
        <v>0.8660254037844386</v>
      </c>
      <c r="S1490" s="3">
        <f t="shared" si="140"/>
        <v>9.8684210526315791E-2</v>
      </c>
      <c r="T1490" s="9">
        <f t="shared" si="141"/>
        <v>0</v>
      </c>
      <c r="U1490" s="9">
        <f t="shared" si="142"/>
        <v>3</v>
      </c>
      <c r="V1490" s="9">
        <f t="shared" si="143"/>
        <v>1</v>
      </c>
    </row>
    <row r="1491" spans="1:22" x14ac:dyDescent="0.25">
      <c r="A1491" t="s">
        <v>2867</v>
      </c>
      <c r="B1491" s="32" t="s">
        <v>1764</v>
      </c>
      <c r="C1491" t="s">
        <v>202</v>
      </c>
      <c r="D1491" t="s">
        <v>113</v>
      </c>
      <c r="E1491" s="9">
        <v>33</v>
      </c>
      <c r="F1491" s="9">
        <v>50</v>
      </c>
      <c r="G1491" s="9">
        <v>41</v>
      </c>
      <c r="H1491" s="9">
        <v>37</v>
      </c>
      <c r="I1491" s="9">
        <v>55</v>
      </c>
      <c r="J1491" s="9">
        <v>54</v>
      </c>
      <c r="K1491">
        <v>210</v>
      </c>
      <c r="L1491" s="9">
        <v>56</v>
      </c>
      <c r="M1491" s="19">
        <v>44</v>
      </c>
      <c r="N1491" s="19">
        <v>22</v>
      </c>
      <c r="O1491" s="19">
        <v>48</v>
      </c>
      <c r="P1491" s="19">
        <v>85</v>
      </c>
      <c r="Q1491" s="19">
        <f t="shared" si="138"/>
        <v>210</v>
      </c>
      <c r="R1491" s="3">
        <f t="shared" si="139"/>
        <v>49.310011891372248</v>
      </c>
      <c r="S1491" s="3">
        <f t="shared" si="140"/>
        <v>2.0148026315789473</v>
      </c>
      <c r="T1491" s="9">
        <f t="shared" si="141"/>
        <v>22</v>
      </c>
      <c r="U1491" s="9">
        <f t="shared" si="142"/>
        <v>210</v>
      </c>
      <c r="V1491" s="9">
        <f t="shared" si="143"/>
        <v>63</v>
      </c>
    </row>
    <row r="1492" spans="1:22" x14ac:dyDescent="0.25">
      <c r="A1492" t="s">
        <v>2867</v>
      </c>
      <c r="B1492" s="32" t="s">
        <v>1764</v>
      </c>
      <c r="C1492" t="s">
        <v>202</v>
      </c>
      <c r="D1492" t="s">
        <v>119</v>
      </c>
      <c r="E1492" s="9">
        <v>0</v>
      </c>
      <c r="F1492" s="9">
        <v>0</v>
      </c>
      <c r="G1492" s="9">
        <v>0</v>
      </c>
      <c r="H1492" s="9">
        <v>0</v>
      </c>
      <c r="I1492" s="9">
        <v>0</v>
      </c>
      <c r="J1492" s="9">
        <v>3</v>
      </c>
      <c r="K1492">
        <v>9.7999999999999989</v>
      </c>
      <c r="L1492" s="9">
        <v>8.3999999999999986</v>
      </c>
      <c r="M1492" s="19">
        <v>1</v>
      </c>
      <c r="N1492" s="19">
        <v>0</v>
      </c>
      <c r="O1492" s="19">
        <v>2</v>
      </c>
      <c r="P1492" s="19">
        <v>3</v>
      </c>
      <c r="Q1492" s="19">
        <f t="shared" si="138"/>
        <v>9.7999999999999989</v>
      </c>
      <c r="R1492" s="3">
        <f t="shared" si="139"/>
        <v>3.4105007185917953</v>
      </c>
      <c r="S1492" s="3">
        <f t="shared" si="140"/>
        <v>0.14912280701754382</v>
      </c>
      <c r="T1492" s="9">
        <f t="shared" si="141"/>
        <v>0</v>
      </c>
      <c r="U1492" s="9">
        <f t="shared" si="142"/>
        <v>9.7999999999999989</v>
      </c>
      <c r="V1492" s="9">
        <f t="shared" si="143"/>
        <v>4</v>
      </c>
    </row>
    <row r="1493" spans="1:22" x14ac:dyDescent="0.25">
      <c r="A1493" t="s">
        <v>2867</v>
      </c>
      <c r="B1493" s="32" t="s">
        <v>1764</v>
      </c>
      <c r="C1493" t="s">
        <v>202</v>
      </c>
      <c r="D1493" t="s">
        <v>106</v>
      </c>
      <c r="E1493" s="9">
        <v>0</v>
      </c>
      <c r="F1493" s="9">
        <v>0</v>
      </c>
      <c r="G1493" s="9">
        <v>2</v>
      </c>
      <c r="H1493" s="9">
        <v>0</v>
      </c>
      <c r="I1493" s="9">
        <v>0</v>
      </c>
      <c r="J1493" s="9">
        <v>0</v>
      </c>
      <c r="K1493">
        <v>0</v>
      </c>
      <c r="L1493" s="9">
        <v>0</v>
      </c>
      <c r="M1493" s="19">
        <v>0</v>
      </c>
      <c r="N1493" s="19">
        <v>3</v>
      </c>
      <c r="O1493" s="19">
        <v>2</v>
      </c>
      <c r="P1493" s="19">
        <v>0</v>
      </c>
      <c r="Q1493" s="19">
        <f t="shared" si="138"/>
        <v>0</v>
      </c>
      <c r="R1493" s="3">
        <f t="shared" si="139"/>
        <v>1.0836246694508318</v>
      </c>
      <c r="S1493" s="3">
        <f t="shared" si="140"/>
        <v>7.6754385964912283E-2</v>
      </c>
      <c r="T1493" s="9">
        <f t="shared" si="141"/>
        <v>0</v>
      </c>
      <c r="U1493" s="9">
        <f t="shared" si="142"/>
        <v>3</v>
      </c>
      <c r="V1493" s="9">
        <f t="shared" si="143"/>
        <v>1</v>
      </c>
    </row>
    <row r="1494" spans="1:22" x14ac:dyDescent="0.25">
      <c r="A1494" t="s">
        <v>2867</v>
      </c>
      <c r="B1494" s="32" t="s">
        <v>1764</v>
      </c>
      <c r="C1494" t="s">
        <v>202</v>
      </c>
      <c r="D1494" t="s">
        <v>108</v>
      </c>
      <c r="E1494" s="9">
        <v>0</v>
      </c>
      <c r="F1494" s="9">
        <v>0</v>
      </c>
      <c r="G1494" s="9">
        <v>0</v>
      </c>
      <c r="H1494" s="9">
        <v>0</v>
      </c>
      <c r="I1494" s="9">
        <v>0</v>
      </c>
      <c r="J1494" s="9">
        <v>0</v>
      </c>
      <c r="K1494">
        <v>0</v>
      </c>
      <c r="L1494" s="9">
        <v>0</v>
      </c>
      <c r="M1494" s="19">
        <v>0</v>
      </c>
      <c r="N1494" s="19">
        <v>0</v>
      </c>
      <c r="O1494" s="19">
        <v>38</v>
      </c>
      <c r="P1494" s="19">
        <v>6</v>
      </c>
      <c r="Q1494" s="19">
        <f t="shared" si="138"/>
        <v>0</v>
      </c>
      <c r="R1494" s="3">
        <f t="shared" si="139"/>
        <v>10.948917201202496</v>
      </c>
      <c r="S1494" s="3">
        <f t="shared" si="140"/>
        <v>0.72368421052631582</v>
      </c>
      <c r="T1494" s="9">
        <f t="shared" si="141"/>
        <v>0</v>
      </c>
      <c r="U1494" s="9">
        <f t="shared" si="142"/>
        <v>38</v>
      </c>
      <c r="V1494" s="9">
        <f t="shared" si="143"/>
        <v>14</v>
      </c>
    </row>
    <row r="1495" spans="1:22" x14ac:dyDescent="0.25">
      <c r="A1495" t="s">
        <v>2867</v>
      </c>
      <c r="B1495" s="32" t="s">
        <v>1764</v>
      </c>
      <c r="C1495" t="s">
        <v>202</v>
      </c>
      <c r="D1495" t="s">
        <v>2214</v>
      </c>
      <c r="E1495" s="9">
        <v>6</v>
      </c>
      <c r="F1495" s="9">
        <v>6</v>
      </c>
      <c r="G1495" s="9">
        <v>2</v>
      </c>
      <c r="H1495" s="9">
        <v>12</v>
      </c>
      <c r="I1495" s="9">
        <v>0</v>
      </c>
      <c r="J1495" s="9">
        <v>0</v>
      </c>
      <c r="K1495">
        <v>0</v>
      </c>
      <c r="L1495" s="9">
        <v>0</v>
      </c>
      <c r="M1495" s="19">
        <v>0</v>
      </c>
      <c r="N1495" s="19">
        <v>3</v>
      </c>
      <c r="O1495" s="19">
        <v>0</v>
      </c>
      <c r="P1495" s="19">
        <v>0</v>
      </c>
      <c r="Q1495" s="19">
        <f t="shared" si="138"/>
        <v>0</v>
      </c>
      <c r="R1495" s="3">
        <f t="shared" si="139"/>
        <v>3.8009169547583777</v>
      </c>
      <c r="S1495" s="3">
        <f t="shared" si="140"/>
        <v>0.19078947368421054</v>
      </c>
      <c r="T1495" s="9">
        <f t="shared" si="141"/>
        <v>0</v>
      </c>
      <c r="U1495" s="9">
        <f t="shared" si="142"/>
        <v>12</v>
      </c>
      <c r="V1495" s="9">
        <f t="shared" si="143"/>
        <v>5</v>
      </c>
    </row>
    <row r="1496" spans="1:22" x14ac:dyDescent="0.25">
      <c r="A1496" t="s">
        <v>2867</v>
      </c>
      <c r="B1496" s="32" t="s">
        <v>1764</v>
      </c>
      <c r="C1496" t="s">
        <v>202</v>
      </c>
      <c r="D1496" t="s">
        <v>109</v>
      </c>
      <c r="E1496" s="9">
        <v>0</v>
      </c>
      <c r="F1496" s="9">
        <v>2</v>
      </c>
      <c r="G1496" s="9">
        <v>0</v>
      </c>
      <c r="H1496" s="9">
        <v>0</v>
      </c>
      <c r="I1496" s="9">
        <v>0</v>
      </c>
      <c r="J1496" s="9">
        <v>0</v>
      </c>
      <c r="K1496">
        <v>0</v>
      </c>
      <c r="L1496" s="9">
        <v>0</v>
      </c>
      <c r="M1496" s="19">
        <v>0</v>
      </c>
      <c r="N1496" s="19">
        <v>6</v>
      </c>
      <c r="O1496" s="19">
        <v>0</v>
      </c>
      <c r="P1496" s="19">
        <v>0</v>
      </c>
      <c r="Q1496" s="19">
        <f t="shared" si="138"/>
        <v>0</v>
      </c>
      <c r="R1496" s="3">
        <f t="shared" si="139"/>
        <v>1.7752507291971891</v>
      </c>
      <c r="S1496" s="3">
        <f t="shared" si="140"/>
        <v>0.13157894736842105</v>
      </c>
      <c r="T1496" s="9">
        <f t="shared" si="141"/>
        <v>0</v>
      </c>
      <c r="U1496" s="9">
        <f t="shared" si="142"/>
        <v>6</v>
      </c>
      <c r="V1496" s="9">
        <f t="shared" si="143"/>
        <v>2</v>
      </c>
    </row>
    <row r="1497" spans="1:22" x14ac:dyDescent="0.25">
      <c r="A1497" t="s">
        <v>2867</v>
      </c>
      <c r="B1497" s="32" t="s">
        <v>1764</v>
      </c>
      <c r="C1497" t="s">
        <v>202</v>
      </c>
      <c r="D1497" t="s">
        <v>4746</v>
      </c>
      <c r="E1497" s="9">
        <v>0</v>
      </c>
      <c r="F1497" s="9">
        <v>0</v>
      </c>
      <c r="G1497" s="9">
        <v>0</v>
      </c>
      <c r="H1497" s="9">
        <v>0</v>
      </c>
      <c r="I1497" s="9">
        <v>0</v>
      </c>
      <c r="J1497" s="9">
        <v>0</v>
      </c>
      <c r="K1497">
        <v>0</v>
      </c>
      <c r="L1497" s="9">
        <v>0</v>
      </c>
      <c r="M1497" s="19">
        <v>0</v>
      </c>
      <c r="N1497" s="19">
        <v>7</v>
      </c>
      <c r="O1497" s="19">
        <v>0</v>
      </c>
      <c r="P1497" s="19">
        <v>0</v>
      </c>
      <c r="Q1497" s="19">
        <f t="shared" si="138"/>
        <v>0</v>
      </c>
      <c r="R1497" s="3">
        <f t="shared" si="139"/>
        <v>2.0207259421636903</v>
      </c>
      <c r="S1497" s="3">
        <f t="shared" si="140"/>
        <v>0.23026315789473686</v>
      </c>
      <c r="T1497" s="9">
        <f t="shared" si="141"/>
        <v>0</v>
      </c>
      <c r="U1497" s="9">
        <f t="shared" si="142"/>
        <v>7</v>
      </c>
      <c r="V1497" s="9">
        <f t="shared" si="143"/>
        <v>3</v>
      </c>
    </row>
    <row r="1498" spans="1:22" x14ac:dyDescent="0.25">
      <c r="A1498" t="s">
        <v>4315</v>
      </c>
      <c r="B1498" s="32" t="s">
        <v>2683</v>
      </c>
      <c r="C1498" t="s">
        <v>202</v>
      </c>
      <c r="D1498" t="s">
        <v>106</v>
      </c>
      <c r="E1498" s="9">
        <v>1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>
        <v>0</v>
      </c>
      <c r="L1498" s="9">
        <v>0</v>
      </c>
      <c r="M1498" s="19">
        <v>0</v>
      </c>
      <c r="N1498" s="19">
        <v>0</v>
      </c>
      <c r="O1498" s="19">
        <v>0</v>
      </c>
      <c r="P1498" s="19">
        <v>0</v>
      </c>
      <c r="Q1498" s="19">
        <f t="shared" si="138"/>
        <v>0</v>
      </c>
      <c r="R1498" s="3">
        <f t="shared" si="139"/>
        <v>0.28867513459481287</v>
      </c>
      <c r="S1498" s="3">
        <f t="shared" si="140"/>
        <v>3.2894736842105261E-2</v>
      </c>
      <c r="T1498" s="9">
        <f t="shared" si="141"/>
        <v>0</v>
      </c>
      <c r="U1498" s="9">
        <f t="shared" si="142"/>
        <v>1</v>
      </c>
      <c r="V1498" s="9">
        <f t="shared" si="143"/>
        <v>0</v>
      </c>
    </row>
    <row r="1499" spans="1:22" x14ac:dyDescent="0.25">
      <c r="A1499" t="s">
        <v>502</v>
      </c>
      <c r="B1499" s="32" t="s">
        <v>314</v>
      </c>
      <c r="C1499" t="s">
        <v>202</v>
      </c>
      <c r="D1499" t="s">
        <v>861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>
        <v>0</v>
      </c>
      <c r="L1499" s="9">
        <v>0</v>
      </c>
      <c r="M1499" s="19">
        <v>0</v>
      </c>
      <c r="N1499" s="19">
        <v>0</v>
      </c>
      <c r="O1499" s="19">
        <v>0</v>
      </c>
      <c r="P1499" s="19">
        <v>8</v>
      </c>
      <c r="Q1499" s="19">
        <f t="shared" si="138"/>
        <v>0</v>
      </c>
      <c r="R1499" s="3">
        <f t="shared" si="139"/>
        <v>2.3094010767585029</v>
      </c>
      <c r="S1499" s="3">
        <f t="shared" si="140"/>
        <v>0.26315789473684209</v>
      </c>
      <c r="T1499" s="9">
        <f t="shared" si="141"/>
        <v>0</v>
      </c>
      <c r="U1499" s="9">
        <f t="shared" si="142"/>
        <v>8</v>
      </c>
      <c r="V1499" s="9">
        <f t="shared" si="143"/>
        <v>3</v>
      </c>
    </row>
    <row r="1500" spans="1:22" x14ac:dyDescent="0.25">
      <c r="A1500" t="s">
        <v>502</v>
      </c>
      <c r="B1500" s="32" t="s">
        <v>314</v>
      </c>
      <c r="C1500" t="s">
        <v>202</v>
      </c>
      <c r="D1500" t="s">
        <v>5604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>
        <v>0</v>
      </c>
      <c r="L1500" s="9">
        <v>0</v>
      </c>
      <c r="M1500" s="19">
        <v>0</v>
      </c>
      <c r="N1500" s="19">
        <v>0</v>
      </c>
      <c r="O1500" s="19">
        <v>2</v>
      </c>
      <c r="P1500" s="19">
        <v>7</v>
      </c>
      <c r="Q1500" s="19">
        <f t="shared" si="138"/>
        <v>0</v>
      </c>
      <c r="R1500" s="3">
        <f t="shared" si="139"/>
        <v>2.050498830661811</v>
      </c>
      <c r="S1500" s="3">
        <f t="shared" si="140"/>
        <v>0.1480263157894737</v>
      </c>
      <c r="T1500" s="9">
        <f t="shared" si="141"/>
        <v>0</v>
      </c>
      <c r="U1500" s="9">
        <f t="shared" si="142"/>
        <v>7</v>
      </c>
      <c r="V1500" s="9">
        <f t="shared" si="143"/>
        <v>3</v>
      </c>
    </row>
    <row r="1501" spans="1:22" x14ac:dyDescent="0.25">
      <c r="A1501" t="s">
        <v>502</v>
      </c>
      <c r="B1501" s="32" t="s">
        <v>314</v>
      </c>
      <c r="C1501" t="s">
        <v>202</v>
      </c>
      <c r="D1501" t="s">
        <v>113</v>
      </c>
      <c r="E1501" s="9">
        <v>10</v>
      </c>
      <c r="F1501" s="9">
        <v>10</v>
      </c>
      <c r="G1501" s="9">
        <v>3</v>
      </c>
      <c r="H1501" s="9">
        <v>17</v>
      </c>
      <c r="I1501" s="9">
        <v>10</v>
      </c>
      <c r="J1501" s="9">
        <v>1</v>
      </c>
      <c r="K1501">
        <v>46.199999999999996</v>
      </c>
      <c r="L1501" s="9">
        <v>9.7999999999999989</v>
      </c>
      <c r="M1501" s="19">
        <v>12</v>
      </c>
      <c r="N1501" s="19">
        <v>0</v>
      </c>
      <c r="O1501" s="19">
        <v>8</v>
      </c>
      <c r="P1501" s="19">
        <v>10</v>
      </c>
      <c r="Q1501" s="19">
        <f t="shared" si="138"/>
        <v>46.199999999999996</v>
      </c>
      <c r="R1501" s="3">
        <f t="shared" si="139"/>
        <v>11.959768417743739</v>
      </c>
      <c r="S1501" s="3">
        <f t="shared" si="140"/>
        <v>0.40968899521531105</v>
      </c>
      <c r="T1501" s="9">
        <f t="shared" si="141"/>
        <v>0</v>
      </c>
      <c r="U1501" s="9">
        <f t="shared" si="142"/>
        <v>46.199999999999996</v>
      </c>
      <c r="V1501" s="9">
        <f t="shared" si="143"/>
        <v>15</v>
      </c>
    </row>
    <row r="1502" spans="1:22" x14ac:dyDescent="0.25">
      <c r="A1502" t="s">
        <v>502</v>
      </c>
      <c r="B1502" s="32" t="s">
        <v>314</v>
      </c>
      <c r="C1502" t="s">
        <v>202</v>
      </c>
      <c r="D1502" t="s">
        <v>820</v>
      </c>
      <c r="E1502" s="9">
        <v>0</v>
      </c>
      <c r="F1502" s="9">
        <v>0</v>
      </c>
      <c r="G1502" s="9">
        <v>0</v>
      </c>
      <c r="H1502" s="9">
        <v>0</v>
      </c>
      <c r="I1502" s="9">
        <v>0</v>
      </c>
      <c r="J1502" s="9">
        <v>0</v>
      </c>
      <c r="K1502">
        <v>0</v>
      </c>
      <c r="L1502" s="9">
        <v>0</v>
      </c>
      <c r="M1502" s="19">
        <v>2</v>
      </c>
      <c r="N1502" s="19">
        <v>0</v>
      </c>
      <c r="O1502" s="19">
        <v>0</v>
      </c>
      <c r="P1502" s="19">
        <v>0</v>
      </c>
      <c r="Q1502" s="19">
        <f t="shared" si="138"/>
        <v>0</v>
      </c>
      <c r="R1502" s="3">
        <f t="shared" si="139"/>
        <v>0.57735026918962573</v>
      </c>
      <c r="S1502" s="3">
        <f t="shared" si="140"/>
        <v>6.5789473684210523E-2</v>
      </c>
      <c r="T1502" s="9">
        <f t="shared" si="141"/>
        <v>0</v>
      </c>
      <c r="U1502" s="9">
        <f t="shared" si="142"/>
        <v>2</v>
      </c>
      <c r="V1502" s="9">
        <f t="shared" si="143"/>
        <v>1</v>
      </c>
    </row>
    <row r="1503" spans="1:22" x14ac:dyDescent="0.25">
      <c r="A1503" t="s">
        <v>502</v>
      </c>
      <c r="B1503" s="32" t="s">
        <v>314</v>
      </c>
      <c r="C1503" t="s">
        <v>202</v>
      </c>
      <c r="D1503" t="s">
        <v>106</v>
      </c>
      <c r="E1503" s="9">
        <v>8</v>
      </c>
      <c r="F1503" s="9">
        <v>11</v>
      </c>
      <c r="G1503" s="9">
        <v>30</v>
      </c>
      <c r="H1503" s="9">
        <v>14</v>
      </c>
      <c r="I1503" s="9">
        <v>10</v>
      </c>
      <c r="J1503" s="9">
        <v>31</v>
      </c>
      <c r="K1503">
        <v>138.6</v>
      </c>
      <c r="L1503" s="9">
        <v>5.6</v>
      </c>
      <c r="M1503" s="19">
        <v>50</v>
      </c>
      <c r="N1503" s="19">
        <v>36</v>
      </c>
      <c r="O1503" s="19">
        <v>16</v>
      </c>
      <c r="P1503" s="19">
        <v>19</v>
      </c>
      <c r="Q1503" s="19">
        <f t="shared" si="138"/>
        <v>138.6</v>
      </c>
      <c r="R1503" s="3">
        <f t="shared" si="139"/>
        <v>36.478220982671374</v>
      </c>
      <c r="S1503" s="3">
        <f t="shared" si="140"/>
        <v>1.0120614035087721</v>
      </c>
      <c r="T1503" s="9">
        <f t="shared" si="141"/>
        <v>5.6</v>
      </c>
      <c r="U1503" s="9">
        <f t="shared" si="142"/>
        <v>138.6</v>
      </c>
      <c r="V1503" s="9">
        <f t="shared" si="143"/>
        <v>47</v>
      </c>
    </row>
    <row r="1504" spans="1:22" x14ac:dyDescent="0.25">
      <c r="A1504" t="s">
        <v>502</v>
      </c>
      <c r="B1504" s="32" t="s">
        <v>314</v>
      </c>
      <c r="C1504" t="s">
        <v>202</v>
      </c>
      <c r="D1504" t="s">
        <v>2214</v>
      </c>
      <c r="E1504" s="9">
        <v>0</v>
      </c>
      <c r="F1504" s="9">
        <v>0</v>
      </c>
      <c r="G1504" s="9">
        <v>0</v>
      </c>
      <c r="H1504" s="9">
        <v>0</v>
      </c>
      <c r="I1504" s="9">
        <v>0</v>
      </c>
      <c r="J1504" s="9">
        <v>0</v>
      </c>
      <c r="K1504">
        <v>0</v>
      </c>
      <c r="L1504" s="9">
        <v>0</v>
      </c>
      <c r="M1504" s="19">
        <v>0</v>
      </c>
      <c r="N1504" s="19">
        <v>2</v>
      </c>
      <c r="O1504" s="19">
        <v>0</v>
      </c>
      <c r="P1504" s="19">
        <v>0</v>
      </c>
      <c r="Q1504" s="19">
        <f t="shared" si="138"/>
        <v>0</v>
      </c>
      <c r="R1504" s="3">
        <f t="shared" si="139"/>
        <v>0.57735026918962573</v>
      </c>
      <c r="S1504" s="3">
        <f t="shared" si="140"/>
        <v>6.5789473684210523E-2</v>
      </c>
      <c r="T1504" s="9">
        <f t="shared" si="141"/>
        <v>0</v>
      </c>
      <c r="U1504" s="9">
        <f t="shared" si="142"/>
        <v>2</v>
      </c>
      <c r="V1504" s="9">
        <f t="shared" si="143"/>
        <v>1</v>
      </c>
    </row>
    <row r="1505" spans="1:22" x14ac:dyDescent="0.25">
      <c r="A1505" t="s">
        <v>502</v>
      </c>
      <c r="B1505" s="32" t="s">
        <v>314</v>
      </c>
      <c r="C1505" t="s">
        <v>202</v>
      </c>
      <c r="D1505" t="s">
        <v>109</v>
      </c>
      <c r="E1505" s="9">
        <v>0</v>
      </c>
      <c r="F1505" s="9">
        <v>0</v>
      </c>
      <c r="G1505" s="9">
        <v>7</v>
      </c>
      <c r="H1505" s="9">
        <v>1</v>
      </c>
      <c r="I1505" s="9">
        <v>10</v>
      </c>
      <c r="J1505" s="9">
        <v>11</v>
      </c>
      <c r="K1505">
        <v>12.6</v>
      </c>
      <c r="L1505" s="9">
        <v>0</v>
      </c>
      <c r="M1505" s="19">
        <v>1</v>
      </c>
      <c r="N1505" s="19">
        <v>2</v>
      </c>
      <c r="O1505" s="19">
        <v>7</v>
      </c>
      <c r="P1505" s="19">
        <v>6</v>
      </c>
      <c r="Q1505" s="19">
        <f t="shared" si="138"/>
        <v>12.6</v>
      </c>
      <c r="R1505" s="3">
        <f t="shared" si="139"/>
        <v>4.7028038058549324</v>
      </c>
      <c r="S1505" s="3">
        <f t="shared" si="140"/>
        <v>0.2105263157894737</v>
      </c>
      <c r="T1505" s="9">
        <f t="shared" si="141"/>
        <v>0</v>
      </c>
      <c r="U1505" s="9">
        <f t="shared" si="142"/>
        <v>12.6</v>
      </c>
      <c r="V1505" s="9">
        <f t="shared" si="143"/>
        <v>6</v>
      </c>
    </row>
    <row r="1506" spans="1:22" x14ac:dyDescent="0.25">
      <c r="A1506" t="s">
        <v>502</v>
      </c>
      <c r="B1506" s="32" t="s">
        <v>314</v>
      </c>
      <c r="C1506" t="s">
        <v>202</v>
      </c>
      <c r="D1506" t="s">
        <v>4746</v>
      </c>
      <c r="E1506" s="9">
        <v>10</v>
      </c>
      <c r="F1506" s="9">
        <v>26</v>
      </c>
      <c r="G1506" s="9">
        <v>10</v>
      </c>
      <c r="H1506" s="9">
        <v>11</v>
      </c>
      <c r="I1506" s="9">
        <v>15</v>
      </c>
      <c r="J1506" s="9">
        <v>22</v>
      </c>
      <c r="K1506">
        <v>54.599999999999994</v>
      </c>
      <c r="L1506" s="9">
        <v>33.599999999999994</v>
      </c>
      <c r="M1506" s="19">
        <v>16</v>
      </c>
      <c r="N1506" s="19">
        <v>8</v>
      </c>
      <c r="O1506" s="19">
        <v>11</v>
      </c>
      <c r="P1506" s="19">
        <v>2</v>
      </c>
      <c r="Q1506" s="19">
        <f t="shared" si="138"/>
        <v>54.599999999999994</v>
      </c>
      <c r="R1506" s="3">
        <f t="shared" si="139"/>
        <v>14.324380572572021</v>
      </c>
      <c r="S1506" s="3">
        <f t="shared" si="140"/>
        <v>0.60087719298245612</v>
      </c>
      <c r="T1506" s="9">
        <f t="shared" si="141"/>
        <v>2</v>
      </c>
      <c r="U1506" s="9">
        <f t="shared" si="142"/>
        <v>54.599999999999994</v>
      </c>
      <c r="V1506" s="9">
        <f t="shared" si="143"/>
        <v>18</v>
      </c>
    </row>
    <row r="1507" spans="1:22" x14ac:dyDescent="0.25">
      <c r="A1507" t="s">
        <v>632</v>
      </c>
      <c r="B1507" s="32" t="s">
        <v>348</v>
      </c>
      <c r="C1507" t="s">
        <v>202</v>
      </c>
      <c r="D1507" t="s">
        <v>108</v>
      </c>
      <c r="E1507" s="9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  <c r="K1507">
        <v>4.1999999999999993</v>
      </c>
      <c r="L1507" s="9">
        <v>0</v>
      </c>
      <c r="M1507" s="19">
        <v>1</v>
      </c>
      <c r="N1507" s="19">
        <v>0</v>
      </c>
      <c r="O1507" s="19">
        <v>1</v>
      </c>
      <c r="P1507" s="19">
        <v>0</v>
      </c>
      <c r="Q1507" s="19">
        <f t="shared" si="138"/>
        <v>4.1999999999999993</v>
      </c>
      <c r="R1507" s="3">
        <f t="shared" si="139"/>
        <v>1.2223920910421597</v>
      </c>
      <c r="S1507" s="3">
        <f t="shared" si="140"/>
        <v>6.7982456140350866E-2</v>
      </c>
      <c r="T1507" s="9">
        <f t="shared" si="141"/>
        <v>0</v>
      </c>
      <c r="U1507" s="9">
        <f t="shared" si="142"/>
        <v>4.1999999999999993</v>
      </c>
      <c r="V1507" s="9">
        <f t="shared" si="143"/>
        <v>2</v>
      </c>
    </row>
    <row r="1508" spans="1:22" x14ac:dyDescent="0.25">
      <c r="A1508" t="s">
        <v>632</v>
      </c>
      <c r="B1508" s="32" t="s">
        <v>348</v>
      </c>
      <c r="C1508" t="s">
        <v>202</v>
      </c>
      <c r="D1508" t="s">
        <v>2214</v>
      </c>
      <c r="E1508" s="9">
        <v>1</v>
      </c>
      <c r="F1508" s="9">
        <v>0</v>
      </c>
      <c r="G1508" s="9">
        <v>2</v>
      </c>
      <c r="H1508" s="9">
        <v>0</v>
      </c>
      <c r="I1508" s="9">
        <v>0</v>
      </c>
      <c r="J1508" s="9">
        <v>0</v>
      </c>
      <c r="K1508">
        <v>0</v>
      </c>
      <c r="L1508" s="9">
        <v>0</v>
      </c>
      <c r="M1508" s="19">
        <v>0</v>
      </c>
      <c r="N1508" s="19">
        <v>0</v>
      </c>
      <c r="O1508" s="19">
        <v>0</v>
      </c>
      <c r="P1508" s="19">
        <v>0</v>
      </c>
      <c r="Q1508" s="19">
        <f t="shared" si="138"/>
        <v>0</v>
      </c>
      <c r="R1508" s="3">
        <f t="shared" si="139"/>
        <v>0.62158156050806102</v>
      </c>
      <c r="S1508" s="3">
        <f t="shared" si="140"/>
        <v>4.9342105263157895E-2</v>
      </c>
      <c r="T1508" s="9">
        <f t="shared" si="141"/>
        <v>0</v>
      </c>
      <c r="U1508" s="9">
        <f t="shared" si="142"/>
        <v>2</v>
      </c>
      <c r="V1508" s="9">
        <f t="shared" si="143"/>
        <v>1</v>
      </c>
    </row>
    <row r="1509" spans="1:22" x14ac:dyDescent="0.25">
      <c r="A1509" t="s">
        <v>632</v>
      </c>
      <c r="B1509" s="32" t="s">
        <v>348</v>
      </c>
      <c r="C1509" t="s">
        <v>202</v>
      </c>
      <c r="D1509" t="s">
        <v>109</v>
      </c>
      <c r="E1509" s="9">
        <v>5</v>
      </c>
      <c r="F1509" s="9">
        <v>0</v>
      </c>
      <c r="G1509" s="9">
        <v>1</v>
      </c>
      <c r="H1509" s="9">
        <v>0</v>
      </c>
      <c r="I1509" s="9">
        <v>0</v>
      </c>
      <c r="J1509" s="9">
        <v>0</v>
      </c>
      <c r="K1509">
        <v>0</v>
      </c>
      <c r="L1509" s="9">
        <v>0</v>
      </c>
      <c r="M1509" s="19">
        <v>0</v>
      </c>
      <c r="N1509" s="19">
        <v>1</v>
      </c>
      <c r="O1509" s="19">
        <v>0</v>
      </c>
      <c r="P1509" s="19">
        <v>0</v>
      </c>
      <c r="Q1509" s="19">
        <f t="shared" si="138"/>
        <v>0</v>
      </c>
      <c r="R1509" s="3">
        <f t="shared" si="139"/>
        <v>1.4433756729740645</v>
      </c>
      <c r="S1509" s="3">
        <f t="shared" si="140"/>
        <v>7.6754385964912283E-2</v>
      </c>
      <c r="T1509" s="9">
        <f t="shared" si="141"/>
        <v>0</v>
      </c>
      <c r="U1509" s="9">
        <f t="shared" si="142"/>
        <v>5</v>
      </c>
      <c r="V1509" s="9">
        <f t="shared" si="143"/>
        <v>2</v>
      </c>
    </row>
    <row r="1510" spans="1:22" x14ac:dyDescent="0.25">
      <c r="A1510" t="s">
        <v>513</v>
      </c>
      <c r="B1510" s="32" t="s">
        <v>299</v>
      </c>
      <c r="C1510" t="s">
        <v>202</v>
      </c>
      <c r="D1510" t="s">
        <v>861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>
        <v>0</v>
      </c>
      <c r="L1510" s="9">
        <v>0</v>
      </c>
      <c r="M1510" s="19">
        <v>0</v>
      </c>
      <c r="N1510" s="19">
        <v>0</v>
      </c>
      <c r="O1510" s="19">
        <v>2</v>
      </c>
      <c r="P1510" s="19">
        <v>0</v>
      </c>
      <c r="Q1510" s="19">
        <f t="shared" si="138"/>
        <v>0</v>
      </c>
      <c r="R1510" s="3">
        <f t="shared" si="139"/>
        <v>0.57735026918962573</v>
      </c>
      <c r="S1510" s="3">
        <f t="shared" si="140"/>
        <v>6.5789473684210523E-2</v>
      </c>
      <c r="T1510" s="9">
        <f t="shared" si="141"/>
        <v>0</v>
      </c>
      <c r="U1510" s="9">
        <f t="shared" si="142"/>
        <v>2</v>
      </c>
      <c r="V1510" s="9">
        <f t="shared" si="143"/>
        <v>1</v>
      </c>
    </row>
    <row r="1511" spans="1:22" x14ac:dyDescent="0.25">
      <c r="A1511" t="s">
        <v>513</v>
      </c>
      <c r="B1511" s="32" t="s">
        <v>299</v>
      </c>
      <c r="C1511" t="s">
        <v>202</v>
      </c>
      <c r="D1511" t="s">
        <v>1201</v>
      </c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0</v>
      </c>
      <c r="K1511">
        <v>0</v>
      </c>
      <c r="L1511" s="9">
        <v>2.8</v>
      </c>
      <c r="M1511" s="19">
        <v>0</v>
      </c>
      <c r="N1511" s="19">
        <v>0</v>
      </c>
      <c r="O1511" s="19">
        <v>0</v>
      </c>
      <c r="P1511" s="19">
        <v>0</v>
      </c>
      <c r="Q1511" s="19">
        <f t="shared" si="138"/>
        <v>0</v>
      </c>
      <c r="R1511" s="3">
        <f t="shared" si="139"/>
        <v>0.808290376865476</v>
      </c>
      <c r="S1511" s="3">
        <f t="shared" si="140"/>
        <v>9.2105263157894732E-2</v>
      </c>
      <c r="T1511" s="9">
        <f t="shared" si="141"/>
        <v>0</v>
      </c>
      <c r="U1511" s="9">
        <f t="shared" si="142"/>
        <v>2.8</v>
      </c>
      <c r="V1511" s="9">
        <f t="shared" si="143"/>
        <v>1</v>
      </c>
    </row>
    <row r="1512" spans="1:22" x14ac:dyDescent="0.25">
      <c r="A1512" t="s">
        <v>513</v>
      </c>
      <c r="B1512" s="32" t="s">
        <v>299</v>
      </c>
      <c r="C1512" t="s">
        <v>202</v>
      </c>
      <c r="D1512" t="s">
        <v>5604</v>
      </c>
      <c r="E1512" s="9">
        <v>0</v>
      </c>
      <c r="F1512" s="9">
        <v>0</v>
      </c>
      <c r="G1512" s="9">
        <v>0</v>
      </c>
      <c r="H1512" s="9">
        <v>0</v>
      </c>
      <c r="I1512" s="9">
        <v>0</v>
      </c>
      <c r="J1512" s="9">
        <v>0</v>
      </c>
      <c r="K1512">
        <v>0</v>
      </c>
      <c r="L1512" s="9">
        <v>0</v>
      </c>
      <c r="M1512" s="19">
        <v>0</v>
      </c>
      <c r="N1512" s="19">
        <v>0</v>
      </c>
      <c r="O1512" s="19">
        <v>7</v>
      </c>
      <c r="P1512" s="19">
        <v>29</v>
      </c>
      <c r="Q1512" s="19">
        <f t="shared" si="138"/>
        <v>0</v>
      </c>
      <c r="R1512" s="3">
        <f t="shared" si="139"/>
        <v>8.431542509583231</v>
      </c>
      <c r="S1512" s="3">
        <f t="shared" si="140"/>
        <v>0.5921052631578948</v>
      </c>
      <c r="T1512" s="9">
        <f t="shared" si="141"/>
        <v>0</v>
      </c>
      <c r="U1512" s="9">
        <f t="shared" si="142"/>
        <v>29</v>
      </c>
      <c r="V1512" s="9">
        <f t="shared" si="143"/>
        <v>11</v>
      </c>
    </row>
    <row r="1513" spans="1:22" x14ac:dyDescent="0.25">
      <c r="A1513" t="s">
        <v>513</v>
      </c>
      <c r="B1513" s="32" t="s">
        <v>299</v>
      </c>
      <c r="C1513" t="s">
        <v>202</v>
      </c>
      <c r="D1513" t="s">
        <v>113</v>
      </c>
      <c r="E1513" s="9">
        <v>8</v>
      </c>
      <c r="F1513" s="9">
        <v>5</v>
      </c>
      <c r="G1513" s="9">
        <v>11</v>
      </c>
      <c r="H1513" s="9">
        <v>33</v>
      </c>
      <c r="I1513" s="9">
        <v>9</v>
      </c>
      <c r="J1513" s="9">
        <v>24</v>
      </c>
      <c r="K1513">
        <v>68.599999999999994</v>
      </c>
      <c r="L1513" s="9">
        <v>29.4</v>
      </c>
      <c r="M1513" s="19">
        <v>14</v>
      </c>
      <c r="N1513" s="19">
        <v>14</v>
      </c>
      <c r="O1513" s="19">
        <v>12</v>
      </c>
      <c r="P1513" s="19">
        <v>15</v>
      </c>
      <c r="Q1513" s="19">
        <f t="shared" si="138"/>
        <v>68.599999999999994</v>
      </c>
      <c r="R1513" s="3">
        <f t="shared" si="139"/>
        <v>17.494336745982061</v>
      </c>
      <c r="S1513" s="3">
        <f t="shared" si="140"/>
        <v>0.66611842105263164</v>
      </c>
      <c r="T1513" s="9">
        <f t="shared" si="141"/>
        <v>5</v>
      </c>
      <c r="U1513" s="9">
        <f t="shared" si="142"/>
        <v>68.599999999999994</v>
      </c>
      <c r="V1513" s="9">
        <f t="shared" si="143"/>
        <v>22</v>
      </c>
    </row>
    <row r="1514" spans="1:22" x14ac:dyDescent="0.25">
      <c r="A1514" t="s">
        <v>513</v>
      </c>
      <c r="B1514" s="32" t="s">
        <v>299</v>
      </c>
      <c r="C1514" t="s">
        <v>202</v>
      </c>
      <c r="D1514" t="s">
        <v>820</v>
      </c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0</v>
      </c>
      <c r="K1514">
        <v>1.4</v>
      </c>
      <c r="L1514" s="9">
        <v>12.6</v>
      </c>
      <c r="M1514" s="19">
        <v>3</v>
      </c>
      <c r="N1514" s="19">
        <v>0</v>
      </c>
      <c r="O1514" s="19">
        <v>6</v>
      </c>
      <c r="P1514" s="19">
        <v>1</v>
      </c>
      <c r="Q1514" s="19">
        <f t="shared" si="138"/>
        <v>1.4</v>
      </c>
      <c r="R1514" s="3">
        <f t="shared" si="139"/>
        <v>3.7985643220947187</v>
      </c>
      <c r="S1514" s="3">
        <f t="shared" si="140"/>
        <v>0.15789473684210525</v>
      </c>
      <c r="T1514" s="9">
        <f t="shared" si="141"/>
        <v>0</v>
      </c>
      <c r="U1514" s="9">
        <f t="shared" si="142"/>
        <v>12.6</v>
      </c>
      <c r="V1514" s="9">
        <f t="shared" si="143"/>
        <v>5</v>
      </c>
    </row>
    <row r="1515" spans="1:22" x14ac:dyDescent="0.25">
      <c r="A1515" t="s">
        <v>513</v>
      </c>
      <c r="B1515" s="32" t="s">
        <v>299</v>
      </c>
      <c r="C1515" t="s">
        <v>202</v>
      </c>
      <c r="D1515" t="s">
        <v>119</v>
      </c>
      <c r="E1515" s="9">
        <v>0</v>
      </c>
      <c r="F1515" s="9">
        <v>0</v>
      </c>
      <c r="G1515" s="9">
        <v>0</v>
      </c>
      <c r="H1515" s="9">
        <v>2</v>
      </c>
      <c r="I1515" s="9">
        <v>0</v>
      </c>
      <c r="J1515" s="9">
        <v>4</v>
      </c>
      <c r="K1515">
        <v>2.8</v>
      </c>
      <c r="L1515" s="9">
        <v>2.8</v>
      </c>
      <c r="M1515" s="19">
        <v>2</v>
      </c>
      <c r="N1515" s="19">
        <v>0</v>
      </c>
      <c r="O1515" s="19">
        <v>1</v>
      </c>
      <c r="P1515" s="19">
        <v>0</v>
      </c>
      <c r="Q1515" s="19">
        <f t="shared" si="138"/>
        <v>2.8</v>
      </c>
      <c r="R1515" s="3">
        <f t="shared" si="139"/>
        <v>1.4433756729740641</v>
      </c>
      <c r="S1515" s="3">
        <f t="shared" si="140"/>
        <v>8.004385964912282E-2</v>
      </c>
      <c r="T1515" s="9">
        <f t="shared" si="141"/>
        <v>0</v>
      </c>
      <c r="U1515" s="9">
        <f t="shared" si="142"/>
        <v>4</v>
      </c>
      <c r="V1515" s="9">
        <f t="shared" si="143"/>
        <v>2</v>
      </c>
    </row>
    <row r="1516" spans="1:22" x14ac:dyDescent="0.25">
      <c r="A1516" t="s">
        <v>513</v>
      </c>
      <c r="B1516" s="32" t="s">
        <v>299</v>
      </c>
      <c r="C1516" t="s">
        <v>202</v>
      </c>
      <c r="D1516" t="s">
        <v>106</v>
      </c>
      <c r="E1516" s="9">
        <v>11</v>
      </c>
      <c r="F1516" s="9">
        <v>19</v>
      </c>
      <c r="G1516" s="9">
        <v>23</v>
      </c>
      <c r="H1516" s="9">
        <v>11</v>
      </c>
      <c r="I1516" s="9">
        <v>19</v>
      </c>
      <c r="J1516" s="9">
        <v>15</v>
      </c>
      <c r="K1516">
        <v>106.39999999999999</v>
      </c>
      <c r="L1516" s="9">
        <v>53.199999999999996</v>
      </c>
      <c r="M1516" s="19">
        <v>27</v>
      </c>
      <c r="N1516" s="19">
        <v>47</v>
      </c>
      <c r="O1516" s="19">
        <v>14</v>
      </c>
      <c r="P1516" s="19">
        <v>18</v>
      </c>
      <c r="Q1516" s="19">
        <f t="shared" si="138"/>
        <v>106.39999999999999</v>
      </c>
      <c r="R1516" s="3">
        <f t="shared" si="139"/>
        <v>27.485731835726234</v>
      </c>
      <c r="S1516" s="3">
        <f t="shared" si="140"/>
        <v>0.99671052631578938</v>
      </c>
      <c r="T1516" s="9">
        <f t="shared" si="141"/>
        <v>11</v>
      </c>
      <c r="U1516" s="9">
        <f t="shared" si="142"/>
        <v>106.39999999999999</v>
      </c>
      <c r="V1516" s="9">
        <f t="shared" si="143"/>
        <v>35</v>
      </c>
    </row>
    <row r="1517" spans="1:22" x14ac:dyDescent="0.25">
      <c r="A1517" t="s">
        <v>513</v>
      </c>
      <c r="B1517" s="32" t="s">
        <v>299</v>
      </c>
      <c r="C1517" t="s">
        <v>202</v>
      </c>
      <c r="D1517" t="s">
        <v>108</v>
      </c>
      <c r="E1517" s="9">
        <v>0</v>
      </c>
      <c r="F1517" s="9">
        <v>0</v>
      </c>
      <c r="G1517" s="9">
        <v>0</v>
      </c>
      <c r="H1517" s="9">
        <v>0</v>
      </c>
      <c r="I1517" s="9">
        <v>0</v>
      </c>
      <c r="J1517" s="9">
        <v>0</v>
      </c>
      <c r="K1517">
        <v>1.4</v>
      </c>
      <c r="L1517" s="9">
        <v>0</v>
      </c>
      <c r="M1517" s="19">
        <v>0</v>
      </c>
      <c r="N1517" s="19">
        <v>0</v>
      </c>
      <c r="O1517" s="19">
        <v>16</v>
      </c>
      <c r="P1517" s="19">
        <v>5</v>
      </c>
      <c r="Q1517" s="19">
        <f t="shared" si="138"/>
        <v>1.4</v>
      </c>
      <c r="R1517" s="3">
        <f t="shared" si="139"/>
        <v>4.6821388533900024</v>
      </c>
      <c r="S1517" s="3">
        <f t="shared" si="140"/>
        <v>0.24561403508771928</v>
      </c>
      <c r="T1517" s="9">
        <f t="shared" si="141"/>
        <v>0</v>
      </c>
      <c r="U1517" s="9">
        <f t="shared" si="142"/>
        <v>16</v>
      </c>
      <c r="V1517" s="9">
        <f t="shared" si="143"/>
        <v>6</v>
      </c>
    </row>
    <row r="1518" spans="1:22" x14ac:dyDescent="0.25">
      <c r="A1518" t="s">
        <v>513</v>
      </c>
      <c r="B1518" s="32" t="s">
        <v>299</v>
      </c>
      <c r="C1518" t="s">
        <v>202</v>
      </c>
      <c r="D1518" t="s">
        <v>2214</v>
      </c>
      <c r="E1518" s="9">
        <v>5</v>
      </c>
      <c r="F1518" s="9">
        <v>5</v>
      </c>
      <c r="G1518" s="9">
        <v>2</v>
      </c>
      <c r="H1518" s="9">
        <v>4</v>
      </c>
      <c r="I1518" s="9">
        <v>0</v>
      </c>
      <c r="J1518" s="9">
        <v>0</v>
      </c>
      <c r="K1518">
        <v>0</v>
      </c>
      <c r="L1518" s="9">
        <v>0</v>
      </c>
      <c r="M1518" s="19">
        <v>0</v>
      </c>
      <c r="N1518" s="19">
        <v>1</v>
      </c>
      <c r="O1518" s="19">
        <v>0</v>
      </c>
      <c r="P1518" s="19">
        <v>0</v>
      </c>
      <c r="Q1518" s="19">
        <f t="shared" si="138"/>
        <v>0</v>
      </c>
      <c r="R1518" s="3">
        <f t="shared" si="139"/>
        <v>2.0652243256245835</v>
      </c>
      <c r="S1518" s="3">
        <f t="shared" si="140"/>
        <v>0.1118421052631579</v>
      </c>
      <c r="T1518" s="9">
        <f t="shared" si="141"/>
        <v>0</v>
      </c>
      <c r="U1518" s="9">
        <f t="shared" si="142"/>
        <v>5</v>
      </c>
      <c r="V1518" s="9">
        <f t="shared" si="143"/>
        <v>3</v>
      </c>
    </row>
    <row r="1519" spans="1:22" x14ac:dyDescent="0.25">
      <c r="A1519" t="s">
        <v>513</v>
      </c>
      <c r="B1519" s="32" t="s">
        <v>299</v>
      </c>
      <c r="C1519" t="s">
        <v>202</v>
      </c>
      <c r="D1519" t="s">
        <v>109</v>
      </c>
      <c r="E1519" s="9">
        <v>8</v>
      </c>
      <c r="F1519" s="9">
        <v>11</v>
      </c>
      <c r="G1519" s="9">
        <v>3</v>
      </c>
      <c r="H1519" s="9">
        <v>4</v>
      </c>
      <c r="I1519" s="9">
        <v>4</v>
      </c>
      <c r="J1519" s="9">
        <v>4</v>
      </c>
      <c r="K1519">
        <v>35</v>
      </c>
      <c r="L1519" s="9">
        <v>22.4</v>
      </c>
      <c r="M1519" s="19">
        <v>16</v>
      </c>
      <c r="N1519" s="19">
        <v>148</v>
      </c>
      <c r="O1519" s="19">
        <v>10</v>
      </c>
      <c r="P1519" s="19">
        <v>27</v>
      </c>
      <c r="Q1519" s="19">
        <f t="shared" si="138"/>
        <v>35</v>
      </c>
      <c r="R1519" s="3">
        <f t="shared" si="139"/>
        <v>40.263841963937942</v>
      </c>
      <c r="S1519" s="3">
        <f t="shared" si="140"/>
        <v>0.80153508771929816</v>
      </c>
      <c r="T1519" s="9">
        <f t="shared" si="141"/>
        <v>3</v>
      </c>
      <c r="U1519" s="9">
        <f t="shared" si="142"/>
        <v>148</v>
      </c>
      <c r="V1519" s="9">
        <f t="shared" si="143"/>
        <v>52</v>
      </c>
    </row>
    <row r="1520" spans="1:22" x14ac:dyDescent="0.25">
      <c r="A1520" t="s">
        <v>513</v>
      </c>
      <c r="B1520" s="32" t="s">
        <v>299</v>
      </c>
      <c r="C1520" t="s">
        <v>202</v>
      </c>
      <c r="D1520" t="s">
        <v>4746</v>
      </c>
      <c r="E1520" s="9">
        <v>13</v>
      </c>
      <c r="F1520" s="9">
        <v>20</v>
      </c>
      <c r="G1520" s="9">
        <v>14</v>
      </c>
      <c r="H1520" s="9">
        <v>16</v>
      </c>
      <c r="I1520" s="9">
        <v>17</v>
      </c>
      <c r="J1520" s="9">
        <v>22</v>
      </c>
      <c r="K1520">
        <v>89.6</v>
      </c>
      <c r="L1520" s="9">
        <v>62.999999999999993</v>
      </c>
      <c r="M1520" s="19">
        <v>41</v>
      </c>
      <c r="N1520" s="19">
        <v>28</v>
      </c>
      <c r="O1520" s="19">
        <v>31</v>
      </c>
      <c r="P1520" s="19">
        <v>7</v>
      </c>
      <c r="Q1520" s="19">
        <f t="shared" si="138"/>
        <v>89.6</v>
      </c>
      <c r="R1520" s="3">
        <f t="shared" si="139"/>
        <v>24.064207042951995</v>
      </c>
      <c r="S1520" s="3">
        <f t="shared" si="140"/>
        <v>0.99122807017543879</v>
      </c>
      <c r="T1520" s="9">
        <f t="shared" si="141"/>
        <v>7</v>
      </c>
      <c r="U1520" s="9">
        <f t="shared" si="142"/>
        <v>89.6</v>
      </c>
      <c r="V1520" s="9">
        <f t="shared" si="143"/>
        <v>31</v>
      </c>
    </row>
    <row r="1521" spans="1:22" x14ac:dyDescent="0.25">
      <c r="A1521" t="s">
        <v>3672</v>
      </c>
      <c r="B1521" s="32" t="s">
        <v>1820</v>
      </c>
      <c r="C1521" t="s">
        <v>202</v>
      </c>
      <c r="D1521" t="s">
        <v>861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>
        <v>0</v>
      </c>
      <c r="L1521" s="9">
        <v>0</v>
      </c>
      <c r="M1521" s="19">
        <v>0</v>
      </c>
      <c r="N1521" s="19">
        <v>1</v>
      </c>
      <c r="O1521" s="19">
        <v>0</v>
      </c>
      <c r="P1521" s="19">
        <v>0</v>
      </c>
      <c r="Q1521" s="19">
        <f t="shared" si="138"/>
        <v>0</v>
      </c>
      <c r="R1521" s="3">
        <f t="shared" si="139"/>
        <v>0.28867513459481287</v>
      </c>
      <c r="S1521" s="3">
        <f t="shared" si="140"/>
        <v>3.2894736842105261E-2</v>
      </c>
      <c r="T1521" s="9">
        <f t="shared" si="141"/>
        <v>0</v>
      </c>
      <c r="U1521" s="9">
        <f t="shared" si="142"/>
        <v>1</v>
      </c>
      <c r="V1521" s="9">
        <f t="shared" si="143"/>
        <v>0</v>
      </c>
    </row>
    <row r="1522" spans="1:22" x14ac:dyDescent="0.25">
      <c r="A1522" t="s">
        <v>3672</v>
      </c>
      <c r="B1522" s="32" t="s">
        <v>1820</v>
      </c>
      <c r="C1522" t="s">
        <v>202</v>
      </c>
      <c r="D1522" t="s">
        <v>5604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</v>
      </c>
      <c r="K1522">
        <v>0</v>
      </c>
      <c r="L1522" s="9">
        <v>0</v>
      </c>
      <c r="M1522" s="19">
        <v>0</v>
      </c>
      <c r="N1522" s="19">
        <v>0</v>
      </c>
      <c r="O1522" s="19">
        <v>0</v>
      </c>
      <c r="P1522" s="19">
        <v>1</v>
      </c>
      <c r="Q1522" s="19">
        <f t="shared" si="138"/>
        <v>0</v>
      </c>
      <c r="R1522" s="3">
        <f t="shared" si="139"/>
        <v>0.28867513459481287</v>
      </c>
      <c r="S1522" s="3">
        <f t="shared" si="140"/>
        <v>3.2894736842105261E-2</v>
      </c>
      <c r="T1522" s="9">
        <f t="shared" si="141"/>
        <v>0</v>
      </c>
      <c r="U1522" s="9">
        <f t="shared" si="142"/>
        <v>1</v>
      </c>
      <c r="V1522" s="9">
        <f t="shared" si="143"/>
        <v>0</v>
      </c>
    </row>
    <row r="1523" spans="1:22" x14ac:dyDescent="0.25">
      <c r="A1523" t="s">
        <v>3672</v>
      </c>
      <c r="B1523" s="32" t="s">
        <v>1820</v>
      </c>
      <c r="C1523" t="s">
        <v>202</v>
      </c>
      <c r="D1523" t="s">
        <v>113</v>
      </c>
      <c r="E1523" s="9">
        <v>5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>
        <v>0</v>
      </c>
      <c r="L1523" s="9">
        <v>0</v>
      </c>
      <c r="M1523" s="19">
        <v>0</v>
      </c>
      <c r="N1523" s="19">
        <v>5</v>
      </c>
      <c r="O1523" s="19">
        <v>0</v>
      </c>
      <c r="P1523" s="19">
        <v>0</v>
      </c>
      <c r="Q1523" s="19">
        <f t="shared" si="138"/>
        <v>0</v>
      </c>
      <c r="R1523" s="3">
        <f t="shared" si="139"/>
        <v>1.9462473604038073</v>
      </c>
      <c r="S1523" s="3">
        <f t="shared" si="140"/>
        <v>0.16447368421052633</v>
      </c>
      <c r="T1523" s="9">
        <f t="shared" si="141"/>
        <v>0</v>
      </c>
      <c r="U1523" s="9">
        <f t="shared" si="142"/>
        <v>5</v>
      </c>
      <c r="V1523" s="9">
        <f t="shared" si="143"/>
        <v>3</v>
      </c>
    </row>
    <row r="1524" spans="1:22" x14ac:dyDescent="0.25">
      <c r="A1524" t="s">
        <v>3672</v>
      </c>
      <c r="B1524" s="32" t="s">
        <v>1820</v>
      </c>
      <c r="C1524" t="s">
        <v>202</v>
      </c>
      <c r="D1524" t="s">
        <v>106</v>
      </c>
      <c r="E1524" s="9">
        <v>18</v>
      </c>
      <c r="F1524" s="9">
        <v>12</v>
      </c>
      <c r="G1524" s="9">
        <v>0</v>
      </c>
      <c r="H1524" s="9">
        <v>0</v>
      </c>
      <c r="I1524" s="9">
        <v>0</v>
      </c>
      <c r="J1524" s="9">
        <v>0</v>
      </c>
      <c r="K1524">
        <v>0</v>
      </c>
      <c r="L1524" s="9">
        <v>0</v>
      </c>
      <c r="M1524" s="19">
        <v>0</v>
      </c>
      <c r="N1524" s="19">
        <v>3</v>
      </c>
      <c r="O1524" s="19">
        <v>0</v>
      </c>
      <c r="P1524" s="19">
        <v>0</v>
      </c>
      <c r="Q1524" s="19">
        <f t="shared" si="138"/>
        <v>0</v>
      </c>
      <c r="R1524" s="3">
        <f t="shared" si="139"/>
        <v>5.9256760258755596</v>
      </c>
      <c r="S1524" s="3">
        <f t="shared" si="140"/>
        <v>0.36184210526315791</v>
      </c>
      <c r="T1524" s="9">
        <f t="shared" si="141"/>
        <v>0</v>
      </c>
      <c r="U1524" s="9">
        <f t="shared" si="142"/>
        <v>18</v>
      </c>
      <c r="V1524" s="9">
        <f t="shared" si="143"/>
        <v>8</v>
      </c>
    </row>
    <row r="1525" spans="1:22" x14ac:dyDescent="0.25">
      <c r="A1525" t="s">
        <v>3672</v>
      </c>
      <c r="B1525" s="32" t="s">
        <v>1820</v>
      </c>
      <c r="C1525" t="s">
        <v>202</v>
      </c>
      <c r="D1525" t="s">
        <v>108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0</v>
      </c>
      <c r="K1525">
        <v>0</v>
      </c>
      <c r="L1525" s="9">
        <v>0</v>
      </c>
      <c r="M1525" s="19">
        <v>0</v>
      </c>
      <c r="N1525" s="19">
        <v>0</v>
      </c>
      <c r="O1525" s="19">
        <v>0</v>
      </c>
      <c r="P1525" s="19">
        <v>1</v>
      </c>
      <c r="Q1525" s="19">
        <f t="shared" si="138"/>
        <v>0</v>
      </c>
      <c r="R1525" s="3">
        <f t="shared" si="139"/>
        <v>0.28867513459481287</v>
      </c>
      <c r="S1525" s="3">
        <f t="shared" si="140"/>
        <v>3.2894736842105261E-2</v>
      </c>
      <c r="T1525" s="9">
        <f t="shared" si="141"/>
        <v>0</v>
      </c>
      <c r="U1525" s="9">
        <f t="shared" si="142"/>
        <v>1</v>
      </c>
      <c r="V1525" s="9">
        <f t="shared" si="143"/>
        <v>0</v>
      </c>
    </row>
    <row r="1526" spans="1:22" x14ac:dyDescent="0.25">
      <c r="A1526" t="s">
        <v>3672</v>
      </c>
      <c r="B1526" s="32" t="s">
        <v>1820</v>
      </c>
      <c r="C1526" t="s">
        <v>202</v>
      </c>
      <c r="D1526" t="s">
        <v>109</v>
      </c>
      <c r="E1526" s="9">
        <v>1</v>
      </c>
      <c r="F1526" s="9">
        <v>0</v>
      </c>
      <c r="G1526" s="9">
        <v>0</v>
      </c>
      <c r="H1526" s="9">
        <v>0</v>
      </c>
      <c r="I1526" s="9">
        <v>0</v>
      </c>
      <c r="J1526" s="9">
        <v>0</v>
      </c>
      <c r="K1526">
        <v>1.4</v>
      </c>
      <c r="L1526" s="9">
        <v>0</v>
      </c>
      <c r="M1526" s="19">
        <v>0</v>
      </c>
      <c r="N1526" s="19">
        <v>4</v>
      </c>
      <c r="O1526" s="19">
        <v>0</v>
      </c>
      <c r="P1526" s="19">
        <v>0</v>
      </c>
      <c r="Q1526" s="19">
        <f t="shared" si="138"/>
        <v>1.4</v>
      </c>
      <c r="R1526" s="3">
        <f t="shared" si="139"/>
        <v>1.1888369666751339</v>
      </c>
      <c r="S1526" s="3">
        <f t="shared" si="140"/>
        <v>7.0175438596491224E-2</v>
      </c>
      <c r="T1526" s="9">
        <f t="shared" si="141"/>
        <v>0</v>
      </c>
      <c r="U1526" s="9">
        <f t="shared" si="142"/>
        <v>4</v>
      </c>
      <c r="V1526" s="9">
        <f t="shared" si="143"/>
        <v>2</v>
      </c>
    </row>
    <row r="1527" spans="1:22" x14ac:dyDescent="0.25">
      <c r="A1527" t="s">
        <v>3672</v>
      </c>
      <c r="B1527" s="32" t="s">
        <v>1820</v>
      </c>
      <c r="C1527" t="s">
        <v>202</v>
      </c>
      <c r="D1527" t="s">
        <v>4746</v>
      </c>
      <c r="E1527" s="9">
        <v>20</v>
      </c>
      <c r="F1527" s="9">
        <v>32</v>
      </c>
      <c r="G1527" s="9">
        <v>21</v>
      </c>
      <c r="H1527" s="9">
        <v>0</v>
      </c>
      <c r="I1527" s="9">
        <v>0</v>
      </c>
      <c r="J1527" s="9">
        <v>0</v>
      </c>
      <c r="K1527">
        <v>0</v>
      </c>
      <c r="L1527" s="9">
        <v>0</v>
      </c>
      <c r="M1527" s="19">
        <v>0</v>
      </c>
      <c r="N1527" s="19">
        <v>4</v>
      </c>
      <c r="O1527" s="19">
        <v>0</v>
      </c>
      <c r="P1527" s="19">
        <v>0</v>
      </c>
      <c r="Q1527" s="19">
        <f t="shared" si="138"/>
        <v>0</v>
      </c>
      <c r="R1527" s="3">
        <f t="shared" si="139"/>
        <v>11.228683508467649</v>
      </c>
      <c r="S1527" s="3">
        <f t="shared" si="140"/>
        <v>0.63322368421052633</v>
      </c>
      <c r="T1527" s="9">
        <f t="shared" si="141"/>
        <v>0</v>
      </c>
      <c r="U1527" s="9">
        <f t="shared" si="142"/>
        <v>32</v>
      </c>
      <c r="V1527" s="9">
        <f t="shared" si="143"/>
        <v>14</v>
      </c>
    </row>
    <row r="1528" spans="1:22" x14ac:dyDescent="0.25">
      <c r="A1528" t="s">
        <v>3675</v>
      </c>
      <c r="B1528" s="32" t="s">
        <v>1826</v>
      </c>
      <c r="C1528" t="s">
        <v>202</v>
      </c>
      <c r="D1528" t="s">
        <v>113</v>
      </c>
      <c r="E1528" s="9">
        <v>1</v>
      </c>
      <c r="F1528" s="9">
        <v>0</v>
      </c>
      <c r="G1528" s="9">
        <v>0</v>
      </c>
      <c r="H1528" s="9">
        <v>0</v>
      </c>
      <c r="I1528" s="9">
        <v>0</v>
      </c>
      <c r="J1528" s="9">
        <v>0</v>
      </c>
      <c r="K1528">
        <v>0</v>
      </c>
      <c r="L1528" s="9">
        <v>0</v>
      </c>
      <c r="M1528" s="19">
        <v>0</v>
      </c>
      <c r="N1528" s="19">
        <v>9</v>
      </c>
      <c r="O1528" s="19">
        <v>0</v>
      </c>
      <c r="P1528" s="19">
        <v>0</v>
      </c>
      <c r="Q1528" s="19">
        <f t="shared" si="138"/>
        <v>0</v>
      </c>
      <c r="R1528" s="3">
        <f t="shared" si="139"/>
        <v>2.5878504008094629</v>
      </c>
      <c r="S1528" s="3">
        <f t="shared" si="140"/>
        <v>0.16447368421052633</v>
      </c>
      <c r="T1528" s="9">
        <f t="shared" si="141"/>
        <v>0</v>
      </c>
      <c r="U1528" s="9">
        <f t="shared" si="142"/>
        <v>9</v>
      </c>
      <c r="V1528" s="9">
        <f t="shared" si="143"/>
        <v>3</v>
      </c>
    </row>
    <row r="1529" spans="1:22" x14ac:dyDescent="0.25">
      <c r="A1529" t="s">
        <v>3675</v>
      </c>
      <c r="B1529" s="32" t="s">
        <v>1826</v>
      </c>
      <c r="C1529" t="s">
        <v>202</v>
      </c>
      <c r="D1529" t="s">
        <v>106</v>
      </c>
      <c r="E1529" s="9">
        <v>8</v>
      </c>
      <c r="F1529" s="9">
        <v>0</v>
      </c>
      <c r="G1529" s="9">
        <v>0</v>
      </c>
      <c r="H1529" s="9">
        <v>0</v>
      </c>
      <c r="I1529" s="9">
        <v>0</v>
      </c>
      <c r="J1529" s="9">
        <v>0</v>
      </c>
      <c r="K1529">
        <v>0</v>
      </c>
      <c r="L1529" s="9">
        <v>0</v>
      </c>
      <c r="M1529" s="19">
        <v>0</v>
      </c>
      <c r="N1529" s="19">
        <v>11</v>
      </c>
      <c r="O1529" s="19">
        <v>0</v>
      </c>
      <c r="P1529" s="19">
        <v>0</v>
      </c>
      <c r="Q1529" s="19">
        <f t="shared" si="138"/>
        <v>0</v>
      </c>
      <c r="R1529" s="3">
        <f t="shared" si="139"/>
        <v>3.7527767497325675</v>
      </c>
      <c r="S1529" s="3">
        <f t="shared" si="140"/>
        <v>0.3125</v>
      </c>
      <c r="T1529" s="9">
        <f t="shared" si="141"/>
        <v>0</v>
      </c>
      <c r="U1529" s="9">
        <f t="shared" si="142"/>
        <v>11</v>
      </c>
      <c r="V1529" s="9">
        <f t="shared" si="143"/>
        <v>5</v>
      </c>
    </row>
    <row r="1530" spans="1:22" x14ac:dyDescent="0.25">
      <c r="A1530" t="s">
        <v>3675</v>
      </c>
      <c r="B1530" s="32" t="s">
        <v>1826</v>
      </c>
      <c r="C1530" t="s">
        <v>202</v>
      </c>
      <c r="D1530" t="s">
        <v>4746</v>
      </c>
      <c r="E1530" s="9">
        <v>12</v>
      </c>
      <c r="F1530" s="9">
        <v>0</v>
      </c>
      <c r="G1530" s="9">
        <v>1</v>
      </c>
      <c r="H1530" s="9">
        <v>0</v>
      </c>
      <c r="I1530" s="9">
        <v>0</v>
      </c>
      <c r="J1530" s="9">
        <v>0</v>
      </c>
      <c r="K1530">
        <v>0</v>
      </c>
      <c r="L1530" s="9">
        <v>0</v>
      </c>
      <c r="M1530" s="19">
        <v>0</v>
      </c>
      <c r="N1530" s="19">
        <v>12</v>
      </c>
      <c r="O1530" s="19">
        <v>0</v>
      </c>
      <c r="P1530" s="19">
        <v>0</v>
      </c>
      <c r="Q1530" s="19">
        <f t="shared" si="138"/>
        <v>0</v>
      </c>
      <c r="R1530" s="3">
        <f t="shared" si="139"/>
        <v>4.640892025018335</v>
      </c>
      <c r="S1530" s="3">
        <f t="shared" si="140"/>
        <v>0.27412280701754388</v>
      </c>
      <c r="T1530" s="9">
        <f t="shared" si="141"/>
        <v>0</v>
      </c>
      <c r="U1530" s="9">
        <f t="shared" si="142"/>
        <v>12</v>
      </c>
      <c r="V1530" s="9">
        <f t="shared" si="143"/>
        <v>6</v>
      </c>
    </row>
    <row r="1531" spans="1:22" x14ac:dyDescent="0.25">
      <c r="A1531" t="s">
        <v>3024</v>
      </c>
      <c r="B1531" s="32" t="s">
        <v>1945</v>
      </c>
      <c r="C1531" t="s">
        <v>202</v>
      </c>
      <c r="D1531" t="s">
        <v>113</v>
      </c>
      <c r="E1531" s="9">
        <v>3</v>
      </c>
      <c r="F1531" s="9">
        <v>3</v>
      </c>
      <c r="G1531" s="9">
        <v>2</v>
      </c>
      <c r="H1531" s="9">
        <v>6</v>
      </c>
      <c r="I1531" s="9">
        <v>1</v>
      </c>
      <c r="J1531" s="9">
        <v>1</v>
      </c>
      <c r="K1531">
        <v>28</v>
      </c>
      <c r="L1531" s="9">
        <v>1.4</v>
      </c>
      <c r="M1531" s="19">
        <v>5</v>
      </c>
      <c r="N1531" s="19">
        <v>2</v>
      </c>
      <c r="O1531" s="19">
        <v>5</v>
      </c>
      <c r="P1531" s="19">
        <v>10</v>
      </c>
      <c r="Q1531" s="19">
        <f t="shared" si="138"/>
        <v>28</v>
      </c>
      <c r="R1531" s="3">
        <f t="shared" si="139"/>
        <v>7.516023287657247</v>
      </c>
      <c r="S1531" s="3">
        <f t="shared" si="140"/>
        <v>0.18475877192982459</v>
      </c>
      <c r="T1531" s="9">
        <f t="shared" si="141"/>
        <v>1</v>
      </c>
      <c r="U1531" s="9">
        <f t="shared" si="142"/>
        <v>28</v>
      </c>
      <c r="V1531" s="9">
        <f t="shared" si="143"/>
        <v>10</v>
      </c>
    </row>
    <row r="1532" spans="1:22" x14ac:dyDescent="0.25">
      <c r="A1532" t="s">
        <v>3832</v>
      </c>
      <c r="B1532" s="32" t="s">
        <v>2146</v>
      </c>
      <c r="C1532" t="s">
        <v>202</v>
      </c>
      <c r="D1532" t="s">
        <v>109</v>
      </c>
      <c r="E1532" s="9">
        <v>0</v>
      </c>
      <c r="F1532" s="9">
        <v>0</v>
      </c>
      <c r="G1532" s="9">
        <v>0</v>
      </c>
      <c r="H1532" s="9">
        <v>0</v>
      </c>
      <c r="I1532" s="9">
        <v>2</v>
      </c>
      <c r="J1532" s="9">
        <v>1</v>
      </c>
      <c r="K1532">
        <v>1.4</v>
      </c>
      <c r="L1532" s="9">
        <v>0</v>
      </c>
      <c r="M1532" s="19">
        <v>0</v>
      </c>
      <c r="N1532" s="19">
        <v>0</v>
      </c>
      <c r="O1532" s="19">
        <v>0</v>
      </c>
      <c r="P1532" s="19">
        <v>0</v>
      </c>
      <c r="Q1532" s="19">
        <f t="shared" si="138"/>
        <v>1.4</v>
      </c>
      <c r="R1532" s="3">
        <f t="shared" si="139"/>
        <v>0.69718046878882522</v>
      </c>
      <c r="S1532" s="3">
        <f t="shared" si="140"/>
        <v>4.8245614035087724E-2</v>
      </c>
      <c r="T1532" s="9">
        <f t="shared" si="141"/>
        <v>0</v>
      </c>
      <c r="U1532" s="9">
        <f t="shared" si="142"/>
        <v>2</v>
      </c>
      <c r="V1532" s="9">
        <f t="shared" si="143"/>
        <v>1</v>
      </c>
    </row>
    <row r="1533" spans="1:22" x14ac:dyDescent="0.25">
      <c r="A1533" t="s">
        <v>3097</v>
      </c>
      <c r="B1533" s="32" t="s">
        <v>2024</v>
      </c>
      <c r="C1533" t="s">
        <v>202</v>
      </c>
      <c r="D1533" t="s">
        <v>113</v>
      </c>
      <c r="E1533" s="9">
        <v>1</v>
      </c>
      <c r="F1533" s="9">
        <v>3</v>
      </c>
      <c r="G1533" s="9">
        <v>0</v>
      </c>
      <c r="H1533" s="9">
        <v>2</v>
      </c>
      <c r="I1533" s="9">
        <v>2</v>
      </c>
      <c r="J1533" s="9">
        <v>4</v>
      </c>
      <c r="K1533">
        <v>9.7999999999999989</v>
      </c>
      <c r="L1533" s="9">
        <v>2.8</v>
      </c>
      <c r="M1533" s="19">
        <v>3</v>
      </c>
      <c r="N1533" s="19">
        <v>0</v>
      </c>
      <c r="O1533" s="19">
        <v>3</v>
      </c>
      <c r="P1533" s="19">
        <v>2</v>
      </c>
      <c r="Q1533" s="19">
        <f t="shared" si="138"/>
        <v>9.7999999999999989</v>
      </c>
      <c r="R1533" s="3">
        <f t="shared" si="139"/>
        <v>2.5462390565956947</v>
      </c>
      <c r="S1533" s="3">
        <f t="shared" si="140"/>
        <v>0.10723684210526314</v>
      </c>
      <c r="T1533" s="9">
        <f t="shared" si="141"/>
        <v>0</v>
      </c>
      <c r="U1533" s="9">
        <f t="shared" si="142"/>
        <v>9.7999999999999989</v>
      </c>
      <c r="V1533" s="9">
        <f t="shared" si="143"/>
        <v>3</v>
      </c>
    </row>
    <row r="1534" spans="1:22" x14ac:dyDescent="0.25">
      <c r="A1534" t="s">
        <v>2860</v>
      </c>
      <c r="B1534" s="32" t="s">
        <v>1933</v>
      </c>
      <c r="C1534" t="s">
        <v>202</v>
      </c>
      <c r="D1534" t="s">
        <v>119</v>
      </c>
      <c r="E1534" s="9">
        <v>0</v>
      </c>
      <c r="F1534" s="9">
        <v>0</v>
      </c>
      <c r="G1534" s="9">
        <v>0</v>
      </c>
      <c r="H1534" s="9">
        <v>0</v>
      </c>
      <c r="I1534" s="9">
        <v>0</v>
      </c>
      <c r="J1534" s="9">
        <v>0</v>
      </c>
      <c r="K1534">
        <v>0</v>
      </c>
      <c r="L1534" s="9">
        <v>1.4</v>
      </c>
      <c r="M1534" s="19">
        <v>0</v>
      </c>
      <c r="N1534" s="19">
        <v>0</v>
      </c>
      <c r="O1534" s="19">
        <v>0</v>
      </c>
      <c r="P1534" s="19">
        <v>0</v>
      </c>
      <c r="Q1534" s="19">
        <f t="shared" si="138"/>
        <v>0</v>
      </c>
      <c r="R1534" s="3">
        <f t="shared" si="139"/>
        <v>0.404145188432738</v>
      </c>
      <c r="S1534" s="3">
        <f t="shared" si="140"/>
        <v>4.6052631578947366E-2</v>
      </c>
      <c r="T1534" s="9">
        <f t="shared" si="141"/>
        <v>0</v>
      </c>
      <c r="U1534" s="9">
        <f t="shared" si="142"/>
        <v>1.4</v>
      </c>
      <c r="V1534" s="9">
        <f t="shared" si="143"/>
        <v>1</v>
      </c>
    </row>
    <row r="1535" spans="1:22" x14ac:dyDescent="0.25">
      <c r="A1535" t="s">
        <v>2860</v>
      </c>
      <c r="B1535" s="32" t="s">
        <v>1933</v>
      </c>
      <c r="C1535" t="s">
        <v>202</v>
      </c>
      <c r="D1535" t="s">
        <v>106</v>
      </c>
      <c r="E1535" s="9">
        <v>4</v>
      </c>
      <c r="F1535" s="9">
        <v>4</v>
      </c>
      <c r="G1535" s="9">
        <v>6</v>
      </c>
      <c r="H1535" s="9">
        <v>5</v>
      </c>
      <c r="I1535" s="9">
        <v>11</v>
      </c>
      <c r="J1535" s="9">
        <v>11</v>
      </c>
      <c r="K1535">
        <v>32.199999999999996</v>
      </c>
      <c r="L1535" s="9">
        <v>1.4</v>
      </c>
      <c r="M1535" s="19">
        <v>10</v>
      </c>
      <c r="N1535" s="19">
        <v>4</v>
      </c>
      <c r="O1535" s="19">
        <v>6</v>
      </c>
      <c r="P1535" s="19">
        <v>8</v>
      </c>
      <c r="Q1535" s="19">
        <f t="shared" si="138"/>
        <v>32.199999999999996</v>
      </c>
      <c r="R1535" s="3">
        <f t="shared" si="139"/>
        <v>8.0485458878663856</v>
      </c>
      <c r="S1535" s="3">
        <f t="shared" si="140"/>
        <v>0.28125</v>
      </c>
      <c r="T1535" s="9">
        <f t="shared" si="141"/>
        <v>1.4</v>
      </c>
      <c r="U1535" s="9">
        <f t="shared" si="142"/>
        <v>32.199999999999996</v>
      </c>
      <c r="V1535" s="9">
        <f t="shared" si="143"/>
        <v>10</v>
      </c>
    </row>
    <row r="1536" spans="1:22" x14ac:dyDescent="0.25">
      <c r="A1536" t="s">
        <v>2817</v>
      </c>
      <c r="B1536" s="32" t="s">
        <v>2054</v>
      </c>
      <c r="C1536" t="s">
        <v>202</v>
      </c>
      <c r="D1536" t="s">
        <v>109</v>
      </c>
      <c r="E1536" s="9">
        <v>0</v>
      </c>
      <c r="F1536" s="9">
        <v>0</v>
      </c>
      <c r="G1536" s="9">
        <v>0</v>
      </c>
      <c r="H1536" s="9">
        <v>0</v>
      </c>
      <c r="I1536" s="9">
        <v>1</v>
      </c>
      <c r="J1536" s="9">
        <v>2</v>
      </c>
      <c r="K1536">
        <v>0</v>
      </c>
      <c r="L1536" s="9">
        <v>0</v>
      </c>
      <c r="M1536" s="19">
        <v>3</v>
      </c>
      <c r="N1536" s="19">
        <v>0</v>
      </c>
      <c r="O1536" s="19">
        <v>0</v>
      </c>
      <c r="P1536" s="19">
        <v>1</v>
      </c>
      <c r="Q1536" s="19">
        <f t="shared" si="138"/>
        <v>0</v>
      </c>
      <c r="R1536" s="3">
        <f t="shared" si="139"/>
        <v>0.99620491989562199</v>
      </c>
      <c r="S1536" s="3">
        <f t="shared" si="140"/>
        <v>5.7565789473684216E-2</v>
      </c>
      <c r="T1536" s="9">
        <f t="shared" si="141"/>
        <v>0</v>
      </c>
      <c r="U1536" s="9">
        <f t="shared" si="142"/>
        <v>3</v>
      </c>
      <c r="V1536" s="9">
        <f t="shared" si="143"/>
        <v>1</v>
      </c>
    </row>
    <row r="1537" spans="1:22" x14ac:dyDescent="0.25">
      <c r="A1537" t="s">
        <v>3823</v>
      </c>
      <c r="B1537" s="32" t="s">
        <v>1985</v>
      </c>
      <c r="C1537" t="s">
        <v>202</v>
      </c>
      <c r="D1537" t="s">
        <v>5604</v>
      </c>
      <c r="E1537" s="9">
        <v>0</v>
      </c>
      <c r="F1537" s="9">
        <v>0</v>
      </c>
      <c r="G1537" s="9">
        <v>0</v>
      </c>
      <c r="H1537" s="9">
        <v>0</v>
      </c>
      <c r="I1537" s="9">
        <v>0</v>
      </c>
      <c r="J1537" s="9">
        <v>0</v>
      </c>
      <c r="K1537">
        <v>0</v>
      </c>
      <c r="L1537" s="9">
        <v>0</v>
      </c>
      <c r="M1537" s="19">
        <v>0</v>
      </c>
      <c r="N1537" s="19">
        <v>0</v>
      </c>
      <c r="O1537" s="19">
        <v>0</v>
      </c>
      <c r="P1537" s="19">
        <v>2</v>
      </c>
      <c r="Q1537" s="19">
        <f t="shared" si="138"/>
        <v>0</v>
      </c>
      <c r="R1537" s="3">
        <f t="shared" si="139"/>
        <v>0.57735026918962573</v>
      </c>
      <c r="S1537" s="3">
        <f t="shared" si="140"/>
        <v>6.5789473684210523E-2</v>
      </c>
      <c r="T1537" s="9">
        <f t="shared" si="141"/>
        <v>0</v>
      </c>
      <c r="U1537" s="9">
        <f t="shared" si="142"/>
        <v>2</v>
      </c>
      <c r="V1537" s="9">
        <f t="shared" si="143"/>
        <v>1</v>
      </c>
    </row>
    <row r="1538" spans="1:22" x14ac:dyDescent="0.25">
      <c r="A1538" t="s">
        <v>3823</v>
      </c>
      <c r="B1538" s="32" t="s">
        <v>1985</v>
      </c>
      <c r="C1538" t="s">
        <v>202</v>
      </c>
      <c r="D1538" t="s">
        <v>113</v>
      </c>
      <c r="E1538" s="9">
        <v>0</v>
      </c>
      <c r="F1538" s="9">
        <v>2</v>
      </c>
      <c r="G1538" s="9">
        <v>2</v>
      </c>
      <c r="H1538" s="9">
        <v>1</v>
      </c>
      <c r="I1538" s="9">
        <v>1</v>
      </c>
      <c r="J1538" s="9">
        <v>4</v>
      </c>
      <c r="K1538">
        <v>7</v>
      </c>
      <c r="L1538" s="9">
        <v>1.4</v>
      </c>
      <c r="M1538" s="19">
        <v>4</v>
      </c>
      <c r="N1538" s="19">
        <v>0</v>
      </c>
      <c r="O1538" s="19">
        <v>0</v>
      </c>
      <c r="P1538" s="19">
        <v>3</v>
      </c>
      <c r="Q1538" s="19">
        <f t="shared" ref="Q1538:Q1601" si="144">IFERROR(AVERAGEIF(K1538:K1538,"&lt;&gt;0"),0)</f>
        <v>7</v>
      </c>
      <c r="R1538" s="3">
        <f t="shared" ref="R1538:R1601" si="145">_xlfn.STDEV.S(E1538:P1538)</f>
        <v>2.0932069060451601</v>
      </c>
      <c r="S1538" s="3">
        <f t="shared" ref="S1538:S1601" si="146">IFERROR(AVERAGEIF(E1538:P1538,"&lt;&gt;0")/30.4,0)</f>
        <v>9.2836257309941522E-2</v>
      </c>
      <c r="T1538" s="9">
        <f t="shared" ref="T1538:T1601" si="147">MIN(E1538:P1538)</f>
        <v>0</v>
      </c>
      <c r="U1538" s="9">
        <f t="shared" ref="U1538:U1601" si="148">MAX(E1538:P1538)</f>
        <v>7</v>
      </c>
      <c r="V1538" s="9">
        <f t="shared" ref="V1538:V1601" si="149">MROUND(ROUND(_xlfn.NORM.S.INV($Y$1)*R1538*1,1),1)</f>
        <v>3</v>
      </c>
    </row>
    <row r="1539" spans="1:22" x14ac:dyDescent="0.25">
      <c r="A1539" t="s">
        <v>3823</v>
      </c>
      <c r="B1539" s="32" t="s">
        <v>1985</v>
      </c>
      <c r="C1539" t="s">
        <v>202</v>
      </c>
      <c r="D1539" t="s">
        <v>106</v>
      </c>
      <c r="E1539" s="9">
        <v>0</v>
      </c>
      <c r="F1539" s="9">
        <v>2</v>
      </c>
      <c r="G1539" s="9">
        <v>2</v>
      </c>
      <c r="H1539" s="9">
        <v>1</v>
      </c>
      <c r="I1539" s="9">
        <v>0</v>
      </c>
      <c r="J1539" s="9">
        <v>1</v>
      </c>
      <c r="K1539">
        <v>1.4</v>
      </c>
      <c r="L1539" s="9">
        <v>0</v>
      </c>
      <c r="M1539" s="19">
        <v>1</v>
      </c>
      <c r="N1539" s="19">
        <v>1</v>
      </c>
      <c r="O1539" s="19">
        <v>0</v>
      </c>
      <c r="P1539" s="19">
        <v>0</v>
      </c>
      <c r="Q1539" s="19">
        <f t="shared" si="144"/>
        <v>1.4</v>
      </c>
      <c r="R1539" s="3">
        <f t="shared" si="145"/>
        <v>0.77440103931811033</v>
      </c>
      <c r="S1539" s="3">
        <f t="shared" si="146"/>
        <v>4.4172932330827072E-2</v>
      </c>
      <c r="T1539" s="9">
        <f t="shared" si="147"/>
        <v>0</v>
      </c>
      <c r="U1539" s="9">
        <f t="shared" si="148"/>
        <v>2</v>
      </c>
      <c r="V1539" s="9">
        <f t="shared" si="149"/>
        <v>1</v>
      </c>
    </row>
    <row r="1540" spans="1:22" x14ac:dyDescent="0.25">
      <c r="A1540" t="s">
        <v>3823</v>
      </c>
      <c r="B1540" s="32" t="s">
        <v>1985</v>
      </c>
      <c r="C1540" t="s">
        <v>202</v>
      </c>
      <c r="D1540" t="s">
        <v>109</v>
      </c>
      <c r="E1540" s="9">
        <v>0</v>
      </c>
      <c r="F1540" s="9">
        <v>1</v>
      </c>
      <c r="G1540" s="9">
        <v>2</v>
      </c>
      <c r="H1540" s="9">
        <v>2</v>
      </c>
      <c r="I1540" s="9">
        <v>0</v>
      </c>
      <c r="J1540" s="9">
        <v>0</v>
      </c>
      <c r="K1540">
        <v>1.4</v>
      </c>
      <c r="L1540" s="9">
        <v>2.8</v>
      </c>
      <c r="M1540" s="19">
        <v>1</v>
      </c>
      <c r="N1540" s="19">
        <v>1</v>
      </c>
      <c r="O1540" s="19">
        <v>0</v>
      </c>
      <c r="P1540" s="19">
        <v>0</v>
      </c>
      <c r="Q1540" s="19">
        <f t="shared" si="144"/>
        <v>1.4</v>
      </c>
      <c r="R1540" s="3">
        <f t="shared" si="145"/>
        <v>0.96984847301321275</v>
      </c>
      <c r="S1540" s="3">
        <f t="shared" si="146"/>
        <v>5.2631578947368418E-2</v>
      </c>
      <c r="T1540" s="9">
        <f t="shared" si="147"/>
        <v>0</v>
      </c>
      <c r="U1540" s="9">
        <f t="shared" si="148"/>
        <v>2.8</v>
      </c>
      <c r="V1540" s="9">
        <f t="shared" si="149"/>
        <v>1</v>
      </c>
    </row>
    <row r="1541" spans="1:22" x14ac:dyDescent="0.25">
      <c r="A1541" t="s">
        <v>3823</v>
      </c>
      <c r="B1541" s="32" t="s">
        <v>1985</v>
      </c>
      <c r="C1541" t="s">
        <v>202</v>
      </c>
      <c r="D1541" t="s">
        <v>4746</v>
      </c>
      <c r="E1541" s="9">
        <v>1</v>
      </c>
      <c r="F1541" s="9">
        <v>4</v>
      </c>
      <c r="G1541" s="9">
        <v>5</v>
      </c>
      <c r="H1541" s="9">
        <v>2</v>
      </c>
      <c r="I1541" s="9">
        <v>0</v>
      </c>
      <c r="J1541" s="9">
        <v>0</v>
      </c>
      <c r="K1541">
        <v>1.4</v>
      </c>
      <c r="L1541" s="9">
        <v>2.8</v>
      </c>
      <c r="M1541" s="19">
        <v>2</v>
      </c>
      <c r="N1541" s="19">
        <v>5</v>
      </c>
      <c r="O1541" s="19">
        <v>0</v>
      </c>
      <c r="P1541" s="19">
        <v>1</v>
      </c>
      <c r="Q1541" s="19">
        <f t="shared" si="144"/>
        <v>1.4</v>
      </c>
      <c r="R1541" s="3">
        <f t="shared" si="145"/>
        <v>1.8339392937971892</v>
      </c>
      <c r="S1541" s="3">
        <f t="shared" si="146"/>
        <v>8.8450292397660821E-2</v>
      </c>
      <c r="T1541" s="9">
        <f t="shared" si="147"/>
        <v>0</v>
      </c>
      <c r="U1541" s="9">
        <f t="shared" si="148"/>
        <v>5</v>
      </c>
      <c r="V1541" s="9">
        <f t="shared" si="149"/>
        <v>2</v>
      </c>
    </row>
    <row r="1542" spans="1:22" x14ac:dyDescent="0.25">
      <c r="A1542" t="s">
        <v>3175</v>
      </c>
      <c r="B1542" s="32" t="s">
        <v>679</v>
      </c>
      <c r="C1542" t="s">
        <v>202</v>
      </c>
      <c r="D1542" t="s">
        <v>106</v>
      </c>
      <c r="E1542" s="9">
        <v>0</v>
      </c>
      <c r="F1542" s="9">
        <v>0</v>
      </c>
      <c r="G1542" s="9">
        <v>0</v>
      </c>
      <c r="H1542" s="9">
        <v>0</v>
      </c>
      <c r="I1542" s="9">
        <v>0</v>
      </c>
      <c r="J1542" s="9">
        <v>0</v>
      </c>
      <c r="K1542">
        <v>0</v>
      </c>
      <c r="L1542" s="9">
        <v>0</v>
      </c>
      <c r="M1542" s="19">
        <v>0</v>
      </c>
      <c r="N1542" s="19">
        <v>0</v>
      </c>
      <c r="O1542" s="19">
        <v>0</v>
      </c>
      <c r="P1542" s="19">
        <v>2</v>
      </c>
      <c r="Q1542" s="19">
        <f t="shared" si="144"/>
        <v>0</v>
      </c>
      <c r="R1542" s="3">
        <f t="shared" si="145"/>
        <v>0.57735026918962573</v>
      </c>
      <c r="S1542" s="3">
        <f t="shared" si="146"/>
        <v>6.5789473684210523E-2</v>
      </c>
      <c r="T1542" s="9">
        <f t="shared" si="147"/>
        <v>0</v>
      </c>
      <c r="U1542" s="9">
        <f t="shared" si="148"/>
        <v>2</v>
      </c>
      <c r="V1542" s="9">
        <f t="shared" si="149"/>
        <v>1</v>
      </c>
    </row>
    <row r="1543" spans="1:22" x14ac:dyDescent="0.25">
      <c r="A1543" t="s">
        <v>3176</v>
      </c>
      <c r="B1543" s="32" t="s">
        <v>681</v>
      </c>
      <c r="C1543" t="s">
        <v>202</v>
      </c>
      <c r="D1543" t="s">
        <v>106</v>
      </c>
      <c r="E1543" s="9">
        <v>0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>
        <v>0</v>
      </c>
      <c r="L1543" s="9">
        <v>0</v>
      </c>
      <c r="M1543" s="19">
        <v>0</v>
      </c>
      <c r="N1543" s="19">
        <v>0</v>
      </c>
      <c r="O1543" s="19">
        <v>3</v>
      </c>
      <c r="P1543" s="19">
        <v>6</v>
      </c>
      <c r="Q1543" s="19">
        <f t="shared" si="144"/>
        <v>0</v>
      </c>
      <c r="R1543" s="3">
        <f t="shared" si="145"/>
        <v>1.864744681524183</v>
      </c>
      <c r="S1543" s="3">
        <f t="shared" si="146"/>
        <v>0.1480263157894737</v>
      </c>
      <c r="T1543" s="9">
        <f t="shared" si="147"/>
        <v>0</v>
      </c>
      <c r="U1543" s="9">
        <f t="shared" si="148"/>
        <v>6</v>
      </c>
      <c r="V1543" s="9">
        <f t="shared" si="149"/>
        <v>2</v>
      </c>
    </row>
    <row r="1544" spans="1:22" x14ac:dyDescent="0.25">
      <c r="A1544" t="s">
        <v>482</v>
      </c>
      <c r="B1544" s="32" t="s">
        <v>359</v>
      </c>
      <c r="C1544" t="s">
        <v>202</v>
      </c>
      <c r="D1544" t="s">
        <v>861</v>
      </c>
      <c r="E1544" s="9">
        <v>0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>
        <v>0</v>
      </c>
      <c r="L1544" s="9">
        <v>0</v>
      </c>
      <c r="M1544" s="19">
        <v>0</v>
      </c>
      <c r="N1544" s="19">
        <v>0</v>
      </c>
      <c r="O1544" s="19">
        <v>0</v>
      </c>
      <c r="P1544" s="19">
        <v>1</v>
      </c>
      <c r="Q1544" s="19">
        <f t="shared" si="144"/>
        <v>0</v>
      </c>
      <c r="R1544" s="3">
        <f t="shared" si="145"/>
        <v>0.28867513459481287</v>
      </c>
      <c r="S1544" s="3">
        <f t="shared" si="146"/>
        <v>3.2894736842105261E-2</v>
      </c>
      <c r="T1544" s="9">
        <f t="shared" si="147"/>
        <v>0</v>
      </c>
      <c r="U1544" s="9">
        <f t="shared" si="148"/>
        <v>1</v>
      </c>
      <c r="V1544" s="9">
        <f t="shared" si="149"/>
        <v>0</v>
      </c>
    </row>
    <row r="1545" spans="1:22" x14ac:dyDescent="0.25">
      <c r="A1545" t="s">
        <v>482</v>
      </c>
      <c r="B1545" s="32" t="s">
        <v>359</v>
      </c>
      <c r="C1545" t="s">
        <v>202</v>
      </c>
      <c r="D1545" t="s">
        <v>15</v>
      </c>
      <c r="E1545" s="9">
        <v>0</v>
      </c>
      <c r="F1545" s="9">
        <v>0</v>
      </c>
      <c r="G1545" s="9">
        <v>0</v>
      </c>
      <c r="H1545" s="9">
        <v>0</v>
      </c>
      <c r="I1545" s="9">
        <v>30</v>
      </c>
      <c r="J1545" s="9">
        <v>0</v>
      </c>
      <c r="K1545">
        <v>0</v>
      </c>
      <c r="L1545" s="9">
        <v>84</v>
      </c>
      <c r="M1545" s="19">
        <v>0</v>
      </c>
      <c r="N1545" s="19">
        <v>0</v>
      </c>
      <c r="O1545" s="19">
        <v>0</v>
      </c>
      <c r="P1545" s="19">
        <v>0</v>
      </c>
      <c r="Q1545" s="19">
        <f t="shared" si="144"/>
        <v>0</v>
      </c>
      <c r="R1545" s="3">
        <f t="shared" si="145"/>
        <v>24.996363371862355</v>
      </c>
      <c r="S1545" s="3">
        <f t="shared" si="146"/>
        <v>1.875</v>
      </c>
      <c r="T1545" s="9">
        <f t="shared" si="147"/>
        <v>0</v>
      </c>
      <c r="U1545" s="9">
        <f t="shared" si="148"/>
        <v>84</v>
      </c>
      <c r="V1545" s="9">
        <f t="shared" si="149"/>
        <v>32</v>
      </c>
    </row>
    <row r="1546" spans="1:22" x14ac:dyDescent="0.25">
      <c r="A1546" t="s">
        <v>482</v>
      </c>
      <c r="B1546" s="32" t="s">
        <v>359</v>
      </c>
      <c r="C1546" t="s">
        <v>202</v>
      </c>
      <c r="D1546" t="s">
        <v>5604</v>
      </c>
      <c r="E1546" s="9">
        <v>0</v>
      </c>
      <c r="F1546" s="9">
        <v>0</v>
      </c>
      <c r="G1546" s="9">
        <v>0</v>
      </c>
      <c r="H1546" s="9">
        <v>0</v>
      </c>
      <c r="I1546" s="9">
        <v>0</v>
      </c>
      <c r="J1546" s="9">
        <v>0</v>
      </c>
      <c r="K1546">
        <v>0</v>
      </c>
      <c r="L1546" s="9">
        <v>0</v>
      </c>
      <c r="M1546" s="19">
        <v>0</v>
      </c>
      <c r="N1546" s="19">
        <v>0</v>
      </c>
      <c r="O1546" s="19">
        <v>16</v>
      </c>
      <c r="P1546" s="19">
        <v>144</v>
      </c>
      <c r="Q1546" s="19">
        <f t="shared" si="144"/>
        <v>0</v>
      </c>
      <c r="R1546" s="3">
        <f t="shared" si="145"/>
        <v>41.405606412951407</v>
      </c>
      <c r="S1546" s="3">
        <f t="shared" si="146"/>
        <v>2.6315789473684212</v>
      </c>
      <c r="T1546" s="9">
        <f t="shared" si="147"/>
        <v>0</v>
      </c>
      <c r="U1546" s="9">
        <f t="shared" si="148"/>
        <v>144</v>
      </c>
      <c r="V1546" s="9">
        <f t="shared" si="149"/>
        <v>53</v>
      </c>
    </row>
    <row r="1547" spans="1:22" x14ac:dyDescent="0.25">
      <c r="A1547" t="s">
        <v>482</v>
      </c>
      <c r="B1547" s="32" t="s">
        <v>359</v>
      </c>
      <c r="C1547" t="s">
        <v>202</v>
      </c>
      <c r="D1547" t="s">
        <v>113</v>
      </c>
      <c r="E1547" s="9">
        <v>31</v>
      </c>
      <c r="F1547" s="9">
        <v>65</v>
      </c>
      <c r="G1547" s="9">
        <v>30</v>
      </c>
      <c r="H1547" s="9">
        <v>25</v>
      </c>
      <c r="I1547" s="9">
        <v>27</v>
      </c>
      <c r="J1547" s="9">
        <v>31</v>
      </c>
      <c r="K1547">
        <v>110.6</v>
      </c>
      <c r="L1547" s="9">
        <v>25.2</v>
      </c>
      <c r="M1547" s="19">
        <v>20</v>
      </c>
      <c r="N1547" s="19">
        <v>14</v>
      </c>
      <c r="O1547" s="19">
        <v>28</v>
      </c>
      <c r="P1547" s="19">
        <v>57</v>
      </c>
      <c r="Q1547" s="19">
        <f t="shared" si="144"/>
        <v>110.6</v>
      </c>
      <c r="R1547" s="3">
        <f t="shared" si="145"/>
        <v>26.919965554482896</v>
      </c>
      <c r="S1547" s="3">
        <f t="shared" si="146"/>
        <v>1.2713815789473684</v>
      </c>
      <c r="T1547" s="9">
        <f t="shared" si="147"/>
        <v>14</v>
      </c>
      <c r="U1547" s="9">
        <f t="shared" si="148"/>
        <v>110.6</v>
      </c>
      <c r="V1547" s="9">
        <f t="shared" si="149"/>
        <v>35</v>
      </c>
    </row>
    <row r="1548" spans="1:22" x14ac:dyDescent="0.25">
      <c r="A1548" t="s">
        <v>482</v>
      </c>
      <c r="B1548" s="32" t="s">
        <v>359</v>
      </c>
      <c r="C1548" t="s">
        <v>202</v>
      </c>
      <c r="D1548" t="s">
        <v>820</v>
      </c>
      <c r="E1548" s="9">
        <v>0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>
        <v>5.6</v>
      </c>
      <c r="L1548" s="9">
        <v>4.1999999999999993</v>
      </c>
      <c r="M1548" s="19">
        <v>1</v>
      </c>
      <c r="N1548" s="19">
        <v>5</v>
      </c>
      <c r="O1548" s="19">
        <v>6</v>
      </c>
      <c r="P1548" s="19">
        <v>3</v>
      </c>
      <c r="Q1548" s="19">
        <f t="shared" si="144"/>
        <v>5.6</v>
      </c>
      <c r="R1548" s="3">
        <f t="shared" si="145"/>
        <v>2.4999393932047571</v>
      </c>
      <c r="S1548" s="3">
        <f t="shared" si="146"/>
        <v>0.13596491228070173</v>
      </c>
      <c r="T1548" s="9">
        <f t="shared" si="147"/>
        <v>0</v>
      </c>
      <c r="U1548" s="9">
        <f t="shared" si="148"/>
        <v>6</v>
      </c>
      <c r="V1548" s="9">
        <f t="shared" si="149"/>
        <v>3</v>
      </c>
    </row>
    <row r="1549" spans="1:22" x14ac:dyDescent="0.25">
      <c r="A1549" t="s">
        <v>482</v>
      </c>
      <c r="B1549" s="32" t="s">
        <v>359</v>
      </c>
      <c r="C1549" t="s">
        <v>202</v>
      </c>
      <c r="D1549" t="s">
        <v>119</v>
      </c>
      <c r="E1549" s="9">
        <v>0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>
        <v>18.2</v>
      </c>
      <c r="L1549" s="9">
        <v>5.6</v>
      </c>
      <c r="M1549" s="19">
        <v>0</v>
      </c>
      <c r="N1549" s="19">
        <v>0</v>
      </c>
      <c r="O1549" s="19">
        <v>0</v>
      </c>
      <c r="P1549" s="19">
        <v>0</v>
      </c>
      <c r="Q1549" s="19">
        <f t="shared" si="144"/>
        <v>18.2</v>
      </c>
      <c r="R1549" s="3">
        <f t="shared" si="145"/>
        <v>5.354663784256136</v>
      </c>
      <c r="S1549" s="3">
        <f t="shared" si="146"/>
        <v>0.3914473684210526</v>
      </c>
      <c r="T1549" s="9">
        <f t="shared" si="147"/>
        <v>0</v>
      </c>
      <c r="U1549" s="9">
        <f t="shared" si="148"/>
        <v>18.2</v>
      </c>
      <c r="V1549" s="9">
        <f t="shared" si="149"/>
        <v>7</v>
      </c>
    </row>
    <row r="1550" spans="1:22" x14ac:dyDescent="0.25">
      <c r="A1550" t="s">
        <v>482</v>
      </c>
      <c r="B1550" s="32" t="s">
        <v>359</v>
      </c>
      <c r="C1550" t="s">
        <v>202</v>
      </c>
      <c r="D1550" t="s">
        <v>106</v>
      </c>
      <c r="E1550" s="9">
        <v>16</v>
      </c>
      <c r="F1550" s="9">
        <v>25</v>
      </c>
      <c r="G1550" s="9">
        <v>43</v>
      </c>
      <c r="H1550" s="9">
        <v>28</v>
      </c>
      <c r="I1550" s="9">
        <v>55</v>
      </c>
      <c r="J1550" s="9">
        <v>39</v>
      </c>
      <c r="K1550">
        <v>210</v>
      </c>
      <c r="L1550" s="9">
        <v>42</v>
      </c>
      <c r="M1550" s="19">
        <v>45</v>
      </c>
      <c r="N1550" s="19">
        <v>26</v>
      </c>
      <c r="O1550" s="19">
        <v>38</v>
      </c>
      <c r="P1550" s="19">
        <v>61</v>
      </c>
      <c r="Q1550" s="19">
        <f t="shared" si="144"/>
        <v>210</v>
      </c>
      <c r="R1550" s="3">
        <f t="shared" si="145"/>
        <v>51.27879826512271</v>
      </c>
      <c r="S1550" s="3">
        <f t="shared" si="146"/>
        <v>1.7214912280701755</v>
      </c>
      <c r="T1550" s="9">
        <f t="shared" si="147"/>
        <v>16</v>
      </c>
      <c r="U1550" s="9">
        <f t="shared" si="148"/>
        <v>210</v>
      </c>
      <c r="V1550" s="9">
        <f t="shared" si="149"/>
        <v>66</v>
      </c>
    </row>
    <row r="1551" spans="1:22" x14ac:dyDescent="0.25">
      <c r="A1551" t="s">
        <v>482</v>
      </c>
      <c r="B1551" s="32" t="s">
        <v>359</v>
      </c>
      <c r="C1551" t="s">
        <v>202</v>
      </c>
      <c r="D1551" t="s">
        <v>109</v>
      </c>
      <c r="E1551" s="9">
        <v>3</v>
      </c>
      <c r="F1551" s="9">
        <v>17</v>
      </c>
      <c r="G1551" s="9">
        <v>20</v>
      </c>
      <c r="H1551" s="9">
        <v>20</v>
      </c>
      <c r="I1551" s="9">
        <v>24</v>
      </c>
      <c r="J1551" s="9">
        <v>1</v>
      </c>
      <c r="K1551">
        <v>0</v>
      </c>
      <c r="L1551" s="9">
        <v>0</v>
      </c>
      <c r="M1551" s="19">
        <v>24</v>
      </c>
      <c r="N1551" s="19">
        <v>3</v>
      </c>
      <c r="O1551" s="19">
        <v>28</v>
      </c>
      <c r="P1551" s="19">
        <v>34</v>
      </c>
      <c r="Q1551" s="19">
        <f t="shared" si="144"/>
        <v>0</v>
      </c>
      <c r="R1551" s="3">
        <f t="shared" si="145"/>
        <v>12.347248497318967</v>
      </c>
      <c r="S1551" s="3">
        <f t="shared" si="146"/>
        <v>0.57236842105263153</v>
      </c>
      <c r="T1551" s="9">
        <f t="shared" si="147"/>
        <v>0</v>
      </c>
      <c r="U1551" s="9">
        <f t="shared" si="148"/>
        <v>34</v>
      </c>
      <c r="V1551" s="9">
        <f t="shared" si="149"/>
        <v>16</v>
      </c>
    </row>
    <row r="1552" spans="1:22" x14ac:dyDescent="0.25">
      <c r="A1552" t="s">
        <v>482</v>
      </c>
      <c r="B1552" s="32" t="s">
        <v>359</v>
      </c>
      <c r="C1552" t="s">
        <v>202</v>
      </c>
      <c r="D1552" t="s">
        <v>4746</v>
      </c>
      <c r="E1552" s="9">
        <v>36</v>
      </c>
      <c r="F1552" s="9">
        <v>84</v>
      </c>
      <c r="G1552" s="9">
        <v>65</v>
      </c>
      <c r="H1552" s="9">
        <v>70</v>
      </c>
      <c r="I1552" s="9">
        <v>75</v>
      </c>
      <c r="J1552" s="9">
        <v>59</v>
      </c>
      <c r="K1552">
        <v>372.4</v>
      </c>
      <c r="L1552" s="9">
        <v>112</v>
      </c>
      <c r="M1552" s="19">
        <v>98</v>
      </c>
      <c r="N1552" s="19">
        <v>93</v>
      </c>
      <c r="O1552" s="19">
        <v>85</v>
      </c>
      <c r="P1552" s="19">
        <v>8</v>
      </c>
      <c r="Q1552" s="19">
        <f t="shared" si="144"/>
        <v>372.4</v>
      </c>
      <c r="R1552" s="3">
        <f t="shared" si="145"/>
        <v>91.313411341976959</v>
      </c>
      <c r="S1552" s="3">
        <f t="shared" si="146"/>
        <v>3.1726973684210527</v>
      </c>
      <c r="T1552" s="9">
        <f t="shared" si="147"/>
        <v>8</v>
      </c>
      <c r="U1552" s="9">
        <f t="shared" si="148"/>
        <v>372.4</v>
      </c>
      <c r="V1552" s="9">
        <f t="shared" si="149"/>
        <v>117</v>
      </c>
    </row>
    <row r="1553" spans="1:22" x14ac:dyDescent="0.25">
      <c r="A1553" t="s">
        <v>2737</v>
      </c>
      <c r="B1553" s="32" t="s">
        <v>1978</v>
      </c>
      <c r="C1553" t="s">
        <v>202</v>
      </c>
      <c r="D1553" t="s">
        <v>5604</v>
      </c>
      <c r="E1553" s="9">
        <v>0</v>
      </c>
      <c r="F1553" s="9">
        <v>0</v>
      </c>
      <c r="G1553" s="9">
        <v>0</v>
      </c>
      <c r="H1553" s="9">
        <v>0</v>
      </c>
      <c r="I1553" s="9">
        <v>0</v>
      </c>
      <c r="J1553" s="9">
        <v>0</v>
      </c>
      <c r="K1553">
        <v>0</v>
      </c>
      <c r="L1553" s="9">
        <v>0</v>
      </c>
      <c r="M1553" s="19">
        <v>0</v>
      </c>
      <c r="N1553" s="19">
        <v>1</v>
      </c>
      <c r="O1553" s="19">
        <v>16</v>
      </c>
      <c r="P1553" s="19">
        <v>15</v>
      </c>
      <c r="Q1553" s="19">
        <f t="shared" si="144"/>
        <v>0</v>
      </c>
      <c r="R1553" s="3">
        <f t="shared" si="145"/>
        <v>6.00504838120444</v>
      </c>
      <c r="S1553" s="3">
        <f t="shared" si="146"/>
        <v>0.35087719298245612</v>
      </c>
      <c r="T1553" s="9">
        <f t="shared" si="147"/>
        <v>0</v>
      </c>
      <c r="U1553" s="9">
        <f t="shared" si="148"/>
        <v>16</v>
      </c>
      <c r="V1553" s="9">
        <f t="shared" si="149"/>
        <v>8</v>
      </c>
    </row>
    <row r="1554" spans="1:22" x14ac:dyDescent="0.25">
      <c r="A1554" t="s">
        <v>2737</v>
      </c>
      <c r="B1554" s="32" t="s">
        <v>1978</v>
      </c>
      <c r="C1554" t="s">
        <v>202</v>
      </c>
      <c r="D1554" t="s">
        <v>4746</v>
      </c>
      <c r="E1554" s="9">
        <v>8</v>
      </c>
      <c r="F1554" s="9">
        <v>8</v>
      </c>
      <c r="G1554" s="9">
        <v>18</v>
      </c>
      <c r="H1554" s="9">
        <v>15</v>
      </c>
      <c r="I1554" s="9">
        <v>13</v>
      </c>
      <c r="J1554" s="9">
        <v>10</v>
      </c>
      <c r="K1554">
        <v>65.8</v>
      </c>
      <c r="L1554" s="9">
        <v>8.3999999999999986</v>
      </c>
      <c r="M1554" s="19">
        <v>11</v>
      </c>
      <c r="N1554" s="19">
        <v>11</v>
      </c>
      <c r="O1554" s="19">
        <v>7</v>
      </c>
      <c r="P1554" s="19">
        <v>0</v>
      </c>
      <c r="Q1554" s="19">
        <f t="shared" si="144"/>
        <v>65.8</v>
      </c>
      <c r="R1554" s="3">
        <f t="shared" si="145"/>
        <v>16.731244587733016</v>
      </c>
      <c r="S1554" s="3">
        <f t="shared" si="146"/>
        <v>0.52392344497607668</v>
      </c>
      <c r="T1554" s="9">
        <f t="shared" si="147"/>
        <v>0</v>
      </c>
      <c r="U1554" s="9">
        <f t="shared" si="148"/>
        <v>65.8</v>
      </c>
      <c r="V1554" s="9">
        <f t="shared" si="149"/>
        <v>21</v>
      </c>
    </row>
    <row r="1555" spans="1:22" x14ac:dyDescent="0.25">
      <c r="A1555" t="s">
        <v>3069</v>
      </c>
      <c r="B1555" s="32" t="s">
        <v>1996</v>
      </c>
      <c r="C1555" t="s">
        <v>202</v>
      </c>
      <c r="D1555" t="s">
        <v>113</v>
      </c>
      <c r="E1555" s="9">
        <v>2</v>
      </c>
      <c r="F1555" s="9">
        <v>2</v>
      </c>
      <c r="G1555" s="9">
        <v>3</v>
      </c>
      <c r="H1555" s="9">
        <v>6</v>
      </c>
      <c r="I1555" s="9">
        <v>6</v>
      </c>
      <c r="J1555" s="9">
        <v>7</v>
      </c>
      <c r="K1555">
        <v>15.399999999999999</v>
      </c>
      <c r="L1555" s="9">
        <v>18.2</v>
      </c>
      <c r="M1555" s="19">
        <v>8</v>
      </c>
      <c r="N1555" s="19">
        <v>3</v>
      </c>
      <c r="O1555" s="19">
        <v>7</v>
      </c>
      <c r="P1555" s="19">
        <v>14</v>
      </c>
      <c r="Q1555" s="19">
        <f t="shared" si="144"/>
        <v>15.399999999999999</v>
      </c>
      <c r="R1555" s="3">
        <f t="shared" si="145"/>
        <v>5.4371338260543336</v>
      </c>
      <c r="S1555" s="3">
        <f t="shared" si="146"/>
        <v>0.25109649122807015</v>
      </c>
      <c r="T1555" s="9">
        <f t="shared" si="147"/>
        <v>2</v>
      </c>
      <c r="U1555" s="9">
        <f t="shared" si="148"/>
        <v>18.2</v>
      </c>
      <c r="V1555" s="9">
        <f t="shared" si="149"/>
        <v>7</v>
      </c>
    </row>
    <row r="1556" spans="1:22" x14ac:dyDescent="0.25">
      <c r="A1556" t="s">
        <v>4328</v>
      </c>
      <c r="B1556" s="32" t="s">
        <v>2316</v>
      </c>
      <c r="C1556" t="s">
        <v>202</v>
      </c>
      <c r="D1556" t="s">
        <v>113</v>
      </c>
      <c r="E1556" s="9">
        <v>1</v>
      </c>
      <c r="F1556" s="9">
        <v>0</v>
      </c>
      <c r="G1556" s="9">
        <v>0</v>
      </c>
      <c r="H1556" s="9">
        <v>0</v>
      </c>
      <c r="I1556" s="9">
        <v>0</v>
      </c>
      <c r="J1556" s="9">
        <v>0</v>
      </c>
      <c r="K1556">
        <v>0</v>
      </c>
      <c r="L1556" s="9">
        <v>0</v>
      </c>
      <c r="M1556" s="19">
        <v>0</v>
      </c>
      <c r="N1556" s="19">
        <v>0</v>
      </c>
      <c r="O1556" s="19">
        <v>0</v>
      </c>
      <c r="P1556" s="19">
        <v>0</v>
      </c>
      <c r="Q1556" s="19">
        <f t="shared" si="144"/>
        <v>0</v>
      </c>
      <c r="R1556" s="3">
        <f t="shared" si="145"/>
        <v>0.28867513459481287</v>
      </c>
      <c r="S1556" s="3">
        <f t="shared" si="146"/>
        <v>3.2894736842105261E-2</v>
      </c>
      <c r="T1556" s="9">
        <f t="shared" si="147"/>
        <v>0</v>
      </c>
      <c r="U1556" s="9">
        <f t="shared" si="148"/>
        <v>1</v>
      </c>
      <c r="V1556" s="9">
        <f t="shared" si="149"/>
        <v>0</v>
      </c>
    </row>
    <row r="1557" spans="1:22" x14ac:dyDescent="0.25">
      <c r="A1557" t="s">
        <v>4329</v>
      </c>
      <c r="B1557" s="32" t="s">
        <v>2317</v>
      </c>
      <c r="C1557" t="s">
        <v>202</v>
      </c>
      <c r="D1557" t="s">
        <v>113</v>
      </c>
      <c r="E1557" s="9">
        <v>1</v>
      </c>
      <c r="F1557" s="9">
        <v>0</v>
      </c>
      <c r="G1557" s="9">
        <v>0</v>
      </c>
      <c r="H1557" s="9">
        <v>0</v>
      </c>
      <c r="I1557" s="9">
        <v>0</v>
      </c>
      <c r="J1557" s="9">
        <v>0</v>
      </c>
      <c r="K1557">
        <v>0</v>
      </c>
      <c r="L1557" s="9">
        <v>0</v>
      </c>
      <c r="M1557" s="19">
        <v>0</v>
      </c>
      <c r="N1557" s="19">
        <v>0</v>
      </c>
      <c r="O1557" s="19">
        <v>0</v>
      </c>
      <c r="P1557" s="19">
        <v>0</v>
      </c>
      <c r="Q1557" s="19">
        <f t="shared" si="144"/>
        <v>0</v>
      </c>
      <c r="R1557" s="3">
        <f t="shared" si="145"/>
        <v>0.28867513459481287</v>
      </c>
      <c r="S1557" s="3">
        <f t="shared" si="146"/>
        <v>3.2894736842105261E-2</v>
      </c>
      <c r="T1557" s="9">
        <f t="shared" si="147"/>
        <v>0</v>
      </c>
      <c r="U1557" s="9">
        <f t="shared" si="148"/>
        <v>1</v>
      </c>
      <c r="V1557" s="9">
        <f t="shared" si="149"/>
        <v>0</v>
      </c>
    </row>
    <row r="1558" spans="1:22" x14ac:dyDescent="0.25">
      <c r="A1558" t="s">
        <v>4313</v>
      </c>
      <c r="B1558" s="32" t="s">
        <v>2320</v>
      </c>
      <c r="C1558" t="s">
        <v>202</v>
      </c>
      <c r="D1558" t="s">
        <v>113</v>
      </c>
      <c r="E1558" s="9">
        <v>1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>
        <v>0</v>
      </c>
      <c r="L1558" s="9">
        <v>0</v>
      </c>
      <c r="M1558" s="19">
        <v>0</v>
      </c>
      <c r="N1558" s="19">
        <v>0</v>
      </c>
      <c r="O1558" s="19">
        <v>0</v>
      </c>
      <c r="P1558" s="19">
        <v>0</v>
      </c>
      <c r="Q1558" s="19">
        <f t="shared" si="144"/>
        <v>0</v>
      </c>
      <c r="R1558" s="3">
        <f t="shared" si="145"/>
        <v>0.28867513459481287</v>
      </c>
      <c r="S1558" s="3">
        <f t="shared" si="146"/>
        <v>3.2894736842105261E-2</v>
      </c>
      <c r="T1558" s="9">
        <f t="shared" si="147"/>
        <v>0</v>
      </c>
      <c r="U1558" s="9">
        <f t="shared" si="148"/>
        <v>1</v>
      </c>
      <c r="V1558" s="9">
        <f t="shared" si="149"/>
        <v>0</v>
      </c>
    </row>
    <row r="1559" spans="1:22" x14ac:dyDescent="0.25">
      <c r="A1559" t="s">
        <v>3659</v>
      </c>
      <c r="B1559" s="32" t="s">
        <v>1790</v>
      </c>
      <c r="C1559" t="s">
        <v>202</v>
      </c>
      <c r="D1559" t="s">
        <v>119</v>
      </c>
      <c r="E1559" s="9">
        <v>0</v>
      </c>
      <c r="F1559" s="9">
        <v>1</v>
      </c>
      <c r="G1559" s="9">
        <v>0</v>
      </c>
      <c r="H1559" s="9">
        <v>0</v>
      </c>
      <c r="I1559" s="9">
        <v>1</v>
      </c>
      <c r="J1559" s="9">
        <v>0</v>
      </c>
      <c r="K1559">
        <v>0</v>
      </c>
      <c r="L1559" s="9">
        <v>0</v>
      </c>
      <c r="M1559" s="19">
        <v>0</v>
      </c>
      <c r="N1559" s="19">
        <v>0</v>
      </c>
      <c r="O1559" s="19">
        <v>0</v>
      </c>
      <c r="P1559" s="19">
        <v>0</v>
      </c>
      <c r="Q1559" s="19">
        <f t="shared" si="144"/>
        <v>0</v>
      </c>
      <c r="R1559" s="3">
        <f t="shared" si="145"/>
        <v>0.38924947208076149</v>
      </c>
      <c r="S1559" s="3">
        <f t="shared" si="146"/>
        <v>3.2894736842105261E-2</v>
      </c>
      <c r="T1559" s="9">
        <f t="shared" si="147"/>
        <v>0</v>
      </c>
      <c r="U1559" s="9">
        <f t="shared" si="148"/>
        <v>1</v>
      </c>
      <c r="V1559" s="9">
        <f t="shared" si="149"/>
        <v>1</v>
      </c>
    </row>
    <row r="1560" spans="1:22" x14ac:dyDescent="0.25">
      <c r="A1560" t="s">
        <v>3659</v>
      </c>
      <c r="B1560" s="32" t="s">
        <v>1790</v>
      </c>
      <c r="C1560" t="s">
        <v>202</v>
      </c>
      <c r="D1560" t="s">
        <v>108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>
        <v>0</v>
      </c>
      <c r="L1560" s="9">
        <v>0</v>
      </c>
      <c r="M1560" s="19">
        <v>0</v>
      </c>
      <c r="N1560" s="19">
        <v>0</v>
      </c>
      <c r="O1560" s="19">
        <v>1</v>
      </c>
      <c r="P1560" s="19">
        <v>0</v>
      </c>
      <c r="Q1560" s="19">
        <f t="shared" si="144"/>
        <v>0</v>
      </c>
      <c r="R1560" s="3">
        <f t="shared" si="145"/>
        <v>0.28867513459481287</v>
      </c>
      <c r="S1560" s="3">
        <f t="shared" si="146"/>
        <v>3.2894736842105261E-2</v>
      </c>
      <c r="T1560" s="9">
        <f t="shared" si="147"/>
        <v>0</v>
      </c>
      <c r="U1560" s="9">
        <f t="shared" si="148"/>
        <v>1</v>
      </c>
      <c r="V1560" s="9">
        <f t="shared" si="149"/>
        <v>0</v>
      </c>
    </row>
    <row r="1561" spans="1:22" x14ac:dyDescent="0.25">
      <c r="A1561" t="s">
        <v>3659</v>
      </c>
      <c r="B1561" s="32" t="s">
        <v>1790</v>
      </c>
      <c r="C1561" t="s">
        <v>202</v>
      </c>
      <c r="D1561" t="s">
        <v>4746</v>
      </c>
      <c r="E1561" s="9">
        <v>6</v>
      </c>
      <c r="F1561" s="9">
        <v>6</v>
      </c>
      <c r="G1561" s="9">
        <v>4</v>
      </c>
      <c r="H1561" s="9">
        <v>2</v>
      </c>
      <c r="I1561" s="9">
        <v>0</v>
      </c>
      <c r="J1561" s="9">
        <v>0</v>
      </c>
      <c r="K1561">
        <v>0</v>
      </c>
      <c r="L1561" s="9">
        <v>0</v>
      </c>
      <c r="M1561" s="19">
        <v>0</v>
      </c>
      <c r="N1561" s="19">
        <v>3</v>
      </c>
      <c r="O1561" s="19">
        <v>0</v>
      </c>
      <c r="P1561" s="19">
        <v>0</v>
      </c>
      <c r="Q1561" s="19">
        <f t="shared" si="144"/>
        <v>0</v>
      </c>
      <c r="R1561" s="3">
        <f t="shared" si="145"/>
        <v>2.4167972796469899</v>
      </c>
      <c r="S1561" s="3">
        <f t="shared" si="146"/>
        <v>0.13815789473684212</v>
      </c>
      <c r="T1561" s="9">
        <f t="shared" si="147"/>
        <v>0</v>
      </c>
      <c r="U1561" s="9">
        <f t="shared" si="148"/>
        <v>6</v>
      </c>
      <c r="V1561" s="9">
        <f t="shared" si="149"/>
        <v>3</v>
      </c>
    </row>
    <row r="1562" spans="1:22" x14ac:dyDescent="0.25">
      <c r="A1562" t="s">
        <v>3073</v>
      </c>
      <c r="B1562" s="32" t="s">
        <v>2000</v>
      </c>
      <c r="C1562" t="s">
        <v>202</v>
      </c>
      <c r="D1562" t="s">
        <v>106</v>
      </c>
      <c r="E1562" s="9">
        <v>15</v>
      </c>
      <c r="F1562" s="9">
        <v>5</v>
      </c>
      <c r="G1562" s="9">
        <v>5</v>
      </c>
      <c r="H1562" s="9">
        <v>3</v>
      </c>
      <c r="I1562" s="9">
        <v>9</v>
      </c>
      <c r="J1562" s="9">
        <v>11</v>
      </c>
      <c r="K1562">
        <v>51.8</v>
      </c>
      <c r="L1562" s="9">
        <v>18.2</v>
      </c>
      <c r="M1562" s="19">
        <v>14</v>
      </c>
      <c r="N1562" s="19">
        <v>2</v>
      </c>
      <c r="O1562" s="19">
        <v>4</v>
      </c>
      <c r="P1562" s="19">
        <v>2</v>
      </c>
      <c r="Q1562" s="19">
        <f t="shared" si="144"/>
        <v>51.8</v>
      </c>
      <c r="R1562" s="3">
        <f t="shared" si="145"/>
        <v>13.774636331337609</v>
      </c>
      <c r="S1562" s="3">
        <f t="shared" si="146"/>
        <v>0.38377192982456138</v>
      </c>
      <c r="T1562" s="9">
        <f t="shared" si="147"/>
        <v>2</v>
      </c>
      <c r="U1562" s="9">
        <f t="shared" si="148"/>
        <v>51.8</v>
      </c>
      <c r="V1562" s="9">
        <f t="shared" si="149"/>
        <v>18</v>
      </c>
    </row>
    <row r="1563" spans="1:22" x14ac:dyDescent="0.25">
      <c r="A1563" t="s">
        <v>4244</v>
      </c>
      <c r="B1563" s="32" t="s">
        <v>2535</v>
      </c>
      <c r="C1563" t="s">
        <v>202</v>
      </c>
      <c r="D1563" t="s">
        <v>2214</v>
      </c>
      <c r="E1563" s="9">
        <v>1</v>
      </c>
      <c r="F1563" s="9">
        <v>1</v>
      </c>
      <c r="G1563" s="9">
        <v>0</v>
      </c>
      <c r="H1563" s="9">
        <v>0</v>
      </c>
      <c r="I1563" s="9">
        <v>0</v>
      </c>
      <c r="J1563" s="9">
        <v>0</v>
      </c>
      <c r="K1563">
        <v>0</v>
      </c>
      <c r="L1563" s="9">
        <v>0</v>
      </c>
      <c r="M1563" s="19">
        <v>0</v>
      </c>
      <c r="N1563" s="19">
        <v>0</v>
      </c>
      <c r="O1563" s="19">
        <v>0</v>
      </c>
      <c r="P1563" s="19">
        <v>0</v>
      </c>
      <c r="Q1563" s="19">
        <f t="shared" si="144"/>
        <v>0</v>
      </c>
      <c r="R1563" s="3">
        <f t="shared" si="145"/>
        <v>0.38924947208076149</v>
      </c>
      <c r="S1563" s="3">
        <f t="shared" si="146"/>
        <v>3.2894736842105261E-2</v>
      </c>
      <c r="T1563" s="9">
        <f t="shared" si="147"/>
        <v>0</v>
      </c>
      <c r="U1563" s="9">
        <f t="shared" si="148"/>
        <v>1</v>
      </c>
      <c r="V1563" s="9">
        <f t="shared" si="149"/>
        <v>1</v>
      </c>
    </row>
    <row r="1564" spans="1:22" x14ac:dyDescent="0.25">
      <c r="A1564" t="s">
        <v>5627</v>
      </c>
      <c r="B1564" s="32" t="s">
        <v>1797</v>
      </c>
      <c r="C1564" t="s">
        <v>1603</v>
      </c>
      <c r="D1564" t="s">
        <v>4746</v>
      </c>
      <c r="E1564" s="9">
        <v>0</v>
      </c>
      <c r="F1564" s="9">
        <v>0</v>
      </c>
      <c r="G1564" s="9">
        <v>0</v>
      </c>
      <c r="H1564" s="9">
        <v>0</v>
      </c>
      <c r="I1564" s="9">
        <v>0</v>
      </c>
      <c r="J1564" s="9">
        <v>0</v>
      </c>
      <c r="K1564">
        <v>0</v>
      </c>
      <c r="L1564" s="9">
        <v>0</v>
      </c>
      <c r="M1564" s="19">
        <v>0</v>
      </c>
      <c r="N1564" s="19">
        <v>4</v>
      </c>
      <c r="O1564" s="19">
        <v>0</v>
      </c>
      <c r="P1564" s="19">
        <v>0</v>
      </c>
      <c r="Q1564" s="19">
        <f t="shared" si="144"/>
        <v>0</v>
      </c>
      <c r="R1564" s="3">
        <f t="shared" si="145"/>
        <v>1.1547005383792515</v>
      </c>
      <c r="S1564" s="3">
        <f t="shared" si="146"/>
        <v>0.13157894736842105</v>
      </c>
      <c r="T1564" s="9">
        <f t="shared" si="147"/>
        <v>0</v>
      </c>
      <c r="U1564" s="9">
        <f t="shared" si="148"/>
        <v>4</v>
      </c>
      <c r="V1564" s="9">
        <f t="shared" si="149"/>
        <v>2</v>
      </c>
    </row>
    <row r="1565" spans="1:22" x14ac:dyDescent="0.25">
      <c r="A1565" t="s">
        <v>5274</v>
      </c>
      <c r="B1565" s="32" t="s">
        <v>5275</v>
      </c>
      <c r="C1565" t="s">
        <v>202</v>
      </c>
      <c r="D1565" t="s">
        <v>108</v>
      </c>
      <c r="E1565" s="9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0</v>
      </c>
      <c r="K1565">
        <v>0</v>
      </c>
      <c r="L1565" s="9">
        <v>0</v>
      </c>
      <c r="M1565" s="19">
        <v>0</v>
      </c>
      <c r="N1565" s="19">
        <v>0</v>
      </c>
      <c r="O1565" s="19">
        <v>1</v>
      </c>
      <c r="P1565" s="19">
        <v>5</v>
      </c>
      <c r="Q1565" s="19">
        <f t="shared" si="144"/>
        <v>0</v>
      </c>
      <c r="R1565" s="3">
        <f t="shared" si="145"/>
        <v>1.4459976109624424</v>
      </c>
      <c r="S1565" s="3">
        <f t="shared" si="146"/>
        <v>9.8684210526315791E-2</v>
      </c>
      <c r="T1565" s="9">
        <f t="shared" si="147"/>
        <v>0</v>
      </c>
      <c r="U1565" s="9">
        <f t="shared" si="148"/>
        <v>5</v>
      </c>
      <c r="V1565" s="9">
        <f t="shared" si="149"/>
        <v>2</v>
      </c>
    </row>
    <row r="1566" spans="1:22" x14ac:dyDescent="0.25">
      <c r="A1566" t="s">
        <v>5628</v>
      </c>
      <c r="B1566" s="32" t="s">
        <v>5629</v>
      </c>
      <c r="C1566" t="s">
        <v>202</v>
      </c>
      <c r="D1566" t="s">
        <v>108</v>
      </c>
      <c r="E1566" s="9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0</v>
      </c>
      <c r="K1566">
        <v>0</v>
      </c>
      <c r="L1566" s="9">
        <v>0</v>
      </c>
      <c r="M1566" s="19">
        <v>0</v>
      </c>
      <c r="N1566" s="19">
        <v>0</v>
      </c>
      <c r="O1566" s="19">
        <v>1</v>
      </c>
      <c r="P1566" s="19">
        <v>0</v>
      </c>
      <c r="Q1566" s="19">
        <f t="shared" si="144"/>
        <v>0</v>
      </c>
      <c r="R1566" s="3">
        <f t="shared" si="145"/>
        <v>0.28867513459481287</v>
      </c>
      <c r="S1566" s="3">
        <f t="shared" si="146"/>
        <v>3.2894736842105261E-2</v>
      </c>
      <c r="T1566" s="9">
        <f t="shared" si="147"/>
        <v>0</v>
      </c>
      <c r="U1566" s="9">
        <f t="shared" si="148"/>
        <v>1</v>
      </c>
      <c r="V1566" s="9">
        <f t="shared" si="149"/>
        <v>0</v>
      </c>
    </row>
    <row r="1567" spans="1:22" x14ac:dyDescent="0.25">
      <c r="A1567" t="s">
        <v>3580</v>
      </c>
      <c r="B1567" s="32" t="s">
        <v>1608</v>
      </c>
      <c r="C1567" t="s">
        <v>202</v>
      </c>
      <c r="D1567" t="s">
        <v>5604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>
        <v>0</v>
      </c>
      <c r="L1567" s="9">
        <v>0</v>
      </c>
      <c r="M1567" s="19">
        <v>0</v>
      </c>
      <c r="N1567" s="19">
        <v>0</v>
      </c>
      <c r="O1567" s="19">
        <v>0</v>
      </c>
      <c r="P1567" s="19">
        <v>5</v>
      </c>
      <c r="Q1567" s="19">
        <f t="shared" si="144"/>
        <v>0</v>
      </c>
      <c r="R1567" s="3">
        <f t="shared" si="145"/>
        <v>1.4433756729740645</v>
      </c>
      <c r="S1567" s="3">
        <f t="shared" si="146"/>
        <v>0.16447368421052633</v>
      </c>
      <c r="T1567" s="9">
        <f t="shared" si="147"/>
        <v>0</v>
      </c>
      <c r="U1567" s="9">
        <f t="shared" si="148"/>
        <v>5</v>
      </c>
      <c r="V1567" s="9">
        <f t="shared" si="149"/>
        <v>2</v>
      </c>
    </row>
    <row r="1568" spans="1:22" x14ac:dyDescent="0.25">
      <c r="A1568" t="s">
        <v>3580</v>
      </c>
      <c r="B1568" s="32" t="s">
        <v>1608</v>
      </c>
      <c r="C1568" t="s">
        <v>202</v>
      </c>
      <c r="D1568" t="s">
        <v>113</v>
      </c>
      <c r="E1568" s="9">
        <v>2</v>
      </c>
      <c r="F1568" s="9">
        <v>2</v>
      </c>
      <c r="G1568" s="9">
        <v>0</v>
      </c>
      <c r="H1568" s="9">
        <v>0</v>
      </c>
      <c r="I1568" s="9">
        <v>0</v>
      </c>
      <c r="J1568" s="9">
        <v>0</v>
      </c>
      <c r="K1568">
        <v>0</v>
      </c>
      <c r="L1568" s="9">
        <v>2.8</v>
      </c>
      <c r="M1568" s="19">
        <v>0</v>
      </c>
      <c r="N1568" s="19">
        <v>0</v>
      </c>
      <c r="O1568" s="19">
        <v>0</v>
      </c>
      <c r="P1568" s="19">
        <v>0</v>
      </c>
      <c r="Q1568" s="19">
        <f t="shared" si="144"/>
        <v>0</v>
      </c>
      <c r="R1568" s="3">
        <f t="shared" si="145"/>
        <v>1.0438855156083782</v>
      </c>
      <c r="S1568" s="3">
        <f t="shared" si="146"/>
        <v>7.4561403508771926E-2</v>
      </c>
      <c r="T1568" s="9">
        <f t="shared" si="147"/>
        <v>0</v>
      </c>
      <c r="U1568" s="9">
        <f t="shared" si="148"/>
        <v>2.8</v>
      </c>
      <c r="V1568" s="9">
        <f t="shared" si="149"/>
        <v>1</v>
      </c>
    </row>
    <row r="1569" spans="1:22" x14ac:dyDescent="0.25">
      <c r="A1569" t="s">
        <v>3580</v>
      </c>
      <c r="B1569" s="32" t="s">
        <v>1608</v>
      </c>
      <c r="C1569" t="s">
        <v>202</v>
      </c>
      <c r="D1569" t="s">
        <v>106</v>
      </c>
      <c r="E1569" s="9">
        <v>1</v>
      </c>
      <c r="F1569" s="9">
        <v>0</v>
      </c>
      <c r="G1569" s="9">
        <v>0</v>
      </c>
      <c r="H1569" s="9">
        <v>0</v>
      </c>
      <c r="I1569" s="9">
        <v>0</v>
      </c>
      <c r="J1569" s="9">
        <v>1</v>
      </c>
      <c r="K1569">
        <v>0</v>
      </c>
      <c r="L1569" s="9">
        <v>0</v>
      </c>
      <c r="M1569" s="19">
        <v>1</v>
      </c>
      <c r="N1569" s="19">
        <v>0</v>
      </c>
      <c r="O1569" s="19">
        <v>0</v>
      </c>
      <c r="P1569" s="19">
        <v>1</v>
      </c>
      <c r="Q1569" s="19">
        <f t="shared" si="144"/>
        <v>0</v>
      </c>
      <c r="R1569" s="3">
        <f t="shared" si="145"/>
        <v>0.49236596391733095</v>
      </c>
      <c r="S1569" s="3">
        <f t="shared" si="146"/>
        <v>3.2894736842105261E-2</v>
      </c>
      <c r="T1569" s="9">
        <f t="shared" si="147"/>
        <v>0</v>
      </c>
      <c r="U1569" s="9">
        <f t="shared" si="148"/>
        <v>1</v>
      </c>
      <c r="V1569" s="9">
        <f t="shared" si="149"/>
        <v>1</v>
      </c>
    </row>
    <row r="1570" spans="1:22" x14ac:dyDescent="0.25">
      <c r="A1570" t="s">
        <v>3580</v>
      </c>
      <c r="B1570" s="32" t="s">
        <v>1608</v>
      </c>
      <c r="C1570" t="s">
        <v>202</v>
      </c>
      <c r="D1570" t="s">
        <v>108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>
        <v>0</v>
      </c>
      <c r="L1570" s="9">
        <v>0</v>
      </c>
      <c r="M1570" s="19">
        <v>0</v>
      </c>
      <c r="N1570" s="19">
        <v>0</v>
      </c>
      <c r="O1570" s="19">
        <v>2</v>
      </c>
      <c r="P1570" s="19">
        <v>0</v>
      </c>
      <c r="Q1570" s="19">
        <f t="shared" si="144"/>
        <v>0</v>
      </c>
      <c r="R1570" s="3">
        <f t="shared" si="145"/>
        <v>0.57735026918962573</v>
      </c>
      <c r="S1570" s="3">
        <f t="shared" si="146"/>
        <v>6.5789473684210523E-2</v>
      </c>
      <c r="T1570" s="9">
        <f t="shared" si="147"/>
        <v>0</v>
      </c>
      <c r="U1570" s="9">
        <f t="shared" si="148"/>
        <v>2</v>
      </c>
      <c r="V1570" s="9">
        <f t="shared" si="149"/>
        <v>1</v>
      </c>
    </row>
    <row r="1571" spans="1:22" x14ac:dyDescent="0.25">
      <c r="A1571" t="s">
        <v>3580</v>
      </c>
      <c r="B1571" s="32" t="s">
        <v>1608</v>
      </c>
      <c r="C1571" t="s">
        <v>202</v>
      </c>
      <c r="D1571" t="s">
        <v>2214</v>
      </c>
      <c r="E1571" s="9">
        <v>1</v>
      </c>
      <c r="F1571" s="9">
        <v>0</v>
      </c>
      <c r="G1571" s="9">
        <v>0</v>
      </c>
      <c r="H1571" s="9">
        <v>1</v>
      </c>
      <c r="I1571" s="9">
        <v>0</v>
      </c>
      <c r="J1571" s="9">
        <v>0</v>
      </c>
      <c r="K1571">
        <v>0</v>
      </c>
      <c r="L1571" s="9">
        <v>0</v>
      </c>
      <c r="M1571" s="19">
        <v>0</v>
      </c>
      <c r="N1571" s="19">
        <v>0</v>
      </c>
      <c r="O1571" s="19">
        <v>0</v>
      </c>
      <c r="P1571" s="19">
        <v>0</v>
      </c>
      <c r="Q1571" s="19">
        <f t="shared" si="144"/>
        <v>0</v>
      </c>
      <c r="R1571" s="3">
        <f t="shared" si="145"/>
        <v>0.38924947208076149</v>
      </c>
      <c r="S1571" s="3">
        <f t="shared" si="146"/>
        <v>3.2894736842105261E-2</v>
      </c>
      <c r="T1571" s="9">
        <f t="shared" si="147"/>
        <v>0</v>
      </c>
      <c r="U1571" s="9">
        <f t="shared" si="148"/>
        <v>1</v>
      </c>
      <c r="V1571" s="9">
        <f t="shared" si="149"/>
        <v>1</v>
      </c>
    </row>
    <row r="1572" spans="1:22" x14ac:dyDescent="0.25">
      <c r="A1572" t="s">
        <v>3580</v>
      </c>
      <c r="B1572" s="32" t="s">
        <v>1608</v>
      </c>
      <c r="C1572" t="s">
        <v>202</v>
      </c>
      <c r="D1572" t="s">
        <v>109</v>
      </c>
      <c r="E1572" s="9">
        <v>0</v>
      </c>
      <c r="F1572" s="9">
        <v>0</v>
      </c>
      <c r="G1572" s="9">
        <v>0</v>
      </c>
      <c r="H1572" s="9">
        <v>0</v>
      </c>
      <c r="I1572" s="9">
        <v>0</v>
      </c>
      <c r="J1572" s="9">
        <v>0</v>
      </c>
      <c r="K1572">
        <v>1.4</v>
      </c>
      <c r="L1572" s="9">
        <v>1.4</v>
      </c>
      <c r="M1572" s="19">
        <v>1</v>
      </c>
      <c r="N1572" s="19">
        <v>2</v>
      </c>
      <c r="O1572" s="19">
        <v>1</v>
      </c>
      <c r="P1572" s="19">
        <v>0</v>
      </c>
      <c r="Q1572" s="19">
        <f t="shared" si="144"/>
        <v>1.4</v>
      </c>
      <c r="R1572" s="3">
        <f t="shared" si="145"/>
        <v>0.74264066109737858</v>
      </c>
      <c r="S1572" s="3">
        <f t="shared" si="146"/>
        <v>4.4736842105263158E-2</v>
      </c>
      <c r="T1572" s="9">
        <f t="shared" si="147"/>
        <v>0</v>
      </c>
      <c r="U1572" s="9">
        <f t="shared" si="148"/>
        <v>2</v>
      </c>
      <c r="V1572" s="9">
        <f t="shared" si="149"/>
        <v>1</v>
      </c>
    </row>
    <row r="1573" spans="1:22" x14ac:dyDescent="0.25">
      <c r="A1573" t="s">
        <v>3580</v>
      </c>
      <c r="B1573" s="32" t="s">
        <v>1608</v>
      </c>
      <c r="C1573" t="s">
        <v>202</v>
      </c>
      <c r="D1573" t="s">
        <v>4746</v>
      </c>
      <c r="E1573" s="9">
        <v>1</v>
      </c>
      <c r="F1573" s="9">
        <v>1</v>
      </c>
      <c r="G1573" s="9">
        <v>1</v>
      </c>
      <c r="H1573" s="9">
        <v>1</v>
      </c>
      <c r="I1573" s="9">
        <v>0</v>
      </c>
      <c r="J1573" s="9">
        <v>0</v>
      </c>
      <c r="K1573">
        <v>2.8</v>
      </c>
      <c r="L1573" s="9">
        <v>7</v>
      </c>
      <c r="M1573" s="19">
        <v>3</v>
      </c>
      <c r="N1573" s="19">
        <v>3</v>
      </c>
      <c r="O1573" s="19">
        <v>4</v>
      </c>
      <c r="P1573" s="19">
        <v>1</v>
      </c>
      <c r="Q1573" s="19">
        <f t="shared" si="144"/>
        <v>2.8</v>
      </c>
      <c r="R1573" s="3">
        <f t="shared" si="145"/>
        <v>2.0132891827388666</v>
      </c>
      <c r="S1573" s="3">
        <f t="shared" si="146"/>
        <v>8.1578947368421056E-2</v>
      </c>
      <c r="T1573" s="9">
        <f t="shared" si="147"/>
        <v>0</v>
      </c>
      <c r="U1573" s="9">
        <f t="shared" si="148"/>
        <v>7</v>
      </c>
      <c r="V1573" s="9">
        <f t="shared" si="149"/>
        <v>3</v>
      </c>
    </row>
    <row r="1574" spans="1:22" x14ac:dyDescent="0.25">
      <c r="A1574" t="s">
        <v>4206</v>
      </c>
      <c r="B1574" s="32" t="s">
        <v>2126</v>
      </c>
      <c r="C1574" t="s">
        <v>202</v>
      </c>
      <c r="D1574" t="s">
        <v>109</v>
      </c>
      <c r="E1574" s="9">
        <v>1</v>
      </c>
      <c r="F1574" s="9">
        <v>1</v>
      </c>
      <c r="G1574" s="9">
        <v>0</v>
      </c>
      <c r="H1574" s="9">
        <v>0</v>
      </c>
      <c r="I1574" s="9">
        <v>3</v>
      </c>
      <c r="J1574" s="9">
        <v>5</v>
      </c>
      <c r="K1574">
        <v>11.2</v>
      </c>
      <c r="L1574" s="9">
        <v>2.8</v>
      </c>
      <c r="M1574" s="19">
        <v>1</v>
      </c>
      <c r="N1574" s="19">
        <v>1</v>
      </c>
      <c r="O1574" s="19">
        <v>2</v>
      </c>
      <c r="P1574" s="19">
        <v>0</v>
      </c>
      <c r="Q1574" s="19">
        <f t="shared" si="144"/>
        <v>11.2</v>
      </c>
      <c r="R1574" s="3">
        <f t="shared" si="145"/>
        <v>3.1615109544569848</v>
      </c>
      <c r="S1574" s="3">
        <f t="shared" si="146"/>
        <v>0.10233918128654972</v>
      </c>
      <c r="T1574" s="9">
        <f t="shared" si="147"/>
        <v>0</v>
      </c>
      <c r="U1574" s="9">
        <f t="shared" si="148"/>
        <v>11.2</v>
      </c>
      <c r="V1574" s="9">
        <f t="shared" si="149"/>
        <v>4</v>
      </c>
    </row>
    <row r="1575" spans="1:22" x14ac:dyDescent="0.25">
      <c r="A1575" t="s">
        <v>4340</v>
      </c>
      <c r="B1575" s="32" t="s">
        <v>2319</v>
      </c>
      <c r="C1575" t="s">
        <v>202</v>
      </c>
      <c r="D1575" t="s">
        <v>109</v>
      </c>
      <c r="E1575" s="9">
        <v>0</v>
      </c>
      <c r="F1575" s="9">
        <v>1</v>
      </c>
      <c r="G1575" s="9">
        <v>0</v>
      </c>
      <c r="H1575" s="9">
        <v>0</v>
      </c>
      <c r="I1575" s="9">
        <v>0</v>
      </c>
      <c r="J1575" s="9">
        <v>0</v>
      </c>
      <c r="K1575">
        <v>0</v>
      </c>
      <c r="L1575" s="9">
        <v>0</v>
      </c>
      <c r="M1575" s="19">
        <v>0</v>
      </c>
      <c r="N1575" s="19">
        <v>0</v>
      </c>
      <c r="O1575" s="19">
        <v>0</v>
      </c>
      <c r="P1575" s="19">
        <v>0</v>
      </c>
      <c r="Q1575" s="19">
        <f t="shared" si="144"/>
        <v>0</v>
      </c>
      <c r="R1575" s="3">
        <f t="shared" si="145"/>
        <v>0.28867513459481287</v>
      </c>
      <c r="S1575" s="3">
        <f t="shared" si="146"/>
        <v>3.2894736842105261E-2</v>
      </c>
      <c r="T1575" s="9">
        <f t="shared" si="147"/>
        <v>0</v>
      </c>
      <c r="U1575" s="9">
        <f t="shared" si="148"/>
        <v>1</v>
      </c>
      <c r="V1575" s="9">
        <f t="shared" si="149"/>
        <v>0</v>
      </c>
    </row>
    <row r="1576" spans="1:22" x14ac:dyDescent="0.25">
      <c r="A1576" t="s">
        <v>3571</v>
      </c>
      <c r="B1576" s="32" t="s">
        <v>1578</v>
      </c>
      <c r="C1576" t="s">
        <v>202</v>
      </c>
      <c r="D1576" t="s">
        <v>106</v>
      </c>
      <c r="E1576" s="9">
        <v>7</v>
      </c>
      <c r="F1576" s="9">
        <v>4</v>
      </c>
      <c r="G1576" s="9">
        <v>7</v>
      </c>
      <c r="H1576" s="9">
        <v>0</v>
      </c>
      <c r="I1576" s="9">
        <v>0</v>
      </c>
      <c r="J1576" s="9">
        <v>0</v>
      </c>
      <c r="K1576">
        <v>0</v>
      </c>
      <c r="L1576" s="9">
        <v>0</v>
      </c>
      <c r="M1576" s="19">
        <v>0</v>
      </c>
      <c r="N1576" s="19">
        <v>0</v>
      </c>
      <c r="O1576" s="19">
        <v>0</v>
      </c>
      <c r="P1576" s="19">
        <v>0</v>
      </c>
      <c r="Q1576" s="19">
        <f t="shared" si="144"/>
        <v>0</v>
      </c>
      <c r="R1576" s="3">
        <f t="shared" si="145"/>
        <v>2.8123105996832765</v>
      </c>
      <c r="S1576" s="3">
        <f t="shared" si="146"/>
        <v>0.19736842105263158</v>
      </c>
      <c r="T1576" s="9">
        <f t="shared" si="147"/>
        <v>0</v>
      </c>
      <c r="U1576" s="9">
        <f t="shared" si="148"/>
        <v>7</v>
      </c>
      <c r="V1576" s="9">
        <f t="shared" si="149"/>
        <v>4</v>
      </c>
    </row>
    <row r="1577" spans="1:22" x14ac:dyDescent="0.25">
      <c r="A1577" t="s">
        <v>3571</v>
      </c>
      <c r="B1577" s="32" t="s">
        <v>1578</v>
      </c>
      <c r="C1577" t="s">
        <v>202</v>
      </c>
      <c r="D1577" t="s">
        <v>109</v>
      </c>
      <c r="E1577" s="9">
        <v>4</v>
      </c>
      <c r="F1577" s="9">
        <v>2</v>
      </c>
      <c r="G1577" s="9">
        <v>6</v>
      </c>
      <c r="H1577" s="9">
        <v>2</v>
      </c>
      <c r="I1577" s="9">
        <v>3</v>
      </c>
      <c r="J1577" s="9">
        <v>0</v>
      </c>
      <c r="K1577">
        <v>0</v>
      </c>
      <c r="L1577" s="9">
        <v>0</v>
      </c>
      <c r="M1577" s="19">
        <v>0</v>
      </c>
      <c r="N1577" s="19">
        <v>33</v>
      </c>
      <c r="O1577" s="19">
        <v>0</v>
      </c>
      <c r="P1577" s="19">
        <v>0</v>
      </c>
      <c r="Q1577" s="19">
        <f t="shared" si="144"/>
        <v>0</v>
      </c>
      <c r="R1577" s="3">
        <f t="shared" si="145"/>
        <v>9.2915732431775684</v>
      </c>
      <c r="S1577" s="3">
        <f t="shared" si="146"/>
        <v>0.27412280701754388</v>
      </c>
      <c r="T1577" s="9">
        <f t="shared" si="147"/>
        <v>0</v>
      </c>
      <c r="U1577" s="9">
        <f t="shared" si="148"/>
        <v>33</v>
      </c>
      <c r="V1577" s="9">
        <f t="shared" si="149"/>
        <v>12</v>
      </c>
    </row>
    <row r="1578" spans="1:22" x14ac:dyDescent="0.25">
      <c r="A1578" t="s">
        <v>443</v>
      </c>
      <c r="B1578" s="32" t="s">
        <v>363</v>
      </c>
      <c r="C1578" t="s">
        <v>202</v>
      </c>
      <c r="D1578" t="s">
        <v>15</v>
      </c>
      <c r="E1578" s="9">
        <v>0</v>
      </c>
      <c r="F1578" s="9">
        <v>2</v>
      </c>
      <c r="G1578" s="9">
        <v>0</v>
      </c>
      <c r="H1578" s="9">
        <v>0</v>
      </c>
      <c r="I1578" s="9">
        <v>0</v>
      </c>
      <c r="J1578" s="9">
        <v>0</v>
      </c>
      <c r="K1578">
        <v>0</v>
      </c>
      <c r="L1578" s="9">
        <v>0</v>
      </c>
      <c r="M1578" s="19">
        <v>0</v>
      </c>
      <c r="N1578" s="19">
        <v>0</v>
      </c>
      <c r="O1578" s="19">
        <v>0</v>
      </c>
      <c r="P1578" s="19">
        <v>0</v>
      </c>
      <c r="Q1578" s="19">
        <f t="shared" si="144"/>
        <v>0</v>
      </c>
      <c r="R1578" s="3">
        <f t="shared" si="145"/>
        <v>0.57735026918962573</v>
      </c>
      <c r="S1578" s="3">
        <f t="shared" si="146"/>
        <v>6.5789473684210523E-2</v>
      </c>
      <c r="T1578" s="9">
        <f t="shared" si="147"/>
        <v>0</v>
      </c>
      <c r="U1578" s="9">
        <f t="shared" si="148"/>
        <v>2</v>
      </c>
      <c r="V1578" s="9">
        <f t="shared" si="149"/>
        <v>1</v>
      </c>
    </row>
    <row r="1579" spans="1:22" x14ac:dyDescent="0.25">
      <c r="A1579" t="s">
        <v>443</v>
      </c>
      <c r="B1579" s="32" t="s">
        <v>363</v>
      </c>
      <c r="C1579" t="s">
        <v>202</v>
      </c>
      <c r="D1579" t="s">
        <v>5604</v>
      </c>
      <c r="E1579" s="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>
        <v>0</v>
      </c>
      <c r="L1579" s="9">
        <v>0</v>
      </c>
      <c r="M1579" s="19">
        <v>0</v>
      </c>
      <c r="N1579" s="19">
        <v>0</v>
      </c>
      <c r="O1579" s="19">
        <v>0</v>
      </c>
      <c r="P1579" s="19">
        <v>31</v>
      </c>
      <c r="Q1579" s="19">
        <f t="shared" si="144"/>
        <v>0</v>
      </c>
      <c r="R1579" s="3">
        <f t="shared" si="145"/>
        <v>8.9489291724391986</v>
      </c>
      <c r="S1579" s="3">
        <f t="shared" si="146"/>
        <v>1.0197368421052633</v>
      </c>
      <c r="T1579" s="9">
        <f t="shared" si="147"/>
        <v>0</v>
      </c>
      <c r="U1579" s="9">
        <f t="shared" si="148"/>
        <v>31</v>
      </c>
      <c r="V1579" s="9">
        <f t="shared" si="149"/>
        <v>12</v>
      </c>
    </row>
    <row r="1580" spans="1:22" x14ac:dyDescent="0.25">
      <c r="A1580" t="s">
        <v>443</v>
      </c>
      <c r="B1580" s="32" t="s">
        <v>363</v>
      </c>
      <c r="C1580" t="s">
        <v>202</v>
      </c>
      <c r="D1580" t="s">
        <v>113</v>
      </c>
      <c r="E1580" s="9">
        <v>0</v>
      </c>
      <c r="F1580" s="9">
        <v>12</v>
      </c>
      <c r="G1580" s="9">
        <v>5</v>
      </c>
      <c r="H1580" s="9">
        <v>10</v>
      </c>
      <c r="I1580" s="9">
        <v>17</v>
      </c>
      <c r="J1580" s="9">
        <v>6</v>
      </c>
      <c r="K1580">
        <v>53.199999999999996</v>
      </c>
      <c r="L1580" s="9">
        <v>22.4</v>
      </c>
      <c r="M1580" s="19">
        <v>8</v>
      </c>
      <c r="N1580" s="19">
        <v>1</v>
      </c>
      <c r="O1580" s="19">
        <v>6</v>
      </c>
      <c r="P1580" s="19">
        <v>15</v>
      </c>
      <c r="Q1580" s="19">
        <f t="shared" si="144"/>
        <v>53.199999999999996</v>
      </c>
      <c r="R1580" s="3">
        <f t="shared" si="145"/>
        <v>14.252230022212684</v>
      </c>
      <c r="S1580" s="3">
        <f t="shared" si="146"/>
        <v>0.46531100478468901</v>
      </c>
      <c r="T1580" s="9">
        <f t="shared" si="147"/>
        <v>0</v>
      </c>
      <c r="U1580" s="9">
        <f t="shared" si="148"/>
        <v>53.199999999999996</v>
      </c>
      <c r="V1580" s="9">
        <f t="shared" si="149"/>
        <v>18</v>
      </c>
    </row>
    <row r="1581" spans="1:22" x14ac:dyDescent="0.25">
      <c r="A1581" t="s">
        <v>443</v>
      </c>
      <c r="B1581" s="32" t="s">
        <v>363</v>
      </c>
      <c r="C1581" t="s">
        <v>202</v>
      </c>
      <c r="D1581" t="s">
        <v>820</v>
      </c>
      <c r="E1581" s="9">
        <v>0</v>
      </c>
      <c r="F1581" s="9">
        <v>0</v>
      </c>
      <c r="G1581" s="9">
        <v>0</v>
      </c>
      <c r="H1581" s="9">
        <v>0</v>
      </c>
      <c r="I1581" s="9">
        <v>0</v>
      </c>
      <c r="J1581" s="9">
        <v>0</v>
      </c>
      <c r="K1581">
        <v>1.4</v>
      </c>
      <c r="L1581" s="9">
        <v>1.4</v>
      </c>
      <c r="M1581" s="19">
        <v>0</v>
      </c>
      <c r="N1581" s="19">
        <v>0</v>
      </c>
      <c r="O1581" s="19">
        <v>3</v>
      </c>
      <c r="P1581" s="19">
        <v>3</v>
      </c>
      <c r="Q1581" s="19">
        <f t="shared" si="144"/>
        <v>1.4</v>
      </c>
      <c r="R1581" s="3">
        <f t="shared" si="145"/>
        <v>1.1857742643777551</v>
      </c>
      <c r="S1581" s="3">
        <f t="shared" si="146"/>
        <v>7.2368421052631582E-2</v>
      </c>
      <c r="T1581" s="9">
        <f t="shared" si="147"/>
        <v>0</v>
      </c>
      <c r="U1581" s="9">
        <f t="shared" si="148"/>
        <v>3</v>
      </c>
      <c r="V1581" s="9">
        <f t="shared" si="149"/>
        <v>2</v>
      </c>
    </row>
    <row r="1582" spans="1:22" x14ac:dyDescent="0.25">
      <c r="A1582" t="s">
        <v>443</v>
      </c>
      <c r="B1582" s="32" t="s">
        <v>363</v>
      </c>
      <c r="C1582" t="s">
        <v>202</v>
      </c>
      <c r="D1582" t="s">
        <v>106</v>
      </c>
      <c r="E1582" s="9">
        <v>0</v>
      </c>
      <c r="F1582" s="9">
        <v>0</v>
      </c>
      <c r="G1582" s="9">
        <v>0</v>
      </c>
      <c r="H1582" s="9">
        <v>0</v>
      </c>
      <c r="I1582" s="9">
        <v>0</v>
      </c>
      <c r="J1582" s="9">
        <v>16</v>
      </c>
      <c r="K1582">
        <v>65.8</v>
      </c>
      <c r="L1582" s="9">
        <v>26.599999999999998</v>
      </c>
      <c r="M1582" s="19">
        <v>23</v>
      </c>
      <c r="N1582" s="19">
        <v>13</v>
      </c>
      <c r="O1582" s="19">
        <v>21</v>
      </c>
      <c r="P1582" s="19">
        <v>25</v>
      </c>
      <c r="Q1582" s="19">
        <f t="shared" si="144"/>
        <v>65.8</v>
      </c>
      <c r="R1582" s="3">
        <f t="shared" si="145"/>
        <v>19.155314160985736</v>
      </c>
      <c r="S1582" s="3">
        <f t="shared" si="146"/>
        <v>0.89473684210526305</v>
      </c>
      <c r="T1582" s="9">
        <f t="shared" si="147"/>
        <v>0</v>
      </c>
      <c r="U1582" s="9">
        <f t="shared" si="148"/>
        <v>65.8</v>
      </c>
      <c r="V1582" s="9">
        <f t="shared" si="149"/>
        <v>25</v>
      </c>
    </row>
    <row r="1583" spans="1:22" x14ac:dyDescent="0.25">
      <c r="A1583" t="s">
        <v>443</v>
      </c>
      <c r="B1583" s="32" t="s">
        <v>363</v>
      </c>
      <c r="C1583" t="s">
        <v>202</v>
      </c>
      <c r="D1583" t="s">
        <v>109</v>
      </c>
      <c r="E1583" s="9">
        <v>0</v>
      </c>
      <c r="F1583" s="9">
        <v>0</v>
      </c>
      <c r="G1583" s="9">
        <v>2</v>
      </c>
      <c r="H1583" s="9">
        <v>0</v>
      </c>
      <c r="I1583" s="9">
        <v>8</v>
      </c>
      <c r="J1583" s="9">
        <v>2</v>
      </c>
      <c r="K1583">
        <v>36.4</v>
      </c>
      <c r="L1583" s="9">
        <v>12.6</v>
      </c>
      <c r="M1583" s="19">
        <v>11</v>
      </c>
      <c r="N1583" s="19">
        <v>1</v>
      </c>
      <c r="O1583" s="19">
        <v>4</v>
      </c>
      <c r="P1583" s="19">
        <v>5</v>
      </c>
      <c r="Q1583" s="19">
        <f t="shared" si="144"/>
        <v>36.4</v>
      </c>
      <c r="R1583" s="3">
        <f t="shared" si="145"/>
        <v>10.261962716161015</v>
      </c>
      <c r="S1583" s="3">
        <f t="shared" si="146"/>
        <v>0.29970760233918131</v>
      </c>
      <c r="T1583" s="9">
        <f t="shared" si="147"/>
        <v>0</v>
      </c>
      <c r="U1583" s="9">
        <f t="shared" si="148"/>
        <v>36.4</v>
      </c>
      <c r="V1583" s="9">
        <f t="shared" si="149"/>
        <v>13</v>
      </c>
    </row>
    <row r="1584" spans="1:22" x14ac:dyDescent="0.25">
      <c r="A1584" t="s">
        <v>443</v>
      </c>
      <c r="B1584" s="32" t="s">
        <v>363</v>
      </c>
      <c r="C1584" t="s">
        <v>202</v>
      </c>
      <c r="D1584" t="s">
        <v>4746</v>
      </c>
      <c r="E1584" s="9">
        <v>0</v>
      </c>
      <c r="F1584" s="9">
        <v>0</v>
      </c>
      <c r="G1584" s="9">
        <v>0</v>
      </c>
      <c r="H1584" s="9">
        <v>1</v>
      </c>
      <c r="I1584" s="9">
        <v>0</v>
      </c>
      <c r="J1584" s="9">
        <v>1</v>
      </c>
      <c r="K1584">
        <v>204.39999999999998</v>
      </c>
      <c r="L1584" s="9">
        <v>68.599999999999994</v>
      </c>
      <c r="M1584" s="19">
        <v>51</v>
      </c>
      <c r="N1584" s="19">
        <v>11</v>
      </c>
      <c r="O1584" s="19">
        <v>51</v>
      </c>
      <c r="P1584" s="19">
        <v>5</v>
      </c>
      <c r="Q1584" s="19">
        <f t="shared" si="144"/>
        <v>204.39999999999998</v>
      </c>
      <c r="R1584" s="3">
        <f t="shared" si="145"/>
        <v>59.516666878813325</v>
      </c>
      <c r="S1584" s="3">
        <f t="shared" si="146"/>
        <v>1.615953947368421</v>
      </c>
      <c r="T1584" s="9">
        <f t="shared" si="147"/>
        <v>0</v>
      </c>
      <c r="U1584" s="9">
        <f t="shared" si="148"/>
        <v>204.39999999999998</v>
      </c>
      <c r="V1584" s="9">
        <f t="shared" si="149"/>
        <v>76</v>
      </c>
    </row>
    <row r="1585" spans="1:22" x14ac:dyDescent="0.25">
      <c r="A1585" t="s">
        <v>3688</v>
      </c>
      <c r="B1585" s="32" t="s">
        <v>1857</v>
      </c>
      <c r="C1585" t="s">
        <v>202</v>
      </c>
      <c r="D1585" t="s">
        <v>4746</v>
      </c>
      <c r="E1585" s="9">
        <v>0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>
        <v>0</v>
      </c>
      <c r="L1585" s="9">
        <v>1.4</v>
      </c>
      <c r="M1585" s="19">
        <v>0</v>
      </c>
      <c r="N1585" s="19">
        <v>0</v>
      </c>
      <c r="O1585" s="19">
        <v>0</v>
      </c>
      <c r="P1585" s="19">
        <v>0</v>
      </c>
      <c r="Q1585" s="19">
        <f t="shared" si="144"/>
        <v>0</v>
      </c>
      <c r="R1585" s="3">
        <f t="shared" si="145"/>
        <v>0.404145188432738</v>
      </c>
      <c r="S1585" s="3">
        <f t="shared" si="146"/>
        <v>4.6052631578947366E-2</v>
      </c>
      <c r="T1585" s="9">
        <f t="shared" si="147"/>
        <v>0</v>
      </c>
      <c r="U1585" s="9">
        <f t="shared" si="148"/>
        <v>1.4</v>
      </c>
      <c r="V1585" s="9">
        <f t="shared" si="149"/>
        <v>1</v>
      </c>
    </row>
    <row r="1586" spans="1:22" x14ac:dyDescent="0.25">
      <c r="A1586" t="s">
        <v>3697</v>
      </c>
      <c r="B1586" s="32" t="s">
        <v>1880</v>
      </c>
      <c r="C1586" t="s">
        <v>202</v>
      </c>
      <c r="D1586" t="s">
        <v>113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>
        <v>0</v>
      </c>
      <c r="L1586" s="9">
        <v>0</v>
      </c>
      <c r="M1586" s="19">
        <v>1</v>
      </c>
      <c r="N1586" s="19">
        <v>0</v>
      </c>
      <c r="O1586" s="19">
        <v>0</v>
      </c>
      <c r="P1586" s="19">
        <v>0</v>
      </c>
      <c r="Q1586" s="19">
        <f t="shared" si="144"/>
        <v>0</v>
      </c>
      <c r="R1586" s="3">
        <f t="shared" si="145"/>
        <v>0.28867513459481287</v>
      </c>
      <c r="S1586" s="3">
        <f t="shared" si="146"/>
        <v>3.2894736842105261E-2</v>
      </c>
      <c r="T1586" s="9">
        <f t="shared" si="147"/>
        <v>0</v>
      </c>
      <c r="U1586" s="9">
        <f t="shared" si="148"/>
        <v>1</v>
      </c>
      <c r="V1586" s="9">
        <f t="shared" si="149"/>
        <v>0</v>
      </c>
    </row>
    <row r="1587" spans="1:22" x14ac:dyDescent="0.25">
      <c r="A1587" t="s">
        <v>3693</v>
      </c>
      <c r="B1587" s="32" t="s">
        <v>1874</v>
      </c>
      <c r="C1587" t="s">
        <v>202</v>
      </c>
      <c r="D1587" t="s">
        <v>106</v>
      </c>
      <c r="E1587" s="9">
        <v>0</v>
      </c>
      <c r="F1587" s="9">
        <v>0</v>
      </c>
      <c r="G1587" s="9">
        <v>0</v>
      </c>
      <c r="H1587" s="9">
        <v>0</v>
      </c>
      <c r="I1587" s="9">
        <v>0</v>
      </c>
      <c r="J1587" s="9">
        <v>0</v>
      </c>
      <c r="K1587">
        <v>0</v>
      </c>
      <c r="L1587" s="9">
        <v>0</v>
      </c>
      <c r="M1587" s="19">
        <v>0</v>
      </c>
      <c r="N1587" s="19">
        <v>0</v>
      </c>
      <c r="O1587" s="19">
        <v>0</v>
      </c>
      <c r="P1587" s="19">
        <v>2</v>
      </c>
      <c r="Q1587" s="19">
        <f t="shared" si="144"/>
        <v>0</v>
      </c>
      <c r="R1587" s="3">
        <f t="shared" si="145"/>
        <v>0.57735026918962573</v>
      </c>
      <c r="S1587" s="3">
        <f t="shared" si="146"/>
        <v>6.5789473684210523E-2</v>
      </c>
      <c r="T1587" s="9">
        <f t="shared" si="147"/>
        <v>0</v>
      </c>
      <c r="U1587" s="9">
        <f t="shared" si="148"/>
        <v>2</v>
      </c>
      <c r="V1587" s="9">
        <f t="shared" si="149"/>
        <v>1</v>
      </c>
    </row>
    <row r="1588" spans="1:22" x14ac:dyDescent="0.25">
      <c r="A1588" t="s">
        <v>3693</v>
      </c>
      <c r="B1588" s="32" t="s">
        <v>1874</v>
      </c>
      <c r="C1588" t="s">
        <v>202</v>
      </c>
      <c r="D1588" t="s">
        <v>4746</v>
      </c>
      <c r="E1588" s="9">
        <v>2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>
        <v>0</v>
      </c>
      <c r="L1588" s="9">
        <v>0</v>
      </c>
      <c r="M1588" s="19">
        <v>0</v>
      </c>
      <c r="N1588" s="19">
        <v>0</v>
      </c>
      <c r="O1588" s="19">
        <v>0</v>
      </c>
      <c r="P1588" s="19">
        <v>0</v>
      </c>
      <c r="Q1588" s="19">
        <f t="shared" si="144"/>
        <v>0</v>
      </c>
      <c r="R1588" s="3">
        <f t="shared" si="145"/>
        <v>0.57735026918962573</v>
      </c>
      <c r="S1588" s="3">
        <f t="shared" si="146"/>
        <v>6.5789473684210523E-2</v>
      </c>
      <c r="T1588" s="9">
        <f t="shared" si="147"/>
        <v>0</v>
      </c>
      <c r="U1588" s="9">
        <f t="shared" si="148"/>
        <v>2</v>
      </c>
      <c r="V1588" s="9">
        <f t="shared" si="149"/>
        <v>1</v>
      </c>
    </row>
    <row r="1589" spans="1:22" x14ac:dyDescent="0.25">
      <c r="A1589" t="s">
        <v>3698</v>
      </c>
      <c r="B1589" s="32" t="s">
        <v>1882</v>
      </c>
      <c r="C1589" t="s">
        <v>202</v>
      </c>
      <c r="D1589" t="s">
        <v>4746</v>
      </c>
      <c r="E1589" s="9">
        <v>1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>
        <v>0</v>
      </c>
      <c r="L1589" s="9">
        <v>0</v>
      </c>
      <c r="M1589" s="19">
        <v>0</v>
      </c>
      <c r="N1589" s="19">
        <v>0</v>
      </c>
      <c r="O1589" s="19">
        <v>0</v>
      </c>
      <c r="P1589" s="19">
        <v>0</v>
      </c>
      <c r="Q1589" s="19">
        <f t="shared" si="144"/>
        <v>0</v>
      </c>
      <c r="R1589" s="3">
        <f t="shared" si="145"/>
        <v>0.28867513459481287</v>
      </c>
      <c r="S1589" s="3">
        <f t="shared" si="146"/>
        <v>3.2894736842105261E-2</v>
      </c>
      <c r="T1589" s="9">
        <f t="shared" si="147"/>
        <v>0</v>
      </c>
      <c r="U1589" s="9">
        <f t="shared" si="148"/>
        <v>1</v>
      </c>
      <c r="V1589" s="9">
        <f t="shared" si="149"/>
        <v>0</v>
      </c>
    </row>
    <row r="1590" spans="1:22" x14ac:dyDescent="0.25">
      <c r="A1590" t="s">
        <v>474</v>
      </c>
      <c r="B1590" s="32" t="s">
        <v>60</v>
      </c>
      <c r="C1590" t="s">
        <v>202</v>
      </c>
      <c r="D1590" t="s">
        <v>686</v>
      </c>
      <c r="E1590" s="9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>
        <v>16.799999999999997</v>
      </c>
      <c r="L1590" s="9">
        <v>9.7999999999999989</v>
      </c>
      <c r="M1590" s="19">
        <v>1</v>
      </c>
      <c r="N1590" s="19">
        <v>0</v>
      </c>
      <c r="O1590" s="19">
        <v>0</v>
      </c>
      <c r="P1590" s="19">
        <v>0</v>
      </c>
      <c r="Q1590" s="19">
        <f t="shared" si="144"/>
        <v>16.799999999999997</v>
      </c>
      <c r="R1590" s="3">
        <f t="shared" si="145"/>
        <v>5.3580864969773394</v>
      </c>
      <c r="S1590" s="3">
        <f t="shared" si="146"/>
        <v>0.30263157894736836</v>
      </c>
      <c r="T1590" s="9">
        <f t="shared" si="147"/>
        <v>0</v>
      </c>
      <c r="U1590" s="9">
        <f t="shared" si="148"/>
        <v>16.799999999999997</v>
      </c>
      <c r="V1590" s="9">
        <f t="shared" si="149"/>
        <v>7</v>
      </c>
    </row>
    <row r="1591" spans="1:22" x14ac:dyDescent="0.25">
      <c r="A1591" t="s">
        <v>3066</v>
      </c>
      <c r="B1591" s="32" t="s">
        <v>1991</v>
      </c>
      <c r="C1591" t="s">
        <v>202</v>
      </c>
      <c r="D1591" t="s">
        <v>119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>
        <v>1.4</v>
      </c>
      <c r="L1591" s="9">
        <v>0</v>
      </c>
      <c r="M1591" s="19">
        <v>0</v>
      </c>
      <c r="N1591" s="19">
        <v>0</v>
      </c>
      <c r="O1591" s="19">
        <v>0</v>
      </c>
      <c r="P1591" s="19">
        <v>0</v>
      </c>
      <c r="Q1591" s="19">
        <f t="shared" si="144"/>
        <v>1.4</v>
      </c>
      <c r="R1591" s="3">
        <f t="shared" si="145"/>
        <v>0.404145188432738</v>
      </c>
      <c r="S1591" s="3">
        <f t="shared" si="146"/>
        <v>4.6052631578947366E-2</v>
      </c>
      <c r="T1591" s="9">
        <f t="shared" si="147"/>
        <v>0</v>
      </c>
      <c r="U1591" s="9">
        <f t="shared" si="148"/>
        <v>1.4</v>
      </c>
      <c r="V1591" s="9">
        <f t="shared" si="149"/>
        <v>1</v>
      </c>
    </row>
    <row r="1592" spans="1:22" x14ac:dyDescent="0.25">
      <c r="A1592" t="s">
        <v>3066</v>
      </c>
      <c r="B1592" s="32" t="s">
        <v>1991</v>
      </c>
      <c r="C1592" t="s">
        <v>202</v>
      </c>
      <c r="D1592" t="s">
        <v>106</v>
      </c>
      <c r="E1592" s="9">
        <v>0</v>
      </c>
      <c r="F1592" s="9">
        <v>0</v>
      </c>
      <c r="G1592" s="9">
        <v>4</v>
      </c>
      <c r="H1592" s="9">
        <v>2</v>
      </c>
      <c r="I1592" s="9">
        <v>4</v>
      </c>
      <c r="J1592" s="9">
        <v>7</v>
      </c>
      <c r="K1592">
        <v>5.6</v>
      </c>
      <c r="L1592" s="9">
        <v>2.8</v>
      </c>
      <c r="M1592" s="19">
        <v>1</v>
      </c>
      <c r="N1592" s="19">
        <v>4</v>
      </c>
      <c r="O1592" s="19">
        <v>3</v>
      </c>
      <c r="P1592" s="19">
        <v>2</v>
      </c>
      <c r="Q1592" s="19">
        <f t="shared" si="144"/>
        <v>5.6</v>
      </c>
      <c r="R1592" s="3">
        <f t="shared" si="145"/>
        <v>2.127097894913502</v>
      </c>
      <c r="S1592" s="3">
        <f t="shared" si="146"/>
        <v>0.11644736842105265</v>
      </c>
      <c r="T1592" s="9">
        <f t="shared" si="147"/>
        <v>0</v>
      </c>
      <c r="U1592" s="9">
        <f t="shared" si="148"/>
        <v>7</v>
      </c>
      <c r="V1592" s="9">
        <f t="shared" si="149"/>
        <v>3</v>
      </c>
    </row>
    <row r="1593" spans="1:22" x14ac:dyDescent="0.25">
      <c r="A1593" t="s">
        <v>4310</v>
      </c>
      <c r="B1593" s="32" t="s">
        <v>2569</v>
      </c>
      <c r="C1593" t="s">
        <v>202</v>
      </c>
      <c r="D1593" t="s">
        <v>106</v>
      </c>
      <c r="E1593" s="9">
        <v>3</v>
      </c>
      <c r="F1593" s="9">
        <v>0</v>
      </c>
      <c r="G1593" s="9">
        <v>0</v>
      </c>
      <c r="H1593" s="9">
        <v>0</v>
      </c>
      <c r="I1593" s="9">
        <v>0</v>
      </c>
      <c r="J1593" s="9">
        <v>0</v>
      </c>
      <c r="K1593">
        <v>0</v>
      </c>
      <c r="L1593" s="9">
        <v>0</v>
      </c>
      <c r="M1593" s="19">
        <v>0</v>
      </c>
      <c r="N1593" s="19">
        <v>0</v>
      </c>
      <c r="O1593" s="19">
        <v>0</v>
      </c>
      <c r="P1593" s="19">
        <v>0</v>
      </c>
      <c r="Q1593" s="19">
        <f t="shared" si="144"/>
        <v>0</v>
      </c>
      <c r="R1593" s="3">
        <f t="shared" si="145"/>
        <v>0.8660254037844386</v>
      </c>
      <c r="S1593" s="3">
        <f t="shared" si="146"/>
        <v>9.8684210526315791E-2</v>
      </c>
      <c r="T1593" s="9">
        <f t="shared" si="147"/>
        <v>0</v>
      </c>
      <c r="U1593" s="9">
        <f t="shared" si="148"/>
        <v>3</v>
      </c>
      <c r="V1593" s="9">
        <f t="shared" si="149"/>
        <v>1</v>
      </c>
    </row>
    <row r="1594" spans="1:22" x14ac:dyDescent="0.25">
      <c r="A1594" t="s">
        <v>3026</v>
      </c>
      <c r="B1594" s="32" t="s">
        <v>1946</v>
      </c>
      <c r="C1594" t="s">
        <v>202</v>
      </c>
      <c r="D1594" t="s">
        <v>119</v>
      </c>
      <c r="E1594" s="9">
        <v>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>
        <v>7</v>
      </c>
      <c r="L1594" s="9">
        <v>0</v>
      </c>
      <c r="M1594" s="19">
        <v>1</v>
      </c>
      <c r="N1594" s="19">
        <v>0</v>
      </c>
      <c r="O1594" s="19">
        <v>0</v>
      </c>
      <c r="P1594" s="19">
        <v>0</v>
      </c>
      <c r="Q1594" s="19">
        <f t="shared" si="144"/>
        <v>7</v>
      </c>
      <c r="R1594" s="3">
        <f t="shared" si="145"/>
        <v>2.0150945537631877</v>
      </c>
      <c r="S1594" s="3">
        <f t="shared" si="146"/>
        <v>0.13157894736842105</v>
      </c>
      <c r="T1594" s="9">
        <f t="shared" si="147"/>
        <v>0</v>
      </c>
      <c r="U1594" s="9">
        <f t="shared" si="148"/>
        <v>7</v>
      </c>
      <c r="V1594" s="9">
        <f t="shared" si="149"/>
        <v>3</v>
      </c>
    </row>
    <row r="1595" spans="1:22" x14ac:dyDescent="0.25">
      <c r="A1595" t="s">
        <v>3026</v>
      </c>
      <c r="B1595" s="32" t="s">
        <v>1946</v>
      </c>
      <c r="C1595" t="s">
        <v>202</v>
      </c>
      <c r="D1595" t="s">
        <v>106</v>
      </c>
      <c r="E1595" s="9">
        <v>2</v>
      </c>
      <c r="F1595" s="9">
        <v>3</v>
      </c>
      <c r="G1595" s="9">
        <v>2</v>
      </c>
      <c r="H1595" s="9">
        <v>4</v>
      </c>
      <c r="I1595" s="9">
        <v>4</v>
      </c>
      <c r="J1595" s="9">
        <v>3</v>
      </c>
      <c r="K1595">
        <v>9.7999999999999989</v>
      </c>
      <c r="L1595" s="9">
        <v>5.6</v>
      </c>
      <c r="M1595" s="19">
        <v>8</v>
      </c>
      <c r="N1595" s="19">
        <v>4</v>
      </c>
      <c r="O1595" s="19">
        <v>7</v>
      </c>
      <c r="P1595" s="19">
        <v>6</v>
      </c>
      <c r="Q1595" s="19">
        <f t="shared" si="144"/>
        <v>9.7999999999999989</v>
      </c>
      <c r="R1595" s="3">
        <f t="shared" si="145"/>
        <v>2.4529512218896032</v>
      </c>
      <c r="S1595" s="3">
        <f t="shared" si="146"/>
        <v>0.16008771929824561</v>
      </c>
      <c r="T1595" s="9">
        <f t="shared" si="147"/>
        <v>2</v>
      </c>
      <c r="U1595" s="9">
        <f t="shared" si="148"/>
        <v>9.7999999999999989</v>
      </c>
      <c r="V1595" s="9">
        <f t="shared" si="149"/>
        <v>3</v>
      </c>
    </row>
    <row r="1596" spans="1:22" x14ac:dyDescent="0.25">
      <c r="A1596" t="s">
        <v>3026</v>
      </c>
      <c r="B1596" s="32" t="s">
        <v>1946</v>
      </c>
      <c r="C1596" t="s">
        <v>202</v>
      </c>
      <c r="D1596" t="s">
        <v>4746</v>
      </c>
      <c r="E1596" s="9">
        <v>0</v>
      </c>
      <c r="F1596" s="9">
        <v>0</v>
      </c>
      <c r="G1596" s="9">
        <v>0</v>
      </c>
      <c r="H1596" s="9">
        <v>0</v>
      </c>
      <c r="I1596" s="9">
        <v>0</v>
      </c>
      <c r="J1596" s="9">
        <v>0</v>
      </c>
      <c r="K1596">
        <v>0</v>
      </c>
      <c r="L1596" s="9">
        <v>0</v>
      </c>
      <c r="M1596" s="19">
        <v>1</v>
      </c>
      <c r="N1596" s="19">
        <v>0</v>
      </c>
      <c r="O1596" s="19">
        <v>0</v>
      </c>
      <c r="P1596" s="19">
        <v>0</v>
      </c>
      <c r="Q1596" s="19">
        <f t="shared" si="144"/>
        <v>0</v>
      </c>
      <c r="R1596" s="3">
        <f t="shared" si="145"/>
        <v>0.28867513459481287</v>
      </c>
      <c r="S1596" s="3">
        <f t="shared" si="146"/>
        <v>3.2894736842105261E-2</v>
      </c>
      <c r="T1596" s="9">
        <f t="shared" si="147"/>
        <v>0</v>
      </c>
      <c r="U1596" s="9">
        <f t="shared" si="148"/>
        <v>1</v>
      </c>
      <c r="V1596" s="9">
        <f t="shared" si="149"/>
        <v>0</v>
      </c>
    </row>
    <row r="1597" spans="1:22" x14ac:dyDescent="0.25">
      <c r="A1597" t="s">
        <v>4105</v>
      </c>
      <c r="B1597" s="32" t="s">
        <v>2156</v>
      </c>
      <c r="C1597" t="s">
        <v>202</v>
      </c>
      <c r="D1597" t="s">
        <v>113</v>
      </c>
      <c r="E1597" s="9">
        <v>2</v>
      </c>
      <c r="F1597" s="9">
        <v>2</v>
      </c>
      <c r="G1597" s="9">
        <v>4</v>
      </c>
      <c r="H1597" s="9">
        <v>2</v>
      </c>
      <c r="I1597" s="9">
        <v>0</v>
      </c>
      <c r="J1597" s="9">
        <v>0</v>
      </c>
      <c r="K1597">
        <v>0</v>
      </c>
      <c r="L1597" s="9">
        <v>4.1999999999999993</v>
      </c>
      <c r="M1597" s="19">
        <v>0</v>
      </c>
      <c r="N1597" s="19">
        <v>1</v>
      </c>
      <c r="O1597" s="19">
        <v>0</v>
      </c>
      <c r="P1597" s="19">
        <v>3</v>
      </c>
      <c r="Q1597" s="19">
        <f t="shared" si="144"/>
        <v>0</v>
      </c>
      <c r="R1597" s="3">
        <f t="shared" si="145"/>
        <v>1.5964923672814346</v>
      </c>
      <c r="S1597" s="3">
        <f t="shared" si="146"/>
        <v>8.5526315789473686E-2</v>
      </c>
      <c r="T1597" s="9">
        <f t="shared" si="147"/>
        <v>0</v>
      </c>
      <c r="U1597" s="9">
        <f t="shared" si="148"/>
        <v>4.1999999999999993</v>
      </c>
      <c r="V1597" s="9">
        <f t="shared" si="149"/>
        <v>2</v>
      </c>
    </row>
    <row r="1598" spans="1:22" x14ac:dyDescent="0.25">
      <c r="A1598" t="s">
        <v>4051</v>
      </c>
      <c r="B1598" s="32" t="s">
        <v>2570</v>
      </c>
      <c r="C1598" t="s">
        <v>202</v>
      </c>
      <c r="D1598" t="s">
        <v>113</v>
      </c>
      <c r="E1598" s="9">
        <v>2</v>
      </c>
      <c r="F1598" s="9">
        <v>1</v>
      </c>
      <c r="G1598" s="9">
        <v>0</v>
      </c>
      <c r="H1598" s="9">
        <v>2</v>
      </c>
      <c r="I1598" s="9">
        <v>2</v>
      </c>
      <c r="J1598" s="9">
        <v>2</v>
      </c>
      <c r="K1598">
        <v>4.1999999999999993</v>
      </c>
      <c r="L1598" s="9">
        <v>0</v>
      </c>
      <c r="M1598" s="19">
        <v>0</v>
      </c>
      <c r="N1598" s="19">
        <v>0</v>
      </c>
      <c r="O1598" s="19">
        <v>0</v>
      </c>
      <c r="P1598" s="19">
        <v>3</v>
      </c>
      <c r="Q1598" s="19">
        <f t="shared" si="144"/>
        <v>4.1999999999999993</v>
      </c>
      <c r="R1598" s="3">
        <f t="shared" si="145"/>
        <v>1.4068016594711952</v>
      </c>
      <c r="S1598" s="3">
        <f t="shared" si="146"/>
        <v>7.6127819548872183E-2</v>
      </c>
      <c r="T1598" s="9">
        <f t="shared" si="147"/>
        <v>0</v>
      </c>
      <c r="U1598" s="9">
        <f t="shared" si="148"/>
        <v>4.1999999999999993</v>
      </c>
      <c r="V1598" s="9">
        <f t="shared" si="149"/>
        <v>2</v>
      </c>
    </row>
    <row r="1599" spans="1:22" x14ac:dyDescent="0.25">
      <c r="A1599" t="s">
        <v>4450</v>
      </c>
      <c r="B1599" s="32" t="s">
        <v>2571</v>
      </c>
      <c r="C1599" t="s">
        <v>202</v>
      </c>
      <c r="D1599" t="s">
        <v>108</v>
      </c>
      <c r="E1599" s="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>
        <v>1.4</v>
      </c>
      <c r="L1599" s="9">
        <v>0</v>
      </c>
      <c r="M1599" s="19">
        <v>0</v>
      </c>
      <c r="N1599" s="19">
        <v>0</v>
      </c>
      <c r="O1599" s="19">
        <v>6</v>
      </c>
      <c r="P1599" s="19">
        <v>1</v>
      </c>
      <c r="Q1599" s="19">
        <f t="shared" si="144"/>
        <v>1.4</v>
      </c>
      <c r="R1599" s="3">
        <f t="shared" si="145"/>
        <v>1.7341489922358826</v>
      </c>
      <c r="S1599" s="3">
        <f t="shared" si="146"/>
        <v>9.2105263157894746E-2</v>
      </c>
      <c r="T1599" s="9">
        <f t="shared" si="147"/>
        <v>0</v>
      </c>
      <c r="U1599" s="9">
        <f t="shared" si="148"/>
        <v>6</v>
      </c>
      <c r="V1599" s="9">
        <f t="shared" si="149"/>
        <v>2</v>
      </c>
    </row>
    <row r="1600" spans="1:22" x14ac:dyDescent="0.25">
      <c r="A1600" t="s">
        <v>4052</v>
      </c>
      <c r="B1600" s="32" t="s">
        <v>2566</v>
      </c>
      <c r="C1600" t="s">
        <v>202</v>
      </c>
      <c r="D1600" t="s">
        <v>108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>
        <v>1.4</v>
      </c>
      <c r="L1600" s="9">
        <v>0</v>
      </c>
      <c r="M1600" s="19">
        <v>0</v>
      </c>
      <c r="N1600" s="19">
        <v>0</v>
      </c>
      <c r="O1600" s="19">
        <v>6</v>
      </c>
      <c r="P1600" s="19">
        <v>3</v>
      </c>
      <c r="Q1600" s="19">
        <f t="shared" si="144"/>
        <v>1.4</v>
      </c>
      <c r="R1600" s="3">
        <f t="shared" si="145"/>
        <v>1.8573359872938902</v>
      </c>
      <c r="S1600" s="3">
        <f t="shared" si="146"/>
        <v>0.11403508771929825</v>
      </c>
      <c r="T1600" s="9">
        <f t="shared" si="147"/>
        <v>0</v>
      </c>
      <c r="U1600" s="9">
        <f t="shared" si="148"/>
        <v>6</v>
      </c>
      <c r="V1600" s="9">
        <f t="shared" si="149"/>
        <v>2</v>
      </c>
    </row>
    <row r="1601" spans="1:22" x14ac:dyDescent="0.25">
      <c r="A1601" t="s">
        <v>4464</v>
      </c>
      <c r="B1601" s="32" t="s">
        <v>2568</v>
      </c>
      <c r="C1601" t="s">
        <v>202</v>
      </c>
      <c r="D1601" t="s">
        <v>4746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>
        <v>1.4</v>
      </c>
      <c r="L1601" s="9">
        <v>0</v>
      </c>
      <c r="M1601" s="19">
        <v>0</v>
      </c>
      <c r="N1601" s="19">
        <v>0</v>
      </c>
      <c r="O1601" s="19">
        <v>0</v>
      </c>
      <c r="P1601" s="19">
        <v>0</v>
      </c>
      <c r="Q1601" s="19">
        <f t="shared" si="144"/>
        <v>1.4</v>
      </c>
      <c r="R1601" s="3">
        <f t="shared" si="145"/>
        <v>0.404145188432738</v>
      </c>
      <c r="S1601" s="3">
        <f t="shared" si="146"/>
        <v>4.6052631578947366E-2</v>
      </c>
      <c r="T1601" s="9">
        <f t="shared" si="147"/>
        <v>0</v>
      </c>
      <c r="U1601" s="9">
        <f t="shared" si="148"/>
        <v>1.4</v>
      </c>
      <c r="V1601" s="9">
        <f t="shared" si="149"/>
        <v>1</v>
      </c>
    </row>
    <row r="1602" spans="1:22" x14ac:dyDescent="0.25">
      <c r="A1602" t="s">
        <v>4101</v>
      </c>
      <c r="B1602" s="32" t="s">
        <v>2016</v>
      </c>
      <c r="C1602" t="s">
        <v>202</v>
      </c>
      <c r="D1602" t="s">
        <v>109</v>
      </c>
      <c r="E1602" s="9">
        <v>3</v>
      </c>
      <c r="F1602" s="9">
        <v>2</v>
      </c>
      <c r="G1602" s="9">
        <v>2</v>
      </c>
      <c r="H1602" s="9">
        <v>3</v>
      </c>
      <c r="I1602" s="9">
        <v>1</v>
      </c>
      <c r="J1602" s="9">
        <v>1</v>
      </c>
      <c r="K1602">
        <v>2.8</v>
      </c>
      <c r="L1602" s="9">
        <v>0</v>
      </c>
      <c r="M1602" s="19">
        <v>1</v>
      </c>
      <c r="N1602" s="19">
        <v>0</v>
      </c>
      <c r="O1602" s="19">
        <v>2</v>
      </c>
      <c r="P1602" s="19">
        <v>0</v>
      </c>
      <c r="Q1602" s="19">
        <f t="shared" ref="Q1602:Q1665" si="150">IFERROR(AVERAGEIF(K1602:K1602,"&lt;&gt;0"),0)</f>
        <v>2.8</v>
      </c>
      <c r="R1602" s="3">
        <f t="shared" ref="R1602:R1665" si="151">_xlfn.STDEV.S(E1602:P1602)</f>
        <v>1.1456108599451393</v>
      </c>
      <c r="S1602" s="3">
        <f t="shared" ref="S1602:S1665" si="152">IFERROR(AVERAGEIF(E1602:P1602,"&lt;&gt;0")/30.4,0)</f>
        <v>6.5058479532163746E-2</v>
      </c>
      <c r="T1602" s="9">
        <f t="shared" ref="T1602:T1665" si="153">MIN(E1602:P1602)</f>
        <v>0</v>
      </c>
      <c r="U1602" s="9">
        <f t="shared" ref="U1602:U1665" si="154">MAX(E1602:P1602)</f>
        <v>3</v>
      </c>
      <c r="V1602" s="9">
        <f t="shared" ref="V1602:V1665" si="155">MROUND(ROUND(_xlfn.NORM.S.INV($Y$1)*R1602*1,1),1)</f>
        <v>2</v>
      </c>
    </row>
    <row r="1603" spans="1:22" x14ac:dyDescent="0.25">
      <c r="A1603" t="s">
        <v>4129</v>
      </c>
      <c r="B1603" s="32" t="s">
        <v>2115</v>
      </c>
      <c r="C1603" t="s">
        <v>202</v>
      </c>
      <c r="D1603" t="s">
        <v>109</v>
      </c>
      <c r="E1603" s="9">
        <v>1</v>
      </c>
      <c r="F1603" s="9">
        <v>0</v>
      </c>
      <c r="G1603" s="9">
        <v>1</v>
      </c>
      <c r="H1603" s="9">
        <v>0</v>
      </c>
      <c r="I1603" s="9">
        <v>0</v>
      </c>
      <c r="J1603" s="9">
        <v>0</v>
      </c>
      <c r="K1603">
        <v>2.8</v>
      </c>
      <c r="L1603" s="9">
        <v>1.4</v>
      </c>
      <c r="M1603" s="19">
        <v>1</v>
      </c>
      <c r="N1603" s="19">
        <v>1</v>
      </c>
      <c r="O1603" s="19">
        <v>0</v>
      </c>
      <c r="P1603" s="19">
        <v>2</v>
      </c>
      <c r="Q1603" s="19">
        <f t="shared" si="150"/>
        <v>2.8</v>
      </c>
      <c r="R1603" s="3">
        <f t="shared" si="151"/>
        <v>0.9110433579144297</v>
      </c>
      <c r="S1603" s="3">
        <f t="shared" si="152"/>
        <v>4.7932330827067667E-2</v>
      </c>
      <c r="T1603" s="9">
        <f t="shared" si="153"/>
        <v>0</v>
      </c>
      <c r="U1603" s="9">
        <f t="shared" si="154"/>
        <v>2.8</v>
      </c>
      <c r="V1603" s="9">
        <f t="shared" si="155"/>
        <v>1</v>
      </c>
    </row>
    <row r="1604" spans="1:22" x14ac:dyDescent="0.25">
      <c r="A1604" t="s">
        <v>514</v>
      </c>
      <c r="B1604" s="32" t="s">
        <v>290</v>
      </c>
      <c r="C1604" t="s">
        <v>202</v>
      </c>
      <c r="D1604" t="s">
        <v>861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>
        <v>0</v>
      </c>
      <c r="L1604" s="9">
        <v>0</v>
      </c>
      <c r="M1604" s="19">
        <v>1</v>
      </c>
      <c r="N1604" s="19">
        <v>1</v>
      </c>
      <c r="O1604" s="19">
        <v>0</v>
      </c>
      <c r="P1604" s="19">
        <v>1</v>
      </c>
      <c r="Q1604" s="19">
        <f t="shared" si="150"/>
        <v>0</v>
      </c>
      <c r="R1604" s="3">
        <f t="shared" si="151"/>
        <v>0.45226701686664544</v>
      </c>
      <c r="S1604" s="3">
        <f t="shared" si="152"/>
        <v>3.2894736842105261E-2</v>
      </c>
      <c r="T1604" s="9">
        <f t="shared" si="153"/>
        <v>0</v>
      </c>
      <c r="U1604" s="9">
        <f t="shared" si="154"/>
        <v>1</v>
      </c>
      <c r="V1604" s="9">
        <f t="shared" si="155"/>
        <v>1</v>
      </c>
    </row>
    <row r="1605" spans="1:22" x14ac:dyDescent="0.25">
      <c r="A1605" t="s">
        <v>514</v>
      </c>
      <c r="B1605" s="32" t="s">
        <v>290</v>
      </c>
      <c r="C1605" t="s">
        <v>202</v>
      </c>
      <c r="D1605" t="s">
        <v>15</v>
      </c>
      <c r="E1605" s="9">
        <v>10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>
        <v>7</v>
      </c>
      <c r="L1605" s="9">
        <v>11.2</v>
      </c>
      <c r="M1605" s="19">
        <v>0</v>
      </c>
      <c r="N1605" s="19">
        <v>0</v>
      </c>
      <c r="O1605" s="19">
        <v>0</v>
      </c>
      <c r="P1605" s="19">
        <v>0</v>
      </c>
      <c r="Q1605" s="19">
        <f t="shared" si="150"/>
        <v>7</v>
      </c>
      <c r="R1605" s="3">
        <f t="shared" si="151"/>
        <v>4.3502351033645823</v>
      </c>
      <c r="S1605" s="3">
        <f t="shared" si="152"/>
        <v>0.30921052631578949</v>
      </c>
      <c r="T1605" s="9">
        <f t="shared" si="153"/>
        <v>0</v>
      </c>
      <c r="U1605" s="9">
        <f t="shared" si="154"/>
        <v>11.2</v>
      </c>
      <c r="V1605" s="9">
        <f t="shared" si="155"/>
        <v>6</v>
      </c>
    </row>
    <row r="1606" spans="1:22" x14ac:dyDescent="0.25">
      <c r="A1606" t="s">
        <v>514</v>
      </c>
      <c r="B1606" s="32" t="s">
        <v>290</v>
      </c>
      <c r="C1606" t="s">
        <v>202</v>
      </c>
      <c r="D1606" t="s">
        <v>5604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>
        <v>0</v>
      </c>
      <c r="L1606" s="9">
        <v>0</v>
      </c>
      <c r="M1606" s="19">
        <v>0</v>
      </c>
      <c r="N1606" s="19">
        <v>1</v>
      </c>
      <c r="O1606" s="19">
        <v>33</v>
      </c>
      <c r="P1606" s="19">
        <v>34</v>
      </c>
      <c r="Q1606" s="19">
        <f t="shared" si="150"/>
        <v>0</v>
      </c>
      <c r="R1606" s="3">
        <f t="shared" si="151"/>
        <v>13.0058262002656</v>
      </c>
      <c r="S1606" s="3">
        <f t="shared" si="152"/>
        <v>0.7456140350877194</v>
      </c>
      <c r="T1606" s="9">
        <f t="shared" si="153"/>
        <v>0</v>
      </c>
      <c r="U1606" s="9">
        <f t="shared" si="154"/>
        <v>34</v>
      </c>
      <c r="V1606" s="9">
        <f t="shared" si="155"/>
        <v>17</v>
      </c>
    </row>
    <row r="1607" spans="1:22" x14ac:dyDescent="0.25">
      <c r="A1607" t="s">
        <v>514</v>
      </c>
      <c r="B1607" s="32" t="s">
        <v>290</v>
      </c>
      <c r="C1607" t="s">
        <v>202</v>
      </c>
      <c r="D1607" t="s">
        <v>113</v>
      </c>
      <c r="E1607" s="9">
        <v>10</v>
      </c>
      <c r="F1607" s="9">
        <v>2</v>
      </c>
      <c r="G1607" s="9">
        <v>6</v>
      </c>
      <c r="H1607" s="9">
        <v>4</v>
      </c>
      <c r="I1607" s="9">
        <v>8</v>
      </c>
      <c r="J1607" s="9">
        <v>6</v>
      </c>
      <c r="K1607">
        <v>29.4</v>
      </c>
      <c r="L1607" s="9">
        <v>2.8</v>
      </c>
      <c r="M1607" s="19">
        <v>11</v>
      </c>
      <c r="N1607" s="19">
        <v>12</v>
      </c>
      <c r="O1607" s="19">
        <v>6</v>
      </c>
      <c r="P1607" s="19">
        <v>7</v>
      </c>
      <c r="Q1607" s="19">
        <f t="shared" si="150"/>
        <v>29.4</v>
      </c>
      <c r="R1607" s="3">
        <f t="shared" si="151"/>
        <v>7.2199009478641516</v>
      </c>
      <c r="S1607" s="3">
        <f t="shared" si="152"/>
        <v>0.28563596491228072</v>
      </c>
      <c r="T1607" s="9">
        <f t="shared" si="153"/>
        <v>2</v>
      </c>
      <c r="U1607" s="9">
        <f t="shared" si="154"/>
        <v>29.4</v>
      </c>
      <c r="V1607" s="9">
        <f t="shared" si="155"/>
        <v>9</v>
      </c>
    </row>
    <row r="1608" spans="1:22" x14ac:dyDescent="0.25">
      <c r="A1608" t="s">
        <v>514</v>
      </c>
      <c r="B1608" s="32" t="s">
        <v>290</v>
      </c>
      <c r="C1608" t="s">
        <v>202</v>
      </c>
      <c r="D1608" t="s">
        <v>820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>
        <v>7</v>
      </c>
      <c r="L1608" s="9">
        <v>5.6</v>
      </c>
      <c r="M1608" s="19">
        <v>1</v>
      </c>
      <c r="N1608" s="19">
        <v>3</v>
      </c>
      <c r="O1608" s="19">
        <v>4</v>
      </c>
      <c r="P1608" s="19">
        <v>2</v>
      </c>
      <c r="Q1608" s="19">
        <f t="shared" si="150"/>
        <v>7</v>
      </c>
      <c r="R1608" s="3">
        <f t="shared" si="151"/>
        <v>2.4826061575153906</v>
      </c>
      <c r="S1608" s="3">
        <f t="shared" si="152"/>
        <v>0.12390350877192985</v>
      </c>
      <c r="T1608" s="9">
        <f t="shared" si="153"/>
        <v>0</v>
      </c>
      <c r="U1608" s="9">
        <f t="shared" si="154"/>
        <v>7</v>
      </c>
      <c r="V1608" s="9">
        <f t="shared" si="155"/>
        <v>3</v>
      </c>
    </row>
    <row r="1609" spans="1:22" x14ac:dyDescent="0.25">
      <c r="A1609" t="s">
        <v>514</v>
      </c>
      <c r="B1609" s="32" t="s">
        <v>290</v>
      </c>
      <c r="C1609" t="s">
        <v>202</v>
      </c>
      <c r="D1609" t="s">
        <v>119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>
        <v>0</v>
      </c>
      <c r="L1609" s="9">
        <v>0</v>
      </c>
      <c r="M1609" s="19">
        <v>0</v>
      </c>
      <c r="N1609" s="19">
        <v>4</v>
      </c>
      <c r="O1609" s="19">
        <v>4</v>
      </c>
      <c r="P1609" s="19">
        <v>0</v>
      </c>
      <c r="Q1609" s="19">
        <f t="shared" si="150"/>
        <v>0</v>
      </c>
      <c r="R1609" s="3">
        <f t="shared" si="151"/>
        <v>1.556997888323046</v>
      </c>
      <c r="S1609" s="3">
        <f t="shared" si="152"/>
        <v>0.13157894736842105</v>
      </c>
      <c r="T1609" s="9">
        <f t="shared" si="153"/>
        <v>0</v>
      </c>
      <c r="U1609" s="9">
        <f t="shared" si="154"/>
        <v>4</v>
      </c>
      <c r="V1609" s="9">
        <f t="shared" si="155"/>
        <v>2</v>
      </c>
    </row>
    <row r="1610" spans="1:22" x14ac:dyDescent="0.25">
      <c r="A1610" t="s">
        <v>514</v>
      </c>
      <c r="B1610" s="32" t="s">
        <v>290</v>
      </c>
      <c r="C1610" t="s">
        <v>202</v>
      </c>
      <c r="D1610" t="s">
        <v>106</v>
      </c>
      <c r="E1610" s="9">
        <v>5</v>
      </c>
      <c r="F1610" s="9">
        <v>7</v>
      </c>
      <c r="G1610" s="9">
        <v>8</v>
      </c>
      <c r="H1610" s="9">
        <v>6</v>
      </c>
      <c r="I1610" s="9">
        <v>8</v>
      </c>
      <c r="J1610" s="9">
        <v>8</v>
      </c>
      <c r="K1610">
        <v>21</v>
      </c>
      <c r="L1610" s="9">
        <v>18.2</v>
      </c>
      <c r="M1610" s="19">
        <v>6</v>
      </c>
      <c r="N1610" s="19">
        <v>6</v>
      </c>
      <c r="O1610" s="19">
        <v>7</v>
      </c>
      <c r="P1610" s="19">
        <v>8</v>
      </c>
      <c r="Q1610" s="19">
        <f t="shared" si="150"/>
        <v>21</v>
      </c>
      <c r="R1610" s="3">
        <f t="shared" si="151"/>
        <v>5.0779081830170494</v>
      </c>
      <c r="S1610" s="3">
        <f t="shared" si="152"/>
        <v>0.2966008771929825</v>
      </c>
      <c r="T1610" s="9">
        <f t="shared" si="153"/>
        <v>5</v>
      </c>
      <c r="U1610" s="9">
        <f t="shared" si="154"/>
        <v>21</v>
      </c>
      <c r="V1610" s="9">
        <f t="shared" si="155"/>
        <v>7</v>
      </c>
    </row>
    <row r="1611" spans="1:22" x14ac:dyDescent="0.25">
      <c r="A1611" t="s">
        <v>514</v>
      </c>
      <c r="B1611" s="32" t="s">
        <v>290</v>
      </c>
      <c r="C1611" t="s">
        <v>202</v>
      </c>
      <c r="D1611" t="s">
        <v>109</v>
      </c>
      <c r="E1611" s="9">
        <v>1</v>
      </c>
      <c r="F1611" s="9">
        <v>3</v>
      </c>
      <c r="G1611" s="9">
        <v>2</v>
      </c>
      <c r="H1611" s="9">
        <v>2</v>
      </c>
      <c r="I1611" s="9">
        <v>2</v>
      </c>
      <c r="J1611" s="9">
        <v>3</v>
      </c>
      <c r="K1611">
        <v>14</v>
      </c>
      <c r="L1611" s="9">
        <v>4.1999999999999993</v>
      </c>
      <c r="M1611" s="19">
        <v>4</v>
      </c>
      <c r="N1611" s="19">
        <v>0</v>
      </c>
      <c r="O1611" s="19">
        <v>3</v>
      </c>
      <c r="P1611" s="19">
        <v>4</v>
      </c>
      <c r="Q1611" s="19">
        <f t="shared" si="150"/>
        <v>14</v>
      </c>
      <c r="R1611" s="3">
        <f t="shared" si="151"/>
        <v>3.5321467418640191</v>
      </c>
      <c r="S1611" s="3">
        <f t="shared" si="152"/>
        <v>0.12619617224880383</v>
      </c>
      <c r="T1611" s="9">
        <f t="shared" si="153"/>
        <v>0</v>
      </c>
      <c r="U1611" s="9">
        <f t="shared" si="154"/>
        <v>14</v>
      </c>
      <c r="V1611" s="9">
        <f t="shared" si="155"/>
        <v>5</v>
      </c>
    </row>
    <row r="1612" spans="1:22" x14ac:dyDescent="0.25">
      <c r="A1612" t="s">
        <v>514</v>
      </c>
      <c r="B1612" s="32" t="s">
        <v>290</v>
      </c>
      <c r="C1612" t="s">
        <v>202</v>
      </c>
      <c r="D1612" t="s">
        <v>4746</v>
      </c>
      <c r="E1612" s="9">
        <v>15</v>
      </c>
      <c r="F1612" s="9">
        <v>9</v>
      </c>
      <c r="G1612" s="9">
        <v>21</v>
      </c>
      <c r="H1612" s="9">
        <v>31</v>
      </c>
      <c r="I1612" s="9">
        <v>48</v>
      </c>
      <c r="J1612" s="9">
        <v>32</v>
      </c>
      <c r="K1612">
        <v>68.599999999999994</v>
      </c>
      <c r="L1612" s="9">
        <v>0</v>
      </c>
      <c r="M1612" s="19">
        <v>29</v>
      </c>
      <c r="N1612" s="19">
        <v>45</v>
      </c>
      <c r="O1612" s="19">
        <v>13</v>
      </c>
      <c r="P1612" s="19">
        <v>0</v>
      </c>
      <c r="Q1612" s="19">
        <f t="shared" si="150"/>
        <v>68.599999999999994</v>
      </c>
      <c r="R1612" s="3">
        <f t="shared" si="151"/>
        <v>20.63920952209579</v>
      </c>
      <c r="S1612" s="3">
        <f t="shared" si="152"/>
        <v>1.0250000000000001</v>
      </c>
      <c r="T1612" s="9">
        <f t="shared" si="153"/>
        <v>0</v>
      </c>
      <c r="U1612" s="9">
        <f t="shared" si="154"/>
        <v>68.599999999999994</v>
      </c>
      <c r="V1612" s="9">
        <f t="shared" si="155"/>
        <v>27</v>
      </c>
    </row>
    <row r="1613" spans="1:22" x14ac:dyDescent="0.25">
      <c r="A1613" t="s">
        <v>3968</v>
      </c>
      <c r="B1613" s="32" t="s">
        <v>2312</v>
      </c>
      <c r="C1613" t="s">
        <v>202</v>
      </c>
      <c r="D1613" t="s">
        <v>4746</v>
      </c>
      <c r="E1613" s="9">
        <v>1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>
        <v>0</v>
      </c>
      <c r="L1613" s="9">
        <v>0</v>
      </c>
      <c r="M1613" s="19">
        <v>0</v>
      </c>
      <c r="N1613" s="19">
        <v>2</v>
      </c>
      <c r="O1613" s="19">
        <v>0</v>
      </c>
      <c r="P1613" s="19">
        <v>0</v>
      </c>
      <c r="Q1613" s="19">
        <f t="shared" si="150"/>
        <v>0</v>
      </c>
      <c r="R1613" s="3">
        <f t="shared" si="151"/>
        <v>0.62158156050806102</v>
      </c>
      <c r="S1613" s="3">
        <f t="shared" si="152"/>
        <v>4.9342105263157895E-2</v>
      </c>
      <c r="T1613" s="9">
        <f t="shared" si="153"/>
        <v>0</v>
      </c>
      <c r="U1613" s="9">
        <f t="shared" si="154"/>
        <v>2</v>
      </c>
      <c r="V1613" s="9">
        <f t="shared" si="155"/>
        <v>1</v>
      </c>
    </row>
    <row r="1614" spans="1:22" x14ac:dyDescent="0.25">
      <c r="A1614" t="s">
        <v>3931</v>
      </c>
      <c r="B1614" s="32" t="s">
        <v>2298</v>
      </c>
      <c r="C1614" t="s">
        <v>202</v>
      </c>
      <c r="D1614" t="s">
        <v>4746</v>
      </c>
      <c r="E1614" s="9">
        <v>1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>
        <v>0</v>
      </c>
      <c r="L1614" s="9">
        <v>0</v>
      </c>
      <c r="M1614" s="19">
        <v>0</v>
      </c>
      <c r="N1614" s="19">
        <v>1</v>
      </c>
      <c r="O1614" s="19">
        <v>0</v>
      </c>
      <c r="P1614" s="19">
        <v>0</v>
      </c>
      <c r="Q1614" s="19">
        <f t="shared" si="150"/>
        <v>0</v>
      </c>
      <c r="R1614" s="3">
        <f t="shared" si="151"/>
        <v>0.38924947208076149</v>
      </c>
      <c r="S1614" s="3">
        <f t="shared" si="152"/>
        <v>3.2894736842105261E-2</v>
      </c>
      <c r="T1614" s="9">
        <f t="shared" si="153"/>
        <v>0</v>
      </c>
      <c r="U1614" s="9">
        <f t="shared" si="154"/>
        <v>1</v>
      </c>
      <c r="V1614" s="9">
        <f t="shared" si="155"/>
        <v>1</v>
      </c>
    </row>
    <row r="1615" spans="1:22" x14ac:dyDescent="0.25">
      <c r="A1615" t="s">
        <v>4072</v>
      </c>
      <c r="B1615" s="32" t="s">
        <v>2313</v>
      </c>
      <c r="C1615" t="s">
        <v>202</v>
      </c>
      <c r="D1615" t="s">
        <v>106</v>
      </c>
      <c r="E1615" s="9">
        <v>1</v>
      </c>
      <c r="F1615" s="9">
        <v>0</v>
      </c>
      <c r="G1615" s="9">
        <v>0</v>
      </c>
      <c r="H1615" s="9">
        <v>0</v>
      </c>
      <c r="I1615" s="9">
        <v>0</v>
      </c>
      <c r="J1615" s="9">
        <v>0</v>
      </c>
      <c r="K1615">
        <v>0</v>
      </c>
      <c r="L1615" s="9">
        <v>0</v>
      </c>
      <c r="M1615" s="19">
        <v>0</v>
      </c>
      <c r="N1615" s="19">
        <v>0</v>
      </c>
      <c r="O1615" s="19">
        <v>0</v>
      </c>
      <c r="P1615" s="19">
        <v>0</v>
      </c>
      <c r="Q1615" s="19">
        <f t="shared" si="150"/>
        <v>0</v>
      </c>
      <c r="R1615" s="3">
        <f t="shared" si="151"/>
        <v>0.28867513459481287</v>
      </c>
      <c r="S1615" s="3">
        <f t="shared" si="152"/>
        <v>3.2894736842105261E-2</v>
      </c>
      <c r="T1615" s="9">
        <f t="shared" si="153"/>
        <v>0</v>
      </c>
      <c r="U1615" s="9">
        <f t="shared" si="154"/>
        <v>1</v>
      </c>
      <c r="V1615" s="9">
        <f t="shared" si="155"/>
        <v>0</v>
      </c>
    </row>
    <row r="1616" spans="1:22" x14ac:dyDescent="0.25">
      <c r="A1616" t="s">
        <v>3601</v>
      </c>
      <c r="B1616" s="32" t="s">
        <v>1666</v>
      </c>
      <c r="C1616" t="s">
        <v>1603</v>
      </c>
      <c r="D1616" t="s">
        <v>4746</v>
      </c>
      <c r="E1616" s="9">
        <v>0</v>
      </c>
      <c r="F1616" s="9">
        <v>0</v>
      </c>
      <c r="G1616" s="9">
        <v>0</v>
      </c>
      <c r="H1616" s="9">
        <v>0</v>
      </c>
      <c r="I1616" s="9">
        <v>6</v>
      </c>
      <c r="J1616" s="9">
        <v>7</v>
      </c>
      <c r="K1616">
        <v>0</v>
      </c>
      <c r="L1616" s="9">
        <v>0</v>
      </c>
      <c r="M1616" s="19">
        <v>0</v>
      </c>
      <c r="N1616" s="19">
        <v>5</v>
      </c>
      <c r="O1616" s="19">
        <v>0</v>
      </c>
      <c r="P1616" s="19">
        <v>0</v>
      </c>
      <c r="Q1616" s="19">
        <f t="shared" si="150"/>
        <v>0</v>
      </c>
      <c r="R1616" s="3">
        <f t="shared" si="151"/>
        <v>2.7468990781342053</v>
      </c>
      <c r="S1616" s="3">
        <f t="shared" si="152"/>
        <v>0.19736842105263158</v>
      </c>
      <c r="T1616" s="9">
        <f t="shared" si="153"/>
        <v>0</v>
      </c>
      <c r="U1616" s="9">
        <f t="shared" si="154"/>
        <v>7</v>
      </c>
      <c r="V1616" s="9">
        <f t="shared" si="155"/>
        <v>4</v>
      </c>
    </row>
    <row r="1617" spans="1:22" x14ac:dyDescent="0.25">
      <c r="A1617" t="s">
        <v>3602</v>
      </c>
      <c r="B1617" s="32" t="s">
        <v>1668</v>
      </c>
      <c r="C1617" t="s">
        <v>1603</v>
      </c>
      <c r="D1617" t="s">
        <v>4746</v>
      </c>
      <c r="E1617" s="9">
        <v>0</v>
      </c>
      <c r="F1617" s="9">
        <v>0</v>
      </c>
      <c r="G1617" s="9">
        <v>0</v>
      </c>
      <c r="H1617" s="9">
        <v>0</v>
      </c>
      <c r="I1617" s="9">
        <v>6</v>
      </c>
      <c r="J1617" s="9">
        <v>7</v>
      </c>
      <c r="K1617">
        <v>0</v>
      </c>
      <c r="L1617" s="9">
        <v>0</v>
      </c>
      <c r="M1617" s="19">
        <v>0</v>
      </c>
      <c r="N1617" s="19">
        <v>5</v>
      </c>
      <c r="O1617" s="19">
        <v>0</v>
      </c>
      <c r="P1617" s="19">
        <v>0</v>
      </c>
      <c r="Q1617" s="19">
        <f t="shared" si="150"/>
        <v>0</v>
      </c>
      <c r="R1617" s="3">
        <f t="shared" si="151"/>
        <v>2.7468990781342053</v>
      </c>
      <c r="S1617" s="3">
        <f t="shared" si="152"/>
        <v>0.19736842105263158</v>
      </c>
      <c r="T1617" s="9">
        <f t="shared" si="153"/>
        <v>0</v>
      </c>
      <c r="U1617" s="9">
        <f t="shared" si="154"/>
        <v>7</v>
      </c>
      <c r="V1617" s="9">
        <f t="shared" si="155"/>
        <v>4</v>
      </c>
    </row>
    <row r="1618" spans="1:22" x14ac:dyDescent="0.25">
      <c r="A1618" t="s">
        <v>4174</v>
      </c>
      <c r="B1618" s="32" t="s">
        <v>2299</v>
      </c>
      <c r="C1618" t="s">
        <v>202</v>
      </c>
      <c r="D1618" t="s">
        <v>106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>
        <v>0</v>
      </c>
      <c r="L1618" s="9">
        <v>0</v>
      </c>
      <c r="M1618" s="19">
        <v>0</v>
      </c>
      <c r="N1618" s="19">
        <v>1</v>
      </c>
      <c r="O1618" s="19">
        <v>0</v>
      </c>
      <c r="P1618" s="19">
        <v>0</v>
      </c>
      <c r="Q1618" s="19">
        <f t="shared" si="150"/>
        <v>0</v>
      </c>
      <c r="R1618" s="3">
        <f t="shared" si="151"/>
        <v>0.28867513459481287</v>
      </c>
      <c r="S1618" s="3">
        <f t="shared" si="152"/>
        <v>3.2894736842105261E-2</v>
      </c>
      <c r="T1618" s="9">
        <f t="shared" si="153"/>
        <v>0</v>
      </c>
      <c r="U1618" s="9">
        <f t="shared" si="154"/>
        <v>1</v>
      </c>
      <c r="V1618" s="9">
        <f t="shared" si="155"/>
        <v>0</v>
      </c>
    </row>
    <row r="1619" spans="1:22" x14ac:dyDescent="0.25">
      <c r="A1619" t="s">
        <v>3570</v>
      </c>
      <c r="B1619" s="32" t="s">
        <v>1576</v>
      </c>
      <c r="C1619" t="s">
        <v>202</v>
      </c>
      <c r="D1619" t="s">
        <v>113</v>
      </c>
      <c r="E1619" s="9">
        <v>2</v>
      </c>
      <c r="F1619" s="9">
        <v>0</v>
      </c>
      <c r="G1619" s="9">
        <v>0</v>
      </c>
      <c r="H1619" s="9">
        <v>1</v>
      </c>
      <c r="I1619" s="9">
        <v>1</v>
      </c>
      <c r="J1619" s="9">
        <v>0</v>
      </c>
      <c r="K1619">
        <v>4.1999999999999993</v>
      </c>
      <c r="L1619" s="9">
        <v>1.4</v>
      </c>
      <c r="M1619" s="19">
        <v>2</v>
      </c>
      <c r="N1619" s="19">
        <v>0</v>
      </c>
      <c r="O1619" s="19">
        <v>0</v>
      </c>
      <c r="P1619" s="19">
        <v>1</v>
      </c>
      <c r="Q1619" s="19">
        <f t="shared" si="150"/>
        <v>4.1999999999999993</v>
      </c>
      <c r="R1619" s="3">
        <f t="shared" si="151"/>
        <v>1.2566188400190843</v>
      </c>
      <c r="S1619" s="3">
        <f t="shared" si="152"/>
        <v>5.9210526315789477E-2</v>
      </c>
      <c r="T1619" s="9">
        <f t="shared" si="153"/>
        <v>0</v>
      </c>
      <c r="U1619" s="9">
        <f t="shared" si="154"/>
        <v>4.1999999999999993</v>
      </c>
      <c r="V1619" s="9">
        <f t="shared" si="155"/>
        <v>2</v>
      </c>
    </row>
    <row r="1620" spans="1:22" x14ac:dyDescent="0.25">
      <c r="A1620" t="s">
        <v>3570</v>
      </c>
      <c r="B1620" s="32" t="s">
        <v>1576</v>
      </c>
      <c r="C1620" t="s">
        <v>202</v>
      </c>
      <c r="D1620" t="s">
        <v>108</v>
      </c>
      <c r="E1620" s="9">
        <v>0</v>
      </c>
      <c r="F1620" s="9">
        <v>0</v>
      </c>
      <c r="G1620" s="9">
        <v>0</v>
      </c>
      <c r="H1620" s="9">
        <v>0</v>
      </c>
      <c r="I1620" s="9">
        <v>0</v>
      </c>
      <c r="J1620" s="9">
        <v>0</v>
      </c>
      <c r="K1620">
        <v>0</v>
      </c>
      <c r="L1620" s="9">
        <v>0</v>
      </c>
      <c r="M1620" s="19">
        <v>0</v>
      </c>
      <c r="N1620" s="19">
        <v>0</v>
      </c>
      <c r="O1620" s="19">
        <v>4</v>
      </c>
      <c r="P1620" s="19">
        <v>0</v>
      </c>
      <c r="Q1620" s="19">
        <f t="shared" si="150"/>
        <v>0</v>
      </c>
      <c r="R1620" s="3">
        <f t="shared" si="151"/>
        <v>1.1547005383792515</v>
      </c>
      <c r="S1620" s="3">
        <f t="shared" si="152"/>
        <v>0.13157894736842105</v>
      </c>
      <c r="T1620" s="9">
        <f t="shared" si="153"/>
        <v>0</v>
      </c>
      <c r="U1620" s="9">
        <f t="shared" si="154"/>
        <v>4</v>
      </c>
      <c r="V1620" s="9">
        <f t="shared" si="155"/>
        <v>2</v>
      </c>
    </row>
    <row r="1621" spans="1:22" x14ac:dyDescent="0.25">
      <c r="A1621" t="s">
        <v>4371</v>
      </c>
      <c r="B1621" s="32" t="s">
        <v>2315</v>
      </c>
      <c r="C1621" t="s">
        <v>202</v>
      </c>
      <c r="D1621" t="s">
        <v>109</v>
      </c>
      <c r="E1621" s="9">
        <v>0</v>
      </c>
      <c r="F1621" s="9">
        <v>0</v>
      </c>
      <c r="G1621" s="9">
        <v>1</v>
      </c>
      <c r="H1621" s="9">
        <v>0</v>
      </c>
      <c r="I1621" s="9">
        <v>0</v>
      </c>
      <c r="J1621" s="9">
        <v>0</v>
      </c>
      <c r="K1621">
        <v>0</v>
      </c>
      <c r="L1621" s="9">
        <v>0</v>
      </c>
      <c r="M1621" s="19">
        <v>0</v>
      </c>
      <c r="N1621" s="19">
        <v>0</v>
      </c>
      <c r="O1621" s="19">
        <v>0</v>
      </c>
      <c r="P1621" s="19">
        <v>0</v>
      </c>
      <c r="Q1621" s="19">
        <f t="shared" si="150"/>
        <v>0</v>
      </c>
      <c r="R1621" s="3">
        <f t="shared" si="151"/>
        <v>0.28867513459481287</v>
      </c>
      <c r="S1621" s="3">
        <f t="shared" si="152"/>
        <v>3.2894736842105261E-2</v>
      </c>
      <c r="T1621" s="9">
        <f t="shared" si="153"/>
        <v>0</v>
      </c>
      <c r="U1621" s="9">
        <f t="shared" si="154"/>
        <v>1</v>
      </c>
      <c r="V1621" s="9">
        <f t="shared" si="155"/>
        <v>0</v>
      </c>
    </row>
    <row r="1622" spans="1:22" x14ac:dyDescent="0.25">
      <c r="A1622" t="s">
        <v>4184</v>
      </c>
      <c r="B1622" s="32" t="s">
        <v>2300</v>
      </c>
      <c r="C1622" t="s">
        <v>202</v>
      </c>
      <c r="D1622" t="s">
        <v>2214</v>
      </c>
      <c r="E1622" s="9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0</v>
      </c>
      <c r="K1622">
        <v>0</v>
      </c>
      <c r="L1622" s="9">
        <v>0</v>
      </c>
      <c r="M1622" s="19">
        <v>0</v>
      </c>
      <c r="N1622" s="19">
        <v>1</v>
      </c>
      <c r="O1622" s="19">
        <v>0</v>
      </c>
      <c r="P1622" s="19">
        <v>0</v>
      </c>
      <c r="Q1622" s="19">
        <f t="shared" si="150"/>
        <v>0</v>
      </c>
      <c r="R1622" s="3">
        <f t="shared" si="151"/>
        <v>0.28867513459481287</v>
      </c>
      <c r="S1622" s="3">
        <f t="shared" si="152"/>
        <v>3.2894736842105261E-2</v>
      </c>
      <c r="T1622" s="9">
        <f t="shared" si="153"/>
        <v>0</v>
      </c>
      <c r="U1622" s="9">
        <f t="shared" si="154"/>
        <v>1</v>
      </c>
      <c r="V1622" s="9">
        <f t="shared" si="155"/>
        <v>0</v>
      </c>
    </row>
    <row r="1623" spans="1:22" x14ac:dyDescent="0.25">
      <c r="A1623" t="s">
        <v>3603</v>
      </c>
      <c r="B1623" s="32" t="s">
        <v>1670</v>
      </c>
      <c r="C1623" t="s">
        <v>1603</v>
      </c>
      <c r="D1623" t="s">
        <v>4746</v>
      </c>
      <c r="E1623" s="9">
        <v>0</v>
      </c>
      <c r="F1623" s="9">
        <v>0</v>
      </c>
      <c r="G1623" s="9">
        <v>0</v>
      </c>
      <c r="H1623" s="9">
        <v>0</v>
      </c>
      <c r="I1623" s="9">
        <v>6</v>
      </c>
      <c r="J1623" s="9">
        <v>7</v>
      </c>
      <c r="K1623">
        <v>0</v>
      </c>
      <c r="L1623" s="9">
        <v>0</v>
      </c>
      <c r="M1623" s="19">
        <v>0</v>
      </c>
      <c r="N1623" s="19">
        <v>5</v>
      </c>
      <c r="O1623" s="19">
        <v>0</v>
      </c>
      <c r="P1623" s="19">
        <v>0</v>
      </c>
      <c r="Q1623" s="19">
        <f t="shared" si="150"/>
        <v>0</v>
      </c>
      <c r="R1623" s="3">
        <f t="shared" si="151"/>
        <v>2.7468990781342053</v>
      </c>
      <c r="S1623" s="3">
        <f t="shared" si="152"/>
        <v>0.19736842105263158</v>
      </c>
      <c r="T1623" s="9">
        <f t="shared" si="153"/>
        <v>0</v>
      </c>
      <c r="U1623" s="9">
        <f t="shared" si="154"/>
        <v>7</v>
      </c>
      <c r="V1623" s="9">
        <f t="shared" si="155"/>
        <v>4</v>
      </c>
    </row>
    <row r="1624" spans="1:22" x14ac:dyDescent="0.25">
      <c r="A1624" t="s">
        <v>4743</v>
      </c>
      <c r="B1624" s="32" t="s">
        <v>4996</v>
      </c>
      <c r="C1624" t="s">
        <v>202</v>
      </c>
      <c r="D1624" t="s">
        <v>113</v>
      </c>
      <c r="E1624" s="9">
        <v>0</v>
      </c>
      <c r="F1624" s="9">
        <v>0</v>
      </c>
      <c r="G1624" s="9">
        <v>0</v>
      </c>
      <c r="H1624" s="9">
        <v>0</v>
      </c>
      <c r="I1624" s="9">
        <v>0</v>
      </c>
      <c r="J1624" s="9">
        <v>0</v>
      </c>
      <c r="K1624">
        <v>0</v>
      </c>
      <c r="L1624" s="9">
        <v>0</v>
      </c>
      <c r="M1624" s="19">
        <v>0</v>
      </c>
      <c r="N1624" s="19">
        <v>0</v>
      </c>
      <c r="O1624" s="19">
        <v>0</v>
      </c>
      <c r="P1624" s="19">
        <v>2</v>
      </c>
      <c r="Q1624" s="19">
        <f t="shared" si="150"/>
        <v>0</v>
      </c>
      <c r="R1624" s="3">
        <f t="shared" si="151"/>
        <v>0.57735026918962573</v>
      </c>
      <c r="S1624" s="3">
        <f t="shared" si="152"/>
        <v>6.5789473684210523E-2</v>
      </c>
      <c r="T1624" s="9">
        <f t="shared" si="153"/>
        <v>0</v>
      </c>
      <c r="U1624" s="9">
        <f t="shared" si="154"/>
        <v>2</v>
      </c>
      <c r="V1624" s="9">
        <f t="shared" si="155"/>
        <v>1</v>
      </c>
    </row>
    <row r="1625" spans="1:22" x14ac:dyDescent="0.25">
      <c r="A1625" t="s">
        <v>3323</v>
      </c>
      <c r="B1625" s="32" t="s">
        <v>1018</v>
      </c>
      <c r="C1625" t="s">
        <v>202</v>
      </c>
      <c r="D1625" t="s">
        <v>686</v>
      </c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>
        <v>7</v>
      </c>
      <c r="L1625" s="9">
        <v>18.2</v>
      </c>
      <c r="M1625" s="19">
        <v>2</v>
      </c>
      <c r="N1625" s="19">
        <v>0</v>
      </c>
      <c r="O1625" s="19">
        <v>1</v>
      </c>
      <c r="P1625" s="19">
        <v>0</v>
      </c>
      <c r="Q1625" s="19">
        <f t="shared" si="150"/>
        <v>7</v>
      </c>
      <c r="R1625" s="3">
        <f t="shared" si="151"/>
        <v>5.384911580265058</v>
      </c>
      <c r="S1625" s="3">
        <f t="shared" si="152"/>
        <v>0.23190789473684212</v>
      </c>
      <c r="T1625" s="9">
        <f t="shared" si="153"/>
        <v>0</v>
      </c>
      <c r="U1625" s="9">
        <f t="shared" si="154"/>
        <v>18.2</v>
      </c>
      <c r="V1625" s="9">
        <f t="shared" si="155"/>
        <v>7</v>
      </c>
    </row>
    <row r="1626" spans="1:22" x14ac:dyDescent="0.25">
      <c r="A1626" t="s">
        <v>4291</v>
      </c>
      <c r="B1626" s="32" t="s">
        <v>2057</v>
      </c>
      <c r="C1626" t="s">
        <v>202</v>
      </c>
      <c r="D1626" t="s">
        <v>109</v>
      </c>
      <c r="E1626" s="9">
        <v>0</v>
      </c>
      <c r="F1626" s="9">
        <v>1</v>
      </c>
      <c r="G1626" s="9">
        <v>1</v>
      </c>
      <c r="H1626" s="9">
        <v>1</v>
      </c>
      <c r="I1626" s="9">
        <v>0</v>
      </c>
      <c r="J1626" s="9">
        <v>0</v>
      </c>
      <c r="K1626">
        <v>1.4</v>
      </c>
      <c r="L1626" s="9">
        <v>1.4</v>
      </c>
      <c r="M1626" s="19">
        <v>2</v>
      </c>
      <c r="N1626" s="19">
        <v>0</v>
      </c>
      <c r="O1626" s="19">
        <v>0</v>
      </c>
      <c r="P1626" s="19">
        <v>0</v>
      </c>
      <c r="Q1626" s="19">
        <f t="shared" si="150"/>
        <v>1.4</v>
      </c>
      <c r="R1626" s="3">
        <f t="shared" si="151"/>
        <v>0.72925865220659658</v>
      </c>
      <c r="S1626" s="3">
        <f t="shared" si="152"/>
        <v>4.2763157894736843E-2</v>
      </c>
      <c r="T1626" s="9">
        <f t="shared" si="153"/>
        <v>0</v>
      </c>
      <c r="U1626" s="9">
        <f t="shared" si="154"/>
        <v>2</v>
      </c>
      <c r="V1626" s="9">
        <f t="shared" si="155"/>
        <v>1</v>
      </c>
    </row>
    <row r="1627" spans="1:22" x14ac:dyDescent="0.25">
      <c r="A1627" t="s">
        <v>603</v>
      </c>
      <c r="B1627" s="32" t="s">
        <v>390</v>
      </c>
      <c r="C1627" t="s">
        <v>202</v>
      </c>
      <c r="D1627" t="s">
        <v>4746</v>
      </c>
      <c r="E1627" s="9">
        <v>0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>
        <v>0</v>
      </c>
      <c r="L1627" s="9">
        <v>0</v>
      </c>
      <c r="M1627" s="19">
        <v>1</v>
      </c>
      <c r="N1627" s="19">
        <v>0</v>
      </c>
      <c r="O1627" s="19">
        <v>0</v>
      </c>
      <c r="P1627" s="19">
        <v>0</v>
      </c>
      <c r="Q1627" s="19">
        <f t="shared" si="150"/>
        <v>0</v>
      </c>
      <c r="R1627" s="3">
        <f t="shared" si="151"/>
        <v>0.28867513459481287</v>
      </c>
      <c r="S1627" s="3">
        <f t="shared" si="152"/>
        <v>3.2894736842105261E-2</v>
      </c>
      <c r="T1627" s="9">
        <f t="shared" si="153"/>
        <v>0</v>
      </c>
      <c r="U1627" s="9">
        <f t="shared" si="154"/>
        <v>1</v>
      </c>
      <c r="V1627" s="9">
        <f t="shared" si="155"/>
        <v>0</v>
      </c>
    </row>
    <row r="1628" spans="1:22" x14ac:dyDescent="0.25">
      <c r="A1628" t="s">
        <v>603</v>
      </c>
      <c r="B1628" s="32" t="s">
        <v>390</v>
      </c>
      <c r="C1628" t="s">
        <v>202</v>
      </c>
      <c r="D1628" t="s">
        <v>861</v>
      </c>
      <c r="E1628" s="9">
        <v>0</v>
      </c>
      <c r="F1628" s="9">
        <v>0</v>
      </c>
      <c r="G1628" s="9">
        <v>0</v>
      </c>
      <c r="H1628" s="9">
        <v>0</v>
      </c>
      <c r="I1628" s="9">
        <v>0</v>
      </c>
      <c r="J1628" s="9">
        <v>0</v>
      </c>
      <c r="K1628">
        <v>0</v>
      </c>
      <c r="L1628" s="9">
        <v>0</v>
      </c>
      <c r="M1628" s="19">
        <v>0</v>
      </c>
      <c r="N1628" s="19">
        <v>1</v>
      </c>
      <c r="O1628" s="19">
        <v>3</v>
      </c>
      <c r="P1628" s="19">
        <v>1</v>
      </c>
      <c r="Q1628" s="19">
        <f t="shared" si="150"/>
        <v>0</v>
      </c>
      <c r="R1628" s="3">
        <f t="shared" si="151"/>
        <v>0.90033663737851999</v>
      </c>
      <c r="S1628" s="3">
        <f t="shared" si="152"/>
        <v>5.4824561403508776E-2</v>
      </c>
      <c r="T1628" s="9">
        <f t="shared" si="153"/>
        <v>0</v>
      </c>
      <c r="U1628" s="9">
        <f t="shared" si="154"/>
        <v>3</v>
      </c>
      <c r="V1628" s="9">
        <f t="shared" si="155"/>
        <v>1</v>
      </c>
    </row>
    <row r="1629" spans="1:22" x14ac:dyDescent="0.25">
      <c r="A1629" t="s">
        <v>603</v>
      </c>
      <c r="B1629" s="32" t="s">
        <v>390</v>
      </c>
      <c r="C1629" t="s">
        <v>202</v>
      </c>
      <c r="D1629" t="s">
        <v>15</v>
      </c>
      <c r="E1629" s="9">
        <v>0</v>
      </c>
      <c r="F1629" s="9">
        <v>0</v>
      </c>
      <c r="G1629" s="9">
        <v>0</v>
      </c>
      <c r="H1629" s="9">
        <v>0</v>
      </c>
      <c r="I1629" s="9">
        <v>0</v>
      </c>
      <c r="J1629" s="9">
        <v>0</v>
      </c>
      <c r="K1629">
        <v>0</v>
      </c>
      <c r="L1629" s="9">
        <v>100.8</v>
      </c>
      <c r="M1629" s="19">
        <v>0</v>
      </c>
      <c r="N1629" s="19">
        <v>0</v>
      </c>
      <c r="O1629" s="19">
        <v>0</v>
      </c>
      <c r="P1629" s="19">
        <v>0</v>
      </c>
      <c r="Q1629" s="19">
        <f t="shared" si="150"/>
        <v>0</v>
      </c>
      <c r="R1629" s="3">
        <f t="shared" si="151"/>
        <v>29.09845356715714</v>
      </c>
      <c r="S1629" s="3">
        <f t="shared" si="152"/>
        <v>3.3157894736842106</v>
      </c>
      <c r="T1629" s="9">
        <f t="shared" si="153"/>
        <v>0</v>
      </c>
      <c r="U1629" s="9">
        <f t="shared" si="154"/>
        <v>100.8</v>
      </c>
      <c r="V1629" s="9">
        <f t="shared" si="155"/>
        <v>37</v>
      </c>
    </row>
    <row r="1630" spans="1:22" x14ac:dyDescent="0.25">
      <c r="A1630" t="s">
        <v>603</v>
      </c>
      <c r="B1630" s="32" t="s">
        <v>390</v>
      </c>
      <c r="C1630" t="s">
        <v>202</v>
      </c>
      <c r="D1630" t="s">
        <v>5604</v>
      </c>
      <c r="E1630" s="9">
        <v>0</v>
      </c>
      <c r="F1630" s="9">
        <v>0</v>
      </c>
      <c r="G1630" s="9">
        <v>0</v>
      </c>
      <c r="H1630" s="9">
        <v>0</v>
      </c>
      <c r="I1630" s="9">
        <v>0</v>
      </c>
      <c r="J1630" s="9">
        <v>0</v>
      </c>
      <c r="K1630">
        <v>0</v>
      </c>
      <c r="L1630" s="9">
        <v>0</v>
      </c>
      <c r="M1630" s="19">
        <v>0</v>
      </c>
      <c r="N1630" s="19">
        <v>0</v>
      </c>
      <c r="O1630" s="19">
        <v>1</v>
      </c>
      <c r="P1630" s="19">
        <v>71</v>
      </c>
      <c r="Q1630" s="19">
        <f t="shared" si="150"/>
        <v>0</v>
      </c>
      <c r="R1630" s="3">
        <f t="shared" si="151"/>
        <v>20.471709969880607</v>
      </c>
      <c r="S1630" s="3">
        <f t="shared" si="152"/>
        <v>1.1842105263157896</v>
      </c>
      <c r="T1630" s="9">
        <f t="shared" si="153"/>
        <v>0</v>
      </c>
      <c r="U1630" s="9">
        <f t="shared" si="154"/>
        <v>71</v>
      </c>
      <c r="V1630" s="9">
        <f t="shared" si="155"/>
        <v>26</v>
      </c>
    </row>
    <row r="1631" spans="1:22" x14ac:dyDescent="0.25">
      <c r="A1631" t="s">
        <v>603</v>
      </c>
      <c r="B1631" s="32" t="s">
        <v>390</v>
      </c>
      <c r="C1631" t="s">
        <v>202</v>
      </c>
      <c r="D1631" t="s">
        <v>113</v>
      </c>
      <c r="E1631" s="9">
        <v>0</v>
      </c>
      <c r="F1631" s="9">
        <v>83</v>
      </c>
      <c r="G1631" s="9">
        <v>30</v>
      </c>
      <c r="H1631" s="9">
        <v>15</v>
      </c>
      <c r="I1631" s="9">
        <v>19</v>
      </c>
      <c r="J1631" s="9">
        <v>25</v>
      </c>
      <c r="K1631">
        <v>125.99999999999999</v>
      </c>
      <c r="L1631" s="9">
        <v>35</v>
      </c>
      <c r="M1631" s="19">
        <v>24</v>
      </c>
      <c r="N1631" s="19">
        <v>0</v>
      </c>
      <c r="O1631" s="19">
        <v>33</v>
      </c>
      <c r="P1631" s="19">
        <v>62</v>
      </c>
      <c r="Q1631" s="19">
        <f t="shared" si="150"/>
        <v>125.99999999999999</v>
      </c>
      <c r="R1631" s="3">
        <f t="shared" si="151"/>
        <v>36.412618525434112</v>
      </c>
      <c r="S1631" s="3">
        <f t="shared" si="152"/>
        <v>1.486842105263158</v>
      </c>
      <c r="T1631" s="9">
        <f t="shared" si="153"/>
        <v>0</v>
      </c>
      <c r="U1631" s="9">
        <f t="shared" si="154"/>
        <v>125.99999999999999</v>
      </c>
      <c r="V1631" s="9">
        <f t="shared" si="155"/>
        <v>47</v>
      </c>
    </row>
    <row r="1632" spans="1:22" x14ac:dyDescent="0.25">
      <c r="A1632" t="s">
        <v>603</v>
      </c>
      <c r="B1632" s="32" t="s">
        <v>390</v>
      </c>
      <c r="C1632" t="s">
        <v>202</v>
      </c>
      <c r="D1632" t="s">
        <v>820</v>
      </c>
      <c r="E1632" s="9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>
        <v>12.6</v>
      </c>
      <c r="L1632" s="9">
        <v>4.1999999999999993</v>
      </c>
      <c r="M1632" s="19">
        <v>6</v>
      </c>
      <c r="N1632" s="19">
        <v>0</v>
      </c>
      <c r="O1632" s="19">
        <v>4</v>
      </c>
      <c r="P1632" s="19">
        <v>0</v>
      </c>
      <c r="Q1632" s="19">
        <f t="shared" si="150"/>
        <v>12.6</v>
      </c>
      <c r="R1632" s="3">
        <f t="shared" si="151"/>
        <v>3.9143868284093029</v>
      </c>
      <c r="S1632" s="3">
        <f t="shared" si="152"/>
        <v>0.22039473684210525</v>
      </c>
      <c r="T1632" s="9">
        <f t="shared" si="153"/>
        <v>0</v>
      </c>
      <c r="U1632" s="9">
        <f t="shared" si="154"/>
        <v>12.6</v>
      </c>
      <c r="V1632" s="9">
        <f t="shared" si="155"/>
        <v>5</v>
      </c>
    </row>
    <row r="1633" spans="1:22" x14ac:dyDescent="0.25">
      <c r="A1633" t="s">
        <v>603</v>
      </c>
      <c r="B1633" s="32" t="s">
        <v>390</v>
      </c>
      <c r="C1633" t="s">
        <v>202</v>
      </c>
      <c r="D1633" t="s">
        <v>119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>
        <v>5.6</v>
      </c>
      <c r="L1633" s="9">
        <v>7</v>
      </c>
      <c r="M1633" s="19">
        <v>2</v>
      </c>
      <c r="N1633" s="19">
        <v>0</v>
      </c>
      <c r="O1633" s="19">
        <v>0</v>
      </c>
      <c r="P1633" s="19">
        <v>0</v>
      </c>
      <c r="Q1633" s="19">
        <f t="shared" si="150"/>
        <v>5.6</v>
      </c>
      <c r="R1633" s="3">
        <f t="shared" si="151"/>
        <v>2.4605370194822154</v>
      </c>
      <c r="S1633" s="3">
        <f t="shared" si="152"/>
        <v>0.16008771929824561</v>
      </c>
      <c r="T1633" s="9">
        <f t="shared" si="153"/>
        <v>0</v>
      </c>
      <c r="U1633" s="9">
        <f t="shared" si="154"/>
        <v>7</v>
      </c>
      <c r="V1633" s="9">
        <f t="shared" si="155"/>
        <v>3</v>
      </c>
    </row>
    <row r="1634" spans="1:22" x14ac:dyDescent="0.25">
      <c r="A1634" t="s">
        <v>603</v>
      </c>
      <c r="B1634" s="32" t="s">
        <v>390</v>
      </c>
      <c r="C1634" t="s">
        <v>202</v>
      </c>
      <c r="D1634" t="s">
        <v>106</v>
      </c>
      <c r="E1634" s="9">
        <v>42</v>
      </c>
      <c r="F1634" s="9">
        <v>62</v>
      </c>
      <c r="G1634" s="9">
        <v>130</v>
      </c>
      <c r="H1634" s="9">
        <v>70</v>
      </c>
      <c r="I1634" s="9">
        <v>63</v>
      </c>
      <c r="J1634" s="9">
        <v>78</v>
      </c>
      <c r="K1634">
        <v>539</v>
      </c>
      <c r="L1634" s="9">
        <v>106.39999999999999</v>
      </c>
      <c r="M1634" s="19">
        <v>108</v>
      </c>
      <c r="N1634" s="19">
        <v>41</v>
      </c>
      <c r="O1634" s="19">
        <v>58</v>
      </c>
      <c r="P1634" s="19">
        <v>53</v>
      </c>
      <c r="Q1634" s="19">
        <f t="shared" si="150"/>
        <v>539</v>
      </c>
      <c r="R1634" s="3">
        <f t="shared" si="151"/>
        <v>137.13163770846631</v>
      </c>
      <c r="S1634" s="3">
        <f t="shared" si="152"/>
        <v>3.7017543859649127</v>
      </c>
      <c r="T1634" s="9">
        <f t="shared" si="153"/>
        <v>41</v>
      </c>
      <c r="U1634" s="9">
        <f t="shared" si="154"/>
        <v>539</v>
      </c>
      <c r="V1634" s="9">
        <f t="shared" si="155"/>
        <v>176</v>
      </c>
    </row>
    <row r="1635" spans="1:22" x14ac:dyDescent="0.25">
      <c r="A1635" t="s">
        <v>603</v>
      </c>
      <c r="B1635" s="32" t="s">
        <v>390</v>
      </c>
      <c r="C1635" t="s">
        <v>202</v>
      </c>
      <c r="D1635" t="s">
        <v>108</v>
      </c>
      <c r="E1635" s="9">
        <v>0</v>
      </c>
      <c r="F1635" s="9">
        <v>0</v>
      </c>
      <c r="G1635" s="9">
        <v>0</v>
      </c>
      <c r="H1635" s="9">
        <v>0</v>
      </c>
      <c r="I1635" s="9">
        <v>0</v>
      </c>
      <c r="J1635" s="9">
        <v>0</v>
      </c>
      <c r="K1635">
        <v>4.1999999999999993</v>
      </c>
      <c r="L1635" s="9">
        <v>0</v>
      </c>
      <c r="M1635" s="19">
        <v>1</v>
      </c>
      <c r="N1635" s="19">
        <v>0</v>
      </c>
      <c r="O1635" s="19">
        <v>33</v>
      </c>
      <c r="P1635" s="19">
        <v>20</v>
      </c>
      <c r="Q1635" s="19">
        <f t="shared" si="150"/>
        <v>4.1999999999999993</v>
      </c>
      <c r="R1635" s="3">
        <f t="shared" si="151"/>
        <v>10.554490642720411</v>
      </c>
      <c r="S1635" s="3">
        <f t="shared" si="152"/>
        <v>0.47861842105263164</v>
      </c>
      <c r="T1635" s="9">
        <f t="shared" si="153"/>
        <v>0</v>
      </c>
      <c r="U1635" s="9">
        <f t="shared" si="154"/>
        <v>33</v>
      </c>
      <c r="V1635" s="9">
        <f t="shared" si="155"/>
        <v>14</v>
      </c>
    </row>
    <row r="1636" spans="1:22" x14ac:dyDescent="0.25">
      <c r="A1636" t="s">
        <v>603</v>
      </c>
      <c r="B1636" s="32" t="s">
        <v>390</v>
      </c>
      <c r="C1636" t="s">
        <v>202</v>
      </c>
      <c r="D1636" t="s">
        <v>109</v>
      </c>
      <c r="E1636" s="9">
        <v>2</v>
      </c>
      <c r="F1636" s="9">
        <v>0</v>
      </c>
      <c r="G1636" s="9">
        <v>1</v>
      </c>
      <c r="H1636" s="9">
        <v>9</v>
      </c>
      <c r="I1636" s="9">
        <v>19</v>
      </c>
      <c r="J1636" s="9">
        <v>22</v>
      </c>
      <c r="K1636">
        <v>118.99999999999999</v>
      </c>
      <c r="L1636" s="9">
        <v>39.199999999999996</v>
      </c>
      <c r="M1636" s="19">
        <v>11</v>
      </c>
      <c r="N1636" s="19">
        <v>6</v>
      </c>
      <c r="O1636" s="19">
        <v>20</v>
      </c>
      <c r="P1636" s="19">
        <v>12</v>
      </c>
      <c r="Q1636" s="19">
        <f t="shared" si="150"/>
        <v>118.99999999999999</v>
      </c>
      <c r="R1636" s="3">
        <f t="shared" si="151"/>
        <v>32.59620260463516</v>
      </c>
      <c r="S1636" s="3">
        <f t="shared" si="152"/>
        <v>0.77811004784688997</v>
      </c>
      <c r="T1636" s="9">
        <f t="shared" si="153"/>
        <v>0</v>
      </c>
      <c r="U1636" s="9">
        <f t="shared" si="154"/>
        <v>118.99999999999999</v>
      </c>
      <c r="V1636" s="9">
        <f t="shared" si="155"/>
        <v>42</v>
      </c>
    </row>
    <row r="1637" spans="1:22" x14ac:dyDescent="0.25">
      <c r="A1637" t="s">
        <v>603</v>
      </c>
      <c r="B1637" s="32" t="s">
        <v>390</v>
      </c>
      <c r="C1637" t="s">
        <v>202</v>
      </c>
      <c r="D1637" t="s">
        <v>4746</v>
      </c>
      <c r="E1637" s="9">
        <v>60</v>
      </c>
      <c r="F1637" s="9">
        <v>83</v>
      </c>
      <c r="G1637" s="9">
        <v>84</v>
      </c>
      <c r="H1637" s="9">
        <v>60</v>
      </c>
      <c r="I1637" s="9">
        <v>90</v>
      </c>
      <c r="J1637" s="9">
        <v>105</v>
      </c>
      <c r="K1637">
        <v>482.99999999999994</v>
      </c>
      <c r="L1637" s="9">
        <v>98</v>
      </c>
      <c r="M1637" s="19">
        <v>66</v>
      </c>
      <c r="N1637" s="19">
        <v>95</v>
      </c>
      <c r="O1637" s="19">
        <v>92</v>
      </c>
      <c r="P1637" s="19">
        <v>10</v>
      </c>
      <c r="Q1637" s="19">
        <f t="shared" si="150"/>
        <v>482.99999999999994</v>
      </c>
      <c r="R1637" s="3">
        <f t="shared" si="151"/>
        <v>120.07005530863296</v>
      </c>
      <c r="S1637" s="3">
        <f t="shared" si="152"/>
        <v>3.6348684210526319</v>
      </c>
      <c r="T1637" s="9">
        <f t="shared" si="153"/>
        <v>10</v>
      </c>
      <c r="U1637" s="9">
        <f t="shared" si="154"/>
        <v>482.99999999999994</v>
      </c>
      <c r="V1637" s="9">
        <f t="shared" si="155"/>
        <v>154</v>
      </c>
    </row>
    <row r="1638" spans="1:22" x14ac:dyDescent="0.25">
      <c r="A1638" t="s">
        <v>3558</v>
      </c>
      <c r="B1638" s="32" t="s">
        <v>1524</v>
      </c>
      <c r="C1638" t="s">
        <v>202</v>
      </c>
      <c r="D1638" t="s">
        <v>113</v>
      </c>
      <c r="E1638" s="9">
        <v>0</v>
      </c>
      <c r="F1638" s="9">
        <v>2</v>
      </c>
      <c r="G1638" s="9">
        <v>0</v>
      </c>
      <c r="H1638" s="9">
        <v>0</v>
      </c>
      <c r="I1638" s="9">
        <v>0</v>
      </c>
      <c r="J1638" s="9">
        <v>0</v>
      </c>
      <c r="K1638">
        <v>0</v>
      </c>
      <c r="L1638" s="9">
        <v>0</v>
      </c>
      <c r="M1638" s="19">
        <v>0</v>
      </c>
      <c r="N1638" s="19">
        <v>1</v>
      </c>
      <c r="O1638" s="19">
        <v>0</v>
      </c>
      <c r="P1638" s="19">
        <v>0</v>
      </c>
      <c r="Q1638" s="19">
        <f t="shared" si="150"/>
        <v>0</v>
      </c>
      <c r="R1638" s="3">
        <f t="shared" si="151"/>
        <v>0.62158156050806102</v>
      </c>
      <c r="S1638" s="3">
        <f t="shared" si="152"/>
        <v>4.9342105263157895E-2</v>
      </c>
      <c r="T1638" s="9">
        <f t="shared" si="153"/>
        <v>0</v>
      </c>
      <c r="U1638" s="9">
        <f t="shared" si="154"/>
        <v>2</v>
      </c>
      <c r="V1638" s="9">
        <f t="shared" si="155"/>
        <v>1</v>
      </c>
    </row>
    <row r="1639" spans="1:22" x14ac:dyDescent="0.25">
      <c r="A1639" t="s">
        <v>3558</v>
      </c>
      <c r="B1639" s="32" t="s">
        <v>1524</v>
      </c>
      <c r="C1639" t="s">
        <v>202</v>
      </c>
      <c r="D1639" t="s">
        <v>106</v>
      </c>
      <c r="E1639" s="9">
        <v>1</v>
      </c>
      <c r="F1639" s="9">
        <v>0</v>
      </c>
      <c r="G1639" s="9">
        <v>3</v>
      </c>
      <c r="H1639" s="9">
        <v>0</v>
      </c>
      <c r="I1639" s="9">
        <v>0</v>
      </c>
      <c r="J1639" s="9">
        <v>0</v>
      </c>
      <c r="K1639">
        <v>1.4</v>
      </c>
      <c r="L1639" s="9">
        <v>1.4</v>
      </c>
      <c r="M1639" s="19">
        <v>3</v>
      </c>
      <c r="N1639" s="19">
        <v>1</v>
      </c>
      <c r="O1639" s="19">
        <v>0</v>
      </c>
      <c r="P1639" s="19">
        <v>1</v>
      </c>
      <c r="Q1639" s="19">
        <f t="shared" si="150"/>
        <v>1.4</v>
      </c>
      <c r="R1639" s="3">
        <f t="shared" si="151"/>
        <v>1.1002754476066712</v>
      </c>
      <c r="S1639" s="3">
        <f t="shared" si="152"/>
        <v>5.5451127819548876E-2</v>
      </c>
      <c r="T1639" s="9">
        <f t="shared" si="153"/>
        <v>0</v>
      </c>
      <c r="U1639" s="9">
        <f t="shared" si="154"/>
        <v>3</v>
      </c>
      <c r="V1639" s="9">
        <f t="shared" si="155"/>
        <v>1</v>
      </c>
    </row>
    <row r="1640" spans="1:22" x14ac:dyDescent="0.25">
      <c r="A1640" t="s">
        <v>3558</v>
      </c>
      <c r="B1640" s="32" t="s">
        <v>1524</v>
      </c>
      <c r="C1640" t="s">
        <v>202</v>
      </c>
      <c r="D1640" t="s">
        <v>108</v>
      </c>
      <c r="E1640" s="9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0</v>
      </c>
      <c r="K1640">
        <v>0</v>
      </c>
      <c r="L1640" s="9">
        <v>0</v>
      </c>
      <c r="M1640" s="19">
        <v>0</v>
      </c>
      <c r="N1640" s="19">
        <v>0</v>
      </c>
      <c r="O1640" s="19">
        <v>0</v>
      </c>
      <c r="P1640" s="19">
        <v>1</v>
      </c>
      <c r="Q1640" s="19">
        <f t="shared" si="150"/>
        <v>0</v>
      </c>
      <c r="R1640" s="3">
        <f t="shared" si="151"/>
        <v>0.28867513459481287</v>
      </c>
      <c r="S1640" s="3">
        <f t="shared" si="152"/>
        <v>3.2894736842105261E-2</v>
      </c>
      <c r="T1640" s="9">
        <f t="shared" si="153"/>
        <v>0</v>
      </c>
      <c r="U1640" s="9">
        <f t="shared" si="154"/>
        <v>1</v>
      </c>
      <c r="V1640" s="9">
        <f t="shared" si="155"/>
        <v>0</v>
      </c>
    </row>
    <row r="1641" spans="1:22" x14ac:dyDescent="0.25">
      <c r="A1641" t="s">
        <v>3558</v>
      </c>
      <c r="B1641" s="32" t="s">
        <v>1524</v>
      </c>
      <c r="C1641" t="s">
        <v>202</v>
      </c>
      <c r="D1641" t="s">
        <v>109</v>
      </c>
      <c r="E1641" s="9">
        <v>0</v>
      </c>
      <c r="F1641" s="9">
        <v>0</v>
      </c>
      <c r="G1641" s="9">
        <v>0</v>
      </c>
      <c r="H1641" s="9">
        <v>0</v>
      </c>
      <c r="I1641" s="9">
        <v>0</v>
      </c>
      <c r="J1641" s="9">
        <v>0</v>
      </c>
      <c r="K1641">
        <v>0</v>
      </c>
      <c r="L1641" s="9">
        <v>0</v>
      </c>
      <c r="M1641" s="19">
        <v>0</v>
      </c>
      <c r="N1641" s="19">
        <v>1</v>
      </c>
      <c r="O1641" s="19">
        <v>0</v>
      </c>
      <c r="P1641" s="19">
        <v>0</v>
      </c>
      <c r="Q1641" s="19">
        <f t="shared" si="150"/>
        <v>0</v>
      </c>
      <c r="R1641" s="3">
        <f t="shared" si="151"/>
        <v>0.28867513459481287</v>
      </c>
      <c r="S1641" s="3">
        <f t="shared" si="152"/>
        <v>3.2894736842105261E-2</v>
      </c>
      <c r="T1641" s="9">
        <f t="shared" si="153"/>
        <v>0</v>
      </c>
      <c r="U1641" s="9">
        <f t="shared" si="154"/>
        <v>1</v>
      </c>
      <c r="V1641" s="9">
        <f t="shared" si="155"/>
        <v>0</v>
      </c>
    </row>
    <row r="1642" spans="1:22" x14ac:dyDescent="0.25">
      <c r="A1642" t="s">
        <v>2937</v>
      </c>
      <c r="B1642" s="32" t="s">
        <v>2015</v>
      </c>
      <c r="C1642" t="s">
        <v>202</v>
      </c>
      <c r="D1642" t="s">
        <v>109</v>
      </c>
      <c r="E1642" s="9">
        <v>0</v>
      </c>
      <c r="F1642" s="9">
        <v>0</v>
      </c>
      <c r="G1642" s="9">
        <v>2</v>
      </c>
      <c r="H1642" s="9">
        <v>1</v>
      </c>
      <c r="I1642" s="9">
        <v>1</v>
      </c>
      <c r="J1642" s="9">
        <v>1</v>
      </c>
      <c r="K1642">
        <v>0</v>
      </c>
      <c r="L1642" s="9">
        <v>2.8</v>
      </c>
      <c r="M1642" s="19">
        <v>4</v>
      </c>
      <c r="N1642" s="19">
        <v>1</v>
      </c>
      <c r="O1642" s="19">
        <v>1</v>
      </c>
      <c r="P1642" s="19">
        <v>1</v>
      </c>
      <c r="Q1642" s="19">
        <f t="shared" si="150"/>
        <v>0</v>
      </c>
      <c r="R1642" s="3">
        <f t="shared" si="151"/>
        <v>1.1903653628066038</v>
      </c>
      <c r="S1642" s="3">
        <f t="shared" si="152"/>
        <v>5.4093567251461999E-2</v>
      </c>
      <c r="T1642" s="9">
        <f t="shared" si="153"/>
        <v>0</v>
      </c>
      <c r="U1642" s="9">
        <f t="shared" si="154"/>
        <v>4</v>
      </c>
      <c r="V1642" s="9">
        <f t="shared" si="155"/>
        <v>2</v>
      </c>
    </row>
    <row r="1643" spans="1:22" x14ac:dyDescent="0.25">
      <c r="A1643" t="s">
        <v>4294</v>
      </c>
      <c r="B1643" s="32" t="s">
        <v>2447</v>
      </c>
      <c r="C1643" t="s">
        <v>202</v>
      </c>
      <c r="D1643" t="s">
        <v>109</v>
      </c>
      <c r="E1643" s="9">
        <v>0</v>
      </c>
      <c r="F1643" s="9">
        <v>1</v>
      </c>
      <c r="G1643" s="9">
        <v>2</v>
      </c>
      <c r="H1643" s="9">
        <v>0</v>
      </c>
      <c r="I1643" s="9">
        <v>0</v>
      </c>
      <c r="J1643" s="9">
        <v>0</v>
      </c>
      <c r="K1643">
        <v>2.8</v>
      </c>
      <c r="L1643" s="9">
        <v>1.4</v>
      </c>
      <c r="M1643" s="19">
        <v>0</v>
      </c>
      <c r="N1643" s="19">
        <v>2</v>
      </c>
      <c r="O1643" s="19">
        <v>0</v>
      </c>
      <c r="P1643" s="19">
        <v>1</v>
      </c>
      <c r="Q1643" s="19">
        <f t="shared" si="150"/>
        <v>2.8</v>
      </c>
      <c r="R1643" s="3">
        <f t="shared" si="151"/>
        <v>1.0058917346405534</v>
      </c>
      <c r="S1643" s="3">
        <f t="shared" si="152"/>
        <v>5.5921052631578948E-2</v>
      </c>
      <c r="T1643" s="9">
        <f t="shared" si="153"/>
        <v>0</v>
      </c>
      <c r="U1643" s="9">
        <f t="shared" si="154"/>
        <v>2.8</v>
      </c>
      <c r="V1643" s="9">
        <f t="shared" si="155"/>
        <v>1</v>
      </c>
    </row>
    <row r="1644" spans="1:22" x14ac:dyDescent="0.25">
      <c r="A1644" t="s">
        <v>2918</v>
      </c>
      <c r="B1644" s="32" t="s">
        <v>2055</v>
      </c>
      <c r="C1644" t="s">
        <v>202</v>
      </c>
      <c r="D1644" t="s">
        <v>109</v>
      </c>
      <c r="E1644" s="9">
        <v>0</v>
      </c>
      <c r="F1644" s="9">
        <v>0</v>
      </c>
      <c r="G1644" s="9">
        <v>0</v>
      </c>
      <c r="H1644" s="9">
        <v>1</v>
      </c>
      <c r="I1644" s="9">
        <v>0</v>
      </c>
      <c r="J1644" s="9">
        <v>0</v>
      </c>
      <c r="K1644">
        <v>1.4</v>
      </c>
      <c r="L1644" s="9">
        <v>0</v>
      </c>
      <c r="M1644" s="19">
        <v>1</v>
      </c>
      <c r="N1644" s="19">
        <v>0</v>
      </c>
      <c r="O1644" s="19">
        <v>0</v>
      </c>
      <c r="P1644" s="19">
        <v>0</v>
      </c>
      <c r="Q1644" s="19">
        <f t="shared" si="150"/>
        <v>1.4</v>
      </c>
      <c r="R1644" s="3">
        <f t="shared" si="151"/>
        <v>0.52194275780418908</v>
      </c>
      <c r="S1644" s="3">
        <f t="shared" si="152"/>
        <v>3.7280701754385963E-2</v>
      </c>
      <c r="T1644" s="9">
        <f t="shared" si="153"/>
        <v>0</v>
      </c>
      <c r="U1644" s="9">
        <f t="shared" si="154"/>
        <v>1.4</v>
      </c>
      <c r="V1644" s="9">
        <f t="shared" si="155"/>
        <v>1</v>
      </c>
    </row>
    <row r="1645" spans="1:22" x14ac:dyDescent="0.25">
      <c r="A1645" t="s">
        <v>3833</v>
      </c>
      <c r="B1645" s="32" t="s">
        <v>2148</v>
      </c>
      <c r="C1645" t="s">
        <v>202</v>
      </c>
      <c r="D1645" t="s">
        <v>113</v>
      </c>
      <c r="E1645" s="9">
        <v>0</v>
      </c>
      <c r="F1645" s="9">
        <v>0</v>
      </c>
      <c r="G1645" s="9">
        <v>0</v>
      </c>
      <c r="H1645" s="9">
        <v>2</v>
      </c>
      <c r="I1645" s="9">
        <v>0</v>
      </c>
      <c r="J1645" s="9">
        <v>2</v>
      </c>
      <c r="K1645">
        <v>1.4</v>
      </c>
      <c r="L1645" s="9">
        <v>0</v>
      </c>
      <c r="M1645" s="19">
        <v>0</v>
      </c>
      <c r="N1645" s="19">
        <v>0</v>
      </c>
      <c r="O1645" s="19">
        <v>1</v>
      </c>
      <c r="P1645" s="19">
        <v>2</v>
      </c>
      <c r="Q1645" s="19">
        <f t="shared" si="150"/>
        <v>1.4</v>
      </c>
      <c r="R1645" s="3">
        <f t="shared" si="151"/>
        <v>0.90854529081083535</v>
      </c>
      <c r="S1645" s="3">
        <f t="shared" si="152"/>
        <v>5.5263157894736847E-2</v>
      </c>
      <c r="T1645" s="9">
        <f t="shared" si="153"/>
        <v>0</v>
      </c>
      <c r="U1645" s="9">
        <f t="shared" si="154"/>
        <v>2</v>
      </c>
      <c r="V1645" s="9">
        <f t="shared" si="155"/>
        <v>1</v>
      </c>
    </row>
    <row r="1646" spans="1:22" x14ac:dyDescent="0.25">
      <c r="A1646" t="s">
        <v>4183</v>
      </c>
      <c r="B1646" s="32" t="s">
        <v>1993</v>
      </c>
      <c r="C1646" t="s">
        <v>202</v>
      </c>
      <c r="D1646" t="s">
        <v>113</v>
      </c>
      <c r="E1646" s="9">
        <v>1</v>
      </c>
      <c r="F1646" s="9">
        <v>1</v>
      </c>
      <c r="G1646" s="9">
        <v>0</v>
      </c>
      <c r="H1646" s="9">
        <v>0</v>
      </c>
      <c r="I1646" s="9">
        <v>0</v>
      </c>
      <c r="J1646" s="9">
        <v>2</v>
      </c>
      <c r="K1646">
        <v>1.4</v>
      </c>
      <c r="L1646" s="9">
        <v>1.4</v>
      </c>
      <c r="M1646" s="19">
        <v>1</v>
      </c>
      <c r="N1646" s="19">
        <v>1</v>
      </c>
      <c r="O1646" s="19">
        <v>0</v>
      </c>
      <c r="P1646" s="19">
        <v>0</v>
      </c>
      <c r="Q1646" s="19">
        <f t="shared" si="150"/>
        <v>1.4</v>
      </c>
      <c r="R1646" s="3">
        <f t="shared" si="151"/>
        <v>0.70496077690159253</v>
      </c>
      <c r="S1646" s="3">
        <f t="shared" si="152"/>
        <v>4.1353383458646628E-2</v>
      </c>
      <c r="T1646" s="9">
        <f t="shared" si="153"/>
        <v>0</v>
      </c>
      <c r="U1646" s="9">
        <f t="shared" si="154"/>
        <v>2</v>
      </c>
      <c r="V1646" s="9">
        <f t="shared" si="155"/>
        <v>1</v>
      </c>
    </row>
    <row r="1647" spans="1:22" x14ac:dyDescent="0.25">
      <c r="A1647" t="s">
        <v>3814</v>
      </c>
      <c r="B1647" s="32" t="s">
        <v>2082</v>
      </c>
      <c r="C1647" t="s">
        <v>202</v>
      </c>
      <c r="D1647" t="s">
        <v>5604</v>
      </c>
      <c r="E1647" s="9">
        <v>0</v>
      </c>
      <c r="F1647" s="9">
        <v>0</v>
      </c>
      <c r="G1647" s="9">
        <v>0</v>
      </c>
      <c r="H1647" s="9">
        <v>0</v>
      </c>
      <c r="I1647" s="9">
        <v>0</v>
      </c>
      <c r="J1647" s="9">
        <v>0</v>
      </c>
      <c r="K1647">
        <v>0</v>
      </c>
      <c r="L1647" s="9">
        <v>0</v>
      </c>
      <c r="M1647" s="19">
        <v>0</v>
      </c>
      <c r="N1647" s="19">
        <v>0</v>
      </c>
      <c r="O1647" s="19">
        <v>1</v>
      </c>
      <c r="P1647" s="19">
        <v>0</v>
      </c>
      <c r="Q1647" s="19">
        <f t="shared" si="150"/>
        <v>0</v>
      </c>
      <c r="R1647" s="3">
        <f t="shared" si="151"/>
        <v>0.28867513459481287</v>
      </c>
      <c r="S1647" s="3">
        <f t="shared" si="152"/>
        <v>3.2894736842105261E-2</v>
      </c>
      <c r="T1647" s="9">
        <f t="shared" si="153"/>
        <v>0</v>
      </c>
      <c r="U1647" s="9">
        <f t="shared" si="154"/>
        <v>1</v>
      </c>
      <c r="V1647" s="9">
        <f t="shared" si="155"/>
        <v>0</v>
      </c>
    </row>
    <row r="1648" spans="1:22" x14ac:dyDescent="0.25">
      <c r="A1648" t="s">
        <v>3814</v>
      </c>
      <c r="B1648" s="32" t="s">
        <v>2082</v>
      </c>
      <c r="C1648" t="s">
        <v>202</v>
      </c>
      <c r="D1648" t="s">
        <v>4746</v>
      </c>
      <c r="E1648" s="9">
        <v>2</v>
      </c>
      <c r="F1648" s="9">
        <v>2</v>
      </c>
      <c r="G1648" s="9">
        <v>1</v>
      </c>
      <c r="H1648" s="9">
        <v>2</v>
      </c>
      <c r="I1648" s="9">
        <v>4</v>
      </c>
      <c r="J1648" s="9">
        <v>2</v>
      </c>
      <c r="K1648">
        <v>8.3999999999999986</v>
      </c>
      <c r="L1648" s="9">
        <v>0</v>
      </c>
      <c r="M1648" s="19">
        <v>0</v>
      </c>
      <c r="N1648" s="19">
        <v>5</v>
      </c>
      <c r="O1648" s="19">
        <v>2</v>
      </c>
      <c r="P1648" s="19">
        <v>0</v>
      </c>
      <c r="Q1648" s="19">
        <f t="shared" si="150"/>
        <v>8.3999999999999986</v>
      </c>
      <c r="R1648" s="3">
        <f t="shared" si="151"/>
        <v>2.4373358530588392</v>
      </c>
      <c r="S1648" s="3">
        <f t="shared" si="152"/>
        <v>0.10380116959064328</v>
      </c>
      <c r="T1648" s="9">
        <f t="shared" si="153"/>
        <v>0</v>
      </c>
      <c r="U1648" s="9">
        <f t="shared" si="154"/>
        <v>8.3999999999999986</v>
      </c>
      <c r="V1648" s="9">
        <f t="shared" si="155"/>
        <v>3</v>
      </c>
    </row>
    <row r="1649" spans="1:22" x14ac:dyDescent="0.25">
      <c r="A1649" t="s">
        <v>2862</v>
      </c>
      <c r="B1649" s="32" t="s">
        <v>2106</v>
      </c>
      <c r="C1649" t="s">
        <v>202</v>
      </c>
      <c r="D1649" t="s">
        <v>5604</v>
      </c>
      <c r="E1649" s="9">
        <v>0</v>
      </c>
      <c r="F1649" s="9">
        <v>0</v>
      </c>
      <c r="G1649" s="9">
        <v>0</v>
      </c>
      <c r="H1649" s="9">
        <v>0</v>
      </c>
      <c r="I1649" s="9">
        <v>0</v>
      </c>
      <c r="J1649" s="9">
        <v>0</v>
      </c>
      <c r="K1649">
        <v>0</v>
      </c>
      <c r="L1649" s="9">
        <v>0</v>
      </c>
      <c r="M1649" s="19">
        <v>0</v>
      </c>
      <c r="N1649" s="19">
        <v>0</v>
      </c>
      <c r="O1649" s="19">
        <v>1</v>
      </c>
      <c r="P1649" s="19">
        <v>1</v>
      </c>
      <c r="Q1649" s="19">
        <f t="shared" si="150"/>
        <v>0</v>
      </c>
      <c r="R1649" s="3">
        <f t="shared" si="151"/>
        <v>0.38924947208076149</v>
      </c>
      <c r="S1649" s="3">
        <f t="shared" si="152"/>
        <v>3.2894736842105261E-2</v>
      </c>
      <c r="T1649" s="9">
        <f t="shared" si="153"/>
        <v>0</v>
      </c>
      <c r="U1649" s="9">
        <f t="shared" si="154"/>
        <v>1</v>
      </c>
      <c r="V1649" s="9">
        <f t="shared" si="155"/>
        <v>1</v>
      </c>
    </row>
    <row r="1650" spans="1:22" x14ac:dyDescent="0.25">
      <c r="A1650" t="s">
        <v>2862</v>
      </c>
      <c r="B1650" s="32" t="s">
        <v>2106</v>
      </c>
      <c r="C1650" t="s">
        <v>202</v>
      </c>
      <c r="D1650" t="s">
        <v>4746</v>
      </c>
      <c r="E1650" s="9">
        <v>2</v>
      </c>
      <c r="F1650" s="9">
        <v>6</v>
      </c>
      <c r="G1650" s="9">
        <v>4</v>
      </c>
      <c r="H1650" s="9">
        <v>3</v>
      </c>
      <c r="I1650" s="9">
        <v>9</v>
      </c>
      <c r="J1650" s="9">
        <v>2</v>
      </c>
      <c r="K1650">
        <v>8.3999999999999986</v>
      </c>
      <c r="L1650" s="9">
        <v>2.8</v>
      </c>
      <c r="M1650" s="19">
        <v>3</v>
      </c>
      <c r="N1650" s="19">
        <v>7</v>
      </c>
      <c r="O1650" s="19">
        <v>0</v>
      </c>
      <c r="P1650" s="19">
        <v>0</v>
      </c>
      <c r="Q1650" s="19">
        <f t="shared" si="150"/>
        <v>8.3999999999999986</v>
      </c>
      <c r="R1650" s="3">
        <f t="shared" si="151"/>
        <v>3.0263489353985404</v>
      </c>
      <c r="S1650" s="3">
        <f t="shared" si="152"/>
        <v>0.15526315789473685</v>
      </c>
      <c r="T1650" s="9">
        <f t="shared" si="153"/>
        <v>0</v>
      </c>
      <c r="U1650" s="9">
        <f t="shared" si="154"/>
        <v>9</v>
      </c>
      <c r="V1650" s="9">
        <f t="shared" si="155"/>
        <v>4</v>
      </c>
    </row>
    <row r="1651" spans="1:22" x14ac:dyDescent="0.25">
      <c r="A1651" t="s">
        <v>4387</v>
      </c>
      <c r="B1651" s="32" t="s">
        <v>2641</v>
      </c>
      <c r="C1651" t="s">
        <v>202</v>
      </c>
      <c r="D1651" t="s">
        <v>119</v>
      </c>
      <c r="E1651" s="9">
        <v>0</v>
      </c>
      <c r="F1651" s="9">
        <v>0</v>
      </c>
      <c r="G1651" s="9">
        <v>0</v>
      </c>
      <c r="H1651" s="9">
        <v>1</v>
      </c>
      <c r="I1651" s="9">
        <v>1</v>
      </c>
      <c r="J1651" s="9">
        <v>0</v>
      </c>
      <c r="K1651">
        <v>1.4</v>
      </c>
      <c r="L1651" s="9">
        <v>0</v>
      </c>
      <c r="M1651" s="19">
        <v>0</v>
      </c>
      <c r="N1651" s="19">
        <v>0</v>
      </c>
      <c r="O1651" s="19">
        <v>0</v>
      </c>
      <c r="P1651" s="19">
        <v>0</v>
      </c>
      <c r="Q1651" s="19">
        <f t="shared" si="150"/>
        <v>1.4</v>
      </c>
      <c r="R1651" s="3">
        <f t="shared" si="151"/>
        <v>0.52194275780418908</v>
      </c>
      <c r="S1651" s="3">
        <f t="shared" si="152"/>
        <v>3.7280701754385963E-2</v>
      </c>
      <c r="T1651" s="9">
        <f t="shared" si="153"/>
        <v>0</v>
      </c>
      <c r="U1651" s="9">
        <f t="shared" si="154"/>
        <v>1.4</v>
      </c>
      <c r="V1651" s="9">
        <f t="shared" si="155"/>
        <v>1</v>
      </c>
    </row>
    <row r="1652" spans="1:22" x14ac:dyDescent="0.25">
      <c r="A1652" t="s">
        <v>4045</v>
      </c>
      <c r="B1652" s="32" t="s">
        <v>2446</v>
      </c>
      <c r="C1652" t="s">
        <v>202</v>
      </c>
      <c r="D1652" t="s">
        <v>106</v>
      </c>
      <c r="E1652" s="9">
        <v>1</v>
      </c>
      <c r="F1652" s="9">
        <v>3</v>
      </c>
      <c r="G1652" s="9">
        <v>1</v>
      </c>
      <c r="H1652" s="9">
        <v>0</v>
      </c>
      <c r="I1652" s="9">
        <v>4</v>
      </c>
      <c r="J1652" s="9">
        <v>0</v>
      </c>
      <c r="K1652">
        <v>7</v>
      </c>
      <c r="L1652" s="9">
        <v>0</v>
      </c>
      <c r="M1652" s="19">
        <v>0</v>
      </c>
      <c r="N1652" s="19">
        <v>4</v>
      </c>
      <c r="O1652" s="19">
        <v>0</v>
      </c>
      <c r="P1652" s="19">
        <v>2</v>
      </c>
      <c r="Q1652" s="19">
        <f t="shared" si="150"/>
        <v>7</v>
      </c>
      <c r="R1652" s="3">
        <f t="shared" si="151"/>
        <v>2.2495790852081776</v>
      </c>
      <c r="S1652" s="3">
        <f t="shared" si="152"/>
        <v>0.10338345864661655</v>
      </c>
      <c r="T1652" s="9">
        <f t="shared" si="153"/>
        <v>0</v>
      </c>
      <c r="U1652" s="9">
        <f t="shared" si="154"/>
        <v>7</v>
      </c>
      <c r="V1652" s="9">
        <f t="shared" si="155"/>
        <v>3</v>
      </c>
    </row>
    <row r="1653" spans="1:22" x14ac:dyDescent="0.25">
      <c r="A1653" t="s">
        <v>3106</v>
      </c>
      <c r="B1653" s="32" t="s">
        <v>2039</v>
      </c>
      <c r="C1653" t="s">
        <v>202</v>
      </c>
      <c r="D1653" t="s">
        <v>106</v>
      </c>
      <c r="E1653" s="9">
        <v>1</v>
      </c>
      <c r="F1653" s="9">
        <v>1</v>
      </c>
      <c r="G1653" s="9">
        <v>1</v>
      </c>
      <c r="H1653" s="9">
        <v>3</v>
      </c>
      <c r="I1653" s="9">
        <v>1</v>
      </c>
      <c r="J1653" s="9">
        <v>0</v>
      </c>
      <c r="K1653">
        <v>8.3999999999999986</v>
      </c>
      <c r="L1653" s="9">
        <v>0</v>
      </c>
      <c r="M1653" s="19">
        <v>2</v>
      </c>
      <c r="N1653" s="19">
        <v>1</v>
      </c>
      <c r="O1653" s="19">
        <v>1</v>
      </c>
      <c r="P1653" s="19">
        <v>2</v>
      </c>
      <c r="Q1653" s="19">
        <f t="shared" si="150"/>
        <v>8.3999999999999986</v>
      </c>
      <c r="R1653" s="3">
        <f t="shared" si="151"/>
        <v>2.2441168877891822</v>
      </c>
      <c r="S1653" s="3">
        <f t="shared" si="152"/>
        <v>7.039473684210526E-2</v>
      </c>
      <c r="T1653" s="9">
        <f t="shared" si="153"/>
        <v>0</v>
      </c>
      <c r="U1653" s="9">
        <f t="shared" si="154"/>
        <v>8.3999999999999986</v>
      </c>
      <c r="V1653" s="9">
        <f t="shared" si="155"/>
        <v>3</v>
      </c>
    </row>
    <row r="1654" spans="1:22" x14ac:dyDescent="0.25">
      <c r="A1654" t="s">
        <v>3632</v>
      </c>
      <c r="B1654" s="32" t="s">
        <v>1723</v>
      </c>
      <c r="C1654" t="s">
        <v>202</v>
      </c>
      <c r="D1654" t="s">
        <v>119</v>
      </c>
      <c r="E1654" s="9">
        <v>0</v>
      </c>
      <c r="F1654" s="9">
        <v>0</v>
      </c>
      <c r="G1654" s="9">
        <v>0</v>
      </c>
      <c r="H1654" s="9">
        <v>0</v>
      </c>
      <c r="I1654" s="9">
        <v>0</v>
      </c>
      <c r="J1654" s="9">
        <v>0</v>
      </c>
      <c r="K1654">
        <v>0</v>
      </c>
      <c r="L1654" s="9">
        <v>1.4</v>
      </c>
      <c r="M1654" s="19">
        <v>0</v>
      </c>
      <c r="N1654" s="19">
        <v>0</v>
      </c>
      <c r="O1654" s="19">
        <v>0</v>
      </c>
      <c r="P1654" s="19">
        <v>0</v>
      </c>
      <c r="Q1654" s="19">
        <f t="shared" si="150"/>
        <v>0</v>
      </c>
      <c r="R1654" s="3">
        <f t="shared" si="151"/>
        <v>0.404145188432738</v>
      </c>
      <c r="S1654" s="3">
        <f t="shared" si="152"/>
        <v>4.6052631578947366E-2</v>
      </c>
      <c r="T1654" s="9">
        <f t="shared" si="153"/>
        <v>0</v>
      </c>
      <c r="U1654" s="9">
        <f t="shared" si="154"/>
        <v>1.4</v>
      </c>
      <c r="V1654" s="9">
        <f t="shared" si="155"/>
        <v>1</v>
      </c>
    </row>
    <row r="1655" spans="1:22" x14ac:dyDescent="0.25">
      <c r="A1655" t="s">
        <v>4406</v>
      </c>
      <c r="B1655" s="32" t="s">
        <v>2564</v>
      </c>
      <c r="C1655" t="s">
        <v>202</v>
      </c>
      <c r="D1655" t="s">
        <v>119</v>
      </c>
      <c r="E1655" s="9">
        <v>0</v>
      </c>
      <c r="F1655" s="9">
        <v>0</v>
      </c>
      <c r="G1655" s="9">
        <v>0</v>
      </c>
      <c r="H1655" s="9">
        <v>0</v>
      </c>
      <c r="I1655" s="9">
        <v>1</v>
      </c>
      <c r="J1655" s="9">
        <v>1</v>
      </c>
      <c r="K1655">
        <v>8.3999999999999986</v>
      </c>
      <c r="L1655" s="9">
        <v>0</v>
      </c>
      <c r="M1655" s="19">
        <v>0</v>
      </c>
      <c r="N1655" s="19">
        <v>0</v>
      </c>
      <c r="O1655" s="19">
        <v>0</v>
      </c>
      <c r="P1655" s="19">
        <v>0</v>
      </c>
      <c r="Q1655" s="19">
        <f t="shared" si="150"/>
        <v>8.3999999999999986</v>
      </c>
      <c r="R1655" s="3">
        <f t="shared" si="151"/>
        <v>2.4035327534630548</v>
      </c>
      <c r="S1655" s="3">
        <f t="shared" si="152"/>
        <v>0.11403508771929824</v>
      </c>
      <c r="T1655" s="9">
        <f t="shared" si="153"/>
        <v>0</v>
      </c>
      <c r="U1655" s="9">
        <f t="shared" si="154"/>
        <v>8.3999999999999986</v>
      </c>
      <c r="V1655" s="9">
        <f t="shared" si="155"/>
        <v>3</v>
      </c>
    </row>
    <row r="1656" spans="1:22" x14ac:dyDescent="0.25">
      <c r="A1656" t="s">
        <v>2933</v>
      </c>
      <c r="B1656" s="32" t="s">
        <v>1756</v>
      </c>
      <c r="C1656" t="s">
        <v>202</v>
      </c>
      <c r="D1656" t="s">
        <v>119</v>
      </c>
      <c r="E1656" s="9">
        <v>0</v>
      </c>
      <c r="F1656" s="9">
        <v>0</v>
      </c>
      <c r="G1656" s="9">
        <v>1</v>
      </c>
      <c r="H1656" s="9">
        <v>1</v>
      </c>
      <c r="I1656" s="9">
        <v>1</v>
      </c>
      <c r="J1656" s="9">
        <v>0</v>
      </c>
      <c r="K1656">
        <v>1.4</v>
      </c>
      <c r="L1656" s="9">
        <v>5.6</v>
      </c>
      <c r="M1656" s="19">
        <v>1</v>
      </c>
      <c r="N1656" s="19">
        <v>0</v>
      </c>
      <c r="O1656" s="19">
        <v>1</v>
      </c>
      <c r="P1656" s="19">
        <v>0</v>
      </c>
      <c r="Q1656" s="19">
        <f t="shared" si="150"/>
        <v>1.4</v>
      </c>
      <c r="R1656" s="3">
        <f t="shared" si="151"/>
        <v>1.5468442949202328</v>
      </c>
      <c r="S1656" s="3">
        <f t="shared" si="152"/>
        <v>5.6390977443609019E-2</v>
      </c>
      <c r="T1656" s="9">
        <f t="shared" si="153"/>
        <v>0</v>
      </c>
      <c r="U1656" s="9">
        <f t="shared" si="154"/>
        <v>5.6</v>
      </c>
      <c r="V1656" s="9">
        <f t="shared" si="155"/>
        <v>2</v>
      </c>
    </row>
    <row r="1657" spans="1:22" x14ac:dyDescent="0.25">
      <c r="A1657" t="s">
        <v>3100</v>
      </c>
      <c r="B1657" s="32" t="s">
        <v>1447</v>
      </c>
      <c r="C1657" t="s">
        <v>202</v>
      </c>
      <c r="D1657" t="s">
        <v>119</v>
      </c>
      <c r="E1657" s="9">
        <v>0</v>
      </c>
      <c r="F1657" s="9">
        <v>0</v>
      </c>
      <c r="G1657" s="9">
        <v>0</v>
      </c>
      <c r="H1657" s="9">
        <v>0</v>
      </c>
      <c r="I1657" s="9">
        <v>0</v>
      </c>
      <c r="J1657" s="9">
        <v>0</v>
      </c>
      <c r="K1657">
        <v>0</v>
      </c>
      <c r="L1657" s="9">
        <v>0</v>
      </c>
      <c r="M1657" s="19">
        <v>0</v>
      </c>
      <c r="N1657" s="19">
        <v>0</v>
      </c>
      <c r="O1657" s="19">
        <v>2</v>
      </c>
      <c r="P1657" s="19">
        <v>1</v>
      </c>
      <c r="Q1657" s="19">
        <f t="shared" si="150"/>
        <v>0</v>
      </c>
      <c r="R1657" s="3">
        <f t="shared" si="151"/>
        <v>0.62158156050806102</v>
      </c>
      <c r="S1657" s="3">
        <f t="shared" si="152"/>
        <v>4.9342105263157895E-2</v>
      </c>
      <c r="T1657" s="9">
        <f t="shared" si="153"/>
        <v>0</v>
      </c>
      <c r="U1657" s="9">
        <f t="shared" si="154"/>
        <v>2</v>
      </c>
      <c r="V1657" s="9">
        <f t="shared" si="155"/>
        <v>1</v>
      </c>
    </row>
    <row r="1658" spans="1:22" x14ac:dyDescent="0.25">
      <c r="A1658" t="s">
        <v>3100</v>
      </c>
      <c r="B1658" s="32" t="s">
        <v>1447</v>
      </c>
      <c r="C1658" t="s">
        <v>202</v>
      </c>
      <c r="D1658" t="s">
        <v>106</v>
      </c>
      <c r="E1658" s="9">
        <v>0</v>
      </c>
      <c r="F1658" s="9">
        <v>0</v>
      </c>
      <c r="G1658" s="9">
        <v>0</v>
      </c>
      <c r="H1658" s="9">
        <v>0</v>
      </c>
      <c r="I1658" s="9">
        <v>0</v>
      </c>
      <c r="J1658" s="9">
        <v>1</v>
      </c>
      <c r="K1658">
        <v>0</v>
      </c>
      <c r="L1658" s="9">
        <v>0</v>
      </c>
      <c r="M1658" s="19">
        <v>1</v>
      </c>
      <c r="N1658" s="19">
        <v>0</v>
      </c>
      <c r="O1658" s="19">
        <v>0</v>
      </c>
      <c r="P1658" s="19">
        <v>0</v>
      </c>
      <c r="Q1658" s="19">
        <f t="shared" si="150"/>
        <v>0</v>
      </c>
      <c r="R1658" s="3">
        <f t="shared" si="151"/>
        <v>0.38924947208076149</v>
      </c>
      <c r="S1658" s="3">
        <f t="shared" si="152"/>
        <v>3.2894736842105261E-2</v>
      </c>
      <c r="T1658" s="9">
        <f t="shared" si="153"/>
        <v>0</v>
      </c>
      <c r="U1658" s="9">
        <f t="shared" si="154"/>
        <v>1</v>
      </c>
      <c r="V1658" s="9">
        <f t="shared" si="155"/>
        <v>1</v>
      </c>
    </row>
    <row r="1659" spans="1:22" x14ac:dyDescent="0.25">
      <c r="A1659" t="s">
        <v>3100</v>
      </c>
      <c r="B1659" s="32" t="s">
        <v>1447</v>
      </c>
      <c r="C1659" t="s">
        <v>202</v>
      </c>
      <c r="D1659" t="s">
        <v>108</v>
      </c>
      <c r="E1659" s="9">
        <v>0</v>
      </c>
      <c r="F1659" s="9">
        <v>0</v>
      </c>
      <c r="G1659" s="9">
        <v>0</v>
      </c>
      <c r="H1659" s="9">
        <v>0</v>
      </c>
      <c r="I1659" s="9">
        <v>0</v>
      </c>
      <c r="J1659" s="9">
        <v>0</v>
      </c>
      <c r="K1659">
        <v>1.4</v>
      </c>
      <c r="L1659" s="9">
        <v>1.4</v>
      </c>
      <c r="M1659" s="19">
        <v>0</v>
      </c>
      <c r="N1659" s="19">
        <v>0</v>
      </c>
      <c r="O1659" s="19">
        <v>2</v>
      </c>
      <c r="P1659" s="19">
        <v>3</v>
      </c>
      <c r="Q1659" s="19">
        <f t="shared" si="150"/>
        <v>1.4</v>
      </c>
      <c r="R1659" s="3">
        <f t="shared" si="151"/>
        <v>1.0379174954073793</v>
      </c>
      <c r="S1659" s="3">
        <f t="shared" si="152"/>
        <v>6.4144736842105268E-2</v>
      </c>
      <c r="T1659" s="9">
        <f t="shared" si="153"/>
        <v>0</v>
      </c>
      <c r="U1659" s="9">
        <f t="shared" si="154"/>
        <v>3</v>
      </c>
      <c r="V1659" s="9">
        <f t="shared" si="155"/>
        <v>1</v>
      </c>
    </row>
    <row r="1660" spans="1:22" x14ac:dyDescent="0.25">
      <c r="A1660" t="s">
        <v>3100</v>
      </c>
      <c r="B1660" s="32" t="s">
        <v>1447</v>
      </c>
      <c r="C1660" t="s">
        <v>202</v>
      </c>
      <c r="D1660" t="s">
        <v>2214</v>
      </c>
      <c r="E1660" s="9">
        <v>3</v>
      </c>
      <c r="F1660" s="9">
        <v>2</v>
      </c>
      <c r="G1660" s="9">
        <v>1</v>
      </c>
      <c r="H1660" s="9">
        <v>1</v>
      </c>
      <c r="I1660" s="9">
        <v>0</v>
      </c>
      <c r="J1660" s="9">
        <v>0</v>
      </c>
      <c r="K1660">
        <v>0</v>
      </c>
      <c r="L1660" s="9">
        <v>0</v>
      </c>
      <c r="M1660" s="19">
        <v>0</v>
      </c>
      <c r="N1660" s="19">
        <v>0</v>
      </c>
      <c r="O1660" s="19">
        <v>0</v>
      </c>
      <c r="P1660" s="19">
        <v>0</v>
      </c>
      <c r="Q1660" s="19">
        <f t="shared" si="150"/>
        <v>0</v>
      </c>
      <c r="R1660" s="3">
        <f t="shared" si="151"/>
        <v>0.99620491989562199</v>
      </c>
      <c r="S1660" s="3">
        <f t="shared" si="152"/>
        <v>5.7565789473684216E-2</v>
      </c>
      <c r="T1660" s="9">
        <f t="shared" si="153"/>
        <v>0</v>
      </c>
      <c r="U1660" s="9">
        <f t="shared" si="154"/>
        <v>3</v>
      </c>
      <c r="V1660" s="9">
        <f t="shared" si="155"/>
        <v>1</v>
      </c>
    </row>
    <row r="1661" spans="1:22" x14ac:dyDescent="0.25">
      <c r="A1661" t="s">
        <v>508</v>
      </c>
      <c r="B1661" s="32" t="s">
        <v>94</v>
      </c>
      <c r="C1661" t="s">
        <v>202</v>
      </c>
      <c r="D1661" t="s">
        <v>686</v>
      </c>
      <c r="E1661" s="9">
        <v>0</v>
      </c>
      <c r="F1661" s="9">
        <v>0</v>
      </c>
      <c r="G1661" s="9">
        <v>0</v>
      </c>
      <c r="H1661" s="9">
        <v>0</v>
      </c>
      <c r="I1661" s="9">
        <v>0</v>
      </c>
      <c r="J1661" s="9">
        <v>0</v>
      </c>
      <c r="K1661">
        <v>4.1999999999999993</v>
      </c>
      <c r="L1661" s="9">
        <v>0</v>
      </c>
      <c r="M1661" s="19">
        <v>0</v>
      </c>
      <c r="N1661" s="19">
        <v>0</v>
      </c>
      <c r="O1661" s="19">
        <v>0</v>
      </c>
      <c r="P1661" s="19">
        <v>0</v>
      </c>
      <c r="Q1661" s="19">
        <f t="shared" si="150"/>
        <v>4.1999999999999993</v>
      </c>
      <c r="R1661" s="3">
        <f t="shared" si="151"/>
        <v>1.2124355652982139</v>
      </c>
      <c r="S1661" s="3">
        <f t="shared" si="152"/>
        <v>0.13815789473684209</v>
      </c>
      <c r="T1661" s="9">
        <f t="shared" si="153"/>
        <v>0</v>
      </c>
      <c r="U1661" s="9">
        <f t="shared" si="154"/>
        <v>4.1999999999999993</v>
      </c>
      <c r="V1661" s="9">
        <f t="shared" si="155"/>
        <v>2</v>
      </c>
    </row>
    <row r="1662" spans="1:22" x14ac:dyDescent="0.25">
      <c r="A1662" t="s">
        <v>3170</v>
      </c>
      <c r="B1662" s="32" t="s">
        <v>671</v>
      </c>
      <c r="C1662" t="s">
        <v>202</v>
      </c>
      <c r="D1662" t="s">
        <v>4746</v>
      </c>
      <c r="E1662" s="9">
        <v>3</v>
      </c>
      <c r="F1662" s="9">
        <v>0</v>
      </c>
      <c r="G1662" s="9">
        <v>0</v>
      </c>
      <c r="H1662" s="9">
        <v>0</v>
      </c>
      <c r="I1662" s="9">
        <v>0</v>
      </c>
      <c r="J1662" s="9">
        <v>1</v>
      </c>
      <c r="K1662">
        <v>0</v>
      </c>
      <c r="L1662" s="9">
        <v>2.8</v>
      </c>
      <c r="M1662" s="19">
        <v>2</v>
      </c>
      <c r="N1662" s="19">
        <v>0</v>
      </c>
      <c r="O1662" s="19">
        <v>0</v>
      </c>
      <c r="P1662" s="19">
        <v>0</v>
      </c>
      <c r="Q1662" s="19">
        <f t="shared" si="150"/>
        <v>0</v>
      </c>
      <c r="R1662" s="3">
        <f t="shared" si="151"/>
        <v>1.1827036310030838</v>
      </c>
      <c r="S1662" s="3">
        <f t="shared" si="152"/>
        <v>7.2368421052631582E-2</v>
      </c>
      <c r="T1662" s="9">
        <f t="shared" si="153"/>
        <v>0</v>
      </c>
      <c r="U1662" s="9">
        <f t="shared" si="154"/>
        <v>3</v>
      </c>
      <c r="V1662" s="9">
        <f t="shared" si="155"/>
        <v>2</v>
      </c>
    </row>
    <row r="1663" spans="1:22" x14ac:dyDescent="0.25">
      <c r="A1663" t="s">
        <v>3677</v>
      </c>
      <c r="B1663" s="32" t="s">
        <v>1836</v>
      </c>
      <c r="C1663" t="s">
        <v>202</v>
      </c>
      <c r="D1663" t="s">
        <v>113</v>
      </c>
      <c r="E1663" s="9">
        <v>3</v>
      </c>
      <c r="F1663" s="9">
        <v>1</v>
      </c>
      <c r="G1663" s="9">
        <v>3</v>
      </c>
      <c r="H1663" s="9">
        <v>1</v>
      </c>
      <c r="I1663" s="9">
        <v>1</v>
      </c>
      <c r="J1663" s="9">
        <v>0</v>
      </c>
      <c r="K1663">
        <v>0</v>
      </c>
      <c r="L1663" s="9">
        <v>0</v>
      </c>
      <c r="M1663" s="19">
        <v>0</v>
      </c>
      <c r="N1663" s="19">
        <v>12</v>
      </c>
      <c r="O1663" s="19">
        <v>0</v>
      </c>
      <c r="P1663" s="19">
        <v>2</v>
      </c>
      <c r="Q1663" s="19">
        <f t="shared" si="150"/>
        <v>0</v>
      </c>
      <c r="R1663" s="3">
        <f t="shared" si="151"/>
        <v>3.3698754585385799</v>
      </c>
      <c r="S1663" s="3">
        <f t="shared" si="152"/>
        <v>0.10808270676691729</v>
      </c>
      <c r="T1663" s="9">
        <f t="shared" si="153"/>
        <v>0</v>
      </c>
      <c r="U1663" s="9">
        <f t="shared" si="154"/>
        <v>12</v>
      </c>
      <c r="V1663" s="9">
        <f t="shared" si="155"/>
        <v>4</v>
      </c>
    </row>
    <row r="1664" spans="1:22" x14ac:dyDescent="0.25">
      <c r="A1664" t="s">
        <v>3677</v>
      </c>
      <c r="B1664" s="32" t="s">
        <v>1836</v>
      </c>
      <c r="C1664" t="s">
        <v>202</v>
      </c>
      <c r="D1664" t="s">
        <v>106</v>
      </c>
      <c r="E1664" s="9">
        <v>2</v>
      </c>
      <c r="F1664" s="9">
        <v>2</v>
      </c>
      <c r="G1664" s="9">
        <v>0</v>
      </c>
      <c r="H1664" s="9">
        <v>2</v>
      </c>
      <c r="I1664" s="9">
        <v>0</v>
      </c>
      <c r="J1664" s="9">
        <v>0</v>
      </c>
      <c r="K1664">
        <v>0</v>
      </c>
      <c r="L1664" s="9">
        <v>0</v>
      </c>
      <c r="M1664" s="19">
        <v>0</v>
      </c>
      <c r="N1664" s="19">
        <v>13</v>
      </c>
      <c r="O1664" s="19">
        <v>0</v>
      </c>
      <c r="P1664" s="19">
        <v>0</v>
      </c>
      <c r="Q1664" s="19">
        <f t="shared" si="150"/>
        <v>0</v>
      </c>
      <c r="R1664" s="3">
        <f t="shared" si="151"/>
        <v>3.7040109300185615</v>
      </c>
      <c r="S1664" s="3">
        <f t="shared" si="152"/>
        <v>0.15625</v>
      </c>
      <c r="T1664" s="9">
        <f t="shared" si="153"/>
        <v>0</v>
      </c>
      <c r="U1664" s="9">
        <f t="shared" si="154"/>
        <v>13</v>
      </c>
      <c r="V1664" s="9">
        <f t="shared" si="155"/>
        <v>5</v>
      </c>
    </row>
    <row r="1665" spans="1:22" x14ac:dyDescent="0.25">
      <c r="A1665" t="s">
        <v>3677</v>
      </c>
      <c r="B1665" s="32" t="s">
        <v>1836</v>
      </c>
      <c r="C1665" t="s">
        <v>202</v>
      </c>
      <c r="D1665" t="s">
        <v>2214</v>
      </c>
      <c r="E1665" s="9">
        <v>0</v>
      </c>
      <c r="F1665" s="9">
        <v>1</v>
      </c>
      <c r="G1665" s="9">
        <v>0</v>
      </c>
      <c r="H1665" s="9">
        <v>0</v>
      </c>
      <c r="I1665" s="9">
        <v>0</v>
      </c>
      <c r="J1665" s="9">
        <v>0</v>
      </c>
      <c r="K1665">
        <v>0</v>
      </c>
      <c r="L1665" s="9">
        <v>0</v>
      </c>
      <c r="M1665" s="19">
        <v>0</v>
      </c>
      <c r="N1665" s="19">
        <v>0</v>
      </c>
      <c r="O1665" s="19">
        <v>0</v>
      </c>
      <c r="P1665" s="19">
        <v>0</v>
      </c>
      <c r="Q1665" s="19">
        <f t="shared" si="150"/>
        <v>0</v>
      </c>
      <c r="R1665" s="3">
        <f t="shared" si="151"/>
        <v>0.28867513459481287</v>
      </c>
      <c r="S1665" s="3">
        <f t="shared" si="152"/>
        <v>3.2894736842105261E-2</v>
      </c>
      <c r="T1665" s="9">
        <f t="shared" si="153"/>
        <v>0</v>
      </c>
      <c r="U1665" s="9">
        <f t="shared" si="154"/>
        <v>1</v>
      </c>
      <c r="V1665" s="9">
        <f t="shared" si="155"/>
        <v>0</v>
      </c>
    </row>
    <row r="1666" spans="1:22" x14ac:dyDescent="0.25">
      <c r="A1666" t="s">
        <v>3677</v>
      </c>
      <c r="B1666" s="32" t="s">
        <v>1836</v>
      </c>
      <c r="C1666" t="s">
        <v>202</v>
      </c>
      <c r="D1666" t="s">
        <v>4746</v>
      </c>
      <c r="E1666" s="9">
        <v>6</v>
      </c>
      <c r="F1666" s="9">
        <v>2</v>
      </c>
      <c r="G1666" s="9">
        <v>1</v>
      </c>
      <c r="H1666" s="9">
        <v>0</v>
      </c>
      <c r="I1666" s="9">
        <v>0</v>
      </c>
      <c r="J1666" s="9">
        <v>0</v>
      </c>
      <c r="K1666">
        <v>0</v>
      </c>
      <c r="L1666" s="9">
        <v>0</v>
      </c>
      <c r="M1666" s="19">
        <v>0</v>
      </c>
      <c r="N1666" s="19">
        <v>14</v>
      </c>
      <c r="O1666" s="19">
        <v>0</v>
      </c>
      <c r="P1666" s="19">
        <v>0</v>
      </c>
      <c r="Q1666" s="19">
        <f t="shared" ref="Q1666:Q1729" si="156">IFERROR(AVERAGEIF(K1666:K1666,"&lt;&gt;0"),0)</f>
        <v>0</v>
      </c>
      <c r="R1666" s="3">
        <f t="shared" ref="R1666:R1729" si="157">_xlfn.STDEV.S(E1666:P1666)</f>
        <v>4.1878250665326009</v>
      </c>
      <c r="S1666" s="3">
        <f t="shared" ref="S1666:S1729" si="158">IFERROR(AVERAGEIF(E1666:P1666,"&lt;&gt;0")/30.4,0)</f>
        <v>0.18914473684210528</v>
      </c>
      <c r="T1666" s="9">
        <f t="shared" ref="T1666:T1729" si="159">MIN(E1666:P1666)</f>
        <v>0</v>
      </c>
      <c r="U1666" s="9">
        <f t="shared" ref="U1666:U1729" si="160">MAX(E1666:P1666)</f>
        <v>14</v>
      </c>
      <c r="V1666" s="9">
        <f t="shared" ref="V1666:V1729" si="161">MROUND(ROUND(_xlfn.NORM.S.INV($Y$1)*R1666*1,1),1)</f>
        <v>5</v>
      </c>
    </row>
    <row r="1667" spans="1:22" x14ac:dyDescent="0.25">
      <c r="A1667" t="s">
        <v>3676</v>
      </c>
      <c r="B1667" s="32" t="s">
        <v>1835</v>
      </c>
      <c r="C1667" t="s">
        <v>202</v>
      </c>
      <c r="D1667" t="s">
        <v>113</v>
      </c>
      <c r="E1667" s="9">
        <v>2</v>
      </c>
      <c r="F1667" s="9">
        <v>0</v>
      </c>
      <c r="G1667" s="9">
        <v>0</v>
      </c>
      <c r="H1667" s="9">
        <v>1</v>
      </c>
      <c r="I1667" s="9">
        <v>0</v>
      </c>
      <c r="J1667" s="9">
        <v>0</v>
      </c>
      <c r="K1667">
        <v>0</v>
      </c>
      <c r="L1667" s="9">
        <v>0</v>
      </c>
      <c r="M1667" s="19">
        <v>0</v>
      </c>
      <c r="N1667" s="19">
        <v>8</v>
      </c>
      <c r="O1667" s="19">
        <v>0</v>
      </c>
      <c r="P1667" s="19">
        <v>0</v>
      </c>
      <c r="Q1667" s="19">
        <f t="shared" si="156"/>
        <v>0</v>
      </c>
      <c r="R1667" s="3">
        <f t="shared" si="157"/>
        <v>2.3143164446679725</v>
      </c>
      <c r="S1667" s="3">
        <f t="shared" si="158"/>
        <v>0.1206140350877193</v>
      </c>
      <c r="T1667" s="9">
        <f t="shared" si="159"/>
        <v>0</v>
      </c>
      <c r="U1667" s="9">
        <f t="shared" si="160"/>
        <v>8</v>
      </c>
      <c r="V1667" s="9">
        <f t="shared" si="161"/>
        <v>3</v>
      </c>
    </row>
    <row r="1668" spans="1:22" x14ac:dyDescent="0.25">
      <c r="A1668" t="s">
        <v>3676</v>
      </c>
      <c r="B1668" s="32" t="s">
        <v>1835</v>
      </c>
      <c r="C1668" t="s">
        <v>202</v>
      </c>
      <c r="D1668" t="s">
        <v>106</v>
      </c>
      <c r="E1668" s="9">
        <v>15</v>
      </c>
      <c r="F1668" s="9">
        <v>3</v>
      </c>
      <c r="G1668" s="9">
        <v>3</v>
      </c>
      <c r="H1668" s="9">
        <v>8</v>
      </c>
      <c r="I1668" s="9">
        <v>1</v>
      </c>
      <c r="J1668" s="9">
        <v>0</v>
      </c>
      <c r="K1668">
        <v>0</v>
      </c>
      <c r="L1668" s="9">
        <v>0</v>
      </c>
      <c r="M1668" s="19">
        <v>0</v>
      </c>
      <c r="N1668" s="19">
        <v>3</v>
      </c>
      <c r="O1668" s="19">
        <v>0</v>
      </c>
      <c r="P1668" s="19">
        <v>0</v>
      </c>
      <c r="Q1668" s="19">
        <f t="shared" si="156"/>
        <v>0</v>
      </c>
      <c r="R1668" s="3">
        <f t="shared" si="157"/>
        <v>4.535215741084631</v>
      </c>
      <c r="S1668" s="3">
        <f t="shared" si="158"/>
        <v>0.18092105263157895</v>
      </c>
      <c r="T1668" s="9">
        <f t="shared" si="159"/>
        <v>0</v>
      </c>
      <c r="U1668" s="9">
        <f t="shared" si="160"/>
        <v>15</v>
      </c>
      <c r="V1668" s="9">
        <f t="shared" si="161"/>
        <v>6</v>
      </c>
    </row>
    <row r="1669" spans="1:22" x14ac:dyDescent="0.25">
      <c r="A1669" t="s">
        <v>3676</v>
      </c>
      <c r="B1669" s="32" t="s">
        <v>1835</v>
      </c>
      <c r="C1669" t="s">
        <v>202</v>
      </c>
      <c r="D1669" t="s">
        <v>109</v>
      </c>
      <c r="E1669" s="9">
        <v>1</v>
      </c>
      <c r="F1669" s="9">
        <v>0</v>
      </c>
      <c r="G1669" s="9">
        <v>0</v>
      </c>
      <c r="H1669" s="9">
        <v>0</v>
      </c>
      <c r="I1669" s="9">
        <v>0</v>
      </c>
      <c r="J1669" s="9">
        <v>0</v>
      </c>
      <c r="K1669">
        <v>0</v>
      </c>
      <c r="L1669" s="9">
        <v>0</v>
      </c>
      <c r="M1669" s="19">
        <v>0</v>
      </c>
      <c r="N1669" s="19">
        <v>5</v>
      </c>
      <c r="O1669" s="19">
        <v>0</v>
      </c>
      <c r="P1669" s="19">
        <v>0</v>
      </c>
      <c r="Q1669" s="19">
        <f t="shared" si="156"/>
        <v>0</v>
      </c>
      <c r="R1669" s="3">
        <f t="shared" si="157"/>
        <v>1.4459976109624424</v>
      </c>
      <c r="S1669" s="3">
        <f t="shared" si="158"/>
        <v>9.8684210526315791E-2</v>
      </c>
      <c r="T1669" s="9">
        <f t="shared" si="159"/>
        <v>0</v>
      </c>
      <c r="U1669" s="9">
        <f t="shared" si="160"/>
        <v>5</v>
      </c>
      <c r="V1669" s="9">
        <f t="shared" si="161"/>
        <v>2</v>
      </c>
    </row>
    <row r="1670" spans="1:22" x14ac:dyDescent="0.25">
      <c r="A1670" t="s">
        <v>3676</v>
      </c>
      <c r="B1670" s="32" t="s">
        <v>1835</v>
      </c>
      <c r="C1670" t="s">
        <v>202</v>
      </c>
      <c r="D1670" t="s">
        <v>4746</v>
      </c>
      <c r="E1670" s="9">
        <v>18</v>
      </c>
      <c r="F1670" s="9">
        <v>14</v>
      </c>
      <c r="G1670" s="9">
        <v>23</v>
      </c>
      <c r="H1670" s="9">
        <v>9</v>
      </c>
      <c r="I1670" s="9">
        <v>0</v>
      </c>
      <c r="J1670" s="9">
        <v>0</v>
      </c>
      <c r="K1670">
        <v>0</v>
      </c>
      <c r="L1670" s="9">
        <v>0</v>
      </c>
      <c r="M1670" s="19">
        <v>0</v>
      </c>
      <c r="N1670" s="19">
        <v>5</v>
      </c>
      <c r="O1670" s="19">
        <v>0</v>
      </c>
      <c r="P1670" s="19">
        <v>0</v>
      </c>
      <c r="Q1670" s="19">
        <f t="shared" si="156"/>
        <v>0</v>
      </c>
      <c r="R1670" s="3">
        <f t="shared" si="157"/>
        <v>8.3025187853938753</v>
      </c>
      <c r="S1670" s="3">
        <f t="shared" si="158"/>
        <v>0.45394736842105265</v>
      </c>
      <c r="T1670" s="9">
        <f t="shared" si="159"/>
        <v>0</v>
      </c>
      <c r="U1670" s="9">
        <f t="shared" si="160"/>
        <v>23</v>
      </c>
      <c r="V1670" s="9">
        <f t="shared" si="161"/>
        <v>11</v>
      </c>
    </row>
    <row r="1671" spans="1:22" x14ac:dyDescent="0.25">
      <c r="A1671" t="s">
        <v>3864</v>
      </c>
      <c r="B1671" s="32" t="s">
        <v>2541</v>
      </c>
      <c r="C1671" t="s">
        <v>202</v>
      </c>
      <c r="D1671" t="s">
        <v>113</v>
      </c>
      <c r="E1671" s="9">
        <v>0</v>
      </c>
      <c r="F1671" s="9">
        <v>2</v>
      </c>
      <c r="G1671" s="9">
        <v>2</v>
      </c>
      <c r="H1671" s="9">
        <v>2</v>
      </c>
      <c r="I1671" s="9">
        <v>1</v>
      </c>
      <c r="J1671" s="9">
        <v>5</v>
      </c>
      <c r="K1671">
        <v>0</v>
      </c>
      <c r="L1671" s="9">
        <v>0</v>
      </c>
      <c r="M1671" s="19">
        <v>0</v>
      </c>
      <c r="N1671" s="19">
        <v>0</v>
      </c>
      <c r="O1671" s="19">
        <v>1</v>
      </c>
      <c r="P1671" s="19">
        <v>4</v>
      </c>
      <c r="Q1671" s="19">
        <f t="shared" si="156"/>
        <v>0</v>
      </c>
      <c r="R1671" s="3">
        <f t="shared" si="157"/>
        <v>1.6764862244009227</v>
      </c>
      <c r="S1671" s="3">
        <f t="shared" si="158"/>
        <v>7.9887218045112784E-2</v>
      </c>
      <c r="T1671" s="9">
        <f t="shared" si="159"/>
        <v>0</v>
      </c>
      <c r="U1671" s="9">
        <f t="shared" si="160"/>
        <v>5</v>
      </c>
      <c r="V1671" s="9">
        <f t="shared" si="161"/>
        <v>2</v>
      </c>
    </row>
    <row r="1672" spans="1:22" x14ac:dyDescent="0.25">
      <c r="A1672" t="s">
        <v>3792</v>
      </c>
      <c r="B1672" s="32" t="s">
        <v>2150</v>
      </c>
      <c r="C1672" t="s">
        <v>202</v>
      </c>
      <c r="D1672" t="s">
        <v>113</v>
      </c>
      <c r="E1672" s="9">
        <v>1</v>
      </c>
      <c r="F1672" s="9">
        <v>1</v>
      </c>
      <c r="G1672" s="9">
        <v>1</v>
      </c>
      <c r="H1672" s="9">
        <v>1</v>
      </c>
      <c r="I1672" s="9">
        <v>2</v>
      </c>
      <c r="J1672" s="9">
        <v>1</v>
      </c>
      <c r="K1672">
        <v>4.1999999999999993</v>
      </c>
      <c r="L1672" s="9">
        <v>2.8</v>
      </c>
      <c r="M1672" s="19">
        <v>1</v>
      </c>
      <c r="N1672" s="19">
        <v>0</v>
      </c>
      <c r="O1672" s="19">
        <v>0</v>
      </c>
      <c r="P1672" s="19">
        <v>2</v>
      </c>
      <c r="Q1672" s="19">
        <f t="shared" si="156"/>
        <v>4.1999999999999993</v>
      </c>
      <c r="R1672" s="3">
        <f t="shared" si="157"/>
        <v>1.1830878960149025</v>
      </c>
      <c r="S1672" s="3">
        <f t="shared" si="158"/>
        <v>5.5921052631578948E-2</v>
      </c>
      <c r="T1672" s="9">
        <f t="shared" si="159"/>
        <v>0</v>
      </c>
      <c r="U1672" s="9">
        <f t="shared" si="160"/>
        <v>4.1999999999999993</v>
      </c>
      <c r="V1672" s="9">
        <f t="shared" si="161"/>
        <v>2</v>
      </c>
    </row>
    <row r="1673" spans="1:22" x14ac:dyDescent="0.25">
      <c r="A1673" t="s">
        <v>4112</v>
      </c>
      <c r="B1673" s="32" t="s">
        <v>2381</v>
      </c>
      <c r="C1673" t="s">
        <v>202</v>
      </c>
      <c r="D1673" t="s">
        <v>113</v>
      </c>
      <c r="E1673" s="9">
        <v>0</v>
      </c>
      <c r="F1673" s="9">
        <v>0</v>
      </c>
      <c r="G1673" s="9">
        <v>0</v>
      </c>
      <c r="H1673" s="9">
        <v>0</v>
      </c>
      <c r="I1673" s="9">
        <v>0</v>
      </c>
      <c r="J1673" s="9">
        <v>0</v>
      </c>
      <c r="K1673">
        <v>0</v>
      </c>
      <c r="L1673" s="9">
        <v>0</v>
      </c>
      <c r="M1673" s="19">
        <v>0</v>
      </c>
      <c r="N1673" s="19">
        <v>6</v>
      </c>
      <c r="O1673" s="19">
        <v>0</v>
      </c>
      <c r="P1673" s="19">
        <v>0</v>
      </c>
      <c r="Q1673" s="19">
        <f t="shared" si="156"/>
        <v>0</v>
      </c>
      <c r="R1673" s="3">
        <f t="shared" si="157"/>
        <v>1.7320508075688772</v>
      </c>
      <c r="S1673" s="3">
        <f t="shared" si="158"/>
        <v>0.19736842105263158</v>
      </c>
      <c r="T1673" s="9">
        <f t="shared" si="159"/>
        <v>0</v>
      </c>
      <c r="U1673" s="9">
        <f t="shared" si="160"/>
        <v>6</v>
      </c>
      <c r="V1673" s="9">
        <f t="shared" si="161"/>
        <v>2</v>
      </c>
    </row>
    <row r="1674" spans="1:22" x14ac:dyDescent="0.25">
      <c r="A1674" t="s">
        <v>4112</v>
      </c>
      <c r="B1674" s="32" t="s">
        <v>2381</v>
      </c>
      <c r="C1674" t="s">
        <v>202</v>
      </c>
      <c r="D1674" t="s">
        <v>4746</v>
      </c>
      <c r="E1674" s="9">
        <v>0</v>
      </c>
      <c r="F1674" s="9">
        <v>0</v>
      </c>
      <c r="G1674" s="9">
        <v>0</v>
      </c>
      <c r="H1674" s="9">
        <v>0</v>
      </c>
      <c r="I1674" s="9">
        <v>0</v>
      </c>
      <c r="J1674" s="9">
        <v>0</v>
      </c>
      <c r="K1674">
        <v>0</v>
      </c>
      <c r="L1674" s="9">
        <v>0</v>
      </c>
      <c r="M1674" s="19">
        <v>0</v>
      </c>
      <c r="N1674" s="19">
        <v>8</v>
      </c>
      <c r="O1674" s="19">
        <v>0</v>
      </c>
      <c r="P1674" s="19">
        <v>0</v>
      </c>
      <c r="Q1674" s="19">
        <f t="shared" si="156"/>
        <v>0</v>
      </c>
      <c r="R1674" s="3">
        <f t="shared" si="157"/>
        <v>2.3094010767585029</v>
      </c>
      <c r="S1674" s="3">
        <f t="shared" si="158"/>
        <v>0.26315789473684209</v>
      </c>
      <c r="T1674" s="9">
        <f t="shared" si="159"/>
        <v>0</v>
      </c>
      <c r="U1674" s="9">
        <f t="shared" si="160"/>
        <v>8</v>
      </c>
      <c r="V1674" s="9">
        <f t="shared" si="161"/>
        <v>3</v>
      </c>
    </row>
    <row r="1675" spans="1:22" x14ac:dyDescent="0.25">
      <c r="A1675" t="s">
        <v>3574</v>
      </c>
      <c r="B1675" s="32" t="s">
        <v>1591</v>
      </c>
      <c r="C1675" t="s">
        <v>202</v>
      </c>
      <c r="D1675" t="s">
        <v>106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>
        <v>0</v>
      </c>
      <c r="L1675" s="9">
        <v>1.4</v>
      </c>
      <c r="M1675" s="19">
        <v>0</v>
      </c>
      <c r="N1675" s="19">
        <v>0</v>
      </c>
      <c r="O1675" s="19">
        <v>1</v>
      </c>
      <c r="P1675" s="19">
        <v>0</v>
      </c>
      <c r="Q1675" s="19">
        <f t="shared" si="156"/>
        <v>0</v>
      </c>
      <c r="R1675" s="3">
        <f t="shared" si="157"/>
        <v>0.47482054026183984</v>
      </c>
      <c r="S1675" s="3">
        <f t="shared" si="158"/>
        <v>3.9473684210526314E-2</v>
      </c>
      <c r="T1675" s="9">
        <f t="shared" si="159"/>
        <v>0</v>
      </c>
      <c r="U1675" s="9">
        <f t="shared" si="160"/>
        <v>1.4</v>
      </c>
      <c r="V1675" s="9">
        <f t="shared" si="161"/>
        <v>1</v>
      </c>
    </row>
    <row r="1676" spans="1:22" x14ac:dyDescent="0.25">
      <c r="A1676" t="s">
        <v>3574</v>
      </c>
      <c r="B1676" s="32" t="s">
        <v>1591</v>
      </c>
      <c r="C1676" t="s">
        <v>202</v>
      </c>
      <c r="D1676" t="s">
        <v>4746</v>
      </c>
      <c r="E1676" s="9">
        <v>0</v>
      </c>
      <c r="F1676" s="9">
        <v>0</v>
      </c>
      <c r="G1676" s="9">
        <v>0</v>
      </c>
      <c r="H1676" s="9">
        <v>0</v>
      </c>
      <c r="I1676" s="9">
        <v>0</v>
      </c>
      <c r="J1676" s="9">
        <v>1</v>
      </c>
      <c r="K1676">
        <v>0</v>
      </c>
      <c r="L1676" s="9">
        <v>0</v>
      </c>
      <c r="M1676" s="19">
        <v>0</v>
      </c>
      <c r="N1676" s="19">
        <v>0</v>
      </c>
      <c r="O1676" s="19">
        <v>0</v>
      </c>
      <c r="P1676" s="19">
        <v>0</v>
      </c>
      <c r="Q1676" s="19">
        <f t="shared" si="156"/>
        <v>0</v>
      </c>
      <c r="R1676" s="3">
        <f t="shared" si="157"/>
        <v>0.28867513459481287</v>
      </c>
      <c r="S1676" s="3">
        <f t="shared" si="158"/>
        <v>3.2894736842105261E-2</v>
      </c>
      <c r="T1676" s="9">
        <f t="shared" si="159"/>
        <v>0</v>
      </c>
      <c r="U1676" s="9">
        <f t="shared" si="160"/>
        <v>1</v>
      </c>
      <c r="V1676" s="9">
        <f t="shared" si="161"/>
        <v>0</v>
      </c>
    </row>
    <row r="1677" spans="1:22" x14ac:dyDescent="0.25">
      <c r="A1677" t="s">
        <v>4067</v>
      </c>
      <c r="B1677" s="32" t="s">
        <v>2184</v>
      </c>
      <c r="C1677" t="s">
        <v>202</v>
      </c>
      <c r="D1677" t="s">
        <v>4746</v>
      </c>
      <c r="E1677" s="9">
        <v>0</v>
      </c>
      <c r="F1677" s="9">
        <v>0</v>
      </c>
      <c r="G1677" s="9">
        <v>0</v>
      </c>
      <c r="H1677" s="9">
        <v>0</v>
      </c>
      <c r="I1677" s="9">
        <v>2</v>
      </c>
      <c r="J1677" s="9">
        <v>0</v>
      </c>
      <c r="K1677">
        <v>1.4</v>
      </c>
      <c r="L1677" s="9">
        <v>0</v>
      </c>
      <c r="M1677" s="19">
        <v>0</v>
      </c>
      <c r="N1677" s="19">
        <v>0</v>
      </c>
      <c r="O1677" s="19">
        <v>0</v>
      </c>
      <c r="P1677" s="19">
        <v>0</v>
      </c>
      <c r="Q1677" s="19">
        <f t="shared" si="156"/>
        <v>1.4</v>
      </c>
      <c r="R1677" s="3">
        <f t="shared" si="157"/>
        <v>0.67397509170771608</v>
      </c>
      <c r="S1677" s="3">
        <f t="shared" si="158"/>
        <v>5.5921052631578948E-2</v>
      </c>
      <c r="T1677" s="9">
        <f t="shared" si="159"/>
        <v>0</v>
      </c>
      <c r="U1677" s="9">
        <f t="shared" si="160"/>
        <v>2</v>
      </c>
      <c r="V1677" s="9">
        <f t="shared" si="161"/>
        <v>1</v>
      </c>
    </row>
    <row r="1678" spans="1:22" x14ac:dyDescent="0.25">
      <c r="A1678" t="s">
        <v>583</v>
      </c>
      <c r="B1678" s="32" t="s">
        <v>238</v>
      </c>
      <c r="C1678" t="s">
        <v>202</v>
      </c>
      <c r="D1678" t="s">
        <v>15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>
        <v>7</v>
      </c>
      <c r="L1678" s="9">
        <v>0</v>
      </c>
      <c r="M1678" s="19">
        <v>0</v>
      </c>
      <c r="N1678" s="19">
        <v>0</v>
      </c>
      <c r="O1678" s="19">
        <v>0</v>
      </c>
      <c r="P1678" s="19">
        <v>0</v>
      </c>
      <c r="Q1678" s="19">
        <f t="shared" si="156"/>
        <v>7</v>
      </c>
      <c r="R1678" s="3">
        <f t="shared" si="157"/>
        <v>2.0207259421636903</v>
      </c>
      <c r="S1678" s="3">
        <f t="shared" si="158"/>
        <v>0.23026315789473686</v>
      </c>
      <c r="T1678" s="9">
        <f t="shared" si="159"/>
        <v>0</v>
      </c>
      <c r="U1678" s="9">
        <f t="shared" si="160"/>
        <v>7</v>
      </c>
      <c r="V1678" s="9">
        <f t="shared" si="161"/>
        <v>3</v>
      </c>
    </row>
    <row r="1679" spans="1:22" x14ac:dyDescent="0.25">
      <c r="A1679" t="s">
        <v>583</v>
      </c>
      <c r="B1679" s="32" t="s">
        <v>238</v>
      </c>
      <c r="C1679" t="s">
        <v>202</v>
      </c>
      <c r="D1679" t="s">
        <v>5604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>
        <v>0</v>
      </c>
      <c r="L1679" s="9">
        <v>0</v>
      </c>
      <c r="M1679" s="19">
        <v>0</v>
      </c>
      <c r="N1679" s="19">
        <v>0</v>
      </c>
      <c r="O1679" s="19">
        <v>7</v>
      </c>
      <c r="P1679" s="19">
        <v>17</v>
      </c>
      <c r="Q1679" s="19">
        <f t="shared" si="156"/>
        <v>0</v>
      </c>
      <c r="R1679" s="3">
        <f t="shared" si="157"/>
        <v>5.1345531805247049</v>
      </c>
      <c r="S1679" s="3">
        <f t="shared" si="158"/>
        <v>0.39473684210526316</v>
      </c>
      <c r="T1679" s="9">
        <f t="shared" si="159"/>
        <v>0</v>
      </c>
      <c r="U1679" s="9">
        <f t="shared" si="160"/>
        <v>17</v>
      </c>
      <c r="V1679" s="9">
        <f t="shared" si="161"/>
        <v>7</v>
      </c>
    </row>
    <row r="1680" spans="1:22" x14ac:dyDescent="0.25">
      <c r="A1680" t="s">
        <v>583</v>
      </c>
      <c r="B1680" s="32" t="s">
        <v>238</v>
      </c>
      <c r="C1680" t="s">
        <v>202</v>
      </c>
      <c r="D1680" t="s">
        <v>113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>
        <v>0</v>
      </c>
      <c r="L1680" s="9">
        <v>4.1999999999999993</v>
      </c>
      <c r="M1680" s="19">
        <v>2</v>
      </c>
      <c r="N1680" s="19">
        <v>0</v>
      </c>
      <c r="O1680" s="19">
        <v>2</v>
      </c>
      <c r="P1680" s="19">
        <v>11</v>
      </c>
      <c r="Q1680" s="19">
        <f t="shared" si="156"/>
        <v>0</v>
      </c>
      <c r="R1680" s="3">
        <f t="shared" si="157"/>
        <v>3.2462565853890566</v>
      </c>
      <c r="S1680" s="3">
        <f t="shared" si="158"/>
        <v>0.15789473684210525</v>
      </c>
      <c r="T1680" s="9">
        <f t="shared" si="159"/>
        <v>0</v>
      </c>
      <c r="U1680" s="9">
        <f t="shared" si="160"/>
        <v>11</v>
      </c>
      <c r="V1680" s="9">
        <f t="shared" si="161"/>
        <v>4</v>
      </c>
    </row>
    <row r="1681" spans="1:22" x14ac:dyDescent="0.25">
      <c r="A1681" t="s">
        <v>583</v>
      </c>
      <c r="B1681" s="32" t="s">
        <v>238</v>
      </c>
      <c r="C1681" t="s">
        <v>202</v>
      </c>
      <c r="D1681" t="s">
        <v>820</v>
      </c>
      <c r="E1681" s="9">
        <v>0</v>
      </c>
      <c r="F1681" s="9">
        <v>0</v>
      </c>
      <c r="G1681" s="9">
        <v>0</v>
      </c>
      <c r="H1681" s="9">
        <v>0</v>
      </c>
      <c r="I1681" s="9">
        <v>0</v>
      </c>
      <c r="J1681" s="9">
        <v>0</v>
      </c>
      <c r="K1681">
        <v>1.4</v>
      </c>
      <c r="L1681" s="9">
        <v>5.6</v>
      </c>
      <c r="M1681" s="19">
        <v>1</v>
      </c>
      <c r="N1681" s="19">
        <v>0</v>
      </c>
      <c r="O1681" s="19">
        <v>0</v>
      </c>
      <c r="P1681" s="19">
        <v>1</v>
      </c>
      <c r="Q1681" s="19">
        <f t="shared" si="156"/>
        <v>1.4</v>
      </c>
      <c r="R1681" s="3">
        <f t="shared" si="157"/>
        <v>1.6116056363989073</v>
      </c>
      <c r="S1681" s="3">
        <f t="shared" si="158"/>
        <v>7.401315789473685E-2</v>
      </c>
      <c r="T1681" s="9">
        <f t="shared" si="159"/>
        <v>0</v>
      </c>
      <c r="U1681" s="9">
        <f t="shared" si="160"/>
        <v>5.6</v>
      </c>
      <c r="V1681" s="9">
        <f t="shared" si="161"/>
        <v>2</v>
      </c>
    </row>
    <row r="1682" spans="1:22" x14ac:dyDescent="0.25">
      <c r="A1682" t="s">
        <v>583</v>
      </c>
      <c r="B1682" s="32" t="s">
        <v>238</v>
      </c>
      <c r="C1682" t="s">
        <v>202</v>
      </c>
      <c r="D1682" t="s">
        <v>106</v>
      </c>
      <c r="E1682" s="9">
        <v>0</v>
      </c>
      <c r="F1682" s="9">
        <v>0</v>
      </c>
      <c r="G1682" s="9">
        <v>0</v>
      </c>
      <c r="H1682" s="9">
        <v>0</v>
      </c>
      <c r="I1682" s="9">
        <v>0</v>
      </c>
      <c r="J1682" s="9">
        <v>0</v>
      </c>
      <c r="K1682">
        <v>2.8</v>
      </c>
      <c r="L1682" s="9">
        <v>0</v>
      </c>
      <c r="M1682" s="19">
        <v>4</v>
      </c>
      <c r="N1682" s="19">
        <v>0</v>
      </c>
      <c r="O1682" s="19">
        <v>1</v>
      </c>
      <c r="P1682" s="19">
        <v>0</v>
      </c>
      <c r="Q1682" s="19">
        <f t="shared" si="156"/>
        <v>2.8</v>
      </c>
      <c r="R1682" s="3">
        <f t="shared" si="157"/>
        <v>1.340624006674775</v>
      </c>
      <c r="S1682" s="3">
        <f t="shared" si="158"/>
        <v>8.5526315789473686E-2</v>
      </c>
      <c r="T1682" s="9">
        <f t="shared" si="159"/>
        <v>0</v>
      </c>
      <c r="U1682" s="9">
        <f t="shared" si="160"/>
        <v>4</v>
      </c>
      <c r="V1682" s="9">
        <f t="shared" si="161"/>
        <v>2</v>
      </c>
    </row>
    <row r="1683" spans="1:22" x14ac:dyDescent="0.25">
      <c r="A1683" t="s">
        <v>583</v>
      </c>
      <c r="B1683" s="32" t="s">
        <v>238</v>
      </c>
      <c r="C1683" t="s">
        <v>202</v>
      </c>
      <c r="D1683" t="s">
        <v>109</v>
      </c>
      <c r="E1683" s="9">
        <v>0</v>
      </c>
      <c r="F1683" s="9">
        <v>0</v>
      </c>
      <c r="G1683" s="9">
        <v>0</v>
      </c>
      <c r="H1683" s="9">
        <v>1</v>
      </c>
      <c r="I1683" s="9">
        <v>3</v>
      </c>
      <c r="J1683" s="9">
        <v>5</v>
      </c>
      <c r="K1683">
        <v>16.799999999999997</v>
      </c>
      <c r="L1683" s="9">
        <v>7</v>
      </c>
      <c r="M1683" s="19">
        <v>8</v>
      </c>
      <c r="N1683" s="19">
        <v>0</v>
      </c>
      <c r="O1683" s="19">
        <v>5</v>
      </c>
      <c r="P1683" s="19">
        <v>9</v>
      </c>
      <c r="Q1683" s="19">
        <f t="shared" si="156"/>
        <v>16.799999999999997</v>
      </c>
      <c r="R1683" s="3">
        <f t="shared" si="157"/>
        <v>5.0989006539437369</v>
      </c>
      <c r="S1683" s="3">
        <f t="shared" si="158"/>
        <v>0.22532894736842105</v>
      </c>
      <c r="T1683" s="9">
        <f t="shared" si="159"/>
        <v>0</v>
      </c>
      <c r="U1683" s="9">
        <f t="shared" si="160"/>
        <v>16.799999999999997</v>
      </c>
      <c r="V1683" s="9">
        <f t="shared" si="161"/>
        <v>7</v>
      </c>
    </row>
    <row r="1684" spans="1:22" x14ac:dyDescent="0.25">
      <c r="A1684" t="s">
        <v>583</v>
      </c>
      <c r="B1684" s="32" t="s">
        <v>238</v>
      </c>
      <c r="C1684" t="s">
        <v>202</v>
      </c>
      <c r="D1684" t="s">
        <v>4746</v>
      </c>
      <c r="E1684" s="9">
        <v>1</v>
      </c>
      <c r="F1684" s="9">
        <v>9</v>
      </c>
      <c r="G1684" s="9">
        <v>15</v>
      </c>
      <c r="H1684" s="9">
        <v>15</v>
      </c>
      <c r="I1684" s="9">
        <v>17</v>
      </c>
      <c r="J1684" s="9">
        <v>14</v>
      </c>
      <c r="K1684">
        <v>9.7999999999999989</v>
      </c>
      <c r="L1684" s="9">
        <v>0</v>
      </c>
      <c r="M1684" s="19">
        <v>24</v>
      </c>
      <c r="N1684" s="19">
        <v>4</v>
      </c>
      <c r="O1684" s="19">
        <v>6</v>
      </c>
      <c r="P1684" s="19">
        <v>1</v>
      </c>
      <c r="Q1684" s="19">
        <f t="shared" si="156"/>
        <v>9.7999999999999989</v>
      </c>
      <c r="R1684" s="3">
        <f t="shared" si="157"/>
        <v>7.535190170731652</v>
      </c>
      <c r="S1684" s="3">
        <f t="shared" si="158"/>
        <v>0.34629186602870815</v>
      </c>
      <c r="T1684" s="9">
        <f t="shared" si="159"/>
        <v>0</v>
      </c>
      <c r="U1684" s="9">
        <f t="shared" si="160"/>
        <v>24</v>
      </c>
      <c r="V1684" s="9">
        <f t="shared" si="161"/>
        <v>10</v>
      </c>
    </row>
    <row r="1685" spans="1:22" x14ac:dyDescent="0.25">
      <c r="A1685" t="s">
        <v>561</v>
      </c>
      <c r="B1685" s="32" t="s">
        <v>246</v>
      </c>
      <c r="C1685" t="s">
        <v>202</v>
      </c>
      <c r="D1685" t="s">
        <v>15</v>
      </c>
      <c r="E1685" s="9">
        <v>3</v>
      </c>
      <c r="F1685" s="9">
        <v>0</v>
      </c>
      <c r="G1685" s="9">
        <v>0</v>
      </c>
      <c r="H1685" s="9">
        <v>0</v>
      </c>
      <c r="I1685" s="9">
        <v>0</v>
      </c>
      <c r="J1685" s="9">
        <v>0</v>
      </c>
      <c r="K1685">
        <v>0</v>
      </c>
      <c r="L1685" s="9">
        <v>0</v>
      </c>
      <c r="M1685" s="19">
        <v>0</v>
      </c>
      <c r="N1685" s="19">
        <v>0</v>
      </c>
      <c r="O1685" s="19">
        <v>0</v>
      </c>
      <c r="P1685" s="19">
        <v>0</v>
      </c>
      <c r="Q1685" s="19">
        <f t="shared" si="156"/>
        <v>0</v>
      </c>
      <c r="R1685" s="3">
        <f t="shared" si="157"/>
        <v>0.8660254037844386</v>
      </c>
      <c r="S1685" s="3">
        <f t="shared" si="158"/>
        <v>9.8684210526315791E-2</v>
      </c>
      <c r="T1685" s="9">
        <f t="shared" si="159"/>
        <v>0</v>
      </c>
      <c r="U1685" s="9">
        <f t="shared" si="160"/>
        <v>3</v>
      </c>
      <c r="V1685" s="9">
        <f t="shared" si="161"/>
        <v>1</v>
      </c>
    </row>
    <row r="1686" spans="1:22" x14ac:dyDescent="0.25">
      <c r="A1686" t="s">
        <v>561</v>
      </c>
      <c r="B1686" s="32" t="s">
        <v>246</v>
      </c>
      <c r="C1686" t="s">
        <v>202</v>
      </c>
      <c r="D1686" t="s">
        <v>5604</v>
      </c>
      <c r="E1686" s="9">
        <v>0</v>
      </c>
      <c r="F1686" s="9">
        <v>0</v>
      </c>
      <c r="G1686" s="9">
        <v>0</v>
      </c>
      <c r="H1686" s="9">
        <v>0</v>
      </c>
      <c r="I1686" s="9">
        <v>0</v>
      </c>
      <c r="J1686" s="9">
        <v>0</v>
      </c>
      <c r="K1686">
        <v>0</v>
      </c>
      <c r="L1686" s="9">
        <v>0</v>
      </c>
      <c r="M1686" s="19">
        <v>0</v>
      </c>
      <c r="N1686" s="19">
        <v>0</v>
      </c>
      <c r="O1686" s="19">
        <v>9</v>
      </c>
      <c r="P1686" s="19">
        <v>40</v>
      </c>
      <c r="Q1686" s="19">
        <f t="shared" si="156"/>
        <v>0</v>
      </c>
      <c r="R1686" s="3">
        <f t="shared" si="157"/>
        <v>11.602964615941389</v>
      </c>
      <c r="S1686" s="3">
        <f t="shared" si="158"/>
        <v>0.80592105263157898</v>
      </c>
      <c r="T1686" s="9">
        <f t="shared" si="159"/>
        <v>0</v>
      </c>
      <c r="U1686" s="9">
        <f t="shared" si="160"/>
        <v>40</v>
      </c>
      <c r="V1686" s="9">
        <f t="shared" si="161"/>
        <v>15</v>
      </c>
    </row>
    <row r="1687" spans="1:22" x14ac:dyDescent="0.25">
      <c r="A1687" t="s">
        <v>561</v>
      </c>
      <c r="B1687" s="32" t="s">
        <v>246</v>
      </c>
      <c r="C1687" t="s">
        <v>202</v>
      </c>
      <c r="D1687" t="s">
        <v>113</v>
      </c>
      <c r="E1687" s="9">
        <v>15</v>
      </c>
      <c r="F1687" s="9">
        <v>15</v>
      </c>
      <c r="G1687" s="9">
        <v>9</v>
      </c>
      <c r="H1687" s="9">
        <v>10</v>
      </c>
      <c r="I1687" s="9">
        <v>16</v>
      </c>
      <c r="J1687" s="9">
        <v>8</v>
      </c>
      <c r="K1687">
        <v>43.4</v>
      </c>
      <c r="L1687" s="9">
        <v>19.599999999999998</v>
      </c>
      <c r="M1687" s="19">
        <v>14</v>
      </c>
      <c r="N1687" s="19">
        <v>7</v>
      </c>
      <c r="O1687" s="19">
        <v>12</v>
      </c>
      <c r="P1687" s="19">
        <v>17</v>
      </c>
      <c r="Q1687" s="19">
        <f t="shared" si="156"/>
        <v>43.4</v>
      </c>
      <c r="R1687" s="3">
        <f t="shared" si="157"/>
        <v>9.5998106041923368</v>
      </c>
      <c r="S1687" s="3">
        <f t="shared" si="158"/>
        <v>0.50986842105263164</v>
      </c>
      <c r="T1687" s="9">
        <f t="shared" si="159"/>
        <v>7</v>
      </c>
      <c r="U1687" s="9">
        <f t="shared" si="160"/>
        <v>43.4</v>
      </c>
      <c r="V1687" s="9">
        <f t="shared" si="161"/>
        <v>12</v>
      </c>
    </row>
    <row r="1688" spans="1:22" x14ac:dyDescent="0.25">
      <c r="A1688" t="s">
        <v>561</v>
      </c>
      <c r="B1688" s="32" t="s">
        <v>246</v>
      </c>
      <c r="C1688" t="s">
        <v>202</v>
      </c>
      <c r="D1688" t="s">
        <v>820</v>
      </c>
      <c r="E1688" s="9">
        <v>0</v>
      </c>
      <c r="F1688" s="9">
        <v>0</v>
      </c>
      <c r="G1688" s="9">
        <v>0</v>
      </c>
      <c r="H1688" s="9">
        <v>0</v>
      </c>
      <c r="I1688" s="9">
        <v>0</v>
      </c>
      <c r="J1688" s="9">
        <v>0</v>
      </c>
      <c r="K1688">
        <v>2.8</v>
      </c>
      <c r="L1688" s="9">
        <v>7</v>
      </c>
      <c r="M1688" s="19">
        <v>2</v>
      </c>
      <c r="N1688" s="19">
        <v>0</v>
      </c>
      <c r="O1688" s="19">
        <v>6</v>
      </c>
      <c r="P1688" s="19">
        <v>2</v>
      </c>
      <c r="Q1688" s="19">
        <f t="shared" si="156"/>
        <v>2.8</v>
      </c>
      <c r="R1688" s="3">
        <f t="shared" si="157"/>
        <v>2.4894322098166737</v>
      </c>
      <c r="S1688" s="3">
        <f t="shared" si="158"/>
        <v>0.13026315789473686</v>
      </c>
      <c r="T1688" s="9">
        <f t="shared" si="159"/>
        <v>0</v>
      </c>
      <c r="U1688" s="9">
        <f t="shared" si="160"/>
        <v>7</v>
      </c>
      <c r="V1688" s="9">
        <f t="shared" si="161"/>
        <v>3</v>
      </c>
    </row>
    <row r="1689" spans="1:22" x14ac:dyDescent="0.25">
      <c r="A1689" t="s">
        <v>561</v>
      </c>
      <c r="B1689" s="32" t="s">
        <v>246</v>
      </c>
      <c r="C1689" t="s">
        <v>202</v>
      </c>
      <c r="D1689" t="s">
        <v>106</v>
      </c>
      <c r="E1689" s="9">
        <v>1</v>
      </c>
      <c r="F1689" s="9">
        <v>7</v>
      </c>
      <c r="G1689" s="9">
        <v>20</v>
      </c>
      <c r="H1689" s="9">
        <v>18</v>
      </c>
      <c r="I1689" s="9">
        <v>9</v>
      </c>
      <c r="J1689" s="9">
        <v>19</v>
      </c>
      <c r="K1689">
        <v>68.599999999999994</v>
      </c>
      <c r="L1689" s="9">
        <v>25.2</v>
      </c>
      <c r="M1689" s="19">
        <v>32</v>
      </c>
      <c r="N1689" s="19">
        <v>4</v>
      </c>
      <c r="O1689" s="19">
        <v>21</v>
      </c>
      <c r="P1689" s="19">
        <v>19</v>
      </c>
      <c r="Q1689" s="19">
        <f t="shared" si="156"/>
        <v>68.599999999999994</v>
      </c>
      <c r="R1689" s="3">
        <f t="shared" si="157"/>
        <v>17.698989870166105</v>
      </c>
      <c r="S1689" s="3">
        <f t="shared" si="158"/>
        <v>0.66831140350877194</v>
      </c>
      <c r="T1689" s="9">
        <f t="shared" si="159"/>
        <v>1</v>
      </c>
      <c r="U1689" s="9">
        <f t="shared" si="160"/>
        <v>68.599999999999994</v>
      </c>
      <c r="V1689" s="9">
        <f t="shared" si="161"/>
        <v>23</v>
      </c>
    </row>
    <row r="1690" spans="1:22" x14ac:dyDescent="0.25">
      <c r="A1690" t="s">
        <v>561</v>
      </c>
      <c r="B1690" s="32" t="s">
        <v>246</v>
      </c>
      <c r="C1690" t="s">
        <v>202</v>
      </c>
      <c r="D1690" t="s">
        <v>109</v>
      </c>
      <c r="E1690" s="9">
        <v>0</v>
      </c>
      <c r="F1690" s="9">
        <v>0</v>
      </c>
      <c r="G1690" s="9">
        <v>0</v>
      </c>
      <c r="H1690" s="9">
        <v>3</v>
      </c>
      <c r="I1690" s="9">
        <v>4</v>
      </c>
      <c r="J1690" s="9">
        <v>6</v>
      </c>
      <c r="K1690">
        <v>18.2</v>
      </c>
      <c r="L1690" s="9">
        <v>21</v>
      </c>
      <c r="M1690" s="19">
        <v>14</v>
      </c>
      <c r="N1690" s="19">
        <v>1</v>
      </c>
      <c r="O1690" s="19">
        <v>15</v>
      </c>
      <c r="P1690" s="19">
        <v>12</v>
      </c>
      <c r="Q1690" s="19">
        <f t="shared" si="156"/>
        <v>18.2</v>
      </c>
      <c r="R1690" s="3">
        <f t="shared" si="157"/>
        <v>7.7446168987943427</v>
      </c>
      <c r="S1690" s="3">
        <f t="shared" si="158"/>
        <v>0.3442982456140351</v>
      </c>
      <c r="T1690" s="9">
        <f t="shared" si="159"/>
        <v>0</v>
      </c>
      <c r="U1690" s="9">
        <f t="shared" si="160"/>
        <v>21</v>
      </c>
      <c r="V1690" s="9">
        <f t="shared" si="161"/>
        <v>10</v>
      </c>
    </row>
    <row r="1691" spans="1:22" x14ac:dyDescent="0.25">
      <c r="A1691" t="s">
        <v>561</v>
      </c>
      <c r="B1691" s="32" t="s">
        <v>246</v>
      </c>
      <c r="C1691" t="s">
        <v>202</v>
      </c>
      <c r="D1691" t="s">
        <v>4746</v>
      </c>
      <c r="E1691" s="9">
        <v>28</v>
      </c>
      <c r="F1691" s="9">
        <v>41</v>
      </c>
      <c r="G1691" s="9">
        <v>53</v>
      </c>
      <c r="H1691" s="9">
        <v>58</v>
      </c>
      <c r="I1691" s="9">
        <v>62</v>
      </c>
      <c r="J1691" s="9">
        <v>43</v>
      </c>
      <c r="K1691">
        <v>228.2</v>
      </c>
      <c r="L1691" s="9">
        <v>100.8</v>
      </c>
      <c r="M1691" s="19">
        <v>62</v>
      </c>
      <c r="N1691" s="19">
        <v>26</v>
      </c>
      <c r="O1691" s="19">
        <v>39</v>
      </c>
      <c r="P1691" s="19">
        <v>3</v>
      </c>
      <c r="Q1691" s="19">
        <f t="shared" si="156"/>
        <v>228.2</v>
      </c>
      <c r="R1691" s="3">
        <f t="shared" si="157"/>
        <v>57.594886136625952</v>
      </c>
      <c r="S1691" s="3">
        <f t="shared" si="158"/>
        <v>2.0394736842105265</v>
      </c>
      <c r="T1691" s="9">
        <f t="shared" si="159"/>
        <v>3</v>
      </c>
      <c r="U1691" s="9">
        <f t="shared" si="160"/>
        <v>228.2</v>
      </c>
      <c r="V1691" s="9">
        <f t="shared" si="161"/>
        <v>74</v>
      </c>
    </row>
    <row r="1692" spans="1:22" x14ac:dyDescent="0.25">
      <c r="A1692" t="s">
        <v>3666</v>
      </c>
      <c r="B1692" s="32" t="s">
        <v>1808</v>
      </c>
      <c r="C1692" t="s">
        <v>202</v>
      </c>
      <c r="D1692" t="s">
        <v>113</v>
      </c>
      <c r="E1692" s="9">
        <v>0</v>
      </c>
      <c r="F1692" s="9">
        <v>0</v>
      </c>
      <c r="G1692" s="9">
        <v>0</v>
      </c>
      <c r="H1692" s="9">
        <v>5</v>
      </c>
      <c r="I1692" s="9">
        <v>0</v>
      </c>
      <c r="J1692" s="9">
        <v>0</v>
      </c>
      <c r="K1692">
        <v>0</v>
      </c>
      <c r="L1692" s="9">
        <v>0</v>
      </c>
      <c r="M1692" s="19">
        <v>0</v>
      </c>
      <c r="N1692" s="19">
        <v>2</v>
      </c>
      <c r="O1692" s="19">
        <v>0</v>
      </c>
      <c r="P1692" s="19">
        <v>0</v>
      </c>
      <c r="Q1692" s="19">
        <f t="shared" si="156"/>
        <v>0</v>
      </c>
      <c r="R1692" s="3">
        <f t="shared" si="157"/>
        <v>1.5050420310248864</v>
      </c>
      <c r="S1692" s="3">
        <f t="shared" si="158"/>
        <v>0.11513157894736843</v>
      </c>
      <c r="T1692" s="9">
        <f t="shared" si="159"/>
        <v>0</v>
      </c>
      <c r="U1692" s="9">
        <f t="shared" si="160"/>
        <v>5</v>
      </c>
      <c r="V1692" s="9">
        <f t="shared" si="161"/>
        <v>2</v>
      </c>
    </row>
    <row r="1693" spans="1:22" x14ac:dyDescent="0.25">
      <c r="A1693" t="s">
        <v>3666</v>
      </c>
      <c r="B1693" s="32" t="s">
        <v>1808</v>
      </c>
      <c r="C1693" t="s">
        <v>202</v>
      </c>
      <c r="D1693" t="s">
        <v>106</v>
      </c>
      <c r="E1693" s="9">
        <v>0</v>
      </c>
      <c r="F1693" s="9">
        <v>0</v>
      </c>
      <c r="G1693" s="9">
        <v>0</v>
      </c>
      <c r="H1693" s="9">
        <v>0</v>
      </c>
      <c r="I1693" s="9">
        <v>0</v>
      </c>
      <c r="J1693" s="9">
        <v>0</v>
      </c>
      <c r="K1693">
        <v>0</v>
      </c>
      <c r="L1693" s="9">
        <v>0</v>
      </c>
      <c r="M1693" s="19">
        <v>0</v>
      </c>
      <c r="N1693" s="19">
        <v>50</v>
      </c>
      <c r="O1693" s="19">
        <v>0</v>
      </c>
      <c r="P1693" s="19">
        <v>0</v>
      </c>
      <c r="Q1693" s="19">
        <f t="shared" si="156"/>
        <v>0</v>
      </c>
      <c r="R1693" s="3">
        <f t="shared" si="157"/>
        <v>14.433756729740644</v>
      </c>
      <c r="S1693" s="3">
        <f t="shared" si="158"/>
        <v>1.6447368421052633</v>
      </c>
      <c r="T1693" s="9">
        <f t="shared" si="159"/>
        <v>0</v>
      </c>
      <c r="U1693" s="9">
        <f t="shared" si="160"/>
        <v>50</v>
      </c>
      <c r="V1693" s="9">
        <f t="shared" si="161"/>
        <v>19</v>
      </c>
    </row>
    <row r="1694" spans="1:22" x14ac:dyDescent="0.25">
      <c r="A1694" t="s">
        <v>3666</v>
      </c>
      <c r="B1694" s="32" t="s">
        <v>1808</v>
      </c>
      <c r="C1694" t="s">
        <v>202</v>
      </c>
      <c r="D1694" t="s">
        <v>4746</v>
      </c>
      <c r="E1694" s="9">
        <v>0</v>
      </c>
      <c r="F1694" s="9">
        <v>2</v>
      </c>
      <c r="G1694" s="9">
        <v>2</v>
      </c>
      <c r="H1694" s="9">
        <v>0</v>
      </c>
      <c r="I1694" s="9">
        <v>0</v>
      </c>
      <c r="J1694" s="9">
        <v>2</v>
      </c>
      <c r="K1694">
        <v>0</v>
      </c>
      <c r="L1694" s="9">
        <v>7</v>
      </c>
      <c r="M1694" s="19">
        <v>6</v>
      </c>
      <c r="N1694" s="19">
        <v>0</v>
      </c>
      <c r="O1694" s="19">
        <v>2</v>
      </c>
      <c r="P1694" s="19">
        <v>1</v>
      </c>
      <c r="Q1694" s="19">
        <f t="shared" si="156"/>
        <v>0</v>
      </c>
      <c r="R1694" s="3">
        <f t="shared" si="157"/>
        <v>2.3677121037112188</v>
      </c>
      <c r="S1694" s="3">
        <f t="shared" si="158"/>
        <v>0.10338345864661655</v>
      </c>
      <c r="T1694" s="9">
        <f t="shared" si="159"/>
        <v>0</v>
      </c>
      <c r="U1694" s="9">
        <f t="shared" si="160"/>
        <v>7</v>
      </c>
      <c r="V1694" s="9">
        <f t="shared" si="161"/>
        <v>3</v>
      </c>
    </row>
    <row r="1695" spans="1:22" x14ac:dyDescent="0.25">
      <c r="A1695" t="s">
        <v>4025</v>
      </c>
      <c r="B1695" s="32" t="s">
        <v>2374</v>
      </c>
      <c r="C1695" t="s">
        <v>202</v>
      </c>
      <c r="D1695" t="s">
        <v>106</v>
      </c>
      <c r="E1695" s="9">
        <v>0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>
        <v>0</v>
      </c>
      <c r="L1695" s="9">
        <v>0</v>
      </c>
      <c r="M1695" s="19">
        <v>0</v>
      </c>
      <c r="N1695" s="19">
        <v>1</v>
      </c>
      <c r="O1695" s="19">
        <v>0</v>
      </c>
      <c r="P1695" s="19">
        <v>0</v>
      </c>
      <c r="Q1695" s="19">
        <f t="shared" si="156"/>
        <v>0</v>
      </c>
      <c r="R1695" s="3">
        <f t="shared" si="157"/>
        <v>0.28867513459481287</v>
      </c>
      <c r="S1695" s="3">
        <f t="shared" si="158"/>
        <v>3.2894736842105261E-2</v>
      </c>
      <c r="T1695" s="9">
        <f t="shared" si="159"/>
        <v>0</v>
      </c>
      <c r="U1695" s="9">
        <f t="shared" si="160"/>
        <v>1</v>
      </c>
      <c r="V1695" s="9">
        <f t="shared" si="161"/>
        <v>0</v>
      </c>
    </row>
    <row r="1696" spans="1:22" x14ac:dyDescent="0.25">
      <c r="A1696" t="s">
        <v>4025</v>
      </c>
      <c r="B1696" s="32" t="s">
        <v>2374</v>
      </c>
      <c r="C1696" t="s">
        <v>202</v>
      </c>
      <c r="D1696" t="s">
        <v>109</v>
      </c>
      <c r="E1696" s="9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>
        <v>0</v>
      </c>
      <c r="L1696" s="9">
        <v>0</v>
      </c>
      <c r="M1696" s="19">
        <v>0</v>
      </c>
      <c r="N1696" s="19">
        <v>1</v>
      </c>
      <c r="O1696" s="19">
        <v>0</v>
      </c>
      <c r="P1696" s="19">
        <v>0</v>
      </c>
      <c r="Q1696" s="19">
        <f t="shared" si="156"/>
        <v>0</v>
      </c>
      <c r="R1696" s="3">
        <f t="shared" si="157"/>
        <v>0.28867513459481287</v>
      </c>
      <c r="S1696" s="3">
        <f t="shared" si="158"/>
        <v>3.2894736842105261E-2</v>
      </c>
      <c r="T1696" s="9">
        <f t="shared" si="159"/>
        <v>0</v>
      </c>
      <c r="U1696" s="9">
        <f t="shared" si="160"/>
        <v>1</v>
      </c>
      <c r="V1696" s="9">
        <f t="shared" si="161"/>
        <v>0</v>
      </c>
    </row>
    <row r="1697" spans="1:22" x14ac:dyDescent="0.25">
      <c r="A1697" t="s">
        <v>4025</v>
      </c>
      <c r="B1697" s="32" t="s">
        <v>2374</v>
      </c>
      <c r="C1697" t="s">
        <v>202</v>
      </c>
      <c r="D1697" t="s">
        <v>4746</v>
      </c>
      <c r="E1697" s="9">
        <v>0</v>
      </c>
      <c r="F1697" s="9">
        <v>0</v>
      </c>
      <c r="G1697" s="9">
        <v>0</v>
      </c>
      <c r="H1697" s="9">
        <v>0</v>
      </c>
      <c r="I1697" s="9">
        <v>0</v>
      </c>
      <c r="J1697" s="9">
        <v>0</v>
      </c>
      <c r="K1697">
        <v>1.4</v>
      </c>
      <c r="L1697" s="9">
        <v>0</v>
      </c>
      <c r="M1697" s="19">
        <v>0</v>
      </c>
      <c r="N1697" s="19">
        <v>0</v>
      </c>
      <c r="O1697" s="19">
        <v>0</v>
      </c>
      <c r="P1697" s="19">
        <v>0</v>
      </c>
      <c r="Q1697" s="19">
        <f t="shared" si="156"/>
        <v>1.4</v>
      </c>
      <c r="R1697" s="3">
        <f t="shared" si="157"/>
        <v>0.404145188432738</v>
      </c>
      <c r="S1697" s="3">
        <f t="shared" si="158"/>
        <v>4.6052631578947366E-2</v>
      </c>
      <c r="T1697" s="9">
        <f t="shared" si="159"/>
        <v>0</v>
      </c>
      <c r="U1697" s="9">
        <f t="shared" si="160"/>
        <v>1.4</v>
      </c>
      <c r="V1697" s="9">
        <f t="shared" si="161"/>
        <v>1</v>
      </c>
    </row>
    <row r="1698" spans="1:22" x14ac:dyDescent="0.25">
      <c r="A1698" t="s">
        <v>3529</v>
      </c>
      <c r="B1698" s="32" t="s">
        <v>1453</v>
      </c>
      <c r="C1698" t="s">
        <v>202</v>
      </c>
      <c r="D1698" t="s">
        <v>109</v>
      </c>
      <c r="E1698" s="9">
        <v>2</v>
      </c>
      <c r="F1698" s="9">
        <v>1</v>
      </c>
      <c r="G1698" s="9">
        <v>2</v>
      </c>
      <c r="H1698" s="9">
        <v>1</v>
      </c>
      <c r="I1698" s="9">
        <v>2</v>
      </c>
      <c r="J1698" s="9">
        <v>1</v>
      </c>
      <c r="K1698">
        <v>7</v>
      </c>
      <c r="L1698" s="9">
        <v>7</v>
      </c>
      <c r="M1698" s="19">
        <v>3</v>
      </c>
      <c r="N1698" s="19">
        <v>4</v>
      </c>
      <c r="O1698" s="19">
        <v>1</v>
      </c>
      <c r="P1698" s="19">
        <v>0</v>
      </c>
      <c r="Q1698" s="19">
        <f t="shared" si="156"/>
        <v>7</v>
      </c>
      <c r="R1698" s="3">
        <f t="shared" si="157"/>
        <v>2.3143164446679729</v>
      </c>
      <c r="S1698" s="3">
        <f t="shared" si="158"/>
        <v>9.2703349282296663E-2</v>
      </c>
      <c r="T1698" s="9">
        <f t="shared" si="159"/>
        <v>0</v>
      </c>
      <c r="U1698" s="9">
        <f t="shared" si="160"/>
        <v>7</v>
      </c>
      <c r="V1698" s="9">
        <f t="shared" si="161"/>
        <v>3</v>
      </c>
    </row>
    <row r="1699" spans="1:22" x14ac:dyDescent="0.25">
      <c r="A1699" t="s">
        <v>4267</v>
      </c>
      <c r="B1699" s="32" t="s">
        <v>2373</v>
      </c>
      <c r="C1699" t="s">
        <v>202</v>
      </c>
      <c r="D1699" t="s">
        <v>106</v>
      </c>
      <c r="E1699" s="9">
        <v>0</v>
      </c>
      <c r="F1699" s="9">
        <v>1</v>
      </c>
      <c r="G1699" s="9">
        <v>0</v>
      </c>
      <c r="H1699" s="9">
        <v>0</v>
      </c>
      <c r="I1699" s="9">
        <v>0</v>
      </c>
      <c r="J1699" s="9">
        <v>0</v>
      </c>
      <c r="K1699">
        <v>0</v>
      </c>
      <c r="L1699" s="9">
        <v>0</v>
      </c>
      <c r="M1699" s="19">
        <v>0</v>
      </c>
      <c r="N1699" s="19">
        <v>0</v>
      </c>
      <c r="O1699" s="19">
        <v>0</v>
      </c>
      <c r="P1699" s="19">
        <v>0</v>
      </c>
      <c r="Q1699" s="19">
        <f t="shared" si="156"/>
        <v>0</v>
      </c>
      <c r="R1699" s="3">
        <f t="shared" si="157"/>
        <v>0.28867513459481287</v>
      </c>
      <c r="S1699" s="3">
        <f t="shared" si="158"/>
        <v>3.2894736842105261E-2</v>
      </c>
      <c r="T1699" s="9">
        <f t="shared" si="159"/>
        <v>0</v>
      </c>
      <c r="U1699" s="9">
        <f t="shared" si="160"/>
        <v>1</v>
      </c>
      <c r="V1699" s="9">
        <f t="shared" si="161"/>
        <v>0</v>
      </c>
    </row>
    <row r="1700" spans="1:22" x14ac:dyDescent="0.25">
      <c r="A1700" t="s">
        <v>4267</v>
      </c>
      <c r="B1700" s="32" t="s">
        <v>2373</v>
      </c>
      <c r="C1700" t="s">
        <v>202</v>
      </c>
      <c r="D1700" t="s">
        <v>4746</v>
      </c>
      <c r="E1700" s="9">
        <v>0</v>
      </c>
      <c r="F1700" s="9">
        <v>0</v>
      </c>
      <c r="G1700" s="9">
        <v>0</v>
      </c>
      <c r="H1700" s="9">
        <v>0</v>
      </c>
      <c r="I1700" s="9">
        <v>1</v>
      </c>
      <c r="J1700" s="9">
        <v>0</v>
      </c>
      <c r="K1700">
        <v>0</v>
      </c>
      <c r="L1700" s="9">
        <v>0</v>
      </c>
      <c r="M1700" s="19">
        <v>0</v>
      </c>
      <c r="N1700" s="19">
        <v>0</v>
      </c>
      <c r="O1700" s="19">
        <v>0</v>
      </c>
      <c r="P1700" s="19">
        <v>0</v>
      </c>
      <c r="Q1700" s="19">
        <f t="shared" si="156"/>
        <v>0</v>
      </c>
      <c r="R1700" s="3">
        <f t="shared" si="157"/>
        <v>0.28867513459481287</v>
      </c>
      <c r="S1700" s="3">
        <f t="shared" si="158"/>
        <v>3.2894736842105261E-2</v>
      </c>
      <c r="T1700" s="9">
        <f t="shared" si="159"/>
        <v>0</v>
      </c>
      <c r="U1700" s="9">
        <f t="shared" si="160"/>
        <v>1</v>
      </c>
      <c r="V1700" s="9">
        <f t="shared" si="161"/>
        <v>0</v>
      </c>
    </row>
    <row r="1701" spans="1:22" x14ac:dyDescent="0.25">
      <c r="A1701" t="s">
        <v>537</v>
      </c>
      <c r="B1701" s="32" t="s">
        <v>416</v>
      </c>
      <c r="C1701" t="s">
        <v>202</v>
      </c>
      <c r="D1701" t="s">
        <v>861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0</v>
      </c>
      <c r="K1701">
        <v>0</v>
      </c>
      <c r="L1701" s="9">
        <v>0</v>
      </c>
      <c r="M1701" s="19">
        <v>0</v>
      </c>
      <c r="N1701" s="19">
        <v>0</v>
      </c>
      <c r="O1701" s="19">
        <v>2</v>
      </c>
      <c r="P1701" s="19">
        <v>1</v>
      </c>
      <c r="Q1701" s="19">
        <f t="shared" si="156"/>
        <v>0</v>
      </c>
      <c r="R1701" s="3">
        <f t="shared" si="157"/>
        <v>0.62158156050806102</v>
      </c>
      <c r="S1701" s="3">
        <f t="shared" si="158"/>
        <v>4.9342105263157895E-2</v>
      </c>
      <c r="T1701" s="9">
        <f t="shared" si="159"/>
        <v>0</v>
      </c>
      <c r="U1701" s="9">
        <f t="shared" si="160"/>
        <v>2</v>
      </c>
      <c r="V1701" s="9">
        <f t="shared" si="161"/>
        <v>1</v>
      </c>
    </row>
    <row r="1702" spans="1:22" x14ac:dyDescent="0.25">
      <c r="A1702" t="s">
        <v>537</v>
      </c>
      <c r="B1702" s="32" t="s">
        <v>416</v>
      </c>
      <c r="C1702" t="s">
        <v>202</v>
      </c>
      <c r="D1702" t="s">
        <v>15</v>
      </c>
      <c r="E1702" s="9">
        <v>15</v>
      </c>
      <c r="F1702" s="9">
        <v>0</v>
      </c>
      <c r="G1702" s="9">
        <v>0</v>
      </c>
      <c r="H1702" s="9">
        <v>0</v>
      </c>
      <c r="I1702" s="9">
        <v>0</v>
      </c>
      <c r="J1702" s="9">
        <v>0</v>
      </c>
      <c r="K1702">
        <v>7</v>
      </c>
      <c r="L1702" s="9">
        <v>0</v>
      </c>
      <c r="M1702" s="19">
        <v>0</v>
      </c>
      <c r="N1702" s="19">
        <v>0</v>
      </c>
      <c r="O1702" s="19">
        <v>0</v>
      </c>
      <c r="P1702" s="19">
        <v>0</v>
      </c>
      <c r="Q1702" s="19">
        <f t="shared" si="156"/>
        <v>7</v>
      </c>
      <c r="R1702" s="3">
        <f t="shared" si="157"/>
        <v>4.6089504491179163</v>
      </c>
      <c r="S1702" s="3">
        <f t="shared" si="158"/>
        <v>0.36184210526315791</v>
      </c>
      <c r="T1702" s="9">
        <f t="shared" si="159"/>
        <v>0</v>
      </c>
      <c r="U1702" s="9">
        <f t="shared" si="160"/>
        <v>15</v>
      </c>
      <c r="V1702" s="9">
        <f t="shared" si="161"/>
        <v>6</v>
      </c>
    </row>
    <row r="1703" spans="1:22" x14ac:dyDescent="0.25">
      <c r="A1703" t="s">
        <v>537</v>
      </c>
      <c r="B1703" s="32" t="s">
        <v>416</v>
      </c>
      <c r="C1703" t="s">
        <v>202</v>
      </c>
      <c r="D1703" t="s">
        <v>5604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>
        <v>0</v>
      </c>
      <c r="L1703" s="9">
        <v>0</v>
      </c>
      <c r="M1703" s="19">
        <v>0</v>
      </c>
      <c r="N1703" s="19">
        <v>0</v>
      </c>
      <c r="O1703" s="19">
        <v>4</v>
      </c>
      <c r="P1703" s="19">
        <v>25</v>
      </c>
      <c r="Q1703" s="19">
        <f t="shared" si="156"/>
        <v>0</v>
      </c>
      <c r="R1703" s="3">
        <f t="shared" si="157"/>
        <v>7.2042706189811572</v>
      </c>
      <c r="S1703" s="3">
        <f t="shared" si="158"/>
        <v>0.47697368421052633</v>
      </c>
      <c r="T1703" s="9">
        <f t="shared" si="159"/>
        <v>0</v>
      </c>
      <c r="U1703" s="9">
        <f t="shared" si="160"/>
        <v>25</v>
      </c>
      <c r="V1703" s="9">
        <f t="shared" si="161"/>
        <v>9</v>
      </c>
    </row>
    <row r="1704" spans="1:22" x14ac:dyDescent="0.25">
      <c r="A1704" t="s">
        <v>537</v>
      </c>
      <c r="B1704" s="32" t="s">
        <v>416</v>
      </c>
      <c r="C1704" t="s">
        <v>202</v>
      </c>
      <c r="D1704" t="s">
        <v>113</v>
      </c>
      <c r="E1704" s="9">
        <v>5</v>
      </c>
      <c r="F1704" s="9">
        <v>2</v>
      </c>
      <c r="G1704" s="9">
        <v>7</v>
      </c>
      <c r="H1704" s="9">
        <v>13</v>
      </c>
      <c r="I1704" s="9">
        <v>8</v>
      </c>
      <c r="J1704" s="9">
        <v>13</v>
      </c>
      <c r="K1704">
        <v>7</v>
      </c>
      <c r="L1704" s="9">
        <v>0</v>
      </c>
      <c r="M1704" s="19">
        <v>9</v>
      </c>
      <c r="N1704" s="19">
        <v>0</v>
      </c>
      <c r="O1704" s="19">
        <v>6</v>
      </c>
      <c r="P1704" s="19">
        <v>13</v>
      </c>
      <c r="Q1704" s="19">
        <f t="shared" si="156"/>
        <v>7</v>
      </c>
      <c r="R1704" s="3">
        <f t="shared" si="157"/>
        <v>4.6799054639506501</v>
      </c>
      <c r="S1704" s="3">
        <f t="shared" si="158"/>
        <v>0.27302631578947373</v>
      </c>
      <c r="T1704" s="9">
        <f t="shared" si="159"/>
        <v>0</v>
      </c>
      <c r="U1704" s="9">
        <f t="shared" si="160"/>
        <v>13</v>
      </c>
      <c r="V1704" s="9">
        <f t="shared" si="161"/>
        <v>6</v>
      </c>
    </row>
    <row r="1705" spans="1:22" x14ac:dyDescent="0.25">
      <c r="A1705" t="s">
        <v>537</v>
      </c>
      <c r="B1705" s="32" t="s">
        <v>416</v>
      </c>
      <c r="C1705" t="s">
        <v>202</v>
      </c>
      <c r="D1705" t="s">
        <v>820</v>
      </c>
      <c r="E1705" s="9">
        <v>0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  <c r="K1705">
        <v>4.1999999999999993</v>
      </c>
      <c r="L1705" s="9">
        <v>5.6</v>
      </c>
      <c r="M1705" s="19">
        <v>3</v>
      </c>
      <c r="N1705" s="19">
        <v>4</v>
      </c>
      <c r="O1705" s="19">
        <v>5</v>
      </c>
      <c r="P1705" s="19">
        <v>1</v>
      </c>
      <c r="Q1705" s="19">
        <f t="shared" si="156"/>
        <v>4.1999999999999993</v>
      </c>
      <c r="R1705" s="3">
        <f t="shared" si="157"/>
        <v>2.2699619540263822</v>
      </c>
      <c r="S1705" s="3">
        <f t="shared" si="158"/>
        <v>0.12499999999999999</v>
      </c>
      <c r="T1705" s="9">
        <f t="shared" si="159"/>
        <v>0</v>
      </c>
      <c r="U1705" s="9">
        <f t="shared" si="160"/>
        <v>5.6</v>
      </c>
      <c r="V1705" s="9">
        <f t="shared" si="161"/>
        <v>3</v>
      </c>
    </row>
    <row r="1706" spans="1:22" x14ac:dyDescent="0.25">
      <c r="A1706" t="s">
        <v>537</v>
      </c>
      <c r="B1706" s="32" t="s">
        <v>416</v>
      </c>
      <c r="C1706" t="s">
        <v>202</v>
      </c>
      <c r="D1706" t="s">
        <v>119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>
        <v>0</v>
      </c>
      <c r="L1706" s="9">
        <v>0</v>
      </c>
      <c r="M1706" s="19">
        <v>2</v>
      </c>
      <c r="N1706" s="19">
        <v>0</v>
      </c>
      <c r="O1706" s="19">
        <v>0</v>
      </c>
      <c r="P1706" s="19">
        <v>0</v>
      </c>
      <c r="Q1706" s="19">
        <f t="shared" si="156"/>
        <v>0</v>
      </c>
      <c r="R1706" s="3">
        <f t="shared" si="157"/>
        <v>0.57735026918962573</v>
      </c>
      <c r="S1706" s="3">
        <f t="shared" si="158"/>
        <v>6.5789473684210523E-2</v>
      </c>
      <c r="T1706" s="9">
        <f t="shared" si="159"/>
        <v>0</v>
      </c>
      <c r="U1706" s="9">
        <f t="shared" si="160"/>
        <v>2</v>
      </c>
      <c r="V1706" s="9">
        <f t="shared" si="161"/>
        <v>1</v>
      </c>
    </row>
    <row r="1707" spans="1:22" x14ac:dyDescent="0.25">
      <c r="A1707" t="s">
        <v>537</v>
      </c>
      <c r="B1707" s="32" t="s">
        <v>416</v>
      </c>
      <c r="C1707" t="s">
        <v>202</v>
      </c>
      <c r="D1707" t="s">
        <v>106</v>
      </c>
      <c r="E1707" s="9">
        <v>3</v>
      </c>
      <c r="F1707" s="9">
        <v>4</v>
      </c>
      <c r="G1707" s="9">
        <v>7</v>
      </c>
      <c r="H1707" s="9">
        <v>19</v>
      </c>
      <c r="I1707" s="9">
        <v>13</v>
      </c>
      <c r="J1707" s="9">
        <v>19</v>
      </c>
      <c r="K1707">
        <v>81.199999999999989</v>
      </c>
      <c r="L1707" s="9">
        <v>29.4</v>
      </c>
      <c r="M1707" s="19">
        <v>18</v>
      </c>
      <c r="N1707" s="19">
        <v>10</v>
      </c>
      <c r="O1707" s="19">
        <v>19</v>
      </c>
      <c r="P1707" s="19">
        <v>22</v>
      </c>
      <c r="Q1707" s="19">
        <f t="shared" si="156"/>
        <v>81.199999999999989</v>
      </c>
      <c r="R1707" s="3">
        <f t="shared" si="157"/>
        <v>20.683846720364055</v>
      </c>
      <c r="S1707" s="3">
        <f t="shared" si="158"/>
        <v>0.67050438596491224</v>
      </c>
      <c r="T1707" s="9">
        <f t="shared" si="159"/>
        <v>3</v>
      </c>
      <c r="U1707" s="9">
        <f t="shared" si="160"/>
        <v>81.199999999999989</v>
      </c>
      <c r="V1707" s="9">
        <f t="shared" si="161"/>
        <v>27</v>
      </c>
    </row>
    <row r="1708" spans="1:22" x14ac:dyDescent="0.25">
      <c r="A1708" t="s">
        <v>537</v>
      </c>
      <c r="B1708" s="32" t="s">
        <v>416</v>
      </c>
      <c r="C1708" t="s">
        <v>202</v>
      </c>
      <c r="D1708" t="s">
        <v>108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>
        <v>4.1999999999999993</v>
      </c>
      <c r="L1708" s="9">
        <v>0</v>
      </c>
      <c r="M1708" s="19">
        <v>0</v>
      </c>
      <c r="N1708" s="19">
        <v>0</v>
      </c>
      <c r="O1708" s="19">
        <v>0</v>
      </c>
      <c r="P1708" s="19">
        <v>0</v>
      </c>
      <c r="Q1708" s="19">
        <f t="shared" si="156"/>
        <v>4.1999999999999993</v>
      </c>
      <c r="R1708" s="3">
        <f t="shared" si="157"/>
        <v>1.2124355652982139</v>
      </c>
      <c r="S1708" s="3">
        <f t="shared" si="158"/>
        <v>0.13815789473684209</v>
      </c>
      <c r="T1708" s="9">
        <f t="shared" si="159"/>
        <v>0</v>
      </c>
      <c r="U1708" s="9">
        <f t="shared" si="160"/>
        <v>4.1999999999999993</v>
      </c>
      <c r="V1708" s="9">
        <f t="shared" si="161"/>
        <v>2</v>
      </c>
    </row>
    <row r="1709" spans="1:22" x14ac:dyDescent="0.25">
      <c r="A1709" t="s">
        <v>537</v>
      </c>
      <c r="B1709" s="32" t="s">
        <v>416</v>
      </c>
      <c r="C1709" t="s">
        <v>202</v>
      </c>
      <c r="D1709" t="s">
        <v>109</v>
      </c>
      <c r="E1709" s="9">
        <v>3</v>
      </c>
      <c r="F1709" s="9">
        <v>5</v>
      </c>
      <c r="G1709" s="9">
        <v>3</v>
      </c>
      <c r="H1709" s="9">
        <v>7</v>
      </c>
      <c r="I1709" s="9">
        <v>12</v>
      </c>
      <c r="J1709" s="9">
        <v>4</v>
      </c>
      <c r="K1709">
        <v>11.2</v>
      </c>
      <c r="L1709" s="9">
        <v>0</v>
      </c>
      <c r="M1709" s="19">
        <v>1</v>
      </c>
      <c r="N1709" s="19">
        <v>2</v>
      </c>
      <c r="O1709" s="19">
        <v>2</v>
      </c>
      <c r="P1709" s="19">
        <v>6</v>
      </c>
      <c r="Q1709" s="19">
        <f t="shared" si="156"/>
        <v>11.2</v>
      </c>
      <c r="R1709" s="3">
        <f t="shared" si="157"/>
        <v>3.8047418580056913</v>
      </c>
      <c r="S1709" s="3">
        <f t="shared" si="158"/>
        <v>0.1680622009569378</v>
      </c>
      <c r="T1709" s="9">
        <f t="shared" si="159"/>
        <v>0</v>
      </c>
      <c r="U1709" s="9">
        <f t="shared" si="160"/>
        <v>12</v>
      </c>
      <c r="V1709" s="9">
        <f t="shared" si="161"/>
        <v>5</v>
      </c>
    </row>
    <row r="1710" spans="1:22" x14ac:dyDescent="0.25">
      <c r="A1710" t="s">
        <v>537</v>
      </c>
      <c r="B1710" s="32" t="s">
        <v>416</v>
      </c>
      <c r="C1710" t="s">
        <v>202</v>
      </c>
      <c r="D1710" t="s">
        <v>4746</v>
      </c>
      <c r="E1710" s="9">
        <v>8</v>
      </c>
      <c r="F1710" s="9">
        <v>3</v>
      </c>
      <c r="G1710" s="9">
        <v>17</v>
      </c>
      <c r="H1710" s="9">
        <v>18</v>
      </c>
      <c r="I1710" s="9">
        <v>28</v>
      </c>
      <c r="J1710" s="9">
        <v>46</v>
      </c>
      <c r="K1710">
        <v>147</v>
      </c>
      <c r="L1710" s="9">
        <v>12.6</v>
      </c>
      <c r="M1710" s="19">
        <v>25</v>
      </c>
      <c r="N1710" s="19">
        <v>13</v>
      </c>
      <c r="O1710" s="19">
        <v>15</v>
      </c>
      <c r="P1710" s="19">
        <v>6</v>
      </c>
      <c r="Q1710" s="19">
        <f t="shared" si="156"/>
        <v>147</v>
      </c>
      <c r="R1710" s="3">
        <f t="shared" si="157"/>
        <v>39.143786998782581</v>
      </c>
      <c r="S1710" s="3">
        <f t="shared" si="158"/>
        <v>0.92817982456140358</v>
      </c>
      <c r="T1710" s="9">
        <f t="shared" si="159"/>
        <v>3</v>
      </c>
      <c r="U1710" s="9">
        <f t="shared" si="160"/>
        <v>147</v>
      </c>
      <c r="V1710" s="9">
        <f t="shared" si="161"/>
        <v>50</v>
      </c>
    </row>
    <row r="1711" spans="1:22" x14ac:dyDescent="0.25">
      <c r="A1711" t="s">
        <v>4190</v>
      </c>
      <c r="B1711" s="32" t="s">
        <v>2301</v>
      </c>
      <c r="C1711" t="s">
        <v>202</v>
      </c>
      <c r="D1711" t="s">
        <v>4746</v>
      </c>
      <c r="E1711" s="9">
        <v>1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>
        <v>0</v>
      </c>
      <c r="L1711" s="9">
        <v>0</v>
      </c>
      <c r="M1711" s="19">
        <v>0</v>
      </c>
      <c r="N1711" s="19">
        <v>1</v>
      </c>
      <c r="O1711" s="19">
        <v>0</v>
      </c>
      <c r="P1711" s="19">
        <v>0</v>
      </c>
      <c r="Q1711" s="19">
        <f t="shared" si="156"/>
        <v>0</v>
      </c>
      <c r="R1711" s="3">
        <f t="shared" si="157"/>
        <v>0.38924947208076149</v>
      </c>
      <c r="S1711" s="3">
        <f t="shared" si="158"/>
        <v>3.2894736842105261E-2</v>
      </c>
      <c r="T1711" s="9">
        <f t="shared" si="159"/>
        <v>0</v>
      </c>
      <c r="U1711" s="9">
        <f t="shared" si="160"/>
        <v>1</v>
      </c>
      <c r="V1711" s="9">
        <f t="shared" si="161"/>
        <v>1</v>
      </c>
    </row>
    <row r="1712" spans="1:22" x14ac:dyDescent="0.25">
      <c r="A1712" t="s">
        <v>4295</v>
      </c>
      <c r="B1712" s="32" t="s">
        <v>2314</v>
      </c>
      <c r="C1712" t="s">
        <v>202</v>
      </c>
      <c r="D1712" t="s">
        <v>4746</v>
      </c>
      <c r="E1712" s="9">
        <v>1</v>
      </c>
      <c r="F1712" s="9">
        <v>0</v>
      </c>
      <c r="G1712" s="9">
        <v>0</v>
      </c>
      <c r="H1712" s="9">
        <v>0</v>
      </c>
      <c r="I1712" s="9">
        <v>0</v>
      </c>
      <c r="J1712" s="9">
        <v>0</v>
      </c>
      <c r="K1712">
        <v>0</v>
      </c>
      <c r="L1712" s="9">
        <v>0</v>
      </c>
      <c r="M1712" s="19">
        <v>0</v>
      </c>
      <c r="N1712" s="19">
        <v>0</v>
      </c>
      <c r="O1712" s="19">
        <v>0</v>
      </c>
      <c r="P1712" s="19">
        <v>0</v>
      </c>
      <c r="Q1712" s="19">
        <f t="shared" si="156"/>
        <v>0</v>
      </c>
      <c r="R1712" s="3">
        <f t="shared" si="157"/>
        <v>0.28867513459481287</v>
      </c>
      <c r="S1712" s="3">
        <f t="shared" si="158"/>
        <v>3.2894736842105261E-2</v>
      </c>
      <c r="T1712" s="9">
        <f t="shared" si="159"/>
        <v>0</v>
      </c>
      <c r="U1712" s="9">
        <f t="shared" si="160"/>
        <v>1</v>
      </c>
      <c r="V1712" s="9">
        <f t="shared" si="161"/>
        <v>0</v>
      </c>
    </row>
    <row r="1713" spans="1:22" x14ac:dyDescent="0.25">
      <c r="A1713" t="s">
        <v>4321</v>
      </c>
      <c r="B1713" s="32" t="s">
        <v>2302</v>
      </c>
      <c r="C1713" t="s">
        <v>202</v>
      </c>
      <c r="D1713" t="s">
        <v>106</v>
      </c>
      <c r="E1713" s="9">
        <v>1</v>
      </c>
      <c r="F1713" s="9">
        <v>0</v>
      </c>
      <c r="G1713" s="9">
        <v>0</v>
      </c>
      <c r="H1713" s="9">
        <v>0</v>
      </c>
      <c r="I1713" s="9">
        <v>0</v>
      </c>
      <c r="J1713" s="9">
        <v>0</v>
      </c>
      <c r="K1713">
        <v>0</v>
      </c>
      <c r="L1713" s="9">
        <v>0</v>
      </c>
      <c r="M1713" s="19">
        <v>0</v>
      </c>
      <c r="N1713" s="19">
        <v>0</v>
      </c>
      <c r="O1713" s="19">
        <v>0</v>
      </c>
      <c r="P1713" s="19">
        <v>0</v>
      </c>
      <c r="Q1713" s="19">
        <f t="shared" si="156"/>
        <v>0</v>
      </c>
      <c r="R1713" s="3">
        <f t="shared" si="157"/>
        <v>0.28867513459481287</v>
      </c>
      <c r="S1713" s="3">
        <f t="shared" si="158"/>
        <v>3.2894736842105261E-2</v>
      </c>
      <c r="T1713" s="9">
        <f t="shared" si="159"/>
        <v>0</v>
      </c>
      <c r="U1713" s="9">
        <f t="shared" si="160"/>
        <v>1</v>
      </c>
      <c r="V1713" s="9">
        <f t="shared" si="161"/>
        <v>0</v>
      </c>
    </row>
    <row r="1714" spans="1:22" x14ac:dyDescent="0.25">
      <c r="A1714" t="s">
        <v>4210</v>
      </c>
      <c r="B1714" s="32" t="s">
        <v>2303</v>
      </c>
      <c r="C1714" t="s">
        <v>202</v>
      </c>
      <c r="D1714" t="s">
        <v>109</v>
      </c>
      <c r="E1714" s="9">
        <v>0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>
        <v>0</v>
      </c>
      <c r="L1714" s="9">
        <v>0</v>
      </c>
      <c r="M1714" s="19">
        <v>0</v>
      </c>
      <c r="N1714" s="19">
        <v>1</v>
      </c>
      <c r="O1714" s="19">
        <v>0</v>
      </c>
      <c r="P1714" s="19">
        <v>0</v>
      </c>
      <c r="Q1714" s="19">
        <f t="shared" si="156"/>
        <v>0</v>
      </c>
      <c r="R1714" s="3">
        <f t="shared" si="157"/>
        <v>0.28867513459481287</v>
      </c>
      <c r="S1714" s="3">
        <f t="shared" si="158"/>
        <v>3.2894736842105261E-2</v>
      </c>
      <c r="T1714" s="9">
        <f t="shared" si="159"/>
        <v>0</v>
      </c>
      <c r="U1714" s="9">
        <f t="shared" si="160"/>
        <v>1</v>
      </c>
      <c r="V1714" s="9">
        <f t="shared" si="161"/>
        <v>0</v>
      </c>
    </row>
    <row r="1715" spans="1:22" x14ac:dyDescent="0.25">
      <c r="A1715" t="s">
        <v>446</v>
      </c>
      <c r="B1715" s="32" t="s">
        <v>404</v>
      </c>
      <c r="C1715" t="s">
        <v>202</v>
      </c>
      <c r="D1715" t="s">
        <v>861</v>
      </c>
      <c r="E1715" s="9">
        <v>0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>
        <v>0</v>
      </c>
      <c r="L1715" s="9">
        <v>0</v>
      </c>
      <c r="M1715" s="19">
        <v>5</v>
      </c>
      <c r="N1715" s="19">
        <v>1</v>
      </c>
      <c r="O1715" s="19">
        <v>2</v>
      </c>
      <c r="P1715" s="19">
        <v>1</v>
      </c>
      <c r="Q1715" s="19">
        <f t="shared" si="156"/>
        <v>0</v>
      </c>
      <c r="R1715" s="3">
        <f t="shared" si="157"/>
        <v>1.4847711791873706</v>
      </c>
      <c r="S1715" s="3">
        <f t="shared" si="158"/>
        <v>7.401315789473685E-2</v>
      </c>
      <c r="T1715" s="9">
        <f t="shared" si="159"/>
        <v>0</v>
      </c>
      <c r="U1715" s="9">
        <f t="shared" si="160"/>
        <v>5</v>
      </c>
      <c r="V1715" s="9">
        <f t="shared" si="161"/>
        <v>2</v>
      </c>
    </row>
    <row r="1716" spans="1:22" x14ac:dyDescent="0.25">
      <c r="A1716" t="s">
        <v>446</v>
      </c>
      <c r="B1716" s="32" t="s">
        <v>404</v>
      </c>
      <c r="C1716" t="s">
        <v>202</v>
      </c>
      <c r="D1716" t="s">
        <v>15</v>
      </c>
      <c r="E1716" s="9">
        <v>10</v>
      </c>
      <c r="F1716" s="9">
        <v>0</v>
      </c>
      <c r="G1716" s="9">
        <v>0</v>
      </c>
      <c r="H1716" s="9">
        <v>0</v>
      </c>
      <c r="I1716" s="9">
        <v>0</v>
      </c>
      <c r="J1716" s="9">
        <v>0</v>
      </c>
      <c r="K1716">
        <v>7</v>
      </c>
      <c r="L1716" s="9">
        <v>0</v>
      </c>
      <c r="M1716" s="19">
        <v>0</v>
      </c>
      <c r="N1716" s="19">
        <v>0</v>
      </c>
      <c r="O1716" s="19">
        <v>0</v>
      </c>
      <c r="P1716" s="19">
        <v>0</v>
      </c>
      <c r="Q1716" s="19">
        <f t="shared" si="156"/>
        <v>7</v>
      </c>
      <c r="R1716" s="3">
        <f t="shared" si="157"/>
        <v>3.3698754585385804</v>
      </c>
      <c r="S1716" s="3">
        <f t="shared" si="158"/>
        <v>0.27960526315789475</v>
      </c>
      <c r="T1716" s="9">
        <f t="shared" si="159"/>
        <v>0</v>
      </c>
      <c r="U1716" s="9">
        <f t="shared" si="160"/>
        <v>10</v>
      </c>
      <c r="V1716" s="9">
        <f t="shared" si="161"/>
        <v>4</v>
      </c>
    </row>
    <row r="1717" spans="1:22" x14ac:dyDescent="0.25">
      <c r="A1717" t="s">
        <v>446</v>
      </c>
      <c r="B1717" s="32" t="s">
        <v>404</v>
      </c>
      <c r="C1717" t="s">
        <v>202</v>
      </c>
      <c r="D1717" t="s">
        <v>5604</v>
      </c>
      <c r="E1717" s="9">
        <v>0</v>
      </c>
      <c r="F1717" s="9">
        <v>0</v>
      </c>
      <c r="G1717" s="9">
        <v>0</v>
      </c>
      <c r="H1717" s="9">
        <v>0</v>
      </c>
      <c r="I1717" s="9">
        <v>0</v>
      </c>
      <c r="J1717" s="9">
        <v>0</v>
      </c>
      <c r="K1717">
        <v>0</v>
      </c>
      <c r="L1717" s="9">
        <v>0</v>
      </c>
      <c r="M1717" s="19">
        <v>0</v>
      </c>
      <c r="N1717" s="19">
        <v>3</v>
      </c>
      <c r="O1717" s="19">
        <v>41</v>
      </c>
      <c r="P1717" s="19">
        <v>30</v>
      </c>
      <c r="Q1717" s="19">
        <f t="shared" si="156"/>
        <v>0</v>
      </c>
      <c r="R1717" s="3">
        <f t="shared" si="157"/>
        <v>13.927300419309443</v>
      </c>
      <c r="S1717" s="3">
        <f t="shared" si="158"/>
        <v>0.8114035087719299</v>
      </c>
      <c r="T1717" s="9">
        <f t="shared" si="159"/>
        <v>0</v>
      </c>
      <c r="U1717" s="9">
        <f t="shared" si="160"/>
        <v>41</v>
      </c>
      <c r="V1717" s="9">
        <f t="shared" si="161"/>
        <v>18</v>
      </c>
    </row>
    <row r="1718" spans="1:22" x14ac:dyDescent="0.25">
      <c r="A1718" t="s">
        <v>446</v>
      </c>
      <c r="B1718" s="32" t="s">
        <v>404</v>
      </c>
      <c r="C1718" t="s">
        <v>202</v>
      </c>
      <c r="D1718" t="s">
        <v>113</v>
      </c>
      <c r="E1718" s="9">
        <v>8</v>
      </c>
      <c r="F1718" s="9">
        <v>1</v>
      </c>
      <c r="G1718" s="9">
        <v>4</v>
      </c>
      <c r="H1718" s="9">
        <v>6</v>
      </c>
      <c r="I1718" s="9">
        <v>5</v>
      </c>
      <c r="J1718" s="9">
        <v>12</v>
      </c>
      <c r="K1718">
        <v>23.799999999999997</v>
      </c>
      <c r="L1718" s="9">
        <v>0</v>
      </c>
      <c r="M1718" s="19">
        <v>3</v>
      </c>
      <c r="N1718" s="19">
        <v>1</v>
      </c>
      <c r="O1718" s="19">
        <v>6</v>
      </c>
      <c r="P1718" s="19">
        <v>9</v>
      </c>
      <c r="Q1718" s="19">
        <f t="shared" si="156"/>
        <v>23.799999999999997</v>
      </c>
      <c r="R1718" s="3">
        <f t="shared" si="157"/>
        <v>6.4806471805513279</v>
      </c>
      <c r="S1718" s="3">
        <f t="shared" si="158"/>
        <v>0.23564593301435408</v>
      </c>
      <c r="T1718" s="9">
        <f t="shared" si="159"/>
        <v>0</v>
      </c>
      <c r="U1718" s="9">
        <f t="shared" si="160"/>
        <v>23.799999999999997</v>
      </c>
      <c r="V1718" s="9">
        <f t="shared" si="161"/>
        <v>8</v>
      </c>
    </row>
    <row r="1719" spans="1:22" x14ac:dyDescent="0.25">
      <c r="A1719" t="s">
        <v>446</v>
      </c>
      <c r="B1719" s="32" t="s">
        <v>404</v>
      </c>
      <c r="C1719" t="s">
        <v>202</v>
      </c>
      <c r="D1719" t="s">
        <v>820</v>
      </c>
      <c r="E1719" s="9">
        <v>0</v>
      </c>
      <c r="F1719" s="9">
        <v>0</v>
      </c>
      <c r="G1719" s="9">
        <v>0</v>
      </c>
      <c r="H1719" s="9">
        <v>0</v>
      </c>
      <c r="I1719" s="9">
        <v>0</v>
      </c>
      <c r="J1719" s="9">
        <v>0</v>
      </c>
      <c r="K1719">
        <v>2.8</v>
      </c>
      <c r="L1719" s="9">
        <v>5.6</v>
      </c>
      <c r="M1719" s="19">
        <v>1</v>
      </c>
      <c r="N1719" s="19">
        <v>3</v>
      </c>
      <c r="O1719" s="19">
        <v>7</v>
      </c>
      <c r="P1719" s="19">
        <v>3</v>
      </c>
      <c r="Q1719" s="19">
        <f t="shared" si="156"/>
        <v>2.8</v>
      </c>
      <c r="R1719" s="3">
        <f t="shared" si="157"/>
        <v>2.4380817099191781</v>
      </c>
      <c r="S1719" s="3">
        <f t="shared" si="158"/>
        <v>0.12280701754385964</v>
      </c>
      <c r="T1719" s="9">
        <f t="shared" si="159"/>
        <v>0</v>
      </c>
      <c r="U1719" s="9">
        <f t="shared" si="160"/>
        <v>7</v>
      </c>
      <c r="V1719" s="9">
        <f t="shared" si="161"/>
        <v>3</v>
      </c>
    </row>
    <row r="1720" spans="1:22" x14ac:dyDescent="0.25">
      <c r="A1720" t="s">
        <v>446</v>
      </c>
      <c r="B1720" s="32" t="s">
        <v>404</v>
      </c>
      <c r="C1720" t="s">
        <v>202</v>
      </c>
      <c r="D1720" t="s">
        <v>119</v>
      </c>
      <c r="E1720" s="9">
        <v>0</v>
      </c>
      <c r="F1720" s="9">
        <v>0</v>
      </c>
      <c r="G1720" s="9">
        <v>0</v>
      </c>
      <c r="H1720" s="9">
        <v>0</v>
      </c>
      <c r="I1720" s="9">
        <v>0</v>
      </c>
      <c r="J1720" s="9">
        <v>0</v>
      </c>
      <c r="K1720">
        <v>1.4</v>
      </c>
      <c r="L1720" s="9">
        <v>0</v>
      </c>
      <c r="M1720" s="19">
        <v>0</v>
      </c>
      <c r="N1720" s="19">
        <v>0</v>
      </c>
      <c r="O1720" s="19">
        <v>0</v>
      </c>
      <c r="P1720" s="19">
        <v>0</v>
      </c>
      <c r="Q1720" s="19">
        <f t="shared" si="156"/>
        <v>1.4</v>
      </c>
      <c r="R1720" s="3">
        <f t="shared" si="157"/>
        <v>0.404145188432738</v>
      </c>
      <c r="S1720" s="3">
        <f t="shared" si="158"/>
        <v>4.6052631578947366E-2</v>
      </c>
      <c r="T1720" s="9">
        <f t="shared" si="159"/>
        <v>0</v>
      </c>
      <c r="U1720" s="9">
        <f t="shared" si="160"/>
        <v>1.4</v>
      </c>
      <c r="V1720" s="9">
        <f t="shared" si="161"/>
        <v>1</v>
      </c>
    </row>
    <row r="1721" spans="1:22" x14ac:dyDescent="0.25">
      <c r="A1721" t="s">
        <v>446</v>
      </c>
      <c r="B1721" s="32" t="s">
        <v>404</v>
      </c>
      <c r="C1721" t="s">
        <v>202</v>
      </c>
      <c r="D1721" t="s">
        <v>106</v>
      </c>
      <c r="E1721" s="9">
        <v>3</v>
      </c>
      <c r="F1721" s="9">
        <v>4</v>
      </c>
      <c r="G1721" s="9">
        <v>9</v>
      </c>
      <c r="H1721" s="9">
        <v>19</v>
      </c>
      <c r="I1721" s="9">
        <v>15</v>
      </c>
      <c r="J1721" s="9">
        <v>21</v>
      </c>
      <c r="K1721">
        <v>75.599999999999994</v>
      </c>
      <c r="L1721" s="9">
        <v>33.599999999999994</v>
      </c>
      <c r="M1721" s="19">
        <v>23</v>
      </c>
      <c r="N1721" s="19">
        <v>17</v>
      </c>
      <c r="O1721" s="19">
        <v>16</v>
      </c>
      <c r="P1721" s="19">
        <v>18</v>
      </c>
      <c r="Q1721" s="19">
        <f t="shared" si="156"/>
        <v>75.599999999999994</v>
      </c>
      <c r="R1721" s="3">
        <f t="shared" si="157"/>
        <v>19.046633361942007</v>
      </c>
      <c r="S1721" s="3">
        <f t="shared" si="158"/>
        <v>0.69682017543859653</v>
      </c>
      <c r="T1721" s="9">
        <f t="shared" si="159"/>
        <v>3</v>
      </c>
      <c r="U1721" s="9">
        <f t="shared" si="160"/>
        <v>75.599999999999994</v>
      </c>
      <c r="V1721" s="9">
        <f t="shared" si="161"/>
        <v>24</v>
      </c>
    </row>
    <row r="1722" spans="1:22" x14ac:dyDescent="0.25">
      <c r="A1722" t="s">
        <v>446</v>
      </c>
      <c r="B1722" s="32" t="s">
        <v>404</v>
      </c>
      <c r="C1722" t="s">
        <v>202</v>
      </c>
      <c r="D1722" t="s">
        <v>108</v>
      </c>
      <c r="E1722" s="9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0</v>
      </c>
      <c r="K1722">
        <v>2.8</v>
      </c>
      <c r="L1722" s="9">
        <v>0</v>
      </c>
      <c r="M1722" s="19">
        <v>0</v>
      </c>
      <c r="N1722" s="19">
        <v>0</v>
      </c>
      <c r="O1722" s="19">
        <v>0</v>
      </c>
      <c r="P1722" s="19">
        <v>0</v>
      </c>
      <c r="Q1722" s="19">
        <f t="shared" si="156"/>
        <v>2.8</v>
      </c>
      <c r="R1722" s="3">
        <f t="shared" si="157"/>
        <v>0.808290376865476</v>
      </c>
      <c r="S1722" s="3">
        <f t="shared" si="158"/>
        <v>9.2105263157894732E-2</v>
      </c>
      <c r="T1722" s="9">
        <f t="shared" si="159"/>
        <v>0</v>
      </c>
      <c r="U1722" s="9">
        <f t="shared" si="160"/>
        <v>2.8</v>
      </c>
      <c r="V1722" s="9">
        <f t="shared" si="161"/>
        <v>1</v>
      </c>
    </row>
    <row r="1723" spans="1:22" x14ac:dyDescent="0.25">
      <c r="A1723" t="s">
        <v>446</v>
      </c>
      <c r="B1723" s="32" t="s">
        <v>404</v>
      </c>
      <c r="C1723" t="s">
        <v>202</v>
      </c>
      <c r="D1723" t="s">
        <v>109</v>
      </c>
      <c r="E1723" s="9">
        <v>3</v>
      </c>
      <c r="F1723" s="9">
        <v>4</v>
      </c>
      <c r="G1723" s="9">
        <v>3</v>
      </c>
      <c r="H1723" s="9">
        <v>4</v>
      </c>
      <c r="I1723" s="9">
        <v>9</v>
      </c>
      <c r="J1723" s="9">
        <v>2</v>
      </c>
      <c r="K1723">
        <v>15.399999999999999</v>
      </c>
      <c r="L1723" s="9">
        <v>1.4</v>
      </c>
      <c r="M1723" s="19">
        <v>1</v>
      </c>
      <c r="N1723" s="19">
        <v>2</v>
      </c>
      <c r="O1723" s="19">
        <v>1</v>
      </c>
      <c r="P1723" s="19">
        <v>5</v>
      </c>
      <c r="Q1723" s="19">
        <f t="shared" si="156"/>
        <v>15.399999999999999</v>
      </c>
      <c r="R1723" s="3">
        <f t="shared" si="157"/>
        <v>4.1567761400859533</v>
      </c>
      <c r="S1723" s="3">
        <f t="shared" si="158"/>
        <v>0.1392543859649123</v>
      </c>
      <c r="T1723" s="9">
        <f t="shared" si="159"/>
        <v>1</v>
      </c>
      <c r="U1723" s="9">
        <f t="shared" si="160"/>
        <v>15.399999999999999</v>
      </c>
      <c r="V1723" s="9">
        <f t="shared" si="161"/>
        <v>5</v>
      </c>
    </row>
    <row r="1724" spans="1:22" x14ac:dyDescent="0.25">
      <c r="A1724" t="s">
        <v>446</v>
      </c>
      <c r="B1724" s="32" t="s">
        <v>404</v>
      </c>
      <c r="C1724" t="s">
        <v>202</v>
      </c>
      <c r="D1724" t="s">
        <v>4746</v>
      </c>
      <c r="E1724" s="9">
        <v>7</v>
      </c>
      <c r="F1724" s="9">
        <v>3</v>
      </c>
      <c r="G1724" s="9">
        <v>8</v>
      </c>
      <c r="H1724" s="9">
        <v>20</v>
      </c>
      <c r="I1724" s="9">
        <v>34</v>
      </c>
      <c r="J1724" s="9">
        <v>57</v>
      </c>
      <c r="K1724">
        <v>142.79999999999998</v>
      </c>
      <c r="L1724" s="9">
        <v>0</v>
      </c>
      <c r="M1724" s="19">
        <v>28</v>
      </c>
      <c r="N1724" s="19">
        <v>9</v>
      </c>
      <c r="O1724" s="19">
        <v>9</v>
      </c>
      <c r="P1724" s="19">
        <v>0</v>
      </c>
      <c r="Q1724" s="19">
        <f t="shared" si="156"/>
        <v>142.79999999999998</v>
      </c>
      <c r="R1724" s="3">
        <f t="shared" si="157"/>
        <v>40.281325096316678</v>
      </c>
      <c r="S1724" s="3">
        <f t="shared" si="158"/>
        <v>1.045394736842105</v>
      </c>
      <c r="T1724" s="9">
        <f t="shared" si="159"/>
        <v>0</v>
      </c>
      <c r="U1724" s="9">
        <f t="shared" si="160"/>
        <v>142.79999999999998</v>
      </c>
      <c r="V1724" s="9">
        <f t="shared" si="161"/>
        <v>52</v>
      </c>
    </row>
    <row r="1725" spans="1:22" x14ac:dyDescent="0.25">
      <c r="A1725" t="s">
        <v>447</v>
      </c>
      <c r="B1725" s="32" t="s">
        <v>406</v>
      </c>
      <c r="C1725" t="s">
        <v>202</v>
      </c>
      <c r="D1725" t="s">
        <v>861</v>
      </c>
      <c r="E1725" s="9">
        <v>0</v>
      </c>
      <c r="F1725" s="9">
        <v>0</v>
      </c>
      <c r="G1725" s="9">
        <v>0</v>
      </c>
      <c r="H1725" s="9">
        <v>0</v>
      </c>
      <c r="I1725" s="9">
        <v>0</v>
      </c>
      <c r="J1725" s="9">
        <v>0</v>
      </c>
      <c r="K1725">
        <v>0</v>
      </c>
      <c r="L1725" s="9">
        <v>0</v>
      </c>
      <c r="M1725" s="19">
        <v>5</v>
      </c>
      <c r="N1725" s="19">
        <v>1</v>
      </c>
      <c r="O1725" s="19">
        <v>2</v>
      </c>
      <c r="P1725" s="19">
        <v>1</v>
      </c>
      <c r="Q1725" s="19">
        <f t="shared" si="156"/>
        <v>0</v>
      </c>
      <c r="R1725" s="3">
        <f t="shared" si="157"/>
        <v>1.4847711791873706</v>
      </c>
      <c r="S1725" s="3">
        <f t="shared" si="158"/>
        <v>7.401315789473685E-2</v>
      </c>
      <c r="T1725" s="9">
        <f t="shared" si="159"/>
        <v>0</v>
      </c>
      <c r="U1725" s="9">
        <f t="shared" si="160"/>
        <v>5</v>
      </c>
      <c r="V1725" s="9">
        <f t="shared" si="161"/>
        <v>2</v>
      </c>
    </row>
    <row r="1726" spans="1:22" x14ac:dyDescent="0.25">
      <c r="A1726" t="s">
        <v>447</v>
      </c>
      <c r="B1726" s="32" t="s">
        <v>406</v>
      </c>
      <c r="C1726" t="s">
        <v>202</v>
      </c>
      <c r="D1726" t="s">
        <v>15</v>
      </c>
      <c r="E1726" s="9">
        <v>10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>
        <v>7</v>
      </c>
      <c r="L1726" s="9">
        <v>0</v>
      </c>
      <c r="M1726" s="19">
        <v>0</v>
      </c>
      <c r="N1726" s="19">
        <v>0</v>
      </c>
      <c r="O1726" s="19">
        <v>0</v>
      </c>
      <c r="P1726" s="19">
        <v>0</v>
      </c>
      <c r="Q1726" s="19">
        <f t="shared" si="156"/>
        <v>7</v>
      </c>
      <c r="R1726" s="3">
        <f t="shared" si="157"/>
        <v>3.3698754585385804</v>
      </c>
      <c r="S1726" s="3">
        <f t="shared" si="158"/>
        <v>0.27960526315789475</v>
      </c>
      <c r="T1726" s="9">
        <f t="shared" si="159"/>
        <v>0</v>
      </c>
      <c r="U1726" s="9">
        <f t="shared" si="160"/>
        <v>10</v>
      </c>
      <c r="V1726" s="9">
        <f t="shared" si="161"/>
        <v>4</v>
      </c>
    </row>
    <row r="1727" spans="1:22" x14ac:dyDescent="0.25">
      <c r="A1727" t="s">
        <v>447</v>
      </c>
      <c r="B1727" s="32" t="s">
        <v>406</v>
      </c>
      <c r="C1727" t="s">
        <v>202</v>
      </c>
      <c r="D1727" t="s">
        <v>5604</v>
      </c>
      <c r="E1727" s="9">
        <v>0</v>
      </c>
      <c r="F1727" s="9">
        <v>0</v>
      </c>
      <c r="G1727" s="9">
        <v>0</v>
      </c>
      <c r="H1727" s="9">
        <v>0</v>
      </c>
      <c r="I1727" s="9">
        <v>0</v>
      </c>
      <c r="J1727" s="9">
        <v>0</v>
      </c>
      <c r="K1727">
        <v>0</v>
      </c>
      <c r="L1727" s="9">
        <v>0</v>
      </c>
      <c r="M1727" s="19">
        <v>0</v>
      </c>
      <c r="N1727" s="19">
        <v>3</v>
      </c>
      <c r="O1727" s="19">
        <v>41</v>
      </c>
      <c r="P1727" s="19">
        <v>30</v>
      </c>
      <c r="Q1727" s="19">
        <f t="shared" si="156"/>
        <v>0</v>
      </c>
      <c r="R1727" s="3">
        <f t="shared" si="157"/>
        <v>13.927300419309443</v>
      </c>
      <c r="S1727" s="3">
        <f t="shared" si="158"/>
        <v>0.8114035087719299</v>
      </c>
      <c r="T1727" s="9">
        <f t="shared" si="159"/>
        <v>0</v>
      </c>
      <c r="U1727" s="9">
        <f t="shared" si="160"/>
        <v>41</v>
      </c>
      <c r="V1727" s="9">
        <f t="shared" si="161"/>
        <v>18</v>
      </c>
    </row>
    <row r="1728" spans="1:22" x14ac:dyDescent="0.25">
      <c r="A1728" t="s">
        <v>447</v>
      </c>
      <c r="B1728" s="32" t="s">
        <v>406</v>
      </c>
      <c r="C1728" t="s">
        <v>202</v>
      </c>
      <c r="D1728" t="s">
        <v>113</v>
      </c>
      <c r="E1728" s="9">
        <v>8</v>
      </c>
      <c r="F1728" s="9">
        <v>1</v>
      </c>
      <c r="G1728" s="9">
        <v>4</v>
      </c>
      <c r="H1728" s="9">
        <v>6</v>
      </c>
      <c r="I1728" s="9">
        <v>5</v>
      </c>
      <c r="J1728" s="9">
        <v>12</v>
      </c>
      <c r="K1728">
        <v>23.799999999999997</v>
      </c>
      <c r="L1728" s="9">
        <v>0</v>
      </c>
      <c r="M1728" s="19">
        <v>3</v>
      </c>
      <c r="N1728" s="19">
        <v>1</v>
      </c>
      <c r="O1728" s="19">
        <v>6</v>
      </c>
      <c r="P1728" s="19">
        <v>11</v>
      </c>
      <c r="Q1728" s="19">
        <f t="shared" si="156"/>
        <v>23.799999999999997</v>
      </c>
      <c r="R1728" s="3">
        <f t="shared" si="157"/>
        <v>6.5739614918989053</v>
      </c>
      <c r="S1728" s="3">
        <f t="shared" si="158"/>
        <v>0.24162679425837319</v>
      </c>
      <c r="T1728" s="9">
        <f t="shared" si="159"/>
        <v>0</v>
      </c>
      <c r="U1728" s="9">
        <f t="shared" si="160"/>
        <v>23.799999999999997</v>
      </c>
      <c r="V1728" s="9">
        <f t="shared" si="161"/>
        <v>8</v>
      </c>
    </row>
    <row r="1729" spans="1:22" x14ac:dyDescent="0.25">
      <c r="A1729" t="s">
        <v>447</v>
      </c>
      <c r="B1729" s="32" t="s">
        <v>406</v>
      </c>
      <c r="C1729" t="s">
        <v>202</v>
      </c>
      <c r="D1729" t="s">
        <v>820</v>
      </c>
      <c r="E1729" s="9">
        <v>0</v>
      </c>
      <c r="F1729" s="9">
        <v>0</v>
      </c>
      <c r="G1729" s="9">
        <v>0</v>
      </c>
      <c r="H1729" s="9">
        <v>0</v>
      </c>
      <c r="I1729" s="9">
        <v>0</v>
      </c>
      <c r="J1729" s="9">
        <v>0</v>
      </c>
      <c r="K1729">
        <v>2.8</v>
      </c>
      <c r="L1729" s="9">
        <v>5.6</v>
      </c>
      <c r="M1729" s="19">
        <v>1</v>
      </c>
      <c r="N1729" s="19">
        <v>3</v>
      </c>
      <c r="O1729" s="19">
        <v>7</v>
      </c>
      <c r="P1729" s="19">
        <v>2</v>
      </c>
      <c r="Q1729" s="19">
        <f t="shared" si="156"/>
        <v>2.8</v>
      </c>
      <c r="R1729" s="3">
        <f t="shared" si="157"/>
        <v>2.412781621182313</v>
      </c>
      <c r="S1729" s="3">
        <f t="shared" si="158"/>
        <v>0.11732456140350878</v>
      </c>
      <c r="T1729" s="9">
        <f t="shared" si="159"/>
        <v>0</v>
      </c>
      <c r="U1729" s="9">
        <f t="shared" si="160"/>
        <v>7</v>
      </c>
      <c r="V1729" s="9">
        <f t="shared" si="161"/>
        <v>3</v>
      </c>
    </row>
    <row r="1730" spans="1:22" x14ac:dyDescent="0.25">
      <c r="A1730" t="s">
        <v>447</v>
      </c>
      <c r="B1730" s="32" t="s">
        <v>406</v>
      </c>
      <c r="C1730" t="s">
        <v>202</v>
      </c>
      <c r="D1730" t="s">
        <v>119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>
        <v>1.4</v>
      </c>
      <c r="L1730" s="9">
        <v>0</v>
      </c>
      <c r="M1730" s="19">
        <v>0</v>
      </c>
      <c r="N1730" s="19">
        <v>0</v>
      </c>
      <c r="O1730" s="19">
        <v>0</v>
      </c>
      <c r="P1730" s="19">
        <v>0</v>
      </c>
      <c r="Q1730" s="19">
        <f t="shared" ref="Q1730:Q1793" si="162">IFERROR(AVERAGEIF(K1730:K1730,"&lt;&gt;0"),0)</f>
        <v>1.4</v>
      </c>
      <c r="R1730" s="3">
        <f t="shared" ref="R1730:R1793" si="163">_xlfn.STDEV.S(E1730:P1730)</f>
        <v>0.404145188432738</v>
      </c>
      <c r="S1730" s="3">
        <f t="shared" ref="S1730:S1793" si="164">IFERROR(AVERAGEIF(E1730:P1730,"&lt;&gt;0")/30.4,0)</f>
        <v>4.6052631578947366E-2</v>
      </c>
      <c r="T1730" s="9">
        <f t="shared" ref="T1730:T1793" si="165">MIN(E1730:P1730)</f>
        <v>0</v>
      </c>
      <c r="U1730" s="9">
        <f t="shared" ref="U1730:U1793" si="166">MAX(E1730:P1730)</f>
        <v>1.4</v>
      </c>
      <c r="V1730" s="9">
        <f t="shared" ref="V1730:V1793" si="167">MROUND(ROUND(_xlfn.NORM.S.INV($Y$1)*R1730*1,1),1)</f>
        <v>1</v>
      </c>
    </row>
    <row r="1731" spans="1:22" x14ac:dyDescent="0.25">
      <c r="A1731" t="s">
        <v>447</v>
      </c>
      <c r="B1731" s="32" t="s">
        <v>406</v>
      </c>
      <c r="C1731" t="s">
        <v>202</v>
      </c>
      <c r="D1731" t="s">
        <v>106</v>
      </c>
      <c r="E1731" s="9">
        <v>3</v>
      </c>
      <c r="F1731" s="9">
        <v>4</v>
      </c>
      <c r="G1731" s="9">
        <v>9</v>
      </c>
      <c r="H1731" s="9">
        <v>19</v>
      </c>
      <c r="I1731" s="9">
        <v>13</v>
      </c>
      <c r="J1731" s="9">
        <v>21</v>
      </c>
      <c r="K1731">
        <v>77</v>
      </c>
      <c r="L1731" s="9">
        <v>33.599999999999994</v>
      </c>
      <c r="M1731" s="19">
        <v>24</v>
      </c>
      <c r="N1731" s="19">
        <v>17</v>
      </c>
      <c r="O1731" s="19">
        <v>16</v>
      </c>
      <c r="P1731" s="19">
        <v>18</v>
      </c>
      <c r="Q1731" s="19">
        <f t="shared" si="162"/>
        <v>77</v>
      </c>
      <c r="R1731" s="3">
        <f t="shared" si="163"/>
        <v>19.489383279264135</v>
      </c>
      <c r="S1731" s="3">
        <f t="shared" si="164"/>
        <v>0.69791666666666663</v>
      </c>
      <c r="T1731" s="9">
        <f t="shared" si="165"/>
        <v>3</v>
      </c>
      <c r="U1731" s="9">
        <f t="shared" si="166"/>
        <v>77</v>
      </c>
      <c r="V1731" s="9">
        <f t="shared" si="167"/>
        <v>25</v>
      </c>
    </row>
    <row r="1732" spans="1:22" x14ac:dyDescent="0.25">
      <c r="A1732" t="s">
        <v>447</v>
      </c>
      <c r="B1732" s="32" t="s">
        <v>406</v>
      </c>
      <c r="C1732" t="s">
        <v>202</v>
      </c>
      <c r="D1732" t="s">
        <v>108</v>
      </c>
      <c r="E1732" s="9">
        <v>0</v>
      </c>
      <c r="F1732" s="9">
        <v>0</v>
      </c>
      <c r="G1732" s="9">
        <v>0</v>
      </c>
      <c r="H1732" s="9">
        <v>0</v>
      </c>
      <c r="I1732" s="9">
        <v>0</v>
      </c>
      <c r="J1732" s="9">
        <v>0</v>
      </c>
      <c r="K1732">
        <v>2.8</v>
      </c>
      <c r="L1732" s="9">
        <v>0</v>
      </c>
      <c r="M1732" s="19">
        <v>0</v>
      </c>
      <c r="N1732" s="19">
        <v>0</v>
      </c>
      <c r="O1732" s="19">
        <v>0</v>
      </c>
      <c r="P1732" s="19">
        <v>0</v>
      </c>
      <c r="Q1732" s="19">
        <f t="shared" si="162"/>
        <v>2.8</v>
      </c>
      <c r="R1732" s="3">
        <f t="shared" si="163"/>
        <v>0.808290376865476</v>
      </c>
      <c r="S1732" s="3">
        <f t="shared" si="164"/>
        <v>9.2105263157894732E-2</v>
      </c>
      <c r="T1732" s="9">
        <f t="shared" si="165"/>
        <v>0</v>
      </c>
      <c r="U1732" s="9">
        <f t="shared" si="166"/>
        <v>2.8</v>
      </c>
      <c r="V1732" s="9">
        <f t="shared" si="167"/>
        <v>1</v>
      </c>
    </row>
    <row r="1733" spans="1:22" x14ac:dyDescent="0.25">
      <c r="A1733" t="s">
        <v>447</v>
      </c>
      <c r="B1733" s="32" t="s">
        <v>406</v>
      </c>
      <c r="C1733" t="s">
        <v>202</v>
      </c>
      <c r="D1733" t="s">
        <v>109</v>
      </c>
      <c r="E1733" s="9">
        <v>3</v>
      </c>
      <c r="F1733" s="9">
        <v>4</v>
      </c>
      <c r="G1733" s="9">
        <v>3</v>
      </c>
      <c r="H1733" s="9">
        <v>4</v>
      </c>
      <c r="I1733" s="9">
        <v>9</v>
      </c>
      <c r="J1733" s="9">
        <v>2</v>
      </c>
      <c r="K1733">
        <v>15.399999999999999</v>
      </c>
      <c r="L1733" s="9">
        <v>1.4</v>
      </c>
      <c r="M1733" s="19">
        <v>1</v>
      </c>
      <c r="N1733" s="19">
        <v>2</v>
      </c>
      <c r="O1733" s="19">
        <v>1</v>
      </c>
      <c r="P1733" s="19">
        <v>5</v>
      </c>
      <c r="Q1733" s="19">
        <f t="shared" si="162"/>
        <v>15.399999999999999</v>
      </c>
      <c r="R1733" s="3">
        <f t="shared" si="163"/>
        <v>4.1567761400859533</v>
      </c>
      <c r="S1733" s="3">
        <f t="shared" si="164"/>
        <v>0.1392543859649123</v>
      </c>
      <c r="T1733" s="9">
        <f t="shared" si="165"/>
        <v>1</v>
      </c>
      <c r="U1733" s="9">
        <f t="shared" si="166"/>
        <v>15.399999999999999</v>
      </c>
      <c r="V1733" s="9">
        <f t="shared" si="167"/>
        <v>5</v>
      </c>
    </row>
    <row r="1734" spans="1:22" x14ac:dyDescent="0.25">
      <c r="A1734" t="s">
        <v>447</v>
      </c>
      <c r="B1734" s="32" t="s">
        <v>406</v>
      </c>
      <c r="C1734" t="s">
        <v>202</v>
      </c>
      <c r="D1734" t="s">
        <v>4746</v>
      </c>
      <c r="E1734" s="9">
        <v>7</v>
      </c>
      <c r="F1734" s="9">
        <v>3</v>
      </c>
      <c r="G1734" s="9">
        <v>8</v>
      </c>
      <c r="H1734" s="9">
        <v>20</v>
      </c>
      <c r="I1734" s="9">
        <v>33</v>
      </c>
      <c r="J1734" s="9">
        <v>57</v>
      </c>
      <c r="K1734">
        <v>142.79999999999998</v>
      </c>
      <c r="L1734" s="9">
        <v>0</v>
      </c>
      <c r="M1734" s="19">
        <v>28</v>
      </c>
      <c r="N1734" s="19">
        <v>9</v>
      </c>
      <c r="O1734" s="19">
        <v>9</v>
      </c>
      <c r="P1734" s="19">
        <v>0</v>
      </c>
      <c r="Q1734" s="19">
        <f t="shared" si="162"/>
        <v>142.79999999999998</v>
      </c>
      <c r="R1734" s="3">
        <f t="shared" si="163"/>
        <v>40.265392313770121</v>
      </c>
      <c r="S1734" s="3">
        <f t="shared" si="164"/>
        <v>1.0421052631578946</v>
      </c>
      <c r="T1734" s="9">
        <f t="shared" si="165"/>
        <v>0</v>
      </c>
      <c r="U1734" s="9">
        <f t="shared" si="166"/>
        <v>142.79999999999998</v>
      </c>
      <c r="V1734" s="9">
        <f t="shared" si="167"/>
        <v>52</v>
      </c>
    </row>
    <row r="1735" spans="1:22" x14ac:dyDescent="0.25">
      <c r="A1735" t="s">
        <v>445</v>
      </c>
      <c r="B1735" s="32" t="s">
        <v>408</v>
      </c>
      <c r="C1735" t="s">
        <v>202</v>
      </c>
      <c r="D1735" t="s">
        <v>861</v>
      </c>
      <c r="E1735" s="9">
        <v>0</v>
      </c>
      <c r="F1735" s="9">
        <v>0</v>
      </c>
      <c r="G1735" s="9">
        <v>0</v>
      </c>
      <c r="H1735" s="9">
        <v>0</v>
      </c>
      <c r="I1735" s="9">
        <v>0</v>
      </c>
      <c r="J1735" s="9">
        <v>0</v>
      </c>
      <c r="K1735">
        <v>0</v>
      </c>
      <c r="L1735" s="9">
        <v>0</v>
      </c>
      <c r="M1735" s="19">
        <v>5</v>
      </c>
      <c r="N1735" s="19">
        <v>1</v>
      </c>
      <c r="O1735" s="19">
        <v>2</v>
      </c>
      <c r="P1735" s="19">
        <v>1</v>
      </c>
      <c r="Q1735" s="19">
        <f t="shared" si="162"/>
        <v>0</v>
      </c>
      <c r="R1735" s="3">
        <f t="shared" si="163"/>
        <v>1.4847711791873706</v>
      </c>
      <c r="S1735" s="3">
        <f t="shared" si="164"/>
        <v>7.401315789473685E-2</v>
      </c>
      <c r="T1735" s="9">
        <f t="shared" si="165"/>
        <v>0</v>
      </c>
      <c r="U1735" s="9">
        <f t="shared" si="166"/>
        <v>5</v>
      </c>
      <c r="V1735" s="9">
        <f t="shared" si="167"/>
        <v>2</v>
      </c>
    </row>
    <row r="1736" spans="1:22" x14ac:dyDescent="0.25">
      <c r="A1736" t="s">
        <v>445</v>
      </c>
      <c r="B1736" s="32" t="s">
        <v>408</v>
      </c>
      <c r="C1736" t="s">
        <v>202</v>
      </c>
      <c r="D1736" t="s">
        <v>15</v>
      </c>
      <c r="E1736" s="9">
        <v>10</v>
      </c>
      <c r="F1736" s="9">
        <v>0</v>
      </c>
      <c r="G1736" s="9">
        <v>0</v>
      </c>
      <c r="H1736" s="9">
        <v>0</v>
      </c>
      <c r="I1736" s="9">
        <v>0</v>
      </c>
      <c r="J1736" s="9">
        <v>0</v>
      </c>
      <c r="K1736">
        <v>7</v>
      </c>
      <c r="L1736" s="9">
        <v>0</v>
      </c>
      <c r="M1736" s="19">
        <v>0</v>
      </c>
      <c r="N1736" s="19">
        <v>0</v>
      </c>
      <c r="O1736" s="19">
        <v>0</v>
      </c>
      <c r="P1736" s="19">
        <v>0</v>
      </c>
      <c r="Q1736" s="19">
        <f t="shared" si="162"/>
        <v>7</v>
      </c>
      <c r="R1736" s="3">
        <f t="shared" si="163"/>
        <v>3.3698754585385804</v>
      </c>
      <c r="S1736" s="3">
        <f t="shared" si="164"/>
        <v>0.27960526315789475</v>
      </c>
      <c r="T1736" s="9">
        <f t="shared" si="165"/>
        <v>0</v>
      </c>
      <c r="U1736" s="9">
        <f t="shared" si="166"/>
        <v>10</v>
      </c>
      <c r="V1736" s="9">
        <f t="shared" si="167"/>
        <v>4</v>
      </c>
    </row>
    <row r="1737" spans="1:22" x14ac:dyDescent="0.25">
      <c r="A1737" t="s">
        <v>445</v>
      </c>
      <c r="B1737" s="32" t="s">
        <v>408</v>
      </c>
      <c r="C1737" t="s">
        <v>202</v>
      </c>
      <c r="D1737" t="s">
        <v>5604</v>
      </c>
      <c r="E1737" s="9">
        <v>0</v>
      </c>
      <c r="F1737" s="9">
        <v>0</v>
      </c>
      <c r="G1737" s="9">
        <v>0</v>
      </c>
      <c r="H1737" s="9">
        <v>0</v>
      </c>
      <c r="I1737" s="9">
        <v>0</v>
      </c>
      <c r="J1737" s="9">
        <v>0</v>
      </c>
      <c r="K1737">
        <v>0</v>
      </c>
      <c r="L1737" s="9">
        <v>0</v>
      </c>
      <c r="M1737" s="19">
        <v>0</v>
      </c>
      <c r="N1737" s="19">
        <v>4</v>
      </c>
      <c r="O1737" s="19">
        <v>41</v>
      </c>
      <c r="P1737" s="19">
        <v>31</v>
      </c>
      <c r="Q1737" s="19">
        <f t="shared" si="162"/>
        <v>0</v>
      </c>
      <c r="R1737" s="3">
        <f t="shared" si="163"/>
        <v>14.066939534909073</v>
      </c>
      <c r="S1737" s="3">
        <f t="shared" si="164"/>
        <v>0.83333333333333337</v>
      </c>
      <c r="T1737" s="9">
        <f t="shared" si="165"/>
        <v>0</v>
      </c>
      <c r="U1737" s="9">
        <f t="shared" si="166"/>
        <v>41</v>
      </c>
      <c r="V1737" s="9">
        <f t="shared" si="167"/>
        <v>18</v>
      </c>
    </row>
    <row r="1738" spans="1:22" x14ac:dyDescent="0.25">
      <c r="A1738" t="s">
        <v>445</v>
      </c>
      <c r="B1738" s="32" t="s">
        <v>408</v>
      </c>
      <c r="C1738" t="s">
        <v>202</v>
      </c>
      <c r="D1738" t="s">
        <v>113</v>
      </c>
      <c r="E1738" s="9">
        <v>8</v>
      </c>
      <c r="F1738" s="9">
        <v>1</v>
      </c>
      <c r="G1738" s="9">
        <v>4</v>
      </c>
      <c r="H1738" s="9">
        <v>6</v>
      </c>
      <c r="I1738" s="9">
        <v>5</v>
      </c>
      <c r="J1738" s="9">
        <v>12</v>
      </c>
      <c r="K1738">
        <v>23.799999999999997</v>
      </c>
      <c r="L1738" s="9">
        <v>0</v>
      </c>
      <c r="M1738" s="19">
        <v>3</v>
      </c>
      <c r="N1738" s="19">
        <v>1</v>
      </c>
      <c r="O1738" s="19">
        <v>6</v>
      </c>
      <c r="P1738" s="19">
        <v>9</v>
      </c>
      <c r="Q1738" s="19">
        <f t="shared" si="162"/>
        <v>23.799999999999997</v>
      </c>
      <c r="R1738" s="3">
        <f t="shared" si="163"/>
        <v>6.4806471805513279</v>
      </c>
      <c r="S1738" s="3">
        <f t="shared" si="164"/>
        <v>0.23564593301435408</v>
      </c>
      <c r="T1738" s="9">
        <f t="shared" si="165"/>
        <v>0</v>
      </c>
      <c r="U1738" s="9">
        <f t="shared" si="166"/>
        <v>23.799999999999997</v>
      </c>
      <c r="V1738" s="9">
        <f t="shared" si="167"/>
        <v>8</v>
      </c>
    </row>
    <row r="1739" spans="1:22" x14ac:dyDescent="0.25">
      <c r="A1739" t="s">
        <v>445</v>
      </c>
      <c r="B1739" s="32" t="s">
        <v>408</v>
      </c>
      <c r="C1739" t="s">
        <v>202</v>
      </c>
      <c r="D1739" t="s">
        <v>820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>
        <v>2.8</v>
      </c>
      <c r="L1739" s="9">
        <v>5.6</v>
      </c>
      <c r="M1739" s="19">
        <v>1</v>
      </c>
      <c r="N1739" s="19">
        <v>3</v>
      </c>
      <c r="O1739" s="19">
        <v>7</v>
      </c>
      <c r="P1739" s="19">
        <v>2</v>
      </c>
      <c r="Q1739" s="19">
        <f t="shared" si="162"/>
        <v>2.8</v>
      </c>
      <c r="R1739" s="3">
        <f t="shared" si="163"/>
        <v>2.412781621182313</v>
      </c>
      <c r="S1739" s="3">
        <f t="shared" si="164"/>
        <v>0.11732456140350878</v>
      </c>
      <c r="T1739" s="9">
        <f t="shared" si="165"/>
        <v>0</v>
      </c>
      <c r="U1739" s="9">
        <f t="shared" si="166"/>
        <v>7</v>
      </c>
      <c r="V1739" s="9">
        <f t="shared" si="167"/>
        <v>3</v>
      </c>
    </row>
    <row r="1740" spans="1:22" x14ac:dyDescent="0.25">
      <c r="A1740" t="s">
        <v>445</v>
      </c>
      <c r="B1740" s="32" t="s">
        <v>408</v>
      </c>
      <c r="C1740" t="s">
        <v>202</v>
      </c>
      <c r="D1740" t="s">
        <v>119</v>
      </c>
      <c r="E1740" s="9">
        <v>0</v>
      </c>
      <c r="F1740" s="9">
        <v>0</v>
      </c>
      <c r="G1740" s="9">
        <v>0</v>
      </c>
      <c r="H1740" s="9">
        <v>0</v>
      </c>
      <c r="I1740" s="9">
        <v>0</v>
      </c>
      <c r="J1740" s="9">
        <v>0</v>
      </c>
      <c r="K1740">
        <v>1.4</v>
      </c>
      <c r="L1740" s="9">
        <v>0</v>
      </c>
      <c r="M1740" s="19">
        <v>0</v>
      </c>
      <c r="N1740" s="19">
        <v>0</v>
      </c>
      <c r="O1740" s="19">
        <v>0</v>
      </c>
      <c r="P1740" s="19">
        <v>0</v>
      </c>
      <c r="Q1740" s="19">
        <f t="shared" si="162"/>
        <v>1.4</v>
      </c>
      <c r="R1740" s="3">
        <f t="shared" si="163"/>
        <v>0.404145188432738</v>
      </c>
      <c r="S1740" s="3">
        <f t="shared" si="164"/>
        <v>4.6052631578947366E-2</v>
      </c>
      <c r="T1740" s="9">
        <f t="shared" si="165"/>
        <v>0</v>
      </c>
      <c r="U1740" s="9">
        <f t="shared" si="166"/>
        <v>1.4</v>
      </c>
      <c r="V1740" s="9">
        <f t="shared" si="167"/>
        <v>1</v>
      </c>
    </row>
    <row r="1741" spans="1:22" x14ac:dyDescent="0.25">
      <c r="A1741" t="s">
        <v>445</v>
      </c>
      <c r="B1741" s="32" t="s">
        <v>408</v>
      </c>
      <c r="C1741" t="s">
        <v>202</v>
      </c>
      <c r="D1741" t="s">
        <v>106</v>
      </c>
      <c r="E1741" s="9">
        <v>3</v>
      </c>
      <c r="F1741" s="9">
        <v>4</v>
      </c>
      <c r="G1741" s="9">
        <v>9</v>
      </c>
      <c r="H1741" s="9">
        <v>19</v>
      </c>
      <c r="I1741" s="9">
        <v>13</v>
      </c>
      <c r="J1741" s="9">
        <v>21</v>
      </c>
      <c r="K1741">
        <v>77</v>
      </c>
      <c r="L1741" s="9">
        <v>33.599999999999994</v>
      </c>
      <c r="M1741" s="19">
        <v>24</v>
      </c>
      <c r="N1741" s="19">
        <v>17</v>
      </c>
      <c r="O1741" s="19">
        <v>16</v>
      </c>
      <c r="P1741" s="19">
        <v>18</v>
      </c>
      <c r="Q1741" s="19">
        <f t="shared" si="162"/>
        <v>77</v>
      </c>
      <c r="R1741" s="3">
        <f t="shared" si="163"/>
        <v>19.489383279264135</v>
      </c>
      <c r="S1741" s="3">
        <f t="shared" si="164"/>
        <v>0.69791666666666663</v>
      </c>
      <c r="T1741" s="9">
        <f t="shared" si="165"/>
        <v>3</v>
      </c>
      <c r="U1741" s="9">
        <f t="shared" si="166"/>
        <v>77</v>
      </c>
      <c r="V1741" s="9">
        <f t="shared" si="167"/>
        <v>25</v>
      </c>
    </row>
    <row r="1742" spans="1:22" x14ac:dyDescent="0.25">
      <c r="A1742" t="s">
        <v>445</v>
      </c>
      <c r="B1742" s="32" t="s">
        <v>408</v>
      </c>
      <c r="C1742" t="s">
        <v>202</v>
      </c>
      <c r="D1742" t="s">
        <v>108</v>
      </c>
      <c r="E1742" s="9">
        <v>0</v>
      </c>
      <c r="F1742" s="9">
        <v>0</v>
      </c>
      <c r="G1742" s="9">
        <v>0</v>
      </c>
      <c r="H1742" s="9">
        <v>0</v>
      </c>
      <c r="I1742" s="9">
        <v>0</v>
      </c>
      <c r="J1742" s="9">
        <v>0</v>
      </c>
      <c r="K1742">
        <v>2.8</v>
      </c>
      <c r="L1742" s="9">
        <v>0</v>
      </c>
      <c r="M1742" s="19">
        <v>0</v>
      </c>
      <c r="N1742" s="19">
        <v>0</v>
      </c>
      <c r="O1742" s="19">
        <v>0</v>
      </c>
      <c r="P1742" s="19">
        <v>0</v>
      </c>
      <c r="Q1742" s="19">
        <f t="shared" si="162"/>
        <v>2.8</v>
      </c>
      <c r="R1742" s="3">
        <f t="shared" si="163"/>
        <v>0.808290376865476</v>
      </c>
      <c r="S1742" s="3">
        <f t="shared" si="164"/>
        <v>9.2105263157894732E-2</v>
      </c>
      <c r="T1742" s="9">
        <f t="shared" si="165"/>
        <v>0</v>
      </c>
      <c r="U1742" s="9">
        <f t="shared" si="166"/>
        <v>2.8</v>
      </c>
      <c r="V1742" s="9">
        <f t="shared" si="167"/>
        <v>1</v>
      </c>
    </row>
    <row r="1743" spans="1:22" x14ac:dyDescent="0.25">
      <c r="A1743" t="s">
        <v>445</v>
      </c>
      <c r="B1743" s="32" t="s">
        <v>408</v>
      </c>
      <c r="C1743" t="s">
        <v>202</v>
      </c>
      <c r="D1743" t="s">
        <v>109</v>
      </c>
      <c r="E1743" s="9">
        <v>3</v>
      </c>
      <c r="F1743" s="9">
        <v>4</v>
      </c>
      <c r="G1743" s="9">
        <v>3</v>
      </c>
      <c r="H1743" s="9">
        <v>4</v>
      </c>
      <c r="I1743" s="9">
        <v>9</v>
      </c>
      <c r="J1743" s="9">
        <v>2</v>
      </c>
      <c r="K1743">
        <v>16.799999999999997</v>
      </c>
      <c r="L1743" s="9">
        <v>1.4</v>
      </c>
      <c r="M1743" s="19">
        <v>1</v>
      </c>
      <c r="N1743" s="19">
        <v>2</v>
      </c>
      <c r="O1743" s="19">
        <v>1</v>
      </c>
      <c r="P1743" s="19">
        <v>5</v>
      </c>
      <c r="Q1743" s="19">
        <f t="shared" si="162"/>
        <v>16.799999999999997</v>
      </c>
      <c r="R1743" s="3">
        <f t="shared" si="163"/>
        <v>4.5038367482120671</v>
      </c>
      <c r="S1743" s="3">
        <f t="shared" si="164"/>
        <v>0.14309210526315788</v>
      </c>
      <c r="T1743" s="9">
        <f t="shared" si="165"/>
        <v>1</v>
      </c>
      <c r="U1743" s="9">
        <f t="shared" si="166"/>
        <v>16.799999999999997</v>
      </c>
      <c r="V1743" s="9">
        <f t="shared" si="167"/>
        <v>6</v>
      </c>
    </row>
    <row r="1744" spans="1:22" x14ac:dyDescent="0.25">
      <c r="A1744" t="s">
        <v>445</v>
      </c>
      <c r="B1744" s="32" t="s">
        <v>408</v>
      </c>
      <c r="C1744" t="s">
        <v>202</v>
      </c>
      <c r="D1744" t="s">
        <v>4746</v>
      </c>
      <c r="E1744" s="9">
        <v>7</v>
      </c>
      <c r="F1744" s="9">
        <v>3</v>
      </c>
      <c r="G1744" s="9">
        <v>7</v>
      </c>
      <c r="H1744" s="9">
        <v>20</v>
      </c>
      <c r="I1744" s="9">
        <v>33</v>
      </c>
      <c r="J1744" s="9">
        <v>56</v>
      </c>
      <c r="K1744">
        <v>142.79999999999998</v>
      </c>
      <c r="L1744" s="9">
        <v>0</v>
      </c>
      <c r="M1744" s="19">
        <v>28</v>
      </c>
      <c r="N1744" s="19">
        <v>9</v>
      </c>
      <c r="O1744" s="19">
        <v>9</v>
      </c>
      <c r="P1744" s="19">
        <v>0</v>
      </c>
      <c r="Q1744" s="19">
        <f t="shared" si="162"/>
        <v>142.79999999999998</v>
      </c>
      <c r="R1744" s="3">
        <f t="shared" si="163"/>
        <v>40.239721066567441</v>
      </c>
      <c r="S1744" s="3">
        <f t="shared" si="164"/>
        <v>1.0355263157894736</v>
      </c>
      <c r="T1744" s="9">
        <f t="shared" si="165"/>
        <v>0</v>
      </c>
      <c r="U1744" s="9">
        <f t="shared" si="166"/>
        <v>142.79999999999998</v>
      </c>
      <c r="V1744" s="9">
        <f t="shared" si="167"/>
        <v>52</v>
      </c>
    </row>
    <row r="1745" spans="1:22" x14ac:dyDescent="0.25">
      <c r="A1745" t="s">
        <v>448</v>
      </c>
      <c r="B1745" s="32" t="s">
        <v>419</v>
      </c>
      <c r="C1745" t="s">
        <v>202</v>
      </c>
      <c r="D1745" t="s">
        <v>861</v>
      </c>
      <c r="E1745" s="9">
        <v>0</v>
      </c>
      <c r="F1745" s="9">
        <v>0</v>
      </c>
      <c r="G1745" s="9">
        <v>0</v>
      </c>
      <c r="H1745" s="9">
        <v>0</v>
      </c>
      <c r="I1745" s="9">
        <v>0</v>
      </c>
      <c r="J1745" s="9">
        <v>0</v>
      </c>
      <c r="K1745">
        <v>0</v>
      </c>
      <c r="L1745" s="9">
        <v>0</v>
      </c>
      <c r="M1745" s="19">
        <v>0</v>
      </c>
      <c r="N1745" s="19">
        <v>3</v>
      </c>
      <c r="O1745" s="19">
        <v>1</v>
      </c>
      <c r="P1745" s="19">
        <v>1</v>
      </c>
      <c r="Q1745" s="19">
        <f t="shared" si="162"/>
        <v>0</v>
      </c>
      <c r="R1745" s="3">
        <f t="shared" si="163"/>
        <v>0.90033663737851999</v>
      </c>
      <c r="S1745" s="3">
        <f t="shared" si="164"/>
        <v>5.4824561403508776E-2</v>
      </c>
      <c r="T1745" s="9">
        <f t="shared" si="165"/>
        <v>0</v>
      </c>
      <c r="U1745" s="9">
        <f t="shared" si="166"/>
        <v>3</v>
      </c>
      <c r="V1745" s="9">
        <f t="shared" si="167"/>
        <v>1</v>
      </c>
    </row>
    <row r="1746" spans="1:22" x14ac:dyDescent="0.25">
      <c r="A1746" t="s">
        <v>448</v>
      </c>
      <c r="B1746" s="32" t="s">
        <v>419</v>
      </c>
      <c r="C1746" t="s">
        <v>202</v>
      </c>
      <c r="D1746" t="s">
        <v>15</v>
      </c>
      <c r="E1746" s="9">
        <v>5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>
        <v>7</v>
      </c>
      <c r="L1746" s="9">
        <v>0</v>
      </c>
      <c r="M1746" s="19">
        <v>0</v>
      </c>
      <c r="N1746" s="19">
        <v>0</v>
      </c>
      <c r="O1746" s="19">
        <v>0</v>
      </c>
      <c r="P1746" s="19">
        <v>0</v>
      </c>
      <c r="Q1746" s="19">
        <f t="shared" si="162"/>
        <v>7</v>
      </c>
      <c r="R1746" s="3">
        <f t="shared" si="163"/>
        <v>2.3741027013091993</v>
      </c>
      <c r="S1746" s="3">
        <f t="shared" si="164"/>
        <v>0.19736842105263158</v>
      </c>
      <c r="T1746" s="9">
        <f t="shared" si="165"/>
        <v>0</v>
      </c>
      <c r="U1746" s="9">
        <f t="shared" si="166"/>
        <v>7</v>
      </c>
      <c r="V1746" s="9">
        <f t="shared" si="167"/>
        <v>3</v>
      </c>
    </row>
    <row r="1747" spans="1:22" x14ac:dyDescent="0.25">
      <c r="A1747" t="s">
        <v>448</v>
      </c>
      <c r="B1747" s="32" t="s">
        <v>419</v>
      </c>
      <c r="C1747" t="s">
        <v>202</v>
      </c>
      <c r="D1747" t="s">
        <v>5604</v>
      </c>
      <c r="E1747" s="9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>
        <v>0</v>
      </c>
      <c r="L1747" s="9">
        <v>0</v>
      </c>
      <c r="M1747" s="19">
        <v>0</v>
      </c>
      <c r="N1747" s="19">
        <v>0</v>
      </c>
      <c r="O1747" s="19">
        <v>7</v>
      </c>
      <c r="P1747" s="19">
        <v>18</v>
      </c>
      <c r="Q1747" s="19">
        <f t="shared" si="162"/>
        <v>0</v>
      </c>
      <c r="R1747" s="3">
        <f t="shared" si="163"/>
        <v>5.4013185819985132</v>
      </c>
      <c r="S1747" s="3">
        <f t="shared" si="164"/>
        <v>0.41118421052631582</v>
      </c>
      <c r="T1747" s="9">
        <f t="shared" si="165"/>
        <v>0</v>
      </c>
      <c r="U1747" s="9">
        <f t="shared" si="166"/>
        <v>18</v>
      </c>
      <c r="V1747" s="9">
        <f t="shared" si="167"/>
        <v>7</v>
      </c>
    </row>
    <row r="1748" spans="1:22" x14ac:dyDescent="0.25">
      <c r="A1748" t="s">
        <v>448</v>
      </c>
      <c r="B1748" s="32" t="s">
        <v>419</v>
      </c>
      <c r="C1748" t="s">
        <v>202</v>
      </c>
      <c r="D1748" t="s">
        <v>113</v>
      </c>
      <c r="E1748" s="9">
        <v>4</v>
      </c>
      <c r="F1748" s="9">
        <v>0</v>
      </c>
      <c r="G1748" s="9">
        <v>7</v>
      </c>
      <c r="H1748" s="9">
        <v>5</v>
      </c>
      <c r="I1748" s="9">
        <v>6</v>
      </c>
      <c r="J1748" s="9">
        <v>4</v>
      </c>
      <c r="K1748">
        <v>16.799999999999997</v>
      </c>
      <c r="L1748" s="9">
        <v>0</v>
      </c>
      <c r="M1748" s="19">
        <v>3</v>
      </c>
      <c r="N1748" s="19">
        <v>1</v>
      </c>
      <c r="O1748" s="19">
        <v>4</v>
      </c>
      <c r="P1748" s="19">
        <v>10</v>
      </c>
      <c r="Q1748" s="19">
        <f t="shared" si="162"/>
        <v>16.799999999999997</v>
      </c>
      <c r="R1748" s="3">
        <f t="shared" si="163"/>
        <v>4.6922243868947362</v>
      </c>
      <c r="S1748" s="3">
        <f t="shared" si="164"/>
        <v>0.2</v>
      </c>
      <c r="T1748" s="9">
        <f t="shared" si="165"/>
        <v>0</v>
      </c>
      <c r="U1748" s="9">
        <f t="shared" si="166"/>
        <v>16.799999999999997</v>
      </c>
      <c r="V1748" s="9">
        <f t="shared" si="167"/>
        <v>6</v>
      </c>
    </row>
    <row r="1749" spans="1:22" x14ac:dyDescent="0.25">
      <c r="A1749" t="s">
        <v>448</v>
      </c>
      <c r="B1749" s="32" t="s">
        <v>419</v>
      </c>
      <c r="C1749" t="s">
        <v>202</v>
      </c>
      <c r="D1749" t="s">
        <v>820</v>
      </c>
      <c r="E1749" s="9">
        <v>0</v>
      </c>
      <c r="F1749" s="9">
        <v>0</v>
      </c>
      <c r="G1749" s="9">
        <v>0</v>
      </c>
      <c r="H1749" s="9">
        <v>0</v>
      </c>
      <c r="I1749" s="9">
        <v>0</v>
      </c>
      <c r="J1749" s="9">
        <v>0</v>
      </c>
      <c r="K1749">
        <v>7</v>
      </c>
      <c r="L1749" s="9">
        <v>2.8</v>
      </c>
      <c r="M1749" s="19">
        <v>1</v>
      </c>
      <c r="N1749" s="19">
        <v>2</v>
      </c>
      <c r="O1749" s="19">
        <v>5</v>
      </c>
      <c r="P1749" s="19">
        <v>1</v>
      </c>
      <c r="Q1749" s="19">
        <f t="shared" si="162"/>
        <v>7</v>
      </c>
      <c r="R1749" s="3">
        <f t="shared" si="163"/>
        <v>2.303883414558729</v>
      </c>
      <c r="S1749" s="3">
        <f t="shared" si="164"/>
        <v>0.10307017543859649</v>
      </c>
      <c r="T1749" s="9">
        <f t="shared" si="165"/>
        <v>0</v>
      </c>
      <c r="U1749" s="9">
        <f t="shared" si="166"/>
        <v>7</v>
      </c>
      <c r="V1749" s="9">
        <f t="shared" si="167"/>
        <v>3</v>
      </c>
    </row>
    <row r="1750" spans="1:22" x14ac:dyDescent="0.25">
      <c r="A1750" t="s">
        <v>448</v>
      </c>
      <c r="B1750" s="32" t="s">
        <v>419</v>
      </c>
      <c r="C1750" t="s">
        <v>202</v>
      </c>
      <c r="D1750" t="s">
        <v>106</v>
      </c>
      <c r="E1750" s="9">
        <v>2</v>
      </c>
      <c r="F1750" s="9">
        <v>0</v>
      </c>
      <c r="G1750" s="9">
        <v>1</v>
      </c>
      <c r="H1750" s="9">
        <v>2</v>
      </c>
      <c r="I1750" s="9">
        <v>6</v>
      </c>
      <c r="J1750" s="9">
        <v>8</v>
      </c>
      <c r="K1750">
        <v>42</v>
      </c>
      <c r="L1750" s="9">
        <v>19.599999999999998</v>
      </c>
      <c r="M1750" s="19">
        <v>23</v>
      </c>
      <c r="N1750" s="19">
        <v>13</v>
      </c>
      <c r="O1750" s="19">
        <v>8</v>
      </c>
      <c r="P1750" s="19">
        <v>8</v>
      </c>
      <c r="Q1750" s="19">
        <f t="shared" si="162"/>
        <v>42</v>
      </c>
      <c r="R1750" s="3">
        <f t="shared" si="163"/>
        <v>12.127841747588294</v>
      </c>
      <c r="S1750" s="3">
        <f t="shared" si="164"/>
        <v>0.3965311004784689</v>
      </c>
      <c r="T1750" s="9">
        <f t="shared" si="165"/>
        <v>0</v>
      </c>
      <c r="U1750" s="9">
        <f t="shared" si="166"/>
        <v>42</v>
      </c>
      <c r="V1750" s="9">
        <f t="shared" si="167"/>
        <v>16</v>
      </c>
    </row>
    <row r="1751" spans="1:22" x14ac:dyDescent="0.25">
      <c r="A1751" t="s">
        <v>448</v>
      </c>
      <c r="B1751" s="32" t="s">
        <v>419</v>
      </c>
      <c r="C1751" t="s">
        <v>202</v>
      </c>
      <c r="D1751" t="s">
        <v>108</v>
      </c>
      <c r="E1751" s="9">
        <v>0</v>
      </c>
      <c r="F1751" s="9">
        <v>0</v>
      </c>
      <c r="G1751" s="9">
        <v>0</v>
      </c>
      <c r="H1751" s="9">
        <v>0</v>
      </c>
      <c r="I1751" s="9">
        <v>0</v>
      </c>
      <c r="J1751" s="9">
        <v>0</v>
      </c>
      <c r="K1751">
        <v>0</v>
      </c>
      <c r="L1751" s="9">
        <v>0</v>
      </c>
      <c r="M1751" s="19">
        <v>0</v>
      </c>
      <c r="N1751" s="19">
        <v>0</v>
      </c>
      <c r="O1751" s="19">
        <v>2</v>
      </c>
      <c r="P1751" s="19">
        <v>2</v>
      </c>
      <c r="Q1751" s="19">
        <f t="shared" si="162"/>
        <v>0</v>
      </c>
      <c r="R1751" s="3">
        <f t="shared" si="163"/>
        <v>0.77849894416152299</v>
      </c>
      <c r="S1751" s="3">
        <f t="shared" si="164"/>
        <v>6.5789473684210523E-2</v>
      </c>
      <c r="T1751" s="9">
        <f t="shared" si="165"/>
        <v>0</v>
      </c>
      <c r="U1751" s="9">
        <f t="shared" si="166"/>
        <v>2</v>
      </c>
      <c r="V1751" s="9">
        <f t="shared" si="167"/>
        <v>1</v>
      </c>
    </row>
    <row r="1752" spans="1:22" x14ac:dyDescent="0.25">
      <c r="A1752" t="s">
        <v>448</v>
      </c>
      <c r="B1752" s="32" t="s">
        <v>419</v>
      </c>
      <c r="C1752" t="s">
        <v>202</v>
      </c>
      <c r="D1752" t="s">
        <v>109</v>
      </c>
      <c r="E1752" s="9">
        <v>3</v>
      </c>
      <c r="F1752" s="9">
        <v>4</v>
      </c>
      <c r="G1752" s="9">
        <v>4</v>
      </c>
      <c r="H1752" s="9">
        <v>4</v>
      </c>
      <c r="I1752" s="9">
        <v>10</v>
      </c>
      <c r="J1752" s="9">
        <v>1</v>
      </c>
      <c r="K1752">
        <v>1.4</v>
      </c>
      <c r="L1752" s="9">
        <v>0</v>
      </c>
      <c r="M1752" s="19">
        <v>0</v>
      </c>
      <c r="N1752" s="19">
        <v>0</v>
      </c>
      <c r="O1752" s="19">
        <v>0</v>
      </c>
      <c r="P1752" s="19">
        <v>2</v>
      </c>
      <c r="Q1752" s="19">
        <f t="shared" si="162"/>
        <v>1.4</v>
      </c>
      <c r="R1752" s="3">
        <f t="shared" si="163"/>
        <v>2.8908947969915353</v>
      </c>
      <c r="S1752" s="3">
        <f t="shared" si="164"/>
        <v>0.12088815789473684</v>
      </c>
      <c r="T1752" s="9">
        <f t="shared" si="165"/>
        <v>0</v>
      </c>
      <c r="U1752" s="9">
        <f t="shared" si="166"/>
        <v>10</v>
      </c>
      <c r="V1752" s="9">
        <f t="shared" si="167"/>
        <v>4</v>
      </c>
    </row>
    <row r="1753" spans="1:22" x14ac:dyDescent="0.25">
      <c r="A1753" t="s">
        <v>448</v>
      </c>
      <c r="B1753" s="32" t="s">
        <v>419</v>
      </c>
      <c r="C1753" t="s">
        <v>202</v>
      </c>
      <c r="D1753" t="s">
        <v>4746</v>
      </c>
      <c r="E1753" s="9">
        <v>5</v>
      </c>
      <c r="F1753" s="9">
        <v>3</v>
      </c>
      <c r="G1753" s="9">
        <v>1</v>
      </c>
      <c r="H1753" s="9">
        <v>10</v>
      </c>
      <c r="I1753" s="9">
        <v>26</v>
      </c>
      <c r="J1753" s="9">
        <v>33</v>
      </c>
      <c r="K1753">
        <v>81.199999999999989</v>
      </c>
      <c r="L1753" s="9">
        <v>0</v>
      </c>
      <c r="M1753" s="19">
        <v>16</v>
      </c>
      <c r="N1753" s="19">
        <v>9</v>
      </c>
      <c r="O1753" s="19">
        <v>18</v>
      </c>
      <c r="P1753" s="19">
        <v>4</v>
      </c>
      <c r="Q1753" s="19">
        <f t="shared" si="162"/>
        <v>81.199999999999989</v>
      </c>
      <c r="R1753" s="3">
        <f t="shared" si="163"/>
        <v>22.617846265658667</v>
      </c>
      <c r="S1753" s="3">
        <f t="shared" si="164"/>
        <v>0.6166267942583733</v>
      </c>
      <c r="T1753" s="9">
        <f t="shared" si="165"/>
        <v>0</v>
      </c>
      <c r="U1753" s="9">
        <f t="shared" si="166"/>
        <v>81.199999999999989</v>
      </c>
      <c r="V1753" s="9">
        <f t="shared" si="167"/>
        <v>29</v>
      </c>
    </row>
    <row r="1754" spans="1:22" x14ac:dyDescent="0.25">
      <c r="A1754" t="s">
        <v>4226</v>
      </c>
      <c r="B1754" s="32" t="s">
        <v>2217</v>
      </c>
      <c r="C1754" t="s">
        <v>202</v>
      </c>
      <c r="D1754" t="s">
        <v>113</v>
      </c>
      <c r="E1754" s="9">
        <v>2</v>
      </c>
      <c r="F1754" s="9">
        <v>1</v>
      </c>
      <c r="G1754" s="9">
        <v>0</v>
      </c>
      <c r="H1754" s="9">
        <v>0</v>
      </c>
      <c r="I1754" s="9">
        <v>0</v>
      </c>
      <c r="J1754" s="9">
        <v>3</v>
      </c>
      <c r="K1754">
        <v>12.6</v>
      </c>
      <c r="L1754" s="9">
        <v>0</v>
      </c>
      <c r="M1754" s="19">
        <v>0</v>
      </c>
      <c r="N1754" s="19">
        <v>0</v>
      </c>
      <c r="O1754" s="19">
        <v>0</v>
      </c>
      <c r="P1754" s="19">
        <v>0</v>
      </c>
      <c r="Q1754" s="19">
        <f t="shared" si="162"/>
        <v>12.6</v>
      </c>
      <c r="R1754" s="3">
        <f t="shared" si="163"/>
        <v>3.6172566199463168</v>
      </c>
      <c r="S1754" s="3">
        <f t="shared" si="164"/>
        <v>0.15296052631578949</v>
      </c>
      <c r="T1754" s="9">
        <f t="shared" si="165"/>
        <v>0</v>
      </c>
      <c r="U1754" s="9">
        <f t="shared" si="166"/>
        <v>12.6</v>
      </c>
      <c r="V1754" s="9">
        <f t="shared" si="167"/>
        <v>5</v>
      </c>
    </row>
    <row r="1755" spans="1:22" x14ac:dyDescent="0.25">
      <c r="A1755" t="s">
        <v>3872</v>
      </c>
      <c r="B1755" s="32" t="s">
        <v>2219</v>
      </c>
      <c r="C1755" t="s">
        <v>202</v>
      </c>
      <c r="D1755" t="s">
        <v>113</v>
      </c>
      <c r="E1755" s="9">
        <v>1</v>
      </c>
      <c r="F1755" s="9">
        <v>4</v>
      </c>
      <c r="G1755" s="9">
        <v>0</v>
      </c>
      <c r="H1755" s="9">
        <v>0</v>
      </c>
      <c r="I1755" s="9">
        <v>0</v>
      </c>
      <c r="J1755" s="9">
        <v>2</v>
      </c>
      <c r="K1755">
        <v>11.2</v>
      </c>
      <c r="L1755" s="9">
        <v>2.8</v>
      </c>
      <c r="M1755" s="19">
        <v>0</v>
      </c>
      <c r="N1755" s="19">
        <v>0</v>
      </c>
      <c r="O1755" s="19">
        <v>0</v>
      </c>
      <c r="P1755" s="19">
        <v>0</v>
      </c>
      <c r="Q1755" s="19">
        <f t="shared" si="162"/>
        <v>11.2</v>
      </c>
      <c r="R1755" s="3">
        <f t="shared" si="163"/>
        <v>3.2687222969450089</v>
      </c>
      <c r="S1755" s="3">
        <f t="shared" si="164"/>
        <v>0.13815789473684212</v>
      </c>
      <c r="T1755" s="9">
        <f t="shared" si="165"/>
        <v>0</v>
      </c>
      <c r="U1755" s="9">
        <f t="shared" si="166"/>
        <v>11.2</v>
      </c>
      <c r="V1755" s="9">
        <f t="shared" si="167"/>
        <v>4</v>
      </c>
    </row>
    <row r="1756" spans="1:22" x14ac:dyDescent="0.25">
      <c r="A1756" t="s">
        <v>509</v>
      </c>
      <c r="B1756" s="32" t="s">
        <v>76</v>
      </c>
      <c r="C1756" t="s">
        <v>202</v>
      </c>
      <c r="D1756" t="s">
        <v>686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>
        <v>0</v>
      </c>
      <c r="L1756" s="9">
        <v>0</v>
      </c>
      <c r="M1756" s="19">
        <v>0</v>
      </c>
      <c r="N1756" s="19">
        <v>0</v>
      </c>
      <c r="O1756" s="19">
        <v>1</v>
      </c>
      <c r="P1756" s="19">
        <v>0</v>
      </c>
      <c r="Q1756" s="19">
        <f t="shared" si="162"/>
        <v>0</v>
      </c>
      <c r="R1756" s="3">
        <f t="shared" si="163"/>
        <v>0.28867513459481287</v>
      </c>
      <c r="S1756" s="3">
        <f t="shared" si="164"/>
        <v>3.2894736842105261E-2</v>
      </c>
      <c r="T1756" s="9">
        <f t="shared" si="165"/>
        <v>0</v>
      </c>
      <c r="U1756" s="9">
        <f t="shared" si="166"/>
        <v>1</v>
      </c>
      <c r="V1756" s="9">
        <f t="shared" si="167"/>
        <v>0</v>
      </c>
    </row>
    <row r="1757" spans="1:22" x14ac:dyDescent="0.25">
      <c r="A1757" t="s">
        <v>3516</v>
      </c>
      <c r="B1757" s="32" t="s">
        <v>1420</v>
      </c>
      <c r="C1757" t="s">
        <v>202</v>
      </c>
      <c r="D1757" t="s">
        <v>113</v>
      </c>
      <c r="E1757" s="9">
        <v>0</v>
      </c>
      <c r="F1757" s="9">
        <v>0</v>
      </c>
      <c r="G1757" s="9">
        <v>1</v>
      </c>
      <c r="H1757" s="9">
        <v>0</v>
      </c>
      <c r="I1757" s="9">
        <v>0</v>
      </c>
      <c r="J1757" s="9">
        <v>0</v>
      </c>
      <c r="K1757">
        <v>0</v>
      </c>
      <c r="L1757" s="9">
        <v>0</v>
      </c>
      <c r="M1757" s="19">
        <v>0</v>
      </c>
      <c r="N1757" s="19">
        <v>0</v>
      </c>
      <c r="O1757" s="19">
        <v>0</v>
      </c>
      <c r="P1757" s="19">
        <v>0</v>
      </c>
      <c r="Q1757" s="19">
        <f t="shared" si="162"/>
        <v>0</v>
      </c>
      <c r="R1757" s="3">
        <f t="shared" si="163"/>
        <v>0.28867513459481287</v>
      </c>
      <c r="S1757" s="3">
        <f t="shared" si="164"/>
        <v>3.2894736842105261E-2</v>
      </c>
      <c r="T1757" s="9">
        <f t="shared" si="165"/>
        <v>0</v>
      </c>
      <c r="U1757" s="9">
        <f t="shared" si="166"/>
        <v>1</v>
      </c>
      <c r="V1757" s="9">
        <f t="shared" si="167"/>
        <v>0</v>
      </c>
    </row>
    <row r="1758" spans="1:22" x14ac:dyDescent="0.25">
      <c r="A1758" t="s">
        <v>3513</v>
      </c>
      <c r="B1758" s="32" t="s">
        <v>1414</v>
      </c>
      <c r="C1758" t="s">
        <v>202</v>
      </c>
      <c r="D1758" t="s">
        <v>113</v>
      </c>
      <c r="E1758" s="9">
        <v>2</v>
      </c>
      <c r="F1758" s="9">
        <v>2</v>
      </c>
      <c r="G1758" s="9">
        <v>2</v>
      </c>
      <c r="H1758" s="9">
        <v>9</v>
      </c>
      <c r="I1758" s="9">
        <v>6</v>
      </c>
      <c r="J1758" s="9">
        <v>0</v>
      </c>
      <c r="K1758">
        <v>0</v>
      </c>
      <c r="L1758" s="9">
        <v>0</v>
      </c>
      <c r="M1758" s="19">
        <v>0</v>
      </c>
      <c r="N1758" s="19">
        <v>0</v>
      </c>
      <c r="O1758" s="19">
        <v>0</v>
      </c>
      <c r="P1758" s="19">
        <v>0</v>
      </c>
      <c r="Q1758" s="19">
        <f t="shared" si="162"/>
        <v>0</v>
      </c>
      <c r="R1758" s="3">
        <f t="shared" si="163"/>
        <v>2.8959218974902683</v>
      </c>
      <c r="S1758" s="3">
        <f t="shared" si="164"/>
        <v>0.13815789473684212</v>
      </c>
      <c r="T1758" s="9">
        <f t="shared" si="165"/>
        <v>0</v>
      </c>
      <c r="U1758" s="9">
        <f t="shared" si="166"/>
        <v>9</v>
      </c>
      <c r="V1758" s="9">
        <f t="shared" si="167"/>
        <v>4</v>
      </c>
    </row>
    <row r="1759" spans="1:22" x14ac:dyDescent="0.25">
      <c r="A1759" t="s">
        <v>3513</v>
      </c>
      <c r="B1759" s="32" t="s">
        <v>1414</v>
      </c>
      <c r="C1759" t="s">
        <v>202</v>
      </c>
      <c r="D1759" t="s">
        <v>106</v>
      </c>
      <c r="E1759" s="9">
        <v>0</v>
      </c>
      <c r="F1759" s="9">
        <v>0</v>
      </c>
      <c r="G1759" s="9">
        <v>0</v>
      </c>
      <c r="H1759" s="9">
        <v>9</v>
      </c>
      <c r="I1759" s="9">
        <v>7</v>
      </c>
      <c r="J1759" s="9">
        <v>0</v>
      </c>
      <c r="K1759">
        <v>0</v>
      </c>
      <c r="L1759" s="9">
        <v>2.8</v>
      </c>
      <c r="M1759" s="19">
        <v>1</v>
      </c>
      <c r="N1759" s="19">
        <v>0</v>
      </c>
      <c r="O1759" s="19">
        <v>0</v>
      </c>
      <c r="P1759" s="19">
        <v>0</v>
      </c>
      <c r="Q1759" s="19">
        <f t="shared" si="162"/>
        <v>0</v>
      </c>
      <c r="R1759" s="3">
        <f t="shared" si="163"/>
        <v>3.1067375463367006</v>
      </c>
      <c r="S1759" s="3">
        <f t="shared" si="164"/>
        <v>0.16282894736842107</v>
      </c>
      <c r="T1759" s="9">
        <f t="shared" si="165"/>
        <v>0</v>
      </c>
      <c r="U1759" s="9">
        <f t="shared" si="166"/>
        <v>9</v>
      </c>
      <c r="V1759" s="9">
        <f t="shared" si="167"/>
        <v>4</v>
      </c>
    </row>
    <row r="1760" spans="1:22" x14ac:dyDescent="0.25">
      <c r="A1760" t="s">
        <v>3513</v>
      </c>
      <c r="B1760" s="32" t="s">
        <v>1414</v>
      </c>
      <c r="C1760" t="s">
        <v>202</v>
      </c>
      <c r="D1760" t="s">
        <v>109</v>
      </c>
      <c r="E1760" s="9">
        <v>0</v>
      </c>
      <c r="F1760" s="9">
        <v>0</v>
      </c>
      <c r="G1760" s="9">
        <v>0</v>
      </c>
      <c r="H1760" s="9">
        <v>1</v>
      </c>
      <c r="I1760" s="9">
        <v>1</v>
      </c>
      <c r="J1760" s="9">
        <v>2</v>
      </c>
      <c r="K1760">
        <v>0</v>
      </c>
      <c r="L1760" s="9">
        <v>0</v>
      </c>
      <c r="M1760" s="19">
        <v>0</v>
      </c>
      <c r="N1760" s="19">
        <v>0</v>
      </c>
      <c r="O1760" s="19">
        <v>0</v>
      </c>
      <c r="P1760" s="19">
        <v>1</v>
      </c>
      <c r="Q1760" s="19">
        <f t="shared" si="162"/>
        <v>0</v>
      </c>
      <c r="R1760" s="3">
        <f t="shared" si="163"/>
        <v>0.66855792342152143</v>
      </c>
      <c r="S1760" s="3">
        <f t="shared" si="164"/>
        <v>4.1118421052631582E-2</v>
      </c>
      <c r="T1760" s="9">
        <f t="shared" si="165"/>
        <v>0</v>
      </c>
      <c r="U1760" s="9">
        <f t="shared" si="166"/>
        <v>2</v>
      </c>
      <c r="V1760" s="9">
        <f t="shared" si="167"/>
        <v>1</v>
      </c>
    </row>
    <row r="1761" spans="1:22" x14ac:dyDescent="0.25">
      <c r="A1761" t="s">
        <v>3513</v>
      </c>
      <c r="B1761" s="32" t="s">
        <v>1414</v>
      </c>
      <c r="C1761" t="s">
        <v>202</v>
      </c>
      <c r="D1761" t="s">
        <v>4746</v>
      </c>
      <c r="E1761" s="9">
        <v>1</v>
      </c>
      <c r="F1761" s="9">
        <v>0</v>
      </c>
      <c r="G1761" s="9">
        <v>1</v>
      </c>
      <c r="H1761" s="9">
        <v>7</v>
      </c>
      <c r="I1761" s="9">
        <v>11</v>
      </c>
      <c r="J1761" s="9">
        <v>3</v>
      </c>
      <c r="K1761">
        <v>0</v>
      </c>
      <c r="L1761" s="9">
        <v>0</v>
      </c>
      <c r="M1761" s="19">
        <v>0</v>
      </c>
      <c r="N1761" s="19">
        <v>0</v>
      </c>
      <c r="O1761" s="19">
        <v>0</v>
      </c>
      <c r="P1761" s="19">
        <v>0</v>
      </c>
      <c r="Q1761" s="19">
        <f t="shared" si="162"/>
        <v>0</v>
      </c>
      <c r="R1761" s="3">
        <f t="shared" si="163"/>
        <v>3.5280263174995867</v>
      </c>
      <c r="S1761" s="3">
        <f t="shared" si="164"/>
        <v>0.15131578947368421</v>
      </c>
      <c r="T1761" s="9">
        <f t="shared" si="165"/>
        <v>0</v>
      </c>
      <c r="U1761" s="9">
        <f t="shared" si="166"/>
        <v>11</v>
      </c>
      <c r="V1761" s="9">
        <f t="shared" si="167"/>
        <v>5</v>
      </c>
    </row>
    <row r="1762" spans="1:22" x14ac:dyDescent="0.25">
      <c r="A1762" t="s">
        <v>3515</v>
      </c>
      <c r="B1762" s="32" t="s">
        <v>1418</v>
      </c>
      <c r="C1762" t="s">
        <v>202</v>
      </c>
      <c r="D1762" t="s">
        <v>4746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>
        <v>0</v>
      </c>
      <c r="L1762" s="9">
        <v>0</v>
      </c>
      <c r="M1762" s="19">
        <v>0</v>
      </c>
      <c r="N1762" s="19">
        <v>2</v>
      </c>
      <c r="O1762" s="19">
        <v>0</v>
      </c>
      <c r="P1762" s="19">
        <v>0</v>
      </c>
      <c r="Q1762" s="19">
        <f t="shared" si="162"/>
        <v>0</v>
      </c>
      <c r="R1762" s="3">
        <f t="shared" si="163"/>
        <v>0.57735026918962573</v>
      </c>
      <c r="S1762" s="3">
        <f t="shared" si="164"/>
        <v>6.5789473684210523E-2</v>
      </c>
      <c r="T1762" s="9">
        <f t="shared" si="165"/>
        <v>0</v>
      </c>
      <c r="U1762" s="9">
        <f t="shared" si="166"/>
        <v>2</v>
      </c>
      <c r="V1762" s="9">
        <f t="shared" si="167"/>
        <v>1</v>
      </c>
    </row>
    <row r="1763" spans="1:22" x14ac:dyDescent="0.25">
      <c r="A1763" t="s">
        <v>4114</v>
      </c>
      <c r="B1763" s="32" t="s">
        <v>2380</v>
      </c>
      <c r="C1763" t="s">
        <v>202</v>
      </c>
      <c r="D1763" t="s">
        <v>4746</v>
      </c>
      <c r="E1763" s="9">
        <v>0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>
        <v>0</v>
      </c>
      <c r="L1763" s="9">
        <v>0</v>
      </c>
      <c r="M1763" s="19">
        <v>0</v>
      </c>
      <c r="N1763" s="19">
        <v>2</v>
      </c>
      <c r="O1763" s="19">
        <v>0</v>
      </c>
      <c r="P1763" s="19">
        <v>0</v>
      </c>
      <c r="Q1763" s="19">
        <f t="shared" si="162"/>
        <v>0</v>
      </c>
      <c r="R1763" s="3">
        <f t="shared" si="163"/>
        <v>0.57735026918962573</v>
      </c>
      <c r="S1763" s="3">
        <f t="shared" si="164"/>
        <v>6.5789473684210523E-2</v>
      </c>
      <c r="T1763" s="9">
        <f t="shared" si="165"/>
        <v>0</v>
      </c>
      <c r="U1763" s="9">
        <f t="shared" si="166"/>
        <v>2</v>
      </c>
      <c r="V1763" s="9">
        <f t="shared" si="167"/>
        <v>1</v>
      </c>
    </row>
    <row r="1764" spans="1:22" x14ac:dyDescent="0.25">
      <c r="A1764" t="s">
        <v>4224</v>
      </c>
      <c r="B1764" s="32" t="s">
        <v>2658</v>
      </c>
      <c r="C1764" t="s">
        <v>202</v>
      </c>
      <c r="D1764" t="s">
        <v>4746</v>
      </c>
      <c r="E1764" s="9">
        <v>1</v>
      </c>
      <c r="F1764" s="9">
        <v>1</v>
      </c>
      <c r="G1764" s="9">
        <v>0</v>
      </c>
      <c r="H1764" s="9">
        <v>0</v>
      </c>
      <c r="I1764" s="9">
        <v>0</v>
      </c>
      <c r="J1764" s="9">
        <v>1</v>
      </c>
      <c r="K1764">
        <v>0</v>
      </c>
      <c r="L1764" s="9">
        <v>0</v>
      </c>
      <c r="M1764" s="19">
        <v>0</v>
      </c>
      <c r="N1764" s="19">
        <v>0</v>
      </c>
      <c r="O1764" s="19">
        <v>0</v>
      </c>
      <c r="P1764" s="19">
        <v>0</v>
      </c>
      <c r="Q1764" s="19">
        <f t="shared" si="162"/>
        <v>0</v>
      </c>
      <c r="R1764" s="3">
        <f t="shared" si="163"/>
        <v>0.45226701686664544</v>
      </c>
      <c r="S1764" s="3">
        <f t="shared" si="164"/>
        <v>3.2894736842105261E-2</v>
      </c>
      <c r="T1764" s="9">
        <f t="shared" si="165"/>
        <v>0</v>
      </c>
      <c r="U1764" s="9">
        <f t="shared" si="166"/>
        <v>1</v>
      </c>
      <c r="V1764" s="9">
        <f t="shared" si="167"/>
        <v>1</v>
      </c>
    </row>
    <row r="1765" spans="1:22" x14ac:dyDescent="0.25">
      <c r="A1765" t="s">
        <v>4421</v>
      </c>
      <c r="B1765" s="32" t="s">
        <v>2668</v>
      </c>
      <c r="C1765" t="s">
        <v>202</v>
      </c>
      <c r="D1765" t="s">
        <v>4746</v>
      </c>
      <c r="E1765" s="9">
        <v>0</v>
      </c>
      <c r="F1765" s="9">
        <v>0</v>
      </c>
      <c r="G1765" s="9">
        <v>0</v>
      </c>
      <c r="H1765" s="9">
        <v>0</v>
      </c>
      <c r="I1765" s="9">
        <v>0</v>
      </c>
      <c r="J1765" s="9">
        <v>1</v>
      </c>
      <c r="K1765">
        <v>0</v>
      </c>
      <c r="L1765" s="9">
        <v>0</v>
      </c>
      <c r="M1765" s="19">
        <v>0</v>
      </c>
      <c r="N1765" s="19">
        <v>0</v>
      </c>
      <c r="O1765" s="19">
        <v>0</v>
      </c>
      <c r="P1765" s="19">
        <v>0</v>
      </c>
      <c r="Q1765" s="19">
        <f t="shared" si="162"/>
        <v>0</v>
      </c>
      <c r="R1765" s="3">
        <f t="shared" si="163"/>
        <v>0.28867513459481287</v>
      </c>
      <c r="S1765" s="3">
        <f t="shared" si="164"/>
        <v>3.2894736842105261E-2</v>
      </c>
      <c r="T1765" s="9">
        <f t="shared" si="165"/>
        <v>0</v>
      </c>
      <c r="U1765" s="9">
        <f t="shared" si="166"/>
        <v>1</v>
      </c>
      <c r="V1765" s="9">
        <f t="shared" si="167"/>
        <v>0</v>
      </c>
    </row>
    <row r="1766" spans="1:22" x14ac:dyDescent="0.25">
      <c r="A1766" t="s">
        <v>4212</v>
      </c>
      <c r="B1766" s="32" t="s">
        <v>2672</v>
      </c>
      <c r="C1766" t="s">
        <v>202</v>
      </c>
      <c r="D1766" t="s">
        <v>4746</v>
      </c>
      <c r="E1766" s="9">
        <v>3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>
        <v>0</v>
      </c>
      <c r="L1766" s="9">
        <v>0</v>
      </c>
      <c r="M1766" s="19">
        <v>0</v>
      </c>
      <c r="N1766" s="19">
        <v>2</v>
      </c>
      <c r="O1766" s="19">
        <v>0</v>
      </c>
      <c r="P1766" s="19">
        <v>0</v>
      </c>
      <c r="Q1766" s="19">
        <f t="shared" si="162"/>
        <v>0</v>
      </c>
      <c r="R1766" s="3">
        <f t="shared" si="163"/>
        <v>0.99620491989562188</v>
      </c>
      <c r="S1766" s="3">
        <f t="shared" si="164"/>
        <v>8.2236842105263164E-2</v>
      </c>
      <c r="T1766" s="9">
        <f t="shared" si="165"/>
        <v>0</v>
      </c>
      <c r="U1766" s="9">
        <f t="shared" si="166"/>
        <v>3</v>
      </c>
      <c r="V1766" s="9">
        <f t="shared" si="167"/>
        <v>1</v>
      </c>
    </row>
    <row r="1767" spans="1:22" x14ac:dyDescent="0.25">
      <c r="A1767" t="s">
        <v>4217</v>
      </c>
      <c r="B1767" s="32" t="s">
        <v>2661</v>
      </c>
      <c r="C1767" t="s">
        <v>202</v>
      </c>
      <c r="D1767" t="s">
        <v>4746</v>
      </c>
      <c r="E1767" s="9">
        <v>1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>
        <v>0</v>
      </c>
      <c r="L1767" s="9">
        <v>0</v>
      </c>
      <c r="M1767" s="19">
        <v>0</v>
      </c>
      <c r="N1767" s="19">
        <v>0</v>
      </c>
      <c r="O1767" s="19">
        <v>0</v>
      </c>
      <c r="P1767" s="19">
        <v>0</v>
      </c>
      <c r="Q1767" s="19">
        <f t="shared" si="162"/>
        <v>0</v>
      </c>
      <c r="R1767" s="3">
        <f t="shared" si="163"/>
        <v>0.28867513459481287</v>
      </c>
      <c r="S1767" s="3">
        <f t="shared" si="164"/>
        <v>3.2894736842105261E-2</v>
      </c>
      <c r="T1767" s="9">
        <f t="shared" si="165"/>
        <v>0</v>
      </c>
      <c r="U1767" s="9">
        <f t="shared" si="166"/>
        <v>1</v>
      </c>
      <c r="V1767" s="9">
        <f t="shared" si="167"/>
        <v>0</v>
      </c>
    </row>
    <row r="1768" spans="1:22" x14ac:dyDescent="0.25">
      <c r="A1768" t="s">
        <v>441</v>
      </c>
      <c r="B1768" s="32" t="s">
        <v>220</v>
      </c>
      <c r="C1768" t="s">
        <v>202</v>
      </c>
      <c r="D1768" t="s">
        <v>4746</v>
      </c>
      <c r="E1768" s="9">
        <v>0</v>
      </c>
      <c r="F1768" s="9">
        <v>0</v>
      </c>
      <c r="G1768" s="9">
        <v>0</v>
      </c>
      <c r="H1768" s="9">
        <v>0</v>
      </c>
      <c r="I1768" s="9">
        <v>0</v>
      </c>
      <c r="J1768" s="9">
        <v>0</v>
      </c>
      <c r="K1768">
        <v>0</v>
      </c>
      <c r="L1768" s="9">
        <v>0</v>
      </c>
      <c r="M1768" s="19">
        <v>1</v>
      </c>
      <c r="N1768" s="19">
        <v>0</v>
      </c>
      <c r="O1768" s="19">
        <v>0</v>
      </c>
      <c r="P1768" s="19">
        <v>0</v>
      </c>
      <c r="Q1768" s="19">
        <f t="shared" si="162"/>
        <v>0</v>
      </c>
      <c r="R1768" s="3">
        <f t="shared" si="163"/>
        <v>0.28867513459481287</v>
      </c>
      <c r="S1768" s="3">
        <f t="shared" si="164"/>
        <v>3.2894736842105261E-2</v>
      </c>
      <c r="T1768" s="9">
        <f t="shared" si="165"/>
        <v>0</v>
      </c>
      <c r="U1768" s="9">
        <f t="shared" si="166"/>
        <v>1</v>
      </c>
      <c r="V1768" s="9">
        <f t="shared" si="167"/>
        <v>0</v>
      </c>
    </row>
    <row r="1769" spans="1:22" x14ac:dyDescent="0.25">
      <c r="A1769" t="s">
        <v>441</v>
      </c>
      <c r="B1769" s="32" t="s">
        <v>220</v>
      </c>
      <c r="C1769" t="s">
        <v>202</v>
      </c>
      <c r="D1769" t="s">
        <v>5604</v>
      </c>
      <c r="E1769" s="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0</v>
      </c>
      <c r="K1769">
        <v>0</v>
      </c>
      <c r="L1769" s="9">
        <v>0</v>
      </c>
      <c r="M1769" s="19">
        <v>0</v>
      </c>
      <c r="N1769" s="19">
        <v>0</v>
      </c>
      <c r="O1769" s="19">
        <v>6</v>
      </c>
      <c r="P1769" s="19">
        <v>8</v>
      </c>
      <c r="Q1769" s="19">
        <f t="shared" si="162"/>
        <v>0</v>
      </c>
      <c r="R1769" s="3">
        <f t="shared" si="163"/>
        <v>2.7579087378048981</v>
      </c>
      <c r="S1769" s="3">
        <f t="shared" si="164"/>
        <v>0.23026315789473686</v>
      </c>
      <c r="T1769" s="9">
        <f t="shared" si="165"/>
        <v>0</v>
      </c>
      <c r="U1769" s="9">
        <f t="shared" si="166"/>
        <v>8</v>
      </c>
      <c r="V1769" s="9">
        <f t="shared" si="167"/>
        <v>4</v>
      </c>
    </row>
    <row r="1770" spans="1:22" x14ac:dyDescent="0.25">
      <c r="A1770" t="s">
        <v>441</v>
      </c>
      <c r="B1770" s="32" t="s">
        <v>220</v>
      </c>
      <c r="C1770" t="s">
        <v>202</v>
      </c>
      <c r="D1770" t="s">
        <v>113</v>
      </c>
      <c r="E1770" s="9">
        <v>11</v>
      </c>
      <c r="F1770" s="9">
        <v>22</v>
      </c>
      <c r="G1770" s="9">
        <v>8</v>
      </c>
      <c r="H1770" s="9">
        <v>8</v>
      </c>
      <c r="I1770" s="9">
        <v>12</v>
      </c>
      <c r="J1770" s="9">
        <v>9</v>
      </c>
      <c r="K1770">
        <v>23.799999999999997</v>
      </c>
      <c r="L1770" s="9">
        <v>23.799999999999997</v>
      </c>
      <c r="M1770" s="19">
        <v>14</v>
      </c>
      <c r="N1770" s="19">
        <v>2</v>
      </c>
      <c r="O1770" s="19">
        <v>15</v>
      </c>
      <c r="P1770" s="19">
        <v>33</v>
      </c>
      <c r="Q1770" s="19">
        <f t="shared" si="162"/>
        <v>23.799999999999997</v>
      </c>
      <c r="R1770" s="3">
        <f t="shared" si="163"/>
        <v>8.8248959131985156</v>
      </c>
      <c r="S1770" s="3">
        <f t="shared" si="164"/>
        <v>0.49780701754385964</v>
      </c>
      <c r="T1770" s="9">
        <f t="shared" si="165"/>
        <v>2</v>
      </c>
      <c r="U1770" s="9">
        <f t="shared" si="166"/>
        <v>33</v>
      </c>
      <c r="V1770" s="9">
        <f t="shared" si="167"/>
        <v>11</v>
      </c>
    </row>
    <row r="1771" spans="1:22" x14ac:dyDescent="0.25">
      <c r="A1771" t="s">
        <v>441</v>
      </c>
      <c r="B1771" s="32" t="s">
        <v>220</v>
      </c>
      <c r="C1771" t="s">
        <v>202</v>
      </c>
      <c r="D1771" t="s">
        <v>119</v>
      </c>
      <c r="E1771" s="9">
        <v>0</v>
      </c>
      <c r="F1771" s="9">
        <v>0</v>
      </c>
      <c r="G1771" s="9">
        <v>2</v>
      </c>
      <c r="H1771" s="9">
        <v>0</v>
      </c>
      <c r="I1771" s="9">
        <v>0</v>
      </c>
      <c r="J1771" s="9">
        <v>0</v>
      </c>
      <c r="K1771">
        <v>0</v>
      </c>
      <c r="L1771" s="9">
        <v>1.4</v>
      </c>
      <c r="M1771" s="19">
        <v>1</v>
      </c>
      <c r="N1771" s="19">
        <v>0</v>
      </c>
      <c r="O1771" s="19">
        <v>0</v>
      </c>
      <c r="P1771" s="19">
        <v>1</v>
      </c>
      <c r="Q1771" s="19">
        <f t="shared" si="162"/>
        <v>0</v>
      </c>
      <c r="R1771" s="3">
        <f t="shared" si="163"/>
        <v>0.70903263163783425</v>
      </c>
      <c r="S1771" s="3">
        <f t="shared" si="164"/>
        <v>4.4407894736842111E-2</v>
      </c>
      <c r="T1771" s="9">
        <f t="shared" si="165"/>
        <v>0</v>
      </c>
      <c r="U1771" s="9">
        <f t="shared" si="166"/>
        <v>2</v>
      </c>
      <c r="V1771" s="9">
        <f t="shared" si="167"/>
        <v>1</v>
      </c>
    </row>
    <row r="1772" spans="1:22" x14ac:dyDescent="0.25">
      <c r="A1772" t="s">
        <v>441</v>
      </c>
      <c r="B1772" s="32" t="s">
        <v>220</v>
      </c>
      <c r="C1772" t="s">
        <v>202</v>
      </c>
      <c r="D1772" t="s">
        <v>106</v>
      </c>
      <c r="E1772" s="9">
        <v>5</v>
      </c>
      <c r="F1772" s="9">
        <v>12</v>
      </c>
      <c r="G1772" s="9">
        <v>7</v>
      </c>
      <c r="H1772" s="9">
        <v>4</v>
      </c>
      <c r="I1772" s="9">
        <v>4</v>
      </c>
      <c r="J1772" s="9">
        <v>4</v>
      </c>
      <c r="K1772">
        <v>19.599999999999998</v>
      </c>
      <c r="L1772" s="9">
        <v>8.3999999999999986</v>
      </c>
      <c r="M1772" s="19">
        <v>7</v>
      </c>
      <c r="N1772" s="19">
        <v>7</v>
      </c>
      <c r="O1772" s="19">
        <v>3</v>
      </c>
      <c r="P1772" s="19">
        <v>7</v>
      </c>
      <c r="Q1772" s="19">
        <f t="shared" si="162"/>
        <v>19.599999999999998</v>
      </c>
      <c r="R1772" s="3">
        <f t="shared" si="163"/>
        <v>4.5864094360568695</v>
      </c>
      <c r="S1772" s="3">
        <f t="shared" si="164"/>
        <v>0.2412280701754386</v>
      </c>
      <c r="T1772" s="9">
        <f t="shared" si="165"/>
        <v>3</v>
      </c>
      <c r="U1772" s="9">
        <f t="shared" si="166"/>
        <v>19.599999999999998</v>
      </c>
      <c r="V1772" s="9">
        <f t="shared" si="167"/>
        <v>6</v>
      </c>
    </row>
    <row r="1773" spans="1:22" x14ac:dyDescent="0.25">
      <c r="A1773" t="s">
        <v>441</v>
      </c>
      <c r="B1773" s="32" t="s">
        <v>220</v>
      </c>
      <c r="C1773" t="s">
        <v>202</v>
      </c>
      <c r="D1773" t="s">
        <v>108</v>
      </c>
      <c r="E1773" s="9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0</v>
      </c>
      <c r="K1773">
        <v>0</v>
      </c>
      <c r="L1773" s="9">
        <v>0</v>
      </c>
      <c r="M1773" s="19">
        <v>0</v>
      </c>
      <c r="N1773" s="19">
        <v>0</v>
      </c>
      <c r="O1773" s="19">
        <v>1</v>
      </c>
      <c r="P1773" s="19">
        <v>0</v>
      </c>
      <c r="Q1773" s="19">
        <f t="shared" si="162"/>
        <v>0</v>
      </c>
      <c r="R1773" s="3">
        <f t="shared" si="163"/>
        <v>0.28867513459481287</v>
      </c>
      <c r="S1773" s="3">
        <f t="shared" si="164"/>
        <v>3.2894736842105261E-2</v>
      </c>
      <c r="T1773" s="9">
        <f t="shared" si="165"/>
        <v>0</v>
      </c>
      <c r="U1773" s="9">
        <f t="shared" si="166"/>
        <v>1</v>
      </c>
      <c r="V1773" s="9">
        <f t="shared" si="167"/>
        <v>0</v>
      </c>
    </row>
    <row r="1774" spans="1:22" x14ac:dyDescent="0.25">
      <c r="A1774" t="s">
        <v>441</v>
      </c>
      <c r="B1774" s="32" t="s">
        <v>220</v>
      </c>
      <c r="C1774" t="s">
        <v>202</v>
      </c>
      <c r="D1774" t="s">
        <v>2214</v>
      </c>
      <c r="E1774" s="9">
        <v>3</v>
      </c>
      <c r="F1774" s="9">
        <v>0</v>
      </c>
      <c r="G1774" s="9">
        <v>1</v>
      </c>
      <c r="H1774" s="9">
        <v>0</v>
      </c>
      <c r="I1774" s="9">
        <v>0</v>
      </c>
      <c r="J1774" s="9">
        <v>0</v>
      </c>
      <c r="K1774">
        <v>0</v>
      </c>
      <c r="L1774" s="9">
        <v>0</v>
      </c>
      <c r="M1774" s="19">
        <v>0</v>
      </c>
      <c r="N1774" s="19">
        <v>1</v>
      </c>
      <c r="O1774" s="19">
        <v>0</v>
      </c>
      <c r="P1774" s="19">
        <v>0</v>
      </c>
      <c r="Q1774" s="19">
        <f t="shared" si="162"/>
        <v>0</v>
      </c>
      <c r="R1774" s="3">
        <f t="shared" si="163"/>
        <v>0.90033663737851999</v>
      </c>
      <c r="S1774" s="3">
        <f t="shared" si="164"/>
        <v>5.4824561403508776E-2</v>
      </c>
      <c r="T1774" s="9">
        <f t="shared" si="165"/>
        <v>0</v>
      </c>
      <c r="U1774" s="9">
        <f t="shared" si="166"/>
        <v>3</v>
      </c>
      <c r="V1774" s="9">
        <f t="shared" si="167"/>
        <v>1</v>
      </c>
    </row>
    <row r="1775" spans="1:22" x14ac:dyDescent="0.25">
      <c r="A1775" t="s">
        <v>441</v>
      </c>
      <c r="B1775" s="32" t="s">
        <v>220</v>
      </c>
      <c r="C1775" t="s">
        <v>202</v>
      </c>
      <c r="D1775" t="s">
        <v>109</v>
      </c>
      <c r="E1775" s="9">
        <v>0</v>
      </c>
      <c r="F1775" s="9">
        <v>3</v>
      </c>
      <c r="G1775" s="9">
        <v>3</v>
      </c>
      <c r="H1775" s="9">
        <v>3</v>
      </c>
      <c r="I1775" s="9">
        <v>3</v>
      </c>
      <c r="J1775" s="9">
        <v>2</v>
      </c>
      <c r="K1775">
        <v>11.2</v>
      </c>
      <c r="L1775" s="9">
        <v>7</v>
      </c>
      <c r="M1775" s="19">
        <v>4</v>
      </c>
      <c r="N1775" s="19">
        <v>4</v>
      </c>
      <c r="O1775" s="19">
        <v>5</v>
      </c>
      <c r="P1775" s="19">
        <v>2</v>
      </c>
      <c r="Q1775" s="19">
        <f t="shared" si="162"/>
        <v>11.2</v>
      </c>
      <c r="R1775" s="3">
        <f t="shared" si="163"/>
        <v>2.8569956672043171</v>
      </c>
      <c r="S1775" s="3">
        <f t="shared" si="164"/>
        <v>0.14114832535885169</v>
      </c>
      <c r="T1775" s="9">
        <f t="shared" si="165"/>
        <v>0</v>
      </c>
      <c r="U1775" s="9">
        <f t="shared" si="166"/>
        <v>11.2</v>
      </c>
      <c r="V1775" s="9">
        <f t="shared" si="167"/>
        <v>4</v>
      </c>
    </row>
    <row r="1776" spans="1:22" x14ac:dyDescent="0.25">
      <c r="A1776" t="s">
        <v>441</v>
      </c>
      <c r="B1776" s="32" t="s">
        <v>220</v>
      </c>
      <c r="C1776" t="s">
        <v>202</v>
      </c>
      <c r="D1776" t="s">
        <v>4746</v>
      </c>
      <c r="E1776" s="9">
        <v>3</v>
      </c>
      <c r="F1776" s="9">
        <v>5</v>
      </c>
      <c r="G1776" s="9">
        <v>7</v>
      </c>
      <c r="H1776" s="9">
        <v>8</v>
      </c>
      <c r="I1776" s="9">
        <v>4</v>
      </c>
      <c r="J1776" s="9">
        <v>11</v>
      </c>
      <c r="K1776">
        <v>35</v>
      </c>
      <c r="L1776" s="9">
        <v>36.4</v>
      </c>
      <c r="M1776" s="19">
        <v>6</v>
      </c>
      <c r="N1776" s="19">
        <v>12</v>
      </c>
      <c r="O1776" s="19">
        <v>3</v>
      </c>
      <c r="P1776" s="19">
        <v>0</v>
      </c>
      <c r="Q1776" s="19">
        <f t="shared" si="162"/>
        <v>35</v>
      </c>
      <c r="R1776" s="3">
        <f t="shared" si="163"/>
        <v>12.08284534019829</v>
      </c>
      <c r="S1776" s="3">
        <f t="shared" si="164"/>
        <v>0.38995215311004788</v>
      </c>
      <c r="T1776" s="9">
        <f t="shared" si="165"/>
        <v>0</v>
      </c>
      <c r="U1776" s="9">
        <f t="shared" si="166"/>
        <v>36.4</v>
      </c>
      <c r="V1776" s="9">
        <f t="shared" si="167"/>
        <v>16</v>
      </c>
    </row>
    <row r="1777" spans="1:22" x14ac:dyDescent="0.25">
      <c r="A1777" t="s">
        <v>4211</v>
      </c>
      <c r="B1777" s="32" t="s">
        <v>2665</v>
      </c>
      <c r="C1777" t="s">
        <v>202</v>
      </c>
      <c r="D1777" t="s">
        <v>4746</v>
      </c>
      <c r="E1777" s="9">
        <v>0</v>
      </c>
      <c r="F1777" s="9">
        <v>0</v>
      </c>
      <c r="G1777" s="9">
        <v>0</v>
      </c>
      <c r="H1777" s="9">
        <v>0</v>
      </c>
      <c r="I1777" s="9">
        <v>0</v>
      </c>
      <c r="J1777" s="9">
        <v>0</v>
      </c>
      <c r="K1777">
        <v>0</v>
      </c>
      <c r="L1777" s="9">
        <v>0</v>
      </c>
      <c r="M1777" s="19">
        <v>0</v>
      </c>
      <c r="N1777" s="19">
        <v>1</v>
      </c>
      <c r="O1777" s="19">
        <v>0</v>
      </c>
      <c r="P1777" s="19">
        <v>0</v>
      </c>
      <c r="Q1777" s="19">
        <f t="shared" si="162"/>
        <v>0</v>
      </c>
      <c r="R1777" s="3">
        <f t="shared" si="163"/>
        <v>0.28867513459481287</v>
      </c>
      <c r="S1777" s="3">
        <f t="shared" si="164"/>
        <v>3.2894736842105261E-2</v>
      </c>
      <c r="T1777" s="9">
        <f t="shared" si="165"/>
        <v>0</v>
      </c>
      <c r="U1777" s="9">
        <f t="shared" si="166"/>
        <v>1</v>
      </c>
      <c r="V1777" s="9">
        <f t="shared" si="167"/>
        <v>0</v>
      </c>
    </row>
    <row r="1778" spans="1:22" x14ac:dyDescent="0.25">
      <c r="A1778" t="s">
        <v>4298</v>
      </c>
      <c r="B1778" s="32" t="s">
        <v>2659</v>
      </c>
      <c r="C1778" t="s">
        <v>202</v>
      </c>
      <c r="D1778" t="s">
        <v>4746</v>
      </c>
      <c r="E1778" s="9">
        <v>1</v>
      </c>
      <c r="F1778" s="9">
        <v>0</v>
      </c>
      <c r="G1778" s="9">
        <v>0</v>
      </c>
      <c r="H1778" s="9">
        <v>0</v>
      </c>
      <c r="I1778" s="9">
        <v>0</v>
      </c>
      <c r="J1778" s="9">
        <v>0</v>
      </c>
      <c r="K1778">
        <v>0</v>
      </c>
      <c r="L1778" s="9">
        <v>0</v>
      </c>
      <c r="M1778" s="19">
        <v>0</v>
      </c>
      <c r="N1778" s="19">
        <v>0</v>
      </c>
      <c r="O1778" s="19">
        <v>0</v>
      </c>
      <c r="P1778" s="19">
        <v>0</v>
      </c>
      <c r="Q1778" s="19">
        <f t="shared" si="162"/>
        <v>0</v>
      </c>
      <c r="R1778" s="3">
        <f t="shared" si="163"/>
        <v>0.28867513459481287</v>
      </c>
      <c r="S1778" s="3">
        <f t="shared" si="164"/>
        <v>3.2894736842105261E-2</v>
      </c>
      <c r="T1778" s="9">
        <f t="shared" si="165"/>
        <v>0</v>
      </c>
      <c r="U1778" s="9">
        <f t="shared" si="166"/>
        <v>1</v>
      </c>
      <c r="V1778" s="9">
        <f t="shared" si="167"/>
        <v>0</v>
      </c>
    </row>
    <row r="1779" spans="1:22" x14ac:dyDescent="0.25">
      <c r="A1779" t="s">
        <v>4181</v>
      </c>
      <c r="B1779" s="32" t="s">
        <v>2671</v>
      </c>
      <c r="C1779" t="s">
        <v>202</v>
      </c>
      <c r="D1779" t="s">
        <v>106</v>
      </c>
      <c r="E1779" s="9">
        <v>0</v>
      </c>
      <c r="F1779" s="9">
        <v>0</v>
      </c>
      <c r="G1779" s="9">
        <v>0</v>
      </c>
      <c r="H1779" s="9">
        <v>0</v>
      </c>
      <c r="I1779" s="9">
        <v>0</v>
      </c>
      <c r="J1779" s="9">
        <v>0</v>
      </c>
      <c r="K1779">
        <v>0</v>
      </c>
      <c r="L1779" s="9">
        <v>0</v>
      </c>
      <c r="M1779" s="19">
        <v>0</v>
      </c>
      <c r="N1779" s="19">
        <v>1</v>
      </c>
      <c r="O1779" s="19">
        <v>0</v>
      </c>
      <c r="P1779" s="19">
        <v>0</v>
      </c>
      <c r="Q1779" s="19">
        <f t="shared" si="162"/>
        <v>0</v>
      </c>
      <c r="R1779" s="3">
        <f t="shared" si="163"/>
        <v>0.28867513459481287</v>
      </c>
      <c r="S1779" s="3">
        <f t="shared" si="164"/>
        <v>3.2894736842105261E-2</v>
      </c>
      <c r="T1779" s="9">
        <f t="shared" si="165"/>
        <v>0</v>
      </c>
      <c r="U1779" s="9">
        <f t="shared" si="166"/>
        <v>1</v>
      </c>
      <c r="V1779" s="9">
        <f t="shared" si="167"/>
        <v>0</v>
      </c>
    </row>
    <row r="1780" spans="1:22" x14ac:dyDescent="0.25">
      <c r="A1780" t="s">
        <v>4203</v>
      </c>
      <c r="B1780" s="32" t="s">
        <v>2660</v>
      </c>
      <c r="C1780" t="s">
        <v>202</v>
      </c>
      <c r="D1780" t="s">
        <v>106</v>
      </c>
      <c r="E1780" s="9">
        <v>0</v>
      </c>
      <c r="F1780" s="9">
        <v>0</v>
      </c>
      <c r="G1780" s="9">
        <v>0</v>
      </c>
      <c r="H1780" s="9">
        <v>0</v>
      </c>
      <c r="I1780" s="9">
        <v>0</v>
      </c>
      <c r="J1780" s="9">
        <v>0</v>
      </c>
      <c r="K1780">
        <v>0</v>
      </c>
      <c r="L1780" s="9">
        <v>0</v>
      </c>
      <c r="M1780" s="19">
        <v>0</v>
      </c>
      <c r="N1780" s="19">
        <v>2</v>
      </c>
      <c r="O1780" s="19">
        <v>0</v>
      </c>
      <c r="P1780" s="19">
        <v>0</v>
      </c>
      <c r="Q1780" s="19">
        <f t="shared" si="162"/>
        <v>0</v>
      </c>
      <c r="R1780" s="3">
        <f t="shared" si="163"/>
        <v>0.57735026918962573</v>
      </c>
      <c r="S1780" s="3">
        <f t="shared" si="164"/>
        <v>6.5789473684210523E-2</v>
      </c>
      <c r="T1780" s="9">
        <f t="shared" si="165"/>
        <v>0</v>
      </c>
      <c r="U1780" s="9">
        <f t="shared" si="166"/>
        <v>2</v>
      </c>
      <c r="V1780" s="9">
        <f t="shared" si="167"/>
        <v>1</v>
      </c>
    </row>
    <row r="1781" spans="1:22" x14ac:dyDescent="0.25">
      <c r="A1781" t="s">
        <v>4285</v>
      </c>
      <c r="B1781" s="32" t="s">
        <v>2674</v>
      </c>
      <c r="C1781" t="s">
        <v>202</v>
      </c>
      <c r="D1781" t="s">
        <v>106</v>
      </c>
      <c r="E1781" s="9">
        <v>1</v>
      </c>
      <c r="F1781" s="9">
        <v>0</v>
      </c>
      <c r="G1781" s="9">
        <v>0</v>
      </c>
      <c r="H1781" s="9">
        <v>0</v>
      </c>
      <c r="I1781" s="9">
        <v>0</v>
      </c>
      <c r="J1781" s="9">
        <v>0</v>
      </c>
      <c r="K1781">
        <v>0</v>
      </c>
      <c r="L1781" s="9">
        <v>0</v>
      </c>
      <c r="M1781" s="19">
        <v>0</v>
      </c>
      <c r="N1781" s="19">
        <v>0</v>
      </c>
      <c r="O1781" s="19">
        <v>0</v>
      </c>
      <c r="P1781" s="19">
        <v>0</v>
      </c>
      <c r="Q1781" s="19">
        <f t="shared" si="162"/>
        <v>0</v>
      </c>
      <c r="R1781" s="3">
        <f t="shared" si="163"/>
        <v>0.28867513459481287</v>
      </c>
      <c r="S1781" s="3">
        <f t="shared" si="164"/>
        <v>3.2894736842105261E-2</v>
      </c>
      <c r="T1781" s="9">
        <f t="shared" si="165"/>
        <v>0</v>
      </c>
      <c r="U1781" s="9">
        <f t="shared" si="166"/>
        <v>1</v>
      </c>
      <c r="V1781" s="9">
        <f t="shared" si="167"/>
        <v>0</v>
      </c>
    </row>
    <row r="1782" spans="1:22" x14ac:dyDescent="0.25">
      <c r="A1782" t="s">
        <v>4261</v>
      </c>
      <c r="B1782" s="32" t="s">
        <v>2662</v>
      </c>
      <c r="C1782" t="s">
        <v>202</v>
      </c>
      <c r="D1782" t="s">
        <v>106</v>
      </c>
      <c r="E1782" s="9">
        <v>1</v>
      </c>
      <c r="F1782" s="9">
        <v>0</v>
      </c>
      <c r="G1782" s="9">
        <v>1</v>
      </c>
      <c r="H1782" s="9">
        <v>0</v>
      </c>
      <c r="I1782" s="9">
        <v>0</v>
      </c>
      <c r="J1782" s="9">
        <v>0</v>
      </c>
      <c r="K1782">
        <v>0</v>
      </c>
      <c r="L1782" s="9">
        <v>0</v>
      </c>
      <c r="M1782" s="19">
        <v>0</v>
      </c>
      <c r="N1782" s="19">
        <v>0</v>
      </c>
      <c r="O1782" s="19">
        <v>0</v>
      </c>
      <c r="P1782" s="19">
        <v>0</v>
      </c>
      <c r="Q1782" s="19">
        <f t="shared" si="162"/>
        <v>0</v>
      </c>
      <c r="R1782" s="3">
        <f t="shared" si="163"/>
        <v>0.38924947208076149</v>
      </c>
      <c r="S1782" s="3">
        <f t="shared" si="164"/>
        <v>3.2894736842105261E-2</v>
      </c>
      <c r="T1782" s="9">
        <f t="shared" si="165"/>
        <v>0</v>
      </c>
      <c r="U1782" s="9">
        <f t="shared" si="166"/>
        <v>1</v>
      </c>
      <c r="V1782" s="9">
        <f t="shared" si="167"/>
        <v>1</v>
      </c>
    </row>
    <row r="1783" spans="1:22" x14ac:dyDescent="0.25">
      <c r="A1783" t="s">
        <v>4178</v>
      </c>
      <c r="B1783" s="32" t="s">
        <v>2670</v>
      </c>
      <c r="C1783" t="s">
        <v>202</v>
      </c>
      <c r="D1783" t="s">
        <v>113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>
        <v>0</v>
      </c>
      <c r="L1783" s="9">
        <v>0</v>
      </c>
      <c r="M1783" s="19">
        <v>0</v>
      </c>
      <c r="N1783" s="19">
        <v>1</v>
      </c>
      <c r="O1783" s="19">
        <v>0</v>
      </c>
      <c r="P1783" s="19">
        <v>0</v>
      </c>
      <c r="Q1783" s="19">
        <f t="shared" si="162"/>
        <v>0</v>
      </c>
      <c r="R1783" s="3">
        <f t="shared" si="163"/>
        <v>0.28867513459481287</v>
      </c>
      <c r="S1783" s="3">
        <f t="shared" si="164"/>
        <v>3.2894736842105261E-2</v>
      </c>
      <c r="T1783" s="9">
        <f t="shared" si="165"/>
        <v>0</v>
      </c>
      <c r="U1783" s="9">
        <f t="shared" si="166"/>
        <v>1</v>
      </c>
      <c r="V1783" s="9">
        <f t="shared" si="167"/>
        <v>0</v>
      </c>
    </row>
    <row r="1784" spans="1:22" x14ac:dyDescent="0.25">
      <c r="A1784" t="s">
        <v>4304</v>
      </c>
      <c r="B1784" s="32" t="s">
        <v>2673</v>
      </c>
      <c r="C1784" t="s">
        <v>202</v>
      </c>
      <c r="D1784" t="s">
        <v>113</v>
      </c>
      <c r="E1784" s="9">
        <v>1</v>
      </c>
      <c r="F1784" s="9">
        <v>0</v>
      </c>
      <c r="G1784" s="9">
        <v>0</v>
      </c>
      <c r="H1784" s="9">
        <v>0</v>
      </c>
      <c r="I1784" s="9">
        <v>0</v>
      </c>
      <c r="J1784" s="9">
        <v>0</v>
      </c>
      <c r="K1784">
        <v>0</v>
      </c>
      <c r="L1784" s="9">
        <v>0</v>
      </c>
      <c r="M1784" s="19">
        <v>0</v>
      </c>
      <c r="N1784" s="19">
        <v>0</v>
      </c>
      <c r="O1784" s="19">
        <v>0</v>
      </c>
      <c r="P1784" s="19">
        <v>0</v>
      </c>
      <c r="Q1784" s="19">
        <f t="shared" si="162"/>
        <v>0</v>
      </c>
      <c r="R1784" s="3">
        <f t="shared" si="163"/>
        <v>0.28867513459481287</v>
      </c>
      <c r="S1784" s="3">
        <f t="shared" si="164"/>
        <v>3.2894736842105261E-2</v>
      </c>
      <c r="T1784" s="9">
        <f t="shared" si="165"/>
        <v>0</v>
      </c>
      <c r="U1784" s="9">
        <f t="shared" si="166"/>
        <v>1</v>
      </c>
      <c r="V1784" s="9">
        <f t="shared" si="167"/>
        <v>0</v>
      </c>
    </row>
    <row r="1785" spans="1:22" x14ac:dyDescent="0.25">
      <c r="A1785" t="s">
        <v>4289</v>
      </c>
      <c r="B1785" s="32" t="s">
        <v>2677</v>
      </c>
      <c r="C1785" t="s">
        <v>202</v>
      </c>
      <c r="D1785" t="s">
        <v>109</v>
      </c>
      <c r="E1785" s="9">
        <v>1</v>
      </c>
      <c r="F1785" s="9">
        <v>0</v>
      </c>
      <c r="G1785" s="9">
        <v>1</v>
      </c>
      <c r="H1785" s="9">
        <v>0</v>
      </c>
      <c r="I1785" s="9">
        <v>2</v>
      </c>
      <c r="J1785" s="9">
        <v>0</v>
      </c>
      <c r="K1785">
        <v>0</v>
      </c>
      <c r="L1785" s="9">
        <v>0</v>
      </c>
      <c r="M1785" s="19">
        <v>0</v>
      </c>
      <c r="N1785" s="19">
        <v>0</v>
      </c>
      <c r="O1785" s="19">
        <v>0</v>
      </c>
      <c r="P1785" s="19">
        <v>0</v>
      </c>
      <c r="Q1785" s="19">
        <f t="shared" si="162"/>
        <v>0</v>
      </c>
      <c r="R1785" s="3">
        <f t="shared" si="163"/>
        <v>0.6513389472789296</v>
      </c>
      <c r="S1785" s="3">
        <f t="shared" si="164"/>
        <v>4.3859649122807015E-2</v>
      </c>
      <c r="T1785" s="9">
        <f t="shared" si="165"/>
        <v>0</v>
      </c>
      <c r="U1785" s="9">
        <f t="shared" si="166"/>
        <v>2</v>
      </c>
      <c r="V1785" s="9">
        <f t="shared" si="167"/>
        <v>1</v>
      </c>
    </row>
    <row r="1786" spans="1:22" x14ac:dyDescent="0.25">
      <c r="A1786" t="s">
        <v>4287</v>
      </c>
      <c r="B1786" s="32" t="s">
        <v>2667</v>
      </c>
      <c r="C1786" t="s">
        <v>202</v>
      </c>
      <c r="D1786" t="s">
        <v>109</v>
      </c>
      <c r="E1786" s="9">
        <v>0</v>
      </c>
      <c r="F1786" s="9">
        <v>0</v>
      </c>
      <c r="G1786" s="9">
        <v>1</v>
      </c>
      <c r="H1786" s="9">
        <v>0</v>
      </c>
      <c r="I1786" s="9">
        <v>2</v>
      </c>
      <c r="J1786" s="9">
        <v>0</v>
      </c>
      <c r="K1786">
        <v>0</v>
      </c>
      <c r="L1786" s="9">
        <v>0</v>
      </c>
      <c r="M1786" s="19">
        <v>0</v>
      </c>
      <c r="N1786" s="19">
        <v>0</v>
      </c>
      <c r="O1786" s="19">
        <v>0</v>
      </c>
      <c r="P1786" s="19">
        <v>0</v>
      </c>
      <c r="Q1786" s="19">
        <f t="shared" si="162"/>
        <v>0</v>
      </c>
      <c r="R1786" s="3">
        <f t="shared" si="163"/>
        <v>0.62158156050806102</v>
      </c>
      <c r="S1786" s="3">
        <f t="shared" si="164"/>
        <v>4.9342105263157895E-2</v>
      </c>
      <c r="T1786" s="9">
        <f t="shared" si="165"/>
        <v>0</v>
      </c>
      <c r="U1786" s="9">
        <f t="shared" si="166"/>
        <v>2</v>
      </c>
      <c r="V1786" s="9">
        <f t="shared" si="167"/>
        <v>1</v>
      </c>
    </row>
    <row r="1787" spans="1:22" x14ac:dyDescent="0.25">
      <c r="A1787" t="s">
        <v>3819</v>
      </c>
      <c r="B1787" s="32" t="s">
        <v>2020</v>
      </c>
      <c r="C1787" t="s">
        <v>202</v>
      </c>
      <c r="D1787" t="s">
        <v>106</v>
      </c>
      <c r="E1787" s="9">
        <v>0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>
        <v>0</v>
      </c>
      <c r="L1787" s="9">
        <v>0</v>
      </c>
      <c r="M1787" s="19">
        <v>5</v>
      </c>
      <c r="N1787" s="19">
        <v>0</v>
      </c>
      <c r="O1787" s="19">
        <v>0</v>
      </c>
      <c r="P1787" s="19">
        <v>0</v>
      </c>
      <c r="Q1787" s="19">
        <f t="shared" si="162"/>
        <v>0</v>
      </c>
      <c r="R1787" s="3">
        <f t="shared" si="163"/>
        <v>1.4433756729740645</v>
      </c>
      <c r="S1787" s="3">
        <f t="shared" si="164"/>
        <v>0.16447368421052633</v>
      </c>
      <c r="T1787" s="9">
        <f t="shared" si="165"/>
        <v>0</v>
      </c>
      <c r="U1787" s="9">
        <f t="shared" si="166"/>
        <v>5</v>
      </c>
      <c r="V1787" s="9">
        <f t="shared" si="167"/>
        <v>2</v>
      </c>
    </row>
    <row r="1788" spans="1:22" x14ac:dyDescent="0.25">
      <c r="A1788" t="s">
        <v>3819</v>
      </c>
      <c r="B1788" s="32" t="s">
        <v>2020</v>
      </c>
      <c r="C1788" t="s">
        <v>202</v>
      </c>
      <c r="D1788" t="s">
        <v>109</v>
      </c>
      <c r="E1788" s="9">
        <v>0</v>
      </c>
      <c r="F1788" s="9">
        <v>0</v>
      </c>
      <c r="G1788" s="9">
        <v>0</v>
      </c>
      <c r="H1788" s="9">
        <v>1</v>
      </c>
      <c r="I1788" s="9">
        <v>0</v>
      </c>
      <c r="J1788" s="9">
        <v>0</v>
      </c>
      <c r="K1788">
        <v>0</v>
      </c>
      <c r="L1788" s="9">
        <v>0</v>
      </c>
      <c r="M1788" s="19">
        <v>0</v>
      </c>
      <c r="N1788" s="19">
        <v>0</v>
      </c>
      <c r="O1788" s="19">
        <v>0</v>
      </c>
      <c r="P1788" s="19">
        <v>0</v>
      </c>
      <c r="Q1788" s="19">
        <f t="shared" si="162"/>
        <v>0</v>
      </c>
      <c r="R1788" s="3">
        <f t="shared" si="163"/>
        <v>0.28867513459481287</v>
      </c>
      <c r="S1788" s="3">
        <f t="shared" si="164"/>
        <v>3.2894736842105261E-2</v>
      </c>
      <c r="T1788" s="9">
        <f t="shared" si="165"/>
        <v>0</v>
      </c>
      <c r="U1788" s="9">
        <f t="shared" si="166"/>
        <v>1</v>
      </c>
      <c r="V1788" s="9">
        <f t="shared" si="167"/>
        <v>0</v>
      </c>
    </row>
    <row r="1789" spans="1:22" x14ac:dyDescent="0.25">
      <c r="A1789" t="s">
        <v>4270</v>
      </c>
      <c r="B1789" s="32" t="s">
        <v>2675</v>
      </c>
      <c r="C1789" t="s">
        <v>202</v>
      </c>
      <c r="D1789" t="s">
        <v>109</v>
      </c>
      <c r="E1789" s="9">
        <v>0</v>
      </c>
      <c r="F1789" s="9">
        <v>2</v>
      </c>
      <c r="G1789" s="9">
        <v>1</v>
      </c>
      <c r="H1789" s="9">
        <v>0</v>
      </c>
      <c r="I1789" s="9">
        <v>1</v>
      </c>
      <c r="J1789" s="9">
        <v>0</v>
      </c>
      <c r="K1789">
        <v>0</v>
      </c>
      <c r="L1789" s="9">
        <v>0</v>
      </c>
      <c r="M1789" s="19">
        <v>0</v>
      </c>
      <c r="N1789" s="19">
        <v>0</v>
      </c>
      <c r="O1789" s="19">
        <v>0</v>
      </c>
      <c r="P1789" s="19">
        <v>0</v>
      </c>
      <c r="Q1789" s="19">
        <f t="shared" si="162"/>
        <v>0</v>
      </c>
      <c r="R1789" s="3">
        <f t="shared" si="163"/>
        <v>0.6513389472789296</v>
      </c>
      <c r="S1789" s="3">
        <f t="shared" si="164"/>
        <v>4.3859649122807015E-2</v>
      </c>
      <c r="T1789" s="9">
        <f t="shared" si="165"/>
        <v>0</v>
      </c>
      <c r="U1789" s="9">
        <f t="shared" si="166"/>
        <v>2</v>
      </c>
      <c r="V1789" s="9">
        <f t="shared" si="167"/>
        <v>1</v>
      </c>
    </row>
    <row r="1790" spans="1:22" x14ac:dyDescent="0.25">
      <c r="A1790" t="s">
        <v>4351</v>
      </c>
      <c r="B1790" s="32" t="s">
        <v>2663</v>
      </c>
      <c r="C1790" t="s">
        <v>202</v>
      </c>
      <c r="D1790" t="s">
        <v>109</v>
      </c>
      <c r="E1790" s="9">
        <v>0</v>
      </c>
      <c r="F1790" s="9">
        <v>1</v>
      </c>
      <c r="G1790" s="9">
        <v>0</v>
      </c>
      <c r="H1790" s="9">
        <v>1</v>
      </c>
      <c r="I1790" s="9">
        <v>0</v>
      </c>
      <c r="J1790" s="9">
        <v>0</v>
      </c>
      <c r="K1790">
        <v>0</v>
      </c>
      <c r="L1790" s="9">
        <v>0</v>
      </c>
      <c r="M1790" s="19">
        <v>0</v>
      </c>
      <c r="N1790" s="19">
        <v>0</v>
      </c>
      <c r="O1790" s="19">
        <v>0</v>
      </c>
      <c r="P1790" s="19">
        <v>0</v>
      </c>
      <c r="Q1790" s="19">
        <f t="shared" si="162"/>
        <v>0</v>
      </c>
      <c r="R1790" s="3">
        <f t="shared" si="163"/>
        <v>0.38924947208076149</v>
      </c>
      <c r="S1790" s="3">
        <f t="shared" si="164"/>
        <v>3.2894736842105261E-2</v>
      </c>
      <c r="T1790" s="9">
        <f t="shared" si="165"/>
        <v>0</v>
      </c>
      <c r="U1790" s="9">
        <f t="shared" si="166"/>
        <v>1</v>
      </c>
      <c r="V1790" s="9">
        <f t="shared" si="167"/>
        <v>1</v>
      </c>
    </row>
    <row r="1791" spans="1:22" x14ac:dyDescent="0.25">
      <c r="A1791" t="s">
        <v>4347</v>
      </c>
      <c r="B1791" s="32" t="s">
        <v>2664</v>
      </c>
      <c r="C1791" t="s">
        <v>202</v>
      </c>
      <c r="D1791" t="s">
        <v>109</v>
      </c>
      <c r="E1791" s="9">
        <v>0</v>
      </c>
      <c r="F1791" s="9">
        <v>1</v>
      </c>
      <c r="G1791" s="9">
        <v>0</v>
      </c>
      <c r="H1791" s="9">
        <v>0</v>
      </c>
      <c r="I1791" s="9">
        <v>2</v>
      </c>
      <c r="J1791" s="9">
        <v>0</v>
      </c>
      <c r="K1791">
        <v>0</v>
      </c>
      <c r="L1791" s="9">
        <v>0</v>
      </c>
      <c r="M1791" s="19">
        <v>0</v>
      </c>
      <c r="N1791" s="19">
        <v>0</v>
      </c>
      <c r="O1791" s="19">
        <v>0</v>
      </c>
      <c r="P1791" s="19">
        <v>0</v>
      </c>
      <c r="Q1791" s="19">
        <f t="shared" si="162"/>
        <v>0</v>
      </c>
      <c r="R1791" s="3">
        <f t="shared" si="163"/>
        <v>0.62158156050806102</v>
      </c>
      <c r="S1791" s="3">
        <f t="shared" si="164"/>
        <v>4.9342105263157895E-2</v>
      </c>
      <c r="T1791" s="9">
        <f t="shared" si="165"/>
        <v>0</v>
      </c>
      <c r="U1791" s="9">
        <f t="shared" si="166"/>
        <v>2</v>
      </c>
      <c r="V1791" s="9">
        <f t="shared" si="167"/>
        <v>1</v>
      </c>
    </row>
    <row r="1792" spans="1:22" x14ac:dyDescent="0.25">
      <c r="A1792" t="s">
        <v>4311</v>
      </c>
      <c r="B1792" s="32" t="s">
        <v>2669</v>
      </c>
      <c r="C1792" t="s">
        <v>202</v>
      </c>
      <c r="D1792" t="s">
        <v>109</v>
      </c>
      <c r="E1792" s="9">
        <v>1</v>
      </c>
      <c r="F1792" s="9">
        <v>0</v>
      </c>
      <c r="G1792" s="9">
        <v>0</v>
      </c>
      <c r="H1792" s="9">
        <v>1</v>
      </c>
      <c r="I1792" s="9">
        <v>1</v>
      </c>
      <c r="J1792" s="9">
        <v>0</v>
      </c>
      <c r="K1792">
        <v>0</v>
      </c>
      <c r="L1792" s="9">
        <v>0</v>
      </c>
      <c r="M1792" s="19">
        <v>0</v>
      </c>
      <c r="N1792" s="19">
        <v>0</v>
      </c>
      <c r="O1792" s="19">
        <v>0</v>
      </c>
      <c r="P1792" s="19">
        <v>0</v>
      </c>
      <c r="Q1792" s="19">
        <f t="shared" si="162"/>
        <v>0</v>
      </c>
      <c r="R1792" s="3">
        <f t="shared" si="163"/>
        <v>0.45226701686664544</v>
      </c>
      <c r="S1792" s="3">
        <f t="shared" si="164"/>
        <v>3.2894736842105261E-2</v>
      </c>
      <c r="T1792" s="9">
        <f t="shared" si="165"/>
        <v>0</v>
      </c>
      <c r="U1792" s="9">
        <f t="shared" si="166"/>
        <v>1</v>
      </c>
      <c r="V1792" s="9">
        <f t="shared" si="167"/>
        <v>1</v>
      </c>
    </row>
    <row r="1793" spans="1:22" x14ac:dyDescent="0.25">
      <c r="A1793" t="s">
        <v>4377</v>
      </c>
      <c r="B1793" s="32" t="s">
        <v>2676</v>
      </c>
      <c r="C1793" t="s">
        <v>202</v>
      </c>
      <c r="D1793" t="s">
        <v>109</v>
      </c>
      <c r="E1793" s="9">
        <v>0</v>
      </c>
      <c r="F1793" s="9">
        <v>0</v>
      </c>
      <c r="G1793" s="9">
        <v>0</v>
      </c>
      <c r="H1793" s="9">
        <v>1</v>
      </c>
      <c r="I1793" s="9">
        <v>0</v>
      </c>
      <c r="J1793" s="9">
        <v>0</v>
      </c>
      <c r="K1793">
        <v>0</v>
      </c>
      <c r="L1793" s="9">
        <v>0</v>
      </c>
      <c r="M1793" s="19">
        <v>0</v>
      </c>
      <c r="N1793" s="19">
        <v>0</v>
      </c>
      <c r="O1793" s="19">
        <v>0</v>
      </c>
      <c r="P1793" s="19">
        <v>0</v>
      </c>
      <c r="Q1793" s="19">
        <f t="shared" si="162"/>
        <v>0</v>
      </c>
      <c r="R1793" s="3">
        <f t="shared" si="163"/>
        <v>0.28867513459481287</v>
      </c>
      <c r="S1793" s="3">
        <f t="shared" si="164"/>
        <v>3.2894736842105261E-2</v>
      </c>
      <c r="T1793" s="9">
        <f t="shared" si="165"/>
        <v>0</v>
      </c>
      <c r="U1793" s="9">
        <f t="shared" si="166"/>
        <v>1</v>
      </c>
      <c r="V1793" s="9">
        <f t="shared" si="167"/>
        <v>0</v>
      </c>
    </row>
    <row r="1794" spans="1:22" x14ac:dyDescent="0.25">
      <c r="A1794" t="s">
        <v>4327</v>
      </c>
      <c r="B1794" s="32" t="s">
        <v>2666</v>
      </c>
      <c r="C1794" t="s">
        <v>202</v>
      </c>
      <c r="D1794" t="s">
        <v>109</v>
      </c>
      <c r="E1794" s="9">
        <v>1</v>
      </c>
      <c r="F1794" s="9">
        <v>0</v>
      </c>
      <c r="G1794" s="9">
        <v>0</v>
      </c>
      <c r="H1794" s="9">
        <v>0</v>
      </c>
      <c r="I1794" s="9">
        <v>1</v>
      </c>
      <c r="J1794" s="9">
        <v>0</v>
      </c>
      <c r="K1794">
        <v>0</v>
      </c>
      <c r="L1794" s="9">
        <v>0</v>
      </c>
      <c r="M1794" s="19">
        <v>0</v>
      </c>
      <c r="N1794" s="19">
        <v>0</v>
      </c>
      <c r="O1794" s="19">
        <v>0</v>
      </c>
      <c r="P1794" s="19">
        <v>0</v>
      </c>
      <c r="Q1794" s="19">
        <f t="shared" ref="Q1794:Q1857" si="168">IFERROR(AVERAGEIF(K1794:K1794,"&lt;&gt;0"),0)</f>
        <v>0</v>
      </c>
      <c r="R1794" s="3">
        <f t="shared" ref="R1794:R1857" si="169">_xlfn.STDEV.S(E1794:P1794)</f>
        <v>0.38924947208076149</v>
      </c>
      <c r="S1794" s="3">
        <f t="shared" ref="S1794:S1857" si="170">IFERROR(AVERAGEIF(E1794:P1794,"&lt;&gt;0")/30.4,0)</f>
        <v>3.2894736842105261E-2</v>
      </c>
      <c r="T1794" s="9">
        <f t="shared" ref="T1794:T1857" si="171">MIN(E1794:P1794)</f>
        <v>0</v>
      </c>
      <c r="U1794" s="9">
        <f t="shared" ref="U1794:U1857" si="172">MAX(E1794:P1794)</f>
        <v>1</v>
      </c>
      <c r="V1794" s="9">
        <f t="shared" ref="V1794:V1857" si="173">MROUND(ROUND(_xlfn.NORM.S.INV($Y$1)*R1794*1,1),1)</f>
        <v>1</v>
      </c>
    </row>
    <row r="1795" spans="1:22" x14ac:dyDescent="0.25">
      <c r="A1795" t="s">
        <v>3604</v>
      </c>
      <c r="B1795" s="32" t="s">
        <v>1671</v>
      </c>
      <c r="C1795" t="s">
        <v>1603</v>
      </c>
      <c r="D1795" t="s">
        <v>4746</v>
      </c>
      <c r="E1795" s="9">
        <v>0</v>
      </c>
      <c r="F1795" s="9">
        <v>0</v>
      </c>
      <c r="G1795" s="9">
        <v>0</v>
      </c>
      <c r="H1795" s="9">
        <v>0</v>
      </c>
      <c r="I1795" s="9">
        <v>6</v>
      </c>
      <c r="J1795" s="9">
        <v>7</v>
      </c>
      <c r="K1795">
        <v>0</v>
      </c>
      <c r="L1795" s="9">
        <v>0</v>
      </c>
      <c r="M1795" s="19">
        <v>0</v>
      </c>
      <c r="N1795" s="19">
        <v>5</v>
      </c>
      <c r="O1795" s="19">
        <v>0</v>
      </c>
      <c r="P1795" s="19">
        <v>0</v>
      </c>
      <c r="Q1795" s="19">
        <f t="shared" si="168"/>
        <v>0</v>
      </c>
      <c r="R1795" s="3">
        <f t="shared" si="169"/>
        <v>2.7468990781342053</v>
      </c>
      <c r="S1795" s="3">
        <f t="shared" si="170"/>
        <v>0.19736842105263158</v>
      </c>
      <c r="T1795" s="9">
        <f t="shared" si="171"/>
        <v>0</v>
      </c>
      <c r="U1795" s="9">
        <f t="shared" si="172"/>
        <v>7</v>
      </c>
      <c r="V1795" s="9">
        <f t="shared" si="173"/>
        <v>4</v>
      </c>
    </row>
    <row r="1796" spans="1:22" x14ac:dyDescent="0.25">
      <c r="A1796" t="s">
        <v>4202</v>
      </c>
      <c r="B1796" s="32" t="s">
        <v>2484</v>
      </c>
      <c r="C1796" t="s">
        <v>202</v>
      </c>
      <c r="D1796" t="s">
        <v>4746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>
        <v>0</v>
      </c>
      <c r="L1796" s="9">
        <v>0</v>
      </c>
      <c r="M1796" s="19">
        <v>0</v>
      </c>
      <c r="N1796" s="19">
        <v>1</v>
      </c>
      <c r="O1796" s="19">
        <v>0</v>
      </c>
      <c r="P1796" s="19">
        <v>0</v>
      </c>
      <c r="Q1796" s="19">
        <f t="shared" si="168"/>
        <v>0</v>
      </c>
      <c r="R1796" s="3">
        <f t="shared" si="169"/>
        <v>0.28867513459481287</v>
      </c>
      <c r="S1796" s="3">
        <f t="shared" si="170"/>
        <v>3.2894736842105261E-2</v>
      </c>
      <c r="T1796" s="9">
        <f t="shared" si="171"/>
        <v>0</v>
      </c>
      <c r="U1796" s="9">
        <f t="shared" si="172"/>
        <v>1</v>
      </c>
      <c r="V1796" s="9">
        <f t="shared" si="173"/>
        <v>0</v>
      </c>
    </row>
    <row r="1797" spans="1:22" x14ac:dyDescent="0.25">
      <c r="A1797" t="s">
        <v>4208</v>
      </c>
      <c r="B1797" s="32" t="s">
        <v>2483</v>
      </c>
      <c r="C1797" t="s">
        <v>202</v>
      </c>
      <c r="D1797" t="s">
        <v>4746</v>
      </c>
      <c r="E1797" s="9">
        <v>0</v>
      </c>
      <c r="F1797" s="9">
        <v>0</v>
      </c>
      <c r="G1797" s="9">
        <v>0</v>
      </c>
      <c r="H1797" s="9">
        <v>0</v>
      </c>
      <c r="I1797" s="9">
        <v>0</v>
      </c>
      <c r="J1797" s="9">
        <v>0</v>
      </c>
      <c r="K1797">
        <v>0</v>
      </c>
      <c r="L1797" s="9">
        <v>0</v>
      </c>
      <c r="M1797" s="19">
        <v>0</v>
      </c>
      <c r="N1797" s="19">
        <v>1</v>
      </c>
      <c r="O1797" s="19">
        <v>0</v>
      </c>
      <c r="P1797" s="19">
        <v>0</v>
      </c>
      <c r="Q1797" s="19">
        <f t="shared" si="168"/>
        <v>0</v>
      </c>
      <c r="R1797" s="3">
        <f t="shared" si="169"/>
        <v>0.28867513459481287</v>
      </c>
      <c r="S1797" s="3">
        <f t="shared" si="170"/>
        <v>3.2894736842105261E-2</v>
      </c>
      <c r="T1797" s="9">
        <f t="shared" si="171"/>
        <v>0</v>
      </c>
      <c r="U1797" s="9">
        <f t="shared" si="172"/>
        <v>1</v>
      </c>
      <c r="V1797" s="9">
        <f t="shared" si="173"/>
        <v>0</v>
      </c>
    </row>
    <row r="1798" spans="1:22" x14ac:dyDescent="0.25">
      <c r="A1798" t="s">
        <v>3231</v>
      </c>
      <c r="B1798" s="32" t="s">
        <v>795</v>
      </c>
      <c r="C1798" t="s">
        <v>202</v>
      </c>
      <c r="D1798" t="s">
        <v>113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>
        <v>0</v>
      </c>
      <c r="L1798" s="9">
        <v>1.4</v>
      </c>
      <c r="M1798" s="19">
        <v>0</v>
      </c>
      <c r="N1798" s="19">
        <v>0</v>
      </c>
      <c r="O1798" s="19">
        <v>0</v>
      </c>
      <c r="P1798" s="19">
        <v>0</v>
      </c>
      <c r="Q1798" s="19">
        <f t="shared" si="168"/>
        <v>0</v>
      </c>
      <c r="R1798" s="3">
        <f t="shared" si="169"/>
        <v>0.404145188432738</v>
      </c>
      <c r="S1798" s="3">
        <f t="shared" si="170"/>
        <v>4.6052631578947366E-2</v>
      </c>
      <c r="T1798" s="9">
        <f t="shared" si="171"/>
        <v>0</v>
      </c>
      <c r="U1798" s="9">
        <f t="shared" si="172"/>
        <v>1.4</v>
      </c>
      <c r="V1798" s="9">
        <f t="shared" si="173"/>
        <v>1</v>
      </c>
    </row>
    <row r="1799" spans="1:22" x14ac:dyDescent="0.25">
      <c r="A1799" t="s">
        <v>3231</v>
      </c>
      <c r="B1799" s="32" t="s">
        <v>795</v>
      </c>
      <c r="C1799" t="s">
        <v>202</v>
      </c>
      <c r="D1799" t="s">
        <v>4746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>
        <v>1.4</v>
      </c>
      <c r="L1799" s="9">
        <v>1.4</v>
      </c>
      <c r="M1799" s="19">
        <v>0</v>
      </c>
      <c r="N1799" s="19">
        <v>0</v>
      </c>
      <c r="O1799" s="19">
        <v>1</v>
      </c>
      <c r="P1799" s="19">
        <v>0</v>
      </c>
      <c r="Q1799" s="19">
        <f t="shared" si="168"/>
        <v>1.4</v>
      </c>
      <c r="R1799" s="3">
        <f t="shared" si="169"/>
        <v>0.58127341920888476</v>
      </c>
      <c r="S1799" s="3">
        <f t="shared" si="170"/>
        <v>4.1666666666666664E-2</v>
      </c>
      <c r="T1799" s="9">
        <f t="shared" si="171"/>
        <v>0</v>
      </c>
      <c r="U1799" s="9">
        <f t="shared" si="172"/>
        <v>1.4</v>
      </c>
      <c r="V1799" s="9">
        <f t="shared" si="173"/>
        <v>1</v>
      </c>
    </row>
    <row r="1800" spans="1:22" x14ac:dyDescent="0.25">
      <c r="A1800" t="s">
        <v>4227</v>
      </c>
      <c r="B1800" s="32" t="s">
        <v>1976</v>
      </c>
      <c r="C1800" t="s">
        <v>202</v>
      </c>
      <c r="D1800" t="s">
        <v>113</v>
      </c>
      <c r="E1800" s="9">
        <v>0</v>
      </c>
      <c r="F1800" s="9">
        <v>5</v>
      </c>
      <c r="G1800" s="9">
        <v>7</v>
      </c>
      <c r="H1800" s="9">
        <v>4</v>
      </c>
      <c r="I1800" s="9">
        <v>5</v>
      </c>
      <c r="J1800" s="9">
        <v>2</v>
      </c>
      <c r="K1800">
        <v>26.599999999999998</v>
      </c>
      <c r="L1800" s="9">
        <v>2.8</v>
      </c>
      <c r="M1800" s="19">
        <v>4</v>
      </c>
      <c r="N1800" s="19">
        <v>4</v>
      </c>
      <c r="O1800" s="19">
        <v>6</v>
      </c>
      <c r="P1800" s="19">
        <v>14</v>
      </c>
      <c r="Q1800" s="19">
        <f t="shared" si="168"/>
        <v>26.599999999999998</v>
      </c>
      <c r="R1800" s="3">
        <f t="shared" si="169"/>
        <v>7.1332766919303188</v>
      </c>
      <c r="S1800" s="3">
        <f t="shared" si="170"/>
        <v>0.24043062200956938</v>
      </c>
      <c r="T1800" s="9">
        <f t="shared" si="171"/>
        <v>0</v>
      </c>
      <c r="U1800" s="9">
        <f t="shared" si="172"/>
        <v>26.599999999999998</v>
      </c>
      <c r="V1800" s="9">
        <f t="shared" si="173"/>
        <v>9</v>
      </c>
    </row>
    <row r="1801" spans="1:22" x14ac:dyDescent="0.25">
      <c r="A1801" t="s">
        <v>2995</v>
      </c>
      <c r="B1801" s="32" t="s">
        <v>1917</v>
      </c>
      <c r="C1801" t="s">
        <v>202</v>
      </c>
      <c r="D1801" t="s">
        <v>113</v>
      </c>
      <c r="E1801" s="9">
        <v>7</v>
      </c>
      <c r="F1801" s="9">
        <v>1</v>
      </c>
      <c r="G1801" s="9">
        <v>4</v>
      </c>
      <c r="H1801" s="9">
        <v>6</v>
      </c>
      <c r="I1801" s="9">
        <v>5</v>
      </c>
      <c r="J1801" s="9">
        <v>12</v>
      </c>
      <c r="K1801">
        <v>23.799999999999997</v>
      </c>
      <c r="L1801" s="9">
        <v>0</v>
      </c>
      <c r="M1801" s="19">
        <v>3</v>
      </c>
      <c r="N1801" s="19">
        <v>0</v>
      </c>
      <c r="O1801" s="19">
        <v>6</v>
      </c>
      <c r="P1801" s="19">
        <v>8</v>
      </c>
      <c r="Q1801" s="19">
        <f t="shared" si="168"/>
        <v>23.799999999999997</v>
      </c>
      <c r="R1801" s="3">
        <f t="shared" si="169"/>
        <v>6.520155231466827</v>
      </c>
      <c r="S1801" s="3">
        <f t="shared" si="170"/>
        <v>0.24934210526315792</v>
      </c>
      <c r="T1801" s="9">
        <f t="shared" si="171"/>
        <v>0</v>
      </c>
      <c r="U1801" s="9">
        <f t="shared" si="172"/>
        <v>23.799999999999997</v>
      </c>
      <c r="V1801" s="9">
        <f t="shared" si="173"/>
        <v>8</v>
      </c>
    </row>
    <row r="1802" spans="1:22" x14ac:dyDescent="0.25">
      <c r="A1802" t="s">
        <v>4219</v>
      </c>
      <c r="B1802" s="32" t="s">
        <v>2684</v>
      </c>
      <c r="C1802" t="s">
        <v>202</v>
      </c>
      <c r="D1802" t="s">
        <v>113</v>
      </c>
      <c r="E1802" s="9">
        <v>5</v>
      </c>
      <c r="F1802" s="9">
        <v>0</v>
      </c>
      <c r="G1802" s="9">
        <v>0</v>
      </c>
      <c r="H1802" s="9">
        <v>0</v>
      </c>
      <c r="I1802" s="9">
        <v>0</v>
      </c>
      <c r="J1802" s="9">
        <v>0</v>
      </c>
      <c r="K1802">
        <v>0</v>
      </c>
      <c r="L1802" s="9">
        <v>0</v>
      </c>
      <c r="M1802" s="19">
        <v>0</v>
      </c>
      <c r="N1802" s="19">
        <v>0</v>
      </c>
      <c r="O1802" s="19">
        <v>0</v>
      </c>
      <c r="P1802" s="19">
        <v>0</v>
      </c>
      <c r="Q1802" s="19">
        <f t="shared" si="168"/>
        <v>0</v>
      </c>
      <c r="R1802" s="3">
        <f t="shared" si="169"/>
        <v>1.4433756729740645</v>
      </c>
      <c r="S1802" s="3">
        <f t="shared" si="170"/>
        <v>0.16447368421052633</v>
      </c>
      <c r="T1802" s="9">
        <f t="shared" si="171"/>
        <v>0</v>
      </c>
      <c r="U1802" s="9">
        <f t="shared" si="172"/>
        <v>5</v>
      </c>
      <c r="V1802" s="9">
        <f t="shared" si="173"/>
        <v>2</v>
      </c>
    </row>
    <row r="1803" spans="1:22" x14ac:dyDescent="0.25">
      <c r="A1803" t="s">
        <v>3631</v>
      </c>
      <c r="B1803" s="32" t="s">
        <v>1721</v>
      </c>
      <c r="C1803" t="s">
        <v>202</v>
      </c>
      <c r="D1803" t="s">
        <v>15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>
        <v>7</v>
      </c>
      <c r="L1803" s="9">
        <v>0</v>
      </c>
      <c r="M1803" s="19">
        <v>0</v>
      </c>
      <c r="N1803" s="19">
        <v>0</v>
      </c>
      <c r="O1803" s="19">
        <v>0</v>
      </c>
      <c r="P1803" s="19">
        <v>0</v>
      </c>
      <c r="Q1803" s="19">
        <f t="shared" si="168"/>
        <v>7</v>
      </c>
      <c r="R1803" s="3">
        <f t="shared" si="169"/>
        <v>2.0207259421636903</v>
      </c>
      <c r="S1803" s="3">
        <f t="shared" si="170"/>
        <v>0.23026315789473686</v>
      </c>
      <c r="T1803" s="9">
        <f t="shared" si="171"/>
        <v>0</v>
      </c>
      <c r="U1803" s="9">
        <f t="shared" si="172"/>
        <v>7</v>
      </c>
      <c r="V1803" s="9">
        <f t="shared" si="173"/>
        <v>3</v>
      </c>
    </row>
    <row r="1804" spans="1:22" x14ac:dyDescent="0.25">
      <c r="A1804" t="s">
        <v>3631</v>
      </c>
      <c r="B1804" s="32" t="s">
        <v>1721</v>
      </c>
      <c r="C1804" t="s">
        <v>202</v>
      </c>
      <c r="D1804" t="s">
        <v>5604</v>
      </c>
      <c r="E1804" s="9">
        <v>0</v>
      </c>
      <c r="F1804" s="9">
        <v>0</v>
      </c>
      <c r="G1804" s="9">
        <v>0</v>
      </c>
      <c r="H1804" s="9">
        <v>0</v>
      </c>
      <c r="I1804" s="9">
        <v>0</v>
      </c>
      <c r="J1804" s="9">
        <v>0</v>
      </c>
      <c r="K1804">
        <v>0</v>
      </c>
      <c r="L1804" s="9">
        <v>0</v>
      </c>
      <c r="M1804" s="19">
        <v>0</v>
      </c>
      <c r="N1804" s="19">
        <v>0</v>
      </c>
      <c r="O1804" s="19">
        <v>0</v>
      </c>
      <c r="P1804" s="19">
        <v>8</v>
      </c>
      <c r="Q1804" s="19">
        <f t="shared" si="168"/>
        <v>0</v>
      </c>
      <c r="R1804" s="3">
        <f t="shared" si="169"/>
        <v>2.3094010767585029</v>
      </c>
      <c r="S1804" s="3">
        <f t="shared" si="170"/>
        <v>0.26315789473684209</v>
      </c>
      <c r="T1804" s="9">
        <f t="shared" si="171"/>
        <v>0</v>
      </c>
      <c r="U1804" s="9">
        <f t="shared" si="172"/>
        <v>8</v>
      </c>
      <c r="V1804" s="9">
        <f t="shared" si="173"/>
        <v>3</v>
      </c>
    </row>
    <row r="1805" spans="1:22" x14ac:dyDescent="0.25">
      <c r="A1805" t="s">
        <v>3631</v>
      </c>
      <c r="B1805" s="32" t="s">
        <v>1721</v>
      </c>
      <c r="C1805" t="s">
        <v>202</v>
      </c>
      <c r="D1805" t="s">
        <v>113</v>
      </c>
      <c r="E1805" s="9">
        <v>0</v>
      </c>
      <c r="F1805" s="9">
        <v>0</v>
      </c>
      <c r="G1805" s="9">
        <v>2</v>
      </c>
      <c r="H1805" s="9">
        <v>1</v>
      </c>
      <c r="I1805" s="9">
        <v>0</v>
      </c>
      <c r="J1805" s="9">
        <v>2</v>
      </c>
      <c r="K1805">
        <v>7</v>
      </c>
      <c r="L1805" s="9">
        <v>11.2</v>
      </c>
      <c r="M1805" s="19">
        <v>2</v>
      </c>
      <c r="N1805" s="19">
        <v>0</v>
      </c>
      <c r="O1805" s="19">
        <v>6</v>
      </c>
      <c r="P1805" s="19">
        <v>7</v>
      </c>
      <c r="Q1805" s="19">
        <f t="shared" si="168"/>
        <v>7</v>
      </c>
      <c r="R1805" s="3">
        <f t="shared" si="169"/>
        <v>3.7030290631352383</v>
      </c>
      <c r="S1805" s="3">
        <f t="shared" si="170"/>
        <v>0.15707236842105265</v>
      </c>
      <c r="T1805" s="9">
        <f t="shared" si="171"/>
        <v>0</v>
      </c>
      <c r="U1805" s="9">
        <f t="shared" si="172"/>
        <v>11.2</v>
      </c>
      <c r="V1805" s="9">
        <f t="shared" si="173"/>
        <v>5</v>
      </c>
    </row>
    <row r="1806" spans="1:22" x14ac:dyDescent="0.25">
      <c r="A1806" t="s">
        <v>3631</v>
      </c>
      <c r="B1806" s="32" t="s">
        <v>1721</v>
      </c>
      <c r="C1806" t="s">
        <v>202</v>
      </c>
      <c r="D1806" t="s">
        <v>820</v>
      </c>
      <c r="E1806" s="9">
        <v>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>
        <v>2.8</v>
      </c>
      <c r="L1806" s="9">
        <v>0</v>
      </c>
      <c r="M1806" s="19">
        <v>0</v>
      </c>
      <c r="N1806" s="19">
        <v>0</v>
      </c>
      <c r="O1806" s="19">
        <v>0</v>
      </c>
      <c r="P1806" s="19">
        <v>1</v>
      </c>
      <c r="Q1806" s="19">
        <f t="shared" si="168"/>
        <v>2.8</v>
      </c>
      <c r="R1806" s="3">
        <f t="shared" si="169"/>
        <v>0.83321211239541171</v>
      </c>
      <c r="S1806" s="3">
        <f t="shared" si="170"/>
        <v>6.25E-2</v>
      </c>
      <c r="T1806" s="9">
        <f t="shared" si="171"/>
        <v>0</v>
      </c>
      <c r="U1806" s="9">
        <f t="shared" si="172"/>
        <v>2.8</v>
      </c>
      <c r="V1806" s="9">
        <f t="shared" si="173"/>
        <v>1</v>
      </c>
    </row>
    <row r="1807" spans="1:22" x14ac:dyDescent="0.25">
      <c r="A1807" t="s">
        <v>3631</v>
      </c>
      <c r="B1807" s="32" t="s">
        <v>1721</v>
      </c>
      <c r="C1807" t="s">
        <v>202</v>
      </c>
      <c r="D1807" t="s">
        <v>106</v>
      </c>
      <c r="E1807" s="9">
        <v>0</v>
      </c>
      <c r="F1807" s="9">
        <v>0</v>
      </c>
      <c r="G1807" s="9">
        <v>0</v>
      </c>
      <c r="H1807" s="9">
        <v>4</v>
      </c>
      <c r="I1807" s="9">
        <v>4</v>
      </c>
      <c r="J1807" s="9">
        <v>1</v>
      </c>
      <c r="K1807">
        <v>14</v>
      </c>
      <c r="L1807" s="9">
        <v>4.1999999999999993</v>
      </c>
      <c r="M1807" s="19">
        <v>1</v>
      </c>
      <c r="N1807" s="19">
        <v>3</v>
      </c>
      <c r="O1807" s="19">
        <v>4</v>
      </c>
      <c r="P1807" s="19">
        <v>8</v>
      </c>
      <c r="Q1807" s="19">
        <f t="shared" si="168"/>
        <v>14</v>
      </c>
      <c r="R1807" s="3">
        <f t="shared" si="169"/>
        <v>4.057764722782057</v>
      </c>
      <c r="S1807" s="3">
        <f t="shared" si="170"/>
        <v>0.15789473684210528</v>
      </c>
      <c r="T1807" s="9">
        <f t="shared" si="171"/>
        <v>0</v>
      </c>
      <c r="U1807" s="9">
        <f t="shared" si="172"/>
        <v>14</v>
      </c>
      <c r="V1807" s="9">
        <f t="shared" si="173"/>
        <v>5</v>
      </c>
    </row>
    <row r="1808" spans="1:22" x14ac:dyDescent="0.25">
      <c r="A1808" t="s">
        <v>3631</v>
      </c>
      <c r="B1808" s="32" t="s">
        <v>1721</v>
      </c>
      <c r="C1808" t="s">
        <v>202</v>
      </c>
      <c r="D1808" t="s">
        <v>109</v>
      </c>
      <c r="E1808" s="9">
        <v>0</v>
      </c>
      <c r="F1808" s="9">
        <v>0</v>
      </c>
      <c r="G1808" s="9">
        <v>0</v>
      </c>
      <c r="H1808" s="9">
        <v>0</v>
      </c>
      <c r="I1808" s="9">
        <v>0</v>
      </c>
      <c r="J1808" s="9">
        <v>0</v>
      </c>
      <c r="K1808">
        <v>8.3999999999999986</v>
      </c>
      <c r="L1808" s="9">
        <v>0</v>
      </c>
      <c r="M1808" s="19">
        <v>1</v>
      </c>
      <c r="N1808" s="19">
        <v>0</v>
      </c>
      <c r="O1808" s="19">
        <v>1</v>
      </c>
      <c r="P1808" s="19">
        <v>1</v>
      </c>
      <c r="Q1808" s="19">
        <f t="shared" si="168"/>
        <v>8.3999999999999986</v>
      </c>
      <c r="R1808" s="3">
        <f t="shared" si="169"/>
        <v>2.3880383733782988</v>
      </c>
      <c r="S1808" s="3">
        <f t="shared" si="170"/>
        <v>9.3749999999999986E-2</v>
      </c>
      <c r="T1808" s="9">
        <f t="shared" si="171"/>
        <v>0</v>
      </c>
      <c r="U1808" s="9">
        <f t="shared" si="172"/>
        <v>8.3999999999999986</v>
      </c>
      <c r="V1808" s="9">
        <f t="shared" si="173"/>
        <v>3</v>
      </c>
    </row>
    <row r="1809" spans="1:22" x14ac:dyDescent="0.25">
      <c r="A1809" t="s">
        <v>3631</v>
      </c>
      <c r="B1809" s="32" t="s">
        <v>1721</v>
      </c>
      <c r="C1809" t="s">
        <v>202</v>
      </c>
      <c r="D1809" t="s">
        <v>4746</v>
      </c>
      <c r="E1809" s="9">
        <v>3</v>
      </c>
      <c r="F1809" s="9">
        <v>5</v>
      </c>
      <c r="G1809" s="9">
        <v>4</v>
      </c>
      <c r="H1809" s="9">
        <v>16</v>
      </c>
      <c r="I1809" s="9">
        <v>10</v>
      </c>
      <c r="J1809" s="9">
        <v>2</v>
      </c>
      <c r="K1809">
        <v>26.599999999999998</v>
      </c>
      <c r="L1809" s="9">
        <v>18.2</v>
      </c>
      <c r="M1809" s="19">
        <v>4</v>
      </c>
      <c r="N1809" s="19">
        <v>3</v>
      </c>
      <c r="O1809" s="19">
        <v>14</v>
      </c>
      <c r="P1809" s="19">
        <v>2</v>
      </c>
      <c r="Q1809" s="19">
        <f t="shared" si="168"/>
        <v>26.599999999999998</v>
      </c>
      <c r="R1809" s="3">
        <f t="shared" si="169"/>
        <v>8.0079316740947348</v>
      </c>
      <c r="S1809" s="3">
        <f t="shared" si="170"/>
        <v>0.29550438596491224</v>
      </c>
      <c r="T1809" s="9">
        <f t="shared" si="171"/>
        <v>2</v>
      </c>
      <c r="U1809" s="9">
        <f t="shared" si="172"/>
        <v>26.599999999999998</v>
      </c>
      <c r="V1809" s="9">
        <f t="shared" si="173"/>
        <v>10</v>
      </c>
    </row>
    <row r="1810" spans="1:22" x14ac:dyDescent="0.25">
      <c r="A1810" t="s">
        <v>3514</v>
      </c>
      <c r="B1810" s="32" t="s">
        <v>1416</v>
      </c>
      <c r="C1810" t="s">
        <v>202</v>
      </c>
      <c r="D1810" t="s">
        <v>4746</v>
      </c>
      <c r="E1810" s="9">
        <v>2</v>
      </c>
      <c r="F1810" s="9">
        <v>3</v>
      </c>
      <c r="G1810" s="9">
        <v>2</v>
      </c>
      <c r="H1810" s="9">
        <v>3</v>
      </c>
      <c r="I1810" s="9">
        <v>12</v>
      </c>
      <c r="J1810" s="9">
        <v>4</v>
      </c>
      <c r="K1810">
        <v>0</v>
      </c>
      <c r="L1810" s="9">
        <v>2.8</v>
      </c>
      <c r="M1810" s="19">
        <v>0</v>
      </c>
      <c r="N1810" s="19">
        <v>0</v>
      </c>
      <c r="O1810" s="19">
        <v>0</v>
      </c>
      <c r="P1810" s="19">
        <v>0</v>
      </c>
      <c r="Q1810" s="19">
        <f t="shared" si="168"/>
        <v>0</v>
      </c>
      <c r="R1810" s="3">
        <f t="shared" si="169"/>
        <v>3.3672216764243217</v>
      </c>
      <c r="S1810" s="3">
        <f t="shared" si="170"/>
        <v>0.13533834586466167</v>
      </c>
      <c r="T1810" s="9">
        <f t="shared" si="171"/>
        <v>0</v>
      </c>
      <c r="U1810" s="9">
        <f t="shared" si="172"/>
        <v>12</v>
      </c>
      <c r="V1810" s="9">
        <f t="shared" si="173"/>
        <v>4</v>
      </c>
    </row>
    <row r="1811" spans="1:22" x14ac:dyDescent="0.25">
      <c r="A1811" t="s">
        <v>2909</v>
      </c>
      <c r="B1811" s="32" t="s">
        <v>1616</v>
      </c>
      <c r="C1811" t="s">
        <v>202</v>
      </c>
      <c r="D1811" t="s">
        <v>15</v>
      </c>
      <c r="E1811" s="9">
        <v>0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>
        <v>4.1999999999999993</v>
      </c>
      <c r="L1811" s="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f t="shared" si="168"/>
        <v>4.1999999999999993</v>
      </c>
      <c r="R1811" s="3">
        <f t="shared" si="169"/>
        <v>1.2124355652982139</v>
      </c>
      <c r="S1811" s="3">
        <f t="shared" si="170"/>
        <v>0.13815789473684209</v>
      </c>
      <c r="T1811" s="9">
        <f t="shared" si="171"/>
        <v>0</v>
      </c>
      <c r="U1811" s="9">
        <f t="shared" si="172"/>
        <v>4.1999999999999993</v>
      </c>
      <c r="V1811" s="9">
        <f t="shared" si="173"/>
        <v>2</v>
      </c>
    </row>
    <row r="1812" spans="1:22" x14ac:dyDescent="0.25">
      <c r="A1812" t="s">
        <v>2909</v>
      </c>
      <c r="B1812" s="32" t="s">
        <v>1616</v>
      </c>
      <c r="C1812" t="s">
        <v>202</v>
      </c>
      <c r="D1812" t="s">
        <v>5604</v>
      </c>
      <c r="E1812" s="9">
        <v>0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>
        <v>0</v>
      </c>
      <c r="L1812" s="9">
        <v>0</v>
      </c>
      <c r="M1812" s="19">
        <v>0</v>
      </c>
      <c r="N1812" s="19">
        <v>0</v>
      </c>
      <c r="O1812" s="19">
        <v>0</v>
      </c>
      <c r="P1812" s="19">
        <v>4</v>
      </c>
      <c r="Q1812" s="19">
        <f t="shared" si="168"/>
        <v>0</v>
      </c>
      <c r="R1812" s="3">
        <f t="shared" si="169"/>
        <v>1.1547005383792515</v>
      </c>
      <c r="S1812" s="3">
        <f t="shared" si="170"/>
        <v>0.13157894736842105</v>
      </c>
      <c r="T1812" s="9">
        <f t="shared" si="171"/>
        <v>0</v>
      </c>
      <c r="U1812" s="9">
        <f t="shared" si="172"/>
        <v>4</v>
      </c>
      <c r="V1812" s="9">
        <f t="shared" si="173"/>
        <v>2</v>
      </c>
    </row>
    <row r="1813" spans="1:22" x14ac:dyDescent="0.25">
      <c r="A1813" t="s">
        <v>2909</v>
      </c>
      <c r="B1813" s="32" t="s">
        <v>1616</v>
      </c>
      <c r="C1813" t="s">
        <v>202</v>
      </c>
      <c r="D1813" t="s">
        <v>113</v>
      </c>
      <c r="E1813" s="9">
        <v>0</v>
      </c>
      <c r="F1813" s="9">
        <v>0</v>
      </c>
      <c r="G1813" s="9">
        <v>0</v>
      </c>
      <c r="H1813" s="9">
        <v>0</v>
      </c>
      <c r="I1813" s="9">
        <v>0</v>
      </c>
      <c r="J1813" s="9">
        <v>0</v>
      </c>
      <c r="K1813">
        <v>0</v>
      </c>
      <c r="L1813" s="9">
        <v>1.4</v>
      </c>
      <c r="M1813" s="19">
        <v>0</v>
      </c>
      <c r="N1813" s="19">
        <v>0</v>
      </c>
      <c r="O1813" s="19">
        <v>0</v>
      </c>
      <c r="P1813" s="19">
        <v>0</v>
      </c>
      <c r="Q1813" s="19">
        <f t="shared" si="168"/>
        <v>0</v>
      </c>
      <c r="R1813" s="3">
        <f t="shared" si="169"/>
        <v>0.404145188432738</v>
      </c>
      <c r="S1813" s="3">
        <f t="shared" si="170"/>
        <v>4.6052631578947366E-2</v>
      </c>
      <c r="T1813" s="9">
        <f t="shared" si="171"/>
        <v>0</v>
      </c>
      <c r="U1813" s="9">
        <f t="shared" si="172"/>
        <v>1.4</v>
      </c>
      <c r="V1813" s="9">
        <f t="shared" si="173"/>
        <v>1</v>
      </c>
    </row>
    <row r="1814" spans="1:22" x14ac:dyDescent="0.25">
      <c r="A1814" t="s">
        <v>2909</v>
      </c>
      <c r="B1814" s="32" t="s">
        <v>1616</v>
      </c>
      <c r="C1814" t="s">
        <v>202</v>
      </c>
      <c r="D1814" t="s">
        <v>820</v>
      </c>
      <c r="E1814" s="9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>
        <v>0</v>
      </c>
      <c r="L1814" s="9">
        <v>0</v>
      </c>
      <c r="M1814" s="19">
        <v>1</v>
      </c>
      <c r="N1814" s="19">
        <v>0</v>
      </c>
      <c r="O1814" s="19">
        <v>0</v>
      </c>
      <c r="P1814" s="19">
        <v>0</v>
      </c>
      <c r="Q1814" s="19">
        <f t="shared" si="168"/>
        <v>0</v>
      </c>
      <c r="R1814" s="3">
        <f t="shared" si="169"/>
        <v>0.28867513459481287</v>
      </c>
      <c r="S1814" s="3">
        <f t="shared" si="170"/>
        <v>3.2894736842105261E-2</v>
      </c>
      <c r="T1814" s="9">
        <f t="shared" si="171"/>
        <v>0</v>
      </c>
      <c r="U1814" s="9">
        <f t="shared" si="172"/>
        <v>1</v>
      </c>
      <c r="V1814" s="9">
        <f t="shared" si="173"/>
        <v>0</v>
      </c>
    </row>
    <row r="1815" spans="1:22" x14ac:dyDescent="0.25">
      <c r="A1815" t="s">
        <v>2909</v>
      </c>
      <c r="B1815" s="32" t="s">
        <v>1616</v>
      </c>
      <c r="C1815" t="s">
        <v>202</v>
      </c>
      <c r="D1815" t="s">
        <v>106</v>
      </c>
      <c r="E1815" s="9">
        <v>0</v>
      </c>
      <c r="F1815" s="9">
        <v>0</v>
      </c>
      <c r="G1815" s="9">
        <v>0</v>
      </c>
      <c r="H1815" s="9">
        <v>0</v>
      </c>
      <c r="I1815" s="9">
        <v>0</v>
      </c>
      <c r="J1815" s="9">
        <v>0</v>
      </c>
      <c r="K1815">
        <v>2.8</v>
      </c>
      <c r="L1815" s="9">
        <v>1.4</v>
      </c>
      <c r="M1815" s="19">
        <v>2</v>
      </c>
      <c r="N1815" s="19">
        <v>2</v>
      </c>
      <c r="O1815" s="19">
        <v>1</v>
      </c>
      <c r="P1815" s="19">
        <v>4</v>
      </c>
      <c r="Q1815" s="19">
        <f t="shared" si="168"/>
        <v>2.8</v>
      </c>
      <c r="R1815" s="3">
        <f t="shared" si="169"/>
        <v>1.3578057164544433</v>
      </c>
      <c r="S1815" s="3">
        <f t="shared" si="170"/>
        <v>7.2368421052631568E-2</v>
      </c>
      <c r="T1815" s="9">
        <f t="shared" si="171"/>
        <v>0</v>
      </c>
      <c r="U1815" s="9">
        <f t="shared" si="172"/>
        <v>4</v>
      </c>
      <c r="V1815" s="9">
        <f t="shared" si="173"/>
        <v>2</v>
      </c>
    </row>
    <row r="1816" spans="1:22" x14ac:dyDescent="0.25">
      <c r="A1816" t="s">
        <v>2909</v>
      </c>
      <c r="B1816" s="32" t="s">
        <v>1616</v>
      </c>
      <c r="C1816" t="s">
        <v>202</v>
      </c>
      <c r="D1816" t="s">
        <v>109</v>
      </c>
      <c r="E1816" s="9">
        <v>0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>
        <v>0</v>
      </c>
      <c r="L1816" s="9">
        <v>0</v>
      </c>
      <c r="M1816" s="19">
        <v>3</v>
      </c>
      <c r="N1816" s="19">
        <v>0</v>
      </c>
      <c r="O1816" s="19">
        <v>0</v>
      </c>
      <c r="P1816" s="19">
        <v>1</v>
      </c>
      <c r="Q1816" s="19">
        <f t="shared" si="168"/>
        <v>0</v>
      </c>
      <c r="R1816" s="3">
        <f t="shared" si="169"/>
        <v>0.88762536459859454</v>
      </c>
      <c r="S1816" s="3">
        <f t="shared" si="170"/>
        <v>6.5789473684210523E-2</v>
      </c>
      <c r="T1816" s="9">
        <f t="shared" si="171"/>
        <v>0</v>
      </c>
      <c r="U1816" s="9">
        <f t="shared" si="172"/>
        <v>3</v>
      </c>
      <c r="V1816" s="9">
        <f t="shared" si="173"/>
        <v>1</v>
      </c>
    </row>
    <row r="1817" spans="1:22" x14ac:dyDescent="0.25">
      <c r="A1817" t="s">
        <v>2909</v>
      </c>
      <c r="B1817" s="32" t="s">
        <v>1616</v>
      </c>
      <c r="C1817" t="s">
        <v>202</v>
      </c>
      <c r="D1817" t="s">
        <v>4746</v>
      </c>
      <c r="E1817" s="9">
        <v>0</v>
      </c>
      <c r="F1817" s="9">
        <v>0</v>
      </c>
      <c r="G1817" s="9">
        <v>0</v>
      </c>
      <c r="H1817" s="9">
        <v>0</v>
      </c>
      <c r="I1817" s="9">
        <v>0</v>
      </c>
      <c r="J1817" s="9">
        <v>1</v>
      </c>
      <c r="K1817">
        <v>1.4</v>
      </c>
      <c r="L1817" s="9">
        <v>8.3999999999999986</v>
      </c>
      <c r="M1817" s="19">
        <v>7</v>
      </c>
      <c r="N1817" s="19">
        <v>1</v>
      </c>
      <c r="O1817" s="19">
        <v>3</v>
      </c>
      <c r="P1817" s="19">
        <v>0</v>
      </c>
      <c r="Q1817" s="19">
        <f t="shared" si="168"/>
        <v>1.4</v>
      </c>
      <c r="R1817" s="3">
        <f t="shared" si="169"/>
        <v>2.9063670960444234</v>
      </c>
      <c r="S1817" s="3">
        <f t="shared" si="170"/>
        <v>0.11951754385964912</v>
      </c>
      <c r="T1817" s="9">
        <f t="shared" si="171"/>
        <v>0</v>
      </c>
      <c r="U1817" s="9">
        <f t="shared" si="172"/>
        <v>8.3999999999999986</v>
      </c>
      <c r="V1817" s="9">
        <f t="shared" si="173"/>
        <v>4</v>
      </c>
    </row>
    <row r="1818" spans="1:22" x14ac:dyDescent="0.25">
      <c r="A1818" t="s">
        <v>2908</v>
      </c>
      <c r="B1818" s="32" t="s">
        <v>1828</v>
      </c>
      <c r="C1818" t="s">
        <v>202</v>
      </c>
      <c r="D1818" t="s">
        <v>5604</v>
      </c>
      <c r="E1818" s="9">
        <v>0</v>
      </c>
      <c r="F1818" s="9">
        <v>0</v>
      </c>
      <c r="G1818" s="9">
        <v>0</v>
      </c>
      <c r="H1818" s="9">
        <v>0</v>
      </c>
      <c r="I1818" s="9">
        <v>0</v>
      </c>
      <c r="J1818" s="9">
        <v>0</v>
      </c>
      <c r="K1818">
        <v>0</v>
      </c>
      <c r="L1818" s="9">
        <v>0</v>
      </c>
      <c r="M1818" s="19">
        <v>0</v>
      </c>
      <c r="N1818" s="19">
        <v>0</v>
      </c>
      <c r="O1818" s="19">
        <v>0</v>
      </c>
      <c r="P1818" s="19">
        <v>1</v>
      </c>
      <c r="Q1818" s="19">
        <f t="shared" si="168"/>
        <v>0</v>
      </c>
      <c r="R1818" s="3">
        <f t="shared" si="169"/>
        <v>0.28867513459481287</v>
      </c>
      <c r="S1818" s="3">
        <f t="shared" si="170"/>
        <v>3.2894736842105261E-2</v>
      </c>
      <c r="T1818" s="9">
        <f t="shared" si="171"/>
        <v>0</v>
      </c>
      <c r="U1818" s="9">
        <f t="shared" si="172"/>
        <v>1</v>
      </c>
      <c r="V1818" s="9">
        <f t="shared" si="173"/>
        <v>0</v>
      </c>
    </row>
    <row r="1819" spans="1:22" x14ac:dyDescent="0.25">
      <c r="A1819" t="s">
        <v>2908</v>
      </c>
      <c r="B1819" s="32" t="s">
        <v>1828</v>
      </c>
      <c r="C1819" t="s">
        <v>202</v>
      </c>
      <c r="D1819" t="s">
        <v>113</v>
      </c>
      <c r="E1819" s="9">
        <v>0</v>
      </c>
      <c r="F1819" s="9">
        <v>0</v>
      </c>
      <c r="G1819" s="9">
        <v>0</v>
      </c>
      <c r="H1819" s="9">
        <v>0</v>
      </c>
      <c r="I1819" s="9">
        <v>0</v>
      </c>
      <c r="J1819" s="9">
        <v>0</v>
      </c>
      <c r="K1819">
        <v>1.4</v>
      </c>
      <c r="L1819" s="9">
        <v>0</v>
      </c>
      <c r="M1819" s="19">
        <v>1</v>
      </c>
      <c r="N1819" s="19">
        <v>0</v>
      </c>
      <c r="O1819" s="19">
        <v>0</v>
      </c>
      <c r="P1819" s="19">
        <v>0</v>
      </c>
      <c r="Q1819" s="19">
        <f t="shared" si="168"/>
        <v>1.4</v>
      </c>
      <c r="R1819" s="3">
        <f t="shared" si="169"/>
        <v>0.47482054026183984</v>
      </c>
      <c r="S1819" s="3">
        <f t="shared" si="170"/>
        <v>3.9473684210526314E-2</v>
      </c>
      <c r="T1819" s="9">
        <f t="shared" si="171"/>
        <v>0</v>
      </c>
      <c r="U1819" s="9">
        <f t="shared" si="172"/>
        <v>1.4</v>
      </c>
      <c r="V1819" s="9">
        <f t="shared" si="173"/>
        <v>1</v>
      </c>
    </row>
    <row r="1820" spans="1:22" x14ac:dyDescent="0.25">
      <c r="A1820" t="s">
        <v>2908</v>
      </c>
      <c r="B1820" s="32" t="s">
        <v>1828</v>
      </c>
      <c r="C1820" t="s">
        <v>202</v>
      </c>
      <c r="D1820" t="s">
        <v>820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>
        <v>0</v>
      </c>
      <c r="L1820" s="9">
        <v>0</v>
      </c>
      <c r="M1820" s="19">
        <v>0</v>
      </c>
      <c r="N1820" s="19">
        <v>0</v>
      </c>
      <c r="O1820" s="19">
        <v>1</v>
      </c>
      <c r="P1820" s="19">
        <v>0</v>
      </c>
      <c r="Q1820" s="19">
        <f t="shared" si="168"/>
        <v>0</v>
      </c>
      <c r="R1820" s="3">
        <f t="shared" si="169"/>
        <v>0.28867513459481287</v>
      </c>
      <c r="S1820" s="3">
        <f t="shared" si="170"/>
        <v>3.2894736842105261E-2</v>
      </c>
      <c r="T1820" s="9">
        <f t="shared" si="171"/>
        <v>0</v>
      </c>
      <c r="U1820" s="9">
        <f t="shared" si="172"/>
        <v>1</v>
      </c>
      <c r="V1820" s="9">
        <f t="shared" si="173"/>
        <v>0</v>
      </c>
    </row>
    <row r="1821" spans="1:22" x14ac:dyDescent="0.25">
      <c r="A1821" t="s">
        <v>2908</v>
      </c>
      <c r="B1821" s="32" t="s">
        <v>1828</v>
      </c>
      <c r="C1821" t="s">
        <v>202</v>
      </c>
      <c r="D1821" t="s">
        <v>106</v>
      </c>
      <c r="E1821" s="9">
        <v>0</v>
      </c>
      <c r="F1821" s="9">
        <v>0</v>
      </c>
      <c r="G1821" s="9">
        <v>0</v>
      </c>
      <c r="H1821" s="9">
        <v>0</v>
      </c>
      <c r="I1821" s="9">
        <v>0</v>
      </c>
      <c r="J1821" s="9">
        <v>0</v>
      </c>
      <c r="K1821">
        <v>1.4</v>
      </c>
      <c r="L1821" s="9">
        <v>0</v>
      </c>
      <c r="M1821" s="19">
        <v>3</v>
      </c>
      <c r="N1821" s="19">
        <v>0</v>
      </c>
      <c r="O1821" s="19">
        <v>0</v>
      </c>
      <c r="P1821" s="19">
        <v>1</v>
      </c>
      <c r="Q1821" s="19">
        <f t="shared" si="168"/>
        <v>1.4</v>
      </c>
      <c r="R1821" s="3">
        <f t="shared" si="169"/>
        <v>0.93078656864161735</v>
      </c>
      <c r="S1821" s="3">
        <f t="shared" si="170"/>
        <v>5.9210526315789477E-2</v>
      </c>
      <c r="T1821" s="9">
        <f t="shared" si="171"/>
        <v>0</v>
      </c>
      <c r="U1821" s="9">
        <f t="shared" si="172"/>
        <v>3</v>
      </c>
      <c r="V1821" s="9">
        <f t="shared" si="173"/>
        <v>1</v>
      </c>
    </row>
    <row r="1822" spans="1:22" x14ac:dyDescent="0.25">
      <c r="A1822" t="s">
        <v>2908</v>
      </c>
      <c r="B1822" s="32" t="s">
        <v>1828</v>
      </c>
      <c r="C1822" t="s">
        <v>202</v>
      </c>
      <c r="D1822" t="s">
        <v>109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>
        <v>0</v>
      </c>
      <c r="L1822" s="9">
        <v>0</v>
      </c>
      <c r="M1822" s="19">
        <v>0</v>
      </c>
      <c r="N1822" s="19">
        <v>0</v>
      </c>
      <c r="O1822" s="19">
        <v>0</v>
      </c>
      <c r="P1822" s="19">
        <v>1</v>
      </c>
      <c r="Q1822" s="19">
        <f t="shared" si="168"/>
        <v>0</v>
      </c>
      <c r="R1822" s="3">
        <f t="shared" si="169"/>
        <v>0.28867513459481287</v>
      </c>
      <c r="S1822" s="3">
        <f t="shared" si="170"/>
        <v>3.2894736842105261E-2</v>
      </c>
      <c r="T1822" s="9">
        <f t="shared" si="171"/>
        <v>0</v>
      </c>
      <c r="U1822" s="9">
        <f t="shared" si="172"/>
        <v>1</v>
      </c>
      <c r="V1822" s="9">
        <f t="shared" si="173"/>
        <v>0</v>
      </c>
    </row>
    <row r="1823" spans="1:22" x14ac:dyDescent="0.25">
      <c r="A1823" t="s">
        <v>2908</v>
      </c>
      <c r="B1823" s="32" t="s">
        <v>1828</v>
      </c>
      <c r="C1823" t="s">
        <v>202</v>
      </c>
      <c r="D1823" t="s">
        <v>4746</v>
      </c>
      <c r="E1823" s="9">
        <v>0</v>
      </c>
      <c r="F1823" s="9">
        <v>0</v>
      </c>
      <c r="G1823" s="9">
        <v>0</v>
      </c>
      <c r="H1823" s="9">
        <v>0</v>
      </c>
      <c r="I1823" s="9">
        <v>0</v>
      </c>
      <c r="J1823" s="9">
        <v>0</v>
      </c>
      <c r="K1823">
        <v>5.6</v>
      </c>
      <c r="L1823" s="9">
        <v>1.4</v>
      </c>
      <c r="M1823" s="19">
        <v>2</v>
      </c>
      <c r="N1823" s="19">
        <v>0</v>
      </c>
      <c r="O1823" s="19">
        <v>4</v>
      </c>
      <c r="P1823" s="19">
        <v>1</v>
      </c>
      <c r="Q1823" s="19">
        <f t="shared" si="168"/>
        <v>5.6</v>
      </c>
      <c r="R1823" s="3">
        <f t="shared" si="169"/>
        <v>1.8583146486355138</v>
      </c>
      <c r="S1823" s="3">
        <f t="shared" si="170"/>
        <v>9.2105263157894732E-2</v>
      </c>
      <c r="T1823" s="9">
        <f t="shared" si="171"/>
        <v>0</v>
      </c>
      <c r="U1823" s="9">
        <f t="shared" si="172"/>
        <v>5.6</v>
      </c>
      <c r="V1823" s="9">
        <f t="shared" si="173"/>
        <v>2</v>
      </c>
    </row>
    <row r="1824" spans="1:22" x14ac:dyDescent="0.25">
      <c r="A1824" t="s">
        <v>540</v>
      </c>
      <c r="B1824" s="32" t="s">
        <v>252</v>
      </c>
      <c r="C1824" t="s">
        <v>202</v>
      </c>
      <c r="D1824" t="s">
        <v>861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>
        <v>0</v>
      </c>
      <c r="L1824" s="9">
        <v>0</v>
      </c>
      <c r="M1824" s="19">
        <v>5</v>
      </c>
      <c r="N1824" s="19">
        <v>0</v>
      </c>
      <c r="O1824" s="19">
        <v>0</v>
      </c>
      <c r="P1824" s="19">
        <v>0</v>
      </c>
      <c r="Q1824" s="19">
        <f t="shared" si="168"/>
        <v>0</v>
      </c>
      <c r="R1824" s="3">
        <f t="shared" si="169"/>
        <v>1.4433756729740645</v>
      </c>
      <c r="S1824" s="3">
        <f t="shared" si="170"/>
        <v>0.16447368421052633</v>
      </c>
      <c r="T1824" s="9">
        <f t="shared" si="171"/>
        <v>0</v>
      </c>
      <c r="U1824" s="9">
        <f t="shared" si="172"/>
        <v>5</v>
      </c>
      <c r="V1824" s="9">
        <f t="shared" si="173"/>
        <v>2</v>
      </c>
    </row>
    <row r="1825" spans="1:22" x14ac:dyDescent="0.25">
      <c r="A1825" t="s">
        <v>540</v>
      </c>
      <c r="B1825" s="32" t="s">
        <v>252</v>
      </c>
      <c r="C1825" t="s">
        <v>202</v>
      </c>
      <c r="D1825" t="s">
        <v>15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>
        <v>7</v>
      </c>
      <c r="L1825" s="9">
        <v>16.799999999999997</v>
      </c>
      <c r="M1825" s="19">
        <v>0</v>
      </c>
      <c r="N1825" s="19">
        <v>0</v>
      </c>
      <c r="O1825" s="19">
        <v>0</v>
      </c>
      <c r="P1825" s="19">
        <v>0</v>
      </c>
      <c r="Q1825" s="19">
        <f t="shared" si="168"/>
        <v>7</v>
      </c>
      <c r="R1825" s="3">
        <f t="shared" si="169"/>
        <v>5.0814874939839365</v>
      </c>
      <c r="S1825" s="3">
        <f t="shared" si="170"/>
        <v>0.3914473684210526</v>
      </c>
      <c r="T1825" s="9">
        <f t="shared" si="171"/>
        <v>0</v>
      </c>
      <c r="U1825" s="9">
        <f t="shared" si="172"/>
        <v>16.799999999999997</v>
      </c>
      <c r="V1825" s="9">
        <f t="shared" si="173"/>
        <v>7</v>
      </c>
    </row>
    <row r="1826" spans="1:22" x14ac:dyDescent="0.25">
      <c r="A1826" t="s">
        <v>540</v>
      </c>
      <c r="B1826" s="32" t="s">
        <v>252</v>
      </c>
      <c r="C1826" t="s">
        <v>202</v>
      </c>
      <c r="D1826" t="s">
        <v>5604</v>
      </c>
      <c r="E1826" s="9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0</v>
      </c>
      <c r="K1826">
        <v>0</v>
      </c>
      <c r="L1826" s="9">
        <v>0</v>
      </c>
      <c r="M1826" s="19">
        <v>0</v>
      </c>
      <c r="N1826" s="19">
        <v>0</v>
      </c>
      <c r="O1826" s="19">
        <v>8</v>
      </c>
      <c r="P1826" s="19">
        <v>9</v>
      </c>
      <c r="Q1826" s="19">
        <f t="shared" si="168"/>
        <v>0</v>
      </c>
      <c r="R1826" s="3">
        <f t="shared" si="169"/>
        <v>3.3154825052206567</v>
      </c>
      <c r="S1826" s="3">
        <f t="shared" si="170"/>
        <v>0.27960526315789475</v>
      </c>
      <c r="T1826" s="9">
        <f t="shared" si="171"/>
        <v>0</v>
      </c>
      <c r="U1826" s="9">
        <f t="shared" si="172"/>
        <v>9</v>
      </c>
      <c r="V1826" s="9">
        <f t="shared" si="173"/>
        <v>4</v>
      </c>
    </row>
    <row r="1827" spans="1:22" x14ac:dyDescent="0.25">
      <c r="A1827" t="s">
        <v>540</v>
      </c>
      <c r="B1827" s="32" t="s">
        <v>252</v>
      </c>
      <c r="C1827" t="s">
        <v>202</v>
      </c>
      <c r="D1827" t="s">
        <v>113</v>
      </c>
      <c r="E1827" s="9">
        <v>0</v>
      </c>
      <c r="F1827" s="9">
        <v>0</v>
      </c>
      <c r="G1827" s="9">
        <v>0</v>
      </c>
      <c r="H1827" s="9">
        <v>9</v>
      </c>
      <c r="I1827" s="9">
        <v>4</v>
      </c>
      <c r="J1827" s="9">
        <v>24</v>
      </c>
      <c r="K1827">
        <v>15.399999999999999</v>
      </c>
      <c r="L1827" s="9">
        <v>0</v>
      </c>
      <c r="M1827" s="19">
        <v>18</v>
      </c>
      <c r="N1827" s="19">
        <v>0</v>
      </c>
      <c r="O1827" s="19">
        <v>7</v>
      </c>
      <c r="P1827" s="19">
        <v>32</v>
      </c>
      <c r="Q1827" s="19">
        <f t="shared" si="168"/>
        <v>15.399999999999999</v>
      </c>
      <c r="R1827" s="3">
        <f t="shared" si="169"/>
        <v>10.912031169421404</v>
      </c>
      <c r="S1827" s="3">
        <f t="shared" si="170"/>
        <v>0.51409774436090228</v>
      </c>
      <c r="T1827" s="9">
        <f t="shared" si="171"/>
        <v>0</v>
      </c>
      <c r="U1827" s="9">
        <f t="shared" si="172"/>
        <v>32</v>
      </c>
      <c r="V1827" s="9">
        <f t="shared" si="173"/>
        <v>14</v>
      </c>
    </row>
    <row r="1828" spans="1:22" x14ac:dyDescent="0.25">
      <c r="A1828" t="s">
        <v>540</v>
      </c>
      <c r="B1828" s="32" t="s">
        <v>252</v>
      </c>
      <c r="C1828" t="s">
        <v>202</v>
      </c>
      <c r="D1828" t="s">
        <v>106</v>
      </c>
      <c r="E1828" s="9">
        <v>0</v>
      </c>
      <c r="F1828" s="9">
        <v>0</v>
      </c>
      <c r="G1828" s="9">
        <v>0</v>
      </c>
      <c r="H1828" s="9">
        <v>11</v>
      </c>
      <c r="I1828" s="9">
        <v>5</v>
      </c>
      <c r="J1828" s="9">
        <v>18</v>
      </c>
      <c r="K1828">
        <v>12.6</v>
      </c>
      <c r="L1828" s="9">
        <v>0</v>
      </c>
      <c r="M1828" s="19">
        <v>15</v>
      </c>
      <c r="N1828" s="19">
        <v>9</v>
      </c>
      <c r="O1828" s="19">
        <v>35</v>
      </c>
      <c r="P1828" s="19">
        <v>35</v>
      </c>
      <c r="Q1828" s="19">
        <f t="shared" si="168"/>
        <v>12.6</v>
      </c>
      <c r="R1828" s="3">
        <f t="shared" si="169"/>
        <v>12.567623145016386</v>
      </c>
      <c r="S1828" s="3">
        <f t="shared" si="170"/>
        <v>0.578125</v>
      </c>
      <c r="T1828" s="9">
        <f t="shared" si="171"/>
        <v>0</v>
      </c>
      <c r="U1828" s="9">
        <f t="shared" si="172"/>
        <v>35</v>
      </c>
      <c r="V1828" s="9">
        <f t="shared" si="173"/>
        <v>16</v>
      </c>
    </row>
    <row r="1829" spans="1:22" x14ac:dyDescent="0.25">
      <c r="A1829" t="s">
        <v>540</v>
      </c>
      <c r="B1829" s="32" t="s">
        <v>252</v>
      </c>
      <c r="C1829" t="s">
        <v>202</v>
      </c>
      <c r="D1829" t="s">
        <v>108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>
        <v>0</v>
      </c>
      <c r="L1829" s="9">
        <v>0</v>
      </c>
      <c r="M1829" s="19">
        <v>0</v>
      </c>
      <c r="N1829" s="19">
        <v>0</v>
      </c>
      <c r="O1829" s="19">
        <v>3</v>
      </c>
      <c r="P1829" s="19">
        <v>0</v>
      </c>
      <c r="Q1829" s="19">
        <f t="shared" si="168"/>
        <v>0</v>
      </c>
      <c r="R1829" s="3">
        <f t="shared" si="169"/>
        <v>0.8660254037844386</v>
      </c>
      <c r="S1829" s="3">
        <f t="shared" si="170"/>
        <v>9.8684210526315791E-2</v>
      </c>
      <c r="T1829" s="9">
        <f t="shared" si="171"/>
        <v>0</v>
      </c>
      <c r="U1829" s="9">
        <f t="shared" si="172"/>
        <v>3</v>
      </c>
      <c r="V1829" s="9">
        <f t="shared" si="173"/>
        <v>1</v>
      </c>
    </row>
    <row r="1830" spans="1:22" x14ac:dyDescent="0.25">
      <c r="A1830" t="s">
        <v>540</v>
      </c>
      <c r="B1830" s="32" t="s">
        <v>252</v>
      </c>
      <c r="C1830" t="s">
        <v>202</v>
      </c>
      <c r="D1830" t="s">
        <v>109</v>
      </c>
      <c r="E1830" s="9">
        <v>0</v>
      </c>
      <c r="F1830" s="9">
        <v>0</v>
      </c>
      <c r="G1830" s="9">
        <v>0</v>
      </c>
      <c r="H1830" s="9">
        <v>4</v>
      </c>
      <c r="I1830" s="9">
        <v>0</v>
      </c>
      <c r="J1830" s="9">
        <v>6</v>
      </c>
      <c r="K1830">
        <v>8.3999999999999986</v>
      </c>
      <c r="L1830" s="9">
        <v>0</v>
      </c>
      <c r="M1830" s="19">
        <v>1</v>
      </c>
      <c r="N1830" s="19">
        <v>0</v>
      </c>
      <c r="O1830" s="19">
        <v>12</v>
      </c>
      <c r="P1830" s="19">
        <v>0</v>
      </c>
      <c r="Q1830" s="19">
        <f t="shared" si="168"/>
        <v>8.3999999999999986</v>
      </c>
      <c r="R1830" s="3">
        <f t="shared" si="169"/>
        <v>4.1053918721898421</v>
      </c>
      <c r="S1830" s="3">
        <f t="shared" si="170"/>
        <v>0.20657894736842103</v>
      </c>
      <c r="T1830" s="9">
        <f t="shared" si="171"/>
        <v>0</v>
      </c>
      <c r="U1830" s="9">
        <f t="shared" si="172"/>
        <v>12</v>
      </c>
      <c r="V1830" s="9">
        <f t="shared" si="173"/>
        <v>5</v>
      </c>
    </row>
    <row r="1831" spans="1:22" x14ac:dyDescent="0.25">
      <c r="A1831" t="s">
        <v>540</v>
      </c>
      <c r="B1831" s="32" t="s">
        <v>252</v>
      </c>
      <c r="C1831" t="s">
        <v>202</v>
      </c>
      <c r="D1831" t="s">
        <v>4746</v>
      </c>
      <c r="E1831" s="9">
        <v>0</v>
      </c>
      <c r="F1831" s="9">
        <v>0</v>
      </c>
      <c r="G1831" s="9">
        <v>1</v>
      </c>
      <c r="H1831" s="9">
        <v>29</v>
      </c>
      <c r="I1831" s="9">
        <v>6</v>
      </c>
      <c r="J1831" s="9">
        <v>15</v>
      </c>
      <c r="K1831">
        <v>70</v>
      </c>
      <c r="L1831" s="9">
        <v>21</v>
      </c>
      <c r="M1831" s="19">
        <v>11</v>
      </c>
      <c r="N1831" s="19">
        <v>3</v>
      </c>
      <c r="O1831" s="19">
        <v>7</v>
      </c>
      <c r="P1831" s="19">
        <v>0</v>
      </c>
      <c r="Q1831" s="19">
        <f t="shared" si="168"/>
        <v>70</v>
      </c>
      <c r="R1831" s="3">
        <f t="shared" si="169"/>
        <v>20.020254894995869</v>
      </c>
      <c r="S1831" s="3">
        <f t="shared" si="170"/>
        <v>0.59576023391812871</v>
      </c>
      <c r="T1831" s="9">
        <f t="shared" si="171"/>
        <v>0</v>
      </c>
      <c r="U1831" s="9">
        <f t="shared" si="172"/>
        <v>70</v>
      </c>
      <c r="V1831" s="9">
        <f t="shared" si="173"/>
        <v>26</v>
      </c>
    </row>
    <row r="1832" spans="1:22" x14ac:dyDescent="0.25">
      <c r="A1832" t="s">
        <v>3050</v>
      </c>
      <c r="B1832" s="32" t="s">
        <v>4736</v>
      </c>
      <c r="C1832" t="s">
        <v>202</v>
      </c>
      <c r="D1832" t="s">
        <v>106</v>
      </c>
      <c r="E1832" s="9">
        <v>0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>
        <v>16.799999999999997</v>
      </c>
      <c r="L1832" s="9">
        <v>0</v>
      </c>
      <c r="M1832" s="19">
        <v>0</v>
      </c>
      <c r="N1832" s="19">
        <v>0</v>
      </c>
      <c r="O1832" s="19">
        <v>0</v>
      </c>
      <c r="P1832" s="19">
        <v>0</v>
      </c>
      <c r="Q1832" s="19">
        <f t="shared" si="168"/>
        <v>16.799999999999997</v>
      </c>
      <c r="R1832" s="3">
        <f t="shared" si="169"/>
        <v>4.8497422611928558</v>
      </c>
      <c r="S1832" s="3">
        <f t="shared" si="170"/>
        <v>0.55263157894736836</v>
      </c>
      <c r="T1832" s="9">
        <f t="shared" si="171"/>
        <v>0</v>
      </c>
      <c r="U1832" s="9">
        <f t="shared" si="172"/>
        <v>16.799999999999997</v>
      </c>
      <c r="V1832" s="9">
        <f t="shared" si="173"/>
        <v>6</v>
      </c>
    </row>
    <row r="1833" spans="1:22" x14ac:dyDescent="0.25">
      <c r="A1833" t="s">
        <v>3050</v>
      </c>
      <c r="B1833" s="32" t="s">
        <v>1580</v>
      </c>
      <c r="C1833" t="s">
        <v>202</v>
      </c>
      <c r="D1833" t="s">
        <v>5604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>
        <v>0</v>
      </c>
      <c r="L1833" s="9">
        <v>0</v>
      </c>
      <c r="M1833" s="19">
        <v>0</v>
      </c>
      <c r="N1833" s="19">
        <v>0</v>
      </c>
      <c r="O1833" s="19">
        <v>0</v>
      </c>
      <c r="P1833" s="19">
        <v>17</v>
      </c>
      <c r="Q1833" s="19">
        <f t="shared" si="168"/>
        <v>0</v>
      </c>
      <c r="R1833" s="3">
        <f t="shared" si="169"/>
        <v>4.9074772881118189</v>
      </c>
      <c r="S1833" s="3">
        <f t="shared" si="170"/>
        <v>0.55921052631578949</v>
      </c>
      <c r="T1833" s="9">
        <f t="shared" si="171"/>
        <v>0</v>
      </c>
      <c r="U1833" s="9">
        <f t="shared" si="172"/>
        <v>17</v>
      </c>
      <c r="V1833" s="9">
        <f t="shared" si="173"/>
        <v>6</v>
      </c>
    </row>
    <row r="1834" spans="1:22" x14ac:dyDescent="0.25">
      <c r="A1834" t="s">
        <v>3050</v>
      </c>
      <c r="B1834" s="32" t="s">
        <v>1580</v>
      </c>
      <c r="C1834" t="s">
        <v>202</v>
      </c>
      <c r="D1834" t="s">
        <v>113</v>
      </c>
      <c r="E1834" s="9">
        <v>0</v>
      </c>
      <c r="F1834" s="9">
        <v>0</v>
      </c>
      <c r="G1834" s="9">
        <v>0</v>
      </c>
      <c r="H1834" s="9">
        <v>0</v>
      </c>
      <c r="I1834" s="9">
        <v>0</v>
      </c>
      <c r="J1834" s="9">
        <v>0</v>
      </c>
      <c r="K1834">
        <v>0</v>
      </c>
      <c r="L1834" s="9">
        <v>0</v>
      </c>
      <c r="M1834" s="19">
        <v>0</v>
      </c>
      <c r="N1834" s="19">
        <v>0</v>
      </c>
      <c r="O1834" s="19">
        <v>0</v>
      </c>
      <c r="P1834" s="19">
        <v>62</v>
      </c>
      <c r="Q1834" s="19">
        <f t="shared" si="168"/>
        <v>0</v>
      </c>
      <c r="R1834" s="3">
        <f t="shared" si="169"/>
        <v>17.897858344878397</v>
      </c>
      <c r="S1834" s="3">
        <f t="shared" si="170"/>
        <v>2.0394736842105265</v>
      </c>
      <c r="T1834" s="9">
        <f t="shared" si="171"/>
        <v>0</v>
      </c>
      <c r="U1834" s="9">
        <f t="shared" si="172"/>
        <v>62</v>
      </c>
      <c r="V1834" s="9">
        <f t="shared" si="173"/>
        <v>23</v>
      </c>
    </row>
    <row r="1835" spans="1:22" x14ac:dyDescent="0.25">
      <c r="A1835" t="s">
        <v>3050</v>
      </c>
      <c r="B1835" s="32" t="s">
        <v>1580</v>
      </c>
      <c r="C1835" t="s">
        <v>202</v>
      </c>
      <c r="D1835" t="s">
        <v>820</v>
      </c>
      <c r="E1835" s="9">
        <v>0</v>
      </c>
      <c r="F1835" s="9">
        <v>0</v>
      </c>
      <c r="G1835" s="9">
        <v>0</v>
      </c>
      <c r="H1835" s="9">
        <v>0</v>
      </c>
      <c r="I1835" s="9">
        <v>0</v>
      </c>
      <c r="J1835" s="9">
        <v>0</v>
      </c>
      <c r="K1835">
        <v>0</v>
      </c>
      <c r="L1835" s="9">
        <v>0</v>
      </c>
      <c r="M1835" s="19">
        <v>0</v>
      </c>
      <c r="N1835" s="19">
        <v>0</v>
      </c>
      <c r="O1835" s="19">
        <v>1</v>
      </c>
      <c r="P1835" s="19">
        <v>4</v>
      </c>
      <c r="Q1835" s="19">
        <f t="shared" si="168"/>
        <v>0</v>
      </c>
      <c r="R1835" s="3">
        <f t="shared" si="169"/>
        <v>1.164500152881315</v>
      </c>
      <c r="S1835" s="3">
        <f t="shared" si="170"/>
        <v>8.2236842105263164E-2</v>
      </c>
      <c r="T1835" s="9">
        <f t="shared" si="171"/>
        <v>0</v>
      </c>
      <c r="U1835" s="9">
        <f t="shared" si="172"/>
        <v>4</v>
      </c>
      <c r="V1835" s="9">
        <f t="shared" si="173"/>
        <v>2</v>
      </c>
    </row>
    <row r="1836" spans="1:22" x14ac:dyDescent="0.25">
      <c r="A1836" t="s">
        <v>3050</v>
      </c>
      <c r="B1836" s="32" t="s">
        <v>1580</v>
      </c>
      <c r="C1836" t="s">
        <v>202</v>
      </c>
      <c r="D1836" t="s">
        <v>106</v>
      </c>
      <c r="E1836" s="9">
        <v>0</v>
      </c>
      <c r="F1836" s="9">
        <v>0</v>
      </c>
      <c r="G1836" s="9">
        <v>0</v>
      </c>
      <c r="H1836" s="9">
        <v>0</v>
      </c>
      <c r="I1836" s="9">
        <v>0</v>
      </c>
      <c r="J1836" s="9">
        <v>0</v>
      </c>
      <c r="K1836">
        <v>0</v>
      </c>
      <c r="L1836" s="9">
        <v>0</v>
      </c>
      <c r="M1836" s="19">
        <v>12</v>
      </c>
      <c r="N1836" s="19">
        <v>0</v>
      </c>
      <c r="O1836" s="19">
        <v>2</v>
      </c>
      <c r="P1836" s="19">
        <v>93</v>
      </c>
      <c r="Q1836" s="19">
        <f t="shared" si="168"/>
        <v>0</v>
      </c>
      <c r="R1836" s="3">
        <f t="shared" si="169"/>
        <v>26.701917988085132</v>
      </c>
      <c r="S1836" s="3">
        <f t="shared" si="170"/>
        <v>1.1732456140350878</v>
      </c>
      <c r="T1836" s="9">
        <f t="shared" si="171"/>
        <v>0</v>
      </c>
      <c r="U1836" s="9">
        <f t="shared" si="172"/>
        <v>93</v>
      </c>
      <c r="V1836" s="9">
        <f t="shared" si="173"/>
        <v>34</v>
      </c>
    </row>
    <row r="1837" spans="1:22" x14ac:dyDescent="0.25">
      <c r="A1837" t="s">
        <v>3050</v>
      </c>
      <c r="B1837" s="32" t="s">
        <v>1580</v>
      </c>
      <c r="C1837" t="s">
        <v>202</v>
      </c>
      <c r="D1837" t="s">
        <v>109</v>
      </c>
      <c r="E1837" s="9">
        <v>0</v>
      </c>
      <c r="F1837" s="9">
        <v>0</v>
      </c>
      <c r="G1837" s="9">
        <v>0</v>
      </c>
      <c r="H1837" s="9">
        <v>0</v>
      </c>
      <c r="I1837" s="9">
        <v>0</v>
      </c>
      <c r="J1837" s="9">
        <v>0</v>
      </c>
      <c r="K1837">
        <v>0</v>
      </c>
      <c r="L1837" s="9">
        <v>1.4</v>
      </c>
      <c r="M1837" s="19">
        <v>1</v>
      </c>
      <c r="N1837" s="19">
        <v>0</v>
      </c>
      <c r="O1837" s="19">
        <v>1</v>
      </c>
      <c r="P1837" s="19">
        <v>13</v>
      </c>
      <c r="Q1837" s="19">
        <f t="shared" si="168"/>
        <v>0</v>
      </c>
      <c r="R1837" s="3">
        <f t="shared" si="169"/>
        <v>3.6994676111652347</v>
      </c>
      <c r="S1837" s="3">
        <f t="shared" si="170"/>
        <v>0.13486842105263158</v>
      </c>
      <c r="T1837" s="9">
        <f t="shared" si="171"/>
        <v>0</v>
      </c>
      <c r="U1837" s="9">
        <f t="shared" si="172"/>
        <v>13</v>
      </c>
      <c r="V1837" s="9">
        <f t="shared" si="173"/>
        <v>5</v>
      </c>
    </row>
    <row r="1838" spans="1:22" x14ac:dyDescent="0.25">
      <c r="A1838" t="s">
        <v>3050</v>
      </c>
      <c r="B1838" s="32" t="s">
        <v>1580</v>
      </c>
      <c r="C1838" t="s">
        <v>202</v>
      </c>
      <c r="D1838" t="s">
        <v>4746</v>
      </c>
      <c r="E1838" s="9">
        <v>0</v>
      </c>
      <c r="F1838" s="9">
        <v>0</v>
      </c>
      <c r="G1838" s="9">
        <v>0</v>
      </c>
      <c r="H1838" s="9">
        <v>0</v>
      </c>
      <c r="I1838" s="9">
        <v>0</v>
      </c>
      <c r="J1838" s="9">
        <v>0</v>
      </c>
      <c r="K1838">
        <v>0</v>
      </c>
      <c r="L1838" s="9">
        <v>0</v>
      </c>
      <c r="M1838" s="19">
        <v>1</v>
      </c>
      <c r="N1838" s="19">
        <v>0</v>
      </c>
      <c r="O1838" s="19">
        <v>4</v>
      </c>
      <c r="P1838" s="19">
        <v>79</v>
      </c>
      <c r="Q1838" s="19">
        <f t="shared" si="168"/>
        <v>0</v>
      </c>
      <c r="R1838" s="3">
        <f t="shared" si="169"/>
        <v>22.703624059928085</v>
      </c>
      <c r="S1838" s="3">
        <f t="shared" si="170"/>
        <v>0.92105263157894746</v>
      </c>
      <c r="T1838" s="9">
        <f t="shared" si="171"/>
        <v>0</v>
      </c>
      <c r="U1838" s="9">
        <f t="shared" si="172"/>
        <v>79</v>
      </c>
      <c r="V1838" s="9">
        <f t="shared" si="173"/>
        <v>29</v>
      </c>
    </row>
    <row r="1839" spans="1:22" x14ac:dyDescent="0.25">
      <c r="A1839" t="s">
        <v>543</v>
      </c>
      <c r="B1839" s="32" t="s">
        <v>20</v>
      </c>
      <c r="C1839" t="s">
        <v>202</v>
      </c>
      <c r="D1839" t="s">
        <v>861</v>
      </c>
      <c r="E1839" s="9">
        <v>0</v>
      </c>
      <c r="F1839" s="9">
        <v>0</v>
      </c>
      <c r="G1839" s="9">
        <v>0</v>
      </c>
      <c r="H1839" s="9">
        <v>0</v>
      </c>
      <c r="I1839" s="9">
        <v>0</v>
      </c>
      <c r="J1839" s="9">
        <v>0</v>
      </c>
      <c r="K1839">
        <v>0</v>
      </c>
      <c r="L1839" s="9">
        <v>0</v>
      </c>
      <c r="M1839" s="19">
        <v>0</v>
      </c>
      <c r="N1839" s="19">
        <v>0</v>
      </c>
      <c r="O1839" s="19">
        <v>0</v>
      </c>
      <c r="P1839" s="19">
        <v>2</v>
      </c>
      <c r="Q1839" s="19">
        <f t="shared" si="168"/>
        <v>0</v>
      </c>
      <c r="R1839" s="3">
        <f t="shared" si="169"/>
        <v>0.57735026918962573</v>
      </c>
      <c r="S1839" s="3">
        <f t="shared" si="170"/>
        <v>6.5789473684210523E-2</v>
      </c>
      <c r="T1839" s="9">
        <f t="shared" si="171"/>
        <v>0</v>
      </c>
      <c r="U1839" s="9">
        <f t="shared" si="172"/>
        <v>2</v>
      </c>
      <c r="V1839" s="9">
        <f t="shared" si="173"/>
        <v>1</v>
      </c>
    </row>
    <row r="1840" spans="1:22" x14ac:dyDescent="0.25">
      <c r="A1840" t="s">
        <v>543</v>
      </c>
      <c r="B1840" s="32" t="s">
        <v>20</v>
      </c>
      <c r="C1840" t="s">
        <v>202</v>
      </c>
      <c r="D1840" t="s">
        <v>5604</v>
      </c>
      <c r="E1840" s="9">
        <v>0</v>
      </c>
      <c r="F1840" s="9">
        <v>0</v>
      </c>
      <c r="G1840" s="9">
        <v>0</v>
      </c>
      <c r="H1840" s="9">
        <v>0</v>
      </c>
      <c r="I1840" s="9">
        <v>0</v>
      </c>
      <c r="J1840" s="9">
        <v>0</v>
      </c>
      <c r="K1840">
        <v>0</v>
      </c>
      <c r="L1840" s="9">
        <v>0</v>
      </c>
      <c r="M1840" s="19">
        <v>0</v>
      </c>
      <c r="N1840" s="19">
        <v>0</v>
      </c>
      <c r="O1840" s="19">
        <v>4</v>
      </c>
      <c r="P1840" s="19">
        <v>8</v>
      </c>
      <c r="Q1840" s="19">
        <f t="shared" si="168"/>
        <v>0</v>
      </c>
      <c r="R1840" s="3">
        <f t="shared" si="169"/>
        <v>2.4863262420322441</v>
      </c>
      <c r="S1840" s="3">
        <f t="shared" si="170"/>
        <v>0.19736842105263158</v>
      </c>
      <c r="T1840" s="9">
        <f t="shared" si="171"/>
        <v>0</v>
      </c>
      <c r="U1840" s="9">
        <f t="shared" si="172"/>
        <v>8</v>
      </c>
      <c r="V1840" s="9">
        <f t="shared" si="173"/>
        <v>3</v>
      </c>
    </row>
    <row r="1841" spans="1:22" x14ac:dyDescent="0.25">
      <c r="A1841" t="s">
        <v>543</v>
      </c>
      <c r="B1841" s="32" t="s">
        <v>20</v>
      </c>
      <c r="C1841" t="s">
        <v>202</v>
      </c>
      <c r="D1841" t="s">
        <v>113</v>
      </c>
      <c r="E1841" s="9">
        <v>2</v>
      </c>
      <c r="F1841" s="9">
        <v>14</v>
      </c>
      <c r="G1841" s="9">
        <v>4</v>
      </c>
      <c r="H1841" s="9">
        <v>4</v>
      </c>
      <c r="I1841" s="9">
        <v>0</v>
      </c>
      <c r="J1841" s="9">
        <v>0</v>
      </c>
      <c r="K1841">
        <v>11.2</v>
      </c>
      <c r="L1841" s="9">
        <v>0</v>
      </c>
      <c r="M1841" s="19">
        <v>4</v>
      </c>
      <c r="N1841" s="19">
        <v>4</v>
      </c>
      <c r="O1841" s="19">
        <v>7</v>
      </c>
      <c r="P1841" s="19">
        <v>14</v>
      </c>
      <c r="Q1841" s="19">
        <f t="shared" si="168"/>
        <v>11.2</v>
      </c>
      <c r="R1841" s="3">
        <f t="shared" si="169"/>
        <v>5.1431331094789083</v>
      </c>
      <c r="S1841" s="3">
        <f t="shared" si="170"/>
        <v>0.23464912280701758</v>
      </c>
      <c r="T1841" s="9">
        <f t="shared" si="171"/>
        <v>0</v>
      </c>
      <c r="U1841" s="9">
        <f t="shared" si="172"/>
        <v>14</v>
      </c>
      <c r="V1841" s="9">
        <f t="shared" si="173"/>
        <v>7</v>
      </c>
    </row>
    <row r="1842" spans="1:22" x14ac:dyDescent="0.25">
      <c r="A1842" t="s">
        <v>543</v>
      </c>
      <c r="B1842" s="32" t="s">
        <v>20</v>
      </c>
      <c r="C1842" t="s">
        <v>202</v>
      </c>
      <c r="D1842" t="s">
        <v>106</v>
      </c>
      <c r="E1842" s="9">
        <v>0</v>
      </c>
      <c r="F1842" s="9">
        <v>4</v>
      </c>
      <c r="G1842" s="9">
        <v>0</v>
      </c>
      <c r="H1842" s="9">
        <v>3</v>
      </c>
      <c r="I1842" s="9">
        <v>4</v>
      </c>
      <c r="J1842" s="9">
        <v>4</v>
      </c>
      <c r="K1842">
        <v>65.8</v>
      </c>
      <c r="L1842" s="9">
        <v>5.6</v>
      </c>
      <c r="M1842" s="19">
        <v>40</v>
      </c>
      <c r="N1842" s="19">
        <v>0</v>
      </c>
      <c r="O1842" s="19">
        <v>19</v>
      </c>
      <c r="P1842" s="19">
        <v>6</v>
      </c>
      <c r="Q1842" s="19">
        <f t="shared" si="168"/>
        <v>65.8</v>
      </c>
      <c r="R1842" s="3">
        <f t="shared" si="169"/>
        <v>20.236862554768859</v>
      </c>
      <c r="S1842" s="3">
        <f t="shared" si="170"/>
        <v>0.55336257309941517</v>
      </c>
      <c r="T1842" s="9">
        <f t="shared" si="171"/>
        <v>0</v>
      </c>
      <c r="U1842" s="9">
        <f t="shared" si="172"/>
        <v>65.8</v>
      </c>
      <c r="V1842" s="9">
        <f t="shared" si="173"/>
        <v>26</v>
      </c>
    </row>
    <row r="1843" spans="1:22" x14ac:dyDescent="0.25">
      <c r="A1843" t="s">
        <v>543</v>
      </c>
      <c r="B1843" s="32" t="s">
        <v>20</v>
      </c>
      <c r="C1843" t="s">
        <v>202</v>
      </c>
      <c r="D1843" t="s">
        <v>109</v>
      </c>
      <c r="E1843" s="9">
        <v>0</v>
      </c>
      <c r="F1843" s="9">
        <v>0</v>
      </c>
      <c r="G1843" s="9">
        <v>0</v>
      </c>
      <c r="H1843" s="9">
        <v>0</v>
      </c>
      <c r="I1843" s="9">
        <v>0</v>
      </c>
      <c r="J1843" s="9">
        <v>4</v>
      </c>
      <c r="K1843">
        <v>22.4</v>
      </c>
      <c r="L1843" s="9">
        <v>0</v>
      </c>
      <c r="M1843" s="19">
        <v>0</v>
      </c>
      <c r="N1843" s="19">
        <v>0</v>
      </c>
      <c r="O1843" s="19">
        <v>0</v>
      </c>
      <c r="P1843" s="19">
        <v>12</v>
      </c>
      <c r="Q1843" s="19">
        <f t="shared" si="168"/>
        <v>22.4</v>
      </c>
      <c r="R1843" s="3">
        <f t="shared" si="169"/>
        <v>6.9992207358455918</v>
      </c>
      <c r="S1843" s="3">
        <f t="shared" si="170"/>
        <v>0.42105263157894735</v>
      </c>
      <c r="T1843" s="9">
        <f t="shared" si="171"/>
        <v>0</v>
      </c>
      <c r="U1843" s="9">
        <f t="shared" si="172"/>
        <v>22.4</v>
      </c>
      <c r="V1843" s="9">
        <f t="shared" si="173"/>
        <v>9</v>
      </c>
    </row>
    <row r="1844" spans="1:22" x14ac:dyDescent="0.25">
      <c r="A1844" t="s">
        <v>543</v>
      </c>
      <c r="B1844" s="32" t="s">
        <v>20</v>
      </c>
      <c r="C1844" t="s">
        <v>202</v>
      </c>
      <c r="D1844" t="s">
        <v>4746</v>
      </c>
      <c r="E1844" s="9">
        <v>0</v>
      </c>
      <c r="F1844" s="9">
        <v>22</v>
      </c>
      <c r="G1844" s="9">
        <v>12</v>
      </c>
      <c r="H1844" s="9">
        <v>12</v>
      </c>
      <c r="I1844" s="9">
        <v>20</v>
      </c>
      <c r="J1844" s="9">
        <v>13</v>
      </c>
      <c r="K1844">
        <v>110.6</v>
      </c>
      <c r="L1844" s="9">
        <v>8.3999999999999986</v>
      </c>
      <c r="M1844" s="19">
        <v>45</v>
      </c>
      <c r="N1844" s="19">
        <v>4</v>
      </c>
      <c r="O1844" s="19">
        <v>0</v>
      </c>
      <c r="P1844" s="19">
        <v>0</v>
      </c>
      <c r="Q1844" s="19">
        <f t="shared" si="168"/>
        <v>110.6</v>
      </c>
      <c r="R1844" s="3">
        <f t="shared" si="169"/>
        <v>31.043717951341204</v>
      </c>
      <c r="S1844" s="3">
        <f t="shared" si="170"/>
        <v>0.90277777777777779</v>
      </c>
      <c r="T1844" s="9">
        <f t="shared" si="171"/>
        <v>0</v>
      </c>
      <c r="U1844" s="9">
        <f t="shared" si="172"/>
        <v>110.6</v>
      </c>
      <c r="V1844" s="9">
        <f t="shared" si="173"/>
        <v>40</v>
      </c>
    </row>
    <row r="1845" spans="1:22" x14ac:dyDescent="0.25">
      <c r="A1845" t="s">
        <v>544</v>
      </c>
      <c r="B1845" s="32" t="s">
        <v>22</v>
      </c>
      <c r="C1845" t="s">
        <v>202</v>
      </c>
      <c r="D1845" t="s">
        <v>861</v>
      </c>
      <c r="E1845" s="9">
        <v>0</v>
      </c>
      <c r="F1845" s="9">
        <v>0</v>
      </c>
      <c r="G1845" s="9">
        <v>0</v>
      </c>
      <c r="H1845" s="9">
        <v>0</v>
      </c>
      <c r="I1845" s="9">
        <v>0</v>
      </c>
      <c r="J1845" s="9">
        <v>0</v>
      </c>
      <c r="K1845">
        <v>0</v>
      </c>
      <c r="L1845" s="9">
        <v>0</v>
      </c>
      <c r="M1845" s="19">
        <v>0</v>
      </c>
      <c r="N1845" s="19">
        <v>0</v>
      </c>
      <c r="O1845" s="19">
        <v>0</v>
      </c>
      <c r="P1845" s="19">
        <v>1</v>
      </c>
      <c r="Q1845" s="19">
        <f t="shared" si="168"/>
        <v>0</v>
      </c>
      <c r="R1845" s="3">
        <f t="shared" si="169"/>
        <v>0.28867513459481287</v>
      </c>
      <c r="S1845" s="3">
        <f t="shared" si="170"/>
        <v>3.2894736842105261E-2</v>
      </c>
      <c r="T1845" s="9">
        <f t="shared" si="171"/>
        <v>0</v>
      </c>
      <c r="U1845" s="9">
        <f t="shared" si="172"/>
        <v>1</v>
      </c>
      <c r="V1845" s="9">
        <f t="shared" si="173"/>
        <v>0</v>
      </c>
    </row>
    <row r="1846" spans="1:22" x14ac:dyDescent="0.25">
      <c r="A1846" t="s">
        <v>544</v>
      </c>
      <c r="B1846" s="32" t="s">
        <v>22</v>
      </c>
      <c r="C1846" t="s">
        <v>202</v>
      </c>
      <c r="D1846" t="s">
        <v>5604</v>
      </c>
      <c r="E1846" s="9">
        <v>0</v>
      </c>
      <c r="F1846" s="9">
        <v>0</v>
      </c>
      <c r="G1846" s="9">
        <v>0</v>
      </c>
      <c r="H1846" s="9">
        <v>0</v>
      </c>
      <c r="I1846" s="9">
        <v>0</v>
      </c>
      <c r="J1846" s="9">
        <v>0</v>
      </c>
      <c r="K1846">
        <v>0</v>
      </c>
      <c r="L1846" s="9">
        <v>0</v>
      </c>
      <c r="M1846" s="19">
        <v>0</v>
      </c>
      <c r="N1846" s="19">
        <v>0</v>
      </c>
      <c r="O1846" s="19">
        <v>0</v>
      </c>
      <c r="P1846" s="19">
        <v>1</v>
      </c>
      <c r="Q1846" s="19">
        <f t="shared" si="168"/>
        <v>0</v>
      </c>
      <c r="R1846" s="3">
        <f t="shared" si="169"/>
        <v>0.28867513459481287</v>
      </c>
      <c r="S1846" s="3">
        <f t="shared" si="170"/>
        <v>3.2894736842105261E-2</v>
      </c>
      <c r="T1846" s="9">
        <f t="shared" si="171"/>
        <v>0</v>
      </c>
      <c r="U1846" s="9">
        <f t="shared" si="172"/>
        <v>1</v>
      </c>
      <c r="V1846" s="9">
        <f t="shared" si="173"/>
        <v>0</v>
      </c>
    </row>
    <row r="1847" spans="1:22" x14ac:dyDescent="0.25">
      <c r="A1847" t="s">
        <v>544</v>
      </c>
      <c r="B1847" s="32" t="s">
        <v>22</v>
      </c>
      <c r="C1847" t="s">
        <v>202</v>
      </c>
      <c r="D1847" t="s">
        <v>113</v>
      </c>
      <c r="E1847" s="9">
        <v>1</v>
      </c>
      <c r="F1847" s="9">
        <v>4</v>
      </c>
      <c r="G1847" s="9">
        <v>1</v>
      </c>
      <c r="H1847" s="9">
        <v>0</v>
      </c>
      <c r="I1847" s="9">
        <v>0</v>
      </c>
      <c r="J1847" s="9">
        <v>1</v>
      </c>
      <c r="K1847">
        <v>2.8</v>
      </c>
      <c r="L1847" s="9">
        <v>0</v>
      </c>
      <c r="M1847" s="19">
        <v>1</v>
      </c>
      <c r="N1847" s="19">
        <v>1</v>
      </c>
      <c r="O1847" s="19">
        <v>2</v>
      </c>
      <c r="P1847" s="19">
        <v>4</v>
      </c>
      <c r="Q1847" s="19">
        <f t="shared" si="168"/>
        <v>2.8</v>
      </c>
      <c r="R1847" s="3">
        <f t="shared" si="169"/>
        <v>1.4281795999442681</v>
      </c>
      <c r="S1847" s="3">
        <f t="shared" si="170"/>
        <v>6.5058479532163746E-2</v>
      </c>
      <c r="T1847" s="9">
        <f t="shared" si="171"/>
        <v>0</v>
      </c>
      <c r="U1847" s="9">
        <f t="shared" si="172"/>
        <v>4</v>
      </c>
      <c r="V1847" s="9">
        <f t="shared" si="173"/>
        <v>2</v>
      </c>
    </row>
    <row r="1848" spans="1:22" x14ac:dyDescent="0.25">
      <c r="A1848" t="s">
        <v>544</v>
      </c>
      <c r="B1848" s="32" t="s">
        <v>22</v>
      </c>
      <c r="C1848" t="s">
        <v>202</v>
      </c>
      <c r="D1848" t="s">
        <v>106</v>
      </c>
      <c r="E1848" s="9">
        <v>0</v>
      </c>
      <c r="F1848" s="9">
        <v>1</v>
      </c>
      <c r="G1848" s="9">
        <v>0</v>
      </c>
      <c r="H1848" s="9">
        <v>1</v>
      </c>
      <c r="I1848" s="9">
        <v>1</v>
      </c>
      <c r="J1848" s="9">
        <v>1</v>
      </c>
      <c r="K1848">
        <v>18.2</v>
      </c>
      <c r="L1848" s="9">
        <v>1.4</v>
      </c>
      <c r="M1848" s="19">
        <v>10</v>
      </c>
      <c r="N1848" s="19">
        <v>0</v>
      </c>
      <c r="O1848" s="19">
        <v>5</v>
      </c>
      <c r="P1848" s="19">
        <v>2</v>
      </c>
      <c r="Q1848" s="19">
        <f t="shared" si="168"/>
        <v>18.2</v>
      </c>
      <c r="R1848" s="3">
        <f t="shared" si="169"/>
        <v>5.4675627499135686</v>
      </c>
      <c r="S1848" s="3">
        <f t="shared" si="170"/>
        <v>0.14839181286549705</v>
      </c>
      <c r="T1848" s="9">
        <f t="shared" si="171"/>
        <v>0</v>
      </c>
      <c r="U1848" s="9">
        <f t="shared" si="172"/>
        <v>18.2</v>
      </c>
      <c r="V1848" s="9">
        <f t="shared" si="173"/>
        <v>7</v>
      </c>
    </row>
    <row r="1849" spans="1:22" x14ac:dyDescent="0.25">
      <c r="A1849" t="s">
        <v>544</v>
      </c>
      <c r="B1849" s="32" t="s">
        <v>22</v>
      </c>
      <c r="C1849" t="s">
        <v>202</v>
      </c>
      <c r="D1849" t="s">
        <v>109</v>
      </c>
      <c r="E1849" s="9">
        <v>0</v>
      </c>
      <c r="F1849" s="9">
        <v>0</v>
      </c>
      <c r="G1849" s="9">
        <v>0</v>
      </c>
      <c r="H1849" s="9">
        <v>0</v>
      </c>
      <c r="I1849" s="9">
        <v>0</v>
      </c>
      <c r="J1849" s="9">
        <v>1</v>
      </c>
      <c r="K1849">
        <v>5.6</v>
      </c>
      <c r="L1849" s="9">
        <v>0</v>
      </c>
      <c r="M1849" s="19">
        <v>0</v>
      </c>
      <c r="N1849" s="19">
        <v>0</v>
      </c>
      <c r="O1849" s="19">
        <v>0</v>
      </c>
      <c r="P1849" s="19">
        <v>3</v>
      </c>
      <c r="Q1849" s="19">
        <f t="shared" si="168"/>
        <v>5.6</v>
      </c>
      <c r="R1849" s="3">
        <f t="shared" si="169"/>
        <v>1.7498051839613979</v>
      </c>
      <c r="S1849" s="3">
        <f t="shared" si="170"/>
        <v>0.10526315789473684</v>
      </c>
      <c r="T1849" s="9">
        <f t="shared" si="171"/>
        <v>0</v>
      </c>
      <c r="U1849" s="9">
        <f t="shared" si="172"/>
        <v>5.6</v>
      </c>
      <c r="V1849" s="9">
        <f t="shared" si="173"/>
        <v>2</v>
      </c>
    </row>
    <row r="1850" spans="1:22" x14ac:dyDescent="0.25">
      <c r="A1850" t="s">
        <v>544</v>
      </c>
      <c r="B1850" s="32" t="s">
        <v>22</v>
      </c>
      <c r="C1850" t="s">
        <v>202</v>
      </c>
      <c r="D1850" t="s">
        <v>4746</v>
      </c>
      <c r="E1850" s="9">
        <v>0</v>
      </c>
      <c r="F1850" s="9">
        <v>6</v>
      </c>
      <c r="G1850" s="9">
        <v>3</v>
      </c>
      <c r="H1850" s="9">
        <v>3</v>
      </c>
      <c r="I1850" s="9">
        <v>5</v>
      </c>
      <c r="J1850" s="9">
        <v>4</v>
      </c>
      <c r="K1850">
        <v>28</v>
      </c>
      <c r="L1850" s="9">
        <v>7</v>
      </c>
      <c r="M1850" s="19">
        <v>8</v>
      </c>
      <c r="N1850" s="19">
        <v>1</v>
      </c>
      <c r="O1850" s="19">
        <v>1</v>
      </c>
      <c r="P1850" s="19">
        <v>1</v>
      </c>
      <c r="Q1850" s="19">
        <f t="shared" si="168"/>
        <v>28</v>
      </c>
      <c r="R1850" s="3">
        <f t="shared" si="169"/>
        <v>7.5131198377884072</v>
      </c>
      <c r="S1850" s="3">
        <f t="shared" si="170"/>
        <v>0.20035885167464115</v>
      </c>
      <c r="T1850" s="9">
        <f t="shared" si="171"/>
        <v>0</v>
      </c>
      <c r="U1850" s="9">
        <f t="shared" si="172"/>
        <v>28</v>
      </c>
      <c r="V1850" s="9">
        <f t="shared" si="173"/>
        <v>10</v>
      </c>
    </row>
    <row r="1851" spans="1:22" x14ac:dyDescent="0.25">
      <c r="A1851" t="s">
        <v>3165</v>
      </c>
      <c r="B1851" s="32" t="s">
        <v>659</v>
      </c>
      <c r="C1851" t="s">
        <v>202</v>
      </c>
      <c r="D1851" t="s">
        <v>113</v>
      </c>
      <c r="E1851" s="9">
        <v>0</v>
      </c>
      <c r="F1851" s="9">
        <v>0</v>
      </c>
      <c r="G1851" s="9">
        <v>0</v>
      </c>
      <c r="H1851" s="9">
        <v>0</v>
      </c>
      <c r="I1851" s="9">
        <v>0</v>
      </c>
      <c r="J1851" s="9">
        <v>0</v>
      </c>
      <c r="K1851">
        <v>0</v>
      </c>
      <c r="L1851" s="9">
        <v>0</v>
      </c>
      <c r="M1851" s="19">
        <v>1</v>
      </c>
      <c r="N1851" s="19">
        <v>1</v>
      </c>
      <c r="O1851" s="19">
        <v>2</v>
      </c>
      <c r="P1851" s="19">
        <v>4</v>
      </c>
      <c r="Q1851" s="19">
        <f t="shared" si="168"/>
        <v>0</v>
      </c>
      <c r="R1851" s="3">
        <f t="shared" si="169"/>
        <v>1.2309149097933274</v>
      </c>
      <c r="S1851" s="3">
        <f t="shared" si="170"/>
        <v>6.5789473684210523E-2</v>
      </c>
      <c r="T1851" s="9">
        <f t="shared" si="171"/>
        <v>0</v>
      </c>
      <c r="U1851" s="9">
        <f t="shared" si="172"/>
        <v>4</v>
      </c>
      <c r="V1851" s="9">
        <f t="shared" si="173"/>
        <v>2</v>
      </c>
    </row>
    <row r="1852" spans="1:22" x14ac:dyDescent="0.25">
      <c r="A1852" t="s">
        <v>549</v>
      </c>
      <c r="B1852" s="32" t="s">
        <v>400</v>
      </c>
      <c r="C1852" t="s">
        <v>202</v>
      </c>
      <c r="D1852" t="s">
        <v>113</v>
      </c>
      <c r="E1852" s="9">
        <v>1</v>
      </c>
      <c r="F1852" s="9">
        <v>1</v>
      </c>
      <c r="G1852" s="9">
        <v>0</v>
      </c>
      <c r="H1852" s="9">
        <v>0</v>
      </c>
      <c r="I1852" s="9">
        <v>0</v>
      </c>
      <c r="J1852" s="9">
        <v>0</v>
      </c>
      <c r="K1852">
        <v>0</v>
      </c>
      <c r="L1852" s="9">
        <v>0</v>
      </c>
      <c r="M1852" s="19">
        <v>0</v>
      </c>
      <c r="N1852" s="19">
        <v>0</v>
      </c>
      <c r="O1852" s="19">
        <v>0</v>
      </c>
      <c r="P1852" s="19">
        <v>0</v>
      </c>
      <c r="Q1852" s="19">
        <f t="shared" si="168"/>
        <v>0</v>
      </c>
      <c r="R1852" s="3">
        <f t="shared" si="169"/>
        <v>0.38924947208076149</v>
      </c>
      <c r="S1852" s="3">
        <f t="shared" si="170"/>
        <v>3.2894736842105261E-2</v>
      </c>
      <c r="T1852" s="9">
        <f t="shared" si="171"/>
        <v>0</v>
      </c>
      <c r="U1852" s="9">
        <f t="shared" si="172"/>
        <v>1</v>
      </c>
      <c r="V1852" s="9">
        <f t="shared" si="173"/>
        <v>1</v>
      </c>
    </row>
    <row r="1853" spans="1:22" x14ac:dyDescent="0.25">
      <c r="A1853" t="s">
        <v>549</v>
      </c>
      <c r="B1853" s="32" t="s">
        <v>400</v>
      </c>
      <c r="C1853" t="s">
        <v>202</v>
      </c>
      <c r="D1853" t="s">
        <v>106</v>
      </c>
      <c r="E1853" s="9">
        <v>0</v>
      </c>
      <c r="F1853" s="9">
        <v>0</v>
      </c>
      <c r="G1853" s="9">
        <v>0</v>
      </c>
      <c r="H1853" s="9">
        <v>0</v>
      </c>
      <c r="I1853" s="9">
        <v>0</v>
      </c>
      <c r="J1853" s="9">
        <v>0</v>
      </c>
      <c r="K1853">
        <v>2.8</v>
      </c>
      <c r="L1853" s="9">
        <v>0</v>
      </c>
      <c r="M1853" s="19">
        <v>0</v>
      </c>
      <c r="N1853" s="19">
        <v>0</v>
      </c>
      <c r="O1853" s="19">
        <v>0</v>
      </c>
      <c r="P1853" s="19">
        <v>2</v>
      </c>
      <c r="Q1853" s="19">
        <f t="shared" si="168"/>
        <v>2.8</v>
      </c>
      <c r="R1853" s="3">
        <f t="shared" si="169"/>
        <v>0.94964108052367968</v>
      </c>
      <c r="S1853" s="3">
        <f t="shared" si="170"/>
        <v>7.8947368421052627E-2</v>
      </c>
      <c r="T1853" s="9">
        <f t="shared" si="171"/>
        <v>0</v>
      </c>
      <c r="U1853" s="9">
        <f t="shared" si="172"/>
        <v>2.8</v>
      </c>
      <c r="V1853" s="9">
        <f t="shared" si="173"/>
        <v>1</v>
      </c>
    </row>
    <row r="1854" spans="1:22" x14ac:dyDescent="0.25">
      <c r="A1854" t="s">
        <v>549</v>
      </c>
      <c r="B1854" s="32" t="s">
        <v>400</v>
      </c>
      <c r="C1854" t="s">
        <v>202</v>
      </c>
      <c r="D1854" t="s">
        <v>4746</v>
      </c>
      <c r="E1854" s="9">
        <v>0</v>
      </c>
      <c r="F1854" s="9">
        <v>2</v>
      </c>
      <c r="G1854" s="9">
        <v>0</v>
      </c>
      <c r="H1854" s="9">
        <v>0</v>
      </c>
      <c r="I1854" s="9">
        <v>1</v>
      </c>
      <c r="J1854" s="9">
        <v>0</v>
      </c>
      <c r="K1854">
        <v>2.8</v>
      </c>
      <c r="L1854" s="9">
        <v>0</v>
      </c>
      <c r="M1854" s="19">
        <v>0</v>
      </c>
      <c r="N1854" s="19">
        <v>0</v>
      </c>
      <c r="O1854" s="19">
        <v>0</v>
      </c>
      <c r="P1854" s="19">
        <v>0</v>
      </c>
      <c r="Q1854" s="19">
        <f t="shared" si="168"/>
        <v>2.8</v>
      </c>
      <c r="R1854" s="3">
        <f t="shared" si="169"/>
        <v>0.95520900457661229</v>
      </c>
      <c r="S1854" s="3">
        <f t="shared" si="170"/>
        <v>6.3596491228070179E-2</v>
      </c>
      <c r="T1854" s="9">
        <f t="shared" si="171"/>
        <v>0</v>
      </c>
      <c r="U1854" s="9">
        <f t="shared" si="172"/>
        <v>2.8</v>
      </c>
      <c r="V1854" s="9">
        <f t="shared" si="173"/>
        <v>1</v>
      </c>
    </row>
    <row r="1855" spans="1:22" x14ac:dyDescent="0.25">
      <c r="A1855" t="s">
        <v>3669</v>
      </c>
      <c r="B1855" s="32" t="s">
        <v>1814</v>
      </c>
      <c r="C1855" t="s">
        <v>202</v>
      </c>
      <c r="D1855" t="s">
        <v>5604</v>
      </c>
      <c r="E1855" s="9">
        <v>0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>
        <v>0</v>
      </c>
      <c r="L1855" s="9">
        <v>0</v>
      </c>
      <c r="M1855" s="19">
        <v>0</v>
      </c>
      <c r="N1855" s="19">
        <v>0</v>
      </c>
      <c r="O1855" s="19">
        <v>0</v>
      </c>
      <c r="P1855" s="19">
        <v>4</v>
      </c>
      <c r="Q1855" s="19">
        <f t="shared" si="168"/>
        <v>0</v>
      </c>
      <c r="R1855" s="3">
        <f t="shared" si="169"/>
        <v>1.1547005383792515</v>
      </c>
      <c r="S1855" s="3">
        <f t="shared" si="170"/>
        <v>0.13157894736842105</v>
      </c>
      <c r="T1855" s="9">
        <f t="shared" si="171"/>
        <v>0</v>
      </c>
      <c r="U1855" s="9">
        <f t="shared" si="172"/>
        <v>4</v>
      </c>
      <c r="V1855" s="9">
        <f t="shared" si="173"/>
        <v>2</v>
      </c>
    </row>
    <row r="1856" spans="1:22" x14ac:dyDescent="0.25">
      <c r="A1856" t="s">
        <v>3669</v>
      </c>
      <c r="B1856" s="32" t="s">
        <v>1814</v>
      </c>
      <c r="C1856" t="s">
        <v>202</v>
      </c>
      <c r="D1856" t="s">
        <v>113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>
        <v>0</v>
      </c>
      <c r="L1856" s="9">
        <v>0</v>
      </c>
      <c r="M1856" s="19">
        <v>0</v>
      </c>
      <c r="N1856" s="19">
        <v>0</v>
      </c>
      <c r="O1856" s="19">
        <v>1</v>
      </c>
      <c r="P1856" s="19">
        <v>0</v>
      </c>
      <c r="Q1856" s="19">
        <f t="shared" si="168"/>
        <v>0</v>
      </c>
      <c r="R1856" s="3">
        <f t="shared" si="169"/>
        <v>0.28867513459481287</v>
      </c>
      <c r="S1856" s="3">
        <f t="shared" si="170"/>
        <v>3.2894736842105261E-2</v>
      </c>
      <c r="T1856" s="9">
        <f t="shared" si="171"/>
        <v>0</v>
      </c>
      <c r="U1856" s="9">
        <f t="shared" si="172"/>
        <v>1</v>
      </c>
      <c r="V1856" s="9">
        <f t="shared" si="173"/>
        <v>0</v>
      </c>
    </row>
    <row r="1857" spans="1:22" x14ac:dyDescent="0.25">
      <c r="A1857" t="s">
        <v>3669</v>
      </c>
      <c r="B1857" s="32" t="s">
        <v>1814</v>
      </c>
      <c r="C1857" t="s">
        <v>202</v>
      </c>
      <c r="D1857" t="s">
        <v>106</v>
      </c>
      <c r="E1857" s="9">
        <v>0</v>
      </c>
      <c r="F1857" s="9">
        <v>0</v>
      </c>
      <c r="G1857" s="9">
        <v>0</v>
      </c>
      <c r="H1857" s="9">
        <v>0</v>
      </c>
      <c r="I1857" s="9">
        <v>0</v>
      </c>
      <c r="J1857" s="9">
        <v>0</v>
      </c>
      <c r="K1857">
        <v>1.4</v>
      </c>
      <c r="L1857" s="9">
        <v>0</v>
      </c>
      <c r="M1857" s="19">
        <v>0</v>
      </c>
      <c r="N1857" s="19">
        <v>0</v>
      </c>
      <c r="O1857" s="19">
        <v>1</v>
      </c>
      <c r="P1857" s="19">
        <v>0</v>
      </c>
      <c r="Q1857" s="19">
        <f t="shared" si="168"/>
        <v>1.4</v>
      </c>
      <c r="R1857" s="3">
        <f t="shared" si="169"/>
        <v>0.47482054026183984</v>
      </c>
      <c r="S1857" s="3">
        <f t="shared" si="170"/>
        <v>3.9473684210526314E-2</v>
      </c>
      <c r="T1857" s="9">
        <f t="shared" si="171"/>
        <v>0</v>
      </c>
      <c r="U1857" s="9">
        <f t="shared" si="172"/>
        <v>1.4</v>
      </c>
      <c r="V1857" s="9">
        <f t="shared" si="173"/>
        <v>1</v>
      </c>
    </row>
    <row r="1858" spans="1:22" x14ac:dyDescent="0.25">
      <c r="A1858" t="s">
        <v>3669</v>
      </c>
      <c r="B1858" s="32" t="s">
        <v>1814</v>
      </c>
      <c r="C1858" t="s">
        <v>202</v>
      </c>
      <c r="D1858" t="s">
        <v>109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>
        <v>0</v>
      </c>
      <c r="L1858" s="9">
        <v>0</v>
      </c>
      <c r="M1858" s="19">
        <v>0</v>
      </c>
      <c r="N1858" s="19">
        <v>0</v>
      </c>
      <c r="O1858" s="19">
        <v>8</v>
      </c>
      <c r="P1858" s="19">
        <v>0</v>
      </c>
      <c r="Q1858" s="19">
        <f t="shared" ref="Q1858:Q1921" si="174">IFERROR(AVERAGEIF(K1858:K1858,"&lt;&gt;0"),0)</f>
        <v>0</v>
      </c>
      <c r="R1858" s="3">
        <f t="shared" ref="R1858:R1921" si="175">_xlfn.STDEV.S(E1858:P1858)</f>
        <v>2.3094010767585029</v>
      </c>
      <c r="S1858" s="3">
        <f t="shared" ref="S1858:S1921" si="176">IFERROR(AVERAGEIF(E1858:P1858,"&lt;&gt;0")/30.4,0)</f>
        <v>0.26315789473684209</v>
      </c>
      <c r="T1858" s="9">
        <f t="shared" ref="T1858:T1921" si="177">MIN(E1858:P1858)</f>
        <v>0</v>
      </c>
      <c r="U1858" s="9">
        <f t="shared" ref="U1858:U1921" si="178">MAX(E1858:P1858)</f>
        <v>8</v>
      </c>
      <c r="V1858" s="9">
        <f t="shared" ref="V1858:V1921" si="179">MROUND(ROUND(_xlfn.NORM.S.INV($Y$1)*R1858*1,1),1)</f>
        <v>3</v>
      </c>
    </row>
    <row r="1859" spans="1:22" x14ac:dyDescent="0.25">
      <c r="A1859" t="s">
        <v>3669</v>
      </c>
      <c r="B1859" s="32" t="s">
        <v>1814</v>
      </c>
      <c r="C1859" t="s">
        <v>202</v>
      </c>
      <c r="D1859" t="s">
        <v>4746</v>
      </c>
      <c r="E1859" s="9">
        <v>1</v>
      </c>
      <c r="F1859" s="9">
        <v>0</v>
      </c>
      <c r="G1859" s="9">
        <v>3</v>
      </c>
      <c r="H1859" s="9">
        <v>0</v>
      </c>
      <c r="I1859" s="9">
        <v>1</v>
      </c>
      <c r="J1859" s="9">
        <v>0</v>
      </c>
      <c r="K1859">
        <v>1.4</v>
      </c>
      <c r="L1859" s="9">
        <v>1.4</v>
      </c>
      <c r="M1859" s="19">
        <v>8</v>
      </c>
      <c r="N1859" s="19">
        <v>0</v>
      </c>
      <c r="O1859" s="19">
        <v>4</v>
      </c>
      <c r="P1859" s="19">
        <v>0</v>
      </c>
      <c r="Q1859" s="19">
        <f t="shared" si="174"/>
        <v>1.4</v>
      </c>
      <c r="R1859" s="3">
        <f t="shared" si="175"/>
        <v>2.3788843832962772</v>
      </c>
      <c r="S1859" s="3">
        <f t="shared" si="176"/>
        <v>9.3045112781954903E-2</v>
      </c>
      <c r="T1859" s="9">
        <f t="shared" si="177"/>
        <v>0</v>
      </c>
      <c r="U1859" s="9">
        <f t="shared" si="178"/>
        <v>8</v>
      </c>
      <c r="V1859" s="9">
        <f t="shared" si="179"/>
        <v>3</v>
      </c>
    </row>
    <row r="1860" spans="1:22" x14ac:dyDescent="0.25">
      <c r="A1860" t="s">
        <v>548</v>
      </c>
      <c r="B1860" s="32" t="s">
        <v>398</v>
      </c>
      <c r="C1860" t="s">
        <v>202</v>
      </c>
      <c r="D1860" t="s">
        <v>5604</v>
      </c>
      <c r="E1860" s="9">
        <v>0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>
        <v>0</v>
      </c>
      <c r="L1860" s="9">
        <v>0</v>
      </c>
      <c r="M1860" s="19">
        <v>0</v>
      </c>
      <c r="N1860" s="19">
        <v>0</v>
      </c>
      <c r="O1860" s="19">
        <v>0</v>
      </c>
      <c r="P1860" s="19">
        <v>2</v>
      </c>
      <c r="Q1860" s="19">
        <f t="shared" si="174"/>
        <v>0</v>
      </c>
      <c r="R1860" s="3">
        <f t="shared" si="175"/>
        <v>0.57735026918962573</v>
      </c>
      <c r="S1860" s="3">
        <f t="shared" si="176"/>
        <v>6.5789473684210523E-2</v>
      </c>
      <c r="T1860" s="9">
        <f t="shared" si="177"/>
        <v>0</v>
      </c>
      <c r="U1860" s="9">
        <f t="shared" si="178"/>
        <v>2</v>
      </c>
      <c r="V1860" s="9">
        <f t="shared" si="179"/>
        <v>1</v>
      </c>
    </row>
    <row r="1861" spans="1:22" x14ac:dyDescent="0.25">
      <c r="A1861" t="s">
        <v>548</v>
      </c>
      <c r="B1861" s="32" t="s">
        <v>398</v>
      </c>
      <c r="C1861" t="s">
        <v>202</v>
      </c>
      <c r="D1861" t="s">
        <v>113</v>
      </c>
      <c r="E1861" s="9">
        <v>1</v>
      </c>
      <c r="F1861" s="9">
        <v>5</v>
      </c>
      <c r="G1861" s="9">
        <v>4</v>
      </c>
      <c r="H1861" s="9">
        <v>3</v>
      </c>
      <c r="I1861" s="9">
        <v>0</v>
      </c>
      <c r="J1861" s="9">
        <v>0</v>
      </c>
      <c r="K1861">
        <v>2.8</v>
      </c>
      <c r="L1861" s="9">
        <v>0</v>
      </c>
      <c r="M1861" s="19">
        <v>2</v>
      </c>
      <c r="N1861" s="19">
        <v>0</v>
      </c>
      <c r="O1861" s="19">
        <v>3</v>
      </c>
      <c r="P1861" s="19">
        <v>4</v>
      </c>
      <c r="Q1861" s="19">
        <f t="shared" si="174"/>
        <v>2.8</v>
      </c>
      <c r="R1861" s="3">
        <f t="shared" si="175"/>
        <v>1.8237490523810029</v>
      </c>
      <c r="S1861" s="3">
        <f t="shared" si="176"/>
        <v>0.10197368421052633</v>
      </c>
      <c r="T1861" s="9">
        <f t="shared" si="177"/>
        <v>0</v>
      </c>
      <c r="U1861" s="9">
        <f t="shared" si="178"/>
        <v>5</v>
      </c>
      <c r="V1861" s="9">
        <f t="shared" si="179"/>
        <v>2</v>
      </c>
    </row>
    <row r="1862" spans="1:22" x14ac:dyDescent="0.25">
      <c r="A1862" t="s">
        <v>548</v>
      </c>
      <c r="B1862" s="32" t="s">
        <v>398</v>
      </c>
      <c r="C1862" t="s">
        <v>202</v>
      </c>
      <c r="D1862" t="s">
        <v>106</v>
      </c>
      <c r="E1862" s="9">
        <v>0</v>
      </c>
      <c r="F1862" s="9">
        <v>0</v>
      </c>
      <c r="G1862" s="9">
        <v>0</v>
      </c>
      <c r="H1862" s="9">
        <v>6</v>
      </c>
      <c r="I1862" s="9">
        <v>6</v>
      </c>
      <c r="J1862" s="9">
        <v>0</v>
      </c>
      <c r="K1862">
        <v>19.599999999999998</v>
      </c>
      <c r="L1862" s="9">
        <v>2.8</v>
      </c>
      <c r="M1862" s="19">
        <v>0</v>
      </c>
      <c r="N1862" s="19">
        <v>0</v>
      </c>
      <c r="O1862" s="19">
        <v>7</v>
      </c>
      <c r="P1862" s="19">
        <v>3</v>
      </c>
      <c r="Q1862" s="19">
        <f t="shared" si="174"/>
        <v>19.599999999999998</v>
      </c>
      <c r="R1862" s="3">
        <f t="shared" si="175"/>
        <v>5.7026309717533001</v>
      </c>
      <c r="S1862" s="3">
        <f t="shared" si="176"/>
        <v>0.24342105263157895</v>
      </c>
      <c r="T1862" s="9">
        <f t="shared" si="177"/>
        <v>0</v>
      </c>
      <c r="U1862" s="9">
        <f t="shared" si="178"/>
        <v>19.599999999999998</v>
      </c>
      <c r="V1862" s="9">
        <f t="shared" si="179"/>
        <v>7</v>
      </c>
    </row>
    <row r="1863" spans="1:22" x14ac:dyDescent="0.25">
      <c r="A1863" t="s">
        <v>548</v>
      </c>
      <c r="B1863" s="32" t="s">
        <v>398</v>
      </c>
      <c r="C1863" t="s">
        <v>202</v>
      </c>
      <c r="D1863" t="s">
        <v>109</v>
      </c>
      <c r="E1863" s="9">
        <v>0</v>
      </c>
      <c r="F1863" s="9">
        <v>2</v>
      </c>
      <c r="G1863" s="9">
        <v>0</v>
      </c>
      <c r="H1863" s="9">
        <v>0</v>
      </c>
      <c r="I1863" s="9">
        <v>0</v>
      </c>
      <c r="J1863" s="9">
        <v>2</v>
      </c>
      <c r="K1863">
        <v>14</v>
      </c>
      <c r="L1863" s="9">
        <v>0</v>
      </c>
      <c r="M1863" s="19">
        <v>0</v>
      </c>
      <c r="N1863" s="19">
        <v>0</v>
      </c>
      <c r="O1863" s="19">
        <v>0</v>
      </c>
      <c r="P1863" s="19">
        <v>4</v>
      </c>
      <c r="Q1863" s="19">
        <f t="shared" si="174"/>
        <v>14</v>
      </c>
      <c r="R1863" s="3">
        <f t="shared" si="175"/>
        <v>4.0414518843273806</v>
      </c>
      <c r="S1863" s="3">
        <f t="shared" si="176"/>
        <v>0.18092105263157895</v>
      </c>
      <c r="T1863" s="9">
        <f t="shared" si="177"/>
        <v>0</v>
      </c>
      <c r="U1863" s="9">
        <f t="shared" si="178"/>
        <v>14</v>
      </c>
      <c r="V1863" s="9">
        <f t="shared" si="179"/>
        <v>5</v>
      </c>
    </row>
    <row r="1864" spans="1:22" x14ac:dyDescent="0.25">
      <c r="A1864" t="s">
        <v>548</v>
      </c>
      <c r="B1864" s="32" t="s">
        <v>398</v>
      </c>
      <c r="C1864" t="s">
        <v>202</v>
      </c>
      <c r="D1864" t="s">
        <v>4746</v>
      </c>
      <c r="E1864" s="9">
        <v>1</v>
      </c>
      <c r="F1864" s="9">
        <v>14</v>
      </c>
      <c r="G1864" s="9">
        <v>5</v>
      </c>
      <c r="H1864" s="9">
        <v>2</v>
      </c>
      <c r="I1864" s="9">
        <v>13</v>
      </c>
      <c r="J1864" s="9">
        <v>6</v>
      </c>
      <c r="K1864">
        <v>51.8</v>
      </c>
      <c r="L1864" s="9">
        <v>15.399999999999999</v>
      </c>
      <c r="M1864" s="19">
        <v>15</v>
      </c>
      <c r="N1864" s="19">
        <v>2</v>
      </c>
      <c r="O1864" s="19">
        <v>2</v>
      </c>
      <c r="P1864" s="19">
        <v>2</v>
      </c>
      <c r="Q1864" s="19">
        <f t="shared" si="174"/>
        <v>51.8</v>
      </c>
      <c r="R1864" s="3">
        <f t="shared" si="175"/>
        <v>14.133604914486178</v>
      </c>
      <c r="S1864" s="3">
        <f t="shared" si="176"/>
        <v>0.35416666666666663</v>
      </c>
      <c r="T1864" s="9">
        <f t="shared" si="177"/>
        <v>1</v>
      </c>
      <c r="U1864" s="9">
        <f t="shared" si="178"/>
        <v>51.8</v>
      </c>
      <c r="V1864" s="9">
        <f t="shared" si="179"/>
        <v>18</v>
      </c>
    </row>
    <row r="1865" spans="1:22" x14ac:dyDescent="0.25">
      <c r="A1865" t="s">
        <v>547</v>
      </c>
      <c r="B1865" s="32" t="s">
        <v>402</v>
      </c>
      <c r="C1865" t="s">
        <v>202</v>
      </c>
      <c r="D1865" t="s">
        <v>861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>
        <v>0</v>
      </c>
      <c r="L1865" s="9">
        <v>0</v>
      </c>
      <c r="M1865" s="19">
        <v>0</v>
      </c>
      <c r="N1865" s="19">
        <v>0</v>
      </c>
      <c r="O1865" s="19">
        <v>0</v>
      </c>
      <c r="P1865" s="19">
        <v>1</v>
      </c>
      <c r="Q1865" s="19">
        <f t="shared" si="174"/>
        <v>0</v>
      </c>
      <c r="R1865" s="3">
        <f t="shared" si="175"/>
        <v>0.28867513459481287</v>
      </c>
      <c r="S1865" s="3">
        <f t="shared" si="176"/>
        <v>3.2894736842105261E-2</v>
      </c>
      <c r="T1865" s="9">
        <f t="shared" si="177"/>
        <v>0</v>
      </c>
      <c r="U1865" s="9">
        <f t="shared" si="178"/>
        <v>1</v>
      </c>
      <c r="V1865" s="9">
        <f t="shared" si="179"/>
        <v>0</v>
      </c>
    </row>
    <row r="1866" spans="1:22" x14ac:dyDescent="0.25">
      <c r="A1866" t="s">
        <v>547</v>
      </c>
      <c r="B1866" s="32" t="s">
        <v>402</v>
      </c>
      <c r="C1866" t="s">
        <v>202</v>
      </c>
      <c r="D1866" t="s">
        <v>5604</v>
      </c>
      <c r="E1866" s="9">
        <v>0</v>
      </c>
      <c r="F1866" s="9">
        <v>0</v>
      </c>
      <c r="G1866" s="9">
        <v>0</v>
      </c>
      <c r="H1866" s="9">
        <v>0</v>
      </c>
      <c r="I1866" s="9">
        <v>0</v>
      </c>
      <c r="J1866" s="9">
        <v>0</v>
      </c>
      <c r="K1866">
        <v>0</v>
      </c>
      <c r="L1866" s="9">
        <v>0</v>
      </c>
      <c r="M1866" s="19">
        <v>0</v>
      </c>
      <c r="N1866" s="19">
        <v>0</v>
      </c>
      <c r="O1866" s="19">
        <v>5</v>
      </c>
      <c r="P1866" s="19">
        <v>0</v>
      </c>
      <c r="Q1866" s="19">
        <f t="shared" si="174"/>
        <v>0</v>
      </c>
      <c r="R1866" s="3">
        <f t="shared" si="175"/>
        <v>1.4433756729740645</v>
      </c>
      <c r="S1866" s="3">
        <f t="shared" si="176"/>
        <v>0.16447368421052633</v>
      </c>
      <c r="T1866" s="9">
        <f t="shared" si="177"/>
        <v>0</v>
      </c>
      <c r="U1866" s="9">
        <f t="shared" si="178"/>
        <v>5</v>
      </c>
      <c r="V1866" s="9">
        <f t="shared" si="179"/>
        <v>2</v>
      </c>
    </row>
    <row r="1867" spans="1:22" x14ac:dyDescent="0.25">
      <c r="A1867" t="s">
        <v>547</v>
      </c>
      <c r="B1867" s="32" t="s">
        <v>402</v>
      </c>
      <c r="C1867" t="s">
        <v>202</v>
      </c>
      <c r="D1867" t="s">
        <v>113</v>
      </c>
      <c r="E1867" s="9">
        <v>0</v>
      </c>
      <c r="F1867" s="9">
        <v>0</v>
      </c>
      <c r="G1867" s="9">
        <v>0</v>
      </c>
      <c r="H1867" s="9">
        <v>0</v>
      </c>
      <c r="I1867" s="9">
        <v>1</v>
      </c>
      <c r="J1867" s="9">
        <v>0</v>
      </c>
      <c r="K1867">
        <v>1.4</v>
      </c>
      <c r="L1867" s="9">
        <v>0</v>
      </c>
      <c r="M1867" s="19">
        <v>0</v>
      </c>
      <c r="N1867" s="19">
        <v>1</v>
      </c>
      <c r="O1867" s="19">
        <v>1</v>
      </c>
      <c r="P1867" s="19">
        <v>2</v>
      </c>
      <c r="Q1867" s="19">
        <f t="shared" si="174"/>
        <v>1.4</v>
      </c>
      <c r="R1867" s="3">
        <f t="shared" si="175"/>
        <v>0.71010029167887567</v>
      </c>
      <c r="S1867" s="3">
        <f t="shared" si="176"/>
        <v>4.2105263157894743E-2</v>
      </c>
      <c r="T1867" s="9">
        <f t="shared" si="177"/>
        <v>0</v>
      </c>
      <c r="U1867" s="9">
        <f t="shared" si="178"/>
        <v>2</v>
      </c>
      <c r="V1867" s="9">
        <f t="shared" si="179"/>
        <v>1</v>
      </c>
    </row>
    <row r="1868" spans="1:22" x14ac:dyDescent="0.25">
      <c r="A1868" t="s">
        <v>547</v>
      </c>
      <c r="B1868" s="32" t="s">
        <v>402</v>
      </c>
      <c r="C1868" t="s">
        <v>202</v>
      </c>
      <c r="D1868" t="s">
        <v>106</v>
      </c>
      <c r="E1868" s="9">
        <v>0</v>
      </c>
      <c r="F1868" s="9">
        <v>1</v>
      </c>
      <c r="G1868" s="9">
        <v>0</v>
      </c>
      <c r="H1868" s="9">
        <v>2</v>
      </c>
      <c r="I1868" s="9">
        <v>1</v>
      </c>
      <c r="J1868" s="9">
        <v>1</v>
      </c>
      <c r="K1868">
        <v>9.7999999999999989</v>
      </c>
      <c r="L1868" s="9">
        <v>2.8</v>
      </c>
      <c r="M1868" s="19">
        <v>10</v>
      </c>
      <c r="N1868" s="19">
        <v>0</v>
      </c>
      <c r="O1868" s="19">
        <v>3</v>
      </c>
      <c r="P1868" s="19">
        <v>1</v>
      </c>
      <c r="Q1868" s="19">
        <f t="shared" si="174"/>
        <v>9.7999999999999989</v>
      </c>
      <c r="R1868" s="3">
        <f t="shared" si="175"/>
        <v>3.5376760048302214</v>
      </c>
      <c r="S1868" s="3">
        <f t="shared" si="176"/>
        <v>0.11549707602339182</v>
      </c>
      <c r="T1868" s="9">
        <f t="shared" si="177"/>
        <v>0</v>
      </c>
      <c r="U1868" s="9">
        <f t="shared" si="178"/>
        <v>10</v>
      </c>
      <c r="V1868" s="9">
        <f t="shared" si="179"/>
        <v>5</v>
      </c>
    </row>
    <row r="1869" spans="1:22" x14ac:dyDescent="0.25">
      <c r="A1869" t="s">
        <v>547</v>
      </c>
      <c r="B1869" s="32" t="s">
        <v>402</v>
      </c>
      <c r="C1869" t="s">
        <v>202</v>
      </c>
      <c r="D1869" t="s">
        <v>109</v>
      </c>
      <c r="E1869" s="9">
        <v>0</v>
      </c>
      <c r="F1869" s="9">
        <v>0</v>
      </c>
      <c r="G1869" s="9">
        <v>0</v>
      </c>
      <c r="H1869" s="9">
        <v>0</v>
      </c>
      <c r="I1869" s="9">
        <v>0</v>
      </c>
      <c r="J1869" s="9">
        <v>0</v>
      </c>
      <c r="K1869">
        <v>1.4</v>
      </c>
      <c r="L1869" s="9">
        <v>1.4</v>
      </c>
      <c r="M1869" s="19">
        <v>0</v>
      </c>
      <c r="N1869" s="19">
        <v>0</v>
      </c>
      <c r="O1869" s="19">
        <v>1</v>
      </c>
      <c r="P1869" s="19">
        <v>2</v>
      </c>
      <c r="Q1869" s="19">
        <f t="shared" si="174"/>
        <v>1.4</v>
      </c>
      <c r="R1869" s="3">
        <f t="shared" si="175"/>
        <v>0.74569471371373297</v>
      </c>
      <c r="S1869" s="3">
        <f t="shared" si="176"/>
        <v>4.7697368421052634E-2</v>
      </c>
      <c r="T1869" s="9">
        <f t="shared" si="177"/>
        <v>0</v>
      </c>
      <c r="U1869" s="9">
        <f t="shared" si="178"/>
        <v>2</v>
      </c>
      <c r="V1869" s="9">
        <f t="shared" si="179"/>
        <v>1</v>
      </c>
    </row>
    <row r="1870" spans="1:22" x14ac:dyDescent="0.25">
      <c r="A1870" t="s">
        <v>547</v>
      </c>
      <c r="B1870" s="32" t="s">
        <v>402</v>
      </c>
      <c r="C1870" t="s">
        <v>202</v>
      </c>
      <c r="D1870" t="s">
        <v>4746</v>
      </c>
      <c r="E1870" s="9">
        <v>0</v>
      </c>
      <c r="F1870" s="9">
        <v>3</v>
      </c>
      <c r="G1870" s="9">
        <v>1</v>
      </c>
      <c r="H1870" s="9">
        <v>2</v>
      </c>
      <c r="I1870" s="9">
        <v>10</v>
      </c>
      <c r="J1870" s="9">
        <v>3</v>
      </c>
      <c r="K1870">
        <v>12.6</v>
      </c>
      <c r="L1870" s="9">
        <v>9.7999999999999989</v>
      </c>
      <c r="M1870" s="19">
        <v>6</v>
      </c>
      <c r="N1870" s="19">
        <v>0</v>
      </c>
      <c r="O1870" s="19">
        <v>2</v>
      </c>
      <c r="P1870" s="19">
        <v>0</v>
      </c>
      <c r="Q1870" s="19">
        <f t="shared" si="174"/>
        <v>12.6</v>
      </c>
      <c r="R1870" s="3">
        <f t="shared" si="175"/>
        <v>4.4152284679552452</v>
      </c>
      <c r="S1870" s="3">
        <f t="shared" si="176"/>
        <v>0.18055555555555555</v>
      </c>
      <c r="T1870" s="9">
        <f t="shared" si="177"/>
        <v>0</v>
      </c>
      <c r="U1870" s="9">
        <f t="shared" si="178"/>
        <v>12.6</v>
      </c>
      <c r="V1870" s="9">
        <f t="shared" si="179"/>
        <v>6</v>
      </c>
    </row>
    <row r="1871" spans="1:22" x14ac:dyDescent="0.25">
      <c r="A1871" t="s">
        <v>3668</v>
      </c>
      <c r="B1871" s="32" t="s">
        <v>1812</v>
      </c>
      <c r="C1871" t="s">
        <v>202</v>
      </c>
      <c r="D1871" t="s">
        <v>113</v>
      </c>
      <c r="E1871" s="9">
        <v>0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>
        <v>0</v>
      </c>
      <c r="L1871" s="9">
        <v>0</v>
      </c>
      <c r="M1871" s="19">
        <v>0</v>
      </c>
      <c r="N1871" s="19">
        <v>0</v>
      </c>
      <c r="O1871" s="19">
        <v>0</v>
      </c>
      <c r="P1871" s="19">
        <v>2</v>
      </c>
      <c r="Q1871" s="19">
        <f t="shared" si="174"/>
        <v>0</v>
      </c>
      <c r="R1871" s="3">
        <f t="shared" si="175"/>
        <v>0.57735026918962573</v>
      </c>
      <c r="S1871" s="3">
        <f t="shared" si="176"/>
        <v>6.5789473684210523E-2</v>
      </c>
      <c r="T1871" s="9">
        <f t="shared" si="177"/>
        <v>0</v>
      </c>
      <c r="U1871" s="9">
        <f t="shared" si="178"/>
        <v>2</v>
      </c>
      <c r="V1871" s="9">
        <f t="shared" si="179"/>
        <v>1</v>
      </c>
    </row>
    <row r="1872" spans="1:22" x14ac:dyDescent="0.25">
      <c r="A1872" t="s">
        <v>3668</v>
      </c>
      <c r="B1872" s="32" t="s">
        <v>1812</v>
      </c>
      <c r="C1872" t="s">
        <v>202</v>
      </c>
      <c r="D1872" t="s">
        <v>106</v>
      </c>
      <c r="E1872" s="9">
        <v>0</v>
      </c>
      <c r="F1872" s="9">
        <v>0</v>
      </c>
      <c r="G1872" s="9">
        <v>0</v>
      </c>
      <c r="H1872" s="9">
        <v>1</v>
      </c>
      <c r="I1872" s="9">
        <v>1</v>
      </c>
      <c r="J1872" s="9">
        <v>0</v>
      </c>
      <c r="K1872">
        <v>1.4</v>
      </c>
      <c r="L1872" s="9">
        <v>0</v>
      </c>
      <c r="M1872" s="19">
        <v>0</v>
      </c>
      <c r="N1872" s="19">
        <v>0</v>
      </c>
      <c r="O1872" s="19">
        <v>0</v>
      </c>
      <c r="P1872" s="19">
        <v>0</v>
      </c>
      <c r="Q1872" s="19">
        <f t="shared" si="174"/>
        <v>1.4</v>
      </c>
      <c r="R1872" s="3">
        <f t="shared" si="175"/>
        <v>0.52194275780418908</v>
      </c>
      <c r="S1872" s="3">
        <f t="shared" si="176"/>
        <v>3.7280701754385963E-2</v>
      </c>
      <c r="T1872" s="9">
        <f t="shared" si="177"/>
        <v>0</v>
      </c>
      <c r="U1872" s="9">
        <f t="shared" si="178"/>
        <v>1.4</v>
      </c>
      <c r="V1872" s="9">
        <f t="shared" si="179"/>
        <v>1</v>
      </c>
    </row>
    <row r="1873" spans="1:22" x14ac:dyDescent="0.25">
      <c r="A1873" t="s">
        <v>3668</v>
      </c>
      <c r="B1873" s="32" t="s">
        <v>1812</v>
      </c>
      <c r="C1873" t="s">
        <v>202</v>
      </c>
      <c r="D1873" t="s">
        <v>4746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>
        <v>0</v>
      </c>
      <c r="L1873" s="9">
        <v>0</v>
      </c>
      <c r="M1873" s="19">
        <v>1</v>
      </c>
      <c r="N1873" s="19">
        <v>0</v>
      </c>
      <c r="O1873" s="19">
        <v>2</v>
      </c>
      <c r="P1873" s="19">
        <v>0</v>
      </c>
      <c r="Q1873" s="19">
        <f t="shared" si="174"/>
        <v>0</v>
      </c>
      <c r="R1873" s="3">
        <f t="shared" si="175"/>
        <v>0.62158156050806102</v>
      </c>
      <c r="S1873" s="3">
        <f t="shared" si="176"/>
        <v>4.9342105263157895E-2</v>
      </c>
      <c r="T1873" s="9">
        <f t="shared" si="177"/>
        <v>0</v>
      </c>
      <c r="U1873" s="9">
        <f t="shared" si="178"/>
        <v>2</v>
      </c>
      <c r="V1873" s="9">
        <f t="shared" si="179"/>
        <v>1</v>
      </c>
    </row>
    <row r="1874" spans="1:22" x14ac:dyDescent="0.25">
      <c r="A1874" t="s">
        <v>4337</v>
      </c>
      <c r="B1874" s="32" t="s">
        <v>2201</v>
      </c>
      <c r="C1874" t="s">
        <v>202</v>
      </c>
      <c r="D1874" t="s">
        <v>113</v>
      </c>
      <c r="E1874" s="9">
        <v>1</v>
      </c>
      <c r="F1874" s="9">
        <v>1</v>
      </c>
      <c r="G1874" s="9">
        <v>0</v>
      </c>
      <c r="H1874" s="9">
        <v>0</v>
      </c>
      <c r="I1874" s="9">
        <v>0</v>
      </c>
      <c r="J1874" s="9">
        <v>0</v>
      </c>
      <c r="K1874">
        <v>0</v>
      </c>
      <c r="L1874" s="9">
        <v>0</v>
      </c>
      <c r="M1874" s="19">
        <v>0</v>
      </c>
      <c r="N1874" s="19">
        <v>0</v>
      </c>
      <c r="O1874" s="19">
        <v>0</v>
      </c>
      <c r="P1874" s="19">
        <v>0</v>
      </c>
      <c r="Q1874" s="19">
        <f t="shared" si="174"/>
        <v>0</v>
      </c>
      <c r="R1874" s="3">
        <f t="shared" si="175"/>
        <v>0.38924947208076149</v>
      </c>
      <c r="S1874" s="3">
        <f t="shared" si="176"/>
        <v>3.2894736842105261E-2</v>
      </c>
      <c r="T1874" s="9">
        <f t="shared" si="177"/>
        <v>0</v>
      </c>
      <c r="U1874" s="9">
        <f t="shared" si="178"/>
        <v>1</v>
      </c>
      <c r="V1874" s="9">
        <f t="shared" si="179"/>
        <v>1</v>
      </c>
    </row>
    <row r="1875" spans="1:22" x14ac:dyDescent="0.25">
      <c r="A1875" t="s">
        <v>4296</v>
      </c>
      <c r="B1875" s="32" t="s">
        <v>2207</v>
      </c>
      <c r="C1875" t="s">
        <v>202</v>
      </c>
      <c r="D1875" t="s">
        <v>113</v>
      </c>
      <c r="E1875" s="9">
        <v>0</v>
      </c>
      <c r="F1875" s="9">
        <v>2</v>
      </c>
      <c r="G1875" s="9">
        <v>1</v>
      </c>
      <c r="H1875" s="9">
        <v>1</v>
      </c>
      <c r="I1875" s="9">
        <v>0</v>
      </c>
      <c r="J1875" s="9">
        <v>0</v>
      </c>
      <c r="K1875">
        <v>2.8</v>
      </c>
      <c r="L1875" s="9">
        <v>0</v>
      </c>
      <c r="M1875" s="19">
        <v>1</v>
      </c>
      <c r="N1875" s="19">
        <v>0</v>
      </c>
      <c r="O1875" s="19">
        <v>1</v>
      </c>
      <c r="P1875" s="19">
        <v>2</v>
      </c>
      <c r="Q1875" s="19">
        <f t="shared" si="174"/>
        <v>2.8</v>
      </c>
      <c r="R1875" s="3">
        <f t="shared" si="175"/>
        <v>0.95916630466254382</v>
      </c>
      <c r="S1875" s="3">
        <f t="shared" si="176"/>
        <v>5.0751879699248124E-2</v>
      </c>
      <c r="T1875" s="9">
        <f t="shared" si="177"/>
        <v>0</v>
      </c>
      <c r="U1875" s="9">
        <f t="shared" si="178"/>
        <v>2.8</v>
      </c>
      <c r="V1875" s="9">
        <f t="shared" si="179"/>
        <v>1</v>
      </c>
    </row>
    <row r="1876" spans="1:22" x14ac:dyDescent="0.25">
      <c r="A1876" t="s">
        <v>2854</v>
      </c>
      <c r="B1876" s="32" t="s">
        <v>1830</v>
      </c>
      <c r="C1876" t="s">
        <v>202</v>
      </c>
      <c r="D1876" t="s">
        <v>861</v>
      </c>
      <c r="E1876" s="9">
        <v>0</v>
      </c>
      <c r="F1876" s="9">
        <v>0</v>
      </c>
      <c r="G1876" s="9">
        <v>0</v>
      </c>
      <c r="H1876" s="9">
        <v>0</v>
      </c>
      <c r="I1876" s="9">
        <v>0</v>
      </c>
      <c r="J1876" s="9">
        <v>0</v>
      </c>
      <c r="K1876">
        <v>0</v>
      </c>
      <c r="L1876" s="9">
        <v>0</v>
      </c>
      <c r="M1876" s="19">
        <v>0</v>
      </c>
      <c r="N1876" s="19">
        <v>1</v>
      </c>
      <c r="O1876" s="19">
        <v>1</v>
      </c>
      <c r="P1876" s="19">
        <v>0</v>
      </c>
      <c r="Q1876" s="19">
        <f t="shared" si="174"/>
        <v>0</v>
      </c>
      <c r="R1876" s="3">
        <f t="shared" si="175"/>
        <v>0.38924947208076149</v>
      </c>
      <c r="S1876" s="3">
        <f t="shared" si="176"/>
        <v>3.2894736842105261E-2</v>
      </c>
      <c r="T1876" s="9">
        <f t="shared" si="177"/>
        <v>0</v>
      </c>
      <c r="U1876" s="9">
        <f t="shared" si="178"/>
        <v>1</v>
      </c>
      <c r="V1876" s="9">
        <f t="shared" si="179"/>
        <v>1</v>
      </c>
    </row>
    <row r="1877" spans="1:22" x14ac:dyDescent="0.25">
      <c r="A1877" t="s">
        <v>2854</v>
      </c>
      <c r="B1877" s="32" t="s">
        <v>1830</v>
      </c>
      <c r="C1877" t="s">
        <v>202</v>
      </c>
      <c r="D1877" t="s">
        <v>5604</v>
      </c>
      <c r="E1877" s="9">
        <v>0</v>
      </c>
      <c r="F1877" s="9">
        <v>0</v>
      </c>
      <c r="G1877" s="9">
        <v>0</v>
      </c>
      <c r="H1877" s="9">
        <v>0</v>
      </c>
      <c r="I1877" s="9">
        <v>0</v>
      </c>
      <c r="J1877" s="9">
        <v>0</v>
      </c>
      <c r="K1877">
        <v>0</v>
      </c>
      <c r="L1877" s="9">
        <v>0</v>
      </c>
      <c r="M1877" s="19">
        <v>0</v>
      </c>
      <c r="N1877" s="19">
        <v>0</v>
      </c>
      <c r="O1877" s="19">
        <v>4</v>
      </c>
      <c r="P1877" s="19">
        <v>21</v>
      </c>
      <c r="Q1877" s="19">
        <f t="shared" si="174"/>
        <v>0</v>
      </c>
      <c r="R1877" s="3">
        <f t="shared" si="175"/>
        <v>6.0671744709218691</v>
      </c>
      <c r="S1877" s="3">
        <f t="shared" si="176"/>
        <v>0.41118421052631582</v>
      </c>
      <c r="T1877" s="9">
        <f t="shared" si="177"/>
        <v>0</v>
      </c>
      <c r="U1877" s="9">
        <f t="shared" si="178"/>
        <v>21</v>
      </c>
      <c r="V1877" s="9">
        <f t="shared" si="179"/>
        <v>8</v>
      </c>
    </row>
    <row r="1878" spans="1:22" x14ac:dyDescent="0.25">
      <c r="A1878" t="s">
        <v>2854</v>
      </c>
      <c r="B1878" s="32" t="s">
        <v>1830</v>
      </c>
      <c r="C1878" t="s">
        <v>202</v>
      </c>
      <c r="D1878" t="s">
        <v>113</v>
      </c>
      <c r="E1878" s="9">
        <v>2</v>
      </c>
      <c r="F1878" s="9">
        <v>4</v>
      </c>
      <c r="G1878" s="9">
        <v>6</v>
      </c>
      <c r="H1878" s="9">
        <v>5</v>
      </c>
      <c r="I1878" s="9">
        <v>9</v>
      </c>
      <c r="J1878" s="9">
        <v>9</v>
      </c>
      <c r="K1878">
        <v>18.2</v>
      </c>
      <c r="L1878" s="9">
        <v>4.1999999999999993</v>
      </c>
      <c r="M1878" s="19">
        <v>3</v>
      </c>
      <c r="N1878" s="19">
        <v>0</v>
      </c>
      <c r="O1878" s="19">
        <v>6</v>
      </c>
      <c r="P1878" s="19">
        <v>11</v>
      </c>
      <c r="Q1878" s="19">
        <f t="shared" si="174"/>
        <v>18.2</v>
      </c>
      <c r="R1878" s="3">
        <f t="shared" si="175"/>
        <v>4.849086136957804</v>
      </c>
      <c r="S1878" s="3">
        <f t="shared" si="176"/>
        <v>0.2314593301435407</v>
      </c>
      <c r="T1878" s="9">
        <f t="shared" si="177"/>
        <v>0</v>
      </c>
      <c r="U1878" s="9">
        <f t="shared" si="178"/>
        <v>18.2</v>
      </c>
      <c r="V1878" s="9">
        <f t="shared" si="179"/>
        <v>6</v>
      </c>
    </row>
    <row r="1879" spans="1:22" x14ac:dyDescent="0.25">
      <c r="A1879" t="s">
        <v>2854</v>
      </c>
      <c r="B1879" s="32" t="s">
        <v>1830</v>
      </c>
      <c r="C1879" t="s">
        <v>202</v>
      </c>
      <c r="D1879" t="s">
        <v>820</v>
      </c>
      <c r="E1879" s="9">
        <v>0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>
        <v>5.6</v>
      </c>
      <c r="L1879" s="9">
        <v>2.8</v>
      </c>
      <c r="M1879" s="19">
        <v>2</v>
      </c>
      <c r="N1879" s="19">
        <v>1</v>
      </c>
      <c r="O1879" s="19">
        <v>3</v>
      </c>
      <c r="P1879" s="19">
        <v>3</v>
      </c>
      <c r="Q1879" s="19">
        <f t="shared" si="174"/>
        <v>5.6</v>
      </c>
      <c r="R1879" s="3">
        <f t="shared" si="175"/>
        <v>1.8332782360866806</v>
      </c>
      <c r="S1879" s="3">
        <f t="shared" si="176"/>
        <v>9.5394736842105268E-2</v>
      </c>
      <c r="T1879" s="9">
        <f t="shared" si="177"/>
        <v>0</v>
      </c>
      <c r="U1879" s="9">
        <f t="shared" si="178"/>
        <v>5.6</v>
      </c>
      <c r="V1879" s="9">
        <f t="shared" si="179"/>
        <v>2</v>
      </c>
    </row>
    <row r="1880" spans="1:22" x14ac:dyDescent="0.25">
      <c r="A1880" t="s">
        <v>2854</v>
      </c>
      <c r="B1880" s="32" t="s">
        <v>1830</v>
      </c>
      <c r="C1880" t="s">
        <v>202</v>
      </c>
      <c r="D1880" t="s">
        <v>119</v>
      </c>
      <c r="E1880" s="9">
        <v>0</v>
      </c>
      <c r="F1880" s="9">
        <v>0</v>
      </c>
      <c r="G1880" s="9">
        <v>0</v>
      </c>
      <c r="H1880" s="9">
        <v>0</v>
      </c>
      <c r="I1880" s="9">
        <v>0</v>
      </c>
      <c r="J1880" s="9">
        <v>0</v>
      </c>
      <c r="K1880">
        <v>5.6</v>
      </c>
      <c r="L1880" s="9">
        <v>0</v>
      </c>
      <c r="M1880" s="19">
        <v>0</v>
      </c>
      <c r="N1880" s="19">
        <v>0</v>
      </c>
      <c r="O1880" s="19">
        <v>0</v>
      </c>
      <c r="P1880" s="19">
        <v>0</v>
      </c>
      <c r="Q1880" s="19">
        <f t="shared" si="174"/>
        <v>5.6</v>
      </c>
      <c r="R1880" s="3">
        <f t="shared" si="175"/>
        <v>1.616580753730952</v>
      </c>
      <c r="S1880" s="3">
        <f t="shared" si="176"/>
        <v>0.18421052631578946</v>
      </c>
      <c r="T1880" s="9">
        <f t="shared" si="177"/>
        <v>0</v>
      </c>
      <c r="U1880" s="9">
        <f t="shared" si="178"/>
        <v>5.6</v>
      </c>
      <c r="V1880" s="9">
        <f t="shared" si="179"/>
        <v>2</v>
      </c>
    </row>
    <row r="1881" spans="1:22" x14ac:dyDescent="0.25">
      <c r="A1881" t="s">
        <v>2854</v>
      </c>
      <c r="B1881" s="32" t="s">
        <v>1830</v>
      </c>
      <c r="C1881" t="s">
        <v>202</v>
      </c>
      <c r="D1881" t="s">
        <v>106</v>
      </c>
      <c r="E1881" s="9">
        <v>1</v>
      </c>
      <c r="F1881" s="9">
        <v>0</v>
      </c>
      <c r="G1881" s="9">
        <v>3</v>
      </c>
      <c r="H1881" s="9">
        <v>12</v>
      </c>
      <c r="I1881" s="9">
        <v>9</v>
      </c>
      <c r="J1881" s="9">
        <v>6</v>
      </c>
      <c r="K1881">
        <v>32.199999999999996</v>
      </c>
      <c r="L1881" s="9">
        <v>23.799999999999997</v>
      </c>
      <c r="M1881" s="19">
        <v>20</v>
      </c>
      <c r="N1881" s="19">
        <v>11</v>
      </c>
      <c r="O1881" s="19">
        <v>14</v>
      </c>
      <c r="P1881" s="19">
        <v>9</v>
      </c>
      <c r="Q1881" s="19">
        <f t="shared" si="174"/>
        <v>32.199999999999996</v>
      </c>
      <c r="R1881" s="3">
        <f t="shared" si="175"/>
        <v>9.6083770268921622</v>
      </c>
      <c r="S1881" s="3">
        <f t="shared" si="176"/>
        <v>0.42165071770334933</v>
      </c>
      <c r="T1881" s="9">
        <f t="shared" si="177"/>
        <v>0</v>
      </c>
      <c r="U1881" s="9">
        <f t="shared" si="178"/>
        <v>32.199999999999996</v>
      </c>
      <c r="V1881" s="9">
        <f t="shared" si="179"/>
        <v>12</v>
      </c>
    </row>
    <row r="1882" spans="1:22" x14ac:dyDescent="0.25">
      <c r="A1882" t="s">
        <v>2854</v>
      </c>
      <c r="B1882" s="32" t="s">
        <v>1830</v>
      </c>
      <c r="C1882" t="s">
        <v>202</v>
      </c>
      <c r="D1882" t="s">
        <v>108</v>
      </c>
      <c r="E1882" s="9">
        <v>0</v>
      </c>
      <c r="F1882" s="9">
        <v>0</v>
      </c>
      <c r="G1882" s="9">
        <v>0</v>
      </c>
      <c r="H1882" s="9">
        <v>0</v>
      </c>
      <c r="I1882" s="9">
        <v>0</v>
      </c>
      <c r="J1882" s="9">
        <v>0</v>
      </c>
      <c r="K1882">
        <v>2.8</v>
      </c>
      <c r="L1882" s="9">
        <v>0</v>
      </c>
      <c r="M1882" s="19">
        <v>0</v>
      </c>
      <c r="N1882" s="19">
        <v>0</v>
      </c>
      <c r="O1882" s="19">
        <v>2</v>
      </c>
      <c r="P1882" s="19">
        <v>1</v>
      </c>
      <c r="Q1882" s="19">
        <f t="shared" si="174"/>
        <v>2.8</v>
      </c>
      <c r="R1882" s="3">
        <f t="shared" si="175"/>
        <v>0.95520900457661229</v>
      </c>
      <c r="S1882" s="3">
        <f t="shared" si="176"/>
        <v>6.3596491228070179E-2</v>
      </c>
      <c r="T1882" s="9">
        <f t="shared" si="177"/>
        <v>0</v>
      </c>
      <c r="U1882" s="9">
        <f t="shared" si="178"/>
        <v>2.8</v>
      </c>
      <c r="V1882" s="9">
        <f t="shared" si="179"/>
        <v>1</v>
      </c>
    </row>
    <row r="1883" spans="1:22" x14ac:dyDescent="0.25">
      <c r="A1883" t="s">
        <v>2854</v>
      </c>
      <c r="B1883" s="32" t="s">
        <v>1830</v>
      </c>
      <c r="C1883" t="s">
        <v>202</v>
      </c>
      <c r="D1883" t="s">
        <v>109</v>
      </c>
      <c r="E1883" s="9">
        <v>0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>
        <v>9.7999999999999989</v>
      </c>
      <c r="L1883" s="9">
        <v>1.4</v>
      </c>
      <c r="M1883" s="19">
        <v>3</v>
      </c>
      <c r="N1883" s="19">
        <v>0</v>
      </c>
      <c r="O1883" s="19">
        <v>3</v>
      </c>
      <c r="P1883" s="19">
        <v>3</v>
      </c>
      <c r="Q1883" s="19">
        <f t="shared" si="174"/>
        <v>9.7999999999999989</v>
      </c>
      <c r="R1883" s="3">
        <f t="shared" si="175"/>
        <v>2.8761822338690988</v>
      </c>
      <c r="S1883" s="3">
        <f t="shared" si="176"/>
        <v>0.13289473684210526</v>
      </c>
      <c r="T1883" s="9">
        <f t="shared" si="177"/>
        <v>0</v>
      </c>
      <c r="U1883" s="9">
        <f t="shared" si="178"/>
        <v>9.7999999999999989</v>
      </c>
      <c r="V1883" s="9">
        <f t="shared" si="179"/>
        <v>4</v>
      </c>
    </row>
    <row r="1884" spans="1:22" x14ac:dyDescent="0.25">
      <c r="A1884" t="s">
        <v>2854</v>
      </c>
      <c r="B1884" s="32" t="s">
        <v>1830</v>
      </c>
      <c r="C1884" t="s">
        <v>202</v>
      </c>
      <c r="D1884" t="s">
        <v>4746</v>
      </c>
      <c r="E1884" s="9">
        <v>1</v>
      </c>
      <c r="F1884" s="9">
        <v>2</v>
      </c>
      <c r="G1884" s="9">
        <v>0</v>
      </c>
      <c r="H1884" s="9">
        <v>0</v>
      </c>
      <c r="I1884" s="9">
        <v>18</v>
      </c>
      <c r="J1884" s="9">
        <v>43</v>
      </c>
      <c r="K1884">
        <v>92.399999999999991</v>
      </c>
      <c r="L1884" s="9">
        <v>19.599999999999998</v>
      </c>
      <c r="M1884" s="19">
        <v>27</v>
      </c>
      <c r="N1884" s="19">
        <v>10</v>
      </c>
      <c r="O1884" s="19">
        <v>35</v>
      </c>
      <c r="P1884" s="19">
        <v>7</v>
      </c>
      <c r="Q1884" s="19">
        <f t="shared" si="174"/>
        <v>92.399999999999991</v>
      </c>
      <c r="R1884" s="3">
        <f t="shared" si="175"/>
        <v>26.601725849685359</v>
      </c>
      <c r="S1884" s="3">
        <f t="shared" si="176"/>
        <v>0.83881578947368418</v>
      </c>
      <c r="T1884" s="9">
        <f t="shared" si="177"/>
        <v>0</v>
      </c>
      <c r="U1884" s="9">
        <f t="shared" si="178"/>
        <v>92.399999999999991</v>
      </c>
      <c r="V1884" s="9">
        <f t="shared" si="179"/>
        <v>34</v>
      </c>
    </row>
    <row r="1885" spans="1:22" x14ac:dyDescent="0.25">
      <c r="A1885" t="s">
        <v>3169</v>
      </c>
      <c r="B1885" s="32" t="s">
        <v>667</v>
      </c>
      <c r="C1885" t="s">
        <v>202</v>
      </c>
      <c r="D1885" t="s">
        <v>861</v>
      </c>
      <c r="E1885" s="9">
        <v>0</v>
      </c>
      <c r="F1885" s="9">
        <v>0</v>
      </c>
      <c r="G1885" s="9">
        <v>0</v>
      </c>
      <c r="H1885" s="9">
        <v>0</v>
      </c>
      <c r="I1885" s="9">
        <v>0</v>
      </c>
      <c r="J1885" s="9">
        <v>0</v>
      </c>
      <c r="K1885">
        <v>0</v>
      </c>
      <c r="L1885" s="9">
        <v>0</v>
      </c>
      <c r="M1885" s="19">
        <v>0</v>
      </c>
      <c r="N1885" s="19">
        <v>0</v>
      </c>
      <c r="O1885" s="19">
        <v>0</v>
      </c>
      <c r="P1885" s="19">
        <v>1</v>
      </c>
      <c r="Q1885" s="19">
        <f t="shared" si="174"/>
        <v>0</v>
      </c>
      <c r="R1885" s="3">
        <f t="shared" si="175"/>
        <v>0.28867513459481287</v>
      </c>
      <c r="S1885" s="3">
        <f t="shared" si="176"/>
        <v>3.2894736842105261E-2</v>
      </c>
      <c r="T1885" s="9">
        <f t="shared" si="177"/>
        <v>0</v>
      </c>
      <c r="U1885" s="9">
        <f t="shared" si="178"/>
        <v>1</v>
      </c>
      <c r="V1885" s="9">
        <f t="shared" si="179"/>
        <v>0</v>
      </c>
    </row>
    <row r="1886" spans="1:22" x14ac:dyDescent="0.25">
      <c r="A1886" t="s">
        <v>3169</v>
      </c>
      <c r="B1886" s="32" t="s">
        <v>667</v>
      </c>
      <c r="C1886" t="s">
        <v>202</v>
      </c>
      <c r="D1886" t="s">
        <v>106</v>
      </c>
      <c r="E1886" s="9">
        <v>0</v>
      </c>
      <c r="F1886" s="9">
        <v>0</v>
      </c>
      <c r="G1886" s="9">
        <v>0</v>
      </c>
      <c r="H1886" s="9">
        <v>0</v>
      </c>
      <c r="I1886" s="9">
        <v>0</v>
      </c>
      <c r="J1886" s="9">
        <v>0</v>
      </c>
      <c r="K1886">
        <v>2.8</v>
      </c>
      <c r="L1886" s="9">
        <v>0</v>
      </c>
      <c r="M1886" s="19">
        <v>0</v>
      </c>
      <c r="N1886" s="19">
        <v>0</v>
      </c>
      <c r="O1886" s="19">
        <v>0</v>
      </c>
      <c r="P1886" s="19">
        <v>1</v>
      </c>
      <c r="Q1886" s="19">
        <f t="shared" si="174"/>
        <v>2.8</v>
      </c>
      <c r="R1886" s="3">
        <f t="shared" si="175"/>
        <v>0.83321211239541171</v>
      </c>
      <c r="S1886" s="3">
        <f t="shared" si="176"/>
        <v>6.25E-2</v>
      </c>
      <c r="T1886" s="9">
        <f t="shared" si="177"/>
        <v>0</v>
      </c>
      <c r="U1886" s="9">
        <f t="shared" si="178"/>
        <v>2.8</v>
      </c>
      <c r="V1886" s="9">
        <f t="shared" si="179"/>
        <v>1</v>
      </c>
    </row>
    <row r="1887" spans="1:22" x14ac:dyDescent="0.25">
      <c r="A1887" t="s">
        <v>3166</v>
      </c>
      <c r="B1887" s="32" t="s">
        <v>661</v>
      </c>
      <c r="C1887" t="s">
        <v>202</v>
      </c>
      <c r="D1887" t="s">
        <v>106</v>
      </c>
      <c r="E1887" s="9">
        <v>0</v>
      </c>
      <c r="F1887" s="9">
        <v>1</v>
      </c>
      <c r="G1887" s="9">
        <v>0</v>
      </c>
      <c r="H1887" s="9">
        <v>1</v>
      </c>
      <c r="I1887" s="9">
        <v>1</v>
      </c>
      <c r="J1887" s="9">
        <v>1</v>
      </c>
      <c r="K1887">
        <v>15.399999999999999</v>
      </c>
      <c r="L1887" s="9">
        <v>1.4</v>
      </c>
      <c r="M1887" s="19">
        <v>0</v>
      </c>
      <c r="N1887" s="19">
        <v>0</v>
      </c>
      <c r="O1887" s="19">
        <v>5</v>
      </c>
      <c r="P1887" s="19">
        <v>1</v>
      </c>
      <c r="Q1887" s="19">
        <f t="shared" si="174"/>
        <v>15.399999999999999</v>
      </c>
      <c r="R1887" s="3">
        <f t="shared" si="175"/>
        <v>4.3616788538637765</v>
      </c>
      <c r="S1887" s="3">
        <f t="shared" si="176"/>
        <v>0.11019736842105263</v>
      </c>
      <c r="T1887" s="9">
        <f t="shared" si="177"/>
        <v>0</v>
      </c>
      <c r="U1887" s="9">
        <f t="shared" si="178"/>
        <v>15.399999999999999</v>
      </c>
      <c r="V1887" s="9">
        <f t="shared" si="179"/>
        <v>6</v>
      </c>
    </row>
    <row r="1888" spans="1:22" x14ac:dyDescent="0.25">
      <c r="A1888" t="s">
        <v>3892</v>
      </c>
      <c r="B1888" s="32" t="s">
        <v>2183</v>
      </c>
      <c r="C1888" t="s">
        <v>202</v>
      </c>
      <c r="D1888" t="s">
        <v>4746</v>
      </c>
      <c r="E1888" s="9">
        <v>1</v>
      </c>
      <c r="F1888" s="9">
        <v>0</v>
      </c>
      <c r="G1888" s="9">
        <v>0</v>
      </c>
      <c r="H1888" s="9">
        <v>0</v>
      </c>
      <c r="I1888" s="9">
        <v>0</v>
      </c>
      <c r="J1888" s="9">
        <v>0</v>
      </c>
      <c r="K1888">
        <v>0</v>
      </c>
      <c r="L1888" s="9">
        <v>0</v>
      </c>
      <c r="M1888" s="19">
        <v>0</v>
      </c>
      <c r="N1888" s="19">
        <v>0</v>
      </c>
      <c r="O1888" s="19">
        <v>0</v>
      </c>
      <c r="P1888" s="19">
        <v>0</v>
      </c>
      <c r="Q1888" s="19">
        <f t="shared" si="174"/>
        <v>0</v>
      </c>
      <c r="R1888" s="3">
        <f t="shared" si="175"/>
        <v>0.28867513459481287</v>
      </c>
      <c r="S1888" s="3">
        <f t="shared" si="176"/>
        <v>3.2894736842105261E-2</v>
      </c>
      <c r="T1888" s="9">
        <f t="shared" si="177"/>
        <v>0</v>
      </c>
      <c r="U1888" s="9">
        <f t="shared" si="178"/>
        <v>1</v>
      </c>
      <c r="V1888" s="9">
        <f t="shared" si="179"/>
        <v>0</v>
      </c>
    </row>
    <row r="1889" spans="1:22" x14ac:dyDescent="0.25">
      <c r="A1889" t="s">
        <v>546</v>
      </c>
      <c r="B1889" s="32" t="s">
        <v>18</v>
      </c>
      <c r="C1889" t="s">
        <v>202</v>
      </c>
      <c r="D1889" t="s">
        <v>4746</v>
      </c>
      <c r="E1889" s="9">
        <v>0</v>
      </c>
      <c r="F1889" s="9">
        <v>1</v>
      </c>
      <c r="G1889" s="9">
        <v>0</v>
      </c>
      <c r="H1889" s="9">
        <v>0</v>
      </c>
      <c r="I1889" s="9">
        <v>0</v>
      </c>
      <c r="J1889" s="9">
        <v>0</v>
      </c>
      <c r="K1889">
        <v>0</v>
      </c>
      <c r="L1889" s="9">
        <v>0</v>
      </c>
      <c r="M1889" s="19">
        <v>0</v>
      </c>
      <c r="N1889" s="19">
        <v>0</v>
      </c>
      <c r="O1889" s="19">
        <v>0</v>
      </c>
      <c r="P1889" s="19">
        <v>0</v>
      </c>
      <c r="Q1889" s="19">
        <f t="shared" si="174"/>
        <v>0</v>
      </c>
      <c r="R1889" s="3">
        <f t="shared" si="175"/>
        <v>0.28867513459481287</v>
      </c>
      <c r="S1889" s="3">
        <f t="shared" si="176"/>
        <v>3.2894736842105261E-2</v>
      </c>
      <c r="T1889" s="9">
        <f t="shared" si="177"/>
        <v>0</v>
      </c>
      <c r="U1889" s="9">
        <f t="shared" si="178"/>
        <v>1</v>
      </c>
      <c r="V1889" s="9">
        <f t="shared" si="179"/>
        <v>0</v>
      </c>
    </row>
    <row r="1890" spans="1:22" x14ac:dyDescent="0.25">
      <c r="A1890" t="s">
        <v>545</v>
      </c>
      <c r="B1890" s="32" t="s">
        <v>13</v>
      </c>
      <c r="C1890" t="s">
        <v>202</v>
      </c>
      <c r="D1890" t="s">
        <v>5604</v>
      </c>
      <c r="E1890" s="9">
        <v>0</v>
      </c>
      <c r="F1890" s="9">
        <v>0</v>
      </c>
      <c r="G1890" s="9">
        <v>0</v>
      </c>
      <c r="H1890" s="9">
        <v>0</v>
      </c>
      <c r="I1890" s="9">
        <v>0</v>
      </c>
      <c r="J1890" s="9">
        <v>0</v>
      </c>
      <c r="K1890">
        <v>0</v>
      </c>
      <c r="L1890" s="9">
        <v>0</v>
      </c>
      <c r="M1890" s="19">
        <v>0</v>
      </c>
      <c r="N1890" s="19">
        <v>0</v>
      </c>
      <c r="O1890" s="19">
        <v>1</v>
      </c>
      <c r="P1890" s="19">
        <v>2</v>
      </c>
      <c r="Q1890" s="19">
        <f t="shared" si="174"/>
        <v>0</v>
      </c>
      <c r="R1890" s="3">
        <f t="shared" si="175"/>
        <v>0.62158156050806102</v>
      </c>
      <c r="S1890" s="3">
        <f t="shared" si="176"/>
        <v>4.9342105263157895E-2</v>
      </c>
      <c r="T1890" s="9">
        <f t="shared" si="177"/>
        <v>0</v>
      </c>
      <c r="U1890" s="9">
        <f t="shared" si="178"/>
        <v>2</v>
      </c>
      <c r="V1890" s="9">
        <f t="shared" si="179"/>
        <v>1</v>
      </c>
    </row>
    <row r="1891" spans="1:22" x14ac:dyDescent="0.25">
      <c r="A1891" t="s">
        <v>545</v>
      </c>
      <c r="B1891" s="32" t="s">
        <v>13</v>
      </c>
      <c r="C1891" t="s">
        <v>202</v>
      </c>
      <c r="D1891" t="s">
        <v>4746</v>
      </c>
      <c r="E1891" s="9">
        <v>0</v>
      </c>
      <c r="F1891" s="9">
        <v>5</v>
      </c>
      <c r="G1891" s="9">
        <v>3</v>
      </c>
      <c r="H1891" s="9">
        <v>3</v>
      </c>
      <c r="I1891" s="9">
        <v>6</v>
      </c>
      <c r="J1891" s="9">
        <v>3</v>
      </c>
      <c r="K1891">
        <v>28</v>
      </c>
      <c r="L1891" s="9">
        <v>7</v>
      </c>
      <c r="M1891" s="19">
        <v>8</v>
      </c>
      <c r="N1891" s="19">
        <v>1</v>
      </c>
      <c r="O1891" s="19">
        <v>0</v>
      </c>
      <c r="P1891" s="19">
        <v>0</v>
      </c>
      <c r="Q1891" s="19">
        <f t="shared" si="174"/>
        <v>28</v>
      </c>
      <c r="R1891" s="3">
        <f t="shared" si="175"/>
        <v>7.6554595293855883</v>
      </c>
      <c r="S1891" s="3">
        <f t="shared" si="176"/>
        <v>0.23391812865497075</v>
      </c>
      <c r="T1891" s="9">
        <f t="shared" si="177"/>
        <v>0</v>
      </c>
      <c r="U1891" s="9">
        <f t="shared" si="178"/>
        <v>28</v>
      </c>
      <c r="V1891" s="9">
        <f t="shared" si="179"/>
        <v>10</v>
      </c>
    </row>
    <row r="1892" spans="1:22" x14ac:dyDescent="0.25">
      <c r="A1892" t="s">
        <v>3092</v>
      </c>
      <c r="B1892" s="32" t="s">
        <v>2014</v>
      </c>
      <c r="C1892" t="s">
        <v>202</v>
      </c>
      <c r="D1892" t="s">
        <v>5604</v>
      </c>
      <c r="E1892" s="9">
        <v>0</v>
      </c>
      <c r="F1892" s="9">
        <v>0</v>
      </c>
      <c r="G1892" s="9">
        <v>0</v>
      </c>
      <c r="H1892" s="9">
        <v>0</v>
      </c>
      <c r="I1892" s="9">
        <v>0</v>
      </c>
      <c r="J1892" s="9">
        <v>0</v>
      </c>
      <c r="K1892">
        <v>0</v>
      </c>
      <c r="L1892" s="9">
        <v>0</v>
      </c>
      <c r="M1892" s="19">
        <v>0</v>
      </c>
      <c r="N1892" s="19">
        <v>0</v>
      </c>
      <c r="O1892" s="19">
        <v>0</v>
      </c>
      <c r="P1892" s="19">
        <v>1</v>
      </c>
      <c r="Q1892" s="19">
        <f t="shared" si="174"/>
        <v>0</v>
      </c>
      <c r="R1892" s="3">
        <f t="shared" si="175"/>
        <v>0.28867513459481287</v>
      </c>
      <c r="S1892" s="3">
        <f t="shared" si="176"/>
        <v>3.2894736842105261E-2</v>
      </c>
      <c r="T1892" s="9">
        <f t="shared" si="177"/>
        <v>0</v>
      </c>
      <c r="U1892" s="9">
        <f t="shared" si="178"/>
        <v>1</v>
      </c>
      <c r="V1892" s="9">
        <f t="shared" si="179"/>
        <v>0</v>
      </c>
    </row>
    <row r="1893" spans="1:22" x14ac:dyDescent="0.25">
      <c r="A1893" t="s">
        <v>3092</v>
      </c>
      <c r="B1893" s="32" t="s">
        <v>2014</v>
      </c>
      <c r="C1893" t="s">
        <v>202</v>
      </c>
      <c r="D1893" t="s">
        <v>4746</v>
      </c>
      <c r="E1893" s="9">
        <v>0</v>
      </c>
      <c r="F1893" s="9">
        <v>5</v>
      </c>
      <c r="G1893" s="9">
        <v>2</v>
      </c>
      <c r="H1893" s="9">
        <v>0</v>
      </c>
      <c r="I1893" s="9">
        <v>0</v>
      </c>
      <c r="J1893" s="9">
        <v>1</v>
      </c>
      <c r="K1893">
        <v>23.799999999999997</v>
      </c>
      <c r="L1893" s="9">
        <v>7</v>
      </c>
      <c r="M1893" s="19">
        <v>4</v>
      </c>
      <c r="N1893" s="19">
        <v>1</v>
      </c>
      <c r="O1893" s="19">
        <v>1</v>
      </c>
      <c r="P1893" s="19">
        <v>1</v>
      </c>
      <c r="Q1893" s="19">
        <f t="shared" si="174"/>
        <v>23.799999999999997</v>
      </c>
      <c r="R1893" s="3">
        <f t="shared" si="175"/>
        <v>6.67176320341364</v>
      </c>
      <c r="S1893" s="3">
        <f t="shared" si="176"/>
        <v>0.16739766081871343</v>
      </c>
      <c r="T1893" s="9">
        <f t="shared" si="177"/>
        <v>0</v>
      </c>
      <c r="U1893" s="9">
        <f t="shared" si="178"/>
        <v>23.799999999999997</v>
      </c>
      <c r="V1893" s="9">
        <f t="shared" si="179"/>
        <v>9</v>
      </c>
    </row>
    <row r="1894" spans="1:22" x14ac:dyDescent="0.25">
      <c r="A1894" t="s">
        <v>3581</v>
      </c>
      <c r="B1894" s="32" t="s">
        <v>1614</v>
      </c>
      <c r="C1894" t="s">
        <v>202</v>
      </c>
      <c r="D1894" t="s">
        <v>5604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>
        <v>0</v>
      </c>
      <c r="L1894" s="9">
        <v>0</v>
      </c>
      <c r="M1894" s="19">
        <v>0</v>
      </c>
      <c r="N1894" s="19">
        <v>0</v>
      </c>
      <c r="O1894" s="19">
        <v>3</v>
      </c>
      <c r="P1894" s="19">
        <v>1</v>
      </c>
      <c r="Q1894" s="19">
        <f t="shared" si="174"/>
        <v>0</v>
      </c>
      <c r="R1894" s="3">
        <f t="shared" si="175"/>
        <v>0.88762536459859454</v>
      </c>
      <c r="S1894" s="3">
        <f t="shared" si="176"/>
        <v>6.5789473684210523E-2</v>
      </c>
      <c r="T1894" s="9">
        <f t="shared" si="177"/>
        <v>0</v>
      </c>
      <c r="U1894" s="9">
        <f t="shared" si="178"/>
        <v>3</v>
      </c>
      <c r="V1894" s="9">
        <f t="shared" si="179"/>
        <v>1</v>
      </c>
    </row>
    <row r="1895" spans="1:22" x14ac:dyDescent="0.25">
      <c r="A1895" t="s">
        <v>3581</v>
      </c>
      <c r="B1895" s="32" t="s">
        <v>1614</v>
      </c>
      <c r="C1895" t="s">
        <v>202</v>
      </c>
      <c r="D1895" t="s">
        <v>113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>
        <v>0</v>
      </c>
      <c r="L1895" s="9">
        <v>4.1999999999999993</v>
      </c>
      <c r="M1895" s="19">
        <v>1</v>
      </c>
      <c r="N1895" s="19">
        <v>0</v>
      </c>
      <c r="O1895" s="19">
        <v>2</v>
      </c>
      <c r="P1895" s="19">
        <v>2</v>
      </c>
      <c r="Q1895" s="19">
        <f t="shared" si="174"/>
        <v>0</v>
      </c>
      <c r="R1895" s="3">
        <f t="shared" si="175"/>
        <v>1.3343935178971982</v>
      </c>
      <c r="S1895" s="3">
        <f t="shared" si="176"/>
        <v>7.5657894736842105E-2</v>
      </c>
      <c r="T1895" s="9">
        <f t="shared" si="177"/>
        <v>0</v>
      </c>
      <c r="U1895" s="9">
        <f t="shared" si="178"/>
        <v>4.1999999999999993</v>
      </c>
      <c r="V1895" s="9">
        <f t="shared" si="179"/>
        <v>2</v>
      </c>
    </row>
    <row r="1896" spans="1:22" x14ac:dyDescent="0.25">
      <c r="A1896" t="s">
        <v>3581</v>
      </c>
      <c r="B1896" s="32" t="s">
        <v>1614</v>
      </c>
      <c r="C1896" t="s">
        <v>202</v>
      </c>
      <c r="D1896" t="s">
        <v>109</v>
      </c>
      <c r="E1896" s="9">
        <v>0</v>
      </c>
      <c r="F1896" s="9">
        <v>0</v>
      </c>
      <c r="G1896" s="9">
        <v>0</v>
      </c>
      <c r="H1896" s="9">
        <v>0</v>
      </c>
      <c r="I1896" s="9">
        <v>0</v>
      </c>
      <c r="J1896" s="9">
        <v>0</v>
      </c>
      <c r="K1896">
        <v>0</v>
      </c>
      <c r="L1896" s="9">
        <v>2.8</v>
      </c>
      <c r="M1896" s="19">
        <v>1</v>
      </c>
      <c r="N1896" s="19">
        <v>0</v>
      </c>
      <c r="O1896" s="19">
        <v>0</v>
      </c>
      <c r="P1896" s="19">
        <v>0</v>
      </c>
      <c r="Q1896" s="19">
        <f t="shared" si="174"/>
        <v>0</v>
      </c>
      <c r="R1896" s="3">
        <f t="shared" si="175"/>
        <v>0.83321211239541171</v>
      </c>
      <c r="S1896" s="3">
        <f t="shared" si="176"/>
        <v>6.25E-2</v>
      </c>
      <c r="T1896" s="9">
        <f t="shared" si="177"/>
        <v>0</v>
      </c>
      <c r="U1896" s="9">
        <f t="shared" si="178"/>
        <v>2.8</v>
      </c>
      <c r="V1896" s="9">
        <f t="shared" si="179"/>
        <v>1</v>
      </c>
    </row>
    <row r="1897" spans="1:22" x14ac:dyDescent="0.25">
      <c r="A1897" t="s">
        <v>3581</v>
      </c>
      <c r="B1897" s="32" t="s">
        <v>1614</v>
      </c>
      <c r="C1897" t="s">
        <v>202</v>
      </c>
      <c r="D1897" t="s">
        <v>4746</v>
      </c>
      <c r="E1897" s="9">
        <v>0</v>
      </c>
      <c r="F1897" s="9">
        <v>0</v>
      </c>
      <c r="G1897" s="9">
        <v>0</v>
      </c>
      <c r="H1897" s="9">
        <v>0</v>
      </c>
      <c r="I1897" s="9">
        <v>0</v>
      </c>
      <c r="J1897" s="9">
        <v>0</v>
      </c>
      <c r="K1897">
        <v>2.8</v>
      </c>
      <c r="L1897" s="9">
        <v>0</v>
      </c>
      <c r="M1897" s="19">
        <v>1</v>
      </c>
      <c r="N1897" s="19">
        <v>2</v>
      </c>
      <c r="O1897" s="19">
        <v>1</v>
      </c>
      <c r="P1897" s="19">
        <v>0</v>
      </c>
      <c r="Q1897" s="19">
        <f t="shared" si="174"/>
        <v>2.8</v>
      </c>
      <c r="R1897" s="3">
        <f t="shared" si="175"/>
        <v>0.95282673549748165</v>
      </c>
      <c r="S1897" s="3">
        <f t="shared" si="176"/>
        <v>5.5921052631578948E-2</v>
      </c>
      <c r="T1897" s="9">
        <f t="shared" si="177"/>
        <v>0</v>
      </c>
      <c r="U1897" s="9">
        <f t="shared" si="178"/>
        <v>2.8</v>
      </c>
      <c r="V1897" s="9">
        <f t="shared" si="179"/>
        <v>1</v>
      </c>
    </row>
    <row r="1898" spans="1:22" x14ac:dyDescent="0.25">
      <c r="A1898" t="s">
        <v>3128</v>
      </c>
      <c r="B1898" s="32" t="s">
        <v>748</v>
      </c>
      <c r="C1898" t="s">
        <v>202</v>
      </c>
      <c r="D1898" t="s">
        <v>861</v>
      </c>
      <c r="E1898" s="9">
        <v>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>
        <v>1.4</v>
      </c>
      <c r="L1898" s="9">
        <v>0</v>
      </c>
      <c r="M1898" s="19">
        <v>0</v>
      </c>
      <c r="N1898" s="19">
        <v>1</v>
      </c>
      <c r="O1898" s="19">
        <v>0</v>
      </c>
      <c r="P1898" s="19">
        <v>0</v>
      </c>
      <c r="Q1898" s="19">
        <f t="shared" si="174"/>
        <v>1.4</v>
      </c>
      <c r="R1898" s="3">
        <f t="shared" si="175"/>
        <v>0.47482054026183984</v>
      </c>
      <c r="S1898" s="3">
        <f t="shared" si="176"/>
        <v>3.9473684210526314E-2</v>
      </c>
      <c r="T1898" s="9">
        <f t="shared" si="177"/>
        <v>0</v>
      </c>
      <c r="U1898" s="9">
        <f t="shared" si="178"/>
        <v>1.4</v>
      </c>
      <c r="V1898" s="9">
        <f t="shared" si="179"/>
        <v>1</v>
      </c>
    </row>
    <row r="1899" spans="1:22" x14ac:dyDescent="0.25">
      <c r="A1899" t="s">
        <v>3128</v>
      </c>
      <c r="B1899" s="32" t="s">
        <v>748</v>
      </c>
      <c r="C1899" t="s">
        <v>202</v>
      </c>
      <c r="D1899" t="s">
        <v>5604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>
        <v>0</v>
      </c>
      <c r="L1899" s="9">
        <v>0</v>
      </c>
      <c r="M1899" s="19">
        <v>0</v>
      </c>
      <c r="N1899" s="19">
        <v>0</v>
      </c>
      <c r="O1899" s="19">
        <v>0</v>
      </c>
      <c r="P1899" s="19">
        <v>1</v>
      </c>
      <c r="Q1899" s="19">
        <f t="shared" si="174"/>
        <v>0</v>
      </c>
      <c r="R1899" s="3">
        <f t="shared" si="175"/>
        <v>0.28867513459481287</v>
      </c>
      <c r="S1899" s="3">
        <f t="shared" si="176"/>
        <v>3.2894736842105261E-2</v>
      </c>
      <c r="T1899" s="9">
        <f t="shared" si="177"/>
        <v>0</v>
      </c>
      <c r="U1899" s="9">
        <f t="shared" si="178"/>
        <v>1</v>
      </c>
      <c r="V1899" s="9">
        <f t="shared" si="179"/>
        <v>0</v>
      </c>
    </row>
    <row r="1900" spans="1:22" x14ac:dyDescent="0.25">
      <c r="A1900" t="s">
        <v>3128</v>
      </c>
      <c r="B1900" s="32" t="s">
        <v>748</v>
      </c>
      <c r="C1900" t="s">
        <v>202</v>
      </c>
      <c r="D1900" t="s">
        <v>113</v>
      </c>
      <c r="E1900" s="9">
        <v>1</v>
      </c>
      <c r="F1900" s="9">
        <v>0</v>
      </c>
      <c r="G1900" s="9">
        <v>0</v>
      </c>
      <c r="H1900" s="9">
        <v>1</v>
      </c>
      <c r="I1900" s="9">
        <v>1</v>
      </c>
      <c r="J1900" s="9">
        <v>1</v>
      </c>
      <c r="K1900">
        <v>2.8</v>
      </c>
      <c r="L1900" s="9">
        <v>0</v>
      </c>
      <c r="M1900" s="19">
        <v>0</v>
      </c>
      <c r="N1900" s="19">
        <v>0</v>
      </c>
      <c r="O1900" s="19">
        <v>1</v>
      </c>
      <c r="P1900" s="19">
        <v>1</v>
      </c>
      <c r="Q1900" s="19">
        <f t="shared" si="174"/>
        <v>2.8</v>
      </c>
      <c r="R1900" s="3">
        <f t="shared" si="175"/>
        <v>0.81946028062081899</v>
      </c>
      <c r="S1900" s="3">
        <f t="shared" si="176"/>
        <v>4.1353383458646628E-2</v>
      </c>
      <c r="T1900" s="9">
        <f t="shared" si="177"/>
        <v>0</v>
      </c>
      <c r="U1900" s="9">
        <f t="shared" si="178"/>
        <v>2.8</v>
      </c>
      <c r="V1900" s="9">
        <f t="shared" si="179"/>
        <v>1</v>
      </c>
    </row>
    <row r="1901" spans="1:22" x14ac:dyDescent="0.25">
      <c r="A1901" t="s">
        <v>3128</v>
      </c>
      <c r="B1901" s="32" t="s">
        <v>748</v>
      </c>
      <c r="C1901" t="s">
        <v>202</v>
      </c>
      <c r="D1901" t="s">
        <v>106</v>
      </c>
      <c r="E1901" s="9">
        <v>0</v>
      </c>
      <c r="F1901" s="9">
        <v>0</v>
      </c>
      <c r="G1901" s="9">
        <v>1</v>
      </c>
      <c r="H1901" s="9">
        <v>1</v>
      </c>
      <c r="I1901" s="9">
        <v>0</v>
      </c>
      <c r="J1901" s="9">
        <v>0</v>
      </c>
      <c r="K1901">
        <v>1.4</v>
      </c>
      <c r="L1901" s="9">
        <v>1.4</v>
      </c>
      <c r="M1901" s="19">
        <v>0</v>
      </c>
      <c r="N1901" s="19">
        <v>0</v>
      </c>
      <c r="O1901" s="19">
        <v>1</v>
      </c>
      <c r="P1901" s="19">
        <v>0</v>
      </c>
      <c r="Q1901" s="19">
        <f t="shared" si="174"/>
        <v>1.4</v>
      </c>
      <c r="R1901" s="3">
        <f t="shared" si="175"/>
        <v>0.61175356496094424</v>
      </c>
      <c r="S1901" s="3">
        <f t="shared" si="176"/>
        <v>3.8157894736842106E-2</v>
      </c>
      <c r="T1901" s="9">
        <f t="shared" si="177"/>
        <v>0</v>
      </c>
      <c r="U1901" s="9">
        <f t="shared" si="178"/>
        <v>1.4</v>
      </c>
      <c r="V1901" s="9">
        <f t="shared" si="179"/>
        <v>1</v>
      </c>
    </row>
    <row r="1902" spans="1:22" x14ac:dyDescent="0.25">
      <c r="A1902" t="s">
        <v>3128</v>
      </c>
      <c r="B1902" s="32" t="s">
        <v>748</v>
      </c>
      <c r="C1902" t="s">
        <v>202</v>
      </c>
      <c r="D1902" t="s">
        <v>4746</v>
      </c>
      <c r="E1902" s="9">
        <v>0</v>
      </c>
      <c r="F1902" s="9">
        <v>0</v>
      </c>
      <c r="G1902" s="9">
        <v>0</v>
      </c>
      <c r="H1902" s="9">
        <v>0</v>
      </c>
      <c r="I1902" s="9">
        <v>1</v>
      </c>
      <c r="J1902" s="9">
        <v>0</v>
      </c>
      <c r="K1902">
        <v>1.4</v>
      </c>
      <c r="L1902" s="9">
        <v>0</v>
      </c>
      <c r="M1902" s="19">
        <v>0</v>
      </c>
      <c r="N1902" s="19">
        <v>1</v>
      </c>
      <c r="O1902" s="19">
        <v>1</v>
      </c>
      <c r="P1902" s="19">
        <v>0</v>
      </c>
      <c r="Q1902" s="19">
        <f t="shared" si="174"/>
        <v>1.4</v>
      </c>
      <c r="R1902" s="3">
        <f t="shared" si="175"/>
        <v>0.55158174756097966</v>
      </c>
      <c r="S1902" s="3">
        <f t="shared" si="176"/>
        <v>3.6184210526315791E-2</v>
      </c>
      <c r="T1902" s="9">
        <f t="shared" si="177"/>
        <v>0</v>
      </c>
      <c r="U1902" s="9">
        <f t="shared" si="178"/>
        <v>1.4</v>
      </c>
      <c r="V1902" s="9">
        <f t="shared" si="179"/>
        <v>1</v>
      </c>
    </row>
    <row r="1903" spans="1:22" x14ac:dyDescent="0.25">
      <c r="A1903" t="s">
        <v>3208</v>
      </c>
      <c r="B1903" s="32" t="s">
        <v>750</v>
      </c>
      <c r="C1903" t="s">
        <v>202</v>
      </c>
      <c r="D1903" t="s">
        <v>106</v>
      </c>
      <c r="E1903" s="9">
        <v>0</v>
      </c>
      <c r="F1903" s="9">
        <v>0</v>
      </c>
      <c r="G1903" s="9">
        <v>0</v>
      </c>
      <c r="H1903" s="9">
        <v>1</v>
      </c>
      <c r="I1903" s="9">
        <v>1</v>
      </c>
      <c r="J1903" s="9">
        <v>0</v>
      </c>
      <c r="K1903">
        <v>0</v>
      </c>
      <c r="L1903" s="9">
        <v>0</v>
      </c>
      <c r="M1903" s="19">
        <v>0</v>
      </c>
      <c r="N1903" s="19">
        <v>0</v>
      </c>
      <c r="O1903" s="19">
        <v>0</v>
      </c>
      <c r="P1903" s="19">
        <v>0</v>
      </c>
      <c r="Q1903" s="19">
        <f t="shared" si="174"/>
        <v>0</v>
      </c>
      <c r="R1903" s="3">
        <f t="shared" si="175"/>
        <v>0.38924947208076149</v>
      </c>
      <c r="S1903" s="3">
        <f t="shared" si="176"/>
        <v>3.2894736842105261E-2</v>
      </c>
      <c r="T1903" s="9">
        <f t="shared" si="177"/>
        <v>0</v>
      </c>
      <c r="U1903" s="9">
        <f t="shared" si="178"/>
        <v>1</v>
      </c>
      <c r="V1903" s="9">
        <f t="shared" si="179"/>
        <v>1</v>
      </c>
    </row>
    <row r="1904" spans="1:22" x14ac:dyDescent="0.25">
      <c r="A1904" t="s">
        <v>3208</v>
      </c>
      <c r="B1904" s="32" t="s">
        <v>750</v>
      </c>
      <c r="C1904" t="s">
        <v>202</v>
      </c>
      <c r="D1904" t="s">
        <v>4746</v>
      </c>
      <c r="E1904" s="9">
        <v>0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>
        <v>0</v>
      </c>
      <c r="L1904" s="9">
        <v>0</v>
      </c>
      <c r="M1904" s="19">
        <v>1</v>
      </c>
      <c r="N1904" s="19">
        <v>0</v>
      </c>
      <c r="O1904" s="19">
        <v>0</v>
      </c>
      <c r="P1904" s="19">
        <v>0</v>
      </c>
      <c r="Q1904" s="19">
        <f t="shared" si="174"/>
        <v>0</v>
      </c>
      <c r="R1904" s="3">
        <f t="shared" si="175"/>
        <v>0.28867513459481287</v>
      </c>
      <c r="S1904" s="3">
        <f t="shared" si="176"/>
        <v>3.2894736842105261E-2</v>
      </c>
      <c r="T1904" s="9">
        <f t="shared" si="177"/>
        <v>0</v>
      </c>
      <c r="U1904" s="9">
        <f t="shared" si="178"/>
        <v>1</v>
      </c>
      <c r="V1904" s="9">
        <f t="shared" si="179"/>
        <v>0</v>
      </c>
    </row>
    <row r="1905" spans="1:22" x14ac:dyDescent="0.25">
      <c r="A1905" t="s">
        <v>3240</v>
      </c>
      <c r="B1905" s="32" t="s">
        <v>813</v>
      </c>
      <c r="C1905" t="s">
        <v>202</v>
      </c>
      <c r="D1905" t="s">
        <v>5604</v>
      </c>
      <c r="E1905" s="9">
        <v>0</v>
      </c>
      <c r="F1905" s="9">
        <v>0</v>
      </c>
      <c r="G1905" s="9">
        <v>0</v>
      </c>
      <c r="H1905" s="9">
        <v>0</v>
      </c>
      <c r="I1905" s="9">
        <v>0</v>
      </c>
      <c r="J1905" s="9">
        <v>0</v>
      </c>
      <c r="K1905">
        <v>0</v>
      </c>
      <c r="L1905" s="9">
        <v>0</v>
      </c>
      <c r="M1905" s="19">
        <v>0</v>
      </c>
      <c r="N1905" s="19">
        <v>0</v>
      </c>
      <c r="O1905" s="19">
        <v>0</v>
      </c>
      <c r="P1905" s="19">
        <v>1</v>
      </c>
      <c r="Q1905" s="19">
        <f t="shared" si="174"/>
        <v>0</v>
      </c>
      <c r="R1905" s="3">
        <f t="shared" si="175"/>
        <v>0.28867513459481287</v>
      </c>
      <c r="S1905" s="3">
        <f t="shared" si="176"/>
        <v>3.2894736842105261E-2</v>
      </c>
      <c r="T1905" s="9">
        <f t="shared" si="177"/>
        <v>0</v>
      </c>
      <c r="U1905" s="9">
        <f t="shared" si="178"/>
        <v>1</v>
      </c>
      <c r="V1905" s="9">
        <f t="shared" si="179"/>
        <v>0</v>
      </c>
    </row>
    <row r="1906" spans="1:22" x14ac:dyDescent="0.25">
      <c r="A1906" t="s">
        <v>3240</v>
      </c>
      <c r="B1906" s="32" t="s">
        <v>813</v>
      </c>
      <c r="C1906" t="s">
        <v>202</v>
      </c>
      <c r="D1906" t="s">
        <v>113</v>
      </c>
      <c r="E1906" s="9">
        <v>0</v>
      </c>
      <c r="F1906" s="9">
        <v>1</v>
      </c>
      <c r="G1906" s="9">
        <v>0</v>
      </c>
      <c r="H1906" s="9">
        <v>0</v>
      </c>
      <c r="I1906" s="9">
        <v>0</v>
      </c>
      <c r="J1906" s="9">
        <v>0</v>
      </c>
      <c r="K1906">
        <v>1.4</v>
      </c>
      <c r="L1906" s="9">
        <v>1.4</v>
      </c>
      <c r="M1906" s="19">
        <v>0</v>
      </c>
      <c r="N1906" s="19">
        <v>0</v>
      </c>
      <c r="O1906" s="19">
        <v>0</v>
      </c>
      <c r="P1906" s="19">
        <v>4</v>
      </c>
      <c r="Q1906" s="19">
        <f t="shared" si="174"/>
        <v>1.4</v>
      </c>
      <c r="R1906" s="3">
        <f t="shared" si="175"/>
        <v>1.2003787281142111</v>
      </c>
      <c r="S1906" s="3">
        <f t="shared" si="176"/>
        <v>6.4144736842105268E-2</v>
      </c>
      <c r="T1906" s="9">
        <f t="shared" si="177"/>
        <v>0</v>
      </c>
      <c r="U1906" s="9">
        <f t="shared" si="178"/>
        <v>4</v>
      </c>
      <c r="V1906" s="9">
        <f t="shared" si="179"/>
        <v>2</v>
      </c>
    </row>
    <row r="1907" spans="1:22" x14ac:dyDescent="0.25">
      <c r="A1907" t="s">
        <v>3240</v>
      </c>
      <c r="B1907" s="32" t="s">
        <v>813</v>
      </c>
      <c r="C1907" t="s">
        <v>202</v>
      </c>
      <c r="D1907" t="s">
        <v>106</v>
      </c>
      <c r="E1907" s="9">
        <v>0</v>
      </c>
      <c r="F1907" s="9">
        <v>0</v>
      </c>
      <c r="G1907" s="9">
        <v>0</v>
      </c>
      <c r="H1907" s="9">
        <v>1</v>
      </c>
      <c r="I1907" s="9">
        <v>0</v>
      </c>
      <c r="J1907" s="9">
        <v>0</v>
      </c>
      <c r="K1907">
        <v>0</v>
      </c>
      <c r="L1907" s="9">
        <v>1.4</v>
      </c>
      <c r="M1907" s="19">
        <v>0</v>
      </c>
      <c r="N1907" s="19">
        <v>0</v>
      </c>
      <c r="O1907" s="19">
        <v>0</v>
      </c>
      <c r="P1907" s="19">
        <v>0</v>
      </c>
      <c r="Q1907" s="19">
        <f t="shared" si="174"/>
        <v>0</v>
      </c>
      <c r="R1907" s="3">
        <f t="shared" si="175"/>
        <v>0.47482054026183984</v>
      </c>
      <c r="S1907" s="3">
        <f t="shared" si="176"/>
        <v>3.9473684210526314E-2</v>
      </c>
      <c r="T1907" s="9">
        <f t="shared" si="177"/>
        <v>0</v>
      </c>
      <c r="U1907" s="9">
        <f t="shared" si="178"/>
        <v>1.4</v>
      </c>
      <c r="V1907" s="9">
        <f t="shared" si="179"/>
        <v>1</v>
      </c>
    </row>
    <row r="1908" spans="1:22" x14ac:dyDescent="0.25">
      <c r="A1908" t="s">
        <v>3240</v>
      </c>
      <c r="B1908" s="32" t="s">
        <v>813</v>
      </c>
      <c r="C1908" t="s">
        <v>202</v>
      </c>
      <c r="D1908" t="s">
        <v>4746</v>
      </c>
      <c r="E1908" s="9">
        <v>1</v>
      </c>
      <c r="F1908" s="9">
        <v>0</v>
      </c>
      <c r="G1908" s="9">
        <v>4</v>
      </c>
      <c r="H1908" s="9">
        <v>1</v>
      </c>
      <c r="I1908" s="9">
        <v>0</v>
      </c>
      <c r="J1908" s="9">
        <v>0</v>
      </c>
      <c r="K1908">
        <v>2.8</v>
      </c>
      <c r="L1908" s="9">
        <v>0</v>
      </c>
      <c r="M1908" s="19">
        <v>1</v>
      </c>
      <c r="N1908" s="19">
        <v>1</v>
      </c>
      <c r="O1908" s="19">
        <v>1</v>
      </c>
      <c r="P1908" s="19">
        <v>0</v>
      </c>
      <c r="Q1908" s="19">
        <f t="shared" si="174"/>
        <v>2.8</v>
      </c>
      <c r="R1908" s="3">
        <f t="shared" si="175"/>
        <v>1.251786602009183</v>
      </c>
      <c r="S1908" s="3">
        <f t="shared" si="176"/>
        <v>5.5451127819548876E-2</v>
      </c>
      <c r="T1908" s="9">
        <f t="shared" si="177"/>
        <v>0</v>
      </c>
      <c r="U1908" s="9">
        <f t="shared" si="178"/>
        <v>4</v>
      </c>
      <c r="V1908" s="9">
        <f t="shared" si="179"/>
        <v>2</v>
      </c>
    </row>
    <row r="1909" spans="1:22" x14ac:dyDescent="0.25">
      <c r="A1909" t="s">
        <v>3241</v>
      </c>
      <c r="B1909" s="32" t="s">
        <v>815</v>
      </c>
      <c r="C1909" t="s">
        <v>202</v>
      </c>
      <c r="D1909" t="s">
        <v>113</v>
      </c>
      <c r="E1909" s="9">
        <v>1</v>
      </c>
      <c r="F1909" s="9">
        <v>1</v>
      </c>
      <c r="G1909" s="9">
        <v>0</v>
      </c>
      <c r="H1909" s="9">
        <v>0</v>
      </c>
      <c r="I1909" s="9">
        <v>0</v>
      </c>
      <c r="J1909" s="9">
        <v>1</v>
      </c>
      <c r="K1909">
        <v>1.4</v>
      </c>
      <c r="L1909" s="9">
        <v>1.4</v>
      </c>
      <c r="M1909" s="19">
        <v>0</v>
      </c>
      <c r="N1909" s="19">
        <v>0</v>
      </c>
      <c r="O1909" s="19">
        <v>1</v>
      </c>
      <c r="P1909" s="19">
        <v>0</v>
      </c>
      <c r="Q1909" s="19">
        <f t="shared" si="174"/>
        <v>1.4</v>
      </c>
      <c r="R1909" s="3">
        <f t="shared" si="175"/>
        <v>0.6080271126331207</v>
      </c>
      <c r="S1909" s="3">
        <f t="shared" si="176"/>
        <v>3.728070175438597E-2</v>
      </c>
      <c r="T1909" s="9">
        <f t="shared" si="177"/>
        <v>0</v>
      </c>
      <c r="U1909" s="9">
        <f t="shared" si="178"/>
        <v>1.4</v>
      </c>
      <c r="V1909" s="9">
        <f t="shared" si="179"/>
        <v>1</v>
      </c>
    </row>
    <row r="1910" spans="1:22" x14ac:dyDescent="0.25">
      <c r="A1910" t="s">
        <v>3241</v>
      </c>
      <c r="B1910" s="32" t="s">
        <v>815</v>
      </c>
      <c r="C1910" t="s">
        <v>202</v>
      </c>
      <c r="D1910" t="s">
        <v>4746</v>
      </c>
      <c r="E1910" s="9">
        <v>0</v>
      </c>
      <c r="F1910" s="9">
        <v>0</v>
      </c>
      <c r="G1910" s="9">
        <v>0</v>
      </c>
      <c r="H1910" s="9">
        <v>0</v>
      </c>
      <c r="I1910" s="9">
        <v>0</v>
      </c>
      <c r="J1910" s="9">
        <v>0</v>
      </c>
      <c r="K1910">
        <v>1.4</v>
      </c>
      <c r="L1910" s="9">
        <v>0</v>
      </c>
      <c r="M1910" s="19">
        <v>1</v>
      </c>
      <c r="N1910" s="19">
        <v>0</v>
      </c>
      <c r="O1910" s="19">
        <v>0</v>
      </c>
      <c r="P1910" s="19">
        <v>0</v>
      </c>
      <c r="Q1910" s="19">
        <f t="shared" si="174"/>
        <v>1.4</v>
      </c>
      <c r="R1910" s="3">
        <f t="shared" si="175"/>
        <v>0.47482054026183984</v>
      </c>
      <c r="S1910" s="3">
        <f t="shared" si="176"/>
        <v>3.9473684210526314E-2</v>
      </c>
      <c r="T1910" s="9">
        <f t="shared" si="177"/>
        <v>0</v>
      </c>
      <c r="U1910" s="9">
        <f t="shared" si="178"/>
        <v>1.4</v>
      </c>
      <c r="V1910" s="9">
        <f t="shared" si="179"/>
        <v>1</v>
      </c>
    </row>
    <row r="1911" spans="1:22" x14ac:dyDescent="0.25">
      <c r="A1911" t="s">
        <v>3243</v>
      </c>
      <c r="B1911" s="32" t="s">
        <v>825</v>
      </c>
      <c r="C1911" t="s">
        <v>202</v>
      </c>
      <c r="D1911" t="s">
        <v>106</v>
      </c>
      <c r="E1911" s="9">
        <v>0</v>
      </c>
      <c r="F1911" s="9">
        <v>0</v>
      </c>
      <c r="G1911" s="9">
        <v>0</v>
      </c>
      <c r="H1911" s="9">
        <v>1</v>
      </c>
      <c r="I1911" s="9">
        <v>0</v>
      </c>
      <c r="J1911" s="9">
        <v>0</v>
      </c>
      <c r="K1911">
        <v>0</v>
      </c>
      <c r="L1911" s="9">
        <v>0</v>
      </c>
      <c r="M1911" s="19">
        <v>0</v>
      </c>
      <c r="N1911" s="19">
        <v>0</v>
      </c>
      <c r="O1911" s="19">
        <v>1</v>
      </c>
      <c r="P1911" s="19">
        <v>1</v>
      </c>
      <c r="Q1911" s="19">
        <f t="shared" si="174"/>
        <v>0</v>
      </c>
      <c r="R1911" s="3">
        <f t="shared" si="175"/>
        <v>0.45226701686664544</v>
      </c>
      <c r="S1911" s="3">
        <f t="shared" si="176"/>
        <v>3.2894736842105261E-2</v>
      </c>
      <c r="T1911" s="9">
        <f t="shared" si="177"/>
        <v>0</v>
      </c>
      <c r="U1911" s="9">
        <f t="shared" si="178"/>
        <v>1</v>
      </c>
      <c r="V1911" s="9">
        <f t="shared" si="179"/>
        <v>1</v>
      </c>
    </row>
    <row r="1912" spans="1:22" x14ac:dyDescent="0.25">
      <c r="A1912" t="s">
        <v>3244</v>
      </c>
      <c r="B1912" s="32" t="s">
        <v>827</v>
      </c>
      <c r="C1912" t="s">
        <v>202</v>
      </c>
      <c r="D1912" t="s">
        <v>113</v>
      </c>
      <c r="E1912" s="9">
        <v>0</v>
      </c>
      <c r="F1912" s="9">
        <v>1</v>
      </c>
      <c r="G1912" s="9">
        <v>0</v>
      </c>
      <c r="H1912" s="9">
        <v>0</v>
      </c>
      <c r="I1912" s="9">
        <v>0</v>
      </c>
      <c r="J1912" s="9">
        <v>0</v>
      </c>
      <c r="K1912">
        <v>2.8</v>
      </c>
      <c r="L1912" s="9">
        <v>0</v>
      </c>
      <c r="M1912" s="19">
        <v>0</v>
      </c>
      <c r="N1912" s="19">
        <v>1</v>
      </c>
      <c r="O1912" s="19">
        <v>1</v>
      </c>
      <c r="P1912" s="19">
        <v>0</v>
      </c>
      <c r="Q1912" s="19">
        <f t="shared" si="174"/>
        <v>2.8</v>
      </c>
      <c r="R1912" s="3">
        <f t="shared" si="175"/>
        <v>0.85475497109175125</v>
      </c>
      <c r="S1912" s="3">
        <f t="shared" si="176"/>
        <v>4.7697368421052634E-2</v>
      </c>
      <c r="T1912" s="9">
        <f t="shared" si="177"/>
        <v>0</v>
      </c>
      <c r="U1912" s="9">
        <f t="shared" si="178"/>
        <v>2.8</v>
      </c>
      <c r="V1912" s="9">
        <f t="shared" si="179"/>
        <v>1</v>
      </c>
    </row>
    <row r="1913" spans="1:22" x14ac:dyDescent="0.25">
      <c r="A1913" t="s">
        <v>3244</v>
      </c>
      <c r="B1913" s="32" t="s">
        <v>827</v>
      </c>
      <c r="C1913" t="s">
        <v>202</v>
      </c>
      <c r="D1913" t="s">
        <v>106</v>
      </c>
      <c r="E1913" s="9">
        <v>0</v>
      </c>
      <c r="F1913" s="9">
        <v>0</v>
      </c>
      <c r="G1913" s="9">
        <v>1</v>
      </c>
      <c r="H1913" s="9">
        <v>1</v>
      </c>
      <c r="I1913" s="9">
        <v>0</v>
      </c>
      <c r="J1913" s="9">
        <v>0</v>
      </c>
      <c r="K1913">
        <v>1.4</v>
      </c>
      <c r="L1913" s="9">
        <v>0</v>
      </c>
      <c r="M1913" s="19">
        <v>2</v>
      </c>
      <c r="N1913" s="19">
        <v>0</v>
      </c>
      <c r="O1913" s="19">
        <v>1</v>
      </c>
      <c r="P1913" s="19">
        <v>0</v>
      </c>
      <c r="Q1913" s="19">
        <f t="shared" si="174"/>
        <v>1.4</v>
      </c>
      <c r="R1913" s="3">
        <f t="shared" si="175"/>
        <v>0.71010029167887567</v>
      </c>
      <c r="S1913" s="3">
        <f t="shared" si="176"/>
        <v>4.2105263157894743E-2</v>
      </c>
      <c r="T1913" s="9">
        <f t="shared" si="177"/>
        <v>0</v>
      </c>
      <c r="U1913" s="9">
        <f t="shared" si="178"/>
        <v>2</v>
      </c>
      <c r="V1913" s="9">
        <f t="shared" si="179"/>
        <v>1</v>
      </c>
    </row>
    <row r="1914" spans="1:22" x14ac:dyDescent="0.25">
      <c r="A1914" t="s">
        <v>3244</v>
      </c>
      <c r="B1914" s="32" t="s">
        <v>827</v>
      </c>
      <c r="C1914" t="s">
        <v>202</v>
      </c>
      <c r="D1914" t="s">
        <v>4746</v>
      </c>
      <c r="E1914" s="9">
        <v>0</v>
      </c>
      <c r="F1914" s="9">
        <v>0</v>
      </c>
      <c r="G1914" s="9">
        <v>3</v>
      </c>
      <c r="H1914" s="9">
        <v>2</v>
      </c>
      <c r="I1914" s="9">
        <v>0</v>
      </c>
      <c r="J1914" s="9">
        <v>0</v>
      </c>
      <c r="K1914">
        <v>11.2</v>
      </c>
      <c r="L1914" s="9">
        <v>4.1999999999999993</v>
      </c>
      <c r="M1914" s="19">
        <v>1</v>
      </c>
      <c r="N1914" s="19">
        <v>0</v>
      </c>
      <c r="O1914" s="19">
        <v>0</v>
      </c>
      <c r="P1914" s="19">
        <v>1</v>
      </c>
      <c r="Q1914" s="19">
        <f t="shared" si="174"/>
        <v>11.2</v>
      </c>
      <c r="R1914" s="3">
        <f t="shared" si="175"/>
        <v>3.2511070375638154</v>
      </c>
      <c r="S1914" s="3">
        <f t="shared" si="176"/>
        <v>0.12280701754385964</v>
      </c>
      <c r="T1914" s="9">
        <f t="shared" si="177"/>
        <v>0</v>
      </c>
      <c r="U1914" s="9">
        <f t="shared" si="178"/>
        <v>11.2</v>
      </c>
      <c r="V1914" s="9">
        <f t="shared" si="179"/>
        <v>4</v>
      </c>
    </row>
    <row r="1915" spans="1:22" x14ac:dyDescent="0.25">
      <c r="A1915" t="s">
        <v>3379</v>
      </c>
      <c r="B1915" s="32" t="s">
        <v>1128</v>
      </c>
      <c r="C1915" t="s">
        <v>202</v>
      </c>
      <c r="D1915" t="s">
        <v>5604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J1915" s="9">
        <v>0</v>
      </c>
      <c r="K1915">
        <v>0</v>
      </c>
      <c r="L1915" s="9">
        <v>0</v>
      </c>
      <c r="M1915" s="19">
        <v>0</v>
      </c>
      <c r="N1915" s="19">
        <v>0</v>
      </c>
      <c r="O1915" s="19">
        <v>0</v>
      </c>
      <c r="P1915" s="19">
        <v>1</v>
      </c>
      <c r="Q1915" s="19">
        <f t="shared" si="174"/>
        <v>0</v>
      </c>
      <c r="R1915" s="3">
        <f t="shared" si="175"/>
        <v>0.28867513459481287</v>
      </c>
      <c r="S1915" s="3">
        <f t="shared" si="176"/>
        <v>3.2894736842105261E-2</v>
      </c>
      <c r="T1915" s="9">
        <f t="shared" si="177"/>
        <v>0</v>
      </c>
      <c r="U1915" s="9">
        <f t="shared" si="178"/>
        <v>1</v>
      </c>
      <c r="V1915" s="9">
        <f t="shared" si="179"/>
        <v>0</v>
      </c>
    </row>
    <row r="1916" spans="1:22" x14ac:dyDescent="0.25">
      <c r="A1916" t="s">
        <v>3379</v>
      </c>
      <c r="B1916" s="32" t="s">
        <v>1128</v>
      </c>
      <c r="C1916" t="s">
        <v>202</v>
      </c>
      <c r="D1916" t="s">
        <v>113</v>
      </c>
      <c r="E1916" s="9">
        <v>0</v>
      </c>
      <c r="F1916" s="9">
        <v>2</v>
      </c>
      <c r="G1916" s="9">
        <v>0</v>
      </c>
      <c r="H1916" s="9">
        <v>0</v>
      </c>
      <c r="I1916" s="9">
        <v>0</v>
      </c>
      <c r="J1916" s="9">
        <v>0</v>
      </c>
      <c r="K1916">
        <v>2.8</v>
      </c>
      <c r="L1916" s="9">
        <v>0</v>
      </c>
      <c r="M1916" s="19">
        <v>0</v>
      </c>
      <c r="N1916" s="19">
        <v>0</v>
      </c>
      <c r="O1916" s="19">
        <v>0</v>
      </c>
      <c r="P1916" s="19">
        <v>0</v>
      </c>
      <c r="Q1916" s="19">
        <f t="shared" si="174"/>
        <v>2.8</v>
      </c>
      <c r="R1916" s="3">
        <f t="shared" si="175"/>
        <v>0.94964108052367968</v>
      </c>
      <c r="S1916" s="3">
        <f t="shared" si="176"/>
        <v>7.8947368421052627E-2</v>
      </c>
      <c r="T1916" s="9">
        <f t="shared" si="177"/>
        <v>0</v>
      </c>
      <c r="U1916" s="9">
        <f t="shared" si="178"/>
        <v>2.8</v>
      </c>
      <c r="V1916" s="9">
        <f t="shared" si="179"/>
        <v>1</v>
      </c>
    </row>
    <row r="1917" spans="1:22" x14ac:dyDescent="0.25">
      <c r="A1917" t="s">
        <v>3379</v>
      </c>
      <c r="B1917" s="32" t="s">
        <v>1128</v>
      </c>
      <c r="C1917" t="s">
        <v>202</v>
      </c>
      <c r="D1917" t="s">
        <v>106</v>
      </c>
      <c r="E1917" s="9">
        <v>0</v>
      </c>
      <c r="F1917" s="9">
        <v>0</v>
      </c>
      <c r="G1917" s="9">
        <v>10</v>
      </c>
      <c r="H1917" s="9">
        <v>0</v>
      </c>
      <c r="I1917" s="9">
        <v>0</v>
      </c>
      <c r="J1917" s="9">
        <v>0</v>
      </c>
      <c r="K1917">
        <v>0</v>
      </c>
      <c r="L1917" s="9">
        <v>0</v>
      </c>
      <c r="M1917" s="19">
        <v>0</v>
      </c>
      <c r="N1917" s="19">
        <v>0</v>
      </c>
      <c r="O1917" s="19">
        <v>0</v>
      </c>
      <c r="P1917" s="19">
        <v>0</v>
      </c>
      <c r="Q1917" s="19">
        <f t="shared" si="174"/>
        <v>0</v>
      </c>
      <c r="R1917" s="3">
        <f t="shared" si="175"/>
        <v>2.8867513459481291</v>
      </c>
      <c r="S1917" s="3">
        <f t="shared" si="176"/>
        <v>0.32894736842105265</v>
      </c>
      <c r="T1917" s="9">
        <f t="shared" si="177"/>
        <v>0</v>
      </c>
      <c r="U1917" s="9">
        <f t="shared" si="178"/>
        <v>10</v>
      </c>
      <c r="V1917" s="9">
        <f t="shared" si="179"/>
        <v>4</v>
      </c>
    </row>
    <row r="1918" spans="1:22" x14ac:dyDescent="0.25">
      <c r="A1918" t="s">
        <v>3379</v>
      </c>
      <c r="B1918" s="32" t="s">
        <v>1128</v>
      </c>
      <c r="C1918" t="s">
        <v>202</v>
      </c>
      <c r="D1918" t="s">
        <v>4746</v>
      </c>
      <c r="E1918" s="9">
        <v>0</v>
      </c>
      <c r="F1918" s="9">
        <v>0</v>
      </c>
      <c r="G1918" s="9">
        <v>0</v>
      </c>
      <c r="H1918" s="9">
        <v>0</v>
      </c>
      <c r="I1918" s="9">
        <v>0</v>
      </c>
      <c r="J1918" s="9">
        <v>0</v>
      </c>
      <c r="K1918">
        <v>0</v>
      </c>
      <c r="L1918" s="9">
        <v>0</v>
      </c>
      <c r="M1918" s="19">
        <v>0</v>
      </c>
      <c r="N1918" s="19">
        <v>0</v>
      </c>
      <c r="O1918" s="19">
        <v>3</v>
      </c>
      <c r="P1918" s="19">
        <v>1</v>
      </c>
      <c r="Q1918" s="19">
        <f t="shared" si="174"/>
        <v>0</v>
      </c>
      <c r="R1918" s="3">
        <f t="shared" si="175"/>
        <v>0.88762536459859454</v>
      </c>
      <c r="S1918" s="3">
        <f t="shared" si="176"/>
        <v>6.5789473684210523E-2</v>
      </c>
      <c r="T1918" s="9">
        <f t="shared" si="177"/>
        <v>0</v>
      </c>
      <c r="U1918" s="9">
        <f t="shared" si="178"/>
        <v>3</v>
      </c>
      <c r="V1918" s="9">
        <f t="shared" si="179"/>
        <v>1</v>
      </c>
    </row>
    <row r="1919" spans="1:22" x14ac:dyDescent="0.25">
      <c r="A1919" t="s">
        <v>3359</v>
      </c>
      <c r="B1919" s="32" t="s">
        <v>1088</v>
      </c>
      <c r="C1919" t="s">
        <v>202</v>
      </c>
      <c r="D1919" t="s">
        <v>113</v>
      </c>
      <c r="E1919" s="9">
        <v>0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>
        <v>0</v>
      </c>
      <c r="L1919" s="9">
        <v>0</v>
      </c>
      <c r="M1919" s="19">
        <v>0</v>
      </c>
      <c r="N1919" s="19">
        <v>0</v>
      </c>
      <c r="O1919" s="19">
        <v>0</v>
      </c>
      <c r="P1919" s="19">
        <v>1</v>
      </c>
      <c r="Q1919" s="19">
        <f t="shared" si="174"/>
        <v>0</v>
      </c>
      <c r="R1919" s="3">
        <f t="shared" si="175"/>
        <v>0.28867513459481287</v>
      </c>
      <c r="S1919" s="3">
        <f t="shared" si="176"/>
        <v>3.2894736842105261E-2</v>
      </c>
      <c r="T1919" s="9">
        <f t="shared" si="177"/>
        <v>0</v>
      </c>
      <c r="U1919" s="9">
        <f t="shared" si="178"/>
        <v>1</v>
      </c>
      <c r="V1919" s="9">
        <f t="shared" si="179"/>
        <v>0</v>
      </c>
    </row>
    <row r="1920" spans="1:22" x14ac:dyDescent="0.25">
      <c r="A1920" t="s">
        <v>3359</v>
      </c>
      <c r="B1920" s="32" t="s">
        <v>1088</v>
      </c>
      <c r="C1920" t="s">
        <v>202</v>
      </c>
      <c r="D1920" t="s">
        <v>4746</v>
      </c>
      <c r="E1920" s="9">
        <v>2</v>
      </c>
      <c r="F1920" s="9">
        <v>0</v>
      </c>
      <c r="G1920" s="9">
        <v>1</v>
      </c>
      <c r="H1920" s="9">
        <v>0</v>
      </c>
      <c r="I1920" s="9">
        <v>0</v>
      </c>
      <c r="J1920" s="9">
        <v>0</v>
      </c>
      <c r="K1920">
        <v>0</v>
      </c>
      <c r="L1920" s="9">
        <v>0</v>
      </c>
      <c r="M1920" s="19">
        <v>0</v>
      </c>
      <c r="N1920" s="19">
        <v>0</v>
      </c>
      <c r="O1920" s="19">
        <v>0</v>
      </c>
      <c r="P1920" s="19">
        <v>0</v>
      </c>
      <c r="Q1920" s="19">
        <f t="shared" si="174"/>
        <v>0</v>
      </c>
      <c r="R1920" s="3">
        <f t="shared" si="175"/>
        <v>0.62158156050806102</v>
      </c>
      <c r="S1920" s="3">
        <f t="shared" si="176"/>
        <v>4.9342105263157895E-2</v>
      </c>
      <c r="T1920" s="9">
        <f t="shared" si="177"/>
        <v>0</v>
      </c>
      <c r="U1920" s="9">
        <f t="shared" si="178"/>
        <v>2</v>
      </c>
      <c r="V1920" s="9">
        <f t="shared" si="179"/>
        <v>1</v>
      </c>
    </row>
    <row r="1921" spans="1:22" x14ac:dyDescent="0.25">
      <c r="A1921" t="s">
        <v>4440</v>
      </c>
      <c r="B1921" s="32" t="s">
        <v>1961</v>
      </c>
      <c r="C1921" t="s">
        <v>202</v>
      </c>
      <c r="D1921" t="s">
        <v>4746</v>
      </c>
      <c r="E1921" s="9">
        <v>0</v>
      </c>
      <c r="F1921" s="9">
        <v>0</v>
      </c>
      <c r="G1921" s="9">
        <v>0</v>
      </c>
      <c r="H1921" s="9">
        <v>0</v>
      </c>
      <c r="I1921" s="9">
        <v>0</v>
      </c>
      <c r="J1921" s="9">
        <v>0</v>
      </c>
      <c r="K1921">
        <v>1.4</v>
      </c>
      <c r="L1921" s="9">
        <v>0</v>
      </c>
      <c r="M1921" s="19">
        <v>1</v>
      </c>
      <c r="N1921" s="19">
        <v>0</v>
      </c>
      <c r="O1921" s="19">
        <v>0</v>
      </c>
      <c r="P1921" s="19">
        <v>0</v>
      </c>
      <c r="Q1921" s="19">
        <f t="shared" si="174"/>
        <v>1.4</v>
      </c>
      <c r="R1921" s="3">
        <f t="shared" si="175"/>
        <v>0.47482054026183984</v>
      </c>
      <c r="S1921" s="3">
        <f t="shared" si="176"/>
        <v>3.9473684210526314E-2</v>
      </c>
      <c r="T1921" s="9">
        <f t="shared" si="177"/>
        <v>0</v>
      </c>
      <c r="U1921" s="9">
        <f t="shared" si="178"/>
        <v>1.4</v>
      </c>
      <c r="V1921" s="9">
        <f t="shared" si="179"/>
        <v>1</v>
      </c>
    </row>
    <row r="1922" spans="1:22" x14ac:dyDescent="0.25">
      <c r="A1922" t="s">
        <v>449</v>
      </c>
      <c r="B1922" s="32" t="s">
        <v>410</v>
      </c>
      <c r="C1922" t="s">
        <v>202</v>
      </c>
      <c r="D1922" t="s">
        <v>15</v>
      </c>
      <c r="E1922" s="9">
        <v>6</v>
      </c>
      <c r="F1922" s="9">
        <v>6</v>
      </c>
      <c r="G1922" s="9">
        <v>0</v>
      </c>
      <c r="H1922" s="9">
        <v>0</v>
      </c>
      <c r="I1922" s="9">
        <v>5</v>
      </c>
      <c r="J1922" s="9">
        <v>0</v>
      </c>
      <c r="K1922">
        <v>7</v>
      </c>
      <c r="L1922" s="9">
        <v>0</v>
      </c>
      <c r="M1922" s="19">
        <v>0</v>
      </c>
      <c r="N1922" s="19">
        <v>0</v>
      </c>
      <c r="O1922" s="19">
        <v>0</v>
      </c>
      <c r="P1922" s="19">
        <v>0</v>
      </c>
      <c r="Q1922" s="19">
        <f t="shared" ref="Q1922:Q1985" si="180">IFERROR(AVERAGEIF(K1922:K1922,"&lt;&gt;0"),0)</f>
        <v>7</v>
      </c>
      <c r="R1922" s="3">
        <f t="shared" ref="R1922:R1985" si="181">_xlfn.STDEV.S(E1922:P1922)</f>
        <v>2.9848100289785457</v>
      </c>
      <c r="S1922" s="3">
        <f t="shared" ref="S1922:S1985" si="182">IFERROR(AVERAGEIF(E1922:P1922,"&lt;&gt;0")/30.4,0)</f>
        <v>0.19736842105263158</v>
      </c>
      <c r="T1922" s="9">
        <f t="shared" ref="T1922:T1985" si="183">MIN(E1922:P1922)</f>
        <v>0</v>
      </c>
      <c r="U1922" s="9">
        <f t="shared" ref="U1922:U1985" si="184">MAX(E1922:P1922)</f>
        <v>7</v>
      </c>
      <c r="V1922" s="9">
        <f t="shared" ref="V1922:V1985" si="185">MROUND(ROUND(_xlfn.NORM.S.INV($Y$1)*R1922*1,1),1)</f>
        <v>4</v>
      </c>
    </row>
    <row r="1923" spans="1:22" x14ac:dyDescent="0.25">
      <c r="A1923" t="s">
        <v>449</v>
      </c>
      <c r="B1923" s="32" t="s">
        <v>410</v>
      </c>
      <c r="C1923" t="s">
        <v>202</v>
      </c>
      <c r="D1923" t="s">
        <v>5604</v>
      </c>
      <c r="E1923" s="9">
        <v>0</v>
      </c>
      <c r="F1923" s="9">
        <v>0</v>
      </c>
      <c r="G1923" s="9">
        <v>0</v>
      </c>
      <c r="H1923" s="9">
        <v>0</v>
      </c>
      <c r="I1923" s="9">
        <v>0</v>
      </c>
      <c r="J1923" s="9">
        <v>0</v>
      </c>
      <c r="K1923">
        <v>0</v>
      </c>
      <c r="L1923" s="9">
        <v>0</v>
      </c>
      <c r="M1923" s="19">
        <v>0</v>
      </c>
      <c r="N1923" s="19">
        <v>0</v>
      </c>
      <c r="O1923" s="19">
        <v>1</v>
      </c>
      <c r="P1923" s="19">
        <v>22</v>
      </c>
      <c r="Q1923" s="19">
        <f t="shared" si="180"/>
        <v>0</v>
      </c>
      <c r="R1923" s="3">
        <f t="shared" si="181"/>
        <v>6.3311399710741929</v>
      </c>
      <c r="S1923" s="3">
        <f t="shared" si="182"/>
        <v>0.37828947368421056</v>
      </c>
      <c r="T1923" s="9">
        <f t="shared" si="183"/>
        <v>0</v>
      </c>
      <c r="U1923" s="9">
        <f t="shared" si="184"/>
        <v>22</v>
      </c>
      <c r="V1923" s="9">
        <f t="shared" si="185"/>
        <v>8</v>
      </c>
    </row>
    <row r="1924" spans="1:22" x14ac:dyDescent="0.25">
      <c r="A1924" t="s">
        <v>449</v>
      </c>
      <c r="B1924" s="32" t="s">
        <v>410</v>
      </c>
      <c r="C1924" t="s">
        <v>202</v>
      </c>
      <c r="D1924" t="s">
        <v>113</v>
      </c>
      <c r="E1924" s="9">
        <v>0</v>
      </c>
      <c r="F1924" s="9">
        <v>5</v>
      </c>
      <c r="G1924" s="9">
        <v>7</v>
      </c>
      <c r="H1924" s="9">
        <v>4</v>
      </c>
      <c r="I1924" s="9">
        <v>5</v>
      </c>
      <c r="J1924" s="9">
        <v>2</v>
      </c>
      <c r="K1924">
        <v>26.599999999999998</v>
      </c>
      <c r="L1924" s="9">
        <v>2.8</v>
      </c>
      <c r="M1924" s="19">
        <v>4</v>
      </c>
      <c r="N1924" s="19">
        <v>4</v>
      </c>
      <c r="O1924" s="19">
        <v>6</v>
      </c>
      <c r="P1924" s="19">
        <v>14</v>
      </c>
      <c r="Q1924" s="19">
        <f t="shared" si="180"/>
        <v>26.599999999999998</v>
      </c>
      <c r="R1924" s="3">
        <f t="shared" si="181"/>
        <v>7.1332766919303188</v>
      </c>
      <c r="S1924" s="3">
        <f t="shared" si="182"/>
        <v>0.24043062200956938</v>
      </c>
      <c r="T1924" s="9">
        <f t="shared" si="183"/>
        <v>0</v>
      </c>
      <c r="U1924" s="9">
        <f t="shared" si="184"/>
        <v>26.599999999999998</v>
      </c>
      <c r="V1924" s="9">
        <f t="shared" si="185"/>
        <v>9</v>
      </c>
    </row>
    <row r="1925" spans="1:22" x14ac:dyDescent="0.25">
      <c r="A1925" t="s">
        <v>449</v>
      </c>
      <c r="B1925" s="32" t="s">
        <v>410</v>
      </c>
      <c r="C1925" t="s">
        <v>202</v>
      </c>
      <c r="D1925" t="s">
        <v>820</v>
      </c>
      <c r="E1925" s="9">
        <v>0</v>
      </c>
      <c r="F1925" s="9">
        <v>0</v>
      </c>
      <c r="G1925" s="9">
        <v>0</v>
      </c>
      <c r="H1925" s="9">
        <v>0</v>
      </c>
      <c r="I1925" s="9">
        <v>0</v>
      </c>
      <c r="J1925" s="9">
        <v>0</v>
      </c>
      <c r="K1925">
        <v>7</v>
      </c>
      <c r="L1925" s="9">
        <v>1.4</v>
      </c>
      <c r="M1925" s="19">
        <v>2</v>
      </c>
      <c r="N1925" s="19">
        <v>1</v>
      </c>
      <c r="O1925" s="19">
        <v>4</v>
      </c>
      <c r="P1925" s="19">
        <v>3</v>
      </c>
      <c r="Q1925" s="19">
        <f t="shared" si="180"/>
        <v>7</v>
      </c>
      <c r="R1925" s="3">
        <f t="shared" si="181"/>
        <v>2.1897834402404994</v>
      </c>
      <c r="S1925" s="3">
        <f t="shared" si="182"/>
        <v>0.10087719298245613</v>
      </c>
      <c r="T1925" s="9">
        <f t="shared" si="183"/>
        <v>0</v>
      </c>
      <c r="U1925" s="9">
        <f t="shared" si="184"/>
        <v>7</v>
      </c>
      <c r="V1925" s="9">
        <f t="shared" si="185"/>
        <v>3</v>
      </c>
    </row>
    <row r="1926" spans="1:22" x14ac:dyDescent="0.25">
      <c r="A1926" t="s">
        <v>449</v>
      </c>
      <c r="B1926" s="32" t="s">
        <v>410</v>
      </c>
      <c r="C1926" t="s">
        <v>202</v>
      </c>
      <c r="D1926" t="s">
        <v>119</v>
      </c>
      <c r="E1926" s="9">
        <v>0</v>
      </c>
      <c r="F1926" s="9">
        <v>0</v>
      </c>
      <c r="G1926" s="9">
        <v>0</v>
      </c>
      <c r="H1926" s="9">
        <v>0</v>
      </c>
      <c r="I1926" s="9">
        <v>0</v>
      </c>
      <c r="J1926" s="9">
        <v>0</v>
      </c>
      <c r="K1926">
        <v>0</v>
      </c>
      <c r="L1926" s="9">
        <v>0</v>
      </c>
      <c r="M1926" s="19">
        <v>0</v>
      </c>
      <c r="N1926" s="19">
        <v>0</v>
      </c>
      <c r="O1926" s="19">
        <v>2</v>
      </c>
      <c r="P1926" s="19">
        <v>0</v>
      </c>
      <c r="Q1926" s="19">
        <f t="shared" si="180"/>
        <v>0</v>
      </c>
      <c r="R1926" s="3">
        <f t="shared" si="181"/>
        <v>0.57735026918962573</v>
      </c>
      <c r="S1926" s="3">
        <f t="shared" si="182"/>
        <v>6.5789473684210523E-2</v>
      </c>
      <c r="T1926" s="9">
        <f t="shared" si="183"/>
        <v>0</v>
      </c>
      <c r="U1926" s="9">
        <f t="shared" si="184"/>
        <v>2</v>
      </c>
      <c r="V1926" s="9">
        <f t="shared" si="185"/>
        <v>1</v>
      </c>
    </row>
    <row r="1927" spans="1:22" x14ac:dyDescent="0.25">
      <c r="A1927" t="s">
        <v>449</v>
      </c>
      <c r="B1927" s="32" t="s">
        <v>410</v>
      </c>
      <c r="C1927" t="s">
        <v>202</v>
      </c>
      <c r="D1927" t="s">
        <v>106</v>
      </c>
      <c r="E1927" s="9">
        <v>0</v>
      </c>
      <c r="F1927" s="9">
        <v>6</v>
      </c>
      <c r="G1927" s="9">
        <v>4</v>
      </c>
      <c r="H1927" s="9">
        <v>15</v>
      </c>
      <c r="I1927" s="9">
        <v>7</v>
      </c>
      <c r="J1927" s="9">
        <v>11</v>
      </c>
      <c r="K1927">
        <v>42</v>
      </c>
      <c r="L1927" s="9">
        <v>15.399999999999999</v>
      </c>
      <c r="M1927" s="19">
        <v>12</v>
      </c>
      <c r="N1927" s="19">
        <v>2</v>
      </c>
      <c r="O1927" s="19">
        <v>13</v>
      </c>
      <c r="P1927" s="19">
        <v>11</v>
      </c>
      <c r="Q1927" s="19">
        <f t="shared" si="180"/>
        <v>42</v>
      </c>
      <c r="R1927" s="3">
        <f t="shared" si="181"/>
        <v>10.829029448102853</v>
      </c>
      <c r="S1927" s="3">
        <f t="shared" si="182"/>
        <v>0.41387559808612445</v>
      </c>
      <c r="T1927" s="9">
        <f t="shared" si="183"/>
        <v>0</v>
      </c>
      <c r="U1927" s="9">
        <f t="shared" si="184"/>
        <v>42</v>
      </c>
      <c r="V1927" s="9">
        <f t="shared" si="185"/>
        <v>14</v>
      </c>
    </row>
    <row r="1928" spans="1:22" x14ac:dyDescent="0.25">
      <c r="A1928" t="s">
        <v>449</v>
      </c>
      <c r="B1928" s="32" t="s">
        <v>410</v>
      </c>
      <c r="C1928" t="s">
        <v>202</v>
      </c>
      <c r="D1928" t="s">
        <v>108</v>
      </c>
      <c r="E1928" s="9">
        <v>0</v>
      </c>
      <c r="F1928" s="9">
        <v>0</v>
      </c>
      <c r="G1928" s="9">
        <v>0</v>
      </c>
      <c r="H1928" s="9">
        <v>0</v>
      </c>
      <c r="I1928" s="9">
        <v>0</v>
      </c>
      <c r="J1928" s="9">
        <v>0</v>
      </c>
      <c r="K1928">
        <v>0</v>
      </c>
      <c r="L1928" s="9">
        <v>0</v>
      </c>
      <c r="M1928" s="19">
        <v>0</v>
      </c>
      <c r="N1928" s="19">
        <v>0</v>
      </c>
      <c r="O1928" s="19">
        <v>2</v>
      </c>
      <c r="P1928" s="19">
        <v>0</v>
      </c>
      <c r="Q1928" s="19">
        <f t="shared" si="180"/>
        <v>0</v>
      </c>
      <c r="R1928" s="3">
        <f t="shared" si="181"/>
        <v>0.57735026918962573</v>
      </c>
      <c r="S1928" s="3">
        <f t="shared" si="182"/>
        <v>6.5789473684210523E-2</v>
      </c>
      <c r="T1928" s="9">
        <f t="shared" si="183"/>
        <v>0</v>
      </c>
      <c r="U1928" s="9">
        <f t="shared" si="184"/>
        <v>2</v>
      </c>
      <c r="V1928" s="9">
        <f t="shared" si="185"/>
        <v>1</v>
      </c>
    </row>
    <row r="1929" spans="1:22" x14ac:dyDescent="0.25">
      <c r="A1929" t="s">
        <v>449</v>
      </c>
      <c r="B1929" s="32" t="s">
        <v>410</v>
      </c>
      <c r="C1929" t="s">
        <v>202</v>
      </c>
      <c r="D1929" t="s">
        <v>109</v>
      </c>
      <c r="E1929" s="9">
        <v>0</v>
      </c>
      <c r="F1929" s="9">
        <v>1</v>
      </c>
      <c r="G1929" s="9">
        <v>2</v>
      </c>
      <c r="H1929" s="9">
        <v>1</v>
      </c>
      <c r="I1929" s="9">
        <v>1</v>
      </c>
      <c r="J1929" s="9">
        <v>3</v>
      </c>
      <c r="K1929">
        <v>14</v>
      </c>
      <c r="L1929" s="9">
        <v>0</v>
      </c>
      <c r="M1929" s="19">
        <v>0</v>
      </c>
      <c r="N1929" s="19">
        <v>0</v>
      </c>
      <c r="O1929" s="19">
        <v>1</v>
      </c>
      <c r="P1929" s="19">
        <v>2</v>
      </c>
      <c r="Q1929" s="19">
        <f t="shared" si="180"/>
        <v>14</v>
      </c>
      <c r="R1929" s="3">
        <f t="shared" si="181"/>
        <v>3.8720051965905524</v>
      </c>
      <c r="S1929" s="3">
        <f t="shared" si="182"/>
        <v>0.10279605263157895</v>
      </c>
      <c r="T1929" s="9">
        <f t="shared" si="183"/>
        <v>0</v>
      </c>
      <c r="U1929" s="9">
        <f t="shared" si="184"/>
        <v>14</v>
      </c>
      <c r="V1929" s="9">
        <f t="shared" si="185"/>
        <v>5</v>
      </c>
    </row>
    <row r="1930" spans="1:22" x14ac:dyDescent="0.25">
      <c r="A1930" t="s">
        <v>449</v>
      </c>
      <c r="B1930" s="32" t="s">
        <v>410</v>
      </c>
      <c r="C1930" t="s">
        <v>202</v>
      </c>
      <c r="D1930" t="s">
        <v>4746</v>
      </c>
      <c r="E1930" s="9">
        <v>0</v>
      </c>
      <c r="F1930" s="9">
        <v>2</v>
      </c>
      <c r="G1930" s="9">
        <v>11</v>
      </c>
      <c r="H1930" s="9">
        <v>8</v>
      </c>
      <c r="I1930" s="9">
        <v>14</v>
      </c>
      <c r="J1930" s="9">
        <v>15</v>
      </c>
      <c r="K1930">
        <v>123.19999999999999</v>
      </c>
      <c r="L1930" s="9">
        <v>44.8</v>
      </c>
      <c r="M1930" s="19">
        <v>36</v>
      </c>
      <c r="N1930" s="19">
        <v>11</v>
      </c>
      <c r="O1930" s="19">
        <v>25</v>
      </c>
      <c r="P1930" s="19">
        <v>6</v>
      </c>
      <c r="Q1930" s="19">
        <f t="shared" si="180"/>
        <v>123.19999999999999</v>
      </c>
      <c r="R1930" s="3">
        <f t="shared" si="181"/>
        <v>33.806866793955372</v>
      </c>
      <c r="S1930" s="3">
        <f t="shared" si="182"/>
        <v>0.8851674641148326</v>
      </c>
      <c r="T1930" s="9">
        <f t="shared" si="183"/>
        <v>0</v>
      </c>
      <c r="U1930" s="9">
        <f t="shared" si="184"/>
        <v>123.19999999999999</v>
      </c>
      <c r="V1930" s="9">
        <f t="shared" si="185"/>
        <v>43</v>
      </c>
    </row>
    <row r="1931" spans="1:22" x14ac:dyDescent="0.25">
      <c r="A1931" t="s">
        <v>450</v>
      </c>
      <c r="B1931" s="32" t="s">
        <v>412</v>
      </c>
      <c r="C1931" t="s">
        <v>202</v>
      </c>
      <c r="D1931" t="s">
        <v>15</v>
      </c>
      <c r="E1931" s="9">
        <v>6</v>
      </c>
      <c r="F1931" s="9">
        <v>6</v>
      </c>
      <c r="G1931" s="9">
        <v>0</v>
      </c>
      <c r="H1931" s="9">
        <v>0</v>
      </c>
      <c r="I1931" s="9">
        <v>5</v>
      </c>
      <c r="J1931" s="9">
        <v>0</v>
      </c>
      <c r="K1931">
        <v>7</v>
      </c>
      <c r="L1931" s="9">
        <v>0</v>
      </c>
      <c r="M1931" s="19">
        <v>0</v>
      </c>
      <c r="N1931" s="19">
        <v>0</v>
      </c>
      <c r="O1931" s="19">
        <v>0</v>
      </c>
      <c r="P1931" s="19">
        <v>0</v>
      </c>
      <c r="Q1931" s="19">
        <f t="shared" si="180"/>
        <v>7</v>
      </c>
      <c r="R1931" s="3">
        <f t="shared" si="181"/>
        <v>2.9848100289785457</v>
      </c>
      <c r="S1931" s="3">
        <f t="shared" si="182"/>
        <v>0.19736842105263158</v>
      </c>
      <c r="T1931" s="9">
        <f t="shared" si="183"/>
        <v>0</v>
      </c>
      <c r="U1931" s="9">
        <f t="shared" si="184"/>
        <v>7</v>
      </c>
      <c r="V1931" s="9">
        <f t="shared" si="185"/>
        <v>4</v>
      </c>
    </row>
    <row r="1932" spans="1:22" x14ac:dyDescent="0.25">
      <c r="A1932" t="s">
        <v>450</v>
      </c>
      <c r="B1932" s="32" t="s">
        <v>412</v>
      </c>
      <c r="C1932" t="s">
        <v>202</v>
      </c>
      <c r="D1932" t="s">
        <v>5604</v>
      </c>
      <c r="E1932" s="9">
        <v>0</v>
      </c>
      <c r="F1932" s="9">
        <v>0</v>
      </c>
      <c r="G1932" s="9">
        <v>0</v>
      </c>
      <c r="H1932" s="9">
        <v>0</v>
      </c>
      <c r="I1932" s="9">
        <v>0</v>
      </c>
      <c r="J1932" s="9">
        <v>0</v>
      </c>
      <c r="K1932">
        <v>0</v>
      </c>
      <c r="L1932" s="9">
        <v>0</v>
      </c>
      <c r="M1932" s="19">
        <v>0</v>
      </c>
      <c r="N1932" s="19">
        <v>0</v>
      </c>
      <c r="O1932" s="19">
        <v>1</v>
      </c>
      <c r="P1932" s="19">
        <v>22</v>
      </c>
      <c r="Q1932" s="19">
        <f t="shared" si="180"/>
        <v>0</v>
      </c>
      <c r="R1932" s="3">
        <f t="shared" si="181"/>
        <v>6.3311399710741929</v>
      </c>
      <c r="S1932" s="3">
        <f t="shared" si="182"/>
        <v>0.37828947368421056</v>
      </c>
      <c r="T1932" s="9">
        <f t="shared" si="183"/>
        <v>0</v>
      </c>
      <c r="U1932" s="9">
        <f t="shared" si="184"/>
        <v>22</v>
      </c>
      <c r="V1932" s="9">
        <f t="shared" si="185"/>
        <v>8</v>
      </c>
    </row>
    <row r="1933" spans="1:22" x14ac:dyDescent="0.25">
      <c r="A1933" t="s">
        <v>450</v>
      </c>
      <c r="B1933" s="32" t="s">
        <v>412</v>
      </c>
      <c r="C1933" t="s">
        <v>202</v>
      </c>
      <c r="D1933" t="s">
        <v>113</v>
      </c>
      <c r="E1933" s="9">
        <v>0</v>
      </c>
      <c r="F1933" s="9">
        <v>5</v>
      </c>
      <c r="G1933" s="9">
        <v>7</v>
      </c>
      <c r="H1933" s="9">
        <v>4</v>
      </c>
      <c r="I1933" s="9">
        <v>5</v>
      </c>
      <c r="J1933" s="9">
        <v>2</v>
      </c>
      <c r="K1933">
        <v>26.599999999999998</v>
      </c>
      <c r="L1933" s="9">
        <v>2.8</v>
      </c>
      <c r="M1933" s="19">
        <v>4</v>
      </c>
      <c r="N1933" s="19">
        <v>4</v>
      </c>
      <c r="O1933" s="19">
        <v>6</v>
      </c>
      <c r="P1933" s="19">
        <v>14</v>
      </c>
      <c r="Q1933" s="19">
        <f t="shared" si="180"/>
        <v>26.599999999999998</v>
      </c>
      <c r="R1933" s="3">
        <f t="shared" si="181"/>
        <v>7.1332766919303188</v>
      </c>
      <c r="S1933" s="3">
        <f t="shared" si="182"/>
        <v>0.24043062200956938</v>
      </c>
      <c r="T1933" s="9">
        <f t="shared" si="183"/>
        <v>0</v>
      </c>
      <c r="U1933" s="9">
        <f t="shared" si="184"/>
        <v>26.599999999999998</v>
      </c>
      <c r="V1933" s="9">
        <f t="shared" si="185"/>
        <v>9</v>
      </c>
    </row>
    <row r="1934" spans="1:22" x14ac:dyDescent="0.25">
      <c r="A1934" t="s">
        <v>450</v>
      </c>
      <c r="B1934" s="32" t="s">
        <v>412</v>
      </c>
      <c r="C1934" t="s">
        <v>202</v>
      </c>
      <c r="D1934" t="s">
        <v>820</v>
      </c>
      <c r="E1934" s="9">
        <v>0</v>
      </c>
      <c r="F1934" s="9">
        <v>0</v>
      </c>
      <c r="G1934" s="9">
        <v>0</v>
      </c>
      <c r="H1934" s="9">
        <v>0</v>
      </c>
      <c r="I1934" s="9">
        <v>0</v>
      </c>
      <c r="J1934" s="9">
        <v>0</v>
      </c>
      <c r="K1934">
        <v>7</v>
      </c>
      <c r="L1934" s="9">
        <v>1.4</v>
      </c>
      <c r="M1934" s="19">
        <v>2</v>
      </c>
      <c r="N1934" s="19">
        <v>1</v>
      </c>
      <c r="O1934" s="19">
        <v>4</v>
      </c>
      <c r="P1934" s="19">
        <v>3</v>
      </c>
      <c r="Q1934" s="19">
        <f t="shared" si="180"/>
        <v>7</v>
      </c>
      <c r="R1934" s="3">
        <f t="shared" si="181"/>
        <v>2.1897834402404994</v>
      </c>
      <c r="S1934" s="3">
        <f t="shared" si="182"/>
        <v>0.10087719298245613</v>
      </c>
      <c r="T1934" s="9">
        <f t="shared" si="183"/>
        <v>0</v>
      </c>
      <c r="U1934" s="9">
        <f t="shared" si="184"/>
        <v>7</v>
      </c>
      <c r="V1934" s="9">
        <f t="shared" si="185"/>
        <v>3</v>
      </c>
    </row>
    <row r="1935" spans="1:22" x14ac:dyDescent="0.25">
      <c r="A1935" t="s">
        <v>450</v>
      </c>
      <c r="B1935" s="32" t="s">
        <v>412</v>
      </c>
      <c r="C1935" t="s">
        <v>202</v>
      </c>
      <c r="D1935" t="s">
        <v>119</v>
      </c>
      <c r="E1935" s="9">
        <v>0</v>
      </c>
      <c r="F1935" s="9">
        <v>0</v>
      </c>
      <c r="G1935" s="9">
        <v>0</v>
      </c>
      <c r="H1935" s="9">
        <v>0</v>
      </c>
      <c r="I1935" s="9">
        <v>0</v>
      </c>
      <c r="J1935" s="9">
        <v>0</v>
      </c>
      <c r="K1935">
        <v>0</v>
      </c>
      <c r="L1935" s="9">
        <v>0</v>
      </c>
      <c r="M1935" s="19">
        <v>0</v>
      </c>
      <c r="N1935" s="19">
        <v>0</v>
      </c>
      <c r="O1935" s="19">
        <v>2</v>
      </c>
      <c r="P1935" s="19">
        <v>0</v>
      </c>
      <c r="Q1935" s="19">
        <f t="shared" si="180"/>
        <v>0</v>
      </c>
      <c r="R1935" s="3">
        <f t="shared" si="181"/>
        <v>0.57735026918962573</v>
      </c>
      <c r="S1935" s="3">
        <f t="shared" si="182"/>
        <v>6.5789473684210523E-2</v>
      </c>
      <c r="T1935" s="9">
        <f t="shared" si="183"/>
        <v>0</v>
      </c>
      <c r="U1935" s="9">
        <f t="shared" si="184"/>
        <v>2</v>
      </c>
      <c r="V1935" s="9">
        <f t="shared" si="185"/>
        <v>1</v>
      </c>
    </row>
    <row r="1936" spans="1:22" x14ac:dyDescent="0.25">
      <c r="A1936" t="s">
        <v>450</v>
      </c>
      <c r="B1936" s="32" t="s">
        <v>412</v>
      </c>
      <c r="C1936" t="s">
        <v>202</v>
      </c>
      <c r="D1936" t="s">
        <v>106</v>
      </c>
      <c r="E1936" s="9">
        <v>0</v>
      </c>
      <c r="F1936" s="9">
        <v>6</v>
      </c>
      <c r="G1936" s="9">
        <v>4</v>
      </c>
      <c r="H1936" s="9">
        <v>15</v>
      </c>
      <c r="I1936" s="9">
        <v>7</v>
      </c>
      <c r="J1936" s="9">
        <v>11</v>
      </c>
      <c r="K1936">
        <v>42</v>
      </c>
      <c r="L1936" s="9">
        <v>15.399999999999999</v>
      </c>
      <c r="M1936" s="19">
        <v>12</v>
      </c>
      <c r="N1936" s="19">
        <v>2</v>
      </c>
      <c r="O1936" s="19">
        <v>13</v>
      </c>
      <c r="P1936" s="19">
        <v>11</v>
      </c>
      <c r="Q1936" s="19">
        <f t="shared" si="180"/>
        <v>42</v>
      </c>
      <c r="R1936" s="3">
        <f t="shared" si="181"/>
        <v>10.829029448102853</v>
      </c>
      <c r="S1936" s="3">
        <f t="shared" si="182"/>
        <v>0.41387559808612445</v>
      </c>
      <c r="T1936" s="9">
        <f t="shared" si="183"/>
        <v>0</v>
      </c>
      <c r="U1936" s="9">
        <f t="shared" si="184"/>
        <v>42</v>
      </c>
      <c r="V1936" s="9">
        <f t="shared" si="185"/>
        <v>14</v>
      </c>
    </row>
    <row r="1937" spans="1:22" x14ac:dyDescent="0.25">
      <c r="A1937" t="s">
        <v>450</v>
      </c>
      <c r="B1937" s="32" t="s">
        <v>412</v>
      </c>
      <c r="C1937" t="s">
        <v>202</v>
      </c>
      <c r="D1937" t="s">
        <v>108</v>
      </c>
      <c r="E1937" s="9">
        <v>0</v>
      </c>
      <c r="F1937" s="9">
        <v>0</v>
      </c>
      <c r="G1937" s="9">
        <v>0</v>
      </c>
      <c r="H1937" s="9">
        <v>0</v>
      </c>
      <c r="I1937" s="9">
        <v>0</v>
      </c>
      <c r="J1937" s="9">
        <v>0</v>
      </c>
      <c r="K1937">
        <v>0</v>
      </c>
      <c r="L1937" s="9">
        <v>0</v>
      </c>
      <c r="M1937" s="19">
        <v>0</v>
      </c>
      <c r="N1937" s="19">
        <v>0</v>
      </c>
      <c r="O1937" s="19">
        <v>2</v>
      </c>
      <c r="P1937" s="19">
        <v>0</v>
      </c>
      <c r="Q1937" s="19">
        <f t="shared" si="180"/>
        <v>0</v>
      </c>
      <c r="R1937" s="3">
        <f t="shared" si="181"/>
        <v>0.57735026918962573</v>
      </c>
      <c r="S1937" s="3">
        <f t="shared" si="182"/>
        <v>6.5789473684210523E-2</v>
      </c>
      <c r="T1937" s="9">
        <f t="shared" si="183"/>
        <v>0</v>
      </c>
      <c r="U1937" s="9">
        <f t="shared" si="184"/>
        <v>2</v>
      </c>
      <c r="V1937" s="9">
        <f t="shared" si="185"/>
        <v>1</v>
      </c>
    </row>
    <row r="1938" spans="1:22" x14ac:dyDescent="0.25">
      <c r="A1938" t="s">
        <v>450</v>
      </c>
      <c r="B1938" s="32" t="s">
        <v>412</v>
      </c>
      <c r="C1938" t="s">
        <v>202</v>
      </c>
      <c r="D1938" t="s">
        <v>109</v>
      </c>
      <c r="E1938" s="9">
        <v>0</v>
      </c>
      <c r="F1938" s="9">
        <v>1</v>
      </c>
      <c r="G1938" s="9">
        <v>2</v>
      </c>
      <c r="H1938" s="9">
        <v>1</v>
      </c>
      <c r="I1938" s="9">
        <v>1</v>
      </c>
      <c r="J1938" s="9">
        <v>3</v>
      </c>
      <c r="K1938">
        <v>14</v>
      </c>
      <c r="L1938" s="9">
        <v>0</v>
      </c>
      <c r="M1938" s="19">
        <v>0</v>
      </c>
      <c r="N1938" s="19">
        <v>0</v>
      </c>
      <c r="O1938" s="19">
        <v>1</v>
      </c>
      <c r="P1938" s="19">
        <v>2</v>
      </c>
      <c r="Q1938" s="19">
        <f t="shared" si="180"/>
        <v>14</v>
      </c>
      <c r="R1938" s="3">
        <f t="shared" si="181"/>
        <v>3.8720051965905524</v>
      </c>
      <c r="S1938" s="3">
        <f t="shared" si="182"/>
        <v>0.10279605263157895</v>
      </c>
      <c r="T1938" s="9">
        <f t="shared" si="183"/>
        <v>0</v>
      </c>
      <c r="U1938" s="9">
        <f t="shared" si="184"/>
        <v>14</v>
      </c>
      <c r="V1938" s="9">
        <f t="shared" si="185"/>
        <v>5</v>
      </c>
    </row>
    <row r="1939" spans="1:22" x14ac:dyDescent="0.25">
      <c r="A1939" t="s">
        <v>450</v>
      </c>
      <c r="B1939" s="32" t="s">
        <v>412</v>
      </c>
      <c r="C1939" t="s">
        <v>202</v>
      </c>
      <c r="D1939" t="s">
        <v>4746</v>
      </c>
      <c r="E1939" s="9">
        <v>0</v>
      </c>
      <c r="F1939" s="9">
        <v>2</v>
      </c>
      <c r="G1939" s="9">
        <v>11</v>
      </c>
      <c r="H1939" s="9">
        <v>8</v>
      </c>
      <c r="I1939" s="9">
        <v>14</v>
      </c>
      <c r="J1939" s="9">
        <v>15</v>
      </c>
      <c r="K1939">
        <v>123.19999999999999</v>
      </c>
      <c r="L1939" s="9">
        <v>44.8</v>
      </c>
      <c r="M1939" s="19">
        <v>35</v>
      </c>
      <c r="N1939" s="19">
        <v>11</v>
      </c>
      <c r="O1939" s="19">
        <v>25</v>
      </c>
      <c r="P1939" s="19">
        <v>6</v>
      </c>
      <c r="Q1939" s="19">
        <f t="shared" si="180"/>
        <v>123.19999999999999</v>
      </c>
      <c r="R1939" s="3">
        <f t="shared" si="181"/>
        <v>33.777610479383675</v>
      </c>
      <c r="S1939" s="3">
        <f t="shared" si="182"/>
        <v>0.88217703349282295</v>
      </c>
      <c r="T1939" s="9">
        <f t="shared" si="183"/>
        <v>0</v>
      </c>
      <c r="U1939" s="9">
        <f t="shared" si="184"/>
        <v>123.19999999999999</v>
      </c>
      <c r="V1939" s="9">
        <f t="shared" si="185"/>
        <v>43</v>
      </c>
    </row>
    <row r="1940" spans="1:22" x14ac:dyDescent="0.25">
      <c r="A1940" t="s">
        <v>451</v>
      </c>
      <c r="B1940" s="32" t="s">
        <v>414</v>
      </c>
      <c r="C1940" t="s">
        <v>202</v>
      </c>
      <c r="D1940" t="s">
        <v>15</v>
      </c>
      <c r="E1940" s="9">
        <v>6</v>
      </c>
      <c r="F1940" s="9">
        <v>6</v>
      </c>
      <c r="G1940" s="9">
        <v>0</v>
      </c>
      <c r="H1940" s="9">
        <v>0</v>
      </c>
      <c r="I1940" s="9">
        <v>5</v>
      </c>
      <c r="J1940" s="9">
        <v>0</v>
      </c>
      <c r="K1940">
        <v>7</v>
      </c>
      <c r="L1940" s="9">
        <v>0</v>
      </c>
      <c r="M1940" s="19">
        <v>0</v>
      </c>
      <c r="N1940" s="19">
        <v>0</v>
      </c>
      <c r="O1940" s="19">
        <v>0</v>
      </c>
      <c r="P1940" s="19">
        <v>0</v>
      </c>
      <c r="Q1940" s="19">
        <f t="shared" si="180"/>
        <v>7</v>
      </c>
      <c r="R1940" s="3">
        <f t="shared" si="181"/>
        <v>2.9848100289785457</v>
      </c>
      <c r="S1940" s="3">
        <f t="shared" si="182"/>
        <v>0.19736842105263158</v>
      </c>
      <c r="T1940" s="9">
        <f t="shared" si="183"/>
        <v>0</v>
      </c>
      <c r="U1940" s="9">
        <f t="shared" si="184"/>
        <v>7</v>
      </c>
      <c r="V1940" s="9">
        <f t="shared" si="185"/>
        <v>4</v>
      </c>
    </row>
    <row r="1941" spans="1:22" x14ac:dyDescent="0.25">
      <c r="A1941" t="s">
        <v>451</v>
      </c>
      <c r="B1941" s="32" t="s">
        <v>414</v>
      </c>
      <c r="C1941" t="s">
        <v>202</v>
      </c>
      <c r="D1941" t="s">
        <v>5604</v>
      </c>
      <c r="E1941" s="9">
        <v>0</v>
      </c>
      <c r="F1941" s="9">
        <v>0</v>
      </c>
      <c r="G1941" s="9">
        <v>0</v>
      </c>
      <c r="H1941" s="9">
        <v>0</v>
      </c>
      <c r="I1941" s="9">
        <v>0</v>
      </c>
      <c r="J1941" s="9">
        <v>0</v>
      </c>
      <c r="K1941">
        <v>0</v>
      </c>
      <c r="L1941" s="9">
        <v>0</v>
      </c>
      <c r="M1941" s="19">
        <v>0</v>
      </c>
      <c r="N1941" s="19">
        <v>0</v>
      </c>
      <c r="O1941" s="19">
        <v>1</v>
      </c>
      <c r="P1941" s="19">
        <v>22</v>
      </c>
      <c r="Q1941" s="19">
        <f t="shared" si="180"/>
        <v>0</v>
      </c>
      <c r="R1941" s="3">
        <f t="shared" si="181"/>
        <v>6.3311399710741929</v>
      </c>
      <c r="S1941" s="3">
        <f t="shared" si="182"/>
        <v>0.37828947368421056</v>
      </c>
      <c r="T1941" s="9">
        <f t="shared" si="183"/>
        <v>0</v>
      </c>
      <c r="U1941" s="9">
        <f t="shared" si="184"/>
        <v>22</v>
      </c>
      <c r="V1941" s="9">
        <f t="shared" si="185"/>
        <v>8</v>
      </c>
    </row>
    <row r="1942" spans="1:22" x14ac:dyDescent="0.25">
      <c r="A1942" t="s">
        <v>451</v>
      </c>
      <c r="B1942" s="32" t="s">
        <v>414</v>
      </c>
      <c r="C1942" t="s">
        <v>202</v>
      </c>
      <c r="D1942" t="s">
        <v>113</v>
      </c>
      <c r="E1942" s="9">
        <v>0</v>
      </c>
      <c r="F1942" s="9">
        <v>5</v>
      </c>
      <c r="G1942" s="9">
        <v>7</v>
      </c>
      <c r="H1942" s="9">
        <v>4</v>
      </c>
      <c r="I1942" s="9">
        <v>5</v>
      </c>
      <c r="J1942" s="9">
        <v>2</v>
      </c>
      <c r="K1942">
        <v>26.599999999999998</v>
      </c>
      <c r="L1942" s="9">
        <v>2.8</v>
      </c>
      <c r="M1942" s="19">
        <v>4</v>
      </c>
      <c r="N1942" s="19">
        <v>4</v>
      </c>
      <c r="O1942" s="19">
        <v>6</v>
      </c>
      <c r="P1942" s="19">
        <v>14</v>
      </c>
      <c r="Q1942" s="19">
        <f t="shared" si="180"/>
        <v>26.599999999999998</v>
      </c>
      <c r="R1942" s="3">
        <f t="shared" si="181"/>
        <v>7.1332766919303188</v>
      </c>
      <c r="S1942" s="3">
        <f t="shared" si="182"/>
        <v>0.24043062200956938</v>
      </c>
      <c r="T1942" s="9">
        <f t="shared" si="183"/>
        <v>0</v>
      </c>
      <c r="U1942" s="9">
        <f t="shared" si="184"/>
        <v>26.599999999999998</v>
      </c>
      <c r="V1942" s="9">
        <f t="shared" si="185"/>
        <v>9</v>
      </c>
    </row>
    <row r="1943" spans="1:22" x14ac:dyDescent="0.25">
      <c r="A1943" t="s">
        <v>451</v>
      </c>
      <c r="B1943" s="32" t="s">
        <v>414</v>
      </c>
      <c r="C1943" t="s">
        <v>202</v>
      </c>
      <c r="D1943" t="s">
        <v>820</v>
      </c>
      <c r="E1943" s="9">
        <v>0</v>
      </c>
      <c r="F1943" s="9">
        <v>0</v>
      </c>
      <c r="G1943" s="9">
        <v>0</v>
      </c>
      <c r="H1943" s="9">
        <v>0</v>
      </c>
      <c r="I1943" s="9">
        <v>0</v>
      </c>
      <c r="J1943" s="9">
        <v>0</v>
      </c>
      <c r="K1943">
        <v>7</v>
      </c>
      <c r="L1943" s="9">
        <v>1.4</v>
      </c>
      <c r="M1943" s="19">
        <v>2</v>
      </c>
      <c r="N1943" s="19">
        <v>1</v>
      </c>
      <c r="O1943" s="19">
        <v>4</v>
      </c>
      <c r="P1943" s="19">
        <v>3</v>
      </c>
      <c r="Q1943" s="19">
        <f t="shared" si="180"/>
        <v>7</v>
      </c>
      <c r="R1943" s="3">
        <f t="shared" si="181"/>
        <v>2.1897834402404994</v>
      </c>
      <c r="S1943" s="3">
        <f t="shared" si="182"/>
        <v>0.10087719298245613</v>
      </c>
      <c r="T1943" s="9">
        <f t="shared" si="183"/>
        <v>0</v>
      </c>
      <c r="U1943" s="9">
        <f t="shared" si="184"/>
        <v>7</v>
      </c>
      <c r="V1943" s="9">
        <f t="shared" si="185"/>
        <v>3</v>
      </c>
    </row>
    <row r="1944" spans="1:22" x14ac:dyDescent="0.25">
      <c r="A1944" t="s">
        <v>451</v>
      </c>
      <c r="B1944" s="32" t="s">
        <v>414</v>
      </c>
      <c r="C1944" t="s">
        <v>202</v>
      </c>
      <c r="D1944" t="s">
        <v>119</v>
      </c>
      <c r="E1944" s="9">
        <v>0</v>
      </c>
      <c r="F1944" s="9">
        <v>0</v>
      </c>
      <c r="G1944" s="9">
        <v>0</v>
      </c>
      <c r="H1944" s="9">
        <v>0</v>
      </c>
      <c r="I1944" s="9">
        <v>0</v>
      </c>
      <c r="J1944" s="9">
        <v>0</v>
      </c>
      <c r="K1944">
        <v>0</v>
      </c>
      <c r="L1944" s="9">
        <v>0</v>
      </c>
      <c r="M1944" s="19">
        <v>0</v>
      </c>
      <c r="N1944" s="19">
        <v>0</v>
      </c>
      <c r="O1944" s="19">
        <v>2</v>
      </c>
      <c r="P1944" s="19">
        <v>0</v>
      </c>
      <c r="Q1944" s="19">
        <f t="shared" si="180"/>
        <v>0</v>
      </c>
      <c r="R1944" s="3">
        <f t="shared" si="181"/>
        <v>0.57735026918962573</v>
      </c>
      <c r="S1944" s="3">
        <f t="shared" si="182"/>
        <v>6.5789473684210523E-2</v>
      </c>
      <c r="T1944" s="9">
        <f t="shared" si="183"/>
        <v>0</v>
      </c>
      <c r="U1944" s="9">
        <f t="shared" si="184"/>
        <v>2</v>
      </c>
      <c r="V1944" s="9">
        <f t="shared" si="185"/>
        <v>1</v>
      </c>
    </row>
    <row r="1945" spans="1:22" x14ac:dyDescent="0.25">
      <c r="A1945" t="s">
        <v>451</v>
      </c>
      <c r="B1945" s="32" t="s">
        <v>414</v>
      </c>
      <c r="C1945" t="s">
        <v>202</v>
      </c>
      <c r="D1945" t="s">
        <v>106</v>
      </c>
      <c r="E1945" s="9">
        <v>0</v>
      </c>
      <c r="F1945" s="9">
        <v>6</v>
      </c>
      <c r="G1945" s="9">
        <v>4</v>
      </c>
      <c r="H1945" s="9">
        <v>15</v>
      </c>
      <c r="I1945" s="9">
        <v>8</v>
      </c>
      <c r="J1945" s="9">
        <v>11</v>
      </c>
      <c r="K1945">
        <v>42</v>
      </c>
      <c r="L1945" s="9">
        <v>15.399999999999999</v>
      </c>
      <c r="M1945" s="19">
        <v>12</v>
      </c>
      <c r="N1945" s="19">
        <v>3</v>
      </c>
      <c r="O1945" s="19">
        <v>13</v>
      </c>
      <c r="P1945" s="19">
        <v>12</v>
      </c>
      <c r="Q1945" s="19">
        <f t="shared" si="180"/>
        <v>42</v>
      </c>
      <c r="R1945" s="3">
        <f t="shared" si="181"/>
        <v>10.715310484903307</v>
      </c>
      <c r="S1945" s="3">
        <f t="shared" si="182"/>
        <v>0.42284688995215314</v>
      </c>
      <c r="T1945" s="9">
        <f t="shared" si="183"/>
        <v>0</v>
      </c>
      <c r="U1945" s="9">
        <f t="shared" si="184"/>
        <v>42</v>
      </c>
      <c r="V1945" s="9">
        <f t="shared" si="185"/>
        <v>14</v>
      </c>
    </row>
    <row r="1946" spans="1:22" x14ac:dyDescent="0.25">
      <c r="A1946" t="s">
        <v>451</v>
      </c>
      <c r="B1946" s="32" t="s">
        <v>414</v>
      </c>
      <c r="C1946" t="s">
        <v>202</v>
      </c>
      <c r="D1946" t="s">
        <v>108</v>
      </c>
      <c r="E1946" s="9">
        <v>0</v>
      </c>
      <c r="F1946" s="9">
        <v>0</v>
      </c>
      <c r="G1946" s="9">
        <v>0</v>
      </c>
      <c r="H1946" s="9">
        <v>0</v>
      </c>
      <c r="I1946" s="9">
        <v>0</v>
      </c>
      <c r="J1946" s="9">
        <v>0</v>
      </c>
      <c r="K1946">
        <v>0</v>
      </c>
      <c r="L1946" s="9">
        <v>0</v>
      </c>
      <c r="M1946" s="19">
        <v>0</v>
      </c>
      <c r="N1946" s="19">
        <v>0</v>
      </c>
      <c r="O1946" s="19">
        <v>2</v>
      </c>
      <c r="P1946" s="19">
        <v>0</v>
      </c>
      <c r="Q1946" s="19">
        <f t="shared" si="180"/>
        <v>0</v>
      </c>
      <c r="R1946" s="3">
        <f t="shared" si="181"/>
        <v>0.57735026918962573</v>
      </c>
      <c r="S1946" s="3">
        <f t="shared" si="182"/>
        <v>6.5789473684210523E-2</v>
      </c>
      <c r="T1946" s="9">
        <f t="shared" si="183"/>
        <v>0</v>
      </c>
      <c r="U1946" s="9">
        <f t="shared" si="184"/>
        <v>2</v>
      </c>
      <c r="V1946" s="9">
        <f t="shared" si="185"/>
        <v>1</v>
      </c>
    </row>
    <row r="1947" spans="1:22" x14ac:dyDescent="0.25">
      <c r="A1947" t="s">
        <v>451</v>
      </c>
      <c r="B1947" s="32" t="s">
        <v>414</v>
      </c>
      <c r="C1947" t="s">
        <v>202</v>
      </c>
      <c r="D1947" t="s">
        <v>109</v>
      </c>
      <c r="E1947" s="9">
        <v>0</v>
      </c>
      <c r="F1947" s="9">
        <v>1</v>
      </c>
      <c r="G1947" s="9">
        <v>2</v>
      </c>
      <c r="H1947" s="9">
        <v>1</v>
      </c>
      <c r="I1947" s="9">
        <v>1</v>
      </c>
      <c r="J1947" s="9">
        <v>3</v>
      </c>
      <c r="K1947">
        <v>14</v>
      </c>
      <c r="L1947" s="9">
        <v>0</v>
      </c>
      <c r="M1947" s="19">
        <v>0</v>
      </c>
      <c r="N1947" s="19">
        <v>0</v>
      </c>
      <c r="O1947" s="19">
        <v>1</v>
      </c>
      <c r="P1947" s="19">
        <v>2</v>
      </c>
      <c r="Q1947" s="19">
        <f t="shared" si="180"/>
        <v>14</v>
      </c>
      <c r="R1947" s="3">
        <f t="shared" si="181"/>
        <v>3.8720051965905524</v>
      </c>
      <c r="S1947" s="3">
        <f t="shared" si="182"/>
        <v>0.10279605263157895</v>
      </c>
      <c r="T1947" s="9">
        <f t="shared" si="183"/>
        <v>0</v>
      </c>
      <c r="U1947" s="9">
        <f t="shared" si="184"/>
        <v>14</v>
      </c>
      <c r="V1947" s="9">
        <f t="shared" si="185"/>
        <v>5</v>
      </c>
    </row>
    <row r="1948" spans="1:22" x14ac:dyDescent="0.25">
      <c r="A1948" t="s">
        <v>451</v>
      </c>
      <c r="B1948" s="32" t="s">
        <v>414</v>
      </c>
      <c r="C1948" t="s">
        <v>202</v>
      </c>
      <c r="D1948" t="s">
        <v>4746</v>
      </c>
      <c r="E1948" s="9">
        <v>0</v>
      </c>
      <c r="F1948" s="9">
        <v>2</v>
      </c>
      <c r="G1948" s="9">
        <v>11</v>
      </c>
      <c r="H1948" s="9">
        <v>8</v>
      </c>
      <c r="I1948" s="9">
        <v>14</v>
      </c>
      <c r="J1948" s="9">
        <v>15</v>
      </c>
      <c r="K1948">
        <v>123.19999999999999</v>
      </c>
      <c r="L1948" s="9">
        <v>44.8</v>
      </c>
      <c r="M1948" s="19">
        <v>35</v>
      </c>
      <c r="N1948" s="19">
        <v>11</v>
      </c>
      <c r="O1948" s="19">
        <v>25</v>
      </c>
      <c r="P1948" s="19">
        <v>6</v>
      </c>
      <c r="Q1948" s="19">
        <f t="shared" si="180"/>
        <v>123.19999999999999</v>
      </c>
      <c r="R1948" s="3">
        <f t="shared" si="181"/>
        <v>33.777610479383675</v>
      </c>
      <c r="S1948" s="3">
        <f t="shared" si="182"/>
        <v>0.88217703349282295</v>
      </c>
      <c r="T1948" s="9">
        <f t="shared" si="183"/>
        <v>0</v>
      </c>
      <c r="U1948" s="9">
        <f t="shared" si="184"/>
        <v>123.19999999999999</v>
      </c>
      <c r="V1948" s="9">
        <f t="shared" si="185"/>
        <v>43</v>
      </c>
    </row>
    <row r="1949" spans="1:22" x14ac:dyDescent="0.25">
      <c r="A1949" t="s">
        <v>569</v>
      </c>
      <c r="B1949" s="32" t="s">
        <v>421</v>
      </c>
      <c r="C1949" t="s">
        <v>202</v>
      </c>
      <c r="D1949" t="s">
        <v>15</v>
      </c>
      <c r="E1949" s="9">
        <v>3</v>
      </c>
      <c r="F1949" s="9">
        <v>6</v>
      </c>
      <c r="G1949" s="9">
        <v>0</v>
      </c>
      <c r="H1949" s="9">
        <v>0</v>
      </c>
      <c r="I1949" s="9">
        <v>0</v>
      </c>
      <c r="J1949" s="9">
        <v>0</v>
      </c>
      <c r="K1949">
        <v>7</v>
      </c>
      <c r="L1949" s="9">
        <v>0</v>
      </c>
      <c r="M1949" s="19">
        <v>0</v>
      </c>
      <c r="N1949" s="19">
        <v>0</v>
      </c>
      <c r="O1949" s="19">
        <v>0</v>
      </c>
      <c r="P1949" s="19">
        <v>0</v>
      </c>
      <c r="Q1949" s="19">
        <f t="shared" si="180"/>
        <v>7</v>
      </c>
      <c r="R1949" s="3">
        <f t="shared" si="181"/>
        <v>2.5702257889260638</v>
      </c>
      <c r="S1949" s="3">
        <f t="shared" si="182"/>
        <v>0.17543859649122806</v>
      </c>
      <c r="T1949" s="9">
        <f t="shared" si="183"/>
        <v>0</v>
      </c>
      <c r="U1949" s="9">
        <f t="shared" si="184"/>
        <v>7</v>
      </c>
      <c r="V1949" s="9">
        <f t="shared" si="185"/>
        <v>3</v>
      </c>
    </row>
    <row r="1950" spans="1:22" x14ac:dyDescent="0.25">
      <c r="A1950" t="s">
        <v>569</v>
      </c>
      <c r="B1950" s="32" t="s">
        <v>421</v>
      </c>
      <c r="C1950" t="s">
        <v>202</v>
      </c>
      <c r="D1950" t="s">
        <v>5604</v>
      </c>
      <c r="E1950" s="9">
        <v>0</v>
      </c>
      <c r="F1950" s="9">
        <v>0</v>
      </c>
      <c r="G1950" s="9">
        <v>0</v>
      </c>
      <c r="H1950" s="9">
        <v>0</v>
      </c>
      <c r="I1950" s="9">
        <v>0</v>
      </c>
      <c r="J1950" s="9">
        <v>0</v>
      </c>
      <c r="K1950">
        <v>0</v>
      </c>
      <c r="L1950" s="9">
        <v>0</v>
      </c>
      <c r="M1950" s="19">
        <v>0</v>
      </c>
      <c r="N1950" s="19">
        <v>0</v>
      </c>
      <c r="O1950" s="19">
        <v>2</v>
      </c>
      <c r="P1950" s="19">
        <v>9</v>
      </c>
      <c r="Q1950" s="19">
        <f t="shared" si="180"/>
        <v>0</v>
      </c>
      <c r="R1950" s="3">
        <f t="shared" si="181"/>
        <v>2.6097137890209456</v>
      </c>
      <c r="S1950" s="3">
        <f t="shared" si="182"/>
        <v>0.18092105263157895</v>
      </c>
      <c r="T1950" s="9">
        <f t="shared" si="183"/>
        <v>0</v>
      </c>
      <c r="U1950" s="9">
        <f t="shared" si="184"/>
        <v>9</v>
      </c>
      <c r="V1950" s="9">
        <f t="shared" si="185"/>
        <v>3</v>
      </c>
    </row>
    <row r="1951" spans="1:22" x14ac:dyDescent="0.25">
      <c r="A1951" t="s">
        <v>569</v>
      </c>
      <c r="B1951" s="32" t="s">
        <v>421</v>
      </c>
      <c r="C1951" t="s">
        <v>202</v>
      </c>
      <c r="D1951" t="s">
        <v>113</v>
      </c>
      <c r="E1951" s="9">
        <v>0</v>
      </c>
      <c r="F1951" s="9">
        <v>0</v>
      </c>
      <c r="G1951" s="9">
        <v>0</v>
      </c>
      <c r="H1951" s="9">
        <v>0</v>
      </c>
      <c r="I1951" s="9">
        <v>3</v>
      </c>
      <c r="J1951" s="9">
        <v>2</v>
      </c>
      <c r="K1951">
        <v>15.399999999999999</v>
      </c>
      <c r="L1951" s="9">
        <v>1.4</v>
      </c>
      <c r="M1951" s="19">
        <v>5</v>
      </c>
      <c r="N1951" s="19">
        <v>0</v>
      </c>
      <c r="O1951" s="19">
        <v>2</v>
      </c>
      <c r="P1951" s="19">
        <v>4</v>
      </c>
      <c r="Q1951" s="19">
        <f t="shared" si="180"/>
        <v>15.399999999999999</v>
      </c>
      <c r="R1951" s="3">
        <f t="shared" si="181"/>
        <v>4.3428799270306868</v>
      </c>
      <c r="S1951" s="3">
        <f t="shared" si="182"/>
        <v>0.15413533834586465</v>
      </c>
      <c r="T1951" s="9">
        <f t="shared" si="183"/>
        <v>0</v>
      </c>
      <c r="U1951" s="9">
        <f t="shared" si="184"/>
        <v>15.399999999999999</v>
      </c>
      <c r="V1951" s="9">
        <f t="shared" si="185"/>
        <v>6</v>
      </c>
    </row>
    <row r="1952" spans="1:22" x14ac:dyDescent="0.25">
      <c r="A1952" t="s">
        <v>569</v>
      </c>
      <c r="B1952" s="32" t="s">
        <v>421</v>
      </c>
      <c r="C1952" t="s">
        <v>202</v>
      </c>
      <c r="D1952" t="s">
        <v>820</v>
      </c>
      <c r="E1952" s="9">
        <v>0</v>
      </c>
      <c r="F1952" s="9">
        <v>0</v>
      </c>
      <c r="G1952" s="9">
        <v>0</v>
      </c>
      <c r="H1952" s="9">
        <v>0</v>
      </c>
      <c r="I1952" s="9">
        <v>0</v>
      </c>
      <c r="J1952" s="9">
        <v>0</v>
      </c>
      <c r="K1952">
        <v>4.1999999999999993</v>
      </c>
      <c r="L1952" s="9">
        <v>5.6</v>
      </c>
      <c r="M1952" s="19">
        <v>1</v>
      </c>
      <c r="N1952" s="19">
        <v>1</v>
      </c>
      <c r="O1952" s="19">
        <v>3</v>
      </c>
      <c r="P1952" s="19">
        <v>1</v>
      </c>
      <c r="Q1952" s="19">
        <f t="shared" si="180"/>
        <v>4.1999999999999993</v>
      </c>
      <c r="R1952" s="3">
        <f t="shared" si="181"/>
        <v>1.9116072881851083</v>
      </c>
      <c r="S1952" s="3">
        <f t="shared" si="182"/>
        <v>8.6622807017543865E-2</v>
      </c>
      <c r="T1952" s="9">
        <f t="shared" si="183"/>
        <v>0</v>
      </c>
      <c r="U1952" s="9">
        <f t="shared" si="184"/>
        <v>5.6</v>
      </c>
      <c r="V1952" s="9">
        <f t="shared" si="185"/>
        <v>2</v>
      </c>
    </row>
    <row r="1953" spans="1:22" x14ac:dyDescent="0.25">
      <c r="A1953" t="s">
        <v>569</v>
      </c>
      <c r="B1953" s="32" t="s">
        <v>421</v>
      </c>
      <c r="C1953" t="s">
        <v>202</v>
      </c>
      <c r="D1953" t="s">
        <v>119</v>
      </c>
      <c r="E1953" s="9">
        <v>0</v>
      </c>
      <c r="F1953" s="9">
        <v>0</v>
      </c>
      <c r="G1953" s="9">
        <v>0</v>
      </c>
      <c r="H1953" s="9">
        <v>0</v>
      </c>
      <c r="I1953" s="9">
        <v>0</v>
      </c>
      <c r="J1953" s="9">
        <v>0</v>
      </c>
      <c r="K1953">
        <v>0</v>
      </c>
      <c r="L1953" s="9">
        <v>0</v>
      </c>
      <c r="M1953" s="19">
        <v>0</v>
      </c>
      <c r="N1953" s="19">
        <v>0</v>
      </c>
      <c r="O1953" s="19">
        <v>1</v>
      </c>
      <c r="P1953" s="19">
        <v>0</v>
      </c>
      <c r="Q1953" s="19">
        <f t="shared" si="180"/>
        <v>0</v>
      </c>
      <c r="R1953" s="3">
        <f t="shared" si="181"/>
        <v>0.28867513459481287</v>
      </c>
      <c r="S1953" s="3">
        <f t="shared" si="182"/>
        <v>3.2894736842105261E-2</v>
      </c>
      <c r="T1953" s="9">
        <f t="shared" si="183"/>
        <v>0</v>
      </c>
      <c r="U1953" s="9">
        <f t="shared" si="184"/>
        <v>1</v>
      </c>
      <c r="V1953" s="9">
        <f t="shared" si="185"/>
        <v>0</v>
      </c>
    </row>
    <row r="1954" spans="1:22" x14ac:dyDescent="0.25">
      <c r="A1954" t="s">
        <v>569</v>
      </c>
      <c r="B1954" s="32" t="s">
        <v>421</v>
      </c>
      <c r="C1954" t="s">
        <v>202</v>
      </c>
      <c r="D1954" t="s">
        <v>106</v>
      </c>
      <c r="E1954" s="9">
        <v>0</v>
      </c>
      <c r="F1954" s="9">
        <v>0</v>
      </c>
      <c r="G1954" s="9">
        <v>0</v>
      </c>
      <c r="H1954" s="9">
        <v>0</v>
      </c>
      <c r="I1954" s="9">
        <v>6</v>
      </c>
      <c r="J1954" s="9">
        <v>4</v>
      </c>
      <c r="K1954">
        <v>25.2</v>
      </c>
      <c r="L1954" s="9">
        <v>11.2</v>
      </c>
      <c r="M1954" s="19">
        <v>7</v>
      </c>
      <c r="N1954" s="19">
        <v>3</v>
      </c>
      <c r="O1954" s="19">
        <v>5</v>
      </c>
      <c r="P1954" s="19">
        <v>3</v>
      </c>
      <c r="Q1954" s="19">
        <f t="shared" si="180"/>
        <v>25.2</v>
      </c>
      <c r="R1954" s="3">
        <f t="shared" si="181"/>
        <v>7.1278370215697695</v>
      </c>
      <c r="S1954" s="3">
        <f t="shared" si="182"/>
        <v>0.2648026315789474</v>
      </c>
      <c r="T1954" s="9">
        <f t="shared" si="183"/>
        <v>0</v>
      </c>
      <c r="U1954" s="9">
        <f t="shared" si="184"/>
        <v>25.2</v>
      </c>
      <c r="V1954" s="9">
        <f t="shared" si="185"/>
        <v>9</v>
      </c>
    </row>
    <row r="1955" spans="1:22" x14ac:dyDescent="0.25">
      <c r="A1955" t="s">
        <v>569</v>
      </c>
      <c r="B1955" s="32" t="s">
        <v>421</v>
      </c>
      <c r="C1955" t="s">
        <v>202</v>
      </c>
      <c r="D1955" t="s">
        <v>108</v>
      </c>
      <c r="E1955" s="9">
        <v>0</v>
      </c>
      <c r="F1955" s="9">
        <v>0</v>
      </c>
      <c r="G1955" s="9">
        <v>0</v>
      </c>
      <c r="H1955" s="9">
        <v>0</v>
      </c>
      <c r="I1955" s="9">
        <v>0</v>
      </c>
      <c r="J1955" s="9">
        <v>0</v>
      </c>
      <c r="K1955">
        <v>2.8</v>
      </c>
      <c r="L1955" s="9">
        <v>0</v>
      </c>
      <c r="M1955" s="19">
        <v>0</v>
      </c>
      <c r="N1955" s="19">
        <v>0</v>
      </c>
      <c r="O1955" s="19">
        <v>0</v>
      </c>
      <c r="P1955" s="19">
        <v>0</v>
      </c>
      <c r="Q1955" s="19">
        <f t="shared" si="180"/>
        <v>2.8</v>
      </c>
      <c r="R1955" s="3">
        <f t="shared" si="181"/>
        <v>0.808290376865476</v>
      </c>
      <c r="S1955" s="3">
        <f t="shared" si="182"/>
        <v>9.2105263157894732E-2</v>
      </c>
      <c r="T1955" s="9">
        <f t="shared" si="183"/>
        <v>0</v>
      </c>
      <c r="U1955" s="9">
        <f t="shared" si="184"/>
        <v>2.8</v>
      </c>
      <c r="V1955" s="9">
        <f t="shared" si="185"/>
        <v>1</v>
      </c>
    </row>
    <row r="1956" spans="1:22" x14ac:dyDescent="0.25">
      <c r="A1956" t="s">
        <v>569</v>
      </c>
      <c r="B1956" s="32" t="s">
        <v>421</v>
      </c>
      <c r="C1956" t="s">
        <v>202</v>
      </c>
      <c r="D1956" t="s">
        <v>109</v>
      </c>
      <c r="E1956" s="9">
        <v>0</v>
      </c>
      <c r="F1956" s="9">
        <v>1</v>
      </c>
      <c r="G1956" s="9">
        <v>2</v>
      </c>
      <c r="H1956" s="9">
        <v>1</v>
      </c>
      <c r="I1956" s="9">
        <v>1</v>
      </c>
      <c r="J1956" s="9">
        <v>1</v>
      </c>
      <c r="K1956">
        <v>5.6</v>
      </c>
      <c r="L1956" s="9">
        <v>1.4</v>
      </c>
      <c r="M1956" s="19">
        <v>0</v>
      </c>
      <c r="N1956" s="19">
        <v>0</v>
      </c>
      <c r="O1956" s="19">
        <v>1</v>
      </c>
      <c r="P1956" s="19">
        <v>2</v>
      </c>
      <c r="Q1956" s="19">
        <f t="shared" si="180"/>
        <v>5.6</v>
      </c>
      <c r="R1956" s="3">
        <f t="shared" si="181"/>
        <v>1.5071546541463989</v>
      </c>
      <c r="S1956" s="3">
        <f t="shared" si="182"/>
        <v>5.8479532163742687E-2</v>
      </c>
      <c r="T1956" s="9">
        <f t="shared" si="183"/>
        <v>0</v>
      </c>
      <c r="U1956" s="9">
        <f t="shared" si="184"/>
        <v>5.6</v>
      </c>
      <c r="V1956" s="9">
        <f t="shared" si="185"/>
        <v>2</v>
      </c>
    </row>
    <row r="1957" spans="1:22" x14ac:dyDescent="0.25">
      <c r="A1957" t="s">
        <v>569</v>
      </c>
      <c r="B1957" s="32" t="s">
        <v>421</v>
      </c>
      <c r="C1957" t="s">
        <v>202</v>
      </c>
      <c r="D1957" t="s">
        <v>4746</v>
      </c>
      <c r="E1957" s="9">
        <v>0</v>
      </c>
      <c r="F1957" s="9">
        <v>5</v>
      </c>
      <c r="G1957" s="9">
        <v>4</v>
      </c>
      <c r="H1957" s="9">
        <v>7</v>
      </c>
      <c r="I1957" s="9">
        <v>5</v>
      </c>
      <c r="J1957" s="9">
        <v>16</v>
      </c>
      <c r="K1957">
        <v>70</v>
      </c>
      <c r="L1957" s="9">
        <v>21</v>
      </c>
      <c r="M1957" s="19">
        <v>26</v>
      </c>
      <c r="N1957" s="19">
        <v>4</v>
      </c>
      <c r="O1957" s="19">
        <v>18</v>
      </c>
      <c r="P1957" s="19">
        <v>3</v>
      </c>
      <c r="Q1957" s="19">
        <f t="shared" si="180"/>
        <v>70</v>
      </c>
      <c r="R1957" s="3">
        <f t="shared" si="181"/>
        <v>19.228096550873072</v>
      </c>
      <c r="S1957" s="3">
        <f t="shared" si="182"/>
        <v>0.53528708133971292</v>
      </c>
      <c r="T1957" s="9">
        <f t="shared" si="183"/>
        <v>0</v>
      </c>
      <c r="U1957" s="9">
        <f t="shared" si="184"/>
        <v>70</v>
      </c>
      <c r="V1957" s="9">
        <f t="shared" si="185"/>
        <v>25</v>
      </c>
    </row>
    <row r="1958" spans="1:22" x14ac:dyDescent="0.25">
      <c r="A1958" t="s">
        <v>3167</v>
      </c>
      <c r="B1958" s="32" t="s">
        <v>663</v>
      </c>
      <c r="C1958" t="s">
        <v>202</v>
      </c>
      <c r="D1958" t="s">
        <v>113</v>
      </c>
      <c r="E1958" s="9">
        <v>1</v>
      </c>
      <c r="F1958" s="9">
        <v>1</v>
      </c>
      <c r="G1958" s="9">
        <v>0</v>
      </c>
      <c r="H1958" s="9">
        <v>0</v>
      </c>
      <c r="I1958" s="9">
        <v>0</v>
      </c>
      <c r="J1958" s="9">
        <v>0</v>
      </c>
      <c r="K1958">
        <v>0</v>
      </c>
      <c r="L1958" s="9">
        <v>0</v>
      </c>
      <c r="M1958" s="19">
        <v>0</v>
      </c>
      <c r="N1958" s="19">
        <v>0</v>
      </c>
      <c r="O1958" s="19">
        <v>0</v>
      </c>
      <c r="P1958" s="19">
        <v>0</v>
      </c>
      <c r="Q1958" s="19">
        <f t="shared" si="180"/>
        <v>0</v>
      </c>
      <c r="R1958" s="3">
        <f t="shared" si="181"/>
        <v>0.38924947208076149</v>
      </c>
      <c r="S1958" s="3">
        <f t="shared" si="182"/>
        <v>3.2894736842105261E-2</v>
      </c>
      <c r="T1958" s="9">
        <f t="shared" si="183"/>
        <v>0</v>
      </c>
      <c r="U1958" s="9">
        <f t="shared" si="184"/>
        <v>1</v>
      </c>
      <c r="V1958" s="9">
        <f t="shared" si="185"/>
        <v>1</v>
      </c>
    </row>
    <row r="1959" spans="1:22" x14ac:dyDescent="0.25">
      <c r="A1959" t="s">
        <v>3164</v>
      </c>
      <c r="B1959" s="32" t="s">
        <v>657</v>
      </c>
      <c r="C1959" t="s">
        <v>202</v>
      </c>
      <c r="D1959" t="s">
        <v>861</v>
      </c>
      <c r="E1959" s="9">
        <v>0</v>
      </c>
      <c r="F1959" s="9">
        <v>0</v>
      </c>
      <c r="G1959" s="9">
        <v>0</v>
      </c>
      <c r="H1959" s="9">
        <v>0</v>
      </c>
      <c r="I1959" s="9">
        <v>0</v>
      </c>
      <c r="J1959" s="9">
        <v>0</v>
      </c>
      <c r="K1959">
        <v>0</v>
      </c>
      <c r="L1959" s="9">
        <v>0</v>
      </c>
      <c r="M1959" s="19">
        <v>5</v>
      </c>
      <c r="N1959" s="19">
        <v>0</v>
      </c>
      <c r="O1959" s="19">
        <v>0</v>
      </c>
      <c r="P1959" s="19">
        <v>0</v>
      </c>
      <c r="Q1959" s="19">
        <f t="shared" si="180"/>
        <v>0</v>
      </c>
      <c r="R1959" s="3">
        <f t="shared" si="181"/>
        <v>1.4433756729740645</v>
      </c>
      <c r="S1959" s="3">
        <f t="shared" si="182"/>
        <v>0.16447368421052633</v>
      </c>
      <c r="T1959" s="9">
        <f t="shared" si="183"/>
        <v>0</v>
      </c>
      <c r="U1959" s="9">
        <f t="shared" si="184"/>
        <v>5</v>
      </c>
      <c r="V1959" s="9">
        <f t="shared" si="185"/>
        <v>2</v>
      </c>
    </row>
    <row r="1960" spans="1:22" x14ac:dyDescent="0.25">
      <c r="A1960" t="s">
        <v>3164</v>
      </c>
      <c r="B1960" s="32" t="s">
        <v>657</v>
      </c>
      <c r="C1960" t="s">
        <v>202</v>
      </c>
      <c r="D1960" t="s">
        <v>113</v>
      </c>
      <c r="E1960" s="9">
        <v>0</v>
      </c>
      <c r="F1960" s="9">
        <v>3</v>
      </c>
      <c r="G1960" s="9">
        <v>1</v>
      </c>
      <c r="H1960" s="9">
        <v>1</v>
      </c>
      <c r="I1960" s="9">
        <v>0</v>
      </c>
      <c r="J1960" s="9">
        <v>0</v>
      </c>
      <c r="K1960">
        <v>2.8</v>
      </c>
      <c r="L1960" s="9">
        <v>0</v>
      </c>
      <c r="M1960" s="19">
        <v>0</v>
      </c>
      <c r="N1960" s="19">
        <v>0</v>
      </c>
      <c r="O1960" s="19">
        <v>0</v>
      </c>
      <c r="P1960" s="19">
        <v>0</v>
      </c>
      <c r="Q1960" s="19">
        <f t="shared" si="180"/>
        <v>2.8</v>
      </c>
      <c r="R1960" s="3">
        <f t="shared" si="181"/>
        <v>1.1188468089145098</v>
      </c>
      <c r="S1960" s="3">
        <f t="shared" si="182"/>
        <v>6.4144736842105268E-2</v>
      </c>
      <c r="T1960" s="9">
        <f t="shared" si="183"/>
        <v>0</v>
      </c>
      <c r="U1960" s="9">
        <f t="shared" si="184"/>
        <v>3</v>
      </c>
      <c r="V1960" s="9">
        <f t="shared" si="185"/>
        <v>1</v>
      </c>
    </row>
    <row r="1961" spans="1:22" x14ac:dyDescent="0.25">
      <c r="A1961" t="s">
        <v>3164</v>
      </c>
      <c r="B1961" s="32" t="s">
        <v>657</v>
      </c>
      <c r="C1961" t="s">
        <v>202</v>
      </c>
      <c r="D1961" t="s">
        <v>109</v>
      </c>
      <c r="E1961" s="9">
        <v>0</v>
      </c>
      <c r="F1961" s="9">
        <v>0</v>
      </c>
      <c r="G1961" s="9">
        <v>0</v>
      </c>
      <c r="H1961" s="9">
        <v>0</v>
      </c>
      <c r="I1961" s="9">
        <v>0</v>
      </c>
      <c r="J1961" s="9">
        <v>1</v>
      </c>
      <c r="K1961">
        <v>5.6</v>
      </c>
      <c r="L1961" s="9">
        <v>0</v>
      </c>
      <c r="M1961" s="19">
        <v>0</v>
      </c>
      <c r="N1961" s="19">
        <v>0</v>
      </c>
      <c r="O1961" s="19">
        <v>0</v>
      </c>
      <c r="P1961" s="19">
        <v>3</v>
      </c>
      <c r="Q1961" s="19">
        <f t="shared" si="180"/>
        <v>5.6</v>
      </c>
      <c r="R1961" s="3">
        <f t="shared" si="181"/>
        <v>1.7498051839613979</v>
      </c>
      <c r="S1961" s="3">
        <f t="shared" si="182"/>
        <v>0.10526315789473684</v>
      </c>
      <c r="T1961" s="9">
        <f t="shared" si="183"/>
        <v>0</v>
      </c>
      <c r="U1961" s="9">
        <f t="shared" si="184"/>
        <v>5.6</v>
      </c>
      <c r="V1961" s="9">
        <f t="shared" si="185"/>
        <v>2</v>
      </c>
    </row>
    <row r="1962" spans="1:22" x14ac:dyDescent="0.25">
      <c r="A1962" t="s">
        <v>3234</v>
      </c>
      <c r="B1962" s="32" t="s">
        <v>801</v>
      </c>
      <c r="C1962" t="s">
        <v>202</v>
      </c>
      <c r="D1962" t="s">
        <v>5604</v>
      </c>
      <c r="E1962" s="9">
        <v>0</v>
      </c>
      <c r="F1962" s="9">
        <v>0</v>
      </c>
      <c r="G1962" s="9">
        <v>0</v>
      </c>
      <c r="H1962" s="9">
        <v>0</v>
      </c>
      <c r="I1962" s="9">
        <v>0</v>
      </c>
      <c r="J1962" s="9">
        <v>0</v>
      </c>
      <c r="K1962">
        <v>0</v>
      </c>
      <c r="L1962" s="9">
        <v>0</v>
      </c>
      <c r="M1962" s="19">
        <v>0</v>
      </c>
      <c r="N1962" s="19">
        <v>0</v>
      </c>
      <c r="O1962" s="19">
        <v>0</v>
      </c>
      <c r="P1962" s="19">
        <v>1</v>
      </c>
      <c r="Q1962" s="19">
        <f t="shared" si="180"/>
        <v>0</v>
      </c>
      <c r="R1962" s="3">
        <f t="shared" si="181"/>
        <v>0.28867513459481287</v>
      </c>
      <c r="S1962" s="3">
        <f t="shared" si="182"/>
        <v>3.2894736842105261E-2</v>
      </c>
      <c r="T1962" s="9">
        <f t="shared" si="183"/>
        <v>0</v>
      </c>
      <c r="U1962" s="9">
        <f t="shared" si="184"/>
        <v>1</v>
      </c>
      <c r="V1962" s="9">
        <f t="shared" si="185"/>
        <v>0</v>
      </c>
    </row>
    <row r="1963" spans="1:22" x14ac:dyDescent="0.25">
      <c r="A1963" t="s">
        <v>3234</v>
      </c>
      <c r="B1963" s="32" t="s">
        <v>801</v>
      </c>
      <c r="C1963" t="s">
        <v>202</v>
      </c>
      <c r="D1963" t="s">
        <v>113</v>
      </c>
      <c r="E1963" s="9">
        <v>0</v>
      </c>
      <c r="F1963" s="9">
        <v>1</v>
      </c>
      <c r="G1963" s="9">
        <v>3</v>
      </c>
      <c r="H1963" s="9">
        <v>0</v>
      </c>
      <c r="I1963" s="9">
        <v>0</v>
      </c>
      <c r="J1963" s="9">
        <v>0</v>
      </c>
      <c r="K1963">
        <v>0</v>
      </c>
      <c r="L1963" s="9">
        <v>4.1999999999999993</v>
      </c>
      <c r="M1963" s="19">
        <v>0</v>
      </c>
      <c r="N1963" s="19">
        <v>0</v>
      </c>
      <c r="O1963" s="19">
        <v>0</v>
      </c>
      <c r="P1963" s="19">
        <v>2</v>
      </c>
      <c r="Q1963" s="19">
        <f t="shared" si="180"/>
        <v>0</v>
      </c>
      <c r="R1963" s="3">
        <f t="shared" si="181"/>
        <v>1.4450542613278636</v>
      </c>
      <c r="S1963" s="3">
        <f t="shared" si="182"/>
        <v>8.3881578947368418E-2</v>
      </c>
      <c r="T1963" s="9">
        <f t="shared" si="183"/>
        <v>0</v>
      </c>
      <c r="U1963" s="9">
        <f t="shared" si="184"/>
        <v>4.1999999999999993</v>
      </c>
      <c r="V1963" s="9">
        <f t="shared" si="185"/>
        <v>2</v>
      </c>
    </row>
    <row r="1964" spans="1:22" x14ac:dyDescent="0.25">
      <c r="A1964" t="s">
        <v>3234</v>
      </c>
      <c r="B1964" s="32" t="s">
        <v>801</v>
      </c>
      <c r="C1964" t="s">
        <v>202</v>
      </c>
      <c r="D1964" t="s">
        <v>109</v>
      </c>
      <c r="E1964" s="9">
        <v>0</v>
      </c>
      <c r="F1964" s="9">
        <v>0</v>
      </c>
      <c r="G1964" s="9">
        <v>0</v>
      </c>
      <c r="H1964" s="9">
        <v>0</v>
      </c>
      <c r="I1964" s="9">
        <v>0</v>
      </c>
      <c r="J1964" s="9">
        <v>0</v>
      </c>
      <c r="K1964">
        <v>0</v>
      </c>
      <c r="L1964" s="9">
        <v>0</v>
      </c>
      <c r="M1964" s="19">
        <v>1</v>
      </c>
      <c r="N1964" s="19">
        <v>0</v>
      </c>
      <c r="O1964" s="19">
        <v>0</v>
      </c>
      <c r="P1964" s="19">
        <v>1</v>
      </c>
      <c r="Q1964" s="19">
        <f t="shared" si="180"/>
        <v>0</v>
      </c>
      <c r="R1964" s="3">
        <f t="shared" si="181"/>
        <v>0.38924947208076149</v>
      </c>
      <c r="S1964" s="3">
        <f t="shared" si="182"/>
        <v>3.2894736842105261E-2</v>
      </c>
      <c r="T1964" s="9">
        <f t="shared" si="183"/>
        <v>0</v>
      </c>
      <c r="U1964" s="9">
        <f t="shared" si="184"/>
        <v>1</v>
      </c>
      <c r="V1964" s="9">
        <f t="shared" si="185"/>
        <v>1</v>
      </c>
    </row>
    <row r="1965" spans="1:22" x14ac:dyDescent="0.25">
      <c r="A1965" t="s">
        <v>3234</v>
      </c>
      <c r="B1965" s="32" t="s">
        <v>801</v>
      </c>
      <c r="C1965" t="s">
        <v>202</v>
      </c>
      <c r="D1965" t="s">
        <v>4746</v>
      </c>
      <c r="E1965" s="9">
        <v>3</v>
      </c>
      <c r="F1965" s="9">
        <v>2</v>
      </c>
      <c r="G1965" s="9">
        <v>3</v>
      </c>
      <c r="H1965" s="9">
        <v>0</v>
      </c>
      <c r="I1965" s="9">
        <v>0</v>
      </c>
      <c r="J1965" s="9">
        <v>0</v>
      </c>
      <c r="K1965">
        <v>11.2</v>
      </c>
      <c r="L1965" s="9">
        <v>2.8</v>
      </c>
      <c r="M1965" s="19">
        <v>3</v>
      </c>
      <c r="N1965" s="19">
        <v>1</v>
      </c>
      <c r="O1965" s="19">
        <v>2</v>
      </c>
      <c r="P1965" s="19">
        <v>0</v>
      </c>
      <c r="Q1965" s="19">
        <f t="shared" si="180"/>
        <v>11.2</v>
      </c>
      <c r="R1965" s="3">
        <f t="shared" si="181"/>
        <v>3.0740359415102763</v>
      </c>
      <c r="S1965" s="3">
        <f t="shared" si="182"/>
        <v>0.11513157894736843</v>
      </c>
      <c r="T1965" s="9">
        <f t="shared" si="183"/>
        <v>0</v>
      </c>
      <c r="U1965" s="9">
        <f t="shared" si="184"/>
        <v>11.2</v>
      </c>
      <c r="V1965" s="9">
        <f t="shared" si="185"/>
        <v>4</v>
      </c>
    </row>
    <row r="1966" spans="1:22" x14ac:dyDescent="0.25">
      <c r="A1966" t="s">
        <v>4305</v>
      </c>
      <c r="B1966" s="32" t="s">
        <v>2210</v>
      </c>
      <c r="C1966" t="s">
        <v>202</v>
      </c>
      <c r="D1966" t="s">
        <v>113</v>
      </c>
      <c r="E1966" s="9">
        <v>0</v>
      </c>
      <c r="F1966" s="9">
        <v>1</v>
      </c>
      <c r="G1966" s="9">
        <v>0</v>
      </c>
      <c r="H1966" s="9">
        <v>0</v>
      </c>
      <c r="I1966" s="9">
        <v>0</v>
      </c>
      <c r="J1966" s="9">
        <v>0</v>
      </c>
      <c r="K1966">
        <v>0</v>
      </c>
      <c r="L1966" s="9">
        <v>2.8</v>
      </c>
      <c r="M1966" s="19">
        <v>0</v>
      </c>
      <c r="N1966" s="19">
        <v>0</v>
      </c>
      <c r="O1966" s="19">
        <v>0</v>
      </c>
      <c r="P1966" s="19">
        <v>0</v>
      </c>
      <c r="Q1966" s="19">
        <f t="shared" si="180"/>
        <v>0</v>
      </c>
      <c r="R1966" s="3">
        <f t="shared" si="181"/>
        <v>0.83321211239541171</v>
      </c>
      <c r="S1966" s="3">
        <f t="shared" si="182"/>
        <v>6.25E-2</v>
      </c>
      <c r="T1966" s="9">
        <f t="shared" si="183"/>
        <v>0</v>
      </c>
      <c r="U1966" s="9">
        <f t="shared" si="184"/>
        <v>2.8</v>
      </c>
      <c r="V1966" s="9">
        <f t="shared" si="185"/>
        <v>1</v>
      </c>
    </row>
    <row r="1967" spans="1:22" x14ac:dyDescent="0.25">
      <c r="A1967" t="s">
        <v>4305</v>
      </c>
      <c r="B1967" s="32" t="s">
        <v>2210</v>
      </c>
      <c r="C1967" t="s">
        <v>202</v>
      </c>
      <c r="D1967" t="s">
        <v>4746</v>
      </c>
      <c r="E1967" s="9">
        <v>2</v>
      </c>
      <c r="F1967" s="9">
        <v>0</v>
      </c>
      <c r="G1967" s="9">
        <v>2</v>
      </c>
      <c r="H1967" s="9">
        <v>0</v>
      </c>
      <c r="I1967" s="9">
        <v>0</v>
      </c>
      <c r="J1967" s="9">
        <v>0</v>
      </c>
      <c r="K1967">
        <v>5.6</v>
      </c>
      <c r="L1967" s="9">
        <v>0</v>
      </c>
      <c r="M1967" s="19">
        <v>0</v>
      </c>
      <c r="N1967" s="19">
        <v>0</v>
      </c>
      <c r="O1967" s="19">
        <v>0</v>
      </c>
      <c r="P1967" s="19">
        <v>0</v>
      </c>
      <c r="Q1967" s="19">
        <f t="shared" si="180"/>
        <v>5.6</v>
      </c>
      <c r="R1967" s="3">
        <f t="shared" si="181"/>
        <v>1.697056274847714</v>
      </c>
      <c r="S1967" s="3">
        <f t="shared" si="182"/>
        <v>0.10526315789473684</v>
      </c>
      <c r="T1967" s="9">
        <f t="shared" si="183"/>
        <v>0</v>
      </c>
      <c r="U1967" s="9">
        <f t="shared" si="184"/>
        <v>5.6</v>
      </c>
      <c r="V1967" s="9">
        <f t="shared" si="185"/>
        <v>2</v>
      </c>
    </row>
    <row r="1968" spans="1:22" x14ac:dyDescent="0.25">
      <c r="A1968" t="s">
        <v>4354</v>
      </c>
      <c r="B1968" s="32" t="s">
        <v>2211</v>
      </c>
      <c r="C1968" t="s">
        <v>202</v>
      </c>
      <c r="D1968" t="s">
        <v>113</v>
      </c>
      <c r="E1968" s="9">
        <v>0</v>
      </c>
      <c r="F1968" s="9">
        <v>0</v>
      </c>
      <c r="G1968" s="9">
        <v>1</v>
      </c>
      <c r="H1968" s="9">
        <v>0</v>
      </c>
      <c r="I1968" s="9">
        <v>0</v>
      </c>
      <c r="J1968" s="9">
        <v>0</v>
      </c>
      <c r="K1968">
        <v>0</v>
      </c>
      <c r="L1968" s="9">
        <v>0</v>
      </c>
      <c r="M1968" s="19">
        <v>0</v>
      </c>
      <c r="N1968" s="19">
        <v>0</v>
      </c>
      <c r="O1968" s="19">
        <v>0</v>
      </c>
      <c r="P1968" s="19">
        <v>0</v>
      </c>
      <c r="Q1968" s="19">
        <f t="shared" si="180"/>
        <v>0</v>
      </c>
      <c r="R1968" s="3">
        <f t="shared" si="181"/>
        <v>0.28867513459481287</v>
      </c>
      <c r="S1968" s="3">
        <f t="shared" si="182"/>
        <v>3.2894736842105261E-2</v>
      </c>
      <c r="T1968" s="9">
        <f t="shared" si="183"/>
        <v>0</v>
      </c>
      <c r="U1968" s="9">
        <f t="shared" si="184"/>
        <v>1</v>
      </c>
      <c r="V1968" s="9">
        <f t="shared" si="185"/>
        <v>0</v>
      </c>
    </row>
    <row r="1969" spans="1:22" x14ac:dyDescent="0.25">
      <c r="A1969" t="s">
        <v>4354</v>
      </c>
      <c r="B1969" s="32" t="s">
        <v>2211</v>
      </c>
      <c r="C1969" t="s">
        <v>202</v>
      </c>
      <c r="D1969" t="s">
        <v>4746</v>
      </c>
      <c r="E1969" s="9">
        <v>0</v>
      </c>
      <c r="F1969" s="9">
        <v>2</v>
      </c>
      <c r="G1969" s="9">
        <v>1</v>
      </c>
      <c r="H1969" s="9">
        <v>0</v>
      </c>
      <c r="I1969" s="9">
        <v>0</v>
      </c>
      <c r="J1969" s="9">
        <v>0</v>
      </c>
      <c r="K1969">
        <v>0</v>
      </c>
      <c r="L1969" s="9">
        <v>1.4</v>
      </c>
      <c r="M1969" s="19">
        <v>0</v>
      </c>
      <c r="N1969" s="19">
        <v>1</v>
      </c>
      <c r="O1969" s="19">
        <v>0</v>
      </c>
      <c r="P1969" s="19">
        <v>0</v>
      </c>
      <c r="Q1969" s="19">
        <f t="shared" si="180"/>
        <v>0</v>
      </c>
      <c r="R1969" s="3">
        <f t="shared" si="181"/>
        <v>0.70903263163783425</v>
      </c>
      <c r="S1969" s="3">
        <f t="shared" si="182"/>
        <v>4.4407894736842111E-2</v>
      </c>
      <c r="T1969" s="9">
        <f t="shared" si="183"/>
        <v>0</v>
      </c>
      <c r="U1969" s="9">
        <f t="shared" si="184"/>
        <v>2</v>
      </c>
      <c r="V1969" s="9">
        <f t="shared" si="185"/>
        <v>1</v>
      </c>
    </row>
    <row r="1970" spans="1:22" x14ac:dyDescent="0.25">
      <c r="A1970" t="s">
        <v>3797</v>
      </c>
      <c r="B1970" s="32" t="s">
        <v>2213</v>
      </c>
      <c r="C1970" t="s">
        <v>202</v>
      </c>
      <c r="D1970" t="s">
        <v>113</v>
      </c>
      <c r="E1970" s="9">
        <v>0</v>
      </c>
      <c r="F1970" s="9">
        <v>0</v>
      </c>
      <c r="G1970" s="9">
        <v>1</v>
      </c>
      <c r="H1970" s="9">
        <v>0</v>
      </c>
      <c r="I1970" s="9">
        <v>0</v>
      </c>
      <c r="J1970" s="9">
        <v>0</v>
      </c>
      <c r="K1970">
        <v>0</v>
      </c>
      <c r="L1970" s="9">
        <v>0</v>
      </c>
      <c r="M1970" s="19">
        <v>0</v>
      </c>
      <c r="N1970" s="19">
        <v>0</v>
      </c>
      <c r="O1970" s="19">
        <v>0</v>
      </c>
      <c r="P1970" s="19">
        <v>2</v>
      </c>
      <c r="Q1970" s="19">
        <f t="shared" si="180"/>
        <v>0</v>
      </c>
      <c r="R1970" s="3">
        <f t="shared" si="181"/>
        <v>0.62158156050806102</v>
      </c>
      <c r="S1970" s="3">
        <f t="shared" si="182"/>
        <v>4.9342105263157895E-2</v>
      </c>
      <c r="T1970" s="9">
        <f t="shared" si="183"/>
        <v>0</v>
      </c>
      <c r="U1970" s="9">
        <f t="shared" si="184"/>
        <v>2</v>
      </c>
      <c r="V1970" s="9">
        <f t="shared" si="185"/>
        <v>1</v>
      </c>
    </row>
    <row r="1971" spans="1:22" x14ac:dyDescent="0.25">
      <c r="A1971" t="s">
        <v>3797</v>
      </c>
      <c r="B1971" s="32" t="s">
        <v>2213</v>
      </c>
      <c r="C1971" t="s">
        <v>202</v>
      </c>
      <c r="D1971" t="s">
        <v>109</v>
      </c>
      <c r="E1971" s="9">
        <v>0</v>
      </c>
      <c r="F1971" s="9">
        <v>0</v>
      </c>
      <c r="G1971" s="9">
        <v>0</v>
      </c>
      <c r="H1971" s="9">
        <v>0</v>
      </c>
      <c r="I1971" s="9">
        <v>0</v>
      </c>
      <c r="J1971" s="9">
        <v>0</v>
      </c>
      <c r="K1971">
        <v>0</v>
      </c>
      <c r="L1971" s="9">
        <v>0</v>
      </c>
      <c r="M1971" s="19">
        <v>1</v>
      </c>
      <c r="N1971" s="19">
        <v>0</v>
      </c>
      <c r="O1971" s="19">
        <v>0</v>
      </c>
      <c r="P1971" s="19">
        <v>1</v>
      </c>
      <c r="Q1971" s="19">
        <f t="shared" si="180"/>
        <v>0</v>
      </c>
      <c r="R1971" s="3">
        <f t="shared" si="181"/>
        <v>0.38924947208076149</v>
      </c>
      <c r="S1971" s="3">
        <f t="shared" si="182"/>
        <v>3.2894736842105261E-2</v>
      </c>
      <c r="T1971" s="9">
        <f t="shared" si="183"/>
        <v>0</v>
      </c>
      <c r="U1971" s="9">
        <f t="shared" si="184"/>
        <v>1</v>
      </c>
      <c r="V1971" s="9">
        <f t="shared" si="185"/>
        <v>1</v>
      </c>
    </row>
    <row r="1972" spans="1:22" x14ac:dyDescent="0.25">
      <c r="A1972" t="s">
        <v>3797</v>
      </c>
      <c r="B1972" s="32" t="s">
        <v>2213</v>
      </c>
      <c r="C1972" t="s">
        <v>202</v>
      </c>
      <c r="D1972" t="s">
        <v>4746</v>
      </c>
      <c r="E1972" s="9">
        <v>0</v>
      </c>
      <c r="F1972" s="9">
        <v>0</v>
      </c>
      <c r="G1972" s="9">
        <v>0</v>
      </c>
      <c r="H1972" s="9">
        <v>0</v>
      </c>
      <c r="I1972" s="9">
        <v>0</v>
      </c>
      <c r="J1972" s="9">
        <v>0</v>
      </c>
      <c r="K1972">
        <v>1.4</v>
      </c>
      <c r="L1972" s="9">
        <v>0</v>
      </c>
      <c r="M1972" s="19">
        <v>0</v>
      </c>
      <c r="N1972" s="19">
        <v>0</v>
      </c>
      <c r="O1972" s="19">
        <v>0</v>
      </c>
      <c r="P1972" s="19">
        <v>0</v>
      </c>
      <c r="Q1972" s="19">
        <f t="shared" si="180"/>
        <v>1.4</v>
      </c>
      <c r="R1972" s="3">
        <f t="shared" si="181"/>
        <v>0.404145188432738</v>
      </c>
      <c r="S1972" s="3">
        <f t="shared" si="182"/>
        <v>4.6052631578947366E-2</v>
      </c>
      <c r="T1972" s="9">
        <f t="shared" si="183"/>
        <v>0</v>
      </c>
      <c r="U1972" s="9">
        <f t="shared" si="184"/>
        <v>1.4</v>
      </c>
      <c r="V1972" s="9">
        <f t="shared" si="185"/>
        <v>1</v>
      </c>
    </row>
    <row r="1973" spans="1:22" x14ac:dyDescent="0.25">
      <c r="A1973" t="s">
        <v>3233</v>
      </c>
      <c r="B1973" s="32" t="s">
        <v>799</v>
      </c>
      <c r="C1973" t="s">
        <v>202</v>
      </c>
      <c r="D1973" t="s">
        <v>113</v>
      </c>
      <c r="E1973" s="9">
        <v>3</v>
      </c>
      <c r="F1973" s="9">
        <v>2</v>
      </c>
      <c r="G1973" s="9">
        <v>0</v>
      </c>
      <c r="H1973" s="9">
        <v>1</v>
      </c>
      <c r="I1973" s="9">
        <v>1</v>
      </c>
      <c r="J1973" s="9">
        <v>0</v>
      </c>
      <c r="K1973">
        <v>5.6</v>
      </c>
      <c r="L1973" s="9">
        <v>0</v>
      </c>
      <c r="M1973" s="19">
        <v>0</v>
      </c>
      <c r="N1973" s="19">
        <v>0</v>
      </c>
      <c r="O1973" s="19">
        <v>0</v>
      </c>
      <c r="P1973" s="19">
        <v>0</v>
      </c>
      <c r="Q1973" s="19">
        <f t="shared" si="180"/>
        <v>5.6</v>
      </c>
      <c r="R1973" s="3">
        <f t="shared" si="181"/>
        <v>1.7354590694736025</v>
      </c>
      <c r="S1973" s="3">
        <f t="shared" si="182"/>
        <v>8.2894736842105271E-2</v>
      </c>
      <c r="T1973" s="9">
        <f t="shared" si="183"/>
        <v>0</v>
      </c>
      <c r="U1973" s="9">
        <f t="shared" si="184"/>
        <v>5.6</v>
      </c>
      <c r="V1973" s="9">
        <f t="shared" si="185"/>
        <v>2</v>
      </c>
    </row>
    <row r="1974" spans="1:22" x14ac:dyDescent="0.25">
      <c r="A1974" t="s">
        <v>3233</v>
      </c>
      <c r="B1974" s="32" t="s">
        <v>799</v>
      </c>
      <c r="C1974" t="s">
        <v>202</v>
      </c>
      <c r="D1974" t="s">
        <v>106</v>
      </c>
      <c r="E1974" s="9">
        <v>0</v>
      </c>
      <c r="F1974" s="9">
        <v>0</v>
      </c>
      <c r="G1974" s="9">
        <v>11</v>
      </c>
      <c r="H1974" s="9">
        <v>0</v>
      </c>
      <c r="I1974" s="9">
        <v>1</v>
      </c>
      <c r="J1974" s="9">
        <v>1</v>
      </c>
      <c r="K1974">
        <v>7</v>
      </c>
      <c r="L1974" s="9">
        <v>2.8</v>
      </c>
      <c r="M1974" s="19">
        <v>3</v>
      </c>
      <c r="N1974" s="19">
        <v>0</v>
      </c>
      <c r="O1974" s="19">
        <v>0</v>
      </c>
      <c r="P1974" s="19">
        <v>1</v>
      </c>
      <c r="Q1974" s="19">
        <f t="shared" si="180"/>
        <v>7</v>
      </c>
      <c r="R1974" s="3">
        <f t="shared" si="181"/>
        <v>3.4375819549459035</v>
      </c>
      <c r="S1974" s="3">
        <f t="shared" si="182"/>
        <v>0.12593984962406016</v>
      </c>
      <c r="T1974" s="9">
        <f t="shared" si="183"/>
        <v>0</v>
      </c>
      <c r="U1974" s="9">
        <f t="shared" si="184"/>
        <v>11</v>
      </c>
      <c r="V1974" s="9">
        <f t="shared" si="185"/>
        <v>4</v>
      </c>
    </row>
    <row r="1975" spans="1:22" x14ac:dyDescent="0.25">
      <c r="A1975" t="s">
        <v>3233</v>
      </c>
      <c r="B1975" s="32" t="s">
        <v>799</v>
      </c>
      <c r="C1975" t="s">
        <v>202</v>
      </c>
      <c r="D1975" t="s">
        <v>109</v>
      </c>
      <c r="E1975" s="9">
        <v>0</v>
      </c>
      <c r="F1975" s="9">
        <v>0</v>
      </c>
      <c r="G1975" s="9">
        <v>0</v>
      </c>
      <c r="H1975" s="9">
        <v>0</v>
      </c>
      <c r="I1975" s="9">
        <v>0</v>
      </c>
      <c r="J1975" s="9">
        <v>0</v>
      </c>
      <c r="K1975">
        <v>0</v>
      </c>
      <c r="L1975" s="9">
        <v>0</v>
      </c>
      <c r="M1975" s="19">
        <v>0</v>
      </c>
      <c r="N1975" s="19">
        <v>0</v>
      </c>
      <c r="O1975" s="19">
        <v>0</v>
      </c>
      <c r="P1975" s="19">
        <v>1</v>
      </c>
      <c r="Q1975" s="19">
        <f t="shared" si="180"/>
        <v>0</v>
      </c>
      <c r="R1975" s="3">
        <f t="shared" si="181"/>
        <v>0.28867513459481287</v>
      </c>
      <c r="S1975" s="3">
        <f t="shared" si="182"/>
        <v>3.2894736842105261E-2</v>
      </c>
      <c r="T1975" s="9">
        <f t="shared" si="183"/>
        <v>0</v>
      </c>
      <c r="U1975" s="9">
        <f t="shared" si="184"/>
        <v>1</v>
      </c>
      <c r="V1975" s="9">
        <f t="shared" si="185"/>
        <v>0</v>
      </c>
    </row>
    <row r="1976" spans="1:22" x14ac:dyDescent="0.25">
      <c r="A1976" t="s">
        <v>3233</v>
      </c>
      <c r="B1976" s="32" t="s">
        <v>799</v>
      </c>
      <c r="C1976" t="s">
        <v>202</v>
      </c>
      <c r="D1976" t="s">
        <v>4746</v>
      </c>
      <c r="E1976" s="9">
        <v>0</v>
      </c>
      <c r="F1976" s="9">
        <v>4</v>
      </c>
      <c r="G1976" s="9">
        <v>4</v>
      </c>
      <c r="H1976" s="9">
        <v>0</v>
      </c>
      <c r="I1976" s="9">
        <v>0</v>
      </c>
      <c r="J1976" s="9">
        <v>0</v>
      </c>
      <c r="K1976">
        <v>4.1999999999999993</v>
      </c>
      <c r="L1976" s="9">
        <v>2.8</v>
      </c>
      <c r="M1976" s="19">
        <v>1</v>
      </c>
      <c r="N1976" s="19">
        <v>0</v>
      </c>
      <c r="O1976" s="19">
        <v>0</v>
      </c>
      <c r="P1976" s="19">
        <v>1</v>
      </c>
      <c r="Q1976" s="19">
        <f t="shared" si="180"/>
        <v>4.1999999999999993</v>
      </c>
      <c r="R1976" s="3">
        <f t="shared" si="181"/>
        <v>1.7938446944701727</v>
      </c>
      <c r="S1976" s="3">
        <f t="shared" si="182"/>
        <v>9.3201754385964924E-2</v>
      </c>
      <c r="T1976" s="9">
        <f t="shared" si="183"/>
        <v>0</v>
      </c>
      <c r="U1976" s="9">
        <f t="shared" si="184"/>
        <v>4.1999999999999993</v>
      </c>
      <c r="V1976" s="9">
        <f t="shared" si="185"/>
        <v>2</v>
      </c>
    </row>
    <row r="1977" spans="1:22" x14ac:dyDescent="0.25">
      <c r="A1977" t="s">
        <v>4314</v>
      </c>
      <c r="B1977" s="32" t="s">
        <v>2079</v>
      </c>
      <c r="C1977" t="s">
        <v>202</v>
      </c>
      <c r="D1977" t="s">
        <v>113</v>
      </c>
      <c r="E1977" s="9">
        <v>2</v>
      </c>
      <c r="F1977" s="9">
        <v>2</v>
      </c>
      <c r="G1977" s="9">
        <v>0</v>
      </c>
      <c r="H1977" s="9">
        <v>0</v>
      </c>
      <c r="I1977" s="9">
        <v>0</v>
      </c>
      <c r="J1977" s="9">
        <v>0</v>
      </c>
      <c r="K1977">
        <v>2.8</v>
      </c>
      <c r="L1977" s="9">
        <v>0</v>
      </c>
      <c r="M1977" s="19">
        <v>0</v>
      </c>
      <c r="N1977" s="19">
        <v>0</v>
      </c>
      <c r="O1977" s="19">
        <v>0</v>
      </c>
      <c r="P1977" s="19">
        <v>0</v>
      </c>
      <c r="Q1977" s="19">
        <f t="shared" si="180"/>
        <v>2.8</v>
      </c>
      <c r="R1977" s="3">
        <f t="shared" si="181"/>
        <v>1.0438855156083782</v>
      </c>
      <c r="S1977" s="3">
        <f t="shared" si="182"/>
        <v>7.4561403508771926E-2</v>
      </c>
      <c r="T1977" s="9">
        <f t="shared" si="183"/>
        <v>0</v>
      </c>
      <c r="U1977" s="9">
        <f t="shared" si="184"/>
        <v>2.8</v>
      </c>
      <c r="V1977" s="9">
        <f t="shared" si="185"/>
        <v>1</v>
      </c>
    </row>
    <row r="1978" spans="1:22" x14ac:dyDescent="0.25">
      <c r="A1978" t="s">
        <v>4314</v>
      </c>
      <c r="B1978" s="32" t="s">
        <v>2079</v>
      </c>
      <c r="C1978" t="s">
        <v>202</v>
      </c>
      <c r="D1978" t="s">
        <v>106</v>
      </c>
      <c r="E1978" s="9">
        <v>0</v>
      </c>
      <c r="F1978" s="9">
        <v>0</v>
      </c>
      <c r="G1978" s="9">
        <v>0</v>
      </c>
      <c r="H1978" s="9">
        <v>0</v>
      </c>
      <c r="I1978" s="9">
        <v>0</v>
      </c>
      <c r="J1978" s="9">
        <v>0</v>
      </c>
      <c r="K1978">
        <v>2.8</v>
      </c>
      <c r="L1978" s="9">
        <v>1.4</v>
      </c>
      <c r="M1978" s="19">
        <v>1</v>
      </c>
      <c r="N1978" s="19">
        <v>0</v>
      </c>
      <c r="O1978" s="19">
        <v>0</v>
      </c>
      <c r="P1978" s="19">
        <v>1</v>
      </c>
      <c r="Q1978" s="19">
        <f t="shared" si="180"/>
        <v>2.8</v>
      </c>
      <c r="R1978" s="3">
        <f t="shared" si="181"/>
        <v>0.88403345610624451</v>
      </c>
      <c r="S1978" s="3">
        <f t="shared" si="182"/>
        <v>5.0986842105263157E-2</v>
      </c>
      <c r="T1978" s="9">
        <f t="shared" si="183"/>
        <v>0</v>
      </c>
      <c r="U1978" s="9">
        <f t="shared" si="184"/>
        <v>2.8</v>
      </c>
      <c r="V1978" s="9">
        <f t="shared" si="185"/>
        <v>1</v>
      </c>
    </row>
    <row r="1979" spans="1:22" x14ac:dyDescent="0.25">
      <c r="A1979" t="s">
        <v>4314</v>
      </c>
      <c r="B1979" s="32" t="s">
        <v>2079</v>
      </c>
      <c r="C1979" t="s">
        <v>202</v>
      </c>
      <c r="D1979" t="s">
        <v>109</v>
      </c>
      <c r="E1979" s="9">
        <v>0</v>
      </c>
      <c r="F1979" s="9">
        <v>0</v>
      </c>
      <c r="G1979" s="9">
        <v>0</v>
      </c>
      <c r="H1979" s="9">
        <v>0</v>
      </c>
      <c r="I1979" s="9">
        <v>0</v>
      </c>
      <c r="J1979" s="9">
        <v>0</v>
      </c>
      <c r="K1979">
        <v>0</v>
      </c>
      <c r="L1979" s="9">
        <v>0</v>
      </c>
      <c r="M1979" s="19">
        <v>0</v>
      </c>
      <c r="N1979" s="19">
        <v>0</v>
      </c>
      <c r="O1979" s="19">
        <v>0</v>
      </c>
      <c r="P1979" s="19">
        <v>1</v>
      </c>
      <c r="Q1979" s="19">
        <f t="shared" si="180"/>
        <v>0</v>
      </c>
      <c r="R1979" s="3">
        <f t="shared" si="181"/>
        <v>0.28867513459481287</v>
      </c>
      <c r="S1979" s="3">
        <f t="shared" si="182"/>
        <v>3.2894736842105261E-2</v>
      </c>
      <c r="T1979" s="9">
        <f t="shared" si="183"/>
        <v>0</v>
      </c>
      <c r="U1979" s="9">
        <f t="shared" si="184"/>
        <v>1</v>
      </c>
      <c r="V1979" s="9">
        <f t="shared" si="185"/>
        <v>0</v>
      </c>
    </row>
    <row r="1980" spans="1:22" x14ac:dyDescent="0.25">
      <c r="A1980" t="s">
        <v>4314</v>
      </c>
      <c r="B1980" s="32" t="s">
        <v>2079</v>
      </c>
      <c r="C1980" t="s">
        <v>202</v>
      </c>
      <c r="D1980" t="s">
        <v>4746</v>
      </c>
      <c r="E1980" s="9">
        <v>0</v>
      </c>
      <c r="F1980" s="9">
        <v>4</v>
      </c>
      <c r="G1980" s="9">
        <v>1</v>
      </c>
      <c r="H1980" s="9">
        <v>0</v>
      </c>
      <c r="I1980" s="9">
        <v>0</v>
      </c>
      <c r="J1980" s="9">
        <v>0</v>
      </c>
      <c r="K1980">
        <v>0</v>
      </c>
      <c r="L1980" s="9">
        <v>1.4</v>
      </c>
      <c r="M1980" s="19">
        <v>0</v>
      </c>
      <c r="N1980" s="19">
        <v>0</v>
      </c>
      <c r="O1980" s="19">
        <v>0</v>
      </c>
      <c r="P1980" s="19">
        <v>0</v>
      </c>
      <c r="Q1980" s="19">
        <f t="shared" si="180"/>
        <v>0</v>
      </c>
      <c r="R1980" s="3">
        <f t="shared" si="181"/>
        <v>1.1888369666751339</v>
      </c>
      <c r="S1980" s="3">
        <f t="shared" si="182"/>
        <v>7.0175438596491224E-2</v>
      </c>
      <c r="T1980" s="9">
        <f t="shared" si="183"/>
        <v>0</v>
      </c>
      <c r="U1980" s="9">
        <f t="shared" si="184"/>
        <v>4</v>
      </c>
      <c r="V1980" s="9">
        <f t="shared" si="185"/>
        <v>2</v>
      </c>
    </row>
    <row r="1981" spans="1:22" x14ac:dyDescent="0.25">
      <c r="A1981" t="s">
        <v>3964</v>
      </c>
      <c r="B1981" s="32" t="s">
        <v>2392</v>
      </c>
      <c r="C1981" t="s">
        <v>202</v>
      </c>
      <c r="D1981" t="s">
        <v>106</v>
      </c>
      <c r="E1981" s="9">
        <v>9</v>
      </c>
      <c r="F1981" s="9">
        <v>6</v>
      </c>
      <c r="G1981" s="9">
        <v>0</v>
      </c>
      <c r="H1981" s="9">
        <v>0</v>
      </c>
      <c r="I1981" s="9">
        <v>0</v>
      </c>
      <c r="J1981" s="9">
        <v>0</v>
      </c>
      <c r="K1981">
        <v>0</v>
      </c>
      <c r="L1981" s="9">
        <v>0</v>
      </c>
      <c r="M1981" s="19">
        <v>0</v>
      </c>
      <c r="N1981" s="19">
        <v>4</v>
      </c>
      <c r="O1981" s="19">
        <v>0</v>
      </c>
      <c r="P1981" s="19">
        <v>0</v>
      </c>
      <c r="Q1981" s="19">
        <f t="shared" si="180"/>
        <v>0</v>
      </c>
      <c r="R1981" s="3">
        <f t="shared" si="181"/>
        <v>3.0587678248047214</v>
      </c>
      <c r="S1981" s="3">
        <f t="shared" si="182"/>
        <v>0.20833333333333334</v>
      </c>
      <c r="T1981" s="9">
        <f t="shared" si="183"/>
        <v>0</v>
      </c>
      <c r="U1981" s="9">
        <f t="shared" si="184"/>
        <v>9</v>
      </c>
      <c r="V1981" s="9">
        <f t="shared" si="185"/>
        <v>4</v>
      </c>
    </row>
    <row r="1982" spans="1:22" x14ac:dyDescent="0.25">
      <c r="A1982" t="s">
        <v>3964</v>
      </c>
      <c r="B1982" s="32" t="s">
        <v>2392</v>
      </c>
      <c r="C1982" t="s">
        <v>202</v>
      </c>
      <c r="D1982" t="s">
        <v>109</v>
      </c>
      <c r="E1982" s="9">
        <v>4</v>
      </c>
      <c r="F1982" s="9">
        <v>3</v>
      </c>
      <c r="G1982" s="9">
        <v>7</v>
      </c>
      <c r="H1982" s="9">
        <v>1</v>
      </c>
      <c r="I1982" s="9">
        <v>3</v>
      </c>
      <c r="J1982" s="9">
        <v>1</v>
      </c>
      <c r="K1982">
        <v>0</v>
      </c>
      <c r="L1982" s="9">
        <v>0</v>
      </c>
      <c r="M1982" s="19">
        <v>0</v>
      </c>
      <c r="N1982" s="19">
        <v>2</v>
      </c>
      <c r="O1982" s="19">
        <v>0</v>
      </c>
      <c r="P1982" s="19">
        <v>0</v>
      </c>
      <c r="Q1982" s="19">
        <f t="shared" si="180"/>
        <v>0</v>
      </c>
      <c r="R1982" s="3">
        <f t="shared" si="181"/>
        <v>2.179449471770337</v>
      </c>
      <c r="S1982" s="3">
        <f t="shared" si="182"/>
        <v>9.8684210526315791E-2</v>
      </c>
      <c r="T1982" s="9">
        <f t="shared" si="183"/>
        <v>0</v>
      </c>
      <c r="U1982" s="9">
        <f t="shared" si="184"/>
        <v>7</v>
      </c>
      <c r="V1982" s="9">
        <f t="shared" si="185"/>
        <v>3</v>
      </c>
    </row>
    <row r="1983" spans="1:22" x14ac:dyDescent="0.25">
      <c r="A1983" t="s">
        <v>4684</v>
      </c>
      <c r="B1983" s="32" t="s">
        <v>4685</v>
      </c>
      <c r="C1983" t="s">
        <v>202</v>
      </c>
      <c r="D1983" t="s">
        <v>4746</v>
      </c>
      <c r="E1983" s="9">
        <v>0</v>
      </c>
      <c r="F1983" s="9">
        <v>0</v>
      </c>
      <c r="G1983" s="9">
        <v>0</v>
      </c>
      <c r="H1983" s="9">
        <v>0</v>
      </c>
      <c r="I1983" s="9">
        <v>0</v>
      </c>
      <c r="J1983" s="9">
        <v>0</v>
      </c>
      <c r="K1983">
        <v>0</v>
      </c>
      <c r="L1983" s="9">
        <v>0</v>
      </c>
      <c r="M1983" s="19">
        <v>1</v>
      </c>
      <c r="N1983" s="19">
        <v>0</v>
      </c>
      <c r="O1983" s="19">
        <v>0</v>
      </c>
      <c r="P1983" s="19">
        <v>0</v>
      </c>
      <c r="Q1983" s="19">
        <f t="shared" si="180"/>
        <v>0</v>
      </c>
      <c r="R1983" s="3">
        <f t="shared" si="181"/>
        <v>0.28867513459481287</v>
      </c>
      <c r="S1983" s="3">
        <f t="shared" si="182"/>
        <v>3.2894736842105261E-2</v>
      </c>
      <c r="T1983" s="9">
        <f t="shared" si="183"/>
        <v>0</v>
      </c>
      <c r="U1983" s="9">
        <f t="shared" si="184"/>
        <v>1</v>
      </c>
      <c r="V1983" s="9">
        <f t="shared" si="185"/>
        <v>0</v>
      </c>
    </row>
    <row r="1984" spans="1:22" x14ac:dyDescent="0.25">
      <c r="A1984" t="s">
        <v>4395</v>
      </c>
      <c r="B1984" s="32" t="s">
        <v>2212</v>
      </c>
      <c r="C1984" t="s">
        <v>202</v>
      </c>
      <c r="D1984" t="s">
        <v>113</v>
      </c>
      <c r="E1984" s="9">
        <v>0</v>
      </c>
      <c r="F1984" s="9">
        <v>0</v>
      </c>
      <c r="G1984" s="9">
        <v>0</v>
      </c>
      <c r="H1984" s="9">
        <v>0</v>
      </c>
      <c r="I1984" s="9">
        <v>1</v>
      </c>
      <c r="J1984" s="9">
        <v>0</v>
      </c>
      <c r="K1984">
        <v>1.4</v>
      </c>
      <c r="L1984" s="9">
        <v>0</v>
      </c>
      <c r="M1984" s="19">
        <v>0</v>
      </c>
      <c r="N1984" s="19">
        <v>0</v>
      </c>
      <c r="O1984" s="19">
        <v>0</v>
      </c>
      <c r="P1984" s="19">
        <v>0</v>
      </c>
      <c r="Q1984" s="19">
        <f t="shared" si="180"/>
        <v>1.4</v>
      </c>
      <c r="R1984" s="3">
        <f t="shared" si="181"/>
        <v>0.47482054026183984</v>
      </c>
      <c r="S1984" s="3">
        <f t="shared" si="182"/>
        <v>3.9473684210526314E-2</v>
      </c>
      <c r="T1984" s="9">
        <f t="shared" si="183"/>
        <v>0</v>
      </c>
      <c r="U1984" s="9">
        <f t="shared" si="184"/>
        <v>1.4</v>
      </c>
      <c r="V1984" s="9">
        <f t="shared" si="185"/>
        <v>1</v>
      </c>
    </row>
    <row r="1985" spans="1:22" x14ac:dyDescent="0.25">
      <c r="A1985" t="s">
        <v>4395</v>
      </c>
      <c r="B1985" s="32" t="s">
        <v>2212</v>
      </c>
      <c r="C1985" t="s">
        <v>202</v>
      </c>
      <c r="D1985" t="s">
        <v>106</v>
      </c>
      <c r="E1985" s="9">
        <v>0</v>
      </c>
      <c r="F1985" s="9">
        <v>0</v>
      </c>
      <c r="G1985" s="9">
        <v>0</v>
      </c>
      <c r="H1985" s="9">
        <v>0</v>
      </c>
      <c r="I1985" s="9">
        <v>1</v>
      </c>
      <c r="J1985" s="9">
        <v>0</v>
      </c>
      <c r="K1985">
        <v>1.4</v>
      </c>
      <c r="L1985" s="9">
        <v>0</v>
      </c>
      <c r="M1985" s="19">
        <v>0</v>
      </c>
      <c r="N1985" s="19">
        <v>0</v>
      </c>
      <c r="O1985" s="19">
        <v>0</v>
      </c>
      <c r="P1985" s="19">
        <v>0</v>
      </c>
      <c r="Q1985" s="19">
        <f t="shared" si="180"/>
        <v>1.4</v>
      </c>
      <c r="R1985" s="3">
        <f t="shared" si="181"/>
        <v>0.47482054026183984</v>
      </c>
      <c r="S1985" s="3">
        <f t="shared" si="182"/>
        <v>3.9473684210526314E-2</v>
      </c>
      <c r="T1985" s="9">
        <f t="shared" si="183"/>
        <v>0</v>
      </c>
      <c r="U1985" s="9">
        <f t="shared" si="184"/>
        <v>1.4</v>
      </c>
      <c r="V1985" s="9">
        <f t="shared" si="185"/>
        <v>1</v>
      </c>
    </row>
    <row r="1986" spans="1:22" x14ac:dyDescent="0.25">
      <c r="A1986" t="s">
        <v>4395</v>
      </c>
      <c r="B1986" s="32" t="s">
        <v>2212</v>
      </c>
      <c r="C1986" t="s">
        <v>202</v>
      </c>
      <c r="D1986" t="s">
        <v>4746</v>
      </c>
      <c r="E1986" s="9">
        <v>0</v>
      </c>
      <c r="F1986" s="9">
        <v>0</v>
      </c>
      <c r="G1986" s="9">
        <v>0</v>
      </c>
      <c r="H1986" s="9">
        <v>0</v>
      </c>
      <c r="I1986" s="9">
        <v>0</v>
      </c>
      <c r="J1986" s="9">
        <v>0</v>
      </c>
      <c r="K1986">
        <v>0</v>
      </c>
      <c r="L1986" s="9">
        <v>0</v>
      </c>
      <c r="M1986" s="19">
        <v>0</v>
      </c>
      <c r="N1986" s="19">
        <v>0</v>
      </c>
      <c r="O1986" s="19">
        <v>0</v>
      </c>
      <c r="P1986" s="19">
        <v>1</v>
      </c>
      <c r="Q1986" s="19">
        <f t="shared" ref="Q1986:Q2049" si="186">IFERROR(AVERAGEIF(K1986:K1986,"&lt;&gt;0"),0)</f>
        <v>0</v>
      </c>
      <c r="R1986" s="3">
        <f t="shared" ref="R1986:R2049" si="187">_xlfn.STDEV.S(E1986:P1986)</f>
        <v>0.28867513459481287</v>
      </c>
      <c r="S1986" s="3">
        <f t="shared" ref="S1986:S2049" si="188">IFERROR(AVERAGEIF(E1986:P1986,"&lt;&gt;0")/30.4,0)</f>
        <v>3.2894736842105261E-2</v>
      </c>
      <c r="T1986" s="9">
        <f t="shared" ref="T1986:T2049" si="189">MIN(E1986:P1986)</f>
        <v>0</v>
      </c>
      <c r="U1986" s="9">
        <f t="shared" ref="U1986:U2049" si="190">MAX(E1986:P1986)</f>
        <v>1</v>
      </c>
      <c r="V1986" s="9">
        <f t="shared" ref="V1986:V2049" si="191">MROUND(ROUND(_xlfn.NORM.S.INV($Y$1)*R1986*1,1),1)</f>
        <v>0</v>
      </c>
    </row>
    <row r="1987" spans="1:22" x14ac:dyDescent="0.25">
      <c r="A1987" t="s">
        <v>3377</v>
      </c>
      <c r="B1987" s="32" t="s">
        <v>1124</v>
      </c>
      <c r="C1987" t="s">
        <v>202</v>
      </c>
      <c r="D1987" t="s">
        <v>113</v>
      </c>
      <c r="E1987" s="9">
        <v>0</v>
      </c>
      <c r="F1987" s="9">
        <v>1</v>
      </c>
      <c r="G1987" s="9">
        <v>0</v>
      </c>
      <c r="H1987" s="9">
        <v>0</v>
      </c>
      <c r="I1987" s="9">
        <v>0</v>
      </c>
      <c r="J1987" s="9">
        <v>0</v>
      </c>
      <c r="K1987">
        <v>0</v>
      </c>
      <c r="L1987" s="9">
        <v>1.4</v>
      </c>
      <c r="M1987" s="19">
        <v>0</v>
      </c>
      <c r="N1987" s="19">
        <v>0</v>
      </c>
      <c r="O1987" s="19">
        <v>0</v>
      </c>
      <c r="P1987" s="19">
        <v>0</v>
      </c>
      <c r="Q1987" s="19">
        <f t="shared" si="186"/>
        <v>0</v>
      </c>
      <c r="R1987" s="3">
        <f t="shared" si="187"/>
        <v>0.47482054026183984</v>
      </c>
      <c r="S1987" s="3">
        <f t="shared" si="188"/>
        <v>3.9473684210526314E-2</v>
      </c>
      <c r="T1987" s="9">
        <f t="shared" si="189"/>
        <v>0</v>
      </c>
      <c r="U1987" s="9">
        <f t="shared" si="190"/>
        <v>1.4</v>
      </c>
      <c r="V1987" s="9">
        <f t="shared" si="191"/>
        <v>1</v>
      </c>
    </row>
    <row r="1988" spans="1:22" x14ac:dyDescent="0.25">
      <c r="A1988" t="s">
        <v>3377</v>
      </c>
      <c r="B1988" s="32" t="s">
        <v>1124</v>
      </c>
      <c r="C1988" t="s">
        <v>202</v>
      </c>
      <c r="D1988" t="s">
        <v>4746</v>
      </c>
      <c r="E1988" s="9">
        <v>0</v>
      </c>
      <c r="F1988" s="9">
        <v>0</v>
      </c>
      <c r="G1988" s="9">
        <v>0</v>
      </c>
      <c r="H1988" s="9">
        <v>0</v>
      </c>
      <c r="I1988" s="9">
        <v>0</v>
      </c>
      <c r="J1988" s="9">
        <v>0</v>
      </c>
      <c r="K1988">
        <v>0</v>
      </c>
      <c r="L1988" s="9">
        <v>0</v>
      </c>
      <c r="M1988" s="19">
        <v>1</v>
      </c>
      <c r="N1988" s="19">
        <v>0</v>
      </c>
      <c r="O1988" s="19">
        <v>0</v>
      </c>
      <c r="P1988" s="19">
        <v>0</v>
      </c>
      <c r="Q1988" s="19">
        <f t="shared" si="186"/>
        <v>0</v>
      </c>
      <c r="R1988" s="3">
        <f t="shared" si="187"/>
        <v>0.28867513459481287</v>
      </c>
      <c r="S1988" s="3">
        <f t="shared" si="188"/>
        <v>3.2894736842105261E-2</v>
      </c>
      <c r="T1988" s="9">
        <f t="shared" si="189"/>
        <v>0</v>
      </c>
      <c r="U1988" s="9">
        <f t="shared" si="190"/>
        <v>1</v>
      </c>
      <c r="V1988" s="9">
        <f t="shared" si="191"/>
        <v>0</v>
      </c>
    </row>
    <row r="1989" spans="1:22" x14ac:dyDescent="0.25">
      <c r="A1989" t="s">
        <v>3211</v>
      </c>
      <c r="B1989" s="32" t="s">
        <v>758</v>
      </c>
      <c r="C1989" t="s">
        <v>202</v>
      </c>
      <c r="D1989" t="s">
        <v>5604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>
        <v>0</v>
      </c>
      <c r="L1989" s="9">
        <v>0</v>
      </c>
      <c r="M1989" s="19">
        <v>0</v>
      </c>
      <c r="N1989" s="19">
        <v>0</v>
      </c>
      <c r="O1989" s="19">
        <v>2</v>
      </c>
      <c r="P1989" s="19">
        <v>5</v>
      </c>
      <c r="Q1989" s="19">
        <f t="shared" si="186"/>
        <v>0</v>
      </c>
      <c r="R1989" s="3">
        <f t="shared" si="187"/>
        <v>1.5050420310248864</v>
      </c>
      <c r="S1989" s="3">
        <f t="shared" si="188"/>
        <v>0.11513157894736843</v>
      </c>
      <c r="T1989" s="9">
        <f t="shared" si="189"/>
        <v>0</v>
      </c>
      <c r="U1989" s="9">
        <f t="shared" si="190"/>
        <v>5</v>
      </c>
      <c r="V1989" s="9">
        <f t="shared" si="191"/>
        <v>2</v>
      </c>
    </row>
    <row r="1990" spans="1:22" x14ac:dyDescent="0.25">
      <c r="A1990" t="s">
        <v>3211</v>
      </c>
      <c r="B1990" s="32" t="s">
        <v>758</v>
      </c>
      <c r="C1990" t="s">
        <v>202</v>
      </c>
      <c r="D1990" t="s">
        <v>113</v>
      </c>
      <c r="E1990" s="9">
        <v>0</v>
      </c>
      <c r="F1990" s="9">
        <v>0</v>
      </c>
      <c r="G1990" s="9">
        <v>2</v>
      </c>
      <c r="H1990" s="9">
        <v>1</v>
      </c>
      <c r="I1990" s="9">
        <v>1</v>
      </c>
      <c r="J1990" s="9">
        <v>0</v>
      </c>
      <c r="K1990">
        <v>1.4</v>
      </c>
      <c r="L1990" s="9">
        <v>1.4</v>
      </c>
      <c r="M1990" s="19">
        <v>1</v>
      </c>
      <c r="N1990" s="19">
        <v>0</v>
      </c>
      <c r="O1990" s="19">
        <v>1</v>
      </c>
      <c r="P1990" s="19">
        <v>2</v>
      </c>
      <c r="Q1990" s="19">
        <f t="shared" si="186"/>
        <v>1.4</v>
      </c>
      <c r="R1990" s="3">
        <f t="shared" si="187"/>
        <v>0.75075719352954828</v>
      </c>
      <c r="S1990" s="3">
        <f t="shared" si="188"/>
        <v>4.4407894736842111E-2</v>
      </c>
      <c r="T1990" s="9">
        <f t="shared" si="189"/>
        <v>0</v>
      </c>
      <c r="U1990" s="9">
        <f t="shared" si="190"/>
        <v>2</v>
      </c>
      <c r="V1990" s="9">
        <f t="shared" si="191"/>
        <v>1</v>
      </c>
    </row>
    <row r="1991" spans="1:22" x14ac:dyDescent="0.25">
      <c r="A1991" t="s">
        <v>3211</v>
      </c>
      <c r="B1991" s="32" t="s">
        <v>758</v>
      </c>
      <c r="C1991" t="s">
        <v>202</v>
      </c>
      <c r="D1991" t="s">
        <v>106</v>
      </c>
      <c r="E1991" s="9">
        <v>0</v>
      </c>
      <c r="F1991" s="9">
        <v>0</v>
      </c>
      <c r="G1991" s="9">
        <v>0</v>
      </c>
      <c r="H1991" s="9">
        <v>0</v>
      </c>
      <c r="I1991" s="9">
        <v>1</v>
      </c>
      <c r="J1991" s="9">
        <v>0</v>
      </c>
      <c r="K1991">
        <v>2.8</v>
      </c>
      <c r="L1991" s="9">
        <v>0</v>
      </c>
      <c r="M1991" s="19">
        <v>1</v>
      </c>
      <c r="N1991" s="19">
        <v>0</v>
      </c>
      <c r="O1991" s="19">
        <v>0</v>
      </c>
      <c r="P1991" s="19">
        <v>0</v>
      </c>
      <c r="Q1991" s="19">
        <f t="shared" si="186"/>
        <v>2.8</v>
      </c>
      <c r="R1991" s="3">
        <f t="shared" si="187"/>
        <v>0.84852813742385702</v>
      </c>
      <c r="S1991" s="3">
        <f t="shared" si="188"/>
        <v>5.2631578947368418E-2</v>
      </c>
      <c r="T1991" s="9">
        <f t="shared" si="189"/>
        <v>0</v>
      </c>
      <c r="U1991" s="9">
        <f t="shared" si="190"/>
        <v>2.8</v>
      </c>
      <c r="V1991" s="9">
        <f t="shared" si="191"/>
        <v>1</v>
      </c>
    </row>
    <row r="1992" spans="1:22" x14ac:dyDescent="0.25">
      <c r="A1992" t="s">
        <v>3211</v>
      </c>
      <c r="B1992" s="32" t="s">
        <v>758</v>
      </c>
      <c r="C1992" t="s">
        <v>202</v>
      </c>
      <c r="D1992" t="s">
        <v>109</v>
      </c>
      <c r="E1992" s="9">
        <v>0</v>
      </c>
      <c r="F1992" s="9">
        <v>0</v>
      </c>
      <c r="G1992" s="9">
        <v>0</v>
      </c>
      <c r="H1992" s="9">
        <v>0</v>
      </c>
      <c r="I1992" s="9">
        <v>0</v>
      </c>
      <c r="J1992" s="9">
        <v>0</v>
      </c>
      <c r="K1992">
        <v>0</v>
      </c>
      <c r="L1992" s="9">
        <v>0</v>
      </c>
      <c r="M1992" s="19">
        <v>1</v>
      </c>
      <c r="N1992" s="19">
        <v>0</v>
      </c>
      <c r="O1992" s="19">
        <v>0</v>
      </c>
      <c r="P1992" s="19">
        <v>1</v>
      </c>
      <c r="Q1992" s="19">
        <f t="shared" si="186"/>
        <v>0</v>
      </c>
      <c r="R1992" s="3">
        <f t="shared" si="187"/>
        <v>0.38924947208076149</v>
      </c>
      <c r="S1992" s="3">
        <f t="shared" si="188"/>
        <v>3.2894736842105261E-2</v>
      </c>
      <c r="T1992" s="9">
        <f t="shared" si="189"/>
        <v>0</v>
      </c>
      <c r="U1992" s="9">
        <f t="shared" si="190"/>
        <v>1</v>
      </c>
      <c r="V1992" s="9">
        <f t="shared" si="191"/>
        <v>1</v>
      </c>
    </row>
    <row r="1993" spans="1:22" x14ac:dyDescent="0.25">
      <c r="A1993" t="s">
        <v>3211</v>
      </c>
      <c r="B1993" s="32" t="s">
        <v>758</v>
      </c>
      <c r="C1993" t="s">
        <v>202</v>
      </c>
      <c r="D1993" t="s">
        <v>4746</v>
      </c>
      <c r="E1993" s="9">
        <v>0</v>
      </c>
      <c r="F1993" s="9">
        <v>0</v>
      </c>
      <c r="G1993" s="9">
        <v>2</v>
      </c>
      <c r="H1993" s="9">
        <v>4</v>
      </c>
      <c r="I1993" s="9">
        <v>0</v>
      </c>
      <c r="J1993" s="9">
        <v>0</v>
      </c>
      <c r="K1993">
        <v>1.4</v>
      </c>
      <c r="L1993" s="9">
        <v>0</v>
      </c>
      <c r="M1993" s="19">
        <v>3</v>
      </c>
      <c r="N1993" s="19">
        <v>0</v>
      </c>
      <c r="O1993" s="19">
        <v>0</v>
      </c>
      <c r="P1993" s="19">
        <v>0</v>
      </c>
      <c r="Q1993" s="19">
        <f t="shared" si="186"/>
        <v>1.4</v>
      </c>
      <c r="R1993" s="3">
        <f t="shared" si="187"/>
        <v>1.4124983239464446</v>
      </c>
      <c r="S1993" s="3">
        <f t="shared" si="188"/>
        <v>8.5526315789473686E-2</v>
      </c>
      <c r="T1993" s="9">
        <f t="shared" si="189"/>
        <v>0</v>
      </c>
      <c r="U1993" s="9">
        <f t="shared" si="190"/>
        <v>4</v>
      </c>
      <c r="V1993" s="9">
        <f t="shared" si="191"/>
        <v>2</v>
      </c>
    </row>
    <row r="1994" spans="1:22" x14ac:dyDescent="0.25">
      <c r="A1994" t="s">
        <v>3210</v>
      </c>
      <c r="B1994" s="32" t="s">
        <v>754</v>
      </c>
      <c r="C1994" t="s">
        <v>202</v>
      </c>
      <c r="D1994" t="s">
        <v>5604</v>
      </c>
      <c r="E1994" s="9">
        <v>0</v>
      </c>
      <c r="F1994" s="9">
        <v>0</v>
      </c>
      <c r="G1994" s="9">
        <v>0</v>
      </c>
      <c r="H1994" s="9">
        <v>0</v>
      </c>
      <c r="I1994" s="9">
        <v>0</v>
      </c>
      <c r="J1994" s="9">
        <v>0</v>
      </c>
      <c r="K1994">
        <v>0</v>
      </c>
      <c r="L1994" s="9">
        <v>0</v>
      </c>
      <c r="M1994" s="19">
        <v>0</v>
      </c>
      <c r="N1994" s="19">
        <v>1</v>
      </c>
      <c r="O1994" s="19">
        <v>3</v>
      </c>
      <c r="P1994" s="19">
        <v>1</v>
      </c>
      <c r="Q1994" s="19">
        <f t="shared" si="186"/>
        <v>0</v>
      </c>
      <c r="R1994" s="3">
        <f t="shared" si="187"/>
        <v>0.90033663737851999</v>
      </c>
      <c r="S1994" s="3">
        <f t="shared" si="188"/>
        <v>5.4824561403508776E-2</v>
      </c>
      <c r="T1994" s="9">
        <f t="shared" si="189"/>
        <v>0</v>
      </c>
      <c r="U1994" s="9">
        <f t="shared" si="190"/>
        <v>3</v>
      </c>
      <c r="V1994" s="9">
        <f t="shared" si="191"/>
        <v>1</v>
      </c>
    </row>
    <row r="1995" spans="1:22" x14ac:dyDescent="0.25">
      <c r="A1995" t="s">
        <v>3210</v>
      </c>
      <c r="B1995" s="32" t="s">
        <v>754</v>
      </c>
      <c r="C1995" t="s">
        <v>202</v>
      </c>
      <c r="D1995" t="s">
        <v>113</v>
      </c>
      <c r="E1995" s="9">
        <v>2</v>
      </c>
      <c r="F1995" s="9">
        <v>3</v>
      </c>
      <c r="G1995" s="9">
        <v>0</v>
      </c>
      <c r="H1995" s="9">
        <v>0</v>
      </c>
      <c r="I1995" s="9">
        <v>1</v>
      </c>
      <c r="J1995" s="9">
        <v>0</v>
      </c>
      <c r="K1995">
        <v>5.6</v>
      </c>
      <c r="L1995" s="9">
        <v>2.8</v>
      </c>
      <c r="M1995" s="19">
        <v>1</v>
      </c>
      <c r="N1995" s="19">
        <v>0</v>
      </c>
      <c r="O1995" s="19">
        <v>0</v>
      </c>
      <c r="P1995" s="19">
        <v>0</v>
      </c>
      <c r="Q1995" s="19">
        <f t="shared" si="186"/>
        <v>5.6</v>
      </c>
      <c r="R1995" s="3">
        <f t="shared" si="187"/>
        <v>1.7693518758590845</v>
      </c>
      <c r="S1995" s="3">
        <f t="shared" si="188"/>
        <v>8.4429824561403508E-2</v>
      </c>
      <c r="T1995" s="9">
        <f t="shared" si="189"/>
        <v>0</v>
      </c>
      <c r="U1995" s="9">
        <f t="shared" si="190"/>
        <v>5.6</v>
      </c>
      <c r="V1995" s="9">
        <f t="shared" si="191"/>
        <v>2</v>
      </c>
    </row>
    <row r="1996" spans="1:22" x14ac:dyDescent="0.25">
      <c r="A1996" t="s">
        <v>3210</v>
      </c>
      <c r="B1996" s="32" t="s">
        <v>754</v>
      </c>
      <c r="C1996" t="s">
        <v>202</v>
      </c>
      <c r="D1996" t="s">
        <v>106</v>
      </c>
      <c r="E1996" s="9">
        <v>0</v>
      </c>
      <c r="F1996" s="9">
        <v>0</v>
      </c>
      <c r="G1996" s="9">
        <v>10</v>
      </c>
      <c r="H1996" s="9">
        <v>0</v>
      </c>
      <c r="I1996" s="9">
        <v>0</v>
      </c>
      <c r="J1996" s="9">
        <v>0</v>
      </c>
      <c r="K1996">
        <v>4.1999999999999993</v>
      </c>
      <c r="L1996" s="9">
        <v>1.4</v>
      </c>
      <c r="M1996" s="19">
        <v>1</v>
      </c>
      <c r="N1996" s="19">
        <v>0</v>
      </c>
      <c r="O1996" s="19">
        <v>0</v>
      </c>
      <c r="P1996" s="19">
        <v>1</v>
      </c>
      <c r="Q1996" s="19">
        <f t="shared" si="186"/>
        <v>4.1999999999999993</v>
      </c>
      <c r="R1996" s="3">
        <f t="shared" si="187"/>
        <v>2.9509115181378762</v>
      </c>
      <c r="S1996" s="3">
        <f t="shared" si="188"/>
        <v>0.11578947368421055</v>
      </c>
      <c r="T1996" s="9">
        <f t="shared" si="189"/>
        <v>0</v>
      </c>
      <c r="U1996" s="9">
        <f t="shared" si="190"/>
        <v>10</v>
      </c>
      <c r="V1996" s="9">
        <f t="shared" si="191"/>
        <v>4</v>
      </c>
    </row>
    <row r="1997" spans="1:22" x14ac:dyDescent="0.25">
      <c r="A1997" t="s">
        <v>3210</v>
      </c>
      <c r="B1997" s="32" t="s">
        <v>754</v>
      </c>
      <c r="C1997" t="s">
        <v>202</v>
      </c>
      <c r="D1997" t="s">
        <v>109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>
        <v>0</v>
      </c>
      <c r="L1997" s="9">
        <v>0</v>
      </c>
      <c r="M1997" s="19">
        <v>0</v>
      </c>
      <c r="N1997" s="19">
        <v>0</v>
      </c>
      <c r="O1997" s="19">
        <v>0</v>
      </c>
      <c r="P1997" s="19">
        <v>1</v>
      </c>
      <c r="Q1997" s="19">
        <f t="shared" si="186"/>
        <v>0</v>
      </c>
      <c r="R1997" s="3">
        <f t="shared" si="187"/>
        <v>0.28867513459481287</v>
      </c>
      <c r="S1997" s="3">
        <f t="shared" si="188"/>
        <v>3.2894736842105261E-2</v>
      </c>
      <c r="T1997" s="9">
        <f t="shared" si="189"/>
        <v>0</v>
      </c>
      <c r="U1997" s="9">
        <f t="shared" si="190"/>
        <v>1</v>
      </c>
      <c r="V1997" s="9">
        <f t="shared" si="191"/>
        <v>0</v>
      </c>
    </row>
    <row r="1998" spans="1:22" x14ac:dyDescent="0.25">
      <c r="A1998" t="s">
        <v>3210</v>
      </c>
      <c r="B1998" s="32" t="s">
        <v>754</v>
      </c>
      <c r="C1998" t="s">
        <v>202</v>
      </c>
      <c r="D1998" t="s">
        <v>4746</v>
      </c>
      <c r="E1998" s="9">
        <v>1</v>
      </c>
      <c r="F1998" s="9">
        <v>4</v>
      </c>
      <c r="G1998" s="9">
        <v>2</v>
      </c>
      <c r="H1998" s="9">
        <v>0</v>
      </c>
      <c r="I1998" s="9">
        <v>0</v>
      </c>
      <c r="J1998" s="9">
        <v>0</v>
      </c>
      <c r="K1998">
        <v>7</v>
      </c>
      <c r="L1998" s="9">
        <v>5.6</v>
      </c>
      <c r="M1998" s="19">
        <v>0</v>
      </c>
      <c r="N1998" s="19">
        <v>1</v>
      </c>
      <c r="O1998" s="19">
        <v>2</v>
      </c>
      <c r="P1998" s="19">
        <v>0</v>
      </c>
      <c r="Q1998" s="19">
        <f t="shared" si="186"/>
        <v>7</v>
      </c>
      <c r="R1998" s="3">
        <f t="shared" si="187"/>
        <v>2.4082560016943733</v>
      </c>
      <c r="S1998" s="3">
        <f t="shared" si="188"/>
        <v>0.10620300751879699</v>
      </c>
      <c r="T1998" s="9">
        <f t="shared" si="189"/>
        <v>0</v>
      </c>
      <c r="U1998" s="9">
        <f t="shared" si="190"/>
        <v>7</v>
      </c>
      <c r="V1998" s="9">
        <f t="shared" si="191"/>
        <v>3</v>
      </c>
    </row>
    <row r="1999" spans="1:22" x14ac:dyDescent="0.25">
      <c r="A1999" t="s">
        <v>2949</v>
      </c>
      <c r="B1999" s="32" t="s">
        <v>756</v>
      </c>
      <c r="C1999" t="s">
        <v>202</v>
      </c>
      <c r="D1999" t="s">
        <v>5604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>
        <v>0</v>
      </c>
      <c r="L1999" s="9">
        <v>0</v>
      </c>
      <c r="M1999" s="19">
        <v>0</v>
      </c>
      <c r="N1999" s="19">
        <v>0</v>
      </c>
      <c r="O1999" s="19">
        <v>1</v>
      </c>
      <c r="P1999" s="19">
        <v>3</v>
      </c>
      <c r="Q1999" s="19">
        <f t="shared" si="186"/>
        <v>0</v>
      </c>
      <c r="R1999" s="3">
        <f t="shared" si="187"/>
        <v>0.88762536459859454</v>
      </c>
      <c r="S1999" s="3">
        <f t="shared" si="188"/>
        <v>6.5789473684210523E-2</v>
      </c>
      <c r="T1999" s="9">
        <f t="shared" si="189"/>
        <v>0</v>
      </c>
      <c r="U1999" s="9">
        <f t="shared" si="190"/>
        <v>3</v>
      </c>
      <c r="V1999" s="9">
        <f t="shared" si="191"/>
        <v>1</v>
      </c>
    </row>
    <row r="2000" spans="1:22" x14ac:dyDescent="0.25">
      <c r="A2000" t="s">
        <v>2949</v>
      </c>
      <c r="B2000" s="32" t="s">
        <v>756</v>
      </c>
      <c r="C2000" t="s">
        <v>202</v>
      </c>
      <c r="D2000" t="s">
        <v>113</v>
      </c>
      <c r="E2000" s="9">
        <v>0</v>
      </c>
      <c r="F2000" s="9">
        <v>0</v>
      </c>
      <c r="G2000" s="9">
        <v>1</v>
      </c>
      <c r="H2000" s="9">
        <v>0</v>
      </c>
      <c r="I2000" s="9">
        <v>0</v>
      </c>
      <c r="J2000" s="9">
        <v>0</v>
      </c>
      <c r="K2000">
        <v>1.4</v>
      </c>
      <c r="L2000" s="9">
        <v>0</v>
      </c>
      <c r="M2000" s="19">
        <v>1</v>
      </c>
      <c r="N2000" s="19">
        <v>0</v>
      </c>
      <c r="O2000" s="19">
        <v>0</v>
      </c>
      <c r="P2000" s="19">
        <v>0</v>
      </c>
      <c r="Q2000" s="19">
        <f t="shared" si="186"/>
        <v>1.4</v>
      </c>
      <c r="R2000" s="3">
        <f t="shared" si="187"/>
        <v>0.52194275780418908</v>
      </c>
      <c r="S2000" s="3">
        <f t="shared" si="188"/>
        <v>3.7280701754385963E-2</v>
      </c>
      <c r="T2000" s="9">
        <f t="shared" si="189"/>
        <v>0</v>
      </c>
      <c r="U2000" s="9">
        <f t="shared" si="190"/>
        <v>1.4</v>
      </c>
      <c r="V2000" s="9">
        <f t="shared" si="191"/>
        <v>1</v>
      </c>
    </row>
    <row r="2001" spans="1:22" x14ac:dyDescent="0.25">
      <c r="A2001" t="s">
        <v>2949</v>
      </c>
      <c r="B2001" s="32" t="s">
        <v>756</v>
      </c>
      <c r="C2001" t="s">
        <v>202</v>
      </c>
      <c r="D2001" t="s">
        <v>106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0</v>
      </c>
      <c r="K2001">
        <v>0</v>
      </c>
      <c r="L2001" s="9">
        <v>0</v>
      </c>
      <c r="M2001" s="19">
        <v>1</v>
      </c>
      <c r="N2001" s="19">
        <v>0</v>
      </c>
      <c r="O2001" s="19">
        <v>0</v>
      </c>
      <c r="P2001" s="19">
        <v>0</v>
      </c>
      <c r="Q2001" s="19">
        <f t="shared" si="186"/>
        <v>0</v>
      </c>
      <c r="R2001" s="3">
        <f t="shared" si="187"/>
        <v>0.28867513459481287</v>
      </c>
      <c r="S2001" s="3">
        <f t="shared" si="188"/>
        <v>3.2894736842105261E-2</v>
      </c>
      <c r="T2001" s="9">
        <f t="shared" si="189"/>
        <v>0</v>
      </c>
      <c r="U2001" s="9">
        <f t="shared" si="190"/>
        <v>1</v>
      </c>
      <c r="V2001" s="9">
        <f t="shared" si="191"/>
        <v>0</v>
      </c>
    </row>
    <row r="2002" spans="1:22" x14ac:dyDescent="0.25">
      <c r="A2002" t="s">
        <v>2949</v>
      </c>
      <c r="B2002" s="32" t="s">
        <v>756</v>
      </c>
      <c r="C2002" t="s">
        <v>202</v>
      </c>
      <c r="D2002" t="s">
        <v>4746</v>
      </c>
      <c r="E2002" s="9">
        <v>1</v>
      </c>
      <c r="F2002" s="9">
        <v>2</v>
      </c>
      <c r="G2002" s="9">
        <v>4</v>
      </c>
      <c r="H2002" s="9">
        <v>0</v>
      </c>
      <c r="I2002" s="9">
        <v>0</v>
      </c>
      <c r="J2002" s="9">
        <v>0</v>
      </c>
      <c r="K2002">
        <v>2.8</v>
      </c>
      <c r="L2002" s="9">
        <v>2.8</v>
      </c>
      <c r="M2002" s="19">
        <v>6</v>
      </c>
      <c r="N2002" s="19">
        <v>3</v>
      </c>
      <c r="O2002" s="19">
        <v>1</v>
      </c>
      <c r="P2002" s="19">
        <v>0</v>
      </c>
      <c r="Q2002" s="19">
        <f t="shared" si="186"/>
        <v>2.8</v>
      </c>
      <c r="R2002" s="3">
        <f t="shared" si="187"/>
        <v>1.909704086231607</v>
      </c>
      <c r="S2002" s="3">
        <f t="shared" si="188"/>
        <v>9.2927631578947373E-2</v>
      </c>
      <c r="T2002" s="9">
        <f t="shared" si="189"/>
        <v>0</v>
      </c>
      <c r="U2002" s="9">
        <f t="shared" si="190"/>
        <v>6</v>
      </c>
      <c r="V2002" s="9">
        <f t="shared" si="191"/>
        <v>2</v>
      </c>
    </row>
    <row r="2003" spans="1:22" x14ac:dyDescent="0.25">
      <c r="A2003" t="s">
        <v>3860</v>
      </c>
      <c r="B2003" s="32" t="s">
        <v>2208</v>
      </c>
      <c r="C2003" t="s">
        <v>202</v>
      </c>
      <c r="D2003" t="s">
        <v>109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1</v>
      </c>
      <c r="K2003">
        <v>5.6</v>
      </c>
      <c r="L2003" s="9">
        <v>0</v>
      </c>
      <c r="M2003" s="19">
        <v>0</v>
      </c>
      <c r="N2003" s="19">
        <v>0</v>
      </c>
      <c r="O2003" s="19">
        <v>0</v>
      </c>
      <c r="P2003" s="19">
        <v>2</v>
      </c>
      <c r="Q2003" s="19">
        <f t="shared" si="186"/>
        <v>5.6</v>
      </c>
      <c r="R2003" s="3">
        <f t="shared" si="187"/>
        <v>1.6568498770714006</v>
      </c>
      <c r="S2003" s="3">
        <f t="shared" si="188"/>
        <v>9.4298245614035089E-2</v>
      </c>
      <c r="T2003" s="9">
        <f t="shared" si="189"/>
        <v>0</v>
      </c>
      <c r="U2003" s="9">
        <f t="shared" si="190"/>
        <v>5.6</v>
      </c>
      <c r="V2003" s="9">
        <f t="shared" si="191"/>
        <v>2</v>
      </c>
    </row>
    <row r="2004" spans="1:22" x14ac:dyDescent="0.25">
      <c r="A2004" t="s">
        <v>467</v>
      </c>
      <c r="B2004" s="32" t="s">
        <v>4999</v>
      </c>
      <c r="C2004" t="s">
        <v>202</v>
      </c>
      <c r="D2004" t="s">
        <v>5604</v>
      </c>
      <c r="E2004" s="9">
        <v>0</v>
      </c>
      <c r="F2004" s="9">
        <v>0</v>
      </c>
      <c r="G2004" s="9">
        <v>0</v>
      </c>
      <c r="H2004" s="9">
        <v>0</v>
      </c>
      <c r="I2004" s="9">
        <v>0</v>
      </c>
      <c r="J2004" s="9">
        <v>0</v>
      </c>
      <c r="K2004">
        <v>0</v>
      </c>
      <c r="L2004" s="9">
        <v>0</v>
      </c>
      <c r="M2004" s="19">
        <v>0</v>
      </c>
      <c r="N2004" s="19">
        <v>0</v>
      </c>
      <c r="O2004" s="19">
        <v>0</v>
      </c>
      <c r="P2004" s="19">
        <v>7</v>
      </c>
      <c r="Q2004" s="19">
        <f t="shared" si="186"/>
        <v>0</v>
      </c>
      <c r="R2004" s="3">
        <f t="shared" si="187"/>
        <v>2.0207259421636903</v>
      </c>
      <c r="S2004" s="3">
        <f t="shared" si="188"/>
        <v>0.23026315789473686</v>
      </c>
      <c r="T2004" s="9">
        <f t="shared" si="189"/>
        <v>0</v>
      </c>
      <c r="U2004" s="9">
        <f t="shared" si="190"/>
        <v>7</v>
      </c>
      <c r="V2004" s="9">
        <f t="shared" si="191"/>
        <v>3</v>
      </c>
    </row>
    <row r="2005" spans="1:22" x14ac:dyDescent="0.25">
      <c r="A2005" t="s">
        <v>467</v>
      </c>
      <c r="B2005" s="32" t="s">
        <v>4999</v>
      </c>
      <c r="C2005" t="s">
        <v>202</v>
      </c>
      <c r="D2005" t="s">
        <v>113</v>
      </c>
      <c r="E2005" s="9">
        <v>0</v>
      </c>
      <c r="F2005" s="9">
        <v>0</v>
      </c>
      <c r="G2005" s="9">
        <v>0</v>
      </c>
      <c r="H2005" s="9">
        <v>0</v>
      </c>
      <c r="I2005" s="9">
        <v>0</v>
      </c>
      <c r="J2005" s="9">
        <v>0</v>
      </c>
      <c r="K2005">
        <v>0</v>
      </c>
      <c r="L2005" s="9">
        <v>0</v>
      </c>
      <c r="M2005" s="19">
        <v>0</v>
      </c>
      <c r="N2005" s="19">
        <v>0</v>
      </c>
      <c r="O2005" s="19">
        <v>0</v>
      </c>
      <c r="P2005" s="19">
        <v>3</v>
      </c>
      <c r="Q2005" s="19">
        <f t="shared" si="186"/>
        <v>0</v>
      </c>
      <c r="R2005" s="3">
        <f t="shared" si="187"/>
        <v>0.8660254037844386</v>
      </c>
      <c r="S2005" s="3">
        <f t="shared" si="188"/>
        <v>9.8684210526315791E-2</v>
      </c>
      <c r="T2005" s="9">
        <f t="shared" si="189"/>
        <v>0</v>
      </c>
      <c r="U2005" s="9">
        <f t="shared" si="190"/>
        <v>3</v>
      </c>
      <c r="V2005" s="9">
        <f t="shared" si="191"/>
        <v>1</v>
      </c>
    </row>
    <row r="2006" spans="1:22" x14ac:dyDescent="0.25">
      <c r="A2006" t="s">
        <v>467</v>
      </c>
      <c r="B2006" s="32" t="s">
        <v>4999</v>
      </c>
      <c r="C2006" t="s">
        <v>202</v>
      </c>
      <c r="D2006" t="s">
        <v>106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>
        <v>0</v>
      </c>
      <c r="L2006" s="9">
        <v>0</v>
      </c>
      <c r="M2006" s="19">
        <v>0</v>
      </c>
      <c r="N2006" s="19">
        <v>0</v>
      </c>
      <c r="O2006" s="19">
        <v>0</v>
      </c>
      <c r="P2006" s="19">
        <v>9</v>
      </c>
      <c r="Q2006" s="19">
        <f t="shared" si="186"/>
        <v>0</v>
      </c>
      <c r="R2006" s="3">
        <f t="shared" si="187"/>
        <v>2.598076211353316</v>
      </c>
      <c r="S2006" s="3">
        <f t="shared" si="188"/>
        <v>0.2960526315789474</v>
      </c>
      <c r="T2006" s="9">
        <f t="shared" si="189"/>
        <v>0</v>
      </c>
      <c r="U2006" s="9">
        <f t="shared" si="190"/>
        <v>9</v>
      </c>
      <c r="V2006" s="9">
        <f t="shared" si="191"/>
        <v>3</v>
      </c>
    </row>
    <row r="2007" spans="1:22" x14ac:dyDescent="0.25">
      <c r="A2007" t="s">
        <v>467</v>
      </c>
      <c r="B2007" s="32" t="s">
        <v>4999</v>
      </c>
      <c r="C2007" t="s">
        <v>202</v>
      </c>
      <c r="D2007" t="s">
        <v>109</v>
      </c>
      <c r="E2007" s="9">
        <v>0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>
        <v>0</v>
      </c>
      <c r="L2007" s="9">
        <v>0</v>
      </c>
      <c r="M2007" s="19">
        <v>0</v>
      </c>
      <c r="N2007" s="19">
        <v>0</v>
      </c>
      <c r="O2007" s="19">
        <v>0</v>
      </c>
      <c r="P2007" s="19">
        <v>3</v>
      </c>
      <c r="Q2007" s="19">
        <f t="shared" si="186"/>
        <v>0</v>
      </c>
      <c r="R2007" s="3">
        <f t="shared" si="187"/>
        <v>0.8660254037844386</v>
      </c>
      <c r="S2007" s="3">
        <f t="shared" si="188"/>
        <v>9.8684210526315791E-2</v>
      </c>
      <c r="T2007" s="9">
        <f t="shared" si="189"/>
        <v>0</v>
      </c>
      <c r="U2007" s="9">
        <f t="shared" si="190"/>
        <v>3</v>
      </c>
      <c r="V2007" s="9">
        <f t="shared" si="191"/>
        <v>1</v>
      </c>
    </row>
    <row r="2008" spans="1:22" x14ac:dyDescent="0.25">
      <c r="A2008" t="s">
        <v>467</v>
      </c>
      <c r="B2008" s="32" t="s">
        <v>380</v>
      </c>
      <c r="C2008" t="s">
        <v>202</v>
      </c>
      <c r="D2008" t="s">
        <v>4746</v>
      </c>
      <c r="E2008" s="9">
        <v>0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>
        <v>0</v>
      </c>
      <c r="L2008" s="9">
        <v>0</v>
      </c>
      <c r="M2008" s="19">
        <v>1</v>
      </c>
      <c r="N2008" s="19">
        <v>0</v>
      </c>
      <c r="O2008" s="19">
        <v>0</v>
      </c>
      <c r="P2008" s="19">
        <v>0</v>
      </c>
      <c r="Q2008" s="19">
        <f t="shared" si="186"/>
        <v>0</v>
      </c>
      <c r="R2008" s="3">
        <f t="shared" si="187"/>
        <v>0.28867513459481287</v>
      </c>
      <c r="S2008" s="3">
        <f t="shared" si="188"/>
        <v>3.2894736842105261E-2</v>
      </c>
      <c r="T2008" s="9">
        <f t="shared" si="189"/>
        <v>0</v>
      </c>
      <c r="U2008" s="9">
        <f t="shared" si="190"/>
        <v>1</v>
      </c>
      <c r="V2008" s="9">
        <f t="shared" si="191"/>
        <v>0</v>
      </c>
    </row>
    <row r="2009" spans="1:22" x14ac:dyDescent="0.25">
      <c r="A2009" t="s">
        <v>467</v>
      </c>
      <c r="B2009" s="32" t="s">
        <v>380</v>
      </c>
      <c r="C2009" t="s">
        <v>202</v>
      </c>
      <c r="D2009" t="s">
        <v>861</v>
      </c>
      <c r="E2009" s="9">
        <v>0</v>
      </c>
      <c r="F2009" s="9">
        <v>0</v>
      </c>
      <c r="G2009" s="9">
        <v>0</v>
      </c>
      <c r="H2009" s="9">
        <v>0</v>
      </c>
      <c r="I2009" s="9">
        <v>0</v>
      </c>
      <c r="J2009" s="9">
        <v>0</v>
      </c>
      <c r="K2009">
        <v>0</v>
      </c>
      <c r="L2009" s="9">
        <v>0</v>
      </c>
      <c r="M2009" s="19">
        <v>1</v>
      </c>
      <c r="N2009" s="19">
        <v>0</v>
      </c>
      <c r="O2009" s="19">
        <v>1</v>
      </c>
      <c r="P2009" s="19">
        <v>1</v>
      </c>
      <c r="Q2009" s="19">
        <f t="shared" si="186"/>
        <v>0</v>
      </c>
      <c r="R2009" s="3">
        <f t="shared" si="187"/>
        <v>0.45226701686664544</v>
      </c>
      <c r="S2009" s="3">
        <f t="shared" si="188"/>
        <v>3.2894736842105261E-2</v>
      </c>
      <c r="T2009" s="9">
        <f t="shared" si="189"/>
        <v>0</v>
      </c>
      <c r="U2009" s="9">
        <f t="shared" si="190"/>
        <v>1</v>
      </c>
      <c r="V2009" s="9">
        <f t="shared" si="191"/>
        <v>1</v>
      </c>
    </row>
    <row r="2010" spans="1:22" x14ac:dyDescent="0.25">
      <c r="A2010" t="s">
        <v>467</v>
      </c>
      <c r="B2010" s="32" t="s">
        <v>380</v>
      </c>
      <c r="C2010" t="s">
        <v>202</v>
      </c>
      <c r="D2010" t="s">
        <v>15</v>
      </c>
      <c r="E2010" s="9">
        <v>0</v>
      </c>
      <c r="F2010" s="9">
        <v>0</v>
      </c>
      <c r="G2010" s="9">
        <v>0</v>
      </c>
      <c r="H2010" s="9">
        <v>0</v>
      </c>
      <c r="I2010" s="9">
        <v>0</v>
      </c>
      <c r="J2010" s="9">
        <v>0</v>
      </c>
      <c r="K2010">
        <v>7</v>
      </c>
      <c r="L2010" s="9">
        <v>0</v>
      </c>
      <c r="M2010" s="19">
        <v>0</v>
      </c>
      <c r="N2010" s="19">
        <v>0</v>
      </c>
      <c r="O2010" s="19">
        <v>0</v>
      </c>
      <c r="P2010" s="19">
        <v>0</v>
      </c>
      <c r="Q2010" s="19">
        <f t="shared" si="186"/>
        <v>7</v>
      </c>
      <c r="R2010" s="3">
        <f t="shared" si="187"/>
        <v>2.0207259421636903</v>
      </c>
      <c r="S2010" s="3">
        <f t="shared" si="188"/>
        <v>0.23026315789473686</v>
      </c>
      <c r="T2010" s="9">
        <f t="shared" si="189"/>
        <v>0</v>
      </c>
      <c r="U2010" s="9">
        <f t="shared" si="190"/>
        <v>7</v>
      </c>
      <c r="V2010" s="9">
        <f t="shared" si="191"/>
        <v>3</v>
      </c>
    </row>
    <row r="2011" spans="1:22" x14ac:dyDescent="0.25">
      <c r="A2011" t="s">
        <v>467</v>
      </c>
      <c r="B2011" s="32" t="s">
        <v>380</v>
      </c>
      <c r="C2011" t="s">
        <v>202</v>
      </c>
      <c r="D2011" t="s">
        <v>1201</v>
      </c>
      <c r="E2011" s="9">
        <v>0</v>
      </c>
      <c r="F2011" s="9">
        <v>0</v>
      </c>
      <c r="G2011" s="9">
        <v>0</v>
      </c>
      <c r="H2011" s="9">
        <v>0</v>
      </c>
      <c r="I2011" s="9">
        <v>1</v>
      </c>
      <c r="J2011" s="9">
        <v>0</v>
      </c>
      <c r="K2011">
        <v>0</v>
      </c>
      <c r="L2011" s="9">
        <v>0</v>
      </c>
      <c r="M2011" s="19">
        <v>0</v>
      </c>
      <c r="N2011" s="19">
        <v>0</v>
      </c>
      <c r="O2011" s="19">
        <v>0</v>
      </c>
      <c r="P2011" s="19">
        <v>0</v>
      </c>
      <c r="Q2011" s="19">
        <f t="shared" si="186"/>
        <v>0</v>
      </c>
      <c r="R2011" s="3">
        <f t="shared" si="187"/>
        <v>0.28867513459481287</v>
      </c>
      <c r="S2011" s="3">
        <f t="shared" si="188"/>
        <v>3.2894736842105261E-2</v>
      </c>
      <c r="T2011" s="9">
        <f t="shared" si="189"/>
        <v>0</v>
      </c>
      <c r="U2011" s="9">
        <f t="shared" si="190"/>
        <v>1</v>
      </c>
      <c r="V2011" s="9">
        <f t="shared" si="191"/>
        <v>0</v>
      </c>
    </row>
    <row r="2012" spans="1:22" x14ac:dyDescent="0.25">
      <c r="A2012" t="s">
        <v>467</v>
      </c>
      <c r="B2012" s="32" t="s">
        <v>380</v>
      </c>
      <c r="C2012" t="s">
        <v>202</v>
      </c>
      <c r="D2012" t="s">
        <v>5604</v>
      </c>
      <c r="E2012" s="9">
        <v>0</v>
      </c>
      <c r="F2012" s="9">
        <v>0</v>
      </c>
      <c r="G2012" s="9">
        <v>0</v>
      </c>
      <c r="H2012" s="9">
        <v>0</v>
      </c>
      <c r="I2012" s="9">
        <v>0</v>
      </c>
      <c r="J2012" s="9">
        <v>0</v>
      </c>
      <c r="K2012">
        <v>0</v>
      </c>
      <c r="L2012" s="9">
        <v>0</v>
      </c>
      <c r="M2012" s="19">
        <v>0</v>
      </c>
      <c r="N2012" s="19">
        <v>3</v>
      </c>
      <c r="O2012" s="19">
        <v>66</v>
      </c>
      <c r="P2012" s="19">
        <v>26</v>
      </c>
      <c r="Q2012" s="19">
        <f t="shared" si="186"/>
        <v>0</v>
      </c>
      <c r="R2012" s="3">
        <f t="shared" si="187"/>
        <v>19.74592401361646</v>
      </c>
      <c r="S2012" s="3">
        <f t="shared" si="188"/>
        <v>1.0416666666666667</v>
      </c>
      <c r="T2012" s="9">
        <f t="shared" si="189"/>
        <v>0</v>
      </c>
      <c r="U2012" s="9">
        <f t="shared" si="190"/>
        <v>66</v>
      </c>
      <c r="V2012" s="9">
        <f t="shared" si="191"/>
        <v>25</v>
      </c>
    </row>
    <row r="2013" spans="1:22" x14ac:dyDescent="0.25">
      <c r="A2013" t="s">
        <v>467</v>
      </c>
      <c r="B2013" s="32" t="s">
        <v>380</v>
      </c>
      <c r="C2013" t="s">
        <v>202</v>
      </c>
      <c r="D2013" t="s">
        <v>113</v>
      </c>
      <c r="E2013" s="9">
        <v>3</v>
      </c>
      <c r="F2013" s="9">
        <v>11</v>
      </c>
      <c r="G2013" s="9">
        <v>11</v>
      </c>
      <c r="H2013" s="9">
        <v>11</v>
      </c>
      <c r="I2013" s="9">
        <v>8</v>
      </c>
      <c r="J2013" s="9">
        <v>7</v>
      </c>
      <c r="K2013">
        <v>28</v>
      </c>
      <c r="L2013" s="9">
        <v>21</v>
      </c>
      <c r="M2013" s="19">
        <v>12</v>
      </c>
      <c r="N2013" s="19">
        <v>3</v>
      </c>
      <c r="O2013" s="19">
        <v>7</v>
      </c>
      <c r="P2013" s="19">
        <v>25</v>
      </c>
      <c r="Q2013" s="19">
        <f t="shared" si="186"/>
        <v>28</v>
      </c>
      <c r="R2013" s="3">
        <f t="shared" si="187"/>
        <v>8.1811868443287725</v>
      </c>
      <c r="S2013" s="3">
        <f t="shared" si="188"/>
        <v>0.40296052631578949</v>
      </c>
      <c r="T2013" s="9">
        <f t="shared" si="189"/>
        <v>3</v>
      </c>
      <c r="U2013" s="9">
        <f t="shared" si="190"/>
        <v>28</v>
      </c>
      <c r="V2013" s="9">
        <f t="shared" si="191"/>
        <v>11</v>
      </c>
    </row>
    <row r="2014" spans="1:22" x14ac:dyDescent="0.25">
      <c r="A2014" t="s">
        <v>467</v>
      </c>
      <c r="B2014" s="32" t="s">
        <v>380</v>
      </c>
      <c r="C2014" t="s">
        <v>202</v>
      </c>
      <c r="D2014" t="s">
        <v>820</v>
      </c>
      <c r="E2014" s="9">
        <v>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>
        <v>1.4</v>
      </c>
      <c r="L2014" s="9">
        <v>2.8</v>
      </c>
      <c r="M2014" s="19">
        <v>1</v>
      </c>
      <c r="N2014" s="19">
        <v>0</v>
      </c>
      <c r="O2014" s="19">
        <v>3</v>
      </c>
      <c r="P2014" s="19">
        <v>0</v>
      </c>
      <c r="Q2014" s="19">
        <f t="shared" si="186"/>
        <v>1.4</v>
      </c>
      <c r="R2014" s="3">
        <f t="shared" si="187"/>
        <v>1.1360484411353509</v>
      </c>
      <c r="S2014" s="3">
        <f t="shared" si="188"/>
        <v>6.7434210526315791E-2</v>
      </c>
      <c r="T2014" s="9">
        <f t="shared" si="189"/>
        <v>0</v>
      </c>
      <c r="U2014" s="9">
        <f t="shared" si="190"/>
        <v>3</v>
      </c>
      <c r="V2014" s="9">
        <f t="shared" si="191"/>
        <v>2</v>
      </c>
    </row>
    <row r="2015" spans="1:22" x14ac:dyDescent="0.25">
      <c r="A2015" t="s">
        <v>467</v>
      </c>
      <c r="B2015" s="32" t="s">
        <v>380</v>
      </c>
      <c r="C2015" t="s">
        <v>202</v>
      </c>
      <c r="D2015" t="s">
        <v>119</v>
      </c>
      <c r="E2015" s="9">
        <v>0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>
        <v>9.7999999999999989</v>
      </c>
      <c r="L2015" s="9">
        <v>9.7999999999999989</v>
      </c>
      <c r="M2015" s="19">
        <v>1</v>
      </c>
      <c r="N2015" s="19">
        <v>0</v>
      </c>
      <c r="O2015" s="19">
        <v>0</v>
      </c>
      <c r="P2015" s="19">
        <v>0</v>
      </c>
      <c r="Q2015" s="19">
        <f t="shared" si="186"/>
        <v>9.7999999999999989</v>
      </c>
      <c r="R2015" s="3">
        <f t="shared" si="187"/>
        <v>3.786539157050774</v>
      </c>
      <c r="S2015" s="3">
        <f t="shared" si="188"/>
        <v>0.22587719298245615</v>
      </c>
      <c r="T2015" s="9">
        <f t="shared" si="189"/>
        <v>0</v>
      </c>
      <c r="U2015" s="9">
        <f t="shared" si="190"/>
        <v>9.7999999999999989</v>
      </c>
      <c r="V2015" s="9">
        <f t="shared" si="191"/>
        <v>5</v>
      </c>
    </row>
    <row r="2016" spans="1:22" x14ac:dyDescent="0.25">
      <c r="A2016" t="s">
        <v>467</v>
      </c>
      <c r="B2016" s="32" t="s">
        <v>380</v>
      </c>
      <c r="C2016" t="s">
        <v>202</v>
      </c>
      <c r="D2016" t="s">
        <v>106</v>
      </c>
      <c r="E2016" s="9">
        <v>13</v>
      </c>
      <c r="F2016" s="9">
        <v>16</v>
      </c>
      <c r="G2016" s="9">
        <v>50</v>
      </c>
      <c r="H2016" s="9">
        <v>37</v>
      </c>
      <c r="I2016" s="9">
        <v>25</v>
      </c>
      <c r="J2016" s="9">
        <v>29</v>
      </c>
      <c r="K2016">
        <v>141.39999999999998</v>
      </c>
      <c r="L2016" s="9">
        <v>21</v>
      </c>
      <c r="M2016" s="19">
        <v>33</v>
      </c>
      <c r="N2016" s="19">
        <v>65</v>
      </c>
      <c r="O2016" s="19">
        <v>34</v>
      </c>
      <c r="P2016" s="19">
        <v>19</v>
      </c>
      <c r="Q2016" s="19">
        <f t="shared" si="186"/>
        <v>141.39999999999998</v>
      </c>
      <c r="R2016" s="3">
        <f t="shared" si="187"/>
        <v>35.101148215700945</v>
      </c>
      <c r="S2016" s="3">
        <f t="shared" si="188"/>
        <v>1.3251096491228069</v>
      </c>
      <c r="T2016" s="9">
        <f t="shared" si="189"/>
        <v>13</v>
      </c>
      <c r="U2016" s="9">
        <f t="shared" si="190"/>
        <v>141.39999999999998</v>
      </c>
      <c r="V2016" s="9">
        <f t="shared" si="191"/>
        <v>45</v>
      </c>
    </row>
    <row r="2017" spans="1:22" x14ac:dyDescent="0.25">
      <c r="A2017" t="s">
        <v>467</v>
      </c>
      <c r="B2017" s="32" t="s">
        <v>380</v>
      </c>
      <c r="C2017" t="s">
        <v>202</v>
      </c>
      <c r="D2017" t="s">
        <v>108</v>
      </c>
      <c r="E2017" s="9">
        <v>0</v>
      </c>
      <c r="F2017" s="9">
        <v>0</v>
      </c>
      <c r="G2017" s="9">
        <v>0</v>
      </c>
      <c r="H2017" s="9">
        <v>0</v>
      </c>
      <c r="I2017" s="9">
        <v>0</v>
      </c>
      <c r="J2017" s="9">
        <v>0</v>
      </c>
      <c r="K2017">
        <v>0</v>
      </c>
      <c r="L2017" s="9">
        <v>0</v>
      </c>
      <c r="M2017" s="19">
        <v>0</v>
      </c>
      <c r="N2017" s="19">
        <v>0</v>
      </c>
      <c r="O2017" s="19">
        <v>7</v>
      </c>
      <c r="P2017" s="19">
        <v>3</v>
      </c>
      <c r="Q2017" s="19">
        <f t="shared" si="186"/>
        <v>0</v>
      </c>
      <c r="R2017" s="3">
        <f t="shared" si="187"/>
        <v>2.1248885888797826</v>
      </c>
      <c r="S2017" s="3">
        <f t="shared" si="188"/>
        <v>0.16447368421052633</v>
      </c>
      <c r="T2017" s="9">
        <f t="shared" si="189"/>
        <v>0</v>
      </c>
      <c r="U2017" s="9">
        <f t="shared" si="190"/>
        <v>7</v>
      </c>
      <c r="V2017" s="9">
        <f t="shared" si="191"/>
        <v>3</v>
      </c>
    </row>
    <row r="2018" spans="1:22" x14ac:dyDescent="0.25">
      <c r="A2018" t="s">
        <v>467</v>
      </c>
      <c r="B2018" s="32" t="s">
        <v>380</v>
      </c>
      <c r="C2018" t="s">
        <v>202</v>
      </c>
      <c r="D2018" t="s">
        <v>2214</v>
      </c>
      <c r="E2018" s="9">
        <v>0</v>
      </c>
      <c r="F2018" s="9">
        <v>3</v>
      </c>
      <c r="G2018" s="9">
        <v>3</v>
      </c>
      <c r="H2018" s="9">
        <v>0</v>
      </c>
      <c r="I2018" s="9">
        <v>0</v>
      </c>
      <c r="J2018" s="9">
        <v>1</v>
      </c>
      <c r="K2018">
        <v>0</v>
      </c>
      <c r="L2018" s="9">
        <v>0</v>
      </c>
      <c r="M2018" s="19">
        <v>0</v>
      </c>
      <c r="N2018" s="19">
        <v>0</v>
      </c>
      <c r="O2018" s="19">
        <v>0</v>
      </c>
      <c r="P2018" s="19">
        <v>0</v>
      </c>
      <c r="Q2018" s="19">
        <f t="shared" si="186"/>
        <v>0</v>
      </c>
      <c r="R2018" s="3">
        <f t="shared" si="187"/>
        <v>1.164500152881315</v>
      </c>
      <c r="S2018" s="3">
        <f t="shared" si="188"/>
        <v>7.6754385964912283E-2</v>
      </c>
      <c r="T2018" s="9">
        <f t="shared" si="189"/>
        <v>0</v>
      </c>
      <c r="U2018" s="9">
        <f t="shared" si="190"/>
        <v>3</v>
      </c>
      <c r="V2018" s="9">
        <f t="shared" si="191"/>
        <v>2</v>
      </c>
    </row>
    <row r="2019" spans="1:22" x14ac:dyDescent="0.25">
      <c r="A2019" t="s">
        <v>467</v>
      </c>
      <c r="B2019" s="32" t="s">
        <v>380</v>
      </c>
      <c r="C2019" t="s">
        <v>202</v>
      </c>
      <c r="D2019" t="s">
        <v>109</v>
      </c>
      <c r="E2019" s="9">
        <v>7</v>
      </c>
      <c r="F2019" s="9">
        <v>2</v>
      </c>
      <c r="G2019" s="9">
        <v>14</v>
      </c>
      <c r="H2019" s="9">
        <v>15</v>
      </c>
      <c r="I2019" s="9">
        <v>10</v>
      </c>
      <c r="J2019" s="9">
        <v>13</v>
      </c>
      <c r="K2019">
        <v>42</v>
      </c>
      <c r="L2019" s="9">
        <v>11.2</v>
      </c>
      <c r="M2019" s="19">
        <v>15</v>
      </c>
      <c r="N2019" s="19">
        <v>15</v>
      </c>
      <c r="O2019" s="19">
        <v>15</v>
      </c>
      <c r="P2019" s="19">
        <v>10</v>
      </c>
      <c r="Q2019" s="19">
        <f t="shared" si="186"/>
        <v>42</v>
      </c>
      <c r="R2019" s="3">
        <f t="shared" si="187"/>
        <v>9.6376156991050639</v>
      </c>
      <c r="S2019" s="3">
        <f t="shared" si="188"/>
        <v>0.46381578947368424</v>
      </c>
      <c r="T2019" s="9">
        <f t="shared" si="189"/>
        <v>2</v>
      </c>
      <c r="U2019" s="9">
        <f t="shared" si="190"/>
        <v>42</v>
      </c>
      <c r="V2019" s="9">
        <f t="shared" si="191"/>
        <v>12</v>
      </c>
    </row>
    <row r="2020" spans="1:22" x14ac:dyDescent="0.25">
      <c r="A2020" t="s">
        <v>467</v>
      </c>
      <c r="B2020" s="32" t="s">
        <v>380</v>
      </c>
      <c r="C2020" t="s">
        <v>202</v>
      </c>
      <c r="D2020" t="s">
        <v>4746</v>
      </c>
      <c r="E2020" s="9">
        <v>27</v>
      </c>
      <c r="F2020" s="9">
        <v>28</v>
      </c>
      <c r="G2020" s="9">
        <v>46</v>
      </c>
      <c r="H2020" s="9">
        <v>34</v>
      </c>
      <c r="I2020" s="9">
        <v>37</v>
      </c>
      <c r="J2020" s="9">
        <v>34</v>
      </c>
      <c r="K2020">
        <v>226.79999999999998</v>
      </c>
      <c r="L2020" s="9">
        <v>1.4</v>
      </c>
      <c r="M2020" s="19">
        <v>57</v>
      </c>
      <c r="N2020" s="19">
        <v>63</v>
      </c>
      <c r="O2020" s="19">
        <v>5</v>
      </c>
      <c r="P2020" s="19">
        <v>0</v>
      </c>
      <c r="Q2020" s="19">
        <f t="shared" si="186"/>
        <v>226.79999999999998</v>
      </c>
      <c r="R2020" s="3">
        <f t="shared" si="187"/>
        <v>60.252861116525182</v>
      </c>
      <c r="S2020" s="3">
        <f t="shared" si="188"/>
        <v>1.672248803827751</v>
      </c>
      <c r="T2020" s="9">
        <f t="shared" si="189"/>
        <v>0</v>
      </c>
      <c r="U2020" s="9">
        <f t="shared" si="190"/>
        <v>226.79999999999998</v>
      </c>
      <c r="V2020" s="9">
        <f t="shared" si="191"/>
        <v>77</v>
      </c>
    </row>
    <row r="2021" spans="1:22" x14ac:dyDescent="0.25">
      <c r="A2021" t="s">
        <v>5630</v>
      </c>
      <c r="B2021" s="32" t="s">
        <v>5631</v>
      </c>
      <c r="C2021" t="s">
        <v>202</v>
      </c>
      <c r="D2021" t="s">
        <v>113</v>
      </c>
      <c r="E2021" s="9">
        <v>0</v>
      </c>
      <c r="F2021" s="9">
        <v>0</v>
      </c>
      <c r="G2021" s="9">
        <v>0</v>
      </c>
      <c r="H2021" s="9">
        <v>0</v>
      </c>
      <c r="I2021" s="9">
        <v>0</v>
      </c>
      <c r="J2021" s="9">
        <v>0</v>
      </c>
      <c r="K2021">
        <v>0</v>
      </c>
      <c r="L2021" s="9">
        <v>0</v>
      </c>
      <c r="M2021" s="19">
        <v>0</v>
      </c>
      <c r="N2021" s="19">
        <v>0</v>
      </c>
      <c r="O2021" s="19">
        <v>1</v>
      </c>
      <c r="P2021" s="19">
        <v>0</v>
      </c>
      <c r="Q2021" s="19">
        <f t="shared" si="186"/>
        <v>0</v>
      </c>
      <c r="R2021" s="3">
        <f t="shared" si="187"/>
        <v>0.28867513459481287</v>
      </c>
      <c r="S2021" s="3">
        <f t="shared" si="188"/>
        <v>3.2894736842105261E-2</v>
      </c>
      <c r="T2021" s="9">
        <f t="shared" si="189"/>
        <v>0</v>
      </c>
      <c r="U2021" s="9">
        <f t="shared" si="190"/>
        <v>1</v>
      </c>
      <c r="V2021" s="9">
        <f t="shared" si="191"/>
        <v>0</v>
      </c>
    </row>
    <row r="2022" spans="1:22" x14ac:dyDescent="0.25">
      <c r="A2022" t="s">
        <v>4445</v>
      </c>
      <c r="B2022" s="32" t="s">
        <v>2205</v>
      </c>
      <c r="C2022" t="s">
        <v>202</v>
      </c>
      <c r="D2022" t="s">
        <v>106</v>
      </c>
      <c r="E2022" s="9">
        <v>0</v>
      </c>
      <c r="F2022" s="9">
        <v>0</v>
      </c>
      <c r="G2022" s="9">
        <v>0</v>
      </c>
      <c r="H2022" s="9">
        <v>0</v>
      </c>
      <c r="I2022" s="9">
        <v>0</v>
      </c>
      <c r="J2022" s="9">
        <v>0</v>
      </c>
      <c r="K2022">
        <v>1.4</v>
      </c>
      <c r="L2022" s="9">
        <v>0</v>
      </c>
      <c r="M2022" s="19">
        <v>0</v>
      </c>
      <c r="N2022" s="19">
        <v>0</v>
      </c>
      <c r="O2022" s="19">
        <v>1</v>
      </c>
      <c r="P2022" s="19">
        <v>0</v>
      </c>
      <c r="Q2022" s="19">
        <f t="shared" si="186"/>
        <v>1.4</v>
      </c>
      <c r="R2022" s="3">
        <f t="shared" si="187"/>
        <v>0.47482054026183984</v>
      </c>
      <c r="S2022" s="3">
        <f t="shared" si="188"/>
        <v>3.9473684210526314E-2</v>
      </c>
      <c r="T2022" s="9">
        <f t="shared" si="189"/>
        <v>0</v>
      </c>
      <c r="U2022" s="9">
        <f t="shared" si="190"/>
        <v>1.4</v>
      </c>
      <c r="V2022" s="9">
        <f t="shared" si="191"/>
        <v>1</v>
      </c>
    </row>
    <row r="2023" spans="1:22" x14ac:dyDescent="0.25">
      <c r="A2023" t="s">
        <v>4449</v>
      </c>
      <c r="B2023" s="32" t="s">
        <v>2202</v>
      </c>
      <c r="C2023" t="s">
        <v>202</v>
      </c>
      <c r="D2023" t="s">
        <v>106</v>
      </c>
      <c r="E2023" s="9">
        <v>0</v>
      </c>
      <c r="F2023" s="9">
        <v>0</v>
      </c>
      <c r="G2023" s="9">
        <v>0</v>
      </c>
      <c r="H2023" s="9">
        <v>0</v>
      </c>
      <c r="I2023" s="9">
        <v>0</v>
      </c>
      <c r="J2023" s="9">
        <v>0</v>
      </c>
      <c r="K2023">
        <v>1.4</v>
      </c>
      <c r="L2023" s="9">
        <v>0</v>
      </c>
      <c r="M2023" s="19">
        <v>0</v>
      </c>
      <c r="N2023" s="19">
        <v>0</v>
      </c>
      <c r="O2023" s="19">
        <v>0</v>
      </c>
      <c r="P2023" s="19">
        <v>1</v>
      </c>
      <c r="Q2023" s="19">
        <f t="shared" si="186"/>
        <v>1.4</v>
      </c>
      <c r="R2023" s="3">
        <f t="shared" si="187"/>
        <v>0.47482054026183984</v>
      </c>
      <c r="S2023" s="3">
        <f t="shared" si="188"/>
        <v>3.9473684210526314E-2</v>
      </c>
      <c r="T2023" s="9">
        <f t="shared" si="189"/>
        <v>0</v>
      </c>
      <c r="U2023" s="9">
        <f t="shared" si="190"/>
        <v>1.4</v>
      </c>
      <c r="V2023" s="9">
        <f t="shared" si="191"/>
        <v>1</v>
      </c>
    </row>
    <row r="2024" spans="1:22" x14ac:dyDescent="0.25">
      <c r="A2024" t="s">
        <v>3815</v>
      </c>
      <c r="B2024" s="32" t="s">
        <v>1937</v>
      </c>
      <c r="C2024" t="s">
        <v>202</v>
      </c>
      <c r="D2024" t="s">
        <v>106</v>
      </c>
      <c r="E2024" s="9">
        <v>0</v>
      </c>
      <c r="F2024" s="9">
        <v>0</v>
      </c>
      <c r="G2024" s="9">
        <v>0</v>
      </c>
      <c r="H2024" s="9">
        <v>0</v>
      </c>
      <c r="I2024" s="9">
        <v>1</v>
      </c>
      <c r="J2024" s="9">
        <v>0</v>
      </c>
      <c r="K2024">
        <v>5.6</v>
      </c>
      <c r="L2024" s="9">
        <v>1.4</v>
      </c>
      <c r="M2024" s="19">
        <v>0</v>
      </c>
      <c r="N2024" s="19">
        <v>0</v>
      </c>
      <c r="O2024" s="19">
        <v>3</v>
      </c>
      <c r="P2024" s="19">
        <v>1</v>
      </c>
      <c r="Q2024" s="19">
        <f t="shared" si="186"/>
        <v>5.6</v>
      </c>
      <c r="R2024" s="3">
        <f t="shared" si="187"/>
        <v>1.7141125453662074</v>
      </c>
      <c r="S2024" s="3">
        <f t="shared" si="188"/>
        <v>7.8947368421052627E-2</v>
      </c>
      <c r="T2024" s="9">
        <f t="shared" si="189"/>
        <v>0</v>
      </c>
      <c r="U2024" s="9">
        <f t="shared" si="190"/>
        <v>5.6</v>
      </c>
      <c r="V2024" s="9">
        <f t="shared" si="191"/>
        <v>2</v>
      </c>
    </row>
    <row r="2025" spans="1:22" x14ac:dyDescent="0.25">
      <c r="A2025" t="s">
        <v>3064</v>
      </c>
      <c r="B2025" s="32" t="s">
        <v>1989</v>
      </c>
      <c r="C2025" t="s">
        <v>202</v>
      </c>
      <c r="D2025" t="s">
        <v>861</v>
      </c>
      <c r="E2025" s="9">
        <v>0</v>
      </c>
      <c r="F2025" s="9">
        <v>0</v>
      </c>
      <c r="G2025" s="9">
        <v>0</v>
      </c>
      <c r="H2025" s="9">
        <v>0</v>
      </c>
      <c r="I2025" s="9">
        <v>0</v>
      </c>
      <c r="J2025" s="9">
        <v>0</v>
      </c>
      <c r="K2025">
        <v>0</v>
      </c>
      <c r="L2025" s="9">
        <v>0</v>
      </c>
      <c r="M2025" s="19">
        <v>0</v>
      </c>
      <c r="N2025" s="19">
        <v>0</v>
      </c>
      <c r="O2025" s="19">
        <v>1</v>
      </c>
      <c r="P2025" s="19">
        <v>0</v>
      </c>
      <c r="Q2025" s="19">
        <f t="shared" si="186"/>
        <v>0</v>
      </c>
      <c r="R2025" s="3">
        <f t="shared" si="187"/>
        <v>0.28867513459481287</v>
      </c>
      <c r="S2025" s="3">
        <f t="shared" si="188"/>
        <v>3.2894736842105261E-2</v>
      </c>
      <c r="T2025" s="9">
        <f t="shared" si="189"/>
        <v>0</v>
      </c>
      <c r="U2025" s="9">
        <f t="shared" si="190"/>
        <v>1</v>
      </c>
      <c r="V2025" s="9">
        <f t="shared" si="191"/>
        <v>0</v>
      </c>
    </row>
    <row r="2026" spans="1:22" x14ac:dyDescent="0.25">
      <c r="A2026" t="s">
        <v>3064</v>
      </c>
      <c r="B2026" s="32" t="s">
        <v>1989</v>
      </c>
      <c r="C2026" t="s">
        <v>202</v>
      </c>
      <c r="D2026" t="s">
        <v>5604</v>
      </c>
      <c r="E2026" s="9">
        <v>0</v>
      </c>
      <c r="F2026" s="9">
        <v>0</v>
      </c>
      <c r="G2026" s="9">
        <v>0</v>
      </c>
      <c r="H2026" s="9">
        <v>0</v>
      </c>
      <c r="I2026" s="9">
        <v>0</v>
      </c>
      <c r="J2026" s="9">
        <v>0</v>
      </c>
      <c r="K2026">
        <v>0</v>
      </c>
      <c r="L2026" s="9">
        <v>0</v>
      </c>
      <c r="M2026" s="19">
        <v>0</v>
      </c>
      <c r="N2026" s="19">
        <v>0</v>
      </c>
      <c r="O2026" s="19">
        <v>0</v>
      </c>
      <c r="P2026" s="19">
        <v>2</v>
      </c>
      <c r="Q2026" s="19">
        <f t="shared" si="186"/>
        <v>0</v>
      </c>
      <c r="R2026" s="3">
        <f t="shared" si="187"/>
        <v>0.57735026918962573</v>
      </c>
      <c r="S2026" s="3">
        <f t="shared" si="188"/>
        <v>6.5789473684210523E-2</v>
      </c>
      <c r="T2026" s="9">
        <f t="shared" si="189"/>
        <v>0</v>
      </c>
      <c r="U2026" s="9">
        <f t="shared" si="190"/>
        <v>2</v>
      </c>
      <c r="V2026" s="9">
        <f t="shared" si="191"/>
        <v>1</v>
      </c>
    </row>
    <row r="2027" spans="1:22" x14ac:dyDescent="0.25">
      <c r="A2027" t="s">
        <v>3064</v>
      </c>
      <c r="B2027" s="32" t="s">
        <v>1989</v>
      </c>
      <c r="C2027" t="s">
        <v>202</v>
      </c>
      <c r="D2027" t="s">
        <v>113</v>
      </c>
      <c r="E2027" s="9">
        <v>1</v>
      </c>
      <c r="F2027" s="9">
        <v>0</v>
      </c>
      <c r="G2027" s="9">
        <v>2</v>
      </c>
      <c r="H2027" s="9">
        <v>2</v>
      </c>
      <c r="I2027" s="9">
        <v>1</v>
      </c>
      <c r="J2027" s="9">
        <v>3</v>
      </c>
      <c r="K2027">
        <v>2.8</v>
      </c>
      <c r="L2027" s="9">
        <v>0</v>
      </c>
      <c r="M2027" s="19">
        <v>0</v>
      </c>
      <c r="N2027" s="19">
        <v>0</v>
      </c>
      <c r="O2027" s="19">
        <v>0</v>
      </c>
      <c r="P2027" s="19">
        <v>0</v>
      </c>
      <c r="Q2027" s="19">
        <f t="shared" si="186"/>
        <v>2.8</v>
      </c>
      <c r="R2027" s="3">
        <f t="shared" si="187"/>
        <v>1.176924600453026</v>
      </c>
      <c r="S2027" s="3">
        <f t="shared" si="188"/>
        <v>6.4692982456140358E-2</v>
      </c>
      <c r="T2027" s="9">
        <f t="shared" si="189"/>
        <v>0</v>
      </c>
      <c r="U2027" s="9">
        <f t="shared" si="190"/>
        <v>3</v>
      </c>
      <c r="V2027" s="9">
        <f t="shared" si="191"/>
        <v>2</v>
      </c>
    </row>
    <row r="2028" spans="1:22" x14ac:dyDescent="0.25">
      <c r="A2028" t="s">
        <v>3064</v>
      </c>
      <c r="B2028" s="32" t="s">
        <v>1989</v>
      </c>
      <c r="C2028" t="s">
        <v>202</v>
      </c>
      <c r="D2028" t="s">
        <v>820</v>
      </c>
      <c r="E2028" s="9">
        <v>0</v>
      </c>
      <c r="F2028" s="9">
        <v>0</v>
      </c>
      <c r="G2028" s="9">
        <v>0</v>
      </c>
      <c r="H2028" s="9">
        <v>0</v>
      </c>
      <c r="I2028" s="9">
        <v>0</v>
      </c>
      <c r="J2028" s="9">
        <v>0</v>
      </c>
      <c r="K2028">
        <v>0</v>
      </c>
      <c r="L2028" s="9">
        <v>1.4</v>
      </c>
      <c r="M2028" s="19">
        <v>2</v>
      </c>
      <c r="N2028" s="19">
        <v>0</v>
      </c>
      <c r="O2028" s="19">
        <v>0</v>
      </c>
      <c r="P2028" s="19">
        <v>0</v>
      </c>
      <c r="Q2028" s="19">
        <f t="shared" si="186"/>
        <v>0</v>
      </c>
      <c r="R2028" s="3">
        <f t="shared" si="187"/>
        <v>0.67397509170771608</v>
      </c>
      <c r="S2028" s="3">
        <f t="shared" si="188"/>
        <v>5.5921052631578948E-2</v>
      </c>
      <c r="T2028" s="9">
        <f t="shared" si="189"/>
        <v>0</v>
      </c>
      <c r="U2028" s="9">
        <f t="shared" si="190"/>
        <v>2</v>
      </c>
      <c r="V2028" s="9">
        <f t="shared" si="191"/>
        <v>1</v>
      </c>
    </row>
    <row r="2029" spans="1:22" x14ac:dyDescent="0.25">
      <c r="A2029" t="s">
        <v>3064</v>
      </c>
      <c r="B2029" s="32" t="s">
        <v>1989</v>
      </c>
      <c r="C2029" t="s">
        <v>202</v>
      </c>
      <c r="D2029" t="s">
        <v>119</v>
      </c>
      <c r="E2029" s="9">
        <v>0</v>
      </c>
      <c r="F2029" s="9">
        <v>0</v>
      </c>
      <c r="G2029" s="9">
        <v>0</v>
      </c>
      <c r="H2029" s="9">
        <v>0</v>
      </c>
      <c r="I2029" s="9">
        <v>0</v>
      </c>
      <c r="J2029" s="9">
        <v>0</v>
      </c>
      <c r="K2029">
        <v>0</v>
      </c>
      <c r="L2029" s="9">
        <v>0</v>
      </c>
      <c r="M2029" s="19">
        <v>2</v>
      </c>
      <c r="N2029" s="19">
        <v>0</v>
      </c>
      <c r="O2029" s="19">
        <v>0</v>
      </c>
      <c r="P2029" s="19">
        <v>0</v>
      </c>
      <c r="Q2029" s="19">
        <f t="shared" si="186"/>
        <v>0</v>
      </c>
      <c r="R2029" s="3">
        <f t="shared" si="187"/>
        <v>0.57735026918962573</v>
      </c>
      <c r="S2029" s="3">
        <f t="shared" si="188"/>
        <v>6.5789473684210523E-2</v>
      </c>
      <c r="T2029" s="9">
        <f t="shared" si="189"/>
        <v>0</v>
      </c>
      <c r="U2029" s="9">
        <f t="shared" si="190"/>
        <v>2</v>
      </c>
      <c r="V2029" s="9">
        <f t="shared" si="191"/>
        <v>1</v>
      </c>
    </row>
    <row r="2030" spans="1:22" x14ac:dyDescent="0.25">
      <c r="A2030" t="s">
        <v>3064</v>
      </c>
      <c r="B2030" s="32" t="s">
        <v>1989</v>
      </c>
      <c r="C2030" t="s">
        <v>202</v>
      </c>
      <c r="D2030" t="s">
        <v>106</v>
      </c>
      <c r="E2030" s="9">
        <v>0</v>
      </c>
      <c r="F2030" s="9">
        <v>1</v>
      </c>
      <c r="G2030" s="9">
        <v>3</v>
      </c>
      <c r="H2030" s="9">
        <v>5</v>
      </c>
      <c r="I2030" s="9">
        <v>1</v>
      </c>
      <c r="J2030" s="9">
        <v>1</v>
      </c>
      <c r="K2030">
        <v>14</v>
      </c>
      <c r="L2030" s="9">
        <v>4.1999999999999993</v>
      </c>
      <c r="M2030" s="19">
        <v>6</v>
      </c>
      <c r="N2030" s="19">
        <v>1</v>
      </c>
      <c r="O2030" s="19">
        <v>2</v>
      </c>
      <c r="P2030" s="19">
        <v>4</v>
      </c>
      <c r="Q2030" s="19">
        <f t="shared" si="186"/>
        <v>14</v>
      </c>
      <c r="R2030" s="3">
        <f t="shared" si="187"/>
        <v>3.8047418580056918</v>
      </c>
      <c r="S2030" s="3">
        <f t="shared" si="188"/>
        <v>0.12619617224880383</v>
      </c>
      <c r="T2030" s="9">
        <f t="shared" si="189"/>
        <v>0</v>
      </c>
      <c r="U2030" s="9">
        <f t="shared" si="190"/>
        <v>14</v>
      </c>
      <c r="V2030" s="9">
        <f t="shared" si="191"/>
        <v>5</v>
      </c>
    </row>
    <row r="2031" spans="1:22" x14ac:dyDescent="0.25">
      <c r="A2031" t="s">
        <v>3064</v>
      </c>
      <c r="B2031" s="32" t="s">
        <v>1989</v>
      </c>
      <c r="C2031" t="s">
        <v>202</v>
      </c>
      <c r="D2031" t="s">
        <v>109</v>
      </c>
      <c r="E2031" s="9">
        <v>0</v>
      </c>
      <c r="F2031" s="9">
        <v>0</v>
      </c>
      <c r="G2031" s="9">
        <v>0</v>
      </c>
      <c r="H2031" s="9">
        <v>2</v>
      </c>
      <c r="I2031" s="9">
        <v>2</v>
      </c>
      <c r="J2031" s="9">
        <v>0</v>
      </c>
      <c r="K2031">
        <v>2.8</v>
      </c>
      <c r="L2031" s="9">
        <v>0</v>
      </c>
      <c r="M2031" s="19">
        <v>1</v>
      </c>
      <c r="N2031" s="19">
        <v>0</v>
      </c>
      <c r="O2031" s="19">
        <v>0</v>
      </c>
      <c r="P2031" s="19">
        <v>1</v>
      </c>
      <c r="Q2031" s="19">
        <f t="shared" si="186"/>
        <v>2.8</v>
      </c>
      <c r="R2031" s="3">
        <f t="shared" si="187"/>
        <v>1.0174239603781283</v>
      </c>
      <c r="S2031" s="3">
        <f t="shared" si="188"/>
        <v>5.7894736842105277E-2</v>
      </c>
      <c r="T2031" s="9">
        <f t="shared" si="189"/>
        <v>0</v>
      </c>
      <c r="U2031" s="9">
        <f t="shared" si="190"/>
        <v>2.8</v>
      </c>
      <c r="V2031" s="9">
        <f t="shared" si="191"/>
        <v>1</v>
      </c>
    </row>
    <row r="2032" spans="1:22" x14ac:dyDescent="0.25">
      <c r="A2032" t="s">
        <v>3064</v>
      </c>
      <c r="B2032" s="32" t="s">
        <v>1989</v>
      </c>
      <c r="C2032" t="s">
        <v>202</v>
      </c>
      <c r="D2032" t="s">
        <v>4746</v>
      </c>
      <c r="E2032" s="9">
        <v>1</v>
      </c>
      <c r="F2032" s="9">
        <v>0</v>
      </c>
      <c r="G2032" s="9">
        <v>2</v>
      </c>
      <c r="H2032" s="9">
        <v>1</v>
      </c>
      <c r="I2032" s="9">
        <v>2</v>
      </c>
      <c r="J2032" s="9">
        <v>4</v>
      </c>
      <c r="K2032">
        <v>30.799999999999997</v>
      </c>
      <c r="L2032" s="9">
        <v>1.4</v>
      </c>
      <c r="M2032" s="19">
        <v>1</v>
      </c>
      <c r="N2032" s="19">
        <v>3</v>
      </c>
      <c r="O2032" s="19">
        <v>2</v>
      </c>
      <c r="P2032" s="19">
        <v>1</v>
      </c>
      <c r="Q2032" s="19">
        <f t="shared" si="186"/>
        <v>30.799999999999997</v>
      </c>
      <c r="R2032" s="3">
        <f t="shared" si="187"/>
        <v>8.4739172008742649</v>
      </c>
      <c r="S2032" s="3">
        <f t="shared" si="188"/>
        <v>0.14712918660287083</v>
      </c>
      <c r="T2032" s="9">
        <f t="shared" si="189"/>
        <v>0</v>
      </c>
      <c r="U2032" s="9">
        <f t="shared" si="190"/>
        <v>30.799999999999997</v>
      </c>
      <c r="V2032" s="9">
        <f t="shared" si="191"/>
        <v>11</v>
      </c>
    </row>
    <row r="2033" spans="1:22" x14ac:dyDescent="0.25">
      <c r="A2033" t="s">
        <v>3034</v>
      </c>
      <c r="B2033" s="32" t="s">
        <v>1960</v>
      </c>
      <c r="C2033" t="s">
        <v>202</v>
      </c>
      <c r="D2033" t="s">
        <v>5604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>
        <v>0</v>
      </c>
      <c r="L2033" s="9">
        <v>0</v>
      </c>
      <c r="M2033" s="19">
        <v>0</v>
      </c>
      <c r="N2033" s="19">
        <v>0</v>
      </c>
      <c r="O2033" s="19">
        <v>6</v>
      </c>
      <c r="P2033" s="19">
        <v>7</v>
      </c>
      <c r="Q2033" s="19">
        <f t="shared" si="186"/>
        <v>0</v>
      </c>
      <c r="R2033" s="3">
        <f t="shared" si="187"/>
        <v>2.539088359425425</v>
      </c>
      <c r="S2033" s="3">
        <f t="shared" si="188"/>
        <v>0.21381578947368421</v>
      </c>
      <c r="T2033" s="9">
        <f t="shared" si="189"/>
        <v>0</v>
      </c>
      <c r="U2033" s="9">
        <f t="shared" si="190"/>
        <v>7</v>
      </c>
      <c r="V2033" s="9">
        <f t="shared" si="191"/>
        <v>3</v>
      </c>
    </row>
    <row r="2034" spans="1:22" x14ac:dyDescent="0.25">
      <c r="A2034" t="s">
        <v>3034</v>
      </c>
      <c r="B2034" s="32" t="s">
        <v>1960</v>
      </c>
      <c r="C2034" t="s">
        <v>202</v>
      </c>
      <c r="D2034" t="s">
        <v>113</v>
      </c>
      <c r="E2034" s="9">
        <v>2</v>
      </c>
      <c r="F2034" s="9">
        <v>2</v>
      </c>
      <c r="G2034" s="9">
        <v>3</v>
      </c>
      <c r="H2034" s="9">
        <v>5</v>
      </c>
      <c r="I2034" s="9">
        <v>0</v>
      </c>
      <c r="J2034" s="9">
        <v>0</v>
      </c>
      <c r="K2034">
        <v>12.6</v>
      </c>
      <c r="L2034" s="9">
        <v>2.8</v>
      </c>
      <c r="M2034" s="19">
        <v>1</v>
      </c>
      <c r="N2034" s="19">
        <v>1</v>
      </c>
      <c r="O2034" s="19">
        <v>2</v>
      </c>
      <c r="P2034" s="19">
        <v>2</v>
      </c>
      <c r="Q2034" s="19">
        <f t="shared" si="186"/>
        <v>12.6</v>
      </c>
      <c r="R2034" s="3">
        <f t="shared" si="187"/>
        <v>3.3795732203216353</v>
      </c>
      <c r="S2034" s="3">
        <f t="shared" si="188"/>
        <v>0.10986842105263162</v>
      </c>
      <c r="T2034" s="9">
        <f t="shared" si="189"/>
        <v>0</v>
      </c>
      <c r="U2034" s="9">
        <f t="shared" si="190"/>
        <v>12.6</v>
      </c>
      <c r="V2034" s="9">
        <f t="shared" si="191"/>
        <v>4</v>
      </c>
    </row>
    <row r="2035" spans="1:22" x14ac:dyDescent="0.25">
      <c r="A2035" t="s">
        <v>3034</v>
      </c>
      <c r="B2035" s="32" t="s">
        <v>1960</v>
      </c>
      <c r="C2035" t="s">
        <v>202</v>
      </c>
      <c r="D2035" t="s">
        <v>820</v>
      </c>
      <c r="E2035" s="9">
        <v>0</v>
      </c>
      <c r="F2035" s="9">
        <v>0</v>
      </c>
      <c r="G2035" s="9">
        <v>0</v>
      </c>
      <c r="H2035" s="9">
        <v>0</v>
      </c>
      <c r="I2035" s="9">
        <v>0</v>
      </c>
      <c r="J2035" s="9">
        <v>0</v>
      </c>
      <c r="K2035">
        <v>0</v>
      </c>
      <c r="L2035" s="9">
        <v>0</v>
      </c>
      <c r="M2035" s="19">
        <v>2</v>
      </c>
      <c r="N2035" s="19">
        <v>1</v>
      </c>
      <c r="O2035" s="19">
        <v>2</v>
      </c>
      <c r="P2035" s="19">
        <v>0</v>
      </c>
      <c r="Q2035" s="19">
        <f t="shared" si="186"/>
        <v>0</v>
      </c>
      <c r="R2035" s="3">
        <f t="shared" si="187"/>
        <v>0.79296146109875909</v>
      </c>
      <c r="S2035" s="3">
        <f t="shared" si="188"/>
        <v>5.4824561403508776E-2</v>
      </c>
      <c r="T2035" s="9">
        <f t="shared" si="189"/>
        <v>0</v>
      </c>
      <c r="U2035" s="9">
        <f t="shared" si="190"/>
        <v>2</v>
      </c>
      <c r="V2035" s="9">
        <f t="shared" si="191"/>
        <v>1</v>
      </c>
    </row>
    <row r="2036" spans="1:22" x14ac:dyDescent="0.25">
      <c r="A2036" t="s">
        <v>3034</v>
      </c>
      <c r="B2036" s="32" t="s">
        <v>1960</v>
      </c>
      <c r="C2036" t="s">
        <v>202</v>
      </c>
      <c r="D2036" t="s">
        <v>106</v>
      </c>
      <c r="E2036" s="9">
        <v>0</v>
      </c>
      <c r="F2036" s="9">
        <v>3</v>
      </c>
      <c r="G2036" s="9">
        <v>2</v>
      </c>
      <c r="H2036" s="9">
        <v>15</v>
      </c>
      <c r="I2036" s="9">
        <v>0</v>
      </c>
      <c r="J2036" s="9">
        <v>2</v>
      </c>
      <c r="K2036">
        <v>16.799999999999997</v>
      </c>
      <c r="L2036" s="9">
        <v>7</v>
      </c>
      <c r="M2036" s="19">
        <v>5</v>
      </c>
      <c r="N2036" s="19">
        <v>3</v>
      </c>
      <c r="O2036" s="19">
        <v>6</v>
      </c>
      <c r="P2036" s="19">
        <v>5</v>
      </c>
      <c r="Q2036" s="19">
        <f t="shared" si="186"/>
        <v>16.799999999999997</v>
      </c>
      <c r="R2036" s="3">
        <f t="shared" si="187"/>
        <v>5.3794220710204366</v>
      </c>
      <c r="S2036" s="3">
        <f t="shared" si="188"/>
        <v>0.2131578947368421</v>
      </c>
      <c r="T2036" s="9">
        <f t="shared" si="189"/>
        <v>0</v>
      </c>
      <c r="U2036" s="9">
        <f t="shared" si="190"/>
        <v>16.799999999999997</v>
      </c>
      <c r="V2036" s="9">
        <f t="shared" si="191"/>
        <v>7</v>
      </c>
    </row>
    <row r="2037" spans="1:22" x14ac:dyDescent="0.25">
      <c r="A2037" t="s">
        <v>3034</v>
      </c>
      <c r="B2037" s="32" t="s">
        <v>1960</v>
      </c>
      <c r="C2037" t="s">
        <v>202</v>
      </c>
      <c r="D2037" t="s">
        <v>108</v>
      </c>
      <c r="E2037" s="9">
        <v>0</v>
      </c>
      <c r="F2037" s="9">
        <v>0</v>
      </c>
      <c r="G2037" s="9">
        <v>0</v>
      </c>
      <c r="H2037" s="9">
        <v>0</v>
      </c>
      <c r="I2037" s="9">
        <v>0</v>
      </c>
      <c r="J2037" s="9">
        <v>0</v>
      </c>
      <c r="K2037">
        <v>2.8</v>
      </c>
      <c r="L2037" s="9">
        <v>0</v>
      </c>
      <c r="M2037" s="19">
        <v>0</v>
      </c>
      <c r="N2037" s="19">
        <v>0</v>
      </c>
      <c r="O2037" s="19">
        <v>7</v>
      </c>
      <c r="P2037" s="19">
        <v>0</v>
      </c>
      <c r="Q2037" s="19">
        <f t="shared" si="186"/>
        <v>2.8</v>
      </c>
      <c r="R2037" s="3">
        <f t="shared" si="187"/>
        <v>2.1070588434348405</v>
      </c>
      <c r="S2037" s="3">
        <f t="shared" si="188"/>
        <v>0.16118421052631582</v>
      </c>
      <c r="T2037" s="9">
        <f t="shared" si="189"/>
        <v>0</v>
      </c>
      <c r="U2037" s="9">
        <f t="shared" si="190"/>
        <v>7</v>
      </c>
      <c r="V2037" s="9">
        <f t="shared" si="191"/>
        <v>3</v>
      </c>
    </row>
    <row r="2038" spans="1:22" x14ac:dyDescent="0.25">
      <c r="A2038" t="s">
        <v>3034</v>
      </c>
      <c r="B2038" s="32" t="s">
        <v>1960</v>
      </c>
      <c r="C2038" t="s">
        <v>202</v>
      </c>
      <c r="D2038" t="s">
        <v>109</v>
      </c>
      <c r="E2038" s="9">
        <v>0</v>
      </c>
      <c r="F2038" s="9">
        <v>0</v>
      </c>
      <c r="G2038" s="9">
        <v>0</v>
      </c>
      <c r="H2038" s="9">
        <v>0</v>
      </c>
      <c r="I2038" s="9">
        <v>2</v>
      </c>
      <c r="J2038" s="9">
        <v>1</v>
      </c>
      <c r="K2038">
        <v>5.6</v>
      </c>
      <c r="L2038" s="9">
        <v>5.6</v>
      </c>
      <c r="M2038" s="19">
        <v>2</v>
      </c>
      <c r="N2038" s="19">
        <v>1</v>
      </c>
      <c r="O2038" s="19">
        <v>9</v>
      </c>
      <c r="P2038" s="19">
        <v>0</v>
      </c>
      <c r="Q2038" s="19">
        <f t="shared" si="186"/>
        <v>5.6</v>
      </c>
      <c r="R2038" s="3">
        <f t="shared" si="187"/>
        <v>2.9621347748275104</v>
      </c>
      <c r="S2038" s="3">
        <f t="shared" si="188"/>
        <v>0.1231203007518797</v>
      </c>
      <c r="T2038" s="9">
        <f t="shared" si="189"/>
        <v>0</v>
      </c>
      <c r="U2038" s="9">
        <f t="shared" si="190"/>
        <v>9</v>
      </c>
      <c r="V2038" s="9">
        <f t="shared" si="191"/>
        <v>4</v>
      </c>
    </row>
    <row r="2039" spans="1:22" x14ac:dyDescent="0.25">
      <c r="A2039" t="s">
        <v>3034</v>
      </c>
      <c r="B2039" s="32" t="s">
        <v>1960</v>
      </c>
      <c r="C2039" t="s">
        <v>202</v>
      </c>
      <c r="D2039" t="s">
        <v>4746</v>
      </c>
      <c r="E2039" s="9">
        <v>2</v>
      </c>
      <c r="F2039" s="9">
        <v>2</v>
      </c>
      <c r="G2039" s="9">
        <v>5</v>
      </c>
      <c r="H2039" s="9">
        <v>6</v>
      </c>
      <c r="I2039" s="9">
        <v>3</v>
      </c>
      <c r="J2039" s="9">
        <v>7</v>
      </c>
      <c r="K2039">
        <v>30.799999999999997</v>
      </c>
      <c r="L2039" s="9">
        <v>18.2</v>
      </c>
      <c r="M2039" s="19">
        <v>15</v>
      </c>
      <c r="N2039" s="19">
        <v>5</v>
      </c>
      <c r="O2039" s="19">
        <v>18</v>
      </c>
      <c r="P2039" s="19">
        <v>1</v>
      </c>
      <c r="Q2039" s="19">
        <f t="shared" si="186"/>
        <v>30.799999999999997</v>
      </c>
      <c r="R2039" s="3">
        <f t="shared" si="187"/>
        <v>9.1343341632579111</v>
      </c>
      <c r="S2039" s="3">
        <f t="shared" si="188"/>
        <v>0.30975877192982454</v>
      </c>
      <c r="T2039" s="9">
        <f t="shared" si="189"/>
        <v>1</v>
      </c>
      <c r="U2039" s="9">
        <f t="shared" si="190"/>
        <v>30.799999999999997</v>
      </c>
      <c r="V2039" s="9">
        <f t="shared" si="191"/>
        <v>12</v>
      </c>
    </row>
    <row r="2040" spans="1:22" x14ac:dyDescent="0.25">
      <c r="A2040" t="s">
        <v>3209</v>
      </c>
      <c r="B2040" s="32" t="s">
        <v>753</v>
      </c>
      <c r="C2040" t="s">
        <v>202</v>
      </c>
      <c r="D2040" t="s">
        <v>5604</v>
      </c>
      <c r="E2040" s="9">
        <v>0</v>
      </c>
      <c r="F2040" s="9">
        <v>0</v>
      </c>
      <c r="G2040" s="9">
        <v>0</v>
      </c>
      <c r="H2040" s="9">
        <v>0</v>
      </c>
      <c r="I2040" s="9">
        <v>0</v>
      </c>
      <c r="J2040" s="9">
        <v>0</v>
      </c>
      <c r="K2040">
        <v>0</v>
      </c>
      <c r="L2040" s="9">
        <v>0</v>
      </c>
      <c r="M2040" s="19">
        <v>0</v>
      </c>
      <c r="N2040" s="19">
        <v>0</v>
      </c>
      <c r="O2040" s="19">
        <v>0</v>
      </c>
      <c r="P2040" s="19">
        <v>1</v>
      </c>
      <c r="Q2040" s="19">
        <f t="shared" si="186"/>
        <v>0</v>
      </c>
      <c r="R2040" s="3">
        <f t="shared" si="187"/>
        <v>0.28867513459481287</v>
      </c>
      <c r="S2040" s="3">
        <f t="shared" si="188"/>
        <v>3.2894736842105261E-2</v>
      </c>
      <c r="T2040" s="9">
        <f t="shared" si="189"/>
        <v>0</v>
      </c>
      <c r="U2040" s="9">
        <f t="shared" si="190"/>
        <v>1</v>
      </c>
      <c r="V2040" s="9">
        <f t="shared" si="191"/>
        <v>0</v>
      </c>
    </row>
    <row r="2041" spans="1:22" x14ac:dyDescent="0.25">
      <c r="A2041" t="s">
        <v>3209</v>
      </c>
      <c r="B2041" s="32" t="s">
        <v>753</v>
      </c>
      <c r="C2041" t="s">
        <v>202</v>
      </c>
      <c r="D2041" t="s">
        <v>4746</v>
      </c>
      <c r="E2041" s="9">
        <v>0</v>
      </c>
      <c r="F2041" s="9">
        <v>0</v>
      </c>
      <c r="G2041" s="9">
        <v>0</v>
      </c>
      <c r="H2041" s="9">
        <v>0</v>
      </c>
      <c r="I2041" s="9">
        <v>0</v>
      </c>
      <c r="J2041" s="9">
        <v>0</v>
      </c>
      <c r="K2041">
        <v>0</v>
      </c>
      <c r="L2041" s="9">
        <v>0</v>
      </c>
      <c r="M2041" s="19">
        <v>0</v>
      </c>
      <c r="N2041" s="19">
        <v>0</v>
      </c>
      <c r="O2041" s="19">
        <v>2</v>
      </c>
      <c r="P2041" s="19">
        <v>0</v>
      </c>
      <c r="Q2041" s="19">
        <f t="shared" si="186"/>
        <v>0</v>
      </c>
      <c r="R2041" s="3">
        <f t="shared" si="187"/>
        <v>0.57735026918962573</v>
      </c>
      <c r="S2041" s="3">
        <f t="shared" si="188"/>
        <v>6.5789473684210523E-2</v>
      </c>
      <c r="T2041" s="9">
        <f t="shared" si="189"/>
        <v>0</v>
      </c>
      <c r="U2041" s="9">
        <f t="shared" si="190"/>
        <v>2</v>
      </c>
      <c r="V2041" s="9">
        <f t="shared" si="191"/>
        <v>1</v>
      </c>
    </row>
    <row r="2042" spans="1:22" x14ac:dyDescent="0.25">
      <c r="A2042" t="s">
        <v>3575</v>
      </c>
      <c r="B2042" s="32" t="s">
        <v>1595</v>
      </c>
      <c r="C2042" t="s">
        <v>202</v>
      </c>
      <c r="D2042" t="s">
        <v>106</v>
      </c>
      <c r="E2042" s="9">
        <v>0</v>
      </c>
      <c r="F2042" s="9">
        <v>0</v>
      </c>
      <c r="G2042" s="9">
        <v>0</v>
      </c>
      <c r="H2042" s="9">
        <v>0</v>
      </c>
      <c r="I2042" s="9">
        <v>0</v>
      </c>
      <c r="J2042" s="9">
        <v>0</v>
      </c>
      <c r="K2042">
        <v>0</v>
      </c>
      <c r="L2042" s="9">
        <v>0</v>
      </c>
      <c r="M2042" s="19">
        <v>0</v>
      </c>
      <c r="N2042" s="19">
        <v>3</v>
      </c>
      <c r="O2042" s="19">
        <v>0</v>
      </c>
      <c r="P2042" s="19">
        <v>0</v>
      </c>
      <c r="Q2042" s="19">
        <f t="shared" si="186"/>
        <v>0</v>
      </c>
      <c r="R2042" s="3">
        <f t="shared" si="187"/>
        <v>0.8660254037844386</v>
      </c>
      <c r="S2042" s="3">
        <f t="shared" si="188"/>
        <v>9.8684210526315791E-2</v>
      </c>
      <c r="T2042" s="9">
        <f t="shared" si="189"/>
        <v>0</v>
      </c>
      <c r="U2042" s="9">
        <f t="shared" si="190"/>
        <v>3</v>
      </c>
      <c r="V2042" s="9">
        <f t="shared" si="191"/>
        <v>1</v>
      </c>
    </row>
    <row r="2043" spans="1:22" x14ac:dyDescent="0.25">
      <c r="A2043" t="s">
        <v>3575</v>
      </c>
      <c r="B2043" s="32" t="s">
        <v>1595</v>
      </c>
      <c r="C2043" t="s">
        <v>202</v>
      </c>
      <c r="D2043" t="s">
        <v>109</v>
      </c>
      <c r="E2043" s="9">
        <v>0</v>
      </c>
      <c r="F2043" s="9">
        <v>0</v>
      </c>
      <c r="G2043" s="9">
        <v>1</v>
      </c>
      <c r="H2043" s="9">
        <v>0</v>
      </c>
      <c r="I2043" s="9">
        <v>0</v>
      </c>
      <c r="J2043" s="9">
        <v>1</v>
      </c>
      <c r="K2043">
        <v>4.1999999999999993</v>
      </c>
      <c r="L2043" s="9">
        <v>0</v>
      </c>
      <c r="M2043" s="19">
        <v>0</v>
      </c>
      <c r="N2043" s="19">
        <v>0</v>
      </c>
      <c r="O2043" s="19">
        <v>0</v>
      </c>
      <c r="P2043" s="19">
        <v>1</v>
      </c>
      <c r="Q2043" s="19">
        <f t="shared" si="186"/>
        <v>4.1999999999999993</v>
      </c>
      <c r="R2043" s="3">
        <f t="shared" si="187"/>
        <v>1.2180461254141253</v>
      </c>
      <c r="S2043" s="3">
        <f t="shared" si="188"/>
        <v>5.921052631578947E-2</v>
      </c>
      <c r="T2043" s="9">
        <f t="shared" si="189"/>
        <v>0</v>
      </c>
      <c r="U2043" s="9">
        <f t="shared" si="190"/>
        <v>4.1999999999999993</v>
      </c>
      <c r="V2043" s="9">
        <f t="shared" si="191"/>
        <v>2</v>
      </c>
    </row>
    <row r="2044" spans="1:22" x14ac:dyDescent="0.25">
      <c r="A2044" t="s">
        <v>3575</v>
      </c>
      <c r="B2044" s="32" t="s">
        <v>1595</v>
      </c>
      <c r="C2044" t="s">
        <v>202</v>
      </c>
      <c r="D2044" t="s">
        <v>4746</v>
      </c>
      <c r="E2044" s="9">
        <v>2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>
        <v>0</v>
      </c>
      <c r="L2044" s="9">
        <v>0</v>
      </c>
      <c r="M2044" s="19">
        <v>0</v>
      </c>
      <c r="N2044" s="19">
        <v>2</v>
      </c>
      <c r="O2044" s="19">
        <v>0</v>
      </c>
      <c r="P2044" s="19">
        <v>0</v>
      </c>
      <c r="Q2044" s="19">
        <f t="shared" si="186"/>
        <v>0</v>
      </c>
      <c r="R2044" s="3">
        <f t="shared" si="187"/>
        <v>0.77849894416152299</v>
      </c>
      <c r="S2044" s="3">
        <f t="shared" si="188"/>
        <v>6.5789473684210523E-2</v>
      </c>
      <c r="T2044" s="9">
        <f t="shared" si="189"/>
        <v>0</v>
      </c>
      <c r="U2044" s="9">
        <f t="shared" si="190"/>
        <v>2</v>
      </c>
      <c r="V2044" s="9">
        <f t="shared" si="191"/>
        <v>1</v>
      </c>
    </row>
    <row r="2045" spans="1:22" x14ac:dyDescent="0.25">
      <c r="A2045" t="s">
        <v>4397</v>
      </c>
      <c r="B2045" s="32" t="s">
        <v>2200</v>
      </c>
      <c r="C2045" t="s">
        <v>202</v>
      </c>
      <c r="D2045" t="s">
        <v>106</v>
      </c>
      <c r="E2045" s="9">
        <v>0</v>
      </c>
      <c r="F2045" s="9">
        <v>0</v>
      </c>
      <c r="G2045" s="9">
        <v>0</v>
      </c>
      <c r="H2045" s="9">
        <v>0</v>
      </c>
      <c r="I2045" s="9">
        <v>1</v>
      </c>
      <c r="J2045" s="9">
        <v>0</v>
      </c>
      <c r="K2045">
        <v>0</v>
      </c>
      <c r="L2045" s="9">
        <v>0</v>
      </c>
      <c r="M2045" s="19">
        <v>0</v>
      </c>
      <c r="N2045" s="19">
        <v>0</v>
      </c>
      <c r="O2045" s="19">
        <v>0</v>
      </c>
      <c r="P2045" s="19">
        <v>0</v>
      </c>
      <c r="Q2045" s="19">
        <f t="shared" si="186"/>
        <v>0</v>
      </c>
      <c r="R2045" s="3">
        <f t="shared" si="187"/>
        <v>0.28867513459481287</v>
      </c>
      <c r="S2045" s="3">
        <f t="shared" si="188"/>
        <v>3.2894736842105261E-2</v>
      </c>
      <c r="T2045" s="9">
        <f t="shared" si="189"/>
        <v>0</v>
      </c>
      <c r="U2045" s="9">
        <f t="shared" si="190"/>
        <v>1</v>
      </c>
      <c r="V2045" s="9">
        <f t="shared" si="191"/>
        <v>0</v>
      </c>
    </row>
    <row r="2046" spans="1:22" x14ac:dyDescent="0.25">
      <c r="A2046" t="s">
        <v>3127</v>
      </c>
      <c r="B2046" s="32" t="s">
        <v>2061</v>
      </c>
      <c r="C2046" t="s">
        <v>202</v>
      </c>
      <c r="D2046" t="s">
        <v>4746</v>
      </c>
      <c r="E2046" s="9">
        <v>0</v>
      </c>
      <c r="F2046" s="9">
        <v>0</v>
      </c>
      <c r="G2046" s="9">
        <v>0</v>
      </c>
      <c r="H2046" s="9">
        <v>0</v>
      </c>
      <c r="I2046" s="9">
        <v>0</v>
      </c>
      <c r="J2046" s="9">
        <v>0</v>
      </c>
      <c r="K2046">
        <v>1.4</v>
      </c>
      <c r="L2046" s="9">
        <v>0</v>
      </c>
      <c r="M2046" s="19">
        <v>0</v>
      </c>
      <c r="N2046" s="19">
        <v>0</v>
      </c>
      <c r="O2046" s="19">
        <v>0</v>
      </c>
      <c r="P2046" s="19">
        <v>0</v>
      </c>
      <c r="Q2046" s="19">
        <f t="shared" si="186"/>
        <v>1.4</v>
      </c>
      <c r="R2046" s="3">
        <f t="shared" si="187"/>
        <v>0.404145188432738</v>
      </c>
      <c r="S2046" s="3">
        <f t="shared" si="188"/>
        <v>4.6052631578947366E-2</v>
      </c>
      <c r="T2046" s="9">
        <f t="shared" si="189"/>
        <v>0</v>
      </c>
      <c r="U2046" s="9">
        <f t="shared" si="190"/>
        <v>1.4</v>
      </c>
      <c r="V2046" s="9">
        <f t="shared" si="191"/>
        <v>1</v>
      </c>
    </row>
    <row r="2047" spans="1:22" x14ac:dyDescent="0.25">
      <c r="A2047" t="s">
        <v>2963</v>
      </c>
      <c r="B2047" s="32" t="s">
        <v>1761</v>
      </c>
      <c r="C2047" t="s">
        <v>202</v>
      </c>
      <c r="D2047" t="s">
        <v>113</v>
      </c>
      <c r="E2047" s="9">
        <v>2</v>
      </c>
      <c r="F2047" s="9">
        <v>0</v>
      </c>
      <c r="G2047" s="9">
        <v>2</v>
      </c>
      <c r="H2047" s="9">
        <v>0</v>
      </c>
      <c r="I2047" s="9">
        <v>0</v>
      </c>
      <c r="J2047" s="9">
        <v>0</v>
      </c>
      <c r="K2047">
        <v>2.8</v>
      </c>
      <c r="L2047" s="9">
        <v>1.4</v>
      </c>
      <c r="M2047" s="19">
        <v>4</v>
      </c>
      <c r="N2047" s="19">
        <v>0</v>
      </c>
      <c r="O2047" s="19">
        <v>0</v>
      </c>
      <c r="P2047" s="19">
        <v>1</v>
      </c>
      <c r="Q2047" s="19">
        <f t="shared" si="186"/>
        <v>2.8</v>
      </c>
      <c r="R2047" s="3">
        <f t="shared" si="187"/>
        <v>1.3578057164544433</v>
      </c>
      <c r="S2047" s="3">
        <f t="shared" si="188"/>
        <v>7.2368421052631568E-2</v>
      </c>
      <c r="T2047" s="9">
        <f t="shared" si="189"/>
        <v>0</v>
      </c>
      <c r="U2047" s="9">
        <f t="shared" si="190"/>
        <v>4</v>
      </c>
      <c r="V2047" s="9">
        <f t="shared" si="191"/>
        <v>2</v>
      </c>
    </row>
    <row r="2048" spans="1:22" x14ac:dyDescent="0.25">
      <c r="A2048" t="s">
        <v>2963</v>
      </c>
      <c r="B2048" s="32" t="s">
        <v>1761</v>
      </c>
      <c r="C2048" t="s">
        <v>202</v>
      </c>
      <c r="D2048" t="s">
        <v>106</v>
      </c>
      <c r="E2048" s="9">
        <v>1</v>
      </c>
      <c r="F2048" s="9">
        <v>1</v>
      </c>
      <c r="G2048" s="9">
        <v>0</v>
      </c>
      <c r="H2048" s="9">
        <v>0</v>
      </c>
      <c r="I2048" s="9">
        <v>0</v>
      </c>
      <c r="J2048" s="9">
        <v>0</v>
      </c>
      <c r="K2048">
        <v>1.4</v>
      </c>
      <c r="L2048" s="9">
        <v>0</v>
      </c>
      <c r="M2048" s="19">
        <v>0</v>
      </c>
      <c r="N2048" s="19">
        <v>2</v>
      </c>
      <c r="O2048" s="19">
        <v>0</v>
      </c>
      <c r="P2048" s="19">
        <v>0</v>
      </c>
      <c r="Q2048" s="19">
        <f t="shared" si="186"/>
        <v>1.4</v>
      </c>
      <c r="R2048" s="3">
        <f t="shared" si="187"/>
        <v>0.70903263163783425</v>
      </c>
      <c r="S2048" s="3">
        <f t="shared" si="188"/>
        <v>4.4407894736842111E-2</v>
      </c>
      <c r="T2048" s="9">
        <f t="shared" si="189"/>
        <v>0</v>
      </c>
      <c r="U2048" s="9">
        <f t="shared" si="190"/>
        <v>2</v>
      </c>
      <c r="V2048" s="9">
        <f t="shared" si="191"/>
        <v>1</v>
      </c>
    </row>
    <row r="2049" spans="1:22" x14ac:dyDescent="0.25">
      <c r="A2049" t="s">
        <v>2963</v>
      </c>
      <c r="B2049" s="32" t="s">
        <v>1761</v>
      </c>
      <c r="C2049" t="s">
        <v>202</v>
      </c>
      <c r="D2049" t="s">
        <v>108</v>
      </c>
      <c r="E2049" s="9">
        <v>0</v>
      </c>
      <c r="F2049" s="9">
        <v>0</v>
      </c>
      <c r="G2049" s="9">
        <v>0</v>
      </c>
      <c r="H2049" s="9">
        <v>0</v>
      </c>
      <c r="I2049" s="9">
        <v>0</v>
      </c>
      <c r="J2049" s="9">
        <v>0</v>
      </c>
      <c r="K2049">
        <v>0</v>
      </c>
      <c r="L2049" s="9">
        <v>0</v>
      </c>
      <c r="M2049" s="19">
        <v>0</v>
      </c>
      <c r="N2049" s="19">
        <v>0</v>
      </c>
      <c r="O2049" s="19">
        <v>0</v>
      </c>
      <c r="P2049" s="19">
        <v>5</v>
      </c>
      <c r="Q2049" s="19">
        <f t="shared" si="186"/>
        <v>0</v>
      </c>
      <c r="R2049" s="3">
        <f t="shared" si="187"/>
        <v>1.4433756729740645</v>
      </c>
      <c r="S2049" s="3">
        <f t="shared" si="188"/>
        <v>0.16447368421052633</v>
      </c>
      <c r="T2049" s="9">
        <f t="shared" si="189"/>
        <v>0</v>
      </c>
      <c r="U2049" s="9">
        <f t="shared" si="190"/>
        <v>5</v>
      </c>
      <c r="V2049" s="9">
        <f t="shared" si="191"/>
        <v>2</v>
      </c>
    </row>
    <row r="2050" spans="1:22" x14ac:dyDescent="0.25">
      <c r="A2050" t="s">
        <v>2963</v>
      </c>
      <c r="B2050" s="32" t="s">
        <v>1761</v>
      </c>
      <c r="C2050" t="s">
        <v>202</v>
      </c>
      <c r="D2050" t="s">
        <v>109</v>
      </c>
      <c r="E2050" s="9">
        <v>0</v>
      </c>
      <c r="F2050" s="9">
        <v>0</v>
      </c>
      <c r="G2050" s="9">
        <v>1</v>
      </c>
      <c r="H2050" s="9">
        <v>0</v>
      </c>
      <c r="I2050" s="9">
        <v>1</v>
      </c>
      <c r="J2050" s="9">
        <v>0</v>
      </c>
      <c r="K2050">
        <v>4.1999999999999993</v>
      </c>
      <c r="L2050" s="9">
        <v>4.1999999999999993</v>
      </c>
      <c r="M2050" s="19">
        <v>2</v>
      </c>
      <c r="N2050" s="19">
        <v>0</v>
      </c>
      <c r="O2050" s="19">
        <v>0</v>
      </c>
      <c r="P2050" s="19">
        <v>2</v>
      </c>
      <c r="Q2050" s="19">
        <f t="shared" ref="Q2050:Q2113" si="192">IFERROR(AVERAGEIF(K2050:K2050,"&lt;&gt;0"),0)</f>
        <v>4.1999999999999993</v>
      </c>
      <c r="R2050" s="3">
        <f t="shared" ref="R2050:R2113" si="193">_xlfn.STDEV.S(E2050:P2050)</f>
        <v>1.595448070434931</v>
      </c>
      <c r="S2050" s="3">
        <f t="shared" ref="S2050:S2113" si="194">IFERROR(AVERAGEIF(E2050:P2050,"&lt;&gt;0")/30.4,0)</f>
        <v>7.8947368421052627E-2</v>
      </c>
      <c r="T2050" s="9">
        <f t="shared" ref="T2050:T2113" si="195">MIN(E2050:P2050)</f>
        <v>0</v>
      </c>
      <c r="U2050" s="9">
        <f t="shared" ref="U2050:U2113" si="196">MAX(E2050:P2050)</f>
        <v>4.1999999999999993</v>
      </c>
      <c r="V2050" s="9">
        <f t="shared" ref="V2050:V2113" si="197">MROUND(ROUND(_xlfn.NORM.S.INV($Y$1)*R2050*1,1),1)</f>
        <v>2</v>
      </c>
    </row>
    <row r="2051" spans="1:22" x14ac:dyDescent="0.25">
      <c r="A2051" t="s">
        <v>3850</v>
      </c>
      <c r="B2051" s="32" t="s">
        <v>2147</v>
      </c>
      <c r="C2051" t="s">
        <v>202</v>
      </c>
      <c r="D2051" t="s">
        <v>119</v>
      </c>
      <c r="E2051" s="9">
        <v>0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>
        <v>2.8</v>
      </c>
      <c r="L2051" s="9">
        <v>4.1999999999999993</v>
      </c>
      <c r="M2051" s="19">
        <v>0</v>
      </c>
      <c r="N2051" s="19">
        <v>0</v>
      </c>
      <c r="O2051" s="19">
        <v>0</v>
      </c>
      <c r="P2051" s="19">
        <v>0</v>
      </c>
      <c r="Q2051" s="19">
        <f t="shared" si="192"/>
        <v>2.8</v>
      </c>
      <c r="R2051" s="3">
        <f t="shared" si="193"/>
        <v>1.3946868878538705</v>
      </c>
      <c r="S2051" s="3">
        <f t="shared" si="194"/>
        <v>0.11513157894736842</v>
      </c>
      <c r="T2051" s="9">
        <f t="shared" si="195"/>
        <v>0</v>
      </c>
      <c r="U2051" s="9">
        <f t="shared" si="196"/>
        <v>4.1999999999999993</v>
      </c>
      <c r="V2051" s="9">
        <f t="shared" si="197"/>
        <v>2</v>
      </c>
    </row>
    <row r="2052" spans="1:22" x14ac:dyDescent="0.25">
      <c r="A2052" t="s">
        <v>3850</v>
      </c>
      <c r="B2052" s="32" t="s">
        <v>2147</v>
      </c>
      <c r="C2052" t="s">
        <v>202</v>
      </c>
      <c r="D2052" t="s">
        <v>106</v>
      </c>
      <c r="E2052" s="9">
        <v>14</v>
      </c>
      <c r="F2052" s="9">
        <v>35</v>
      </c>
      <c r="G2052" s="9">
        <v>59</v>
      </c>
      <c r="H2052" s="9">
        <v>66</v>
      </c>
      <c r="I2052" s="9">
        <v>45</v>
      </c>
      <c r="J2052" s="9">
        <v>31</v>
      </c>
      <c r="K2052">
        <v>189</v>
      </c>
      <c r="L2052" s="9">
        <v>15.399999999999999</v>
      </c>
      <c r="M2052" s="19">
        <v>0</v>
      </c>
      <c r="N2052" s="19">
        <v>1</v>
      </c>
      <c r="O2052" s="19">
        <v>0</v>
      </c>
      <c r="P2052" s="19">
        <v>0</v>
      </c>
      <c r="Q2052" s="19">
        <f t="shared" si="192"/>
        <v>189</v>
      </c>
      <c r="R2052" s="3">
        <f t="shared" si="193"/>
        <v>53.018633088240357</v>
      </c>
      <c r="S2052" s="3">
        <f t="shared" si="194"/>
        <v>1.6644736842105261</v>
      </c>
      <c r="T2052" s="9">
        <f t="shared" si="195"/>
        <v>0</v>
      </c>
      <c r="U2052" s="9">
        <f t="shared" si="196"/>
        <v>189</v>
      </c>
      <c r="V2052" s="9">
        <f t="shared" si="197"/>
        <v>68</v>
      </c>
    </row>
    <row r="2053" spans="1:22" x14ac:dyDescent="0.25">
      <c r="A2053" t="s">
        <v>3855</v>
      </c>
      <c r="B2053" s="32" t="s">
        <v>2352</v>
      </c>
      <c r="C2053" t="s">
        <v>202</v>
      </c>
      <c r="D2053" t="s">
        <v>119</v>
      </c>
      <c r="E2053" s="9">
        <v>0</v>
      </c>
      <c r="F2053" s="9">
        <v>0</v>
      </c>
      <c r="G2053" s="9">
        <v>0</v>
      </c>
      <c r="H2053" s="9">
        <v>0</v>
      </c>
      <c r="I2053" s="9">
        <v>0</v>
      </c>
      <c r="J2053" s="9">
        <v>0</v>
      </c>
      <c r="K2053">
        <v>5.6</v>
      </c>
      <c r="L2053" s="9">
        <v>0</v>
      </c>
      <c r="M2053" s="19">
        <v>0</v>
      </c>
      <c r="N2053" s="19">
        <v>0</v>
      </c>
      <c r="O2053" s="19">
        <v>0</v>
      </c>
      <c r="P2053" s="19">
        <v>0</v>
      </c>
      <c r="Q2053" s="19">
        <f t="shared" si="192"/>
        <v>5.6</v>
      </c>
      <c r="R2053" s="3">
        <f t="shared" si="193"/>
        <v>1.616580753730952</v>
      </c>
      <c r="S2053" s="3">
        <f t="shared" si="194"/>
        <v>0.18421052631578946</v>
      </c>
      <c r="T2053" s="9">
        <f t="shared" si="195"/>
        <v>0</v>
      </c>
      <c r="U2053" s="9">
        <f t="shared" si="196"/>
        <v>5.6</v>
      </c>
      <c r="V2053" s="9">
        <f t="shared" si="197"/>
        <v>2</v>
      </c>
    </row>
    <row r="2054" spans="1:22" x14ac:dyDescent="0.25">
      <c r="A2054" t="s">
        <v>3855</v>
      </c>
      <c r="B2054" s="32" t="s">
        <v>2352</v>
      </c>
      <c r="C2054" t="s">
        <v>202</v>
      </c>
      <c r="D2054" t="s">
        <v>106</v>
      </c>
      <c r="E2054" s="9">
        <v>1</v>
      </c>
      <c r="F2054" s="9">
        <v>13</v>
      </c>
      <c r="G2054" s="9">
        <v>22</v>
      </c>
      <c r="H2054" s="9">
        <v>26</v>
      </c>
      <c r="I2054" s="9">
        <v>24</v>
      </c>
      <c r="J2054" s="9">
        <v>23</v>
      </c>
      <c r="K2054">
        <v>88.199999999999989</v>
      </c>
      <c r="L2054" s="9">
        <v>5.6</v>
      </c>
      <c r="M2054" s="19">
        <v>0</v>
      </c>
      <c r="N2054" s="19">
        <v>0</v>
      </c>
      <c r="O2054" s="19">
        <v>0</v>
      </c>
      <c r="P2054" s="19">
        <v>0</v>
      </c>
      <c r="Q2054" s="19">
        <f t="shared" si="192"/>
        <v>88.199999999999989</v>
      </c>
      <c r="R2054" s="3">
        <f t="shared" si="193"/>
        <v>24.896659140608328</v>
      </c>
      <c r="S2054" s="3">
        <f t="shared" si="194"/>
        <v>0.83388157894736836</v>
      </c>
      <c r="T2054" s="9">
        <f t="shared" si="195"/>
        <v>0</v>
      </c>
      <c r="U2054" s="9">
        <f t="shared" si="196"/>
        <v>88.199999999999989</v>
      </c>
      <c r="V2054" s="9">
        <f t="shared" si="197"/>
        <v>32</v>
      </c>
    </row>
    <row r="2055" spans="1:22" x14ac:dyDescent="0.25">
      <c r="A2055" t="s">
        <v>4323</v>
      </c>
      <c r="B2055" s="32" t="s">
        <v>2582</v>
      </c>
      <c r="C2055" t="s">
        <v>202</v>
      </c>
      <c r="D2055" t="s">
        <v>106</v>
      </c>
      <c r="E2055" s="9">
        <v>8</v>
      </c>
      <c r="F2055" s="9">
        <v>0</v>
      </c>
      <c r="G2055" s="9">
        <v>0</v>
      </c>
      <c r="H2055" s="9">
        <v>0</v>
      </c>
      <c r="I2055" s="9">
        <v>0</v>
      </c>
      <c r="J2055" s="9">
        <v>0</v>
      </c>
      <c r="K2055">
        <v>0</v>
      </c>
      <c r="L2055" s="9">
        <v>0</v>
      </c>
      <c r="M2055" s="19">
        <v>0</v>
      </c>
      <c r="N2055" s="19">
        <v>0</v>
      </c>
      <c r="O2055" s="19">
        <v>0</v>
      </c>
      <c r="P2055" s="19">
        <v>0</v>
      </c>
      <c r="Q2055" s="19">
        <f t="shared" si="192"/>
        <v>0</v>
      </c>
      <c r="R2055" s="3">
        <f t="shared" si="193"/>
        <v>2.3094010767585029</v>
      </c>
      <c r="S2055" s="3">
        <f t="shared" si="194"/>
        <v>0.26315789473684209</v>
      </c>
      <c r="T2055" s="9">
        <f t="shared" si="195"/>
        <v>0</v>
      </c>
      <c r="U2055" s="9">
        <f t="shared" si="196"/>
        <v>8</v>
      </c>
      <c r="V2055" s="9">
        <f t="shared" si="197"/>
        <v>3</v>
      </c>
    </row>
    <row r="2056" spans="1:22" x14ac:dyDescent="0.25">
      <c r="A2056" t="s">
        <v>4300</v>
      </c>
      <c r="B2056" s="32" t="s">
        <v>2572</v>
      </c>
      <c r="C2056" t="s">
        <v>202</v>
      </c>
      <c r="D2056" t="s">
        <v>106</v>
      </c>
      <c r="E2056" s="9">
        <v>7</v>
      </c>
      <c r="F2056" s="9">
        <v>0</v>
      </c>
      <c r="G2056" s="9">
        <v>0</v>
      </c>
      <c r="H2056" s="9">
        <v>0</v>
      </c>
      <c r="I2056" s="9">
        <v>0</v>
      </c>
      <c r="J2056" s="9">
        <v>0</v>
      </c>
      <c r="K2056">
        <v>0</v>
      </c>
      <c r="L2056" s="9">
        <v>0</v>
      </c>
      <c r="M2056" s="19">
        <v>0</v>
      </c>
      <c r="N2056" s="19">
        <v>0</v>
      </c>
      <c r="O2056" s="19">
        <v>0</v>
      </c>
      <c r="P2056" s="19">
        <v>0</v>
      </c>
      <c r="Q2056" s="19">
        <f t="shared" si="192"/>
        <v>0</v>
      </c>
      <c r="R2056" s="3">
        <f t="shared" si="193"/>
        <v>2.0207259421636903</v>
      </c>
      <c r="S2056" s="3">
        <f t="shared" si="194"/>
        <v>0.23026315789473686</v>
      </c>
      <c r="T2056" s="9">
        <f t="shared" si="195"/>
        <v>0</v>
      </c>
      <c r="U2056" s="9">
        <f t="shared" si="196"/>
        <v>7</v>
      </c>
      <c r="V2056" s="9">
        <f t="shared" si="197"/>
        <v>3</v>
      </c>
    </row>
    <row r="2057" spans="1:22" x14ac:dyDescent="0.25">
      <c r="A2057" t="s">
        <v>4320</v>
      </c>
      <c r="B2057" s="32" t="s">
        <v>2363</v>
      </c>
      <c r="C2057" t="s">
        <v>202</v>
      </c>
      <c r="D2057" t="s">
        <v>4746</v>
      </c>
      <c r="E2057" s="9">
        <v>9</v>
      </c>
      <c r="F2057" s="9">
        <v>32</v>
      </c>
      <c r="G2057" s="9">
        <v>48</v>
      </c>
      <c r="H2057" s="9">
        <v>47</v>
      </c>
      <c r="I2057" s="9">
        <v>38</v>
      </c>
      <c r="J2057" s="9">
        <v>0</v>
      </c>
      <c r="K2057">
        <v>0</v>
      </c>
      <c r="L2057" s="9">
        <v>0</v>
      </c>
      <c r="M2057" s="19">
        <v>0</v>
      </c>
      <c r="N2057" s="19">
        <v>0</v>
      </c>
      <c r="O2057" s="19">
        <v>0</v>
      </c>
      <c r="P2057" s="19">
        <v>0</v>
      </c>
      <c r="Q2057" s="19">
        <f t="shared" si="192"/>
        <v>0</v>
      </c>
      <c r="R2057" s="3">
        <f t="shared" si="193"/>
        <v>20.313452774857446</v>
      </c>
      <c r="S2057" s="3">
        <f t="shared" si="194"/>
        <v>1.1447368421052631</v>
      </c>
      <c r="T2057" s="9">
        <f t="shared" si="195"/>
        <v>0</v>
      </c>
      <c r="U2057" s="9">
        <f t="shared" si="196"/>
        <v>48</v>
      </c>
      <c r="V2057" s="9">
        <f t="shared" si="197"/>
        <v>26</v>
      </c>
    </row>
    <row r="2058" spans="1:22" x14ac:dyDescent="0.25">
      <c r="A2058" t="s">
        <v>4335</v>
      </c>
      <c r="B2058" s="32" t="s">
        <v>2351</v>
      </c>
      <c r="C2058" t="s">
        <v>202</v>
      </c>
      <c r="D2058" t="s">
        <v>4746</v>
      </c>
      <c r="E2058" s="9">
        <v>5</v>
      </c>
      <c r="F2058" s="9">
        <v>12</v>
      </c>
      <c r="G2058" s="9">
        <v>22</v>
      </c>
      <c r="H2058" s="9">
        <v>10</v>
      </c>
      <c r="I2058" s="9">
        <v>19</v>
      </c>
      <c r="J2058" s="9">
        <v>0</v>
      </c>
      <c r="K2058">
        <v>0</v>
      </c>
      <c r="L2058" s="9">
        <v>0</v>
      </c>
      <c r="M2058" s="19">
        <v>0</v>
      </c>
      <c r="N2058" s="19">
        <v>0</v>
      </c>
      <c r="O2058" s="19">
        <v>0</v>
      </c>
      <c r="P2058" s="19">
        <v>0</v>
      </c>
      <c r="Q2058" s="19">
        <f t="shared" si="192"/>
        <v>0</v>
      </c>
      <c r="R2058" s="3">
        <f t="shared" si="193"/>
        <v>8.1389449096565496</v>
      </c>
      <c r="S2058" s="3">
        <f t="shared" si="194"/>
        <v>0.44736842105263158</v>
      </c>
      <c r="T2058" s="9">
        <f t="shared" si="195"/>
        <v>0</v>
      </c>
      <c r="U2058" s="9">
        <f t="shared" si="196"/>
        <v>22</v>
      </c>
      <c r="V2058" s="9">
        <f t="shared" si="197"/>
        <v>10</v>
      </c>
    </row>
    <row r="2059" spans="1:22" x14ac:dyDescent="0.25">
      <c r="A2059" t="s">
        <v>4344</v>
      </c>
      <c r="B2059" s="32" t="s">
        <v>2203</v>
      </c>
      <c r="C2059" t="s">
        <v>202</v>
      </c>
      <c r="D2059" t="s">
        <v>4746</v>
      </c>
      <c r="E2059" s="9">
        <v>0</v>
      </c>
      <c r="F2059" s="9">
        <v>1</v>
      </c>
      <c r="G2059" s="9">
        <v>0</v>
      </c>
      <c r="H2059" s="9">
        <v>0</v>
      </c>
      <c r="I2059" s="9">
        <v>0</v>
      </c>
      <c r="J2059" s="9">
        <v>0</v>
      </c>
      <c r="K2059">
        <v>0</v>
      </c>
      <c r="L2059" s="9">
        <v>0</v>
      </c>
      <c r="M2059" s="19">
        <v>0</v>
      </c>
      <c r="N2059" s="19">
        <v>0</v>
      </c>
      <c r="O2059" s="19">
        <v>0</v>
      </c>
      <c r="P2059" s="19">
        <v>0</v>
      </c>
      <c r="Q2059" s="19">
        <f t="shared" si="192"/>
        <v>0</v>
      </c>
      <c r="R2059" s="3">
        <f t="shared" si="193"/>
        <v>0.28867513459481287</v>
      </c>
      <c r="S2059" s="3">
        <f t="shared" si="194"/>
        <v>3.2894736842105261E-2</v>
      </c>
      <c r="T2059" s="9">
        <f t="shared" si="195"/>
        <v>0</v>
      </c>
      <c r="U2059" s="9">
        <f t="shared" si="196"/>
        <v>1</v>
      </c>
      <c r="V2059" s="9">
        <f t="shared" si="197"/>
        <v>0</v>
      </c>
    </row>
    <row r="2060" spans="1:22" x14ac:dyDescent="0.25">
      <c r="A2060" t="s">
        <v>4425</v>
      </c>
      <c r="B2060" s="32" t="s">
        <v>2204</v>
      </c>
      <c r="C2060" t="s">
        <v>202</v>
      </c>
      <c r="D2060" t="s">
        <v>861</v>
      </c>
      <c r="E2060" s="9">
        <v>0</v>
      </c>
      <c r="F2060" s="9">
        <v>0</v>
      </c>
      <c r="G2060" s="9">
        <v>0</v>
      </c>
      <c r="H2060" s="9">
        <v>0</v>
      </c>
      <c r="I2060" s="9">
        <v>0</v>
      </c>
      <c r="J2060" s="9">
        <v>0</v>
      </c>
      <c r="K2060">
        <v>0</v>
      </c>
      <c r="L2060" s="9">
        <v>0</v>
      </c>
      <c r="M2060" s="19">
        <v>0</v>
      </c>
      <c r="N2060" s="19">
        <v>0</v>
      </c>
      <c r="O2060" s="19">
        <v>0</v>
      </c>
      <c r="P2060" s="19">
        <v>1</v>
      </c>
      <c r="Q2060" s="19">
        <f t="shared" si="192"/>
        <v>0</v>
      </c>
      <c r="R2060" s="3">
        <f t="shared" si="193"/>
        <v>0.28867513459481287</v>
      </c>
      <c r="S2060" s="3">
        <f t="shared" si="194"/>
        <v>3.2894736842105261E-2</v>
      </c>
      <c r="T2060" s="9">
        <f t="shared" si="195"/>
        <v>0</v>
      </c>
      <c r="U2060" s="9">
        <f t="shared" si="196"/>
        <v>1</v>
      </c>
      <c r="V2060" s="9">
        <f t="shared" si="197"/>
        <v>0</v>
      </c>
    </row>
    <row r="2061" spans="1:22" x14ac:dyDescent="0.25">
      <c r="A2061" t="s">
        <v>4425</v>
      </c>
      <c r="B2061" s="32" t="s">
        <v>2204</v>
      </c>
      <c r="C2061" t="s">
        <v>202</v>
      </c>
      <c r="D2061" t="s">
        <v>106</v>
      </c>
      <c r="E2061" s="9">
        <v>0</v>
      </c>
      <c r="F2061" s="9">
        <v>0</v>
      </c>
      <c r="G2061" s="9">
        <v>0</v>
      </c>
      <c r="H2061" s="9">
        <v>0</v>
      </c>
      <c r="I2061" s="9">
        <v>0</v>
      </c>
      <c r="J2061" s="9">
        <v>0</v>
      </c>
      <c r="K2061">
        <v>1.4</v>
      </c>
      <c r="L2061" s="9">
        <v>0</v>
      </c>
      <c r="M2061" s="19">
        <v>0</v>
      </c>
      <c r="N2061" s="19">
        <v>0</v>
      </c>
      <c r="O2061" s="19">
        <v>0</v>
      </c>
      <c r="P2061" s="19">
        <v>0</v>
      </c>
      <c r="Q2061" s="19">
        <f t="shared" si="192"/>
        <v>1.4</v>
      </c>
      <c r="R2061" s="3">
        <f t="shared" si="193"/>
        <v>0.404145188432738</v>
      </c>
      <c r="S2061" s="3">
        <f t="shared" si="194"/>
        <v>4.6052631578947366E-2</v>
      </c>
      <c r="T2061" s="9">
        <f t="shared" si="195"/>
        <v>0</v>
      </c>
      <c r="U2061" s="9">
        <f t="shared" si="196"/>
        <v>1.4</v>
      </c>
      <c r="V2061" s="9">
        <f t="shared" si="197"/>
        <v>1</v>
      </c>
    </row>
    <row r="2062" spans="1:22" x14ac:dyDescent="0.25">
      <c r="A2062" t="s">
        <v>4686</v>
      </c>
      <c r="B2062" s="32" t="s">
        <v>4687</v>
      </c>
      <c r="C2062" t="s">
        <v>202</v>
      </c>
      <c r="D2062" t="s">
        <v>4746</v>
      </c>
      <c r="E2062" s="9">
        <v>0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>
        <v>0</v>
      </c>
      <c r="L2062" s="9">
        <v>0</v>
      </c>
      <c r="M2062" s="19">
        <v>1</v>
      </c>
      <c r="N2062" s="19">
        <v>0</v>
      </c>
      <c r="O2062" s="19">
        <v>0</v>
      </c>
      <c r="P2062" s="19">
        <v>0</v>
      </c>
      <c r="Q2062" s="19">
        <f t="shared" si="192"/>
        <v>0</v>
      </c>
      <c r="R2062" s="3">
        <f t="shared" si="193"/>
        <v>0.28867513459481287</v>
      </c>
      <c r="S2062" s="3">
        <f t="shared" si="194"/>
        <v>3.2894736842105261E-2</v>
      </c>
      <c r="T2062" s="9">
        <f t="shared" si="195"/>
        <v>0</v>
      </c>
      <c r="U2062" s="9">
        <f t="shared" si="196"/>
        <v>1</v>
      </c>
      <c r="V2062" s="9">
        <f t="shared" si="197"/>
        <v>0</v>
      </c>
    </row>
    <row r="2063" spans="1:22" x14ac:dyDescent="0.25">
      <c r="A2063" t="s">
        <v>6850</v>
      </c>
      <c r="B2063" s="32" t="s">
        <v>6851</v>
      </c>
      <c r="C2063" t="s">
        <v>202</v>
      </c>
      <c r="D2063" t="s">
        <v>113</v>
      </c>
      <c r="E2063" s="9">
        <v>0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>
        <v>0</v>
      </c>
      <c r="L2063" s="9">
        <v>0</v>
      </c>
      <c r="M2063" s="19">
        <v>0</v>
      </c>
      <c r="N2063" s="19">
        <v>0</v>
      </c>
      <c r="O2063" s="19">
        <v>0</v>
      </c>
      <c r="P2063" s="19">
        <v>2</v>
      </c>
      <c r="Q2063" s="19">
        <f t="shared" si="192"/>
        <v>0</v>
      </c>
      <c r="R2063" s="3">
        <f t="shared" si="193"/>
        <v>0.57735026918962573</v>
      </c>
      <c r="S2063" s="3">
        <f t="shared" si="194"/>
        <v>6.5789473684210523E-2</v>
      </c>
      <c r="T2063" s="9">
        <f t="shared" si="195"/>
        <v>0</v>
      </c>
      <c r="U2063" s="9">
        <f t="shared" si="196"/>
        <v>2</v>
      </c>
      <c r="V2063" s="9">
        <f t="shared" si="197"/>
        <v>1</v>
      </c>
    </row>
    <row r="2064" spans="1:22" x14ac:dyDescent="0.25">
      <c r="A2064" t="s">
        <v>4388</v>
      </c>
      <c r="B2064" s="32" t="s">
        <v>2206</v>
      </c>
      <c r="C2064" t="s">
        <v>202</v>
      </c>
      <c r="D2064" t="s">
        <v>106</v>
      </c>
      <c r="E2064" s="9">
        <v>0</v>
      </c>
      <c r="F2064" s="9">
        <v>0</v>
      </c>
      <c r="G2064" s="9">
        <v>0</v>
      </c>
      <c r="H2064" s="9">
        <v>1</v>
      </c>
      <c r="I2064" s="9">
        <v>0</v>
      </c>
      <c r="J2064" s="9">
        <v>0</v>
      </c>
      <c r="K2064">
        <v>0</v>
      </c>
      <c r="L2064" s="9">
        <v>0</v>
      </c>
      <c r="M2064" s="19">
        <v>0</v>
      </c>
      <c r="N2064" s="19">
        <v>0</v>
      </c>
      <c r="O2064" s="19">
        <v>0</v>
      </c>
      <c r="P2064" s="19">
        <v>0</v>
      </c>
      <c r="Q2064" s="19">
        <f t="shared" si="192"/>
        <v>0</v>
      </c>
      <c r="R2064" s="3">
        <f t="shared" si="193"/>
        <v>0.28867513459481287</v>
      </c>
      <c r="S2064" s="3">
        <f t="shared" si="194"/>
        <v>3.2894736842105261E-2</v>
      </c>
      <c r="T2064" s="9">
        <f t="shared" si="195"/>
        <v>0</v>
      </c>
      <c r="U2064" s="9">
        <f t="shared" si="196"/>
        <v>1</v>
      </c>
      <c r="V2064" s="9">
        <f t="shared" si="197"/>
        <v>0</v>
      </c>
    </row>
    <row r="2065" spans="1:22" x14ac:dyDescent="0.25">
      <c r="A2065" t="s">
        <v>3148</v>
      </c>
      <c r="B2065" s="32" t="s">
        <v>2100</v>
      </c>
      <c r="C2065" t="s">
        <v>202</v>
      </c>
      <c r="D2065" t="s">
        <v>4746</v>
      </c>
      <c r="E2065" s="9">
        <v>0</v>
      </c>
      <c r="F2065" s="9">
        <v>0</v>
      </c>
      <c r="G2065" s="9">
        <v>1</v>
      </c>
      <c r="H2065" s="9">
        <v>1</v>
      </c>
      <c r="I2065" s="9">
        <v>4</v>
      </c>
      <c r="J2065" s="9">
        <v>2</v>
      </c>
      <c r="K2065">
        <v>2.8</v>
      </c>
      <c r="L2065" s="9">
        <v>1.4</v>
      </c>
      <c r="M2065" s="19">
        <v>2</v>
      </c>
      <c r="N2065" s="19">
        <v>0</v>
      </c>
      <c r="O2065" s="19">
        <v>0</v>
      </c>
      <c r="P2065" s="19">
        <v>0</v>
      </c>
      <c r="Q2065" s="19">
        <f t="shared" si="192"/>
        <v>2.8</v>
      </c>
      <c r="R2065" s="3">
        <f t="shared" si="193"/>
        <v>1.3141421905447281</v>
      </c>
      <c r="S2065" s="3">
        <f t="shared" si="194"/>
        <v>6.6729323308270694E-2</v>
      </c>
      <c r="T2065" s="9">
        <f t="shared" si="195"/>
        <v>0</v>
      </c>
      <c r="U2065" s="9">
        <f t="shared" si="196"/>
        <v>4</v>
      </c>
      <c r="V2065" s="9">
        <f t="shared" si="197"/>
        <v>2</v>
      </c>
    </row>
    <row r="2066" spans="1:22" x14ac:dyDescent="0.25">
      <c r="A2066" t="s">
        <v>3817</v>
      </c>
      <c r="B2066" s="32" t="s">
        <v>3818</v>
      </c>
      <c r="C2066" t="s">
        <v>202</v>
      </c>
      <c r="D2066" t="s">
        <v>106</v>
      </c>
      <c r="E2066" s="9">
        <v>0</v>
      </c>
      <c r="F2066" s="9">
        <v>0</v>
      </c>
      <c r="G2066" s="9">
        <v>0</v>
      </c>
      <c r="H2066" s="9">
        <v>0</v>
      </c>
      <c r="I2066" s="9">
        <v>0</v>
      </c>
      <c r="J2066" s="9">
        <v>0</v>
      </c>
      <c r="K2066">
        <v>0</v>
      </c>
      <c r="L2066" s="9">
        <v>0</v>
      </c>
      <c r="M2066" s="19">
        <v>5</v>
      </c>
      <c r="N2066" s="19">
        <v>0</v>
      </c>
      <c r="O2066" s="19">
        <v>0</v>
      </c>
      <c r="P2066" s="19">
        <v>0</v>
      </c>
      <c r="Q2066" s="19">
        <f t="shared" si="192"/>
        <v>0</v>
      </c>
      <c r="R2066" s="3">
        <f t="shared" si="193"/>
        <v>1.4433756729740645</v>
      </c>
      <c r="S2066" s="3">
        <f t="shared" si="194"/>
        <v>0.16447368421052633</v>
      </c>
      <c r="T2066" s="9">
        <f t="shared" si="195"/>
        <v>0</v>
      </c>
      <c r="U2066" s="9">
        <f t="shared" si="196"/>
        <v>5</v>
      </c>
      <c r="V2066" s="9">
        <f t="shared" si="197"/>
        <v>2</v>
      </c>
    </row>
    <row r="2067" spans="1:22" x14ac:dyDescent="0.25">
      <c r="A2067" t="s">
        <v>3817</v>
      </c>
      <c r="B2067" s="32" t="s">
        <v>3818</v>
      </c>
      <c r="C2067" t="s">
        <v>202</v>
      </c>
      <c r="D2067" t="s">
        <v>109</v>
      </c>
      <c r="E2067" s="9">
        <v>0</v>
      </c>
      <c r="F2067" s="9">
        <v>0</v>
      </c>
      <c r="G2067" s="9">
        <v>0</v>
      </c>
      <c r="H2067" s="9">
        <v>0</v>
      </c>
      <c r="I2067" s="9">
        <v>0</v>
      </c>
      <c r="J2067" s="9">
        <v>0</v>
      </c>
      <c r="K2067">
        <v>0</v>
      </c>
      <c r="L2067" s="9">
        <v>0</v>
      </c>
      <c r="M2067" s="19">
        <v>0</v>
      </c>
      <c r="N2067" s="19">
        <v>0</v>
      </c>
      <c r="O2067" s="19">
        <v>0</v>
      </c>
      <c r="P2067" s="19">
        <v>1</v>
      </c>
      <c r="Q2067" s="19">
        <f t="shared" si="192"/>
        <v>0</v>
      </c>
      <c r="R2067" s="3">
        <f t="shared" si="193"/>
        <v>0.28867513459481287</v>
      </c>
      <c r="S2067" s="3">
        <f t="shared" si="194"/>
        <v>3.2894736842105261E-2</v>
      </c>
      <c r="T2067" s="9">
        <f t="shared" si="195"/>
        <v>0</v>
      </c>
      <c r="U2067" s="9">
        <f t="shared" si="196"/>
        <v>1</v>
      </c>
      <c r="V2067" s="9">
        <f t="shared" si="197"/>
        <v>0</v>
      </c>
    </row>
    <row r="2068" spans="1:22" x14ac:dyDescent="0.25">
      <c r="A2068" t="s">
        <v>4355</v>
      </c>
      <c r="B2068" s="32" t="s">
        <v>2209</v>
      </c>
      <c r="C2068" t="s">
        <v>202</v>
      </c>
      <c r="D2068" t="s">
        <v>106</v>
      </c>
      <c r="E2068" s="9">
        <v>0</v>
      </c>
      <c r="F2068" s="9">
        <v>1</v>
      </c>
      <c r="G2068" s="9">
        <v>0</v>
      </c>
      <c r="H2068" s="9">
        <v>0</v>
      </c>
      <c r="I2068" s="9">
        <v>0</v>
      </c>
      <c r="J2068" s="9">
        <v>1</v>
      </c>
      <c r="K2068">
        <v>8.3999999999999986</v>
      </c>
      <c r="L2068" s="9">
        <v>0</v>
      </c>
      <c r="M2068" s="19">
        <v>5</v>
      </c>
      <c r="N2068" s="19">
        <v>0</v>
      </c>
      <c r="O2068" s="19">
        <v>1</v>
      </c>
      <c r="P2068" s="19">
        <v>0</v>
      </c>
      <c r="Q2068" s="19">
        <f t="shared" si="192"/>
        <v>8.3999999999999986</v>
      </c>
      <c r="R2068" s="3">
        <f t="shared" si="193"/>
        <v>2.6310500265909504</v>
      </c>
      <c r="S2068" s="3">
        <f t="shared" si="194"/>
        <v>0.10789473684210527</v>
      </c>
      <c r="T2068" s="9">
        <f t="shared" si="195"/>
        <v>0</v>
      </c>
      <c r="U2068" s="9">
        <f t="shared" si="196"/>
        <v>8.3999999999999986</v>
      </c>
      <c r="V2068" s="9">
        <f t="shared" si="197"/>
        <v>3</v>
      </c>
    </row>
    <row r="2069" spans="1:22" x14ac:dyDescent="0.25">
      <c r="A2069" t="s">
        <v>4836</v>
      </c>
      <c r="B2069" s="32" t="s">
        <v>4837</v>
      </c>
      <c r="C2069" t="s">
        <v>202</v>
      </c>
      <c r="D2069" t="s">
        <v>113</v>
      </c>
      <c r="E2069" s="9">
        <v>0</v>
      </c>
      <c r="F2069" s="9">
        <v>0</v>
      </c>
      <c r="G2069" s="9">
        <v>0</v>
      </c>
      <c r="H2069" s="9">
        <v>0</v>
      </c>
      <c r="I2069" s="9">
        <v>0</v>
      </c>
      <c r="J2069" s="9">
        <v>0</v>
      </c>
      <c r="K2069">
        <v>0</v>
      </c>
      <c r="L2069" s="9">
        <v>0</v>
      </c>
      <c r="M2069" s="19">
        <v>0</v>
      </c>
      <c r="N2069" s="19">
        <v>1</v>
      </c>
      <c r="O2069" s="19">
        <v>0</v>
      </c>
      <c r="P2069" s="19">
        <v>0</v>
      </c>
      <c r="Q2069" s="19">
        <f t="shared" si="192"/>
        <v>0</v>
      </c>
      <c r="R2069" s="3">
        <f t="shared" si="193"/>
        <v>0.28867513459481287</v>
      </c>
      <c r="S2069" s="3">
        <f t="shared" si="194"/>
        <v>3.2894736842105261E-2</v>
      </c>
      <c r="T2069" s="9">
        <f t="shared" si="195"/>
        <v>0</v>
      </c>
      <c r="U2069" s="9">
        <f t="shared" si="196"/>
        <v>1</v>
      </c>
      <c r="V2069" s="9">
        <f t="shared" si="197"/>
        <v>0</v>
      </c>
    </row>
    <row r="2070" spans="1:22" x14ac:dyDescent="0.25">
      <c r="A2070" t="s">
        <v>4407</v>
      </c>
      <c r="B2070" s="32" t="s">
        <v>2645</v>
      </c>
      <c r="C2070" t="s">
        <v>202</v>
      </c>
      <c r="D2070" t="s">
        <v>106</v>
      </c>
      <c r="E2070" s="9">
        <v>0</v>
      </c>
      <c r="F2070" s="9">
        <v>0</v>
      </c>
      <c r="G2070" s="9">
        <v>0</v>
      </c>
      <c r="H2070" s="9">
        <v>0</v>
      </c>
      <c r="I2070" s="9">
        <v>1</v>
      </c>
      <c r="J2070" s="9">
        <v>0</v>
      </c>
      <c r="K2070">
        <v>0</v>
      </c>
      <c r="L2070" s="9">
        <v>0</v>
      </c>
      <c r="M2070" s="19">
        <v>0</v>
      </c>
      <c r="N2070" s="19">
        <v>0</v>
      </c>
      <c r="O2070" s="19">
        <v>0</v>
      </c>
      <c r="P2070" s="19">
        <v>0</v>
      </c>
      <c r="Q2070" s="19">
        <f t="shared" si="192"/>
        <v>0</v>
      </c>
      <c r="R2070" s="3">
        <f t="shared" si="193"/>
        <v>0.28867513459481287</v>
      </c>
      <c r="S2070" s="3">
        <f t="shared" si="194"/>
        <v>3.2894736842105261E-2</v>
      </c>
      <c r="T2070" s="9">
        <f t="shared" si="195"/>
        <v>0</v>
      </c>
      <c r="U2070" s="9">
        <f t="shared" si="196"/>
        <v>1</v>
      </c>
      <c r="V2070" s="9">
        <f t="shared" si="197"/>
        <v>0</v>
      </c>
    </row>
    <row r="2071" spans="1:22" x14ac:dyDescent="0.25">
      <c r="A2071" t="s">
        <v>4407</v>
      </c>
      <c r="B2071" s="32" t="s">
        <v>2645</v>
      </c>
      <c r="C2071" t="s">
        <v>202</v>
      </c>
      <c r="D2071" t="s">
        <v>4746</v>
      </c>
      <c r="E2071" s="9">
        <v>0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>
        <v>0</v>
      </c>
      <c r="L2071" s="9">
        <v>0</v>
      </c>
      <c r="M2071" s="19">
        <v>0</v>
      </c>
      <c r="N2071" s="19">
        <v>0</v>
      </c>
      <c r="O2071" s="19">
        <v>1</v>
      </c>
      <c r="P2071" s="19">
        <v>0</v>
      </c>
      <c r="Q2071" s="19">
        <f t="shared" si="192"/>
        <v>0</v>
      </c>
      <c r="R2071" s="3">
        <f t="shared" si="193"/>
        <v>0.28867513459481287</v>
      </c>
      <c r="S2071" s="3">
        <f t="shared" si="194"/>
        <v>3.2894736842105261E-2</v>
      </c>
      <c r="T2071" s="9">
        <f t="shared" si="195"/>
        <v>0</v>
      </c>
      <c r="U2071" s="9">
        <f t="shared" si="196"/>
        <v>1</v>
      </c>
      <c r="V2071" s="9">
        <f t="shared" si="197"/>
        <v>0</v>
      </c>
    </row>
    <row r="2072" spans="1:22" x14ac:dyDescent="0.25">
      <c r="A2072" t="s">
        <v>4410</v>
      </c>
      <c r="B2072" s="32" t="s">
        <v>2643</v>
      </c>
      <c r="C2072" t="s">
        <v>202</v>
      </c>
      <c r="D2072" t="s">
        <v>4746</v>
      </c>
      <c r="E2072" s="9">
        <v>0</v>
      </c>
      <c r="F2072" s="9">
        <v>0</v>
      </c>
      <c r="G2072" s="9">
        <v>0</v>
      </c>
      <c r="H2072" s="9">
        <v>0</v>
      </c>
      <c r="I2072" s="9">
        <v>1</v>
      </c>
      <c r="J2072" s="9">
        <v>0</v>
      </c>
      <c r="K2072">
        <v>0</v>
      </c>
      <c r="L2072" s="9">
        <v>0</v>
      </c>
      <c r="M2072" s="19">
        <v>0</v>
      </c>
      <c r="N2072" s="19">
        <v>0</v>
      </c>
      <c r="O2072" s="19">
        <v>0</v>
      </c>
      <c r="P2072" s="19">
        <v>0</v>
      </c>
      <c r="Q2072" s="19">
        <f t="shared" si="192"/>
        <v>0</v>
      </c>
      <c r="R2072" s="3">
        <f t="shared" si="193"/>
        <v>0.28867513459481287</v>
      </c>
      <c r="S2072" s="3">
        <f t="shared" si="194"/>
        <v>3.2894736842105261E-2</v>
      </c>
      <c r="T2072" s="9">
        <f t="shared" si="195"/>
        <v>0</v>
      </c>
      <c r="U2072" s="9">
        <f t="shared" si="196"/>
        <v>1</v>
      </c>
      <c r="V2072" s="9">
        <f t="shared" si="197"/>
        <v>0</v>
      </c>
    </row>
    <row r="2073" spans="1:22" x14ac:dyDescent="0.25">
      <c r="A2073" t="s">
        <v>4411</v>
      </c>
      <c r="B2073" s="32" t="s">
        <v>2644</v>
      </c>
      <c r="C2073" t="s">
        <v>202</v>
      </c>
      <c r="D2073" t="s">
        <v>4746</v>
      </c>
      <c r="E2073" s="9">
        <v>0</v>
      </c>
      <c r="F2073" s="9">
        <v>0</v>
      </c>
      <c r="G2073" s="9">
        <v>0</v>
      </c>
      <c r="H2073" s="9">
        <v>0</v>
      </c>
      <c r="I2073" s="9">
        <v>1</v>
      </c>
      <c r="J2073" s="9">
        <v>0</v>
      </c>
      <c r="K2073">
        <v>0</v>
      </c>
      <c r="L2073" s="9">
        <v>0</v>
      </c>
      <c r="M2073" s="19">
        <v>0</v>
      </c>
      <c r="N2073" s="19">
        <v>0</v>
      </c>
      <c r="O2073" s="19">
        <v>0</v>
      </c>
      <c r="P2073" s="19">
        <v>0</v>
      </c>
      <c r="Q2073" s="19">
        <f t="shared" si="192"/>
        <v>0</v>
      </c>
      <c r="R2073" s="3">
        <f t="shared" si="193"/>
        <v>0.28867513459481287</v>
      </c>
      <c r="S2073" s="3">
        <f t="shared" si="194"/>
        <v>3.2894736842105261E-2</v>
      </c>
      <c r="T2073" s="9">
        <f t="shared" si="195"/>
        <v>0</v>
      </c>
      <c r="U2073" s="9">
        <f t="shared" si="196"/>
        <v>1</v>
      </c>
      <c r="V2073" s="9">
        <f t="shared" si="197"/>
        <v>0</v>
      </c>
    </row>
    <row r="2074" spans="1:22" x14ac:dyDescent="0.25">
      <c r="A2074" t="s">
        <v>4339</v>
      </c>
      <c r="B2074" s="32" t="s">
        <v>1943</v>
      </c>
      <c r="C2074" t="s">
        <v>202</v>
      </c>
      <c r="D2074" t="s">
        <v>106</v>
      </c>
      <c r="E2074" s="9">
        <v>0</v>
      </c>
      <c r="F2074" s="9">
        <v>0</v>
      </c>
      <c r="G2074" s="9">
        <v>0</v>
      </c>
      <c r="H2074" s="9">
        <v>0</v>
      </c>
      <c r="I2074" s="9">
        <v>1</v>
      </c>
      <c r="J2074" s="9">
        <v>0</v>
      </c>
      <c r="K2074">
        <v>0</v>
      </c>
      <c r="L2074" s="9">
        <v>0</v>
      </c>
      <c r="M2074" s="19">
        <v>0</v>
      </c>
      <c r="N2074" s="19">
        <v>0</v>
      </c>
      <c r="O2074" s="19">
        <v>0</v>
      </c>
      <c r="P2074" s="19">
        <v>0</v>
      </c>
      <c r="Q2074" s="19">
        <f t="shared" si="192"/>
        <v>0</v>
      </c>
      <c r="R2074" s="3">
        <f t="shared" si="193"/>
        <v>0.28867513459481287</v>
      </c>
      <c r="S2074" s="3">
        <f t="shared" si="194"/>
        <v>3.2894736842105261E-2</v>
      </c>
      <c r="T2074" s="9">
        <f t="shared" si="195"/>
        <v>0</v>
      </c>
      <c r="U2074" s="9">
        <f t="shared" si="196"/>
        <v>1</v>
      </c>
      <c r="V2074" s="9">
        <f t="shared" si="197"/>
        <v>0</v>
      </c>
    </row>
    <row r="2075" spans="1:22" x14ac:dyDescent="0.25">
      <c r="A2075" t="s">
        <v>4339</v>
      </c>
      <c r="B2075" s="32" t="s">
        <v>1943</v>
      </c>
      <c r="C2075" t="s">
        <v>202</v>
      </c>
      <c r="D2075" t="s">
        <v>4746</v>
      </c>
      <c r="E2075" s="9">
        <v>0</v>
      </c>
      <c r="F2075" s="9">
        <v>1</v>
      </c>
      <c r="G2075" s="9">
        <v>0</v>
      </c>
      <c r="H2075" s="9">
        <v>0</v>
      </c>
      <c r="I2075" s="9">
        <v>3</v>
      </c>
      <c r="J2075" s="9">
        <v>0</v>
      </c>
      <c r="K2075">
        <v>0</v>
      </c>
      <c r="L2075" s="9">
        <v>0</v>
      </c>
      <c r="M2075" s="19">
        <v>1</v>
      </c>
      <c r="N2075" s="19">
        <v>0</v>
      </c>
      <c r="O2075" s="19">
        <v>0</v>
      </c>
      <c r="P2075" s="19">
        <v>0</v>
      </c>
      <c r="Q2075" s="19">
        <f t="shared" si="192"/>
        <v>0</v>
      </c>
      <c r="R2075" s="3">
        <f t="shared" si="193"/>
        <v>0.90033663737851999</v>
      </c>
      <c r="S2075" s="3">
        <f t="shared" si="194"/>
        <v>5.4824561403508776E-2</v>
      </c>
      <c r="T2075" s="9">
        <f t="shared" si="195"/>
        <v>0</v>
      </c>
      <c r="U2075" s="9">
        <f t="shared" si="196"/>
        <v>3</v>
      </c>
      <c r="V2075" s="9">
        <f t="shared" si="197"/>
        <v>1</v>
      </c>
    </row>
    <row r="2076" spans="1:22" x14ac:dyDescent="0.25">
      <c r="A2076" t="s">
        <v>3448</v>
      </c>
      <c r="B2076" s="32" t="s">
        <v>1275</v>
      </c>
      <c r="C2076" t="s">
        <v>202</v>
      </c>
      <c r="D2076" t="s">
        <v>106</v>
      </c>
      <c r="E2076" s="9">
        <v>0</v>
      </c>
      <c r="F2076" s="9">
        <v>0</v>
      </c>
      <c r="G2076" s="9">
        <v>6</v>
      </c>
      <c r="H2076" s="9">
        <v>3</v>
      </c>
      <c r="I2076" s="9">
        <v>0</v>
      </c>
      <c r="J2076" s="9">
        <v>0</v>
      </c>
      <c r="K2076">
        <v>0</v>
      </c>
      <c r="L2076" s="9">
        <v>0</v>
      </c>
      <c r="M2076" s="19">
        <v>0</v>
      </c>
      <c r="N2076" s="19">
        <v>0</v>
      </c>
      <c r="O2076" s="19">
        <v>3</v>
      </c>
      <c r="P2076" s="19">
        <v>1</v>
      </c>
      <c r="Q2076" s="19">
        <f t="shared" si="192"/>
        <v>0</v>
      </c>
      <c r="R2076" s="3">
        <f t="shared" si="193"/>
        <v>1.9286515936521478</v>
      </c>
      <c r="S2076" s="3">
        <f t="shared" si="194"/>
        <v>0.1069078947368421</v>
      </c>
      <c r="T2076" s="9">
        <f t="shared" si="195"/>
        <v>0</v>
      </c>
      <c r="U2076" s="9">
        <f t="shared" si="196"/>
        <v>6</v>
      </c>
      <c r="V2076" s="9">
        <f t="shared" si="197"/>
        <v>3</v>
      </c>
    </row>
    <row r="2077" spans="1:22" x14ac:dyDescent="0.25">
      <c r="A2077" t="s">
        <v>3012</v>
      </c>
      <c r="B2077" s="32" t="s">
        <v>1277</v>
      </c>
      <c r="C2077" t="s">
        <v>202</v>
      </c>
      <c r="D2077" t="s">
        <v>5604</v>
      </c>
      <c r="E2077" s="9">
        <v>0</v>
      </c>
      <c r="F2077" s="9">
        <v>0</v>
      </c>
      <c r="G2077" s="9">
        <v>0</v>
      </c>
      <c r="H2077" s="9">
        <v>0</v>
      </c>
      <c r="I2077" s="9">
        <v>0</v>
      </c>
      <c r="J2077" s="9">
        <v>0</v>
      </c>
      <c r="K2077">
        <v>0</v>
      </c>
      <c r="L2077" s="9">
        <v>0</v>
      </c>
      <c r="M2077" s="19">
        <v>0</v>
      </c>
      <c r="N2077" s="19">
        <v>0</v>
      </c>
      <c r="O2077" s="19">
        <v>0</v>
      </c>
      <c r="P2077" s="19">
        <v>1</v>
      </c>
      <c r="Q2077" s="19">
        <f t="shared" si="192"/>
        <v>0</v>
      </c>
      <c r="R2077" s="3">
        <f t="shared" si="193"/>
        <v>0.28867513459481287</v>
      </c>
      <c r="S2077" s="3">
        <f t="shared" si="194"/>
        <v>3.2894736842105261E-2</v>
      </c>
      <c r="T2077" s="9">
        <f t="shared" si="195"/>
        <v>0</v>
      </c>
      <c r="U2077" s="9">
        <f t="shared" si="196"/>
        <v>1</v>
      </c>
      <c r="V2077" s="9">
        <f t="shared" si="197"/>
        <v>0</v>
      </c>
    </row>
    <row r="2078" spans="1:22" x14ac:dyDescent="0.25">
      <c r="A2078" t="s">
        <v>3012</v>
      </c>
      <c r="B2078" s="32" t="s">
        <v>1277</v>
      </c>
      <c r="C2078" t="s">
        <v>202</v>
      </c>
      <c r="D2078" t="s">
        <v>4746</v>
      </c>
      <c r="E2078" s="9">
        <v>0</v>
      </c>
      <c r="F2078" s="9">
        <v>0</v>
      </c>
      <c r="G2078" s="9">
        <v>0</v>
      </c>
      <c r="H2078" s="9">
        <v>0</v>
      </c>
      <c r="I2078" s="9">
        <v>0</v>
      </c>
      <c r="J2078" s="9">
        <v>0</v>
      </c>
      <c r="K2078">
        <v>0</v>
      </c>
      <c r="L2078" s="9">
        <v>7</v>
      </c>
      <c r="M2078" s="19">
        <v>3</v>
      </c>
      <c r="N2078" s="19">
        <v>0</v>
      </c>
      <c r="O2078" s="19">
        <v>0</v>
      </c>
      <c r="P2078" s="19">
        <v>0</v>
      </c>
      <c r="Q2078" s="19">
        <f t="shared" si="192"/>
        <v>0</v>
      </c>
      <c r="R2078" s="3">
        <f t="shared" si="193"/>
        <v>2.1248885888797826</v>
      </c>
      <c r="S2078" s="3">
        <f t="shared" si="194"/>
        <v>0.16447368421052633</v>
      </c>
      <c r="T2078" s="9">
        <f t="shared" si="195"/>
        <v>0</v>
      </c>
      <c r="U2078" s="9">
        <f t="shared" si="196"/>
        <v>7</v>
      </c>
      <c r="V2078" s="9">
        <f t="shared" si="197"/>
        <v>3</v>
      </c>
    </row>
    <row r="2079" spans="1:22" x14ac:dyDescent="0.25">
      <c r="A2079" t="s">
        <v>3447</v>
      </c>
      <c r="B2079" s="32" t="s">
        <v>1274</v>
      </c>
      <c r="C2079" t="s">
        <v>202</v>
      </c>
      <c r="D2079" t="s">
        <v>113</v>
      </c>
      <c r="E2079" s="9">
        <v>0</v>
      </c>
      <c r="F2079" s="9">
        <v>0</v>
      </c>
      <c r="G2079" s="9">
        <v>0</v>
      </c>
      <c r="H2079" s="9">
        <v>0</v>
      </c>
      <c r="I2079" s="9">
        <v>0</v>
      </c>
      <c r="J2079" s="9">
        <v>2</v>
      </c>
      <c r="K2079">
        <v>0</v>
      </c>
      <c r="L2079" s="9">
        <v>2.8</v>
      </c>
      <c r="M2079" s="19">
        <v>0</v>
      </c>
      <c r="N2079" s="19">
        <v>0</v>
      </c>
      <c r="O2079" s="19">
        <v>0</v>
      </c>
      <c r="P2079" s="19">
        <v>0</v>
      </c>
      <c r="Q2079" s="19">
        <f t="shared" si="192"/>
        <v>0</v>
      </c>
      <c r="R2079" s="3">
        <f t="shared" si="193"/>
        <v>0.94964108052367968</v>
      </c>
      <c r="S2079" s="3">
        <f t="shared" si="194"/>
        <v>7.8947368421052627E-2</v>
      </c>
      <c r="T2079" s="9">
        <f t="shared" si="195"/>
        <v>0</v>
      </c>
      <c r="U2079" s="9">
        <f t="shared" si="196"/>
        <v>2.8</v>
      </c>
      <c r="V2079" s="9">
        <f t="shared" si="197"/>
        <v>1</v>
      </c>
    </row>
    <row r="2080" spans="1:22" x14ac:dyDescent="0.25">
      <c r="A2080" t="s">
        <v>3446</v>
      </c>
      <c r="B2080" s="32" t="s">
        <v>1272</v>
      </c>
      <c r="C2080" t="s">
        <v>202</v>
      </c>
      <c r="D2080" t="s">
        <v>5604</v>
      </c>
      <c r="E2080" s="9">
        <v>0</v>
      </c>
      <c r="F2080" s="9">
        <v>0</v>
      </c>
      <c r="G2080" s="9">
        <v>0</v>
      </c>
      <c r="H2080" s="9">
        <v>0</v>
      </c>
      <c r="I2080" s="9">
        <v>0</v>
      </c>
      <c r="J2080" s="9">
        <v>0</v>
      </c>
      <c r="K2080">
        <v>0</v>
      </c>
      <c r="L2080" s="9">
        <v>0</v>
      </c>
      <c r="M2080" s="19">
        <v>0</v>
      </c>
      <c r="N2080" s="19">
        <v>0</v>
      </c>
      <c r="O2080" s="19">
        <v>0</v>
      </c>
      <c r="P2080" s="19">
        <v>1</v>
      </c>
      <c r="Q2080" s="19">
        <f t="shared" si="192"/>
        <v>0</v>
      </c>
      <c r="R2080" s="3">
        <f t="shared" si="193"/>
        <v>0.28867513459481287</v>
      </c>
      <c r="S2080" s="3">
        <f t="shared" si="194"/>
        <v>3.2894736842105261E-2</v>
      </c>
      <c r="T2080" s="9">
        <f t="shared" si="195"/>
        <v>0</v>
      </c>
      <c r="U2080" s="9">
        <f t="shared" si="196"/>
        <v>1</v>
      </c>
      <c r="V2080" s="9">
        <f t="shared" si="197"/>
        <v>0</v>
      </c>
    </row>
    <row r="2081" spans="1:22" x14ac:dyDescent="0.25">
      <c r="A2081" t="s">
        <v>3446</v>
      </c>
      <c r="B2081" s="32" t="s">
        <v>1272</v>
      </c>
      <c r="C2081" t="s">
        <v>202</v>
      </c>
      <c r="D2081" t="s">
        <v>106</v>
      </c>
      <c r="E2081" s="9">
        <v>0</v>
      </c>
      <c r="F2081" s="9">
        <v>0</v>
      </c>
      <c r="G2081" s="9">
        <v>1</v>
      </c>
      <c r="H2081" s="9">
        <v>1</v>
      </c>
      <c r="I2081" s="9">
        <v>0</v>
      </c>
      <c r="J2081" s="9">
        <v>0</v>
      </c>
      <c r="K2081">
        <v>0</v>
      </c>
      <c r="L2081" s="9">
        <v>0</v>
      </c>
      <c r="M2081" s="19">
        <v>0</v>
      </c>
      <c r="N2081" s="19">
        <v>0</v>
      </c>
      <c r="O2081" s="19">
        <v>3</v>
      </c>
      <c r="P2081" s="19">
        <v>0</v>
      </c>
      <c r="Q2081" s="19">
        <f t="shared" si="192"/>
        <v>0</v>
      </c>
      <c r="R2081" s="3">
        <f t="shared" si="193"/>
        <v>0.90033663737851999</v>
      </c>
      <c r="S2081" s="3">
        <f t="shared" si="194"/>
        <v>5.4824561403508776E-2</v>
      </c>
      <c r="T2081" s="9">
        <f t="shared" si="195"/>
        <v>0</v>
      </c>
      <c r="U2081" s="9">
        <f t="shared" si="196"/>
        <v>3</v>
      </c>
      <c r="V2081" s="9">
        <f t="shared" si="197"/>
        <v>1</v>
      </c>
    </row>
    <row r="2082" spans="1:22" x14ac:dyDescent="0.25">
      <c r="A2082" t="s">
        <v>3446</v>
      </c>
      <c r="B2082" s="32" t="s">
        <v>1272</v>
      </c>
      <c r="C2082" t="s">
        <v>202</v>
      </c>
      <c r="D2082" t="s">
        <v>4746</v>
      </c>
      <c r="E2082" s="9">
        <v>0</v>
      </c>
      <c r="F2082" s="9">
        <v>0</v>
      </c>
      <c r="G2082" s="9">
        <v>0</v>
      </c>
      <c r="H2082" s="9">
        <v>0</v>
      </c>
      <c r="I2082" s="9">
        <v>0</v>
      </c>
      <c r="J2082" s="9">
        <v>0</v>
      </c>
      <c r="K2082">
        <v>0</v>
      </c>
      <c r="L2082" s="9">
        <v>1.4</v>
      </c>
      <c r="M2082" s="19">
        <v>0</v>
      </c>
      <c r="N2082" s="19">
        <v>0</v>
      </c>
      <c r="O2082" s="19">
        <v>0</v>
      </c>
      <c r="P2082" s="19">
        <v>0</v>
      </c>
      <c r="Q2082" s="19">
        <f t="shared" si="192"/>
        <v>0</v>
      </c>
      <c r="R2082" s="3">
        <f t="shared" si="193"/>
        <v>0.404145188432738</v>
      </c>
      <c r="S2082" s="3">
        <f t="shared" si="194"/>
        <v>4.6052631578947366E-2</v>
      </c>
      <c r="T2082" s="9">
        <f t="shared" si="195"/>
        <v>0</v>
      </c>
      <c r="U2082" s="9">
        <f t="shared" si="196"/>
        <v>1.4</v>
      </c>
      <c r="V2082" s="9">
        <f t="shared" si="197"/>
        <v>1</v>
      </c>
    </row>
    <row r="2083" spans="1:22" x14ac:dyDescent="0.25">
      <c r="A2083" t="s">
        <v>2947</v>
      </c>
      <c r="B2083" s="32" t="s">
        <v>1920</v>
      </c>
      <c r="C2083" t="s">
        <v>202</v>
      </c>
      <c r="D2083" t="s">
        <v>861</v>
      </c>
      <c r="E2083" s="9">
        <v>0</v>
      </c>
      <c r="F2083" s="9">
        <v>0</v>
      </c>
      <c r="G2083" s="9">
        <v>0</v>
      </c>
      <c r="H2083" s="9">
        <v>0</v>
      </c>
      <c r="I2083" s="9">
        <v>0</v>
      </c>
      <c r="J2083" s="9">
        <v>0</v>
      </c>
      <c r="K2083">
        <v>0</v>
      </c>
      <c r="L2083" s="9">
        <v>0</v>
      </c>
      <c r="M2083" s="19">
        <v>0</v>
      </c>
      <c r="N2083" s="19">
        <v>1</v>
      </c>
      <c r="O2083" s="19">
        <v>2</v>
      </c>
      <c r="P2083" s="19">
        <v>1</v>
      </c>
      <c r="Q2083" s="19">
        <f t="shared" si="192"/>
        <v>0</v>
      </c>
      <c r="R2083" s="3">
        <f t="shared" si="193"/>
        <v>0.6513389472789296</v>
      </c>
      <c r="S2083" s="3">
        <f t="shared" si="194"/>
        <v>4.3859649122807015E-2</v>
      </c>
      <c r="T2083" s="9">
        <f t="shared" si="195"/>
        <v>0</v>
      </c>
      <c r="U2083" s="9">
        <f t="shared" si="196"/>
        <v>2</v>
      </c>
      <c r="V2083" s="9">
        <f t="shared" si="197"/>
        <v>1</v>
      </c>
    </row>
    <row r="2084" spans="1:22" x14ac:dyDescent="0.25">
      <c r="A2084" t="s">
        <v>2947</v>
      </c>
      <c r="B2084" s="32" t="s">
        <v>1920</v>
      </c>
      <c r="C2084" t="s">
        <v>202</v>
      </c>
      <c r="D2084" t="s">
        <v>119</v>
      </c>
      <c r="E2084" s="9">
        <v>0</v>
      </c>
      <c r="F2084" s="9">
        <v>0</v>
      </c>
      <c r="G2084" s="9">
        <v>0</v>
      </c>
      <c r="H2084" s="9">
        <v>0</v>
      </c>
      <c r="I2084" s="9">
        <v>0</v>
      </c>
      <c r="J2084" s="9">
        <v>0</v>
      </c>
      <c r="K2084">
        <v>1.4</v>
      </c>
      <c r="L2084" s="9">
        <v>0</v>
      </c>
      <c r="M2084" s="19">
        <v>0</v>
      </c>
      <c r="N2084" s="19">
        <v>0</v>
      </c>
      <c r="O2084" s="19">
        <v>0</v>
      </c>
      <c r="P2084" s="19">
        <v>0</v>
      </c>
      <c r="Q2084" s="19">
        <f t="shared" si="192"/>
        <v>1.4</v>
      </c>
      <c r="R2084" s="3">
        <f t="shared" si="193"/>
        <v>0.404145188432738</v>
      </c>
      <c r="S2084" s="3">
        <f t="shared" si="194"/>
        <v>4.6052631578947366E-2</v>
      </c>
      <c r="T2084" s="9">
        <f t="shared" si="195"/>
        <v>0</v>
      </c>
      <c r="U2084" s="9">
        <f t="shared" si="196"/>
        <v>1.4</v>
      </c>
      <c r="V2084" s="9">
        <f t="shared" si="197"/>
        <v>1</v>
      </c>
    </row>
    <row r="2085" spans="1:22" x14ac:dyDescent="0.25">
      <c r="A2085" t="s">
        <v>2947</v>
      </c>
      <c r="B2085" s="32" t="s">
        <v>1920</v>
      </c>
      <c r="C2085" t="s">
        <v>202</v>
      </c>
      <c r="D2085" t="s">
        <v>106</v>
      </c>
      <c r="E2085" s="9">
        <v>1</v>
      </c>
      <c r="F2085" s="9">
        <v>4</v>
      </c>
      <c r="G2085" s="9">
        <v>8</v>
      </c>
      <c r="H2085" s="9">
        <v>19</v>
      </c>
      <c r="I2085" s="9">
        <v>13</v>
      </c>
      <c r="J2085" s="9">
        <v>21</v>
      </c>
      <c r="K2085">
        <v>75.599999999999994</v>
      </c>
      <c r="L2085" s="9">
        <v>33.599999999999994</v>
      </c>
      <c r="M2085" s="19">
        <v>24</v>
      </c>
      <c r="N2085" s="19">
        <v>14</v>
      </c>
      <c r="O2085" s="19">
        <v>16</v>
      </c>
      <c r="P2085" s="19">
        <v>18</v>
      </c>
      <c r="Q2085" s="19">
        <f t="shared" si="192"/>
        <v>75.599999999999994</v>
      </c>
      <c r="R2085" s="3">
        <f t="shared" si="193"/>
        <v>19.437545673725932</v>
      </c>
      <c r="S2085" s="3">
        <f t="shared" si="194"/>
        <v>0.67763157894736836</v>
      </c>
      <c r="T2085" s="9">
        <f t="shared" si="195"/>
        <v>1</v>
      </c>
      <c r="U2085" s="9">
        <f t="shared" si="196"/>
        <v>75.599999999999994</v>
      </c>
      <c r="V2085" s="9">
        <f t="shared" si="197"/>
        <v>25</v>
      </c>
    </row>
    <row r="2086" spans="1:22" x14ac:dyDescent="0.25">
      <c r="A2086" t="s">
        <v>4336</v>
      </c>
      <c r="B2086" s="32" t="s">
        <v>2691</v>
      </c>
      <c r="C2086" t="s">
        <v>202</v>
      </c>
      <c r="D2086" t="s">
        <v>106</v>
      </c>
      <c r="E2086" s="9">
        <v>4</v>
      </c>
      <c r="F2086" s="9">
        <v>12</v>
      </c>
      <c r="G2086" s="9">
        <v>0</v>
      </c>
      <c r="H2086" s="9">
        <v>0</v>
      </c>
      <c r="I2086" s="9">
        <v>0</v>
      </c>
      <c r="J2086" s="9">
        <v>0</v>
      </c>
      <c r="K2086">
        <v>0</v>
      </c>
      <c r="L2086" s="9">
        <v>0</v>
      </c>
      <c r="M2086" s="19">
        <v>0</v>
      </c>
      <c r="N2086" s="19">
        <v>0</v>
      </c>
      <c r="O2086" s="19">
        <v>0</v>
      </c>
      <c r="P2086" s="19">
        <v>0</v>
      </c>
      <c r="Q2086" s="19">
        <f t="shared" si="192"/>
        <v>0</v>
      </c>
      <c r="R2086" s="3">
        <f t="shared" si="193"/>
        <v>3.5505014583943781</v>
      </c>
      <c r="S2086" s="3">
        <f t="shared" si="194"/>
        <v>0.26315789473684209</v>
      </c>
      <c r="T2086" s="9">
        <f t="shared" si="195"/>
        <v>0</v>
      </c>
      <c r="U2086" s="9">
        <f t="shared" si="196"/>
        <v>12</v>
      </c>
      <c r="V2086" s="9">
        <f t="shared" si="197"/>
        <v>5</v>
      </c>
    </row>
    <row r="2087" spans="1:22" x14ac:dyDescent="0.25">
      <c r="A2087" t="s">
        <v>4332</v>
      </c>
      <c r="B2087" s="32" t="s">
        <v>2678</v>
      </c>
      <c r="C2087" t="s">
        <v>202</v>
      </c>
      <c r="D2087" t="s">
        <v>861</v>
      </c>
      <c r="E2087" s="9">
        <v>0</v>
      </c>
      <c r="F2087" s="9">
        <v>0</v>
      </c>
      <c r="G2087" s="9">
        <v>0</v>
      </c>
      <c r="H2087" s="9">
        <v>0</v>
      </c>
      <c r="I2087" s="9">
        <v>0</v>
      </c>
      <c r="J2087" s="9">
        <v>0</v>
      </c>
      <c r="K2087">
        <v>0</v>
      </c>
      <c r="L2087" s="9">
        <v>0</v>
      </c>
      <c r="M2087" s="19">
        <v>0</v>
      </c>
      <c r="N2087" s="19">
        <v>1</v>
      </c>
      <c r="O2087" s="19">
        <v>0</v>
      </c>
      <c r="P2087" s="19">
        <v>0</v>
      </c>
      <c r="Q2087" s="19">
        <f t="shared" si="192"/>
        <v>0</v>
      </c>
      <c r="R2087" s="3">
        <f t="shared" si="193"/>
        <v>0.28867513459481287</v>
      </c>
      <c r="S2087" s="3">
        <f t="shared" si="194"/>
        <v>3.2894736842105261E-2</v>
      </c>
      <c r="T2087" s="9">
        <f t="shared" si="195"/>
        <v>0</v>
      </c>
      <c r="U2087" s="9">
        <f t="shared" si="196"/>
        <v>1</v>
      </c>
      <c r="V2087" s="9">
        <f t="shared" si="197"/>
        <v>0</v>
      </c>
    </row>
    <row r="2088" spans="1:22" x14ac:dyDescent="0.25">
      <c r="A2088" t="s">
        <v>4332</v>
      </c>
      <c r="B2088" s="32" t="s">
        <v>2678</v>
      </c>
      <c r="C2088" t="s">
        <v>202</v>
      </c>
      <c r="D2088" t="s">
        <v>5604</v>
      </c>
      <c r="E2088" s="9">
        <v>0</v>
      </c>
      <c r="F2088" s="9">
        <v>0</v>
      </c>
      <c r="G2088" s="9">
        <v>0</v>
      </c>
      <c r="H2088" s="9">
        <v>0</v>
      </c>
      <c r="I2088" s="9">
        <v>0</v>
      </c>
      <c r="J2088" s="9">
        <v>0</v>
      </c>
      <c r="K2088">
        <v>0</v>
      </c>
      <c r="L2088" s="9">
        <v>0</v>
      </c>
      <c r="M2088" s="19">
        <v>0</v>
      </c>
      <c r="N2088" s="19">
        <v>0</v>
      </c>
      <c r="O2088" s="19">
        <v>0</v>
      </c>
      <c r="P2088" s="19">
        <v>1</v>
      </c>
      <c r="Q2088" s="19">
        <f t="shared" si="192"/>
        <v>0</v>
      </c>
      <c r="R2088" s="3">
        <f t="shared" si="193"/>
        <v>0.28867513459481287</v>
      </c>
      <c r="S2088" s="3">
        <f t="shared" si="194"/>
        <v>3.2894736842105261E-2</v>
      </c>
      <c r="T2088" s="9">
        <f t="shared" si="195"/>
        <v>0</v>
      </c>
      <c r="U2088" s="9">
        <f t="shared" si="196"/>
        <v>1</v>
      </c>
      <c r="V2088" s="9">
        <f t="shared" si="197"/>
        <v>0</v>
      </c>
    </row>
    <row r="2089" spans="1:22" x14ac:dyDescent="0.25">
      <c r="A2089" t="s">
        <v>4332</v>
      </c>
      <c r="B2089" s="32" t="s">
        <v>2678</v>
      </c>
      <c r="C2089" t="s">
        <v>202</v>
      </c>
      <c r="D2089" t="s">
        <v>113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0</v>
      </c>
      <c r="K2089">
        <v>0</v>
      </c>
      <c r="L2089" s="9">
        <v>0</v>
      </c>
      <c r="M2089" s="19">
        <v>0</v>
      </c>
      <c r="N2089" s="19">
        <v>0</v>
      </c>
      <c r="O2089" s="19">
        <v>0</v>
      </c>
      <c r="P2089" s="19">
        <v>1</v>
      </c>
      <c r="Q2089" s="19">
        <f t="shared" si="192"/>
        <v>0</v>
      </c>
      <c r="R2089" s="3">
        <f t="shared" si="193"/>
        <v>0.28867513459481287</v>
      </c>
      <c r="S2089" s="3">
        <f t="shared" si="194"/>
        <v>3.2894736842105261E-2</v>
      </c>
      <c r="T2089" s="9">
        <f t="shared" si="195"/>
        <v>0</v>
      </c>
      <c r="U2089" s="9">
        <f t="shared" si="196"/>
        <v>1</v>
      </c>
      <c r="V2089" s="9">
        <f t="shared" si="197"/>
        <v>0</v>
      </c>
    </row>
    <row r="2090" spans="1:22" x14ac:dyDescent="0.25">
      <c r="A2090" t="s">
        <v>4332</v>
      </c>
      <c r="B2090" s="32" t="s">
        <v>2678</v>
      </c>
      <c r="C2090" t="s">
        <v>202</v>
      </c>
      <c r="D2090" t="s">
        <v>4746</v>
      </c>
      <c r="E2090" s="9">
        <v>4</v>
      </c>
      <c r="F2090" s="9">
        <v>31</v>
      </c>
      <c r="G2090" s="9">
        <v>21</v>
      </c>
      <c r="H2090" s="9">
        <v>0</v>
      </c>
      <c r="I2090" s="9">
        <v>0</v>
      </c>
      <c r="J2090" s="9">
        <v>0</v>
      </c>
      <c r="K2090">
        <v>0</v>
      </c>
      <c r="L2090" s="9">
        <v>0</v>
      </c>
      <c r="M2090" s="19">
        <v>0</v>
      </c>
      <c r="N2090" s="19">
        <v>1</v>
      </c>
      <c r="O2090" s="19">
        <v>0</v>
      </c>
      <c r="P2090" s="19">
        <v>0</v>
      </c>
      <c r="Q2090" s="19">
        <f t="shared" si="192"/>
        <v>0</v>
      </c>
      <c r="R2090" s="3">
        <f t="shared" si="193"/>
        <v>10.216964502060465</v>
      </c>
      <c r="S2090" s="3">
        <f t="shared" si="194"/>
        <v>0.46875</v>
      </c>
      <c r="T2090" s="9">
        <f t="shared" si="195"/>
        <v>0</v>
      </c>
      <c r="U2090" s="9">
        <f t="shared" si="196"/>
        <v>31</v>
      </c>
      <c r="V2090" s="9">
        <f t="shared" si="197"/>
        <v>13</v>
      </c>
    </row>
    <row r="2091" spans="1:22" x14ac:dyDescent="0.25">
      <c r="A2091" t="s">
        <v>4334</v>
      </c>
      <c r="B2091" s="32" t="s">
        <v>2700</v>
      </c>
      <c r="C2091" t="s">
        <v>202</v>
      </c>
      <c r="D2091" t="s">
        <v>4746</v>
      </c>
      <c r="E2091" s="9">
        <v>10</v>
      </c>
      <c r="F2091" s="9">
        <v>0</v>
      </c>
      <c r="G2091" s="9">
        <v>1</v>
      </c>
      <c r="H2091" s="9">
        <v>0</v>
      </c>
      <c r="I2091" s="9">
        <v>0</v>
      </c>
      <c r="J2091" s="9">
        <v>0</v>
      </c>
      <c r="K2091">
        <v>0</v>
      </c>
      <c r="L2091" s="9">
        <v>0</v>
      </c>
      <c r="M2091" s="19">
        <v>0</v>
      </c>
      <c r="N2091" s="19">
        <v>0</v>
      </c>
      <c r="O2091" s="19">
        <v>0</v>
      </c>
      <c r="P2091" s="19">
        <v>0</v>
      </c>
      <c r="Q2091" s="19">
        <f t="shared" si="192"/>
        <v>0</v>
      </c>
      <c r="R2091" s="3">
        <f t="shared" si="193"/>
        <v>2.8749176536296681</v>
      </c>
      <c r="S2091" s="3">
        <f t="shared" si="194"/>
        <v>0.18092105263157895</v>
      </c>
      <c r="T2091" s="9">
        <f t="shared" si="195"/>
        <v>0</v>
      </c>
      <c r="U2091" s="9">
        <f t="shared" si="196"/>
        <v>10</v>
      </c>
      <c r="V2091" s="9">
        <f t="shared" si="197"/>
        <v>4</v>
      </c>
    </row>
    <row r="2092" spans="1:22" x14ac:dyDescent="0.25">
      <c r="A2092" t="s">
        <v>3007</v>
      </c>
      <c r="B2092" s="32" t="s">
        <v>1930</v>
      </c>
      <c r="C2092" t="s">
        <v>202</v>
      </c>
      <c r="D2092" t="s">
        <v>5604</v>
      </c>
      <c r="E2092" s="9">
        <v>0</v>
      </c>
      <c r="F2092" s="9">
        <v>0</v>
      </c>
      <c r="G2092" s="9">
        <v>0</v>
      </c>
      <c r="H2092" s="9">
        <v>0</v>
      </c>
      <c r="I2092" s="9">
        <v>0</v>
      </c>
      <c r="J2092" s="9">
        <v>0</v>
      </c>
      <c r="K2092">
        <v>0</v>
      </c>
      <c r="L2092" s="9">
        <v>0</v>
      </c>
      <c r="M2092" s="19">
        <v>0</v>
      </c>
      <c r="N2092" s="19">
        <v>3</v>
      </c>
      <c r="O2092" s="19">
        <v>39</v>
      </c>
      <c r="P2092" s="19">
        <v>29</v>
      </c>
      <c r="Q2092" s="19">
        <f t="shared" si="192"/>
        <v>0</v>
      </c>
      <c r="R2092" s="3">
        <f t="shared" si="193"/>
        <v>13.31750954968911</v>
      </c>
      <c r="S2092" s="3">
        <f t="shared" si="194"/>
        <v>0.77850877192982459</v>
      </c>
      <c r="T2092" s="9">
        <f t="shared" si="195"/>
        <v>0</v>
      </c>
      <c r="U2092" s="9">
        <f t="shared" si="196"/>
        <v>39</v>
      </c>
      <c r="V2092" s="9">
        <f t="shared" si="197"/>
        <v>17</v>
      </c>
    </row>
    <row r="2093" spans="1:22" x14ac:dyDescent="0.25">
      <c r="A2093" t="s">
        <v>3007</v>
      </c>
      <c r="B2093" s="32" t="s">
        <v>1930</v>
      </c>
      <c r="C2093" t="s">
        <v>202</v>
      </c>
      <c r="D2093" t="s">
        <v>4746</v>
      </c>
      <c r="E2093" s="9">
        <v>0</v>
      </c>
      <c r="F2093" s="9">
        <v>1</v>
      </c>
      <c r="G2093" s="9">
        <v>7</v>
      </c>
      <c r="H2093" s="9">
        <v>20</v>
      </c>
      <c r="I2093" s="9">
        <v>32</v>
      </c>
      <c r="J2093" s="9">
        <v>54</v>
      </c>
      <c r="K2093">
        <v>142.79999999999998</v>
      </c>
      <c r="L2093" s="9">
        <v>0</v>
      </c>
      <c r="M2093" s="19">
        <v>28</v>
      </c>
      <c r="N2093" s="19">
        <v>6</v>
      </c>
      <c r="O2093" s="19">
        <v>9</v>
      </c>
      <c r="P2093" s="19">
        <v>0</v>
      </c>
      <c r="Q2093" s="19">
        <f t="shared" si="192"/>
        <v>142.79999999999998</v>
      </c>
      <c r="R2093" s="3">
        <f t="shared" si="193"/>
        <v>40.668098583831558</v>
      </c>
      <c r="S2093" s="3">
        <f t="shared" si="194"/>
        <v>1.0957602339181285</v>
      </c>
      <c r="T2093" s="9">
        <f t="shared" si="195"/>
        <v>0</v>
      </c>
      <c r="U2093" s="9">
        <f t="shared" si="196"/>
        <v>142.79999999999998</v>
      </c>
      <c r="V2093" s="9">
        <f t="shared" si="197"/>
        <v>52</v>
      </c>
    </row>
    <row r="2094" spans="1:22" x14ac:dyDescent="0.25">
      <c r="A2094" t="s">
        <v>2928</v>
      </c>
      <c r="B2094" s="32" t="s">
        <v>1546</v>
      </c>
      <c r="C2094" t="s">
        <v>202</v>
      </c>
      <c r="D2094" t="s">
        <v>113</v>
      </c>
      <c r="E2094" s="9">
        <v>0</v>
      </c>
      <c r="F2094" s="9">
        <v>0</v>
      </c>
      <c r="G2094" s="9">
        <v>0</v>
      </c>
      <c r="H2094" s="9">
        <v>1</v>
      </c>
      <c r="I2094" s="9">
        <v>0</v>
      </c>
      <c r="J2094" s="9">
        <v>0</v>
      </c>
      <c r="K2094">
        <v>0</v>
      </c>
      <c r="L2094" s="9">
        <v>0</v>
      </c>
      <c r="M2094" s="19">
        <v>1</v>
      </c>
      <c r="N2094" s="19">
        <v>0</v>
      </c>
      <c r="O2094" s="19">
        <v>0</v>
      </c>
      <c r="P2094" s="19">
        <v>0</v>
      </c>
      <c r="Q2094" s="19">
        <f t="shared" si="192"/>
        <v>0</v>
      </c>
      <c r="R2094" s="3">
        <f t="shared" si="193"/>
        <v>0.38924947208076149</v>
      </c>
      <c r="S2094" s="3">
        <f t="shared" si="194"/>
        <v>3.2894736842105261E-2</v>
      </c>
      <c r="T2094" s="9">
        <f t="shared" si="195"/>
        <v>0</v>
      </c>
      <c r="U2094" s="9">
        <f t="shared" si="196"/>
        <v>1</v>
      </c>
      <c r="V2094" s="9">
        <f t="shared" si="197"/>
        <v>1</v>
      </c>
    </row>
    <row r="2095" spans="1:22" x14ac:dyDescent="0.25">
      <c r="A2095" t="s">
        <v>2928</v>
      </c>
      <c r="B2095" s="32" t="s">
        <v>1546</v>
      </c>
      <c r="C2095" t="s">
        <v>202</v>
      </c>
      <c r="D2095" t="s">
        <v>106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>
        <v>0</v>
      </c>
      <c r="L2095" s="9">
        <v>0</v>
      </c>
      <c r="M2095" s="19">
        <v>1</v>
      </c>
      <c r="N2095" s="19">
        <v>0</v>
      </c>
      <c r="O2095" s="19">
        <v>0</v>
      </c>
      <c r="P2095" s="19">
        <v>1</v>
      </c>
      <c r="Q2095" s="19">
        <f t="shared" si="192"/>
        <v>0</v>
      </c>
      <c r="R2095" s="3">
        <f t="shared" si="193"/>
        <v>0.38924947208076149</v>
      </c>
      <c r="S2095" s="3">
        <f t="shared" si="194"/>
        <v>3.2894736842105261E-2</v>
      </c>
      <c r="T2095" s="9">
        <f t="shared" si="195"/>
        <v>0</v>
      </c>
      <c r="U2095" s="9">
        <f t="shared" si="196"/>
        <v>1</v>
      </c>
      <c r="V2095" s="9">
        <f t="shared" si="197"/>
        <v>1</v>
      </c>
    </row>
    <row r="2096" spans="1:22" x14ac:dyDescent="0.25">
      <c r="A2096" t="s">
        <v>2928</v>
      </c>
      <c r="B2096" s="32" t="s">
        <v>1546</v>
      </c>
      <c r="C2096" t="s">
        <v>202</v>
      </c>
      <c r="D2096" t="s">
        <v>109</v>
      </c>
      <c r="E2096" s="9">
        <v>0</v>
      </c>
      <c r="F2096" s="9">
        <v>0</v>
      </c>
      <c r="G2096" s="9">
        <v>0</v>
      </c>
      <c r="H2096" s="9">
        <v>0</v>
      </c>
      <c r="I2096" s="9">
        <v>0</v>
      </c>
      <c r="J2096" s="9">
        <v>1</v>
      </c>
      <c r="K2096">
        <v>0</v>
      </c>
      <c r="L2096" s="9">
        <v>0</v>
      </c>
      <c r="M2096" s="19">
        <v>1</v>
      </c>
      <c r="N2096" s="19">
        <v>0</v>
      </c>
      <c r="O2096" s="19">
        <v>0</v>
      </c>
      <c r="P2096" s="19">
        <v>0</v>
      </c>
      <c r="Q2096" s="19">
        <f t="shared" si="192"/>
        <v>0</v>
      </c>
      <c r="R2096" s="3">
        <f t="shared" si="193"/>
        <v>0.38924947208076149</v>
      </c>
      <c r="S2096" s="3">
        <f t="shared" si="194"/>
        <v>3.2894736842105261E-2</v>
      </c>
      <c r="T2096" s="9">
        <f t="shared" si="195"/>
        <v>0</v>
      </c>
      <c r="U2096" s="9">
        <f t="shared" si="196"/>
        <v>1</v>
      </c>
      <c r="V2096" s="9">
        <f t="shared" si="197"/>
        <v>1</v>
      </c>
    </row>
    <row r="2097" spans="1:22" x14ac:dyDescent="0.25">
      <c r="A2097" t="s">
        <v>2928</v>
      </c>
      <c r="B2097" s="32" t="s">
        <v>1546</v>
      </c>
      <c r="C2097" t="s">
        <v>202</v>
      </c>
      <c r="D2097" t="s">
        <v>4746</v>
      </c>
      <c r="E2097" s="9">
        <v>0</v>
      </c>
      <c r="F2097" s="9">
        <v>0</v>
      </c>
      <c r="G2097" s="9">
        <v>0</v>
      </c>
      <c r="H2097" s="9">
        <v>0</v>
      </c>
      <c r="I2097" s="9">
        <v>0</v>
      </c>
      <c r="J2097" s="9">
        <v>0</v>
      </c>
      <c r="K2097">
        <v>0</v>
      </c>
      <c r="L2097" s="9">
        <v>0</v>
      </c>
      <c r="M2097" s="19">
        <v>0</v>
      </c>
      <c r="N2097" s="19">
        <v>1</v>
      </c>
      <c r="O2097" s="19">
        <v>0</v>
      </c>
      <c r="P2097" s="19">
        <v>0</v>
      </c>
      <c r="Q2097" s="19">
        <f t="shared" si="192"/>
        <v>0</v>
      </c>
      <c r="R2097" s="3">
        <f t="shared" si="193"/>
        <v>0.28867513459481287</v>
      </c>
      <c r="S2097" s="3">
        <f t="shared" si="194"/>
        <v>3.2894736842105261E-2</v>
      </c>
      <c r="T2097" s="9">
        <f t="shared" si="195"/>
        <v>0</v>
      </c>
      <c r="U2097" s="9">
        <f t="shared" si="196"/>
        <v>1</v>
      </c>
      <c r="V2097" s="9">
        <f t="shared" si="197"/>
        <v>0</v>
      </c>
    </row>
    <row r="2098" spans="1:22" x14ac:dyDescent="0.25">
      <c r="A2098" t="s">
        <v>2784</v>
      </c>
      <c r="B2098" s="32" t="s">
        <v>1544</v>
      </c>
      <c r="C2098" t="s">
        <v>202</v>
      </c>
      <c r="D2098" t="s">
        <v>5604</v>
      </c>
      <c r="E2098" s="9">
        <v>0</v>
      </c>
      <c r="F2098" s="9">
        <v>0</v>
      </c>
      <c r="G2098" s="9">
        <v>0</v>
      </c>
      <c r="H2098" s="9">
        <v>0</v>
      </c>
      <c r="I2098" s="9">
        <v>0</v>
      </c>
      <c r="J2098" s="9">
        <v>0</v>
      </c>
      <c r="K2098">
        <v>0</v>
      </c>
      <c r="L2098" s="9">
        <v>0</v>
      </c>
      <c r="M2098" s="19">
        <v>0</v>
      </c>
      <c r="N2098" s="19">
        <v>0</v>
      </c>
      <c r="O2098" s="19">
        <v>0</v>
      </c>
      <c r="P2098" s="19">
        <v>4</v>
      </c>
      <c r="Q2098" s="19">
        <f t="shared" si="192"/>
        <v>0</v>
      </c>
      <c r="R2098" s="3">
        <f t="shared" si="193"/>
        <v>1.1547005383792515</v>
      </c>
      <c r="S2098" s="3">
        <f t="shared" si="194"/>
        <v>0.13157894736842105</v>
      </c>
      <c r="T2098" s="9">
        <f t="shared" si="195"/>
        <v>0</v>
      </c>
      <c r="U2098" s="9">
        <f t="shared" si="196"/>
        <v>4</v>
      </c>
      <c r="V2098" s="9">
        <f t="shared" si="197"/>
        <v>2</v>
      </c>
    </row>
    <row r="2099" spans="1:22" x14ac:dyDescent="0.25">
      <c r="A2099" t="s">
        <v>2784</v>
      </c>
      <c r="B2099" s="32" t="s">
        <v>1544</v>
      </c>
      <c r="C2099" t="s">
        <v>202</v>
      </c>
      <c r="D2099" t="s">
        <v>113</v>
      </c>
      <c r="E2099" s="9">
        <v>0</v>
      </c>
      <c r="F2099" s="9">
        <v>0</v>
      </c>
      <c r="G2099" s="9">
        <v>0</v>
      </c>
      <c r="H2099" s="9">
        <v>0</v>
      </c>
      <c r="I2099" s="9">
        <v>1</v>
      </c>
      <c r="J2099" s="9">
        <v>0</v>
      </c>
      <c r="K2099">
        <v>1.4</v>
      </c>
      <c r="L2099" s="9">
        <v>2.8</v>
      </c>
      <c r="M2099" s="19">
        <v>0</v>
      </c>
      <c r="N2099" s="19">
        <v>0</v>
      </c>
      <c r="O2099" s="19">
        <v>0</v>
      </c>
      <c r="P2099" s="19">
        <v>2</v>
      </c>
      <c r="Q2099" s="19">
        <f t="shared" si="192"/>
        <v>1.4</v>
      </c>
      <c r="R2099" s="3">
        <f t="shared" si="193"/>
        <v>0.97607749319778536</v>
      </c>
      <c r="S2099" s="3">
        <f t="shared" si="194"/>
        <v>5.921052631578947E-2</v>
      </c>
      <c r="T2099" s="9">
        <f t="shared" si="195"/>
        <v>0</v>
      </c>
      <c r="U2099" s="9">
        <f t="shared" si="196"/>
        <v>2.8</v>
      </c>
      <c r="V2099" s="9">
        <f t="shared" si="197"/>
        <v>1</v>
      </c>
    </row>
    <row r="2100" spans="1:22" x14ac:dyDescent="0.25">
      <c r="A2100" t="s">
        <v>2784</v>
      </c>
      <c r="B2100" s="32" t="s">
        <v>1544</v>
      </c>
      <c r="C2100" t="s">
        <v>202</v>
      </c>
      <c r="D2100" t="s">
        <v>106</v>
      </c>
      <c r="E2100" s="9">
        <v>0</v>
      </c>
      <c r="F2100" s="9">
        <v>0</v>
      </c>
      <c r="G2100" s="9">
        <v>0</v>
      </c>
      <c r="H2100" s="9">
        <v>0</v>
      </c>
      <c r="I2100" s="9">
        <v>2</v>
      </c>
      <c r="J2100" s="9">
        <v>0</v>
      </c>
      <c r="K2100">
        <v>2.8</v>
      </c>
      <c r="L2100" s="9">
        <v>1.4</v>
      </c>
      <c r="M2100" s="19">
        <v>1</v>
      </c>
      <c r="N2100" s="19">
        <v>0</v>
      </c>
      <c r="O2100" s="19">
        <v>2</v>
      </c>
      <c r="P2100" s="19">
        <v>0</v>
      </c>
      <c r="Q2100" s="19">
        <f t="shared" si="192"/>
        <v>2.8</v>
      </c>
      <c r="R2100" s="3">
        <f t="shared" si="193"/>
        <v>1.0333822080328208</v>
      </c>
      <c r="S2100" s="3">
        <f t="shared" si="194"/>
        <v>6.0526315789473685E-2</v>
      </c>
      <c r="T2100" s="9">
        <f t="shared" si="195"/>
        <v>0</v>
      </c>
      <c r="U2100" s="9">
        <f t="shared" si="196"/>
        <v>2.8</v>
      </c>
      <c r="V2100" s="9">
        <f t="shared" si="197"/>
        <v>1</v>
      </c>
    </row>
    <row r="2101" spans="1:22" x14ac:dyDescent="0.25">
      <c r="A2101" t="s">
        <v>2784</v>
      </c>
      <c r="B2101" s="32" t="s">
        <v>1544</v>
      </c>
      <c r="C2101" t="s">
        <v>202</v>
      </c>
      <c r="D2101" t="s">
        <v>109</v>
      </c>
      <c r="E2101" s="9">
        <v>0</v>
      </c>
      <c r="F2101" s="9">
        <v>0</v>
      </c>
      <c r="G2101" s="9">
        <v>0</v>
      </c>
      <c r="H2101" s="9">
        <v>0</v>
      </c>
      <c r="I2101" s="9">
        <v>0</v>
      </c>
      <c r="J2101" s="9">
        <v>0</v>
      </c>
      <c r="K2101">
        <v>0</v>
      </c>
      <c r="L2101" s="9">
        <v>2.8</v>
      </c>
      <c r="M2101" s="19">
        <v>1</v>
      </c>
      <c r="N2101" s="19">
        <v>0</v>
      </c>
      <c r="O2101" s="19">
        <v>0</v>
      </c>
      <c r="P2101" s="19">
        <v>0</v>
      </c>
      <c r="Q2101" s="19">
        <f t="shared" si="192"/>
        <v>0</v>
      </c>
      <c r="R2101" s="3">
        <f t="shared" si="193"/>
        <v>0.83321211239541171</v>
      </c>
      <c r="S2101" s="3">
        <f t="shared" si="194"/>
        <v>6.25E-2</v>
      </c>
      <c r="T2101" s="9">
        <f t="shared" si="195"/>
        <v>0</v>
      </c>
      <c r="U2101" s="9">
        <f t="shared" si="196"/>
        <v>2.8</v>
      </c>
      <c r="V2101" s="9">
        <f t="shared" si="197"/>
        <v>1</v>
      </c>
    </row>
    <row r="2102" spans="1:22" x14ac:dyDescent="0.25">
      <c r="A2102" t="s">
        <v>2784</v>
      </c>
      <c r="B2102" s="32" t="s">
        <v>1544</v>
      </c>
      <c r="C2102" t="s">
        <v>202</v>
      </c>
      <c r="D2102" t="s">
        <v>4746</v>
      </c>
      <c r="E2102" s="9">
        <v>0</v>
      </c>
      <c r="F2102" s="9">
        <v>0</v>
      </c>
      <c r="G2102" s="9">
        <v>0</v>
      </c>
      <c r="H2102" s="9">
        <v>1</v>
      </c>
      <c r="I2102" s="9">
        <v>0</v>
      </c>
      <c r="J2102" s="9">
        <v>0</v>
      </c>
      <c r="K2102">
        <v>5.6</v>
      </c>
      <c r="L2102" s="9">
        <v>2.8</v>
      </c>
      <c r="M2102" s="19">
        <v>4</v>
      </c>
      <c r="N2102" s="19">
        <v>0</v>
      </c>
      <c r="O2102" s="19">
        <v>3</v>
      </c>
      <c r="P2102" s="19">
        <v>0</v>
      </c>
      <c r="Q2102" s="19">
        <f t="shared" si="192"/>
        <v>5.6</v>
      </c>
      <c r="R2102" s="3">
        <f t="shared" si="193"/>
        <v>1.9722314696041561</v>
      </c>
      <c r="S2102" s="3">
        <f t="shared" si="194"/>
        <v>0.10789473684210527</v>
      </c>
      <c r="T2102" s="9">
        <f t="shared" si="195"/>
        <v>0</v>
      </c>
      <c r="U2102" s="9">
        <f t="shared" si="196"/>
        <v>5.6</v>
      </c>
      <c r="V2102" s="9">
        <f t="shared" si="197"/>
        <v>3</v>
      </c>
    </row>
    <row r="2103" spans="1:22" x14ac:dyDescent="0.25">
      <c r="A2103" t="s">
        <v>3043</v>
      </c>
      <c r="B2103" s="32" t="s">
        <v>1542</v>
      </c>
      <c r="C2103" t="s">
        <v>202</v>
      </c>
      <c r="D2103" t="s">
        <v>5604</v>
      </c>
      <c r="E2103" s="9">
        <v>0</v>
      </c>
      <c r="F2103" s="9">
        <v>0</v>
      </c>
      <c r="G2103" s="9">
        <v>0</v>
      </c>
      <c r="H2103" s="9">
        <v>0</v>
      </c>
      <c r="I2103" s="9">
        <v>0</v>
      </c>
      <c r="J2103" s="9">
        <v>0</v>
      </c>
      <c r="K2103">
        <v>0</v>
      </c>
      <c r="L2103" s="9">
        <v>0</v>
      </c>
      <c r="M2103" s="19">
        <v>0</v>
      </c>
      <c r="N2103" s="19">
        <v>0</v>
      </c>
      <c r="O2103" s="19">
        <v>0</v>
      </c>
      <c r="P2103" s="19">
        <v>4</v>
      </c>
      <c r="Q2103" s="19">
        <f t="shared" si="192"/>
        <v>0</v>
      </c>
      <c r="R2103" s="3">
        <f t="shared" si="193"/>
        <v>1.1547005383792515</v>
      </c>
      <c r="S2103" s="3">
        <f t="shared" si="194"/>
        <v>0.13157894736842105</v>
      </c>
      <c r="T2103" s="9">
        <f t="shared" si="195"/>
        <v>0</v>
      </c>
      <c r="U2103" s="9">
        <f t="shared" si="196"/>
        <v>4</v>
      </c>
      <c r="V2103" s="9">
        <f t="shared" si="197"/>
        <v>2</v>
      </c>
    </row>
    <row r="2104" spans="1:22" x14ac:dyDescent="0.25">
      <c r="A2104" t="s">
        <v>3043</v>
      </c>
      <c r="B2104" s="32" t="s">
        <v>1542</v>
      </c>
      <c r="C2104" t="s">
        <v>202</v>
      </c>
      <c r="D2104" t="s">
        <v>113</v>
      </c>
      <c r="E2104" s="9">
        <v>0</v>
      </c>
      <c r="F2104" s="9">
        <v>0</v>
      </c>
      <c r="G2104" s="9">
        <v>0</v>
      </c>
      <c r="H2104" s="9">
        <v>1</v>
      </c>
      <c r="I2104" s="9">
        <v>0</v>
      </c>
      <c r="J2104" s="9">
        <v>0</v>
      </c>
      <c r="K2104">
        <v>1.4</v>
      </c>
      <c r="L2104" s="9">
        <v>0</v>
      </c>
      <c r="M2104" s="19">
        <v>4</v>
      </c>
      <c r="N2104" s="19">
        <v>0</v>
      </c>
      <c r="O2104" s="19">
        <v>6</v>
      </c>
      <c r="P2104" s="19">
        <v>2</v>
      </c>
      <c r="Q2104" s="19">
        <f t="shared" si="192"/>
        <v>1.4</v>
      </c>
      <c r="R2104" s="3">
        <f t="shared" si="193"/>
        <v>1.946558735073491</v>
      </c>
      <c r="S2104" s="3">
        <f t="shared" si="194"/>
        <v>9.4736842105263161E-2</v>
      </c>
      <c r="T2104" s="9">
        <f t="shared" si="195"/>
        <v>0</v>
      </c>
      <c r="U2104" s="9">
        <f t="shared" si="196"/>
        <v>6</v>
      </c>
      <c r="V2104" s="9">
        <f t="shared" si="197"/>
        <v>3</v>
      </c>
    </row>
    <row r="2105" spans="1:22" x14ac:dyDescent="0.25">
      <c r="A2105" t="s">
        <v>3043</v>
      </c>
      <c r="B2105" s="32" t="s">
        <v>1542</v>
      </c>
      <c r="C2105" t="s">
        <v>202</v>
      </c>
      <c r="D2105" t="s">
        <v>106</v>
      </c>
      <c r="E2105" s="9">
        <v>0</v>
      </c>
      <c r="F2105" s="9">
        <v>0</v>
      </c>
      <c r="G2105" s="9">
        <v>0</v>
      </c>
      <c r="H2105" s="9">
        <v>1</v>
      </c>
      <c r="I2105" s="9">
        <v>0</v>
      </c>
      <c r="J2105" s="9">
        <v>0</v>
      </c>
      <c r="K2105">
        <v>7</v>
      </c>
      <c r="L2105" s="9">
        <v>1.4</v>
      </c>
      <c r="M2105" s="19">
        <v>0</v>
      </c>
      <c r="N2105" s="19">
        <v>0</v>
      </c>
      <c r="O2105" s="19">
        <v>0</v>
      </c>
      <c r="P2105" s="19">
        <v>4</v>
      </c>
      <c r="Q2105" s="19">
        <f t="shared" si="192"/>
        <v>7</v>
      </c>
      <c r="R2105" s="3">
        <f t="shared" si="193"/>
        <v>2.1949666940249433</v>
      </c>
      <c r="S2105" s="3">
        <f t="shared" si="194"/>
        <v>0.11019736842105264</v>
      </c>
      <c r="T2105" s="9">
        <f t="shared" si="195"/>
        <v>0</v>
      </c>
      <c r="U2105" s="9">
        <f t="shared" si="196"/>
        <v>7</v>
      </c>
      <c r="V2105" s="9">
        <f t="shared" si="197"/>
        <v>3</v>
      </c>
    </row>
    <row r="2106" spans="1:22" x14ac:dyDescent="0.25">
      <c r="A2106" t="s">
        <v>3043</v>
      </c>
      <c r="B2106" s="32" t="s">
        <v>1542</v>
      </c>
      <c r="C2106" t="s">
        <v>202</v>
      </c>
      <c r="D2106" t="s">
        <v>109</v>
      </c>
      <c r="E2106" s="9">
        <v>0</v>
      </c>
      <c r="F2106" s="9">
        <v>0</v>
      </c>
      <c r="G2106" s="9">
        <v>0</v>
      </c>
      <c r="H2106" s="9">
        <v>0</v>
      </c>
      <c r="I2106" s="9">
        <v>0</v>
      </c>
      <c r="J2106" s="9">
        <v>0</v>
      </c>
      <c r="K2106">
        <v>5.6</v>
      </c>
      <c r="L2106" s="9">
        <v>1.4</v>
      </c>
      <c r="M2106" s="19">
        <v>0</v>
      </c>
      <c r="N2106" s="19">
        <v>0</v>
      </c>
      <c r="O2106" s="19">
        <v>1</v>
      </c>
      <c r="P2106" s="19">
        <v>3</v>
      </c>
      <c r="Q2106" s="19">
        <f t="shared" si="192"/>
        <v>5.6</v>
      </c>
      <c r="R2106" s="3">
        <f t="shared" si="193"/>
        <v>1.7382506008959555</v>
      </c>
      <c r="S2106" s="3">
        <f t="shared" si="194"/>
        <v>9.0460526315789477E-2</v>
      </c>
      <c r="T2106" s="9">
        <f t="shared" si="195"/>
        <v>0</v>
      </c>
      <c r="U2106" s="9">
        <f t="shared" si="196"/>
        <v>5.6</v>
      </c>
      <c r="V2106" s="9">
        <f t="shared" si="197"/>
        <v>2</v>
      </c>
    </row>
    <row r="2107" spans="1:22" x14ac:dyDescent="0.25">
      <c r="A2107" t="s">
        <v>3043</v>
      </c>
      <c r="B2107" s="32" t="s">
        <v>1542</v>
      </c>
      <c r="C2107" t="s">
        <v>202</v>
      </c>
      <c r="D2107" t="s">
        <v>4746</v>
      </c>
      <c r="E2107" s="9">
        <v>0</v>
      </c>
      <c r="F2107" s="9">
        <v>0</v>
      </c>
      <c r="G2107" s="9">
        <v>0</v>
      </c>
      <c r="H2107" s="9">
        <v>3</v>
      </c>
      <c r="I2107" s="9">
        <v>0</v>
      </c>
      <c r="J2107" s="9">
        <v>1</v>
      </c>
      <c r="K2107">
        <v>1.4</v>
      </c>
      <c r="L2107" s="9">
        <v>7</v>
      </c>
      <c r="M2107" s="19">
        <v>3</v>
      </c>
      <c r="N2107" s="19">
        <v>1</v>
      </c>
      <c r="O2107" s="19">
        <v>2</v>
      </c>
      <c r="P2107" s="19">
        <v>1</v>
      </c>
      <c r="Q2107" s="19">
        <f t="shared" si="192"/>
        <v>1.4</v>
      </c>
      <c r="R2107" s="3">
        <f t="shared" si="193"/>
        <v>2.0135149426419527</v>
      </c>
      <c r="S2107" s="3">
        <f t="shared" si="194"/>
        <v>7.9769736842105254E-2</v>
      </c>
      <c r="T2107" s="9">
        <f t="shared" si="195"/>
        <v>0</v>
      </c>
      <c r="U2107" s="9">
        <f t="shared" si="196"/>
        <v>7</v>
      </c>
      <c r="V2107" s="9">
        <f t="shared" si="197"/>
        <v>3</v>
      </c>
    </row>
    <row r="2108" spans="1:22" x14ac:dyDescent="0.25">
      <c r="A2108" t="s">
        <v>3568</v>
      </c>
      <c r="B2108" s="32" t="s">
        <v>1548</v>
      </c>
      <c r="C2108" t="s">
        <v>202</v>
      </c>
      <c r="D2108" t="s">
        <v>5604</v>
      </c>
      <c r="E2108" s="9">
        <v>0</v>
      </c>
      <c r="F2108" s="9">
        <v>0</v>
      </c>
      <c r="G2108" s="9">
        <v>0</v>
      </c>
      <c r="H2108" s="9">
        <v>0</v>
      </c>
      <c r="I2108" s="9">
        <v>0</v>
      </c>
      <c r="J2108" s="9">
        <v>0</v>
      </c>
      <c r="K2108">
        <v>0</v>
      </c>
      <c r="L2108" s="9">
        <v>0</v>
      </c>
      <c r="M2108" s="19">
        <v>0</v>
      </c>
      <c r="N2108" s="19">
        <v>0</v>
      </c>
      <c r="O2108" s="19">
        <v>0</v>
      </c>
      <c r="P2108" s="19">
        <v>1</v>
      </c>
      <c r="Q2108" s="19">
        <f t="shared" si="192"/>
        <v>0</v>
      </c>
      <c r="R2108" s="3">
        <f t="shared" si="193"/>
        <v>0.28867513459481287</v>
      </c>
      <c r="S2108" s="3">
        <f t="shared" si="194"/>
        <v>3.2894736842105261E-2</v>
      </c>
      <c r="T2108" s="9">
        <f t="shared" si="195"/>
        <v>0</v>
      </c>
      <c r="U2108" s="9">
        <f t="shared" si="196"/>
        <v>1</v>
      </c>
      <c r="V2108" s="9">
        <f t="shared" si="197"/>
        <v>0</v>
      </c>
    </row>
    <row r="2109" spans="1:22" x14ac:dyDescent="0.25">
      <c r="A2109" t="s">
        <v>3568</v>
      </c>
      <c r="B2109" s="32" t="s">
        <v>1548</v>
      </c>
      <c r="C2109" t="s">
        <v>202</v>
      </c>
      <c r="D2109" t="s">
        <v>113</v>
      </c>
      <c r="E2109" s="9">
        <v>0</v>
      </c>
      <c r="F2109" s="9">
        <v>0</v>
      </c>
      <c r="G2109" s="9">
        <v>0</v>
      </c>
      <c r="H2109" s="9">
        <v>0</v>
      </c>
      <c r="I2109" s="9">
        <v>0</v>
      </c>
      <c r="J2109" s="9">
        <v>0</v>
      </c>
      <c r="K2109">
        <v>0</v>
      </c>
      <c r="L2109" s="9">
        <v>0</v>
      </c>
      <c r="M2109" s="19">
        <v>1</v>
      </c>
      <c r="N2109" s="19">
        <v>0</v>
      </c>
      <c r="O2109" s="19">
        <v>1</v>
      </c>
      <c r="P2109" s="19">
        <v>0</v>
      </c>
      <c r="Q2109" s="19">
        <f t="shared" si="192"/>
        <v>0</v>
      </c>
      <c r="R2109" s="3">
        <f t="shared" si="193"/>
        <v>0.38924947208076149</v>
      </c>
      <c r="S2109" s="3">
        <f t="shared" si="194"/>
        <v>3.2894736842105261E-2</v>
      </c>
      <c r="T2109" s="9">
        <f t="shared" si="195"/>
        <v>0</v>
      </c>
      <c r="U2109" s="9">
        <f t="shared" si="196"/>
        <v>1</v>
      </c>
      <c r="V2109" s="9">
        <f t="shared" si="197"/>
        <v>1</v>
      </c>
    </row>
    <row r="2110" spans="1:22" x14ac:dyDescent="0.25">
      <c r="A2110" t="s">
        <v>3568</v>
      </c>
      <c r="B2110" s="32" t="s">
        <v>1548</v>
      </c>
      <c r="C2110" t="s">
        <v>202</v>
      </c>
      <c r="D2110" t="s">
        <v>106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1</v>
      </c>
      <c r="K2110">
        <v>2.8</v>
      </c>
      <c r="L2110" s="9">
        <v>0</v>
      </c>
      <c r="M2110" s="19">
        <v>0</v>
      </c>
      <c r="N2110" s="19">
        <v>0</v>
      </c>
      <c r="O2110" s="19">
        <v>0</v>
      </c>
      <c r="P2110" s="19">
        <v>1</v>
      </c>
      <c r="Q2110" s="19">
        <f t="shared" si="192"/>
        <v>2.8</v>
      </c>
      <c r="R2110" s="3">
        <f t="shared" si="193"/>
        <v>0.84852813742385702</v>
      </c>
      <c r="S2110" s="3">
        <f t="shared" si="194"/>
        <v>5.2631578947368418E-2</v>
      </c>
      <c r="T2110" s="9">
        <f t="shared" si="195"/>
        <v>0</v>
      </c>
      <c r="U2110" s="9">
        <f t="shared" si="196"/>
        <v>2.8</v>
      </c>
      <c r="V2110" s="9">
        <f t="shared" si="197"/>
        <v>1</v>
      </c>
    </row>
    <row r="2111" spans="1:22" x14ac:dyDescent="0.25">
      <c r="A2111" t="s">
        <v>3568</v>
      </c>
      <c r="B2111" s="32" t="s">
        <v>1548</v>
      </c>
      <c r="C2111" t="s">
        <v>202</v>
      </c>
      <c r="D2111" t="s">
        <v>109</v>
      </c>
      <c r="E2111" s="9">
        <v>0</v>
      </c>
      <c r="F2111" s="9">
        <v>0</v>
      </c>
      <c r="G2111" s="9">
        <v>0</v>
      </c>
      <c r="H2111" s="9">
        <v>0</v>
      </c>
      <c r="I2111" s="9">
        <v>0</v>
      </c>
      <c r="J2111" s="9">
        <v>0</v>
      </c>
      <c r="K2111">
        <v>0</v>
      </c>
      <c r="L2111" s="9">
        <v>2.8</v>
      </c>
      <c r="M2111" s="19">
        <v>0</v>
      </c>
      <c r="N2111" s="19">
        <v>0</v>
      </c>
      <c r="O2111" s="19">
        <v>0</v>
      </c>
      <c r="P2111" s="19">
        <v>0</v>
      </c>
      <c r="Q2111" s="19">
        <f t="shared" si="192"/>
        <v>0</v>
      </c>
      <c r="R2111" s="3">
        <f t="shared" si="193"/>
        <v>0.808290376865476</v>
      </c>
      <c r="S2111" s="3">
        <f t="shared" si="194"/>
        <v>9.2105263157894732E-2</v>
      </c>
      <c r="T2111" s="9">
        <f t="shared" si="195"/>
        <v>0</v>
      </c>
      <c r="U2111" s="9">
        <f t="shared" si="196"/>
        <v>2.8</v>
      </c>
      <c r="V2111" s="9">
        <f t="shared" si="197"/>
        <v>1</v>
      </c>
    </row>
    <row r="2112" spans="1:22" x14ac:dyDescent="0.25">
      <c r="A2112" t="s">
        <v>3568</v>
      </c>
      <c r="B2112" s="32" t="s">
        <v>1548</v>
      </c>
      <c r="C2112" t="s">
        <v>202</v>
      </c>
      <c r="D2112" t="s">
        <v>4746</v>
      </c>
      <c r="E2112" s="9">
        <v>0</v>
      </c>
      <c r="F2112" s="9">
        <v>0</v>
      </c>
      <c r="G2112" s="9">
        <v>0</v>
      </c>
      <c r="H2112" s="9">
        <v>2</v>
      </c>
      <c r="I2112" s="9">
        <v>1</v>
      </c>
      <c r="J2112" s="9">
        <v>0</v>
      </c>
      <c r="K2112">
        <v>11.2</v>
      </c>
      <c r="L2112" s="9">
        <v>1.4</v>
      </c>
      <c r="M2112" s="19">
        <v>0</v>
      </c>
      <c r="N2112" s="19">
        <v>0</v>
      </c>
      <c r="O2112" s="19">
        <v>0</v>
      </c>
      <c r="P2112" s="19">
        <v>0</v>
      </c>
      <c r="Q2112" s="19">
        <f t="shared" si="192"/>
        <v>11.2</v>
      </c>
      <c r="R2112" s="3">
        <f t="shared" si="193"/>
        <v>3.1926050918845683</v>
      </c>
      <c r="S2112" s="3">
        <f t="shared" si="194"/>
        <v>0.12828947368421054</v>
      </c>
      <c r="T2112" s="9">
        <f t="shared" si="195"/>
        <v>0</v>
      </c>
      <c r="U2112" s="9">
        <f t="shared" si="196"/>
        <v>11.2</v>
      </c>
      <c r="V2112" s="9">
        <f t="shared" si="197"/>
        <v>4</v>
      </c>
    </row>
    <row r="2113" spans="1:22" x14ac:dyDescent="0.25">
      <c r="A2113" t="s">
        <v>3130</v>
      </c>
      <c r="B2113" s="32" t="s">
        <v>1554</v>
      </c>
      <c r="C2113" t="s">
        <v>202</v>
      </c>
      <c r="D2113" t="s">
        <v>113</v>
      </c>
      <c r="E2113" s="9">
        <v>0</v>
      </c>
      <c r="F2113" s="9">
        <v>0</v>
      </c>
      <c r="G2113" s="9">
        <v>0</v>
      </c>
      <c r="H2113" s="9">
        <v>0</v>
      </c>
      <c r="I2113" s="9">
        <v>0</v>
      </c>
      <c r="J2113" s="9">
        <v>0</v>
      </c>
      <c r="K2113">
        <v>1.4</v>
      </c>
      <c r="L2113" s="9">
        <v>1.4</v>
      </c>
      <c r="M2113" s="19">
        <v>0</v>
      </c>
      <c r="N2113" s="19">
        <v>0</v>
      </c>
      <c r="O2113" s="19">
        <v>0</v>
      </c>
      <c r="P2113" s="19">
        <v>2</v>
      </c>
      <c r="Q2113" s="19">
        <f t="shared" si="192"/>
        <v>1.4</v>
      </c>
      <c r="R2113" s="3">
        <f t="shared" si="193"/>
        <v>0.7385489458759964</v>
      </c>
      <c r="S2113" s="3">
        <f t="shared" si="194"/>
        <v>5.2631578947368418E-2</v>
      </c>
      <c r="T2113" s="9">
        <f t="shared" si="195"/>
        <v>0</v>
      </c>
      <c r="U2113" s="9">
        <f t="shared" si="196"/>
        <v>2</v>
      </c>
      <c r="V2113" s="9">
        <f t="shared" si="197"/>
        <v>1</v>
      </c>
    </row>
    <row r="2114" spans="1:22" x14ac:dyDescent="0.25">
      <c r="A2114" t="s">
        <v>3130</v>
      </c>
      <c r="B2114" s="32" t="s">
        <v>1554</v>
      </c>
      <c r="C2114" t="s">
        <v>202</v>
      </c>
      <c r="D2114" t="s">
        <v>106</v>
      </c>
      <c r="E2114" s="9">
        <v>0</v>
      </c>
      <c r="F2114" s="9">
        <v>0</v>
      </c>
      <c r="G2114" s="9">
        <v>0</v>
      </c>
      <c r="H2114" s="9">
        <v>0</v>
      </c>
      <c r="I2114" s="9">
        <v>0</v>
      </c>
      <c r="J2114" s="9">
        <v>0</v>
      </c>
      <c r="K2114">
        <v>0</v>
      </c>
      <c r="L2114" s="9">
        <v>0</v>
      </c>
      <c r="M2114" s="19">
        <v>1</v>
      </c>
      <c r="N2114" s="19">
        <v>1</v>
      </c>
      <c r="O2114" s="19">
        <v>0</v>
      </c>
      <c r="P2114" s="19">
        <v>0</v>
      </c>
      <c r="Q2114" s="19">
        <f t="shared" ref="Q2114:Q2177" si="198">IFERROR(AVERAGEIF(K2114:K2114,"&lt;&gt;0"),0)</f>
        <v>0</v>
      </c>
      <c r="R2114" s="3">
        <f t="shared" ref="R2114:R2177" si="199">_xlfn.STDEV.S(E2114:P2114)</f>
        <v>0.38924947208076149</v>
      </c>
      <c r="S2114" s="3">
        <f t="shared" ref="S2114:S2177" si="200">IFERROR(AVERAGEIF(E2114:P2114,"&lt;&gt;0")/30.4,0)</f>
        <v>3.2894736842105261E-2</v>
      </c>
      <c r="T2114" s="9">
        <f t="shared" ref="T2114:T2177" si="201">MIN(E2114:P2114)</f>
        <v>0</v>
      </c>
      <c r="U2114" s="9">
        <f t="shared" ref="U2114:U2177" si="202">MAX(E2114:P2114)</f>
        <v>1</v>
      </c>
      <c r="V2114" s="9">
        <f t="shared" ref="V2114:V2177" si="203">MROUND(ROUND(_xlfn.NORM.S.INV($Y$1)*R2114*1,1),1)</f>
        <v>1</v>
      </c>
    </row>
    <row r="2115" spans="1:22" x14ac:dyDescent="0.25">
      <c r="A2115" t="s">
        <v>3130</v>
      </c>
      <c r="B2115" s="32" t="s">
        <v>1554</v>
      </c>
      <c r="C2115" t="s">
        <v>202</v>
      </c>
      <c r="D2115" t="s">
        <v>109</v>
      </c>
      <c r="E2115" s="9">
        <v>0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>
        <v>1.4</v>
      </c>
      <c r="L2115" s="9">
        <v>0</v>
      </c>
      <c r="M2115" s="19">
        <v>0</v>
      </c>
      <c r="N2115" s="19">
        <v>0</v>
      </c>
      <c r="O2115" s="19">
        <v>0</v>
      </c>
      <c r="P2115" s="19">
        <v>0</v>
      </c>
      <c r="Q2115" s="19">
        <f t="shared" si="198"/>
        <v>1.4</v>
      </c>
      <c r="R2115" s="3">
        <f t="shared" si="199"/>
        <v>0.404145188432738</v>
      </c>
      <c r="S2115" s="3">
        <f t="shared" si="200"/>
        <v>4.6052631578947366E-2</v>
      </c>
      <c r="T2115" s="9">
        <f t="shared" si="201"/>
        <v>0</v>
      </c>
      <c r="U2115" s="9">
        <f t="shared" si="202"/>
        <v>1.4</v>
      </c>
      <c r="V2115" s="9">
        <f t="shared" si="203"/>
        <v>1</v>
      </c>
    </row>
    <row r="2116" spans="1:22" x14ac:dyDescent="0.25">
      <c r="A2116" t="s">
        <v>3130</v>
      </c>
      <c r="B2116" s="32" t="s">
        <v>1554</v>
      </c>
      <c r="C2116" t="s">
        <v>202</v>
      </c>
      <c r="D2116" t="s">
        <v>4746</v>
      </c>
      <c r="E2116" s="9">
        <v>0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>
        <v>0</v>
      </c>
      <c r="L2116" s="9">
        <v>0</v>
      </c>
      <c r="M2116" s="19">
        <v>1</v>
      </c>
      <c r="N2116" s="19">
        <v>0</v>
      </c>
      <c r="O2116" s="19">
        <v>0</v>
      </c>
      <c r="P2116" s="19">
        <v>0</v>
      </c>
      <c r="Q2116" s="19">
        <f t="shared" si="198"/>
        <v>0</v>
      </c>
      <c r="R2116" s="3">
        <f t="shared" si="199"/>
        <v>0.28867513459481287</v>
      </c>
      <c r="S2116" s="3">
        <f t="shared" si="200"/>
        <v>3.2894736842105261E-2</v>
      </c>
      <c r="T2116" s="9">
        <f t="shared" si="201"/>
        <v>0</v>
      </c>
      <c r="U2116" s="9">
        <f t="shared" si="202"/>
        <v>1</v>
      </c>
      <c r="V2116" s="9">
        <f t="shared" si="203"/>
        <v>0</v>
      </c>
    </row>
    <row r="2117" spans="1:22" x14ac:dyDescent="0.25">
      <c r="A2117" t="s">
        <v>2987</v>
      </c>
      <c r="B2117" s="32" t="s">
        <v>1552</v>
      </c>
      <c r="C2117" t="s">
        <v>202</v>
      </c>
      <c r="D2117" t="s">
        <v>5604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0</v>
      </c>
      <c r="K2117">
        <v>0</v>
      </c>
      <c r="L2117" s="9">
        <v>0</v>
      </c>
      <c r="M2117" s="19">
        <v>0</v>
      </c>
      <c r="N2117" s="19">
        <v>0</v>
      </c>
      <c r="O2117" s="19">
        <v>1</v>
      </c>
      <c r="P2117" s="19">
        <v>1</v>
      </c>
      <c r="Q2117" s="19">
        <f t="shared" si="198"/>
        <v>0</v>
      </c>
      <c r="R2117" s="3">
        <f t="shared" si="199"/>
        <v>0.38924947208076149</v>
      </c>
      <c r="S2117" s="3">
        <f t="shared" si="200"/>
        <v>3.2894736842105261E-2</v>
      </c>
      <c r="T2117" s="9">
        <f t="shared" si="201"/>
        <v>0</v>
      </c>
      <c r="U2117" s="9">
        <f t="shared" si="202"/>
        <v>1</v>
      </c>
      <c r="V2117" s="9">
        <f t="shared" si="203"/>
        <v>1</v>
      </c>
    </row>
    <row r="2118" spans="1:22" x14ac:dyDescent="0.25">
      <c r="A2118" t="s">
        <v>2987</v>
      </c>
      <c r="B2118" s="32" t="s">
        <v>1552</v>
      </c>
      <c r="C2118" t="s">
        <v>202</v>
      </c>
      <c r="D2118" t="s">
        <v>113</v>
      </c>
      <c r="E2118" s="9">
        <v>0</v>
      </c>
      <c r="F2118" s="9">
        <v>0</v>
      </c>
      <c r="G2118" s="9">
        <v>0</v>
      </c>
      <c r="H2118" s="9">
        <v>0</v>
      </c>
      <c r="I2118" s="9">
        <v>1</v>
      </c>
      <c r="J2118" s="9">
        <v>1</v>
      </c>
      <c r="K2118">
        <v>1.4</v>
      </c>
      <c r="L2118" s="9">
        <v>1.4</v>
      </c>
      <c r="M2118" s="19">
        <v>0</v>
      </c>
      <c r="N2118" s="19">
        <v>0</v>
      </c>
      <c r="O2118" s="19">
        <v>0</v>
      </c>
      <c r="P2118" s="19">
        <v>6</v>
      </c>
      <c r="Q2118" s="19">
        <f t="shared" si="198"/>
        <v>1.4</v>
      </c>
      <c r="R2118" s="3">
        <f t="shared" si="199"/>
        <v>1.7109274465250499</v>
      </c>
      <c r="S2118" s="3">
        <f t="shared" si="200"/>
        <v>7.1052631578947381E-2</v>
      </c>
      <c r="T2118" s="9">
        <f t="shared" si="201"/>
        <v>0</v>
      </c>
      <c r="U2118" s="9">
        <f t="shared" si="202"/>
        <v>6</v>
      </c>
      <c r="V2118" s="9">
        <f t="shared" si="203"/>
        <v>2</v>
      </c>
    </row>
    <row r="2119" spans="1:22" x14ac:dyDescent="0.25">
      <c r="A2119" t="s">
        <v>2987</v>
      </c>
      <c r="B2119" s="32" t="s">
        <v>1552</v>
      </c>
      <c r="C2119" t="s">
        <v>202</v>
      </c>
      <c r="D2119" t="s">
        <v>106</v>
      </c>
      <c r="E2119" s="9">
        <v>0</v>
      </c>
      <c r="F2119" s="9">
        <v>0</v>
      </c>
      <c r="G2119" s="9">
        <v>0</v>
      </c>
      <c r="H2119" s="9">
        <v>0</v>
      </c>
      <c r="I2119" s="9">
        <v>1</v>
      </c>
      <c r="J2119" s="9">
        <v>1</v>
      </c>
      <c r="K2119">
        <v>5.6</v>
      </c>
      <c r="L2119" s="9">
        <v>1.4</v>
      </c>
      <c r="M2119" s="19">
        <v>3</v>
      </c>
      <c r="N2119" s="19">
        <v>0</v>
      </c>
      <c r="O2119" s="19">
        <v>2</v>
      </c>
      <c r="P2119" s="19">
        <v>2</v>
      </c>
      <c r="Q2119" s="19">
        <f t="shared" si="198"/>
        <v>5.6</v>
      </c>
      <c r="R2119" s="3">
        <f t="shared" si="199"/>
        <v>1.678383060260588</v>
      </c>
      <c r="S2119" s="3">
        <f t="shared" si="200"/>
        <v>7.5187969924812026E-2</v>
      </c>
      <c r="T2119" s="9">
        <f t="shared" si="201"/>
        <v>0</v>
      </c>
      <c r="U2119" s="9">
        <f t="shared" si="202"/>
        <v>5.6</v>
      </c>
      <c r="V2119" s="9">
        <f t="shared" si="203"/>
        <v>2</v>
      </c>
    </row>
    <row r="2120" spans="1:22" x14ac:dyDescent="0.25">
      <c r="A2120" t="s">
        <v>2987</v>
      </c>
      <c r="B2120" s="32" t="s">
        <v>1552</v>
      </c>
      <c r="C2120" t="s">
        <v>202</v>
      </c>
      <c r="D2120" t="s">
        <v>109</v>
      </c>
      <c r="E2120" s="9">
        <v>0</v>
      </c>
      <c r="F2120" s="9">
        <v>0</v>
      </c>
      <c r="G2120" s="9">
        <v>0</v>
      </c>
      <c r="H2120" s="9">
        <v>0</v>
      </c>
      <c r="I2120" s="9">
        <v>2</v>
      </c>
      <c r="J2120" s="9">
        <v>1</v>
      </c>
      <c r="K2120">
        <v>0</v>
      </c>
      <c r="L2120" s="9">
        <v>0</v>
      </c>
      <c r="M2120" s="19">
        <v>0</v>
      </c>
      <c r="N2120" s="19">
        <v>0</v>
      </c>
      <c r="O2120" s="19">
        <v>0</v>
      </c>
      <c r="P2120" s="19">
        <v>0</v>
      </c>
      <c r="Q2120" s="19">
        <f t="shared" si="198"/>
        <v>0</v>
      </c>
      <c r="R2120" s="3">
        <f t="shared" si="199"/>
        <v>0.62158156050806102</v>
      </c>
      <c r="S2120" s="3">
        <f t="shared" si="200"/>
        <v>4.9342105263157895E-2</v>
      </c>
      <c r="T2120" s="9">
        <f t="shared" si="201"/>
        <v>0</v>
      </c>
      <c r="U2120" s="9">
        <f t="shared" si="202"/>
        <v>2</v>
      </c>
      <c r="V2120" s="9">
        <f t="shared" si="203"/>
        <v>1</v>
      </c>
    </row>
    <row r="2121" spans="1:22" x14ac:dyDescent="0.25">
      <c r="A2121" t="s">
        <v>2987</v>
      </c>
      <c r="B2121" s="32" t="s">
        <v>1552</v>
      </c>
      <c r="C2121" t="s">
        <v>202</v>
      </c>
      <c r="D2121" t="s">
        <v>4746</v>
      </c>
      <c r="E2121" s="9">
        <v>0</v>
      </c>
      <c r="F2121" s="9">
        <v>0</v>
      </c>
      <c r="G2121" s="9">
        <v>0</v>
      </c>
      <c r="H2121" s="9">
        <v>1</v>
      </c>
      <c r="I2121" s="9">
        <v>2</v>
      </c>
      <c r="J2121" s="9">
        <v>1</v>
      </c>
      <c r="K2121">
        <v>7</v>
      </c>
      <c r="L2121" s="9">
        <v>7</v>
      </c>
      <c r="M2121" s="19">
        <v>5</v>
      </c>
      <c r="N2121" s="19">
        <v>1</v>
      </c>
      <c r="O2121" s="19">
        <v>1</v>
      </c>
      <c r="P2121" s="19">
        <v>0</v>
      </c>
      <c r="Q2121" s="19">
        <f t="shared" si="198"/>
        <v>7</v>
      </c>
      <c r="R2121" s="3">
        <f t="shared" si="199"/>
        <v>2.678477631835372</v>
      </c>
      <c r="S2121" s="3">
        <f t="shared" si="200"/>
        <v>0.10279605263157895</v>
      </c>
      <c r="T2121" s="9">
        <f t="shared" si="201"/>
        <v>0</v>
      </c>
      <c r="U2121" s="9">
        <f t="shared" si="202"/>
        <v>7</v>
      </c>
      <c r="V2121" s="9">
        <f t="shared" si="203"/>
        <v>3</v>
      </c>
    </row>
    <row r="2122" spans="1:22" x14ac:dyDescent="0.25">
      <c r="A2122" t="s">
        <v>2865</v>
      </c>
      <c r="B2122" s="32" t="s">
        <v>1550</v>
      </c>
      <c r="C2122" t="s">
        <v>202</v>
      </c>
      <c r="D2122" t="s">
        <v>5604</v>
      </c>
      <c r="E2122" s="9">
        <v>0</v>
      </c>
      <c r="F2122" s="9">
        <v>0</v>
      </c>
      <c r="G2122" s="9">
        <v>0</v>
      </c>
      <c r="H2122" s="9">
        <v>0</v>
      </c>
      <c r="I2122" s="9">
        <v>0</v>
      </c>
      <c r="J2122" s="9">
        <v>0</v>
      </c>
      <c r="K2122">
        <v>0</v>
      </c>
      <c r="L2122" s="9">
        <v>0</v>
      </c>
      <c r="M2122" s="19">
        <v>0</v>
      </c>
      <c r="N2122" s="19">
        <v>0</v>
      </c>
      <c r="O2122" s="19">
        <v>2</v>
      </c>
      <c r="P2122" s="19">
        <v>2</v>
      </c>
      <c r="Q2122" s="19">
        <f t="shared" si="198"/>
        <v>0</v>
      </c>
      <c r="R2122" s="3">
        <f t="shared" si="199"/>
        <v>0.77849894416152299</v>
      </c>
      <c r="S2122" s="3">
        <f t="shared" si="200"/>
        <v>6.5789473684210523E-2</v>
      </c>
      <c r="T2122" s="9">
        <f t="shared" si="201"/>
        <v>0</v>
      </c>
      <c r="U2122" s="9">
        <f t="shared" si="202"/>
        <v>2</v>
      </c>
      <c r="V2122" s="9">
        <f t="shared" si="203"/>
        <v>1</v>
      </c>
    </row>
    <row r="2123" spans="1:22" x14ac:dyDescent="0.25">
      <c r="A2123" t="s">
        <v>2865</v>
      </c>
      <c r="B2123" s="32" t="s">
        <v>1550</v>
      </c>
      <c r="C2123" t="s">
        <v>202</v>
      </c>
      <c r="D2123" t="s">
        <v>113</v>
      </c>
      <c r="E2123" s="9">
        <v>0</v>
      </c>
      <c r="F2123" s="9">
        <v>0</v>
      </c>
      <c r="G2123" s="9">
        <v>0</v>
      </c>
      <c r="H2123" s="9">
        <v>1</v>
      </c>
      <c r="I2123" s="9">
        <v>1</v>
      </c>
      <c r="J2123" s="9">
        <v>2</v>
      </c>
      <c r="K2123">
        <v>11.2</v>
      </c>
      <c r="L2123" s="9">
        <v>9.7999999999999989</v>
      </c>
      <c r="M2123" s="19">
        <v>1</v>
      </c>
      <c r="N2123" s="19">
        <v>0</v>
      </c>
      <c r="O2123" s="19">
        <v>0</v>
      </c>
      <c r="P2123" s="19">
        <v>0</v>
      </c>
      <c r="Q2123" s="19">
        <f t="shared" si="198"/>
        <v>11.2</v>
      </c>
      <c r="R2123" s="3">
        <f t="shared" si="199"/>
        <v>3.9559697887745511</v>
      </c>
      <c r="S2123" s="3">
        <f t="shared" si="200"/>
        <v>0.14254385964912281</v>
      </c>
      <c r="T2123" s="9">
        <f t="shared" si="201"/>
        <v>0</v>
      </c>
      <c r="U2123" s="9">
        <f t="shared" si="202"/>
        <v>11.2</v>
      </c>
      <c r="V2123" s="9">
        <f t="shared" si="203"/>
        <v>5</v>
      </c>
    </row>
    <row r="2124" spans="1:22" x14ac:dyDescent="0.25">
      <c r="A2124" t="s">
        <v>2865</v>
      </c>
      <c r="B2124" s="32" t="s">
        <v>1550</v>
      </c>
      <c r="C2124" t="s">
        <v>202</v>
      </c>
      <c r="D2124" t="s">
        <v>106</v>
      </c>
      <c r="E2124" s="9">
        <v>0</v>
      </c>
      <c r="F2124" s="9">
        <v>0</v>
      </c>
      <c r="G2124" s="9">
        <v>0</v>
      </c>
      <c r="H2124" s="9">
        <v>1</v>
      </c>
      <c r="I2124" s="9">
        <v>1</v>
      </c>
      <c r="J2124" s="9">
        <v>1</v>
      </c>
      <c r="K2124">
        <v>8.3999999999999986</v>
      </c>
      <c r="L2124" s="9">
        <v>4.1999999999999993</v>
      </c>
      <c r="M2124" s="19">
        <v>2</v>
      </c>
      <c r="N2124" s="19">
        <v>2</v>
      </c>
      <c r="O2124" s="19">
        <v>0</v>
      </c>
      <c r="P2124" s="19">
        <v>0</v>
      </c>
      <c r="Q2124" s="19">
        <f t="shared" si="198"/>
        <v>8.3999999999999986</v>
      </c>
      <c r="R2124" s="3">
        <f t="shared" si="199"/>
        <v>2.4714123063298818</v>
      </c>
      <c r="S2124" s="3">
        <f t="shared" si="200"/>
        <v>9.2105263157894732E-2</v>
      </c>
      <c r="T2124" s="9">
        <f t="shared" si="201"/>
        <v>0</v>
      </c>
      <c r="U2124" s="9">
        <f t="shared" si="202"/>
        <v>8.3999999999999986</v>
      </c>
      <c r="V2124" s="9">
        <f t="shared" si="203"/>
        <v>3</v>
      </c>
    </row>
    <row r="2125" spans="1:22" x14ac:dyDescent="0.25">
      <c r="A2125" t="s">
        <v>2865</v>
      </c>
      <c r="B2125" s="32" t="s">
        <v>1550</v>
      </c>
      <c r="C2125" t="s">
        <v>202</v>
      </c>
      <c r="D2125" t="s">
        <v>109</v>
      </c>
      <c r="E2125" s="9">
        <v>0</v>
      </c>
      <c r="F2125" s="9">
        <v>0</v>
      </c>
      <c r="G2125" s="9">
        <v>0</v>
      </c>
      <c r="H2125" s="9">
        <v>0</v>
      </c>
      <c r="I2125" s="9">
        <v>0</v>
      </c>
      <c r="J2125" s="9">
        <v>1</v>
      </c>
      <c r="K2125">
        <v>1.4</v>
      </c>
      <c r="L2125" s="9">
        <v>1.4</v>
      </c>
      <c r="M2125" s="19">
        <v>1</v>
      </c>
      <c r="N2125" s="19">
        <v>0</v>
      </c>
      <c r="O2125" s="19">
        <v>1</v>
      </c>
      <c r="P2125" s="19">
        <v>1</v>
      </c>
      <c r="Q2125" s="19">
        <f t="shared" si="198"/>
        <v>1.4</v>
      </c>
      <c r="R2125" s="3">
        <f t="shared" si="199"/>
        <v>0.6080271126331207</v>
      </c>
      <c r="S2125" s="3">
        <f t="shared" si="200"/>
        <v>3.7280701754385963E-2</v>
      </c>
      <c r="T2125" s="9">
        <f t="shared" si="201"/>
        <v>0</v>
      </c>
      <c r="U2125" s="9">
        <f t="shared" si="202"/>
        <v>1.4</v>
      </c>
      <c r="V2125" s="9">
        <f t="shared" si="203"/>
        <v>1</v>
      </c>
    </row>
    <row r="2126" spans="1:22" x14ac:dyDescent="0.25">
      <c r="A2126" t="s">
        <v>2865</v>
      </c>
      <c r="B2126" s="32" t="s">
        <v>1550</v>
      </c>
      <c r="C2126" t="s">
        <v>202</v>
      </c>
      <c r="D2126" t="s">
        <v>4746</v>
      </c>
      <c r="E2126" s="9">
        <v>0</v>
      </c>
      <c r="F2126" s="9">
        <v>0</v>
      </c>
      <c r="G2126" s="9">
        <v>0</v>
      </c>
      <c r="H2126" s="9">
        <v>1</v>
      </c>
      <c r="I2126" s="9">
        <v>1</v>
      </c>
      <c r="J2126" s="9">
        <v>0</v>
      </c>
      <c r="K2126">
        <v>22.4</v>
      </c>
      <c r="L2126" s="9">
        <v>5.6</v>
      </c>
      <c r="M2126" s="19">
        <v>2</v>
      </c>
      <c r="N2126" s="19">
        <v>1</v>
      </c>
      <c r="O2126" s="19">
        <v>0</v>
      </c>
      <c r="P2126" s="19">
        <v>0</v>
      </c>
      <c r="Q2126" s="19">
        <f t="shared" si="198"/>
        <v>22.4</v>
      </c>
      <c r="R2126" s="3">
        <f t="shared" si="199"/>
        <v>6.3915427075017011</v>
      </c>
      <c r="S2126" s="3">
        <f t="shared" si="200"/>
        <v>0.18092105263157895</v>
      </c>
      <c r="T2126" s="9">
        <f t="shared" si="201"/>
        <v>0</v>
      </c>
      <c r="U2126" s="9">
        <f t="shared" si="202"/>
        <v>22.4</v>
      </c>
      <c r="V2126" s="9">
        <f t="shared" si="203"/>
        <v>8</v>
      </c>
    </row>
    <row r="2127" spans="1:22" x14ac:dyDescent="0.25">
      <c r="A2127" t="s">
        <v>3569</v>
      </c>
      <c r="B2127" s="32" t="s">
        <v>1556</v>
      </c>
      <c r="C2127" t="s">
        <v>202</v>
      </c>
      <c r="D2127" t="s">
        <v>113</v>
      </c>
      <c r="E2127" s="9">
        <v>0</v>
      </c>
      <c r="F2127" s="9">
        <v>0</v>
      </c>
      <c r="G2127" s="9">
        <v>0</v>
      </c>
      <c r="H2127" s="9">
        <v>0</v>
      </c>
      <c r="I2127" s="9">
        <v>3</v>
      </c>
      <c r="J2127" s="9">
        <v>1</v>
      </c>
      <c r="K2127">
        <v>0</v>
      </c>
      <c r="L2127" s="9">
        <v>7</v>
      </c>
      <c r="M2127" s="19">
        <v>1</v>
      </c>
      <c r="N2127" s="19">
        <v>0</v>
      </c>
      <c r="O2127" s="19">
        <v>0</v>
      </c>
      <c r="P2127" s="19">
        <v>1</v>
      </c>
      <c r="Q2127" s="19">
        <f t="shared" si="198"/>
        <v>0</v>
      </c>
      <c r="R2127" s="3">
        <f t="shared" si="199"/>
        <v>2.0652243256245835</v>
      </c>
      <c r="S2127" s="3">
        <f t="shared" si="200"/>
        <v>8.5526315789473686E-2</v>
      </c>
      <c r="T2127" s="9">
        <f t="shared" si="201"/>
        <v>0</v>
      </c>
      <c r="U2127" s="9">
        <f t="shared" si="202"/>
        <v>7</v>
      </c>
      <c r="V2127" s="9">
        <f t="shared" si="203"/>
        <v>3</v>
      </c>
    </row>
    <row r="2128" spans="1:22" x14ac:dyDescent="0.25">
      <c r="A2128" t="s">
        <v>3569</v>
      </c>
      <c r="B2128" s="32" t="s">
        <v>1556</v>
      </c>
      <c r="C2128" t="s">
        <v>202</v>
      </c>
      <c r="D2128" t="s">
        <v>106</v>
      </c>
      <c r="E2128" s="9">
        <v>0</v>
      </c>
      <c r="F2128" s="9">
        <v>0</v>
      </c>
      <c r="G2128" s="9">
        <v>0</v>
      </c>
      <c r="H2128" s="9">
        <v>0</v>
      </c>
      <c r="I2128" s="9">
        <v>0</v>
      </c>
      <c r="J2128" s="9">
        <v>1</v>
      </c>
      <c r="K2128">
        <v>1.4</v>
      </c>
      <c r="L2128" s="9">
        <v>2.8</v>
      </c>
      <c r="M2128" s="19">
        <v>0</v>
      </c>
      <c r="N2128" s="19">
        <v>3</v>
      </c>
      <c r="O2128" s="19">
        <v>3</v>
      </c>
      <c r="P2128" s="19">
        <v>0</v>
      </c>
      <c r="Q2128" s="19">
        <f t="shared" si="198"/>
        <v>1.4</v>
      </c>
      <c r="R2128" s="3">
        <f t="shared" si="199"/>
        <v>1.2914638159386378</v>
      </c>
      <c r="S2128" s="3">
        <f t="shared" si="200"/>
        <v>7.3684210526315783E-2</v>
      </c>
      <c r="T2128" s="9">
        <f t="shared" si="201"/>
        <v>0</v>
      </c>
      <c r="U2128" s="9">
        <f t="shared" si="202"/>
        <v>3</v>
      </c>
      <c r="V2128" s="9">
        <f t="shared" si="203"/>
        <v>2</v>
      </c>
    </row>
    <row r="2129" spans="1:22" x14ac:dyDescent="0.25">
      <c r="A2129" t="s">
        <v>3569</v>
      </c>
      <c r="B2129" s="32" t="s">
        <v>1556</v>
      </c>
      <c r="C2129" t="s">
        <v>202</v>
      </c>
      <c r="D2129" t="s">
        <v>109</v>
      </c>
      <c r="E2129" s="9">
        <v>0</v>
      </c>
      <c r="F2129" s="9">
        <v>0</v>
      </c>
      <c r="G2129" s="9">
        <v>0</v>
      </c>
      <c r="H2129" s="9">
        <v>0</v>
      </c>
      <c r="I2129" s="9">
        <v>0</v>
      </c>
      <c r="J2129" s="9">
        <v>0</v>
      </c>
      <c r="K2129">
        <v>1.4</v>
      </c>
      <c r="L2129" s="9">
        <v>1.4</v>
      </c>
      <c r="M2129" s="19">
        <v>0</v>
      </c>
      <c r="N2129" s="19">
        <v>0</v>
      </c>
      <c r="O2129" s="19">
        <v>0</v>
      </c>
      <c r="P2129" s="19">
        <v>0</v>
      </c>
      <c r="Q2129" s="19">
        <f t="shared" si="198"/>
        <v>1.4</v>
      </c>
      <c r="R2129" s="3">
        <f t="shared" si="199"/>
        <v>0.54494926091306606</v>
      </c>
      <c r="S2129" s="3">
        <f t="shared" si="200"/>
        <v>4.6052631578947366E-2</v>
      </c>
      <c r="T2129" s="9">
        <f t="shared" si="201"/>
        <v>0</v>
      </c>
      <c r="U2129" s="9">
        <f t="shared" si="202"/>
        <v>1.4</v>
      </c>
      <c r="V2129" s="9">
        <f t="shared" si="203"/>
        <v>1</v>
      </c>
    </row>
    <row r="2130" spans="1:22" x14ac:dyDescent="0.25">
      <c r="A2130" t="s">
        <v>3569</v>
      </c>
      <c r="B2130" s="32" t="s">
        <v>1556</v>
      </c>
      <c r="C2130" t="s">
        <v>202</v>
      </c>
      <c r="D2130" t="s">
        <v>4746</v>
      </c>
      <c r="E2130" s="9">
        <v>0</v>
      </c>
      <c r="F2130" s="9">
        <v>0</v>
      </c>
      <c r="G2130" s="9">
        <v>0</v>
      </c>
      <c r="H2130" s="9">
        <v>0</v>
      </c>
      <c r="I2130" s="9">
        <v>2</v>
      </c>
      <c r="J2130" s="9">
        <v>2</v>
      </c>
      <c r="K2130">
        <v>7</v>
      </c>
      <c r="L2130" s="9">
        <v>2.8</v>
      </c>
      <c r="M2130" s="19">
        <v>1</v>
      </c>
      <c r="N2130" s="19">
        <v>0</v>
      </c>
      <c r="O2130" s="19">
        <v>1</v>
      </c>
      <c r="P2130" s="19">
        <v>0</v>
      </c>
      <c r="Q2130" s="19">
        <f t="shared" si="198"/>
        <v>7</v>
      </c>
      <c r="R2130" s="3">
        <f t="shared" si="199"/>
        <v>2.0457642863124565</v>
      </c>
      <c r="S2130" s="3">
        <f t="shared" si="200"/>
        <v>8.6622807017543865E-2</v>
      </c>
      <c r="T2130" s="9">
        <f t="shared" si="201"/>
        <v>0</v>
      </c>
      <c r="U2130" s="9">
        <f t="shared" si="202"/>
        <v>7</v>
      </c>
      <c r="V2130" s="9">
        <f t="shared" si="203"/>
        <v>3</v>
      </c>
    </row>
    <row r="2131" spans="1:22" x14ac:dyDescent="0.25">
      <c r="A2131" t="s">
        <v>3113</v>
      </c>
      <c r="B2131" s="32" t="s">
        <v>1562</v>
      </c>
      <c r="C2131" t="s">
        <v>202</v>
      </c>
      <c r="D2131" t="s">
        <v>5604</v>
      </c>
      <c r="E2131" s="9">
        <v>0</v>
      </c>
      <c r="F2131" s="9">
        <v>0</v>
      </c>
      <c r="G2131" s="9">
        <v>0</v>
      </c>
      <c r="H2131" s="9">
        <v>0</v>
      </c>
      <c r="I2131" s="9">
        <v>0</v>
      </c>
      <c r="J2131" s="9">
        <v>0</v>
      </c>
      <c r="K2131">
        <v>0</v>
      </c>
      <c r="L2131" s="9">
        <v>0</v>
      </c>
      <c r="M2131" s="19">
        <v>0</v>
      </c>
      <c r="N2131" s="19">
        <v>0</v>
      </c>
      <c r="O2131" s="19">
        <v>0</v>
      </c>
      <c r="P2131" s="19">
        <v>1</v>
      </c>
      <c r="Q2131" s="19">
        <f t="shared" si="198"/>
        <v>0</v>
      </c>
      <c r="R2131" s="3">
        <f t="shared" si="199"/>
        <v>0.28867513459481287</v>
      </c>
      <c r="S2131" s="3">
        <f t="shared" si="200"/>
        <v>3.2894736842105261E-2</v>
      </c>
      <c r="T2131" s="9">
        <f t="shared" si="201"/>
        <v>0</v>
      </c>
      <c r="U2131" s="9">
        <f t="shared" si="202"/>
        <v>1</v>
      </c>
      <c r="V2131" s="9">
        <f t="shared" si="203"/>
        <v>0</v>
      </c>
    </row>
    <row r="2132" spans="1:22" x14ac:dyDescent="0.25">
      <c r="A2132" t="s">
        <v>3113</v>
      </c>
      <c r="B2132" s="32" t="s">
        <v>1562</v>
      </c>
      <c r="C2132" t="s">
        <v>202</v>
      </c>
      <c r="D2132" t="s">
        <v>113</v>
      </c>
      <c r="E2132" s="9">
        <v>0</v>
      </c>
      <c r="F2132" s="9">
        <v>0</v>
      </c>
      <c r="G2132" s="9">
        <v>0</v>
      </c>
      <c r="H2132" s="9">
        <v>1</v>
      </c>
      <c r="I2132" s="9">
        <v>0</v>
      </c>
      <c r="J2132" s="9">
        <v>0</v>
      </c>
      <c r="K2132">
        <v>1.4</v>
      </c>
      <c r="L2132" s="9">
        <v>0</v>
      </c>
      <c r="M2132" s="19">
        <v>0</v>
      </c>
      <c r="N2132" s="19">
        <v>0</v>
      </c>
      <c r="O2132" s="19">
        <v>0</v>
      </c>
      <c r="P2132" s="19">
        <v>0</v>
      </c>
      <c r="Q2132" s="19">
        <f t="shared" si="198"/>
        <v>1.4</v>
      </c>
      <c r="R2132" s="3">
        <f t="shared" si="199"/>
        <v>0.47482054026183984</v>
      </c>
      <c r="S2132" s="3">
        <f t="shared" si="200"/>
        <v>3.9473684210526314E-2</v>
      </c>
      <c r="T2132" s="9">
        <f t="shared" si="201"/>
        <v>0</v>
      </c>
      <c r="U2132" s="9">
        <f t="shared" si="202"/>
        <v>1.4</v>
      </c>
      <c r="V2132" s="9">
        <f t="shared" si="203"/>
        <v>1</v>
      </c>
    </row>
    <row r="2133" spans="1:22" x14ac:dyDescent="0.25">
      <c r="A2133" t="s">
        <v>3113</v>
      </c>
      <c r="B2133" s="32" t="s">
        <v>1562</v>
      </c>
      <c r="C2133" t="s">
        <v>202</v>
      </c>
      <c r="D2133" t="s">
        <v>109</v>
      </c>
      <c r="E2133" s="9">
        <v>0</v>
      </c>
      <c r="F2133" s="9">
        <v>0</v>
      </c>
      <c r="G2133" s="9">
        <v>0</v>
      </c>
      <c r="H2133" s="9">
        <v>0</v>
      </c>
      <c r="I2133" s="9">
        <v>0</v>
      </c>
      <c r="J2133" s="9">
        <v>1</v>
      </c>
      <c r="K2133">
        <v>0</v>
      </c>
      <c r="L2133" s="9">
        <v>0</v>
      </c>
      <c r="M2133" s="19">
        <v>1</v>
      </c>
      <c r="N2133" s="19">
        <v>0</v>
      </c>
      <c r="O2133" s="19">
        <v>0</v>
      </c>
      <c r="P2133" s="19">
        <v>1</v>
      </c>
      <c r="Q2133" s="19">
        <f t="shared" si="198"/>
        <v>0</v>
      </c>
      <c r="R2133" s="3">
        <f t="shared" si="199"/>
        <v>0.45226701686664544</v>
      </c>
      <c r="S2133" s="3">
        <f t="shared" si="200"/>
        <v>3.2894736842105261E-2</v>
      </c>
      <c r="T2133" s="9">
        <f t="shared" si="201"/>
        <v>0</v>
      </c>
      <c r="U2133" s="9">
        <f t="shared" si="202"/>
        <v>1</v>
      </c>
      <c r="V2133" s="9">
        <f t="shared" si="203"/>
        <v>1</v>
      </c>
    </row>
    <row r="2134" spans="1:22" x14ac:dyDescent="0.25">
      <c r="A2134" t="s">
        <v>3113</v>
      </c>
      <c r="B2134" s="32" t="s">
        <v>1562</v>
      </c>
      <c r="C2134" t="s">
        <v>202</v>
      </c>
      <c r="D2134" t="s">
        <v>4746</v>
      </c>
      <c r="E2134" s="9">
        <v>0</v>
      </c>
      <c r="F2134" s="9">
        <v>0</v>
      </c>
      <c r="G2134" s="9">
        <v>0</v>
      </c>
      <c r="H2134" s="9">
        <v>0</v>
      </c>
      <c r="I2134" s="9">
        <v>0</v>
      </c>
      <c r="J2134" s="9">
        <v>0</v>
      </c>
      <c r="K2134">
        <v>0</v>
      </c>
      <c r="L2134" s="9">
        <v>0</v>
      </c>
      <c r="M2134" s="19">
        <v>1</v>
      </c>
      <c r="N2134" s="19">
        <v>0</v>
      </c>
      <c r="O2134" s="19">
        <v>0</v>
      </c>
      <c r="P2134" s="19">
        <v>0</v>
      </c>
      <c r="Q2134" s="19">
        <f t="shared" si="198"/>
        <v>0</v>
      </c>
      <c r="R2134" s="3">
        <f t="shared" si="199"/>
        <v>0.28867513459481287</v>
      </c>
      <c r="S2134" s="3">
        <f t="shared" si="200"/>
        <v>3.2894736842105261E-2</v>
      </c>
      <c r="T2134" s="9">
        <f t="shared" si="201"/>
        <v>0</v>
      </c>
      <c r="U2134" s="9">
        <f t="shared" si="202"/>
        <v>1</v>
      </c>
      <c r="V2134" s="9">
        <f t="shared" si="203"/>
        <v>0</v>
      </c>
    </row>
    <row r="2135" spans="1:22" x14ac:dyDescent="0.25">
      <c r="A2135" t="s">
        <v>2866</v>
      </c>
      <c r="B2135" s="32" t="s">
        <v>1560</v>
      </c>
      <c r="C2135" t="s">
        <v>202</v>
      </c>
      <c r="D2135" t="s">
        <v>5604</v>
      </c>
      <c r="E2135" s="9">
        <v>0</v>
      </c>
      <c r="F2135" s="9">
        <v>0</v>
      </c>
      <c r="G2135" s="9">
        <v>0</v>
      </c>
      <c r="H2135" s="9">
        <v>0</v>
      </c>
      <c r="I2135" s="9">
        <v>0</v>
      </c>
      <c r="J2135" s="9">
        <v>0</v>
      </c>
      <c r="K2135">
        <v>0</v>
      </c>
      <c r="L2135" s="9">
        <v>0</v>
      </c>
      <c r="M2135" s="19">
        <v>0</v>
      </c>
      <c r="N2135" s="19">
        <v>1</v>
      </c>
      <c r="O2135" s="19">
        <v>1</v>
      </c>
      <c r="P2135" s="19">
        <v>2</v>
      </c>
      <c r="Q2135" s="19">
        <f t="shared" si="198"/>
        <v>0</v>
      </c>
      <c r="R2135" s="3">
        <f t="shared" si="199"/>
        <v>0.6513389472789296</v>
      </c>
      <c r="S2135" s="3">
        <f t="shared" si="200"/>
        <v>4.3859649122807015E-2</v>
      </c>
      <c r="T2135" s="9">
        <f t="shared" si="201"/>
        <v>0</v>
      </c>
      <c r="U2135" s="9">
        <f t="shared" si="202"/>
        <v>2</v>
      </c>
      <c r="V2135" s="9">
        <f t="shared" si="203"/>
        <v>1</v>
      </c>
    </row>
    <row r="2136" spans="1:22" x14ac:dyDescent="0.25">
      <c r="A2136" t="s">
        <v>2866</v>
      </c>
      <c r="B2136" s="32" t="s">
        <v>1560</v>
      </c>
      <c r="C2136" t="s">
        <v>202</v>
      </c>
      <c r="D2136" t="s">
        <v>113</v>
      </c>
      <c r="E2136" s="9">
        <v>0</v>
      </c>
      <c r="F2136" s="9">
        <v>0</v>
      </c>
      <c r="G2136" s="9">
        <v>0</v>
      </c>
      <c r="H2136" s="9">
        <v>0</v>
      </c>
      <c r="I2136" s="9">
        <v>0</v>
      </c>
      <c r="J2136" s="9">
        <v>2</v>
      </c>
      <c r="K2136">
        <v>2.8</v>
      </c>
      <c r="L2136" s="9">
        <v>0</v>
      </c>
      <c r="M2136" s="19">
        <v>0</v>
      </c>
      <c r="N2136" s="19">
        <v>0</v>
      </c>
      <c r="O2136" s="19">
        <v>0</v>
      </c>
      <c r="P2136" s="19">
        <v>2</v>
      </c>
      <c r="Q2136" s="19">
        <f t="shared" si="198"/>
        <v>2.8</v>
      </c>
      <c r="R2136" s="3">
        <f t="shared" si="199"/>
        <v>1.0438855156083782</v>
      </c>
      <c r="S2136" s="3">
        <f t="shared" si="200"/>
        <v>7.4561403508771926E-2</v>
      </c>
      <c r="T2136" s="9">
        <f t="shared" si="201"/>
        <v>0</v>
      </c>
      <c r="U2136" s="9">
        <f t="shared" si="202"/>
        <v>2.8</v>
      </c>
      <c r="V2136" s="9">
        <f t="shared" si="203"/>
        <v>1</v>
      </c>
    </row>
    <row r="2137" spans="1:22" x14ac:dyDescent="0.25">
      <c r="A2137" t="s">
        <v>2866</v>
      </c>
      <c r="B2137" s="32" t="s">
        <v>1560</v>
      </c>
      <c r="C2137" t="s">
        <v>202</v>
      </c>
      <c r="D2137" t="s">
        <v>106</v>
      </c>
      <c r="E2137" s="9">
        <v>0</v>
      </c>
      <c r="F2137" s="9">
        <v>0</v>
      </c>
      <c r="G2137" s="9">
        <v>0</v>
      </c>
      <c r="H2137" s="9">
        <v>1</v>
      </c>
      <c r="I2137" s="9">
        <v>1</v>
      </c>
      <c r="J2137" s="9">
        <v>0</v>
      </c>
      <c r="K2137">
        <v>7</v>
      </c>
      <c r="L2137" s="9">
        <v>0</v>
      </c>
      <c r="M2137" s="19">
        <v>2</v>
      </c>
      <c r="N2137" s="19">
        <v>0</v>
      </c>
      <c r="O2137" s="19">
        <v>1</v>
      </c>
      <c r="P2137" s="19">
        <v>3</v>
      </c>
      <c r="Q2137" s="19">
        <f t="shared" si="198"/>
        <v>7</v>
      </c>
      <c r="R2137" s="3">
        <f t="shared" si="199"/>
        <v>2.050498830661811</v>
      </c>
      <c r="S2137" s="3">
        <f t="shared" si="200"/>
        <v>8.2236842105263164E-2</v>
      </c>
      <c r="T2137" s="9">
        <f t="shared" si="201"/>
        <v>0</v>
      </c>
      <c r="U2137" s="9">
        <f t="shared" si="202"/>
        <v>7</v>
      </c>
      <c r="V2137" s="9">
        <f t="shared" si="203"/>
        <v>3</v>
      </c>
    </row>
    <row r="2138" spans="1:22" x14ac:dyDescent="0.25">
      <c r="A2138" t="s">
        <v>2866</v>
      </c>
      <c r="B2138" s="32" t="s">
        <v>1560</v>
      </c>
      <c r="C2138" t="s">
        <v>202</v>
      </c>
      <c r="D2138" t="s">
        <v>109</v>
      </c>
      <c r="E2138" s="9">
        <v>0</v>
      </c>
      <c r="F2138" s="9">
        <v>0</v>
      </c>
      <c r="G2138" s="9">
        <v>0</v>
      </c>
      <c r="H2138" s="9">
        <v>0</v>
      </c>
      <c r="I2138" s="9">
        <v>1</v>
      </c>
      <c r="J2138" s="9">
        <v>0</v>
      </c>
      <c r="K2138">
        <v>2.8</v>
      </c>
      <c r="L2138" s="9">
        <v>0</v>
      </c>
      <c r="M2138" s="19">
        <v>1</v>
      </c>
      <c r="N2138" s="19">
        <v>0</v>
      </c>
      <c r="O2138" s="19">
        <v>1</v>
      </c>
      <c r="P2138" s="19">
        <v>2</v>
      </c>
      <c r="Q2138" s="19">
        <f t="shared" si="198"/>
        <v>2.8</v>
      </c>
      <c r="R2138" s="3">
        <f t="shared" si="199"/>
        <v>0.94243398611351992</v>
      </c>
      <c r="S2138" s="3">
        <f t="shared" si="200"/>
        <v>5.1315789473684217E-2</v>
      </c>
      <c r="T2138" s="9">
        <f t="shared" si="201"/>
        <v>0</v>
      </c>
      <c r="U2138" s="9">
        <f t="shared" si="202"/>
        <v>2.8</v>
      </c>
      <c r="V2138" s="9">
        <f t="shared" si="203"/>
        <v>1</v>
      </c>
    </row>
    <row r="2139" spans="1:22" x14ac:dyDescent="0.25">
      <c r="A2139" t="s">
        <v>2866</v>
      </c>
      <c r="B2139" s="32" t="s">
        <v>1560</v>
      </c>
      <c r="C2139" t="s">
        <v>202</v>
      </c>
      <c r="D2139" t="s">
        <v>4746</v>
      </c>
      <c r="E2139" s="9">
        <v>0</v>
      </c>
      <c r="F2139" s="9">
        <v>0</v>
      </c>
      <c r="G2139" s="9">
        <v>0</v>
      </c>
      <c r="H2139" s="9">
        <v>1</v>
      </c>
      <c r="I2139" s="9">
        <v>2</v>
      </c>
      <c r="J2139" s="9">
        <v>2</v>
      </c>
      <c r="K2139">
        <v>15.399999999999999</v>
      </c>
      <c r="L2139" s="9">
        <v>9.7999999999999989</v>
      </c>
      <c r="M2139" s="19">
        <v>3</v>
      </c>
      <c r="N2139" s="19">
        <v>2</v>
      </c>
      <c r="O2139" s="19">
        <v>0</v>
      </c>
      <c r="P2139" s="19">
        <v>0</v>
      </c>
      <c r="Q2139" s="19">
        <f t="shared" si="198"/>
        <v>15.399999999999999</v>
      </c>
      <c r="R2139" s="3">
        <f t="shared" si="199"/>
        <v>4.7858376930525361</v>
      </c>
      <c r="S2139" s="3">
        <f t="shared" si="200"/>
        <v>0.16541353383458643</v>
      </c>
      <c r="T2139" s="9">
        <f t="shared" si="201"/>
        <v>0</v>
      </c>
      <c r="U2139" s="9">
        <f t="shared" si="202"/>
        <v>15.399999999999999</v>
      </c>
      <c r="V2139" s="9">
        <f t="shared" si="203"/>
        <v>6</v>
      </c>
    </row>
    <row r="2140" spans="1:22" x14ac:dyDescent="0.25">
      <c r="A2140" t="s">
        <v>2825</v>
      </c>
      <c r="B2140" s="32" t="s">
        <v>1558</v>
      </c>
      <c r="C2140" t="s">
        <v>202</v>
      </c>
      <c r="D2140" t="s">
        <v>5604</v>
      </c>
      <c r="E2140" s="9">
        <v>0</v>
      </c>
      <c r="F2140" s="9">
        <v>0</v>
      </c>
      <c r="G2140" s="9">
        <v>0</v>
      </c>
      <c r="H2140" s="9">
        <v>0</v>
      </c>
      <c r="I2140" s="9">
        <v>0</v>
      </c>
      <c r="J2140" s="9">
        <v>0</v>
      </c>
      <c r="K2140">
        <v>0</v>
      </c>
      <c r="L2140" s="9">
        <v>0</v>
      </c>
      <c r="M2140" s="19">
        <v>0</v>
      </c>
      <c r="N2140" s="19">
        <v>0</v>
      </c>
      <c r="O2140" s="19">
        <v>2</v>
      </c>
      <c r="P2140" s="19">
        <v>3</v>
      </c>
      <c r="Q2140" s="19">
        <f t="shared" si="198"/>
        <v>0</v>
      </c>
      <c r="R2140" s="3">
        <f t="shared" si="199"/>
        <v>0.99620491989562188</v>
      </c>
      <c r="S2140" s="3">
        <f t="shared" si="200"/>
        <v>8.2236842105263164E-2</v>
      </c>
      <c r="T2140" s="9">
        <f t="shared" si="201"/>
        <v>0</v>
      </c>
      <c r="U2140" s="9">
        <f t="shared" si="202"/>
        <v>3</v>
      </c>
      <c r="V2140" s="9">
        <f t="shared" si="203"/>
        <v>1</v>
      </c>
    </row>
    <row r="2141" spans="1:22" x14ac:dyDescent="0.25">
      <c r="A2141" t="s">
        <v>2825</v>
      </c>
      <c r="B2141" s="32" t="s">
        <v>1558</v>
      </c>
      <c r="C2141" t="s">
        <v>202</v>
      </c>
      <c r="D2141" t="s">
        <v>113</v>
      </c>
      <c r="E2141" s="9">
        <v>0</v>
      </c>
      <c r="F2141" s="9">
        <v>0</v>
      </c>
      <c r="G2141" s="9">
        <v>0</v>
      </c>
      <c r="H2141" s="9">
        <v>2</v>
      </c>
      <c r="I2141" s="9">
        <v>0</v>
      </c>
      <c r="J2141" s="9">
        <v>0</v>
      </c>
      <c r="K2141">
        <v>0</v>
      </c>
      <c r="L2141" s="9">
        <v>0</v>
      </c>
      <c r="M2141" s="19">
        <v>1</v>
      </c>
      <c r="N2141" s="19">
        <v>1</v>
      </c>
      <c r="O2141" s="19">
        <v>0</v>
      </c>
      <c r="P2141" s="19">
        <v>0</v>
      </c>
      <c r="Q2141" s="19">
        <f t="shared" si="198"/>
        <v>0</v>
      </c>
      <c r="R2141" s="3">
        <f t="shared" si="199"/>
        <v>0.6513389472789296</v>
      </c>
      <c r="S2141" s="3">
        <f t="shared" si="200"/>
        <v>4.3859649122807015E-2</v>
      </c>
      <c r="T2141" s="9">
        <f t="shared" si="201"/>
        <v>0</v>
      </c>
      <c r="U2141" s="9">
        <f t="shared" si="202"/>
        <v>2</v>
      </c>
      <c r="V2141" s="9">
        <f t="shared" si="203"/>
        <v>1</v>
      </c>
    </row>
    <row r="2142" spans="1:22" x14ac:dyDescent="0.25">
      <c r="A2142" t="s">
        <v>2825</v>
      </c>
      <c r="B2142" s="32" t="s">
        <v>1558</v>
      </c>
      <c r="C2142" t="s">
        <v>202</v>
      </c>
      <c r="D2142" t="s">
        <v>106</v>
      </c>
      <c r="E2142" s="9">
        <v>0</v>
      </c>
      <c r="F2142" s="9">
        <v>0</v>
      </c>
      <c r="G2142" s="9">
        <v>0</v>
      </c>
      <c r="H2142" s="9">
        <v>2</v>
      </c>
      <c r="I2142" s="9">
        <v>1</v>
      </c>
      <c r="J2142" s="9">
        <v>1</v>
      </c>
      <c r="K2142">
        <v>9.7999999999999989</v>
      </c>
      <c r="L2142" s="9">
        <v>4.1999999999999993</v>
      </c>
      <c r="M2142" s="19">
        <v>4</v>
      </c>
      <c r="N2142" s="19">
        <v>1</v>
      </c>
      <c r="O2142" s="19">
        <v>1</v>
      </c>
      <c r="P2142" s="19">
        <v>1</v>
      </c>
      <c r="Q2142" s="19">
        <f t="shared" si="198"/>
        <v>9.7999999999999989</v>
      </c>
      <c r="R2142" s="3">
        <f t="shared" si="199"/>
        <v>2.8057840691015836</v>
      </c>
      <c r="S2142" s="3">
        <f t="shared" si="200"/>
        <v>9.1374269005847955E-2</v>
      </c>
      <c r="T2142" s="9">
        <f t="shared" si="201"/>
        <v>0</v>
      </c>
      <c r="U2142" s="9">
        <f t="shared" si="202"/>
        <v>9.7999999999999989</v>
      </c>
      <c r="V2142" s="9">
        <f t="shared" si="203"/>
        <v>4</v>
      </c>
    </row>
    <row r="2143" spans="1:22" x14ac:dyDescent="0.25">
      <c r="A2143" t="s">
        <v>2825</v>
      </c>
      <c r="B2143" s="32" t="s">
        <v>1558</v>
      </c>
      <c r="C2143" t="s">
        <v>202</v>
      </c>
      <c r="D2143" t="s">
        <v>109</v>
      </c>
      <c r="E2143" s="9">
        <v>0</v>
      </c>
      <c r="F2143" s="9">
        <v>0</v>
      </c>
      <c r="G2143" s="9">
        <v>0</v>
      </c>
      <c r="H2143" s="9">
        <v>0</v>
      </c>
      <c r="I2143" s="9">
        <v>0</v>
      </c>
      <c r="J2143" s="9">
        <v>0</v>
      </c>
      <c r="K2143">
        <v>2.8</v>
      </c>
      <c r="L2143" s="9">
        <v>2.8</v>
      </c>
      <c r="M2143" s="19">
        <v>1</v>
      </c>
      <c r="N2143" s="19">
        <v>0</v>
      </c>
      <c r="O2143" s="19">
        <v>1</v>
      </c>
      <c r="P2143" s="19">
        <v>1</v>
      </c>
      <c r="Q2143" s="19">
        <f t="shared" si="198"/>
        <v>2.8</v>
      </c>
      <c r="R2143" s="3">
        <f t="shared" si="199"/>
        <v>1.066714014100681</v>
      </c>
      <c r="S2143" s="3">
        <f t="shared" si="200"/>
        <v>5.6578947368421055E-2</v>
      </c>
      <c r="T2143" s="9">
        <f t="shared" si="201"/>
        <v>0</v>
      </c>
      <c r="U2143" s="9">
        <f t="shared" si="202"/>
        <v>2.8</v>
      </c>
      <c r="V2143" s="9">
        <f t="shared" si="203"/>
        <v>1</v>
      </c>
    </row>
    <row r="2144" spans="1:22" x14ac:dyDescent="0.25">
      <c r="A2144" t="s">
        <v>2825</v>
      </c>
      <c r="B2144" s="32" t="s">
        <v>1558</v>
      </c>
      <c r="C2144" t="s">
        <v>202</v>
      </c>
      <c r="D2144" t="s">
        <v>4746</v>
      </c>
      <c r="E2144" s="9">
        <v>0</v>
      </c>
      <c r="F2144" s="9">
        <v>0</v>
      </c>
      <c r="G2144" s="9">
        <v>0</v>
      </c>
      <c r="H2144" s="9">
        <v>1</v>
      </c>
      <c r="I2144" s="9">
        <v>3</v>
      </c>
      <c r="J2144" s="9">
        <v>1</v>
      </c>
      <c r="K2144">
        <v>15.399999999999999</v>
      </c>
      <c r="L2144" s="9">
        <v>9.7999999999999989</v>
      </c>
      <c r="M2144" s="19">
        <v>1</v>
      </c>
      <c r="N2144" s="19">
        <v>2</v>
      </c>
      <c r="O2144" s="19">
        <v>0</v>
      </c>
      <c r="P2144" s="19">
        <v>0</v>
      </c>
      <c r="Q2144" s="19">
        <f t="shared" si="198"/>
        <v>15.399999999999999</v>
      </c>
      <c r="R2144" s="3">
        <f t="shared" si="199"/>
        <v>4.8368534725740364</v>
      </c>
      <c r="S2144" s="3">
        <f t="shared" si="200"/>
        <v>0.15601503759398494</v>
      </c>
      <c r="T2144" s="9">
        <f t="shared" si="201"/>
        <v>0</v>
      </c>
      <c r="U2144" s="9">
        <f t="shared" si="202"/>
        <v>15.399999999999999</v>
      </c>
      <c r="V2144" s="9">
        <f t="shared" si="203"/>
        <v>6</v>
      </c>
    </row>
    <row r="2145" spans="1:22" x14ac:dyDescent="0.25">
      <c r="A2145" t="s">
        <v>2818</v>
      </c>
      <c r="B2145" s="32" t="s">
        <v>1564</v>
      </c>
      <c r="C2145" t="s">
        <v>202</v>
      </c>
      <c r="D2145" t="s">
        <v>5604</v>
      </c>
      <c r="E2145" s="9">
        <v>0</v>
      </c>
      <c r="F2145" s="9">
        <v>0</v>
      </c>
      <c r="G2145" s="9">
        <v>0</v>
      </c>
      <c r="H2145" s="9">
        <v>0</v>
      </c>
      <c r="I2145" s="9">
        <v>0</v>
      </c>
      <c r="J2145" s="9">
        <v>0</v>
      </c>
      <c r="K2145">
        <v>0</v>
      </c>
      <c r="L2145" s="9">
        <v>0</v>
      </c>
      <c r="M2145" s="19">
        <v>0</v>
      </c>
      <c r="N2145" s="19">
        <v>0</v>
      </c>
      <c r="O2145" s="19">
        <v>3</v>
      </c>
      <c r="P2145" s="19">
        <v>2</v>
      </c>
      <c r="Q2145" s="19">
        <f t="shared" si="198"/>
        <v>0</v>
      </c>
      <c r="R2145" s="3">
        <f t="shared" si="199"/>
        <v>0.99620491989562188</v>
      </c>
      <c r="S2145" s="3">
        <f t="shared" si="200"/>
        <v>8.2236842105263164E-2</v>
      </c>
      <c r="T2145" s="9">
        <f t="shared" si="201"/>
        <v>0</v>
      </c>
      <c r="U2145" s="9">
        <f t="shared" si="202"/>
        <v>3</v>
      </c>
      <c r="V2145" s="9">
        <f t="shared" si="203"/>
        <v>1</v>
      </c>
    </row>
    <row r="2146" spans="1:22" x14ac:dyDescent="0.25">
      <c r="A2146" t="s">
        <v>2818</v>
      </c>
      <c r="B2146" s="32" t="s">
        <v>1564</v>
      </c>
      <c r="C2146" t="s">
        <v>202</v>
      </c>
      <c r="D2146" t="s">
        <v>113</v>
      </c>
      <c r="E2146" s="9">
        <v>0</v>
      </c>
      <c r="F2146" s="9">
        <v>0</v>
      </c>
      <c r="G2146" s="9">
        <v>0</v>
      </c>
      <c r="H2146" s="9">
        <v>0</v>
      </c>
      <c r="I2146" s="9">
        <v>0</v>
      </c>
      <c r="J2146" s="9">
        <v>1</v>
      </c>
      <c r="K2146">
        <v>2.8</v>
      </c>
      <c r="L2146" s="9">
        <v>1.4</v>
      </c>
      <c r="M2146" s="19">
        <v>1</v>
      </c>
      <c r="N2146" s="19">
        <v>0</v>
      </c>
      <c r="O2146" s="19">
        <v>0</v>
      </c>
      <c r="P2146" s="19">
        <v>4</v>
      </c>
      <c r="Q2146" s="19">
        <f t="shared" si="198"/>
        <v>2.8</v>
      </c>
      <c r="R2146" s="3">
        <f t="shared" si="199"/>
        <v>1.3187459607865757</v>
      </c>
      <c r="S2146" s="3">
        <f t="shared" si="200"/>
        <v>6.7105263157894737E-2</v>
      </c>
      <c r="T2146" s="9">
        <f t="shared" si="201"/>
        <v>0</v>
      </c>
      <c r="U2146" s="9">
        <f t="shared" si="202"/>
        <v>4</v>
      </c>
      <c r="V2146" s="9">
        <f t="shared" si="203"/>
        <v>2</v>
      </c>
    </row>
    <row r="2147" spans="1:22" x14ac:dyDescent="0.25">
      <c r="A2147" t="s">
        <v>2818</v>
      </c>
      <c r="B2147" s="32" t="s">
        <v>1564</v>
      </c>
      <c r="C2147" t="s">
        <v>202</v>
      </c>
      <c r="D2147" t="s">
        <v>106</v>
      </c>
      <c r="E2147" s="9">
        <v>0</v>
      </c>
      <c r="F2147" s="9">
        <v>0</v>
      </c>
      <c r="G2147" s="9">
        <v>0</v>
      </c>
      <c r="H2147" s="9">
        <v>0</v>
      </c>
      <c r="I2147" s="9">
        <v>0</v>
      </c>
      <c r="J2147" s="9">
        <v>1</v>
      </c>
      <c r="K2147">
        <v>0</v>
      </c>
      <c r="L2147" s="9">
        <v>1.4</v>
      </c>
      <c r="M2147" s="19">
        <v>2</v>
      </c>
      <c r="N2147" s="19">
        <v>4</v>
      </c>
      <c r="O2147" s="19">
        <v>0</v>
      </c>
      <c r="P2147" s="19">
        <v>2</v>
      </c>
      <c r="Q2147" s="19">
        <f t="shared" si="198"/>
        <v>0</v>
      </c>
      <c r="R2147" s="3">
        <f t="shared" si="199"/>
        <v>1.2773077747806718</v>
      </c>
      <c r="S2147" s="3">
        <f t="shared" si="200"/>
        <v>6.8421052631578952E-2</v>
      </c>
      <c r="T2147" s="9">
        <f t="shared" si="201"/>
        <v>0</v>
      </c>
      <c r="U2147" s="9">
        <f t="shared" si="202"/>
        <v>4</v>
      </c>
      <c r="V2147" s="9">
        <f t="shared" si="203"/>
        <v>2</v>
      </c>
    </row>
    <row r="2148" spans="1:22" x14ac:dyDescent="0.25">
      <c r="A2148" t="s">
        <v>2818</v>
      </c>
      <c r="B2148" s="32" t="s">
        <v>1564</v>
      </c>
      <c r="C2148" t="s">
        <v>202</v>
      </c>
      <c r="D2148" t="s">
        <v>109</v>
      </c>
      <c r="E2148" s="9">
        <v>0</v>
      </c>
      <c r="F2148" s="9">
        <v>0</v>
      </c>
      <c r="G2148" s="9">
        <v>0</v>
      </c>
      <c r="H2148" s="9">
        <v>0</v>
      </c>
      <c r="I2148" s="9">
        <v>0</v>
      </c>
      <c r="J2148" s="9">
        <v>0</v>
      </c>
      <c r="K2148">
        <v>2.8</v>
      </c>
      <c r="L2148" s="9">
        <v>0</v>
      </c>
      <c r="M2148" s="19">
        <v>2</v>
      </c>
      <c r="N2148" s="19">
        <v>0</v>
      </c>
      <c r="O2148" s="19">
        <v>0</v>
      </c>
      <c r="P2148" s="19">
        <v>1</v>
      </c>
      <c r="Q2148" s="19">
        <f t="shared" si="198"/>
        <v>2.8</v>
      </c>
      <c r="R2148" s="3">
        <f t="shared" si="199"/>
        <v>0.95520900457661229</v>
      </c>
      <c r="S2148" s="3">
        <f t="shared" si="200"/>
        <v>6.3596491228070179E-2</v>
      </c>
      <c r="T2148" s="9">
        <f t="shared" si="201"/>
        <v>0</v>
      </c>
      <c r="U2148" s="9">
        <f t="shared" si="202"/>
        <v>2.8</v>
      </c>
      <c r="V2148" s="9">
        <f t="shared" si="203"/>
        <v>1</v>
      </c>
    </row>
    <row r="2149" spans="1:22" x14ac:dyDescent="0.25">
      <c r="A2149" t="s">
        <v>2818</v>
      </c>
      <c r="B2149" s="32" t="s">
        <v>1564</v>
      </c>
      <c r="C2149" t="s">
        <v>202</v>
      </c>
      <c r="D2149" t="s">
        <v>4746</v>
      </c>
      <c r="E2149" s="9">
        <v>0</v>
      </c>
      <c r="F2149" s="9">
        <v>0</v>
      </c>
      <c r="G2149" s="9">
        <v>0</v>
      </c>
      <c r="H2149" s="9">
        <v>1</v>
      </c>
      <c r="I2149" s="9">
        <v>5</v>
      </c>
      <c r="J2149" s="9">
        <v>3</v>
      </c>
      <c r="K2149">
        <v>4.1999999999999993</v>
      </c>
      <c r="L2149" s="9">
        <v>0</v>
      </c>
      <c r="M2149" s="19">
        <v>3</v>
      </c>
      <c r="N2149" s="19">
        <v>2</v>
      </c>
      <c r="O2149" s="19">
        <v>0</v>
      </c>
      <c r="P2149" s="19">
        <v>0</v>
      </c>
      <c r="Q2149" s="19">
        <f t="shared" si="198"/>
        <v>4.1999999999999993</v>
      </c>
      <c r="R2149" s="3">
        <f t="shared" si="199"/>
        <v>1.859537251005956</v>
      </c>
      <c r="S2149" s="3">
        <f t="shared" si="200"/>
        <v>9.978070175438597E-2</v>
      </c>
      <c r="T2149" s="9">
        <f t="shared" si="201"/>
        <v>0</v>
      </c>
      <c r="U2149" s="9">
        <f t="shared" si="202"/>
        <v>5</v>
      </c>
      <c r="V2149" s="9">
        <f t="shared" si="203"/>
        <v>2</v>
      </c>
    </row>
    <row r="2150" spans="1:22" x14ac:dyDescent="0.25">
      <c r="A2150" t="s">
        <v>4325</v>
      </c>
      <c r="B2150" s="32" t="s">
        <v>2719</v>
      </c>
      <c r="C2150" t="s">
        <v>202</v>
      </c>
      <c r="D2150" t="s">
        <v>106</v>
      </c>
      <c r="E2150" s="9">
        <v>1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>
        <v>0</v>
      </c>
      <c r="L2150" s="9">
        <v>0</v>
      </c>
      <c r="M2150" s="19">
        <v>0</v>
      </c>
      <c r="N2150" s="19">
        <v>0</v>
      </c>
      <c r="O2150" s="19">
        <v>0</v>
      </c>
      <c r="P2150" s="19">
        <v>0</v>
      </c>
      <c r="Q2150" s="19">
        <f t="shared" si="198"/>
        <v>0</v>
      </c>
      <c r="R2150" s="3">
        <f t="shared" si="199"/>
        <v>0.28867513459481287</v>
      </c>
      <c r="S2150" s="3">
        <f t="shared" si="200"/>
        <v>3.2894736842105261E-2</v>
      </c>
      <c r="T2150" s="9">
        <f t="shared" si="201"/>
        <v>0</v>
      </c>
      <c r="U2150" s="9">
        <f t="shared" si="202"/>
        <v>1</v>
      </c>
      <c r="V2150" s="9">
        <f t="shared" si="203"/>
        <v>0</v>
      </c>
    </row>
    <row r="2151" spans="1:22" x14ac:dyDescent="0.25">
      <c r="A2151" t="s">
        <v>4325</v>
      </c>
      <c r="B2151" s="32" t="s">
        <v>2719</v>
      </c>
      <c r="C2151" t="s">
        <v>202</v>
      </c>
      <c r="D2151" t="s">
        <v>4746</v>
      </c>
      <c r="E2151" s="9">
        <v>1</v>
      </c>
      <c r="F2151" s="9">
        <v>3</v>
      </c>
      <c r="G2151" s="9">
        <v>0</v>
      </c>
      <c r="H2151" s="9">
        <v>0</v>
      </c>
      <c r="I2151" s="9">
        <v>0</v>
      </c>
      <c r="J2151" s="9">
        <v>0</v>
      </c>
      <c r="K2151">
        <v>0</v>
      </c>
      <c r="L2151" s="9">
        <v>0</v>
      </c>
      <c r="M2151" s="19">
        <v>0</v>
      </c>
      <c r="N2151" s="19">
        <v>0</v>
      </c>
      <c r="O2151" s="19">
        <v>0</v>
      </c>
      <c r="P2151" s="19">
        <v>0</v>
      </c>
      <c r="Q2151" s="19">
        <f t="shared" si="198"/>
        <v>0</v>
      </c>
      <c r="R2151" s="3">
        <f t="shared" si="199"/>
        <v>0.88762536459859454</v>
      </c>
      <c r="S2151" s="3">
        <f t="shared" si="200"/>
        <v>6.5789473684210523E-2</v>
      </c>
      <c r="T2151" s="9">
        <f t="shared" si="201"/>
        <v>0</v>
      </c>
      <c r="U2151" s="9">
        <f t="shared" si="202"/>
        <v>3</v>
      </c>
      <c r="V2151" s="9">
        <f t="shared" si="203"/>
        <v>1</v>
      </c>
    </row>
    <row r="2152" spans="1:22" x14ac:dyDescent="0.25">
      <c r="A2152" t="s">
        <v>521</v>
      </c>
      <c r="B2152" s="32" t="s">
        <v>340</v>
      </c>
      <c r="C2152" t="s">
        <v>202</v>
      </c>
      <c r="D2152" t="s">
        <v>861</v>
      </c>
      <c r="E2152" s="9">
        <v>0</v>
      </c>
      <c r="F2152" s="9">
        <v>0</v>
      </c>
      <c r="G2152" s="9">
        <v>0</v>
      </c>
      <c r="H2152" s="9">
        <v>0</v>
      </c>
      <c r="I2152" s="9">
        <v>0</v>
      </c>
      <c r="J2152" s="9">
        <v>0</v>
      </c>
      <c r="K2152">
        <v>0</v>
      </c>
      <c r="L2152" s="9">
        <v>0</v>
      </c>
      <c r="M2152" s="19">
        <v>1</v>
      </c>
      <c r="N2152" s="19">
        <v>1</v>
      </c>
      <c r="O2152" s="19">
        <v>1</v>
      </c>
      <c r="P2152" s="19">
        <v>0</v>
      </c>
      <c r="Q2152" s="19">
        <f t="shared" si="198"/>
        <v>0</v>
      </c>
      <c r="R2152" s="3">
        <f t="shared" si="199"/>
        <v>0.45226701686664544</v>
      </c>
      <c r="S2152" s="3">
        <f t="shared" si="200"/>
        <v>3.2894736842105261E-2</v>
      </c>
      <c r="T2152" s="9">
        <f t="shared" si="201"/>
        <v>0</v>
      </c>
      <c r="U2152" s="9">
        <f t="shared" si="202"/>
        <v>1</v>
      </c>
      <c r="V2152" s="9">
        <f t="shared" si="203"/>
        <v>1</v>
      </c>
    </row>
    <row r="2153" spans="1:22" x14ac:dyDescent="0.25">
      <c r="A2153" t="s">
        <v>521</v>
      </c>
      <c r="B2153" s="32" t="s">
        <v>340</v>
      </c>
      <c r="C2153" t="s">
        <v>202</v>
      </c>
      <c r="D2153" t="s">
        <v>15</v>
      </c>
      <c r="E2153" s="9">
        <v>0</v>
      </c>
      <c r="F2153" s="9">
        <v>0</v>
      </c>
      <c r="G2153" s="9">
        <v>0</v>
      </c>
      <c r="H2153" s="9">
        <v>0</v>
      </c>
      <c r="I2153" s="9">
        <v>49</v>
      </c>
      <c r="J2153" s="9">
        <v>0</v>
      </c>
      <c r="K2153">
        <v>28</v>
      </c>
      <c r="L2153" s="9">
        <v>0</v>
      </c>
      <c r="M2153" s="19">
        <v>0</v>
      </c>
      <c r="N2153" s="19">
        <v>0</v>
      </c>
      <c r="O2153" s="19">
        <v>0</v>
      </c>
      <c r="P2153" s="19">
        <v>0</v>
      </c>
      <c r="Q2153" s="19">
        <f t="shared" si="198"/>
        <v>28</v>
      </c>
      <c r="R2153" s="3">
        <f t="shared" si="199"/>
        <v>15.64061341120571</v>
      </c>
      <c r="S2153" s="3">
        <f t="shared" si="200"/>
        <v>1.2664473684210527</v>
      </c>
      <c r="T2153" s="9">
        <f t="shared" si="201"/>
        <v>0</v>
      </c>
      <c r="U2153" s="9">
        <f t="shared" si="202"/>
        <v>49</v>
      </c>
      <c r="V2153" s="9">
        <f t="shared" si="203"/>
        <v>20</v>
      </c>
    </row>
    <row r="2154" spans="1:22" x14ac:dyDescent="0.25">
      <c r="A2154" t="s">
        <v>521</v>
      </c>
      <c r="B2154" s="32" t="s">
        <v>340</v>
      </c>
      <c r="C2154" t="s">
        <v>202</v>
      </c>
      <c r="D2154" t="s">
        <v>5604</v>
      </c>
      <c r="E2154" s="9">
        <v>0</v>
      </c>
      <c r="F2154" s="9">
        <v>0</v>
      </c>
      <c r="G2154" s="9">
        <v>0</v>
      </c>
      <c r="H2154" s="9">
        <v>0</v>
      </c>
      <c r="I2154" s="9">
        <v>0</v>
      </c>
      <c r="J2154" s="9">
        <v>0</v>
      </c>
      <c r="K2154">
        <v>0</v>
      </c>
      <c r="L2154" s="9">
        <v>0</v>
      </c>
      <c r="M2154" s="19">
        <v>0</v>
      </c>
      <c r="N2154" s="19">
        <v>0</v>
      </c>
      <c r="O2154" s="19">
        <v>36</v>
      </c>
      <c r="P2154" s="19">
        <v>165</v>
      </c>
      <c r="Q2154" s="19">
        <f t="shared" si="198"/>
        <v>0</v>
      </c>
      <c r="R2154" s="3">
        <f t="shared" si="199"/>
        <v>47.819974905890533</v>
      </c>
      <c r="S2154" s="3">
        <f t="shared" si="200"/>
        <v>3.3059210526315792</v>
      </c>
      <c r="T2154" s="9">
        <f t="shared" si="201"/>
        <v>0</v>
      </c>
      <c r="U2154" s="9">
        <f t="shared" si="202"/>
        <v>165</v>
      </c>
      <c r="V2154" s="9">
        <f t="shared" si="203"/>
        <v>61</v>
      </c>
    </row>
    <row r="2155" spans="1:22" x14ac:dyDescent="0.25">
      <c r="A2155" t="s">
        <v>521</v>
      </c>
      <c r="B2155" s="32" t="s">
        <v>340</v>
      </c>
      <c r="C2155" t="s">
        <v>202</v>
      </c>
      <c r="D2155" t="s">
        <v>113</v>
      </c>
      <c r="E2155" s="9">
        <v>0</v>
      </c>
      <c r="F2155" s="9">
        <v>0</v>
      </c>
      <c r="G2155" s="9">
        <v>0</v>
      </c>
      <c r="H2155" s="9">
        <v>0</v>
      </c>
      <c r="I2155" s="9">
        <v>0</v>
      </c>
      <c r="J2155" s="9">
        <v>0</v>
      </c>
      <c r="K2155">
        <v>0</v>
      </c>
      <c r="L2155" s="9">
        <v>1.4</v>
      </c>
      <c r="M2155" s="19">
        <v>6</v>
      </c>
      <c r="N2155" s="19">
        <v>1</v>
      </c>
      <c r="O2155" s="19">
        <v>1</v>
      </c>
      <c r="P2155" s="19">
        <v>7</v>
      </c>
      <c r="Q2155" s="19">
        <f t="shared" si="198"/>
        <v>0</v>
      </c>
      <c r="R2155" s="3">
        <f t="shared" si="199"/>
        <v>2.4596131748096024</v>
      </c>
      <c r="S2155" s="3">
        <f t="shared" si="200"/>
        <v>0.10789473684210527</v>
      </c>
      <c r="T2155" s="9">
        <f t="shared" si="201"/>
        <v>0</v>
      </c>
      <c r="U2155" s="9">
        <f t="shared" si="202"/>
        <v>7</v>
      </c>
      <c r="V2155" s="9">
        <f t="shared" si="203"/>
        <v>3</v>
      </c>
    </row>
    <row r="2156" spans="1:22" x14ac:dyDescent="0.25">
      <c r="A2156" t="s">
        <v>521</v>
      </c>
      <c r="B2156" s="32" t="s">
        <v>340</v>
      </c>
      <c r="C2156" t="s">
        <v>202</v>
      </c>
      <c r="D2156" t="s">
        <v>820</v>
      </c>
      <c r="E2156" s="9">
        <v>0</v>
      </c>
      <c r="F2156" s="9">
        <v>0</v>
      </c>
      <c r="G2156" s="9">
        <v>0</v>
      </c>
      <c r="H2156" s="9">
        <v>0</v>
      </c>
      <c r="I2156" s="9">
        <v>0</v>
      </c>
      <c r="J2156" s="9">
        <v>0</v>
      </c>
      <c r="K2156">
        <v>5.6</v>
      </c>
      <c r="L2156" s="9">
        <v>8.3999999999999986</v>
      </c>
      <c r="M2156" s="19">
        <v>9</v>
      </c>
      <c r="N2156" s="19">
        <v>0</v>
      </c>
      <c r="O2156" s="19">
        <v>8</v>
      </c>
      <c r="P2156" s="19">
        <v>2</v>
      </c>
      <c r="Q2156" s="19">
        <f t="shared" si="198"/>
        <v>5.6</v>
      </c>
      <c r="R2156" s="3">
        <f t="shared" si="199"/>
        <v>3.8158759270852984</v>
      </c>
      <c r="S2156" s="3">
        <f t="shared" si="200"/>
        <v>0.21710526315789475</v>
      </c>
      <c r="T2156" s="9">
        <f t="shared" si="201"/>
        <v>0</v>
      </c>
      <c r="U2156" s="9">
        <f t="shared" si="202"/>
        <v>9</v>
      </c>
      <c r="V2156" s="9">
        <f t="shared" si="203"/>
        <v>5</v>
      </c>
    </row>
    <row r="2157" spans="1:22" x14ac:dyDescent="0.25">
      <c r="A2157" t="s">
        <v>521</v>
      </c>
      <c r="B2157" s="32" t="s">
        <v>340</v>
      </c>
      <c r="C2157" t="s">
        <v>202</v>
      </c>
      <c r="D2157" t="s">
        <v>119</v>
      </c>
      <c r="E2157" s="9">
        <v>0</v>
      </c>
      <c r="F2157" s="9">
        <v>0</v>
      </c>
      <c r="G2157" s="9">
        <v>0</v>
      </c>
      <c r="H2157" s="9">
        <v>0</v>
      </c>
      <c r="I2157" s="9">
        <v>0</v>
      </c>
      <c r="J2157" s="9">
        <v>0</v>
      </c>
      <c r="K2157">
        <v>70</v>
      </c>
      <c r="L2157" s="9">
        <v>5.6</v>
      </c>
      <c r="M2157" s="19">
        <v>2</v>
      </c>
      <c r="N2157" s="19">
        <v>0</v>
      </c>
      <c r="O2157" s="19">
        <v>0</v>
      </c>
      <c r="P2157" s="19">
        <v>0</v>
      </c>
      <c r="Q2157" s="19">
        <f t="shared" si="198"/>
        <v>70</v>
      </c>
      <c r="R2157" s="3">
        <f t="shared" si="199"/>
        <v>20.076097652922915</v>
      </c>
      <c r="S2157" s="3">
        <f t="shared" si="200"/>
        <v>0.85087719298245612</v>
      </c>
      <c r="T2157" s="9">
        <f t="shared" si="201"/>
        <v>0</v>
      </c>
      <c r="U2157" s="9">
        <f t="shared" si="202"/>
        <v>70</v>
      </c>
      <c r="V2157" s="9">
        <f t="shared" si="203"/>
        <v>26</v>
      </c>
    </row>
    <row r="2158" spans="1:22" x14ac:dyDescent="0.25">
      <c r="A2158" t="s">
        <v>521</v>
      </c>
      <c r="B2158" s="32" t="s">
        <v>340</v>
      </c>
      <c r="C2158" t="s">
        <v>202</v>
      </c>
      <c r="D2158" t="s">
        <v>106</v>
      </c>
      <c r="E2158" s="9">
        <v>0</v>
      </c>
      <c r="F2158" s="9">
        <v>0</v>
      </c>
      <c r="G2158" s="9">
        <v>0</v>
      </c>
      <c r="H2158" s="9">
        <v>0</v>
      </c>
      <c r="I2158" s="9">
        <v>0</v>
      </c>
      <c r="J2158" s="9">
        <v>0</v>
      </c>
      <c r="K2158">
        <v>403.2</v>
      </c>
      <c r="L2158" s="9">
        <v>189</v>
      </c>
      <c r="M2158" s="19">
        <v>155</v>
      </c>
      <c r="N2158" s="19">
        <v>43</v>
      </c>
      <c r="O2158" s="19">
        <v>154</v>
      </c>
      <c r="P2158" s="19">
        <v>155</v>
      </c>
      <c r="Q2158" s="19">
        <f t="shared" si="198"/>
        <v>403.2</v>
      </c>
      <c r="R2158" s="3">
        <f t="shared" si="199"/>
        <v>124.76141594696217</v>
      </c>
      <c r="S2158" s="3">
        <f t="shared" si="200"/>
        <v>6.026315789473685</v>
      </c>
      <c r="T2158" s="9">
        <f t="shared" si="201"/>
        <v>0</v>
      </c>
      <c r="U2158" s="9">
        <f t="shared" si="202"/>
        <v>403.2</v>
      </c>
      <c r="V2158" s="9">
        <f t="shared" si="203"/>
        <v>160</v>
      </c>
    </row>
    <row r="2159" spans="1:22" x14ac:dyDescent="0.25">
      <c r="A2159" t="s">
        <v>521</v>
      </c>
      <c r="B2159" s="32" t="s">
        <v>340</v>
      </c>
      <c r="C2159" t="s">
        <v>202</v>
      </c>
      <c r="D2159" t="s">
        <v>108</v>
      </c>
      <c r="E2159" s="9">
        <v>0</v>
      </c>
      <c r="F2159" s="9">
        <v>0</v>
      </c>
      <c r="G2159" s="9">
        <v>0</v>
      </c>
      <c r="H2159" s="9">
        <v>0</v>
      </c>
      <c r="I2159" s="9">
        <v>0</v>
      </c>
      <c r="J2159" s="9">
        <v>0</v>
      </c>
      <c r="K2159">
        <v>5.6</v>
      </c>
      <c r="L2159" s="9">
        <v>0</v>
      </c>
      <c r="M2159" s="19">
        <v>3</v>
      </c>
      <c r="N2159" s="19">
        <v>2</v>
      </c>
      <c r="O2159" s="19">
        <v>34</v>
      </c>
      <c r="P2159" s="19">
        <v>4</v>
      </c>
      <c r="Q2159" s="19">
        <f t="shared" si="198"/>
        <v>5.6</v>
      </c>
      <c r="R2159" s="3">
        <f t="shared" si="199"/>
        <v>9.6272813116967466</v>
      </c>
      <c r="S2159" s="3">
        <f t="shared" si="200"/>
        <v>0.31973684210526321</v>
      </c>
      <c r="T2159" s="9">
        <f t="shared" si="201"/>
        <v>0</v>
      </c>
      <c r="U2159" s="9">
        <f t="shared" si="202"/>
        <v>34</v>
      </c>
      <c r="V2159" s="9">
        <f t="shared" si="203"/>
        <v>12</v>
      </c>
    </row>
    <row r="2160" spans="1:22" x14ac:dyDescent="0.25">
      <c r="A2160" t="s">
        <v>521</v>
      </c>
      <c r="B2160" s="32" t="s">
        <v>340</v>
      </c>
      <c r="C2160" t="s">
        <v>202</v>
      </c>
      <c r="D2160" t="s">
        <v>109</v>
      </c>
      <c r="E2160" s="9">
        <v>0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>
        <v>1.4</v>
      </c>
      <c r="L2160" s="9">
        <v>0</v>
      </c>
      <c r="M2160" s="19">
        <v>18</v>
      </c>
      <c r="N2160" s="19">
        <v>8</v>
      </c>
      <c r="O2160" s="19">
        <v>27</v>
      </c>
      <c r="P2160" s="19">
        <v>37</v>
      </c>
      <c r="Q2160" s="19">
        <f t="shared" si="198"/>
        <v>1.4</v>
      </c>
      <c r="R2160" s="3">
        <f t="shared" si="199"/>
        <v>12.762860418440924</v>
      </c>
      <c r="S2160" s="3">
        <f t="shared" si="200"/>
        <v>0.60131578947368425</v>
      </c>
      <c r="T2160" s="9">
        <f t="shared" si="201"/>
        <v>0</v>
      </c>
      <c r="U2160" s="9">
        <f t="shared" si="202"/>
        <v>37</v>
      </c>
      <c r="V2160" s="9">
        <f t="shared" si="203"/>
        <v>16</v>
      </c>
    </row>
    <row r="2161" spans="1:22" x14ac:dyDescent="0.25">
      <c r="A2161" t="s">
        <v>521</v>
      </c>
      <c r="B2161" s="32" t="s">
        <v>340</v>
      </c>
      <c r="C2161" t="s">
        <v>202</v>
      </c>
      <c r="D2161" t="s">
        <v>4746</v>
      </c>
      <c r="E2161" s="9">
        <v>0</v>
      </c>
      <c r="F2161" s="9">
        <v>0</v>
      </c>
      <c r="G2161" s="9">
        <v>0</v>
      </c>
      <c r="H2161" s="9">
        <v>0</v>
      </c>
      <c r="I2161" s="9">
        <v>0</v>
      </c>
      <c r="J2161" s="9">
        <v>0</v>
      </c>
      <c r="K2161">
        <v>350</v>
      </c>
      <c r="L2161" s="9">
        <v>221.2</v>
      </c>
      <c r="M2161" s="19">
        <v>148</v>
      </c>
      <c r="N2161" s="19">
        <v>66</v>
      </c>
      <c r="O2161" s="19">
        <v>97</v>
      </c>
      <c r="P2161" s="19">
        <v>5</v>
      </c>
      <c r="Q2161" s="19">
        <f t="shared" si="198"/>
        <v>350</v>
      </c>
      <c r="R2161" s="3">
        <f t="shared" si="199"/>
        <v>113.42990894126753</v>
      </c>
      <c r="S2161" s="3">
        <f t="shared" si="200"/>
        <v>4.8640350877192988</v>
      </c>
      <c r="T2161" s="9">
        <f t="shared" si="201"/>
        <v>0</v>
      </c>
      <c r="U2161" s="9">
        <f t="shared" si="202"/>
        <v>350</v>
      </c>
      <c r="V2161" s="9">
        <f t="shared" si="203"/>
        <v>145</v>
      </c>
    </row>
    <row r="2162" spans="1:22" x14ac:dyDescent="0.25">
      <c r="A2162" t="s">
        <v>3644</v>
      </c>
      <c r="B2162" s="32" t="s">
        <v>1752</v>
      </c>
      <c r="C2162" t="s">
        <v>202</v>
      </c>
      <c r="D2162" t="s">
        <v>15</v>
      </c>
      <c r="E2162" s="9">
        <v>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>
        <v>14</v>
      </c>
      <c r="L2162" s="9">
        <v>0</v>
      </c>
      <c r="M2162" s="19">
        <v>0</v>
      </c>
      <c r="N2162" s="19">
        <v>0</v>
      </c>
      <c r="O2162" s="19">
        <v>0</v>
      </c>
      <c r="P2162" s="19">
        <v>0</v>
      </c>
      <c r="Q2162" s="19">
        <f t="shared" si="198"/>
        <v>14</v>
      </c>
      <c r="R2162" s="3">
        <f t="shared" si="199"/>
        <v>4.0414518843273806</v>
      </c>
      <c r="S2162" s="3">
        <f t="shared" si="200"/>
        <v>0.46052631578947373</v>
      </c>
      <c r="T2162" s="9">
        <f t="shared" si="201"/>
        <v>0</v>
      </c>
      <c r="U2162" s="9">
        <f t="shared" si="202"/>
        <v>14</v>
      </c>
      <c r="V2162" s="9">
        <f t="shared" si="203"/>
        <v>5</v>
      </c>
    </row>
    <row r="2163" spans="1:22" x14ac:dyDescent="0.25">
      <c r="A2163" t="s">
        <v>3644</v>
      </c>
      <c r="B2163" s="32" t="s">
        <v>1752</v>
      </c>
      <c r="C2163" t="s">
        <v>202</v>
      </c>
      <c r="D2163" t="s">
        <v>5604</v>
      </c>
      <c r="E2163" s="9">
        <v>0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>
        <v>0</v>
      </c>
      <c r="L2163" s="9">
        <v>0</v>
      </c>
      <c r="M2163" s="19">
        <v>0</v>
      </c>
      <c r="N2163" s="19">
        <v>0</v>
      </c>
      <c r="O2163" s="19">
        <v>3</v>
      </c>
      <c r="P2163" s="19">
        <v>0</v>
      </c>
      <c r="Q2163" s="19">
        <f t="shared" si="198"/>
        <v>0</v>
      </c>
      <c r="R2163" s="3">
        <f t="shared" si="199"/>
        <v>0.8660254037844386</v>
      </c>
      <c r="S2163" s="3">
        <f t="shared" si="200"/>
        <v>9.8684210526315791E-2</v>
      </c>
      <c r="T2163" s="9">
        <f t="shared" si="201"/>
        <v>0</v>
      </c>
      <c r="U2163" s="9">
        <f t="shared" si="202"/>
        <v>3</v>
      </c>
      <c r="V2163" s="9">
        <f t="shared" si="203"/>
        <v>1</v>
      </c>
    </row>
    <row r="2164" spans="1:22" x14ac:dyDescent="0.25">
      <c r="A2164" t="s">
        <v>3644</v>
      </c>
      <c r="B2164" s="32" t="s">
        <v>1752</v>
      </c>
      <c r="C2164" t="s">
        <v>202</v>
      </c>
      <c r="D2164" t="s">
        <v>106</v>
      </c>
      <c r="E2164" s="9">
        <v>0</v>
      </c>
      <c r="F2164" s="9">
        <v>0</v>
      </c>
      <c r="G2164" s="9">
        <v>0</v>
      </c>
      <c r="H2164" s="9">
        <v>0</v>
      </c>
      <c r="I2164" s="9">
        <v>0</v>
      </c>
      <c r="J2164" s="9">
        <v>0</v>
      </c>
      <c r="K2164">
        <v>0</v>
      </c>
      <c r="L2164" s="9">
        <v>0</v>
      </c>
      <c r="M2164" s="19">
        <v>1</v>
      </c>
      <c r="N2164" s="19">
        <v>1</v>
      </c>
      <c r="O2164" s="19">
        <v>17</v>
      </c>
      <c r="P2164" s="19">
        <v>9</v>
      </c>
      <c r="Q2164" s="19">
        <f t="shared" si="198"/>
        <v>0</v>
      </c>
      <c r="R2164" s="3">
        <f t="shared" si="199"/>
        <v>5.2800367308180611</v>
      </c>
      <c r="S2164" s="3">
        <f t="shared" si="200"/>
        <v>0.23026315789473686</v>
      </c>
      <c r="T2164" s="9">
        <f t="shared" si="201"/>
        <v>0</v>
      </c>
      <c r="U2164" s="9">
        <f t="shared" si="202"/>
        <v>17</v>
      </c>
      <c r="V2164" s="9">
        <f t="shared" si="203"/>
        <v>7</v>
      </c>
    </row>
    <row r="2165" spans="1:22" x14ac:dyDescent="0.25">
      <c r="A2165" t="s">
        <v>3644</v>
      </c>
      <c r="B2165" s="32" t="s">
        <v>1752</v>
      </c>
      <c r="C2165" t="s">
        <v>202</v>
      </c>
      <c r="D2165" t="s">
        <v>4746</v>
      </c>
      <c r="E2165" s="9">
        <v>0</v>
      </c>
      <c r="F2165" s="9">
        <v>0</v>
      </c>
      <c r="G2165" s="9">
        <v>0</v>
      </c>
      <c r="H2165" s="9">
        <v>0</v>
      </c>
      <c r="I2165" s="9">
        <v>0</v>
      </c>
      <c r="J2165" s="9">
        <v>0</v>
      </c>
      <c r="K2165">
        <v>0</v>
      </c>
      <c r="L2165" s="9">
        <v>0</v>
      </c>
      <c r="M2165" s="19">
        <v>0</v>
      </c>
      <c r="N2165" s="19">
        <v>2</v>
      </c>
      <c r="O2165" s="19">
        <v>0</v>
      </c>
      <c r="P2165" s="19">
        <v>0</v>
      </c>
      <c r="Q2165" s="19">
        <f t="shared" si="198"/>
        <v>0</v>
      </c>
      <c r="R2165" s="3">
        <f t="shared" si="199"/>
        <v>0.57735026918962573</v>
      </c>
      <c r="S2165" s="3">
        <f t="shared" si="200"/>
        <v>6.5789473684210523E-2</v>
      </c>
      <c r="T2165" s="9">
        <f t="shared" si="201"/>
        <v>0</v>
      </c>
      <c r="U2165" s="9">
        <f t="shared" si="202"/>
        <v>2</v>
      </c>
      <c r="V2165" s="9">
        <f t="shared" si="203"/>
        <v>1</v>
      </c>
    </row>
    <row r="2166" spans="1:22" x14ac:dyDescent="0.25">
      <c r="A2166" t="s">
        <v>3003</v>
      </c>
      <c r="B2166" s="32" t="s">
        <v>859</v>
      </c>
      <c r="C2166" t="s">
        <v>202</v>
      </c>
      <c r="D2166" t="s">
        <v>5604</v>
      </c>
      <c r="E2166" s="9">
        <v>0</v>
      </c>
      <c r="F2166" s="9">
        <v>0</v>
      </c>
      <c r="G2166" s="9">
        <v>0</v>
      </c>
      <c r="H2166" s="9">
        <v>0</v>
      </c>
      <c r="I2166" s="9">
        <v>0</v>
      </c>
      <c r="J2166" s="9">
        <v>0</v>
      </c>
      <c r="K2166">
        <v>0</v>
      </c>
      <c r="L2166" s="9">
        <v>0</v>
      </c>
      <c r="M2166" s="19">
        <v>0</v>
      </c>
      <c r="N2166" s="19">
        <v>0</v>
      </c>
      <c r="O2166" s="19">
        <v>0</v>
      </c>
      <c r="P2166" s="19">
        <v>1</v>
      </c>
      <c r="Q2166" s="19">
        <f t="shared" si="198"/>
        <v>0</v>
      </c>
      <c r="R2166" s="3">
        <f t="shared" si="199"/>
        <v>0.28867513459481287</v>
      </c>
      <c r="S2166" s="3">
        <f t="shared" si="200"/>
        <v>3.2894736842105261E-2</v>
      </c>
      <c r="T2166" s="9">
        <f t="shared" si="201"/>
        <v>0</v>
      </c>
      <c r="U2166" s="9">
        <f t="shared" si="202"/>
        <v>1</v>
      </c>
      <c r="V2166" s="9">
        <f t="shared" si="203"/>
        <v>0</v>
      </c>
    </row>
    <row r="2167" spans="1:22" x14ac:dyDescent="0.25">
      <c r="A2167" t="s">
        <v>3003</v>
      </c>
      <c r="B2167" s="32" t="s">
        <v>859</v>
      </c>
      <c r="C2167" t="s">
        <v>202</v>
      </c>
      <c r="D2167" t="s">
        <v>113</v>
      </c>
      <c r="E2167" s="9">
        <v>0</v>
      </c>
      <c r="F2167" s="9">
        <v>3</v>
      </c>
      <c r="G2167" s="9">
        <v>0</v>
      </c>
      <c r="H2167" s="9">
        <v>2</v>
      </c>
      <c r="I2167" s="9">
        <v>3</v>
      </c>
      <c r="J2167" s="9">
        <v>3</v>
      </c>
      <c r="K2167">
        <v>2.8</v>
      </c>
      <c r="L2167" s="9">
        <v>0</v>
      </c>
      <c r="M2167" s="19">
        <v>3</v>
      </c>
      <c r="N2167" s="19">
        <v>0</v>
      </c>
      <c r="O2167" s="19">
        <v>4</v>
      </c>
      <c r="P2167" s="19">
        <v>0</v>
      </c>
      <c r="Q2167" s="19">
        <f t="shared" si="198"/>
        <v>2.8</v>
      </c>
      <c r="R2167" s="3">
        <f t="shared" si="199"/>
        <v>1.5893585517625044</v>
      </c>
      <c r="S2167" s="3">
        <f t="shared" si="200"/>
        <v>9.7744360902255648E-2</v>
      </c>
      <c r="T2167" s="9">
        <f t="shared" si="201"/>
        <v>0</v>
      </c>
      <c r="U2167" s="9">
        <f t="shared" si="202"/>
        <v>4</v>
      </c>
      <c r="V2167" s="9">
        <f t="shared" si="203"/>
        <v>2</v>
      </c>
    </row>
    <row r="2168" spans="1:22" x14ac:dyDescent="0.25">
      <c r="A2168" t="s">
        <v>3003</v>
      </c>
      <c r="B2168" s="32" t="s">
        <v>859</v>
      </c>
      <c r="C2168" t="s">
        <v>202</v>
      </c>
      <c r="D2168" t="s">
        <v>106</v>
      </c>
      <c r="E2168" s="9">
        <v>0</v>
      </c>
      <c r="F2168" s="9">
        <v>0</v>
      </c>
      <c r="G2168" s="9">
        <v>5</v>
      </c>
      <c r="H2168" s="9">
        <v>1</v>
      </c>
      <c r="I2168" s="9">
        <v>1</v>
      </c>
      <c r="J2168" s="9">
        <v>0</v>
      </c>
      <c r="K2168">
        <v>2.8</v>
      </c>
      <c r="L2168" s="9">
        <v>1.4</v>
      </c>
      <c r="M2168" s="19">
        <v>1</v>
      </c>
      <c r="N2168" s="19">
        <v>1</v>
      </c>
      <c r="O2168" s="19">
        <v>0</v>
      </c>
      <c r="P2168" s="19">
        <v>0</v>
      </c>
      <c r="Q2168" s="19">
        <f t="shared" si="198"/>
        <v>2.8</v>
      </c>
      <c r="R2168" s="3">
        <f t="shared" si="199"/>
        <v>1.4856893104793905</v>
      </c>
      <c r="S2168" s="3">
        <f t="shared" si="200"/>
        <v>6.2030075187969935E-2</v>
      </c>
      <c r="T2168" s="9">
        <f t="shared" si="201"/>
        <v>0</v>
      </c>
      <c r="U2168" s="9">
        <f t="shared" si="202"/>
        <v>5</v>
      </c>
      <c r="V2168" s="9">
        <f t="shared" si="203"/>
        <v>2</v>
      </c>
    </row>
    <row r="2169" spans="1:22" x14ac:dyDescent="0.25">
      <c r="A2169" t="s">
        <v>3003</v>
      </c>
      <c r="B2169" s="32" t="s">
        <v>859</v>
      </c>
      <c r="C2169" t="s">
        <v>202</v>
      </c>
      <c r="D2169" t="s">
        <v>109</v>
      </c>
      <c r="E2169" s="9">
        <v>0</v>
      </c>
      <c r="F2169" s="9">
        <v>0</v>
      </c>
      <c r="G2169" s="9">
        <v>0</v>
      </c>
      <c r="H2169" s="9">
        <v>1</v>
      </c>
      <c r="I2169" s="9">
        <v>0</v>
      </c>
      <c r="J2169" s="9">
        <v>0</v>
      </c>
      <c r="K2169">
        <v>0</v>
      </c>
      <c r="L2169" s="9">
        <v>0</v>
      </c>
      <c r="M2169" s="19">
        <v>0</v>
      </c>
      <c r="N2169" s="19">
        <v>0</v>
      </c>
      <c r="O2169" s="19">
        <v>0</v>
      </c>
      <c r="P2169" s="19">
        <v>0</v>
      </c>
      <c r="Q2169" s="19">
        <f t="shared" si="198"/>
        <v>0</v>
      </c>
      <c r="R2169" s="3">
        <f t="shared" si="199"/>
        <v>0.28867513459481287</v>
      </c>
      <c r="S2169" s="3">
        <f t="shared" si="200"/>
        <v>3.2894736842105261E-2</v>
      </c>
      <c r="T2169" s="9">
        <f t="shared" si="201"/>
        <v>0</v>
      </c>
      <c r="U2169" s="9">
        <f t="shared" si="202"/>
        <v>1</v>
      </c>
      <c r="V2169" s="9">
        <f t="shared" si="203"/>
        <v>0</v>
      </c>
    </row>
    <row r="2170" spans="1:22" x14ac:dyDescent="0.25">
      <c r="A2170" t="s">
        <v>3003</v>
      </c>
      <c r="B2170" s="32" t="s">
        <v>859</v>
      </c>
      <c r="C2170" t="s">
        <v>202</v>
      </c>
      <c r="D2170" t="s">
        <v>4746</v>
      </c>
      <c r="E2170" s="9">
        <v>0</v>
      </c>
      <c r="F2170" s="9">
        <v>0</v>
      </c>
      <c r="G2170" s="9">
        <v>0</v>
      </c>
      <c r="H2170" s="9">
        <v>3</v>
      </c>
      <c r="I2170" s="9">
        <v>5</v>
      </c>
      <c r="J2170" s="9">
        <v>4</v>
      </c>
      <c r="K2170">
        <v>5.6</v>
      </c>
      <c r="L2170" s="9">
        <v>5.6</v>
      </c>
      <c r="M2170" s="19">
        <v>2</v>
      </c>
      <c r="N2170" s="19">
        <v>2</v>
      </c>
      <c r="O2170" s="19">
        <v>1</v>
      </c>
      <c r="P2170" s="19">
        <v>0</v>
      </c>
      <c r="Q2170" s="19">
        <f t="shared" si="198"/>
        <v>5.6</v>
      </c>
      <c r="R2170" s="3">
        <f t="shared" si="199"/>
        <v>2.2451968935728308</v>
      </c>
      <c r="S2170" s="3">
        <f t="shared" si="200"/>
        <v>0.11595394736842107</v>
      </c>
      <c r="T2170" s="9">
        <f t="shared" si="201"/>
        <v>0</v>
      </c>
      <c r="U2170" s="9">
        <f t="shared" si="202"/>
        <v>5.6</v>
      </c>
      <c r="V2170" s="9">
        <f t="shared" si="203"/>
        <v>3</v>
      </c>
    </row>
    <row r="2171" spans="1:22" x14ac:dyDescent="0.25">
      <c r="A2171" t="s">
        <v>2861</v>
      </c>
      <c r="B2171" s="32" t="s">
        <v>862</v>
      </c>
      <c r="C2171" t="s">
        <v>202</v>
      </c>
      <c r="D2171" t="s">
        <v>113</v>
      </c>
      <c r="E2171" s="9">
        <v>0</v>
      </c>
      <c r="F2171" s="9">
        <v>5</v>
      </c>
      <c r="G2171" s="9">
        <v>3</v>
      </c>
      <c r="H2171" s="9">
        <v>3</v>
      </c>
      <c r="I2171" s="9">
        <v>2</v>
      </c>
      <c r="J2171" s="9">
        <v>3</v>
      </c>
      <c r="K2171">
        <v>5.6</v>
      </c>
      <c r="L2171" s="9">
        <v>5.6</v>
      </c>
      <c r="M2171" s="19">
        <v>5</v>
      </c>
      <c r="N2171" s="19">
        <v>0</v>
      </c>
      <c r="O2171" s="19">
        <v>0</v>
      </c>
      <c r="P2171" s="19">
        <v>0</v>
      </c>
      <c r="Q2171" s="19">
        <f t="shared" si="198"/>
        <v>5.6</v>
      </c>
      <c r="R2171" s="3">
        <f t="shared" si="199"/>
        <v>2.2826751982281794</v>
      </c>
      <c r="S2171" s="3">
        <f t="shared" si="200"/>
        <v>0.1324013157894737</v>
      </c>
      <c r="T2171" s="9">
        <f t="shared" si="201"/>
        <v>0</v>
      </c>
      <c r="U2171" s="9">
        <f t="shared" si="202"/>
        <v>5.6</v>
      </c>
      <c r="V2171" s="9">
        <f t="shared" si="203"/>
        <v>3</v>
      </c>
    </row>
    <row r="2172" spans="1:22" x14ac:dyDescent="0.25">
      <c r="A2172" t="s">
        <v>2861</v>
      </c>
      <c r="B2172" s="32" t="s">
        <v>862</v>
      </c>
      <c r="C2172" t="s">
        <v>202</v>
      </c>
      <c r="D2172" t="s">
        <v>106</v>
      </c>
      <c r="E2172" s="9">
        <v>0</v>
      </c>
      <c r="F2172" s="9">
        <v>0</v>
      </c>
      <c r="G2172" s="9">
        <v>13</v>
      </c>
      <c r="H2172" s="9">
        <v>1</v>
      </c>
      <c r="I2172" s="9">
        <v>0</v>
      </c>
      <c r="J2172" s="9">
        <v>1</v>
      </c>
      <c r="K2172">
        <v>1.4</v>
      </c>
      <c r="L2172" s="9">
        <v>2.8</v>
      </c>
      <c r="M2172" s="19">
        <v>3</v>
      </c>
      <c r="N2172" s="19">
        <v>0</v>
      </c>
      <c r="O2172" s="19">
        <v>1</v>
      </c>
      <c r="P2172" s="19">
        <v>1</v>
      </c>
      <c r="Q2172" s="19">
        <f t="shared" si="198"/>
        <v>1.4</v>
      </c>
      <c r="R2172" s="3">
        <f t="shared" si="199"/>
        <v>3.6055092524769603</v>
      </c>
      <c r="S2172" s="3">
        <f t="shared" si="200"/>
        <v>9.9506578947368418E-2</v>
      </c>
      <c r="T2172" s="9">
        <f t="shared" si="201"/>
        <v>0</v>
      </c>
      <c r="U2172" s="9">
        <f t="shared" si="202"/>
        <v>13</v>
      </c>
      <c r="V2172" s="9">
        <f t="shared" si="203"/>
        <v>5</v>
      </c>
    </row>
    <row r="2173" spans="1:22" x14ac:dyDescent="0.25">
      <c r="A2173" t="s">
        <v>2861</v>
      </c>
      <c r="B2173" s="32" t="s">
        <v>862</v>
      </c>
      <c r="C2173" t="s">
        <v>202</v>
      </c>
      <c r="D2173" t="s">
        <v>108</v>
      </c>
      <c r="E2173" s="9">
        <v>0</v>
      </c>
      <c r="F2173" s="9">
        <v>0</v>
      </c>
      <c r="G2173" s="9">
        <v>0</v>
      </c>
      <c r="H2173" s="9">
        <v>0</v>
      </c>
      <c r="I2173" s="9">
        <v>0</v>
      </c>
      <c r="J2173" s="9">
        <v>0</v>
      </c>
      <c r="K2173">
        <v>2.8</v>
      </c>
      <c r="L2173" s="9">
        <v>0</v>
      </c>
      <c r="M2173" s="19">
        <v>1</v>
      </c>
      <c r="N2173" s="19">
        <v>0</v>
      </c>
      <c r="O2173" s="19">
        <v>0</v>
      </c>
      <c r="P2173" s="19">
        <v>0</v>
      </c>
      <c r="Q2173" s="19">
        <f t="shared" si="198"/>
        <v>2.8</v>
      </c>
      <c r="R2173" s="3">
        <f t="shared" si="199"/>
        <v>0.83321211239541171</v>
      </c>
      <c r="S2173" s="3">
        <f t="shared" si="200"/>
        <v>6.25E-2</v>
      </c>
      <c r="T2173" s="9">
        <f t="shared" si="201"/>
        <v>0</v>
      </c>
      <c r="U2173" s="9">
        <f t="shared" si="202"/>
        <v>2.8</v>
      </c>
      <c r="V2173" s="9">
        <f t="shared" si="203"/>
        <v>1</v>
      </c>
    </row>
    <row r="2174" spans="1:22" x14ac:dyDescent="0.25">
      <c r="A2174" t="s">
        <v>2861</v>
      </c>
      <c r="B2174" s="32" t="s">
        <v>862</v>
      </c>
      <c r="C2174" t="s">
        <v>202</v>
      </c>
      <c r="D2174" t="s">
        <v>4746</v>
      </c>
      <c r="E2174" s="9">
        <v>0</v>
      </c>
      <c r="F2174" s="9">
        <v>2</v>
      </c>
      <c r="G2174" s="9">
        <v>6</v>
      </c>
      <c r="H2174" s="9">
        <v>8</v>
      </c>
      <c r="I2174" s="9">
        <v>2</v>
      </c>
      <c r="J2174" s="9">
        <v>2</v>
      </c>
      <c r="K2174">
        <v>12.6</v>
      </c>
      <c r="L2174" s="9">
        <v>4.1999999999999993</v>
      </c>
      <c r="M2174" s="19">
        <v>0</v>
      </c>
      <c r="N2174" s="19">
        <v>0</v>
      </c>
      <c r="O2174" s="19">
        <v>0</v>
      </c>
      <c r="P2174" s="19">
        <v>0</v>
      </c>
      <c r="Q2174" s="19">
        <f t="shared" si="198"/>
        <v>12.6</v>
      </c>
      <c r="R2174" s="3">
        <f t="shared" si="199"/>
        <v>3.9948451633058171</v>
      </c>
      <c r="S2174" s="3">
        <f t="shared" si="200"/>
        <v>0.17293233082706769</v>
      </c>
      <c r="T2174" s="9">
        <f t="shared" si="201"/>
        <v>0</v>
      </c>
      <c r="U2174" s="9">
        <f t="shared" si="202"/>
        <v>12.6</v>
      </c>
      <c r="V2174" s="9">
        <f t="shared" si="203"/>
        <v>5</v>
      </c>
    </row>
    <row r="2175" spans="1:22" x14ac:dyDescent="0.25">
      <c r="A2175" t="s">
        <v>3010</v>
      </c>
      <c r="B2175" s="32" t="s">
        <v>872</v>
      </c>
      <c r="C2175" t="s">
        <v>202</v>
      </c>
      <c r="D2175" t="s">
        <v>861</v>
      </c>
      <c r="E2175" s="9">
        <v>0</v>
      </c>
      <c r="F2175" s="9">
        <v>0</v>
      </c>
      <c r="G2175" s="9">
        <v>0</v>
      </c>
      <c r="H2175" s="9">
        <v>0</v>
      </c>
      <c r="I2175" s="9">
        <v>0</v>
      </c>
      <c r="J2175" s="9">
        <v>0</v>
      </c>
      <c r="K2175">
        <v>0</v>
      </c>
      <c r="L2175" s="9">
        <v>0</v>
      </c>
      <c r="M2175" s="19">
        <v>0</v>
      </c>
      <c r="N2175" s="19">
        <v>0</v>
      </c>
      <c r="O2175" s="19">
        <v>1</v>
      </c>
      <c r="P2175" s="19">
        <v>1</v>
      </c>
      <c r="Q2175" s="19">
        <f t="shared" si="198"/>
        <v>0</v>
      </c>
      <c r="R2175" s="3">
        <f t="shared" si="199"/>
        <v>0.38924947208076149</v>
      </c>
      <c r="S2175" s="3">
        <f t="shared" si="200"/>
        <v>3.2894736842105261E-2</v>
      </c>
      <c r="T2175" s="9">
        <f t="shared" si="201"/>
        <v>0</v>
      </c>
      <c r="U2175" s="9">
        <f t="shared" si="202"/>
        <v>1</v>
      </c>
      <c r="V2175" s="9">
        <f t="shared" si="203"/>
        <v>1</v>
      </c>
    </row>
    <row r="2176" spans="1:22" x14ac:dyDescent="0.25">
      <c r="A2176" t="s">
        <v>3010</v>
      </c>
      <c r="B2176" s="32" t="s">
        <v>872</v>
      </c>
      <c r="C2176" t="s">
        <v>202</v>
      </c>
      <c r="D2176" t="s">
        <v>5604</v>
      </c>
      <c r="E2176" s="9">
        <v>0</v>
      </c>
      <c r="F2176" s="9">
        <v>0</v>
      </c>
      <c r="G2176" s="9">
        <v>0</v>
      </c>
      <c r="H2176" s="9">
        <v>0</v>
      </c>
      <c r="I2176" s="9">
        <v>0</v>
      </c>
      <c r="J2176" s="9">
        <v>0</v>
      </c>
      <c r="K2176">
        <v>0</v>
      </c>
      <c r="L2176" s="9">
        <v>0</v>
      </c>
      <c r="M2176" s="19">
        <v>0</v>
      </c>
      <c r="N2176" s="19">
        <v>0</v>
      </c>
      <c r="O2176" s="19">
        <v>1</v>
      </c>
      <c r="P2176" s="19">
        <v>4</v>
      </c>
      <c r="Q2176" s="19">
        <f t="shared" si="198"/>
        <v>0</v>
      </c>
      <c r="R2176" s="3">
        <f t="shared" si="199"/>
        <v>1.164500152881315</v>
      </c>
      <c r="S2176" s="3">
        <f t="shared" si="200"/>
        <v>8.2236842105263164E-2</v>
      </c>
      <c r="T2176" s="9">
        <f t="shared" si="201"/>
        <v>0</v>
      </c>
      <c r="U2176" s="9">
        <f t="shared" si="202"/>
        <v>4</v>
      </c>
      <c r="V2176" s="9">
        <f t="shared" si="203"/>
        <v>2</v>
      </c>
    </row>
    <row r="2177" spans="1:22" x14ac:dyDescent="0.25">
      <c r="A2177" t="s">
        <v>3010</v>
      </c>
      <c r="B2177" s="32" t="s">
        <v>872</v>
      </c>
      <c r="C2177" t="s">
        <v>202</v>
      </c>
      <c r="D2177" t="s">
        <v>113</v>
      </c>
      <c r="E2177" s="9">
        <v>0</v>
      </c>
      <c r="F2177" s="9">
        <v>0</v>
      </c>
      <c r="G2177" s="9">
        <v>0</v>
      </c>
      <c r="H2177" s="9">
        <v>1</v>
      </c>
      <c r="I2177" s="9">
        <v>0</v>
      </c>
      <c r="J2177" s="9">
        <v>0</v>
      </c>
      <c r="K2177">
        <v>4.1999999999999993</v>
      </c>
      <c r="L2177" s="9">
        <v>0</v>
      </c>
      <c r="M2177" s="19">
        <v>2</v>
      </c>
      <c r="N2177" s="19">
        <v>0</v>
      </c>
      <c r="O2177" s="19">
        <v>0</v>
      </c>
      <c r="P2177" s="19">
        <v>0</v>
      </c>
      <c r="Q2177" s="19">
        <f t="shared" si="198"/>
        <v>4.1999999999999993</v>
      </c>
      <c r="R2177" s="3">
        <f t="shared" si="199"/>
        <v>1.2905249108229353</v>
      </c>
      <c r="S2177" s="3">
        <f t="shared" si="200"/>
        <v>7.8947368421052627E-2</v>
      </c>
      <c r="T2177" s="9">
        <f t="shared" si="201"/>
        <v>0</v>
      </c>
      <c r="U2177" s="9">
        <f t="shared" si="202"/>
        <v>4.1999999999999993</v>
      </c>
      <c r="V2177" s="9">
        <f t="shared" si="203"/>
        <v>2</v>
      </c>
    </row>
    <row r="2178" spans="1:22" x14ac:dyDescent="0.25">
      <c r="A2178" t="s">
        <v>3010</v>
      </c>
      <c r="B2178" s="32" t="s">
        <v>872</v>
      </c>
      <c r="C2178" t="s">
        <v>202</v>
      </c>
      <c r="D2178" t="s">
        <v>106</v>
      </c>
      <c r="E2178" s="9">
        <v>0</v>
      </c>
      <c r="F2178" s="9">
        <v>0</v>
      </c>
      <c r="G2178" s="9">
        <v>0</v>
      </c>
      <c r="H2178" s="9">
        <v>0</v>
      </c>
      <c r="I2178" s="9">
        <v>1</v>
      </c>
      <c r="J2178" s="9">
        <v>4</v>
      </c>
      <c r="K2178">
        <v>0</v>
      </c>
      <c r="L2178" s="9">
        <v>0</v>
      </c>
      <c r="M2178" s="19">
        <v>2</v>
      </c>
      <c r="N2178" s="19">
        <v>0</v>
      </c>
      <c r="O2178" s="19">
        <v>1</v>
      </c>
      <c r="P2178" s="19">
        <v>0</v>
      </c>
      <c r="Q2178" s="19">
        <f t="shared" ref="Q2178:Q2241" si="204">IFERROR(AVERAGEIF(K2178:K2178,"&lt;&gt;0"),0)</f>
        <v>0</v>
      </c>
      <c r="R2178" s="3">
        <f t="shared" ref="R2178:R2241" si="205">_xlfn.STDEV.S(E2178:P2178)</f>
        <v>1.2309149097933274</v>
      </c>
      <c r="S2178" s="3">
        <f t="shared" ref="S2178:S2241" si="206">IFERROR(AVERAGEIF(E2178:P2178,"&lt;&gt;0")/30.4,0)</f>
        <v>6.5789473684210523E-2</v>
      </c>
      <c r="T2178" s="9">
        <f t="shared" ref="T2178:T2241" si="207">MIN(E2178:P2178)</f>
        <v>0</v>
      </c>
      <c r="U2178" s="9">
        <f t="shared" ref="U2178:U2241" si="208">MAX(E2178:P2178)</f>
        <v>4</v>
      </c>
      <c r="V2178" s="9">
        <f t="shared" ref="V2178:V2241" si="209">MROUND(ROUND(_xlfn.NORM.S.INV($Y$1)*R2178*1,1),1)</f>
        <v>2</v>
      </c>
    </row>
    <row r="2179" spans="1:22" x14ac:dyDescent="0.25">
      <c r="A2179" t="s">
        <v>3010</v>
      </c>
      <c r="B2179" s="32" t="s">
        <v>872</v>
      </c>
      <c r="C2179" t="s">
        <v>202</v>
      </c>
      <c r="D2179" t="s">
        <v>4746</v>
      </c>
      <c r="E2179" s="9">
        <v>0</v>
      </c>
      <c r="F2179" s="9">
        <v>0</v>
      </c>
      <c r="G2179" s="9">
        <v>0</v>
      </c>
      <c r="H2179" s="9">
        <v>0</v>
      </c>
      <c r="I2179" s="9">
        <v>3</v>
      </c>
      <c r="J2179" s="9">
        <v>1</v>
      </c>
      <c r="K2179">
        <v>11.2</v>
      </c>
      <c r="L2179" s="9">
        <v>7</v>
      </c>
      <c r="M2179" s="19">
        <v>2</v>
      </c>
      <c r="N2179" s="19">
        <v>5</v>
      </c>
      <c r="O2179" s="19">
        <v>2</v>
      </c>
      <c r="P2179" s="19">
        <v>0</v>
      </c>
      <c r="Q2179" s="19">
        <f t="shared" si="204"/>
        <v>11.2</v>
      </c>
      <c r="R2179" s="3">
        <f t="shared" si="205"/>
        <v>3.5203305629908215</v>
      </c>
      <c r="S2179" s="3">
        <f t="shared" si="206"/>
        <v>0.14661654135338348</v>
      </c>
      <c r="T2179" s="9">
        <f t="shared" si="207"/>
        <v>0</v>
      </c>
      <c r="U2179" s="9">
        <f t="shared" si="208"/>
        <v>11.2</v>
      </c>
      <c r="V2179" s="9">
        <f t="shared" si="209"/>
        <v>5</v>
      </c>
    </row>
    <row r="2180" spans="1:22" x14ac:dyDescent="0.25">
      <c r="A2180" t="s">
        <v>609</v>
      </c>
      <c r="B2180" s="32" t="s">
        <v>33</v>
      </c>
      <c r="C2180" t="s">
        <v>202</v>
      </c>
      <c r="D2180" t="s">
        <v>5604</v>
      </c>
      <c r="E2180" s="9">
        <v>0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>
        <v>0</v>
      </c>
      <c r="L2180" s="9">
        <v>0</v>
      </c>
      <c r="M2180" s="19">
        <v>0</v>
      </c>
      <c r="N2180" s="19">
        <v>0</v>
      </c>
      <c r="O2180" s="19">
        <v>1</v>
      </c>
      <c r="P2180" s="19">
        <v>2</v>
      </c>
      <c r="Q2180" s="19">
        <f t="shared" si="204"/>
        <v>0</v>
      </c>
      <c r="R2180" s="3">
        <f t="shared" si="205"/>
        <v>0.62158156050806102</v>
      </c>
      <c r="S2180" s="3">
        <f t="shared" si="206"/>
        <v>4.9342105263157895E-2</v>
      </c>
      <c r="T2180" s="9">
        <f t="shared" si="207"/>
        <v>0</v>
      </c>
      <c r="U2180" s="9">
        <f t="shared" si="208"/>
        <v>2</v>
      </c>
      <c r="V2180" s="9">
        <f t="shared" si="209"/>
        <v>1</v>
      </c>
    </row>
    <row r="2181" spans="1:22" x14ac:dyDescent="0.25">
      <c r="A2181" t="s">
        <v>609</v>
      </c>
      <c r="B2181" s="32" t="s">
        <v>33</v>
      </c>
      <c r="C2181" t="s">
        <v>202</v>
      </c>
      <c r="D2181" t="s">
        <v>113</v>
      </c>
      <c r="E2181" s="9">
        <v>0</v>
      </c>
      <c r="F2181" s="9">
        <v>0</v>
      </c>
      <c r="G2181" s="9">
        <v>1</v>
      </c>
      <c r="H2181" s="9">
        <v>1</v>
      </c>
      <c r="I2181" s="9">
        <v>0</v>
      </c>
      <c r="J2181" s="9">
        <v>1</v>
      </c>
      <c r="K2181">
        <v>1.4</v>
      </c>
      <c r="L2181" s="9">
        <v>0</v>
      </c>
      <c r="M2181" s="19">
        <v>3</v>
      </c>
      <c r="N2181" s="19">
        <v>1</v>
      </c>
      <c r="O2181" s="19">
        <v>0</v>
      </c>
      <c r="P2181" s="19">
        <v>1</v>
      </c>
      <c r="Q2181" s="19">
        <f t="shared" si="204"/>
        <v>1.4</v>
      </c>
      <c r="R2181" s="3">
        <f t="shared" si="205"/>
        <v>0.88403345610624462</v>
      </c>
      <c r="S2181" s="3">
        <f t="shared" si="206"/>
        <v>4.4172932330827072E-2</v>
      </c>
      <c r="T2181" s="9">
        <f t="shared" si="207"/>
        <v>0</v>
      </c>
      <c r="U2181" s="9">
        <f t="shared" si="208"/>
        <v>3</v>
      </c>
      <c r="V2181" s="9">
        <f t="shared" si="209"/>
        <v>1</v>
      </c>
    </row>
    <row r="2182" spans="1:22" x14ac:dyDescent="0.25">
      <c r="A2182" t="s">
        <v>609</v>
      </c>
      <c r="B2182" s="32" t="s">
        <v>33</v>
      </c>
      <c r="C2182" t="s">
        <v>202</v>
      </c>
      <c r="D2182" t="s">
        <v>106</v>
      </c>
      <c r="E2182" s="9">
        <v>0</v>
      </c>
      <c r="F2182" s="9">
        <v>0</v>
      </c>
      <c r="G2182" s="9">
        <v>0</v>
      </c>
      <c r="H2182" s="9">
        <v>0</v>
      </c>
      <c r="I2182" s="9">
        <v>0</v>
      </c>
      <c r="J2182" s="9">
        <v>1</v>
      </c>
      <c r="K2182">
        <v>0</v>
      </c>
      <c r="L2182" s="9">
        <v>0</v>
      </c>
      <c r="M2182" s="19">
        <v>0</v>
      </c>
      <c r="N2182" s="19">
        <v>0</v>
      </c>
      <c r="O2182" s="19">
        <v>0</v>
      </c>
      <c r="P2182" s="19">
        <v>0</v>
      </c>
      <c r="Q2182" s="19">
        <f t="shared" si="204"/>
        <v>0</v>
      </c>
      <c r="R2182" s="3">
        <f t="shared" si="205"/>
        <v>0.28867513459481287</v>
      </c>
      <c r="S2182" s="3">
        <f t="shared" si="206"/>
        <v>3.2894736842105261E-2</v>
      </c>
      <c r="T2182" s="9">
        <f t="shared" si="207"/>
        <v>0</v>
      </c>
      <c r="U2182" s="9">
        <f t="shared" si="208"/>
        <v>1</v>
      </c>
      <c r="V2182" s="9">
        <f t="shared" si="209"/>
        <v>0</v>
      </c>
    </row>
    <row r="2183" spans="1:22" x14ac:dyDescent="0.25">
      <c r="A2183" t="s">
        <v>609</v>
      </c>
      <c r="B2183" s="32" t="s">
        <v>33</v>
      </c>
      <c r="C2183" t="s">
        <v>202</v>
      </c>
      <c r="D2183" t="s">
        <v>109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>
        <v>0</v>
      </c>
      <c r="L2183" s="9">
        <v>0</v>
      </c>
      <c r="M2183" s="19">
        <v>1</v>
      </c>
      <c r="N2183" s="19">
        <v>0</v>
      </c>
      <c r="O2183" s="19">
        <v>0</v>
      </c>
      <c r="P2183" s="19">
        <v>1</v>
      </c>
      <c r="Q2183" s="19">
        <f t="shared" si="204"/>
        <v>0</v>
      </c>
      <c r="R2183" s="3">
        <f t="shared" si="205"/>
        <v>0.38924947208076149</v>
      </c>
      <c r="S2183" s="3">
        <f t="shared" si="206"/>
        <v>3.2894736842105261E-2</v>
      </c>
      <c r="T2183" s="9">
        <f t="shared" si="207"/>
        <v>0</v>
      </c>
      <c r="U2183" s="9">
        <f t="shared" si="208"/>
        <v>1</v>
      </c>
      <c r="V2183" s="9">
        <f t="shared" si="209"/>
        <v>1</v>
      </c>
    </row>
    <row r="2184" spans="1:22" x14ac:dyDescent="0.25">
      <c r="A2184" t="s">
        <v>609</v>
      </c>
      <c r="B2184" s="32" t="s">
        <v>33</v>
      </c>
      <c r="C2184" t="s">
        <v>202</v>
      </c>
      <c r="D2184" t="s">
        <v>4746</v>
      </c>
      <c r="E2184" s="9">
        <v>0</v>
      </c>
      <c r="F2184" s="9">
        <v>0</v>
      </c>
      <c r="G2184" s="9">
        <v>0</v>
      </c>
      <c r="H2184" s="9">
        <v>0</v>
      </c>
      <c r="I2184" s="9">
        <v>1</v>
      </c>
      <c r="J2184" s="9">
        <v>3</v>
      </c>
      <c r="K2184">
        <v>1.4</v>
      </c>
      <c r="L2184" s="9">
        <v>8.3999999999999986</v>
      </c>
      <c r="M2184" s="19">
        <v>2</v>
      </c>
      <c r="N2184" s="19">
        <v>2</v>
      </c>
      <c r="O2184" s="19">
        <v>7</v>
      </c>
      <c r="P2184" s="19">
        <v>0</v>
      </c>
      <c r="Q2184" s="19">
        <f t="shared" si="204"/>
        <v>1.4</v>
      </c>
      <c r="R2184" s="3">
        <f t="shared" si="205"/>
        <v>2.8327093787119115</v>
      </c>
      <c r="S2184" s="3">
        <f t="shared" si="206"/>
        <v>0.11654135338345863</v>
      </c>
      <c r="T2184" s="9">
        <f t="shared" si="207"/>
        <v>0</v>
      </c>
      <c r="U2184" s="9">
        <f t="shared" si="208"/>
        <v>8.3999999999999986</v>
      </c>
      <c r="V2184" s="9">
        <f t="shared" si="209"/>
        <v>4</v>
      </c>
    </row>
    <row r="2185" spans="1:22" x14ac:dyDescent="0.25">
      <c r="A2185" t="s">
        <v>2948</v>
      </c>
      <c r="B2185" s="32" t="s">
        <v>866</v>
      </c>
      <c r="C2185" t="s">
        <v>202</v>
      </c>
      <c r="D2185" t="s">
        <v>113</v>
      </c>
      <c r="E2185" s="9">
        <v>0</v>
      </c>
      <c r="F2185" s="9">
        <v>1</v>
      </c>
      <c r="G2185" s="9">
        <v>2</v>
      </c>
      <c r="H2185" s="9">
        <v>1</v>
      </c>
      <c r="I2185" s="9">
        <v>1</v>
      </c>
      <c r="J2185" s="9">
        <v>4</v>
      </c>
      <c r="K2185">
        <v>7</v>
      </c>
      <c r="L2185" s="9">
        <v>2.8</v>
      </c>
      <c r="M2185" s="19">
        <v>7</v>
      </c>
      <c r="N2185" s="19">
        <v>0</v>
      </c>
      <c r="O2185" s="19">
        <v>2</v>
      </c>
      <c r="P2185" s="19">
        <v>2</v>
      </c>
      <c r="Q2185" s="19">
        <f t="shared" si="204"/>
        <v>7</v>
      </c>
      <c r="R2185" s="3">
        <f t="shared" si="205"/>
        <v>2.3900678321805517</v>
      </c>
      <c r="S2185" s="3">
        <f t="shared" si="206"/>
        <v>9.8026315789473684E-2</v>
      </c>
      <c r="T2185" s="9">
        <f t="shared" si="207"/>
        <v>0</v>
      </c>
      <c r="U2185" s="9">
        <f t="shared" si="208"/>
        <v>7</v>
      </c>
      <c r="V2185" s="9">
        <f t="shared" si="209"/>
        <v>3</v>
      </c>
    </row>
    <row r="2186" spans="1:22" x14ac:dyDescent="0.25">
      <c r="A2186" t="s">
        <v>2948</v>
      </c>
      <c r="B2186" s="32" t="s">
        <v>866</v>
      </c>
      <c r="C2186" t="s">
        <v>202</v>
      </c>
      <c r="D2186" t="s">
        <v>106</v>
      </c>
      <c r="E2186" s="9">
        <v>0</v>
      </c>
      <c r="F2186" s="9">
        <v>0</v>
      </c>
      <c r="G2186" s="9">
        <v>5</v>
      </c>
      <c r="H2186" s="9">
        <v>0</v>
      </c>
      <c r="I2186" s="9">
        <v>3</v>
      </c>
      <c r="J2186" s="9">
        <v>0</v>
      </c>
      <c r="K2186">
        <v>0</v>
      </c>
      <c r="L2186" s="9">
        <v>4.1999999999999993</v>
      </c>
      <c r="M2186" s="19">
        <v>3</v>
      </c>
      <c r="N2186" s="19">
        <v>0</v>
      </c>
      <c r="O2186" s="19">
        <v>0</v>
      </c>
      <c r="P2186" s="19">
        <v>1</v>
      </c>
      <c r="Q2186" s="19">
        <f t="shared" si="204"/>
        <v>0</v>
      </c>
      <c r="R2186" s="3">
        <f t="shared" si="205"/>
        <v>1.9014348648992805</v>
      </c>
      <c r="S2186" s="3">
        <f t="shared" si="206"/>
        <v>0.10657894736842105</v>
      </c>
      <c r="T2186" s="9">
        <f t="shared" si="207"/>
        <v>0</v>
      </c>
      <c r="U2186" s="9">
        <f t="shared" si="208"/>
        <v>5</v>
      </c>
      <c r="V2186" s="9">
        <f t="shared" si="209"/>
        <v>2</v>
      </c>
    </row>
    <row r="2187" spans="1:22" x14ac:dyDescent="0.25">
      <c r="A2187" t="s">
        <v>2948</v>
      </c>
      <c r="B2187" s="32" t="s">
        <v>866</v>
      </c>
      <c r="C2187" t="s">
        <v>202</v>
      </c>
      <c r="D2187" t="s">
        <v>108</v>
      </c>
      <c r="E2187" s="9">
        <v>0</v>
      </c>
      <c r="F2187" s="9">
        <v>0</v>
      </c>
      <c r="G2187" s="9">
        <v>0</v>
      </c>
      <c r="H2187" s="9">
        <v>0</v>
      </c>
      <c r="I2187" s="9">
        <v>0</v>
      </c>
      <c r="J2187" s="9">
        <v>0</v>
      </c>
      <c r="K2187">
        <v>0</v>
      </c>
      <c r="L2187" s="9">
        <v>0</v>
      </c>
      <c r="M2187" s="19">
        <v>0</v>
      </c>
      <c r="N2187" s="19">
        <v>0</v>
      </c>
      <c r="O2187" s="19">
        <v>1</v>
      </c>
      <c r="P2187" s="19">
        <v>0</v>
      </c>
      <c r="Q2187" s="19">
        <f t="shared" si="204"/>
        <v>0</v>
      </c>
      <c r="R2187" s="3">
        <f t="shared" si="205"/>
        <v>0.28867513459481287</v>
      </c>
      <c r="S2187" s="3">
        <f t="shared" si="206"/>
        <v>3.2894736842105261E-2</v>
      </c>
      <c r="T2187" s="9">
        <f t="shared" si="207"/>
        <v>0</v>
      </c>
      <c r="U2187" s="9">
        <f t="shared" si="208"/>
        <v>1</v>
      </c>
      <c r="V2187" s="9">
        <f t="shared" si="209"/>
        <v>0</v>
      </c>
    </row>
    <row r="2188" spans="1:22" x14ac:dyDescent="0.25">
      <c r="A2188" t="s">
        <v>2948</v>
      </c>
      <c r="B2188" s="32" t="s">
        <v>866</v>
      </c>
      <c r="C2188" t="s">
        <v>202</v>
      </c>
      <c r="D2188" t="s">
        <v>109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>
        <v>0</v>
      </c>
      <c r="L2188" s="9">
        <v>0</v>
      </c>
      <c r="M2188" s="19">
        <v>0</v>
      </c>
      <c r="N2188" s="19">
        <v>0</v>
      </c>
      <c r="O2188" s="19">
        <v>1</v>
      </c>
      <c r="P2188" s="19">
        <v>1</v>
      </c>
      <c r="Q2188" s="19">
        <f t="shared" si="204"/>
        <v>0</v>
      </c>
      <c r="R2188" s="3">
        <f t="shared" si="205"/>
        <v>0.38924947208076149</v>
      </c>
      <c r="S2188" s="3">
        <f t="shared" si="206"/>
        <v>3.2894736842105261E-2</v>
      </c>
      <c r="T2188" s="9">
        <f t="shared" si="207"/>
        <v>0</v>
      </c>
      <c r="U2188" s="9">
        <f t="shared" si="208"/>
        <v>1</v>
      </c>
      <c r="V2188" s="9">
        <f t="shared" si="209"/>
        <v>1</v>
      </c>
    </row>
    <row r="2189" spans="1:22" x14ac:dyDescent="0.25">
      <c r="A2189" t="s">
        <v>2948</v>
      </c>
      <c r="B2189" s="32" t="s">
        <v>866</v>
      </c>
      <c r="C2189" t="s">
        <v>202</v>
      </c>
      <c r="D2189" t="s">
        <v>4746</v>
      </c>
      <c r="E2189" s="9">
        <v>0</v>
      </c>
      <c r="F2189" s="9">
        <v>0</v>
      </c>
      <c r="G2189" s="9">
        <v>0</v>
      </c>
      <c r="H2189" s="9">
        <v>3</v>
      </c>
      <c r="I2189" s="9">
        <v>1</v>
      </c>
      <c r="J2189" s="9">
        <v>2</v>
      </c>
      <c r="K2189">
        <v>5.6</v>
      </c>
      <c r="L2189" s="9">
        <v>4.1999999999999993</v>
      </c>
      <c r="M2189" s="19">
        <v>2</v>
      </c>
      <c r="N2189" s="19">
        <v>0</v>
      </c>
      <c r="O2189" s="19">
        <v>1</v>
      </c>
      <c r="P2189" s="19">
        <v>0</v>
      </c>
      <c r="Q2189" s="19">
        <f t="shared" si="204"/>
        <v>5.6</v>
      </c>
      <c r="R2189" s="3">
        <f t="shared" si="205"/>
        <v>1.8719621855802606</v>
      </c>
      <c r="S2189" s="3">
        <f t="shared" si="206"/>
        <v>8.834586466165413E-2</v>
      </c>
      <c r="T2189" s="9">
        <f t="shared" si="207"/>
        <v>0</v>
      </c>
      <c r="U2189" s="9">
        <f t="shared" si="208"/>
        <v>5.6</v>
      </c>
      <c r="V2189" s="9">
        <f t="shared" si="209"/>
        <v>2</v>
      </c>
    </row>
    <row r="2190" spans="1:22" x14ac:dyDescent="0.25">
      <c r="A2190" t="s">
        <v>2976</v>
      </c>
      <c r="B2190" s="32" t="s">
        <v>853</v>
      </c>
      <c r="C2190" t="s">
        <v>202</v>
      </c>
      <c r="D2190" t="s">
        <v>113</v>
      </c>
      <c r="E2190" s="9">
        <v>0</v>
      </c>
      <c r="F2190" s="9">
        <v>0</v>
      </c>
      <c r="G2190" s="9">
        <v>0</v>
      </c>
      <c r="H2190" s="9">
        <v>1</v>
      </c>
      <c r="I2190" s="9">
        <v>0</v>
      </c>
      <c r="J2190" s="9">
        <v>2</v>
      </c>
      <c r="K2190">
        <v>1.4</v>
      </c>
      <c r="L2190" s="9">
        <v>0</v>
      </c>
      <c r="M2190" s="19">
        <v>2</v>
      </c>
      <c r="N2190" s="19">
        <v>0</v>
      </c>
      <c r="O2190" s="19">
        <v>1</v>
      </c>
      <c r="P2190" s="19">
        <v>1</v>
      </c>
      <c r="Q2190" s="19">
        <f t="shared" si="204"/>
        <v>1.4</v>
      </c>
      <c r="R2190" s="3">
        <f t="shared" si="205"/>
        <v>0.80226950810582576</v>
      </c>
      <c r="S2190" s="3">
        <f t="shared" si="206"/>
        <v>4.6052631578947373E-2</v>
      </c>
      <c r="T2190" s="9">
        <f t="shared" si="207"/>
        <v>0</v>
      </c>
      <c r="U2190" s="9">
        <f t="shared" si="208"/>
        <v>2</v>
      </c>
      <c r="V2190" s="9">
        <f t="shared" si="209"/>
        <v>1</v>
      </c>
    </row>
    <row r="2191" spans="1:22" x14ac:dyDescent="0.25">
      <c r="A2191" t="s">
        <v>2976</v>
      </c>
      <c r="B2191" s="32" t="s">
        <v>853</v>
      </c>
      <c r="C2191" t="s">
        <v>202</v>
      </c>
      <c r="D2191" t="s">
        <v>4746</v>
      </c>
      <c r="E2191" s="9">
        <v>0</v>
      </c>
      <c r="F2191" s="9">
        <v>0</v>
      </c>
      <c r="G2191" s="9">
        <v>0</v>
      </c>
      <c r="H2191" s="9">
        <v>0</v>
      </c>
      <c r="I2191" s="9">
        <v>1</v>
      </c>
      <c r="J2191" s="9">
        <v>2</v>
      </c>
      <c r="K2191">
        <v>2.8</v>
      </c>
      <c r="L2191" s="9">
        <v>7</v>
      </c>
      <c r="M2191" s="19">
        <v>3</v>
      </c>
      <c r="N2191" s="19">
        <v>0</v>
      </c>
      <c r="O2191" s="19">
        <v>0</v>
      </c>
      <c r="P2191" s="19">
        <v>0</v>
      </c>
      <c r="Q2191" s="19">
        <f t="shared" si="204"/>
        <v>2.8</v>
      </c>
      <c r="R2191" s="3">
        <f t="shared" si="205"/>
        <v>2.1327887562503416</v>
      </c>
      <c r="S2191" s="3">
        <f t="shared" si="206"/>
        <v>0.10394736842105264</v>
      </c>
      <c r="T2191" s="9">
        <f t="shared" si="207"/>
        <v>0</v>
      </c>
      <c r="U2191" s="9">
        <f t="shared" si="208"/>
        <v>7</v>
      </c>
      <c r="V2191" s="9">
        <f t="shared" si="209"/>
        <v>3</v>
      </c>
    </row>
    <row r="2192" spans="1:22" x14ac:dyDescent="0.25">
      <c r="A2192" t="s">
        <v>2855</v>
      </c>
      <c r="B2192" s="32" t="s">
        <v>2139</v>
      </c>
      <c r="C2192" t="s">
        <v>202</v>
      </c>
      <c r="D2192" t="s">
        <v>113</v>
      </c>
      <c r="E2192" s="9">
        <v>0</v>
      </c>
      <c r="F2192" s="9">
        <v>0</v>
      </c>
      <c r="G2192" s="9">
        <v>1</v>
      </c>
      <c r="H2192" s="9">
        <v>0</v>
      </c>
      <c r="I2192" s="9">
        <v>1</v>
      </c>
      <c r="J2192" s="9">
        <v>0</v>
      </c>
      <c r="K2192">
        <v>1.4</v>
      </c>
      <c r="L2192" s="9">
        <v>1.4</v>
      </c>
      <c r="M2192" s="19">
        <v>1</v>
      </c>
      <c r="N2192" s="19">
        <v>0</v>
      </c>
      <c r="O2192" s="19">
        <v>0</v>
      </c>
      <c r="P2192" s="19">
        <v>0</v>
      </c>
      <c r="Q2192" s="19">
        <f t="shared" si="204"/>
        <v>1.4</v>
      </c>
      <c r="R2192" s="3">
        <f t="shared" si="205"/>
        <v>0.61175356496094424</v>
      </c>
      <c r="S2192" s="3">
        <f t="shared" si="206"/>
        <v>3.8157894736842106E-2</v>
      </c>
      <c r="T2192" s="9">
        <f t="shared" si="207"/>
        <v>0</v>
      </c>
      <c r="U2192" s="9">
        <f t="shared" si="208"/>
        <v>1.4</v>
      </c>
      <c r="V2192" s="9">
        <f t="shared" si="209"/>
        <v>1</v>
      </c>
    </row>
    <row r="2193" spans="1:22" x14ac:dyDescent="0.25">
      <c r="A2193" t="s">
        <v>2855</v>
      </c>
      <c r="B2193" s="32" t="s">
        <v>2139</v>
      </c>
      <c r="C2193" t="s">
        <v>202</v>
      </c>
      <c r="D2193" t="s">
        <v>106</v>
      </c>
      <c r="E2193" s="9">
        <v>0</v>
      </c>
      <c r="F2193" s="9">
        <v>0</v>
      </c>
      <c r="G2193" s="9">
        <v>0</v>
      </c>
      <c r="H2193" s="9">
        <v>0</v>
      </c>
      <c r="I2193" s="9">
        <v>0</v>
      </c>
      <c r="J2193" s="9">
        <v>4</v>
      </c>
      <c r="K2193">
        <v>1.4</v>
      </c>
      <c r="L2193" s="9">
        <v>2.8</v>
      </c>
      <c r="M2193" s="19">
        <v>0</v>
      </c>
      <c r="N2193" s="19">
        <v>1</v>
      </c>
      <c r="O2193" s="19">
        <v>0</v>
      </c>
      <c r="P2193" s="19">
        <v>0</v>
      </c>
      <c r="Q2193" s="19">
        <f t="shared" si="204"/>
        <v>1.4</v>
      </c>
      <c r="R2193" s="3">
        <f t="shared" si="205"/>
        <v>1.3398326444565811</v>
      </c>
      <c r="S2193" s="3">
        <f t="shared" si="206"/>
        <v>7.5657894736842105E-2</v>
      </c>
      <c r="T2193" s="9">
        <f t="shared" si="207"/>
        <v>0</v>
      </c>
      <c r="U2193" s="9">
        <f t="shared" si="208"/>
        <v>4</v>
      </c>
      <c r="V2193" s="9">
        <f t="shared" si="209"/>
        <v>2</v>
      </c>
    </row>
    <row r="2194" spans="1:22" x14ac:dyDescent="0.25">
      <c r="A2194" t="s">
        <v>2855</v>
      </c>
      <c r="B2194" s="32" t="s">
        <v>2139</v>
      </c>
      <c r="C2194" t="s">
        <v>202</v>
      </c>
      <c r="D2194" t="s">
        <v>4746</v>
      </c>
      <c r="E2194" s="9">
        <v>0</v>
      </c>
      <c r="F2194" s="9">
        <v>0</v>
      </c>
      <c r="G2194" s="9">
        <v>1</v>
      </c>
      <c r="H2194" s="9">
        <v>1</v>
      </c>
      <c r="I2194" s="9">
        <v>0</v>
      </c>
      <c r="J2194" s="9">
        <v>4</v>
      </c>
      <c r="K2194">
        <v>1.4</v>
      </c>
      <c r="L2194" s="9">
        <v>0</v>
      </c>
      <c r="M2194" s="19">
        <v>0</v>
      </c>
      <c r="N2194" s="19">
        <v>0</v>
      </c>
      <c r="O2194" s="19">
        <v>0</v>
      </c>
      <c r="P2194" s="19">
        <v>0</v>
      </c>
      <c r="Q2194" s="19">
        <f t="shared" si="204"/>
        <v>1.4</v>
      </c>
      <c r="R2194" s="3">
        <f t="shared" si="205"/>
        <v>1.1830878960149029</v>
      </c>
      <c r="S2194" s="3">
        <f t="shared" si="206"/>
        <v>6.0855263157894746E-2</v>
      </c>
      <c r="T2194" s="9">
        <f t="shared" si="207"/>
        <v>0</v>
      </c>
      <c r="U2194" s="9">
        <f t="shared" si="208"/>
        <v>4</v>
      </c>
      <c r="V2194" s="9">
        <f t="shared" si="209"/>
        <v>2</v>
      </c>
    </row>
    <row r="2195" spans="1:22" x14ac:dyDescent="0.25">
      <c r="A2195" t="s">
        <v>3257</v>
      </c>
      <c r="B2195" s="32" t="s">
        <v>870</v>
      </c>
      <c r="C2195" t="s">
        <v>202</v>
      </c>
      <c r="D2195" t="s">
        <v>5604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0</v>
      </c>
      <c r="K2195">
        <v>0</v>
      </c>
      <c r="L2195" s="9">
        <v>0</v>
      </c>
      <c r="M2195" s="19">
        <v>0</v>
      </c>
      <c r="N2195" s="19">
        <v>0</v>
      </c>
      <c r="O2195" s="19">
        <v>0</v>
      </c>
      <c r="P2195" s="19">
        <v>1</v>
      </c>
      <c r="Q2195" s="19">
        <f t="shared" si="204"/>
        <v>0</v>
      </c>
      <c r="R2195" s="3">
        <f t="shared" si="205"/>
        <v>0.28867513459481287</v>
      </c>
      <c r="S2195" s="3">
        <f t="shared" si="206"/>
        <v>3.2894736842105261E-2</v>
      </c>
      <c r="T2195" s="9">
        <f t="shared" si="207"/>
        <v>0</v>
      </c>
      <c r="U2195" s="9">
        <f t="shared" si="208"/>
        <v>1</v>
      </c>
      <c r="V2195" s="9">
        <f t="shared" si="209"/>
        <v>0</v>
      </c>
    </row>
    <row r="2196" spans="1:22" x14ac:dyDescent="0.25">
      <c r="A2196" t="s">
        <v>3257</v>
      </c>
      <c r="B2196" s="32" t="s">
        <v>870</v>
      </c>
      <c r="C2196" t="s">
        <v>202</v>
      </c>
      <c r="D2196" t="s">
        <v>113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>
        <v>2.8</v>
      </c>
      <c r="L2196" s="9">
        <v>0</v>
      </c>
      <c r="M2196" s="19">
        <v>0</v>
      </c>
      <c r="N2196" s="19">
        <v>0</v>
      </c>
      <c r="O2196" s="19">
        <v>0</v>
      </c>
      <c r="P2196" s="19">
        <v>0</v>
      </c>
      <c r="Q2196" s="19">
        <f t="shared" si="204"/>
        <v>2.8</v>
      </c>
      <c r="R2196" s="3">
        <f t="shared" si="205"/>
        <v>0.808290376865476</v>
      </c>
      <c r="S2196" s="3">
        <f t="shared" si="206"/>
        <v>9.2105263157894732E-2</v>
      </c>
      <c r="T2196" s="9">
        <f t="shared" si="207"/>
        <v>0</v>
      </c>
      <c r="U2196" s="9">
        <f t="shared" si="208"/>
        <v>2.8</v>
      </c>
      <c r="V2196" s="9">
        <f t="shared" si="209"/>
        <v>1</v>
      </c>
    </row>
    <row r="2197" spans="1:22" x14ac:dyDescent="0.25">
      <c r="A2197" t="s">
        <v>3257</v>
      </c>
      <c r="B2197" s="32" t="s">
        <v>870</v>
      </c>
      <c r="C2197" t="s">
        <v>202</v>
      </c>
      <c r="D2197" t="s">
        <v>106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5</v>
      </c>
      <c r="K2197">
        <v>0</v>
      </c>
      <c r="L2197" s="9">
        <v>1.4</v>
      </c>
      <c r="M2197" s="19">
        <v>0</v>
      </c>
      <c r="N2197" s="19">
        <v>0</v>
      </c>
      <c r="O2197" s="19">
        <v>0</v>
      </c>
      <c r="P2197" s="19">
        <v>0</v>
      </c>
      <c r="Q2197" s="19">
        <f t="shared" si="204"/>
        <v>0</v>
      </c>
      <c r="R2197" s="3">
        <f t="shared" si="205"/>
        <v>1.463081016419139</v>
      </c>
      <c r="S2197" s="3">
        <f t="shared" si="206"/>
        <v>0.10526315789473685</v>
      </c>
      <c r="T2197" s="9">
        <f t="shared" si="207"/>
        <v>0</v>
      </c>
      <c r="U2197" s="9">
        <f t="shared" si="208"/>
        <v>5</v>
      </c>
      <c r="V2197" s="9">
        <f t="shared" si="209"/>
        <v>2</v>
      </c>
    </row>
    <row r="2198" spans="1:22" x14ac:dyDescent="0.25">
      <c r="A2198" t="s">
        <v>3257</v>
      </c>
      <c r="B2198" s="32" t="s">
        <v>870</v>
      </c>
      <c r="C2198" t="s">
        <v>202</v>
      </c>
      <c r="D2198" t="s">
        <v>4746</v>
      </c>
      <c r="E2198" s="9">
        <v>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>
        <v>5.6</v>
      </c>
      <c r="L2198" s="9">
        <v>5.6</v>
      </c>
      <c r="M2198" s="19">
        <v>0</v>
      </c>
      <c r="N2198" s="19">
        <v>0</v>
      </c>
      <c r="O2198" s="19">
        <v>1</v>
      </c>
      <c r="P2198" s="19">
        <v>0</v>
      </c>
      <c r="Q2198" s="19">
        <f t="shared" si="204"/>
        <v>5.6</v>
      </c>
      <c r="R2198" s="3">
        <f t="shared" si="205"/>
        <v>2.1598961815678814</v>
      </c>
      <c r="S2198" s="3">
        <f t="shared" si="206"/>
        <v>0.1337719298245614</v>
      </c>
      <c r="T2198" s="9">
        <f t="shared" si="207"/>
        <v>0</v>
      </c>
      <c r="U2198" s="9">
        <f t="shared" si="208"/>
        <v>5.6</v>
      </c>
      <c r="V2198" s="9">
        <f t="shared" si="209"/>
        <v>3</v>
      </c>
    </row>
    <row r="2199" spans="1:22" x14ac:dyDescent="0.25">
      <c r="A2199" t="s">
        <v>3258</v>
      </c>
      <c r="B2199" s="32" t="s">
        <v>874</v>
      </c>
      <c r="C2199" t="s">
        <v>202</v>
      </c>
      <c r="D2199" t="s">
        <v>5604</v>
      </c>
      <c r="E2199" s="9">
        <v>0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>
        <v>0</v>
      </c>
      <c r="L2199" s="9">
        <v>0</v>
      </c>
      <c r="M2199" s="19">
        <v>0</v>
      </c>
      <c r="N2199" s="19">
        <v>0</v>
      </c>
      <c r="O2199" s="19">
        <v>1</v>
      </c>
      <c r="P2199" s="19">
        <v>1</v>
      </c>
      <c r="Q2199" s="19">
        <f t="shared" si="204"/>
        <v>0</v>
      </c>
      <c r="R2199" s="3">
        <f t="shared" si="205"/>
        <v>0.38924947208076149</v>
      </c>
      <c r="S2199" s="3">
        <f t="shared" si="206"/>
        <v>3.2894736842105261E-2</v>
      </c>
      <c r="T2199" s="9">
        <f t="shared" si="207"/>
        <v>0</v>
      </c>
      <c r="U2199" s="9">
        <f t="shared" si="208"/>
        <v>1</v>
      </c>
      <c r="V2199" s="9">
        <f t="shared" si="209"/>
        <v>1</v>
      </c>
    </row>
    <row r="2200" spans="1:22" x14ac:dyDescent="0.25">
      <c r="A2200" t="s">
        <v>3258</v>
      </c>
      <c r="B2200" s="32" t="s">
        <v>874</v>
      </c>
      <c r="C2200" t="s">
        <v>202</v>
      </c>
      <c r="D2200" t="s">
        <v>113</v>
      </c>
      <c r="E2200" s="9">
        <v>0</v>
      </c>
      <c r="F2200" s="9">
        <v>0</v>
      </c>
      <c r="G2200" s="9">
        <v>0</v>
      </c>
      <c r="H2200" s="9">
        <v>0</v>
      </c>
      <c r="I2200" s="9">
        <v>0</v>
      </c>
      <c r="J2200" s="9">
        <v>3</v>
      </c>
      <c r="K2200">
        <v>1.4</v>
      </c>
      <c r="L2200" s="9">
        <v>1.4</v>
      </c>
      <c r="M2200" s="19">
        <v>3</v>
      </c>
      <c r="N2200" s="19">
        <v>0</v>
      </c>
      <c r="O2200" s="19">
        <v>2</v>
      </c>
      <c r="P2200" s="19">
        <v>0</v>
      </c>
      <c r="Q2200" s="19">
        <f t="shared" si="204"/>
        <v>1.4</v>
      </c>
      <c r="R2200" s="3">
        <f t="shared" si="205"/>
        <v>1.2135597524338357</v>
      </c>
      <c r="S2200" s="3">
        <f t="shared" si="206"/>
        <v>7.1052631578947381E-2</v>
      </c>
      <c r="T2200" s="9">
        <f t="shared" si="207"/>
        <v>0</v>
      </c>
      <c r="U2200" s="9">
        <f t="shared" si="208"/>
        <v>3</v>
      </c>
      <c r="V2200" s="9">
        <f t="shared" si="209"/>
        <v>2</v>
      </c>
    </row>
    <row r="2201" spans="1:22" x14ac:dyDescent="0.25">
      <c r="A2201" t="s">
        <v>3258</v>
      </c>
      <c r="B2201" s="32" t="s">
        <v>874</v>
      </c>
      <c r="C2201" t="s">
        <v>202</v>
      </c>
      <c r="D2201" t="s">
        <v>106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2</v>
      </c>
      <c r="K2201">
        <v>2.8</v>
      </c>
      <c r="L2201" s="9">
        <v>0</v>
      </c>
      <c r="M2201" s="19">
        <v>1</v>
      </c>
      <c r="N2201" s="19">
        <v>0</v>
      </c>
      <c r="O2201" s="19">
        <v>0</v>
      </c>
      <c r="P2201" s="19">
        <v>1</v>
      </c>
      <c r="Q2201" s="19">
        <f t="shared" si="204"/>
        <v>2.8</v>
      </c>
      <c r="R2201" s="3">
        <f t="shared" si="205"/>
        <v>0.95282673549748165</v>
      </c>
      <c r="S2201" s="3">
        <f t="shared" si="206"/>
        <v>5.5921052631578948E-2</v>
      </c>
      <c r="T2201" s="9">
        <f t="shared" si="207"/>
        <v>0</v>
      </c>
      <c r="U2201" s="9">
        <f t="shared" si="208"/>
        <v>2.8</v>
      </c>
      <c r="V2201" s="9">
        <f t="shared" si="209"/>
        <v>1</v>
      </c>
    </row>
    <row r="2202" spans="1:22" x14ac:dyDescent="0.25">
      <c r="A2202" t="s">
        <v>3258</v>
      </c>
      <c r="B2202" s="32" t="s">
        <v>874</v>
      </c>
      <c r="C2202" t="s">
        <v>202</v>
      </c>
      <c r="D2202" t="s">
        <v>4746</v>
      </c>
      <c r="E2202" s="9">
        <v>0</v>
      </c>
      <c r="F2202" s="9">
        <v>0</v>
      </c>
      <c r="G2202" s="9">
        <v>0</v>
      </c>
      <c r="H2202" s="9">
        <v>0</v>
      </c>
      <c r="I2202" s="9">
        <v>0</v>
      </c>
      <c r="J2202" s="9">
        <v>2</v>
      </c>
      <c r="K2202">
        <v>4.1999999999999993</v>
      </c>
      <c r="L2202" s="9">
        <v>5.6</v>
      </c>
      <c r="M2202" s="19">
        <v>2</v>
      </c>
      <c r="N2202" s="19">
        <v>1</v>
      </c>
      <c r="O2202" s="19">
        <v>0</v>
      </c>
      <c r="P2202" s="19">
        <v>0</v>
      </c>
      <c r="Q2202" s="19">
        <f t="shared" si="204"/>
        <v>4.1999999999999993</v>
      </c>
      <c r="R2202" s="3">
        <f t="shared" si="205"/>
        <v>1.9008769905844334</v>
      </c>
      <c r="S2202" s="3">
        <f t="shared" si="206"/>
        <v>9.7368421052631576E-2</v>
      </c>
      <c r="T2202" s="9">
        <f t="shared" si="207"/>
        <v>0</v>
      </c>
      <c r="U2202" s="9">
        <f t="shared" si="208"/>
        <v>5.6</v>
      </c>
      <c r="V2202" s="9">
        <f t="shared" si="209"/>
        <v>2</v>
      </c>
    </row>
    <row r="2203" spans="1:22" x14ac:dyDescent="0.25">
      <c r="A2203" t="s">
        <v>610</v>
      </c>
      <c r="B2203" s="32" t="s">
        <v>31</v>
      </c>
      <c r="C2203" t="s">
        <v>202</v>
      </c>
      <c r="D2203" t="s">
        <v>5604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0</v>
      </c>
      <c r="K2203">
        <v>0</v>
      </c>
      <c r="L2203" s="9">
        <v>0</v>
      </c>
      <c r="M2203" s="19">
        <v>0</v>
      </c>
      <c r="N2203" s="19">
        <v>0</v>
      </c>
      <c r="O2203" s="19">
        <v>0</v>
      </c>
      <c r="P2203" s="19">
        <v>3</v>
      </c>
      <c r="Q2203" s="19">
        <f t="shared" si="204"/>
        <v>0</v>
      </c>
      <c r="R2203" s="3">
        <f t="shared" si="205"/>
        <v>0.8660254037844386</v>
      </c>
      <c r="S2203" s="3">
        <f t="shared" si="206"/>
        <v>9.8684210526315791E-2</v>
      </c>
      <c r="T2203" s="9">
        <f t="shared" si="207"/>
        <v>0</v>
      </c>
      <c r="U2203" s="9">
        <f t="shared" si="208"/>
        <v>3</v>
      </c>
      <c r="V2203" s="9">
        <f t="shared" si="209"/>
        <v>1</v>
      </c>
    </row>
    <row r="2204" spans="1:22" x14ac:dyDescent="0.25">
      <c r="A2204" t="s">
        <v>610</v>
      </c>
      <c r="B2204" s="32" t="s">
        <v>31</v>
      </c>
      <c r="C2204" t="s">
        <v>202</v>
      </c>
      <c r="D2204" t="s">
        <v>113</v>
      </c>
      <c r="E2204" s="9">
        <v>0</v>
      </c>
      <c r="F2204" s="9">
        <v>0</v>
      </c>
      <c r="G2204" s="9">
        <v>0</v>
      </c>
      <c r="H2204" s="9">
        <v>1</v>
      </c>
      <c r="I2204" s="9">
        <v>0</v>
      </c>
      <c r="J2204" s="9">
        <v>3</v>
      </c>
      <c r="K2204">
        <v>1.4</v>
      </c>
      <c r="L2204" s="9">
        <v>1.4</v>
      </c>
      <c r="M2204" s="19">
        <v>3</v>
      </c>
      <c r="N2204" s="19">
        <v>1</v>
      </c>
      <c r="O2204" s="19">
        <v>0</v>
      </c>
      <c r="P2204" s="19">
        <v>2</v>
      </c>
      <c r="Q2204" s="19">
        <f t="shared" si="204"/>
        <v>1.4</v>
      </c>
      <c r="R2204" s="3">
        <f t="shared" si="205"/>
        <v>1.1388457740052851</v>
      </c>
      <c r="S2204" s="3">
        <f t="shared" si="206"/>
        <v>6.0150375939849635E-2</v>
      </c>
      <c r="T2204" s="9">
        <f t="shared" si="207"/>
        <v>0</v>
      </c>
      <c r="U2204" s="9">
        <f t="shared" si="208"/>
        <v>3</v>
      </c>
      <c r="V2204" s="9">
        <f t="shared" si="209"/>
        <v>2</v>
      </c>
    </row>
    <row r="2205" spans="1:22" x14ac:dyDescent="0.25">
      <c r="A2205" t="s">
        <v>610</v>
      </c>
      <c r="B2205" s="32" t="s">
        <v>31</v>
      </c>
      <c r="C2205" t="s">
        <v>202</v>
      </c>
      <c r="D2205" t="s">
        <v>106</v>
      </c>
      <c r="E2205" s="9">
        <v>0</v>
      </c>
      <c r="F2205" s="9">
        <v>0</v>
      </c>
      <c r="G2205" s="9">
        <v>0</v>
      </c>
      <c r="H2205" s="9">
        <v>0</v>
      </c>
      <c r="I2205" s="9">
        <v>0</v>
      </c>
      <c r="J2205" s="9">
        <v>1</v>
      </c>
      <c r="K2205">
        <v>2.8</v>
      </c>
      <c r="L2205" s="9">
        <v>0</v>
      </c>
      <c r="M2205" s="19">
        <v>0</v>
      </c>
      <c r="N2205" s="19">
        <v>0</v>
      </c>
      <c r="O2205" s="19">
        <v>1</v>
      </c>
      <c r="P2205" s="19">
        <v>1</v>
      </c>
      <c r="Q2205" s="19">
        <f t="shared" si="204"/>
        <v>2.8</v>
      </c>
      <c r="R2205" s="3">
        <f t="shared" si="205"/>
        <v>0.85475497109175125</v>
      </c>
      <c r="S2205" s="3">
        <f t="shared" si="206"/>
        <v>4.7697368421052634E-2</v>
      </c>
      <c r="T2205" s="9">
        <f t="shared" si="207"/>
        <v>0</v>
      </c>
      <c r="U2205" s="9">
        <f t="shared" si="208"/>
        <v>2.8</v>
      </c>
      <c r="V2205" s="9">
        <f t="shared" si="209"/>
        <v>1</v>
      </c>
    </row>
    <row r="2206" spans="1:22" x14ac:dyDescent="0.25">
      <c r="A2206" t="s">
        <v>610</v>
      </c>
      <c r="B2206" s="32" t="s">
        <v>31</v>
      </c>
      <c r="C2206" t="s">
        <v>202</v>
      </c>
      <c r="D2206" t="s">
        <v>4746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5</v>
      </c>
      <c r="K2206">
        <v>1.4</v>
      </c>
      <c r="L2206" s="9">
        <v>9.7999999999999989</v>
      </c>
      <c r="M2206" s="19">
        <v>0</v>
      </c>
      <c r="N2206" s="19">
        <v>3</v>
      </c>
      <c r="O2206" s="19">
        <v>3</v>
      </c>
      <c r="P2206" s="19">
        <v>0</v>
      </c>
      <c r="Q2206" s="19">
        <f t="shared" si="204"/>
        <v>1.4</v>
      </c>
      <c r="R2206" s="3">
        <f t="shared" si="205"/>
        <v>3.0140579713312503</v>
      </c>
      <c r="S2206" s="3">
        <f t="shared" si="206"/>
        <v>0.14605263157894735</v>
      </c>
      <c r="T2206" s="9">
        <f t="shared" si="207"/>
        <v>0</v>
      </c>
      <c r="U2206" s="9">
        <f t="shared" si="208"/>
        <v>9.7999999999999989</v>
      </c>
      <c r="V2206" s="9">
        <f t="shared" si="209"/>
        <v>4</v>
      </c>
    </row>
    <row r="2207" spans="1:22" x14ac:dyDescent="0.25">
      <c r="A2207" t="s">
        <v>2938</v>
      </c>
      <c r="B2207" s="32" t="s">
        <v>868</v>
      </c>
      <c r="C2207" t="s">
        <v>202</v>
      </c>
      <c r="D2207" t="s">
        <v>5604</v>
      </c>
      <c r="E2207" s="9">
        <v>0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>
        <v>0</v>
      </c>
      <c r="L2207" s="9">
        <v>0</v>
      </c>
      <c r="M2207" s="19">
        <v>0</v>
      </c>
      <c r="N2207" s="19">
        <v>0</v>
      </c>
      <c r="O2207" s="19">
        <v>0</v>
      </c>
      <c r="P2207" s="19">
        <v>1</v>
      </c>
      <c r="Q2207" s="19">
        <f t="shared" si="204"/>
        <v>0</v>
      </c>
      <c r="R2207" s="3">
        <f t="shared" si="205"/>
        <v>0.28867513459481287</v>
      </c>
      <c r="S2207" s="3">
        <f t="shared" si="206"/>
        <v>3.2894736842105261E-2</v>
      </c>
      <c r="T2207" s="9">
        <f t="shared" si="207"/>
        <v>0</v>
      </c>
      <c r="U2207" s="9">
        <f t="shared" si="208"/>
        <v>1</v>
      </c>
      <c r="V2207" s="9">
        <f t="shared" si="209"/>
        <v>0</v>
      </c>
    </row>
    <row r="2208" spans="1:22" x14ac:dyDescent="0.25">
      <c r="A2208" t="s">
        <v>2938</v>
      </c>
      <c r="B2208" s="32" t="s">
        <v>868</v>
      </c>
      <c r="C2208" t="s">
        <v>202</v>
      </c>
      <c r="D2208" t="s">
        <v>113</v>
      </c>
      <c r="E2208" s="9">
        <v>0</v>
      </c>
      <c r="F2208" s="9">
        <v>0</v>
      </c>
      <c r="G2208" s="9">
        <v>0</v>
      </c>
      <c r="H2208" s="9">
        <v>0</v>
      </c>
      <c r="I2208" s="9">
        <v>0</v>
      </c>
      <c r="J2208" s="9">
        <v>1</v>
      </c>
      <c r="K2208">
        <v>4.1999999999999993</v>
      </c>
      <c r="L2208" s="9">
        <v>1.4</v>
      </c>
      <c r="M2208" s="19">
        <v>0</v>
      </c>
      <c r="N2208" s="19">
        <v>0</v>
      </c>
      <c r="O2208" s="19">
        <v>3</v>
      </c>
      <c r="P2208" s="19">
        <v>5</v>
      </c>
      <c r="Q2208" s="19">
        <f t="shared" si="204"/>
        <v>4.1999999999999993</v>
      </c>
      <c r="R2208" s="3">
        <f t="shared" si="205"/>
        <v>1.829969365532625</v>
      </c>
      <c r="S2208" s="3">
        <f t="shared" si="206"/>
        <v>9.6052631578947376E-2</v>
      </c>
      <c r="T2208" s="9">
        <f t="shared" si="207"/>
        <v>0</v>
      </c>
      <c r="U2208" s="9">
        <f t="shared" si="208"/>
        <v>5</v>
      </c>
      <c r="V2208" s="9">
        <f t="shared" si="209"/>
        <v>2</v>
      </c>
    </row>
    <row r="2209" spans="1:22" x14ac:dyDescent="0.25">
      <c r="A2209" t="s">
        <v>2938</v>
      </c>
      <c r="B2209" s="32" t="s">
        <v>868</v>
      </c>
      <c r="C2209" t="s">
        <v>202</v>
      </c>
      <c r="D2209" t="s">
        <v>106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2</v>
      </c>
      <c r="K2209">
        <v>4.1999999999999993</v>
      </c>
      <c r="L2209" s="9">
        <v>0</v>
      </c>
      <c r="M2209" s="19">
        <v>3</v>
      </c>
      <c r="N2209" s="19">
        <v>0</v>
      </c>
      <c r="O2209" s="19">
        <v>1</v>
      </c>
      <c r="P2209" s="19">
        <v>2</v>
      </c>
      <c r="Q2209" s="19">
        <f t="shared" si="204"/>
        <v>4.1999999999999993</v>
      </c>
      <c r="R2209" s="3">
        <f t="shared" si="205"/>
        <v>1.4534181237428692</v>
      </c>
      <c r="S2209" s="3">
        <f t="shared" si="206"/>
        <v>8.0263157894736842E-2</v>
      </c>
      <c r="T2209" s="9">
        <f t="shared" si="207"/>
        <v>0</v>
      </c>
      <c r="U2209" s="9">
        <f t="shared" si="208"/>
        <v>4.1999999999999993</v>
      </c>
      <c r="V2209" s="9">
        <f t="shared" si="209"/>
        <v>2</v>
      </c>
    </row>
    <row r="2210" spans="1:22" x14ac:dyDescent="0.25">
      <c r="A2210" t="s">
        <v>2938</v>
      </c>
      <c r="B2210" s="32" t="s">
        <v>868</v>
      </c>
      <c r="C2210" t="s">
        <v>202</v>
      </c>
      <c r="D2210" t="s">
        <v>4746</v>
      </c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1</v>
      </c>
      <c r="K2210">
        <v>2.8</v>
      </c>
      <c r="L2210" s="9">
        <v>7</v>
      </c>
      <c r="M2210" s="19">
        <v>2</v>
      </c>
      <c r="N2210" s="19">
        <v>0</v>
      </c>
      <c r="O2210" s="19">
        <v>2</v>
      </c>
      <c r="P2210" s="19">
        <v>0</v>
      </c>
      <c r="Q2210" s="19">
        <f t="shared" si="204"/>
        <v>2.8</v>
      </c>
      <c r="R2210" s="3">
        <f t="shared" si="205"/>
        <v>2.0799184133183224</v>
      </c>
      <c r="S2210" s="3">
        <f t="shared" si="206"/>
        <v>9.7368421052631576E-2</v>
      </c>
      <c r="T2210" s="9">
        <f t="shared" si="207"/>
        <v>0</v>
      </c>
      <c r="U2210" s="9">
        <f t="shared" si="208"/>
        <v>7</v>
      </c>
      <c r="V2210" s="9">
        <f t="shared" si="209"/>
        <v>3</v>
      </c>
    </row>
    <row r="2211" spans="1:22" x14ac:dyDescent="0.25">
      <c r="A2211" t="s">
        <v>2946</v>
      </c>
      <c r="B2211" s="32" t="s">
        <v>855</v>
      </c>
      <c r="C2211" t="s">
        <v>202</v>
      </c>
      <c r="D2211" t="s">
        <v>5604</v>
      </c>
      <c r="E2211" s="9">
        <v>0</v>
      </c>
      <c r="F2211" s="9">
        <v>0</v>
      </c>
      <c r="G2211" s="9">
        <v>0</v>
      </c>
      <c r="H2211" s="9">
        <v>0</v>
      </c>
      <c r="I2211" s="9">
        <v>0</v>
      </c>
      <c r="J2211" s="9">
        <v>0</v>
      </c>
      <c r="K2211">
        <v>0</v>
      </c>
      <c r="L2211" s="9">
        <v>0</v>
      </c>
      <c r="M2211" s="19">
        <v>0</v>
      </c>
      <c r="N2211" s="19">
        <v>0</v>
      </c>
      <c r="O2211" s="19">
        <v>1</v>
      </c>
      <c r="P2211" s="19">
        <v>3</v>
      </c>
      <c r="Q2211" s="19">
        <f t="shared" si="204"/>
        <v>0</v>
      </c>
      <c r="R2211" s="3">
        <f t="shared" si="205"/>
        <v>0.88762536459859454</v>
      </c>
      <c r="S2211" s="3">
        <f t="shared" si="206"/>
        <v>6.5789473684210523E-2</v>
      </c>
      <c r="T2211" s="9">
        <f t="shared" si="207"/>
        <v>0</v>
      </c>
      <c r="U2211" s="9">
        <f t="shared" si="208"/>
        <v>3</v>
      </c>
      <c r="V2211" s="9">
        <f t="shared" si="209"/>
        <v>1</v>
      </c>
    </row>
    <row r="2212" spans="1:22" x14ac:dyDescent="0.25">
      <c r="A2212" t="s">
        <v>2946</v>
      </c>
      <c r="B2212" s="32" t="s">
        <v>855</v>
      </c>
      <c r="C2212" t="s">
        <v>202</v>
      </c>
      <c r="D2212" t="s">
        <v>113</v>
      </c>
      <c r="E2212" s="9">
        <v>0</v>
      </c>
      <c r="F2212" s="9">
        <v>0</v>
      </c>
      <c r="G2212" s="9">
        <v>1</v>
      </c>
      <c r="H2212" s="9">
        <v>0</v>
      </c>
      <c r="I2212" s="9">
        <v>4</v>
      </c>
      <c r="J2212" s="9">
        <v>1</v>
      </c>
      <c r="K2212">
        <v>7</v>
      </c>
      <c r="L2212" s="9">
        <v>2.8</v>
      </c>
      <c r="M2212" s="19">
        <v>5</v>
      </c>
      <c r="N2212" s="19">
        <v>0</v>
      </c>
      <c r="O2212" s="19">
        <v>6</v>
      </c>
      <c r="P2212" s="19">
        <v>2</v>
      </c>
      <c r="Q2212" s="19">
        <f t="shared" si="204"/>
        <v>7</v>
      </c>
      <c r="R2212" s="3">
        <f t="shared" si="205"/>
        <v>2.535565205056046</v>
      </c>
      <c r="S2212" s="3">
        <f t="shared" si="206"/>
        <v>0.11842105263157895</v>
      </c>
      <c r="T2212" s="9">
        <f t="shared" si="207"/>
        <v>0</v>
      </c>
      <c r="U2212" s="9">
        <f t="shared" si="208"/>
        <v>7</v>
      </c>
      <c r="V2212" s="9">
        <f t="shared" si="209"/>
        <v>3</v>
      </c>
    </row>
    <row r="2213" spans="1:22" x14ac:dyDescent="0.25">
      <c r="A2213" t="s">
        <v>2946</v>
      </c>
      <c r="B2213" s="32" t="s">
        <v>855</v>
      </c>
      <c r="C2213" t="s">
        <v>202</v>
      </c>
      <c r="D2213" t="s">
        <v>106</v>
      </c>
      <c r="E2213" s="9">
        <v>0</v>
      </c>
      <c r="F2213" s="9">
        <v>0</v>
      </c>
      <c r="G2213" s="9">
        <v>0</v>
      </c>
      <c r="H2213" s="9">
        <v>0</v>
      </c>
      <c r="I2213" s="9">
        <v>1</v>
      </c>
      <c r="J2213" s="9">
        <v>3</v>
      </c>
      <c r="K2213">
        <v>1.4</v>
      </c>
      <c r="L2213" s="9">
        <v>1.4</v>
      </c>
      <c r="M2213" s="19">
        <v>3</v>
      </c>
      <c r="N2213" s="19">
        <v>0</v>
      </c>
      <c r="O2213" s="19">
        <v>0</v>
      </c>
      <c r="P2213" s="19">
        <v>2</v>
      </c>
      <c r="Q2213" s="19">
        <f t="shared" si="204"/>
        <v>1.4</v>
      </c>
      <c r="R2213" s="3">
        <f t="shared" si="205"/>
        <v>1.1800102721689512</v>
      </c>
      <c r="S2213" s="3">
        <f t="shared" si="206"/>
        <v>6.4692982456140358E-2</v>
      </c>
      <c r="T2213" s="9">
        <f t="shared" si="207"/>
        <v>0</v>
      </c>
      <c r="U2213" s="9">
        <f t="shared" si="208"/>
        <v>3</v>
      </c>
      <c r="V2213" s="9">
        <f t="shared" si="209"/>
        <v>2</v>
      </c>
    </row>
    <row r="2214" spans="1:22" x14ac:dyDescent="0.25">
      <c r="A2214" t="s">
        <v>2946</v>
      </c>
      <c r="B2214" s="32" t="s">
        <v>855</v>
      </c>
      <c r="C2214" t="s">
        <v>202</v>
      </c>
      <c r="D2214" t="s">
        <v>109</v>
      </c>
      <c r="E2214" s="9">
        <v>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>
        <v>0</v>
      </c>
      <c r="L2214" s="9">
        <v>0</v>
      </c>
      <c r="M2214" s="19">
        <v>0</v>
      </c>
      <c r="N2214" s="19">
        <v>0</v>
      </c>
      <c r="O2214" s="19">
        <v>0</v>
      </c>
      <c r="P2214" s="19">
        <v>1</v>
      </c>
      <c r="Q2214" s="19">
        <f t="shared" si="204"/>
        <v>0</v>
      </c>
      <c r="R2214" s="3">
        <f t="shared" si="205"/>
        <v>0.28867513459481287</v>
      </c>
      <c r="S2214" s="3">
        <f t="shared" si="206"/>
        <v>3.2894736842105261E-2</v>
      </c>
      <c r="T2214" s="9">
        <f t="shared" si="207"/>
        <v>0</v>
      </c>
      <c r="U2214" s="9">
        <f t="shared" si="208"/>
        <v>1</v>
      </c>
      <c r="V2214" s="9">
        <f t="shared" si="209"/>
        <v>0</v>
      </c>
    </row>
    <row r="2215" spans="1:22" x14ac:dyDescent="0.25">
      <c r="A2215" t="s">
        <v>2946</v>
      </c>
      <c r="B2215" s="32" t="s">
        <v>855</v>
      </c>
      <c r="C2215" t="s">
        <v>202</v>
      </c>
      <c r="D2215" t="s">
        <v>4746</v>
      </c>
      <c r="E2215" s="9">
        <v>0</v>
      </c>
      <c r="F2215" s="9">
        <v>0</v>
      </c>
      <c r="G2215" s="9">
        <v>0</v>
      </c>
      <c r="H2215" s="9">
        <v>0</v>
      </c>
      <c r="I2215" s="9">
        <v>1</v>
      </c>
      <c r="J2215" s="9">
        <v>4</v>
      </c>
      <c r="K2215">
        <v>2.8</v>
      </c>
      <c r="L2215" s="9">
        <v>9.7999999999999989</v>
      </c>
      <c r="M2215" s="19">
        <v>4</v>
      </c>
      <c r="N2215" s="19">
        <v>0</v>
      </c>
      <c r="O2215" s="19">
        <v>10</v>
      </c>
      <c r="P2215" s="19">
        <v>0</v>
      </c>
      <c r="Q2215" s="19">
        <f t="shared" si="204"/>
        <v>2.8</v>
      </c>
      <c r="R2215" s="3">
        <f t="shared" si="205"/>
        <v>3.7376057804023382</v>
      </c>
      <c r="S2215" s="3">
        <f t="shared" si="206"/>
        <v>0.17324561403508773</v>
      </c>
      <c r="T2215" s="9">
        <f t="shared" si="207"/>
        <v>0</v>
      </c>
      <c r="U2215" s="9">
        <f t="shared" si="208"/>
        <v>10</v>
      </c>
      <c r="V2215" s="9">
        <f t="shared" si="209"/>
        <v>5</v>
      </c>
    </row>
    <row r="2216" spans="1:22" x14ac:dyDescent="0.25">
      <c r="A2216" t="s">
        <v>2964</v>
      </c>
      <c r="B2216" s="32" t="s">
        <v>821</v>
      </c>
      <c r="C2216" t="s">
        <v>202</v>
      </c>
      <c r="D2216" t="s">
        <v>5604</v>
      </c>
      <c r="E2216" s="9">
        <v>0</v>
      </c>
      <c r="F2216" s="9">
        <v>0</v>
      </c>
      <c r="G2216" s="9">
        <v>0</v>
      </c>
      <c r="H2216" s="9">
        <v>0</v>
      </c>
      <c r="I2216" s="9">
        <v>0</v>
      </c>
      <c r="J2216" s="9">
        <v>0</v>
      </c>
      <c r="K2216">
        <v>0</v>
      </c>
      <c r="L2216" s="9">
        <v>0</v>
      </c>
      <c r="M2216" s="19">
        <v>0</v>
      </c>
      <c r="N2216" s="19">
        <v>0</v>
      </c>
      <c r="O2216" s="19">
        <v>0</v>
      </c>
      <c r="P2216" s="19">
        <v>2</v>
      </c>
      <c r="Q2216" s="19">
        <f t="shared" si="204"/>
        <v>0</v>
      </c>
      <c r="R2216" s="3">
        <f t="shared" si="205"/>
        <v>0.57735026918962573</v>
      </c>
      <c r="S2216" s="3">
        <f t="shared" si="206"/>
        <v>6.5789473684210523E-2</v>
      </c>
      <c r="T2216" s="9">
        <f t="shared" si="207"/>
        <v>0</v>
      </c>
      <c r="U2216" s="9">
        <f t="shared" si="208"/>
        <v>2</v>
      </c>
      <c r="V2216" s="9">
        <f t="shared" si="209"/>
        <v>1</v>
      </c>
    </row>
    <row r="2217" spans="1:22" x14ac:dyDescent="0.25">
      <c r="A2217" t="s">
        <v>2964</v>
      </c>
      <c r="B2217" s="32" t="s">
        <v>821</v>
      </c>
      <c r="C2217" t="s">
        <v>202</v>
      </c>
      <c r="D2217" t="s">
        <v>113</v>
      </c>
      <c r="E2217" s="9">
        <v>0</v>
      </c>
      <c r="F2217" s="9">
        <v>0</v>
      </c>
      <c r="G2217" s="9">
        <v>0</v>
      </c>
      <c r="H2217" s="9">
        <v>0</v>
      </c>
      <c r="I2217" s="9">
        <v>0</v>
      </c>
      <c r="J2217" s="9">
        <v>0</v>
      </c>
      <c r="K2217">
        <v>1.4</v>
      </c>
      <c r="L2217" s="9">
        <v>0</v>
      </c>
      <c r="M2217" s="19">
        <v>1</v>
      </c>
      <c r="N2217" s="19">
        <v>0</v>
      </c>
      <c r="O2217" s="19">
        <v>0</v>
      </c>
      <c r="P2217" s="19">
        <v>2</v>
      </c>
      <c r="Q2217" s="19">
        <f t="shared" si="204"/>
        <v>1.4</v>
      </c>
      <c r="R2217" s="3">
        <f t="shared" si="205"/>
        <v>0.69718046878882522</v>
      </c>
      <c r="S2217" s="3">
        <f t="shared" si="206"/>
        <v>4.8245614035087724E-2</v>
      </c>
      <c r="T2217" s="9">
        <f t="shared" si="207"/>
        <v>0</v>
      </c>
      <c r="U2217" s="9">
        <f t="shared" si="208"/>
        <v>2</v>
      </c>
      <c r="V2217" s="9">
        <f t="shared" si="209"/>
        <v>1</v>
      </c>
    </row>
    <row r="2218" spans="1:22" x14ac:dyDescent="0.25">
      <c r="A2218" t="s">
        <v>2964</v>
      </c>
      <c r="B2218" s="32" t="s">
        <v>821</v>
      </c>
      <c r="C2218" t="s">
        <v>202</v>
      </c>
      <c r="D2218" t="s">
        <v>106</v>
      </c>
      <c r="E2218" s="9">
        <v>0</v>
      </c>
      <c r="F2218" s="9">
        <v>0</v>
      </c>
      <c r="G2218" s="9">
        <v>0</v>
      </c>
      <c r="H2218" s="9">
        <v>0</v>
      </c>
      <c r="I2218" s="9">
        <v>0</v>
      </c>
      <c r="J2218" s="9">
        <v>0</v>
      </c>
      <c r="K2218">
        <v>0</v>
      </c>
      <c r="L2218" s="9">
        <v>0</v>
      </c>
      <c r="M2218" s="19">
        <v>0</v>
      </c>
      <c r="N2218" s="19">
        <v>0</v>
      </c>
      <c r="O2218" s="19">
        <v>1</v>
      </c>
      <c r="P2218" s="19">
        <v>0</v>
      </c>
      <c r="Q2218" s="19">
        <f t="shared" si="204"/>
        <v>0</v>
      </c>
      <c r="R2218" s="3">
        <f t="shared" si="205"/>
        <v>0.28867513459481287</v>
      </c>
      <c r="S2218" s="3">
        <f t="shared" si="206"/>
        <v>3.2894736842105261E-2</v>
      </c>
      <c r="T2218" s="9">
        <f t="shared" si="207"/>
        <v>0</v>
      </c>
      <c r="U2218" s="9">
        <f t="shared" si="208"/>
        <v>1</v>
      </c>
      <c r="V2218" s="9">
        <f t="shared" si="209"/>
        <v>0</v>
      </c>
    </row>
    <row r="2219" spans="1:22" x14ac:dyDescent="0.25">
      <c r="A2219" t="s">
        <v>2964</v>
      </c>
      <c r="B2219" s="32" t="s">
        <v>821</v>
      </c>
      <c r="C2219" t="s">
        <v>202</v>
      </c>
      <c r="D2219" t="s">
        <v>109</v>
      </c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0</v>
      </c>
      <c r="K2219">
        <v>0</v>
      </c>
      <c r="L2219" s="9">
        <v>0</v>
      </c>
      <c r="M2219" s="19">
        <v>0</v>
      </c>
      <c r="N2219" s="19">
        <v>0</v>
      </c>
      <c r="O2219" s="19">
        <v>1</v>
      </c>
      <c r="P2219" s="19">
        <v>1</v>
      </c>
      <c r="Q2219" s="19">
        <f t="shared" si="204"/>
        <v>0</v>
      </c>
      <c r="R2219" s="3">
        <f t="shared" si="205"/>
        <v>0.38924947208076149</v>
      </c>
      <c r="S2219" s="3">
        <f t="shared" si="206"/>
        <v>3.2894736842105261E-2</v>
      </c>
      <c r="T2219" s="9">
        <f t="shared" si="207"/>
        <v>0</v>
      </c>
      <c r="U2219" s="9">
        <f t="shared" si="208"/>
        <v>1</v>
      </c>
      <c r="V2219" s="9">
        <f t="shared" si="209"/>
        <v>1</v>
      </c>
    </row>
    <row r="2220" spans="1:22" x14ac:dyDescent="0.25">
      <c r="A2220" t="s">
        <v>2964</v>
      </c>
      <c r="B2220" s="32" t="s">
        <v>821</v>
      </c>
      <c r="C2220" t="s">
        <v>202</v>
      </c>
      <c r="D2220" t="s">
        <v>4746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0</v>
      </c>
      <c r="K2220">
        <v>0</v>
      </c>
      <c r="L2220" s="9">
        <v>1.4</v>
      </c>
      <c r="M2220" s="19">
        <v>0</v>
      </c>
      <c r="N2220" s="19">
        <v>0</v>
      </c>
      <c r="O2220" s="19">
        <v>4</v>
      </c>
      <c r="P2220" s="19">
        <v>1</v>
      </c>
      <c r="Q2220" s="19">
        <f t="shared" si="204"/>
        <v>0</v>
      </c>
      <c r="R2220" s="3">
        <f t="shared" si="205"/>
        <v>1.1888369666751339</v>
      </c>
      <c r="S2220" s="3">
        <f t="shared" si="206"/>
        <v>7.0175438596491224E-2</v>
      </c>
      <c r="T2220" s="9">
        <f t="shared" si="207"/>
        <v>0</v>
      </c>
      <c r="U2220" s="9">
        <f t="shared" si="208"/>
        <v>4</v>
      </c>
      <c r="V2220" s="9">
        <f t="shared" si="209"/>
        <v>2</v>
      </c>
    </row>
    <row r="2221" spans="1:22" x14ac:dyDescent="0.25">
      <c r="A2221" t="s">
        <v>2894</v>
      </c>
      <c r="B2221" s="32" t="s">
        <v>1926</v>
      </c>
      <c r="C2221" t="s">
        <v>202</v>
      </c>
      <c r="D2221" t="s">
        <v>5604</v>
      </c>
      <c r="E2221" s="9">
        <v>0</v>
      </c>
      <c r="F2221" s="9">
        <v>0</v>
      </c>
      <c r="G2221" s="9">
        <v>0</v>
      </c>
      <c r="H2221" s="9">
        <v>0</v>
      </c>
      <c r="I2221" s="9">
        <v>0</v>
      </c>
      <c r="J2221" s="9">
        <v>0</v>
      </c>
      <c r="K2221">
        <v>0</v>
      </c>
      <c r="L2221" s="9">
        <v>0</v>
      </c>
      <c r="M2221" s="19">
        <v>0</v>
      </c>
      <c r="N2221" s="19">
        <v>0</v>
      </c>
      <c r="O2221" s="19">
        <v>1</v>
      </c>
      <c r="P2221" s="19">
        <v>22</v>
      </c>
      <c r="Q2221" s="19">
        <f t="shared" si="204"/>
        <v>0</v>
      </c>
      <c r="R2221" s="3">
        <f t="shared" si="205"/>
        <v>6.3311399710741929</v>
      </c>
      <c r="S2221" s="3">
        <f t="shared" si="206"/>
        <v>0.37828947368421056</v>
      </c>
      <c r="T2221" s="9">
        <f t="shared" si="207"/>
        <v>0</v>
      </c>
      <c r="U2221" s="9">
        <f t="shared" si="208"/>
        <v>22</v>
      </c>
      <c r="V2221" s="9">
        <f t="shared" si="209"/>
        <v>8</v>
      </c>
    </row>
    <row r="2222" spans="1:22" x14ac:dyDescent="0.25">
      <c r="A2222" t="s">
        <v>2894</v>
      </c>
      <c r="B2222" s="32" t="s">
        <v>1926</v>
      </c>
      <c r="C2222" t="s">
        <v>202</v>
      </c>
      <c r="D2222" t="s">
        <v>820</v>
      </c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0</v>
      </c>
      <c r="K2222">
        <v>1.4</v>
      </c>
      <c r="L2222" s="9">
        <v>0</v>
      </c>
      <c r="M2222" s="19">
        <v>0</v>
      </c>
      <c r="N2222" s="19">
        <v>0</v>
      </c>
      <c r="O2222" s="19">
        <v>0</v>
      </c>
      <c r="P2222" s="19">
        <v>0</v>
      </c>
      <c r="Q2222" s="19">
        <f t="shared" si="204"/>
        <v>1.4</v>
      </c>
      <c r="R2222" s="3">
        <f t="shared" si="205"/>
        <v>0.404145188432738</v>
      </c>
      <c r="S2222" s="3">
        <f t="shared" si="206"/>
        <v>4.6052631578947366E-2</v>
      </c>
      <c r="T2222" s="9">
        <f t="shared" si="207"/>
        <v>0</v>
      </c>
      <c r="U2222" s="9">
        <f t="shared" si="208"/>
        <v>1.4</v>
      </c>
      <c r="V2222" s="9">
        <f t="shared" si="209"/>
        <v>1</v>
      </c>
    </row>
    <row r="2223" spans="1:22" x14ac:dyDescent="0.25">
      <c r="A2223" t="s">
        <v>2894</v>
      </c>
      <c r="B2223" s="32" t="s">
        <v>1926</v>
      </c>
      <c r="C2223" t="s">
        <v>202</v>
      </c>
      <c r="D2223" t="s">
        <v>109</v>
      </c>
      <c r="E2223" s="9">
        <v>0</v>
      </c>
      <c r="F2223" s="9">
        <v>0</v>
      </c>
      <c r="G2223" s="9">
        <v>0</v>
      </c>
      <c r="H2223" s="9">
        <v>1</v>
      </c>
      <c r="I2223" s="9">
        <v>0</v>
      </c>
      <c r="J2223" s="9">
        <v>0</v>
      </c>
      <c r="K2223">
        <v>0</v>
      </c>
      <c r="L2223" s="9">
        <v>0</v>
      </c>
      <c r="M2223" s="19">
        <v>0</v>
      </c>
      <c r="N2223" s="19">
        <v>0</v>
      </c>
      <c r="O2223" s="19">
        <v>0</v>
      </c>
      <c r="P2223" s="19">
        <v>0</v>
      </c>
      <c r="Q2223" s="19">
        <f t="shared" si="204"/>
        <v>0</v>
      </c>
      <c r="R2223" s="3">
        <f t="shared" si="205"/>
        <v>0.28867513459481287</v>
      </c>
      <c r="S2223" s="3">
        <f t="shared" si="206"/>
        <v>3.2894736842105261E-2</v>
      </c>
      <c r="T2223" s="9">
        <f t="shared" si="207"/>
        <v>0</v>
      </c>
      <c r="U2223" s="9">
        <f t="shared" si="208"/>
        <v>1</v>
      </c>
      <c r="V2223" s="9">
        <f t="shared" si="209"/>
        <v>0</v>
      </c>
    </row>
    <row r="2224" spans="1:22" x14ac:dyDescent="0.25">
      <c r="A2224" t="s">
        <v>2894</v>
      </c>
      <c r="B2224" s="32" t="s">
        <v>1926</v>
      </c>
      <c r="C2224" t="s">
        <v>202</v>
      </c>
      <c r="D2224" t="s">
        <v>4746</v>
      </c>
      <c r="E2224" s="9">
        <v>0</v>
      </c>
      <c r="F2224" s="9">
        <v>2</v>
      </c>
      <c r="G2224" s="9">
        <v>11</v>
      </c>
      <c r="H2224" s="9">
        <v>8</v>
      </c>
      <c r="I2224" s="9">
        <v>14</v>
      </c>
      <c r="J2224" s="9">
        <v>15</v>
      </c>
      <c r="K2224">
        <v>123.19999999999999</v>
      </c>
      <c r="L2224" s="9">
        <v>43.4</v>
      </c>
      <c r="M2224" s="19">
        <v>35</v>
      </c>
      <c r="N2224" s="19">
        <v>11</v>
      </c>
      <c r="O2224" s="19">
        <v>25</v>
      </c>
      <c r="P2224" s="19">
        <v>6</v>
      </c>
      <c r="Q2224" s="19">
        <f t="shared" si="204"/>
        <v>123.19999999999999</v>
      </c>
      <c r="R2224" s="3">
        <f t="shared" si="205"/>
        <v>33.703771931702867</v>
      </c>
      <c r="S2224" s="3">
        <f t="shared" si="206"/>
        <v>0.87799043062200965</v>
      </c>
      <c r="T2224" s="9">
        <f t="shared" si="207"/>
        <v>0</v>
      </c>
      <c r="U2224" s="9">
        <f t="shared" si="208"/>
        <v>123.19999999999999</v>
      </c>
      <c r="V2224" s="9">
        <f t="shared" si="209"/>
        <v>43</v>
      </c>
    </row>
    <row r="2225" spans="1:22" x14ac:dyDescent="0.25">
      <c r="A2225" t="s">
        <v>3587</v>
      </c>
      <c r="B2225" s="32" t="s">
        <v>1634</v>
      </c>
      <c r="C2225" t="s">
        <v>202</v>
      </c>
      <c r="D2225" t="s">
        <v>113</v>
      </c>
      <c r="E2225" s="9">
        <v>0</v>
      </c>
      <c r="F2225" s="9">
        <v>0</v>
      </c>
      <c r="G2225" s="9">
        <v>0</v>
      </c>
      <c r="H2225" s="9">
        <v>0</v>
      </c>
      <c r="I2225" s="9">
        <v>0</v>
      </c>
      <c r="J2225" s="9">
        <v>0</v>
      </c>
      <c r="K2225">
        <v>7</v>
      </c>
      <c r="L2225" s="9">
        <v>4.1999999999999993</v>
      </c>
      <c r="M2225" s="19">
        <v>2</v>
      </c>
      <c r="N2225" s="19">
        <v>0</v>
      </c>
      <c r="O2225" s="19">
        <v>0</v>
      </c>
      <c r="P2225" s="19">
        <v>0</v>
      </c>
      <c r="Q2225" s="19">
        <f t="shared" si="204"/>
        <v>7</v>
      </c>
      <c r="R2225" s="3">
        <f t="shared" si="205"/>
        <v>2.2587204744762421</v>
      </c>
      <c r="S2225" s="3">
        <f t="shared" si="206"/>
        <v>0.14473684210526314</v>
      </c>
      <c r="T2225" s="9">
        <f t="shared" si="207"/>
        <v>0</v>
      </c>
      <c r="U2225" s="9">
        <f t="shared" si="208"/>
        <v>7</v>
      </c>
      <c r="V2225" s="9">
        <f t="shared" si="209"/>
        <v>3</v>
      </c>
    </row>
    <row r="2226" spans="1:22" x14ac:dyDescent="0.25">
      <c r="A2226" t="s">
        <v>3587</v>
      </c>
      <c r="B2226" s="32" t="s">
        <v>1634</v>
      </c>
      <c r="C2226" t="s">
        <v>202</v>
      </c>
      <c r="D2226" t="s">
        <v>4746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>
        <v>0</v>
      </c>
      <c r="L2226" s="9">
        <v>0</v>
      </c>
      <c r="M2226" s="19">
        <v>0</v>
      </c>
      <c r="N2226" s="19">
        <v>1</v>
      </c>
      <c r="O2226" s="19">
        <v>0</v>
      </c>
      <c r="P2226" s="19">
        <v>0</v>
      </c>
      <c r="Q2226" s="19">
        <f t="shared" si="204"/>
        <v>0</v>
      </c>
      <c r="R2226" s="3">
        <f t="shared" si="205"/>
        <v>0.28867513459481287</v>
      </c>
      <c r="S2226" s="3">
        <f t="shared" si="206"/>
        <v>3.2894736842105261E-2</v>
      </c>
      <c r="T2226" s="9">
        <f t="shared" si="207"/>
        <v>0</v>
      </c>
      <c r="U2226" s="9">
        <f t="shared" si="208"/>
        <v>1</v>
      </c>
      <c r="V2226" s="9">
        <f t="shared" si="209"/>
        <v>0</v>
      </c>
    </row>
    <row r="2227" spans="1:22" x14ac:dyDescent="0.25">
      <c r="A2227" t="s">
        <v>2787</v>
      </c>
      <c r="B2227" s="32" t="s">
        <v>1518</v>
      </c>
      <c r="C2227" t="s">
        <v>202</v>
      </c>
      <c r="D2227" t="s">
        <v>861</v>
      </c>
      <c r="E2227" s="9">
        <v>0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>
        <v>0</v>
      </c>
      <c r="L2227" s="9">
        <v>0</v>
      </c>
      <c r="M2227" s="19">
        <v>0</v>
      </c>
      <c r="N2227" s="19">
        <v>0</v>
      </c>
      <c r="O2227" s="19">
        <v>1</v>
      </c>
      <c r="P2227" s="19">
        <v>0</v>
      </c>
      <c r="Q2227" s="19">
        <f t="shared" si="204"/>
        <v>0</v>
      </c>
      <c r="R2227" s="3">
        <f t="shared" si="205"/>
        <v>0.28867513459481287</v>
      </c>
      <c r="S2227" s="3">
        <f t="shared" si="206"/>
        <v>3.2894736842105261E-2</v>
      </c>
      <c r="T2227" s="9">
        <f t="shared" si="207"/>
        <v>0</v>
      </c>
      <c r="U2227" s="9">
        <f t="shared" si="208"/>
        <v>1</v>
      </c>
      <c r="V2227" s="9">
        <f t="shared" si="209"/>
        <v>0</v>
      </c>
    </row>
    <row r="2228" spans="1:22" x14ac:dyDescent="0.25">
      <c r="A2228" t="s">
        <v>2787</v>
      </c>
      <c r="B2228" s="32" t="s">
        <v>1518</v>
      </c>
      <c r="C2228" t="s">
        <v>202</v>
      </c>
      <c r="D2228" t="s">
        <v>15</v>
      </c>
      <c r="E2228" s="9">
        <v>0</v>
      </c>
      <c r="F2228" s="9">
        <v>0</v>
      </c>
      <c r="G2228" s="9">
        <v>0</v>
      </c>
      <c r="H2228" s="9">
        <v>0</v>
      </c>
      <c r="I2228" s="9">
        <v>0</v>
      </c>
      <c r="J2228" s="9">
        <v>0</v>
      </c>
      <c r="K2228">
        <v>7</v>
      </c>
      <c r="L2228" s="9">
        <v>0</v>
      </c>
      <c r="M2228" s="19">
        <v>0</v>
      </c>
      <c r="N2228" s="19">
        <v>0</v>
      </c>
      <c r="O2228" s="19">
        <v>0</v>
      </c>
      <c r="P2228" s="19">
        <v>0</v>
      </c>
      <c r="Q2228" s="19">
        <f t="shared" si="204"/>
        <v>7</v>
      </c>
      <c r="R2228" s="3">
        <f t="shared" si="205"/>
        <v>2.0207259421636903</v>
      </c>
      <c r="S2228" s="3">
        <f t="shared" si="206"/>
        <v>0.23026315789473686</v>
      </c>
      <c r="T2228" s="9">
        <f t="shared" si="207"/>
        <v>0</v>
      </c>
      <c r="U2228" s="9">
        <f t="shared" si="208"/>
        <v>7</v>
      </c>
      <c r="V2228" s="9">
        <f t="shared" si="209"/>
        <v>3</v>
      </c>
    </row>
    <row r="2229" spans="1:22" x14ac:dyDescent="0.25">
      <c r="A2229" t="s">
        <v>2787</v>
      </c>
      <c r="B2229" s="32" t="s">
        <v>1518</v>
      </c>
      <c r="C2229" t="s">
        <v>202</v>
      </c>
      <c r="D2229" t="s">
        <v>5604</v>
      </c>
      <c r="E2229" s="9">
        <v>0</v>
      </c>
      <c r="F2229" s="9">
        <v>0</v>
      </c>
      <c r="G2229" s="9">
        <v>0</v>
      </c>
      <c r="H2229" s="9">
        <v>0</v>
      </c>
      <c r="I2229" s="9">
        <v>0</v>
      </c>
      <c r="J2229" s="9">
        <v>0</v>
      </c>
      <c r="K2229">
        <v>0</v>
      </c>
      <c r="L2229" s="9">
        <v>0</v>
      </c>
      <c r="M2229" s="19">
        <v>0</v>
      </c>
      <c r="N2229" s="19">
        <v>0</v>
      </c>
      <c r="O2229" s="19">
        <v>43</v>
      </c>
      <c r="P2229" s="19">
        <v>31</v>
      </c>
      <c r="Q2229" s="19">
        <f t="shared" si="204"/>
        <v>0</v>
      </c>
      <c r="R2229" s="3">
        <f t="shared" si="205"/>
        <v>14.627703065406303</v>
      </c>
      <c r="S2229" s="3">
        <f t="shared" si="206"/>
        <v>1.2171052631578947</v>
      </c>
      <c r="T2229" s="9">
        <f t="shared" si="207"/>
        <v>0</v>
      </c>
      <c r="U2229" s="9">
        <f t="shared" si="208"/>
        <v>43</v>
      </c>
      <c r="V2229" s="9">
        <f t="shared" si="209"/>
        <v>19</v>
      </c>
    </row>
    <row r="2230" spans="1:22" x14ac:dyDescent="0.25">
      <c r="A2230" t="s">
        <v>2787</v>
      </c>
      <c r="B2230" s="32" t="s">
        <v>1518</v>
      </c>
      <c r="C2230" t="s">
        <v>202</v>
      </c>
      <c r="D2230" t="s">
        <v>113</v>
      </c>
      <c r="E2230" s="9">
        <v>0</v>
      </c>
      <c r="F2230" s="9">
        <v>0</v>
      </c>
      <c r="G2230" s="9">
        <v>11</v>
      </c>
      <c r="H2230" s="9">
        <v>15</v>
      </c>
      <c r="I2230" s="9">
        <v>16</v>
      </c>
      <c r="J2230" s="9">
        <v>6</v>
      </c>
      <c r="K2230">
        <v>22.4</v>
      </c>
      <c r="L2230" s="9">
        <v>8.3999999999999986</v>
      </c>
      <c r="M2230" s="19">
        <v>19</v>
      </c>
      <c r="N2230" s="19">
        <v>0</v>
      </c>
      <c r="O2230" s="19">
        <v>17</v>
      </c>
      <c r="P2230" s="19">
        <v>47</v>
      </c>
      <c r="Q2230" s="19">
        <f t="shared" si="204"/>
        <v>22.4</v>
      </c>
      <c r="R2230" s="3">
        <f t="shared" si="205"/>
        <v>13.100023132063775</v>
      </c>
      <c r="S2230" s="3">
        <f t="shared" si="206"/>
        <v>0.591374269005848</v>
      </c>
      <c r="T2230" s="9">
        <f t="shared" si="207"/>
        <v>0</v>
      </c>
      <c r="U2230" s="9">
        <f t="shared" si="208"/>
        <v>47</v>
      </c>
      <c r="V2230" s="9">
        <f t="shared" si="209"/>
        <v>17</v>
      </c>
    </row>
    <row r="2231" spans="1:22" x14ac:dyDescent="0.25">
      <c r="A2231" t="s">
        <v>2787</v>
      </c>
      <c r="B2231" s="32" t="s">
        <v>1518</v>
      </c>
      <c r="C2231" t="s">
        <v>202</v>
      </c>
      <c r="D2231" t="s">
        <v>106</v>
      </c>
      <c r="E2231" s="9">
        <v>0</v>
      </c>
      <c r="F2231" s="9">
        <v>0</v>
      </c>
      <c r="G2231" s="9">
        <v>0</v>
      </c>
      <c r="H2231" s="9">
        <v>37</v>
      </c>
      <c r="I2231" s="9">
        <v>18</v>
      </c>
      <c r="J2231" s="9">
        <v>18</v>
      </c>
      <c r="K2231">
        <v>25.2</v>
      </c>
      <c r="L2231" s="9">
        <v>12.6</v>
      </c>
      <c r="M2231" s="19">
        <v>74</v>
      </c>
      <c r="N2231" s="19">
        <v>3</v>
      </c>
      <c r="O2231" s="19">
        <v>9</v>
      </c>
      <c r="P2231" s="19">
        <v>3</v>
      </c>
      <c r="Q2231" s="19">
        <f t="shared" si="204"/>
        <v>25.2</v>
      </c>
      <c r="R2231" s="3">
        <f t="shared" si="205"/>
        <v>21.445766693940065</v>
      </c>
      <c r="S2231" s="3">
        <f t="shared" si="206"/>
        <v>0.73026315789473695</v>
      </c>
      <c r="T2231" s="9">
        <f t="shared" si="207"/>
        <v>0</v>
      </c>
      <c r="U2231" s="9">
        <f t="shared" si="208"/>
        <v>74</v>
      </c>
      <c r="V2231" s="9">
        <f t="shared" si="209"/>
        <v>28</v>
      </c>
    </row>
    <row r="2232" spans="1:22" x14ac:dyDescent="0.25">
      <c r="A2232" t="s">
        <v>2787</v>
      </c>
      <c r="B2232" s="32" t="s">
        <v>1518</v>
      </c>
      <c r="C2232" t="s">
        <v>202</v>
      </c>
      <c r="D2232" t="s">
        <v>108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>
        <v>0</v>
      </c>
      <c r="L2232" s="9">
        <v>0</v>
      </c>
      <c r="M2232" s="19">
        <v>0</v>
      </c>
      <c r="N2232" s="19">
        <v>0</v>
      </c>
      <c r="O2232" s="19">
        <v>10</v>
      </c>
      <c r="P2232" s="19">
        <v>0</v>
      </c>
      <c r="Q2232" s="19">
        <f t="shared" si="204"/>
        <v>0</v>
      </c>
      <c r="R2232" s="3">
        <f t="shared" si="205"/>
        <v>2.8867513459481291</v>
      </c>
      <c r="S2232" s="3">
        <f t="shared" si="206"/>
        <v>0.32894736842105265</v>
      </c>
      <c r="T2232" s="9">
        <f t="shared" si="207"/>
        <v>0</v>
      </c>
      <c r="U2232" s="9">
        <f t="shared" si="208"/>
        <v>10</v>
      </c>
      <c r="V2232" s="9">
        <f t="shared" si="209"/>
        <v>4</v>
      </c>
    </row>
    <row r="2233" spans="1:22" x14ac:dyDescent="0.25">
      <c r="A2233" t="s">
        <v>2787</v>
      </c>
      <c r="B2233" s="32" t="s">
        <v>1518</v>
      </c>
      <c r="C2233" t="s">
        <v>202</v>
      </c>
      <c r="D2233" t="s">
        <v>109</v>
      </c>
      <c r="E2233" s="9">
        <v>0</v>
      </c>
      <c r="F2233" s="9">
        <v>0</v>
      </c>
      <c r="G2233" s="9">
        <v>1</v>
      </c>
      <c r="H2233" s="9">
        <v>20</v>
      </c>
      <c r="I2233" s="9">
        <v>6</v>
      </c>
      <c r="J2233" s="9">
        <v>7</v>
      </c>
      <c r="K2233">
        <v>22.4</v>
      </c>
      <c r="L2233" s="9">
        <v>14</v>
      </c>
      <c r="M2233" s="19">
        <v>13</v>
      </c>
      <c r="N2233" s="19">
        <v>4</v>
      </c>
      <c r="O2233" s="19">
        <v>7</v>
      </c>
      <c r="P2233" s="19">
        <v>0</v>
      </c>
      <c r="Q2233" s="19">
        <f t="shared" si="204"/>
        <v>22.4</v>
      </c>
      <c r="R2233" s="3">
        <f t="shared" si="205"/>
        <v>7.8343455180997532</v>
      </c>
      <c r="S2233" s="3">
        <f t="shared" si="206"/>
        <v>0.34502923976608191</v>
      </c>
      <c r="T2233" s="9">
        <f t="shared" si="207"/>
        <v>0</v>
      </c>
      <c r="U2233" s="9">
        <f t="shared" si="208"/>
        <v>22.4</v>
      </c>
      <c r="V2233" s="9">
        <f t="shared" si="209"/>
        <v>10</v>
      </c>
    </row>
    <row r="2234" spans="1:22" x14ac:dyDescent="0.25">
      <c r="A2234" t="s">
        <v>2787</v>
      </c>
      <c r="B2234" s="32" t="s">
        <v>1518</v>
      </c>
      <c r="C2234" t="s">
        <v>202</v>
      </c>
      <c r="D2234" t="s">
        <v>4746</v>
      </c>
      <c r="E2234" s="9">
        <v>1</v>
      </c>
      <c r="F2234" s="9">
        <v>0</v>
      </c>
      <c r="G2234" s="9">
        <v>17</v>
      </c>
      <c r="H2234" s="9">
        <v>65</v>
      </c>
      <c r="I2234" s="9">
        <v>21</v>
      </c>
      <c r="J2234" s="9">
        <v>38</v>
      </c>
      <c r="K2234">
        <v>64.399999999999991</v>
      </c>
      <c r="L2234" s="9">
        <v>43.4</v>
      </c>
      <c r="M2234" s="19">
        <v>65</v>
      </c>
      <c r="N2234" s="19">
        <v>9</v>
      </c>
      <c r="O2234" s="19">
        <v>20</v>
      </c>
      <c r="P2234" s="19">
        <v>0</v>
      </c>
      <c r="Q2234" s="19">
        <f t="shared" si="204"/>
        <v>64.399999999999991</v>
      </c>
      <c r="R2234" s="3">
        <f t="shared" si="205"/>
        <v>25.73828065176637</v>
      </c>
      <c r="S2234" s="3">
        <f t="shared" si="206"/>
        <v>1.1309210526315789</v>
      </c>
      <c r="T2234" s="9">
        <f t="shared" si="207"/>
        <v>0</v>
      </c>
      <c r="U2234" s="9">
        <f t="shared" si="208"/>
        <v>65</v>
      </c>
      <c r="V2234" s="9">
        <f t="shared" si="209"/>
        <v>33</v>
      </c>
    </row>
    <row r="2235" spans="1:22" x14ac:dyDescent="0.25">
      <c r="A2235" t="s">
        <v>2787</v>
      </c>
      <c r="B2235" s="32" t="s">
        <v>4737</v>
      </c>
      <c r="C2235" t="s">
        <v>202</v>
      </c>
      <c r="D2235" t="s">
        <v>106</v>
      </c>
      <c r="E2235" s="9">
        <v>0</v>
      </c>
      <c r="F2235" s="9">
        <v>0</v>
      </c>
      <c r="G2235" s="9">
        <v>4</v>
      </c>
      <c r="H2235" s="9">
        <v>4</v>
      </c>
      <c r="I2235" s="9">
        <v>0</v>
      </c>
      <c r="J2235" s="9">
        <v>0</v>
      </c>
      <c r="K2235">
        <v>0</v>
      </c>
      <c r="L2235" s="9">
        <v>0</v>
      </c>
      <c r="M2235" s="19">
        <v>0</v>
      </c>
      <c r="N2235" s="19">
        <v>0</v>
      </c>
      <c r="O2235" s="19">
        <v>0</v>
      </c>
      <c r="P2235" s="19">
        <v>0</v>
      </c>
      <c r="Q2235" s="19">
        <f t="shared" si="204"/>
        <v>0</v>
      </c>
      <c r="R2235" s="3">
        <f t="shared" si="205"/>
        <v>1.556997888323046</v>
      </c>
      <c r="S2235" s="3">
        <f t="shared" si="206"/>
        <v>0.13157894736842105</v>
      </c>
      <c r="T2235" s="9">
        <f t="shared" si="207"/>
        <v>0</v>
      </c>
      <c r="U2235" s="9">
        <f t="shared" si="208"/>
        <v>4</v>
      </c>
      <c r="V2235" s="9">
        <f t="shared" si="209"/>
        <v>2</v>
      </c>
    </row>
    <row r="2236" spans="1:22" x14ac:dyDescent="0.25">
      <c r="A2236" t="s">
        <v>2787</v>
      </c>
      <c r="B2236" s="32" t="s">
        <v>4737</v>
      </c>
      <c r="C2236" t="s">
        <v>202</v>
      </c>
      <c r="D2236" t="s">
        <v>4746</v>
      </c>
      <c r="E2236" s="9">
        <v>0</v>
      </c>
      <c r="F2236" s="9">
        <v>0</v>
      </c>
      <c r="G2236" s="9">
        <v>0</v>
      </c>
      <c r="H2236" s="9">
        <v>6</v>
      </c>
      <c r="I2236" s="9">
        <v>0</v>
      </c>
      <c r="J2236" s="9">
        <v>0</v>
      </c>
      <c r="K2236">
        <v>0</v>
      </c>
      <c r="L2236" s="9">
        <v>0</v>
      </c>
      <c r="M2236" s="19">
        <v>0</v>
      </c>
      <c r="N2236" s="19">
        <v>0</v>
      </c>
      <c r="O2236" s="19">
        <v>0</v>
      </c>
      <c r="P2236" s="19">
        <v>0</v>
      </c>
      <c r="Q2236" s="19">
        <f t="shared" si="204"/>
        <v>0</v>
      </c>
      <c r="R2236" s="3">
        <f t="shared" si="205"/>
        <v>1.7320508075688772</v>
      </c>
      <c r="S2236" s="3">
        <f t="shared" si="206"/>
        <v>0.19736842105263158</v>
      </c>
      <c r="T2236" s="9">
        <f t="shared" si="207"/>
        <v>0</v>
      </c>
      <c r="U2236" s="9">
        <f t="shared" si="208"/>
        <v>6</v>
      </c>
      <c r="V2236" s="9">
        <f t="shared" si="209"/>
        <v>2</v>
      </c>
    </row>
    <row r="2237" spans="1:22" x14ac:dyDescent="0.25">
      <c r="A2237" t="s">
        <v>3656</v>
      </c>
      <c r="B2237" s="32" t="s">
        <v>1783</v>
      </c>
      <c r="C2237" t="s">
        <v>202</v>
      </c>
      <c r="D2237" t="s">
        <v>113</v>
      </c>
      <c r="E2237" s="9">
        <v>0</v>
      </c>
      <c r="F2237" s="9">
        <v>0</v>
      </c>
      <c r="G2237" s="9">
        <v>0</v>
      </c>
      <c r="H2237" s="9">
        <v>0</v>
      </c>
      <c r="I2237" s="9">
        <v>0</v>
      </c>
      <c r="J2237" s="9">
        <v>0</v>
      </c>
      <c r="K2237">
        <v>42</v>
      </c>
      <c r="L2237" s="9">
        <v>1.4</v>
      </c>
      <c r="M2237" s="19">
        <v>0</v>
      </c>
      <c r="N2237" s="19">
        <v>0</v>
      </c>
      <c r="O2237" s="19">
        <v>0</v>
      </c>
      <c r="P2237" s="19">
        <v>0</v>
      </c>
      <c r="Q2237" s="19">
        <f t="shared" si="204"/>
        <v>42</v>
      </c>
      <c r="R2237" s="3">
        <f t="shared" si="205"/>
        <v>12.094313715230982</v>
      </c>
      <c r="S2237" s="3">
        <f t="shared" si="206"/>
        <v>0.71381578947368418</v>
      </c>
      <c r="T2237" s="9">
        <f t="shared" si="207"/>
        <v>0</v>
      </c>
      <c r="U2237" s="9">
        <f t="shared" si="208"/>
        <v>42</v>
      </c>
      <c r="V2237" s="9">
        <f t="shared" si="209"/>
        <v>16</v>
      </c>
    </row>
    <row r="2238" spans="1:22" x14ac:dyDescent="0.25">
      <c r="A2238" t="s">
        <v>577</v>
      </c>
      <c r="B2238" s="32" t="s">
        <v>278</v>
      </c>
      <c r="C2238" t="s">
        <v>202</v>
      </c>
      <c r="D2238" t="s">
        <v>5604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0</v>
      </c>
      <c r="K2238">
        <v>0</v>
      </c>
      <c r="L2238" s="9">
        <v>0</v>
      </c>
      <c r="M2238" s="19">
        <v>0</v>
      </c>
      <c r="N2238" s="19">
        <v>0</v>
      </c>
      <c r="O2238" s="19">
        <v>0</v>
      </c>
      <c r="P2238" s="19">
        <v>4</v>
      </c>
      <c r="Q2238" s="19">
        <f t="shared" si="204"/>
        <v>0</v>
      </c>
      <c r="R2238" s="3">
        <f t="shared" si="205"/>
        <v>1.1547005383792515</v>
      </c>
      <c r="S2238" s="3">
        <f t="shared" si="206"/>
        <v>0.13157894736842105</v>
      </c>
      <c r="T2238" s="9">
        <f t="shared" si="207"/>
        <v>0</v>
      </c>
      <c r="U2238" s="9">
        <f t="shared" si="208"/>
        <v>4</v>
      </c>
      <c r="V2238" s="9">
        <f t="shared" si="209"/>
        <v>2</v>
      </c>
    </row>
    <row r="2239" spans="1:22" x14ac:dyDescent="0.25">
      <c r="A2239" t="s">
        <v>577</v>
      </c>
      <c r="B2239" s="32" t="s">
        <v>278</v>
      </c>
      <c r="C2239" t="s">
        <v>202</v>
      </c>
      <c r="D2239" t="s">
        <v>113</v>
      </c>
      <c r="E2239" s="9">
        <v>0</v>
      </c>
      <c r="F2239" s="9">
        <v>0</v>
      </c>
      <c r="G2239" s="9">
        <v>0</v>
      </c>
      <c r="H2239" s="9">
        <v>0</v>
      </c>
      <c r="I2239" s="9">
        <v>0</v>
      </c>
      <c r="J2239" s="9">
        <v>0</v>
      </c>
      <c r="K2239">
        <v>0</v>
      </c>
      <c r="L2239" s="9">
        <v>0</v>
      </c>
      <c r="M2239" s="19">
        <v>5</v>
      </c>
      <c r="N2239" s="19">
        <v>0</v>
      </c>
      <c r="O2239" s="19">
        <v>1</v>
      </c>
      <c r="P2239" s="19">
        <v>5</v>
      </c>
      <c r="Q2239" s="19">
        <f t="shared" si="204"/>
        <v>0</v>
      </c>
      <c r="R2239" s="3">
        <f t="shared" si="205"/>
        <v>1.9286515936521478</v>
      </c>
      <c r="S2239" s="3">
        <f t="shared" si="206"/>
        <v>0.1206140350877193</v>
      </c>
      <c r="T2239" s="9">
        <f t="shared" si="207"/>
        <v>0</v>
      </c>
      <c r="U2239" s="9">
        <f t="shared" si="208"/>
        <v>5</v>
      </c>
      <c r="V2239" s="9">
        <f t="shared" si="209"/>
        <v>3</v>
      </c>
    </row>
    <row r="2240" spans="1:22" x14ac:dyDescent="0.25">
      <c r="A2240" t="s">
        <v>577</v>
      </c>
      <c r="B2240" s="32" t="s">
        <v>278</v>
      </c>
      <c r="C2240" t="s">
        <v>202</v>
      </c>
      <c r="D2240" t="s">
        <v>820</v>
      </c>
      <c r="E2240" s="9">
        <v>0</v>
      </c>
      <c r="F2240" s="9">
        <v>0</v>
      </c>
      <c r="G2240" s="9">
        <v>0</v>
      </c>
      <c r="H2240" s="9">
        <v>0</v>
      </c>
      <c r="I2240" s="9">
        <v>0</v>
      </c>
      <c r="J2240" s="9">
        <v>0</v>
      </c>
      <c r="K2240">
        <v>0</v>
      </c>
      <c r="L2240" s="9">
        <v>0</v>
      </c>
      <c r="M2240" s="19">
        <v>1</v>
      </c>
      <c r="N2240" s="19">
        <v>0</v>
      </c>
      <c r="O2240" s="19">
        <v>0</v>
      </c>
      <c r="P2240" s="19">
        <v>0</v>
      </c>
      <c r="Q2240" s="19">
        <f t="shared" si="204"/>
        <v>0</v>
      </c>
      <c r="R2240" s="3">
        <f t="shared" si="205"/>
        <v>0.28867513459481287</v>
      </c>
      <c r="S2240" s="3">
        <f t="shared" si="206"/>
        <v>3.2894736842105261E-2</v>
      </c>
      <c r="T2240" s="9">
        <f t="shared" si="207"/>
        <v>0</v>
      </c>
      <c r="U2240" s="9">
        <f t="shared" si="208"/>
        <v>1</v>
      </c>
      <c r="V2240" s="9">
        <f t="shared" si="209"/>
        <v>0</v>
      </c>
    </row>
    <row r="2241" spans="1:22" x14ac:dyDescent="0.25">
      <c r="A2241" t="s">
        <v>577</v>
      </c>
      <c r="B2241" s="32" t="s">
        <v>278</v>
      </c>
      <c r="C2241" t="s">
        <v>202</v>
      </c>
      <c r="D2241" t="s">
        <v>106</v>
      </c>
      <c r="E2241" s="9">
        <v>0</v>
      </c>
      <c r="F2241" s="9">
        <v>0</v>
      </c>
      <c r="G2241" s="9">
        <v>0</v>
      </c>
      <c r="H2241" s="9">
        <v>0</v>
      </c>
      <c r="I2241" s="9">
        <v>0</v>
      </c>
      <c r="J2241" s="9">
        <v>0</v>
      </c>
      <c r="K2241">
        <v>1.4</v>
      </c>
      <c r="L2241" s="9">
        <v>5.6</v>
      </c>
      <c r="M2241" s="19">
        <v>24</v>
      </c>
      <c r="N2241" s="19">
        <v>0</v>
      </c>
      <c r="O2241" s="19">
        <v>3</v>
      </c>
      <c r="P2241" s="19">
        <v>1</v>
      </c>
      <c r="Q2241" s="19">
        <f t="shared" si="204"/>
        <v>1.4</v>
      </c>
      <c r="R2241" s="3">
        <f t="shared" si="205"/>
        <v>6.857223574561</v>
      </c>
      <c r="S2241" s="3">
        <f t="shared" si="206"/>
        <v>0.23026315789473686</v>
      </c>
      <c r="T2241" s="9">
        <f t="shared" si="207"/>
        <v>0</v>
      </c>
      <c r="U2241" s="9">
        <f t="shared" si="208"/>
        <v>24</v>
      </c>
      <c r="V2241" s="9">
        <f t="shared" si="209"/>
        <v>9</v>
      </c>
    </row>
    <row r="2242" spans="1:22" x14ac:dyDescent="0.25">
      <c r="A2242" t="s">
        <v>577</v>
      </c>
      <c r="B2242" s="32" t="s">
        <v>278</v>
      </c>
      <c r="C2242" t="s">
        <v>202</v>
      </c>
      <c r="D2242" t="s">
        <v>109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0</v>
      </c>
      <c r="K2242">
        <v>0</v>
      </c>
      <c r="L2242" s="9">
        <v>0</v>
      </c>
      <c r="M2242" s="19">
        <v>1</v>
      </c>
      <c r="N2242" s="19">
        <v>1</v>
      </c>
      <c r="O2242" s="19">
        <v>2</v>
      </c>
      <c r="P2242" s="19">
        <v>2</v>
      </c>
      <c r="Q2242" s="19">
        <f t="shared" ref="Q2242:Q2305" si="210">IFERROR(AVERAGEIF(K2242:K2242,"&lt;&gt;0"),0)</f>
        <v>0</v>
      </c>
      <c r="R2242" s="3">
        <f t="shared" ref="R2242:R2305" si="211">_xlfn.STDEV.S(E2242:P2242)</f>
        <v>0.7977240352174656</v>
      </c>
      <c r="S2242" s="3">
        <f t="shared" ref="S2242:S2305" si="212">IFERROR(AVERAGEIF(E2242:P2242,"&lt;&gt;0")/30.4,0)</f>
        <v>4.9342105263157895E-2</v>
      </c>
      <c r="T2242" s="9">
        <f t="shared" ref="T2242:T2305" si="213">MIN(E2242:P2242)</f>
        <v>0</v>
      </c>
      <c r="U2242" s="9">
        <f t="shared" ref="U2242:U2305" si="214">MAX(E2242:P2242)</f>
        <v>2</v>
      </c>
      <c r="V2242" s="9">
        <f t="shared" ref="V2242:V2305" si="215">MROUND(ROUND(_xlfn.NORM.S.INV($Y$1)*R2242*1,1),1)</f>
        <v>1</v>
      </c>
    </row>
    <row r="2243" spans="1:22" x14ac:dyDescent="0.25">
      <c r="A2243" t="s">
        <v>577</v>
      </c>
      <c r="B2243" s="32" t="s">
        <v>278</v>
      </c>
      <c r="C2243" t="s">
        <v>202</v>
      </c>
      <c r="D2243" t="s">
        <v>4746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0</v>
      </c>
      <c r="K2243">
        <v>0</v>
      </c>
      <c r="L2243" s="9">
        <v>1.4</v>
      </c>
      <c r="M2243" s="19">
        <v>17</v>
      </c>
      <c r="N2243" s="19">
        <v>8</v>
      </c>
      <c r="O2243" s="19">
        <v>12</v>
      </c>
      <c r="P2243" s="19">
        <v>5</v>
      </c>
      <c r="Q2243" s="19">
        <f t="shared" si="210"/>
        <v>0</v>
      </c>
      <c r="R2243" s="3">
        <f t="shared" si="211"/>
        <v>5.7761001838033712</v>
      </c>
      <c r="S2243" s="3">
        <f t="shared" si="212"/>
        <v>0.28552631578947368</v>
      </c>
      <c r="T2243" s="9">
        <f t="shared" si="213"/>
        <v>0</v>
      </c>
      <c r="U2243" s="9">
        <f t="shared" si="214"/>
        <v>17</v>
      </c>
      <c r="V2243" s="9">
        <f t="shared" si="215"/>
        <v>7</v>
      </c>
    </row>
    <row r="2244" spans="1:22" x14ac:dyDescent="0.25">
      <c r="A2244" t="s">
        <v>578</v>
      </c>
      <c r="B2244" s="32" t="s">
        <v>280</v>
      </c>
      <c r="C2244" t="s">
        <v>202</v>
      </c>
      <c r="D2244" t="s">
        <v>5604</v>
      </c>
      <c r="E2244" s="9">
        <v>0</v>
      </c>
      <c r="F2244" s="9">
        <v>0</v>
      </c>
      <c r="G2244" s="9">
        <v>0</v>
      </c>
      <c r="H2244" s="9">
        <v>0</v>
      </c>
      <c r="I2244" s="9">
        <v>0</v>
      </c>
      <c r="J2244" s="9">
        <v>0</v>
      </c>
      <c r="K2244">
        <v>0</v>
      </c>
      <c r="L2244" s="9">
        <v>0</v>
      </c>
      <c r="M2244" s="19">
        <v>0</v>
      </c>
      <c r="N2244" s="19">
        <v>0</v>
      </c>
      <c r="O2244" s="19">
        <v>0</v>
      </c>
      <c r="P2244" s="19">
        <v>4</v>
      </c>
      <c r="Q2244" s="19">
        <f t="shared" si="210"/>
        <v>0</v>
      </c>
      <c r="R2244" s="3">
        <f t="shared" si="211"/>
        <v>1.1547005383792515</v>
      </c>
      <c r="S2244" s="3">
        <f t="shared" si="212"/>
        <v>0.13157894736842105</v>
      </c>
      <c r="T2244" s="9">
        <f t="shared" si="213"/>
        <v>0</v>
      </c>
      <c r="U2244" s="9">
        <f t="shared" si="214"/>
        <v>4</v>
      </c>
      <c r="V2244" s="9">
        <f t="shared" si="215"/>
        <v>2</v>
      </c>
    </row>
    <row r="2245" spans="1:22" x14ac:dyDescent="0.25">
      <c r="A2245" t="s">
        <v>578</v>
      </c>
      <c r="B2245" s="32" t="s">
        <v>280</v>
      </c>
      <c r="C2245" t="s">
        <v>202</v>
      </c>
      <c r="D2245" t="s">
        <v>113</v>
      </c>
      <c r="E2245" s="9">
        <v>0</v>
      </c>
      <c r="F2245" s="9">
        <v>0</v>
      </c>
      <c r="G2245" s="9">
        <v>0</v>
      </c>
      <c r="H2245" s="9">
        <v>0</v>
      </c>
      <c r="I2245" s="9">
        <v>0</v>
      </c>
      <c r="J2245" s="9">
        <v>0</v>
      </c>
      <c r="K2245">
        <v>0</v>
      </c>
      <c r="L2245" s="9">
        <v>0</v>
      </c>
      <c r="M2245" s="19">
        <v>5</v>
      </c>
      <c r="N2245" s="19">
        <v>0</v>
      </c>
      <c r="O2245" s="19">
        <v>1</v>
      </c>
      <c r="P2245" s="19">
        <v>5</v>
      </c>
      <c r="Q2245" s="19">
        <f t="shared" si="210"/>
        <v>0</v>
      </c>
      <c r="R2245" s="3">
        <f t="shared" si="211"/>
        <v>1.9286515936521478</v>
      </c>
      <c r="S2245" s="3">
        <f t="shared" si="212"/>
        <v>0.1206140350877193</v>
      </c>
      <c r="T2245" s="9">
        <f t="shared" si="213"/>
        <v>0</v>
      </c>
      <c r="U2245" s="9">
        <f t="shared" si="214"/>
        <v>5</v>
      </c>
      <c r="V2245" s="9">
        <f t="shared" si="215"/>
        <v>3</v>
      </c>
    </row>
    <row r="2246" spans="1:22" x14ac:dyDescent="0.25">
      <c r="A2246" t="s">
        <v>578</v>
      </c>
      <c r="B2246" s="32" t="s">
        <v>280</v>
      </c>
      <c r="C2246" t="s">
        <v>202</v>
      </c>
      <c r="D2246" t="s">
        <v>820</v>
      </c>
      <c r="E2246" s="9">
        <v>0</v>
      </c>
      <c r="F2246" s="9">
        <v>0</v>
      </c>
      <c r="G2246" s="9">
        <v>0</v>
      </c>
      <c r="H2246" s="9">
        <v>0</v>
      </c>
      <c r="I2246" s="9">
        <v>0</v>
      </c>
      <c r="J2246" s="9">
        <v>0</v>
      </c>
      <c r="K2246">
        <v>0</v>
      </c>
      <c r="L2246" s="9">
        <v>0</v>
      </c>
      <c r="M2246" s="19">
        <v>1</v>
      </c>
      <c r="N2246" s="19">
        <v>0</v>
      </c>
      <c r="O2246" s="19">
        <v>0</v>
      </c>
      <c r="P2246" s="19">
        <v>0</v>
      </c>
      <c r="Q2246" s="19">
        <f t="shared" si="210"/>
        <v>0</v>
      </c>
      <c r="R2246" s="3">
        <f t="shared" si="211"/>
        <v>0.28867513459481287</v>
      </c>
      <c r="S2246" s="3">
        <f t="shared" si="212"/>
        <v>3.2894736842105261E-2</v>
      </c>
      <c r="T2246" s="9">
        <f t="shared" si="213"/>
        <v>0</v>
      </c>
      <c r="U2246" s="9">
        <f t="shared" si="214"/>
        <v>1</v>
      </c>
      <c r="V2246" s="9">
        <f t="shared" si="215"/>
        <v>0</v>
      </c>
    </row>
    <row r="2247" spans="1:22" x14ac:dyDescent="0.25">
      <c r="A2247" t="s">
        <v>578</v>
      </c>
      <c r="B2247" s="32" t="s">
        <v>280</v>
      </c>
      <c r="C2247" t="s">
        <v>202</v>
      </c>
      <c r="D2247" t="s">
        <v>106</v>
      </c>
      <c r="E2247" s="9">
        <v>0</v>
      </c>
      <c r="F2247" s="9">
        <v>0</v>
      </c>
      <c r="G2247" s="9">
        <v>0</v>
      </c>
      <c r="H2247" s="9">
        <v>0</v>
      </c>
      <c r="I2247" s="9">
        <v>0</v>
      </c>
      <c r="J2247" s="9">
        <v>0</v>
      </c>
      <c r="K2247">
        <v>1.4</v>
      </c>
      <c r="L2247" s="9">
        <v>5.6</v>
      </c>
      <c r="M2247" s="19">
        <v>24</v>
      </c>
      <c r="N2247" s="19">
        <v>0</v>
      </c>
      <c r="O2247" s="19">
        <v>3</v>
      </c>
      <c r="P2247" s="19">
        <v>1</v>
      </c>
      <c r="Q2247" s="19">
        <f t="shared" si="210"/>
        <v>1.4</v>
      </c>
      <c r="R2247" s="3">
        <f t="shared" si="211"/>
        <v>6.857223574561</v>
      </c>
      <c r="S2247" s="3">
        <f t="shared" si="212"/>
        <v>0.23026315789473686</v>
      </c>
      <c r="T2247" s="9">
        <f t="shared" si="213"/>
        <v>0</v>
      </c>
      <c r="U2247" s="9">
        <f t="shared" si="214"/>
        <v>24</v>
      </c>
      <c r="V2247" s="9">
        <f t="shared" si="215"/>
        <v>9</v>
      </c>
    </row>
    <row r="2248" spans="1:22" x14ac:dyDescent="0.25">
      <c r="A2248" t="s">
        <v>578</v>
      </c>
      <c r="B2248" s="32" t="s">
        <v>280</v>
      </c>
      <c r="C2248" t="s">
        <v>202</v>
      </c>
      <c r="D2248" t="s">
        <v>109</v>
      </c>
      <c r="E2248" s="9">
        <v>0</v>
      </c>
      <c r="F2248" s="9">
        <v>0</v>
      </c>
      <c r="G2248" s="9">
        <v>0</v>
      </c>
      <c r="H2248" s="9">
        <v>0</v>
      </c>
      <c r="I2248" s="9">
        <v>0</v>
      </c>
      <c r="J2248" s="9">
        <v>0</v>
      </c>
      <c r="K2248">
        <v>0</v>
      </c>
      <c r="L2248" s="9">
        <v>0</v>
      </c>
      <c r="M2248" s="19">
        <v>1</v>
      </c>
      <c r="N2248" s="19">
        <v>1</v>
      </c>
      <c r="O2248" s="19">
        <v>2</v>
      </c>
      <c r="P2248" s="19">
        <v>2</v>
      </c>
      <c r="Q2248" s="19">
        <f t="shared" si="210"/>
        <v>0</v>
      </c>
      <c r="R2248" s="3">
        <f t="shared" si="211"/>
        <v>0.7977240352174656</v>
      </c>
      <c r="S2248" s="3">
        <f t="shared" si="212"/>
        <v>4.9342105263157895E-2</v>
      </c>
      <c r="T2248" s="9">
        <f t="shared" si="213"/>
        <v>0</v>
      </c>
      <c r="U2248" s="9">
        <f t="shared" si="214"/>
        <v>2</v>
      </c>
      <c r="V2248" s="9">
        <f t="shared" si="215"/>
        <v>1</v>
      </c>
    </row>
    <row r="2249" spans="1:22" x14ac:dyDescent="0.25">
      <c r="A2249" t="s">
        <v>578</v>
      </c>
      <c r="B2249" s="32" t="s">
        <v>280</v>
      </c>
      <c r="C2249" t="s">
        <v>202</v>
      </c>
      <c r="D2249" t="s">
        <v>4746</v>
      </c>
      <c r="E2249" s="9">
        <v>0</v>
      </c>
      <c r="F2249" s="9">
        <v>0</v>
      </c>
      <c r="G2249" s="9">
        <v>0</v>
      </c>
      <c r="H2249" s="9">
        <v>0</v>
      </c>
      <c r="I2249" s="9">
        <v>0</v>
      </c>
      <c r="J2249" s="9">
        <v>0</v>
      </c>
      <c r="K2249">
        <v>0</v>
      </c>
      <c r="L2249" s="9">
        <v>1.4</v>
      </c>
      <c r="M2249" s="19">
        <v>17</v>
      </c>
      <c r="N2249" s="19">
        <v>8</v>
      </c>
      <c r="O2249" s="19">
        <v>12</v>
      </c>
      <c r="P2249" s="19">
        <v>5</v>
      </c>
      <c r="Q2249" s="19">
        <f t="shared" si="210"/>
        <v>0</v>
      </c>
      <c r="R2249" s="3">
        <f t="shared" si="211"/>
        <v>5.7761001838033712</v>
      </c>
      <c r="S2249" s="3">
        <f t="shared" si="212"/>
        <v>0.28552631578947368</v>
      </c>
      <c r="T2249" s="9">
        <f t="shared" si="213"/>
        <v>0</v>
      </c>
      <c r="U2249" s="9">
        <f t="shared" si="214"/>
        <v>17</v>
      </c>
      <c r="V2249" s="9">
        <f t="shared" si="215"/>
        <v>7</v>
      </c>
    </row>
    <row r="2250" spans="1:22" x14ac:dyDescent="0.25">
      <c r="A2250" t="s">
        <v>579</v>
      </c>
      <c r="B2250" s="32" t="s">
        <v>282</v>
      </c>
      <c r="C2250" t="s">
        <v>202</v>
      </c>
      <c r="D2250" t="s">
        <v>5604</v>
      </c>
      <c r="E2250" s="9">
        <v>0</v>
      </c>
      <c r="F2250" s="9">
        <v>0</v>
      </c>
      <c r="G2250" s="9">
        <v>0</v>
      </c>
      <c r="H2250" s="9">
        <v>0</v>
      </c>
      <c r="I2250" s="9">
        <v>0</v>
      </c>
      <c r="J2250" s="9">
        <v>0</v>
      </c>
      <c r="K2250">
        <v>0</v>
      </c>
      <c r="L2250" s="9">
        <v>0</v>
      </c>
      <c r="M2250" s="19">
        <v>0</v>
      </c>
      <c r="N2250" s="19">
        <v>0</v>
      </c>
      <c r="O2250" s="19">
        <v>0</v>
      </c>
      <c r="P2250" s="19">
        <v>5</v>
      </c>
      <c r="Q2250" s="19">
        <f t="shared" si="210"/>
        <v>0</v>
      </c>
      <c r="R2250" s="3">
        <f t="shared" si="211"/>
        <v>1.4433756729740645</v>
      </c>
      <c r="S2250" s="3">
        <f t="shared" si="212"/>
        <v>0.16447368421052633</v>
      </c>
      <c r="T2250" s="9">
        <f t="shared" si="213"/>
        <v>0</v>
      </c>
      <c r="U2250" s="9">
        <f t="shared" si="214"/>
        <v>5</v>
      </c>
      <c r="V2250" s="9">
        <f t="shared" si="215"/>
        <v>2</v>
      </c>
    </row>
    <row r="2251" spans="1:22" x14ac:dyDescent="0.25">
      <c r="A2251" t="s">
        <v>579</v>
      </c>
      <c r="B2251" s="32" t="s">
        <v>282</v>
      </c>
      <c r="C2251" t="s">
        <v>202</v>
      </c>
      <c r="D2251" t="s">
        <v>113</v>
      </c>
      <c r="E2251" s="9">
        <v>0</v>
      </c>
      <c r="F2251" s="9">
        <v>0</v>
      </c>
      <c r="G2251" s="9">
        <v>0</v>
      </c>
      <c r="H2251" s="9">
        <v>0</v>
      </c>
      <c r="I2251" s="9">
        <v>0</v>
      </c>
      <c r="J2251" s="9">
        <v>0</v>
      </c>
      <c r="K2251">
        <v>0</v>
      </c>
      <c r="L2251" s="9">
        <v>1.4</v>
      </c>
      <c r="M2251" s="19">
        <v>2</v>
      </c>
      <c r="N2251" s="19">
        <v>1</v>
      </c>
      <c r="O2251" s="19">
        <v>0</v>
      </c>
      <c r="P2251" s="19">
        <v>2</v>
      </c>
      <c r="Q2251" s="19">
        <f t="shared" si="210"/>
        <v>0</v>
      </c>
      <c r="R2251" s="3">
        <f t="shared" si="211"/>
        <v>0.82828775559017287</v>
      </c>
      <c r="S2251" s="3">
        <f t="shared" si="212"/>
        <v>5.2631578947368425E-2</v>
      </c>
      <c r="T2251" s="9">
        <f t="shared" si="213"/>
        <v>0</v>
      </c>
      <c r="U2251" s="9">
        <f t="shared" si="214"/>
        <v>2</v>
      </c>
      <c r="V2251" s="9">
        <f t="shared" si="215"/>
        <v>1</v>
      </c>
    </row>
    <row r="2252" spans="1:22" x14ac:dyDescent="0.25">
      <c r="A2252" t="s">
        <v>579</v>
      </c>
      <c r="B2252" s="32" t="s">
        <v>282</v>
      </c>
      <c r="C2252" t="s">
        <v>202</v>
      </c>
      <c r="D2252" t="s">
        <v>106</v>
      </c>
      <c r="E2252" s="9">
        <v>0</v>
      </c>
      <c r="F2252" s="9">
        <v>0</v>
      </c>
      <c r="G2252" s="9">
        <v>0</v>
      </c>
      <c r="H2252" s="9">
        <v>0</v>
      </c>
      <c r="I2252" s="9">
        <v>0</v>
      </c>
      <c r="J2252" s="9">
        <v>0</v>
      </c>
      <c r="K2252">
        <v>0</v>
      </c>
      <c r="L2252" s="9">
        <v>0</v>
      </c>
      <c r="M2252" s="19">
        <v>7</v>
      </c>
      <c r="N2252" s="19">
        <v>2</v>
      </c>
      <c r="O2252" s="19">
        <v>2</v>
      </c>
      <c r="P2252" s="19">
        <v>8</v>
      </c>
      <c r="Q2252" s="19">
        <f t="shared" si="210"/>
        <v>0</v>
      </c>
      <c r="R2252" s="3">
        <f t="shared" si="211"/>
        <v>2.8749176536296681</v>
      </c>
      <c r="S2252" s="3">
        <f t="shared" si="212"/>
        <v>0.15625</v>
      </c>
      <c r="T2252" s="9">
        <f t="shared" si="213"/>
        <v>0</v>
      </c>
      <c r="U2252" s="9">
        <f t="shared" si="214"/>
        <v>8</v>
      </c>
      <c r="V2252" s="9">
        <f t="shared" si="215"/>
        <v>4</v>
      </c>
    </row>
    <row r="2253" spans="1:22" x14ac:dyDescent="0.25">
      <c r="A2253" t="s">
        <v>579</v>
      </c>
      <c r="B2253" s="32" t="s">
        <v>282</v>
      </c>
      <c r="C2253" t="s">
        <v>202</v>
      </c>
      <c r="D2253" t="s">
        <v>109</v>
      </c>
      <c r="E2253" s="9">
        <v>0</v>
      </c>
      <c r="F2253" s="9">
        <v>0</v>
      </c>
      <c r="G2253" s="9">
        <v>0</v>
      </c>
      <c r="H2253" s="9">
        <v>0</v>
      </c>
      <c r="I2253" s="9">
        <v>0</v>
      </c>
      <c r="J2253" s="9">
        <v>0</v>
      </c>
      <c r="K2253">
        <v>0</v>
      </c>
      <c r="L2253" s="9">
        <v>0</v>
      </c>
      <c r="M2253" s="19">
        <v>0</v>
      </c>
      <c r="N2253" s="19">
        <v>0</v>
      </c>
      <c r="O2253" s="19">
        <v>2</v>
      </c>
      <c r="P2253" s="19">
        <v>2</v>
      </c>
      <c r="Q2253" s="19">
        <f t="shared" si="210"/>
        <v>0</v>
      </c>
      <c r="R2253" s="3">
        <f t="shared" si="211"/>
        <v>0.77849894416152299</v>
      </c>
      <c r="S2253" s="3">
        <f t="shared" si="212"/>
        <v>6.5789473684210523E-2</v>
      </c>
      <c r="T2253" s="9">
        <f t="shared" si="213"/>
        <v>0</v>
      </c>
      <c r="U2253" s="9">
        <f t="shared" si="214"/>
        <v>2</v>
      </c>
      <c r="V2253" s="9">
        <f t="shared" si="215"/>
        <v>1</v>
      </c>
    </row>
    <row r="2254" spans="1:22" x14ac:dyDescent="0.25">
      <c r="A2254" t="s">
        <v>579</v>
      </c>
      <c r="B2254" s="32" t="s">
        <v>282</v>
      </c>
      <c r="C2254" t="s">
        <v>202</v>
      </c>
      <c r="D2254" t="s">
        <v>4746</v>
      </c>
      <c r="E2254" s="9">
        <v>0</v>
      </c>
      <c r="F2254" s="9">
        <v>0</v>
      </c>
      <c r="G2254" s="9">
        <v>0</v>
      </c>
      <c r="H2254" s="9">
        <v>0</v>
      </c>
      <c r="I2254" s="9">
        <v>0</v>
      </c>
      <c r="J2254" s="9">
        <v>0</v>
      </c>
      <c r="K2254">
        <v>1.4</v>
      </c>
      <c r="L2254" s="9">
        <v>1.4</v>
      </c>
      <c r="M2254" s="19">
        <v>12</v>
      </c>
      <c r="N2254" s="19">
        <v>0</v>
      </c>
      <c r="O2254" s="19">
        <v>6</v>
      </c>
      <c r="P2254" s="19">
        <v>1</v>
      </c>
      <c r="Q2254" s="19">
        <f t="shared" si="210"/>
        <v>1.4</v>
      </c>
      <c r="R2254" s="3">
        <f t="shared" si="211"/>
        <v>3.634639742891455</v>
      </c>
      <c r="S2254" s="3">
        <f t="shared" si="212"/>
        <v>0.14342105263157898</v>
      </c>
      <c r="T2254" s="9">
        <f t="shared" si="213"/>
        <v>0</v>
      </c>
      <c r="U2254" s="9">
        <f t="shared" si="214"/>
        <v>12</v>
      </c>
      <c r="V2254" s="9">
        <f t="shared" si="215"/>
        <v>5</v>
      </c>
    </row>
    <row r="2255" spans="1:22" x14ac:dyDescent="0.25">
      <c r="A2255" t="s">
        <v>580</v>
      </c>
      <c r="B2255" s="32" t="s">
        <v>284</v>
      </c>
      <c r="C2255" t="s">
        <v>202</v>
      </c>
      <c r="D2255" t="s">
        <v>5604</v>
      </c>
      <c r="E2255" s="9">
        <v>0</v>
      </c>
      <c r="F2255" s="9">
        <v>0</v>
      </c>
      <c r="G2255" s="9">
        <v>0</v>
      </c>
      <c r="H2255" s="9">
        <v>0</v>
      </c>
      <c r="I2255" s="9">
        <v>0</v>
      </c>
      <c r="J2255" s="9">
        <v>0</v>
      </c>
      <c r="K2255">
        <v>0</v>
      </c>
      <c r="L2255" s="9">
        <v>0</v>
      </c>
      <c r="M2255" s="19">
        <v>0</v>
      </c>
      <c r="N2255" s="19">
        <v>0</v>
      </c>
      <c r="O2255" s="19">
        <v>0</v>
      </c>
      <c r="P2255" s="19">
        <v>5</v>
      </c>
      <c r="Q2255" s="19">
        <f t="shared" si="210"/>
        <v>0</v>
      </c>
      <c r="R2255" s="3">
        <f t="shared" si="211"/>
        <v>1.4433756729740645</v>
      </c>
      <c r="S2255" s="3">
        <f t="shared" si="212"/>
        <v>0.16447368421052633</v>
      </c>
      <c r="T2255" s="9">
        <f t="shared" si="213"/>
        <v>0</v>
      </c>
      <c r="U2255" s="9">
        <f t="shared" si="214"/>
        <v>5</v>
      </c>
      <c r="V2255" s="9">
        <f t="shared" si="215"/>
        <v>2</v>
      </c>
    </row>
    <row r="2256" spans="1:22" x14ac:dyDescent="0.25">
      <c r="A2256" t="s">
        <v>580</v>
      </c>
      <c r="B2256" s="32" t="s">
        <v>284</v>
      </c>
      <c r="C2256" t="s">
        <v>202</v>
      </c>
      <c r="D2256" t="s">
        <v>113</v>
      </c>
      <c r="E2256" s="9">
        <v>0</v>
      </c>
      <c r="F2256" s="9">
        <v>0</v>
      </c>
      <c r="G2256" s="9">
        <v>0</v>
      </c>
      <c r="H2256" s="9">
        <v>0</v>
      </c>
      <c r="I2256" s="9">
        <v>0</v>
      </c>
      <c r="J2256" s="9">
        <v>0</v>
      </c>
      <c r="K2256">
        <v>0</v>
      </c>
      <c r="L2256" s="9">
        <v>1.4</v>
      </c>
      <c r="M2256" s="19">
        <v>2</v>
      </c>
      <c r="N2256" s="19">
        <v>1</v>
      </c>
      <c r="O2256" s="19">
        <v>0</v>
      </c>
      <c r="P2256" s="19">
        <v>2</v>
      </c>
      <c r="Q2256" s="19">
        <f t="shared" si="210"/>
        <v>0</v>
      </c>
      <c r="R2256" s="3">
        <f t="shared" si="211"/>
        <v>0.82828775559017287</v>
      </c>
      <c r="S2256" s="3">
        <f t="shared" si="212"/>
        <v>5.2631578947368425E-2</v>
      </c>
      <c r="T2256" s="9">
        <f t="shared" si="213"/>
        <v>0</v>
      </c>
      <c r="U2256" s="9">
        <f t="shared" si="214"/>
        <v>2</v>
      </c>
      <c r="V2256" s="9">
        <f t="shared" si="215"/>
        <v>1</v>
      </c>
    </row>
    <row r="2257" spans="1:22" x14ac:dyDescent="0.25">
      <c r="A2257" t="s">
        <v>580</v>
      </c>
      <c r="B2257" s="32" t="s">
        <v>284</v>
      </c>
      <c r="C2257" t="s">
        <v>202</v>
      </c>
      <c r="D2257" t="s">
        <v>106</v>
      </c>
      <c r="E2257" s="9">
        <v>0</v>
      </c>
      <c r="F2257" s="9">
        <v>0</v>
      </c>
      <c r="G2257" s="9">
        <v>0</v>
      </c>
      <c r="H2257" s="9">
        <v>0</v>
      </c>
      <c r="I2257" s="9">
        <v>0</v>
      </c>
      <c r="J2257" s="9">
        <v>0</v>
      </c>
      <c r="K2257">
        <v>0</v>
      </c>
      <c r="L2257" s="9">
        <v>0</v>
      </c>
      <c r="M2257" s="19">
        <v>7</v>
      </c>
      <c r="N2257" s="19">
        <v>2</v>
      </c>
      <c r="O2257" s="19">
        <v>2</v>
      </c>
      <c r="P2257" s="19">
        <v>8</v>
      </c>
      <c r="Q2257" s="19">
        <f t="shared" si="210"/>
        <v>0</v>
      </c>
      <c r="R2257" s="3">
        <f t="shared" si="211"/>
        <v>2.8749176536296681</v>
      </c>
      <c r="S2257" s="3">
        <f t="shared" si="212"/>
        <v>0.15625</v>
      </c>
      <c r="T2257" s="9">
        <f t="shared" si="213"/>
        <v>0</v>
      </c>
      <c r="U2257" s="9">
        <f t="shared" si="214"/>
        <v>8</v>
      </c>
      <c r="V2257" s="9">
        <f t="shared" si="215"/>
        <v>4</v>
      </c>
    </row>
    <row r="2258" spans="1:22" x14ac:dyDescent="0.25">
      <c r="A2258" t="s">
        <v>580</v>
      </c>
      <c r="B2258" s="32" t="s">
        <v>284</v>
      </c>
      <c r="C2258" t="s">
        <v>202</v>
      </c>
      <c r="D2258" t="s">
        <v>109</v>
      </c>
      <c r="E2258" s="9">
        <v>0</v>
      </c>
      <c r="F2258" s="9">
        <v>0</v>
      </c>
      <c r="G2258" s="9">
        <v>0</v>
      </c>
      <c r="H2258" s="9">
        <v>0</v>
      </c>
      <c r="I2258" s="9">
        <v>0</v>
      </c>
      <c r="J2258" s="9">
        <v>0</v>
      </c>
      <c r="K2258">
        <v>0</v>
      </c>
      <c r="L2258" s="9">
        <v>0</v>
      </c>
      <c r="M2258" s="19">
        <v>0</v>
      </c>
      <c r="N2258" s="19">
        <v>0</v>
      </c>
      <c r="O2258" s="19">
        <v>2</v>
      </c>
      <c r="P2258" s="19">
        <v>2</v>
      </c>
      <c r="Q2258" s="19">
        <f t="shared" si="210"/>
        <v>0</v>
      </c>
      <c r="R2258" s="3">
        <f t="shared" si="211"/>
        <v>0.77849894416152299</v>
      </c>
      <c r="S2258" s="3">
        <f t="shared" si="212"/>
        <v>6.5789473684210523E-2</v>
      </c>
      <c r="T2258" s="9">
        <f t="shared" si="213"/>
        <v>0</v>
      </c>
      <c r="U2258" s="9">
        <f t="shared" si="214"/>
        <v>2</v>
      </c>
      <c r="V2258" s="9">
        <f t="shared" si="215"/>
        <v>1</v>
      </c>
    </row>
    <row r="2259" spans="1:22" x14ac:dyDescent="0.25">
      <c r="A2259" t="s">
        <v>580</v>
      </c>
      <c r="B2259" s="32" t="s">
        <v>284</v>
      </c>
      <c r="C2259" t="s">
        <v>202</v>
      </c>
      <c r="D2259" t="s">
        <v>4746</v>
      </c>
      <c r="E2259" s="9">
        <v>0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>
        <v>1.4</v>
      </c>
      <c r="L2259" s="9">
        <v>1.4</v>
      </c>
      <c r="M2259" s="19">
        <v>12</v>
      </c>
      <c r="N2259" s="19">
        <v>0</v>
      </c>
      <c r="O2259" s="19">
        <v>6</v>
      </c>
      <c r="P2259" s="19">
        <v>1</v>
      </c>
      <c r="Q2259" s="19">
        <f t="shared" si="210"/>
        <v>1.4</v>
      </c>
      <c r="R2259" s="3">
        <f t="shared" si="211"/>
        <v>3.634639742891455</v>
      </c>
      <c r="S2259" s="3">
        <f t="shared" si="212"/>
        <v>0.14342105263157898</v>
      </c>
      <c r="T2259" s="9">
        <f t="shared" si="213"/>
        <v>0</v>
      </c>
      <c r="U2259" s="9">
        <f t="shared" si="214"/>
        <v>12</v>
      </c>
      <c r="V2259" s="9">
        <f t="shared" si="215"/>
        <v>5</v>
      </c>
    </row>
    <row r="2260" spans="1:22" x14ac:dyDescent="0.25">
      <c r="A2260" t="s">
        <v>2975</v>
      </c>
      <c r="B2260" s="32" t="s">
        <v>1642</v>
      </c>
      <c r="C2260" t="s">
        <v>202</v>
      </c>
      <c r="D2260" t="s">
        <v>5604</v>
      </c>
      <c r="E2260" s="9">
        <v>0</v>
      </c>
      <c r="F2260" s="9">
        <v>0</v>
      </c>
      <c r="G2260" s="9">
        <v>0</v>
      </c>
      <c r="H2260" s="9">
        <v>0</v>
      </c>
      <c r="I2260" s="9">
        <v>0</v>
      </c>
      <c r="J2260" s="9">
        <v>0</v>
      </c>
      <c r="K2260">
        <v>0</v>
      </c>
      <c r="L2260" s="9">
        <v>0</v>
      </c>
      <c r="M2260" s="19">
        <v>0</v>
      </c>
      <c r="N2260" s="19">
        <v>0</v>
      </c>
      <c r="O2260" s="19">
        <v>1</v>
      </c>
      <c r="P2260" s="19">
        <v>7</v>
      </c>
      <c r="Q2260" s="19">
        <f t="shared" si="210"/>
        <v>0</v>
      </c>
      <c r="R2260" s="3">
        <f t="shared" si="211"/>
        <v>2.0150945537631877</v>
      </c>
      <c r="S2260" s="3">
        <f t="shared" si="212"/>
        <v>0.13157894736842105</v>
      </c>
      <c r="T2260" s="9">
        <f t="shared" si="213"/>
        <v>0</v>
      </c>
      <c r="U2260" s="9">
        <f t="shared" si="214"/>
        <v>7</v>
      </c>
      <c r="V2260" s="9">
        <f t="shared" si="215"/>
        <v>3</v>
      </c>
    </row>
    <row r="2261" spans="1:22" x14ac:dyDescent="0.25">
      <c r="A2261" t="s">
        <v>2975</v>
      </c>
      <c r="B2261" s="32" t="s">
        <v>1642</v>
      </c>
      <c r="C2261" t="s">
        <v>202</v>
      </c>
      <c r="D2261" t="s">
        <v>113</v>
      </c>
      <c r="E2261" s="9">
        <v>0</v>
      </c>
      <c r="F2261" s="9">
        <v>0</v>
      </c>
      <c r="G2261" s="9">
        <v>0</v>
      </c>
      <c r="H2261" s="9">
        <v>0</v>
      </c>
      <c r="I2261" s="9">
        <v>0</v>
      </c>
      <c r="J2261" s="9">
        <v>0</v>
      </c>
      <c r="K2261">
        <v>0</v>
      </c>
      <c r="L2261" s="9">
        <v>0</v>
      </c>
      <c r="M2261" s="19">
        <v>2</v>
      </c>
      <c r="N2261" s="19">
        <v>0</v>
      </c>
      <c r="O2261" s="19">
        <v>2</v>
      </c>
      <c r="P2261" s="19">
        <v>8</v>
      </c>
      <c r="Q2261" s="19">
        <f t="shared" si="210"/>
        <v>0</v>
      </c>
      <c r="R2261" s="3">
        <f t="shared" si="211"/>
        <v>2.3354968324845689</v>
      </c>
      <c r="S2261" s="3">
        <f t="shared" si="212"/>
        <v>0.13157894736842105</v>
      </c>
      <c r="T2261" s="9">
        <f t="shared" si="213"/>
        <v>0</v>
      </c>
      <c r="U2261" s="9">
        <f t="shared" si="214"/>
        <v>8</v>
      </c>
      <c r="V2261" s="9">
        <f t="shared" si="215"/>
        <v>3</v>
      </c>
    </row>
    <row r="2262" spans="1:22" x14ac:dyDescent="0.25">
      <c r="A2262" t="s">
        <v>2975</v>
      </c>
      <c r="B2262" s="32" t="s">
        <v>1642</v>
      </c>
      <c r="C2262" t="s">
        <v>202</v>
      </c>
      <c r="D2262" t="s">
        <v>820</v>
      </c>
      <c r="E2262" s="9">
        <v>0</v>
      </c>
      <c r="F2262" s="9">
        <v>0</v>
      </c>
      <c r="G2262" s="9">
        <v>0</v>
      </c>
      <c r="H2262" s="9">
        <v>0</v>
      </c>
      <c r="I2262" s="9">
        <v>0</v>
      </c>
      <c r="J2262" s="9">
        <v>0</v>
      </c>
      <c r="K2262">
        <v>0</v>
      </c>
      <c r="L2262" s="9">
        <v>0</v>
      </c>
      <c r="M2262" s="19">
        <v>1</v>
      </c>
      <c r="N2262" s="19">
        <v>0</v>
      </c>
      <c r="O2262" s="19">
        <v>0</v>
      </c>
      <c r="P2262" s="19">
        <v>0</v>
      </c>
      <c r="Q2262" s="19">
        <f t="shared" si="210"/>
        <v>0</v>
      </c>
      <c r="R2262" s="3">
        <f t="shared" si="211"/>
        <v>0.28867513459481287</v>
      </c>
      <c r="S2262" s="3">
        <f t="shared" si="212"/>
        <v>3.2894736842105261E-2</v>
      </c>
      <c r="T2262" s="9">
        <f t="shared" si="213"/>
        <v>0</v>
      </c>
      <c r="U2262" s="9">
        <f t="shared" si="214"/>
        <v>1</v>
      </c>
      <c r="V2262" s="9">
        <f t="shared" si="215"/>
        <v>0</v>
      </c>
    </row>
    <row r="2263" spans="1:22" x14ac:dyDescent="0.25">
      <c r="A2263" t="s">
        <v>2975</v>
      </c>
      <c r="B2263" s="32" t="s">
        <v>1642</v>
      </c>
      <c r="C2263" t="s">
        <v>202</v>
      </c>
      <c r="D2263" t="s">
        <v>106</v>
      </c>
      <c r="E2263" s="9">
        <v>0</v>
      </c>
      <c r="F2263" s="9">
        <v>0</v>
      </c>
      <c r="G2263" s="9">
        <v>0</v>
      </c>
      <c r="H2263" s="9">
        <v>0</v>
      </c>
      <c r="I2263" s="9">
        <v>0</v>
      </c>
      <c r="J2263" s="9">
        <v>0</v>
      </c>
      <c r="K2263">
        <v>1.4</v>
      </c>
      <c r="L2263" s="9">
        <v>4.1999999999999993</v>
      </c>
      <c r="M2263" s="19">
        <v>10</v>
      </c>
      <c r="N2263" s="19">
        <v>0</v>
      </c>
      <c r="O2263" s="19">
        <v>2</v>
      </c>
      <c r="P2263" s="19">
        <v>0</v>
      </c>
      <c r="Q2263" s="19">
        <f t="shared" si="210"/>
        <v>1.4</v>
      </c>
      <c r="R2263" s="3">
        <f t="shared" si="211"/>
        <v>2.9815594861912396</v>
      </c>
      <c r="S2263" s="3">
        <f t="shared" si="212"/>
        <v>0.14473684210526316</v>
      </c>
      <c r="T2263" s="9">
        <f t="shared" si="213"/>
        <v>0</v>
      </c>
      <c r="U2263" s="9">
        <f t="shared" si="214"/>
        <v>10</v>
      </c>
      <c r="V2263" s="9">
        <f t="shared" si="215"/>
        <v>4</v>
      </c>
    </row>
    <row r="2264" spans="1:22" x14ac:dyDescent="0.25">
      <c r="A2264" t="s">
        <v>2975</v>
      </c>
      <c r="B2264" s="32" t="s">
        <v>1642</v>
      </c>
      <c r="C2264" t="s">
        <v>202</v>
      </c>
      <c r="D2264" t="s">
        <v>109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>
        <v>0</v>
      </c>
      <c r="L2264" s="9">
        <v>0</v>
      </c>
      <c r="M2264" s="19">
        <v>0</v>
      </c>
      <c r="N2264" s="19">
        <v>0</v>
      </c>
      <c r="O2264" s="19">
        <v>1</v>
      </c>
      <c r="P2264" s="19">
        <v>3</v>
      </c>
      <c r="Q2264" s="19">
        <f t="shared" si="210"/>
        <v>0</v>
      </c>
      <c r="R2264" s="3">
        <f t="shared" si="211"/>
        <v>0.88762536459859454</v>
      </c>
      <c r="S2264" s="3">
        <f t="shared" si="212"/>
        <v>6.5789473684210523E-2</v>
      </c>
      <c r="T2264" s="9">
        <f t="shared" si="213"/>
        <v>0</v>
      </c>
      <c r="U2264" s="9">
        <f t="shared" si="214"/>
        <v>3</v>
      </c>
      <c r="V2264" s="9">
        <f t="shared" si="215"/>
        <v>1</v>
      </c>
    </row>
    <row r="2265" spans="1:22" x14ac:dyDescent="0.25">
      <c r="A2265" t="s">
        <v>2975</v>
      </c>
      <c r="B2265" s="32" t="s">
        <v>1642</v>
      </c>
      <c r="C2265" t="s">
        <v>202</v>
      </c>
      <c r="D2265" t="s">
        <v>4746</v>
      </c>
      <c r="E2265" s="9">
        <v>0</v>
      </c>
      <c r="F2265" s="9">
        <v>0</v>
      </c>
      <c r="G2265" s="9">
        <v>0</v>
      </c>
      <c r="H2265" s="9">
        <v>0</v>
      </c>
      <c r="I2265" s="9">
        <v>0</v>
      </c>
      <c r="J2265" s="9">
        <v>0</v>
      </c>
      <c r="K2265">
        <v>0</v>
      </c>
      <c r="L2265" s="9">
        <v>1.4</v>
      </c>
      <c r="M2265" s="19">
        <v>8</v>
      </c>
      <c r="N2265" s="19">
        <v>6</v>
      </c>
      <c r="O2265" s="19">
        <v>7</v>
      </c>
      <c r="P2265" s="19">
        <v>1</v>
      </c>
      <c r="Q2265" s="19">
        <f t="shared" si="210"/>
        <v>0</v>
      </c>
      <c r="R2265" s="3">
        <f t="shared" si="211"/>
        <v>3.1090776182597364</v>
      </c>
      <c r="S2265" s="3">
        <f t="shared" si="212"/>
        <v>0.15394736842105264</v>
      </c>
      <c r="T2265" s="9">
        <f t="shared" si="213"/>
        <v>0</v>
      </c>
      <c r="U2265" s="9">
        <f t="shared" si="214"/>
        <v>8</v>
      </c>
      <c r="V2265" s="9">
        <f t="shared" si="215"/>
        <v>4</v>
      </c>
    </row>
    <row r="2266" spans="1:22" x14ac:dyDescent="0.25">
      <c r="A2266" t="s">
        <v>3056</v>
      </c>
      <c r="B2266" s="32" t="s">
        <v>1639</v>
      </c>
      <c r="C2266" t="s">
        <v>202</v>
      </c>
      <c r="D2266" t="s">
        <v>5604</v>
      </c>
      <c r="E2266" s="9">
        <v>0</v>
      </c>
      <c r="F2266" s="9">
        <v>0</v>
      </c>
      <c r="G2266" s="9">
        <v>0</v>
      </c>
      <c r="H2266" s="9">
        <v>0</v>
      </c>
      <c r="I2266" s="9">
        <v>0</v>
      </c>
      <c r="J2266" s="9">
        <v>0</v>
      </c>
      <c r="K2266">
        <v>0</v>
      </c>
      <c r="L2266" s="9">
        <v>0</v>
      </c>
      <c r="M2266" s="19">
        <v>0</v>
      </c>
      <c r="N2266" s="19">
        <v>0</v>
      </c>
      <c r="O2266" s="19">
        <v>0</v>
      </c>
      <c r="P2266" s="19">
        <v>2</v>
      </c>
      <c r="Q2266" s="19">
        <f t="shared" si="210"/>
        <v>0</v>
      </c>
      <c r="R2266" s="3">
        <f t="shared" si="211"/>
        <v>0.57735026918962573</v>
      </c>
      <c r="S2266" s="3">
        <f t="shared" si="212"/>
        <v>6.5789473684210523E-2</v>
      </c>
      <c r="T2266" s="9">
        <f t="shared" si="213"/>
        <v>0</v>
      </c>
      <c r="U2266" s="9">
        <f t="shared" si="214"/>
        <v>2</v>
      </c>
      <c r="V2266" s="9">
        <f t="shared" si="215"/>
        <v>1</v>
      </c>
    </row>
    <row r="2267" spans="1:22" x14ac:dyDescent="0.25">
      <c r="A2267" t="s">
        <v>3056</v>
      </c>
      <c r="B2267" s="32" t="s">
        <v>1639</v>
      </c>
      <c r="C2267" t="s">
        <v>202</v>
      </c>
      <c r="D2267" t="s">
        <v>113</v>
      </c>
      <c r="E2267" s="9">
        <v>0</v>
      </c>
      <c r="F2267" s="9">
        <v>0</v>
      </c>
      <c r="G2267" s="9">
        <v>0</v>
      </c>
      <c r="H2267" s="9">
        <v>0</v>
      </c>
      <c r="I2267" s="9">
        <v>0</v>
      </c>
      <c r="J2267" s="9">
        <v>0</v>
      </c>
      <c r="K2267">
        <v>0</v>
      </c>
      <c r="L2267" s="9">
        <v>1.4</v>
      </c>
      <c r="M2267" s="19">
        <v>2</v>
      </c>
      <c r="N2267" s="19">
        <v>3</v>
      </c>
      <c r="O2267" s="19">
        <v>0</v>
      </c>
      <c r="P2267" s="19">
        <v>4</v>
      </c>
      <c r="Q2267" s="19">
        <f t="shared" si="210"/>
        <v>0</v>
      </c>
      <c r="R2267" s="3">
        <f t="shared" si="211"/>
        <v>1.4124983239464446</v>
      </c>
      <c r="S2267" s="3">
        <f t="shared" si="212"/>
        <v>8.5526315789473686E-2</v>
      </c>
      <c r="T2267" s="9">
        <f t="shared" si="213"/>
        <v>0</v>
      </c>
      <c r="U2267" s="9">
        <f t="shared" si="214"/>
        <v>4</v>
      </c>
      <c r="V2267" s="9">
        <f t="shared" si="215"/>
        <v>2</v>
      </c>
    </row>
    <row r="2268" spans="1:22" x14ac:dyDescent="0.25">
      <c r="A2268" t="s">
        <v>3056</v>
      </c>
      <c r="B2268" s="32" t="s">
        <v>1639</v>
      </c>
      <c r="C2268" t="s">
        <v>202</v>
      </c>
      <c r="D2268" t="s">
        <v>106</v>
      </c>
      <c r="E2268" s="9">
        <v>0</v>
      </c>
      <c r="F2268" s="9">
        <v>0</v>
      </c>
      <c r="G2268" s="9">
        <v>0</v>
      </c>
      <c r="H2268" s="9">
        <v>0</v>
      </c>
      <c r="I2268" s="9">
        <v>0</v>
      </c>
      <c r="J2268" s="9">
        <v>0</v>
      </c>
      <c r="K2268">
        <v>0</v>
      </c>
      <c r="L2268" s="9">
        <v>0</v>
      </c>
      <c r="M2268" s="19">
        <v>7</v>
      </c>
      <c r="N2268" s="19">
        <v>1</v>
      </c>
      <c r="O2268" s="19">
        <v>1</v>
      </c>
      <c r="P2268" s="19">
        <v>2</v>
      </c>
      <c r="Q2268" s="19">
        <f t="shared" si="210"/>
        <v>0</v>
      </c>
      <c r="R2268" s="3">
        <f t="shared" si="211"/>
        <v>2.0207259421636903</v>
      </c>
      <c r="S2268" s="3">
        <f t="shared" si="212"/>
        <v>9.0460526315789477E-2</v>
      </c>
      <c r="T2268" s="9">
        <f t="shared" si="213"/>
        <v>0</v>
      </c>
      <c r="U2268" s="9">
        <f t="shared" si="214"/>
        <v>7</v>
      </c>
      <c r="V2268" s="9">
        <f t="shared" si="215"/>
        <v>3</v>
      </c>
    </row>
    <row r="2269" spans="1:22" x14ac:dyDescent="0.25">
      <c r="A2269" t="s">
        <v>3056</v>
      </c>
      <c r="B2269" s="32" t="s">
        <v>1639</v>
      </c>
      <c r="C2269" t="s">
        <v>202</v>
      </c>
      <c r="D2269" t="s">
        <v>109</v>
      </c>
      <c r="E2269" s="9">
        <v>0</v>
      </c>
      <c r="F2269" s="9">
        <v>0</v>
      </c>
      <c r="G2269" s="9">
        <v>0</v>
      </c>
      <c r="H2269" s="9">
        <v>0</v>
      </c>
      <c r="I2269" s="9">
        <v>0</v>
      </c>
      <c r="J2269" s="9">
        <v>0</v>
      </c>
      <c r="K2269">
        <v>0</v>
      </c>
      <c r="L2269" s="9">
        <v>0</v>
      </c>
      <c r="M2269" s="19">
        <v>0</v>
      </c>
      <c r="N2269" s="19">
        <v>0</v>
      </c>
      <c r="O2269" s="19">
        <v>4</v>
      </c>
      <c r="P2269" s="19">
        <v>1</v>
      </c>
      <c r="Q2269" s="19">
        <f t="shared" si="210"/>
        <v>0</v>
      </c>
      <c r="R2269" s="3">
        <f t="shared" si="211"/>
        <v>1.164500152881315</v>
      </c>
      <c r="S2269" s="3">
        <f t="shared" si="212"/>
        <v>8.2236842105263164E-2</v>
      </c>
      <c r="T2269" s="9">
        <f t="shared" si="213"/>
        <v>0</v>
      </c>
      <c r="U2269" s="9">
        <f t="shared" si="214"/>
        <v>4</v>
      </c>
      <c r="V2269" s="9">
        <f t="shared" si="215"/>
        <v>2</v>
      </c>
    </row>
    <row r="2270" spans="1:22" x14ac:dyDescent="0.25">
      <c r="A2270" t="s">
        <v>3056</v>
      </c>
      <c r="B2270" s="32" t="s">
        <v>1639</v>
      </c>
      <c r="C2270" t="s">
        <v>202</v>
      </c>
      <c r="D2270" t="s">
        <v>4746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>
        <v>1.4</v>
      </c>
      <c r="L2270" s="9">
        <v>1.4</v>
      </c>
      <c r="M2270" s="19">
        <v>4</v>
      </c>
      <c r="N2270" s="19">
        <v>1</v>
      </c>
      <c r="O2270" s="19">
        <v>5</v>
      </c>
      <c r="P2270" s="19">
        <v>1</v>
      </c>
      <c r="Q2270" s="19">
        <f t="shared" si="210"/>
        <v>1.4</v>
      </c>
      <c r="R2270" s="3">
        <f t="shared" si="211"/>
        <v>1.6800973997739752</v>
      </c>
      <c r="S2270" s="3">
        <f t="shared" si="212"/>
        <v>7.5657894736842118E-2</v>
      </c>
      <c r="T2270" s="9">
        <f t="shared" si="213"/>
        <v>0</v>
      </c>
      <c r="U2270" s="9">
        <f t="shared" si="214"/>
        <v>5</v>
      </c>
      <c r="V2270" s="9">
        <f t="shared" si="215"/>
        <v>2</v>
      </c>
    </row>
    <row r="2271" spans="1:22" x14ac:dyDescent="0.25">
      <c r="A2271" t="s">
        <v>3039</v>
      </c>
      <c r="B2271" s="32" t="s">
        <v>1962</v>
      </c>
      <c r="C2271" t="s">
        <v>202</v>
      </c>
      <c r="D2271" t="s">
        <v>119</v>
      </c>
      <c r="E2271" s="9">
        <v>0</v>
      </c>
      <c r="F2271" s="9">
        <v>0</v>
      </c>
      <c r="G2271" s="9">
        <v>0</v>
      </c>
      <c r="H2271" s="9">
        <v>0</v>
      </c>
      <c r="I2271" s="9">
        <v>0</v>
      </c>
      <c r="J2271" s="9">
        <v>0</v>
      </c>
      <c r="K2271">
        <v>0</v>
      </c>
      <c r="L2271" s="9">
        <v>0</v>
      </c>
      <c r="M2271" s="19">
        <v>0</v>
      </c>
      <c r="N2271" s="19">
        <v>0</v>
      </c>
      <c r="O2271" s="19">
        <v>2</v>
      </c>
      <c r="P2271" s="19">
        <v>0</v>
      </c>
      <c r="Q2271" s="19">
        <f t="shared" si="210"/>
        <v>0</v>
      </c>
      <c r="R2271" s="3">
        <f t="shared" si="211"/>
        <v>0.57735026918962573</v>
      </c>
      <c r="S2271" s="3">
        <f t="shared" si="212"/>
        <v>6.5789473684210523E-2</v>
      </c>
      <c r="T2271" s="9">
        <f t="shared" si="213"/>
        <v>0</v>
      </c>
      <c r="U2271" s="9">
        <f t="shared" si="214"/>
        <v>2</v>
      </c>
      <c r="V2271" s="9">
        <f t="shared" si="215"/>
        <v>1</v>
      </c>
    </row>
    <row r="2272" spans="1:22" x14ac:dyDescent="0.25">
      <c r="A2272" t="s">
        <v>3039</v>
      </c>
      <c r="B2272" s="32" t="s">
        <v>1962</v>
      </c>
      <c r="C2272" t="s">
        <v>202</v>
      </c>
      <c r="D2272" t="s">
        <v>106</v>
      </c>
      <c r="E2272" s="9">
        <v>0</v>
      </c>
      <c r="F2272" s="9">
        <v>6</v>
      </c>
      <c r="G2272" s="9">
        <v>4</v>
      </c>
      <c r="H2272" s="9">
        <v>15</v>
      </c>
      <c r="I2272" s="9">
        <v>7</v>
      </c>
      <c r="J2272" s="9">
        <v>11</v>
      </c>
      <c r="K2272">
        <v>42</v>
      </c>
      <c r="L2272" s="9">
        <v>15.399999999999999</v>
      </c>
      <c r="M2272" s="19">
        <v>12</v>
      </c>
      <c r="N2272" s="19">
        <v>2</v>
      </c>
      <c r="O2272" s="19">
        <v>13</v>
      </c>
      <c r="P2272" s="19">
        <v>11</v>
      </c>
      <c r="Q2272" s="19">
        <f t="shared" si="210"/>
        <v>42</v>
      </c>
      <c r="R2272" s="3">
        <f t="shared" si="211"/>
        <v>10.829029448102853</v>
      </c>
      <c r="S2272" s="3">
        <f t="shared" si="212"/>
        <v>0.41387559808612445</v>
      </c>
      <c r="T2272" s="9">
        <f t="shared" si="213"/>
        <v>0</v>
      </c>
      <c r="U2272" s="9">
        <f t="shared" si="214"/>
        <v>42</v>
      </c>
      <c r="V2272" s="9">
        <f t="shared" si="215"/>
        <v>14</v>
      </c>
    </row>
    <row r="2273" spans="1:22" x14ac:dyDescent="0.25">
      <c r="A2273" t="s">
        <v>4369</v>
      </c>
      <c r="B2273" s="32" t="s">
        <v>2376</v>
      </c>
      <c r="C2273" t="s">
        <v>202</v>
      </c>
      <c r="D2273" t="s">
        <v>109</v>
      </c>
      <c r="E2273" s="9">
        <v>0</v>
      </c>
      <c r="F2273" s="9">
        <v>0</v>
      </c>
      <c r="G2273" s="9">
        <v>1</v>
      </c>
      <c r="H2273" s="9">
        <v>0</v>
      </c>
      <c r="I2273" s="9">
        <v>0</v>
      </c>
      <c r="J2273" s="9">
        <v>0</v>
      </c>
      <c r="K2273">
        <v>0</v>
      </c>
      <c r="L2273" s="9">
        <v>0</v>
      </c>
      <c r="M2273" s="19">
        <v>0</v>
      </c>
      <c r="N2273" s="19">
        <v>0</v>
      </c>
      <c r="O2273" s="19">
        <v>0</v>
      </c>
      <c r="P2273" s="19">
        <v>0</v>
      </c>
      <c r="Q2273" s="19">
        <f t="shared" si="210"/>
        <v>0</v>
      </c>
      <c r="R2273" s="3">
        <f t="shared" si="211"/>
        <v>0.28867513459481287</v>
      </c>
      <c r="S2273" s="3">
        <f t="shared" si="212"/>
        <v>3.2894736842105261E-2</v>
      </c>
      <c r="T2273" s="9">
        <f t="shared" si="213"/>
        <v>0</v>
      </c>
      <c r="U2273" s="9">
        <f t="shared" si="214"/>
        <v>1</v>
      </c>
      <c r="V2273" s="9">
        <f t="shared" si="215"/>
        <v>0</v>
      </c>
    </row>
    <row r="2274" spans="1:22" x14ac:dyDescent="0.25">
      <c r="A2274" t="s">
        <v>4369</v>
      </c>
      <c r="B2274" s="32" t="s">
        <v>2376</v>
      </c>
      <c r="C2274" t="s">
        <v>202</v>
      </c>
      <c r="D2274" t="s">
        <v>4746</v>
      </c>
      <c r="E2274" s="9">
        <v>0</v>
      </c>
      <c r="F2274" s="9">
        <v>0</v>
      </c>
      <c r="G2274" s="9">
        <v>0</v>
      </c>
      <c r="H2274" s="9">
        <v>0</v>
      </c>
      <c r="I2274" s="9">
        <v>0</v>
      </c>
      <c r="J2274" s="9">
        <v>2</v>
      </c>
      <c r="K2274">
        <v>0</v>
      </c>
      <c r="L2274" s="9">
        <v>0</v>
      </c>
      <c r="M2274" s="19">
        <v>0</v>
      </c>
      <c r="N2274" s="19">
        <v>0</v>
      </c>
      <c r="O2274" s="19">
        <v>0</v>
      </c>
      <c r="P2274" s="19">
        <v>0</v>
      </c>
      <c r="Q2274" s="19">
        <f t="shared" si="210"/>
        <v>0</v>
      </c>
      <c r="R2274" s="3">
        <f t="shared" si="211"/>
        <v>0.57735026918962573</v>
      </c>
      <c r="S2274" s="3">
        <f t="shared" si="212"/>
        <v>6.5789473684210523E-2</v>
      </c>
      <c r="T2274" s="9">
        <f t="shared" si="213"/>
        <v>0</v>
      </c>
      <c r="U2274" s="9">
        <f t="shared" si="214"/>
        <v>2</v>
      </c>
      <c r="V2274" s="9">
        <f t="shared" si="215"/>
        <v>1</v>
      </c>
    </row>
    <row r="2275" spans="1:22" x14ac:dyDescent="0.25">
      <c r="A2275" t="s">
        <v>4385</v>
      </c>
      <c r="B2275" s="32" t="s">
        <v>2375</v>
      </c>
      <c r="C2275" t="s">
        <v>202</v>
      </c>
      <c r="D2275" t="s">
        <v>113</v>
      </c>
      <c r="E2275" s="9">
        <v>0</v>
      </c>
      <c r="F2275" s="9">
        <v>0</v>
      </c>
      <c r="G2275" s="9">
        <v>0</v>
      </c>
      <c r="H2275" s="9">
        <v>1</v>
      </c>
      <c r="I2275" s="9">
        <v>0</v>
      </c>
      <c r="J2275" s="9">
        <v>0</v>
      </c>
      <c r="K2275">
        <v>0</v>
      </c>
      <c r="L2275" s="9">
        <v>0</v>
      </c>
      <c r="M2275" s="19">
        <v>0</v>
      </c>
      <c r="N2275" s="19">
        <v>0</v>
      </c>
      <c r="O2275" s="19">
        <v>0</v>
      </c>
      <c r="P2275" s="19">
        <v>0</v>
      </c>
      <c r="Q2275" s="19">
        <f t="shared" si="210"/>
        <v>0</v>
      </c>
      <c r="R2275" s="3">
        <f t="shared" si="211"/>
        <v>0.28867513459481287</v>
      </c>
      <c r="S2275" s="3">
        <f t="shared" si="212"/>
        <v>3.2894736842105261E-2</v>
      </c>
      <c r="T2275" s="9">
        <f t="shared" si="213"/>
        <v>0</v>
      </c>
      <c r="U2275" s="9">
        <f t="shared" si="214"/>
        <v>1</v>
      </c>
      <c r="V2275" s="9">
        <f t="shared" si="215"/>
        <v>0</v>
      </c>
    </row>
    <row r="2276" spans="1:22" x14ac:dyDescent="0.25">
      <c r="A2276" t="s">
        <v>3889</v>
      </c>
      <c r="B2276" s="32" t="s">
        <v>2371</v>
      </c>
      <c r="C2276" t="s">
        <v>202</v>
      </c>
      <c r="D2276" t="s">
        <v>4746</v>
      </c>
      <c r="E2276" s="9">
        <v>0</v>
      </c>
      <c r="F2276" s="9">
        <v>0</v>
      </c>
      <c r="G2276" s="9">
        <v>2</v>
      </c>
      <c r="H2276" s="9">
        <v>0</v>
      </c>
      <c r="I2276" s="9">
        <v>2</v>
      </c>
      <c r="J2276" s="9">
        <v>0</v>
      </c>
      <c r="K2276">
        <v>0</v>
      </c>
      <c r="L2276" s="9">
        <v>0</v>
      </c>
      <c r="M2276" s="19">
        <v>0</v>
      </c>
      <c r="N2276" s="19">
        <v>0</v>
      </c>
      <c r="O2276" s="19">
        <v>0</v>
      </c>
      <c r="P2276" s="19">
        <v>0</v>
      </c>
      <c r="Q2276" s="19">
        <f t="shared" si="210"/>
        <v>0</v>
      </c>
      <c r="R2276" s="3">
        <f t="shared" si="211"/>
        <v>0.77849894416152299</v>
      </c>
      <c r="S2276" s="3">
        <f t="shared" si="212"/>
        <v>6.5789473684210523E-2</v>
      </c>
      <c r="T2276" s="9">
        <f t="shared" si="213"/>
        <v>0</v>
      </c>
      <c r="U2276" s="9">
        <f t="shared" si="214"/>
        <v>2</v>
      </c>
      <c r="V2276" s="9">
        <f t="shared" si="215"/>
        <v>1</v>
      </c>
    </row>
    <row r="2277" spans="1:22" x14ac:dyDescent="0.25">
      <c r="A2277" t="s">
        <v>3767</v>
      </c>
      <c r="B2277" s="32" t="s">
        <v>2123</v>
      </c>
      <c r="C2277" t="s">
        <v>202</v>
      </c>
      <c r="D2277" t="s">
        <v>109</v>
      </c>
      <c r="E2277" s="9">
        <v>0</v>
      </c>
      <c r="F2277" s="9">
        <v>0</v>
      </c>
      <c r="G2277" s="9">
        <v>0</v>
      </c>
      <c r="H2277" s="9">
        <v>0</v>
      </c>
      <c r="I2277" s="9">
        <v>0</v>
      </c>
      <c r="J2277" s="9">
        <v>2</v>
      </c>
      <c r="K2277">
        <v>15.399999999999999</v>
      </c>
      <c r="L2277" s="9">
        <v>1.4</v>
      </c>
      <c r="M2277" s="19">
        <v>1</v>
      </c>
      <c r="N2277" s="19">
        <v>2</v>
      </c>
      <c r="O2277" s="19">
        <v>1</v>
      </c>
      <c r="P2277" s="19">
        <v>5</v>
      </c>
      <c r="Q2277" s="19">
        <f t="shared" si="210"/>
        <v>15.399999999999999</v>
      </c>
      <c r="R2277" s="3">
        <f t="shared" si="211"/>
        <v>4.3663659392166752</v>
      </c>
      <c r="S2277" s="3">
        <f t="shared" si="212"/>
        <v>0.13063909774436089</v>
      </c>
      <c r="T2277" s="9">
        <f t="shared" si="213"/>
        <v>0</v>
      </c>
      <c r="U2277" s="9">
        <f t="shared" si="214"/>
        <v>15.399999999999999</v>
      </c>
      <c r="V2277" s="9">
        <f t="shared" si="215"/>
        <v>6</v>
      </c>
    </row>
    <row r="2278" spans="1:22" x14ac:dyDescent="0.25">
      <c r="A2278" t="s">
        <v>3595</v>
      </c>
      <c r="B2278" s="32" t="s">
        <v>1654</v>
      </c>
      <c r="C2278" t="s">
        <v>202</v>
      </c>
      <c r="D2278" t="s">
        <v>109</v>
      </c>
      <c r="E2278" s="9">
        <v>0</v>
      </c>
      <c r="F2278" s="9">
        <v>1</v>
      </c>
      <c r="G2278" s="9">
        <v>2</v>
      </c>
      <c r="H2278" s="9">
        <v>0</v>
      </c>
      <c r="I2278" s="9">
        <v>0</v>
      </c>
      <c r="J2278" s="9">
        <v>0</v>
      </c>
      <c r="K2278">
        <v>0</v>
      </c>
      <c r="L2278" s="9">
        <v>0</v>
      </c>
      <c r="M2278" s="19">
        <v>0</v>
      </c>
      <c r="N2278" s="19">
        <v>0</v>
      </c>
      <c r="O2278" s="19">
        <v>0</v>
      </c>
      <c r="P2278" s="19">
        <v>0</v>
      </c>
      <c r="Q2278" s="19">
        <f t="shared" si="210"/>
        <v>0</v>
      </c>
      <c r="R2278" s="3">
        <f t="shared" si="211"/>
        <v>0.62158156050806102</v>
      </c>
      <c r="S2278" s="3">
        <f t="shared" si="212"/>
        <v>4.9342105263157895E-2</v>
      </c>
      <c r="T2278" s="9">
        <f t="shared" si="213"/>
        <v>0</v>
      </c>
      <c r="U2278" s="9">
        <f t="shared" si="214"/>
        <v>2</v>
      </c>
      <c r="V2278" s="9">
        <f t="shared" si="215"/>
        <v>1</v>
      </c>
    </row>
    <row r="2279" spans="1:22" x14ac:dyDescent="0.25">
      <c r="A2279" t="s">
        <v>3595</v>
      </c>
      <c r="B2279" s="32" t="s">
        <v>1654</v>
      </c>
      <c r="C2279" t="s">
        <v>202</v>
      </c>
      <c r="D2279" t="s">
        <v>4746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>
        <v>1.4</v>
      </c>
      <c r="L2279" s="9">
        <v>0</v>
      </c>
      <c r="M2279" s="19">
        <v>0</v>
      </c>
      <c r="N2279" s="19">
        <v>0</v>
      </c>
      <c r="O2279" s="19">
        <v>0</v>
      </c>
      <c r="P2279" s="19">
        <v>0</v>
      </c>
      <c r="Q2279" s="19">
        <f t="shared" si="210"/>
        <v>1.4</v>
      </c>
      <c r="R2279" s="3">
        <f t="shared" si="211"/>
        <v>0.404145188432738</v>
      </c>
      <c r="S2279" s="3">
        <f t="shared" si="212"/>
        <v>4.6052631578947366E-2</v>
      </c>
      <c r="T2279" s="9">
        <f t="shared" si="213"/>
        <v>0</v>
      </c>
      <c r="U2279" s="9">
        <f t="shared" si="214"/>
        <v>1.4</v>
      </c>
      <c r="V2279" s="9">
        <f t="shared" si="215"/>
        <v>1</v>
      </c>
    </row>
    <row r="2280" spans="1:22" x14ac:dyDescent="0.25">
      <c r="A2280" t="s">
        <v>3647</v>
      </c>
      <c r="B2280" s="32" t="s">
        <v>1760</v>
      </c>
      <c r="C2280" t="s">
        <v>202</v>
      </c>
      <c r="D2280" t="s">
        <v>108</v>
      </c>
      <c r="E2280" s="9">
        <v>0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>
        <v>0</v>
      </c>
      <c r="L2280" s="9">
        <v>0</v>
      </c>
      <c r="M2280" s="19">
        <v>0</v>
      </c>
      <c r="N2280" s="19">
        <v>0</v>
      </c>
      <c r="O2280" s="19">
        <v>1</v>
      </c>
      <c r="P2280" s="19">
        <v>0</v>
      </c>
      <c r="Q2280" s="19">
        <f t="shared" si="210"/>
        <v>0</v>
      </c>
      <c r="R2280" s="3">
        <f t="shared" si="211"/>
        <v>0.28867513459481287</v>
      </c>
      <c r="S2280" s="3">
        <f t="shared" si="212"/>
        <v>3.2894736842105261E-2</v>
      </c>
      <c r="T2280" s="9">
        <f t="shared" si="213"/>
        <v>0</v>
      </c>
      <c r="U2280" s="9">
        <f t="shared" si="214"/>
        <v>1</v>
      </c>
      <c r="V2280" s="9">
        <f t="shared" si="215"/>
        <v>0</v>
      </c>
    </row>
    <row r="2281" spans="1:22" x14ac:dyDescent="0.25">
      <c r="A2281" t="s">
        <v>3647</v>
      </c>
      <c r="B2281" s="32" t="s">
        <v>1760</v>
      </c>
      <c r="C2281" t="s">
        <v>202</v>
      </c>
      <c r="D2281" t="s">
        <v>2214</v>
      </c>
      <c r="E2281" s="9">
        <v>0</v>
      </c>
      <c r="F2281" s="9">
        <v>0</v>
      </c>
      <c r="G2281" s="9">
        <v>2</v>
      </c>
      <c r="H2281" s="9">
        <v>1</v>
      </c>
      <c r="I2281" s="9">
        <v>3</v>
      </c>
      <c r="J2281" s="9">
        <v>0</v>
      </c>
      <c r="K2281">
        <v>0</v>
      </c>
      <c r="L2281" s="9">
        <v>0</v>
      </c>
      <c r="M2281" s="19">
        <v>0</v>
      </c>
      <c r="N2281" s="19">
        <v>0</v>
      </c>
      <c r="O2281" s="19">
        <v>0</v>
      </c>
      <c r="P2281" s="19">
        <v>0</v>
      </c>
      <c r="Q2281" s="19">
        <f t="shared" si="210"/>
        <v>0</v>
      </c>
      <c r="R2281" s="3">
        <f t="shared" si="211"/>
        <v>1</v>
      </c>
      <c r="S2281" s="3">
        <f t="shared" si="212"/>
        <v>6.5789473684210523E-2</v>
      </c>
      <c r="T2281" s="9">
        <f t="shared" si="213"/>
        <v>0</v>
      </c>
      <c r="U2281" s="9">
        <f t="shared" si="214"/>
        <v>3</v>
      </c>
      <c r="V2281" s="9">
        <f t="shared" si="215"/>
        <v>1</v>
      </c>
    </row>
    <row r="2282" spans="1:22" x14ac:dyDescent="0.25">
      <c r="A2282" t="s">
        <v>3635</v>
      </c>
      <c r="B2282" s="32" t="s">
        <v>1731</v>
      </c>
      <c r="C2282" t="s">
        <v>202</v>
      </c>
      <c r="D2282" t="s">
        <v>108</v>
      </c>
      <c r="E2282" s="9">
        <v>0</v>
      </c>
      <c r="F2282" s="9">
        <v>0</v>
      </c>
      <c r="G2282" s="9">
        <v>0</v>
      </c>
      <c r="H2282" s="9">
        <v>0</v>
      </c>
      <c r="I2282" s="9">
        <v>0</v>
      </c>
      <c r="J2282" s="9">
        <v>0</v>
      </c>
      <c r="K2282">
        <v>0</v>
      </c>
      <c r="L2282" s="9">
        <v>0</v>
      </c>
      <c r="M2282" s="19">
        <v>0</v>
      </c>
      <c r="N2282" s="19">
        <v>0</v>
      </c>
      <c r="O2282" s="19">
        <v>6</v>
      </c>
      <c r="P2282" s="19">
        <v>0</v>
      </c>
      <c r="Q2282" s="19">
        <f t="shared" si="210"/>
        <v>0</v>
      </c>
      <c r="R2282" s="3">
        <f t="shared" si="211"/>
        <v>1.7320508075688772</v>
      </c>
      <c r="S2282" s="3">
        <f t="shared" si="212"/>
        <v>0.19736842105263158</v>
      </c>
      <c r="T2282" s="9">
        <f t="shared" si="213"/>
        <v>0</v>
      </c>
      <c r="U2282" s="9">
        <f t="shared" si="214"/>
        <v>6</v>
      </c>
      <c r="V2282" s="9">
        <f t="shared" si="215"/>
        <v>2</v>
      </c>
    </row>
    <row r="2283" spans="1:22" x14ac:dyDescent="0.25">
      <c r="A2283" t="s">
        <v>3635</v>
      </c>
      <c r="B2283" s="32" t="s">
        <v>1731</v>
      </c>
      <c r="C2283" t="s">
        <v>202</v>
      </c>
      <c r="D2283" t="s">
        <v>2214</v>
      </c>
      <c r="E2283" s="9">
        <v>0</v>
      </c>
      <c r="F2283" s="9">
        <v>0</v>
      </c>
      <c r="G2283" s="9">
        <v>2</v>
      </c>
      <c r="H2283" s="9">
        <v>0</v>
      </c>
      <c r="I2283" s="9">
        <v>0</v>
      </c>
      <c r="J2283" s="9">
        <v>0</v>
      </c>
      <c r="K2283">
        <v>0</v>
      </c>
      <c r="L2283" s="9">
        <v>0</v>
      </c>
      <c r="M2283" s="19">
        <v>0</v>
      </c>
      <c r="N2283" s="19">
        <v>0</v>
      </c>
      <c r="O2283" s="19">
        <v>0</v>
      </c>
      <c r="P2283" s="19">
        <v>0</v>
      </c>
      <c r="Q2283" s="19">
        <f t="shared" si="210"/>
        <v>0</v>
      </c>
      <c r="R2283" s="3">
        <f t="shared" si="211"/>
        <v>0.57735026918962573</v>
      </c>
      <c r="S2283" s="3">
        <f t="shared" si="212"/>
        <v>6.5789473684210523E-2</v>
      </c>
      <c r="T2283" s="9">
        <f t="shared" si="213"/>
        <v>0</v>
      </c>
      <c r="U2283" s="9">
        <f t="shared" si="214"/>
        <v>2</v>
      </c>
      <c r="V2283" s="9">
        <f t="shared" si="215"/>
        <v>1</v>
      </c>
    </row>
    <row r="2284" spans="1:22" x14ac:dyDescent="0.25">
      <c r="A2284" t="s">
        <v>3635</v>
      </c>
      <c r="B2284" s="32" t="s">
        <v>1731</v>
      </c>
      <c r="C2284" t="s">
        <v>202</v>
      </c>
      <c r="D2284" t="s">
        <v>109</v>
      </c>
      <c r="E2284" s="9">
        <v>3</v>
      </c>
      <c r="F2284" s="9">
        <v>0</v>
      </c>
      <c r="G2284" s="9">
        <v>0</v>
      </c>
      <c r="H2284" s="9">
        <v>0</v>
      </c>
      <c r="I2284" s="9">
        <v>0</v>
      </c>
      <c r="J2284" s="9">
        <v>0</v>
      </c>
      <c r="K2284">
        <v>0</v>
      </c>
      <c r="L2284" s="9">
        <v>0</v>
      </c>
      <c r="M2284" s="19">
        <v>0</v>
      </c>
      <c r="N2284" s="19">
        <v>0</v>
      </c>
      <c r="O2284" s="19">
        <v>0</v>
      </c>
      <c r="P2284" s="19">
        <v>0</v>
      </c>
      <c r="Q2284" s="19">
        <f t="shared" si="210"/>
        <v>0</v>
      </c>
      <c r="R2284" s="3">
        <f t="shared" si="211"/>
        <v>0.8660254037844386</v>
      </c>
      <c r="S2284" s="3">
        <f t="shared" si="212"/>
        <v>9.8684210526315791E-2</v>
      </c>
      <c r="T2284" s="9">
        <f t="shared" si="213"/>
        <v>0</v>
      </c>
      <c r="U2284" s="9">
        <f t="shared" si="214"/>
        <v>3</v>
      </c>
      <c r="V2284" s="9">
        <f t="shared" si="215"/>
        <v>1</v>
      </c>
    </row>
    <row r="2285" spans="1:22" x14ac:dyDescent="0.25">
      <c r="A2285" t="s">
        <v>3078</v>
      </c>
      <c r="B2285" s="32" t="s">
        <v>2004</v>
      </c>
      <c r="C2285" t="s">
        <v>202</v>
      </c>
      <c r="D2285" t="s">
        <v>113</v>
      </c>
      <c r="E2285" s="9">
        <v>0</v>
      </c>
      <c r="F2285" s="9">
        <v>0</v>
      </c>
      <c r="G2285" s="9">
        <v>0</v>
      </c>
      <c r="H2285" s="9">
        <v>0</v>
      </c>
      <c r="I2285" s="9">
        <v>0</v>
      </c>
      <c r="J2285" s="9">
        <v>0</v>
      </c>
      <c r="K2285">
        <v>0</v>
      </c>
      <c r="L2285" s="9">
        <v>0</v>
      </c>
      <c r="M2285" s="19">
        <v>0</v>
      </c>
      <c r="N2285" s="19">
        <v>1</v>
      </c>
      <c r="O2285" s="19">
        <v>0</v>
      </c>
      <c r="P2285" s="19">
        <v>2</v>
      </c>
      <c r="Q2285" s="19">
        <f t="shared" si="210"/>
        <v>0</v>
      </c>
      <c r="R2285" s="3">
        <f t="shared" si="211"/>
        <v>0.62158156050806102</v>
      </c>
      <c r="S2285" s="3">
        <f t="shared" si="212"/>
        <v>4.9342105263157895E-2</v>
      </c>
      <c r="T2285" s="9">
        <f t="shared" si="213"/>
        <v>0</v>
      </c>
      <c r="U2285" s="9">
        <f t="shared" si="214"/>
        <v>2</v>
      </c>
      <c r="V2285" s="9">
        <f t="shared" si="215"/>
        <v>1</v>
      </c>
    </row>
    <row r="2286" spans="1:22" x14ac:dyDescent="0.25">
      <c r="A2286" t="s">
        <v>3078</v>
      </c>
      <c r="B2286" s="32" t="s">
        <v>2004</v>
      </c>
      <c r="C2286" t="s">
        <v>202</v>
      </c>
      <c r="D2286" t="s">
        <v>4746</v>
      </c>
      <c r="E2286" s="9">
        <v>0</v>
      </c>
      <c r="F2286" s="9">
        <v>0</v>
      </c>
      <c r="G2286" s="9">
        <v>0</v>
      </c>
      <c r="H2286" s="9">
        <v>1</v>
      </c>
      <c r="I2286" s="9">
        <v>1</v>
      </c>
      <c r="J2286" s="9">
        <v>0</v>
      </c>
      <c r="K2286">
        <v>2.8</v>
      </c>
      <c r="L2286" s="9">
        <v>0</v>
      </c>
      <c r="M2286" s="19">
        <v>1</v>
      </c>
      <c r="N2286" s="19">
        <v>1</v>
      </c>
      <c r="O2286" s="19">
        <v>0</v>
      </c>
      <c r="P2286" s="19">
        <v>0</v>
      </c>
      <c r="Q2286" s="19">
        <f t="shared" si="210"/>
        <v>2.8</v>
      </c>
      <c r="R2286" s="3">
        <f t="shared" si="211"/>
        <v>0.85209190000879953</v>
      </c>
      <c r="S2286" s="3">
        <f t="shared" si="212"/>
        <v>4.4736842105263158E-2</v>
      </c>
      <c r="T2286" s="9">
        <f t="shared" si="213"/>
        <v>0</v>
      </c>
      <c r="U2286" s="9">
        <f t="shared" si="214"/>
        <v>2.8</v>
      </c>
      <c r="V2286" s="9">
        <f t="shared" si="215"/>
        <v>1</v>
      </c>
    </row>
    <row r="2287" spans="1:22" x14ac:dyDescent="0.25">
      <c r="A2287" t="s">
        <v>3135</v>
      </c>
      <c r="B2287" s="32" t="s">
        <v>2069</v>
      </c>
      <c r="C2287" t="s">
        <v>202</v>
      </c>
      <c r="D2287" t="s">
        <v>861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0</v>
      </c>
      <c r="K2287">
        <v>1.4</v>
      </c>
      <c r="L2287" s="9">
        <v>0</v>
      </c>
      <c r="M2287" s="19">
        <v>0</v>
      </c>
      <c r="N2287" s="19">
        <v>1</v>
      </c>
      <c r="O2287" s="19">
        <v>0</v>
      </c>
      <c r="P2287" s="19">
        <v>1</v>
      </c>
      <c r="Q2287" s="19">
        <f t="shared" si="210"/>
        <v>1.4</v>
      </c>
      <c r="R2287" s="3">
        <f t="shared" si="211"/>
        <v>0.52194275780418908</v>
      </c>
      <c r="S2287" s="3">
        <f t="shared" si="212"/>
        <v>3.7280701754385963E-2</v>
      </c>
      <c r="T2287" s="9">
        <f t="shared" si="213"/>
        <v>0</v>
      </c>
      <c r="U2287" s="9">
        <f t="shared" si="214"/>
        <v>1.4</v>
      </c>
      <c r="V2287" s="9">
        <f t="shared" si="215"/>
        <v>1</v>
      </c>
    </row>
    <row r="2288" spans="1:22" x14ac:dyDescent="0.25">
      <c r="A2288" t="s">
        <v>3135</v>
      </c>
      <c r="B2288" s="32" t="s">
        <v>2069</v>
      </c>
      <c r="C2288" t="s">
        <v>202</v>
      </c>
      <c r="D2288" t="s">
        <v>5604</v>
      </c>
      <c r="E2288" s="9">
        <v>0</v>
      </c>
      <c r="F2288" s="9">
        <v>0</v>
      </c>
      <c r="G2288" s="9">
        <v>0</v>
      </c>
      <c r="H2288" s="9">
        <v>0</v>
      </c>
      <c r="I2288" s="9">
        <v>0</v>
      </c>
      <c r="J2288" s="9">
        <v>0</v>
      </c>
      <c r="K2288">
        <v>0</v>
      </c>
      <c r="L2288" s="9">
        <v>0</v>
      </c>
      <c r="M2288" s="19">
        <v>0</v>
      </c>
      <c r="N2288" s="19">
        <v>0</v>
      </c>
      <c r="O2288" s="19">
        <v>0</v>
      </c>
      <c r="P2288" s="19">
        <v>1</v>
      </c>
      <c r="Q2288" s="19">
        <f t="shared" si="210"/>
        <v>0</v>
      </c>
      <c r="R2288" s="3">
        <f t="shared" si="211"/>
        <v>0.28867513459481287</v>
      </c>
      <c r="S2288" s="3">
        <f t="shared" si="212"/>
        <v>3.2894736842105261E-2</v>
      </c>
      <c r="T2288" s="9">
        <f t="shared" si="213"/>
        <v>0</v>
      </c>
      <c r="U2288" s="9">
        <f t="shared" si="214"/>
        <v>1</v>
      </c>
      <c r="V2288" s="9">
        <f t="shared" si="215"/>
        <v>0</v>
      </c>
    </row>
    <row r="2289" spans="1:22" x14ac:dyDescent="0.25">
      <c r="A2289" t="s">
        <v>3135</v>
      </c>
      <c r="B2289" s="32" t="s">
        <v>2069</v>
      </c>
      <c r="C2289" t="s">
        <v>202</v>
      </c>
      <c r="D2289" t="s">
        <v>113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>
        <v>0</v>
      </c>
      <c r="L2289" s="9">
        <v>0</v>
      </c>
      <c r="M2289" s="19">
        <v>4</v>
      </c>
      <c r="N2289" s="19">
        <v>2</v>
      </c>
      <c r="O2289" s="19">
        <v>1</v>
      </c>
      <c r="P2289" s="19">
        <v>1</v>
      </c>
      <c r="Q2289" s="19">
        <f t="shared" si="210"/>
        <v>0</v>
      </c>
      <c r="R2289" s="3">
        <f t="shared" si="211"/>
        <v>1.2309149097933274</v>
      </c>
      <c r="S2289" s="3">
        <f t="shared" si="212"/>
        <v>6.5789473684210523E-2</v>
      </c>
      <c r="T2289" s="9">
        <f t="shared" si="213"/>
        <v>0</v>
      </c>
      <c r="U2289" s="9">
        <f t="shared" si="214"/>
        <v>4</v>
      </c>
      <c r="V2289" s="9">
        <f t="shared" si="215"/>
        <v>2</v>
      </c>
    </row>
    <row r="2290" spans="1:22" x14ac:dyDescent="0.25">
      <c r="A2290" t="s">
        <v>3135</v>
      </c>
      <c r="B2290" s="32" t="s">
        <v>2069</v>
      </c>
      <c r="C2290" t="s">
        <v>202</v>
      </c>
      <c r="D2290" t="s">
        <v>4746</v>
      </c>
      <c r="E2290" s="9">
        <v>0</v>
      </c>
      <c r="F2290" s="9">
        <v>0</v>
      </c>
      <c r="G2290" s="9">
        <v>0</v>
      </c>
      <c r="H2290" s="9">
        <v>0</v>
      </c>
      <c r="I2290" s="9">
        <v>1</v>
      </c>
      <c r="J2290" s="9">
        <v>0</v>
      </c>
      <c r="K2290">
        <v>5.6</v>
      </c>
      <c r="L2290" s="9">
        <v>0</v>
      </c>
      <c r="M2290" s="19">
        <v>0</v>
      </c>
      <c r="N2290" s="19">
        <v>1</v>
      </c>
      <c r="O2290" s="19">
        <v>0</v>
      </c>
      <c r="P2290" s="19">
        <v>0</v>
      </c>
      <c r="Q2290" s="19">
        <f t="shared" si="210"/>
        <v>5.6</v>
      </c>
      <c r="R2290" s="3">
        <f t="shared" si="211"/>
        <v>1.6109473967673542</v>
      </c>
      <c r="S2290" s="3">
        <f t="shared" si="212"/>
        <v>8.3333333333333329E-2</v>
      </c>
      <c r="T2290" s="9">
        <f t="shared" si="213"/>
        <v>0</v>
      </c>
      <c r="U2290" s="9">
        <f t="shared" si="214"/>
        <v>5.6</v>
      </c>
      <c r="V2290" s="9">
        <f t="shared" si="215"/>
        <v>2</v>
      </c>
    </row>
    <row r="2291" spans="1:22" x14ac:dyDescent="0.25">
      <c r="A2291" t="s">
        <v>3079</v>
      </c>
      <c r="B2291" s="32" t="s">
        <v>2005</v>
      </c>
      <c r="C2291" t="s">
        <v>202</v>
      </c>
      <c r="D2291" t="s">
        <v>861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>
        <v>1.4</v>
      </c>
      <c r="L2291" s="9">
        <v>0</v>
      </c>
      <c r="M2291" s="19">
        <v>0</v>
      </c>
      <c r="N2291" s="19">
        <v>0</v>
      </c>
      <c r="O2291" s="19">
        <v>0</v>
      </c>
      <c r="P2291" s="19">
        <v>0</v>
      </c>
      <c r="Q2291" s="19">
        <f t="shared" si="210"/>
        <v>1.4</v>
      </c>
      <c r="R2291" s="3">
        <f t="shared" si="211"/>
        <v>0.404145188432738</v>
      </c>
      <c r="S2291" s="3">
        <f t="shared" si="212"/>
        <v>4.6052631578947366E-2</v>
      </c>
      <c r="T2291" s="9">
        <f t="shared" si="213"/>
        <v>0</v>
      </c>
      <c r="U2291" s="9">
        <f t="shared" si="214"/>
        <v>1.4</v>
      </c>
      <c r="V2291" s="9">
        <f t="shared" si="215"/>
        <v>1</v>
      </c>
    </row>
    <row r="2292" spans="1:22" x14ac:dyDescent="0.25">
      <c r="A2292" t="s">
        <v>3079</v>
      </c>
      <c r="B2292" s="32" t="s">
        <v>2005</v>
      </c>
      <c r="C2292" t="s">
        <v>202</v>
      </c>
      <c r="D2292" t="s">
        <v>113</v>
      </c>
      <c r="E2292" s="9">
        <v>0</v>
      </c>
      <c r="F2292" s="9">
        <v>0</v>
      </c>
      <c r="G2292" s="9">
        <v>0</v>
      </c>
      <c r="H2292" s="9">
        <v>0</v>
      </c>
      <c r="I2292" s="9">
        <v>0</v>
      </c>
      <c r="J2292" s="9">
        <v>0</v>
      </c>
      <c r="K2292">
        <v>0</v>
      </c>
      <c r="L2292" s="9">
        <v>0</v>
      </c>
      <c r="M2292" s="19">
        <v>3</v>
      </c>
      <c r="N2292" s="19">
        <v>2</v>
      </c>
      <c r="O2292" s="19">
        <v>0</v>
      </c>
      <c r="P2292" s="19">
        <v>6</v>
      </c>
      <c r="Q2292" s="19">
        <f t="shared" si="210"/>
        <v>0</v>
      </c>
      <c r="R2292" s="3">
        <f t="shared" si="211"/>
        <v>1.880924981991251</v>
      </c>
      <c r="S2292" s="3">
        <f t="shared" si="212"/>
        <v>0.1206140350877193</v>
      </c>
      <c r="T2292" s="9">
        <f t="shared" si="213"/>
        <v>0</v>
      </c>
      <c r="U2292" s="9">
        <f t="shared" si="214"/>
        <v>6</v>
      </c>
      <c r="V2292" s="9">
        <f t="shared" si="215"/>
        <v>2</v>
      </c>
    </row>
    <row r="2293" spans="1:22" x14ac:dyDescent="0.25">
      <c r="A2293" t="s">
        <v>3079</v>
      </c>
      <c r="B2293" s="32" t="s">
        <v>2005</v>
      </c>
      <c r="C2293" t="s">
        <v>202</v>
      </c>
      <c r="D2293" t="s">
        <v>4746</v>
      </c>
      <c r="E2293" s="9">
        <v>0</v>
      </c>
      <c r="F2293" s="9">
        <v>0</v>
      </c>
      <c r="G2293" s="9">
        <v>0</v>
      </c>
      <c r="H2293" s="9">
        <v>3</v>
      </c>
      <c r="I2293" s="9">
        <v>3</v>
      </c>
      <c r="J2293" s="9">
        <v>0</v>
      </c>
      <c r="K2293">
        <v>22.4</v>
      </c>
      <c r="L2293" s="9">
        <v>0</v>
      </c>
      <c r="M2293" s="19">
        <v>3</v>
      </c>
      <c r="N2293" s="19">
        <v>3</v>
      </c>
      <c r="O2293" s="19">
        <v>0</v>
      </c>
      <c r="P2293" s="19">
        <v>0</v>
      </c>
      <c r="Q2293" s="19">
        <f t="shared" si="210"/>
        <v>22.4</v>
      </c>
      <c r="R2293" s="3">
        <f t="shared" si="211"/>
        <v>6.3184194417927211</v>
      </c>
      <c r="S2293" s="3">
        <f t="shared" si="212"/>
        <v>0.22631578947368422</v>
      </c>
      <c r="T2293" s="9">
        <f t="shared" si="213"/>
        <v>0</v>
      </c>
      <c r="U2293" s="9">
        <f t="shared" si="214"/>
        <v>22.4</v>
      </c>
      <c r="V2293" s="9">
        <f t="shared" si="215"/>
        <v>8</v>
      </c>
    </row>
    <row r="2294" spans="1:22" x14ac:dyDescent="0.25">
      <c r="A2294" t="s">
        <v>3132</v>
      </c>
      <c r="B2294" s="32" t="s">
        <v>2067</v>
      </c>
      <c r="C2294" t="s">
        <v>202</v>
      </c>
      <c r="D2294" t="s">
        <v>861</v>
      </c>
      <c r="E2294" s="9">
        <v>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>
        <v>1.4</v>
      </c>
      <c r="L2294" s="9">
        <v>0</v>
      </c>
      <c r="M2294" s="19">
        <v>0</v>
      </c>
      <c r="N2294" s="19">
        <v>1</v>
      </c>
      <c r="O2294" s="19">
        <v>0</v>
      </c>
      <c r="P2294" s="19">
        <v>1</v>
      </c>
      <c r="Q2294" s="19">
        <f t="shared" si="210"/>
        <v>1.4</v>
      </c>
      <c r="R2294" s="3">
        <f t="shared" si="211"/>
        <v>0.52194275780418908</v>
      </c>
      <c r="S2294" s="3">
        <f t="shared" si="212"/>
        <v>3.7280701754385963E-2</v>
      </c>
      <c r="T2294" s="9">
        <f t="shared" si="213"/>
        <v>0</v>
      </c>
      <c r="U2294" s="9">
        <f t="shared" si="214"/>
        <v>1.4</v>
      </c>
      <c r="V2294" s="9">
        <f t="shared" si="215"/>
        <v>1</v>
      </c>
    </row>
    <row r="2295" spans="1:22" x14ac:dyDescent="0.25">
      <c r="A2295" t="s">
        <v>3132</v>
      </c>
      <c r="B2295" s="32" t="s">
        <v>2067</v>
      </c>
      <c r="C2295" t="s">
        <v>202</v>
      </c>
      <c r="D2295" t="s">
        <v>5604</v>
      </c>
      <c r="E2295" s="9">
        <v>0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>
        <v>0</v>
      </c>
      <c r="L2295" s="9">
        <v>0</v>
      </c>
      <c r="M2295" s="19">
        <v>0</v>
      </c>
      <c r="N2295" s="19">
        <v>0</v>
      </c>
      <c r="O2295" s="19">
        <v>0</v>
      </c>
      <c r="P2295" s="19">
        <v>1</v>
      </c>
      <c r="Q2295" s="19">
        <f t="shared" si="210"/>
        <v>0</v>
      </c>
      <c r="R2295" s="3">
        <f t="shared" si="211"/>
        <v>0.28867513459481287</v>
      </c>
      <c r="S2295" s="3">
        <f t="shared" si="212"/>
        <v>3.2894736842105261E-2</v>
      </c>
      <c r="T2295" s="9">
        <f t="shared" si="213"/>
        <v>0</v>
      </c>
      <c r="U2295" s="9">
        <f t="shared" si="214"/>
        <v>1</v>
      </c>
      <c r="V2295" s="9">
        <f t="shared" si="215"/>
        <v>0</v>
      </c>
    </row>
    <row r="2296" spans="1:22" x14ac:dyDescent="0.25">
      <c r="A2296" t="s">
        <v>3132</v>
      </c>
      <c r="B2296" s="32" t="s">
        <v>2067</v>
      </c>
      <c r="C2296" t="s">
        <v>202</v>
      </c>
      <c r="D2296" t="s">
        <v>113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0</v>
      </c>
      <c r="K2296">
        <v>0</v>
      </c>
      <c r="L2296" s="9">
        <v>0</v>
      </c>
      <c r="M2296" s="19">
        <v>4</v>
      </c>
      <c r="N2296" s="19">
        <v>3</v>
      </c>
      <c r="O2296" s="19">
        <v>1</v>
      </c>
      <c r="P2296" s="19">
        <v>3</v>
      </c>
      <c r="Q2296" s="19">
        <f t="shared" si="210"/>
        <v>0</v>
      </c>
      <c r="R2296" s="3">
        <f t="shared" si="211"/>
        <v>1.5050420310248864</v>
      </c>
      <c r="S2296" s="3">
        <f t="shared" si="212"/>
        <v>9.0460526315789477E-2</v>
      </c>
      <c r="T2296" s="9">
        <f t="shared" si="213"/>
        <v>0</v>
      </c>
      <c r="U2296" s="9">
        <f t="shared" si="214"/>
        <v>4</v>
      </c>
      <c r="V2296" s="9">
        <f t="shared" si="215"/>
        <v>2</v>
      </c>
    </row>
    <row r="2297" spans="1:22" x14ac:dyDescent="0.25">
      <c r="A2297" t="s">
        <v>3132</v>
      </c>
      <c r="B2297" s="32" t="s">
        <v>2067</v>
      </c>
      <c r="C2297" t="s">
        <v>202</v>
      </c>
      <c r="D2297" t="s">
        <v>4746</v>
      </c>
      <c r="E2297" s="9">
        <v>0</v>
      </c>
      <c r="F2297" s="9">
        <v>0</v>
      </c>
      <c r="G2297" s="9">
        <v>0</v>
      </c>
      <c r="H2297" s="9">
        <v>1</v>
      </c>
      <c r="I2297" s="9">
        <v>2</v>
      </c>
      <c r="J2297" s="9">
        <v>0</v>
      </c>
      <c r="K2297">
        <v>8.3999999999999986</v>
      </c>
      <c r="L2297" s="9">
        <v>0</v>
      </c>
      <c r="M2297" s="19">
        <v>0</v>
      </c>
      <c r="N2297" s="19">
        <v>2</v>
      </c>
      <c r="O2297" s="19">
        <v>0</v>
      </c>
      <c r="P2297" s="19">
        <v>0</v>
      </c>
      <c r="Q2297" s="19">
        <f t="shared" si="210"/>
        <v>8.3999999999999986</v>
      </c>
      <c r="R2297" s="3">
        <f t="shared" si="211"/>
        <v>2.4233085322393926</v>
      </c>
      <c r="S2297" s="3">
        <f t="shared" si="212"/>
        <v>0.11019736842105263</v>
      </c>
      <c r="T2297" s="9">
        <f t="shared" si="213"/>
        <v>0</v>
      </c>
      <c r="U2297" s="9">
        <f t="shared" si="214"/>
        <v>8.3999999999999986</v>
      </c>
      <c r="V2297" s="9">
        <f t="shared" si="215"/>
        <v>3</v>
      </c>
    </row>
    <row r="2298" spans="1:22" x14ac:dyDescent="0.25">
      <c r="A2298" t="s">
        <v>3134</v>
      </c>
      <c r="B2298" s="32" t="s">
        <v>2068</v>
      </c>
      <c r="C2298" t="s">
        <v>202</v>
      </c>
      <c r="D2298" t="s">
        <v>861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0</v>
      </c>
      <c r="K2298">
        <v>1.4</v>
      </c>
      <c r="L2298" s="9">
        <v>0</v>
      </c>
      <c r="M2298" s="19">
        <v>0</v>
      </c>
      <c r="N2298" s="19">
        <v>1</v>
      </c>
      <c r="O2298" s="19">
        <v>0</v>
      </c>
      <c r="P2298" s="19">
        <v>1</v>
      </c>
      <c r="Q2298" s="19">
        <f t="shared" si="210"/>
        <v>1.4</v>
      </c>
      <c r="R2298" s="3">
        <f t="shared" si="211"/>
        <v>0.52194275780418908</v>
      </c>
      <c r="S2298" s="3">
        <f t="shared" si="212"/>
        <v>3.7280701754385963E-2</v>
      </c>
      <c r="T2298" s="9">
        <f t="shared" si="213"/>
        <v>0</v>
      </c>
      <c r="U2298" s="9">
        <f t="shared" si="214"/>
        <v>1.4</v>
      </c>
      <c r="V2298" s="9">
        <f t="shared" si="215"/>
        <v>1</v>
      </c>
    </row>
    <row r="2299" spans="1:22" x14ac:dyDescent="0.25">
      <c r="A2299" t="s">
        <v>3134</v>
      </c>
      <c r="B2299" s="32" t="s">
        <v>2068</v>
      </c>
      <c r="C2299" t="s">
        <v>202</v>
      </c>
      <c r="D2299" t="s">
        <v>5604</v>
      </c>
      <c r="E2299" s="9">
        <v>0</v>
      </c>
      <c r="F2299" s="9">
        <v>0</v>
      </c>
      <c r="G2299" s="9">
        <v>0</v>
      </c>
      <c r="H2299" s="9">
        <v>0</v>
      </c>
      <c r="I2299" s="9">
        <v>0</v>
      </c>
      <c r="J2299" s="9">
        <v>0</v>
      </c>
      <c r="K2299">
        <v>0</v>
      </c>
      <c r="L2299" s="9">
        <v>0</v>
      </c>
      <c r="M2299" s="19">
        <v>0</v>
      </c>
      <c r="N2299" s="19">
        <v>0</v>
      </c>
      <c r="O2299" s="19">
        <v>0</v>
      </c>
      <c r="P2299" s="19">
        <v>1</v>
      </c>
      <c r="Q2299" s="19">
        <f t="shared" si="210"/>
        <v>0</v>
      </c>
      <c r="R2299" s="3">
        <f t="shared" si="211"/>
        <v>0.28867513459481287</v>
      </c>
      <c r="S2299" s="3">
        <f t="shared" si="212"/>
        <v>3.2894736842105261E-2</v>
      </c>
      <c r="T2299" s="9">
        <f t="shared" si="213"/>
        <v>0</v>
      </c>
      <c r="U2299" s="9">
        <f t="shared" si="214"/>
        <v>1</v>
      </c>
      <c r="V2299" s="9">
        <f t="shared" si="215"/>
        <v>0</v>
      </c>
    </row>
    <row r="2300" spans="1:22" x14ac:dyDescent="0.25">
      <c r="A2300" t="s">
        <v>3134</v>
      </c>
      <c r="B2300" s="32" t="s">
        <v>2068</v>
      </c>
      <c r="C2300" t="s">
        <v>202</v>
      </c>
      <c r="D2300" t="s">
        <v>113</v>
      </c>
      <c r="E2300" s="9">
        <v>0</v>
      </c>
      <c r="F2300" s="9">
        <v>0</v>
      </c>
      <c r="G2300" s="9">
        <v>0</v>
      </c>
      <c r="H2300" s="9">
        <v>0</v>
      </c>
      <c r="I2300" s="9">
        <v>0</v>
      </c>
      <c r="J2300" s="9">
        <v>0</v>
      </c>
      <c r="K2300">
        <v>0</v>
      </c>
      <c r="L2300" s="9">
        <v>0</v>
      </c>
      <c r="M2300" s="19">
        <v>4</v>
      </c>
      <c r="N2300" s="19">
        <v>3</v>
      </c>
      <c r="O2300" s="19">
        <v>1</v>
      </c>
      <c r="P2300" s="19">
        <v>3</v>
      </c>
      <c r="Q2300" s="19">
        <f t="shared" si="210"/>
        <v>0</v>
      </c>
      <c r="R2300" s="3">
        <f t="shared" si="211"/>
        <v>1.5050420310248864</v>
      </c>
      <c r="S2300" s="3">
        <f t="shared" si="212"/>
        <v>9.0460526315789477E-2</v>
      </c>
      <c r="T2300" s="9">
        <f t="shared" si="213"/>
        <v>0</v>
      </c>
      <c r="U2300" s="9">
        <f t="shared" si="214"/>
        <v>4</v>
      </c>
      <c r="V2300" s="9">
        <f t="shared" si="215"/>
        <v>2</v>
      </c>
    </row>
    <row r="2301" spans="1:22" x14ac:dyDescent="0.25">
      <c r="A2301" t="s">
        <v>3134</v>
      </c>
      <c r="B2301" s="32" t="s">
        <v>2068</v>
      </c>
      <c r="C2301" t="s">
        <v>202</v>
      </c>
      <c r="D2301" t="s">
        <v>4746</v>
      </c>
      <c r="E2301" s="9">
        <v>0</v>
      </c>
      <c r="F2301" s="9">
        <v>0</v>
      </c>
      <c r="G2301" s="9">
        <v>0</v>
      </c>
      <c r="H2301" s="9">
        <v>1</v>
      </c>
      <c r="I2301" s="9">
        <v>2</v>
      </c>
      <c r="J2301" s="9">
        <v>0</v>
      </c>
      <c r="K2301">
        <v>8.3999999999999986</v>
      </c>
      <c r="L2301" s="9">
        <v>0</v>
      </c>
      <c r="M2301" s="19">
        <v>0</v>
      </c>
      <c r="N2301" s="19">
        <v>2</v>
      </c>
      <c r="O2301" s="19">
        <v>0</v>
      </c>
      <c r="P2301" s="19">
        <v>0</v>
      </c>
      <c r="Q2301" s="19">
        <f t="shared" si="210"/>
        <v>8.3999999999999986</v>
      </c>
      <c r="R2301" s="3">
        <f t="shared" si="211"/>
        <v>2.4233085322393926</v>
      </c>
      <c r="S2301" s="3">
        <f t="shared" si="212"/>
        <v>0.11019736842105263</v>
      </c>
      <c r="T2301" s="9">
        <f t="shared" si="213"/>
        <v>0</v>
      </c>
      <c r="U2301" s="9">
        <f t="shared" si="214"/>
        <v>8.3999999999999986</v>
      </c>
      <c r="V2301" s="9">
        <f t="shared" si="215"/>
        <v>3</v>
      </c>
    </row>
    <row r="2302" spans="1:22" x14ac:dyDescent="0.25">
      <c r="A2302" t="s">
        <v>3137</v>
      </c>
      <c r="B2302" s="32" t="s">
        <v>2070</v>
      </c>
      <c r="C2302" t="s">
        <v>202</v>
      </c>
      <c r="D2302" t="s">
        <v>861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>
        <v>1.4</v>
      </c>
      <c r="L2302" s="9">
        <v>0</v>
      </c>
      <c r="M2302" s="19">
        <v>0</v>
      </c>
      <c r="N2302" s="19">
        <v>1</v>
      </c>
      <c r="O2302" s="19">
        <v>0</v>
      </c>
      <c r="P2302" s="19">
        <v>1</v>
      </c>
      <c r="Q2302" s="19">
        <f t="shared" si="210"/>
        <v>1.4</v>
      </c>
      <c r="R2302" s="3">
        <f t="shared" si="211"/>
        <v>0.52194275780418908</v>
      </c>
      <c r="S2302" s="3">
        <f t="shared" si="212"/>
        <v>3.7280701754385963E-2</v>
      </c>
      <c r="T2302" s="9">
        <f t="shared" si="213"/>
        <v>0</v>
      </c>
      <c r="U2302" s="9">
        <f t="shared" si="214"/>
        <v>1.4</v>
      </c>
      <c r="V2302" s="9">
        <f t="shared" si="215"/>
        <v>1</v>
      </c>
    </row>
    <row r="2303" spans="1:22" x14ac:dyDescent="0.25">
      <c r="A2303" t="s">
        <v>3137</v>
      </c>
      <c r="B2303" s="32" t="s">
        <v>2070</v>
      </c>
      <c r="C2303" t="s">
        <v>202</v>
      </c>
      <c r="D2303" t="s">
        <v>5604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>
        <v>0</v>
      </c>
      <c r="L2303" s="9">
        <v>0</v>
      </c>
      <c r="M2303" s="19">
        <v>0</v>
      </c>
      <c r="N2303" s="19">
        <v>0</v>
      </c>
      <c r="O2303" s="19">
        <v>0</v>
      </c>
      <c r="P2303" s="19">
        <v>1</v>
      </c>
      <c r="Q2303" s="19">
        <f t="shared" si="210"/>
        <v>0</v>
      </c>
      <c r="R2303" s="3">
        <f t="shared" si="211"/>
        <v>0.28867513459481287</v>
      </c>
      <c r="S2303" s="3">
        <f t="shared" si="212"/>
        <v>3.2894736842105261E-2</v>
      </c>
      <c r="T2303" s="9">
        <f t="shared" si="213"/>
        <v>0</v>
      </c>
      <c r="U2303" s="9">
        <f t="shared" si="214"/>
        <v>1</v>
      </c>
      <c r="V2303" s="9">
        <f t="shared" si="215"/>
        <v>0</v>
      </c>
    </row>
    <row r="2304" spans="1:22" x14ac:dyDescent="0.25">
      <c r="A2304" t="s">
        <v>3137</v>
      </c>
      <c r="B2304" s="32" t="s">
        <v>2070</v>
      </c>
      <c r="C2304" t="s">
        <v>202</v>
      </c>
      <c r="D2304" t="s">
        <v>113</v>
      </c>
      <c r="E2304" s="9">
        <v>0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>
        <v>0</v>
      </c>
      <c r="L2304" s="9">
        <v>0</v>
      </c>
      <c r="M2304" s="19">
        <v>4</v>
      </c>
      <c r="N2304" s="19">
        <v>3</v>
      </c>
      <c r="O2304" s="19">
        <v>1</v>
      </c>
      <c r="P2304" s="19">
        <v>3</v>
      </c>
      <c r="Q2304" s="19">
        <f t="shared" si="210"/>
        <v>0</v>
      </c>
      <c r="R2304" s="3">
        <f t="shared" si="211"/>
        <v>1.5050420310248864</v>
      </c>
      <c r="S2304" s="3">
        <f t="shared" si="212"/>
        <v>9.0460526315789477E-2</v>
      </c>
      <c r="T2304" s="9">
        <f t="shared" si="213"/>
        <v>0</v>
      </c>
      <c r="U2304" s="9">
        <f t="shared" si="214"/>
        <v>4</v>
      </c>
      <c r="V2304" s="9">
        <f t="shared" si="215"/>
        <v>2</v>
      </c>
    </row>
    <row r="2305" spans="1:22" x14ac:dyDescent="0.25">
      <c r="A2305" t="s">
        <v>3137</v>
      </c>
      <c r="B2305" s="32" t="s">
        <v>2070</v>
      </c>
      <c r="C2305" t="s">
        <v>202</v>
      </c>
      <c r="D2305" t="s">
        <v>4746</v>
      </c>
      <c r="E2305" s="9">
        <v>0</v>
      </c>
      <c r="F2305" s="9">
        <v>0</v>
      </c>
      <c r="G2305" s="9">
        <v>0</v>
      </c>
      <c r="H2305" s="9">
        <v>1</v>
      </c>
      <c r="I2305" s="9">
        <v>2</v>
      </c>
      <c r="J2305" s="9">
        <v>0</v>
      </c>
      <c r="K2305">
        <v>8.3999999999999986</v>
      </c>
      <c r="L2305" s="9">
        <v>0</v>
      </c>
      <c r="M2305" s="19">
        <v>0</v>
      </c>
      <c r="N2305" s="19">
        <v>2</v>
      </c>
      <c r="O2305" s="19">
        <v>0</v>
      </c>
      <c r="P2305" s="19">
        <v>0</v>
      </c>
      <c r="Q2305" s="19">
        <f t="shared" si="210"/>
        <v>8.3999999999999986</v>
      </c>
      <c r="R2305" s="3">
        <f t="shared" si="211"/>
        <v>2.4233085322393926</v>
      </c>
      <c r="S2305" s="3">
        <f t="shared" si="212"/>
        <v>0.11019736842105263</v>
      </c>
      <c r="T2305" s="9">
        <f t="shared" si="213"/>
        <v>0</v>
      </c>
      <c r="U2305" s="9">
        <f t="shared" si="214"/>
        <v>8.3999999999999986</v>
      </c>
      <c r="V2305" s="9">
        <f t="shared" si="215"/>
        <v>3</v>
      </c>
    </row>
    <row r="2306" spans="1:22" x14ac:dyDescent="0.25">
      <c r="A2306" t="s">
        <v>4404</v>
      </c>
      <c r="B2306" s="32" t="s">
        <v>2390</v>
      </c>
      <c r="C2306" t="s">
        <v>202</v>
      </c>
      <c r="D2306" t="s">
        <v>4746</v>
      </c>
      <c r="E2306" s="9">
        <v>0</v>
      </c>
      <c r="F2306" s="9">
        <v>0</v>
      </c>
      <c r="G2306" s="9">
        <v>0</v>
      </c>
      <c r="H2306" s="9">
        <v>0</v>
      </c>
      <c r="I2306" s="9">
        <v>3</v>
      </c>
      <c r="J2306" s="9">
        <v>0</v>
      </c>
      <c r="K2306">
        <v>0</v>
      </c>
      <c r="L2306" s="9">
        <v>0</v>
      </c>
      <c r="M2306" s="19">
        <v>0</v>
      </c>
      <c r="N2306" s="19">
        <v>0</v>
      </c>
      <c r="O2306" s="19">
        <v>0</v>
      </c>
      <c r="P2306" s="19">
        <v>0</v>
      </c>
      <c r="Q2306" s="19">
        <f t="shared" ref="Q2306:Q2369" si="216">IFERROR(AVERAGEIF(K2306:K2306,"&lt;&gt;0"),0)</f>
        <v>0</v>
      </c>
      <c r="R2306" s="3">
        <f t="shared" ref="R2306:R2369" si="217">_xlfn.STDEV.S(E2306:P2306)</f>
        <v>0.8660254037844386</v>
      </c>
      <c r="S2306" s="3">
        <f t="shared" ref="S2306:S2369" si="218">IFERROR(AVERAGEIF(E2306:P2306,"&lt;&gt;0")/30.4,0)</f>
        <v>9.8684210526315791E-2</v>
      </c>
      <c r="T2306" s="9">
        <f t="shared" ref="T2306:T2369" si="219">MIN(E2306:P2306)</f>
        <v>0</v>
      </c>
      <c r="U2306" s="9">
        <f t="shared" ref="U2306:U2369" si="220">MAX(E2306:P2306)</f>
        <v>3</v>
      </c>
      <c r="V2306" s="9">
        <f t="shared" ref="V2306:V2369" si="221">MROUND(ROUND(_xlfn.NORM.S.INV($Y$1)*R2306*1,1),1)</f>
        <v>1</v>
      </c>
    </row>
    <row r="2307" spans="1:22" x14ac:dyDescent="0.25">
      <c r="A2307" t="s">
        <v>4402</v>
      </c>
      <c r="B2307" s="32" t="s">
        <v>2385</v>
      </c>
      <c r="C2307" t="s">
        <v>202</v>
      </c>
      <c r="D2307" t="s">
        <v>861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>
        <v>1.4</v>
      </c>
      <c r="L2307" s="9">
        <v>0</v>
      </c>
      <c r="M2307" s="19">
        <v>0</v>
      </c>
      <c r="N2307" s="19">
        <v>1</v>
      </c>
      <c r="O2307" s="19">
        <v>0</v>
      </c>
      <c r="P2307" s="19">
        <v>0</v>
      </c>
      <c r="Q2307" s="19">
        <f t="shared" si="216"/>
        <v>1.4</v>
      </c>
      <c r="R2307" s="3">
        <f t="shared" si="217"/>
        <v>0.47482054026183984</v>
      </c>
      <c r="S2307" s="3">
        <f t="shared" si="218"/>
        <v>3.9473684210526314E-2</v>
      </c>
      <c r="T2307" s="9">
        <f t="shared" si="219"/>
        <v>0</v>
      </c>
      <c r="U2307" s="9">
        <f t="shared" si="220"/>
        <v>1.4</v>
      </c>
      <c r="V2307" s="9">
        <f t="shared" si="221"/>
        <v>1</v>
      </c>
    </row>
    <row r="2308" spans="1:22" x14ac:dyDescent="0.25">
      <c r="A2308" t="s">
        <v>4402</v>
      </c>
      <c r="B2308" s="32" t="s">
        <v>2385</v>
      </c>
      <c r="C2308" t="s">
        <v>202</v>
      </c>
      <c r="D2308" t="s">
        <v>5604</v>
      </c>
      <c r="E2308" s="9">
        <v>0</v>
      </c>
      <c r="F2308" s="9">
        <v>0</v>
      </c>
      <c r="G2308" s="9">
        <v>0</v>
      </c>
      <c r="H2308" s="9">
        <v>0</v>
      </c>
      <c r="I2308" s="9">
        <v>0</v>
      </c>
      <c r="J2308" s="9">
        <v>0</v>
      </c>
      <c r="K2308">
        <v>0</v>
      </c>
      <c r="L2308" s="9">
        <v>0</v>
      </c>
      <c r="M2308" s="19">
        <v>0</v>
      </c>
      <c r="N2308" s="19">
        <v>0</v>
      </c>
      <c r="O2308" s="19">
        <v>0</v>
      </c>
      <c r="P2308" s="19">
        <v>1</v>
      </c>
      <c r="Q2308" s="19">
        <f t="shared" si="216"/>
        <v>0</v>
      </c>
      <c r="R2308" s="3">
        <f t="shared" si="217"/>
        <v>0.28867513459481287</v>
      </c>
      <c r="S2308" s="3">
        <f t="shared" si="218"/>
        <v>3.2894736842105261E-2</v>
      </c>
      <c r="T2308" s="9">
        <f t="shared" si="219"/>
        <v>0</v>
      </c>
      <c r="U2308" s="9">
        <f t="shared" si="220"/>
        <v>1</v>
      </c>
      <c r="V2308" s="9">
        <f t="shared" si="221"/>
        <v>0</v>
      </c>
    </row>
    <row r="2309" spans="1:22" x14ac:dyDescent="0.25">
      <c r="A2309" t="s">
        <v>4402</v>
      </c>
      <c r="B2309" s="32" t="s">
        <v>2385</v>
      </c>
      <c r="C2309" t="s">
        <v>202</v>
      </c>
      <c r="D2309" t="s">
        <v>113</v>
      </c>
      <c r="E2309" s="9">
        <v>0</v>
      </c>
      <c r="F2309" s="9">
        <v>0</v>
      </c>
      <c r="G2309" s="9">
        <v>0</v>
      </c>
      <c r="H2309" s="9">
        <v>0</v>
      </c>
      <c r="I2309" s="9">
        <v>0</v>
      </c>
      <c r="J2309" s="9">
        <v>0</v>
      </c>
      <c r="K2309">
        <v>0</v>
      </c>
      <c r="L2309" s="9">
        <v>0</v>
      </c>
      <c r="M2309" s="19">
        <v>0</v>
      </c>
      <c r="N2309" s="19">
        <v>1</v>
      </c>
      <c r="O2309" s="19">
        <v>0</v>
      </c>
      <c r="P2309" s="19">
        <v>3</v>
      </c>
      <c r="Q2309" s="19">
        <f t="shared" si="216"/>
        <v>0</v>
      </c>
      <c r="R2309" s="3">
        <f t="shared" si="217"/>
        <v>0.88762536459859454</v>
      </c>
      <c r="S2309" s="3">
        <f t="shared" si="218"/>
        <v>6.5789473684210523E-2</v>
      </c>
      <c r="T2309" s="9">
        <f t="shared" si="219"/>
        <v>0</v>
      </c>
      <c r="U2309" s="9">
        <f t="shared" si="220"/>
        <v>3</v>
      </c>
      <c r="V2309" s="9">
        <f t="shared" si="221"/>
        <v>1</v>
      </c>
    </row>
    <row r="2310" spans="1:22" x14ac:dyDescent="0.25">
      <c r="A2310" t="s">
        <v>4402</v>
      </c>
      <c r="B2310" s="32" t="s">
        <v>2385</v>
      </c>
      <c r="C2310" t="s">
        <v>202</v>
      </c>
      <c r="D2310" t="s">
        <v>4746</v>
      </c>
      <c r="E2310" s="9">
        <v>0</v>
      </c>
      <c r="F2310" s="9">
        <v>0</v>
      </c>
      <c r="G2310" s="9">
        <v>0</v>
      </c>
      <c r="H2310" s="9">
        <v>0</v>
      </c>
      <c r="I2310" s="9">
        <v>1</v>
      </c>
      <c r="J2310" s="9">
        <v>0</v>
      </c>
      <c r="K2310">
        <v>0</v>
      </c>
      <c r="L2310" s="9">
        <v>0</v>
      </c>
      <c r="M2310" s="19">
        <v>0</v>
      </c>
      <c r="N2310" s="19">
        <v>1</v>
      </c>
      <c r="O2310" s="19">
        <v>0</v>
      </c>
      <c r="P2310" s="19">
        <v>0</v>
      </c>
      <c r="Q2310" s="19">
        <f t="shared" si="216"/>
        <v>0</v>
      </c>
      <c r="R2310" s="3">
        <f t="shared" si="217"/>
        <v>0.38924947208076149</v>
      </c>
      <c r="S2310" s="3">
        <f t="shared" si="218"/>
        <v>3.2894736842105261E-2</v>
      </c>
      <c r="T2310" s="9">
        <f t="shared" si="219"/>
        <v>0</v>
      </c>
      <c r="U2310" s="9">
        <f t="shared" si="220"/>
        <v>1</v>
      </c>
      <c r="V2310" s="9">
        <f t="shared" si="221"/>
        <v>1</v>
      </c>
    </row>
    <row r="2311" spans="1:22" x14ac:dyDescent="0.25">
      <c r="A2311" t="s">
        <v>4384</v>
      </c>
      <c r="B2311" s="32" t="s">
        <v>2543</v>
      </c>
      <c r="C2311" t="s">
        <v>202</v>
      </c>
      <c r="D2311" t="s">
        <v>4746</v>
      </c>
      <c r="E2311" s="9">
        <v>0</v>
      </c>
      <c r="F2311" s="9">
        <v>0</v>
      </c>
      <c r="G2311" s="9">
        <v>0</v>
      </c>
      <c r="H2311" s="9">
        <v>1</v>
      </c>
      <c r="I2311" s="9">
        <v>1</v>
      </c>
      <c r="J2311" s="9">
        <v>0</v>
      </c>
      <c r="K2311">
        <v>2.8</v>
      </c>
      <c r="L2311" s="9">
        <v>0</v>
      </c>
      <c r="M2311" s="19">
        <v>0</v>
      </c>
      <c r="N2311" s="19">
        <v>1</v>
      </c>
      <c r="O2311" s="19">
        <v>0</v>
      </c>
      <c r="P2311" s="19">
        <v>0</v>
      </c>
      <c r="Q2311" s="19">
        <f t="shared" si="216"/>
        <v>2.8</v>
      </c>
      <c r="R2311" s="3">
        <f t="shared" si="217"/>
        <v>0.85475497109175125</v>
      </c>
      <c r="S2311" s="3">
        <f t="shared" si="218"/>
        <v>4.7697368421052634E-2</v>
      </c>
      <c r="T2311" s="9">
        <f t="shared" si="219"/>
        <v>0</v>
      </c>
      <c r="U2311" s="9">
        <f t="shared" si="220"/>
        <v>2.8</v>
      </c>
      <c r="V2311" s="9">
        <f t="shared" si="221"/>
        <v>1</v>
      </c>
    </row>
    <row r="2312" spans="1:22" x14ac:dyDescent="0.25">
      <c r="A2312" t="s">
        <v>4432</v>
      </c>
      <c r="B2312" s="32" t="s">
        <v>2583</v>
      </c>
      <c r="C2312" t="s">
        <v>202</v>
      </c>
      <c r="D2312" t="s">
        <v>4746</v>
      </c>
      <c r="E2312" s="9">
        <v>0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>
        <v>5.6</v>
      </c>
      <c r="L2312" s="9">
        <v>0</v>
      </c>
      <c r="M2312" s="19">
        <v>0</v>
      </c>
      <c r="N2312" s="19">
        <v>0</v>
      </c>
      <c r="O2312" s="19">
        <v>0</v>
      </c>
      <c r="P2312" s="19">
        <v>0</v>
      </c>
      <c r="Q2312" s="19">
        <f t="shared" si="216"/>
        <v>5.6</v>
      </c>
      <c r="R2312" s="3">
        <f t="shared" si="217"/>
        <v>1.616580753730952</v>
      </c>
      <c r="S2312" s="3">
        <f t="shared" si="218"/>
        <v>0.18421052631578946</v>
      </c>
      <c r="T2312" s="9">
        <f t="shared" si="219"/>
        <v>0</v>
      </c>
      <c r="U2312" s="9">
        <f t="shared" si="220"/>
        <v>5.6</v>
      </c>
      <c r="V2312" s="9">
        <f t="shared" si="221"/>
        <v>2</v>
      </c>
    </row>
    <row r="2313" spans="1:22" x14ac:dyDescent="0.25">
      <c r="A2313" t="s">
        <v>4401</v>
      </c>
      <c r="B2313" s="32" t="s">
        <v>2482</v>
      </c>
      <c r="C2313" t="s">
        <v>202</v>
      </c>
      <c r="D2313" t="s">
        <v>5604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>
        <v>0</v>
      </c>
      <c r="L2313" s="9">
        <v>0</v>
      </c>
      <c r="M2313" s="19">
        <v>0</v>
      </c>
      <c r="N2313" s="19">
        <v>0</v>
      </c>
      <c r="O2313" s="19">
        <v>0</v>
      </c>
      <c r="P2313" s="19">
        <v>1</v>
      </c>
      <c r="Q2313" s="19">
        <f t="shared" si="216"/>
        <v>0</v>
      </c>
      <c r="R2313" s="3">
        <f t="shared" si="217"/>
        <v>0.28867513459481287</v>
      </c>
      <c r="S2313" s="3">
        <f t="shared" si="218"/>
        <v>3.2894736842105261E-2</v>
      </c>
      <c r="T2313" s="9">
        <f t="shared" si="219"/>
        <v>0</v>
      </c>
      <c r="U2313" s="9">
        <f t="shared" si="220"/>
        <v>1</v>
      </c>
      <c r="V2313" s="9">
        <f t="shared" si="221"/>
        <v>0</v>
      </c>
    </row>
    <row r="2314" spans="1:22" x14ac:dyDescent="0.25">
      <c r="A2314" t="s">
        <v>4401</v>
      </c>
      <c r="B2314" s="32" t="s">
        <v>2482</v>
      </c>
      <c r="C2314" t="s">
        <v>202</v>
      </c>
      <c r="D2314" t="s">
        <v>4746</v>
      </c>
      <c r="E2314" s="9">
        <v>0</v>
      </c>
      <c r="F2314" s="9">
        <v>0</v>
      </c>
      <c r="G2314" s="9">
        <v>0</v>
      </c>
      <c r="H2314" s="9">
        <v>0</v>
      </c>
      <c r="I2314" s="9">
        <v>1</v>
      </c>
      <c r="J2314" s="9">
        <v>0</v>
      </c>
      <c r="K2314">
        <v>0</v>
      </c>
      <c r="L2314" s="9">
        <v>0</v>
      </c>
      <c r="M2314" s="19">
        <v>0</v>
      </c>
      <c r="N2314" s="19">
        <v>0</v>
      </c>
      <c r="O2314" s="19">
        <v>0</v>
      </c>
      <c r="P2314" s="19">
        <v>0</v>
      </c>
      <c r="Q2314" s="19">
        <f t="shared" si="216"/>
        <v>0</v>
      </c>
      <c r="R2314" s="3">
        <f t="shared" si="217"/>
        <v>0.28867513459481287</v>
      </c>
      <c r="S2314" s="3">
        <f t="shared" si="218"/>
        <v>3.2894736842105261E-2</v>
      </c>
      <c r="T2314" s="9">
        <f t="shared" si="219"/>
        <v>0</v>
      </c>
      <c r="U2314" s="9">
        <f t="shared" si="220"/>
        <v>1</v>
      </c>
      <c r="V2314" s="9">
        <f t="shared" si="221"/>
        <v>0</v>
      </c>
    </row>
    <row r="2315" spans="1:22" x14ac:dyDescent="0.25">
      <c r="A2315" t="s">
        <v>4826</v>
      </c>
      <c r="B2315" s="32" t="s">
        <v>4827</v>
      </c>
      <c r="C2315" t="s">
        <v>202</v>
      </c>
      <c r="D2315" t="s">
        <v>5604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0</v>
      </c>
      <c r="K2315">
        <v>0</v>
      </c>
      <c r="L2315" s="9">
        <v>0</v>
      </c>
      <c r="M2315" s="19">
        <v>0</v>
      </c>
      <c r="N2315" s="19">
        <v>0</v>
      </c>
      <c r="O2315" s="19">
        <v>0</v>
      </c>
      <c r="P2315" s="19">
        <v>1</v>
      </c>
      <c r="Q2315" s="19">
        <f t="shared" si="216"/>
        <v>0</v>
      </c>
      <c r="R2315" s="3">
        <f t="shared" si="217"/>
        <v>0.28867513459481287</v>
      </c>
      <c r="S2315" s="3">
        <f t="shared" si="218"/>
        <v>3.2894736842105261E-2</v>
      </c>
      <c r="T2315" s="9">
        <f t="shared" si="219"/>
        <v>0</v>
      </c>
      <c r="U2315" s="9">
        <f t="shared" si="220"/>
        <v>1</v>
      </c>
      <c r="V2315" s="9">
        <f t="shared" si="221"/>
        <v>0</v>
      </c>
    </row>
    <row r="2316" spans="1:22" x14ac:dyDescent="0.25">
      <c r="A2316" t="s">
        <v>4826</v>
      </c>
      <c r="B2316" s="32" t="s">
        <v>4827</v>
      </c>
      <c r="C2316" t="s">
        <v>202</v>
      </c>
      <c r="D2316" t="s">
        <v>4746</v>
      </c>
      <c r="E2316" s="9">
        <v>0</v>
      </c>
      <c r="F2316" s="9">
        <v>0</v>
      </c>
      <c r="G2316" s="9">
        <v>0</v>
      </c>
      <c r="H2316" s="9">
        <v>0</v>
      </c>
      <c r="I2316" s="9">
        <v>0</v>
      </c>
      <c r="J2316" s="9">
        <v>0</v>
      </c>
      <c r="K2316">
        <v>0</v>
      </c>
      <c r="L2316" s="9">
        <v>0</v>
      </c>
      <c r="M2316" s="19">
        <v>0</v>
      </c>
      <c r="N2316" s="19">
        <v>1</v>
      </c>
      <c r="O2316" s="19">
        <v>0</v>
      </c>
      <c r="P2316" s="19">
        <v>0</v>
      </c>
      <c r="Q2316" s="19">
        <f t="shared" si="216"/>
        <v>0</v>
      </c>
      <c r="R2316" s="3">
        <f t="shared" si="217"/>
        <v>0.28867513459481287</v>
      </c>
      <c r="S2316" s="3">
        <f t="shared" si="218"/>
        <v>3.2894736842105261E-2</v>
      </c>
      <c r="T2316" s="9">
        <f t="shared" si="219"/>
        <v>0</v>
      </c>
      <c r="U2316" s="9">
        <f t="shared" si="220"/>
        <v>1</v>
      </c>
      <c r="V2316" s="9">
        <f t="shared" si="221"/>
        <v>0</v>
      </c>
    </row>
    <row r="2317" spans="1:22" x14ac:dyDescent="0.25">
      <c r="A2317" t="s">
        <v>2792</v>
      </c>
      <c r="B2317" s="32" t="s">
        <v>2791</v>
      </c>
      <c r="C2317" t="s">
        <v>202</v>
      </c>
      <c r="D2317" t="s">
        <v>5604</v>
      </c>
      <c r="E2317" s="9">
        <v>0</v>
      </c>
      <c r="F2317" s="9">
        <v>0</v>
      </c>
      <c r="G2317" s="9">
        <v>0</v>
      </c>
      <c r="H2317" s="9">
        <v>0</v>
      </c>
      <c r="I2317" s="9">
        <v>0</v>
      </c>
      <c r="J2317" s="9">
        <v>0</v>
      </c>
      <c r="K2317">
        <v>0</v>
      </c>
      <c r="L2317" s="9">
        <v>0</v>
      </c>
      <c r="M2317" s="19">
        <v>0</v>
      </c>
      <c r="N2317" s="19">
        <v>0</v>
      </c>
      <c r="O2317" s="19">
        <v>0</v>
      </c>
      <c r="P2317" s="19">
        <v>5</v>
      </c>
      <c r="Q2317" s="19">
        <f t="shared" si="216"/>
        <v>0</v>
      </c>
      <c r="R2317" s="3">
        <f t="shared" si="217"/>
        <v>1.4433756729740645</v>
      </c>
      <c r="S2317" s="3">
        <f t="shared" si="218"/>
        <v>0.16447368421052633</v>
      </c>
      <c r="T2317" s="9">
        <f t="shared" si="219"/>
        <v>0</v>
      </c>
      <c r="U2317" s="9">
        <f t="shared" si="220"/>
        <v>5</v>
      </c>
      <c r="V2317" s="9">
        <f t="shared" si="221"/>
        <v>2</v>
      </c>
    </row>
    <row r="2318" spans="1:22" x14ac:dyDescent="0.25">
      <c r="A2318" t="s">
        <v>2792</v>
      </c>
      <c r="B2318" s="32" t="s">
        <v>2791</v>
      </c>
      <c r="C2318" t="s">
        <v>202</v>
      </c>
      <c r="D2318" t="s">
        <v>113</v>
      </c>
      <c r="E2318" s="9">
        <v>0</v>
      </c>
      <c r="F2318" s="9">
        <v>0</v>
      </c>
      <c r="G2318" s="9">
        <v>0</v>
      </c>
      <c r="H2318" s="9">
        <v>0</v>
      </c>
      <c r="I2318" s="9">
        <v>0</v>
      </c>
      <c r="J2318" s="9">
        <v>0</v>
      </c>
      <c r="K2318">
        <v>0</v>
      </c>
      <c r="L2318" s="9">
        <v>0</v>
      </c>
      <c r="M2318" s="19">
        <v>0</v>
      </c>
      <c r="N2318" s="19">
        <v>0</v>
      </c>
      <c r="O2318" s="19">
        <v>9</v>
      </c>
      <c r="P2318" s="19">
        <v>12</v>
      </c>
      <c r="Q2318" s="19">
        <f t="shared" si="216"/>
        <v>0</v>
      </c>
      <c r="R2318" s="3">
        <f t="shared" si="217"/>
        <v>4.1368631067073469</v>
      </c>
      <c r="S2318" s="3">
        <f t="shared" si="218"/>
        <v>0.34539473684210525</v>
      </c>
      <c r="T2318" s="9">
        <f t="shared" si="219"/>
        <v>0</v>
      </c>
      <c r="U2318" s="9">
        <f t="shared" si="220"/>
        <v>12</v>
      </c>
      <c r="V2318" s="9">
        <f t="shared" si="221"/>
        <v>5</v>
      </c>
    </row>
    <row r="2319" spans="1:22" x14ac:dyDescent="0.25">
      <c r="A2319" t="s">
        <v>2792</v>
      </c>
      <c r="B2319" s="32" t="s">
        <v>2791</v>
      </c>
      <c r="C2319" t="s">
        <v>202</v>
      </c>
      <c r="D2319" t="s">
        <v>820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>
        <v>0</v>
      </c>
      <c r="L2319" s="9">
        <v>0</v>
      </c>
      <c r="M2319" s="19">
        <v>0</v>
      </c>
      <c r="N2319" s="19">
        <v>1</v>
      </c>
      <c r="O2319" s="19">
        <v>0</v>
      </c>
      <c r="P2319" s="19">
        <v>0</v>
      </c>
      <c r="Q2319" s="19">
        <f t="shared" si="216"/>
        <v>0</v>
      </c>
      <c r="R2319" s="3">
        <f t="shared" si="217"/>
        <v>0.28867513459481287</v>
      </c>
      <c r="S2319" s="3">
        <f t="shared" si="218"/>
        <v>3.2894736842105261E-2</v>
      </c>
      <c r="T2319" s="9">
        <f t="shared" si="219"/>
        <v>0</v>
      </c>
      <c r="U2319" s="9">
        <f t="shared" si="220"/>
        <v>1</v>
      </c>
      <c r="V2319" s="9">
        <f t="shared" si="221"/>
        <v>0</v>
      </c>
    </row>
    <row r="2320" spans="1:22" x14ac:dyDescent="0.25">
      <c r="A2320" t="s">
        <v>2792</v>
      </c>
      <c r="B2320" s="32" t="s">
        <v>2791</v>
      </c>
      <c r="C2320" t="s">
        <v>202</v>
      </c>
      <c r="D2320" t="s">
        <v>106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0</v>
      </c>
      <c r="K2320">
        <v>0</v>
      </c>
      <c r="L2320" s="9">
        <v>0</v>
      </c>
      <c r="M2320" s="19">
        <v>0</v>
      </c>
      <c r="N2320" s="19">
        <v>2</v>
      </c>
      <c r="O2320" s="19">
        <v>9</v>
      </c>
      <c r="P2320" s="19">
        <v>16</v>
      </c>
      <c r="Q2320" s="19">
        <f t="shared" si="216"/>
        <v>0</v>
      </c>
      <c r="R2320" s="3">
        <f t="shared" si="217"/>
        <v>5.0475016322209072</v>
      </c>
      <c r="S2320" s="3">
        <f t="shared" si="218"/>
        <v>0.2960526315789474</v>
      </c>
      <c r="T2320" s="9">
        <f t="shared" si="219"/>
        <v>0</v>
      </c>
      <c r="U2320" s="9">
        <f t="shared" si="220"/>
        <v>16</v>
      </c>
      <c r="V2320" s="9">
        <f t="shared" si="221"/>
        <v>7</v>
      </c>
    </row>
    <row r="2321" spans="1:22" x14ac:dyDescent="0.25">
      <c r="A2321" t="s">
        <v>2792</v>
      </c>
      <c r="B2321" s="32" t="s">
        <v>2791</v>
      </c>
      <c r="C2321" t="s">
        <v>202</v>
      </c>
      <c r="D2321" t="s">
        <v>109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0</v>
      </c>
      <c r="K2321">
        <v>0</v>
      </c>
      <c r="L2321" s="9">
        <v>0</v>
      </c>
      <c r="M2321" s="19">
        <v>0</v>
      </c>
      <c r="N2321" s="19">
        <v>0</v>
      </c>
      <c r="O2321" s="19">
        <v>2</v>
      </c>
      <c r="P2321" s="19">
        <v>1</v>
      </c>
      <c r="Q2321" s="19">
        <f t="shared" si="216"/>
        <v>0</v>
      </c>
      <c r="R2321" s="3">
        <f t="shared" si="217"/>
        <v>0.62158156050806102</v>
      </c>
      <c r="S2321" s="3">
        <f t="shared" si="218"/>
        <v>4.9342105263157895E-2</v>
      </c>
      <c r="T2321" s="9">
        <f t="shared" si="219"/>
        <v>0</v>
      </c>
      <c r="U2321" s="9">
        <f t="shared" si="220"/>
        <v>2</v>
      </c>
      <c r="V2321" s="9">
        <f t="shared" si="221"/>
        <v>1</v>
      </c>
    </row>
    <row r="2322" spans="1:22" x14ac:dyDescent="0.25">
      <c r="A2322" t="s">
        <v>2792</v>
      </c>
      <c r="B2322" s="32" t="s">
        <v>2791</v>
      </c>
      <c r="C2322" t="s">
        <v>202</v>
      </c>
      <c r="D2322" t="s">
        <v>4746</v>
      </c>
      <c r="E2322" s="9">
        <v>0</v>
      </c>
      <c r="F2322" s="9">
        <v>0</v>
      </c>
      <c r="G2322" s="9">
        <v>0</v>
      </c>
      <c r="H2322" s="9">
        <v>0</v>
      </c>
      <c r="I2322" s="9">
        <v>0</v>
      </c>
      <c r="J2322" s="9">
        <v>0</v>
      </c>
      <c r="K2322">
        <v>0</v>
      </c>
      <c r="L2322" s="9">
        <v>0</v>
      </c>
      <c r="M2322" s="19">
        <v>3</v>
      </c>
      <c r="N2322" s="19">
        <v>1</v>
      </c>
      <c r="O2322" s="19">
        <v>9</v>
      </c>
      <c r="P2322" s="19">
        <v>2</v>
      </c>
      <c r="Q2322" s="19">
        <f t="shared" si="216"/>
        <v>0</v>
      </c>
      <c r="R2322" s="3">
        <f t="shared" si="217"/>
        <v>2.6328346286499236</v>
      </c>
      <c r="S2322" s="3">
        <f t="shared" si="218"/>
        <v>0.12335526315789475</v>
      </c>
      <c r="T2322" s="9">
        <f t="shared" si="219"/>
        <v>0</v>
      </c>
      <c r="U2322" s="9">
        <f t="shared" si="220"/>
        <v>9</v>
      </c>
      <c r="V2322" s="9">
        <f t="shared" si="221"/>
        <v>3</v>
      </c>
    </row>
    <row r="2323" spans="1:22" x14ac:dyDescent="0.25">
      <c r="A2323" t="s">
        <v>2888</v>
      </c>
      <c r="B2323" s="32" t="s">
        <v>1456</v>
      </c>
      <c r="C2323" t="s">
        <v>202</v>
      </c>
      <c r="D2323" t="s">
        <v>106</v>
      </c>
      <c r="E2323" s="9">
        <v>0</v>
      </c>
      <c r="F2323" s="9">
        <v>0</v>
      </c>
      <c r="G2323" s="9">
        <v>0</v>
      </c>
      <c r="H2323" s="9">
        <v>1</v>
      </c>
      <c r="I2323" s="9">
        <v>0</v>
      </c>
      <c r="J2323" s="9">
        <v>0</v>
      </c>
      <c r="K2323">
        <v>0</v>
      </c>
      <c r="L2323" s="9">
        <v>12.6</v>
      </c>
      <c r="M2323" s="19">
        <v>9</v>
      </c>
      <c r="N2323" s="19">
        <v>0</v>
      </c>
      <c r="O2323" s="19">
        <v>15</v>
      </c>
      <c r="P2323" s="19">
        <v>1</v>
      </c>
      <c r="Q2323" s="19">
        <f t="shared" si="216"/>
        <v>0</v>
      </c>
      <c r="R2323" s="3">
        <f t="shared" si="217"/>
        <v>5.5807841308503869</v>
      </c>
      <c r="S2323" s="3">
        <f t="shared" si="218"/>
        <v>0.25394736842105264</v>
      </c>
      <c r="T2323" s="9">
        <f t="shared" si="219"/>
        <v>0</v>
      </c>
      <c r="U2323" s="9">
        <f t="shared" si="220"/>
        <v>15</v>
      </c>
      <c r="V2323" s="9">
        <f t="shared" si="221"/>
        <v>7</v>
      </c>
    </row>
    <row r="2324" spans="1:22" x14ac:dyDescent="0.25">
      <c r="A2324" t="s">
        <v>2888</v>
      </c>
      <c r="B2324" s="32" t="s">
        <v>1456</v>
      </c>
      <c r="C2324" t="s">
        <v>202</v>
      </c>
      <c r="D2324" t="s">
        <v>109</v>
      </c>
      <c r="E2324" s="9">
        <v>2</v>
      </c>
      <c r="F2324" s="9">
        <v>3</v>
      </c>
      <c r="G2324" s="9">
        <v>2</v>
      </c>
      <c r="H2324" s="9">
        <v>1</v>
      </c>
      <c r="I2324" s="9">
        <v>2</v>
      </c>
      <c r="J2324" s="9">
        <v>0</v>
      </c>
      <c r="K2324">
        <v>9.7999999999999989</v>
      </c>
      <c r="L2324" s="9">
        <v>1.4</v>
      </c>
      <c r="M2324" s="19">
        <v>1</v>
      </c>
      <c r="N2324" s="19">
        <v>1</v>
      </c>
      <c r="O2324" s="19">
        <v>0</v>
      </c>
      <c r="P2324" s="19">
        <v>0</v>
      </c>
      <c r="Q2324" s="19">
        <f t="shared" si="216"/>
        <v>9.7999999999999989</v>
      </c>
      <c r="R2324" s="3">
        <f t="shared" si="217"/>
        <v>2.6482698754721605</v>
      </c>
      <c r="S2324" s="3">
        <f t="shared" si="218"/>
        <v>8.4795321637426896E-2</v>
      </c>
      <c r="T2324" s="9">
        <f t="shared" si="219"/>
        <v>0</v>
      </c>
      <c r="U2324" s="9">
        <f t="shared" si="220"/>
        <v>9.7999999999999989</v>
      </c>
      <c r="V2324" s="9">
        <f t="shared" si="221"/>
        <v>3</v>
      </c>
    </row>
    <row r="2325" spans="1:22" x14ac:dyDescent="0.25">
      <c r="A2325" t="s">
        <v>2888</v>
      </c>
      <c r="B2325" s="32" t="s">
        <v>1456</v>
      </c>
      <c r="C2325" t="s">
        <v>202</v>
      </c>
      <c r="D2325" t="s">
        <v>4746</v>
      </c>
      <c r="E2325" s="9">
        <v>0</v>
      </c>
      <c r="F2325" s="9">
        <v>0</v>
      </c>
      <c r="G2325" s="9">
        <v>0</v>
      </c>
      <c r="H2325" s="9">
        <v>0</v>
      </c>
      <c r="I2325" s="9">
        <v>0</v>
      </c>
      <c r="J2325" s="9">
        <v>0</v>
      </c>
      <c r="K2325">
        <v>0</v>
      </c>
      <c r="L2325" s="9">
        <v>0</v>
      </c>
      <c r="M2325" s="19">
        <v>5</v>
      </c>
      <c r="N2325" s="19">
        <v>4</v>
      </c>
      <c r="O2325" s="19">
        <v>0</v>
      </c>
      <c r="P2325" s="19">
        <v>0</v>
      </c>
      <c r="Q2325" s="19">
        <f t="shared" si="216"/>
        <v>0</v>
      </c>
      <c r="R2325" s="3">
        <f t="shared" si="217"/>
        <v>1.764549903980152</v>
      </c>
      <c r="S2325" s="3">
        <f t="shared" si="218"/>
        <v>0.1480263157894737</v>
      </c>
      <c r="T2325" s="9">
        <f t="shared" si="219"/>
        <v>0</v>
      </c>
      <c r="U2325" s="9">
        <f t="shared" si="220"/>
        <v>5</v>
      </c>
      <c r="V2325" s="9">
        <f t="shared" si="221"/>
        <v>2</v>
      </c>
    </row>
    <row r="2326" spans="1:22" x14ac:dyDescent="0.25">
      <c r="A2326" t="s">
        <v>4594</v>
      </c>
      <c r="B2326" s="32" t="s">
        <v>4595</v>
      </c>
      <c r="C2326" t="s">
        <v>202</v>
      </c>
      <c r="D2326" t="s">
        <v>106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>
        <v>0</v>
      </c>
      <c r="L2326" s="9">
        <v>0</v>
      </c>
      <c r="M2326" s="19">
        <v>0</v>
      </c>
      <c r="N2326" s="19">
        <v>0</v>
      </c>
      <c r="O2326" s="19">
        <v>0</v>
      </c>
      <c r="P2326" s="19">
        <v>1</v>
      </c>
      <c r="Q2326" s="19">
        <f t="shared" si="216"/>
        <v>0</v>
      </c>
      <c r="R2326" s="3">
        <f t="shared" si="217"/>
        <v>0.28867513459481287</v>
      </c>
      <c r="S2326" s="3">
        <f t="shared" si="218"/>
        <v>3.2894736842105261E-2</v>
      </c>
      <c r="T2326" s="9">
        <f t="shared" si="219"/>
        <v>0</v>
      </c>
      <c r="U2326" s="9">
        <f t="shared" si="220"/>
        <v>1</v>
      </c>
      <c r="V2326" s="9">
        <f t="shared" si="221"/>
        <v>0</v>
      </c>
    </row>
    <row r="2327" spans="1:22" x14ac:dyDescent="0.25">
      <c r="A2327" t="s">
        <v>542</v>
      </c>
      <c r="B2327" s="32" t="s">
        <v>197</v>
      </c>
      <c r="C2327" t="s">
        <v>202</v>
      </c>
      <c r="D2327" t="s">
        <v>113</v>
      </c>
      <c r="E2327" s="9">
        <v>0</v>
      </c>
      <c r="F2327" s="9">
        <v>0</v>
      </c>
      <c r="G2327" s="9">
        <v>0</v>
      </c>
      <c r="H2327" s="9">
        <v>0</v>
      </c>
      <c r="I2327" s="9">
        <v>0</v>
      </c>
      <c r="J2327" s="9">
        <v>0</v>
      </c>
      <c r="K2327">
        <v>0</v>
      </c>
      <c r="L2327" s="9">
        <v>0</v>
      </c>
      <c r="M2327" s="19">
        <v>0</v>
      </c>
      <c r="N2327" s="19">
        <v>0</v>
      </c>
      <c r="O2327" s="19">
        <v>3</v>
      </c>
      <c r="P2327" s="19">
        <v>10</v>
      </c>
      <c r="Q2327" s="19">
        <f t="shared" si="216"/>
        <v>0</v>
      </c>
      <c r="R2327" s="3">
        <f t="shared" si="217"/>
        <v>2.937479851639476</v>
      </c>
      <c r="S2327" s="3">
        <f t="shared" si="218"/>
        <v>0.21381578947368421</v>
      </c>
      <c r="T2327" s="9">
        <f t="shared" si="219"/>
        <v>0</v>
      </c>
      <c r="U2327" s="9">
        <f t="shared" si="220"/>
        <v>10</v>
      </c>
      <c r="V2327" s="9">
        <f t="shared" si="221"/>
        <v>4</v>
      </c>
    </row>
    <row r="2328" spans="1:22" x14ac:dyDescent="0.25">
      <c r="A2328" t="s">
        <v>542</v>
      </c>
      <c r="B2328" s="32" t="s">
        <v>197</v>
      </c>
      <c r="C2328" t="s">
        <v>202</v>
      </c>
      <c r="D2328" t="s">
        <v>820</v>
      </c>
      <c r="E2328" s="9">
        <v>0</v>
      </c>
      <c r="F2328" s="9">
        <v>0</v>
      </c>
      <c r="G2328" s="9">
        <v>0</v>
      </c>
      <c r="H2328" s="9">
        <v>0</v>
      </c>
      <c r="I2328" s="9">
        <v>0</v>
      </c>
      <c r="J2328" s="9">
        <v>0</v>
      </c>
      <c r="K2328">
        <v>0</v>
      </c>
      <c r="L2328" s="9">
        <v>0</v>
      </c>
      <c r="M2328" s="19">
        <v>0</v>
      </c>
      <c r="N2328" s="19">
        <v>0</v>
      </c>
      <c r="O2328" s="19">
        <v>0</v>
      </c>
      <c r="P2328" s="19">
        <v>1</v>
      </c>
      <c r="Q2328" s="19">
        <f t="shared" si="216"/>
        <v>0</v>
      </c>
      <c r="R2328" s="3">
        <f t="shared" si="217"/>
        <v>0.28867513459481287</v>
      </c>
      <c r="S2328" s="3">
        <f t="shared" si="218"/>
        <v>3.2894736842105261E-2</v>
      </c>
      <c r="T2328" s="9">
        <f t="shared" si="219"/>
        <v>0</v>
      </c>
      <c r="U2328" s="9">
        <f t="shared" si="220"/>
        <v>1</v>
      </c>
      <c r="V2328" s="9">
        <f t="shared" si="221"/>
        <v>0</v>
      </c>
    </row>
    <row r="2329" spans="1:22" x14ac:dyDescent="0.25">
      <c r="A2329" t="s">
        <v>542</v>
      </c>
      <c r="B2329" s="32" t="s">
        <v>197</v>
      </c>
      <c r="C2329" t="s">
        <v>202</v>
      </c>
      <c r="D2329" t="s">
        <v>106</v>
      </c>
      <c r="E2329" s="9">
        <v>0</v>
      </c>
      <c r="F2329" s="9">
        <v>0</v>
      </c>
      <c r="G2329" s="9">
        <v>0</v>
      </c>
      <c r="H2329" s="9">
        <v>0</v>
      </c>
      <c r="I2329" s="9">
        <v>0</v>
      </c>
      <c r="J2329" s="9">
        <v>0</v>
      </c>
      <c r="K2329">
        <v>0</v>
      </c>
      <c r="L2329" s="9">
        <v>0</v>
      </c>
      <c r="M2329" s="19">
        <v>0</v>
      </c>
      <c r="N2329" s="19">
        <v>0</v>
      </c>
      <c r="O2329" s="19">
        <v>1</v>
      </c>
      <c r="P2329" s="19">
        <v>2</v>
      </c>
      <c r="Q2329" s="19">
        <f t="shared" si="216"/>
        <v>0</v>
      </c>
      <c r="R2329" s="3">
        <f t="shared" si="217"/>
        <v>0.62158156050806102</v>
      </c>
      <c r="S2329" s="3">
        <f t="shared" si="218"/>
        <v>4.9342105263157895E-2</v>
      </c>
      <c r="T2329" s="9">
        <f t="shared" si="219"/>
        <v>0</v>
      </c>
      <c r="U2329" s="9">
        <f t="shared" si="220"/>
        <v>2</v>
      </c>
      <c r="V2329" s="9">
        <f t="shared" si="221"/>
        <v>1</v>
      </c>
    </row>
    <row r="2330" spans="1:22" x14ac:dyDescent="0.25">
      <c r="A2330" t="s">
        <v>542</v>
      </c>
      <c r="B2330" s="32" t="s">
        <v>197</v>
      </c>
      <c r="C2330" t="s">
        <v>202</v>
      </c>
      <c r="D2330" t="s">
        <v>109</v>
      </c>
      <c r="E2330" s="9">
        <v>0</v>
      </c>
      <c r="F2330" s="9">
        <v>0</v>
      </c>
      <c r="G2330" s="9">
        <v>0</v>
      </c>
      <c r="H2330" s="9">
        <v>0</v>
      </c>
      <c r="I2330" s="9">
        <v>0</v>
      </c>
      <c r="J2330" s="9">
        <v>0</v>
      </c>
      <c r="K2330">
        <v>0</v>
      </c>
      <c r="L2330" s="9">
        <v>0</v>
      </c>
      <c r="M2330" s="19">
        <v>1</v>
      </c>
      <c r="N2330" s="19">
        <v>0</v>
      </c>
      <c r="O2330" s="19">
        <v>0</v>
      </c>
      <c r="P2330" s="19">
        <v>1</v>
      </c>
      <c r="Q2330" s="19">
        <f t="shared" si="216"/>
        <v>0</v>
      </c>
      <c r="R2330" s="3">
        <f t="shared" si="217"/>
        <v>0.38924947208076149</v>
      </c>
      <c r="S2330" s="3">
        <f t="shared" si="218"/>
        <v>3.2894736842105261E-2</v>
      </c>
      <c r="T2330" s="9">
        <f t="shared" si="219"/>
        <v>0</v>
      </c>
      <c r="U2330" s="9">
        <f t="shared" si="220"/>
        <v>1</v>
      </c>
      <c r="V2330" s="9">
        <f t="shared" si="221"/>
        <v>1</v>
      </c>
    </row>
    <row r="2331" spans="1:22" x14ac:dyDescent="0.25">
      <c r="A2331" t="s">
        <v>542</v>
      </c>
      <c r="B2331" s="32" t="s">
        <v>197</v>
      </c>
      <c r="C2331" t="s">
        <v>202</v>
      </c>
      <c r="D2331" t="s">
        <v>4746</v>
      </c>
      <c r="E2331" s="9">
        <v>0</v>
      </c>
      <c r="F2331" s="9">
        <v>0</v>
      </c>
      <c r="G2331" s="9">
        <v>0</v>
      </c>
      <c r="H2331" s="9">
        <v>0</v>
      </c>
      <c r="I2331" s="9">
        <v>0</v>
      </c>
      <c r="J2331" s="9">
        <v>0</v>
      </c>
      <c r="K2331">
        <v>0</v>
      </c>
      <c r="L2331" s="9">
        <v>0</v>
      </c>
      <c r="M2331" s="19">
        <v>3</v>
      </c>
      <c r="N2331" s="19">
        <v>0</v>
      </c>
      <c r="O2331" s="19">
        <v>4</v>
      </c>
      <c r="P2331" s="19">
        <v>0</v>
      </c>
      <c r="Q2331" s="19">
        <f t="shared" si="216"/>
        <v>0</v>
      </c>
      <c r="R2331" s="3">
        <f t="shared" si="217"/>
        <v>1.378954368902449</v>
      </c>
      <c r="S2331" s="3">
        <f t="shared" si="218"/>
        <v>0.11513157894736843</v>
      </c>
      <c r="T2331" s="9">
        <f t="shared" si="219"/>
        <v>0</v>
      </c>
      <c r="U2331" s="9">
        <f t="shared" si="220"/>
        <v>4</v>
      </c>
      <c r="V2331" s="9">
        <f t="shared" si="221"/>
        <v>2</v>
      </c>
    </row>
    <row r="2332" spans="1:22" x14ac:dyDescent="0.25">
      <c r="A2332" t="s">
        <v>4414</v>
      </c>
      <c r="B2332" s="32" t="s">
        <v>2544</v>
      </c>
      <c r="C2332" t="s">
        <v>202</v>
      </c>
      <c r="D2332" t="s">
        <v>113</v>
      </c>
      <c r="E2332" s="9">
        <v>0</v>
      </c>
      <c r="F2332" s="9">
        <v>0</v>
      </c>
      <c r="G2332" s="9">
        <v>0</v>
      </c>
      <c r="H2332" s="9">
        <v>0</v>
      </c>
      <c r="I2332" s="9">
        <v>0</v>
      </c>
      <c r="J2332" s="9">
        <v>1</v>
      </c>
      <c r="K2332">
        <v>0</v>
      </c>
      <c r="L2332" s="9">
        <v>0</v>
      </c>
      <c r="M2332" s="19">
        <v>0</v>
      </c>
      <c r="N2332" s="19">
        <v>0</v>
      </c>
      <c r="O2332" s="19">
        <v>0</v>
      </c>
      <c r="P2332" s="19">
        <v>3</v>
      </c>
      <c r="Q2332" s="19">
        <f t="shared" si="216"/>
        <v>0</v>
      </c>
      <c r="R2332" s="3">
        <f t="shared" si="217"/>
        <v>0.88762536459859454</v>
      </c>
      <c r="S2332" s="3">
        <f t="shared" si="218"/>
        <v>6.5789473684210523E-2</v>
      </c>
      <c r="T2332" s="9">
        <f t="shared" si="219"/>
        <v>0</v>
      </c>
      <c r="U2332" s="9">
        <f t="shared" si="220"/>
        <v>3</v>
      </c>
      <c r="V2332" s="9">
        <f t="shared" si="221"/>
        <v>1</v>
      </c>
    </row>
    <row r="2333" spans="1:22" x14ac:dyDescent="0.25">
      <c r="A2333" t="s">
        <v>6669</v>
      </c>
      <c r="B2333" s="32" t="s">
        <v>6670</v>
      </c>
      <c r="C2333" t="s">
        <v>202</v>
      </c>
      <c r="D2333" t="s">
        <v>113</v>
      </c>
      <c r="E2333" s="9">
        <v>0</v>
      </c>
      <c r="F2333" s="9">
        <v>0</v>
      </c>
      <c r="G2333" s="9">
        <v>0</v>
      </c>
      <c r="H2333" s="9">
        <v>0</v>
      </c>
      <c r="I2333" s="9">
        <v>0</v>
      </c>
      <c r="J2333" s="9">
        <v>0</v>
      </c>
      <c r="K2333">
        <v>0</v>
      </c>
      <c r="L2333" s="9">
        <v>0</v>
      </c>
      <c r="M2333" s="19">
        <v>0</v>
      </c>
      <c r="N2333" s="19">
        <v>0</v>
      </c>
      <c r="O2333" s="19">
        <v>0</v>
      </c>
      <c r="P2333" s="19">
        <v>1</v>
      </c>
      <c r="Q2333" s="19">
        <f t="shared" si="216"/>
        <v>0</v>
      </c>
      <c r="R2333" s="3">
        <f t="shared" si="217"/>
        <v>0.28867513459481287</v>
      </c>
      <c r="S2333" s="3">
        <f t="shared" si="218"/>
        <v>3.2894736842105261E-2</v>
      </c>
      <c r="T2333" s="9">
        <f t="shared" si="219"/>
        <v>0</v>
      </c>
      <c r="U2333" s="9">
        <f t="shared" si="220"/>
        <v>1</v>
      </c>
      <c r="V2333" s="9">
        <f t="shared" si="221"/>
        <v>0</v>
      </c>
    </row>
    <row r="2334" spans="1:22" x14ac:dyDescent="0.25">
      <c r="A2334" t="s">
        <v>4469</v>
      </c>
      <c r="B2334" s="32" t="s">
        <v>2584</v>
      </c>
      <c r="C2334" t="s">
        <v>202</v>
      </c>
      <c r="D2334" t="s">
        <v>113</v>
      </c>
      <c r="E2334" s="9">
        <v>0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>
        <v>5.6</v>
      </c>
      <c r="L2334" s="9">
        <v>0</v>
      </c>
      <c r="M2334" s="19">
        <v>1</v>
      </c>
      <c r="N2334" s="19">
        <v>1</v>
      </c>
      <c r="O2334" s="19">
        <v>0</v>
      </c>
      <c r="P2334" s="19">
        <v>0</v>
      </c>
      <c r="Q2334" s="19">
        <f t="shared" si="216"/>
        <v>5.6</v>
      </c>
      <c r="R2334" s="3">
        <f t="shared" si="217"/>
        <v>1.6109473967673542</v>
      </c>
      <c r="S2334" s="3">
        <f t="shared" si="218"/>
        <v>8.3333333333333329E-2</v>
      </c>
      <c r="T2334" s="9">
        <f t="shared" si="219"/>
        <v>0</v>
      </c>
      <c r="U2334" s="9">
        <f t="shared" si="220"/>
        <v>5.6</v>
      </c>
      <c r="V2334" s="9">
        <f t="shared" si="221"/>
        <v>2</v>
      </c>
    </row>
    <row r="2335" spans="1:22" x14ac:dyDescent="0.25">
      <c r="A2335" t="s">
        <v>4413</v>
      </c>
      <c r="B2335" s="32" t="s">
        <v>2608</v>
      </c>
      <c r="C2335" t="s">
        <v>202</v>
      </c>
      <c r="D2335" t="s">
        <v>113</v>
      </c>
      <c r="E2335" s="9">
        <v>0</v>
      </c>
      <c r="F2335" s="9">
        <v>0</v>
      </c>
      <c r="G2335" s="9">
        <v>0</v>
      </c>
      <c r="H2335" s="9">
        <v>0</v>
      </c>
      <c r="I2335" s="9">
        <v>0</v>
      </c>
      <c r="J2335" s="9">
        <v>2</v>
      </c>
      <c r="K2335">
        <v>0</v>
      </c>
      <c r="L2335" s="9">
        <v>0</v>
      </c>
      <c r="M2335" s="19">
        <v>0</v>
      </c>
      <c r="N2335" s="19">
        <v>0</v>
      </c>
      <c r="O2335" s="19">
        <v>0</v>
      </c>
      <c r="P2335" s="19">
        <v>0</v>
      </c>
      <c r="Q2335" s="19">
        <f t="shared" si="216"/>
        <v>0</v>
      </c>
      <c r="R2335" s="3">
        <f t="shared" si="217"/>
        <v>0.57735026918962573</v>
      </c>
      <c r="S2335" s="3">
        <f t="shared" si="218"/>
        <v>6.5789473684210523E-2</v>
      </c>
      <c r="T2335" s="9">
        <f t="shared" si="219"/>
        <v>0</v>
      </c>
      <c r="U2335" s="9">
        <f t="shared" si="220"/>
        <v>2</v>
      </c>
      <c r="V2335" s="9">
        <f t="shared" si="221"/>
        <v>1</v>
      </c>
    </row>
    <row r="2336" spans="1:22" x14ac:dyDescent="0.25">
      <c r="A2336" t="s">
        <v>2875</v>
      </c>
      <c r="B2336" s="32" t="s">
        <v>818</v>
      </c>
      <c r="C2336" t="s">
        <v>202</v>
      </c>
      <c r="D2336" t="s">
        <v>5604</v>
      </c>
      <c r="E2336" s="9">
        <v>0</v>
      </c>
      <c r="F2336" s="9">
        <v>0</v>
      </c>
      <c r="G2336" s="9">
        <v>0</v>
      </c>
      <c r="H2336" s="9">
        <v>0</v>
      </c>
      <c r="I2336" s="9">
        <v>0</v>
      </c>
      <c r="J2336" s="9">
        <v>0</v>
      </c>
      <c r="K2336">
        <v>0</v>
      </c>
      <c r="L2336" s="9">
        <v>0</v>
      </c>
      <c r="M2336" s="19">
        <v>0</v>
      </c>
      <c r="N2336" s="19">
        <v>0</v>
      </c>
      <c r="O2336" s="19">
        <v>1</v>
      </c>
      <c r="P2336" s="19">
        <v>18</v>
      </c>
      <c r="Q2336" s="19">
        <f t="shared" si="216"/>
        <v>0</v>
      </c>
      <c r="R2336" s="3">
        <f t="shared" si="217"/>
        <v>5.1778959105611673</v>
      </c>
      <c r="S2336" s="3">
        <f t="shared" si="218"/>
        <v>0.3125</v>
      </c>
      <c r="T2336" s="9">
        <f t="shared" si="219"/>
        <v>0</v>
      </c>
      <c r="U2336" s="9">
        <f t="shared" si="220"/>
        <v>18</v>
      </c>
      <c r="V2336" s="9">
        <f t="shared" si="221"/>
        <v>7</v>
      </c>
    </row>
    <row r="2337" spans="1:22" x14ac:dyDescent="0.25">
      <c r="A2337" t="s">
        <v>2875</v>
      </c>
      <c r="B2337" s="32" t="s">
        <v>818</v>
      </c>
      <c r="C2337" t="s">
        <v>202</v>
      </c>
      <c r="D2337" t="s">
        <v>113</v>
      </c>
      <c r="E2337" s="9">
        <v>0</v>
      </c>
      <c r="F2337" s="9">
        <v>0</v>
      </c>
      <c r="G2337" s="9">
        <v>0</v>
      </c>
      <c r="H2337" s="9">
        <v>0</v>
      </c>
      <c r="I2337" s="9">
        <v>0</v>
      </c>
      <c r="J2337" s="9">
        <v>0</v>
      </c>
      <c r="K2337">
        <v>14</v>
      </c>
      <c r="L2337" s="9">
        <v>11.2</v>
      </c>
      <c r="M2337" s="19">
        <v>15</v>
      </c>
      <c r="N2337" s="19">
        <v>0</v>
      </c>
      <c r="O2337" s="19">
        <v>2</v>
      </c>
      <c r="P2337" s="19">
        <v>17</v>
      </c>
      <c r="Q2337" s="19">
        <f t="shared" si="216"/>
        <v>14</v>
      </c>
      <c r="R2337" s="3">
        <f t="shared" si="217"/>
        <v>7.0542486660468846</v>
      </c>
      <c r="S2337" s="3">
        <f t="shared" si="218"/>
        <v>0.38947368421052631</v>
      </c>
      <c r="T2337" s="9">
        <f t="shared" si="219"/>
        <v>0</v>
      </c>
      <c r="U2337" s="9">
        <f t="shared" si="220"/>
        <v>17</v>
      </c>
      <c r="V2337" s="9">
        <f t="shared" si="221"/>
        <v>9</v>
      </c>
    </row>
    <row r="2338" spans="1:22" x14ac:dyDescent="0.25">
      <c r="A2338" t="s">
        <v>2875</v>
      </c>
      <c r="B2338" s="32" t="s">
        <v>818</v>
      </c>
      <c r="C2338" t="s">
        <v>202</v>
      </c>
      <c r="D2338" t="s">
        <v>820</v>
      </c>
      <c r="E2338" s="9">
        <v>0</v>
      </c>
      <c r="F2338" s="9">
        <v>0</v>
      </c>
      <c r="G2338" s="9">
        <v>0</v>
      </c>
      <c r="H2338" s="9">
        <v>0</v>
      </c>
      <c r="I2338" s="9">
        <v>0</v>
      </c>
      <c r="J2338" s="9">
        <v>0</v>
      </c>
      <c r="K2338">
        <v>0</v>
      </c>
      <c r="L2338" s="9">
        <v>2.8</v>
      </c>
      <c r="M2338" s="19">
        <v>2</v>
      </c>
      <c r="N2338" s="19">
        <v>0</v>
      </c>
      <c r="O2338" s="19">
        <v>1</v>
      </c>
      <c r="P2338" s="19">
        <v>0</v>
      </c>
      <c r="Q2338" s="19">
        <f t="shared" si="216"/>
        <v>0</v>
      </c>
      <c r="R2338" s="3">
        <f t="shared" si="217"/>
        <v>0.95520900457661229</v>
      </c>
      <c r="S2338" s="3">
        <f t="shared" si="218"/>
        <v>6.3596491228070179E-2</v>
      </c>
      <c r="T2338" s="9">
        <f t="shared" si="219"/>
        <v>0</v>
      </c>
      <c r="U2338" s="9">
        <f t="shared" si="220"/>
        <v>2.8</v>
      </c>
      <c r="V2338" s="9">
        <f t="shared" si="221"/>
        <v>1</v>
      </c>
    </row>
    <row r="2339" spans="1:22" x14ac:dyDescent="0.25">
      <c r="A2339" t="s">
        <v>2875</v>
      </c>
      <c r="B2339" s="32" t="s">
        <v>818</v>
      </c>
      <c r="C2339" t="s">
        <v>202</v>
      </c>
      <c r="D2339" t="s">
        <v>119</v>
      </c>
      <c r="E2339" s="9">
        <v>0</v>
      </c>
      <c r="F2339" s="9">
        <v>0</v>
      </c>
      <c r="G2339" s="9">
        <v>0</v>
      </c>
      <c r="H2339" s="9">
        <v>0</v>
      </c>
      <c r="I2339" s="9">
        <v>0</v>
      </c>
      <c r="J2339" s="9">
        <v>0</v>
      </c>
      <c r="K2339">
        <v>0</v>
      </c>
      <c r="L2339" s="9">
        <v>0</v>
      </c>
      <c r="M2339" s="19">
        <v>4</v>
      </c>
      <c r="N2339" s="19">
        <v>0</v>
      </c>
      <c r="O2339" s="19">
        <v>0</v>
      </c>
      <c r="P2339" s="19">
        <v>1</v>
      </c>
      <c r="Q2339" s="19">
        <f t="shared" si="216"/>
        <v>0</v>
      </c>
      <c r="R2339" s="3">
        <f t="shared" si="217"/>
        <v>1.164500152881315</v>
      </c>
      <c r="S2339" s="3">
        <f t="shared" si="218"/>
        <v>8.2236842105263164E-2</v>
      </c>
      <c r="T2339" s="9">
        <f t="shared" si="219"/>
        <v>0</v>
      </c>
      <c r="U2339" s="9">
        <f t="shared" si="220"/>
        <v>4</v>
      </c>
      <c r="V2339" s="9">
        <f t="shared" si="221"/>
        <v>2</v>
      </c>
    </row>
    <row r="2340" spans="1:22" x14ac:dyDescent="0.25">
      <c r="A2340" t="s">
        <v>2875</v>
      </c>
      <c r="B2340" s="32" t="s">
        <v>818</v>
      </c>
      <c r="C2340" t="s">
        <v>202</v>
      </c>
      <c r="D2340" t="s">
        <v>106</v>
      </c>
      <c r="E2340" s="9">
        <v>0</v>
      </c>
      <c r="F2340" s="9">
        <v>0</v>
      </c>
      <c r="G2340" s="9">
        <v>0</v>
      </c>
      <c r="H2340" s="9">
        <v>0</v>
      </c>
      <c r="I2340" s="9">
        <v>0</v>
      </c>
      <c r="J2340" s="9">
        <v>0</v>
      </c>
      <c r="K2340">
        <v>4.1999999999999993</v>
      </c>
      <c r="L2340" s="9">
        <v>7</v>
      </c>
      <c r="M2340" s="19">
        <v>20</v>
      </c>
      <c r="N2340" s="19">
        <v>1</v>
      </c>
      <c r="O2340" s="19">
        <v>8</v>
      </c>
      <c r="P2340" s="19">
        <v>10</v>
      </c>
      <c r="Q2340" s="19">
        <f t="shared" si="216"/>
        <v>4.1999999999999993</v>
      </c>
      <c r="R2340" s="3">
        <f t="shared" si="217"/>
        <v>6.1911716226095734</v>
      </c>
      <c r="S2340" s="3">
        <f t="shared" si="218"/>
        <v>0.27521929824561409</v>
      </c>
      <c r="T2340" s="9">
        <f t="shared" si="219"/>
        <v>0</v>
      </c>
      <c r="U2340" s="9">
        <f t="shared" si="220"/>
        <v>20</v>
      </c>
      <c r="V2340" s="9">
        <f t="shared" si="221"/>
        <v>8</v>
      </c>
    </row>
    <row r="2341" spans="1:22" x14ac:dyDescent="0.25">
      <c r="A2341" t="s">
        <v>2875</v>
      </c>
      <c r="B2341" s="32" t="s">
        <v>818</v>
      </c>
      <c r="C2341" t="s">
        <v>202</v>
      </c>
      <c r="D2341" t="s">
        <v>109</v>
      </c>
      <c r="E2341" s="9">
        <v>0</v>
      </c>
      <c r="F2341" s="9">
        <v>0</v>
      </c>
      <c r="G2341" s="9">
        <v>0</v>
      </c>
      <c r="H2341" s="9">
        <v>0</v>
      </c>
      <c r="I2341" s="9">
        <v>0</v>
      </c>
      <c r="J2341" s="9">
        <v>0</v>
      </c>
      <c r="K2341">
        <v>0</v>
      </c>
      <c r="L2341" s="9">
        <v>0</v>
      </c>
      <c r="M2341" s="19">
        <v>1</v>
      </c>
      <c r="N2341" s="19">
        <v>0</v>
      </c>
      <c r="O2341" s="19">
        <v>0</v>
      </c>
      <c r="P2341" s="19">
        <v>3</v>
      </c>
      <c r="Q2341" s="19">
        <f t="shared" si="216"/>
        <v>0</v>
      </c>
      <c r="R2341" s="3">
        <f t="shared" si="217"/>
        <v>0.88762536459859454</v>
      </c>
      <c r="S2341" s="3">
        <f t="shared" si="218"/>
        <v>6.5789473684210523E-2</v>
      </c>
      <c r="T2341" s="9">
        <f t="shared" si="219"/>
        <v>0</v>
      </c>
      <c r="U2341" s="9">
        <f t="shared" si="220"/>
        <v>3</v>
      </c>
      <c r="V2341" s="9">
        <f t="shared" si="221"/>
        <v>1</v>
      </c>
    </row>
    <row r="2342" spans="1:22" x14ac:dyDescent="0.25">
      <c r="A2342" t="s">
        <v>2875</v>
      </c>
      <c r="B2342" s="32" t="s">
        <v>818</v>
      </c>
      <c r="C2342" t="s">
        <v>202</v>
      </c>
      <c r="D2342" t="s">
        <v>4746</v>
      </c>
      <c r="E2342" s="9">
        <v>0</v>
      </c>
      <c r="F2342" s="9">
        <v>0</v>
      </c>
      <c r="G2342" s="9">
        <v>0</v>
      </c>
      <c r="H2342" s="9">
        <v>0</v>
      </c>
      <c r="I2342" s="9">
        <v>0</v>
      </c>
      <c r="J2342" s="9">
        <v>2</v>
      </c>
      <c r="K2342">
        <v>78.399999999999991</v>
      </c>
      <c r="L2342" s="9">
        <v>53.199999999999996</v>
      </c>
      <c r="M2342" s="19">
        <v>25</v>
      </c>
      <c r="N2342" s="19">
        <v>0</v>
      </c>
      <c r="O2342" s="19">
        <v>18</v>
      </c>
      <c r="P2342" s="19">
        <v>10</v>
      </c>
      <c r="Q2342" s="19">
        <f t="shared" si="216"/>
        <v>78.399999999999991</v>
      </c>
      <c r="R2342" s="3">
        <f t="shared" si="217"/>
        <v>25.456147676847227</v>
      </c>
      <c r="S2342" s="3">
        <f t="shared" si="218"/>
        <v>1.0230263157894737</v>
      </c>
      <c r="T2342" s="9">
        <f t="shared" si="219"/>
        <v>0</v>
      </c>
      <c r="U2342" s="9">
        <f t="shared" si="220"/>
        <v>78.399999999999991</v>
      </c>
      <c r="V2342" s="9">
        <f t="shared" si="221"/>
        <v>33</v>
      </c>
    </row>
    <row r="2343" spans="1:22" x14ac:dyDescent="0.25">
      <c r="A2343" t="s">
        <v>2728</v>
      </c>
      <c r="B2343" s="32" t="s">
        <v>1441</v>
      </c>
      <c r="C2343" t="s">
        <v>202</v>
      </c>
      <c r="D2343" t="s">
        <v>861</v>
      </c>
      <c r="E2343" s="9">
        <v>0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>
        <v>0</v>
      </c>
      <c r="L2343" s="9">
        <v>0</v>
      </c>
      <c r="M2343" s="19">
        <v>0</v>
      </c>
      <c r="N2343" s="19">
        <v>0</v>
      </c>
      <c r="O2343" s="19">
        <v>1</v>
      </c>
      <c r="P2343" s="19">
        <v>0</v>
      </c>
      <c r="Q2343" s="19">
        <f t="shared" si="216"/>
        <v>0</v>
      </c>
      <c r="R2343" s="3">
        <f t="shared" si="217"/>
        <v>0.28867513459481287</v>
      </c>
      <c r="S2343" s="3">
        <f t="shared" si="218"/>
        <v>3.2894736842105261E-2</v>
      </c>
      <c r="T2343" s="9">
        <f t="shared" si="219"/>
        <v>0</v>
      </c>
      <c r="U2343" s="9">
        <f t="shared" si="220"/>
        <v>1</v>
      </c>
      <c r="V2343" s="9">
        <f t="shared" si="221"/>
        <v>0</v>
      </c>
    </row>
    <row r="2344" spans="1:22" x14ac:dyDescent="0.25">
      <c r="A2344" t="s">
        <v>2728</v>
      </c>
      <c r="B2344" s="32" t="s">
        <v>1441</v>
      </c>
      <c r="C2344" t="s">
        <v>202</v>
      </c>
      <c r="D2344" t="s">
        <v>5604</v>
      </c>
      <c r="E2344" s="9">
        <v>0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>
        <v>0</v>
      </c>
      <c r="L2344" s="9">
        <v>0</v>
      </c>
      <c r="M2344" s="19">
        <v>0</v>
      </c>
      <c r="N2344" s="19">
        <v>2</v>
      </c>
      <c r="O2344" s="19">
        <v>18</v>
      </c>
      <c r="P2344" s="19">
        <v>7</v>
      </c>
      <c r="Q2344" s="19">
        <f t="shared" si="216"/>
        <v>0</v>
      </c>
      <c r="R2344" s="3">
        <f t="shared" si="217"/>
        <v>5.3619026473818039</v>
      </c>
      <c r="S2344" s="3">
        <f t="shared" si="218"/>
        <v>0.2960526315789474</v>
      </c>
      <c r="T2344" s="9">
        <f t="shared" si="219"/>
        <v>0</v>
      </c>
      <c r="U2344" s="9">
        <f t="shared" si="220"/>
        <v>18</v>
      </c>
      <c r="V2344" s="9">
        <f t="shared" si="221"/>
        <v>7</v>
      </c>
    </row>
    <row r="2345" spans="1:22" x14ac:dyDescent="0.25">
      <c r="A2345" t="s">
        <v>2728</v>
      </c>
      <c r="B2345" s="32" t="s">
        <v>1441</v>
      </c>
      <c r="C2345" t="s">
        <v>202</v>
      </c>
      <c r="D2345" t="s">
        <v>113</v>
      </c>
      <c r="E2345" s="9">
        <v>1</v>
      </c>
      <c r="F2345" s="9">
        <v>1</v>
      </c>
      <c r="G2345" s="9">
        <v>0</v>
      </c>
      <c r="H2345" s="9">
        <v>5</v>
      </c>
      <c r="I2345" s="9">
        <v>3</v>
      </c>
      <c r="J2345" s="9">
        <v>3</v>
      </c>
      <c r="K2345">
        <v>15.399999999999999</v>
      </c>
      <c r="L2345" s="9">
        <v>1.4</v>
      </c>
      <c r="M2345" s="19">
        <v>3</v>
      </c>
      <c r="N2345" s="19">
        <v>0</v>
      </c>
      <c r="O2345" s="19">
        <v>5</v>
      </c>
      <c r="P2345" s="19">
        <v>10</v>
      </c>
      <c r="Q2345" s="19">
        <f t="shared" si="216"/>
        <v>15.399999999999999</v>
      </c>
      <c r="R2345" s="3">
        <f t="shared" si="217"/>
        <v>4.5498917736046369</v>
      </c>
      <c r="S2345" s="3">
        <f t="shared" si="218"/>
        <v>0.15723684210526315</v>
      </c>
      <c r="T2345" s="9">
        <f t="shared" si="219"/>
        <v>0</v>
      </c>
      <c r="U2345" s="9">
        <f t="shared" si="220"/>
        <v>15.399999999999999</v>
      </c>
      <c r="V2345" s="9">
        <f t="shared" si="221"/>
        <v>6</v>
      </c>
    </row>
    <row r="2346" spans="1:22" x14ac:dyDescent="0.25">
      <c r="A2346" t="s">
        <v>2728</v>
      </c>
      <c r="B2346" s="32" t="s">
        <v>1441</v>
      </c>
      <c r="C2346" t="s">
        <v>202</v>
      </c>
      <c r="D2346" t="s">
        <v>820</v>
      </c>
      <c r="E2346" s="9">
        <v>0</v>
      </c>
      <c r="F2346" s="9">
        <v>0</v>
      </c>
      <c r="G2346" s="9">
        <v>0</v>
      </c>
      <c r="H2346" s="9">
        <v>0</v>
      </c>
      <c r="I2346" s="9">
        <v>0</v>
      </c>
      <c r="J2346" s="9">
        <v>0</v>
      </c>
      <c r="K2346">
        <v>0</v>
      </c>
      <c r="L2346" s="9">
        <v>1.4</v>
      </c>
      <c r="M2346" s="19">
        <v>1</v>
      </c>
      <c r="N2346" s="19">
        <v>1</v>
      </c>
      <c r="O2346" s="19">
        <v>1</v>
      </c>
      <c r="P2346" s="19">
        <v>1</v>
      </c>
      <c r="Q2346" s="19">
        <f t="shared" si="216"/>
        <v>0</v>
      </c>
      <c r="R2346" s="3">
        <f t="shared" si="217"/>
        <v>0.56648838550237801</v>
      </c>
      <c r="S2346" s="3">
        <f t="shared" si="218"/>
        <v>3.5526315789473691E-2</v>
      </c>
      <c r="T2346" s="9">
        <f t="shared" si="219"/>
        <v>0</v>
      </c>
      <c r="U2346" s="9">
        <f t="shared" si="220"/>
        <v>1.4</v>
      </c>
      <c r="V2346" s="9">
        <f t="shared" si="221"/>
        <v>1</v>
      </c>
    </row>
    <row r="2347" spans="1:22" x14ac:dyDescent="0.25">
      <c r="A2347" t="s">
        <v>2728</v>
      </c>
      <c r="B2347" s="32" t="s">
        <v>1441</v>
      </c>
      <c r="C2347" t="s">
        <v>202</v>
      </c>
      <c r="D2347" t="s">
        <v>106</v>
      </c>
      <c r="E2347" s="9">
        <v>0</v>
      </c>
      <c r="F2347" s="9">
        <v>0</v>
      </c>
      <c r="G2347" s="9">
        <v>0</v>
      </c>
      <c r="H2347" s="9">
        <v>0</v>
      </c>
      <c r="I2347" s="9">
        <v>0</v>
      </c>
      <c r="J2347" s="9">
        <v>0</v>
      </c>
      <c r="K2347">
        <v>0</v>
      </c>
      <c r="L2347" s="9">
        <v>0</v>
      </c>
      <c r="M2347" s="19">
        <v>0</v>
      </c>
      <c r="N2347" s="19">
        <v>0</v>
      </c>
      <c r="O2347" s="19">
        <v>1</v>
      </c>
      <c r="P2347" s="19">
        <v>4</v>
      </c>
      <c r="Q2347" s="19">
        <f t="shared" si="216"/>
        <v>0</v>
      </c>
      <c r="R2347" s="3">
        <f t="shared" si="217"/>
        <v>1.164500152881315</v>
      </c>
      <c r="S2347" s="3">
        <f t="shared" si="218"/>
        <v>8.2236842105263164E-2</v>
      </c>
      <c r="T2347" s="9">
        <f t="shared" si="219"/>
        <v>0</v>
      </c>
      <c r="U2347" s="9">
        <f t="shared" si="220"/>
        <v>4</v>
      </c>
      <c r="V2347" s="9">
        <f t="shared" si="221"/>
        <v>2</v>
      </c>
    </row>
    <row r="2348" spans="1:22" x14ac:dyDescent="0.25">
      <c r="A2348" t="s">
        <v>2728</v>
      </c>
      <c r="B2348" s="32" t="s">
        <v>1441</v>
      </c>
      <c r="C2348" t="s">
        <v>202</v>
      </c>
      <c r="D2348" t="s">
        <v>109</v>
      </c>
      <c r="E2348" s="9">
        <v>0</v>
      </c>
      <c r="F2348" s="9">
        <v>0</v>
      </c>
      <c r="G2348" s="9">
        <v>0</v>
      </c>
      <c r="H2348" s="9">
        <v>0</v>
      </c>
      <c r="I2348" s="9">
        <v>0</v>
      </c>
      <c r="J2348" s="9">
        <v>0</v>
      </c>
      <c r="K2348">
        <v>0</v>
      </c>
      <c r="L2348" s="9">
        <v>4.1999999999999993</v>
      </c>
      <c r="M2348" s="19">
        <v>1</v>
      </c>
      <c r="N2348" s="19">
        <v>1</v>
      </c>
      <c r="O2348" s="19">
        <v>0</v>
      </c>
      <c r="P2348" s="19">
        <v>1</v>
      </c>
      <c r="Q2348" s="19">
        <f t="shared" si="216"/>
        <v>0</v>
      </c>
      <c r="R2348" s="3">
        <f t="shared" si="217"/>
        <v>1.2180461254141253</v>
      </c>
      <c r="S2348" s="3">
        <f t="shared" si="218"/>
        <v>5.921052631578947E-2</v>
      </c>
      <c r="T2348" s="9">
        <f t="shared" si="219"/>
        <v>0</v>
      </c>
      <c r="U2348" s="9">
        <f t="shared" si="220"/>
        <v>4.1999999999999993</v>
      </c>
      <c r="V2348" s="9">
        <f t="shared" si="221"/>
        <v>2</v>
      </c>
    </row>
    <row r="2349" spans="1:22" x14ac:dyDescent="0.25">
      <c r="A2349" t="s">
        <v>2728</v>
      </c>
      <c r="B2349" s="32" t="s">
        <v>1441</v>
      </c>
      <c r="C2349" t="s">
        <v>202</v>
      </c>
      <c r="D2349" t="s">
        <v>4746</v>
      </c>
      <c r="E2349" s="9">
        <v>0</v>
      </c>
      <c r="F2349" s="9">
        <v>0</v>
      </c>
      <c r="G2349" s="9">
        <v>0</v>
      </c>
      <c r="H2349" s="9">
        <v>3</v>
      </c>
      <c r="I2349" s="9">
        <v>5</v>
      </c>
      <c r="J2349" s="9">
        <v>5</v>
      </c>
      <c r="K2349">
        <v>32.199999999999996</v>
      </c>
      <c r="L2349" s="9">
        <v>35</v>
      </c>
      <c r="M2349" s="19">
        <v>18</v>
      </c>
      <c r="N2349" s="19">
        <v>9</v>
      </c>
      <c r="O2349" s="19">
        <v>0</v>
      </c>
      <c r="P2349" s="19">
        <v>0</v>
      </c>
      <c r="Q2349" s="19">
        <f t="shared" si="216"/>
        <v>32.199999999999996</v>
      </c>
      <c r="R2349" s="3">
        <f t="shared" si="217"/>
        <v>12.678495274449661</v>
      </c>
      <c r="S2349" s="3">
        <f t="shared" si="218"/>
        <v>0.50375939849624063</v>
      </c>
      <c r="T2349" s="9">
        <f t="shared" si="219"/>
        <v>0</v>
      </c>
      <c r="U2349" s="9">
        <f t="shared" si="220"/>
        <v>35</v>
      </c>
      <c r="V2349" s="9">
        <f t="shared" si="221"/>
        <v>16</v>
      </c>
    </row>
    <row r="2350" spans="1:22" x14ac:dyDescent="0.25">
      <c r="A2350" t="s">
        <v>3528</v>
      </c>
      <c r="B2350" s="32" t="s">
        <v>1451</v>
      </c>
      <c r="C2350" t="s">
        <v>202</v>
      </c>
      <c r="D2350" t="s">
        <v>861</v>
      </c>
      <c r="E2350" s="9">
        <v>0</v>
      </c>
      <c r="F2350" s="9">
        <v>0</v>
      </c>
      <c r="G2350" s="9">
        <v>0</v>
      </c>
      <c r="H2350" s="9">
        <v>0</v>
      </c>
      <c r="I2350" s="9">
        <v>0</v>
      </c>
      <c r="J2350" s="9">
        <v>0</v>
      </c>
      <c r="K2350">
        <v>0</v>
      </c>
      <c r="L2350" s="9">
        <v>0</v>
      </c>
      <c r="M2350" s="19">
        <v>5</v>
      </c>
      <c r="N2350" s="19">
        <v>0</v>
      </c>
      <c r="O2350" s="19">
        <v>0</v>
      </c>
      <c r="P2350" s="19">
        <v>0</v>
      </c>
      <c r="Q2350" s="19">
        <f t="shared" si="216"/>
        <v>0</v>
      </c>
      <c r="R2350" s="3">
        <f t="shared" si="217"/>
        <v>1.4433756729740645</v>
      </c>
      <c r="S2350" s="3">
        <f t="shared" si="218"/>
        <v>0.16447368421052633</v>
      </c>
      <c r="T2350" s="9">
        <f t="shared" si="219"/>
        <v>0</v>
      </c>
      <c r="U2350" s="9">
        <f t="shared" si="220"/>
        <v>5</v>
      </c>
      <c r="V2350" s="9">
        <f t="shared" si="221"/>
        <v>2</v>
      </c>
    </row>
    <row r="2351" spans="1:22" x14ac:dyDescent="0.25">
      <c r="A2351" t="s">
        <v>3528</v>
      </c>
      <c r="B2351" s="32" t="s">
        <v>1451</v>
      </c>
      <c r="C2351" t="s">
        <v>202</v>
      </c>
      <c r="D2351" t="s">
        <v>113</v>
      </c>
      <c r="E2351" s="9">
        <v>0</v>
      </c>
      <c r="F2351" s="9">
        <v>0</v>
      </c>
      <c r="G2351" s="9">
        <v>0</v>
      </c>
      <c r="H2351" s="9">
        <v>0</v>
      </c>
      <c r="I2351" s="9">
        <v>0</v>
      </c>
      <c r="J2351" s="9">
        <v>0</v>
      </c>
      <c r="K2351">
        <v>0</v>
      </c>
      <c r="L2351" s="9">
        <v>0</v>
      </c>
      <c r="M2351" s="19">
        <v>0</v>
      </c>
      <c r="N2351" s="19">
        <v>3</v>
      </c>
      <c r="O2351" s="19">
        <v>0</v>
      </c>
      <c r="P2351" s="19">
        <v>0</v>
      </c>
      <c r="Q2351" s="19">
        <f t="shared" si="216"/>
        <v>0</v>
      </c>
      <c r="R2351" s="3">
        <f t="shared" si="217"/>
        <v>0.8660254037844386</v>
      </c>
      <c r="S2351" s="3">
        <f t="shared" si="218"/>
        <v>9.8684210526315791E-2</v>
      </c>
      <c r="T2351" s="9">
        <f t="shared" si="219"/>
        <v>0</v>
      </c>
      <c r="U2351" s="9">
        <f t="shared" si="220"/>
        <v>3</v>
      </c>
      <c r="V2351" s="9">
        <f t="shared" si="221"/>
        <v>1</v>
      </c>
    </row>
    <row r="2352" spans="1:22" x14ac:dyDescent="0.25">
      <c r="A2352" t="s">
        <v>3528</v>
      </c>
      <c r="B2352" s="32" t="s">
        <v>1451</v>
      </c>
      <c r="C2352" t="s">
        <v>202</v>
      </c>
      <c r="D2352" t="s">
        <v>119</v>
      </c>
      <c r="E2352" s="9">
        <v>0</v>
      </c>
      <c r="F2352" s="9">
        <v>0</v>
      </c>
      <c r="G2352" s="9">
        <v>0</v>
      </c>
      <c r="H2352" s="9">
        <v>0</v>
      </c>
      <c r="I2352" s="9">
        <v>0</v>
      </c>
      <c r="J2352" s="9">
        <v>0</v>
      </c>
      <c r="K2352">
        <v>0</v>
      </c>
      <c r="L2352" s="9">
        <v>1.4</v>
      </c>
      <c r="M2352" s="19">
        <v>3</v>
      </c>
      <c r="N2352" s="19">
        <v>0</v>
      </c>
      <c r="O2352" s="19">
        <v>2</v>
      </c>
      <c r="P2352" s="19">
        <v>1</v>
      </c>
      <c r="Q2352" s="19">
        <f t="shared" si="216"/>
        <v>0</v>
      </c>
      <c r="R2352" s="3">
        <f t="shared" si="217"/>
        <v>1.0178706234392492</v>
      </c>
      <c r="S2352" s="3">
        <f t="shared" si="218"/>
        <v>6.0855263157894746E-2</v>
      </c>
      <c r="T2352" s="9">
        <f t="shared" si="219"/>
        <v>0</v>
      </c>
      <c r="U2352" s="9">
        <f t="shared" si="220"/>
        <v>3</v>
      </c>
      <c r="V2352" s="9">
        <f t="shared" si="221"/>
        <v>1</v>
      </c>
    </row>
    <row r="2353" spans="1:22" x14ac:dyDescent="0.25">
      <c r="A2353" t="s">
        <v>3528</v>
      </c>
      <c r="B2353" s="32" t="s">
        <v>1451</v>
      </c>
      <c r="C2353" t="s">
        <v>202</v>
      </c>
      <c r="D2353" t="s">
        <v>106</v>
      </c>
      <c r="E2353" s="9">
        <v>2</v>
      </c>
      <c r="F2353" s="9">
        <v>2</v>
      </c>
      <c r="G2353" s="9">
        <v>2</v>
      </c>
      <c r="H2353" s="9">
        <v>2</v>
      </c>
      <c r="I2353" s="9">
        <v>3</v>
      </c>
      <c r="J2353" s="9">
        <v>3</v>
      </c>
      <c r="K2353">
        <v>11.2</v>
      </c>
      <c r="L2353" s="9">
        <v>0</v>
      </c>
      <c r="M2353" s="19">
        <v>5</v>
      </c>
      <c r="N2353" s="19">
        <v>1</v>
      </c>
      <c r="O2353" s="19">
        <v>0</v>
      </c>
      <c r="P2353" s="19">
        <v>0</v>
      </c>
      <c r="Q2353" s="19">
        <f t="shared" si="216"/>
        <v>11.2</v>
      </c>
      <c r="R2353" s="3">
        <f t="shared" si="217"/>
        <v>3.0795513250531097</v>
      </c>
      <c r="S2353" s="3">
        <f t="shared" si="218"/>
        <v>0.11403508771929825</v>
      </c>
      <c r="T2353" s="9">
        <f t="shared" si="219"/>
        <v>0</v>
      </c>
      <c r="U2353" s="9">
        <f t="shared" si="220"/>
        <v>11.2</v>
      </c>
      <c r="V2353" s="9">
        <f t="shared" si="221"/>
        <v>4</v>
      </c>
    </row>
    <row r="2354" spans="1:22" x14ac:dyDescent="0.25">
      <c r="A2354" t="s">
        <v>3528</v>
      </c>
      <c r="B2354" s="32" t="s">
        <v>1451</v>
      </c>
      <c r="C2354" t="s">
        <v>202</v>
      </c>
      <c r="D2354" t="s">
        <v>109</v>
      </c>
      <c r="E2354" s="9">
        <v>0</v>
      </c>
      <c r="F2354" s="9">
        <v>0</v>
      </c>
      <c r="G2354" s="9">
        <v>0</v>
      </c>
      <c r="H2354" s="9">
        <v>0</v>
      </c>
      <c r="I2354" s="9">
        <v>0</v>
      </c>
      <c r="J2354" s="9">
        <v>0</v>
      </c>
      <c r="K2354">
        <v>0</v>
      </c>
      <c r="L2354" s="9">
        <v>1.4</v>
      </c>
      <c r="M2354" s="19">
        <v>0</v>
      </c>
      <c r="N2354" s="19">
        <v>1</v>
      </c>
      <c r="O2354" s="19">
        <v>1</v>
      </c>
      <c r="P2354" s="19">
        <v>1</v>
      </c>
      <c r="Q2354" s="19">
        <f t="shared" si="216"/>
        <v>0</v>
      </c>
      <c r="R2354" s="3">
        <f t="shared" si="217"/>
        <v>0.55158174756097966</v>
      </c>
      <c r="S2354" s="3">
        <f t="shared" si="218"/>
        <v>3.6184210526315791E-2</v>
      </c>
      <c r="T2354" s="9">
        <f t="shared" si="219"/>
        <v>0</v>
      </c>
      <c r="U2354" s="9">
        <f t="shared" si="220"/>
        <v>1.4</v>
      </c>
      <c r="V2354" s="9">
        <f t="shared" si="221"/>
        <v>1</v>
      </c>
    </row>
    <row r="2355" spans="1:22" x14ac:dyDescent="0.25">
      <c r="A2355" t="s">
        <v>4460</v>
      </c>
      <c r="B2355" s="32" t="s">
        <v>2119</v>
      </c>
      <c r="C2355" t="s">
        <v>202</v>
      </c>
      <c r="D2355" t="s">
        <v>820</v>
      </c>
      <c r="E2355" s="9">
        <v>0</v>
      </c>
      <c r="F2355" s="9">
        <v>0</v>
      </c>
      <c r="G2355" s="9">
        <v>0</v>
      </c>
      <c r="H2355" s="9">
        <v>0</v>
      </c>
      <c r="I2355" s="9">
        <v>0</v>
      </c>
      <c r="J2355" s="9">
        <v>0</v>
      </c>
      <c r="K2355">
        <v>9.7999999999999989</v>
      </c>
      <c r="L2355" s="9">
        <v>2.8</v>
      </c>
      <c r="M2355" s="19">
        <v>1</v>
      </c>
      <c r="N2355" s="19">
        <v>0</v>
      </c>
      <c r="O2355" s="19">
        <v>0</v>
      </c>
      <c r="P2355" s="19">
        <v>0</v>
      </c>
      <c r="Q2355" s="19">
        <f t="shared" si="216"/>
        <v>9.7999999999999989</v>
      </c>
      <c r="R2355" s="3">
        <f t="shared" si="217"/>
        <v>2.8518999514943251</v>
      </c>
      <c r="S2355" s="3">
        <f t="shared" si="218"/>
        <v>0.14912280701754382</v>
      </c>
      <c r="T2355" s="9">
        <f t="shared" si="219"/>
        <v>0</v>
      </c>
      <c r="U2355" s="9">
        <f t="shared" si="220"/>
        <v>9.7999999999999989</v>
      </c>
      <c r="V2355" s="9">
        <f t="shared" si="221"/>
        <v>4</v>
      </c>
    </row>
    <row r="2356" spans="1:22" x14ac:dyDescent="0.25">
      <c r="A2356" t="s">
        <v>4466</v>
      </c>
      <c r="B2356" s="32" t="s">
        <v>2519</v>
      </c>
      <c r="C2356" t="s">
        <v>202</v>
      </c>
      <c r="D2356" t="s">
        <v>820</v>
      </c>
      <c r="E2356" s="9">
        <v>0</v>
      </c>
      <c r="F2356" s="9">
        <v>0</v>
      </c>
      <c r="G2356" s="9">
        <v>0</v>
      </c>
      <c r="H2356" s="9">
        <v>0</v>
      </c>
      <c r="I2356" s="9">
        <v>0</v>
      </c>
      <c r="J2356" s="9">
        <v>0</v>
      </c>
      <c r="K2356">
        <v>1.4</v>
      </c>
      <c r="L2356" s="9">
        <v>0</v>
      </c>
      <c r="M2356" s="19">
        <v>0</v>
      </c>
      <c r="N2356" s="19">
        <v>0</v>
      </c>
      <c r="O2356" s="19">
        <v>0</v>
      </c>
      <c r="P2356" s="19">
        <v>0</v>
      </c>
      <c r="Q2356" s="19">
        <f t="shared" si="216"/>
        <v>1.4</v>
      </c>
      <c r="R2356" s="3">
        <f t="shared" si="217"/>
        <v>0.404145188432738</v>
      </c>
      <c r="S2356" s="3">
        <f t="shared" si="218"/>
        <v>4.6052631578947366E-2</v>
      </c>
      <c r="T2356" s="9">
        <f t="shared" si="219"/>
        <v>0</v>
      </c>
      <c r="U2356" s="9">
        <f t="shared" si="220"/>
        <v>1.4</v>
      </c>
      <c r="V2356" s="9">
        <f t="shared" si="221"/>
        <v>1</v>
      </c>
    </row>
    <row r="2357" spans="1:22" x14ac:dyDescent="0.25">
      <c r="A2357" t="s">
        <v>4479</v>
      </c>
      <c r="B2357" s="32" t="s">
        <v>2128</v>
      </c>
      <c r="C2357" t="s">
        <v>202</v>
      </c>
      <c r="D2357" t="s">
        <v>820</v>
      </c>
      <c r="E2357" s="9">
        <v>0</v>
      </c>
      <c r="F2357" s="9">
        <v>0</v>
      </c>
      <c r="G2357" s="9">
        <v>0</v>
      </c>
      <c r="H2357" s="9">
        <v>0</v>
      </c>
      <c r="I2357" s="9">
        <v>0</v>
      </c>
      <c r="J2357" s="9">
        <v>0</v>
      </c>
      <c r="K2357">
        <v>0</v>
      </c>
      <c r="L2357" s="9">
        <v>1.4</v>
      </c>
      <c r="M2357" s="19">
        <v>0</v>
      </c>
      <c r="N2357" s="19">
        <v>0</v>
      </c>
      <c r="O2357" s="19">
        <v>1</v>
      </c>
      <c r="P2357" s="19">
        <v>1</v>
      </c>
      <c r="Q2357" s="19">
        <f t="shared" si="216"/>
        <v>0</v>
      </c>
      <c r="R2357" s="3">
        <f t="shared" si="217"/>
        <v>0.52194275780418908</v>
      </c>
      <c r="S2357" s="3">
        <f t="shared" si="218"/>
        <v>3.7280701754385963E-2</v>
      </c>
      <c r="T2357" s="9">
        <f t="shared" si="219"/>
        <v>0</v>
      </c>
      <c r="U2357" s="9">
        <f t="shared" si="220"/>
        <v>1.4</v>
      </c>
      <c r="V2357" s="9">
        <f t="shared" si="221"/>
        <v>1</v>
      </c>
    </row>
    <row r="2358" spans="1:22" x14ac:dyDescent="0.25">
      <c r="A2358" t="s">
        <v>4451</v>
      </c>
      <c r="B2358" s="32" t="s">
        <v>2071</v>
      </c>
      <c r="C2358" t="s">
        <v>202</v>
      </c>
      <c r="D2358" t="s">
        <v>820</v>
      </c>
      <c r="E2358" s="9">
        <v>0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>
        <v>2.8</v>
      </c>
      <c r="L2358" s="9">
        <v>0</v>
      </c>
      <c r="M2358" s="19">
        <v>1</v>
      </c>
      <c r="N2358" s="19">
        <v>0</v>
      </c>
      <c r="O2358" s="19">
        <v>1</v>
      </c>
      <c r="P2358" s="19">
        <v>1</v>
      </c>
      <c r="Q2358" s="19">
        <f t="shared" si="216"/>
        <v>2.8</v>
      </c>
      <c r="R2358" s="3">
        <f t="shared" si="217"/>
        <v>0.85475497109175125</v>
      </c>
      <c r="S2358" s="3">
        <f t="shared" si="218"/>
        <v>4.7697368421052634E-2</v>
      </c>
      <c r="T2358" s="9">
        <f t="shared" si="219"/>
        <v>0</v>
      </c>
      <c r="U2358" s="9">
        <f t="shared" si="220"/>
        <v>2.8</v>
      </c>
      <c r="V2358" s="9">
        <f t="shared" si="221"/>
        <v>1</v>
      </c>
    </row>
    <row r="2359" spans="1:22" x14ac:dyDescent="0.25">
      <c r="A2359" t="s">
        <v>3253</v>
      </c>
      <c r="B2359" s="32" t="s">
        <v>844</v>
      </c>
      <c r="C2359" t="s">
        <v>846</v>
      </c>
      <c r="D2359" t="s">
        <v>106</v>
      </c>
      <c r="E2359" s="9">
        <v>0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>
        <v>1.4</v>
      </c>
      <c r="L2359" s="9">
        <v>1.4</v>
      </c>
      <c r="M2359" s="19">
        <v>1</v>
      </c>
      <c r="N2359" s="19">
        <v>0</v>
      </c>
      <c r="O2359" s="19">
        <v>0</v>
      </c>
      <c r="P2359" s="19">
        <v>0</v>
      </c>
      <c r="Q2359" s="19">
        <f t="shared" si="216"/>
        <v>1.4</v>
      </c>
      <c r="R2359" s="3">
        <f t="shared" si="217"/>
        <v>0.58127341920888476</v>
      </c>
      <c r="S2359" s="3">
        <f t="shared" si="218"/>
        <v>4.1666666666666664E-2</v>
      </c>
      <c r="T2359" s="9">
        <f t="shared" si="219"/>
        <v>0</v>
      </c>
      <c r="U2359" s="9">
        <f t="shared" si="220"/>
        <v>1.4</v>
      </c>
      <c r="V2359" s="9">
        <f t="shared" si="221"/>
        <v>1</v>
      </c>
    </row>
    <row r="2360" spans="1:22" x14ac:dyDescent="0.25">
      <c r="A2360" t="s">
        <v>3253</v>
      </c>
      <c r="B2360" s="32" t="s">
        <v>844</v>
      </c>
      <c r="C2360" t="s">
        <v>846</v>
      </c>
      <c r="D2360" t="s">
        <v>4746</v>
      </c>
      <c r="E2360" s="9">
        <v>0</v>
      </c>
      <c r="F2360" s="9">
        <v>0</v>
      </c>
      <c r="G2360" s="9">
        <v>2</v>
      </c>
      <c r="H2360" s="9">
        <v>0</v>
      </c>
      <c r="I2360" s="9">
        <v>0</v>
      </c>
      <c r="J2360" s="9">
        <v>0</v>
      </c>
      <c r="K2360">
        <v>1.4</v>
      </c>
      <c r="L2360" s="9">
        <v>1.4</v>
      </c>
      <c r="M2360" s="19">
        <v>0</v>
      </c>
      <c r="N2360" s="19">
        <v>1</v>
      </c>
      <c r="O2360" s="19">
        <v>1</v>
      </c>
      <c r="P2360" s="19">
        <v>0</v>
      </c>
      <c r="Q2360" s="19">
        <f t="shared" si="216"/>
        <v>1.4</v>
      </c>
      <c r="R2360" s="3">
        <f t="shared" si="217"/>
        <v>0.74264066109737858</v>
      </c>
      <c r="S2360" s="3">
        <f t="shared" si="218"/>
        <v>4.4736842105263158E-2</v>
      </c>
      <c r="T2360" s="9">
        <f t="shared" si="219"/>
        <v>0</v>
      </c>
      <c r="U2360" s="9">
        <f t="shared" si="220"/>
        <v>2</v>
      </c>
      <c r="V2360" s="9">
        <f t="shared" si="221"/>
        <v>1</v>
      </c>
    </row>
    <row r="2361" spans="1:22" x14ac:dyDescent="0.25">
      <c r="A2361" t="s">
        <v>3120</v>
      </c>
      <c r="B2361" s="32" t="s">
        <v>3119</v>
      </c>
      <c r="C2361" t="s">
        <v>202</v>
      </c>
      <c r="D2361" t="s">
        <v>820</v>
      </c>
      <c r="E2361" s="9">
        <v>0</v>
      </c>
      <c r="F2361" s="9">
        <v>0</v>
      </c>
      <c r="G2361" s="9">
        <v>0</v>
      </c>
      <c r="H2361" s="9">
        <v>0</v>
      </c>
      <c r="I2361" s="9">
        <v>0</v>
      </c>
      <c r="J2361" s="9">
        <v>0</v>
      </c>
      <c r="K2361">
        <v>0</v>
      </c>
      <c r="L2361" s="9">
        <v>0</v>
      </c>
      <c r="M2361" s="19">
        <v>3</v>
      </c>
      <c r="N2361" s="19">
        <v>0</v>
      </c>
      <c r="O2361" s="19">
        <v>1</v>
      </c>
      <c r="P2361" s="19">
        <v>0</v>
      </c>
      <c r="Q2361" s="19">
        <f t="shared" si="216"/>
        <v>0</v>
      </c>
      <c r="R2361" s="3">
        <f t="shared" si="217"/>
        <v>0.88762536459859454</v>
      </c>
      <c r="S2361" s="3">
        <f t="shared" si="218"/>
        <v>6.5789473684210523E-2</v>
      </c>
      <c r="T2361" s="9">
        <f t="shared" si="219"/>
        <v>0</v>
      </c>
      <c r="U2361" s="9">
        <f t="shared" si="220"/>
        <v>3</v>
      </c>
      <c r="V2361" s="9">
        <f t="shared" si="221"/>
        <v>1</v>
      </c>
    </row>
    <row r="2362" spans="1:22" x14ac:dyDescent="0.25">
      <c r="A2362" t="s">
        <v>4688</v>
      </c>
      <c r="B2362" s="32" t="s">
        <v>4689</v>
      </c>
      <c r="C2362" t="s">
        <v>202</v>
      </c>
      <c r="D2362" t="s">
        <v>820</v>
      </c>
      <c r="E2362" s="9">
        <v>0</v>
      </c>
      <c r="F2362" s="9">
        <v>0</v>
      </c>
      <c r="G2362" s="9">
        <v>0</v>
      </c>
      <c r="H2362" s="9">
        <v>0</v>
      </c>
      <c r="I2362" s="9">
        <v>0</v>
      </c>
      <c r="J2362" s="9">
        <v>0</v>
      </c>
      <c r="K2362">
        <v>0</v>
      </c>
      <c r="L2362" s="9">
        <v>0</v>
      </c>
      <c r="M2362" s="19">
        <v>1</v>
      </c>
      <c r="N2362" s="19">
        <v>0</v>
      </c>
      <c r="O2362" s="19">
        <v>0</v>
      </c>
      <c r="P2362" s="19">
        <v>0</v>
      </c>
      <c r="Q2362" s="19">
        <f t="shared" si="216"/>
        <v>0</v>
      </c>
      <c r="R2362" s="3">
        <f t="shared" si="217"/>
        <v>0.28867513459481287</v>
      </c>
      <c r="S2362" s="3">
        <f t="shared" si="218"/>
        <v>3.2894736842105261E-2</v>
      </c>
      <c r="T2362" s="9">
        <f t="shared" si="219"/>
        <v>0</v>
      </c>
      <c r="U2362" s="9">
        <f t="shared" si="220"/>
        <v>1</v>
      </c>
      <c r="V2362" s="9">
        <f t="shared" si="221"/>
        <v>0</v>
      </c>
    </row>
    <row r="2363" spans="1:22" x14ac:dyDescent="0.25">
      <c r="A2363" t="s">
        <v>5448</v>
      </c>
      <c r="B2363" s="32" t="s">
        <v>5449</v>
      </c>
      <c r="C2363" t="s">
        <v>202</v>
      </c>
      <c r="D2363" t="s">
        <v>820</v>
      </c>
      <c r="E2363" s="9">
        <v>0</v>
      </c>
      <c r="F2363" s="9">
        <v>0</v>
      </c>
      <c r="G2363" s="9">
        <v>0</v>
      </c>
      <c r="H2363" s="9">
        <v>0</v>
      </c>
      <c r="I2363" s="9">
        <v>0</v>
      </c>
      <c r="J2363" s="9">
        <v>0</v>
      </c>
      <c r="K2363">
        <v>0</v>
      </c>
      <c r="L2363" s="9">
        <v>0</v>
      </c>
      <c r="M2363" s="19">
        <v>0</v>
      </c>
      <c r="N2363" s="19">
        <v>0</v>
      </c>
      <c r="O2363" s="19">
        <v>1</v>
      </c>
      <c r="P2363" s="19">
        <v>0</v>
      </c>
      <c r="Q2363" s="19">
        <f t="shared" si="216"/>
        <v>0</v>
      </c>
      <c r="R2363" s="3">
        <f t="shared" si="217"/>
        <v>0.28867513459481287</v>
      </c>
      <c r="S2363" s="3">
        <f t="shared" si="218"/>
        <v>3.2894736842105261E-2</v>
      </c>
      <c r="T2363" s="9">
        <f t="shared" si="219"/>
        <v>0</v>
      </c>
      <c r="U2363" s="9">
        <f t="shared" si="220"/>
        <v>1</v>
      </c>
      <c r="V2363" s="9">
        <f t="shared" si="221"/>
        <v>0</v>
      </c>
    </row>
    <row r="2364" spans="1:22" x14ac:dyDescent="0.25">
      <c r="A2364" t="s">
        <v>4461</v>
      </c>
      <c r="B2364" s="32" t="s">
        <v>2036</v>
      </c>
      <c r="C2364" t="s">
        <v>202</v>
      </c>
      <c r="D2364" t="s">
        <v>820</v>
      </c>
      <c r="E2364" s="9">
        <v>0</v>
      </c>
      <c r="F2364" s="9">
        <v>0</v>
      </c>
      <c r="G2364" s="9">
        <v>0</v>
      </c>
      <c r="H2364" s="9">
        <v>0</v>
      </c>
      <c r="I2364" s="9">
        <v>0</v>
      </c>
      <c r="J2364" s="9">
        <v>0</v>
      </c>
      <c r="K2364">
        <v>1.4</v>
      </c>
      <c r="L2364" s="9">
        <v>0</v>
      </c>
      <c r="M2364" s="19">
        <v>1</v>
      </c>
      <c r="N2364" s="19">
        <v>0</v>
      </c>
      <c r="O2364" s="19">
        <v>0</v>
      </c>
      <c r="P2364" s="19">
        <v>0</v>
      </c>
      <c r="Q2364" s="19">
        <f t="shared" si="216"/>
        <v>1.4</v>
      </c>
      <c r="R2364" s="3">
        <f t="shared" si="217"/>
        <v>0.47482054026183984</v>
      </c>
      <c r="S2364" s="3">
        <f t="shared" si="218"/>
        <v>3.9473684210526314E-2</v>
      </c>
      <c r="T2364" s="9">
        <f t="shared" si="219"/>
        <v>0</v>
      </c>
      <c r="U2364" s="9">
        <f t="shared" si="220"/>
        <v>1.4</v>
      </c>
      <c r="V2364" s="9">
        <f t="shared" si="221"/>
        <v>1</v>
      </c>
    </row>
    <row r="2365" spans="1:22" x14ac:dyDescent="0.25">
      <c r="A2365" t="s">
        <v>4470</v>
      </c>
      <c r="B2365" s="32" t="s">
        <v>2486</v>
      </c>
      <c r="C2365" t="s">
        <v>202</v>
      </c>
      <c r="D2365" t="s">
        <v>820</v>
      </c>
      <c r="E2365" s="9">
        <v>0</v>
      </c>
      <c r="F2365" s="9">
        <v>0</v>
      </c>
      <c r="G2365" s="9">
        <v>0</v>
      </c>
      <c r="H2365" s="9">
        <v>0</v>
      </c>
      <c r="I2365" s="9">
        <v>0</v>
      </c>
      <c r="J2365" s="9">
        <v>0</v>
      </c>
      <c r="K2365">
        <v>0</v>
      </c>
      <c r="L2365" s="9">
        <v>1.4</v>
      </c>
      <c r="M2365" s="19">
        <v>0</v>
      </c>
      <c r="N2365" s="19">
        <v>0</v>
      </c>
      <c r="O2365" s="19">
        <v>1</v>
      </c>
      <c r="P2365" s="19">
        <v>0</v>
      </c>
      <c r="Q2365" s="19">
        <f t="shared" si="216"/>
        <v>0</v>
      </c>
      <c r="R2365" s="3">
        <f t="shared" si="217"/>
        <v>0.47482054026183984</v>
      </c>
      <c r="S2365" s="3">
        <f t="shared" si="218"/>
        <v>3.9473684210526314E-2</v>
      </c>
      <c r="T2365" s="9">
        <f t="shared" si="219"/>
        <v>0</v>
      </c>
      <c r="U2365" s="9">
        <f t="shared" si="220"/>
        <v>1.4</v>
      </c>
      <c r="V2365" s="9">
        <f t="shared" si="221"/>
        <v>1</v>
      </c>
    </row>
    <row r="2366" spans="1:22" x14ac:dyDescent="0.25">
      <c r="A2366" t="s">
        <v>4452</v>
      </c>
      <c r="B2366" s="32" t="s">
        <v>2495</v>
      </c>
      <c r="C2366" t="s">
        <v>202</v>
      </c>
      <c r="D2366" t="s">
        <v>820</v>
      </c>
      <c r="E2366" s="9">
        <v>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>
        <v>1.4</v>
      </c>
      <c r="L2366" s="9">
        <v>1.4</v>
      </c>
      <c r="M2366" s="19">
        <v>0</v>
      </c>
      <c r="N2366" s="19">
        <v>0</v>
      </c>
      <c r="O2366" s="19">
        <v>0</v>
      </c>
      <c r="P2366" s="19">
        <v>0</v>
      </c>
      <c r="Q2366" s="19">
        <f t="shared" si="216"/>
        <v>1.4</v>
      </c>
      <c r="R2366" s="3">
        <f t="shared" si="217"/>
        <v>0.54494926091306606</v>
      </c>
      <c r="S2366" s="3">
        <f t="shared" si="218"/>
        <v>4.6052631578947366E-2</v>
      </c>
      <c r="T2366" s="9">
        <f t="shared" si="219"/>
        <v>0</v>
      </c>
      <c r="U2366" s="9">
        <f t="shared" si="220"/>
        <v>1.4</v>
      </c>
      <c r="V2366" s="9">
        <f t="shared" si="221"/>
        <v>1</v>
      </c>
    </row>
    <row r="2367" spans="1:22" x14ac:dyDescent="0.25">
      <c r="A2367" t="s">
        <v>3252</v>
      </c>
      <c r="B2367" s="32" t="s">
        <v>841</v>
      </c>
      <c r="C2367" t="s">
        <v>843</v>
      </c>
      <c r="D2367" t="s">
        <v>4746</v>
      </c>
      <c r="E2367" s="9">
        <v>0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>
        <v>0</v>
      </c>
      <c r="L2367" s="9">
        <v>1.4</v>
      </c>
      <c r="M2367" s="19">
        <v>0</v>
      </c>
      <c r="N2367" s="19">
        <v>0</v>
      </c>
      <c r="O2367" s="19">
        <v>0</v>
      </c>
      <c r="P2367" s="19">
        <v>0</v>
      </c>
      <c r="Q2367" s="19">
        <f t="shared" si="216"/>
        <v>0</v>
      </c>
      <c r="R2367" s="3">
        <f t="shared" si="217"/>
        <v>0.404145188432738</v>
      </c>
      <c r="S2367" s="3">
        <f t="shared" si="218"/>
        <v>4.6052631578947366E-2</v>
      </c>
      <c r="T2367" s="9">
        <f t="shared" si="219"/>
        <v>0</v>
      </c>
      <c r="U2367" s="9">
        <f t="shared" si="220"/>
        <v>1.4</v>
      </c>
      <c r="V2367" s="9">
        <f t="shared" si="221"/>
        <v>1</v>
      </c>
    </row>
    <row r="2368" spans="1:22" x14ac:dyDescent="0.25">
      <c r="A2368" t="s">
        <v>5632</v>
      </c>
      <c r="B2368" s="32" t="s">
        <v>5633</v>
      </c>
      <c r="C2368" t="s">
        <v>202</v>
      </c>
      <c r="D2368" t="s">
        <v>820</v>
      </c>
      <c r="E2368" s="9">
        <v>0</v>
      </c>
      <c r="F2368" s="9">
        <v>0</v>
      </c>
      <c r="G2368" s="9">
        <v>0</v>
      </c>
      <c r="H2368" s="9">
        <v>0</v>
      </c>
      <c r="I2368" s="9">
        <v>0</v>
      </c>
      <c r="J2368" s="9">
        <v>0</v>
      </c>
      <c r="K2368">
        <v>0</v>
      </c>
      <c r="L2368" s="9">
        <v>0</v>
      </c>
      <c r="M2368" s="19">
        <v>0</v>
      </c>
      <c r="N2368" s="19">
        <v>0</v>
      </c>
      <c r="O2368" s="19">
        <v>1</v>
      </c>
      <c r="P2368" s="19">
        <v>0</v>
      </c>
      <c r="Q2368" s="19">
        <f t="shared" si="216"/>
        <v>0</v>
      </c>
      <c r="R2368" s="3">
        <f t="shared" si="217"/>
        <v>0.28867513459481287</v>
      </c>
      <c r="S2368" s="3">
        <f t="shared" si="218"/>
        <v>3.2894736842105261E-2</v>
      </c>
      <c r="T2368" s="9">
        <f t="shared" si="219"/>
        <v>0</v>
      </c>
      <c r="U2368" s="9">
        <f t="shared" si="220"/>
        <v>1</v>
      </c>
      <c r="V2368" s="9">
        <f t="shared" si="221"/>
        <v>0</v>
      </c>
    </row>
    <row r="2369" spans="1:22" x14ac:dyDescent="0.25">
      <c r="A2369" t="s">
        <v>4478</v>
      </c>
      <c r="B2369" s="32" t="s">
        <v>2131</v>
      </c>
      <c r="C2369" t="s">
        <v>202</v>
      </c>
      <c r="D2369" t="s">
        <v>820</v>
      </c>
      <c r="E2369" s="9">
        <v>0</v>
      </c>
      <c r="F2369" s="9">
        <v>0</v>
      </c>
      <c r="G2369" s="9">
        <v>0</v>
      </c>
      <c r="H2369" s="9">
        <v>0</v>
      </c>
      <c r="I2369" s="9">
        <v>0</v>
      </c>
      <c r="J2369" s="9">
        <v>0</v>
      </c>
      <c r="K2369">
        <v>0</v>
      </c>
      <c r="L2369" s="9">
        <v>1.4</v>
      </c>
      <c r="M2369" s="19">
        <v>0</v>
      </c>
      <c r="N2369" s="19">
        <v>0</v>
      </c>
      <c r="O2369" s="19">
        <v>0</v>
      </c>
      <c r="P2369" s="19">
        <v>0</v>
      </c>
      <c r="Q2369" s="19">
        <f t="shared" si="216"/>
        <v>0</v>
      </c>
      <c r="R2369" s="3">
        <f t="shared" si="217"/>
        <v>0.404145188432738</v>
      </c>
      <c r="S2369" s="3">
        <f t="shared" si="218"/>
        <v>4.6052631578947366E-2</v>
      </c>
      <c r="T2369" s="9">
        <f t="shared" si="219"/>
        <v>0</v>
      </c>
      <c r="U2369" s="9">
        <f t="shared" si="220"/>
        <v>1.4</v>
      </c>
      <c r="V2369" s="9">
        <f t="shared" si="221"/>
        <v>1</v>
      </c>
    </row>
    <row r="2370" spans="1:22" x14ac:dyDescent="0.25">
      <c r="A2370" t="s">
        <v>3874</v>
      </c>
      <c r="B2370" s="32" t="s">
        <v>3875</v>
      </c>
      <c r="C2370" t="s">
        <v>202</v>
      </c>
      <c r="D2370" t="s">
        <v>820</v>
      </c>
      <c r="E2370" s="9">
        <v>0</v>
      </c>
      <c r="F2370" s="9">
        <v>0</v>
      </c>
      <c r="G2370" s="9">
        <v>0</v>
      </c>
      <c r="H2370" s="9">
        <v>0</v>
      </c>
      <c r="I2370" s="9">
        <v>0</v>
      </c>
      <c r="J2370" s="9">
        <v>0</v>
      </c>
      <c r="K2370">
        <v>0</v>
      </c>
      <c r="L2370" s="9">
        <v>0</v>
      </c>
      <c r="M2370" s="19">
        <v>1</v>
      </c>
      <c r="N2370" s="19">
        <v>0</v>
      </c>
      <c r="O2370" s="19">
        <v>2</v>
      </c>
      <c r="P2370" s="19">
        <v>0</v>
      </c>
      <c r="Q2370" s="19">
        <f t="shared" ref="Q2370:Q2433" si="222">IFERROR(AVERAGEIF(K2370:K2370,"&lt;&gt;0"),0)</f>
        <v>0</v>
      </c>
      <c r="R2370" s="3">
        <f t="shared" ref="R2370:R2433" si="223">_xlfn.STDEV.S(E2370:P2370)</f>
        <v>0.62158156050806102</v>
      </c>
      <c r="S2370" s="3">
        <f t="shared" ref="S2370:S2433" si="224">IFERROR(AVERAGEIF(E2370:P2370,"&lt;&gt;0")/30.4,0)</f>
        <v>4.9342105263157895E-2</v>
      </c>
      <c r="T2370" s="9">
        <f t="shared" ref="T2370:T2433" si="225">MIN(E2370:P2370)</f>
        <v>0</v>
      </c>
      <c r="U2370" s="9">
        <f t="shared" ref="U2370:U2433" si="226">MAX(E2370:P2370)</f>
        <v>2</v>
      </c>
      <c r="V2370" s="9">
        <f t="shared" ref="V2370:V2433" si="227">MROUND(ROUND(_xlfn.NORM.S.INV($Y$1)*R2370*1,1),1)</f>
        <v>1</v>
      </c>
    </row>
    <row r="2371" spans="1:22" x14ac:dyDescent="0.25">
      <c r="A2371" t="s">
        <v>3110</v>
      </c>
      <c r="B2371" s="32" t="s">
        <v>3109</v>
      </c>
      <c r="C2371" t="s">
        <v>202</v>
      </c>
      <c r="D2371" t="s">
        <v>820</v>
      </c>
      <c r="E2371" s="9">
        <v>0</v>
      </c>
      <c r="F2371" s="9">
        <v>0</v>
      </c>
      <c r="G2371" s="9">
        <v>0</v>
      </c>
      <c r="H2371" s="9">
        <v>0</v>
      </c>
      <c r="I2371" s="9">
        <v>0</v>
      </c>
      <c r="J2371" s="9">
        <v>0</v>
      </c>
      <c r="K2371">
        <v>0</v>
      </c>
      <c r="L2371" s="9">
        <v>0</v>
      </c>
      <c r="M2371" s="19">
        <v>2</v>
      </c>
      <c r="N2371" s="19">
        <v>0</v>
      </c>
      <c r="O2371" s="19">
        <v>0</v>
      </c>
      <c r="P2371" s="19">
        <v>0</v>
      </c>
      <c r="Q2371" s="19">
        <f t="shared" si="222"/>
        <v>0</v>
      </c>
      <c r="R2371" s="3">
        <f t="shared" si="223"/>
        <v>0.57735026918962573</v>
      </c>
      <c r="S2371" s="3">
        <f t="shared" si="224"/>
        <v>6.5789473684210523E-2</v>
      </c>
      <c r="T2371" s="9">
        <f t="shared" si="225"/>
        <v>0</v>
      </c>
      <c r="U2371" s="9">
        <f t="shared" si="226"/>
        <v>2</v>
      </c>
      <c r="V2371" s="9">
        <f t="shared" si="227"/>
        <v>1</v>
      </c>
    </row>
    <row r="2372" spans="1:22" x14ac:dyDescent="0.25">
      <c r="A2372" t="s">
        <v>3251</v>
      </c>
      <c r="B2372" s="32" t="s">
        <v>838</v>
      </c>
      <c r="C2372" t="s">
        <v>840</v>
      </c>
      <c r="D2372" t="s">
        <v>4746</v>
      </c>
      <c r="E2372" s="9">
        <v>0</v>
      </c>
      <c r="F2372" s="9">
        <v>0</v>
      </c>
      <c r="G2372" s="9">
        <v>0</v>
      </c>
      <c r="H2372" s="9">
        <v>0</v>
      </c>
      <c r="I2372" s="9">
        <v>0</v>
      </c>
      <c r="J2372" s="9">
        <v>0</v>
      </c>
      <c r="K2372">
        <v>0</v>
      </c>
      <c r="L2372" s="9">
        <v>1.4</v>
      </c>
      <c r="M2372" s="19">
        <v>0</v>
      </c>
      <c r="N2372" s="19">
        <v>0</v>
      </c>
      <c r="O2372" s="19">
        <v>0</v>
      </c>
      <c r="P2372" s="19">
        <v>0</v>
      </c>
      <c r="Q2372" s="19">
        <f t="shared" si="222"/>
        <v>0</v>
      </c>
      <c r="R2372" s="3">
        <f t="shared" si="223"/>
        <v>0.404145188432738</v>
      </c>
      <c r="S2372" s="3">
        <f t="shared" si="224"/>
        <v>4.6052631578947366E-2</v>
      </c>
      <c r="T2372" s="9">
        <f t="shared" si="225"/>
        <v>0</v>
      </c>
      <c r="U2372" s="9">
        <f t="shared" si="226"/>
        <v>1.4</v>
      </c>
      <c r="V2372" s="9">
        <f t="shared" si="227"/>
        <v>1</v>
      </c>
    </row>
    <row r="2373" spans="1:22" x14ac:dyDescent="0.25">
      <c r="A2373" t="s">
        <v>4467</v>
      </c>
      <c r="B2373" s="32" t="s">
        <v>2545</v>
      </c>
      <c r="C2373" t="s">
        <v>202</v>
      </c>
      <c r="D2373" t="s">
        <v>820</v>
      </c>
      <c r="E2373" s="9">
        <v>0</v>
      </c>
      <c r="F2373" s="9">
        <v>0</v>
      </c>
      <c r="G2373" s="9">
        <v>0</v>
      </c>
      <c r="H2373" s="9">
        <v>0</v>
      </c>
      <c r="I2373" s="9">
        <v>0</v>
      </c>
      <c r="J2373" s="9">
        <v>0</v>
      </c>
      <c r="K2373">
        <v>2.8</v>
      </c>
      <c r="L2373" s="9">
        <v>0</v>
      </c>
      <c r="M2373" s="19">
        <v>0</v>
      </c>
      <c r="N2373" s="19">
        <v>0</v>
      </c>
      <c r="O2373" s="19">
        <v>1</v>
      </c>
      <c r="P2373" s="19">
        <v>0</v>
      </c>
      <c r="Q2373" s="19">
        <f t="shared" si="222"/>
        <v>2.8</v>
      </c>
      <c r="R2373" s="3">
        <f t="shared" si="223"/>
        <v>0.83321211239541171</v>
      </c>
      <c r="S2373" s="3">
        <f t="shared" si="224"/>
        <v>6.25E-2</v>
      </c>
      <c r="T2373" s="9">
        <f t="shared" si="225"/>
        <v>0</v>
      </c>
      <c r="U2373" s="9">
        <f t="shared" si="226"/>
        <v>2.8</v>
      </c>
      <c r="V2373" s="9">
        <f t="shared" si="227"/>
        <v>1</v>
      </c>
    </row>
    <row r="2374" spans="1:22" x14ac:dyDescent="0.25">
      <c r="A2374" t="s">
        <v>3773</v>
      </c>
      <c r="B2374" s="32" t="s">
        <v>2018</v>
      </c>
      <c r="C2374" t="s">
        <v>202</v>
      </c>
      <c r="D2374" t="s">
        <v>820</v>
      </c>
      <c r="E2374" s="9">
        <v>0</v>
      </c>
      <c r="F2374" s="9">
        <v>0</v>
      </c>
      <c r="G2374" s="9">
        <v>0</v>
      </c>
      <c r="H2374" s="9">
        <v>0</v>
      </c>
      <c r="I2374" s="9">
        <v>0</v>
      </c>
      <c r="J2374" s="9">
        <v>0</v>
      </c>
      <c r="K2374">
        <v>5.6</v>
      </c>
      <c r="L2374" s="9">
        <v>12.6</v>
      </c>
      <c r="M2374" s="19">
        <v>8</v>
      </c>
      <c r="N2374" s="19">
        <v>1</v>
      </c>
      <c r="O2374" s="19">
        <v>4</v>
      </c>
      <c r="P2374" s="19">
        <v>3</v>
      </c>
      <c r="Q2374" s="19">
        <f t="shared" si="222"/>
        <v>5.6</v>
      </c>
      <c r="R2374" s="3">
        <f t="shared" si="223"/>
        <v>4.0748675382821284</v>
      </c>
      <c r="S2374" s="3">
        <f t="shared" si="224"/>
        <v>0.18750000000000003</v>
      </c>
      <c r="T2374" s="9">
        <f t="shared" si="225"/>
        <v>0</v>
      </c>
      <c r="U2374" s="9">
        <f t="shared" si="226"/>
        <v>12.6</v>
      </c>
      <c r="V2374" s="9">
        <f t="shared" si="227"/>
        <v>5</v>
      </c>
    </row>
    <row r="2375" spans="1:22" x14ac:dyDescent="0.25">
      <c r="A2375" t="s">
        <v>4434</v>
      </c>
      <c r="B2375" s="32" t="s">
        <v>2391</v>
      </c>
      <c r="C2375" t="s">
        <v>202</v>
      </c>
      <c r="D2375" t="s">
        <v>4746</v>
      </c>
      <c r="E2375" s="9">
        <v>0</v>
      </c>
      <c r="F2375" s="9">
        <v>0</v>
      </c>
      <c r="G2375" s="9">
        <v>0</v>
      </c>
      <c r="H2375" s="9">
        <v>0</v>
      </c>
      <c r="I2375" s="9">
        <v>0</v>
      </c>
      <c r="J2375" s="9">
        <v>0</v>
      </c>
      <c r="K2375">
        <v>2.8</v>
      </c>
      <c r="L2375" s="9">
        <v>0</v>
      </c>
      <c r="M2375" s="19">
        <v>0</v>
      </c>
      <c r="N2375" s="19">
        <v>0</v>
      </c>
      <c r="O2375" s="19">
        <v>0</v>
      </c>
      <c r="P2375" s="19">
        <v>0</v>
      </c>
      <c r="Q2375" s="19">
        <f t="shared" si="222"/>
        <v>2.8</v>
      </c>
      <c r="R2375" s="3">
        <f t="shared" si="223"/>
        <v>0.808290376865476</v>
      </c>
      <c r="S2375" s="3">
        <f t="shared" si="224"/>
        <v>9.2105263157894732E-2</v>
      </c>
      <c r="T2375" s="9">
        <f t="shared" si="225"/>
        <v>0</v>
      </c>
      <c r="U2375" s="9">
        <f t="shared" si="226"/>
        <v>2.8</v>
      </c>
      <c r="V2375" s="9">
        <f t="shared" si="227"/>
        <v>1</v>
      </c>
    </row>
    <row r="2376" spans="1:22" x14ac:dyDescent="0.25">
      <c r="A2376" t="s">
        <v>3254</v>
      </c>
      <c r="B2376" s="32" t="s">
        <v>847</v>
      </c>
      <c r="C2376" t="s">
        <v>849</v>
      </c>
      <c r="D2376" t="s">
        <v>4746</v>
      </c>
      <c r="E2376" s="9">
        <v>0</v>
      </c>
      <c r="F2376" s="9">
        <v>0</v>
      </c>
      <c r="G2376" s="9">
        <v>0</v>
      </c>
      <c r="H2376" s="9">
        <v>0</v>
      </c>
      <c r="I2376" s="9">
        <v>0</v>
      </c>
      <c r="J2376" s="9">
        <v>0</v>
      </c>
      <c r="K2376">
        <v>0</v>
      </c>
      <c r="L2376" s="9">
        <v>2.8</v>
      </c>
      <c r="M2376" s="19">
        <v>0</v>
      </c>
      <c r="N2376" s="19">
        <v>0</v>
      </c>
      <c r="O2376" s="19">
        <v>0</v>
      </c>
      <c r="P2376" s="19">
        <v>0</v>
      </c>
      <c r="Q2376" s="19">
        <f t="shared" si="222"/>
        <v>0</v>
      </c>
      <c r="R2376" s="3">
        <f t="shared" si="223"/>
        <v>0.808290376865476</v>
      </c>
      <c r="S2376" s="3">
        <f t="shared" si="224"/>
        <v>9.2105263157894732E-2</v>
      </c>
      <c r="T2376" s="9">
        <f t="shared" si="225"/>
        <v>0</v>
      </c>
      <c r="U2376" s="9">
        <f t="shared" si="226"/>
        <v>2.8</v>
      </c>
      <c r="V2376" s="9">
        <f t="shared" si="227"/>
        <v>1</v>
      </c>
    </row>
    <row r="2377" spans="1:22" x14ac:dyDescent="0.25">
      <c r="A2377" t="s">
        <v>2738</v>
      </c>
      <c r="B2377" s="32" t="s">
        <v>1230</v>
      </c>
      <c r="C2377" t="s">
        <v>202</v>
      </c>
      <c r="D2377" t="s">
        <v>5604</v>
      </c>
      <c r="E2377" s="9">
        <v>0</v>
      </c>
      <c r="F2377" s="9">
        <v>0</v>
      </c>
      <c r="G2377" s="9">
        <v>0</v>
      </c>
      <c r="H2377" s="9">
        <v>0</v>
      </c>
      <c r="I2377" s="9">
        <v>0</v>
      </c>
      <c r="J2377" s="9">
        <v>0</v>
      </c>
      <c r="K2377">
        <v>0</v>
      </c>
      <c r="L2377" s="9">
        <v>0</v>
      </c>
      <c r="M2377" s="19">
        <v>0</v>
      </c>
      <c r="N2377" s="19">
        <v>0</v>
      </c>
      <c r="O2377" s="19">
        <v>0</v>
      </c>
      <c r="P2377" s="19">
        <v>3</v>
      </c>
      <c r="Q2377" s="19">
        <f t="shared" si="222"/>
        <v>0</v>
      </c>
      <c r="R2377" s="3">
        <f t="shared" si="223"/>
        <v>0.8660254037844386</v>
      </c>
      <c r="S2377" s="3">
        <f t="shared" si="224"/>
        <v>9.8684210526315791E-2</v>
      </c>
      <c r="T2377" s="9">
        <f t="shared" si="225"/>
        <v>0</v>
      </c>
      <c r="U2377" s="9">
        <f t="shared" si="226"/>
        <v>3</v>
      </c>
      <c r="V2377" s="9">
        <f t="shared" si="227"/>
        <v>1</v>
      </c>
    </row>
    <row r="2378" spans="1:22" x14ac:dyDescent="0.25">
      <c r="A2378" t="s">
        <v>2738</v>
      </c>
      <c r="B2378" s="32" t="s">
        <v>1230</v>
      </c>
      <c r="C2378" t="s">
        <v>202</v>
      </c>
      <c r="D2378" t="s">
        <v>820</v>
      </c>
      <c r="E2378" s="9">
        <v>0</v>
      </c>
      <c r="F2378" s="9">
        <v>0</v>
      </c>
      <c r="G2378" s="9">
        <v>0</v>
      </c>
      <c r="H2378" s="9">
        <v>0</v>
      </c>
      <c r="I2378" s="9">
        <v>0</v>
      </c>
      <c r="J2378" s="9">
        <v>0</v>
      </c>
      <c r="K2378">
        <v>0</v>
      </c>
      <c r="L2378" s="9">
        <v>0</v>
      </c>
      <c r="M2378" s="19">
        <v>1</v>
      </c>
      <c r="N2378" s="19">
        <v>1</v>
      </c>
      <c r="O2378" s="19">
        <v>1</v>
      </c>
      <c r="P2378" s="19">
        <v>0</v>
      </c>
      <c r="Q2378" s="19">
        <f t="shared" si="222"/>
        <v>0</v>
      </c>
      <c r="R2378" s="3">
        <f t="shared" si="223"/>
        <v>0.45226701686664544</v>
      </c>
      <c r="S2378" s="3">
        <f t="shared" si="224"/>
        <v>3.2894736842105261E-2</v>
      </c>
      <c r="T2378" s="9">
        <f t="shared" si="225"/>
        <v>0</v>
      </c>
      <c r="U2378" s="9">
        <f t="shared" si="226"/>
        <v>1</v>
      </c>
      <c r="V2378" s="9">
        <f t="shared" si="227"/>
        <v>1</v>
      </c>
    </row>
    <row r="2379" spans="1:22" x14ac:dyDescent="0.25">
      <c r="A2379" t="s">
        <v>2738</v>
      </c>
      <c r="B2379" s="32" t="s">
        <v>1230</v>
      </c>
      <c r="C2379" t="s">
        <v>202</v>
      </c>
      <c r="D2379" t="s">
        <v>4746</v>
      </c>
      <c r="E2379" s="9">
        <v>0</v>
      </c>
      <c r="F2379" s="9">
        <v>0</v>
      </c>
      <c r="G2379" s="9">
        <v>0</v>
      </c>
      <c r="H2379" s="9">
        <v>0</v>
      </c>
      <c r="I2379" s="9">
        <v>0</v>
      </c>
      <c r="J2379" s="9">
        <v>0</v>
      </c>
      <c r="K2379">
        <v>0</v>
      </c>
      <c r="L2379" s="9">
        <v>0</v>
      </c>
      <c r="M2379" s="19">
        <v>81</v>
      </c>
      <c r="N2379" s="19">
        <v>4</v>
      </c>
      <c r="O2379" s="19">
        <v>20</v>
      </c>
      <c r="P2379" s="19">
        <v>2</v>
      </c>
      <c r="Q2379" s="19">
        <f t="shared" si="222"/>
        <v>0</v>
      </c>
      <c r="R2379" s="3">
        <f t="shared" si="223"/>
        <v>23.407296194808897</v>
      </c>
      <c r="S2379" s="3">
        <f t="shared" si="224"/>
        <v>0.87993421052631582</v>
      </c>
      <c r="T2379" s="9">
        <f t="shared" si="225"/>
        <v>0</v>
      </c>
      <c r="U2379" s="9">
        <f t="shared" si="226"/>
        <v>81</v>
      </c>
      <c r="V2379" s="9">
        <f t="shared" si="227"/>
        <v>30</v>
      </c>
    </row>
    <row r="2380" spans="1:22" x14ac:dyDescent="0.25">
      <c r="A2380" t="s">
        <v>3841</v>
      </c>
      <c r="B2380" s="32" t="s">
        <v>2701</v>
      </c>
      <c r="C2380" t="s">
        <v>202</v>
      </c>
      <c r="D2380" t="s">
        <v>109</v>
      </c>
      <c r="E2380" s="9">
        <v>0</v>
      </c>
      <c r="F2380" s="9">
        <v>0</v>
      </c>
      <c r="G2380" s="9">
        <v>0</v>
      </c>
      <c r="H2380" s="9">
        <v>0</v>
      </c>
      <c r="I2380" s="9">
        <v>0</v>
      </c>
      <c r="J2380" s="9">
        <v>3</v>
      </c>
      <c r="K2380">
        <v>14</v>
      </c>
      <c r="L2380" s="9">
        <v>0</v>
      </c>
      <c r="M2380" s="19">
        <v>0</v>
      </c>
      <c r="N2380" s="19">
        <v>0</v>
      </c>
      <c r="O2380" s="19">
        <v>1</v>
      </c>
      <c r="P2380" s="19">
        <v>2</v>
      </c>
      <c r="Q2380" s="19">
        <f t="shared" si="222"/>
        <v>14</v>
      </c>
      <c r="R2380" s="3">
        <f t="shared" si="223"/>
        <v>4.0075685971179658</v>
      </c>
      <c r="S2380" s="3">
        <f t="shared" si="224"/>
        <v>0.16447368421052633</v>
      </c>
      <c r="T2380" s="9">
        <f t="shared" si="225"/>
        <v>0</v>
      </c>
      <c r="U2380" s="9">
        <f t="shared" si="226"/>
        <v>14</v>
      </c>
      <c r="V2380" s="9">
        <f t="shared" si="227"/>
        <v>5</v>
      </c>
    </row>
    <row r="2381" spans="1:22" x14ac:dyDescent="0.25">
      <c r="A2381" t="s">
        <v>4429</v>
      </c>
      <c r="B2381" s="32" t="s">
        <v>2692</v>
      </c>
      <c r="C2381" t="s">
        <v>202</v>
      </c>
      <c r="D2381" t="s">
        <v>109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  <c r="K2381">
        <v>1.4</v>
      </c>
      <c r="L2381" s="9">
        <v>0</v>
      </c>
      <c r="M2381" s="19">
        <v>0</v>
      </c>
      <c r="N2381" s="19">
        <v>0</v>
      </c>
      <c r="O2381" s="19">
        <v>0</v>
      </c>
      <c r="P2381" s="19">
        <v>0</v>
      </c>
      <c r="Q2381" s="19">
        <f t="shared" si="222"/>
        <v>1.4</v>
      </c>
      <c r="R2381" s="3">
        <f t="shared" si="223"/>
        <v>0.404145188432738</v>
      </c>
      <c r="S2381" s="3">
        <f t="shared" si="224"/>
        <v>4.6052631578947366E-2</v>
      </c>
      <c r="T2381" s="9">
        <f t="shared" si="225"/>
        <v>0</v>
      </c>
      <c r="U2381" s="9">
        <f t="shared" si="226"/>
        <v>1.4</v>
      </c>
      <c r="V2381" s="9">
        <f t="shared" si="227"/>
        <v>1</v>
      </c>
    </row>
    <row r="2382" spans="1:22" x14ac:dyDescent="0.25">
      <c r="A2382" t="s">
        <v>4446</v>
      </c>
      <c r="B2382" s="32" t="s">
        <v>2718</v>
      </c>
      <c r="C2382" t="s">
        <v>202</v>
      </c>
      <c r="D2382" t="s">
        <v>108</v>
      </c>
      <c r="E2382" s="9">
        <v>0</v>
      </c>
      <c r="F2382" s="9">
        <v>0</v>
      </c>
      <c r="G2382" s="9">
        <v>0</v>
      </c>
      <c r="H2382" s="9">
        <v>0</v>
      </c>
      <c r="I2382" s="9">
        <v>0</v>
      </c>
      <c r="J2382" s="9">
        <v>0</v>
      </c>
      <c r="K2382">
        <v>1.4</v>
      </c>
      <c r="L2382" s="9">
        <v>0</v>
      </c>
      <c r="M2382" s="19">
        <v>0</v>
      </c>
      <c r="N2382" s="19">
        <v>0</v>
      </c>
      <c r="O2382" s="19">
        <v>0</v>
      </c>
      <c r="P2382" s="19">
        <v>0</v>
      </c>
      <c r="Q2382" s="19">
        <f t="shared" si="222"/>
        <v>1.4</v>
      </c>
      <c r="R2382" s="3">
        <f t="shared" si="223"/>
        <v>0.404145188432738</v>
      </c>
      <c r="S2382" s="3">
        <f t="shared" si="224"/>
        <v>4.6052631578947366E-2</v>
      </c>
      <c r="T2382" s="9">
        <f t="shared" si="225"/>
        <v>0</v>
      </c>
      <c r="U2382" s="9">
        <f t="shared" si="226"/>
        <v>1.4</v>
      </c>
      <c r="V2382" s="9">
        <f t="shared" si="227"/>
        <v>1</v>
      </c>
    </row>
    <row r="2383" spans="1:22" x14ac:dyDescent="0.25">
      <c r="A2383" t="s">
        <v>4444</v>
      </c>
      <c r="B2383" s="32" t="s">
        <v>1909</v>
      </c>
      <c r="C2383" t="s">
        <v>202</v>
      </c>
      <c r="D2383" t="s">
        <v>108</v>
      </c>
      <c r="E2383" s="9">
        <v>0</v>
      </c>
      <c r="F2383" s="9">
        <v>0</v>
      </c>
      <c r="G2383" s="9">
        <v>0</v>
      </c>
      <c r="H2383" s="9">
        <v>0</v>
      </c>
      <c r="I2383" s="9">
        <v>0</v>
      </c>
      <c r="J2383" s="9">
        <v>0</v>
      </c>
      <c r="K2383">
        <v>2.8</v>
      </c>
      <c r="L2383" s="9">
        <v>0</v>
      </c>
      <c r="M2383" s="19">
        <v>0</v>
      </c>
      <c r="N2383" s="19">
        <v>0</v>
      </c>
      <c r="O2383" s="19">
        <v>0</v>
      </c>
      <c r="P2383" s="19">
        <v>1</v>
      </c>
      <c r="Q2383" s="19">
        <f t="shared" si="222"/>
        <v>2.8</v>
      </c>
      <c r="R2383" s="3">
        <f t="shared" si="223"/>
        <v>0.83321211239541171</v>
      </c>
      <c r="S2383" s="3">
        <f t="shared" si="224"/>
        <v>6.25E-2</v>
      </c>
      <c r="T2383" s="9">
        <f t="shared" si="225"/>
        <v>0</v>
      </c>
      <c r="U2383" s="9">
        <f t="shared" si="226"/>
        <v>2.8</v>
      </c>
      <c r="V2383" s="9">
        <f t="shared" si="227"/>
        <v>1</v>
      </c>
    </row>
    <row r="2384" spans="1:22" x14ac:dyDescent="0.25">
      <c r="A2384" t="s">
        <v>5634</v>
      </c>
      <c r="B2384" s="32" t="s">
        <v>5635</v>
      </c>
      <c r="C2384" t="s">
        <v>202</v>
      </c>
      <c r="D2384" t="s">
        <v>108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>
        <v>0</v>
      </c>
      <c r="L2384" s="9">
        <v>0</v>
      </c>
      <c r="M2384" s="19">
        <v>0</v>
      </c>
      <c r="N2384" s="19">
        <v>0</v>
      </c>
      <c r="O2384" s="19">
        <v>2</v>
      </c>
      <c r="P2384" s="19">
        <v>0</v>
      </c>
      <c r="Q2384" s="19">
        <f t="shared" si="222"/>
        <v>0</v>
      </c>
      <c r="R2384" s="3">
        <f t="shared" si="223"/>
        <v>0.57735026918962573</v>
      </c>
      <c r="S2384" s="3">
        <f t="shared" si="224"/>
        <v>6.5789473684210523E-2</v>
      </c>
      <c r="T2384" s="9">
        <f t="shared" si="225"/>
        <v>0</v>
      </c>
      <c r="U2384" s="9">
        <f t="shared" si="226"/>
        <v>2</v>
      </c>
      <c r="V2384" s="9">
        <f t="shared" si="227"/>
        <v>1</v>
      </c>
    </row>
    <row r="2385" spans="1:22" x14ac:dyDescent="0.25">
      <c r="A2385" t="s">
        <v>4416</v>
      </c>
      <c r="B2385" s="32" t="s">
        <v>2575</v>
      </c>
      <c r="C2385" t="s">
        <v>202</v>
      </c>
      <c r="D2385" t="s">
        <v>106</v>
      </c>
      <c r="E2385" s="9">
        <v>0</v>
      </c>
      <c r="F2385" s="9">
        <v>0</v>
      </c>
      <c r="G2385" s="9">
        <v>0</v>
      </c>
      <c r="H2385" s="9">
        <v>0</v>
      </c>
      <c r="I2385" s="9">
        <v>0</v>
      </c>
      <c r="J2385" s="9">
        <v>4</v>
      </c>
      <c r="K2385">
        <v>8.3999999999999986</v>
      </c>
      <c r="L2385" s="9">
        <v>0</v>
      </c>
      <c r="M2385" s="19">
        <v>1</v>
      </c>
      <c r="N2385" s="19">
        <v>0</v>
      </c>
      <c r="O2385" s="19">
        <v>5</v>
      </c>
      <c r="P2385" s="19">
        <v>3</v>
      </c>
      <c r="Q2385" s="19">
        <f t="shared" si="222"/>
        <v>8.3999999999999986</v>
      </c>
      <c r="R2385" s="3">
        <f t="shared" si="223"/>
        <v>2.7534551297442906</v>
      </c>
      <c r="S2385" s="3">
        <f t="shared" si="224"/>
        <v>0.14078947368421052</v>
      </c>
      <c r="T2385" s="9">
        <f t="shared" si="225"/>
        <v>0</v>
      </c>
      <c r="U2385" s="9">
        <f t="shared" si="226"/>
        <v>8.3999999999999986</v>
      </c>
      <c r="V2385" s="9">
        <f t="shared" si="227"/>
        <v>4</v>
      </c>
    </row>
    <row r="2386" spans="1:22" x14ac:dyDescent="0.25">
      <c r="A2386" t="s">
        <v>5636</v>
      </c>
      <c r="B2386" s="32" t="s">
        <v>5637</v>
      </c>
      <c r="C2386" t="s">
        <v>202</v>
      </c>
      <c r="D2386" t="s">
        <v>861</v>
      </c>
      <c r="E2386" s="9">
        <v>0</v>
      </c>
      <c r="F2386" s="9">
        <v>0</v>
      </c>
      <c r="G2386" s="9">
        <v>0</v>
      </c>
      <c r="H2386" s="9">
        <v>0</v>
      </c>
      <c r="I2386" s="9">
        <v>0</v>
      </c>
      <c r="J2386" s="9">
        <v>0</v>
      </c>
      <c r="K2386">
        <v>0</v>
      </c>
      <c r="L2386" s="9">
        <v>0</v>
      </c>
      <c r="M2386" s="19">
        <v>0</v>
      </c>
      <c r="N2386" s="19">
        <v>1</v>
      </c>
      <c r="O2386" s="19">
        <v>0</v>
      </c>
      <c r="P2386" s="19">
        <v>0</v>
      </c>
      <c r="Q2386" s="19">
        <f t="shared" si="222"/>
        <v>0</v>
      </c>
      <c r="R2386" s="3">
        <f t="shared" si="223"/>
        <v>0.28867513459481287</v>
      </c>
      <c r="S2386" s="3">
        <f t="shared" si="224"/>
        <v>3.2894736842105261E-2</v>
      </c>
      <c r="T2386" s="9">
        <f t="shared" si="225"/>
        <v>0</v>
      </c>
      <c r="U2386" s="9">
        <f t="shared" si="226"/>
        <v>1</v>
      </c>
      <c r="V2386" s="9">
        <f t="shared" si="227"/>
        <v>0</v>
      </c>
    </row>
    <row r="2387" spans="1:22" x14ac:dyDescent="0.25">
      <c r="A2387" t="s">
        <v>5235</v>
      </c>
      <c r="B2387" s="32" t="s">
        <v>5236</v>
      </c>
      <c r="C2387" t="s">
        <v>202</v>
      </c>
      <c r="D2387" t="s">
        <v>861</v>
      </c>
      <c r="E2387" s="9">
        <v>0</v>
      </c>
      <c r="F2387" s="9">
        <v>0</v>
      </c>
      <c r="G2387" s="9">
        <v>0</v>
      </c>
      <c r="H2387" s="9">
        <v>0</v>
      </c>
      <c r="I2387" s="9">
        <v>0</v>
      </c>
      <c r="J2387" s="9">
        <v>0</v>
      </c>
      <c r="K2387">
        <v>0</v>
      </c>
      <c r="L2387" s="9">
        <v>0</v>
      </c>
      <c r="M2387" s="19">
        <v>0</v>
      </c>
      <c r="N2387" s="19">
        <v>0</v>
      </c>
      <c r="O2387" s="19">
        <v>0</v>
      </c>
      <c r="P2387" s="19">
        <v>1</v>
      </c>
      <c r="Q2387" s="19">
        <f t="shared" si="222"/>
        <v>0</v>
      </c>
      <c r="R2387" s="3">
        <f t="shared" si="223"/>
        <v>0.28867513459481287</v>
      </c>
      <c r="S2387" s="3">
        <f t="shared" si="224"/>
        <v>3.2894736842105261E-2</v>
      </c>
      <c r="T2387" s="9">
        <f t="shared" si="225"/>
        <v>0</v>
      </c>
      <c r="U2387" s="9">
        <f t="shared" si="226"/>
        <v>1</v>
      </c>
      <c r="V2387" s="9">
        <f t="shared" si="227"/>
        <v>0</v>
      </c>
    </row>
    <row r="2388" spans="1:22" x14ac:dyDescent="0.25">
      <c r="A2388" t="s">
        <v>4443</v>
      </c>
      <c r="B2388" s="32" t="s">
        <v>2699</v>
      </c>
      <c r="C2388" t="s">
        <v>202</v>
      </c>
      <c r="D2388" t="s">
        <v>106</v>
      </c>
      <c r="E2388" s="9">
        <v>0</v>
      </c>
      <c r="F2388" s="9">
        <v>0</v>
      </c>
      <c r="G2388" s="9">
        <v>0</v>
      </c>
      <c r="H2388" s="9">
        <v>0</v>
      </c>
      <c r="I2388" s="9">
        <v>0</v>
      </c>
      <c r="J2388" s="9">
        <v>0</v>
      </c>
      <c r="K2388">
        <v>2.8</v>
      </c>
      <c r="L2388" s="9">
        <v>0</v>
      </c>
      <c r="M2388" s="19">
        <v>0</v>
      </c>
      <c r="N2388" s="19">
        <v>0</v>
      </c>
      <c r="O2388" s="19">
        <v>0</v>
      </c>
      <c r="P2388" s="19">
        <v>0</v>
      </c>
      <c r="Q2388" s="19">
        <f t="shared" si="222"/>
        <v>2.8</v>
      </c>
      <c r="R2388" s="3">
        <f t="shared" si="223"/>
        <v>0.808290376865476</v>
      </c>
      <c r="S2388" s="3">
        <f t="shared" si="224"/>
        <v>9.2105263157894732E-2</v>
      </c>
      <c r="T2388" s="9">
        <f t="shared" si="225"/>
        <v>0</v>
      </c>
      <c r="U2388" s="9">
        <f t="shared" si="226"/>
        <v>2.8</v>
      </c>
      <c r="V2388" s="9">
        <f t="shared" si="227"/>
        <v>1</v>
      </c>
    </row>
    <row r="2389" spans="1:22" x14ac:dyDescent="0.25">
      <c r="A2389" t="s">
        <v>2804</v>
      </c>
      <c r="B2389" s="32" t="s">
        <v>2060</v>
      </c>
      <c r="C2389" t="s">
        <v>202</v>
      </c>
      <c r="D2389" t="s">
        <v>861</v>
      </c>
      <c r="E2389" s="9">
        <v>0</v>
      </c>
      <c r="F2389" s="9">
        <v>0</v>
      </c>
      <c r="G2389" s="9">
        <v>0</v>
      </c>
      <c r="H2389" s="9">
        <v>0</v>
      </c>
      <c r="I2389" s="9">
        <v>0</v>
      </c>
      <c r="J2389" s="9">
        <v>0</v>
      </c>
      <c r="K2389">
        <v>0</v>
      </c>
      <c r="L2389" s="9">
        <v>0</v>
      </c>
      <c r="M2389" s="19">
        <v>2</v>
      </c>
      <c r="N2389" s="19">
        <v>3</v>
      </c>
      <c r="O2389" s="19">
        <v>5</v>
      </c>
      <c r="P2389" s="19">
        <v>2</v>
      </c>
      <c r="Q2389" s="19">
        <f t="shared" si="222"/>
        <v>0</v>
      </c>
      <c r="R2389" s="3">
        <f t="shared" si="223"/>
        <v>1.6514456476895409</v>
      </c>
      <c r="S2389" s="3">
        <f t="shared" si="224"/>
        <v>9.8684210526315791E-2</v>
      </c>
      <c r="T2389" s="9">
        <f t="shared" si="225"/>
        <v>0</v>
      </c>
      <c r="U2389" s="9">
        <f t="shared" si="226"/>
        <v>5</v>
      </c>
      <c r="V2389" s="9">
        <f t="shared" si="227"/>
        <v>2</v>
      </c>
    </row>
    <row r="2390" spans="1:22" x14ac:dyDescent="0.25">
      <c r="A2390" t="s">
        <v>2804</v>
      </c>
      <c r="B2390" s="32" t="s">
        <v>2060</v>
      </c>
      <c r="C2390" t="s">
        <v>202</v>
      </c>
      <c r="D2390" t="s">
        <v>106</v>
      </c>
      <c r="E2390" s="9">
        <v>0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>
        <v>1.4</v>
      </c>
      <c r="L2390" s="9">
        <v>0</v>
      </c>
      <c r="M2390" s="19">
        <v>0</v>
      </c>
      <c r="N2390" s="19">
        <v>4</v>
      </c>
      <c r="O2390" s="19">
        <v>0</v>
      </c>
      <c r="P2390" s="19">
        <v>0</v>
      </c>
      <c r="Q2390" s="19">
        <f t="shared" si="222"/>
        <v>1.4</v>
      </c>
      <c r="R2390" s="3">
        <f t="shared" si="223"/>
        <v>1.1881995547121627</v>
      </c>
      <c r="S2390" s="3">
        <f t="shared" si="224"/>
        <v>8.8815789473684223E-2</v>
      </c>
      <c r="T2390" s="9">
        <f t="shared" si="225"/>
        <v>0</v>
      </c>
      <c r="U2390" s="9">
        <f t="shared" si="226"/>
        <v>4</v>
      </c>
      <c r="V2390" s="9">
        <f t="shared" si="227"/>
        <v>2</v>
      </c>
    </row>
    <row r="2391" spans="1:22" x14ac:dyDescent="0.25">
      <c r="A2391" t="s">
        <v>4938</v>
      </c>
      <c r="B2391" s="32" t="s">
        <v>4939</v>
      </c>
      <c r="C2391" t="s">
        <v>202</v>
      </c>
      <c r="D2391" t="s">
        <v>113</v>
      </c>
      <c r="E2391" s="9">
        <v>0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>
        <v>0</v>
      </c>
      <c r="L2391" s="9">
        <v>0</v>
      </c>
      <c r="M2391" s="19">
        <v>0</v>
      </c>
      <c r="N2391" s="19">
        <v>0</v>
      </c>
      <c r="O2391" s="19">
        <v>0</v>
      </c>
      <c r="P2391" s="19">
        <v>1</v>
      </c>
      <c r="Q2391" s="19">
        <f t="shared" si="222"/>
        <v>0</v>
      </c>
      <c r="R2391" s="3">
        <f t="shared" si="223"/>
        <v>0.28867513459481287</v>
      </c>
      <c r="S2391" s="3">
        <f t="shared" si="224"/>
        <v>3.2894736842105261E-2</v>
      </c>
      <c r="T2391" s="9">
        <f t="shared" si="225"/>
        <v>0</v>
      </c>
      <c r="U2391" s="9">
        <f t="shared" si="226"/>
        <v>1</v>
      </c>
      <c r="V2391" s="9">
        <f t="shared" si="227"/>
        <v>0</v>
      </c>
    </row>
    <row r="2392" spans="1:22" x14ac:dyDescent="0.25">
      <c r="A2392" t="s">
        <v>3341</v>
      </c>
      <c r="B2392" s="32" t="s">
        <v>1056</v>
      </c>
      <c r="C2392" t="s">
        <v>843</v>
      </c>
      <c r="D2392" t="s">
        <v>4746</v>
      </c>
      <c r="E2392" s="9">
        <v>0</v>
      </c>
      <c r="F2392" s="9">
        <v>0</v>
      </c>
      <c r="G2392" s="9">
        <v>0</v>
      </c>
      <c r="H2392" s="9">
        <v>0</v>
      </c>
      <c r="I2392" s="9">
        <v>0</v>
      </c>
      <c r="J2392" s="9">
        <v>0</v>
      </c>
      <c r="K2392">
        <v>0</v>
      </c>
      <c r="L2392" s="9">
        <v>2.8</v>
      </c>
      <c r="M2392" s="19">
        <v>0</v>
      </c>
      <c r="N2392" s="19">
        <v>0</v>
      </c>
      <c r="O2392" s="19">
        <v>0</v>
      </c>
      <c r="P2392" s="19">
        <v>0</v>
      </c>
      <c r="Q2392" s="19">
        <f t="shared" si="222"/>
        <v>0</v>
      </c>
      <c r="R2392" s="3">
        <f t="shared" si="223"/>
        <v>0.808290376865476</v>
      </c>
      <c r="S2392" s="3">
        <f t="shared" si="224"/>
        <v>9.2105263157894732E-2</v>
      </c>
      <c r="T2392" s="9">
        <f t="shared" si="225"/>
        <v>0</v>
      </c>
      <c r="U2392" s="9">
        <f t="shared" si="226"/>
        <v>2.8</v>
      </c>
      <c r="V2392" s="9">
        <f t="shared" si="227"/>
        <v>1</v>
      </c>
    </row>
    <row r="2393" spans="1:22" x14ac:dyDescent="0.25">
      <c r="A2393" t="s">
        <v>5638</v>
      </c>
      <c r="B2393" s="32" t="s">
        <v>5639</v>
      </c>
      <c r="C2393" t="s">
        <v>202</v>
      </c>
      <c r="D2393" t="s">
        <v>861</v>
      </c>
      <c r="E2393" s="9">
        <v>0</v>
      </c>
      <c r="F2393" s="9">
        <v>0</v>
      </c>
      <c r="G2393" s="9">
        <v>0</v>
      </c>
      <c r="H2393" s="9">
        <v>0</v>
      </c>
      <c r="I2393" s="9">
        <v>0</v>
      </c>
      <c r="J2393" s="9">
        <v>0</v>
      </c>
      <c r="K2393">
        <v>0</v>
      </c>
      <c r="L2393" s="9">
        <v>0</v>
      </c>
      <c r="M2393" s="19">
        <v>0</v>
      </c>
      <c r="N2393" s="19">
        <v>0</v>
      </c>
      <c r="O2393" s="19">
        <v>1</v>
      </c>
      <c r="P2393" s="19">
        <v>0</v>
      </c>
      <c r="Q2393" s="19">
        <f t="shared" si="222"/>
        <v>0</v>
      </c>
      <c r="R2393" s="3">
        <f t="shared" si="223"/>
        <v>0.28867513459481287</v>
      </c>
      <c r="S2393" s="3">
        <f t="shared" si="224"/>
        <v>3.2894736842105261E-2</v>
      </c>
      <c r="T2393" s="9">
        <f t="shared" si="225"/>
        <v>0</v>
      </c>
      <c r="U2393" s="9">
        <f t="shared" si="226"/>
        <v>1</v>
      </c>
      <c r="V2393" s="9">
        <f t="shared" si="227"/>
        <v>0</v>
      </c>
    </row>
    <row r="2394" spans="1:22" x14ac:dyDescent="0.25">
      <c r="A2394" t="s">
        <v>4088</v>
      </c>
      <c r="B2394" s="32" t="s">
        <v>2647</v>
      </c>
      <c r="C2394" t="s">
        <v>202</v>
      </c>
      <c r="D2394" t="s">
        <v>2214</v>
      </c>
      <c r="E2394" s="9">
        <v>1</v>
      </c>
      <c r="F2394" s="9">
        <v>0</v>
      </c>
      <c r="G2394" s="9">
        <v>0</v>
      </c>
      <c r="H2394" s="9">
        <v>0</v>
      </c>
      <c r="I2394" s="9">
        <v>0</v>
      </c>
      <c r="J2394" s="9">
        <v>0</v>
      </c>
      <c r="K2394">
        <v>0</v>
      </c>
      <c r="L2394" s="9">
        <v>0</v>
      </c>
      <c r="M2394" s="19">
        <v>0</v>
      </c>
      <c r="N2394" s="19">
        <v>0</v>
      </c>
      <c r="O2394" s="19">
        <v>0</v>
      </c>
      <c r="P2394" s="19">
        <v>0</v>
      </c>
      <c r="Q2394" s="19">
        <f t="shared" si="222"/>
        <v>0</v>
      </c>
      <c r="R2394" s="3">
        <f t="shared" si="223"/>
        <v>0.28867513459481287</v>
      </c>
      <c r="S2394" s="3">
        <f t="shared" si="224"/>
        <v>3.2894736842105261E-2</v>
      </c>
      <c r="T2394" s="9">
        <f t="shared" si="225"/>
        <v>0</v>
      </c>
      <c r="U2394" s="9">
        <f t="shared" si="226"/>
        <v>1</v>
      </c>
      <c r="V2394" s="9">
        <f t="shared" si="227"/>
        <v>0</v>
      </c>
    </row>
    <row r="2395" spans="1:22" x14ac:dyDescent="0.25">
      <c r="A2395" t="s">
        <v>3586</v>
      </c>
      <c r="B2395" s="32" t="s">
        <v>1630</v>
      </c>
      <c r="C2395" t="s">
        <v>202</v>
      </c>
      <c r="D2395" t="s">
        <v>113</v>
      </c>
      <c r="E2395" s="9">
        <v>0</v>
      </c>
      <c r="F2395" s="9">
        <v>0</v>
      </c>
      <c r="G2395" s="9">
        <v>0</v>
      </c>
      <c r="H2395" s="9">
        <v>0</v>
      </c>
      <c r="I2395" s="9">
        <v>1</v>
      </c>
      <c r="J2395" s="9">
        <v>0</v>
      </c>
      <c r="K2395">
        <v>1.4</v>
      </c>
      <c r="L2395" s="9">
        <v>0</v>
      </c>
      <c r="M2395" s="19">
        <v>1</v>
      </c>
      <c r="N2395" s="19">
        <v>2</v>
      </c>
      <c r="O2395" s="19">
        <v>1</v>
      </c>
      <c r="P2395" s="19">
        <v>2</v>
      </c>
      <c r="Q2395" s="19">
        <f t="shared" si="222"/>
        <v>1.4</v>
      </c>
      <c r="R2395" s="3">
        <f t="shared" si="223"/>
        <v>0.80226950810582576</v>
      </c>
      <c r="S2395" s="3">
        <f t="shared" si="224"/>
        <v>4.6052631578947373E-2</v>
      </c>
      <c r="T2395" s="9">
        <f t="shared" si="225"/>
        <v>0</v>
      </c>
      <c r="U2395" s="9">
        <f t="shared" si="226"/>
        <v>2</v>
      </c>
      <c r="V2395" s="9">
        <f t="shared" si="227"/>
        <v>1</v>
      </c>
    </row>
    <row r="2396" spans="1:22" x14ac:dyDescent="0.25">
      <c r="A2396" t="s">
        <v>3586</v>
      </c>
      <c r="B2396" s="32" t="s">
        <v>1630</v>
      </c>
      <c r="C2396" t="s">
        <v>202</v>
      </c>
      <c r="D2396" t="s">
        <v>119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>
        <v>0</v>
      </c>
      <c r="L2396" s="9">
        <v>1.4</v>
      </c>
      <c r="M2396" s="19">
        <v>0</v>
      </c>
      <c r="N2396" s="19">
        <v>0</v>
      </c>
      <c r="O2396" s="19">
        <v>0</v>
      </c>
      <c r="P2396" s="19">
        <v>1</v>
      </c>
      <c r="Q2396" s="19">
        <f t="shared" si="222"/>
        <v>0</v>
      </c>
      <c r="R2396" s="3">
        <f t="shared" si="223"/>
        <v>0.47482054026183984</v>
      </c>
      <c r="S2396" s="3">
        <f t="shared" si="224"/>
        <v>3.9473684210526314E-2</v>
      </c>
      <c r="T2396" s="9">
        <f t="shared" si="225"/>
        <v>0</v>
      </c>
      <c r="U2396" s="9">
        <f t="shared" si="226"/>
        <v>1.4</v>
      </c>
      <c r="V2396" s="9">
        <f t="shared" si="227"/>
        <v>1</v>
      </c>
    </row>
    <row r="2397" spans="1:22" x14ac:dyDescent="0.25">
      <c r="A2397" t="s">
        <v>3586</v>
      </c>
      <c r="B2397" s="32" t="s">
        <v>1630</v>
      </c>
      <c r="C2397" t="s">
        <v>202</v>
      </c>
      <c r="D2397" t="s">
        <v>106</v>
      </c>
      <c r="E2397" s="9">
        <v>2</v>
      </c>
      <c r="F2397" s="9">
        <v>6</v>
      </c>
      <c r="G2397" s="9">
        <v>7</v>
      </c>
      <c r="H2397" s="9">
        <v>0</v>
      </c>
      <c r="I2397" s="9">
        <v>2</v>
      </c>
      <c r="J2397" s="9">
        <v>1</v>
      </c>
      <c r="K2397">
        <v>1.4</v>
      </c>
      <c r="L2397" s="9">
        <v>1.4</v>
      </c>
      <c r="M2397" s="19">
        <v>0</v>
      </c>
      <c r="N2397" s="19">
        <v>2</v>
      </c>
      <c r="O2397" s="19">
        <v>0</v>
      </c>
      <c r="P2397" s="19">
        <v>0</v>
      </c>
      <c r="Q2397" s="19">
        <f t="shared" si="222"/>
        <v>1.4</v>
      </c>
      <c r="R2397" s="3">
        <f t="shared" si="223"/>
        <v>2.3080885440712033</v>
      </c>
      <c r="S2397" s="3">
        <f t="shared" si="224"/>
        <v>9.3749999999999986E-2</v>
      </c>
      <c r="T2397" s="9">
        <f t="shared" si="225"/>
        <v>0</v>
      </c>
      <c r="U2397" s="9">
        <f t="shared" si="226"/>
        <v>7</v>
      </c>
      <c r="V2397" s="9">
        <f t="shared" si="227"/>
        <v>3</v>
      </c>
    </row>
    <row r="2398" spans="1:22" x14ac:dyDescent="0.25">
      <c r="A2398" t="s">
        <v>3586</v>
      </c>
      <c r="B2398" s="32" t="s">
        <v>1630</v>
      </c>
      <c r="C2398" t="s">
        <v>202</v>
      </c>
      <c r="D2398" t="s">
        <v>108</v>
      </c>
      <c r="E2398" s="9">
        <v>0</v>
      </c>
      <c r="F2398" s="9">
        <v>0</v>
      </c>
      <c r="G2398" s="9">
        <v>0</v>
      </c>
      <c r="H2398" s="9">
        <v>0</v>
      </c>
      <c r="I2398" s="9">
        <v>0</v>
      </c>
      <c r="J2398" s="9">
        <v>0</v>
      </c>
      <c r="K2398">
        <v>0</v>
      </c>
      <c r="L2398" s="9">
        <v>0</v>
      </c>
      <c r="M2398" s="19">
        <v>0</v>
      </c>
      <c r="N2398" s="19">
        <v>0</v>
      </c>
      <c r="O2398" s="19">
        <v>1</v>
      </c>
      <c r="P2398" s="19">
        <v>0</v>
      </c>
      <c r="Q2398" s="19">
        <f t="shared" si="222"/>
        <v>0</v>
      </c>
      <c r="R2398" s="3">
        <f t="shared" si="223"/>
        <v>0.28867513459481287</v>
      </c>
      <c r="S2398" s="3">
        <f t="shared" si="224"/>
        <v>3.2894736842105261E-2</v>
      </c>
      <c r="T2398" s="9">
        <f t="shared" si="225"/>
        <v>0</v>
      </c>
      <c r="U2398" s="9">
        <f t="shared" si="226"/>
        <v>1</v>
      </c>
      <c r="V2398" s="9">
        <f t="shared" si="227"/>
        <v>0</v>
      </c>
    </row>
    <row r="2399" spans="1:22" x14ac:dyDescent="0.25">
      <c r="A2399" t="s">
        <v>3586</v>
      </c>
      <c r="B2399" s="32" t="s">
        <v>1630</v>
      </c>
      <c r="C2399" t="s">
        <v>202</v>
      </c>
      <c r="D2399" t="s">
        <v>109</v>
      </c>
      <c r="E2399" s="9">
        <v>0</v>
      </c>
      <c r="F2399" s="9">
        <v>1</v>
      </c>
      <c r="G2399" s="9">
        <v>7</v>
      </c>
      <c r="H2399" s="9">
        <v>3</v>
      </c>
      <c r="I2399" s="9">
        <v>1</v>
      </c>
      <c r="J2399" s="9">
        <v>4</v>
      </c>
      <c r="K2399">
        <v>4.1999999999999993</v>
      </c>
      <c r="L2399" s="9">
        <v>0</v>
      </c>
      <c r="M2399" s="19">
        <v>0</v>
      </c>
      <c r="N2399" s="19">
        <v>0</v>
      </c>
      <c r="O2399" s="19">
        <v>0</v>
      </c>
      <c r="P2399" s="19">
        <v>0</v>
      </c>
      <c r="Q2399" s="19">
        <f t="shared" si="222"/>
        <v>4.1999999999999993</v>
      </c>
      <c r="R2399" s="3">
        <f t="shared" si="223"/>
        <v>2.3284147292772288</v>
      </c>
      <c r="S2399" s="3">
        <f t="shared" si="224"/>
        <v>0.11074561403508773</v>
      </c>
      <c r="T2399" s="9">
        <f t="shared" si="225"/>
        <v>0</v>
      </c>
      <c r="U2399" s="9">
        <f t="shared" si="226"/>
        <v>7</v>
      </c>
      <c r="V2399" s="9">
        <f t="shared" si="227"/>
        <v>3</v>
      </c>
    </row>
    <row r="2400" spans="1:22" x14ac:dyDescent="0.25">
      <c r="A2400" t="s">
        <v>3588</v>
      </c>
      <c r="B2400" s="32" t="s">
        <v>1636</v>
      </c>
      <c r="C2400" t="s">
        <v>202</v>
      </c>
      <c r="D2400" t="s">
        <v>119</v>
      </c>
      <c r="E2400" s="9">
        <v>0</v>
      </c>
      <c r="F2400" s="9">
        <v>0</v>
      </c>
      <c r="G2400" s="9">
        <v>1</v>
      </c>
      <c r="H2400" s="9">
        <v>0</v>
      </c>
      <c r="I2400" s="9">
        <v>0</v>
      </c>
      <c r="J2400" s="9">
        <v>0</v>
      </c>
      <c r="K2400">
        <v>0</v>
      </c>
      <c r="L2400" s="9">
        <v>0</v>
      </c>
      <c r="M2400" s="19">
        <v>0</v>
      </c>
      <c r="N2400" s="19">
        <v>0</v>
      </c>
      <c r="O2400" s="19">
        <v>0</v>
      </c>
      <c r="P2400" s="19">
        <v>0</v>
      </c>
      <c r="Q2400" s="19">
        <f t="shared" si="222"/>
        <v>0</v>
      </c>
      <c r="R2400" s="3">
        <f t="shared" si="223"/>
        <v>0.28867513459481287</v>
      </c>
      <c r="S2400" s="3">
        <f t="shared" si="224"/>
        <v>3.2894736842105261E-2</v>
      </c>
      <c r="T2400" s="9">
        <f t="shared" si="225"/>
        <v>0</v>
      </c>
      <c r="U2400" s="9">
        <f t="shared" si="226"/>
        <v>1</v>
      </c>
      <c r="V2400" s="9">
        <f t="shared" si="227"/>
        <v>0</v>
      </c>
    </row>
    <row r="2401" spans="1:22" x14ac:dyDescent="0.25">
      <c r="A2401" t="s">
        <v>3588</v>
      </c>
      <c r="B2401" s="32" t="s">
        <v>1636</v>
      </c>
      <c r="C2401" t="s">
        <v>202</v>
      </c>
      <c r="D2401" t="s">
        <v>108</v>
      </c>
      <c r="E2401" s="9">
        <v>0</v>
      </c>
      <c r="F2401" s="9">
        <v>0</v>
      </c>
      <c r="G2401" s="9">
        <v>0</v>
      </c>
      <c r="H2401" s="9">
        <v>0</v>
      </c>
      <c r="I2401" s="9">
        <v>0</v>
      </c>
      <c r="J2401" s="9">
        <v>0</v>
      </c>
      <c r="K2401">
        <v>0</v>
      </c>
      <c r="L2401" s="9">
        <v>0</v>
      </c>
      <c r="M2401" s="19">
        <v>0</v>
      </c>
      <c r="N2401" s="19">
        <v>0</v>
      </c>
      <c r="O2401" s="19">
        <v>5</v>
      </c>
      <c r="P2401" s="19">
        <v>3</v>
      </c>
      <c r="Q2401" s="19">
        <f t="shared" si="222"/>
        <v>0</v>
      </c>
      <c r="R2401" s="3">
        <f t="shared" si="223"/>
        <v>1.6143297699232972</v>
      </c>
      <c r="S2401" s="3">
        <f t="shared" si="224"/>
        <v>0.13157894736842105</v>
      </c>
      <c r="T2401" s="9">
        <f t="shared" si="225"/>
        <v>0</v>
      </c>
      <c r="U2401" s="9">
        <f t="shared" si="226"/>
        <v>5</v>
      </c>
      <c r="V2401" s="9">
        <f t="shared" si="227"/>
        <v>2</v>
      </c>
    </row>
    <row r="2402" spans="1:22" x14ac:dyDescent="0.25">
      <c r="A2402" t="s">
        <v>4462</v>
      </c>
      <c r="B2402" s="32" t="s">
        <v>2513</v>
      </c>
      <c r="C2402" t="s">
        <v>202</v>
      </c>
      <c r="D2402" t="s">
        <v>109</v>
      </c>
      <c r="E2402" s="9">
        <v>0</v>
      </c>
      <c r="F2402" s="9">
        <v>0</v>
      </c>
      <c r="G2402" s="9">
        <v>0</v>
      </c>
      <c r="H2402" s="9">
        <v>0</v>
      </c>
      <c r="I2402" s="9">
        <v>0</v>
      </c>
      <c r="J2402" s="9">
        <v>0</v>
      </c>
      <c r="K2402">
        <v>1.4</v>
      </c>
      <c r="L2402" s="9">
        <v>0</v>
      </c>
      <c r="M2402" s="19">
        <v>0</v>
      </c>
      <c r="N2402" s="19">
        <v>0</v>
      </c>
      <c r="O2402" s="19">
        <v>0</v>
      </c>
      <c r="P2402" s="19">
        <v>0</v>
      </c>
      <c r="Q2402" s="19">
        <f t="shared" si="222"/>
        <v>1.4</v>
      </c>
      <c r="R2402" s="3">
        <f t="shared" si="223"/>
        <v>0.404145188432738</v>
      </c>
      <c r="S2402" s="3">
        <f t="shared" si="224"/>
        <v>4.6052631578947366E-2</v>
      </c>
      <c r="T2402" s="9">
        <f t="shared" si="225"/>
        <v>0</v>
      </c>
      <c r="U2402" s="9">
        <f t="shared" si="226"/>
        <v>1.4</v>
      </c>
      <c r="V2402" s="9">
        <f t="shared" si="227"/>
        <v>1</v>
      </c>
    </row>
    <row r="2403" spans="1:22" x14ac:dyDescent="0.25">
      <c r="A2403" t="s">
        <v>4463</v>
      </c>
      <c r="B2403" s="32" t="s">
        <v>2511</v>
      </c>
      <c r="C2403" t="s">
        <v>202</v>
      </c>
      <c r="D2403" t="s">
        <v>4746</v>
      </c>
      <c r="E2403" s="9">
        <v>0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>
        <v>1.4</v>
      </c>
      <c r="L2403" s="9">
        <v>0</v>
      </c>
      <c r="M2403" s="19">
        <v>0</v>
      </c>
      <c r="N2403" s="19">
        <v>0</v>
      </c>
      <c r="O2403" s="19">
        <v>0</v>
      </c>
      <c r="P2403" s="19">
        <v>0</v>
      </c>
      <c r="Q2403" s="19">
        <f t="shared" si="222"/>
        <v>1.4</v>
      </c>
      <c r="R2403" s="3">
        <f t="shared" si="223"/>
        <v>0.404145188432738</v>
      </c>
      <c r="S2403" s="3">
        <f t="shared" si="224"/>
        <v>4.6052631578947366E-2</v>
      </c>
      <c r="T2403" s="9">
        <f t="shared" si="225"/>
        <v>0</v>
      </c>
      <c r="U2403" s="9">
        <f t="shared" si="226"/>
        <v>1.4</v>
      </c>
      <c r="V2403" s="9">
        <f t="shared" si="227"/>
        <v>1</v>
      </c>
    </row>
    <row r="2404" spans="1:22" x14ac:dyDescent="0.25">
      <c r="A2404" t="s">
        <v>4465</v>
      </c>
      <c r="B2404" s="32" t="s">
        <v>2047</v>
      </c>
      <c r="C2404" t="s">
        <v>202</v>
      </c>
      <c r="D2404" t="s">
        <v>4746</v>
      </c>
      <c r="E2404" s="9">
        <v>0</v>
      </c>
      <c r="F2404" s="9">
        <v>0</v>
      </c>
      <c r="G2404" s="9">
        <v>0</v>
      </c>
      <c r="H2404" s="9">
        <v>0</v>
      </c>
      <c r="I2404" s="9">
        <v>0</v>
      </c>
      <c r="J2404" s="9">
        <v>0</v>
      </c>
      <c r="K2404">
        <v>1.4</v>
      </c>
      <c r="L2404" s="9">
        <v>0</v>
      </c>
      <c r="M2404" s="19">
        <v>0</v>
      </c>
      <c r="N2404" s="19">
        <v>0</v>
      </c>
      <c r="O2404" s="19">
        <v>0</v>
      </c>
      <c r="P2404" s="19">
        <v>0</v>
      </c>
      <c r="Q2404" s="19">
        <f t="shared" si="222"/>
        <v>1.4</v>
      </c>
      <c r="R2404" s="3">
        <f t="shared" si="223"/>
        <v>0.404145188432738</v>
      </c>
      <c r="S2404" s="3">
        <f t="shared" si="224"/>
        <v>4.6052631578947366E-2</v>
      </c>
      <c r="T2404" s="9">
        <f t="shared" si="225"/>
        <v>0</v>
      </c>
      <c r="U2404" s="9">
        <f t="shared" si="226"/>
        <v>1.4</v>
      </c>
      <c r="V2404" s="9">
        <f t="shared" si="227"/>
        <v>1</v>
      </c>
    </row>
    <row r="2405" spans="1:22" x14ac:dyDescent="0.25">
      <c r="A2405" t="s">
        <v>4456</v>
      </c>
      <c r="B2405" s="32" t="s">
        <v>2493</v>
      </c>
      <c r="C2405" t="s">
        <v>202</v>
      </c>
      <c r="D2405" t="s">
        <v>4746</v>
      </c>
      <c r="E2405" s="9">
        <v>0</v>
      </c>
      <c r="F2405" s="9">
        <v>0</v>
      </c>
      <c r="G2405" s="9">
        <v>0</v>
      </c>
      <c r="H2405" s="9">
        <v>0</v>
      </c>
      <c r="I2405" s="9">
        <v>0</v>
      </c>
      <c r="J2405" s="9">
        <v>0</v>
      </c>
      <c r="K2405">
        <v>1.4</v>
      </c>
      <c r="L2405" s="9">
        <v>0</v>
      </c>
      <c r="M2405" s="19">
        <v>0</v>
      </c>
      <c r="N2405" s="19">
        <v>1</v>
      </c>
      <c r="O2405" s="19">
        <v>0</v>
      </c>
      <c r="P2405" s="19">
        <v>0</v>
      </c>
      <c r="Q2405" s="19">
        <f t="shared" si="222"/>
        <v>1.4</v>
      </c>
      <c r="R2405" s="3">
        <f t="shared" si="223"/>
        <v>0.47482054026183984</v>
      </c>
      <c r="S2405" s="3">
        <f t="shared" si="224"/>
        <v>3.9473684210526314E-2</v>
      </c>
      <c r="T2405" s="9">
        <f t="shared" si="225"/>
        <v>0</v>
      </c>
      <c r="U2405" s="9">
        <f t="shared" si="226"/>
        <v>1.4</v>
      </c>
      <c r="V2405" s="9">
        <f t="shared" si="227"/>
        <v>1</v>
      </c>
    </row>
    <row r="2406" spans="1:22" x14ac:dyDescent="0.25">
      <c r="A2406" t="s">
        <v>3115</v>
      </c>
      <c r="B2406" s="32" t="s">
        <v>3114</v>
      </c>
      <c r="C2406" t="s">
        <v>202</v>
      </c>
      <c r="D2406" t="s">
        <v>4746</v>
      </c>
      <c r="E2406" s="9">
        <v>0</v>
      </c>
      <c r="F2406" s="9">
        <v>0</v>
      </c>
      <c r="G2406" s="9">
        <v>0</v>
      </c>
      <c r="H2406" s="9">
        <v>0</v>
      </c>
      <c r="I2406" s="9">
        <v>0</v>
      </c>
      <c r="J2406" s="9">
        <v>0</v>
      </c>
      <c r="K2406">
        <v>0</v>
      </c>
      <c r="L2406" s="9">
        <v>0</v>
      </c>
      <c r="M2406" s="19">
        <v>1</v>
      </c>
      <c r="N2406" s="19">
        <v>0</v>
      </c>
      <c r="O2406" s="19">
        <v>0</v>
      </c>
      <c r="P2406" s="19">
        <v>0</v>
      </c>
      <c r="Q2406" s="19">
        <f t="shared" si="222"/>
        <v>0</v>
      </c>
      <c r="R2406" s="3">
        <f t="shared" si="223"/>
        <v>0.28867513459481287</v>
      </c>
      <c r="S2406" s="3">
        <f t="shared" si="224"/>
        <v>3.2894736842105261E-2</v>
      </c>
      <c r="T2406" s="9">
        <f t="shared" si="225"/>
        <v>0</v>
      </c>
      <c r="U2406" s="9">
        <f t="shared" si="226"/>
        <v>1</v>
      </c>
      <c r="V2406" s="9">
        <f t="shared" si="227"/>
        <v>0</v>
      </c>
    </row>
    <row r="2407" spans="1:22" x14ac:dyDescent="0.25">
      <c r="A2407" t="s">
        <v>3876</v>
      </c>
      <c r="B2407" s="32" t="s">
        <v>2488</v>
      </c>
      <c r="C2407" t="s">
        <v>202</v>
      </c>
      <c r="D2407" t="s">
        <v>4746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>
        <v>1.4</v>
      </c>
      <c r="L2407" s="9">
        <v>0</v>
      </c>
      <c r="M2407" s="19">
        <v>0</v>
      </c>
      <c r="N2407" s="19">
        <v>0</v>
      </c>
      <c r="O2407" s="19">
        <v>0</v>
      </c>
      <c r="P2407" s="19">
        <v>0</v>
      </c>
      <c r="Q2407" s="19">
        <f t="shared" si="222"/>
        <v>1.4</v>
      </c>
      <c r="R2407" s="3">
        <f t="shared" si="223"/>
        <v>0.404145188432738</v>
      </c>
      <c r="S2407" s="3">
        <f t="shared" si="224"/>
        <v>4.6052631578947366E-2</v>
      </c>
      <c r="T2407" s="9">
        <f t="shared" si="225"/>
        <v>0</v>
      </c>
      <c r="U2407" s="9">
        <f t="shared" si="226"/>
        <v>1.4</v>
      </c>
      <c r="V2407" s="9">
        <f t="shared" si="227"/>
        <v>1</v>
      </c>
    </row>
    <row r="2408" spans="1:22" x14ac:dyDescent="0.25">
      <c r="A2408" t="s">
        <v>4441</v>
      </c>
      <c r="B2408" s="32" t="s">
        <v>2490</v>
      </c>
      <c r="C2408" t="s">
        <v>202</v>
      </c>
      <c r="D2408" t="s">
        <v>4746</v>
      </c>
      <c r="E2408" s="9">
        <v>0</v>
      </c>
      <c r="F2408" s="9">
        <v>0</v>
      </c>
      <c r="G2408" s="9">
        <v>0</v>
      </c>
      <c r="H2408" s="9">
        <v>0</v>
      </c>
      <c r="I2408" s="9">
        <v>0</v>
      </c>
      <c r="J2408" s="9">
        <v>0</v>
      </c>
      <c r="K2408">
        <v>2.8</v>
      </c>
      <c r="L2408" s="9">
        <v>0</v>
      </c>
      <c r="M2408" s="19">
        <v>0</v>
      </c>
      <c r="N2408" s="19">
        <v>0</v>
      </c>
      <c r="O2408" s="19">
        <v>0</v>
      </c>
      <c r="P2408" s="19">
        <v>0</v>
      </c>
      <c r="Q2408" s="19">
        <f t="shared" si="222"/>
        <v>2.8</v>
      </c>
      <c r="R2408" s="3">
        <f t="shared" si="223"/>
        <v>0.808290376865476</v>
      </c>
      <c r="S2408" s="3">
        <f t="shared" si="224"/>
        <v>9.2105263157894732E-2</v>
      </c>
      <c r="T2408" s="9">
        <f t="shared" si="225"/>
        <v>0</v>
      </c>
      <c r="U2408" s="9">
        <f t="shared" si="226"/>
        <v>2.8</v>
      </c>
      <c r="V2408" s="9">
        <f t="shared" si="227"/>
        <v>1</v>
      </c>
    </row>
    <row r="2409" spans="1:22" x14ac:dyDescent="0.25">
      <c r="A2409" t="s">
        <v>4447</v>
      </c>
      <c r="B2409" s="32" t="s">
        <v>2512</v>
      </c>
      <c r="C2409" t="s">
        <v>202</v>
      </c>
      <c r="D2409" t="s">
        <v>106</v>
      </c>
      <c r="E2409" s="9">
        <v>0</v>
      </c>
      <c r="F2409" s="9">
        <v>0</v>
      </c>
      <c r="G2409" s="9">
        <v>0</v>
      </c>
      <c r="H2409" s="9">
        <v>0</v>
      </c>
      <c r="I2409" s="9">
        <v>0</v>
      </c>
      <c r="J2409" s="9">
        <v>0</v>
      </c>
      <c r="K2409">
        <v>1.4</v>
      </c>
      <c r="L2409" s="9">
        <v>0</v>
      </c>
      <c r="M2409" s="19">
        <v>0</v>
      </c>
      <c r="N2409" s="19">
        <v>0</v>
      </c>
      <c r="O2409" s="19">
        <v>0</v>
      </c>
      <c r="P2409" s="19">
        <v>1</v>
      </c>
      <c r="Q2409" s="19">
        <f t="shared" si="222"/>
        <v>1.4</v>
      </c>
      <c r="R2409" s="3">
        <f t="shared" si="223"/>
        <v>0.47482054026183984</v>
      </c>
      <c r="S2409" s="3">
        <f t="shared" si="224"/>
        <v>3.9473684210526314E-2</v>
      </c>
      <c r="T2409" s="9">
        <f t="shared" si="225"/>
        <v>0</v>
      </c>
      <c r="U2409" s="9">
        <f t="shared" si="226"/>
        <v>1.4</v>
      </c>
      <c r="V2409" s="9">
        <f t="shared" si="227"/>
        <v>1</v>
      </c>
    </row>
    <row r="2410" spans="1:22" x14ac:dyDescent="0.25">
      <c r="A2410" t="s">
        <v>3820</v>
      </c>
      <c r="B2410" s="32" t="s">
        <v>3821</v>
      </c>
      <c r="C2410" t="s">
        <v>202</v>
      </c>
      <c r="D2410" t="s">
        <v>106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>
        <v>0</v>
      </c>
      <c r="L2410" s="9">
        <v>0</v>
      </c>
      <c r="M2410" s="19">
        <v>1</v>
      </c>
      <c r="N2410" s="19">
        <v>0</v>
      </c>
      <c r="O2410" s="19">
        <v>0</v>
      </c>
      <c r="P2410" s="19">
        <v>0</v>
      </c>
      <c r="Q2410" s="19">
        <f t="shared" si="222"/>
        <v>0</v>
      </c>
      <c r="R2410" s="3">
        <f t="shared" si="223"/>
        <v>0.28867513459481287</v>
      </c>
      <c r="S2410" s="3">
        <f t="shared" si="224"/>
        <v>3.2894736842105261E-2</v>
      </c>
      <c r="T2410" s="9">
        <f t="shared" si="225"/>
        <v>0</v>
      </c>
      <c r="U2410" s="9">
        <f t="shared" si="226"/>
        <v>1</v>
      </c>
      <c r="V2410" s="9">
        <f t="shared" si="227"/>
        <v>0</v>
      </c>
    </row>
    <row r="2411" spans="1:22" x14ac:dyDescent="0.25">
      <c r="A2411" t="s">
        <v>5640</v>
      </c>
      <c r="B2411" s="32" t="s">
        <v>5641</v>
      </c>
      <c r="C2411" t="s">
        <v>202</v>
      </c>
      <c r="D2411" t="s">
        <v>106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>
        <v>0</v>
      </c>
      <c r="L2411" s="9">
        <v>0</v>
      </c>
      <c r="M2411" s="19">
        <v>0</v>
      </c>
      <c r="N2411" s="19">
        <v>0</v>
      </c>
      <c r="O2411" s="19">
        <v>1</v>
      </c>
      <c r="P2411" s="19">
        <v>0</v>
      </c>
      <c r="Q2411" s="19">
        <f t="shared" si="222"/>
        <v>0</v>
      </c>
      <c r="R2411" s="3">
        <f t="shared" si="223"/>
        <v>0.28867513459481287</v>
      </c>
      <c r="S2411" s="3">
        <f t="shared" si="224"/>
        <v>3.2894736842105261E-2</v>
      </c>
      <c r="T2411" s="9">
        <f t="shared" si="225"/>
        <v>0</v>
      </c>
      <c r="U2411" s="9">
        <f t="shared" si="226"/>
        <v>1</v>
      </c>
      <c r="V2411" s="9">
        <f t="shared" si="227"/>
        <v>0</v>
      </c>
    </row>
    <row r="2412" spans="1:22" x14ac:dyDescent="0.25">
      <c r="A2412" t="s">
        <v>4476</v>
      </c>
      <c r="B2412" s="32" t="s">
        <v>2378</v>
      </c>
      <c r="C2412" t="s">
        <v>202</v>
      </c>
      <c r="D2412" t="s">
        <v>4746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>
        <v>0</v>
      </c>
      <c r="L2412" s="9">
        <v>1.4</v>
      </c>
      <c r="M2412" s="19">
        <v>0</v>
      </c>
      <c r="N2412" s="19">
        <v>0</v>
      </c>
      <c r="O2412" s="19">
        <v>0</v>
      </c>
      <c r="P2412" s="19">
        <v>0</v>
      </c>
      <c r="Q2412" s="19">
        <f t="shared" si="222"/>
        <v>0</v>
      </c>
      <c r="R2412" s="3">
        <f t="shared" si="223"/>
        <v>0.404145188432738</v>
      </c>
      <c r="S2412" s="3">
        <f t="shared" si="224"/>
        <v>4.6052631578947366E-2</v>
      </c>
      <c r="T2412" s="9">
        <f t="shared" si="225"/>
        <v>0</v>
      </c>
      <c r="U2412" s="9">
        <f t="shared" si="226"/>
        <v>1.4</v>
      </c>
      <c r="V2412" s="9">
        <f t="shared" si="227"/>
        <v>1</v>
      </c>
    </row>
    <row r="2413" spans="1:22" x14ac:dyDescent="0.25">
      <c r="A2413" t="s">
        <v>4448</v>
      </c>
      <c r="B2413" s="32" t="s">
        <v>2245</v>
      </c>
      <c r="C2413" t="s">
        <v>202</v>
      </c>
      <c r="D2413" t="s">
        <v>113</v>
      </c>
      <c r="E2413" s="9">
        <v>0</v>
      </c>
      <c r="F2413" s="9">
        <v>0</v>
      </c>
      <c r="G2413" s="9">
        <v>0</v>
      </c>
      <c r="H2413" s="9">
        <v>0</v>
      </c>
      <c r="I2413" s="9">
        <v>0</v>
      </c>
      <c r="J2413" s="9">
        <v>0</v>
      </c>
      <c r="K2413">
        <v>29.4</v>
      </c>
      <c r="L2413" s="9">
        <v>0</v>
      </c>
      <c r="M2413" s="19">
        <v>0</v>
      </c>
      <c r="N2413" s="19">
        <v>0</v>
      </c>
      <c r="O2413" s="19">
        <v>0</v>
      </c>
      <c r="P2413" s="19">
        <v>0</v>
      </c>
      <c r="Q2413" s="19">
        <f t="shared" si="222"/>
        <v>29.4</v>
      </c>
      <c r="R2413" s="3">
        <f t="shared" si="223"/>
        <v>8.4870489570874987</v>
      </c>
      <c r="S2413" s="3">
        <f t="shared" si="224"/>
        <v>0.96710526315789469</v>
      </c>
      <c r="T2413" s="9">
        <f t="shared" si="225"/>
        <v>0</v>
      </c>
      <c r="U2413" s="9">
        <f t="shared" si="226"/>
        <v>29.4</v>
      </c>
      <c r="V2413" s="9">
        <f t="shared" si="227"/>
        <v>11</v>
      </c>
    </row>
    <row r="2414" spans="1:22" x14ac:dyDescent="0.25">
      <c r="A2414" t="s">
        <v>3059</v>
      </c>
      <c r="B2414" s="32" t="s">
        <v>1979</v>
      </c>
      <c r="C2414" t="s">
        <v>202</v>
      </c>
      <c r="D2414" t="s">
        <v>113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0</v>
      </c>
      <c r="K2414">
        <v>1.4</v>
      </c>
      <c r="L2414" s="9">
        <v>0</v>
      </c>
      <c r="M2414" s="19">
        <v>0</v>
      </c>
      <c r="N2414" s="19">
        <v>0</v>
      </c>
      <c r="O2414" s="19">
        <v>1</v>
      </c>
      <c r="P2414" s="19">
        <v>0</v>
      </c>
      <c r="Q2414" s="19">
        <f t="shared" si="222"/>
        <v>1.4</v>
      </c>
      <c r="R2414" s="3">
        <f t="shared" si="223"/>
        <v>0.47482054026183984</v>
      </c>
      <c r="S2414" s="3">
        <f t="shared" si="224"/>
        <v>3.9473684210526314E-2</v>
      </c>
      <c r="T2414" s="9">
        <f t="shared" si="225"/>
        <v>0</v>
      </c>
      <c r="U2414" s="9">
        <f t="shared" si="226"/>
        <v>1.4</v>
      </c>
      <c r="V2414" s="9">
        <f t="shared" si="227"/>
        <v>1</v>
      </c>
    </row>
    <row r="2415" spans="1:22" x14ac:dyDescent="0.25">
      <c r="A2415" t="s">
        <v>3059</v>
      </c>
      <c r="B2415" s="32" t="s">
        <v>1979</v>
      </c>
      <c r="C2415" t="s">
        <v>202</v>
      </c>
      <c r="D2415" t="s">
        <v>106</v>
      </c>
      <c r="E2415" s="9">
        <v>0</v>
      </c>
      <c r="F2415" s="9">
        <v>0</v>
      </c>
      <c r="G2415" s="9">
        <v>0</v>
      </c>
      <c r="H2415" s="9">
        <v>0</v>
      </c>
      <c r="I2415" s="9">
        <v>0</v>
      </c>
      <c r="J2415" s="9">
        <v>0</v>
      </c>
      <c r="K2415">
        <v>0</v>
      </c>
      <c r="L2415" s="9">
        <v>0</v>
      </c>
      <c r="M2415" s="19">
        <v>2</v>
      </c>
      <c r="N2415" s="19">
        <v>1</v>
      </c>
      <c r="O2415" s="19">
        <v>1</v>
      </c>
      <c r="P2415" s="19">
        <v>0</v>
      </c>
      <c r="Q2415" s="19">
        <f t="shared" si="222"/>
        <v>0</v>
      </c>
      <c r="R2415" s="3">
        <f t="shared" si="223"/>
        <v>0.6513389472789296</v>
      </c>
      <c r="S2415" s="3">
        <f t="shared" si="224"/>
        <v>4.3859649122807015E-2</v>
      </c>
      <c r="T2415" s="9">
        <f t="shared" si="225"/>
        <v>0</v>
      </c>
      <c r="U2415" s="9">
        <f t="shared" si="226"/>
        <v>2</v>
      </c>
      <c r="V2415" s="9">
        <f t="shared" si="227"/>
        <v>1</v>
      </c>
    </row>
    <row r="2416" spans="1:22" x14ac:dyDescent="0.25">
      <c r="A2416" t="s">
        <v>3059</v>
      </c>
      <c r="B2416" s="32" t="s">
        <v>1979</v>
      </c>
      <c r="C2416" t="s">
        <v>202</v>
      </c>
      <c r="D2416" t="s">
        <v>109</v>
      </c>
      <c r="E2416" s="9">
        <v>0</v>
      </c>
      <c r="F2416" s="9">
        <v>0</v>
      </c>
      <c r="G2416" s="9">
        <v>0</v>
      </c>
      <c r="H2416" s="9">
        <v>0</v>
      </c>
      <c r="I2416" s="9">
        <v>0</v>
      </c>
      <c r="J2416" s="9">
        <v>0</v>
      </c>
      <c r="K2416">
        <v>0</v>
      </c>
      <c r="L2416" s="9">
        <v>0</v>
      </c>
      <c r="M2416" s="19">
        <v>0</v>
      </c>
      <c r="N2416" s="19">
        <v>0</v>
      </c>
      <c r="O2416" s="19">
        <v>1</v>
      </c>
      <c r="P2416" s="19">
        <v>0</v>
      </c>
      <c r="Q2416" s="19">
        <f t="shared" si="222"/>
        <v>0</v>
      </c>
      <c r="R2416" s="3">
        <f t="shared" si="223"/>
        <v>0.28867513459481287</v>
      </c>
      <c r="S2416" s="3">
        <f t="shared" si="224"/>
        <v>3.2894736842105261E-2</v>
      </c>
      <c r="T2416" s="9">
        <f t="shared" si="225"/>
        <v>0</v>
      </c>
      <c r="U2416" s="9">
        <f t="shared" si="226"/>
        <v>1</v>
      </c>
      <c r="V2416" s="9">
        <f t="shared" si="227"/>
        <v>0</v>
      </c>
    </row>
    <row r="2417" spans="1:22" x14ac:dyDescent="0.25">
      <c r="A2417" t="s">
        <v>3059</v>
      </c>
      <c r="B2417" s="32" t="s">
        <v>1979</v>
      </c>
      <c r="C2417" t="s">
        <v>202</v>
      </c>
      <c r="D2417" t="s">
        <v>4746</v>
      </c>
      <c r="E2417" s="9">
        <v>0</v>
      </c>
      <c r="F2417" s="9">
        <v>0</v>
      </c>
      <c r="G2417" s="9">
        <v>0</v>
      </c>
      <c r="H2417" s="9">
        <v>0</v>
      </c>
      <c r="I2417" s="9">
        <v>0</v>
      </c>
      <c r="J2417" s="9">
        <v>0</v>
      </c>
      <c r="K2417">
        <v>1.4</v>
      </c>
      <c r="L2417" s="9">
        <v>1.4</v>
      </c>
      <c r="M2417" s="19">
        <v>0</v>
      </c>
      <c r="N2417" s="19">
        <v>0</v>
      </c>
      <c r="O2417" s="19">
        <v>1</v>
      </c>
      <c r="P2417" s="19">
        <v>0</v>
      </c>
      <c r="Q2417" s="19">
        <f t="shared" si="222"/>
        <v>1.4</v>
      </c>
      <c r="R2417" s="3">
        <f t="shared" si="223"/>
        <v>0.58127341920888476</v>
      </c>
      <c r="S2417" s="3">
        <f t="shared" si="224"/>
        <v>4.1666666666666664E-2</v>
      </c>
      <c r="T2417" s="9">
        <f t="shared" si="225"/>
        <v>0</v>
      </c>
      <c r="U2417" s="9">
        <f t="shared" si="226"/>
        <v>1.4</v>
      </c>
      <c r="V2417" s="9">
        <f t="shared" si="227"/>
        <v>1</v>
      </c>
    </row>
    <row r="2418" spans="1:22" x14ac:dyDescent="0.25">
      <c r="A2418" t="s">
        <v>4459</v>
      </c>
      <c r="B2418" s="32" t="s">
        <v>1956</v>
      </c>
      <c r="C2418" t="s">
        <v>202</v>
      </c>
      <c r="D2418" t="s">
        <v>820</v>
      </c>
      <c r="E2418" s="9">
        <v>0</v>
      </c>
      <c r="F2418" s="9">
        <v>0</v>
      </c>
      <c r="G2418" s="9">
        <v>0</v>
      </c>
      <c r="H2418" s="9">
        <v>0</v>
      </c>
      <c r="I2418" s="9">
        <v>0</v>
      </c>
      <c r="J2418" s="9">
        <v>0</v>
      </c>
      <c r="K2418">
        <v>5.6</v>
      </c>
      <c r="L2418" s="9">
        <v>1.4</v>
      </c>
      <c r="M2418" s="19">
        <v>2</v>
      </c>
      <c r="N2418" s="19">
        <v>1</v>
      </c>
      <c r="O2418" s="19">
        <v>4</v>
      </c>
      <c r="P2418" s="19">
        <v>3</v>
      </c>
      <c r="Q2418" s="19">
        <f t="shared" si="222"/>
        <v>5.6</v>
      </c>
      <c r="R2418" s="3">
        <f t="shared" si="223"/>
        <v>1.8886422893098886</v>
      </c>
      <c r="S2418" s="3">
        <f t="shared" si="224"/>
        <v>9.3201754385964924E-2</v>
      </c>
      <c r="T2418" s="9">
        <f t="shared" si="225"/>
        <v>0</v>
      </c>
      <c r="U2418" s="9">
        <f t="shared" si="226"/>
        <v>5.6</v>
      </c>
      <c r="V2418" s="9">
        <f t="shared" si="227"/>
        <v>2</v>
      </c>
    </row>
    <row r="2419" spans="1:22" x14ac:dyDescent="0.25">
      <c r="A2419" t="s">
        <v>4459</v>
      </c>
      <c r="B2419" s="32" t="s">
        <v>1956</v>
      </c>
      <c r="C2419" t="s">
        <v>202</v>
      </c>
      <c r="D2419" t="s">
        <v>4746</v>
      </c>
      <c r="E2419" s="9">
        <v>0</v>
      </c>
      <c r="F2419" s="9">
        <v>0</v>
      </c>
      <c r="G2419" s="9">
        <v>0</v>
      </c>
      <c r="H2419" s="9">
        <v>0</v>
      </c>
      <c r="I2419" s="9">
        <v>0</v>
      </c>
      <c r="J2419" s="9">
        <v>0</v>
      </c>
      <c r="K2419">
        <v>0</v>
      </c>
      <c r="L2419" s="9">
        <v>1.4</v>
      </c>
      <c r="M2419" s="19">
        <v>0</v>
      </c>
      <c r="N2419" s="19">
        <v>0</v>
      </c>
      <c r="O2419" s="19">
        <v>0</v>
      </c>
      <c r="P2419" s="19">
        <v>0</v>
      </c>
      <c r="Q2419" s="19">
        <f t="shared" si="222"/>
        <v>0</v>
      </c>
      <c r="R2419" s="3">
        <f t="shared" si="223"/>
        <v>0.404145188432738</v>
      </c>
      <c r="S2419" s="3">
        <f t="shared" si="224"/>
        <v>4.6052631578947366E-2</v>
      </c>
      <c r="T2419" s="9">
        <f t="shared" si="225"/>
        <v>0</v>
      </c>
      <c r="U2419" s="9">
        <f t="shared" si="226"/>
        <v>1.4</v>
      </c>
      <c r="V2419" s="9">
        <f t="shared" si="227"/>
        <v>1</v>
      </c>
    </row>
    <row r="2420" spans="1:22" x14ac:dyDescent="0.25">
      <c r="A2420" t="s">
        <v>4455</v>
      </c>
      <c r="B2420" s="32" t="s">
        <v>2117</v>
      </c>
      <c r="C2420" t="s">
        <v>202</v>
      </c>
      <c r="D2420" t="s">
        <v>820</v>
      </c>
      <c r="E2420" s="9">
        <v>0</v>
      </c>
      <c r="F2420" s="9">
        <v>0</v>
      </c>
      <c r="G2420" s="9">
        <v>0</v>
      </c>
      <c r="H2420" s="9">
        <v>0</v>
      </c>
      <c r="I2420" s="9">
        <v>0</v>
      </c>
      <c r="J2420" s="9">
        <v>0</v>
      </c>
      <c r="K2420">
        <v>2.8</v>
      </c>
      <c r="L2420" s="9">
        <v>5.6</v>
      </c>
      <c r="M2420" s="19">
        <v>1</v>
      </c>
      <c r="N2420" s="19">
        <v>3</v>
      </c>
      <c r="O2420" s="19">
        <v>7</v>
      </c>
      <c r="P2420" s="19">
        <v>2</v>
      </c>
      <c r="Q2420" s="19">
        <f t="shared" si="222"/>
        <v>2.8</v>
      </c>
      <c r="R2420" s="3">
        <f t="shared" si="223"/>
        <v>2.412781621182313</v>
      </c>
      <c r="S2420" s="3">
        <f t="shared" si="224"/>
        <v>0.11732456140350878</v>
      </c>
      <c r="T2420" s="9">
        <f t="shared" si="225"/>
        <v>0</v>
      </c>
      <c r="U2420" s="9">
        <f t="shared" si="226"/>
        <v>7</v>
      </c>
      <c r="V2420" s="9">
        <f t="shared" si="227"/>
        <v>3</v>
      </c>
    </row>
    <row r="2421" spans="1:22" x14ac:dyDescent="0.25">
      <c r="A2421" t="s">
        <v>4473</v>
      </c>
      <c r="B2421" s="32" t="s">
        <v>2064</v>
      </c>
      <c r="C2421" t="s">
        <v>202</v>
      </c>
      <c r="D2421" t="s">
        <v>820</v>
      </c>
      <c r="E2421" s="9">
        <v>0</v>
      </c>
      <c r="F2421" s="9">
        <v>0</v>
      </c>
      <c r="G2421" s="9">
        <v>0</v>
      </c>
      <c r="H2421" s="9">
        <v>0</v>
      </c>
      <c r="I2421" s="9">
        <v>0</v>
      </c>
      <c r="J2421" s="9">
        <v>0</v>
      </c>
      <c r="K2421">
        <v>0</v>
      </c>
      <c r="L2421" s="9">
        <v>2.8</v>
      </c>
      <c r="M2421" s="19">
        <v>2</v>
      </c>
      <c r="N2421" s="19">
        <v>0</v>
      </c>
      <c r="O2421" s="19">
        <v>1</v>
      </c>
      <c r="P2421" s="19">
        <v>0</v>
      </c>
      <c r="Q2421" s="19">
        <f t="shared" si="222"/>
        <v>0</v>
      </c>
      <c r="R2421" s="3">
        <f t="shared" si="223"/>
        <v>0.95520900457661229</v>
      </c>
      <c r="S2421" s="3">
        <f t="shared" si="224"/>
        <v>6.3596491228070179E-2</v>
      </c>
      <c r="T2421" s="9">
        <f t="shared" si="225"/>
        <v>0</v>
      </c>
      <c r="U2421" s="9">
        <f t="shared" si="226"/>
        <v>2.8</v>
      </c>
      <c r="V2421" s="9">
        <f t="shared" si="227"/>
        <v>1</v>
      </c>
    </row>
    <row r="2422" spans="1:22" x14ac:dyDescent="0.25">
      <c r="A2422" t="s">
        <v>3256</v>
      </c>
      <c r="B2422" s="32" t="s">
        <v>864</v>
      </c>
      <c r="C2422" t="s">
        <v>202</v>
      </c>
      <c r="D2422" t="s">
        <v>5604</v>
      </c>
      <c r="E2422" s="9">
        <v>0</v>
      </c>
      <c r="F2422" s="9">
        <v>0</v>
      </c>
      <c r="G2422" s="9">
        <v>0</v>
      </c>
      <c r="H2422" s="9">
        <v>0</v>
      </c>
      <c r="I2422" s="9">
        <v>0</v>
      </c>
      <c r="J2422" s="9">
        <v>0</v>
      </c>
      <c r="K2422">
        <v>0</v>
      </c>
      <c r="L2422" s="9">
        <v>0</v>
      </c>
      <c r="M2422" s="19">
        <v>0</v>
      </c>
      <c r="N2422" s="19">
        <v>0</v>
      </c>
      <c r="O2422" s="19">
        <v>0</v>
      </c>
      <c r="P2422" s="19">
        <v>4</v>
      </c>
      <c r="Q2422" s="19">
        <f t="shared" si="222"/>
        <v>0</v>
      </c>
      <c r="R2422" s="3">
        <f t="shared" si="223"/>
        <v>1.1547005383792515</v>
      </c>
      <c r="S2422" s="3">
        <f t="shared" si="224"/>
        <v>0.13157894736842105</v>
      </c>
      <c r="T2422" s="9">
        <f t="shared" si="225"/>
        <v>0</v>
      </c>
      <c r="U2422" s="9">
        <f t="shared" si="226"/>
        <v>4</v>
      </c>
      <c r="V2422" s="9">
        <f t="shared" si="227"/>
        <v>2</v>
      </c>
    </row>
    <row r="2423" spans="1:22" x14ac:dyDescent="0.25">
      <c r="A2423" t="s">
        <v>3256</v>
      </c>
      <c r="B2423" s="32" t="s">
        <v>864</v>
      </c>
      <c r="C2423" t="s">
        <v>202</v>
      </c>
      <c r="D2423" t="s">
        <v>113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0</v>
      </c>
      <c r="K2423">
        <v>0</v>
      </c>
      <c r="L2423" s="9">
        <v>0</v>
      </c>
      <c r="M2423" s="19">
        <v>0</v>
      </c>
      <c r="N2423" s="19">
        <v>0</v>
      </c>
      <c r="O2423" s="19">
        <v>0</v>
      </c>
      <c r="P2423" s="19">
        <v>2</v>
      </c>
      <c r="Q2423" s="19">
        <f t="shared" si="222"/>
        <v>0</v>
      </c>
      <c r="R2423" s="3">
        <f t="shared" si="223"/>
        <v>0.57735026918962573</v>
      </c>
      <c r="S2423" s="3">
        <f t="shared" si="224"/>
        <v>6.5789473684210523E-2</v>
      </c>
      <c r="T2423" s="9">
        <f t="shared" si="225"/>
        <v>0</v>
      </c>
      <c r="U2423" s="9">
        <f t="shared" si="226"/>
        <v>2</v>
      </c>
      <c r="V2423" s="9">
        <f t="shared" si="227"/>
        <v>1</v>
      </c>
    </row>
    <row r="2424" spans="1:22" x14ac:dyDescent="0.25">
      <c r="A2424" t="s">
        <v>3256</v>
      </c>
      <c r="B2424" s="32" t="s">
        <v>864</v>
      </c>
      <c r="C2424" t="s">
        <v>202</v>
      </c>
      <c r="D2424" t="s">
        <v>4746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>
        <v>0</v>
      </c>
      <c r="L2424" s="9">
        <v>0</v>
      </c>
      <c r="M2424" s="19">
        <v>0</v>
      </c>
      <c r="N2424" s="19">
        <v>0</v>
      </c>
      <c r="O2424" s="19">
        <v>3</v>
      </c>
      <c r="P2424" s="19">
        <v>1</v>
      </c>
      <c r="Q2424" s="19">
        <f t="shared" si="222"/>
        <v>0</v>
      </c>
      <c r="R2424" s="3">
        <f t="shared" si="223"/>
        <v>0.88762536459859454</v>
      </c>
      <c r="S2424" s="3">
        <f t="shared" si="224"/>
        <v>6.5789473684210523E-2</v>
      </c>
      <c r="T2424" s="9">
        <f t="shared" si="225"/>
        <v>0</v>
      </c>
      <c r="U2424" s="9">
        <f t="shared" si="226"/>
        <v>3</v>
      </c>
      <c r="V2424" s="9">
        <f t="shared" si="227"/>
        <v>1</v>
      </c>
    </row>
    <row r="2425" spans="1:22" x14ac:dyDescent="0.25">
      <c r="A2425" t="s">
        <v>3255</v>
      </c>
      <c r="B2425" s="32" t="s">
        <v>857</v>
      </c>
      <c r="C2425" t="s">
        <v>202</v>
      </c>
      <c r="D2425" t="s">
        <v>5604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0</v>
      </c>
      <c r="K2425">
        <v>0</v>
      </c>
      <c r="L2425" s="9">
        <v>0</v>
      </c>
      <c r="M2425" s="19">
        <v>0</v>
      </c>
      <c r="N2425" s="19">
        <v>0</v>
      </c>
      <c r="O2425" s="19">
        <v>0</v>
      </c>
      <c r="P2425" s="19">
        <v>2</v>
      </c>
      <c r="Q2425" s="19">
        <f t="shared" si="222"/>
        <v>0</v>
      </c>
      <c r="R2425" s="3">
        <f t="shared" si="223"/>
        <v>0.57735026918962573</v>
      </c>
      <c r="S2425" s="3">
        <f t="shared" si="224"/>
        <v>6.5789473684210523E-2</v>
      </c>
      <c r="T2425" s="9">
        <f t="shared" si="225"/>
        <v>0</v>
      </c>
      <c r="U2425" s="9">
        <f t="shared" si="226"/>
        <v>2</v>
      </c>
      <c r="V2425" s="9">
        <f t="shared" si="227"/>
        <v>1</v>
      </c>
    </row>
    <row r="2426" spans="1:22" x14ac:dyDescent="0.25">
      <c r="A2426" t="s">
        <v>3255</v>
      </c>
      <c r="B2426" s="32" t="s">
        <v>857</v>
      </c>
      <c r="C2426" t="s">
        <v>202</v>
      </c>
      <c r="D2426" t="s">
        <v>113</v>
      </c>
      <c r="E2426" s="9">
        <v>0</v>
      </c>
      <c r="F2426" s="9">
        <v>0</v>
      </c>
      <c r="G2426" s="9">
        <v>0</v>
      </c>
      <c r="H2426" s="9">
        <v>0</v>
      </c>
      <c r="I2426" s="9">
        <v>0</v>
      </c>
      <c r="J2426" s="9">
        <v>0</v>
      </c>
      <c r="K2426">
        <v>0</v>
      </c>
      <c r="L2426" s="9">
        <v>0</v>
      </c>
      <c r="M2426" s="19">
        <v>0</v>
      </c>
      <c r="N2426" s="19">
        <v>0</v>
      </c>
      <c r="O2426" s="19">
        <v>0</v>
      </c>
      <c r="P2426" s="19">
        <v>2</v>
      </c>
      <c r="Q2426" s="19">
        <f t="shared" si="222"/>
        <v>0</v>
      </c>
      <c r="R2426" s="3">
        <f t="shared" si="223"/>
        <v>0.57735026918962573</v>
      </c>
      <c r="S2426" s="3">
        <f t="shared" si="224"/>
        <v>6.5789473684210523E-2</v>
      </c>
      <c r="T2426" s="9">
        <f t="shared" si="225"/>
        <v>0</v>
      </c>
      <c r="U2426" s="9">
        <f t="shared" si="226"/>
        <v>2</v>
      </c>
      <c r="V2426" s="9">
        <f t="shared" si="227"/>
        <v>1</v>
      </c>
    </row>
    <row r="2427" spans="1:22" x14ac:dyDescent="0.25">
      <c r="A2427" t="s">
        <v>3255</v>
      </c>
      <c r="B2427" s="32" t="s">
        <v>857</v>
      </c>
      <c r="C2427" t="s">
        <v>202</v>
      </c>
      <c r="D2427" t="s">
        <v>4746</v>
      </c>
      <c r="E2427" s="9">
        <v>0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>
        <v>0</v>
      </c>
      <c r="L2427" s="9">
        <v>1.4</v>
      </c>
      <c r="M2427" s="19">
        <v>0</v>
      </c>
      <c r="N2427" s="19">
        <v>0</v>
      </c>
      <c r="O2427" s="19">
        <v>2</v>
      </c>
      <c r="P2427" s="19">
        <v>0</v>
      </c>
      <c r="Q2427" s="19">
        <f t="shared" si="222"/>
        <v>0</v>
      </c>
      <c r="R2427" s="3">
        <f t="shared" si="223"/>
        <v>0.67397509170771608</v>
      </c>
      <c r="S2427" s="3">
        <f t="shared" si="224"/>
        <v>5.5921052631578948E-2</v>
      </c>
      <c r="T2427" s="9">
        <f t="shared" si="225"/>
        <v>0</v>
      </c>
      <c r="U2427" s="9">
        <f t="shared" si="226"/>
        <v>2</v>
      </c>
      <c r="V2427" s="9">
        <f t="shared" si="227"/>
        <v>1</v>
      </c>
    </row>
    <row r="2428" spans="1:22" x14ac:dyDescent="0.25">
      <c r="A2428" t="s">
        <v>2974</v>
      </c>
      <c r="B2428" s="32" t="s">
        <v>2973</v>
      </c>
      <c r="C2428" t="s">
        <v>202</v>
      </c>
      <c r="D2428" t="s">
        <v>4746</v>
      </c>
      <c r="E2428" s="9">
        <v>0</v>
      </c>
      <c r="F2428" s="9">
        <v>0</v>
      </c>
      <c r="G2428" s="9">
        <v>0</v>
      </c>
      <c r="H2428" s="9">
        <v>0</v>
      </c>
      <c r="I2428" s="9">
        <v>0</v>
      </c>
      <c r="J2428" s="9">
        <v>0</v>
      </c>
      <c r="K2428">
        <v>0</v>
      </c>
      <c r="L2428" s="9">
        <v>0</v>
      </c>
      <c r="M2428" s="19">
        <v>4</v>
      </c>
      <c r="N2428" s="19">
        <v>4</v>
      </c>
      <c r="O2428" s="19">
        <v>7</v>
      </c>
      <c r="P2428" s="19">
        <v>0</v>
      </c>
      <c r="Q2428" s="19">
        <f t="shared" si="222"/>
        <v>0</v>
      </c>
      <c r="R2428" s="3">
        <f t="shared" si="223"/>
        <v>2.3788843832962772</v>
      </c>
      <c r="S2428" s="3">
        <f t="shared" si="224"/>
        <v>0.16447368421052633</v>
      </c>
      <c r="T2428" s="9">
        <f t="shared" si="225"/>
        <v>0</v>
      </c>
      <c r="U2428" s="9">
        <f t="shared" si="226"/>
        <v>7</v>
      </c>
      <c r="V2428" s="9">
        <f t="shared" si="227"/>
        <v>3</v>
      </c>
    </row>
    <row r="2429" spans="1:22" x14ac:dyDescent="0.25">
      <c r="A2429" t="s">
        <v>4690</v>
      </c>
      <c r="B2429" s="32" t="s">
        <v>4691</v>
      </c>
      <c r="C2429" t="s">
        <v>202</v>
      </c>
      <c r="D2429" t="s">
        <v>4746</v>
      </c>
      <c r="E2429" s="9">
        <v>0</v>
      </c>
      <c r="F2429" s="9">
        <v>0</v>
      </c>
      <c r="G2429" s="9">
        <v>0</v>
      </c>
      <c r="H2429" s="9">
        <v>0</v>
      </c>
      <c r="I2429" s="9">
        <v>0</v>
      </c>
      <c r="J2429" s="9">
        <v>0</v>
      </c>
      <c r="K2429">
        <v>0</v>
      </c>
      <c r="L2429" s="9">
        <v>0</v>
      </c>
      <c r="M2429" s="19">
        <v>1</v>
      </c>
      <c r="N2429" s="19">
        <v>2</v>
      </c>
      <c r="O2429" s="19">
        <v>1</v>
      </c>
      <c r="P2429" s="19">
        <v>0</v>
      </c>
      <c r="Q2429" s="19">
        <f t="shared" si="222"/>
        <v>0</v>
      </c>
      <c r="R2429" s="3">
        <f t="shared" si="223"/>
        <v>0.6513389472789296</v>
      </c>
      <c r="S2429" s="3">
        <f t="shared" si="224"/>
        <v>4.3859649122807015E-2</v>
      </c>
      <c r="T2429" s="9">
        <f t="shared" si="225"/>
        <v>0</v>
      </c>
      <c r="U2429" s="9">
        <f t="shared" si="226"/>
        <v>2</v>
      </c>
      <c r="V2429" s="9">
        <f t="shared" si="227"/>
        <v>1</v>
      </c>
    </row>
    <row r="2430" spans="1:22" x14ac:dyDescent="0.25">
      <c r="A2430" t="s">
        <v>6772</v>
      </c>
      <c r="B2430" s="32" t="s">
        <v>6773</v>
      </c>
      <c r="C2430" t="s">
        <v>202</v>
      </c>
      <c r="D2430" t="s">
        <v>5604</v>
      </c>
      <c r="E2430" s="9">
        <v>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>
        <v>0</v>
      </c>
      <c r="L2430" s="9">
        <v>0</v>
      </c>
      <c r="M2430" s="19">
        <v>0</v>
      </c>
      <c r="N2430" s="19">
        <v>0</v>
      </c>
      <c r="O2430" s="19">
        <v>0</v>
      </c>
      <c r="P2430" s="19">
        <v>1</v>
      </c>
      <c r="Q2430" s="19">
        <f t="shared" si="222"/>
        <v>0</v>
      </c>
      <c r="R2430" s="3">
        <f t="shared" si="223"/>
        <v>0.28867513459481287</v>
      </c>
      <c r="S2430" s="3">
        <f t="shared" si="224"/>
        <v>3.2894736842105261E-2</v>
      </c>
      <c r="T2430" s="9">
        <f t="shared" si="225"/>
        <v>0</v>
      </c>
      <c r="U2430" s="9">
        <f t="shared" si="226"/>
        <v>1</v>
      </c>
      <c r="V2430" s="9">
        <f t="shared" si="227"/>
        <v>0</v>
      </c>
    </row>
    <row r="2431" spans="1:22" x14ac:dyDescent="0.25">
      <c r="A2431" t="s">
        <v>4642</v>
      </c>
      <c r="B2431" s="32" t="s">
        <v>4643</v>
      </c>
      <c r="C2431" t="s">
        <v>202</v>
      </c>
      <c r="D2431" t="s">
        <v>4746</v>
      </c>
      <c r="E2431" s="9">
        <v>0</v>
      </c>
      <c r="F2431" s="9">
        <v>0</v>
      </c>
      <c r="G2431" s="9">
        <v>0</v>
      </c>
      <c r="H2431" s="9">
        <v>0</v>
      </c>
      <c r="I2431" s="9">
        <v>0</v>
      </c>
      <c r="J2431" s="9">
        <v>0</v>
      </c>
      <c r="K2431">
        <v>0</v>
      </c>
      <c r="L2431" s="9">
        <v>0</v>
      </c>
      <c r="M2431" s="19">
        <v>1</v>
      </c>
      <c r="N2431" s="19">
        <v>0</v>
      </c>
      <c r="O2431" s="19">
        <v>2</v>
      </c>
      <c r="P2431" s="19">
        <v>0</v>
      </c>
      <c r="Q2431" s="19">
        <f t="shared" si="222"/>
        <v>0</v>
      </c>
      <c r="R2431" s="3">
        <f t="shared" si="223"/>
        <v>0.62158156050806102</v>
      </c>
      <c r="S2431" s="3">
        <f t="shared" si="224"/>
        <v>4.9342105263157895E-2</v>
      </c>
      <c r="T2431" s="9">
        <f t="shared" si="225"/>
        <v>0</v>
      </c>
      <c r="U2431" s="9">
        <f t="shared" si="226"/>
        <v>2</v>
      </c>
      <c r="V2431" s="9">
        <f t="shared" si="227"/>
        <v>1</v>
      </c>
    </row>
    <row r="2432" spans="1:22" x14ac:dyDescent="0.25">
      <c r="A2432" t="s">
        <v>3764</v>
      </c>
      <c r="B2432" s="32" t="s">
        <v>3765</v>
      </c>
      <c r="C2432" t="s">
        <v>202</v>
      </c>
      <c r="D2432" t="s">
        <v>4746</v>
      </c>
      <c r="E2432" s="9">
        <v>0</v>
      </c>
      <c r="F2432" s="9">
        <v>0</v>
      </c>
      <c r="G2432" s="9">
        <v>0</v>
      </c>
      <c r="H2432" s="9">
        <v>0</v>
      </c>
      <c r="I2432" s="9">
        <v>0</v>
      </c>
      <c r="J2432" s="9">
        <v>0</v>
      </c>
      <c r="K2432">
        <v>0</v>
      </c>
      <c r="L2432" s="9">
        <v>0</v>
      </c>
      <c r="M2432" s="19">
        <v>1</v>
      </c>
      <c r="N2432" s="19">
        <v>1</v>
      </c>
      <c r="O2432" s="19">
        <v>1</v>
      </c>
      <c r="P2432" s="19">
        <v>0</v>
      </c>
      <c r="Q2432" s="19">
        <f t="shared" si="222"/>
        <v>0</v>
      </c>
      <c r="R2432" s="3">
        <f t="shared" si="223"/>
        <v>0.45226701686664544</v>
      </c>
      <c r="S2432" s="3">
        <f t="shared" si="224"/>
        <v>3.2894736842105261E-2</v>
      </c>
      <c r="T2432" s="9">
        <f t="shared" si="225"/>
        <v>0</v>
      </c>
      <c r="U2432" s="9">
        <f t="shared" si="226"/>
        <v>1</v>
      </c>
      <c r="V2432" s="9">
        <f t="shared" si="227"/>
        <v>1</v>
      </c>
    </row>
    <row r="2433" spans="1:22" x14ac:dyDescent="0.25">
      <c r="A2433" t="s">
        <v>6766</v>
      </c>
      <c r="B2433" s="32" t="s">
        <v>6767</v>
      </c>
      <c r="C2433" t="s">
        <v>202</v>
      </c>
      <c r="D2433" t="s">
        <v>5604</v>
      </c>
      <c r="E2433" s="9">
        <v>0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>
        <v>0</v>
      </c>
      <c r="L2433" s="9">
        <v>0</v>
      </c>
      <c r="M2433" s="19">
        <v>0</v>
      </c>
      <c r="N2433" s="19">
        <v>0</v>
      </c>
      <c r="O2433" s="19">
        <v>0</v>
      </c>
      <c r="P2433" s="19">
        <v>1</v>
      </c>
      <c r="Q2433" s="19">
        <f t="shared" si="222"/>
        <v>0</v>
      </c>
      <c r="R2433" s="3">
        <f t="shared" si="223"/>
        <v>0.28867513459481287</v>
      </c>
      <c r="S2433" s="3">
        <f t="shared" si="224"/>
        <v>3.2894736842105261E-2</v>
      </c>
      <c r="T2433" s="9">
        <f t="shared" si="225"/>
        <v>0</v>
      </c>
      <c r="U2433" s="9">
        <f t="shared" si="226"/>
        <v>1</v>
      </c>
      <c r="V2433" s="9">
        <f t="shared" si="227"/>
        <v>0</v>
      </c>
    </row>
    <row r="2434" spans="1:22" x14ac:dyDescent="0.25">
      <c r="A2434" t="s">
        <v>3781</v>
      </c>
      <c r="B2434" s="32" t="s">
        <v>3782</v>
      </c>
      <c r="C2434" t="s">
        <v>202</v>
      </c>
      <c r="D2434" t="s">
        <v>4746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0</v>
      </c>
      <c r="K2434">
        <v>0</v>
      </c>
      <c r="L2434" s="9">
        <v>0</v>
      </c>
      <c r="M2434" s="19">
        <v>4</v>
      </c>
      <c r="N2434" s="19">
        <v>0</v>
      </c>
      <c r="O2434" s="19">
        <v>0</v>
      </c>
      <c r="P2434" s="19">
        <v>0</v>
      </c>
      <c r="Q2434" s="19">
        <f t="shared" ref="Q2434:Q2497" si="228">IFERROR(AVERAGEIF(K2434:K2434,"&lt;&gt;0"),0)</f>
        <v>0</v>
      </c>
      <c r="R2434" s="3">
        <f t="shared" ref="R2434:R2497" si="229">_xlfn.STDEV.S(E2434:P2434)</f>
        <v>1.1547005383792515</v>
      </c>
      <c r="S2434" s="3">
        <f t="shared" ref="S2434:S2497" si="230">IFERROR(AVERAGEIF(E2434:P2434,"&lt;&gt;0")/30.4,0)</f>
        <v>0.13157894736842105</v>
      </c>
      <c r="T2434" s="9">
        <f t="shared" ref="T2434:T2497" si="231">MIN(E2434:P2434)</f>
        <v>0</v>
      </c>
      <c r="U2434" s="9">
        <f t="shared" ref="U2434:U2497" si="232">MAX(E2434:P2434)</f>
        <v>4</v>
      </c>
      <c r="V2434" s="9">
        <f t="shared" ref="V2434:V2497" si="233">MROUND(ROUND(_xlfn.NORM.S.INV($Y$1)*R2434*1,1),1)</f>
        <v>2</v>
      </c>
    </row>
    <row r="2435" spans="1:22" x14ac:dyDescent="0.25">
      <c r="A2435" t="s">
        <v>3822</v>
      </c>
      <c r="B2435" s="32" t="s">
        <v>2093</v>
      </c>
      <c r="C2435" t="s">
        <v>202</v>
      </c>
      <c r="D2435" t="s">
        <v>5604</v>
      </c>
      <c r="E2435" s="9">
        <v>0</v>
      </c>
      <c r="F2435" s="9">
        <v>0</v>
      </c>
      <c r="G2435" s="9">
        <v>0</v>
      </c>
      <c r="H2435" s="9">
        <v>0</v>
      </c>
      <c r="I2435" s="9">
        <v>0</v>
      </c>
      <c r="J2435" s="9">
        <v>0</v>
      </c>
      <c r="K2435">
        <v>0</v>
      </c>
      <c r="L2435" s="9">
        <v>0</v>
      </c>
      <c r="M2435" s="19">
        <v>0</v>
      </c>
      <c r="N2435" s="19">
        <v>0</v>
      </c>
      <c r="O2435" s="19">
        <v>0</v>
      </c>
      <c r="P2435" s="19">
        <v>1</v>
      </c>
      <c r="Q2435" s="19">
        <f t="shared" si="228"/>
        <v>0</v>
      </c>
      <c r="R2435" s="3">
        <f t="shared" si="229"/>
        <v>0.28867513459481287</v>
      </c>
      <c r="S2435" s="3">
        <f t="shared" si="230"/>
        <v>3.2894736842105261E-2</v>
      </c>
      <c r="T2435" s="9">
        <f t="shared" si="231"/>
        <v>0</v>
      </c>
      <c r="U2435" s="9">
        <f t="shared" si="232"/>
        <v>1</v>
      </c>
      <c r="V2435" s="9">
        <f t="shared" si="233"/>
        <v>0</v>
      </c>
    </row>
    <row r="2436" spans="1:22" x14ac:dyDescent="0.25">
      <c r="A2436" t="s">
        <v>3822</v>
      </c>
      <c r="B2436" s="32" t="s">
        <v>2093</v>
      </c>
      <c r="C2436" t="s">
        <v>202</v>
      </c>
      <c r="D2436" t="s">
        <v>4746</v>
      </c>
      <c r="E2436" s="9">
        <v>0</v>
      </c>
      <c r="F2436" s="9">
        <v>0</v>
      </c>
      <c r="G2436" s="9">
        <v>0</v>
      </c>
      <c r="H2436" s="9">
        <v>0</v>
      </c>
      <c r="I2436" s="9">
        <v>0</v>
      </c>
      <c r="J2436" s="9">
        <v>0</v>
      </c>
      <c r="K2436">
        <v>0</v>
      </c>
      <c r="L2436" s="9">
        <v>1.4</v>
      </c>
      <c r="M2436" s="19">
        <v>1</v>
      </c>
      <c r="N2436" s="19">
        <v>0</v>
      </c>
      <c r="O2436" s="19">
        <v>0</v>
      </c>
      <c r="P2436" s="19">
        <v>0</v>
      </c>
      <c r="Q2436" s="19">
        <f t="shared" si="228"/>
        <v>0</v>
      </c>
      <c r="R2436" s="3">
        <f t="shared" si="229"/>
        <v>0.47482054026183984</v>
      </c>
      <c r="S2436" s="3">
        <f t="shared" si="230"/>
        <v>3.9473684210526314E-2</v>
      </c>
      <c r="T2436" s="9">
        <f t="shared" si="231"/>
        <v>0</v>
      </c>
      <c r="U2436" s="9">
        <f t="shared" si="232"/>
        <v>1.4</v>
      </c>
      <c r="V2436" s="9">
        <f t="shared" si="233"/>
        <v>1</v>
      </c>
    </row>
    <row r="2437" spans="1:22" x14ac:dyDescent="0.25">
      <c r="A2437" t="s">
        <v>2967</v>
      </c>
      <c r="B2437" s="32" t="s">
        <v>2966</v>
      </c>
      <c r="C2437" t="s">
        <v>202</v>
      </c>
      <c r="D2437" t="s">
        <v>4746</v>
      </c>
      <c r="E2437" s="9">
        <v>0</v>
      </c>
      <c r="F2437" s="9">
        <v>0</v>
      </c>
      <c r="G2437" s="9">
        <v>0</v>
      </c>
      <c r="H2437" s="9">
        <v>0</v>
      </c>
      <c r="I2437" s="9">
        <v>0</v>
      </c>
      <c r="J2437" s="9">
        <v>0</v>
      </c>
      <c r="K2437">
        <v>0</v>
      </c>
      <c r="L2437" s="9">
        <v>0</v>
      </c>
      <c r="M2437" s="19">
        <v>3</v>
      </c>
      <c r="N2437" s="19">
        <v>1</v>
      </c>
      <c r="O2437" s="19">
        <v>0</v>
      </c>
      <c r="P2437" s="19">
        <v>0</v>
      </c>
      <c r="Q2437" s="19">
        <f t="shared" si="228"/>
        <v>0</v>
      </c>
      <c r="R2437" s="3">
        <f t="shared" si="229"/>
        <v>0.88762536459859454</v>
      </c>
      <c r="S2437" s="3">
        <f t="shared" si="230"/>
        <v>6.5789473684210523E-2</v>
      </c>
      <c r="T2437" s="9">
        <f t="shared" si="231"/>
        <v>0</v>
      </c>
      <c r="U2437" s="9">
        <f t="shared" si="232"/>
        <v>3</v>
      </c>
      <c r="V2437" s="9">
        <f t="shared" si="233"/>
        <v>1</v>
      </c>
    </row>
    <row r="2438" spans="1:22" x14ac:dyDescent="0.25">
      <c r="A2438" t="s">
        <v>4674</v>
      </c>
      <c r="B2438" s="32" t="s">
        <v>4675</v>
      </c>
      <c r="C2438" t="s">
        <v>202</v>
      </c>
      <c r="D2438" t="s">
        <v>4746</v>
      </c>
      <c r="E2438" s="9">
        <v>0</v>
      </c>
      <c r="F2438" s="9">
        <v>0</v>
      </c>
      <c r="G2438" s="9">
        <v>0</v>
      </c>
      <c r="H2438" s="9">
        <v>0</v>
      </c>
      <c r="I2438" s="9">
        <v>0</v>
      </c>
      <c r="J2438" s="9">
        <v>0</v>
      </c>
      <c r="K2438">
        <v>0</v>
      </c>
      <c r="L2438" s="9">
        <v>0</v>
      </c>
      <c r="M2438" s="19">
        <v>2</v>
      </c>
      <c r="N2438" s="19">
        <v>0</v>
      </c>
      <c r="O2438" s="19">
        <v>1</v>
      </c>
      <c r="P2438" s="19">
        <v>2</v>
      </c>
      <c r="Q2438" s="19">
        <f t="shared" si="228"/>
        <v>0</v>
      </c>
      <c r="R2438" s="3">
        <f t="shared" si="229"/>
        <v>0.79296146109875909</v>
      </c>
      <c r="S2438" s="3">
        <f t="shared" si="230"/>
        <v>5.4824561403508776E-2</v>
      </c>
      <c r="T2438" s="9">
        <f t="shared" si="231"/>
        <v>0</v>
      </c>
      <c r="U2438" s="9">
        <f t="shared" si="232"/>
        <v>2</v>
      </c>
      <c r="V2438" s="9">
        <f t="shared" si="233"/>
        <v>1</v>
      </c>
    </row>
    <row r="2439" spans="1:22" x14ac:dyDescent="0.25">
      <c r="A2439" t="s">
        <v>3075</v>
      </c>
      <c r="B2439" s="32" t="s">
        <v>3074</v>
      </c>
      <c r="C2439" t="s">
        <v>202</v>
      </c>
      <c r="D2439" t="s">
        <v>4746</v>
      </c>
      <c r="E2439" s="9">
        <v>0</v>
      </c>
      <c r="F2439" s="9">
        <v>0</v>
      </c>
      <c r="G2439" s="9">
        <v>0</v>
      </c>
      <c r="H2439" s="9">
        <v>0</v>
      </c>
      <c r="I2439" s="9">
        <v>0</v>
      </c>
      <c r="J2439" s="9">
        <v>0</v>
      </c>
      <c r="K2439">
        <v>0</v>
      </c>
      <c r="L2439" s="9">
        <v>0</v>
      </c>
      <c r="M2439" s="19">
        <v>3</v>
      </c>
      <c r="N2439" s="19">
        <v>0</v>
      </c>
      <c r="O2439" s="19">
        <v>2</v>
      </c>
      <c r="P2439" s="19">
        <v>1</v>
      </c>
      <c r="Q2439" s="19">
        <f t="shared" si="228"/>
        <v>0</v>
      </c>
      <c r="R2439" s="3">
        <f t="shared" si="229"/>
        <v>1</v>
      </c>
      <c r="S2439" s="3">
        <f t="shared" si="230"/>
        <v>6.5789473684210523E-2</v>
      </c>
      <c r="T2439" s="9">
        <f t="shared" si="231"/>
        <v>0</v>
      </c>
      <c r="U2439" s="9">
        <f t="shared" si="232"/>
        <v>3</v>
      </c>
      <c r="V2439" s="9">
        <f t="shared" si="233"/>
        <v>1</v>
      </c>
    </row>
    <row r="2440" spans="1:22" x14ac:dyDescent="0.25">
      <c r="A2440" t="s">
        <v>5642</v>
      </c>
      <c r="B2440" s="32" t="s">
        <v>5643</v>
      </c>
      <c r="C2440" t="s">
        <v>202</v>
      </c>
      <c r="D2440" t="s">
        <v>4746</v>
      </c>
      <c r="E2440" s="9">
        <v>0</v>
      </c>
      <c r="F2440" s="9">
        <v>0</v>
      </c>
      <c r="G2440" s="9">
        <v>0</v>
      </c>
      <c r="H2440" s="9">
        <v>0</v>
      </c>
      <c r="I2440" s="9">
        <v>0</v>
      </c>
      <c r="J2440" s="9">
        <v>0</v>
      </c>
      <c r="K2440">
        <v>0</v>
      </c>
      <c r="L2440" s="9">
        <v>0</v>
      </c>
      <c r="M2440" s="19">
        <v>0</v>
      </c>
      <c r="N2440" s="19">
        <v>0</v>
      </c>
      <c r="O2440" s="19">
        <v>1</v>
      </c>
      <c r="P2440" s="19">
        <v>0</v>
      </c>
      <c r="Q2440" s="19">
        <f t="shared" si="228"/>
        <v>0</v>
      </c>
      <c r="R2440" s="3">
        <f t="shared" si="229"/>
        <v>0.28867513459481287</v>
      </c>
      <c r="S2440" s="3">
        <f t="shared" si="230"/>
        <v>3.2894736842105261E-2</v>
      </c>
      <c r="T2440" s="9">
        <f t="shared" si="231"/>
        <v>0</v>
      </c>
      <c r="U2440" s="9">
        <f t="shared" si="232"/>
        <v>1</v>
      </c>
      <c r="V2440" s="9">
        <f t="shared" si="233"/>
        <v>0</v>
      </c>
    </row>
    <row r="2441" spans="1:22" x14ac:dyDescent="0.25">
      <c r="A2441" t="s">
        <v>6637</v>
      </c>
      <c r="B2441" s="32" t="s">
        <v>6638</v>
      </c>
      <c r="C2441" t="s">
        <v>202</v>
      </c>
      <c r="D2441" t="s">
        <v>5604</v>
      </c>
      <c r="E2441" s="9">
        <v>0</v>
      </c>
      <c r="F2441" s="9">
        <v>0</v>
      </c>
      <c r="G2441" s="9">
        <v>0</v>
      </c>
      <c r="H2441" s="9">
        <v>0</v>
      </c>
      <c r="I2441" s="9">
        <v>0</v>
      </c>
      <c r="J2441" s="9">
        <v>0</v>
      </c>
      <c r="K2441">
        <v>0</v>
      </c>
      <c r="L2441" s="9">
        <v>0</v>
      </c>
      <c r="M2441" s="19">
        <v>0</v>
      </c>
      <c r="N2441" s="19">
        <v>0</v>
      </c>
      <c r="O2441" s="19">
        <v>0</v>
      </c>
      <c r="P2441" s="19">
        <v>1</v>
      </c>
      <c r="Q2441" s="19">
        <f t="shared" si="228"/>
        <v>0</v>
      </c>
      <c r="R2441" s="3">
        <f t="shared" si="229"/>
        <v>0.28867513459481287</v>
      </c>
      <c r="S2441" s="3">
        <f t="shared" si="230"/>
        <v>3.2894736842105261E-2</v>
      </c>
      <c r="T2441" s="9">
        <f t="shared" si="231"/>
        <v>0</v>
      </c>
      <c r="U2441" s="9">
        <f t="shared" si="232"/>
        <v>1</v>
      </c>
      <c r="V2441" s="9">
        <f t="shared" si="233"/>
        <v>0</v>
      </c>
    </row>
    <row r="2442" spans="1:22" x14ac:dyDescent="0.25">
      <c r="A2442" t="s">
        <v>3009</v>
      </c>
      <c r="B2442" s="32" t="s">
        <v>3008</v>
      </c>
      <c r="C2442" t="s">
        <v>202</v>
      </c>
      <c r="D2442" t="s">
        <v>4746</v>
      </c>
      <c r="E2442" s="9">
        <v>0</v>
      </c>
      <c r="F2442" s="9">
        <v>0</v>
      </c>
      <c r="G2442" s="9">
        <v>0</v>
      </c>
      <c r="H2442" s="9">
        <v>0</v>
      </c>
      <c r="I2442" s="9">
        <v>0</v>
      </c>
      <c r="J2442" s="9">
        <v>0</v>
      </c>
      <c r="K2442">
        <v>0</v>
      </c>
      <c r="L2442" s="9">
        <v>0</v>
      </c>
      <c r="M2442" s="19">
        <v>2</v>
      </c>
      <c r="N2442" s="19">
        <v>0</v>
      </c>
      <c r="O2442" s="19">
        <v>1</v>
      </c>
      <c r="P2442" s="19">
        <v>0</v>
      </c>
      <c r="Q2442" s="19">
        <f t="shared" si="228"/>
        <v>0</v>
      </c>
      <c r="R2442" s="3">
        <f t="shared" si="229"/>
        <v>0.62158156050806102</v>
      </c>
      <c r="S2442" s="3">
        <f t="shared" si="230"/>
        <v>4.9342105263157895E-2</v>
      </c>
      <c r="T2442" s="9">
        <f t="shared" si="231"/>
        <v>0</v>
      </c>
      <c r="U2442" s="9">
        <f t="shared" si="232"/>
        <v>2</v>
      </c>
      <c r="V2442" s="9">
        <f t="shared" si="233"/>
        <v>1</v>
      </c>
    </row>
    <row r="2443" spans="1:22" x14ac:dyDescent="0.25">
      <c r="A2443" t="s">
        <v>3090</v>
      </c>
      <c r="B2443" s="32" t="s">
        <v>3089</v>
      </c>
      <c r="C2443" t="s">
        <v>202</v>
      </c>
      <c r="D2443" t="s">
        <v>5604</v>
      </c>
      <c r="E2443" s="9">
        <v>0</v>
      </c>
      <c r="F2443" s="9">
        <v>0</v>
      </c>
      <c r="G2443" s="9">
        <v>0</v>
      </c>
      <c r="H2443" s="9">
        <v>0</v>
      </c>
      <c r="I2443" s="9">
        <v>0</v>
      </c>
      <c r="J2443" s="9">
        <v>0</v>
      </c>
      <c r="K2443">
        <v>0</v>
      </c>
      <c r="L2443" s="9">
        <v>0</v>
      </c>
      <c r="M2443" s="19">
        <v>0</v>
      </c>
      <c r="N2443" s="19">
        <v>0</v>
      </c>
      <c r="O2443" s="19">
        <v>0</v>
      </c>
      <c r="P2443" s="19">
        <v>3</v>
      </c>
      <c r="Q2443" s="19">
        <f t="shared" si="228"/>
        <v>0</v>
      </c>
      <c r="R2443" s="3">
        <f t="shared" si="229"/>
        <v>0.8660254037844386</v>
      </c>
      <c r="S2443" s="3">
        <f t="shared" si="230"/>
        <v>9.8684210526315791E-2</v>
      </c>
      <c r="T2443" s="9">
        <f t="shared" si="231"/>
        <v>0</v>
      </c>
      <c r="U2443" s="9">
        <f t="shared" si="232"/>
        <v>3</v>
      </c>
      <c r="V2443" s="9">
        <f t="shared" si="233"/>
        <v>1</v>
      </c>
    </row>
    <row r="2444" spans="1:22" x14ac:dyDescent="0.25">
      <c r="A2444" t="s">
        <v>3090</v>
      </c>
      <c r="B2444" s="32" t="s">
        <v>3089</v>
      </c>
      <c r="C2444" t="s">
        <v>202</v>
      </c>
      <c r="D2444" t="s">
        <v>106</v>
      </c>
      <c r="E2444" s="9">
        <v>0</v>
      </c>
      <c r="F2444" s="9">
        <v>0</v>
      </c>
      <c r="G2444" s="9">
        <v>0</v>
      </c>
      <c r="H2444" s="9">
        <v>0</v>
      </c>
      <c r="I2444" s="9">
        <v>0</v>
      </c>
      <c r="J2444" s="9">
        <v>0</v>
      </c>
      <c r="K2444">
        <v>0</v>
      </c>
      <c r="L2444" s="9">
        <v>0</v>
      </c>
      <c r="M2444" s="19">
        <v>0</v>
      </c>
      <c r="N2444" s="19">
        <v>0</v>
      </c>
      <c r="O2444" s="19">
        <v>0</v>
      </c>
      <c r="P2444" s="19">
        <v>1</v>
      </c>
      <c r="Q2444" s="19">
        <f t="shared" si="228"/>
        <v>0</v>
      </c>
      <c r="R2444" s="3">
        <f t="shared" si="229"/>
        <v>0.28867513459481287</v>
      </c>
      <c r="S2444" s="3">
        <f t="shared" si="230"/>
        <v>3.2894736842105261E-2</v>
      </c>
      <c r="T2444" s="9">
        <f t="shared" si="231"/>
        <v>0</v>
      </c>
      <c r="U2444" s="9">
        <f t="shared" si="232"/>
        <v>1</v>
      </c>
      <c r="V2444" s="9">
        <f t="shared" si="233"/>
        <v>0</v>
      </c>
    </row>
    <row r="2445" spans="1:22" x14ac:dyDescent="0.25">
      <c r="A2445" t="s">
        <v>3090</v>
      </c>
      <c r="B2445" s="32" t="s">
        <v>3089</v>
      </c>
      <c r="C2445" t="s">
        <v>202</v>
      </c>
      <c r="D2445" t="s">
        <v>4746</v>
      </c>
      <c r="E2445" s="9">
        <v>0</v>
      </c>
      <c r="F2445" s="9">
        <v>0</v>
      </c>
      <c r="G2445" s="9">
        <v>0</v>
      </c>
      <c r="H2445" s="9">
        <v>0</v>
      </c>
      <c r="I2445" s="9">
        <v>0</v>
      </c>
      <c r="J2445" s="9">
        <v>0</v>
      </c>
      <c r="K2445">
        <v>0</v>
      </c>
      <c r="L2445" s="9">
        <v>0</v>
      </c>
      <c r="M2445" s="19">
        <v>1</v>
      </c>
      <c r="N2445" s="19">
        <v>0</v>
      </c>
      <c r="O2445" s="19">
        <v>0</v>
      </c>
      <c r="P2445" s="19">
        <v>0</v>
      </c>
      <c r="Q2445" s="19">
        <f t="shared" si="228"/>
        <v>0</v>
      </c>
      <c r="R2445" s="3">
        <f t="shared" si="229"/>
        <v>0.28867513459481287</v>
      </c>
      <c r="S2445" s="3">
        <f t="shared" si="230"/>
        <v>3.2894736842105261E-2</v>
      </c>
      <c r="T2445" s="9">
        <f t="shared" si="231"/>
        <v>0</v>
      </c>
      <c r="U2445" s="9">
        <f t="shared" si="232"/>
        <v>1</v>
      </c>
      <c r="V2445" s="9">
        <f t="shared" si="233"/>
        <v>0</v>
      </c>
    </row>
    <row r="2446" spans="1:22" x14ac:dyDescent="0.25">
      <c r="A2446" t="s">
        <v>3105</v>
      </c>
      <c r="B2446" s="32" t="s">
        <v>3104</v>
      </c>
      <c r="C2446" t="s">
        <v>202</v>
      </c>
      <c r="D2446" t="s">
        <v>5604</v>
      </c>
      <c r="E2446" s="9">
        <v>0</v>
      </c>
      <c r="F2446" s="9">
        <v>0</v>
      </c>
      <c r="G2446" s="9">
        <v>0</v>
      </c>
      <c r="H2446" s="9">
        <v>0</v>
      </c>
      <c r="I2446" s="9">
        <v>0</v>
      </c>
      <c r="J2446" s="9">
        <v>0</v>
      </c>
      <c r="K2446">
        <v>0</v>
      </c>
      <c r="L2446" s="9">
        <v>0</v>
      </c>
      <c r="M2446" s="19">
        <v>0</v>
      </c>
      <c r="N2446" s="19">
        <v>0</v>
      </c>
      <c r="O2446" s="19">
        <v>1</v>
      </c>
      <c r="P2446" s="19">
        <v>0</v>
      </c>
      <c r="Q2446" s="19">
        <f t="shared" si="228"/>
        <v>0</v>
      </c>
      <c r="R2446" s="3">
        <f t="shared" si="229"/>
        <v>0.28867513459481287</v>
      </c>
      <c r="S2446" s="3">
        <f t="shared" si="230"/>
        <v>3.2894736842105261E-2</v>
      </c>
      <c r="T2446" s="9">
        <f t="shared" si="231"/>
        <v>0</v>
      </c>
      <c r="U2446" s="9">
        <f t="shared" si="232"/>
        <v>1</v>
      </c>
      <c r="V2446" s="9">
        <f t="shared" si="233"/>
        <v>0</v>
      </c>
    </row>
    <row r="2447" spans="1:22" x14ac:dyDescent="0.25">
      <c r="A2447" t="s">
        <v>3105</v>
      </c>
      <c r="B2447" s="32" t="s">
        <v>3104</v>
      </c>
      <c r="C2447" t="s">
        <v>202</v>
      </c>
      <c r="D2447" t="s">
        <v>4746</v>
      </c>
      <c r="E2447" s="9">
        <v>0</v>
      </c>
      <c r="F2447" s="9">
        <v>0</v>
      </c>
      <c r="G2447" s="9">
        <v>0</v>
      </c>
      <c r="H2447" s="9">
        <v>0</v>
      </c>
      <c r="I2447" s="9">
        <v>0</v>
      </c>
      <c r="J2447" s="9">
        <v>0</v>
      </c>
      <c r="K2447">
        <v>0</v>
      </c>
      <c r="L2447" s="9">
        <v>0</v>
      </c>
      <c r="M2447" s="19">
        <v>4</v>
      </c>
      <c r="N2447" s="19">
        <v>0</v>
      </c>
      <c r="O2447" s="19">
        <v>0</v>
      </c>
      <c r="P2447" s="19">
        <v>0</v>
      </c>
      <c r="Q2447" s="19">
        <f t="shared" si="228"/>
        <v>0</v>
      </c>
      <c r="R2447" s="3">
        <f t="shared" si="229"/>
        <v>1.1547005383792515</v>
      </c>
      <c r="S2447" s="3">
        <f t="shared" si="230"/>
        <v>0.13157894736842105</v>
      </c>
      <c r="T2447" s="9">
        <f t="shared" si="231"/>
        <v>0</v>
      </c>
      <c r="U2447" s="9">
        <f t="shared" si="232"/>
        <v>4</v>
      </c>
      <c r="V2447" s="9">
        <f t="shared" si="233"/>
        <v>2</v>
      </c>
    </row>
    <row r="2448" spans="1:22" x14ac:dyDescent="0.25">
      <c r="A2448" t="s">
        <v>3006</v>
      </c>
      <c r="B2448" s="32" t="s">
        <v>3005</v>
      </c>
      <c r="C2448" t="s">
        <v>202</v>
      </c>
      <c r="D2448" t="s">
        <v>5604</v>
      </c>
      <c r="E2448" s="9">
        <v>0</v>
      </c>
      <c r="F2448" s="9">
        <v>0</v>
      </c>
      <c r="G2448" s="9">
        <v>0</v>
      </c>
      <c r="H2448" s="9">
        <v>0</v>
      </c>
      <c r="I2448" s="9">
        <v>0</v>
      </c>
      <c r="J2448" s="9">
        <v>0</v>
      </c>
      <c r="K2448">
        <v>0</v>
      </c>
      <c r="L2448" s="9">
        <v>0</v>
      </c>
      <c r="M2448" s="19">
        <v>0</v>
      </c>
      <c r="N2448" s="19">
        <v>0</v>
      </c>
      <c r="O2448" s="19">
        <v>0</v>
      </c>
      <c r="P2448" s="19">
        <v>1</v>
      </c>
      <c r="Q2448" s="19">
        <f t="shared" si="228"/>
        <v>0</v>
      </c>
      <c r="R2448" s="3">
        <f t="shared" si="229"/>
        <v>0.28867513459481287</v>
      </c>
      <c r="S2448" s="3">
        <f t="shared" si="230"/>
        <v>3.2894736842105261E-2</v>
      </c>
      <c r="T2448" s="9">
        <f t="shared" si="231"/>
        <v>0</v>
      </c>
      <c r="U2448" s="9">
        <f t="shared" si="232"/>
        <v>1</v>
      </c>
      <c r="V2448" s="9">
        <f t="shared" si="233"/>
        <v>0</v>
      </c>
    </row>
    <row r="2449" spans="1:22" x14ac:dyDescent="0.25">
      <c r="A2449" t="s">
        <v>3006</v>
      </c>
      <c r="B2449" s="32" t="s">
        <v>3005</v>
      </c>
      <c r="C2449" t="s">
        <v>202</v>
      </c>
      <c r="D2449" t="s">
        <v>4746</v>
      </c>
      <c r="E2449" s="9">
        <v>0</v>
      </c>
      <c r="F2449" s="9">
        <v>0</v>
      </c>
      <c r="G2449" s="9">
        <v>0</v>
      </c>
      <c r="H2449" s="9">
        <v>0</v>
      </c>
      <c r="I2449" s="9">
        <v>0</v>
      </c>
      <c r="J2449" s="9">
        <v>0</v>
      </c>
      <c r="K2449">
        <v>0</v>
      </c>
      <c r="L2449" s="9">
        <v>0</v>
      </c>
      <c r="M2449" s="19">
        <v>2</v>
      </c>
      <c r="N2449" s="19">
        <v>0</v>
      </c>
      <c r="O2449" s="19">
        <v>1</v>
      </c>
      <c r="P2449" s="19">
        <v>0</v>
      </c>
      <c r="Q2449" s="19">
        <f t="shared" si="228"/>
        <v>0</v>
      </c>
      <c r="R2449" s="3">
        <f t="shared" si="229"/>
        <v>0.62158156050806102</v>
      </c>
      <c r="S2449" s="3">
        <f t="shared" si="230"/>
        <v>4.9342105263157895E-2</v>
      </c>
      <c r="T2449" s="9">
        <f t="shared" si="231"/>
        <v>0</v>
      </c>
      <c r="U2449" s="9">
        <f t="shared" si="232"/>
        <v>2</v>
      </c>
      <c r="V2449" s="9">
        <f t="shared" si="233"/>
        <v>1</v>
      </c>
    </row>
    <row r="2450" spans="1:22" x14ac:dyDescent="0.25">
      <c r="A2450" t="s">
        <v>4692</v>
      </c>
      <c r="B2450" s="32" t="s">
        <v>4693</v>
      </c>
      <c r="C2450" t="s">
        <v>202</v>
      </c>
      <c r="D2450" t="s">
        <v>113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>
        <v>0</v>
      </c>
      <c r="L2450" s="9">
        <v>0</v>
      </c>
      <c r="M2450" s="19">
        <v>1</v>
      </c>
      <c r="N2450" s="19">
        <v>0</v>
      </c>
      <c r="O2450" s="19">
        <v>0</v>
      </c>
      <c r="P2450" s="19">
        <v>0</v>
      </c>
      <c r="Q2450" s="19">
        <f t="shared" si="228"/>
        <v>0</v>
      </c>
      <c r="R2450" s="3">
        <f t="shared" si="229"/>
        <v>0.28867513459481287</v>
      </c>
      <c r="S2450" s="3">
        <f t="shared" si="230"/>
        <v>3.2894736842105261E-2</v>
      </c>
      <c r="T2450" s="9">
        <f t="shared" si="231"/>
        <v>0</v>
      </c>
      <c r="U2450" s="9">
        <f t="shared" si="232"/>
        <v>1</v>
      </c>
      <c r="V2450" s="9">
        <f t="shared" si="233"/>
        <v>0</v>
      </c>
    </row>
    <row r="2451" spans="1:22" x14ac:dyDescent="0.25">
      <c r="A2451" t="s">
        <v>6852</v>
      </c>
      <c r="B2451" s="32" t="s">
        <v>6853</v>
      </c>
      <c r="C2451" t="s">
        <v>202</v>
      </c>
      <c r="D2451" t="s">
        <v>113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>
        <v>0</v>
      </c>
      <c r="L2451" s="9">
        <v>0</v>
      </c>
      <c r="M2451" s="19">
        <v>0</v>
      </c>
      <c r="N2451" s="19">
        <v>0</v>
      </c>
      <c r="O2451" s="19">
        <v>0</v>
      </c>
      <c r="P2451" s="19">
        <v>1</v>
      </c>
      <c r="Q2451" s="19">
        <f t="shared" si="228"/>
        <v>0</v>
      </c>
      <c r="R2451" s="3">
        <f t="shared" si="229"/>
        <v>0.28867513459481287</v>
      </c>
      <c r="S2451" s="3">
        <f t="shared" si="230"/>
        <v>3.2894736842105261E-2</v>
      </c>
      <c r="T2451" s="9">
        <f t="shared" si="231"/>
        <v>0</v>
      </c>
      <c r="U2451" s="9">
        <f t="shared" si="232"/>
        <v>1</v>
      </c>
      <c r="V2451" s="9">
        <f t="shared" si="233"/>
        <v>0</v>
      </c>
    </row>
    <row r="2452" spans="1:22" x14ac:dyDescent="0.25">
      <c r="A2452" t="s">
        <v>4694</v>
      </c>
      <c r="B2452" s="32" t="s">
        <v>4695</v>
      </c>
      <c r="C2452" t="s">
        <v>202</v>
      </c>
      <c r="D2452" t="s">
        <v>113</v>
      </c>
      <c r="E2452" s="9">
        <v>0</v>
      </c>
      <c r="F2452" s="9">
        <v>0</v>
      </c>
      <c r="G2452" s="9">
        <v>0</v>
      </c>
      <c r="H2452" s="9">
        <v>0</v>
      </c>
      <c r="I2452" s="9">
        <v>0</v>
      </c>
      <c r="J2452" s="9">
        <v>0</v>
      </c>
      <c r="K2452">
        <v>0</v>
      </c>
      <c r="L2452" s="9">
        <v>0</v>
      </c>
      <c r="M2452" s="19">
        <v>1</v>
      </c>
      <c r="N2452" s="19">
        <v>0</v>
      </c>
      <c r="O2452" s="19">
        <v>1</v>
      </c>
      <c r="P2452" s="19">
        <v>0</v>
      </c>
      <c r="Q2452" s="19">
        <f t="shared" si="228"/>
        <v>0</v>
      </c>
      <c r="R2452" s="3">
        <f t="shared" si="229"/>
        <v>0.38924947208076149</v>
      </c>
      <c r="S2452" s="3">
        <f t="shared" si="230"/>
        <v>3.2894736842105261E-2</v>
      </c>
      <c r="T2452" s="9">
        <f t="shared" si="231"/>
        <v>0</v>
      </c>
      <c r="U2452" s="9">
        <f t="shared" si="232"/>
        <v>1</v>
      </c>
      <c r="V2452" s="9">
        <f t="shared" si="233"/>
        <v>1</v>
      </c>
    </row>
    <row r="2453" spans="1:22" x14ac:dyDescent="0.25">
      <c r="A2453" t="s">
        <v>3667</v>
      </c>
      <c r="B2453" s="32" t="s">
        <v>1810</v>
      </c>
      <c r="C2453" t="s">
        <v>202</v>
      </c>
      <c r="D2453" t="s">
        <v>4746</v>
      </c>
      <c r="E2453" s="9">
        <v>0</v>
      </c>
      <c r="F2453" s="9">
        <v>0</v>
      </c>
      <c r="G2453" s="9">
        <v>1</v>
      </c>
      <c r="H2453" s="9">
        <v>0</v>
      </c>
      <c r="I2453" s="9">
        <v>2</v>
      </c>
      <c r="J2453" s="9">
        <v>2</v>
      </c>
      <c r="K2453">
        <v>0</v>
      </c>
      <c r="L2453" s="9">
        <v>0</v>
      </c>
      <c r="M2453" s="19">
        <v>0</v>
      </c>
      <c r="N2453" s="19">
        <v>0</v>
      </c>
      <c r="O2453" s="19">
        <v>0</v>
      </c>
      <c r="P2453" s="19">
        <v>0</v>
      </c>
      <c r="Q2453" s="19">
        <f t="shared" si="228"/>
        <v>0</v>
      </c>
      <c r="R2453" s="3">
        <f t="shared" si="229"/>
        <v>0.79296146109875909</v>
      </c>
      <c r="S2453" s="3">
        <f t="shared" si="230"/>
        <v>5.4824561403508776E-2</v>
      </c>
      <c r="T2453" s="9">
        <f t="shared" si="231"/>
        <v>0</v>
      </c>
      <c r="U2453" s="9">
        <f t="shared" si="232"/>
        <v>2</v>
      </c>
      <c r="V2453" s="9">
        <f t="shared" si="233"/>
        <v>1</v>
      </c>
    </row>
    <row r="2454" spans="1:22" x14ac:dyDescent="0.25">
      <c r="A2454" t="s">
        <v>6854</v>
      </c>
      <c r="B2454" s="32" t="s">
        <v>6855</v>
      </c>
      <c r="C2454" t="s">
        <v>202</v>
      </c>
      <c r="D2454" t="s">
        <v>113</v>
      </c>
      <c r="E2454" s="9">
        <v>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>
        <v>0</v>
      </c>
      <c r="L2454" s="9">
        <v>0</v>
      </c>
      <c r="M2454" s="19">
        <v>0</v>
      </c>
      <c r="N2454" s="19">
        <v>0</v>
      </c>
      <c r="O2454" s="19">
        <v>0</v>
      </c>
      <c r="P2454" s="19">
        <v>4</v>
      </c>
      <c r="Q2454" s="19">
        <f t="shared" si="228"/>
        <v>0</v>
      </c>
      <c r="R2454" s="3">
        <f t="shared" si="229"/>
        <v>1.1547005383792515</v>
      </c>
      <c r="S2454" s="3">
        <f t="shared" si="230"/>
        <v>0.13157894736842105</v>
      </c>
      <c r="T2454" s="9">
        <f t="shared" si="231"/>
        <v>0</v>
      </c>
      <c r="U2454" s="9">
        <f t="shared" si="232"/>
        <v>4</v>
      </c>
      <c r="V2454" s="9">
        <f t="shared" si="233"/>
        <v>2</v>
      </c>
    </row>
    <row r="2455" spans="1:22" x14ac:dyDescent="0.25">
      <c r="A2455" t="s">
        <v>4696</v>
      </c>
      <c r="B2455" s="32" t="s">
        <v>4697</v>
      </c>
      <c r="C2455" t="s">
        <v>202</v>
      </c>
      <c r="D2455" t="s">
        <v>113</v>
      </c>
      <c r="E2455" s="9">
        <v>0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>
        <v>0</v>
      </c>
      <c r="L2455" s="9">
        <v>0</v>
      </c>
      <c r="M2455" s="19">
        <v>1</v>
      </c>
      <c r="N2455" s="19">
        <v>0</v>
      </c>
      <c r="O2455" s="19">
        <v>0</v>
      </c>
      <c r="P2455" s="19">
        <v>0</v>
      </c>
      <c r="Q2455" s="19">
        <f t="shared" si="228"/>
        <v>0</v>
      </c>
      <c r="R2455" s="3">
        <f t="shared" si="229"/>
        <v>0.28867513459481287</v>
      </c>
      <c r="S2455" s="3">
        <f t="shared" si="230"/>
        <v>3.2894736842105261E-2</v>
      </c>
      <c r="T2455" s="9">
        <f t="shared" si="231"/>
        <v>0</v>
      </c>
      <c r="U2455" s="9">
        <f t="shared" si="232"/>
        <v>1</v>
      </c>
      <c r="V2455" s="9">
        <f t="shared" si="233"/>
        <v>0</v>
      </c>
    </row>
    <row r="2456" spans="1:22" x14ac:dyDescent="0.25">
      <c r="A2456" t="s">
        <v>4698</v>
      </c>
      <c r="B2456" s="32" t="s">
        <v>4699</v>
      </c>
      <c r="C2456" t="s">
        <v>202</v>
      </c>
      <c r="D2456" t="s">
        <v>113</v>
      </c>
      <c r="E2456" s="9">
        <v>0</v>
      </c>
      <c r="F2456" s="9">
        <v>0</v>
      </c>
      <c r="G2456" s="9">
        <v>0</v>
      </c>
      <c r="H2456" s="9">
        <v>0</v>
      </c>
      <c r="I2456" s="9">
        <v>0</v>
      </c>
      <c r="J2456" s="9">
        <v>0</v>
      </c>
      <c r="K2456">
        <v>0</v>
      </c>
      <c r="L2456" s="9">
        <v>0</v>
      </c>
      <c r="M2456" s="19">
        <v>2</v>
      </c>
      <c r="N2456" s="19">
        <v>0</v>
      </c>
      <c r="O2456" s="19">
        <v>0</v>
      </c>
      <c r="P2456" s="19">
        <v>0</v>
      </c>
      <c r="Q2456" s="19">
        <f t="shared" si="228"/>
        <v>0</v>
      </c>
      <c r="R2456" s="3">
        <f t="shared" si="229"/>
        <v>0.57735026918962573</v>
      </c>
      <c r="S2456" s="3">
        <f t="shared" si="230"/>
        <v>6.5789473684210523E-2</v>
      </c>
      <c r="T2456" s="9">
        <f t="shared" si="231"/>
        <v>0</v>
      </c>
      <c r="U2456" s="9">
        <f t="shared" si="232"/>
        <v>2</v>
      </c>
      <c r="V2456" s="9">
        <f t="shared" si="233"/>
        <v>1</v>
      </c>
    </row>
    <row r="2457" spans="1:22" x14ac:dyDescent="0.25">
      <c r="A2457" t="s">
        <v>4700</v>
      </c>
      <c r="B2457" s="32" t="s">
        <v>4701</v>
      </c>
      <c r="C2457" t="s">
        <v>202</v>
      </c>
      <c r="D2457" t="s">
        <v>113</v>
      </c>
      <c r="E2457" s="9">
        <v>0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>
        <v>0</v>
      </c>
      <c r="L2457" s="9">
        <v>0</v>
      </c>
      <c r="M2457" s="19">
        <v>1</v>
      </c>
      <c r="N2457" s="19">
        <v>0</v>
      </c>
      <c r="O2457" s="19">
        <v>0</v>
      </c>
      <c r="P2457" s="19">
        <v>0</v>
      </c>
      <c r="Q2457" s="19">
        <f t="shared" si="228"/>
        <v>0</v>
      </c>
      <c r="R2457" s="3">
        <f t="shared" si="229"/>
        <v>0.28867513459481287</v>
      </c>
      <c r="S2457" s="3">
        <f t="shared" si="230"/>
        <v>3.2894736842105261E-2</v>
      </c>
      <c r="T2457" s="9">
        <f t="shared" si="231"/>
        <v>0</v>
      </c>
      <c r="U2457" s="9">
        <f t="shared" si="232"/>
        <v>1</v>
      </c>
      <c r="V2457" s="9">
        <f t="shared" si="233"/>
        <v>0</v>
      </c>
    </row>
    <row r="2458" spans="1:22" x14ac:dyDescent="0.25">
      <c r="A2458" t="s">
        <v>4702</v>
      </c>
      <c r="B2458" s="32" t="s">
        <v>4703</v>
      </c>
      <c r="C2458" t="s">
        <v>202</v>
      </c>
      <c r="D2458" t="s">
        <v>113</v>
      </c>
      <c r="E2458" s="9">
        <v>0</v>
      </c>
      <c r="F2458" s="9">
        <v>0</v>
      </c>
      <c r="G2458" s="9">
        <v>0</v>
      </c>
      <c r="H2458" s="9">
        <v>0</v>
      </c>
      <c r="I2458" s="9">
        <v>0</v>
      </c>
      <c r="J2458" s="9">
        <v>0</v>
      </c>
      <c r="K2458">
        <v>0</v>
      </c>
      <c r="L2458" s="9">
        <v>0</v>
      </c>
      <c r="M2458" s="19">
        <v>1</v>
      </c>
      <c r="N2458" s="19">
        <v>1</v>
      </c>
      <c r="O2458" s="19">
        <v>0</v>
      </c>
      <c r="P2458" s="19">
        <v>2</v>
      </c>
      <c r="Q2458" s="19">
        <f t="shared" si="228"/>
        <v>0</v>
      </c>
      <c r="R2458" s="3">
        <f t="shared" si="229"/>
        <v>0.6513389472789296</v>
      </c>
      <c r="S2458" s="3">
        <f t="shared" si="230"/>
        <v>4.3859649122807015E-2</v>
      </c>
      <c r="T2458" s="9">
        <f t="shared" si="231"/>
        <v>0</v>
      </c>
      <c r="U2458" s="9">
        <f t="shared" si="232"/>
        <v>2</v>
      </c>
      <c r="V2458" s="9">
        <f t="shared" si="233"/>
        <v>1</v>
      </c>
    </row>
    <row r="2459" spans="1:22" x14ac:dyDescent="0.25">
      <c r="A2459" t="s">
        <v>3624</v>
      </c>
      <c r="B2459" s="32" t="s">
        <v>1709</v>
      </c>
      <c r="C2459" t="s">
        <v>202</v>
      </c>
      <c r="D2459" t="s">
        <v>106</v>
      </c>
      <c r="E2459" s="9">
        <v>0</v>
      </c>
      <c r="F2459" s="9">
        <v>0</v>
      </c>
      <c r="G2459" s="9">
        <v>0</v>
      </c>
      <c r="H2459" s="9">
        <v>0</v>
      </c>
      <c r="I2459" s="9">
        <v>0</v>
      </c>
      <c r="J2459" s="9">
        <v>0</v>
      </c>
      <c r="K2459">
        <v>0</v>
      </c>
      <c r="L2459" s="9">
        <v>1.4</v>
      </c>
      <c r="M2459" s="19">
        <v>0</v>
      </c>
      <c r="N2459" s="19">
        <v>1</v>
      </c>
      <c r="O2459" s="19">
        <v>0</v>
      </c>
      <c r="P2459" s="19">
        <v>0</v>
      </c>
      <c r="Q2459" s="19">
        <f t="shared" si="228"/>
        <v>0</v>
      </c>
      <c r="R2459" s="3">
        <f t="shared" si="229"/>
        <v>0.47482054026183984</v>
      </c>
      <c r="S2459" s="3">
        <f t="shared" si="230"/>
        <v>3.9473684210526314E-2</v>
      </c>
      <c r="T2459" s="9">
        <f t="shared" si="231"/>
        <v>0</v>
      </c>
      <c r="U2459" s="9">
        <f t="shared" si="232"/>
        <v>1.4</v>
      </c>
      <c r="V2459" s="9">
        <f t="shared" si="233"/>
        <v>1</v>
      </c>
    </row>
    <row r="2460" spans="1:22" x14ac:dyDescent="0.25">
      <c r="A2460" t="s">
        <v>3624</v>
      </c>
      <c r="B2460" s="32" t="s">
        <v>1709</v>
      </c>
      <c r="C2460" t="s">
        <v>202</v>
      </c>
      <c r="D2460" t="s">
        <v>109</v>
      </c>
      <c r="E2460" s="9">
        <v>0</v>
      </c>
      <c r="F2460" s="9">
        <v>0</v>
      </c>
      <c r="G2460" s="9">
        <v>0</v>
      </c>
      <c r="H2460" s="9">
        <v>0</v>
      </c>
      <c r="I2460" s="9">
        <v>0</v>
      </c>
      <c r="J2460" s="9">
        <v>0</v>
      </c>
      <c r="K2460">
        <v>0</v>
      </c>
      <c r="L2460" s="9">
        <v>0</v>
      </c>
      <c r="M2460" s="19">
        <v>0</v>
      </c>
      <c r="N2460" s="19">
        <v>12</v>
      </c>
      <c r="O2460" s="19">
        <v>0</v>
      </c>
      <c r="P2460" s="19">
        <v>0</v>
      </c>
      <c r="Q2460" s="19">
        <f t="shared" si="228"/>
        <v>0</v>
      </c>
      <c r="R2460" s="3">
        <f t="shared" si="229"/>
        <v>3.4641016151377544</v>
      </c>
      <c r="S2460" s="3">
        <f t="shared" si="230"/>
        <v>0.39473684210526316</v>
      </c>
      <c r="T2460" s="9">
        <f t="shared" si="231"/>
        <v>0</v>
      </c>
      <c r="U2460" s="9">
        <f t="shared" si="232"/>
        <v>12</v>
      </c>
      <c r="V2460" s="9">
        <f t="shared" si="233"/>
        <v>4</v>
      </c>
    </row>
    <row r="2461" spans="1:22" x14ac:dyDescent="0.25">
      <c r="A2461" t="s">
        <v>3081</v>
      </c>
      <c r="B2461" s="32" t="s">
        <v>3080</v>
      </c>
      <c r="C2461" t="s">
        <v>202</v>
      </c>
      <c r="D2461" t="s">
        <v>106</v>
      </c>
      <c r="E2461" s="9">
        <v>0</v>
      </c>
      <c r="F2461" s="9">
        <v>0</v>
      </c>
      <c r="G2461" s="9">
        <v>0</v>
      </c>
      <c r="H2461" s="9">
        <v>0</v>
      </c>
      <c r="I2461" s="9">
        <v>0</v>
      </c>
      <c r="J2461" s="9">
        <v>0</v>
      </c>
      <c r="K2461">
        <v>0</v>
      </c>
      <c r="L2461" s="9">
        <v>0</v>
      </c>
      <c r="M2461" s="19">
        <v>5</v>
      </c>
      <c r="N2461" s="19">
        <v>0</v>
      </c>
      <c r="O2461" s="19">
        <v>0</v>
      </c>
      <c r="P2461" s="19">
        <v>0</v>
      </c>
      <c r="Q2461" s="19">
        <f t="shared" si="228"/>
        <v>0</v>
      </c>
      <c r="R2461" s="3">
        <f t="shared" si="229"/>
        <v>1.4433756729740645</v>
      </c>
      <c r="S2461" s="3">
        <f t="shared" si="230"/>
        <v>0.16447368421052633</v>
      </c>
      <c r="T2461" s="9">
        <f t="shared" si="231"/>
        <v>0</v>
      </c>
      <c r="U2461" s="9">
        <f t="shared" si="232"/>
        <v>5</v>
      </c>
      <c r="V2461" s="9">
        <f t="shared" si="233"/>
        <v>2</v>
      </c>
    </row>
    <row r="2462" spans="1:22" x14ac:dyDescent="0.25">
      <c r="A2462" t="s">
        <v>3804</v>
      </c>
      <c r="B2462" s="32" t="s">
        <v>3805</v>
      </c>
      <c r="C2462" t="s">
        <v>202</v>
      </c>
      <c r="D2462" t="s">
        <v>106</v>
      </c>
      <c r="E2462" s="9">
        <v>0</v>
      </c>
      <c r="F2462" s="9">
        <v>0</v>
      </c>
      <c r="G2462" s="9">
        <v>0</v>
      </c>
      <c r="H2462" s="9">
        <v>0</v>
      </c>
      <c r="I2462" s="9">
        <v>0</v>
      </c>
      <c r="J2462" s="9">
        <v>0</v>
      </c>
      <c r="K2462">
        <v>0</v>
      </c>
      <c r="L2462" s="9">
        <v>0</v>
      </c>
      <c r="M2462" s="19">
        <v>1</v>
      </c>
      <c r="N2462" s="19">
        <v>0</v>
      </c>
      <c r="O2462" s="19">
        <v>0</v>
      </c>
      <c r="P2462" s="19">
        <v>0</v>
      </c>
      <c r="Q2462" s="19">
        <f t="shared" si="228"/>
        <v>0</v>
      </c>
      <c r="R2462" s="3">
        <f t="shared" si="229"/>
        <v>0.28867513459481287</v>
      </c>
      <c r="S2462" s="3">
        <f t="shared" si="230"/>
        <v>3.2894736842105261E-2</v>
      </c>
      <c r="T2462" s="9">
        <f t="shared" si="231"/>
        <v>0</v>
      </c>
      <c r="U2462" s="9">
        <f t="shared" si="232"/>
        <v>1</v>
      </c>
      <c r="V2462" s="9">
        <f t="shared" si="233"/>
        <v>0</v>
      </c>
    </row>
    <row r="2463" spans="1:22" x14ac:dyDescent="0.25">
      <c r="A2463" t="s">
        <v>2993</v>
      </c>
      <c r="B2463" s="32" t="s">
        <v>1916</v>
      </c>
      <c r="C2463" t="s">
        <v>202</v>
      </c>
      <c r="D2463" t="s">
        <v>106</v>
      </c>
      <c r="E2463" s="9">
        <v>0</v>
      </c>
      <c r="F2463" s="9">
        <v>0</v>
      </c>
      <c r="G2463" s="9">
        <v>0</v>
      </c>
      <c r="H2463" s="9">
        <v>0</v>
      </c>
      <c r="I2463" s="9">
        <v>0</v>
      </c>
      <c r="J2463" s="9">
        <v>0</v>
      </c>
      <c r="K2463">
        <v>0</v>
      </c>
      <c r="L2463" s="9">
        <v>1.4</v>
      </c>
      <c r="M2463" s="19">
        <v>1</v>
      </c>
      <c r="N2463" s="19">
        <v>0</v>
      </c>
      <c r="O2463" s="19">
        <v>0</v>
      </c>
      <c r="P2463" s="19">
        <v>0</v>
      </c>
      <c r="Q2463" s="19">
        <f t="shared" si="228"/>
        <v>0</v>
      </c>
      <c r="R2463" s="3">
        <f t="shared" si="229"/>
        <v>0.47482054026183984</v>
      </c>
      <c r="S2463" s="3">
        <f t="shared" si="230"/>
        <v>3.9473684210526314E-2</v>
      </c>
      <c r="T2463" s="9">
        <f t="shared" si="231"/>
        <v>0</v>
      </c>
      <c r="U2463" s="9">
        <f t="shared" si="232"/>
        <v>1.4</v>
      </c>
      <c r="V2463" s="9">
        <f t="shared" si="233"/>
        <v>1</v>
      </c>
    </row>
    <row r="2464" spans="1:22" x14ac:dyDescent="0.25">
      <c r="A2464" t="s">
        <v>3801</v>
      </c>
      <c r="B2464" s="32" t="s">
        <v>3802</v>
      </c>
      <c r="C2464" t="s">
        <v>202</v>
      </c>
      <c r="D2464" t="s">
        <v>106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>
        <v>0</v>
      </c>
      <c r="L2464" s="9">
        <v>0</v>
      </c>
      <c r="M2464" s="19">
        <v>1</v>
      </c>
      <c r="N2464" s="19">
        <v>0</v>
      </c>
      <c r="O2464" s="19">
        <v>0</v>
      </c>
      <c r="P2464" s="19">
        <v>0</v>
      </c>
      <c r="Q2464" s="19">
        <f t="shared" si="228"/>
        <v>0</v>
      </c>
      <c r="R2464" s="3">
        <f t="shared" si="229"/>
        <v>0.28867513459481287</v>
      </c>
      <c r="S2464" s="3">
        <f t="shared" si="230"/>
        <v>3.2894736842105261E-2</v>
      </c>
      <c r="T2464" s="9">
        <f t="shared" si="231"/>
        <v>0</v>
      </c>
      <c r="U2464" s="9">
        <f t="shared" si="232"/>
        <v>1</v>
      </c>
      <c r="V2464" s="9">
        <f t="shared" si="233"/>
        <v>0</v>
      </c>
    </row>
    <row r="2465" spans="1:22" x14ac:dyDescent="0.25">
      <c r="A2465" t="s">
        <v>4704</v>
      </c>
      <c r="B2465" s="32" t="s">
        <v>4705</v>
      </c>
      <c r="C2465" t="s">
        <v>202</v>
      </c>
      <c r="D2465" t="s">
        <v>106</v>
      </c>
      <c r="E2465" s="9">
        <v>0</v>
      </c>
      <c r="F2465" s="9">
        <v>0</v>
      </c>
      <c r="G2465" s="9">
        <v>0</v>
      </c>
      <c r="H2465" s="9">
        <v>0</v>
      </c>
      <c r="I2465" s="9">
        <v>0</v>
      </c>
      <c r="J2465" s="9">
        <v>0</v>
      </c>
      <c r="K2465">
        <v>0</v>
      </c>
      <c r="L2465" s="9">
        <v>0</v>
      </c>
      <c r="M2465" s="19">
        <v>3</v>
      </c>
      <c r="N2465" s="19">
        <v>0</v>
      </c>
      <c r="O2465" s="19">
        <v>0</v>
      </c>
      <c r="P2465" s="19">
        <v>1</v>
      </c>
      <c r="Q2465" s="19">
        <f t="shared" si="228"/>
        <v>0</v>
      </c>
      <c r="R2465" s="3">
        <f t="shared" si="229"/>
        <v>0.88762536459859454</v>
      </c>
      <c r="S2465" s="3">
        <f t="shared" si="230"/>
        <v>6.5789473684210523E-2</v>
      </c>
      <c r="T2465" s="9">
        <f t="shared" si="231"/>
        <v>0</v>
      </c>
      <c r="U2465" s="9">
        <f t="shared" si="232"/>
        <v>3</v>
      </c>
      <c r="V2465" s="9">
        <f t="shared" si="233"/>
        <v>1</v>
      </c>
    </row>
    <row r="2466" spans="1:22" x14ac:dyDescent="0.25">
      <c r="A2466" t="s">
        <v>3768</v>
      </c>
      <c r="B2466" s="32" t="s">
        <v>3769</v>
      </c>
      <c r="C2466" t="s">
        <v>202</v>
      </c>
      <c r="D2466" t="s">
        <v>106</v>
      </c>
      <c r="E2466" s="9">
        <v>0</v>
      </c>
      <c r="F2466" s="9">
        <v>0</v>
      </c>
      <c r="G2466" s="9">
        <v>0</v>
      </c>
      <c r="H2466" s="9">
        <v>0</v>
      </c>
      <c r="I2466" s="9">
        <v>0</v>
      </c>
      <c r="J2466" s="9">
        <v>0</v>
      </c>
      <c r="K2466">
        <v>0</v>
      </c>
      <c r="L2466" s="9">
        <v>0</v>
      </c>
      <c r="M2466" s="19">
        <v>2</v>
      </c>
      <c r="N2466" s="19">
        <v>0</v>
      </c>
      <c r="O2466" s="19">
        <v>0</v>
      </c>
      <c r="P2466" s="19">
        <v>0</v>
      </c>
      <c r="Q2466" s="19">
        <f t="shared" si="228"/>
        <v>0</v>
      </c>
      <c r="R2466" s="3">
        <f t="shared" si="229"/>
        <v>0.57735026918962573</v>
      </c>
      <c r="S2466" s="3">
        <f t="shared" si="230"/>
        <v>6.5789473684210523E-2</v>
      </c>
      <c r="T2466" s="9">
        <f t="shared" si="231"/>
        <v>0</v>
      </c>
      <c r="U2466" s="9">
        <f t="shared" si="232"/>
        <v>2</v>
      </c>
      <c r="V2466" s="9">
        <f t="shared" si="233"/>
        <v>1</v>
      </c>
    </row>
    <row r="2467" spans="1:22" x14ac:dyDescent="0.25">
      <c r="A2467" t="s">
        <v>4644</v>
      </c>
      <c r="B2467" s="32" t="s">
        <v>4645</v>
      </c>
      <c r="C2467" t="s">
        <v>202</v>
      </c>
      <c r="D2467" t="s">
        <v>106</v>
      </c>
      <c r="E2467" s="9">
        <v>0</v>
      </c>
      <c r="F2467" s="9">
        <v>0</v>
      </c>
      <c r="G2467" s="9">
        <v>0</v>
      </c>
      <c r="H2467" s="9">
        <v>0</v>
      </c>
      <c r="I2467" s="9">
        <v>0</v>
      </c>
      <c r="J2467" s="9">
        <v>0</v>
      </c>
      <c r="K2467">
        <v>0</v>
      </c>
      <c r="L2467" s="9">
        <v>0</v>
      </c>
      <c r="M2467" s="19">
        <v>1</v>
      </c>
      <c r="N2467" s="19">
        <v>0</v>
      </c>
      <c r="O2467" s="19">
        <v>1</v>
      </c>
      <c r="P2467" s="19">
        <v>0</v>
      </c>
      <c r="Q2467" s="19">
        <f t="shared" si="228"/>
        <v>0</v>
      </c>
      <c r="R2467" s="3">
        <f t="shared" si="229"/>
        <v>0.38924947208076149</v>
      </c>
      <c r="S2467" s="3">
        <f t="shared" si="230"/>
        <v>3.2894736842105261E-2</v>
      </c>
      <c r="T2467" s="9">
        <f t="shared" si="231"/>
        <v>0</v>
      </c>
      <c r="U2467" s="9">
        <f t="shared" si="232"/>
        <v>1</v>
      </c>
      <c r="V2467" s="9">
        <f t="shared" si="233"/>
        <v>1</v>
      </c>
    </row>
    <row r="2468" spans="1:22" x14ac:dyDescent="0.25">
      <c r="A2468" t="s">
        <v>2985</v>
      </c>
      <c r="B2468" s="32" t="s">
        <v>2984</v>
      </c>
      <c r="C2468" t="s">
        <v>202</v>
      </c>
      <c r="D2468" t="s">
        <v>106</v>
      </c>
      <c r="E2468" s="9">
        <v>0</v>
      </c>
      <c r="F2468" s="9">
        <v>0</v>
      </c>
      <c r="G2468" s="9">
        <v>0</v>
      </c>
      <c r="H2468" s="9">
        <v>0</v>
      </c>
      <c r="I2468" s="9">
        <v>0</v>
      </c>
      <c r="J2468" s="9">
        <v>0</v>
      </c>
      <c r="K2468">
        <v>0</v>
      </c>
      <c r="L2468" s="9">
        <v>0</v>
      </c>
      <c r="M2468" s="19">
        <v>3</v>
      </c>
      <c r="N2468" s="19">
        <v>0</v>
      </c>
      <c r="O2468" s="19">
        <v>0</v>
      </c>
      <c r="P2468" s="19">
        <v>1</v>
      </c>
      <c r="Q2468" s="19">
        <f t="shared" si="228"/>
        <v>0</v>
      </c>
      <c r="R2468" s="3">
        <f t="shared" si="229"/>
        <v>0.88762536459859454</v>
      </c>
      <c r="S2468" s="3">
        <f t="shared" si="230"/>
        <v>6.5789473684210523E-2</v>
      </c>
      <c r="T2468" s="9">
        <f t="shared" si="231"/>
        <v>0</v>
      </c>
      <c r="U2468" s="9">
        <f t="shared" si="232"/>
        <v>3</v>
      </c>
      <c r="V2468" s="9">
        <f t="shared" si="233"/>
        <v>1</v>
      </c>
    </row>
    <row r="2469" spans="1:22" x14ac:dyDescent="0.25">
      <c r="A2469" t="s">
        <v>3809</v>
      </c>
      <c r="B2469" s="32" t="s">
        <v>3810</v>
      </c>
      <c r="C2469" t="s">
        <v>202</v>
      </c>
      <c r="D2469" t="s">
        <v>106</v>
      </c>
      <c r="E2469" s="9">
        <v>0</v>
      </c>
      <c r="F2469" s="9">
        <v>0</v>
      </c>
      <c r="G2469" s="9">
        <v>0</v>
      </c>
      <c r="H2469" s="9">
        <v>0</v>
      </c>
      <c r="I2469" s="9">
        <v>0</v>
      </c>
      <c r="J2469" s="9">
        <v>0</v>
      </c>
      <c r="K2469">
        <v>0</v>
      </c>
      <c r="L2469" s="9">
        <v>0</v>
      </c>
      <c r="M2469" s="19">
        <v>2</v>
      </c>
      <c r="N2469" s="19">
        <v>0</v>
      </c>
      <c r="O2469" s="19">
        <v>0</v>
      </c>
      <c r="P2469" s="19">
        <v>0</v>
      </c>
      <c r="Q2469" s="19">
        <f t="shared" si="228"/>
        <v>0</v>
      </c>
      <c r="R2469" s="3">
        <f t="shared" si="229"/>
        <v>0.57735026918962573</v>
      </c>
      <c r="S2469" s="3">
        <f t="shared" si="230"/>
        <v>6.5789473684210523E-2</v>
      </c>
      <c r="T2469" s="9">
        <f t="shared" si="231"/>
        <v>0</v>
      </c>
      <c r="U2469" s="9">
        <f t="shared" si="232"/>
        <v>2</v>
      </c>
      <c r="V2469" s="9">
        <f t="shared" si="233"/>
        <v>1</v>
      </c>
    </row>
    <row r="2470" spans="1:22" x14ac:dyDescent="0.25">
      <c r="A2470" t="s">
        <v>4706</v>
      </c>
      <c r="B2470" s="32" t="s">
        <v>4707</v>
      </c>
      <c r="C2470" t="s">
        <v>202</v>
      </c>
      <c r="D2470" t="s">
        <v>106</v>
      </c>
      <c r="E2470" s="9">
        <v>0</v>
      </c>
      <c r="F2470" s="9">
        <v>0</v>
      </c>
      <c r="G2470" s="9">
        <v>0</v>
      </c>
      <c r="H2470" s="9">
        <v>0</v>
      </c>
      <c r="I2470" s="9">
        <v>0</v>
      </c>
      <c r="J2470" s="9">
        <v>0</v>
      </c>
      <c r="K2470">
        <v>0</v>
      </c>
      <c r="L2470" s="9">
        <v>0</v>
      </c>
      <c r="M2470" s="19">
        <v>1</v>
      </c>
      <c r="N2470" s="19">
        <v>0</v>
      </c>
      <c r="O2470" s="19">
        <v>1</v>
      </c>
      <c r="P2470" s="19">
        <v>0</v>
      </c>
      <c r="Q2470" s="19">
        <f t="shared" si="228"/>
        <v>0</v>
      </c>
      <c r="R2470" s="3">
        <f t="shared" si="229"/>
        <v>0.38924947208076149</v>
      </c>
      <c r="S2470" s="3">
        <f t="shared" si="230"/>
        <v>3.2894736842105261E-2</v>
      </c>
      <c r="T2470" s="9">
        <f t="shared" si="231"/>
        <v>0</v>
      </c>
      <c r="U2470" s="9">
        <f t="shared" si="232"/>
        <v>1</v>
      </c>
      <c r="V2470" s="9">
        <f t="shared" si="233"/>
        <v>1</v>
      </c>
    </row>
    <row r="2471" spans="1:22" x14ac:dyDescent="0.25">
      <c r="A2471" t="s">
        <v>4708</v>
      </c>
      <c r="B2471" s="32" t="s">
        <v>4709</v>
      </c>
      <c r="C2471" t="s">
        <v>202</v>
      </c>
      <c r="D2471" t="s">
        <v>106</v>
      </c>
      <c r="E2471" s="9">
        <v>0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>
        <v>0</v>
      </c>
      <c r="L2471" s="9">
        <v>0</v>
      </c>
      <c r="M2471" s="19">
        <v>1</v>
      </c>
      <c r="N2471" s="19">
        <v>0</v>
      </c>
      <c r="O2471" s="19">
        <v>0</v>
      </c>
      <c r="P2471" s="19">
        <v>0</v>
      </c>
      <c r="Q2471" s="19">
        <f t="shared" si="228"/>
        <v>0</v>
      </c>
      <c r="R2471" s="3">
        <f t="shared" si="229"/>
        <v>0.28867513459481287</v>
      </c>
      <c r="S2471" s="3">
        <f t="shared" si="230"/>
        <v>3.2894736842105261E-2</v>
      </c>
      <c r="T2471" s="9">
        <f t="shared" si="231"/>
        <v>0</v>
      </c>
      <c r="U2471" s="9">
        <f t="shared" si="232"/>
        <v>1</v>
      </c>
      <c r="V2471" s="9">
        <f t="shared" si="233"/>
        <v>0</v>
      </c>
    </row>
    <row r="2472" spans="1:22" x14ac:dyDescent="0.25">
      <c r="A2472" t="s">
        <v>5644</v>
      </c>
      <c r="B2472" s="32" t="s">
        <v>5645</v>
      </c>
      <c r="C2472" t="s">
        <v>202</v>
      </c>
      <c r="D2472" t="s">
        <v>106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0</v>
      </c>
      <c r="K2472">
        <v>0</v>
      </c>
      <c r="L2472" s="9">
        <v>0</v>
      </c>
      <c r="M2472" s="19">
        <v>0</v>
      </c>
      <c r="N2472" s="19">
        <v>1</v>
      </c>
      <c r="O2472" s="19">
        <v>0</v>
      </c>
      <c r="P2472" s="19">
        <v>0</v>
      </c>
      <c r="Q2472" s="19">
        <f t="shared" si="228"/>
        <v>0</v>
      </c>
      <c r="R2472" s="3">
        <f t="shared" si="229"/>
        <v>0.28867513459481287</v>
      </c>
      <c r="S2472" s="3">
        <f t="shared" si="230"/>
        <v>3.2894736842105261E-2</v>
      </c>
      <c r="T2472" s="9">
        <f t="shared" si="231"/>
        <v>0</v>
      </c>
      <c r="U2472" s="9">
        <f t="shared" si="232"/>
        <v>1</v>
      </c>
      <c r="V2472" s="9">
        <f t="shared" si="233"/>
        <v>0</v>
      </c>
    </row>
    <row r="2473" spans="1:22" x14ac:dyDescent="0.25">
      <c r="A2473" t="s">
        <v>3343</v>
      </c>
      <c r="B2473" s="32" t="s">
        <v>1060</v>
      </c>
      <c r="C2473" t="s">
        <v>849</v>
      </c>
      <c r="D2473" t="s">
        <v>4746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>
        <v>0</v>
      </c>
      <c r="L2473" s="9">
        <v>5.6</v>
      </c>
      <c r="M2473" s="19">
        <v>1</v>
      </c>
      <c r="N2473" s="19">
        <v>0</v>
      </c>
      <c r="O2473" s="19">
        <v>0</v>
      </c>
      <c r="P2473" s="19">
        <v>0</v>
      </c>
      <c r="Q2473" s="19">
        <f t="shared" si="228"/>
        <v>0</v>
      </c>
      <c r="R2473" s="3">
        <f t="shared" si="229"/>
        <v>1.6161120573209586</v>
      </c>
      <c r="S2473" s="3">
        <f t="shared" si="230"/>
        <v>0.10855263157894737</v>
      </c>
      <c r="T2473" s="9">
        <f t="shared" si="231"/>
        <v>0</v>
      </c>
      <c r="U2473" s="9">
        <f t="shared" si="232"/>
        <v>5.6</v>
      </c>
      <c r="V2473" s="9">
        <f t="shared" si="233"/>
        <v>2</v>
      </c>
    </row>
    <row r="2474" spans="1:22" x14ac:dyDescent="0.25">
      <c r="A2474" t="s">
        <v>4710</v>
      </c>
      <c r="B2474" s="32" t="s">
        <v>4711</v>
      </c>
      <c r="C2474" t="s">
        <v>202</v>
      </c>
      <c r="D2474" t="s">
        <v>106</v>
      </c>
      <c r="E2474" s="9">
        <v>0</v>
      </c>
      <c r="F2474" s="9">
        <v>0</v>
      </c>
      <c r="G2474" s="9">
        <v>0</v>
      </c>
      <c r="H2474" s="9">
        <v>0</v>
      </c>
      <c r="I2474" s="9">
        <v>0</v>
      </c>
      <c r="J2474" s="9">
        <v>0</v>
      </c>
      <c r="K2474">
        <v>0</v>
      </c>
      <c r="L2474" s="9">
        <v>0</v>
      </c>
      <c r="M2474" s="19">
        <v>2</v>
      </c>
      <c r="N2474" s="19">
        <v>0</v>
      </c>
      <c r="O2474" s="19">
        <v>0</v>
      </c>
      <c r="P2474" s="19">
        <v>1</v>
      </c>
      <c r="Q2474" s="19">
        <f t="shared" si="228"/>
        <v>0</v>
      </c>
      <c r="R2474" s="3">
        <f t="shared" si="229"/>
        <v>0.62158156050806102</v>
      </c>
      <c r="S2474" s="3">
        <f t="shared" si="230"/>
        <v>4.9342105263157895E-2</v>
      </c>
      <c r="T2474" s="9">
        <f t="shared" si="231"/>
        <v>0</v>
      </c>
      <c r="U2474" s="9">
        <f t="shared" si="232"/>
        <v>2</v>
      </c>
      <c r="V2474" s="9">
        <f t="shared" si="233"/>
        <v>1</v>
      </c>
    </row>
    <row r="2475" spans="1:22" x14ac:dyDescent="0.25">
      <c r="A2475" t="s">
        <v>5377</v>
      </c>
      <c r="B2475" s="32" t="s">
        <v>5378</v>
      </c>
      <c r="C2475" t="s">
        <v>202</v>
      </c>
      <c r="D2475" t="s">
        <v>106</v>
      </c>
      <c r="E2475" s="9">
        <v>0</v>
      </c>
      <c r="F2475" s="9">
        <v>0</v>
      </c>
      <c r="G2475" s="9">
        <v>0</v>
      </c>
      <c r="H2475" s="9">
        <v>0</v>
      </c>
      <c r="I2475" s="9">
        <v>0</v>
      </c>
      <c r="J2475" s="9">
        <v>0</v>
      </c>
      <c r="K2475">
        <v>0</v>
      </c>
      <c r="L2475" s="9">
        <v>0</v>
      </c>
      <c r="M2475" s="19">
        <v>0</v>
      </c>
      <c r="N2475" s="19">
        <v>0</v>
      </c>
      <c r="O2475" s="19">
        <v>1</v>
      </c>
      <c r="P2475" s="19">
        <v>0</v>
      </c>
      <c r="Q2475" s="19">
        <f t="shared" si="228"/>
        <v>0</v>
      </c>
      <c r="R2475" s="3">
        <f t="shared" si="229"/>
        <v>0.28867513459481287</v>
      </c>
      <c r="S2475" s="3">
        <f t="shared" si="230"/>
        <v>3.2894736842105261E-2</v>
      </c>
      <c r="T2475" s="9">
        <f t="shared" si="231"/>
        <v>0</v>
      </c>
      <c r="U2475" s="9">
        <f t="shared" si="232"/>
        <v>1</v>
      </c>
      <c r="V2475" s="9">
        <f t="shared" si="233"/>
        <v>0</v>
      </c>
    </row>
    <row r="2476" spans="1:22" x14ac:dyDescent="0.25">
      <c r="A2476" t="s">
        <v>5646</v>
      </c>
      <c r="B2476" s="32" t="s">
        <v>5647</v>
      </c>
      <c r="C2476" t="s">
        <v>202</v>
      </c>
      <c r="D2476" t="s">
        <v>106</v>
      </c>
      <c r="E2476" s="9">
        <v>0</v>
      </c>
      <c r="F2476" s="9">
        <v>0</v>
      </c>
      <c r="G2476" s="9">
        <v>0</v>
      </c>
      <c r="H2476" s="9">
        <v>0</v>
      </c>
      <c r="I2476" s="9">
        <v>0</v>
      </c>
      <c r="J2476" s="9">
        <v>0</v>
      </c>
      <c r="K2476">
        <v>0</v>
      </c>
      <c r="L2476" s="9">
        <v>0</v>
      </c>
      <c r="M2476" s="19">
        <v>0</v>
      </c>
      <c r="N2476" s="19">
        <v>1</v>
      </c>
      <c r="O2476" s="19">
        <v>0</v>
      </c>
      <c r="P2476" s="19">
        <v>0</v>
      </c>
      <c r="Q2476" s="19">
        <f t="shared" si="228"/>
        <v>0</v>
      </c>
      <c r="R2476" s="3">
        <f t="shared" si="229"/>
        <v>0.28867513459481287</v>
      </c>
      <c r="S2476" s="3">
        <f t="shared" si="230"/>
        <v>3.2894736842105261E-2</v>
      </c>
      <c r="T2476" s="9">
        <f t="shared" si="231"/>
        <v>0</v>
      </c>
      <c r="U2476" s="9">
        <f t="shared" si="232"/>
        <v>1</v>
      </c>
      <c r="V2476" s="9">
        <f t="shared" si="233"/>
        <v>0</v>
      </c>
    </row>
    <row r="2477" spans="1:22" x14ac:dyDescent="0.25">
      <c r="A2477" t="s">
        <v>4712</v>
      </c>
      <c r="B2477" s="32" t="s">
        <v>4713</v>
      </c>
      <c r="C2477" t="s">
        <v>202</v>
      </c>
      <c r="D2477" t="s">
        <v>106</v>
      </c>
      <c r="E2477" s="9">
        <v>0</v>
      </c>
      <c r="F2477" s="9">
        <v>0</v>
      </c>
      <c r="G2477" s="9">
        <v>0</v>
      </c>
      <c r="H2477" s="9">
        <v>0</v>
      </c>
      <c r="I2477" s="9">
        <v>0</v>
      </c>
      <c r="J2477" s="9">
        <v>0</v>
      </c>
      <c r="K2477">
        <v>0</v>
      </c>
      <c r="L2477" s="9">
        <v>0</v>
      </c>
      <c r="M2477" s="19">
        <v>1</v>
      </c>
      <c r="N2477" s="19">
        <v>0</v>
      </c>
      <c r="O2477" s="19">
        <v>0</v>
      </c>
      <c r="P2477" s="19">
        <v>1</v>
      </c>
      <c r="Q2477" s="19">
        <f t="shared" si="228"/>
        <v>0</v>
      </c>
      <c r="R2477" s="3">
        <f t="shared" si="229"/>
        <v>0.38924947208076149</v>
      </c>
      <c r="S2477" s="3">
        <f t="shared" si="230"/>
        <v>3.2894736842105261E-2</v>
      </c>
      <c r="T2477" s="9">
        <f t="shared" si="231"/>
        <v>0</v>
      </c>
      <c r="U2477" s="9">
        <f t="shared" si="232"/>
        <v>1</v>
      </c>
      <c r="V2477" s="9">
        <f t="shared" si="233"/>
        <v>1</v>
      </c>
    </row>
    <row r="2478" spans="1:22" x14ac:dyDescent="0.25">
      <c r="A2478" t="s">
        <v>3055</v>
      </c>
      <c r="B2478" s="32" t="s">
        <v>3054</v>
      </c>
      <c r="C2478" t="s">
        <v>202</v>
      </c>
      <c r="D2478" t="s">
        <v>106</v>
      </c>
      <c r="E2478" s="9">
        <v>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>
        <v>0</v>
      </c>
      <c r="L2478" s="9">
        <v>0</v>
      </c>
      <c r="M2478" s="19">
        <v>3</v>
      </c>
      <c r="N2478" s="19">
        <v>0</v>
      </c>
      <c r="O2478" s="19">
        <v>1</v>
      </c>
      <c r="P2478" s="19">
        <v>2</v>
      </c>
      <c r="Q2478" s="19">
        <f t="shared" si="228"/>
        <v>0</v>
      </c>
      <c r="R2478" s="3">
        <f t="shared" si="229"/>
        <v>1</v>
      </c>
      <c r="S2478" s="3">
        <f t="shared" si="230"/>
        <v>6.5789473684210523E-2</v>
      </c>
      <c r="T2478" s="9">
        <f t="shared" si="231"/>
        <v>0</v>
      </c>
      <c r="U2478" s="9">
        <f t="shared" si="232"/>
        <v>3</v>
      </c>
      <c r="V2478" s="9">
        <f t="shared" si="233"/>
        <v>1</v>
      </c>
    </row>
    <row r="2479" spans="1:22" x14ac:dyDescent="0.25">
      <c r="A2479" t="s">
        <v>6856</v>
      </c>
      <c r="B2479" s="32" t="s">
        <v>6857</v>
      </c>
      <c r="C2479" t="s">
        <v>202</v>
      </c>
      <c r="D2479" t="s">
        <v>106</v>
      </c>
      <c r="E2479" s="9">
        <v>0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>
        <v>0</v>
      </c>
      <c r="L2479" s="9">
        <v>0</v>
      </c>
      <c r="M2479" s="19">
        <v>0</v>
      </c>
      <c r="N2479" s="19">
        <v>0</v>
      </c>
      <c r="O2479" s="19">
        <v>0</v>
      </c>
      <c r="P2479" s="19">
        <v>2</v>
      </c>
      <c r="Q2479" s="19">
        <f t="shared" si="228"/>
        <v>0</v>
      </c>
      <c r="R2479" s="3">
        <f t="shared" si="229"/>
        <v>0.57735026918962573</v>
      </c>
      <c r="S2479" s="3">
        <f t="shared" si="230"/>
        <v>6.5789473684210523E-2</v>
      </c>
      <c r="T2479" s="9">
        <f t="shared" si="231"/>
        <v>0</v>
      </c>
      <c r="U2479" s="9">
        <f t="shared" si="232"/>
        <v>2</v>
      </c>
      <c r="V2479" s="9">
        <f t="shared" si="233"/>
        <v>1</v>
      </c>
    </row>
    <row r="2480" spans="1:22" x14ac:dyDescent="0.25">
      <c r="A2480" t="s">
        <v>3342</v>
      </c>
      <c r="B2480" s="32" t="s">
        <v>1058</v>
      </c>
      <c r="C2480" t="s">
        <v>846</v>
      </c>
      <c r="D2480" t="s">
        <v>106</v>
      </c>
      <c r="E2480" s="9">
        <v>0</v>
      </c>
      <c r="F2480" s="9">
        <v>0</v>
      </c>
      <c r="G2480" s="9">
        <v>0</v>
      </c>
      <c r="H2480" s="9">
        <v>0</v>
      </c>
      <c r="I2480" s="9">
        <v>0</v>
      </c>
      <c r="J2480" s="9">
        <v>0</v>
      </c>
      <c r="K2480">
        <v>0</v>
      </c>
      <c r="L2480" s="9">
        <v>1.4</v>
      </c>
      <c r="M2480" s="19">
        <v>0</v>
      </c>
      <c r="N2480" s="19">
        <v>0</v>
      </c>
      <c r="O2480" s="19">
        <v>0</v>
      </c>
      <c r="P2480" s="19">
        <v>0</v>
      </c>
      <c r="Q2480" s="19">
        <f t="shared" si="228"/>
        <v>0</v>
      </c>
      <c r="R2480" s="3">
        <f t="shared" si="229"/>
        <v>0.404145188432738</v>
      </c>
      <c r="S2480" s="3">
        <f t="shared" si="230"/>
        <v>4.6052631578947366E-2</v>
      </c>
      <c r="T2480" s="9">
        <f t="shared" si="231"/>
        <v>0</v>
      </c>
      <c r="U2480" s="9">
        <f t="shared" si="232"/>
        <v>1.4</v>
      </c>
      <c r="V2480" s="9">
        <f t="shared" si="233"/>
        <v>1</v>
      </c>
    </row>
    <row r="2481" spans="1:22" x14ac:dyDescent="0.25">
      <c r="A2481" t="s">
        <v>3342</v>
      </c>
      <c r="B2481" s="32" t="s">
        <v>1058</v>
      </c>
      <c r="C2481" t="s">
        <v>846</v>
      </c>
      <c r="D2481" t="s">
        <v>4746</v>
      </c>
      <c r="E2481" s="9">
        <v>0</v>
      </c>
      <c r="F2481" s="9">
        <v>0</v>
      </c>
      <c r="G2481" s="9">
        <v>0</v>
      </c>
      <c r="H2481" s="9">
        <v>0</v>
      </c>
      <c r="I2481" s="9">
        <v>0</v>
      </c>
      <c r="J2481" s="9">
        <v>0</v>
      </c>
      <c r="K2481">
        <v>0</v>
      </c>
      <c r="L2481" s="9">
        <v>1.4</v>
      </c>
      <c r="M2481" s="19">
        <v>0</v>
      </c>
      <c r="N2481" s="19">
        <v>1</v>
      </c>
      <c r="O2481" s="19">
        <v>0</v>
      </c>
      <c r="P2481" s="19">
        <v>0</v>
      </c>
      <c r="Q2481" s="19">
        <f t="shared" si="228"/>
        <v>0</v>
      </c>
      <c r="R2481" s="3">
        <f t="shared" si="229"/>
        <v>0.47482054026183984</v>
      </c>
      <c r="S2481" s="3">
        <f t="shared" si="230"/>
        <v>3.9473684210526314E-2</v>
      </c>
      <c r="T2481" s="9">
        <f t="shared" si="231"/>
        <v>0</v>
      </c>
      <c r="U2481" s="9">
        <f t="shared" si="232"/>
        <v>1.4</v>
      </c>
      <c r="V2481" s="9">
        <f t="shared" si="233"/>
        <v>1</v>
      </c>
    </row>
    <row r="2482" spans="1:22" x14ac:dyDescent="0.25">
      <c r="A2482" t="s">
        <v>6858</v>
      </c>
      <c r="B2482" s="32" t="s">
        <v>6859</v>
      </c>
      <c r="C2482" t="s">
        <v>202</v>
      </c>
      <c r="D2482" t="s">
        <v>109</v>
      </c>
      <c r="E2482" s="9">
        <v>0</v>
      </c>
      <c r="F2482" s="9">
        <v>0</v>
      </c>
      <c r="G2482" s="9">
        <v>0</v>
      </c>
      <c r="H2482" s="9">
        <v>0</v>
      </c>
      <c r="I2482" s="9">
        <v>0</v>
      </c>
      <c r="J2482" s="9">
        <v>0</v>
      </c>
      <c r="K2482">
        <v>0</v>
      </c>
      <c r="L2482" s="9">
        <v>0</v>
      </c>
      <c r="M2482" s="19">
        <v>0</v>
      </c>
      <c r="N2482" s="19">
        <v>0</v>
      </c>
      <c r="O2482" s="19">
        <v>0</v>
      </c>
      <c r="P2482" s="19">
        <v>1</v>
      </c>
      <c r="Q2482" s="19">
        <f t="shared" si="228"/>
        <v>0</v>
      </c>
      <c r="R2482" s="3">
        <f t="shared" si="229"/>
        <v>0.28867513459481287</v>
      </c>
      <c r="S2482" s="3">
        <f t="shared" si="230"/>
        <v>3.2894736842105261E-2</v>
      </c>
      <c r="T2482" s="9">
        <f t="shared" si="231"/>
        <v>0</v>
      </c>
      <c r="U2482" s="9">
        <f t="shared" si="232"/>
        <v>1</v>
      </c>
      <c r="V2482" s="9">
        <f t="shared" si="233"/>
        <v>0</v>
      </c>
    </row>
    <row r="2483" spans="1:22" x14ac:dyDescent="0.25">
      <c r="A2483" t="s">
        <v>5648</v>
      </c>
      <c r="B2483" s="32" t="s">
        <v>5649</v>
      </c>
      <c r="C2483" t="s">
        <v>202</v>
      </c>
      <c r="D2483" t="s">
        <v>109</v>
      </c>
      <c r="E2483" s="9">
        <v>0</v>
      </c>
      <c r="F2483" s="9">
        <v>0</v>
      </c>
      <c r="G2483" s="9">
        <v>0</v>
      </c>
      <c r="H2483" s="9">
        <v>0</v>
      </c>
      <c r="I2483" s="9">
        <v>0</v>
      </c>
      <c r="J2483" s="9">
        <v>0</v>
      </c>
      <c r="K2483">
        <v>0</v>
      </c>
      <c r="L2483" s="9">
        <v>0</v>
      </c>
      <c r="M2483" s="19">
        <v>0</v>
      </c>
      <c r="N2483" s="19">
        <v>0</v>
      </c>
      <c r="O2483" s="19">
        <v>1</v>
      </c>
      <c r="P2483" s="19">
        <v>0</v>
      </c>
      <c r="Q2483" s="19">
        <f t="shared" si="228"/>
        <v>0</v>
      </c>
      <c r="R2483" s="3">
        <f t="shared" si="229"/>
        <v>0.28867513459481287</v>
      </c>
      <c r="S2483" s="3">
        <f t="shared" si="230"/>
        <v>3.2894736842105261E-2</v>
      </c>
      <c r="T2483" s="9">
        <f t="shared" si="231"/>
        <v>0</v>
      </c>
      <c r="U2483" s="9">
        <f t="shared" si="232"/>
        <v>1</v>
      </c>
      <c r="V2483" s="9">
        <f t="shared" si="233"/>
        <v>0</v>
      </c>
    </row>
    <row r="2484" spans="1:22" x14ac:dyDescent="0.25">
      <c r="A2484" t="s">
        <v>4714</v>
      </c>
      <c r="B2484" s="32" t="s">
        <v>4715</v>
      </c>
      <c r="C2484" t="s">
        <v>202</v>
      </c>
      <c r="D2484" t="s">
        <v>109</v>
      </c>
      <c r="E2484" s="9">
        <v>0</v>
      </c>
      <c r="F2484" s="9">
        <v>0</v>
      </c>
      <c r="G2484" s="9">
        <v>0</v>
      </c>
      <c r="H2484" s="9">
        <v>0</v>
      </c>
      <c r="I2484" s="9">
        <v>0</v>
      </c>
      <c r="J2484" s="9">
        <v>0</v>
      </c>
      <c r="K2484">
        <v>0</v>
      </c>
      <c r="L2484" s="9">
        <v>0</v>
      </c>
      <c r="M2484" s="19">
        <v>1</v>
      </c>
      <c r="N2484" s="19">
        <v>1</v>
      </c>
      <c r="O2484" s="19">
        <v>1</v>
      </c>
      <c r="P2484" s="19">
        <v>1</v>
      </c>
      <c r="Q2484" s="19">
        <f t="shared" si="228"/>
        <v>0</v>
      </c>
      <c r="R2484" s="3">
        <f t="shared" si="229"/>
        <v>0.49236596391733095</v>
      </c>
      <c r="S2484" s="3">
        <f t="shared" si="230"/>
        <v>3.2894736842105261E-2</v>
      </c>
      <c r="T2484" s="9">
        <f t="shared" si="231"/>
        <v>0</v>
      </c>
      <c r="U2484" s="9">
        <f t="shared" si="232"/>
        <v>1</v>
      </c>
      <c r="V2484" s="9">
        <f t="shared" si="233"/>
        <v>1</v>
      </c>
    </row>
    <row r="2485" spans="1:22" x14ac:dyDescent="0.25">
      <c r="A2485" t="s">
        <v>5650</v>
      </c>
      <c r="B2485" s="32" t="s">
        <v>5651</v>
      </c>
      <c r="C2485" t="s">
        <v>202</v>
      </c>
      <c r="D2485" t="s">
        <v>109</v>
      </c>
      <c r="E2485" s="9">
        <v>0</v>
      </c>
      <c r="F2485" s="9">
        <v>0</v>
      </c>
      <c r="G2485" s="9">
        <v>0</v>
      </c>
      <c r="H2485" s="9">
        <v>0</v>
      </c>
      <c r="I2485" s="9">
        <v>0</v>
      </c>
      <c r="J2485" s="9">
        <v>0</v>
      </c>
      <c r="K2485">
        <v>0</v>
      </c>
      <c r="L2485" s="9">
        <v>0</v>
      </c>
      <c r="M2485" s="19">
        <v>0</v>
      </c>
      <c r="N2485" s="19">
        <v>0</v>
      </c>
      <c r="O2485" s="19">
        <v>1</v>
      </c>
      <c r="P2485" s="19">
        <v>1</v>
      </c>
      <c r="Q2485" s="19">
        <f t="shared" si="228"/>
        <v>0</v>
      </c>
      <c r="R2485" s="3">
        <f t="shared" si="229"/>
        <v>0.38924947208076149</v>
      </c>
      <c r="S2485" s="3">
        <f t="shared" si="230"/>
        <v>3.2894736842105261E-2</v>
      </c>
      <c r="T2485" s="9">
        <f t="shared" si="231"/>
        <v>0</v>
      </c>
      <c r="U2485" s="9">
        <f t="shared" si="232"/>
        <v>1</v>
      </c>
      <c r="V2485" s="9">
        <f t="shared" si="233"/>
        <v>1</v>
      </c>
    </row>
    <row r="2486" spans="1:22" x14ac:dyDescent="0.25">
      <c r="A2486" t="s">
        <v>5336</v>
      </c>
      <c r="B2486" s="32" t="s">
        <v>5337</v>
      </c>
      <c r="C2486" t="s">
        <v>202</v>
      </c>
      <c r="D2486" t="s">
        <v>109</v>
      </c>
      <c r="E2486" s="9">
        <v>0</v>
      </c>
      <c r="F2486" s="9">
        <v>0</v>
      </c>
      <c r="G2486" s="9">
        <v>0</v>
      </c>
      <c r="H2486" s="9">
        <v>0</v>
      </c>
      <c r="I2486" s="9">
        <v>0</v>
      </c>
      <c r="J2486" s="9">
        <v>0</v>
      </c>
      <c r="K2486">
        <v>0</v>
      </c>
      <c r="L2486" s="9">
        <v>0</v>
      </c>
      <c r="M2486" s="19">
        <v>0</v>
      </c>
      <c r="N2486" s="19">
        <v>0</v>
      </c>
      <c r="O2486" s="19">
        <v>1</v>
      </c>
      <c r="P2486" s="19">
        <v>0</v>
      </c>
      <c r="Q2486" s="19">
        <f t="shared" si="228"/>
        <v>0</v>
      </c>
      <c r="R2486" s="3">
        <f t="shared" si="229"/>
        <v>0.28867513459481287</v>
      </c>
      <c r="S2486" s="3">
        <f t="shared" si="230"/>
        <v>3.2894736842105261E-2</v>
      </c>
      <c r="T2486" s="9">
        <f t="shared" si="231"/>
        <v>0</v>
      </c>
      <c r="U2486" s="9">
        <f t="shared" si="232"/>
        <v>1</v>
      </c>
      <c r="V2486" s="9">
        <f t="shared" si="233"/>
        <v>0</v>
      </c>
    </row>
    <row r="2487" spans="1:22" x14ac:dyDescent="0.25">
      <c r="A2487" t="s">
        <v>3123</v>
      </c>
      <c r="B2487" s="32" t="s">
        <v>3122</v>
      </c>
      <c r="C2487" t="s">
        <v>202</v>
      </c>
      <c r="D2487" t="s">
        <v>820</v>
      </c>
      <c r="E2487" s="9">
        <v>0</v>
      </c>
      <c r="F2487" s="9">
        <v>0</v>
      </c>
      <c r="G2487" s="9">
        <v>0</v>
      </c>
      <c r="H2487" s="9">
        <v>0</v>
      </c>
      <c r="I2487" s="9">
        <v>0</v>
      </c>
      <c r="J2487" s="9">
        <v>0</v>
      </c>
      <c r="K2487">
        <v>0</v>
      </c>
      <c r="L2487" s="9">
        <v>0</v>
      </c>
      <c r="M2487" s="19">
        <v>1</v>
      </c>
      <c r="N2487" s="19">
        <v>0</v>
      </c>
      <c r="O2487" s="19">
        <v>0</v>
      </c>
      <c r="P2487" s="19">
        <v>0</v>
      </c>
      <c r="Q2487" s="19">
        <f t="shared" si="228"/>
        <v>0</v>
      </c>
      <c r="R2487" s="3">
        <f t="shared" si="229"/>
        <v>0.28867513459481287</v>
      </c>
      <c r="S2487" s="3">
        <f t="shared" si="230"/>
        <v>3.2894736842105261E-2</v>
      </c>
      <c r="T2487" s="9">
        <f t="shared" si="231"/>
        <v>0</v>
      </c>
      <c r="U2487" s="9">
        <f t="shared" si="232"/>
        <v>1</v>
      </c>
      <c r="V2487" s="9">
        <f t="shared" si="233"/>
        <v>0</v>
      </c>
    </row>
    <row r="2488" spans="1:22" x14ac:dyDescent="0.25">
      <c r="A2488" t="s">
        <v>2872</v>
      </c>
      <c r="B2488" s="32" t="s">
        <v>1728</v>
      </c>
      <c r="C2488" t="s">
        <v>202</v>
      </c>
      <c r="D2488" t="s">
        <v>5604</v>
      </c>
      <c r="E2488" s="9">
        <v>0</v>
      </c>
      <c r="F2488" s="9">
        <v>0</v>
      </c>
      <c r="G2488" s="9">
        <v>0</v>
      </c>
      <c r="H2488" s="9">
        <v>0</v>
      </c>
      <c r="I2488" s="9">
        <v>0</v>
      </c>
      <c r="J2488" s="9">
        <v>0</v>
      </c>
      <c r="K2488">
        <v>0</v>
      </c>
      <c r="L2488" s="9">
        <v>0</v>
      </c>
      <c r="M2488" s="19">
        <v>0</v>
      </c>
      <c r="N2488" s="19">
        <v>0</v>
      </c>
      <c r="O2488" s="19">
        <v>60</v>
      </c>
      <c r="P2488" s="19">
        <v>59</v>
      </c>
      <c r="Q2488" s="19">
        <f t="shared" si="228"/>
        <v>0</v>
      </c>
      <c r="R2488" s="3">
        <f t="shared" si="229"/>
        <v>23.161324869207498</v>
      </c>
      <c r="S2488" s="3">
        <f t="shared" si="230"/>
        <v>1.9572368421052633</v>
      </c>
      <c r="T2488" s="9">
        <f t="shared" si="231"/>
        <v>0</v>
      </c>
      <c r="U2488" s="9">
        <f t="shared" si="232"/>
        <v>60</v>
      </c>
      <c r="V2488" s="9">
        <f t="shared" si="233"/>
        <v>30</v>
      </c>
    </row>
    <row r="2489" spans="1:22" x14ac:dyDescent="0.25">
      <c r="A2489" t="s">
        <v>2872</v>
      </c>
      <c r="B2489" s="32" t="s">
        <v>1728</v>
      </c>
      <c r="C2489" t="s">
        <v>202</v>
      </c>
      <c r="D2489" t="s">
        <v>113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>
        <v>0</v>
      </c>
      <c r="L2489" s="9">
        <v>0</v>
      </c>
      <c r="M2489" s="19">
        <v>0</v>
      </c>
      <c r="N2489" s="19">
        <v>0</v>
      </c>
      <c r="O2489" s="19">
        <v>19</v>
      </c>
      <c r="P2489" s="19">
        <v>31</v>
      </c>
      <c r="Q2489" s="19">
        <f t="shared" si="228"/>
        <v>0</v>
      </c>
      <c r="R2489" s="3">
        <f t="shared" si="229"/>
        <v>10.061929449286765</v>
      </c>
      <c r="S2489" s="3">
        <f t="shared" si="230"/>
        <v>0.82236842105263164</v>
      </c>
      <c r="T2489" s="9">
        <f t="shared" si="231"/>
        <v>0</v>
      </c>
      <c r="U2489" s="9">
        <f t="shared" si="232"/>
        <v>31</v>
      </c>
      <c r="V2489" s="9">
        <f t="shared" si="233"/>
        <v>13</v>
      </c>
    </row>
    <row r="2490" spans="1:22" x14ac:dyDescent="0.25">
      <c r="A2490" t="s">
        <v>2872</v>
      </c>
      <c r="B2490" s="32" t="s">
        <v>1728</v>
      </c>
      <c r="C2490" t="s">
        <v>202</v>
      </c>
      <c r="D2490" t="s">
        <v>820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>
        <v>0</v>
      </c>
      <c r="L2490" s="9">
        <v>0</v>
      </c>
      <c r="M2490" s="19">
        <v>0</v>
      </c>
      <c r="N2490" s="19">
        <v>0</v>
      </c>
      <c r="O2490" s="19">
        <v>2</v>
      </c>
      <c r="P2490" s="19">
        <v>3</v>
      </c>
      <c r="Q2490" s="19">
        <f t="shared" si="228"/>
        <v>0</v>
      </c>
      <c r="R2490" s="3">
        <f t="shared" si="229"/>
        <v>0.99620491989562188</v>
      </c>
      <c r="S2490" s="3">
        <f t="shared" si="230"/>
        <v>8.2236842105263164E-2</v>
      </c>
      <c r="T2490" s="9">
        <f t="shared" si="231"/>
        <v>0</v>
      </c>
      <c r="U2490" s="9">
        <f t="shared" si="232"/>
        <v>3</v>
      </c>
      <c r="V2490" s="9">
        <f t="shared" si="233"/>
        <v>1</v>
      </c>
    </row>
    <row r="2491" spans="1:22" x14ac:dyDescent="0.25">
      <c r="A2491" t="s">
        <v>2872</v>
      </c>
      <c r="B2491" s="32" t="s">
        <v>1728</v>
      </c>
      <c r="C2491" t="s">
        <v>202</v>
      </c>
      <c r="D2491" t="s">
        <v>106</v>
      </c>
      <c r="E2491" s="9">
        <v>0</v>
      </c>
      <c r="F2491" s="9">
        <v>0</v>
      </c>
      <c r="G2491" s="9">
        <v>0</v>
      </c>
      <c r="H2491" s="9">
        <v>0</v>
      </c>
      <c r="I2491" s="9">
        <v>1</v>
      </c>
      <c r="J2491" s="9">
        <v>22</v>
      </c>
      <c r="K2491">
        <v>137.19999999999999</v>
      </c>
      <c r="L2491" s="9">
        <v>95.199999999999989</v>
      </c>
      <c r="M2491" s="19">
        <v>41</v>
      </c>
      <c r="N2491" s="19">
        <v>14</v>
      </c>
      <c r="O2491" s="19">
        <v>2</v>
      </c>
      <c r="P2491" s="19">
        <v>56</v>
      </c>
      <c r="Q2491" s="19">
        <f t="shared" si="228"/>
        <v>137.19999999999999</v>
      </c>
      <c r="R2491" s="3">
        <f t="shared" si="229"/>
        <v>44.8015827642486</v>
      </c>
      <c r="S2491" s="3">
        <f t="shared" si="230"/>
        <v>1.5148026315789473</v>
      </c>
      <c r="T2491" s="9">
        <f t="shared" si="231"/>
        <v>0</v>
      </c>
      <c r="U2491" s="9">
        <f t="shared" si="232"/>
        <v>137.19999999999999</v>
      </c>
      <c r="V2491" s="9">
        <f t="shared" si="233"/>
        <v>57</v>
      </c>
    </row>
    <row r="2492" spans="1:22" x14ac:dyDescent="0.25">
      <c r="A2492" t="s">
        <v>2872</v>
      </c>
      <c r="B2492" s="32" t="s">
        <v>1728</v>
      </c>
      <c r="C2492" t="s">
        <v>202</v>
      </c>
      <c r="D2492" t="s">
        <v>109</v>
      </c>
      <c r="E2492" s="9">
        <v>0</v>
      </c>
      <c r="F2492" s="9">
        <v>0</v>
      </c>
      <c r="G2492" s="9">
        <v>0</v>
      </c>
      <c r="H2492" s="9">
        <v>0</v>
      </c>
      <c r="I2492" s="9">
        <v>0</v>
      </c>
      <c r="J2492" s="9">
        <v>0</v>
      </c>
      <c r="K2492">
        <v>0</v>
      </c>
      <c r="L2492" s="9">
        <v>0</v>
      </c>
      <c r="M2492" s="19">
        <v>1</v>
      </c>
      <c r="N2492" s="19">
        <v>0</v>
      </c>
      <c r="O2492" s="19">
        <v>0</v>
      </c>
      <c r="P2492" s="19">
        <v>0</v>
      </c>
      <c r="Q2492" s="19">
        <f t="shared" si="228"/>
        <v>0</v>
      </c>
      <c r="R2492" s="3">
        <f t="shared" si="229"/>
        <v>0.28867513459481287</v>
      </c>
      <c r="S2492" s="3">
        <f t="shared" si="230"/>
        <v>3.2894736842105261E-2</v>
      </c>
      <c r="T2492" s="9">
        <f t="shared" si="231"/>
        <v>0</v>
      </c>
      <c r="U2492" s="9">
        <f t="shared" si="232"/>
        <v>1</v>
      </c>
      <c r="V2492" s="9">
        <f t="shared" si="233"/>
        <v>0</v>
      </c>
    </row>
    <row r="2493" spans="1:22" x14ac:dyDescent="0.25">
      <c r="A2493" t="s">
        <v>2872</v>
      </c>
      <c r="B2493" s="32" t="s">
        <v>1728</v>
      </c>
      <c r="C2493" t="s">
        <v>202</v>
      </c>
      <c r="D2493" t="s">
        <v>4746</v>
      </c>
      <c r="E2493" s="9">
        <v>0</v>
      </c>
      <c r="F2493" s="9">
        <v>0</v>
      </c>
      <c r="G2493" s="9">
        <v>0</v>
      </c>
      <c r="H2493" s="9">
        <v>0</v>
      </c>
      <c r="I2493" s="9">
        <v>0</v>
      </c>
      <c r="J2493" s="9">
        <v>0</v>
      </c>
      <c r="K2493">
        <v>50.4</v>
      </c>
      <c r="L2493" s="9">
        <v>184.79999999999998</v>
      </c>
      <c r="M2493" s="19">
        <v>26</v>
      </c>
      <c r="N2493" s="19">
        <v>28</v>
      </c>
      <c r="O2493" s="19">
        <v>16</v>
      </c>
      <c r="P2493" s="19">
        <v>0</v>
      </c>
      <c r="Q2493" s="19">
        <f t="shared" si="228"/>
        <v>50.4</v>
      </c>
      <c r="R2493" s="3">
        <f t="shared" si="229"/>
        <v>52.781665779172243</v>
      </c>
      <c r="S2493" s="3">
        <f t="shared" si="230"/>
        <v>2.0078947368421054</v>
      </c>
      <c r="T2493" s="9">
        <f t="shared" si="231"/>
        <v>0</v>
      </c>
      <c r="U2493" s="9">
        <f t="shared" si="232"/>
        <v>184.79999999999998</v>
      </c>
      <c r="V2493" s="9">
        <f t="shared" si="233"/>
        <v>68</v>
      </c>
    </row>
    <row r="2494" spans="1:22" x14ac:dyDescent="0.25">
      <c r="A2494" t="s">
        <v>4716</v>
      </c>
      <c r="B2494" s="32" t="s">
        <v>4717</v>
      </c>
      <c r="C2494" t="s">
        <v>202</v>
      </c>
      <c r="D2494" t="s">
        <v>5604</v>
      </c>
      <c r="E2494" s="9">
        <v>0</v>
      </c>
      <c r="F2494" s="9">
        <v>0</v>
      </c>
      <c r="G2494" s="9">
        <v>0</v>
      </c>
      <c r="H2494" s="9">
        <v>0</v>
      </c>
      <c r="I2494" s="9">
        <v>0</v>
      </c>
      <c r="J2494" s="9">
        <v>0</v>
      </c>
      <c r="K2494">
        <v>0</v>
      </c>
      <c r="L2494" s="9">
        <v>0</v>
      </c>
      <c r="M2494" s="19">
        <v>0</v>
      </c>
      <c r="N2494" s="19">
        <v>1</v>
      </c>
      <c r="O2494" s="19">
        <v>14</v>
      </c>
      <c r="P2494" s="19">
        <v>0</v>
      </c>
      <c r="Q2494" s="19">
        <f t="shared" si="228"/>
        <v>0</v>
      </c>
      <c r="R2494" s="3">
        <f t="shared" si="229"/>
        <v>4.0254869835270179</v>
      </c>
      <c r="S2494" s="3">
        <f t="shared" si="230"/>
        <v>0.24671052631578949</v>
      </c>
      <c r="T2494" s="9">
        <f t="shared" si="231"/>
        <v>0</v>
      </c>
      <c r="U2494" s="9">
        <f t="shared" si="232"/>
        <v>14</v>
      </c>
      <c r="V2494" s="9">
        <f t="shared" si="233"/>
        <v>5</v>
      </c>
    </row>
    <row r="2495" spans="1:22" x14ac:dyDescent="0.25">
      <c r="A2495" t="s">
        <v>4716</v>
      </c>
      <c r="B2495" s="32" t="s">
        <v>4717</v>
      </c>
      <c r="C2495" t="s">
        <v>202</v>
      </c>
      <c r="D2495" t="s">
        <v>4746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>
        <v>0</v>
      </c>
      <c r="L2495" s="9">
        <v>0</v>
      </c>
      <c r="M2495" s="19">
        <v>1</v>
      </c>
      <c r="N2495" s="19">
        <v>1</v>
      </c>
      <c r="O2495" s="19">
        <v>0</v>
      </c>
      <c r="P2495" s="19">
        <v>0</v>
      </c>
      <c r="Q2495" s="19">
        <f t="shared" si="228"/>
        <v>0</v>
      </c>
      <c r="R2495" s="3">
        <f t="shared" si="229"/>
        <v>0.38924947208076149</v>
      </c>
      <c r="S2495" s="3">
        <f t="shared" si="230"/>
        <v>3.2894736842105261E-2</v>
      </c>
      <c r="T2495" s="9">
        <f t="shared" si="231"/>
        <v>0</v>
      </c>
      <c r="U2495" s="9">
        <f t="shared" si="232"/>
        <v>1</v>
      </c>
      <c r="V2495" s="9">
        <f t="shared" si="233"/>
        <v>1</v>
      </c>
    </row>
    <row r="2496" spans="1:22" x14ac:dyDescent="0.25">
      <c r="A2496" t="s">
        <v>4844</v>
      </c>
      <c r="B2496" s="32" t="s">
        <v>4845</v>
      </c>
      <c r="C2496" t="s">
        <v>202</v>
      </c>
      <c r="D2496" t="s">
        <v>4746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>
        <v>0</v>
      </c>
      <c r="L2496" s="9">
        <v>0</v>
      </c>
      <c r="M2496" s="19">
        <v>0</v>
      </c>
      <c r="N2496" s="19">
        <v>1</v>
      </c>
      <c r="O2496" s="19">
        <v>0</v>
      </c>
      <c r="P2496" s="19">
        <v>0</v>
      </c>
      <c r="Q2496" s="19">
        <f t="shared" si="228"/>
        <v>0</v>
      </c>
      <c r="R2496" s="3">
        <f t="shared" si="229"/>
        <v>0.28867513459481287</v>
      </c>
      <c r="S2496" s="3">
        <f t="shared" si="230"/>
        <v>3.2894736842105261E-2</v>
      </c>
      <c r="T2496" s="9">
        <f t="shared" si="231"/>
        <v>0</v>
      </c>
      <c r="U2496" s="9">
        <f t="shared" si="232"/>
        <v>1</v>
      </c>
      <c r="V2496" s="9">
        <f t="shared" si="233"/>
        <v>0</v>
      </c>
    </row>
    <row r="2497" spans="1:22" x14ac:dyDescent="0.25">
      <c r="A2497" t="s">
        <v>3756</v>
      </c>
      <c r="B2497" s="32" t="s">
        <v>3757</v>
      </c>
      <c r="C2497" t="s">
        <v>202</v>
      </c>
      <c r="D2497" t="s">
        <v>5604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0</v>
      </c>
      <c r="K2497">
        <v>0</v>
      </c>
      <c r="L2497" s="9">
        <v>0</v>
      </c>
      <c r="M2497" s="19">
        <v>0</v>
      </c>
      <c r="N2497" s="19">
        <v>0</v>
      </c>
      <c r="O2497" s="19">
        <v>0</v>
      </c>
      <c r="P2497" s="19">
        <v>55</v>
      </c>
      <c r="Q2497" s="19">
        <f t="shared" si="228"/>
        <v>0</v>
      </c>
      <c r="R2497" s="3">
        <f t="shared" si="229"/>
        <v>15.877132402714707</v>
      </c>
      <c r="S2497" s="3">
        <f t="shared" si="230"/>
        <v>1.8092105263157896</v>
      </c>
      <c r="T2497" s="9">
        <f t="shared" si="231"/>
        <v>0</v>
      </c>
      <c r="U2497" s="9">
        <f t="shared" si="232"/>
        <v>55</v>
      </c>
      <c r="V2497" s="9">
        <f t="shared" si="233"/>
        <v>20</v>
      </c>
    </row>
    <row r="2498" spans="1:22" x14ac:dyDescent="0.25">
      <c r="A2498" t="s">
        <v>3756</v>
      </c>
      <c r="B2498" s="32" t="s">
        <v>3757</v>
      </c>
      <c r="C2498" t="s">
        <v>202</v>
      </c>
      <c r="D2498" t="s">
        <v>106</v>
      </c>
      <c r="E2498" s="9">
        <v>0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>
        <v>0</v>
      </c>
      <c r="L2498" s="9">
        <v>0</v>
      </c>
      <c r="M2498" s="19">
        <v>0</v>
      </c>
      <c r="N2498" s="19">
        <v>0</v>
      </c>
      <c r="O2498" s="19">
        <v>0</v>
      </c>
      <c r="P2498" s="19">
        <v>2</v>
      </c>
      <c r="Q2498" s="19">
        <f t="shared" ref="Q2498:Q2561" si="234">IFERROR(AVERAGEIF(K2498:K2498,"&lt;&gt;0"),0)</f>
        <v>0</v>
      </c>
      <c r="R2498" s="3">
        <f t="shared" ref="R2498:R2561" si="235">_xlfn.STDEV.S(E2498:P2498)</f>
        <v>0.57735026918962573</v>
      </c>
      <c r="S2498" s="3">
        <f t="shared" ref="S2498:S2561" si="236">IFERROR(AVERAGEIF(E2498:P2498,"&lt;&gt;0")/30.4,0)</f>
        <v>6.5789473684210523E-2</v>
      </c>
      <c r="T2498" s="9">
        <f t="shared" ref="T2498:T2561" si="237">MIN(E2498:P2498)</f>
        <v>0</v>
      </c>
      <c r="U2498" s="9">
        <f t="shared" ref="U2498:U2561" si="238">MAX(E2498:P2498)</f>
        <v>2</v>
      </c>
      <c r="V2498" s="9">
        <f t="shared" ref="V2498:V2561" si="239">MROUND(ROUND(_xlfn.NORM.S.INV($Y$1)*R2498*1,1),1)</f>
        <v>1</v>
      </c>
    </row>
    <row r="2499" spans="1:22" x14ac:dyDescent="0.25">
      <c r="A2499" t="s">
        <v>3756</v>
      </c>
      <c r="B2499" s="32" t="s">
        <v>3757</v>
      </c>
      <c r="C2499" t="s">
        <v>202</v>
      </c>
      <c r="D2499" t="s">
        <v>108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>
        <v>0</v>
      </c>
      <c r="L2499" s="9">
        <v>0</v>
      </c>
      <c r="M2499" s="19">
        <v>0</v>
      </c>
      <c r="N2499" s="19">
        <v>0</v>
      </c>
      <c r="O2499" s="19">
        <v>20</v>
      </c>
      <c r="P2499" s="19">
        <v>10</v>
      </c>
      <c r="Q2499" s="19">
        <f t="shared" si="234"/>
        <v>0</v>
      </c>
      <c r="R2499" s="3">
        <f t="shared" si="235"/>
        <v>6.2158156050806106</v>
      </c>
      <c r="S2499" s="3">
        <f t="shared" si="236"/>
        <v>0.49342105263157898</v>
      </c>
      <c r="T2499" s="9">
        <f t="shared" si="237"/>
        <v>0</v>
      </c>
      <c r="U2499" s="9">
        <f t="shared" si="238"/>
        <v>20</v>
      </c>
      <c r="V2499" s="9">
        <f t="shared" si="239"/>
        <v>8</v>
      </c>
    </row>
    <row r="2500" spans="1:22" x14ac:dyDescent="0.25">
      <c r="A2500" t="s">
        <v>3758</v>
      </c>
      <c r="B2500" s="32" t="s">
        <v>3759</v>
      </c>
      <c r="C2500" t="s">
        <v>202</v>
      </c>
      <c r="D2500" t="s">
        <v>5604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>
        <v>0</v>
      </c>
      <c r="L2500" s="9">
        <v>0</v>
      </c>
      <c r="M2500" s="19">
        <v>0</v>
      </c>
      <c r="N2500" s="19">
        <v>0</v>
      </c>
      <c r="O2500" s="19">
        <v>0</v>
      </c>
      <c r="P2500" s="19">
        <v>57</v>
      </c>
      <c r="Q2500" s="19">
        <f t="shared" si="234"/>
        <v>0</v>
      </c>
      <c r="R2500" s="3">
        <f t="shared" si="235"/>
        <v>16.454482671904334</v>
      </c>
      <c r="S2500" s="3">
        <f t="shared" si="236"/>
        <v>1.875</v>
      </c>
      <c r="T2500" s="9">
        <f t="shared" si="237"/>
        <v>0</v>
      </c>
      <c r="U2500" s="9">
        <f t="shared" si="238"/>
        <v>57</v>
      </c>
      <c r="V2500" s="9">
        <f t="shared" si="239"/>
        <v>21</v>
      </c>
    </row>
    <row r="2501" spans="1:22" x14ac:dyDescent="0.25">
      <c r="A2501" t="s">
        <v>3758</v>
      </c>
      <c r="B2501" s="32" t="s">
        <v>3759</v>
      </c>
      <c r="C2501" t="s">
        <v>202</v>
      </c>
      <c r="D2501" t="s">
        <v>106</v>
      </c>
      <c r="E2501" s="9">
        <v>0</v>
      </c>
      <c r="F2501" s="9">
        <v>0</v>
      </c>
      <c r="G2501" s="9">
        <v>0</v>
      </c>
      <c r="H2501" s="9">
        <v>0</v>
      </c>
      <c r="I2501" s="9">
        <v>0</v>
      </c>
      <c r="J2501" s="9">
        <v>0</v>
      </c>
      <c r="K2501">
        <v>0</v>
      </c>
      <c r="L2501" s="9">
        <v>0</v>
      </c>
      <c r="M2501" s="19">
        <v>0</v>
      </c>
      <c r="N2501" s="19">
        <v>0</v>
      </c>
      <c r="O2501" s="19">
        <v>0</v>
      </c>
      <c r="P2501" s="19">
        <v>2</v>
      </c>
      <c r="Q2501" s="19">
        <f t="shared" si="234"/>
        <v>0</v>
      </c>
      <c r="R2501" s="3">
        <f t="shared" si="235"/>
        <v>0.57735026918962573</v>
      </c>
      <c r="S2501" s="3">
        <f t="shared" si="236"/>
        <v>6.5789473684210523E-2</v>
      </c>
      <c r="T2501" s="9">
        <f t="shared" si="237"/>
        <v>0</v>
      </c>
      <c r="U2501" s="9">
        <f t="shared" si="238"/>
        <v>2</v>
      </c>
      <c r="V2501" s="9">
        <f t="shared" si="239"/>
        <v>1</v>
      </c>
    </row>
    <row r="2502" spans="1:22" x14ac:dyDescent="0.25">
      <c r="A2502" t="s">
        <v>3758</v>
      </c>
      <c r="B2502" s="32" t="s">
        <v>3759</v>
      </c>
      <c r="C2502" t="s">
        <v>202</v>
      </c>
      <c r="D2502" t="s">
        <v>108</v>
      </c>
      <c r="E2502" s="9">
        <v>0</v>
      </c>
      <c r="F2502" s="9">
        <v>0</v>
      </c>
      <c r="G2502" s="9">
        <v>0</v>
      </c>
      <c r="H2502" s="9">
        <v>0</v>
      </c>
      <c r="I2502" s="9">
        <v>0</v>
      </c>
      <c r="J2502" s="9">
        <v>0</v>
      </c>
      <c r="K2502">
        <v>0</v>
      </c>
      <c r="L2502" s="9">
        <v>0</v>
      </c>
      <c r="M2502" s="19">
        <v>0</v>
      </c>
      <c r="N2502" s="19">
        <v>0</v>
      </c>
      <c r="O2502" s="19">
        <v>20</v>
      </c>
      <c r="P2502" s="19">
        <v>10</v>
      </c>
      <c r="Q2502" s="19">
        <f t="shared" si="234"/>
        <v>0</v>
      </c>
      <c r="R2502" s="3">
        <f t="shared" si="235"/>
        <v>6.2158156050806106</v>
      </c>
      <c r="S2502" s="3">
        <f t="shared" si="236"/>
        <v>0.49342105263157898</v>
      </c>
      <c r="T2502" s="9">
        <f t="shared" si="237"/>
        <v>0</v>
      </c>
      <c r="U2502" s="9">
        <f t="shared" si="238"/>
        <v>20</v>
      </c>
      <c r="V2502" s="9">
        <f t="shared" si="239"/>
        <v>8</v>
      </c>
    </row>
    <row r="2503" spans="1:22" x14ac:dyDescent="0.25">
      <c r="A2503" t="s">
        <v>4718</v>
      </c>
      <c r="B2503" s="32" t="s">
        <v>4719</v>
      </c>
      <c r="C2503" t="s">
        <v>202</v>
      </c>
      <c r="D2503" t="s">
        <v>106</v>
      </c>
      <c r="E2503" s="9">
        <v>0</v>
      </c>
      <c r="F2503" s="9">
        <v>0</v>
      </c>
      <c r="G2503" s="9">
        <v>0</v>
      </c>
      <c r="H2503" s="9">
        <v>0</v>
      </c>
      <c r="I2503" s="9">
        <v>0</v>
      </c>
      <c r="J2503" s="9">
        <v>0</v>
      </c>
      <c r="K2503">
        <v>0</v>
      </c>
      <c r="L2503" s="9">
        <v>0</v>
      </c>
      <c r="M2503" s="19">
        <v>1</v>
      </c>
      <c r="N2503" s="19">
        <v>0</v>
      </c>
      <c r="O2503" s="19">
        <v>0</v>
      </c>
      <c r="P2503" s="19">
        <v>0</v>
      </c>
      <c r="Q2503" s="19">
        <f t="shared" si="234"/>
        <v>0</v>
      </c>
      <c r="R2503" s="3">
        <f t="shared" si="235"/>
        <v>0.28867513459481287</v>
      </c>
      <c r="S2503" s="3">
        <f t="shared" si="236"/>
        <v>3.2894736842105261E-2</v>
      </c>
      <c r="T2503" s="9">
        <f t="shared" si="237"/>
        <v>0</v>
      </c>
      <c r="U2503" s="9">
        <f t="shared" si="238"/>
        <v>1</v>
      </c>
      <c r="V2503" s="9">
        <f t="shared" si="239"/>
        <v>0</v>
      </c>
    </row>
    <row r="2504" spans="1:22" x14ac:dyDescent="0.25">
      <c r="A2504" t="s">
        <v>3784</v>
      </c>
      <c r="B2504" s="32" t="s">
        <v>3785</v>
      </c>
      <c r="C2504" t="s">
        <v>202</v>
      </c>
      <c r="D2504" t="s">
        <v>5604</v>
      </c>
      <c r="E2504" s="9">
        <v>0</v>
      </c>
      <c r="F2504" s="9">
        <v>0</v>
      </c>
      <c r="G2504" s="9">
        <v>0</v>
      </c>
      <c r="H2504" s="9">
        <v>0</v>
      </c>
      <c r="I2504" s="9">
        <v>0</v>
      </c>
      <c r="J2504" s="9">
        <v>0</v>
      </c>
      <c r="K2504">
        <v>0</v>
      </c>
      <c r="L2504" s="9">
        <v>0</v>
      </c>
      <c r="M2504" s="19">
        <v>0</v>
      </c>
      <c r="N2504" s="19">
        <v>0</v>
      </c>
      <c r="O2504" s="19">
        <v>0</v>
      </c>
      <c r="P2504" s="19">
        <v>2</v>
      </c>
      <c r="Q2504" s="19">
        <f t="shared" si="234"/>
        <v>0</v>
      </c>
      <c r="R2504" s="3">
        <f t="shared" si="235"/>
        <v>0.57735026918962573</v>
      </c>
      <c r="S2504" s="3">
        <f t="shared" si="236"/>
        <v>6.5789473684210523E-2</v>
      </c>
      <c r="T2504" s="9">
        <f t="shared" si="237"/>
        <v>0</v>
      </c>
      <c r="U2504" s="9">
        <f t="shared" si="238"/>
        <v>2</v>
      </c>
      <c r="V2504" s="9">
        <f t="shared" si="239"/>
        <v>1</v>
      </c>
    </row>
    <row r="2505" spans="1:22" x14ac:dyDescent="0.25">
      <c r="A2505" t="s">
        <v>3784</v>
      </c>
      <c r="B2505" s="32" t="s">
        <v>3785</v>
      </c>
      <c r="C2505" t="s">
        <v>202</v>
      </c>
      <c r="D2505" t="s">
        <v>109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>
        <v>0</v>
      </c>
      <c r="L2505" s="9">
        <v>0</v>
      </c>
      <c r="M2505" s="19">
        <v>0</v>
      </c>
      <c r="N2505" s="19">
        <v>0</v>
      </c>
      <c r="O2505" s="19">
        <v>4</v>
      </c>
      <c r="P2505" s="19">
        <v>0</v>
      </c>
      <c r="Q2505" s="19">
        <f t="shared" si="234"/>
        <v>0</v>
      </c>
      <c r="R2505" s="3">
        <f t="shared" si="235"/>
        <v>1.1547005383792515</v>
      </c>
      <c r="S2505" s="3">
        <f t="shared" si="236"/>
        <v>0.13157894736842105</v>
      </c>
      <c r="T2505" s="9">
        <f t="shared" si="237"/>
        <v>0</v>
      </c>
      <c r="U2505" s="9">
        <f t="shared" si="238"/>
        <v>4</v>
      </c>
      <c r="V2505" s="9">
        <f t="shared" si="239"/>
        <v>2</v>
      </c>
    </row>
    <row r="2506" spans="1:22" x14ac:dyDescent="0.25">
      <c r="A2506" t="s">
        <v>3784</v>
      </c>
      <c r="B2506" s="32" t="s">
        <v>3785</v>
      </c>
      <c r="C2506" t="s">
        <v>202</v>
      </c>
      <c r="D2506" t="s">
        <v>4746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>
        <v>0</v>
      </c>
      <c r="L2506" s="9">
        <v>0</v>
      </c>
      <c r="M2506" s="19">
        <v>4</v>
      </c>
      <c r="N2506" s="19">
        <v>0</v>
      </c>
      <c r="O2506" s="19">
        <v>2</v>
      </c>
      <c r="P2506" s="19">
        <v>0</v>
      </c>
      <c r="Q2506" s="19">
        <f t="shared" si="234"/>
        <v>0</v>
      </c>
      <c r="R2506" s="3">
        <f t="shared" si="235"/>
        <v>1.243163121016122</v>
      </c>
      <c r="S2506" s="3">
        <f t="shared" si="236"/>
        <v>9.8684210526315791E-2</v>
      </c>
      <c r="T2506" s="9">
        <f t="shared" si="237"/>
        <v>0</v>
      </c>
      <c r="U2506" s="9">
        <f t="shared" si="238"/>
        <v>4</v>
      </c>
      <c r="V2506" s="9">
        <f t="shared" si="239"/>
        <v>2</v>
      </c>
    </row>
    <row r="2507" spans="1:22" x14ac:dyDescent="0.25">
      <c r="A2507" t="s">
        <v>2953</v>
      </c>
      <c r="B2507" s="32" t="s">
        <v>2952</v>
      </c>
      <c r="C2507" t="s">
        <v>202</v>
      </c>
      <c r="D2507" t="s">
        <v>5604</v>
      </c>
      <c r="E2507" s="9">
        <v>0</v>
      </c>
      <c r="F2507" s="9">
        <v>0</v>
      </c>
      <c r="G2507" s="9">
        <v>0</v>
      </c>
      <c r="H2507" s="9">
        <v>0</v>
      </c>
      <c r="I2507" s="9">
        <v>0</v>
      </c>
      <c r="J2507" s="9">
        <v>0</v>
      </c>
      <c r="K2507">
        <v>0</v>
      </c>
      <c r="L2507" s="9">
        <v>0</v>
      </c>
      <c r="M2507" s="19">
        <v>0</v>
      </c>
      <c r="N2507" s="19">
        <v>0</v>
      </c>
      <c r="O2507" s="19">
        <v>2</v>
      </c>
      <c r="P2507" s="19">
        <v>3</v>
      </c>
      <c r="Q2507" s="19">
        <f t="shared" si="234"/>
        <v>0</v>
      </c>
      <c r="R2507" s="3">
        <f t="shared" si="235"/>
        <v>0.99620491989562188</v>
      </c>
      <c r="S2507" s="3">
        <f t="shared" si="236"/>
        <v>8.2236842105263164E-2</v>
      </c>
      <c r="T2507" s="9">
        <f t="shared" si="237"/>
        <v>0</v>
      </c>
      <c r="U2507" s="9">
        <f t="shared" si="238"/>
        <v>3</v>
      </c>
      <c r="V2507" s="9">
        <f t="shared" si="239"/>
        <v>1</v>
      </c>
    </row>
    <row r="2508" spans="1:22" x14ac:dyDescent="0.25">
      <c r="A2508" t="s">
        <v>2953</v>
      </c>
      <c r="B2508" s="32" t="s">
        <v>2952</v>
      </c>
      <c r="C2508" t="s">
        <v>202</v>
      </c>
      <c r="D2508" t="s">
        <v>820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>
        <v>0</v>
      </c>
      <c r="L2508" s="9">
        <v>0</v>
      </c>
      <c r="M2508" s="19">
        <v>1</v>
      </c>
      <c r="N2508" s="19">
        <v>1</v>
      </c>
      <c r="O2508" s="19">
        <v>1</v>
      </c>
      <c r="P2508" s="19">
        <v>0</v>
      </c>
      <c r="Q2508" s="19">
        <f t="shared" si="234"/>
        <v>0</v>
      </c>
      <c r="R2508" s="3">
        <f t="shared" si="235"/>
        <v>0.45226701686664544</v>
      </c>
      <c r="S2508" s="3">
        <f t="shared" si="236"/>
        <v>3.2894736842105261E-2</v>
      </c>
      <c r="T2508" s="9">
        <f t="shared" si="237"/>
        <v>0</v>
      </c>
      <c r="U2508" s="9">
        <f t="shared" si="238"/>
        <v>1</v>
      </c>
      <c r="V2508" s="9">
        <f t="shared" si="239"/>
        <v>1</v>
      </c>
    </row>
    <row r="2509" spans="1:22" x14ac:dyDescent="0.25">
      <c r="A2509" t="s">
        <v>2953</v>
      </c>
      <c r="B2509" s="32" t="s">
        <v>2952</v>
      </c>
      <c r="C2509" t="s">
        <v>202</v>
      </c>
      <c r="D2509" t="s">
        <v>4746</v>
      </c>
      <c r="E2509" s="9">
        <v>0</v>
      </c>
      <c r="F2509" s="9">
        <v>0</v>
      </c>
      <c r="G2509" s="9">
        <v>0</v>
      </c>
      <c r="H2509" s="9">
        <v>0</v>
      </c>
      <c r="I2509" s="9">
        <v>0</v>
      </c>
      <c r="J2509" s="9">
        <v>0</v>
      </c>
      <c r="K2509">
        <v>0</v>
      </c>
      <c r="L2509" s="9">
        <v>0</v>
      </c>
      <c r="M2509" s="19">
        <v>43</v>
      </c>
      <c r="N2509" s="19">
        <v>16</v>
      </c>
      <c r="O2509" s="19">
        <v>16</v>
      </c>
      <c r="P2509" s="19">
        <v>1</v>
      </c>
      <c r="Q2509" s="19">
        <f t="shared" si="234"/>
        <v>0</v>
      </c>
      <c r="R2509" s="3">
        <f t="shared" si="235"/>
        <v>13.075538113962919</v>
      </c>
      <c r="S2509" s="3">
        <f t="shared" si="236"/>
        <v>0.625</v>
      </c>
      <c r="T2509" s="9">
        <f t="shared" si="237"/>
        <v>0</v>
      </c>
      <c r="U2509" s="9">
        <f t="shared" si="238"/>
        <v>43</v>
      </c>
      <c r="V2509" s="9">
        <f t="shared" si="239"/>
        <v>17</v>
      </c>
    </row>
    <row r="2510" spans="1:22" x14ac:dyDescent="0.25">
      <c r="A2510" t="s">
        <v>3561</v>
      </c>
      <c r="B2510" s="32" t="s">
        <v>1530</v>
      </c>
      <c r="C2510" t="s">
        <v>202</v>
      </c>
      <c r="D2510" t="s">
        <v>5604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>
        <v>0</v>
      </c>
      <c r="L2510" s="9">
        <v>0</v>
      </c>
      <c r="M2510" s="19">
        <v>0</v>
      </c>
      <c r="N2510" s="19">
        <v>0</v>
      </c>
      <c r="O2510" s="19">
        <v>0</v>
      </c>
      <c r="P2510" s="19">
        <v>3</v>
      </c>
      <c r="Q2510" s="19">
        <f t="shared" si="234"/>
        <v>0</v>
      </c>
      <c r="R2510" s="3">
        <f t="shared" si="235"/>
        <v>0.8660254037844386</v>
      </c>
      <c r="S2510" s="3">
        <f t="shared" si="236"/>
        <v>9.8684210526315791E-2</v>
      </c>
      <c r="T2510" s="9">
        <f t="shared" si="237"/>
        <v>0</v>
      </c>
      <c r="U2510" s="9">
        <f t="shared" si="238"/>
        <v>3</v>
      </c>
      <c r="V2510" s="9">
        <f t="shared" si="239"/>
        <v>1</v>
      </c>
    </row>
    <row r="2511" spans="1:22" x14ac:dyDescent="0.25">
      <c r="A2511" t="s">
        <v>3561</v>
      </c>
      <c r="B2511" s="32" t="s">
        <v>1530</v>
      </c>
      <c r="C2511" t="s">
        <v>202</v>
      </c>
      <c r="D2511" t="s">
        <v>109</v>
      </c>
      <c r="E2511" s="9">
        <v>1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>
        <v>0</v>
      </c>
      <c r="L2511" s="9">
        <v>0</v>
      </c>
      <c r="M2511" s="19">
        <v>0</v>
      </c>
      <c r="N2511" s="19">
        <v>0</v>
      </c>
      <c r="O2511" s="19">
        <v>0</v>
      </c>
      <c r="P2511" s="19">
        <v>0</v>
      </c>
      <c r="Q2511" s="19">
        <f t="shared" si="234"/>
        <v>0</v>
      </c>
      <c r="R2511" s="3">
        <f t="shared" si="235"/>
        <v>0.28867513459481287</v>
      </c>
      <c r="S2511" s="3">
        <f t="shared" si="236"/>
        <v>3.2894736842105261E-2</v>
      </c>
      <c r="T2511" s="9">
        <f t="shared" si="237"/>
        <v>0</v>
      </c>
      <c r="U2511" s="9">
        <f t="shared" si="238"/>
        <v>1</v>
      </c>
      <c r="V2511" s="9">
        <f t="shared" si="239"/>
        <v>0</v>
      </c>
    </row>
    <row r="2512" spans="1:22" x14ac:dyDescent="0.25">
      <c r="A2512" t="s">
        <v>4653</v>
      </c>
      <c r="B2512" s="32" t="s">
        <v>4654</v>
      </c>
      <c r="C2512" t="s">
        <v>202</v>
      </c>
      <c r="D2512" t="s">
        <v>5604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>
        <v>0</v>
      </c>
      <c r="L2512" s="9">
        <v>0</v>
      </c>
      <c r="M2512" s="19">
        <v>0</v>
      </c>
      <c r="N2512" s="19">
        <v>0</v>
      </c>
      <c r="O2512" s="19">
        <v>10</v>
      </c>
      <c r="P2512" s="19">
        <v>2</v>
      </c>
      <c r="Q2512" s="19">
        <f t="shared" si="234"/>
        <v>0</v>
      </c>
      <c r="R2512" s="3">
        <f t="shared" si="235"/>
        <v>2.8919952219248848</v>
      </c>
      <c r="S2512" s="3">
        <f t="shared" si="236"/>
        <v>0.19736842105263158</v>
      </c>
      <c r="T2512" s="9">
        <f t="shared" si="237"/>
        <v>0</v>
      </c>
      <c r="U2512" s="9">
        <f t="shared" si="238"/>
        <v>10</v>
      </c>
      <c r="V2512" s="9">
        <f t="shared" si="239"/>
        <v>4</v>
      </c>
    </row>
    <row r="2513" spans="1:22" x14ac:dyDescent="0.25">
      <c r="A2513" t="s">
        <v>4653</v>
      </c>
      <c r="B2513" s="32" t="s">
        <v>4654</v>
      </c>
      <c r="C2513" t="s">
        <v>202</v>
      </c>
      <c r="D2513" t="s">
        <v>106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0</v>
      </c>
      <c r="K2513">
        <v>0</v>
      </c>
      <c r="L2513" s="9">
        <v>0</v>
      </c>
      <c r="M2513" s="19">
        <v>0</v>
      </c>
      <c r="N2513" s="19">
        <v>0</v>
      </c>
      <c r="O2513" s="19">
        <v>0</v>
      </c>
      <c r="P2513" s="19">
        <v>1</v>
      </c>
      <c r="Q2513" s="19">
        <f t="shared" si="234"/>
        <v>0</v>
      </c>
      <c r="R2513" s="3">
        <f t="shared" si="235"/>
        <v>0.28867513459481287</v>
      </c>
      <c r="S2513" s="3">
        <f t="shared" si="236"/>
        <v>3.2894736842105261E-2</v>
      </c>
      <c r="T2513" s="9">
        <f t="shared" si="237"/>
        <v>0</v>
      </c>
      <c r="U2513" s="9">
        <f t="shared" si="238"/>
        <v>1</v>
      </c>
      <c r="V2513" s="9">
        <f t="shared" si="239"/>
        <v>0</v>
      </c>
    </row>
    <row r="2514" spans="1:22" x14ac:dyDescent="0.25">
      <c r="A2514" t="s">
        <v>4653</v>
      </c>
      <c r="B2514" s="32" t="s">
        <v>4654</v>
      </c>
      <c r="C2514" t="s">
        <v>202</v>
      </c>
      <c r="D2514" t="s">
        <v>4746</v>
      </c>
      <c r="E2514" s="9">
        <v>0</v>
      </c>
      <c r="F2514" s="9">
        <v>0</v>
      </c>
      <c r="G2514" s="9">
        <v>0</v>
      </c>
      <c r="H2514" s="9">
        <v>0</v>
      </c>
      <c r="I2514" s="9">
        <v>0</v>
      </c>
      <c r="J2514" s="9">
        <v>0</v>
      </c>
      <c r="K2514">
        <v>0</v>
      </c>
      <c r="L2514" s="9">
        <v>0</v>
      </c>
      <c r="M2514" s="19">
        <v>0</v>
      </c>
      <c r="N2514" s="19">
        <v>11</v>
      </c>
      <c r="O2514" s="19">
        <v>1</v>
      </c>
      <c r="P2514" s="19">
        <v>0</v>
      </c>
      <c r="Q2514" s="19">
        <f t="shared" si="234"/>
        <v>0</v>
      </c>
      <c r="R2514" s="3">
        <f t="shared" si="235"/>
        <v>3.1622776601683795</v>
      </c>
      <c r="S2514" s="3">
        <f t="shared" si="236"/>
        <v>0.19736842105263158</v>
      </c>
      <c r="T2514" s="9">
        <f t="shared" si="237"/>
        <v>0</v>
      </c>
      <c r="U2514" s="9">
        <f t="shared" si="238"/>
        <v>11</v>
      </c>
      <c r="V2514" s="9">
        <f t="shared" si="239"/>
        <v>4</v>
      </c>
    </row>
    <row r="2515" spans="1:22" x14ac:dyDescent="0.25">
      <c r="A2515" t="s">
        <v>4840</v>
      </c>
      <c r="B2515" s="32" t="s">
        <v>4841</v>
      </c>
      <c r="C2515" t="s">
        <v>202</v>
      </c>
      <c r="D2515" t="s">
        <v>113</v>
      </c>
      <c r="E2515" s="9">
        <v>0</v>
      </c>
      <c r="F2515" s="9">
        <v>0</v>
      </c>
      <c r="G2515" s="9">
        <v>0</v>
      </c>
      <c r="H2515" s="9">
        <v>0</v>
      </c>
      <c r="I2515" s="9">
        <v>0</v>
      </c>
      <c r="J2515" s="9">
        <v>0</v>
      </c>
      <c r="K2515">
        <v>0</v>
      </c>
      <c r="L2515" s="9">
        <v>0</v>
      </c>
      <c r="M2515" s="19">
        <v>0</v>
      </c>
      <c r="N2515" s="19">
        <v>0</v>
      </c>
      <c r="O2515" s="19">
        <v>0</v>
      </c>
      <c r="P2515" s="19">
        <v>11</v>
      </c>
      <c r="Q2515" s="19">
        <f t="shared" si="234"/>
        <v>0</v>
      </c>
      <c r="R2515" s="3">
        <f t="shared" si="235"/>
        <v>3.1754264805429417</v>
      </c>
      <c r="S2515" s="3">
        <f t="shared" si="236"/>
        <v>0.36184210526315791</v>
      </c>
      <c r="T2515" s="9">
        <f t="shared" si="237"/>
        <v>0</v>
      </c>
      <c r="U2515" s="9">
        <f t="shared" si="238"/>
        <v>11</v>
      </c>
      <c r="V2515" s="9">
        <f t="shared" si="239"/>
        <v>4</v>
      </c>
    </row>
    <row r="2516" spans="1:22" x14ac:dyDescent="0.25">
      <c r="A2516" t="s">
        <v>4840</v>
      </c>
      <c r="B2516" s="32" t="s">
        <v>4841</v>
      </c>
      <c r="C2516" t="s">
        <v>202</v>
      </c>
      <c r="D2516" t="s">
        <v>4746</v>
      </c>
      <c r="E2516" s="9">
        <v>0</v>
      </c>
      <c r="F2516" s="9">
        <v>0</v>
      </c>
      <c r="G2516" s="9">
        <v>0</v>
      </c>
      <c r="H2516" s="9">
        <v>0</v>
      </c>
      <c r="I2516" s="9">
        <v>0</v>
      </c>
      <c r="J2516" s="9">
        <v>0</v>
      </c>
      <c r="K2516">
        <v>0</v>
      </c>
      <c r="L2516" s="9">
        <v>0</v>
      </c>
      <c r="M2516" s="19">
        <v>0</v>
      </c>
      <c r="N2516" s="19">
        <v>4</v>
      </c>
      <c r="O2516" s="19">
        <v>0</v>
      </c>
      <c r="P2516" s="19">
        <v>0</v>
      </c>
      <c r="Q2516" s="19">
        <f t="shared" si="234"/>
        <v>0</v>
      </c>
      <c r="R2516" s="3">
        <f t="shared" si="235"/>
        <v>1.1547005383792515</v>
      </c>
      <c r="S2516" s="3">
        <f t="shared" si="236"/>
        <v>0.13157894736842105</v>
      </c>
      <c r="T2516" s="9">
        <f t="shared" si="237"/>
        <v>0</v>
      </c>
      <c r="U2516" s="9">
        <f t="shared" si="238"/>
        <v>4</v>
      </c>
      <c r="V2516" s="9">
        <f t="shared" si="239"/>
        <v>2</v>
      </c>
    </row>
    <row r="2517" spans="1:22" x14ac:dyDescent="0.25">
      <c r="A2517" t="s">
        <v>4822</v>
      </c>
      <c r="B2517" s="32" t="s">
        <v>4823</v>
      </c>
      <c r="C2517" t="s">
        <v>202</v>
      </c>
      <c r="D2517" t="s">
        <v>5604</v>
      </c>
      <c r="E2517" s="9">
        <v>0</v>
      </c>
      <c r="F2517" s="9">
        <v>0</v>
      </c>
      <c r="G2517" s="9">
        <v>0</v>
      </c>
      <c r="H2517" s="9">
        <v>0</v>
      </c>
      <c r="I2517" s="9">
        <v>0</v>
      </c>
      <c r="J2517" s="9">
        <v>0</v>
      </c>
      <c r="K2517">
        <v>0</v>
      </c>
      <c r="L2517" s="9">
        <v>0</v>
      </c>
      <c r="M2517" s="19">
        <v>0</v>
      </c>
      <c r="N2517" s="19">
        <v>0</v>
      </c>
      <c r="O2517" s="19">
        <v>0</v>
      </c>
      <c r="P2517" s="19">
        <v>1</v>
      </c>
      <c r="Q2517" s="19">
        <f t="shared" si="234"/>
        <v>0</v>
      </c>
      <c r="R2517" s="3">
        <f t="shared" si="235"/>
        <v>0.28867513459481287</v>
      </c>
      <c r="S2517" s="3">
        <f t="shared" si="236"/>
        <v>3.2894736842105261E-2</v>
      </c>
      <c r="T2517" s="9">
        <f t="shared" si="237"/>
        <v>0</v>
      </c>
      <c r="U2517" s="9">
        <f t="shared" si="238"/>
        <v>1</v>
      </c>
      <c r="V2517" s="9">
        <f t="shared" si="239"/>
        <v>0</v>
      </c>
    </row>
    <row r="2518" spans="1:22" x14ac:dyDescent="0.25">
      <c r="A2518" t="s">
        <v>4352</v>
      </c>
      <c r="B2518" s="32" t="s">
        <v>2297</v>
      </c>
      <c r="C2518" t="s">
        <v>202</v>
      </c>
      <c r="D2518" t="s">
        <v>119</v>
      </c>
      <c r="E2518" s="9">
        <v>0</v>
      </c>
      <c r="F2518" s="9">
        <v>1</v>
      </c>
      <c r="G2518" s="9">
        <v>2</v>
      </c>
      <c r="H2518" s="9">
        <v>3</v>
      </c>
      <c r="I2518" s="9">
        <v>0</v>
      </c>
      <c r="J2518" s="9">
        <v>0</v>
      </c>
      <c r="K2518">
        <v>0</v>
      </c>
      <c r="L2518" s="9">
        <v>0</v>
      </c>
      <c r="M2518" s="19">
        <v>0</v>
      </c>
      <c r="N2518" s="19">
        <v>0</v>
      </c>
      <c r="O2518" s="19">
        <v>0</v>
      </c>
      <c r="P2518" s="19">
        <v>0</v>
      </c>
      <c r="Q2518" s="19">
        <f t="shared" si="234"/>
        <v>0</v>
      </c>
      <c r="R2518" s="3">
        <f t="shared" si="235"/>
        <v>1</v>
      </c>
      <c r="S2518" s="3">
        <f t="shared" si="236"/>
        <v>6.5789473684210523E-2</v>
      </c>
      <c r="T2518" s="9">
        <f t="shared" si="237"/>
        <v>0</v>
      </c>
      <c r="U2518" s="9">
        <f t="shared" si="238"/>
        <v>3</v>
      </c>
      <c r="V2518" s="9">
        <f t="shared" si="239"/>
        <v>1</v>
      </c>
    </row>
    <row r="2519" spans="1:22" x14ac:dyDescent="0.25">
      <c r="A2519" t="s">
        <v>5652</v>
      </c>
      <c r="B2519" s="32" t="s">
        <v>5653</v>
      </c>
      <c r="C2519" t="s">
        <v>202</v>
      </c>
      <c r="D2519" t="s">
        <v>109</v>
      </c>
      <c r="E2519" s="9">
        <v>0</v>
      </c>
      <c r="F2519" s="9">
        <v>0</v>
      </c>
      <c r="G2519" s="9">
        <v>0</v>
      </c>
      <c r="H2519" s="9">
        <v>0</v>
      </c>
      <c r="I2519" s="9">
        <v>0</v>
      </c>
      <c r="J2519" s="9">
        <v>0</v>
      </c>
      <c r="K2519">
        <v>0</v>
      </c>
      <c r="L2519" s="9">
        <v>0</v>
      </c>
      <c r="M2519" s="19">
        <v>0</v>
      </c>
      <c r="N2519" s="19">
        <v>0</v>
      </c>
      <c r="O2519" s="19">
        <v>1</v>
      </c>
      <c r="P2519" s="19">
        <v>0</v>
      </c>
      <c r="Q2519" s="19">
        <f t="shared" si="234"/>
        <v>0</v>
      </c>
      <c r="R2519" s="3">
        <f t="shared" si="235"/>
        <v>0.28867513459481287</v>
      </c>
      <c r="S2519" s="3">
        <f t="shared" si="236"/>
        <v>3.2894736842105261E-2</v>
      </c>
      <c r="T2519" s="9">
        <f t="shared" si="237"/>
        <v>0</v>
      </c>
      <c r="U2519" s="9">
        <f t="shared" si="238"/>
        <v>1</v>
      </c>
      <c r="V2519" s="9">
        <f t="shared" si="239"/>
        <v>0</v>
      </c>
    </row>
    <row r="2520" spans="1:22" x14ac:dyDescent="0.25">
      <c r="A2520" t="s">
        <v>3680</v>
      </c>
      <c r="B2520" s="32" t="s">
        <v>1841</v>
      </c>
      <c r="C2520" t="s">
        <v>846</v>
      </c>
      <c r="D2520" t="s">
        <v>113</v>
      </c>
      <c r="E2520" s="9">
        <v>0</v>
      </c>
      <c r="F2520" s="9">
        <v>0</v>
      </c>
      <c r="G2520" s="9">
        <v>0</v>
      </c>
      <c r="H2520" s="9">
        <v>0</v>
      </c>
      <c r="I2520" s="9">
        <v>0</v>
      </c>
      <c r="J2520" s="9">
        <v>0</v>
      </c>
      <c r="K2520">
        <v>0</v>
      </c>
      <c r="L2520" s="9">
        <v>0</v>
      </c>
      <c r="M2520" s="19">
        <v>0</v>
      </c>
      <c r="N2520" s="19">
        <v>3</v>
      </c>
      <c r="O2520" s="19">
        <v>0</v>
      </c>
      <c r="P2520" s="19">
        <v>0</v>
      </c>
      <c r="Q2520" s="19">
        <f t="shared" si="234"/>
        <v>0</v>
      </c>
      <c r="R2520" s="3">
        <f t="shared" si="235"/>
        <v>0.8660254037844386</v>
      </c>
      <c r="S2520" s="3">
        <f t="shared" si="236"/>
        <v>9.8684210526315791E-2</v>
      </c>
      <c r="T2520" s="9">
        <f t="shared" si="237"/>
        <v>0</v>
      </c>
      <c r="U2520" s="9">
        <f t="shared" si="238"/>
        <v>3</v>
      </c>
      <c r="V2520" s="9">
        <f t="shared" si="239"/>
        <v>1</v>
      </c>
    </row>
    <row r="2521" spans="1:22" x14ac:dyDescent="0.25">
      <c r="A2521" t="s">
        <v>3680</v>
      </c>
      <c r="B2521" s="32" t="s">
        <v>1841</v>
      </c>
      <c r="C2521" t="s">
        <v>846</v>
      </c>
      <c r="D2521" t="s">
        <v>106</v>
      </c>
      <c r="E2521" s="9">
        <v>0</v>
      </c>
      <c r="F2521" s="9">
        <v>0</v>
      </c>
      <c r="G2521" s="9">
        <v>0</v>
      </c>
      <c r="H2521" s="9">
        <v>0</v>
      </c>
      <c r="I2521" s="9">
        <v>0</v>
      </c>
      <c r="J2521" s="9">
        <v>0</v>
      </c>
      <c r="K2521">
        <v>1.4</v>
      </c>
      <c r="L2521" s="9">
        <v>0</v>
      </c>
      <c r="M2521" s="19">
        <v>0</v>
      </c>
      <c r="N2521" s="19">
        <v>1</v>
      </c>
      <c r="O2521" s="19">
        <v>0</v>
      </c>
      <c r="P2521" s="19">
        <v>1</v>
      </c>
      <c r="Q2521" s="19">
        <f t="shared" si="234"/>
        <v>1.4</v>
      </c>
      <c r="R2521" s="3">
        <f t="shared" si="235"/>
        <v>0.52194275780418908</v>
      </c>
      <c r="S2521" s="3">
        <f t="shared" si="236"/>
        <v>3.7280701754385963E-2</v>
      </c>
      <c r="T2521" s="9">
        <f t="shared" si="237"/>
        <v>0</v>
      </c>
      <c r="U2521" s="9">
        <f t="shared" si="238"/>
        <v>1.4</v>
      </c>
      <c r="V2521" s="9">
        <f t="shared" si="239"/>
        <v>1</v>
      </c>
    </row>
    <row r="2522" spans="1:22" x14ac:dyDescent="0.25">
      <c r="A2522" t="s">
        <v>3680</v>
      </c>
      <c r="B2522" s="32" t="s">
        <v>1841</v>
      </c>
      <c r="C2522" t="s">
        <v>846</v>
      </c>
      <c r="D2522" t="s">
        <v>109</v>
      </c>
      <c r="E2522" s="9">
        <v>0</v>
      </c>
      <c r="F2522" s="9">
        <v>0</v>
      </c>
      <c r="G2522" s="9">
        <v>0</v>
      </c>
      <c r="H2522" s="9">
        <v>0</v>
      </c>
      <c r="I2522" s="9">
        <v>0</v>
      </c>
      <c r="J2522" s="9">
        <v>0</v>
      </c>
      <c r="K2522">
        <v>1.4</v>
      </c>
      <c r="L2522" s="9">
        <v>0</v>
      </c>
      <c r="M2522" s="19">
        <v>0</v>
      </c>
      <c r="N2522" s="19">
        <v>0</v>
      </c>
      <c r="O2522" s="19">
        <v>0</v>
      </c>
      <c r="P2522" s="19">
        <v>0</v>
      </c>
      <c r="Q2522" s="19">
        <f t="shared" si="234"/>
        <v>1.4</v>
      </c>
      <c r="R2522" s="3">
        <f t="shared" si="235"/>
        <v>0.404145188432738</v>
      </c>
      <c r="S2522" s="3">
        <f t="shared" si="236"/>
        <v>4.6052631578947366E-2</v>
      </c>
      <c r="T2522" s="9">
        <f t="shared" si="237"/>
        <v>0</v>
      </c>
      <c r="U2522" s="9">
        <f t="shared" si="238"/>
        <v>1.4</v>
      </c>
      <c r="V2522" s="9">
        <f t="shared" si="239"/>
        <v>1</v>
      </c>
    </row>
    <row r="2523" spans="1:22" x14ac:dyDescent="0.25">
      <c r="A2523" t="s">
        <v>5285</v>
      </c>
      <c r="B2523" s="32" t="s">
        <v>5286</v>
      </c>
      <c r="C2523" t="s">
        <v>202</v>
      </c>
      <c r="D2523" t="s">
        <v>106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>
        <v>0</v>
      </c>
      <c r="L2523" s="9">
        <v>0</v>
      </c>
      <c r="M2523" s="19">
        <v>0</v>
      </c>
      <c r="N2523" s="19">
        <v>0</v>
      </c>
      <c r="O2523" s="19">
        <v>4</v>
      </c>
      <c r="P2523" s="19">
        <v>3</v>
      </c>
      <c r="Q2523" s="19">
        <f t="shared" si="234"/>
        <v>0</v>
      </c>
      <c r="R2523" s="3">
        <f t="shared" si="235"/>
        <v>1.378954368902449</v>
      </c>
      <c r="S2523" s="3">
        <f t="shared" si="236"/>
        <v>0.11513157894736843</v>
      </c>
      <c r="T2523" s="9">
        <f t="shared" si="237"/>
        <v>0</v>
      </c>
      <c r="U2523" s="9">
        <f t="shared" si="238"/>
        <v>4</v>
      </c>
      <c r="V2523" s="9">
        <f t="shared" si="239"/>
        <v>2</v>
      </c>
    </row>
    <row r="2524" spans="1:22" x14ac:dyDescent="0.25">
      <c r="A2524" t="s">
        <v>3678</v>
      </c>
      <c r="B2524" s="32" t="s">
        <v>1837</v>
      </c>
      <c r="C2524" t="s">
        <v>840</v>
      </c>
      <c r="D2524" t="s">
        <v>113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>
        <v>0</v>
      </c>
      <c r="L2524" s="9">
        <v>0</v>
      </c>
      <c r="M2524" s="19">
        <v>0</v>
      </c>
      <c r="N2524" s="19">
        <v>1</v>
      </c>
      <c r="O2524" s="19">
        <v>0</v>
      </c>
      <c r="P2524" s="19">
        <v>0</v>
      </c>
      <c r="Q2524" s="19">
        <f t="shared" si="234"/>
        <v>0</v>
      </c>
      <c r="R2524" s="3">
        <f t="shared" si="235"/>
        <v>0.28867513459481287</v>
      </c>
      <c r="S2524" s="3">
        <f t="shared" si="236"/>
        <v>3.2894736842105261E-2</v>
      </c>
      <c r="T2524" s="9">
        <f t="shared" si="237"/>
        <v>0</v>
      </c>
      <c r="U2524" s="9">
        <f t="shared" si="238"/>
        <v>1</v>
      </c>
      <c r="V2524" s="9">
        <f t="shared" si="239"/>
        <v>0</v>
      </c>
    </row>
    <row r="2525" spans="1:22" x14ac:dyDescent="0.25">
      <c r="A2525" t="s">
        <v>3678</v>
      </c>
      <c r="B2525" s="32" t="s">
        <v>1837</v>
      </c>
      <c r="C2525" t="s">
        <v>840</v>
      </c>
      <c r="D2525" t="s">
        <v>4746</v>
      </c>
      <c r="E2525" s="9">
        <v>0</v>
      </c>
      <c r="F2525" s="9">
        <v>1</v>
      </c>
      <c r="G2525" s="9">
        <v>0</v>
      </c>
      <c r="H2525" s="9">
        <v>0</v>
      </c>
      <c r="I2525" s="9">
        <v>0</v>
      </c>
      <c r="J2525" s="9">
        <v>0</v>
      </c>
      <c r="K2525">
        <v>0</v>
      </c>
      <c r="L2525" s="9">
        <v>2.8</v>
      </c>
      <c r="M2525" s="19">
        <v>0</v>
      </c>
      <c r="N2525" s="19">
        <v>0</v>
      </c>
      <c r="O2525" s="19">
        <v>0</v>
      </c>
      <c r="P2525" s="19">
        <v>0</v>
      </c>
      <c r="Q2525" s="19">
        <f t="shared" si="234"/>
        <v>0</v>
      </c>
      <c r="R2525" s="3">
        <f t="shared" si="235"/>
        <v>0.83321211239541171</v>
      </c>
      <c r="S2525" s="3">
        <f t="shared" si="236"/>
        <v>6.25E-2</v>
      </c>
      <c r="T2525" s="9">
        <f t="shared" si="237"/>
        <v>0</v>
      </c>
      <c r="U2525" s="9">
        <f t="shared" si="238"/>
        <v>2.8</v>
      </c>
      <c r="V2525" s="9">
        <f t="shared" si="239"/>
        <v>1</v>
      </c>
    </row>
    <row r="2526" spans="1:22" x14ac:dyDescent="0.25">
      <c r="A2526" t="s">
        <v>4944</v>
      </c>
      <c r="B2526" s="32" t="s">
        <v>4945</v>
      </c>
      <c r="C2526" t="s">
        <v>202</v>
      </c>
      <c r="D2526" t="s">
        <v>113</v>
      </c>
      <c r="E2526" s="9">
        <v>0</v>
      </c>
      <c r="F2526" s="9">
        <v>0</v>
      </c>
      <c r="G2526" s="9">
        <v>0</v>
      </c>
      <c r="H2526" s="9">
        <v>0</v>
      </c>
      <c r="I2526" s="9">
        <v>0</v>
      </c>
      <c r="J2526" s="9">
        <v>0</v>
      </c>
      <c r="K2526">
        <v>0</v>
      </c>
      <c r="L2526" s="9">
        <v>0</v>
      </c>
      <c r="M2526" s="19">
        <v>0</v>
      </c>
      <c r="N2526" s="19">
        <v>0</v>
      </c>
      <c r="O2526" s="19">
        <v>0</v>
      </c>
      <c r="P2526" s="19">
        <v>1</v>
      </c>
      <c r="Q2526" s="19">
        <f t="shared" si="234"/>
        <v>0</v>
      </c>
      <c r="R2526" s="3">
        <f t="shared" si="235"/>
        <v>0.28867513459481287</v>
      </c>
      <c r="S2526" s="3">
        <f t="shared" si="236"/>
        <v>3.2894736842105261E-2</v>
      </c>
      <c r="T2526" s="9">
        <f t="shared" si="237"/>
        <v>0</v>
      </c>
      <c r="U2526" s="9">
        <f t="shared" si="238"/>
        <v>1</v>
      </c>
      <c r="V2526" s="9">
        <f t="shared" si="239"/>
        <v>0</v>
      </c>
    </row>
    <row r="2527" spans="1:22" x14ac:dyDescent="0.25">
      <c r="A2527" t="s">
        <v>4944</v>
      </c>
      <c r="B2527" s="32" t="s">
        <v>4945</v>
      </c>
      <c r="C2527" t="s">
        <v>202</v>
      </c>
      <c r="D2527" t="s">
        <v>106</v>
      </c>
      <c r="E2527" s="9">
        <v>0</v>
      </c>
      <c r="F2527" s="9">
        <v>0</v>
      </c>
      <c r="G2527" s="9">
        <v>0</v>
      </c>
      <c r="H2527" s="9">
        <v>0</v>
      </c>
      <c r="I2527" s="9">
        <v>0</v>
      </c>
      <c r="J2527" s="9">
        <v>0</v>
      </c>
      <c r="K2527">
        <v>0</v>
      </c>
      <c r="L2527" s="9">
        <v>0</v>
      </c>
      <c r="M2527" s="19">
        <v>0</v>
      </c>
      <c r="N2527" s="19">
        <v>0</v>
      </c>
      <c r="O2527" s="19">
        <v>0</v>
      </c>
      <c r="P2527" s="19">
        <v>1</v>
      </c>
      <c r="Q2527" s="19">
        <f t="shared" si="234"/>
        <v>0</v>
      </c>
      <c r="R2527" s="3">
        <f t="shared" si="235"/>
        <v>0.28867513459481287</v>
      </c>
      <c r="S2527" s="3">
        <f t="shared" si="236"/>
        <v>3.2894736842105261E-2</v>
      </c>
      <c r="T2527" s="9">
        <f t="shared" si="237"/>
        <v>0</v>
      </c>
      <c r="U2527" s="9">
        <f t="shared" si="238"/>
        <v>1</v>
      </c>
      <c r="V2527" s="9">
        <f t="shared" si="239"/>
        <v>0</v>
      </c>
    </row>
    <row r="2528" spans="1:22" x14ac:dyDescent="0.25">
      <c r="A2528" t="s">
        <v>4941</v>
      </c>
      <c r="B2528" s="32" t="s">
        <v>4942</v>
      </c>
      <c r="C2528" t="s">
        <v>202</v>
      </c>
      <c r="D2528" t="s">
        <v>106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0</v>
      </c>
      <c r="K2528">
        <v>0</v>
      </c>
      <c r="L2528" s="9">
        <v>0</v>
      </c>
      <c r="M2528" s="19">
        <v>0</v>
      </c>
      <c r="N2528" s="19">
        <v>0</v>
      </c>
      <c r="O2528" s="19">
        <v>0</v>
      </c>
      <c r="P2528" s="19">
        <v>1</v>
      </c>
      <c r="Q2528" s="19">
        <f t="shared" si="234"/>
        <v>0</v>
      </c>
      <c r="R2528" s="3">
        <f t="shared" si="235"/>
        <v>0.28867513459481287</v>
      </c>
      <c r="S2528" s="3">
        <f t="shared" si="236"/>
        <v>3.2894736842105261E-2</v>
      </c>
      <c r="T2528" s="9">
        <f t="shared" si="237"/>
        <v>0</v>
      </c>
      <c r="U2528" s="9">
        <f t="shared" si="238"/>
        <v>1</v>
      </c>
      <c r="V2528" s="9">
        <f t="shared" si="239"/>
        <v>0</v>
      </c>
    </row>
    <row r="2529" spans="1:22" x14ac:dyDescent="0.25">
      <c r="A2529" t="s">
        <v>3679</v>
      </c>
      <c r="B2529" s="32" t="s">
        <v>1839</v>
      </c>
      <c r="C2529" t="s">
        <v>843</v>
      </c>
      <c r="D2529" t="s">
        <v>113</v>
      </c>
      <c r="E2529" s="9">
        <v>0</v>
      </c>
      <c r="F2529" s="9">
        <v>0</v>
      </c>
      <c r="G2529" s="9">
        <v>0</v>
      </c>
      <c r="H2529" s="9">
        <v>0</v>
      </c>
      <c r="I2529" s="9">
        <v>0</v>
      </c>
      <c r="J2529" s="9">
        <v>0</v>
      </c>
      <c r="K2529">
        <v>0</v>
      </c>
      <c r="L2529" s="9">
        <v>0</v>
      </c>
      <c r="M2529" s="19">
        <v>0</v>
      </c>
      <c r="N2529" s="19">
        <v>1</v>
      </c>
      <c r="O2529" s="19">
        <v>0</v>
      </c>
      <c r="P2529" s="19">
        <v>0</v>
      </c>
      <c r="Q2529" s="19">
        <f t="shared" si="234"/>
        <v>0</v>
      </c>
      <c r="R2529" s="3">
        <f t="shared" si="235"/>
        <v>0.28867513459481287</v>
      </c>
      <c r="S2529" s="3">
        <f t="shared" si="236"/>
        <v>3.2894736842105261E-2</v>
      </c>
      <c r="T2529" s="9">
        <f t="shared" si="237"/>
        <v>0</v>
      </c>
      <c r="U2529" s="9">
        <f t="shared" si="238"/>
        <v>1</v>
      </c>
      <c r="V2529" s="9">
        <f t="shared" si="239"/>
        <v>0</v>
      </c>
    </row>
    <row r="2530" spans="1:22" x14ac:dyDescent="0.25">
      <c r="A2530" t="s">
        <v>3679</v>
      </c>
      <c r="B2530" s="32" t="s">
        <v>1839</v>
      </c>
      <c r="C2530" t="s">
        <v>843</v>
      </c>
      <c r="D2530" t="s">
        <v>106</v>
      </c>
      <c r="E2530" s="9">
        <v>0</v>
      </c>
      <c r="F2530" s="9">
        <v>0</v>
      </c>
      <c r="G2530" s="9">
        <v>0</v>
      </c>
      <c r="H2530" s="9">
        <v>0</v>
      </c>
      <c r="I2530" s="9">
        <v>0</v>
      </c>
      <c r="J2530" s="9">
        <v>0</v>
      </c>
      <c r="K2530">
        <v>1.4</v>
      </c>
      <c r="L2530" s="9">
        <v>0</v>
      </c>
      <c r="M2530" s="19">
        <v>0</v>
      </c>
      <c r="N2530" s="19">
        <v>0</v>
      </c>
      <c r="O2530" s="19">
        <v>0</v>
      </c>
      <c r="P2530" s="19">
        <v>0</v>
      </c>
      <c r="Q2530" s="19">
        <f t="shared" si="234"/>
        <v>1.4</v>
      </c>
      <c r="R2530" s="3">
        <f t="shared" si="235"/>
        <v>0.404145188432738</v>
      </c>
      <c r="S2530" s="3">
        <f t="shared" si="236"/>
        <v>4.6052631578947366E-2</v>
      </c>
      <c r="T2530" s="9">
        <f t="shared" si="237"/>
        <v>0</v>
      </c>
      <c r="U2530" s="9">
        <f t="shared" si="238"/>
        <v>1.4</v>
      </c>
      <c r="V2530" s="9">
        <f t="shared" si="239"/>
        <v>1</v>
      </c>
    </row>
    <row r="2531" spans="1:22" x14ac:dyDescent="0.25">
      <c r="A2531" t="s">
        <v>3679</v>
      </c>
      <c r="B2531" s="32" t="s">
        <v>1839</v>
      </c>
      <c r="C2531" t="s">
        <v>843</v>
      </c>
      <c r="D2531" t="s">
        <v>109</v>
      </c>
      <c r="E2531" s="9">
        <v>0</v>
      </c>
      <c r="F2531" s="9">
        <v>0</v>
      </c>
      <c r="G2531" s="9">
        <v>1</v>
      </c>
      <c r="H2531" s="9">
        <v>0</v>
      </c>
      <c r="I2531" s="9">
        <v>0</v>
      </c>
      <c r="J2531" s="9">
        <v>0</v>
      </c>
      <c r="K2531">
        <v>1.4</v>
      </c>
      <c r="L2531" s="9">
        <v>0</v>
      </c>
      <c r="M2531" s="19">
        <v>0</v>
      </c>
      <c r="N2531" s="19">
        <v>0</v>
      </c>
      <c r="O2531" s="19">
        <v>0</v>
      </c>
      <c r="P2531" s="19">
        <v>0</v>
      </c>
      <c r="Q2531" s="19">
        <f t="shared" si="234"/>
        <v>1.4</v>
      </c>
      <c r="R2531" s="3">
        <f t="shared" si="235"/>
        <v>0.47482054026183984</v>
      </c>
      <c r="S2531" s="3">
        <f t="shared" si="236"/>
        <v>3.9473684210526314E-2</v>
      </c>
      <c r="T2531" s="9">
        <f t="shared" si="237"/>
        <v>0</v>
      </c>
      <c r="U2531" s="9">
        <f t="shared" si="238"/>
        <v>1.4</v>
      </c>
      <c r="V2531" s="9">
        <f t="shared" si="239"/>
        <v>1</v>
      </c>
    </row>
    <row r="2532" spans="1:22" x14ac:dyDescent="0.25">
      <c r="A2532" t="s">
        <v>3679</v>
      </c>
      <c r="B2532" s="32" t="s">
        <v>1839</v>
      </c>
      <c r="C2532" t="s">
        <v>843</v>
      </c>
      <c r="D2532" t="s">
        <v>4746</v>
      </c>
      <c r="E2532" s="9">
        <v>0</v>
      </c>
      <c r="F2532" s="9">
        <v>0</v>
      </c>
      <c r="G2532" s="9">
        <v>1</v>
      </c>
      <c r="H2532" s="9">
        <v>0</v>
      </c>
      <c r="I2532" s="9">
        <v>0</v>
      </c>
      <c r="J2532" s="9">
        <v>0</v>
      </c>
      <c r="K2532">
        <v>1.4</v>
      </c>
      <c r="L2532" s="9">
        <v>0</v>
      </c>
      <c r="M2532" s="19">
        <v>0</v>
      </c>
      <c r="N2532" s="19">
        <v>0</v>
      </c>
      <c r="O2532" s="19">
        <v>0</v>
      </c>
      <c r="P2532" s="19">
        <v>0</v>
      </c>
      <c r="Q2532" s="19">
        <f t="shared" si="234"/>
        <v>1.4</v>
      </c>
      <c r="R2532" s="3">
        <f t="shared" si="235"/>
        <v>0.47482054026183984</v>
      </c>
      <c r="S2532" s="3">
        <f t="shared" si="236"/>
        <v>3.9473684210526314E-2</v>
      </c>
      <c r="T2532" s="9">
        <f t="shared" si="237"/>
        <v>0</v>
      </c>
      <c r="U2532" s="9">
        <f t="shared" si="238"/>
        <v>1.4</v>
      </c>
      <c r="V2532" s="9">
        <f t="shared" si="239"/>
        <v>1</v>
      </c>
    </row>
    <row r="2533" spans="1:22" x14ac:dyDescent="0.25">
      <c r="A2533" t="s">
        <v>6537</v>
      </c>
      <c r="B2533" s="32" t="s">
        <v>1927</v>
      </c>
      <c r="C2533" t="s">
        <v>202</v>
      </c>
      <c r="D2533" t="s">
        <v>5604</v>
      </c>
      <c r="E2533" s="9">
        <v>0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>
        <v>0</v>
      </c>
      <c r="L2533" s="9">
        <v>0</v>
      </c>
      <c r="M2533" s="19">
        <v>0</v>
      </c>
      <c r="N2533" s="19">
        <v>0</v>
      </c>
      <c r="O2533" s="19">
        <v>0</v>
      </c>
      <c r="P2533" s="19">
        <v>1</v>
      </c>
      <c r="Q2533" s="19">
        <f t="shared" si="234"/>
        <v>0</v>
      </c>
      <c r="R2533" s="3">
        <f t="shared" si="235"/>
        <v>0.28867513459481287</v>
      </c>
      <c r="S2533" s="3">
        <f t="shared" si="236"/>
        <v>3.2894736842105261E-2</v>
      </c>
      <c r="T2533" s="9">
        <f t="shared" si="237"/>
        <v>0</v>
      </c>
      <c r="U2533" s="9">
        <f t="shared" si="238"/>
        <v>1</v>
      </c>
      <c r="V2533" s="9">
        <f t="shared" si="239"/>
        <v>0</v>
      </c>
    </row>
    <row r="2534" spans="1:22" x14ac:dyDescent="0.25">
      <c r="A2534" t="s">
        <v>6537</v>
      </c>
      <c r="B2534" s="32" t="s">
        <v>1927</v>
      </c>
      <c r="C2534" t="s">
        <v>202</v>
      </c>
      <c r="D2534" t="s">
        <v>113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0</v>
      </c>
      <c r="K2534">
        <v>0</v>
      </c>
      <c r="L2534" s="9">
        <v>0</v>
      </c>
      <c r="M2534" s="19">
        <v>0</v>
      </c>
      <c r="N2534" s="19">
        <v>0</v>
      </c>
      <c r="O2534" s="19">
        <v>0</v>
      </c>
      <c r="P2534" s="19">
        <v>5</v>
      </c>
      <c r="Q2534" s="19">
        <f t="shared" si="234"/>
        <v>0</v>
      </c>
      <c r="R2534" s="3">
        <f t="shared" si="235"/>
        <v>1.4433756729740645</v>
      </c>
      <c r="S2534" s="3">
        <f t="shared" si="236"/>
        <v>0.16447368421052633</v>
      </c>
      <c r="T2534" s="9">
        <f t="shared" si="237"/>
        <v>0</v>
      </c>
      <c r="U2534" s="9">
        <f t="shared" si="238"/>
        <v>5</v>
      </c>
      <c r="V2534" s="9">
        <f t="shared" si="239"/>
        <v>2</v>
      </c>
    </row>
    <row r="2535" spans="1:22" x14ac:dyDescent="0.25">
      <c r="A2535" t="s">
        <v>6537</v>
      </c>
      <c r="B2535" s="32" t="s">
        <v>1927</v>
      </c>
      <c r="C2535" t="s">
        <v>202</v>
      </c>
      <c r="D2535" t="s">
        <v>108</v>
      </c>
      <c r="E2535" s="9">
        <v>0</v>
      </c>
      <c r="F2535" s="9">
        <v>0</v>
      </c>
      <c r="G2535" s="9">
        <v>0</v>
      </c>
      <c r="H2535" s="9">
        <v>0</v>
      </c>
      <c r="I2535" s="9">
        <v>0</v>
      </c>
      <c r="J2535" s="9">
        <v>0</v>
      </c>
      <c r="K2535">
        <v>0</v>
      </c>
      <c r="L2535" s="9">
        <v>0</v>
      </c>
      <c r="M2535" s="19">
        <v>0</v>
      </c>
      <c r="N2535" s="19">
        <v>0</v>
      </c>
      <c r="O2535" s="19">
        <v>0</v>
      </c>
      <c r="P2535" s="19">
        <v>1</v>
      </c>
      <c r="Q2535" s="19">
        <f t="shared" si="234"/>
        <v>0</v>
      </c>
      <c r="R2535" s="3">
        <f t="shared" si="235"/>
        <v>0.28867513459481287</v>
      </c>
      <c r="S2535" s="3">
        <f t="shared" si="236"/>
        <v>3.2894736842105261E-2</v>
      </c>
      <c r="T2535" s="9">
        <f t="shared" si="237"/>
        <v>0</v>
      </c>
      <c r="U2535" s="9">
        <f t="shared" si="238"/>
        <v>1</v>
      </c>
      <c r="V2535" s="9">
        <f t="shared" si="239"/>
        <v>0</v>
      </c>
    </row>
    <row r="2536" spans="1:22" x14ac:dyDescent="0.25">
      <c r="A2536" t="s">
        <v>485</v>
      </c>
      <c r="B2536" s="32" t="s">
        <v>308</v>
      </c>
      <c r="C2536" t="s">
        <v>202</v>
      </c>
      <c r="D2536" t="s">
        <v>15</v>
      </c>
      <c r="E2536" s="9">
        <v>0</v>
      </c>
      <c r="F2536" s="9">
        <v>10</v>
      </c>
      <c r="G2536" s="9">
        <v>0</v>
      </c>
      <c r="H2536" s="9">
        <v>0</v>
      </c>
      <c r="I2536" s="9">
        <v>0</v>
      </c>
      <c r="J2536" s="9">
        <v>0</v>
      </c>
      <c r="K2536">
        <v>7</v>
      </c>
      <c r="L2536" s="9">
        <v>140</v>
      </c>
      <c r="M2536" s="19">
        <v>0</v>
      </c>
      <c r="N2536" s="19">
        <v>0</v>
      </c>
      <c r="O2536" s="19">
        <v>0</v>
      </c>
      <c r="P2536" s="19">
        <v>0</v>
      </c>
      <c r="Q2536" s="19">
        <f t="shared" si="234"/>
        <v>7</v>
      </c>
      <c r="R2536" s="3">
        <f t="shared" si="235"/>
        <v>40.107714817461094</v>
      </c>
      <c r="S2536" s="3">
        <f t="shared" si="236"/>
        <v>1.7214912280701755</v>
      </c>
      <c r="T2536" s="9">
        <f t="shared" si="237"/>
        <v>0</v>
      </c>
      <c r="U2536" s="9">
        <f t="shared" si="238"/>
        <v>140</v>
      </c>
      <c r="V2536" s="9">
        <f t="shared" si="239"/>
        <v>51</v>
      </c>
    </row>
    <row r="2537" spans="1:22" x14ac:dyDescent="0.25">
      <c r="A2537" t="s">
        <v>485</v>
      </c>
      <c r="B2537" s="32" t="s">
        <v>308</v>
      </c>
      <c r="C2537" t="s">
        <v>202</v>
      </c>
      <c r="D2537" t="s">
        <v>5604</v>
      </c>
      <c r="E2537" s="9">
        <v>0</v>
      </c>
      <c r="F2537" s="9">
        <v>0</v>
      </c>
      <c r="G2537" s="9">
        <v>0</v>
      </c>
      <c r="H2537" s="9">
        <v>0</v>
      </c>
      <c r="I2537" s="9">
        <v>0</v>
      </c>
      <c r="J2537" s="9">
        <v>0</v>
      </c>
      <c r="K2537">
        <v>0</v>
      </c>
      <c r="L2537" s="9">
        <v>0</v>
      </c>
      <c r="M2537" s="19">
        <v>0</v>
      </c>
      <c r="N2537" s="19">
        <v>0</v>
      </c>
      <c r="O2537" s="19">
        <v>5</v>
      </c>
      <c r="P2537" s="19">
        <v>28</v>
      </c>
      <c r="Q2537" s="19">
        <f t="shared" si="234"/>
        <v>0</v>
      </c>
      <c r="R2537" s="3">
        <f t="shared" si="235"/>
        <v>8.0805602866047934</v>
      </c>
      <c r="S2537" s="3">
        <f t="shared" si="236"/>
        <v>0.54276315789473684</v>
      </c>
      <c r="T2537" s="9">
        <f t="shared" si="237"/>
        <v>0</v>
      </c>
      <c r="U2537" s="9">
        <f t="shared" si="238"/>
        <v>28</v>
      </c>
      <c r="V2537" s="9">
        <f t="shared" si="239"/>
        <v>10</v>
      </c>
    </row>
    <row r="2538" spans="1:22" x14ac:dyDescent="0.25">
      <c r="A2538" t="s">
        <v>485</v>
      </c>
      <c r="B2538" s="32" t="s">
        <v>308</v>
      </c>
      <c r="C2538" t="s">
        <v>202</v>
      </c>
      <c r="D2538" t="s">
        <v>113</v>
      </c>
      <c r="E2538" s="9">
        <v>17</v>
      </c>
      <c r="F2538" s="9">
        <v>28</v>
      </c>
      <c r="G2538" s="9">
        <v>13</v>
      </c>
      <c r="H2538" s="9">
        <v>18</v>
      </c>
      <c r="I2538" s="9">
        <v>8</v>
      </c>
      <c r="J2538" s="9">
        <v>5</v>
      </c>
      <c r="K2538">
        <v>78.399999999999991</v>
      </c>
      <c r="L2538" s="9">
        <v>16.799999999999997</v>
      </c>
      <c r="M2538" s="19">
        <v>11</v>
      </c>
      <c r="N2538" s="19">
        <v>13</v>
      </c>
      <c r="O2538" s="19">
        <v>9</v>
      </c>
      <c r="P2538" s="19">
        <v>20</v>
      </c>
      <c r="Q2538" s="19">
        <f t="shared" si="234"/>
        <v>78.399999999999991</v>
      </c>
      <c r="R2538" s="3">
        <f t="shared" si="235"/>
        <v>19.461259107791719</v>
      </c>
      <c r="S2538" s="3">
        <f t="shared" si="236"/>
        <v>0.65021929824561409</v>
      </c>
      <c r="T2538" s="9">
        <f t="shared" si="237"/>
        <v>5</v>
      </c>
      <c r="U2538" s="9">
        <f t="shared" si="238"/>
        <v>78.399999999999991</v>
      </c>
      <c r="V2538" s="9">
        <f t="shared" si="239"/>
        <v>25</v>
      </c>
    </row>
    <row r="2539" spans="1:22" x14ac:dyDescent="0.25">
      <c r="A2539" t="s">
        <v>485</v>
      </c>
      <c r="B2539" s="32" t="s">
        <v>308</v>
      </c>
      <c r="C2539" t="s">
        <v>202</v>
      </c>
      <c r="D2539" t="s">
        <v>820</v>
      </c>
      <c r="E2539" s="9">
        <v>0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>
        <v>0</v>
      </c>
      <c r="L2539" s="9">
        <v>2.8</v>
      </c>
      <c r="M2539" s="19">
        <v>1</v>
      </c>
      <c r="N2539" s="19">
        <v>1</v>
      </c>
      <c r="O2539" s="19">
        <v>0</v>
      </c>
      <c r="P2539" s="19">
        <v>0</v>
      </c>
      <c r="Q2539" s="19">
        <f t="shared" si="234"/>
        <v>0</v>
      </c>
      <c r="R2539" s="3">
        <f t="shared" si="235"/>
        <v>0.84852813742385702</v>
      </c>
      <c r="S2539" s="3">
        <f t="shared" si="236"/>
        <v>5.2631578947368418E-2</v>
      </c>
      <c r="T2539" s="9">
        <f t="shared" si="237"/>
        <v>0</v>
      </c>
      <c r="U2539" s="9">
        <f t="shared" si="238"/>
        <v>2.8</v>
      </c>
      <c r="V2539" s="9">
        <f t="shared" si="239"/>
        <v>1</v>
      </c>
    </row>
    <row r="2540" spans="1:22" x14ac:dyDescent="0.25">
      <c r="A2540" t="s">
        <v>485</v>
      </c>
      <c r="B2540" s="32" t="s">
        <v>308</v>
      </c>
      <c r="C2540" t="s">
        <v>202</v>
      </c>
      <c r="D2540" t="s">
        <v>119</v>
      </c>
      <c r="E2540" s="9">
        <v>1</v>
      </c>
      <c r="F2540" s="9">
        <v>0</v>
      </c>
      <c r="G2540" s="9">
        <v>0</v>
      </c>
      <c r="H2540" s="9">
        <v>0</v>
      </c>
      <c r="I2540" s="9">
        <v>0</v>
      </c>
      <c r="J2540" s="9">
        <v>0</v>
      </c>
      <c r="K2540">
        <v>11.2</v>
      </c>
      <c r="L2540" s="9">
        <v>7</v>
      </c>
      <c r="M2540" s="19">
        <v>2</v>
      </c>
      <c r="N2540" s="19">
        <v>0</v>
      </c>
      <c r="O2540" s="19">
        <v>0</v>
      </c>
      <c r="P2540" s="19">
        <v>2</v>
      </c>
      <c r="Q2540" s="19">
        <f t="shared" si="234"/>
        <v>11.2</v>
      </c>
      <c r="R2540" s="3">
        <f t="shared" si="235"/>
        <v>3.549477127520035</v>
      </c>
      <c r="S2540" s="3">
        <f t="shared" si="236"/>
        <v>0.15263157894736842</v>
      </c>
      <c r="T2540" s="9">
        <f t="shared" si="237"/>
        <v>0</v>
      </c>
      <c r="U2540" s="9">
        <f t="shared" si="238"/>
        <v>11.2</v>
      </c>
      <c r="V2540" s="9">
        <f t="shared" si="239"/>
        <v>5</v>
      </c>
    </row>
    <row r="2541" spans="1:22" x14ac:dyDescent="0.25">
      <c r="A2541" t="s">
        <v>485</v>
      </c>
      <c r="B2541" s="32" t="s">
        <v>308</v>
      </c>
      <c r="C2541" t="s">
        <v>202</v>
      </c>
      <c r="D2541" t="s">
        <v>106</v>
      </c>
      <c r="E2541" s="9">
        <v>7</v>
      </c>
      <c r="F2541" s="9">
        <v>15</v>
      </c>
      <c r="G2541" s="9">
        <v>35</v>
      </c>
      <c r="H2541" s="9">
        <v>23</v>
      </c>
      <c r="I2541" s="9">
        <v>25</v>
      </c>
      <c r="J2541" s="9">
        <v>17</v>
      </c>
      <c r="K2541">
        <v>109.19999999999999</v>
      </c>
      <c r="L2541" s="9">
        <v>29.4</v>
      </c>
      <c r="M2541" s="19">
        <v>25</v>
      </c>
      <c r="N2541" s="19">
        <v>42</v>
      </c>
      <c r="O2541" s="19">
        <v>11</v>
      </c>
      <c r="P2541" s="19">
        <v>22</v>
      </c>
      <c r="Q2541" s="19">
        <f t="shared" si="234"/>
        <v>109.19999999999999</v>
      </c>
      <c r="R2541" s="3">
        <f t="shared" si="235"/>
        <v>26.780199605475147</v>
      </c>
      <c r="S2541" s="3">
        <f t="shared" si="236"/>
        <v>0.98848684210526316</v>
      </c>
      <c r="T2541" s="9">
        <f t="shared" si="237"/>
        <v>7</v>
      </c>
      <c r="U2541" s="9">
        <f t="shared" si="238"/>
        <v>109.19999999999999</v>
      </c>
      <c r="V2541" s="9">
        <f t="shared" si="239"/>
        <v>34</v>
      </c>
    </row>
    <row r="2542" spans="1:22" x14ac:dyDescent="0.25">
      <c r="A2542" t="s">
        <v>485</v>
      </c>
      <c r="B2542" s="32" t="s">
        <v>308</v>
      </c>
      <c r="C2542" t="s">
        <v>202</v>
      </c>
      <c r="D2542" t="s">
        <v>108</v>
      </c>
      <c r="E2542" s="9">
        <v>0</v>
      </c>
      <c r="F2542" s="9">
        <v>0</v>
      </c>
      <c r="G2542" s="9">
        <v>0</v>
      </c>
      <c r="H2542" s="9">
        <v>0</v>
      </c>
      <c r="I2542" s="9">
        <v>0</v>
      </c>
      <c r="J2542" s="9">
        <v>0</v>
      </c>
      <c r="K2542">
        <v>2.8</v>
      </c>
      <c r="L2542" s="9">
        <v>1.4</v>
      </c>
      <c r="M2542" s="19">
        <v>2</v>
      </c>
      <c r="N2542" s="19">
        <v>0</v>
      </c>
      <c r="O2542" s="19">
        <v>6</v>
      </c>
      <c r="P2542" s="19">
        <v>0</v>
      </c>
      <c r="Q2542" s="19">
        <f t="shared" si="234"/>
        <v>2.8</v>
      </c>
      <c r="R2542" s="3">
        <f t="shared" si="235"/>
        <v>1.843826718999638</v>
      </c>
      <c r="S2542" s="3">
        <f t="shared" si="236"/>
        <v>0.10032894736842105</v>
      </c>
      <c r="T2542" s="9">
        <f t="shared" si="237"/>
        <v>0</v>
      </c>
      <c r="U2542" s="9">
        <f t="shared" si="238"/>
        <v>6</v>
      </c>
      <c r="V2542" s="9">
        <f t="shared" si="239"/>
        <v>2</v>
      </c>
    </row>
    <row r="2543" spans="1:22" x14ac:dyDescent="0.25">
      <c r="A2543" t="s">
        <v>485</v>
      </c>
      <c r="B2543" s="32" t="s">
        <v>308</v>
      </c>
      <c r="C2543" t="s">
        <v>202</v>
      </c>
      <c r="D2543" t="s">
        <v>2214</v>
      </c>
      <c r="E2543" s="9">
        <v>4</v>
      </c>
      <c r="F2543" s="9">
        <v>7</v>
      </c>
      <c r="G2543" s="9">
        <v>5</v>
      </c>
      <c r="H2543" s="9">
        <v>1</v>
      </c>
      <c r="I2543" s="9">
        <v>1</v>
      </c>
      <c r="J2543" s="9">
        <v>0</v>
      </c>
      <c r="K2543">
        <v>0</v>
      </c>
      <c r="L2543" s="9">
        <v>0</v>
      </c>
      <c r="M2543" s="19">
        <v>0</v>
      </c>
      <c r="N2543" s="19">
        <v>3</v>
      </c>
      <c r="O2543" s="19">
        <v>0</v>
      </c>
      <c r="P2543" s="19">
        <v>0</v>
      </c>
      <c r="Q2543" s="19">
        <f t="shared" si="234"/>
        <v>0</v>
      </c>
      <c r="R2543" s="3">
        <f t="shared" si="235"/>
        <v>2.4167972796469899</v>
      </c>
      <c r="S2543" s="3">
        <f t="shared" si="236"/>
        <v>0.11513157894736843</v>
      </c>
      <c r="T2543" s="9">
        <f t="shared" si="237"/>
        <v>0</v>
      </c>
      <c r="U2543" s="9">
        <f t="shared" si="238"/>
        <v>7</v>
      </c>
      <c r="V2543" s="9">
        <f t="shared" si="239"/>
        <v>3</v>
      </c>
    </row>
    <row r="2544" spans="1:22" x14ac:dyDescent="0.25">
      <c r="A2544" t="s">
        <v>485</v>
      </c>
      <c r="B2544" s="32" t="s">
        <v>308</v>
      </c>
      <c r="C2544" t="s">
        <v>202</v>
      </c>
      <c r="D2544" t="s">
        <v>109</v>
      </c>
      <c r="E2544" s="9">
        <v>4</v>
      </c>
      <c r="F2544" s="9">
        <v>5</v>
      </c>
      <c r="G2544" s="9">
        <v>10</v>
      </c>
      <c r="H2544" s="9">
        <v>4</v>
      </c>
      <c r="I2544" s="9">
        <v>8</v>
      </c>
      <c r="J2544" s="9">
        <v>6</v>
      </c>
      <c r="K2544">
        <v>32.199999999999996</v>
      </c>
      <c r="L2544" s="9">
        <v>5.6</v>
      </c>
      <c r="M2544" s="19">
        <v>11</v>
      </c>
      <c r="N2544" s="19">
        <v>5</v>
      </c>
      <c r="O2544" s="19">
        <v>4</v>
      </c>
      <c r="P2544" s="19">
        <v>7</v>
      </c>
      <c r="Q2544" s="19">
        <f t="shared" si="234"/>
        <v>32.199999999999996</v>
      </c>
      <c r="R2544" s="3">
        <f t="shared" si="235"/>
        <v>7.8195365281550737</v>
      </c>
      <c r="S2544" s="3">
        <f t="shared" si="236"/>
        <v>0.27905701754385964</v>
      </c>
      <c r="T2544" s="9">
        <f t="shared" si="237"/>
        <v>4</v>
      </c>
      <c r="U2544" s="9">
        <f t="shared" si="238"/>
        <v>32.199999999999996</v>
      </c>
      <c r="V2544" s="9">
        <f t="shared" si="239"/>
        <v>10</v>
      </c>
    </row>
    <row r="2545" spans="1:22" x14ac:dyDescent="0.25">
      <c r="A2545" t="s">
        <v>485</v>
      </c>
      <c r="B2545" s="32" t="s">
        <v>308</v>
      </c>
      <c r="C2545" t="s">
        <v>202</v>
      </c>
      <c r="D2545" t="s">
        <v>4746</v>
      </c>
      <c r="E2545" s="9">
        <v>31</v>
      </c>
      <c r="F2545" s="9">
        <v>79</v>
      </c>
      <c r="G2545" s="9">
        <v>29</v>
      </c>
      <c r="H2545" s="9">
        <v>33</v>
      </c>
      <c r="I2545" s="9">
        <v>49</v>
      </c>
      <c r="J2545" s="9">
        <v>14</v>
      </c>
      <c r="K2545">
        <v>169.39999999999998</v>
      </c>
      <c r="L2545" s="9">
        <v>50.4</v>
      </c>
      <c r="M2545" s="19">
        <v>34</v>
      </c>
      <c r="N2545" s="19">
        <v>48</v>
      </c>
      <c r="O2545" s="19">
        <v>40</v>
      </c>
      <c r="P2545" s="19">
        <v>2</v>
      </c>
      <c r="Q2545" s="19">
        <f t="shared" si="234"/>
        <v>169.39999999999998</v>
      </c>
      <c r="R2545" s="3">
        <f t="shared" si="235"/>
        <v>42.7594398579974</v>
      </c>
      <c r="S2545" s="3">
        <f t="shared" si="236"/>
        <v>1.5866228070175437</v>
      </c>
      <c r="T2545" s="9">
        <f t="shared" si="237"/>
        <v>2</v>
      </c>
      <c r="U2545" s="9">
        <f t="shared" si="238"/>
        <v>169.39999999999998</v>
      </c>
      <c r="V2545" s="9">
        <f t="shared" si="239"/>
        <v>55</v>
      </c>
    </row>
    <row r="2546" spans="1:22" x14ac:dyDescent="0.25">
      <c r="A2546" t="s">
        <v>3552</v>
      </c>
      <c r="B2546" s="32" t="s">
        <v>1506</v>
      </c>
      <c r="C2546" t="s">
        <v>840</v>
      </c>
      <c r="D2546" t="s">
        <v>106</v>
      </c>
      <c r="E2546" s="9">
        <v>0</v>
      </c>
      <c r="F2546" s="9">
        <v>0</v>
      </c>
      <c r="G2546" s="9">
        <v>0</v>
      </c>
      <c r="H2546" s="9">
        <v>1</v>
      </c>
      <c r="I2546" s="9">
        <v>0</v>
      </c>
      <c r="J2546" s="9">
        <v>0</v>
      </c>
      <c r="K2546">
        <v>0</v>
      </c>
      <c r="L2546" s="9">
        <v>0</v>
      </c>
      <c r="M2546" s="19">
        <v>0</v>
      </c>
      <c r="N2546" s="19">
        <v>0</v>
      </c>
      <c r="O2546" s="19">
        <v>0</v>
      </c>
      <c r="P2546" s="19">
        <v>0</v>
      </c>
      <c r="Q2546" s="19">
        <f t="shared" si="234"/>
        <v>0</v>
      </c>
      <c r="R2546" s="3">
        <f t="shared" si="235"/>
        <v>0.28867513459481287</v>
      </c>
      <c r="S2546" s="3">
        <f t="shared" si="236"/>
        <v>3.2894736842105261E-2</v>
      </c>
      <c r="T2546" s="9">
        <f t="shared" si="237"/>
        <v>0</v>
      </c>
      <c r="U2546" s="9">
        <f t="shared" si="238"/>
        <v>1</v>
      </c>
      <c r="V2546" s="9">
        <f t="shared" si="239"/>
        <v>0</v>
      </c>
    </row>
    <row r="2547" spans="1:22" x14ac:dyDescent="0.25">
      <c r="A2547" t="s">
        <v>3552</v>
      </c>
      <c r="B2547" s="32" t="s">
        <v>1506</v>
      </c>
      <c r="C2547" t="s">
        <v>840</v>
      </c>
      <c r="D2547" t="s">
        <v>4746</v>
      </c>
      <c r="E2547" s="9">
        <v>1</v>
      </c>
      <c r="F2547" s="9">
        <v>0</v>
      </c>
      <c r="G2547" s="9">
        <v>0</v>
      </c>
      <c r="H2547" s="9">
        <v>0</v>
      </c>
      <c r="I2547" s="9">
        <v>0</v>
      </c>
      <c r="J2547" s="9">
        <v>0</v>
      </c>
      <c r="K2547">
        <v>0</v>
      </c>
      <c r="L2547" s="9">
        <v>0</v>
      </c>
      <c r="M2547" s="19">
        <v>0</v>
      </c>
      <c r="N2547" s="19">
        <v>1</v>
      </c>
      <c r="O2547" s="19">
        <v>0</v>
      </c>
      <c r="P2547" s="19">
        <v>0</v>
      </c>
      <c r="Q2547" s="19">
        <f t="shared" si="234"/>
        <v>0</v>
      </c>
      <c r="R2547" s="3">
        <f t="shared" si="235"/>
        <v>0.38924947208076149</v>
      </c>
      <c r="S2547" s="3">
        <f t="shared" si="236"/>
        <v>3.2894736842105261E-2</v>
      </c>
      <c r="T2547" s="9">
        <f t="shared" si="237"/>
        <v>0</v>
      </c>
      <c r="U2547" s="9">
        <f t="shared" si="238"/>
        <v>1</v>
      </c>
      <c r="V2547" s="9">
        <f t="shared" si="239"/>
        <v>1</v>
      </c>
    </row>
    <row r="2548" spans="1:22" x14ac:dyDescent="0.25">
      <c r="A2548" t="s">
        <v>3681</v>
      </c>
      <c r="B2548" s="32" t="s">
        <v>1843</v>
      </c>
      <c r="C2548" t="s">
        <v>849</v>
      </c>
      <c r="D2548" t="s">
        <v>113</v>
      </c>
      <c r="E2548" s="9">
        <v>0</v>
      </c>
      <c r="F2548" s="9">
        <v>0</v>
      </c>
      <c r="G2548" s="9">
        <v>0</v>
      </c>
      <c r="H2548" s="9">
        <v>0</v>
      </c>
      <c r="I2548" s="9">
        <v>1</v>
      </c>
      <c r="J2548" s="9">
        <v>0</v>
      </c>
      <c r="K2548">
        <v>1.4</v>
      </c>
      <c r="L2548" s="9">
        <v>0</v>
      </c>
      <c r="M2548" s="19">
        <v>0</v>
      </c>
      <c r="N2548" s="19">
        <v>1</v>
      </c>
      <c r="O2548" s="19">
        <v>0</v>
      </c>
      <c r="P2548" s="19">
        <v>0</v>
      </c>
      <c r="Q2548" s="19">
        <f t="shared" si="234"/>
        <v>1.4</v>
      </c>
      <c r="R2548" s="3">
        <f t="shared" si="235"/>
        <v>0.52194275780418908</v>
      </c>
      <c r="S2548" s="3">
        <f t="shared" si="236"/>
        <v>3.7280701754385963E-2</v>
      </c>
      <c r="T2548" s="9">
        <f t="shared" si="237"/>
        <v>0</v>
      </c>
      <c r="U2548" s="9">
        <f t="shared" si="238"/>
        <v>1.4</v>
      </c>
      <c r="V2548" s="9">
        <f t="shared" si="239"/>
        <v>1</v>
      </c>
    </row>
    <row r="2549" spans="1:22" x14ac:dyDescent="0.25">
      <c r="A2549" t="s">
        <v>3681</v>
      </c>
      <c r="B2549" s="32" t="s">
        <v>1843</v>
      </c>
      <c r="C2549" t="s">
        <v>849</v>
      </c>
      <c r="D2549" t="s">
        <v>109</v>
      </c>
      <c r="E2549" s="9">
        <v>0</v>
      </c>
      <c r="F2549" s="9">
        <v>0</v>
      </c>
      <c r="G2549" s="9">
        <v>0</v>
      </c>
      <c r="H2549" s="9">
        <v>0</v>
      </c>
      <c r="I2549" s="9">
        <v>0</v>
      </c>
      <c r="J2549" s="9">
        <v>1</v>
      </c>
      <c r="K2549">
        <v>0</v>
      </c>
      <c r="L2549" s="9">
        <v>0</v>
      </c>
      <c r="M2549" s="19">
        <v>0</v>
      </c>
      <c r="N2549" s="19">
        <v>0</v>
      </c>
      <c r="O2549" s="19">
        <v>0</v>
      </c>
      <c r="P2549" s="19">
        <v>0</v>
      </c>
      <c r="Q2549" s="19">
        <f t="shared" si="234"/>
        <v>0</v>
      </c>
      <c r="R2549" s="3">
        <f t="shared" si="235"/>
        <v>0.28867513459481287</v>
      </c>
      <c r="S2549" s="3">
        <f t="shared" si="236"/>
        <v>3.2894736842105261E-2</v>
      </c>
      <c r="T2549" s="9">
        <f t="shared" si="237"/>
        <v>0</v>
      </c>
      <c r="U2549" s="9">
        <f t="shared" si="238"/>
        <v>1</v>
      </c>
      <c r="V2549" s="9">
        <f t="shared" si="239"/>
        <v>0</v>
      </c>
    </row>
    <row r="2550" spans="1:22" x14ac:dyDescent="0.25">
      <c r="A2550" t="s">
        <v>3681</v>
      </c>
      <c r="B2550" s="32" t="s">
        <v>1843</v>
      </c>
      <c r="C2550" t="s">
        <v>849</v>
      </c>
      <c r="D2550" t="s">
        <v>4746</v>
      </c>
      <c r="E2550" s="9">
        <v>0</v>
      </c>
      <c r="F2550" s="9">
        <v>1</v>
      </c>
      <c r="G2550" s="9">
        <v>1</v>
      </c>
      <c r="H2550" s="9">
        <v>0</v>
      </c>
      <c r="I2550" s="9">
        <v>0</v>
      </c>
      <c r="J2550" s="9">
        <v>0</v>
      </c>
      <c r="K2550">
        <v>1.4</v>
      </c>
      <c r="L2550" s="9">
        <v>1.4</v>
      </c>
      <c r="M2550" s="19">
        <v>0</v>
      </c>
      <c r="N2550" s="19">
        <v>1</v>
      </c>
      <c r="O2550" s="19">
        <v>0</v>
      </c>
      <c r="P2550" s="19">
        <v>0</v>
      </c>
      <c r="Q2550" s="19">
        <f t="shared" si="234"/>
        <v>1.4</v>
      </c>
      <c r="R2550" s="3">
        <f t="shared" si="235"/>
        <v>0.61175356496094424</v>
      </c>
      <c r="S2550" s="3">
        <f t="shared" si="236"/>
        <v>3.8157894736842106E-2</v>
      </c>
      <c r="T2550" s="9">
        <f t="shared" si="237"/>
        <v>0</v>
      </c>
      <c r="U2550" s="9">
        <f t="shared" si="238"/>
        <v>1.4</v>
      </c>
      <c r="V2550" s="9">
        <f t="shared" si="239"/>
        <v>1</v>
      </c>
    </row>
    <row r="2551" spans="1:22" x14ac:dyDescent="0.25">
      <c r="A2551" t="s">
        <v>3682</v>
      </c>
      <c r="B2551" s="32" t="s">
        <v>1845</v>
      </c>
      <c r="C2551" t="s">
        <v>852</v>
      </c>
      <c r="D2551" t="s">
        <v>113</v>
      </c>
      <c r="E2551" s="9">
        <v>0</v>
      </c>
      <c r="F2551" s="9">
        <v>0</v>
      </c>
      <c r="G2551" s="9">
        <v>0</v>
      </c>
      <c r="H2551" s="9">
        <v>0</v>
      </c>
      <c r="I2551" s="9">
        <v>1</v>
      </c>
      <c r="J2551" s="9">
        <v>0</v>
      </c>
      <c r="K2551">
        <v>0</v>
      </c>
      <c r="L2551" s="9">
        <v>0</v>
      </c>
      <c r="M2551" s="19">
        <v>0</v>
      </c>
      <c r="N2551" s="19">
        <v>1</v>
      </c>
      <c r="O2551" s="19">
        <v>0</v>
      </c>
      <c r="P2551" s="19">
        <v>0</v>
      </c>
      <c r="Q2551" s="19">
        <f t="shared" si="234"/>
        <v>0</v>
      </c>
      <c r="R2551" s="3">
        <f t="shared" si="235"/>
        <v>0.38924947208076149</v>
      </c>
      <c r="S2551" s="3">
        <f t="shared" si="236"/>
        <v>3.2894736842105261E-2</v>
      </c>
      <c r="T2551" s="9">
        <f t="shared" si="237"/>
        <v>0</v>
      </c>
      <c r="U2551" s="9">
        <f t="shared" si="238"/>
        <v>1</v>
      </c>
      <c r="V2551" s="9">
        <f t="shared" si="239"/>
        <v>1</v>
      </c>
    </row>
    <row r="2552" spans="1:22" x14ac:dyDescent="0.25">
      <c r="A2552" t="s">
        <v>3682</v>
      </c>
      <c r="B2552" s="32" t="s">
        <v>1845</v>
      </c>
      <c r="C2552" t="s">
        <v>852</v>
      </c>
      <c r="D2552" t="s">
        <v>106</v>
      </c>
      <c r="E2552" s="9">
        <v>0</v>
      </c>
      <c r="F2552" s="9">
        <v>0</v>
      </c>
      <c r="G2552" s="9">
        <v>0</v>
      </c>
      <c r="H2552" s="9">
        <v>0</v>
      </c>
      <c r="I2552" s="9">
        <v>0</v>
      </c>
      <c r="J2552" s="9">
        <v>0</v>
      </c>
      <c r="K2552">
        <v>0</v>
      </c>
      <c r="L2552" s="9">
        <v>1.4</v>
      </c>
      <c r="M2552" s="19">
        <v>0</v>
      </c>
      <c r="N2552" s="19">
        <v>0</v>
      </c>
      <c r="O2552" s="19">
        <v>0</v>
      </c>
      <c r="P2552" s="19">
        <v>0</v>
      </c>
      <c r="Q2552" s="19">
        <f t="shared" si="234"/>
        <v>0</v>
      </c>
      <c r="R2552" s="3">
        <f t="shared" si="235"/>
        <v>0.404145188432738</v>
      </c>
      <c r="S2552" s="3">
        <f t="shared" si="236"/>
        <v>4.6052631578947366E-2</v>
      </c>
      <c r="T2552" s="9">
        <f t="shared" si="237"/>
        <v>0</v>
      </c>
      <c r="U2552" s="9">
        <f t="shared" si="238"/>
        <v>1.4</v>
      </c>
      <c r="V2552" s="9">
        <f t="shared" si="239"/>
        <v>1</v>
      </c>
    </row>
    <row r="2553" spans="1:22" x14ac:dyDescent="0.25">
      <c r="A2553" t="s">
        <v>3682</v>
      </c>
      <c r="B2553" s="32" t="s">
        <v>1845</v>
      </c>
      <c r="C2553" t="s">
        <v>852</v>
      </c>
      <c r="D2553" t="s">
        <v>4746</v>
      </c>
      <c r="E2553" s="9">
        <v>0</v>
      </c>
      <c r="F2553" s="9">
        <v>1</v>
      </c>
      <c r="G2553" s="9">
        <v>0</v>
      </c>
      <c r="H2553" s="9">
        <v>0</v>
      </c>
      <c r="I2553" s="9">
        <v>0</v>
      </c>
      <c r="J2553" s="9">
        <v>0</v>
      </c>
      <c r="K2553">
        <v>0</v>
      </c>
      <c r="L2553" s="9">
        <v>0</v>
      </c>
      <c r="M2553" s="19">
        <v>0</v>
      </c>
      <c r="N2553" s="19">
        <v>1</v>
      </c>
      <c r="O2553" s="19">
        <v>0</v>
      </c>
      <c r="P2553" s="19">
        <v>0</v>
      </c>
      <c r="Q2553" s="19">
        <f t="shared" si="234"/>
        <v>0</v>
      </c>
      <c r="R2553" s="3">
        <f t="shared" si="235"/>
        <v>0.38924947208076149</v>
      </c>
      <c r="S2553" s="3">
        <f t="shared" si="236"/>
        <v>3.2894736842105261E-2</v>
      </c>
      <c r="T2553" s="9">
        <f t="shared" si="237"/>
        <v>0</v>
      </c>
      <c r="U2553" s="9">
        <f t="shared" si="238"/>
        <v>1</v>
      </c>
      <c r="V2553" s="9">
        <f t="shared" si="239"/>
        <v>1</v>
      </c>
    </row>
    <row r="2554" spans="1:22" x14ac:dyDescent="0.25">
      <c r="A2554" t="s">
        <v>3553</v>
      </c>
      <c r="B2554" s="32" t="s">
        <v>1508</v>
      </c>
      <c r="C2554" t="s">
        <v>843</v>
      </c>
      <c r="D2554" t="s">
        <v>113</v>
      </c>
      <c r="E2554" s="9">
        <v>0</v>
      </c>
      <c r="F2554" s="9">
        <v>0</v>
      </c>
      <c r="G2554" s="9">
        <v>0</v>
      </c>
      <c r="H2554" s="9">
        <v>0</v>
      </c>
      <c r="I2554" s="9">
        <v>0</v>
      </c>
      <c r="J2554" s="9">
        <v>0</v>
      </c>
      <c r="K2554">
        <v>1.4</v>
      </c>
      <c r="L2554" s="9">
        <v>0</v>
      </c>
      <c r="M2554" s="19">
        <v>1</v>
      </c>
      <c r="N2554" s="19">
        <v>0</v>
      </c>
      <c r="O2554" s="19">
        <v>0</v>
      </c>
      <c r="P2554" s="19">
        <v>0</v>
      </c>
      <c r="Q2554" s="19">
        <f t="shared" si="234"/>
        <v>1.4</v>
      </c>
      <c r="R2554" s="3">
        <f t="shared" si="235"/>
        <v>0.47482054026183984</v>
      </c>
      <c r="S2554" s="3">
        <f t="shared" si="236"/>
        <v>3.9473684210526314E-2</v>
      </c>
      <c r="T2554" s="9">
        <f t="shared" si="237"/>
        <v>0</v>
      </c>
      <c r="U2554" s="9">
        <f t="shared" si="238"/>
        <v>1.4</v>
      </c>
      <c r="V2554" s="9">
        <f t="shared" si="239"/>
        <v>1</v>
      </c>
    </row>
    <row r="2555" spans="1:22" x14ac:dyDescent="0.25">
      <c r="A2555" t="s">
        <v>3553</v>
      </c>
      <c r="B2555" s="32" t="s">
        <v>1508</v>
      </c>
      <c r="C2555" t="s">
        <v>843</v>
      </c>
      <c r="D2555" t="s">
        <v>106</v>
      </c>
      <c r="E2555" s="9">
        <v>0</v>
      </c>
      <c r="F2555" s="9">
        <v>0</v>
      </c>
      <c r="G2555" s="9">
        <v>1</v>
      </c>
      <c r="H2555" s="9">
        <v>0</v>
      </c>
      <c r="I2555" s="9">
        <v>0</v>
      </c>
      <c r="J2555" s="9">
        <v>0</v>
      </c>
      <c r="K2555">
        <v>0</v>
      </c>
      <c r="L2555" s="9">
        <v>1.4</v>
      </c>
      <c r="M2555" s="19">
        <v>0</v>
      </c>
      <c r="N2555" s="19">
        <v>0</v>
      </c>
      <c r="O2555" s="19">
        <v>0</v>
      </c>
      <c r="P2555" s="19">
        <v>0</v>
      </c>
      <c r="Q2555" s="19">
        <f t="shared" si="234"/>
        <v>0</v>
      </c>
      <c r="R2555" s="3">
        <f t="shared" si="235"/>
        <v>0.47482054026183984</v>
      </c>
      <c r="S2555" s="3">
        <f t="shared" si="236"/>
        <v>3.9473684210526314E-2</v>
      </c>
      <c r="T2555" s="9">
        <f t="shared" si="237"/>
        <v>0</v>
      </c>
      <c r="U2555" s="9">
        <f t="shared" si="238"/>
        <v>1.4</v>
      </c>
      <c r="V2555" s="9">
        <f t="shared" si="239"/>
        <v>1</v>
      </c>
    </row>
    <row r="2556" spans="1:22" x14ac:dyDescent="0.25">
      <c r="A2556" t="s">
        <v>3553</v>
      </c>
      <c r="B2556" s="32" t="s">
        <v>1508</v>
      </c>
      <c r="C2556" t="s">
        <v>843</v>
      </c>
      <c r="D2556" t="s">
        <v>109</v>
      </c>
      <c r="E2556" s="9">
        <v>0</v>
      </c>
      <c r="F2556" s="9">
        <v>0</v>
      </c>
      <c r="G2556" s="9">
        <v>1</v>
      </c>
      <c r="H2556" s="9">
        <v>0</v>
      </c>
      <c r="I2556" s="9">
        <v>0</v>
      </c>
      <c r="J2556" s="9">
        <v>0</v>
      </c>
      <c r="K2556">
        <v>0</v>
      </c>
      <c r="L2556" s="9">
        <v>0</v>
      </c>
      <c r="M2556" s="19">
        <v>0</v>
      </c>
      <c r="N2556" s="19">
        <v>0</v>
      </c>
      <c r="O2556" s="19">
        <v>0</v>
      </c>
      <c r="P2556" s="19">
        <v>1</v>
      </c>
      <c r="Q2556" s="19">
        <f t="shared" si="234"/>
        <v>0</v>
      </c>
      <c r="R2556" s="3">
        <f t="shared" si="235"/>
        <v>0.38924947208076149</v>
      </c>
      <c r="S2556" s="3">
        <f t="shared" si="236"/>
        <v>3.2894736842105261E-2</v>
      </c>
      <c r="T2556" s="9">
        <f t="shared" si="237"/>
        <v>0</v>
      </c>
      <c r="U2556" s="9">
        <f t="shared" si="238"/>
        <v>1</v>
      </c>
      <c r="V2556" s="9">
        <f t="shared" si="239"/>
        <v>1</v>
      </c>
    </row>
    <row r="2557" spans="1:22" x14ac:dyDescent="0.25">
      <c r="A2557" t="s">
        <v>3553</v>
      </c>
      <c r="B2557" s="32" t="s">
        <v>1508</v>
      </c>
      <c r="C2557" t="s">
        <v>843</v>
      </c>
      <c r="D2557" t="s">
        <v>4746</v>
      </c>
      <c r="E2557" s="9">
        <v>0</v>
      </c>
      <c r="F2557" s="9">
        <v>0</v>
      </c>
      <c r="G2557" s="9">
        <v>0</v>
      </c>
      <c r="H2557" s="9">
        <v>0</v>
      </c>
      <c r="I2557" s="9">
        <v>0</v>
      </c>
      <c r="J2557" s="9">
        <v>0</v>
      </c>
      <c r="K2557">
        <v>2.8</v>
      </c>
      <c r="L2557" s="9">
        <v>2.8</v>
      </c>
      <c r="M2557" s="19">
        <v>0</v>
      </c>
      <c r="N2557" s="19">
        <v>0</v>
      </c>
      <c r="O2557" s="19">
        <v>0</v>
      </c>
      <c r="P2557" s="19">
        <v>0</v>
      </c>
      <c r="Q2557" s="19">
        <f t="shared" si="234"/>
        <v>2.8</v>
      </c>
      <c r="R2557" s="3">
        <f t="shared" si="235"/>
        <v>1.0898985218261321</v>
      </c>
      <c r="S2557" s="3">
        <f t="shared" si="236"/>
        <v>9.2105263157894732E-2</v>
      </c>
      <c r="T2557" s="9">
        <f t="shared" si="237"/>
        <v>0</v>
      </c>
      <c r="U2557" s="9">
        <f t="shared" si="238"/>
        <v>2.8</v>
      </c>
      <c r="V2557" s="9">
        <f t="shared" si="239"/>
        <v>1</v>
      </c>
    </row>
    <row r="2558" spans="1:22" x14ac:dyDescent="0.25">
      <c r="A2558" t="s">
        <v>3911</v>
      </c>
      <c r="B2558" s="32" t="s">
        <v>2655</v>
      </c>
      <c r="C2558" t="s">
        <v>202</v>
      </c>
      <c r="D2558" t="s">
        <v>113</v>
      </c>
      <c r="E2558" s="9">
        <v>0</v>
      </c>
      <c r="F2558" s="9">
        <v>0</v>
      </c>
      <c r="G2558" s="9">
        <v>0</v>
      </c>
      <c r="H2558" s="9">
        <v>0</v>
      </c>
      <c r="I2558" s="9">
        <v>0</v>
      </c>
      <c r="J2558" s="9">
        <v>0</v>
      </c>
      <c r="K2558">
        <v>0</v>
      </c>
      <c r="L2558" s="9">
        <v>0</v>
      </c>
      <c r="M2558" s="19">
        <v>0</v>
      </c>
      <c r="N2558" s="19">
        <v>4</v>
      </c>
      <c r="O2558" s="19">
        <v>0</v>
      </c>
      <c r="P2558" s="19">
        <v>0</v>
      </c>
      <c r="Q2558" s="19">
        <f t="shared" si="234"/>
        <v>0</v>
      </c>
      <c r="R2558" s="3">
        <f t="shared" si="235"/>
        <v>1.1547005383792515</v>
      </c>
      <c r="S2558" s="3">
        <f t="shared" si="236"/>
        <v>0.13157894736842105</v>
      </c>
      <c r="T2558" s="9">
        <f t="shared" si="237"/>
        <v>0</v>
      </c>
      <c r="U2558" s="9">
        <f t="shared" si="238"/>
        <v>4</v>
      </c>
      <c r="V2558" s="9">
        <f t="shared" si="239"/>
        <v>2</v>
      </c>
    </row>
    <row r="2559" spans="1:22" x14ac:dyDescent="0.25">
      <c r="A2559" t="s">
        <v>3911</v>
      </c>
      <c r="B2559" s="32" t="s">
        <v>2655</v>
      </c>
      <c r="C2559" t="s">
        <v>202</v>
      </c>
      <c r="D2559" t="s">
        <v>106</v>
      </c>
      <c r="E2559" s="9">
        <v>5</v>
      </c>
      <c r="F2559" s="9">
        <v>0</v>
      </c>
      <c r="G2559" s="9">
        <v>0</v>
      </c>
      <c r="H2559" s="9">
        <v>0</v>
      </c>
      <c r="I2559" s="9">
        <v>0</v>
      </c>
      <c r="J2559" s="9">
        <v>0</v>
      </c>
      <c r="K2559">
        <v>0</v>
      </c>
      <c r="L2559" s="9">
        <v>0</v>
      </c>
      <c r="M2559" s="19">
        <v>0</v>
      </c>
      <c r="N2559" s="19">
        <v>6</v>
      </c>
      <c r="O2559" s="19">
        <v>0</v>
      </c>
      <c r="P2559" s="19">
        <v>0</v>
      </c>
      <c r="Q2559" s="19">
        <f t="shared" si="234"/>
        <v>0</v>
      </c>
      <c r="R2559" s="3">
        <f t="shared" si="235"/>
        <v>2.151461800448216</v>
      </c>
      <c r="S2559" s="3">
        <f t="shared" si="236"/>
        <v>0.18092105263157895</v>
      </c>
      <c r="T2559" s="9">
        <f t="shared" si="237"/>
        <v>0</v>
      </c>
      <c r="U2559" s="9">
        <f t="shared" si="238"/>
        <v>6</v>
      </c>
      <c r="V2559" s="9">
        <f t="shared" si="239"/>
        <v>3</v>
      </c>
    </row>
    <row r="2560" spans="1:22" x14ac:dyDescent="0.25">
      <c r="A2560" t="s">
        <v>3911</v>
      </c>
      <c r="B2560" s="32" t="s">
        <v>2655</v>
      </c>
      <c r="C2560" t="s">
        <v>202</v>
      </c>
      <c r="D2560" t="s">
        <v>109</v>
      </c>
      <c r="E2560" s="9">
        <v>5</v>
      </c>
      <c r="F2560" s="9">
        <v>3</v>
      </c>
      <c r="G2560" s="9">
        <v>4</v>
      </c>
      <c r="H2560" s="9">
        <v>1</v>
      </c>
      <c r="I2560" s="9">
        <v>0</v>
      </c>
      <c r="J2560" s="9">
        <v>0</v>
      </c>
      <c r="K2560">
        <v>0</v>
      </c>
      <c r="L2560" s="9">
        <v>0</v>
      </c>
      <c r="M2560" s="19">
        <v>0</v>
      </c>
      <c r="N2560" s="19">
        <v>7</v>
      </c>
      <c r="O2560" s="19">
        <v>0</v>
      </c>
      <c r="P2560" s="19">
        <v>0</v>
      </c>
      <c r="Q2560" s="19">
        <f t="shared" si="234"/>
        <v>0</v>
      </c>
      <c r="R2560" s="3">
        <f t="shared" si="235"/>
        <v>2.4618298195866544</v>
      </c>
      <c r="S2560" s="3">
        <f t="shared" si="236"/>
        <v>0.13157894736842105</v>
      </c>
      <c r="T2560" s="9">
        <f t="shared" si="237"/>
        <v>0</v>
      </c>
      <c r="U2560" s="9">
        <f t="shared" si="238"/>
        <v>7</v>
      </c>
      <c r="V2560" s="9">
        <f t="shared" si="239"/>
        <v>3</v>
      </c>
    </row>
    <row r="2561" spans="1:22" x14ac:dyDescent="0.25">
      <c r="A2561" t="s">
        <v>3911</v>
      </c>
      <c r="B2561" s="32" t="s">
        <v>2655</v>
      </c>
      <c r="C2561" t="s">
        <v>202</v>
      </c>
      <c r="D2561" t="s">
        <v>4746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0</v>
      </c>
      <c r="K2561">
        <v>0</v>
      </c>
      <c r="L2561" s="9">
        <v>0</v>
      </c>
      <c r="M2561" s="19">
        <v>0</v>
      </c>
      <c r="N2561" s="19">
        <v>45</v>
      </c>
      <c r="O2561" s="19">
        <v>0</v>
      </c>
      <c r="P2561" s="19">
        <v>0</v>
      </c>
      <c r="Q2561" s="19">
        <f t="shared" si="234"/>
        <v>0</v>
      </c>
      <c r="R2561" s="3">
        <f t="shared" si="235"/>
        <v>12.99038105676658</v>
      </c>
      <c r="S2561" s="3">
        <f t="shared" si="236"/>
        <v>1.4802631578947369</v>
      </c>
      <c r="T2561" s="9">
        <f t="shared" si="237"/>
        <v>0</v>
      </c>
      <c r="U2561" s="9">
        <f t="shared" si="238"/>
        <v>45</v>
      </c>
      <c r="V2561" s="9">
        <f t="shared" si="239"/>
        <v>17</v>
      </c>
    </row>
    <row r="2562" spans="1:22" x14ac:dyDescent="0.25">
      <c r="A2562" t="s">
        <v>2856</v>
      </c>
      <c r="B2562" s="32" t="s">
        <v>1768</v>
      </c>
      <c r="C2562" t="s">
        <v>202</v>
      </c>
      <c r="D2562" t="s">
        <v>119</v>
      </c>
      <c r="E2562" s="9">
        <v>0</v>
      </c>
      <c r="F2562" s="9">
        <v>0</v>
      </c>
      <c r="G2562" s="9">
        <v>0</v>
      </c>
      <c r="H2562" s="9">
        <v>0</v>
      </c>
      <c r="I2562" s="9">
        <v>0</v>
      </c>
      <c r="J2562" s="9">
        <v>0</v>
      </c>
      <c r="K2562">
        <v>0</v>
      </c>
      <c r="L2562" s="9">
        <v>7</v>
      </c>
      <c r="M2562" s="19">
        <v>6</v>
      </c>
      <c r="N2562" s="19">
        <v>1</v>
      </c>
      <c r="O2562" s="19">
        <v>0</v>
      </c>
      <c r="P2562" s="19">
        <v>0</v>
      </c>
      <c r="Q2562" s="19">
        <f t="shared" ref="Q2562:Q2625" si="240">IFERROR(AVERAGEIF(K2562:K2562,"&lt;&gt;0"),0)</f>
        <v>0</v>
      </c>
      <c r="R2562" s="3">
        <f t="shared" ref="R2562:R2625" si="241">_xlfn.STDEV.S(E2562:P2562)</f>
        <v>2.5166114784235836</v>
      </c>
      <c r="S2562" s="3">
        <f t="shared" ref="S2562:S2625" si="242">IFERROR(AVERAGEIF(E2562:P2562,"&lt;&gt;0")/30.4,0)</f>
        <v>0.15350877192982457</v>
      </c>
      <c r="T2562" s="9">
        <f t="shared" ref="T2562:T2625" si="243">MIN(E2562:P2562)</f>
        <v>0</v>
      </c>
      <c r="U2562" s="9">
        <f t="shared" ref="U2562:U2625" si="244">MAX(E2562:P2562)</f>
        <v>7</v>
      </c>
      <c r="V2562" s="9">
        <f t="shared" ref="V2562:V2625" si="245">MROUND(ROUND(_xlfn.NORM.S.INV($Y$1)*R2562*1,1),1)</f>
        <v>3</v>
      </c>
    </row>
    <row r="2563" spans="1:22" x14ac:dyDescent="0.25">
      <c r="A2563" t="s">
        <v>2856</v>
      </c>
      <c r="B2563" s="32" t="s">
        <v>1768</v>
      </c>
      <c r="C2563" t="s">
        <v>202</v>
      </c>
      <c r="D2563" t="s">
        <v>106</v>
      </c>
      <c r="E2563" s="9">
        <v>0</v>
      </c>
      <c r="F2563" s="9">
        <v>0</v>
      </c>
      <c r="G2563" s="9">
        <v>0</v>
      </c>
      <c r="H2563" s="9">
        <v>0</v>
      </c>
      <c r="I2563" s="9">
        <v>0</v>
      </c>
      <c r="J2563" s="9">
        <v>0</v>
      </c>
      <c r="K2563">
        <v>0</v>
      </c>
      <c r="L2563" s="9">
        <v>0</v>
      </c>
      <c r="M2563" s="19">
        <v>2</v>
      </c>
      <c r="N2563" s="19">
        <v>1</v>
      </c>
      <c r="O2563" s="19">
        <v>0</v>
      </c>
      <c r="P2563" s="19">
        <v>0</v>
      </c>
      <c r="Q2563" s="19">
        <f t="shared" si="240"/>
        <v>0</v>
      </c>
      <c r="R2563" s="3">
        <f t="shared" si="241"/>
        <v>0.62158156050806102</v>
      </c>
      <c r="S2563" s="3">
        <f t="shared" si="242"/>
        <v>4.9342105263157895E-2</v>
      </c>
      <c r="T2563" s="9">
        <f t="shared" si="243"/>
        <v>0</v>
      </c>
      <c r="U2563" s="9">
        <f t="shared" si="244"/>
        <v>2</v>
      </c>
      <c r="V2563" s="9">
        <f t="shared" si="245"/>
        <v>1</v>
      </c>
    </row>
    <row r="2564" spans="1:22" x14ac:dyDescent="0.25">
      <c r="A2564" t="s">
        <v>2856</v>
      </c>
      <c r="B2564" s="32" t="s">
        <v>1768</v>
      </c>
      <c r="C2564" t="s">
        <v>202</v>
      </c>
      <c r="D2564" t="s">
        <v>108</v>
      </c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>
        <v>0</v>
      </c>
      <c r="L2564" s="9">
        <v>0</v>
      </c>
      <c r="M2564" s="19">
        <v>0</v>
      </c>
      <c r="N2564" s="19">
        <v>0</v>
      </c>
      <c r="O2564" s="19">
        <v>2</v>
      </c>
      <c r="P2564" s="19">
        <v>0</v>
      </c>
      <c r="Q2564" s="19">
        <f t="shared" si="240"/>
        <v>0</v>
      </c>
      <c r="R2564" s="3">
        <f t="shared" si="241"/>
        <v>0.57735026918962573</v>
      </c>
      <c r="S2564" s="3">
        <f t="shared" si="242"/>
        <v>6.5789473684210523E-2</v>
      </c>
      <c r="T2564" s="9">
        <f t="shared" si="243"/>
        <v>0</v>
      </c>
      <c r="U2564" s="9">
        <f t="shared" si="244"/>
        <v>2</v>
      </c>
      <c r="V2564" s="9">
        <f t="shared" si="245"/>
        <v>1</v>
      </c>
    </row>
    <row r="2565" spans="1:22" x14ac:dyDescent="0.25">
      <c r="A2565" t="s">
        <v>2856</v>
      </c>
      <c r="B2565" s="32" t="s">
        <v>1768</v>
      </c>
      <c r="C2565" t="s">
        <v>202</v>
      </c>
      <c r="D2565" t="s">
        <v>2214</v>
      </c>
      <c r="E2565" s="9">
        <v>0</v>
      </c>
      <c r="F2565" s="9">
        <v>0</v>
      </c>
      <c r="G2565" s="9">
        <v>0</v>
      </c>
      <c r="H2565" s="9">
        <v>0</v>
      </c>
      <c r="I2565" s="9">
        <v>0</v>
      </c>
      <c r="J2565" s="9">
        <v>0</v>
      </c>
      <c r="K2565">
        <v>0</v>
      </c>
      <c r="L2565" s="9">
        <v>0</v>
      </c>
      <c r="M2565" s="19">
        <v>0</v>
      </c>
      <c r="N2565" s="19">
        <v>3</v>
      </c>
      <c r="O2565" s="19">
        <v>0</v>
      </c>
      <c r="P2565" s="19">
        <v>0</v>
      </c>
      <c r="Q2565" s="19">
        <f t="shared" si="240"/>
        <v>0</v>
      </c>
      <c r="R2565" s="3">
        <f t="shared" si="241"/>
        <v>0.8660254037844386</v>
      </c>
      <c r="S2565" s="3">
        <f t="shared" si="242"/>
        <v>9.8684210526315791E-2</v>
      </c>
      <c r="T2565" s="9">
        <f t="shared" si="243"/>
        <v>0</v>
      </c>
      <c r="U2565" s="9">
        <f t="shared" si="244"/>
        <v>3</v>
      </c>
      <c r="V2565" s="9">
        <f t="shared" si="245"/>
        <v>1</v>
      </c>
    </row>
    <row r="2566" spans="1:22" x14ac:dyDescent="0.25">
      <c r="A2566" t="s">
        <v>3555</v>
      </c>
      <c r="B2566" s="32" t="s">
        <v>1512</v>
      </c>
      <c r="C2566" t="s">
        <v>849</v>
      </c>
      <c r="D2566" t="s">
        <v>106</v>
      </c>
      <c r="E2566" s="9">
        <v>0</v>
      </c>
      <c r="F2566" s="9">
        <v>0</v>
      </c>
      <c r="G2566" s="9">
        <v>0</v>
      </c>
      <c r="H2566" s="9">
        <v>0</v>
      </c>
      <c r="I2566" s="9">
        <v>0</v>
      </c>
      <c r="J2566" s="9">
        <v>0</v>
      </c>
      <c r="K2566">
        <v>0</v>
      </c>
      <c r="L2566" s="9">
        <v>0</v>
      </c>
      <c r="M2566" s="19">
        <v>1</v>
      </c>
      <c r="N2566" s="19">
        <v>0</v>
      </c>
      <c r="O2566" s="19">
        <v>1</v>
      </c>
      <c r="P2566" s="19">
        <v>0</v>
      </c>
      <c r="Q2566" s="19">
        <f t="shared" si="240"/>
        <v>0</v>
      </c>
      <c r="R2566" s="3">
        <f t="shared" si="241"/>
        <v>0.38924947208076149</v>
      </c>
      <c r="S2566" s="3">
        <f t="shared" si="242"/>
        <v>3.2894736842105261E-2</v>
      </c>
      <c r="T2566" s="9">
        <f t="shared" si="243"/>
        <v>0</v>
      </c>
      <c r="U2566" s="9">
        <f t="shared" si="244"/>
        <v>1</v>
      </c>
      <c r="V2566" s="9">
        <f t="shared" si="245"/>
        <v>1</v>
      </c>
    </row>
    <row r="2567" spans="1:22" x14ac:dyDescent="0.25">
      <c r="A2567" t="s">
        <v>3555</v>
      </c>
      <c r="B2567" s="32" t="s">
        <v>1512</v>
      </c>
      <c r="C2567" t="s">
        <v>849</v>
      </c>
      <c r="D2567" t="s">
        <v>4746</v>
      </c>
      <c r="E2567" s="9">
        <v>0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>
        <v>0</v>
      </c>
      <c r="L2567" s="9">
        <v>2.8</v>
      </c>
      <c r="M2567" s="19">
        <v>0</v>
      </c>
      <c r="N2567" s="19">
        <v>0</v>
      </c>
      <c r="O2567" s="19">
        <v>0</v>
      </c>
      <c r="P2567" s="19">
        <v>0</v>
      </c>
      <c r="Q2567" s="19">
        <f t="shared" si="240"/>
        <v>0</v>
      </c>
      <c r="R2567" s="3">
        <f t="shared" si="241"/>
        <v>0.808290376865476</v>
      </c>
      <c r="S2567" s="3">
        <f t="shared" si="242"/>
        <v>9.2105263157894732E-2</v>
      </c>
      <c r="T2567" s="9">
        <f t="shared" si="243"/>
        <v>0</v>
      </c>
      <c r="U2567" s="9">
        <f t="shared" si="244"/>
        <v>2.8</v>
      </c>
      <c r="V2567" s="9">
        <f t="shared" si="245"/>
        <v>1</v>
      </c>
    </row>
    <row r="2568" spans="1:22" x14ac:dyDescent="0.25">
      <c r="A2568" t="s">
        <v>3554</v>
      </c>
      <c r="B2568" s="32" t="s">
        <v>1510</v>
      </c>
      <c r="C2568" t="s">
        <v>846</v>
      </c>
      <c r="D2568" t="s">
        <v>106</v>
      </c>
      <c r="E2568" s="9">
        <v>0</v>
      </c>
      <c r="F2568" s="9">
        <v>0</v>
      </c>
      <c r="G2568" s="9">
        <v>0</v>
      </c>
      <c r="H2568" s="9">
        <v>2</v>
      </c>
      <c r="I2568" s="9">
        <v>0</v>
      </c>
      <c r="J2568" s="9">
        <v>0</v>
      </c>
      <c r="K2568">
        <v>1.4</v>
      </c>
      <c r="L2568" s="9">
        <v>0</v>
      </c>
      <c r="M2568" s="19">
        <v>0</v>
      </c>
      <c r="N2568" s="19">
        <v>0</v>
      </c>
      <c r="O2568" s="19">
        <v>0</v>
      </c>
      <c r="P2568" s="19">
        <v>0</v>
      </c>
      <c r="Q2568" s="19">
        <f t="shared" si="240"/>
        <v>1.4</v>
      </c>
      <c r="R2568" s="3">
        <f t="shared" si="241"/>
        <v>0.67397509170771608</v>
      </c>
      <c r="S2568" s="3">
        <f t="shared" si="242"/>
        <v>5.5921052631578948E-2</v>
      </c>
      <c r="T2568" s="9">
        <f t="shared" si="243"/>
        <v>0</v>
      </c>
      <c r="U2568" s="9">
        <f t="shared" si="244"/>
        <v>2</v>
      </c>
      <c r="V2568" s="9">
        <f t="shared" si="245"/>
        <v>1</v>
      </c>
    </row>
    <row r="2569" spans="1:22" x14ac:dyDescent="0.25">
      <c r="A2569" t="s">
        <v>3554</v>
      </c>
      <c r="B2569" s="32" t="s">
        <v>1510</v>
      </c>
      <c r="C2569" t="s">
        <v>846</v>
      </c>
      <c r="D2569" t="s">
        <v>109</v>
      </c>
      <c r="E2569" s="9">
        <v>0</v>
      </c>
      <c r="F2569" s="9">
        <v>0</v>
      </c>
      <c r="G2569" s="9">
        <v>0</v>
      </c>
      <c r="H2569" s="9">
        <v>0</v>
      </c>
      <c r="I2569" s="9">
        <v>1</v>
      </c>
      <c r="J2569" s="9">
        <v>0</v>
      </c>
      <c r="K2569">
        <v>0</v>
      </c>
      <c r="L2569" s="9">
        <v>1.4</v>
      </c>
      <c r="M2569" s="19">
        <v>0</v>
      </c>
      <c r="N2569" s="19">
        <v>0</v>
      </c>
      <c r="O2569" s="19">
        <v>0</v>
      </c>
      <c r="P2569" s="19">
        <v>0</v>
      </c>
      <c r="Q2569" s="19">
        <f t="shared" si="240"/>
        <v>0</v>
      </c>
      <c r="R2569" s="3">
        <f t="shared" si="241"/>
        <v>0.47482054026183984</v>
      </c>
      <c r="S2569" s="3">
        <f t="shared" si="242"/>
        <v>3.9473684210526314E-2</v>
      </c>
      <c r="T2569" s="9">
        <f t="shared" si="243"/>
        <v>0</v>
      </c>
      <c r="U2569" s="9">
        <f t="shared" si="244"/>
        <v>1.4</v>
      </c>
      <c r="V2569" s="9">
        <f t="shared" si="245"/>
        <v>1</v>
      </c>
    </row>
    <row r="2570" spans="1:22" x14ac:dyDescent="0.25">
      <c r="A2570" t="s">
        <v>3554</v>
      </c>
      <c r="B2570" s="32" t="s">
        <v>1510</v>
      </c>
      <c r="C2570" t="s">
        <v>846</v>
      </c>
      <c r="D2570" t="s">
        <v>4746</v>
      </c>
      <c r="E2570" s="9">
        <v>0</v>
      </c>
      <c r="F2570" s="9">
        <v>0</v>
      </c>
      <c r="G2570" s="9">
        <v>2</v>
      </c>
      <c r="H2570" s="9">
        <v>0</v>
      </c>
      <c r="I2570" s="9">
        <v>0</v>
      </c>
      <c r="J2570" s="9">
        <v>0</v>
      </c>
      <c r="K2570">
        <v>1.4</v>
      </c>
      <c r="L2570" s="9">
        <v>2.8</v>
      </c>
      <c r="M2570" s="19">
        <v>0</v>
      </c>
      <c r="N2570" s="19">
        <v>1</v>
      </c>
      <c r="O2570" s="19">
        <v>0</v>
      </c>
      <c r="P2570" s="19">
        <v>0</v>
      </c>
      <c r="Q2570" s="19">
        <f t="shared" si="240"/>
        <v>1.4</v>
      </c>
      <c r="R2570" s="3">
        <f t="shared" si="241"/>
        <v>0.97607749319778536</v>
      </c>
      <c r="S2570" s="3">
        <f t="shared" si="242"/>
        <v>5.921052631578947E-2</v>
      </c>
      <c r="T2570" s="9">
        <f t="shared" si="243"/>
        <v>0</v>
      </c>
      <c r="U2570" s="9">
        <f t="shared" si="244"/>
        <v>2.8</v>
      </c>
      <c r="V2570" s="9">
        <f t="shared" si="245"/>
        <v>1</v>
      </c>
    </row>
    <row r="2571" spans="1:22" x14ac:dyDescent="0.25">
      <c r="A2571" t="s">
        <v>3657</v>
      </c>
      <c r="B2571" s="32" t="s">
        <v>1786</v>
      </c>
      <c r="C2571" t="s">
        <v>1638</v>
      </c>
      <c r="D2571" t="s">
        <v>119</v>
      </c>
      <c r="E2571" s="9">
        <v>0</v>
      </c>
      <c r="F2571" s="9">
        <v>0</v>
      </c>
      <c r="G2571" s="9">
        <v>0</v>
      </c>
      <c r="H2571" s="9">
        <v>0</v>
      </c>
      <c r="I2571" s="9">
        <v>0</v>
      </c>
      <c r="J2571" s="9">
        <v>0</v>
      </c>
      <c r="K2571">
        <v>1.4</v>
      </c>
      <c r="L2571" s="9">
        <v>0</v>
      </c>
      <c r="M2571" s="19">
        <v>0</v>
      </c>
      <c r="N2571" s="19">
        <v>0</v>
      </c>
      <c r="O2571" s="19">
        <v>0</v>
      </c>
      <c r="P2571" s="19">
        <v>0</v>
      </c>
      <c r="Q2571" s="19">
        <f t="shared" si="240"/>
        <v>1.4</v>
      </c>
      <c r="R2571" s="3">
        <f t="shared" si="241"/>
        <v>0.404145188432738</v>
      </c>
      <c r="S2571" s="3">
        <f t="shared" si="242"/>
        <v>4.6052631578947366E-2</v>
      </c>
      <c r="T2571" s="9">
        <f t="shared" si="243"/>
        <v>0</v>
      </c>
      <c r="U2571" s="9">
        <f t="shared" si="244"/>
        <v>1.4</v>
      </c>
      <c r="V2571" s="9">
        <f t="shared" si="245"/>
        <v>1</v>
      </c>
    </row>
    <row r="2572" spans="1:22" x14ac:dyDescent="0.25">
      <c r="A2572" t="s">
        <v>585</v>
      </c>
      <c r="B2572" s="32" t="s">
        <v>297</v>
      </c>
      <c r="C2572" t="s">
        <v>202</v>
      </c>
      <c r="D2572" t="s">
        <v>5604</v>
      </c>
      <c r="E2572" s="9">
        <v>0</v>
      </c>
      <c r="F2572" s="9">
        <v>0</v>
      </c>
      <c r="G2572" s="9">
        <v>0</v>
      </c>
      <c r="H2572" s="9">
        <v>0</v>
      </c>
      <c r="I2572" s="9">
        <v>0</v>
      </c>
      <c r="J2572" s="9">
        <v>0</v>
      </c>
      <c r="K2572">
        <v>0</v>
      </c>
      <c r="L2572" s="9">
        <v>0</v>
      </c>
      <c r="M2572" s="19">
        <v>0</v>
      </c>
      <c r="N2572" s="19">
        <v>0</v>
      </c>
      <c r="O2572" s="19">
        <v>0</v>
      </c>
      <c r="P2572" s="19">
        <v>6</v>
      </c>
      <c r="Q2572" s="19">
        <f t="shared" si="240"/>
        <v>0</v>
      </c>
      <c r="R2572" s="3">
        <f t="shared" si="241"/>
        <v>1.7320508075688772</v>
      </c>
      <c r="S2572" s="3">
        <f t="shared" si="242"/>
        <v>0.19736842105263158</v>
      </c>
      <c r="T2572" s="9">
        <f t="shared" si="243"/>
        <v>0</v>
      </c>
      <c r="U2572" s="9">
        <f t="shared" si="244"/>
        <v>6</v>
      </c>
      <c r="V2572" s="9">
        <f t="shared" si="245"/>
        <v>2</v>
      </c>
    </row>
    <row r="2573" spans="1:22" x14ac:dyDescent="0.25">
      <c r="A2573" t="s">
        <v>585</v>
      </c>
      <c r="B2573" s="32" t="s">
        <v>297</v>
      </c>
      <c r="C2573" t="s">
        <v>202</v>
      </c>
      <c r="D2573" t="s">
        <v>113</v>
      </c>
      <c r="E2573" s="9">
        <v>8</v>
      </c>
      <c r="F2573" s="9">
        <v>8</v>
      </c>
      <c r="G2573" s="9">
        <v>6</v>
      </c>
      <c r="H2573" s="9">
        <v>28</v>
      </c>
      <c r="I2573" s="9">
        <v>0</v>
      </c>
      <c r="J2573" s="9">
        <v>32</v>
      </c>
      <c r="K2573">
        <v>23.799999999999997</v>
      </c>
      <c r="L2573" s="9">
        <v>33.599999999999994</v>
      </c>
      <c r="M2573" s="19">
        <v>24</v>
      </c>
      <c r="N2573" s="19">
        <v>0</v>
      </c>
      <c r="O2573" s="19">
        <v>17</v>
      </c>
      <c r="P2573" s="19">
        <v>28</v>
      </c>
      <c r="Q2573" s="19">
        <f t="shared" si="240"/>
        <v>23.799999999999997</v>
      </c>
      <c r="R2573" s="3">
        <f t="shared" si="241"/>
        <v>12.421340385389049</v>
      </c>
      <c r="S2573" s="3">
        <f t="shared" si="242"/>
        <v>0.68552631578947354</v>
      </c>
      <c r="T2573" s="9">
        <f t="shared" si="243"/>
        <v>0</v>
      </c>
      <c r="U2573" s="9">
        <f t="shared" si="244"/>
        <v>33.599999999999994</v>
      </c>
      <c r="V2573" s="9">
        <f t="shared" si="245"/>
        <v>16</v>
      </c>
    </row>
    <row r="2574" spans="1:22" x14ac:dyDescent="0.25">
      <c r="A2574" t="s">
        <v>585</v>
      </c>
      <c r="B2574" s="32" t="s">
        <v>297</v>
      </c>
      <c r="C2574" t="s">
        <v>202</v>
      </c>
      <c r="D2574" t="s">
        <v>106</v>
      </c>
      <c r="E2574" s="9">
        <v>0</v>
      </c>
      <c r="F2574" s="9">
        <v>0</v>
      </c>
      <c r="G2574" s="9">
        <v>4</v>
      </c>
      <c r="H2574" s="9">
        <v>0</v>
      </c>
      <c r="I2574" s="9">
        <v>6</v>
      </c>
      <c r="J2574" s="9">
        <v>12</v>
      </c>
      <c r="K2574">
        <v>1.4</v>
      </c>
      <c r="L2574" s="9">
        <v>28</v>
      </c>
      <c r="M2574" s="19">
        <v>0</v>
      </c>
      <c r="N2574" s="19">
        <v>0</v>
      </c>
      <c r="O2574" s="19">
        <v>2</v>
      </c>
      <c r="P2574" s="19">
        <v>5</v>
      </c>
      <c r="Q2574" s="19">
        <f t="shared" si="240"/>
        <v>1.4</v>
      </c>
      <c r="R2574" s="3">
        <f t="shared" si="241"/>
        <v>8.1282149816474956</v>
      </c>
      <c r="S2574" s="3">
        <f t="shared" si="242"/>
        <v>0.27443609022556392</v>
      </c>
      <c r="T2574" s="9">
        <f t="shared" si="243"/>
        <v>0</v>
      </c>
      <c r="U2574" s="9">
        <f t="shared" si="244"/>
        <v>28</v>
      </c>
      <c r="V2574" s="9">
        <f t="shared" si="245"/>
        <v>10</v>
      </c>
    </row>
    <row r="2575" spans="1:22" x14ac:dyDescent="0.25">
      <c r="A2575" t="s">
        <v>585</v>
      </c>
      <c r="B2575" s="32" t="s">
        <v>297</v>
      </c>
      <c r="C2575" t="s">
        <v>202</v>
      </c>
      <c r="D2575" t="s">
        <v>108</v>
      </c>
      <c r="E2575" s="9">
        <v>0</v>
      </c>
      <c r="F2575" s="9">
        <v>0</v>
      </c>
      <c r="G2575" s="9">
        <v>0</v>
      </c>
      <c r="H2575" s="9">
        <v>0</v>
      </c>
      <c r="I2575" s="9">
        <v>0</v>
      </c>
      <c r="J2575" s="9">
        <v>0</v>
      </c>
      <c r="K2575">
        <v>0</v>
      </c>
      <c r="L2575" s="9">
        <v>0</v>
      </c>
      <c r="M2575" s="19">
        <v>0</v>
      </c>
      <c r="N2575" s="19">
        <v>0</v>
      </c>
      <c r="O2575" s="19">
        <v>0</v>
      </c>
      <c r="P2575" s="19">
        <v>14</v>
      </c>
      <c r="Q2575" s="19">
        <f t="shared" si="240"/>
        <v>0</v>
      </c>
      <c r="R2575" s="3">
        <f t="shared" si="241"/>
        <v>4.0414518843273806</v>
      </c>
      <c r="S2575" s="3">
        <f t="shared" si="242"/>
        <v>0.46052631578947373</v>
      </c>
      <c r="T2575" s="9">
        <f t="shared" si="243"/>
        <v>0</v>
      </c>
      <c r="U2575" s="9">
        <f t="shared" si="244"/>
        <v>14</v>
      </c>
      <c r="V2575" s="9">
        <f t="shared" si="245"/>
        <v>5</v>
      </c>
    </row>
    <row r="2576" spans="1:22" x14ac:dyDescent="0.25">
      <c r="A2576" t="s">
        <v>585</v>
      </c>
      <c r="B2576" s="32" t="s">
        <v>297</v>
      </c>
      <c r="C2576" t="s">
        <v>202</v>
      </c>
      <c r="D2576" t="s">
        <v>109</v>
      </c>
      <c r="E2576" s="9">
        <v>0</v>
      </c>
      <c r="F2576" s="9">
        <v>0</v>
      </c>
      <c r="G2576" s="9">
        <v>0</v>
      </c>
      <c r="H2576" s="9">
        <v>0</v>
      </c>
      <c r="I2576" s="9">
        <v>0</v>
      </c>
      <c r="J2576" s="9">
        <v>4</v>
      </c>
      <c r="K2576">
        <v>8.3999999999999986</v>
      </c>
      <c r="L2576" s="9">
        <v>0</v>
      </c>
      <c r="M2576" s="19">
        <v>0</v>
      </c>
      <c r="N2576" s="19">
        <v>0</v>
      </c>
      <c r="O2576" s="19">
        <v>0</v>
      </c>
      <c r="P2576" s="19">
        <v>0</v>
      </c>
      <c r="Q2576" s="19">
        <f t="shared" si="240"/>
        <v>8.3999999999999986</v>
      </c>
      <c r="R2576" s="3">
        <f t="shared" si="241"/>
        <v>2.5892551871614398</v>
      </c>
      <c r="S2576" s="3">
        <f t="shared" si="242"/>
        <v>0.20394736842105263</v>
      </c>
      <c r="T2576" s="9">
        <f t="shared" si="243"/>
        <v>0</v>
      </c>
      <c r="U2576" s="9">
        <f t="shared" si="244"/>
        <v>8.3999999999999986</v>
      </c>
      <c r="V2576" s="9">
        <f t="shared" si="245"/>
        <v>3</v>
      </c>
    </row>
    <row r="2577" spans="1:22" x14ac:dyDescent="0.25">
      <c r="A2577" t="s">
        <v>585</v>
      </c>
      <c r="B2577" s="32" t="s">
        <v>297</v>
      </c>
      <c r="C2577" t="s">
        <v>202</v>
      </c>
      <c r="D2577" t="s">
        <v>4746</v>
      </c>
      <c r="E2577" s="9">
        <v>8</v>
      </c>
      <c r="F2577" s="9">
        <v>6</v>
      </c>
      <c r="G2577" s="9">
        <v>0</v>
      </c>
      <c r="H2577" s="9">
        <v>0</v>
      </c>
      <c r="I2577" s="9">
        <v>2</v>
      </c>
      <c r="J2577" s="9">
        <v>0</v>
      </c>
      <c r="K2577">
        <v>2.8</v>
      </c>
      <c r="L2577" s="9">
        <v>5.6</v>
      </c>
      <c r="M2577" s="19">
        <v>1</v>
      </c>
      <c r="N2577" s="19">
        <v>0</v>
      </c>
      <c r="O2577" s="19">
        <v>2</v>
      </c>
      <c r="P2577" s="19">
        <v>0</v>
      </c>
      <c r="Q2577" s="19">
        <f t="shared" si="240"/>
        <v>2.8</v>
      </c>
      <c r="R2577" s="3">
        <f t="shared" si="241"/>
        <v>2.7901884372119947</v>
      </c>
      <c r="S2577" s="3">
        <f t="shared" si="242"/>
        <v>0.1287593984962406</v>
      </c>
      <c r="T2577" s="9">
        <f t="shared" si="243"/>
        <v>0</v>
      </c>
      <c r="U2577" s="9">
        <f t="shared" si="244"/>
        <v>8</v>
      </c>
      <c r="V2577" s="9">
        <f t="shared" si="245"/>
        <v>4</v>
      </c>
    </row>
    <row r="2578" spans="1:22" x14ac:dyDescent="0.25">
      <c r="A2578" t="s">
        <v>3556</v>
      </c>
      <c r="B2578" s="32" t="s">
        <v>1514</v>
      </c>
      <c r="C2578" t="s">
        <v>852</v>
      </c>
      <c r="D2578" t="s">
        <v>4746</v>
      </c>
      <c r="E2578" s="9">
        <v>0</v>
      </c>
      <c r="F2578" s="9">
        <v>0</v>
      </c>
      <c r="G2578" s="9">
        <v>0</v>
      </c>
      <c r="H2578" s="9">
        <v>0</v>
      </c>
      <c r="I2578" s="9">
        <v>0</v>
      </c>
      <c r="J2578" s="9">
        <v>0</v>
      </c>
      <c r="K2578">
        <v>0</v>
      </c>
      <c r="L2578" s="9">
        <v>1.4</v>
      </c>
      <c r="M2578" s="19">
        <v>0</v>
      </c>
      <c r="N2578" s="19">
        <v>0</v>
      </c>
      <c r="O2578" s="19">
        <v>0</v>
      </c>
      <c r="P2578" s="19">
        <v>0</v>
      </c>
      <c r="Q2578" s="19">
        <f t="shared" si="240"/>
        <v>0</v>
      </c>
      <c r="R2578" s="3">
        <f t="shared" si="241"/>
        <v>0.404145188432738</v>
      </c>
      <c r="S2578" s="3">
        <f t="shared" si="242"/>
        <v>4.6052631578947366E-2</v>
      </c>
      <c r="T2578" s="9">
        <f t="shared" si="243"/>
        <v>0</v>
      </c>
      <c r="U2578" s="9">
        <f t="shared" si="244"/>
        <v>1.4</v>
      </c>
      <c r="V2578" s="9">
        <f t="shared" si="245"/>
        <v>1</v>
      </c>
    </row>
    <row r="2579" spans="1:22" x14ac:dyDescent="0.25">
      <c r="A2579" t="s">
        <v>4471</v>
      </c>
      <c r="B2579" s="32" t="s">
        <v>2215</v>
      </c>
      <c r="C2579" t="s">
        <v>202</v>
      </c>
      <c r="D2579" t="s">
        <v>109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0</v>
      </c>
      <c r="K2579">
        <v>0</v>
      </c>
      <c r="L2579" s="9">
        <v>1.4</v>
      </c>
      <c r="M2579" s="19">
        <v>0</v>
      </c>
      <c r="N2579" s="19">
        <v>0</v>
      </c>
      <c r="O2579" s="19">
        <v>0</v>
      </c>
      <c r="P2579" s="19">
        <v>0</v>
      </c>
      <c r="Q2579" s="19">
        <f t="shared" si="240"/>
        <v>0</v>
      </c>
      <c r="R2579" s="3">
        <f t="shared" si="241"/>
        <v>0.404145188432738</v>
      </c>
      <c r="S2579" s="3">
        <f t="shared" si="242"/>
        <v>4.6052631578947366E-2</v>
      </c>
      <c r="T2579" s="9">
        <f t="shared" si="243"/>
        <v>0</v>
      </c>
      <c r="U2579" s="9">
        <f t="shared" si="244"/>
        <v>1.4</v>
      </c>
      <c r="V2579" s="9">
        <f t="shared" si="245"/>
        <v>1</v>
      </c>
    </row>
    <row r="2580" spans="1:22" x14ac:dyDescent="0.25">
      <c r="A2580" t="s">
        <v>3577</v>
      </c>
      <c r="B2580" s="32" t="s">
        <v>1601</v>
      </c>
      <c r="C2580" t="s">
        <v>1603</v>
      </c>
      <c r="D2580" t="s">
        <v>4746</v>
      </c>
      <c r="E2580" s="9">
        <v>0</v>
      </c>
      <c r="F2580" s="9">
        <v>0</v>
      </c>
      <c r="G2580" s="9">
        <v>0</v>
      </c>
      <c r="H2580" s="9">
        <v>0</v>
      </c>
      <c r="I2580" s="9">
        <v>2</v>
      </c>
      <c r="J2580" s="9">
        <v>4</v>
      </c>
      <c r="K2580">
        <v>0</v>
      </c>
      <c r="L2580" s="9">
        <v>0</v>
      </c>
      <c r="M2580" s="19">
        <v>0</v>
      </c>
      <c r="N2580" s="19">
        <v>0</v>
      </c>
      <c r="O2580" s="19">
        <v>0</v>
      </c>
      <c r="P2580" s="19">
        <v>0</v>
      </c>
      <c r="Q2580" s="19">
        <f t="shared" si="240"/>
        <v>0</v>
      </c>
      <c r="R2580" s="3">
        <f t="shared" si="241"/>
        <v>1.243163121016122</v>
      </c>
      <c r="S2580" s="3">
        <f t="shared" si="242"/>
        <v>9.8684210526315791E-2</v>
      </c>
      <c r="T2580" s="9">
        <f t="shared" si="243"/>
        <v>0</v>
      </c>
      <c r="U2580" s="9">
        <f t="shared" si="244"/>
        <v>4</v>
      </c>
      <c r="V2580" s="9">
        <f t="shared" si="245"/>
        <v>2</v>
      </c>
    </row>
    <row r="2581" spans="1:22" x14ac:dyDescent="0.25">
      <c r="A2581" t="s">
        <v>3573</v>
      </c>
      <c r="B2581" s="32" t="s">
        <v>1588</v>
      </c>
      <c r="C2581" t="s">
        <v>202</v>
      </c>
      <c r="D2581" t="s">
        <v>106</v>
      </c>
      <c r="E2581" s="9">
        <v>0</v>
      </c>
      <c r="F2581" s="9">
        <v>0</v>
      </c>
      <c r="G2581" s="9">
        <v>0</v>
      </c>
      <c r="H2581" s="9">
        <v>0</v>
      </c>
      <c r="I2581" s="9">
        <v>0</v>
      </c>
      <c r="J2581" s="9">
        <v>0</v>
      </c>
      <c r="K2581">
        <v>1.4</v>
      </c>
      <c r="L2581" s="9">
        <v>0</v>
      </c>
      <c r="M2581" s="19">
        <v>0</v>
      </c>
      <c r="N2581" s="19">
        <v>0</v>
      </c>
      <c r="O2581" s="19">
        <v>0</v>
      </c>
      <c r="P2581" s="19">
        <v>0</v>
      </c>
      <c r="Q2581" s="19">
        <f t="shared" si="240"/>
        <v>1.4</v>
      </c>
      <c r="R2581" s="3">
        <f t="shared" si="241"/>
        <v>0.404145188432738</v>
      </c>
      <c r="S2581" s="3">
        <f t="shared" si="242"/>
        <v>4.6052631578947366E-2</v>
      </c>
      <c r="T2581" s="9">
        <f t="shared" si="243"/>
        <v>0</v>
      </c>
      <c r="U2581" s="9">
        <f t="shared" si="244"/>
        <v>1.4</v>
      </c>
      <c r="V2581" s="9">
        <f t="shared" si="245"/>
        <v>1</v>
      </c>
    </row>
    <row r="2582" spans="1:22" x14ac:dyDescent="0.25">
      <c r="A2582" t="s">
        <v>468</v>
      </c>
      <c r="B2582" s="32" t="s">
        <v>306</v>
      </c>
      <c r="C2582" t="s">
        <v>202</v>
      </c>
      <c r="D2582" t="s">
        <v>15</v>
      </c>
      <c r="E2582" s="9">
        <v>50</v>
      </c>
      <c r="F2582" s="9">
        <v>0</v>
      </c>
      <c r="G2582" s="9">
        <v>0</v>
      </c>
      <c r="H2582" s="9">
        <v>0</v>
      </c>
      <c r="I2582" s="9">
        <v>0</v>
      </c>
      <c r="J2582" s="9">
        <v>0</v>
      </c>
      <c r="K2582">
        <v>14</v>
      </c>
      <c r="L2582" s="9">
        <v>140</v>
      </c>
      <c r="M2582" s="19">
        <v>0</v>
      </c>
      <c r="N2582" s="19">
        <v>0</v>
      </c>
      <c r="O2582" s="19">
        <v>0</v>
      </c>
      <c r="P2582" s="19">
        <v>0</v>
      </c>
      <c r="Q2582" s="19">
        <f t="shared" si="240"/>
        <v>14</v>
      </c>
      <c r="R2582" s="3">
        <f t="shared" si="241"/>
        <v>41.371927241021339</v>
      </c>
      <c r="S2582" s="3">
        <f t="shared" si="242"/>
        <v>2.236842105263158</v>
      </c>
      <c r="T2582" s="9">
        <f t="shared" si="243"/>
        <v>0</v>
      </c>
      <c r="U2582" s="9">
        <f t="shared" si="244"/>
        <v>140</v>
      </c>
      <c r="V2582" s="9">
        <f t="shared" si="245"/>
        <v>53</v>
      </c>
    </row>
    <row r="2583" spans="1:22" x14ac:dyDescent="0.25">
      <c r="A2583" t="s">
        <v>468</v>
      </c>
      <c r="B2583" s="32" t="s">
        <v>306</v>
      </c>
      <c r="C2583" t="s">
        <v>202</v>
      </c>
      <c r="D2583" t="s">
        <v>5604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>
        <v>0</v>
      </c>
      <c r="L2583" s="9">
        <v>0</v>
      </c>
      <c r="M2583" s="19">
        <v>0</v>
      </c>
      <c r="N2583" s="19">
        <v>0</v>
      </c>
      <c r="O2583" s="19">
        <v>9</v>
      </c>
      <c r="P2583" s="19">
        <v>32</v>
      </c>
      <c r="Q2583" s="19">
        <f t="shared" si="240"/>
        <v>0</v>
      </c>
      <c r="R2583" s="3">
        <f t="shared" si="241"/>
        <v>9.365879401833924</v>
      </c>
      <c r="S2583" s="3">
        <f t="shared" si="242"/>
        <v>0.67434210526315796</v>
      </c>
      <c r="T2583" s="9">
        <f t="shared" si="243"/>
        <v>0</v>
      </c>
      <c r="U2583" s="9">
        <f t="shared" si="244"/>
        <v>32</v>
      </c>
      <c r="V2583" s="9">
        <f t="shared" si="245"/>
        <v>12</v>
      </c>
    </row>
    <row r="2584" spans="1:22" x14ac:dyDescent="0.25">
      <c r="A2584" t="s">
        <v>468</v>
      </c>
      <c r="B2584" s="32" t="s">
        <v>306</v>
      </c>
      <c r="C2584" t="s">
        <v>202</v>
      </c>
      <c r="D2584" t="s">
        <v>113</v>
      </c>
      <c r="E2584" s="9">
        <v>34</v>
      </c>
      <c r="F2584" s="9">
        <v>45</v>
      </c>
      <c r="G2584" s="9">
        <v>20</v>
      </c>
      <c r="H2584" s="9">
        <v>20</v>
      </c>
      <c r="I2584" s="9">
        <v>45</v>
      </c>
      <c r="J2584" s="9">
        <v>16</v>
      </c>
      <c r="K2584">
        <v>93.8</v>
      </c>
      <c r="L2584" s="9">
        <v>42</v>
      </c>
      <c r="M2584" s="19">
        <v>33</v>
      </c>
      <c r="N2584" s="19">
        <v>25</v>
      </c>
      <c r="O2584" s="19">
        <v>28</v>
      </c>
      <c r="P2584" s="19">
        <v>66</v>
      </c>
      <c r="Q2584" s="19">
        <f t="shared" si="240"/>
        <v>93.8</v>
      </c>
      <c r="R2584" s="3">
        <f t="shared" si="241"/>
        <v>22.242540458783168</v>
      </c>
      <c r="S2584" s="3">
        <f t="shared" si="242"/>
        <v>1.2823464912280702</v>
      </c>
      <c r="T2584" s="9">
        <f t="shared" si="243"/>
        <v>16</v>
      </c>
      <c r="U2584" s="9">
        <f t="shared" si="244"/>
        <v>93.8</v>
      </c>
      <c r="V2584" s="9">
        <f t="shared" si="245"/>
        <v>29</v>
      </c>
    </row>
    <row r="2585" spans="1:22" x14ac:dyDescent="0.25">
      <c r="A2585" t="s">
        <v>468</v>
      </c>
      <c r="B2585" s="32" t="s">
        <v>306</v>
      </c>
      <c r="C2585" t="s">
        <v>202</v>
      </c>
      <c r="D2585" t="s">
        <v>820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>
        <v>7</v>
      </c>
      <c r="L2585" s="9">
        <v>2.8</v>
      </c>
      <c r="M2585" s="19">
        <v>2</v>
      </c>
      <c r="N2585" s="19">
        <v>2</v>
      </c>
      <c r="O2585" s="19">
        <v>7</v>
      </c>
      <c r="P2585" s="19">
        <v>0</v>
      </c>
      <c r="Q2585" s="19">
        <f t="shared" si="240"/>
        <v>7</v>
      </c>
      <c r="R2585" s="3">
        <f t="shared" si="241"/>
        <v>2.6592320604857242</v>
      </c>
      <c r="S2585" s="3">
        <f t="shared" si="242"/>
        <v>0.1368421052631579</v>
      </c>
      <c r="T2585" s="9">
        <f t="shared" si="243"/>
        <v>0</v>
      </c>
      <c r="U2585" s="9">
        <f t="shared" si="244"/>
        <v>7</v>
      </c>
      <c r="V2585" s="9">
        <f t="shared" si="245"/>
        <v>3</v>
      </c>
    </row>
    <row r="2586" spans="1:22" x14ac:dyDescent="0.25">
      <c r="A2586" t="s">
        <v>468</v>
      </c>
      <c r="B2586" s="32" t="s">
        <v>306</v>
      </c>
      <c r="C2586" t="s">
        <v>202</v>
      </c>
      <c r="D2586" t="s">
        <v>119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>
        <v>51.8</v>
      </c>
      <c r="L2586" s="9">
        <v>9.7999999999999989</v>
      </c>
      <c r="M2586" s="19">
        <v>4</v>
      </c>
      <c r="N2586" s="19">
        <v>0</v>
      </c>
      <c r="O2586" s="19">
        <v>1</v>
      </c>
      <c r="P2586" s="19">
        <v>3</v>
      </c>
      <c r="Q2586" s="19">
        <f t="shared" si="240"/>
        <v>51.8</v>
      </c>
      <c r="R2586" s="3">
        <f t="shared" si="241"/>
        <v>14.775901756822584</v>
      </c>
      <c r="S2586" s="3">
        <f t="shared" si="242"/>
        <v>0.45789473684210524</v>
      </c>
      <c r="T2586" s="9">
        <f t="shared" si="243"/>
        <v>0</v>
      </c>
      <c r="U2586" s="9">
        <f t="shared" si="244"/>
        <v>51.8</v>
      </c>
      <c r="V2586" s="9">
        <f t="shared" si="245"/>
        <v>19</v>
      </c>
    </row>
    <row r="2587" spans="1:22" x14ac:dyDescent="0.25">
      <c r="A2587" t="s">
        <v>468</v>
      </c>
      <c r="B2587" s="32" t="s">
        <v>306</v>
      </c>
      <c r="C2587" t="s">
        <v>202</v>
      </c>
      <c r="D2587" t="s">
        <v>106</v>
      </c>
      <c r="E2587" s="9">
        <v>32</v>
      </c>
      <c r="F2587" s="9">
        <v>48</v>
      </c>
      <c r="G2587" s="9">
        <v>73</v>
      </c>
      <c r="H2587" s="9">
        <v>55</v>
      </c>
      <c r="I2587" s="9">
        <v>60</v>
      </c>
      <c r="J2587" s="9">
        <v>49</v>
      </c>
      <c r="K2587">
        <v>457.79999999999995</v>
      </c>
      <c r="L2587" s="9">
        <v>91</v>
      </c>
      <c r="M2587" s="19">
        <v>81</v>
      </c>
      <c r="N2587" s="19">
        <v>74</v>
      </c>
      <c r="O2587" s="19">
        <v>65</v>
      </c>
      <c r="P2587" s="19">
        <v>75</v>
      </c>
      <c r="Q2587" s="19">
        <f t="shared" si="240"/>
        <v>457.79999999999995</v>
      </c>
      <c r="R2587" s="3">
        <f t="shared" si="241"/>
        <v>114.86901103852898</v>
      </c>
      <c r="S2587" s="3">
        <f t="shared" si="242"/>
        <v>3.1820175438596494</v>
      </c>
      <c r="T2587" s="9">
        <f t="shared" si="243"/>
        <v>32</v>
      </c>
      <c r="U2587" s="9">
        <f t="shared" si="244"/>
        <v>457.79999999999995</v>
      </c>
      <c r="V2587" s="9">
        <f t="shared" si="245"/>
        <v>147</v>
      </c>
    </row>
    <row r="2588" spans="1:22" x14ac:dyDescent="0.25">
      <c r="A2588" t="s">
        <v>468</v>
      </c>
      <c r="B2588" s="32" t="s">
        <v>306</v>
      </c>
      <c r="C2588" t="s">
        <v>202</v>
      </c>
      <c r="D2588" t="s">
        <v>108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>
        <v>0</v>
      </c>
      <c r="L2588" s="9">
        <v>0</v>
      </c>
      <c r="M2588" s="19">
        <v>3</v>
      </c>
      <c r="N2588" s="19">
        <v>0</v>
      </c>
      <c r="O2588" s="19">
        <v>30</v>
      </c>
      <c r="P2588" s="19">
        <v>20</v>
      </c>
      <c r="Q2588" s="19">
        <f t="shared" si="240"/>
        <v>0</v>
      </c>
      <c r="R2588" s="3">
        <f t="shared" si="241"/>
        <v>9.8853273577407137</v>
      </c>
      <c r="S2588" s="3">
        <f t="shared" si="242"/>
        <v>0.58114035087719307</v>
      </c>
      <c r="T2588" s="9">
        <f t="shared" si="243"/>
        <v>0</v>
      </c>
      <c r="U2588" s="9">
        <f t="shared" si="244"/>
        <v>30</v>
      </c>
      <c r="V2588" s="9">
        <f t="shared" si="245"/>
        <v>13</v>
      </c>
    </row>
    <row r="2589" spans="1:22" x14ac:dyDescent="0.25">
      <c r="A2589" t="s">
        <v>468</v>
      </c>
      <c r="B2589" s="32" t="s">
        <v>306</v>
      </c>
      <c r="C2589" t="s">
        <v>202</v>
      </c>
      <c r="D2589" t="s">
        <v>2214</v>
      </c>
      <c r="E2589" s="9">
        <v>8</v>
      </c>
      <c r="F2589" s="9">
        <v>5</v>
      </c>
      <c r="G2589" s="9">
        <v>2</v>
      </c>
      <c r="H2589" s="9">
        <v>4</v>
      </c>
      <c r="I2589" s="9">
        <v>0</v>
      </c>
      <c r="J2589" s="9">
        <v>0</v>
      </c>
      <c r="K2589">
        <v>0</v>
      </c>
      <c r="L2589" s="9">
        <v>0</v>
      </c>
      <c r="M2589" s="19">
        <v>0</v>
      </c>
      <c r="N2589" s="19">
        <v>1</v>
      </c>
      <c r="O2589" s="19">
        <v>0</v>
      </c>
      <c r="P2589" s="19">
        <v>0</v>
      </c>
      <c r="Q2589" s="19">
        <f t="shared" si="240"/>
        <v>0</v>
      </c>
      <c r="R2589" s="3">
        <f t="shared" si="241"/>
        <v>2.6400183654090306</v>
      </c>
      <c r="S2589" s="3">
        <f t="shared" si="242"/>
        <v>0.13157894736842105</v>
      </c>
      <c r="T2589" s="9">
        <f t="shared" si="243"/>
        <v>0</v>
      </c>
      <c r="U2589" s="9">
        <f t="shared" si="244"/>
        <v>8</v>
      </c>
      <c r="V2589" s="9">
        <f t="shared" si="245"/>
        <v>3</v>
      </c>
    </row>
    <row r="2590" spans="1:22" x14ac:dyDescent="0.25">
      <c r="A2590" t="s">
        <v>468</v>
      </c>
      <c r="B2590" s="32" t="s">
        <v>306</v>
      </c>
      <c r="C2590" t="s">
        <v>202</v>
      </c>
      <c r="D2590" t="s">
        <v>109</v>
      </c>
      <c r="E2590" s="9">
        <v>5</v>
      </c>
      <c r="F2590" s="9">
        <v>12</v>
      </c>
      <c r="G2590" s="9">
        <v>52</v>
      </c>
      <c r="H2590" s="9">
        <v>23</v>
      </c>
      <c r="I2590" s="9">
        <v>35</v>
      </c>
      <c r="J2590" s="9">
        <v>15</v>
      </c>
      <c r="K2590">
        <v>79.8</v>
      </c>
      <c r="L2590" s="9">
        <v>15.399999999999999</v>
      </c>
      <c r="M2590" s="19">
        <v>25</v>
      </c>
      <c r="N2590" s="19">
        <v>5</v>
      </c>
      <c r="O2590" s="19">
        <v>13</v>
      </c>
      <c r="P2590" s="19">
        <v>37</v>
      </c>
      <c r="Q2590" s="19">
        <f t="shared" si="240"/>
        <v>79.8</v>
      </c>
      <c r="R2590" s="3">
        <f t="shared" si="241"/>
        <v>21.868505096405539</v>
      </c>
      <c r="S2590" s="3">
        <f t="shared" si="242"/>
        <v>0.8695175438596493</v>
      </c>
      <c r="T2590" s="9">
        <f t="shared" si="243"/>
        <v>5</v>
      </c>
      <c r="U2590" s="9">
        <f t="shared" si="244"/>
        <v>79.8</v>
      </c>
      <c r="V2590" s="9">
        <f t="shared" si="245"/>
        <v>28</v>
      </c>
    </row>
    <row r="2591" spans="1:22" x14ac:dyDescent="0.25">
      <c r="A2591" t="s">
        <v>468</v>
      </c>
      <c r="B2591" s="32" t="s">
        <v>306</v>
      </c>
      <c r="C2591" t="s">
        <v>202</v>
      </c>
      <c r="D2591" t="s">
        <v>4746</v>
      </c>
      <c r="E2591" s="9">
        <v>41</v>
      </c>
      <c r="F2591" s="9">
        <v>54</v>
      </c>
      <c r="G2591" s="9">
        <v>49</v>
      </c>
      <c r="H2591" s="9">
        <v>59</v>
      </c>
      <c r="I2591" s="9">
        <v>58</v>
      </c>
      <c r="J2591" s="9">
        <v>31</v>
      </c>
      <c r="K2591">
        <v>193.2</v>
      </c>
      <c r="L2591" s="9">
        <v>77</v>
      </c>
      <c r="M2591" s="19">
        <v>45</v>
      </c>
      <c r="N2591" s="19">
        <v>67</v>
      </c>
      <c r="O2591" s="19">
        <v>41</v>
      </c>
      <c r="P2591" s="19">
        <v>4</v>
      </c>
      <c r="Q2591" s="19">
        <f t="shared" si="240"/>
        <v>193.2</v>
      </c>
      <c r="R2591" s="3">
        <f t="shared" si="241"/>
        <v>45.89136051259505</v>
      </c>
      <c r="S2591" s="3">
        <f t="shared" si="242"/>
        <v>1.9714912280701757</v>
      </c>
      <c r="T2591" s="9">
        <f t="shared" si="243"/>
        <v>4</v>
      </c>
      <c r="U2591" s="9">
        <f t="shared" si="244"/>
        <v>193.2</v>
      </c>
      <c r="V2591" s="9">
        <f t="shared" si="245"/>
        <v>59</v>
      </c>
    </row>
    <row r="2592" spans="1:22" x14ac:dyDescent="0.25">
      <c r="A2592" t="s">
        <v>505</v>
      </c>
      <c r="B2592" s="32" t="s">
        <v>268</v>
      </c>
      <c r="C2592" t="s">
        <v>202</v>
      </c>
      <c r="D2592" t="s">
        <v>15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>
        <v>2.8</v>
      </c>
      <c r="L2592" s="9">
        <v>0</v>
      </c>
      <c r="M2592" s="19">
        <v>0</v>
      </c>
      <c r="N2592" s="19">
        <v>0</v>
      </c>
      <c r="O2592" s="19">
        <v>0</v>
      </c>
      <c r="P2592" s="19">
        <v>0</v>
      </c>
      <c r="Q2592" s="19">
        <f t="shared" si="240"/>
        <v>2.8</v>
      </c>
      <c r="R2592" s="3">
        <f t="shared" si="241"/>
        <v>0.808290376865476</v>
      </c>
      <c r="S2592" s="3">
        <f t="shared" si="242"/>
        <v>9.2105263157894732E-2</v>
      </c>
      <c r="T2592" s="9">
        <f t="shared" si="243"/>
        <v>0</v>
      </c>
      <c r="U2592" s="9">
        <f t="shared" si="244"/>
        <v>2.8</v>
      </c>
      <c r="V2592" s="9">
        <f t="shared" si="245"/>
        <v>1</v>
      </c>
    </row>
    <row r="2593" spans="1:22" x14ac:dyDescent="0.25">
      <c r="A2593" t="s">
        <v>505</v>
      </c>
      <c r="B2593" s="32" t="s">
        <v>268</v>
      </c>
      <c r="C2593" t="s">
        <v>202</v>
      </c>
      <c r="D2593" t="s">
        <v>5604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>
        <v>0</v>
      </c>
      <c r="L2593" s="9">
        <v>0</v>
      </c>
      <c r="M2593" s="19">
        <v>0</v>
      </c>
      <c r="N2593" s="19">
        <v>1</v>
      </c>
      <c r="O2593" s="19">
        <v>4</v>
      </c>
      <c r="P2593" s="19">
        <v>3</v>
      </c>
      <c r="Q2593" s="19">
        <f t="shared" si="240"/>
        <v>0</v>
      </c>
      <c r="R2593" s="3">
        <f t="shared" si="241"/>
        <v>1.3706888336846839</v>
      </c>
      <c r="S2593" s="3">
        <f t="shared" si="242"/>
        <v>8.771929824561403E-2</v>
      </c>
      <c r="T2593" s="9">
        <f t="shared" si="243"/>
        <v>0</v>
      </c>
      <c r="U2593" s="9">
        <f t="shared" si="244"/>
        <v>4</v>
      </c>
      <c r="V2593" s="9">
        <f t="shared" si="245"/>
        <v>2</v>
      </c>
    </row>
    <row r="2594" spans="1:22" x14ac:dyDescent="0.25">
      <c r="A2594" t="s">
        <v>505</v>
      </c>
      <c r="B2594" s="32" t="s">
        <v>268</v>
      </c>
      <c r="C2594" t="s">
        <v>202</v>
      </c>
      <c r="D2594" t="s">
        <v>113</v>
      </c>
      <c r="E2594" s="9">
        <v>4</v>
      </c>
      <c r="F2594" s="9">
        <v>18</v>
      </c>
      <c r="G2594" s="9">
        <v>1</v>
      </c>
      <c r="H2594" s="9">
        <v>1</v>
      </c>
      <c r="I2594" s="9">
        <v>2</v>
      </c>
      <c r="J2594" s="9">
        <v>2</v>
      </c>
      <c r="K2594">
        <v>8.3999999999999986</v>
      </c>
      <c r="L2594" s="9">
        <v>0</v>
      </c>
      <c r="M2594" s="19">
        <v>1</v>
      </c>
      <c r="N2594" s="19">
        <v>3</v>
      </c>
      <c r="O2594" s="19">
        <v>0</v>
      </c>
      <c r="P2594" s="19">
        <v>0</v>
      </c>
      <c r="Q2594" s="19">
        <f t="shared" si="240"/>
        <v>8.3999999999999986</v>
      </c>
      <c r="R2594" s="3">
        <f t="shared" si="241"/>
        <v>5.1746468185731951</v>
      </c>
      <c r="S2594" s="3">
        <f t="shared" si="242"/>
        <v>0.1476608187134503</v>
      </c>
      <c r="T2594" s="9">
        <f t="shared" si="243"/>
        <v>0</v>
      </c>
      <c r="U2594" s="9">
        <f t="shared" si="244"/>
        <v>18</v>
      </c>
      <c r="V2594" s="9">
        <f t="shared" si="245"/>
        <v>7</v>
      </c>
    </row>
    <row r="2595" spans="1:22" x14ac:dyDescent="0.25">
      <c r="A2595" t="s">
        <v>505</v>
      </c>
      <c r="B2595" s="32" t="s">
        <v>268</v>
      </c>
      <c r="C2595" t="s">
        <v>202</v>
      </c>
      <c r="D2595" t="s">
        <v>820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>
        <v>0</v>
      </c>
      <c r="L2595" s="9">
        <v>1.4</v>
      </c>
      <c r="M2595" s="19">
        <v>0</v>
      </c>
      <c r="N2595" s="19">
        <v>0</v>
      </c>
      <c r="O2595" s="19">
        <v>1</v>
      </c>
      <c r="P2595" s="19">
        <v>0</v>
      </c>
      <c r="Q2595" s="19">
        <f t="shared" si="240"/>
        <v>0</v>
      </c>
      <c r="R2595" s="3">
        <f t="shared" si="241"/>
        <v>0.47482054026183984</v>
      </c>
      <c r="S2595" s="3">
        <f t="shared" si="242"/>
        <v>3.9473684210526314E-2</v>
      </c>
      <c r="T2595" s="9">
        <f t="shared" si="243"/>
        <v>0</v>
      </c>
      <c r="U2595" s="9">
        <f t="shared" si="244"/>
        <v>1.4</v>
      </c>
      <c r="V2595" s="9">
        <f t="shared" si="245"/>
        <v>1</v>
      </c>
    </row>
    <row r="2596" spans="1:22" x14ac:dyDescent="0.25">
      <c r="A2596" t="s">
        <v>505</v>
      </c>
      <c r="B2596" s="32" t="s">
        <v>268</v>
      </c>
      <c r="C2596" t="s">
        <v>202</v>
      </c>
      <c r="D2596" t="s">
        <v>119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>
        <v>5.6</v>
      </c>
      <c r="L2596" s="9">
        <v>2.8</v>
      </c>
      <c r="M2596" s="19">
        <v>1</v>
      </c>
      <c r="N2596" s="19">
        <v>0</v>
      </c>
      <c r="O2596" s="19">
        <v>0</v>
      </c>
      <c r="P2596" s="19">
        <v>0</v>
      </c>
      <c r="Q2596" s="19">
        <f t="shared" si="240"/>
        <v>5.6</v>
      </c>
      <c r="R2596" s="3">
        <f t="shared" si="241"/>
        <v>1.7277591021758545</v>
      </c>
      <c r="S2596" s="3">
        <f t="shared" si="242"/>
        <v>0.10307017543859648</v>
      </c>
      <c r="T2596" s="9">
        <f t="shared" si="243"/>
        <v>0</v>
      </c>
      <c r="U2596" s="9">
        <f t="shared" si="244"/>
        <v>5.6</v>
      </c>
      <c r="V2596" s="9">
        <f t="shared" si="245"/>
        <v>2</v>
      </c>
    </row>
    <row r="2597" spans="1:22" x14ac:dyDescent="0.25">
      <c r="A2597" t="s">
        <v>505</v>
      </c>
      <c r="B2597" s="32" t="s">
        <v>268</v>
      </c>
      <c r="C2597" t="s">
        <v>202</v>
      </c>
      <c r="D2597" t="s">
        <v>106</v>
      </c>
      <c r="E2597" s="9">
        <v>2</v>
      </c>
      <c r="F2597" s="9">
        <v>3</v>
      </c>
      <c r="G2597" s="9">
        <v>4</v>
      </c>
      <c r="H2597" s="9">
        <v>4</v>
      </c>
      <c r="I2597" s="9">
        <v>2</v>
      </c>
      <c r="J2597" s="9">
        <v>3</v>
      </c>
      <c r="K2597">
        <v>35</v>
      </c>
      <c r="L2597" s="9">
        <v>4.1999999999999993</v>
      </c>
      <c r="M2597" s="19">
        <v>6</v>
      </c>
      <c r="N2597" s="19">
        <v>3</v>
      </c>
      <c r="O2597" s="19">
        <v>9</v>
      </c>
      <c r="P2597" s="19">
        <v>5</v>
      </c>
      <c r="Q2597" s="19">
        <f t="shared" si="240"/>
        <v>35</v>
      </c>
      <c r="R2597" s="3">
        <f t="shared" si="241"/>
        <v>9.1235791753947613</v>
      </c>
      <c r="S2597" s="3">
        <f t="shared" si="242"/>
        <v>0.21984649122807021</v>
      </c>
      <c r="T2597" s="9">
        <f t="shared" si="243"/>
        <v>2</v>
      </c>
      <c r="U2597" s="9">
        <f t="shared" si="244"/>
        <v>35</v>
      </c>
      <c r="V2597" s="9">
        <f t="shared" si="245"/>
        <v>12</v>
      </c>
    </row>
    <row r="2598" spans="1:22" x14ac:dyDescent="0.25">
      <c r="A2598" t="s">
        <v>505</v>
      </c>
      <c r="B2598" s="32" t="s">
        <v>268</v>
      </c>
      <c r="C2598" t="s">
        <v>202</v>
      </c>
      <c r="D2598" t="s">
        <v>108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>
        <v>0</v>
      </c>
      <c r="L2598" s="9">
        <v>0</v>
      </c>
      <c r="M2598" s="19">
        <v>0</v>
      </c>
      <c r="N2598" s="19">
        <v>0</v>
      </c>
      <c r="O2598" s="19">
        <v>1</v>
      </c>
      <c r="P2598" s="19">
        <v>0</v>
      </c>
      <c r="Q2598" s="19">
        <f t="shared" si="240"/>
        <v>0</v>
      </c>
      <c r="R2598" s="3">
        <f t="shared" si="241"/>
        <v>0.28867513459481287</v>
      </c>
      <c r="S2598" s="3">
        <f t="shared" si="242"/>
        <v>3.2894736842105261E-2</v>
      </c>
      <c r="T2598" s="9">
        <f t="shared" si="243"/>
        <v>0</v>
      </c>
      <c r="U2598" s="9">
        <f t="shared" si="244"/>
        <v>1</v>
      </c>
      <c r="V2598" s="9">
        <f t="shared" si="245"/>
        <v>0</v>
      </c>
    </row>
    <row r="2599" spans="1:22" x14ac:dyDescent="0.25">
      <c r="A2599" t="s">
        <v>505</v>
      </c>
      <c r="B2599" s="32" t="s">
        <v>268</v>
      </c>
      <c r="C2599" t="s">
        <v>202</v>
      </c>
      <c r="D2599" t="s">
        <v>2214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>
        <v>0</v>
      </c>
      <c r="L2599" s="9">
        <v>0</v>
      </c>
      <c r="M2599" s="19">
        <v>0</v>
      </c>
      <c r="N2599" s="19">
        <v>1</v>
      </c>
      <c r="O2599" s="19">
        <v>0</v>
      </c>
      <c r="P2599" s="19">
        <v>0</v>
      </c>
      <c r="Q2599" s="19">
        <f t="shared" si="240"/>
        <v>0</v>
      </c>
      <c r="R2599" s="3">
        <f t="shared" si="241"/>
        <v>0.28867513459481287</v>
      </c>
      <c r="S2599" s="3">
        <f t="shared" si="242"/>
        <v>3.2894736842105261E-2</v>
      </c>
      <c r="T2599" s="9">
        <f t="shared" si="243"/>
        <v>0</v>
      </c>
      <c r="U2599" s="9">
        <f t="shared" si="244"/>
        <v>1</v>
      </c>
      <c r="V2599" s="9">
        <f t="shared" si="245"/>
        <v>0</v>
      </c>
    </row>
    <row r="2600" spans="1:22" x14ac:dyDescent="0.25">
      <c r="A2600" t="s">
        <v>505</v>
      </c>
      <c r="B2600" s="32" t="s">
        <v>268</v>
      </c>
      <c r="C2600" t="s">
        <v>202</v>
      </c>
      <c r="D2600" t="s">
        <v>109</v>
      </c>
      <c r="E2600" s="9">
        <v>2</v>
      </c>
      <c r="F2600" s="9">
        <v>2</v>
      </c>
      <c r="G2600" s="9">
        <v>4</v>
      </c>
      <c r="H2600" s="9">
        <v>1</v>
      </c>
      <c r="I2600" s="9">
        <v>4</v>
      </c>
      <c r="J2600" s="9">
        <v>0</v>
      </c>
      <c r="K2600">
        <v>7</v>
      </c>
      <c r="L2600" s="9">
        <v>1.4</v>
      </c>
      <c r="M2600" s="19">
        <v>3</v>
      </c>
      <c r="N2600" s="19">
        <v>1</v>
      </c>
      <c r="O2600" s="19">
        <v>0</v>
      </c>
      <c r="P2600" s="19">
        <v>0</v>
      </c>
      <c r="Q2600" s="19">
        <f t="shared" si="240"/>
        <v>7</v>
      </c>
      <c r="R2600" s="3">
        <f t="shared" si="241"/>
        <v>2.0932069060451601</v>
      </c>
      <c r="S2600" s="3">
        <f t="shared" si="242"/>
        <v>9.2836257309941522E-2</v>
      </c>
      <c r="T2600" s="9">
        <f t="shared" si="243"/>
        <v>0</v>
      </c>
      <c r="U2600" s="9">
        <f t="shared" si="244"/>
        <v>7</v>
      </c>
      <c r="V2600" s="9">
        <f t="shared" si="245"/>
        <v>3</v>
      </c>
    </row>
    <row r="2601" spans="1:22" x14ac:dyDescent="0.25">
      <c r="A2601" t="s">
        <v>505</v>
      </c>
      <c r="B2601" s="32" t="s">
        <v>268</v>
      </c>
      <c r="C2601" t="s">
        <v>202</v>
      </c>
      <c r="D2601" t="s">
        <v>4746</v>
      </c>
      <c r="E2601" s="9">
        <v>1</v>
      </c>
      <c r="F2601" s="9">
        <v>4</v>
      </c>
      <c r="G2601" s="9">
        <v>8</v>
      </c>
      <c r="H2601" s="9">
        <v>4</v>
      </c>
      <c r="I2601" s="9">
        <v>9</v>
      </c>
      <c r="J2601" s="9">
        <v>1</v>
      </c>
      <c r="K2601">
        <v>25.2</v>
      </c>
      <c r="L2601" s="9">
        <v>9.7999999999999989</v>
      </c>
      <c r="M2601" s="19">
        <v>6</v>
      </c>
      <c r="N2601" s="19">
        <v>8</v>
      </c>
      <c r="O2601" s="19">
        <v>1</v>
      </c>
      <c r="P2601" s="19">
        <v>0</v>
      </c>
      <c r="Q2601" s="19">
        <f t="shared" si="240"/>
        <v>25.2</v>
      </c>
      <c r="R2601" s="3">
        <f t="shared" si="241"/>
        <v>6.8556324996091327</v>
      </c>
      <c r="S2601" s="3">
        <f t="shared" si="242"/>
        <v>0.23026315789473686</v>
      </c>
      <c r="T2601" s="9">
        <f t="shared" si="243"/>
        <v>0</v>
      </c>
      <c r="U2601" s="9">
        <f t="shared" si="244"/>
        <v>25.2</v>
      </c>
      <c r="V2601" s="9">
        <f t="shared" si="245"/>
        <v>9</v>
      </c>
    </row>
    <row r="2602" spans="1:22" x14ac:dyDescent="0.25">
      <c r="A2602" t="s">
        <v>3592</v>
      </c>
      <c r="B2602" s="32" t="s">
        <v>1648</v>
      </c>
      <c r="C2602" t="s">
        <v>202</v>
      </c>
      <c r="D2602" t="s">
        <v>108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>
        <v>0</v>
      </c>
      <c r="L2602" s="9">
        <v>0</v>
      </c>
      <c r="M2602" s="19">
        <v>0</v>
      </c>
      <c r="N2602" s="19">
        <v>0</v>
      </c>
      <c r="O2602" s="19">
        <v>0</v>
      </c>
      <c r="P2602" s="19">
        <v>1</v>
      </c>
      <c r="Q2602" s="19">
        <f t="shared" si="240"/>
        <v>0</v>
      </c>
      <c r="R2602" s="3">
        <f t="shared" si="241"/>
        <v>0.28867513459481287</v>
      </c>
      <c r="S2602" s="3">
        <f t="shared" si="242"/>
        <v>3.2894736842105261E-2</v>
      </c>
      <c r="T2602" s="9">
        <f t="shared" si="243"/>
        <v>0</v>
      </c>
      <c r="U2602" s="9">
        <f t="shared" si="244"/>
        <v>1</v>
      </c>
      <c r="V2602" s="9">
        <f t="shared" si="245"/>
        <v>0</v>
      </c>
    </row>
    <row r="2603" spans="1:22" x14ac:dyDescent="0.25">
      <c r="A2603" t="s">
        <v>3592</v>
      </c>
      <c r="B2603" s="32" t="s">
        <v>1648</v>
      </c>
      <c r="C2603" t="s">
        <v>202</v>
      </c>
      <c r="D2603" t="s">
        <v>109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>
        <v>0</v>
      </c>
      <c r="L2603" s="9">
        <v>0</v>
      </c>
      <c r="M2603" s="19">
        <v>0</v>
      </c>
      <c r="N2603" s="19">
        <v>0</v>
      </c>
      <c r="O2603" s="19">
        <v>2</v>
      </c>
      <c r="P2603" s="19">
        <v>0</v>
      </c>
      <c r="Q2603" s="19">
        <f t="shared" si="240"/>
        <v>0</v>
      </c>
      <c r="R2603" s="3">
        <f t="shared" si="241"/>
        <v>0.57735026918962573</v>
      </c>
      <c r="S2603" s="3">
        <f t="shared" si="242"/>
        <v>6.5789473684210523E-2</v>
      </c>
      <c r="T2603" s="9">
        <f t="shared" si="243"/>
        <v>0</v>
      </c>
      <c r="U2603" s="9">
        <f t="shared" si="244"/>
        <v>2</v>
      </c>
      <c r="V2603" s="9">
        <f t="shared" si="245"/>
        <v>1</v>
      </c>
    </row>
    <row r="2604" spans="1:22" x14ac:dyDescent="0.25">
      <c r="A2604" t="s">
        <v>3591</v>
      </c>
      <c r="B2604" s="32" t="s">
        <v>1646</v>
      </c>
      <c r="C2604" t="s">
        <v>202</v>
      </c>
      <c r="D2604" t="s">
        <v>113</v>
      </c>
      <c r="E2604" s="9">
        <v>1</v>
      </c>
      <c r="F2604" s="9">
        <v>1</v>
      </c>
      <c r="G2604" s="9">
        <v>0</v>
      </c>
      <c r="H2604" s="9">
        <v>0</v>
      </c>
      <c r="I2604" s="9">
        <v>0</v>
      </c>
      <c r="J2604" s="9">
        <v>0</v>
      </c>
      <c r="K2604">
        <v>0</v>
      </c>
      <c r="L2604" s="9">
        <v>0</v>
      </c>
      <c r="M2604" s="19">
        <v>0</v>
      </c>
      <c r="N2604" s="19">
        <v>1</v>
      </c>
      <c r="O2604" s="19">
        <v>0</v>
      </c>
      <c r="P2604" s="19">
        <v>0</v>
      </c>
      <c r="Q2604" s="19">
        <f t="shared" si="240"/>
        <v>0</v>
      </c>
      <c r="R2604" s="3">
        <f t="shared" si="241"/>
        <v>0.45226701686664544</v>
      </c>
      <c r="S2604" s="3">
        <f t="shared" si="242"/>
        <v>3.2894736842105261E-2</v>
      </c>
      <c r="T2604" s="9">
        <f t="shared" si="243"/>
        <v>0</v>
      </c>
      <c r="U2604" s="9">
        <f t="shared" si="244"/>
        <v>1</v>
      </c>
      <c r="V2604" s="9">
        <f t="shared" si="245"/>
        <v>1</v>
      </c>
    </row>
    <row r="2605" spans="1:22" x14ac:dyDescent="0.25">
      <c r="A2605" t="s">
        <v>3591</v>
      </c>
      <c r="B2605" s="32" t="s">
        <v>1646</v>
      </c>
      <c r="C2605" t="s">
        <v>202</v>
      </c>
      <c r="D2605" t="s">
        <v>106</v>
      </c>
      <c r="E2605" s="9">
        <v>1</v>
      </c>
      <c r="F2605" s="9">
        <v>4</v>
      </c>
      <c r="G2605" s="9">
        <v>0</v>
      </c>
      <c r="H2605" s="9">
        <v>1</v>
      </c>
      <c r="I2605" s="9">
        <v>0</v>
      </c>
      <c r="J2605" s="9">
        <v>0</v>
      </c>
      <c r="K2605">
        <v>8.3999999999999986</v>
      </c>
      <c r="L2605" s="9">
        <v>1.4</v>
      </c>
      <c r="M2605" s="19">
        <v>0</v>
      </c>
      <c r="N2605" s="19">
        <v>0</v>
      </c>
      <c r="O2605" s="19">
        <v>0</v>
      </c>
      <c r="P2605" s="19">
        <v>3</v>
      </c>
      <c r="Q2605" s="19">
        <f t="shared" si="240"/>
        <v>8.3999999999999986</v>
      </c>
      <c r="R2605" s="3">
        <f t="shared" si="241"/>
        <v>2.5238258596220478</v>
      </c>
      <c r="S2605" s="3">
        <f t="shared" si="242"/>
        <v>0.10307017543859648</v>
      </c>
      <c r="T2605" s="9">
        <f t="shared" si="243"/>
        <v>0</v>
      </c>
      <c r="U2605" s="9">
        <f t="shared" si="244"/>
        <v>8.3999999999999986</v>
      </c>
      <c r="V2605" s="9">
        <f t="shared" si="245"/>
        <v>3</v>
      </c>
    </row>
    <row r="2606" spans="1:22" x14ac:dyDescent="0.25">
      <c r="A2606" t="s">
        <v>3591</v>
      </c>
      <c r="B2606" s="32" t="s">
        <v>1646</v>
      </c>
      <c r="C2606" t="s">
        <v>202</v>
      </c>
      <c r="D2606" t="s">
        <v>109</v>
      </c>
      <c r="E2606" s="9">
        <v>0</v>
      </c>
      <c r="F2606" s="9">
        <v>0</v>
      </c>
      <c r="G2606" s="9">
        <v>1</v>
      </c>
      <c r="H2606" s="9">
        <v>2</v>
      </c>
      <c r="I2606" s="9">
        <v>0</v>
      </c>
      <c r="J2606" s="9">
        <v>0</v>
      </c>
      <c r="K2606">
        <v>2.8</v>
      </c>
      <c r="L2606" s="9">
        <v>0</v>
      </c>
      <c r="M2606" s="19">
        <v>0</v>
      </c>
      <c r="N2606" s="19">
        <v>0</v>
      </c>
      <c r="O2606" s="19">
        <v>2</v>
      </c>
      <c r="P2606" s="19">
        <v>2</v>
      </c>
      <c r="Q2606" s="19">
        <f t="shared" si="240"/>
        <v>2.8</v>
      </c>
      <c r="R2606" s="3">
        <f t="shared" si="241"/>
        <v>1.0802637163997024</v>
      </c>
      <c r="S2606" s="3">
        <f t="shared" si="242"/>
        <v>6.4473684210526322E-2</v>
      </c>
      <c r="T2606" s="9">
        <f t="shared" si="243"/>
        <v>0</v>
      </c>
      <c r="U2606" s="9">
        <f t="shared" si="244"/>
        <v>2.8</v>
      </c>
      <c r="V2606" s="9">
        <f t="shared" si="245"/>
        <v>1</v>
      </c>
    </row>
    <row r="2607" spans="1:22" x14ac:dyDescent="0.25">
      <c r="A2607" t="s">
        <v>3591</v>
      </c>
      <c r="B2607" s="32" t="s">
        <v>1646</v>
      </c>
      <c r="C2607" t="s">
        <v>202</v>
      </c>
      <c r="D2607" t="s">
        <v>4746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>
        <v>0</v>
      </c>
      <c r="L2607" s="9">
        <v>0</v>
      </c>
      <c r="M2607" s="19">
        <v>0</v>
      </c>
      <c r="N2607" s="19">
        <v>1</v>
      </c>
      <c r="O2607" s="19">
        <v>0</v>
      </c>
      <c r="P2607" s="19">
        <v>0</v>
      </c>
      <c r="Q2607" s="19">
        <f t="shared" si="240"/>
        <v>0</v>
      </c>
      <c r="R2607" s="3">
        <f t="shared" si="241"/>
        <v>0.28867513459481287</v>
      </c>
      <c r="S2607" s="3">
        <f t="shared" si="242"/>
        <v>3.2894736842105261E-2</v>
      </c>
      <c r="T2607" s="9">
        <f t="shared" si="243"/>
        <v>0</v>
      </c>
      <c r="U2607" s="9">
        <f t="shared" si="244"/>
        <v>1</v>
      </c>
      <c r="V2607" s="9">
        <f t="shared" si="245"/>
        <v>0</v>
      </c>
    </row>
    <row r="2608" spans="1:22" x14ac:dyDescent="0.25">
      <c r="A2608" t="s">
        <v>3523</v>
      </c>
      <c r="B2608" s="32" t="s">
        <v>1437</v>
      </c>
      <c r="C2608" t="s">
        <v>202</v>
      </c>
      <c r="D2608" t="s">
        <v>752</v>
      </c>
      <c r="E2608" s="9">
        <v>3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>
        <v>0</v>
      </c>
      <c r="L2608" s="9">
        <v>0</v>
      </c>
      <c r="M2608" s="19">
        <v>0</v>
      </c>
      <c r="N2608" s="19">
        <v>0</v>
      </c>
      <c r="O2608" s="19">
        <v>0</v>
      </c>
      <c r="P2608" s="19">
        <v>0</v>
      </c>
      <c r="Q2608" s="19">
        <f t="shared" si="240"/>
        <v>0</v>
      </c>
      <c r="R2608" s="3">
        <f t="shared" si="241"/>
        <v>0.8660254037844386</v>
      </c>
      <c r="S2608" s="3">
        <f t="shared" si="242"/>
        <v>9.8684210526315791E-2</v>
      </c>
      <c r="T2608" s="9">
        <f t="shared" si="243"/>
        <v>0</v>
      </c>
      <c r="U2608" s="9">
        <f t="shared" si="244"/>
        <v>3</v>
      </c>
      <c r="V2608" s="9">
        <f t="shared" si="245"/>
        <v>1</v>
      </c>
    </row>
    <row r="2609" spans="1:22" x14ac:dyDescent="0.25">
      <c r="A2609" t="s">
        <v>3523</v>
      </c>
      <c r="B2609" s="32" t="s">
        <v>1437</v>
      </c>
      <c r="C2609" t="s">
        <v>202</v>
      </c>
      <c r="D2609" t="s">
        <v>113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>
        <v>0</v>
      </c>
      <c r="L2609" s="9">
        <v>0</v>
      </c>
      <c r="M2609" s="19">
        <v>0</v>
      </c>
      <c r="N2609" s="19">
        <v>5</v>
      </c>
      <c r="O2609" s="19">
        <v>0</v>
      </c>
      <c r="P2609" s="19">
        <v>0</v>
      </c>
      <c r="Q2609" s="19">
        <f t="shared" si="240"/>
        <v>0</v>
      </c>
      <c r="R2609" s="3">
        <f t="shared" si="241"/>
        <v>1.4433756729740645</v>
      </c>
      <c r="S2609" s="3">
        <f t="shared" si="242"/>
        <v>0.16447368421052633</v>
      </c>
      <c r="T2609" s="9">
        <f t="shared" si="243"/>
        <v>0</v>
      </c>
      <c r="U2609" s="9">
        <f t="shared" si="244"/>
        <v>5</v>
      </c>
      <c r="V2609" s="9">
        <f t="shared" si="245"/>
        <v>2</v>
      </c>
    </row>
    <row r="2610" spans="1:22" x14ac:dyDescent="0.25">
      <c r="A2610" t="s">
        <v>3523</v>
      </c>
      <c r="B2610" s="32" t="s">
        <v>1437</v>
      </c>
      <c r="C2610" t="s">
        <v>202</v>
      </c>
      <c r="D2610" t="s">
        <v>106</v>
      </c>
      <c r="E2610" s="9">
        <v>5</v>
      </c>
      <c r="F2610" s="9">
        <v>4</v>
      </c>
      <c r="G2610" s="9">
        <v>8</v>
      </c>
      <c r="H2610" s="9">
        <v>1</v>
      </c>
      <c r="I2610" s="9">
        <v>1</v>
      </c>
      <c r="J2610" s="9">
        <v>2</v>
      </c>
      <c r="K2610">
        <v>12.6</v>
      </c>
      <c r="L2610" s="9">
        <v>2.8</v>
      </c>
      <c r="M2610" s="19">
        <v>1</v>
      </c>
      <c r="N2610" s="19">
        <v>3</v>
      </c>
      <c r="O2610" s="19">
        <v>3</v>
      </c>
      <c r="P2610" s="19">
        <v>1</v>
      </c>
      <c r="Q2610" s="19">
        <f t="shared" si="240"/>
        <v>12.6</v>
      </c>
      <c r="R2610" s="3">
        <f t="shared" si="241"/>
        <v>3.4813790371058415</v>
      </c>
      <c r="S2610" s="3">
        <f t="shared" si="242"/>
        <v>0.12171052631578948</v>
      </c>
      <c r="T2610" s="9">
        <f t="shared" si="243"/>
        <v>1</v>
      </c>
      <c r="U2610" s="9">
        <f t="shared" si="244"/>
        <v>12.6</v>
      </c>
      <c r="V2610" s="9">
        <f t="shared" si="245"/>
        <v>5</v>
      </c>
    </row>
    <row r="2611" spans="1:22" x14ac:dyDescent="0.25">
      <c r="A2611" t="s">
        <v>3523</v>
      </c>
      <c r="B2611" s="32" t="s">
        <v>1437</v>
      </c>
      <c r="C2611" t="s">
        <v>202</v>
      </c>
      <c r="D2611" t="s">
        <v>108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>
        <v>0</v>
      </c>
      <c r="L2611" s="9">
        <v>1.4</v>
      </c>
      <c r="M2611" s="19">
        <v>0</v>
      </c>
      <c r="N2611" s="19">
        <v>0</v>
      </c>
      <c r="O2611" s="19">
        <v>0</v>
      </c>
      <c r="P2611" s="19">
        <v>0</v>
      </c>
      <c r="Q2611" s="19">
        <f t="shared" si="240"/>
        <v>0</v>
      </c>
      <c r="R2611" s="3">
        <f t="shared" si="241"/>
        <v>0.404145188432738</v>
      </c>
      <c r="S2611" s="3">
        <f t="shared" si="242"/>
        <v>4.6052631578947366E-2</v>
      </c>
      <c r="T2611" s="9">
        <f t="shared" si="243"/>
        <v>0</v>
      </c>
      <c r="U2611" s="9">
        <f t="shared" si="244"/>
        <v>1.4</v>
      </c>
      <c r="V2611" s="9">
        <f t="shared" si="245"/>
        <v>1</v>
      </c>
    </row>
    <row r="2612" spans="1:22" x14ac:dyDescent="0.25">
      <c r="A2612" t="s">
        <v>3523</v>
      </c>
      <c r="B2612" s="32" t="s">
        <v>1437</v>
      </c>
      <c r="C2612" t="s">
        <v>202</v>
      </c>
      <c r="D2612" t="s">
        <v>2214</v>
      </c>
      <c r="E2612" s="9">
        <v>1</v>
      </c>
      <c r="F2612" s="9">
        <v>1</v>
      </c>
      <c r="G2612" s="9">
        <v>0</v>
      </c>
      <c r="H2612" s="9">
        <v>0</v>
      </c>
      <c r="I2612" s="9">
        <v>0</v>
      </c>
      <c r="J2612" s="9">
        <v>0</v>
      </c>
      <c r="K2612">
        <v>0</v>
      </c>
      <c r="L2612" s="9">
        <v>0</v>
      </c>
      <c r="M2612" s="19">
        <v>0</v>
      </c>
      <c r="N2612" s="19">
        <v>0</v>
      </c>
      <c r="O2612" s="19">
        <v>0</v>
      </c>
      <c r="P2612" s="19">
        <v>0</v>
      </c>
      <c r="Q2612" s="19">
        <f t="shared" si="240"/>
        <v>0</v>
      </c>
      <c r="R2612" s="3">
        <f t="shared" si="241"/>
        <v>0.38924947208076149</v>
      </c>
      <c r="S2612" s="3">
        <f t="shared" si="242"/>
        <v>3.2894736842105261E-2</v>
      </c>
      <c r="T2612" s="9">
        <f t="shared" si="243"/>
        <v>0</v>
      </c>
      <c r="U2612" s="9">
        <f t="shared" si="244"/>
        <v>1</v>
      </c>
      <c r="V2612" s="9">
        <f t="shared" si="245"/>
        <v>1</v>
      </c>
    </row>
    <row r="2613" spans="1:22" x14ac:dyDescent="0.25">
      <c r="A2613" t="s">
        <v>3523</v>
      </c>
      <c r="B2613" s="32" t="s">
        <v>1437</v>
      </c>
      <c r="C2613" t="s">
        <v>202</v>
      </c>
      <c r="D2613" t="s">
        <v>109</v>
      </c>
      <c r="E2613" s="9">
        <v>1</v>
      </c>
      <c r="F2613" s="9">
        <v>1</v>
      </c>
      <c r="G2613" s="9">
        <v>3</v>
      </c>
      <c r="H2613" s="9">
        <v>0</v>
      </c>
      <c r="I2613" s="9">
        <v>1</v>
      </c>
      <c r="J2613" s="9">
        <v>1</v>
      </c>
      <c r="K2613">
        <v>5.6</v>
      </c>
      <c r="L2613" s="9">
        <v>0</v>
      </c>
      <c r="M2613" s="19">
        <v>0</v>
      </c>
      <c r="N2613" s="19">
        <v>1</v>
      </c>
      <c r="O2613" s="19">
        <v>0</v>
      </c>
      <c r="P2613" s="19">
        <v>0</v>
      </c>
      <c r="Q2613" s="19">
        <f t="shared" si="240"/>
        <v>5.6</v>
      </c>
      <c r="R2613" s="3">
        <f t="shared" si="241"/>
        <v>1.6499770429991572</v>
      </c>
      <c r="S2613" s="3">
        <f t="shared" si="242"/>
        <v>6.3909774436090222E-2</v>
      </c>
      <c r="T2613" s="9">
        <f t="shared" si="243"/>
        <v>0</v>
      </c>
      <c r="U2613" s="9">
        <f t="shared" si="244"/>
        <v>5.6</v>
      </c>
      <c r="V2613" s="9">
        <f t="shared" si="245"/>
        <v>2</v>
      </c>
    </row>
    <row r="2614" spans="1:22" x14ac:dyDescent="0.25">
      <c r="A2614" t="s">
        <v>3590</v>
      </c>
      <c r="B2614" s="32" t="s">
        <v>1644</v>
      </c>
      <c r="C2614" t="s">
        <v>202</v>
      </c>
      <c r="D2614" t="s">
        <v>113</v>
      </c>
      <c r="E2614" s="9">
        <v>2</v>
      </c>
      <c r="F2614" s="9">
        <v>3</v>
      </c>
      <c r="G2614" s="9">
        <v>0</v>
      </c>
      <c r="H2614" s="9">
        <v>0</v>
      </c>
      <c r="I2614" s="9">
        <v>0</v>
      </c>
      <c r="J2614" s="9">
        <v>0</v>
      </c>
      <c r="K2614">
        <v>0</v>
      </c>
      <c r="L2614" s="9">
        <v>2.8</v>
      </c>
      <c r="M2614" s="19">
        <v>0</v>
      </c>
      <c r="N2614" s="19">
        <v>0</v>
      </c>
      <c r="O2614" s="19">
        <v>0</v>
      </c>
      <c r="P2614" s="19">
        <v>0</v>
      </c>
      <c r="Q2614" s="19">
        <f t="shared" si="240"/>
        <v>0</v>
      </c>
      <c r="R2614" s="3">
        <f t="shared" si="241"/>
        <v>1.1973455489692035</v>
      </c>
      <c r="S2614" s="3">
        <f t="shared" si="242"/>
        <v>8.5526315789473686E-2</v>
      </c>
      <c r="T2614" s="9">
        <f t="shared" si="243"/>
        <v>0</v>
      </c>
      <c r="U2614" s="9">
        <f t="shared" si="244"/>
        <v>3</v>
      </c>
      <c r="V2614" s="9">
        <f t="shared" si="245"/>
        <v>2</v>
      </c>
    </row>
    <row r="2615" spans="1:22" x14ac:dyDescent="0.25">
      <c r="A2615" t="s">
        <v>3590</v>
      </c>
      <c r="B2615" s="32" t="s">
        <v>1644</v>
      </c>
      <c r="C2615" t="s">
        <v>202</v>
      </c>
      <c r="D2615" t="s">
        <v>106</v>
      </c>
      <c r="E2615" s="9">
        <v>1</v>
      </c>
      <c r="F2615" s="9">
        <v>1</v>
      </c>
      <c r="G2615" s="9">
        <v>2</v>
      </c>
      <c r="H2615" s="9">
        <v>0</v>
      </c>
      <c r="I2615" s="9">
        <v>0</v>
      </c>
      <c r="J2615" s="9">
        <v>0</v>
      </c>
      <c r="K2615">
        <v>1.4</v>
      </c>
      <c r="L2615" s="9">
        <v>0</v>
      </c>
      <c r="M2615" s="19">
        <v>1</v>
      </c>
      <c r="N2615" s="19">
        <v>0</v>
      </c>
      <c r="O2615" s="19">
        <v>3</v>
      </c>
      <c r="P2615" s="19">
        <v>2</v>
      </c>
      <c r="Q2615" s="19">
        <f t="shared" si="240"/>
        <v>1.4</v>
      </c>
      <c r="R2615" s="3">
        <f t="shared" si="241"/>
        <v>1.0058917346405536</v>
      </c>
      <c r="S2615" s="3">
        <f t="shared" si="242"/>
        <v>5.3571428571428575E-2</v>
      </c>
      <c r="T2615" s="9">
        <f t="shared" si="243"/>
        <v>0</v>
      </c>
      <c r="U2615" s="9">
        <f t="shared" si="244"/>
        <v>3</v>
      </c>
      <c r="V2615" s="9">
        <f t="shared" si="245"/>
        <v>1</v>
      </c>
    </row>
    <row r="2616" spans="1:22" x14ac:dyDescent="0.25">
      <c r="A2616" t="s">
        <v>3590</v>
      </c>
      <c r="B2616" s="32" t="s">
        <v>1644</v>
      </c>
      <c r="C2616" t="s">
        <v>202</v>
      </c>
      <c r="D2616" t="s">
        <v>108</v>
      </c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>
        <v>0</v>
      </c>
      <c r="K2616">
        <v>0</v>
      </c>
      <c r="L2616" s="9">
        <v>0</v>
      </c>
      <c r="M2616" s="19">
        <v>0</v>
      </c>
      <c r="N2616" s="19">
        <v>0</v>
      </c>
      <c r="O2616" s="19">
        <v>2</v>
      </c>
      <c r="P2616" s="19">
        <v>0</v>
      </c>
      <c r="Q2616" s="19">
        <f t="shared" si="240"/>
        <v>0</v>
      </c>
      <c r="R2616" s="3">
        <f t="shared" si="241"/>
        <v>0.57735026918962573</v>
      </c>
      <c r="S2616" s="3">
        <f t="shared" si="242"/>
        <v>6.5789473684210523E-2</v>
      </c>
      <c r="T2616" s="9">
        <f t="shared" si="243"/>
        <v>0</v>
      </c>
      <c r="U2616" s="9">
        <f t="shared" si="244"/>
        <v>2</v>
      </c>
      <c r="V2616" s="9">
        <f t="shared" si="245"/>
        <v>1</v>
      </c>
    </row>
    <row r="2617" spans="1:22" x14ac:dyDescent="0.25">
      <c r="A2617" t="s">
        <v>3590</v>
      </c>
      <c r="B2617" s="32" t="s">
        <v>1644</v>
      </c>
      <c r="C2617" t="s">
        <v>202</v>
      </c>
      <c r="D2617" t="s">
        <v>109</v>
      </c>
      <c r="E2617" s="9">
        <v>1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>
        <v>7</v>
      </c>
      <c r="L2617" s="9">
        <v>0</v>
      </c>
      <c r="M2617" s="19">
        <v>0</v>
      </c>
      <c r="N2617" s="19">
        <v>0</v>
      </c>
      <c r="O2617" s="19">
        <v>0</v>
      </c>
      <c r="P2617" s="19">
        <v>0</v>
      </c>
      <c r="Q2617" s="19">
        <f t="shared" si="240"/>
        <v>7</v>
      </c>
      <c r="R2617" s="3">
        <f t="shared" si="241"/>
        <v>2.0150945537631877</v>
      </c>
      <c r="S2617" s="3">
        <f t="shared" si="242"/>
        <v>0.13157894736842105</v>
      </c>
      <c r="T2617" s="9">
        <f t="shared" si="243"/>
        <v>0</v>
      </c>
      <c r="U2617" s="9">
        <f t="shared" si="244"/>
        <v>7</v>
      </c>
      <c r="V2617" s="9">
        <f t="shared" si="245"/>
        <v>3</v>
      </c>
    </row>
    <row r="2618" spans="1:22" x14ac:dyDescent="0.25">
      <c r="A2618" t="s">
        <v>3590</v>
      </c>
      <c r="B2618" s="32" t="s">
        <v>1644</v>
      </c>
      <c r="C2618" t="s">
        <v>202</v>
      </c>
      <c r="D2618" t="s">
        <v>4746</v>
      </c>
      <c r="E2618" s="9">
        <v>0</v>
      </c>
      <c r="F2618" s="9">
        <v>2</v>
      </c>
      <c r="G2618" s="9">
        <v>0</v>
      </c>
      <c r="H2618" s="9">
        <v>0</v>
      </c>
      <c r="I2618" s="9">
        <v>0</v>
      </c>
      <c r="J2618" s="9">
        <v>0</v>
      </c>
      <c r="K2618">
        <v>0</v>
      </c>
      <c r="L2618" s="9">
        <v>0</v>
      </c>
      <c r="M2618" s="19">
        <v>0</v>
      </c>
      <c r="N2618" s="19">
        <v>0</v>
      </c>
      <c r="O2618" s="19">
        <v>1</v>
      </c>
      <c r="P2618" s="19">
        <v>0</v>
      </c>
      <c r="Q2618" s="19">
        <f t="shared" si="240"/>
        <v>0</v>
      </c>
      <c r="R2618" s="3">
        <f t="shared" si="241"/>
        <v>0.62158156050806102</v>
      </c>
      <c r="S2618" s="3">
        <f t="shared" si="242"/>
        <v>4.9342105263157895E-2</v>
      </c>
      <c r="T2618" s="9">
        <f t="shared" si="243"/>
        <v>0</v>
      </c>
      <c r="U2618" s="9">
        <f t="shared" si="244"/>
        <v>2</v>
      </c>
      <c r="V2618" s="9">
        <f t="shared" si="245"/>
        <v>1</v>
      </c>
    </row>
    <row r="2619" spans="1:22" x14ac:dyDescent="0.25">
      <c r="A2619" t="s">
        <v>3627</v>
      </c>
      <c r="B2619" s="32" t="s">
        <v>1714</v>
      </c>
      <c r="C2619" t="s">
        <v>202</v>
      </c>
      <c r="D2619" t="s">
        <v>119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>
        <v>0</v>
      </c>
      <c r="L2619" s="9">
        <v>0</v>
      </c>
      <c r="M2619" s="19">
        <v>0</v>
      </c>
      <c r="N2619" s="19">
        <v>2</v>
      </c>
      <c r="O2619" s="19">
        <v>0</v>
      </c>
      <c r="P2619" s="19">
        <v>0</v>
      </c>
      <c r="Q2619" s="19">
        <f t="shared" si="240"/>
        <v>0</v>
      </c>
      <c r="R2619" s="3">
        <f t="shared" si="241"/>
        <v>0.57735026918962573</v>
      </c>
      <c r="S2619" s="3">
        <f t="shared" si="242"/>
        <v>6.5789473684210523E-2</v>
      </c>
      <c r="T2619" s="9">
        <f t="shared" si="243"/>
        <v>0</v>
      </c>
      <c r="U2619" s="9">
        <f t="shared" si="244"/>
        <v>2</v>
      </c>
      <c r="V2619" s="9">
        <f t="shared" si="245"/>
        <v>1</v>
      </c>
    </row>
    <row r="2620" spans="1:22" x14ac:dyDescent="0.25">
      <c r="A2620" t="s">
        <v>3627</v>
      </c>
      <c r="B2620" s="32" t="s">
        <v>1714</v>
      </c>
      <c r="C2620" t="s">
        <v>202</v>
      </c>
      <c r="D2620" t="s">
        <v>108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>
        <v>0</v>
      </c>
      <c r="L2620" s="9">
        <v>0</v>
      </c>
      <c r="M2620" s="19">
        <v>0</v>
      </c>
      <c r="N2620" s="19">
        <v>0</v>
      </c>
      <c r="O2620" s="19">
        <v>1</v>
      </c>
      <c r="P2620" s="19">
        <v>2</v>
      </c>
      <c r="Q2620" s="19">
        <f t="shared" si="240"/>
        <v>0</v>
      </c>
      <c r="R2620" s="3">
        <f t="shared" si="241"/>
        <v>0.62158156050806102</v>
      </c>
      <c r="S2620" s="3">
        <f t="shared" si="242"/>
        <v>4.9342105263157895E-2</v>
      </c>
      <c r="T2620" s="9">
        <f t="shared" si="243"/>
        <v>0</v>
      </c>
      <c r="U2620" s="9">
        <f t="shared" si="244"/>
        <v>2</v>
      </c>
      <c r="V2620" s="9">
        <f t="shared" si="245"/>
        <v>1</v>
      </c>
    </row>
    <row r="2621" spans="1:22" x14ac:dyDescent="0.25">
      <c r="A2621" t="s">
        <v>3425</v>
      </c>
      <c r="B2621" s="32" t="s">
        <v>1226</v>
      </c>
      <c r="C2621" t="s">
        <v>202</v>
      </c>
      <c r="D2621" t="s">
        <v>119</v>
      </c>
      <c r="E2621" s="9">
        <v>0</v>
      </c>
      <c r="F2621" s="9">
        <v>0</v>
      </c>
      <c r="G2621" s="9">
        <v>0</v>
      </c>
      <c r="H2621" s="9">
        <v>0</v>
      </c>
      <c r="I2621" s="9">
        <v>3</v>
      </c>
      <c r="J2621" s="9">
        <v>0</v>
      </c>
      <c r="K2621">
        <v>0</v>
      </c>
      <c r="L2621" s="9">
        <v>0</v>
      </c>
      <c r="M2621" s="19">
        <v>0</v>
      </c>
      <c r="N2621" s="19">
        <v>0</v>
      </c>
      <c r="O2621" s="19">
        <v>0</v>
      </c>
      <c r="P2621" s="19">
        <v>1</v>
      </c>
      <c r="Q2621" s="19">
        <f t="shared" si="240"/>
        <v>0</v>
      </c>
      <c r="R2621" s="3">
        <f t="shared" si="241"/>
        <v>0.88762536459859454</v>
      </c>
      <c r="S2621" s="3">
        <f t="shared" si="242"/>
        <v>6.5789473684210523E-2</v>
      </c>
      <c r="T2621" s="9">
        <f t="shared" si="243"/>
        <v>0</v>
      </c>
      <c r="U2621" s="9">
        <f t="shared" si="244"/>
        <v>3</v>
      </c>
      <c r="V2621" s="9">
        <f t="shared" si="245"/>
        <v>1</v>
      </c>
    </row>
    <row r="2622" spans="1:22" x14ac:dyDescent="0.25">
      <c r="A2622" t="s">
        <v>3425</v>
      </c>
      <c r="B2622" s="32" t="s">
        <v>1226</v>
      </c>
      <c r="C2622" t="s">
        <v>202</v>
      </c>
      <c r="D2622" t="s">
        <v>106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>
        <v>0</v>
      </c>
      <c r="L2622" s="9">
        <v>0</v>
      </c>
      <c r="M2622" s="19">
        <v>0</v>
      </c>
      <c r="N2622" s="19">
        <v>1</v>
      </c>
      <c r="O2622" s="19">
        <v>0</v>
      </c>
      <c r="P2622" s="19">
        <v>0</v>
      </c>
      <c r="Q2622" s="19">
        <f t="shared" si="240"/>
        <v>0</v>
      </c>
      <c r="R2622" s="3">
        <f t="shared" si="241"/>
        <v>0.28867513459481287</v>
      </c>
      <c r="S2622" s="3">
        <f t="shared" si="242"/>
        <v>3.2894736842105261E-2</v>
      </c>
      <c r="T2622" s="9">
        <f t="shared" si="243"/>
        <v>0</v>
      </c>
      <c r="U2622" s="9">
        <f t="shared" si="244"/>
        <v>1</v>
      </c>
      <c r="V2622" s="9">
        <f t="shared" si="245"/>
        <v>0</v>
      </c>
    </row>
    <row r="2623" spans="1:22" x14ac:dyDescent="0.25">
      <c r="A2623" t="s">
        <v>3425</v>
      </c>
      <c r="B2623" s="32" t="s">
        <v>1226</v>
      </c>
      <c r="C2623" t="s">
        <v>202</v>
      </c>
      <c r="D2623" t="s">
        <v>2214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>
        <v>0</v>
      </c>
      <c r="L2623" s="9">
        <v>0</v>
      </c>
      <c r="M2623" s="19">
        <v>0</v>
      </c>
      <c r="N2623" s="19">
        <v>1</v>
      </c>
      <c r="O2623" s="19">
        <v>0</v>
      </c>
      <c r="P2623" s="19">
        <v>0</v>
      </c>
      <c r="Q2623" s="19">
        <f t="shared" si="240"/>
        <v>0</v>
      </c>
      <c r="R2623" s="3">
        <f t="shared" si="241"/>
        <v>0.28867513459481287</v>
      </c>
      <c r="S2623" s="3">
        <f t="shared" si="242"/>
        <v>3.2894736842105261E-2</v>
      </c>
      <c r="T2623" s="9">
        <f t="shared" si="243"/>
        <v>0</v>
      </c>
      <c r="U2623" s="9">
        <f t="shared" si="244"/>
        <v>1</v>
      </c>
      <c r="V2623" s="9">
        <f t="shared" si="245"/>
        <v>0</v>
      </c>
    </row>
    <row r="2624" spans="1:22" x14ac:dyDescent="0.25">
      <c r="A2624" t="s">
        <v>3261</v>
      </c>
      <c r="B2624" s="32" t="s">
        <v>882</v>
      </c>
      <c r="C2624" t="s">
        <v>202</v>
      </c>
      <c r="D2624" t="s">
        <v>4746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>
        <v>0</v>
      </c>
      <c r="L2624" s="9">
        <v>0</v>
      </c>
      <c r="M2624" s="19">
        <v>1</v>
      </c>
      <c r="N2624" s="19">
        <v>0</v>
      </c>
      <c r="O2624" s="19">
        <v>0</v>
      </c>
      <c r="P2624" s="19">
        <v>0</v>
      </c>
      <c r="Q2624" s="19">
        <f t="shared" si="240"/>
        <v>0</v>
      </c>
      <c r="R2624" s="3">
        <f t="shared" si="241"/>
        <v>0.28867513459481287</v>
      </c>
      <c r="S2624" s="3">
        <f t="shared" si="242"/>
        <v>3.2894736842105261E-2</v>
      </c>
      <c r="T2624" s="9">
        <f t="shared" si="243"/>
        <v>0</v>
      </c>
      <c r="U2624" s="9">
        <f t="shared" si="244"/>
        <v>1</v>
      </c>
      <c r="V2624" s="9">
        <f t="shared" si="245"/>
        <v>0</v>
      </c>
    </row>
    <row r="2625" spans="1:22" x14ac:dyDescent="0.25">
      <c r="A2625" t="s">
        <v>3261</v>
      </c>
      <c r="B2625" s="32" t="s">
        <v>882</v>
      </c>
      <c r="C2625" t="s">
        <v>202</v>
      </c>
      <c r="D2625" t="s">
        <v>876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>
        <v>0</v>
      </c>
      <c r="L2625" s="9">
        <v>0</v>
      </c>
      <c r="M2625" s="19">
        <v>0</v>
      </c>
      <c r="N2625" s="19">
        <v>1</v>
      </c>
      <c r="O2625" s="19">
        <v>0</v>
      </c>
      <c r="P2625" s="19">
        <v>0</v>
      </c>
      <c r="Q2625" s="19">
        <f t="shared" si="240"/>
        <v>0</v>
      </c>
      <c r="R2625" s="3">
        <f t="shared" si="241"/>
        <v>0.28867513459481287</v>
      </c>
      <c r="S2625" s="3">
        <f t="shared" si="242"/>
        <v>3.2894736842105261E-2</v>
      </c>
      <c r="T2625" s="9">
        <f t="shared" si="243"/>
        <v>0</v>
      </c>
      <c r="U2625" s="9">
        <f t="shared" si="244"/>
        <v>1</v>
      </c>
      <c r="V2625" s="9">
        <f t="shared" si="245"/>
        <v>0</v>
      </c>
    </row>
    <row r="2626" spans="1:22" x14ac:dyDescent="0.25">
      <c r="A2626" t="s">
        <v>3262</v>
      </c>
      <c r="B2626" s="32" t="s">
        <v>884</v>
      </c>
      <c r="C2626" t="s">
        <v>202</v>
      </c>
      <c r="D2626" t="s">
        <v>686</v>
      </c>
      <c r="E2626" s="9">
        <v>9</v>
      </c>
      <c r="F2626" s="9">
        <v>15</v>
      </c>
      <c r="G2626" s="9">
        <v>16</v>
      </c>
      <c r="H2626" s="9">
        <v>10</v>
      </c>
      <c r="I2626" s="9">
        <v>4</v>
      </c>
      <c r="J2626" s="9">
        <v>6</v>
      </c>
      <c r="K2626">
        <v>62.999999999999993</v>
      </c>
      <c r="L2626" s="9">
        <v>39.199999999999996</v>
      </c>
      <c r="M2626" s="19">
        <v>18</v>
      </c>
      <c r="N2626" s="19">
        <v>5</v>
      </c>
      <c r="O2626" s="19">
        <v>3</v>
      </c>
      <c r="P2626" s="19">
        <v>0</v>
      </c>
      <c r="Q2626" s="19">
        <f t="shared" ref="Q2626:Q2689" si="246">IFERROR(AVERAGEIF(K2626:K2626,"&lt;&gt;0"),0)</f>
        <v>62.999999999999993</v>
      </c>
      <c r="R2626" s="3">
        <f t="shared" ref="R2626:R2689" si="247">_xlfn.STDEV.S(E2626:P2626)</f>
        <v>18.155982401668517</v>
      </c>
      <c r="S2626" s="3">
        <f t="shared" ref="S2626:S2689" si="248">IFERROR(AVERAGEIF(E2626:P2626,"&lt;&gt;0")/30.4,0)</f>
        <v>0.56279904306220097</v>
      </c>
      <c r="T2626" s="9">
        <f t="shared" ref="T2626:T2689" si="249">MIN(E2626:P2626)</f>
        <v>0</v>
      </c>
      <c r="U2626" s="9">
        <f t="shared" ref="U2626:U2689" si="250">MAX(E2626:P2626)</f>
        <v>62.999999999999993</v>
      </c>
      <c r="V2626" s="9">
        <f t="shared" ref="V2626:V2689" si="251">MROUND(ROUND(_xlfn.NORM.S.INV($Y$1)*R2626*1,1),1)</f>
        <v>23</v>
      </c>
    </row>
    <row r="2627" spans="1:22" x14ac:dyDescent="0.25">
      <c r="A2627" t="s">
        <v>617</v>
      </c>
      <c r="B2627" s="32" t="s">
        <v>46</v>
      </c>
      <c r="C2627" t="s">
        <v>202</v>
      </c>
      <c r="D2627" t="s">
        <v>4746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>
        <v>0</v>
      </c>
      <c r="L2627" s="9">
        <v>0</v>
      </c>
      <c r="M2627" s="19">
        <v>2</v>
      </c>
      <c r="N2627" s="19">
        <v>0</v>
      </c>
      <c r="O2627" s="19">
        <v>0</v>
      </c>
      <c r="P2627" s="19">
        <v>0</v>
      </c>
      <c r="Q2627" s="19">
        <f t="shared" si="246"/>
        <v>0</v>
      </c>
      <c r="R2627" s="3">
        <f t="shared" si="247"/>
        <v>0.57735026918962573</v>
      </c>
      <c r="S2627" s="3">
        <f t="shared" si="248"/>
        <v>6.5789473684210523E-2</v>
      </c>
      <c r="T2627" s="9">
        <f t="shared" si="249"/>
        <v>0</v>
      </c>
      <c r="U2627" s="9">
        <f t="shared" si="250"/>
        <v>2</v>
      </c>
      <c r="V2627" s="9">
        <f t="shared" si="251"/>
        <v>1</v>
      </c>
    </row>
    <row r="2628" spans="1:22" x14ac:dyDescent="0.25">
      <c r="A2628" t="s">
        <v>617</v>
      </c>
      <c r="B2628" s="32" t="s">
        <v>46</v>
      </c>
      <c r="C2628" t="s">
        <v>202</v>
      </c>
      <c r="D2628" t="s">
        <v>686</v>
      </c>
      <c r="E2628" s="9">
        <v>0</v>
      </c>
      <c r="F2628" s="9">
        <v>1</v>
      </c>
      <c r="G2628" s="9">
        <v>4</v>
      </c>
      <c r="H2628" s="9">
        <v>0</v>
      </c>
      <c r="I2628" s="9">
        <v>1</v>
      </c>
      <c r="J2628" s="9">
        <v>0</v>
      </c>
      <c r="K2628">
        <v>11.2</v>
      </c>
      <c r="L2628" s="9">
        <v>2.8</v>
      </c>
      <c r="M2628" s="19">
        <v>0</v>
      </c>
      <c r="N2628" s="19">
        <v>1</v>
      </c>
      <c r="O2628" s="19">
        <v>1</v>
      </c>
      <c r="P2628" s="19">
        <v>0</v>
      </c>
      <c r="Q2628" s="19">
        <f t="shared" si="246"/>
        <v>11.2</v>
      </c>
      <c r="R2628" s="3">
        <f t="shared" si="247"/>
        <v>3.2043530997502114</v>
      </c>
      <c r="S2628" s="3">
        <f t="shared" si="248"/>
        <v>0.10338345864661655</v>
      </c>
      <c r="T2628" s="9">
        <f t="shared" si="249"/>
        <v>0</v>
      </c>
      <c r="U2628" s="9">
        <f t="shared" si="250"/>
        <v>11.2</v>
      </c>
      <c r="V2628" s="9">
        <f t="shared" si="251"/>
        <v>4</v>
      </c>
    </row>
    <row r="2629" spans="1:22" x14ac:dyDescent="0.25">
      <c r="A2629" t="s">
        <v>617</v>
      </c>
      <c r="B2629" s="32" t="s">
        <v>46</v>
      </c>
      <c r="C2629" t="s">
        <v>202</v>
      </c>
      <c r="D2629" t="s">
        <v>876</v>
      </c>
      <c r="E2629" s="9">
        <v>0</v>
      </c>
      <c r="F2629" s="9">
        <v>0</v>
      </c>
      <c r="G2629" s="9">
        <v>0</v>
      </c>
      <c r="H2629" s="9">
        <v>1</v>
      </c>
      <c r="I2629" s="9">
        <v>0</v>
      </c>
      <c r="J2629" s="9">
        <v>0</v>
      </c>
      <c r="K2629">
        <v>0</v>
      </c>
      <c r="L2629" s="9">
        <v>0</v>
      </c>
      <c r="M2629" s="19">
        <v>0</v>
      </c>
      <c r="N2629" s="19">
        <v>0</v>
      </c>
      <c r="O2629" s="19">
        <v>0</v>
      </c>
      <c r="P2629" s="19">
        <v>0</v>
      </c>
      <c r="Q2629" s="19">
        <f t="shared" si="246"/>
        <v>0</v>
      </c>
      <c r="R2629" s="3">
        <f t="shared" si="247"/>
        <v>0.28867513459481287</v>
      </c>
      <c r="S2629" s="3">
        <f t="shared" si="248"/>
        <v>3.2894736842105261E-2</v>
      </c>
      <c r="T2629" s="9">
        <f t="shared" si="249"/>
        <v>0</v>
      </c>
      <c r="U2629" s="9">
        <f t="shared" si="250"/>
        <v>1</v>
      </c>
      <c r="V2629" s="9">
        <f t="shared" si="251"/>
        <v>0</v>
      </c>
    </row>
    <row r="2630" spans="1:22" x14ac:dyDescent="0.25">
      <c r="A2630" t="s">
        <v>550</v>
      </c>
      <c r="B2630" s="32" t="s">
        <v>61</v>
      </c>
      <c r="C2630" t="s">
        <v>202</v>
      </c>
      <c r="D2630" t="s">
        <v>4746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>
        <v>1.4</v>
      </c>
      <c r="L2630" s="9">
        <v>0</v>
      </c>
      <c r="M2630" s="19">
        <v>0</v>
      </c>
      <c r="N2630" s="19">
        <v>0</v>
      </c>
      <c r="O2630" s="19">
        <v>0</v>
      </c>
      <c r="P2630" s="19">
        <v>0</v>
      </c>
      <c r="Q2630" s="19">
        <f t="shared" si="246"/>
        <v>1.4</v>
      </c>
      <c r="R2630" s="3">
        <f t="shared" si="247"/>
        <v>0.404145188432738</v>
      </c>
      <c r="S2630" s="3">
        <f t="shared" si="248"/>
        <v>4.6052631578947366E-2</v>
      </c>
      <c r="T2630" s="9">
        <f t="shared" si="249"/>
        <v>0</v>
      </c>
      <c r="U2630" s="9">
        <f t="shared" si="250"/>
        <v>1.4</v>
      </c>
      <c r="V2630" s="9">
        <f t="shared" si="251"/>
        <v>1</v>
      </c>
    </row>
    <row r="2631" spans="1:22" x14ac:dyDescent="0.25">
      <c r="A2631" t="s">
        <v>550</v>
      </c>
      <c r="B2631" s="32" t="s">
        <v>61</v>
      </c>
      <c r="C2631" t="s">
        <v>202</v>
      </c>
      <c r="D2631" t="s">
        <v>686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0</v>
      </c>
      <c r="K2631">
        <v>2.8</v>
      </c>
      <c r="L2631" s="9">
        <v>0</v>
      </c>
      <c r="M2631" s="19">
        <v>0</v>
      </c>
      <c r="N2631" s="19">
        <v>0</v>
      </c>
      <c r="O2631" s="19">
        <v>0</v>
      </c>
      <c r="P2631" s="19">
        <v>0</v>
      </c>
      <c r="Q2631" s="19">
        <f t="shared" si="246"/>
        <v>2.8</v>
      </c>
      <c r="R2631" s="3">
        <f t="shared" si="247"/>
        <v>0.808290376865476</v>
      </c>
      <c r="S2631" s="3">
        <f t="shared" si="248"/>
        <v>9.2105263157894732E-2</v>
      </c>
      <c r="T2631" s="9">
        <f t="shared" si="249"/>
        <v>0</v>
      </c>
      <c r="U2631" s="9">
        <f t="shared" si="250"/>
        <v>2.8</v>
      </c>
      <c r="V2631" s="9">
        <f t="shared" si="251"/>
        <v>1</v>
      </c>
    </row>
    <row r="2632" spans="1:22" x14ac:dyDescent="0.25">
      <c r="A2632" t="s">
        <v>3265</v>
      </c>
      <c r="B2632" s="32" t="s">
        <v>890</v>
      </c>
      <c r="C2632" t="s">
        <v>202</v>
      </c>
      <c r="D2632" t="s">
        <v>5604</v>
      </c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0</v>
      </c>
      <c r="K2632">
        <v>0</v>
      </c>
      <c r="L2632" s="9">
        <v>0</v>
      </c>
      <c r="M2632" s="19">
        <v>0</v>
      </c>
      <c r="N2632" s="19">
        <v>0</v>
      </c>
      <c r="O2632" s="19">
        <v>1</v>
      </c>
      <c r="P2632" s="19">
        <v>0</v>
      </c>
      <c r="Q2632" s="19">
        <f t="shared" si="246"/>
        <v>0</v>
      </c>
      <c r="R2632" s="3">
        <f t="shared" si="247"/>
        <v>0.28867513459481287</v>
      </c>
      <c r="S2632" s="3">
        <f t="shared" si="248"/>
        <v>3.2894736842105261E-2</v>
      </c>
      <c r="T2632" s="9">
        <f t="shared" si="249"/>
        <v>0</v>
      </c>
      <c r="U2632" s="9">
        <f t="shared" si="250"/>
        <v>1</v>
      </c>
      <c r="V2632" s="9">
        <f t="shared" si="251"/>
        <v>0</v>
      </c>
    </row>
    <row r="2633" spans="1:22" x14ac:dyDescent="0.25">
      <c r="A2633" t="s">
        <v>589</v>
      </c>
      <c r="B2633" s="32" t="s">
        <v>63</v>
      </c>
      <c r="C2633" t="s">
        <v>202</v>
      </c>
      <c r="D2633" t="s">
        <v>686</v>
      </c>
      <c r="E2633" s="9">
        <v>0</v>
      </c>
      <c r="F2633" s="9">
        <v>0</v>
      </c>
      <c r="G2633" s="9">
        <v>0</v>
      </c>
      <c r="H2633" s="9">
        <v>1</v>
      </c>
      <c r="I2633" s="9">
        <v>0</v>
      </c>
      <c r="J2633" s="9">
        <v>0</v>
      </c>
      <c r="K2633">
        <v>0</v>
      </c>
      <c r="L2633" s="9">
        <v>0</v>
      </c>
      <c r="M2633" s="19">
        <v>0</v>
      </c>
      <c r="N2633" s="19">
        <v>0</v>
      </c>
      <c r="O2633" s="19">
        <v>0</v>
      </c>
      <c r="P2633" s="19">
        <v>0</v>
      </c>
      <c r="Q2633" s="19">
        <f t="shared" si="246"/>
        <v>0</v>
      </c>
      <c r="R2633" s="3">
        <f t="shared" si="247"/>
        <v>0.28867513459481287</v>
      </c>
      <c r="S2633" s="3">
        <f t="shared" si="248"/>
        <v>3.2894736842105261E-2</v>
      </c>
      <c r="T2633" s="9">
        <f t="shared" si="249"/>
        <v>0</v>
      </c>
      <c r="U2633" s="9">
        <f t="shared" si="250"/>
        <v>1</v>
      </c>
      <c r="V2633" s="9">
        <f t="shared" si="251"/>
        <v>0</v>
      </c>
    </row>
    <row r="2634" spans="1:22" x14ac:dyDescent="0.25">
      <c r="A2634" t="s">
        <v>3288</v>
      </c>
      <c r="B2634" s="32" t="s">
        <v>935</v>
      </c>
      <c r="C2634" t="s">
        <v>202</v>
      </c>
      <c r="D2634" t="s">
        <v>686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>
        <v>0</v>
      </c>
      <c r="L2634" s="9">
        <v>0</v>
      </c>
      <c r="M2634" s="19">
        <v>1</v>
      </c>
      <c r="N2634" s="19">
        <v>0</v>
      </c>
      <c r="O2634" s="19">
        <v>2</v>
      </c>
      <c r="P2634" s="19">
        <v>0</v>
      </c>
      <c r="Q2634" s="19">
        <f t="shared" si="246"/>
        <v>0</v>
      </c>
      <c r="R2634" s="3">
        <f t="shared" si="247"/>
        <v>0.62158156050806102</v>
      </c>
      <c r="S2634" s="3">
        <f t="shared" si="248"/>
        <v>4.9342105263157895E-2</v>
      </c>
      <c r="T2634" s="9">
        <f t="shared" si="249"/>
        <v>0</v>
      </c>
      <c r="U2634" s="9">
        <f t="shared" si="250"/>
        <v>2</v>
      </c>
      <c r="V2634" s="9">
        <f t="shared" si="251"/>
        <v>1</v>
      </c>
    </row>
    <row r="2635" spans="1:22" x14ac:dyDescent="0.25">
      <c r="A2635" t="s">
        <v>3290</v>
      </c>
      <c r="B2635" s="32" t="s">
        <v>939</v>
      </c>
      <c r="C2635" t="s">
        <v>202</v>
      </c>
      <c r="D2635" t="s">
        <v>4746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>
        <v>0</v>
      </c>
      <c r="L2635" s="9">
        <v>0</v>
      </c>
      <c r="M2635" s="19">
        <v>1</v>
      </c>
      <c r="N2635" s="19">
        <v>0</v>
      </c>
      <c r="O2635" s="19">
        <v>0</v>
      </c>
      <c r="P2635" s="19">
        <v>0</v>
      </c>
      <c r="Q2635" s="19">
        <f t="shared" si="246"/>
        <v>0</v>
      </c>
      <c r="R2635" s="3">
        <f t="shared" si="247"/>
        <v>0.28867513459481287</v>
      </c>
      <c r="S2635" s="3">
        <f t="shared" si="248"/>
        <v>3.2894736842105261E-2</v>
      </c>
      <c r="T2635" s="9">
        <f t="shared" si="249"/>
        <v>0</v>
      </c>
      <c r="U2635" s="9">
        <f t="shared" si="250"/>
        <v>1</v>
      </c>
      <c r="V2635" s="9">
        <f t="shared" si="251"/>
        <v>0</v>
      </c>
    </row>
    <row r="2636" spans="1:22" x14ac:dyDescent="0.25">
      <c r="A2636" t="s">
        <v>3290</v>
      </c>
      <c r="B2636" s="32" t="s">
        <v>939</v>
      </c>
      <c r="C2636" t="s">
        <v>202</v>
      </c>
      <c r="D2636" t="s">
        <v>686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>
        <v>0</v>
      </c>
      <c r="L2636" s="9">
        <v>0</v>
      </c>
      <c r="M2636" s="19">
        <v>0</v>
      </c>
      <c r="N2636" s="19">
        <v>1</v>
      </c>
      <c r="O2636" s="19">
        <v>0</v>
      </c>
      <c r="P2636" s="19">
        <v>0</v>
      </c>
      <c r="Q2636" s="19">
        <f t="shared" si="246"/>
        <v>0</v>
      </c>
      <c r="R2636" s="3">
        <f t="shared" si="247"/>
        <v>0.28867513459481287</v>
      </c>
      <c r="S2636" s="3">
        <f t="shared" si="248"/>
        <v>3.2894736842105261E-2</v>
      </c>
      <c r="T2636" s="9">
        <f t="shared" si="249"/>
        <v>0</v>
      </c>
      <c r="U2636" s="9">
        <f t="shared" si="250"/>
        <v>1</v>
      </c>
      <c r="V2636" s="9">
        <f t="shared" si="251"/>
        <v>0</v>
      </c>
    </row>
    <row r="2637" spans="1:22" x14ac:dyDescent="0.25">
      <c r="A2637" t="s">
        <v>471</v>
      </c>
      <c r="B2637" s="32" t="s">
        <v>48</v>
      </c>
      <c r="C2637" t="s">
        <v>202</v>
      </c>
      <c r="D2637" t="s">
        <v>686</v>
      </c>
      <c r="E2637" s="9">
        <v>0</v>
      </c>
      <c r="F2637" s="9">
        <v>0</v>
      </c>
      <c r="G2637" s="9">
        <v>1</v>
      </c>
      <c r="H2637" s="9">
        <v>0</v>
      </c>
      <c r="I2637" s="9">
        <v>0</v>
      </c>
      <c r="J2637" s="9">
        <v>0</v>
      </c>
      <c r="K2637">
        <v>1.4</v>
      </c>
      <c r="L2637" s="9">
        <v>1.4</v>
      </c>
      <c r="M2637" s="19">
        <v>0</v>
      </c>
      <c r="N2637" s="19">
        <v>0</v>
      </c>
      <c r="O2637" s="19">
        <v>0</v>
      </c>
      <c r="P2637" s="19">
        <v>0</v>
      </c>
      <c r="Q2637" s="19">
        <f t="shared" si="246"/>
        <v>1.4</v>
      </c>
      <c r="R2637" s="3">
        <f t="shared" si="247"/>
        <v>0.58127341920888476</v>
      </c>
      <c r="S2637" s="3">
        <f t="shared" si="248"/>
        <v>4.1666666666666664E-2</v>
      </c>
      <c r="T2637" s="9">
        <f t="shared" si="249"/>
        <v>0</v>
      </c>
      <c r="U2637" s="9">
        <f t="shared" si="250"/>
        <v>1.4</v>
      </c>
      <c r="V2637" s="9">
        <f t="shared" si="251"/>
        <v>1</v>
      </c>
    </row>
    <row r="2638" spans="1:22" x14ac:dyDescent="0.25">
      <c r="A2638" t="s">
        <v>3291</v>
      </c>
      <c r="B2638" s="32" t="s">
        <v>941</v>
      </c>
      <c r="C2638" t="s">
        <v>202</v>
      </c>
      <c r="D2638" t="s">
        <v>686</v>
      </c>
      <c r="E2638" s="9">
        <v>0</v>
      </c>
      <c r="F2638" s="9">
        <v>0</v>
      </c>
      <c r="G2638" s="9">
        <v>1</v>
      </c>
      <c r="H2638" s="9">
        <v>0</v>
      </c>
      <c r="I2638" s="9">
        <v>0</v>
      </c>
      <c r="J2638" s="9">
        <v>0</v>
      </c>
      <c r="K2638">
        <v>0</v>
      </c>
      <c r="L2638" s="9">
        <v>0</v>
      </c>
      <c r="M2638" s="19">
        <v>0</v>
      </c>
      <c r="N2638" s="19">
        <v>0</v>
      </c>
      <c r="O2638" s="19">
        <v>1</v>
      </c>
      <c r="P2638" s="19">
        <v>0</v>
      </c>
      <c r="Q2638" s="19">
        <f t="shared" si="246"/>
        <v>0</v>
      </c>
      <c r="R2638" s="3">
        <f t="shared" si="247"/>
        <v>0.38924947208076149</v>
      </c>
      <c r="S2638" s="3">
        <f t="shared" si="248"/>
        <v>3.2894736842105261E-2</v>
      </c>
      <c r="T2638" s="9">
        <f t="shared" si="249"/>
        <v>0</v>
      </c>
      <c r="U2638" s="9">
        <f t="shared" si="250"/>
        <v>1</v>
      </c>
      <c r="V2638" s="9">
        <f t="shared" si="251"/>
        <v>1</v>
      </c>
    </row>
    <row r="2639" spans="1:22" x14ac:dyDescent="0.25">
      <c r="A2639" t="s">
        <v>472</v>
      </c>
      <c r="B2639" s="32" t="s">
        <v>67</v>
      </c>
      <c r="C2639" t="s">
        <v>202</v>
      </c>
      <c r="D2639" t="s">
        <v>686</v>
      </c>
      <c r="E2639" s="9">
        <v>0</v>
      </c>
      <c r="F2639" s="9">
        <v>2</v>
      </c>
      <c r="G2639" s="9">
        <v>4</v>
      </c>
      <c r="H2639" s="9">
        <v>0</v>
      </c>
      <c r="I2639" s="9">
        <v>2</v>
      </c>
      <c r="J2639" s="9">
        <v>3</v>
      </c>
      <c r="K2639">
        <v>9.7999999999999989</v>
      </c>
      <c r="L2639" s="9">
        <v>5.6</v>
      </c>
      <c r="M2639" s="19">
        <v>1</v>
      </c>
      <c r="N2639" s="19">
        <v>2</v>
      </c>
      <c r="O2639" s="19">
        <v>0</v>
      </c>
      <c r="P2639" s="19">
        <v>0</v>
      </c>
      <c r="Q2639" s="19">
        <f t="shared" si="246"/>
        <v>9.7999999999999989</v>
      </c>
      <c r="R2639" s="3">
        <f t="shared" si="247"/>
        <v>2.9134484409685055</v>
      </c>
      <c r="S2639" s="3">
        <f t="shared" si="248"/>
        <v>0.12088815789473684</v>
      </c>
      <c r="T2639" s="9">
        <f t="shared" si="249"/>
        <v>0</v>
      </c>
      <c r="U2639" s="9">
        <f t="shared" si="250"/>
        <v>9.7999999999999989</v>
      </c>
      <c r="V2639" s="9">
        <f t="shared" si="251"/>
        <v>4</v>
      </c>
    </row>
    <row r="2640" spans="1:22" x14ac:dyDescent="0.25">
      <c r="A2640" t="s">
        <v>3294</v>
      </c>
      <c r="B2640" s="32" t="s">
        <v>947</v>
      </c>
      <c r="C2640" t="s">
        <v>202</v>
      </c>
      <c r="D2640" t="s">
        <v>686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>
        <v>1.4</v>
      </c>
      <c r="L2640" s="9">
        <v>1.4</v>
      </c>
      <c r="M2640" s="19">
        <v>0</v>
      </c>
      <c r="N2640" s="19">
        <v>0</v>
      </c>
      <c r="O2640" s="19">
        <v>0</v>
      </c>
      <c r="P2640" s="19">
        <v>0</v>
      </c>
      <c r="Q2640" s="19">
        <f t="shared" si="246"/>
        <v>1.4</v>
      </c>
      <c r="R2640" s="3">
        <f t="shared" si="247"/>
        <v>0.54494926091306606</v>
      </c>
      <c r="S2640" s="3">
        <f t="shared" si="248"/>
        <v>4.6052631578947366E-2</v>
      </c>
      <c r="T2640" s="9">
        <f t="shared" si="249"/>
        <v>0</v>
      </c>
      <c r="U2640" s="9">
        <f t="shared" si="250"/>
        <v>1.4</v>
      </c>
      <c r="V2640" s="9">
        <f t="shared" si="251"/>
        <v>1</v>
      </c>
    </row>
    <row r="2641" spans="1:22" x14ac:dyDescent="0.25">
      <c r="A2641" t="s">
        <v>3292</v>
      </c>
      <c r="B2641" s="32" t="s">
        <v>943</v>
      </c>
      <c r="C2641" t="s">
        <v>202</v>
      </c>
      <c r="D2641" t="s">
        <v>4746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>
        <v>4.1999999999999993</v>
      </c>
      <c r="L2641" s="9">
        <v>8.3999999999999986</v>
      </c>
      <c r="M2641" s="19">
        <v>2</v>
      </c>
      <c r="N2641" s="19">
        <v>0</v>
      </c>
      <c r="O2641" s="19">
        <v>0</v>
      </c>
      <c r="P2641" s="19">
        <v>0</v>
      </c>
      <c r="Q2641" s="19">
        <f t="shared" si="246"/>
        <v>4.1999999999999993</v>
      </c>
      <c r="R2641" s="3">
        <f t="shared" si="247"/>
        <v>2.601339981042404</v>
      </c>
      <c r="S2641" s="3">
        <f t="shared" si="248"/>
        <v>0.16008771929824561</v>
      </c>
      <c r="T2641" s="9">
        <f t="shared" si="249"/>
        <v>0</v>
      </c>
      <c r="U2641" s="9">
        <f t="shared" si="250"/>
        <v>8.3999999999999986</v>
      </c>
      <c r="V2641" s="9">
        <f t="shared" si="251"/>
        <v>3</v>
      </c>
    </row>
    <row r="2642" spans="1:22" x14ac:dyDescent="0.25">
      <c r="A2642" t="s">
        <v>3292</v>
      </c>
      <c r="B2642" s="32" t="s">
        <v>943</v>
      </c>
      <c r="C2642" t="s">
        <v>202</v>
      </c>
      <c r="D2642" t="s">
        <v>686</v>
      </c>
      <c r="E2642" s="9">
        <v>1</v>
      </c>
      <c r="F2642" s="9">
        <v>27</v>
      </c>
      <c r="G2642" s="9">
        <v>6</v>
      </c>
      <c r="H2642" s="9">
        <v>3</v>
      </c>
      <c r="I2642" s="9">
        <v>7</v>
      </c>
      <c r="J2642" s="9">
        <v>0</v>
      </c>
      <c r="K2642">
        <v>47.599999999999994</v>
      </c>
      <c r="L2642" s="9">
        <v>42</v>
      </c>
      <c r="M2642" s="19">
        <v>16</v>
      </c>
      <c r="N2642" s="19">
        <v>4</v>
      </c>
      <c r="O2642" s="19">
        <v>6</v>
      </c>
      <c r="P2642" s="19">
        <v>0</v>
      </c>
      <c r="Q2642" s="19">
        <f t="shared" si="246"/>
        <v>47.599999999999994</v>
      </c>
      <c r="R2642" s="3">
        <f t="shared" si="247"/>
        <v>16.621672599350521</v>
      </c>
      <c r="S2642" s="3">
        <f t="shared" si="248"/>
        <v>0.52500000000000002</v>
      </c>
      <c r="T2642" s="9">
        <f t="shared" si="249"/>
        <v>0</v>
      </c>
      <c r="U2642" s="9">
        <f t="shared" si="250"/>
        <v>47.599999999999994</v>
      </c>
      <c r="V2642" s="9">
        <f t="shared" si="251"/>
        <v>21</v>
      </c>
    </row>
    <row r="2643" spans="1:22" x14ac:dyDescent="0.25">
      <c r="A2643" t="s">
        <v>3292</v>
      </c>
      <c r="B2643" s="32" t="s">
        <v>943</v>
      </c>
      <c r="C2643" t="s">
        <v>202</v>
      </c>
      <c r="D2643" t="s">
        <v>876</v>
      </c>
      <c r="E2643" s="9">
        <v>0</v>
      </c>
      <c r="F2643" s="9">
        <v>2</v>
      </c>
      <c r="G2643" s="9">
        <v>5</v>
      </c>
      <c r="H2643" s="9">
        <v>3</v>
      </c>
      <c r="I2643" s="9">
        <v>1</v>
      </c>
      <c r="J2643" s="9">
        <v>0</v>
      </c>
      <c r="K2643">
        <v>0</v>
      </c>
      <c r="L2643" s="9">
        <v>0</v>
      </c>
      <c r="M2643" s="19">
        <v>0</v>
      </c>
      <c r="N2643" s="19">
        <v>2</v>
      </c>
      <c r="O2643" s="19">
        <v>0</v>
      </c>
      <c r="P2643" s="19">
        <v>0</v>
      </c>
      <c r="Q2643" s="19">
        <f t="shared" si="246"/>
        <v>0</v>
      </c>
      <c r="R2643" s="3">
        <f t="shared" si="247"/>
        <v>1.6213537179739277</v>
      </c>
      <c r="S2643" s="3">
        <f t="shared" si="248"/>
        <v>8.5526315789473686E-2</v>
      </c>
      <c r="T2643" s="9">
        <f t="shared" si="249"/>
        <v>0</v>
      </c>
      <c r="U2643" s="9">
        <f t="shared" si="250"/>
        <v>5</v>
      </c>
      <c r="V2643" s="9">
        <f t="shared" si="251"/>
        <v>2</v>
      </c>
    </row>
    <row r="2644" spans="1:22" x14ac:dyDescent="0.25">
      <c r="A2644" t="s">
        <v>3292</v>
      </c>
      <c r="B2644" s="32" t="s">
        <v>943</v>
      </c>
      <c r="C2644" t="s">
        <v>202</v>
      </c>
      <c r="D2644" t="s">
        <v>5604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>
        <v>0</v>
      </c>
      <c r="L2644" s="9">
        <v>0</v>
      </c>
      <c r="M2644" s="19">
        <v>0</v>
      </c>
      <c r="N2644" s="19">
        <v>0</v>
      </c>
      <c r="O2644" s="19">
        <v>6</v>
      </c>
      <c r="P2644" s="19">
        <v>1</v>
      </c>
      <c r="Q2644" s="19">
        <f t="shared" si="246"/>
        <v>0</v>
      </c>
      <c r="R2644" s="3">
        <f t="shared" si="247"/>
        <v>1.7298624923456321</v>
      </c>
      <c r="S2644" s="3">
        <f t="shared" si="248"/>
        <v>0.11513157894736843</v>
      </c>
      <c r="T2644" s="9">
        <f t="shared" si="249"/>
        <v>0</v>
      </c>
      <c r="U2644" s="9">
        <f t="shared" si="250"/>
        <v>6</v>
      </c>
      <c r="V2644" s="9">
        <f t="shared" si="251"/>
        <v>2</v>
      </c>
    </row>
    <row r="2645" spans="1:22" x14ac:dyDescent="0.25">
      <c r="A2645" t="s">
        <v>477</v>
      </c>
      <c r="B2645" s="32" t="s">
        <v>50</v>
      </c>
      <c r="C2645" t="s">
        <v>202</v>
      </c>
      <c r="D2645" t="s">
        <v>686</v>
      </c>
      <c r="E2645" s="9">
        <v>0</v>
      </c>
      <c r="F2645" s="9">
        <v>2</v>
      </c>
      <c r="G2645" s="9">
        <v>3</v>
      </c>
      <c r="H2645" s="9">
        <v>1</v>
      </c>
      <c r="I2645" s="9">
        <v>0</v>
      </c>
      <c r="J2645" s="9">
        <v>0</v>
      </c>
      <c r="K2645">
        <v>7</v>
      </c>
      <c r="L2645" s="9">
        <v>1.4</v>
      </c>
      <c r="M2645" s="19">
        <v>0</v>
      </c>
      <c r="N2645" s="19">
        <v>1</v>
      </c>
      <c r="O2645" s="19">
        <v>0</v>
      </c>
      <c r="P2645" s="19">
        <v>0</v>
      </c>
      <c r="Q2645" s="19">
        <f t="shared" si="246"/>
        <v>7</v>
      </c>
      <c r="R2645" s="3">
        <f t="shared" si="247"/>
        <v>2.0493162200346164</v>
      </c>
      <c r="S2645" s="3">
        <f t="shared" si="248"/>
        <v>8.4429824561403521E-2</v>
      </c>
      <c r="T2645" s="9">
        <f t="shared" si="249"/>
        <v>0</v>
      </c>
      <c r="U2645" s="9">
        <f t="shared" si="250"/>
        <v>7</v>
      </c>
      <c r="V2645" s="9">
        <f t="shared" si="251"/>
        <v>3</v>
      </c>
    </row>
    <row r="2646" spans="1:22" x14ac:dyDescent="0.25">
      <c r="A2646" t="s">
        <v>3270</v>
      </c>
      <c r="B2646" s="32" t="s">
        <v>900</v>
      </c>
      <c r="C2646" t="s">
        <v>202</v>
      </c>
      <c r="D2646" t="s">
        <v>4746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>
        <v>1.4</v>
      </c>
      <c r="L2646" s="9">
        <v>1.4</v>
      </c>
      <c r="M2646" s="19">
        <v>0</v>
      </c>
      <c r="N2646" s="19">
        <v>0</v>
      </c>
      <c r="O2646" s="19">
        <v>0</v>
      </c>
      <c r="P2646" s="19">
        <v>0</v>
      </c>
      <c r="Q2646" s="19">
        <f t="shared" si="246"/>
        <v>1.4</v>
      </c>
      <c r="R2646" s="3">
        <f t="shared" si="247"/>
        <v>0.54494926091306606</v>
      </c>
      <c r="S2646" s="3">
        <f t="shared" si="248"/>
        <v>4.6052631578947366E-2</v>
      </c>
      <c r="T2646" s="9">
        <f t="shared" si="249"/>
        <v>0</v>
      </c>
      <c r="U2646" s="9">
        <f t="shared" si="250"/>
        <v>1.4</v>
      </c>
      <c r="V2646" s="9">
        <f t="shared" si="251"/>
        <v>1</v>
      </c>
    </row>
    <row r="2647" spans="1:22" x14ac:dyDescent="0.25">
      <c r="A2647" t="s">
        <v>3270</v>
      </c>
      <c r="B2647" s="32" t="s">
        <v>900</v>
      </c>
      <c r="C2647" t="s">
        <v>202</v>
      </c>
      <c r="D2647" t="s">
        <v>876</v>
      </c>
      <c r="E2647" s="9">
        <v>0</v>
      </c>
      <c r="F2647" s="9">
        <v>2</v>
      </c>
      <c r="G2647" s="9">
        <v>4</v>
      </c>
      <c r="H2647" s="9">
        <v>3</v>
      </c>
      <c r="I2647" s="9">
        <v>0</v>
      </c>
      <c r="J2647" s="9">
        <v>0</v>
      </c>
      <c r="K2647">
        <v>0</v>
      </c>
      <c r="L2647" s="9">
        <v>0</v>
      </c>
      <c r="M2647" s="19">
        <v>0</v>
      </c>
      <c r="N2647" s="19">
        <v>3</v>
      </c>
      <c r="O2647" s="19">
        <v>0</v>
      </c>
      <c r="P2647" s="19">
        <v>0</v>
      </c>
      <c r="Q2647" s="19">
        <f t="shared" si="246"/>
        <v>0</v>
      </c>
      <c r="R2647" s="3">
        <f t="shared" si="247"/>
        <v>1.5374122295716148</v>
      </c>
      <c r="S2647" s="3">
        <f t="shared" si="248"/>
        <v>9.8684210526315791E-2</v>
      </c>
      <c r="T2647" s="9">
        <f t="shared" si="249"/>
        <v>0</v>
      </c>
      <c r="U2647" s="9">
        <f t="shared" si="250"/>
        <v>4</v>
      </c>
      <c r="V2647" s="9">
        <f t="shared" si="251"/>
        <v>2</v>
      </c>
    </row>
    <row r="2648" spans="1:22" x14ac:dyDescent="0.25">
      <c r="A2648" t="s">
        <v>3270</v>
      </c>
      <c r="B2648" s="32" t="s">
        <v>900</v>
      </c>
      <c r="C2648" t="s">
        <v>202</v>
      </c>
      <c r="D2648" t="s">
        <v>5604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>
        <v>0</v>
      </c>
      <c r="L2648" s="9">
        <v>0</v>
      </c>
      <c r="M2648" s="19">
        <v>0</v>
      </c>
      <c r="N2648" s="19">
        <v>0</v>
      </c>
      <c r="O2648" s="19">
        <v>1</v>
      </c>
      <c r="P2648" s="19">
        <v>1</v>
      </c>
      <c r="Q2648" s="19">
        <f t="shared" si="246"/>
        <v>0</v>
      </c>
      <c r="R2648" s="3">
        <f t="shared" si="247"/>
        <v>0.38924947208076149</v>
      </c>
      <c r="S2648" s="3">
        <f t="shared" si="248"/>
        <v>3.2894736842105261E-2</v>
      </c>
      <c r="T2648" s="9">
        <f t="shared" si="249"/>
        <v>0</v>
      </c>
      <c r="U2648" s="9">
        <f t="shared" si="250"/>
        <v>1</v>
      </c>
      <c r="V2648" s="9">
        <f t="shared" si="251"/>
        <v>1</v>
      </c>
    </row>
    <row r="2649" spans="1:22" x14ac:dyDescent="0.25">
      <c r="A2649" t="s">
        <v>478</v>
      </c>
      <c r="B2649" s="32" t="s">
        <v>35</v>
      </c>
      <c r="C2649" t="s">
        <v>202</v>
      </c>
      <c r="D2649" t="s">
        <v>4746</v>
      </c>
      <c r="E2649" s="9">
        <v>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>
        <v>18.2</v>
      </c>
      <c r="L2649" s="9">
        <v>12.6</v>
      </c>
      <c r="M2649" s="19">
        <v>12</v>
      </c>
      <c r="N2649" s="19">
        <v>0</v>
      </c>
      <c r="O2649" s="19">
        <v>0</v>
      </c>
      <c r="P2649" s="19">
        <v>0</v>
      </c>
      <c r="Q2649" s="19">
        <f t="shared" si="246"/>
        <v>18.2</v>
      </c>
      <c r="R2649" s="3">
        <f t="shared" si="247"/>
        <v>6.6150425455009643</v>
      </c>
      <c r="S2649" s="3">
        <f t="shared" si="248"/>
        <v>0.4692982456140351</v>
      </c>
      <c r="T2649" s="9">
        <f t="shared" si="249"/>
        <v>0</v>
      </c>
      <c r="U2649" s="9">
        <f t="shared" si="250"/>
        <v>18.2</v>
      </c>
      <c r="V2649" s="9">
        <f t="shared" si="251"/>
        <v>9</v>
      </c>
    </row>
    <row r="2650" spans="1:22" x14ac:dyDescent="0.25">
      <c r="A2650" t="s">
        <v>478</v>
      </c>
      <c r="B2650" s="32" t="s">
        <v>35</v>
      </c>
      <c r="C2650" t="s">
        <v>202</v>
      </c>
      <c r="D2650" t="s">
        <v>686</v>
      </c>
      <c r="E2650" s="9">
        <v>3</v>
      </c>
      <c r="F2650" s="9">
        <v>12</v>
      </c>
      <c r="G2650" s="9">
        <v>10</v>
      </c>
      <c r="H2650" s="9">
        <v>0</v>
      </c>
      <c r="I2650" s="9">
        <v>15</v>
      </c>
      <c r="J2650" s="9">
        <v>0</v>
      </c>
      <c r="K2650">
        <v>67.199999999999989</v>
      </c>
      <c r="L2650" s="9">
        <v>42</v>
      </c>
      <c r="M2650" s="19">
        <v>9</v>
      </c>
      <c r="N2650" s="19">
        <v>8</v>
      </c>
      <c r="O2650" s="19">
        <v>0</v>
      </c>
      <c r="P2650" s="19">
        <v>0</v>
      </c>
      <c r="Q2650" s="19">
        <f t="shared" si="246"/>
        <v>67.199999999999989</v>
      </c>
      <c r="R2650" s="3">
        <f t="shared" si="247"/>
        <v>20.451650300159152</v>
      </c>
      <c r="S2650" s="3">
        <f t="shared" si="248"/>
        <v>0.68338815789473684</v>
      </c>
      <c r="T2650" s="9">
        <f t="shared" si="249"/>
        <v>0</v>
      </c>
      <c r="U2650" s="9">
        <f t="shared" si="250"/>
        <v>67.199999999999989</v>
      </c>
      <c r="V2650" s="9">
        <f t="shared" si="251"/>
        <v>26</v>
      </c>
    </row>
    <row r="2651" spans="1:22" x14ac:dyDescent="0.25">
      <c r="A2651" t="s">
        <v>478</v>
      </c>
      <c r="B2651" s="32" t="s">
        <v>35</v>
      </c>
      <c r="C2651" t="s">
        <v>202</v>
      </c>
      <c r="D2651" t="s">
        <v>876</v>
      </c>
      <c r="E2651" s="9">
        <v>9</v>
      </c>
      <c r="F2651" s="9">
        <v>12</v>
      </c>
      <c r="G2651" s="9">
        <v>12</v>
      </c>
      <c r="H2651" s="9">
        <v>8</v>
      </c>
      <c r="I2651" s="9">
        <v>3</v>
      </c>
      <c r="J2651" s="9">
        <v>1</v>
      </c>
      <c r="K2651">
        <v>0</v>
      </c>
      <c r="L2651" s="9">
        <v>0</v>
      </c>
      <c r="M2651" s="19">
        <v>0</v>
      </c>
      <c r="N2651" s="19">
        <v>8</v>
      </c>
      <c r="O2651" s="19">
        <v>1</v>
      </c>
      <c r="P2651" s="19">
        <v>1</v>
      </c>
      <c r="Q2651" s="19">
        <f t="shared" si="246"/>
        <v>0</v>
      </c>
      <c r="R2651" s="3">
        <f t="shared" si="247"/>
        <v>4.8328108390522182</v>
      </c>
      <c r="S2651" s="3">
        <f t="shared" si="248"/>
        <v>0.20102339181286549</v>
      </c>
      <c r="T2651" s="9">
        <f t="shared" si="249"/>
        <v>0</v>
      </c>
      <c r="U2651" s="9">
        <f t="shared" si="250"/>
        <v>12</v>
      </c>
      <c r="V2651" s="9">
        <f t="shared" si="251"/>
        <v>6</v>
      </c>
    </row>
    <row r="2652" spans="1:22" x14ac:dyDescent="0.25">
      <c r="A2652" t="s">
        <v>478</v>
      </c>
      <c r="B2652" s="32" t="s">
        <v>35</v>
      </c>
      <c r="C2652" t="s">
        <v>202</v>
      </c>
      <c r="D2652" t="s">
        <v>5604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>
        <v>0</v>
      </c>
      <c r="L2652" s="9">
        <v>0</v>
      </c>
      <c r="M2652" s="19">
        <v>0</v>
      </c>
      <c r="N2652" s="19">
        <v>0</v>
      </c>
      <c r="O2652" s="19">
        <v>5</v>
      </c>
      <c r="P2652" s="19">
        <v>8</v>
      </c>
      <c r="Q2652" s="19">
        <f t="shared" si="246"/>
        <v>0</v>
      </c>
      <c r="R2652" s="3">
        <f t="shared" si="247"/>
        <v>2.6097137890209456</v>
      </c>
      <c r="S2652" s="3">
        <f t="shared" si="248"/>
        <v>0.21381578947368421</v>
      </c>
      <c r="T2652" s="9">
        <f t="shared" si="249"/>
        <v>0</v>
      </c>
      <c r="U2652" s="9">
        <f t="shared" si="250"/>
        <v>8</v>
      </c>
      <c r="V2652" s="9">
        <f t="shared" si="251"/>
        <v>3</v>
      </c>
    </row>
    <row r="2653" spans="1:22" x14ac:dyDescent="0.25">
      <c r="A2653" t="s">
        <v>478</v>
      </c>
      <c r="B2653" s="32" t="s">
        <v>35</v>
      </c>
      <c r="C2653" t="s">
        <v>202</v>
      </c>
      <c r="D2653" t="s">
        <v>4746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>
        <v>0</v>
      </c>
      <c r="L2653" s="9">
        <v>0</v>
      </c>
      <c r="M2653" s="19">
        <v>0</v>
      </c>
      <c r="N2653" s="19">
        <v>1</v>
      </c>
      <c r="O2653" s="19">
        <v>0</v>
      </c>
      <c r="P2653" s="19">
        <v>0</v>
      </c>
      <c r="Q2653" s="19">
        <f t="shared" si="246"/>
        <v>0</v>
      </c>
      <c r="R2653" s="3">
        <f t="shared" si="247"/>
        <v>0.28867513459481287</v>
      </c>
      <c r="S2653" s="3">
        <f t="shared" si="248"/>
        <v>3.2894736842105261E-2</v>
      </c>
      <c r="T2653" s="9">
        <f t="shared" si="249"/>
        <v>0</v>
      </c>
      <c r="U2653" s="9">
        <f t="shared" si="250"/>
        <v>1</v>
      </c>
      <c r="V2653" s="9">
        <f t="shared" si="251"/>
        <v>0</v>
      </c>
    </row>
    <row r="2654" spans="1:22" x14ac:dyDescent="0.25">
      <c r="A2654" t="s">
        <v>620</v>
      </c>
      <c r="B2654" s="32" t="s">
        <v>69</v>
      </c>
      <c r="C2654" t="s">
        <v>202</v>
      </c>
      <c r="D2654" t="s">
        <v>686</v>
      </c>
      <c r="E2654" s="9">
        <v>1</v>
      </c>
      <c r="F2654" s="9">
        <v>1</v>
      </c>
      <c r="G2654" s="9">
        <v>3</v>
      </c>
      <c r="H2654" s="9">
        <v>0</v>
      </c>
      <c r="I2654" s="9">
        <v>1</v>
      </c>
      <c r="J2654" s="9">
        <v>0</v>
      </c>
      <c r="K2654">
        <v>7</v>
      </c>
      <c r="L2654" s="9">
        <v>0</v>
      </c>
      <c r="M2654" s="19">
        <v>0</v>
      </c>
      <c r="N2654" s="19">
        <v>0</v>
      </c>
      <c r="O2654" s="19">
        <v>1</v>
      </c>
      <c r="P2654" s="19">
        <v>2</v>
      </c>
      <c r="Q2654" s="19">
        <f t="shared" si="246"/>
        <v>7</v>
      </c>
      <c r="R2654" s="3">
        <f t="shared" si="247"/>
        <v>2.0150945537631881</v>
      </c>
      <c r="S2654" s="3">
        <f t="shared" si="248"/>
        <v>7.5187969924812026E-2</v>
      </c>
      <c r="T2654" s="9">
        <f t="shared" si="249"/>
        <v>0</v>
      </c>
      <c r="U2654" s="9">
        <f t="shared" si="250"/>
        <v>7</v>
      </c>
      <c r="V2654" s="9">
        <f t="shared" si="251"/>
        <v>3</v>
      </c>
    </row>
    <row r="2655" spans="1:22" x14ac:dyDescent="0.25">
      <c r="A2655" t="s">
        <v>3849</v>
      </c>
      <c r="B2655" s="32" t="s">
        <v>2225</v>
      </c>
      <c r="C2655" t="s">
        <v>202</v>
      </c>
      <c r="D2655" t="s">
        <v>686</v>
      </c>
      <c r="E2655" s="9">
        <v>0</v>
      </c>
      <c r="F2655" s="9">
        <v>1</v>
      </c>
      <c r="G2655" s="9">
        <v>0</v>
      </c>
      <c r="H2655" s="9">
        <v>0</v>
      </c>
      <c r="I2655" s="9">
        <v>0</v>
      </c>
      <c r="J2655" s="9">
        <v>0</v>
      </c>
      <c r="K2655">
        <v>1.4</v>
      </c>
      <c r="L2655" s="9">
        <v>0</v>
      </c>
      <c r="M2655" s="19">
        <v>0</v>
      </c>
      <c r="N2655" s="19">
        <v>0</v>
      </c>
      <c r="O2655" s="19">
        <v>0</v>
      </c>
      <c r="P2655" s="19">
        <v>0</v>
      </c>
      <c r="Q2655" s="19">
        <f t="shared" si="246"/>
        <v>1.4</v>
      </c>
      <c r="R2655" s="3">
        <f t="shared" si="247"/>
        <v>0.47482054026183984</v>
      </c>
      <c r="S2655" s="3">
        <f t="shared" si="248"/>
        <v>3.9473684210526314E-2</v>
      </c>
      <c r="T2655" s="9">
        <f t="shared" si="249"/>
        <v>0</v>
      </c>
      <c r="U2655" s="9">
        <f t="shared" si="250"/>
        <v>1.4</v>
      </c>
      <c r="V2655" s="9">
        <f t="shared" si="251"/>
        <v>1</v>
      </c>
    </row>
    <row r="2656" spans="1:22" x14ac:dyDescent="0.25">
      <c r="A2656" t="s">
        <v>476</v>
      </c>
      <c r="B2656" s="32" t="s">
        <v>71</v>
      </c>
      <c r="C2656" t="s">
        <v>202</v>
      </c>
      <c r="D2656" t="s">
        <v>4746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>
        <v>25.2</v>
      </c>
      <c r="L2656" s="9">
        <v>36.4</v>
      </c>
      <c r="M2656" s="19">
        <v>12</v>
      </c>
      <c r="N2656" s="19">
        <v>0</v>
      </c>
      <c r="O2656" s="19">
        <v>0</v>
      </c>
      <c r="P2656" s="19">
        <v>0</v>
      </c>
      <c r="Q2656" s="19">
        <f t="shared" si="246"/>
        <v>25.2</v>
      </c>
      <c r="R2656" s="3">
        <f t="shared" si="247"/>
        <v>12.257044974835964</v>
      </c>
      <c r="S2656" s="3">
        <f t="shared" si="248"/>
        <v>0.80701754385964908</v>
      </c>
      <c r="T2656" s="9">
        <f t="shared" si="249"/>
        <v>0</v>
      </c>
      <c r="U2656" s="9">
        <f t="shared" si="250"/>
        <v>36.4</v>
      </c>
      <c r="V2656" s="9">
        <f t="shared" si="251"/>
        <v>16</v>
      </c>
    </row>
    <row r="2657" spans="1:22" x14ac:dyDescent="0.25">
      <c r="A2657" t="s">
        <v>476</v>
      </c>
      <c r="B2657" s="32" t="s">
        <v>71</v>
      </c>
      <c r="C2657" t="s">
        <v>202</v>
      </c>
      <c r="D2657" t="s">
        <v>686</v>
      </c>
      <c r="E2657" s="9">
        <v>1</v>
      </c>
      <c r="F2657" s="9">
        <v>2</v>
      </c>
      <c r="G2657" s="9">
        <v>2</v>
      </c>
      <c r="H2657" s="9">
        <v>1</v>
      </c>
      <c r="I2657" s="9">
        <v>2</v>
      </c>
      <c r="J2657" s="9">
        <v>2</v>
      </c>
      <c r="K2657">
        <v>5.6</v>
      </c>
      <c r="L2657" s="9">
        <v>7</v>
      </c>
      <c r="M2657" s="19">
        <v>7</v>
      </c>
      <c r="N2657" s="19">
        <v>1</v>
      </c>
      <c r="O2657" s="19">
        <v>0</v>
      </c>
      <c r="P2657" s="19">
        <v>0</v>
      </c>
      <c r="Q2657" s="19">
        <f t="shared" si="246"/>
        <v>5.6</v>
      </c>
      <c r="R2657" s="3">
        <f t="shared" si="247"/>
        <v>2.5285640912653102</v>
      </c>
      <c r="S2657" s="3">
        <f t="shared" si="248"/>
        <v>0.10065789473684211</v>
      </c>
      <c r="T2657" s="9">
        <f t="shared" si="249"/>
        <v>0</v>
      </c>
      <c r="U2657" s="9">
        <f t="shared" si="250"/>
        <v>7</v>
      </c>
      <c r="V2657" s="9">
        <f t="shared" si="251"/>
        <v>3</v>
      </c>
    </row>
    <row r="2658" spans="1:22" x14ac:dyDescent="0.25">
      <c r="A2658" t="s">
        <v>476</v>
      </c>
      <c r="B2658" s="32" t="s">
        <v>71</v>
      </c>
      <c r="C2658" t="s">
        <v>202</v>
      </c>
      <c r="D2658" t="s">
        <v>876</v>
      </c>
      <c r="E2658" s="9">
        <v>20</v>
      </c>
      <c r="F2658" s="9">
        <v>16</v>
      </c>
      <c r="G2658" s="9">
        <v>26</v>
      </c>
      <c r="H2658" s="9">
        <v>18</v>
      </c>
      <c r="I2658" s="9">
        <v>10</v>
      </c>
      <c r="J2658" s="9">
        <v>1</v>
      </c>
      <c r="K2658">
        <v>0</v>
      </c>
      <c r="L2658" s="9">
        <v>0</v>
      </c>
      <c r="M2658" s="19">
        <v>0</v>
      </c>
      <c r="N2658" s="19">
        <v>20</v>
      </c>
      <c r="O2658" s="19">
        <v>0</v>
      </c>
      <c r="P2658" s="19">
        <v>0</v>
      </c>
      <c r="Q2658" s="19">
        <f t="shared" si="246"/>
        <v>0</v>
      </c>
      <c r="R2658" s="3">
        <f t="shared" si="247"/>
        <v>10.136567466356647</v>
      </c>
      <c r="S2658" s="3">
        <f t="shared" si="248"/>
        <v>0.52161654135338353</v>
      </c>
      <c r="T2658" s="9">
        <f t="shared" si="249"/>
        <v>0</v>
      </c>
      <c r="U2658" s="9">
        <f t="shared" si="250"/>
        <v>26</v>
      </c>
      <c r="V2658" s="9">
        <f t="shared" si="251"/>
        <v>13</v>
      </c>
    </row>
    <row r="2659" spans="1:22" x14ac:dyDescent="0.25">
      <c r="A2659" t="s">
        <v>476</v>
      </c>
      <c r="B2659" s="32" t="s">
        <v>71</v>
      </c>
      <c r="C2659" t="s">
        <v>202</v>
      </c>
      <c r="D2659" t="s">
        <v>5604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>
        <v>0</v>
      </c>
      <c r="L2659" s="9">
        <v>0</v>
      </c>
      <c r="M2659" s="19">
        <v>0</v>
      </c>
      <c r="N2659" s="19">
        <v>0</v>
      </c>
      <c r="O2659" s="19">
        <v>17</v>
      </c>
      <c r="P2659" s="19">
        <v>19</v>
      </c>
      <c r="Q2659" s="19">
        <f t="shared" si="246"/>
        <v>0</v>
      </c>
      <c r="R2659" s="3">
        <f t="shared" si="247"/>
        <v>7.019453488180349</v>
      </c>
      <c r="S2659" s="3">
        <f t="shared" si="248"/>
        <v>0.5921052631578948</v>
      </c>
      <c r="T2659" s="9">
        <f t="shared" si="249"/>
        <v>0</v>
      </c>
      <c r="U2659" s="9">
        <f t="shared" si="250"/>
        <v>19</v>
      </c>
      <c r="V2659" s="9">
        <f t="shared" si="251"/>
        <v>9</v>
      </c>
    </row>
    <row r="2660" spans="1:22" x14ac:dyDescent="0.25">
      <c r="A2660" t="s">
        <v>473</v>
      </c>
      <c r="B2660" s="32" t="s">
        <v>40</v>
      </c>
      <c r="C2660" t="s">
        <v>202</v>
      </c>
      <c r="D2660" t="s">
        <v>4746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>
        <v>0</v>
      </c>
      <c r="L2660" s="9">
        <v>1.4</v>
      </c>
      <c r="M2660" s="19">
        <v>0</v>
      </c>
      <c r="N2660" s="19">
        <v>0</v>
      </c>
      <c r="O2660" s="19">
        <v>0</v>
      </c>
      <c r="P2660" s="19">
        <v>0</v>
      </c>
      <c r="Q2660" s="19">
        <f t="shared" si="246"/>
        <v>0</v>
      </c>
      <c r="R2660" s="3">
        <f t="shared" si="247"/>
        <v>0.404145188432738</v>
      </c>
      <c r="S2660" s="3">
        <f t="shared" si="248"/>
        <v>4.6052631578947366E-2</v>
      </c>
      <c r="T2660" s="9">
        <f t="shared" si="249"/>
        <v>0</v>
      </c>
      <c r="U2660" s="9">
        <f t="shared" si="250"/>
        <v>1.4</v>
      </c>
      <c r="V2660" s="9">
        <f t="shared" si="251"/>
        <v>1</v>
      </c>
    </row>
    <row r="2661" spans="1:22" x14ac:dyDescent="0.25">
      <c r="A2661" t="s">
        <v>473</v>
      </c>
      <c r="B2661" s="32" t="s">
        <v>40</v>
      </c>
      <c r="C2661" t="s">
        <v>202</v>
      </c>
      <c r="D2661" t="s">
        <v>686</v>
      </c>
      <c r="E2661" s="9">
        <v>1</v>
      </c>
      <c r="F2661" s="9">
        <v>3</v>
      </c>
      <c r="G2661" s="9">
        <v>3</v>
      </c>
      <c r="H2661" s="9">
        <v>0</v>
      </c>
      <c r="I2661" s="9">
        <v>0</v>
      </c>
      <c r="J2661" s="9">
        <v>0</v>
      </c>
      <c r="K2661">
        <v>5.6</v>
      </c>
      <c r="L2661" s="9">
        <v>0</v>
      </c>
      <c r="M2661" s="19">
        <v>0</v>
      </c>
      <c r="N2661" s="19">
        <v>2</v>
      </c>
      <c r="O2661" s="19">
        <v>1</v>
      </c>
      <c r="P2661" s="19">
        <v>0</v>
      </c>
      <c r="Q2661" s="19">
        <f t="shared" si="246"/>
        <v>5.6</v>
      </c>
      <c r="R2661" s="3">
        <f t="shared" si="247"/>
        <v>1.7858025952189982</v>
      </c>
      <c r="S2661" s="3">
        <f t="shared" si="248"/>
        <v>8.5526315789473686E-2</v>
      </c>
      <c r="T2661" s="9">
        <f t="shared" si="249"/>
        <v>0</v>
      </c>
      <c r="U2661" s="9">
        <f t="shared" si="250"/>
        <v>5.6</v>
      </c>
      <c r="V2661" s="9">
        <f t="shared" si="251"/>
        <v>2</v>
      </c>
    </row>
    <row r="2662" spans="1:22" x14ac:dyDescent="0.25">
      <c r="A2662" t="s">
        <v>3271</v>
      </c>
      <c r="B2662" s="32" t="s">
        <v>902</v>
      </c>
      <c r="C2662" t="s">
        <v>202</v>
      </c>
      <c r="D2662" t="s">
        <v>4746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>
        <v>0</v>
      </c>
      <c r="L2662" s="9">
        <v>2.8</v>
      </c>
      <c r="M2662" s="19">
        <v>0</v>
      </c>
      <c r="N2662" s="19">
        <v>0</v>
      </c>
      <c r="O2662" s="19">
        <v>0</v>
      </c>
      <c r="P2662" s="19">
        <v>0</v>
      </c>
      <c r="Q2662" s="19">
        <f t="shared" si="246"/>
        <v>0</v>
      </c>
      <c r="R2662" s="3">
        <f t="shared" si="247"/>
        <v>0.808290376865476</v>
      </c>
      <c r="S2662" s="3">
        <f t="shared" si="248"/>
        <v>9.2105263157894732E-2</v>
      </c>
      <c r="T2662" s="9">
        <f t="shared" si="249"/>
        <v>0</v>
      </c>
      <c r="U2662" s="9">
        <f t="shared" si="250"/>
        <v>2.8</v>
      </c>
      <c r="V2662" s="9">
        <f t="shared" si="251"/>
        <v>1</v>
      </c>
    </row>
    <row r="2663" spans="1:22" x14ac:dyDescent="0.25">
      <c r="A2663" t="s">
        <v>3271</v>
      </c>
      <c r="B2663" s="32" t="s">
        <v>902</v>
      </c>
      <c r="C2663" t="s">
        <v>202</v>
      </c>
      <c r="D2663" t="s">
        <v>686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>
        <v>1.4</v>
      </c>
      <c r="L2663" s="9">
        <v>0</v>
      </c>
      <c r="M2663" s="19">
        <v>1</v>
      </c>
      <c r="N2663" s="19">
        <v>1</v>
      </c>
      <c r="O2663" s="19">
        <v>0</v>
      </c>
      <c r="P2663" s="19">
        <v>1</v>
      </c>
      <c r="Q2663" s="19">
        <f t="shared" si="246"/>
        <v>1.4</v>
      </c>
      <c r="R2663" s="3">
        <f t="shared" si="247"/>
        <v>0.55158174756097966</v>
      </c>
      <c r="S2663" s="3">
        <f t="shared" si="248"/>
        <v>3.6184210526315791E-2</v>
      </c>
      <c r="T2663" s="9">
        <f t="shared" si="249"/>
        <v>0</v>
      </c>
      <c r="U2663" s="9">
        <f t="shared" si="250"/>
        <v>1.4</v>
      </c>
      <c r="V2663" s="9">
        <f t="shared" si="251"/>
        <v>1</v>
      </c>
    </row>
    <row r="2664" spans="1:22" x14ac:dyDescent="0.25">
      <c r="A2664" t="s">
        <v>432</v>
      </c>
      <c r="B2664" s="32" t="s">
        <v>73</v>
      </c>
      <c r="C2664" t="s">
        <v>202</v>
      </c>
      <c r="D2664" t="s">
        <v>686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>
        <v>4.1999999999999993</v>
      </c>
      <c r="L2664" s="9">
        <v>0</v>
      </c>
      <c r="M2664" s="19">
        <v>0</v>
      </c>
      <c r="N2664" s="19">
        <v>1</v>
      </c>
      <c r="O2664" s="19">
        <v>2</v>
      </c>
      <c r="P2664" s="19">
        <v>0</v>
      </c>
      <c r="Q2664" s="19">
        <f t="shared" si="246"/>
        <v>4.1999999999999993</v>
      </c>
      <c r="R2664" s="3">
        <f t="shared" si="247"/>
        <v>1.2905249108229353</v>
      </c>
      <c r="S2664" s="3">
        <f t="shared" si="248"/>
        <v>7.8947368421052627E-2</v>
      </c>
      <c r="T2664" s="9">
        <f t="shared" si="249"/>
        <v>0</v>
      </c>
      <c r="U2664" s="9">
        <f t="shared" si="250"/>
        <v>4.1999999999999993</v>
      </c>
      <c r="V2664" s="9">
        <f t="shared" si="251"/>
        <v>2</v>
      </c>
    </row>
    <row r="2665" spans="1:22" x14ac:dyDescent="0.25">
      <c r="A2665" t="s">
        <v>2968</v>
      </c>
      <c r="B2665" s="32" t="s">
        <v>877</v>
      </c>
      <c r="C2665" t="s">
        <v>202</v>
      </c>
      <c r="D2665" t="s">
        <v>4746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0</v>
      </c>
      <c r="K2665">
        <v>12.6</v>
      </c>
      <c r="L2665" s="9">
        <v>12.6</v>
      </c>
      <c r="M2665" s="19">
        <v>5</v>
      </c>
      <c r="N2665" s="19">
        <v>0</v>
      </c>
      <c r="O2665" s="19">
        <v>0</v>
      </c>
      <c r="P2665" s="19">
        <v>0</v>
      </c>
      <c r="Q2665" s="19">
        <f t="shared" si="246"/>
        <v>12.6</v>
      </c>
      <c r="R2665" s="3">
        <f t="shared" si="247"/>
        <v>4.9222746651104181</v>
      </c>
      <c r="S2665" s="3">
        <f t="shared" si="248"/>
        <v>0.33114035087719301</v>
      </c>
      <c r="T2665" s="9">
        <f t="shared" si="249"/>
        <v>0</v>
      </c>
      <c r="U2665" s="9">
        <f t="shared" si="250"/>
        <v>12.6</v>
      </c>
      <c r="V2665" s="9">
        <f t="shared" si="251"/>
        <v>6</v>
      </c>
    </row>
    <row r="2666" spans="1:22" x14ac:dyDescent="0.25">
      <c r="A2666" t="s">
        <v>2968</v>
      </c>
      <c r="B2666" s="32" t="s">
        <v>877</v>
      </c>
      <c r="C2666" t="s">
        <v>202</v>
      </c>
      <c r="D2666" t="s">
        <v>686</v>
      </c>
      <c r="E2666" s="9">
        <v>11</v>
      </c>
      <c r="F2666" s="9">
        <v>27</v>
      </c>
      <c r="G2666" s="9">
        <v>31</v>
      </c>
      <c r="H2666" s="9">
        <v>17</v>
      </c>
      <c r="I2666" s="9">
        <v>6</v>
      </c>
      <c r="J2666" s="9">
        <v>5</v>
      </c>
      <c r="K2666">
        <v>102.19999999999999</v>
      </c>
      <c r="L2666" s="9">
        <v>70</v>
      </c>
      <c r="M2666" s="19">
        <v>30</v>
      </c>
      <c r="N2666" s="19">
        <v>8</v>
      </c>
      <c r="O2666" s="19">
        <v>4</v>
      </c>
      <c r="P2666" s="19">
        <v>0</v>
      </c>
      <c r="Q2666" s="19">
        <f t="shared" si="246"/>
        <v>102.19999999999999</v>
      </c>
      <c r="R2666" s="3">
        <f t="shared" si="247"/>
        <v>30.770982001446317</v>
      </c>
      <c r="S2666" s="3">
        <f t="shared" si="248"/>
        <v>0.93062200956937802</v>
      </c>
      <c r="T2666" s="9">
        <f t="shared" si="249"/>
        <v>0</v>
      </c>
      <c r="U2666" s="9">
        <f t="shared" si="250"/>
        <v>102.19999999999999</v>
      </c>
      <c r="V2666" s="9">
        <f t="shared" si="251"/>
        <v>39</v>
      </c>
    </row>
    <row r="2667" spans="1:22" x14ac:dyDescent="0.25">
      <c r="A2667" t="s">
        <v>2968</v>
      </c>
      <c r="B2667" s="32" t="s">
        <v>877</v>
      </c>
      <c r="C2667" t="s">
        <v>202</v>
      </c>
      <c r="D2667" t="s">
        <v>876</v>
      </c>
      <c r="E2667" s="9">
        <v>6</v>
      </c>
      <c r="F2667" s="9">
        <v>8</v>
      </c>
      <c r="G2667" s="9">
        <v>6</v>
      </c>
      <c r="H2667" s="9">
        <v>2</v>
      </c>
      <c r="I2667" s="9">
        <v>4</v>
      </c>
      <c r="J2667" s="9">
        <v>0</v>
      </c>
      <c r="K2667">
        <v>0</v>
      </c>
      <c r="L2667" s="9">
        <v>0</v>
      </c>
      <c r="M2667" s="19">
        <v>0</v>
      </c>
      <c r="N2667" s="19">
        <v>7</v>
      </c>
      <c r="O2667" s="19">
        <v>0</v>
      </c>
      <c r="P2667" s="19">
        <v>0</v>
      </c>
      <c r="Q2667" s="19">
        <f t="shared" si="246"/>
        <v>0</v>
      </c>
      <c r="R2667" s="3">
        <f t="shared" si="247"/>
        <v>3.2227881773960316</v>
      </c>
      <c r="S2667" s="3">
        <f t="shared" si="248"/>
        <v>0.18092105263157895</v>
      </c>
      <c r="T2667" s="9">
        <f t="shared" si="249"/>
        <v>0</v>
      </c>
      <c r="U2667" s="9">
        <f t="shared" si="250"/>
        <v>8</v>
      </c>
      <c r="V2667" s="9">
        <f t="shared" si="251"/>
        <v>4</v>
      </c>
    </row>
    <row r="2668" spans="1:22" x14ac:dyDescent="0.25">
      <c r="A2668" t="s">
        <v>2968</v>
      </c>
      <c r="B2668" s="32" t="s">
        <v>877</v>
      </c>
      <c r="C2668" t="s">
        <v>202</v>
      </c>
      <c r="D2668" t="s">
        <v>5604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>
        <v>0</v>
      </c>
      <c r="L2668" s="9">
        <v>0</v>
      </c>
      <c r="M2668" s="19">
        <v>0</v>
      </c>
      <c r="N2668" s="19">
        <v>0</v>
      </c>
      <c r="O2668" s="19">
        <v>4</v>
      </c>
      <c r="P2668" s="19">
        <v>3</v>
      </c>
      <c r="Q2668" s="19">
        <f t="shared" si="246"/>
        <v>0</v>
      </c>
      <c r="R2668" s="3">
        <f t="shared" si="247"/>
        <v>1.378954368902449</v>
      </c>
      <c r="S2668" s="3">
        <f t="shared" si="248"/>
        <v>0.11513157894736843</v>
      </c>
      <c r="T2668" s="9">
        <f t="shared" si="249"/>
        <v>0</v>
      </c>
      <c r="U2668" s="9">
        <f t="shared" si="250"/>
        <v>4</v>
      </c>
      <c r="V2668" s="9">
        <f t="shared" si="251"/>
        <v>2</v>
      </c>
    </row>
    <row r="2669" spans="1:22" x14ac:dyDescent="0.25">
      <c r="A2669" t="s">
        <v>3711</v>
      </c>
      <c r="B2669" s="32" t="s">
        <v>2223</v>
      </c>
      <c r="C2669" t="s">
        <v>202</v>
      </c>
      <c r="D2669" t="s">
        <v>686</v>
      </c>
      <c r="E2669" s="9">
        <v>0</v>
      </c>
      <c r="F2669" s="9">
        <v>1</v>
      </c>
      <c r="G2669" s="9">
        <v>0</v>
      </c>
      <c r="H2669" s="9">
        <v>0</v>
      </c>
      <c r="I2669" s="9">
        <v>0</v>
      </c>
      <c r="J2669" s="9">
        <v>0</v>
      </c>
      <c r="K2669">
        <v>0</v>
      </c>
      <c r="L2669" s="9">
        <v>0</v>
      </c>
      <c r="M2669" s="19">
        <v>0</v>
      </c>
      <c r="N2669" s="19">
        <v>1</v>
      </c>
      <c r="O2669" s="19">
        <v>2</v>
      </c>
      <c r="P2669" s="19">
        <v>0</v>
      </c>
      <c r="Q2669" s="19">
        <f t="shared" si="246"/>
        <v>0</v>
      </c>
      <c r="R2669" s="3">
        <f t="shared" si="247"/>
        <v>0.6513389472789296</v>
      </c>
      <c r="S2669" s="3">
        <f t="shared" si="248"/>
        <v>4.3859649122807015E-2</v>
      </c>
      <c r="T2669" s="9">
        <f t="shared" si="249"/>
        <v>0</v>
      </c>
      <c r="U2669" s="9">
        <f t="shared" si="250"/>
        <v>2</v>
      </c>
      <c r="V2669" s="9">
        <f t="shared" si="251"/>
        <v>1</v>
      </c>
    </row>
    <row r="2670" spans="1:22" x14ac:dyDescent="0.25">
      <c r="A2670" t="s">
        <v>2944</v>
      </c>
      <c r="B2670" s="32" t="s">
        <v>949</v>
      </c>
      <c r="C2670" t="s">
        <v>202</v>
      </c>
      <c r="D2670" t="s">
        <v>4746</v>
      </c>
      <c r="E2670" s="9">
        <v>0</v>
      </c>
      <c r="F2670" s="9">
        <v>0</v>
      </c>
      <c r="G2670" s="9">
        <v>0</v>
      </c>
      <c r="H2670" s="9">
        <v>0</v>
      </c>
      <c r="I2670" s="9">
        <v>0</v>
      </c>
      <c r="J2670" s="9">
        <v>0</v>
      </c>
      <c r="K2670">
        <v>4.1999999999999993</v>
      </c>
      <c r="L2670" s="9">
        <v>5.6</v>
      </c>
      <c r="M2670" s="19">
        <v>3</v>
      </c>
      <c r="N2670" s="19">
        <v>0</v>
      </c>
      <c r="O2670" s="19">
        <v>0</v>
      </c>
      <c r="P2670" s="19">
        <v>0</v>
      </c>
      <c r="Q2670" s="19">
        <f t="shared" si="246"/>
        <v>4.1999999999999993</v>
      </c>
      <c r="R2670" s="3">
        <f t="shared" si="247"/>
        <v>2.0078633298895494</v>
      </c>
      <c r="S2670" s="3">
        <f t="shared" si="248"/>
        <v>0.14035087719298245</v>
      </c>
      <c r="T2670" s="9">
        <f t="shared" si="249"/>
        <v>0</v>
      </c>
      <c r="U2670" s="9">
        <f t="shared" si="250"/>
        <v>5.6</v>
      </c>
      <c r="V2670" s="9">
        <f t="shared" si="251"/>
        <v>3</v>
      </c>
    </row>
    <row r="2671" spans="1:22" x14ac:dyDescent="0.25">
      <c r="A2671" t="s">
        <v>2944</v>
      </c>
      <c r="B2671" s="32" t="s">
        <v>949</v>
      </c>
      <c r="C2671" t="s">
        <v>202</v>
      </c>
      <c r="D2671" t="s">
        <v>686</v>
      </c>
      <c r="E2671" s="9">
        <v>6</v>
      </c>
      <c r="F2671" s="9">
        <v>4</v>
      </c>
      <c r="G2671" s="9">
        <v>13</v>
      </c>
      <c r="H2671" s="9">
        <v>0</v>
      </c>
      <c r="I2671" s="9">
        <v>8</v>
      </c>
      <c r="J2671" s="9">
        <v>2</v>
      </c>
      <c r="K2671">
        <v>14</v>
      </c>
      <c r="L2671" s="9">
        <v>16.799999999999997</v>
      </c>
      <c r="M2671" s="19">
        <v>11</v>
      </c>
      <c r="N2671" s="19">
        <v>3</v>
      </c>
      <c r="O2671" s="19">
        <v>2</v>
      </c>
      <c r="P2671" s="19">
        <v>0</v>
      </c>
      <c r="Q2671" s="19">
        <f t="shared" si="246"/>
        <v>14</v>
      </c>
      <c r="R2671" s="3">
        <f t="shared" si="247"/>
        <v>5.8041521188009719</v>
      </c>
      <c r="S2671" s="3">
        <f t="shared" si="248"/>
        <v>0.26250000000000001</v>
      </c>
      <c r="T2671" s="9">
        <f t="shared" si="249"/>
        <v>0</v>
      </c>
      <c r="U2671" s="9">
        <f t="shared" si="250"/>
        <v>16.799999999999997</v>
      </c>
      <c r="V2671" s="9">
        <f t="shared" si="251"/>
        <v>7</v>
      </c>
    </row>
    <row r="2672" spans="1:22" x14ac:dyDescent="0.25">
      <c r="A2672" t="s">
        <v>2944</v>
      </c>
      <c r="B2672" s="32" t="s">
        <v>949</v>
      </c>
      <c r="C2672" t="s">
        <v>202</v>
      </c>
      <c r="D2672" t="s">
        <v>876</v>
      </c>
      <c r="E2672" s="9">
        <v>0</v>
      </c>
      <c r="F2672" s="9">
        <v>1</v>
      </c>
      <c r="G2672" s="9">
        <v>2</v>
      </c>
      <c r="H2672" s="9">
        <v>1</v>
      </c>
      <c r="I2672" s="9">
        <v>1</v>
      </c>
      <c r="J2672" s="9">
        <v>0</v>
      </c>
      <c r="K2672">
        <v>0</v>
      </c>
      <c r="L2672" s="9">
        <v>0</v>
      </c>
      <c r="M2672" s="19">
        <v>0</v>
      </c>
      <c r="N2672" s="19">
        <v>2</v>
      </c>
      <c r="O2672" s="19">
        <v>0</v>
      </c>
      <c r="P2672" s="19">
        <v>0</v>
      </c>
      <c r="Q2672" s="19">
        <f t="shared" si="246"/>
        <v>0</v>
      </c>
      <c r="R2672" s="3">
        <f t="shared" si="247"/>
        <v>0.79296146109875909</v>
      </c>
      <c r="S2672" s="3">
        <f t="shared" si="248"/>
        <v>4.6052631578947366E-2</v>
      </c>
      <c r="T2672" s="9">
        <f t="shared" si="249"/>
        <v>0</v>
      </c>
      <c r="U2672" s="9">
        <f t="shared" si="250"/>
        <v>2</v>
      </c>
      <c r="V2672" s="9">
        <f t="shared" si="251"/>
        <v>1</v>
      </c>
    </row>
    <row r="2673" spans="1:22" x14ac:dyDescent="0.25">
      <c r="A2673" t="s">
        <v>2944</v>
      </c>
      <c r="B2673" s="32" t="s">
        <v>949</v>
      </c>
      <c r="C2673" t="s">
        <v>202</v>
      </c>
      <c r="D2673" t="s">
        <v>5604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>
        <v>0</v>
      </c>
      <c r="L2673" s="9">
        <v>0</v>
      </c>
      <c r="M2673" s="19">
        <v>0</v>
      </c>
      <c r="N2673" s="19">
        <v>0</v>
      </c>
      <c r="O2673" s="19">
        <v>3</v>
      </c>
      <c r="P2673" s="19">
        <v>0</v>
      </c>
      <c r="Q2673" s="19">
        <f t="shared" si="246"/>
        <v>0</v>
      </c>
      <c r="R2673" s="3">
        <f t="shared" si="247"/>
        <v>0.8660254037844386</v>
      </c>
      <c r="S2673" s="3">
        <f t="shared" si="248"/>
        <v>9.8684210526315791E-2</v>
      </c>
      <c r="T2673" s="9">
        <f t="shared" si="249"/>
        <v>0</v>
      </c>
      <c r="U2673" s="9">
        <f t="shared" si="250"/>
        <v>3</v>
      </c>
      <c r="V2673" s="9">
        <f t="shared" si="251"/>
        <v>1</v>
      </c>
    </row>
    <row r="2674" spans="1:22" x14ac:dyDescent="0.25">
      <c r="A2674" t="s">
        <v>3259</v>
      </c>
      <c r="B2674" s="32" t="s">
        <v>879</v>
      </c>
      <c r="C2674" t="s">
        <v>202</v>
      </c>
      <c r="D2674" t="s">
        <v>686</v>
      </c>
      <c r="E2674" s="9">
        <v>0</v>
      </c>
      <c r="F2674" s="9">
        <v>0</v>
      </c>
      <c r="G2674" s="9">
        <v>1</v>
      </c>
      <c r="H2674" s="9">
        <v>0</v>
      </c>
      <c r="I2674" s="9">
        <v>2</v>
      </c>
      <c r="J2674" s="9">
        <v>1</v>
      </c>
      <c r="K2674">
        <v>0</v>
      </c>
      <c r="L2674" s="9">
        <v>0</v>
      </c>
      <c r="M2674" s="19">
        <v>0</v>
      </c>
      <c r="N2674" s="19">
        <v>0</v>
      </c>
      <c r="O2674" s="19">
        <v>0</v>
      </c>
      <c r="P2674" s="19">
        <v>0</v>
      </c>
      <c r="Q2674" s="19">
        <f t="shared" si="246"/>
        <v>0</v>
      </c>
      <c r="R2674" s="3">
        <f t="shared" si="247"/>
        <v>0.6513389472789296</v>
      </c>
      <c r="S2674" s="3">
        <f t="shared" si="248"/>
        <v>4.3859649122807015E-2</v>
      </c>
      <c r="T2674" s="9">
        <f t="shared" si="249"/>
        <v>0</v>
      </c>
      <c r="U2674" s="9">
        <f t="shared" si="250"/>
        <v>2</v>
      </c>
      <c r="V2674" s="9">
        <f t="shared" si="251"/>
        <v>1</v>
      </c>
    </row>
    <row r="2675" spans="1:22" x14ac:dyDescent="0.25">
      <c r="A2675" t="s">
        <v>3895</v>
      </c>
      <c r="B2675" s="32" t="s">
        <v>2224</v>
      </c>
      <c r="C2675" t="s">
        <v>202</v>
      </c>
      <c r="D2675" t="s">
        <v>686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>
        <v>0</v>
      </c>
      <c r="L2675" s="9">
        <v>0</v>
      </c>
      <c r="M2675" s="19">
        <v>0</v>
      </c>
      <c r="N2675" s="19">
        <v>1</v>
      </c>
      <c r="O2675" s="19">
        <v>0</v>
      </c>
      <c r="P2675" s="19">
        <v>0</v>
      </c>
      <c r="Q2675" s="19">
        <f t="shared" si="246"/>
        <v>0</v>
      </c>
      <c r="R2675" s="3">
        <f t="shared" si="247"/>
        <v>0.28867513459481287</v>
      </c>
      <c r="S2675" s="3">
        <f t="shared" si="248"/>
        <v>3.2894736842105261E-2</v>
      </c>
      <c r="T2675" s="9">
        <f t="shared" si="249"/>
        <v>0</v>
      </c>
      <c r="U2675" s="9">
        <f t="shared" si="250"/>
        <v>1</v>
      </c>
      <c r="V2675" s="9">
        <f t="shared" si="251"/>
        <v>0</v>
      </c>
    </row>
    <row r="2676" spans="1:22" x14ac:dyDescent="0.25">
      <c r="A2676" t="s">
        <v>3295</v>
      </c>
      <c r="B2676" s="32" t="s">
        <v>951</v>
      </c>
      <c r="C2676" t="s">
        <v>202</v>
      </c>
      <c r="D2676" t="s">
        <v>4746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>
        <v>0</v>
      </c>
      <c r="L2676" s="9">
        <v>0</v>
      </c>
      <c r="M2676" s="19">
        <v>1</v>
      </c>
      <c r="N2676" s="19">
        <v>0</v>
      </c>
      <c r="O2676" s="19">
        <v>0</v>
      </c>
      <c r="P2676" s="19">
        <v>0</v>
      </c>
      <c r="Q2676" s="19">
        <f t="shared" si="246"/>
        <v>0</v>
      </c>
      <c r="R2676" s="3">
        <f t="shared" si="247"/>
        <v>0.28867513459481287</v>
      </c>
      <c r="S2676" s="3">
        <f t="shared" si="248"/>
        <v>3.2894736842105261E-2</v>
      </c>
      <c r="T2676" s="9">
        <f t="shared" si="249"/>
        <v>0</v>
      </c>
      <c r="U2676" s="9">
        <f t="shared" si="250"/>
        <v>1</v>
      </c>
      <c r="V2676" s="9">
        <f t="shared" si="251"/>
        <v>0</v>
      </c>
    </row>
    <row r="2677" spans="1:22" x14ac:dyDescent="0.25">
      <c r="A2677" t="s">
        <v>3295</v>
      </c>
      <c r="B2677" s="32" t="s">
        <v>951</v>
      </c>
      <c r="C2677" t="s">
        <v>202</v>
      </c>
      <c r="D2677" t="s">
        <v>686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>
        <v>0</v>
      </c>
      <c r="L2677" s="9">
        <v>2.8</v>
      </c>
      <c r="M2677" s="19">
        <v>0</v>
      </c>
      <c r="N2677" s="19">
        <v>0</v>
      </c>
      <c r="O2677" s="19">
        <v>0</v>
      </c>
      <c r="P2677" s="19">
        <v>0</v>
      </c>
      <c r="Q2677" s="19">
        <f t="shared" si="246"/>
        <v>0</v>
      </c>
      <c r="R2677" s="3">
        <f t="shared" si="247"/>
        <v>0.808290376865476</v>
      </c>
      <c r="S2677" s="3">
        <f t="shared" si="248"/>
        <v>9.2105263157894732E-2</v>
      </c>
      <c r="T2677" s="9">
        <f t="shared" si="249"/>
        <v>0</v>
      </c>
      <c r="U2677" s="9">
        <f t="shared" si="250"/>
        <v>2.8</v>
      </c>
      <c r="V2677" s="9">
        <f t="shared" si="251"/>
        <v>1</v>
      </c>
    </row>
    <row r="2678" spans="1:22" x14ac:dyDescent="0.25">
      <c r="A2678" t="s">
        <v>3295</v>
      </c>
      <c r="B2678" s="32" t="s">
        <v>951</v>
      </c>
      <c r="C2678" t="s">
        <v>202</v>
      </c>
      <c r="D2678" t="s">
        <v>5604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>
        <v>0</v>
      </c>
      <c r="L2678" s="9">
        <v>0</v>
      </c>
      <c r="M2678" s="19">
        <v>0</v>
      </c>
      <c r="N2678" s="19">
        <v>0</v>
      </c>
      <c r="O2678" s="19">
        <v>0</v>
      </c>
      <c r="P2678" s="19">
        <v>1</v>
      </c>
      <c r="Q2678" s="19">
        <f t="shared" si="246"/>
        <v>0</v>
      </c>
      <c r="R2678" s="3">
        <f t="shared" si="247"/>
        <v>0.28867513459481287</v>
      </c>
      <c r="S2678" s="3">
        <f t="shared" si="248"/>
        <v>3.2894736842105261E-2</v>
      </c>
      <c r="T2678" s="9">
        <f t="shared" si="249"/>
        <v>0</v>
      </c>
      <c r="U2678" s="9">
        <f t="shared" si="250"/>
        <v>1</v>
      </c>
      <c r="V2678" s="9">
        <f t="shared" si="251"/>
        <v>0</v>
      </c>
    </row>
    <row r="2679" spans="1:22" x14ac:dyDescent="0.25">
      <c r="A2679" t="s">
        <v>3273</v>
      </c>
      <c r="B2679" s="32" t="s">
        <v>906</v>
      </c>
      <c r="C2679" t="s">
        <v>202</v>
      </c>
      <c r="D2679" t="s">
        <v>686</v>
      </c>
      <c r="E2679" s="9">
        <v>0</v>
      </c>
      <c r="F2679" s="9">
        <v>1</v>
      </c>
      <c r="G2679" s="9">
        <v>0</v>
      </c>
      <c r="H2679" s="9">
        <v>1</v>
      </c>
      <c r="I2679" s="9">
        <v>0</v>
      </c>
      <c r="J2679" s="9">
        <v>2</v>
      </c>
      <c r="K2679">
        <v>1.4</v>
      </c>
      <c r="L2679" s="9">
        <v>0</v>
      </c>
      <c r="M2679" s="19">
        <v>0</v>
      </c>
      <c r="N2679" s="19">
        <v>0</v>
      </c>
      <c r="O2679" s="19">
        <v>0</v>
      </c>
      <c r="P2679" s="19">
        <v>0</v>
      </c>
      <c r="Q2679" s="19">
        <f t="shared" si="246"/>
        <v>1.4</v>
      </c>
      <c r="R2679" s="3">
        <f t="shared" si="247"/>
        <v>0.70903263163783425</v>
      </c>
      <c r="S2679" s="3">
        <f t="shared" si="248"/>
        <v>4.4407894736842111E-2</v>
      </c>
      <c r="T2679" s="9">
        <f t="shared" si="249"/>
        <v>0</v>
      </c>
      <c r="U2679" s="9">
        <f t="shared" si="250"/>
        <v>2</v>
      </c>
      <c r="V2679" s="9">
        <f t="shared" si="251"/>
        <v>1</v>
      </c>
    </row>
    <row r="2680" spans="1:22" x14ac:dyDescent="0.25">
      <c r="A2680" t="s">
        <v>3273</v>
      </c>
      <c r="B2680" s="32" t="s">
        <v>906</v>
      </c>
      <c r="C2680" t="s">
        <v>202</v>
      </c>
      <c r="D2680" t="s">
        <v>876</v>
      </c>
      <c r="E2680" s="9">
        <v>0</v>
      </c>
      <c r="F2680" s="9">
        <v>0</v>
      </c>
      <c r="G2680" s="9">
        <v>0</v>
      </c>
      <c r="H2680" s="9">
        <v>1</v>
      </c>
      <c r="I2680" s="9">
        <v>0</v>
      </c>
      <c r="J2680" s="9">
        <v>0</v>
      </c>
      <c r="K2680">
        <v>0</v>
      </c>
      <c r="L2680" s="9">
        <v>0</v>
      </c>
      <c r="M2680" s="19">
        <v>0</v>
      </c>
      <c r="N2680" s="19">
        <v>0</v>
      </c>
      <c r="O2680" s="19">
        <v>0</v>
      </c>
      <c r="P2680" s="19">
        <v>0</v>
      </c>
      <c r="Q2680" s="19">
        <f t="shared" si="246"/>
        <v>0</v>
      </c>
      <c r="R2680" s="3">
        <f t="shared" si="247"/>
        <v>0.28867513459481287</v>
      </c>
      <c r="S2680" s="3">
        <f t="shared" si="248"/>
        <v>3.2894736842105261E-2</v>
      </c>
      <c r="T2680" s="9">
        <f t="shared" si="249"/>
        <v>0</v>
      </c>
      <c r="U2680" s="9">
        <f t="shared" si="250"/>
        <v>1</v>
      </c>
      <c r="V2680" s="9">
        <f t="shared" si="251"/>
        <v>0</v>
      </c>
    </row>
    <row r="2681" spans="1:22" x14ac:dyDescent="0.25">
      <c r="A2681" t="s">
        <v>3020</v>
      </c>
      <c r="B2681" s="32" t="s">
        <v>954</v>
      </c>
      <c r="C2681" t="s">
        <v>202</v>
      </c>
      <c r="D2681" t="s">
        <v>4746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>
        <v>0</v>
      </c>
      <c r="L2681" s="9">
        <v>2.8</v>
      </c>
      <c r="M2681" s="19">
        <v>0</v>
      </c>
      <c r="N2681" s="19">
        <v>0</v>
      </c>
      <c r="O2681" s="19">
        <v>0</v>
      </c>
      <c r="P2681" s="19">
        <v>0</v>
      </c>
      <c r="Q2681" s="19">
        <f t="shared" si="246"/>
        <v>0</v>
      </c>
      <c r="R2681" s="3">
        <f t="shared" si="247"/>
        <v>0.808290376865476</v>
      </c>
      <c r="S2681" s="3">
        <f t="shared" si="248"/>
        <v>9.2105263157894732E-2</v>
      </c>
      <c r="T2681" s="9">
        <f t="shared" si="249"/>
        <v>0</v>
      </c>
      <c r="U2681" s="9">
        <f t="shared" si="250"/>
        <v>2.8</v>
      </c>
      <c r="V2681" s="9">
        <f t="shared" si="251"/>
        <v>1</v>
      </c>
    </row>
    <row r="2682" spans="1:22" x14ac:dyDescent="0.25">
      <c r="A2682" t="s">
        <v>3020</v>
      </c>
      <c r="B2682" s="32" t="s">
        <v>954</v>
      </c>
      <c r="C2682" t="s">
        <v>202</v>
      </c>
      <c r="D2682" t="s">
        <v>686</v>
      </c>
      <c r="E2682" s="9">
        <v>2</v>
      </c>
      <c r="F2682" s="9">
        <v>0</v>
      </c>
      <c r="G2682" s="9">
        <v>0</v>
      </c>
      <c r="H2682" s="9">
        <v>0</v>
      </c>
      <c r="I2682" s="9">
        <v>1</v>
      </c>
      <c r="J2682" s="9">
        <v>1</v>
      </c>
      <c r="K2682">
        <v>14</v>
      </c>
      <c r="L2682" s="9">
        <v>16.799999999999997</v>
      </c>
      <c r="M2682" s="19">
        <v>8</v>
      </c>
      <c r="N2682" s="19">
        <v>0</v>
      </c>
      <c r="O2682" s="19">
        <v>6</v>
      </c>
      <c r="P2682" s="19">
        <v>2</v>
      </c>
      <c r="Q2682" s="19">
        <f t="shared" si="246"/>
        <v>14</v>
      </c>
      <c r="R2682" s="3">
        <f t="shared" si="247"/>
        <v>5.8246081933517724</v>
      </c>
      <c r="S2682" s="3">
        <f t="shared" si="248"/>
        <v>0.20888157894736842</v>
      </c>
      <c r="T2682" s="9">
        <f t="shared" si="249"/>
        <v>0</v>
      </c>
      <c r="U2682" s="9">
        <f t="shared" si="250"/>
        <v>16.799999999999997</v>
      </c>
      <c r="V2682" s="9">
        <f t="shared" si="251"/>
        <v>8</v>
      </c>
    </row>
    <row r="2683" spans="1:22" x14ac:dyDescent="0.25">
      <c r="A2683" t="s">
        <v>3020</v>
      </c>
      <c r="B2683" s="32" t="s">
        <v>954</v>
      </c>
      <c r="C2683" t="s">
        <v>202</v>
      </c>
      <c r="D2683" t="s">
        <v>876</v>
      </c>
      <c r="E2683" s="9">
        <v>0</v>
      </c>
      <c r="F2683" s="9">
        <v>0</v>
      </c>
      <c r="G2683" s="9">
        <v>1</v>
      </c>
      <c r="H2683" s="9">
        <v>0</v>
      </c>
      <c r="I2683" s="9">
        <v>0</v>
      </c>
      <c r="J2683" s="9">
        <v>0</v>
      </c>
      <c r="K2683">
        <v>0</v>
      </c>
      <c r="L2683" s="9">
        <v>0</v>
      </c>
      <c r="M2683" s="19">
        <v>0</v>
      </c>
      <c r="N2683" s="19">
        <v>0</v>
      </c>
      <c r="O2683" s="19">
        <v>0</v>
      </c>
      <c r="P2683" s="19">
        <v>0</v>
      </c>
      <c r="Q2683" s="19">
        <f t="shared" si="246"/>
        <v>0</v>
      </c>
      <c r="R2683" s="3">
        <f t="shared" si="247"/>
        <v>0.28867513459481287</v>
      </c>
      <c r="S2683" s="3">
        <f t="shared" si="248"/>
        <v>3.2894736842105261E-2</v>
      </c>
      <c r="T2683" s="9">
        <f t="shared" si="249"/>
        <v>0</v>
      </c>
      <c r="U2683" s="9">
        <f t="shared" si="250"/>
        <v>1</v>
      </c>
      <c r="V2683" s="9">
        <f t="shared" si="251"/>
        <v>0</v>
      </c>
    </row>
    <row r="2684" spans="1:22" x14ac:dyDescent="0.25">
      <c r="A2684" t="s">
        <v>3020</v>
      </c>
      <c r="B2684" s="32" t="s">
        <v>954</v>
      </c>
      <c r="C2684" t="s">
        <v>202</v>
      </c>
      <c r="D2684" t="s">
        <v>5604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>
        <v>0</v>
      </c>
      <c r="L2684" s="9">
        <v>0</v>
      </c>
      <c r="M2684" s="19">
        <v>0</v>
      </c>
      <c r="N2684" s="19">
        <v>0</v>
      </c>
      <c r="O2684" s="19">
        <v>2</v>
      </c>
      <c r="P2684" s="19">
        <v>2</v>
      </c>
      <c r="Q2684" s="19">
        <f t="shared" si="246"/>
        <v>0</v>
      </c>
      <c r="R2684" s="3">
        <f t="shared" si="247"/>
        <v>0.77849894416152299</v>
      </c>
      <c r="S2684" s="3">
        <f t="shared" si="248"/>
        <v>6.5789473684210523E-2</v>
      </c>
      <c r="T2684" s="9">
        <f t="shared" si="249"/>
        <v>0</v>
      </c>
      <c r="U2684" s="9">
        <f t="shared" si="250"/>
        <v>2</v>
      </c>
      <c r="V2684" s="9">
        <f t="shared" si="251"/>
        <v>1</v>
      </c>
    </row>
    <row r="2685" spans="1:22" x14ac:dyDescent="0.25">
      <c r="A2685" t="s">
        <v>506</v>
      </c>
      <c r="B2685" s="32" t="s">
        <v>52</v>
      </c>
      <c r="C2685" t="s">
        <v>202</v>
      </c>
      <c r="D2685" t="s">
        <v>4746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>
        <v>0</v>
      </c>
      <c r="L2685" s="9">
        <v>0</v>
      </c>
      <c r="M2685" s="19">
        <v>1</v>
      </c>
      <c r="N2685" s="19">
        <v>0</v>
      </c>
      <c r="O2685" s="19">
        <v>0</v>
      </c>
      <c r="P2685" s="19">
        <v>0</v>
      </c>
      <c r="Q2685" s="19">
        <f t="shared" si="246"/>
        <v>0</v>
      </c>
      <c r="R2685" s="3">
        <f t="shared" si="247"/>
        <v>0.28867513459481287</v>
      </c>
      <c r="S2685" s="3">
        <f t="shared" si="248"/>
        <v>3.2894736842105261E-2</v>
      </c>
      <c r="T2685" s="9">
        <f t="shared" si="249"/>
        <v>0</v>
      </c>
      <c r="U2685" s="9">
        <f t="shared" si="250"/>
        <v>1</v>
      </c>
      <c r="V2685" s="9">
        <f t="shared" si="251"/>
        <v>0</v>
      </c>
    </row>
    <row r="2686" spans="1:22" x14ac:dyDescent="0.25">
      <c r="A2686" t="s">
        <v>506</v>
      </c>
      <c r="B2686" s="32" t="s">
        <v>52</v>
      </c>
      <c r="C2686" t="s">
        <v>202</v>
      </c>
      <c r="D2686" t="s">
        <v>686</v>
      </c>
      <c r="E2686" s="9">
        <v>4</v>
      </c>
      <c r="F2686" s="9">
        <v>10</v>
      </c>
      <c r="G2686" s="9">
        <v>1</v>
      </c>
      <c r="H2686" s="9">
        <v>0</v>
      </c>
      <c r="I2686" s="9">
        <v>1</v>
      </c>
      <c r="J2686" s="9">
        <v>1</v>
      </c>
      <c r="K2686">
        <v>40.599999999999994</v>
      </c>
      <c r="L2686" s="9">
        <v>30.799999999999997</v>
      </c>
      <c r="M2686" s="19">
        <v>1</v>
      </c>
      <c r="N2686" s="19">
        <v>2</v>
      </c>
      <c r="O2686" s="19">
        <v>2</v>
      </c>
      <c r="P2686" s="19">
        <v>0</v>
      </c>
      <c r="Q2686" s="19">
        <f t="shared" si="246"/>
        <v>40.599999999999994</v>
      </c>
      <c r="R2686" s="3">
        <f t="shared" si="247"/>
        <v>13.477377228886075</v>
      </c>
      <c r="S2686" s="3">
        <f t="shared" si="248"/>
        <v>0.30723684210526314</v>
      </c>
      <c r="T2686" s="9">
        <f t="shared" si="249"/>
        <v>0</v>
      </c>
      <c r="U2686" s="9">
        <f t="shared" si="250"/>
        <v>40.599999999999994</v>
      </c>
      <c r="V2686" s="9">
        <f t="shared" si="251"/>
        <v>17</v>
      </c>
    </row>
    <row r="2687" spans="1:22" x14ac:dyDescent="0.25">
      <c r="A2687" t="s">
        <v>506</v>
      </c>
      <c r="B2687" s="32" t="s">
        <v>52</v>
      </c>
      <c r="C2687" t="s">
        <v>202</v>
      </c>
      <c r="D2687" t="s">
        <v>876</v>
      </c>
      <c r="E2687" s="9">
        <v>0</v>
      </c>
      <c r="F2687" s="9">
        <v>0</v>
      </c>
      <c r="G2687" s="9">
        <v>1</v>
      </c>
      <c r="H2687" s="9">
        <v>1</v>
      </c>
      <c r="I2687" s="9">
        <v>0</v>
      </c>
      <c r="J2687" s="9">
        <v>0</v>
      </c>
      <c r="K2687">
        <v>0</v>
      </c>
      <c r="L2687" s="9">
        <v>0</v>
      </c>
      <c r="M2687" s="19">
        <v>0</v>
      </c>
      <c r="N2687" s="19">
        <v>0</v>
      </c>
      <c r="O2687" s="19">
        <v>0</v>
      </c>
      <c r="P2687" s="19">
        <v>0</v>
      </c>
      <c r="Q2687" s="19">
        <f t="shared" si="246"/>
        <v>0</v>
      </c>
      <c r="R2687" s="3">
        <f t="shared" si="247"/>
        <v>0.38924947208076149</v>
      </c>
      <c r="S2687" s="3">
        <f t="shared" si="248"/>
        <v>3.2894736842105261E-2</v>
      </c>
      <c r="T2687" s="9">
        <f t="shared" si="249"/>
        <v>0</v>
      </c>
      <c r="U2687" s="9">
        <f t="shared" si="250"/>
        <v>1</v>
      </c>
      <c r="V2687" s="9">
        <f t="shared" si="251"/>
        <v>1</v>
      </c>
    </row>
    <row r="2688" spans="1:22" x14ac:dyDescent="0.25">
      <c r="A2688" t="s">
        <v>515</v>
      </c>
      <c r="B2688" s="32" t="s">
        <v>42</v>
      </c>
      <c r="C2688" t="s">
        <v>202</v>
      </c>
      <c r="D2688" t="s">
        <v>4746</v>
      </c>
      <c r="E2688" s="9">
        <v>0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>
        <v>4.1999999999999993</v>
      </c>
      <c r="L2688" s="9">
        <v>0</v>
      </c>
      <c r="M2688" s="19">
        <v>1</v>
      </c>
      <c r="N2688" s="19">
        <v>0</v>
      </c>
      <c r="O2688" s="19">
        <v>0</v>
      </c>
      <c r="P2688" s="19">
        <v>0</v>
      </c>
      <c r="Q2688" s="19">
        <f t="shared" si="246"/>
        <v>4.1999999999999993</v>
      </c>
      <c r="R2688" s="3">
        <f t="shared" si="247"/>
        <v>1.2205314292130987</v>
      </c>
      <c r="S2688" s="3">
        <f t="shared" si="248"/>
        <v>8.5526315789473673E-2</v>
      </c>
      <c r="T2688" s="9">
        <f t="shared" si="249"/>
        <v>0</v>
      </c>
      <c r="U2688" s="9">
        <f t="shared" si="250"/>
        <v>4.1999999999999993</v>
      </c>
      <c r="V2688" s="9">
        <f t="shared" si="251"/>
        <v>2</v>
      </c>
    </row>
    <row r="2689" spans="1:22" x14ac:dyDescent="0.25">
      <c r="A2689" t="s">
        <v>515</v>
      </c>
      <c r="B2689" s="32" t="s">
        <v>42</v>
      </c>
      <c r="C2689" t="s">
        <v>202</v>
      </c>
      <c r="D2689" t="s">
        <v>686</v>
      </c>
      <c r="E2689" s="9">
        <v>1</v>
      </c>
      <c r="F2689" s="9">
        <v>5</v>
      </c>
      <c r="G2689" s="9">
        <v>3</v>
      </c>
      <c r="H2689" s="9">
        <v>2</v>
      </c>
      <c r="I2689" s="9">
        <v>2</v>
      </c>
      <c r="J2689" s="9">
        <v>0</v>
      </c>
      <c r="K2689">
        <v>22.4</v>
      </c>
      <c r="L2689" s="9">
        <v>21</v>
      </c>
      <c r="M2689" s="19">
        <v>1</v>
      </c>
      <c r="N2689" s="19">
        <v>2</v>
      </c>
      <c r="O2689" s="19">
        <v>2</v>
      </c>
      <c r="P2689" s="19">
        <v>1</v>
      </c>
      <c r="Q2689" s="19">
        <f t="shared" si="246"/>
        <v>22.4</v>
      </c>
      <c r="R2689" s="3">
        <f t="shared" si="247"/>
        <v>7.8118790662333311</v>
      </c>
      <c r="S2689" s="3">
        <f t="shared" si="248"/>
        <v>0.18660287081339713</v>
      </c>
      <c r="T2689" s="9">
        <f t="shared" si="249"/>
        <v>0</v>
      </c>
      <c r="U2689" s="9">
        <f t="shared" si="250"/>
        <v>22.4</v>
      </c>
      <c r="V2689" s="9">
        <f t="shared" si="251"/>
        <v>10</v>
      </c>
    </row>
    <row r="2690" spans="1:22" x14ac:dyDescent="0.25">
      <c r="A2690" t="s">
        <v>515</v>
      </c>
      <c r="B2690" s="32" t="s">
        <v>42</v>
      </c>
      <c r="C2690" t="s">
        <v>202</v>
      </c>
      <c r="D2690" t="s">
        <v>876</v>
      </c>
      <c r="E2690" s="9">
        <v>1</v>
      </c>
      <c r="F2690" s="9">
        <v>1</v>
      </c>
      <c r="G2690" s="9">
        <v>1</v>
      </c>
      <c r="H2690" s="9">
        <v>0</v>
      </c>
      <c r="I2690" s="9">
        <v>0</v>
      </c>
      <c r="J2690" s="9">
        <v>0</v>
      </c>
      <c r="K2690">
        <v>0</v>
      </c>
      <c r="L2690" s="9">
        <v>0</v>
      </c>
      <c r="M2690" s="19">
        <v>0</v>
      </c>
      <c r="N2690" s="19">
        <v>0</v>
      </c>
      <c r="O2690" s="19">
        <v>0</v>
      </c>
      <c r="P2690" s="19">
        <v>0</v>
      </c>
      <c r="Q2690" s="19">
        <f t="shared" ref="Q2690:Q2753" si="252">IFERROR(AVERAGEIF(K2690:K2690,"&lt;&gt;0"),0)</f>
        <v>0</v>
      </c>
      <c r="R2690" s="3">
        <f t="shared" ref="R2690:R2753" si="253">_xlfn.STDEV.S(E2690:P2690)</f>
        <v>0.45226701686664544</v>
      </c>
      <c r="S2690" s="3">
        <f t="shared" ref="S2690:S2753" si="254">IFERROR(AVERAGEIF(E2690:P2690,"&lt;&gt;0")/30.4,0)</f>
        <v>3.2894736842105261E-2</v>
      </c>
      <c r="T2690" s="9">
        <f t="shared" ref="T2690:T2753" si="255">MIN(E2690:P2690)</f>
        <v>0</v>
      </c>
      <c r="U2690" s="9">
        <f t="shared" ref="U2690:U2753" si="256">MAX(E2690:P2690)</f>
        <v>1</v>
      </c>
      <c r="V2690" s="9">
        <f t="shared" ref="V2690:V2753" si="257">MROUND(ROUND(_xlfn.NORM.S.INV($Y$1)*R2690*1,1),1)</f>
        <v>1</v>
      </c>
    </row>
    <row r="2691" spans="1:22" x14ac:dyDescent="0.25">
      <c r="A2691" t="s">
        <v>515</v>
      </c>
      <c r="B2691" s="32" t="s">
        <v>42</v>
      </c>
      <c r="C2691" t="s">
        <v>202</v>
      </c>
      <c r="D2691" t="s">
        <v>5604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>
        <v>0</v>
      </c>
      <c r="L2691" s="9">
        <v>0</v>
      </c>
      <c r="M2691" s="19">
        <v>0</v>
      </c>
      <c r="N2691" s="19">
        <v>0</v>
      </c>
      <c r="O2691" s="19">
        <v>1</v>
      </c>
      <c r="P2691" s="19">
        <v>0</v>
      </c>
      <c r="Q2691" s="19">
        <f t="shared" si="252"/>
        <v>0</v>
      </c>
      <c r="R2691" s="3">
        <f t="shared" si="253"/>
        <v>0.28867513459481287</v>
      </c>
      <c r="S2691" s="3">
        <f t="shared" si="254"/>
        <v>3.2894736842105261E-2</v>
      </c>
      <c r="T2691" s="9">
        <f t="shared" si="255"/>
        <v>0</v>
      </c>
      <c r="U2691" s="9">
        <f t="shared" si="256"/>
        <v>1</v>
      </c>
      <c r="V2691" s="9">
        <f t="shared" si="257"/>
        <v>0</v>
      </c>
    </row>
    <row r="2692" spans="1:22" x14ac:dyDescent="0.25">
      <c r="A2692" t="s">
        <v>535</v>
      </c>
      <c r="B2692" s="32" t="s">
        <v>44</v>
      </c>
      <c r="C2692" t="s">
        <v>202</v>
      </c>
      <c r="D2692" t="s">
        <v>4746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>
        <v>1.4</v>
      </c>
      <c r="L2692" s="9">
        <v>0</v>
      </c>
      <c r="M2692" s="19">
        <v>0</v>
      </c>
      <c r="N2692" s="19">
        <v>0</v>
      </c>
      <c r="O2692" s="19">
        <v>0</v>
      </c>
      <c r="P2692" s="19">
        <v>0</v>
      </c>
      <c r="Q2692" s="19">
        <f t="shared" si="252"/>
        <v>1.4</v>
      </c>
      <c r="R2692" s="3">
        <f t="shared" si="253"/>
        <v>0.404145188432738</v>
      </c>
      <c r="S2692" s="3">
        <f t="shared" si="254"/>
        <v>4.6052631578947366E-2</v>
      </c>
      <c r="T2692" s="9">
        <f t="shared" si="255"/>
        <v>0</v>
      </c>
      <c r="U2692" s="9">
        <f t="shared" si="256"/>
        <v>1.4</v>
      </c>
      <c r="V2692" s="9">
        <f t="shared" si="257"/>
        <v>1</v>
      </c>
    </row>
    <row r="2693" spans="1:22" x14ac:dyDescent="0.25">
      <c r="A2693" t="s">
        <v>535</v>
      </c>
      <c r="B2693" s="32" t="s">
        <v>44</v>
      </c>
      <c r="C2693" t="s">
        <v>202</v>
      </c>
      <c r="D2693" t="s">
        <v>686</v>
      </c>
      <c r="E2693" s="9">
        <v>0</v>
      </c>
      <c r="F2693" s="9">
        <v>0</v>
      </c>
      <c r="G2693" s="9">
        <v>1</v>
      </c>
      <c r="H2693" s="9">
        <v>1</v>
      </c>
      <c r="I2693" s="9">
        <v>1</v>
      </c>
      <c r="J2693" s="9">
        <v>0</v>
      </c>
      <c r="K2693">
        <v>1.4</v>
      </c>
      <c r="L2693" s="9">
        <v>1.4</v>
      </c>
      <c r="M2693" s="19">
        <v>0</v>
      </c>
      <c r="N2693" s="19">
        <v>0</v>
      </c>
      <c r="O2693" s="19">
        <v>0</v>
      </c>
      <c r="P2693" s="19">
        <v>0</v>
      </c>
      <c r="Q2693" s="19">
        <f t="shared" si="252"/>
        <v>1.4</v>
      </c>
      <c r="R2693" s="3">
        <f t="shared" si="253"/>
        <v>0.61175356496094413</v>
      </c>
      <c r="S2693" s="3">
        <f t="shared" si="254"/>
        <v>3.8157894736842113E-2</v>
      </c>
      <c r="T2693" s="9">
        <f t="shared" si="255"/>
        <v>0</v>
      </c>
      <c r="U2693" s="9">
        <f t="shared" si="256"/>
        <v>1.4</v>
      </c>
      <c r="V2693" s="9">
        <f t="shared" si="257"/>
        <v>1</v>
      </c>
    </row>
    <row r="2694" spans="1:22" x14ac:dyDescent="0.25">
      <c r="A2694" t="s">
        <v>470</v>
      </c>
      <c r="B2694" s="32" t="s">
        <v>77</v>
      </c>
      <c r="C2694" t="s">
        <v>202</v>
      </c>
      <c r="D2694" t="s">
        <v>4746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>
        <v>2.8</v>
      </c>
      <c r="L2694" s="9">
        <v>1.4</v>
      </c>
      <c r="M2694" s="19">
        <v>1</v>
      </c>
      <c r="N2694" s="19">
        <v>0</v>
      </c>
      <c r="O2694" s="19">
        <v>0</v>
      </c>
      <c r="P2694" s="19">
        <v>0</v>
      </c>
      <c r="Q2694" s="19">
        <f t="shared" si="252"/>
        <v>2.8</v>
      </c>
      <c r="R2694" s="3">
        <f t="shared" si="253"/>
        <v>0.88145884587409806</v>
      </c>
      <c r="S2694" s="3">
        <f t="shared" si="254"/>
        <v>5.701754385964912E-2</v>
      </c>
      <c r="T2694" s="9">
        <f t="shared" si="255"/>
        <v>0</v>
      </c>
      <c r="U2694" s="9">
        <f t="shared" si="256"/>
        <v>2.8</v>
      </c>
      <c r="V2694" s="9">
        <f t="shared" si="257"/>
        <v>1</v>
      </c>
    </row>
    <row r="2695" spans="1:22" x14ac:dyDescent="0.25">
      <c r="A2695" t="s">
        <v>470</v>
      </c>
      <c r="B2695" s="32" t="s">
        <v>77</v>
      </c>
      <c r="C2695" t="s">
        <v>202</v>
      </c>
      <c r="D2695" t="s">
        <v>686</v>
      </c>
      <c r="E2695" s="9">
        <v>0</v>
      </c>
      <c r="F2695" s="9">
        <v>1</v>
      </c>
      <c r="G2695" s="9">
        <v>0</v>
      </c>
      <c r="H2695" s="9">
        <v>0</v>
      </c>
      <c r="I2695" s="9">
        <v>1</v>
      </c>
      <c r="J2695" s="9">
        <v>0</v>
      </c>
      <c r="K2695">
        <v>1.4</v>
      </c>
      <c r="L2695" s="9">
        <v>5.6</v>
      </c>
      <c r="M2695" s="19">
        <v>0</v>
      </c>
      <c r="N2695" s="19">
        <v>3</v>
      </c>
      <c r="O2695" s="19">
        <v>0</v>
      </c>
      <c r="P2695" s="19">
        <v>0</v>
      </c>
      <c r="Q2695" s="19">
        <f t="shared" si="252"/>
        <v>1.4</v>
      </c>
      <c r="R2695" s="3">
        <f t="shared" si="253"/>
        <v>1.7141125453662072</v>
      </c>
      <c r="S2695" s="3">
        <f t="shared" si="254"/>
        <v>7.8947368421052627E-2</v>
      </c>
      <c r="T2695" s="9">
        <f t="shared" si="255"/>
        <v>0</v>
      </c>
      <c r="U2695" s="9">
        <f t="shared" si="256"/>
        <v>5.6</v>
      </c>
      <c r="V2695" s="9">
        <f t="shared" si="257"/>
        <v>2</v>
      </c>
    </row>
    <row r="2696" spans="1:22" x14ac:dyDescent="0.25">
      <c r="A2696" t="s">
        <v>533</v>
      </c>
      <c r="B2696" s="32" t="s">
        <v>54</v>
      </c>
      <c r="C2696" t="s">
        <v>202</v>
      </c>
      <c r="D2696" t="s">
        <v>686</v>
      </c>
      <c r="E2696" s="9">
        <v>0</v>
      </c>
      <c r="F2696" s="9">
        <v>0</v>
      </c>
      <c r="G2696" s="9">
        <v>0</v>
      </c>
      <c r="H2696" s="9">
        <v>0</v>
      </c>
      <c r="I2696" s="9">
        <v>1</v>
      </c>
      <c r="J2696" s="9">
        <v>0</v>
      </c>
      <c r="K2696">
        <v>4.1999999999999993</v>
      </c>
      <c r="L2696" s="9">
        <v>2.8</v>
      </c>
      <c r="M2696" s="19">
        <v>3</v>
      </c>
      <c r="N2696" s="19">
        <v>1</v>
      </c>
      <c r="O2696" s="19">
        <v>0</v>
      </c>
      <c r="P2696" s="19">
        <v>1</v>
      </c>
      <c r="Q2696" s="19">
        <f t="shared" si="252"/>
        <v>4.1999999999999993</v>
      </c>
      <c r="R2696" s="3">
        <f t="shared" si="253"/>
        <v>1.4584134177145023</v>
      </c>
      <c r="S2696" s="3">
        <f t="shared" si="254"/>
        <v>7.1271929824561403E-2</v>
      </c>
      <c r="T2696" s="9">
        <f t="shared" si="255"/>
        <v>0</v>
      </c>
      <c r="U2696" s="9">
        <f t="shared" si="256"/>
        <v>4.1999999999999993</v>
      </c>
      <c r="V2696" s="9">
        <f t="shared" si="257"/>
        <v>2</v>
      </c>
    </row>
    <row r="2697" spans="1:22" x14ac:dyDescent="0.25">
      <c r="A2697" t="s">
        <v>587</v>
      </c>
      <c r="B2697" s="32" t="s">
        <v>56</v>
      </c>
      <c r="C2697" t="s">
        <v>202</v>
      </c>
      <c r="D2697" t="s">
        <v>686</v>
      </c>
      <c r="E2697" s="9">
        <v>0</v>
      </c>
      <c r="F2697" s="9">
        <v>0</v>
      </c>
      <c r="G2697" s="9">
        <v>0</v>
      </c>
      <c r="H2697" s="9">
        <v>0</v>
      </c>
      <c r="I2697" s="9">
        <v>1</v>
      </c>
      <c r="J2697" s="9">
        <v>0</v>
      </c>
      <c r="K2697">
        <v>1.4</v>
      </c>
      <c r="L2697" s="9">
        <v>0</v>
      </c>
      <c r="M2697" s="19">
        <v>0</v>
      </c>
      <c r="N2697" s="19">
        <v>0</v>
      </c>
      <c r="O2697" s="19">
        <v>0</v>
      </c>
      <c r="P2697" s="19">
        <v>0</v>
      </c>
      <c r="Q2697" s="19">
        <f t="shared" si="252"/>
        <v>1.4</v>
      </c>
      <c r="R2697" s="3">
        <f t="shared" si="253"/>
        <v>0.47482054026183984</v>
      </c>
      <c r="S2697" s="3">
        <f t="shared" si="254"/>
        <v>3.9473684210526314E-2</v>
      </c>
      <c r="T2697" s="9">
        <f t="shared" si="255"/>
        <v>0</v>
      </c>
      <c r="U2697" s="9">
        <f t="shared" si="256"/>
        <v>1.4</v>
      </c>
      <c r="V2697" s="9">
        <f t="shared" si="257"/>
        <v>1</v>
      </c>
    </row>
    <row r="2698" spans="1:22" x14ac:dyDescent="0.25">
      <c r="A2698" t="s">
        <v>587</v>
      </c>
      <c r="B2698" s="32" t="s">
        <v>56</v>
      </c>
      <c r="C2698" t="s">
        <v>202</v>
      </c>
      <c r="D2698" t="s">
        <v>876</v>
      </c>
      <c r="E2698" s="9">
        <v>1</v>
      </c>
      <c r="F2698" s="9">
        <v>1</v>
      </c>
      <c r="G2698" s="9">
        <v>2</v>
      </c>
      <c r="H2698" s="9">
        <v>1</v>
      </c>
      <c r="I2698" s="9">
        <v>0</v>
      </c>
      <c r="J2698" s="9">
        <v>0</v>
      </c>
      <c r="K2698">
        <v>0</v>
      </c>
      <c r="L2698" s="9">
        <v>0</v>
      </c>
      <c r="M2698" s="19">
        <v>0</v>
      </c>
      <c r="N2698" s="19">
        <v>3</v>
      </c>
      <c r="O2698" s="19">
        <v>0</v>
      </c>
      <c r="P2698" s="19">
        <v>0</v>
      </c>
      <c r="Q2698" s="19">
        <f t="shared" si="252"/>
        <v>0</v>
      </c>
      <c r="R2698" s="3">
        <f t="shared" si="253"/>
        <v>0.9847319278346619</v>
      </c>
      <c r="S2698" s="3">
        <f t="shared" si="254"/>
        <v>5.2631578947368425E-2</v>
      </c>
      <c r="T2698" s="9">
        <f t="shared" si="255"/>
        <v>0</v>
      </c>
      <c r="U2698" s="9">
        <f t="shared" si="256"/>
        <v>3</v>
      </c>
      <c r="V2698" s="9">
        <f t="shared" si="257"/>
        <v>1</v>
      </c>
    </row>
    <row r="2699" spans="1:22" x14ac:dyDescent="0.25">
      <c r="A2699" t="s">
        <v>433</v>
      </c>
      <c r="B2699" s="32" t="s">
        <v>79</v>
      </c>
      <c r="C2699" t="s">
        <v>202</v>
      </c>
      <c r="D2699" t="s">
        <v>686</v>
      </c>
      <c r="E2699" s="9">
        <v>2</v>
      </c>
      <c r="F2699" s="9">
        <v>5</v>
      </c>
      <c r="G2699" s="9">
        <v>12</v>
      </c>
      <c r="H2699" s="9">
        <v>5</v>
      </c>
      <c r="I2699" s="9">
        <v>2</v>
      </c>
      <c r="J2699" s="9">
        <v>3</v>
      </c>
      <c r="K2699">
        <v>44.8</v>
      </c>
      <c r="L2699" s="9">
        <v>29.4</v>
      </c>
      <c r="M2699" s="19">
        <v>2</v>
      </c>
      <c r="N2699" s="19">
        <v>1</v>
      </c>
      <c r="O2699" s="19">
        <v>10</v>
      </c>
      <c r="P2699" s="19">
        <v>1</v>
      </c>
      <c r="Q2699" s="19">
        <f t="shared" si="252"/>
        <v>44.8</v>
      </c>
      <c r="R2699" s="3">
        <f t="shared" si="253"/>
        <v>13.630669518228057</v>
      </c>
      <c r="S2699" s="3">
        <f t="shared" si="254"/>
        <v>0.32127192982456138</v>
      </c>
      <c r="T2699" s="9">
        <f t="shared" si="255"/>
        <v>1</v>
      </c>
      <c r="U2699" s="9">
        <f t="shared" si="256"/>
        <v>44.8</v>
      </c>
      <c r="V2699" s="9">
        <f t="shared" si="257"/>
        <v>18</v>
      </c>
    </row>
    <row r="2700" spans="1:22" x14ac:dyDescent="0.25">
      <c r="A2700" t="s">
        <v>433</v>
      </c>
      <c r="B2700" s="32" t="s">
        <v>79</v>
      </c>
      <c r="C2700" t="s">
        <v>202</v>
      </c>
      <c r="D2700" t="s">
        <v>5604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>
        <v>0</v>
      </c>
      <c r="L2700" s="9">
        <v>0</v>
      </c>
      <c r="M2700" s="19">
        <v>0</v>
      </c>
      <c r="N2700" s="19">
        <v>0</v>
      </c>
      <c r="O2700" s="19">
        <v>1</v>
      </c>
      <c r="P2700" s="19">
        <v>0</v>
      </c>
      <c r="Q2700" s="19">
        <f t="shared" si="252"/>
        <v>0</v>
      </c>
      <c r="R2700" s="3">
        <f t="shared" si="253"/>
        <v>0.28867513459481287</v>
      </c>
      <c r="S2700" s="3">
        <f t="shared" si="254"/>
        <v>3.2894736842105261E-2</v>
      </c>
      <c r="T2700" s="9">
        <f t="shared" si="255"/>
        <v>0</v>
      </c>
      <c r="U2700" s="9">
        <f t="shared" si="256"/>
        <v>1</v>
      </c>
      <c r="V2700" s="9">
        <f t="shared" si="257"/>
        <v>0</v>
      </c>
    </row>
    <row r="2701" spans="1:22" x14ac:dyDescent="0.25">
      <c r="A2701" t="s">
        <v>3298</v>
      </c>
      <c r="B2701" s="32" t="s">
        <v>958</v>
      </c>
      <c r="C2701" t="s">
        <v>202</v>
      </c>
      <c r="D2701" t="s">
        <v>4746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>
        <v>1.4</v>
      </c>
      <c r="L2701" s="9">
        <v>0</v>
      </c>
      <c r="M2701" s="19">
        <v>2</v>
      </c>
      <c r="N2701" s="19">
        <v>0</v>
      </c>
      <c r="O2701" s="19">
        <v>0</v>
      </c>
      <c r="P2701" s="19">
        <v>0</v>
      </c>
      <c r="Q2701" s="19">
        <f t="shared" si="252"/>
        <v>1.4</v>
      </c>
      <c r="R2701" s="3">
        <f t="shared" si="253"/>
        <v>0.67397509170771608</v>
      </c>
      <c r="S2701" s="3">
        <f t="shared" si="254"/>
        <v>5.5921052631578948E-2</v>
      </c>
      <c r="T2701" s="9">
        <f t="shared" si="255"/>
        <v>0</v>
      </c>
      <c r="U2701" s="9">
        <f t="shared" si="256"/>
        <v>2</v>
      </c>
      <c r="V2701" s="9">
        <f t="shared" si="257"/>
        <v>1</v>
      </c>
    </row>
    <row r="2702" spans="1:22" x14ac:dyDescent="0.25">
      <c r="A2702" t="s">
        <v>3298</v>
      </c>
      <c r="B2702" s="32" t="s">
        <v>958</v>
      </c>
      <c r="C2702" t="s">
        <v>202</v>
      </c>
      <c r="D2702" t="s">
        <v>686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>
        <v>0</v>
      </c>
      <c r="L2702" s="9">
        <v>1.4</v>
      </c>
      <c r="M2702" s="19">
        <v>0</v>
      </c>
      <c r="N2702" s="19">
        <v>0</v>
      </c>
      <c r="O2702" s="19">
        <v>0</v>
      </c>
      <c r="P2702" s="19">
        <v>0</v>
      </c>
      <c r="Q2702" s="19">
        <f t="shared" si="252"/>
        <v>0</v>
      </c>
      <c r="R2702" s="3">
        <f t="shared" si="253"/>
        <v>0.404145188432738</v>
      </c>
      <c r="S2702" s="3">
        <f t="shared" si="254"/>
        <v>4.6052631578947366E-2</v>
      </c>
      <c r="T2702" s="9">
        <f t="shared" si="255"/>
        <v>0</v>
      </c>
      <c r="U2702" s="9">
        <f t="shared" si="256"/>
        <v>1.4</v>
      </c>
      <c r="V2702" s="9">
        <f t="shared" si="257"/>
        <v>1</v>
      </c>
    </row>
    <row r="2703" spans="1:22" x14ac:dyDescent="0.25">
      <c r="A2703" t="s">
        <v>3275</v>
      </c>
      <c r="B2703" s="32" t="s">
        <v>910</v>
      </c>
      <c r="C2703" t="s">
        <v>202</v>
      </c>
      <c r="D2703" t="s">
        <v>686</v>
      </c>
      <c r="E2703" s="9">
        <v>1</v>
      </c>
      <c r="F2703" s="9">
        <v>0</v>
      </c>
      <c r="G2703" s="9">
        <v>3</v>
      </c>
      <c r="H2703" s="9">
        <v>1</v>
      </c>
      <c r="I2703" s="9">
        <v>0</v>
      </c>
      <c r="J2703" s="9">
        <v>0</v>
      </c>
      <c r="K2703">
        <v>8.3999999999999986</v>
      </c>
      <c r="L2703" s="9">
        <v>7</v>
      </c>
      <c r="M2703" s="19">
        <v>3</v>
      </c>
      <c r="N2703" s="19">
        <v>0</v>
      </c>
      <c r="O2703" s="19">
        <v>4</v>
      </c>
      <c r="P2703" s="19">
        <v>0</v>
      </c>
      <c r="Q2703" s="19">
        <f t="shared" si="252"/>
        <v>8.3999999999999986</v>
      </c>
      <c r="R2703" s="3">
        <f t="shared" si="253"/>
        <v>2.9076179983351356</v>
      </c>
      <c r="S2703" s="3">
        <f t="shared" si="254"/>
        <v>0.1287593984962406</v>
      </c>
      <c r="T2703" s="9">
        <f t="shared" si="255"/>
        <v>0</v>
      </c>
      <c r="U2703" s="9">
        <f t="shared" si="256"/>
        <v>8.3999999999999986</v>
      </c>
      <c r="V2703" s="9">
        <f t="shared" si="257"/>
        <v>4</v>
      </c>
    </row>
    <row r="2704" spans="1:22" x14ac:dyDescent="0.25">
      <c r="A2704" t="s">
        <v>616</v>
      </c>
      <c r="B2704" s="32" t="s">
        <v>81</v>
      </c>
      <c r="C2704" t="s">
        <v>202</v>
      </c>
      <c r="D2704" t="s">
        <v>4746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>
        <v>1.4</v>
      </c>
      <c r="L2704" s="9">
        <v>0</v>
      </c>
      <c r="M2704" s="19">
        <v>0</v>
      </c>
      <c r="N2704" s="19">
        <v>0</v>
      </c>
      <c r="O2704" s="19">
        <v>0</v>
      </c>
      <c r="P2704" s="19">
        <v>0</v>
      </c>
      <c r="Q2704" s="19">
        <f t="shared" si="252"/>
        <v>1.4</v>
      </c>
      <c r="R2704" s="3">
        <f t="shared" si="253"/>
        <v>0.404145188432738</v>
      </c>
      <c r="S2704" s="3">
        <f t="shared" si="254"/>
        <v>4.6052631578947366E-2</v>
      </c>
      <c r="T2704" s="9">
        <f t="shared" si="255"/>
        <v>0</v>
      </c>
      <c r="U2704" s="9">
        <f t="shared" si="256"/>
        <v>1.4</v>
      </c>
      <c r="V2704" s="9">
        <f t="shared" si="257"/>
        <v>1</v>
      </c>
    </row>
    <row r="2705" spans="1:22" x14ac:dyDescent="0.25">
      <c r="A2705" t="s">
        <v>616</v>
      </c>
      <c r="B2705" s="32" t="s">
        <v>81</v>
      </c>
      <c r="C2705" t="s">
        <v>202</v>
      </c>
      <c r="D2705" t="s">
        <v>686</v>
      </c>
      <c r="E2705" s="9">
        <v>0</v>
      </c>
      <c r="F2705" s="9">
        <v>0</v>
      </c>
      <c r="G2705" s="9">
        <v>1</v>
      </c>
      <c r="H2705" s="9">
        <v>0</v>
      </c>
      <c r="I2705" s="9">
        <v>0</v>
      </c>
      <c r="J2705" s="9">
        <v>0</v>
      </c>
      <c r="K2705">
        <v>2.8</v>
      </c>
      <c r="L2705" s="9">
        <v>1.4</v>
      </c>
      <c r="M2705" s="19">
        <v>0</v>
      </c>
      <c r="N2705" s="19">
        <v>2</v>
      </c>
      <c r="O2705" s="19">
        <v>0</v>
      </c>
      <c r="P2705" s="19">
        <v>0</v>
      </c>
      <c r="Q2705" s="19">
        <f t="shared" si="252"/>
        <v>2.8</v>
      </c>
      <c r="R2705" s="3">
        <f t="shared" si="253"/>
        <v>0.97607749319778536</v>
      </c>
      <c r="S2705" s="3">
        <f t="shared" si="254"/>
        <v>5.921052631578947E-2</v>
      </c>
      <c r="T2705" s="9">
        <f t="shared" si="255"/>
        <v>0</v>
      </c>
      <c r="U2705" s="9">
        <f t="shared" si="256"/>
        <v>2.8</v>
      </c>
      <c r="V2705" s="9">
        <f t="shared" si="257"/>
        <v>1</v>
      </c>
    </row>
    <row r="2706" spans="1:22" x14ac:dyDescent="0.25">
      <c r="A2706" t="s">
        <v>3277</v>
      </c>
      <c r="B2706" s="32" t="s">
        <v>914</v>
      </c>
      <c r="C2706" t="s">
        <v>202</v>
      </c>
      <c r="D2706" t="s">
        <v>876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>
        <v>0</v>
      </c>
      <c r="L2706" s="9">
        <v>0</v>
      </c>
      <c r="M2706" s="19">
        <v>0</v>
      </c>
      <c r="N2706" s="19">
        <v>1</v>
      </c>
      <c r="O2706" s="19">
        <v>0</v>
      </c>
      <c r="P2706" s="19">
        <v>0</v>
      </c>
      <c r="Q2706" s="19">
        <f t="shared" si="252"/>
        <v>0</v>
      </c>
      <c r="R2706" s="3">
        <f t="shared" si="253"/>
        <v>0.28867513459481287</v>
      </c>
      <c r="S2706" s="3">
        <f t="shared" si="254"/>
        <v>3.2894736842105261E-2</v>
      </c>
      <c r="T2706" s="9">
        <f t="shared" si="255"/>
        <v>0</v>
      </c>
      <c r="U2706" s="9">
        <f t="shared" si="256"/>
        <v>1</v>
      </c>
      <c r="V2706" s="9">
        <f t="shared" si="257"/>
        <v>0</v>
      </c>
    </row>
    <row r="2707" spans="1:22" x14ac:dyDescent="0.25">
      <c r="A2707" t="s">
        <v>2989</v>
      </c>
      <c r="B2707" s="32" t="s">
        <v>960</v>
      </c>
      <c r="C2707" t="s">
        <v>202</v>
      </c>
      <c r="D2707" t="s">
        <v>686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>
        <v>1.4</v>
      </c>
      <c r="L2707" s="9">
        <v>0</v>
      </c>
      <c r="M2707" s="19">
        <v>1</v>
      </c>
      <c r="N2707" s="19">
        <v>0</v>
      </c>
      <c r="O2707" s="19">
        <v>0</v>
      </c>
      <c r="P2707" s="19">
        <v>0</v>
      </c>
      <c r="Q2707" s="19">
        <f t="shared" si="252"/>
        <v>1.4</v>
      </c>
      <c r="R2707" s="3">
        <f t="shared" si="253"/>
        <v>0.47482054026183984</v>
      </c>
      <c r="S2707" s="3">
        <f t="shared" si="254"/>
        <v>3.9473684210526314E-2</v>
      </c>
      <c r="T2707" s="9">
        <f t="shared" si="255"/>
        <v>0</v>
      </c>
      <c r="U2707" s="9">
        <f t="shared" si="256"/>
        <v>1.4</v>
      </c>
      <c r="V2707" s="9">
        <f t="shared" si="257"/>
        <v>1</v>
      </c>
    </row>
    <row r="2708" spans="1:22" x14ac:dyDescent="0.25">
      <c r="A2708" t="s">
        <v>3299</v>
      </c>
      <c r="B2708" s="32" t="s">
        <v>962</v>
      </c>
      <c r="C2708" t="s">
        <v>202</v>
      </c>
      <c r="D2708" t="s">
        <v>4746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>
        <v>0</v>
      </c>
      <c r="L2708" s="9">
        <v>1.4</v>
      </c>
      <c r="M2708" s="19">
        <v>0</v>
      </c>
      <c r="N2708" s="19">
        <v>0</v>
      </c>
      <c r="O2708" s="19">
        <v>0</v>
      </c>
      <c r="P2708" s="19">
        <v>0</v>
      </c>
      <c r="Q2708" s="19">
        <f t="shared" si="252"/>
        <v>0</v>
      </c>
      <c r="R2708" s="3">
        <f t="shared" si="253"/>
        <v>0.404145188432738</v>
      </c>
      <c r="S2708" s="3">
        <f t="shared" si="254"/>
        <v>4.6052631578947366E-2</v>
      </c>
      <c r="T2708" s="9">
        <f t="shared" si="255"/>
        <v>0</v>
      </c>
      <c r="U2708" s="9">
        <f t="shared" si="256"/>
        <v>1.4</v>
      </c>
      <c r="V2708" s="9">
        <f t="shared" si="257"/>
        <v>1</v>
      </c>
    </row>
    <row r="2709" spans="1:22" x14ac:dyDescent="0.25">
      <c r="A2709" t="s">
        <v>3299</v>
      </c>
      <c r="B2709" s="32" t="s">
        <v>962</v>
      </c>
      <c r="C2709" t="s">
        <v>202</v>
      </c>
      <c r="D2709" t="s">
        <v>686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>
        <v>0</v>
      </c>
      <c r="L2709" s="9">
        <v>0</v>
      </c>
      <c r="M2709" s="19">
        <v>1</v>
      </c>
      <c r="N2709" s="19">
        <v>0</v>
      </c>
      <c r="O2709" s="19">
        <v>0</v>
      </c>
      <c r="P2709" s="19">
        <v>0</v>
      </c>
      <c r="Q2709" s="19">
        <f t="shared" si="252"/>
        <v>0</v>
      </c>
      <c r="R2709" s="3">
        <f t="shared" si="253"/>
        <v>0.28867513459481287</v>
      </c>
      <c r="S2709" s="3">
        <f t="shared" si="254"/>
        <v>3.2894736842105261E-2</v>
      </c>
      <c r="T2709" s="9">
        <f t="shared" si="255"/>
        <v>0</v>
      </c>
      <c r="U2709" s="9">
        <f t="shared" si="256"/>
        <v>1</v>
      </c>
      <c r="V2709" s="9">
        <f t="shared" si="257"/>
        <v>0</v>
      </c>
    </row>
    <row r="2710" spans="1:22" x14ac:dyDescent="0.25">
      <c r="A2710" t="s">
        <v>3299</v>
      </c>
      <c r="B2710" s="32" t="s">
        <v>962</v>
      </c>
      <c r="C2710" t="s">
        <v>202</v>
      </c>
      <c r="D2710" t="s">
        <v>876</v>
      </c>
      <c r="E2710" s="9">
        <v>0</v>
      </c>
      <c r="F2710" s="9">
        <v>0</v>
      </c>
      <c r="G2710" s="9">
        <v>1</v>
      </c>
      <c r="H2710" s="9">
        <v>0</v>
      </c>
      <c r="I2710" s="9">
        <v>0</v>
      </c>
      <c r="J2710" s="9">
        <v>0</v>
      </c>
      <c r="K2710">
        <v>0</v>
      </c>
      <c r="L2710" s="9">
        <v>0</v>
      </c>
      <c r="M2710" s="19">
        <v>0</v>
      </c>
      <c r="N2710" s="19">
        <v>0</v>
      </c>
      <c r="O2710" s="19">
        <v>0</v>
      </c>
      <c r="P2710" s="19">
        <v>0</v>
      </c>
      <c r="Q2710" s="19">
        <f t="shared" si="252"/>
        <v>0</v>
      </c>
      <c r="R2710" s="3">
        <f t="shared" si="253"/>
        <v>0.28867513459481287</v>
      </c>
      <c r="S2710" s="3">
        <f t="shared" si="254"/>
        <v>3.2894736842105261E-2</v>
      </c>
      <c r="T2710" s="9">
        <f t="shared" si="255"/>
        <v>0</v>
      </c>
      <c r="U2710" s="9">
        <f t="shared" si="256"/>
        <v>1</v>
      </c>
      <c r="V2710" s="9">
        <f t="shared" si="257"/>
        <v>0</v>
      </c>
    </row>
    <row r="2711" spans="1:22" x14ac:dyDescent="0.25">
      <c r="A2711" t="s">
        <v>3300</v>
      </c>
      <c r="B2711" s="32" t="s">
        <v>964</v>
      </c>
      <c r="C2711" t="s">
        <v>202</v>
      </c>
      <c r="D2711" t="s">
        <v>4746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>
        <v>1.4</v>
      </c>
      <c r="L2711" s="9">
        <v>0</v>
      </c>
      <c r="M2711" s="19">
        <v>1</v>
      </c>
      <c r="N2711" s="19">
        <v>0</v>
      </c>
      <c r="O2711" s="19">
        <v>0</v>
      </c>
      <c r="P2711" s="19">
        <v>0</v>
      </c>
      <c r="Q2711" s="19">
        <f t="shared" si="252"/>
        <v>1.4</v>
      </c>
      <c r="R2711" s="3">
        <f t="shared" si="253"/>
        <v>0.47482054026183984</v>
      </c>
      <c r="S2711" s="3">
        <f t="shared" si="254"/>
        <v>3.9473684210526314E-2</v>
      </c>
      <c r="T2711" s="9">
        <f t="shared" si="255"/>
        <v>0</v>
      </c>
      <c r="U2711" s="9">
        <f t="shared" si="256"/>
        <v>1.4</v>
      </c>
      <c r="V2711" s="9">
        <f t="shared" si="257"/>
        <v>1</v>
      </c>
    </row>
    <row r="2712" spans="1:22" x14ac:dyDescent="0.25">
      <c r="A2712" t="s">
        <v>3300</v>
      </c>
      <c r="B2712" s="32" t="s">
        <v>964</v>
      </c>
      <c r="C2712" t="s">
        <v>202</v>
      </c>
      <c r="D2712" t="s">
        <v>686</v>
      </c>
      <c r="E2712" s="9">
        <v>0</v>
      </c>
      <c r="F2712" s="9">
        <v>2</v>
      </c>
      <c r="G2712" s="9">
        <v>1</v>
      </c>
      <c r="H2712" s="9">
        <v>0</v>
      </c>
      <c r="I2712" s="9">
        <v>0</v>
      </c>
      <c r="J2712" s="9">
        <v>2</v>
      </c>
      <c r="K2712">
        <v>2.8</v>
      </c>
      <c r="L2712" s="9">
        <v>1.4</v>
      </c>
      <c r="M2712" s="19">
        <v>3</v>
      </c>
      <c r="N2712" s="19">
        <v>0</v>
      </c>
      <c r="O2712" s="19">
        <v>0</v>
      </c>
      <c r="P2712" s="19">
        <v>0</v>
      </c>
      <c r="Q2712" s="19">
        <f t="shared" si="252"/>
        <v>2.8</v>
      </c>
      <c r="R2712" s="3">
        <f t="shared" si="253"/>
        <v>1.1830878960149032</v>
      </c>
      <c r="S2712" s="3">
        <f t="shared" si="254"/>
        <v>6.6885964912280702E-2</v>
      </c>
      <c r="T2712" s="9">
        <f t="shared" si="255"/>
        <v>0</v>
      </c>
      <c r="U2712" s="9">
        <f t="shared" si="256"/>
        <v>3</v>
      </c>
      <c r="V2712" s="9">
        <f t="shared" si="257"/>
        <v>2</v>
      </c>
    </row>
    <row r="2713" spans="1:22" x14ac:dyDescent="0.25">
      <c r="A2713" t="s">
        <v>2969</v>
      </c>
      <c r="B2713" s="32" t="s">
        <v>966</v>
      </c>
      <c r="C2713" t="s">
        <v>202</v>
      </c>
      <c r="D2713" t="s">
        <v>686</v>
      </c>
      <c r="E2713" s="9">
        <v>0</v>
      </c>
      <c r="F2713" s="9">
        <v>0</v>
      </c>
      <c r="G2713" s="9">
        <v>0</v>
      </c>
      <c r="H2713" s="9">
        <v>2</v>
      </c>
      <c r="I2713" s="9">
        <v>8</v>
      </c>
      <c r="J2713" s="9">
        <v>0</v>
      </c>
      <c r="K2713">
        <v>0</v>
      </c>
      <c r="L2713" s="9">
        <v>0</v>
      </c>
      <c r="M2713" s="19">
        <v>2</v>
      </c>
      <c r="N2713" s="19">
        <v>4</v>
      </c>
      <c r="O2713" s="19">
        <v>4</v>
      </c>
      <c r="P2713" s="19">
        <v>1</v>
      </c>
      <c r="Q2713" s="19">
        <f t="shared" si="252"/>
        <v>0</v>
      </c>
      <c r="R2713" s="3">
        <f t="shared" si="253"/>
        <v>2.4908925016036831</v>
      </c>
      <c r="S2713" s="3">
        <f t="shared" si="254"/>
        <v>0.11513157894736843</v>
      </c>
      <c r="T2713" s="9">
        <f t="shared" si="255"/>
        <v>0</v>
      </c>
      <c r="U2713" s="9">
        <f t="shared" si="256"/>
        <v>8</v>
      </c>
      <c r="V2713" s="9">
        <f t="shared" si="257"/>
        <v>3</v>
      </c>
    </row>
    <row r="2714" spans="1:22" x14ac:dyDescent="0.25">
      <c r="A2714" t="s">
        <v>2969</v>
      </c>
      <c r="B2714" s="32" t="s">
        <v>966</v>
      </c>
      <c r="C2714" t="s">
        <v>202</v>
      </c>
      <c r="D2714" t="s">
        <v>876</v>
      </c>
      <c r="E2714" s="9">
        <v>7</v>
      </c>
      <c r="F2714" s="9">
        <v>15</v>
      </c>
      <c r="G2714" s="9">
        <v>5</v>
      </c>
      <c r="H2714" s="9">
        <v>9</v>
      </c>
      <c r="I2714" s="9">
        <v>3</v>
      </c>
      <c r="J2714" s="9">
        <v>0</v>
      </c>
      <c r="K2714">
        <v>0</v>
      </c>
      <c r="L2714" s="9">
        <v>0</v>
      </c>
      <c r="M2714" s="19">
        <v>0</v>
      </c>
      <c r="N2714" s="19">
        <v>13</v>
      </c>
      <c r="O2714" s="19">
        <v>1</v>
      </c>
      <c r="P2714" s="19">
        <v>0</v>
      </c>
      <c r="Q2714" s="19">
        <f t="shared" si="252"/>
        <v>0</v>
      </c>
      <c r="R2714" s="3">
        <f t="shared" si="253"/>
        <v>5.4348761520276421</v>
      </c>
      <c r="S2714" s="3">
        <f t="shared" si="254"/>
        <v>0.24906015037593984</v>
      </c>
      <c r="T2714" s="9">
        <f t="shared" si="255"/>
        <v>0</v>
      </c>
      <c r="U2714" s="9">
        <f t="shared" si="256"/>
        <v>15</v>
      </c>
      <c r="V2714" s="9">
        <f t="shared" si="257"/>
        <v>7</v>
      </c>
    </row>
    <row r="2715" spans="1:22" x14ac:dyDescent="0.25">
      <c r="A2715" t="s">
        <v>2969</v>
      </c>
      <c r="B2715" s="32" t="s">
        <v>966</v>
      </c>
      <c r="C2715" t="s">
        <v>202</v>
      </c>
      <c r="D2715" t="s">
        <v>5604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>
        <v>0</v>
      </c>
      <c r="L2715" s="9">
        <v>0</v>
      </c>
      <c r="M2715" s="19">
        <v>0</v>
      </c>
      <c r="N2715" s="19">
        <v>0</v>
      </c>
      <c r="O2715" s="19">
        <v>0</v>
      </c>
      <c r="P2715" s="19">
        <v>2</v>
      </c>
      <c r="Q2715" s="19">
        <f t="shared" si="252"/>
        <v>0</v>
      </c>
      <c r="R2715" s="3">
        <f t="shared" si="253"/>
        <v>0.57735026918962573</v>
      </c>
      <c r="S2715" s="3">
        <f t="shared" si="254"/>
        <v>6.5789473684210523E-2</v>
      </c>
      <c r="T2715" s="9">
        <f t="shared" si="255"/>
        <v>0</v>
      </c>
      <c r="U2715" s="9">
        <f t="shared" si="256"/>
        <v>2</v>
      </c>
      <c r="V2715" s="9">
        <f t="shared" si="257"/>
        <v>1</v>
      </c>
    </row>
    <row r="2716" spans="1:22" x14ac:dyDescent="0.25">
      <c r="A2716" t="s">
        <v>3280</v>
      </c>
      <c r="B2716" s="32" t="s">
        <v>920</v>
      </c>
      <c r="C2716" t="s">
        <v>202</v>
      </c>
      <c r="D2716" t="s">
        <v>4746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>
        <v>0</v>
      </c>
      <c r="L2716" s="9">
        <v>1.4</v>
      </c>
      <c r="M2716" s="19">
        <v>0</v>
      </c>
      <c r="N2716" s="19">
        <v>0</v>
      </c>
      <c r="O2716" s="19">
        <v>0</v>
      </c>
      <c r="P2716" s="19">
        <v>0</v>
      </c>
      <c r="Q2716" s="19">
        <f t="shared" si="252"/>
        <v>0</v>
      </c>
      <c r="R2716" s="3">
        <f t="shared" si="253"/>
        <v>0.404145188432738</v>
      </c>
      <c r="S2716" s="3">
        <f t="shared" si="254"/>
        <v>4.6052631578947366E-2</v>
      </c>
      <c r="T2716" s="9">
        <f t="shared" si="255"/>
        <v>0</v>
      </c>
      <c r="U2716" s="9">
        <f t="shared" si="256"/>
        <v>1.4</v>
      </c>
      <c r="V2716" s="9">
        <f t="shared" si="257"/>
        <v>1</v>
      </c>
    </row>
    <row r="2717" spans="1:22" x14ac:dyDescent="0.25">
      <c r="A2717" t="s">
        <v>3280</v>
      </c>
      <c r="B2717" s="32" t="s">
        <v>920</v>
      </c>
      <c r="C2717" t="s">
        <v>202</v>
      </c>
      <c r="D2717" t="s">
        <v>686</v>
      </c>
      <c r="E2717" s="9">
        <v>0</v>
      </c>
      <c r="F2717" s="9">
        <v>0</v>
      </c>
      <c r="G2717" s="9">
        <v>0</v>
      </c>
      <c r="H2717" s="9">
        <v>0</v>
      </c>
      <c r="I2717" s="9">
        <v>0</v>
      </c>
      <c r="J2717" s="9">
        <v>0</v>
      </c>
      <c r="K2717">
        <v>0</v>
      </c>
      <c r="L2717" s="9">
        <v>0</v>
      </c>
      <c r="M2717" s="19">
        <v>0</v>
      </c>
      <c r="N2717" s="19">
        <v>0</v>
      </c>
      <c r="O2717" s="19">
        <v>2</v>
      </c>
      <c r="P2717" s="19">
        <v>0</v>
      </c>
      <c r="Q2717" s="19">
        <f t="shared" si="252"/>
        <v>0</v>
      </c>
      <c r="R2717" s="3">
        <f t="shared" si="253"/>
        <v>0.57735026918962573</v>
      </c>
      <c r="S2717" s="3">
        <f t="shared" si="254"/>
        <v>6.5789473684210523E-2</v>
      </c>
      <c r="T2717" s="9">
        <f t="shared" si="255"/>
        <v>0</v>
      </c>
      <c r="U2717" s="9">
        <f t="shared" si="256"/>
        <v>2</v>
      </c>
      <c r="V2717" s="9">
        <f t="shared" si="257"/>
        <v>1</v>
      </c>
    </row>
    <row r="2718" spans="1:22" x14ac:dyDescent="0.25">
      <c r="A2718" t="s">
        <v>3280</v>
      </c>
      <c r="B2718" s="32" t="s">
        <v>920</v>
      </c>
      <c r="C2718" t="s">
        <v>202</v>
      </c>
      <c r="D2718" t="s">
        <v>876</v>
      </c>
      <c r="E2718" s="9">
        <v>0</v>
      </c>
      <c r="F2718" s="9">
        <v>0</v>
      </c>
      <c r="G2718" s="9">
        <v>1</v>
      </c>
      <c r="H2718" s="9">
        <v>0</v>
      </c>
      <c r="I2718" s="9">
        <v>0</v>
      </c>
      <c r="J2718" s="9">
        <v>0</v>
      </c>
      <c r="K2718">
        <v>0</v>
      </c>
      <c r="L2718" s="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f t="shared" si="252"/>
        <v>0</v>
      </c>
      <c r="R2718" s="3">
        <f t="shared" si="253"/>
        <v>0.28867513459481287</v>
      </c>
      <c r="S2718" s="3">
        <f t="shared" si="254"/>
        <v>3.2894736842105261E-2</v>
      </c>
      <c r="T2718" s="9">
        <f t="shared" si="255"/>
        <v>0</v>
      </c>
      <c r="U2718" s="9">
        <f t="shared" si="256"/>
        <v>1</v>
      </c>
      <c r="V2718" s="9">
        <f t="shared" si="257"/>
        <v>0</v>
      </c>
    </row>
    <row r="2719" spans="1:22" x14ac:dyDescent="0.25">
      <c r="A2719" t="s">
        <v>3280</v>
      </c>
      <c r="B2719" s="32" t="s">
        <v>920</v>
      </c>
      <c r="C2719" t="s">
        <v>202</v>
      </c>
      <c r="D2719" t="s">
        <v>5604</v>
      </c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>
        <v>0</v>
      </c>
      <c r="L2719" s="9">
        <v>0</v>
      </c>
      <c r="M2719" s="19">
        <v>0</v>
      </c>
      <c r="N2719" s="19">
        <v>0</v>
      </c>
      <c r="O2719" s="19">
        <v>0</v>
      </c>
      <c r="P2719" s="19">
        <v>1</v>
      </c>
      <c r="Q2719" s="19">
        <f t="shared" si="252"/>
        <v>0</v>
      </c>
      <c r="R2719" s="3">
        <f t="shared" si="253"/>
        <v>0.28867513459481287</v>
      </c>
      <c r="S2719" s="3">
        <f t="shared" si="254"/>
        <v>3.2894736842105261E-2</v>
      </c>
      <c r="T2719" s="9">
        <f t="shared" si="255"/>
        <v>0</v>
      </c>
      <c r="U2719" s="9">
        <f t="shared" si="256"/>
        <v>1</v>
      </c>
      <c r="V2719" s="9">
        <f t="shared" si="257"/>
        <v>0</v>
      </c>
    </row>
    <row r="2720" spans="1:22" x14ac:dyDescent="0.25">
      <c r="A2720" t="s">
        <v>2943</v>
      </c>
      <c r="B2720" s="32" t="s">
        <v>968</v>
      </c>
      <c r="C2720" t="s">
        <v>202</v>
      </c>
      <c r="D2720" t="s">
        <v>4746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>
        <v>1.4</v>
      </c>
      <c r="L2720" s="9">
        <v>0</v>
      </c>
      <c r="M2720" s="19">
        <v>1</v>
      </c>
      <c r="N2720" s="19">
        <v>0</v>
      </c>
      <c r="O2720" s="19">
        <v>0</v>
      </c>
      <c r="P2720" s="19">
        <v>0</v>
      </c>
      <c r="Q2720" s="19">
        <f t="shared" si="252"/>
        <v>1.4</v>
      </c>
      <c r="R2720" s="3">
        <f t="shared" si="253"/>
        <v>0.47482054026183984</v>
      </c>
      <c r="S2720" s="3">
        <f t="shared" si="254"/>
        <v>3.9473684210526314E-2</v>
      </c>
      <c r="T2720" s="9">
        <f t="shared" si="255"/>
        <v>0</v>
      </c>
      <c r="U2720" s="9">
        <f t="shared" si="256"/>
        <v>1.4</v>
      </c>
      <c r="V2720" s="9">
        <f t="shared" si="257"/>
        <v>1</v>
      </c>
    </row>
    <row r="2721" spans="1:22" x14ac:dyDescent="0.25">
      <c r="A2721" t="s">
        <v>2943</v>
      </c>
      <c r="B2721" s="32" t="s">
        <v>968</v>
      </c>
      <c r="C2721" t="s">
        <v>202</v>
      </c>
      <c r="D2721" t="s">
        <v>686</v>
      </c>
      <c r="E2721" s="9">
        <v>0</v>
      </c>
      <c r="F2721" s="9">
        <v>0</v>
      </c>
      <c r="G2721" s="9">
        <v>0</v>
      </c>
      <c r="H2721" s="9">
        <v>0</v>
      </c>
      <c r="I2721" s="9">
        <v>2</v>
      </c>
      <c r="J2721" s="9">
        <v>1</v>
      </c>
      <c r="K2721">
        <v>0</v>
      </c>
      <c r="L2721" s="9">
        <v>0</v>
      </c>
      <c r="M2721" s="19">
        <v>0</v>
      </c>
      <c r="N2721" s="19">
        <v>1</v>
      </c>
      <c r="O2721" s="19">
        <v>6</v>
      </c>
      <c r="P2721" s="19">
        <v>8</v>
      </c>
      <c r="Q2721" s="19">
        <f t="shared" si="252"/>
        <v>0</v>
      </c>
      <c r="R2721" s="3">
        <f t="shared" si="253"/>
        <v>2.6798914496333954</v>
      </c>
      <c r="S2721" s="3">
        <f t="shared" si="254"/>
        <v>0.11842105263157895</v>
      </c>
      <c r="T2721" s="9">
        <f t="shared" si="255"/>
        <v>0</v>
      </c>
      <c r="U2721" s="9">
        <f t="shared" si="256"/>
        <v>8</v>
      </c>
      <c r="V2721" s="9">
        <f t="shared" si="257"/>
        <v>3</v>
      </c>
    </row>
    <row r="2722" spans="1:22" x14ac:dyDescent="0.25">
      <c r="A2722" t="s">
        <v>2943</v>
      </c>
      <c r="B2722" s="32" t="s">
        <v>968</v>
      </c>
      <c r="C2722" t="s">
        <v>202</v>
      </c>
      <c r="D2722" t="s">
        <v>876</v>
      </c>
      <c r="E2722" s="9">
        <v>4</v>
      </c>
      <c r="F2722" s="9">
        <v>4</v>
      </c>
      <c r="G2722" s="9">
        <v>2</v>
      </c>
      <c r="H2722" s="9">
        <v>2</v>
      </c>
      <c r="I2722" s="9">
        <v>0</v>
      </c>
      <c r="J2722" s="9">
        <v>0</v>
      </c>
      <c r="K2722">
        <v>0</v>
      </c>
      <c r="L2722" s="9">
        <v>0</v>
      </c>
      <c r="M2722" s="19">
        <v>0</v>
      </c>
      <c r="N2722" s="19">
        <v>2</v>
      </c>
      <c r="O2722" s="19">
        <v>0</v>
      </c>
      <c r="P2722" s="19">
        <v>0</v>
      </c>
      <c r="Q2722" s="19">
        <f t="shared" si="252"/>
        <v>0</v>
      </c>
      <c r="R2722" s="3">
        <f t="shared" si="253"/>
        <v>1.5859229221975182</v>
      </c>
      <c r="S2722" s="3">
        <f t="shared" si="254"/>
        <v>9.2105263157894732E-2</v>
      </c>
      <c r="T2722" s="9">
        <f t="shared" si="255"/>
        <v>0</v>
      </c>
      <c r="U2722" s="9">
        <f t="shared" si="256"/>
        <v>4</v>
      </c>
      <c r="V2722" s="9">
        <f t="shared" si="257"/>
        <v>2</v>
      </c>
    </row>
    <row r="2723" spans="1:22" x14ac:dyDescent="0.25">
      <c r="A2723" t="s">
        <v>2943</v>
      </c>
      <c r="B2723" s="32" t="s">
        <v>968</v>
      </c>
      <c r="C2723" t="s">
        <v>202</v>
      </c>
      <c r="D2723" t="s">
        <v>5604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>
        <v>0</v>
      </c>
      <c r="L2723" s="9">
        <v>0</v>
      </c>
      <c r="M2723" s="19">
        <v>0</v>
      </c>
      <c r="N2723" s="19">
        <v>0</v>
      </c>
      <c r="O2723" s="19">
        <v>2</v>
      </c>
      <c r="P2723" s="19">
        <v>0</v>
      </c>
      <c r="Q2723" s="19">
        <f t="shared" si="252"/>
        <v>0</v>
      </c>
      <c r="R2723" s="3">
        <f t="shared" si="253"/>
        <v>0.57735026918962573</v>
      </c>
      <c r="S2723" s="3">
        <f t="shared" si="254"/>
        <v>6.5789473684210523E-2</v>
      </c>
      <c r="T2723" s="9">
        <f t="shared" si="255"/>
        <v>0</v>
      </c>
      <c r="U2723" s="9">
        <f t="shared" si="256"/>
        <v>2</v>
      </c>
      <c r="V2723" s="9">
        <f t="shared" si="257"/>
        <v>1</v>
      </c>
    </row>
    <row r="2724" spans="1:22" x14ac:dyDescent="0.25">
      <c r="A2724" t="s">
        <v>3304</v>
      </c>
      <c r="B2724" s="32" t="s">
        <v>975</v>
      </c>
      <c r="C2724" t="s">
        <v>202</v>
      </c>
      <c r="D2724" t="s">
        <v>686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>
        <v>0</v>
      </c>
      <c r="L2724" s="9">
        <v>0</v>
      </c>
      <c r="M2724" s="19">
        <v>0</v>
      </c>
      <c r="N2724" s="19">
        <v>1</v>
      </c>
      <c r="O2724" s="19">
        <v>0</v>
      </c>
      <c r="P2724" s="19">
        <v>0</v>
      </c>
      <c r="Q2724" s="19">
        <f t="shared" si="252"/>
        <v>0</v>
      </c>
      <c r="R2724" s="3">
        <f t="shared" si="253"/>
        <v>0.28867513459481287</v>
      </c>
      <c r="S2724" s="3">
        <f t="shared" si="254"/>
        <v>3.2894736842105261E-2</v>
      </c>
      <c r="T2724" s="9">
        <f t="shared" si="255"/>
        <v>0</v>
      </c>
      <c r="U2724" s="9">
        <f t="shared" si="256"/>
        <v>1</v>
      </c>
      <c r="V2724" s="9">
        <f t="shared" si="257"/>
        <v>0</v>
      </c>
    </row>
    <row r="2725" spans="1:22" x14ac:dyDescent="0.25">
      <c r="A2725" t="s">
        <v>3281</v>
      </c>
      <c r="B2725" s="32" t="s">
        <v>922</v>
      </c>
      <c r="C2725" t="s">
        <v>202</v>
      </c>
      <c r="D2725" t="s">
        <v>686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>
        <v>1.4</v>
      </c>
      <c r="L2725" s="9">
        <v>0</v>
      </c>
      <c r="M2725" s="19">
        <v>0</v>
      </c>
      <c r="N2725" s="19">
        <v>0</v>
      </c>
      <c r="O2725" s="19">
        <v>0</v>
      </c>
      <c r="P2725" s="19">
        <v>0</v>
      </c>
      <c r="Q2725" s="19">
        <f t="shared" si="252"/>
        <v>1.4</v>
      </c>
      <c r="R2725" s="3">
        <f t="shared" si="253"/>
        <v>0.404145188432738</v>
      </c>
      <c r="S2725" s="3">
        <f t="shared" si="254"/>
        <v>4.6052631578947366E-2</v>
      </c>
      <c r="T2725" s="9">
        <f t="shared" si="255"/>
        <v>0</v>
      </c>
      <c r="U2725" s="9">
        <f t="shared" si="256"/>
        <v>1.4</v>
      </c>
      <c r="V2725" s="9">
        <f t="shared" si="257"/>
        <v>1</v>
      </c>
    </row>
    <row r="2726" spans="1:22" x14ac:dyDescent="0.25">
      <c r="A2726" t="s">
        <v>3307</v>
      </c>
      <c r="B2726" s="32" t="s">
        <v>980</v>
      </c>
      <c r="C2726" t="s">
        <v>202</v>
      </c>
      <c r="D2726" t="s">
        <v>4746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>
        <v>7</v>
      </c>
      <c r="L2726" s="9">
        <v>1.4</v>
      </c>
      <c r="M2726" s="19">
        <v>1</v>
      </c>
      <c r="N2726" s="19">
        <v>0</v>
      </c>
      <c r="O2726" s="19">
        <v>0</v>
      </c>
      <c r="P2726" s="19">
        <v>0</v>
      </c>
      <c r="Q2726" s="19">
        <f t="shared" si="252"/>
        <v>7</v>
      </c>
      <c r="R2726" s="3">
        <f t="shared" si="253"/>
        <v>2.0135149426419523</v>
      </c>
      <c r="S2726" s="3">
        <f t="shared" si="254"/>
        <v>0.10307017543859649</v>
      </c>
      <c r="T2726" s="9">
        <f t="shared" si="255"/>
        <v>0</v>
      </c>
      <c r="U2726" s="9">
        <f t="shared" si="256"/>
        <v>7</v>
      </c>
      <c r="V2726" s="9">
        <f t="shared" si="257"/>
        <v>3</v>
      </c>
    </row>
    <row r="2727" spans="1:22" x14ac:dyDescent="0.25">
      <c r="A2727" t="s">
        <v>3307</v>
      </c>
      <c r="B2727" s="32" t="s">
        <v>980</v>
      </c>
      <c r="C2727" t="s">
        <v>202</v>
      </c>
      <c r="D2727" t="s">
        <v>686</v>
      </c>
      <c r="E2727" s="9">
        <v>1</v>
      </c>
      <c r="F2727" s="9">
        <v>5</v>
      </c>
      <c r="G2727" s="9">
        <v>6</v>
      </c>
      <c r="H2727" s="9">
        <v>0</v>
      </c>
      <c r="I2727" s="9">
        <v>0</v>
      </c>
      <c r="J2727" s="9">
        <v>0</v>
      </c>
      <c r="K2727">
        <v>8.3999999999999986</v>
      </c>
      <c r="L2727" s="9">
        <v>7</v>
      </c>
      <c r="M2727" s="19">
        <v>2</v>
      </c>
      <c r="N2727" s="19">
        <v>2</v>
      </c>
      <c r="O2727" s="19">
        <v>6</v>
      </c>
      <c r="P2727" s="19">
        <v>7</v>
      </c>
      <c r="Q2727" s="19">
        <f t="shared" si="252"/>
        <v>8.3999999999999986</v>
      </c>
      <c r="R2727" s="3">
        <f t="shared" si="253"/>
        <v>3.1662998192613632</v>
      </c>
      <c r="S2727" s="3">
        <f t="shared" si="254"/>
        <v>0.16228070175438597</v>
      </c>
      <c r="T2727" s="9">
        <f t="shared" si="255"/>
        <v>0</v>
      </c>
      <c r="U2727" s="9">
        <f t="shared" si="256"/>
        <v>8.3999999999999986</v>
      </c>
      <c r="V2727" s="9">
        <f t="shared" si="257"/>
        <v>4</v>
      </c>
    </row>
    <row r="2728" spans="1:22" x14ac:dyDescent="0.25">
      <c r="A2728" t="s">
        <v>3307</v>
      </c>
      <c r="B2728" s="32" t="s">
        <v>980</v>
      </c>
      <c r="C2728" t="s">
        <v>202</v>
      </c>
      <c r="D2728" t="s">
        <v>876</v>
      </c>
      <c r="E2728" s="9">
        <v>3</v>
      </c>
      <c r="F2728" s="9">
        <v>4</v>
      </c>
      <c r="G2728" s="9">
        <v>7</v>
      </c>
      <c r="H2728" s="9">
        <v>3</v>
      </c>
      <c r="I2728" s="9">
        <v>3</v>
      </c>
      <c r="J2728" s="9">
        <v>1</v>
      </c>
      <c r="K2728">
        <v>0</v>
      </c>
      <c r="L2728" s="9">
        <v>0</v>
      </c>
      <c r="M2728" s="19">
        <v>0</v>
      </c>
      <c r="N2728" s="19">
        <v>6</v>
      </c>
      <c r="O2728" s="19">
        <v>0</v>
      </c>
      <c r="P2728" s="19">
        <v>0</v>
      </c>
      <c r="Q2728" s="19">
        <f t="shared" si="252"/>
        <v>0</v>
      </c>
      <c r="R2728" s="3">
        <f t="shared" si="253"/>
        <v>2.4908925016036831</v>
      </c>
      <c r="S2728" s="3">
        <f t="shared" si="254"/>
        <v>0.12687969924812031</v>
      </c>
      <c r="T2728" s="9">
        <f t="shared" si="255"/>
        <v>0</v>
      </c>
      <c r="U2728" s="9">
        <f t="shared" si="256"/>
        <v>7</v>
      </c>
      <c r="V2728" s="9">
        <f t="shared" si="257"/>
        <v>3</v>
      </c>
    </row>
    <row r="2729" spans="1:22" x14ac:dyDescent="0.25">
      <c r="A2729" t="s">
        <v>530</v>
      </c>
      <c r="B2729" s="32" t="s">
        <v>58</v>
      </c>
      <c r="C2729" t="s">
        <v>202</v>
      </c>
      <c r="D2729" t="s">
        <v>686</v>
      </c>
      <c r="E2729" s="9">
        <v>0</v>
      </c>
      <c r="F2729" s="9">
        <v>1</v>
      </c>
      <c r="G2729" s="9">
        <v>2</v>
      </c>
      <c r="H2729" s="9">
        <v>0</v>
      </c>
      <c r="I2729" s="9">
        <v>0</v>
      </c>
      <c r="J2729" s="9">
        <v>1</v>
      </c>
      <c r="K2729">
        <v>0</v>
      </c>
      <c r="L2729" s="9">
        <v>0</v>
      </c>
      <c r="M2729" s="19">
        <v>0</v>
      </c>
      <c r="N2729" s="19">
        <v>0</v>
      </c>
      <c r="O2729" s="19">
        <v>0</v>
      </c>
      <c r="P2729" s="19">
        <v>3</v>
      </c>
      <c r="Q2729" s="19">
        <f t="shared" si="252"/>
        <v>0</v>
      </c>
      <c r="R2729" s="3">
        <f t="shared" si="253"/>
        <v>0.99620491989562199</v>
      </c>
      <c r="S2729" s="3">
        <f t="shared" si="254"/>
        <v>5.7565789473684216E-2</v>
      </c>
      <c r="T2729" s="9">
        <f t="shared" si="255"/>
        <v>0</v>
      </c>
      <c r="U2729" s="9">
        <f t="shared" si="256"/>
        <v>3</v>
      </c>
      <c r="V2729" s="9">
        <f t="shared" si="257"/>
        <v>1</v>
      </c>
    </row>
    <row r="2730" spans="1:22" x14ac:dyDescent="0.25">
      <c r="A2730" t="s">
        <v>2803</v>
      </c>
      <c r="B2730" s="32" t="s">
        <v>1908</v>
      </c>
      <c r="C2730" t="s">
        <v>2802</v>
      </c>
      <c r="D2730" t="s">
        <v>861</v>
      </c>
      <c r="E2730" s="9">
        <v>0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>
        <v>0</v>
      </c>
      <c r="L2730" s="9">
        <v>0</v>
      </c>
      <c r="M2730" s="19">
        <v>0</v>
      </c>
      <c r="N2730" s="19">
        <v>1</v>
      </c>
      <c r="O2730" s="19">
        <v>2</v>
      </c>
      <c r="P2730" s="19">
        <v>0</v>
      </c>
      <c r="Q2730" s="19">
        <f t="shared" si="252"/>
        <v>0</v>
      </c>
      <c r="R2730" s="3">
        <f t="shared" si="253"/>
        <v>0.62158156050806102</v>
      </c>
      <c r="S2730" s="3">
        <f t="shared" si="254"/>
        <v>4.9342105263157895E-2</v>
      </c>
      <c r="T2730" s="9">
        <f t="shared" si="255"/>
        <v>0</v>
      </c>
      <c r="U2730" s="9">
        <f t="shared" si="256"/>
        <v>2</v>
      </c>
      <c r="V2730" s="9">
        <f t="shared" si="257"/>
        <v>1</v>
      </c>
    </row>
    <row r="2731" spans="1:22" x14ac:dyDescent="0.25">
      <c r="A2731" t="s">
        <v>2803</v>
      </c>
      <c r="B2731" s="32" t="s">
        <v>1908</v>
      </c>
      <c r="C2731" t="s">
        <v>2802</v>
      </c>
      <c r="D2731" t="s">
        <v>5604</v>
      </c>
      <c r="E2731" s="9">
        <v>0</v>
      </c>
      <c r="F2731" s="9">
        <v>0</v>
      </c>
      <c r="G2731" s="9">
        <v>0</v>
      </c>
      <c r="H2731" s="9">
        <v>0</v>
      </c>
      <c r="I2731" s="9">
        <v>0</v>
      </c>
      <c r="J2731" s="9">
        <v>0</v>
      </c>
      <c r="K2731">
        <v>0</v>
      </c>
      <c r="L2731" s="9">
        <v>0</v>
      </c>
      <c r="M2731" s="19">
        <v>0</v>
      </c>
      <c r="N2731" s="19">
        <v>0</v>
      </c>
      <c r="O2731" s="19">
        <v>16</v>
      </c>
      <c r="P2731" s="19">
        <v>25</v>
      </c>
      <c r="Q2731" s="19">
        <f t="shared" si="252"/>
        <v>0</v>
      </c>
      <c r="R2731" s="3">
        <f t="shared" si="253"/>
        <v>8.2070738150732261</v>
      </c>
      <c r="S2731" s="3">
        <f t="shared" si="254"/>
        <v>0.67434210526315796</v>
      </c>
      <c r="T2731" s="9">
        <f t="shared" si="255"/>
        <v>0</v>
      </c>
      <c r="U2731" s="9">
        <f t="shared" si="256"/>
        <v>25</v>
      </c>
      <c r="V2731" s="9">
        <f t="shared" si="257"/>
        <v>11</v>
      </c>
    </row>
    <row r="2732" spans="1:22" x14ac:dyDescent="0.25">
      <c r="A2732" t="s">
        <v>2803</v>
      </c>
      <c r="B2732" s="32" t="s">
        <v>1908</v>
      </c>
      <c r="C2732" t="s">
        <v>2802</v>
      </c>
      <c r="D2732" t="s">
        <v>113</v>
      </c>
      <c r="E2732" s="9">
        <v>3</v>
      </c>
      <c r="F2732" s="9">
        <v>22</v>
      </c>
      <c r="G2732" s="9">
        <v>6</v>
      </c>
      <c r="H2732" s="9">
        <v>8</v>
      </c>
      <c r="I2732" s="9">
        <v>9</v>
      </c>
      <c r="J2732" s="9">
        <v>10</v>
      </c>
      <c r="K2732">
        <v>54.599999999999994</v>
      </c>
      <c r="L2732" s="9">
        <v>16.799999999999997</v>
      </c>
      <c r="M2732" s="19">
        <v>15</v>
      </c>
      <c r="N2732" s="19">
        <v>3</v>
      </c>
      <c r="O2732" s="19">
        <v>9</v>
      </c>
      <c r="P2732" s="19">
        <v>17</v>
      </c>
      <c r="Q2732" s="19">
        <f t="shared" si="252"/>
        <v>54.599999999999994</v>
      </c>
      <c r="R2732" s="3">
        <f t="shared" si="253"/>
        <v>13.934163379654667</v>
      </c>
      <c r="S2732" s="3">
        <f t="shared" si="254"/>
        <v>0.47532894736842102</v>
      </c>
      <c r="T2732" s="9">
        <f t="shared" si="255"/>
        <v>3</v>
      </c>
      <c r="U2732" s="9">
        <f t="shared" si="256"/>
        <v>54.599999999999994</v>
      </c>
      <c r="V2732" s="9">
        <f t="shared" si="257"/>
        <v>18</v>
      </c>
    </row>
    <row r="2733" spans="1:22" x14ac:dyDescent="0.25">
      <c r="A2733" t="s">
        <v>2803</v>
      </c>
      <c r="B2733" s="32" t="s">
        <v>1908</v>
      </c>
      <c r="C2733" t="s">
        <v>2802</v>
      </c>
      <c r="D2733" t="s">
        <v>820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>
        <v>4.1999999999999993</v>
      </c>
      <c r="L2733" s="9">
        <v>5.6</v>
      </c>
      <c r="M2733" s="19">
        <v>2</v>
      </c>
      <c r="N2733" s="19">
        <v>0</v>
      </c>
      <c r="O2733" s="19">
        <v>4</v>
      </c>
      <c r="P2733" s="19">
        <v>0</v>
      </c>
      <c r="Q2733" s="19">
        <f t="shared" si="252"/>
        <v>4.1999999999999993</v>
      </c>
      <c r="R2733" s="3">
        <f t="shared" si="253"/>
        <v>2.0932069060451601</v>
      </c>
      <c r="S2733" s="3">
        <f t="shared" si="254"/>
        <v>0.12993421052631579</v>
      </c>
      <c r="T2733" s="9">
        <f t="shared" si="255"/>
        <v>0</v>
      </c>
      <c r="U2733" s="9">
        <f t="shared" si="256"/>
        <v>5.6</v>
      </c>
      <c r="V2733" s="9">
        <f t="shared" si="257"/>
        <v>3</v>
      </c>
    </row>
    <row r="2734" spans="1:22" x14ac:dyDescent="0.25">
      <c r="A2734" t="s">
        <v>2803</v>
      </c>
      <c r="B2734" s="32" t="s">
        <v>1908</v>
      </c>
      <c r="C2734" t="s">
        <v>2802</v>
      </c>
      <c r="D2734" t="s">
        <v>119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>
        <v>11.2</v>
      </c>
      <c r="L2734" s="9">
        <v>1.4</v>
      </c>
      <c r="M2734" s="19">
        <v>0</v>
      </c>
      <c r="N2734" s="19">
        <v>0</v>
      </c>
      <c r="O2734" s="19">
        <v>0</v>
      </c>
      <c r="P2734" s="19">
        <v>0</v>
      </c>
      <c r="Q2734" s="19">
        <f t="shared" si="252"/>
        <v>11.2</v>
      </c>
      <c r="R2734" s="3">
        <f t="shared" si="253"/>
        <v>3.2216596513429079</v>
      </c>
      <c r="S2734" s="3">
        <f t="shared" si="254"/>
        <v>0.20723684210526316</v>
      </c>
      <c r="T2734" s="9">
        <f t="shared" si="255"/>
        <v>0</v>
      </c>
      <c r="U2734" s="9">
        <f t="shared" si="256"/>
        <v>11.2</v>
      </c>
      <c r="V2734" s="9">
        <f t="shared" si="257"/>
        <v>4</v>
      </c>
    </row>
    <row r="2735" spans="1:22" x14ac:dyDescent="0.25">
      <c r="A2735" t="s">
        <v>2803</v>
      </c>
      <c r="B2735" s="32" t="s">
        <v>1908</v>
      </c>
      <c r="C2735" t="s">
        <v>2802</v>
      </c>
      <c r="D2735" t="s">
        <v>106</v>
      </c>
      <c r="E2735" s="9">
        <v>5</v>
      </c>
      <c r="F2735" s="9">
        <v>18</v>
      </c>
      <c r="G2735" s="9">
        <v>28</v>
      </c>
      <c r="H2735" s="9">
        <v>24</v>
      </c>
      <c r="I2735" s="9">
        <v>25</v>
      </c>
      <c r="J2735" s="9">
        <v>29</v>
      </c>
      <c r="K2735">
        <v>162.39999999999998</v>
      </c>
      <c r="L2735" s="9">
        <v>32.199999999999996</v>
      </c>
      <c r="M2735" s="19">
        <v>29</v>
      </c>
      <c r="N2735" s="19">
        <v>14</v>
      </c>
      <c r="O2735" s="19">
        <v>35</v>
      </c>
      <c r="P2735" s="19">
        <v>14</v>
      </c>
      <c r="Q2735" s="19">
        <f t="shared" si="252"/>
        <v>162.39999999999998</v>
      </c>
      <c r="R2735" s="3">
        <f t="shared" si="253"/>
        <v>41.175882908971516</v>
      </c>
      <c r="S2735" s="3">
        <f t="shared" si="254"/>
        <v>1.1392543859649122</v>
      </c>
      <c r="T2735" s="9">
        <f t="shared" si="255"/>
        <v>5</v>
      </c>
      <c r="U2735" s="9">
        <f t="shared" si="256"/>
        <v>162.39999999999998</v>
      </c>
      <c r="V2735" s="9">
        <f t="shared" si="257"/>
        <v>53</v>
      </c>
    </row>
    <row r="2736" spans="1:22" x14ac:dyDescent="0.25">
      <c r="A2736" t="s">
        <v>2803</v>
      </c>
      <c r="B2736" s="32" t="s">
        <v>1908</v>
      </c>
      <c r="C2736" t="s">
        <v>2802</v>
      </c>
      <c r="D2736" t="s">
        <v>109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>
        <v>0</v>
      </c>
      <c r="L2736" s="9">
        <v>4.1999999999999993</v>
      </c>
      <c r="M2736" s="19">
        <v>3</v>
      </c>
      <c r="N2736" s="19">
        <v>3</v>
      </c>
      <c r="O2736" s="19">
        <v>6</v>
      </c>
      <c r="P2736" s="19">
        <v>8</v>
      </c>
      <c r="Q2736" s="19">
        <f t="shared" si="252"/>
        <v>0</v>
      </c>
      <c r="R2736" s="3">
        <f t="shared" si="253"/>
        <v>2.8096694510640252</v>
      </c>
      <c r="S2736" s="3">
        <f t="shared" si="254"/>
        <v>0.15921052631578947</v>
      </c>
      <c r="T2736" s="9">
        <f t="shared" si="255"/>
        <v>0</v>
      </c>
      <c r="U2736" s="9">
        <f t="shared" si="256"/>
        <v>8</v>
      </c>
      <c r="V2736" s="9">
        <f t="shared" si="257"/>
        <v>4</v>
      </c>
    </row>
    <row r="2737" spans="1:22" x14ac:dyDescent="0.25">
      <c r="A2737" t="s">
        <v>2803</v>
      </c>
      <c r="B2737" s="32" t="s">
        <v>1908</v>
      </c>
      <c r="C2737" t="s">
        <v>2802</v>
      </c>
      <c r="D2737" t="s">
        <v>4746</v>
      </c>
      <c r="E2737" s="9">
        <v>7</v>
      </c>
      <c r="F2737" s="9">
        <v>29</v>
      </c>
      <c r="G2737" s="9">
        <v>41</v>
      </c>
      <c r="H2737" s="9">
        <v>34</v>
      </c>
      <c r="I2737" s="9">
        <v>39</v>
      </c>
      <c r="J2737" s="9">
        <v>35</v>
      </c>
      <c r="K2737">
        <v>197.39999999999998</v>
      </c>
      <c r="L2737" s="9">
        <v>54.599999999999994</v>
      </c>
      <c r="M2737" s="19">
        <v>49</v>
      </c>
      <c r="N2737" s="19">
        <v>16</v>
      </c>
      <c r="O2737" s="19">
        <v>18</v>
      </c>
      <c r="P2737" s="19">
        <v>0</v>
      </c>
      <c r="Q2737" s="19">
        <f t="shared" si="252"/>
        <v>197.39999999999998</v>
      </c>
      <c r="R2737" s="3">
        <f t="shared" si="253"/>
        <v>51.229063720674894</v>
      </c>
      <c r="S2737" s="3">
        <f t="shared" si="254"/>
        <v>1.5550239234449761</v>
      </c>
      <c r="T2737" s="9">
        <f t="shared" si="255"/>
        <v>0</v>
      </c>
      <c r="U2737" s="9">
        <f t="shared" si="256"/>
        <v>197.39999999999998</v>
      </c>
      <c r="V2737" s="9">
        <f t="shared" si="257"/>
        <v>66</v>
      </c>
    </row>
    <row r="2738" spans="1:22" x14ac:dyDescent="0.25">
      <c r="A2738" t="s">
        <v>4044</v>
      </c>
      <c r="B2738" s="32" t="s">
        <v>2542</v>
      </c>
      <c r="C2738" t="s">
        <v>202</v>
      </c>
      <c r="D2738" t="s">
        <v>109</v>
      </c>
      <c r="E2738" s="9">
        <v>3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>
        <v>0</v>
      </c>
      <c r="L2738" s="9">
        <v>0</v>
      </c>
      <c r="M2738" s="19">
        <v>0</v>
      </c>
      <c r="N2738" s="19">
        <v>0</v>
      </c>
      <c r="O2738" s="19">
        <v>0</v>
      </c>
      <c r="P2738" s="19">
        <v>0</v>
      </c>
      <c r="Q2738" s="19">
        <f t="shared" si="252"/>
        <v>0</v>
      </c>
      <c r="R2738" s="3">
        <f t="shared" si="253"/>
        <v>0.8660254037844386</v>
      </c>
      <c r="S2738" s="3">
        <f t="shared" si="254"/>
        <v>9.8684210526315791E-2</v>
      </c>
      <c r="T2738" s="9">
        <f t="shared" si="255"/>
        <v>0</v>
      </c>
      <c r="U2738" s="9">
        <f t="shared" si="256"/>
        <v>3</v>
      </c>
      <c r="V2738" s="9">
        <f t="shared" si="257"/>
        <v>1</v>
      </c>
    </row>
    <row r="2739" spans="1:22" x14ac:dyDescent="0.25">
      <c r="A2739" t="s">
        <v>3848</v>
      </c>
      <c r="B2739" s="32" t="s">
        <v>2518</v>
      </c>
      <c r="C2739" t="s">
        <v>202</v>
      </c>
      <c r="D2739" t="s">
        <v>108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>
        <v>0</v>
      </c>
      <c r="L2739" s="9">
        <v>0</v>
      </c>
      <c r="M2739" s="19">
        <v>0</v>
      </c>
      <c r="N2739" s="19">
        <v>0</v>
      </c>
      <c r="O2739" s="19">
        <v>16</v>
      </c>
      <c r="P2739" s="19">
        <v>3</v>
      </c>
      <c r="Q2739" s="19">
        <f t="shared" si="252"/>
        <v>0</v>
      </c>
      <c r="R2739" s="3">
        <f t="shared" si="253"/>
        <v>4.6212617980439719</v>
      </c>
      <c r="S2739" s="3">
        <f t="shared" si="254"/>
        <v>0.3125</v>
      </c>
      <c r="T2739" s="9">
        <f t="shared" si="255"/>
        <v>0</v>
      </c>
      <c r="U2739" s="9">
        <f t="shared" si="256"/>
        <v>16</v>
      </c>
      <c r="V2739" s="9">
        <f t="shared" si="257"/>
        <v>6</v>
      </c>
    </row>
    <row r="2740" spans="1:22" x14ac:dyDescent="0.25">
      <c r="A2740" t="s">
        <v>3848</v>
      </c>
      <c r="B2740" s="32" t="s">
        <v>2518</v>
      </c>
      <c r="C2740" t="s">
        <v>202</v>
      </c>
      <c r="D2740" t="s">
        <v>2214</v>
      </c>
      <c r="E2740" s="9">
        <v>2</v>
      </c>
      <c r="F2740" s="9">
        <v>3</v>
      </c>
      <c r="G2740" s="9">
        <v>1</v>
      </c>
      <c r="H2740" s="9">
        <v>6</v>
      </c>
      <c r="I2740" s="9">
        <v>0</v>
      </c>
      <c r="J2740" s="9">
        <v>0</v>
      </c>
      <c r="K2740">
        <v>0</v>
      </c>
      <c r="L2740" s="9">
        <v>0</v>
      </c>
      <c r="M2740" s="19">
        <v>0</v>
      </c>
      <c r="N2740" s="19">
        <v>1</v>
      </c>
      <c r="O2740" s="19">
        <v>0</v>
      </c>
      <c r="P2740" s="19">
        <v>0</v>
      </c>
      <c r="Q2740" s="19">
        <f t="shared" si="252"/>
        <v>0</v>
      </c>
      <c r="R2740" s="3">
        <f t="shared" si="253"/>
        <v>1.8319554050414562</v>
      </c>
      <c r="S2740" s="3">
        <f t="shared" si="254"/>
        <v>8.5526315789473686E-2</v>
      </c>
      <c r="T2740" s="9">
        <f t="shared" si="255"/>
        <v>0</v>
      </c>
      <c r="U2740" s="9">
        <f t="shared" si="256"/>
        <v>6</v>
      </c>
      <c r="V2740" s="9">
        <f t="shared" si="257"/>
        <v>2</v>
      </c>
    </row>
    <row r="2741" spans="1:22" x14ac:dyDescent="0.25">
      <c r="A2741" t="s">
        <v>3848</v>
      </c>
      <c r="B2741" s="32" t="s">
        <v>2518</v>
      </c>
      <c r="C2741" t="s">
        <v>202</v>
      </c>
      <c r="D2741" t="s">
        <v>4746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>
        <v>0</v>
      </c>
      <c r="L2741" s="9">
        <v>0</v>
      </c>
      <c r="M2741" s="19">
        <v>0</v>
      </c>
      <c r="N2741" s="19">
        <v>3</v>
      </c>
      <c r="O2741" s="19">
        <v>0</v>
      </c>
      <c r="P2741" s="19">
        <v>0</v>
      </c>
      <c r="Q2741" s="19">
        <f t="shared" si="252"/>
        <v>0</v>
      </c>
      <c r="R2741" s="3">
        <f t="shared" si="253"/>
        <v>0.8660254037844386</v>
      </c>
      <c r="S2741" s="3">
        <f t="shared" si="254"/>
        <v>9.8684210526315791E-2</v>
      </c>
      <c r="T2741" s="9">
        <f t="shared" si="255"/>
        <v>0</v>
      </c>
      <c r="U2741" s="9">
        <f t="shared" si="256"/>
        <v>3</v>
      </c>
      <c r="V2741" s="9">
        <f t="shared" si="257"/>
        <v>1</v>
      </c>
    </row>
    <row r="2742" spans="1:22" x14ac:dyDescent="0.25">
      <c r="A2742" t="s">
        <v>4243</v>
      </c>
      <c r="B2742" s="32" t="s">
        <v>2578</v>
      </c>
      <c r="C2742" t="s">
        <v>202</v>
      </c>
      <c r="D2742" t="s">
        <v>2214</v>
      </c>
      <c r="E2742" s="9">
        <v>1</v>
      </c>
      <c r="F2742" s="9">
        <v>1</v>
      </c>
      <c r="G2742" s="9">
        <v>0</v>
      </c>
      <c r="H2742" s="9">
        <v>0</v>
      </c>
      <c r="I2742" s="9">
        <v>0</v>
      </c>
      <c r="J2742" s="9">
        <v>0</v>
      </c>
      <c r="K2742">
        <v>0</v>
      </c>
      <c r="L2742" s="9">
        <v>0</v>
      </c>
      <c r="M2742" s="19">
        <v>0</v>
      </c>
      <c r="N2742" s="19">
        <v>0</v>
      </c>
      <c r="O2742" s="19">
        <v>0</v>
      </c>
      <c r="P2742" s="19">
        <v>0</v>
      </c>
      <c r="Q2742" s="19">
        <f t="shared" si="252"/>
        <v>0</v>
      </c>
      <c r="R2742" s="3">
        <f t="shared" si="253"/>
        <v>0.38924947208076149</v>
      </c>
      <c r="S2742" s="3">
        <f t="shared" si="254"/>
        <v>3.2894736842105261E-2</v>
      </c>
      <c r="T2742" s="9">
        <f t="shared" si="255"/>
        <v>0</v>
      </c>
      <c r="U2742" s="9">
        <f t="shared" si="256"/>
        <v>1</v>
      </c>
      <c r="V2742" s="9">
        <f t="shared" si="257"/>
        <v>1</v>
      </c>
    </row>
    <row r="2743" spans="1:22" x14ac:dyDescent="0.25">
      <c r="A2743" t="s">
        <v>3284</v>
      </c>
      <c r="B2743" s="32" t="s">
        <v>928</v>
      </c>
      <c r="C2743" t="s">
        <v>202</v>
      </c>
      <c r="D2743" t="s">
        <v>4746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>
        <v>0</v>
      </c>
      <c r="L2743" s="9">
        <v>0</v>
      </c>
      <c r="M2743" s="19">
        <v>1</v>
      </c>
      <c r="N2743" s="19">
        <v>0</v>
      </c>
      <c r="O2743" s="19">
        <v>0</v>
      </c>
      <c r="P2743" s="19">
        <v>0</v>
      </c>
      <c r="Q2743" s="19">
        <f t="shared" si="252"/>
        <v>0</v>
      </c>
      <c r="R2743" s="3">
        <f t="shared" si="253"/>
        <v>0.28867513459481287</v>
      </c>
      <c r="S2743" s="3">
        <f t="shared" si="254"/>
        <v>3.2894736842105261E-2</v>
      </c>
      <c r="T2743" s="9">
        <f t="shared" si="255"/>
        <v>0</v>
      </c>
      <c r="U2743" s="9">
        <f t="shared" si="256"/>
        <v>1</v>
      </c>
      <c r="V2743" s="9">
        <f t="shared" si="257"/>
        <v>0</v>
      </c>
    </row>
    <row r="2744" spans="1:22" x14ac:dyDescent="0.25">
      <c r="A2744" t="s">
        <v>3284</v>
      </c>
      <c r="B2744" s="32" t="s">
        <v>928</v>
      </c>
      <c r="C2744" t="s">
        <v>202</v>
      </c>
      <c r="D2744" t="s">
        <v>5604</v>
      </c>
      <c r="E2744" s="9">
        <v>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>
        <v>0</v>
      </c>
      <c r="L2744" s="9">
        <v>0</v>
      </c>
      <c r="M2744" s="19">
        <v>0</v>
      </c>
      <c r="N2744" s="19">
        <v>0</v>
      </c>
      <c r="O2744" s="19">
        <v>0</v>
      </c>
      <c r="P2744" s="19">
        <v>1</v>
      </c>
      <c r="Q2744" s="19">
        <f t="shared" si="252"/>
        <v>0</v>
      </c>
      <c r="R2744" s="3">
        <f t="shared" si="253"/>
        <v>0.28867513459481287</v>
      </c>
      <c r="S2744" s="3">
        <f t="shared" si="254"/>
        <v>3.2894736842105261E-2</v>
      </c>
      <c r="T2744" s="9">
        <f t="shared" si="255"/>
        <v>0</v>
      </c>
      <c r="U2744" s="9">
        <f t="shared" si="256"/>
        <v>1</v>
      </c>
      <c r="V2744" s="9">
        <f t="shared" si="257"/>
        <v>0</v>
      </c>
    </row>
    <row r="2745" spans="1:22" x14ac:dyDescent="0.25">
      <c r="A2745" t="s">
        <v>3287</v>
      </c>
      <c r="B2745" s="32" t="s">
        <v>933</v>
      </c>
      <c r="C2745" t="s">
        <v>202</v>
      </c>
      <c r="D2745" t="s">
        <v>686</v>
      </c>
      <c r="E2745" s="9">
        <v>0</v>
      </c>
      <c r="F2745" s="9">
        <v>0</v>
      </c>
      <c r="G2745" s="9">
        <v>1</v>
      </c>
      <c r="H2745" s="9">
        <v>1</v>
      </c>
      <c r="I2745" s="9">
        <v>0</v>
      </c>
      <c r="J2745" s="9">
        <v>1</v>
      </c>
      <c r="K2745">
        <v>1.4</v>
      </c>
      <c r="L2745" s="9">
        <v>1.4</v>
      </c>
      <c r="M2745" s="19">
        <v>0</v>
      </c>
      <c r="N2745" s="19">
        <v>0</v>
      </c>
      <c r="O2745" s="19">
        <v>0</v>
      </c>
      <c r="P2745" s="19">
        <v>2</v>
      </c>
      <c r="Q2745" s="19">
        <f t="shared" si="252"/>
        <v>1.4</v>
      </c>
      <c r="R2745" s="3">
        <f t="shared" si="253"/>
        <v>0.72925865220659658</v>
      </c>
      <c r="S2745" s="3">
        <f t="shared" si="254"/>
        <v>4.2763157894736843E-2</v>
      </c>
      <c r="T2745" s="9">
        <f t="shared" si="255"/>
        <v>0</v>
      </c>
      <c r="U2745" s="9">
        <f t="shared" si="256"/>
        <v>2</v>
      </c>
      <c r="V2745" s="9">
        <f t="shared" si="257"/>
        <v>1</v>
      </c>
    </row>
    <row r="2746" spans="1:22" x14ac:dyDescent="0.25">
      <c r="A2746" t="s">
        <v>2749</v>
      </c>
      <c r="B2746" s="32" t="s">
        <v>1929</v>
      </c>
      <c r="C2746" t="s">
        <v>2748</v>
      </c>
      <c r="D2746" t="s">
        <v>861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>
        <v>0</v>
      </c>
      <c r="L2746" s="9">
        <v>0</v>
      </c>
      <c r="M2746" s="19">
        <v>0</v>
      </c>
      <c r="N2746" s="19">
        <v>1</v>
      </c>
      <c r="O2746" s="19">
        <v>0</v>
      </c>
      <c r="P2746" s="19">
        <v>0</v>
      </c>
      <c r="Q2746" s="19">
        <f t="shared" si="252"/>
        <v>0</v>
      </c>
      <c r="R2746" s="3">
        <f t="shared" si="253"/>
        <v>0.28867513459481287</v>
      </c>
      <c r="S2746" s="3">
        <f t="shared" si="254"/>
        <v>3.2894736842105261E-2</v>
      </c>
      <c r="T2746" s="9">
        <f t="shared" si="255"/>
        <v>0</v>
      </c>
      <c r="U2746" s="9">
        <f t="shared" si="256"/>
        <v>1</v>
      </c>
      <c r="V2746" s="9">
        <f t="shared" si="257"/>
        <v>0</v>
      </c>
    </row>
    <row r="2747" spans="1:22" x14ac:dyDescent="0.25">
      <c r="A2747" t="s">
        <v>2749</v>
      </c>
      <c r="B2747" s="32" t="s">
        <v>1929</v>
      </c>
      <c r="C2747" t="s">
        <v>2748</v>
      </c>
      <c r="D2747" t="s">
        <v>5604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>
        <v>0</v>
      </c>
      <c r="L2747" s="9">
        <v>0</v>
      </c>
      <c r="M2747" s="19">
        <v>0</v>
      </c>
      <c r="N2747" s="19">
        <v>0</v>
      </c>
      <c r="O2747" s="19">
        <v>2</v>
      </c>
      <c r="P2747" s="19">
        <v>11</v>
      </c>
      <c r="Q2747" s="19">
        <f t="shared" si="252"/>
        <v>0</v>
      </c>
      <c r="R2747" s="3">
        <f t="shared" si="253"/>
        <v>3.1754264805429417</v>
      </c>
      <c r="S2747" s="3">
        <f t="shared" si="254"/>
        <v>0.21381578947368421</v>
      </c>
      <c r="T2747" s="9">
        <f t="shared" si="255"/>
        <v>0</v>
      </c>
      <c r="U2747" s="9">
        <f t="shared" si="256"/>
        <v>11</v>
      </c>
      <c r="V2747" s="9">
        <f t="shared" si="257"/>
        <v>4</v>
      </c>
    </row>
    <row r="2748" spans="1:22" x14ac:dyDescent="0.25">
      <c r="A2748" t="s">
        <v>2749</v>
      </c>
      <c r="B2748" s="32" t="s">
        <v>1929</v>
      </c>
      <c r="C2748" t="s">
        <v>2748</v>
      </c>
      <c r="D2748" t="s">
        <v>113</v>
      </c>
      <c r="E2748" s="9">
        <v>0</v>
      </c>
      <c r="F2748" s="9">
        <v>39</v>
      </c>
      <c r="G2748" s="9">
        <v>1</v>
      </c>
      <c r="H2748" s="9">
        <v>4</v>
      </c>
      <c r="I2748" s="9">
        <v>0</v>
      </c>
      <c r="J2748" s="9">
        <v>1</v>
      </c>
      <c r="K2748">
        <v>16.799999999999997</v>
      </c>
      <c r="L2748" s="9">
        <v>8.3999999999999986</v>
      </c>
      <c r="M2748" s="19">
        <v>5</v>
      </c>
      <c r="N2748" s="19">
        <v>0</v>
      </c>
      <c r="O2748" s="19">
        <v>5</v>
      </c>
      <c r="P2748" s="19">
        <v>0</v>
      </c>
      <c r="Q2748" s="19">
        <f t="shared" si="252"/>
        <v>16.799999999999997</v>
      </c>
      <c r="R2748" s="3">
        <f t="shared" si="253"/>
        <v>11.304852806193319</v>
      </c>
      <c r="S2748" s="3">
        <f t="shared" si="254"/>
        <v>0.32976973684210525</v>
      </c>
      <c r="T2748" s="9">
        <f t="shared" si="255"/>
        <v>0</v>
      </c>
      <c r="U2748" s="9">
        <f t="shared" si="256"/>
        <v>39</v>
      </c>
      <c r="V2748" s="9">
        <f t="shared" si="257"/>
        <v>15</v>
      </c>
    </row>
    <row r="2749" spans="1:22" x14ac:dyDescent="0.25">
      <c r="A2749" t="s">
        <v>2749</v>
      </c>
      <c r="B2749" s="32" t="s">
        <v>1929</v>
      </c>
      <c r="C2749" t="s">
        <v>2748</v>
      </c>
      <c r="D2749" t="s">
        <v>106</v>
      </c>
      <c r="E2749" s="9">
        <v>2</v>
      </c>
      <c r="F2749" s="9">
        <v>2</v>
      </c>
      <c r="G2749" s="9">
        <v>2</v>
      </c>
      <c r="H2749" s="9">
        <v>4</v>
      </c>
      <c r="I2749" s="9">
        <v>8</v>
      </c>
      <c r="J2749" s="9">
        <v>4</v>
      </c>
      <c r="K2749">
        <v>33.599999999999994</v>
      </c>
      <c r="L2749" s="9">
        <v>5.6</v>
      </c>
      <c r="M2749" s="19">
        <v>6</v>
      </c>
      <c r="N2749" s="19">
        <v>3</v>
      </c>
      <c r="O2749" s="19">
        <v>2</v>
      </c>
      <c r="P2749" s="19">
        <v>5</v>
      </c>
      <c r="Q2749" s="19">
        <f t="shared" si="252"/>
        <v>33.599999999999994</v>
      </c>
      <c r="R2749" s="3">
        <f t="shared" si="253"/>
        <v>8.7680549655432625</v>
      </c>
      <c r="S2749" s="3">
        <f t="shared" si="254"/>
        <v>0.21162280701754385</v>
      </c>
      <c r="T2749" s="9">
        <f t="shared" si="255"/>
        <v>2</v>
      </c>
      <c r="U2749" s="9">
        <f t="shared" si="256"/>
        <v>33.599999999999994</v>
      </c>
      <c r="V2749" s="9">
        <f t="shared" si="257"/>
        <v>11</v>
      </c>
    </row>
    <row r="2750" spans="1:22" x14ac:dyDescent="0.25">
      <c r="A2750" t="s">
        <v>2749</v>
      </c>
      <c r="B2750" s="32" t="s">
        <v>1929</v>
      </c>
      <c r="C2750" t="s">
        <v>2748</v>
      </c>
      <c r="D2750" t="s">
        <v>108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>
        <v>2.8</v>
      </c>
      <c r="L2750" s="9">
        <v>0</v>
      </c>
      <c r="M2750" s="19">
        <v>0</v>
      </c>
      <c r="N2750" s="19">
        <v>0</v>
      </c>
      <c r="O2750" s="19">
        <v>3</v>
      </c>
      <c r="P2750" s="19">
        <v>0</v>
      </c>
      <c r="Q2750" s="19">
        <f t="shared" si="252"/>
        <v>2.8</v>
      </c>
      <c r="R2750" s="3">
        <f t="shared" si="253"/>
        <v>1.1296285256935601</v>
      </c>
      <c r="S2750" s="3">
        <f t="shared" si="254"/>
        <v>9.5394736842105268E-2</v>
      </c>
      <c r="T2750" s="9">
        <f t="shared" si="255"/>
        <v>0</v>
      </c>
      <c r="U2750" s="9">
        <f t="shared" si="256"/>
        <v>3</v>
      </c>
      <c r="V2750" s="9">
        <f t="shared" si="257"/>
        <v>1</v>
      </c>
    </row>
    <row r="2751" spans="1:22" x14ac:dyDescent="0.25">
      <c r="A2751" t="s">
        <v>2749</v>
      </c>
      <c r="B2751" s="32" t="s">
        <v>1929</v>
      </c>
      <c r="C2751" t="s">
        <v>2748</v>
      </c>
      <c r="D2751" t="s">
        <v>2214</v>
      </c>
      <c r="E2751" s="9">
        <v>0</v>
      </c>
      <c r="F2751" s="9">
        <v>0</v>
      </c>
      <c r="G2751" s="9">
        <v>0</v>
      </c>
      <c r="H2751" s="9">
        <v>1</v>
      </c>
      <c r="I2751" s="9">
        <v>0</v>
      </c>
      <c r="J2751" s="9">
        <v>0</v>
      </c>
      <c r="K2751">
        <v>0</v>
      </c>
      <c r="L2751" s="9">
        <v>0</v>
      </c>
      <c r="M2751" s="19">
        <v>0</v>
      </c>
      <c r="N2751" s="19">
        <v>0</v>
      </c>
      <c r="O2751" s="19">
        <v>0</v>
      </c>
      <c r="P2751" s="19">
        <v>0</v>
      </c>
      <c r="Q2751" s="19">
        <f t="shared" si="252"/>
        <v>0</v>
      </c>
      <c r="R2751" s="3">
        <f t="shared" si="253"/>
        <v>0.28867513459481287</v>
      </c>
      <c r="S2751" s="3">
        <f t="shared" si="254"/>
        <v>3.2894736842105261E-2</v>
      </c>
      <c r="T2751" s="9">
        <f t="shared" si="255"/>
        <v>0</v>
      </c>
      <c r="U2751" s="9">
        <f t="shared" si="256"/>
        <v>1</v>
      </c>
      <c r="V2751" s="9">
        <f t="shared" si="257"/>
        <v>0</v>
      </c>
    </row>
    <row r="2752" spans="1:22" x14ac:dyDescent="0.25">
      <c r="A2752" t="s">
        <v>2749</v>
      </c>
      <c r="B2752" s="32" t="s">
        <v>1929</v>
      </c>
      <c r="C2752" t="s">
        <v>2748</v>
      </c>
      <c r="D2752" t="s">
        <v>4746</v>
      </c>
      <c r="E2752" s="9">
        <v>5</v>
      </c>
      <c r="F2752" s="9">
        <v>13</v>
      </c>
      <c r="G2752" s="9">
        <v>20</v>
      </c>
      <c r="H2752" s="9">
        <v>8</v>
      </c>
      <c r="I2752" s="9">
        <v>13</v>
      </c>
      <c r="J2752" s="9">
        <v>19</v>
      </c>
      <c r="K2752">
        <v>127.39999999999999</v>
      </c>
      <c r="L2752" s="9">
        <v>15.399999999999999</v>
      </c>
      <c r="M2752" s="19">
        <v>8</v>
      </c>
      <c r="N2752" s="19">
        <v>10</v>
      </c>
      <c r="O2752" s="19">
        <v>5</v>
      </c>
      <c r="P2752" s="19">
        <v>0</v>
      </c>
      <c r="Q2752" s="19">
        <f t="shared" si="252"/>
        <v>127.39999999999999</v>
      </c>
      <c r="R2752" s="3">
        <f t="shared" si="253"/>
        <v>34.234109341769681</v>
      </c>
      <c r="S2752" s="3">
        <f t="shared" si="254"/>
        <v>0.72906698564593297</v>
      </c>
      <c r="T2752" s="9">
        <f t="shared" si="255"/>
        <v>0</v>
      </c>
      <c r="U2752" s="9">
        <f t="shared" si="256"/>
        <v>127.39999999999999</v>
      </c>
      <c r="V2752" s="9">
        <f t="shared" si="257"/>
        <v>44</v>
      </c>
    </row>
    <row r="2753" spans="1:22" x14ac:dyDescent="0.25">
      <c r="A2753" t="s">
        <v>3418</v>
      </c>
      <c r="B2753" s="32" t="s">
        <v>1207</v>
      </c>
      <c r="C2753" t="s">
        <v>1206</v>
      </c>
      <c r="D2753" t="s">
        <v>108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>
        <v>0</v>
      </c>
      <c r="L2753" s="9">
        <v>0</v>
      </c>
      <c r="M2753" s="19">
        <v>0</v>
      </c>
      <c r="N2753" s="19">
        <v>0</v>
      </c>
      <c r="O2753" s="19">
        <v>1</v>
      </c>
      <c r="P2753" s="19">
        <v>5</v>
      </c>
      <c r="Q2753" s="19">
        <f t="shared" si="252"/>
        <v>0</v>
      </c>
      <c r="R2753" s="3">
        <f t="shared" si="253"/>
        <v>1.4459976109624424</v>
      </c>
      <c r="S2753" s="3">
        <f t="shared" si="254"/>
        <v>9.8684210526315791E-2</v>
      </c>
      <c r="T2753" s="9">
        <f t="shared" si="255"/>
        <v>0</v>
      </c>
      <c r="U2753" s="9">
        <f t="shared" si="256"/>
        <v>5</v>
      </c>
      <c r="V2753" s="9">
        <f t="shared" si="257"/>
        <v>2</v>
      </c>
    </row>
    <row r="2754" spans="1:22" x14ac:dyDescent="0.25">
      <c r="A2754" t="s">
        <v>3417</v>
      </c>
      <c r="B2754" s="32" t="s">
        <v>1204</v>
      </c>
      <c r="C2754" t="s">
        <v>1206</v>
      </c>
      <c r="D2754" t="s">
        <v>108</v>
      </c>
      <c r="E2754" s="9">
        <v>0</v>
      </c>
      <c r="F2754" s="9">
        <v>0</v>
      </c>
      <c r="G2754" s="9">
        <v>0</v>
      </c>
      <c r="H2754" s="9">
        <v>0</v>
      </c>
      <c r="I2754" s="9">
        <v>0</v>
      </c>
      <c r="J2754" s="9">
        <v>0</v>
      </c>
      <c r="K2754">
        <v>0</v>
      </c>
      <c r="L2754" s="9">
        <v>0</v>
      </c>
      <c r="M2754" s="19">
        <v>0</v>
      </c>
      <c r="N2754" s="19">
        <v>0</v>
      </c>
      <c r="O2754" s="19">
        <v>1</v>
      </c>
      <c r="P2754" s="19">
        <v>5</v>
      </c>
      <c r="Q2754" s="19">
        <f t="shared" ref="Q2754:Q2817" si="258">IFERROR(AVERAGEIF(K2754:K2754,"&lt;&gt;0"),0)</f>
        <v>0</v>
      </c>
      <c r="R2754" s="3">
        <f t="shared" ref="R2754:R2817" si="259">_xlfn.STDEV.S(E2754:P2754)</f>
        <v>1.4459976109624424</v>
      </c>
      <c r="S2754" s="3">
        <f t="shared" ref="S2754:S2817" si="260">IFERROR(AVERAGEIF(E2754:P2754,"&lt;&gt;0")/30.4,0)</f>
        <v>9.8684210526315791E-2</v>
      </c>
      <c r="T2754" s="9">
        <f t="shared" ref="T2754:T2817" si="261">MIN(E2754:P2754)</f>
        <v>0</v>
      </c>
      <c r="U2754" s="9">
        <f t="shared" ref="U2754:U2817" si="262">MAX(E2754:P2754)</f>
        <v>5</v>
      </c>
      <c r="V2754" s="9">
        <f t="shared" ref="V2754:V2817" si="263">MROUND(ROUND(_xlfn.NORM.S.INV($Y$1)*R2754*1,1),1)</f>
        <v>2</v>
      </c>
    </row>
    <row r="2755" spans="1:22" x14ac:dyDescent="0.25">
      <c r="A2755" t="s">
        <v>516</v>
      </c>
      <c r="B2755" s="32" t="s">
        <v>124</v>
      </c>
      <c r="C2755" t="s">
        <v>202</v>
      </c>
      <c r="D2755" t="s">
        <v>752</v>
      </c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0</v>
      </c>
      <c r="K2755">
        <v>0</v>
      </c>
      <c r="L2755" s="9">
        <v>0</v>
      </c>
      <c r="M2755" s="19">
        <v>0</v>
      </c>
      <c r="N2755" s="19">
        <v>0</v>
      </c>
      <c r="O2755" s="19">
        <v>0</v>
      </c>
      <c r="P2755" s="19">
        <v>1</v>
      </c>
      <c r="Q2755" s="19">
        <f t="shared" si="258"/>
        <v>0</v>
      </c>
      <c r="R2755" s="3">
        <f t="shared" si="259"/>
        <v>0.28867513459481287</v>
      </c>
      <c r="S2755" s="3">
        <f t="shared" si="260"/>
        <v>3.2894736842105261E-2</v>
      </c>
      <c r="T2755" s="9">
        <f t="shared" si="261"/>
        <v>0</v>
      </c>
      <c r="U2755" s="9">
        <f t="shared" si="262"/>
        <v>1</v>
      </c>
      <c r="V2755" s="9">
        <f t="shared" si="263"/>
        <v>0</v>
      </c>
    </row>
    <row r="2756" spans="1:22" x14ac:dyDescent="0.25">
      <c r="A2756" t="s">
        <v>516</v>
      </c>
      <c r="B2756" s="32" t="s">
        <v>124</v>
      </c>
      <c r="C2756" t="s">
        <v>202</v>
      </c>
      <c r="D2756" t="s">
        <v>861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>
        <v>0</v>
      </c>
      <c r="L2756" s="9">
        <v>0</v>
      </c>
      <c r="M2756" s="19">
        <v>1</v>
      </c>
      <c r="N2756" s="19">
        <v>0</v>
      </c>
      <c r="O2756" s="19">
        <v>0</v>
      </c>
      <c r="P2756" s="19">
        <v>1</v>
      </c>
      <c r="Q2756" s="19">
        <f t="shared" si="258"/>
        <v>0</v>
      </c>
      <c r="R2756" s="3">
        <f t="shared" si="259"/>
        <v>0.38924947208076149</v>
      </c>
      <c r="S2756" s="3">
        <f t="shared" si="260"/>
        <v>3.2894736842105261E-2</v>
      </c>
      <c r="T2756" s="9">
        <f t="shared" si="261"/>
        <v>0</v>
      </c>
      <c r="U2756" s="9">
        <f t="shared" si="262"/>
        <v>1</v>
      </c>
      <c r="V2756" s="9">
        <f t="shared" si="263"/>
        <v>1</v>
      </c>
    </row>
    <row r="2757" spans="1:22" x14ac:dyDescent="0.25">
      <c r="A2757" t="s">
        <v>516</v>
      </c>
      <c r="B2757" s="32" t="s">
        <v>124</v>
      </c>
      <c r="C2757" t="s">
        <v>202</v>
      </c>
      <c r="D2757" t="s">
        <v>15</v>
      </c>
      <c r="E2757" s="9">
        <v>125</v>
      </c>
      <c r="F2757" s="9">
        <v>5</v>
      </c>
      <c r="G2757" s="9">
        <v>0</v>
      </c>
      <c r="H2757" s="9">
        <v>0</v>
      </c>
      <c r="I2757" s="9">
        <v>0</v>
      </c>
      <c r="J2757" s="9">
        <v>0</v>
      </c>
      <c r="K2757">
        <v>134.39999999999998</v>
      </c>
      <c r="L2757" s="9">
        <v>128.79999999999998</v>
      </c>
      <c r="M2757" s="19">
        <v>0</v>
      </c>
      <c r="N2757" s="19">
        <v>0</v>
      </c>
      <c r="O2757" s="19">
        <v>0</v>
      </c>
      <c r="P2757" s="19">
        <v>0</v>
      </c>
      <c r="Q2757" s="19">
        <f t="shared" si="258"/>
        <v>134.39999999999998</v>
      </c>
      <c r="R2757" s="3">
        <f t="shared" si="259"/>
        <v>58.324286744395117</v>
      </c>
      <c r="S2757" s="3">
        <f t="shared" si="260"/>
        <v>3.2335526315789469</v>
      </c>
      <c r="T2757" s="9">
        <f t="shared" si="261"/>
        <v>0</v>
      </c>
      <c r="U2757" s="9">
        <f t="shared" si="262"/>
        <v>134.39999999999998</v>
      </c>
      <c r="V2757" s="9">
        <f t="shared" si="263"/>
        <v>75</v>
      </c>
    </row>
    <row r="2758" spans="1:22" x14ac:dyDescent="0.25">
      <c r="A2758" t="s">
        <v>516</v>
      </c>
      <c r="B2758" s="32" t="s">
        <v>124</v>
      </c>
      <c r="C2758" t="s">
        <v>202</v>
      </c>
      <c r="D2758" t="s">
        <v>5604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>
        <v>0</v>
      </c>
      <c r="L2758" s="9">
        <v>0</v>
      </c>
      <c r="M2758" s="19">
        <v>0</v>
      </c>
      <c r="N2758" s="19">
        <v>1</v>
      </c>
      <c r="O2758" s="19">
        <v>23</v>
      </c>
      <c r="P2758" s="19">
        <v>33</v>
      </c>
      <c r="Q2758" s="19">
        <f t="shared" si="258"/>
        <v>0</v>
      </c>
      <c r="R2758" s="3">
        <f t="shared" si="259"/>
        <v>11.071051522695656</v>
      </c>
      <c r="S2758" s="3">
        <f t="shared" si="260"/>
        <v>0.625</v>
      </c>
      <c r="T2758" s="9">
        <f t="shared" si="261"/>
        <v>0</v>
      </c>
      <c r="U2758" s="9">
        <f t="shared" si="262"/>
        <v>33</v>
      </c>
      <c r="V2758" s="9">
        <f t="shared" si="263"/>
        <v>14</v>
      </c>
    </row>
    <row r="2759" spans="1:22" x14ac:dyDescent="0.25">
      <c r="A2759" t="s">
        <v>516</v>
      </c>
      <c r="B2759" s="32" t="s">
        <v>124</v>
      </c>
      <c r="C2759" t="s">
        <v>202</v>
      </c>
      <c r="D2759" t="s">
        <v>113</v>
      </c>
      <c r="E2759" s="9">
        <v>19</v>
      </c>
      <c r="F2759" s="9">
        <v>28</v>
      </c>
      <c r="G2759" s="9">
        <v>12</v>
      </c>
      <c r="H2759" s="9">
        <v>13</v>
      </c>
      <c r="I2759" s="9">
        <v>18</v>
      </c>
      <c r="J2759" s="9">
        <v>12</v>
      </c>
      <c r="K2759">
        <v>116.19999999999999</v>
      </c>
      <c r="L2759" s="9">
        <v>23.799999999999997</v>
      </c>
      <c r="M2759" s="19">
        <v>15</v>
      </c>
      <c r="N2759" s="19">
        <v>13</v>
      </c>
      <c r="O2759" s="19">
        <v>8</v>
      </c>
      <c r="P2759" s="19">
        <v>36</v>
      </c>
      <c r="Q2759" s="19">
        <f t="shared" si="258"/>
        <v>116.19999999999999</v>
      </c>
      <c r="R2759" s="3">
        <f t="shared" si="259"/>
        <v>29.437988238246703</v>
      </c>
      <c r="S2759" s="3">
        <f t="shared" si="260"/>
        <v>0.86074561403508776</v>
      </c>
      <c r="T2759" s="9">
        <f t="shared" si="261"/>
        <v>8</v>
      </c>
      <c r="U2759" s="9">
        <f t="shared" si="262"/>
        <v>116.19999999999999</v>
      </c>
      <c r="V2759" s="9">
        <f t="shared" si="263"/>
        <v>38</v>
      </c>
    </row>
    <row r="2760" spans="1:22" x14ac:dyDescent="0.25">
      <c r="A2760" t="s">
        <v>516</v>
      </c>
      <c r="B2760" s="32" t="s">
        <v>124</v>
      </c>
      <c r="C2760" t="s">
        <v>202</v>
      </c>
      <c r="D2760" t="s">
        <v>820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>
        <v>5.6</v>
      </c>
      <c r="L2760" s="9">
        <v>4.1999999999999993</v>
      </c>
      <c r="M2760" s="19">
        <v>4</v>
      </c>
      <c r="N2760" s="19">
        <v>0</v>
      </c>
      <c r="O2760" s="19">
        <v>1</v>
      </c>
      <c r="P2760" s="19">
        <v>0</v>
      </c>
      <c r="Q2760" s="19">
        <f t="shared" si="258"/>
        <v>5.6</v>
      </c>
      <c r="R2760" s="3">
        <f t="shared" si="259"/>
        <v>2.0834121197223703</v>
      </c>
      <c r="S2760" s="3">
        <f t="shared" si="260"/>
        <v>0.12171052631578948</v>
      </c>
      <c r="T2760" s="9">
        <f t="shared" si="261"/>
        <v>0</v>
      </c>
      <c r="U2760" s="9">
        <f t="shared" si="262"/>
        <v>5.6</v>
      </c>
      <c r="V2760" s="9">
        <f t="shared" si="263"/>
        <v>3</v>
      </c>
    </row>
    <row r="2761" spans="1:22" x14ac:dyDescent="0.25">
      <c r="A2761" t="s">
        <v>516</v>
      </c>
      <c r="B2761" s="32" t="s">
        <v>124</v>
      </c>
      <c r="C2761" t="s">
        <v>202</v>
      </c>
      <c r="D2761" t="s">
        <v>119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>
        <v>8.3999999999999986</v>
      </c>
      <c r="L2761" s="9">
        <v>1.4</v>
      </c>
      <c r="M2761" s="19">
        <v>1</v>
      </c>
      <c r="N2761" s="19">
        <v>0</v>
      </c>
      <c r="O2761" s="19">
        <v>0</v>
      </c>
      <c r="P2761" s="19">
        <v>0</v>
      </c>
      <c r="Q2761" s="19">
        <f t="shared" si="258"/>
        <v>8.3999999999999986</v>
      </c>
      <c r="R2761" s="3">
        <f t="shared" si="259"/>
        <v>2.4083189157584584</v>
      </c>
      <c r="S2761" s="3">
        <f t="shared" si="260"/>
        <v>0.11842105263157894</v>
      </c>
      <c r="T2761" s="9">
        <f t="shared" si="261"/>
        <v>0</v>
      </c>
      <c r="U2761" s="9">
        <f t="shared" si="262"/>
        <v>8.3999999999999986</v>
      </c>
      <c r="V2761" s="9">
        <f t="shared" si="263"/>
        <v>3</v>
      </c>
    </row>
    <row r="2762" spans="1:22" x14ac:dyDescent="0.25">
      <c r="A2762" t="s">
        <v>516</v>
      </c>
      <c r="B2762" s="32" t="s">
        <v>124</v>
      </c>
      <c r="C2762" t="s">
        <v>202</v>
      </c>
      <c r="D2762" t="s">
        <v>106</v>
      </c>
      <c r="E2762" s="9">
        <v>17</v>
      </c>
      <c r="F2762" s="9">
        <v>21</v>
      </c>
      <c r="G2762" s="9">
        <v>31</v>
      </c>
      <c r="H2762" s="9">
        <v>42</v>
      </c>
      <c r="I2762" s="9">
        <v>29</v>
      </c>
      <c r="J2762" s="9">
        <v>35</v>
      </c>
      <c r="K2762">
        <v>175</v>
      </c>
      <c r="L2762" s="9">
        <v>42</v>
      </c>
      <c r="M2762" s="19">
        <v>17</v>
      </c>
      <c r="N2762" s="19">
        <v>34</v>
      </c>
      <c r="O2762" s="19">
        <v>39</v>
      </c>
      <c r="P2762" s="19">
        <v>32</v>
      </c>
      <c r="Q2762" s="19">
        <f t="shared" si="258"/>
        <v>175</v>
      </c>
      <c r="R2762" s="3">
        <f t="shared" si="259"/>
        <v>42.515950660970297</v>
      </c>
      <c r="S2762" s="3">
        <f t="shared" si="260"/>
        <v>1.4089912280701755</v>
      </c>
      <c r="T2762" s="9">
        <f t="shared" si="261"/>
        <v>17</v>
      </c>
      <c r="U2762" s="9">
        <f t="shared" si="262"/>
        <v>175</v>
      </c>
      <c r="V2762" s="9">
        <f t="shared" si="263"/>
        <v>55</v>
      </c>
    </row>
    <row r="2763" spans="1:22" x14ac:dyDescent="0.25">
      <c r="A2763" t="s">
        <v>516</v>
      </c>
      <c r="B2763" s="32" t="s">
        <v>124</v>
      </c>
      <c r="C2763" t="s">
        <v>202</v>
      </c>
      <c r="D2763" t="s">
        <v>108</v>
      </c>
      <c r="E2763" s="9">
        <v>0</v>
      </c>
      <c r="F2763" s="9">
        <v>0</v>
      </c>
      <c r="G2763" s="9">
        <v>2</v>
      </c>
      <c r="H2763" s="9">
        <v>0</v>
      </c>
      <c r="I2763" s="9">
        <v>0</v>
      </c>
      <c r="J2763" s="9">
        <v>0</v>
      </c>
      <c r="K2763">
        <v>2.8</v>
      </c>
      <c r="L2763" s="9">
        <v>0</v>
      </c>
      <c r="M2763" s="19">
        <v>1</v>
      </c>
      <c r="N2763" s="19">
        <v>1</v>
      </c>
      <c r="O2763" s="19">
        <v>17</v>
      </c>
      <c r="P2763" s="19">
        <v>17</v>
      </c>
      <c r="Q2763" s="19">
        <f t="shared" si="258"/>
        <v>2.8</v>
      </c>
      <c r="R2763" s="3">
        <f t="shared" si="259"/>
        <v>6.4181560648466052</v>
      </c>
      <c r="S2763" s="3">
        <f t="shared" si="260"/>
        <v>0.22368421052631579</v>
      </c>
      <c r="T2763" s="9">
        <f t="shared" si="261"/>
        <v>0</v>
      </c>
      <c r="U2763" s="9">
        <f t="shared" si="262"/>
        <v>17</v>
      </c>
      <c r="V2763" s="9">
        <f t="shared" si="263"/>
        <v>8</v>
      </c>
    </row>
    <row r="2764" spans="1:22" x14ac:dyDescent="0.25">
      <c r="A2764" t="s">
        <v>516</v>
      </c>
      <c r="B2764" s="32" t="s">
        <v>124</v>
      </c>
      <c r="C2764" t="s">
        <v>202</v>
      </c>
      <c r="D2764" t="s">
        <v>2214</v>
      </c>
      <c r="E2764" s="9">
        <v>14</v>
      </c>
      <c r="F2764" s="9">
        <v>8</v>
      </c>
      <c r="G2764" s="9">
        <v>3</v>
      </c>
      <c r="H2764" s="9">
        <v>0</v>
      </c>
      <c r="I2764" s="9">
        <v>0</v>
      </c>
      <c r="J2764" s="9">
        <v>0</v>
      </c>
      <c r="K2764">
        <v>0</v>
      </c>
      <c r="L2764" s="9">
        <v>0</v>
      </c>
      <c r="M2764" s="19">
        <v>0</v>
      </c>
      <c r="N2764" s="19">
        <v>2</v>
      </c>
      <c r="O2764" s="19">
        <v>0</v>
      </c>
      <c r="P2764" s="19">
        <v>0</v>
      </c>
      <c r="Q2764" s="19">
        <f t="shared" si="258"/>
        <v>0</v>
      </c>
      <c r="R2764" s="3">
        <f t="shared" si="259"/>
        <v>4.3926591656369771</v>
      </c>
      <c r="S2764" s="3">
        <f t="shared" si="260"/>
        <v>0.22203947368421054</v>
      </c>
      <c r="T2764" s="9">
        <f t="shared" si="261"/>
        <v>0</v>
      </c>
      <c r="U2764" s="9">
        <f t="shared" si="262"/>
        <v>14</v>
      </c>
      <c r="V2764" s="9">
        <f t="shared" si="263"/>
        <v>6</v>
      </c>
    </row>
    <row r="2765" spans="1:22" x14ac:dyDescent="0.25">
      <c r="A2765" t="s">
        <v>516</v>
      </c>
      <c r="B2765" s="32" t="s">
        <v>124</v>
      </c>
      <c r="C2765" t="s">
        <v>202</v>
      </c>
      <c r="D2765" t="s">
        <v>109</v>
      </c>
      <c r="E2765" s="9">
        <v>3</v>
      </c>
      <c r="F2765" s="9">
        <v>5</v>
      </c>
      <c r="G2765" s="9">
        <v>8</v>
      </c>
      <c r="H2765" s="9">
        <v>2</v>
      </c>
      <c r="I2765" s="9">
        <v>5</v>
      </c>
      <c r="J2765" s="9">
        <v>5</v>
      </c>
      <c r="K2765">
        <v>33.599999999999994</v>
      </c>
      <c r="L2765" s="9">
        <v>12.6</v>
      </c>
      <c r="M2765" s="19">
        <v>10</v>
      </c>
      <c r="N2765" s="19">
        <v>3</v>
      </c>
      <c r="O2765" s="19">
        <v>3</v>
      </c>
      <c r="P2765" s="19">
        <v>8</v>
      </c>
      <c r="Q2765" s="19">
        <f t="shared" si="258"/>
        <v>33.599999999999994</v>
      </c>
      <c r="R2765" s="3">
        <f t="shared" si="259"/>
        <v>8.6240502331701663</v>
      </c>
      <c r="S2765" s="3">
        <f t="shared" si="260"/>
        <v>0.269188596491228</v>
      </c>
      <c r="T2765" s="9">
        <f t="shared" si="261"/>
        <v>2</v>
      </c>
      <c r="U2765" s="9">
        <f t="shared" si="262"/>
        <v>33.599999999999994</v>
      </c>
      <c r="V2765" s="9">
        <f t="shared" si="263"/>
        <v>11</v>
      </c>
    </row>
    <row r="2766" spans="1:22" x14ac:dyDescent="0.25">
      <c r="A2766" t="s">
        <v>516</v>
      </c>
      <c r="B2766" s="32" t="s">
        <v>124</v>
      </c>
      <c r="C2766" t="s">
        <v>202</v>
      </c>
      <c r="D2766" t="s">
        <v>4746</v>
      </c>
      <c r="E2766" s="9">
        <v>27</v>
      </c>
      <c r="F2766" s="9">
        <v>21</v>
      </c>
      <c r="G2766" s="9">
        <v>32</v>
      </c>
      <c r="H2766" s="9">
        <v>18</v>
      </c>
      <c r="I2766" s="9">
        <v>35</v>
      </c>
      <c r="J2766" s="9">
        <v>44</v>
      </c>
      <c r="K2766">
        <v>161</v>
      </c>
      <c r="L2766" s="9">
        <v>28</v>
      </c>
      <c r="M2766" s="19">
        <v>31</v>
      </c>
      <c r="N2766" s="19">
        <v>31</v>
      </c>
      <c r="O2766" s="19">
        <v>10</v>
      </c>
      <c r="P2766" s="19">
        <v>0</v>
      </c>
      <c r="Q2766" s="19">
        <f t="shared" si="258"/>
        <v>161</v>
      </c>
      <c r="R2766" s="3">
        <f t="shared" si="259"/>
        <v>40.920099528893445</v>
      </c>
      <c r="S2766" s="3">
        <f t="shared" si="260"/>
        <v>1.3098086124401915</v>
      </c>
      <c r="T2766" s="9">
        <f t="shared" si="261"/>
        <v>0</v>
      </c>
      <c r="U2766" s="9">
        <f t="shared" si="262"/>
        <v>161</v>
      </c>
      <c r="V2766" s="9">
        <f t="shared" si="263"/>
        <v>52</v>
      </c>
    </row>
    <row r="2767" spans="1:22" x14ac:dyDescent="0.25">
      <c r="A2767" t="s">
        <v>3426</v>
      </c>
      <c r="B2767" s="32" t="s">
        <v>1228</v>
      </c>
      <c r="C2767" t="s">
        <v>202</v>
      </c>
      <c r="D2767" t="s">
        <v>108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>
        <v>0</v>
      </c>
      <c r="L2767" s="9">
        <v>0</v>
      </c>
      <c r="M2767" s="19">
        <v>0</v>
      </c>
      <c r="N2767" s="19">
        <v>0</v>
      </c>
      <c r="O2767" s="19">
        <v>0</v>
      </c>
      <c r="P2767" s="19">
        <v>4</v>
      </c>
      <c r="Q2767" s="19">
        <f t="shared" si="258"/>
        <v>0</v>
      </c>
      <c r="R2767" s="3">
        <f t="shared" si="259"/>
        <v>1.1547005383792515</v>
      </c>
      <c r="S2767" s="3">
        <f t="shared" si="260"/>
        <v>0.13157894736842105</v>
      </c>
      <c r="T2767" s="9">
        <f t="shared" si="261"/>
        <v>0</v>
      </c>
      <c r="U2767" s="9">
        <f t="shared" si="262"/>
        <v>4</v>
      </c>
      <c r="V2767" s="9">
        <f t="shared" si="263"/>
        <v>2</v>
      </c>
    </row>
    <row r="2768" spans="1:22" x14ac:dyDescent="0.25">
      <c r="A2768" t="s">
        <v>608</v>
      </c>
      <c r="B2768" s="32" t="s">
        <v>191</v>
      </c>
      <c r="C2768" t="s">
        <v>202</v>
      </c>
      <c r="D2768" t="s">
        <v>15</v>
      </c>
      <c r="E2768" s="9">
        <v>1</v>
      </c>
      <c r="F2768" s="9">
        <v>0</v>
      </c>
      <c r="G2768" s="9">
        <v>0</v>
      </c>
      <c r="H2768" s="9">
        <v>0</v>
      </c>
      <c r="I2768" s="9">
        <v>0</v>
      </c>
      <c r="J2768" s="9">
        <v>0</v>
      </c>
      <c r="K2768">
        <v>0</v>
      </c>
      <c r="L2768" s="9">
        <v>0</v>
      </c>
      <c r="M2768" s="19">
        <v>0</v>
      </c>
      <c r="N2768" s="19">
        <v>0</v>
      </c>
      <c r="O2768" s="19">
        <v>0</v>
      </c>
      <c r="P2768" s="19">
        <v>0</v>
      </c>
      <c r="Q2768" s="19">
        <f t="shared" si="258"/>
        <v>0</v>
      </c>
      <c r="R2768" s="3">
        <f t="shared" si="259"/>
        <v>0.28867513459481287</v>
      </c>
      <c r="S2768" s="3">
        <f t="shared" si="260"/>
        <v>3.2894736842105261E-2</v>
      </c>
      <c r="T2768" s="9">
        <f t="shared" si="261"/>
        <v>0</v>
      </c>
      <c r="U2768" s="9">
        <f t="shared" si="262"/>
        <v>1</v>
      </c>
      <c r="V2768" s="9">
        <f t="shared" si="263"/>
        <v>0</v>
      </c>
    </row>
    <row r="2769" spans="1:22" x14ac:dyDescent="0.25">
      <c r="A2769" t="s">
        <v>608</v>
      </c>
      <c r="B2769" s="32" t="s">
        <v>191</v>
      </c>
      <c r="C2769" t="s">
        <v>202</v>
      </c>
      <c r="D2769" t="s">
        <v>4746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>
        <v>0</v>
      </c>
      <c r="L2769" s="9">
        <v>0</v>
      </c>
      <c r="M2769" s="19">
        <v>0</v>
      </c>
      <c r="N2769" s="19">
        <v>3</v>
      </c>
      <c r="O2769" s="19">
        <v>0</v>
      </c>
      <c r="P2769" s="19">
        <v>0</v>
      </c>
      <c r="Q2769" s="19">
        <f t="shared" si="258"/>
        <v>0</v>
      </c>
      <c r="R2769" s="3">
        <f t="shared" si="259"/>
        <v>0.8660254037844386</v>
      </c>
      <c r="S2769" s="3">
        <f t="shared" si="260"/>
        <v>9.8684210526315791E-2</v>
      </c>
      <c r="T2769" s="9">
        <f t="shared" si="261"/>
        <v>0</v>
      </c>
      <c r="U2769" s="9">
        <f t="shared" si="262"/>
        <v>3</v>
      </c>
      <c r="V2769" s="9">
        <f t="shared" si="263"/>
        <v>1</v>
      </c>
    </row>
    <row r="2770" spans="1:22" x14ac:dyDescent="0.25">
      <c r="A2770" t="s">
        <v>3663</v>
      </c>
      <c r="B2770" s="32" t="s">
        <v>1802</v>
      </c>
      <c r="C2770" t="s">
        <v>1672</v>
      </c>
      <c r="D2770" t="s">
        <v>113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>
        <v>0</v>
      </c>
      <c r="L2770" s="9">
        <v>0</v>
      </c>
      <c r="M2770" s="19">
        <v>0</v>
      </c>
      <c r="N2770" s="19">
        <v>0</v>
      </c>
      <c r="O2770" s="19">
        <v>0</v>
      </c>
      <c r="P2770" s="19">
        <v>11</v>
      </c>
      <c r="Q2770" s="19">
        <f t="shared" si="258"/>
        <v>0</v>
      </c>
      <c r="R2770" s="3">
        <f t="shared" si="259"/>
        <v>3.1754264805429417</v>
      </c>
      <c r="S2770" s="3">
        <f t="shared" si="260"/>
        <v>0.36184210526315791</v>
      </c>
      <c r="T2770" s="9">
        <f t="shared" si="261"/>
        <v>0</v>
      </c>
      <c r="U2770" s="9">
        <f t="shared" si="262"/>
        <v>11</v>
      </c>
      <c r="V2770" s="9">
        <f t="shared" si="263"/>
        <v>4</v>
      </c>
    </row>
    <row r="2771" spans="1:22" x14ac:dyDescent="0.25">
      <c r="A2771" t="s">
        <v>3664</v>
      </c>
      <c r="B2771" s="32" t="s">
        <v>1804</v>
      </c>
      <c r="C2771" t="s">
        <v>1672</v>
      </c>
      <c r="D2771" t="s">
        <v>113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>
        <v>0</v>
      </c>
      <c r="L2771" s="9">
        <v>0</v>
      </c>
      <c r="M2771" s="19">
        <v>0</v>
      </c>
      <c r="N2771" s="19">
        <v>0</v>
      </c>
      <c r="O2771" s="19">
        <v>0</v>
      </c>
      <c r="P2771" s="19">
        <v>11</v>
      </c>
      <c r="Q2771" s="19">
        <f t="shared" si="258"/>
        <v>0</v>
      </c>
      <c r="R2771" s="3">
        <f t="shared" si="259"/>
        <v>3.1754264805429417</v>
      </c>
      <c r="S2771" s="3">
        <f t="shared" si="260"/>
        <v>0.36184210526315791</v>
      </c>
      <c r="T2771" s="9">
        <f t="shared" si="261"/>
        <v>0</v>
      </c>
      <c r="U2771" s="9">
        <f t="shared" si="262"/>
        <v>11</v>
      </c>
      <c r="V2771" s="9">
        <f t="shared" si="263"/>
        <v>4</v>
      </c>
    </row>
    <row r="2772" spans="1:22" x14ac:dyDescent="0.25">
      <c r="A2772" t="s">
        <v>3664</v>
      </c>
      <c r="B2772" s="32" t="s">
        <v>1804</v>
      </c>
      <c r="C2772" t="s">
        <v>1672</v>
      </c>
      <c r="D2772" t="s">
        <v>4746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>
        <v>0</v>
      </c>
      <c r="L2772" s="9">
        <v>0</v>
      </c>
      <c r="M2772" s="19">
        <v>0</v>
      </c>
      <c r="N2772" s="19">
        <v>4</v>
      </c>
      <c r="O2772" s="19">
        <v>0</v>
      </c>
      <c r="P2772" s="19">
        <v>0</v>
      </c>
      <c r="Q2772" s="19">
        <f t="shared" si="258"/>
        <v>0</v>
      </c>
      <c r="R2772" s="3">
        <f t="shared" si="259"/>
        <v>1.1547005383792515</v>
      </c>
      <c r="S2772" s="3">
        <f t="shared" si="260"/>
        <v>0.13157894736842105</v>
      </c>
      <c r="T2772" s="9">
        <f t="shared" si="261"/>
        <v>0</v>
      </c>
      <c r="U2772" s="9">
        <f t="shared" si="262"/>
        <v>4</v>
      </c>
      <c r="V2772" s="9">
        <f t="shared" si="263"/>
        <v>2</v>
      </c>
    </row>
    <row r="2773" spans="1:22" x14ac:dyDescent="0.25">
      <c r="A2773" t="s">
        <v>3665</v>
      </c>
      <c r="B2773" s="32" t="s">
        <v>1806</v>
      </c>
      <c r="C2773" t="s">
        <v>1672</v>
      </c>
      <c r="D2773" t="s">
        <v>113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>
        <v>0</v>
      </c>
      <c r="L2773" s="9">
        <v>0</v>
      </c>
      <c r="M2773" s="19">
        <v>0</v>
      </c>
      <c r="N2773" s="19">
        <v>0</v>
      </c>
      <c r="O2773" s="19">
        <v>0</v>
      </c>
      <c r="P2773" s="19">
        <v>11</v>
      </c>
      <c r="Q2773" s="19">
        <f t="shared" si="258"/>
        <v>0</v>
      </c>
      <c r="R2773" s="3">
        <f t="shared" si="259"/>
        <v>3.1754264805429417</v>
      </c>
      <c r="S2773" s="3">
        <f t="shared" si="260"/>
        <v>0.36184210526315791</v>
      </c>
      <c r="T2773" s="9">
        <f t="shared" si="261"/>
        <v>0</v>
      </c>
      <c r="U2773" s="9">
        <f t="shared" si="262"/>
        <v>11</v>
      </c>
      <c r="V2773" s="9">
        <f t="shared" si="263"/>
        <v>4</v>
      </c>
    </row>
    <row r="2774" spans="1:22" x14ac:dyDescent="0.25">
      <c r="A2774" t="s">
        <v>3665</v>
      </c>
      <c r="B2774" s="32" t="s">
        <v>1806</v>
      </c>
      <c r="C2774" t="s">
        <v>1672</v>
      </c>
      <c r="D2774" t="s">
        <v>4746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>
        <v>0</v>
      </c>
      <c r="L2774" s="9">
        <v>0</v>
      </c>
      <c r="M2774" s="19">
        <v>0</v>
      </c>
      <c r="N2774" s="19">
        <v>4</v>
      </c>
      <c r="O2774" s="19">
        <v>0</v>
      </c>
      <c r="P2774" s="19">
        <v>0</v>
      </c>
      <c r="Q2774" s="19">
        <f t="shared" si="258"/>
        <v>0</v>
      </c>
      <c r="R2774" s="3">
        <f t="shared" si="259"/>
        <v>1.1547005383792515</v>
      </c>
      <c r="S2774" s="3">
        <f t="shared" si="260"/>
        <v>0.13157894736842105</v>
      </c>
      <c r="T2774" s="9">
        <f t="shared" si="261"/>
        <v>0</v>
      </c>
      <c r="U2774" s="9">
        <f t="shared" si="262"/>
        <v>4</v>
      </c>
      <c r="V2774" s="9">
        <f t="shared" si="263"/>
        <v>2</v>
      </c>
    </row>
    <row r="2775" spans="1:22" x14ac:dyDescent="0.25">
      <c r="A2775" t="s">
        <v>462</v>
      </c>
      <c r="B2775" s="32" t="s">
        <v>272</v>
      </c>
      <c r="C2775" t="s">
        <v>1672</v>
      </c>
      <c r="D2775" t="s">
        <v>861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>
        <v>0</v>
      </c>
      <c r="L2775" s="9">
        <v>0</v>
      </c>
      <c r="M2775" s="19">
        <v>0</v>
      </c>
      <c r="N2775" s="19">
        <v>1</v>
      </c>
      <c r="O2775" s="19">
        <v>3</v>
      </c>
      <c r="P2775" s="19">
        <v>2</v>
      </c>
      <c r="Q2775" s="19">
        <f t="shared" si="258"/>
        <v>0</v>
      </c>
      <c r="R2775" s="3">
        <f t="shared" si="259"/>
        <v>1</v>
      </c>
      <c r="S2775" s="3">
        <f t="shared" si="260"/>
        <v>6.5789473684210523E-2</v>
      </c>
      <c r="T2775" s="9">
        <f t="shared" si="261"/>
        <v>0</v>
      </c>
      <c r="U2775" s="9">
        <f t="shared" si="262"/>
        <v>3</v>
      </c>
      <c r="V2775" s="9">
        <f t="shared" si="263"/>
        <v>1</v>
      </c>
    </row>
    <row r="2776" spans="1:22" x14ac:dyDescent="0.25">
      <c r="A2776" t="s">
        <v>462</v>
      </c>
      <c r="B2776" s="32" t="s">
        <v>272</v>
      </c>
      <c r="C2776" t="s">
        <v>1672</v>
      </c>
      <c r="D2776" t="s">
        <v>15</v>
      </c>
      <c r="E2776" s="9">
        <v>5</v>
      </c>
      <c r="F2776" s="9">
        <v>3</v>
      </c>
      <c r="G2776" s="9">
        <v>0</v>
      </c>
      <c r="H2776" s="9">
        <v>0</v>
      </c>
      <c r="I2776" s="9">
        <v>19</v>
      </c>
      <c r="J2776" s="9">
        <v>0</v>
      </c>
      <c r="K2776">
        <v>14</v>
      </c>
      <c r="L2776" s="9">
        <v>84</v>
      </c>
      <c r="M2776" s="19">
        <v>0</v>
      </c>
      <c r="N2776" s="19">
        <v>0</v>
      </c>
      <c r="O2776" s="19">
        <v>0</v>
      </c>
      <c r="P2776" s="19">
        <v>0</v>
      </c>
      <c r="Q2776" s="19">
        <f t="shared" si="258"/>
        <v>14</v>
      </c>
      <c r="R2776" s="3">
        <f t="shared" si="259"/>
        <v>24.016881688941346</v>
      </c>
      <c r="S2776" s="3">
        <f t="shared" si="260"/>
        <v>0.82236842105263164</v>
      </c>
      <c r="T2776" s="9">
        <f t="shared" si="261"/>
        <v>0</v>
      </c>
      <c r="U2776" s="9">
        <f t="shared" si="262"/>
        <v>84</v>
      </c>
      <c r="V2776" s="9">
        <f t="shared" si="263"/>
        <v>31</v>
      </c>
    </row>
    <row r="2777" spans="1:22" x14ac:dyDescent="0.25">
      <c r="A2777" t="s">
        <v>462</v>
      </c>
      <c r="B2777" s="32" t="s">
        <v>272</v>
      </c>
      <c r="C2777" t="s">
        <v>1672</v>
      </c>
      <c r="D2777" t="s">
        <v>5604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>
        <v>0</v>
      </c>
      <c r="L2777" s="9">
        <v>0</v>
      </c>
      <c r="M2777" s="19">
        <v>0</v>
      </c>
      <c r="N2777" s="19">
        <v>0</v>
      </c>
      <c r="O2777" s="19">
        <v>66</v>
      </c>
      <c r="P2777" s="19">
        <v>70</v>
      </c>
      <c r="Q2777" s="19">
        <f t="shared" si="258"/>
        <v>0</v>
      </c>
      <c r="R2777" s="3">
        <f t="shared" si="259"/>
        <v>26.482698754721607</v>
      </c>
      <c r="S2777" s="3">
        <f t="shared" si="260"/>
        <v>2.236842105263158</v>
      </c>
      <c r="T2777" s="9">
        <f t="shared" si="261"/>
        <v>0</v>
      </c>
      <c r="U2777" s="9">
        <f t="shared" si="262"/>
        <v>70</v>
      </c>
      <c r="V2777" s="9">
        <f t="shared" si="263"/>
        <v>34</v>
      </c>
    </row>
    <row r="2778" spans="1:22" x14ac:dyDescent="0.25">
      <c r="A2778" t="s">
        <v>462</v>
      </c>
      <c r="B2778" s="32" t="s">
        <v>272</v>
      </c>
      <c r="C2778" t="s">
        <v>1672</v>
      </c>
      <c r="D2778" t="s">
        <v>113</v>
      </c>
      <c r="E2778" s="9">
        <v>24</v>
      </c>
      <c r="F2778" s="9">
        <v>53</v>
      </c>
      <c r="G2778" s="9">
        <v>11</v>
      </c>
      <c r="H2778" s="9">
        <v>15</v>
      </c>
      <c r="I2778" s="9">
        <v>10</v>
      </c>
      <c r="J2778" s="9">
        <v>12</v>
      </c>
      <c r="K2778">
        <v>113.39999999999999</v>
      </c>
      <c r="L2778" s="9">
        <v>33.599999999999994</v>
      </c>
      <c r="M2778" s="19">
        <v>15</v>
      </c>
      <c r="N2778" s="19">
        <v>10</v>
      </c>
      <c r="O2778" s="19">
        <v>19</v>
      </c>
      <c r="P2778" s="19">
        <v>40</v>
      </c>
      <c r="Q2778" s="19">
        <f t="shared" si="258"/>
        <v>113.39999999999999</v>
      </c>
      <c r="R2778" s="3">
        <f t="shared" si="259"/>
        <v>29.677335500752793</v>
      </c>
      <c r="S2778" s="3">
        <f t="shared" si="260"/>
        <v>0.97587719298245623</v>
      </c>
      <c r="T2778" s="9">
        <f t="shared" si="261"/>
        <v>10</v>
      </c>
      <c r="U2778" s="9">
        <f t="shared" si="262"/>
        <v>113.39999999999999</v>
      </c>
      <c r="V2778" s="9">
        <f t="shared" si="263"/>
        <v>38</v>
      </c>
    </row>
    <row r="2779" spans="1:22" x14ac:dyDescent="0.25">
      <c r="A2779" t="s">
        <v>462</v>
      </c>
      <c r="B2779" s="32" t="s">
        <v>272</v>
      </c>
      <c r="C2779" t="s">
        <v>1672</v>
      </c>
      <c r="D2779" t="s">
        <v>820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>
        <v>2.8</v>
      </c>
      <c r="L2779" s="9">
        <v>4.1999999999999993</v>
      </c>
      <c r="M2779" s="19">
        <v>9</v>
      </c>
      <c r="N2779" s="19">
        <v>1</v>
      </c>
      <c r="O2779" s="19">
        <v>7</v>
      </c>
      <c r="P2779" s="19">
        <v>0</v>
      </c>
      <c r="Q2779" s="19">
        <f t="shared" si="258"/>
        <v>2.8</v>
      </c>
      <c r="R2779" s="3">
        <f t="shared" si="259"/>
        <v>3.1403531938013249</v>
      </c>
      <c r="S2779" s="3">
        <f t="shared" si="260"/>
        <v>0.15789473684210525</v>
      </c>
      <c r="T2779" s="9">
        <f t="shared" si="261"/>
        <v>0</v>
      </c>
      <c r="U2779" s="9">
        <f t="shared" si="262"/>
        <v>9</v>
      </c>
      <c r="V2779" s="9">
        <f t="shared" si="263"/>
        <v>4</v>
      </c>
    </row>
    <row r="2780" spans="1:22" x14ac:dyDescent="0.25">
      <c r="A2780" t="s">
        <v>462</v>
      </c>
      <c r="B2780" s="32" t="s">
        <v>272</v>
      </c>
      <c r="C2780" t="s">
        <v>1672</v>
      </c>
      <c r="D2780" t="s">
        <v>119</v>
      </c>
      <c r="E2780" s="9">
        <v>0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>
        <v>28</v>
      </c>
      <c r="L2780" s="9">
        <v>7</v>
      </c>
      <c r="M2780" s="19">
        <v>0</v>
      </c>
      <c r="N2780" s="19">
        <v>0</v>
      </c>
      <c r="O2780" s="19">
        <v>0</v>
      </c>
      <c r="P2780" s="19">
        <v>0</v>
      </c>
      <c r="Q2780" s="19">
        <f t="shared" si="258"/>
        <v>28</v>
      </c>
      <c r="R2780" s="3">
        <f t="shared" si="259"/>
        <v>8.1515010701692052</v>
      </c>
      <c r="S2780" s="3">
        <f t="shared" si="260"/>
        <v>0.57565789473684215</v>
      </c>
      <c r="T2780" s="9">
        <f t="shared" si="261"/>
        <v>0</v>
      </c>
      <c r="U2780" s="9">
        <f t="shared" si="262"/>
        <v>28</v>
      </c>
      <c r="V2780" s="9">
        <f t="shared" si="263"/>
        <v>10</v>
      </c>
    </row>
    <row r="2781" spans="1:22" x14ac:dyDescent="0.25">
      <c r="A2781" t="s">
        <v>462</v>
      </c>
      <c r="B2781" s="32" t="s">
        <v>272</v>
      </c>
      <c r="C2781" t="s">
        <v>1672</v>
      </c>
      <c r="D2781" t="s">
        <v>106</v>
      </c>
      <c r="E2781" s="9">
        <v>27</v>
      </c>
      <c r="F2781" s="9">
        <v>45</v>
      </c>
      <c r="G2781" s="9">
        <v>81</v>
      </c>
      <c r="H2781" s="9">
        <v>72</v>
      </c>
      <c r="I2781" s="9">
        <v>53</v>
      </c>
      <c r="J2781" s="9">
        <v>84</v>
      </c>
      <c r="K2781">
        <v>358.4</v>
      </c>
      <c r="L2781" s="9">
        <v>39.199999999999996</v>
      </c>
      <c r="M2781" s="19">
        <v>44</v>
      </c>
      <c r="N2781" s="19">
        <v>84</v>
      </c>
      <c r="O2781" s="19">
        <v>62</v>
      </c>
      <c r="P2781" s="19">
        <v>95</v>
      </c>
      <c r="Q2781" s="19">
        <f t="shared" si="258"/>
        <v>358.4</v>
      </c>
      <c r="R2781" s="3">
        <f t="shared" si="259"/>
        <v>88.049454079150124</v>
      </c>
      <c r="S2781" s="3">
        <f t="shared" si="260"/>
        <v>2.8634868421052633</v>
      </c>
      <c r="T2781" s="9">
        <f t="shared" si="261"/>
        <v>27</v>
      </c>
      <c r="U2781" s="9">
        <f t="shared" si="262"/>
        <v>358.4</v>
      </c>
      <c r="V2781" s="9">
        <f t="shared" si="263"/>
        <v>113</v>
      </c>
    </row>
    <row r="2782" spans="1:22" x14ac:dyDescent="0.25">
      <c r="A2782" t="s">
        <v>462</v>
      </c>
      <c r="B2782" s="32" t="s">
        <v>272</v>
      </c>
      <c r="C2782" t="s">
        <v>1672</v>
      </c>
      <c r="D2782" t="s">
        <v>108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>
        <v>5.6</v>
      </c>
      <c r="L2782" s="9">
        <v>0</v>
      </c>
      <c r="M2782" s="19">
        <v>2</v>
      </c>
      <c r="N2782" s="19">
        <v>2</v>
      </c>
      <c r="O2782" s="19">
        <v>22</v>
      </c>
      <c r="P2782" s="19">
        <v>11</v>
      </c>
      <c r="Q2782" s="19">
        <f t="shared" si="258"/>
        <v>5.6</v>
      </c>
      <c r="R2782" s="3">
        <f t="shared" si="259"/>
        <v>6.6955208908642794</v>
      </c>
      <c r="S2782" s="3">
        <f t="shared" si="260"/>
        <v>0.28026315789473683</v>
      </c>
      <c r="T2782" s="9">
        <f t="shared" si="261"/>
        <v>0</v>
      </c>
      <c r="U2782" s="9">
        <f t="shared" si="262"/>
        <v>22</v>
      </c>
      <c r="V2782" s="9">
        <f t="shared" si="263"/>
        <v>9</v>
      </c>
    </row>
    <row r="2783" spans="1:22" x14ac:dyDescent="0.25">
      <c r="A2783" t="s">
        <v>462</v>
      </c>
      <c r="B2783" s="32" t="s">
        <v>272</v>
      </c>
      <c r="C2783" t="s">
        <v>1672</v>
      </c>
      <c r="D2783" t="s">
        <v>2214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>
        <v>0</v>
      </c>
      <c r="L2783" s="9">
        <v>0</v>
      </c>
      <c r="M2783" s="19">
        <v>0</v>
      </c>
      <c r="N2783" s="19">
        <v>3</v>
      </c>
      <c r="O2783" s="19">
        <v>0</v>
      </c>
      <c r="P2783" s="19">
        <v>0</v>
      </c>
      <c r="Q2783" s="19">
        <f t="shared" si="258"/>
        <v>0</v>
      </c>
      <c r="R2783" s="3">
        <f t="shared" si="259"/>
        <v>0.8660254037844386</v>
      </c>
      <c r="S2783" s="3">
        <f t="shared" si="260"/>
        <v>9.8684210526315791E-2</v>
      </c>
      <c r="T2783" s="9">
        <f t="shared" si="261"/>
        <v>0</v>
      </c>
      <c r="U2783" s="9">
        <f t="shared" si="262"/>
        <v>3</v>
      </c>
      <c r="V2783" s="9">
        <f t="shared" si="263"/>
        <v>1</v>
      </c>
    </row>
    <row r="2784" spans="1:22" x14ac:dyDescent="0.25">
      <c r="A2784" t="s">
        <v>462</v>
      </c>
      <c r="B2784" s="32" t="s">
        <v>272</v>
      </c>
      <c r="C2784" t="s">
        <v>1672</v>
      </c>
      <c r="D2784" t="s">
        <v>109</v>
      </c>
      <c r="E2784" s="9">
        <v>6</v>
      </c>
      <c r="F2784" s="9">
        <v>6</v>
      </c>
      <c r="G2784" s="9">
        <v>17</v>
      </c>
      <c r="H2784" s="9">
        <v>13</v>
      </c>
      <c r="I2784" s="9">
        <v>17</v>
      </c>
      <c r="J2784" s="9">
        <v>10</v>
      </c>
      <c r="K2784">
        <v>60.199999999999996</v>
      </c>
      <c r="L2784" s="9">
        <v>14</v>
      </c>
      <c r="M2784" s="19">
        <v>17</v>
      </c>
      <c r="N2784" s="19">
        <v>16</v>
      </c>
      <c r="O2784" s="19">
        <v>17</v>
      </c>
      <c r="P2784" s="19">
        <v>12</v>
      </c>
      <c r="Q2784" s="19">
        <f t="shared" si="258"/>
        <v>60.199999999999996</v>
      </c>
      <c r="R2784" s="3">
        <f t="shared" si="259"/>
        <v>14.168210254586914</v>
      </c>
      <c r="S2784" s="3">
        <f t="shared" si="260"/>
        <v>0.5625</v>
      </c>
      <c r="T2784" s="9">
        <f t="shared" si="261"/>
        <v>6</v>
      </c>
      <c r="U2784" s="9">
        <f t="shared" si="262"/>
        <v>60.199999999999996</v>
      </c>
      <c r="V2784" s="9">
        <f t="shared" si="263"/>
        <v>18</v>
      </c>
    </row>
    <row r="2785" spans="1:22" x14ac:dyDescent="0.25">
      <c r="A2785" t="s">
        <v>462</v>
      </c>
      <c r="B2785" s="32" t="s">
        <v>272</v>
      </c>
      <c r="C2785" t="s">
        <v>1672</v>
      </c>
      <c r="D2785" t="s">
        <v>4746</v>
      </c>
      <c r="E2785" s="9">
        <v>34</v>
      </c>
      <c r="F2785" s="9">
        <v>50</v>
      </c>
      <c r="G2785" s="9">
        <v>79</v>
      </c>
      <c r="H2785" s="9">
        <v>52</v>
      </c>
      <c r="I2785" s="9">
        <v>62</v>
      </c>
      <c r="J2785" s="9">
        <v>50</v>
      </c>
      <c r="K2785">
        <v>376.59999999999997</v>
      </c>
      <c r="L2785" s="9">
        <v>105</v>
      </c>
      <c r="M2785" s="19">
        <v>65</v>
      </c>
      <c r="N2785" s="19">
        <v>79</v>
      </c>
      <c r="O2785" s="19">
        <v>16</v>
      </c>
      <c r="P2785" s="19">
        <v>2</v>
      </c>
      <c r="Q2785" s="19">
        <f t="shared" si="258"/>
        <v>376.59999999999997</v>
      </c>
      <c r="R2785" s="3">
        <f t="shared" si="259"/>
        <v>97.242993048186733</v>
      </c>
      <c r="S2785" s="3">
        <f t="shared" si="260"/>
        <v>2.6606359649122804</v>
      </c>
      <c r="T2785" s="9">
        <f t="shared" si="261"/>
        <v>2</v>
      </c>
      <c r="U2785" s="9">
        <f t="shared" si="262"/>
        <v>376.59999999999997</v>
      </c>
      <c r="V2785" s="9">
        <f t="shared" si="263"/>
        <v>125</v>
      </c>
    </row>
    <row r="2786" spans="1:22" x14ac:dyDescent="0.25">
      <c r="A2786" t="s">
        <v>463</v>
      </c>
      <c r="B2786" s="32" t="s">
        <v>274</v>
      </c>
      <c r="C2786" t="s">
        <v>1672</v>
      </c>
      <c r="D2786" t="s">
        <v>861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>
        <v>0</v>
      </c>
      <c r="L2786" s="9">
        <v>0</v>
      </c>
      <c r="M2786" s="19">
        <v>0</v>
      </c>
      <c r="N2786" s="19">
        <v>1</v>
      </c>
      <c r="O2786" s="19">
        <v>3</v>
      </c>
      <c r="P2786" s="19">
        <v>2</v>
      </c>
      <c r="Q2786" s="19">
        <f t="shared" si="258"/>
        <v>0</v>
      </c>
      <c r="R2786" s="3">
        <f t="shared" si="259"/>
        <v>1</v>
      </c>
      <c r="S2786" s="3">
        <f t="shared" si="260"/>
        <v>6.5789473684210523E-2</v>
      </c>
      <c r="T2786" s="9">
        <f t="shared" si="261"/>
        <v>0</v>
      </c>
      <c r="U2786" s="9">
        <f t="shared" si="262"/>
        <v>3</v>
      </c>
      <c r="V2786" s="9">
        <f t="shared" si="263"/>
        <v>1</v>
      </c>
    </row>
    <row r="2787" spans="1:22" x14ac:dyDescent="0.25">
      <c r="A2787" t="s">
        <v>463</v>
      </c>
      <c r="B2787" s="32" t="s">
        <v>274</v>
      </c>
      <c r="C2787" t="s">
        <v>1672</v>
      </c>
      <c r="D2787" t="s">
        <v>15</v>
      </c>
      <c r="E2787" s="9">
        <v>6</v>
      </c>
      <c r="F2787" s="9">
        <v>3</v>
      </c>
      <c r="G2787" s="9">
        <v>0</v>
      </c>
      <c r="H2787" s="9">
        <v>0</v>
      </c>
      <c r="I2787" s="9">
        <v>20</v>
      </c>
      <c r="J2787" s="9">
        <v>0</v>
      </c>
      <c r="K2787">
        <v>14</v>
      </c>
      <c r="L2787" s="9">
        <v>84</v>
      </c>
      <c r="M2787" s="19">
        <v>0</v>
      </c>
      <c r="N2787" s="19">
        <v>0</v>
      </c>
      <c r="O2787" s="19">
        <v>0</v>
      </c>
      <c r="P2787" s="19">
        <v>0</v>
      </c>
      <c r="Q2787" s="19">
        <f t="shared" si="258"/>
        <v>14</v>
      </c>
      <c r="R2787" s="3">
        <f t="shared" si="259"/>
        <v>24.032017784361738</v>
      </c>
      <c r="S2787" s="3">
        <f t="shared" si="260"/>
        <v>0.83552631578947367</v>
      </c>
      <c r="T2787" s="9">
        <f t="shared" si="261"/>
        <v>0</v>
      </c>
      <c r="U2787" s="9">
        <f t="shared" si="262"/>
        <v>84</v>
      </c>
      <c r="V2787" s="9">
        <f t="shared" si="263"/>
        <v>31</v>
      </c>
    </row>
    <row r="2788" spans="1:22" x14ac:dyDescent="0.25">
      <c r="A2788" t="s">
        <v>463</v>
      </c>
      <c r="B2788" s="32" t="s">
        <v>274</v>
      </c>
      <c r="C2788" t="s">
        <v>1672</v>
      </c>
      <c r="D2788" t="s">
        <v>5604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>
        <v>0</v>
      </c>
      <c r="L2788" s="9">
        <v>0</v>
      </c>
      <c r="M2788" s="19">
        <v>0</v>
      </c>
      <c r="N2788" s="19">
        <v>0</v>
      </c>
      <c r="O2788" s="19">
        <v>53</v>
      </c>
      <c r="P2788" s="19">
        <v>62</v>
      </c>
      <c r="Q2788" s="19">
        <f t="shared" si="258"/>
        <v>0</v>
      </c>
      <c r="R2788" s="3">
        <f t="shared" si="259"/>
        <v>22.463944174583144</v>
      </c>
      <c r="S2788" s="3">
        <f t="shared" si="260"/>
        <v>1.8914473684210527</v>
      </c>
      <c r="T2788" s="9">
        <f t="shared" si="261"/>
        <v>0</v>
      </c>
      <c r="U2788" s="9">
        <f t="shared" si="262"/>
        <v>62</v>
      </c>
      <c r="V2788" s="9">
        <f t="shared" si="263"/>
        <v>29</v>
      </c>
    </row>
    <row r="2789" spans="1:22" x14ac:dyDescent="0.25">
      <c r="A2789" t="s">
        <v>463</v>
      </c>
      <c r="B2789" s="32" t="s">
        <v>274</v>
      </c>
      <c r="C2789" t="s">
        <v>1672</v>
      </c>
      <c r="D2789" t="s">
        <v>113</v>
      </c>
      <c r="E2789" s="9">
        <v>24</v>
      </c>
      <c r="F2789" s="9">
        <v>53</v>
      </c>
      <c r="G2789" s="9">
        <v>11</v>
      </c>
      <c r="H2789" s="9">
        <v>14</v>
      </c>
      <c r="I2789" s="9">
        <v>10</v>
      </c>
      <c r="J2789" s="9">
        <v>12</v>
      </c>
      <c r="K2789">
        <v>113.39999999999999</v>
      </c>
      <c r="L2789" s="9">
        <v>33.599999999999994</v>
      </c>
      <c r="M2789" s="19">
        <v>15</v>
      </c>
      <c r="N2789" s="19">
        <v>10</v>
      </c>
      <c r="O2789" s="19">
        <v>19</v>
      </c>
      <c r="P2789" s="19">
        <v>40</v>
      </c>
      <c r="Q2789" s="19">
        <f t="shared" si="258"/>
        <v>113.39999999999999</v>
      </c>
      <c r="R2789" s="3">
        <f t="shared" si="259"/>
        <v>29.723631043737608</v>
      </c>
      <c r="S2789" s="3">
        <f t="shared" si="260"/>
        <v>0.97313596491228072</v>
      </c>
      <c r="T2789" s="9">
        <f t="shared" si="261"/>
        <v>10</v>
      </c>
      <c r="U2789" s="9">
        <f t="shared" si="262"/>
        <v>113.39999999999999</v>
      </c>
      <c r="V2789" s="9">
        <f t="shared" si="263"/>
        <v>38</v>
      </c>
    </row>
    <row r="2790" spans="1:22" x14ac:dyDescent="0.25">
      <c r="A2790" t="s">
        <v>463</v>
      </c>
      <c r="B2790" s="32" t="s">
        <v>274</v>
      </c>
      <c r="C2790" t="s">
        <v>1672</v>
      </c>
      <c r="D2790" t="s">
        <v>820</v>
      </c>
      <c r="E2790" s="9">
        <v>0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>
        <v>2.8</v>
      </c>
      <c r="L2790" s="9">
        <v>4.1999999999999993</v>
      </c>
      <c r="M2790" s="19">
        <v>9</v>
      </c>
      <c r="N2790" s="19">
        <v>0</v>
      </c>
      <c r="O2790" s="19">
        <v>7</v>
      </c>
      <c r="P2790" s="19">
        <v>0</v>
      </c>
      <c r="Q2790" s="19">
        <f t="shared" si="258"/>
        <v>2.8</v>
      </c>
      <c r="R2790" s="3">
        <f t="shared" si="259"/>
        <v>3.1822900083068633</v>
      </c>
      <c r="S2790" s="3">
        <f t="shared" si="260"/>
        <v>0.18914473684210528</v>
      </c>
      <c r="T2790" s="9">
        <f t="shared" si="261"/>
        <v>0</v>
      </c>
      <c r="U2790" s="9">
        <f t="shared" si="262"/>
        <v>9</v>
      </c>
      <c r="V2790" s="9">
        <f t="shared" si="263"/>
        <v>4</v>
      </c>
    </row>
    <row r="2791" spans="1:22" x14ac:dyDescent="0.25">
      <c r="A2791" t="s">
        <v>463</v>
      </c>
      <c r="B2791" s="32" t="s">
        <v>274</v>
      </c>
      <c r="C2791" t="s">
        <v>1672</v>
      </c>
      <c r="D2791" t="s">
        <v>119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>
        <v>28</v>
      </c>
      <c r="L2791" s="9">
        <v>7</v>
      </c>
      <c r="M2791" s="19">
        <v>0</v>
      </c>
      <c r="N2791" s="19">
        <v>0</v>
      </c>
      <c r="O2791" s="19">
        <v>0</v>
      </c>
      <c r="P2791" s="19">
        <v>0</v>
      </c>
      <c r="Q2791" s="19">
        <f t="shared" si="258"/>
        <v>28</v>
      </c>
      <c r="R2791" s="3">
        <f t="shared" si="259"/>
        <v>8.1515010701692052</v>
      </c>
      <c r="S2791" s="3">
        <f t="shared" si="260"/>
        <v>0.57565789473684215</v>
      </c>
      <c r="T2791" s="9">
        <f t="shared" si="261"/>
        <v>0</v>
      </c>
      <c r="U2791" s="9">
        <f t="shared" si="262"/>
        <v>28</v>
      </c>
      <c r="V2791" s="9">
        <f t="shared" si="263"/>
        <v>10</v>
      </c>
    </row>
    <row r="2792" spans="1:22" x14ac:dyDescent="0.25">
      <c r="A2792" t="s">
        <v>463</v>
      </c>
      <c r="B2792" s="32" t="s">
        <v>274</v>
      </c>
      <c r="C2792" t="s">
        <v>1672</v>
      </c>
      <c r="D2792" t="s">
        <v>106</v>
      </c>
      <c r="E2792" s="9">
        <v>26</v>
      </c>
      <c r="F2792" s="9">
        <v>45</v>
      </c>
      <c r="G2792" s="9">
        <v>81</v>
      </c>
      <c r="H2792" s="9">
        <v>71</v>
      </c>
      <c r="I2792" s="9">
        <v>53</v>
      </c>
      <c r="J2792" s="9">
        <v>83</v>
      </c>
      <c r="K2792">
        <v>357</v>
      </c>
      <c r="L2792" s="9">
        <v>39.199999999999996</v>
      </c>
      <c r="M2792" s="19">
        <v>45</v>
      </c>
      <c r="N2792" s="19">
        <v>83</v>
      </c>
      <c r="O2792" s="19">
        <v>62</v>
      </c>
      <c r="P2792" s="19">
        <v>95</v>
      </c>
      <c r="Q2792" s="19">
        <f t="shared" si="258"/>
        <v>357</v>
      </c>
      <c r="R2792" s="3">
        <f t="shared" si="259"/>
        <v>87.698676607961872</v>
      </c>
      <c r="S2792" s="3">
        <f t="shared" si="260"/>
        <v>2.8514254385964914</v>
      </c>
      <c r="T2792" s="9">
        <f t="shared" si="261"/>
        <v>26</v>
      </c>
      <c r="U2792" s="9">
        <f t="shared" si="262"/>
        <v>357</v>
      </c>
      <c r="V2792" s="9">
        <f t="shared" si="263"/>
        <v>112</v>
      </c>
    </row>
    <row r="2793" spans="1:22" x14ac:dyDescent="0.25">
      <c r="A2793" t="s">
        <v>463</v>
      </c>
      <c r="B2793" s="32" t="s">
        <v>274</v>
      </c>
      <c r="C2793" t="s">
        <v>1672</v>
      </c>
      <c r="D2793" t="s">
        <v>108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>
        <v>5.6</v>
      </c>
      <c r="L2793" s="9">
        <v>0</v>
      </c>
      <c r="M2793" s="19">
        <v>2</v>
      </c>
      <c r="N2793" s="19">
        <v>2</v>
      </c>
      <c r="O2793" s="19">
        <v>22</v>
      </c>
      <c r="P2793" s="19">
        <v>11</v>
      </c>
      <c r="Q2793" s="19">
        <f t="shared" si="258"/>
        <v>5.6</v>
      </c>
      <c r="R2793" s="3">
        <f t="shared" si="259"/>
        <v>6.6955208908642794</v>
      </c>
      <c r="S2793" s="3">
        <f t="shared" si="260"/>
        <v>0.28026315789473683</v>
      </c>
      <c r="T2793" s="9">
        <f t="shared" si="261"/>
        <v>0</v>
      </c>
      <c r="U2793" s="9">
        <f t="shared" si="262"/>
        <v>22</v>
      </c>
      <c r="V2793" s="9">
        <f t="shared" si="263"/>
        <v>9</v>
      </c>
    </row>
    <row r="2794" spans="1:22" x14ac:dyDescent="0.25">
      <c r="A2794" t="s">
        <v>463</v>
      </c>
      <c r="B2794" s="32" t="s">
        <v>274</v>
      </c>
      <c r="C2794" t="s">
        <v>1672</v>
      </c>
      <c r="D2794" t="s">
        <v>2214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>
        <v>0</v>
      </c>
      <c r="L2794" s="9">
        <v>0</v>
      </c>
      <c r="M2794" s="19">
        <v>0</v>
      </c>
      <c r="N2794" s="19">
        <v>3</v>
      </c>
      <c r="O2794" s="19">
        <v>0</v>
      </c>
      <c r="P2794" s="19">
        <v>0</v>
      </c>
      <c r="Q2794" s="19">
        <f t="shared" si="258"/>
        <v>0</v>
      </c>
      <c r="R2794" s="3">
        <f t="shared" si="259"/>
        <v>0.8660254037844386</v>
      </c>
      <c r="S2794" s="3">
        <f t="shared" si="260"/>
        <v>9.8684210526315791E-2</v>
      </c>
      <c r="T2794" s="9">
        <f t="shared" si="261"/>
        <v>0</v>
      </c>
      <c r="U2794" s="9">
        <f t="shared" si="262"/>
        <v>3</v>
      </c>
      <c r="V2794" s="9">
        <f t="shared" si="263"/>
        <v>1</v>
      </c>
    </row>
    <row r="2795" spans="1:22" x14ac:dyDescent="0.25">
      <c r="A2795" t="s">
        <v>463</v>
      </c>
      <c r="B2795" s="32" t="s">
        <v>274</v>
      </c>
      <c r="C2795" t="s">
        <v>1672</v>
      </c>
      <c r="D2795" t="s">
        <v>109</v>
      </c>
      <c r="E2795" s="9">
        <v>6</v>
      </c>
      <c r="F2795" s="9">
        <v>6</v>
      </c>
      <c r="G2795" s="9">
        <v>17</v>
      </c>
      <c r="H2795" s="9">
        <v>13</v>
      </c>
      <c r="I2795" s="9">
        <v>17</v>
      </c>
      <c r="J2795" s="9">
        <v>10</v>
      </c>
      <c r="K2795">
        <v>60.199999999999996</v>
      </c>
      <c r="L2795" s="9">
        <v>15.399999999999999</v>
      </c>
      <c r="M2795" s="19">
        <v>17</v>
      </c>
      <c r="N2795" s="19">
        <v>15</v>
      </c>
      <c r="O2795" s="19">
        <v>17</v>
      </c>
      <c r="P2795" s="19">
        <v>12</v>
      </c>
      <c r="Q2795" s="19">
        <f t="shared" si="258"/>
        <v>60.199999999999996</v>
      </c>
      <c r="R2795" s="3">
        <f t="shared" si="259"/>
        <v>14.15687005298027</v>
      </c>
      <c r="S2795" s="3">
        <f t="shared" si="260"/>
        <v>0.56359649122807021</v>
      </c>
      <c r="T2795" s="9">
        <f t="shared" si="261"/>
        <v>6</v>
      </c>
      <c r="U2795" s="9">
        <f t="shared" si="262"/>
        <v>60.199999999999996</v>
      </c>
      <c r="V2795" s="9">
        <f t="shared" si="263"/>
        <v>18</v>
      </c>
    </row>
    <row r="2796" spans="1:22" x14ac:dyDescent="0.25">
      <c r="A2796" t="s">
        <v>463</v>
      </c>
      <c r="B2796" s="32" t="s">
        <v>274</v>
      </c>
      <c r="C2796" t="s">
        <v>1672</v>
      </c>
      <c r="D2796" t="s">
        <v>4746</v>
      </c>
      <c r="E2796" s="9">
        <v>34</v>
      </c>
      <c r="F2796" s="9">
        <v>49</v>
      </c>
      <c r="G2796" s="9">
        <v>77</v>
      </c>
      <c r="H2796" s="9">
        <v>51</v>
      </c>
      <c r="I2796" s="9">
        <v>62</v>
      </c>
      <c r="J2796" s="9">
        <v>51</v>
      </c>
      <c r="K2796">
        <v>373.79999999999995</v>
      </c>
      <c r="L2796" s="9">
        <v>105</v>
      </c>
      <c r="M2796" s="19">
        <v>64</v>
      </c>
      <c r="N2796" s="19">
        <v>78</v>
      </c>
      <c r="O2796" s="19">
        <v>17</v>
      </c>
      <c r="P2796" s="19">
        <v>5</v>
      </c>
      <c r="Q2796" s="19">
        <f t="shared" si="258"/>
        <v>373.79999999999995</v>
      </c>
      <c r="R2796" s="3">
        <f t="shared" si="259"/>
        <v>96.24097911288132</v>
      </c>
      <c r="S2796" s="3">
        <f t="shared" si="260"/>
        <v>2.6502192982456139</v>
      </c>
      <c r="T2796" s="9">
        <f t="shared" si="261"/>
        <v>5</v>
      </c>
      <c r="U2796" s="9">
        <f t="shared" si="262"/>
        <v>373.79999999999995</v>
      </c>
      <c r="V2796" s="9">
        <f t="shared" si="263"/>
        <v>123</v>
      </c>
    </row>
    <row r="2797" spans="1:22" x14ac:dyDescent="0.25">
      <c r="A2797" t="s">
        <v>464</v>
      </c>
      <c r="B2797" s="32" t="s">
        <v>276</v>
      </c>
      <c r="C2797" t="s">
        <v>1672</v>
      </c>
      <c r="D2797" t="s">
        <v>861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>
        <v>0</v>
      </c>
      <c r="L2797" s="9">
        <v>0</v>
      </c>
      <c r="M2797" s="19">
        <v>0</v>
      </c>
      <c r="N2797" s="19">
        <v>1</v>
      </c>
      <c r="O2797" s="19">
        <v>3</v>
      </c>
      <c r="P2797" s="19">
        <v>2</v>
      </c>
      <c r="Q2797" s="19">
        <f t="shared" si="258"/>
        <v>0</v>
      </c>
      <c r="R2797" s="3">
        <f t="shared" si="259"/>
        <v>1</v>
      </c>
      <c r="S2797" s="3">
        <f t="shared" si="260"/>
        <v>6.5789473684210523E-2</v>
      </c>
      <c r="T2797" s="9">
        <f t="shared" si="261"/>
        <v>0</v>
      </c>
      <c r="U2797" s="9">
        <f t="shared" si="262"/>
        <v>3</v>
      </c>
      <c r="V2797" s="9">
        <f t="shared" si="263"/>
        <v>1</v>
      </c>
    </row>
    <row r="2798" spans="1:22" x14ac:dyDescent="0.25">
      <c r="A2798" t="s">
        <v>464</v>
      </c>
      <c r="B2798" s="32" t="s">
        <v>276</v>
      </c>
      <c r="C2798" t="s">
        <v>1672</v>
      </c>
      <c r="D2798" t="s">
        <v>15</v>
      </c>
      <c r="E2798" s="9">
        <v>5</v>
      </c>
      <c r="F2798" s="9">
        <v>3</v>
      </c>
      <c r="G2798" s="9">
        <v>0</v>
      </c>
      <c r="H2798" s="9">
        <v>0</v>
      </c>
      <c r="I2798" s="9">
        <v>19</v>
      </c>
      <c r="J2798" s="9">
        <v>0</v>
      </c>
      <c r="K2798">
        <v>14</v>
      </c>
      <c r="L2798" s="9">
        <v>84</v>
      </c>
      <c r="M2798" s="19">
        <v>0</v>
      </c>
      <c r="N2798" s="19">
        <v>0</v>
      </c>
      <c r="O2798" s="19">
        <v>0</v>
      </c>
      <c r="P2798" s="19">
        <v>0</v>
      </c>
      <c r="Q2798" s="19">
        <f t="shared" si="258"/>
        <v>14</v>
      </c>
      <c r="R2798" s="3">
        <f t="shared" si="259"/>
        <v>24.016881688941346</v>
      </c>
      <c r="S2798" s="3">
        <f t="shared" si="260"/>
        <v>0.82236842105263164</v>
      </c>
      <c r="T2798" s="9">
        <f t="shared" si="261"/>
        <v>0</v>
      </c>
      <c r="U2798" s="9">
        <f t="shared" si="262"/>
        <v>84</v>
      </c>
      <c r="V2798" s="9">
        <f t="shared" si="263"/>
        <v>31</v>
      </c>
    </row>
    <row r="2799" spans="1:22" x14ac:dyDescent="0.25">
      <c r="A2799" t="s">
        <v>464</v>
      </c>
      <c r="B2799" s="32" t="s">
        <v>276</v>
      </c>
      <c r="C2799" t="s">
        <v>1672</v>
      </c>
      <c r="D2799" t="s">
        <v>5604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>
        <v>0</v>
      </c>
      <c r="L2799" s="9">
        <v>0</v>
      </c>
      <c r="M2799" s="19">
        <v>0</v>
      </c>
      <c r="N2799" s="19">
        <v>0</v>
      </c>
      <c r="O2799" s="19">
        <v>70</v>
      </c>
      <c r="P2799" s="19">
        <v>68</v>
      </c>
      <c r="Q2799" s="19">
        <f t="shared" si="258"/>
        <v>0</v>
      </c>
      <c r="R2799" s="3">
        <f t="shared" si="259"/>
        <v>26.861598138335971</v>
      </c>
      <c r="S2799" s="3">
        <f t="shared" si="260"/>
        <v>2.2697368421052633</v>
      </c>
      <c r="T2799" s="9">
        <f t="shared" si="261"/>
        <v>0</v>
      </c>
      <c r="U2799" s="9">
        <f t="shared" si="262"/>
        <v>70</v>
      </c>
      <c r="V2799" s="9">
        <f t="shared" si="263"/>
        <v>34</v>
      </c>
    </row>
    <row r="2800" spans="1:22" x14ac:dyDescent="0.25">
      <c r="A2800" t="s">
        <v>464</v>
      </c>
      <c r="B2800" s="32" t="s">
        <v>276</v>
      </c>
      <c r="C2800" t="s">
        <v>1672</v>
      </c>
      <c r="D2800" t="s">
        <v>113</v>
      </c>
      <c r="E2800" s="9">
        <v>25</v>
      </c>
      <c r="F2800" s="9">
        <v>53</v>
      </c>
      <c r="G2800" s="9">
        <v>11</v>
      </c>
      <c r="H2800" s="9">
        <v>14</v>
      </c>
      <c r="I2800" s="9">
        <v>10</v>
      </c>
      <c r="J2800" s="9">
        <v>12</v>
      </c>
      <c r="K2800">
        <v>113.39999999999999</v>
      </c>
      <c r="L2800" s="9">
        <v>33.599999999999994</v>
      </c>
      <c r="M2800" s="19">
        <v>15</v>
      </c>
      <c r="N2800" s="19">
        <v>10</v>
      </c>
      <c r="O2800" s="19">
        <v>19</v>
      </c>
      <c r="P2800" s="19">
        <v>40</v>
      </c>
      <c r="Q2800" s="19">
        <f t="shared" si="258"/>
        <v>113.39999999999999</v>
      </c>
      <c r="R2800" s="3">
        <f t="shared" si="259"/>
        <v>29.707952205468889</v>
      </c>
      <c r="S2800" s="3">
        <f t="shared" si="260"/>
        <v>0.97587719298245623</v>
      </c>
      <c r="T2800" s="9">
        <f t="shared" si="261"/>
        <v>10</v>
      </c>
      <c r="U2800" s="9">
        <f t="shared" si="262"/>
        <v>113.39999999999999</v>
      </c>
      <c r="V2800" s="9">
        <f t="shared" si="263"/>
        <v>38</v>
      </c>
    </row>
    <row r="2801" spans="1:22" x14ac:dyDescent="0.25">
      <c r="A2801" t="s">
        <v>464</v>
      </c>
      <c r="B2801" s="32" t="s">
        <v>276</v>
      </c>
      <c r="C2801" t="s">
        <v>1672</v>
      </c>
      <c r="D2801" t="s">
        <v>820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>
        <v>2.8</v>
      </c>
      <c r="L2801" s="9">
        <v>4.1999999999999993</v>
      </c>
      <c r="M2801" s="19">
        <v>9</v>
      </c>
      <c r="N2801" s="19">
        <v>0</v>
      </c>
      <c r="O2801" s="19">
        <v>7</v>
      </c>
      <c r="P2801" s="19">
        <v>0</v>
      </c>
      <c r="Q2801" s="19">
        <f t="shared" si="258"/>
        <v>2.8</v>
      </c>
      <c r="R2801" s="3">
        <f t="shared" si="259"/>
        <v>3.1822900083068633</v>
      </c>
      <c r="S2801" s="3">
        <f t="shared" si="260"/>
        <v>0.18914473684210528</v>
      </c>
      <c r="T2801" s="9">
        <f t="shared" si="261"/>
        <v>0</v>
      </c>
      <c r="U2801" s="9">
        <f t="shared" si="262"/>
        <v>9</v>
      </c>
      <c r="V2801" s="9">
        <f t="shared" si="263"/>
        <v>4</v>
      </c>
    </row>
    <row r="2802" spans="1:22" x14ac:dyDescent="0.25">
      <c r="A2802" t="s">
        <v>464</v>
      </c>
      <c r="B2802" s="32" t="s">
        <v>276</v>
      </c>
      <c r="C2802" t="s">
        <v>1672</v>
      </c>
      <c r="D2802" t="s">
        <v>119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>
        <v>28</v>
      </c>
      <c r="L2802" s="9">
        <v>7</v>
      </c>
      <c r="M2802" s="19">
        <v>0</v>
      </c>
      <c r="N2802" s="19">
        <v>0</v>
      </c>
      <c r="O2802" s="19">
        <v>0</v>
      </c>
      <c r="P2802" s="19">
        <v>0</v>
      </c>
      <c r="Q2802" s="19">
        <f t="shared" si="258"/>
        <v>28</v>
      </c>
      <c r="R2802" s="3">
        <f t="shared" si="259"/>
        <v>8.1515010701692052</v>
      </c>
      <c r="S2802" s="3">
        <f t="shared" si="260"/>
        <v>0.57565789473684215</v>
      </c>
      <c r="T2802" s="9">
        <f t="shared" si="261"/>
        <v>0</v>
      </c>
      <c r="U2802" s="9">
        <f t="shared" si="262"/>
        <v>28</v>
      </c>
      <c r="V2802" s="9">
        <f t="shared" si="263"/>
        <v>10</v>
      </c>
    </row>
    <row r="2803" spans="1:22" x14ac:dyDescent="0.25">
      <c r="A2803" t="s">
        <v>464</v>
      </c>
      <c r="B2803" s="32" t="s">
        <v>276</v>
      </c>
      <c r="C2803" t="s">
        <v>1672</v>
      </c>
      <c r="D2803" t="s">
        <v>106</v>
      </c>
      <c r="E2803" s="9">
        <v>26</v>
      </c>
      <c r="F2803" s="9">
        <v>45</v>
      </c>
      <c r="G2803" s="9">
        <v>81</v>
      </c>
      <c r="H2803" s="9">
        <v>71</v>
      </c>
      <c r="I2803" s="9">
        <v>55</v>
      </c>
      <c r="J2803" s="9">
        <v>83</v>
      </c>
      <c r="K2803">
        <v>359.79999999999995</v>
      </c>
      <c r="L2803" s="9">
        <v>42</v>
      </c>
      <c r="M2803" s="19">
        <v>46</v>
      </c>
      <c r="N2803" s="19">
        <v>80</v>
      </c>
      <c r="O2803" s="19">
        <v>61</v>
      </c>
      <c r="P2803" s="19">
        <v>95</v>
      </c>
      <c r="Q2803" s="19">
        <f t="shared" si="258"/>
        <v>359.79999999999995</v>
      </c>
      <c r="R2803" s="3">
        <f t="shared" si="259"/>
        <v>88.282494232315315</v>
      </c>
      <c r="S2803" s="3">
        <f t="shared" si="260"/>
        <v>2.8640350877192984</v>
      </c>
      <c r="T2803" s="9">
        <f t="shared" si="261"/>
        <v>26</v>
      </c>
      <c r="U2803" s="9">
        <f t="shared" si="262"/>
        <v>359.79999999999995</v>
      </c>
      <c r="V2803" s="9">
        <f t="shared" si="263"/>
        <v>113</v>
      </c>
    </row>
    <row r="2804" spans="1:22" x14ac:dyDescent="0.25">
      <c r="A2804" t="s">
        <v>464</v>
      </c>
      <c r="B2804" s="32" t="s">
        <v>276</v>
      </c>
      <c r="C2804" t="s">
        <v>1672</v>
      </c>
      <c r="D2804" t="s">
        <v>108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>
        <v>5.6</v>
      </c>
      <c r="L2804" s="9">
        <v>0</v>
      </c>
      <c r="M2804" s="19">
        <v>2</v>
      </c>
      <c r="N2804" s="19">
        <v>2</v>
      </c>
      <c r="O2804" s="19">
        <v>22</v>
      </c>
      <c r="P2804" s="19">
        <v>11</v>
      </c>
      <c r="Q2804" s="19">
        <f t="shared" si="258"/>
        <v>5.6</v>
      </c>
      <c r="R2804" s="3">
        <f t="shared" si="259"/>
        <v>6.6955208908642794</v>
      </c>
      <c r="S2804" s="3">
        <f t="shared" si="260"/>
        <v>0.28026315789473683</v>
      </c>
      <c r="T2804" s="9">
        <f t="shared" si="261"/>
        <v>0</v>
      </c>
      <c r="U2804" s="9">
        <f t="shared" si="262"/>
        <v>22</v>
      </c>
      <c r="V2804" s="9">
        <f t="shared" si="263"/>
        <v>9</v>
      </c>
    </row>
    <row r="2805" spans="1:22" x14ac:dyDescent="0.25">
      <c r="A2805" t="s">
        <v>464</v>
      </c>
      <c r="B2805" s="32" t="s">
        <v>276</v>
      </c>
      <c r="C2805" t="s">
        <v>1672</v>
      </c>
      <c r="D2805" t="s">
        <v>2214</v>
      </c>
      <c r="E2805" s="9">
        <v>0</v>
      </c>
      <c r="F2805" s="9">
        <v>0</v>
      </c>
      <c r="G2805" s="9">
        <v>0</v>
      </c>
      <c r="H2805" s="9">
        <v>0</v>
      </c>
      <c r="I2805" s="9">
        <v>0</v>
      </c>
      <c r="J2805" s="9">
        <v>0</v>
      </c>
      <c r="K2805">
        <v>0</v>
      </c>
      <c r="L2805" s="9">
        <v>0</v>
      </c>
      <c r="M2805" s="19">
        <v>0</v>
      </c>
      <c r="N2805" s="19">
        <v>3</v>
      </c>
      <c r="O2805" s="19">
        <v>0</v>
      </c>
      <c r="P2805" s="19">
        <v>0</v>
      </c>
      <c r="Q2805" s="19">
        <f t="shared" si="258"/>
        <v>0</v>
      </c>
      <c r="R2805" s="3">
        <f t="shared" si="259"/>
        <v>0.8660254037844386</v>
      </c>
      <c r="S2805" s="3">
        <f t="shared" si="260"/>
        <v>9.8684210526315791E-2</v>
      </c>
      <c r="T2805" s="9">
        <f t="shared" si="261"/>
        <v>0</v>
      </c>
      <c r="U2805" s="9">
        <f t="shared" si="262"/>
        <v>3</v>
      </c>
      <c r="V2805" s="9">
        <f t="shared" si="263"/>
        <v>1</v>
      </c>
    </row>
    <row r="2806" spans="1:22" x14ac:dyDescent="0.25">
      <c r="A2806" t="s">
        <v>464</v>
      </c>
      <c r="B2806" s="32" t="s">
        <v>276</v>
      </c>
      <c r="C2806" t="s">
        <v>1672</v>
      </c>
      <c r="D2806" t="s">
        <v>109</v>
      </c>
      <c r="E2806" s="9">
        <v>6</v>
      </c>
      <c r="F2806" s="9">
        <v>6</v>
      </c>
      <c r="G2806" s="9">
        <v>17</v>
      </c>
      <c r="H2806" s="9">
        <v>13</v>
      </c>
      <c r="I2806" s="9">
        <v>17</v>
      </c>
      <c r="J2806" s="9">
        <v>10</v>
      </c>
      <c r="K2806">
        <v>60.199999999999996</v>
      </c>
      <c r="L2806" s="9">
        <v>14</v>
      </c>
      <c r="M2806" s="19">
        <v>17</v>
      </c>
      <c r="N2806" s="19">
        <v>15</v>
      </c>
      <c r="O2806" s="19">
        <v>17</v>
      </c>
      <c r="P2806" s="19">
        <v>12</v>
      </c>
      <c r="Q2806" s="19">
        <f t="shared" si="258"/>
        <v>60.199999999999996</v>
      </c>
      <c r="R2806" s="3">
        <f t="shared" si="259"/>
        <v>14.178205639343616</v>
      </c>
      <c r="S2806" s="3">
        <f t="shared" si="260"/>
        <v>0.55975877192982459</v>
      </c>
      <c r="T2806" s="9">
        <f t="shared" si="261"/>
        <v>6</v>
      </c>
      <c r="U2806" s="9">
        <f t="shared" si="262"/>
        <v>60.199999999999996</v>
      </c>
      <c r="V2806" s="9">
        <f t="shared" si="263"/>
        <v>18</v>
      </c>
    </row>
    <row r="2807" spans="1:22" x14ac:dyDescent="0.25">
      <c r="A2807" t="s">
        <v>464</v>
      </c>
      <c r="B2807" s="32" t="s">
        <v>276</v>
      </c>
      <c r="C2807" t="s">
        <v>1672</v>
      </c>
      <c r="D2807" t="s">
        <v>4746</v>
      </c>
      <c r="E2807" s="9">
        <v>34</v>
      </c>
      <c r="F2807" s="9">
        <v>49</v>
      </c>
      <c r="G2807" s="9">
        <v>77</v>
      </c>
      <c r="H2807" s="9">
        <v>51</v>
      </c>
      <c r="I2807" s="9">
        <v>61</v>
      </c>
      <c r="J2807" s="9">
        <v>50</v>
      </c>
      <c r="K2807">
        <v>378</v>
      </c>
      <c r="L2807" s="9">
        <v>107.8</v>
      </c>
      <c r="M2807" s="19">
        <v>67</v>
      </c>
      <c r="N2807" s="19">
        <v>79</v>
      </c>
      <c r="O2807" s="19">
        <v>14</v>
      </c>
      <c r="P2807" s="19">
        <v>2</v>
      </c>
      <c r="Q2807" s="19">
        <f t="shared" si="258"/>
        <v>378</v>
      </c>
      <c r="R2807" s="3">
        <f t="shared" si="259"/>
        <v>97.871361149895804</v>
      </c>
      <c r="S2807" s="3">
        <f t="shared" si="260"/>
        <v>2.6584429824561404</v>
      </c>
      <c r="T2807" s="9">
        <f t="shared" si="261"/>
        <v>2</v>
      </c>
      <c r="U2807" s="9">
        <f t="shared" si="262"/>
        <v>378</v>
      </c>
      <c r="V2807" s="9">
        <f t="shared" si="263"/>
        <v>125</v>
      </c>
    </row>
    <row r="2808" spans="1:22" x14ac:dyDescent="0.25">
      <c r="A2808" t="s">
        <v>453</v>
      </c>
      <c r="B2808" s="32" t="s">
        <v>392</v>
      </c>
      <c r="C2808" t="s">
        <v>1206</v>
      </c>
      <c r="D2808" t="s">
        <v>861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>
        <v>0</v>
      </c>
      <c r="L2808" s="9">
        <v>0</v>
      </c>
      <c r="M2808" s="19">
        <v>1</v>
      </c>
      <c r="N2808" s="19">
        <v>0</v>
      </c>
      <c r="O2808" s="19">
        <v>0</v>
      </c>
      <c r="P2808" s="19">
        <v>0</v>
      </c>
      <c r="Q2808" s="19">
        <f t="shared" si="258"/>
        <v>0</v>
      </c>
      <c r="R2808" s="3">
        <f t="shared" si="259"/>
        <v>0.28867513459481287</v>
      </c>
      <c r="S2808" s="3">
        <f t="shared" si="260"/>
        <v>3.2894736842105261E-2</v>
      </c>
      <c r="T2808" s="9">
        <f t="shared" si="261"/>
        <v>0</v>
      </c>
      <c r="U2808" s="9">
        <f t="shared" si="262"/>
        <v>1</v>
      </c>
      <c r="V2808" s="9">
        <f t="shared" si="263"/>
        <v>0</v>
      </c>
    </row>
    <row r="2809" spans="1:22" x14ac:dyDescent="0.25">
      <c r="A2809" t="s">
        <v>453</v>
      </c>
      <c r="B2809" s="32" t="s">
        <v>392</v>
      </c>
      <c r="C2809" t="s">
        <v>1206</v>
      </c>
      <c r="D2809" t="s">
        <v>15</v>
      </c>
      <c r="E2809" s="9">
        <v>21</v>
      </c>
      <c r="F2809" s="9">
        <v>3</v>
      </c>
      <c r="G2809" s="9">
        <v>0</v>
      </c>
      <c r="H2809" s="9">
        <v>0</v>
      </c>
      <c r="I2809" s="9">
        <v>12</v>
      </c>
      <c r="J2809" s="9">
        <v>0</v>
      </c>
      <c r="K2809">
        <v>0</v>
      </c>
      <c r="L2809" s="9">
        <v>0</v>
      </c>
      <c r="M2809" s="19">
        <v>0</v>
      </c>
      <c r="N2809" s="19">
        <v>0</v>
      </c>
      <c r="O2809" s="19">
        <v>0</v>
      </c>
      <c r="P2809" s="19">
        <v>0</v>
      </c>
      <c r="Q2809" s="19">
        <f t="shared" si="258"/>
        <v>0</v>
      </c>
      <c r="R2809" s="3">
        <f t="shared" si="259"/>
        <v>6.6469405128839671</v>
      </c>
      <c r="S2809" s="3">
        <f t="shared" si="260"/>
        <v>0.39473684210526316</v>
      </c>
      <c r="T2809" s="9">
        <f t="shared" si="261"/>
        <v>0</v>
      </c>
      <c r="U2809" s="9">
        <f t="shared" si="262"/>
        <v>21</v>
      </c>
      <c r="V2809" s="9">
        <f t="shared" si="263"/>
        <v>9</v>
      </c>
    </row>
    <row r="2810" spans="1:22" x14ac:dyDescent="0.25">
      <c r="A2810" t="s">
        <v>453</v>
      </c>
      <c r="B2810" s="32" t="s">
        <v>392</v>
      </c>
      <c r="C2810" t="s">
        <v>1206</v>
      </c>
      <c r="D2810" t="s">
        <v>5604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>
        <v>0</v>
      </c>
      <c r="L2810" s="9">
        <v>0</v>
      </c>
      <c r="M2810" s="19">
        <v>0</v>
      </c>
      <c r="N2810" s="19">
        <v>0</v>
      </c>
      <c r="O2810" s="19">
        <v>18</v>
      </c>
      <c r="P2810" s="19">
        <v>34</v>
      </c>
      <c r="Q2810" s="19">
        <f t="shared" si="258"/>
        <v>0</v>
      </c>
      <c r="R2810" s="3">
        <f t="shared" si="259"/>
        <v>10.679916013743089</v>
      </c>
      <c r="S2810" s="3">
        <f t="shared" si="260"/>
        <v>0.85526315789473684</v>
      </c>
      <c r="T2810" s="9">
        <f t="shared" si="261"/>
        <v>0</v>
      </c>
      <c r="U2810" s="9">
        <f t="shared" si="262"/>
        <v>34</v>
      </c>
      <c r="V2810" s="9">
        <f t="shared" si="263"/>
        <v>14</v>
      </c>
    </row>
    <row r="2811" spans="1:22" x14ac:dyDescent="0.25">
      <c r="A2811" t="s">
        <v>453</v>
      </c>
      <c r="B2811" s="32" t="s">
        <v>392</v>
      </c>
      <c r="C2811" t="s">
        <v>1206</v>
      </c>
      <c r="D2811" t="s">
        <v>113</v>
      </c>
      <c r="E2811" s="9">
        <v>13</v>
      </c>
      <c r="F2811" s="9">
        <v>14</v>
      </c>
      <c r="G2811" s="9">
        <v>17</v>
      </c>
      <c r="H2811" s="9">
        <v>17</v>
      </c>
      <c r="I2811" s="9">
        <v>16</v>
      </c>
      <c r="J2811" s="9">
        <v>13</v>
      </c>
      <c r="K2811">
        <v>65.8</v>
      </c>
      <c r="L2811" s="9">
        <v>12.6</v>
      </c>
      <c r="M2811" s="19">
        <v>15</v>
      </c>
      <c r="N2811" s="19">
        <v>14</v>
      </c>
      <c r="O2811" s="19">
        <v>13</v>
      </c>
      <c r="P2811" s="19">
        <v>16</v>
      </c>
      <c r="Q2811" s="19">
        <f t="shared" si="258"/>
        <v>65.8</v>
      </c>
      <c r="R2811" s="3">
        <f t="shared" si="259"/>
        <v>14.866027979214484</v>
      </c>
      <c r="S2811" s="3">
        <f t="shared" si="260"/>
        <v>0.6206140350877194</v>
      </c>
      <c r="T2811" s="9">
        <f t="shared" si="261"/>
        <v>12.6</v>
      </c>
      <c r="U2811" s="9">
        <f t="shared" si="262"/>
        <v>65.8</v>
      </c>
      <c r="V2811" s="9">
        <f t="shared" si="263"/>
        <v>19</v>
      </c>
    </row>
    <row r="2812" spans="1:22" x14ac:dyDescent="0.25">
      <c r="A2812" t="s">
        <v>453</v>
      </c>
      <c r="B2812" s="32" t="s">
        <v>392</v>
      </c>
      <c r="C2812" t="s">
        <v>1206</v>
      </c>
      <c r="D2812" t="s">
        <v>820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>
        <v>14</v>
      </c>
      <c r="L2812" s="9">
        <v>4.1999999999999993</v>
      </c>
      <c r="M2812" s="19">
        <v>2</v>
      </c>
      <c r="N2812" s="19">
        <v>0</v>
      </c>
      <c r="O2812" s="19">
        <v>2</v>
      </c>
      <c r="P2812" s="19">
        <v>2</v>
      </c>
      <c r="Q2812" s="19">
        <f t="shared" si="258"/>
        <v>14</v>
      </c>
      <c r="R2812" s="3">
        <f t="shared" si="259"/>
        <v>4.0094963032855642</v>
      </c>
      <c r="S2812" s="3">
        <f t="shared" si="260"/>
        <v>0.15921052631578947</v>
      </c>
      <c r="T2812" s="9">
        <f t="shared" si="261"/>
        <v>0</v>
      </c>
      <c r="U2812" s="9">
        <f t="shared" si="262"/>
        <v>14</v>
      </c>
      <c r="V2812" s="9">
        <f t="shared" si="263"/>
        <v>5</v>
      </c>
    </row>
    <row r="2813" spans="1:22" x14ac:dyDescent="0.25">
      <c r="A2813" t="s">
        <v>453</v>
      </c>
      <c r="B2813" s="32" t="s">
        <v>392</v>
      </c>
      <c r="C2813" t="s">
        <v>1206</v>
      </c>
      <c r="D2813" t="s">
        <v>119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>
        <v>15.399999999999999</v>
      </c>
      <c r="L2813" s="9">
        <v>2.8</v>
      </c>
      <c r="M2813" s="19">
        <v>0</v>
      </c>
      <c r="N2813" s="19">
        <v>0</v>
      </c>
      <c r="O2813" s="19">
        <v>0</v>
      </c>
      <c r="P2813" s="19">
        <v>1</v>
      </c>
      <c r="Q2813" s="19">
        <f t="shared" si="258"/>
        <v>15.399999999999999</v>
      </c>
      <c r="R2813" s="3">
        <f t="shared" si="259"/>
        <v>4.4239020209436246</v>
      </c>
      <c r="S2813" s="3">
        <f t="shared" si="260"/>
        <v>0.21052631578947367</v>
      </c>
      <c r="T2813" s="9">
        <f t="shared" si="261"/>
        <v>0</v>
      </c>
      <c r="U2813" s="9">
        <f t="shared" si="262"/>
        <v>15.399999999999999</v>
      </c>
      <c r="V2813" s="9">
        <f t="shared" si="263"/>
        <v>6</v>
      </c>
    </row>
    <row r="2814" spans="1:22" x14ac:dyDescent="0.25">
      <c r="A2814" t="s">
        <v>453</v>
      </c>
      <c r="B2814" s="32" t="s">
        <v>392</v>
      </c>
      <c r="C2814" t="s">
        <v>1206</v>
      </c>
      <c r="D2814" t="s">
        <v>106</v>
      </c>
      <c r="E2814" s="9">
        <v>38</v>
      </c>
      <c r="F2814" s="9">
        <v>33</v>
      </c>
      <c r="G2814" s="9">
        <v>35</v>
      </c>
      <c r="H2814" s="9">
        <v>60</v>
      </c>
      <c r="I2814" s="9">
        <v>44</v>
      </c>
      <c r="J2814" s="9">
        <v>58</v>
      </c>
      <c r="K2814">
        <v>348.59999999999997</v>
      </c>
      <c r="L2814" s="9">
        <v>113.39999999999999</v>
      </c>
      <c r="M2814" s="19">
        <v>90</v>
      </c>
      <c r="N2814" s="19">
        <v>65</v>
      </c>
      <c r="O2814" s="19">
        <v>86</v>
      </c>
      <c r="P2814" s="19">
        <v>34</v>
      </c>
      <c r="Q2814" s="19">
        <f t="shared" si="258"/>
        <v>348.59999999999997</v>
      </c>
      <c r="R2814" s="3">
        <f t="shared" si="259"/>
        <v>87.254992042654123</v>
      </c>
      <c r="S2814" s="3">
        <f t="shared" si="260"/>
        <v>2.7549342105263155</v>
      </c>
      <c r="T2814" s="9">
        <f t="shared" si="261"/>
        <v>33</v>
      </c>
      <c r="U2814" s="9">
        <f t="shared" si="262"/>
        <v>348.59999999999997</v>
      </c>
      <c r="V2814" s="9">
        <f t="shared" si="263"/>
        <v>112</v>
      </c>
    </row>
    <row r="2815" spans="1:22" x14ac:dyDescent="0.25">
      <c r="A2815" t="s">
        <v>453</v>
      </c>
      <c r="B2815" s="32" t="s">
        <v>392</v>
      </c>
      <c r="C2815" t="s">
        <v>1206</v>
      </c>
      <c r="D2815" t="s">
        <v>108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>
        <v>0</v>
      </c>
      <c r="L2815" s="9">
        <v>0</v>
      </c>
      <c r="M2815" s="19">
        <v>0</v>
      </c>
      <c r="N2815" s="19">
        <v>0</v>
      </c>
      <c r="O2815" s="19">
        <v>10</v>
      </c>
      <c r="P2815" s="19">
        <v>6</v>
      </c>
      <c r="Q2815" s="19">
        <f t="shared" si="258"/>
        <v>0</v>
      </c>
      <c r="R2815" s="3">
        <f t="shared" si="259"/>
        <v>3.2286595398465945</v>
      </c>
      <c r="S2815" s="3">
        <f t="shared" si="260"/>
        <v>0.26315789473684209</v>
      </c>
      <c r="T2815" s="9">
        <f t="shared" si="261"/>
        <v>0</v>
      </c>
      <c r="U2815" s="9">
        <f t="shared" si="262"/>
        <v>10</v>
      </c>
      <c r="V2815" s="9">
        <f t="shared" si="263"/>
        <v>4</v>
      </c>
    </row>
    <row r="2816" spans="1:22" x14ac:dyDescent="0.25">
      <c r="A2816" t="s">
        <v>453</v>
      </c>
      <c r="B2816" s="32" t="s">
        <v>392</v>
      </c>
      <c r="C2816" t="s">
        <v>1206</v>
      </c>
      <c r="D2816" t="s">
        <v>2214</v>
      </c>
      <c r="E2816" s="9">
        <v>6</v>
      </c>
      <c r="F2816" s="9">
        <v>6</v>
      </c>
      <c r="G2816" s="9">
        <v>3</v>
      </c>
      <c r="H2816" s="9">
        <v>0</v>
      </c>
      <c r="I2816" s="9">
        <v>0</v>
      </c>
      <c r="J2816" s="9">
        <v>0</v>
      </c>
      <c r="K2816">
        <v>0</v>
      </c>
      <c r="L2816" s="9">
        <v>0</v>
      </c>
      <c r="M2816" s="19">
        <v>0</v>
      </c>
      <c r="N2816" s="19">
        <v>3</v>
      </c>
      <c r="O2816" s="19">
        <v>0</v>
      </c>
      <c r="P2816" s="19">
        <v>0</v>
      </c>
      <c r="Q2816" s="19">
        <f t="shared" si="258"/>
        <v>0</v>
      </c>
      <c r="R2816" s="3">
        <f t="shared" si="259"/>
        <v>2.3931721056523969</v>
      </c>
      <c r="S2816" s="3">
        <f t="shared" si="260"/>
        <v>0.1480263157894737</v>
      </c>
      <c r="T2816" s="9">
        <f t="shared" si="261"/>
        <v>0</v>
      </c>
      <c r="U2816" s="9">
        <f t="shared" si="262"/>
        <v>6</v>
      </c>
      <c r="V2816" s="9">
        <f t="shared" si="263"/>
        <v>3</v>
      </c>
    </row>
    <row r="2817" spans="1:22" x14ac:dyDescent="0.25">
      <c r="A2817" t="s">
        <v>453</v>
      </c>
      <c r="B2817" s="32" t="s">
        <v>392</v>
      </c>
      <c r="C2817" t="s">
        <v>1206</v>
      </c>
      <c r="D2817" t="s">
        <v>109</v>
      </c>
      <c r="E2817" s="9">
        <v>10</v>
      </c>
      <c r="F2817" s="9">
        <v>6</v>
      </c>
      <c r="G2817" s="9">
        <v>13</v>
      </c>
      <c r="H2817" s="9">
        <v>16</v>
      </c>
      <c r="I2817" s="9">
        <v>19</v>
      </c>
      <c r="J2817" s="9">
        <v>16</v>
      </c>
      <c r="K2817">
        <v>35</v>
      </c>
      <c r="L2817" s="9">
        <v>11.2</v>
      </c>
      <c r="M2817" s="19">
        <v>9</v>
      </c>
      <c r="N2817" s="19">
        <v>8</v>
      </c>
      <c r="O2817" s="19">
        <v>18</v>
      </c>
      <c r="P2817" s="19">
        <v>11</v>
      </c>
      <c r="Q2817" s="19">
        <f t="shared" si="258"/>
        <v>35</v>
      </c>
      <c r="R2817" s="3">
        <f t="shared" si="259"/>
        <v>7.6714938689813348</v>
      </c>
      <c r="S2817" s="3">
        <f t="shared" si="260"/>
        <v>0.47203947368421056</v>
      </c>
      <c r="T2817" s="9">
        <f t="shared" si="261"/>
        <v>6</v>
      </c>
      <c r="U2817" s="9">
        <f t="shared" si="262"/>
        <v>35</v>
      </c>
      <c r="V2817" s="9">
        <f t="shared" si="263"/>
        <v>10</v>
      </c>
    </row>
    <row r="2818" spans="1:22" x14ac:dyDescent="0.25">
      <c r="A2818" t="s">
        <v>453</v>
      </c>
      <c r="B2818" s="32" t="s">
        <v>392</v>
      </c>
      <c r="C2818" t="s">
        <v>1206</v>
      </c>
      <c r="D2818" t="s">
        <v>4746</v>
      </c>
      <c r="E2818" s="9">
        <v>26</v>
      </c>
      <c r="F2818" s="9">
        <v>31</v>
      </c>
      <c r="G2818" s="9">
        <v>44</v>
      </c>
      <c r="H2818" s="9">
        <v>41</v>
      </c>
      <c r="I2818" s="9">
        <v>32</v>
      </c>
      <c r="J2818" s="9">
        <v>33</v>
      </c>
      <c r="K2818">
        <v>177.79999999999998</v>
      </c>
      <c r="L2818" s="9">
        <v>79.8</v>
      </c>
      <c r="M2818" s="19">
        <v>56</v>
      </c>
      <c r="N2818" s="19">
        <v>69</v>
      </c>
      <c r="O2818" s="19">
        <v>6</v>
      </c>
      <c r="P2818" s="19">
        <v>0</v>
      </c>
      <c r="Q2818" s="19">
        <f t="shared" ref="Q2818:Q2881" si="264">IFERROR(AVERAGEIF(K2818:K2818,"&lt;&gt;0"),0)</f>
        <v>177.79999999999998</v>
      </c>
      <c r="R2818" s="3">
        <f t="shared" ref="R2818:R2881" si="265">_xlfn.STDEV.S(E2818:P2818)</f>
        <v>46.435944802458479</v>
      </c>
      <c r="S2818" s="3">
        <f t="shared" ref="S2818:S2881" si="266">IFERROR(AVERAGEIF(E2818:P2818,"&lt;&gt;0")/30.4,0)</f>
        <v>1.7811004784688993</v>
      </c>
      <c r="T2818" s="9">
        <f t="shared" ref="T2818:T2881" si="267">MIN(E2818:P2818)</f>
        <v>0</v>
      </c>
      <c r="U2818" s="9">
        <f t="shared" ref="U2818:U2881" si="268">MAX(E2818:P2818)</f>
        <v>177.79999999999998</v>
      </c>
      <c r="V2818" s="9">
        <f t="shared" ref="V2818:V2881" si="269">MROUND(ROUND(_xlfn.NORM.S.INV($Y$1)*R2818*1,1),1)</f>
        <v>60</v>
      </c>
    </row>
    <row r="2819" spans="1:22" x14ac:dyDescent="0.25">
      <c r="A2819" t="s">
        <v>455</v>
      </c>
      <c r="B2819" s="32" t="s">
        <v>396</v>
      </c>
      <c r="C2819" t="s">
        <v>1206</v>
      </c>
      <c r="D2819" t="s">
        <v>861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>
        <v>0</v>
      </c>
      <c r="L2819" s="9">
        <v>0</v>
      </c>
      <c r="M2819" s="19">
        <v>1</v>
      </c>
      <c r="N2819" s="19">
        <v>0</v>
      </c>
      <c r="O2819" s="19">
        <v>0</v>
      </c>
      <c r="P2819" s="19">
        <v>0</v>
      </c>
      <c r="Q2819" s="19">
        <f t="shared" si="264"/>
        <v>0</v>
      </c>
      <c r="R2819" s="3">
        <f t="shared" si="265"/>
        <v>0.28867513459481287</v>
      </c>
      <c r="S2819" s="3">
        <f t="shared" si="266"/>
        <v>3.2894736842105261E-2</v>
      </c>
      <c r="T2819" s="9">
        <f t="shared" si="267"/>
        <v>0</v>
      </c>
      <c r="U2819" s="9">
        <f t="shared" si="268"/>
        <v>1</v>
      </c>
      <c r="V2819" s="9">
        <f t="shared" si="269"/>
        <v>0</v>
      </c>
    </row>
    <row r="2820" spans="1:22" x14ac:dyDescent="0.25">
      <c r="A2820" t="s">
        <v>455</v>
      </c>
      <c r="B2820" s="32" t="s">
        <v>396</v>
      </c>
      <c r="C2820" t="s">
        <v>1206</v>
      </c>
      <c r="D2820" t="s">
        <v>15</v>
      </c>
      <c r="E2820" s="9">
        <v>20</v>
      </c>
      <c r="F2820" s="9">
        <v>3</v>
      </c>
      <c r="G2820" s="9">
        <v>0</v>
      </c>
      <c r="H2820" s="9">
        <v>0</v>
      </c>
      <c r="I2820" s="9">
        <v>12</v>
      </c>
      <c r="J2820" s="9">
        <v>0</v>
      </c>
      <c r="K2820">
        <v>0</v>
      </c>
      <c r="L2820" s="9">
        <v>0</v>
      </c>
      <c r="M2820" s="19">
        <v>0</v>
      </c>
      <c r="N2820" s="19">
        <v>0</v>
      </c>
      <c r="O2820" s="19">
        <v>0</v>
      </c>
      <c r="P2820" s="19">
        <v>0</v>
      </c>
      <c r="Q2820" s="19">
        <f t="shared" si="264"/>
        <v>0</v>
      </c>
      <c r="R2820" s="3">
        <f t="shared" si="265"/>
        <v>6.4025326428237941</v>
      </c>
      <c r="S2820" s="3">
        <f t="shared" si="266"/>
        <v>0.38377192982456138</v>
      </c>
      <c r="T2820" s="9">
        <f t="shared" si="267"/>
        <v>0</v>
      </c>
      <c r="U2820" s="9">
        <f t="shared" si="268"/>
        <v>20</v>
      </c>
      <c r="V2820" s="9">
        <f t="shared" si="269"/>
        <v>8</v>
      </c>
    </row>
    <row r="2821" spans="1:22" x14ac:dyDescent="0.25">
      <c r="A2821" t="s">
        <v>455</v>
      </c>
      <c r="B2821" s="32" t="s">
        <v>396</v>
      </c>
      <c r="C2821" t="s">
        <v>1206</v>
      </c>
      <c r="D2821" t="s">
        <v>5604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>
        <v>0</v>
      </c>
      <c r="L2821" s="9">
        <v>0</v>
      </c>
      <c r="M2821" s="19">
        <v>0</v>
      </c>
      <c r="N2821" s="19">
        <v>0</v>
      </c>
      <c r="O2821" s="19">
        <v>22</v>
      </c>
      <c r="P2821" s="19">
        <v>34</v>
      </c>
      <c r="Q2821" s="19">
        <f t="shared" si="264"/>
        <v>0</v>
      </c>
      <c r="R2821" s="3">
        <f t="shared" si="265"/>
        <v>11.195237082497778</v>
      </c>
      <c r="S2821" s="3">
        <f t="shared" si="266"/>
        <v>0.92105263157894746</v>
      </c>
      <c r="T2821" s="9">
        <f t="shared" si="267"/>
        <v>0</v>
      </c>
      <c r="U2821" s="9">
        <f t="shared" si="268"/>
        <v>34</v>
      </c>
      <c r="V2821" s="9">
        <f t="shared" si="269"/>
        <v>14</v>
      </c>
    </row>
    <row r="2822" spans="1:22" x14ac:dyDescent="0.25">
      <c r="A2822" t="s">
        <v>455</v>
      </c>
      <c r="B2822" s="32" t="s">
        <v>396</v>
      </c>
      <c r="C2822" t="s">
        <v>1206</v>
      </c>
      <c r="D2822" t="s">
        <v>113</v>
      </c>
      <c r="E2822" s="9">
        <v>13</v>
      </c>
      <c r="F2822" s="9">
        <v>14</v>
      </c>
      <c r="G2822" s="9">
        <v>17</v>
      </c>
      <c r="H2822" s="9">
        <v>17</v>
      </c>
      <c r="I2822" s="9">
        <v>16</v>
      </c>
      <c r="J2822" s="9">
        <v>13</v>
      </c>
      <c r="K2822">
        <v>65.8</v>
      </c>
      <c r="L2822" s="9">
        <v>12.6</v>
      </c>
      <c r="M2822" s="19">
        <v>15</v>
      </c>
      <c r="N2822" s="19">
        <v>14</v>
      </c>
      <c r="O2822" s="19">
        <v>13</v>
      </c>
      <c r="P2822" s="19">
        <v>16</v>
      </c>
      <c r="Q2822" s="19">
        <f t="shared" si="264"/>
        <v>65.8</v>
      </c>
      <c r="R2822" s="3">
        <f t="shared" si="265"/>
        <v>14.866027979214484</v>
      </c>
      <c r="S2822" s="3">
        <f t="shared" si="266"/>
        <v>0.6206140350877194</v>
      </c>
      <c r="T2822" s="9">
        <f t="shared" si="267"/>
        <v>12.6</v>
      </c>
      <c r="U2822" s="9">
        <f t="shared" si="268"/>
        <v>65.8</v>
      </c>
      <c r="V2822" s="9">
        <f t="shared" si="269"/>
        <v>19</v>
      </c>
    </row>
    <row r="2823" spans="1:22" x14ac:dyDescent="0.25">
      <c r="A2823" t="s">
        <v>455</v>
      </c>
      <c r="B2823" s="32" t="s">
        <v>396</v>
      </c>
      <c r="C2823" t="s">
        <v>1206</v>
      </c>
      <c r="D2823" t="s">
        <v>820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</v>
      </c>
      <c r="K2823">
        <v>14</v>
      </c>
      <c r="L2823" s="9">
        <v>4.1999999999999993</v>
      </c>
      <c r="M2823" s="19">
        <v>2</v>
      </c>
      <c r="N2823" s="19">
        <v>0</v>
      </c>
      <c r="O2823" s="19">
        <v>2</v>
      </c>
      <c r="P2823" s="19">
        <v>2</v>
      </c>
      <c r="Q2823" s="19">
        <f t="shared" si="264"/>
        <v>14</v>
      </c>
      <c r="R2823" s="3">
        <f t="shared" si="265"/>
        <v>4.0094963032855642</v>
      </c>
      <c r="S2823" s="3">
        <f t="shared" si="266"/>
        <v>0.15921052631578947</v>
      </c>
      <c r="T2823" s="9">
        <f t="shared" si="267"/>
        <v>0</v>
      </c>
      <c r="U2823" s="9">
        <f t="shared" si="268"/>
        <v>14</v>
      </c>
      <c r="V2823" s="9">
        <f t="shared" si="269"/>
        <v>5</v>
      </c>
    </row>
    <row r="2824" spans="1:22" x14ac:dyDescent="0.25">
      <c r="A2824" t="s">
        <v>455</v>
      </c>
      <c r="B2824" s="32" t="s">
        <v>396</v>
      </c>
      <c r="C2824" t="s">
        <v>1206</v>
      </c>
      <c r="D2824" t="s">
        <v>119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>
        <v>15.399999999999999</v>
      </c>
      <c r="L2824" s="9">
        <v>4.1999999999999993</v>
      </c>
      <c r="M2824" s="19">
        <v>0</v>
      </c>
      <c r="N2824" s="19">
        <v>0</v>
      </c>
      <c r="O2824" s="19">
        <v>0</v>
      </c>
      <c r="P2824" s="19">
        <v>0</v>
      </c>
      <c r="Q2824" s="19">
        <f t="shared" si="264"/>
        <v>15.399999999999999</v>
      </c>
      <c r="R2824" s="3">
        <f t="shared" si="265"/>
        <v>4.5003703551300456</v>
      </c>
      <c r="S2824" s="3">
        <f t="shared" si="266"/>
        <v>0.32236842105263158</v>
      </c>
      <c r="T2824" s="9">
        <f t="shared" si="267"/>
        <v>0</v>
      </c>
      <c r="U2824" s="9">
        <f t="shared" si="268"/>
        <v>15.399999999999999</v>
      </c>
      <c r="V2824" s="9">
        <f t="shared" si="269"/>
        <v>6</v>
      </c>
    </row>
    <row r="2825" spans="1:22" x14ac:dyDescent="0.25">
      <c r="A2825" t="s">
        <v>455</v>
      </c>
      <c r="B2825" s="32" t="s">
        <v>396</v>
      </c>
      <c r="C2825" t="s">
        <v>1206</v>
      </c>
      <c r="D2825" t="s">
        <v>106</v>
      </c>
      <c r="E2825" s="9">
        <v>38</v>
      </c>
      <c r="F2825" s="9">
        <v>33</v>
      </c>
      <c r="G2825" s="9">
        <v>34</v>
      </c>
      <c r="H2825" s="9">
        <v>60</v>
      </c>
      <c r="I2825" s="9">
        <v>46</v>
      </c>
      <c r="J2825" s="9">
        <v>58</v>
      </c>
      <c r="K2825">
        <v>351.4</v>
      </c>
      <c r="L2825" s="9">
        <v>114.8</v>
      </c>
      <c r="M2825" s="19">
        <v>90</v>
      </c>
      <c r="N2825" s="19">
        <v>64</v>
      </c>
      <c r="O2825" s="19">
        <v>86</v>
      </c>
      <c r="P2825" s="19">
        <v>33</v>
      </c>
      <c r="Q2825" s="19">
        <f t="shared" si="264"/>
        <v>351.4</v>
      </c>
      <c r="R2825" s="3">
        <f t="shared" si="265"/>
        <v>88.114283573646375</v>
      </c>
      <c r="S2825" s="3">
        <f t="shared" si="266"/>
        <v>2.7637061403508771</v>
      </c>
      <c r="T2825" s="9">
        <f t="shared" si="267"/>
        <v>33</v>
      </c>
      <c r="U2825" s="9">
        <f t="shared" si="268"/>
        <v>351.4</v>
      </c>
      <c r="V2825" s="9">
        <f t="shared" si="269"/>
        <v>113</v>
      </c>
    </row>
    <row r="2826" spans="1:22" x14ac:dyDescent="0.25">
      <c r="A2826" t="s">
        <v>455</v>
      </c>
      <c r="B2826" s="32" t="s">
        <v>396</v>
      </c>
      <c r="C2826" t="s">
        <v>1206</v>
      </c>
      <c r="D2826" t="s">
        <v>108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>
        <v>0</v>
      </c>
      <c r="L2826" s="9">
        <v>0</v>
      </c>
      <c r="M2826" s="19">
        <v>0</v>
      </c>
      <c r="N2826" s="19">
        <v>0</v>
      </c>
      <c r="O2826" s="19">
        <v>10</v>
      </c>
      <c r="P2826" s="19">
        <v>6</v>
      </c>
      <c r="Q2826" s="19">
        <f t="shared" si="264"/>
        <v>0</v>
      </c>
      <c r="R2826" s="3">
        <f t="shared" si="265"/>
        <v>3.2286595398465945</v>
      </c>
      <c r="S2826" s="3">
        <f t="shared" si="266"/>
        <v>0.26315789473684209</v>
      </c>
      <c r="T2826" s="9">
        <f t="shared" si="267"/>
        <v>0</v>
      </c>
      <c r="U2826" s="9">
        <f t="shared" si="268"/>
        <v>10</v>
      </c>
      <c r="V2826" s="9">
        <f t="shared" si="269"/>
        <v>4</v>
      </c>
    </row>
    <row r="2827" spans="1:22" x14ac:dyDescent="0.25">
      <c r="A2827" t="s">
        <v>455</v>
      </c>
      <c r="B2827" s="32" t="s">
        <v>396</v>
      </c>
      <c r="C2827" t="s">
        <v>1206</v>
      </c>
      <c r="D2827" t="s">
        <v>2214</v>
      </c>
      <c r="E2827" s="9">
        <v>6</v>
      </c>
      <c r="F2827" s="9">
        <v>6</v>
      </c>
      <c r="G2827" s="9">
        <v>3</v>
      </c>
      <c r="H2827" s="9">
        <v>0</v>
      </c>
      <c r="I2827" s="9">
        <v>0</v>
      </c>
      <c r="J2827" s="9">
        <v>0</v>
      </c>
      <c r="K2827">
        <v>0</v>
      </c>
      <c r="L2827" s="9">
        <v>0</v>
      </c>
      <c r="M2827" s="19">
        <v>0</v>
      </c>
      <c r="N2827" s="19">
        <v>3</v>
      </c>
      <c r="O2827" s="19">
        <v>0</v>
      </c>
      <c r="P2827" s="19">
        <v>0</v>
      </c>
      <c r="Q2827" s="19">
        <f t="shared" si="264"/>
        <v>0</v>
      </c>
      <c r="R2827" s="3">
        <f t="shared" si="265"/>
        <v>2.3931721056523969</v>
      </c>
      <c r="S2827" s="3">
        <f t="shared" si="266"/>
        <v>0.1480263157894737</v>
      </c>
      <c r="T2827" s="9">
        <f t="shared" si="267"/>
        <v>0</v>
      </c>
      <c r="U2827" s="9">
        <f t="shared" si="268"/>
        <v>6</v>
      </c>
      <c r="V2827" s="9">
        <f t="shared" si="269"/>
        <v>3</v>
      </c>
    </row>
    <row r="2828" spans="1:22" x14ac:dyDescent="0.25">
      <c r="A2828" t="s">
        <v>455</v>
      </c>
      <c r="B2828" s="32" t="s">
        <v>396</v>
      </c>
      <c r="C2828" t="s">
        <v>1206</v>
      </c>
      <c r="D2828" t="s">
        <v>109</v>
      </c>
      <c r="E2828" s="9">
        <v>10</v>
      </c>
      <c r="F2828" s="9">
        <v>6</v>
      </c>
      <c r="G2828" s="9">
        <v>13</v>
      </c>
      <c r="H2828" s="9">
        <v>16</v>
      </c>
      <c r="I2828" s="9">
        <v>19</v>
      </c>
      <c r="J2828" s="9">
        <v>16</v>
      </c>
      <c r="K2828">
        <v>35</v>
      </c>
      <c r="L2828" s="9">
        <v>11.2</v>
      </c>
      <c r="M2828" s="19">
        <v>9</v>
      </c>
      <c r="N2828" s="19">
        <v>8</v>
      </c>
      <c r="O2828" s="19">
        <v>18</v>
      </c>
      <c r="P2828" s="19">
        <v>11</v>
      </c>
      <c r="Q2828" s="19">
        <f t="shared" si="264"/>
        <v>35</v>
      </c>
      <c r="R2828" s="3">
        <f t="shared" si="265"/>
        <v>7.6714938689813348</v>
      </c>
      <c r="S2828" s="3">
        <f t="shared" si="266"/>
        <v>0.47203947368421056</v>
      </c>
      <c r="T2828" s="9">
        <f t="shared" si="267"/>
        <v>6</v>
      </c>
      <c r="U2828" s="9">
        <f t="shared" si="268"/>
        <v>35</v>
      </c>
      <c r="V2828" s="9">
        <f t="shared" si="269"/>
        <v>10</v>
      </c>
    </row>
    <row r="2829" spans="1:22" x14ac:dyDescent="0.25">
      <c r="A2829" t="s">
        <v>455</v>
      </c>
      <c r="B2829" s="32" t="s">
        <v>396</v>
      </c>
      <c r="C2829" t="s">
        <v>1206</v>
      </c>
      <c r="D2829" t="s">
        <v>4746</v>
      </c>
      <c r="E2829" s="9">
        <v>24</v>
      </c>
      <c r="F2829" s="9">
        <v>28</v>
      </c>
      <c r="G2829" s="9">
        <v>42</v>
      </c>
      <c r="H2829" s="9">
        <v>41</v>
      </c>
      <c r="I2829" s="9">
        <v>31</v>
      </c>
      <c r="J2829" s="9">
        <v>32</v>
      </c>
      <c r="K2829">
        <v>177.79999999999998</v>
      </c>
      <c r="L2829" s="9">
        <v>79.8</v>
      </c>
      <c r="M2829" s="19">
        <v>54</v>
      </c>
      <c r="N2829" s="19">
        <v>68</v>
      </c>
      <c r="O2829" s="19">
        <v>4</v>
      </c>
      <c r="P2829" s="19">
        <v>0</v>
      </c>
      <c r="Q2829" s="19">
        <f t="shared" si="264"/>
        <v>177.79999999999998</v>
      </c>
      <c r="R2829" s="3">
        <f t="shared" si="265"/>
        <v>46.844682114667435</v>
      </c>
      <c r="S2829" s="3">
        <f t="shared" si="266"/>
        <v>1.7392344497607655</v>
      </c>
      <c r="T2829" s="9">
        <f t="shared" si="267"/>
        <v>0</v>
      </c>
      <c r="U2829" s="9">
        <f t="shared" si="268"/>
        <v>177.79999999999998</v>
      </c>
      <c r="V2829" s="9">
        <f t="shared" si="269"/>
        <v>60</v>
      </c>
    </row>
    <row r="2830" spans="1:22" x14ac:dyDescent="0.25">
      <c r="A2830" t="s">
        <v>454</v>
      </c>
      <c r="B2830" s="32" t="s">
        <v>394</v>
      </c>
      <c r="C2830" t="s">
        <v>1206</v>
      </c>
      <c r="D2830" t="s">
        <v>861</v>
      </c>
      <c r="E2830" s="9">
        <v>0</v>
      </c>
      <c r="F2830" s="9">
        <v>0</v>
      </c>
      <c r="G2830" s="9">
        <v>0</v>
      </c>
      <c r="H2830" s="9">
        <v>0</v>
      </c>
      <c r="I2830" s="9">
        <v>0</v>
      </c>
      <c r="J2830" s="9">
        <v>0</v>
      </c>
      <c r="K2830">
        <v>0</v>
      </c>
      <c r="L2830" s="9">
        <v>0</v>
      </c>
      <c r="M2830" s="19">
        <v>1</v>
      </c>
      <c r="N2830" s="19">
        <v>0</v>
      </c>
      <c r="O2830" s="19">
        <v>0</v>
      </c>
      <c r="P2830" s="19">
        <v>0</v>
      </c>
      <c r="Q2830" s="19">
        <f t="shared" si="264"/>
        <v>0</v>
      </c>
      <c r="R2830" s="3">
        <f t="shared" si="265"/>
        <v>0.28867513459481287</v>
      </c>
      <c r="S2830" s="3">
        <f t="shared" si="266"/>
        <v>3.2894736842105261E-2</v>
      </c>
      <c r="T2830" s="9">
        <f t="shared" si="267"/>
        <v>0</v>
      </c>
      <c r="U2830" s="9">
        <f t="shared" si="268"/>
        <v>1</v>
      </c>
      <c r="V2830" s="9">
        <f t="shared" si="269"/>
        <v>0</v>
      </c>
    </row>
    <row r="2831" spans="1:22" x14ac:dyDescent="0.25">
      <c r="A2831" t="s">
        <v>454</v>
      </c>
      <c r="B2831" s="32" t="s">
        <v>394</v>
      </c>
      <c r="C2831" t="s">
        <v>1206</v>
      </c>
      <c r="D2831" t="s">
        <v>15</v>
      </c>
      <c r="E2831" s="9">
        <v>20</v>
      </c>
      <c r="F2831" s="9">
        <v>3</v>
      </c>
      <c r="G2831" s="9">
        <v>0</v>
      </c>
      <c r="H2831" s="9">
        <v>0</v>
      </c>
      <c r="I2831" s="9">
        <v>12</v>
      </c>
      <c r="J2831" s="9">
        <v>0</v>
      </c>
      <c r="K2831">
        <v>0</v>
      </c>
      <c r="L2831" s="9">
        <v>0</v>
      </c>
      <c r="M2831" s="19">
        <v>0</v>
      </c>
      <c r="N2831" s="19">
        <v>0</v>
      </c>
      <c r="O2831" s="19">
        <v>0</v>
      </c>
      <c r="P2831" s="19">
        <v>0</v>
      </c>
      <c r="Q2831" s="19">
        <f t="shared" si="264"/>
        <v>0</v>
      </c>
      <c r="R2831" s="3">
        <f t="shared" si="265"/>
        <v>6.4025326428237941</v>
      </c>
      <c r="S2831" s="3">
        <f t="shared" si="266"/>
        <v>0.38377192982456138</v>
      </c>
      <c r="T2831" s="9">
        <f t="shared" si="267"/>
        <v>0</v>
      </c>
      <c r="U2831" s="9">
        <f t="shared" si="268"/>
        <v>20</v>
      </c>
      <c r="V2831" s="9">
        <f t="shared" si="269"/>
        <v>8</v>
      </c>
    </row>
    <row r="2832" spans="1:22" x14ac:dyDescent="0.25">
      <c r="A2832" t="s">
        <v>454</v>
      </c>
      <c r="B2832" s="32" t="s">
        <v>394</v>
      </c>
      <c r="C2832" t="s">
        <v>1206</v>
      </c>
      <c r="D2832" t="s">
        <v>5604</v>
      </c>
      <c r="E2832" s="9">
        <v>0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>
        <v>0</v>
      </c>
      <c r="L2832" s="9">
        <v>0</v>
      </c>
      <c r="M2832" s="19">
        <v>0</v>
      </c>
      <c r="N2832" s="19">
        <v>0</v>
      </c>
      <c r="O2832" s="19">
        <v>20</v>
      </c>
      <c r="P2832" s="19">
        <v>34</v>
      </c>
      <c r="Q2832" s="19">
        <f t="shared" si="264"/>
        <v>0</v>
      </c>
      <c r="R2832" s="3">
        <f t="shared" si="265"/>
        <v>10.92536664664561</v>
      </c>
      <c r="S2832" s="3">
        <f t="shared" si="266"/>
        <v>0.88815789473684215</v>
      </c>
      <c r="T2832" s="9">
        <f t="shared" si="267"/>
        <v>0</v>
      </c>
      <c r="U2832" s="9">
        <f t="shared" si="268"/>
        <v>34</v>
      </c>
      <c r="V2832" s="9">
        <f t="shared" si="269"/>
        <v>14</v>
      </c>
    </row>
    <row r="2833" spans="1:22" x14ac:dyDescent="0.25">
      <c r="A2833" t="s">
        <v>454</v>
      </c>
      <c r="B2833" s="32" t="s">
        <v>394</v>
      </c>
      <c r="C2833" t="s">
        <v>1206</v>
      </c>
      <c r="D2833" t="s">
        <v>113</v>
      </c>
      <c r="E2833" s="9">
        <v>14</v>
      </c>
      <c r="F2833" s="9">
        <v>14</v>
      </c>
      <c r="G2833" s="9">
        <v>18</v>
      </c>
      <c r="H2833" s="9">
        <v>17</v>
      </c>
      <c r="I2833" s="9">
        <v>16</v>
      </c>
      <c r="J2833" s="9">
        <v>13</v>
      </c>
      <c r="K2833">
        <v>65.8</v>
      </c>
      <c r="L2833" s="9">
        <v>12.6</v>
      </c>
      <c r="M2833" s="19">
        <v>15</v>
      </c>
      <c r="N2833" s="19">
        <v>14</v>
      </c>
      <c r="O2833" s="19">
        <v>13</v>
      </c>
      <c r="P2833" s="19">
        <v>16</v>
      </c>
      <c r="Q2833" s="19">
        <f t="shared" si="264"/>
        <v>65.8</v>
      </c>
      <c r="R2833" s="3">
        <f t="shared" si="265"/>
        <v>14.823772880891097</v>
      </c>
      <c r="S2833" s="3">
        <f t="shared" si="266"/>
        <v>0.62609649122807021</v>
      </c>
      <c r="T2833" s="9">
        <f t="shared" si="267"/>
        <v>12.6</v>
      </c>
      <c r="U2833" s="9">
        <f t="shared" si="268"/>
        <v>65.8</v>
      </c>
      <c r="V2833" s="9">
        <f t="shared" si="269"/>
        <v>19</v>
      </c>
    </row>
    <row r="2834" spans="1:22" x14ac:dyDescent="0.25">
      <c r="A2834" t="s">
        <v>454</v>
      </c>
      <c r="B2834" s="32" t="s">
        <v>394</v>
      </c>
      <c r="C2834" t="s">
        <v>1206</v>
      </c>
      <c r="D2834" t="s">
        <v>820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>
        <v>14</v>
      </c>
      <c r="L2834" s="9">
        <v>4.1999999999999993</v>
      </c>
      <c r="M2834" s="19">
        <v>2</v>
      </c>
      <c r="N2834" s="19">
        <v>0</v>
      </c>
      <c r="O2834" s="19">
        <v>2</v>
      </c>
      <c r="P2834" s="19">
        <v>2</v>
      </c>
      <c r="Q2834" s="19">
        <f t="shared" si="264"/>
        <v>14</v>
      </c>
      <c r="R2834" s="3">
        <f t="shared" si="265"/>
        <v>4.0094963032855642</v>
      </c>
      <c r="S2834" s="3">
        <f t="shared" si="266"/>
        <v>0.15921052631578947</v>
      </c>
      <c r="T2834" s="9">
        <f t="shared" si="267"/>
        <v>0</v>
      </c>
      <c r="U2834" s="9">
        <f t="shared" si="268"/>
        <v>14</v>
      </c>
      <c r="V2834" s="9">
        <f t="shared" si="269"/>
        <v>5</v>
      </c>
    </row>
    <row r="2835" spans="1:22" x14ac:dyDescent="0.25">
      <c r="A2835" t="s">
        <v>454</v>
      </c>
      <c r="B2835" s="32" t="s">
        <v>394</v>
      </c>
      <c r="C2835" t="s">
        <v>1206</v>
      </c>
      <c r="D2835" t="s">
        <v>119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>
        <v>15.399999999999999</v>
      </c>
      <c r="L2835" s="9">
        <v>2.8</v>
      </c>
      <c r="M2835" s="19">
        <v>0</v>
      </c>
      <c r="N2835" s="19">
        <v>0</v>
      </c>
      <c r="O2835" s="19">
        <v>0</v>
      </c>
      <c r="P2835" s="19">
        <v>0</v>
      </c>
      <c r="Q2835" s="19">
        <f t="shared" si="264"/>
        <v>15.399999999999999</v>
      </c>
      <c r="R2835" s="3">
        <f t="shared" si="265"/>
        <v>4.4455970727601182</v>
      </c>
      <c r="S2835" s="3">
        <f t="shared" si="266"/>
        <v>0.29934210526315791</v>
      </c>
      <c r="T2835" s="9">
        <f t="shared" si="267"/>
        <v>0</v>
      </c>
      <c r="U2835" s="9">
        <f t="shared" si="268"/>
        <v>15.399999999999999</v>
      </c>
      <c r="V2835" s="9">
        <f t="shared" si="269"/>
        <v>6</v>
      </c>
    </row>
    <row r="2836" spans="1:22" x14ac:dyDescent="0.25">
      <c r="A2836" t="s">
        <v>454</v>
      </c>
      <c r="B2836" s="32" t="s">
        <v>394</v>
      </c>
      <c r="C2836" t="s">
        <v>1206</v>
      </c>
      <c r="D2836" t="s">
        <v>106</v>
      </c>
      <c r="E2836" s="9">
        <v>38</v>
      </c>
      <c r="F2836" s="9">
        <v>33</v>
      </c>
      <c r="G2836" s="9">
        <v>35</v>
      </c>
      <c r="H2836" s="9">
        <v>60</v>
      </c>
      <c r="I2836" s="9">
        <v>44</v>
      </c>
      <c r="J2836" s="9">
        <v>59</v>
      </c>
      <c r="K2836">
        <v>348.59999999999997</v>
      </c>
      <c r="L2836" s="9">
        <v>113.39999999999999</v>
      </c>
      <c r="M2836" s="19">
        <v>91</v>
      </c>
      <c r="N2836" s="19">
        <v>64</v>
      </c>
      <c r="O2836" s="19">
        <v>86</v>
      </c>
      <c r="P2836" s="19">
        <v>34</v>
      </c>
      <c r="Q2836" s="19">
        <f t="shared" si="264"/>
        <v>348.59999999999997</v>
      </c>
      <c r="R2836" s="3">
        <f t="shared" si="265"/>
        <v>87.25573003672838</v>
      </c>
      <c r="S2836" s="3">
        <f t="shared" si="266"/>
        <v>2.757675438596491</v>
      </c>
      <c r="T2836" s="9">
        <f t="shared" si="267"/>
        <v>33</v>
      </c>
      <c r="U2836" s="9">
        <f t="shared" si="268"/>
        <v>348.59999999999997</v>
      </c>
      <c r="V2836" s="9">
        <f t="shared" si="269"/>
        <v>112</v>
      </c>
    </row>
    <row r="2837" spans="1:22" x14ac:dyDescent="0.25">
      <c r="A2837" t="s">
        <v>454</v>
      </c>
      <c r="B2837" s="32" t="s">
        <v>394</v>
      </c>
      <c r="C2837" t="s">
        <v>1206</v>
      </c>
      <c r="D2837" t="s">
        <v>108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>
        <v>0</v>
      </c>
      <c r="L2837" s="9">
        <v>0</v>
      </c>
      <c r="M2837" s="19">
        <v>0</v>
      </c>
      <c r="N2837" s="19">
        <v>0</v>
      </c>
      <c r="O2837" s="19">
        <v>10</v>
      </c>
      <c r="P2837" s="19">
        <v>6</v>
      </c>
      <c r="Q2837" s="19">
        <f t="shared" si="264"/>
        <v>0</v>
      </c>
      <c r="R2837" s="3">
        <f t="shared" si="265"/>
        <v>3.2286595398465945</v>
      </c>
      <c r="S2837" s="3">
        <f t="shared" si="266"/>
        <v>0.26315789473684209</v>
      </c>
      <c r="T2837" s="9">
        <f t="shared" si="267"/>
        <v>0</v>
      </c>
      <c r="U2837" s="9">
        <f t="shared" si="268"/>
        <v>10</v>
      </c>
      <c r="V2837" s="9">
        <f t="shared" si="269"/>
        <v>4</v>
      </c>
    </row>
    <row r="2838" spans="1:22" x14ac:dyDescent="0.25">
      <c r="A2838" t="s">
        <v>454</v>
      </c>
      <c r="B2838" s="32" t="s">
        <v>394</v>
      </c>
      <c r="C2838" t="s">
        <v>1206</v>
      </c>
      <c r="D2838" t="s">
        <v>2214</v>
      </c>
      <c r="E2838" s="9">
        <v>6</v>
      </c>
      <c r="F2838" s="9">
        <v>6</v>
      </c>
      <c r="G2838" s="9">
        <v>3</v>
      </c>
      <c r="H2838" s="9">
        <v>0</v>
      </c>
      <c r="I2838" s="9">
        <v>0</v>
      </c>
      <c r="J2838" s="9">
        <v>0</v>
      </c>
      <c r="K2838">
        <v>0</v>
      </c>
      <c r="L2838" s="9">
        <v>0</v>
      </c>
      <c r="M2838" s="19">
        <v>0</v>
      </c>
      <c r="N2838" s="19">
        <v>3</v>
      </c>
      <c r="O2838" s="19">
        <v>0</v>
      </c>
      <c r="P2838" s="19">
        <v>0</v>
      </c>
      <c r="Q2838" s="19">
        <f t="shared" si="264"/>
        <v>0</v>
      </c>
      <c r="R2838" s="3">
        <f t="shared" si="265"/>
        <v>2.3931721056523969</v>
      </c>
      <c r="S2838" s="3">
        <f t="shared" si="266"/>
        <v>0.1480263157894737</v>
      </c>
      <c r="T2838" s="9">
        <f t="shared" si="267"/>
        <v>0</v>
      </c>
      <c r="U2838" s="9">
        <f t="shared" si="268"/>
        <v>6</v>
      </c>
      <c r="V2838" s="9">
        <f t="shared" si="269"/>
        <v>3</v>
      </c>
    </row>
    <row r="2839" spans="1:22" x14ac:dyDescent="0.25">
      <c r="A2839" t="s">
        <v>454</v>
      </c>
      <c r="B2839" s="32" t="s">
        <v>394</v>
      </c>
      <c r="C2839" t="s">
        <v>1206</v>
      </c>
      <c r="D2839" t="s">
        <v>109</v>
      </c>
      <c r="E2839" s="9">
        <v>10</v>
      </c>
      <c r="F2839" s="9">
        <v>6</v>
      </c>
      <c r="G2839" s="9">
        <v>13</v>
      </c>
      <c r="H2839" s="9">
        <v>16</v>
      </c>
      <c r="I2839" s="9">
        <v>19</v>
      </c>
      <c r="J2839" s="9">
        <v>16</v>
      </c>
      <c r="K2839">
        <v>35</v>
      </c>
      <c r="L2839" s="9">
        <v>11.2</v>
      </c>
      <c r="M2839" s="19">
        <v>9</v>
      </c>
      <c r="N2839" s="19">
        <v>8</v>
      </c>
      <c r="O2839" s="19">
        <v>18</v>
      </c>
      <c r="P2839" s="19">
        <v>11</v>
      </c>
      <c r="Q2839" s="19">
        <f t="shared" si="264"/>
        <v>35</v>
      </c>
      <c r="R2839" s="3">
        <f t="shared" si="265"/>
        <v>7.6714938689813348</v>
      </c>
      <c r="S2839" s="3">
        <f t="shared" si="266"/>
        <v>0.47203947368421056</v>
      </c>
      <c r="T2839" s="9">
        <f t="shared" si="267"/>
        <v>6</v>
      </c>
      <c r="U2839" s="9">
        <f t="shared" si="268"/>
        <v>35</v>
      </c>
      <c r="V2839" s="9">
        <f t="shared" si="269"/>
        <v>10</v>
      </c>
    </row>
    <row r="2840" spans="1:22" x14ac:dyDescent="0.25">
      <c r="A2840" t="s">
        <v>454</v>
      </c>
      <c r="B2840" s="32" t="s">
        <v>394</v>
      </c>
      <c r="C2840" t="s">
        <v>1206</v>
      </c>
      <c r="D2840" t="s">
        <v>4746</v>
      </c>
      <c r="E2840" s="9">
        <v>24</v>
      </c>
      <c r="F2840" s="9">
        <v>28</v>
      </c>
      <c r="G2840" s="9">
        <v>43</v>
      </c>
      <c r="H2840" s="9">
        <v>41</v>
      </c>
      <c r="I2840" s="9">
        <v>31</v>
      </c>
      <c r="J2840" s="9">
        <v>32</v>
      </c>
      <c r="K2840">
        <v>177.79999999999998</v>
      </c>
      <c r="L2840" s="9">
        <v>79.8</v>
      </c>
      <c r="M2840" s="19">
        <v>55</v>
      </c>
      <c r="N2840" s="19">
        <v>68</v>
      </c>
      <c r="O2840" s="19">
        <v>4</v>
      </c>
      <c r="P2840" s="19">
        <v>0</v>
      </c>
      <c r="Q2840" s="19">
        <f t="shared" si="264"/>
        <v>177.79999999999998</v>
      </c>
      <c r="R2840" s="3">
        <f t="shared" si="265"/>
        <v>46.844488049353906</v>
      </c>
      <c r="S2840" s="3">
        <f t="shared" si="266"/>
        <v>1.7452153110047846</v>
      </c>
      <c r="T2840" s="9">
        <f t="shared" si="267"/>
        <v>0</v>
      </c>
      <c r="U2840" s="9">
        <f t="shared" si="268"/>
        <v>177.79999999999998</v>
      </c>
      <c r="V2840" s="9">
        <f t="shared" si="269"/>
        <v>60</v>
      </c>
    </row>
    <row r="2841" spans="1:22" x14ac:dyDescent="0.25">
      <c r="A2841" t="s">
        <v>457</v>
      </c>
      <c r="B2841" s="32" t="s">
        <v>256</v>
      </c>
      <c r="C2841" t="s">
        <v>1638</v>
      </c>
      <c r="D2841" t="s">
        <v>861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0</v>
      </c>
      <c r="K2841">
        <v>0</v>
      </c>
      <c r="L2841" s="9">
        <v>0</v>
      </c>
      <c r="M2841" s="19">
        <v>0</v>
      </c>
      <c r="N2841" s="19">
        <v>1</v>
      </c>
      <c r="O2841" s="19">
        <v>1</v>
      </c>
      <c r="P2841" s="19">
        <v>0</v>
      </c>
      <c r="Q2841" s="19">
        <f t="shared" si="264"/>
        <v>0</v>
      </c>
      <c r="R2841" s="3">
        <f t="shared" si="265"/>
        <v>0.38924947208076149</v>
      </c>
      <c r="S2841" s="3">
        <f t="shared" si="266"/>
        <v>3.2894736842105261E-2</v>
      </c>
      <c r="T2841" s="9">
        <f t="shared" si="267"/>
        <v>0</v>
      </c>
      <c r="U2841" s="9">
        <f t="shared" si="268"/>
        <v>1</v>
      </c>
      <c r="V2841" s="9">
        <f t="shared" si="269"/>
        <v>1</v>
      </c>
    </row>
    <row r="2842" spans="1:22" x14ac:dyDescent="0.25">
      <c r="A2842" t="s">
        <v>457</v>
      </c>
      <c r="B2842" s="32" t="s">
        <v>256</v>
      </c>
      <c r="C2842" t="s">
        <v>1638</v>
      </c>
      <c r="D2842" t="s">
        <v>15</v>
      </c>
      <c r="E2842" s="9">
        <v>0</v>
      </c>
      <c r="F2842" s="9">
        <v>3</v>
      </c>
      <c r="G2842" s="9">
        <v>0</v>
      </c>
      <c r="H2842" s="9">
        <v>0</v>
      </c>
      <c r="I2842" s="9">
        <v>15</v>
      </c>
      <c r="J2842" s="9">
        <v>0</v>
      </c>
      <c r="K2842">
        <v>14</v>
      </c>
      <c r="L2842" s="9">
        <v>140</v>
      </c>
      <c r="M2842" s="19">
        <v>0</v>
      </c>
      <c r="N2842" s="19">
        <v>0</v>
      </c>
      <c r="O2842" s="19">
        <v>0</v>
      </c>
      <c r="P2842" s="19">
        <v>0</v>
      </c>
      <c r="Q2842" s="19">
        <f t="shared" si="264"/>
        <v>14</v>
      </c>
      <c r="R2842" s="3">
        <f t="shared" si="265"/>
        <v>39.959828312792823</v>
      </c>
      <c r="S2842" s="3">
        <f t="shared" si="266"/>
        <v>1.4144736842105263</v>
      </c>
      <c r="T2842" s="9">
        <f t="shared" si="267"/>
        <v>0</v>
      </c>
      <c r="U2842" s="9">
        <f t="shared" si="268"/>
        <v>140</v>
      </c>
      <c r="V2842" s="9">
        <f t="shared" si="269"/>
        <v>51</v>
      </c>
    </row>
    <row r="2843" spans="1:22" x14ac:dyDescent="0.25">
      <c r="A2843" t="s">
        <v>457</v>
      </c>
      <c r="B2843" s="32" t="s">
        <v>256</v>
      </c>
      <c r="C2843" t="s">
        <v>1638</v>
      </c>
      <c r="D2843" t="s">
        <v>5604</v>
      </c>
      <c r="E2843" s="9">
        <v>0</v>
      </c>
      <c r="F2843" s="9">
        <v>0</v>
      </c>
      <c r="G2843" s="9">
        <v>0</v>
      </c>
      <c r="H2843" s="9">
        <v>0</v>
      </c>
      <c r="I2843" s="9">
        <v>0</v>
      </c>
      <c r="J2843" s="9">
        <v>0</v>
      </c>
      <c r="K2843">
        <v>0</v>
      </c>
      <c r="L2843" s="9">
        <v>0</v>
      </c>
      <c r="M2843" s="19">
        <v>0</v>
      </c>
      <c r="N2843" s="19">
        <v>1</v>
      </c>
      <c r="O2843" s="19">
        <v>69</v>
      </c>
      <c r="P2843" s="19">
        <v>56</v>
      </c>
      <c r="Q2843" s="19">
        <f t="shared" si="264"/>
        <v>0</v>
      </c>
      <c r="R2843" s="3">
        <f t="shared" si="265"/>
        <v>24.448461561564006</v>
      </c>
      <c r="S2843" s="3">
        <f t="shared" si="266"/>
        <v>1.381578947368421</v>
      </c>
      <c r="T2843" s="9">
        <f t="shared" si="267"/>
        <v>0</v>
      </c>
      <c r="U2843" s="9">
        <f t="shared" si="268"/>
        <v>69</v>
      </c>
      <c r="V2843" s="9">
        <f t="shared" si="269"/>
        <v>31</v>
      </c>
    </row>
    <row r="2844" spans="1:22" x14ac:dyDescent="0.25">
      <c r="A2844" t="s">
        <v>457</v>
      </c>
      <c r="B2844" s="32" t="s">
        <v>256</v>
      </c>
      <c r="C2844" t="s">
        <v>1638</v>
      </c>
      <c r="D2844" t="s">
        <v>113</v>
      </c>
      <c r="E2844" s="9">
        <v>17</v>
      </c>
      <c r="F2844" s="9">
        <v>13</v>
      </c>
      <c r="G2844" s="9">
        <v>17</v>
      </c>
      <c r="H2844" s="9">
        <v>26</v>
      </c>
      <c r="I2844" s="9">
        <v>19</v>
      </c>
      <c r="J2844" s="9">
        <v>25</v>
      </c>
      <c r="K2844">
        <v>133</v>
      </c>
      <c r="L2844" s="9">
        <v>5.6</v>
      </c>
      <c r="M2844" s="19">
        <v>4</v>
      </c>
      <c r="N2844" s="19">
        <v>11</v>
      </c>
      <c r="O2844" s="19">
        <v>25</v>
      </c>
      <c r="P2844" s="19">
        <v>40</v>
      </c>
      <c r="Q2844" s="19">
        <f t="shared" si="264"/>
        <v>133</v>
      </c>
      <c r="R2844" s="3">
        <f t="shared" si="265"/>
        <v>34.517119160664535</v>
      </c>
      <c r="S2844" s="3">
        <f t="shared" si="266"/>
        <v>0.91995614035087725</v>
      </c>
      <c r="T2844" s="9">
        <f t="shared" si="267"/>
        <v>4</v>
      </c>
      <c r="U2844" s="9">
        <f t="shared" si="268"/>
        <v>133</v>
      </c>
      <c r="V2844" s="9">
        <f t="shared" si="269"/>
        <v>44</v>
      </c>
    </row>
    <row r="2845" spans="1:22" x14ac:dyDescent="0.25">
      <c r="A2845" t="s">
        <v>457</v>
      </c>
      <c r="B2845" s="32" t="s">
        <v>256</v>
      </c>
      <c r="C2845" t="s">
        <v>1638</v>
      </c>
      <c r="D2845" t="s">
        <v>119</v>
      </c>
      <c r="E2845" s="9">
        <v>0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>
        <v>25.2</v>
      </c>
      <c r="L2845" s="9">
        <v>1.4</v>
      </c>
      <c r="M2845" s="19">
        <v>0</v>
      </c>
      <c r="N2845" s="19">
        <v>0</v>
      </c>
      <c r="O2845" s="19">
        <v>0</v>
      </c>
      <c r="P2845" s="19">
        <v>0</v>
      </c>
      <c r="Q2845" s="19">
        <f t="shared" si="264"/>
        <v>25.2</v>
      </c>
      <c r="R2845" s="3">
        <f t="shared" si="265"/>
        <v>7.2490542747856344</v>
      </c>
      <c r="S2845" s="3">
        <f t="shared" si="266"/>
        <v>0.4375</v>
      </c>
      <c r="T2845" s="9">
        <f t="shared" si="267"/>
        <v>0</v>
      </c>
      <c r="U2845" s="9">
        <f t="shared" si="268"/>
        <v>25.2</v>
      </c>
      <c r="V2845" s="9">
        <f t="shared" si="269"/>
        <v>9</v>
      </c>
    </row>
    <row r="2846" spans="1:22" x14ac:dyDescent="0.25">
      <c r="A2846" t="s">
        <v>457</v>
      </c>
      <c r="B2846" s="32" t="s">
        <v>256</v>
      </c>
      <c r="C2846" t="s">
        <v>1638</v>
      </c>
      <c r="D2846" t="s">
        <v>106</v>
      </c>
      <c r="E2846" s="9">
        <v>22</v>
      </c>
      <c r="F2846" s="9">
        <v>54</v>
      </c>
      <c r="G2846" s="9">
        <v>36</v>
      </c>
      <c r="H2846" s="9">
        <v>42</v>
      </c>
      <c r="I2846" s="9">
        <v>31</v>
      </c>
      <c r="J2846" s="9">
        <v>43</v>
      </c>
      <c r="K2846">
        <v>217</v>
      </c>
      <c r="L2846" s="9">
        <v>54.599999999999994</v>
      </c>
      <c r="M2846" s="19">
        <v>41</v>
      </c>
      <c r="N2846" s="19">
        <v>55</v>
      </c>
      <c r="O2846" s="19">
        <v>42</v>
      </c>
      <c r="P2846" s="19">
        <v>35</v>
      </c>
      <c r="Q2846" s="19">
        <f t="shared" si="264"/>
        <v>217</v>
      </c>
      <c r="R2846" s="3">
        <f t="shared" si="265"/>
        <v>51.642063545841459</v>
      </c>
      <c r="S2846" s="3">
        <f t="shared" si="266"/>
        <v>1.8437500000000002</v>
      </c>
      <c r="T2846" s="9">
        <f t="shared" si="267"/>
        <v>22</v>
      </c>
      <c r="U2846" s="9">
        <f t="shared" si="268"/>
        <v>217</v>
      </c>
      <c r="V2846" s="9">
        <f t="shared" si="269"/>
        <v>66</v>
      </c>
    </row>
    <row r="2847" spans="1:22" x14ac:dyDescent="0.25">
      <c r="A2847" t="s">
        <v>457</v>
      </c>
      <c r="B2847" s="32" t="s">
        <v>256</v>
      </c>
      <c r="C2847" t="s">
        <v>1638</v>
      </c>
      <c r="D2847" t="s">
        <v>108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>
        <v>1.4</v>
      </c>
      <c r="L2847" s="9">
        <v>0</v>
      </c>
      <c r="M2847" s="19">
        <v>2</v>
      </c>
      <c r="N2847" s="19">
        <v>0</v>
      </c>
      <c r="O2847" s="19">
        <v>21</v>
      </c>
      <c r="P2847" s="19">
        <v>5</v>
      </c>
      <c r="Q2847" s="19">
        <f t="shared" si="264"/>
        <v>1.4</v>
      </c>
      <c r="R2847" s="3">
        <f t="shared" si="265"/>
        <v>6.0296992236157791</v>
      </c>
      <c r="S2847" s="3">
        <f t="shared" si="266"/>
        <v>0.24177631578947367</v>
      </c>
      <c r="T2847" s="9">
        <f t="shared" si="267"/>
        <v>0</v>
      </c>
      <c r="U2847" s="9">
        <f t="shared" si="268"/>
        <v>21</v>
      </c>
      <c r="V2847" s="9">
        <f t="shared" si="269"/>
        <v>8</v>
      </c>
    </row>
    <row r="2848" spans="1:22" x14ac:dyDescent="0.25">
      <c r="A2848" t="s">
        <v>457</v>
      </c>
      <c r="B2848" s="32" t="s">
        <v>256</v>
      </c>
      <c r="C2848" t="s">
        <v>1638</v>
      </c>
      <c r="D2848" t="s">
        <v>2214</v>
      </c>
      <c r="E2848" s="9">
        <v>6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>
        <v>0</v>
      </c>
      <c r="L2848" s="9">
        <v>0</v>
      </c>
      <c r="M2848" s="19">
        <v>0</v>
      </c>
      <c r="N2848" s="19">
        <v>3</v>
      </c>
      <c r="O2848" s="19">
        <v>0</v>
      </c>
      <c r="P2848" s="19">
        <v>0</v>
      </c>
      <c r="Q2848" s="19">
        <f t="shared" si="264"/>
        <v>0</v>
      </c>
      <c r="R2848" s="3">
        <f t="shared" si="265"/>
        <v>1.864744681524183</v>
      </c>
      <c r="S2848" s="3">
        <f t="shared" si="266"/>
        <v>0.1480263157894737</v>
      </c>
      <c r="T2848" s="9">
        <f t="shared" si="267"/>
        <v>0</v>
      </c>
      <c r="U2848" s="9">
        <f t="shared" si="268"/>
        <v>6</v>
      </c>
      <c r="V2848" s="9">
        <f t="shared" si="269"/>
        <v>2</v>
      </c>
    </row>
    <row r="2849" spans="1:22" x14ac:dyDescent="0.25">
      <c r="A2849" t="s">
        <v>457</v>
      </c>
      <c r="B2849" s="32" t="s">
        <v>256</v>
      </c>
      <c r="C2849" t="s">
        <v>1638</v>
      </c>
      <c r="D2849" t="s">
        <v>109</v>
      </c>
      <c r="E2849" s="9">
        <v>6</v>
      </c>
      <c r="F2849" s="9">
        <v>2</v>
      </c>
      <c r="G2849" s="9">
        <v>20</v>
      </c>
      <c r="H2849" s="9">
        <v>7</v>
      </c>
      <c r="I2849" s="9">
        <v>12</v>
      </c>
      <c r="J2849" s="9">
        <v>10</v>
      </c>
      <c r="K2849">
        <v>79.8</v>
      </c>
      <c r="L2849" s="9">
        <v>14</v>
      </c>
      <c r="M2849" s="19">
        <v>9</v>
      </c>
      <c r="N2849" s="19">
        <v>23</v>
      </c>
      <c r="O2849" s="19">
        <v>7</v>
      </c>
      <c r="P2849" s="19">
        <v>10</v>
      </c>
      <c r="Q2849" s="19">
        <f t="shared" si="264"/>
        <v>79.8</v>
      </c>
      <c r="R2849" s="3">
        <f t="shared" si="265"/>
        <v>20.735060339259377</v>
      </c>
      <c r="S2849" s="3">
        <f t="shared" si="266"/>
        <v>0.54769736842105277</v>
      </c>
      <c r="T2849" s="9">
        <f t="shared" si="267"/>
        <v>2</v>
      </c>
      <c r="U2849" s="9">
        <f t="shared" si="268"/>
        <v>79.8</v>
      </c>
      <c r="V2849" s="9">
        <f t="shared" si="269"/>
        <v>27</v>
      </c>
    </row>
    <row r="2850" spans="1:22" x14ac:dyDescent="0.25">
      <c r="A2850" t="s">
        <v>457</v>
      </c>
      <c r="B2850" s="32" t="s">
        <v>256</v>
      </c>
      <c r="C2850" t="s">
        <v>1638</v>
      </c>
      <c r="D2850" t="s">
        <v>4746</v>
      </c>
      <c r="E2850" s="9">
        <v>42</v>
      </c>
      <c r="F2850" s="9">
        <v>72</v>
      </c>
      <c r="G2850" s="9">
        <v>44</v>
      </c>
      <c r="H2850" s="9">
        <v>52</v>
      </c>
      <c r="I2850" s="9">
        <v>77</v>
      </c>
      <c r="J2850" s="9">
        <v>66</v>
      </c>
      <c r="K2850">
        <v>308</v>
      </c>
      <c r="L2850" s="9">
        <v>79.8</v>
      </c>
      <c r="M2850" s="19">
        <v>21</v>
      </c>
      <c r="N2850" s="19">
        <v>76</v>
      </c>
      <c r="O2850" s="19">
        <v>14</v>
      </c>
      <c r="P2850" s="19">
        <v>0</v>
      </c>
      <c r="Q2850" s="19">
        <f t="shared" si="264"/>
        <v>308</v>
      </c>
      <c r="R2850" s="3">
        <f t="shared" si="265"/>
        <v>79.231786933061542</v>
      </c>
      <c r="S2850" s="3">
        <f t="shared" si="266"/>
        <v>2.5472488038277512</v>
      </c>
      <c r="T2850" s="9">
        <f t="shared" si="267"/>
        <v>0</v>
      </c>
      <c r="U2850" s="9">
        <f t="shared" si="268"/>
        <v>308</v>
      </c>
      <c r="V2850" s="9">
        <f t="shared" si="269"/>
        <v>102</v>
      </c>
    </row>
    <row r="2851" spans="1:22" x14ac:dyDescent="0.25">
      <c r="A2851" t="s">
        <v>458</v>
      </c>
      <c r="B2851" s="32" t="s">
        <v>258</v>
      </c>
      <c r="C2851" t="s">
        <v>1638</v>
      </c>
      <c r="D2851" t="s">
        <v>861</v>
      </c>
      <c r="E2851" s="9">
        <v>0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>
        <v>0</v>
      </c>
      <c r="L2851" s="9">
        <v>0</v>
      </c>
      <c r="M2851" s="19">
        <v>0</v>
      </c>
      <c r="N2851" s="19">
        <v>1</v>
      </c>
      <c r="O2851" s="19">
        <v>1</v>
      </c>
      <c r="P2851" s="19">
        <v>0</v>
      </c>
      <c r="Q2851" s="19">
        <f t="shared" si="264"/>
        <v>0</v>
      </c>
      <c r="R2851" s="3">
        <f t="shared" si="265"/>
        <v>0.38924947208076149</v>
      </c>
      <c r="S2851" s="3">
        <f t="shared" si="266"/>
        <v>3.2894736842105261E-2</v>
      </c>
      <c r="T2851" s="9">
        <f t="shared" si="267"/>
        <v>0</v>
      </c>
      <c r="U2851" s="9">
        <f t="shared" si="268"/>
        <v>1</v>
      </c>
      <c r="V2851" s="9">
        <f t="shared" si="269"/>
        <v>1</v>
      </c>
    </row>
    <row r="2852" spans="1:22" x14ac:dyDescent="0.25">
      <c r="A2852" t="s">
        <v>458</v>
      </c>
      <c r="B2852" s="32" t="s">
        <v>258</v>
      </c>
      <c r="C2852" t="s">
        <v>1638</v>
      </c>
      <c r="D2852" t="s">
        <v>15</v>
      </c>
      <c r="E2852" s="9">
        <v>0</v>
      </c>
      <c r="F2852" s="9">
        <v>3</v>
      </c>
      <c r="G2852" s="9">
        <v>0</v>
      </c>
      <c r="H2852" s="9">
        <v>0</v>
      </c>
      <c r="I2852" s="9">
        <v>15</v>
      </c>
      <c r="J2852" s="9">
        <v>0</v>
      </c>
      <c r="K2852">
        <v>14</v>
      </c>
      <c r="L2852" s="9">
        <v>140</v>
      </c>
      <c r="M2852" s="19">
        <v>0</v>
      </c>
      <c r="N2852" s="19">
        <v>0</v>
      </c>
      <c r="O2852" s="19">
        <v>0</v>
      </c>
      <c r="P2852" s="19">
        <v>0</v>
      </c>
      <c r="Q2852" s="19">
        <f t="shared" si="264"/>
        <v>14</v>
      </c>
      <c r="R2852" s="3">
        <f t="shared" si="265"/>
        <v>39.959828312792823</v>
      </c>
      <c r="S2852" s="3">
        <f t="shared" si="266"/>
        <v>1.4144736842105263</v>
      </c>
      <c r="T2852" s="9">
        <f t="shared" si="267"/>
        <v>0</v>
      </c>
      <c r="U2852" s="9">
        <f t="shared" si="268"/>
        <v>140</v>
      </c>
      <c r="V2852" s="9">
        <f t="shared" si="269"/>
        <v>51</v>
      </c>
    </row>
    <row r="2853" spans="1:22" x14ac:dyDescent="0.25">
      <c r="A2853" t="s">
        <v>458</v>
      </c>
      <c r="B2853" s="32" t="s">
        <v>258</v>
      </c>
      <c r="C2853" t="s">
        <v>1638</v>
      </c>
      <c r="D2853" t="s">
        <v>5604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>
        <v>0</v>
      </c>
      <c r="L2853" s="9">
        <v>0</v>
      </c>
      <c r="M2853" s="19">
        <v>0</v>
      </c>
      <c r="N2853" s="19">
        <v>1</v>
      </c>
      <c r="O2853" s="19">
        <v>74</v>
      </c>
      <c r="P2853" s="19">
        <v>56</v>
      </c>
      <c r="Q2853" s="19">
        <f t="shared" si="264"/>
        <v>0</v>
      </c>
      <c r="R2853" s="3">
        <f t="shared" si="265"/>
        <v>25.553716446779795</v>
      </c>
      <c r="S2853" s="3">
        <f t="shared" si="266"/>
        <v>1.4364035087719298</v>
      </c>
      <c r="T2853" s="9">
        <f t="shared" si="267"/>
        <v>0</v>
      </c>
      <c r="U2853" s="9">
        <f t="shared" si="268"/>
        <v>74</v>
      </c>
      <c r="V2853" s="9">
        <f t="shared" si="269"/>
        <v>33</v>
      </c>
    </row>
    <row r="2854" spans="1:22" x14ac:dyDescent="0.25">
      <c r="A2854" t="s">
        <v>458</v>
      </c>
      <c r="B2854" s="32" t="s">
        <v>258</v>
      </c>
      <c r="C2854" t="s">
        <v>1638</v>
      </c>
      <c r="D2854" t="s">
        <v>113</v>
      </c>
      <c r="E2854" s="9">
        <v>17</v>
      </c>
      <c r="F2854" s="9">
        <v>13</v>
      </c>
      <c r="G2854" s="9">
        <v>17</v>
      </c>
      <c r="H2854" s="9">
        <v>25</v>
      </c>
      <c r="I2854" s="9">
        <v>19</v>
      </c>
      <c r="J2854" s="9">
        <v>25</v>
      </c>
      <c r="K2854">
        <v>131.6</v>
      </c>
      <c r="L2854" s="9">
        <v>5.6</v>
      </c>
      <c r="M2854" s="19">
        <v>5</v>
      </c>
      <c r="N2854" s="19">
        <v>11</v>
      </c>
      <c r="O2854" s="19">
        <v>25</v>
      </c>
      <c r="P2854" s="19">
        <v>40</v>
      </c>
      <c r="Q2854" s="19">
        <f t="shared" si="264"/>
        <v>131.6</v>
      </c>
      <c r="R2854" s="3">
        <f t="shared" si="265"/>
        <v>34.074050376949742</v>
      </c>
      <c r="S2854" s="3">
        <f t="shared" si="266"/>
        <v>0.91611842105263153</v>
      </c>
      <c r="T2854" s="9">
        <f t="shared" si="267"/>
        <v>5</v>
      </c>
      <c r="U2854" s="9">
        <f t="shared" si="268"/>
        <v>131.6</v>
      </c>
      <c r="V2854" s="9">
        <f t="shared" si="269"/>
        <v>44</v>
      </c>
    </row>
    <row r="2855" spans="1:22" x14ac:dyDescent="0.25">
      <c r="A2855" t="s">
        <v>458</v>
      </c>
      <c r="B2855" s="32" t="s">
        <v>258</v>
      </c>
      <c r="C2855" t="s">
        <v>1638</v>
      </c>
      <c r="D2855" t="s">
        <v>119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>
        <v>25.2</v>
      </c>
      <c r="L2855" s="9">
        <v>2.8</v>
      </c>
      <c r="M2855" s="19">
        <v>0</v>
      </c>
      <c r="N2855" s="19">
        <v>0</v>
      </c>
      <c r="O2855" s="19">
        <v>0</v>
      </c>
      <c r="P2855" s="19">
        <v>0</v>
      </c>
      <c r="Q2855" s="19">
        <f t="shared" si="264"/>
        <v>25.2</v>
      </c>
      <c r="R2855" s="3">
        <f t="shared" si="265"/>
        <v>7.2459811222664952</v>
      </c>
      <c r="S2855" s="3">
        <f t="shared" si="266"/>
        <v>0.46052631578947373</v>
      </c>
      <c r="T2855" s="9">
        <f t="shared" si="267"/>
        <v>0</v>
      </c>
      <c r="U2855" s="9">
        <f t="shared" si="268"/>
        <v>25.2</v>
      </c>
      <c r="V2855" s="9">
        <f t="shared" si="269"/>
        <v>9</v>
      </c>
    </row>
    <row r="2856" spans="1:22" x14ac:dyDescent="0.25">
      <c r="A2856" t="s">
        <v>458</v>
      </c>
      <c r="B2856" s="32" t="s">
        <v>258</v>
      </c>
      <c r="C2856" t="s">
        <v>1638</v>
      </c>
      <c r="D2856" t="s">
        <v>106</v>
      </c>
      <c r="E2856" s="9">
        <v>22</v>
      </c>
      <c r="F2856" s="9">
        <v>54</v>
      </c>
      <c r="G2856" s="9">
        <v>36</v>
      </c>
      <c r="H2856" s="9">
        <v>41</v>
      </c>
      <c r="I2856" s="9">
        <v>31</v>
      </c>
      <c r="J2856" s="9">
        <v>43</v>
      </c>
      <c r="K2856">
        <v>215.6</v>
      </c>
      <c r="L2856" s="9">
        <v>58.8</v>
      </c>
      <c r="M2856" s="19">
        <v>39</v>
      </c>
      <c r="N2856" s="19">
        <v>54</v>
      </c>
      <c r="O2856" s="19">
        <v>41</v>
      </c>
      <c r="P2856" s="19">
        <v>35</v>
      </c>
      <c r="Q2856" s="19">
        <f t="shared" si="264"/>
        <v>215.6</v>
      </c>
      <c r="R2856" s="3">
        <f t="shared" si="265"/>
        <v>51.361275354693106</v>
      </c>
      <c r="S2856" s="3">
        <f t="shared" si="266"/>
        <v>1.8377192982456143</v>
      </c>
      <c r="T2856" s="9">
        <f t="shared" si="267"/>
        <v>22</v>
      </c>
      <c r="U2856" s="9">
        <f t="shared" si="268"/>
        <v>215.6</v>
      </c>
      <c r="V2856" s="9">
        <f t="shared" si="269"/>
        <v>66</v>
      </c>
    </row>
    <row r="2857" spans="1:22" x14ac:dyDescent="0.25">
      <c r="A2857" t="s">
        <v>458</v>
      </c>
      <c r="B2857" s="32" t="s">
        <v>258</v>
      </c>
      <c r="C2857" t="s">
        <v>1638</v>
      </c>
      <c r="D2857" t="s">
        <v>108</v>
      </c>
      <c r="E2857" s="9">
        <v>0</v>
      </c>
      <c r="F2857" s="9">
        <v>0</v>
      </c>
      <c r="G2857" s="9">
        <v>0</v>
      </c>
      <c r="H2857" s="9">
        <v>0</v>
      </c>
      <c r="I2857" s="9">
        <v>0</v>
      </c>
      <c r="J2857" s="9">
        <v>0</v>
      </c>
      <c r="K2857">
        <v>1.4</v>
      </c>
      <c r="L2857" s="9">
        <v>0</v>
      </c>
      <c r="M2857" s="19">
        <v>2</v>
      </c>
      <c r="N2857" s="19">
        <v>0</v>
      </c>
      <c r="O2857" s="19">
        <v>21</v>
      </c>
      <c r="P2857" s="19">
        <v>5</v>
      </c>
      <c r="Q2857" s="19">
        <f t="shared" si="264"/>
        <v>1.4</v>
      </c>
      <c r="R2857" s="3">
        <f t="shared" si="265"/>
        <v>6.0296992236157791</v>
      </c>
      <c r="S2857" s="3">
        <f t="shared" si="266"/>
        <v>0.24177631578947367</v>
      </c>
      <c r="T2857" s="9">
        <f t="shared" si="267"/>
        <v>0</v>
      </c>
      <c r="U2857" s="9">
        <f t="shared" si="268"/>
        <v>21</v>
      </c>
      <c r="V2857" s="9">
        <f t="shared" si="269"/>
        <v>8</v>
      </c>
    </row>
    <row r="2858" spans="1:22" x14ac:dyDescent="0.25">
      <c r="A2858" t="s">
        <v>458</v>
      </c>
      <c r="B2858" s="32" t="s">
        <v>258</v>
      </c>
      <c r="C2858" t="s">
        <v>1638</v>
      </c>
      <c r="D2858" t="s">
        <v>2214</v>
      </c>
      <c r="E2858" s="9">
        <v>6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>
        <v>0</v>
      </c>
      <c r="L2858" s="9">
        <v>0</v>
      </c>
      <c r="M2858" s="19">
        <v>0</v>
      </c>
      <c r="N2858" s="19">
        <v>3</v>
      </c>
      <c r="O2858" s="19">
        <v>0</v>
      </c>
      <c r="P2858" s="19">
        <v>0</v>
      </c>
      <c r="Q2858" s="19">
        <f t="shared" si="264"/>
        <v>0</v>
      </c>
      <c r="R2858" s="3">
        <f t="shared" si="265"/>
        <v>1.864744681524183</v>
      </c>
      <c r="S2858" s="3">
        <f t="shared" si="266"/>
        <v>0.1480263157894737</v>
      </c>
      <c r="T2858" s="9">
        <f t="shared" si="267"/>
        <v>0</v>
      </c>
      <c r="U2858" s="9">
        <f t="shared" si="268"/>
        <v>6</v>
      </c>
      <c r="V2858" s="9">
        <f t="shared" si="269"/>
        <v>2</v>
      </c>
    </row>
    <row r="2859" spans="1:22" x14ac:dyDescent="0.25">
      <c r="A2859" t="s">
        <v>458</v>
      </c>
      <c r="B2859" s="32" t="s">
        <v>258</v>
      </c>
      <c r="C2859" t="s">
        <v>1638</v>
      </c>
      <c r="D2859" t="s">
        <v>109</v>
      </c>
      <c r="E2859" s="9">
        <v>6</v>
      </c>
      <c r="F2859" s="9">
        <v>2</v>
      </c>
      <c r="G2859" s="9">
        <v>20</v>
      </c>
      <c r="H2859" s="9">
        <v>7</v>
      </c>
      <c r="I2859" s="9">
        <v>12</v>
      </c>
      <c r="J2859" s="9">
        <v>10</v>
      </c>
      <c r="K2859">
        <v>79.8</v>
      </c>
      <c r="L2859" s="9">
        <v>14</v>
      </c>
      <c r="M2859" s="19">
        <v>9</v>
      </c>
      <c r="N2859" s="19">
        <v>23</v>
      </c>
      <c r="O2859" s="19">
        <v>7</v>
      </c>
      <c r="P2859" s="19">
        <v>10</v>
      </c>
      <c r="Q2859" s="19">
        <f t="shared" si="264"/>
        <v>79.8</v>
      </c>
      <c r="R2859" s="3">
        <f t="shared" si="265"/>
        <v>20.735060339259377</v>
      </c>
      <c r="S2859" s="3">
        <f t="shared" si="266"/>
        <v>0.54769736842105277</v>
      </c>
      <c r="T2859" s="9">
        <f t="shared" si="267"/>
        <v>2</v>
      </c>
      <c r="U2859" s="9">
        <f t="shared" si="268"/>
        <v>79.8</v>
      </c>
      <c r="V2859" s="9">
        <f t="shared" si="269"/>
        <v>27</v>
      </c>
    </row>
    <row r="2860" spans="1:22" x14ac:dyDescent="0.25">
      <c r="A2860" t="s">
        <v>458</v>
      </c>
      <c r="B2860" s="32" t="s">
        <v>258</v>
      </c>
      <c r="C2860" t="s">
        <v>1638</v>
      </c>
      <c r="D2860" t="s">
        <v>4746</v>
      </c>
      <c r="E2860" s="9">
        <v>42</v>
      </c>
      <c r="F2860" s="9">
        <v>72</v>
      </c>
      <c r="G2860" s="9">
        <v>44</v>
      </c>
      <c r="H2860" s="9">
        <v>52</v>
      </c>
      <c r="I2860" s="9">
        <v>77</v>
      </c>
      <c r="J2860" s="9">
        <v>66</v>
      </c>
      <c r="K2860">
        <v>309.39999999999998</v>
      </c>
      <c r="L2860" s="9">
        <v>81.199999999999989</v>
      </c>
      <c r="M2860" s="19">
        <v>22</v>
      </c>
      <c r="N2860" s="19">
        <v>76</v>
      </c>
      <c r="O2860" s="19">
        <v>12</v>
      </c>
      <c r="P2860" s="19">
        <v>0</v>
      </c>
      <c r="Q2860" s="19">
        <f t="shared" si="264"/>
        <v>309.39999999999998</v>
      </c>
      <c r="R2860" s="3">
        <f t="shared" si="265"/>
        <v>79.703648066769915</v>
      </c>
      <c r="S2860" s="3">
        <f t="shared" si="266"/>
        <v>2.5526315789473681</v>
      </c>
      <c r="T2860" s="9">
        <f t="shared" si="267"/>
        <v>0</v>
      </c>
      <c r="U2860" s="9">
        <f t="shared" si="268"/>
        <v>309.39999999999998</v>
      </c>
      <c r="V2860" s="9">
        <f t="shared" si="269"/>
        <v>102</v>
      </c>
    </row>
    <row r="2861" spans="1:22" x14ac:dyDescent="0.25">
      <c r="A2861" t="s">
        <v>479</v>
      </c>
      <c r="B2861" s="32" t="s">
        <v>326</v>
      </c>
      <c r="C2861" t="s">
        <v>1638</v>
      </c>
      <c r="D2861" t="s">
        <v>4746</v>
      </c>
      <c r="E2861" s="9">
        <v>0</v>
      </c>
      <c r="F2861" s="9">
        <v>0</v>
      </c>
      <c r="G2861" s="9">
        <v>0</v>
      </c>
      <c r="H2861" s="9">
        <v>0</v>
      </c>
      <c r="I2861" s="9">
        <v>0</v>
      </c>
      <c r="J2861" s="9">
        <v>0</v>
      </c>
      <c r="K2861">
        <v>0</v>
      </c>
      <c r="L2861" s="9">
        <v>0</v>
      </c>
      <c r="M2861" s="19">
        <v>1</v>
      </c>
      <c r="N2861" s="19">
        <v>0</v>
      </c>
      <c r="O2861" s="19">
        <v>0</v>
      </c>
      <c r="P2861" s="19">
        <v>0</v>
      </c>
      <c r="Q2861" s="19">
        <f t="shared" si="264"/>
        <v>0</v>
      </c>
      <c r="R2861" s="3">
        <f t="shared" si="265"/>
        <v>0.28867513459481287</v>
      </c>
      <c r="S2861" s="3">
        <f t="shared" si="266"/>
        <v>3.2894736842105261E-2</v>
      </c>
      <c r="T2861" s="9">
        <f t="shared" si="267"/>
        <v>0</v>
      </c>
      <c r="U2861" s="9">
        <f t="shared" si="268"/>
        <v>1</v>
      </c>
      <c r="V2861" s="9">
        <f t="shared" si="269"/>
        <v>0</v>
      </c>
    </row>
    <row r="2862" spans="1:22" x14ac:dyDescent="0.25">
      <c r="A2862" t="s">
        <v>479</v>
      </c>
      <c r="B2862" s="32" t="s">
        <v>326</v>
      </c>
      <c r="C2862" t="s">
        <v>1638</v>
      </c>
      <c r="D2862" t="s">
        <v>15</v>
      </c>
      <c r="E2862" s="9">
        <v>0</v>
      </c>
      <c r="F2862" s="9">
        <v>0</v>
      </c>
      <c r="G2862" s="9">
        <v>0</v>
      </c>
      <c r="H2862" s="9">
        <v>0</v>
      </c>
      <c r="I2862" s="9">
        <v>0</v>
      </c>
      <c r="J2862" s="9">
        <v>0</v>
      </c>
      <c r="K2862">
        <v>49</v>
      </c>
      <c r="L2862" s="9">
        <v>91</v>
      </c>
      <c r="M2862" s="19">
        <v>0</v>
      </c>
      <c r="N2862" s="19">
        <v>0</v>
      </c>
      <c r="O2862" s="19">
        <v>0</v>
      </c>
      <c r="P2862" s="19">
        <v>0</v>
      </c>
      <c r="Q2862" s="19">
        <f t="shared" si="264"/>
        <v>49</v>
      </c>
      <c r="R2862" s="3">
        <f t="shared" si="265"/>
        <v>28.681109821728665</v>
      </c>
      <c r="S2862" s="3">
        <f t="shared" si="266"/>
        <v>2.3026315789473686</v>
      </c>
      <c r="T2862" s="9">
        <f t="shared" si="267"/>
        <v>0</v>
      </c>
      <c r="U2862" s="9">
        <f t="shared" si="268"/>
        <v>91</v>
      </c>
      <c r="V2862" s="9">
        <f t="shared" si="269"/>
        <v>37</v>
      </c>
    </row>
    <row r="2863" spans="1:22" x14ac:dyDescent="0.25">
      <c r="A2863" t="s">
        <v>479</v>
      </c>
      <c r="B2863" s="32" t="s">
        <v>326</v>
      </c>
      <c r="C2863" t="s">
        <v>1638</v>
      </c>
      <c r="D2863" t="s">
        <v>5604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>
        <v>0</v>
      </c>
      <c r="L2863" s="9">
        <v>0</v>
      </c>
      <c r="M2863" s="19">
        <v>0</v>
      </c>
      <c r="N2863" s="19">
        <v>0</v>
      </c>
      <c r="O2863" s="19">
        <v>17</v>
      </c>
      <c r="P2863" s="19">
        <v>40</v>
      </c>
      <c r="Q2863" s="19">
        <f t="shared" si="264"/>
        <v>0</v>
      </c>
      <c r="R2863" s="3">
        <f t="shared" si="265"/>
        <v>12.129041032317286</v>
      </c>
      <c r="S2863" s="3">
        <f t="shared" si="266"/>
        <v>0.9375</v>
      </c>
      <c r="T2863" s="9">
        <f t="shared" si="267"/>
        <v>0</v>
      </c>
      <c r="U2863" s="9">
        <f t="shared" si="268"/>
        <v>40</v>
      </c>
      <c r="V2863" s="9">
        <f t="shared" si="269"/>
        <v>16</v>
      </c>
    </row>
    <row r="2864" spans="1:22" x14ac:dyDescent="0.25">
      <c r="A2864" t="s">
        <v>479</v>
      </c>
      <c r="B2864" s="32" t="s">
        <v>326</v>
      </c>
      <c r="C2864" t="s">
        <v>1638</v>
      </c>
      <c r="D2864" t="s">
        <v>113</v>
      </c>
      <c r="E2864" s="9">
        <v>41</v>
      </c>
      <c r="F2864" s="9">
        <v>83</v>
      </c>
      <c r="G2864" s="9">
        <v>9</v>
      </c>
      <c r="H2864" s="9">
        <v>8</v>
      </c>
      <c r="I2864" s="9">
        <v>13</v>
      </c>
      <c r="J2864" s="9">
        <v>9</v>
      </c>
      <c r="K2864">
        <v>54.599999999999994</v>
      </c>
      <c r="L2864" s="9">
        <v>14</v>
      </c>
      <c r="M2864" s="19">
        <v>13</v>
      </c>
      <c r="N2864" s="19">
        <v>7</v>
      </c>
      <c r="O2864" s="19">
        <v>13</v>
      </c>
      <c r="P2864" s="19">
        <v>15</v>
      </c>
      <c r="Q2864" s="19">
        <f t="shared" si="264"/>
        <v>54.599999999999994</v>
      </c>
      <c r="R2864" s="3">
        <f t="shared" si="265"/>
        <v>23.816495429543249</v>
      </c>
      <c r="S2864" s="3">
        <f t="shared" si="266"/>
        <v>0.76644736842105265</v>
      </c>
      <c r="T2864" s="9">
        <f t="shared" si="267"/>
        <v>7</v>
      </c>
      <c r="U2864" s="9">
        <f t="shared" si="268"/>
        <v>83</v>
      </c>
      <c r="V2864" s="9">
        <f t="shared" si="269"/>
        <v>31</v>
      </c>
    </row>
    <row r="2865" spans="1:22" x14ac:dyDescent="0.25">
      <c r="A2865" t="s">
        <v>479</v>
      </c>
      <c r="B2865" s="32" t="s">
        <v>326</v>
      </c>
      <c r="C2865" t="s">
        <v>1638</v>
      </c>
      <c r="D2865" t="s">
        <v>820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>
        <v>2.8</v>
      </c>
      <c r="L2865" s="9">
        <v>0</v>
      </c>
      <c r="M2865" s="19">
        <v>0</v>
      </c>
      <c r="N2865" s="19">
        <v>0</v>
      </c>
      <c r="O2865" s="19">
        <v>1</v>
      </c>
      <c r="P2865" s="19">
        <v>0</v>
      </c>
      <c r="Q2865" s="19">
        <f t="shared" si="264"/>
        <v>2.8</v>
      </c>
      <c r="R2865" s="3">
        <f t="shared" si="265"/>
        <v>0.83321211239541171</v>
      </c>
      <c r="S2865" s="3">
        <f t="shared" si="266"/>
        <v>6.25E-2</v>
      </c>
      <c r="T2865" s="9">
        <f t="shared" si="267"/>
        <v>0</v>
      </c>
      <c r="U2865" s="9">
        <f t="shared" si="268"/>
        <v>2.8</v>
      </c>
      <c r="V2865" s="9">
        <f t="shared" si="269"/>
        <v>1</v>
      </c>
    </row>
    <row r="2866" spans="1:22" x14ac:dyDescent="0.25">
      <c r="A2866" t="s">
        <v>479</v>
      </c>
      <c r="B2866" s="32" t="s">
        <v>326</v>
      </c>
      <c r="C2866" t="s">
        <v>1638</v>
      </c>
      <c r="D2866" t="s">
        <v>106</v>
      </c>
      <c r="E2866" s="9">
        <v>20</v>
      </c>
      <c r="F2866" s="9">
        <v>31</v>
      </c>
      <c r="G2866" s="9">
        <v>75</v>
      </c>
      <c r="H2866" s="9">
        <v>39</v>
      </c>
      <c r="I2866" s="9">
        <v>37</v>
      </c>
      <c r="J2866" s="9">
        <v>39</v>
      </c>
      <c r="K2866">
        <v>200.2</v>
      </c>
      <c r="L2866" s="9">
        <v>71.399999999999991</v>
      </c>
      <c r="M2866" s="19">
        <v>40</v>
      </c>
      <c r="N2866" s="19">
        <v>59</v>
      </c>
      <c r="O2866" s="19">
        <v>19</v>
      </c>
      <c r="P2866" s="19">
        <v>20</v>
      </c>
      <c r="Q2866" s="19">
        <f t="shared" si="264"/>
        <v>200.2</v>
      </c>
      <c r="R2866" s="3">
        <f t="shared" si="265"/>
        <v>49.674976933395072</v>
      </c>
      <c r="S2866" s="3">
        <f t="shared" si="266"/>
        <v>1.7834429824561404</v>
      </c>
      <c r="T2866" s="9">
        <f t="shared" si="267"/>
        <v>19</v>
      </c>
      <c r="U2866" s="9">
        <f t="shared" si="268"/>
        <v>200.2</v>
      </c>
      <c r="V2866" s="9">
        <f t="shared" si="269"/>
        <v>64</v>
      </c>
    </row>
    <row r="2867" spans="1:22" x14ac:dyDescent="0.25">
      <c r="A2867" t="s">
        <v>479</v>
      </c>
      <c r="B2867" s="32" t="s">
        <v>326</v>
      </c>
      <c r="C2867" t="s">
        <v>1638</v>
      </c>
      <c r="D2867" t="s">
        <v>108</v>
      </c>
      <c r="E2867" s="9">
        <v>0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>
        <v>0</v>
      </c>
      <c r="L2867" s="9">
        <v>0</v>
      </c>
      <c r="M2867" s="19">
        <v>0</v>
      </c>
      <c r="N2867" s="19">
        <v>0</v>
      </c>
      <c r="O2867" s="19">
        <v>10</v>
      </c>
      <c r="P2867" s="19">
        <v>6</v>
      </c>
      <c r="Q2867" s="19">
        <f t="shared" si="264"/>
        <v>0</v>
      </c>
      <c r="R2867" s="3">
        <f t="shared" si="265"/>
        <v>3.2286595398465945</v>
      </c>
      <c r="S2867" s="3">
        <f t="shared" si="266"/>
        <v>0.26315789473684209</v>
      </c>
      <c r="T2867" s="9">
        <f t="shared" si="267"/>
        <v>0</v>
      </c>
      <c r="U2867" s="9">
        <f t="shared" si="268"/>
        <v>10</v>
      </c>
      <c r="V2867" s="9">
        <f t="shared" si="269"/>
        <v>4</v>
      </c>
    </row>
    <row r="2868" spans="1:22" x14ac:dyDescent="0.25">
      <c r="A2868" t="s">
        <v>479</v>
      </c>
      <c r="B2868" s="32" t="s">
        <v>326</v>
      </c>
      <c r="C2868" t="s">
        <v>1638</v>
      </c>
      <c r="D2868" t="s">
        <v>2214</v>
      </c>
      <c r="E2868" s="9">
        <v>0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>
        <v>0</v>
      </c>
      <c r="L2868" s="9">
        <v>0</v>
      </c>
      <c r="M2868" s="19">
        <v>0</v>
      </c>
      <c r="N2868" s="19">
        <v>1</v>
      </c>
      <c r="O2868" s="19">
        <v>0</v>
      </c>
      <c r="P2868" s="19">
        <v>0</v>
      </c>
      <c r="Q2868" s="19">
        <f t="shared" si="264"/>
        <v>0</v>
      </c>
      <c r="R2868" s="3">
        <f t="shared" si="265"/>
        <v>0.28867513459481287</v>
      </c>
      <c r="S2868" s="3">
        <f t="shared" si="266"/>
        <v>3.2894736842105261E-2</v>
      </c>
      <c r="T2868" s="9">
        <f t="shared" si="267"/>
        <v>0</v>
      </c>
      <c r="U2868" s="9">
        <f t="shared" si="268"/>
        <v>1</v>
      </c>
      <c r="V2868" s="9">
        <f t="shared" si="269"/>
        <v>0</v>
      </c>
    </row>
    <row r="2869" spans="1:22" x14ac:dyDescent="0.25">
      <c r="A2869" t="s">
        <v>479</v>
      </c>
      <c r="B2869" s="32" t="s">
        <v>326</v>
      </c>
      <c r="C2869" t="s">
        <v>1638</v>
      </c>
      <c r="D2869" t="s">
        <v>109</v>
      </c>
      <c r="E2869" s="9">
        <v>1</v>
      </c>
      <c r="F2869" s="9">
        <v>2</v>
      </c>
      <c r="G2869" s="9">
        <v>17</v>
      </c>
      <c r="H2869" s="9">
        <v>3</v>
      </c>
      <c r="I2869" s="9">
        <v>2</v>
      </c>
      <c r="J2869" s="9">
        <v>8</v>
      </c>
      <c r="K2869">
        <v>50.4</v>
      </c>
      <c r="L2869" s="9">
        <v>9.7999999999999989</v>
      </c>
      <c r="M2869" s="19">
        <v>2</v>
      </c>
      <c r="N2869" s="19">
        <v>4</v>
      </c>
      <c r="O2869" s="19">
        <v>0</v>
      </c>
      <c r="P2869" s="19">
        <v>0</v>
      </c>
      <c r="Q2869" s="19">
        <f t="shared" si="264"/>
        <v>50.4</v>
      </c>
      <c r="R2869" s="3">
        <f t="shared" si="265"/>
        <v>14.165087255985998</v>
      </c>
      <c r="S2869" s="3">
        <f t="shared" si="266"/>
        <v>0.32631578947368423</v>
      </c>
      <c r="T2869" s="9">
        <f t="shared" si="267"/>
        <v>0</v>
      </c>
      <c r="U2869" s="9">
        <f t="shared" si="268"/>
        <v>50.4</v>
      </c>
      <c r="V2869" s="9">
        <f t="shared" si="269"/>
        <v>18</v>
      </c>
    </row>
    <row r="2870" spans="1:22" x14ac:dyDescent="0.25">
      <c r="A2870" t="s">
        <v>479</v>
      </c>
      <c r="B2870" s="32" t="s">
        <v>326</v>
      </c>
      <c r="C2870" t="s">
        <v>1638</v>
      </c>
      <c r="D2870" t="s">
        <v>4746</v>
      </c>
      <c r="E2870" s="9">
        <v>30</v>
      </c>
      <c r="F2870" s="9">
        <v>37</v>
      </c>
      <c r="G2870" s="9">
        <v>38</v>
      </c>
      <c r="H2870" s="9">
        <v>21</v>
      </c>
      <c r="I2870" s="9">
        <v>28</v>
      </c>
      <c r="J2870" s="9">
        <v>40</v>
      </c>
      <c r="K2870">
        <v>273</v>
      </c>
      <c r="L2870" s="9">
        <v>2.8</v>
      </c>
      <c r="M2870" s="19">
        <v>13</v>
      </c>
      <c r="N2870" s="19">
        <v>47</v>
      </c>
      <c r="O2870" s="19">
        <v>7</v>
      </c>
      <c r="P2870" s="19">
        <v>0</v>
      </c>
      <c r="Q2870" s="19">
        <f t="shared" si="264"/>
        <v>273</v>
      </c>
      <c r="R2870" s="3">
        <f t="shared" si="265"/>
        <v>73.539715099867621</v>
      </c>
      <c r="S2870" s="3">
        <f t="shared" si="266"/>
        <v>1.6052631578947367</v>
      </c>
      <c r="T2870" s="9">
        <f t="shared" si="267"/>
        <v>0</v>
      </c>
      <c r="U2870" s="9">
        <f t="shared" si="268"/>
        <v>273</v>
      </c>
      <c r="V2870" s="9">
        <f t="shared" si="269"/>
        <v>94</v>
      </c>
    </row>
    <row r="2871" spans="1:22" x14ac:dyDescent="0.25">
      <c r="A2871" t="s">
        <v>480</v>
      </c>
      <c r="B2871" s="32" t="s">
        <v>328</v>
      </c>
      <c r="C2871" t="s">
        <v>1638</v>
      </c>
      <c r="D2871" t="s">
        <v>4746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>
        <v>0</v>
      </c>
      <c r="L2871" s="9">
        <v>0</v>
      </c>
      <c r="M2871" s="19">
        <v>1</v>
      </c>
      <c r="N2871" s="19">
        <v>0</v>
      </c>
      <c r="O2871" s="19">
        <v>0</v>
      </c>
      <c r="P2871" s="19">
        <v>0</v>
      </c>
      <c r="Q2871" s="19">
        <f t="shared" si="264"/>
        <v>0</v>
      </c>
      <c r="R2871" s="3">
        <f t="shared" si="265"/>
        <v>0.28867513459481287</v>
      </c>
      <c r="S2871" s="3">
        <f t="shared" si="266"/>
        <v>3.2894736842105261E-2</v>
      </c>
      <c r="T2871" s="9">
        <f t="shared" si="267"/>
        <v>0</v>
      </c>
      <c r="U2871" s="9">
        <f t="shared" si="268"/>
        <v>1</v>
      </c>
      <c r="V2871" s="9">
        <f t="shared" si="269"/>
        <v>0</v>
      </c>
    </row>
    <row r="2872" spans="1:22" x14ac:dyDescent="0.25">
      <c r="A2872" t="s">
        <v>480</v>
      </c>
      <c r="B2872" s="32" t="s">
        <v>328</v>
      </c>
      <c r="C2872" t="s">
        <v>1638</v>
      </c>
      <c r="D2872" t="s">
        <v>861</v>
      </c>
      <c r="E2872" s="9">
        <v>0</v>
      </c>
      <c r="F2872" s="9">
        <v>0</v>
      </c>
      <c r="G2872" s="9">
        <v>0</v>
      </c>
      <c r="H2872" s="9">
        <v>0</v>
      </c>
      <c r="I2872" s="9">
        <v>0</v>
      </c>
      <c r="J2872" s="9">
        <v>0</v>
      </c>
      <c r="K2872">
        <v>0</v>
      </c>
      <c r="L2872" s="9">
        <v>0</v>
      </c>
      <c r="M2872" s="19">
        <v>0</v>
      </c>
      <c r="N2872" s="19">
        <v>0</v>
      </c>
      <c r="O2872" s="19">
        <v>1</v>
      </c>
      <c r="P2872" s="19">
        <v>0</v>
      </c>
      <c r="Q2872" s="19">
        <f t="shared" si="264"/>
        <v>0</v>
      </c>
      <c r="R2872" s="3">
        <f t="shared" si="265"/>
        <v>0.28867513459481287</v>
      </c>
      <c r="S2872" s="3">
        <f t="shared" si="266"/>
        <v>3.2894736842105261E-2</v>
      </c>
      <c r="T2872" s="9">
        <f t="shared" si="267"/>
        <v>0</v>
      </c>
      <c r="U2872" s="9">
        <f t="shared" si="268"/>
        <v>1</v>
      </c>
      <c r="V2872" s="9">
        <f t="shared" si="269"/>
        <v>0</v>
      </c>
    </row>
    <row r="2873" spans="1:22" x14ac:dyDescent="0.25">
      <c r="A2873" t="s">
        <v>480</v>
      </c>
      <c r="B2873" s="32" t="s">
        <v>328</v>
      </c>
      <c r="C2873" t="s">
        <v>1638</v>
      </c>
      <c r="D2873" t="s">
        <v>15</v>
      </c>
      <c r="E2873" s="9">
        <v>0</v>
      </c>
      <c r="F2873" s="9">
        <v>0</v>
      </c>
      <c r="G2873" s="9">
        <v>0</v>
      </c>
      <c r="H2873" s="9">
        <v>0</v>
      </c>
      <c r="I2873" s="9">
        <v>0</v>
      </c>
      <c r="J2873" s="9">
        <v>0</v>
      </c>
      <c r="K2873">
        <v>49</v>
      </c>
      <c r="L2873" s="9">
        <v>91</v>
      </c>
      <c r="M2873" s="19">
        <v>0</v>
      </c>
      <c r="N2873" s="19">
        <v>0</v>
      </c>
      <c r="O2873" s="19">
        <v>0</v>
      </c>
      <c r="P2873" s="19">
        <v>0</v>
      </c>
      <c r="Q2873" s="19">
        <f t="shared" si="264"/>
        <v>49</v>
      </c>
      <c r="R2873" s="3">
        <f t="shared" si="265"/>
        <v>28.681109821728665</v>
      </c>
      <c r="S2873" s="3">
        <f t="shared" si="266"/>
        <v>2.3026315789473686</v>
      </c>
      <c r="T2873" s="9">
        <f t="shared" si="267"/>
        <v>0</v>
      </c>
      <c r="U2873" s="9">
        <f t="shared" si="268"/>
        <v>91</v>
      </c>
      <c r="V2873" s="9">
        <f t="shared" si="269"/>
        <v>37</v>
      </c>
    </row>
    <row r="2874" spans="1:22" x14ac:dyDescent="0.25">
      <c r="A2874" t="s">
        <v>480</v>
      </c>
      <c r="B2874" s="32" t="s">
        <v>328</v>
      </c>
      <c r="C2874" t="s">
        <v>1638</v>
      </c>
      <c r="D2874" t="s">
        <v>5604</v>
      </c>
      <c r="E2874" s="9">
        <v>0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>
        <v>0</v>
      </c>
      <c r="L2874" s="9">
        <v>0</v>
      </c>
      <c r="M2874" s="19">
        <v>0</v>
      </c>
      <c r="N2874" s="19">
        <v>0</v>
      </c>
      <c r="O2874" s="19">
        <v>17</v>
      </c>
      <c r="P2874" s="19">
        <v>39</v>
      </c>
      <c r="Q2874" s="19">
        <f t="shared" si="264"/>
        <v>0</v>
      </c>
      <c r="R2874" s="3">
        <f t="shared" si="265"/>
        <v>11.865406810888482</v>
      </c>
      <c r="S2874" s="3">
        <f t="shared" si="266"/>
        <v>0.92105263157894746</v>
      </c>
      <c r="T2874" s="9">
        <f t="shared" si="267"/>
        <v>0</v>
      </c>
      <c r="U2874" s="9">
        <f t="shared" si="268"/>
        <v>39</v>
      </c>
      <c r="V2874" s="9">
        <f t="shared" si="269"/>
        <v>15</v>
      </c>
    </row>
    <row r="2875" spans="1:22" x14ac:dyDescent="0.25">
      <c r="A2875" t="s">
        <v>480</v>
      </c>
      <c r="B2875" s="32" t="s">
        <v>328</v>
      </c>
      <c r="C2875" t="s">
        <v>1638</v>
      </c>
      <c r="D2875" t="s">
        <v>113</v>
      </c>
      <c r="E2875" s="9">
        <v>41</v>
      </c>
      <c r="F2875" s="9">
        <v>83</v>
      </c>
      <c r="G2875" s="9">
        <v>9</v>
      </c>
      <c r="H2875" s="9">
        <v>8</v>
      </c>
      <c r="I2875" s="9">
        <v>13</v>
      </c>
      <c r="J2875" s="9">
        <v>9</v>
      </c>
      <c r="K2875">
        <v>54.599999999999994</v>
      </c>
      <c r="L2875" s="9">
        <v>14</v>
      </c>
      <c r="M2875" s="19">
        <v>13</v>
      </c>
      <c r="N2875" s="19">
        <v>7</v>
      </c>
      <c r="O2875" s="19">
        <v>14</v>
      </c>
      <c r="P2875" s="19">
        <v>15</v>
      </c>
      <c r="Q2875" s="19">
        <f t="shared" si="264"/>
        <v>54.599999999999994</v>
      </c>
      <c r="R2875" s="3">
        <f t="shared" si="265"/>
        <v>23.778899482651852</v>
      </c>
      <c r="S2875" s="3">
        <f t="shared" si="266"/>
        <v>0.76918859649122817</v>
      </c>
      <c r="T2875" s="9">
        <f t="shared" si="267"/>
        <v>7</v>
      </c>
      <c r="U2875" s="9">
        <f t="shared" si="268"/>
        <v>83</v>
      </c>
      <c r="V2875" s="9">
        <f t="shared" si="269"/>
        <v>31</v>
      </c>
    </row>
    <row r="2876" spans="1:22" x14ac:dyDescent="0.25">
      <c r="A2876" t="s">
        <v>480</v>
      </c>
      <c r="B2876" s="32" t="s">
        <v>328</v>
      </c>
      <c r="C2876" t="s">
        <v>1638</v>
      </c>
      <c r="D2876" t="s">
        <v>820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>
        <v>2.8</v>
      </c>
      <c r="L2876" s="9">
        <v>0</v>
      </c>
      <c r="M2876" s="19">
        <v>0</v>
      </c>
      <c r="N2876" s="19">
        <v>0</v>
      </c>
      <c r="O2876" s="19">
        <v>1</v>
      </c>
      <c r="P2876" s="19">
        <v>0</v>
      </c>
      <c r="Q2876" s="19">
        <f t="shared" si="264"/>
        <v>2.8</v>
      </c>
      <c r="R2876" s="3">
        <f t="shared" si="265"/>
        <v>0.83321211239541171</v>
      </c>
      <c r="S2876" s="3">
        <f t="shared" si="266"/>
        <v>6.25E-2</v>
      </c>
      <c r="T2876" s="9">
        <f t="shared" si="267"/>
        <v>0</v>
      </c>
      <c r="U2876" s="9">
        <f t="shared" si="268"/>
        <v>2.8</v>
      </c>
      <c r="V2876" s="9">
        <f t="shared" si="269"/>
        <v>1</v>
      </c>
    </row>
    <row r="2877" spans="1:22" x14ac:dyDescent="0.25">
      <c r="A2877" t="s">
        <v>480</v>
      </c>
      <c r="B2877" s="32" t="s">
        <v>328</v>
      </c>
      <c r="C2877" t="s">
        <v>1638</v>
      </c>
      <c r="D2877" t="s">
        <v>106</v>
      </c>
      <c r="E2877" s="9">
        <v>20</v>
      </c>
      <c r="F2877" s="9">
        <v>31</v>
      </c>
      <c r="G2877" s="9">
        <v>75</v>
      </c>
      <c r="H2877" s="9">
        <v>39</v>
      </c>
      <c r="I2877" s="9">
        <v>37</v>
      </c>
      <c r="J2877" s="9">
        <v>40</v>
      </c>
      <c r="K2877">
        <v>197.39999999999998</v>
      </c>
      <c r="L2877" s="9">
        <v>71.399999999999991</v>
      </c>
      <c r="M2877" s="19">
        <v>41</v>
      </c>
      <c r="N2877" s="19">
        <v>59</v>
      </c>
      <c r="O2877" s="19">
        <v>19</v>
      </c>
      <c r="P2877" s="19">
        <v>20</v>
      </c>
      <c r="Q2877" s="19">
        <f t="shared" si="264"/>
        <v>197.39999999999998</v>
      </c>
      <c r="R2877" s="3">
        <f t="shared" si="265"/>
        <v>48.875584162981895</v>
      </c>
      <c r="S2877" s="3">
        <f t="shared" si="266"/>
        <v>1.78125</v>
      </c>
      <c r="T2877" s="9">
        <f t="shared" si="267"/>
        <v>19</v>
      </c>
      <c r="U2877" s="9">
        <f t="shared" si="268"/>
        <v>197.39999999999998</v>
      </c>
      <c r="V2877" s="9">
        <f t="shared" si="269"/>
        <v>63</v>
      </c>
    </row>
    <row r="2878" spans="1:22" x14ac:dyDescent="0.25">
      <c r="A2878" t="s">
        <v>480</v>
      </c>
      <c r="B2878" s="32" t="s">
        <v>328</v>
      </c>
      <c r="C2878" t="s">
        <v>1638</v>
      </c>
      <c r="D2878" t="s">
        <v>108</v>
      </c>
      <c r="E2878" s="9">
        <v>0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>
        <v>0</v>
      </c>
      <c r="L2878" s="9">
        <v>0</v>
      </c>
      <c r="M2878" s="19">
        <v>0</v>
      </c>
      <c r="N2878" s="19">
        <v>0</v>
      </c>
      <c r="O2878" s="19">
        <v>10</v>
      </c>
      <c r="P2878" s="19">
        <v>6</v>
      </c>
      <c r="Q2878" s="19">
        <f t="shared" si="264"/>
        <v>0</v>
      </c>
      <c r="R2878" s="3">
        <f t="shared" si="265"/>
        <v>3.2286595398465945</v>
      </c>
      <c r="S2878" s="3">
        <f t="shared" si="266"/>
        <v>0.26315789473684209</v>
      </c>
      <c r="T2878" s="9">
        <f t="shared" si="267"/>
        <v>0</v>
      </c>
      <c r="U2878" s="9">
        <f t="shared" si="268"/>
        <v>10</v>
      </c>
      <c r="V2878" s="9">
        <f t="shared" si="269"/>
        <v>4</v>
      </c>
    </row>
    <row r="2879" spans="1:22" x14ac:dyDescent="0.25">
      <c r="A2879" t="s">
        <v>480</v>
      </c>
      <c r="B2879" s="32" t="s">
        <v>328</v>
      </c>
      <c r="C2879" t="s">
        <v>1638</v>
      </c>
      <c r="D2879" t="s">
        <v>2214</v>
      </c>
      <c r="E2879" s="9">
        <v>0</v>
      </c>
      <c r="F2879" s="9">
        <v>0</v>
      </c>
      <c r="G2879" s="9">
        <v>0</v>
      </c>
      <c r="H2879" s="9">
        <v>0</v>
      </c>
      <c r="I2879" s="9">
        <v>0</v>
      </c>
      <c r="J2879" s="9">
        <v>0</v>
      </c>
      <c r="K2879">
        <v>0</v>
      </c>
      <c r="L2879" s="9">
        <v>0</v>
      </c>
      <c r="M2879" s="19">
        <v>0</v>
      </c>
      <c r="N2879" s="19">
        <v>1</v>
      </c>
      <c r="O2879" s="19">
        <v>0</v>
      </c>
      <c r="P2879" s="19">
        <v>0</v>
      </c>
      <c r="Q2879" s="19">
        <f t="shared" si="264"/>
        <v>0</v>
      </c>
      <c r="R2879" s="3">
        <f t="shared" si="265"/>
        <v>0.28867513459481287</v>
      </c>
      <c r="S2879" s="3">
        <f t="shared" si="266"/>
        <v>3.2894736842105261E-2</v>
      </c>
      <c r="T2879" s="9">
        <f t="shared" si="267"/>
        <v>0</v>
      </c>
      <c r="U2879" s="9">
        <f t="shared" si="268"/>
        <v>1</v>
      </c>
      <c r="V2879" s="9">
        <f t="shared" si="269"/>
        <v>0</v>
      </c>
    </row>
    <row r="2880" spans="1:22" x14ac:dyDescent="0.25">
      <c r="A2880" t="s">
        <v>480</v>
      </c>
      <c r="B2880" s="32" t="s">
        <v>328</v>
      </c>
      <c r="C2880" t="s">
        <v>1638</v>
      </c>
      <c r="D2880" t="s">
        <v>109</v>
      </c>
      <c r="E2880" s="9">
        <v>1</v>
      </c>
      <c r="F2880" s="9">
        <v>2</v>
      </c>
      <c r="G2880" s="9">
        <v>17</v>
      </c>
      <c r="H2880" s="9">
        <v>3</v>
      </c>
      <c r="I2880" s="9">
        <v>2</v>
      </c>
      <c r="J2880" s="9">
        <v>8</v>
      </c>
      <c r="K2880">
        <v>50.4</v>
      </c>
      <c r="L2880" s="9">
        <v>9.7999999999999989</v>
      </c>
      <c r="M2880" s="19">
        <v>2</v>
      </c>
      <c r="N2880" s="19">
        <v>4</v>
      </c>
      <c r="O2880" s="19">
        <v>0</v>
      </c>
      <c r="P2880" s="19">
        <v>0</v>
      </c>
      <c r="Q2880" s="19">
        <f t="shared" si="264"/>
        <v>50.4</v>
      </c>
      <c r="R2880" s="3">
        <f t="shared" si="265"/>
        <v>14.165087255985998</v>
      </c>
      <c r="S2880" s="3">
        <f t="shared" si="266"/>
        <v>0.32631578947368423</v>
      </c>
      <c r="T2880" s="9">
        <f t="shared" si="267"/>
        <v>0</v>
      </c>
      <c r="U2880" s="9">
        <f t="shared" si="268"/>
        <v>50.4</v>
      </c>
      <c r="V2880" s="9">
        <f t="shared" si="269"/>
        <v>18</v>
      </c>
    </row>
    <row r="2881" spans="1:22" x14ac:dyDescent="0.25">
      <c r="A2881" t="s">
        <v>480</v>
      </c>
      <c r="B2881" s="32" t="s">
        <v>328</v>
      </c>
      <c r="C2881" t="s">
        <v>1638</v>
      </c>
      <c r="D2881" t="s">
        <v>4746</v>
      </c>
      <c r="E2881" s="9">
        <v>29</v>
      </c>
      <c r="F2881" s="9">
        <v>37</v>
      </c>
      <c r="G2881" s="9">
        <v>37</v>
      </c>
      <c r="H2881" s="9">
        <v>21</v>
      </c>
      <c r="I2881" s="9">
        <v>28</v>
      </c>
      <c r="J2881" s="9">
        <v>39</v>
      </c>
      <c r="K2881">
        <v>274.39999999999998</v>
      </c>
      <c r="L2881" s="9">
        <v>5.6</v>
      </c>
      <c r="M2881" s="19">
        <v>11</v>
      </c>
      <c r="N2881" s="19">
        <v>46</v>
      </c>
      <c r="O2881" s="19">
        <v>7</v>
      </c>
      <c r="P2881" s="19">
        <v>0</v>
      </c>
      <c r="Q2881" s="19">
        <f t="shared" si="264"/>
        <v>274.39999999999998</v>
      </c>
      <c r="R2881" s="3">
        <f t="shared" si="265"/>
        <v>73.907581519493689</v>
      </c>
      <c r="S2881" s="3">
        <f t="shared" si="266"/>
        <v>1.5998803827751196</v>
      </c>
      <c r="T2881" s="9">
        <f t="shared" si="267"/>
        <v>0</v>
      </c>
      <c r="U2881" s="9">
        <f t="shared" si="268"/>
        <v>274.39999999999998</v>
      </c>
      <c r="V2881" s="9">
        <f t="shared" si="269"/>
        <v>95</v>
      </c>
    </row>
    <row r="2882" spans="1:22" x14ac:dyDescent="0.25">
      <c r="A2882" t="s">
        <v>460</v>
      </c>
      <c r="B2882" s="32" t="s">
        <v>266</v>
      </c>
      <c r="C2882" t="s">
        <v>1638</v>
      </c>
      <c r="D2882" t="s">
        <v>861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>
        <v>0</v>
      </c>
      <c r="L2882" s="9">
        <v>0</v>
      </c>
      <c r="M2882" s="19">
        <v>0</v>
      </c>
      <c r="N2882" s="19">
        <v>1</v>
      </c>
      <c r="O2882" s="19">
        <v>0</v>
      </c>
      <c r="P2882" s="19">
        <v>0</v>
      </c>
      <c r="Q2882" s="19">
        <f t="shared" ref="Q2882:Q2945" si="270">IFERROR(AVERAGEIF(K2882:K2882,"&lt;&gt;0"),0)</f>
        <v>0</v>
      </c>
      <c r="R2882" s="3">
        <f t="shared" ref="R2882:R2945" si="271">_xlfn.STDEV.S(E2882:P2882)</f>
        <v>0.28867513459481287</v>
      </c>
      <c r="S2882" s="3">
        <f t="shared" ref="S2882:S2945" si="272">IFERROR(AVERAGEIF(E2882:P2882,"&lt;&gt;0")/30.4,0)</f>
        <v>3.2894736842105261E-2</v>
      </c>
      <c r="T2882" s="9">
        <f t="shared" ref="T2882:T2945" si="273">MIN(E2882:P2882)</f>
        <v>0</v>
      </c>
      <c r="U2882" s="9">
        <f t="shared" ref="U2882:U2945" si="274">MAX(E2882:P2882)</f>
        <v>1</v>
      </c>
      <c r="V2882" s="9">
        <f t="shared" ref="V2882:V2945" si="275">MROUND(ROUND(_xlfn.NORM.S.INV($Y$1)*R2882*1,1),1)</f>
        <v>0</v>
      </c>
    </row>
    <row r="2883" spans="1:22" x14ac:dyDescent="0.25">
      <c r="A2883" t="s">
        <v>460</v>
      </c>
      <c r="B2883" s="32" t="s">
        <v>266</v>
      </c>
      <c r="C2883" t="s">
        <v>1638</v>
      </c>
      <c r="D2883" t="s">
        <v>15</v>
      </c>
      <c r="E2883" s="9">
        <v>0</v>
      </c>
      <c r="F2883" s="9">
        <v>0</v>
      </c>
      <c r="G2883" s="9">
        <v>0</v>
      </c>
      <c r="H2883" s="9">
        <v>0</v>
      </c>
      <c r="I2883" s="9">
        <v>15</v>
      </c>
      <c r="J2883" s="9">
        <v>0</v>
      </c>
      <c r="K2883">
        <v>7</v>
      </c>
      <c r="L2883" s="9">
        <v>151.19999999999999</v>
      </c>
      <c r="M2883" s="19">
        <v>0</v>
      </c>
      <c r="N2883" s="19">
        <v>0</v>
      </c>
      <c r="O2883" s="19">
        <v>0</v>
      </c>
      <c r="P2883" s="19">
        <v>0</v>
      </c>
      <c r="Q2883" s="19">
        <f t="shared" si="270"/>
        <v>7</v>
      </c>
      <c r="R2883" s="3">
        <f t="shared" si="271"/>
        <v>43.31238188142536</v>
      </c>
      <c r="S2883" s="3">
        <f t="shared" si="272"/>
        <v>1.8991228070175437</v>
      </c>
      <c r="T2883" s="9">
        <f t="shared" si="273"/>
        <v>0</v>
      </c>
      <c r="U2883" s="9">
        <f t="shared" si="274"/>
        <v>151.19999999999999</v>
      </c>
      <c r="V2883" s="9">
        <f t="shared" si="275"/>
        <v>56</v>
      </c>
    </row>
    <row r="2884" spans="1:22" x14ac:dyDescent="0.25">
      <c r="A2884" t="s">
        <v>460</v>
      </c>
      <c r="B2884" s="32" t="s">
        <v>266</v>
      </c>
      <c r="C2884" t="s">
        <v>1638</v>
      </c>
      <c r="D2884" t="s">
        <v>5604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>
        <v>0</v>
      </c>
      <c r="L2884" s="9">
        <v>0</v>
      </c>
      <c r="M2884" s="19">
        <v>0</v>
      </c>
      <c r="N2884" s="19">
        <v>0</v>
      </c>
      <c r="O2884" s="19">
        <v>17</v>
      </c>
      <c r="P2884" s="19">
        <v>36</v>
      </c>
      <c r="Q2884" s="19">
        <f t="shared" si="270"/>
        <v>0</v>
      </c>
      <c r="R2884" s="3">
        <f t="shared" si="271"/>
        <v>11.081994678784413</v>
      </c>
      <c r="S2884" s="3">
        <f t="shared" si="272"/>
        <v>0.87171052631578949</v>
      </c>
      <c r="T2884" s="9">
        <f t="shared" si="273"/>
        <v>0</v>
      </c>
      <c r="U2884" s="9">
        <f t="shared" si="274"/>
        <v>36</v>
      </c>
      <c r="V2884" s="9">
        <f t="shared" si="275"/>
        <v>14</v>
      </c>
    </row>
    <row r="2885" spans="1:22" x14ac:dyDescent="0.25">
      <c r="A2885" t="s">
        <v>460</v>
      </c>
      <c r="B2885" s="32" t="s">
        <v>266</v>
      </c>
      <c r="C2885" t="s">
        <v>1638</v>
      </c>
      <c r="D2885" t="s">
        <v>113</v>
      </c>
      <c r="E2885" s="9">
        <v>33</v>
      </c>
      <c r="F2885" s="9">
        <v>33</v>
      </c>
      <c r="G2885" s="9">
        <v>18</v>
      </c>
      <c r="H2885" s="9">
        <v>32</v>
      </c>
      <c r="I2885" s="9">
        <v>21</v>
      </c>
      <c r="J2885" s="9">
        <v>32</v>
      </c>
      <c r="K2885">
        <v>89.6</v>
      </c>
      <c r="L2885" s="9">
        <v>4.1999999999999993</v>
      </c>
      <c r="M2885" s="19">
        <v>6</v>
      </c>
      <c r="N2885" s="19">
        <v>11</v>
      </c>
      <c r="O2885" s="19">
        <v>20</v>
      </c>
      <c r="P2885" s="19">
        <v>31</v>
      </c>
      <c r="Q2885" s="19">
        <f t="shared" si="270"/>
        <v>89.6</v>
      </c>
      <c r="R2885" s="3">
        <f t="shared" si="271"/>
        <v>22.229682586100676</v>
      </c>
      <c r="S2885" s="3">
        <f t="shared" si="272"/>
        <v>0.9067982456140351</v>
      </c>
      <c r="T2885" s="9">
        <f t="shared" si="273"/>
        <v>4.1999999999999993</v>
      </c>
      <c r="U2885" s="9">
        <f t="shared" si="274"/>
        <v>89.6</v>
      </c>
      <c r="V2885" s="9">
        <f t="shared" si="275"/>
        <v>29</v>
      </c>
    </row>
    <row r="2886" spans="1:22" x14ac:dyDescent="0.25">
      <c r="A2886" t="s">
        <v>460</v>
      </c>
      <c r="B2886" s="32" t="s">
        <v>266</v>
      </c>
      <c r="C2886" t="s">
        <v>1638</v>
      </c>
      <c r="D2886" t="s">
        <v>820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>
        <v>0</v>
      </c>
      <c r="L2886" s="9">
        <v>1.4</v>
      </c>
      <c r="M2886" s="19">
        <v>5</v>
      </c>
      <c r="N2886" s="19">
        <v>1</v>
      </c>
      <c r="O2886" s="19">
        <v>1</v>
      </c>
      <c r="P2886" s="19">
        <v>0</v>
      </c>
      <c r="Q2886" s="19">
        <f t="shared" si="270"/>
        <v>0</v>
      </c>
      <c r="R2886" s="3">
        <f t="shared" si="271"/>
        <v>1.4485102064472373</v>
      </c>
      <c r="S2886" s="3">
        <f t="shared" si="272"/>
        <v>6.9078947368421059E-2</v>
      </c>
      <c r="T2886" s="9">
        <f t="shared" si="273"/>
        <v>0</v>
      </c>
      <c r="U2886" s="9">
        <f t="shared" si="274"/>
        <v>5</v>
      </c>
      <c r="V2886" s="9">
        <f t="shared" si="275"/>
        <v>2</v>
      </c>
    </row>
    <row r="2887" spans="1:22" x14ac:dyDescent="0.25">
      <c r="A2887" t="s">
        <v>460</v>
      </c>
      <c r="B2887" s="32" t="s">
        <v>266</v>
      </c>
      <c r="C2887" t="s">
        <v>1638</v>
      </c>
      <c r="D2887" t="s">
        <v>119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</v>
      </c>
      <c r="K2887">
        <v>8.3999999999999986</v>
      </c>
      <c r="L2887" s="9">
        <v>4.1999999999999993</v>
      </c>
      <c r="M2887" s="19">
        <v>0</v>
      </c>
      <c r="N2887" s="19">
        <v>0</v>
      </c>
      <c r="O2887" s="19">
        <v>1</v>
      </c>
      <c r="P2887" s="19">
        <v>0</v>
      </c>
      <c r="Q2887" s="19">
        <f t="shared" si="270"/>
        <v>8.3999999999999986</v>
      </c>
      <c r="R2887" s="3">
        <f t="shared" si="271"/>
        <v>2.589957294605219</v>
      </c>
      <c r="S2887" s="3">
        <f t="shared" si="272"/>
        <v>0.14912280701754382</v>
      </c>
      <c r="T2887" s="9">
        <f t="shared" si="273"/>
        <v>0</v>
      </c>
      <c r="U2887" s="9">
        <f t="shared" si="274"/>
        <v>8.3999999999999986</v>
      </c>
      <c r="V2887" s="9">
        <f t="shared" si="275"/>
        <v>3</v>
      </c>
    </row>
    <row r="2888" spans="1:22" x14ac:dyDescent="0.25">
      <c r="A2888" t="s">
        <v>460</v>
      </c>
      <c r="B2888" s="32" t="s">
        <v>266</v>
      </c>
      <c r="C2888" t="s">
        <v>1638</v>
      </c>
      <c r="D2888" t="s">
        <v>106</v>
      </c>
      <c r="E2888" s="9">
        <v>21</v>
      </c>
      <c r="F2888" s="9">
        <v>30</v>
      </c>
      <c r="G2888" s="9">
        <v>26</v>
      </c>
      <c r="H2888" s="9">
        <v>27</v>
      </c>
      <c r="I2888" s="9">
        <v>24</v>
      </c>
      <c r="J2888" s="9">
        <v>25</v>
      </c>
      <c r="K2888">
        <v>190.39999999999998</v>
      </c>
      <c r="L2888" s="9">
        <v>28</v>
      </c>
      <c r="M2888" s="19">
        <v>50</v>
      </c>
      <c r="N2888" s="19">
        <v>58</v>
      </c>
      <c r="O2888" s="19">
        <v>40</v>
      </c>
      <c r="P2888" s="19">
        <v>28</v>
      </c>
      <c r="Q2888" s="19">
        <f t="shared" si="270"/>
        <v>190.39999999999998</v>
      </c>
      <c r="R2888" s="3">
        <f t="shared" si="271"/>
        <v>46.962844759222023</v>
      </c>
      <c r="S2888" s="3">
        <f t="shared" si="272"/>
        <v>1.5005482456140351</v>
      </c>
      <c r="T2888" s="9">
        <f t="shared" si="273"/>
        <v>21</v>
      </c>
      <c r="U2888" s="9">
        <f t="shared" si="274"/>
        <v>190.39999999999998</v>
      </c>
      <c r="V2888" s="9">
        <f t="shared" si="275"/>
        <v>60</v>
      </c>
    </row>
    <row r="2889" spans="1:22" x14ac:dyDescent="0.25">
      <c r="A2889" t="s">
        <v>460</v>
      </c>
      <c r="B2889" s="32" t="s">
        <v>266</v>
      </c>
      <c r="C2889" t="s">
        <v>1638</v>
      </c>
      <c r="D2889" t="s">
        <v>108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>
        <v>1.4</v>
      </c>
      <c r="L2889" s="9">
        <v>0</v>
      </c>
      <c r="M2889" s="19">
        <v>3</v>
      </c>
      <c r="N2889" s="19">
        <v>0</v>
      </c>
      <c r="O2889" s="19">
        <v>21</v>
      </c>
      <c r="P2889" s="19">
        <v>0</v>
      </c>
      <c r="Q2889" s="19">
        <f t="shared" si="270"/>
        <v>1.4</v>
      </c>
      <c r="R2889" s="3">
        <f t="shared" si="271"/>
        <v>6.0166183998735505</v>
      </c>
      <c r="S2889" s="3">
        <f t="shared" si="272"/>
        <v>0.27850877192982459</v>
      </c>
      <c r="T2889" s="9">
        <f t="shared" si="273"/>
        <v>0</v>
      </c>
      <c r="U2889" s="9">
        <f t="shared" si="274"/>
        <v>21</v>
      </c>
      <c r="V2889" s="9">
        <f t="shared" si="275"/>
        <v>8</v>
      </c>
    </row>
    <row r="2890" spans="1:22" x14ac:dyDescent="0.25">
      <c r="A2890" t="s">
        <v>460</v>
      </c>
      <c r="B2890" s="32" t="s">
        <v>266</v>
      </c>
      <c r="C2890" t="s">
        <v>1638</v>
      </c>
      <c r="D2890" t="s">
        <v>2214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>
        <v>0</v>
      </c>
      <c r="L2890" s="9">
        <v>0</v>
      </c>
      <c r="M2890" s="19">
        <v>0</v>
      </c>
      <c r="N2890" s="19">
        <v>2</v>
      </c>
      <c r="O2890" s="19">
        <v>0</v>
      </c>
      <c r="P2890" s="19">
        <v>0</v>
      </c>
      <c r="Q2890" s="19">
        <f t="shared" si="270"/>
        <v>0</v>
      </c>
      <c r="R2890" s="3">
        <f t="shared" si="271"/>
        <v>0.57735026918962573</v>
      </c>
      <c r="S2890" s="3">
        <f t="shared" si="272"/>
        <v>6.5789473684210523E-2</v>
      </c>
      <c r="T2890" s="9">
        <f t="shared" si="273"/>
        <v>0</v>
      </c>
      <c r="U2890" s="9">
        <f t="shared" si="274"/>
        <v>2</v>
      </c>
      <c r="V2890" s="9">
        <f t="shared" si="275"/>
        <v>1</v>
      </c>
    </row>
    <row r="2891" spans="1:22" x14ac:dyDescent="0.25">
      <c r="A2891" t="s">
        <v>460</v>
      </c>
      <c r="B2891" s="32" t="s">
        <v>266</v>
      </c>
      <c r="C2891" t="s">
        <v>1638</v>
      </c>
      <c r="D2891" t="s">
        <v>109</v>
      </c>
      <c r="E2891" s="9">
        <v>1</v>
      </c>
      <c r="F2891" s="9">
        <v>3</v>
      </c>
      <c r="G2891" s="9">
        <v>17</v>
      </c>
      <c r="H2891" s="9">
        <v>2</v>
      </c>
      <c r="I2891" s="9">
        <v>5</v>
      </c>
      <c r="J2891" s="9">
        <v>8</v>
      </c>
      <c r="K2891">
        <v>60.199999999999996</v>
      </c>
      <c r="L2891" s="9">
        <v>15.399999999999999</v>
      </c>
      <c r="M2891" s="19">
        <v>9</v>
      </c>
      <c r="N2891" s="19">
        <v>16</v>
      </c>
      <c r="O2891" s="19">
        <v>4</v>
      </c>
      <c r="P2891" s="19">
        <v>9</v>
      </c>
      <c r="Q2891" s="19">
        <f t="shared" si="270"/>
        <v>60.199999999999996</v>
      </c>
      <c r="R2891" s="3">
        <f t="shared" si="271"/>
        <v>16.01756611481358</v>
      </c>
      <c r="S2891" s="3">
        <f t="shared" si="272"/>
        <v>0.41008771929824561</v>
      </c>
      <c r="T2891" s="9">
        <f t="shared" si="273"/>
        <v>1</v>
      </c>
      <c r="U2891" s="9">
        <f t="shared" si="274"/>
        <v>60.199999999999996</v>
      </c>
      <c r="V2891" s="9">
        <f t="shared" si="275"/>
        <v>21</v>
      </c>
    </row>
    <row r="2892" spans="1:22" x14ac:dyDescent="0.25">
      <c r="A2892" t="s">
        <v>460</v>
      </c>
      <c r="B2892" s="32" t="s">
        <v>266</v>
      </c>
      <c r="C2892" t="s">
        <v>1638</v>
      </c>
      <c r="D2892" t="s">
        <v>4746</v>
      </c>
      <c r="E2892" s="9">
        <v>47</v>
      </c>
      <c r="F2892" s="9">
        <v>67</v>
      </c>
      <c r="G2892" s="9">
        <v>30</v>
      </c>
      <c r="H2892" s="9">
        <v>45</v>
      </c>
      <c r="I2892" s="9">
        <v>71</v>
      </c>
      <c r="J2892" s="9">
        <v>62</v>
      </c>
      <c r="K2892">
        <v>219.79999999999998</v>
      </c>
      <c r="L2892" s="9">
        <v>82.6</v>
      </c>
      <c r="M2892" s="19">
        <v>32</v>
      </c>
      <c r="N2892" s="19">
        <v>79</v>
      </c>
      <c r="O2892" s="19">
        <v>36</v>
      </c>
      <c r="P2892" s="19">
        <v>1</v>
      </c>
      <c r="Q2892" s="19">
        <f t="shared" si="270"/>
        <v>219.79999999999998</v>
      </c>
      <c r="R2892" s="3">
        <f t="shared" si="271"/>
        <v>54.345683667917292</v>
      </c>
      <c r="S2892" s="3">
        <f t="shared" si="272"/>
        <v>2.1173245614035086</v>
      </c>
      <c r="T2892" s="9">
        <f t="shared" si="273"/>
        <v>1</v>
      </c>
      <c r="U2892" s="9">
        <f t="shared" si="274"/>
        <v>219.79999999999998</v>
      </c>
      <c r="V2892" s="9">
        <f t="shared" si="275"/>
        <v>70</v>
      </c>
    </row>
    <row r="2893" spans="1:22" x14ac:dyDescent="0.25">
      <c r="A2893" t="s">
        <v>504</v>
      </c>
      <c r="B2893" s="32" t="s">
        <v>354</v>
      </c>
      <c r="C2893" t="s">
        <v>202</v>
      </c>
      <c r="D2893" t="s">
        <v>15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>
        <v>14</v>
      </c>
      <c r="L2893" s="9">
        <v>56</v>
      </c>
      <c r="M2893" s="19">
        <v>0</v>
      </c>
      <c r="N2893" s="19">
        <v>0</v>
      </c>
      <c r="O2893" s="19">
        <v>0</v>
      </c>
      <c r="P2893" s="19">
        <v>0</v>
      </c>
      <c r="Q2893" s="19">
        <f t="shared" si="270"/>
        <v>14</v>
      </c>
      <c r="R2893" s="3">
        <f t="shared" si="271"/>
        <v>16.30300214033841</v>
      </c>
      <c r="S2893" s="3">
        <f t="shared" si="272"/>
        <v>1.1513157894736843</v>
      </c>
      <c r="T2893" s="9">
        <f t="shared" si="273"/>
        <v>0</v>
      </c>
      <c r="U2893" s="9">
        <f t="shared" si="274"/>
        <v>56</v>
      </c>
      <c r="V2893" s="9">
        <f t="shared" si="275"/>
        <v>21</v>
      </c>
    </row>
    <row r="2894" spans="1:22" x14ac:dyDescent="0.25">
      <c r="A2894" t="s">
        <v>504</v>
      </c>
      <c r="B2894" s="32" t="s">
        <v>354</v>
      </c>
      <c r="C2894" t="s">
        <v>202</v>
      </c>
      <c r="D2894" t="s">
        <v>5604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>
        <v>0</v>
      </c>
      <c r="L2894" s="9">
        <v>0</v>
      </c>
      <c r="M2894" s="19">
        <v>0</v>
      </c>
      <c r="N2894" s="19">
        <v>0</v>
      </c>
      <c r="O2894" s="19">
        <v>1</v>
      </c>
      <c r="P2894" s="19">
        <v>13</v>
      </c>
      <c r="Q2894" s="19">
        <f t="shared" si="270"/>
        <v>0</v>
      </c>
      <c r="R2894" s="3">
        <f t="shared" si="271"/>
        <v>3.7376057804023377</v>
      </c>
      <c r="S2894" s="3">
        <f t="shared" si="272"/>
        <v>0.23026315789473686</v>
      </c>
      <c r="T2894" s="9">
        <f t="shared" si="273"/>
        <v>0</v>
      </c>
      <c r="U2894" s="9">
        <f t="shared" si="274"/>
        <v>13</v>
      </c>
      <c r="V2894" s="9">
        <f t="shared" si="275"/>
        <v>5</v>
      </c>
    </row>
    <row r="2895" spans="1:22" x14ac:dyDescent="0.25">
      <c r="A2895" t="s">
        <v>504</v>
      </c>
      <c r="B2895" s="32" t="s">
        <v>354</v>
      </c>
      <c r="C2895" t="s">
        <v>202</v>
      </c>
      <c r="D2895" t="s">
        <v>113</v>
      </c>
      <c r="E2895" s="9">
        <v>10</v>
      </c>
      <c r="F2895" s="9">
        <v>18</v>
      </c>
      <c r="G2895" s="9">
        <v>4</v>
      </c>
      <c r="H2895" s="9">
        <v>5</v>
      </c>
      <c r="I2895" s="9">
        <v>2</v>
      </c>
      <c r="J2895" s="9">
        <v>25</v>
      </c>
      <c r="K2895">
        <v>21</v>
      </c>
      <c r="L2895" s="9">
        <v>2.8</v>
      </c>
      <c r="M2895" s="19">
        <v>0</v>
      </c>
      <c r="N2895" s="19">
        <v>5</v>
      </c>
      <c r="O2895" s="19">
        <v>0</v>
      </c>
      <c r="P2895" s="19">
        <v>0</v>
      </c>
      <c r="Q2895" s="19">
        <f t="shared" si="270"/>
        <v>21</v>
      </c>
      <c r="R2895" s="3">
        <f t="shared" si="271"/>
        <v>8.7914559072827618</v>
      </c>
      <c r="S2895" s="3">
        <f t="shared" si="272"/>
        <v>0.33918128654970758</v>
      </c>
      <c r="T2895" s="9">
        <f t="shared" si="273"/>
        <v>0</v>
      </c>
      <c r="U2895" s="9">
        <f t="shared" si="274"/>
        <v>25</v>
      </c>
      <c r="V2895" s="9">
        <f t="shared" si="275"/>
        <v>11</v>
      </c>
    </row>
    <row r="2896" spans="1:22" x14ac:dyDescent="0.25">
      <c r="A2896" t="s">
        <v>504</v>
      </c>
      <c r="B2896" s="32" t="s">
        <v>354</v>
      </c>
      <c r="C2896" t="s">
        <v>202</v>
      </c>
      <c r="D2896" t="s">
        <v>106</v>
      </c>
      <c r="E2896" s="9">
        <v>28</v>
      </c>
      <c r="F2896" s="9">
        <v>6</v>
      </c>
      <c r="G2896" s="9">
        <v>72</v>
      </c>
      <c r="H2896" s="9">
        <v>14</v>
      </c>
      <c r="I2896" s="9">
        <v>20</v>
      </c>
      <c r="J2896" s="9">
        <v>22</v>
      </c>
      <c r="K2896">
        <v>116.19999999999999</v>
      </c>
      <c r="L2896" s="9">
        <v>19.599999999999998</v>
      </c>
      <c r="M2896" s="19">
        <v>32</v>
      </c>
      <c r="N2896" s="19">
        <v>33</v>
      </c>
      <c r="O2896" s="19">
        <v>24</v>
      </c>
      <c r="P2896" s="19">
        <v>22</v>
      </c>
      <c r="Q2896" s="19">
        <f t="shared" si="270"/>
        <v>116.19999999999999</v>
      </c>
      <c r="R2896" s="3">
        <f t="shared" si="271"/>
        <v>30.476737278644425</v>
      </c>
      <c r="S2896" s="3">
        <f t="shared" si="272"/>
        <v>1.1206140350877194</v>
      </c>
      <c r="T2896" s="9">
        <f t="shared" si="273"/>
        <v>6</v>
      </c>
      <c r="U2896" s="9">
        <f t="shared" si="274"/>
        <v>116.19999999999999</v>
      </c>
      <c r="V2896" s="9">
        <f t="shared" si="275"/>
        <v>39</v>
      </c>
    </row>
    <row r="2897" spans="1:22" x14ac:dyDescent="0.25">
      <c r="A2897" t="s">
        <v>504</v>
      </c>
      <c r="B2897" s="32" t="s">
        <v>354</v>
      </c>
      <c r="C2897" t="s">
        <v>202</v>
      </c>
      <c r="D2897" t="s">
        <v>2214</v>
      </c>
      <c r="E2897" s="9">
        <v>3</v>
      </c>
      <c r="F2897" s="9">
        <v>0</v>
      </c>
      <c r="G2897" s="9">
        <v>0</v>
      </c>
      <c r="H2897" s="9">
        <v>0</v>
      </c>
      <c r="I2897" s="9">
        <v>0</v>
      </c>
      <c r="J2897" s="9">
        <v>0</v>
      </c>
      <c r="K2897">
        <v>0</v>
      </c>
      <c r="L2897" s="9">
        <v>0</v>
      </c>
      <c r="M2897" s="19">
        <v>0</v>
      </c>
      <c r="N2897" s="19">
        <v>0</v>
      </c>
      <c r="O2897" s="19">
        <v>0</v>
      </c>
      <c r="P2897" s="19">
        <v>0</v>
      </c>
      <c r="Q2897" s="19">
        <f t="shared" si="270"/>
        <v>0</v>
      </c>
      <c r="R2897" s="3">
        <f t="shared" si="271"/>
        <v>0.8660254037844386</v>
      </c>
      <c r="S2897" s="3">
        <f t="shared" si="272"/>
        <v>9.8684210526315791E-2</v>
      </c>
      <c r="T2897" s="9">
        <f t="shared" si="273"/>
        <v>0</v>
      </c>
      <c r="U2897" s="9">
        <f t="shared" si="274"/>
        <v>3</v>
      </c>
      <c r="V2897" s="9">
        <f t="shared" si="275"/>
        <v>1</v>
      </c>
    </row>
    <row r="2898" spans="1:22" x14ac:dyDescent="0.25">
      <c r="A2898" t="s">
        <v>504</v>
      </c>
      <c r="B2898" s="32" t="s">
        <v>354</v>
      </c>
      <c r="C2898" t="s">
        <v>202</v>
      </c>
      <c r="D2898" t="s">
        <v>109</v>
      </c>
      <c r="E2898" s="9">
        <v>3</v>
      </c>
      <c r="F2898" s="9">
        <v>2</v>
      </c>
      <c r="G2898" s="9">
        <v>15</v>
      </c>
      <c r="H2898" s="9">
        <v>12</v>
      </c>
      <c r="I2898" s="9">
        <v>10</v>
      </c>
      <c r="J2898" s="9">
        <v>9</v>
      </c>
      <c r="K2898">
        <v>39.199999999999996</v>
      </c>
      <c r="L2898" s="9">
        <v>2.8</v>
      </c>
      <c r="M2898" s="19">
        <v>2</v>
      </c>
      <c r="N2898" s="19">
        <v>2</v>
      </c>
      <c r="O2898" s="19">
        <v>7</v>
      </c>
      <c r="P2898" s="19">
        <v>3</v>
      </c>
      <c r="Q2898" s="19">
        <f t="shared" si="270"/>
        <v>39.199999999999996</v>
      </c>
      <c r="R2898" s="3">
        <f t="shared" si="271"/>
        <v>10.528734132090259</v>
      </c>
      <c r="S2898" s="3">
        <f t="shared" si="272"/>
        <v>0.29331140350877194</v>
      </c>
      <c r="T2898" s="9">
        <f t="shared" si="273"/>
        <v>2</v>
      </c>
      <c r="U2898" s="9">
        <f t="shared" si="274"/>
        <v>39.199999999999996</v>
      </c>
      <c r="V2898" s="9">
        <f t="shared" si="275"/>
        <v>14</v>
      </c>
    </row>
    <row r="2899" spans="1:22" x14ac:dyDescent="0.25">
      <c r="A2899" t="s">
        <v>504</v>
      </c>
      <c r="B2899" s="32" t="s">
        <v>354</v>
      </c>
      <c r="C2899" t="s">
        <v>202</v>
      </c>
      <c r="D2899" t="s">
        <v>4746</v>
      </c>
      <c r="E2899" s="9">
        <v>13</v>
      </c>
      <c r="F2899" s="9">
        <v>9</v>
      </c>
      <c r="G2899" s="9">
        <v>18</v>
      </c>
      <c r="H2899" s="9">
        <v>14</v>
      </c>
      <c r="I2899" s="9">
        <v>14</v>
      </c>
      <c r="J2899" s="9">
        <v>10</v>
      </c>
      <c r="K2899">
        <v>71.399999999999991</v>
      </c>
      <c r="L2899" s="9">
        <v>26.599999999999998</v>
      </c>
      <c r="M2899" s="19">
        <v>15</v>
      </c>
      <c r="N2899" s="19">
        <v>17</v>
      </c>
      <c r="O2899" s="19">
        <v>20</v>
      </c>
      <c r="P2899" s="19">
        <v>7</v>
      </c>
      <c r="Q2899" s="19">
        <f t="shared" si="270"/>
        <v>71.399999999999991</v>
      </c>
      <c r="R2899" s="3">
        <f t="shared" si="271"/>
        <v>17.142283359805916</v>
      </c>
      <c r="S2899" s="3">
        <f t="shared" si="272"/>
        <v>0.64418859649122806</v>
      </c>
      <c r="T2899" s="9">
        <f t="shared" si="273"/>
        <v>7</v>
      </c>
      <c r="U2899" s="9">
        <f t="shared" si="274"/>
        <v>71.399999999999991</v>
      </c>
      <c r="V2899" s="9">
        <f t="shared" si="275"/>
        <v>22</v>
      </c>
    </row>
    <row r="2900" spans="1:22" x14ac:dyDescent="0.25">
      <c r="A2900" t="s">
        <v>622</v>
      </c>
      <c r="B2900" s="32" t="s">
        <v>352</v>
      </c>
      <c r="C2900" t="s">
        <v>202</v>
      </c>
      <c r="D2900" t="s">
        <v>15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</v>
      </c>
      <c r="K2900">
        <v>14</v>
      </c>
      <c r="L2900" s="9">
        <v>0</v>
      </c>
      <c r="M2900" s="19">
        <v>0</v>
      </c>
      <c r="N2900" s="19">
        <v>0</v>
      </c>
      <c r="O2900" s="19">
        <v>0</v>
      </c>
      <c r="P2900" s="19">
        <v>0</v>
      </c>
      <c r="Q2900" s="19">
        <f t="shared" si="270"/>
        <v>14</v>
      </c>
      <c r="R2900" s="3">
        <f t="shared" si="271"/>
        <v>4.0414518843273806</v>
      </c>
      <c r="S2900" s="3">
        <f t="shared" si="272"/>
        <v>0.46052631578947373</v>
      </c>
      <c r="T2900" s="9">
        <f t="shared" si="273"/>
        <v>0</v>
      </c>
      <c r="U2900" s="9">
        <f t="shared" si="274"/>
        <v>14</v>
      </c>
      <c r="V2900" s="9">
        <f t="shared" si="275"/>
        <v>5</v>
      </c>
    </row>
    <row r="2901" spans="1:22" x14ac:dyDescent="0.25">
      <c r="A2901" t="s">
        <v>622</v>
      </c>
      <c r="B2901" s="32" t="s">
        <v>352</v>
      </c>
      <c r="C2901" t="s">
        <v>202</v>
      </c>
      <c r="D2901" t="s">
        <v>5604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>
        <v>0</v>
      </c>
      <c r="L2901" s="9">
        <v>0</v>
      </c>
      <c r="M2901" s="19">
        <v>0</v>
      </c>
      <c r="N2901" s="19">
        <v>0</v>
      </c>
      <c r="O2901" s="19">
        <v>0</v>
      </c>
      <c r="P2901" s="19">
        <v>4</v>
      </c>
      <c r="Q2901" s="19">
        <f t="shared" si="270"/>
        <v>0</v>
      </c>
      <c r="R2901" s="3">
        <f t="shared" si="271"/>
        <v>1.1547005383792515</v>
      </c>
      <c r="S2901" s="3">
        <f t="shared" si="272"/>
        <v>0.13157894736842105</v>
      </c>
      <c r="T2901" s="9">
        <f t="shared" si="273"/>
        <v>0</v>
      </c>
      <c r="U2901" s="9">
        <f t="shared" si="274"/>
        <v>4</v>
      </c>
      <c r="V2901" s="9">
        <f t="shared" si="275"/>
        <v>2</v>
      </c>
    </row>
    <row r="2902" spans="1:22" x14ac:dyDescent="0.25">
      <c r="A2902" t="s">
        <v>622</v>
      </c>
      <c r="B2902" s="32" t="s">
        <v>352</v>
      </c>
      <c r="C2902" t="s">
        <v>202</v>
      </c>
      <c r="D2902" t="s">
        <v>113</v>
      </c>
      <c r="E2902" s="9">
        <v>9</v>
      </c>
      <c r="F2902" s="9">
        <v>15</v>
      </c>
      <c r="G2902" s="9">
        <v>3</v>
      </c>
      <c r="H2902" s="9">
        <v>0</v>
      </c>
      <c r="I2902" s="9">
        <v>0</v>
      </c>
      <c r="J2902" s="9">
        <v>2</v>
      </c>
      <c r="K2902">
        <v>12.6</v>
      </c>
      <c r="L2902" s="9">
        <v>2.8</v>
      </c>
      <c r="M2902" s="19">
        <v>0</v>
      </c>
      <c r="N2902" s="19">
        <v>0</v>
      </c>
      <c r="O2902" s="19">
        <v>0</v>
      </c>
      <c r="P2902" s="19">
        <v>0</v>
      </c>
      <c r="Q2902" s="19">
        <f t="shared" si="270"/>
        <v>12.6</v>
      </c>
      <c r="R2902" s="3">
        <f t="shared" si="271"/>
        <v>5.40471174910458</v>
      </c>
      <c r="S2902" s="3">
        <f t="shared" si="272"/>
        <v>0.24342105263157895</v>
      </c>
      <c r="T2902" s="9">
        <f t="shared" si="273"/>
        <v>0</v>
      </c>
      <c r="U2902" s="9">
        <f t="shared" si="274"/>
        <v>15</v>
      </c>
      <c r="V2902" s="9">
        <f t="shared" si="275"/>
        <v>7</v>
      </c>
    </row>
    <row r="2903" spans="1:22" x14ac:dyDescent="0.25">
      <c r="A2903" t="s">
        <v>622</v>
      </c>
      <c r="B2903" s="32" t="s">
        <v>352</v>
      </c>
      <c r="C2903" t="s">
        <v>202</v>
      </c>
      <c r="D2903" t="s">
        <v>106</v>
      </c>
      <c r="E2903" s="9">
        <v>0</v>
      </c>
      <c r="F2903" s="9">
        <v>6</v>
      </c>
      <c r="G2903" s="9">
        <v>22</v>
      </c>
      <c r="H2903" s="9">
        <v>3</v>
      </c>
      <c r="I2903" s="9">
        <v>2</v>
      </c>
      <c r="J2903" s="9">
        <v>6</v>
      </c>
      <c r="K2903">
        <v>35</v>
      </c>
      <c r="L2903" s="9">
        <v>11.2</v>
      </c>
      <c r="M2903" s="19">
        <v>22</v>
      </c>
      <c r="N2903" s="19">
        <v>2</v>
      </c>
      <c r="O2903" s="19">
        <v>15</v>
      </c>
      <c r="P2903" s="19">
        <v>1</v>
      </c>
      <c r="Q2903" s="19">
        <f t="shared" si="270"/>
        <v>35</v>
      </c>
      <c r="R2903" s="3">
        <f t="shared" si="271"/>
        <v>10.984231121627646</v>
      </c>
      <c r="S2903" s="3">
        <f t="shared" si="272"/>
        <v>0.37440191387559812</v>
      </c>
      <c r="T2903" s="9">
        <f t="shared" si="273"/>
        <v>0</v>
      </c>
      <c r="U2903" s="9">
        <f t="shared" si="274"/>
        <v>35</v>
      </c>
      <c r="V2903" s="9">
        <f t="shared" si="275"/>
        <v>14</v>
      </c>
    </row>
    <row r="2904" spans="1:22" x14ac:dyDescent="0.25">
      <c r="A2904" t="s">
        <v>622</v>
      </c>
      <c r="B2904" s="32" t="s">
        <v>352</v>
      </c>
      <c r="C2904" t="s">
        <v>202</v>
      </c>
      <c r="D2904" t="s">
        <v>108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>
        <v>0</v>
      </c>
      <c r="L2904" s="9">
        <v>0</v>
      </c>
      <c r="M2904" s="19">
        <v>10</v>
      </c>
      <c r="N2904" s="19">
        <v>0</v>
      </c>
      <c r="O2904" s="19">
        <v>2</v>
      </c>
      <c r="P2904" s="19">
        <v>0</v>
      </c>
      <c r="Q2904" s="19">
        <f t="shared" si="270"/>
        <v>0</v>
      </c>
      <c r="R2904" s="3">
        <f t="shared" si="271"/>
        <v>2.8919952219248848</v>
      </c>
      <c r="S2904" s="3">
        <f t="shared" si="272"/>
        <v>0.19736842105263158</v>
      </c>
      <c r="T2904" s="9">
        <f t="shared" si="273"/>
        <v>0</v>
      </c>
      <c r="U2904" s="9">
        <f t="shared" si="274"/>
        <v>10</v>
      </c>
      <c r="V2904" s="9">
        <f t="shared" si="275"/>
        <v>4</v>
      </c>
    </row>
    <row r="2905" spans="1:22" x14ac:dyDescent="0.25">
      <c r="A2905" t="s">
        <v>622</v>
      </c>
      <c r="B2905" s="32" t="s">
        <v>352</v>
      </c>
      <c r="C2905" t="s">
        <v>202</v>
      </c>
      <c r="D2905" t="s">
        <v>109</v>
      </c>
      <c r="E2905" s="9">
        <v>3</v>
      </c>
      <c r="F2905" s="9">
        <v>0</v>
      </c>
      <c r="G2905" s="9">
        <v>2</v>
      </c>
      <c r="H2905" s="9">
        <v>0</v>
      </c>
      <c r="I2905" s="9">
        <v>4</v>
      </c>
      <c r="J2905" s="9">
        <v>3</v>
      </c>
      <c r="K2905">
        <v>21</v>
      </c>
      <c r="L2905" s="9">
        <v>0</v>
      </c>
      <c r="M2905" s="19">
        <v>13</v>
      </c>
      <c r="N2905" s="19">
        <v>0</v>
      </c>
      <c r="O2905" s="19">
        <v>0</v>
      </c>
      <c r="P2905" s="19">
        <v>1</v>
      </c>
      <c r="Q2905" s="19">
        <f t="shared" si="270"/>
        <v>21</v>
      </c>
      <c r="R2905" s="3">
        <f t="shared" si="271"/>
        <v>6.5011653966924658</v>
      </c>
      <c r="S2905" s="3">
        <f t="shared" si="272"/>
        <v>0.22086466165413535</v>
      </c>
      <c r="T2905" s="9">
        <f t="shared" si="273"/>
        <v>0</v>
      </c>
      <c r="U2905" s="9">
        <f t="shared" si="274"/>
        <v>21</v>
      </c>
      <c r="V2905" s="9">
        <f t="shared" si="275"/>
        <v>8</v>
      </c>
    </row>
    <row r="2906" spans="1:22" x14ac:dyDescent="0.25">
      <c r="A2906" t="s">
        <v>622</v>
      </c>
      <c r="B2906" s="32" t="s">
        <v>352</v>
      </c>
      <c r="C2906" t="s">
        <v>202</v>
      </c>
      <c r="D2906" t="s">
        <v>4746</v>
      </c>
      <c r="E2906" s="9">
        <v>0</v>
      </c>
      <c r="F2906" s="9">
        <v>7</v>
      </c>
      <c r="G2906" s="9">
        <v>16</v>
      </c>
      <c r="H2906" s="9">
        <v>11</v>
      </c>
      <c r="I2906" s="9">
        <v>4</v>
      </c>
      <c r="J2906" s="9">
        <v>0</v>
      </c>
      <c r="K2906">
        <v>21</v>
      </c>
      <c r="L2906" s="9">
        <v>8.3999999999999986</v>
      </c>
      <c r="M2906" s="19">
        <v>13</v>
      </c>
      <c r="N2906" s="19">
        <v>1</v>
      </c>
      <c r="O2906" s="19">
        <v>23</v>
      </c>
      <c r="P2906" s="19">
        <v>4</v>
      </c>
      <c r="Q2906" s="19">
        <f t="shared" si="270"/>
        <v>21</v>
      </c>
      <c r="R2906" s="3">
        <f t="shared" si="271"/>
        <v>7.9163046169206233</v>
      </c>
      <c r="S2906" s="3">
        <f t="shared" si="272"/>
        <v>0.35657894736842105</v>
      </c>
      <c r="T2906" s="9">
        <f t="shared" si="273"/>
        <v>0</v>
      </c>
      <c r="U2906" s="9">
        <f t="shared" si="274"/>
        <v>23</v>
      </c>
      <c r="V2906" s="9">
        <f t="shared" si="275"/>
        <v>10</v>
      </c>
    </row>
    <row r="2907" spans="1:22" x14ac:dyDescent="0.25">
      <c r="A2907" t="s">
        <v>492</v>
      </c>
      <c r="B2907" s="32" t="s">
        <v>350</v>
      </c>
      <c r="C2907" t="s">
        <v>202</v>
      </c>
      <c r="D2907" t="s">
        <v>15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>
        <v>0</v>
      </c>
      <c r="L2907" s="9">
        <v>28</v>
      </c>
      <c r="M2907" s="19">
        <v>0</v>
      </c>
      <c r="N2907" s="19">
        <v>0</v>
      </c>
      <c r="O2907" s="19">
        <v>0</v>
      </c>
      <c r="P2907" s="19">
        <v>0</v>
      </c>
      <c r="Q2907" s="19">
        <f t="shared" si="270"/>
        <v>0</v>
      </c>
      <c r="R2907" s="3">
        <f t="shared" si="271"/>
        <v>8.0829037686547611</v>
      </c>
      <c r="S2907" s="3">
        <f t="shared" si="272"/>
        <v>0.92105263157894746</v>
      </c>
      <c r="T2907" s="9">
        <f t="shared" si="273"/>
        <v>0</v>
      </c>
      <c r="U2907" s="9">
        <f t="shared" si="274"/>
        <v>28</v>
      </c>
      <c r="V2907" s="9">
        <f t="shared" si="275"/>
        <v>10</v>
      </c>
    </row>
    <row r="2908" spans="1:22" x14ac:dyDescent="0.25">
      <c r="A2908" t="s">
        <v>492</v>
      </c>
      <c r="B2908" s="32" t="s">
        <v>350</v>
      </c>
      <c r="C2908" t="s">
        <v>202</v>
      </c>
      <c r="D2908" t="s">
        <v>5604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0</v>
      </c>
      <c r="K2908">
        <v>0</v>
      </c>
      <c r="L2908" s="9">
        <v>0</v>
      </c>
      <c r="M2908" s="19">
        <v>0</v>
      </c>
      <c r="N2908" s="19">
        <v>0</v>
      </c>
      <c r="O2908" s="19">
        <v>0</v>
      </c>
      <c r="P2908" s="19">
        <v>9</v>
      </c>
      <c r="Q2908" s="19">
        <f t="shared" si="270"/>
        <v>0</v>
      </c>
      <c r="R2908" s="3">
        <f t="shared" si="271"/>
        <v>2.598076211353316</v>
      </c>
      <c r="S2908" s="3">
        <f t="shared" si="272"/>
        <v>0.2960526315789474</v>
      </c>
      <c r="T2908" s="9">
        <f t="shared" si="273"/>
        <v>0</v>
      </c>
      <c r="U2908" s="9">
        <f t="shared" si="274"/>
        <v>9</v>
      </c>
      <c r="V2908" s="9">
        <f t="shared" si="275"/>
        <v>3</v>
      </c>
    </row>
    <row r="2909" spans="1:22" x14ac:dyDescent="0.25">
      <c r="A2909" t="s">
        <v>492</v>
      </c>
      <c r="B2909" s="32" t="s">
        <v>350</v>
      </c>
      <c r="C2909" t="s">
        <v>202</v>
      </c>
      <c r="D2909" t="s">
        <v>113</v>
      </c>
      <c r="E2909" s="9">
        <v>2</v>
      </c>
      <c r="F2909" s="9">
        <v>13</v>
      </c>
      <c r="G2909" s="9">
        <v>1</v>
      </c>
      <c r="H2909" s="9">
        <v>2</v>
      </c>
      <c r="I2909" s="9">
        <v>2</v>
      </c>
      <c r="J2909" s="9">
        <v>1</v>
      </c>
      <c r="K2909">
        <v>28</v>
      </c>
      <c r="L2909" s="9">
        <v>0</v>
      </c>
      <c r="M2909" s="19">
        <v>0</v>
      </c>
      <c r="N2909" s="19">
        <v>7</v>
      </c>
      <c r="O2909" s="19">
        <v>0</v>
      </c>
      <c r="P2909" s="19">
        <v>0</v>
      </c>
      <c r="Q2909" s="19">
        <f t="shared" si="270"/>
        <v>28</v>
      </c>
      <c r="R2909" s="3">
        <f t="shared" si="271"/>
        <v>8.2828775559017291</v>
      </c>
      <c r="S2909" s="3">
        <f t="shared" si="272"/>
        <v>0.23026315789473686</v>
      </c>
      <c r="T2909" s="9">
        <f t="shared" si="273"/>
        <v>0</v>
      </c>
      <c r="U2909" s="9">
        <f t="shared" si="274"/>
        <v>28</v>
      </c>
      <c r="V2909" s="9">
        <f t="shared" si="275"/>
        <v>11</v>
      </c>
    </row>
    <row r="2910" spans="1:22" x14ac:dyDescent="0.25">
      <c r="A2910" t="s">
        <v>492</v>
      </c>
      <c r="B2910" s="32" t="s">
        <v>350</v>
      </c>
      <c r="C2910" t="s">
        <v>202</v>
      </c>
      <c r="D2910" t="s">
        <v>106</v>
      </c>
      <c r="E2910" s="9">
        <v>4</v>
      </c>
      <c r="F2910" s="9">
        <v>12</v>
      </c>
      <c r="G2910" s="9">
        <v>29</v>
      </c>
      <c r="H2910" s="9">
        <v>4</v>
      </c>
      <c r="I2910" s="9">
        <v>3</v>
      </c>
      <c r="J2910" s="9">
        <v>14</v>
      </c>
      <c r="K2910">
        <v>61.599999999999994</v>
      </c>
      <c r="L2910" s="9">
        <v>9.7999999999999989</v>
      </c>
      <c r="M2910" s="19">
        <v>9</v>
      </c>
      <c r="N2910" s="19">
        <v>18</v>
      </c>
      <c r="O2910" s="19">
        <v>1</v>
      </c>
      <c r="P2910" s="19">
        <v>16</v>
      </c>
      <c r="Q2910" s="19">
        <f t="shared" si="270"/>
        <v>61.599999999999994</v>
      </c>
      <c r="R2910" s="3">
        <f t="shared" si="271"/>
        <v>16.603495433373677</v>
      </c>
      <c r="S2910" s="3">
        <f t="shared" si="272"/>
        <v>0.49725877192982459</v>
      </c>
      <c r="T2910" s="9">
        <f t="shared" si="273"/>
        <v>1</v>
      </c>
      <c r="U2910" s="9">
        <f t="shared" si="274"/>
        <v>61.599999999999994</v>
      </c>
      <c r="V2910" s="9">
        <f t="shared" si="275"/>
        <v>21</v>
      </c>
    </row>
    <row r="2911" spans="1:22" x14ac:dyDescent="0.25">
      <c r="A2911" t="s">
        <v>492</v>
      </c>
      <c r="B2911" s="32" t="s">
        <v>350</v>
      </c>
      <c r="C2911" t="s">
        <v>202</v>
      </c>
      <c r="D2911" t="s">
        <v>2214</v>
      </c>
      <c r="E2911" s="9">
        <v>0</v>
      </c>
      <c r="F2911" s="9">
        <v>4</v>
      </c>
      <c r="G2911" s="9">
        <v>0</v>
      </c>
      <c r="H2911" s="9">
        <v>0</v>
      </c>
      <c r="I2911" s="9">
        <v>3</v>
      </c>
      <c r="J2911" s="9">
        <v>0</v>
      </c>
      <c r="K2911">
        <v>0</v>
      </c>
      <c r="L2911" s="9">
        <v>0</v>
      </c>
      <c r="M2911" s="19">
        <v>0</v>
      </c>
      <c r="N2911" s="19">
        <v>0</v>
      </c>
      <c r="O2911" s="19">
        <v>0</v>
      </c>
      <c r="P2911" s="19">
        <v>0</v>
      </c>
      <c r="Q2911" s="19">
        <f t="shared" si="270"/>
        <v>0</v>
      </c>
      <c r="R2911" s="3">
        <f t="shared" si="271"/>
        <v>1.378954368902449</v>
      </c>
      <c r="S2911" s="3">
        <f t="shared" si="272"/>
        <v>0.11513157894736843</v>
      </c>
      <c r="T2911" s="9">
        <f t="shared" si="273"/>
        <v>0</v>
      </c>
      <c r="U2911" s="9">
        <f t="shared" si="274"/>
        <v>4</v>
      </c>
      <c r="V2911" s="9">
        <f t="shared" si="275"/>
        <v>2</v>
      </c>
    </row>
    <row r="2912" spans="1:22" x14ac:dyDescent="0.25">
      <c r="A2912" t="s">
        <v>492</v>
      </c>
      <c r="B2912" s="32" t="s">
        <v>350</v>
      </c>
      <c r="C2912" t="s">
        <v>202</v>
      </c>
      <c r="D2912" t="s">
        <v>109</v>
      </c>
      <c r="E2912" s="9">
        <v>2</v>
      </c>
      <c r="F2912" s="9">
        <v>0</v>
      </c>
      <c r="G2912" s="9">
        <v>5</v>
      </c>
      <c r="H2912" s="9">
        <v>0</v>
      </c>
      <c r="I2912" s="9">
        <v>7</v>
      </c>
      <c r="J2912" s="9">
        <v>4</v>
      </c>
      <c r="K2912">
        <v>15.399999999999999</v>
      </c>
      <c r="L2912" s="9">
        <v>11.2</v>
      </c>
      <c r="M2912" s="19">
        <v>5</v>
      </c>
      <c r="N2912" s="19">
        <v>4</v>
      </c>
      <c r="O2912" s="19">
        <v>4</v>
      </c>
      <c r="P2912" s="19">
        <v>3</v>
      </c>
      <c r="Q2912" s="19">
        <f t="shared" si="270"/>
        <v>15.399999999999999</v>
      </c>
      <c r="R2912" s="3">
        <f t="shared" si="271"/>
        <v>4.4371366688644853</v>
      </c>
      <c r="S2912" s="3">
        <f t="shared" si="272"/>
        <v>0.1993421052631579</v>
      </c>
      <c r="T2912" s="9">
        <f t="shared" si="273"/>
        <v>0</v>
      </c>
      <c r="U2912" s="9">
        <f t="shared" si="274"/>
        <v>15.399999999999999</v>
      </c>
      <c r="V2912" s="9">
        <f t="shared" si="275"/>
        <v>6</v>
      </c>
    </row>
    <row r="2913" spans="1:22" x14ac:dyDescent="0.25">
      <c r="A2913" t="s">
        <v>492</v>
      </c>
      <c r="B2913" s="32" t="s">
        <v>350</v>
      </c>
      <c r="C2913" t="s">
        <v>202</v>
      </c>
      <c r="D2913" t="s">
        <v>4746</v>
      </c>
      <c r="E2913" s="9">
        <v>7</v>
      </c>
      <c r="F2913" s="9">
        <v>2</v>
      </c>
      <c r="G2913" s="9">
        <v>27</v>
      </c>
      <c r="H2913" s="9">
        <v>5</v>
      </c>
      <c r="I2913" s="9">
        <v>3</v>
      </c>
      <c r="J2913" s="9">
        <v>0</v>
      </c>
      <c r="K2913">
        <v>15.399999999999999</v>
      </c>
      <c r="L2913" s="9">
        <v>18.2</v>
      </c>
      <c r="M2913" s="19">
        <v>6</v>
      </c>
      <c r="N2913" s="19">
        <v>7</v>
      </c>
      <c r="O2913" s="19">
        <v>16</v>
      </c>
      <c r="P2913" s="19">
        <v>6</v>
      </c>
      <c r="Q2913" s="19">
        <f t="shared" si="270"/>
        <v>15.399999999999999</v>
      </c>
      <c r="R2913" s="3">
        <f t="shared" si="271"/>
        <v>8.0047523763112487</v>
      </c>
      <c r="S2913" s="3">
        <f t="shared" si="272"/>
        <v>0.33672248803827753</v>
      </c>
      <c r="T2913" s="9">
        <f t="shared" si="273"/>
        <v>0</v>
      </c>
      <c r="U2913" s="9">
        <f t="shared" si="274"/>
        <v>27</v>
      </c>
      <c r="V2913" s="9">
        <f t="shared" si="275"/>
        <v>10</v>
      </c>
    </row>
    <row r="2914" spans="1:22" x14ac:dyDescent="0.25">
      <c r="A2914" t="s">
        <v>4019</v>
      </c>
      <c r="B2914" s="32" t="s">
        <v>2573</v>
      </c>
      <c r="C2914" t="s">
        <v>1659</v>
      </c>
      <c r="D2914" t="s">
        <v>113</v>
      </c>
      <c r="E2914" s="9">
        <v>5</v>
      </c>
      <c r="F2914" s="9">
        <v>5</v>
      </c>
      <c r="G2914" s="9">
        <v>2</v>
      </c>
      <c r="H2914" s="9">
        <v>0</v>
      </c>
      <c r="I2914" s="9">
        <v>0</v>
      </c>
      <c r="J2914" s="9">
        <v>0</v>
      </c>
      <c r="K2914">
        <v>0</v>
      </c>
      <c r="L2914" s="9">
        <v>0</v>
      </c>
      <c r="M2914" s="19">
        <v>0</v>
      </c>
      <c r="N2914" s="19">
        <v>0</v>
      </c>
      <c r="O2914" s="19">
        <v>0</v>
      </c>
      <c r="P2914" s="19">
        <v>0</v>
      </c>
      <c r="Q2914" s="19">
        <f t="shared" si="270"/>
        <v>0</v>
      </c>
      <c r="R2914" s="3">
        <f t="shared" si="271"/>
        <v>1.9540168418367889</v>
      </c>
      <c r="S2914" s="3">
        <f t="shared" si="272"/>
        <v>0.13157894736842105</v>
      </c>
      <c r="T2914" s="9">
        <f t="shared" si="273"/>
        <v>0</v>
      </c>
      <c r="U2914" s="9">
        <f t="shared" si="274"/>
        <v>5</v>
      </c>
      <c r="V2914" s="9">
        <f t="shared" si="275"/>
        <v>3</v>
      </c>
    </row>
    <row r="2915" spans="1:22" x14ac:dyDescent="0.25">
      <c r="A2915" t="s">
        <v>4019</v>
      </c>
      <c r="B2915" s="32" t="s">
        <v>2573</v>
      </c>
      <c r="C2915" t="s">
        <v>1659</v>
      </c>
      <c r="D2915" t="s">
        <v>109</v>
      </c>
      <c r="E2915" s="9">
        <v>9</v>
      </c>
      <c r="F2915" s="9">
        <v>4</v>
      </c>
      <c r="G2915" s="9">
        <v>14</v>
      </c>
      <c r="H2915" s="9">
        <v>0</v>
      </c>
      <c r="I2915" s="9">
        <v>0</v>
      </c>
      <c r="J2915" s="9">
        <v>0</v>
      </c>
      <c r="K2915">
        <v>0</v>
      </c>
      <c r="L2915" s="9">
        <v>0</v>
      </c>
      <c r="M2915" s="19">
        <v>0</v>
      </c>
      <c r="N2915" s="19">
        <v>11</v>
      </c>
      <c r="O2915" s="19">
        <v>0</v>
      </c>
      <c r="P2915" s="19">
        <v>0</v>
      </c>
      <c r="Q2915" s="19">
        <f t="shared" si="270"/>
        <v>0</v>
      </c>
      <c r="R2915" s="3">
        <f t="shared" si="271"/>
        <v>5.1669110401641039</v>
      </c>
      <c r="S2915" s="3">
        <f t="shared" si="272"/>
        <v>0.3125</v>
      </c>
      <c r="T2915" s="9">
        <f t="shared" si="273"/>
        <v>0</v>
      </c>
      <c r="U2915" s="9">
        <f t="shared" si="274"/>
        <v>14</v>
      </c>
      <c r="V2915" s="9">
        <f t="shared" si="275"/>
        <v>7</v>
      </c>
    </row>
    <row r="2916" spans="1:22" x14ac:dyDescent="0.25">
      <c r="A2916" t="s">
        <v>3060</v>
      </c>
      <c r="B2916" s="32" t="s">
        <v>1522</v>
      </c>
      <c r="C2916" t="s">
        <v>202</v>
      </c>
      <c r="D2916" t="s">
        <v>5604</v>
      </c>
      <c r="E2916" s="9">
        <v>0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>
        <v>0</v>
      </c>
      <c r="L2916" s="9">
        <v>0</v>
      </c>
      <c r="M2916" s="19">
        <v>0</v>
      </c>
      <c r="N2916" s="19">
        <v>0</v>
      </c>
      <c r="O2916" s="19">
        <v>0</v>
      </c>
      <c r="P2916" s="19">
        <v>1</v>
      </c>
      <c r="Q2916" s="19">
        <f t="shared" si="270"/>
        <v>0</v>
      </c>
      <c r="R2916" s="3">
        <f t="shared" si="271"/>
        <v>0.28867513459481287</v>
      </c>
      <c r="S2916" s="3">
        <f t="shared" si="272"/>
        <v>3.2894736842105261E-2</v>
      </c>
      <c r="T2916" s="9">
        <f t="shared" si="273"/>
        <v>0</v>
      </c>
      <c r="U2916" s="9">
        <f t="shared" si="274"/>
        <v>1</v>
      </c>
      <c r="V2916" s="9">
        <f t="shared" si="275"/>
        <v>0</v>
      </c>
    </row>
    <row r="2917" spans="1:22" x14ac:dyDescent="0.25">
      <c r="A2917" t="s">
        <v>3060</v>
      </c>
      <c r="B2917" s="32" t="s">
        <v>1522</v>
      </c>
      <c r="C2917" t="s">
        <v>202</v>
      </c>
      <c r="D2917" t="s">
        <v>113</v>
      </c>
      <c r="E2917" s="9">
        <v>0</v>
      </c>
      <c r="F2917" s="9">
        <v>0</v>
      </c>
      <c r="G2917" s="9">
        <v>0</v>
      </c>
      <c r="H2917" s="9">
        <v>1</v>
      </c>
      <c r="I2917" s="9">
        <v>0</v>
      </c>
      <c r="J2917" s="9">
        <v>1</v>
      </c>
      <c r="K2917">
        <v>7</v>
      </c>
      <c r="L2917" s="9">
        <v>2.8</v>
      </c>
      <c r="M2917" s="19">
        <v>1</v>
      </c>
      <c r="N2917" s="19">
        <v>3</v>
      </c>
      <c r="O2917" s="19">
        <v>4</v>
      </c>
      <c r="P2917" s="19">
        <v>2</v>
      </c>
      <c r="Q2917" s="19">
        <f t="shared" si="270"/>
        <v>7</v>
      </c>
      <c r="R2917" s="3">
        <f t="shared" si="271"/>
        <v>2.1156702498406048</v>
      </c>
      <c r="S2917" s="3">
        <f t="shared" si="272"/>
        <v>8.963815789473685E-2</v>
      </c>
      <c r="T2917" s="9">
        <f t="shared" si="273"/>
        <v>0</v>
      </c>
      <c r="U2917" s="9">
        <f t="shared" si="274"/>
        <v>7</v>
      </c>
      <c r="V2917" s="9">
        <f t="shared" si="275"/>
        <v>3</v>
      </c>
    </row>
    <row r="2918" spans="1:22" x14ac:dyDescent="0.25">
      <c r="A2918" t="s">
        <v>3060</v>
      </c>
      <c r="B2918" s="32" t="s">
        <v>1522</v>
      </c>
      <c r="C2918" t="s">
        <v>202</v>
      </c>
      <c r="D2918" t="s">
        <v>106</v>
      </c>
      <c r="E2918" s="9">
        <v>0</v>
      </c>
      <c r="F2918" s="9">
        <v>1</v>
      </c>
      <c r="G2918" s="9">
        <v>3</v>
      </c>
      <c r="H2918" s="9">
        <v>2</v>
      </c>
      <c r="I2918" s="9">
        <v>0</v>
      </c>
      <c r="J2918" s="9">
        <v>0</v>
      </c>
      <c r="K2918">
        <v>1.4</v>
      </c>
      <c r="L2918" s="9">
        <v>1.4</v>
      </c>
      <c r="M2918" s="19">
        <v>3</v>
      </c>
      <c r="N2918" s="19">
        <v>2</v>
      </c>
      <c r="O2918" s="19">
        <v>5</v>
      </c>
      <c r="P2918" s="19">
        <v>3</v>
      </c>
      <c r="Q2918" s="19">
        <f t="shared" si="270"/>
        <v>1.4</v>
      </c>
      <c r="R2918" s="3">
        <f t="shared" si="271"/>
        <v>1.5170745372311645</v>
      </c>
      <c r="S2918" s="3">
        <f t="shared" si="272"/>
        <v>7.9678362573099432E-2</v>
      </c>
      <c r="T2918" s="9">
        <f t="shared" si="273"/>
        <v>0</v>
      </c>
      <c r="U2918" s="9">
        <f t="shared" si="274"/>
        <v>5</v>
      </c>
      <c r="V2918" s="9">
        <f t="shared" si="275"/>
        <v>2</v>
      </c>
    </row>
    <row r="2919" spans="1:22" x14ac:dyDescent="0.25">
      <c r="A2919" t="s">
        <v>3060</v>
      </c>
      <c r="B2919" s="32" t="s">
        <v>1522</v>
      </c>
      <c r="C2919" t="s">
        <v>202</v>
      </c>
      <c r="D2919" t="s">
        <v>2214</v>
      </c>
      <c r="E2919" s="9">
        <v>0</v>
      </c>
      <c r="F2919" s="9">
        <v>0</v>
      </c>
      <c r="G2919" s="9">
        <v>1</v>
      </c>
      <c r="H2919" s="9">
        <v>0</v>
      </c>
      <c r="I2919" s="9">
        <v>0</v>
      </c>
      <c r="J2919" s="9">
        <v>0</v>
      </c>
      <c r="K2919">
        <v>0</v>
      </c>
      <c r="L2919" s="9">
        <v>0</v>
      </c>
      <c r="M2919" s="19">
        <v>0</v>
      </c>
      <c r="N2919" s="19">
        <v>0</v>
      </c>
      <c r="O2919" s="19">
        <v>0</v>
      </c>
      <c r="P2919" s="19">
        <v>0</v>
      </c>
      <c r="Q2919" s="19">
        <f t="shared" si="270"/>
        <v>0</v>
      </c>
      <c r="R2919" s="3">
        <f t="shared" si="271"/>
        <v>0.28867513459481287</v>
      </c>
      <c r="S2919" s="3">
        <f t="shared" si="272"/>
        <v>3.2894736842105261E-2</v>
      </c>
      <c r="T2919" s="9">
        <f t="shared" si="273"/>
        <v>0</v>
      </c>
      <c r="U2919" s="9">
        <f t="shared" si="274"/>
        <v>1</v>
      </c>
      <c r="V2919" s="9">
        <f t="shared" si="275"/>
        <v>0</v>
      </c>
    </row>
    <row r="2920" spans="1:22" x14ac:dyDescent="0.25">
      <c r="A2920" t="s">
        <v>3060</v>
      </c>
      <c r="B2920" s="32" t="s">
        <v>1522</v>
      </c>
      <c r="C2920" t="s">
        <v>202</v>
      </c>
      <c r="D2920" t="s">
        <v>109</v>
      </c>
      <c r="E2920" s="9">
        <v>1</v>
      </c>
      <c r="F2920" s="9">
        <v>1</v>
      </c>
      <c r="G2920" s="9">
        <v>1</v>
      </c>
      <c r="H2920" s="9">
        <v>0</v>
      </c>
      <c r="I2920" s="9">
        <v>2</v>
      </c>
      <c r="J2920" s="9">
        <v>1</v>
      </c>
      <c r="K2920">
        <v>4.1999999999999993</v>
      </c>
      <c r="L2920" s="9">
        <v>0</v>
      </c>
      <c r="M2920" s="19">
        <v>1</v>
      </c>
      <c r="N2920" s="19">
        <v>0</v>
      </c>
      <c r="O2920" s="19">
        <v>6</v>
      </c>
      <c r="P2920" s="19">
        <v>1</v>
      </c>
      <c r="Q2920" s="19">
        <f t="shared" si="270"/>
        <v>4.1999999999999993</v>
      </c>
      <c r="R2920" s="3">
        <f t="shared" si="271"/>
        <v>1.8099891176635856</v>
      </c>
      <c r="S2920" s="3">
        <f t="shared" si="272"/>
        <v>6.6520467836257313E-2</v>
      </c>
      <c r="T2920" s="9">
        <f t="shared" si="273"/>
        <v>0</v>
      </c>
      <c r="U2920" s="9">
        <f t="shared" si="274"/>
        <v>6</v>
      </c>
      <c r="V2920" s="9">
        <f t="shared" si="275"/>
        <v>2</v>
      </c>
    </row>
    <row r="2921" spans="1:22" x14ac:dyDescent="0.25">
      <c r="A2921" t="s">
        <v>3060</v>
      </c>
      <c r="B2921" s="32" t="s">
        <v>1522</v>
      </c>
      <c r="C2921" t="s">
        <v>202</v>
      </c>
      <c r="D2921" t="s">
        <v>4746</v>
      </c>
      <c r="E2921" s="9">
        <v>3</v>
      </c>
      <c r="F2921" s="9">
        <v>1</v>
      </c>
      <c r="G2921" s="9">
        <v>4</v>
      </c>
      <c r="H2921" s="9">
        <v>2</v>
      </c>
      <c r="I2921" s="9">
        <v>4</v>
      </c>
      <c r="J2921" s="9">
        <v>1</v>
      </c>
      <c r="K2921">
        <v>30.799999999999997</v>
      </c>
      <c r="L2921" s="9">
        <v>4.1999999999999993</v>
      </c>
      <c r="M2921" s="19">
        <v>2</v>
      </c>
      <c r="N2921" s="19">
        <v>4</v>
      </c>
      <c r="O2921" s="19">
        <v>3</v>
      </c>
      <c r="P2921" s="19">
        <v>0</v>
      </c>
      <c r="Q2921" s="19">
        <f t="shared" si="270"/>
        <v>30.799999999999997</v>
      </c>
      <c r="R2921" s="3">
        <f t="shared" si="271"/>
        <v>8.2693116491951812</v>
      </c>
      <c r="S2921" s="3">
        <f t="shared" si="272"/>
        <v>0.17643540669856458</v>
      </c>
      <c r="T2921" s="9">
        <f t="shared" si="273"/>
        <v>0</v>
      </c>
      <c r="U2921" s="9">
        <f t="shared" si="274"/>
        <v>30.799999999999997</v>
      </c>
      <c r="V2921" s="9">
        <f t="shared" si="275"/>
        <v>11</v>
      </c>
    </row>
    <row r="2922" spans="1:22" x14ac:dyDescent="0.25">
      <c r="A2922" t="s">
        <v>3625</v>
      </c>
      <c r="B2922" s="32" t="s">
        <v>1711</v>
      </c>
      <c r="C2922" t="s">
        <v>202</v>
      </c>
      <c r="D2922" t="s">
        <v>108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>
        <v>0</v>
      </c>
      <c r="L2922" s="9">
        <v>0</v>
      </c>
      <c r="M2922" s="19">
        <v>0</v>
      </c>
      <c r="N2922" s="19">
        <v>0</v>
      </c>
      <c r="O2922" s="19">
        <v>1</v>
      </c>
      <c r="P2922" s="19">
        <v>2</v>
      </c>
      <c r="Q2922" s="19">
        <f t="shared" si="270"/>
        <v>0</v>
      </c>
      <c r="R2922" s="3">
        <f t="shared" si="271"/>
        <v>0.62158156050806102</v>
      </c>
      <c r="S2922" s="3">
        <f t="shared" si="272"/>
        <v>4.9342105263157895E-2</v>
      </c>
      <c r="T2922" s="9">
        <f t="shared" si="273"/>
        <v>0</v>
      </c>
      <c r="U2922" s="9">
        <f t="shared" si="274"/>
        <v>2</v>
      </c>
      <c r="V2922" s="9">
        <f t="shared" si="275"/>
        <v>1</v>
      </c>
    </row>
    <row r="2923" spans="1:22" x14ac:dyDescent="0.25">
      <c r="A2923" t="s">
        <v>3625</v>
      </c>
      <c r="B2923" s="32" t="s">
        <v>1711</v>
      </c>
      <c r="C2923" t="s">
        <v>202</v>
      </c>
      <c r="D2923" t="s">
        <v>2214</v>
      </c>
      <c r="E2923" s="9">
        <v>1</v>
      </c>
      <c r="F2923" s="9">
        <v>3</v>
      </c>
      <c r="G2923" s="9">
        <v>0</v>
      </c>
      <c r="H2923" s="9">
        <v>2</v>
      </c>
      <c r="I2923" s="9">
        <v>0</v>
      </c>
      <c r="J2923" s="9">
        <v>0</v>
      </c>
      <c r="K2923">
        <v>0</v>
      </c>
      <c r="L2923" s="9">
        <v>0</v>
      </c>
      <c r="M2923" s="19">
        <v>0</v>
      </c>
      <c r="N2923" s="19">
        <v>0</v>
      </c>
      <c r="O2923" s="19">
        <v>0</v>
      </c>
      <c r="P2923" s="19">
        <v>0</v>
      </c>
      <c r="Q2923" s="19">
        <f t="shared" si="270"/>
        <v>0</v>
      </c>
      <c r="R2923" s="3">
        <f t="shared" si="271"/>
        <v>1</v>
      </c>
      <c r="S2923" s="3">
        <f t="shared" si="272"/>
        <v>6.5789473684210523E-2</v>
      </c>
      <c r="T2923" s="9">
        <f t="shared" si="273"/>
        <v>0</v>
      </c>
      <c r="U2923" s="9">
        <f t="shared" si="274"/>
        <v>3</v>
      </c>
      <c r="V2923" s="9">
        <f t="shared" si="275"/>
        <v>1</v>
      </c>
    </row>
    <row r="2924" spans="1:22" x14ac:dyDescent="0.25">
      <c r="A2924" t="s">
        <v>466</v>
      </c>
      <c r="B2924" s="32" t="s">
        <v>330</v>
      </c>
      <c r="C2924" t="s">
        <v>202</v>
      </c>
      <c r="D2924" t="s">
        <v>861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>
        <v>0</v>
      </c>
      <c r="L2924" s="9">
        <v>0</v>
      </c>
      <c r="M2924" s="19">
        <v>1</v>
      </c>
      <c r="N2924" s="19">
        <v>0</v>
      </c>
      <c r="O2924" s="19">
        <v>0</v>
      </c>
      <c r="P2924" s="19">
        <v>0</v>
      </c>
      <c r="Q2924" s="19">
        <f t="shared" si="270"/>
        <v>0</v>
      </c>
      <c r="R2924" s="3">
        <f t="shared" si="271"/>
        <v>0.28867513459481287</v>
      </c>
      <c r="S2924" s="3">
        <f t="shared" si="272"/>
        <v>3.2894736842105261E-2</v>
      </c>
      <c r="T2924" s="9">
        <f t="shared" si="273"/>
        <v>0</v>
      </c>
      <c r="U2924" s="9">
        <f t="shared" si="274"/>
        <v>1</v>
      </c>
      <c r="V2924" s="9">
        <f t="shared" si="275"/>
        <v>0</v>
      </c>
    </row>
    <row r="2925" spans="1:22" x14ac:dyDescent="0.25">
      <c r="A2925" t="s">
        <v>466</v>
      </c>
      <c r="B2925" s="32" t="s">
        <v>330</v>
      </c>
      <c r="C2925" t="s">
        <v>202</v>
      </c>
      <c r="D2925" t="s">
        <v>15</v>
      </c>
      <c r="E2925" s="9">
        <v>10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>
        <v>28</v>
      </c>
      <c r="L2925" s="9">
        <v>0</v>
      </c>
      <c r="M2925" s="19">
        <v>0</v>
      </c>
      <c r="N2925" s="19">
        <v>0</v>
      </c>
      <c r="O2925" s="19">
        <v>0</v>
      </c>
      <c r="P2925" s="19">
        <v>0</v>
      </c>
      <c r="Q2925" s="19">
        <f t="shared" si="270"/>
        <v>28</v>
      </c>
      <c r="R2925" s="3">
        <f t="shared" si="271"/>
        <v>8.3321211239541171</v>
      </c>
      <c r="S2925" s="3">
        <f t="shared" si="272"/>
        <v>0.625</v>
      </c>
      <c r="T2925" s="9">
        <f t="shared" si="273"/>
        <v>0</v>
      </c>
      <c r="U2925" s="9">
        <f t="shared" si="274"/>
        <v>28</v>
      </c>
      <c r="V2925" s="9">
        <f t="shared" si="275"/>
        <v>11</v>
      </c>
    </row>
    <row r="2926" spans="1:22" x14ac:dyDescent="0.25">
      <c r="A2926" t="s">
        <v>466</v>
      </c>
      <c r="B2926" s="32" t="s">
        <v>330</v>
      </c>
      <c r="C2926" t="s">
        <v>202</v>
      </c>
      <c r="D2926" t="s">
        <v>5604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>
        <v>0</v>
      </c>
      <c r="L2926" s="9">
        <v>0</v>
      </c>
      <c r="M2926" s="19">
        <v>0</v>
      </c>
      <c r="N2926" s="19">
        <v>0</v>
      </c>
      <c r="O2926" s="19">
        <v>7</v>
      </c>
      <c r="P2926" s="19">
        <v>29</v>
      </c>
      <c r="Q2926" s="19">
        <f t="shared" si="270"/>
        <v>0</v>
      </c>
      <c r="R2926" s="3">
        <f t="shared" si="271"/>
        <v>8.431542509583231</v>
      </c>
      <c r="S2926" s="3">
        <f t="shared" si="272"/>
        <v>0.5921052631578948</v>
      </c>
      <c r="T2926" s="9">
        <f t="shared" si="273"/>
        <v>0</v>
      </c>
      <c r="U2926" s="9">
        <f t="shared" si="274"/>
        <v>29</v>
      </c>
      <c r="V2926" s="9">
        <f t="shared" si="275"/>
        <v>11</v>
      </c>
    </row>
    <row r="2927" spans="1:22" x14ac:dyDescent="0.25">
      <c r="A2927" t="s">
        <v>466</v>
      </c>
      <c r="B2927" s="32" t="s">
        <v>330</v>
      </c>
      <c r="C2927" t="s">
        <v>202</v>
      </c>
      <c r="D2927" t="s">
        <v>113</v>
      </c>
      <c r="E2927" s="9">
        <v>27</v>
      </c>
      <c r="F2927" s="9">
        <v>26</v>
      </c>
      <c r="G2927" s="9">
        <v>11</v>
      </c>
      <c r="H2927" s="9">
        <v>21</v>
      </c>
      <c r="I2927" s="9">
        <v>21</v>
      </c>
      <c r="J2927" s="9">
        <v>11</v>
      </c>
      <c r="K2927">
        <v>61.599999999999994</v>
      </c>
      <c r="L2927" s="9">
        <v>19.599999999999998</v>
      </c>
      <c r="M2927" s="19">
        <v>20</v>
      </c>
      <c r="N2927" s="19">
        <v>17</v>
      </c>
      <c r="O2927" s="19">
        <v>16</v>
      </c>
      <c r="P2927" s="19">
        <v>32</v>
      </c>
      <c r="Q2927" s="19">
        <f t="shared" si="270"/>
        <v>61.599999999999994</v>
      </c>
      <c r="R2927" s="3">
        <f t="shared" si="271"/>
        <v>13.461054936371072</v>
      </c>
      <c r="S2927" s="3">
        <f t="shared" si="272"/>
        <v>0.77631578947368418</v>
      </c>
      <c r="T2927" s="9">
        <f t="shared" si="273"/>
        <v>11</v>
      </c>
      <c r="U2927" s="9">
        <f t="shared" si="274"/>
        <v>61.599999999999994</v>
      </c>
      <c r="V2927" s="9">
        <f t="shared" si="275"/>
        <v>17</v>
      </c>
    </row>
    <row r="2928" spans="1:22" x14ac:dyDescent="0.25">
      <c r="A2928" t="s">
        <v>466</v>
      </c>
      <c r="B2928" s="32" t="s">
        <v>330</v>
      </c>
      <c r="C2928" t="s">
        <v>202</v>
      </c>
      <c r="D2928" t="s">
        <v>820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>
        <v>2.8</v>
      </c>
      <c r="L2928" s="9">
        <v>4.1999999999999993</v>
      </c>
      <c r="M2928" s="19">
        <v>3</v>
      </c>
      <c r="N2928" s="19">
        <v>0</v>
      </c>
      <c r="O2928" s="19">
        <v>4</v>
      </c>
      <c r="P2928" s="19">
        <v>0</v>
      </c>
      <c r="Q2928" s="19">
        <f t="shared" si="270"/>
        <v>2.8</v>
      </c>
      <c r="R2928" s="3">
        <f t="shared" si="271"/>
        <v>1.7618860417865918</v>
      </c>
      <c r="S2928" s="3">
        <f t="shared" si="272"/>
        <v>0.11513157894736843</v>
      </c>
      <c r="T2928" s="9">
        <f t="shared" si="273"/>
        <v>0</v>
      </c>
      <c r="U2928" s="9">
        <f t="shared" si="274"/>
        <v>4.1999999999999993</v>
      </c>
      <c r="V2928" s="9">
        <f t="shared" si="275"/>
        <v>2</v>
      </c>
    </row>
    <row r="2929" spans="1:22" x14ac:dyDescent="0.25">
      <c r="A2929" t="s">
        <v>466</v>
      </c>
      <c r="B2929" s="32" t="s">
        <v>330</v>
      </c>
      <c r="C2929" t="s">
        <v>202</v>
      </c>
      <c r="D2929" t="s">
        <v>119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>
        <v>0</v>
      </c>
      <c r="L2929" s="9">
        <v>0</v>
      </c>
      <c r="M2929" s="19">
        <v>0</v>
      </c>
      <c r="N2929" s="19">
        <v>2</v>
      </c>
      <c r="O2929" s="19">
        <v>0</v>
      </c>
      <c r="P2929" s="19">
        <v>0</v>
      </c>
      <c r="Q2929" s="19">
        <f t="shared" si="270"/>
        <v>0</v>
      </c>
      <c r="R2929" s="3">
        <f t="shared" si="271"/>
        <v>0.57735026918962573</v>
      </c>
      <c r="S2929" s="3">
        <f t="shared" si="272"/>
        <v>6.5789473684210523E-2</v>
      </c>
      <c r="T2929" s="9">
        <f t="shared" si="273"/>
        <v>0</v>
      </c>
      <c r="U2929" s="9">
        <f t="shared" si="274"/>
        <v>2</v>
      </c>
      <c r="V2929" s="9">
        <f t="shared" si="275"/>
        <v>1</v>
      </c>
    </row>
    <row r="2930" spans="1:22" x14ac:dyDescent="0.25">
      <c r="A2930" t="s">
        <v>466</v>
      </c>
      <c r="B2930" s="32" t="s">
        <v>330</v>
      </c>
      <c r="C2930" t="s">
        <v>202</v>
      </c>
      <c r="D2930" t="s">
        <v>106</v>
      </c>
      <c r="E2930" s="9">
        <v>34</v>
      </c>
      <c r="F2930" s="9">
        <v>27</v>
      </c>
      <c r="G2930" s="9">
        <v>37</v>
      </c>
      <c r="H2930" s="9">
        <v>34</v>
      </c>
      <c r="I2930" s="9">
        <v>29</v>
      </c>
      <c r="J2930" s="9">
        <v>30</v>
      </c>
      <c r="K2930">
        <v>103.6</v>
      </c>
      <c r="L2930" s="9">
        <v>61.599999999999994</v>
      </c>
      <c r="M2930" s="19">
        <v>43</v>
      </c>
      <c r="N2930" s="19">
        <v>42</v>
      </c>
      <c r="O2930" s="19">
        <v>49</v>
      </c>
      <c r="P2930" s="19">
        <v>47</v>
      </c>
      <c r="Q2930" s="19">
        <f t="shared" si="270"/>
        <v>103.6</v>
      </c>
      <c r="R2930" s="3">
        <f t="shared" si="271"/>
        <v>21.004040015427901</v>
      </c>
      <c r="S2930" s="3">
        <f t="shared" si="272"/>
        <v>1.4725877192982459</v>
      </c>
      <c r="T2930" s="9">
        <f t="shared" si="273"/>
        <v>27</v>
      </c>
      <c r="U2930" s="9">
        <f t="shared" si="274"/>
        <v>103.6</v>
      </c>
      <c r="V2930" s="9">
        <f t="shared" si="275"/>
        <v>27</v>
      </c>
    </row>
    <row r="2931" spans="1:22" x14ac:dyDescent="0.25">
      <c r="A2931" t="s">
        <v>466</v>
      </c>
      <c r="B2931" s="32" t="s">
        <v>330</v>
      </c>
      <c r="C2931" t="s">
        <v>202</v>
      </c>
      <c r="D2931" t="s">
        <v>108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>
        <v>0</v>
      </c>
      <c r="L2931" s="9">
        <v>0</v>
      </c>
      <c r="M2931" s="19">
        <v>1</v>
      </c>
      <c r="N2931" s="19">
        <v>1</v>
      </c>
      <c r="O2931" s="19">
        <v>19</v>
      </c>
      <c r="P2931" s="19">
        <v>6</v>
      </c>
      <c r="Q2931" s="19">
        <f t="shared" si="270"/>
        <v>0</v>
      </c>
      <c r="R2931" s="3">
        <f t="shared" si="271"/>
        <v>5.5452682532047088</v>
      </c>
      <c r="S2931" s="3">
        <f t="shared" si="272"/>
        <v>0.22203947368421054</v>
      </c>
      <c r="T2931" s="9">
        <f t="shared" si="273"/>
        <v>0</v>
      </c>
      <c r="U2931" s="9">
        <f t="shared" si="274"/>
        <v>19</v>
      </c>
      <c r="V2931" s="9">
        <f t="shared" si="275"/>
        <v>7</v>
      </c>
    </row>
    <row r="2932" spans="1:22" x14ac:dyDescent="0.25">
      <c r="A2932" t="s">
        <v>466</v>
      </c>
      <c r="B2932" s="32" t="s">
        <v>330</v>
      </c>
      <c r="C2932" t="s">
        <v>202</v>
      </c>
      <c r="D2932" t="s">
        <v>2214</v>
      </c>
      <c r="E2932" s="9">
        <v>4</v>
      </c>
      <c r="F2932" s="9">
        <v>6</v>
      </c>
      <c r="G2932" s="9">
        <v>3</v>
      </c>
      <c r="H2932" s="9">
        <v>0</v>
      </c>
      <c r="I2932" s="9">
        <v>0</v>
      </c>
      <c r="J2932" s="9">
        <v>0</v>
      </c>
      <c r="K2932">
        <v>0</v>
      </c>
      <c r="L2932" s="9">
        <v>0</v>
      </c>
      <c r="M2932" s="19">
        <v>0</v>
      </c>
      <c r="N2932" s="19">
        <v>0</v>
      </c>
      <c r="O2932" s="19">
        <v>0</v>
      </c>
      <c r="P2932" s="19">
        <v>0</v>
      </c>
      <c r="Q2932" s="19">
        <f t="shared" si="270"/>
        <v>0</v>
      </c>
      <c r="R2932" s="3">
        <f t="shared" si="271"/>
        <v>2.0652243256245835</v>
      </c>
      <c r="S2932" s="3">
        <f t="shared" si="272"/>
        <v>0.14254385964912281</v>
      </c>
      <c r="T2932" s="9">
        <f t="shared" si="273"/>
        <v>0</v>
      </c>
      <c r="U2932" s="9">
        <f t="shared" si="274"/>
        <v>6</v>
      </c>
      <c r="V2932" s="9">
        <f t="shared" si="275"/>
        <v>3</v>
      </c>
    </row>
    <row r="2933" spans="1:22" x14ac:dyDescent="0.25">
      <c r="A2933" t="s">
        <v>466</v>
      </c>
      <c r="B2933" s="32" t="s">
        <v>330</v>
      </c>
      <c r="C2933" t="s">
        <v>202</v>
      </c>
      <c r="D2933" t="s">
        <v>109</v>
      </c>
      <c r="E2933" s="9">
        <v>9</v>
      </c>
      <c r="F2933" s="9">
        <v>7</v>
      </c>
      <c r="G2933" s="9">
        <v>16</v>
      </c>
      <c r="H2933" s="9">
        <v>10</v>
      </c>
      <c r="I2933" s="9">
        <v>18</v>
      </c>
      <c r="J2933" s="9">
        <v>14</v>
      </c>
      <c r="K2933">
        <v>67.199999999999989</v>
      </c>
      <c r="L2933" s="9">
        <v>29.4</v>
      </c>
      <c r="M2933" s="19">
        <v>19</v>
      </c>
      <c r="N2933" s="19">
        <v>22</v>
      </c>
      <c r="O2933" s="19">
        <v>16</v>
      </c>
      <c r="P2933" s="19">
        <v>23</v>
      </c>
      <c r="Q2933" s="19">
        <f t="shared" si="270"/>
        <v>67.199999999999989</v>
      </c>
      <c r="R2933" s="3">
        <f t="shared" si="271"/>
        <v>15.905506955616074</v>
      </c>
      <c r="S2933" s="3">
        <f t="shared" si="272"/>
        <v>0.6869517543859649</v>
      </c>
      <c r="T2933" s="9">
        <f t="shared" si="273"/>
        <v>7</v>
      </c>
      <c r="U2933" s="9">
        <f t="shared" si="274"/>
        <v>67.199999999999989</v>
      </c>
      <c r="V2933" s="9">
        <f t="shared" si="275"/>
        <v>20</v>
      </c>
    </row>
    <row r="2934" spans="1:22" x14ac:dyDescent="0.25">
      <c r="A2934" t="s">
        <v>466</v>
      </c>
      <c r="B2934" s="32" t="s">
        <v>330</v>
      </c>
      <c r="C2934" t="s">
        <v>202</v>
      </c>
      <c r="D2934" t="s">
        <v>4746</v>
      </c>
      <c r="E2934" s="9">
        <v>28</v>
      </c>
      <c r="F2934" s="9">
        <v>34</v>
      </c>
      <c r="G2934" s="9">
        <v>35</v>
      </c>
      <c r="H2934" s="9">
        <v>41</v>
      </c>
      <c r="I2934" s="9">
        <v>32</v>
      </c>
      <c r="J2934" s="9">
        <v>26</v>
      </c>
      <c r="K2934">
        <v>123.19999999999999</v>
      </c>
      <c r="L2934" s="9">
        <v>58.8</v>
      </c>
      <c r="M2934" s="19">
        <v>37</v>
      </c>
      <c r="N2934" s="19">
        <v>66</v>
      </c>
      <c r="O2934" s="19">
        <v>26</v>
      </c>
      <c r="P2934" s="19">
        <v>9</v>
      </c>
      <c r="Q2934" s="19">
        <f t="shared" si="270"/>
        <v>123.19999999999999</v>
      </c>
      <c r="R2934" s="3">
        <f t="shared" si="271"/>
        <v>29.350050332928806</v>
      </c>
      <c r="S2934" s="3">
        <f t="shared" si="272"/>
        <v>1.4144736842105263</v>
      </c>
      <c r="T2934" s="9">
        <f t="shared" si="273"/>
        <v>9</v>
      </c>
      <c r="U2934" s="9">
        <f t="shared" si="274"/>
        <v>123.19999999999999</v>
      </c>
      <c r="V2934" s="9">
        <f t="shared" si="275"/>
        <v>38</v>
      </c>
    </row>
    <row r="2935" spans="1:22" x14ac:dyDescent="0.25">
      <c r="A2935" t="s">
        <v>481</v>
      </c>
      <c r="B2935" s="32" t="s">
        <v>374</v>
      </c>
      <c r="C2935" t="s">
        <v>1603</v>
      </c>
      <c r="D2935" t="s">
        <v>4746</v>
      </c>
      <c r="E2935" s="9">
        <v>0</v>
      </c>
      <c r="F2935" s="9">
        <v>0</v>
      </c>
      <c r="G2935" s="9">
        <v>0</v>
      </c>
      <c r="H2935" s="9">
        <v>0</v>
      </c>
      <c r="I2935" s="9">
        <v>0</v>
      </c>
      <c r="J2935" s="9">
        <v>0</v>
      </c>
      <c r="K2935">
        <v>0</v>
      </c>
      <c r="L2935" s="9">
        <v>2.8</v>
      </c>
      <c r="M2935" s="19">
        <v>16</v>
      </c>
      <c r="N2935" s="19">
        <v>0</v>
      </c>
      <c r="O2935" s="19">
        <v>0</v>
      </c>
      <c r="P2935" s="19">
        <v>0</v>
      </c>
      <c r="Q2935" s="19">
        <f t="shared" si="270"/>
        <v>0</v>
      </c>
      <c r="R2935" s="3">
        <f t="shared" si="271"/>
        <v>4.616045795686909</v>
      </c>
      <c r="S2935" s="3">
        <f t="shared" si="272"/>
        <v>0.30921052631578949</v>
      </c>
      <c r="T2935" s="9">
        <f t="shared" si="273"/>
        <v>0</v>
      </c>
      <c r="U2935" s="9">
        <f t="shared" si="274"/>
        <v>16</v>
      </c>
      <c r="V2935" s="9">
        <f t="shared" si="275"/>
        <v>6</v>
      </c>
    </row>
    <row r="2936" spans="1:22" x14ac:dyDescent="0.25">
      <c r="A2936" t="s">
        <v>481</v>
      </c>
      <c r="B2936" s="32" t="s">
        <v>374</v>
      </c>
      <c r="C2936" t="s">
        <v>1603</v>
      </c>
      <c r="D2936" t="s">
        <v>861</v>
      </c>
      <c r="E2936" s="9">
        <v>0</v>
      </c>
      <c r="F2936" s="9">
        <v>0</v>
      </c>
      <c r="G2936" s="9">
        <v>0</v>
      </c>
      <c r="H2936" s="9">
        <v>0</v>
      </c>
      <c r="I2936" s="9">
        <v>0</v>
      </c>
      <c r="J2936" s="9">
        <v>0</v>
      </c>
      <c r="K2936">
        <v>0</v>
      </c>
      <c r="L2936" s="9">
        <v>0</v>
      </c>
      <c r="M2936" s="19">
        <v>1</v>
      </c>
      <c r="N2936" s="19">
        <v>1</v>
      </c>
      <c r="O2936" s="19">
        <v>1</v>
      </c>
      <c r="P2936" s="19">
        <v>1</v>
      </c>
      <c r="Q2936" s="19">
        <f t="shared" si="270"/>
        <v>0</v>
      </c>
      <c r="R2936" s="3">
        <f t="shared" si="271"/>
        <v>0.49236596391733095</v>
      </c>
      <c r="S2936" s="3">
        <f t="shared" si="272"/>
        <v>3.2894736842105261E-2</v>
      </c>
      <c r="T2936" s="9">
        <f t="shared" si="273"/>
        <v>0</v>
      </c>
      <c r="U2936" s="9">
        <f t="shared" si="274"/>
        <v>1</v>
      </c>
      <c r="V2936" s="9">
        <f t="shared" si="275"/>
        <v>1</v>
      </c>
    </row>
    <row r="2937" spans="1:22" x14ac:dyDescent="0.25">
      <c r="A2937" t="s">
        <v>481</v>
      </c>
      <c r="B2937" s="32" t="s">
        <v>374</v>
      </c>
      <c r="C2937" t="s">
        <v>1603</v>
      </c>
      <c r="D2937" t="s">
        <v>15</v>
      </c>
      <c r="E2937" s="9">
        <v>10</v>
      </c>
      <c r="F2937" s="9">
        <v>0</v>
      </c>
      <c r="G2937" s="9">
        <v>0</v>
      </c>
      <c r="H2937" s="9">
        <v>0</v>
      </c>
      <c r="I2937" s="9">
        <v>25</v>
      </c>
      <c r="J2937" s="9">
        <v>0</v>
      </c>
      <c r="K2937">
        <v>42</v>
      </c>
      <c r="L2937" s="9">
        <v>21</v>
      </c>
      <c r="M2937" s="19">
        <v>0</v>
      </c>
      <c r="N2937" s="19">
        <v>0</v>
      </c>
      <c r="O2937" s="19">
        <v>0</v>
      </c>
      <c r="P2937" s="19">
        <v>0</v>
      </c>
      <c r="Q2937" s="19">
        <f t="shared" si="270"/>
        <v>42</v>
      </c>
      <c r="R2937" s="3">
        <f t="shared" si="271"/>
        <v>13.914239490754088</v>
      </c>
      <c r="S2937" s="3">
        <f t="shared" si="272"/>
        <v>0.80592105263157898</v>
      </c>
      <c r="T2937" s="9">
        <f t="shared" si="273"/>
        <v>0</v>
      </c>
      <c r="U2937" s="9">
        <f t="shared" si="274"/>
        <v>42</v>
      </c>
      <c r="V2937" s="9">
        <f t="shared" si="275"/>
        <v>18</v>
      </c>
    </row>
    <row r="2938" spans="1:22" x14ac:dyDescent="0.25">
      <c r="A2938" t="s">
        <v>481</v>
      </c>
      <c r="B2938" s="32" t="s">
        <v>374</v>
      </c>
      <c r="C2938" t="s">
        <v>1603</v>
      </c>
      <c r="D2938" t="s">
        <v>5604</v>
      </c>
      <c r="E2938" s="9">
        <v>0</v>
      </c>
      <c r="F2938" s="9">
        <v>0</v>
      </c>
      <c r="G2938" s="9">
        <v>0</v>
      </c>
      <c r="H2938" s="9">
        <v>0</v>
      </c>
      <c r="I2938" s="9">
        <v>0</v>
      </c>
      <c r="J2938" s="9">
        <v>0</v>
      </c>
      <c r="K2938">
        <v>0</v>
      </c>
      <c r="L2938" s="9">
        <v>0</v>
      </c>
      <c r="M2938" s="19">
        <v>0</v>
      </c>
      <c r="N2938" s="19">
        <v>6</v>
      </c>
      <c r="O2938" s="19">
        <v>126</v>
      </c>
      <c r="P2938" s="19">
        <v>130</v>
      </c>
      <c r="Q2938" s="19">
        <f t="shared" si="270"/>
        <v>0</v>
      </c>
      <c r="R2938" s="3">
        <f t="shared" si="271"/>
        <v>49.627399567968375</v>
      </c>
      <c r="S2938" s="3">
        <f t="shared" si="272"/>
        <v>2.8728070175438596</v>
      </c>
      <c r="T2938" s="9">
        <f t="shared" si="273"/>
        <v>0</v>
      </c>
      <c r="U2938" s="9">
        <f t="shared" si="274"/>
        <v>130</v>
      </c>
      <c r="V2938" s="9">
        <f t="shared" si="275"/>
        <v>64</v>
      </c>
    </row>
    <row r="2939" spans="1:22" x14ac:dyDescent="0.25">
      <c r="A2939" t="s">
        <v>481</v>
      </c>
      <c r="B2939" s="32" t="s">
        <v>374</v>
      </c>
      <c r="C2939" t="s">
        <v>1603</v>
      </c>
      <c r="D2939" t="s">
        <v>113</v>
      </c>
      <c r="E2939" s="9">
        <v>41</v>
      </c>
      <c r="F2939" s="9">
        <v>59</v>
      </c>
      <c r="G2939" s="9">
        <v>35</v>
      </c>
      <c r="H2939" s="9">
        <v>34</v>
      </c>
      <c r="I2939" s="9">
        <v>24</v>
      </c>
      <c r="J2939" s="9">
        <v>34</v>
      </c>
      <c r="K2939">
        <v>145.6</v>
      </c>
      <c r="L2939" s="9">
        <v>33.599999999999994</v>
      </c>
      <c r="M2939" s="19">
        <v>21</v>
      </c>
      <c r="N2939" s="19">
        <v>22</v>
      </c>
      <c r="O2939" s="19">
        <v>17</v>
      </c>
      <c r="P2939" s="19">
        <v>40</v>
      </c>
      <c r="Q2939" s="19">
        <f t="shared" si="270"/>
        <v>145.6</v>
      </c>
      <c r="R2939" s="3">
        <f t="shared" si="271"/>
        <v>34.46225427474193</v>
      </c>
      <c r="S2939" s="3">
        <f t="shared" si="272"/>
        <v>1.3876096491228072</v>
      </c>
      <c r="T2939" s="9">
        <f t="shared" si="273"/>
        <v>17</v>
      </c>
      <c r="U2939" s="9">
        <f t="shared" si="274"/>
        <v>145.6</v>
      </c>
      <c r="V2939" s="9">
        <f t="shared" si="275"/>
        <v>44</v>
      </c>
    </row>
    <row r="2940" spans="1:22" x14ac:dyDescent="0.25">
      <c r="A2940" t="s">
        <v>481</v>
      </c>
      <c r="B2940" s="32" t="s">
        <v>374</v>
      </c>
      <c r="C2940" t="s">
        <v>1603</v>
      </c>
      <c r="D2940" t="s">
        <v>820</v>
      </c>
      <c r="E2940" s="9">
        <v>0</v>
      </c>
      <c r="F2940" s="9">
        <v>0</v>
      </c>
      <c r="G2940" s="9">
        <v>0</v>
      </c>
      <c r="H2940" s="9">
        <v>0</v>
      </c>
      <c r="I2940" s="9">
        <v>0</v>
      </c>
      <c r="J2940" s="9">
        <v>0</v>
      </c>
      <c r="K2940">
        <v>5.6</v>
      </c>
      <c r="L2940" s="9">
        <v>4.1999999999999993</v>
      </c>
      <c r="M2940" s="19">
        <v>8</v>
      </c>
      <c r="N2940" s="19">
        <v>0</v>
      </c>
      <c r="O2940" s="19">
        <v>6</v>
      </c>
      <c r="P2940" s="19">
        <v>1</v>
      </c>
      <c r="Q2940" s="19">
        <f t="shared" si="270"/>
        <v>5.6</v>
      </c>
      <c r="R2940" s="3">
        <f t="shared" si="271"/>
        <v>2.9961591574830759</v>
      </c>
      <c r="S2940" s="3">
        <f t="shared" si="272"/>
        <v>0.16315789473684209</v>
      </c>
      <c r="T2940" s="9">
        <f t="shared" si="273"/>
        <v>0</v>
      </c>
      <c r="U2940" s="9">
        <f t="shared" si="274"/>
        <v>8</v>
      </c>
      <c r="V2940" s="9">
        <f t="shared" si="275"/>
        <v>4</v>
      </c>
    </row>
    <row r="2941" spans="1:22" x14ac:dyDescent="0.25">
      <c r="A2941" t="s">
        <v>481</v>
      </c>
      <c r="B2941" s="32" t="s">
        <v>374</v>
      </c>
      <c r="C2941" t="s">
        <v>1603</v>
      </c>
      <c r="D2941" t="s">
        <v>119</v>
      </c>
      <c r="E2941" s="9">
        <v>0</v>
      </c>
      <c r="F2941" s="9">
        <v>0</v>
      </c>
      <c r="G2941" s="9">
        <v>0</v>
      </c>
      <c r="H2941" s="9">
        <v>0</v>
      </c>
      <c r="I2941" s="9">
        <v>0</v>
      </c>
      <c r="J2941" s="9">
        <v>0</v>
      </c>
      <c r="K2941">
        <v>25.2</v>
      </c>
      <c r="L2941" s="9">
        <v>12.6</v>
      </c>
      <c r="M2941" s="19">
        <v>2</v>
      </c>
      <c r="N2941" s="19">
        <v>0</v>
      </c>
      <c r="O2941" s="19">
        <v>0</v>
      </c>
      <c r="P2941" s="19">
        <v>0</v>
      </c>
      <c r="Q2941" s="19">
        <f t="shared" si="270"/>
        <v>25.2</v>
      </c>
      <c r="R2941" s="3">
        <f t="shared" si="271"/>
        <v>7.7799080776683791</v>
      </c>
      <c r="S2941" s="3">
        <f t="shared" si="272"/>
        <v>0.43640350877192979</v>
      </c>
      <c r="T2941" s="9">
        <f t="shared" si="273"/>
        <v>0</v>
      </c>
      <c r="U2941" s="9">
        <f t="shared" si="274"/>
        <v>25.2</v>
      </c>
      <c r="V2941" s="9">
        <f t="shared" si="275"/>
        <v>10</v>
      </c>
    </row>
    <row r="2942" spans="1:22" x14ac:dyDescent="0.25">
      <c r="A2942" t="s">
        <v>481</v>
      </c>
      <c r="B2942" s="32" t="s">
        <v>374</v>
      </c>
      <c r="C2942" t="s">
        <v>1603</v>
      </c>
      <c r="D2942" t="s">
        <v>106</v>
      </c>
      <c r="E2942" s="9">
        <v>67</v>
      </c>
      <c r="F2942" s="9">
        <v>92</v>
      </c>
      <c r="G2942" s="9">
        <v>94</v>
      </c>
      <c r="H2942" s="9">
        <v>102</v>
      </c>
      <c r="I2942" s="9">
        <v>96</v>
      </c>
      <c r="J2942" s="9">
        <v>105</v>
      </c>
      <c r="K2942">
        <v>466.2</v>
      </c>
      <c r="L2942" s="9">
        <v>121.8</v>
      </c>
      <c r="M2942" s="19">
        <v>129</v>
      </c>
      <c r="N2942" s="19">
        <v>111</v>
      </c>
      <c r="O2942" s="19">
        <v>102</v>
      </c>
      <c r="P2942" s="19">
        <v>125</v>
      </c>
      <c r="Q2942" s="19">
        <f t="shared" si="270"/>
        <v>466.2</v>
      </c>
      <c r="R2942" s="3">
        <f t="shared" si="271"/>
        <v>105.88412620321415</v>
      </c>
      <c r="S2942" s="3">
        <f t="shared" si="272"/>
        <v>4.4161184210526319</v>
      </c>
      <c r="T2942" s="9">
        <f t="shared" si="273"/>
        <v>67</v>
      </c>
      <c r="U2942" s="9">
        <f t="shared" si="274"/>
        <v>466.2</v>
      </c>
      <c r="V2942" s="9">
        <f t="shared" si="275"/>
        <v>136</v>
      </c>
    </row>
    <row r="2943" spans="1:22" x14ac:dyDescent="0.25">
      <c r="A2943" t="s">
        <v>481</v>
      </c>
      <c r="B2943" s="32" t="s">
        <v>374</v>
      </c>
      <c r="C2943" t="s">
        <v>1603</v>
      </c>
      <c r="D2943" t="s">
        <v>108</v>
      </c>
      <c r="E2943" s="9">
        <v>0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>
        <v>5.6</v>
      </c>
      <c r="L2943" s="9">
        <v>0</v>
      </c>
      <c r="M2943" s="19">
        <v>1</v>
      </c>
      <c r="N2943" s="19">
        <v>1</v>
      </c>
      <c r="O2943" s="19">
        <v>20</v>
      </c>
      <c r="P2943" s="19">
        <v>27</v>
      </c>
      <c r="Q2943" s="19">
        <f t="shared" si="270"/>
        <v>5.6</v>
      </c>
      <c r="R2943" s="3">
        <f t="shared" si="271"/>
        <v>9.1150724327646167</v>
      </c>
      <c r="S2943" s="3">
        <f t="shared" si="272"/>
        <v>0.35921052631578948</v>
      </c>
      <c r="T2943" s="9">
        <f t="shared" si="273"/>
        <v>0</v>
      </c>
      <c r="U2943" s="9">
        <f t="shared" si="274"/>
        <v>27</v>
      </c>
      <c r="V2943" s="9">
        <f t="shared" si="275"/>
        <v>12</v>
      </c>
    </row>
    <row r="2944" spans="1:22" x14ac:dyDescent="0.25">
      <c r="A2944" t="s">
        <v>481</v>
      </c>
      <c r="B2944" s="32" t="s">
        <v>374</v>
      </c>
      <c r="C2944" t="s">
        <v>1603</v>
      </c>
      <c r="D2944" t="s">
        <v>2214</v>
      </c>
      <c r="E2944" s="9">
        <v>6</v>
      </c>
      <c r="F2944" s="9">
        <v>5</v>
      </c>
      <c r="G2944" s="9">
        <v>2</v>
      </c>
      <c r="H2944" s="9">
        <v>1</v>
      </c>
      <c r="I2944" s="9">
        <v>0</v>
      </c>
      <c r="J2944" s="9">
        <v>1</v>
      </c>
      <c r="K2944">
        <v>0</v>
      </c>
      <c r="L2944" s="9">
        <v>0</v>
      </c>
      <c r="M2944" s="19">
        <v>0</v>
      </c>
      <c r="N2944" s="19">
        <v>0</v>
      </c>
      <c r="O2944" s="19">
        <v>0</v>
      </c>
      <c r="P2944" s="19">
        <v>0</v>
      </c>
      <c r="Q2944" s="19">
        <f t="shared" si="270"/>
        <v>0</v>
      </c>
      <c r="R2944" s="3">
        <f t="shared" si="271"/>
        <v>2.0943647333651407</v>
      </c>
      <c r="S2944" s="3">
        <f t="shared" si="272"/>
        <v>9.8684210526315791E-2</v>
      </c>
      <c r="T2944" s="9">
        <f t="shared" si="273"/>
        <v>0</v>
      </c>
      <c r="U2944" s="9">
        <f t="shared" si="274"/>
        <v>6</v>
      </c>
      <c r="V2944" s="9">
        <f t="shared" si="275"/>
        <v>3</v>
      </c>
    </row>
    <row r="2945" spans="1:22" x14ac:dyDescent="0.25">
      <c r="A2945" t="s">
        <v>481</v>
      </c>
      <c r="B2945" s="32" t="s">
        <v>374</v>
      </c>
      <c r="C2945" t="s">
        <v>1603</v>
      </c>
      <c r="D2945" t="s">
        <v>109</v>
      </c>
      <c r="E2945" s="9">
        <v>15</v>
      </c>
      <c r="F2945" s="9">
        <v>12</v>
      </c>
      <c r="G2945" s="9">
        <v>30</v>
      </c>
      <c r="H2945" s="9">
        <v>35</v>
      </c>
      <c r="I2945" s="9">
        <v>32</v>
      </c>
      <c r="J2945" s="9">
        <v>29</v>
      </c>
      <c r="K2945">
        <v>25.2</v>
      </c>
      <c r="L2945" s="9">
        <v>0</v>
      </c>
      <c r="M2945" s="19">
        <v>21</v>
      </c>
      <c r="N2945" s="19">
        <v>31</v>
      </c>
      <c r="O2945" s="19">
        <v>24</v>
      </c>
      <c r="P2945" s="19">
        <v>21</v>
      </c>
      <c r="Q2945" s="19">
        <f t="shared" si="270"/>
        <v>25.2</v>
      </c>
      <c r="R2945" s="3">
        <f t="shared" si="271"/>
        <v>10.008117917092317</v>
      </c>
      <c r="S2945" s="3">
        <f t="shared" si="272"/>
        <v>0.82296650717703346</v>
      </c>
      <c r="T2945" s="9">
        <f t="shared" si="273"/>
        <v>0</v>
      </c>
      <c r="U2945" s="9">
        <f t="shared" si="274"/>
        <v>35</v>
      </c>
      <c r="V2945" s="9">
        <f t="shared" si="275"/>
        <v>13</v>
      </c>
    </row>
    <row r="2946" spans="1:22" x14ac:dyDescent="0.25">
      <c r="A2946" t="s">
        <v>481</v>
      </c>
      <c r="B2946" s="32" t="s">
        <v>374</v>
      </c>
      <c r="C2946" t="s">
        <v>1603</v>
      </c>
      <c r="D2946" t="s">
        <v>4746</v>
      </c>
      <c r="E2946" s="9">
        <v>86</v>
      </c>
      <c r="F2946" s="9">
        <v>91</v>
      </c>
      <c r="G2946" s="9">
        <v>129</v>
      </c>
      <c r="H2946" s="9">
        <v>125</v>
      </c>
      <c r="I2946" s="9">
        <v>117</v>
      </c>
      <c r="J2946" s="9">
        <v>104</v>
      </c>
      <c r="K2946">
        <v>446.59999999999997</v>
      </c>
      <c r="L2946" s="9">
        <v>212.79999999999998</v>
      </c>
      <c r="M2946" s="19">
        <v>71</v>
      </c>
      <c r="N2946" s="19">
        <v>170</v>
      </c>
      <c r="O2946" s="19">
        <v>23</v>
      </c>
      <c r="P2946" s="19">
        <v>0</v>
      </c>
      <c r="Q2946" s="19">
        <f t="shared" ref="Q2946:Q3009" si="276">IFERROR(AVERAGEIF(K2946:K2946,"&lt;&gt;0"),0)</f>
        <v>446.59999999999997</v>
      </c>
      <c r="R2946" s="3">
        <f t="shared" ref="R2946:R3009" si="277">_xlfn.STDEV.S(E2946:P2946)</f>
        <v>114.74463214486593</v>
      </c>
      <c r="S2946" s="3">
        <f t="shared" ref="S2946:S3009" si="278">IFERROR(AVERAGEIF(E2946:P2946,"&lt;&gt;0")/30.4,0)</f>
        <v>4.7111244019138763</v>
      </c>
      <c r="T2946" s="9">
        <f t="shared" ref="T2946:T3009" si="279">MIN(E2946:P2946)</f>
        <v>0</v>
      </c>
      <c r="U2946" s="9">
        <f t="shared" ref="U2946:U3009" si="280">MAX(E2946:P2946)</f>
        <v>446.59999999999997</v>
      </c>
      <c r="V2946" s="9">
        <f t="shared" ref="V2946:V3009" si="281">MROUND(ROUND(_xlfn.NORM.S.INV($Y$1)*R2946*1,1),1)</f>
        <v>147</v>
      </c>
    </row>
    <row r="2947" spans="1:22" x14ac:dyDescent="0.25">
      <c r="A2947" t="s">
        <v>452</v>
      </c>
      <c r="B2947" s="32" t="s">
        <v>376</v>
      </c>
      <c r="C2947" t="s">
        <v>202</v>
      </c>
      <c r="D2947" t="s">
        <v>4746</v>
      </c>
      <c r="E2947" s="9">
        <v>0</v>
      </c>
      <c r="F2947" s="9">
        <v>0</v>
      </c>
      <c r="G2947" s="9">
        <v>0</v>
      </c>
      <c r="H2947" s="9">
        <v>0</v>
      </c>
      <c r="I2947" s="9">
        <v>0</v>
      </c>
      <c r="J2947" s="9">
        <v>0</v>
      </c>
      <c r="K2947">
        <v>0</v>
      </c>
      <c r="L2947" s="9">
        <v>0</v>
      </c>
      <c r="M2947" s="19">
        <v>1</v>
      </c>
      <c r="N2947" s="19">
        <v>0</v>
      </c>
      <c r="O2947" s="19">
        <v>0</v>
      </c>
      <c r="P2947" s="19">
        <v>0</v>
      </c>
      <c r="Q2947" s="19">
        <f t="shared" si="276"/>
        <v>0</v>
      </c>
      <c r="R2947" s="3">
        <f t="shared" si="277"/>
        <v>0.28867513459481287</v>
      </c>
      <c r="S2947" s="3">
        <f t="shared" si="278"/>
        <v>3.2894736842105261E-2</v>
      </c>
      <c r="T2947" s="9">
        <f t="shared" si="279"/>
        <v>0</v>
      </c>
      <c r="U2947" s="9">
        <f t="shared" si="280"/>
        <v>1</v>
      </c>
      <c r="V2947" s="9">
        <f t="shared" si="281"/>
        <v>0</v>
      </c>
    </row>
    <row r="2948" spans="1:22" x14ac:dyDescent="0.25">
      <c r="A2948" t="s">
        <v>452</v>
      </c>
      <c r="B2948" s="32" t="s">
        <v>376</v>
      </c>
      <c r="C2948" t="s">
        <v>202</v>
      </c>
      <c r="D2948" t="s">
        <v>861</v>
      </c>
      <c r="E2948" s="9">
        <v>0</v>
      </c>
      <c r="F2948" s="9">
        <v>0</v>
      </c>
      <c r="G2948" s="9">
        <v>0</v>
      </c>
      <c r="H2948" s="9">
        <v>0</v>
      </c>
      <c r="I2948" s="9">
        <v>0</v>
      </c>
      <c r="J2948" s="9">
        <v>0</v>
      </c>
      <c r="K2948">
        <v>0</v>
      </c>
      <c r="L2948" s="9">
        <v>0</v>
      </c>
      <c r="M2948" s="19">
        <v>0</v>
      </c>
      <c r="N2948" s="19">
        <v>2</v>
      </c>
      <c r="O2948" s="19">
        <v>1</v>
      </c>
      <c r="P2948" s="19">
        <v>1</v>
      </c>
      <c r="Q2948" s="19">
        <f t="shared" si="276"/>
        <v>0</v>
      </c>
      <c r="R2948" s="3">
        <f t="shared" si="277"/>
        <v>0.6513389472789296</v>
      </c>
      <c r="S2948" s="3">
        <f t="shared" si="278"/>
        <v>4.3859649122807015E-2</v>
      </c>
      <c r="T2948" s="9">
        <f t="shared" si="279"/>
        <v>0</v>
      </c>
      <c r="U2948" s="9">
        <f t="shared" si="280"/>
        <v>2</v>
      </c>
      <c r="V2948" s="9">
        <f t="shared" si="281"/>
        <v>1</v>
      </c>
    </row>
    <row r="2949" spans="1:22" x14ac:dyDescent="0.25">
      <c r="A2949" t="s">
        <v>452</v>
      </c>
      <c r="B2949" s="32" t="s">
        <v>376</v>
      </c>
      <c r="C2949" t="s">
        <v>202</v>
      </c>
      <c r="D2949" t="s">
        <v>15</v>
      </c>
      <c r="E2949" s="9">
        <v>10</v>
      </c>
      <c r="F2949" s="9">
        <v>0</v>
      </c>
      <c r="G2949" s="9">
        <v>0</v>
      </c>
      <c r="H2949" s="9">
        <v>0</v>
      </c>
      <c r="I2949" s="9">
        <v>55</v>
      </c>
      <c r="J2949" s="9">
        <v>0</v>
      </c>
      <c r="K2949">
        <v>14</v>
      </c>
      <c r="L2949" s="9">
        <v>72.8</v>
      </c>
      <c r="M2949" s="19">
        <v>0</v>
      </c>
      <c r="N2949" s="19">
        <v>0</v>
      </c>
      <c r="O2949" s="19">
        <v>0</v>
      </c>
      <c r="P2949" s="19">
        <v>0</v>
      </c>
      <c r="Q2949" s="19">
        <f t="shared" si="276"/>
        <v>14</v>
      </c>
      <c r="R2949" s="3">
        <f t="shared" si="277"/>
        <v>24.680816989571621</v>
      </c>
      <c r="S2949" s="3">
        <f t="shared" si="278"/>
        <v>1.2483552631578949</v>
      </c>
      <c r="T2949" s="9">
        <f t="shared" si="279"/>
        <v>0</v>
      </c>
      <c r="U2949" s="9">
        <f t="shared" si="280"/>
        <v>72.8</v>
      </c>
      <c r="V2949" s="9">
        <f t="shared" si="281"/>
        <v>32</v>
      </c>
    </row>
    <row r="2950" spans="1:22" x14ac:dyDescent="0.25">
      <c r="A2950" t="s">
        <v>452</v>
      </c>
      <c r="B2950" s="32" t="s">
        <v>376</v>
      </c>
      <c r="C2950" t="s">
        <v>202</v>
      </c>
      <c r="D2950" t="s">
        <v>5604</v>
      </c>
      <c r="E2950" s="9">
        <v>0</v>
      </c>
      <c r="F2950" s="9">
        <v>0</v>
      </c>
      <c r="G2950" s="9">
        <v>0</v>
      </c>
      <c r="H2950" s="9">
        <v>0</v>
      </c>
      <c r="I2950" s="9">
        <v>0</v>
      </c>
      <c r="J2950" s="9">
        <v>0</v>
      </c>
      <c r="K2950">
        <v>0</v>
      </c>
      <c r="L2950" s="9">
        <v>0</v>
      </c>
      <c r="M2950" s="19">
        <v>0</v>
      </c>
      <c r="N2950" s="19">
        <v>12</v>
      </c>
      <c r="O2950" s="19">
        <v>211</v>
      </c>
      <c r="P2950" s="19">
        <v>164</v>
      </c>
      <c r="Q2950" s="19">
        <f t="shared" si="276"/>
        <v>0</v>
      </c>
      <c r="R2950" s="3">
        <f t="shared" si="277"/>
        <v>73.28664147156573</v>
      </c>
      <c r="S2950" s="3">
        <f t="shared" si="278"/>
        <v>4.2434210526315788</v>
      </c>
      <c r="T2950" s="9">
        <f t="shared" si="279"/>
        <v>0</v>
      </c>
      <c r="U2950" s="9">
        <f t="shared" si="280"/>
        <v>211</v>
      </c>
      <c r="V2950" s="9">
        <f t="shared" si="281"/>
        <v>94</v>
      </c>
    </row>
    <row r="2951" spans="1:22" x14ac:dyDescent="0.25">
      <c r="A2951" t="s">
        <v>452</v>
      </c>
      <c r="B2951" s="32" t="s">
        <v>376</v>
      </c>
      <c r="C2951" t="s">
        <v>202</v>
      </c>
      <c r="D2951" t="s">
        <v>113</v>
      </c>
      <c r="E2951" s="9">
        <v>53</v>
      </c>
      <c r="F2951" s="9">
        <v>43</v>
      </c>
      <c r="G2951" s="9">
        <v>28</v>
      </c>
      <c r="H2951" s="9">
        <v>34</v>
      </c>
      <c r="I2951" s="9">
        <v>31</v>
      </c>
      <c r="J2951" s="9">
        <v>36</v>
      </c>
      <c r="K2951">
        <v>154</v>
      </c>
      <c r="L2951" s="9">
        <v>32.199999999999996</v>
      </c>
      <c r="M2951" s="19">
        <v>31</v>
      </c>
      <c r="N2951" s="19">
        <v>30</v>
      </c>
      <c r="O2951" s="19">
        <v>30</v>
      </c>
      <c r="P2951" s="19">
        <v>97</v>
      </c>
      <c r="Q2951" s="19">
        <f t="shared" si="276"/>
        <v>154</v>
      </c>
      <c r="R2951" s="3">
        <f t="shared" si="277"/>
        <v>37.968631390885932</v>
      </c>
      <c r="S2951" s="3">
        <f t="shared" si="278"/>
        <v>1.6425438596491231</v>
      </c>
      <c r="T2951" s="9">
        <f t="shared" si="279"/>
        <v>28</v>
      </c>
      <c r="U2951" s="9">
        <f t="shared" si="280"/>
        <v>154</v>
      </c>
      <c r="V2951" s="9">
        <f t="shared" si="281"/>
        <v>49</v>
      </c>
    </row>
    <row r="2952" spans="1:22" x14ac:dyDescent="0.25">
      <c r="A2952" t="s">
        <v>452</v>
      </c>
      <c r="B2952" s="32" t="s">
        <v>376</v>
      </c>
      <c r="C2952" t="s">
        <v>202</v>
      </c>
      <c r="D2952" t="s">
        <v>820</v>
      </c>
      <c r="E2952" s="9">
        <v>0</v>
      </c>
      <c r="F2952" s="9">
        <v>0</v>
      </c>
      <c r="G2952" s="9">
        <v>0</v>
      </c>
      <c r="H2952" s="9">
        <v>0</v>
      </c>
      <c r="I2952" s="9">
        <v>0</v>
      </c>
      <c r="J2952" s="9">
        <v>0</v>
      </c>
      <c r="K2952">
        <v>7</v>
      </c>
      <c r="L2952" s="9">
        <v>8.3999999999999986</v>
      </c>
      <c r="M2952" s="19">
        <v>6</v>
      </c>
      <c r="N2952" s="19">
        <v>20</v>
      </c>
      <c r="O2952" s="19">
        <v>8</v>
      </c>
      <c r="P2952" s="19">
        <v>3</v>
      </c>
      <c r="Q2952" s="19">
        <f t="shared" si="276"/>
        <v>7</v>
      </c>
      <c r="R2952" s="3">
        <f t="shared" si="277"/>
        <v>6.0283170172616227</v>
      </c>
      <c r="S2952" s="3">
        <f t="shared" si="278"/>
        <v>0.28728070175438597</v>
      </c>
      <c r="T2952" s="9">
        <f t="shared" si="279"/>
        <v>0</v>
      </c>
      <c r="U2952" s="9">
        <f t="shared" si="280"/>
        <v>20</v>
      </c>
      <c r="V2952" s="9">
        <f t="shared" si="281"/>
        <v>8</v>
      </c>
    </row>
    <row r="2953" spans="1:22" x14ac:dyDescent="0.25">
      <c r="A2953" t="s">
        <v>452</v>
      </c>
      <c r="B2953" s="32" t="s">
        <v>376</v>
      </c>
      <c r="C2953" t="s">
        <v>202</v>
      </c>
      <c r="D2953" t="s">
        <v>119</v>
      </c>
      <c r="E2953" s="9">
        <v>0</v>
      </c>
      <c r="F2953" s="9">
        <v>0</v>
      </c>
      <c r="G2953" s="9">
        <v>0</v>
      </c>
      <c r="H2953" s="9">
        <v>0</v>
      </c>
      <c r="I2953" s="9">
        <v>0</v>
      </c>
      <c r="J2953" s="9">
        <v>0</v>
      </c>
      <c r="K2953">
        <v>26.599999999999998</v>
      </c>
      <c r="L2953" s="9">
        <v>15.399999999999999</v>
      </c>
      <c r="M2953" s="19">
        <v>2</v>
      </c>
      <c r="N2953" s="19">
        <v>0</v>
      </c>
      <c r="O2953" s="19">
        <v>0</v>
      </c>
      <c r="P2953" s="19">
        <v>0</v>
      </c>
      <c r="Q2953" s="19">
        <f t="shared" si="276"/>
        <v>26.599999999999998</v>
      </c>
      <c r="R2953" s="3">
        <f t="shared" si="277"/>
        <v>8.4605322563421534</v>
      </c>
      <c r="S2953" s="3">
        <f t="shared" si="278"/>
        <v>0.48245614035087719</v>
      </c>
      <c r="T2953" s="9">
        <f t="shared" si="279"/>
        <v>0</v>
      </c>
      <c r="U2953" s="9">
        <f t="shared" si="280"/>
        <v>26.599999999999998</v>
      </c>
      <c r="V2953" s="9">
        <f t="shared" si="281"/>
        <v>11</v>
      </c>
    </row>
    <row r="2954" spans="1:22" x14ac:dyDescent="0.25">
      <c r="A2954" t="s">
        <v>452</v>
      </c>
      <c r="B2954" s="32" t="s">
        <v>376</v>
      </c>
      <c r="C2954" t="s">
        <v>202</v>
      </c>
      <c r="D2954" t="s">
        <v>106</v>
      </c>
      <c r="E2954" s="9">
        <v>52</v>
      </c>
      <c r="F2954" s="9">
        <v>41</v>
      </c>
      <c r="G2954" s="9">
        <v>62</v>
      </c>
      <c r="H2954" s="9">
        <v>73</v>
      </c>
      <c r="I2954" s="9">
        <v>54</v>
      </c>
      <c r="J2954" s="9">
        <v>91</v>
      </c>
      <c r="K2954">
        <v>347.2</v>
      </c>
      <c r="L2954" s="9">
        <v>72.8</v>
      </c>
      <c r="M2954" s="19">
        <v>107</v>
      </c>
      <c r="N2954" s="19">
        <v>90</v>
      </c>
      <c r="O2954" s="19">
        <v>81</v>
      </c>
      <c r="P2954" s="19">
        <v>116</v>
      </c>
      <c r="Q2954" s="19">
        <f t="shared" si="276"/>
        <v>347.2</v>
      </c>
      <c r="R2954" s="3">
        <f t="shared" si="277"/>
        <v>81.326835930240406</v>
      </c>
      <c r="S2954" s="3">
        <f t="shared" si="278"/>
        <v>3.2538377192982457</v>
      </c>
      <c r="T2954" s="9">
        <f t="shared" si="279"/>
        <v>41</v>
      </c>
      <c r="U2954" s="9">
        <f t="shared" si="280"/>
        <v>347.2</v>
      </c>
      <c r="V2954" s="9">
        <f t="shared" si="281"/>
        <v>104</v>
      </c>
    </row>
    <row r="2955" spans="1:22" x14ac:dyDescent="0.25">
      <c r="A2955" t="s">
        <v>452</v>
      </c>
      <c r="B2955" s="32" t="s">
        <v>376</v>
      </c>
      <c r="C2955" t="s">
        <v>202</v>
      </c>
      <c r="D2955" t="s">
        <v>108</v>
      </c>
      <c r="E2955" s="9">
        <v>0</v>
      </c>
      <c r="F2955" s="9">
        <v>0</v>
      </c>
      <c r="G2955" s="9">
        <v>0</v>
      </c>
      <c r="H2955" s="9">
        <v>0</v>
      </c>
      <c r="I2955" s="9">
        <v>0</v>
      </c>
      <c r="J2955" s="9">
        <v>1</v>
      </c>
      <c r="K2955">
        <v>15.399999999999999</v>
      </c>
      <c r="L2955" s="9">
        <v>1.4</v>
      </c>
      <c r="M2955" s="19">
        <v>3</v>
      </c>
      <c r="N2955" s="19">
        <v>1</v>
      </c>
      <c r="O2955" s="19">
        <v>37</v>
      </c>
      <c r="P2955" s="19">
        <v>30</v>
      </c>
      <c r="Q2955" s="19">
        <f t="shared" si="276"/>
        <v>15.399999999999999</v>
      </c>
      <c r="R2955" s="3">
        <f t="shared" si="277"/>
        <v>13.010485281984192</v>
      </c>
      <c r="S2955" s="3">
        <f t="shared" si="278"/>
        <v>0.41729323308270677</v>
      </c>
      <c r="T2955" s="9">
        <f t="shared" si="279"/>
        <v>0</v>
      </c>
      <c r="U2955" s="9">
        <f t="shared" si="280"/>
        <v>37</v>
      </c>
      <c r="V2955" s="9">
        <f t="shared" si="281"/>
        <v>17</v>
      </c>
    </row>
    <row r="2956" spans="1:22" x14ac:dyDescent="0.25">
      <c r="A2956" t="s">
        <v>452</v>
      </c>
      <c r="B2956" s="32" t="s">
        <v>376</v>
      </c>
      <c r="C2956" t="s">
        <v>202</v>
      </c>
      <c r="D2956" t="s">
        <v>2214</v>
      </c>
      <c r="E2956" s="9">
        <v>7</v>
      </c>
      <c r="F2956" s="9">
        <v>3</v>
      </c>
      <c r="G2956" s="9">
        <v>1</v>
      </c>
      <c r="H2956" s="9">
        <v>1</v>
      </c>
      <c r="I2956" s="9">
        <v>0</v>
      </c>
      <c r="J2956" s="9">
        <v>0</v>
      </c>
      <c r="K2956">
        <v>0</v>
      </c>
      <c r="L2956" s="9">
        <v>0</v>
      </c>
      <c r="M2956" s="19">
        <v>0</v>
      </c>
      <c r="N2956" s="19">
        <v>2</v>
      </c>
      <c r="O2956" s="19">
        <v>0</v>
      </c>
      <c r="P2956" s="19">
        <v>0</v>
      </c>
      <c r="Q2956" s="19">
        <f t="shared" si="276"/>
        <v>0</v>
      </c>
      <c r="R2956" s="3">
        <f t="shared" si="277"/>
        <v>2.0816659994661331</v>
      </c>
      <c r="S2956" s="3">
        <f t="shared" si="278"/>
        <v>9.2105263157894732E-2</v>
      </c>
      <c r="T2956" s="9">
        <f t="shared" si="279"/>
        <v>0</v>
      </c>
      <c r="U2956" s="9">
        <f t="shared" si="280"/>
        <v>7</v>
      </c>
      <c r="V2956" s="9">
        <f t="shared" si="281"/>
        <v>3</v>
      </c>
    </row>
    <row r="2957" spans="1:22" x14ac:dyDescent="0.25">
      <c r="A2957" t="s">
        <v>452</v>
      </c>
      <c r="B2957" s="32" t="s">
        <v>376</v>
      </c>
      <c r="C2957" t="s">
        <v>202</v>
      </c>
      <c r="D2957" t="s">
        <v>109</v>
      </c>
      <c r="E2957" s="9">
        <v>15</v>
      </c>
      <c r="F2957" s="9">
        <v>10</v>
      </c>
      <c r="G2957" s="9">
        <v>15</v>
      </c>
      <c r="H2957" s="9">
        <v>29</v>
      </c>
      <c r="I2957" s="9">
        <v>19</v>
      </c>
      <c r="J2957" s="9">
        <v>19</v>
      </c>
      <c r="K2957">
        <v>70</v>
      </c>
      <c r="L2957" s="9">
        <v>16.799999999999997</v>
      </c>
      <c r="M2957" s="19">
        <v>15</v>
      </c>
      <c r="N2957" s="19">
        <v>25</v>
      </c>
      <c r="O2957" s="19">
        <v>25</v>
      </c>
      <c r="P2957" s="19">
        <v>30</v>
      </c>
      <c r="Q2957" s="19">
        <f t="shared" si="276"/>
        <v>70</v>
      </c>
      <c r="R2957" s="3">
        <f t="shared" si="277"/>
        <v>15.724291186992604</v>
      </c>
      <c r="S2957" s="3">
        <f t="shared" si="278"/>
        <v>0.79166666666666674</v>
      </c>
      <c r="T2957" s="9">
        <f t="shared" si="279"/>
        <v>10</v>
      </c>
      <c r="U2957" s="9">
        <f t="shared" si="280"/>
        <v>70</v>
      </c>
      <c r="V2957" s="9">
        <f t="shared" si="281"/>
        <v>20</v>
      </c>
    </row>
    <row r="2958" spans="1:22" x14ac:dyDescent="0.25">
      <c r="A2958" t="s">
        <v>452</v>
      </c>
      <c r="B2958" s="32" t="s">
        <v>376</v>
      </c>
      <c r="C2958" t="s">
        <v>202</v>
      </c>
      <c r="D2958" t="s">
        <v>4746</v>
      </c>
      <c r="E2958" s="9">
        <v>124</v>
      </c>
      <c r="F2958" s="9">
        <v>145</v>
      </c>
      <c r="G2958" s="9">
        <v>165</v>
      </c>
      <c r="H2958" s="9">
        <v>150</v>
      </c>
      <c r="I2958" s="9">
        <v>165</v>
      </c>
      <c r="J2958" s="9">
        <v>106</v>
      </c>
      <c r="K2958">
        <v>443.79999999999995</v>
      </c>
      <c r="L2958" s="9">
        <v>344.4</v>
      </c>
      <c r="M2958" s="19">
        <v>133</v>
      </c>
      <c r="N2958" s="19">
        <v>225</v>
      </c>
      <c r="O2958" s="19">
        <v>33</v>
      </c>
      <c r="P2958" s="19">
        <v>0</v>
      </c>
      <c r="Q2958" s="19">
        <f t="shared" si="276"/>
        <v>443.79999999999995</v>
      </c>
      <c r="R2958" s="3">
        <f t="shared" si="277"/>
        <v>122.37386703595392</v>
      </c>
      <c r="S2958" s="3">
        <f t="shared" si="278"/>
        <v>6.0831339712918657</v>
      </c>
      <c r="T2958" s="9">
        <f t="shared" si="279"/>
        <v>0</v>
      </c>
      <c r="U2958" s="9">
        <f t="shared" si="280"/>
        <v>443.79999999999995</v>
      </c>
      <c r="V2958" s="9">
        <f t="shared" si="281"/>
        <v>157</v>
      </c>
    </row>
    <row r="2959" spans="1:22" x14ac:dyDescent="0.25">
      <c r="A2959" t="s">
        <v>459</v>
      </c>
      <c r="B2959" s="32" t="s">
        <v>378</v>
      </c>
      <c r="C2959" t="s">
        <v>1603</v>
      </c>
      <c r="D2959" t="s">
        <v>4746</v>
      </c>
      <c r="E2959" s="9">
        <v>0</v>
      </c>
      <c r="F2959" s="9">
        <v>0</v>
      </c>
      <c r="G2959" s="9">
        <v>0</v>
      </c>
      <c r="H2959" s="9">
        <v>0</v>
      </c>
      <c r="I2959" s="9">
        <v>0</v>
      </c>
      <c r="J2959" s="9">
        <v>0</v>
      </c>
      <c r="K2959">
        <v>0</v>
      </c>
      <c r="L2959" s="9">
        <v>2.8</v>
      </c>
      <c r="M2959" s="19">
        <v>12</v>
      </c>
      <c r="N2959" s="19">
        <v>0</v>
      </c>
      <c r="O2959" s="19">
        <v>0</v>
      </c>
      <c r="P2959" s="19">
        <v>0</v>
      </c>
      <c r="Q2959" s="19">
        <f t="shared" si="276"/>
        <v>0</v>
      </c>
      <c r="R2959" s="3">
        <f t="shared" si="277"/>
        <v>3.4848590250169984</v>
      </c>
      <c r="S2959" s="3">
        <f t="shared" si="278"/>
        <v>0.24342105263157898</v>
      </c>
      <c r="T2959" s="9">
        <f t="shared" si="279"/>
        <v>0</v>
      </c>
      <c r="U2959" s="9">
        <f t="shared" si="280"/>
        <v>12</v>
      </c>
      <c r="V2959" s="9">
        <f t="shared" si="281"/>
        <v>5</v>
      </c>
    </row>
    <row r="2960" spans="1:22" x14ac:dyDescent="0.25">
      <c r="A2960" t="s">
        <v>459</v>
      </c>
      <c r="B2960" s="32" t="s">
        <v>378</v>
      </c>
      <c r="C2960" t="s">
        <v>1603</v>
      </c>
      <c r="D2960" t="s">
        <v>861</v>
      </c>
      <c r="E2960" s="9">
        <v>0</v>
      </c>
      <c r="F2960" s="9">
        <v>0</v>
      </c>
      <c r="G2960" s="9">
        <v>0</v>
      </c>
      <c r="H2960" s="9">
        <v>0</v>
      </c>
      <c r="I2960" s="9">
        <v>0</v>
      </c>
      <c r="J2960" s="9">
        <v>0</v>
      </c>
      <c r="K2960">
        <v>0</v>
      </c>
      <c r="L2960" s="9">
        <v>0</v>
      </c>
      <c r="M2960" s="19">
        <v>1</v>
      </c>
      <c r="N2960" s="19">
        <v>0</v>
      </c>
      <c r="O2960" s="19">
        <v>0</v>
      </c>
      <c r="P2960" s="19">
        <v>0</v>
      </c>
      <c r="Q2960" s="19">
        <f t="shared" si="276"/>
        <v>0</v>
      </c>
      <c r="R2960" s="3">
        <f t="shared" si="277"/>
        <v>0.28867513459481287</v>
      </c>
      <c r="S2960" s="3">
        <f t="shared" si="278"/>
        <v>3.2894736842105261E-2</v>
      </c>
      <c r="T2960" s="9">
        <f t="shared" si="279"/>
        <v>0</v>
      </c>
      <c r="U2960" s="9">
        <f t="shared" si="280"/>
        <v>1</v>
      </c>
      <c r="V2960" s="9">
        <f t="shared" si="281"/>
        <v>0</v>
      </c>
    </row>
    <row r="2961" spans="1:22" x14ac:dyDescent="0.25">
      <c r="A2961" t="s">
        <v>459</v>
      </c>
      <c r="B2961" s="32" t="s">
        <v>378</v>
      </c>
      <c r="C2961" t="s">
        <v>1603</v>
      </c>
      <c r="D2961" t="s">
        <v>15</v>
      </c>
      <c r="E2961" s="9">
        <v>0</v>
      </c>
      <c r="F2961" s="9">
        <v>0</v>
      </c>
      <c r="G2961" s="9">
        <v>0</v>
      </c>
      <c r="H2961" s="9">
        <v>0</v>
      </c>
      <c r="I2961" s="9">
        <v>20</v>
      </c>
      <c r="J2961" s="9">
        <v>0</v>
      </c>
      <c r="K2961">
        <v>14</v>
      </c>
      <c r="L2961" s="9">
        <v>70</v>
      </c>
      <c r="M2961" s="19">
        <v>0</v>
      </c>
      <c r="N2961" s="19">
        <v>0</v>
      </c>
      <c r="O2961" s="19">
        <v>0</v>
      </c>
      <c r="P2961" s="19">
        <v>0</v>
      </c>
      <c r="Q2961" s="19">
        <f t="shared" si="276"/>
        <v>14</v>
      </c>
      <c r="R2961" s="3">
        <f t="shared" si="277"/>
        <v>20.437636108341145</v>
      </c>
      <c r="S2961" s="3">
        <f t="shared" si="278"/>
        <v>1.1403508771929824</v>
      </c>
      <c r="T2961" s="9">
        <f t="shared" si="279"/>
        <v>0</v>
      </c>
      <c r="U2961" s="9">
        <f t="shared" si="280"/>
        <v>70</v>
      </c>
      <c r="V2961" s="9">
        <f t="shared" si="281"/>
        <v>26</v>
      </c>
    </row>
    <row r="2962" spans="1:22" x14ac:dyDescent="0.25">
      <c r="A2962" t="s">
        <v>459</v>
      </c>
      <c r="B2962" s="32" t="s">
        <v>378</v>
      </c>
      <c r="C2962" t="s">
        <v>1603</v>
      </c>
      <c r="D2962" t="s">
        <v>5604</v>
      </c>
      <c r="E2962" s="9">
        <v>0</v>
      </c>
      <c r="F2962" s="9">
        <v>0</v>
      </c>
      <c r="G2962" s="9">
        <v>0</v>
      </c>
      <c r="H2962" s="9">
        <v>0</v>
      </c>
      <c r="I2962" s="9">
        <v>0</v>
      </c>
      <c r="J2962" s="9">
        <v>0</v>
      </c>
      <c r="K2962">
        <v>0</v>
      </c>
      <c r="L2962" s="9">
        <v>0</v>
      </c>
      <c r="M2962" s="19">
        <v>0</v>
      </c>
      <c r="N2962" s="19">
        <v>0</v>
      </c>
      <c r="O2962" s="19">
        <v>19</v>
      </c>
      <c r="P2962" s="19">
        <v>43</v>
      </c>
      <c r="Q2962" s="19">
        <f t="shared" si="276"/>
        <v>0</v>
      </c>
      <c r="R2962" s="3">
        <f t="shared" si="277"/>
        <v>13.106787508305716</v>
      </c>
      <c r="S2962" s="3">
        <f t="shared" si="278"/>
        <v>1.0197368421052633</v>
      </c>
      <c r="T2962" s="9">
        <f t="shared" si="279"/>
        <v>0</v>
      </c>
      <c r="U2962" s="9">
        <f t="shared" si="280"/>
        <v>43</v>
      </c>
      <c r="V2962" s="9">
        <f t="shared" si="281"/>
        <v>17</v>
      </c>
    </row>
    <row r="2963" spans="1:22" x14ac:dyDescent="0.25">
      <c r="A2963" t="s">
        <v>459</v>
      </c>
      <c r="B2963" s="32" t="s">
        <v>378</v>
      </c>
      <c r="C2963" t="s">
        <v>1603</v>
      </c>
      <c r="D2963" t="s">
        <v>113</v>
      </c>
      <c r="E2963" s="9">
        <v>14</v>
      </c>
      <c r="F2963" s="9">
        <v>52</v>
      </c>
      <c r="G2963" s="9">
        <v>38</v>
      </c>
      <c r="H2963" s="9">
        <v>29</v>
      </c>
      <c r="I2963" s="9">
        <v>14</v>
      </c>
      <c r="J2963" s="9">
        <v>28</v>
      </c>
      <c r="K2963">
        <v>51.8</v>
      </c>
      <c r="L2963" s="9">
        <v>51.8</v>
      </c>
      <c r="M2963" s="19">
        <v>32</v>
      </c>
      <c r="N2963" s="19">
        <v>18</v>
      </c>
      <c r="O2963" s="19">
        <v>35</v>
      </c>
      <c r="P2963" s="19">
        <v>5</v>
      </c>
      <c r="Q2963" s="19">
        <f t="shared" si="276"/>
        <v>51.8</v>
      </c>
      <c r="R2963" s="3">
        <f t="shared" si="277"/>
        <v>15.975312393208648</v>
      </c>
      <c r="S2963" s="3">
        <f t="shared" si="278"/>
        <v>1.0104166666666667</v>
      </c>
      <c r="T2963" s="9">
        <f t="shared" si="279"/>
        <v>5</v>
      </c>
      <c r="U2963" s="9">
        <f t="shared" si="280"/>
        <v>52</v>
      </c>
      <c r="V2963" s="9">
        <f t="shared" si="281"/>
        <v>21</v>
      </c>
    </row>
    <row r="2964" spans="1:22" x14ac:dyDescent="0.25">
      <c r="A2964" t="s">
        <v>459</v>
      </c>
      <c r="B2964" s="32" t="s">
        <v>378</v>
      </c>
      <c r="C2964" t="s">
        <v>1603</v>
      </c>
      <c r="D2964" t="s">
        <v>820</v>
      </c>
      <c r="E2964" s="9">
        <v>0</v>
      </c>
      <c r="F2964" s="9">
        <v>0</v>
      </c>
      <c r="G2964" s="9">
        <v>0</v>
      </c>
      <c r="H2964" s="9">
        <v>0</v>
      </c>
      <c r="I2964" s="9">
        <v>0</v>
      </c>
      <c r="J2964" s="9">
        <v>0</v>
      </c>
      <c r="K2964">
        <v>2.8</v>
      </c>
      <c r="L2964" s="9">
        <v>1.4</v>
      </c>
      <c r="M2964" s="19">
        <v>3</v>
      </c>
      <c r="N2964" s="19">
        <v>0</v>
      </c>
      <c r="O2964" s="19">
        <v>1</v>
      </c>
      <c r="P2964" s="19">
        <v>0</v>
      </c>
      <c r="Q2964" s="19">
        <f t="shared" si="276"/>
        <v>2.8</v>
      </c>
      <c r="R2964" s="3">
        <f t="shared" si="277"/>
        <v>1.1360484411353509</v>
      </c>
      <c r="S2964" s="3">
        <f t="shared" si="278"/>
        <v>6.7434210526315791E-2</v>
      </c>
      <c r="T2964" s="9">
        <f t="shared" si="279"/>
        <v>0</v>
      </c>
      <c r="U2964" s="9">
        <f t="shared" si="280"/>
        <v>3</v>
      </c>
      <c r="V2964" s="9">
        <f t="shared" si="281"/>
        <v>2</v>
      </c>
    </row>
    <row r="2965" spans="1:22" x14ac:dyDescent="0.25">
      <c r="A2965" t="s">
        <v>459</v>
      </c>
      <c r="B2965" s="32" t="s">
        <v>378</v>
      </c>
      <c r="C2965" t="s">
        <v>1603</v>
      </c>
      <c r="D2965" t="s">
        <v>106</v>
      </c>
      <c r="E2965" s="9">
        <v>49</v>
      </c>
      <c r="F2965" s="9">
        <v>74</v>
      </c>
      <c r="G2965" s="9">
        <v>86</v>
      </c>
      <c r="H2965" s="9">
        <v>90</v>
      </c>
      <c r="I2965" s="9">
        <v>72</v>
      </c>
      <c r="J2965" s="9">
        <v>67</v>
      </c>
      <c r="K2965">
        <v>244.99999999999997</v>
      </c>
      <c r="L2965" s="9">
        <v>142.79999999999998</v>
      </c>
      <c r="M2965" s="19">
        <v>78</v>
      </c>
      <c r="N2965" s="19">
        <v>110</v>
      </c>
      <c r="O2965" s="19">
        <v>60</v>
      </c>
      <c r="P2965" s="19">
        <v>48</v>
      </c>
      <c r="Q2965" s="19">
        <f t="shared" si="276"/>
        <v>244.99999999999997</v>
      </c>
      <c r="R2965" s="3">
        <f t="shared" si="277"/>
        <v>54.507077661084637</v>
      </c>
      <c r="S2965" s="3">
        <f t="shared" si="278"/>
        <v>3.0751096491228074</v>
      </c>
      <c r="T2965" s="9">
        <f t="shared" si="279"/>
        <v>48</v>
      </c>
      <c r="U2965" s="9">
        <f t="shared" si="280"/>
        <v>244.99999999999997</v>
      </c>
      <c r="V2965" s="9">
        <f t="shared" si="281"/>
        <v>70</v>
      </c>
    </row>
    <row r="2966" spans="1:22" x14ac:dyDescent="0.25">
      <c r="A2966" t="s">
        <v>459</v>
      </c>
      <c r="B2966" s="32" t="s">
        <v>378</v>
      </c>
      <c r="C2966" t="s">
        <v>1603</v>
      </c>
      <c r="D2966" t="s">
        <v>108</v>
      </c>
      <c r="E2966" s="9">
        <v>0</v>
      </c>
      <c r="F2966" s="9">
        <v>0</v>
      </c>
      <c r="G2966" s="9">
        <v>0</v>
      </c>
      <c r="H2966" s="9">
        <v>0</v>
      </c>
      <c r="I2966" s="9">
        <v>0</v>
      </c>
      <c r="J2966" s="9">
        <v>0</v>
      </c>
      <c r="K2966">
        <v>0</v>
      </c>
      <c r="L2966" s="9">
        <v>0</v>
      </c>
      <c r="M2966" s="19">
        <v>0</v>
      </c>
      <c r="N2966" s="19">
        <v>0</v>
      </c>
      <c r="O2966" s="19">
        <v>8</v>
      </c>
      <c r="P2966" s="19">
        <v>1</v>
      </c>
      <c r="Q2966" s="19">
        <f t="shared" si="276"/>
        <v>0</v>
      </c>
      <c r="R2966" s="3">
        <f t="shared" si="277"/>
        <v>2.3011854652449344</v>
      </c>
      <c r="S2966" s="3">
        <f t="shared" si="278"/>
        <v>0.1480263157894737</v>
      </c>
      <c r="T2966" s="9">
        <f t="shared" si="279"/>
        <v>0</v>
      </c>
      <c r="U2966" s="9">
        <f t="shared" si="280"/>
        <v>8</v>
      </c>
      <c r="V2966" s="9">
        <f t="shared" si="281"/>
        <v>3</v>
      </c>
    </row>
    <row r="2967" spans="1:22" x14ac:dyDescent="0.25">
      <c r="A2967" t="s">
        <v>459</v>
      </c>
      <c r="B2967" s="32" t="s">
        <v>378</v>
      </c>
      <c r="C2967" t="s">
        <v>1603</v>
      </c>
      <c r="D2967" t="s">
        <v>109</v>
      </c>
      <c r="E2967" s="9">
        <v>7</v>
      </c>
      <c r="F2967" s="9">
        <v>8</v>
      </c>
      <c r="G2967" s="9">
        <v>21</v>
      </c>
      <c r="H2967" s="9">
        <v>11</v>
      </c>
      <c r="I2967" s="9">
        <v>21</v>
      </c>
      <c r="J2967" s="9">
        <v>20</v>
      </c>
      <c r="K2967">
        <v>23.799999999999997</v>
      </c>
      <c r="L2967" s="9">
        <v>0</v>
      </c>
      <c r="M2967" s="19">
        <v>9</v>
      </c>
      <c r="N2967" s="19">
        <v>28</v>
      </c>
      <c r="O2967" s="19">
        <v>6</v>
      </c>
      <c r="P2967" s="19">
        <v>2</v>
      </c>
      <c r="Q2967" s="19">
        <f t="shared" si="276"/>
        <v>23.799999999999997</v>
      </c>
      <c r="R2967" s="3">
        <f t="shared" si="277"/>
        <v>9.2372106507354541</v>
      </c>
      <c r="S2967" s="3">
        <f t="shared" si="278"/>
        <v>0.46889952153110054</v>
      </c>
      <c r="T2967" s="9">
        <f t="shared" si="279"/>
        <v>0</v>
      </c>
      <c r="U2967" s="9">
        <f t="shared" si="280"/>
        <v>28</v>
      </c>
      <c r="V2967" s="9">
        <f t="shared" si="281"/>
        <v>12</v>
      </c>
    </row>
    <row r="2968" spans="1:22" x14ac:dyDescent="0.25">
      <c r="A2968" t="s">
        <v>459</v>
      </c>
      <c r="B2968" s="32" t="s">
        <v>378</v>
      </c>
      <c r="C2968" t="s">
        <v>1603</v>
      </c>
      <c r="D2968" t="s">
        <v>4746</v>
      </c>
      <c r="E2968" s="9">
        <v>34</v>
      </c>
      <c r="F2968" s="9">
        <v>32</v>
      </c>
      <c r="G2968" s="9">
        <v>48</v>
      </c>
      <c r="H2968" s="9">
        <v>53</v>
      </c>
      <c r="I2968" s="9">
        <v>35</v>
      </c>
      <c r="J2968" s="9">
        <v>40</v>
      </c>
      <c r="K2968">
        <v>189</v>
      </c>
      <c r="L2968" s="9">
        <v>53.199999999999996</v>
      </c>
      <c r="M2968" s="19">
        <v>22</v>
      </c>
      <c r="N2968" s="19">
        <v>81</v>
      </c>
      <c r="O2968" s="19">
        <v>16</v>
      </c>
      <c r="P2968" s="19">
        <v>0</v>
      </c>
      <c r="Q2968" s="19">
        <f t="shared" si="276"/>
        <v>189</v>
      </c>
      <c r="R2968" s="3">
        <f t="shared" si="277"/>
        <v>48.288325962311262</v>
      </c>
      <c r="S2968" s="3">
        <f t="shared" si="278"/>
        <v>1.8038277511961724</v>
      </c>
      <c r="T2968" s="9">
        <f t="shared" si="279"/>
        <v>0</v>
      </c>
      <c r="U2968" s="9">
        <f t="shared" si="280"/>
        <v>189</v>
      </c>
      <c r="V2968" s="9">
        <f t="shared" si="281"/>
        <v>62</v>
      </c>
    </row>
    <row r="2969" spans="1:22" x14ac:dyDescent="0.25">
      <c r="A2969" t="s">
        <v>500</v>
      </c>
      <c r="B2969" s="32" t="s">
        <v>372</v>
      </c>
      <c r="C2969" t="s">
        <v>202</v>
      </c>
      <c r="D2969" t="s">
        <v>4746</v>
      </c>
      <c r="E2969" s="9">
        <v>0</v>
      </c>
      <c r="F2969" s="9">
        <v>0</v>
      </c>
      <c r="G2969" s="9">
        <v>0</v>
      </c>
      <c r="H2969" s="9">
        <v>0</v>
      </c>
      <c r="I2969" s="9">
        <v>0</v>
      </c>
      <c r="J2969" s="9">
        <v>0</v>
      </c>
      <c r="K2969">
        <v>0</v>
      </c>
      <c r="L2969" s="9">
        <v>0</v>
      </c>
      <c r="M2969" s="19">
        <v>1</v>
      </c>
      <c r="N2969" s="19">
        <v>0</v>
      </c>
      <c r="O2969" s="19">
        <v>0</v>
      </c>
      <c r="P2969" s="19">
        <v>0</v>
      </c>
      <c r="Q2969" s="19">
        <f t="shared" si="276"/>
        <v>0</v>
      </c>
      <c r="R2969" s="3">
        <f t="shared" si="277"/>
        <v>0.28867513459481287</v>
      </c>
      <c r="S2969" s="3">
        <f t="shared" si="278"/>
        <v>3.2894736842105261E-2</v>
      </c>
      <c r="T2969" s="9">
        <f t="shared" si="279"/>
        <v>0</v>
      </c>
      <c r="U2969" s="9">
        <f t="shared" si="280"/>
        <v>1</v>
      </c>
      <c r="V2969" s="9">
        <f t="shared" si="281"/>
        <v>0</v>
      </c>
    </row>
    <row r="2970" spans="1:22" x14ac:dyDescent="0.25">
      <c r="A2970" t="s">
        <v>500</v>
      </c>
      <c r="B2970" s="32" t="s">
        <v>372</v>
      </c>
      <c r="C2970" t="s">
        <v>202</v>
      </c>
      <c r="D2970" t="s">
        <v>861</v>
      </c>
      <c r="E2970" s="9">
        <v>0</v>
      </c>
      <c r="F2970" s="9">
        <v>0</v>
      </c>
      <c r="G2970" s="9">
        <v>0</v>
      </c>
      <c r="H2970" s="9">
        <v>0</v>
      </c>
      <c r="I2970" s="9">
        <v>0</v>
      </c>
      <c r="J2970" s="9">
        <v>0</v>
      </c>
      <c r="K2970">
        <v>0</v>
      </c>
      <c r="L2970" s="9">
        <v>0</v>
      </c>
      <c r="M2970" s="19">
        <v>0</v>
      </c>
      <c r="N2970" s="19">
        <v>2</v>
      </c>
      <c r="O2970" s="19">
        <v>1</v>
      </c>
      <c r="P2970" s="19">
        <v>1</v>
      </c>
      <c r="Q2970" s="19">
        <f t="shared" si="276"/>
        <v>0</v>
      </c>
      <c r="R2970" s="3">
        <f t="shared" si="277"/>
        <v>0.6513389472789296</v>
      </c>
      <c r="S2970" s="3">
        <f t="shared" si="278"/>
        <v>4.3859649122807015E-2</v>
      </c>
      <c r="T2970" s="9">
        <f t="shared" si="279"/>
        <v>0</v>
      </c>
      <c r="U2970" s="9">
        <f t="shared" si="280"/>
        <v>2</v>
      </c>
      <c r="V2970" s="9">
        <f t="shared" si="281"/>
        <v>1</v>
      </c>
    </row>
    <row r="2971" spans="1:22" x14ac:dyDescent="0.25">
      <c r="A2971" t="s">
        <v>500</v>
      </c>
      <c r="B2971" s="32" t="s">
        <v>372</v>
      </c>
      <c r="C2971" t="s">
        <v>202</v>
      </c>
      <c r="D2971" t="s">
        <v>15</v>
      </c>
      <c r="E2971" s="9">
        <v>5</v>
      </c>
      <c r="F2971" s="9">
        <v>0</v>
      </c>
      <c r="G2971" s="9">
        <v>0</v>
      </c>
      <c r="H2971" s="9">
        <v>0</v>
      </c>
      <c r="I2971" s="9">
        <v>20</v>
      </c>
      <c r="J2971" s="9">
        <v>0</v>
      </c>
      <c r="K2971">
        <v>14</v>
      </c>
      <c r="L2971" s="9">
        <v>72.8</v>
      </c>
      <c r="M2971" s="19">
        <v>0</v>
      </c>
      <c r="N2971" s="19">
        <v>0</v>
      </c>
      <c r="O2971" s="19">
        <v>0</v>
      </c>
      <c r="P2971" s="19">
        <v>0</v>
      </c>
      <c r="Q2971" s="19">
        <f t="shared" si="276"/>
        <v>14</v>
      </c>
      <c r="R2971" s="3">
        <f t="shared" si="277"/>
        <v>21.06102964474837</v>
      </c>
      <c r="S2971" s="3">
        <f t="shared" si="278"/>
        <v>0.91940789473684215</v>
      </c>
      <c r="T2971" s="9">
        <f t="shared" si="279"/>
        <v>0</v>
      </c>
      <c r="U2971" s="9">
        <f t="shared" si="280"/>
        <v>72.8</v>
      </c>
      <c r="V2971" s="9">
        <f t="shared" si="281"/>
        <v>27</v>
      </c>
    </row>
    <row r="2972" spans="1:22" x14ac:dyDescent="0.25">
      <c r="A2972" t="s">
        <v>500</v>
      </c>
      <c r="B2972" s="32" t="s">
        <v>372</v>
      </c>
      <c r="C2972" t="s">
        <v>202</v>
      </c>
      <c r="D2972" t="s">
        <v>5604</v>
      </c>
      <c r="E2972" s="9">
        <v>0</v>
      </c>
      <c r="F2972" s="9">
        <v>0</v>
      </c>
      <c r="G2972" s="9">
        <v>0</v>
      </c>
      <c r="H2972" s="9">
        <v>0</v>
      </c>
      <c r="I2972" s="9">
        <v>0</v>
      </c>
      <c r="J2972" s="9">
        <v>0</v>
      </c>
      <c r="K2972">
        <v>0</v>
      </c>
      <c r="L2972" s="9">
        <v>0</v>
      </c>
      <c r="M2972" s="19">
        <v>0</v>
      </c>
      <c r="N2972" s="19">
        <v>2</v>
      </c>
      <c r="O2972" s="19">
        <v>79</v>
      </c>
      <c r="P2972" s="19">
        <v>110</v>
      </c>
      <c r="Q2972" s="19">
        <f t="shared" si="276"/>
        <v>0</v>
      </c>
      <c r="R2972" s="3">
        <f t="shared" si="277"/>
        <v>37.300885520400996</v>
      </c>
      <c r="S2972" s="3">
        <f t="shared" si="278"/>
        <v>2.0942982456140351</v>
      </c>
      <c r="T2972" s="9">
        <f t="shared" si="279"/>
        <v>0</v>
      </c>
      <c r="U2972" s="9">
        <f t="shared" si="280"/>
        <v>110</v>
      </c>
      <c r="V2972" s="9">
        <f t="shared" si="281"/>
        <v>48</v>
      </c>
    </row>
    <row r="2973" spans="1:22" x14ac:dyDescent="0.25">
      <c r="A2973" t="s">
        <v>500</v>
      </c>
      <c r="B2973" s="32" t="s">
        <v>372</v>
      </c>
      <c r="C2973" t="s">
        <v>202</v>
      </c>
      <c r="D2973" t="s">
        <v>113</v>
      </c>
      <c r="E2973" s="9">
        <v>37</v>
      </c>
      <c r="F2973" s="9">
        <v>44</v>
      </c>
      <c r="G2973" s="9">
        <v>35</v>
      </c>
      <c r="H2973" s="9">
        <v>39</v>
      </c>
      <c r="I2973" s="9">
        <v>20</v>
      </c>
      <c r="J2973" s="9">
        <v>32</v>
      </c>
      <c r="K2973">
        <v>121.8</v>
      </c>
      <c r="L2973" s="9">
        <v>32.199999999999996</v>
      </c>
      <c r="M2973" s="19">
        <v>35</v>
      </c>
      <c r="N2973" s="19">
        <v>27</v>
      </c>
      <c r="O2973" s="19">
        <v>33</v>
      </c>
      <c r="P2973" s="19">
        <v>60</v>
      </c>
      <c r="Q2973" s="19">
        <f t="shared" si="276"/>
        <v>121.8</v>
      </c>
      <c r="R2973" s="3">
        <f t="shared" si="277"/>
        <v>26.632311202747687</v>
      </c>
      <c r="S2973" s="3">
        <f t="shared" si="278"/>
        <v>1.4144736842105263</v>
      </c>
      <c r="T2973" s="9">
        <f t="shared" si="279"/>
        <v>20</v>
      </c>
      <c r="U2973" s="9">
        <f t="shared" si="280"/>
        <v>121.8</v>
      </c>
      <c r="V2973" s="9">
        <f t="shared" si="281"/>
        <v>34</v>
      </c>
    </row>
    <row r="2974" spans="1:22" x14ac:dyDescent="0.25">
      <c r="A2974" t="s">
        <v>500</v>
      </c>
      <c r="B2974" s="32" t="s">
        <v>372</v>
      </c>
      <c r="C2974" t="s">
        <v>202</v>
      </c>
      <c r="D2974" t="s">
        <v>820</v>
      </c>
      <c r="E2974" s="9">
        <v>0</v>
      </c>
      <c r="F2974" s="9">
        <v>0</v>
      </c>
      <c r="G2974" s="9">
        <v>0</v>
      </c>
      <c r="H2974" s="9">
        <v>0</v>
      </c>
      <c r="I2974" s="9">
        <v>0</v>
      </c>
      <c r="J2974" s="9">
        <v>0</v>
      </c>
      <c r="K2974">
        <v>1.4</v>
      </c>
      <c r="L2974" s="9">
        <v>7</v>
      </c>
      <c r="M2974" s="19">
        <v>5</v>
      </c>
      <c r="N2974" s="19">
        <v>0</v>
      </c>
      <c r="O2974" s="19">
        <v>8</v>
      </c>
      <c r="P2974" s="19">
        <v>1</v>
      </c>
      <c r="Q2974" s="19">
        <f t="shared" si="276"/>
        <v>1.4</v>
      </c>
      <c r="R2974" s="3">
        <f t="shared" si="277"/>
        <v>3.0022213997860541</v>
      </c>
      <c r="S2974" s="3">
        <f t="shared" si="278"/>
        <v>0.14736842105263157</v>
      </c>
      <c r="T2974" s="9">
        <f t="shared" si="279"/>
        <v>0</v>
      </c>
      <c r="U2974" s="9">
        <f t="shared" si="280"/>
        <v>8</v>
      </c>
      <c r="V2974" s="9">
        <f t="shared" si="281"/>
        <v>4</v>
      </c>
    </row>
    <row r="2975" spans="1:22" x14ac:dyDescent="0.25">
      <c r="A2975" t="s">
        <v>500</v>
      </c>
      <c r="B2975" s="32" t="s">
        <v>372</v>
      </c>
      <c r="C2975" t="s">
        <v>202</v>
      </c>
      <c r="D2975" t="s">
        <v>119</v>
      </c>
      <c r="E2975" s="9">
        <v>0</v>
      </c>
      <c r="F2975" s="9">
        <v>0</v>
      </c>
      <c r="G2975" s="9">
        <v>0</v>
      </c>
      <c r="H2975" s="9">
        <v>0</v>
      </c>
      <c r="I2975" s="9">
        <v>0</v>
      </c>
      <c r="J2975" s="9">
        <v>0</v>
      </c>
      <c r="K2975">
        <v>14</v>
      </c>
      <c r="L2975" s="9">
        <v>11.2</v>
      </c>
      <c r="M2975" s="19">
        <v>0</v>
      </c>
      <c r="N2975" s="19">
        <v>0</v>
      </c>
      <c r="O2975" s="19">
        <v>0</v>
      </c>
      <c r="P2975" s="19">
        <v>0</v>
      </c>
      <c r="Q2975" s="19">
        <f t="shared" si="276"/>
        <v>14</v>
      </c>
      <c r="R2975" s="3">
        <f t="shared" si="277"/>
        <v>4.9407397311444257</v>
      </c>
      <c r="S2975" s="3">
        <f t="shared" si="278"/>
        <v>0.41447368421052633</v>
      </c>
      <c r="T2975" s="9">
        <f t="shared" si="279"/>
        <v>0</v>
      </c>
      <c r="U2975" s="9">
        <f t="shared" si="280"/>
        <v>14</v>
      </c>
      <c r="V2975" s="9">
        <f t="shared" si="281"/>
        <v>6</v>
      </c>
    </row>
    <row r="2976" spans="1:22" x14ac:dyDescent="0.25">
      <c r="A2976" t="s">
        <v>500</v>
      </c>
      <c r="B2976" s="32" t="s">
        <v>372</v>
      </c>
      <c r="C2976" t="s">
        <v>202</v>
      </c>
      <c r="D2976" t="s">
        <v>106</v>
      </c>
      <c r="E2976" s="9">
        <v>37</v>
      </c>
      <c r="F2976" s="9">
        <v>37</v>
      </c>
      <c r="G2976" s="9">
        <v>70</v>
      </c>
      <c r="H2976" s="9">
        <v>87</v>
      </c>
      <c r="I2976" s="9">
        <v>55</v>
      </c>
      <c r="J2976" s="9">
        <v>61</v>
      </c>
      <c r="K2976">
        <v>263.2</v>
      </c>
      <c r="L2976" s="9">
        <v>78.399999999999991</v>
      </c>
      <c r="M2976" s="19">
        <v>87</v>
      </c>
      <c r="N2976" s="19">
        <v>66</v>
      </c>
      <c r="O2976" s="19">
        <v>83</v>
      </c>
      <c r="P2976" s="19">
        <v>63</v>
      </c>
      <c r="Q2976" s="19">
        <f t="shared" si="276"/>
        <v>263.2</v>
      </c>
      <c r="R2976" s="3">
        <f t="shared" si="277"/>
        <v>59.449994265616354</v>
      </c>
      <c r="S2976" s="3">
        <f t="shared" si="278"/>
        <v>2.7072368421052633</v>
      </c>
      <c r="T2976" s="9">
        <f t="shared" si="279"/>
        <v>37</v>
      </c>
      <c r="U2976" s="9">
        <f t="shared" si="280"/>
        <v>263.2</v>
      </c>
      <c r="V2976" s="9">
        <f t="shared" si="281"/>
        <v>76</v>
      </c>
    </row>
    <row r="2977" spans="1:22" x14ac:dyDescent="0.25">
      <c r="A2977" t="s">
        <v>500</v>
      </c>
      <c r="B2977" s="32" t="s">
        <v>372</v>
      </c>
      <c r="C2977" t="s">
        <v>202</v>
      </c>
      <c r="D2977" t="s">
        <v>108</v>
      </c>
      <c r="E2977" s="9">
        <v>0</v>
      </c>
      <c r="F2977" s="9">
        <v>0</v>
      </c>
      <c r="G2977" s="9">
        <v>0</v>
      </c>
      <c r="H2977" s="9">
        <v>0</v>
      </c>
      <c r="I2977" s="9">
        <v>0</v>
      </c>
      <c r="J2977" s="9">
        <v>1</v>
      </c>
      <c r="K2977">
        <v>7</v>
      </c>
      <c r="L2977" s="9">
        <v>1.4</v>
      </c>
      <c r="M2977" s="19">
        <v>2</v>
      </c>
      <c r="N2977" s="19">
        <v>1</v>
      </c>
      <c r="O2977" s="19">
        <v>25</v>
      </c>
      <c r="P2977" s="19">
        <v>8</v>
      </c>
      <c r="Q2977" s="19">
        <f t="shared" si="276"/>
        <v>7</v>
      </c>
      <c r="R2977" s="3">
        <f t="shared" si="277"/>
        <v>7.2249357761641715</v>
      </c>
      <c r="S2977" s="3">
        <f t="shared" si="278"/>
        <v>0.21334586466165414</v>
      </c>
      <c r="T2977" s="9">
        <f t="shared" si="279"/>
        <v>0</v>
      </c>
      <c r="U2977" s="9">
        <f t="shared" si="280"/>
        <v>25</v>
      </c>
      <c r="V2977" s="9">
        <f t="shared" si="281"/>
        <v>9</v>
      </c>
    </row>
    <row r="2978" spans="1:22" x14ac:dyDescent="0.25">
      <c r="A2978" t="s">
        <v>500</v>
      </c>
      <c r="B2978" s="32" t="s">
        <v>372</v>
      </c>
      <c r="C2978" t="s">
        <v>202</v>
      </c>
      <c r="D2978" t="s">
        <v>2214</v>
      </c>
      <c r="E2978" s="9">
        <v>6</v>
      </c>
      <c r="F2978" s="9">
        <v>2</v>
      </c>
      <c r="G2978" s="9">
        <v>1</v>
      </c>
      <c r="H2978" s="9">
        <v>0</v>
      </c>
      <c r="I2978" s="9">
        <v>0</v>
      </c>
      <c r="J2978" s="9">
        <v>0</v>
      </c>
      <c r="K2978">
        <v>0</v>
      </c>
      <c r="L2978" s="9">
        <v>0</v>
      </c>
      <c r="M2978" s="19">
        <v>0</v>
      </c>
      <c r="N2978" s="19">
        <v>2</v>
      </c>
      <c r="O2978" s="19">
        <v>0</v>
      </c>
      <c r="P2978" s="19">
        <v>0</v>
      </c>
      <c r="Q2978" s="19">
        <f t="shared" si="276"/>
        <v>0</v>
      </c>
      <c r="R2978" s="3">
        <f t="shared" si="277"/>
        <v>1.7816403745544227</v>
      </c>
      <c r="S2978" s="3">
        <f t="shared" si="278"/>
        <v>9.0460526315789477E-2</v>
      </c>
      <c r="T2978" s="9">
        <f t="shared" si="279"/>
        <v>0</v>
      </c>
      <c r="U2978" s="9">
        <f t="shared" si="280"/>
        <v>6</v>
      </c>
      <c r="V2978" s="9">
        <f t="shared" si="281"/>
        <v>2</v>
      </c>
    </row>
    <row r="2979" spans="1:22" x14ac:dyDescent="0.25">
      <c r="A2979" t="s">
        <v>500</v>
      </c>
      <c r="B2979" s="32" t="s">
        <v>372</v>
      </c>
      <c r="C2979" t="s">
        <v>202</v>
      </c>
      <c r="D2979" t="s">
        <v>109</v>
      </c>
      <c r="E2979" s="9">
        <v>18</v>
      </c>
      <c r="F2979" s="9">
        <v>11</v>
      </c>
      <c r="G2979" s="9">
        <v>14</v>
      </c>
      <c r="H2979" s="9">
        <v>17</v>
      </c>
      <c r="I2979" s="9">
        <v>19</v>
      </c>
      <c r="J2979" s="9">
        <v>17</v>
      </c>
      <c r="K2979">
        <v>46.199999999999996</v>
      </c>
      <c r="L2979" s="9">
        <v>5.6</v>
      </c>
      <c r="M2979" s="19">
        <v>10</v>
      </c>
      <c r="N2979" s="19">
        <v>22</v>
      </c>
      <c r="O2979" s="19">
        <v>16</v>
      </c>
      <c r="P2979" s="19">
        <v>14</v>
      </c>
      <c r="Q2979" s="19">
        <f t="shared" si="276"/>
        <v>46.199999999999996</v>
      </c>
      <c r="R2979" s="3">
        <f t="shared" si="277"/>
        <v>10.062516704296318</v>
      </c>
      <c r="S2979" s="3">
        <f t="shared" si="278"/>
        <v>0.57510964912280693</v>
      </c>
      <c r="T2979" s="9">
        <f t="shared" si="279"/>
        <v>5.6</v>
      </c>
      <c r="U2979" s="9">
        <f t="shared" si="280"/>
        <v>46.199999999999996</v>
      </c>
      <c r="V2979" s="9">
        <f t="shared" si="281"/>
        <v>13</v>
      </c>
    </row>
    <row r="2980" spans="1:22" x14ac:dyDescent="0.25">
      <c r="A2980" t="s">
        <v>500</v>
      </c>
      <c r="B2980" s="32" t="s">
        <v>372</v>
      </c>
      <c r="C2980" t="s">
        <v>202</v>
      </c>
      <c r="D2980" t="s">
        <v>4746</v>
      </c>
      <c r="E2980" s="9">
        <v>109</v>
      </c>
      <c r="F2980" s="9">
        <v>111</v>
      </c>
      <c r="G2980" s="9">
        <v>134</v>
      </c>
      <c r="H2980" s="9">
        <v>114</v>
      </c>
      <c r="I2980" s="9">
        <v>140</v>
      </c>
      <c r="J2980" s="9">
        <v>115</v>
      </c>
      <c r="K2980">
        <v>396.2</v>
      </c>
      <c r="L2980" s="9">
        <v>247.79999999999998</v>
      </c>
      <c r="M2980" s="19">
        <v>87</v>
      </c>
      <c r="N2980" s="19">
        <v>133</v>
      </c>
      <c r="O2980" s="19">
        <v>44</v>
      </c>
      <c r="P2980" s="19">
        <v>6</v>
      </c>
      <c r="Q2980" s="19">
        <f t="shared" si="276"/>
        <v>396.2</v>
      </c>
      <c r="R2980" s="3">
        <f t="shared" si="277"/>
        <v>100.12455727590992</v>
      </c>
      <c r="S2980" s="3">
        <f t="shared" si="278"/>
        <v>4.4873903508771926</v>
      </c>
      <c r="T2980" s="9">
        <f t="shared" si="279"/>
        <v>6</v>
      </c>
      <c r="U2980" s="9">
        <f t="shared" si="280"/>
        <v>396.2</v>
      </c>
      <c r="V2980" s="9">
        <f t="shared" si="281"/>
        <v>128</v>
      </c>
    </row>
    <row r="2981" spans="1:22" x14ac:dyDescent="0.25">
      <c r="A2981" t="s">
        <v>3629</v>
      </c>
      <c r="B2981" s="32" t="s">
        <v>1718</v>
      </c>
      <c r="C2981" t="s">
        <v>202</v>
      </c>
      <c r="D2981" t="s">
        <v>108</v>
      </c>
      <c r="E2981" s="9">
        <v>0</v>
      </c>
      <c r="F2981" s="9">
        <v>0</v>
      </c>
      <c r="G2981" s="9">
        <v>0</v>
      </c>
      <c r="H2981" s="9">
        <v>0</v>
      </c>
      <c r="I2981" s="9">
        <v>0</v>
      </c>
      <c r="J2981" s="9">
        <v>0</v>
      </c>
      <c r="K2981">
        <v>0</v>
      </c>
      <c r="L2981" s="9">
        <v>0</v>
      </c>
      <c r="M2981" s="19">
        <v>0</v>
      </c>
      <c r="N2981" s="19">
        <v>0</v>
      </c>
      <c r="O2981" s="19">
        <v>1</v>
      </c>
      <c r="P2981" s="19">
        <v>5</v>
      </c>
      <c r="Q2981" s="19">
        <f t="shared" si="276"/>
        <v>0</v>
      </c>
      <c r="R2981" s="3">
        <f t="shared" si="277"/>
        <v>1.4459976109624424</v>
      </c>
      <c r="S2981" s="3">
        <f t="shared" si="278"/>
        <v>9.8684210526315791E-2</v>
      </c>
      <c r="T2981" s="9">
        <f t="shared" si="279"/>
        <v>0</v>
      </c>
      <c r="U2981" s="9">
        <f t="shared" si="280"/>
        <v>5</v>
      </c>
      <c r="V2981" s="9">
        <f t="shared" si="281"/>
        <v>2</v>
      </c>
    </row>
    <row r="2982" spans="1:22" x14ac:dyDescent="0.25">
      <c r="A2982" t="s">
        <v>511</v>
      </c>
      <c r="B2982" s="32" t="s">
        <v>310</v>
      </c>
      <c r="C2982" t="s">
        <v>202</v>
      </c>
      <c r="D2982" t="s">
        <v>4746</v>
      </c>
      <c r="E2982" s="9">
        <v>0</v>
      </c>
      <c r="F2982" s="9">
        <v>0</v>
      </c>
      <c r="G2982" s="9">
        <v>0</v>
      </c>
      <c r="H2982" s="9">
        <v>0</v>
      </c>
      <c r="I2982" s="9">
        <v>0</v>
      </c>
      <c r="J2982" s="9">
        <v>0</v>
      </c>
      <c r="K2982">
        <v>0</v>
      </c>
      <c r="L2982" s="9">
        <v>0</v>
      </c>
      <c r="M2982" s="19">
        <v>1</v>
      </c>
      <c r="N2982" s="19">
        <v>0</v>
      </c>
      <c r="O2982" s="19">
        <v>0</v>
      </c>
      <c r="P2982" s="19">
        <v>0</v>
      </c>
      <c r="Q2982" s="19">
        <f t="shared" si="276"/>
        <v>0</v>
      </c>
      <c r="R2982" s="3">
        <f t="shared" si="277"/>
        <v>0.28867513459481287</v>
      </c>
      <c r="S2982" s="3">
        <f t="shared" si="278"/>
        <v>3.2894736842105261E-2</v>
      </c>
      <c r="T2982" s="9">
        <f t="shared" si="279"/>
        <v>0</v>
      </c>
      <c r="U2982" s="9">
        <f t="shared" si="280"/>
        <v>1</v>
      </c>
      <c r="V2982" s="9">
        <f t="shared" si="281"/>
        <v>0</v>
      </c>
    </row>
    <row r="2983" spans="1:22" x14ac:dyDescent="0.25">
      <c r="A2983" t="s">
        <v>511</v>
      </c>
      <c r="B2983" s="32" t="s">
        <v>310</v>
      </c>
      <c r="C2983" t="s">
        <v>202</v>
      </c>
      <c r="D2983" t="s">
        <v>861</v>
      </c>
      <c r="E2983" s="9">
        <v>0</v>
      </c>
      <c r="F2983" s="9">
        <v>0</v>
      </c>
      <c r="G2983" s="9">
        <v>0</v>
      </c>
      <c r="H2983" s="9">
        <v>0</v>
      </c>
      <c r="I2983" s="9">
        <v>0</v>
      </c>
      <c r="J2983" s="9">
        <v>0</v>
      </c>
      <c r="K2983">
        <v>0</v>
      </c>
      <c r="L2983" s="9">
        <v>0</v>
      </c>
      <c r="M2983" s="19">
        <v>0</v>
      </c>
      <c r="N2983" s="19">
        <v>1</v>
      </c>
      <c r="O2983" s="19">
        <v>0</v>
      </c>
      <c r="P2983" s="19">
        <v>0</v>
      </c>
      <c r="Q2983" s="19">
        <f t="shared" si="276"/>
        <v>0</v>
      </c>
      <c r="R2983" s="3">
        <f t="shared" si="277"/>
        <v>0.28867513459481287</v>
      </c>
      <c r="S2983" s="3">
        <f t="shared" si="278"/>
        <v>3.2894736842105261E-2</v>
      </c>
      <c r="T2983" s="9">
        <f t="shared" si="279"/>
        <v>0</v>
      </c>
      <c r="U2983" s="9">
        <f t="shared" si="280"/>
        <v>1</v>
      </c>
      <c r="V2983" s="9">
        <f t="shared" si="281"/>
        <v>0</v>
      </c>
    </row>
    <row r="2984" spans="1:22" x14ac:dyDescent="0.25">
      <c r="A2984" t="s">
        <v>511</v>
      </c>
      <c r="B2984" s="32" t="s">
        <v>310</v>
      </c>
      <c r="C2984" t="s">
        <v>202</v>
      </c>
      <c r="D2984" t="s">
        <v>15</v>
      </c>
      <c r="E2984" s="9">
        <v>0</v>
      </c>
      <c r="F2984" s="9">
        <v>0</v>
      </c>
      <c r="G2984" s="9">
        <v>0</v>
      </c>
      <c r="H2984" s="9">
        <v>0</v>
      </c>
      <c r="I2984" s="9">
        <v>20</v>
      </c>
      <c r="J2984" s="9">
        <v>0</v>
      </c>
      <c r="K2984">
        <v>28</v>
      </c>
      <c r="L2984" s="9">
        <v>56</v>
      </c>
      <c r="M2984" s="19">
        <v>0</v>
      </c>
      <c r="N2984" s="19">
        <v>0</v>
      </c>
      <c r="O2984" s="19">
        <v>0</v>
      </c>
      <c r="P2984" s="19">
        <v>0</v>
      </c>
      <c r="Q2984" s="19">
        <f t="shared" si="276"/>
        <v>28</v>
      </c>
      <c r="R2984" s="3">
        <f t="shared" si="277"/>
        <v>17.62917691748196</v>
      </c>
      <c r="S2984" s="3">
        <f t="shared" si="278"/>
        <v>1.1403508771929824</v>
      </c>
      <c r="T2984" s="9">
        <f t="shared" si="279"/>
        <v>0</v>
      </c>
      <c r="U2984" s="9">
        <f t="shared" si="280"/>
        <v>56</v>
      </c>
      <c r="V2984" s="9">
        <f t="shared" si="281"/>
        <v>23</v>
      </c>
    </row>
    <row r="2985" spans="1:22" x14ac:dyDescent="0.25">
      <c r="A2985" t="s">
        <v>511</v>
      </c>
      <c r="B2985" s="32" t="s">
        <v>310</v>
      </c>
      <c r="C2985" t="s">
        <v>202</v>
      </c>
      <c r="D2985" t="s">
        <v>5604</v>
      </c>
      <c r="E2985" s="9">
        <v>0</v>
      </c>
      <c r="F2985" s="9">
        <v>0</v>
      </c>
      <c r="G2985" s="9">
        <v>0</v>
      </c>
      <c r="H2985" s="9">
        <v>0</v>
      </c>
      <c r="I2985" s="9">
        <v>0</v>
      </c>
      <c r="J2985" s="9">
        <v>0</v>
      </c>
      <c r="K2985">
        <v>0</v>
      </c>
      <c r="L2985" s="9">
        <v>0</v>
      </c>
      <c r="M2985" s="19">
        <v>0</v>
      </c>
      <c r="N2985" s="19">
        <v>4</v>
      </c>
      <c r="O2985" s="19">
        <v>111</v>
      </c>
      <c r="P2985" s="19">
        <v>98</v>
      </c>
      <c r="Q2985" s="19">
        <f t="shared" si="276"/>
        <v>0</v>
      </c>
      <c r="R2985" s="3">
        <f t="shared" si="277"/>
        <v>40.631660293197697</v>
      </c>
      <c r="S2985" s="3">
        <f t="shared" si="278"/>
        <v>2.3355263157894739</v>
      </c>
      <c r="T2985" s="9">
        <f t="shared" si="279"/>
        <v>0</v>
      </c>
      <c r="U2985" s="9">
        <f t="shared" si="280"/>
        <v>111</v>
      </c>
      <c r="V2985" s="9">
        <f t="shared" si="281"/>
        <v>52</v>
      </c>
    </row>
    <row r="2986" spans="1:22" x14ac:dyDescent="0.25">
      <c r="A2986" t="s">
        <v>511</v>
      </c>
      <c r="B2986" s="32" t="s">
        <v>310</v>
      </c>
      <c r="C2986" t="s">
        <v>202</v>
      </c>
      <c r="D2986" t="s">
        <v>113</v>
      </c>
      <c r="E2986" s="9">
        <v>28</v>
      </c>
      <c r="F2986" s="9">
        <v>36</v>
      </c>
      <c r="G2986" s="9">
        <v>38</v>
      </c>
      <c r="H2986" s="9">
        <v>28</v>
      </c>
      <c r="I2986" s="9">
        <v>37</v>
      </c>
      <c r="J2986" s="9">
        <v>29</v>
      </c>
      <c r="K2986">
        <v>116.19999999999999</v>
      </c>
      <c r="L2986" s="9">
        <v>29.4</v>
      </c>
      <c r="M2986" s="19">
        <v>45</v>
      </c>
      <c r="N2986" s="19">
        <v>28</v>
      </c>
      <c r="O2986" s="19">
        <v>43</v>
      </c>
      <c r="P2986" s="19">
        <v>69</v>
      </c>
      <c r="Q2986" s="19">
        <f t="shared" si="276"/>
        <v>116.19999999999999</v>
      </c>
      <c r="R2986" s="3">
        <f t="shared" si="277"/>
        <v>25.574910764381197</v>
      </c>
      <c r="S2986" s="3">
        <f t="shared" si="278"/>
        <v>1.4435307017543857</v>
      </c>
      <c r="T2986" s="9">
        <f t="shared" si="279"/>
        <v>28</v>
      </c>
      <c r="U2986" s="9">
        <f t="shared" si="280"/>
        <v>116.19999999999999</v>
      </c>
      <c r="V2986" s="9">
        <f t="shared" si="281"/>
        <v>33</v>
      </c>
    </row>
    <row r="2987" spans="1:22" x14ac:dyDescent="0.25">
      <c r="A2987" t="s">
        <v>511</v>
      </c>
      <c r="B2987" s="32" t="s">
        <v>310</v>
      </c>
      <c r="C2987" t="s">
        <v>202</v>
      </c>
      <c r="D2987" t="s">
        <v>820</v>
      </c>
      <c r="E2987" s="9">
        <v>0</v>
      </c>
      <c r="F2987" s="9">
        <v>0</v>
      </c>
      <c r="G2987" s="9">
        <v>0</v>
      </c>
      <c r="H2987" s="9">
        <v>0</v>
      </c>
      <c r="I2987" s="9">
        <v>0</v>
      </c>
      <c r="J2987" s="9">
        <v>0</v>
      </c>
      <c r="K2987">
        <v>4.1999999999999993</v>
      </c>
      <c r="L2987" s="9">
        <v>5.6</v>
      </c>
      <c r="M2987" s="19">
        <v>2</v>
      </c>
      <c r="N2987" s="19">
        <v>0</v>
      </c>
      <c r="O2987" s="19">
        <v>5</v>
      </c>
      <c r="P2987" s="19">
        <v>1</v>
      </c>
      <c r="Q2987" s="19">
        <f t="shared" si="276"/>
        <v>4.1999999999999993</v>
      </c>
      <c r="R2987" s="3">
        <f t="shared" si="277"/>
        <v>2.1866675905393467</v>
      </c>
      <c r="S2987" s="3">
        <f t="shared" si="278"/>
        <v>0.11710526315789473</v>
      </c>
      <c r="T2987" s="9">
        <f t="shared" si="279"/>
        <v>0</v>
      </c>
      <c r="U2987" s="9">
        <f t="shared" si="280"/>
        <v>5.6</v>
      </c>
      <c r="V2987" s="9">
        <f t="shared" si="281"/>
        <v>3</v>
      </c>
    </row>
    <row r="2988" spans="1:22" x14ac:dyDescent="0.25">
      <c r="A2988" t="s">
        <v>511</v>
      </c>
      <c r="B2988" s="32" t="s">
        <v>310</v>
      </c>
      <c r="C2988" t="s">
        <v>202</v>
      </c>
      <c r="D2988" t="s">
        <v>119</v>
      </c>
      <c r="E2988" s="9">
        <v>0</v>
      </c>
      <c r="F2988" s="9">
        <v>0</v>
      </c>
      <c r="G2988" s="9">
        <v>0</v>
      </c>
      <c r="H2988" s="9">
        <v>0</v>
      </c>
      <c r="I2988" s="9">
        <v>0</v>
      </c>
      <c r="J2988" s="9">
        <v>0</v>
      </c>
      <c r="K2988">
        <v>9.7999999999999989</v>
      </c>
      <c r="L2988" s="9">
        <v>7</v>
      </c>
      <c r="M2988" s="19">
        <v>1</v>
      </c>
      <c r="N2988" s="19">
        <v>0</v>
      </c>
      <c r="O2988" s="19">
        <v>1</v>
      </c>
      <c r="P2988" s="19">
        <v>0</v>
      </c>
      <c r="Q2988" s="19">
        <f t="shared" si="276"/>
        <v>9.7999999999999989</v>
      </c>
      <c r="R2988" s="3">
        <f t="shared" si="277"/>
        <v>3.269510203332751</v>
      </c>
      <c r="S2988" s="3">
        <f t="shared" si="278"/>
        <v>0.15460526315789472</v>
      </c>
      <c r="T2988" s="9">
        <f t="shared" si="279"/>
        <v>0</v>
      </c>
      <c r="U2988" s="9">
        <f t="shared" si="280"/>
        <v>9.7999999999999989</v>
      </c>
      <c r="V2988" s="9">
        <f t="shared" si="281"/>
        <v>4</v>
      </c>
    </row>
    <row r="2989" spans="1:22" x14ac:dyDescent="0.25">
      <c r="A2989" t="s">
        <v>511</v>
      </c>
      <c r="B2989" s="32" t="s">
        <v>310</v>
      </c>
      <c r="C2989" t="s">
        <v>202</v>
      </c>
      <c r="D2989" t="s">
        <v>106</v>
      </c>
      <c r="E2989" s="9">
        <v>31</v>
      </c>
      <c r="F2989" s="9">
        <v>20</v>
      </c>
      <c r="G2989" s="9">
        <v>58</v>
      </c>
      <c r="H2989" s="9">
        <v>62</v>
      </c>
      <c r="I2989" s="9">
        <v>37</v>
      </c>
      <c r="J2989" s="9">
        <v>51</v>
      </c>
      <c r="K2989">
        <v>190.39999999999998</v>
      </c>
      <c r="L2989" s="9">
        <v>53.199999999999996</v>
      </c>
      <c r="M2989" s="19">
        <v>68</v>
      </c>
      <c r="N2989" s="19">
        <v>57</v>
      </c>
      <c r="O2989" s="19">
        <v>43</v>
      </c>
      <c r="P2989" s="19">
        <v>53</v>
      </c>
      <c r="Q2989" s="19">
        <f t="shared" si="276"/>
        <v>190.39999999999998</v>
      </c>
      <c r="R2989" s="3">
        <f t="shared" si="277"/>
        <v>43.190192489415082</v>
      </c>
      <c r="S2989" s="3">
        <f t="shared" si="278"/>
        <v>1.9835526315789471</v>
      </c>
      <c r="T2989" s="9">
        <f t="shared" si="279"/>
        <v>20</v>
      </c>
      <c r="U2989" s="9">
        <f t="shared" si="280"/>
        <v>190.39999999999998</v>
      </c>
      <c r="V2989" s="9">
        <f t="shared" si="281"/>
        <v>55</v>
      </c>
    </row>
    <row r="2990" spans="1:22" x14ac:dyDescent="0.25">
      <c r="A2990" t="s">
        <v>511</v>
      </c>
      <c r="B2990" s="32" t="s">
        <v>310</v>
      </c>
      <c r="C2990" t="s">
        <v>202</v>
      </c>
      <c r="D2990" t="s">
        <v>108</v>
      </c>
      <c r="E2990" s="9">
        <v>0</v>
      </c>
      <c r="F2990" s="9">
        <v>0</v>
      </c>
      <c r="G2990" s="9">
        <v>0</v>
      </c>
      <c r="H2990" s="9">
        <v>0</v>
      </c>
      <c r="I2990" s="9">
        <v>0</v>
      </c>
      <c r="J2990" s="9">
        <v>0</v>
      </c>
      <c r="K2990">
        <v>9.7999999999999989</v>
      </c>
      <c r="L2990" s="9">
        <v>1.4</v>
      </c>
      <c r="M2990" s="19">
        <v>2</v>
      </c>
      <c r="N2990" s="19">
        <v>0</v>
      </c>
      <c r="O2990" s="19">
        <v>27</v>
      </c>
      <c r="P2990" s="19">
        <v>0</v>
      </c>
      <c r="Q2990" s="19">
        <f t="shared" si="276"/>
        <v>9.7999999999999989</v>
      </c>
      <c r="R2990" s="3">
        <f t="shared" si="277"/>
        <v>7.9563011049562009</v>
      </c>
      <c r="S2990" s="3">
        <f t="shared" si="278"/>
        <v>0.33059210526315791</v>
      </c>
      <c r="T2990" s="9">
        <f t="shared" si="279"/>
        <v>0</v>
      </c>
      <c r="U2990" s="9">
        <f t="shared" si="280"/>
        <v>27</v>
      </c>
      <c r="V2990" s="9">
        <f t="shared" si="281"/>
        <v>10</v>
      </c>
    </row>
    <row r="2991" spans="1:22" x14ac:dyDescent="0.25">
      <c r="A2991" t="s">
        <v>511</v>
      </c>
      <c r="B2991" s="32" t="s">
        <v>310</v>
      </c>
      <c r="C2991" t="s">
        <v>202</v>
      </c>
      <c r="D2991" t="s">
        <v>2214</v>
      </c>
      <c r="E2991" s="9">
        <v>4</v>
      </c>
      <c r="F2991" s="9">
        <v>2</v>
      </c>
      <c r="G2991" s="9">
        <v>1</v>
      </c>
      <c r="H2991" s="9">
        <v>0</v>
      </c>
      <c r="I2991" s="9">
        <v>0</v>
      </c>
      <c r="J2991" s="9">
        <v>0</v>
      </c>
      <c r="K2991">
        <v>0</v>
      </c>
      <c r="L2991" s="9">
        <v>0</v>
      </c>
      <c r="M2991" s="19">
        <v>0</v>
      </c>
      <c r="N2991" s="19">
        <v>2</v>
      </c>
      <c r="O2991" s="19">
        <v>0</v>
      </c>
      <c r="P2991" s="19">
        <v>0</v>
      </c>
      <c r="Q2991" s="19">
        <f t="shared" si="276"/>
        <v>0</v>
      </c>
      <c r="R2991" s="3">
        <f t="shared" si="277"/>
        <v>1.2880570286640687</v>
      </c>
      <c r="S2991" s="3">
        <f t="shared" si="278"/>
        <v>7.401315789473685E-2</v>
      </c>
      <c r="T2991" s="9">
        <f t="shared" si="279"/>
        <v>0</v>
      </c>
      <c r="U2991" s="9">
        <f t="shared" si="280"/>
        <v>4</v>
      </c>
      <c r="V2991" s="9">
        <f t="shared" si="281"/>
        <v>2</v>
      </c>
    </row>
    <row r="2992" spans="1:22" x14ac:dyDescent="0.25">
      <c r="A2992" t="s">
        <v>511</v>
      </c>
      <c r="B2992" s="32" t="s">
        <v>310</v>
      </c>
      <c r="C2992" t="s">
        <v>202</v>
      </c>
      <c r="D2992" t="s">
        <v>109</v>
      </c>
      <c r="E2992" s="9">
        <v>6</v>
      </c>
      <c r="F2992" s="9">
        <v>6</v>
      </c>
      <c r="G2992" s="9">
        <v>5</v>
      </c>
      <c r="H2992" s="9">
        <v>7</v>
      </c>
      <c r="I2992" s="9">
        <v>12</v>
      </c>
      <c r="J2992" s="9">
        <v>10</v>
      </c>
      <c r="K2992">
        <v>36.4</v>
      </c>
      <c r="L2992" s="9">
        <v>0</v>
      </c>
      <c r="M2992" s="19">
        <v>7</v>
      </c>
      <c r="N2992" s="19">
        <v>11</v>
      </c>
      <c r="O2992" s="19">
        <v>11</v>
      </c>
      <c r="P2992" s="19">
        <v>14</v>
      </c>
      <c r="Q2992" s="19">
        <f t="shared" si="276"/>
        <v>36.4</v>
      </c>
      <c r="R2992" s="3">
        <f t="shared" si="277"/>
        <v>9.0026763697348251</v>
      </c>
      <c r="S2992" s="3">
        <f t="shared" si="278"/>
        <v>0.37500000000000006</v>
      </c>
      <c r="T2992" s="9">
        <f t="shared" si="279"/>
        <v>0</v>
      </c>
      <c r="U2992" s="9">
        <f t="shared" si="280"/>
        <v>36.4</v>
      </c>
      <c r="V2992" s="9">
        <f t="shared" si="281"/>
        <v>12</v>
      </c>
    </row>
    <row r="2993" spans="1:22" x14ac:dyDescent="0.25">
      <c r="A2993" t="s">
        <v>511</v>
      </c>
      <c r="B2993" s="32" t="s">
        <v>310</v>
      </c>
      <c r="C2993" t="s">
        <v>202</v>
      </c>
      <c r="D2993" t="s">
        <v>4746</v>
      </c>
      <c r="E2993" s="9">
        <v>71</v>
      </c>
      <c r="F2993" s="9">
        <v>99</v>
      </c>
      <c r="G2993" s="9">
        <v>101</v>
      </c>
      <c r="H2993" s="9">
        <v>92</v>
      </c>
      <c r="I2993" s="9">
        <v>101</v>
      </c>
      <c r="J2993" s="9">
        <v>53</v>
      </c>
      <c r="K2993">
        <v>302.39999999999998</v>
      </c>
      <c r="L2993" s="9">
        <v>158.19999999999999</v>
      </c>
      <c r="M2993" s="19">
        <v>67</v>
      </c>
      <c r="N2993" s="19">
        <v>133</v>
      </c>
      <c r="O2993" s="19">
        <v>27</v>
      </c>
      <c r="P2993" s="19">
        <v>0</v>
      </c>
      <c r="Q2993" s="19">
        <f t="shared" si="276"/>
        <v>302.39999999999998</v>
      </c>
      <c r="R2993" s="3">
        <f t="shared" si="277"/>
        <v>76.855967217709889</v>
      </c>
      <c r="S2993" s="3">
        <f t="shared" si="278"/>
        <v>3.6022727272727271</v>
      </c>
      <c r="T2993" s="9">
        <f t="shared" si="279"/>
        <v>0</v>
      </c>
      <c r="U2993" s="9">
        <f t="shared" si="280"/>
        <v>302.39999999999998</v>
      </c>
      <c r="V2993" s="9">
        <f t="shared" si="281"/>
        <v>99</v>
      </c>
    </row>
    <row r="2994" spans="1:22" x14ac:dyDescent="0.25">
      <c r="A2994" t="s">
        <v>3921</v>
      </c>
      <c r="B2994" s="32" t="s">
        <v>2520</v>
      </c>
      <c r="C2994" t="s">
        <v>202</v>
      </c>
      <c r="D2994" t="s">
        <v>2214</v>
      </c>
      <c r="E2994" s="9">
        <v>0</v>
      </c>
      <c r="F2994" s="9">
        <v>0</v>
      </c>
      <c r="G2994" s="9">
        <v>0</v>
      </c>
      <c r="H2994" s="9">
        <v>0</v>
      </c>
      <c r="I2994" s="9">
        <v>0</v>
      </c>
      <c r="J2994" s="9">
        <v>0</v>
      </c>
      <c r="K2994">
        <v>0</v>
      </c>
      <c r="L2994" s="9">
        <v>0</v>
      </c>
      <c r="M2994" s="19">
        <v>0</v>
      </c>
      <c r="N2994" s="19">
        <v>1</v>
      </c>
      <c r="O2994" s="19">
        <v>0</v>
      </c>
      <c r="P2994" s="19">
        <v>0</v>
      </c>
      <c r="Q2994" s="19">
        <f t="shared" si="276"/>
        <v>0</v>
      </c>
      <c r="R2994" s="3">
        <f t="shared" si="277"/>
        <v>0.28867513459481287</v>
      </c>
      <c r="S2994" s="3">
        <f t="shared" si="278"/>
        <v>3.2894736842105261E-2</v>
      </c>
      <c r="T2994" s="9">
        <f t="shared" si="279"/>
        <v>0</v>
      </c>
      <c r="U2994" s="9">
        <f t="shared" si="280"/>
        <v>1</v>
      </c>
      <c r="V2994" s="9">
        <f t="shared" si="281"/>
        <v>0</v>
      </c>
    </row>
    <row r="2995" spans="1:22" x14ac:dyDescent="0.25">
      <c r="A2995" t="s">
        <v>510</v>
      </c>
      <c r="B2995" s="32" t="s">
        <v>295</v>
      </c>
      <c r="C2995" t="s">
        <v>202</v>
      </c>
      <c r="D2995" t="s">
        <v>4746</v>
      </c>
      <c r="E2995" s="9">
        <v>0</v>
      </c>
      <c r="F2995" s="9">
        <v>0</v>
      </c>
      <c r="G2995" s="9">
        <v>0</v>
      </c>
      <c r="H2995" s="9">
        <v>0</v>
      </c>
      <c r="I2995" s="9">
        <v>0</v>
      </c>
      <c r="J2995" s="9">
        <v>0</v>
      </c>
      <c r="K2995">
        <v>0</v>
      </c>
      <c r="L2995" s="9">
        <v>0</v>
      </c>
      <c r="M2995" s="19">
        <v>2</v>
      </c>
      <c r="N2995" s="19">
        <v>0</v>
      </c>
      <c r="O2995" s="19">
        <v>0</v>
      </c>
      <c r="P2995" s="19">
        <v>0</v>
      </c>
      <c r="Q2995" s="19">
        <f t="shared" si="276"/>
        <v>0</v>
      </c>
      <c r="R2995" s="3">
        <f t="shared" si="277"/>
        <v>0.57735026918962573</v>
      </c>
      <c r="S2995" s="3">
        <f t="shared" si="278"/>
        <v>6.5789473684210523E-2</v>
      </c>
      <c r="T2995" s="9">
        <f t="shared" si="279"/>
        <v>0</v>
      </c>
      <c r="U2995" s="9">
        <f t="shared" si="280"/>
        <v>2</v>
      </c>
      <c r="V2995" s="9">
        <f t="shared" si="281"/>
        <v>1</v>
      </c>
    </row>
    <row r="2996" spans="1:22" x14ac:dyDescent="0.25">
      <c r="A2996" t="s">
        <v>510</v>
      </c>
      <c r="B2996" s="32" t="s">
        <v>295</v>
      </c>
      <c r="C2996" t="s">
        <v>202</v>
      </c>
      <c r="D2996" t="s">
        <v>861</v>
      </c>
      <c r="E2996" s="9">
        <v>0</v>
      </c>
      <c r="F2996" s="9">
        <v>0</v>
      </c>
      <c r="G2996" s="9">
        <v>0</v>
      </c>
      <c r="H2996" s="9">
        <v>0</v>
      </c>
      <c r="I2996" s="9">
        <v>0</v>
      </c>
      <c r="J2996" s="9">
        <v>0</v>
      </c>
      <c r="K2996">
        <v>0</v>
      </c>
      <c r="L2996" s="9">
        <v>0</v>
      </c>
      <c r="M2996" s="19">
        <v>0</v>
      </c>
      <c r="N2996" s="19">
        <v>0</v>
      </c>
      <c r="O2996" s="19">
        <v>0</v>
      </c>
      <c r="P2996" s="19">
        <v>2</v>
      </c>
      <c r="Q2996" s="19">
        <f t="shared" si="276"/>
        <v>0</v>
      </c>
      <c r="R2996" s="3">
        <f t="shared" si="277"/>
        <v>0.57735026918962573</v>
      </c>
      <c r="S2996" s="3">
        <f t="shared" si="278"/>
        <v>6.5789473684210523E-2</v>
      </c>
      <c r="T2996" s="9">
        <f t="shared" si="279"/>
        <v>0</v>
      </c>
      <c r="U2996" s="9">
        <f t="shared" si="280"/>
        <v>2</v>
      </c>
      <c r="V2996" s="9">
        <f t="shared" si="281"/>
        <v>1</v>
      </c>
    </row>
    <row r="2997" spans="1:22" x14ac:dyDescent="0.25">
      <c r="A2997" t="s">
        <v>510</v>
      </c>
      <c r="B2997" s="32" t="s">
        <v>295</v>
      </c>
      <c r="C2997" t="s">
        <v>202</v>
      </c>
      <c r="D2997" t="s">
        <v>15</v>
      </c>
      <c r="E2997" s="9">
        <v>5</v>
      </c>
      <c r="F2997" s="9">
        <v>0</v>
      </c>
      <c r="G2997" s="9">
        <v>0</v>
      </c>
      <c r="H2997" s="9">
        <v>0</v>
      </c>
      <c r="I2997" s="9">
        <v>10</v>
      </c>
      <c r="J2997" s="9">
        <v>0</v>
      </c>
      <c r="K2997">
        <v>0</v>
      </c>
      <c r="L2997" s="9">
        <v>28</v>
      </c>
      <c r="M2997" s="19">
        <v>0</v>
      </c>
      <c r="N2997" s="19">
        <v>0</v>
      </c>
      <c r="O2997" s="19">
        <v>0</v>
      </c>
      <c r="P2997" s="19">
        <v>0</v>
      </c>
      <c r="Q2997" s="19">
        <f t="shared" si="276"/>
        <v>0</v>
      </c>
      <c r="R2997" s="3">
        <f t="shared" si="277"/>
        <v>8.2842493853570023</v>
      </c>
      <c r="S2997" s="3">
        <f t="shared" si="278"/>
        <v>0.47149122807017546</v>
      </c>
      <c r="T2997" s="9">
        <f t="shared" si="279"/>
        <v>0</v>
      </c>
      <c r="U2997" s="9">
        <f t="shared" si="280"/>
        <v>28</v>
      </c>
      <c r="V2997" s="9">
        <f t="shared" si="281"/>
        <v>11</v>
      </c>
    </row>
    <row r="2998" spans="1:22" x14ac:dyDescent="0.25">
      <c r="A2998" t="s">
        <v>510</v>
      </c>
      <c r="B2998" s="32" t="s">
        <v>295</v>
      </c>
      <c r="C2998" t="s">
        <v>202</v>
      </c>
      <c r="D2998" t="s">
        <v>5604</v>
      </c>
      <c r="E2998" s="9">
        <v>0</v>
      </c>
      <c r="F2998" s="9">
        <v>0</v>
      </c>
      <c r="G2998" s="9">
        <v>0</v>
      </c>
      <c r="H2998" s="9">
        <v>0</v>
      </c>
      <c r="I2998" s="9">
        <v>0</v>
      </c>
      <c r="J2998" s="9">
        <v>0</v>
      </c>
      <c r="K2998">
        <v>0</v>
      </c>
      <c r="L2998" s="9">
        <v>0</v>
      </c>
      <c r="M2998" s="19">
        <v>0</v>
      </c>
      <c r="N2998" s="19">
        <v>1</v>
      </c>
      <c r="O2998" s="19">
        <v>50</v>
      </c>
      <c r="P2998" s="19">
        <v>52</v>
      </c>
      <c r="Q2998" s="19">
        <f t="shared" si="276"/>
        <v>0</v>
      </c>
      <c r="R2998" s="3">
        <f t="shared" si="277"/>
        <v>19.819450195719508</v>
      </c>
      <c r="S2998" s="3">
        <f t="shared" si="278"/>
        <v>1.1293859649122808</v>
      </c>
      <c r="T2998" s="9">
        <f t="shared" si="279"/>
        <v>0</v>
      </c>
      <c r="U2998" s="9">
        <f t="shared" si="280"/>
        <v>52</v>
      </c>
      <c r="V2998" s="9">
        <f t="shared" si="281"/>
        <v>25</v>
      </c>
    </row>
    <row r="2999" spans="1:22" x14ac:dyDescent="0.25">
      <c r="A2999" t="s">
        <v>510</v>
      </c>
      <c r="B2999" s="32" t="s">
        <v>295</v>
      </c>
      <c r="C2999" t="s">
        <v>202</v>
      </c>
      <c r="D2999" t="s">
        <v>113</v>
      </c>
      <c r="E2999" s="9">
        <v>16</v>
      </c>
      <c r="F2999" s="9">
        <v>21</v>
      </c>
      <c r="G2999" s="9">
        <v>15</v>
      </c>
      <c r="H2999" s="9">
        <v>16</v>
      </c>
      <c r="I2999" s="9">
        <v>10</v>
      </c>
      <c r="J2999" s="9">
        <v>12</v>
      </c>
      <c r="K2999">
        <v>53.199999999999996</v>
      </c>
      <c r="L2999" s="9">
        <v>5.6</v>
      </c>
      <c r="M2999" s="19">
        <v>14</v>
      </c>
      <c r="N2999" s="19">
        <v>17</v>
      </c>
      <c r="O2999" s="19">
        <v>16</v>
      </c>
      <c r="P2999" s="19">
        <v>23</v>
      </c>
      <c r="Q2999" s="19">
        <f t="shared" si="276"/>
        <v>53.199999999999996</v>
      </c>
      <c r="R2999" s="3">
        <f t="shared" si="277"/>
        <v>11.924560852088076</v>
      </c>
      <c r="S2999" s="3">
        <f t="shared" si="278"/>
        <v>0.59978070175438591</v>
      </c>
      <c r="T2999" s="9">
        <f t="shared" si="279"/>
        <v>5.6</v>
      </c>
      <c r="U2999" s="9">
        <f t="shared" si="280"/>
        <v>53.199999999999996</v>
      </c>
      <c r="V2999" s="9">
        <f t="shared" si="281"/>
        <v>15</v>
      </c>
    </row>
    <row r="3000" spans="1:22" x14ac:dyDescent="0.25">
      <c r="A3000" t="s">
        <v>510</v>
      </c>
      <c r="B3000" s="32" t="s">
        <v>295</v>
      </c>
      <c r="C3000" t="s">
        <v>202</v>
      </c>
      <c r="D3000" t="s">
        <v>820</v>
      </c>
      <c r="E3000" s="9">
        <v>0</v>
      </c>
      <c r="F3000" s="9">
        <v>0</v>
      </c>
      <c r="G3000" s="9">
        <v>0</v>
      </c>
      <c r="H3000" s="9">
        <v>0</v>
      </c>
      <c r="I3000" s="9">
        <v>0</v>
      </c>
      <c r="J3000" s="9">
        <v>0</v>
      </c>
      <c r="K3000">
        <v>4.1999999999999993</v>
      </c>
      <c r="L3000" s="9">
        <v>4.1999999999999993</v>
      </c>
      <c r="M3000" s="19">
        <v>0</v>
      </c>
      <c r="N3000" s="19">
        <v>0</v>
      </c>
      <c r="O3000" s="19">
        <v>3</v>
      </c>
      <c r="P3000" s="19">
        <v>1</v>
      </c>
      <c r="Q3000" s="19">
        <f t="shared" si="276"/>
        <v>4.1999999999999993</v>
      </c>
      <c r="R3000" s="3">
        <f t="shared" si="277"/>
        <v>1.7179974247696503</v>
      </c>
      <c r="S3000" s="3">
        <f t="shared" si="278"/>
        <v>0.10197368421052631</v>
      </c>
      <c r="T3000" s="9">
        <f t="shared" si="279"/>
        <v>0</v>
      </c>
      <c r="U3000" s="9">
        <f t="shared" si="280"/>
        <v>4.1999999999999993</v>
      </c>
      <c r="V3000" s="9">
        <f t="shared" si="281"/>
        <v>2</v>
      </c>
    </row>
    <row r="3001" spans="1:22" x14ac:dyDescent="0.25">
      <c r="A3001" t="s">
        <v>510</v>
      </c>
      <c r="B3001" s="32" t="s">
        <v>295</v>
      </c>
      <c r="C3001" t="s">
        <v>202</v>
      </c>
      <c r="D3001" t="s">
        <v>119</v>
      </c>
      <c r="E3001" s="9">
        <v>0</v>
      </c>
      <c r="F3001" s="9">
        <v>0</v>
      </c>
      <c r="G3001" s="9">
        <v>0</v>
      </c>
      <c r="H3001" s="9">
        <v>0</v>
      </c>
      <c r="I3001" s="9">
        <v>0</v>
      </c>
      <c r="J3001" s="9">
        <v>0</v>
      </c>
      <c r="K3001">
        <v>21</v>
      </c>
      <c r="L3001" s="9">
        <v>0</v>
      </c>
      <c r="M3001" s="19">
        <v>0</v>
      </c>
      <c r="N3001" s="19">
        <v>0</v>
      </c>
      <c r="O3001" s="19">
        <v>0</v>
      </c>
      <c r="P3001" s="19">
        <v>0</v>
      </c>
      <c r="Q3001" s="19">
        <f t="shared" si="276"/>
        <v>21</v>
      </c>
      <c r="R3001" s="3">
        <f t="shared" si="277"/>
        <v>6.0621778264910704</v>
      </c>
      <c r="S3001" s="3">
        <f t="shared" si="278"/>
        <v>0.69078947368421051</v>
      </c>
      <c r="T3001" s="9">
        <f t="shared" si="279"/>
        <v>0</v>
      </c>
      <c r="U3001" s="9">
        <f t="shared" si="280"/>
        <v>21</v>
      </c>
      <c r="V3001" s="9">
        <f t="shared" si="281"/>
        <v>8</v>
      </c>
    </row>
    <row r="3002" spans="1:22" x14ac:dyDescent="0.25">
      <c r="A3002" t="s">
        <v>510</v>
      </c>
      <c r="B3002" s="32" t="s">
        <v>295</v>
      </c>
      <c r="C3002" t="s">
        <v>202</v>
      </c>
      <c r="D3002" t="s">
        <v>106</v>
      </c>
      <c r="E3002" s="9">
        <v>17</v>
      </c>
      <c r="F3002" s="9">
        <v>21</v>
      </c>
      <c r="G3002" s="9">
        <v>30</v>
      </c>
      <c r="H3002" s="9">
        <v>34</v>
      </c>
      <c r="I3002" s="9">
        <v>22</v>
      </c>
      <c r="J3002" s="9">
        <v>21</v>
      </c>
      <c r="K3002">
        <v>95.199999999999989</v>
      </c>
      <c r="L3002" s="9">
        <v>53.199999999999996</v>
      </c>
      <c r="M3002" s="19">
        <v>32</v>
      </c>
      <c r="N3002" s="19">
        <v>20</v>
      </c>
      <c r="O3002" s="19">
        <v>39</v>
      </c>
      <c r="P3002" s="19">
        <v>27</v>
      </c>
      <c r="Q3002" s="19">
        <f t="shared" si="276"/>
        <v>95.199999999999989</v>
      </c>
      <c r="R3002" s="3">
        <f t="shared" si="277"/>
        <v>21.688112929073437</v>
      </c>
      <c r="S3002" s="3">
        <f t="shared" si="278"/>
        <v>1.1277412280701755</v>
      </c>
      <c r="T3002" s="9">
        <f t="shared" si="279"/>
        <v>17</v>
      </c>
      <c r="U3002" s="9">
        <f t="shared" si="280"/>
        <v>95.199999999999989</v>
      </c>
      <c r="V3002" s="9">
        <f t="shared" si="281"/>
        <v>28</v>
      </c>
    </row>
    <row r="3003" spans="1:22" x14ac:dyDescent="0.25">
      <c r="A3003" t="s">
        <v>510</v>
      </c>
      <c r="B3003" s="32" t="s">
        <v>295</v>
      </c>
      <c r="C3003" t="s">
        <v>202</v>
      </c>
      <c r="D3003" t="s">
        <v>108</v>
      </c>
      <c r="E3003" s="9">
        <v>0</v>
      </c>
      <c r="F3003" s="9">
        <v>0</v>
      </c>
      <c r="G3003" s="9">
        <v>0</v>
      </c>
      <c r="H3003" s="9">
        <v>0</v>
      </c>
      <c r="I3003" s="9">
        <v>0</v>
      </c>
      <c r="J3003" s="9">
        <v>0</v>
      </c>
      <c r="K3003">
        <v>4.1999999999999993</v>
      </c>
      <c r="L3003" s="9">
        <v>0</v>
      </c>
      <c r="M3003" s="19">
        <v>1</v>
      </c>
      <c r="N3003" s="19">
        <v>0</v>
      </c>
      <c r="O3003" s="19">
        <v>9</v>
      </c>
      <c r="P3003" s="19">
        <v>5</v>
      </c>
      <c r="Q3003" s="19">
        <f t="shared" si="276"/>
        <v>4.1999999999999993</v>
      </c>
      <c r="R3003" s="3">
        <f t="shared" si="277"/>
        <v>2.9220167381761892</v>
      </c>
      <c r="S3003" s="3">
        <f t="shared" si="278"/>
        <v>0.15789473684210525</v>
      </c>
      <c r="T3003" s="9">
        <f t="shared" si="279"/>
        <v>0</v>
      </c>
      <c r="U3003" s="9">
        <f t="shared" si="280"/>
        <v>9</v>
      </c>
      <c r="V3003" s="9">
        <f t="shared" si="281"/>
        <v>4</v>
      </c>
    </row>
    <row r="3004" spans="1:22" x14ac:dyDescent="0.25">
      <c r="A3004" t="s">
        <v>510</v>
      </c>
      <c r="B3004" s="32" t="s">
        <v>295</v>
      </c>
      <c r="C3004" t="s">
        <v>202</v>
      </c>
      <c r="D3004" t="s">
        <v>109</v>
      </c>
      <c r="E3004" s="9">
        <v>16</v>
      </c>
      <c r="F3004" s="9">
        <v>9</v>
      </c>
      <c r="G3004" s="9">
        <v>11</v>
      </c>
      <c r="H3004" s="9">
        <v>12</v>
      </c>
      <c r="I3004" s="9">
        <v>7</v>
      </c>
      <c r="J3004" s="9">
        <v>10</v>
      </c>
      <c r="K3004">
        <v>30.799999999999997</v>
      </c>
      <c r="L3004" s="9">
        <v>7</v>
      </c>
      <c r="M3004" s="19">
        <v>7</v>
      </c>
      <c r="N3004" s="19">
        <v>8</v>
      </c>
      <c r="O3004" s="19">
        <v>7</v>
      </c>
      <c r="P3004" s="19">
        <v>11</v>
      </c>
      <c r="Q3004" s="19">
        <f t="shared" si="276"/>
        <v>30.799999999999997</v>
      </c>
      <c r="R3004" s="3">
        <f t="shared" si="277"/>
        <v>6.7070971004713718</v>
      </c>
      <c r="S3004" s="3">
        <f t="shared" si="278"/>
        <v>0.37225877192982465</v>
      </c>
      <c r="T3004" s="9">
        <f t="shared" si="279"/>
        <v>7</v>
      </c>
      <c r="U3004" s="9">
        <f t="shared" si="280"/>
        <v>30.799999999999997</v>
      </c>
      <c r="V3004" s="9">
        <f t="shared" si="281"/>
        <v>9</v>
      </c>
    </row>
    <row r="3005" spans="1:22" x14ac:dyDescent="0.25">
      <c r="A3005" t="s">
        <v>510</v>
      </c>
      <c r="B3005" s="32" t="s">
        <v>295</v>
      </c>
      <c r="C3005" t="s">
        <v>202</v>
      </c>
      <c r="D3005" t="s">
        <v>4746</v>
      </c>
      <c r="E3005" s="9">
        <v>40</v>
      </c>
      <c r="F3005" s="9">
        <v>36</v>
      </c>
      <c r="G3005" s="9">
        <v>64</v>
      </c>
      <c r="H3005" s="9">
        <v>38</v>
      </c>
      <c r="I3005" s="9">
        <v>49</v>
      </c>
      <c r="J3005" s="9">
        <v>37</v>
      </c>
      <c r="K3005">
        <v>177.79999999999998</v>
      </c>
      <c r="L3005" s="9">
        <v>53.199999999999996</v>
      </c>
      <c r="M3005" s="19">
        <v>32</v>
      </c>
      <c r="N3005" s="19">
        <v>66</v>
      </c>
      <c r="O3005" s="19">
        <v>24</v>
      </c>
      <c r="P3005" s="19">
        <v>0</v>
      </c>
      <c r="Q3005" s="19">
        <f t="shared" si="276"/>
        <v>177.79999999999998</v>
      </c>
      <c r="R3005" s="3">
        <f t="shared" si="277"/>
        <v>43.5691682757707</v>
      </c>
      <c r="S3005" s="3">
        <f t="shared" si="278"/>
        <v>1.8450956937799046</v>
      </c>
      <c r="T3005" s="9">
        <f t="shared" si="279"/>
        <v>0</v>
      </c>
      <c r="U3005" s="9">
        <f t="shared" si="280"/>
        <v>177.79999999999998</v>
      </c>
      <c r="V3005" s="9">
        <f t="shared" si="281"/>
        <v>56</v>
      </c>
    </row>
    <row r="3006" spans="1:22" x14ac:dyDescent="0.25">
      <c r="A3006" t="s">
        <v>486</v>
      </c>
      <c r="B3006" s="32" t="s">
        <v>318</v>
      </c>
      <c r="C3006" t="s">
        <v>1659</v>
      </c>
      <c r="D3006" t="s">
        <v>15</v>
      </c>
      <c r="E3006" s="9">
        <v>0</v>
      </c>
      <c r="F3006" s="9">
        <v>0</v>
      </c>
      <c r="G3006" s="9">
        <v>0</v>
      </c>
      <c r="H3006" s="9">
        <v>0</v>
      </c>
      <c r="I3006" s="9">
        <v>0</v>
      </c>
      <c r="J3006" s="9">
        <v>0</v>
      </c>
      <c r="K3006">
        <v>7</v>
      </c>
      <c r="L3006" s="9">
        <v>0</v>
      </c>
      <c r="M3006" s="19">
        <v>0</v>
      </c>
      <c r="N3006" s="19">
        <v>0</v>
      </c>
      <c r="O3006" s="19">
        <v>0</v>
      </c>
      <c r="P3006" s="19">
        <v>0</v>
      </c>
      <c r="Q3006" s="19">
        <f t="shared" si="276"/>
        <v>7</v>
      </c>
      <c r="R3006" s="3">
        <f t="shared" si="277"/>
        <v>2.0207259421636903</v>
      </c>
      <c r="S3006" s="3">
        <f t="shared" si="278"/>
        <v>0.23026315789473686</v>
      </c>
      <c r="T3006" s="9">
        <f t="shared" si="279"/>
        <v>0</v>
      </c>
      <c r="U3006" s="9">
        <f t="shared" si="280"/>
        <v>7</v>
      </c>
      <c r="V3006" s="9">
        <f t="shared" si="281"/>
        <v>3</v>
      </c>
    </row>
    <row r="3007" spans="1:22" x14ac:dyDescent="0.25">
      <c r="A3007" t="s">
        <v>486</v>
      </c>
      <c r="B3007" s="32" t="s">
        <v>318</v>
      </c>
      <c r="C3007" t="s">
        <v>1659</v>
      </c>
      <c r="D3007" t="s">
        <v>5604</v>
      </c>
      <c r="E3007" s="9">
        <v>0</v>
      </c>
      <c r="F3007" s="9">
        <v>0</v>
      </c>
      <c r="G3007" s="9">
        <v>0</v>
      </c>
      <c r="H3007" s="9">
        <v>0</v>
      </c>
      <c r="I3007" s="9">
        <v>0</v>
      </c>
      <c r="J3007" s="9">
        <v>0</v>
      </c>
      <c r="K3007">
        <v>0</v>
      </c>
      <c r="L3007" s="9">
        <v>0</v>
      </c>
      <c r="M3007" s="19">
        <v>0</v>
      </c>
      <c r="N3007" s="19">
        <v>0</v>
      </c>
      <c r="O3007" s="19">
        <v>8</v>
      </c>
      <c r="P3007" s="19">
        <v>9</v>
      </c>
      <c r="Q3007" s="19">
        <f t="shared" si="276"/>
        <v>0</v>
      </c>
      <c r="R3007" s="3">
        <f t="shared" si="277"/>
        <v>3.3154825052206567</v>
      </c>
      <c r="S3007" s="3">
        <f t="shared" si="278"/>
        <v>0.27960526315789475</v>
      </c>
      <c r="T3007" s="9">
        <f t="shared" si="279"/>
        <v>0</v>
      </c>
      <c r="U3007" s="9">
        <f t="shared" si="280"/>
        <v>9</v>
      </c>
      <c r="V3007" s="9">
        <f t="shared" si="281"/>
        <v>4</v>
      </c>
    </row>
    <row r="3008" spans="1:22" x14ac:dyDescent="0.25">
      <c r="A3008" t="s">
        <v>486</v>
      </c>
      <c r="B3008" s="32" t="s">
        <v>318</v>
      </c>
      <c r="C3008" t="s">
        <v>1659</v>
      </c>
      <c r="D3008" t="s">
        <v>113</v>
      </c>
      <c r="E3008" s="9">
        <v>21</v>
      </c>
      <c r="F3008" s="9">
        <v>28</v>
      </c>
      <c r="G3008" s="9">
        <v>10</v>
      </c>
      <c r="H3008" s="9">
        <v>13</v>
      </c>
      <c r="I3008" s="9">
        <v>12</v>
      </c>
      <c r="J3008" s="9">
        <v>3</v>
      </c>
      <c r="K3008">
        <v>44.8</v>
      </c>
      <c r="L3008" s="9">
        <v>16.799999999999997</v>
      </c>
      <c r="M3008" s="19">
        <v>14</v>
      </c>
      <c r="N3008" s="19">
        <v>8</v>
      </c>
      <c r="O3008" s="19">
        <v>10</v>
      </c>
      <c r="P3008" s="19">
        <v>17</v>
      </c>
      <c r="Q3008" s="19">
        <f t="shared" si="276"/>
        <v>44.8</v>
      </c>
      <c r="R3008" s="3">
        <f t="shared" si="277"/>
        <v>11.001928205656686</v>
      </c>
      <c r="S3008" s="3">
        <f t="shared" si="278"/>
        <v>0.54166666666666674</v>
      </c>
      <c r="T3008" s="9">
        <f t="shared" si="279"/>
        <v>3</v>
      </c>
      <c r="U3008" s="9">
        <f t="shared" si="280"/>
        <v>44.8</v>
      </c>
      <c r="V3008" s="9">
        <f t="shared" si="281"/>
        <v>14</v>
      </c>
    </row>
    <row r="3009" spans="1:22" x14ac:dyDescent="0.25">
      <c r="A3009" t="s">
        <v>486</v>
      </c>
      <c r="B3009" s="32" t="s">
        <v>318</v>
      </c>
      <c r="C3009" t="s">
        <v>1659</v>
      </c>
      <c r="D3009" t="s">
        <v>820</v>
      </c>
      <c r="E3009" s="9">
        <v>0</v>
      </c>
      <c r="F3009" s="9">
        <v>0</v>
      </c>
      <c r="G3009" s="9">
        <v>0</v>
      </c>
      <c r="H3009" s="9">
        <v>0</v>
      </c>
      <c r="I3009" s="9">
        <v>0</v>
      </c>
      <c r="J3009" s="9">
        <v>0</v>
      </c>
      <c r="K3009">
        <v>0</v>
      </c>
      <c r="L3009" s="9">
        <v>2.8</v>
      </c>
      <c r="M3009" s="19">
        <v>3</v>
      </c>
      <c r="N3009" s="19">
        <v>0</v>
      </c>
      <c r="O3009" s="19">
        <v>0</v>
      </c>
      <c r="P3009" s="19">
        <v>3</v>
      </c>
      <c r="Q3009" s="19">
        <f t="shared" si="276"/>
        <v>0</v>
      </c>
      <c r="R3009" s="3">
        <f t="shared" si="277"/>
        <v>1.3275632724748914</v>
      </c>
      <c r="S3009" s="3">
        <f t="shared" si="278"/>
        <v>9.6491228070175447E-2</v>
      </c>
      <c r="T3009" s="9">
        <f t="shared" si="279"/>
        <v>0</v>
      </c>
      <c r="U3009" s="9">
        <f t="shared" si="280"/>
        <v>3</v>
      </c>
      <c r="V3009" s="9">
        <f t="shared" si="281"/>
        <v>2</v>
      </c>
    </row>
    <row r="3010" spans="1:22" x14ac:dyDescent="0.25">
      <c r="A3010" t="s">
        <v>486</v>
      </c>
      <c r="B3010" s="32" t="s">
        <v>318</v>
      </c>
      <c r="C3010" t="s">
        <v>1659</v>
      </c>
      <c r="D3010" t="s">
        <v>119</v>
      </c>
      <c r="E3010" s="9">
        <v>0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>
        <v>14</v>
      </c>
      <c r="L3010" s="9">
        <v>4.1999999999999993</v>
      </c>
      <c r="M3010" s="19">
        <v>1</v>
      </c>
      <c r="N3010" s="19">
        <v>0</v>
      </c>
      <c r="O3010" s="19">
        <v>1</v>
      </c>
      <c r="P3010" s="19">
        <v>0</v>
      </c>
      <c r="Q3010" s="19">
        <f t="shared" ref="Q3010:Q3073" si="282">IFERROR(AVERAGEIF(K3010:K3010,"&lt;&gt;0"),0)</f>
        <v>14</v>
      </c>
      <c r="R3010" s="3">
        <f t="shared" ref="R3010:R3073" si="283">_xlfn.STDEV.S(E3010:P3010)</f>
        <v>4.0635482330623613</v>
      </c>
      <c r="S3010" s="3">
        <f t="shared" ref="S3010:S3073" si="284">IFERROR(AVERAGEIF(E3010:P3010,"&lt;&gt;0")/30.4,0)</f>
        <v>0.16611842105263158</v>
      </c>
      <c r="T3010" s="9">
        <f t="shared" ref="T3010:T3073" si="285">MIN(E3010:P3010)</f>
        <v>0</v>
      </c>
      <c r="U3010" s="9">
        <f t="shared" ref="U3010:U3073" si="286">MAX(E3010:P3010)</f>
        <v>14</v>
      </c>
      <c r="V3010" s="9">
        <f t="shared" ref="V3010:V3073" si="287">MROUND(ROUND(_xlfn.NORM.S.INV($Y$1)*R3010*1,1),1)</f>
        <v>5</v>
      </c>
    </row>
    <row r="3011" spans="1:22" x14ac:dyDescent="0.25">
      <c r="A3011" t="s">
        <v>486</v>
      </c>
      <c r="B3011" s="32" t="s">
        <v>318</v>
      </c>
      <c r="C3011" t="s">
        <v>1659</v>
      </c>
      <c r="D3011" t="s">
        <v>106</v>
      </c>
      <c r="E3011" s="9">
        <v>33</v>
      </c>
      <c r="F3011" s="9">
        <v>17</v>
      </c>
      <c r="G3011" s="9">
        <v>47</v>
      </c>
      <c r="H3011" s="9">
        <v>20</v>
      </c>
      <c r="I3011" s="9">
        <v>24</v>
      </c>
      <c r="J3011" s="9">
        <v>31</v>
      </c>
      <c r="K3011">
        <v>165.2</v>
      </c>
      <c r="L3011" s="9">
        <v>37.799999999999997</v>
      </c>
      <c r="M3011" s="19">
        <v>37</v>
      </c>
      <c r="N3011" s="19">
        <v>34</v>
      </c>
      <c r="O3011" s="19">
        <v>49</v>
      </c>
      <c r="P3011" s="19">
        <v>50</v>
      </c>
      <c r="Q3011" s="19">
        <f t="shared" si="282"/>
        <v>165.2</v>
      </c>
      <c r="R3011" s="3">
        <f t="shared" si="283"/>
        <v>39.217107429685761</v>
      </c>
      <c r="S3011" s="3">
        <f t="shared" si="284"/>
        <v>1.4939692982456141</v>
      </c>
      <c r="T3011" s="9">
        <f t="shared" si="285"/>
        <v>17</v>
      </c>
      <c r="U3011" s="9">
        <f t="shared" si="286"/>
        <v>165.2</v>
      </c>
      <c r="V3011" s="9">
        <f t="shared" si="287"/>
        <v>50</v>
      </c>
    </row>
    <row r="3012" spans="1:22" x14ac:dyDescent="0.25">
      <c r="A3012" t="s">
        <v>486</v>
      </c>
      <c r="B3012" s="32" t="s">
        <v>318</v>
      </c>
      <c r="C3012" t="s">
        <v>1659</v>
      </c>
      <c r="D3012" t="s">
        <v>2214</v>
      </c>
      <c r="E3012" s="9">
        <v>0</v>
      </c>
      <c r="F3012" s="9">
        <v>0</v>
      </c>
      <c r="G3012" s="9">
        <v>0</v>
      </c>
      <c r="H3012" s="9">
        <v>0</v>
      </c>
      <c r="I3012" s="9">
        <v>0</v>
      </c>
      <c r="J3012" s="9">
        <v>0</v>
      </c>
      <c r="K3012">
        <v>0</v>
      </c>
      <c r="L3012" s="9">
        <v>0</v>
      </c>
      <c r="M3012" s="19">
        <v>0</v>
      </c>
      <c r="N3012" s="19">
        <v>3</v>
      </c>
      <c r="O3012" s="19">
        <v>0</v>
      </c>
      <c r="P3012" s="19">
        <v>0</v>
      </c>
      <c r="Q3012" s="19">
        <f t="shared" si="282"/>
        <v>0</v>
      </c>
      <c r="R3012" s="3">
        <f t="shared" si="283"/>
        <v>0.8660254037844386</v>
      </c>
      <c r="S3012" s="3">
        <f t="shared" si="284"/>
        <v>9.8684210526315791E-2</v>
      </c>
      <c r="T3012" s="9">
        <f t="shared" si="285"/>
        <v>0</v>
      </c>
      <c r="U3012" s="9">
        <f t="shared" si="286"/>
        <v>3</v>
      </c>
      <c r="V3012" s="9">
        <f t="shared" si="287"/>
        <v>1</v>
      </c>
    </row>
    <row r="3013" spans="1:22" x14ac:dyDescent="0.25">
      <c r="A3013" t="s">
        <v>486</v>
      </c>
      <c r="B3013" s="32" t="s">
        <v>318</v>
      </c>
      <c r="C3013" t="s">
        <v>1659</v>
      </c>
      <c r="D3013" t="s">
        <v>109</v>
      </c>
      <c r="E3013" s="9">
        <v>5</v>
      </c>
      <c r="F3013" s="9">
        <v>8</v>
      </c>
      <c r="G3013" s="9">
        <v>19</v>
      </c>
      <c r="H3013" s="9">
        <v>8</v>
      </c>
      <c r="I3013" s="9">
        <v>8</v>
      </c>
      <c r="J3013" s="9">
        <v>10</v>
      </c>
      <c r="K3013">
        <v>30.799999999999997</v>
      </c>
      <c r="L3013" s="9">
        <v>5.6</v>
      </c>
      <c r="M3013" s="19">
        <v>17</v>
      </c>
      <c r="N3013" s="19">
        <v>12</v>
      </c>
      <c r="O3013" s="19">
        <v>11</v>
      </c>
      <c r="P3013" s="19">
        <v>24</v>
      </c>
      <c r="Q3013" s="19">
        <f t="shared" si="282"/>
        <v>30.799999999999997</v>
      </c>
      <c r="R3013" s="3">
        <f t="shared" si="283"/>
        <v>7.9608131151626393</v>
      </c>
      <c r="S3013" s="3">
        <f t="shared" si="284"/>
        <v>0.43421052631578944</v>
      </c>
      <c r="T3013" s="9">
        <f t="shared" si="285"/>
        <v>5</v>
      </c>
      <c r="U3013" s="9">
        <f t="shared" si="286"/>
        <v>30.799999999999997</v>
      </c>
      <c r="V3013" s="9">
        <f t="shared" si="287"/>
        <v>10</v>
      </c>
    </row>
    <row r="3014" spans="1:22" x14ac:dyDescent="0.25">
      <c r="A3014" t="s">
        <v>486</v>
      </c>
      <c r="B3014" s="32" t="s">
        <v>318</v>
      </c>
      <c r="C3014" t="s">
        <v>1659</v>
      </c>
      <c r="D3014" t="s">
        <v>4746</v>
      </c>
      <c r="E3014" s="9">
        <v>30</v>
      </c>
      <c r="F3014" s="9">
        <v>66</v>
      </c>
      <c r="G3014" s="9">
        <v>23</v>
      </c>
      <c r="H3014" s="9">
        <v>23</v>
      </c>
      <c r="I3014" s="9">
        <v>46</v>
      </c>
      <c r="J3014" s="9">
        <v>37</v>
      </c>
      <c r="K3014">
        <v>74.199999999999989</v>
      </c>
      <c r="L3014" s="9">
        <v>25.2</v>
      </c>
      <c r="M3014" s="19">
        <v>31</v>
      </c>
      <c r="N3014" s="19">
        <v>37</v>
      </c>
      <c r="O3014" s="19">
        <v>15</v>
      </c>
      <c r="P3014" s="19">
        <v>1</v>
      </c>
      <c r="Q3014" s="19">
        <f t="shared" si="282"/>
        <v>74.199999999999989</v>
      </c>
      <c r="R3014" s="3">
        <f t="shared" si="283"/>
        <v>20.441639025787687</v>
      </c>
      <c r="S3014" s="3">
        <f t="shared" si="284"/>
        <v>1.1195175438596492</v>
      </c>
      <c r="T3014" s="9">
        <f t="shared" si="285"/>
        <v>1</v>
      </c>
      <c r="U3014" s="9">
        <f t="shared" si="286"/>
        <v>74.199999999999989</v>
      </c>
      <c r="V3014" s="9">
        <f t="shared" si="287"/>
        <v>26</v>
      </c>
    </row>
    <row r="3015" spans="1:22" x14ac:dyDescent="0.25">
      <c r="A3015" t="s">
        <v>501</v>
      </c>
      <c r="B3015" s="32" t="s">
        <v>384</v>
      </c>
      <c r="C3015" t="s">
        <v>202</v>
      </c>
      <c r="D3015" t="s">
        <v>15</v>
      </c>
      <c r="E3015" s="9">
        <v>0</v>
      </c>
      <c r="F3015" s="9">
        <v>0</v>
      </c>
      <c r="G3015" s="9">
        <v>0</v>
      </c>
      <c r="H3015" s="9">
        <v>0</v>
      </c>
      <c r="I3015" s="9">
        <v>0</v>
      </c>
      <c r="J3015" s="9">
        <v>0</v>
      </c>
      <c r="K3015">
        <v>7</v>
      </c>
      <c r="L3015" s="9">
        <v>0</v>
      </c>
      <c r="M3015" s="19">
        <v>0</v>
      </c>
      <c r="N3015" s="19">
        <v>0</v>
      </c>
      <c r="O3015" s="19">
        <v>0</v>
      </c>
      <c r="P3015" s="19">
        <v>0</v>
      </c>
      <c r="Q3015" s="19">
        <f t="shared" si="282"/>
        <v>7</v>
      </c>
      <c r="R3015" s="3">
        <f t="shared" si="283"/>
        <v>2.0207259421636903</v>
      </c>
      <c r="S3015" s="3">
        <f t="shared" si="284"/>
        <v>0.23026315789473686</v>
      </c>
      <c r="T3015" s="9">
        <f t="shared" si="285"/>
        <v>0</v>
      </c>
      <c r="U3015" s="9">
        <f t="shared" si="286"/>
        <v>7</v>
      </c>
      <c r="V3015" s="9">
        <f t="shared" si="287"/>
        <v>3</v>
      </c>
    </row>
    <row r="3016" spans="1:22" x14ac:dyDescent="0.25">
      <c r="A3016" t="s">
        <v>501</v>
      </c>
      <c r="B3016" s="32" t="s">
        <v>384</v>
      </c>
      <c r="C3016" t="s">
        <v>202</v>
      </c>
      <c r="D3016" t="s">
        <v>5604</v>
      </c>
      <c r="E3016" s="9">
        <v>0</v>
      </c>
      <c r="F3016" s="9">
        <v>0</v>
      </c>
      <c r="G3016" s="9">
        <v>0</v>
      </c>
      <c r="H3016" s="9">
        <v>0</v>
      </c>
      <c r="I3016" s="9">
        <v>0</v>
      </c>
      <c r="J3016" s="9">
        <v>0</v>
      </c>
      <c r="K3016">
        <v>0</v>
      </c>
      <c r="L3016" s="9">
        <v>0</v>
      </c>
      <c r="M3016" s="19">
        <v>0</v>
      </c>
      <c r="N3016" s="19">
        <v>0</v>
      </c>
      <c r="O3016" s="19">
        <v>8</v>
      </c>
      <c r="P3016" s="19">
        <v>13</v>
      </c>
      <c r="Q3016" s="19">
        <f t="shared" si="282"/>
        <v>0</v>
      </c>
      <c r="R3016" s="3">
        <f t="shared" si="283"/>
        <v>4.2238500317730372</v>
      </c>
      <c r="S3016" s="3">
        <f t="shared" si="284"/>
        <v>0.34539473684210525</v>
      </c>
      <c r="T3016" s="9">
        <f t="shared" si="285"/>
        <v>0</v>
      </c>
      <c r="U3016" s="9">
        <f t="shared" si="286"/>
        <v>13</v>
      </c>
      <c r="V3016" s="9">
        <f t="shared" si="287"/>
        <v>5</v>
      </c>
    </row>
    <row r="3017" spans="1:22" x14ac:dyDescent="0.25">
      <c r="A3017" t="s">
        <v>501</v>
      </c>
      <c r="B3017" s="32" t="s">
        <v>384</v>
      </c>
      <c r="C3017" t="s">
        <v>202</v>
      </c>
      <c r="D3017" t="s">
        <v>113</v>
      </c>
      <c r="E3017" s="9">
        <v>4</v>
      </c>
      <c r="F3017" s="9">
        <v>4</v>
      </c>
      <c r="G3017" s="9">
        <v>6</v>
      </c>
      <c r="H3017" s="9">
        <v>1</v>
      </c>
      <c r="I3017" s="9">
        <v>6</v>
      </c>
      <c r="J3017" s="9">
        <v>2</v>
      </c>
      <c r="K3017">
        <v>28</v>
      </c>
      <c r="L3017" s="9">
        <v>7</v>
      </c>
      <c r="M3017" s="19">
        <v>6</v>
      </c>
      <c r="N3017" s="19">
        <v>3</v>
      </c>
      <c r="O3017" s="19">
        <v>6</v>
      </c>
      <c r="P3017" s="19">
        <v>1</v>
      </c>
      <c r="Q3017" s="19">
        <f t="shared" si="282"/>
        <v>28</v>
      </c>
      <c r="R3017" s="3">
        <f t="shared" si="283"/>
        <v>7.1837358391063226</v>
      </c>
      <c r="S3017" s="3">
        <f t="shared" si="284"/>
        <v>0.20285087719298248</v>
      </c>
      <c r="T3017" s="9">
        <f t="shared" si="285"/>
        <v>1</v>
      </c>
      <c r="U3017" s="9">
        <f t="shared" si="286"/>
        <v>28</v>
      </c>
      <c r="V3017" s="9">
        <f t="shared" si="287"/>
        <v>9</v>
      </c>
    </row>
    <row r="3018" spans="1:22" x14ac:dyDescent="0.25">
      <c r="A3018" t="s">
        <v>501</v>
      </c>
      <c r="B3018" s="32" t="s">
        <v>384</v>
      </c>
      <c r="C3018" t="s">
        <v>202</v>
      </c>
      <c r="D3018" t="s">
        <v>820</v>
      </c>
      <c r="E3018" s="9">
        <v>0</v>
      </c>
      <c r="F3018" s="9">
        <v>0</v>
      </c>
      <c r="G3018" s="9">
        <v>0</v>
      </c>
      <c r="H3018" s="9">
        <v>0</v>
      </c>
      <c r="I3018" s="9">
        <v>0</v>
      </c>
      <c r="J3018" s="9">
        <v>0</v>
      </c>
      <c r="K3018">
        <v>0</v>
      </c>
      <c r="L3018" s="9">
        <v>0</v>
      </c>
      <c r="M3018" s="19">
        <v>1</v>
      </c>
      <c r="N3018" s="19">
        <v>0</v>
      </c>
      <c r="O3018" s="19">
        <v>0</v>
      </c>
      <c r="P3018" s="19">
        <v>0</v>
      </c>
      <c r="Q3018" s="19">
        <f t="shared" si="282"/>
        <v>0</v>
      </c>
      <c r="R3018" s="3">
        <f t="shared" si="283"/>
        <v>0.28867513459481287</v>
      </c>
      <c r="S3018" s="3">
        <f t="shared" si="284"/>
        <v>3.2894736842105261E-2</v>
      </c>
      <c r="T3018" s="9">
        <f t="shared" si="285"/>
        <v>0</v>
      </c>
      <c r="U3018" s="9">
        <f t="shared" si="286"/>
        <v>1</v>
      </c>
      <c r="V3018" s="9">
        <f t="shared" si="287"/>
        <v>0</v>
      </c>
    </row>
    <row r="3019" spans="1:22" x14ac:dyDescent="0.25">
      <c r="A3019" t="s">
        <v>501</v>
      </c>
      <c r="B3019" s="32" t="s">
        <v>384</v>
      </c>
      <c r="C3019" t="s">
        <v>202</v>
      </c>
      <c r="D3019" t="s">
        <v>119</v>
      </c>
      <c r="E3019" s="9">
        <v>0</v>
      </c>
      <c r="F3019" s="9">
        <v>0</v>
      </c>
      <c r="G3019" s="9">
        <v>0</v>
      </c>
      <c r="H3019" s="9">
        <v>0</v>
      </c>
      <c r="I3019" s="9">
        <v>0</v>
      </c>
      <c r="J3019" s="9">
        <v>0</v>
      </c>
      <c r="K3019">
        <v>1.4</v>
      </c>
      <c r="L3019" s="9">
        <v>2.8</v>
      </c>
      <c r="M3019" s="19">
        <v>1</v>
      </c>
      <c r="N3019" s="19">
        <v>0</v>
      </c>
      <c r="O3019" s="19">
        <v>0</v>
      </c>
      <c r="P3019" s="19">
        <v>0</v>
      </c>
      <c r="Q3019" s="19">
        <f t="shared" si="282"/>
        <v>1.4</v>
      </c>
      <c r="R3019" s="3">
        <f t="shared" si="283"/>
        <v>0.88145884587409806</v>
      </c>
      <c r="S3019" s="3">
        <f t="shared" si="284"/>
        <v>5.701754385964912E-2</v>
      </c>
      <c r="T3019" s="9">
        <f t="shared" si="285"/>
        <v>0</v>
      </c>
      <c r="U3019" s="9">
        <f t="shared" si="286"/>
        <v>2.8</v>
      </c>
      <c r="V3019" s="9">
        <f t="shared" si="287"/>
        <v>1</v>
      </c>
    </row>
    <row r="3020" spans="1:22" x14ac:dyDescent="0.25">
      <c r="A3020" t="s">
        <v>501</v>
      </c>
      <c r="B3020" s="32" t="s">
        <v>384</v>
      </c>
      <c r="C3020" t="s">
        <v>202</v>
      </c>
      <c r="D3020" t="s">
        <v>106</v>
      </c>
      <c r="E3020" s="9">
        <v>6</v>
      </c>
      <c r="F3020" s="9">
        <v>5</v>
      </c>
      <c r="G3020" s="9">
        <v>15</v>
      </c>
      <c r="H3020" s="9">
        <v>3</v>
      </c>
      <c r="I3020" s="9">
        <v>13</v>
      </c>
      <c r="J3020" s="9">
        <v>23</v>
      </c>
      <c r="K3020">
        <v>51.8</v>
      </c>
      <c r="L3020" s="9">
        <v>15.399999999999999</v>
      </c>
      <c r="M3020" s="19">
        <v>11</v>
      </c>
      <c r="N3020" s="19">
        <v>14</v>
      </c>
      <c r="O3020" s="19">
        <v>8</v>
      </c>
      <c r="P3020" s="19">
        <v>8</v>
      </c>
      <c r="Q3020" s="19">
        <f t="shared" si="282"/>
        <v>51.8</v>
      </c>
      <c r="R3020" s="3">
        <f t="shared" si="283"/>
        <v>12.998414821769149</v>
      </c>
      <c r="S3020" s="3">
        <f t="shared" si="284"/>
        <v>0.47478070175438591</v>
      </c>
      <c r="T3020" s="9">
        <f t="shared" si="285"/>
        <v>3</v>
      </c>
      <c r="U3020" s="9">
        <f t="shared" si="286"/>
        <v>51.8</v>
      </c>
      <c r="V3020" s="9">
        <f t="shared" si="287"/>
        <v>17</v>
      </c>
    </row>
    <row r="3021" spans="1:22" x14ac:dyDescent="0.25">
      <c r="A3021" t="s">
        <v>501</v>
      </c>
      <c r="B3021" s="32" t="s">
        <v>384</v>
      </c>
      <c r="C3021" t="s">
        <v>202</v>
      </c>
      <c r="D3021" t="s">
        <v>2214</v>
      </c>
      <c r="E3021" s="9">
        <v>0</v>
      </c>
      <c r="F3021" s="9">
        <v>0</v>
      </c>
      <c r="G3021" s="9">
        <v>0</v>
      </c>
      <c r="H3021" s="9">
        <v>0</v>
      </c>
      <c r="I3021" s="9">
        <v>0</v>
      </c>
      <c r="J3021" s="9">
        <v>0</v>
      </c>
      <c r="K3021">
        <v>0</v>
      </c>
      <c r="L3021" s="9">
        <v>0</v>
      </c>
      <c r="M3021" s="19">
        <v>0</v>
      </c>
      <c r="N3021" s="19">
        <v>2</v>
      </c>
      <c r="O3021" s="19">
        <v>0</v>
      </c>
      <c r="P3021" s="19">
        <v>0</v>
      </c>
      <c r="Q3021" s="19">
        <f t="shared" si="282"/>
        <v>0</v>
      </c>
      <c r="R3021" s="3">
        <f t="shared" si="283"/>
        <v>0.57735026918962573</v>
      </c>
      <c r="S3021" s="3">
        <f t="shared" si="284"/>
        <v>6.5789473684210523E-2</v>
      </c>
      <c r="T3021" s="9">
        <f t="shared" si="285"/>
        <v>0</v>
      </c>
      <c r="U3021" s="9">
        <f t="shared" si="286"/>
        <v>2</v>
      </c>
      <c r="V3021" s="9">
        <f t="shared" si="287"/>
        <v>1</v>
      </c>
    </row>
    <row r="3022" spans="1:22" x14ac:dyDescent="0.25">
      <c r="A3022" t="s">
        <v>501</v>
      </c>
      <c r="B3022" s="32" t="s">
        <v>384</v>
      </c>
      <c r="C3022" t="s">
        <v>202</v>
      </c>
      <c r="D3022" t="s">
        <v>109</v>
      </c>
      <c r="E3022" s="9">
        <v>2</v>
      </c>
      <c r="F3022" s="9">
        <v>1</v>
      </c>
      <c r="G3022" s="9">
        <v>5</v>
      </c>
      <c r="H3022" s="9">
        <v>3</v>
      </c>
      <c r="I3022" s="9">
        <v>7</v>
      </c>
      <c r="J3022" s="9">
        <v>3</v>
      </c>
      <c r="K3022">
        <v>15.399999999999999</v>
      </c>
      <c r="L3022" s="9">
        <v>5.6</v>
      </c>
      <c r="M3022" s="19">
        <v>2</v>
      </c>
      <c r="N3022" s="19">
        <v>4</v>
      </c>
      <c r="O3022" s="19">
        <v>3</v>
      </c>
      <c r="P3022" s="19">
        <v>6</v>
      </c>
      <c r="Q3022" s="19">
        <f t="shared" si="282"/>
        <v>15.399999999999999</v>
      </c>
      <c r="R3022" s="3">
        <f t="shared" si="283"/>
        <v>3.8111081662090691</v>
      </c>
      <c r="S3022" s="3">
        <f t="shared" si="284"/>
        <v>0.15625</v>
      </c>
      <c r="T3022" s="9">
        <f t="shared" si="285"/>
        <v>1</v>
      </c>
      <c r="U3022" s="9">
        <f t="shared" si="286"/>
        <v>15.399999999999999</v>
      </c>
      <c r="V3022" s="9">
        <f t="shared" si="287"/>
        <v>5</v>
      </c>
    </row>
    <row r="3023" spans="1:22" x14ac:dyDescent="0.25">
      <c r="A3023" t="s">
        <v>501</v>
      </c>
      <c r="B3023" s="32" t="s">
        <v>384</v>
      </c>
      <c r="C3023" t="s">
        <v>202</v>
      </c>
      <c r="D3023" t="s">
        <v>4746</v>
      </c>
      <c r="E3023" s="9">
        <v>5</v>
      </c>
      <c r="F3023" s="9">
        <v>7</v>
      </c>
      <c r="G3023" s="9">
        <v>8</v>
      </c>
      <c r="H3023" s="9">
        <v>7</v>
      </c>
      <c r="I3023" s="9">
        <v>15</v>
      </c>
      <c r="J3023" s="9">
        <v>8</v>
      </c>
      <c r="K3023">
        <v>49</v>
      </c>
      <c r="L3023" s="9">
        <v>12.6</v>
      </c>
      <c r="M3023" s="19">
        <v>8</v>
      </c>
      <c r="N3023" s="19">
        <v>17</v>
      </c>
      <c r="O3023" s="19">
        <v>5</v>
      </c>
      <c r="P3023" s="19">
        <v>0</v>
      </c>
      <c r="Q3023" s="19">
        <f t="shared" si="282"/>
        <v>49</v>
      </c>
      <c r="R3023" s="3">
        <f t="shared" si="283"/>
        <v>12.587439627010585</v>
      </c>
      <c r="S3023" s="3">
        <f t="shared" si="284"/>
        <v>0.42344497607655507</v>
      </c>
      <c r="T3023" s="9">
        <f t="shared" si="285"/>
        <v>0</v>
      </c>
      <c r="U3023" s="9">
        <f t="shared" si="286"/>
        <v>49</v>
      </c>
      <c r="V3023" s="9">
        <f t="shared" si="287"/>
        <v>16</v>
      </c>
    </row>
    <row r="3024" spans="1:22" x14ac:dyDescent="0.25">
      <c r="A3024" t="s">
        <v>487</v>
      </c>
      <c r="B3024" s="32" t="s">
        <v>382</v>
      </c>
      <c r="C3024" t="s">
        <v>202</v>
      </c>
      <c r="D3024" t="s">
        <v>15</v>
      </c>
      <c r="E3024" s="9">
        <v>0</v>
      </c>
      <c r="F3024" s="9">
        <v>0</v>
      </c>
      <c r="G3024" s="9">
        <v>0</v>
      </c>
      <c r="H3024" s="9">
        <v>0</v>
      </c>
      <c r="I3024" s="9">
        <v>0</v>
      </c>
      <c r="J3024" s="9">
        <v>0</v>
      </c>
      <c r="K3024">
        <v>7</v>
      </c>
      <c r="L3024" s="9">
        <v>0</v>
      </c>
      <c r="M3024" s="19">
        <v>0</v>
      </c>
      <c r="N3024" s="19">
        <v>0</v>
      </c>
      <c r="O3024" s="19">
        <v>0</v>
      </c>
      <c r="P3024" s="19">
        <v>0</v>
      </c>
      <c r="Q3024" s="19">
        <f t="shared" si="282"/>
        <v>7</v>
      </c>
      <c r="R3024" s="3">
        <f t="shared" si="283"/>
        <v>2.0207259421636903</v>
      </c>
      <c r="S3024" s="3">
        <f t="shared" si="284"/>
        <v>0.23026315789473686</v>
      </c>
      <c r="T3024" s="9">
        <f t="shared" si="285"/>
        <v>0</v>
      </c>
      <c r="U3024" s="9">
        <f t="shared" si="286"/>
        <v>7</v>
      </c>
      <c r="V3024" s="9">
        <f t="shared" si="287"/>
        <v>3</v>
      </c>
    </row>
    <row r="3025" spans="1:22" x14ac:dyDescent="0.25">
      <c r="A3025" t="s">
        <v>487</v>
      </c>
      <c r="B3025" s="32" t="s">
        <v>382</v>
      </c>
      <c r="C3025" t="s">
        <v>202</v>
      </c>
      <c r="D3025" t="s">
        <v>5604</v>
      </c>
      <c r="E3025" s="9">
        <v>0</v>
      </c>
      <c r="F3025" s="9">
        <v>0</v>
      </c>
      <c r="G3025" s="9">
        <v>0</v>
      </c>
      <c r="H3025" s="9">
        <v>0</v>
      </c>
      <c r="I3025" s="9">
        <v>0</v>
      </c>
      <c r="J3025" s="9">
        <v>0</v>
      </c>
      <c r="K3025">
        <v>0</v>
      </c>
      <c r="L3025" s="9">
        <v>0</v>
      </c>
      <c r="M3025" s="19">
        <v>0</v>
      </c>
      <c r="N3025" s="19">
        <v>0</v>
      </c>
      <c r="O3025" s="19">
        <v>0</v>
      </c>
      <c r="P3025" s="19">
        <v>1</v>
      </c>
      <c r="Q3025" s="19">
        <f t="shared" si="282"/>
        <v>0</v>
      </c>
      <c r="R3025" s="3">
        <f t="shared" si="283"/>
        <v>0.28867513459481287</v>
      </c>
      <c r="S3025" s="3">
        <f t="shared" si="284"/>
        <v>3.2894736842105261E-2</v>
      </c>
      <c r="T3025" s="9">
        <f t="shared" si="285"/>
        <v>0</v>
      </c>
      <c r="U3025" s="9">
        <f t="shared" si="286"/>
        <v>1</v>
      </c>
      <c r="V3025" s="9">
        <f t="shared" si="287"/>
        <v>0</v>
      </c>
    </row>
    <row r="3026" spans="1:22" x14ac:dyDescent="0.25">
      <c r="A3026" t="s">
        <v>487</v>
      </c>
      <c r="B3026" s="32" t="s">
        <v>382</v>
      </c>
      <c r="C3026" t="s">
        <v>202</v>
      </c>
      <c r="D3026" t="s">
        <v>113</v>
      </c>
      <c r="E3026" s="9">
        <v>5</v>
      </c>
      <c r="F3026" s="9">
        <v>7</v>
      </c>
      <c r="G3026" s="9">
        <v>1</v>
      </c>
      <c r="H3026" s="9">
        <v>0</v>
      </c>
      <c r="I3026" s="9">
        <v>2</v>
      </c>
      <c r="J3026" s="9">
        <v>2</v>
      </c>
      <c r="K3026">
        <v>5.6</v>
      </c>
      <c r="L3026" s="9">
        <v>2.8</v>
      </c>
      <c r="M3026" s="19">
        <v>2</v>
      </c>
      <c r="N3026" s="19">
        <v>5</v>
      </c>
      <c r="O3026" s="19">
        <v>1</v>
      </c>
      <c r="P3026" s="19">
        <v>4</v>
      </c>
      <c r="Q3026" s="19">
        <f t="shared" si="282"/>
        <v>5.6</v>
      </c>
      <c r="R3026" s="3">
        <f t="shared" si="283"/>
        <v>2.1666200461184739</v>
      </c>
      <c r="S3026" s="3">
        <f t="shared" si="284"/>
        <v>0.11184210526315791</v>
      </c>
      <c r="T3026" s="9">
        <f t="shared" si="285"/>
        <v>0</v>
      </c>
      <c r="U3026" s="9">
        <f t="shared" si="286"/>
        <v>7</v>
      </c>
      <c r="V3026" s="9">
        <f t="shared" si="287"/>
        <v>3</v>
      </c>
    </row>
    <row r="3027" spans="1:22" x14ac:dyDescent="0.25">
      <c r="A3027" t="s">
        <v>487</v>
      </c>
      <c r="B3027" s="32" t="s">
        <v>382</v>
      </c>
      <c r="C3027" t="s">
        <v>202</v>
      </c>
      <c r="D3027" t="s">
        <v>820</v>
      </c>
      <c r="E3027" s="9">
        <v>0</v>
      </c>
      <c r="F3027" s="9">
        <v>0</v>
      </c>
      <c r="G3027" s="9">
        <v>0</v>
      </c>
      <c r="H3027" s="9">
        <v>0</v>
      </c>
      <c r="I3027" s="9">
        <v>0</v>
      </c>
      <c r="J3027" s="9">
        <v>0</v>
      </c>
      <c r="K3027">
        <v>0</v>
      </c>
      <c r="L3027" s="9">
        <v>2.8</v>
      </c>
      <c r="M3027" s="19">
        <v>0</v>
      </c>
      <c r="N3027" s="19">
        <v>0</v>
      </c>
      <c r="O3027" s="19">
        <v>2</v>
      </c>
      <c r="P3027" s="19">
        <v>0</v>
      </c>
      <c r="Q3027" s="19">
        <f t="shared" si="282"/>
        <v>0</v>
      </c>
      <c r="R3027" s="3">
        <f t="shared" si="283"/>
        <v>0.94964108052367968</v>
      </c>
      <c r="S3027" s="3">
        <f t="shared" si="284"/>
        <v>7.8947368421052627E-2</v>
      </c>
      <c r="T3027" s="9">
        <f t="shared" si="285"/>
        <v>0</v>
      </c>
      <c r="U3027" s="9">
        <f t="shared" si="286"/>
        <v>2.8</v>
      </c>
      <c r="V3027" s="9">
        <f t="shared" si="287"/>
        <v>1</v>
      </c>
    </row>
    <row r="3028" spans="1:22" x14ac:dyDescent="0.25">
      <c r="A3028" t="s">
        <v>487</v>
      </c>
      <c r="B3028" s="32" t="s">
        <v>382</v>
      </c>
      <c r="C3028" t="s">
        <v>202</v>
      </c>
      <c r="D3028" t="s">
        <v>119</v>
      </c>
      <c r="E3028" s="9">
        <v>0</v>
      </c>
      <c r="F3028" s="9">
        <v>0</v>
      </c>
      <c r="G3028" s="9">
        <v>0</v>
      </c>
      <c r="H3028" s="9">
        <v>0</v>
      </c>
      <c r="I3028" s="9">
        <v>0</v>
      </c>
      <c r="J3028" s="9">
        <v>0</v>
      </c>
      <c r="K3028">
        <v>1.4</v>
      </c>
      <c r="L3028" s="9">
        <v>1.4</v>
      </c>
      <c r="M3028" s="19">
        <v>0</v>
      </c>
      <c r="N3028" s="19">
        <v>0</v>
      </c>
      <c r="O3028" s="19">
        <v>0</v>
      </c>
      <c r="P3028" s="19">
        <v>0</v>
      </c>
      <c r="Q3028" s="19">
        <f t="shared" si="282"/>
        <v>1.4</v>
      </c>
      <c r="R3028" s="3">
        <f t="shared" si="283"/>
        <v>0.54494926091306606</v>
      </c>
      <c r="S3028" s="3">
        <f t="shared" si="284"/>
        <v>4.6052631578947366E-2</v>
      </c>
      <c r="T3028" s="9">
        <f t="shared" si="285"/>
        <v>0</v>
      </c>
      <c r="U3028" s="9">
        <f t="shared" si="286"/>
        <v>1.4</v>
      </c>
      <c r="V3028" s="9">
        <f t="shared" si="287"/>
        <v>1</v>
      </c>
    </row>
    <row r="3029" spans="1:22" x14ac:dyDescent="0.25">
      <c r="A3029" t="s">
        <v>487</v>
      </c>
      <c r="B3029" s="32" t="s">
        <v>382</v>
      </c>
      <c r="C3029" t="s">
        <v>202</v>
      </c>
      <c r="D3029" t="s">
        <v>106</v>
      </c>
      <c r="E3029" s="9">
        <v>4</v>
      </c>
      <c r="F3029" s="9">
        <v>7</v>
      </c>
      <c r="G3029" s="9">
        <v>3</v>
      </c>
      <c r="H3029" s="9">
        <v>7</v>
      </c>
      <c r="I3029" s="9">
        <v>2</v>
      </c>
      <c r="J3029" s="9">
        <v>6</v>
      </c>
      <c r="K3029">
        <v>28</v>
      </c>
      <c r="L3029" s="9">
        <v>5.6</v>
      </c>
      <c r="M3029" s="19">
        <v>6</v>
      </c>
      <c r="N3029" s="19">
        <v>7</v>
      </c>
      <c r="O3029" s="19">
        <v>3</v>
      </c>
      <c r="P3029" s="19">
        <v>6</v>
      </c>
      <c r="Q3029" s="19">
        <f t="shared" si="282"/>
        <v>28</v>
      </c>
      <c r="R3029" s="3">
        <f t="shared" si="283"/>
        <v>6.8219565308708123</v>
      </c>
      <c r="S3029" s="3">
        <f t="shared" si="284"/>
        <v>0.23190789473684212</v>
      </c>
      <c r="T3029" s="9">
        <f t="shared" si="285"/>
        <v>2</v>
      </c>
      <c r="U3029" s="9">
        <f t="shared" si="286"/>
        <v>28</v>
      </c>
      <c r="V3029" s="9">
        <f t="shared" si="287"/>
        <v>9</v>
      </c>
    </row>
    <row r="3030" spans="1:22" x14ac:dyDescent="0.25">
      <c r="A3030" t="s">
        <v>487</v>
      </c>
      <c r="B3030" s="32" t="s">
        <v>382</v>
      </c>
      <c r="C3030" t="s">
        <v>202</v>
      </c>
      <c r="D3030" t="s">
        <v>108</v>
      </c>
      <c r="E3030" s="9">
        <v>0</v>
      </c>
      <c r="F3030" s="9">
        <v>0</v>
      </c>
      <c r="G3030" s="9">
        <v>0</v>
      </c>
      <c r="H3030" s="9">
        <v>0</v>
      </c>
      <c r="I3030" s="9">
        <v>0</v>
      </c>
      <c r="J3030" s="9">
        <v>0</v>
      </c>
      <c r="K3030">
        <v>0</v>
      </c>
      <c r="L3030" s="9">
        <v>0</v>
      </c>
      <c r="M3030" s="19">
        <v>0</v>
      </c>
      <c r="N3030" s="19">
        <v>0</v>
      </c>
      <c r="O3030" s="19">
        <v>1</v>
      </c>
      <c r="P3030" s="19">
        <v>0</v>
      </c>
      <c r="Q3030" s="19">
        <f t="shared" si="282"/>
        <v>0</v>
      </c>
      <c r="R3030" s="3">
        <f t="shared" si="283"/>
        <v>0.28867513459481287</v>
      </c>
      <c r="S3030" s="3">
        <f t="shared" si="284"/>
        <v>3.2894736842105261E-2</v>
      </c>
      <c r="T3030" s="9">
        <f t="shared" si="285"/>
        <v>0</v>
      </c>
      <c r="U3030" s="9">
        <f t="shared" si="286"/>
        <v>1</v>
      </c>
      <c r="V3030" s="9">
        <f t="shared" si="287"/>
        <v>0</v>
      </c>
    </row>
    <row r="3031" spans="1:22" x14ac:dyDescent="0.25">
      <c r="A3031" t="s">
        <v>487</v>
      </c>
      <c r="B3031" s="32" t="s">
        <v>382</v>
      </c>
      <c r="C3031" t="s">
        <v>202</v>
      </c>
      <c r="D3031" t="s">
        <v>2214</v>
      </c>
      <c r="E3031" s="9">
        <v>1</v>
      </c>
      <c r="F3031" s="9">
        <v>1</v>
      </c>
      <c r="G3031" s="9">
        <v>0</v>
      </c>
      <c r="H3031" s="9">
        <v>0</v>
      </c>
      <c r="I3031" s="9">
        <v>0</v>
      </c>
      <c r="J3031" s="9">
        <v>0</v>
      </c>
      <c r="K3031">
        <v>0</v>
      </c>
      <c r="L3031" s="9">
        <v>0</v>
      </c>
      <c r="M3031" s="19">
        <v>0</v>
      </c>
      <c r="N3031" s="19">
        <v>0</v>
      </c>
      <c r="O3031" s="19">
        <v>0</v>
      </c>
      <c r="P3031" s="19">
        <v>0</v>
      </c>
      <c r="Q3031" s="19">
        <f t="shared" si="282"/>
        <v>0</v>
      </c>
      <c r="R3031" s="3">
        <f t="shared" si="283"/>
        <v>0.38924947208076149</v>
      </c>
      <c r="S3031" s="3">
        <f t="shared" si="284"/>
        <v>3.2894736842105261E-2</v>
      </c>
      <c r="T3031" s="9">
        <f t="shared" si="285"/>
        <v>0</v>
      </c>
      <c r="U3031" s="9">
        <f t="shared" si="286"/>
        <v>1</v>
      </c>
      <c r="V3031" s="9">
        <f t="shared" si="287"/>
        <v>1</v>
      </c>
    </row>
    <row r="3032" spans="1:22" x14ac:dyDescent="0.25">
      <c r="A3032" t="s">
        <v>487</v>
      </c>
      <c r="B3032" s="32" t="s">
        <v>382</v>
      </c>
      <c r="C3032" t="s">
        <v>202</v>
      </c>
      <c r="D3032" t="s">
        <v>109</v>
      </c>
      <c r="E3032" s="9">
        <v>0</v>
      </c>
      <c r="F3032" s="9">
        <v>1</v>
      </c>
      <c r="G3032" s="9">
        <v>0</v>
      </c>
      <c r="H3032" s="9">
        <v>2</v>
      </c>
      <c r="I3032" s="9">
        <v>1</v>
      </c>
      <c r="J3032" s="9">
        <v>0</v>
      </c>
      <c r="K3032">
        <v>8.3999999999999986</v>
      </c>
      <c r="L3032" s="9">
        <v>4.1999999999999993</v>
      </c>
      <c r="M3032" s="19">
        <v>3</v>
      </c>
      <c r="N3032" s="19">
        <v>1</v>
      </c>
      <c r="O3032" s="19">
        <v>8</v>
      </c>
      <c r="P3032" s="19">
        <v>0</v>
      </c>
      <c r="Q3032" s="19">
        <f t="shared" si="282"/>
        <v>8.3999999999999986</v>
      </c>
      <c r="R3032" s="3">
        <f t="shared" si="283"/>
        <v>3.0156661659146593</v>
      </c>
      <c r="S3032" s="3">
        <f t="shared" si="284"/>
        <v>0.11759868421052631</v>
      </c>
      <c r="T3032" s="9">
        <f t="shared" si="285"/>
        <v>0</v>
      </c>
      <c r="U3032" s="9">
        <f t="shared" si="286"/>
        <v>8.3999999999999986</v>
      </c>
      <c r="V3032" s="9">
        <f t="shared" si="287"/>
        <v>4</v>
      </c>
    </row>
    <row r="3033" spans="1:22" x14ac:dyDescent="0.25">
      <c r="A3033" t="s">
        <v>487</v>
      </c>
      <c r="B3033" s="32" t="s">
        <v>382</v>
      </c>
      <c r="C3033" t="s">
        <v>202</v>
      </c>
      <c r="D3033" t="s">
        <v>4746</v>
      </c>
      <c r="E3033" s="9">
        <v>2</v>
      </c>
      <c r="F3033" s="9">
        <v>3</v>
      </c>
      <c r="G3033" s="9">
        <v>4</v>
      </c>
      <c r="H3033" s="9">
        <v>3</v>
      </c>
      <c r="I3033" s="9">
        <v>2</v>
      </c>
      <c r="J3033" s="9">
        <v>5</v>
      </c>
      <c r="K3033">
        <v>16.799999999999997</v>
      </c>
      <c r="L3033" s="9">
        <v>2.8</v>
      </c>
      <c r="M3033" s="19">
        <v>7</v>
      </c>
      <c r="N3033" s="19">
        <v>5</v>
      </c>
      <c r="O3033" s="19">
        <v>8</v>
      </c>
      <c r="P3033" s="19">
        <v>3</v>
      </c>
      <c r="Q3033" s="19">
        <f t="shared" si="282"/>
        <v>16.799999999999997</v>
      </c>
      <c r="R3033" s="3">
        <f t="shared" si="283"/>
        <v>4.1326490147105241</v>
      </c>
      <c r="S3033" s="3">
        <f t="shared" si="284"/>
        <v>0.16885964912280702</v>
      </c>
      <c r="T3033" s="9">
        <f t="shared" si="285"/>
        <v>2</v>
      </c>
      <c r="U3033" s="9">
        <f t="shared" si="286"/>
        <v>16.799999999999997</v>
      </c>
      <c r="V3033" s="9">
        <f t="shared" si="287"/>
        <v>5</v>
      </c>
    </row>
    <row r="3034" spans="1:22" x14ac:dyDescent="0.25">
      <c r="A3034" t="s">
        <v>444</v>
      </c>
      <c r="B3034" s="32" t="s">
        <v>251</v>
      </c>
      <c r="C3034" t="s">
        <v>202</v>
      </c>
      <c r="D3034" t="s">
        <v>15</v>
      </c>
      <c r="E3034" s="9">
        <v>0</v>
      </c>
      <c r="F3034" s="9">
        <v>0</v>
      </c>
      <c r="G3034" s="9">
        <v>0</v>
      </c>
      <c r="H3034" s="9">
        <v>0</v>
      </c>
      <c r="I3034" s="9">
        <v>0</v>
      </c>
      <c r="J3034" s="9">
        <v>0</v>
      </c>
      <c r="K3034">
        <v>7</v>
      </c>
      <c r="L3034" s="9">
        <v>0</v>
      </c>
      <c r="M3034" s="19">
        <v>0</v>
      </c>
      <c r="N3034" s="19">
        <v>0</v>
      </c>
      <c r="O3034" s="19">
        <v>0</v>
      </c>
      <c r="P3034" s="19">
        <v>0</v>
      </c>
      <c r="Q3034" s="19">
        <f t="shared" si="282"/>
        <v>7</v>
      </c>
      <c r="R3034" s="3">
        <f t="shared" si="283"/>
        <v>2.0207259421636903</v>
      </c>
      <c r="S3034" s="3">
        <f t="shared" si="284"/>
        <v>0.23026315789473686</v>
      </c>
      <c r="T3034" s="9">
        <f t="shared" si="285"/>
        <v>0</v>
      </c>
      <c r="U3034" s="9">
        <f t="shared" si="286"/>
        <v>7</v>
      </c>
      <c r="V3034" s="9">
        <f t="shared" si="287"/>
        <v>3</v>
      </c>
    </row>
    <row r="3035" spans="1:22" x14ac:dyDescent="0.25">
      <c r="A3035" t="s">
        <v>444</v>
      </c>
      <c r="B3035" s="32" t="s">
        <v>251</v>
      </c>
      <c r="C3035" t="s">
        <v>202</v>
      </c>
      <c r="D3035" t="s">
        <v>5604</v>
      </c>
      <c r="E3035" s="9">
        <v>0</v>
      </c>
      <c r="F3035" s="9">
        <v>0</v>
      </c>
      <c r="G3035" s="9">
        <v>0</v>
      </c>
      <c r="H3035" s="9">
        <v>0</v>
      </c>
      <c r="I3035" s="9">
        <v>0</v>
      </c>
      <c r="J3035" s="9">
        <v>0</v>
      </c>
      <c r="K3035">
        <v>0</v>
      </c>
      <c r="L3035" s="9">
        <v>0</v>
      </c>
      <c r="M3035" s="19">
        <v>0</v>
      </c>
      <c r="N3035" s="19">
        <v>0</v>
      </c>
      <c r="O3035" s="19">
        <v>3</v>
      </c>
      <c r="P3035" s="19">
        <v>34</v>
      </c>
      <c r="Q3035" s="19">
        <f t="shared" si="282"/>
        <v>0</v>
      </c>
      <c r="R3035" s="3">
        <f t="shared" si="283"/>
        <v>9.7743479980957702</v>
      </c>
      <c r="S3035" s="3">
        <f t="shared" si="284"/>
        <v>0.60855263157894735</v>
      </c>
      <c r="T3035" s="9">
        <f t="shared" si="285"/>
        <v>0</v>
      </c>
      <c r="U3035" s="9">
        <f t="shared" si="286"/>
        <v>34</v>
      </c>
      <c r="V3035" s="9">
        <f t="shared" si="287"/>
        <v>13</v>
      </c>
    </row>
    <row r="3036" spans="1:22" x14ac:dyDescent="0.25">
      <c r="A3036" t="s">
        <v>444</v>
      </c>
      <c r="B3036" s="32" t="s">
        <v>251</v>
      </c>
      <c r="C3036" t="s">
        <v>202</v>
      </c>
      <c r="D3036" t="s">
        <v>113</v>
      </c>
      <c r="E3036" s="9">
        <v>1</v>
      </c>
      <c r="F3036" s="9">
        <v>1</v>
      </c>
      <c r="G3036" s="9">
        <v>3</v>
      </c>
      <c r="H3036" s="9">
        <v>0</v>
      </c>
      <c r="I3036" s="9">
        <v>6</v>
      </c>
      <c r="J3036" s="9">
        <v>1</v>
      </c>
      <c r="K3036">
        <v>8.3999999999999986</v>
      </c>
      <c r="L3036" s="9">
        <v>1.4</v>
      </c>
      <c r="M3036" s="19">
        <v>1</v>
      </c>
      <c r="N3036" s="19">
        <v>2</v>
      </c>
      <c r="O3036" s="19">
        <v>1</v>
      </c>
      <c r="P3036" s="19">
        <v>2</v>
      </c>
      <c r="Q3036" s="19">
        <f t="shared" si="282"/>
        <v>8.3999999999999986</v>
      </c>
      <c r="R3036" s="3">
        <f t="shared" si="283"/>
        <v>2.4516537399490286</v>
      </c>
      <c r="S3036" s="3">
        <f t="shared" si="284"/>
        <v>8.3133971291866018E-2</v>
      </c>
      <c r="T3036" s="9">
        <f t="shared" si="285"/>
        <v>0</v>
      </c>
      <c r="U3036" s="9">
        <f t="shared" si="286"/>
        <v>8.3999999999999986</v>
      </c>
      <c r="V3036" s="9">
        <f t="shared" si="287"/>
        <v>3</v>
      </c>
    </row>
    <row r="3037" spans="1:22" x14ac:dyDescent="0.25">
      <c r="A3037" t="s">
        <v>444</v>
      </c>
      <c r="B3037" s="32" t="s">
        <v>251</v>
      </c>
      <c r="C3037" t="s">
        <v>202</v>
      </c>
      <c r="D3037" t="s">
        <v>820</v>
      </c>
      <c r="E3037" s="9">
        <v>0</v>
      </c>
      <c r="F3037" s="9">
        <v>0</v>
      </c>
      <c r="G3037" s="9">
        <v>0</v>
      </c>
      <c r="H3037" s="9">
        <v>0</v>
      </c>
      <c r="I3037" s="9">
        <v>0</v>
      </c>
      <c r="J3037" s="9">
        <v>0</v>
      </c>
      <c r="K3037">
        <v>0</v>
      </c>
      <c r="L3037" s="9">
        <v>2.8</v>
      </c>
      <c r="M3037" s="19">
        <v>1</v>
      </c>
      <c r="N3037" s="19">
        <v>1</v>
      </c>
      <c r="O3037" s="19">
        <v>2</v>
      </c>
      <c r="P3037" s="19">
        <v>1</v>
      </c>
      <c r="Q3037" s="19">
        <f t="shared" si="282"/>
        <v>0</v>
      </c>
      <c r="R3037" s="3">
        <f t="shared" si="283"/>
        <v>0.94243398611351992</v>
      </c>
      <c r="S3037" s="3">
        <f t="shared" si="284"/>
        <v>5.1315789473684217E-2</v>
      </c>
      <c r="T3037" s="9">
        <f t="shared" si="285"/>
        <v>0</v>
      </c>
      <c r="U3037" s="9">
        <f t="shared" si="286"/>
        <v>2.8</v>
      </c>
      <c r="V3037" s="9">
        <f t="shared" si="287"/>
        <v>1</v>
      </c>
    </row>
    <row r="3038" spans="1:22" x14ac:dyDescent="0.25">
      <c r="A3038" t="s">
        <v>444</v>
      </c>
      <c r="B3038" s="32" t="s">
        <v>251</v>
      </c>
      <c r="C3038" t="s">
        <v>202</v>
      </c>
      <c r="D3038" t="s">
        <v>119</v>
      </c>
      <c r="E3038" s="9">
        <v>0</v>
      </c>
      <c r="F3038" s="9">
        <v>0</v>
      </c>
      <c r="G3038" s="9">
        <v>0</v>
      </c>
      <c r="H3038" s="9">
        <v>0</v>
      </c>
      <c r="I3038" s="9">
        <v>0</v>
      </c>
      <c r="J3038" s="9">
        <v>0</v>
      </c>
      <c r="K3038">
        <v>2.8</v>
      </c>
      <c r="L3038" s="9">
        <v>0</v>
      </c>
      <c r="M3038" s="19">
        <v>0</v>
      </c>
      <c r="N3038" s="19">
        <v>0</v>
      </c>
      <c r="O3038" s="19">
        <v>0</v>
      </c>
      <c r="P3038" s="19">
        <v>0</v>
      </c>
      <c r="Q3038" s="19">
        <f t="shared" si="282"/>
        <v>2.8</v>
      </c>
      <c r="R3038" s="3">
        <f t="shared" si="283"/>
        <v>0.808290376865476</v>
      </c>
      <c r="S3038" s="3">
        <f t="shared" si="284"/>
        <v>9.2105263157894732E-2</v>
      </c>
      <c r="T3038" s="9">
        <f t="shared" si="285"/>
        <v>0</v>
      </c>
      <c r="U3038" s="9">
        <f t="shared" si="286"/>
        <v>2.8</v>
      </c>
      <c r="V3038" s="9">
        <f t="shared" si="287"/>
        <v>1</v>
      </c>
    </row>
    <row r="3039" spans="1:22" x14ac:dyDescent="0.25">
      <c r="A3039" t="s">
        <v>444</v>
      </c>
      <c r="B3039" s="32" t="s">
        <v>251</v>
      </c>
      <c r="C3039" t="s">
        <v>202</v>
      </c>
      <c r="D3039" t="s">
        <v>106</v>
      </c>
      <c r="E3039" s="9">
        <v>3</v>
      </c>
      <c r="F3039" s="9">
        <v>4</v>
      </c>
      <c r="G3039" s="9">
        <v>2</v>
      </c>
      <c r="H3039" s="9">
        <v>7</v>
      </c>
      <c r="I3039" s="9">
        <v>2</v>
      </c>
      <c r="J3039" s="9">
        <v>7</v>
      </c>
      <c r="K3039">
        <v>11.2</v>
      </c>
      <c r="L3039" s="9">
        <v>7</v>
      </c>
      <c r="M3039" s="19">
        <v>1</v>
      </c>
      <c r="N3039" s="19">
        <v>1</v>
      </c>
      <c r="O3039" s="19">
        <v>1</v>
      </c>
      <c r="P3039" s="19">
        <v>8</v>
      </c>
      <c r="Q3039" s="19">
        <f t="shared" si="282"/>
        <v>11.2</v>
      </c>
      <c r="R3039" s="3">
        <f t="shared" si="283"/>
        <v>3.4063665882187917</v>
      </c>
      <c r="S3039" s="3">
        <f t="shared" si="284"/>
        <v>0.14857456140350878</v>
      </c>
      <c r="T3039" s="9">
        <f t="shared" si="285"/>
        <v>1</v>
      </c>
      <c r="U3039" s="9">
        <f t="shared" si="286"/>
        <v>11.2</v>
      </c>
      <c r="V3039" s="9">
        <f t="shared" si="287"/>
        <v>4</v>
      </c>
    </row>
    <row r="3040" spans="1:22" x14ac:dyDescent="0.25">
      <c r="A3040" t="s">
        <v>444</v>
      </c>
      <c r="B3040" s="32" t="s">
        <v>251</v>
      </c>
      <c r="C3040" t="s">
        <v>202</v>
      </c>
      <c r="D3040" t="s">
        <v>108</v>
      </c>
      <c r="E3040" s="9">
        <v>0</v>
      </c>
      <c r="F3040" s="9">
        <v>0</v>
      </c>
      <c r="G3040" s="9">
        <v>0</v>
      </c>
      <c r="H3040" s="9">
        <v>0</v>
      </c>
      <c r="I3040" s="9">
        <v>0</v>
      </c>
      <c r="J3040" s="9">
        <v>0</v>
      </c>
      <c r="K3040">
        <v>1.4</v>
      </c>
      <c r="L3040" s="9">
        <v>0</v>
      </c>
      <c r="M3040" s="19">
        <v>0</v>
      </c>
      <c r="N3040" s="19">
        <v>0</v>
      </c>
      <c r="O3040" s="19">
        <v>3</v>
      </c>
      <c r="P3040" s="19">
        <v>1</v>
      </c>
      <c r="Q3040" s="19">
        <f t="shared" si="282"/>
        <v>1.4</v>
      </c>
      <c r="R3040" s="3">
        <f t="shared" si="283"/>
        <v>0.93078656864161735</v>
      </c>
      <c r="S3040" s="3">
        <f t="shared" si="284"/>
        <v>5.9210526315789477E-2</v>
      </c>
      <c r="T3040" s="9">
        <f t="shared" si="285"/>
        <v>0</v>
      </c>
      <c r="U3040" s="9">
        <f t="shared" si="286"/>
        <v>3</v>
      </c>
      <c r="V3040" s="9">
        <f t="shared" si="287"/>
        <v>1</v>
      </c>
    </row>
    <row r="3041" spans="1:22" x14ac:dyDescent="0.25">
      <c r="A3041" t="s">
        <v>444</v>
      </c>
      <c r="B3041" s="32" t="s">
        <v>251</v>
      </c>
      <c r="C3041" t="s">
        <v>202</v>
      </c>
      <c r="D3041" t="s">
        <v>2214</v>
      </c>
      <c r="E3041" s="9">
        <v>1</v>
      </c>
      <c r="F3041" s="9">
        <v>1</v>
      </c>
      <c r="G3041" s="9">
        <v>0</v>
      </c>
      <c r="H3041" s="9">
        <v>0</v>
      </c>
      <c r="I3041" s="9">
        <v>0</v>
      </c>
      <c r="J3041" s="9">
        <v>0</v>
      </c>
      <c r="K3041">
        <v>0</v>
      </c>
      <c r="L3041" s="9">
        <v>0</v>
      </c>
      <c r="M3041" s="19">
        <v>0</v>
      </c>
      <c r="N3041" s="19">
        <v>0</v>
      </c>
      <c r="O3041" s="19">
        <v>0</v>
      </c>
      <c r="P3041" s="19">
        <v>0</v>
      </c>
      <c r="Q3041" s="19">
        <f t="shared" si="282"/>
        <v>0</v>
      </c>
      <c r="R3041" s="3">
        <f t="shared" si="283"/>
        <v>0.38924947208076149</v>
      </c>
      <c r="S3041" s="3">
        <f t="shared" si="284"/>
        <v>3.2894736842105261E-2</v>
      </c>
      <c r="T3041" s="9">
        <f t="shared" si="285"/>
        <v>0</v>
      </c>
      <c r="U3041" s="9">
        <f t="shared" si="286"/>
        <v>1</v>
      </c>
      <c r="V3041" s="9">
        <f t="shared" si="287"/>
        <v>1</v>
      </c>
    </row>
    <row r="3042" spans="1:22" x14ac:dyDescent="0.25">
      <c r="A3042" t="s">
        <v>444</v>
      </c>
      <c r="B3042" s="32" t="s">
        <v>251</v>
      </c>
      <c r="C3042" t="s">
        <v>202</v>
      </c>
      <c r="D3042" t="s">
        <v>109</v>
      </c>
      <c r="E3042" s="9">
        <v>1</v>
      </c>
      <c r="F3042" s="9">
        <v>1</v>
      </c>
      <c r="G3042" s="9">
        <v>1</v>
      </c>
      <c r="H3042" s="9">
        <v>2</v>
      </c>
      <c r="I3042" s="9">
        <v>0</v>
      </c>
      <c r="J3042" s="9">
        <v>2</v>
      </c>
      <c r="K3042">
        <v>2.8</v>
      </c>
      <c r="L3042" s="9">
        <v>0</v>
      </c>
      <c r="M3042" s="19">
        <v>0</v>
      </c>
      <c r="N3042" s="19">
        <v>3</v>
      </c>
      <c r="O3042" s="19">
        <v>1</v>
      </c>
      <c r="P3042" s="19">
        <v>1</v>
      </c>
      <c r="Q3042" s="19">
        <f t="shared" si="282"/>
        <v>2.8</v>
      </c>
      <c r="R3042" s="3">
        <f t="shared" si="283"/>
        <v>1.0263202878893767</v>
      </c>
      <c r="S3042" s="3">
        <f t="shared" si="284"/>
        <v>5.4093567251461999E-2</v>
      </c>
      <c r="T3042" s="9">
        <f t="shared" si="285"/>
        <v>0</v>
      </c>
      <c r="U3042" s="9">
        <f t="shared" si="286"/>
        <v>3</v>
      </c>
      <c r="V3042" s="9">
        <f t="shared" si="287"/>
        <v>1</v>
      </c>
    </row>
    <row r="3043" spans="1:22" x14ac:dyDescent="0.25">
      <c r="A3043" t="s">
        <v>444</v>
      </c>
      <c r="B3043" s="32" t="s">
        <v>251</v>
      </c>
      <c r="C3043" t="s">
        <v>202</v>
      </c>
      <c r="D3043" t="s">
        <v>4746</v>
      </c>
      <c r="E3043" s="9">
        <v>4</v>
      </c>
      <c r="F3043" s="9">
        <v>4</v>
      </c>
      <c r="G3043" s="9">
        <v>8</v>
      </c>
      <c r="H3043" s="9">
        <v>2</v>
      </c>
      <c r="I3043" s="9">
        <v>3</v>
      </c>
      <c r="J3043" s="9">
        <v>4</v>
      </c>
      <c r="K3043">
        <v>26.599999999999998</v>
      </c>
      <c r="L3043" s="9">
        <v>22.4</v>
      </c>
      <c r="M3043" s="19">
        <v>10</v>
      </c>
      <c r="N3043" s="19">
        <v>14</v>
      </c>
      <c r="O3043" s="19">
        <v>17</v>
      </c>
      <c r="P3043" s="19">
        <v>2</v>
      </c>
      <c r="Q3043" s="19">
        <f t="shared" si="282"/>
        <v>26.599999999999998</v>
      </c>
      <c r="R3043" s="3">
        <f t="shared" si="283"/>
        <v>8.4346148265778709</v>
      </c>
      <c r="S3043" s="3">
        <f t="shared" si="284"/>
        <v>0.32072368421052633</v>
      </c>
      <c r="T3043" s="9">
        <f t="shared" si="285"/>
        <v>2</v>
      </c>
      <c r="U3043" s="9">
        <f t="shared" si="286"/>
        <v>26.599999999999998</v>
      </c>
      <c r="V3043" s="9">
        <f t="shared" si="287"/>
        <v>11</v>
      </c>
    </row>
    <row r="3044" spans="1:22" x14ac:dyDescent="0.25">
      <c r="A3044" t="s">
        <v>582</v>
      </c>
      <c r="B3044" s="32" t="s">
        <v>320</v>
      </c>
      <c r="C3044" t="s">
        <v>202</v>
      </c>
      <c r="D3044" t="s">
        <v>5604</v>
      </c>
      <c r="E3044" s="9">
        <v>0</v>
      </c>
      <c r="F3044" s="9">
        <v>0</v>
      </c>
      <c r="G3044" s="9">
        <v>0</v>
      </c>
      <c r="H3044" s="9">
        <v>0</v>
      </c>
      <c r="I3044" s="9">
        <v>0</v>
      </c>
      <c r="J3044" s="9">
        <v>0</v>
      </c>
      <c r="K3044">
        <v>0</v>
      </c>
      <c r="L3044" s="9">
        <v>0</v>
      </c>
      <c r="M3044" s="19">
        <v>0</v>
      </c>
      <c r="N3044" s="19">
        <v>0</v>
      </c>
      <c r="O3044" s="19">
        <v>25</v>
      </c>
      <c r="P3044" s="19">
        <v>27</v>
      </c>
      <c r="Q3044" s="19">
        <f t="shared" si="282"/>
        <v>0</v>
      </c>
      <c r="R3044" s="3">
        <f t="shared" si="283"/>
        <v>10.129464971362536</v>
      </c>
      <c r="S3044" s="3">
        <f t="shared" si="284"/>
        <v>0.85526315789473684</v>
      </c>
      <c r="T3044" s="9">
        <f t="shared" si="285"/>
        <v>0</v>
      </c>
      <c r="U3044" s="9">
        <f t="shared" si="286"/>
        <v>27</v>
      </c>
      <c r="V3044" s="9">
        <f t="shared" si="287"/>
        <v>13</v>
      </c>
    </row>
    <row r="3045" spans="1:22" x14ac:dyDescent="0.25">
      <c r="A3045" t="s">
        <v>582</v>
      </c>
      <c r="B3045" s="32" t="s">
        <v>320</v>
      </c>
      <c r="C3045" t="s">
        <v>202</v>
      </c>
      <c r="D3045" t="s">
        <v>113</v>
      </c>
      <c r="E3045" s="9">
        <v>5</v>
      </c>
      <c r="F3045" s="9">
        <v>26</v>
      </c>
      <c r="G3045" s="9">
        <v>5</v>
      </c>
      <c r="H3045" s="9">
        <v>9</v>
      </c>
      <c r="I3045" s="9">
        <v>7</v>
      </c>
      <c r="J3045" s="9">
        <v>10</v>
      </c>
      <c r="K3045">
        <v>44.8</v>
      </c>
      <c r="L3045" s="9">
        <v>7</v>
      </c>
      <c r="M3045" s="19">
        <v>7</v>
      </c>
      <c r="N3045" s="19">
        <v>6</v>
      </c>
      <c r="O3045" s="19">
        <v>5</v>
      </c>
      <c r="P3045" s="19">
        <v>24</v>
      </c>
      <c r="Q3045" s="19">
        <f t="shared" si="282"/>
        <v>44.8</v>
      </c>
      <c r="R3045" s="3">
        <f t="shared" si="283"/>
        <v>12.340755342532418</v>
      </c>
      <c r="S3045" s="3">
        <f t="shared" si="284"/>
        <v>0.42708333333333337</v>
      </c>
      <c r="T3045" s="9">
        <f t="shared" si="285"/>
        <v>5</v>
      </c>
      <c r="U3045" s="9">
        <f t="shared" si="286"/>
        <v>44.8</v>
      </c>
      <c r="V3045" s="9">
        <f t="shared" si="287"/>
        <v>16</v>
      </c>
    </row>
    <row r="3046" spans="1:22" x14ac:dyDescent="0.25">
      <c r="A3046" t="s">
        <v>582</v>
      </c>
      <c r="B3046" s="32" t="s">
        <v>320</v>
      </c>
      <c r="C3046" t="s">
        <v>202</v>
      </c>
      <c r="D3046" t="s">
        <v>820</v>
      </c>
      <c r="E3046" s="9">
        <v>0</v>
      </c>
      <c r="F3046" s="9">
        <v>0</v>
      </c>
      <c r="G3046" s="9">
        <v>0</v>
      </c>
      <c r="H3046" s="9">
        <v>0</v>
      </c>
      <c r="I3046" s="9">
        <v>0</v>
      </c>
      <c r="J3046" s="9">
        <v>0</v>
      </c>
      <c r="K3046">
        <v>0</v>
      </c>
      <c r="L3046" s="9">
        <v>1.4</v>
      </c>
      <c r="M3046" s="19">
        <v>2</v>
      </c>
      <c r="N3046" s="19">
        <v>0</v>
      </c>
      <c r="O3046" s="19">
        <v>3</v>
      </c>
      <c r="P3046" s="19">
        <v>1</v>
      </c>
      <c r="Q3046" s="19">
        <f t="shared" si="282"/>
        <v>0</v>
      </c>
      <c r="R3046" s="3">
        <f t="shared" si="283"/>
        <v>1.0178706234392494</v>
      </c>
      <c r="S3046" s="3">
        <f t="shared" si="284"/>
        <v>6.0855263157894746E-2</v>
      </c>
      <c r="T3046" s="9">
        <f t="shared" si="285"/>
        <v>0</v>
      </c>
      <c r="U3046" s="9">
        <f t="shared" si="286"/>
        <v>3</v>
      </c>
      <c r="V3046" s="9">
        <f t="shared" si="287"/>
        <v>1</v>
      </c>
    </row>
    <row r="3047" spans="1:22" x14ac:dyDescent="0.25">
      <c r="A3047" t="s">
        <v>582</v>
      </c>
      <c r="B3047" s="32" t="s">
        <v>320</v>
      </c>
      <c r="C3047" t="s">
        <v>202</v>
      </c>
      <c r="D3047" t="s">
        <v>119</v>
      </c>
      <c r="E3047" s="9">
        <v>0</v>
      </c>
      <c r="F3047" s="9">
        <v>0</v>
      </c>
      <c r="G3047" s="9">
        <v>0</v>
      </c>
      <c r="H3047" s="9">
        <v>0</v>
      </c>
      <c r="I3047" s="9">
        <v>0</v>
      </c>
      <c r="J3047" s="9">
        <v>0</v>
      </c>
      <c r="K3047">
        <v>7</v>
      </c>
      <c r="L3047" s="9">
        <v>0</v>
      </c>
      <c r="M3047" s="19">
        <v>0</v>
      </c>
      <c r="N3047" s="19">
        <v>0</v>
      </c>
      <c r="O3047" s="19">
        <v>0</v>
      </c>
      <c r="P3047" s="19">
        <v>0</v>
      </c>
      <c r="Q3047" s="19">
        <f t="shared" si="282"/>
        <v>7</v>
      </c>
      <c r="R3047" s="3">
        <f t="shared" si="283"/>
        <v>2.0207259421636903</v>
      </c>
      <c r="S3047" s="3">
        <f t="shared" si="284"/>
        <v>0.23026315789473686</v>
      </c>
      <c r="T3047" s="9">
        <f t="shared" si="285"/>
        <v>0</v>
      </c>
      <c r="U3047" s="9">
        <f t="shared" si="286"/>
        <v>7</v>
      </c>
      <c r="V3047" s="9">
        <f t="shared" si="287"/>
        <v>3</v>
      </c>
    </row>
    <row r="3048" spans="1:22" x14ac:dyDescent="0.25">
      <c r="A3048" t="s">
        <v>582</v>
      </c>
      <c r="B3048" s="32" t="s">
        <v>320</v>
      </c>
      <c r="C3048" t="s">
        <v>202</v>
      </c>
      <c r="D3048" t="s">
        <v>106</v>
      </c>
      <c r="E3048" s="9">
        <v>7</v>
      </c>
      <c r="F3048" s="9">
        <v>18</v>
      </c>
      <c r="G3048" s="9">
        <v>20</v>
      </c>
      <c r="H3048" s="9">
        <v>18</v>
      </c>
      <c r="I3048" s="9">
        <v>19</v>
      </c>
      <c r="J3048" s="9">
        <v>18</v>
      </c>
      <c r="K3048">
        <v>107.8</v>
      </c>
      <c r="L3048" s="9">
        <v>8.3999999999999986</v>
      </c>
      <c r="M3048" s="19">
        <v>19</v>
      </c>
      <c r="N3048" s="19">
        <v>28</v>
      </c>
      <c r="O3048" s="19">
        <v>21</v>
      </c>
      <c r="P3048" s="19">
        <v>19</v>
      </c>
      <c r="Q3048" s="19">
        <f t="shared" si="282"/>
        <v>107.8</v>
      </c>
      <c r="R3048" s="3">
        <f t="shared" si="283"/>
        <v>26.559618471155286</v>
      </c>
      <c r="S3048" s="3">
        <f t="shared" si="284"/>
        <v>0.83114035087719307</v>
      </c>
      <c r="T3048" s="9">
        <f t="shared" si="285"/>
        <v>7</v>
      </c>
      <c r="U3048" s="9">
        <f t="shared" si="286"/>
        <v>107.8</v>
      </c>
      <c r="V3048" s="9">
        <f t="shared" si="287"/>
        <v>34</v>
      </c>
    </row>
    <row r="3049" spans="1:22" x14ac:dyDescent="0.25">
      <c r="A3049" t="s">
        <v>582</v>
      </c>
      <c r="B3049" s="32" t="s">
        <v>320</v>
      </c>
      <c r="C3049" t="s">
        <v>202</v>
      </c>
      <c r="D3049" t="s">
        <v>108</v>
      </c>
      <c r="E3049" s="9">
        <v>0</v>
      </c>
      <c r="F3049" s="9">
        <v>0</v>
      </c>
      <c r="G3049" s="9">
        <v>0</v>
      </c>
      <c r="H3049" s="9">
        <v>0</v>
      </c>
      <c r="I3049" s="9">
        <v>0</v>
      </c>
      <c r="J3049" s="9">
        <v>0</v>
      </c>
      <c r="K3049">
        <v>0</v>
      </c>
      <c r="L3049" s="9">
        <v>0</v>
      </c>
      <c r="M3049" s="19">
        <v>0</v>
      </c>
      <c r="N3049" s="19">
        <v>0</v>
      </c>
      <c r="O3049" s="19">
        <v>4</v>
      </c>
      <c r="P3049" s="19">
        <v>5</v>
      </c>
      <c r="Q3049" s="19">
        <f t="shared" si="282"/>
        <v>0</v>
      </c>
      <c r="R3049" s="3">
        <f t="shared" si="283"/>
        <v>1.764549903980152</v>
      </c>
      <c r="S3049" s="3">
        <f t="shared" si="284"/>
        <v>0.1480263157894737</v>
      </c>
      <c r="T3049" s="9">
        <f t="shared" si="285"/>
        <v>0</v>
      </c>
      <c r="U3049" s="9">
        <f t="shared" si="286"/>
        <v>5</v>
      </c>
      <c r="V3049" s="9">
        <f t="shared" si="287"/>
        <v>2</v>
      </c>
    </row>
    <row r="3050" spans="1:22" x14ac:dyDescent="0.25">
      <c r="A3050" t="s">
        <v>582</v>
      </c>
      <c r="B3050" s="32" t="s">
        <v>320</v>
      </c>
      <c r="C3050" t="s">
        <v>202</v>
      </c>
      <c r="D3050" t="s">
        <v>2214</v>
      </c>
      <c r="E3050" s="9">
        <v>1</v>
      </c>
      <c r="F3050" s="9">
        <v>0</v>
      </c>
      <c r="G3050" s="9">
        <v>0</v>
      </c>
      <c r="H3050" s="9">
        <v>0</v>
      </c>
      <c r="I3050" s="9">
        <v>0</v>
      </c>
      <c r="J3050" s="9">
        <v>0</v>
      </c>
      <c r="K3050">
        <v>0</v>
      </c>
      <c r="L3050" s="9">
        <v>0</v>
      </c>
      <c r="M3050" s="19">
        <v>0</v>
      </c>
      <c r="N3050" s="19">
        <v>0</v>
      </c>
      <c r="O3050" s="19">
        <v>0</v>
      </c>
      <c r="P3050" s="19">
        <v>0</v>
      </c>
      <c r="Q3050" s="19">
        <f t="shared" si="282"/>
        <v>0</v>
      </c>
      <c r="R3050" s="3">
        <f t="shared" si="283"/>
        <v>0.28867513459481287</v>
      </c>
      <c r="S3050" s="3">
        <f t="shared" si="284"/>
        <v>3.2894736842105261E-2</v>
      </c>
      <c r="T3050" s="9">
        <f t="shared" si="285"/>
        <v>0</v>
      </c>
      <c r="U3050" s="9">
        <f t="shared" si="286"/>
        <v>1</v>
      </c>
      <c r="V3050" s="9">
        <f t="shared" si="287"/>
        <v>0</v>
      </c>
    </row>
    <row r="3051" spans="1:22" x14ac:dyDescent="0.25">
      <c r="A3051" t="s">
        <v>582</v>
      </c>
      <c r="B3051" s="32" t="s">
        <v>320</v>
      </c>
      <c r="C3051" t="s">
        <v>202</v>
      </c>
      <c r="D3051" t="s">
        <v>109</v>
      </c>
      <c r="E3051" s="9">
        <v>0</v>
      </c>
      <c r="F3051" s="9">
        <v>0</v>
      </c>
      <c r="G3051" s="9">
        <v>4</v>
      </c>
      <c r="H3051" s="9">
        <v>5</v>
      </c>
      <c r="I3051" s="9">
        <v>13</v>
      </c>
      <c r="J3051" s="9">
        <v>2</v>
      </c>
      <c r="K3051">
        <v>29.4</v>
      </c>
      <c r="L3051" s="9">
        <v>5.6</v>
      </c>
      <c r="M3051" s="19">
        <v>9</v>
      </c>
      <c r="N3051" s="19">
        <v>6</v>
      </c>
      <c r="O3051" s="19">
        <v>6</v>
      </c>
      <c r="P3051" s="19">
        <v>7</v>
      </c>
      <c r="Q3051" s="19">
        <f t="shared" si="282"/>
        <v>29.4</v>
      </c>
      <c r="R3051" s="3">
        <f t="shared" si="283"/>
        <v>7.8680597123028759</v>
      </c>
      <c r="S3051" s="3">
        <f t="shared" si="284"/>
        <v>0.28618421052631576</v>
      </c>
      <c r="T3051" s="9">
        <f t="shared" si="285"/>
        <v>0</v>
      </c>
      <c r="U3051" s="9">
        <f t="shared" si="286"/>
        <v>29.4</v>
      </c>
      <c r="V3051" s="9">
        <f t="shared" si="287"/>
        <v>10</v>
      </c>
    </row>
    <row r="3052" spans="1:22" x14ac:dyDescent="0.25">
      <c r="A3052" t="s">
        <v>582</v>
      </c>
      <c r="B3052" s="32" t="s">
        <v>320</v>
      </c>
      <c r="C3052" t="s">
        <v>202</v>
      </c>
      <c r="D3052" t="s">
        <v>4746</v>
      </c>
      <c r="E3052" s="9">
        <v>18</v>
      </c>
      <c r="F3052" s="9">
        <v>21</v>
      </c>
      <c r="G3052" s="9">
        <v>21</v>
      </c>
      <c r="H3052" s="9">
        <v>27</v>
      </c>
      <c r="I3052" s="9">
        <v>31</v>
      </c>
      <c r="J3052" s="9">
        <v>19</v>
      </c>
      <c r="K3052">
        <v>151.19999999999999</v>
      </c>
      <c r="L3052" s="9">
        <v>29.4</v>
      </c>
      <c r="M3052" s="19">
        <v>17</v>
      </c>
      <c r="N3052" s="19">
        <v>19</v>
      </c>
      <c r="O3052" s="19">
        <v>7</v>
      </c>
      <c r="P3052" s="19">
        <v>0</v>
      </c>
      <c r="Q3052" s="19">
        <f t="shared" si="282"/>
        <v>151.19999999999999</v>
      </c>
      <c r="R3052" s="3">
        <f t="shared" si="283"/>
        <v>39.133535955285666</v>
      </c>
      <c r="S3052" s="3">
        <f t="shared" si="284"/>
        <v>1.0783492822966507</v>
      </c>
      <c r="T3052" s="9">
        <f t="shared" si="285"/>
        <v>0</v>
      </c>
      <c r="U3052" s="9">
        <f t="shared" si="286"/>
        <v>151.19999999999999</v>
      </c>
      <c r="V3052" s="9">
        <f t="shared" si="287"/>
        <v>50</v>
      </c>
    </row>
    <row r="3053" spans="1:22" x14ac:dyDescent="0.25">
      <c r="A3053" t="s">
        <v>605</v>
      </c>
      <c r="B3053" s="32" t="s">
        <v>312</v>
      </c>
      <c r="C3053" t="s">
        <v>202</v>
      </c>
      <c r="D3053" t="s">
        <v>15</v>
      </c>
      <c r="E3053" s="9">
        <v>0</v>
      </c>
      <c r="F3053" s="9">
        <v>0</v>
      </c>
      <c r="G3053" s="9">
        <v>0</v>
      </c>
      <c r="H3053" s="9">
        <v>0</v>
      </c>
      <c r="I3053" s="9">
        <v>0</v>
      </c>
      <c r="J3053" s="9">
        <v>0</v>
      </c>
      <c r="K3053">
        <v>2.8</v>
      </c>
      <c r="L3053" s="9">
        <v>5.6</v>
      </c>
      <c r="M3053" s="19">
        <v>0</v>
      </c>
      <c r="N3053" s="19">
        <v>0</v>
      </c>
      <c r="O3053" s="19">
        <v>0</v>
      </c>
      <c r="P3053" s="19">
        <v>0</v>
      </c>
      <c r="Q3053" s="19">
        <f t="shared" si="282"/>
        <v>2.8</v>
      </c>
      <c r="R3053" s="3">
        <f t="shared" si="283"/>
        <v>1.7404283694225711</v>
      </c>
      <c r="S3053" s="3">
        <f t="shared" si="284"/>
        <v>0.13815789473684209</v>
      </c>
      <c r="T3053" s="9">
        <f t="shared" si="285"/>
        <v>0</v>
      </c>
      <c r="U3053" s="9">
        <f t="shared" si="286"/>
        <v>5.6</v>
      </c>
      <c r="V3053" s="9">
        <f t="shared" si="287"/>
        <v>2</v>
      </c>
    </row>
    <row r="3054" spans="1:22" x14ac:dyDescent="0.25">
      <c r="A3054" t="s">
        <v>605</v>
      </c>
      <c r="B3054" s="32" t="s">
        <v>312</v>
      </c>
      <c r="C3054" t="s">
        <v>202</v>
      </c>
      <c r="D3054" t="s">
        <v>113</v>
      </c>
      <c r="E3054" s="9">
        <v>0</v>
      </c>
      <c r="F3054" s="9">
        <v>0</v>
      </c>
      <c r="G3054" s="9">
        <v>0</v>
      </c>
      <c r="H3054" s="9">
        <v>0</v>
      </c>
      <c r="I3054" s="9">
        <v>0</v>
      </c>
      <c r="J3054" s="9">
        <v>0</v>
      </c>
      <c r="K3054">
        <v>0</v>
      </c>
      <c r="L3054" s="9">
        <v>0</v>
      </c>
      <c r="M3054" s="19">
        <v>0</v>
      </c>
      <c r="N3054" s="19">
        <v>2</v>
      </c>
      <c r="O3054" s="19">
        <v>0</v>
      </c>
      <c r="P3054" s="19">
        <v>0</v>
      </c>
      <c r="Q3054" s="19">
        <f t="shared" si="282"/>
        <v>0</v>
      </c>
      <c r="R3054" s="3">
        <f t="shared" si="283"/>
        <v>0.57735026918962573</v>
      </c>
      <c r="S3054" s="3">
        <f t="shared" si="284"/>
        <v>6.5789473684210523E-2</v>
      </c>
      <c r="T3054" s="9">
        <f t="shared" si="285"/>
        <v>0</v>
      </c>
      <c r="U3054" s="9">
        <f t="shared" si="286"/>
        <v>2</v>
      </c>
      <c r="V3054" s="9">
        <f t="shared" si="287"/>
        <v>1</v>
      </c>
    </row>
    <row r="3055" spans="1:22" x14ac:dyDescent="0.25">
      <c r="A3055" t="s">
        <v>605</v>
      </c>
      <c r="B3055" s="32" t="s">
        <v>312</v>
      </c>
      <c r="C3055" t="s">
        <v>202</v>
      </c>
      <c r="D3055" t="s">
        <v>106</v>
      </c>
      <c r="E3055" s="9">
        <v>0</v>
      </c>
      <c r="F3055" s="9">
        <v>0</v>
      </c>
      <c r="G3055" s="9">
        <v>0</v>
      </c>
      <c r="H3055" s="9">
        <v>1</v>
      </c>
      <c r="I3055" s="9">
        <v>0</v>
      </c>
      <c r="J3055" s="9">
        <v>0</v>
      </c>
      <c r="K3055">
        <v>0</v>
      </c>
      <c r="L3055" s="9">
        <v>0</v>
      </c>
      <c r="M3055" s="19">
        <v>0</v>
      </c>
      <c r="N3055" s="19">
        <v>0</v>
      </c>
      <c r="O3055" s="19">
        <v>0</v>
      </c>
      <c r="P3055" s="19">
        <v>0</v>
      </c>
      <c r="Q3055" s="19">
        <f t="shared" si="282"/>
        <v>0</v>
      </c>
      <c r="R3055" s="3">
        <f t="shared" si="283"/>
        <v>0.28867513459481287</v>
      </c>
      <c r="S3055" s="3">
        <f t="shared" si="284"/>
        <v>3.2894736842105261E-2</v>
      </c>
      <c r="T3055" s="9">
        <f t="shared" si="285"/>
        <v>0</v>
      </c>
      <c r="U3055" s="9">
        <f t="shared" si="286"/>
        <v>1</v>
      </c>
      <c r="V3055" s="9">
        <f t="shared" si="287"/>
        <v>0</v>
      </c>
    </row>
    <row r="3056" spans="1:22" x14ac:dyDescent="0.25">
      <c r="A3056" t="s">
        <v>3072</v>
      </c>
      <c r="B3056" s="32" t="s">
        <v>1759</v>
      </c>
      <c r="C3056" t="s">
        <v>202</v>
      </c>
      <c r="D3056" t="s">
        <v>108</v>
      </c>
      <c r="E3056" s="9">
        <v>0</v>
      </c>
      <c r="F3056" s="9">
        <v>0</v>
      </c>
      <c r="G3056" s="9">
        <v>0</v>
      </c>
      <c r="H3056" s="9">
        <v>0</v>
      </c>
      <c r="I3056" s="9">
        <v>0</v>
      </c>
      <c r="J3056" s="9">
        <v>0</v>
      </c>
      <c r="K3056">
        <v>1.4</v>
      </c>
      <c r="L3056" s="9">
        <v>0</v>
      </c>
      <c r="M3056" s="19">
        <v>1</v>
      </c>
      <c r="N3056" s="19">
        <v>0</v>
      </c>
      <c r="O3056" s="19">
        <v>3</v>
      </c>
      <c r="P3056" s="19">
        <v>1</v>
      </c>
      <c r="Q3056" s="19">
        <f t="shared" si="282"/>
        <v>1.4</v>
      </c>
      <c r="R3056" s="3">
        <f t="shared" si="283"/>
        <v>0.93160012230505207</v>
      </c>
      <c r="S3056" s="3">
        <f t="shared" si="284"/>
        <v>5.2631578947368425E-2</v>
      </c>
      <c r="T3056" s="9">
        <f t="shared" si="285"/>
        <v>0</v>
      </c>
      <c r="U3056" s="9">
        <f t="shared" si="286"/>
        <v>3</v>
      </c>
      <c r="V3056" s="9">
        <f t="shared" si="287"/>
        <v>1</v>
      </c>
    </row>
    <row r="3057" spans="1:22" x14ac:dyDescent="0.25">
      <c r="A3057" t="s">
        <v>3072</v>
      </c>
      <c r="B3057" s="32" t="s">
        <v>1759</v>
      </c>
      <c r="C3057" t="s">
        <v>202</v>
      </c>
      <c r="D3057" t="s">
        <v>4746</v>
      </c>
      <c r="E3057" s="9">
        <v>0</v>
      </c>
      <c r="F3057" s="9">
        <v>9</v>
      </c>
      <c r="G3057" s="9">
        <v>0</v>
      </c>
      <c r="H3057" s="9">
        <v>0</v>
      </c>
      <c r="I3057" s="9">
        <v>0</v>
      </c>
      <c r="J3057" s="9">
        <v>0</v>
      </c>
      <c r="K3057">
        <v>0</v>
      </c>
      <c r="L3057" s="9">
        <v>0</v>
      </c>
      <c r="M3057" s="19">
        <v>0</v>
      </c>
      <c r="N3057" s="19">
        <v>0</v>
      </c>
      <c r="O3057" s="19">
        <v>0</v>
      </c>
      <c r="P3057" s="19">
        <v>0</v>
      </c>
      <c r="Q3057" s="19">
        <f t="shared" si="282"/>
        <v>0</v>
      </c>
      <c r="R3057" s="3">
        <f t="shared" si="283"/>
        <v>2.598076211353316</v>
      </c>
      <c r="S3057" s="3">
        <f t="shared" si="284"/>
        <v>0.2960526315789474</v>
      </c>
      <c r="T3057" s="9">
        <f t="shared" si="285"/>
        <v>0</v>
      </c>
      <c r="U3057" s="9">
        <f t="shared" si="286"/>
        <v>9</v>
      </c>
      <c r="V3057" s="9">
        <f t="shared" si="287"/>
        <v>3</v>
      </c>
    </row>
    <row r="3058" spans="1:22" x14ac:dyDescent="0.25">
      <c r="A3058" t="s">
        <v>465</v>
      </c>
      <c r="B3058" s="32" t="s">
        <v>324</v>
      </c>
      <c r="C3058" t="s">
        <v>202</v>
      </c>
      <c r="D3058" t="s">
        <v>861</v>
      </c>
      <c r="E3058" s="9">
        <v>0</v>
      </c>
      <c r="F3058" s="9">
        <v>0</v>
      </c>
      <c r="G3058" s="9">
        <v>0</v>
      </c>
      <c r="H3058" s="9">
        <v>0</v>
      </c>
      <c r="I3058" s="9">
        <v>0</v>
      </c>
      <c r="J3058" s="9">
        <v>0</v>
      </c>
      <c r="K3058">
        <v>0</v>
      </c>
      <c r="L3058" s="9">
        <v>0</v>
      </c>
      <c r="M3058" s="19">
        <v>1</v>
      </c>
      <c r="N3058" s="19">
        <v>0</v>
      </c>
      <c r="O3058" s="19">
        <v>2</v>
      </c>
      <c r="P3058" s="19">
        <v>0</v>
      </c>
      <c r="Q3058" s="19">
        <f t="shared" si="282"/>
        <v>0</v>
      </c>
      <c r="R3058" s="3">
        <f t="shared" si="283"/>
        <v>0.62158156050806102</v>
      </c>
      <c r="S3058" s="3">
        <f t="shared" si="284"/>
        <v>4.9342105263157895E-2</v>
      </c>
      <c r="T3058" s="9">
        <f t="shared" si="285"/>
        <v>0</v>
      </c>
      <c r="U3058" s="9">
        <f t="shared" si="286"/>
        <v>2</v>
      </c>
      <c r="V3058" s="9">
        <f t="shared" si="287"/>
        <v>1</v>
      </c>
    </row>
    <row r="3059" spans="1:22" x14ac:dyDescent="0.25">
      <c r="A3059" t="s">
        <v>465</v>
      </c>
      <c r="B3059" s="32" t="s">
        <v>324</v>
      </c>
      <c r="C3059" t="s">
        <v>202</v>
      </c>
      <c r="D3059" t="s">
        <v>15</v>
      </c>
      <c r="E3059" s="9">
        <v>10</v>
      </c>
      <c r="F3059" s="9">
        <v>0</v>
      </c>
      <c r="G3059" s="9">
        <v>0</v>
      </c>
      <c r="H3059" s="9">
        <v>0</v>
      </c>
      <c r="I3059" s="9">
        <v>20</v>
      </c>
      <c r="J3059" s="9">
        <v>0</v>
      </c>
      <c r="K3059">
        <v>14</v>
      </c>
      <c r="L3059" s="9">
        <v>42</v>
      </c>
      <c r="M3059" s="19">
        <v>0</v>
      </c>
      <c r="N3059" s="19">
        <v>0</v>
      </c>
      <c r="O3059" s="19">
        <v>0</v>
      </c>
      <c r="P3059" s="19">
        <v>0</v>
      </c>
      <c r="Q3059" s="19">
        <f t="shared" si="282"/>
        <v>14</v>
      </c>
      <c r="R3059" s="3">
        <f t="shared" si="283"/>
        <v>12.946275935807201</v>
      </c>
      <c r="S3059" s="3">
        <f t="shared" si="284"/>
        <v>0.70723684210526316</v>
      </c>
      <c r="T3059" s="9">
        <f t="shared" si="285"/>
        <v>0</v>
      </c>
      <c r="U3059" s="9">
        <f t="shared" si="286"/>
        <v>42</v>
      </c>
      <c r="V3059" s="9">
        <f t="shared" si="287"/>
        <v>17</v>
      </c>
    </row>
    <row r="3060" spans="1:22" x14ac:dyDescent="0.25">
      <c r="A3060" t="s">
        <v>465</v>
      </c>
      <c r="B3060" s="32" t="s">
        <v>324</v>
      </c>
      <c r="C3060" t="s">
        <v>202</v>
      </c>
      <c r="D3060" t="s">
        <v>5604</v>
      </c>
      <c r="E3060" s="9">
        <v>0</v>
      </c>
      <c r="F3060" s="9">
        <v>0</v>
      </c>
      <c r="G3060" s="9">
        <v>0</v>
      </c>
      <c r="H3060" s="9">
        <v>0</v>
      </c>
      <c r="I3060" s="9">
        <v>0</v>
      </c>
      <c r="J3060" s="9">
        <v>0</v>
      </c>
      <c r="K3060">
        <v>0</v>
      </c>
      <c r="L3060" s="9">
        <v>0</v>
      </c>
      <c r="M3060" s="19">
        <v>0</v>
      </c>
      <c r="N3060" s="19">
        <v>5</v>
      </c>
      <c r="O3060" s="19">
        <v>73</v>
      </c>
      <c r="P3060" s="19">
        <v>53</v>
      </c>
      <c r="Q3060" s="19">
        <f t="shared" si="282"/>
        <v>0</v>
      </c>
      <c r="R3060" s="3">
        <f t="shared" si="283"/>
        <v>24.740317971548656</v>
      </c>
      <c r="S3060" s="3">
        <f t="shared" si="284"/>
        <v>1.4364035087719298</v>
      </c>
      <c r="T3060" s="9">
        <f t="shared" si="285"/>
        <v>0</v>
      </c>
      <c r="U3060" s="9">
        <f t="shared" si="286"/>
        <v>73</v>
      </c>
      <c r="V3060" s="9">
        <f t="shared" si="287"/>
        <v>32</v>
      </c>
    </row>
    <row r="3061" spans="1:22" x14ac:dyDescent="0.25">
      <c r="A3061" t="s">
        <v>465</v>
      </c>
      <c r="B3061" s="32" t="s">
        <v>324</v>
      </c>
      <c r="C3061" t="s">
        <v>202</v>
      </c>
      <c r="D3061" t="s">
        <v>113</v>
      </c>
      <c r="E3061" s="9">
        <v>17</v>
      </c>
      <c r="F3061" s="9">
        <v>20</v>
      </c>
      <c r="G3061" s="9">
        <v>12</v>
      </c>
      <c r="H3061" s="9">
        <v>25</v>
      </c>
      <c r="I3061" s="9">
        <v>10</v>
      </c>
      <c r="J3061" s="9">
        <v>13</v>
      </c>
      <c r="K3061">
        <v>70</v>
      </c>
      <c r="L3061" s="9">
        <v>23.799999999999997</v>
      </c>
      <c r="M3061" s="19">
        <v>15</v>
      </c>
      <c r="N3061" s="19">
        <v>10</v>
      </c>
      <c r="O3061" s="19">
        <v>20</v>
      </c>
      <c r="P3061" s="19">
        <v>30</v>
      </c>
      <c r="Q3061" s="19">
        <f t="shared" si="282"/>
        <v>70</v>
      </c>
      <c r="R3061" s="3">
        <f t="shared" si="283"/>
        <v>16.3233519285047</v>
      </c>
      <c r="S3061" s="3">
        <f t="shared" si="284"/>
        <v>0.72861842105263164</v>
      </c>
      <c r="T3061" s="9">
        <f t="shared" si="285"/>
        <v>10</v>
      </c>
      <c r="U3061" s="9">
        <f t="shared" si="286"/>
        <v>70</v>
      </c>
      <c r="V3061" s="9">
        <f t="shared" si="287"/>
        <v>21</v>
      </c>
    </row>
    <row r="3062" spans="1:22" x14ac:dyDescent="0.25">
      <c r="A3062" t="s">
        <v>465</v>
      </c>
      <c r="B3062" s="32" t="s">
        <v>324</v>
      </c>
      <c r="C3062" t="s">
        <v>202</v>
      </c>
      <c r="D3062" t="s">
        <v>820</v>
      </c>
      <c r="E3062" s="9">
        <v>0</v>
      </c>
      <c r="F3062" s="9">
        <v>0</v>
      </c>
      <c r="G3062" s="9">
        <v>0</v>
      </c>
      <c r="H3062" s="9">
        <v>0</v>
      </c>
      <c r="I3062" s="9">
        <v>0</v>
      </c>
      <c r="J3062" s="9">
        <v>0</v>
      </c>
      <c r="K3062">
        <v>4.1999999999999993</v>
      </c>
      <c r="L3062" s="9">
        <v>7</v>
      </c>
      <c r="M3062" s="19">
        <v>3</v>
      </c>
      <c r="N3062" s="19">
        <v>0</v>
      </c>
      <c r="O3062" s="19">
        <v>4</v>
      </c>
      <c r="P3062" s="19">
        <v>2</v>
      </c>
      <c r="Q3062" s="19">
        <f t="shared" si="282"/>
        <v>4.1999999999999993</v>
      </c>
      <c r="R3062" s="3">
        <f t="shared" si="283"/>
        <v>2.3671361036774656</v>
      </c>
      <c r="S3062" s="3">
        <f t="shared" si="284"/>
        <v>0.13289473684210526</v>
      </c>
      <c r="T3062" s="9">
        <f t="shared" si="285"/>
        <v>0</v>
      </c>
      <c r="U3062" s="9">
        <f t="shared" si="286"/>
        <v>7</v>
      </c>
      <c r="V3062" s="9">
        <f t="shared" si="287"/>
        <v>3</v>
      </c>
    </row>
    <row r="3063" spans="1:22" x14ac:dyDescent="0.25">
      <c r="A3063" t="s">
        <v>465</v>
      </c>
      <c r="B3063" s="32" t="s">
        <v>324</v>
      </c>
      <c r="C3063" t="s">
        <v>202</v>
      </c>
      <c r="D3063" t="s">
        <v>119</v>
      </c>
      <c r="E3063" s="9">
        <v>0</v>
      </c>
      <c r="F3063" s="9">
        <v>6</v>
      </c>
      <c r="G3063" s="9">
        <v>0</v>
      </c>
      <c r="H3063" s="9">
        <v>0</v>
      </c>
      <c r="I3063" s="9">
        <v>2</v>
      </c>
      <c r="J3063" s="9">
        <v>1</v>
      </c>
      <c r="K3063">
        <v>11.2</v>
      </c>
      <c r="L3063" s="9">
        <v>9.7999999999999989</v>
      </c>
      <c r="M3063" s="19">
        <v>0</v>
      </c>
      <c r="N3063" s="19">
        <v>0</v>
      </c>
      <c r="O3063" s="19">
        <v>3</v>
      </c>
      <c r="P3063" s="19">
        <v>1</v>
      </c>
      <c r="Q3063" s="19">
        <f t="shared" si="282"/>
        <v>11.2</v>
      </c>
      <c r="R3063" s="3">
        <f t="shared" si="283"/>
        <v>4.0016663195890452</v>
      </c>
      <c r="S3063" s="3">
        <f t="shared" si="284"/>
        <v>0.15977443609022557</v>
      </c>
      <c r="T3063" s="9">
        <f t="shared" si="285"/>
        <v>0</v>
      </c>
      <c r="U3063" s="9">
        <f t="shared" si="286"/>
        <v>11.2</v>
      </c>
      <c r="V3063" s="9">
        <f t="shared" si="287"/>
        <v>5</v>
      </c>
    </row>
    <row r="3064" spans="1:22" x14ac:dyDescent="0.25">
      <c r="A3064" t="s">
        <v>465</v>
      </c>
      <c r="B3064" s="32" t="s">
        <v>324</v>
      </c>
      <c r="C3064" t="s">
        <v>202</v>
      </c>
      <c r="D3064" t="s">
        <v>106</v>
      </c>
      <c r="E3064" s="9">
        <v>48</v>
      </c>
      <c r="F3064" s="9">
        <v>43</v>
      </c>
      <c r="G3064" s="9">
        <v>76</v>
      </c>
      <c r="H3064" s="9">
        <v>55</v>
      </c>
      <c r="I3064" s="9">
        <v>37</v>
      </c>
      <c r="J3064" s="9">
        <v>44</v>
      </c>
      <c r="K3064">
        <v>184.79999999999998</v>
      </c>
      <c r="L3064" s="9">
        <v>68.599999999999994</v>
      </c>
      <c r="M3064" s="19">
        <v>67</v>
      </c>
      <c r="N3064" s="19">
        <v>68</v>
      </c>
      <c r="O3064" s="19">
        <v>55</v>
      </c>
      <c r="P3064" s="19">
        <v>60</v>
      </c>
      <c r="Q3064" s="19">
        <f t="shared" si="282"/>
        <v>184.79999999999998</v>
      </c>
      <c r="R3064" s="3">
        <f t="shared" si="283"/>
        <v>38.921739660269793</v>
      </c>
      <c r="S3064" s="3">
        <f t="shared" si="284"/>
        <v>2.2105263157894739</v>
      </c>
      <c r="T3064" s="9">
        <f t="shared" si="285"/>
        <v>37</v>
      </c>
      <c r="U3064" s="9">
        <f t="shared" si="286"/>
        <v>184.79999999999998</v>
      </c>
      <c r="V3064" s="9">
        <f t="shared" si="287"/>
        <v>50</v>
      </c>
    </row>
    <row r="3065" spans="1:22" x14ac:dyDescent="0.25">
      <c r="A3065" t="s">
        <v>465</v>
      </c>
      <c r="B3065" s="32" t="s">
        <v>324</v>
      </c>
      <c r="C3065" t="s">
        <v>202</v>
      </c>
      <c r="D3065" t="s">
        <v>108</v>
      </c>
      <c r="E3065" s="9">
        <v>0</v>
      </c>
      <c r="F3065" s="9">
        <v>0</v>
      </c>
      <c r="G3065" s="9">
        <v>0</v>
      </c>
      <c r="H3065" s="9">
        <v>0</v>
      </c>
      <c r="I3065" s="9">
        <v>0</v>
      </c>
      <c r="J3065" s="9">
        <v>0</v>
      </c>
      <c r="K3065">
        <v>0</v>
      </c>
      <c r="L3065" s="9">
        <v>0</v>
      </c>
      <c r="M3065" s="19">
        <v>0</v>
      </c>
      <c r="N3065" s="19">
        <v>0</v>
      </c>
      <c r="O3065" s="19">
        <v>12</v>
      </c>
      <c r="P3065" s="19">
        <v>0</v>
      </c>
      <c r="Q3065" s="19">
        <f t="shared" si="282"/>
        <v>0</v>
      </c>
      <c r="R3065" s="3">
        <f t="shared" si="283"/>
        <v>3.4641016151377544</v>
      </c>
      <c r="S3065" s="3">
        <f t="shared" si="284"/>
        <v>0.39473684210526316</v>
      </c>
      <c r="T3065" s="9">
        <f t="shared" si="285"/>
        <v>0</v>
      </c>
      <c r="U3065" s="9">
        <f t="shared" si="286"/>
        <v>12</v>
      </c>
      <c r="V3065" s="9">
        <f t="shared" si="287"/>
        <v>4</v>
      </c>
    </row>
    <row r="3066" spans="1:22" x14ac:dyDescent="0.25">
      <c r="A3066" t="s">
        <v>465</v>
      </c>
      <c r="B3066" s="32" t="s">
        <v>324</v>
      </c>
      <c r="C3066" t="s">
        <v>202</v>
      </c>
      <c r="D3066" t="s">
        <v>2214</v>
      </c>
      <c r="E3066" s="9">
        <v>1</v>
      </c>
      <c r="F3066" s="9">
        <v>0</v>
      </c>
      <c r="G3066" s="9">
        <v>0</v>
      </c>
      <c r="H3066" s="9">
        <v>0</v>
      </c>
      <c r="I3066" s="9">
        <v>0</v>
      </c>
      <c r="J3066" s="9">
        <v>0</v>
      </c>
      <c r="K3066">
        <v>0</v>
      </c>
      <c r="L3066" s="9">
        <v>0</v>
      </c>
      <c r="M3066" s="19">
        <v>0</v>
      </c>
      <c r="N3066" s="19">
        <v>2</v>
      </c>
      <c r="O3066" s="19">
        <v>0</v>
      </c>
      <c r="P3066" s="19">
        <v>0</v>
      </c>
      <c r="Q3066" s="19">
        <f t="shared" si="282"/>
        <v>0</v>
      </c>
      <c r="R3066" s="3">
        <f t="shared" si="283"/>
        <v>0.62158156050806102</v>
      </c>
      <c r="S3066" s="3">
        <f t="shared" si="284"/>
        <v>4.9342105263157895E-2</v>
      </c>
      <c r="T3066" s="9">
        <f t="shared" si="285"/>
        <v>0</v>
      </c>
      <c r="U3066" s="9">
        <f t="shared" si="286"/>
        <v>2</v>
      </c>
      <c r="V3066" s="9">
        <f t="shared" si="287"/>
        <v>1</v>
      </c>
    </row>
    <row r="3067" spans="1:22" x14ac:dyDescent="0.25">
      <c r="A3067" t="s">
        <v>465</v>
      </c>
      <c r="B3067" s="32" t="s">
        <v>324</v>
      </c>
      <c r="C3067" t="s">
        <v>202</v>
      </c>
      <c r="D3067" t="s">
        <v>109</v>
      </c>
      <c r="E3067" s="9">
        <v>2</v>
      </c>
      <c r="F3067" s="9">
        <v>9</v>
      </c>
      <c r="G3067" s="9">
        <v>42</v>
      </c>
      <c r="H3067" s="9">
        <v>22</v>
      </c>
      <c r="I3067" s="9">
        <v>26</v>
      </c>
      <c r="J3067" s="9">
        <v>22</v>
      </c>
      <c r="K3067">
        <v>91</v>
      </c>
      <c r="L3067" s="9">
        <v>40.599999999999994</v>
      </c>
      <c r="M3067" s="19">
        <v>21</v>
      </c>
      <c r="N3067" s="19">
        <v>23</v>
      </c>
      <c r="O3067" s="19">
        <v>24</v>
      </c>
      <c r="P3067" s="19">
        <v>14</v>
      </c>
      <c r="Q3067" s="19">
        <f t="shared" si="282"/>
        <v>91</v>
      </c>
      <c r="R3067" s="3">
        <f t="shared" si="283"/>
        <v>22.808949599185439</v>
      </c>
      <c r="S3067" s="3">
        <f t="shared" si="284"/>
        <v>0.92269736842105265</v>
      </c>
      <c r="T3067" s="9">
        <f t="shared" si="285"/>
        <v>2</v>
      </c>
      <c r="U3067" s="9">
        <f t="shared" si="286"/>
        <v>91</v>
      </c>
      <c r="V3067" s="9">
        <f t="shared" si="287"/>
        <v>29</v>
      </c>
    </row>
    <row r="3068" spans="1:22" x14ac:dyDescent="0.25">
      <c r="A3068" t="s">
        <v>465</v>
      </c>
      <c r="B3068" s="32" t="s">
        <v>324</v>
      </c>
      <c r="C3068" t="s">
        <v>202</v>
      </c>
      <c r="D3068" t="s">
        <v>4746</v>
      </c>
      <c r="E3068" s="9">
        <v>36</v>
      </c>
      <c r="F3068" s="9">
        <v>47</v>
      </c>
      <c r="G3068" s="9">
        <v>68</v>
      </c>
      <c r="H3068" s="9">
        <v>70</v>
      </c>
      <c r="I3068" s="9">
        <v>55</v>
      </c>
      <c r="J3068" s="9">
        <v>53</v>
      </c>
      <c r="K3068">
        <v>244.99999999999997</v>
      </c>
      <c r="L3068" s="9">
        <v>100.8</v>
      </c>
      <c r="M3068" s="19">
        <v>46</v>
      </c>
      <c r="N3068" s="19">
        <v>105</v>
      </c>
      <c r="O3068" s="19">
        <v>10</v>
      </c>
      <c r="P3068" s="19">
        <v>0</v>
      </c>
      <c r="Q3068" s="19">
        <f t="shared" si="282"/>
        <v>244.99999999999997</v>
      </c>
      <c r="R3068" s="3">
        <f t="shared" si="283"/>
        <v>63.300272870300844</v>
      </c>
      <c r="S3068" s="3">
        <f t="shared" si="284"/>
        <v>2.4994019138755981</v>
      </c>
      <c r="T3068" s="9">
        <f t="shared" si="285"/>
        <v>0</v>
      </c>
      <c r="U3068" s="9">
        <f t="shared" si="286"/>
        <v>244.99999999999997</v>
      </c>
      <c r="V3068" s="9">
        <f t="shared" si="287"/>
        <v>81</v>
      </c>
    </row>
    <row r="3069" spans="1:22" x14ac:dyDescent="0.25">
      <c r="A3069" t="s">
        <v>4333</v>
      </c>
      <c r="B3069" s="32" t="s">
        <v>2540</v>
      </c>
      <c r="C3069" t="s">
        <v>1603</v>
      </c>
      <c r="D3069" t="s">
        <v>2214</v>
      </c>
      <c r="E3069" s="9">
        <v>3</v>
      </c>
      <c r="F3069" s="9">
        <v>3</v>
      </c>
      <c r="G3069" s="9">
        <v>3</v>
      </c>
      <c r="H3069" s="9">
        <v>1</v>
      </c>
      <c r="I3069" s="9">
        <v>0</v>
      </c>
      <c r="J3069" s="9">
        <v>0</v>
      </c>
      <c r="K3069">
        <v>0</v>
      </c>
      <c r="L3069" s="9">
        <v>0</v>
      </c>
      <c r="M3069" s="19">
        <v>0</v>
      </c>
      <c r="N3069" s="19">
        <v>0</v>
      </c>
      <c r="O3069" s="19">
        <v>0</v>
      </c>
      <c r="P3069" s="19">
        <v>0</v>
      </c>
      <c r="Q3069" s="19">
        <f t="shared" si="282"/>
        <v>0</v>
      </c>
      <c r="R3069" s="3">
        <f t="shared" si="283"/>
        <v>1.3371158468430429</v>
      </c>
      <c r="S3069" s="3">
        <f t="shared" si="284"/>
        <v>8.2236842105263164E-2</v>
      </c>
      <c r="T3069" s="9">
        <f t="shared" si="285"/>
        <v>0</v>
      </c>
      <c r="U3069" s="9">
        <f t="shared" si="286"/>
        <v>3</v>
      </c>
      <c r="V3069" s="9">
        <f t="shared" si="287"/>
        <v>2</v>
      </c>
    </row>
    <row r="3070" spans="1:22" x14ac:dyDescent="0.25">
      <c r="A3070" t="s">
        <v>3634</v>
      </c>
      <c r="B3070" s="32" t="s">
        <v>1730</v>
      </c>
      <c r="C3070" t="s">
        <v>1603</v>
      </c>
      <c r="D3070" t="s">
        <v>108</v>
      </c>
      <c r="E3070" s="9">
        <v>0</v>
      </c>
      <c r="F3070" s="9">
        <v>0</v>
      </c>
      <c r="G3070" s="9">
        <v>0</v>
      </c>
      <c r="H3070" s="9">
        <v>0</v>
      </c>
      <c r="I3070" s="9">
        <v>0</v>
      </c>
      <c r="J3070" s="9">
        <v>0</v>
      </c>
      <c r="K3070">
        <v>0</v>
      </c>
      <c r="L3070" s="9">
        <v>0</v>
      </c>
      <c r="M3070" s="19">
        <v>0</v>
      </c>
      <c r="N3070" s="19">
        <v>0</v>
      </c>
      <c r="O3070" s="19">
        <v>1</v>
      </c>
      <c r="P3070" s="19">
        <v>0</v>
      </c>
      <c r="Q3070" s="19">
        <f t="shared" si="282"/>
        <v>0</v>
      </c>
      <c r="R3070" s="3">
        <f t="shared" si="283"/>
        <v>0.28867513459481287</v>
      </c>
      <c r="S3070" s="3">
        <f t="shared" si="284"/>
        <v>3.2894736842105261E-2</v>
      </c>
      <c r="T3070" s="9">
        <f t="shared" si="285"/>
        <v>0</v>
      </c>
      <c r="U3070" s="9">
        <f t="shared" si="286"/>
        <v>1</v>
      </c>
      <c r="V3070" s="9">
        <f t="shared" si="287"/>
        <v>0</v>
      </c>
    </row>
    <row r="3071" spans="1:22" x14ac:dyDescent="0.25">
      <c r="A3071" t="s">
        <v>3652</v>
      </c>
      <c r="B3071" s="32" t="s">
        <v>1777</v>
      </c>
      <c r="C3071" t="s">
        <v>202</v>
      </c>
      <c r="D3071" t="s">
        <v>15</v>
      </c>
      <c r="E3071" s="9">
        <v>0</v>
      </c>
      <c r="F3071" s="9">
        <v>0</v>
      </c>
      <c r="G3071" s="9">
        <v>0</v>
      </c>
      <c r="H3071" s="9">
        <v>0</v>
      </c>
      <c r="I3071" s="9">
        <v>0</v>
      </c>
      <c r="J3071" s="9">
        <v>0</v>
      </c>
      <c r="K3071">
        <v>7</v>
      </c>
      <c r="L3071" s="9">
        <v>0</v>
      </c>
      <c r="M3071" s="19">
        <v>0</v>
      </c>
      <c r="N3071" s="19">
        <v>0</v>
      </c>
      <c r="O3071" s="19">
        <v>0</v>
      </c>
      <c r="P3071" s="19">
        <v>0</v>
      </c>
      <c r="Q3071" s="19">
        <f t="shared" si="282"/>
        <v>7</v>
      </c>
      <c r="R3071" s="3">
        <f t="shared" si="283"/>
        <v>2.0207259421636903</v>
      </c>
      <c r="S3071" s="3">
        <f t="shared" si="284"/>
        <v>0.23026315789473686</v>
      </c>
      <c r="T3071" s="9">
        <f t="shared" si="285"/>
        <v>0</v>
      </c>
      <c r="U3071" s="9">
        <f t="shared" si="286"/>
        <v>7</v>
      </c>
      <c r="V3071" s="9">
        <f t="shared" si="287"/>
        <v>3</v>
      </c>
    </row>
    <row r="3072" spans="1:22" x14ac:dyDescent="0.25">
      <c r="A3072" t="s">
        <v>3652</v>
      </c>
      <c r="B3072" s="32" t="s">
        <v>1777</v>
      </c>
      <c r="C3072" t="s">
        <v>202</v>
      </c>
      <c r="D3072" t="s">
        <v>108</v>
      </c>
      <c r="E3072" s="9">
        <v>0</v>
      </c>
      <c r="F3072" s="9">
        <v>0</v>
      </c>
      <c r="G3072" s="9">
        <v>0</v>
      </c>
      <c r="H3072" s="9">
        <v>0</v>
      </c>
      <c r="I3072" s="9">
        <v>0</v>
      </c>
      <c r="J3072" s="9">
        <v>0</v>
      </c>
      <c r="K3072">
        <v>1.4</v>
      </c>
      <c r="L3072" s="9">
        <v>0</v>
      </c>
      <c r="M3072" s="19">
        <v>0</v>
      </c>
      <c r="N3072" s="19">
        <v>0</v>
      </c>
      <c r="O3072" s="19">
        <v>5</v>
      </c>
      <c r="P3072" s="19">
        <v>0</v>
      </c>
      <c r="Q3072" s="19">
        <f t="shared" si="282"/>
        <v>1.4</v>
      </c>
      <c r="R3072" s="3">
        <f t="shared" si="283"/>
        <v>1.463081016419139</v>
      </c>
      <c r="S3072" s="3">
        <f t="shared" si="284"/>
        <v>0.10526315789473685</v>
      </c>
      <c r="T3072" s="9">
        <f t="shared" si="285"/>
        <v>0</v>
      </c>
      <c r="U3072" s="9">
        <f t="shared" si="286"/>
        <v>5</v>
      </c>
      <c r="V3072" s="9">
        <f t="shared" si="287"/>
        <v>2</v>
      </c>
    </row>
    <row r="3073" spans="1:22" x14ac:dyDescent="0.25">
      <c r="A3073" t="s">
        <v>3652</v>
      </c>
      <c r="B3073" s="32" t="s">
        <v>1777</v>
      </c>
      <c r="C3073" t="s">
        <v>202</v>
      </c>
      <c r="D3073" t="s">
        <v>2214</v>
      </c>
      <c r="E3073" s="9">
        <v>3</v>
      </c>
      <c r="F3073" s="9">
        <v>3</v>
      </c>
      <c r="G3073" s="9">
        <v>3</v>
      </c>
      <c r="H3073" s="9">
        <v>0</v>
      </c>
      <c r="I3073" s="9">
        <v>0</v>
      </c>
      <c r="J3073" s="9">
        <v>0</v>
      </c>
      <c r="K3073">
        <v>0</v>
      </c>
      <c r="L3073" s="9">
        <v>0</v>
      </c>
      <c r="M3073" s="19">
        <v>0</v>
      </c>
      <c r="N3073" s="19">
        <v>0</v>
      </c>
      <c r="O3073" s="19">
        <v>0</v>
      </c>
      <c r="P3073" s="19">
        <v>0</v>
      </c>
      <c r="Q3073" s="19">
        <f t="shared" si="282"/>
        <v>0</v>
      </c>
      <c r="R3073" s="3">
        <f t="shared" si="283"/>
        <v>1.3568010505999362</v>
      </c>
      <c r="S3073" s="3">
        <f t="shared" si="284"/>
        <v>9.8684210526315791E-2</v>
      </c>
      <c r="T3073" s="9">
        <f t="shared" si="285"/>
        <v>0</v>
      </c>
      <c r="U3073" s="9">
        <f t="shared" si="286"/>
        <v>3</v>
      </c>
      <c r="V3073" s="9">
        <f t="shared" si="287"/>
        <v>2</v>
      </c>
    </row>
    <row r="3074" spans="1:22" x14ac:dyDescent="0.25">
      <c r="A3074" t="s">
        <v>566</v>
      </c>
      <c r="B3074" s="32" t="s">
        <v>388</v>
      </c>
      <c r="C3074" t="s">
        <v>202</v>
      </c>
      <c r="D3074" t="s">
        <v>4746</v>
      </c>
      <c r="E3074" s="9">
        <v>0</v>
      </c>
      <c r="F3074" s="9">
        <v>0</v>
      </c>
      <c r="G3074" s="9">
        <v>0</v>
      </c>
      <c r="H3074" s="9">
        <v>0</v>
      </c>
      <c r="I3074" s="9">
        <v>1</v>
      </c>
      <c r="J3074" s="9">
        <v>7</v>
      </c>
      <c r="K3074">
        <v>5.6</v>
      </c>
      <c r="L3074" s="9">
        <v>4.1999999999999993</v>
      </c>
      <c r="M3074" s="19">
        <v>5</v>
      </c>
      <c r="N3074" s="19">
        <v>0</v>
      </c>
      <c r="O3074" s="19">
        <v>0</v>
      </c>
      <c r="P3074" s="19">
        <v>0</v>
      </c>
      <c r="Q3074" s="19">
        <f t="shared" ref="Q3074:Q3137" si="288">IFERROR(AVERAGEIF(K3074:K3074,"&lt;&gt;0"),0)</f>
        <v>5.6</v>
      </c>
      <c r="R3074" s="3">
        <f t="shared" ref="R3074:R3137" si="289">_xlfn.STDEV.S(E3074:P3074)</f>
        <v>2.70823659500891</v>
      </c>
      <c r="S3074" s="3">
        <f t="shared" ref="S3074:S3137" si="290">IFERROR(AVERAGEIF(E3074:P3074,"&lt;&gt;0")/30.4,0)</f>
        <v>0.15</v>
      </c>
      <c r="T3074" s="9">
        <f t="shared" ref="T3074:T3137" si="291">MIN(E3074:P3074)</f>
        <v>0</v>
      </c>
      <c r="U3074" s="9">
        <f t="shared" ref="U3074:U3137" si="292">MAX(E3074:P3074)</f>
        <v>7</v>
      </c>
      <c r="V3074" s="9">
        <f t="shared" ref="V3074:V3137" si="293">MROUND(ROUND(_xlfn.NORM.S.INV($Y$1)*R3074*1,1),1)</f>
        <v>4</v>
      </c>
    </row>
    <row r="3075" spans="1:22" x14ac:dyDescent="0.25">
      <c r="A3075" t="s">
        <v>566</v>
      </c>
      <c r="B3075" s="32" t="s">
        <v>388</v>
      </c>
      <c r="C3075" t="s">
        <v>202</v>
      </c>
      <c r="D3075" t="s">
        <v>15</v>
      </c>
      <c r="E3075" s="9">
        <v>0</v>
      </c>
      <c r="F3075" s="9">
        <v>9</v>
      </c>
      <c r="G3075" s="9">
        <v>0</v>
      </c>
      <c r="H3075" s="9">
        <v>0</v>
      </c>
      <c r="I3075" s="9">
        <v>0</v>
      </c>
      <c r="J3075" s="9">
        <v>0</v>
      </c>
      <c r="K3075">
        <v>14</v>
      </c>
      <c r="L3075" s="9">
        <v>21</v>
      </c>
      <c r="M3075" s="19">
        <v>0</v>
      </c>
      <c r="N3075" s="19">
        <v>0</v>
      </c>
      <c r="O3075" s="19">
        <v>0</v>
      </c>
      <c r="P3075" s="19">
        <v>0</v>
      </c>
      <c r="Q3075" s="19">
        <f t="shared" si="288"/>
        <v>14</v>
      </c>
      <c r="R3075" s="3">
        <f t="shared" si="289"/>
        <v>7.1137936859358382</v>
      </c>
      <c r="S3075" s="3">
        <f t="shared" si="290"/>
        <v>0.48245614035087719</v>
      </c>
      <c r="T3075" s="9">
        <f t="shared" si="291"/>
        <v>0</v>
      </c>
      <c r="U3075" s="9">
        <f t="shared" si="292"/>
        <v>21</v>
      </c>
      <c r="V3075" s="9">
        <f t="shared" si="293"/>
        <v>9</v>
      </c>
    </row>
    <row r="3076" spans="1:22" x14ac:dyDescent="0.25">
      <c r="A3076" t="s">
        <v>566</v>
      </c>
      <c r="B3076" s="32" t="s">
        <v>388</v>
      </c>
      <c r="C3076" t="s">
        <v>202</v>
      </c>
      <c r="D3076" t="s">
        <v>5604</v>
      </c>
      <c r="E3076" s="9">
        <v>0</v>
      </c>
      <c r="F3076" s="9">
        <v>0</v>
      </c>
      <c r="G3076" s="9">
        <v>0</v>
      </c>
      <c r="H3076" s="9">
        <v>0</v>
      </c>
      <c r="I3076" s="9">
        <v>0</v>
      </c>
      <c r="J3076" s="9">
        <v>0</v>
      </c>
      <c r="K3076">
        <v>0</v>
      </c>
      <c r="L3076" s="9">
        <v>0</v>
      </c>
      <c r="M3076" s="19">
        <v>0</v>
      </c>
      <c r="N3076" s="19">
        <v>0</v>
      </c>
      <c r="O3076" s="19">
        <v>61</v>
      </c>
      <c r="P3076" s="19">
        <v>48</v>
      </c>
      <c r="Q3076" s="19">
        <f t="shared" si="288"/>
        <v>0</v>
      </c>
      <c r="R3076" s="3">
        <f t="shared" si="289"/>
        <v>21.394384706499437</v>
      </c>
      <c r="S3076" s="3">
        <f t="shared" si="290"/>
        <v>1.7927631578947369</v>
      </c>
      <c r="T3076" s="9">
        <f t="shared" si="291"/>
        <v>0</v>
      </c>
      <c r="U3076" s="9">
        <f t="shared" si="292"/>
        <v>61</v>
      </c>
      <c r="V3076" s="9">
        <f t="shared" si="293"/>
        <v>27</v>
      </c>
    </row>
    <row r="3077" spans="1:22" x14ac:dyDescent="0.25">
      <c r="A3077" t="s">
        <v>566</v>
      </c>
      <c r="B3077" s="32" t="s">
        <v>388</v>
      </c>
      <c r="C3077" t="s">
        <v>202</v>
      </c>
      <c r="D3077" t="s">
        <v>113</v>
      </c>
      <c r="E3077" s="9">
        <v>34</v>
      </c>
      <c r="F3077" s="9">
        <v>56</v>
      </c>
      <c r="G3077" s="9">
        <v>21</v>
      </c>
      <c r="H3077" s="9">
        <v>21</v>
      </c>
      <c r="I3077" s="9">
        <v>24</v>
      </c>
      <c r="J3077" s="9">
        <v>33</v>
      </c>
      <c r="K3077">
        <v>110.6</v>
      </c>
      <c r="L3077" s="9">
        <v>28</v>
      </c>
      <c r="M3077" s="19">
        <v>22</v>
      </c>
      <c r="N3077" s="19">
        <v>21</v>
      </c>
      <c r="O3077" s="19">
        <v>36</v>
      </c>
      <c r="P3077" s="19">
        <v>63</v>
      </c>
      <c r="Q3077" s="19">
        <f t="shared" si="288"/>
        <v>110.6</v>
      </c>
      <c r="R3077" s="3">
        <f t="shared" si="289"/>
        <v>26.403076037507901</v>
      </c>
      <c r="S3077" s="3">
        <f t="shared" si="290"/>
        <v>1.2872807017543859</v>
      </c>
      <c r="T3077" s="9">
        <f t="shared" si="291"/>
        <v>21</v>
      </c>
      <c r="U3077" s="9">
        <f t="shared" si="292"/>
        <v>110.6</v>
      </c>
      <c r="V3077" s="9">
        <f t="shared" si="293"/>
        <v>34</v>
      </c>
    </row>
    <row r="3078" spans="1:22" x14ac:dyDescent="0.25">
      <c r="A3078" t="s">
        <v>566</v>
      </c>
      <c r="B3078" s="32" t="s">
        <v>388</v>
      </c>
      <c r="C3078" t="s">
        <v>202</v>
      </c>
      <c r="D3078" t="s">
        <v>820</v>
      </c>
      <c r="E3078" s="9">
        <v>0</v>
      </c>
      <c r="F3078" s="9">
        <v>0</v>
      </c>
      <c r="G3078" s="9">
        <v>0</v>
      </c>
      <c r="H3078" s="9">
        <v>0</v>
      </c>
      <c r="I3078" s="9">
        <v>0</v>
      </c>
      <c r="J3078" s="9">
        <v>0</v>
      </c>
      <c r="K3078">
        <v>5.6</v>
      </c>
      <c r="L3078" s="9">
        <v>2.8</v>
      </c>
      <c r="M3078" s="19">
        <v>2</v>
      </c>
      <c r="N3078" s="19">
        <v>1</v>
      </c>
      <c r="O3078" s="19">
        <v>5</v>
      </c>
      <c r="P3078" s="19">
        <v>0</v>
      </c>
      <c r="Q3078" s="19">
        <f t="shared" si="288"/>
        <v>5.6</v>
      </c>
      <c r="R3078" s="3">
        <f t="shared" si="289"/>
        <v>2.0623611064344027</v>
      </c>
      <c r="S3078" s="3">
        <f t="shared" si="290"/>
        <v>0.10789473684210527</v>
      </c>
      <c r="T3078" s="9">
        <f t="shared" si="291"/>
        <v>0</v>
      </c>
      <c r="U3078" s="9">
        <f t="shared" si="292"/>
        <v>5.6</v>
      </c>
      <c r="V3078" s="9">
        <f t="shared" si="293"/>
        <v>3</v>
      </c>
    </row>
    <row r="3079" spans="1:22" x14ac:dyDescent="0.25">
      <c r="A3079" t="s">
        <v>566</v>
      </c>
      <c r="B3079" s="32" t="s">
        <v>388</v>
      </c>
      <c r="C3079" t="s">
        <v>202</v>
      </c>
      <c r="D3079" t="s">
        <v>119</v>
      </c>
      <c r="E3079" s="9">
        <v>0</v>
      </c>
      <c r="F3079" s="9">
        <v>0</v>
      </c>
      <c r="G3079" s="9">
        <v>0</v>
      </c>
      <c r="H3079" s="9">
        <v>0</v>
      </c>
      <c r="I3079" s="9">
        <v>0</v>
      </c>
      <c r="J3079" s="9">
        <v>0</v>
      </c>
      <c r="K3079">
        <v>18.2</v>
      </c>
      <c r="L3079" s="9">
        <v>2.8</v>
      </c>
      <c r="M3079" s="19">
        <v>0</v>
      </c>
      <c r="N3079" s="19">
        <v>0</v>
      </c>
      <c r="O3079" s="19">
        <v>0</v>
      </c>
      <c r="P3079" s="19">
        <v>0</v>
      </c>
      <c r="Q3079" s="19">
        <f t="shared" si="288"/>
        <v>18.2</v>
      </c>
      <c r="R3079" s="3">
        <f t="shared" si="289"/>
        <v>5.2425705006747831</v>
      </c>
      <c r="S3079" s="3">
        <f t="shared" si="290"/>
        <v>0.34539473684210525</v>
      </c>
      <c r="T3079" s="9">
        <f t="shared" si="291"/>
        <v>0</v>
      </c>
      <c r="U3079" s="9">
        <f t="shared" si="292"/>
        <v>18.2</v>
      </c>
      <c r="V3079" s="9">
        <f t="shared" si="293"/>
        <v>7</v>
      </c>
    </row>
    <row r="3080" spans="1:22" x14ac:dyDescent="0.25">
      <c r="A3080" t="s">
        <v>566</v>
      </c>
      <c r="B3080" s="32" t="s">
        <v>388</v>
      </c>
      <c r="C3080" t="s">
        <v>202</v>
      </c>
      <c r="D3080" t="s">
        <v>106</v>
      </c>
      <c r="E3080" s="9">
        <v>34</v>
      </c>
      <c r="F3080" s="9">
        <v>54</v>
      </c>
      <c r="G3080" s="9">
        <v>70</v>
      </c>
      <c r="H3080" s="9">
        <v>63</v>
      </c>
      <c r="I3080" s="9">
        <v>64</v>
      </c>
      <c r="J3080" s="9">
        <v>56</v>
      </c>
      <c r="K3080">
        <v>172.2</v>
      </c>
      <c r="L3080" s="9">
        <v>1.4</v>
      </c>
      <c r="M3080" s="19">
        <v>127</v>
      </c>
      <c r="N3080" s="19">
        <v>114</v>
      </c>
      <c r="O3080" s="19">
        <v>82</v>
      </c>
      <c r="P3080" s="19">
        <v>81</v>
      </c>
      <c r="Q3080" s="19">
        <f t="shared" si="288"/>
        <v>172.2</v>
      </c>
      <c r="R3080" s="3">
        <f t="shared" si="289"/>
        <v>44.638925125540773</v>
      </c>
      <c r="S3080" s="3">
        <f t="shared" si="290"/>
        <v>2.518092105263158</v>
      </c>
      <c r="T3080" s="9">
        <f t="shared" si="291"/>
        <v>1.4</v>
      </c>
      <c r="U3080" s="9">
        <f t="shared" si="292"/>
        <v>172.2</v>
      </c>
      <c r="V3080" s="9">
        <f t="shared" si="293"/>
        <v>57</v>
      </c>
    </row>
    <row r="3081" spans="1:22" x14ac:dyDescent="0.25">
      <c r="A3081" t="s">
        <v>566</v>
      </c>
      <c r="B3081" s="32" t="s">
        <v>388</v>
      </c>
      <c r="C3081" t="s">
        <v>202</v>
      </c>
      <c r="D3081" t="s">
        <v>108</v>
      </c>
      <c r="E3081" s="9">
        <v>0</v>
      </c>
      <c r="F3081" s="9">
        <v>0</v>
      </c>
      <c r="G3081" s="9">
        <v>0</v>
      </c>
      <c r="H3081" s="9">
        <v>0</v>
      </c>
      <c r="I3081" s="9">
        <v>0</v>
      </c>
      <c r="J3081" s="9">
        <v>0</v>
      </c>
      <c r="K3081">
        <v>0</v>
      </c>
      <c r="L3081" s="9">
        <v>0</v>
      </c>
      <c r="M3081" s="19">
        <v>1</v>
      </c>
      <c r="N3081" s="19">
        <v>1</v>
      </c>
      <c r="O3081" s="19">
        <v>27</v>
      </c>
      <c r="P3081" s="19">
        <v>1</v>
      </c>
      <c r="Q3081" s="19">
        <f t="shared" si="288"/>
        <v>0</v>
      </c>
      <c r="R3081" s="3">
        <f t="shared" si="289"/>
        <v>7.7283421719844112</v>
      </c>
      <c r="S3081" s="3">
        <f t="shared" si="290"/>
        <v>0.24671052631578949</v>
      </c>
      <c r="T3081" s="9">
        <f t="shared" si="291"/>
        <v>0</v>
      </c>
      <c r="U3081" s="9">
        <f t="shared" si="292"/>
        <v>27</v>
      </c>
      <c r="V3081" s="9">
        <f t="shared" si="293"/>
        <v>10</v>
      </c>
    </row>
    <row r="3082" spans="1:22" x14ac:dyDescent="0.25">
      <c r="A3082" t="s">
        <v>566</v>
      </c>
      <c r="B3082" s="32" t="s">
        <v>388</v>
      </c>
      <c r="C3082" t="s">
        <v>202</v>
      </c>
      <c r="D3082" t="s">
        <v>2214</v>
      </c>
      <c r="E3082" s="9">
        <v>9</v>
      </c>
      <c r="F3082" s="9">
        <v>7</v>
      </c>
      <c r="G3082" s="9">
        <v>5</v>
      </c>
      <c r="H3082" s="9">
        <v>2</v>
      </c>
      <c r="I3082" s="9">
        <v>0</v>
      </c>
      <c r="J3082" s="9">
        <v>0</v>
      </c>
      <c r="K3082">
        <v>0</v>
      </c>
      <c r="L3082" s="9">
        <v>0</v>
      </c>
      <c r="M3082" s="19">
        <v>0</v>
      </c>
      <c r="N3082" s="19">
        <v>6</v>
      </c>
      <c r="O3082" s="19">
        <v>0</v>
      </c>
      <c r="P3082" s="19">
        <v>0</v>
      </c>
      <c r="Q3082" s="19">
        <f t="shared" si="288"/>
        <v>0</v>
      </c>
      <c r="R3082" s="3">
        <f t="shared" si="289"/>
        <v>3.3698754585385804</v>
      </c>
      <c r="S3082" s="3">
        <f t="shared" si="290"/>
        <v>0.19078947368421054</v>
      </c>
      <c r="T3082" s="9">
        <f t="shared" si="291"/>
        <v>0</v>
      </c>
      <c r="U3082" s="9">
        <f t="shared" si="292"/>
        <v>9</v>
      </c>
      <c r="V3082" s="9">
        <f t="shared" si="293"/>
        <v>4</v>
      </c>
    </row>
    <row r="3083" spans="1:22" x14ac:dyDescent="0.25">
      <c r="A3083" t="s">
        <v>566</v>
      </c>
      <c r="B3083" s="32" t="s">
        <v>388</v>
      </c>
      <c r="C3083" t="s">
        <v>202</v>
      </c>
      <c r="D3083" t="s">
        <v>109</v>
      </c>
      <c r="E3083" s="9">
        <v>7</v>
      </c>
      <c r="F3083" s="9">
        <v>6</v>
      </c>
      <c r="G3083" s="9">
        <v>16</v>
      </c>
      <c r="H3083" s="9">
        <v>8</v>
      </c>
      <c r="I3083" s="9">
        <v>17</v>
      </c>
      <c r="J3083" s="9">
        <v>15</v>
      </c>
      <c r="K3083">
        <v>39.199999999999996</v>
      </c>
      <c r="L3083" s="9">
        <v>22.4</v>
      </c>
      <c r="M3083" s="19">
        <v>21</v>
      </c>
      <c r="N3083" s="19">
        <v>89</v>
      </c>
      <c r="O3083" s="19">
        <v>17</v>
      </c>
      <c r="P3083" s="19">
        <v>12</v>
      </c>
      <c r="Q3083" s="19">
        <f t="shared" si="288"/>
        <v>39.199999999999996</v>
      </c>
      <c r="R3083" s="3">
        <f t="shared" si="289"/>
        <v>22.754393515152717</v>
      </c>
      <c r="S3083" s="3">
        <f t="shared" si="290"/>
        <v>0.73903508771929838</v>
      </c>
      <c r="T3083" s="9">
        <f t="shared" si="291"/>
        <v>6</v>
      </c>
      <c r="U3083" s="9">
        <f t="shared" si="292"/>
        <v>89</v>
      </c>
      <c r="V3083" s="9">
        <f t="shared" si="293"/>
        <v>29</v>
      </c>
    </row>
    <row r="3084" spans="1:22" x14ac:dyDescent="0.25">
      <c r="A3084" t="s">
        <v>566</v>
      </c>
      <c r="B3084" s="32" t="s">
        <v>388</v>
      </c>
      <c r="C3084" t="s">
        <v>202</v>
      </c>
      <c r="D3084" t="s">
        <v>4746</v>
      </c>
      <c r="E3084" s="9">
        <v>41</v>
      </c>
      <c r="F3084" s="9">
        <v>64</v>
      </c>
      <c r="G3084" s="9">
        <v>87</v>
      </c>
      <c r="H3084" s="9">
        <v>71</v>
      </c>
      <c r="I3084" s="9">
        <v>86</v>
      </c>
      <c r="J3084" s="9">
        <v>58</v>
      </c>
      <c r="K3084">
        <v>329</v>
      </c>
      <c r="L3084" s="9">
        <v>110.6</v>
      </c>
      <c r="M3084" s="19">
        <v>73</v>
      </c>
      <c r="N3084" s="19">
        <v>91</v>
      </c>
      <c r="O3084" s="19">
        <v>11</v>
      </c>
      <c r="P3084" s="19">
        <v>2</v>
      </c>
      <c r="Q3084" s="19">
        <f t="shared" si="288"/>
        <v>329</v>
      </c>
      <c r="R3084" s="3">
        <f t="shared" si="289"/>
        <v>83.144058990733328</v>
      </c>
      <c r="S3084" s="3">
        <f t="shared" si="290"/>
        <v>2.8059210526315792</v>
      </c>
      <c r="T3084" s="9">
        <f t="shared" si="291"/>
        <v>2</v>
      </c>
      <c r="U3084" s="9">
        <f t="shared" si="292"/>
        <v>329</v>
      </c>
      <c r="V3084" s="9">
        <f t="shared" si="293"/>
        <v>107</v>
      </c>
    </row>
    <row r="3085" spans="1:22" x14ac:dyDescent="0.25">
      <c r="A3085" t="s">
        <v>621</v>
      </c>
      <c r="B3085" s="32" t="s">
        <v>386</v>
      </c>
      <c r="C3085" t="s">
        <v>202</v>
      </c>
      <c r="D3085" t="s">
        <v>5604</v>
      </c>
      <c r="E3085" s="9">
        <v>0</v>
      </c>
      <c r="F3085" s="9">
        <v>0</v>
      </c>
      <c r="G3085" s="9">
        <v>0</v>
      </c>
      <c r="H3085" s="9">
        <v>0</v>
      </c>
      <c r="I3085" s="9">
        <v>0</v>
      </c>
      <c r="J3085" s="9">
        <v>0</v>
      </c>
      <c r="K3085">
        <v>0</v>
      </c>
      <c r="L3085" s="9">
        <v>0</v>
      </c>
      <c r="M3085" s="19">
        <v>0</v>
      </c>
      <c r="N3085" s="19">
        <v>0</v>
      </c>
      <c r="O3085" s="19">
        <v>0</v>
      </c>
      <c r="P3085" s="19">
        <v>4</v>
      </c>
      <c r="Q3085" s="19">
        <f t="shared" si="288"/>
        <v>0</v>
      </c>
      <c r="R3085" s="3">
        <f t="shared" si="289"/>
        <v>1.1547005383792515</v>
      </c>
      <c r="S3085" s="3">
        <f t="shared" si="290"/>
        <v>0.13157894736842105</v>
      </c>
      <c r="T3085" s="9">
        <f t="shared" si="291"/>
        <v>0</v>
      </c>
      <c r="U3085" s="9">
        <f t="shared" si="292"/>
        <v>4</v>
      </c>
      <c r="V3085" s="9">
        <f t="shared" si="293"/>
        <v>2</v>
      </c>
    </row>
    <row r="3086" spans="1:22" x14ac:dyDescent="0.25">
      <c r="A3086" t="s">
        <v>621</v>
      </c>
      <c r="B3086" s="32" t="s">
        <v>386</v>
      </c>
      <c r="C3086" t="s">
        <v>202</v>
      </c>
      <c r="D3086" t="s">
        <v>113</v>
      </c>
      <c r="E3086" s="9">
        <v>4</v>
      </c>
      <c r="F3086" s="9">
        <v>7</v>
      </c>
      <c r="G3086" s="9">
        <v>3</v>
      </c>
      <c r="H3086" s="9">
        <v>1</v>
      </c>
      <c r="I3086" s="9">
        <v>28</v>
      </c>
      <c r="J3086" s="9">
        <v>1</v>
      </c>
      <c r="K3086">
        <v>5.6</v>
      </c>
      <c r="L3086" s="9">
        <v>2.8</v>
      </c>
      <c r="M3086" s="19">
        <v>1</v>
      </c>
      <c r="N3086" s="19">
        <v>2</v>
      </c>
      <c r="O3086" s="19">
        <v>0</v>
      </c>
      <c r="P3086" s="19">
        <v>6</v>
      </c>
      <c r="Q3086" s="19">
        <f t="shared" si="288"/>
        <v>5.6</v>
      </c>
      <c r="R3086" s="3">
        <f t="shared" si="289"/>
        <v>7.5440323595822569</v>
      </c>
      <c r="S3086" s="3">
        <f t="shared" si="290"/>
        <v>0.18361244019138759</v>
      </c>
      <c r="T3086" s="9">
        <f t="shared" si="291"/>
        <v>0</v>
      </c>
      <c r="U3086" s="9">
        <f t="shared" si="292"/>
        <v>28</v>
      </c>
      <c r="V3086" s="9">
        <f t="shared" si="293"/>
        <v>10</v>
      </c>
    </row>
    <row r="3087" spans="1:22" x14ac:dyDescent="0.25">
      <c r="A3087" t="s">
        <v>621</v>
      </c>
      <c r="B3087" s="32" t="s">
        <v>386</v>
      </c>
      <c r="C3087" t="s">
        <v>202</v>
      </c>
      <c r="D3087" t="s">
        <v>106</v>
      </c>
      <c r="E3087" s="9">
        <v>1</v>
      </c>
      <c r="F3087" s="9">
        <v>5</v>
      </c>
      <c r="G3087" s="9">
        <v>2</v>
      </c>
      <c r="H3087" s="9">
        <v>4</v>
      </c>
      <c r="I3087" s="9">
        <v>1</v>
      </c>
      <c r="J3087" s="9">
        <v>5</v>
      </c>
      <c r="K3087">
        <v>12.6</v>
      </c>
      <c r="L3087" s="9">
        <v>4.1999999999999993</v>
      </c>
      <c r="M3087" s="19">
        <v>6</v>
      </c>
      <c r="N3087" s="19">
        <v>3</v>
      </c>
      <c r="O3087" s="19">
        <v>7</v>
      </c>
      <c r="P3087" s="19">
        <v>3</v>
      </c>
      <c r="Q3087" s="19">
        <f t="shared" si="288"/>
        <v>12.6</v>
      </c>
      <c r="R3087" s="3">
        <f t="shared" si="289"/>
        <v>3.165103282339897</v>
      </c>
      <c r="S3087" s="3">
        <f t="shared" si="290"/>
        <v>0.1474780701754386</v>
      </c>
      <c r="T3087" s="9">
        <f t="shared" si="291"/>
        <v>1</v>
      </c>
      <c r="U3087" s="9">
        <f t="shared" si="292"/>
        <v>12.6</v>
      </c>
      <c r="V3087" s="9">
        <f t="shared" si="293"/>
        <v>4</v>
      </c>
    </row>
    <row r="3088" spans="1:22" x14ac:dyDescent="0.25">
      <c r="A3088" t="s">
        <v>621</v>
      </c>
      <c r="B3088" s="32" t="s">
        <v>386</v>
      </c>
      <c r="C3088" t="s">
        <v>202</v>
      </c>
      <c r="D3088" t="s">
        <v>2214</v>
      </c>
      <c r="E3088" s="9">
        <v>0</v>
      </c>
      <c r="F3088" s="9">
        <v>0</v>
      </c>
      <c r="G3088" s="9">
        <v>0</v>
      </c>
      <c r="H3088" s="9">
        <v>0</v>
      </c>
      <c r="I3088" s="9">
        <v>0</v>
      </c>
      <c r="J3088" s="9">
        <v>0</v>
      </c>
      <c r="K3088">
        <v>0</v>
      </c>
      <c r="L3088" s="9">
        <v>0</v>
      </c>
      <c r="M3088" s="19">
        <v>0</v>
      </c>
      <c r="N3088" s="19">
        <v>1</v>
      </c>
      <c r="O3088" s="19">
        <v>0</v>
      </c>
      <c r="P3088" s="19">
        <v>0</v>
      </c>
      <c r="Q3088" s="19">
        <f t="shared" si="288"/>
        <v>0</v>
      </c>
      <c r="R3088" s="3">
        <f t="shared" si="289"/>
        <v>0.28867513459481287</v>
      </c>
      <c r="S3088" s="3">
        <f t="shared" si="290"/>
        <v>3.2894736842105261E-2</v>
      </c>
      <c r="T3088" s="9">
        <f t="shared" si="291"/>
        <v>0</v>
      </c>
      <c r="U3088" s="9">
        <f t="shared" si="292"/>
        <v>1</v>
      </c>
      <c r="V3088" s="9">
        <f t="shared" si="293"/>
        <v>0</v>
      </c>
    </row>
    <row r="3089" spans="1:22" x14ac:dyDescent="0.25">
      <c r="A3089" t="s">
        <v>621</v>
      </c>
      <c r="B3089" s="32" t="s">
        <v>386</v>
      </c>
      <c r="C3089" t="s">
        <v>202</v>
      </c>
      <c r="D3089" t="s">
        <v>109</v>
      </c>
      <c r="E3089" s="9">
        <v>2</v>
      </c>
      <c r="F3089" s="9">
        <v>1</v>
      </c>
      <c r="G3089" s="9">
        <v>3</v>
      </c>
      <c r="H3089" s="9">
        <v>0</v>
      </c>
      <c r="I3089" s="9">
        <v>0</v>
      </c>
      <c r="J3089" s="9">
        <v>1</v>
      </c>
      <c r="K3089">
        <v>2.8</v>
      </c>
      <c r="L3089" s="9">
        <v>2.8</v>
      </c>
      <c r="M3089" s="19">
        <v>2</v>
      </c>
      <c r="N3089" s="19">
        <v>2</v>
      </c>
      <c r="O3089" s="19">
        <v>4</v>
      </c>
      <c r="P3089" s="19">
        <v>2</v>
      </c>
      <c r="Q3089" s="19">
        <f t="shared" si="288"/>
        <v>2.8</v>
      </c>
      <c r="R3089" s="3">
        <f t="shared" si="289"/>
        <v>1.2104344324049587</v>
      </c>
      <c r="S3089" s="3">
        <f t="shared" si="290"/>
        <v>7.4342105263157904E-2</v>
      </c>
      <c r="T3089" s="9">
        <f t="shared" si="291"/>
        <v>0</v>
      </c>
      <c r="U3089" s="9">
        <f t="shared" si="292"/>
        <v>4</v>
      </c>
      <c r="V3089" s="9">
        <f t="shared" si="293"/>
        <v>2</v>
      </c>
    </row>
    <row r="3090" spans="1:22" x14ac:dyDescent="0.25">
      <c r="A3090" t="s">
        <v>621</v>
      </c>
      <c r="B3090" s="32" t="s">
        <v>386</v>
      </c>
      <c r="C3090" t="s">
        <v>202</v>
      </c>
      <c r="D3090" t="s">
        <v>4746</v>
      </c>
      <c r="E3090" s="9">
        <v>4</v>
      </c>
      <c r="F3090" s="9">
        <v>4</v>
      </c>
      <c r="G3090" s="9">
        <v>2</v>
      </c>
      <c r="H3090" s="9">
        <v>0</v>
      </c>
      <c r="I3090" s="9">
        <v>6</v>
      </c>
      <c r="J3090" s="9">
        <v>6</v>
      </c>
      <c r="K3090">
        <v>28</v>
      </c>
      <c r="L3090" s="9">
        <v>37.799999999999997</v>
      </c>
      <c r="M3090" s="19">
        <v>19</v>
      </c>
      <c r="N3090" s="19">
        <v>4</v>
      </c>
      <c r="O3090" s="19">
        <v>13</v>
      </c>
      <c r="P3090" s="19">
        <v>1</v>
      </c>
      <c r="Q3090" s="19">
        <f t="shared" si="288"/>
        <v>28</v>
      </c>
      <c r="R3090" s="3">
        <f t="shared" si="289"/>
        <v>11.946547618454463</v>
      </c>
      <c r="S3090" s="3">
        <f t="shared" si="290"/>
        <v>0.37320574162679426</v>
      </c>
      <c r="T3090" s="9">
        <f t="shared" si="291"/>
        <v>0</v>
      </c>
      <c r="U3090" s="9">
        <f t="shared" si="292"/>
        <v>37.799999999999997</v>
      </c>
      <c r="V3090" s="9">
        <f t="shared" si="293"/>
        <v>15</v>
      </c>
    </row>
    <row r="3091" spans="1:22" x14ac:dyDescent="0.25">
      <c r="A3091" t="s">
        <v>4293</v>
      </c>
      <c r="B3091" s="32" t="s">
        <v>2574</v>
      </c>
      <c r="C3091" t="s">
        <v>202</v>
      </c>
      <c r="D3091" t="s">
        <v>109</v>
      </c>
      <c r="E3091" s="9">
        <v>2</v>
      </c>
      <c r="F3091" s="9">
        <v>1</v>
      </c>
      <c r="G3091" s="9">
        <v>6</v>
      </c>
      <c r="H3091" s="9">
        <v>0</v>
      </c>
      <c r="I3091" s="9">
        <v>0</v>
      </c>
      <c r="J3091" s="9">
        <v>0</v>
      </c>
      <c r="K3091">
        <v>0</v>
      </c>
      <c r="L3091" s="9">
        <v>0</v>
      </c>
      <c r="M3091" s="19">
        <v>0</v>
      </c>
      <c r="N3091" s="19">
        <v>0</v>
      </c>
      <c r="O3091" s="19">
        <v>0</v>
      </c>
      <c r="P3091" s="19">
        <v>0</v>
      </c>
      <c r="Q3091" s="19">
        <f t="shared" si="288"/>
        <v>0</v>
      </c>
      <c r="R3091" s="3">
        <f t="shared" si="289"/>
        <v>1.764549903980152</v>
      </c>
      <c r="S3091" s="3">
        <f t="shared" si="290"/>
        <v>9.8684210526315791E-2</v>
      </c>
      <c r="T3091" s="9">
        <f t="shared" si="291"/>
        <v>0</v>
      </c>
      <c r="U3091" s="9">
        <f t="shared" si="292"/>
        <v>6</v>
      </c>
      <c r="V3091" s="9">
        <f t="shared" si="293"/>
        <v>2</v>
      </c>
    </row>
    <row r="3092" spans="1:22" x14ac:dyDescent="0.25">
      <c r="A3092" t="s">
        <v>3593</v>
      </c>
      <c r="B3092" s="32" t="s">
        <v>1650</v>
      </c>
      <c r="C3092" t="s">
        <v>202</v>
      </c>
      <c r="D3092" t="s">
        <v>113</v>
      </c>
      <c r="E3092" s="9">
        <v>0</v>
      </c>
      <c r="F3092" s="9">
        <v>0</v>
      </c>
      <c r="G3092" s="9">
        <v>0</v>
      </c>
      <c r="H3092" s="9">
        <v>0</v>
      </c>
      <c r="I3092" s="9">
        <v>0</v>
      </c>
      <c r="J3092" s="9">
        <v>0</v>
      </c>
      <c r="K3092">
        <v>0</v>
      </c>
      <c r="L3092" s="9">
        <v>0</v>
      </c>
      <c r="M3092" s="19">
        <v>0</v>
      </c>
      <c r="N3092" s="19">
        <v>1</v>
      </c>
      <c r="O3092" s="19">
        <v>0</v>
      </c>
      <c r="P3092" s="19">
        <v>0</v>
      </c>
      <c r="Q3092" s="19">
        <f t="shared" si="288"/>
        <v>0</v>
      </c>
      <c r="R3092" s="3">
        <f t="shared" si="289"/>
        <v>0.28867513459481287</v>
      </c>
      <c r="S3092" s="3">
        <f t="shared" si="290"/>
        <v>3.2894736842105261E-2</v>
      </c>
      <c r="T3092" s="9">
        <f t="shared" si="291"/>
        <v>0</v>
      </c>
      <c r="U3092" s="9">
        <f t="shared" si="292"/>
        <v>1</v>
      </c>
      <c r="V3092" s="9">
        <f t="shared" si="293"/>
        <v>0</v>
      </c>
    </row>
    <row r="3093" spans="1:22" x14ac:dyDescent="0.25">
      <c r="A3093" t="s">
        <v>3593</v>
      </c>
      <c r="B3093" s="32" t="s">
        <v>1650</v>
      </c>
      <c r="C3093" t="s">
        <v>202</v>
      </c>
      <c r="D3093" t="s">
        <v>109</v>
      </c>
      <c r="E3093" s="9">
        <v>1</v>
      </c>
      <c r="F3093" s="9">
        <v>0</v>
      </c>
      <c r="G3093" s="9">
        <v>3</v>
      </c>
      <c r="H3093" s="9">
        <v>5</v>
      </c>
      <c r="I3093" s="9">
        <v>3</v>
      </c>
      <c r="J3093" s="9">
        <v>1</v>
      </c>
      <c r="K3093">
        <v>2.8</v>
      </c>
      <c r="L3093" s="9">
        <v>0</v>
      </c>
      <c r="M3093" s="19">
        <v>0</v>
      </c>
      <c r="N3093" s="19">
        <v>1</v>
      </c>
      <c r="O3093" s="19">
        <v>7</v>
      </c>
      <c r="P3093" s="19">
        <v>3</v>
      </c>
      <c r="Q3093" s="19">
        <f t="shared" si="288"/>
        <v>2.8</v>
      </c>
      <c r="R3093" s="3">
        <f t="shared" si="289"/>
        <v>2.1739504608110569</v>
      </c>
      <c r="S3093" s="3">
        <f t="shared" si="290"/>
        <v>9.7953216374269014E-2</v>
      </c>
      <c r="T3093" s="9">
        <f t="shared" si="291"/>
        <v>0</v>
      </c>
      <c r="U3093" s="9">
        <f t="shared" si="292"/>
        <v>7</v>
      </c>
      <c r="V3093" s="9">
        <f t="shared" si="293"/>
        <v>3</v>
      </c>
    </row>
    <row r="3094" spans="1:22" x14ac:dyDescent="0.25">
      <c r="A3094" t="s">
        <v>3121</v>
      </c>
      <c r="B3094" s="32" t="s">
        <v>1769</v>
      </c>
      <c r="C3094" t="s">
        <v>202</v>
      </c>
      <c r="D3094" t="s">
        <v>113</v>
      </c>
      <c r="E3094" s="9">
        <v>1</v>
      </c>
      <c r="F3094" s="9">
        <v>0</v>
      </c>
      <c r="G3094" s="9">
        <v>0</v>
      </c>
      <c r="H3094" s="9">
        <v>0</v>
      </c>
      <c r="I3094" s="9">
        <v>0</v>
      </c>
      <c r="J3094" s="9">
        <v>0</v>
      </c>
      <c r="K3094">
        <v>0</v>
      </c>
      <c r="L3094" s="9">
        <v>0</v>
      </c>
      <c r="M3094" s="19">
        <v>0</v>
      </c>
      <c r="N3094" s="19">
        <v>0</v>
      </c>
      <c r="O3094" s="19">
        <v>0</v>
      </c>
      <c r="P3094" s="19">
        <v>0</v>
      </c>
      <c r="Q3094" s="19">
        <f t="shared" si="288"/>
        <v>0</v>
      </c>
      <c r="R3094" s="3">
        <f t="shared" si="289"/>
        <v>0.28867513459481287</v>
      </c>
      <c r="S3094" s="3">
        <f t="shared" si="290"/>
        <v>3.2894736842105261E-2</v>
      </c>
      <c r="T3094" s="9">
        <f t="shared" si="291"/>
        <v>0</v>
      </c>
      <c r="U3094" s="9">
        <f t="shared" si="292"/>
        <v>1</v>
      </c>
      <c r="V3094" s="9">
        <f t="shared" si="293"/>
        <v>0</v>
      </c>
    </row>
    <row r="3095" spans="1:22" x14ac:dyDescent="0.25">
      <c r="A3095" t="s">
        <v>3121</v>
      </c>
      <c r="B3095" s="32" t="s">
        <v>1769</v>
      </c>
      <c r="C3095" t="s">
        <v>202</v>
      </c>
      <c r="D3095" t="s">
        <v>106</v>
      </c>
      <c r="E3095" s="9">
        <v>0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>
        <v>0</v>
      </c>
      <c r="L3095" s="9">
        <v>0</v>
      </c>
      <c r="M3095" s="19">
        <v>1</v>
      </c>
      <c r="N3095" s="19">
        <v>5</v>
      </c>
      <c r="O3095" s="19">
        <v>0</v>
      </c>
      <c r="P3095" s="19">
        <v>0</v>
      </c>
      <c r="Q3095" s="19">
        <f t="shared" si="288"/>
        <v>0</v>
      </c>
      <c r="R3095" s="3">
        <f t="shared" si="289"/>
        <v>1.4459976109624424</v>
      </c>
      <c r="S3095" s="3">
        <f t="shared" si="290"/>
        <v>9.8684210526315791E-2</v>
      </c>
      <c r="T3095" s="9">
        <f t="shared" si="291"/>
        <v>0</v>
      </c>
      <c r="U3095" s="9">
        <f t="shared" si="292"/>
        <v>5</v>
      </c>
      <c r="V3095" s="9">
        <f t="shared" si="293"/>
        <v>2</v>
      </c>
    </row>
    <row r="3096" spans="1:22" x14ac:dyDescent="0.25">
      <c r="A3096" t="s">
        <v>3121</v>
      </c>
      <c r="B3096" s="32" t="s">
        <v>1769</v>
      </c>
      <c r="C3096" t="s">
        <v>202</v>
      </c>
      <c r="D3096" t="s">
        <v>108</v>
      </c>
      <c r="E3096" s="9">
        <v>0</v>
      </c>
      <c r="F3096" s="9">
        <v>0</v>
      </c>
      <c r="G3096" s="9">
        <v>0</v>
      </c>
      <c r="H3096" s="9">
        <v>0</v>
      </c>
      <c r="I3096" s="9">
        <v>0</v>
      </c>
      <c r="J3096" s="9">
        <v>1</v>
      </c>
      <c r="K3096">
        <v>4.1999999999999993</v>
      </c>
      <c r="L3096" s="9">
        <v>0</v>
      </c>
      <c r="M3096" s="19">
        <v>4</v>
      </c>
      <c r="N3096" s="19">
        <v>0</v>
      </c>
      <c r="O3096" s="19">
        <v>12</v>
      </c>
      <c r="P3096" s="19">
        <v>0</v>
      </c>
      <c r="Q3096" s="19">
        <f t="shared" si="288"/>
        <v>4.1999999999999993</v>
      </c>
      <c r="R3096" s="3">
        <f t="shared" si="289"/>
        <v>3.5826179694675115</v>
      </c>
      <c r="S3096" s="3">
        <f t="shared" si="290"/>
        <v>0.17434210526315791</v>
      </c>
      <c r="T3096" s="9">
        <f t="shared" si="291"/>
        <v>0</v>
      </c>
      <c r="U3096" s="9">
        <f t="shared" si="292"/>
        <v>12</v>
      </c>
      <c r="V3096" s="9">
        <f t="shared" si="293"/>
        <v>5</v>
      </c>
    </row>
    <row r="3097" spans="1:22" x14ac:dyDescent="0.25">
      <c r="A3097" t="s">
        <v>3121</v>
      </c>
      <c r="B3097" s="32" t="s">
        <v>1769</v>
      </c>
      <c r="C3097" t="s">
        <v>202</v>
      </c>
      <c r="D3097" t="s">
        <v>2214</v>
      </c>
      <c r="E3097" s="9">
        <v>6</v>
      </c>
      <c r="F3097" s="9">
        <v>11</v>
      </c>
      <c r="G3097" s="9">
        <v>7</v>
      </c>
      <c r="H3097" s="9">
        <v>0</v>
      </c>
      <c r="I3097" s="9">
        <v>0</v>
      </c>
      <c r="J3097" s="9">
        <v>0</v>
      </c>
      <c r="K3097">
        <v>0</v>
      </c>
      <c r="L3097" s="9">
        <v>0</v>
      </c>
      <c r="M3097" s="19">
        <v>0</v>
      </c>
      <c r="N3097" s="19">
        <v>0</v>
      </c>
      <c r="O3097" s="19">
        <v>0</v>
      </c>
      <c r="P3097" s="19">
        <v>0</v>
      </c>
      <c r="Q3097" s="19">
        <f t="shared" si="288"/>
        <v>0</v>
      </c>
      <c r="R3097" s="3">
        <f t="shared" si="289"/>
        <v>3.7899388337592419</v>
      </c>
      <c r="S3097" s="3">
        <f t="shared" si="290"/>
        <v>0.26315789473684209</v>
      </c>
      <c r="T3097" s="9">
        <f t="shared" si="291"/>
        <v>0</v>
      </c>
      <c r="U3097" s="9">
        <f t="shared" si="292"/>
        <v>11</v>
      </c>
      <c r="V3097" s="9">
        <f t="shared" si="293"/>
        <v>5</v>
      </c>
    </row>
    <row r="3098" spans="1:22" x14ac:dyDescent="0.25">
      <c r="A3098" t="s">
        <v>3121</v>
      </c>
      <c r="B3098" s="32" t="s">
        <v>1769</v>
      </c>
      <c r="C3098" t="s">
        <v>202</v>
      </c>
      <c r="D3098" t="s">
        <v>109</v>
      </c>
      <c r="E3098" s="9">
        <v>2</v>
      </c>
      <c r="F3098" s="9">
        <v>1</v>
      </c>
      <c r="G3098" s="9">
        <v>0</v>
      </c>
      <c r="H3098" s="9">
        <v>0</v>
      </c>
      <c r="I3098" s="9">
        <v>0</v>
      </c>
      <c r="J3098" s="9">
        <v>0</v>
      </c>
      <c r="K3098">
        <v>0</v>
      </c>
      <c r="L3098" s="9">
        <v>0</v>
      </c>
      <c r="M3098" s="19">
        <v>0</v>
      </c>
      <c r="N3098" s="19">
        <v>18</v>
      </c>
      <c r="O3098" s="19">
        <v>0</v>
      </c>
      <c r="P3098" s="19">
        <v>0</v>
      </c>
      <c r="Q3098" s="19">
        <f t="shared" si="288"/>
        <v>0</v>
      </c>
      <c r="R3098" s="3">
        <f t="shared" si="289"/>
        <v>5.1544332198779932</v>
      </c>
      <c r="S3098" s="3">
        <f t="shared" si="290"/>
        <v>0.23026315789473686</v>
      </c>
      <c r="T3098" s="9">
        <f t="shared" si="291"/>
        <v>0</v>
      </c>
      <c r="U3098" s="9">
        <f t="shared" si="292"/>
        <v>18</v>
      </c>
      <c r="V3098" s="9">
        <f t="shared" si="293"/>
        <v>7</v>
      </c>
    </row>
    <row r="3099" spans="1:22" x14ac:dyDescent="0.25">
      <c r="A3099" t="s">
        <v>496</v>
      </c>
      <c r="B3099" s="32" t="s">
        <v>304</v>
      </c>
      <c r="C3099" t="s">
        <v>202</v>
      </c>
      <c r="D3099" t="s">
        <v>15</v>
      </c>
      <c r="E3099" s="9">
        <v>0</v>
      </c>
      <c r="F3099" s="9">
        <v>0</v>
      </c>
      <c r="G3099" s="9">
        <v>0</v>
      </c>
      <c r="H3099" s="9">
        <v>0</v>
      </c>
      <c r="I3099" s="9">
        <v>0</v>
      </c>
      <c r="J3099" s="9">
        <v>0</v>
      </c>
      <c r="K3099">
        <v>4.1999999999999993</v>
      </c>
      <c r="L3099" s="9">
        <v>0</v>
      </c>
      <c r="M3099" s="19">
        <v>0</v>
      </c>
      <c r="N3099" s="19">
        <v>0</v>
      </c>
      <c r="O3099" s="19">
        <v>0</v>
      </c>
      <c r="P3099" s="19">
        <v>0</v>
      </c>
      <c r="Q3099" s="19">
        <f t="shared" si="288"/>
        <v>4.1999999999999993</v>
      </c>
      <c r="R3099" s="3">
        <f t="shared" si="289"/>
        <v>1.2124355652982139</v>
      </c>
      <c r="S3099" s="3">
        <f t="shared" si="290"/>
        <v>0.13815789473684209</v>
      </c>
      <c r="T3099" s="9">
        <f t="shared" si="291"/>
        <v>0</v>
      </c>
      <c r="U3099" s="9">
        <f t="shared" si="292"/>
        <v>4.1999999999999993</v>
      </c>
      <c r="V3099" s="9">
        <f t="shared" si="293"/>
        <v>2</v>
      </c>
    </row>
    <row r="3100" spans="1:22" x14ac:dyDescent="0.25">
      <c r="A3100" t="s">
        <v>496</v>
      </c>
      <c r="B3100" s="32" t="s">
        <v>304</v>
      </c>
      <c r="C3100" t="s">
        <v>202</v>
      </c>
      <c r="D3100" t="s">
        <v>5604</v>
      </c>
      <c r="E3100" s="9">
        <v>0</v>
      </c>
      <c r="F3100" s="9">
        <v>0</v>
      </c>
      <c r="G3100" s="9">
        <v>0</v>
      </c>
      <c r="H3100" s="9">
        <v>0</v>
      </c>
      <c r="I3100" s="9">
        <v>0</v>
      </c>
      <c r="J3100" s="9">
        <v>0</v>
      </c>
      <c r="K3100">
        <v>0</v>
      </c>
      <c r="L3100" s="9">
        <v>0</v>
      </c>
      <c r="M3100" s="19">
        <v>0</v>
      </c>
      <c r="N3100" s="19">
        <v>0</v>
      </c>
      <c r="O3100" s="19">
        <v>12</v>
      </c>
      <c r="P3100" s="19">
        <v>22</v>
      </c>
      <c r="Q3100" s="19">
        <f t="shared" si="288"/>
        <v>0</v>
      </c>
      <c r="R3100" s="3">
        <f t="shared" si="289"/>
        <v>6.9522178715380694</v>
      </c>
      <c r="S3100" s="3">
        <f t="shared" si="290"/>
        <v>0.55921052631578949</v>
      </c>
      <c r="T3100" s="9">
        <f t="shared" si="291"/>
        <v>0</v>
      </c>
      <c r="U3100" s="9">
        <f t="shared" si="292"/>
        <v>22</v>
      </c>
      <c r="V3100" s="9">
        <f t="shared" si="293"/>
        <v>9</v>
      </c>
    </row>
    <row r="3101" spans="1:22" x14ac:dyDescent="0.25">
      <c r="A3101" t="s">
        <v>496</v>
      </c>
      <c r="B3101" s="32" t="s">
        <v>304</v>
      </c>
      <c r="C3101" t="s">
        <v>202</v>
      </c>
      <c r="D3101" t="s">
        <v>113</v>
      </c>
      <c r="E3101" s="9">
        <v>15</v>
      </c>
      <c r="F3101" s="9">
        <v>11</v>
      </c>
      <c r="G3101" s="9">
        <v>9</v>
      </c>
      <c r="H3101" s="9">
        <v>12</v>
      </c>
      <c r="I3101" s="9">
        <v>19</v>
      </c>
      <c r="J3101" s="9">
        <v>7</v>
      </c>
      <c r="K3101">
        <v>25.2</v>
      </c>
      <c r="L3101" s="9">
        <v>18.2</v>
      </c>
      <c r="M3101" s="19">
        <v>15</v>
      </c>
      <c r="N3101" s="19">
        <v>7</v>
      </c>
      <c r="O3101" s="19">
        <v>4</v>
      </c>
      <c r="P3101" s="19">
        <v>26</v>
      </c>
      <c r="Q3101" s="19">
        <f t="shared" si="288"/>
        <v>25.2</v>
      </c>
      <c r="R3101" s="3">
        <f t="shared" si="289"/>
        <v>7.0714963484442634</v>
      </c>
      <c r="S3101" s="3">
        <f t="shared" si="290"/>
        <v>0.46162280701754388</v>
      </c>
      <c r="T3101" s="9">
        <f t="shared" si="291"/>
        <v>4</v>
      </c>
      <c r="U3101" s="9">
        <f t="shared" si="292"/>
        <v>26</v>
      </c>
      <c r="V3101" s="9">
        <f t="shared" si="293"/>
        <v>9</v>
      </c>
    </row>
    <row r="3102" spans="1:22" x14ac:dyDescent="0.25">
      <c r="A3102" t="s">
        <v>496</v>
      </c>
      <c r="B3102" s="32" t="s">
        <v>304</v>
      </c>
      <c r="C3102" t="s">
        <v>202</v>
      </c>
      <c r="D3102" t="s">
        <v>820</v>
      </c>
      <c r="E3102" s="9">
        <v>0</v>
      </c>
      <c r="F3102" s="9">
        <v>0</v>
      </c>
      <c r="G3102" s="9">
        <v>0</v>
      </c>
      <c r="H3102" s="9">
        <v>0</v>
      </c>
      <c r="I3102" s="9">
        <v>0</v>
      </c>
      <c r="J3102" s="9">
        <v>0</v>
      </c>
      <c r="K3102">
        <v>1.4</v>
      </c>
      <c r="L3102" s="9">
        <v>7</v>
      </c>
      <c r="M3102" s="19">
        <v>1</v>
      </c>
      <c r="N3102" s="19">
        <v>0</v>
      </c>
      <c r="O3102" s="19">
        <v>1</v>
      </c>
      <c r="P3102" s="19">
        <v>0</v>
      </c>
      <c r="Q3102" s="19">
        <f t="shared" si="288"/>
        <v>1.4</v>
      </c>
      <c r="R3102" s="3">
        <f t="shared" si="289"/>
        <v>1.9987875112556399</v>
      </c>
      <c r="S3102" s="3">
        <f t="shared" si="290"/>
        <v>8.5526315789473686E-2</v>
      </c>
      <c r="T3102" s="9">
        <f t="shared" si="291"/>
        <v>0</v>
      </c>
      <c r="U3102" s="9">
        <f t="shared" si="292"/>
        <v>7</v>
      </c>
      <c r="V3102" s="9">
        <f t="shared" si="293"/>
        <v>3</v>
      </c>
    </row>
    <row r="3103" spans="1:22" x14ac:dyDescent="0.25">
      <c r="A3103" t="s">
        <v>496</v>
      </c>
      <c r="B3103" s="32" t="s">
        <v>304</v>
      </c>
      <c r="C3103" t="s">
        <v>202</v>
      </c>
      <c r="D3103" t="s">
        <v>119</v>
      </c>
      <c r="E3103" s="9">
        <v>0</v>
      </c>
      <c r="F3103" s="9">
        <v>0</v>
      </c>
      <c r="G3103" s="9">
        <v>0</v>
      </c>
      <c r="H3103" s="9">
        <v>0</v>
      </c>
      <c r="I3103" s="9">
        <v>0</v>
      </c>
      <c r="J3103" s="9">
        <v>0</v>
      </c>
      <c r="K3103">
        <v>5.6</v>
      </c>
      <c r="L3103" s="9">
        <v>1.4</v>
      </c>
      <c r="M3103" s="19">
        <v>3</v>
      </c>
      <c r="N3103" s="19">
        <v>0</v>
      </c>
      <c r="O3103" s="19">
        <v>0</v>
      </c>
      <c r="P3103" s="19">
        <v>0</v>
      </c>
      <c r="Q3103" s="19">
        <f t="shared" si="288"/>
        <v>5.6</v>
      </c>
      <c r="R3103" s="3">
        <f t="shared" si="289"/>
        <v>1.7577533870531921</v>
      </c>
      <c r="S3103" s="3">
        <f t="shared" si="290"/>
        <v>0.10964912280701755</v>
      </c>
      <c r="T3103" s="9">
        <f t="shared" si="291"/>
        <v>0</v>
      </c>
      <c r="U3103" s="9">
        <f t="shared" si="292"/>
        <v>5.6</v>
      </c>
      <c r="V3103" s="9">
        <f t="shared" si="293"/>
        <v>2</v>
      </c>
    </row>
    <row r="3104" spans="1:22" x14ac:dyDescent="0.25">
      <c r="A3104" t="s">
        <v>496</v>
      </c>
      <c r="B3104" s="32" t="s">
        <v>304</v>
      </c>
      <c r="C3104" t="s">
        <v>202</v>
      </c>
      <c r="D3104" t="s">
        <v>106</v>
      </c>
      <c r="E3104" s="9">
        <v>21</v>
      </c>
      <c r="F3104" s="9">
        <v>19</v>
      </c>
      <c r="G3104" s="9">
        <v>22</v>
      </c>
      <c r="H3104" s="9">
        <v>21</v>
      </c>
      <c r="I3104" s="9">
        <v>30</v>
      </c>
      <c r="J3104" s="9">
        <v>18</v>
      </c>
      <c r="K3104">
        <v>78.399999999999991</v>
      </c>
      <c r="L3104" s="9">
        <v>30.799999999999997</v>
      </c>
      <c r="M3104" s="19">
        <v>12</v>
      </c>
      <c r="N3104" s="19">
        <v>19</v>
      </c>
      <c r="O3104" s="19">
        <v>20</v>
      </c>
      <c r="P3104" s="19">
        <v>22</v>
      </c>
      <c r="Q3104" s="19">
        <f t="shared" si="288"/>
        <v>78.399999999999991</v>
      </c>
      <c r="R3104" s="3">
        <f t="shared" si="289"/>
        <v>17.217010615825686</v>
      </c>
      <c r="S3104" s="3">
        <f t="shared" si="290"/>
        <v>0.85855263157894735</v>
      </c>
      <c r="T3104" s="9">
        <f t="shared" si="291"/>
        <v>12</v>
      </c>
      <c r="U3104" s="9">
        <f t="shared" si="292"/>
        <v>78.399999999999991</v>
      </c>
      <c r="V3104" s="9">
        <f t="shared" si="293"/>
        <v>22</v>
      </c>
    </row>
    <row r="3105" spans="1:22" x14ac:dyDescent="0.25">
      <c r="A3105" t="s">
        <v>496</v>
      </c>
      <c r="B3105" s="32" t="s">
        <v>304</v>
      </c>
      <c r="C3105" t="s">
        <v>202</v>
      </c>
      <c r="D3105" t="s">
        <v>109</v>
      </c>
      <c r="E3105" s="9">
        <v>3</v>
      </c>
      <c r="F3105" s="9">
        <v>5</v>
      </c>
      <c r="G3105" s="9">
        <v>9</v>
      </c>
      <c r="H3105" s="9">
        <v>2</v>
      </c>
      <c r="I3105" s="9">
        <v>9</v>
      </c>
      <c r="J3105" s="9">
        <v>3</v>
      </c>
      <c r="K3105">
        <v>23.799999999999997</v>
      </c>
      <c r="L3105" s="9">
        <v>32.199999999999996</v>
      </c>
      <c r="M3105" s="19">
        <v>11</v>
      </c>
      <c r="N3105" s="19">
        <v>18</v>
      </c>
      <c r="O3105" s="19">
        <v>13</v>
      </c>
      <c r="P3105" s="19">
        <v>20</v>
      </c>
      <c r="Q3105" s="19">
        <f t="shared" si="288"/>
        <v>23.799999999999997</v>
      </c>
      <c r="R3105" s="3">
        <f t="shared" si="289"/>
        <v>9.4204645063368027</v>
      </c>
      <c r="S3105" s="3">
        <f t="shared" si="290"/>
        <v>0.40844298245614036</v>
      </c>
      <c r="T3105" s="9">
        <f t="shared" si="291"/>
        <v>2</v>
      </c>
      <c r="U3105" s="9">
        <f t="shared" si="292"/>
        <v>32.199999999999996</v>
      </c>
      <c r="V3105" s="9">
        <f t="shared" si="293"/>
        <v>12</v>
      </c>
    </row>
    <row r="3106" spans="1:22" x14ac:dyDescent="0.25">
      <c r="A3106" t="s">
        <v>496</v>
      </c>
      <c r="B3106" s="32" t="s">
        <v>304</v>
      </c>
      <c r="C3106" t="s">
        <v>202</v>
      </c>
      <c r="D3106" t="s">
        <v>4746</v>
      </c>
      <c r="E3106" s="9">
        <v>22</v>
      </c>
      <c r="F3106" s="9">
        <v>21</v>
      </c>
      <c r="G3106" s="9">
        <v>27</v>
      </c>
      <c r="H3106" s="9">
        <v>23</v>
      </c>
      <c r="I3106" s="9">
        <v>20</v>
      </c>
      <c r="J3106" s="9">
        <v>31</v>
      </c>
      <c r="K3106">
        <v>64.399999999999991</v>
      </c>
      <c r="L3106" s="9">
        <v>37.799999999999997</v>
      </c>
      <c r="M3106" s="19">
        <v>24</v>
      </c>
      <c r="N3106" s="19">
        <v>39</v>
      </c>
      <c r="O3106" s="19">
        <v>10</v>
      </c>
      <c r="P3106" s="19">
        <v>0</v>
      </c>
      <c r="Q3106" s="19">
        <f t="shared" si="288"/>
        <v>64.399999999999991</v>
      </c>
      <c r="R3106" s="3">
        <f t="shared" si="289"/>
        <v>16.02974507822028</v>
      </c>
      <c r="S3106" s="3">
        <f t="shared" si="290"/>
        <v>0.95454545454545447</v>
      </c>
      <c r="T3106" s="9">
        <f t="shared" si="291"/>
        <v>0</v>
      </c>
      <c r="U3106" s="9">
        <f t="shared" si="292"/>
        <v>64.399999999999991</v>
      </c>
      <c r="V3106" s="9">
        <f t="shared" si="293"/>
        <v>21</v>
      </c>
    </row>
    <row r="3107" spans="1:22" x14ac:dyDescent="0.25">
      <c r="A3107" t="s">
        <v>571</v>
      </c>
      <c r="B3107" s="32" t="s">
        <v>301</v>
      </c>
      <c r="C3107" t="s">
        <v>202</v>
      </c>
      <c r="D3107" t="s">
        <v>15</v>
      </c>
      <c r="E3107" s="9">
        <v>0</v>
      </c>
      <c r="F3107" s="9">
        <v>0</v>
      </c>
      <c r="G3107" s="9">
        <v>0</v>
      </c>
      <c r="H3107" s="9">
        <v>0</v>
      </c>
      <c r="I3107" s="9">
        <v>0</v>
      </c>
      <c r="J3107" s="9">
        <v>0</v>
      </c>
      <c r="K3107">
        <v>14</v>
      </c>
      <c r="L3107" s="9">
        <v>21</v>
      </c>
      <c r="M3107" s="19">
        <v>0</v>
      </c>
      <c r="N3107" s="19">
        <v>0</v>
      </c>
      <c r="O3107" s="19">
        <v>0</v>
      </c>
      <c r="P3107" s="19">
        <v>0</v>
      </c>
      <c r="Q3107" s="19">
        <f t="shared" si="288"/>
        <v>14</v>
      </c>
      <c r="R3107" s="3">
        <f t="shared" si="289"/>
        <v>6.9734344392693526</v>
      </c>
      <c r="S3107" s="3">
        <f t="shared" si="290"/>
        <v>0.57565789473684215</v>
      </c>
      <c r="T3107" s="9">
        <f t="shared" si="291"/>
        <v>0</v>
      </c>
      <c r="U3107" s="9">
        <f t="shared" si="292"/>
        <v>21</v>
      </c>
      <c r="V3107" s="9">
        <f t="shared" si="293"/>
        <v>9</v>
      </c>
    </row>
    <row r="3108" spans="1:22" x14ac:dyDescent="0.25">
      <c r="A3108" t="s">
        <v>571</v>
      </c>
      <c r="B3108" s="32" t="s">
        <v>301</v>
      </c>
      <c r="C3108" t="s">
        <v>202</v>
      </c>
      <c r="D3108" t="s">
        <v>5604</v>
      </c>
      <c r="E3108" s="9">
        <v>0</v>
      </c>
      <c r="F3108" s="9">
        <v>0</v>
      </c>
      <c r="G3108" s="9">
        <v>0</v>
      </c>
      <c r="H3108" s="9">
        <v>0</v>
      </c>
      <c r="I3108" s="9">
        <v>0</v>
      </c>
      <c r="J3108" s="9">
        <v>0</v>
      </c>
      <c r="K3108">
        <v>0</v>
      </c>
      <c r="L3108" s="9">
        <v>0</v>
      </c>
      <c r="M3108" s="19">
        <v>0</v>
      </c>
      <c r="N3108" s="19">
        <v>1</v>
      </c>
      <c r="O3108" s="19">
        <v>8</v>
      </c>
      <c r="P3108" s="19">
        <v>7</v>
      </c>
      <c r="Q3108" s="19">
        <f t="shared" si="288"/>
        <v>0</v>
      </c>
      <c r="R3108" s="3">
        <f t="shared" si="289"/>
        <v>2.9024545516239222</v>
      </c>
      <c r="S3108" s="3">
        <f t="shared" si="290"/>
        <v>0.17543859649122806</v>
      </c>
      <c r="T3108" s="9">
        <f t="shared" si="291"/>
        <v>0</v>
      </c>
      <c r="U3108" s="9">
        <f t="shared" si="292"/>
        <v>8</v>
      </c>
      <c r="V3108" s="9">
        <f t="shared" si="293"/>
        <v>4</v>
      </c>
    </row>
    <row r="3109" spans="1:22" x14ac:dyDescent="0.25">
      <c r="A3109" t="s">
        <v>571</v>
      </c>
      <c r="B3109" s="32" t="s">
        <v>301</v>
      </c>
      <c r="C3109" t="s">
        <v>202</v>
      </c>
      <c r="D3109" t="s">
        <v>113</v>
      </c>
      <c r="E3109" s="9">
        <v>1</v>
      </c>
      <c r="F3109" s="9">
        <v>5</v>
      </c>
      <c r="G3109" s="9">
        <v>4</v>
      </c>
      <c r="H3109" s="9">
        <v>4</v>
      </c>
      <c r="I3109" s="9">
        <v>4</v>
      </c>
      <c r="J3109" s="9">
        <v>2</v>
      </c>
      <c r="K3109">
        <v>14</v>
      </c>
      <c r="L3109" s="9">
        <v>4.1999999999999993</v>
      </c>
      <c r="M3109" s="19">
        <v>5</v>
      </c>
      <c r="N3109" s="19">
        <v>4</v>
      </c>
      <c r="O3109" s="19">
        <v>6</v>
      </c>
      <c r="P3109" s="19">
        <v>3</v>
      </c>
      <c r="Q3109" s="19">
        <f t="shared" si="288"/>
        <v>14</v>
      </c>
      <c r="R3109" s="3">
        <f t="shared" si="289"/>
        <v>3.2254198693090066</v>
      </c>
      <c r="S3109" s="3">
        <f t="shared" si="290"/>
        <v>0.15405701754385967</v>
      </c>
      <c r="T3109" s="9">
        <f t="shared" si="291"/>
        <v>1</v>
      </c>
      <c r="U3109" s="9">
        <f t="shared" si="292"/>
        <v>14</v>
      </c>
      <c r="V3109" s="9">
        <f t="shared" si="293"/>
        <v>4</v>
      </c>
    </row>
    <row r="3110" spans="1:22" x14ac:dyDescent="0.25">
      <c r="A3110" t="s">
        <v>571</v>
      </c>
      <c r="B3110" s="32" t="s">
        <v>301</v>
      </c>
      <c r="C3110" t="s">
        <v>202</v>
      </c>
      <c r="D3110" t="s">
        <v>820</v>
      </c>
      <c r="E3110" s="9">
        <v>0</v>
      </c>
      <c r="F3110" s="9">
        <v>0</v>
      </c>
      <c r="G3110" s="9">
        <v>0</v>
      </c>
      <c r="H3110" s="9">
        <v>0</v>
      </c>
      <c r="I3110" s="9">
        <v>0</v>
      </c>
      <c r="J3110" s="9">
        <v>0</v>
      </c>
      <c r="K3110">
        <v>0</v>
      </c>
      <c r="L3110" s="9">
        <v>1.4</v>
      </c>
      <c r="M3110" s="19">
        <v>0</v>
      </c>
      <c r="N3110" s="19">
        <v>0</v>
      </c>
      <c r="O3110" s="19">
        <v>0</v>
      </c>
      <c r="P3110" s="19">
        <v>0</v>
      </c>
      <c r="Q3110" s="19">
        <f t="shared" si="288"/>
        <v>0</v>
      </c>
      <c r="R3110" s="3">
        <f t="shared" si="289"/>
        <v>0.404145188432738</v>
      </c>
      <c r="S3110" s="3">
        <f t="shared" si="290"/>
        <v>4.6052631578947366E-2</v>
      </c>
      <c r="T3110" s="9">
        <f t="shared" si="291"/>
        <v>0</v>
      </c>
      <c r="U3110" s="9">
        <f t="shared" si="292"/>
        <v>1.4</v>
      </c>
      <c r="V3110" s="9">
        <f t="shared" si="293"/>
        <v>1</v>
      </c>
    </row>
    <row r="3111" spans="1:22" x14ac:dyDescent="0.25">
      <c r="A3111" t="s">
        <v>571</v>
      </c>
      <c r="B3111" s="32" t="s">
        <v>301</v>
      </c>
      <c r="C3111" t="s">
        <v>202</v>
      </c>
      <c r="D3111" t="s">
        <v>119</v>
      </c>
      <c r="E3111" s="9">
        <v>0</v>
      </c>
      <c r="F3111" s="9">
        <v>0</v>
      </c>
      <c r="G3111" s="9">
        <v>0</v>
      </c>
      <c r="H3111" s="9">
        <v>0</v>
      </c>
      <c r="I3111" s="9">
        <v>0</v>
      </c>
      <c r="J3111" s="9">
        <v>0</v>
      </c>
      <c r="K3111">
        <v>0</v>
      </c>
      <c r="L3111" s="9">
        <v>0</v>
      </c>
      <c r="M3111" s="19">
        <v>1</v>
      </c>
      <c r="N3111" s="19">
        <v>0</v>
      </c>
      <c r="O3111" s="19">
        <v>0</v>
      </c>
      <c r="P3111" s="19">
        <v>0</v>
      </c>
      <c r="Q3111" s="19">
        <f t="shared" si="288"/>
        <v>0</v>
      </c>
      <c r="R3111" s="3">
        <f t="shared" si="289"/>
        <v>0.28867513459481287</v>
      </c>
      <c r="S3111" s="3">
        <f t="shared" si="290"/>
        <v>3.2894736842105261E-2</v>
      </c>
      <c r="T3111" s="9">
        <f t="shared" si="291"/>
        <v>0</v>
      </c>
      <c r="U3111" s="9">
        <f t="shared" si="292"/>
        <v>1</v>
      </c>
      <c r="V3111" s="9">
        <f t="shared" si="293"/>
        <v>0</v>
      </c>
    </row>
    <row r="3112" spans="1:22" x14ac:dyDescent="0.25">
      <c r="A3112" t="s">
        <v>571</v>
      </c>
      <c r="B3112" s="32" t="s">
        <v>301</v>
      </c>
      <c r="C3112" t="s">
        <v>202</v>
      </c>
      <c r="D3112" t="s">
        <v>106</v>
      </c>
      <c r="E3112" s="9">
        <v>1</v>
      </c>
      <c r="F3112" s="9">
        <v>1</v>
      </c>
      <c r="G3112" s="9">
        <v>3</v>
      </c>
      <c r="H3112" s="9">
        <v>4</v>
      </c>
      <c r="I3112" s="9">
        <v>1</v>
      </c>
      <c r="J3112" s="9">
        <v>5</v>
      </c>
      <c r="K3112">
        <v>0</v>
      </c>
      <c r="L3112" s="9">
        <v>4.1999999999999993</v>
      </c>
      <c r="M3112" s="19">
        <v>8</v>
      </c>
      <c r="N3112" s="19">
        <v>4</v>
      </c>
      <c r="O3112" s="19">
        <v>2</v>
      </c>
      <c r="P3112" s="19">
        <v>2</v>
      </c>
      <c r="Q3112" s="19">
        <f t="shared" si="288"/>
        <v>0</v>
      </c>
      <c r="R3112" s="3">
        <f t="shared" si="289"/>
        <v>2.2439143288351078</v>
      </c>
      <c r="S3112" s="3">
        <f t="shared" si="290"/>
        <v>0.10526315789473685</v>
      </c>
      <c r="T3112" s="9">
        <f t="shared" si="291"/>
        <v>0</v>
      </c>
      <c r="U3112" s="9">
        <f t="shared" si="292"/>
        <v>8</v>
      </c>
      <c r="V3112" s="9">
        <f t="shared" si="293"/>
        <v>3</v>
      </c>
    </row>
    <row r="3113" spans="1:22" x14ac:dyDescent="0.25">
      <c r="A3113" t="s">
        <v>571</v>
      </c>
      <c r="B3113" s="32" t="s">
        <v>301</v>
      </c>
      <c r="C3113" t="s">
        <v>202</v>
      </c>
      <c r="D3113" t="s">
        <v>108</v>
      </c>
      <c r="E3113" s="9">
        <v>0</v>
      </c>
      <c r="F3113" s="9">
        <v>0</v>
      </c>
      <c r="G3113" s="9">
        <v>0</v>
      </c>
      <c r="H3113" s="9">
        <v>0</v>
      </c>
      <c r="I3113" s="9">
        <v>0</v>
      </c>
      <c r="J3113" s="9">
        <v>0</v>
      </c>
      <c r="K3113">
        <v>0</v>
      </c>
      <c r="L3113" s="9">
        <v>0</v>
      </c>
      <c r="M3113" s="19">
        <v>0</v>
      </c>
      <c r="N3113" s="19">
        <v>0</v>
      </c>
      <c r="O3113" s="19">
        <v>1</v>
      </c>
      <c r="P3113" s="19">
        <v>0</v>
      </c>
      <c r="Q3113" s="19">
        <f t="shared" si="288"/>
        <v>0</v>
      </c>
      <c r="R3113" s="3">
        <f t="shared" si="289"/>
        <v>0.28867513459481287</v>
      </c>
      <c r="S3113" s="3">
        <f t="shared" si="290"/>
        <v>3.2894736842105261E-2</v>
      </c>
      <c r="T3113" s="9">
        <f t="shared" si="291"/>
        <v>0</v>
      </c>
      <c r="U3113" s="9">
        <f t="shared" si="292"/>
        <v>1</v>
      </c>
      <c r="V3113" s="9">
        <f t="shared" si="293"/>
        <v>0</v>
      </c>
    </row>
    <row r="3114" spans="1:22" x14ac:dyDescent="0.25">
      <c r="A3114" t="s">
        <v>571</v>
      </c>
      <c r="B3114" s="32" t="s">
        <v>301</v>
      </c>
      <c r="C3114" t="s">
        <v>202</v>
      </c>
      <c r="D3114" t="s">
        <v>109</v>
      </c>
      <c r="E3114" s="9">
        <v>0</v>
      </c>
      <c r="F3114" s="9">
        <v>0</v>
      </c>
      <c r="G3114" s="9">
        <v>0</v>
      </c>
      <c r="H3114" s="9">
        <v>0</v>
      </c>
      <c r="I3114" s="9">
        <v>0</v>
      </c>
      <c r="J3114" s="9">
        <v>2</v>
      </c>
      <c r="K3114">
        <v>8.3999999999999986</v>
      </c>
      <c r="L3114" s="9">
        <v>2.8</v>
      </c>
      <c r="M3114" s="19">
        <v>5</v>
      </c>
      <c r="N3114" s="19">
        <v>0</v>
      </c>
      <c r="O3114" s="19">
        <v>3</v>
      </c>
      <c r="P3114" s="19">
        <v>1</v>
      </c>
      <c r="Q3114" s="19">
        <f t="shared" si="288"/>
        <v>8.3999999999999986</v>
      </c>
      <c r="R3114" s="3">
        <f t="shared" si="289"/>
        <v>2.6342154257180463</v>
      </c>
      <c r="S3114" s="3">
        <f t="shared" si="290"/>
        <v>0.12171052631578948</v>
      </c>
      <c r="T3114" s="9">
        <f t="shared" si="291"/>
        <v>0</v>
      </c>
      <c r="U3114" s="9">
        <f t="shared" si="292"/>
        <v>8.3999999999999986</v>
      </c>
      <c r="V3114" s="9">
        <f t="shared" si="293"/>
        <v>3</v>
      </c>
    </row>
    <row r="3115" spans="1:22" x14ac:dyDescent="0.25">
      <c r="A3115" t="s">
        <v>571</v>
      </c>
      <c r="B3115" s="32" t="s">
        <v>301</v>
      </c>
      <c r="C3115" t="s">
        <v>202</v>
      </c>
      <c r="D3115" t="s">
        <v>4746</v>
      </c>
      <c r="E3115" s="9">
        <v>2</v>
      </c>
      <c r="F3115" s="9">
        <v>6</v>
      </c>
      <c r="G3115" s="9">
        <v>3</v>
      </c>
      <c r="H3115" s="9">
        <v>5</v>
      </c>
      <c r="I3115" s="9">
        <v>4</v>
      </c>
      <c r="J3115" s="9">
        <v>5</v>
      </c>
      <c r="K3115">
        <v>14</v>
      </c>
      <c r="L3115" s="9">
        <v>12.6</v>
      </c>
      <c r="M3115" s="19">
        <v>3</v>
      </c>
      <c r="N3115" s="19">
        <v>9</v>
      </c>
      <c r="O3115" s="19">
        <v>6</v>
      </c>
      <c r="P3115" s="19">
        <v>0</v>
      </c>
      <c r="Q3115" s="19">
        <f t="shared" si="288"/>
        <v>14</v>
      </c>
      <c r="R3115" s="3">
        <f t="shared" si="289"/>
        <v>4.1787340405699656</v>
      </c>
      <c r="S3115" s="3">
        <f t="shared" si="290"/>
        <v>0.20813397129186603</v>
      </c>
      <c r="T3115" s="9">
        <f t="shared" si="291"/>
        <v>0</v>
      </c>
      <c r="U3115" s="9">
        <f t="shared" si="292"/>
        <v>14</v>
      </c>
      <c r="V3115" s="9">
        <f t="shared" si="293"/>
        <v>5</v>
      </c>
    </row>
    <row r="3116" spans="1:22" x14ac:dyDescent="0.25">
      <c r="A3116" t="s">
        <v>599</v>
      </c>
      <c r="B3116" s="32" t="s">
        <v>120</v>
      </c>
      <c r="C3116" t="s">
        <v>202</v>
      </c>
      <c r="D3116" t="s">
        <v>861</v>
      </c>
      <c r="E3116" s="9">
        <v>0</v>
      </c>
      <c r="F3116" s="9">
        <v>0</v>
      </c>
      <c r="G3116" s="9">
        <v>0</v>
      </c>
      <c r="H3116" s="9">
        <v>0</v>
      </c>
      <c r="I3116" s="9">
        <v>0</v>
      </c>
      <c r="J3116" s="9">
        <v>0</v>
      </c>
      <c r="K3116">
        <v>0</v>
      </c>
      <c r="L3116" s="9">
        <v>0</v>
      </c>
      <c r="M3116" s="19">
        <v>0</v>
      </c>
      <c r="N3116" s="19">
        <v>1</v>
      </c>
      <c r="O3116" s="19">
        <v>0</v>
      </c>
      <c r="P3116" s="19">
        <v>0</v>
      </c>
      <c r="Q3116" s="19">
        <f t="shared" si="288"/>
        <v>0</v>
      </c>
      <c r="R3116" s="3">
        <f t="shared" si="289"/>
        <v>0.28867513459481287</v>
      </c>
      <c r="S3116" s="3">
        <f t="shared" si="290"/>
        <v>3.2894736842105261E-2</v>
      </c>
      <c r="T3116" s="9">
        <f t="shared" si="291"/>
        <v>0</v>
      </c>
      <c r="U3116" s="9">
        <f t="shared" si="292"/>
        <v>1</v>
      </c>
      <c r="V3116" s="9">
        <f t="shared" si="293"/>
        <v>0</v>
      </c>
    </row>
    <row r="3117" spans="1:22" x14ac:dyDescent="0.25">
      <c r="A3117" t="s">
        <v>599</v>
      </c>
      <c r="B3117" s="32" t="s">
        <v>120</v>
      </c>
      <c r="C3117" t="s">
        <v>202</v>
      </c>
      <c r="D3117" t="s">
        <v>15</v>
      </c>
      <c r="E3117" s="9">
        <v>0</v>
      </c>
      <c r="F3117" s="9">
        <v>0</v>
      </c>
      <c r="G3117" s="9">
        <v>0</v>
      </c>
      <c r="H3117" s="9">
        <v>0</v>
      </c>
      <c r="I3117" s="9">
        <v>0</v>
      </c>
      <c r="J3117" s="9">
        <v>0</v>
      </c>
      <c r="K3117">
        <v>7</v>
      </c>
      <c r="L3117" s="9">
        <v>2.8</v>
      </c>
      <c r="M3117" s="19">
        <v>0</v>
      </c>
      <c r="N3117" s="19">
        <v>0</v>
      </c>
      <c r="O3117" s="19">
        <v>0</v>
      </c>
      <c r="P3117" s="19">
        <v>0</v>
      </c>
      <c r="Q3117" s="19">
        <f t="shared" si="288"/>
        <v>7</v>
      </c>
      <c r="R3117" s="3">
        <f t="shared" si="289"/>
        <v>2.1070588434348405</v>
      </c>
      <c r="S3117" s="3">
        <f t="shared" si="290"/>
        <v>0.16118421052631582</v>
      </c>
      <c r="T3117" s="9">
        <f t="shared" si="291"/>
        <v>0</v>
      </c>
      <c r="U3117" s="9">
        <f t="shared" si="292"/>
        <v>7</v>
      </c>
      <c r="V3117" s="9">
        <f t="shared" si="293"/>
        <v>3</v>
      </c>
    </row>
    <row r="3118" spans="1:22" x14ac:dyDescent="0.25">
      <c r="A3118" t="s">
        <v>599</v>
      </c>
      <c r="B3118" s="32" t="s">
        <v>120</v>
      </c>
      <c r="C3118" t="s">
        <v>202</v>
      </c>
      <c r="D3118" t="s">
        <v>5604</v>
      </c>
      <c r="E3118" s="9">
        <v>0</v>
      </c>
      <c r="F3118" s="9">
        <v>0</v>
      </c>
      <c r="G3118" s="9">
        <v>0</v>
      </c>
      <c r="H3118" s="9">
        <v>0</v>
      </c>
      <c r="I3118" s="9">
        <v>0</v>
      </c>
      <c r="J3118" s="9">
        <v>0</v>
      </c>
      <c r="K3118">
        <v>0</v>
      </c>
      <c r="L3118" s="9">
        <v>0</v>
      </c>
      <c r="M3118" s="19">
        <v>0</v>
      </c>
      <c r="N3118" s="19">
        <v>0</v>
      </c>
      <c r="O3118" s="19">
        <v>8</v>
      </c>
      <c r="P3118" s="19">
        <v>12</v>
      </c>
      <c r="Q3118" s="19">
        <f t="shared" si="288"/>
        <v>0</v>
      </c>
      <c r="R3118" s="3">
        <f t="shared" si="289"/>
        <v>3.9848196795824875</v>
      </c>
      <c r="S3118" s="3">
        <f t="shared" si="290"/>
        <v>0.32894736842105265</v>
      </c>
      <c r="T3118" s="9">
        <f t="shared" si="291"/>
        <v>0</v>
      </c>
      <c r="U3118" s="9">
        <f t="shared" si="292"/>
        <v>12</v>
      </c>
      <c r="V3118" s="9">
        <f t="shared" si="293"/>
        <v>5</v>
      </c>
    </row>
    <row r="3119" spans="1:22" x14ac:dyDescent="0.25">
      <c r="A3119" t="s">
        <v>599</v>
      </c>
      <c r="B3119" s="32" t="s">
        <v>120</v>
      </c>
      <c r="C3119" t="s">
        <v>202</v>
      </c>
      <c r="D3119" t="s">
        <v>113</v>
      </c>
      <c r="E3119" s="9">
        <v>3</v>
      </c>
      <c r="F3119" s="9">
        <v>44</v>
      </c>
      <c r="G3119" s="9">
        <v>2</v>
      </c>
      <c r="H3119" s="9">
        <v>4</v>
      </c>
      <c r="I3119" s="9">
        <v>0</v>
      </c>
      <c r="J3119" s="9">
        <v>2</v>
      </c>
      <c r="K3119">
        <v>18.2</v>
      </c>
      <c r="L3119" s="9">
        <v>9.7999999999999989</v>
      </c>
      <c r="M3119" s="19">
        <v>5</v>
      </c>
      <c r="N3119" s="19">
        <v>2</v>
      </c>
      <c r="O3119" s="19">
        <v>5</v>
      </c>
      <c r="P3119" s="19">
        <v>1</v>
      </c>
      <c r="Q3119" s="19">
        <f t="shared" si="288"/>
        <v>18.2</v>
      </c>
      <c r="R3119" s="3">
        <f t="shared" si="289"/>
        <v>12.370345773075808</v>
      </c>
      <c r="S3119" s="3">
        <f t="shared" si="290"/>
        <v>0.28708133971291866</v>
      </c>
      <c r="T3119" s="9">
        <f t="shared" si="291"/>
        <v>0</v>
      </c>
      <c r="U3119" s="9">
        <f t="shared" si="292"/>
        <v>44</v>
      </c>
      <c r="V3119" s="9">
        <f t="shared" si="293"/>
        <v>16</v>
      </c>
    </row>
    <row r="3120" spans="1:22" x14ac:dyDescent="0.25">
      <c r="A3120" t="s">
        <v>599</v>
      </c>
      <c r="B3120" s="32" t="s">
        <v>120</v>
      </c>
      <c r="C3120" t="s">
        <v>202</v>
      </c>
      <c r="D3120" t="s">
        <v>106</v>
      </c>
      <c r="E3120" s="9">
        <v>4</v>
      </c>
      <c r="F3120" s="9">
        <v>2</v>
      </c>
      <c r="G3120" s="9">
        <v>2</v>
      </c>
      <c r="H3120" s="9">
        <v>5</v>
      </c>
      <c r="I3120" s="9">
        <v>8</v>
      </c>
      <c r="J3120" s="9">
        <v>5</v>
      </c>
      <c r="K3120">
        <v>40.599999999999994</v>
      </c>
      <c r="L3120" s="9">
        <v>12.6</v>
      </c>
      <c r="M3120" s="19">
        <v>7</v>
      </c>
      <c r="N3120" s="19">
        <v>9</v>
      </c>
      <c r="O3120" s="19">
        <v>2</v>
      </c>
      <c r="P3120" s="19">
        <v>6</v>
      </c>
      <c r="Q3120" s="19">
        <f t="shared" si="288"/>
        <v>40.599999999999994</v>
      </c>
      <c r="R3120" s="3">
        <f t="shared" si="289"/>
        <v>10.564090116995404</v>
      </c>
      <c r="S3120" s="3">
        <f t="shared" si="290"/>
        <v>0.28289473684210525</v>
      </c>
      <c r="T3120" s="9">
        <f t="shared" si="291"/>
        <v>2</v>
      </c>
      <c r="U3120" s="9">
        <f t="shared" si="292"/>
        <v>40.599999999999994</v>
      </c>
      <c r="V3120" s="9">
        <f t="shared" si="293"/>
        <v>14</v>
      </c>
    </row>
    <row r="3121" spans="1:22" x14ac:dyDescent="0.25">
      <c r="A3121" t="s">
        <v>599</v>
      </c>
      <c r="B3121" s="32" t="s">
        <v>120</v>
      </c>
      <c r="C3121" t="s">
        <v>202</v>
      </c>
      <c r="D3121" t="s">
        <v>108</v>
      </c>
      <c r="E3121" s="9">
        <v>0</v>
      </c>
      <c r="F3121" s="9">
        <v>0</v>
      </c>
      <c r="G3121" s="9">
        <v>0</v>
      </c>
      <c r="H3121" s="9">
        <v>0</v>
      </c>
      <c r="I3121" s="9">
        <v>0</v>
      </c>
      <c r="J3121" s="9">
        <v>0</v>
      </c>
      <c r="K3121">
        <v>2.8</v>
      </c>
      <c r="L3121" s="9">
        <v>0</v>
      </c>
      <c r="M3121" s="19">
        <v>0</v>
      </c>
      <c r="N3121" s="19">
        <v>0</v>
      </c>
      <c r="O3121" s="19">
        <v>5</v>
      </c>
      <c r="P3121" s="19">
        <v>0</v>
      </c>
      <c r="Q3121" s="19">
        <f t="shared" si="288"/>
        <v>2.8</v>
      </c>
      <c r="R3121" s="3">
        <f t="shared" si="289"/>
        <v>1.5888818252297601</v>
      </c>
      <c r="S3121" s="3">
        <f t="shared" si="290"/>
        <v>0.12828947368421054</v>
      </c>
      <c r="T3121" s="9">
        <f t="shared" si="291"/>
        <v>0</v>
      </c>
      <c r="U3121" s="9">
        <f t="shared" si="292"/>
        <v>5</v>
      </c>
      <c r="V3121" s="9">
        <f t="shared" si="293"/>
        <v>2</v>
      </c>
    </row>
    <row r="3122" spans="1:22" x14ac:dyDescent="0.25">
      <c r="A3122" t="s">
        <v>599</v>
      </c>
      <c r="B3122" s="32" t="s">
        <v>120</v>
      </c>
      <c r="C3122" t="s">
        <v>202</v>
      </c>
      <c r="D3122" t="s">
        <v>2214</v>
      </c>
      <c r="E3122" s="9">
        <v>3</v>
      </c>
      <c r="F3122" s="9">
        <v>1</v>
      </c>
      <c r="G3122" s="9">
        <v>0</v>
      </c>
      <c r="H3122" s="9">
        <v>3</v>
      </c>
      <c r="I3122" s="9">
        <v>1</v>
      </c>
      <c r="J3122" s="9">
        <v>0</v>
      </c>
      <c r="K3122">
        <v>0</v>
      </c>
      <c r="L3122" s="9">
        <v>0</v>
      </c>
      <c r="M3122" s="19">
        <v>0</v>
      </c>
      <c r="N3122" s="19">
        <v>0</v>
      </c>
      <c r="O3122" s="19">
        <v>0</v>
      </c>
      <c r="P3122" s="19">
        <v>0</v>
      </c>
      <c r="Q3122" s="19">
        <f t="shared" si="288"/>
        <v>0</v>
      </c>
      <c r="R3122" s="3">
        <f t="shared" si="289"/>
        <v>1.1547005383792517</v>
      </c>
      <c r="S3122" s="3">
        <f t="shared" si="290"/>
        <v>6.5789473684210523E-2</v>
      </c>
      <c r="T3122" s="9">
        <f t="shared" si="291"/>
        <v>0</v>
      </c>
      <c r="U3122" s="9">
        <f t="shared" si="292"/>
        <v>3</v>
      </c>
      <c r="V3122" s="9">
        <f t="shared" si="293"/>
        <v>2</v>
      </c>
    </row>
    <row r="3123" spans="1:22" x14ac:dyDescent="0.25">
      <c r="A3123" t="s">
        <v>599</v>
      </c>
      <c r="B3123" s="32" t="s">
        <v>120</v>
      </c>
      <c r="C3123" t="s">
        <v>202</v>
      </c>
      <c r="D3123" t="s">
        <v>109</v>
      </c>
      <c r="E3123" s="9">
        <v>0</v>
      </c>
      <c r="F3123" s="9">
        <v>0</v>
      </c>
      <c r="G3123" s="9">
        <v>10</v>
      </c>
      <c r="H3123" s="9">
        <v>0</v>
      </c>
      <c r="I3123" s="9">
        <v>0</v>
      </c>
      <c r="J3123" s="9">
        <v>0</v>
      </c>
      <c r="K3123">
        <v>4.1999999999999993</v>
      </c>
      <c r="L3123" s="9">
        <v>1.4</v>
      </c>
      <c r="M3123" s="19">
        <v>0</v>
      </c>
      <c r="N3123" s="19">
        <v>0</v>
      </c>
      <c r="O3123" s="19">
        <v>0</v>
      </c>
      <c r="P3123" s="19">
        <v>0</v>
      </c>
      <c r="Q3123" s="19">
        <f t="shared" si="288"/>
        <v>4.1999999999999993</v>
      </c>
      <c r="R3123" s="3">
        <f t="shared" si="289"/>
        <v>3.004844573200236</v>
      </c>
      <c r="S3123" s="3">
        <f t="shared" si="290"/>
        <v>0.17105263157894737</v>
      </c>
      <c r="T3123" s="9">
        <f t="shared" si="291"/>
        <v>0</v>
      </c>
      <c r="U3123" s="9">
        <f t="shared" si="292"/>
        <v>10</v>
      </c>
      <c r="V3123" s="9">
        <f t="shared" si="293"/>
        <v>4</v>
      </c>
    </row>
    <row r="3124" spans="1:22" x14ac:dyDescent="0.25">
      <c r="A3124" t="s">
        <v>599</v>
      </c>
      <c r="B3124" s="32" t="s">
        <v>120</v>
      </c>
      <c r="C3124" t="s">
        <v>202</v>
      </c>
      <c r="D3124" t="s">
        <v>4746</v>
      </c>
      <c r="E3124" s="9">
        <v>9</v>
      </c>
      <c r="F3124" s="9">
        <v>16</v>
      </c>
      <c r="G3124" s="9">
        <v>22</v>
      </c>
      <c r="H3124" s="9">
        <v>11</v>
      </c>
      <c r="I3124" s="9">
        <v>14</v>
      </c>
      <c r="J3124" s="9">
        <v>20</v>
      </c>
      <c r="K3124">
        <v>137.19999999999999</v>
      </c>
      <c r="L3124" s="9">
        <v>15.399999999999999</v>
      </c>
      <c r="M3124" s="19">
        <v>5</v>
      </c>
      <c r="N3124" s="19">
        <v>23</v>
      </c>
      <c r="O3124" s="19">
        <v>3</v>
      </c>
      <c r="P3124" s="19">
        <v>0</v>
      </c>
      <c r="Q3124" s="19">
        <f t="shared" si="288"/>
        <v>137.19999999999999</v>
      </c>
      <c r="R3124" s="3">
        <f t="shared" si="289"/>
        <v>36.720549939765164</v>
      </c>
      <c r="S3124" s="3">
        <f t="shared" si="290"/>
        <v>0.82416267942583743</v>
      </c>
      <c r="T3124" s="9">
        <f t="shared" si="291"/>
        <v>0</v>
      </c>
      <c r="U3124" s="9">
        <f t="shared" si="292"/>
        <v>137.19999999999999</v>
      </c>
      <c r="V3124" s="9">
        <f t="shared" si="293"/>
        <v>47</v>
      </c>
    </row>
    <row r="3125" spans="1:22" x14ac:dyDescent="0.25">
      <c r="A3125" t="s">
        <v>534</v>
      </c>
      <c r="B3125" s="32" t="s">
        <v>122</v>
      </c>
      <c r="C3125" t="s">
        <v>202</v>
      </c>
      <c r="D3125" t="s">
        <v>4746</v>
      </c>
      <c r="E3125" s="9">
        <v>0</v>
      </c>
      <c r="F3125" s="9">
        <v>0</v>
      </c>
      <c r="G3125" s="9">
        <v>0</v>
      </c>
      <c r="H3125" s="9">
        <v>0</v>
      </c>
      <c r="I3125" s="9">
        <v>0</v>
      </c>
      <c r="J3125" s="9">
        <v>0</v>
      </c>
      <c r="K3125">
        <v>0</v>
      </c>
      <c r="L3125" s="9">
        <v>0</v>
      </c>
      <c r="M3125" s="19">
        <v>11</v>
      </c>
      <c r="N3125" s="19">
        <v>0</v>
      </c>
      <c r="O3125" s="19">
        <v>0</v>
      </c>
      <c r="P3125" s="19">
        <v>0</v>
      </c>
      <c r="Q3125" s="19">
        <f t="shared" si="288"/>
        <v>0</v>
      </c>
      <c r="R3125" s="3">
        <f t="shared" si="289"/>
        <v>3.1754264805429417</v>
      </c>
      <c r="S3125" s="3">
        <f t="shared" si="290"/>
        <v>0.36184210526315791</v>
      </c>
      <c r="T3125" s="9">
        <f t="shared" si="291"/>
        <v>0</v>
      </c>
      <c r="U3125" s="9">
        <f t="shared" si="292"/>
        <v>11</v>
      </c>
      <c r="V3125" s="9">
        <f t="shared" si="293"/>
        <v>4</v>
      </c>
    </row>
    <row r="3126" spans="1:22" x14ac:dyDescent="0.25">
      <c r="A3126" t="s">
        <v>534</v>
      </c>
      <c r="B3126" s="32" t="s">
        <v>122</v>
      </c>
      <c r="C3126" t="s">
        <v>202</v>
      </c>
      <c r="D3126" t="s">
        <v>861</v>
      </c>
      <c r="E3126" s="9">
        <v>0</v>
      </c>
      <c r="F3126" s="9">
        <v>0</v>
      </c>
      <c r="G3126" s="9">
        <v>0</v>
      </c>
      <c r="H3126" s="9">
        <v>0</v>
      </c>
      <c r="I3126" s="9">
        <v>0</v>
      </c>
      <c r="J3126" s="9">
        <v>0</v>
      </c>
      <c r="K3126">
        <v>0</v>
      </c>
      <c r="L3126" s="9">
        <v>0</v>
      </c>
      <c r="M3126" s="19">
        <v>0</v>
      </c>
      <c r="N3126" s="19">
        <v>0</v>
      </c>
      <c r="O3126" s="19">
        <v>0</v>
      </c>
      <c r="P3126" s="19">
        <v>1</v>
      </c>
      <c r="Q3126" s="19">
        <f t="shared" si="288"/>
        <v>0</v>
      </c>
      <c r="R3126" s="3">
        <f t="shared" si="289"/>
        <v>0.28867513459481287</v>
      </c>
      <c r="S3126" s="3">
        <f t="shared" si="290"/>
        <v>3.2894736842105261E-2</v>
      </c>
      <c r="T3126" s="9">
        <f t="shared" si="291"/>
        <v>0</v>
      </c>
      <c r="U3126" s="9">
        <f t="shared" si="292"/>
        <v>1</v>
      </c>
      <c r="V3126" s="9">
        <f t="shared" si="293"/>
        <v>0</v>
      </c>
    </row>
    <row r="3127" spans="1:22" x14ac:dyDescent="0.25">
      <c r="A3127" t="s">
        <v>534</v>
      </c>
      <c r="B3127" s="32" t="s">
        <v>122</v>
      </c>
      <c r="C3127" t="s">
        <v>202</v>
      </c>
      <c r="D3127" t="s">
        <v>15</v>
      </c>
      <c r="E3127" s="9">
        <v>24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>
        <v>118.99999999999999</v>
      </c>
      <c r="L3127" s="9">
        <v>114.8</v>
      </c>
      <c r="M3127" s="19">
        <v>0</v>
      </c>
      <c r="N3127" s="19">
        <v>6</v>
      </c>
      <c r="O3127" s="19">
        <v>0</v>
      </c>
      <c r="P3127" s="19">
        <v>0</v>
      </c>
      <c r="Q3127" s="19">
        <f t="shared" si="288"/>
        <v>118.99999999999999</v>
      </c>
      <c r="R3127" s="3">
        <f t="shared" si="289"/>
        <v>44.876433040341361</v>
      </c>
      <c r="S3127" s="3">
        <f t="shared" si="290"/>
        <v>2.1694078947368425</v>
      </c>
      <c r="T3127" s="9">
        <f t="shared" si="291"/>
        <v>0</v>
      </c>
      <c r="U3127" s="9">
        <f t="shared" si="292"/>
        <v>118.99999999999999</v>
      </c>
      <c r="V3127" s="9">
        <f t="shared" si="293"/>
        <v>58</v>
      </c>
    </row>
    <row r="3128" spans="1:22" x14ac:dyDescent="0.25">
      <c r="A3128" t="s">
        <v>534</v>
      </c>
      <c r="B3128" s="32" t="s">
        <v>122</v>
      </c>
      <c r="C3128" t="s">
        <v>202</v>
      </c>
      <c r="D3128" t="s">
        <v>5604</v>
      </c>
      <c r="E3128" s="9">
        <v>0</v>
      </c>
      <c r="F3128" s="9">
        <v>0</v>
      </c>
      <c r="G3128" s="9">
        <v>0</v>
      </c>
      <c r="H3128" s="9">
        <v>0</v>
      </c>
      <c r="I3128" s="9">
        <v>0</v>
      </c>
      <c r="J3128" s="9">
        <v>0</v>
      </c>
      <c r="K3128">
        <v>0</v>
      </c>
      <c r="L3128" s="9">
        <v>0</v>
      </c>
      <c r="M3128" s="19">
        <v>0</v>
      </c>
      <c r="N3128" s="19">
        <v>1</v>
      </c>
      <c r="O3128" s="19">
        <v>39</v>
      </c>
      <c r="P3128" s="19">
        <v>27</v>
      </c>
      <c r="Q3128" s="19">
        <f t="shared" si="288"/>
        <v>0</v>
      </c>
      <c r="R3128" s="3">
        <f t="shared" si="289"/>
        <v>13.062495469043727</v>
      </c>
      <c r="S3128" s="3">
        <f t="shared" si="290"/>
        <v>0.73464912280701755</v>
      </c>
      <c r="T3128" s="9">
        <f t="shared" si="291"/>
        <v>0</v>
      </c>
      <c r="U3128" s="9">
        <f t="shared" si="292"/>
        <v>39</v>
      </c>
      <c r="V3128" s="9">
        <f t="shared" si="293"/>
        <v>17</v>
      </c>
    </row>
    <row r="3129" spans="1:22" x14ac:dyDescent="0.25">
      <c r="A3129" t="s">
        <v>534</v>
      </c>
      <c r="B3129" s="32" t="s">
        <v>122</v>
      </c>
      <c r="C3129" t="s">
        <v>202</v>
      </c>
      <c r="D3129" t="s">
        <v>113</v>
      </c>
      <c r="E3129" s="9">
        <v>14</v>
      </c>
      <c r="F3129" s="9">
        <v>16</v>
      </c>
      <c r="G3129" s="9">
        <v>18</v>
      </c>
      <c r="H3129" s="9">
        <v>14</v>
      </c>
      <c r="I3129" s="9">
        <v>15</v>
      </c>
      <c r="J3129" s="9">
        <v>15</v>
      </c>
      <c r="K3129">
        <v>81.199999999999989</v>
      </c>
      <c r="L3129" s="9">
        <v>16.799999999999997</v>
      </c>
      <c r="M3129" s="19">
        <v>5</v>
      </c>
      <c r="N3129" s="19">
        <v>7</v>
      </c>
      <c r="O3129" s="19">
        <v>16</v>
      </c>
      <c r="P3129" s="19">
        <v>9</v>
      </c>
      <c r="Q3129" s="19">
        <f t="shared" si="288"/>
        <v>81.199999999999989</v>
      </c>
      <c r="R3129" s="3">
        <f t="shared" si="289"/>
        <v>20.033146774707401</v>
      </c>
      <c r="S3129" s="3">
        <f t="shared" si="290"/>
        <v>0.62225877192982459</v>
      </c>
      <c r="T3129" s="9">
        <f t="shared" si="291"/>
        <v>5</v>
      </c>
      <c r="U3129" s="9">
        <f t="shared" si="292"/>
        <v>81.199999999999989</v>
      </c>
      <c r="V3129" s="9">
        <f t="shared" si="293"/>
        <v>26</v>
      </c>
    </row>
    <row r="3130" spans="1:22" x14ac:dyDescent="0.25">
      <c r="A3130" t="s">
        <v>534</v>
      </c>
      <c r="B3130" s="32" t="s">
        <v>122</v>
      </c>
      <c r="C3130" t="s">
        <v>202</v>
      </c>
      <c r="D3130" t="s">
        <v>820</v>
      </c>
      <c r="E3130" s="9">
        <v>0</v>
      </c>
      <c r="F3130" s="9">
        <v>0</v>
      </c>
      <c r="G3130" s="9">
        <v>0</v>
      </c>
      <c r="H3130" s="9">
        <v>0</v>
      </c>
      <c r="I3130" s="9">
        <v>0</v>
      </c>
      <c r="J3130" s="9">
        <v>0</v>
      </c>
      <c r="K3130">
        <v>2.8</v>
      </c>
      <c r="L3130" s="9">
        <v>2.8</v>
      </c>
      <c r="M3130" s="19">
        <v>2</v>
      </c>
      <c r="N3130" s="19">
        <v>0</v>
      </c>
      <c r="O3130" s="19">
        <v>1</v>
      </c>
      <c r="P3130" s="19">
        <v>4</v>
      </c>
      <c r="Q3130" s="19">
        <f t="shared" si="288"/>
        <v>2.8</v>
      </c>
      <c r="R3130" s="3">
        <f t="shared" si="289"/>
        <v>1.4600747178888422</v>
      </c>
      <c r="S3130" s="3">
        <f t="shared" si="290"/>
        <v>8.2894736842105271E-2</v>
      </c>
      <c r="T3130" s="9">
        <f t="shared" si="291"/>
        <v>0</v>
      </c>
      <c r="U3130" s="9">
        <f t="shared" si="292"/>
        <v>4</v>
      </c>
      <c r="V3130" s="9">
        <f t="shared" si="293"/>
        <v>2</v>
      </c>
    </row>
    <row r="3131" spans="1:22" x14ac:dyDescent="0.25">
      <c r="A3131" t="s">
        <v>534</v>
      </c>
      <c r="B3131" s="32" t="s">
        <v>122</v>
      </c>
      <c r="C3131" t="s">
        <v>202</v>
      </c>
      <c r="D3131" t="s">
        <v>119</v>
      </c>
      <c r="E3131" s="9">
        <v>0</v>
      </c>
      <c r="F3131" s="9">
        <v>0</v>
      </c>
      <c r="G3131" s="9">
        <v>0</v>
      </c>
      <c r="H3131" s="9">
        <v>0</v>
      </c>
      <c r="I3131" s="9">
        <v>0</v>
      </c>
      <c r="J3131" s="9">
        <v>0</v>
      </c>
      <c r="K3131">
        <v>11.2</v>
      </c>
      <c r="L3131" s="9">
        <v>1.4</v>
      </c>
      <c r="M3131" s="19">
        <v>1</v>
      </c>
      <c r="N3131" s="19">
        <v>0</v>
      </c>
      <c r="O3131" s="19">
        <v>0</v>
      </c>
      <c r="P3131" s="19">
        <v>0</v>
      </c>
      <c r="Q3131" s="19">
        <f t="shared" si="288"/>
        <v>11.2</v>
      </c>
      <c r="R3131" s="3">
        <f t="shared" si="289"/>
        <v>3.2049204594677776</v>
      </c>
      <c r="S3131" s="3">
        <f t="shared" si="290"/>
        <v>0.14912280701754385</v>
      </c>
      <c r="T3131" s="9">
        <f t="shared" si="291"/>
        <v>0</v>
      </c>
      <c r="U3131" s="9">
        <f t="shared" si="292"/>
        <v>11.2</v>
      </c>
      <c r="V3131" s="9">
        <f t="shared" si="293"/>
        <v>4</v>
      </c>
    </row>
    <row r="3132" spans="1:22" x14ac:dyDescent="0.25">
      <c r="A3132" t="s">
        <v>534</v>
      </c>
      <c r="B3132" s="32" t="s">
        <v>122</v>
      </c>
      <c r="C3132" t="s">
        <v>202</v>
      </c>
      <c r="D3132" t="s">
        <v>106</v>
      </c>
      <c r="E3132" s="9">
        <v>12</v>
      </c>
      <c r="F3132" s="9">
        <v>13</v>
      </c>
      <c r="G3132" s="9">
        <v>35</v>
      </c>
      <c r="H3132" s="9">
        <v>33</v>
      </c>
      <c r="I3132" s="9">
        <v>27</v>
      </c>
      <c r="J3132" s="9">
        <v>17</v>
      </c>
      <c r="K3132">
        <v>137.19999999999999</v>
      </c>
      <c r="L3132" s="9">
        <v>30.799999999999997</v>
      </c>
      <c r="M3132" s="19">
        <v>25</v>
      </c>
      <c r="N3132" s="19">
        <v>33</v>
      </c>
      <c r="O3132" s="19">
        <v>11</v>
      </c>
      <c r="P3132" s="19">
        <v>26</v>
      </c>
      <c r="Q3132" s="19">
        <f t="shared" si="288"/>
        <v>137.19999999999999</v>
      </c>
      <c r="R3132" s="3">
        <f t="shared" si="289"/>
        <v>33.838045648845217</v>
      </c>
      <c r="S3132" s="3">
        <f t="shared" si="290"/>
        <v>1.0964912280701755</v>
      </c>
      <c r="T3132" s="9">
        <f t="shared" si="291"/>
        <v>11</v>
      </c>
      <c r="U3132" s="9">
        <f t="shared" si="292"/>
        <v>137.19999999999999</v>
      </c>
      <c r="V3132" s="9">
        <f t="shared" si="293"/>
        <v>43</v>
      </c>
    </row>
    <row r="3133" spans="1:22" x14ac:dyDescent="0.25">
      <c r="A3133" t="s">
        <v>534</v>
      </c>
      <c r="B3133" s="32" t="s">
        <v>122</v>
      </c>
      <c r="C3133" t="s">
        <v>202</v>
      </c>
      <c r="D3133" t="s">
        <v>108</v>
      </c>
      <c r="E3133" s="9">
        <v>0</v>
      </c>
      <c r="F3133" s="9">
        <v>0</v>
      </c>
      <c r="G3133" s="9">
        <v>0</v>
      </c>
      <c r="H3133" s="9">
        <v>0</v>
      </c>
      <c r="I3133" s="9">
        <v>0</v>
      </c>
      <c r="J3133" s="9">
        <v>0</v>
      </c>
      <c r="K3133">
        <v>0</v>
      </c>
      <c r="L3133" s="9">
        <v>0</v>
      </c>
      <c r="M3133" s="19">
        <v>0</v>
      </c>
      <c r="N3133" s="19">
        <v>0</v>
      </c>
      <c r="O3133" s="19">
        <v>6</v>
      </c>
      <c r="P3133" s="19">
        <v>0</v>
      </c>
      <c r="Q3133" s="19">
        <f t="shared" si="288"/>
        <v>0</v>
      </c>
      <c r="R3133" s="3">
        <f t="shared" si="289"/>
        <v>1.7320508075688772</v>
      </c>
      <c r="S3133" s="3">
        <f t="shared" si="290"/>
        <v>0.19736842105263158</v>
      </c>
      <c r="T3133" s="9">
        <f t="shared" si="291"/>
        <v>0</v>
      </c>
      <c r="U3133" s="9">
        <f t="shared" si="292"/>
        <v>6</v>
      </c>
      <c r="V3133" s="9">
        <f t="shared" si="293"/>
        <v>2</v>
      </c>
    </row>
    <row r="3134" spans="1:22" x14ac:dyDescent="0.25">
      <c r="A3134" t="s">
        <v>534</v>
      </c>
      <c r="B3134" s="32" t="s">
        <v>122</v>
      </c>
      <c r="C3134" t="s">
        <v>202</v>
      </c>
      <c r="D3134" t="s">
        <v>2214</v>
      </c>
      <c r="E3134" s="9">
        <v>0</v>
      </c>
      <c r="F3134" s="9">
        <v>0</v>
      </c>
      <c r="G3134" s="9">
        <v>0</v>
      </c>
      <c r="H3134" s="9">
        <v>0</v>
      </c>
      <c r="I3134" s="9">
        <v>0</v>
      </c>
      <c r="J3134" s="9">
        <v>0</v>
      </c>
      <c r="K3134">
        <v>0</v>
      </c>
      <c r="L3134" s="9">
        <v>0</v>
      </c>
      <c r="M3134" s="19">
        <v>0</v>
      </c>
      <c r="N3134" s="19">
        <v>1</v>
      </c>
      <c r="O3134" s="19">
        <v>0</v>
      </c>
      <c r="P3134" s="19">
        <v>0</v>
      </c>
      <c r="Q3134" s="19">
        <f t="shared" si="288"/>
        <v>0</v>
      </c>
      <c r="R3134" s="3">
        <f t="shared" si="289"/>
        <v>0.28867513459481287</v>
      </c>
      <c r="S3134" s="3">
        <f t="shared" si="290"/>
        <v>3.2894736842105261E-2</v>
      </c>
      <c r="T3134" s="9">
        <f t="shared" si="291"/>
        <v>0</v>
      </c>
      <c r="U3134" s="9">
        <f t="shared" si="292"/>
        <v>1</v>
      </c>
      <c r="V3134" s="9">
        <f t="shared" si="293"/>
        <v>0</v>
      </c>
    </row>
    <row r="3135" spans="1:22" x14ac:dyDescent="0.25">
      <c r="A3135" t="s">
        <v>534</v>
      </c>
      <c r="B3135" s="32" t="s">
        <v>122</v>
      </c>
      <c r="C3135" t="s">
        <v>202</v>
      </c>
      <c r="D3135" t="s">
        <v>109</v>
      </c>
      <c r="E3135" s="9">
        <v>6</v>
      </c>
      <c r="F3135" s="9">
        <v>2</v>
      </c>
      <c r="G3135" s="9">
        <v>9</v>
      </c>
      <c r="H3135" s="9">
        <v>8</v>
      </c>
      <c r="I3135" s="9">
        <v>8</v>
      </c>
      <c r="J3135" s="9">
        <v>13</v>
      </c>
      <c r="K3135">
        <v>22.4</v>
      </c>
      <c r="L3135" s="9">
        <v>0</v>
      </c>
      <c r="M3135" s="19">
        <v>5</v>
      </c>
      <c r="N3135" s="19">
        <v>8</v>
      </c>
      <c r="O3135" s="19">
        <v>3</v>
      </c>
      <c r="P3135" s="19">
        <v>5</v>
      </c>
      <c r="Q3135" s="19">
        <f t="shared" si="288"/>
        <v>22.4</v>
      </c>
      <c r="R3135" s="3">
        <f t="shared" si="289"/>
        <v>5.8521946155422597</v>
      </c>
      <c r="S3135" s="3">
        <f t="shared" si="290"/>
        <v>0.2673444976076555</v>
      </c>
      <c r="T3135" s="9">
        <f t="shared" si="291"/>
        <v>0</v>
      </c>
      <c r="U3135" s="9">
        <f t="shared" si="292"/>
        <v>22.4</v>
      </c>
      <c r="V3135" s="9">
        <f t="shared" si="293"/>
        <v>8</v>
      </c>
    </row>
    <row r="3136" spans="1:22" x14ac:dyDescent="0.25">
      <c r="A3136" t="s">
        <v>534</v>
      </c>
      <c r="B3136" s="32" t="s">
        <v>122</v>
      </c>
      <c r="C3136" t="s">
        <v>202</v>
      </c>
      <c r="D3136" t="s">
        <v>4746</v>
      </c>
      <c r="E3136" s="9">
        <v>34</v>
      </c>
      <c r="F3136" s="9">
        <v>32</v>
      </c>
      <c r="G3136" s="9">
        <v>36</v>
      </c>
      <c r="H3136" s="9">
        <v>41</v>
      </c>
      <c r="I3136" s="9">
        <v>63</v>
      </c>
      <c r="J3136" s="9">
        <v>28</v>
      </c>
      <c r="K3136">
        <v>200.2</v>
      </c>
      <c r="L3136" s="9">
        <v>39.199999999999996</v>
      </c>
      <c r="M3136" s="19">
        <v>0</v>
      </c>
      <c r="N3136" s="19">
        <v>70</v>
      </c>
      <c r="O3136" s="19">
        <v>2</v>
      </c>
      <c r="P3136" s="19">
        <v>0</v>
      </c>
      <c r="Q3136" s="19">
        <f t="shared" si="288"/>
        <v>200.2</v>
      </c>
      <c r="R3136" s="3">
        <f t="shared" si="289"/>
        <v>53.63364785112217</v>
      </c>
      <c r="S3136" s="3">
        <f t="shared" si="290"/>
        <v>1.7940789473684211</v>
      </c>
      <c r="T3136" s="9">
        <f t="shared" si="291"/>
        <v>0</v>
      </c>
      <c r="U3136" s="9">
        <f t="shared" si="292"/>
        <v>200.2</v>
      </c>
      <c r="V3136" s="9">
        <f t="shared" si="293"/>
        <v>69</v>
      </c>
    </row>
    <row r="3137" spans="1:22" x14ac:dyDescent="0.25">
      <c r="A3137" t="s">
        <v>3633</v>
      </c>
      <c r="B3137" s="32" t="s">
        <v>1725</v>
      </c>
      <c r="C3137" t="s">
        <v>202</v>
      </c>
      <c r="D3137" t="s">
        <v>108</v>
      </c>
      <c r="E3137" s="9">
        <v>0</v>
      </c>
      <c r="F3137" s="9">
        <v>0</v>
      </c>
      <c r="G3137" s="9">
        <v>0</v>
      </c>
      <c r="H3137" s="9">
        <v>0</v>
      </c>
      <c r="I3137" s="9">
        <v>0</v>
      </c>
      <c r="J3137" s="9">
        <v>0</v>
      </c>
      <c r="K3137">
        <v>0</v>
      </c>
      <c r="L3137" s="9">
        <v>0</v>
      </c>
      <c r="M3137" s="19">
        <v>0</v>
      </c>
      <c r="N3137" s="19">
        <v>0</v>
      </c>
      <c r="O3137" s="19">
        <v>2</v>
      </c>
      <c r="P3137" s="19">
        <v>0</v>
      </c>
      <c r="Q3137" s="19">
        <f t="shared" si="288"/>
        <v>0</v>
      </c>
      <c r="R3137" s="3">
        <f t="shared" si="289"/>
        <v>0.57735026918962573</v>
      </c>
      <c r="S3137" s="3">
        <f t="shared" si="290"/>
        <v>6.5789473684210523E-2</v>
      </c>
      <c r="T3137" s="9">
        <f t="shared" si="291"/>
        <v>0</v>
      </c>
      <c r="U3137" s="9">
        <f t="shared" si="292"/>
        <v>2</v>
      </c>
      <c r="V3137" s="9">
        <f t="shared" si="293"/>
        <v>1</v>
      </c>
    </row>
    <row r="3138" spans="1:22" x14ac:dyDescent="0.25">
      <c r="A3138" t="s">
        <v>3633</v>
      </c>
      <c r="B3138" s="32" t="s">
        <v>1725</v>
      </c>
      <c r="C3138" t="s">
        <v>202</v>
      </c>
      <c r="D3138" t="s">
        <v>109</v>
      </c>
      <c r="E3138" s="9">
        <v>1</v>
      </c>
      <c r="F3138" s="9">
        <v>0</v>
      </c>
      <c r="G3138" s="9">
        <v>0</v>
      </c>
      <c r="H3138" s="9">
        <v>0</v>
      </c>
      <c r="I3138" s="9">
        <v>0</v>
      </c>
      <c r="J3138" s="9">
        <v>0</v>
      </c>
      <c r="K3138">
        <v>1.4</v>
      </c>
      <c r="L3138" s="9">
        <v>0</v>
      </c>
      <c r="M3138" s="19">
        <v>0</v>
      </c>
      <c r="N3138" s="19">
        <v>0</v>
      </c>
      <c r="O3138" s="19">
        <v>0</v>
      </c>
      <c r="P3138" s="19">
        <v>0</v>
      </c>
      <c r="Q3138" s="19">
        <f t="shared" ref="Q3138:Q3201" si="294">IFERROR(AVERAGEIF(K3138:K3138,"&lt;&gt;0"),0)</f>
        <v>1.4</v>
      </c>
      <c r="R3138" s="3">
        <f t="shared" ref="R3138:R3201" si="295">_xlfn.STDEV.S(E3138:P3138)</f>
        <v>0.47482054026183984</v>
      </c>
      <c r="S3138" s="3">
        <f t="shared" ref="S3138:S3201" si="296">IFERROR(AVERAGEIF(E3138:P3138,"&lt;&gt;0")/30.4,0)</f>
        <v>3.9473684210526314E-2</v>
      </c>
      <c r="T3138" s="9">
        <f t="shared" ref="T3138:T3201" si="297">MIN(E3138:P3138)</f>
        <v>0</v>
      </c>
      <c r="U3138" s="9">
        <f t="shared" ref="U3138:U3201" si="298">MAX(E3138:P3138)</f>
        <v>1.4</v>
      </c>
      <c r="V3138" s="9">
        <f t="shared" ref="V3138:V3201" si="299">MROUND(ROUND(_xlfn.NORM.S.INV($Y$1)*R3138*1,1),1)</f>
        <v>1</v>
      </c>
    </row>
    <row r="3139" spans="1:22" x14ac:dyDescent="0.25">
      <c r="A3139" t="s">
        <v>606</v>
      </c>
      <c r="B3139" s="32" t="s">
        <v>316</v>
      </c>
      <c r="C3139" t="s">
        <v>202</v>
      </c>
      <c r="D3139" t="s">
        <v>4746</v>
      </c>
      <c r="E3139" s="9">
        <v>0</v>
      </c>
      <c r="F3139" s="9">
        <v>0</v>
      </c>
      <c r="G3139" s="9">
        <v>0</v>
      </c>
      <c r="H3139" s="9">
        <v>0</v>
      </c>
      <c r="I3139" s="9">
        <v>0</v>
      </c>
      <c r="J3139" s="9">
        <v>0</v>
      </c>
      <c r="K3139">
        <v>0</v>
      </c>
      <c r="L3139" s="9">
        <v>0</v>
      </c>
      <c r="M3139" s="19">
        <v>1</v>
      </c>
      <c r="N3139" s="19">
        <v>0</v>
      </c>
      <c r="O3139" s="19">
        <v>0</v>
      </c>
      <c r="P3139" s="19">
        <v>0</v>
      </c>
      <c r="Q3139" s="19">
        <f t="shared" si="294"/>
        <v>0</v>
      </c>
      <c r="R3139" s="3">
        <f t="shared" si="295"/>
        <v>0.28867513459481287</v>
      </c>
      <c r="S3139" s="3">
        <f t="shared" si="296"/>
        <v>3.2894736842105261E-2</v>
      </c>
      <c r="T3139" s="9">
        <f t="shared" si="297"/>
        <v>0</v>
      </c>
      <c r="U3139" s="9">
        <f t="shared" si="298"/>
        <v>1</v>
      </c>
      <c r="V3139" s="9">
        <f t="shared" si="299"/>
        <v>0</v>
      </c>
    </row>
    <row r="3140" spans="1:22" x14ac:dyDescent="0.25">
      <c r="A3140" t="s">
        <v>606</v>
      </c>
      <c r="B3140" s="32" t="s">
        <v>316</v>
      </c>
      <c r="C3140" t="s">
        <v>202</v>
      </c>
      <c r="D3140" t="s">
        <v>861</v>
      </c>
      <c r="E3140" s="9">
        <v>0</v>
      </c>
      <c r="F3140" s="9">
        <v>0</v>
      </c>
      <c r="G3140" s="9">
        <v>0</v>
      </c>
      <c r="H3140" s="9">
        <v>0</v>
      </c>
      <c r="I3140" s="9">
        <v>0</v>
      </c>
      <c r="J3140" s="9">
        <v>0</v>
      </c>
      <c r="K3140">
        <v>0</v>
      </c>
      <c r="L3140" s="9">
        <v>0</v>
      </c>
      <c r="M3140" s="19">
        <v>0</v>
      </c>
      <c r="N3140" s="19">
        <v>1</v>
      </c>
      <c r="O3140" s="19">
        <v>0</v>
      </c>
      <c r="P3140" s="19">
        <v>1</v>
      </c>
      <c r="Q3140" s="19">
        <f t="shared" si="294"/>
        <v>0</v>
      </c>
      <c r="R3140" s="3">
        <f t="shared" si="295"/>
        <v>0.38924947208076149</v>
      </c>
      <c r="S3140" s="3">
        <f t="shared" si="296"/>
        <v>3.2894736842105261E-2</v>
      </c>
      <c r="T3140" s="9">
        <f t="shared" si="297"/>
        <v>0</v>
      </c>
      <c r="U3140" s="9">
        <f t="shared" si="298"/>
        <v>1</v>
      </c>
      <c r="V3140" s="9">
        <f t="shared" si="299"/>
        <v>1</v>
      </c>
    </row>
    <row r="3141" spans="1:22" x14ac:dyDescent="0.25">
      <c r="A3141" t="s">
        <v>606</v>
      </c>
      <c r="B3141" s="32" t="s">
        <v>316</v>
      </c>
      <c r="C3141" t="s">
        <v>202</v>
      </c>
      <c r="D3141" t="s">
        <v>15</v>
      </c>
      <c r="E3141" s="9">
        <v>0</v>
      </c>
      <c r="F3141" s="9">
        <v>0</v>
      </c>
      <c r="G3141" s="9">
        <v>0</v>
      </c>
      <c r="H3141" s="9">
        <v>0</v>
      </c>
      <c r="I3141" s="9">
        <v>0</v>
      </c>
      <c r="J3141" s="9">
        <v>0</v>
      </c>
      <c r="K3141">
        <v>28</v>
      </c>
      <c r="L3141" s="9">
        <v>98</v>
      </c>
      <c r="M3141" s="19">
        <v>0</v>
      </c>
      <c r="N3141" s="19">
        <v>0</v>
      </c>
      <c r="O3141" s="19">
        <v>0</v>
      </c>
      <c r="P3141" s="19">
        <v>0</v>
      </c>
      <c r="Q3141" s="19">
        <f t="shared" si="294"/>
        <v>28</v>
      </c>
      <c r="R3141" s="3">
        <f t="shared" si="295"/>
        <v>28.706983629265356</v>
      </c>
      <c r="S3141" s="3">
        <f t="shared" si="296"/>
        <v>2.0723684210526319</v>
      </c>
      <c r="T3141" s="9">
        <f t="shared" si="297"/>
        <v>0</v>
      </c>
      <c r="U3141" s="9">
        <f t="shared" si="298"/>
        <v>98</v>
      </c>
      <c r="V3141" s="9">
        <f t="shared" si="299"/>
        <v>37</v>
      </c>
    </row>
    <row r="3142" spans="1:22" x14ac:dyDescent="0.25">
      <c r="A3142" t="s">
        <v>606</v>
      </c>
      <c r="B3142" s="32" t="s">
        <v>316</v>
      </c>
      <c r="C3142" t="s">
        <v>202</v>
      </c>
      <c r="D3142" t="s">
        <v>5604</v>
      </c>
      <c r="E3142" s="9">
        <v>0</v>
      </c>
      <c r="F3142" s="9">
        <v>0</v>
      </c>
      <c r="G3142" s="9">
        <v>0</v>
      </c>
      <c r="H3142" s="9">
        <v>0</v>
      </c>
      <c r="I3142" s="9">
        <v>0</v>
      </c>
      <c r="J3142" s="9">
        <v>0</v>
      </c>
      <c r="K3142">
        <v>0</v>
      </c>
      <c r="L3142" s="9">
        <v>0</v>
      </c>
      <c r="M3142" s="19">
        <v>0</v>
      </c>
      <c r="N3142" s="19">
        <v>2</v>
      </c>
      <c r="O3142" s="19">
        <v>10</v>
      </c>
      <c r="P3142" s="19">
        <v>0</v>
      </c>
      <c r="Q3142" s="19">
        <f t="shared" si="294"/>
        <v>0</v>
      </c>
      <c r="R3142" s="3">
        <f t="shared" si="295"/>
        <v>2.8919952219248848</v>
      </c>
      <c r="S3142" s="3">
        <f t="shared" si="296"/>
        <v>0.19736842105263158</v>
      </c>
      <c r="T3142" s="9">
        <f t="shared" si="297"/>
        <v>0</v>
      </c>
      <c r="U3142" s="9">
        <f t="shared" si="298"/>
        <v>10</v>
      </c>
      <c r="V3142" s="9">
        <f t="shared" si="299"/>
        <v>4</v>
      </c>
    </row>
    <row r="3143" spans="1:22" x14ac:dyDescent="0.25">
      <c r="A3143" t="s">
        <v>606</v>
      </c>
      <c r="B3143" s="32" t="s">
        <v>316</v>
      </c>
      <c r="C3143" t="s">
        <v>202</v>
      </c>
      <c r="D3143" t="s">
        <v>113</v>
      </c>
      <c r="E3143" s="9">
        <v>17</v>
      </c>
      <c r="F3143" s="9">
        <v>20</v>
      </c>
      <c r="G3143" s="9">
        <v>0</v>
      </c>
      <c r="H3143" s="9">
        <v>4</v>
      </c>
      <c r="I3143" s="9">
        <v>17</v>
      </c>
      <c r="J3143" s="9">
        <v>22</v>
      </c>
      <c r="K3143">
        <v>75.599999999999994</v>
      </c>
      <c r="L3143" s="9">
        <v>0</v>
      </c>
      <c r="M3143" s="19">
        <v>1</v>
      </c>
      <c r="N3143" s="19">
        <v>7</v>
      </c>
      <c r="O3143" s="19">
        <v>0</v>
      </c>
      <c r="P3143" s="19">
        <v>0</v>
      </c>
      <c r="Q3143" s="19">
        <f t="shared" si="294"/>
        <v>75.599999999999994</v>
      </c>
      <c r="R3143" s="3">
        <f t="shared" si="295"/>
        <v>21.347656176789624</v>
      </c>
      <c r="S3143" s="3">
        <f t="shared" si="296"/>
        <v>0.67269736842105265</v>
      </c>
      <c r="T3143" s="9">
        <f t="shared" si="297"/>
        <v>0</v>
      </c>
      <c r="U3143" s="9">
        <f t="shared" si="298"/>
        <v>75.599999999999994</v>
      </c>
      <c r="V3143" s="9">
        <f t="shared" si="299"/>
        <v>27</v>
      </c>
    </row>
    <row r="3144" spans="1:22" x14ac:dyDescent="0.25">
      <c r="A3144" t="s">
        <v>606</v>
      </c>
      <c r="B3144" s="32" t="s">
        <v>316</v>
      </c>
      <c r="C3144" t="s">
        <v>202</v>
      </c>
      <c r="D3144" t="s">
        <v>820</v>
      </c>
      <c r="E3144" s="9">
        <v>0</v>
      </c>
      <c r="F3144" s="9">
        <v>0</v>
      </c>
      <c r="G3144" s="9">
        <v>0</v>
      </c>
      <c r="H3144" s="9">
        <v>0</v>
      </c>
      <c r="I3144" s="9">
        <v>0</v>
      </c>
      <c r="J3144" s="9">
        <v>0</v>
      </c>
      <c r="K3144">
        <v>7</v>
      </c>
      <c r="L3144" s="9">
        <v>8.3999999999999986</v>
      </c>
      <c r="M3144" s="19">
        <v>4</v>
      </c>
      <c r="N3144" s="19">
        <v>0</v>
      </c>
      <c r="O3144" s="19">
        <v>2</v>
      </c>
      <c r="P3144" s="19">
        <v>0</v>
      </c>
      <c r="Q3144" s="19">
        <f t="shared" si="294"/>
        <v>7</v>
      </c>
      <c r="R3144" s="3">
        <f t="shared" si="295"/>
        <v>3.0360959780413377</v>
      </c>
      <c r="S3144" s="3">
        <f t="shared" si="296"/>
        <v>0.17598684210526316</v>
      </c>
      <c r="T3144" s="9">
        <f t="shared" si="297"/>
        <v>0</v>
      </c>
      <c r="U3144" s="9">
        <f t="shared" si="298"/>
        <v>8.3999999999999986</v>
      </c>
      <c r="V3144" s="9">
        <f t="shared" si="299"/>
        <v>4</v>
      </c>
    </row>
    <row r="3145" spans="1:22" x14ac:dyDescent="0.25">
      <c r="A3145" t="s">
        <v>606</v>
      </c>
      <c r="B3145" s="32" t="s">
        <v>316</v>
      </c>
      <c r="C3145" t="s">
        <v>202</v>
      </c>
      <c r="D3145" t="s">
        <v>106</v>
      </c>
      <c r="E3145" s="9">
        <v>11</v>
      </c>
      <c r="F3145" s="9">
        <v>55</v>
      </c>
      <c r="G3145" s="9">
        <v>55</v>
      </c>
      <c r="H3145" s="9">
        <v>26</v>
      </c>
      <c r="I3145" s="9">
        <v>45</v>
      </c>
      <c r="J3145" s="9">
        <v>0</v>
      </c>
      <c r="K3145">
        <v>18.2</v>
      </c>
      <c r="L3145" s="9">
        <v>1.4</v>
      </c>
      <c r="M3145" s="19">
        <v>30</v>
      </c>
      <c r="N3145" s="19">
        <v>83</v>
      </c>
      <c r="O3145" s="19">
        <v>91</v>
      </c>
      <c r="P3145" s="19">
        <v>0</v>
      </c>
      <c r="Q3145" s="19">
        <f t="shared" si="294"/>
        <v>18.2</v>
      </c>
      <c r="R3145" s="3">
        <f t="shared" si="295"/>
        <v>31.452108856405022</v>
      </c>
      <c r="S3145" s="3">
        <f t="shared" si="296"/>
        <v>1.3671052631578948</v>
      </c>
      <c r="T3145" s="9">
        <f t="shared" si="297"/>
        <v>0</v>
      </c>
      <c r="U3145" s="9">
        <f t="shared" si="298"/>
        <v>91</v>
      </c>
      <c r="V3145" s="9">
        <f t="shared" si="299"/>
        <v>40</v>
      </c>
    </row>
    <row r="3146" spans="1:22" x14ac:dyDescent="0.25">
      <c r="A3146" t="s">
        <v>606</v>
      </c>
      <c r="B3146" s="32" t="s">
        <v>316</v>
      </c>
      <c r="C3146" t="s">
        <v>202</v>
      </c>
      <c r="D3146" t="s">
        <v>108</v>
      </c>
      <c r="E3146" s="9">
        <v>0</v>
      </c>
      <c r="F3146" s="9">
        <v>0</v>
      </c>
      <c r="G3146" s="9">
        <v>0</v>
      </c>
      <c r="H3146" s="9">
        <v>0</v>
      </c>
      <c r="I3146" s="9">
        <v>0</v>
      </c>
      <c r="J3146" s="9">
        <v>0</v>
      </c>
      <c r="K3146">
        <v>0</v>
      </c>
      <c r="L3146" s="9">
        <v>0</v>
      </c>
      <c r="M3146" s="19">
        <v>0</v>
      </c>
      <c r="N3146" s="19">
        <v>0</v>
      </c>
      <c r="O3146" s="19">
        <v>2</v>
      </c>
      <c r="P3146" s="19">
        <v>0</v>
      </c>
      <c r="Q3146" s="19">
        <f t="shared" si="294"/>
        <v>0</v>
      </c>
      <c r="R3146" s="3">
        <f t="shared" si="295"/>
        <v>0.57735026918962573</v>
      </c>
      <c r="S3146" s="3">
        <f t="shared" si="296"/>
        <v>6.5789473684210523E-2</v>
      </c>
      <c r="T3146" s="9">
        <f t="shared" si="297"/>
        <v>0</v>
      </c>
      <c r="U3146" s="9">
        <f t="shared" si="298"/>
        <v>2</v>
      </c>
      <c r="V3146" s="9">
        <f t="shared" si="299"/>
        <v>1</v>
      </c>
    </row>
    <row r="3147" spans="1:22" x14ac:dyDescent="0.25">
      <c r="A3147" t="s">
        <v>606</v>
      </c>
      <c r="B3147" s="32" t="s">
        <v>316</v>
      </c>
      <c r="C3147" t="s">
        <v>202</v>
      </c>
      <c r="D3147" t="s">
        <v>109</v>
      </c>
      <c r="E3147" s="9">
        <v>0</v>
      </c>
      <c r="F3147" s="9">
        <v>0</v>
      </c>
      <c r="G3147" s="9">
        <v>6</v>
      </c>
      <c r="H3147" s="9">
        <v>8</v>
      </c>
      <c r="I3147" s="9">
        <v>5</v>
      </c>
      <c r="J3147" s="9">
        <v>20</v>
      </c>
      <c r="K3147">
        <v>29.4</v>
      </c>
      <c r="L3147" s="9">
        <v>0</v>
      </c>
      <c r="M3147" s="19">
        <v>1</v>
      </c>
      <c r="N3147" s="19">
        <v>9</v>
      </c>
      <c r="O3147" s="19">
        <v>12</v>
      </c>
      <c r="P3147" s="19">
        <v>10</v>
      </c>
      <c r="Q3147" s="19">
        <f t="shared" si="294"/>
        <v>29.4</v>
      </c>
      <c r="R3147" s="3">
        <f t="shared" si="295"/>
        <v>8.920592452128373</v>
      </c>
      <c r="S3147" s="3">
        <f t="shared" si="296"/>
        <v>0.36695906432748543</v>
      </c>
      <c r="T3147" s="9">
        <f t="shared" si="297"/>
        <v>0</v>
      </c>
      <c r="U3147" s="9">
        <f t="shared" si="298"/>
        <v>29.4</v>
      </c>
      <c r="V3147" s="9">
        <f t="shared" si="299"/>
        <v>11</v>
      </c>
    </row>
    <row r="3148" spans="1:22" x14ac:dyDescent="0.25">
      <c r="A3148" t="s">
        <v>606</v>
      </c>
      <c r="B3148" s="32" t="s">
        <v>316</v>
      </c>
      <c r="C3148" t="s">
        <v>202</v>
      </c>
      <c r="D3148" t="s">
        <v>4746</v>
      </c>
      <c r="E3148" s="9">
        <v>26</v>
      </c>
      <c r="F3148" s="9">
        <v>47</v>
      </c>
      <c r="G3148" s="9">
        <v>43</v>
      </c>
      <c r="H3148" s="9">
        <v>64</v>
      </c>
      <c r="I3148" s="9">
        <v>79</v>
      </c>
      <c r="J3148" s="9">
        <v>67</v>
      </c>
      <c r="K3148">
        <v>8.3999999999999986</v>
      </c>
      <c r="L3148" s="9">
        <v>0</v>
      </c>
      <c r="M3148" s="19">
        <v>58</v>
      </c>
      <c r="N3148" s="19">
        <v>50</v>
      </c>
      <c r="O3148" s="19">
        <v>0</v>
      </c>
      <c r="P3148" s="19">
        <v>0</v>
      </c>
      <c r="Q3148" s="19">
        <f t="shared" si="294"/>
        <v>8.3999999999999986</v>
      </c>
      <c r="R3148" s="3">
        <f t="shared" si="295"/>
        <v>28.89596805260156</v>
      </c>
      <c r="S3148" s="3">
        <f t="shared" si="296"/>
        <v>1.6169590643274854</v>
      </c>
      <c r="T3148" s="9">
        <f t="shared" si="297"/>
        <v>0</v>
      </c>
      <c r="U3148" s="9">
        <f t="shared" si="298"/>
        <v>79</v>
      </c>
      <c r="V3148" s="9">
        <f t="shared" si="299"/>
        <v>37</v>
      </c>
    </row>
    <row r="3149" spans="1:22" x14ac:dyDescent="0.25">
      <c r="A3149" t="s">
        <v>3095</v>
      </c>
      <c r="B3149" s="32" t="s">
        <v>1574</v>
      </c>
      <c r="C3149" t="s">
        <v>202</v>
      </c>
      <c r="D3149" t="s">
        <v>113</v>
      </c>
      <c r="E3149" s="9">
        <v>0</v>
      </c>
      <c r="F3149" s="9">
        <v>0</v>
      </c>
      <c r="G3149" s="9">
        <v>0</v>
      </c>
      <c r="H3149" s="9">
        <v>0</v>
      </c>
      <c r="I3149" s="9">
        <v>0</v>
      </c>
      <c r="J3149" s="9">
        <v>0</v>
      </c>
      <c r="K3149">
        <v>0</v>
      </c>
      <c r="L3149" s="9">
        <v>0</v>
      </c>
      <c r="M3149" s="19">
        <v>0</v>
      </c>
      <c r="N3149" s="19">
        <v>2</v>
      </c>
      <c r="O3149" s="19">
        <v>0</v>
      </c>
      <c r="P3149" s="19">
        <v>0</v>
      </c>
      <c r="Q3149" s="19">
        <f t="shared" si="294"/>
        <v>0</v>
      </c>
      <c r="R3149" s="3">
        <f t="shared" si="295"/>
        <v>0.57735026918962573</v>
      </c>
      <c r="S3149" s="3">
        <f t="shared" si="296"/>
        <v>6.5789473684210523E-2</v>
      </c>
      <c r="T3149" s="9">
        <f t="shared" si="297"/>
        <v>0</v>
      </c>
      <c r="U3149" s="9">
        <f t="shared" si="298"/>
        <v>2</v>
      </c>
      <c r="V3149" s="9">
        <f t="shared" si="299"/>
        <v>1</v>
      </c>
    </row>
    <row r="3150" spans="1:22" x14ac:dyDescent="0.25">
      <c r="A3150" t="s">
        <v>3095</v>
      </c>
      <c r="B3150" s="32" t="s">
        <v>1574</v>
      </c>
      <c r="C3150" t="s">
        <v>202</v>
      </c>
      <c r="D3150" t="s">
        <v>106</v>
      </c>
      <c r="E3150" s="9">
        <v>1</v>
      </c>
      <c r="F3150" s="9">
        <v>0</v>
      </c>
      <c r="G3150" s="9">
        <v>1</v>
      </c>
      <c r="H3150" s="9">
        <v>0</v>
      </c>
      <c r="I3150" s="9">
        <v>0</v>
      </c>
      <c r="J3150" s="9">
        <v>3</v>
      </c>
      <c r="K3150">
        <v>9.7999999999999989</v>
      </c>
      <c r="L3150" s="9">
        <v>1.4</v>
      </c>
      <c r="M3150" s="19">
        <v>3</v>
      </c>
      <c r="N3150" s="19">
        <v>1</v>
      </c>
      <c r="O3150" s="19">
        <v>3</v>
      </c>
      <c r="P3150" s="19">
        <v>0</v>
      </c>
      <c r="Q3150" s="19">
        <f t="shared" si="294"/>
        <v>9.7999999999999989</v>
      </c>
      <c r="R3150" s="3">
        <f t="shared" si="295"/>
        <v>2.7493249860261839</v>
      </c>
      <c r="S3150" s="3">
        <f t="shared" si="296"/>
        <v>9.5394736842105268E-2</v>
      </c>
      <c r="T3150" s="9">
        <f t="shared" si="297"/>
        <v>0</v>
      </c>
      <c r="U3150" s="9">
        <f t="shared" si="298"/>
        <v>9.7999999999999989</v>
      </c>
      <c r="V3150" s="9">
        <f t="shared" si="299"/>
        <v>4</v>
      </c>
    </row>
    <row r="3151" spans="1:22" x14ac:dyDescent="0.25">
      <c r="A3151" t="s">
        <v>3095</v>
      </c>
      <c r="B3151" s="32" t="s">
        <v>1574</v>
      </c>
      <c r="C3151" t="s">
        <v>202</v>
      </c>
      <c r="D3151" t="s">
        <v>109</v>
      </c>
      <c r="E3151" s="9">
        <v>1</v>
      </c>
      <c r="F3151" s="9">
        <v>0</v>
      </c>
      <c r="G3151" s="9">
        <v>2</v>
      </c>
      <c r="H3151" s="9">
        <v>2</v>
      </c>
      <c r="I3151" s="9">
        <v>3</v>
      </c>
      <c r="J3151" s="9">
        <v>2</v>
      </c>
      <c r="K3151">
        <v>7</v>
      </c>
      <c r="L3151" s="9">
        <v>5.6</v>
      </c>
      <c r="M3151" s="19">
        <v>2</v>
      </c>
      <c r="N3151" s="19">
        <v>2</v>
      </c>
      <c r="O3151" s="19">
        <v>2</v>
      </c>
      <c r="P3151" s="19">
        <v>2</v>
      </c>
      <c r="Q3151" s="19">
        <f t="shared" si="294"/>
        <v>7</v>
      </c>
      <c r="R3151" s="3">
        <f t="shared" si="295"/>
        <v>1.9147750876705167</v>
      </c>
      <c r="S3151" s="3">
        <f t="shared" si="296"/>
        <v>9.1507177033492829E-2</v>
      </c>
      <c r="T3151" s="9">
        <f t="shared" si="297"/>
        <v>0</v>
      </c>
      <c r="U3151" s="9">
        <f t="shared" si="298"/>
        <v>7</v>
      </c>
      <c r="V3151" s="9">
        <f t="shared" si="299"/>
        <v>3</v>
      </c>
    </row>
    <row r="3152" spans="1:22" x14ac:dyDescent="0.25">
      <c r="A3152" t="s">
        <v>3095</v>
      </c>
      <c r="B3152" s="32" t="s">
        <v>1574</v>
      </c>
      <c r="C3152" t="s">
        <v>202</v>
      </c>
      <c r="D3152" t="s">
        <v>4746</v>
      </c>
      <c r="E3152" s="9">
        <v>0</v>
      </c>
      <c r="F3152" s="9">
        <v>1</v>
      </c>
      <c r="G3152" s="9">
        <v>4</v>
      </c>
      <c r="H3152" s="9">
        <v>1</v>
      </c>
      <c r="I3152" s="9">
        <v>0</v>
      </c>
      <c r="J3152" s="9">
        <v>0</v>
      </c>
      <c r="K3152">
        <v>0</v>
      </c>
      <c r="L3152" s="9">
        <v>0</v>
      </c>
      <c r="M3152" s="19">
        <v>0</v>
      </c>
      <c r="N3152" s="19">
        <v>4</v>
      </c>
      <c r="O3152" s="19">
        <v>0</v>
      </c>
      <c r="P3152" s="19">
        <v>0</v>
      </c>
      <c r="Q3152" s="19">
        <f t="shared" si="294"/>
        <v>0</v>
      </c>
      <c r="R3152" s="3">
        <f t="shared" si="295"/>
        <v>1.5275252316519465</v>
      </c>
      <c r="S3152" s="3">
        <f t="shared" si="296"/>
        <v>8.2236842105263164E-2</v>
      </c>
      <c r="T3152" s="9">
        <f t="shared" si="297"/>
        <v>0</v>
      </c>
      <c r="U3152" s="9">
        <f t="shared" si="298"/>
        <v>4</v>
      </c>
      <c r="V3152" s="9">
        <f t="shared" si="299"/>
        <v>2</v>
      </c>
    </row>
    <row r="3153" spans="1:22" x14ac:dyDescent="0.25">
      <c r="A3153" t="s">
        <v>570</v>
      </c>
      <c r="B3153" s="32" t="s">
        <v>214</v>
      </c>
      <c r="C3153" t="s">
        <v>202</v>
      </c>
      <c r="D3153" t="s">
        <v>15</v>
      </c>
      <c r="E3153" s="9">
        <v>0</v>
      </c>
      <c r="F3153" s="9">
        <v>0</v>
      </c>
      <c r="G3153" s="9">
        <v>0</v>
      </c>
      <c r="H3153" s="9">
        <v>0</v>
      </c>
      <c r="I3153" s="9">
        <v>0</v>
      </c>
      <c r="J3153" s="9">
        <v>0</v>
      </c>
      <c r="K3153">
        <v>0</v>
      </c>
      <c r="L3153" s="9">
        <v>7</v>
      </c>
      <c r="M3153" s="19">
        <v>0</v>
      </c>
      <c r="N3153" s="19">
        <v>0</v>
      </c>
      <c r="O3153" s="19">
        <v>0</v>
      </c>
      <c r="P3153" s="19">
        <v>0</v>
      </c>
      <c r="Q3153" s="19">
        <f t="shared" si="294"/>
        <v>0</v>
      </c>
      <c r="R3153" s="3">
        <f t="shared" si="295"/>
        <v>2.0207259421636903</v>
      </c>
      <c r="S3153" s="3">
        <f t="shared" si="296"/>
        <v>0.23026315789473686</v>
      </c>
      <c r="T3153" s="9">
        <f t="shared" si="297"/>
        <v>0</v>
      </c>
      <c r="U3153" s="9">
        <f t="shared" si="298"/>
        <v>7</v>
      </c>
      <c r="V3153" s="9">
        <f t="shared" si="299"/>
        <v>3</v>
      </c>
    </row>
    <row r="3154" spans="1:22" x14ac:dyDescent="0.25">
      <c r="A3154" t="s">
        <v>570</v>
      </c>
      <c r="B3154" s="32" t="s">
        <v>214</v>
      </c>
      <c r="C3154" t="s">
        <v>202</v>
      </c>
      <c r="D3154" t="s">
        <v>113</v>
      </c>
      <c r="E3154" s="9">
        <v>2</v>
      </c>
      <c r="F3154" s="9">
        <v>7</v>
      </c>
      <c r="G3154" s="9">
        <v>1</v>
      </c>
      <c r="H3154" s="9">
        <v>0</v>
      </c>
      <c r="I3154" s="9">
        <v>3</v>
      </c>
      <c r="J3154" s="9">
        <v>5</v>
      </c>
      <c r="K3154">
        <v>11.2</v>
      </c>
      <c r="L3154" s="9">
        <v>5.6</v>
      </c>
      <c r="M3154" s="19">
        <v>6</v>
      </c>
      <c r="N3154" s="19">
        <v>0</v>
      </c>
      <c r="O3154" s="19">
        <v>2</v>
      </c>
      <c r="P3154" s="19">
        <v>7</v>
      </c>
      <c r="Q3154" s="19">
        <f t="shared" si="294"/>
        <v>11.2</v>
      </c>
      <c r="R3154" s="3">
        <f t="shared" si="295"/>
        <v>3.399598906823087</v>
      </c>
      <c r="S3154" s="3">
        <f t="shared" si="296"/>
        <v>0.16381578947368419</v>
      </c>
      <c r="T3154" s="9">
        <f t="shared" si="297"/>
        <v>0</v>
      </c>
      <c r="U3154" s="9">
        <f t="shared" si="298"/>
        <v>11.2</v>
      </c>
      <c r="V3154" s="9">
        <f t="shared" si="299"/>
        <v>4</v>
      </c>
    </row>
    <row r="3155" spans="1:22" x14ac:dyDescent="0.25">
      <c r="A3155" t="s">
        <v>588</v>
      </c>
      <c r="B3155" s="32" t="s">
        <v>216</v>
      </c>
      <c r="C3155" t="s">
        <v>202</v>
      </c>
      <c r="D3155" t="s">
        <v>5604</v>
      </c>
      <c r="E3155" s="9">
        <v>0</v>
      </c>
      <c r="F3155" s="9">
        <v>0</v>
      </c>
      <c r="G3155" s="9">
        <v>0</v>
      </c>
      <c r="H3155" s="9">
        <v>0</v>
      </c>
      <c r="I3155" s="9">
        <v>0</v>
      </c>
      <c r="J3155" s="9">
        <v>0</v>
      </c>
      <c r="K3155">
        <v>0</v>
      </c>
      <c r="L3155" s="9">
        <v>0</v>
      </c>
      <c r="M3155" s="19">
        <v>0</v>
      </c>
      <c r="N3155" s="19">
        <v>0</v>
      </c>
      <c r="O3155" s="19">
        <v>0</v>
      </c>
      <c r="P3155" s="19">
        <v>13</v>
      </c>
      <c r="Q3155" s="19">
        <f t="shared" si="294"/>
        <v>0</v>
      </c>
      <c r="R3155" s="3">
        <f t="shared" si="295"/>
        <v>3.7527767497325675</v>
      </c>
      <c r="S3155" s="3">
        <f t="shared" si="296"/>
        <v>0.42763157894736842</v>
      </c>
      <c r="T3155" s="9">
        <f t="shared" si="297"/>
        <v>0</v>
      </c>
      <c r="U3155" s="9">
        <f t="shared" si="298"/>
        <v>13</v>
      </c>
      <c r="V3155" s="9">
        <f t="shared" si="299"/>
        <v>5</v>
      </c>
    </row>
    <row r="3156" spans="1:22" x14ac:dyDescent="0.25">
      <c r="A3156" t="s">
        <v>588</v>
      </c>
      <c r="B3156" s="32" t="s">
        <v>216</v>
      </c>
      <c r="C3156" t="s">
        <v>202</v>
      </c>
      <c r="D3156" t="s">
        <v>820</v>
      </c>
      <c r="E3156" s="9">
        <v>0</v>
      </c>
      <c r="F3156" s="9">
        <v>0</v>
      </c>
      <c r="G3156" s="9">
        <v>0</v>
      </c>
      <c r="H3156" s="9">
        <v>0</v>
      </c>
      <c r="I3156" s="9">
        <v>0</v>
      </c>
      <c r="J3156" s="9">
        <v>0</v>
      </c>
      <c r="K3156">
        <v>0</v>
      </c>
      <c r="L3156" s="9">
        <v>0</v>
      </c>
      <c r="M3156" s="19">
        <v>0</v>
      </c>
      <c r="N3156" s="19">
        <v>0</v>
      </c>
      <c r="O3156" s="19">
        <v>1</v>
      </c>
      <c r="P3156" s="19">
        <v>0</v>
      </c>
      <c r="Q3156" s="19">
        <f t="shared" si="294"/>
        <v>0</v>
      </c>
      <c r="R3156" s="3">
        <f t="shared" si="295"/>
        <v>0.28867513459481287</v>
      </c>
      <c r="S3156" s="3">
        <f t="shared" si="296"/>
        <v>3.2894736842105261E-2</v>
      </c>
      <c r="T3156" s="9">
        <f t="shared" si="297"/>
        <v>0</v>
      </c>
      <c r="U3156" s="9">
        <f t="shared" si="298"/>
        <v>1</v>
      </c>
      <c r="V3156" s="9">
        <f t="shared" si="299"/>
        <v>0</v>
      </c>
    </row>
    <row r="3157" spans="1:22" x14ac:dyDescent="0.25">
      <c r="A3157" t="s">
        <v>588</v>
      </c>
      <c r="B3157" s="32" t="s">
        <v>216</v>
      </c>
      <c r="C3157" t="s">
        <v>202</v>
      </c>
      <c r="D3157" t="s">
        <v>106</v>
      </c>
      <c r="E3157" s="9">
        <v>3</v>
      </c>
      <c r="F3157" s="9">
        <v>8</v>
      </c>
      <c r="G3157" s="9">
        <v>10</v>
      </c>
      <c r="H3157" s="9">
        <v>2</v>
      </c>
      <c r="I3157" s="9">
        <v>1</v>
      </c>
      <c r="J3157" s="9">
        <v>3</v>
      </c>
      <c r="K3157">
        <v>50.4</v>
      </c>
      <c r="L3157" s="9">
        <v>9.7999999999999989</v>
      </c>
      <c r="M3157" s="19">
        <v>11</v>
      </c>
      <c r="N3157" s="19">
        <v>5</v>
      </c>
      <c r="O3157" s="19">
        <v>2</v>
      </c>
      <c r="P3157" s="19">
        <v>1</v>
      </c>
      <c r="Q3157" s="19">
        <f t="shared" si="294"/>
        <v>50.4</v>
      </c>
      <c r="R3157" s="3">
        <f t="shared" si="295"/>
        <v>13.599231261696042</v>
      </c>
      <c r="S3157" s="3">
        <f t="shared" si="296"/>
        <v>0.29111842105263158</v>
      </c>
      <c r="T3157" s="9">
        <f t="shared" si="297"/>
        <v>1</v>
      </c>
      <c r="U3157" s="9">
        <f t="shared" si="298"/>
        <v>50.4</v>
      </c>
      <c r="V3157" s="9">
        <f t="shared" si="299"/>
        <v>17</v>
      </c>
    </row>
    <row r="3158" spans="1:22" x14ac:dyDescent="0.25">
      <c r="A3158" t="s">
        <v>588</v>
      </c>
      <c r="B3158" s="32" t="s">
        <v>216</v>
      </c>
      <c r="C3158" t="s">
        <v>202</v>
      </c>
      <c r="D3158" t="s">
        <v>109</v>
      </c>
      <c r="E3158" s="9">
        <v>0</v>
      </c>
      <c r="F3158" s="9">
        <v>0</v>
      </c>
      <c r="G3158" s="9">
        <v>1</v>
      </c>
      <c r="H3158" s="9">
        <v>0</v>
      </c>
      <c r="I3158" s="9">
        <v>1</v>
      </c>
      <c r="J3158" s="9">
        <v>0</v>
      </c>
      <c r="K3158">
        <v>0</v>
      </c>
      <c r="L3158" s="9">
        <v>0</v>
      </c>
      <c r="M3158" s="19">
        <v>0</v>
      </c>
      <c r="N3158" s="19">
        <v>0</v>
      </c>
      <c r="O3158" s="19">
        <v>2</v>
      </c>
      <c r="P3158" s="19">
        <v>0</v>
      </c>
      <c r="Q3158" s="19">
        <f t="shared" si="294"/>
        <v>0</v>
      </c>
      <c r="R3158" s="3">
        <f t="shared" si="295"/>
        <v>0.6513389472789296</v>
      </c>
      <c r="S3158" s="3">
        <f t="shared" si="296"/>
        <v>4.3859649122807015E-2</v>
      </c>
      <c r="T3158" s="9">
        <f t="shared" si="297"/>
        <v>0</v>
      </c>
      <c r="U3158" s="9">
        <f t="shared" si="298"/>
        <v>2</v>
      </c>
      <c r="V3158" s="9">
        <f t="shared" si="299"/>
        <v>1</v>
      </c>
    </row>
    <row r="3159" spans="1:22" x14ac:dyDescent="0.25">
      <c r="A3159" t="s">
        <v>588</v>
      </c>
      <c r="B3159" s="32" t="s">
        <v>216</v>
      </c>
      <c r="C3159" t="s">
        <v>202</v>
      </c>
      <c r="D3159" t="s">
        <v>4746</v>
      </c>
      <c r="E3159" s="9">
        <v>3</v>
      </c>
      <c r="F3159" s="9">
        <v>4</v>
      </c>
      <c r="G3159" s="9">
        <v>5</v>
      </c>
      <c r="H3159" s="9">
        <v>3</v>
      </c>
      <c r="I3159" s="9">
        <v>9</v>
      </c>
      <c r="J3159" s="9">
        <v>9</v>
      </c>
      <c r="K3159">
        <v>33.599999999999994</v>
      </c>
      <c r="L3159" s="9">
        <v>36.4</v>
      </c>
      <c r="M3159" s="19">
        <v>24</v>
      </c>
      <c r="N3159" s="19">
        <v>8</v>
      </c>
      <c r="O3159" s="19">
        <v>19</v>
      </c>
      <c r="P3159" s="19">
        <v>6</v>
      </c>
      <c r="Q3159" s="19">
        <f t="shared" si="294"/>
        <v>33.599999999999994</v>
      </c>
      <c r="R3159" s="3">
        <f t="shared" si="295"/>
        <v>11.979477400449433</v>
      </c>
      <c r="S3159" s="3">
        <f t="shared" si="296"/>
        <v>0.43859649122807021</v>
      </c>
      <c r="T3159" s="9">
        <f t="shared" si="297"/>
        <v>3</v>
      </c>
      <c r="U3159" s="9">
        <f t="shared" si="298"/>
        <v>36.4</v>
      </c>
      <c r="V3159" s="9">
        <f t="shared" si="299"/>
        <v>15</v>
      </c>
    </row>
    <row r="3160" spans="1:22" x14ac:dyDescent="0.25">
      <c r="A3160" t="s">
        <v>518</v>
      </c>
      <c r="B3160" s="32" t="s">
        <v>218</v>
      </c>
      <c r="C3160" t="s">
        <v>202</v>
      </c>
      <c r="D3160" t="s">
        <v>15</v>
      </c>
      <c r="E3160" s="9">
        <v>7</v>
      </c>
      <c r="F3160" s="9">
        <v>0</v>
      </c>
      <c r="G3160" s="9">
        <v>0</v>
      </c>
      <c r="H3160" s="9">
        <v>0</v>
      </c>
      <c r="I3160" s="9">
        <v>0</v>
      </c>
      <c r="J3160" s="9">
        <v>0</v>
      </c>
      <c r="K3160">
        <v>0</v>
      </c>
      <c r="L3160" s="9">
        <v>0</v>
      </c>
      <c r="M3160" s="19">
        <v>0</v>
      </c>
      <c r="N3160" s="19">
        <v>0</v>
      </c>
      <c r="O3160" s="19">
        <v>0</v>
      </c>
      <c r="P3160" s="19">
        <v>0</v>
      </c>
      <c r="Q3160" s="19">
        <f t="shared" si="294"/>
        <v>0</v>
      </c>
      <c r="R3160" s="3">
        <f t="shared" si="295"/>
        <v>2.0207259421636903</v>
      </c>
      <c r="S3160" s="3">
        <f t="shared" si="296"/>
        <v>0.23026315789473686</v>
      </c>
      <c r="T3160" s="9">
        <f t="shared" si="297"/>
        <v>0</v>
      </c>
      <c r="U3160" s="9">
        <f t="shared" si="298"/>
        <v>7</v>
      </c>
      <c r="V3160" s="9">
        <f t="shared" si="299"/>
        <v>3</v>
      </c>
    </row>
    <row r="3161" spans="1:22" x14ac:dyDescent="0.25">
      <c r="A3161" t="s">
        <v>518</v>
      </c>
      <c r="B3161" s="32" t="s">
        <v>218</v>
      </c>
      <c r="C3161" t="s">
        <v>202</v>
      </c>
      <c r="D3161" t="s">
        <v>5604</v>
      </c>
      <c r="E3161" s="9">
        <v>0</v>
      </c>
      <c r="F3161" s="9">
        <v>0</v>
      </c>
      <c r="G3161" s="9">
        <v>0</v>
      </c>
      <c r="H3161" s="9">
        <v>0</v>
      </c>
      <c r="I3161" s="9">
        <v>0</v>
      </c>
      <c r="J3161" s="9">
        <v>0</v>
      </c>
      <c r="K3161">
        <v>0</v>
      </c>
      <c r="L3161" s="9">
        <v>0</v>
      </c>
      <c r="M3161" s="19">
        <v>0</v>
      </c>
      <c r="N3161" s="19">
        <v>0</v>
      </c>
      <c r="O3161" s="19">
        <v>13</v>
      </c>
      <c r="P3161" s="19">
        <v>14</v>
      </c>
      <c r="Q3161" s="19">
        <f t="shared" si="294"/>
        <v>0</v>
      </c>
      <c r="R3161" s="3">
        <f t="shared" si="295"/>
        <v>5.2591910888549114</v>
      </c>
      <c r="S3161" s="3">
        <f t="shared" si="296"/>
        <v>0.44407894736842107</v>
      </c>
      <c r="T3161" s="9">
        <f t="shared" si="297"/>
        <v>0</v>
      </c>
      <c r="U3161" s="9">
        <f t="shared" si="298"/>
        <v>14</v>
      </c>
      <c r="V3161" s="9">
        <f t="shared" si="299"/>
        <v>7</v>
      </c>
    </row>
    <row r="3162" spans="1:22" x14ac:dyDescent="0.25">
      <c r="A3162" t="s">
        <v>518</v>
      </c>
      <c r="B3162" s="32" t="s">
        <v>218</v>
      </c>
      <c r="C3162" t="s">
        <v>202</v>
      </c>
      <c r="D3162" t="s">
        <v>113</v>
      </c>
      <c r="E3162" s="9">
        <v>5</v>
      </c>
      <c r="F3162" s="9">
        <v>5</v>
      </c>
      <c r="G3162" s="9">
        <v>4</v>
      </c>
      <c r="H3162" s="9">
        <v>1</v>
      </c>
      <c r="I3162" s="9">
        <v>4</v>
      </c>
      <c r="J3162" s="9">
        <v>8</v>
      </c>
      <c r="K3162">
        <v>25.2</v>
      </c>
      <c r="L3162" s="9">
        <v>11.2</v>
      </c>
      <c r="M3162" s="19">
        <v>9</v>
      </c>
      <c r="N3162" s="19">
        <v>4</v>
      </c>
      <c r="O3162" s="19">
        <v>4</v>
      </c>
      <c r="P3162" s="19">
        <v>17</v>
      </c>
      <c r="Q3162" s="19">
        <f t="shared" si="294"/>
        <v>25.2</v>
      </c>
      <c r="R3162" s="3">
        <f t="shared" si="295"/>
        <v>6.8683507790620615</v>
      </c>
      <c r="S3162" s="3">
        <f t="shared" si="296"/>
        <v>0.26699561403508776</v>
      </c>
      <c r="T3162" s="9">
        <f t="shared" si="297"/>
        <v>1</v>
      </c>
      <c r="U3162" s="9">
        <f t="shared" si="298"/>
        <v>25.2</v>
      </c>
      <c r="V3162" s="9">
        <f t="shared" si="299"/>
        <v>9</v>
      </c>
    </row>
    <row r="3163" spans="1:22" x14ac:dyDescent="0.25">
      <c r="A3163" t="s">
        <v>518</v>
      </c>
      <c r="B3163" s="32" t="s">
        <v>218</v>
      </c>
      <c r="C3163" t="s">
        <v>202</v>
      </c>
      <c r="D3163" t="s">
        <v>106</v>
      </c>
      <c r="E3163" s="9">
        <v>1</v>
      </c>
      <c r="F3163" s="9">
        <v>0</v>
      </c>
      <c r="G3163" s="9">
        <v>1</v>
      </c>
      <c r="H3163" s="9">
        <v>5</v>
      </c>
      <c r="I3163" s="9">
        <v>5</v>
      </c>
      <c r="J3163" s="9">
        <v>8</v>
      </c>
      <c r="K3163">
        <v>15.399999999999999</v>
      </c>
      <c r="L3163" s="9">
        <v>21</v>
      </c>
      <c r="M3163" s="19">
        <v>4</v>
      </c>
      <c r="N3163" s="19">
        <v>10</v>
      </c>
      <c r="O3163" s="19">
        <v>6</v>
      </c>
      <c r="P3163" s="19">
        <v>4</v>
      </c>
      <c r="Q3163" s="19">
        <f t="shared" si="294"/>
        <v>15.399999999999999</v>
      </c>
      <c r="R3163" s="3">
        <f t="shared" si="295"/>
        <v>6.2046903079994102</v>
      </c>
      <c r="S3163" s="3">
        <f t="shared" si="296"/>
        <v>0.24043062200956941</v>
      </c>
      <c r="T3163" s="9">
        <f t="shared" si="297"/>
        <v>0</v>
      </c>
      <c r="U3163" s="9">
        <f t="shared" si="298"/>
        <v>21</v>
      </c>
      <c r="V3163" s="9">
        <f t="shared" si="299"/>
        <v>8</v>
      </c>
    </row>
    <row r="3164" spans="1:22" x14ac:dyDescent="0.25">
      <c r="A3164" t="s">
        <v>518</v>
      </c>
      <c r="B3164" s="32" t="s">
        <v>218</v>
      </c>
      <c r="C3164" t="s">
        <v>202</v>
      </c>
      <c r="D3164" t="s">
        <v>109</v>
      </c>
      <c r="E3164" s="9">
        <v>0</v>
      </c>
      <c r="F3164" s="9">
        <v>0</v>
      </c>
      <c r="G3164" s="9">
        <v>0</v>
      </c>
      <c r="H3164" s="9">
        <v>0</v>
      </c>
      <c r="I3164" s="9">
        <v>0</v>
      </c>
      <c r="J3164" s="9">
        <v>0</v>
      </c>
      <c r="K3164">
        <v>11.2</v>
      </c>
      <c r="L3164" s="9">
        <v>7</v>
      </c>
      <c r="M3164" s="19">
        <v>3</v>
      </c>
      <c r="N3164" s="19">
        <v>0</v>
      </c>
      <c r="O3164" s="19">
        <v>2</v>
      </c>
      <c r="P3164" s="19">
        <v>4</v>
      </c>
      <c r="Q3164" s="19">
        <f t="shared" si="294"/>
        <v>11.2</v>
      </c>
      <c r="R3164" s="3">
        <f t="shared" si="295"/>
        <v>3.5902224122882651</v>
      </c>
      <c r="S3164" s="3">
        <f t="shared" si="296"/>
        <v>0.17894736842105263</v>
      </c>
      <c r="T3164" s="9">
        <f t="shared" si="297"/>
        <v>0</v>
      </c>
      <c r="U3164" s="9">
        <f t="shared" si="298"/>
        <v>11.2</v>
      </c>
      <c r="V3164" s="9">
        <f t="shared" si="299"/>
        <v>5</v>
      </c>
    </row>
    <row r="3165" spans="1:22" x14ac:dyDescent="0.25">
      <c r="A3165" t="s">
        <v>518</v>
      </c>
      <c r="B3165" s="32" t="s">
        <v>218</v>
      </c>
      <c r="C3165" t="s">
        <v>202</v>
      </c>
      <c r="D3165" t="s">
        <v>4746</v>
      </c>
      <c r="E3165" s="9">
        <v>9</v>
      </c>
      <c r="F3165" s="9">
        <v>8</v>
      </c>
      <c r="G3165" s="9">
        <v>8</v>
      </c>
      <c r="H3165" s="9">
        <v>8</v>
      </c>
      <c r="I3165" s="9">
        <v>9</v>
      </c>
      <c r="J3165" s="9">
        <v>11</v>
      </c>
      <c r="K3165">
        <v>8.3999999999999986</v>
      </c>
      <c r="L3165" s="9">
        <v>0</v>
      </c>
      <c r="M3165" s="19">
        <v>11</v>
      </c>
      <c r="N3165" s="19">
        <v>16</v>
      </c>
      <c r="O3165" s="19">
        <v>2</v>
      </c>
      <c r="P3165" s="19">
        <v>0</v>
      </c>
      <c r="Q3165" s="19">
        <f t="shared" si="294"/>
        <v>8.3999999999999986</v>
      </c>
      <c r="R3165" s="3">
        <f t="shared" si="295"/>
        <v>4.7246612833539965</v>
      </c>
      <c r="S3165" s="3">
        <f t="shared" si="296"/>
        <v>0.29736842105263162</v>
      </c>
      <c r="T3165" s="9">
        <f t="shared" si="297"/>
        <v>0</v>
      </c>
      <c r="U3165" s="9">
        <f t="shared" si="298"/>
        <v>16</v>
      </c>
      <c r="V3165" s="9">
        <f t="shared" si="299"/>
        <v>6</v>
      </c>
    </row>
    <row r="3166" spans="1:22" x14ac:dyDescent="0.25">
      <c r="A3166" t="s">
        <v>519</v>
      </c>
      <c r="B3166" s="32" t="s">
        <v>254</v>
      </c>
      <c r="C3166" t="s">
        <v>202</v>
      </c>
      <c r="D3166" t="s">
        <v>861</v>
      </c>
      <c r="E3166" s="9">
        <v>0</v>
      </c>
      <c r="F3166" s="9">
        <v>0</v>
      </c>
      <c r="G3166" s="9">
        <v>0</v>
      </c>
      <c r="H3166" s="9">
        <v>0</v>
      </c>
      <c r="I3166" s="9">
        <v>0</v>
      </c>
      <c r="J3166" s="9">
        <v>0</v>
      </c>
      <c r="K3166">
        <v>0</v>
      </c>
      <c r="L3166" s="9">
        <v>0</v>
      </c>
      <c r="M3166" s="19">
        <v>0</v>
      </c>
      <c r="N3166" s="19">
        <v>0</v>
      </c>
      <c r="O3166" s="19">
        <v>1</v>
      </c>
      <c r="P3166" s="19">
        <v>1</v>
      </c>
      <c r="Q3166" s="19">
        <f t="shared" si="294"/>
        <v>0</v>
      </c>
      <c r="R3166" s="3">
        <f t="shared" si="295"/>
        <v>0.38924947208076149</v>
      </c>
      <c r="S3166" s="3">
        <f t="shared" si="296"/>
        <v>3.2894736842105261E-2</v>
      </c>
      <c r="T3166" s="9">
        <f t="shared" si="297"/>
        <v>0</v>
      </c>
      <c r="U3166" s="9">
        <f t="shared" si="298"/>
        <v>1</v>
      </c>
      <c r="V3166" s="9">
        <f t="shared" si="299"/>
        <v>1</v>
      </c>
    </row>
    <row r="3167" spans="1:22" x14ac:dyDescent="0.25">
      <c r="A3167" t="s">
        <v>519</v>
      </c>
      <c r="B3167" s="32" t="s">
        <v>254</v>
      </c>
      <c r="C3167" t="s">
        <v>202</v>
      </c>
      <c r="D3167" t="s">
        <v>15</v>
      </c>
      <c r="E3167" s="9">
        <v>30</v>
      </c>
      <c r="F3167" s="9">
        <v>6</v>
      </c>
      <c r="G3167" s="9">
        <v>0</v>
      </c>
      <c r="H3167" s="9">
        <v>0</v>
      </c>
      <c r="I3167" s="9">
        <v>0</v>
      </c>
      <c r="J3167" s="9">
        <v>0</v>
      </c>
      <c r="K3167">
        <v>0</v>
      </c>
      <c r="L3167" s="9">
        <v>19.599999999999998</v>
      </c>
      <c r="M3167" s="19">
        <v>0</v>
      </c>
      <c r="N3167" s="19">
        <v>0</v>
      </c>
      <c r="O3167" s="19">
        <v>0</v>
      </c>
      <c r="P3167" s="19">
        <v>0</v>
      </c>
      <c r="Q3167" s="19">
        <f t="shared" si="294"/>
        <v>0</v>
      </c>
      <c r="R3167" s="3">
        <f t="shared" si="295"/>
        <v>9.8282832435350329</v>
      </c>
      <c r="S3167" s="3">
        <f t="shared" si="296"/>
        <v>0.60964912280701755</v>
      </c>
      <c r="T3167" s="9">
        <f t="shared" si="297"/>
        <v>0</v>
      </c>
      <c r="U3167" s="9">
        <f t="shared" si="298"/>
        <v>30</v>
      </c>
      <c r="V3167" s="9">
        <f t="shared" si="299"/>
        <v>13</v>
      </c>
    </row>
    <row r="3168" spans="1:22" x14ac:dyDescent="0.25">
      <c r="A3168" t="s">
        <v>519</v>
      </c>
      <c r="B3168" s="32" t="s">
        <v>254</v>
      </c>
      <c r="C3168" t="s">
        <v>202</v>
      </c>
      <c r="D3168" t="s">
        <v>5604</v>
      </c>
      <c r="E3168" s="9">
        <v>0</v>
      </c>
      <c r="F3168" s="9">
        <v>0</v>
      </c>
      <c r="G3168" s="9">
        <v>0</v>
      </c>
      <c r="H3168" s="9">
        <v>0</v>
      </c>
      <c r="I3168" s="9">
        <v>0</v>
      </c>
      <c r="J3168" s="9">
        <v>0</v>
      </c>
      <c r="K3168">
        <v>0</v>
      </c>
      <c r="L3168" s="9">
        <v>0</v>
      </c>
      <c r="M3168" s="19">
        <v>0</v>
      </c>
      <c r="N3168" s="19">
        <v>0</v>
      </c>
      <c r="O3168" s="19">
        <v>10</v>
      </c>
      <c r="P3168" s="19">
        <v>29</v>
      </c>
      <c r="Q3168" s="19">
        <f t="shared" si="294"/>
        <v>0</v>
      </c>
      <c r="R3168" s="3">
        <f t="shared" si="295"/>
        <v>8.603646161525198</v>
      </c>
      <c r="S3168" s="3">
        <f t="shared" si="296"/>
        <v>0.64144736842105265</v>
      </c>
      <c r="T3168" s="9">
        <f t="shared" si="297"/>
        <v>0</v>
      </c>
      <c r="U3168" s="9">
        <f t="shared" si="298"/>
        <v>29</v>
      </c>
      <c r="V3168" s="9">
        <f t="shared" si="299"/>
        <v>11</v>
      </c>
    </row>
    <row r="3169" spans="1:22" x14ac:dyDescent="0.25">
      <c r="A3169" t="s">
        <v>519</v>
      </c>
      <c r="B3169" s="32" t="s">
        <v>254</v>
      </c>
      <c r="C3169" t="s">
        <v>202</v>
      </c>
      <c r="D3169" t="s">
        <v>113</v>
      </c>
      <c r="E3169" s="9">
        <v>22</v>
      </c>
      <c r="F3169" s="9">
        <v>14</v>
      </c>
      <c r="G3169" s="9">
        <v>11</v>
      </c>
      <c r="H3169" s="9">
        <v>12</v>
      </c>
      <c r="I3169" s="9">
        <v>16</v>
      </c>
      <c r="J3169" s="9">
        <v>11</v>
      </c>
      <c r="K3169">
        <v>68.599999999999994</v>
      </c>
      <c r="L3169" s="9">
        <v>15.399999999999999</v>
      </c>
      <c r="M3169" s="19">
        <v>11</v>
      </c>
      <c r="N3169" s="19">
        <v>9</v>
      </c>
      <c r="O3169" s="19">
        <v>15</v>
      </c>
      <c r="P3169" s="19">
        <v>23</v>
      </c>
      <c r="Q3169" s="19">
        <f t="shared" si="294"/>
        <v>68.599999999999994</v>
      </c>
      <c r="R3169" s="3">
        <f t="shared" si="295"/>
        <v>16.206396043762247</v>
      </c>
      <c r="S3169" s="3">
        <f t="shared" si="296"/>
        <v>0.625</v>
      </c>
      <c r="T3169" s="9">
        <f t="shared" si="297"/>
        <v>9</v>
      </c>
      <c r="U3169" s="9">
        <f t="shared" si="298"/>
        <v>68.599999999999994</v>
      </c>
      <c r="V3169" s="9">
        <f t="shared" si="299"/>
        <v>21</v>
      </c>
    </row>
    <row r="3170" spans="1:22" x14ac:dyDescent="0.25">
      <c r="A3170" t="s">
        <v>519</v>
      </c>
      <c r="B3170" s="32" t="s">
        <v>254</v>
      </c>
      <c r="C3170" t="s">
        <v>202</v>
      </c>
      <c r="D3170" t="s">
        <v>820</v>
      </c>
      <c r="E3170" s="9">
        <v>0</v>
      </c>
      <c r="F3170" s="9">
        <v>0</v>
      </c>
      <c r="G3170" s="9">
        <v>0</v>
      </c>
      <c r="H3170" s="9">
        <v>0</v>
      </c>
      <c r="I3170" s="9">
        <v>0</v>
      </c>
      <c r="J3170" s="9">
        <v>0</v>
      </c>
      <c r="K3170">
        <v>5.6</v>
      </c>
      <c r="L3170" s="9">
        <v>7</v>
      </c>
      <c r="M3170" s="19">
        <v>3</v>
      </c>
      <c r="N3170" s="19">
        <v>1</v>
      </c>
      <c r="O3170" s="19">
        <v>5</v>
      </c>
      <c r="P3170" s="19">
        <v>2</v>
      </c>
      <c r="Q3170" s="19">
        <f t="shared" si="294"/>
        <v>5.6</v>
      </c>
      <c r="R3170" s="3">
        <f t="shared" si="295"/>
        <v>2.5751728391537432</v>
      </c>
      <c r="S3170" s="3">
        <f t="shared" si="296"/>
        <v>0.12938596491228072</v>
      </c>
      <c r="T3170" s="9">
        <f t="shared" si="297"/>
        <v>0</v>
      </c>
      <c r="U3170" s="9">
        <f t="shared" si="298"/>
        <v>7</v>
      </c>
      <c r="V3170" s="9">
        <f t="shared" si="299"/>
        <v>3</v>
      </c>
    </row>
    <row r="3171" spans="1:22" x14ac:dyDescent="0.25">
      <c r="A3171" t="s">
        <v>519</v>
      </c>
      <c r="B3171" s="32" t="s">
        <v>254</v>
      </c>
      <c r="C3171" t="s">
        <v>202</v>
      </c>
      <c r="D3171" t="s">
        <v>119</v>
      </c>
      <c r="E3171" s="9">
        <v>0</v>
      </c>
      <c r="F3171" s="9">
        <v>0</v>
      </c>
      <c r="G3171" s="9">
        <v>0</v>
      </c>
      <c r="H3171" s="9">
        <v>0</v>
      </c>
      <c r="I3171" s="9">
        <v>0</v>
      </c>
      <c r="J3171" s="9">
        <v>0</v>
      </c>
      <c r="K3171">
        <v>9.7999999999999989</v>
      </c>
      <c r="L3171" s="9">
        <v>2.8</v>
      </c>
      <c r="M3171" s="19">
        <v>1</v>
      </c>
      <c r="N3171" s="19">
        <v>0</v>
      </c>
      <c r="O3171" s="19">
        <v>0</v>
      </c>
      <c r="P3171" s="19">
        <v>0</v>
      </c>
      <c r="Q3171" s="19">
        <f t="shared" si="294"/>
        <v>9.7999999999999989</v>
      </c>
      <c r="R3171" s="3">
        <f t="shared" si="295"/>
        <v>2.8518999514943251</v>
      </c>
      <c r="S3171" s="3">
        <f t="shared" si="296"/>
        <v>0.14912280701754382</v>
      </c>
      <c r="T3171" s="9">
        <f t="shared" si="297"/>
        <v>0</v>
      </c>
      <c r="U3171" s="9">
        <f t="shared" si="298"/>
        <v>9.7999999999999989</v>
      </c>
      <c r="V3171" s="9">
        <f t="shared" si="299"/>
        <v>4</v>
      </c>
    </row>
    <row r="3172" spans="1:22" x14ac:dyDescent="0.25">
      <c r="A3172" t="s">
        <v>519</v>
      </c>
      <c r="B3172" s="32" t="s">
        <v>254</v>
      </c>
      <c r="C3172" t="s">
        <v>202</v>
      </c>
      <c r="D3172" t="s">
        <v>106</v>
      </c>
      <c r="E3172" s="9">
        <v>10</v>
      </c>
      <c r="F3172" s="9">
        <v>20</v>
      </c>
      <c r="G3172" s="9">
        <v>16</v>
      </c>
      <c r="H3172" s="9">
        <v>33</v>
      </c>
      <c r="I3172" s="9">
        <v>27</v>
      </c>
      <c r="J3172" s="9">
        <v>28</v>
      </c>
      <c r="K3172">
        <v>144.19999999999999</v>
      </c>
      <c r="L3172" s="9">
        <v>18.2</v>
      </c>
      <c r="M3172" s="19">
        <v>36</v>
      </c>
      <c r="N3172" s="19">
        <v>46</v>
      </c>
      <c r="O3172" s="19">
        <v>30</v>
      </c>
      <c r="P3172" s="19">
        <v>26</v>
      </c>
      <c r="Q3172" s="19">
        <f t="shared" si="294"/>
        <v>144.19999999999999</v>
      </c>
      <c r="R3172" s="3">
        <f t="shared" si="295"/>
        <v>35.349681752457123</v>
      </c>
      <c r="S3172" s="3">
        <f t="shared" si="296"/>
        <v>1.1907894736842104</v>
      </c>
      <c r="T3172" s="9">
        <f t="shared" si="297"/>
        <v>10</v>
      </c>
      <c r="U3172" s="9">
        <f t="shared" si="298"/>
        <v>144.19999999999999</v>
      </c>
      <c r="V3172" s="9">
        <f t="shared" si="299"/>
        <v>45</v>
      </c>
    </row>
    <row r="3173" spans="1:22" x14ac:dyDescent="0.25">
      <c r="A3173" t="s">
        <v>519</v>
      </c>
      <c r="B3173" s="32" t="s">
        <v>254</v>
      </c>
      <c r="C3173" t="s">
        <v>202</v>
      </c>
      <c r="D3173" t="s">
        <v>108</v>
      </c>
      <c r="E3173" s="9">
        <v>0</v>
      </c>
      <c r="F3173" s="9">
        <v>0</v>
      </c>
      <c r="G3173" s="9">
        <v>0</v>
      </c>
      <c r="H3173" s="9">
        <v>0</v>
      </c>
      <c r="I3173" s="9">
        <v>0</v>
      </c>
      <c r="J3173" s="9">
        <v>0</v>
      </c>
      <c r="K3173">
        <v>0</v>
      </c>
      <c r="L3173" s="9">
        <v>0</v>
      </c>
      <c r="M3173" s="19">
        <v>0</v>
      </c>
      <c r="N3173" s="19">
        <v>0</v>
      </c>
      <c r="O3173" s="19">
        <v>1</v>
      </c>
      <c r="P3173" s="19">
        <v>0</v>
      </c>
      <c r="Q3173" s="19">
        <f t="shared" si="294"/>
        <v>0</v>
      </c>
      <c r="R3173" s="3">
        <f t="shared" si="295"/>
        <v>0.28867513459481287</v>
      </c>
      <c r="S3173" s="3">
        <f t="shared" si="296"/>
        <v>3.2894736842105261E-2</v>
      </c>
      <c r="T3173" s="9">
        <f t="shared" si="297"/>
        <v>0</v>
      </c>
      <c r="U3173" s="9">
        <f t="shared" si="298"/>
        <v>1</v>
      </c>
      <c r="V3173" s="9">
        <f t="shared" si="299"/>
        <v>0</v>
      </c>
    </row>
    <row r="3174" spans="1:22" x14ac:dyDescent="0.25">
      <c r="A3174" t="s">
        <v>519</v>
      </c>
      <c r="B3174" s="32" t="s">
        <v>254</v>
      </c>
      <c r="C3174" t="s">
        <v>202</v>
      </c>
      <c r="D3174" t="s">
        <v>109</v>
      </c>
      <c r="E3174" s="9">
        <v>5</v>
      </c>
      <c r="F3174" s="9">
        <v>5</v>
      </c>
      <c r="G3174" s="9">
        <v>5</v>
      </c>
      <c r="H3174" s="9">
        <v>3</v>
      </c>
      <c r="I3174" s="9">
        <v>10</v>
      </c>
      <c r="J3174" s="9">
        <v>15</v>
      </c>
      <c r="K3174">
        <v>16.799999999999997</v>
      </c>
      <c r="L3174" s="9">
        <v>2.8</v>
      </c>
      <c r="M3174" s="19">
        <v>5</v>
      </c>
      <c r="N3174" s="19">
        <v>7</v>
      </c>
      <c r="O3174" s="19">
        <v>4</v>
      </c>
      <c r="P3174" s="19">
        <v>6</v>
      </c>
      <c r="Q3174" s="19">
        <f t="shared" si="294"/>
        <v>16.799999999999997</v>
      </c>
      <c r="R3174" s="3">
        <f t="shared" si="295"/>
        <v>4.5592064700300243</v>
      </c>
      <c r="S3174" s="3">
        <f t="shared" si="296"/>
        <v>0.23190789473684212</v>
      </c>
      <c r="T3174" s="9">
        <f t="shared" si="297"/>
        <v>2.8</v>
      </c>
      <c r="U3174" s="9">
        <f t="shared" si="298"/>
        <v>16.799999999999997</v>
      </c>
      <c r="V3174" s="9">
        <f t="shared" si="299"/>
        <v>6</v>
      </c>
    </row>
    <row r="3175" spans="1:22" x14ac:dyDescent="0.25">
      <c r="A3175" t="s">
        <v>519</v>
      </c>
      <c r="B3175" s="32" t="s">
        <v>254</v>
      </c>
      <c r="C3175" t="s">
        <v>202</v>
      </c>
      <c r="D3175" t="s">
        <v>4746</v>
      </c>
      <c r="E3175" s="9">
        <v>36</v>
      </c>
      <c r="F3175" s="9">
        <v>41</v>
      </c>
      <c r="G3175" s="9">
        <v>48</v>
      </c>
      <c r="H3175" s="9">
        <v>26</v>
      </c>
      <c r="I3175" s="9">
        <v>61</v>
      </c>
      <c r="J3175" s="9">
        <v>48</v>
      </c>
      <c r="K3175">
        <v>204.39999999999998</v>
      </c>
      <c r="L3175" s="9">
        <v>54.599999999999994</v>
      </c>
      <c r="M3175" s="19">
        <v>54</v>
      </c>
      <c r="N3175" s="19">
        <v>39</v>
      </c>
      <c r="O3175" s="19">
        <v>38</v>
      </c>
      <c r="P3175" s="19">
        <v>5</v>
      </c>
      <c r="Q3175" s="19">
        <f t="shared" si="294"/>
        <v>204.39999999999998</v>
      </c>
      <c r="R3175" s="3">
        <f t="shared" si="295"/>
        <v>49.448261911422172</v>
      </c>
      <c r="S3175" s="3">
        <f t="shared" si="296"/>
        <v>1.7955043859649125</v>
      </c>
      <c r="T3175" s="9">
        <f t="shared" si="297"/>
        <v>5</v>
      </c>
      <c r="U3175" s="9">
        <f t="shared" si="298"/>
        <v>204.39999999999998</v>
      </c>
      <c r="V3175" s="9">
        <f t="shared" si="299"/>
        <v>63</v>
      </c>
    </row>
    <row r="3176" spans="1:22" x14ac:dyDescent="0.25">
      <c r="A3176" t="s">
        <v>436</v>
      </c>
      <c r="B3176" s="32" t="s">
        <v>303</v>
      </c>
      <c r="C3176" t="s">
        <v>202</v>
      </c>
      <c r="D3176" t="s">
        <v>861</v>
      </c>
      <c r="E3176" s="9">
        <v>0</v>
      </c>
      <c r="F3176" s="9">
        <v>0</v>
      </c>
      <c r="G3176" s="9">
        <v>0</v>
      </c>
      <c r="H3176" s="9">
        <v>0</v>
      </c>
      <c r="I3176" s="9">
        <v>0</v>
      </c>
      <c r="J3176" s="9">
        <v>0</v>
      </c>
      <c r="K3176">
        <v>0</v>
      </c>
      <c r="L3176" s="9">
        <v>0</v>
      </c>
      <c r="M3176" s="19">
        <v>1</v>
      </c>
      <c r="N3176" s="19">
        <v>1</v>
      </c>
      <c r="O3176" s="19">
        <v>3</v>
      </c>
      <c r="P3176" s="19">
        <v>1</v>
      </c>
      <c r="Q3176" s="19">
        <f t="shared" si="294"/>
        <v>0</v>
      </c>
      <c r="R3176" s="3">
        <f t="shared" si="295"/>
        <v>0.90453403373329089</v>
      </c>
      <c r="S3176" s="3">
        <f t="shared" si="296"/>
        <v>4.9342105263157895E-2</v>
      </c>
      <c r="T3176" s="9">
        <f t="shared" si="297"/>
        <v>0</v>
      </c>
      <c r="U3176" s="9">
        <f t="shared" si="298"/>
        <v>3</v>
      </c>
      <c r="V3176" s="9">
        <f t="shared" si="299"/>
        <v>1</v>
      </c>
    </row>
    <row r="3177" spans="1:22" x14ac:dyDescent="0.25">
      <c r="A3177" t="s">
        <v>436</v>
      </c>
      <c r="B3177" s="32" t="s">
        <v>303</v>
      </c>
      <c r="C3177" t="s">
        <v>202</v>
      </c>
      <c r="D3177" t="s">
        <v>15</v>
      </c>
      <c r="E3177" s="9">
        <v>42</v>
      </c>
      <c r="F3177" s="9">
        <v>0</v>
      </c>
      <c r="G3177" s="9">
        <v>0</v>
      </c>
      <c r="H3177" s="9">
        <v>0</v>
      </c>
      <c r="I3177" s="9">
        <v>46</v>
      </c>
      <c r="J3177" s="9">
        <v>0</v>
      </c>
      <c r="K3177">
        <v>70</v>
      </c>
      <c r="L3177" s="9">
        <v>161</v>
      </c>
      <c r="M3177" s="19">
        <v>0</v>
      </c>
      <c r="N3177" s="19">
        <v>0</v>
      </c>
      <c r="O3177" s="19">
        <v>0</v>
      </c>
      <c r="P3177" s="19">
        <v>0</v>
      </c>
      <c r="Q3177" s="19">
        <f t="shared" si="294"/>
        <v>70</v>
      </c>
      <c r="R3177" s="3">
        <f t="shared" si="295"/>
        <v>48.823351963683287</v>
      </c>
      <c r="S3177" s="3">
        <f t="shared" si="296"/>
        <v>2.6233552631578947</v>
      </c>
      <c r="T3177" s="9">
        <f t="shared" si="297"/>
        <v>0</v>
      </c>
      <c r="U3177" s="9">
        <f t="shared" si="298"/>
        <v>161</v>
      </c>
      <c r="V3177" s="9">
        <f t="shared" si="299"/>
        <v>63</v>
      </c>
    </row>
    <row r="3178" spans="1:22" x14ac:dyDescent="0.25">
      <c r="A3178" t="s">
        <v>436</v>
      </c>
      <c r="B3178" s="32" t="s">
        <v>303</v>
      </c>
      <c r="C3178" t="s">
        <v>202</v>
      </c>
      <c r="D3178" t="s">
        <v>5604</v>
      </c>
      <c r="E3178" s="9">
        <v>0</v>
      </c>
      <c r="F3178" s="9">
        <v>0</v>
      </c>
      <c r="G3178" s="9">
        <v>0</v>
      </c>
      <c r="H3178" s="9">
        <v>0</v>
      </c>
      <c r="I3178" s="9">
        <v>0</v>
      </c>
      <c r="J3178" s="9">
        <v>0</v>
      </c>
      <c r="K3178">
        <v>0</v>
      </c>
      <c r="L3178" s="9">
        <v>0</v>
      </c>
      <c r="M3178" s="19">
        <v>0</v>
      </c>
      <c r="N3178" s="19">
        <v>0</v>
      </c>
      <c r="O3178" s="19">
        <v>23</v>
      </c>
      <c r="P3178" s="19">
        <v>133</v>
      </c>
      <c r="Q3178" s="19">
        <f t="shared" si="294"/>
        <v>0</v>
      </c>
      <c r="R3178" s="3">
        <f t="shared" si="295"/>
        <v>38.364282631351024</v>
      </c>
      <c r="S3178" s="3">
        <f t="shared" si="296"/>
        <v>2.5657894736842106</v>
      </c>
      <c r="T3178" s="9">
        <f t="shared" si="297"/>
        <v>0</v>
      </c>
      <c r="U3178" s="9">
        <f t="shared" si="298"/>
        <v>133</v>
      </c>
      <c r="V3178" s="9">
        <f t="shared" si="299"/>
        <v>49</v>
      </c>
    </row>
    <row r="3179" spans="1:22" x14ac:dyDescent="0.25">
      <c r="A3179" t="s">
        <v>436</v>
      </c>
      <c r="B3179" s="32" t="s">
        <v>303</v>
      </c>
      <c r="C3179" t="s">
        <v>202</v>
      </c>
      <c r="D3179" t="s">
        <v>113</v>
      </c>
      <c r="E3179" s="9">
        <v>59</v>
      </c>
      <c r="F3179" s="9">
        <v>68</v>
      </c>
      <c r="G3179" s="9">
        <v>36</v>
      </c>
      <c r="H3179" s="9">
        <v>44</v>
      </c>
      <c r="I3179" s="9">
        <v>37</v>
      </c>
      <c r="J3179" s="9">
        <v>33</v>
      </c>
      <c r="K3179">
        <v>172.2</v>
      </c>
      <c r="L3179" s="9">
        <v>35</v>
      </c>
      <c r="M3179" s="19">
        <v>35</v>
      </c>
      <c r="N3179" s="19">
        <v>38</v>
      </c>
      <c r="O3179" s="19">
        <v>35</v>
      </c>
      <c r="P3179" s="19">
        <v>72</v>
      </c>
      <c r="Q3179" s="19">
        <f t="shared" si="294"/>
        <v>172.2</v>
      </c>
      <c r="R3179" s="3">
        <f t="shared" si="295"/>
        <v>39.297663590045175</v>
      </c>
      <c r="S3179" s="3">
        <f t="shared" si="296"/>
        <v>1.8207236842105265</v>
      </c>
      <c r="T3179" s="9">
        <f t="shared" si="297"/>
        <v>33</v>
      </c>
      <c r="U3179" s="9">
        <f t="shared" si="298"/>
        <v>172.2</v>
      </c>
      <c r="V3179" s="9">
        <f t="shared" si="299"/>
        <v>50</v>
      </c>
    </row>
    <row r="3180" spans="1:22" x14ac:dyDescent="0.25">
      <c r="A3180" t="s">
        <v>436</v>
      </c>
      <c r="B3180" s="32" t="s">
        <v>303</v>
      </c>
      <c r="C3180" t="s">
        <v>202</v>
      </c>
      <c r="D3180" t="s">
        <v>820</v>
      </c>
      <c r="E3180" s="9">
        <v>0</v>
      </c>
      <c r="F3180" s="9">
        <v>0</v>
      </c>
      <c r="G3180" s="9">
        <v>0</v>
      </c>
      <c r="H3180" s="9">
        <v>0</v>
      </c>
      <c r="I3180" s="9">
        <v>0</v>
      </c>
      <c r="J3180" s="9">
        <v>0</v>
      </c>
      <c r="K3180">
        <v>7</v>
      </c>
      <c r="L3180" s="9">
        <v>9.7999999999999989</v>
      </c>
      <c r="M3180" s="19">
        <v>13</v>
      </c>
      <c r="N3180" s="19">
        <v>3</v>
      </c>
      <c r="O3180" s="19">
        <v>8</v>
      </c>
      <c r="P3180" s="19">
        <v>4</v>
      </c>
      <c r="Q3180" s="19">
        <f t="shared" si="294"/>
        <v>7</v>
      </c>
      <c r="R3180" s="3">
        <f t="shared" si="295"/>
        <v>4.6298111748916408</v>
      </c>
      <c r="S3180" s="3">
        <f t="shared" si="296"/>
        <v>0.24561403508771928</v>
      </c>
      <c r="T3180" s="9">
        <f t="shared" si="297"/>
        <v>0</v>
      </c>
      <c r="U3180" s="9">
        <f t="shared" si="298"/>
        <v>13</v>
      </c>
      <c r="V3180" s="9">
        <f t="shared" si="299"/>
        <v>6</v>
      </c>
    </row>
    <row r="3181" spans="1:22" x14ac:dyDescent="0.25">
      <c r="A3181" t="s">
        <v>436</v>
      </c>
      <c r="B3181" s="32" t="s">
        <v>303</v>
      </c>
      <c r="C3181" t="s">
        <v>202</v>
      </c>
      <c r="D3181" t="s">
        <v>119</v>
      </c>
      <c r="E3181" s="9">
        <v>0</v>
      </c>
      <c r="F3181" s="9">
        <v>0</v>
      </c>
      <c r="G3181" s="9">
        <v>0</v>
      </c>
      <c r="H3181" s="9">
        <v>0</v>
      </c>
      <c r="I3181" s="9">
        <v>0</v>
      </c>
      <c r="J3181" s="9">
        <v>0</v>
      </c>
      <c r="K3181">
        <v>18.2</v>
      </c>
      <c r="L3181" s="9">
        <v>11.2</v>
      </c>
      <c r="M3181" s="19">
        <v>2</v>
      </c>
      <c r="N3181" s="19">
        <v>0</v>
      </c>
      <c r="O3181" s="19">
        <v>2</v>
      </c>
      <c r="P3181" s="19">
        <v>3</v>
      </c>
      <c r="Q3181" s="19">
        <f t="shared" si="294"/>
        <v>18.2</v>
      </c>
      <c r="R3181" s="3">
        <f t="shared" si="295"/>
        <v>5.7466722913563135</v>
      </c>
      <c r="S3181" s="3">
        <f t="shared" si="296"/>
        <v>0.23947368421052631</v>
      </c>
      <c r="T3181" s="9">
        <f t="shared" si="297"/>
        <v>0</v>
      </c>
      <c r="U3181" s="9">
        <f t="shared" si="298"/>
        <v>18.2</v>
      </c>
      <c r="V3181" s="9">
        <f t="shared" si="299"/>
        <v>7</v>
      </c>
    </row>
    <row r="3182" spans="1:22" x14ac:dyDescent="0.25">
      <c r="A3182" t="s">
        <v>436</v>
      </c>
      <c r="B3182" s="32" t="s">
        <v>303</v>
      </c>
      <c r="C3182" t="s">
        <v>202</v>
      </c>
      <c r="D3182" t="s">
        <v>106</v>
      </c>
      <c r="E3182" s="9">
        <v>54</v>
      </c>
      <c r="F3182" s="9">
        <v>138</v>
      </c>
      <c r="G3182" s="9">
        <v>139</v>
      </c>
      <c r="H3182" s="9">
        <v>135</v>
      </c>
      <c r="I3182" s="9">
        <v>109</v>
      </c>
      <c r="J3182" s="9">
        <v>125</v>
      </c>
      <c r="K3182">
        <v>602</v>
      </c>
      <c r="L3182" s="9">
        <v>142.79999999999998</v>
      </c>
      <c r="M3182" s="19">
        <v>165</v>
      </c>
      <c r="N3182" s="19">
        <v>178</v>
      </c>
      <c r="O3182" s="19">
        <v>129</v>
      </c>
      <c r="P3182" s="19">
        <v>176</v>
      </c>
      <c r="Q3182" s="19">
        <f t="shared" si="294"/>
        <v>602</v>
      </c>
      <c r="R3182" s="3">
        <f t="shared" si="295"/>
        <v>138.61310445723635</v>
      </c>
      <c r="S3182" s="3">
        <f t="shared" si="296"/>
        <v>5.7368421052631584</v>
      </c>
      <c r="T3182" s="9">
        <f t="shared" si="297"/>
        <v>54</v>
      </c>
      <c r="U3182" s="9">
        <f t="shared" si="298"/>
        <v>602</v>
      </c>
      <c r="V3182" s="9">
        <f t="shared" si="299"/>
        <v>178</v>
      </c>
    </row>
    <row r="3183" spans="1:22" x14ac:dyDescent="0.25">
      <c r="A3183" t="s">
        <v>436</v>
      </c>
      <c r="B3183" s="32" t="s">
        <v>303</v>
      </c>
      <c r="C3183" t="s">
        <v>202</v>
      </c>
      <c r="D3183" t="s">
        <v>108</v>
      </c>
      <c r="E3183" s="9">
        <v>0</v>
      </c>
      <c r="F3183" s="9">
        <v>0</v>
      </c>
      <c r="G3183" s="9">
        <v>0</v>
      </c>
      <c r="H3183" s="9">
        <v>0</v>
      </c>
      <c r="I3183" s="9">
        <v>0</v>
      </c>
      <c r="J3183" s="9">
        <v>1</v>
      </c>
      <c r="K3183">
        <v>15.399999999999999</v>
      </c>
      <c r="L3183" s="9">
        <v>0</v>
      </c>
      <c r="M3183" s="19">
        <v>1</v>
      </c>
      <c r="N3183" s="19">
        <v>3</v>
      </c>
      <c r="O3183" s="19">
        <v>48</v>
      </c>
      <c r="P3183" s="19">
        <v>34</v>
      </c>
      <c r="Q3183" s="19">
        <f t="shared" si="294"/>
        <v>15.399999999999999</v>
      </c>
      <c r="R3183" s="3">
        <f t="shared" si="295"/>
        <v>16.052036593151623</v>
      </c>
      <c r="S3183" s="3">
        <f t="shared" si="296"/>
        <v>0.56140350877192979</v>
      </c>
      <c r="T3183" s="9">
        <f t="shared" si="297"/>
        <v>0</v>
      </c>
      <c r="U3183" s="9">
        <f t="shared" si="298"/>
        <v>48</v>
      </c>
      <c r="V3183" s="9">
        <f t="shared" si="299"/>
        <v>21</v>
      </c>
    </row>
    <row r="3184" spans="1:22" x14ac:dyDescent="0.25">
      <c r="A3184" t="s">
        <v>436</v>
      </c>
      <c r="B3184" s="32" t="s">
        <v>303</v>
      </c>
      <c r="C3184" t="s">
        <v>202</v>
      </c>
      <c r="D3184" t="s">
        <v>2214</v>
      </c>
      <c r="E3184" s="9">
        <v>21</v>
      </c>
      <c r="F3184" s="9">
        <v>5</v>
      </c>
      <c r="G3184" s="9">
        <v>8</v>
      </c>
      <c r="H3184" s="9">
        <v>2</v>
      </c>
      <c r="I3184" s="9">
        <v>2</v>
      </c>
      <c r="J3184" s="9">
        <v>0</v>
      </c>
      <c r="K3184">
        <v>0</v>
      </c>
      <c r="L3184" s="9">
        <v>0</v>
      </c>
      <c r="M3184" s="19">
        <v>0</v>
      </c>
      <c r="N3184" s="19">
        <v>6</v>
      </c>
      <c r="O3184" s="19">
        <v>0</v>
      </c>
      <c r="P3184" s="19">
        <v>0</v>
      </c>
      <c r="Q3184" s="19">
        <f t="shared" si="294"/>
        <v>0</v>
      </c>
      <c r="R3184" s="3">
        <f t="shared" si="295"/>
        <v>6.1249613480536764</v>
      </c>
      <c r="S3184" s="3">
        <f t="shared" si="296"/>
        <v>0.2412280701754386</v>
      </c>
      <c r="T3184" s="9">
        <f t="shared" si="297"/>
        <v>0</v>
      </c>
      <c r="U3184" s="9">
        <f t="shared" si="298"/>
        <v>21</v>
      </c>
      <c r="V3184" s="9">
        <f t="shared" si="299"/>
        <v>8</v>
      </c>
    </row>
    <row r="3185" spans="1:22" x14ac:dyDescent="0.25">
      <c r="A3185" t="s">
        <v>436</v>
      </c>
      <c r="B3185" s="32" t="s">
        <v>303</v>
      </c>
      <c r="C3185" t="s">
        <v>202</v>
      </c>
      <c r="D3185" t="s">
        <v>109</v>
      </c>
      <c r="E3185" s="9">
        <v>10</v>
      </c>
      <c r="F3185" s="9">
        <v>12</v>
      </c>
      <c r="G3185" s="9">
        <v>33</v>
      </c>
      <c r="H3185" s="9">
        <v>20</v>
      </c>
      <c r="I3185" s="9">
        <v>33</v>
      </c>
      <c r="J3185" s="9">
        <v>11</v>
      </c>
      <c r="K3185">
        <v>156.79999999999998</v>
      </c>
      <c r="L3185" s="9">
        <v>29.4</v>
      </c>
      <c r="M3185" s="19">
        <v>24</v>
      </c>
      <c r="N3185" s="19">
        <v>23</v>
      </c>
      <c r="O3185" s="19">
        <v>45</v>
      </c>
      <c r="P3185" s="19">
        <v>25</v>
      </c>
      <c r="Q3185" s="19">
        <f t="shared" si="294"/>
        <v>156.79999999999998</v>
      </c>
      <c r="R3185" s="3">
        <f t="shared" si="295"/>
        <v>39.650973468121776</v>
      </c>
      <c r="S3185" s="3">
        <f t="shared" si="296"/>
        <v>1.1573464912280702</v>
      </c>
      <c r="T3185" s="9">
        <f t="shared" si="297"/>
        <v>10</v>
      </c>
      <c r="U3185" s="9">
        <f t="shared" si="298"/>
        <v>156.79999999999998</v>
      </c>
      <c r="V3185" s="9">
        <f t="shared" si="299"/>
        <v>51</v>
      </c>
    </row>
    <row r="3186" spans="1:22" x14ac:dyDescent="0.25">
      <c r="A3186" t="s">
        <v>436</v>
      </c>
      <c r="B3186" s="32" t="s">
        <v>303</v>
      </c>
      <c r="C3186" t="s">
        <v>202</v>
      </c>
      <c r="D3186" t="s">
        <v>4746</v>
      </c>
      <c r="E3186" s="9">
        <v>79</v>
      </c>
      <c r="F3186" s="9">
        <v>73</v>
      </c>
      <c r="G3186" s="9">
        <v>104</v>
      </c>
      <c r="H3186" s="9">
        <v>90</v>
      </c>
      <c r="I3186" s="9">
        <v>106</v>
      </c>
      <c r="J3186" s="9">
        <v>116</v>
      </c>
      <c r="K3186">
        <v>449.4</v>
      </c>
      <c r="L3186" s="9">
        <v>173.6</v>
      </c>
      <c r="M3186" s="19">
        <v>124</v>
      </c>
      <c r="N3186" s="19">
        <v>139</v>
      </c>
      <c r="O3186" s="19">
        <v>96</v>
      </c>
      <c r="P3186" s="19">
        <v>10</v>
      </c>
      <c r="Q3186" s="19">
        <f t="shared" si="294"/>
        <v>449.4</v>
      </c>
      <c r="R3186" s="3">
        <f t="shared" si="295"/>
        <v>108.07754791646767</v>
      </c>
      <c r="S3186" s="3">
        <f t="shared" si="296"/>
        <v>4.2763157894736841</v>
      </c>
      <c r="T3186" s="9">
        <f t="shared" si="297"/>
        <v>10</v>
      </c>
      <c r="U3186" s="9">
        <f t="shared" si="298"/>
        <v>449.4</v>
      </c>
      <c r="V3186" s="9">
        <f t="shared" si="299"/>
        <v>139</v>
      </c>
    </row>
    <row r="3187" spans="1:22" x14ac:dyDescent="0.25">
      <c r="A3187" t="s">
        <v>440</v>
      </c>
      <c r="B3187" s="32" t="s">
        <v>228</v>
      </c>
      <c r="C3187" t="s">
        <v>202</v>
      </c>
      <c r="D3187" t="s">
        <v>4746</v>
      </c>
      <c r="E3187" s="9">
        <v>0</v>
      </c>
      <c r="F3187" s="9">
        <v>0</v>
      </c>
      <c r="G3187" s="9">
        <v>0</v>
      </c>
      <c r="H3187" s="9">
        <v>0</v>
      </c>
      <c r="I3187" s="9">
        <v>0</v>
      </c>
      <c r="J3187" s="9">
        <v>0</v>
      </c>
      <c r="K3187">
        <v>0</v>
      </c>
      <c r="L3187" s="9">
        <v>0</v>
      </c>
      <c r="M3187" s="19">
        <v>1</v>
      </c>
      <c r="N3187" s="19">
        <v>0</v>
      </c>
      <c r="O3187" s="19">
        <v>0</v>
      </c>
      <c r="P3187" s="19">
        <v>0</v>
      </c>
      <c r="Q3187" s="19">
        <f t="shared" si="294"/>
        <v>0</v>
      </c>
      <c r="R3187" s="3">
        <f t="shared" si="295"/>
        <v>0.28867513459481287</v>
      </c>
      <c r="S3187" s="3">
        <f t="shared" si="296"/>
        <v>3.2894736842105261E-2</v>
      </c>
      <c r="T3187" s="9">
        <f t="shared" si="297"/>
        <v>0</v>
      </c>
      <c r="U3187" s="9">
        <f t="shared" si="298"/>
        <v>1</v>
      </c>
      <c r="V3187" s="9">
        <f t="shared" si="299"/>
        <v>0</v>
      </c>
    </row>
    <row r="3188" spans="1:22" x14ac:dyDescent="0.25">
      <c r="A3188" t="s">
        <v>440</v>
      </c>
      <c r="B3188" s="32" t="s">
        <v>228</v>
      </c>
      <c r="C3188" t="s">
        <v>202</v>
      </c>
      <c r="D3188" t="s">
        <v>15</v>
      </c>
      <c r="E3188" s="9">
        <v>0</v>
      </c>
      <c r="F3188" s="9">
        <v>0</v>
      </c>
      <c r="G3188" s="9">
        <v>0</v>
      </c>
      <c r="H3188" s="9">
        <v>0</v>
      </c>
      <c r="I3188" s="9">
        <v>3</v>
      </c>
      <c r="J3188" s="9">
        <v>0</v>
      </c>
      <c r="K3188">
        <v>0</v>
      </c>
      <c r="L3188" s="9">
        <v>5.6</v>
      </c>
      <c r="M3188" s="19">
        <v>0</v>
      </c>
      <c r="N3188" s="19">
        <v>0</v>
      </c>
      <c r="O3188" s="19">
        <v>0</v>
      </c>
      <c r="P3188" s="19">
        <v>0</v>
      </c>
      <c r="Q3188" s="19">
        <f t="shared" si="294"/>
        <v>0</v>
      </c>
      <c r="R3188" s="3">
        <f t="shared" si="295"/>
        <v>1.7631755099217659</v>
      </c>
      <c r="S3188" s="3">
        <f t="shared" si="296"/>
        <v>0.14144736842105263</v>
      </c>
      <c r="T3188" s="9">
        <f t="shared" si="297"/>
        <v>0</v>
      </c>
      <c r="U3188" s="9">
        <f t="shared" si="298"/>
        <v>5.6</v>
      </c>
      <c r="V3188" s="9">
        <f t="shared" si="299"/>
        <v>2</v>
      </c>
    </row>
    <row r="3189" spans="1:22" x14ac:dyDescent="0.25">
      <c r="A3189" t="s">
        <v>440</v>
      </c>
      <c r="B3189" s="32" t="s">
        <v>228</v>
      </c>
      <c r="C3189" t="s">
        <v>202</v>
      </c>
      <c r="D3189" t="s">
        <v>5604</v>
      </c>
      <c r="E3189" s="9">
        <v>0</v>
      </c>
      <c r="F3189" s="9">
        <v>0</v>
      </c>
      <c r="G3189" s="9">
        <v>0</v>
      </c>
      <c r="H3189" s="9">
        <v>0</v>
      </c>
      <c r="I3189" s="9">
        <v>0</v>
      </c>
      <c r="J3189" s="9">
        <v>0</v>
      </c>
      <c r="K3189">
        <v>0</v>
      </c>
      <c r="L3189" s="9">
        <v>0</v>
      </c>
      <c r="M3189" s="19">
        <v>0</v>
      </c>
      <c r="N3189" s="19">
        <v>0</v>
      </c>
      <c r="O3189" s="19">
        <v>3</v>
      </c>
      <c r="P3189" s="19">
        <v>4</v>
      </c>
      <c r="Q3189" s="19">
        <f t="shared" si="294"/>
        <v>0</v>
      </c>
      <c r="R3189" s="3">
        <f t="shared" si="295"/>
        <v>1.378954368902449</v>
      </c>
      <c r="S3189" s="3">
        <f t="shared" si="296"/>
        <v>0.11513157894736843</v>
      </c>
      <c r="T3189" s="9">
        <f t="shared" si="297"/>
        <v>0</v>
      </c>
      <c r="U3189" s="9">
        <f t="shared" si="298"/>
        <v>4</v>
      </c>
      <c r="V3189" s="9">
        <f t="shared" si="299"/>
        <v>2</v>
      </c>
    </row>
    <row r="3190" spans="1:22" x14ac:dyDescent="0.25">
      <c r="A3190" t="s">
        <v>440</v>
      </c>
      <c r="B3190" s="32" t="s">
        <v>228</v>
      </c>
      <c r="C3190" t="s">
        <v>202</v>
      </c>
      <c r="D3190" t="s">
        <v>113</v>
      </c>
      <c r="E3190" s="9">
        <v>0</v>
      </c>
      <c r="F3190" s="9">
        <v>3</v>
      </c>
      <c r="G3190" s="9">
        <v>0</v>
      </c>
      <c r="H3190" s="9">
        <v>1</v>
      </c>
      <c r="I3190" s="9">
        <v>3</v>
      </c>
      <c r="J3190" s="9">
        <v>3</v>
      </c>
      <c r="K3190">
        <v>1.4</v>
      </c>
      <c r="L3190" s="9">
        <v>2.8</v>
      </c>
      <c r="M3190" s="19">
        <v>1</v>
      </c>
      <c r="N3190" s="19">
        <v>0</v>
      </c>
      <c r="O3190" s="19">
        <v>1</v>
      </c>
      <c r="P3190" s="19">
        <v>6</v>
      </c>
      <c r="Q3190" s="19">
        <f t="shared" si="294"/>
        <v>1.4</v>
      </c>
      <c r="R3190" s="3">
        <f t="shared" si="295"/>
        <v>1.7768716124899757</v>
      </c>
      <c r="S3190" s="3">
        <f t="shared" si="296"/>
        <v>8.1140350877192985E-2</v>
      </c>
      <c r="T3190" s="9">
        <f t="shared" si="297"/>
        <v>0</v>
      </c>
      <c r="U3190" s="9">
        <f t="shared" si="298"/>
        <v>6</v>
      </c>
      <c r="V3190" s="9">
        <f t="shared" si="299"/>
        <v>2</v>
      </c>
    </row>
    <row r="3191" spans="1:22" x14ac:dyDescent="0.25">
      <c r="A3191" t="s">
        <v>440</v>
      </c>
      <c r="B3191" s="32" t="s">
        <v>228</v>
      </c>
      <c r="C3191" t="s">
        <v>202</v>
      </c>
      <c r="D3191" t="s">
        <v>820</v>
      </c>
      <c r="E3191" s="9">
        <v>0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>
        <v>0</v>
      </c>
      <c r="L3191" s="9">
        <v>0</v>
      </c>
      <c r="M3191" s="19">
        <v>0</v>
      </c>
      <c r="N3191" s="19">
        <v>0</v>
      </c>
      <c r="O3191" s="19">
        <v>0</v>
      </c>
      <c r="P3191" s="19">
        <v>1</v>
      </c>
      <c r="Q3191" s="19">
        <f t="shared" si="294"/>
        <v>0</v>
      </c>
      <c r="R3191" s="3">
        <f t="shared" si="295"/>
        <v>0.28867513459481287</v>
      </c>
      <c r="S3191" s="3">
        <f t="shared" si="296"/>
        <v>3.2894736842105261E-2</v>
      </c>
      <c r="T3191" s="9">
        <f t="shared" si="297"/>
        <v>0</v>
      </c>
      <c r="U3191" s="9">
        <f t="shared" si="298"/>
        <v>1</v>
      </c>
      <c r="V3191" s="9">
        <f t="shared" si="299"/>
        <v>0</v>
      </c>
    </row>
    <row r="3192" spans="1:22" x14ac:dyDescent="0.25">
      <c r="A3192" t="s">
        <v>440</v>
      </c>
      <c r="B3192" s="32" t="s">
        <v>228</v>
      </c>
      <c r="C3192" t="s">
        <v>202</v>
      </c>
      <c r="D3192" t="s">
        <v>106</v>
      </c>
      <c r="E3192" s="9">
        <v>1</v>
      </c>
      <c r="F3192" s="9">
        <v>1</v>
      </c>
      <c r="G3192" s="9">
        <v>8</v>
      </c>
      <c r="H3192" s="9">
        <v>0</v>
      </c>
      <c r="I3192" s="9">
        <v>0</v>
      </c>
      <c r="J3192" s="9">
        <v>2</v>
      </c>
      <c r="K3192">
        <v>8.3999999999999986</v>
      </c>
      <c r="L3192" s="9">
        <v>7</v>
      </c>
      <c r="M3192" s="19">
        <v>7</v>
      </c>
      <c r="N3192" s="19">
        <v>1</v>
      </c>
      <c r="O3192" s="19">
        <v>5</v>
      </c>
      <c r="P3192" s="19">
        <v>4</v>
      </c>
      <c r="Q3192" s="19">
        <f t="shared" si="294"/>
        <v>8.3999999999999986</v>
      </c>
      <c r="R3192" s="3">
        <f t="shared" si="295"/>
        <v>3.2512934489075396</v>
      </c>
      <c r="S3192" s="3">
        <f t="shared" si="296"/>
        <v>0.14605263157894735</v>
      </c>
      <c r="T3192" s="9">
        <f t="shared" si="297"/>
        <v>0</v>
      </c>
      <c r="U3192" s="9">
        <f t="shared" si="298"/>
        <v>8.3999999999999986</v>
      </c>
      <c r="V3192" s="9">
        <f t="shared" si="299"/>
        <v>4</v>
      </c>
    </row>
    <row r="3193" spans="1:22" x14ac:dyDescent="0.25">
      <c r="A3193" t="s">
        <v>440</v>
      </c>
      <c r="B3193" s="32" t="s">
        <v>228</v>
      </c>
      <c r="C3193" t="s">
        <v>202</v>
      </c>
      <c r="D3193" t="s">
        <v>108</v>
      </c>
      <c r="E3193" s="9">
        <v>0</v>
      </c>
      <c r="F3193" s="9">
        <v>0</v>
      </c>
      <c r="G3193" s="9">
        <v>0</v>
      </c>
      <c r="H3193" s="9">
        <v>0</v>
      </c>
      <c r="I3193" s="9">
        <v>0</v>
      </c>
      <c r="J3193" s="9">
        <v>0</v>
      </c>
      <c r="K3193">
        <v>2.8</v>
      </c>
      <c r="L3193" s="9">
        <v>0</v>
      </c>
      <c r="M3193" s="19">
        <v>0</v>
      </c>
      <c r="N3193" s="19">
        <v>0</v>
      </c>
      <c r="O3193" s="19">
        <v>1</v>
      </c>
      <c r="P3193" s="19">
        <v>2</v>
      </c>
      <c r="Q3193" s="19">
        <f t="shared" si="294"/>
        <v>2.8</v>
      </c>
      <c r="R3193" s="3">
        <f t="shared" si="295"/>
        <v>0.95520900457661229</v>
      </c>
      <c r="S3193" s="3">
        <f t="shared" si="296"/>
        <v>6.3596491228070179E-2</v>
      </c>
      <c r="T3193" s="9">
        <f t="shared" si="297"/>
        <v>0</v>
      </c>
      <c r="U3193" s="9">
        <f t="shared" si="298"/>
        <v>2.8</v>
      </c>
      <c r="V3193" s="9">
        <f t="shared" si="299"/>
        <v>1</v>
      </c>
    </row>
    <row r="3194" spans="1:22" x14ac:dyDescent="0.25">
      <c r="A3194" t="s">
        <v>440</v>
      </c>
      <c r="B3194" s="32" t="s">
        <v>228</v>
      </c>
      <c r="C3194" t="s">
        <v>202</v>
      </c>
      <c r="D3194" t="s">
        <v>4746</v>
      </c>
      <c r="E3194" s="9">
        <v>0</v>
      </c>
      <c r="F3194" s="9">
        <v>0</v>
      </c>
      <c r="G3194" s="9">
        <v>1</v>
      </c>
      <c r="H3194" s="9">
        <v>1</v>
      </c>
      <c r="I3194" s="9">
        <v>0</v>
      </c>
      <c r="J3194" s="9">
        <v>12</v>
      </c>
      <c r="K3194">
        <v>2.8</v>
      </c>
      <c r="L3194" s="9">
        <v>0</v>
      </c>
      <c r="M3194" s="19">
        <v>2</v>
      </c>
      <c r="N3194" s="19">
        <v>2</v>
      </c>
      <c r="O3194" s="19">
        <v>3</v>
      </c>
      <c r="P3194" s="19">
        <v>0</v>
      </c>
      <c r="Q3194" s="19">
        <f t="shared" si="294"/>
        <v>2.8</v>
      </c>
      <c r="R3194" s="3">
        <f t="shared" si="295"/>
        <v>3.3525657293626576</v>
      </c>
      <c r="S3194" s="3">
        <f t="shared" si="296"/>
        <v>0.1118421052631579</v>
      </c>
      <c r="T3194" s="9">
        <f t="shared" si="297"/>
        <v>0</v>
      </c>
      <c r="U3194" s="9">
        <f t="shared" si="298"/>
        <v>12</v>
      </c>
      <c r="V3194" s="9">
        <f t="shared" si="299"/>
        <v>4</v>
      </c>
    </row>
    <row r="3195" spans="1:22" x14ac:dyDescent="0.25">
      <c r="A3195" t="s">
        <v>3582</v>
      </c>
      <c r="B3195" s="32" t="s">
        <v>1620</v>
      </c>
      <c r="C3195" t="s">
        <v>202</v>
      </c>
      <c r="D3195" t="s">
        <v>106</v>
      </c>
      <c r="E3195" s="9">
        <v>0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>
        <v>0</v>
      </c>
      <c r="L3195" s="9">
        <v>0</v>
      </c>
      <c r="M3195" s="19">
        <v>0</v>
      </c>
      <c r="N3195" s="19">
        <v>0</v>
      </c>
      <c r="O3195" s="19">
        <v>1</v>
      </c>
      <c r="P3195" s="19">
        <v>1</v>
      </c>
      <c r="Q3195" s="19">
        <f t="shared" si="294"/>
        <v>0</v>
      </c>
      <c r="R3195" s="3">
        <f t="shared" si="295"/>
        <v>0.38924947208076149</v>
      </c>
      <c r="S3195" s="3">
        <f t="shared" si="296"/>
        <v>3.2894736842105261E-2</v>
      </c>
      <c r="T3195" s="9">
        <f t="shared" si="297"/>
        <v>0</v>
      </c>
      <c r="U3195" s="9">
        <f t="shared" si="298"/>
        <v>1</v>
      </c>
      <c r="V3195" s="9">
        <f t="shared" si="299"/>
        <v>1</v>
      </c>
    </row>
    <row r="3196" spans="1:22" x14ac:dyDescent="0.25">
      <c r="A3196" t="s">
        <v>3904</v>
      </c>
      <c r="B3196" s="32" t="s">
        <v>2581</v>
      </c>
      <c r="C3196" t="s">
        <v>202</v>
      </c>
      <c r="D3196" t="s">
        <v>113</v>
      </c>
      <c r="E3196" s="9">
        <v>0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>
        <v>0</v>
      </c>
      <c r="L3196" s="9">
        <v>0</v>
      </c>
      <c r="M3196" s="19">
        <v>0</v>
      </c>
      <c r="N3196" s="19">
        <v>7</v>
      </c>
      <c r="O3196" s="19">
        <v>0</v>
      </c>
      <c r="P3196" s="19">
        <v>0</v>
      </c>
      <c r="Q3196" s="19">
        <f t="shared" si="294"/>
        <v>0</v>
      </c>
      <c r="R3196" s="3">
        <f t="shared" si="295"/>
        <v>2.0207259421636903</v>
      </c>
      <c r="S3196" s="3">
        <f t="shared" si="296"/>
        <v>0.23026315789473686</v>
      </c>
      <c r="T3196" s="9">
        <f t="shared" si="297"/>
        <v>0</v>
      </c>
      <c r="U3196" s="9">
        <f t="shared" si="298"/>
        <v>7</v>
      </c>
      <c r="V3196" s="9">
        <f t="shared" si="299"/>
        <v>3</v>
      </c>
    </row>
    <row r="3197" spans="1:22" x14ac:dyDescent="0.25">
      <c r="A3197" t="s">
        <v>3904</v>
      </c>
      <c r="B3197" s="32" t="s">
        <v>2581</v>
      </c>
      <c r="C3197" t="s">
        <v>202</v>
      </c>
      <c r="D3197" t="s">
        <v>106</v>
      </c>
      <c r="E3197" s="9">
        <v>8</v>
      </c>
      <c r="F3197" s="9">
        <v>0</v>
      </c>
      <c r="G3197" s="9">
        <v>0</v>
      </c>
      <c r="H3197" s="9">
        <v>0</v>
      </c>
      <c r="I3197" s="9">
        <v>0</v>
      </c>
      <c r="J3197" s="9">
        <v>0</v>
      </c>
      <c r="K3197">
        <v>0</v>
      </c>
      <c r="L3197" s="9">
        <v>0</v>
      </c>
      <c r="M3197" s="19">
        <v>0</v>
      </c>
      <c r="N3197" s="19">
        <v>0</v>
      </c>
      <c r="O3197" s="19">
        <v>0</v>
      </c>
      <c r="P3197" s="19">
        <v>0</v>
      </c>
      <c r="Q3197" s="19">
        <f t="shared" si="294"/>
        <v>0</v>
      </c>
      <c r="R3197" s="3">
        <f t="shared" si="295"/>
        <v>2.3094010767585029</v>
      </c>
      <c r="S3197" s="3">
        <f t="shared" si="296"/>
        <v>0.26315789473684209</v>
      </c>
      <c r="T3197" s="9">
        <f t="shared" si="297"/>
        <v>0</v>
      </c>
      <c r="U3197" s="9">
        <f t="shared" si="298"/>
        <v>8</v>
      </c>
      <c r="V3197" s="9">
        <f t="shared" si="299"/>
        <v>3</v>
      </c>
    </row>
    <row r="3198" spans="1:22" x14ac:dyDescent="0.25">
      <c r="A3198" t="s">
        <v>3904</v>
      </c>
      <c r="B3198" s="32" t="s">
        <v>2581</v>
      </c>
      <c r="C3198" t="s">
        <v>202</v>
      </c>
      <c r="D3198" t="s">
        <v>2214</v>
      </c>
      <c r="E3198" s="9">
        <v>7</v>
      </c>
      <c r="F3198" s="9">
        <v>1</v>
      </c>
      <c r="G3198" s="9">
        <v>0</v>
      </c>
      <c r="H3198" s="9">
        <v>0</v>
      </c>
      <c r="I3198" s="9">
        <v>0</v>
      </c>
      <c r="J3198" s="9">
        <v>0</v>
      </c>
      <c r="K3198">
        <v>0</v>
      </c>
      <c r="L3198" s="9">
        <v>0</v>
      </c>
      <c r="M3198" s="19">
        <v>0</v>
      </c>
      <c r="N3198" s="19">
        <v>6</v>
      </c>
      <c r="O3198" s="19">
        <v>0</v>
      </c>
      <c r="P3198" s="19">
        <v>0</v>
      </c>
      <c r="Q3198" s="19">
        <f t="shared" si="294"/>
        <v>0</v>
      </c>
      <c r="R3198" s="3">
        <f t="shared" si="295"/>
        <v>2.5166114784235836</v>
      </c>
      <c r="S3198" s="3">
        <f t="shared" si="296"/>
        <v>0.15350877192982457</v>
      </c>
      <c r="T3198" s="9">
        <f t="shared" si="297"/>
        <v>0</v>
      </c>
      <c r="U3198" s="9">
        <f t="shared" si="298"/>
        <v>7</v>
      </c>
      <c r="V3198" s="9">
        <f t="shared" si="299"/>
        <v>3</v>
      </c>
    </row>
    <row r="3199" spans="1:22" x14ac:dyDescent="0.25">
      <c r="A3199" t="s">
        <v>3904</v>
      </c>
      <c r="B3199" s="32" t="s">
        <v>2581</v>
      </c>
      <c r="C3199" t="s">
        <v>202</v>
      </c>
      <c r="D3199" t="s">
        <v>109</v>
      </c>
      <c r="E3199" s="9">
        <v>0</v>
      </c>
      <c r="F3199" s="9">
        <v>1</v>
      </c>
      <c r="G3199" s="9">
        <v>0</v>
      </c>
      <c r="H3199" s="9">
        <v>0</v>
      </c>
      <c r="I3199" s="9">
        <v>0</v>
      </c>
      <c r="J3199" s="9">
        <v>0</v>
      </c>
      <c r="K3199">
        <v>0</v>
      </c>
      <c r="L3199" s="9">
        <v>0</v>
      </c>
      <c r="M3199" s="19">
        <v>0</v>
      </c>
      <c r="N3199" s="19">
        <v>20</v>
      </c>
      <c r="O3199" s="19">
        <v>0</v>
      </c>
      <c r="P3199" s="19">
        <v>0</v>
      </c>
      <c r="Q3199" s="19">
        <f t="shared" si="294"/>
        <v>0</v>
      </c>
      <c r="R3199" s="3">
        <f t="shared" si="295"/>
        <v>5.7544449222871501</v>
      </c>
      <c r="S3199" s="3">
        <f t="shared" si="296"/>
        <v>0.34539473684210525</v>
      </c>
      <c r="T3199" s="9">
        <f t="shared" si="297"/>
        <v>0</v>
      </c>
      <c r="U3199" s="9">
        <f t="shared" si="298"/>
        <v>20</v>
      </c>
      <c r="V3199" s="9">
        <f t="shared" si="299"/>
        <v>7</v>
      </c>
    </row>
    <row r="3200" spans="1:22" x14ac:dyDescent="0.25">
      <c r="A3200" t="s">
        <v>524</v>
      </c>
      <c r="B3200" s="32" t="s">
        <v>332</v>
      </c>
      <c r="C3200" t="s">
        <v>202</v>
      </c>
      <c r="D3200" t="s">
        <v>752</v>
      </c>
      <c r="E3200" s="9">
        <v>0</v>
      </c>
      <c r="F3200" s="9">
        <v>0</v>
      </c>
      <c r="G3200" s="9">
        <v>0</v>
      </c>
      <c r="H3200" s="9">
        <v>0</v>
      </c>
      <c r="I3200" s="9">
        <v>0</v>
      </c>
      <c r="J3200" s="9">
        <v>0</v>
      </c>
      <c r="K3200">
        <v>0</v>
      </c>
      <c r="L3200" s="9">
        <v>0</v>
      </c>
      <c r="M3200" s="19">
        <v>0</v>
      </c>
      <c r="N3200" s="19">
        <v>0</v>
      </c>
      <c r="O3200" s="19">
        <v>1</v>
      </c>
      <c r="P3200" s="19">
        <v>0</v>
      </c>
      <c r="Q3200" s="19">
        <f t="shared" si="294"/>
        <v>0</v>
      </c>
      <c r="R3200" s="3">
        <f t="shared" si="295"/>
        <v>0.28867513459481287</v>
      </c>
      <c r="S3200" s="3">
        <f t="shared" si="296"/>
        <v>3.2894736842105261E-2</v>
      </c>
      <c r="T3200" s="9">
        <f t="shared" si="297"/>
        <v>0</v>
      </c>
      <c r="U3200" s="9">
        <f t="shared" si="298"/>
        <v>1</v>
      </c>
      <c r="V3200" s="9">
        <f t="shared" si="299"/>
        <v>0</v>
      </c>
    </row>
    <row r="3201" spans="1:22" x14ac:dyDescent="0.25">
      <c r="A3201" t="s">
        <v>524</v>
      </c>
      <c r="B3201" s="32" t="s">
        <v>332</v>
      </c>
      <c r="C3201" t="s">
        <v>202</v>
      </c>
      <c r="D3201" t="s">
        <v>861</v>
      </c>
      <c r="E3201" s="9">
        <v>0</v>
      </c>
      <c r="F3201" s="9">
        <v>0</v>
      </c>
      <c r="G3201" s="9">
        <v>0</v>
      </c>
      <c r="H3201" s="9">
        <v>0</v>
      </c>
      <c r="I3201" s="9">
        <v>0</v>
      </c>
      <c r="J3201" s="9">
        <v>0</v>
      </c>
      <c r="K3201">
        <v>0</v>
      </c>
      <c r="L3201" s="9">
        <v>0</v>
      </c>
      <c r="M3201" s="19">
        <v>0</v>
      </c>
      <c r="N3201" s="19">
        <v>2</v>
      </c>
      <c r="O3201" s="19">
        <v>4</v>
      </c>
      <c r="P3201" s="19">
        <v>2</v>
      </c>
      <c r="Q3201" s="19">
        <f t="shared" si="294"/>
        <v>0</v>
      </c>
      <c r="R3201" s="3">
        <f t="shared" si="295"/>
        <v>1.3026778945578592</v>
      </c>
      <c r="S3201" s="3">
        <f t="shared" si="296"/>
        <v>8.771929824561403E-2</v>
      </c>
      <c r="T3201" s="9">
        <f t="shared" si="297"/>
        <v>0</v>
      </c>
      <c r="U3201" s="9">
        <f t="shared" si="298"/>
        <v>4</v>
      </c>
      <c r="V3201" s="9">
        <f t="shared" si="299"/>
        <v>2</v>
      </c>
    </row>
    <row r="3202" spans="1:22" x14ac:dyDescent="0.25">
      <c r="A3202" t="s">
        <v>524</v>
      </c>
      <c r="B3202" s="32" t="s">
        <v>332</v>
      </c>
      <c r="C3202" t="s">
        <v>202</v>
      </c>
      <c r="D3202" t="s">
        <v>15</v>
      </c>
      <c r="E3202" s="9">
        <v>5</v>
      </c>
      <c r="F3202" s="9">
        <v>5</v>
      </c>
      <c r="G3202" s="9">
        <v>0</v>
      </c>
      <c r="H3202" s="9">
        <v>0</v>
      </c>
      <c r="I3202" s="9">
        <v>35</v>
      </c>
      <c r="J3202" s="9">
        <v>0</v>
      </c>
      <c r="K3202">
        <v>0</v>
      </c>
      <c r="L3202" s="9">
        <v>16.799999999999997</v>
      </c>
      <c r="M3202" s="19">
        <v>0</v>
      </c>
      <c r="N3202" s="19">
        <v>0</v>
      </c>
      <c r="O3202" s="19">
        <v>0</v>
      </c>
      <c r="P3202" s="19">
        <v>0</v>
      </c>
      <c r="Q3202" s="19">
        <f t="shared" ref="Q3202:Q3265" si="300">IFERROR(AVERAGEIF(K3202:K3202,"&lt;&gt;0"),0)</f>
        <v>0</v>
      </c>
      <c r="R3202" s="3">
        <f t="shared" ref="R3202:R3265" si="301">_xlfn.STDEV.S(E3202:P3202)</f>
        <v>10.612899526690919</v>
      </c>
      <c r="S3202" s="3">
        <f t="shared" ref="S3202:S3265" si="302">IFERROR(AVERAGEIF(E3202:P3202,"&lt;&gt;0")/30.4,0)</f>
        <v>0.50822368421052633</v>
      </c>
      <c r="T3202" s="9">
        <f t="shared" ref="T3202:T3265" si="303">MIN(E3202:P3202)</f>
        <v>0</v>
      </c>
      <c r="U3202" s="9">
        <f t="shared" ref="U3202:U3265" si="304">MAX(E3202:P3202)</f>
        <v>35</v>
      </c>
      <c r="V3202" s="9">
        <f t="shared" ref="V3202:V3265" si="305">MROUND(ROUND(_xlfn.NORM.S.INV($Y$1)*R3202*1,1),1)</f>
        <v>14</v>
      </c>
    </row>
    <row r="3203" spans="1:22" x14ac:dyDescent="0.25">
      <c r="A3203" t="s">
        <v>524</v>
      </c>
      <c r="B3203" s="32" t="s">
        <v>332</v>
      </c>
      <c r="C3203" t="s">
        <v>202</v>
      </c>
      <c r="D3203" t="s">
        <v>5604</v>
      </c>
      <c r="E3203" s="9">
        <v>0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>
        <v>0</v>
      </c>
      <c r="L3203" s="9">
        <v>0</v>
      </c>
      <c r="M3203" s="19">
        <v>0</v>
      </c>
      <c r="N3203" s="19">
        <v>0</v>
      </c>
      <c r="O3203" s="19">
        <v>24</v>
      </c>
      <c r="P3203" s="19">
        <v>113</v>
      </c>
      <c r="Q3203" s="19">
        <f t="shared" si="300"/>
        <v>0</v>
      </c>
      <c r="R3203" s="3">
        <f t="shared" si="301"/>
        <v>32.726020598942739</v>
      </c>
      <c r="S3203" s="3">
        <f t="shared" si="302"/>
        <v>2.2532894736842106</v>
      </c>
      <c r="T3203" s="9">
        <f t="shared" si="303"/>
        <v>0</v>
      </c>
      <c r="U3203" s="9">
        <f t="shared" si="304"/>
        <v>113</v>
      </c>
      <c r="V3203" s="9">
        <f t="shared" si="305"/>
        <v>42</v>
      </c>
    </row>
    <row r="3204" spans="1:22" x14ac:dyDescent="0.25">
      <c r="A3204" t="s">
        <v>524</v>
      </c>
      <c r="B3204" s="32" t="s">
        <v>332</v>
      </c>
      <c r="C3204" t="s">
        <v>202</v>
      </c>
      <c r="D3204" t="s">
        <v>113</v>
      </c>
      <c r="E3204" s="9">
        <v>44</v>
      </c>
      <c r="F3204" s="9">
        <v>50</v>
      </c>
      <c r="G3204" s="9">
        <v>27</v>
      </c>
      <c r="H3204" s="9">
        <v>36</v>
      </c>
      <c r="I3204" s="9">
        <v>29</v>
      </c>
      <c r="J3204" s="9">
        <v>39</v>
      </c>
      <c r="K3204">
        <v>225.39999999999998</v>
      </c>
      <c r="L3204" s="9">
        <v>43.4</v>
      </c>
      <c r="M3204" s="19">
        <v>25</v>
      </c>
      <c r="N3204" s="19">
        <v>20</v>
      </c>
      <c r="O3204" s="19">
        <v>42</v>
      </c>
      <c r="P3204" s="19">
        <v>92</v>
      </c>
      <c r="Q3204" s="19">
        <f t="shared" si="300"/>
        <v>225.39999999999998</v>
      </c>
      <c r="R3204" s="3">
        <f t="shared" si="301"/>
        <v>56.442300921678701</v>
      </c>
      <c r="S3204" s="3">
        <f t="shared" si="302"/>
        <v>1.8442982456140351</v>
      </c>
      <c r="T3204" s="9">
        <f t="shared" si="303"/>
        <v>20</v>
      </c>
      <c r="U3204" s="9">
        <f t="shared" si="304"/>
        <v>225.39999999999998</v>
      </c>
      <c r="V3204" s="9">
        <f t="shared" si="305"/>
        <v>72</v>
      </c>
    </row>
    <row r="3205" spans="1:22" x14ac:dyDescent="0.25">
      <c r="A3205" t="s">
        <v>524</v>
      </c>
      <c r="B3205" s="32" t="s">
        <v>332</v>
      </c>
      <c r="C3205" t="s">
        <v>202</v>
      </c>
      <c r="D3205" t="s">
        <v>820</v>
      </c>
      <c r="E3205" s="9">
        <v>0</v>
      </c>
      <c r="F3205" s="9">
        <v>0</v>
      </c>
      <c r="G3205" s="9">
        <v>0</v>
      </c>
      <c r="H3205" s="9">
        <v>0</v>
      </c>
      <c r="I3205" s="9">
        <v>0</v>
      </c>
      <c r="J3205" s="9">
        <v>0</v>
      </c>
      <c r="K3205">
        <v>4.1999999999999993</v>
      </c>
      <c r="L3205" s="9">
        <v>2.8</v>
      </c>
      <c r="M3205" s="19">
        <v>8</v>
      </c>
      <c r="N3205" s="19">
        <v>0</v>
      </c>
      <c r="O3205" s="19">
        <v>6</v>
      </c>
      <c r="P3205" s="19">
        <v>1</v>
      </c>
      <c r="Q3205" s="19">
        <f t="shared" si="300"/>
        <v>4.1999999999999993</v>
      </c>
      <c r="R3205" s="3">
        <f t="shared" si="301"/>
        <v>2.7984844383192753</v>
      </c>
      <c r="S3205" s="3">
        <f t="shared" si="302"/>
        <v>0.14473684210526316</v>
      </c>
      <c r="T3205" s="9">
        <f t="shared" si="303"/>
        <v>0</v>
      </c>
      <c r="U3205" s="9">
        <f t="shared" si="304"/>
        <v>8</v>
      </c>
      <c r="V3205" s="9">
        <f t="shared" si="305"/>
        <v>4</v>
      </c>
    </row>
    <row r="3206" spans="1:22" x14ac:dyDescent="0.25">
      <c r="A3206" t="s">
        <v>524</v>
      </c>
      <c r="B3206" s="32" t="s">
        <v>332</v>
      </c>
      <c r="C3206" t="s">
        <v>202</v>
      </c>
      <c r="D3206" t="s">
        <v>119</v>
      </c>
      <c r="E3206" s="9">
        <v>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>
        <v>44.8</v>
      </c>
      <c r="L3206" s="9">
        <v>8.3999999999999986</v>
      </c>
      <c r="M3206" s="19">
        <v>1</v>
      </c>
      <c r="N3206" s="19">
        <v>0</v>
      </c>
      <c r="O3206" s="19">
        <v>0</v>
      </c>
      <c r="P3206" s="19">
        <v>2</v>
      </c>
      <c r="Q3206" s="19">
        <f t="shared" si="300"/>
        <v>44.8</v>
      </c>
      <c r="R3206" s="3">
        <f t="shared" si="301"/>
        <v>12.860781351445835</v>
      </c>
      <c r="S3206" s="3">
        <f t="shared" si="302"/>
        <v>0.46217105263157893</v>
      </c>
      <c r="T3206" s="9">
        <f t="shared" si="303"/>
        <v>0</v>
      </c>
      <c r="U3206" s="9">
        <f t="shared" si="304"/>
        <v>44.8</v>
      </c>
      <c r="V3206" s="9">
        <f t="shared" si="305"/>
        <v>17</v>
      </c>
    </row>
    <row r="3207" spans="1:22" x14ac:dyDescent="0.25">
      <c r="A3207" t="s">
        <v>524</v>
      </c>
      <c r="B3207" s="32" t="s">
        <v>332</v>
      </c>
      <c r="C3207" t="s">
        <v>202</v>
      </c>
      <c r="D3207" t="s">
        <v>106</v>
      </c>
      <c r="E3207" s="9">
        <v>47</v>
      </c>
      <c r="F3207" s="9">
        <v>104</v>
      </c>
      <c r="G3207" s="9">
        <v>109</v>
      </c>
      <c r="H3207" s="9">
        <v>99</v>
      </c>
      <c r="I3207" s="9">
        <v>80</v>
      </c>
      <c r="J3207" s="9">
        <v>109</v>
      </c>
      <c r="K3207">
        <v>564.19999999999993</v>
      </c>
      <c r="L3207" s="9">
        <v>92.399999999999991</v>
      </c>
      <c r="M3207" s="19">
        <v>109</v>
      </c>
      <c r="N3207" s="19">
        <v>132</v>
      </c>
      <c r="O3207" s="19">
        <v>110</v>
      </c>
      <c r="P3207" s="19">
        <v>146</v>
      </c>
      <c r="Q3207" s="19">
        <f t="shared" si="300"/>
        <v>564.19999999999993</v>
      </c>
      <c r="R3207" s="3">
        <f t="shared" si="301"/>
        <v>135.27128298349209</v>
      </c>
      <c r="S3207" s="3">
        <f t="shared" si="302"/>
        <v>4.6644736842105257</v>
      </c>
      <c r="T3207" s="9">
        <f t="shared" si="303"/>
        <v>47</v>
      </c>
      <c r="U3207" s="9">
        <f t="shared" si="304"/>
        <v>564.19999999999993</v>
      </c>
      <c r="V3207" s="9">
        <f t="shared" si="305"/>
        <v>173</v>
      </c>
    </row>
    <row r="3208" spans="1:22" x14ac:dyDescent="0.25">
      <c r="A3208" t="s">
        <v>524</v>
      </c>
      <c r="B3208" s="32" t="s">
        <v>332</v>
      </c>
      <c r="C3208" t="s">
        <v>202</v>
      </c>
      <c r="D3208" t="s">
        <v>108</v>
      </c>
      <c r="E3208" s="9">
        <v>0</v>
      </c>
      <c r="F3208" s="9">
        <v>0</v>
      </c>
      <c r="G3208" s="9">
        <v>0</v>
      </c>
      <c r="H3208" s="9">
        <v>0</v>
      </c>
      <c r="I3208" s="9">
        <v>0</v>
      </c>
      <c r="J3208" s="9">
        <v>0</v>
      </c>
      <c r="K3208">
        <v>7</v>
      </c>
      <c r="L3208" s="9">
        <v>0</v>
      </c>
      <c r="M3208" s="19">
        <v>4</v>
      </c>
      <c r="N3208" s="19">
        <v>2</v>
      </c>
      <c r="O3208" s="19">
        <v>48</v>
      </c>
      <c r="P3208" s="19">
        <v>8</v>
      </c>
      <c r="Q3208" s="19">
        <f t="shared" si="300"/>
        <v>7</v>
      </c>
      <c r="R3208" s="3">
        <f t="shared" si="301"/>
        <v>13.619004101889121</v>
      </c>
      <c r="S3208" s="3">
        <f t="shared" si="302"/>
        <v>0.45394736842105265</v>
      </c>
      <c r="T3208" s="9">
        <f t="shared" si="303"/>
        <v>0</v>
      </c>
      <c r="U3208" s="9">
        <f t="shared" si="304"/>
        <v>48</v>
      </c>
      <c r="V3208" s="9">
        <f t="shared" si="305"/>
        <v>18</v>
      </c>
    </row>
    <row r="3209" spans="1:22" x14ac:dyDescent="0.25">
      <c r="A3209" t="s">
        <v>524</v>
      </c>
      <c r="B3209" s="32" t="s">
        <v>332</v>
      </c>
      <c r="C3209" t="s">
        <v>202</v>
      </c>
      <c r="D3209" t="s">
        <v>2214</v>
      </c>
      <c r="E3209" s="9">
        <v>4</v>
      </c>
      <c r="F3209" s="9">
        <v>0</v>
      </c>
      <c r="G3209" s="9">
        <v>0</v>
      </c>
      <c r="H3209" s="9">
        <v>0</v>
      </c>
      <c r="I3209" s="9">
        <v>0</v>
      </c>
      <c r="J3209" s="9">
        <v>0</v>
      </c>
      <c r="K3209">
        <v>0</v>
      </c>
      <c r="L3209" s="9">
        <v>0</v>
      </c>
      <c r="M3209" s="19">
        <v>0</v>
      </c>
      <c r="N3209" s="19">
        <v>6</v>
      </c>
      <c r="O3209" s="19">
        <v>0</v>
      </c>
      <c r="P3209" s="19">
        <v>0</v>
      </c>
      <c r="Q3209" s="19">
        <f t="shared" si="300"/>
        <v>0</v>
      </c>
      <c r="R3209" s="3">
        <f t="shared" si="301"/>
        <v>1.9924098397912438</v>
      </c>
      <c r="S3209" s="3">
        <f t="shared" si="302"/>
        <v>0.16447368421052633</v>
      </c>
      <c r="T3209" s="9">
        <f t="shared" si="303"/>
        <v>0</v>
      </c>
      <c r="U3209" s="9">
        <f t="shared" si="304"/>
        <v>6</v>
      </c>
      <c r="V3209" s="9">
        <f t="shared" si="305"/>
        <v>3</v>
      </c>
    </row>
    <row r="3210" spans="1:22" x14ac:dyDescent="0.25">
      <c r="A3210" t="s">
        <v>524</v>
      </c>
      <c r="B3210" s="32" t="s">
        <v>332</v>
      </c>
      <c r="C3210" t="s">
        <v>202</v>
      </c>
      <c r="D3210" t="s">
        <v>109</v>
      </c>
      <c r="E3210" s="9">
        <v>13</v>
      </c>
      <c r="F3210" s="9">
        <v>8</v>
      </c>
      <c r="G3210" s="9">
        <v>39</v>
      </c>
      <c r="H3210" s="9">
        <v>25</v>
      </c>
      <c r="I3210" s="9">
        <v>31</v>
      </c>
      <c r="J3210" s="9">
        <v>18</v>
      </c>
      <c r="K3210">
        <v>118.99999999999999</v>
      </c>
      <c r="L3210" s="9">
        <v>37.799999999999997</v>
      </c>
      <c r="M3210" s="19">
        <v>24</v>
      </c>
      <c r="N3210" s="19">
        <v>36</v>
      </c>
      <c r="O3210" s="19">
        <v>27</v>
      </c>
      <c r="P3210" s="19">
        <v>23</v>
      </c>
      <c r="Q3210" s="19">
        <f t="shared" si="300"/>
        <v>118.99999999999999</v>
      </c>
      <c r="R3210" s="3">
        <f t="shared" si="301"/>
        <v>28.599300690751157</v>
      </c>
      <c r="S3210" s="3">
        <f t="shared" si="302"/>
        <v>1.0986842105263157</v>
      </c>
      <c r="T3210" s="9">
        <f t="shared" si="303"/>
        <v>8</v>
      </c>
      <c r="U3210" s="9">
        <f t="shared" si="304"/>
        <v>118.99999999999999</v>
      </c>
      <c r="V3210" s="9">
        <f t="shared" si="305"/>
        <v>37</v>
      </c>
    </row>
    <row r="3211" spans="1:22" x14ac:dyDescent="0.25">
      <c r="A3211" t="s">
        <v>524</v>
      </c>
      <c r="B3211" s="32" t="s">
        <v>332</v>
      </c>
      <c r="C3211" t="s">
        <v>202</v>
      </c>
      <c r="D3211" t="s">
        <v>4746</v>
      </c>
      <c r="E3211" s="9">
        <v>57</v>
      </c>
      <c r="F3211" s="9">
        <v>132</v>
      </c>
      <c r="G3211" s="9">
        <v>105</v>
      </c>
      <c r="H3211" s="9">
        <v>93</v>
      </c>
      <c r="I3211" s="9">
        <v>124</v>
      </c>
      <c r="J3211" s="9">
        <v>110</v>
      </c>
      <c r="K3211">
        <v>583.79999999999995</v>
      </c>
      <c r="L3211" s="9">
        <v>190.39999999999998</v>
      </c>
      <c r="M3211" s="19">
        <v>119</v>
      </c>
      <c r="N3211" s="19">
        <v>169</v>
      </c>
      <c r="O3211" s="19">
        <v>106</v>
      </c>
      <c r="P3211" s="19">
        <v>10</v>
      </c>
      <c r="Q3211" s="19">
        <f t="shared" si="300"/>
        <v>583.79999999999995</v>
      </c>
      <c r="R3211" s="3">
        <f t="shared" si="301"/>
        <v>144.34666185221874</v>
      </c>
      <c r="S3211" s="3">
        <f t="shared" si="302"/>
        <v>4.932017543859649</v>
      </c>
      <c r="T3211" s="9">
        <f t="shared" si="303"/>
        <v>10</v>
      </c>
      <c r="U3211" s="9">
        <f t="shared" si="304"/>
        <v>583.79999999999995</v>
      </c>
      <c r="V3211" s="9">
        <f t="shared" si="305"/>
        <v>185</v>
      </c>
    </row>
    <row r="3212" spans="1:22" x14ac:dyDescent="0.25">
      <c r="A3212" t="s">
        <v>2735</v>
      </c>
      <c r="B3212" s="32" t="s">
        <v>1738</v>
      </c>
      <c r="C3212" t="s">
        <v>202</v>
      </c>
      <c r="D3212" t="s">
        <v>752</v>
      </c>
      <c r="E3212" s="9">
        <v>0</v>
      </c>
      <c r="F3212" s="9">
        <v>0</v>
      </c>
      <c r="G3212" s="9">
        <v>0</v>
      </c>
      <c r="H3212" s="9">
        <v>0</v>
      </c>
      <c r="I3212" s="9">
        <v>0</v>
      </c>
      <c r="J3212" s="9">
        <v>0</v>
      </c>
      <c r="K3212">
        <v>0</v>
      </c>
      <c r="L3212" s="9">
        <v>0</v>
      </c>
      <c r="M3212" s="19">
        <v>0</v>
      </c>
      <c r="N3212" s="19">
        <v>0</v>
      </c>
      <c r="O3212" s="19">
        <v>1</v>
      </c>
      <c r="P3212" s="19">
        <v>0</v>
      </c>
      <c r="Q3212" s="19">
        <f t="shared" si="300"/>
        <v>0</v>
      </c>
      <c r="R3212" s="3">
        <f t="shared" si="301"/>
        <v>0.28867513459481287</v>
      </c>
      <c r="S3212" s="3">
        <f t="shared" si="302"/>
        <v>3.2894736842105261E-2</v>
      </c>
      <c r="T3212" s="9">
        <f t="shared" si="303"/>
        <v>0</v>
      </c>
      <c r="U3212" s="9">
        <f t="shared" si="304"/>
        <v>1</v>
      </c>
      <c r="V3212" s="9">
        <f t="shared" si="305"/>
        <v>0</v>
      </c>
    </row>
    <row r="3213" spans="1:22" x14ac:dyDescent="0.25">
      <c r="A3213" t="s">
        <v>2735</v>
      </c>
      <c r="B3213" s="32" t="s">
        <v>1738</v>
      </c>
      <c r="C3213" t="s">
        <v>202</v>
      </c>
      <c r="D3213" t="s">
        <v>861</v>
      </c>
      <c r="E3213" s="9">
        <v>0</v>
      </c>
      <c r="F3213" s="9">
        <v>0</v>
      </c>
      <c r="G3213" s="9">
        <v>0</v>
      </c>
      <c r="H3213" s="9">
        <v>0</v>
      </c>
      <c r="I3213" s="9">
        <v>0</v>
      </c>
      <c r="J3213" s="9">
        <v>0</v>
      </c>
      <c r="K3213">
        <v>0</v>
      </c>
      <c r="L3213" s="9">
        <v>0</v>
      </c>
      <c r="M3213" s="19">
        <v>0</v>
      </c>
      <c r="N3213" s="19">
        <v>0</v>
      </c>
      <c r="O3213" s="19">
        <v>1</v>
      </c>
      <c r="P3213" s="19">
        <v>1</v>
      </c>
      <c r="Q3213" s="19">
        <f t="shared" si="300"/>
        <v>0</v>
      </c>
      <c r="R3213" s="3">
        <f t="shared" si="301"/>
        <v>0.38924947208076149</v>
      </c>
      <c r="S3213" s="3">
        <f t="shared" si="302"/>
        <v>3.2894736842105261E-2</v>
      </c>
      <c r="T3213" s="9">
        <f t="shared" si="303"/>
        <v>0</v>
      </c>
      <c r="U3213" s="9">
        <f t="shared" si="304"/>
        <v>1</v>
      </c>
      <c r="V3213" s="9">
        <f t="shared" si="305"/>
        <v>1</v>
      </c>
    </row>
    <row r="3214" spans="1:22" x14ac:dyDescent="0.25">
      <c r="A3214" t="s">
        <v>2735</v>
      </c>
      <c r="B3214" s="32" t="s">
        <v>1738</v>
      </c>
      <c r="C3214" t="s">
        <v>202</v>
      </c>
      <c r="D3214" t="s">
        <v>15</v>
      </c>
      <c r="E3214" s="9">
        <v>0</v>
      </c>
      <c r="F3214" s="9">
        <v>0</v>
      </c>
      <c r="G3214" s="9">
        <v>0</v>
      </c>
      <c r="H3214" s="9">
        <v>0</v>
      </c>
      <c r="I3214" s="9">
        <v>29</v>
      </c>
      <c r="J3214" s="9">
        <v>0</v>
      </c>
      <c r="K3214">
        <v>0</v>
      </c>
      <c r="L3214" s="9">
        <v>0</v>
      </c>
      <c r="M3214" s="19">
        <v>0</v>
      </c>
      <c r="N3214" s="19">
        <v>0</v>
      </c>
      <c r="O3214" s="19">
        <v>0</v>
      </c>
      <c r="P3214" s="19">
        <v>0</v>
      </c>
      <c r="Q3214" s="19">
        <f t="shared" si="300"/>
        <v>0</v>
      </c>
      <c r="R3214" s="3">
        <f t="shared" si="301"/>
        <v>8.3715789032495724</v>
      </c>
      <c r="S3214" s="3">
        <f t="shared" si="302"/>
        <v>0.95394736842105265</v>
      </c>
      <c r="T3214" s="9">
        <f t="shared" si="303"/>
        <v>0</v>
      </c>
      <c r="U3214" s="9">
        <f t="shared" si="304"/>
        <v>29</v>
      </c>
      <c r="V3214" s="9">
        <f t="shared" si="305"/>
        <v>11</v>
      </c>
    </row>
    <row r="3215" spans="1:22" x14ac:dyDescent="0.25">
      <c r="A3215" t="s">
        <v>2735</v>
      </c>
      <c r="B3215" s="32" t="s">
        <v>1738</v>
      </c>
      <c r="C3215" t="s">
        <v>202</v>
      </c>
      <c r="D3215" t="s">
        <v>5604</v>
      </c>
      <c r="E3215" s="9">
        <v>0</v>
      </c>
      <c r="F3215" s="9">
        <v>0</v>
      </c>
      <c r="G3215" s="9">
        <v>0</v>
      </c>
      <c r="H3215" s="9">
        <v>0</v>
      </c>
      <c r="I3215" s="9">
        <v>0</v>
      </c>
      <c r="J3215" s="9">
        <v>0</v>
      </c>
      <c r="K3215">
        <v>0</v>
      </c>
      <c r="L3215" s="9">
        <v>0</v>
      </c>
      <c r="M3215" s="19">
        <v>0</v>
      </c>
      <c r="N3215" s="19">
        <v>0</v>
      </c>
      <c r="O3215" s="19">
        <v>0</v>
      </c>
      <c r="P3215" s="19">
        <v>44</v>
      </c>
      <c r="Q3215" s="19">
        <f t="shared" si="300"/>
        <v>0</v>
      </c>
      <c r="R3215" s="3">
        <f t="shared" si="301"/>
        <v>12.701705922171767</v>
      </c>
      <c r="S3215" s="3">
        <f t="shared" si="302"/>
        <v>1.4473684210526316</v>
      </c>
      <c r="T3215" s="9">
        <f t="shared" si="303"/>
        <v>0</v>
      </c>
      <c r="U3215" s="9">
        <f t="shared" si="304"/>
        <v>44</v>
      </c>
      <c r="V3215" s="9">
        <f t="shared" si="305"/>
        <v>16</v>
      </c>
    </row>
    <row r="3216" spans="1:22" x14ac:dyDescent="0.25">
      <c r="A3216" t="s">
        <v>2735</v>
      </c>
      <c r="B3216" s="32" t="s">
        <v>1738</v>
      </c>
      <c r="C3216" t="s">
        <v>202</v>
      </c>
      <c r="D3216" t="s">
        <v>113</v>
      </c>
      <c r="E3216" s="9">
        <v>13</v>
      </c>
      <c r="F3216" s="9">
        <v>21</v>
      </c>
      <c r="G3216" s="9">
        <v>13</v>
      </c>
      <c r="H3216" s="9">
        <v>18</v>
      </c>
      <c r="I3216" s="9">
        <v>9</v>
      </c>
      <c r="J3216" s="9">
        <v>9</v>
      </c>
      <c r="K3216">
        <v>95.199999999999989</v>
      </c>
      <c r="L3216" s="9">
        <v>11.2</v>
      </c>
      <c r="M3216" s="19">
        <v>20</v>
      </c>
      <c r="N3216" s="19">
        <v>14</v>
      </c>
      <c r="O3216" s="19">
        <v>22</v>
      </c>
      <c r="P3216" s="19">
        <v>29</v>
      </c>
      <c r="Q3216" s="19">
        <f t="shared" si="300"/>
        <v>95.199999999999989</v>
      </c>
      <c r="R3216" s="3">
        <f t="shared" si="301"/>
        <v>23.548531447488042</v>
      </c>
      <c r="S3216" s="3">
        <f t="shared" si="302"/>
        <v>0.7521929824561403</v>
      </c>
      <c r="T3216" s="9">
        <f t="shared" si="303"/>
        <v>9</v>
      </c>
      <c r="U3216" s="9">
        <f t="shared" si="304"/>
        <v>95.199999999999989</v>
      </c>
      <c r="V3216" s="9">
        <f t="shared" si="305"/>
        <v>30</v>
      </c>
    </row>
    <row r="3217" spans="1:22" x14ac:dyDescent="0.25">
      <c r="A3217" t="s">
        <v>2735</v>
      </c>
      <c r="B3217" s="32" t="s">
        <v>1738</v>
      </c>
      <c r="C3217" t="s">
        <v>202</v>
      </c>
      <c r="D3217" t="s">
        <v>820</v>
      </c>
      <c r="E3217" s="9">
        <v>0</v>
      </c>
      <c r="F3217" s="9">
        <v>0</v>
      </c>
      <c r="G3217" s="9">
        <v>0</v>
      </c>
      <c r="H3217" s="9">
        <v>0</v>
      </c>
      <c r="I3217" s="9">
        <v>0</v>
      </c>
      <c r="J3217" s="9">
        <v>0</v>
      </c>
      <c r="K3217">
        <v>1.4</v>
      </c>
      <c r="L3217" s="9">
        <v>2.8</v>
      </c>
      <c r="M3217" s="19">
        <v>4</v>
      </c>
      <c r="N3217" s="19">
        <v>0</v>
      </c>
      <c r="O3217" s="19">
        <v>2</v>
      </c>
      <c r="P3217" s="19">
        <v>1</v>
      </c>
      <c r="Q3217" s="19">
        <f t="shared" si="300"/>
        <v>1.4</v>
      </c>
      <c r="R3217" s="3">
        <f t="shared" si="301"/>
        <v>1.3600356501566309</v>
      </c>
      <c r="S3217" s="3">
        <f t="shared" si="302"/>
        <v>7.3684210526315783E-2</v>
      </c>
      <c r="T3217" s="9">
        <f t="shared" si="303"/>
        <v>0</v>
      </c>
      <c r="U3217" s="9">
        <f t="shared" si="304"/>
        <v>4</v>
      </c>
      <c r="V3217" s="9">
        <f t="shared" si="305"/>
        <v>2</v>
      </c>
    </row>
    <row r="3218" spans="1:22" x14ac:dyDescent="0.25">
      <c r="A3218" t="s">
        <v>2735</v>
      </c>
      <c r="B3218" s="32" t="s">
        <v>1738</v>
      </c>
      <c r="C3218" t="s">
        <v>202</v>
      </c>
      <c r="D3218" t="s">
        <v>119</v>
      </c>
      <c r="E3218" s="9">
        <v>0</v>
      </c>
      <c r="F3218" s="9">
        <v>0</v>
      </c>
      <c r="G3218" s="9">
        <v>0</v>
      </c>
      <c r="H3218" s="9">
        <v>0</v>
      </c>
      <c r="I3218" s="9">
        <v>0</v>
      </c>
      <c r="J3218" s="9">
        <v>0</v>
      </c>
      <c r="K3218">
        <v>21</v>
      </c>
      <c r="L3218" s="9">
        <v>4.1999999999999993</v>
      </c>
      <c r="M3218" s="19">
        <v>0</v>
      </c>
      <c r="N3218" s="19">
        <v>0</v>
      </c>
      <c r="O3218" s="19">
        <v>0</v>
      </c>
      <c r="P3218" s="19">
        <v>1</v>
      </c>
      <c r="Q3218" s="19">
        <f t="shared" si="300"/>
        <v>21</v>
      </c>
      <c r="R3218" s="3">
        <f t="shared" si="301"/>
        <v>6.0485660709916624</v>
      </c>
      <c r="S3218" s="3">
        <f t="shared" si="302"/>
        <v>0.28728070175438597</v>
      </c>
      <c r="T3218" s="9">
        <f t="shared" si="303"/>
        <v>0</v>
      </c>
      <c r="U3218" s="9">
        <f t="shared" si="304"/>
        <v>21</v>
      </c>
      <c r="V3218" s="9">
        <f t="shared" si="305"/>
        <v>8</v>
      </c>
    </row>
    <row r="3219" spans="1:22" x14ac:dyDescent="0.25">
      <c r="A3219" t="s">
        <v>2735</v>
      </c>
      <c r="B3219" s="32" t="s">
        <v>1738</v>
      </c>
      <c r="C3219" t="s">
        <v>202</v>
      </c>
      <c r="D3219" t="s">
        <v>106</v>
      </c>
      <c r="E3219" s="9">
        <v>19</v>
      </c>
      <c r="F3219" s="9">
        <v>30</v>
      </c>
      <c r="G3219" s="9">
        <v>39</v>
      </c>
      <c r="H3219" s="9">
        <v>33</v>
      </c>
      <c r="I3219" s="9">
        <v>22</v>
      </c>
      <c r="J3219" s="9">
        <v>38</v>
      </c>
      <c r="K3219">
        <v>200.2</v>
      </c>
      <c r="L3219" s="9">
        <v>42</v>
      </c>
      <c r="M3219" s="19">
        <v>41</v>
      </c>
      <c r="N3219" s="19">
        <v>42</v>
      </c>
      <c r="O3219" s="19">
        <v>42</v>
      </c>
      <c r="P3219" s="19">
        <v>61</v>
      </c>
      <c r="Q3219" s="19">
        <f t="shared" si="300"/>
        <v>200.2</v>
      </c>
      <c r="R3219" s="3">
        <f t="shared" si="301"/>
        <v>48.285125383841887</v>
      </c>
      <c r="S3219" s="3">
        <f t="shared" si="302"/>
        <v>1.6699561403508776</v>
      </c>
      <c r="T3219" s="9">
        <f t="shared" si="303"/>
        <v>19</v>
      </c>
      <c r="U3219" s="9">
        <f t="shared" si="304"/>
        <v>200.2</v>
      </c>
      <c r="V3219" s="9">
        <f t="shared" si="305"/>
        <v>62</v>
      </c>
    </row>
    <row r="3220" spans="1:22" x14ac:dyDescent="0.25">
      <c r="A3220" t="s">
        <v>2735</v>
      </c>
      <c r="B3220" s="32" t="s">
        <v>1738</v>
      </c>
      <c r="C3220" t="s">
        <v>202</v>
      </c>
      <c r="D3220" t="s">
        <v>108</v>
      </c>
      <c r="E3220" s="9">
        <v>0</v>
      </c>
      <c r="F3220" s="9">
        <v>0</v>
      </c>
      <c r="G3220" s="9">
        <v>0</v>
      </c>
      <c r="H3220" s="9">
        <v>0</v>
      </c>
      <c r="I3220" s="9">
        <v>0</v>
      </c>
      <c r="J3220" s="9">
        <v>0</v>
      </c>
      <c r="K3220">
        <v>0</v>
      </c>
      <c r="L3220" s="9">
        <v>0</v>
      </c>
      <c r="M3220" s="19">
        <v>0</v>
      </c>
      <c r="N3220" s="19">
        <v>0</v>
      </c>
      <c r="O3220" s="19">
        <v>14</v>
      </c>
      <c r="P3220" s="19">
        <v>19</v>
      </c>
      <c r="Q3220" s="19">
        <f t="shared" si="300"/>
        <v>0</v>
      </c>
      <c r="R3220" s="3">
        <f t="shared" si="301"/>
        <v>6.5104810602876064</v>
      </c>
      <c r="S3220" s="3">
        <f t="shared" si="302"/>
        <v>0.54276315789473684</v>
      </c>
      <c r="T3220" s="9">
        <f t="shared" si="303"/>
        <v>0</v>
      </c>
      <c r="U3220" s="9">
        <f t="shared" si="304"/>
        <v>19</v>
      </c>
      <c r="V3220" s="9">
        <f t="shared" si="305"/>
        <v>8</v>
      </c>
    </row>
    <row r="3221" spans="1:22" x14ac:dyDescent="0.25">
      <c r="A3221" t="s">
        <v>2735</v>
      </c>
      <c r="B3221" s="32" t="s">
        <v>1738</v>
      </c>
      <c r="C3221" t="s">
        <v>202</v>
      </c>
      <c r="D3221" t="s">
        <v>2214</v>
      </c>
      <c r="E3221" s="9">
        <v>0</v>
      </c>
      <c r="F3221" s="9">
        <v>0</v>
      </c>
      <c r="G3221" s="9">
        <v>0</v>
      </c>
      <c r="H3221" s="9">
        <v>0</v>
      </c>
      <c r="I3221" s="9">
        <v>0</v>
      </c>
      <c r="J3221" s="9">
        <v>0</v>
      </c>
      <c r="K3221">
        <v>0</v>
      </c>
      <c r="L3221" s="9">
        <v>0</v>
      </c>
      <c r="M3221" s="19">
        <v>0</v>
      </c>
      <c r="N3221" s="19">
        <v>1</v>
      </c>
      <c r="O3221" s="19">
        <v>0</v>
      </c>
      <c r="P3221" s="19">
        <v>0</v>
      </c>
      <c r="Q3221" s="19">
        <f t="shared" si="300"/>
        <v>0</v>
      </c>
      <c r="R3221" s="3">
        <f t="shared" si="301"/>
        <v>0.28867513459481287</v>
      </c>
      <c r="S3221" s="3">
        <f t="shared" si="302"/>
        <v>3.2894736842105261E-2</v>
      </c>
      <c r="T3221" s="9">
        <f t="shared" si="303"/>
        <v>0</v>
      </c>
      <c r="U3221" s="9">
        <f t="shared" si="304"/>
        <v>1</v>
      </c>
      <c r="V3221" s="9">
        <f t="shared" si="305"/>
        <v>0</v>
      </c>
    </row>
    <row r="3222" spans="1:22" x14ac:dyDescent="0.25">
      <c r="A3222" t="s">
        <v>2735</v>
      </c>
      <c r="B3222" s="32" t="s">
        <v>1738</v>
      </c>
      <c r="C3222" t="s">
        <v>202</v>
      </c>
      <c r="D3222" t="s">
        <v>109</v>
      </c>
      <c r="E3222" s="9">
        <v>2</v>
      </c>
      <c r="F3222" s="9">
        <v>2</v>
      </c>
      <c r="G3222" s="9">
        <v>17</v>
      </c>
      <c r="H3222" s="9">
        <v>8</v>
      </c>
      <c r="I3222" s="9">
        <v>10</v>
      </c>
      <c r="J3222" s="9">
        <v>7</v>
      </c>
      <c r="K3222">
        <v>49</v>
      </c>
      <c r="L3222" s="9">
        <v>22.4</v>
      </c>
      <c r="M3222" s="19">
        <v>15</v>
      </c>
      <c r="N3222" s="19">
        <v>7</v>
      </c>
      <c r="O3222" s="19">
        <v>15</v>
      </c>
      <c r="P3222" s="19">
        <v>1</v>
      </c>
      <c r="Q3222" s="19">
        <f t="shared" si="300"/>
        <v>49</v>
      </c>
      <c r="R3222" s="3">
        <f t="shared" si="301"/>
        <v>13.143716092767399</v>
      </c>
      <c r="S3222" s="3">
        <f t="shared" si="302"/>
        <v>0.42598684210526322</v>
      </c>
      <c r="T3222" s="9">
        <f t="shared" si="303"/>
        <v>1</v>
      </c>
      <c r="U3222" s="9">
        <f t="shared" si="304"/>
        <v>49</v>
      </c>
      <c r="V3222" s="9">
        <f t="shared" si="305"/>
        <v>17</v>
      </c>
    </row>
    <row r="3223" spans="1:22" x14ac:dyDescent="0.25">
      <c r="A3223" t="s">
        <v>2735</v>
      </c>
      <c r="B3223" s="32" t="s">
        <v>1738</v>
      </c>
      <c r="C3223" t="s">
        <v>202</v>
      </c>
      <c r="D3223" t="s">
        <v>4746</v>
      </c>
      <c r="E3223" s="9">
        <v>13</v>
      </c>
      <c r="F3223" s="9">
        <v>18</v>
      </c>
      <c r="G3223" s="9">
        <v>40</v>
      </c>
      <c r="H3223" s="9">
        <v>30</v>
      </c>
      <c r="I3223" s="9">
        <v>34</v>
      </c>
      <c r="J3223" s="9">
        <v>34</v>
      </c>
      <c r="K3223">
        <v>251.99999999999997</v>
      </c>
      <c r="L3223" s="9">
        <v>62.999999999999993</v>
      </c>
      <c r="M3223" s="19">
        <v>43</v>
      </c>
      <c r="N3223" s="19">
        <v>64</v>
      </c>
      <c r="O3223" s="19">
        <v>60</v>
      </c>
      <c r="P3223" s="19">
        <v>4</v>
      </c>
      <c r="Q3223" s="19">
        <f t="shared" si="300"/>
        <v>251.99999999999997</v>
      </c>
      <c r="R3223" s="3">
        <f t="shared" si="301"/>
        <v>65.078216343291416</v>
      </c>
      <c r="S3223" s="3">
        <f t="shared" si="302"/>
        <v>1.7955043859649125</v>
      </c>
      <c r="T3223" s="9">
        <f t="shared" si="303"/>
        <v>4</v>
      </c>
      <c r="U3223" s="9">
        <f t="shared" si="304"/>
        <v>251.99999999999997</v>
      </c>
      <c r="V3223" s="9">
        <f t="shared" si="305"/>
        <v>83</v>
      </c>
    </row>
    <row r="3224" spans="1:22" x14ac:dyDescent="0.25">
      <c r="A3224" t="s">
        <v>3639</v>
      </c>
      <c r="B3224" s="32" t="s">
        <v>1740</v>
      </c>
      <c r="C3224" t="s">
        <v>202</v>
      </c>
      <c r="D3224" t="s">
        <v>113</v>
      </c>
      <c r="E3224" s="9">
        <v>1</v>
      </c>
      <c r="F3224" s="9">
        <v>0</v>
      </c>
      <c r="G3224" s="9">
        <v>1</v>
      </c>
      <c r="H3224" s="9">
        <v>0</v>
      </c>
      <c r="I3224" s="9">
        <v>0</v>
      </c>
      <c r="J3224" s="9">
        <v>0</v>
      </c>
      <c r="K3224">
        <v>0</v>
      </c>
      <c r="L3224" s="9">
        <v>0</v>
      </c>
      <c r="M3224" s="19">
        <v>0</v>
      </c>
      <c r="N3224" s="19">
        <v>0</v>
      </c>
      <c r="O3224" s="19">
        <v>0</v>
      </c>
      <c r="P3224" s="19">
        <v>0</v>
      </c>
      <c r="Q3224" s="19">
        <f t="shared" si="300"/>
        <v>0</v>
      </c>
      <c r="R3224" s="3">
        <f t="shared" si="301"/>
        <v>0.38924947208076149</v>
      </c>
      <c r="S3224" s="3">
        <f t="shared" si="302"/>
        <v>3.2894736842105261E-2</v>
      </c>
      <c r="T3224" s="9">
        <f t="shared" si="303"/>
        <v>0</v>
      </c>
      <c r="U3224" s="9">
        <f t="shared" si="304"/>
        <v>1</v>
      </c>
      <c r="V3224" s="9">
        <f t="shared" si="305"/>
        <v>1</v>
      </c>
    </row>
    <row r="3225" spans="1:22" x14ac:dyDescent="0.25">
      <c r="A3225" t="s">
        <v>3639</v>
      </c>
      <c r="B3225" s="32" t="s">
        <v>1740</v>
      </c>
      <c r="C3225" t="s">
        <v>202</v>
      </c>
      <c r="D3225" t="s">
        <v>108</v>
      </c>
      <c r="E3225" s="9">
        <v>0</v>
      </c>
      <c r="F3225" s="9">
        <v>0</v>
      </c>
      <c r="G3225" s="9">
        <v>0</v>
      </c>
      <c r="H3225" s="9">
        <v>0</v>
      </c>
      <c r="I3225" s="9">
        <v>0</v>
      </c>
      <c r="J3225" s="9">
        <v>0</v>
      </c>
      <c r="K3225">
        <v>7</v>
      </c>
      <c r="L3225" s="9">
        <v>0</v>
      </c>
      <c r="M3225" s="19">
        <v>0</v>
      </c>
      <c r="N3225" s="19">
        <v>1</v>
      </c>
      <c r="O3225" s="19">
        <v>32</v>
      </c>
      <c r="P3225" s="19">
        <v>0</v>
      </c>
      <c r="Q3225" s="19">
        <f t="shared" si="300"/>
        <v>7</v>
      </c>
      <c r="R3225" s="3">
        <f t="shared" si="301"/>
        <v>9.2474402682662138</v>
      </c>
      <c r="S3225" s="3">
        <f t="shared" si="302"/>
        <v>0.43859649122807021</v>
      </c>
      <c r="T3225" s="9">
        <f t="shared" si="303"/>
        <v>0</v>
      </c>
      <c r="U3225" s="9">
        <f t="shared" si="304"/>
        <v>32</v>
      </c>
      <c r="V3225" s="9">
        <f t="shared" si="305"/>
        <v>12</v>
      </c>
    </row>
    <row r="3226" spans="1:22" x14ac:dyDescent="0.25">
      <c r="A3226" t="s">
        <v>3639</v>
      </c>
      <c r="B3226" s="32" t="s">
        <v>1740</v>
      </c>
      <c r="C3226" t="s">
        <v>202</v>
      </c>
      <c r="D3226" t="s">
        <v>2214</v>
      </c>
      <c r="E3226" s="9">
        <v>7</v>
      </c>
      <c r="F3226" s="9">
        <v>1</v>
      </c>
      <c r="G3226" s="9">
        <v>3</v>
      </c>
      <c r="H3226" s="9">
        <v>0</v>
      </c>
      <c r="I3226" s="9">
        <v>1</v>
      </c>
      <c r="J3226" s="9">
        <v>0</v>
      </c>
      <c r="K3226">
        <v>0</v>
      </c>
      <c r="L3226" s="9">
        <v>0</v>
      </c>
      <c r="M3226" s="19">
        <v>0</v>
      </c>
      <c r="N3226" s="19">
        <v>5</v>
      </c>
      <c r="O3226" s="19">
        <v>0</v>
      </c>
      <c r="P3226" s="19">
        <v>0</v>
      </c>
      <c r="Q3226" s="19">
        <f t="shared" si="300"/>
        <v>0</v>
      </c>
      <c r="R3226" s="3">
        <f t="shared" si="301"/>
        <v>2.3532698077098573</v>
      </c>
      <c r="S3226" s="3">
        <f t="shared" si="302"/>
        <v>0.1118421052631579</v>
      </c>
      <c r="T3226" s="9">
        <f t="shared" si="303"/>
        <v>0</v>
      </c>
      <c r="U3226" s="9">
        <f t="shared" si="304"/>
        <v>7</v>
      </c>
      <c r="V3226" s="9">
        <f t="shared" si="305"/>
        <v>3</v>
      </c>
    </row>
    <row r="3227" spans="1:22" x14ac:dyDescent="0.25">
      <c r="A3227" t="s">
        <v>3639</v>
      </c>
      <c r="B3227" s="32" t="s">
        <v>1740</v>
      </c>
      <c r="C3227" t="s">
        <v>202</v>
      </c>
      <c r="D3227" t="s">
        <v>109</v>
      </c>
      <c r="E3227" s="9">
        <v>0</v>
      </c>
      <c r="F3227" s="9">
        <v>2</v>
      </c>
      <c r="G3227" s="9">
        <v>7</v>
      </c>
      <c r="H3227" s="9">
        <v>0</v>
      </c>
      <c r="I3227" s="9">
        <v>0</v>
      </c>
      <c r="J3227" s="9">
        <v>0</v>
      </c>
      <c r="K3227">
        <v>0</v>
      </c>
      <c r="L3227" s="9">
        <v>0</v>
      </c>
      <c r="M3227" s="19">
        <v>0</v>
      </c>
      <c r="N3227" s="19">
        <v>0</v>
      </c>
      <c r="O3227" s="19">
        <v>0</v>
      </c>
      <c r="P3227" s="19">
        <v>0</v>
      </c>
      <c r="Q3227" s="19">
        <f t="shared" si="300"/>
        <v>0</v>
      </c>
      <c r="R3227" s="3">
        <f t="shared" si="301"/>
        <v>2.050498830661811</v>
      </c>
      <c r="S3227" s="3">
        <f t="shared" si="302"/>
        <v>0.1480263157894737</v>
      </c>
      <c r="T3227" s="9">
        <f t="shared" si="303"/>
        <v>0</v>
      </c>
      <c r="U3227" s="9">
        <f t="shared" si="304"/>
        <v>7</v>
      </c>
      <c r="V3227" s="9">
        <f t="shared" si="305"/>
        <v>3</v>
      </c>
    </row>
    <row r="3228" spans="1:22" x14ac:dyDescent="0.25">
      <c r="A3228" t="s">
        <v>3639</v>
      </c>
      <c r="B3228" s="32" t="s">
        <v>1740</v>
      </c>
      <c r="C3228" t="s">
        <v>202</v>
      </c>
      <c r="D3228" t="s">
        <v>4746</v>
      </c>
      <c r="E3228" s="9">
        <v>0</v>
      </c>
      <c r="F3228" s="9">
        <v>0</v>
      </c>
      <c r="G3228" s="9">
        <v>0</v>
      </c>
      <c r="H3228" s="9">
        <v>1</v>
      </c>
      <c r="I3228" s="9">
        <v>0</v>
      </c>
      <c r="J3228" s="9">
        <v>1</v>
      </c>
      <c r="K3228">
        <v>1.4</v>
      </c>
      <c r="L3228" s="9">
        <v>0</v>
      </c>
      <c r="M3228" s="19">
        <v>0</v>
      </c>
      <c r="N3228" s="19">
        <v>0</v>
      </c>
      <c r="O3228" s="19">
        <v>0</v>
      </c>
      <c r="P3228" s="19">
        <v>0</v>
      </c>
      <c r="Q3228" s="19">
        <f t="shared" si="300"/>
        <v>1.4</v>
      </c>
      <c r="R3228" s="3">
        <f t="shared" si="301"/>
        <v>0.52194275780418908</v>
      </c>
      <c r="S3228" s="3">
        <f t="shared" si="302"/>
        <v>3.7280701754385963E-2</v>
      </c>
      <c r="T3228" s="9">
        <f t="shared" si="303"/>
        <v>0</v>
      </c>
      <c r="U3228" s="9">
        <f t="shared" si="304"/>
        <v>1.4</v>
      </c>
      <c r="V3228" s="9">
        <f t="shared" si="305"/>
        <v>1</v>
      </c>
    </row>
    <row r="3229" spans="1:22" x14ac:dyDescent="0.25">
      <c r="A3229" t="s">
        <v>3643</v>
      </c>
      <c r="B3229" s="32" t="s">
        <v>1748</v>
      </c>
      <c r="C3229" t="s">
        <v>202</v>
      </c>
      <c r="D3229" t="s">
        <v>5604</v>
      </c>
      <c r="E3229" s="9">
        <v>0</v>
      </c>
      <c r="F3229" s="9">
        <v>0</v>
      </c>
      <c r="G3229" s="9">
        <v>0</v>
      </c>
      <c r="H3229" s="9">
        <v>0</v>
      </c>
      <c r="I3229" s="9">
        <v>0</v>
      </c>
      <c r="J3229" s="9">
        <v>0</v>
      </c>
      <c r="K3229">
        <v>0</v>
      </c>
      <c r="L3229" s="9">
        <v>0</v>
      </c>
      <c r="M3229" s="19">
        <v>0</v>
      </c>
      <c r="N3229" s="19">
        <v>0</v>
      </c>
      <c r="O3229" s="19">
        <v>1</v>
      </c>
      <c r="P3229" s="19">
        <v>1</v>
      </c>
      <c r="Q3229" s="19">
        <f t="shared" si="300"/>
        <v>0</v>
      </c>
      <c r="R3229" s="3">
        <f t="shared" si="301"/>
        <v>0.38924947208076149</v>
      </c>
      <c r="S3229" s="3">
        <f t="shared" si="302"/>
        <v>3.2894736842105261E-2</v>
      </c>
      <c r="T3229" s="9">
        <f t="shared" si="303"/>
        <v>0</v>
      </c>
      <c r="U3229" s="9">
        <f t="shared" si="304"/>
        <v>1</v>
      </c>
      <c r="V3229" s="9">
        <f t="shared" si="305"/>
        <v>1</v>
      </c>
    </row>
    <row r="3230" spans="1:22" x14ac:dyDescent="0.25">
      <c r="A3230" t="s">
        <v>3643</v>
      </c>
      <c r="B3230" s="32" t="s">
        <v>1748</v>
      </c>
      <c r="C3230" t="s">
        <v>202</v>
      </c>
      <c r="D3230" t="s">
        <v>113</v>
      </c>
      <c r="E3230" s="9">
        <v>2</v>
      </c>
      <c r="F3230" s="9">
        <v>0</v>
      </c>
      <c r="G3230" s="9">
        <v>0</v>
      </c>
      <c r="H3230" s="9">
        <v>0</v>
      </c>
      <c r="I3230" s="9">
        <v>0</v>
      </c>
      <c r="J3230" s="9">
        <v>0</v>
      </c>
      <c r="K3230">
        <v>0</v>
      </c>
      <c r="L3230" s="9">
        <v>0</v>
      </c>
      <c r="M3230" s="19">
        <v>0</v>
      </c>
      <c r="N3230" s="19">
        <v>0</v>
      </c>
      <c r="O3230" s="19">
        <v>0</v>
      </c>
      <c r="P3230" s="19">
        <v>0</v>
      </c>
      <c r="Q3230" s="19">
        <f t="shared" si="300"/>
        <v>0</v>
      </c>
      <c r="R3230" s="3">
        <f t="shared" si="301"/>
        <v>0.57735026918962573</v>
      </c>
      <c r="S3230" s="3">
        <f t="shared" si="302"/>
        <v>6.5789473684210523E-2</v>
      </c>
      <c r="T3230" s="9">
        <f t="shared" si="303"/>
        <v>0</v>
      </c>
      <c r="U3230" s="9">
        <f t="shared" si="304"/>
        <v>2</v>
      </c>
      <c r="V3230" s="9">
        <f t="shared" si="305"/>
        <v>1</v>
      </c>
    </row>
    <row r="3231" spans="1:22" x14ac:dyDescent="0.25">
      <c r="A3231" t="s">
        <v>3643</v>
      </c>
      <c r="B3231" s="32" t="s">
        <v>1748</v>
      </c>
      <c r="C3231" t="s">
        <v>202</v>
      </c>
      <c r="D3231" t="s">
        <v>106</v>
      </c>
      <c r="E3231" s="9">
        <v>0</v>
      </c>
      <c r="F3231" s="9">
        <v>0</v>
      </c>
      <c r="G3231" s="9">
        <v>1</v>
      </c>
      <c r="H3231" s="9">
        <v>0</v>
      </c>
      <c r="I3231" s="9">
        <v>0</v>
      </c>
      <c r="J3231" s="9">
        <v>0</v>
      </c>
      <c r="K3231">
        <v>1.4</v>
      </c>
      <c r="L3231" s="9">
        <v>0</v>
      </c>
      <c r="M3231" s="19">
        <v>0</v>
      </c>
      <c r="N3231" s="19">
        <v>6</v>
      </c>
      <c r="O3231" s="19">
        <v>0</v>
      </c>
      <c r="P3231" s="19">
        <v>0</v>
      </c>
      <c r="Q3231" s="19">
        <f t="shared" si="300"/>
        <v>1.4</v>
      </c>
      <c r="R3231" s="3">
        <f t="shared" si="301"/>
        <v>1.7341489922358826</v>
      </c>
      <c r="S3231" s="3">
        <f t="shared" si="302"/>
        <v>9.2105263157894746E-2</v>
      </c>
      <c r="T3231" s="9">
        <f t="shared" si="303"/>
        <v>0</v>
      </c>
      <c r="U3231" s="9">
        <f t="shared" si="304"/>
        <v>6</v>
      </c>
      <c r="V3231" s="9">
        <f t="shared" si="305"/>
        <v>2</v>
      </c>
    </row>
    <row r="3232" spans="1:22" x14ac:dyDescent="0.25">
      <c r="A3232" t="s">
        <v>3643</v>
      </c>
      <c r="B3232" s="32" t="s">
        <v>1748</v>
      </c>
      <c r="C3232" t="s">
        <v>202</v>
      </c>
      <c r="D3232" t="s">
        <v>108</v>
      </c>
      <c r="E3232" s="9">
        <v>0</v>
      </c>
      <c r="F3232" s="9">
        <v>0</v>
      </c>
      <c r="G3232" s="9">
        <v>0</v>
      </c>
      <c r="H3232" s="9">
        <v>0</v>
      </c>
      <c r="I3232" s="9">
        <v>0</v>
      </c>
      <c r="J3232" s="9">
        <v>0</v>
      </c>
      <c r="K3232">
        <v>0</v>
      </c>
      <c r="L3232" s="9">
        <v>0</v>
      </c>
      <c r="M3232" s="19">
        <v>0</v>
      </c>
      <c r="N3232" s="19">
        <v>0</v>
      </c>
      <c r="O3232" s="19">
        <v>14</v>
      </c>
      <c r="P3232" s="19">
        <v>12</v>
      </c>
      <c r="Q3232" s="19">
        <f t="shared" si="300"/>
        <v>0</v>
      </c>
      <c r="R3232" s="3">
        <f t="shared" si="301"/>
        <v>5.07817671885085</v>
      </c>
      <c r="S3232" s="3">
        <f t="shared" si="302"/>
        <v>0.42763157894736842</v>
      </c>
      <c r="T3232" s="9">
        <f t="shared" si="303"/>
        <v>0</v>
      </c>
      <c r="U3232" s="9">
        <f t="shared" si="304"/>
        <v>14</v>
      </c>
      <c r="V3232" s="9">
        <f t="shared" si="305"/>
        <v>7</v>
      </c>
    </row>
    <row r="3233" spans="1:22" x14ac:dyDescent="0.25">
      <c r="A3233" t="s">
        <v>3643</v>
      </c>
      <c r="B3233" s="32" t="s">
        <v>1748</v>
      </c>
      <c r="C3233" t="s">
        <v>202</v>
      </c>
      <c r="D3233" t="s">
        <v>2214</v>
      </c>
      <c r="E3233" s="9">
        <v>5</v>
      </c>
      <c r="F3233" s="9">
        <v>6</v>
      </c>
      <c r="G3233" s="9">
        <v>3</v>
      </c>
      <c r="H3233" s="9">
        <v>0</v>
      </c>
      <c r="I3233" s="9">
        <v>0</v>
      </c>
      <c r="J3233" s="9">
        <v>0</v>
      </c>
      <c r="K3233">
        <v>0</v>
      </c>
      <c r="L3233" s="9">
        <v>0</v>
      </c>
      <c r="M3233" s="19">
        <v>0</v>
      </c>
      <c r="N3233" s="19">
        <v>4</v>
      </c>
      <c r="O3233" s="19">
        <v>0</v>
      </c>
      <c r="P3233" s="19">
        <v>0</v>
      </c>
      <c r="Q3233" s="19">
        <f t="shared" si="300"/>
        <v>0</v>
      </c>
      <c r="R3233" s="3">
        <f t="shared" si="301"/>
        <v>2.3159525823376357</v>
      </c>
      <c r="S3233" s="3">
        <f t="shared" si="302"/>
        <v>0.1480263157894737</v>
      </c>
      <c r="T3233" s="9">
        <f t="shared" si="303"/>
        <v>0</v>
      </c>
      <c r="U3233" s="9">
        <f t="shared" si="304"/>
        <v>6</v>
      </c>
      <c r="V3233" s="9">
        <f t="shared" si="305"/>
        <v>3</v>
      </c>
    </row>
    <row r="3234" spans="1:22" x14ac:dyDescent="0.25">
      <c r="A3234" t="s">
        <v>3643</v>
      </c>
      <c r="B3234" s="32" t="s">
        <v>1748</v>
      </c>
      <c r="C3234" t="s">
        <v>202</v>
      </c>
      <c r="D3234" t="s">
        <v>109</v>
      </c>
      <c r="E3234" s="9">
        <v>21</v>
      </c>
      <c r="F3234" s="9">
        <v>12</v>
      </c>
      <c r="G3234" s="9">
        <v>52</v>
      </c>
      <c r="H3234" s="9">
        <v>35</v>
      </c>
      <c r="I3234" s="9">
        <v>35</v>
      </c>
      <c r="J3234" s="9">
        <v>31</v>
      </c>
      <c r="K3234">
        <v>82.6</v>
      </c>
      <c r="L3234" s="9">
        <v>1.4</v>
      </c>
      <c r="M3234" s="19">
        <v>0</v>
      </c>
      <c r="N3234" s="19">
        <v>37</v>
      </c>
      <c r="O3234" s="19">
        <v>0</v>
      </c>
      <c r="P3234" s="19">
        <v>0</v>
      </c>
      <c r="Q3234" s="19">
        <f t="shared" si="300"/>
        <v>82.6</v>
      </c>
      <c r="R3234" s="3">
        <f t="shared" si="301"/>
        <v>25.297568454240213</v>
      </c>
      <c r="S3234" s="3">
        <f t="shared" si="302"/>
        <v>1.122076023391813</v>
      </c>
      <c r="T3234" s="9">
        <f t="shared" si="303"/>
        <v>0</v>
      </c>
      <c r="U3234" s="9">
        <f t="shared" si="304"/>
        <v>82.6</v>
      </c>
      <c r="V3234" s="9">
        <f t="shared" si="305"/>
        <v>32</v>
      </c>
    </row>
    <row r="3235" spans="1:22" x14ac:dyDescent="0.25">
      <c r="A3235" t="s">
        <v>3643</v>
      </c>
      <c r="B3235" s="32" t="s">
        <v>1748</v>
      </c>
      <c r="C3235" t="s">
        <v>202</v>
      </c>
      <c r="D3235" t="s">
        <v>4746</v>
      </c>
      <c r="E3235" s="9">
        <v>1</v>
      </c>
      <c r="F3235" s="9">
        <v>0</v>
      </c>
      <c r="G3235" s="9">
        <v>1</v>
      </c>
      <c r="H3235" s="9">
        <v>1</v>
      </c>
      <c r="I3235" s="9">
        <v>0</v>
      </c>
      <c r="J3235" s="9">
        <v>0</v>
      </c>
      <c r="K3235">
        <v>0</v>
      </c>
      <c r="L3235" s="9">
        <v>0</v>
      </c>
      <c r="M3235" s="19">
        <v>0</v>
      </c>
      <c r="N3235" s="19">
        <v>1</v>
      </c>
      <c r="O3235" s="19">
        <v>0</v>
      </c>
      <c r="P3235" s="19">
        <v>0</v>
      </c>
      <c r="Q3235" s="19">
        <f t="shared" si="300"/>
        <v>0</v>
      </c>
      <c r="R3235" s="3">
        <f t="shared" si="301"/>
        <v>0.49236596391733095</v>
      </c>
      <c r="S3235" s="3">
        <f t="shared" si="302"/>
        <v>3.2894736842105261E-2</v>
      </c>
      <c r="T3235" s="9">
        <f t="shared" si="303"/>
        <v>0</v>
      </c>
      <c r="U3235" s="9">
        <f t="shared" si="304"/>
        <v>1</v>
      </c>
      <c r="V3235" s="9">
        <f t="shared" si="305"/>
        <v>1</v>
      </c>
    </row>
    <row r="3236" spans="1:22" x14ac:dyDescent="0.25">
      <c r="A3236" t="s">
        <v>3642</v>
      </c>
      <c r="B3236" s="32" t="s">
        <v>1746</v>
      </c>
      <c r="C3236" t="s">
        <v>202</v>
      </c>
      <c r="D3236" t="s">
        <v>113</v>
      </c>
      <c r="E3236" s="9">
        <v>19</v>
      </c>
      <c r="F3236" s="9">
        <v>23</v>
      </c>
      <c r="G3236" s="9">
        <v>13</v>
      </c>
      <c r="H3236" s="9">
        <v>17</v>
      </c>
      <c r="I3236" s="9">
        <v>10</v>
      </c>
      <c r="J3236" s="9">
        <v>16</v>
      </c>
      <c r="K3236">
        <v>72.8</v>
      </c>
      <c r="L3236" s="9">
        <v>2.8</v>
      </c>
      <c r="M3236" s="19">
        <v>1</v>
      </c>
      <c r="N3236" s="19">
        <v>9</v>
      </c>
      <c r="O3236" s="19">
        <v>0</v>
      </c>
      <c r="P3236" s="19">
        <v>0</v>
      </c>
      <c r="Q3236" s="19">
        <f t="shared" si="300"/>
        <v>72.8</v>
      </c>
      <c r="R3236" s="3">
        <f t="shared" si="301"/>
        <v>19.735984670370282</v>
      </c>
      <c r="S3236" s="3">
        <f t="shared" si="302"/>
        <v>0.60394736842105279</v>
      </c>
      <c r="T3236" s="9">
        <f t="shared" si="303"/>
        <v>0</v>
      </c>
      <c r="U3236" s="9">
        <f t="shared" si="304"/>
        <v>72.8</v>
      </c>
      <c r="V3236" s="9">
        <f t="shared" si="305"/>
        <v>25</v>
      </c>
    </row>
    <row r="3237" spans="1:22" x14ac:dyDescent="0.25">
      <c r="A3237" t="s">
        <v>3642</v>
      </c>
      <c r="B3237" s="32" t="s">
        <v>1746</v>
      </c>
      <c r="C3237" t="s">
        <v>202</v>
      </c>
      <c r="D3237" t="s">
        <v>106</v>
      </c>
      <c r="E3237" s="9">
        <v>10</v>
      </c>
      <c r="F3237" s="9">
        <v>29</v>
      </c>
      <c r="G3237" s="9">
        <v>42</v>
      </c>
      <c r="H3237" s="9">
        <v>45</v>
      </c>
      <c r="I3237" s="9">
        <v>39</v>
      </c>
      <c r="J3237" s="9">
        <v>42</v>
      </c>
      <c r="K3237">
        <v>9.7999999999999989</v>
      </c>
      <c r="L3237" s="9">
        <v>2.8</v>
      </c>
      <c r="M3237" s="19">
        <v>0</v>
      </c>
      <c r="N3237" s="19">
        <v>52</v>
      </c>
      <c r="O3237" s="19">
        <v>0</v>
      </c>
      <c r="P3237" s="19">
        <v>0</v>
      </c>
      <c r="Q3237" s="19">
        <f t="shared" si="300"/>
        <v>9.7999999999999989</v>
      </c>
      <c r="R3237" s="3">
        <f t="shared" si="301"/>
        <v>20.616997988567736</v>
      </c>
      <c r="S3237" s="3">
        <f t="shared" si="302"/>
        <v>0.99269005847953229</v>
      </c>
      <c r="T3237" s="9">
        <f t="shared" si="303"/>
        <v>0</v>
      </c>
      <c r="U3237" s="9">
        <f t="shared" si="304"/>
        <v>52</v>
      </c>
      <c r="V3237" s="9">
        <f t="shared" si="305"/>
        <v>26</v>
      </c>
    </row>
    <row r="3238" spans="1:22" x14ac:dyDescent="0.25">
      <c r="A3238" t="s">
        <v>3642</v>
      </c>
      <c r="B3238" s="32" t="s">
        <v>1746</v>
      </c>
      <c r="C3238" t="s">
        <v>202</v>
      </c>
      <c r="D3238" t="s">
        <v>2214</v>
      </c>
      <c r="E3238" s="9">
        <v>0</v>
      </c>
      <c r="F3238" s="9">
        <v>0</v>
      </c>
      <c r="G3238" s="9">
        <v>0</v>
      </c>
      <c r="H3238" s="9">
        <v>0</v>
      </c>
      <c r="I3238" s="9">
        <v>0</v>
      </c>
      <c r="J3238" s="9">
        <v>0</v>
      </c>
      <c r="K3238">
        <v>0</v>
      </c>
      <c r="L3238" s="9">
        <v>0</v>
      </c>
      <c r="M3238" s="19">
        <v>0</v>
      </c>
      <c r="N3238" s="19">
        <v>2</v>
      </c>
      <c r="O3238" s="19">
        <v>0</v>
      </c>
      <c r="P3238" s="19">
        <v>0</v>
      </c>
      <c r="Q3238" s="19">
        <f t="shared" si="300"/>
        <v>0</v>
      </c>
      <c r="R3238" s="3">
        <f t="shared" si="301"/>
        <v>0.57735026918962573</v>
      </c>
      <c r="S3238" s="3">
        <f t="shared" si="302"/>
        <v>6.5789473684210523E-2</v>
      </c>
      <c r="T3238" s="9">
        <f t="shared" si="303"/>
        <v>0</v>
      </c>
      <c r="U3238" s="9">
        <f t="shared" si="304"/>
        <v>2</v>
      </c>
      <c r="V3238" s="9">
        <f t="shared" si="305"/>
        <v>1</v>
      </c>
    </row>
    <row r="3239" spans="1:22" x14ac:dyDescent="0.25">
      <c r="A3239" t="s">
        <v>3642</v>
      </c>
      <c r="B3239" s="32" t="s">
        <v>1746</v>
      </c>
      <c r="C3239" t="s">
        <v>202</v>
      </c>
      <c r="D3239" t="s">
        <v>109</v>
      </c>
      <c r="E3239" s="9">
        <v>5</v>
      </c>
      <c r="F3239" s="9">
        <v>2</v>
      </c>
      <c r="G3239" s="9">
        <v>12</v>
      </c>
      <c r="H3239" s="9">
        <v>12</v>
      </c>
      <c r="I3239" s="9">
        <v>7</v>
      </c>
      <c r="J3239" s="9">
        <v>3</v>
      </c>
      <c r="K3239">
        <v>0</v>
      </c>
      <c r="L3239" s="9">
        <v>0</v>
      </c>
      <c r="M3239" s="19">
        <v>0</v>
      </c>
      <c r="N3239" s="19">
        <v>33</v>
      </c>
      <c r="O3239" s="19">
        <v>0</v>
      </c>
      <c r="P3239" s="19">
        <v>0</v>
      </c>
      <c r="Q3239" s="19">
        <f t="shared" si="300"/>
        <v>0</v>
      </c>
      <c r="R3239" s="3">
        <f t="shared" si="301"/>
        <v>9.5711055059517864</v>
      </c>
      <c r="S3239" s="3">
        <f t="shared" si="302"/>
        <v>0.34774436090225563</v>
      </c>
      <c r="T3239" s="9">
        <f t="shared" si="303"/>
        <v>0</v>
      </c>
      <c r="U3239" s="9">
        <f t="shared" si="304"/>
        <v>33</v>
      </c>
      <c r="V3239" s="9">
        <f t="shared" si="305"/>
        <v>12</v>
      </c>
    </row>
    <row r="3240" spans="1:22" x14ac:dyDescent="0.25">
      <c r="A3240" t="s">
        <v>3642</v>
      </c>
      <c r="B3240" s="32" t="s">
        <v>1746</v>
      </c>
      <c r="C3240" t="s">
        <v>202</v>
      </c>
      <c r="D3240" t="s">
        <v>4746</v>
      </c>
      <c r="E3240" s="9">
        <v>5</v>
      </c>
      <c r="F3240" s="9">
        <v>2</v>
      </c>
      <c r="G3240" s="9">
        <v>5</v>
      </c>
      <c r="H3240" s="9">
        <v>27</v>
      </c>
      <c r="I3240" s="9">
        <v>36</v>
      </c>
      <c r="J3240" s="9">
        <v>29</v>
      </c>
      <c r="K3240">
        <v>68.599999999999994</v>
      </c>
      <c r="L3240" s="9">
        <v>0</v>
      </c>
      <c r="M3240" s="19">
        <v>0</v>
      </c>
      <c r="N3240" s="19">
        <v>39</v>
      </c>
      <c r="O3240" s="19">
        <v>0</v>
      </c>
      <c r="P3240" s="19">
        <v>0</v>
      </c>
      <c r="Q3240" s="19">
        <f t="shared" si="300"/>
        <v>68.599999999999994</v>
      </c>
      <c r="R3240" s="3">
        <f t="shared" si="301"/>
        <v>22.188749538011511</v>
      </c>
      <c r="S3240" s="3">
        <f t="shared" si="302"/>
        <v>0.87006578947368418</v>
      </c>
      <c r="T3240" s="9">
        <f t="shared" si="303"/>
        <v>0</v>
      </c>
      <c r="U3240" s="9">
        <f t="shared" si="304"/>
        <v>68.599999999999994</v>
      </c>
      <c r="V3240" s="9">
        <f t="shared" si="305"/>
        <v>28</v>
      </c>
    </row>
    <row r="3241" spans="1:22" x14ac:dyDescent="0.25">
      <c r="A3241" t="s">
        <v>3640</v>
      </c>
      <c r="B3241" s="32" t="s">
        <v>1742</v>
      </c>
      <c r="C3241" t="s">
        <v>202</v>
      </c>
      <c r="D3241" t="s">
        <v>113</v>
      </c>
      <c r="E3241" s="9">
        <v>0</v>
      </c>
      <c r="F3241" s="9">
        <v>0</v>
      </c>
      <c r="G3241" s="9">
        <v>0</v>
      </c>
      <c r="H3241" s="9">
        <v>0</v>
      </c>
      <c r="I3241" s="9">
        <v>0</v>
      </c>
      <c r="J3241" s="9">
        <v>0</v>
      </c>
      <c r="K3241">
        <v>0</v>
      </c>
      <c r="L3241" s="9">
        <v>0</v>
      </c>
      <c r="M3241" s="19">
        <v>0</v>
      </c>
      <c r="N3241" s="19">
        <v>0</v>
      </c>
      <c r="O3241" s="19">
        <v>1</v>
      </c>
      <c r="P3241" s="19">
        <v>0</v>
      </c>
      <c r="Q3241" s="19">
        <f t="shared" si="300"/>
        <v>0</v>
      </c>
      <c r="R3241" s="3">
        <f t="shared" si="301"/>
        <v>0.28867513459481287</v>
      </c>
      <c r="S3241" s="3">
        <f t="shared" si="302"/>
        <v>3.2894736842105261E-2</v>
      </c>
      <c r="T3241" s="9">
        <f t="shared" si="303"/>
        <v>0</v>
      </c>
      <c r="U3241" s="9">
        <f t="shared" si="304"/>
        <v>1</v>
      </c>
      <c r="V3241" s="9">
        <f t="shared" si="305"/>
        <v>0</v>
      </c>
    </row>
    <row r="3242" spans="1:22" x14ac:dyDescent="0.25">
      <c r="A3242" t="s">
        <v>565</v>
      </c>
      <c r="B3242" s="32" t="s">
        <v>264</v>
      </c>
      <c r="C3242" t="s">
        <v>202</v>
      </c>
      <c r="D3242" t="s">
        <v>861</v>
      </c>
      <c r="E3242" s="9">
        <v>0</v>
      </c>
      <c r="F3242" s="9">
        <v>0</v>
      </c>
      <c r="G3242" s="9">
        <v>0</v>
      </c>
      <c r="H3242" s="9">
        <v>0</v>
      </c>
      <c r="I3242" s="9">
        <v>0</v>
      </c>
      <c r="J3242" s="9">
        <v>0</v>
      </c>
      <c r="K3242">
        <v>0</v>
      </c>
      <c r="L3242" s="9">
        <v>0</v>
      </c>
      <c r="M3242" s="19">
        <v>0</v>
      </c>
      <c r="N3242" s="19">
        <v>0</v>
      </c>
      <c r="O3242" s="19">
        <v>0</v>
      </c>
      <c r="P3242" s="19">
        <v>2</v>
      </c>
      <c r="Q3242" s="19">
        <f t="shared" si="300"/>
        <v>0</v>
      </c>
      <c r="R3242" s="3">
        <f t="shared" si="301"/>
        <v>0.57735026918962573</v>
      </c>
      <c r="S3242" s="3">
        <f t="shared" si="302"/>
        <v>6.5789473684210523E-2</v>
      </c>
      <c r="T3242" s="9">
        <f t="shared" si="303"/>
        <v>0</v>
      </c>
      <c r="U3242" s="9">
        <f t="shared" si="304"/>
        <v>2</v>
      </c>
      <c r="V3242" s="9">
        <f t="shared" si="305"/>
        <v>1</v>
      </c>
    </row>
    <row r="3243" spans="1:22" x14ac:dyDescent="0.25">
      <c r="A3243" t="s">
        <v>565</v>
      </c>
      <c r="B3243" s="32" t="s">
        <v>264</v>
      </c>
      <c r="C3243" t="s">
        <v>202</v>
      </c>
      <c r="D3243" t="s">
        <v>5604</v>
      </c>
      <c r="E3243" s="9">
        <v>0</v>
      </c>
      <c r="F3243" s="9">
        <v>0</v>
      </c>
      <c r="G3243" s="9">
        <v>0</v>
      </c>
      <c r="H3243" s="9">
        <v>0</v>
      </c>
      <c r="I3243" s="9">
        <v>0</v>
      </c>
      <c r="J3243" s="9">
        <v>0</v>
      </c>
      <c r="K3243">
        <v>0</v>
      </c>
      <c r="L3243" s="9">
        <v>0</v>
      </c>
      <c r="M3243" s="19">
        <v>0</v>
      </c>
      <c r="N3243" s="19">
        <v>0</v>
      </c>
      <c r="O3243" s="19">
        <v>0</v>
      </c>
      <c r="P3243" s="19">
        <v>3</v>
      </c>
      <c r="Q3243" s="19">
        <f t="shared" si="300"/>
        <v>0</v>
      </c>
      <c r="R3243" s="3">
        <f t="shared" si="301"/>
        <v>0.8660254037844386</v>
      </c>
      <c r="S3243" s="3">
        <f t="shared" si="302"/>
        <v>9.8684210526315791E-2</v>
      </c>
      <c r="T3243" s="9">
        <f t="shared" si="303"/>
        <v>0</v>
      </c>
      <c r="U3243" s="9">
        <f t="shared" si="304"/>
        <v>3</v>
      </c>
      <c r="V3243" s="9">
        <f t="shared" si="305"/>
        <v>1</v>
      </c>
    </row>
    <row r="3244" spans="1:22" x14ac:dyDescent="0.25">
      <c r="A3244" t="s">
        <v>565</v>
      </c>
      <c r="B3244" s="32" t="s">
        <v>264</v>
      </c>
      <c r="C3244" t="s">
        <v>202</v>
      </c>
      <c r="D3244" t="s">
        <v>113</v>
      </c>
      <c r="E3244" s="9">
        <v>0</v>
      </c>
      <c r="F3244" s="9">
        <v>0</v>
      </c>
      <c r="G3244" s="9">
        <v>1</v>
      </c>
      <c r="H3244" s="9">
        <v>0</v>
      </c>
      <c r="I3244" s="9">
        <v>0</v>
      </c>
      <c r="J3244" s="9">
        <v>0</v>
      </c>
      <c r="K3244">
        <v>0</v>
      </c>
      <c r="L3244" s="9">
        <v>0</v>
      </c>
      <c r="M3244" s="19">
        <v>0</v>
      </c>
      <c r="N3244" s="19">
        <v>0</v>
      </c>
      <c r="O3244" s="19">
        <v>0</v>
      </c>
      <c r="P3244" s="19">
        <v>0</v>
      </c>
      <c r="Q3244" s="19">
        <f t="shared" si="300"/>
        <v>0</v>
      </c>
      <c r="R3244" s="3">
        <f t="shared" si="301"/>
        <v>0.28867513459481287</v>
      </c>
      <c r="S3244" s="3">
        <f t="shared" si="302"/>
        <v>3.2894736842105261E-2</v>
      </c>
      <c r="T3244" s="9">
        <f t="shared" si="303"/>
        <v>0</v>
      </c>
      <c r="U3244" s="9">
        <f t="shared" si="304"/>
        <v>1</v>
      </c>
      <c r="V3244" s="9">
        <f t="shared" si="305"/>
        <v>0</v>
      </c>
    </row>
    <row r="3245" spans="1:22" x14ac:dyDescent="0.25">
      <c r="A3245" t="s">
        <v>565</v>
      </c>
      <c r="B3245" s="32" t="s">
        <v>264</v>
      </c>
      <c r="C3245" t="s">
        <v>202</v>
      </c>
      <c r="D3245" t="s">
        <v>106</v>
      </c>
      <c r="E3245" s="9">
        <v>1</v>
      </c>
      <c r="F3245" s="9">
        <v>4</v>
      </c>
      <c r="G3245" s="9">
        <v>0</v>
      </c>
      <c r="H3245" s="9">
        <v>2</v>
      </c>
      <c r="I3245" s="9">
        <v>3</v>
      </c>
      <c r="J3245" s="9">
        <v>9</v>
      </c>
      <c r="K3245">
        <v>16.799999999999997</v>
      </c>
      <c r="L3245" s="9">
        <v>0</v>
      </c>
      <c r="M3245" s="19">
        <v>2</v>
      </c>
      <c r="N3245" s="19">
        <v>7</v>
      </c>
      <c r="O3245" s="19">
        <v>5</v>
      </c>
      <c r="P3245" s="19">
        <v>3</v>
      </c>
      <c r="Q3245" s="19">
        <f t="shared" si="300"/>
        <v>16.799999999999997</v>
      </c>
      <c r="R3245" s="3">
        <f t="shared" si="301"/>
        <v>4.7474395012661104</v>
      </c>
      <c r="S3245" s="3">
        <f t="shared" si="302"/>
        <v>0.17368421052631577</v>
      </c>
      <c r="T3245" s="9">
        <f t="shared" si="303"/>
        <v>0</v>
      </c>
      <c r="U3245" s="9">
        <f t="shared" si="304"/>
        <v>16.799999999999997</v>
      </c>
      <c r="V3245" s="9">
        <f t="shared" si="305"/>
        <v>6</v>
      </c>
    </row>
    <row r="3246" spans="1:22" x14ac:dyDescent="0.25">
      <c r="A3246" t="s">
        <v>565</v>
      </c>
      <c r="B3246" s="32" t="s">
        <v>264</v>
      </c>
      <c r="C3246" t="s">
        <v>202</v>
      </c>
      <c r="D3246" t="s">
        <v>4746</v>
      </c>
      <c r="E3246" s="9">
        <v>7</v>
      </c>
      <c r="F3246" s="9">
        <v>0</v>
      </c>
      <c r="G3246" s="9">
        <v>1</v>
      </c>
      <c r="H3246" s="9">
        <v>1</v>
      </c>
      <c r="I3246" s="9">
        <v>7</v>
      </c>
      <c r="J3246" s="9">
        <v>12</v>
      </c>
      <c r="K3246">
        <v>33.599999999999994</v>
      </c>
      <c r="L3246" s="9">
        <v>14</v>
      </c>
      <c r="M3246" s="19">
        <v>5</v>
      </c>
      <c r="N3246" s="19">
        <v>6</v>
      </c>
      <c r="O3246" s="19">
        <v>3</v>
      </c>
      <c r="P3246" s="19">
        <v>6</v>
      </c>
      <c r="Q3246" s="19">
        <f t="shared" si="300"/>
        <v>33.599999999999994</v>
      </c>
      <c r="R3246" s="3">
        <f t="shared" si="301"/>
        <v>9.1121630336334043</v>
      </c>
      <c r="S3246" s="3">
        <f t="shared" si="302"/>
        <v>0.2858851674641148</v>
      </c>
      <c r="T3246" s="9">
        <f t="shared" si="303"/>
        <v>0</v>
      </c>
      <c r="U3246" s="9">
        <f t="shared" si="304"/>
        <v>33.599999999999994</v>
      </c>
      <c r="V3246" s="9">
        <f t="shared" si="305"/>
        <v>12</v>
      </c>
    </row>
    <row r="3247" spans="1:22" x14ac:dyDescent="0.25">
      <c r="A3247" t="s">
        <v>3560</v>
      </c>
      <c r="B3247" s="32" t="s">
        <v>1528</v>
      </c>
      <c r="C3247" t="s">
        <v>202</v>
      </c>
      <c r="D3247" t="s">
        <v>15</v>
      </c>
      <c r="E3247" s="9">
        <v>0</v>
      </c>
      <c r="F3247" s="9">
        <v>0</v>
      </c>
      <c r="G3247" s="9">
        <v>0</v>
      </c>
      <c r="H3247" s="9">
        <v>0</v>
      </c>
      <c r="I3247" s="9">
        <v>6</v>
      </c>
      <c r="J3247" s="9">
        <v>0</v>
      </c>
      <c r="K3247">
        <v>0</v>
      </c>
      <c r="L3247" s="9">
        <v>0</v>
      </c>
      <c r="M3247" s="19">
        <v>0</v>
      </c>
      <c r="N3247" s="19">
        <v>0</v>
      </c>
      <c r="O3247" s="19">
        <v>0</v>
      </c>
      <c r="P3247" s="19">
        <v>0</v>
      </c>
      <c r="Q3247" s="19">
        <f t="shared" si="300"/>
        <v>0</v>
      </c>
      <c r="R3247" s="3">
        <f t="shared" si="301"/>
        <v>1.7320508075688772</v>
      </c>
      <c r="S3247" s="3">
        <f t="shared" si="302"/>
        <v>0.19736842105263158</v>
      </c>
      <c r="T3247" s="9">
        <f t="shared" si="303"/>
        <v>0</v>
      </c>
      <c r="U3247" s="9">
        <f t="shared" si="304"/>
        <v>6</v>
      </c>
      <c r="V3247" s="9">
        <f t="shared" si="305"/>
        <v>2</v>
      </c>
    </row>
    <row r="3248" spans="1:22" x14ac:dyDescent="0.25">
      <c r="A3248" t="s">
        <v>3560</v>
      </c>
      <c r="B3248" s="32" t="s">
        <v>1528</v>
      </c>
      <c r="C3248" t="s">
        <v>202</v>
      </c>
      <c r="D3248" t="s">
        <v>113</v>
      </c>
      <c r="E3248" s="9">
        <v>0</v>
      </c>
      <c r="F3248" s="9">
        <v>0</v>
      </c>
      <c r="G3248" s="9">
        <v>0</v>
      </c>
      <c r="H3248" s="9">
        <v>0</v>
      </c>
      <c r="I3248" s="9">
        <v>0</v>
      </c>
      <c r="J3248" s="9">
        <v>0</v>
      </c>
      <c r="K3248">
        <v>0</v>
      </c>
      <c r="L3248" s="9">
        <v>0</v>
      </c>
      <c r="M3248" s="19">
        <v>0</v>
      </c>
      <c r="N3248" s="19">
        <v>5</v>
      </c>
      <c r="O3248" s="19">
        <v>0</v>
      </c>
      <c r="P3248" s="19">
        <v>0</v>
      </c>
      <c r="Q3248" s="19">
        <f t="shared" si="300"/>
        <v>0</v>
      </c>
      <c r="R3248" s="3">
        <f t="shared" si="301"/>
        <v>1.4433756729740645</v>
      </c>
      <c r="S3248" s="3">
        <f t="shared" si="302"/>
        <v>0.16447368421052633</v>
      </c>
      <c r="T3248" s="9">
        <f t="shared" si="303"/>
        <v>0</v>
      </c>
      <c r="U3248" s="9">
        <f t="shared" si="304"/>
        <v>5</v>
      </c>
      <c r="V3248" s="9">
        <f t="shared" si="305"/>
        <v>2</v>
      </c>
    </row>
    <row r="3249" spans="1:22" x14ac:dyDescent="0.25">
      <c r="A3249" t="s">
        <v>3560</v>
      </c>
      <c r="B3249" s="32" t="s">
        <v>1528</v>
      </c>
      <c r="C3249" t="s">
        <v>202</v>
      </c>
      <c r="D3249" t="s">
        <v>2214</v>
      </c>
      <c r="E3249" s="9">
        <v>0</v>
      </c>
      <c r="F3249" s="9">
        <v>0</v>
      </c>
      <c r="G3249" s="9">
        <v>0</v>
      </c>
      <c r="H3249" s="9">
        <v>0</v>
      </c>
      <c r="I3249" s="9">
        <v>0</v>
      </c>
      <c r="J3249" s="9">
        <v>0</v>
      </c>
      <c r="K3249">
        <v>0</v>
      </c>
      <c r="L3249" s="9">
        <v>0</v>
      </c>
      <c r="M3249" s="19">
        <v>0</v>
      </c>
      <c r="N3249" s="19">
        <v>1</v>
      </c>
      <c r="O3249" s="19">
        <v>0</v>
      </c>
      <c r="P3249" s="19">
        <v>0</v>
      </c>
      <c r="Q3249" s="19">
        <f t="shared" si="300"/>
        <v>0</v>
      </c>
      <c r="R3249" s="3">
        <f t="shared" si="301"/>
        <v>0.28867513459481287</v>
      </c>
      <c r="S3249" s="3">
        <f t="shared" si="302"/>
        <v>3.2894736842105261E-2</v>
      </c>
      <c r="T3249" s="9">
        <f t="shared" si="303"/>
        <v>0</v>
      </c>
      <c r="U3249" s="9">
        <f t="shared" si="304"/>
        <v>1</v>
      </c>
      <c r="V3249" s="9">
        <f t="shared" si="305"/>
        <v>0</v>
      </c>
    </row>
    <row r="3250" spans="1:22" x14ac:dyDescent="0.25">
      <c r="A3250" t="s">
        <v>3560</v>
      </c>
      <c r="B3250" s="32" t="s">
        <v>1528</v>
      </c>
      <c r="C3250" t="s">
        <v>202</v>
      </c>
      <c r="D3250" t="s">
        <v>109</v>
      </c>
      <c r="E3250" s="9">
        <v>0</v>
      </c>
      <c r="F3250" s="9">
        <v>0</v>
      </c>
      <c r="G3250" s="9">
        <v>0</v>
      </c>
      <c r="H3250" s="9">
        <v>0</v>
      </c>
      <c r="I3250" s="9">
        <v>0</v>
      </c>
      <c r="J3250" s="9">
        <v>0</v>
      </c>
      <c r="K3250">
        <v>0</v>
      </c>
      <c r="L3250" s="9">
        <v>0</v>
      </c>
      <c r="M3250" s="19">
        <v>0</v>
      </c>
      <c r="N3250" s="19">
        <v>12</v>
      </c>
      <c r="O3250" s="19">
        <v>0</v>
      </c>
      <c r="P3250" s="19">
        <v>0</v>
      </c>
      <c r="Q3250" s="19">
        <f t="shared" si="300"/>
        <v>0</v>
      </c>
      <c r="R3250" s="3">
        <f t="shared" si="301"/>
        <v>3.4641016151377544</v>
      </c>
      <c r="S3250" s="3">
        <f t="shared" si="302"/>
        <v>0.39473684210526316</v>
      </c>
      <c r="T3250" s="9">
        <f t="shared" si="303"/>
        <v>0</v>
      </c>
      <c r="U3250" s="9">
        <f t="shared" si="304"/>
        <v>12</v>
      </c>
      <c r="V3250" s="9">
        <f t="shared" si="305"/>
        <v>4</v>
      </c>
    </row>
    <row r="3251" spans="1:22" x14ac:dyDescent="0.25">
      <c r="A3251" t="s">
        <v>3560</v>
      </c>
      <c r="B3251" s="32" t="s">
        <v>1528</v>
      </c>
      <c r="C3251" t="s">
        <v>202</v>
      </c>
      <c r="D3251" t="s">
        <v>4746</v>
      </c>
      <c r="E3251" s="9">
        <v>11</v>
      </c>
      <c r="F3251" s="9">
        <v>1</v>
      </c>
      <c r="G3251" s="9">
        <v>0</v>
      </c>
      <c r="H3251" s="9">
        <v>0</v>
      </c>
      <c r="I3251" s="9">
        <v>3</v>
      </c>
      <c r="J3251" s="9">
        <v>0</v>
      </c>
      <c r="K3251">
        <v>1.4</v>
      </c>
      <c r="L3251" s="9">
        <v>0</v>
      </c>
      <c r="M3251" s="19">
        <v>0</v>
      </c>
      <c r="N3251" s="19">
        <v>40</v>
      </c>
      <c r="O3251" s="19">
        <v>0</v>
      </c>
      <c r="P3251" s="19">
        <v>0</v>
      </c>
      <c r="Q3251" s="19">
        <f t="shared" si="300"/>
        <v>1.4</v>
      </c>
      <c r="R3251" s="3">
        <f t="shared" si="301"/>
        <v>11.551780657701062</v>
      </c>
      <c r="S3251" s="3">
        <f t="shared" si="302"/>
        <v>0.37105263157894736</v>
      </c>
      <c r="T3251" s="9">
        <f t="shared" si="303"/>
        <v>0</v>
      </c>
      <c r="U3251" s="9">
        <f t="shared" si="304"/>
        <v>40</v>
      </c>
      <c r="V3251" s="9">
        <f t="shared" si="305"/>
        <v>15</v>
      </c>
    </row>
    <row r="3252" spans="1:22" x14ac:dyDescent="0.25">
      <c r="A3252" t="s">
        <v>3649</v>
      </c>
      <c r="B3252" s="32" t="s">
        <v>1772</v>
      </c>
      <c r="C3252" t="s">
        <v>202</v>
      </c>
      <c r="D3252" t="s">
        <v>4746</v>
      </c>
      <c r="E3252" s="9">
        <v>0</v>
      </c>
      <c r="F3252" s="9">
        <v>0</v>
      </c>
      <c r="G3252" s="9">
        <v>0</v>
      </c>
      <c r="H3252" s="9">
        <v>0</v>
      </c>
      <c r="I3252" s="9">
        <v>0</v>
      </c>
      <c r="J3252" s="9">
        <v>0</v>
      </c>
      <c r="K3252">
        <v>0</v>
      </c>
      <c r="L3252" s="9">
        <v>0</v>
      </c>
      <c r="M3252" s="19">
        <v>0</v>
      </c>
      <c r="N3252" s="19">
        <v>12</v>
      </c>
      <c r="O3252" s="19">
        <v>0</v>
      </c>
      <c r="P3252" s="19">
        <v>0</v>
      </c>
      <c r="Q3252" s="19">
        <f t="shared" si="300"/>
        <v>0</v>
      </c>
      <c r="R3252" s="3">
        <f t="shared" si="301"/>
        <v>3.4641016151377544</v>
      </c>
      <c r="S3252" s="3">
        <f t="shared" si="302"/>
        <v>0.39473684210526316</v>
      </c>
      <c r="T3252" s="9">
        <f t="shared" si="303"/>
        <v>0</v>
      </c>
      <c r="U3252" s="9">
        <f t="shared" si="304"/>
        <v>12</v>
      </c>
      <c r="V3252" s="9">
        <f t="shared" si="305"/>
        <v>4</v>
      </c>
    </row>
    <row r="3253" spans="1:22" x14ac:dyDescent="0.25">
      <c r="A3253" t="s">
        <v>3530</v>
      </c>
      <c r="B3253" s="32" t="s">
        <v>1462</v>
      </c>
      <c r="C3253" t="s">
        <v>202</v>
      </c>
      <c r="D3253" t="s">
        <v>15</v>
      </c>
      <c r="E3253" s="9">
        <v>15</v>
      </c>
      <c r="F3253" s="9">
        <v>0</v>
      </c>
      <c r="G3253" s="9">
        <v>0</v>
      </c>
      <c r="H3253" s="9">
        <v>0</v>
      </c>
      <c r="I3253" s="9">
        <v>0</v>
      </c>
      <c r="J3253" s="9">
        <v>0</v>
      </c>
      <c r="K3253">
        <v>4.1999999999999993</v>
      </c>
      <c r="L3253" s="9">
        <v>0</v>
      </c>
      <c r="M3253" s="19">
        <v>0</v>
      </c>
      <c r="N3253" s="19">
        <v>0</v>
      </c>
      <c r="O3253" s="19">
        <v>0</v>
      </c>
      <c r="P3253" s="19">
        <v>0</v>
      </c>
      <c r="Q3253" s="19">
        <f t="shared" si="300"/>
        <v>4.1999999999999993</v>
      </c>
      <c r="R3253" s="3">
        <f t="shared" si="301"/>
        <v>4.3892430492574164</v>
      </c>
      <c r="S3253" s="3">
        <f t="shared" si="302"/>
        <v>0.31578947368421051</v>
      </c>
      <c r="T3253" s="9">
        <f t="shared" si="303"/>
        <v>0</v>
      </c>
      <c r="U3253" s="9">
        <f t="shared" si="304"/>
        <v>15</v>
      </c>
      <c r="V3253" s="9">
        <f t="shared" si="305"/>
        <v>6</v>
      </c>
    </row>
    <row r="3254" spans="1:22" x14ac:dyDescent="0.25">
      <c r="A3254" t="s">
        <v>3530</v>
      </c>
      <c r="B3254" s="32" t="s">
        <v>1462</v>
      </c>
      <c r="C3254" t="s">
        <v>202</v>
      </c>
      <c r="D3254" t="s">
        <v>113</v>
      </c>
      <c r="E3254" s="9">
        <v>6</v>
      </c>
      <c r="F3254" s="9">
        <v>9</v>
      </c>
      <c r="G3254" s="9">
        <v>0</v>
      </c>
      <c r="H3254" s="9">
        <v>0</v>
      </c>
      <c r="I3254" s="9">
        <v>0</v>
      </c>
      <c r="J3254" s="9">
        <v>0</v>
      </c>
      <c r="K3254">
        <v>0</v>
      </c>
      <c r="L3254" s="9">
        <v>0</v>
      </c>
      <c r="M3254" s="19">
        <v>0</v>
      </c>
      <c r="N3254" s="19">
        <v>9</v>
      </c>
      <c r="O3254" s="19">
        <v>0</v>
      </c>
      <c r="P3254" s="19">
        <v>0</v>
      </c>
      <c r="Q3254" s="19">
        <f t="shared" si="300"/>
        <v>0</v>
      </c>
      <c r="R3254" s="3">
        <f t="shared" si="301"/>
        <v>3.692744729379982</v>
      </c>
      <c r="S3254" s="3">
        <f t="shared" si="302"/>
        <v>0.26315789473684209</v>
      </c>
      <c r="T3254" s="9">
        <f t="shared" si="303"/>
        <v>0</v>
      </c>
      <c r="U3254" s="9">
        <f t="shared" si="304"/>
        <v>9</v>
      </c>
      <c r="V3254" s="9">
        <f t="shared" si="305"/>
        <v>5</v>
      </c>
    </row>
    <row r="3255" spans="1:22" x14ac:dyDescent="0.25">
      <c r="A3255" t="s">
        <v>3530</v>
      </c>
      <c r="B3255" s="32" t="s">
        <v>1462</v>
      </c>
      <c r="C3255" t="s">
        <v>202</v>
      </c>
      <c r="D3255" t="s">
        <v>2214</v>
      </c>
      <c r="E3255" s="9">
        <v>3</v>
      </c>
      <c r="F3255" s="9">
        <v>0</v>
      </c>
      <c r="G3255" s="9">
        <v>2</v>
      </c>
      <c r="H3255" s="9">
        <v>1</v>
      </c>
      <c r="I3255" s="9">
        <v>0</v>
      </c>
      <c r="J3255" s="9">
        <v>0</v>
      </c>
      <c r="K3255">
        <v>0</v>
      </c>
      <c r="L3255" s="9">
        <v>0</v>
      </c>
      <c r="M3255" s="19">
        <v>0</v>
      </c>
      <c r="N3255" s="19">
        <v>0</v>
      </c>
      <c r="O3255" s="19">
        <v>0</v>
      </c>
      <c r="P3255" s="19">
        <v>0</v>
      </c>
      <c r="Q3255" s="19">
        <f t="shared" si="300"/>
        <v>0</v>
      </c>
      <c r="R3255" s="3">
        <f t="shared" si="301"/>
        <v>1</v>
      </c>
      <c r="S3255" s="3">
        <f t="shared" si="302"/>
        <v>6.5789473684210523E-2</v>
      </c>
      <c r="T3255" s="9">
        <f t="shared" si="303"/>
        <v>0</v>
      </c>
      <c r="U3255" s="9">
        <f t="shared" si="304"/>
        <v>3</v>
      </c>
      <c r="V3255" s="9">
        <f t="shared" si="305"/>
        <v>1</v>
      </c>
    </row>
    <row r="3256" spans="1:22" x14ac:dyDescent="0.25">
      <c r="A3256" t="s">
        <v>3530</v>
      </c>
      <c r="B3256" s="32" t="s">
        <v>1462</v>
      </c>
      <c r="C3256" t="s">
        <v>202</v>
      </c>
      <c r="D3256" t="s">
        <v>4746</v>
      </c>
      <c r="E3256" s="9">
        <v>0</v>
      </c>
      <c r="F3256" s="9">
        <v>0</v>
      </c>
      <c r="G3256" s="9">
        <v>0</v>
      </c>
      <c r="H3256" s="9">
        <v>1</v>
      </c>
      <c r="I3256" s="9">
        <v>0</v>
      </c>
      <c r="J3256" s="9">
        <v>21</v>
      </c>
      <c r="K3256">
        <v>56</v>
      </c>
      <c r="L3256" s="9">
        <v>0</v>
      </c>
      <c r="M3256" s="19">
        <v>0</v>
      </c>
      <c r="N3256" s="19">
        <v>31</v>
      </c>
      <c r="O3256" s="19">
        <v>0</v>
      </c>
      <c r="P3256" s="19">
        <v>0</v>
      </c>
      <c r="Q3256" s="19">
        <f t="shared" si="300"/>
        <v>56</v>
      </c>
      <c r="R3256" s="3">
        <f t="shared" si="301"/>
        <v>17.961870389210247</v>
      </c>
      <c r="S3256" s="3">
        <f t="shared" si="302"/>
        <v>0.89638157894736847</v>
      </c>
      <c r="T3256" s="9">
        <f t="shared" si="303"/>
        <v>0</v>
      </c>
      <c r="U3256" s="9">
        <f t="shared" si="304"/>
        <v>56</v>
      </c>
      <c r="V3256" s="9">
        <f t="shared" si="305"/>
        <v>23</v>
      </c>
    </row>
    <row r="3257" spans="1:22" x14ac:dyDescent="0.25">
      <c r="A3257" t="s">
        <v>539</v>
      </c>
      <c r="B3257" s="32" t="s">
        <v>193</v>
      </c>
      <c r="C3257" t="s">
        <v>202</v>
      </c>
      <c r="D3257" t="s">
        <v>4746</v>
      </c>
      <c r="E3257" s="9">
        <v>0</v>
      </c>
      <c r="F3257" s="9">
        <v>0</v>
      </c>
      <c r="G3257" s="9">
        <v>0</v>
      </c>
      <c r="H3257" s="9">
        <v>0</v>
      </c>
      <c r="I3257" s="9">
        <v>0</v>
      </c>
      <c r="J3257" s="9">
        <v>0</v>
      </c>
      <c r="K3257">
        <v>0</v>
      </c>
      <c r="L3257" s="9">
        <v>0</v>
      </c>
      <c r="M3257" s="19">
        <v>1</v>
      </c>
      <c r="N3257" s="19">
        <v>0</v>
      </c>
      <c r="O3257" s="19">
        <v>0</v>
      </c>
      <c r="P3257" s="19">
        <v>0</v>
      </c>
      <c r="Q3257" s="19">
        <f t="shared" si="300"/>
        <v>0</v>
      </c>
      <c r="R3257" s="3">
        <f t="shared" si="301"/>
        <v>0.28867513459481287</v>
      </c>
      <c r="S3257" s="3">
        <f t="shared" si="302"/>
        <v>3.2894736842105261E-2</v>
      </c>
      <c r="T3257" s="9">
        <f t="shared" si="303"/>
        <v>0</v>
      </c>
      <c r="U3257" s="9">
        <f t="shared" si="304"/>
        <v>1</v>
      </c>
      <c r="V3257" s="9">
        <f t="shared" si="305"/>
        <v>0</v>
      </c>
    </row>
    <row r="3258" spans="1:22" x14ac:dyDescent="0.25">
      <c r="A3258" t="s">
        <v>539</v>
      </c>
      <c r="B3258" s="32" t="s">
        <v>193</v>
      </c>
      <c r="C3258" t="s">
        <v>202</v>
      </c>
      <c r="D3258" t="s">
        <v>15</v>
      </c>
      <c r="E3258" s="9">
        <v>3</v>
      </c>
      <c r="F3258" s="9">
        <v>8</v>
      </c>
      <c r="G3258" s="9">
        <v>0</v>
      </c>
      <c r="H3258" s="9">
        <v>0</v>
      </c>
      <c r="I3258" s="9">
        <v>0</v>
      </c>
      <c r="J3258" s="9">
        <v>0</v>
      </c>
      <c r="K3258">
        <v>2.8</v>
      </c>
      <c r="L3258" s="9">
        <v>0</v>
      </c>
      <c r="M3258" s="19">
        <v>0</v>
      </c>
      <c r="N3258" s="19">
        <v>0</v>
      </c>
      <c r="O3258" s="19">
        <v>0</v>
      </c>
      <c r="P3258" s="19">
        <v>0</v>
      </c>
      <c r="Q3258" s="19">
        <f t="shared" si="300"/>
        <v>2.8</v>
      </c>
      <c r="R3258" s="3">
        <f t="shared" si="301"/>
        <v>2.430301141085943</v>
      </c>
      <c r="S3258" s="3">
        <f t="shared" si="302"/>
        <v>0.15131578947368424</v>
      </c>
      <c r="T3258" s="9">
        <f t="shared" si="303"/>
        <v>0</v>
      </c>
      <c r="U3258" s="9">
        <f t="shared" si="304"/>
        <v>8</v>
      </c>
      <c r="V3258" s="9">
        <f t="shared" si="305"/>
        <v>3</v>
      </c>
    </row>
    <row r="3259" spans="1:22" x14ac:dyDescent="0.25">
      <c r="A3259" t="s">
        <v>539</v>
      </c>
      <c r="B3259" s="32" t="s">
        <v>193</v>
      </c>
      <c r="C3259" t="s">
        <v>202</v>
      </c>
      <c r="D3259" t="s">
        <v>5604</v>
      </c>
      <c r="E3259" s="9">
        <v>0</v>
      </c>
      <c r="F3259" s="9">
        <v>0</v>
      </c>
      <c r="G3259" s="9">
        <v>0</v>
      </c>
      <c r="H3259" s="9">
        <v>0</v>
      </c>
      <c r="I3259" s="9">
        <v>0</v>
      </c>
      <c r="J3259" s="9">
        <v>0</v>
      </c>
      <c r="K3259">
        <v>0</v>
      </c>
      <c r="L3259" s="9">
        <v>0</v>
      </c>
      <c r="M3259" s="19">
        <v>0</v>
      </c>
      <c r="N3259" s="19">
        <v>1</v>
      </c>
      <c r="O3259" s="19">
        <v>11</v>
      </c>
      <c r="P3259" s="19">
        <v>5</v>
      </c>
      <c r="Q3259" s="19">
        <f t="shared" si="300"/>
        <v>0</v>
      </c>
      <c r="R3259" s="3">
        <f t="shared" si="301"/>
        <v>3.3427896171076075</v>
      </c>
      <c r="S3259" s="3">
        <f t="shared" si="302"/>
        <v>0.18640350877192985</v>
      </c>
      <c r="T3259" s="9">
        <f t="shared" si="303"/>
        <v>0</v>
      </c>
      <c r="U3259" s="9">
        <f t="shared" si="304"/>
        <v>11</v>
      </c>
      <c r="V3259" s="9">
        <f t="shared" si="305"/>
        <v>4</v>
      </c>
    </row>
    <row r="3260" spans="1:22" x14ac:dyDescent="0.25">
      <c r="A3260" t="s">
        <v>539</v>
      </c>
      <c r="B3260" s="32" t="s">
        <v>193</v>
      </c>
      <c r="C3260" t="s">
        <v>202</v>
      </c>
      <c r="D3260" t="s">
        <v>113</v>
      </c>
      <c r="E3260" s="9">
        <v>5</v>
      </c>
      <c r="F3260" s="9">
        <v>1</v>
      </c>
      <c r="G3260" s="9">
        <v>1</v>
      </c>
      <c r="H3260" s="9">
        <v>1</v>
      </c>
      <c r="I3260" s="9">
        <v>3</v>
      </c>
      <c r="J3260" s="9">
        <v>7</v>
      </c>
      <c r="K3260">
        <v>19.599999999999998</v>
      </c>
      <c r="L3260" s="9">
        <v>8.3999999999999986</v>
      </c>
      <c r="M3260" s="19">
        <v>8</v>
      </c>
      <c r="N3260" s="19">
        <v>3</v>
      </c>
      <c r="O3260" s="19">
        <v>3</v>
      </c>
      <c r="P3260" s="19">
        <v>3</v>
      </c>
      <c r="Q3260" s="19">
        <f t="shared" si="300"/>
        <v>19.599999999999998</v>
      </c>
      <c r="R3260" s="3">
        <f t="shared" si="301"/>
        <v>5.2307656314261575</v>
      </c>
      <c r="S3260" s="3">
        <f t="shared" si="302"/>
        <v>0.1726973684210526</v>
      </c>
      <c r="T3260" s="9">
        <f t="shared" si="303"/>
        <v>1</v>
      </c>
      <c r="U3260" s="9">
        <f t="shared" si="304"/>
        <v>19.599999999999998</v>
      </c>
      <c r="V3260" s="9">
        <f t="shared" si="305"/>
        <v>7</v>
      </c>
    </row>
    <row r="3261" spans="1:22" x14ac:dyDescent="0.25">
      <c r="A3261" t="s">
        <v>539</v>
      </c>
      <c r="B3261" s="32" t="s">
        <v>193</v>
      </c>
      <c r="C3261" t="s">
        <v>202</v>
      </c>
      <c r="D3261" t="s">
        <v>820</v>
      </c>
      <c r="E3261" s="9">
        <v>0</v>
      </c>
      <c r="F3261" s="9">
        <v>0</v>
      </c>
      <c r="G3261" s="9">
        <v>0</v>
      </c>
      <c r="H3261" s="9">
        <v>0</v>
      </c>
      <c r="I3261" s="9">
        <v>0</v>
      </c>
      <c r="J3261" s="9">
        <v>0</v>
      </c>
      <c r="K3261">
        <v>0</v>
      </c>
      <c r="L3261" s="9">
        <v>1.4</v>
      </c>
      <c r="M3261" s="19">
        <v>1</v>
      </c>
      <c r="N3261" s="19">
        <v>0</v>
      </c>
      <c r="O3261" s="19">
        <v>0</v>
      </c>
      <c r="P3261" s="19">
        <v>1</v>
      </c>
      <c r="Q3261" s="19">
        <f t="shared" si="300"/>
        <v>0</v>
      </c>
      <c r="R3261" s="3">
        <f t="shared" si="301"/>
        <v>0.52194275780418908</v>
      </c>
      <c r="S3261" s="3">
        <f t="shared" si="302"/>
        <v>3.7280701754385963E-2</v>
      </c>
      <c r="T3261" s="9">
        <f t="shared" si="303"/>
        <v>0</v>
      </c>
      <c r="U3261" s="9">
        <f t="shared" si="304"/>
        <v>1.4</v>
      </c>
      <c r="V3261" s="9">
        <f t="shared" si="305"/>
        <v>1</v>
      </c>
    </row>
    <row r="3262" spans="1:22" x14ac:dyDescent="0.25">
      <c r="A3262" t="s">
        <v>539</v>
      </c>
      <c r="B3262" s="32" t="s">
        <v>193</v>
      </c>
      <c r="C3262" t="s">
        <v>202</v>
      </c>
      <c r="D3262" t="s">
        <v>2214</v>
      </c>
      <c r="E3262" s="9">
        <v>3</v>
      </c>
      <c r="F3262" s="9">
        <v>0</v>
      </c>
      <c r="G3262" s="9">
        <v>2</v>
      </c>
      <c r="H3262" s="9">
        <v>1</v>
      </c>
      <c r="I3262" s="9">
        <v>0</v>
      </c>
      <c r="J3262" s="9">
        <v>0</v>
      </c>
      <c r="K3262">
        <v>0</v>
      </c>
      <c r="L3262" s="9">
        <v>0</v>
      </c>
      <c r="M3262" s="19">
        <v>0</v>
      </c>
      <c r="N3262" s="19">
        <v>0</v>
      </c>
      <c r="O3262" s="19">
        <v>0</v>
      </c>
      <c r="P3262" s="19">
        <v>0</v>
      </c>
      <c r="Q3262" s="19">
        <f t="shared" si="300"/>
        <v>0</v>
      </c>
      <c r="R3262" s="3">
        <f t="shared" si="301"/>
        <v>1</v>
      </c>
      <c r="S3262" s="3">
        <f t="shared" si="302"/>
        <v>6.5789473684210523E-2</v>
      </c>
      <c r="T3262" s="9">
        <f t="shared" si="303"/>
        <v>0</v>
      </c>
      <c r="U3262" s="9">
        <f t="shared" si="304"/>
        <v>3</v>
      </c>
      <c r="V3262" s="9">
        <f t="shared" si="305"/>
        <v>1</v>
      </c>
    </row>
    <row r="3263" spans="1:22" x14ac:dyDescent="0.25">
      <c r="A3263" t="s">
        <v>539</v>
      </c>
      <c r="B3263" s="32" t="s">
        <v>193</v>
      </c>
      <c r="C3263" t="s">
        <v>202</v>
      </c>
      <c r="D3263" t="s">
        <v>4746</v>
      </c>
      <c r="E3263" s="9">
        <v>8</v>
      </c>
      <c r="F3263" s="9">
        <v>8</v>
      </c>
      <c r="G3263" s="9">
        <v>7</v>
      </c>
      <c r="H3263" s="9">
        <v>3</v>
      </c>
      <c r="I3263" s="9">
        <v>2</v>
      </c>
      <c r="J3263" s="9">
        <v>13</v>
      </c>
      <c r="K3263">
        <v>85.399999999999991</v>
      </c>
      <c r="L3263" s="9">
        <v>58.8</v>
      </c>
      <c r="M3263" s="19">
        <v>8</v>
      </c>
      <c r="N3263" s="19">
        <v>39</v>
      </c>
      <c r="O3263" s="19">
        <v>2</v>
      </c>
      <c r="P3263" s="19">
        <v>0</v>
      </c>
      <c r="Q3263" s="19">
        <f t="shared" si="300"/>
        <v>85.399999999999991</v>
      </c>
      <c r="R3263" s="3">
        <f t="shared" si="301"/>
        <v>27.182542303114438</v>
      </c>
      <c r="S3263" s="3">
        <f t="shared" si="302"/>
        <v>0.70035885167464118</v>
      </c>
      <c r="T3263" s="9">
        <f t="shared" si="303"/>
        <v>0</v>
      </c>
      <c r="U3263" s="9">
        <f t="shared" si="304"/>
        <v>85.399999999999991</v>
      </c>
      <c r="V3263" s="9">
        <f t="shared" si="305"/>
        <v>35</v>
      </c>
    </row>
    <row r="3264" spans="1:22" x14ac:dyDescent="0.25">
      <c r="A3264" t="s">
        <v>2890</v>
      </c>
      <c r="B3264" s="32" t="s">
        <v>1458</v>
      </c>
      <c r="C3264" t="s">
        <v>202</v>
      </c>
      <c r="D3264" t="s">
        <v>15</v>
      </c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0</v>
      </c>
      <c r="K3264">
        <v>4.1999999999999993</v>
      </c>
      <c r="L3264" s="9">
        <v>0</v>
      </c>
      <c r="M3264" s="19">
        <v>0</v>
      </c>
      <c r="N3264" s="19">
        <v>0</v>
      </c>
      <c r="O3264" s="19">
        <v>0</v>
      </c>
      <c r="P3264" s="19">
        <v>0</v>
      </c>
      <c r="Q3264" s="19">
        <f t="shared" si="300"/>
        <v>4.1999999999999993</v>
      </c>
      <c r="R3264" s="3">
        <f t="shared" si="301"/>
        <v>1.2124355652982139</v>
      </c>
      <c r="S3264" s="3">
        <f t="shared" si="302"/>
        <v>0.13815789473684209</v>
      </c>
      <c r="T3264" s="9">
        <f t="shared" si="303"/>
        <v>0</v>
      </c>
      <c r="U3264" s="9">
        <f t="shared" si="304"/>
        <v>4.1999999999999993</v>
      </c>
      <c r="V3264" s="9">
        <f t="shared" si="305"/>
        <v>2</v>
      </c>
    </row>
    <row r="3265" spans="1:22" x14ac:dyDescent="0.25">
      <c r="A3265" t="s">
        <v>2890</v>
      </c>
      <c r="B3265" s="32" t="s">
        <v>1458</v>
      </c>
      <c r="C3265" t="s">
        <v>202</v>
      </c>
      <c r="D3265" t="s">
        <v>113</v>
      </c>
      <c r="E3265" s="9">
        <v>4</v>
      </c>
      <c r="F3265" s="9">
        <v>2</v>
      </c>
      <c r="G3265" s="9">
        <v>3</v>
      </c>
      <c r="H3265" s="9">
        <v>3</v>
      </c>
      <c r="I3265" s="9">
        <v>2</v>
      </c>
      <c r="J3265" s="9">
        <v>3</v>
      </c>
      <c r="K3265">
        <v>0</v>
      </c>
      <c r="L3265" s="9">
        <v>0</v>
      </c>
      <c r="M3265" s="19">
        <v>1</v>
      </c>
      <c r="N3265" s="19">
        <v>8</v>
      </c>
      <c r="O3265" s="19">
        <v>0</v>
      </c>
      <c r="P3265" s="19">
        <v>0</v>
      </c>
      <c r="Q3265" s="19">
        <f t="shared" si="300"/>
        <v>0</v>
      </c>
      <c r="R3265" s="3">
        <f t="shared" si="301"/>
        <v>2.3290003057626301</v>
      </c>
      <c r="S3265" s="3">
        <f t="shared" si="302"/>
        <v>0.1069078947368421</v>
      </c>
      <c r="T3265" s="9">
        <f t="shared" si="303"/>
        <v>0</v>
      </c>
      <c r="U3265" s="9">
        <f t="shared" si="304"/>
        <v>8</v>
      </c>
      <c r="V3265" s="9">
        <f t="shared" si="305"/>
        <v>3</v>
      </c>
    </row>
    <row r="3266" spans="1:22" x14ac:dyDescent="0.25">
      <c r="A3266" t="s">
        <v>2890</v>
      </c>
      <c r="B3266" s="32" t="s">
        <v>1458</v>
      </c>
      <c r="C3266" t="s">
        <v>202</v>
      </c>
      <c r="D3266" t="s">
        <v>106</v>
      </c>
      <c r="E3266" s="9">
        <v>3</v>
      </c>
      <c r="F3266" s="9">
        <v>2</v>
      </c>
      <c r="G3266" s="9">
        <v>3</v>
      </c>
      <c r="H3266" s="9">
        <v>1</v>
      </c>
      <c r="I3266" s="9">
        <v>3</v>
      </c>
      <c r="J3266" s="9">
        <v>3</v>
      </c>
      <c r="K3266">
        <v>11.2</v>
      </c>
      <c r="L3266" s="9">
        <v>9.7999999999999989</v>
      </c>
      <c r="M3266" s="19">
        <v>6</v>
      </c>
      <c r="N3266" s="19">
        <v>1</v>
      </c>
      <c r="O3266" s="19">
        <v>4</v>
      </c>
      <c r="P3266" s="19">
        <v>0</v>
      </c>
      <c r="Q3266" s="19">
        <f t="shared" ref="Q3266:Q3329" si="306">IFERROR(AVERAGEIF(K3266:K3266,"&lt;&gt;0"),0)</f>
        <v>11.2</v>
      </c>
      <c r="R3266" s="3">
        <f t="shared" ref="R3266:R3329" si="307">_xlfn.STDEV.S(E3266:P3266)</f>
        <v>3.4561758513061096</v>
      </c>
      <c r="S3266" s="3">
        <f t="shared" ref="S3266:S3329" si="308">IFERROR(AVERAGEIF(E3266:P3266,"&lt;&gt;0")/30.4,0)</f>
        <v>0.14055023923444976</v>
      </c>
      <c r="T3266" s="9">
        <f t="shared" ref="T3266:T3329" si="309">MIN(E3266:P3266)</f>
        <v>0</v>
      </c>
      <c r="U3266" s="9">
        <f t="shared" ref="U3266:U3329" si="310">MAX(E3266:P3266)</f>
        <v>11.2</v>
      </c>
      <c r="V3266" s="9">
        <f t="shared" ref="V3266:V3329" si="311">MROUND(ROUND(_xlfn.NORM.S.INV($Y$1)*R3266*1,1),1)</f>
        <v>4</v>
      </c>
    </row>
    <row r="3267" spans="1:22" x14ac:dyDescent="0.25">
      <c r="A3267" t="s">
        <v>2890</v>
      </c>
      <c r="B3267" s="32" t="s">
        <v>1458</v>
      </c>
      <c r="C3267" t="s">
        <v>202</v>
      </c>
      <c r="D3267" t="s">
        <v>108</v>
      </c>
      <c r="E3267" s="9">
        <v>0</v>
      </c>
      <c r="F3267" s="9">
        <v>0</v>
      </c>
      <c r="G3267" s="9">
        <v>0</v>
      </c>
      <c r="H3267" s="9">
        <v>0</v>
      </c>
      <c r="I3267" s="9">
        <v>0</v>
      </c>
      <c r="J3267" s="9">
        <v>0</v>
      </c>
      <c r="K3267">
        <v>1.4</v>
      </c>
      <c r="L3267" s="9">
        <v>1.4</v>
      </c>
      <c r="M3267" s="19">
        <v>2</v>
      </c>
      <c r="N3267" s="19">
        <v>0</v>
      </c>
      <c r="O3267" s="19">
        <v>4</v>
      </c>
      <c r="P3267" s="19">
        <v>4</v>
      </c>
      <c r="Q3267" s="19">
        <f t="shared" si="306"/>
        <v>1.4</v>
      </c>
      <c r="R3267" s="3">
        <f t="shared" si="307"/>
        <v>1.54527628205405</v>
      </c>
      <c r="S3267" s="3">
        <f t="shared" si="308"/>
        <v>8.4210526315789486E-2</v>
      </c>
      <c r="T3267" s="9">
        <f t="shared" si="309"/>
        <v>0</v>
      </c>
      <c r="U3267" s="9">
        <f t="shared" si="310"/>
        <v>4</v>
      </c>
      <c r="V3267" s="9">
        <f t="shared" si="311"/>
        <v>2</v>
      </c>
    </row>
    <row r="3268" spans="1:22" x14ac:dyDescent="0.25">
      <c r="A3268" t="s">
        <v>2890</v>
      </c>
      <c r="B3268" s="32" t="s">
        <v>1458</v>
      </c>
      <c r="C3268" t="s">
        <v>202</v>
      </c>
      <c r="D3268" t="s">
        <v>2214</v>
      </c>
      <c r="E3268" s="9">
        <v>8</v>
      </c>
      <c r="F3268" s="9">
        <v>3</v>
      </c>
      <c r="G3268" s="9">
        <v>4</v>
      </c>
      <c r="H3268" s="9">
        <v>1</v>
      </c>
      <c r="I3268" s="9">
        <v>0</v>
      </c>
      <c r="J3268" s="9">
        <v>0</v>
      </c>
      <c r="K3268">
        <v>0</v>
      </c>
      <c r="L3268" s="9">
        <v>0</v>
      </c>
      <c r="M3268" s="19">
        <v>0</v>
      </c>
      <c r="N3268" s="19">
        <v>1</v>
      </c>
      <c r="O3268" s="19">
        <v>0</v>
      </c>
      <c r="P3268" s="19">
        <v>0</v>
      </c>
      <c r="Q3268" s="19">
        <f t="shared" si="306"/>
        <v>0</v>
      </c>
      <c r="R3268" s="3">
        <f t="shared" si="307"/>
        <v>2.466441431158124</v>
      </c>
      <c r="S3268" s="3">
        <f t="shared" si="308"/>
        <v>0.1118421052631579</v>
      </c>
      <c r="T3268" s="9">
        <f t="shared" si="309"/>
        <v>0</v>
      </c>
      <c r="U3268" s="9">
        <f t="shared" si="310"/>
        <v>8</v>
      </c>
      <c r="V3268" s="9">
        <f t="shared" si="311"/>
        <v>3</v>
      </c>
    </row>
    <row r="3269" spans="1:22" x14ac:dyDescent="0.25">
      <c r="A3269" t="s">
        <v>2890</v>
      </c>
      <c r="B3269" s="32" t="s">
        <v>1458</v>
      </c>
      <c r="C3269" t="s">
        <v>202</v>
      </c>
      <c r="D3269" t="s">
        <v>109</v>
      </c>
      <c r="E3269" s="9">
        <v>0</v>
      </c>
      <c r="F3269" s="9">
        <v>0</v>
      </c>
      <c r="G3269" s="9">
        <v>0</v>
      </c>
      <c r="H3269" s="9">
        <v>0</v>
      </c>
      <c r="I3269" s="9">
        <v>0</v>
      </c>
      <c r="J3269" s="9">
        <v>0</v>
      </c>
      <c r="K3269">
        <v>0</v>
      </c>
      <c r="L3269" s="9">
        <v>0</v>
      </c>
      <c r="M3269" s="19">
        <v>1</v>
      </c>
      <c r="N3269" s="19">
        <v>0</v>
      </c>
      <c r="O3269" s="19">
        <v>0</v>
      </c>
      <c r="P3269" s="19">
        <v>0</v>
      </c>
      <c r="Q3269" s="19">
        <f t="shared" si="306"/>
        <v>0</v>
      </c>
      <c r="R3269" s="3">
        <f t="shared" si="307"/>
        <v>0.28867513459481287</v>
      </c>
      <c r="S3269" s="3">
        <f t="shared" si="308"/>
        <v>3.2894736842105261E-2</v>
      </c>
      <c r="T3269" s="9">
        <f t="shared" si="309"/>
        <v>0</v>
      </c>
      <c r="U3269" s="9">
        <f t="shared" si="310"/>
        <v>1</v>
      </c>
      <c r="V3269" s="9">
        <f t="shared" si="311"/>
        <v>0</v>
      </c>
    </row>
    <row r="3270" spans="1:22" x14ac:dyDescent="0.25">
      <c r="A3270" t="s">
        <v>2890</v>
      </c>
      <c r="B3270" s="32" t="s">
        <v>1458</v>
      </c>
      <c r="C3270" t="s">
        <v>202</v>
      </c>
      <c r="D3270" t="s">
        <v>4746</v>
      </c>
      <c r="E3270" s="9">
        <v>0</v>
      </c>
      <c r="F3270" s="9">
        <v>0</v>
      </c>
      <c r="G3270" s="9">
        <v>0</v>
      </c>
      <c r="H3270" s="9">
        <v>0</v>
      </c>
      <c r="I3270" s="9">
        <v>0</v>
      </c>
      <c r="J3270" s="9">
        <v>0</v>
      </c>
      <c r="K3270">
        <v>0</v>
      </c>
      <c r="L3270" s="9">
        <v>0</v>
      </c>
      <c r="M3270" s="19">
        <v>0</v>
      </c>
      <c r="N3270" s="19">
        <v>18</v>
      </c>
      <c r="O3270" s="19">
        <v>0</v>
      </c>
      <c r="P3270" s="19">
        <v>0</v>
      </c>
      <c r="Q3270" s="19">
        <f t="shared" si="306"/>
        <v>0</v>
      </c>
      <c r="R3270" s="3">
        <f t="shared" si="307"/>
        <v>5.196152422706632</v>
      </c>
      <c r="S3270" s="3">
        <f t="shared" si="308"/>
        <v>0.5921052631578948</v>
      </c>
      <c r="T3270" s="9">
        <f t="shared" si="309"/>
        <v>0</v>
      </c>
      <c r="U3270" s="9">
        <f t="shared" si="310"/>
        <v>18</v>
      </c>
      <c r="V3270" s="9">
        <f t="shared" si="311"/>
        <v>7</v>
      </c>
    </row>
    <row r="3271" spans="1:22" x14ac:dyDescent="0.25">
      <c r="A3271" t="s">
        <v>2959</v>
      </c>
      <c r="B3271" s="32" t="s">
        <v>1460</v>
      </c>
      <c r="C3271" t="s">
        <v>202</v>
      </c>
      <c r="D3271" t="s">
        <v>15</v>
      </c>
      <c r="E3271" s="9">
        <v>10</v>
      </c>
      <c r="F3271" s="9">
        <v>0</v>
      </c>
      <c r="G3271" s="9">
        <v>0</v>
      </c>
      <c r="H3271" s="9">
        <v>0</v>
      </c>
      <c r="I3271" s="9">
        <v>0</v>
      </c>
      <c r="J3271" s="9">
        <v>0</v>
      </c>
      <c r="K3271">
        <v>2.8</v>
      </c>
      <c r="L3271" s="9">
        <v>0</v>
      </c>
      <c r="M3271" s="19">
        <v>0</v>
      </c>
      <c r="N3271" s="19">
        <v>0</v>
      </c>
      <c r="O3271" s="19">
        <v>0</v>
      </c>
      <c r="P3271" s="19">
        <v>0</v>
      </c>
      <c r="Q3271" s="19">
        <f t="shared" si="306"/>
        <v>2.8</v>
      </c>
      <c r="R3271" s="3">
        <f t="shared" si="307"/>
        <v>2.926162032838278</v>
      </c>
      <c r="S3271" s="3">
        <f t="shared" si="308"/>
        <v>0.2105263157894737</v>
      </c>
      <c r="T3271" s="9">
        <f t="shared" si="309"/>
        <v>0</v>
      </c>
      <c r="U3271" s="9">
        <f t="shared" si="310"/>
        <v>10</v>
      </c>
      <c r="V3271" s="9">
        <f t="shared" si="311"/>
        <v>4</v>
      </c>
    </row>
    <row r="3272" spans="1:22" x14ac:dyDescent="0.25">
      <c r="A3272" t="s">
        <v>2959</v>
      </c>
      <c r="B3272" s="32" t="s">
        <v>1460</v>
      </c>
      <c r="C3272" t="s">
        <v>202</v>
      </c>
      <c r="D3272" t="s">
        <v>5604</v>
      </c>
      <c r="E3272" s="9">
        <v>0</v>
      </c>
      <c r="F3272" s="9">
        <v>0</v>
      </c>
      <c r="G3272" s="9">
        <v>0</v>
      </c>
      <c r="H3272" s="9">
        <v>0</v>
      </c>
      <c r="I3272" s="9">
        <v>0</v>
      </c>
      <c r="J3272" s="9">
        <v>0</v>
      </c>
      <c r="K3272">
        <v>0</v>
      </c>
      <c r="L3272" s="9">
        <v>0</v>
      </c>
      <c r="M3272" s="19">
        <v>0</v>
      </c>
      <c r="N3272" s="19">
        <v>0</v>
      </c>
      <c r="O3272" s="19">
        <v>0</v>
      </c>
      <c r="P3272" s="19">
        <v>6</v>
      </c>
      <c r="Q3272" s="19">
        <f t="shared" si="306"/>
        <v>0</v>
      </c>
      <c r="R3272" s="3">
        <f t="shared" si="307"/>
        <v>1.7320508075688772</v>
      </c>
      <c r="S3272" s="3">
        <f t="shared" si="308"/>
        <v>0.19736842105263158</v>
      </c>
      <c r="T3272" s="9">
        <f t="shared" si="309"/>
        <v>0</v>
      </c>
      <c r="U3272" s="9">
        <f t="shared" si="310"/>
        <v>6</v>
      </c>
      <c r="V3272" s="9">
        <f t="shared" si="311"/>
        <v>2</v>
      </c>
    </row>
    <row r="3273" spans="1:22" x14ac:dyDescent="0.25">
      <c r="A3273" t="s">
        <v>2959</v>
      </c>
      <c r="B3273" s="32" t="s">
        <v>1460</v>
      </c>
      <c r="C3273" t="s">
        <v>202</v>
      </c>
      <c r="D3273" t="s">
        <v>113</v>
      </c>
      <c r="E3273" s="9">
        <v>2</v>
      </c>
      <c r="F3273" s="9">
        <v>1</v>
      </c>
      <c r="G3273" s="9">
        <v>3</v>
      </c>
      <c r="H3273" s="9">
        <v>2</v>
      </c>
      <c r="I3273" s="9">
        <v>1</v>
      </c>
      <c r="J3273" s="9">
        <v>7</v>
      </c>
      <c r="K3273">
        <v>7</v>
      </c>
      <c r="L3273" s="9">
        <v>4.1999999999999993</v>
      </c>
      <c r="M3273" s="19">
        <v>5</v>
      </c>
      <c r="N3273" s="19">
        <v>6</v>
      </c>
      <c r="O3273" s="19">
        <v>3</v>
      </c>
      <c r="P3273" s="19">
        <v>0</v>
      </c>
      <c r="Q3273" s="19">
        <f t="shared" si="306"/>
        <v>7</v>
      </c>
      <c r="R3273" s="3">
        <f t="shared" si="307"/>
        <v>2.3967149234405043</v>
      </c>
      <c r="S3273" s="3">
        <f t="shared" si="308"/>
        <v>0.12320574162679426</v>
      </c>
      <c r="T3273" s="9">
        <f t="shared" si="309"/>
        <v>0</v>
      </c>
      <c r="U3273" s="9">
        <f t="shared" si="310"/>
        <v>7</v>
      </c>
      <c r="V3273" s="9">
        <f t="shared" si="311"/>
        <v>3</v>
      </c>
    </row>
    <row r="3274" spans="1:22" x14ac:dyDescent="0.25">
      <c r="A3274" t="s">
        <v>2959</v>
      </c>
      <c r="B3274" s="32" t="s">
        <v>1460</v>
      </c>
      <c r="C3274" t="s">
        <v>202</v>
      </c>
      <c r="D3274" t="s">
        <v>820</v>
      </c>
      <c r="E3274" s="9">
        <v>0</v>
      </c>
      <c r="F3274" s="9">
        <v>0</v>
      </c>
      <c r="G3274" s="9">
        <v>0</v>
      </c>
      <c r="H3274" s="9">
        <v>0</v>
      </c>
      <c r="I3274" s="9">
        <v>0</v>
      </c>
      <c r="J3274" s="9">
        <v>0</v>
      </c>
      <c r="K3274">
        <v>1.4</v>
      </c>
      <c r="L3274" s="9">
        <v>2.8</v>
      </c>
      <c r="M3274" s="19">
        <v>3</v>
      </c>
      <c r="N3274" s="19">
        <v>0</v>
      </c>
      <c r="O3274" s="19">
        <v>0</v>
      </c>
      <c r="P3274" s="19">
        <v>0</v>
      </c>
      <c r="Q3274" s="19">
        <f t="shared" si="306"/>
        <v>1.4</v>
      </c>
      <c r="R3274" s="3">
        <f t="shared" si="307"/>
        <v>1.1473289137660727</v>
      </c>
      <c r="S3274" s="3">
        <f t="shared" si="308"/>
        <v>7.8947368421052627E-2</v>
      </c>
      <c r="T3274" s="9">
        <f t="shared" si="309"/>
        <v>0</v>
      </c>
      <c r="U3274" s="9">
        <f t="shared" si="310"/>
        <v>3</v>
      </c>
      <c r="V3274" s="9">
        <f t="shared" si="311"/>
        <v>2</v>
      </c>
    </row>
    <row r="3275" spans="1:22" x14ac:dyDescent="0.25">
      <c r="A3275" t="s">
        <v>2959</v>
      </c>
      <c r="B3275" s="32" t="s">
        <v>1460</v>
      </c>
      <c r="C3275" t="s">
        <v>202</v>
      </c>
      <c r="D3275" t="s">
        <v>119</v>
      </c>
      <c r="E3275" s="9">
        <v>0</v>
      </c>
      <c r="F3275" s="9">
        <v>0</v>
      </c>
      <c r="G3275" s="9">
        <v>0</v>
      </c>
      <c r="H3275" s="9">
        <v>0</v>
      </c>
      <c r="I3275" s="9">
        <v>0</v>
      </c>
      <c r="J3275" s="9">
        <v>0</v>
      </c>
      <c r="K3275">
        <v>0</v>
      </c>
      <c r="L3275" s="9">
        <v>0</v>
      </c>
      <c r="M3275" s="19">
        <v>0</v>
      </c>
      <c r="N3275" s="19">
        <v>0</v>
      </c>
      <c r="O3275" s="19">
        <v>0</v>
      </c>
      <c r="P3275" s="19">
        <v>1</v>
      </c>
      <c r="Q3275" s="19">
        <f t="shared" si="306"/>
        <v>0</v>
      </c>
      <c r="R3275" s="3">
        <f t="shared" si="307"/>
        <v>0.28867513459481287</v>
      </c>
      <c r="S3275" s="3">
        <f t="shared" si="308"/>
        <v>3.2894736842105261E-2</v>
      </c>
      <c r="T3275" s="9">
        <f t="shared" si="309"/>
        <v>0</v>
      </c>
      <c r="U3275" s="9">
        <f t="shared" si="310"/>
        <v>1</v>
      </c>
      <c r="V3275" s="9">
        <f t="shared" si="311"/>
        <v>0</v>
      </c>
    </row>
    <row r="3276" spans="1:22" x14ac:dyDescent="0.25">
      <c r="A3276" t="s">
        <v>2959</v>
      </c>
      <c r="B3276" s="32" t="s">
        <v>1460</v>
      </c>
      <c r="C3276" t="s">
        <v>202</v>
      </c>
      <c r="D3276" t="s">
        <v>106</v>
      </c>
      <c r="E3276" s="9">
        <v>0</v>
      </c>
      <c r="F3276" s="9">
        <v>0</v>
      </c>
      <c r="G3276" s="9">
        <v>0</v>
      </c>
      <c r="H3276" s="9">
        <v>0</v>
      </c>
      <c r="I3276" s="9">
        <v>1</v>
      </c>
      <c r="J3276" s="9">
        <v>1</v>
      </c>
      <c r="K3276">
        <v>0</v>
      </c>
      <c r="L3276" s="9">
        <v>0</v>
      </c>
      <c r="M3276" s="19">
        <v>2</v>
      </c>
      <c r="N3276" s="19">
        <v>0</v>
      </c>
      <c r="O3276" s="19">
        <v>0</v>
      </c>
      <c r="P3276" s="19">
        <v>1</v>
      </c>
      <c r="Q3276" s="19">
        <f t="shared" si="306"/>
        <v>0</v>
      </c>
      <c r="R3276" s="3">
        <f t="shared" si="307"/>
        <v>0.66855792342152143</v>
      </c>
      <c r="S3276" s="3">
        <f t="shared" si="308"/>
        <v>4.1118421052631582E-2</v>
      </c>
      <c r="T3276" s="9">
        <f t="shared" si="309"/>
        <v>0</v>
      </c>
      <c r="U3276" s="9">
        <f t="shared" si="310"/>
        <v>2</v>
      </c>
      <c r="V3276" s="9">
        <f t="shared" si="311"/>
        <v>1</v>
      </c>
    </row>
    <row r="3277" spans="1:22" x14ac:dyDescent="0.25">
      <c r="A3277" t="s">
        <v>2959</v>
      </c>
      <c r="B3277" s="32" t="s">
        <v>1460</v>
      </c>
      <c r="C3277" t="s">
        <v>202</v>
      </c>
      <c r="D3277" t="s">
        <v>4746</v>
      </c>
      <c r="E3277" s="9">
        <v>4</v>
      </c>
      <c r="F3277" s="9">
        <v>5</v>
      </c>
      <c r="G3277" s="9">
        <v>1</v>
      </c>
      <c r="H3277" s="9">
        <v>2</v>
      </c>
      <c r="I3277" s="9">
        <v>2</v>
      </c>
      <c r="J3277" s="9">
        <v>9</v>
      </c>
      <c r="K3277">
        <v>28</v>
      </c>
      <c r="L3277" s="9">
        <v>30.799999999999997</v>
      </c>
      <c r="M3277" s="19">
        <v>24</v>
      </c>
      <c r="N3277" s="19">
        <v>14</v>
      </c>
      <c r="O3277" s="19">
        <v>5</v>
      </c>
      <c r="P3277" s="19">
        <v>0</v>
      </c>
      <c r="Q3277" s="19">
        <f t="shared" si="306"/>
        <v>28</v>
      </c>
      <c r="R3277" s="3">
        <f t="shared" si="307"/>
        <v>11.130302617792401</v>
      </c>
      <c r="S3277" s="3">
        <f t="shared" si="308"/>
        <v>0.37320574162679426</v>
      </c>
      <c r="T3277" s="9">
        <f t="shared" si="309"/>
        <v>0</v>
      </c>
      <c r="U3277" s="9">
        <f t="shared" si="310"/>
        <v>30.799999999999997</v>
      </c>
      <c r="V3277" s="9">
        <f t="shared" si="311"/>
        <v>14</v>
      </c>
    </row>
    <row r="3278" spans="1:22" x14ac:dyDescent="0.25">
      <c r="A3278" t="s">
        <v>3524</v>
      </c>
      <c r="B3278" s="32" t="s">
        <v>1439</v>
      </c>
      <c r="C3278" t="s">
        <v>202</v>
      </c>
      <c r="D3278" t="s">
        <v>113</v>
      </c>
      <c r="E3278" s="9">
        <v>0</v>
      </c>
      <c r="F3278" s="9">
        <v>0</v>
      </c>
      <c r="G3278" s="9">
        <v>0</v>
      </c>
      <c r="H3278" s="9">
        <v>0</v>
      </c>
      <c r="I3278" s="9">
        <v>0</v>
      </c>
      <c r="J3278" s="9">
        <v>0</v>
      </c>
      <c r="K3278">
        <v>0</v>
      </c>
      <c r="L3278" s="9">
        <v>0</v>
      </c>
      <c r="M3278" s="19">
        <v>0</v>
      </c>
      <c r="N3278" s="19">
        <v>4</v>
      </c>
      <c r="O3278" s="19">
        <v>0</v>
      </c>
      <c r="P3278" s="19">
        <v>0</v>
      </c>
      <c r="Q3278" s="19">
        <f t="shared" si="306"/>
        <v>0</v>
      </c>
      <c r="R3278" s="3">
        <f t="shared" si="307"/>
        <v>1.1547005383792515</v>
      </c>
      <c r="S3278" s="3">
        <f t="shared" si="308"/>
        <v>0.13157894736842105</v>
      </c>
      <c r="T3278" s="9">
        <f t="shared" si="309"/>
        <v>0</v>
      </c>
      <c r="U3278" s="9">
        <f t="shared" si="310"/>
        <v>4</v>
      </c>
      <c r="V3278" s="9">
        <f t="shared" si="311"/>
        <v>2</v>
      </c>
    </row>
    <row r="3279" spans="1:22" x14ac:dyDescent="0.25">
      <c r="A3279" t="s">
        <v>3524</v>
      </c>
      <c r="B3279" s="32" t="s">
        <v>1439</v>
      </c>
      <c r="C3279" t="s">
        <v>202</v>
      </c>
      <c r="D3279" t="s">
        <v>108</v>
      </c>
      <c r="E3279" s="9">
        <v>0</v>
      </c>
      <c r="F3279" s="9">
        <v>0</v>
      </c>
      <c r="G3279" s="9">
        <v>0</v>
      </c>
      <c r="H3279" s="9">
        <v>0</v>
      </c>
      <c r="I3279" s="9">
        <v>0</v>
      </c>
      <c r="J3279" s="9">
        <v>0</v>
      </c>
      <c r="K3279">
        <v>0</v>
      </c>
      <c r="L3279" s="9">
        <v>0</v>
      </c>
      <c r="M3279" s="19">
        <v>0</v>
      </c>
      <c r="N3279" s="19">
        <v>0</v>
      </c>
      <c r="O3279" s="19">
        <v>1</v>
      </c>
      <c r="P3279" s="19">
        <v>0</v>
      </c>
      <c r="Q3279" s="19">
        <f t="shared" si="306"/>
        <v>0</v>
      </c>
      <c r="R3279" s="3">
        <f t="shared" si="307"/>
        <v>0.28867513459481287</v>
      </c>
      <c r="S3279" s="3">
        <f t="shared" si="308"/>
        <v>3.2894736842105261E-2</v>
      </c>
      <c r="T3279" s="9">
        <f t="shared" si="309"/>
        <v>0</v>
      </c>
      <c r="U3279" s="9">
        <f t="shared" si="310"/>
        <v>1</v>
      </c>
      <c r="V3279" s="9">
        <f t="shared" si="311"/>
        <v>0</v>
      </c>
    </row>
    <row r="3280" spans="1:22" x14ac:dyDescent="0.25">
      <c r="A3280" t="s">
        <v>3524</v>
      </c>
      <c r="B3280" s="32" t="s">
        <v>1439</v>
      </c>
      <c r="C3280" t="s">
        <v>202</v>
      </c>
      <c r="D3280" t="s">
        <v>4746</v>
      </c>
      <c r="E3280" s="9">
        <v>7</v>
      </c>
      <c r="F3280" s="9">
        <v>7</v>
      </c>
      <c r="G3280" s="9">
        <v>5</v>
      </c>
      <c r="H3280" s="9">
        <v>0</v>
      </c>
      <c r="I3280" s="9">
        <v>0</v>
      </c>
      <c r="J3280" s="9">
        <v>0</v>
      </c>
      <c r="K3280">
        <v>0</v>
      </c>
      <c r="L3280" s="9">
        <v>0</v>
      </c>
      <c r="M3280" s="19">
        <v>0</v>
      </c>
      <c r="N3280" s="19">
        <v>17</v>
      </c>
      <c r="O3280" s="19">
        <v>0</v>
      </c>
      <c r="P3280" s="19">
        <v>0</v>
      </c>
      <c r="Q3280" s="19">
        <f t="shared" si="306"/>
        <v>0</v>
      </c>
      <c r="R3280" s="3">
        <f t="shared" si="307"/>
        <v>5.2570299253821675</v>
      </c>
      <c r="S3280" s="3">
        <f t="shared" si="308"/>
        <v>0.2960526315789474</v>
      </c>
      <c r="T3280" s="9">
        <f t="shared" si="309"/>
        <v>0</v>
      </c>
      <c r="U3280" s="9">
        <f t="shared" si="310"/>
        <v>17</v>
      </c>
      <c r="V3280" s="9">
        <f t="shared" si="311"/>
        <v>7</v>
      </c>
    </row>
    <row r="3281" spans="1:22" x14ac:dyDescent="0.25">
      <c r="A3281" t="s">
        <v>2899</v>
      </c>
      <c r="B3281" s="32" t="s">
        <v>1763</v>
      </c>
      <c r="C3281" t="s">
        <v>202</v>
      </c>
      <c r="D3281" t="s">
        <v>113</v>
      </c>
      <c r="E3281" s="9">
        <v>0</v>
      </c>
      <c r="F3281" s="9">
        <v>0</v>
      </c>
      <c r="G3281" s="9">
        <v>0</v>
      </c>
      <c r="H3281" s="9">
        <v>0</v>
      </c>
      <c r="I3281" s="9">
        <v>0</v>
      </c>
      <c r="J3281" s="9">
        <v>0</v>
      </c>
      <c r="K3281">
        <v>0</v>
      </c>
      <c r="L3281" s="9">
        <v>0</v>
      </c>
      <c r="M3281" s="19">
        <v>0</v>
      </c>
      <c r="N3281" s="19">
        <v>0</v>
      </c>
      <c r="O3281" s="19">
        <v>1</v>
      </c>
      <c r="P3281" s="19">
        <v>6</v>
      </c>
      <c r="Q3281" s="19">
        <f t="shared" si="306"/>
        <v>0</v>
      </c>
      <c r="R3281" s="3">
        <f t="shared" si="307"/>
        <v>1.7298624923456321</v>
      </c>
      <c r="S3281" s="3">
        <f t="shared" si="308"/>
        <v>0.11513157894736843</v>
      </c>
      <c r="T3281" s="9">
        <f t="shared" si="309"/>
        <v>0</v>
      </c>
      <c r="U3281" s="9">
        <f t="shared" si="310"/>
        <v>6</v>
      </c>
      <c r="V3281" s="9">
        <f t="shared" si="311"/>
        <v>2</v>
      </c>
    </row>
    <row r="3282" spans="1:22" x14ac:dyDescent="0.25">
      <c r="A3282" t="s">
        <v>2899</v>
      </c>
      <c r="B3282" s="32" t="s">
        <v>1763</v>
      </c>
      <c r="C3282" t="s">
        <v>202</v>
      </c>
      <c r="D3282" t="s">
        <v>106</v>
      </c>
      <c r="E3282" s="9">
        <v>0</v>
      </c>
      <c r="F3282" s="9">
        <v>0</v>
      </c>
      <c r="G3282" s="9">
        <v>0</v>
      </c>
      <c r="H3282" s="9">
        <v>0</v>
      </c>
      <c r="I3282" s="9">
        <v>1</v>
      </c>
      <c r="J3282" s="9">
        <v>2</v>
      </c>
      <c r="K3282">
        <v>0</v>
      </c>
      <c r="L3282" s="9">
        <v>5.6</v>
      </c>
      <c r="M3282" s="19">
        <v>1</v>
      </c>
      <c r="N3282" s="19">
        <v>0</v>
      </c>
      <c r="O3282" s="19">
        <v>0</v>
      </c>
      <c r="P3282" s="19">
        <v>0</v>
      </c>
      <c r="Q3282" s="19">
        <f t="shared" si="306"/>
        <v>0</v>
      </c>
      <c r="R3282" s="3">
        <f t="shared" si="307"/>
        <v>1.6426143242349429</v>
      </c>
      <c r="S3282" s="3">
        <f t="shared" si="308"/>
        <v>7.8947368421052627E-2</v>
      </c>
      <c r="T3282" s="9">
        <f t="shared" si="309"/>
        <v>0</v>
      </c>
      <c r="U3282" s="9">
        <f t="shared" si="310"/>
        <v>5.6</v>
      </c>
      <c r="V3282" s="9">
        <f t="shared" si="311"/>
        <v>2</v>
      </c>
    </row>
    <row r="3283" spans="1:22" x14ac:dyDescent="0.25">
      <c r="A3283" t="s">
        <v>2899</v>
      </c>
      <c r="B3283" s="32" t="s">
        <v>1763</v>
      </c>
      <c r="C3283" t="s">
        <v>202</v>
      </c>
      <c r="D3283" t="s">
        <v>4746</v>
      </c>
      <c r="E3283" s="9">
        <v>1</v>
      </c>
      <c r="F3283" s="9">
        <v>1</v>
      </c>
      <c r="G3283" s="9">
        <v>2</v>
      </c>
      <c r="H3283" s="9">
        <v>0</v>
      </c>
      <c r="I3283" s="9">
        <v>0</v>
      </c>
      <c r="J3283" s="9">
        <v>2</v>
      </c>
      <c r="K3283">
        <v>23.799999999999997</v>
      </c>
      <c r="L3283" s="9">
        <v>0</v>
      </c>
      <c r="M3283" s="19">
        <v>0</v>
      </c>
      <c r="N3283" s="19">
        <v>0</v>
      </c>
      <c r="O3283" s="19">
        <v>0</v>
      </c>
      <c r="P3283" s="19">
        <v>0</v>
      </c>
      <c r="Q3283" s="19">
        <f t="shared" si="306"/>
        <v>23.799999999999997</v>
      </c>
      <c r="R3283" s="3">
        <f t="shared" si="307"/>
        <v>6.7584066617850533</v>
      </c>
      <c r="S3283" s="3">
        <f t="shared" si="308"/>
        <v>0.19605263157894734</v>
      </c>
      <c r="T3283" s="9">
        <f t="shared" si="309"/>
        <v>0</v>
      </c>
      <c r="U3283" s="9">
        <f t="shared" si="310"/>
        <v>23.799999999999997</v>
      </c>
      <c r="V3283" s="9">
        <f t="shared" si="311"/>
        <v>9</v>
      </c>
    </row>
    <row r="3284" spans="1:22" x14ac:dyDescent="0.25">
      <c r="A3284" t="s">
        <v>584</v>
      </c>
      <c r="B3284" s="32" t="s">
        <v>270</v>
      </c>
      <c r="C3284" t="s">
        <v>202</v>
      </c>
      <c r="D3284" t="s">
        <v>15</v>
      </c>
      <c r="E3284" s="9">
        <v>10</v>
      </c>
      <c r="F3284" s="9">
        <v>0</v>
      </c>
      <c r="G3284" s="9">
        <v>0</v>
      </c>
      <c r="H3284" s="9">
        <v>0</v>
      </c>
      <c r="I3284" s="9">
        <v>0</v>
      </c>
      <c r="J3284" s="9">
        <v>0</v>
      </c>
      <c r="K3284">
        <v>4.1999999999999993</v>
      </c>
      <c r="L3284" s="9">
        <v>7</v>
      </c>
      <c r="M3284" s="19">
        <v>0</v>
      </c>
      <c r="N3284" s="19">
        <v>0</v>
      </c>
      <c r="O3284" s="19">
        <v>0</v>
      </c>
      <c r="P3284" s="19">
        <v>0</v>
      </c>
      <c r="Q3284" s="19">
        <f t="shared" si="306"/>
        <v>4.1999999999999993</v>
      </c>
      <c r="R3284" s="3">
        <f t="shared" si="307"/>
        <v>3.4269873685560066</v>
      </c>
      <c r="S3284" s="3">
        <f t="shared" si="308"/>
        <v>0.23245614035087719</v>
      </c>
      <c r="T3284" s="9">
        <f t="shared" si="309"/>
        <v>0</v>
      </c>
      <c r="U3284" s="9">
        <f t="shared" si="310"/>
        <v>10</v>
      </c>
      <c r="V3284" s="9">
        <f t="shared" si="311"/>
        <v>4</v>
      </c>
    </row>
    <row r="3285" spans="1:22" x14ac:dyDescent="0.25">
      <c r="A3285" t="s">
        <v>584</v>
      </c>
      <c r="B3285" s="32" t="s">
        <v>270</v>
      </c>
      <c r="C3285" t="s">
        <v>202</v>
      </c>
      <c r="D3285" t="s">
        <v>5604</v>
      </c>
      <c r="E3285" s="9">
        <v>0</v>
      </c>
      <c r="F3285" s="9">
        <v>0</v>
      </c>
      <c r="G3285" s="9">
        <v>0</v>
      </c>
      <c r="H3285" s="9">
        <v>0</v>
      </c>
      <c r="I3285" s="9">
        <v>0</v>
      </c>
      <c r="J3285" s="9">
        <v>0</v>
      </c>
      <c r="K3285">
        <v>0</v>
      </c>
      <c r="L3285" s="9">
        <v>0</v>
      </c>
      <c r="M3285" s="19">
        <v>0</v>
      </c>
      <c r="N3285" s="19">
        <v>1</v>
      </c>
      <c r="O3285" s="19">
        <v>20</v>
      </c>
      <c r="P3285" s="19">
        <v>7</v>
      </c>
      <c r="Q3285" s="19">
        <f t="shared" si="306"/>
        <v>0</v>
      </c>
      <c r="R3285" s="3">
        <f t="shared" si="307"/>
        <v>5.913518155015419</v>
      </c>
      <c r="S3285" s="3">
        <f t="shared" si="308"/>
        <v>0.30701754385964913</v>
      </c>
      <c r="T3285" s="9">
        <f t="shared" si="309"/>
        <v>0</v>
      </c>
      <c r="U3285" s="9">
        <f t="shared" si="310"/>
        <v>20</v>
      </c>
      <c r="V3285" s="9">
        <f t="shared" si="311"/>
        <v>8</v>
      </c>
    </row>
    <row r="3286" spans="1:22" x14ac:dyDescent="0.25">
      <c r="A3286" t="s">
        <v>584</v>
      </c>
      <c r="B3286" s="32" t="s">
        <v>270</v>
      </c>
      <c r="C3286" t="s">
        <v>202</v>
      </c>
      <c r="D3286" t="s">
        <v>113</v>
      </c>
      <c r="E3286" s="9">
        <v>1</v>
      </c>
      <c r="F3286" s="9">
        <v>6</v>
      </c>
      <c r="G3286" s="9">
        <v>1</v>
      </c>
      <c r="H3286" s="9">
        <v>0</v>
      </c>
      <c r="I3286" s="9">
        <v>1</v>
      </c>
      <c r="J3286" s="9">
        <v>3</v>
      </c>
      <c r="K3286">
        <v>11.2</v>
      </c>
      <c r="L3286" s="9">
        <v>0</v>
      </c>
      <c r="M3286" s="19">
        <v>2</v>
      </c>
      <c r="N3286" s="19">
        <v>0</v>
      </c>
      <c r="O3286" s="19">
        <v>2</v>
      </c>
      <c r="P3286" s="19">
        <v>4</v>
      </c>
      <c r="Q3286" s="19">
        <f t="shared" si="306"/>
        <v>11.2</v>
      </c>
      <c r="R3286" s="3">
        <f t="shared" si="307"/>
        <v>3.251852618822916</v>
      </c>
      <c r="S3286" s="3">
        <f t="shared" si="308"/>
        <v>0.11403508771929825</v>
      </c>
      <c r="T3286" s="9">
        <f t="shared" si="309"/>
        <v>0</v>
      </c>
      <c r="U3286" s="9">
        <f t="shared" si="310"/>
        <v>11.2</v>
      </c>
      <c r="V3286" s="9">
        <f t="shared" si="311"/>
        <v>4</v>
      </c>
    </row>
    <row r="3287" spans="1:22" x14ac:dyDescent="0.25">
      <c r="A3287" t="s">
        <v>584</v>
      </c>
      <c r="B3287" s="32" t="s">
        <v>270</v>
      </c>
      <c r="C3287" t="s">
        <v>202</v>
      </c>
      <c r="D3287" t="s">
        <v>820</v>
      </c>
      <c r="E3287" s="9">
        <v>0</v>
      </c>
      <c r="F3287" s="9">
        <v>0</v>
      </c>
      <c r="G3287" s="9">
        <v>0</v>
      </c>
      <c r="H3287" s="9">
        <v>0</v>
      </c>
      <c r="I3287" s="9">
        <v>0</v>
      </c>
      <c r="J3287" s="9">
        <v>0</v>
      </c>
      <c r="K3287">
        <v>0</v>
      </c>
      <c r="L3287" s="9">
        <v>0</v>
      </c>
      <c r="M3287" s="19">
        <v>0</v>
      </c>
      <c r="N3287" s="19">
        <v>0</v>
      </c>
      <c r="O3287" s="19">
        <v>1</v>
      </c>
      <c r="P3287" s="19">
        <v>1</v>
      </c>
      <c r="Q3287" s="19">
        <f t="shared" si="306"/>
        <v>0</v>
      </c>
      <c r="R3287" s="3">
        <f t="shared" si="307"/>
        <v>0.38924947208076149</v>
      </c>
      <c r="S3287" s="3">
        <f t="shared" si="308"/>
        <v>3.2894736842105261E-2</v>
      </c>
      <c r="T3287" s="9">
        <f t="shared" si="309"/>
        <v>0</v>
      </c>
      <c r="U3287" s="9">
        <f t="shared" si="310"/>
        <v>1</v>
      </c>
      <c r="V3287" s="9">
        <f t="shared" si="311"/>
        <v>1</v>
      </c>
    </row>
    <row r="3288" spans="1:22" x14ac:dyDescent="0.25">
      <c r="A3288" t="s">
        <v>584</v>
      </c>
      <c r="B3288" s="32" t="s">
        <v>270</v>
      </c>
      <c r="C3288" t="s">
        <v>202</v>
      </c>
      <c r="D3288" t="s">
        <v>106</v>
      </c>
      <c r="E3288" s="9">
        <v>10</v>
      </c>
      <c r="F3288" s="9">
        <v>4</v>
      </c>
      <c r="G3288" s="9">
        <v>7</v>
      </c>
      <c r="H3288" s="9">
        <v>7</v>
      </c>
      <c r="I3288" s="9">
        <v>18</v>
      </c>
      <c r="J3288" s="9">
        <v>3</v>
      </c>
      <c r="K3288">
        <v>11.2</v>
      </c>
      <c r="L3288" s="9">
        <v>0</v>
      </c>
      <c r="M3288" s="19">
        <v>3</v>
      </c>
      <c r="N3288" s="19">
        <v>5</v>
      </c>
      <c r="O3288" s="19">
        <v>7</v>
      </c>
      <c r="P3288" s="19">
        <v>5</v>
      </c>
      <c r="Q3288" s="19">
        <f t="shared" si="306"/>
        <v>11.2</v>
      </c>
      <c r="R3288" s="3">
        <f t="shared" si="307"/>
        <v>4.7139702111399826</v>
      </c>
      <c r="S3288" s="3">
        <f t="shared" si="308"/>
        <v>0.23983253588516748</v>
      </c>
      <c r="T3288" s="9">
        <f t="shared" si="309"/>
        <v>0</v>
      </c>
      <c r="U3288" s="9">
        <f t="shared" si="310"/>
        <v>18</v>
      </c>
      <c r="V3288" s="9">
        <f t="shared" si="311"/>
        <v>6</v>
      </c>
    </row>
    <row r="3289" spans="1:22" x14ac:dyDescent="0.25">
      <c r="A3289" t="s">
        <v>584</v>
      </c>
      <c r="B3289" s="32" t="s">
        <v>270</v>
      </c>
      <c r="C3289" t="s">
        <v>202</v>
      </c>
      <c r="D3289" t="s">
        <v>108</v>
      </c>
      <c r="E3289" s="9">
        <v>0</v>
      </c>
      <c r="F3289" s="9">
        <v>0</v>
      </c>
      <c r="G3289" s="9">
        <v>0</v>
      </c>
      <c r="H3289" s="9">
        <v>0</v>
      </c>
      <c r="I3289" s="9">
        <v>0</v>
      </c>
      <c r="J3289" s="9">
        <v>0</v>
      </c>
      <c r="K3289">
        <v>0</v>
      </c>
      <c r="L3289" s="9">
        <v>0</v>
      </c>
      <c r="M3289" s="19">
        <v>0</v>
      </c>
      <c r="N3289" s="19">
        <v>0</v>
      </c>
      <c r="O3289" s="19">
        <v>4</v>
      </c>
      <c r="P3289" s="19">
        <v>0</v>
      </c>
      <c r="Q3289" s="19">
        <f t="shared" si="306"/>
        <v>0</v>
      </c>
      <c r="R3289" s="3">
        <f t="shared" si="307"/>
        <v>1.1547005383792515</v>
      </c>
      <c r="S3289" s="3">
        <f t="shared" si="308"/>
        <v>0.13157894736842105</v>
      </c>
      <c r="T3289" s="9">
        <f t="shared" si="309"/>
        <v>0</v>
      </c>
      <c r="U3289" s="9">
        <f t="shared" si="310"/>
        <v>4</v>
      </c>
      <c r="V3289" s="9">
        <f t="shared" si="311"/>
        <v>2</v>
      </c>
    </row>
    <row r="3290" spans="1:22" x14ac:dyDescent="0.25">
      <c r="A3290" t="s">
        <v>584</v>
      </c>
      <c r="B3290" s="32" t="s">
        <v>270</v>
      </c>
      <c r="C3290" t="s">
        <v>202</v>
      </c>
      <c r="D3290" t="s">
        <v>2214</v>
      </c>
      <c r="E3290" s="9">
        <v>0</v>
      </c>
      <c r="F3290" s="9">
        <v>2</v>
      </c>
      <c r="G3290" s="9">
        <v>0</v>
      </c>
      <c r="H3290" s="9">
        <v>0</v>
      </c>
      <c r="I3290" s="9">
        <v>0</v>
      </c>
      <c r="J3290" s="9">
        <v>0</v>
      </c>
      <c r="K3290">
        <v>0</v>
      </c>
      <c r="L3290" s="9">
        <v>0</v>
      </c>
      <c r="M3290" s="19">
        <v>0</v>
      </c>
      <c r="N3290" s="19">
        <v>0</v>
      </c>
      <c r="O3290" s="19">
        <v>0</v>
      </c>
      <c r="P3290" s="19">
        <v>0</v>
      </c>
      <c r="Q3290" s="19">
        <f t="shared" si="306"/>
        <v>0</v>
      </c>
      <c r="R3290" s="3">
        <f t="shared" si="307"/>
        <v>0.57735026918962573</v>
      </c>
      <c r="S3290" s="3">
        <f t="shared" si="308"/>
        <v>6.5789473684210523E-2</v>
      </c>
      <c r="T3290" s="9">
        <f t="shared" si="309"/>
        <v>0</v>
      </c>
      <c r="U3290" s="9">
        <f t="shared" si="310"/>
        <v>2</v>
      </c>
      <c r="V3290" s="9">
        <f t="shared" si="311"/>
        <v>1</v>
      </c>
    </row>
    <row r="3291" spans="1:22" x14ac:dyDescent="0.25">
      <c r="A3291" t="s">
        <v>584</v>
      </c>
      <c r="B3291" s="32" t="s">
        <v>270</v>
      </c>
      <c r="C3291" t="s">
        <v>202</v>
      </c>
      <c r="D3291" t="s">
        <v>109</v>
      </c>
      <c r="E3291" s="9">
        <v>0</v>
      </c>
      <c r="F3291" s="9">
        <v>0</v>
      </c>
      <c r="G3291" s="9">
        <v>0</v>
      </c>
      <c r="H3291" s="9">
        <v>0</v>
      </c>
      <c r="I3291" s="9">
        <v>0</v>
      </c>
      <c r="J3291" s="9">
        <v>0</v>
      </c>
      <c r="K3291">
        <v>2.8</v>
      </c>
      <c r="L3291" s="9">
        <v>1.4</v>
      </c>
      <c r="M3291" s="19">
        <v>2</v>
      </c>
      <c r="N3291" s="19">
        <v>7</v>
      </c>
      <c r="O3291" s="19">
        <v>0</v>
      </c>
      <c r="P3291" s="19">
        <v>0</v>
      </c>
      <c r="Q3291" s="19">
        <f t="shared" si="306"/>
        <v>2.8</v>
      </c>
      <c r="R3291" s="3">
        <f t="shared" si="307"/>
        <v>2.0950157300342425</v>
      </c>
      <c r="S3291" s="3">
        <f t="shared" si="308"/>
        <v>0.10855263157894737</v>
      </c>
      <c r="T3291" s="9">
        <f t="shared" si="309"/>
        <v>0</v>
      </c>
      <c r="U3291" s="9">
        <f t="shared" si="310"/>
        <v>7</v>
      </c>
      <c r="V3291" s="9">
        <f t="shared" si="311"/>
        <v>3</v>
      </c>
    </row>
    <row r="3292" spans="1:22" x14ac:dyDescent="0.25">
      <c r="A3292" t="s">
        <v>584</v>
      </c>
      <c r="B3292" s="32" t="s">
        <v>270</v>
      </c>
      <c r="C3292" t="s">
        <v>202</v>
      </c>
      <c r="D3292" t="s">
        <v>4746</v>
      </c>
      <c r="E3292" s="9">
        <v>5</v>
      </c>
      <c r="F3292" s="9">
        <v>6</v>
      </c>
      <c r="G3292" s="9">
        <v>8</v>
      </c>
      <c r="H3292" s="9">
        <v>8</v>
      </c>
      <c r="I3292" s="9">
        <v>7</v>
      </c>
      <c r="J3292" s="9">
        <v>6</v>
      </c>
      <c r="K3292">
        <v>8.3999999999999986</v>
      </c>
      <c r="L3292" s="9">
        <v>0</v>
      </c>
      <c r="M3292" s="19">
        <v>2</v>
      </c>
      <c r="N3292" s="19">
        <v>7</v>
      </c>
      <c r="O3292" s="19">
        <v>3</v>
      </c>
      <c r="P3292" s="19">
        <v>0</v>
      </c>
      <c r="Q3292" s="19">
        <f t="shared" si="306"/>
        <v>8.3999999999999986</v>
      </c>
      <c r="R3292" s="3">
        <f t="shared" si="307"/>
        <v>3.0532645221834676</v>
      </c>
      <c r="S3292" s="3">
        <f t="shared" si="308"/>
        <v>0.1986842105263158</v>
      </c>
      <c r="T3292" s="9">
        <f t="shared" si="309"/>
        <v>0</v>
      </c>
      <c r="U3292" s="9">
        <f t="shared" si="310"/>
        <v>8.3999999999999986</v>
      </c>
      <c r="V3292" s="9">
        <f t="shared" si="311"/>
        <v>4</v>
      </c>
    </row>
    <row r="3293" spans="1:22" x14ac:dyDescent="0.25">
      <c r="A3293" t="s">
        <v>2924</v>
      </c>
      <c r="B3293" s="32" t="s">
        <v>1604</v>
      </c>
      <c r="C3293" t="s">
        <v>202</v>
      </c>
      <c r="D3293" t="s">
        <v>113</v>
      </c>
      <c r="E3293" s="9">
        <v>5</v>
      </c>
      <c r="F3293" s="9">
        <v>8</v>
      </c>
      <c r="G3293" s="9">
        <v>2</v>
      </c>
      <c r="H3293" s="9">
        <v>3</v>
      </c>
      <c r="I3293" s="9">
        <v>3</v>
      </c>
      <c r="J3293" s="9">
        <v>2</v>
      </c>
      <c r="K3293">
        <v>15.399999999999999</v>
      </c>
      <c r="L3293" s="9">
        <v>7</v>
      </c>
      <c r="M3293" s="19">
        <v>9</v>
      </c>
      <c r="N3293" s="19">
        <v>4</v>
      </c>
      <c r="O3293" s="19">
        <v>2</v>
      </c>
      <c r="P3293" s="19">
        <v>0</v>
      </c>
      <c r="Q3293" s="19">
        <f t="shared" si="306"/>
        <v>15.399999999999999</v>
      </c>
      <c r="R3293" s="3">
        <f t="shared" si="307"/>
        <v>4.2442117446392009</v>
      </c>
      <c r="S3293" s="3">
        <f t="shared" si="308"/>
        <v>0.18062200956937802</v>
      </c>
      <c r="T3293" s="9">
        <f t="shared" si="309"/>
        <v>0</v>
      </c>
      <c r="U3293" s="9">
        <f t="shared" si="310"/>
        <v>15.399999999999999</v>
      </c>
      <c r="V3293" s="9">
        <f t="shared" si="311"/>
        <v>5</v>
      </c>
    </row>
    <row r="3294" spans="1:22" x14ac:dyDescent="0.25">
      <c r="A3294" t="s">
        <v>2924</v>
      </c>
      <c r="B3294" s="32" t="s">
        <v>1604</v>
      </c>
      <c r="C3294" t="s">
        <v>202</v>
      </c>
      <c r="D3294" t="s">
        <v>109</v>
      </c>
      <c r="E3294" s="9">
        <v>1</v>
      </c>
      <c r="F3294" s="9">
        <v>0</v>
      </c>
      <c r="G3294" s="9">
        <v>0</v>
      </c>
      <c r="H3294" s="9">
        <v>0</v>
      </c>
      <c r="I3294" s="9">
        <v>0</v>
      </c>
      <c r="J3294" s="9">
        <v>0</v>
      </c>
      <c r="K3294">
        <v>0</v>
      </c>
      <c r="L3294" s="9">
        <v>0</v>
      </c>
      <c r="M3294" s="19">
        <v>0</v>
      </c>
      <c r="N3294" s="19">
        <v>2</v>
      </c>
      <c r="O3294" s="19">
        <v>0</v>
      </c>
      <c r="P3294" s="19">
        <v>0</v>
      </c>
      <c r="Q3294" s="19">
        <f t="shared" si="306"/>
        <v>0</v>
      </c>
      <c r="R3294" s="3">
        <f t="shared" si="307"/>
        <v>0.62158156050806102</v>
      </c>
      <c r="S3294" s="3">
        <f t="shared" si="308"/>
        <v>4.9342105263157895E-2</v>
      </c>
      <c r="T3294" s="9">
        <f t="shared" si="309"/>
        <v>0</v>
      </c>
      <c r="U3294" s="9">
        <f t="shared" si="310"/>
        <v>2</v>
      </c>
      <c r="V3294" s="9">
        <f t="shared" si="311"/>
        <v>1</v>
      </c>
    </row>
    <row r="3295" spans="1:22" x14ac:dyDescent="0.25">
      <c r="A3295" t="s">
        <v>2924</v>
      </c>
      <c r="B3295" s="32" t="s">
        <v>1604</v>
      </c>
      <c r="C3295" t="s">
        <v>202</v>
      </c>
      <c r="D3295" t="s">
        <v>4746</v>
      </c>
      <c r="E3295" s="9">
        <v>1</v>
      </c>
      <c r="F3295" s="9">
        <v>0</v>
      </c>
      <c r="G3295" s="9">
        <v>0</v>
      </c>
      <c r="H3295" s="9">
        <v>0</v>
      </c>
      <c r="I3295" s="9">
        <v>1</v>
      </c>
      <c r="J3295" s="9">
        <v>0</v>
      </c>
      <c r="K3295">
        <v>0</v>
      </c>
      <c r="L3295" s="9">
        <v>0</v>
      </c>
      <c r="M3295" s="19">
        <v>0</v>
      </c>
      <c r="N3295" s="19">
        <v>17</v>
      </c>
      <c r="O3295" s="19">
        <v>0</v>
      </c>
      <c r="P3295" s="19">
        <v>0</v>
      </c>
      <c r="Q3295" s="19">
        <f t="shared" si="306"/>
        <v>0</v>
      </c>
      <c r="R3295" s="3">
        <f t="shared" si="307"/>
        <v>4.8702871547473432</v>
      </c>
      <c r="S3295" s="3">
        <f t="shared" si="308"/>
        <v>0.20833333333333334</v>
      </c>
      <c r="T3295" s="9">
        <f t="shared" si="309"/>
        <v>0</v>
      </c>
      <c r="U3295" s="9">
        <f t="shared" si="310"/>
        <v>17</v>
      </c>
      <c r="V3295" s="9">
        <f t="shared" si="311"/>
        <v>6</v>
      </c>
    </row>
    <row r="3296" spans="1:22" x14ac:dyDescent="0.25">
      <c r="A3296" t="s">
        <v>2997</v>
      </c>
      <c r="B3296" s="32" t="s">
        <v>1593</v>
      </c>
      <c r="C3296" t="s">
        <v>202</v>
      </c>
      <c r="D3296" t="s">
        <v>5604</v>
      </c>
      <c r="E3296" s="9">
        <v>0</v>
      </c>
      <c r="F3296" s="9">
        <v>0</v>
      </c>
      <c r="G3296" s="9">
        <v>0</v>
      </c>
      <c r="H3296" s="9">
        <v>0</v>
      </c>
      <c r="I3296" s="9">
        <v>0</v>
      </c>
      <c r="J3296" s="9">
        <v>0</v>
      </c>
      <c r="K3296">
        <v>0</v>
      </c>
      <c r="L3296" s="9">
        <v>0</v>
      </c>
      <c r="M3296" s="19">
        <v>0</v>
      </c>
      <c r="N3296" s="19">
        <v>0</v>
      </c>
      <c r="O3296" s="19">
        <v>0</v>
      </c>
      <c r="P3296" s="19">
        <v>4</v>
      </c>
      <c r="Q3296" s="19">
        <f t="shared" si="306"/>
        <v>0</v>
      </c>
      <c r="R3296" s="3">
        <f t="shared" si="307"/>
        <v>1.1547005383792515</v>
      </c>
      <c r="S3296" s="3">
        <f t="shared" si="308"/>
        <v>0.13157894736842105</v>
      </c>
      <c r="T3296" s="9">
        <f t="shared" si="309"/>
        <v>0</v>
      </c>
      <c r="U3296" s="9">
        <f t="shared" si="310"/>
        <v>4</v>
      </c>
      <c r="V3296" s="9">
        <f t="shared" si="311"/>
        <v>2</v>
      </c>
    </row>
    <row r="3297" spans="1:22" x14ac:dyDescent="0.25">
      <c r="A3297" t="s">
        <v>2997</v>
      </c>
      <c r="B3297" s="32" t="s">
        <v>1593</v>
      </c>
      <c r="C3297" t="s">
        <v>202</v>
      </c>
      <c r="D3297" t="s">
        <v>113</v>
      </c>
      <c r="E3297" s="9">
        <v>2</v>
      </c>
      <c r="F3297" s="9">
        <v>9</v>
      </c>
      <c r="G3297" s="9">
        <v>3</v>
      </c>
      <c r="H3297" s="9">
        <v>2</v>
      </c>
      <c r="I3297" s="9">
        <v>2</v>
      </c>
      <c r="J3297" s="9">
        <v>2</v>
      </c>
      <c r="K3297">
        <v>2.8</v>
      </c>
      <c r="L3297" s="9">
        <v>4.1999999999999993</v>
      </c>
      <c r="M3297" s="19">
        <v>5</v>
      </c>
      <c r="N3297" s="19">
        <v>1</v>
      </c>
      <c r="O3297" s="19">
        <v>3</v>
      </c>
      <c r="P3297" s="19">
        <v>4</v>
      </c>
      <c r="Q3297" s="19">
        <f t="shared" si="306"/>
        <v>2.8</v>
      </c>
      <c r="R3297" s="3">
        <f t="shared" si="307"/>
        <v>2.1137357422059138</v>
      </c>
      <c r="S3297" s="3">
        <f t="shared" si="308"/>
        <v>0.10964912280701755</v>
      </c>
      <c r="T3297" s="9">
        <f t="shared" si="309"/>
        <v>1</v>
      </c>
      <c r="U3297" s="9">
        <f t="shared" si="310"/>
        <v>9</v>
      </c>
      <c r="V3297" s="9">
        <f t="shared" si="311"/>
        <v>3</v>
      </c>
    </row>
    <row r="3298" spans="1:22" x14ac:dyDescent="0.25">
      <c r="A3298" t="s">
        <v>2997</v>
      </c>
      <c r="B3298" s="32" t="s">
        <v>1593</v>
      </c>
      <c r="C3298" t="s">
        <v>202</v>
      </c>
      <c r="D3298" t="s">
        <v>820</v>
      </c>
      <c r="E3298" s="9">
        <v>0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>
        <v>0</v>
      </c>
      <c r="L3298" s="9">
        <v>0</v>
      </c>
      <c r="M3298" s="19">
        <v>2</v>
      </c>
      <c r="N3298" s="19">
        <v>0</v>
      </c>
      <c r="O3298" s="19">
        <v>0</v>
      </c>
      <c r="P3298" s="19">
        <v>0</v>
      </c>
      <c r="Q3298" s="19">
        <f t="shared" si="306"/>
        <v>0</v>
      </c>
      <c r="R3298" s="3">
        <f t="shared" si="307"/>
        <v>0.57735026918962573</v>
      </c>
      <c r="S3298" s="3">
        <f t="shared" si="308"/>
        <v>6.5789473684210523E-2</v>
      </c>
      <c r="T3298" s="9">
        <f t="shared" si="309"/>
        <v>0</v>
      </c>
      <c r="U3298" s="9">
        <f t="shared" si="310"/>
        <v>2</v>
      </c>
      <c r="V3298" s="9">
        <f t="shared" si="311"/>
        <v>1</v>
      </c>
    </row>
    <row r="3299" spans="1:22" x14ac:dyDescent="0.25">
      <c r="A3299" t="s">
        <v>2997</v>
      </c>
      <c r="B3299" s="32" t="s">
        <v>1593</v>
      </c>
      <c r="C3299" t="s">
        <v>202</v>
      </c>
      <c r="D3299" t="s">
        <v>106</v>
      </c>
      <c r="E3299" s="9">
        <v>0</v>
      </c>
      <c r="F3299" s="9">
        <v>1</v>
      </c>
      <c r="G3299" s="9">
        <v>0</v>
      </c>
      <c r="H3299" s="9">
        <v>2</v>
      </c>
      <c r="I3299" s="9">
        <v>0</v>
      </c>
      <c r="J3299" s="9">
        <v>0</v>
      </c>
      <c r="K3299">
        <v>7</v>
      </c>
      <c r="L3299" s="9">
        <v>1.4</v>
      </c>
      <c r="M3299" s="19">
        <v>1</v>
      </c>
      <c r="N3299" s="19">
        <v>0</v>
      </c>
      <c r="O3299" s="19">
        <v>2</v>
      </c>
      <c r="P3299" s="19">
        <v>1</v>
      </c>
      <c r="Q3299" s="19">
        <f t="shared" si="306"/>
        <v>7</v>
      </c>
      <c r="R3299" s="3">
        <f t="shared" si="307"/>
        <v>1.9585863795249383</v>
      </c>
      <c r="S3299" s="3">
        <f t="shared" si="308"/>
        <v>7.2368421052631582E-2</v>
      </c>
      <c r="T3299" s="9">
        <f t="shared" si="309"/>
        <v>0</v>
      </c>
      <c r="U3299" s="9">
        <f t="shared" si="310"/>
        <v>7</v>
      </c>
      <c r="V3299" s="9">
        <f t="shared" si="311"/>
        <v>3</v>
      </c>
    </row>
    <row r="3300" spans="1:22" x14ac:dyDescent="0.25">
      <c r="A3300" t="s">
        <v>2997</v>
      </c>
      <c r="B3300" s="32" t="s">
        <v>1593</v>
      </c>
      <c r="C3300" t="s">
        <v>202</v>
      </c>
      <c r="D3300" t="s">
        <v>108</v>
      </c>
      <c r="E3300" s="9">
        <v>0</v>
      </c>
      <c r="F3300" s="9">
        <v>0</v>
      </c>
      <c r="G3300" s="9">
        <v>0</v>
      </c>
      <c r="H3300" s="9">
        <v>0</v>
      </c>
      <c r="I3300" s="9">
        <v>0</v>
      </c>
      <c r="J3300" s="9">
        <v>0</v>
      </c>
      <c r="K3300">
        <v>0</v>
      </c>
      <c r="L3300" s="9">
        <v>0</v>
      </c>
      <c r="M3300" s="19">
        <v>1</v>
      </c>
      <c r="N3300" s="19">
        <v>0</v>
      </c>
      <c r="O3300" s="19">
        <v>1</v>
      </c>
      <c r="P3300" s="19">
        <v>2</v>
      </c>
      <c r="Q3300" s="19">
        <f t="shared" si="306"/>
        <v>0</v>
      </c>
      <c r="R3300" s="3">
        <f t="shared" si="307"/>
        <v>0.6513389472789296</v>
      </c>
      <c r="S3300" s="3">
        <f t="shared" si="308"/>
        <v>4.3859649122807015E-2</v>
      </c>
      <c r="T3300" s="9">
        <f t="shared" si="309"/>
        <v>0</v>
      </c>
      <c r="U3300" s="9">
        <f t="shared" si="310"/>
        <v>2</v>
      </c>
      <c r="V3300" s="9">
        <f t="shared" si="311"/>
        <v>1</v>
      </c>
    </row>
    <row r="3301" spans="1:22" x14ac:dyDescent="0.25">
      <c r="A3301" t="s">
        <v>2997</v>
      </c>
      <c r="B3301" s="32" t="s">
        <v>1593</v>
      </c>
      <c r="C3301" t="s">
        <v>202</v>
      </c>
      <c r="D3301" t="s">
        <v>2214</v>
      </c>
      <c r="E3301" s="9">
        <v>0</v>
      </c>
      <c r="F3301" s="9">
        <v>1</v>
      </c>
      <c r="G3301" s="9">
        <v>1</v>
      </c>
      <c r="H3301" s="9">
        <v>0</v>
      </c>
      <c r="I3301" s="9">
        <v>0</v>
      </c>
      <c r="J3301" s="9">
        <v>0</v>
      </c>
      <c r="K3301">
        <v>0</v>
      </c>
      <c r="L3301" s="9">
        <v>0</v>
      </c>
      <c r="M3301" s="19">
        <v>0</v>
      </c>
      <c r="N3301" s="19">
        <v>0</v>
      </c>
      <c r="O3301" s="19">
        <v>0</v>
      </c>
      <c r="P3301" s="19">
        <v>0</v>
      </c>
      <c r="Q3301" s="19">
        <f t="shared" si="306"/>
        <v>0</v>
      </c>
      <c r="R3301" s="3">
        <f t="shared" si="307"/>
        <v>0.38924947208076149</v>
      </c>
      <c r="S3301" s="3">
        <f t="shared" si="308"/>
        <v>3.2894736842105261E-2</v>
      </c>
      <c r="T3301" s="9">
        <f t="shared" si="309"/>
        <v>0</v>
      </c>
      <c r="U3301" s="9">
        <f t="shared" si="310"/>
        <v>1</v>
      </c>
      <c r="V3301" s="9">
        <f t="shared" si="311"/>
        <v>1</v>
      </c>
    </row>
    <row r="3302" spans="1:22" x14ac:dyDescent="0.25">
      <c r="A3302" t="s">
        <v>2997</v>
      </c>
      <c r="B3302" s="32" t="s">
        <v>1593</v>
      </c>
      <c r="C3302" t="s">
        <v>202</v>
      </c>
      <c r="D3302" t="s">
        <v>109</v>
      </c>
      <c r="E3302" s="9">
        <v>0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>
        <v>0</v>
      </c>
      <c r="L3302" s="9">
        <v>1.4</v>
      </c>
      <c r="M3302" s="19">
        <v>1</v>
      </c>
      <c r="N3302" s="19">
        <v>1</v>
      </c>
      <c r="O3302" s="19">
        <v>0</v>
      </c>
      <c r="P3302" s="19">
        <v>1</v>
      </c>
      <c r="Q3302" s="19">
        <f t="shared" si="306"/>
        <v>0</v>
      </c>
      <c r="R3302" s="3">
        <f t="shared" si="307"/>
        <v>0.55158174756097966</v>
      </c>
      <c r="S3302" s="3">
        <f t="shared" si="308"/>
        <v>3.6184210526315791E-2</v>
      </c>
      <c r="T3302" s="9">
        <f t="shared" si="309"/>
        <v>0</v>
      </c>
      <c r="U3302" s="9">
        <f t="shared" si="310"/>
        <v>1.4</v>
      </c>
      <c r="V3302" s="9">
        <f t="shared" si="311"/>
        <v>1</v>
      </c>
    </row>
    <row r="3303" spans="1:22" x14ac:dyDescent="0.25">
      <c r="A3303" t="s">
        <v>2997</v>
      </c>
      <c r="B3303" s="32" t="s">
        <v>1593</v>
      </c>
      <c r="C3303" t="s">
        <v>202</v>
      </c>
      <c r="D3303" t="s">
        <v>4746</v>
      </c>
      <c r="E3303" s="9">
        <v>5</v>
      </c>
      <c r="F3303" s="9">
        <v>2</v>
      </c>
      <c r="G3303" s="9">
        <v>1</v>
      </c>
      <c r="H3303" s="9">
        <v>4</v>
      </c>
      <c r="I3303" s="9">
        <v>4</v>
      </c>
      <c r="J3303" s="9">
        <v>4</v>
      </c>
      <c r="K3303">
        <v>16.799999999999997</v>
      </c>
      <c r="L3303" s="9">
        <v>15.399999999999999</v>
      </c>
      <c r="M3303" s="19">
        <v>9</v>
      </c>
      <c r="N3303" s="19">
        <v>5</v>
      </c>
      <c r="O3303" s="19">
        <v>4</v>
      </c>
      <c r="P3303" s="19">
        <v>3</v>
      </c>
      <c r="Q3303" s="19">
        <f t="shared" si="306"/>
        <v>16.799999999999997</v>
      </c>
      <c r="R3303" s="3">
        <f t="shared" si="307"/>
        <v>5.0621590794298976</v>
      </c>
      <c r="S3303" s="3">
        <f t="shared" si="308"/>
        <v>0.20065789473684206</v>
      </c>
      <c r="T3303" s="9">
        <f t="shared" si="309"/>
        <v>1</v>
      </c>
      <c r="U3303" s="9">
        <f t="shared" si="310"/>
        <v>16.799999999999997</v>
      </c>
      <c r="V3303" s="9">
        <f t="shared" si="311"/>
        <v>7</v>
      </c>
    </row>
    <row r="3304" spans="1:22" x14ac:dyDescent="0.25">
      <c r="A3304" t="s">
        <v>3559</v>
      </c>
      <c r="B3304" s="32" t="s">
        <v>1526</v>
      </c>
      <c r="C3304" t="s">
        <v>202</v>
      </c>
      <c r="D3304" t="s">
        <v>113</v>
      </c>
      <c r="E3304" s="9">
        <v>0</v>
      </c>
      <c r="F3304" s="9">
        <v>1</v>
      </c>
      <c r="G3304" s="9">
        <v>0</v>
      </c>
      <c r="H3304" s="9">
        <v>0</v>
      </c>
      <c r="I3304" s="9">
        <v>0</v>
      </c>
      <c r="J3304" s="9">
        <v>0</v>
      </c>
      <c r="K3304">
        <v>0</v>
      </c>
      <c r="L3304" s="9">
        <v>1.4</v>
      </c>
      <c r="M3304" s="19">
        <v>1</v>
      </c>
      <c r="N3304" s="19">
        <v>0</v>
      </c>
      <c r="O3304" s="19">
        <v>0</v>
      </c>
      <c r="P3304" s="19">
        <v>4</v>
      </c>
      <c r="Q3304" s="19">
        <f t="shared" si="306"/>
        <v>0</v>
      </c>
      <c r="R3304" s="3">
        <f t="shared" si="307"/>
        <v>1.1830878960149029</v>
      </c>
      <c r="S3304" s="3">
        <f t="shared" si="308"/>
        <v>6.0855263157894746E-2</v>
      </c>
      <c r="T3304" s="9">
        <f t="shared" si="309"/>
        <v>0</v>
      </c>
      <c r="U3304" s="9">
        <f t="shared" si="310"/>
        <v>4</v>
      </c>
      <c r="V3304" s="9">
        <f t="shared" si="311"/>
        <v>2</v>
      </c>
    </row>
    <row r="3305" spans="1:22" x14ac:dyDescent="0.25">
      <c r="A3305" t="s">
        <v>3559</v>
      </c>
      <c r="B3305" s="32" t="s">
        <v>1526</v>
      </c>
      <c r="C3305" t="s">
        <v>202</v>
      </c>
      <c r="D3305" t="s">
        <v>109</v>
      </c>
      <c r="E3305" s="9">
        <v>0</v>
      </c>
      <c r="F3305" s="9">
        <v>0</v>
      </c>
      <c r="G3305" s="9">
        <v>0</v>
      </c>
      <c r="H3305" s="9">
        <v>0</v>
      </c>
      <c r="I3305" s="9">
        <v>1</v>
      </c>
      <c r="J3305" s="9">
        <v>0</v>
      </c>
      <c r="K3305">
        <v>1.4</v>
      </c>
      <c r="L3305" s="9">
        <v>0</v>
      </c>
      <c r="M3305" s="19">
        <v>0</v>
      </c>
      <c r="N3305" s="19">
        <v>0</v>
      </c>
      <c r="O3305" s="19">
        <v>0</v>
      </c>
      <c r="P3305" s="19">
        <v>0</v>
      </c>
      <c r="Q3305" s="19">
        <f t="shared" si="306"/>
        <v>1.4</v>
      </c>
      <c r="R3305" s="3">
        <f t="shared" si="307"/>
        <v>0.47482054026183984</v>
      </c>
      <c r="S3305" s="3">
        <f t="shared" si="308"/>
        <v>3.9473684210526314E-2</v>
      </c>
      <c r="T3305" s="9">
        <f t="shared" si="309"/>
        <v>0</v>
      </c>
      <c r="U3305" s="9">
        <f t="shared" si="310"/>
        <v>1.4</v>
      </c>
      <c r="V3305" s="9">
        <f t="shared" si="311"/>
        <v>1</v>
      </c>
    </row>
    <row r="3306" spans="1:22" x14ac:dyDescent="0.25">
      <c r="A3306" t="s">
        <v>3559</v>
      </c>
      <c r="B3306" s="32" t="s">
        <v>1526</v>
      </c>
      <c r="C3306" t="s">
        <v>202</v>
      </c>
      <c r="D3306" t="s">
        <v>4746</v>
      </c>
      <c r="E3306" s="9">
        <v>0</v>
      </c>
      <c r="F3306" s="9">
        <v>1</v>
      </c>
      <c r="G3306" s="9">
        <v>0</v>
      </c>
      <c r="H3306" s="9">
        <v>0</v>
      </c>
      <c r="I3306" s="9">
        <v>2</v>
      </c>
      <c r="J3306" s="9">
        <v>2</v>
      </c>
      <c r="K3306">
        <v>7</v>
      </c>
      <c r="L3306" s="9">
        <v>0</v>
      </c>
      <c r="M3306" s="19">
        <v>0</v>
      </c>
      <c r="N3306" s="19">
        <v>2</v>
      </c>
      <c r="O3306" s="19">
        <v>0</v>
      </c>
      <c r="P3306" s="19">
        <v>0</v>
      </c>
      <c r="Q3306" s="19">
        <f t="shared" si="306"/>
        <v>7</v>
      </c>
      <c r="R3306" s="3">
        <f t="shared" si="307"/>
        <v>2.0375267241229382</v>
      </c>
      <c r="S3306" s="3">
        <f t="shared" si="308"/>
        <v>9.2105263157894732E-2</v>
      </c>
      <c r="T3306" s="9">
        <f t="shared" si="309"/>
        <v>0</v>
      </c>
      <c r="U3306" s="9">
        <f t="shared" si="310"/>
        <v>7</v>
      </c>
      <c r="V3306" s="9">
        <f t="shared" si="311"/>
        <v>3</v>
      </c>
    </row>
    <row r="3307" spans="1:22" x14ac:dyDescent="0.25">
      <c r="A3307" t="s">
        <v>564</v>
      </c>
      <c r="B3307" s="32" t="s">
        <v>207</v>
      </c>
      <c r="C3307" t="s">
        <v>202</v>
      </c>
      <c r="D3307" t="s">
        <v>4746</v>
      </c>
      <c r="E3307" s="9">
        <v>0</v>
      </c>
      <c r="F3307" s="9">
        <v>0</v>
      </c>
      <c r="G3307" s="9">
        <v>0</v>
      </c>
      <c r="H3307" s="9">
        <v>0</v>
      </c>
      <c r="I3307" s="9">
        <v>0</v>
      </c>
      <c r="J3307" s="9">
        <v>0</v>
      </c>
      <c r="K3307">
        <v>0</v>
      </c>
      <c r="L3307" s="9">
        <v>0</v>
      </c>
      <c r="M3307" s="19">
        <v>2</v>
      </c>
      <c r="N3307" s="19">
        <v>0</v>
      </c>
      <c r="O3307" s="19">
        <v>0</v>
      </c>
      <c r="P3307" s="19">
        <v>0</v>
      </c>
      <c r="Q3307" s="19">
        <f t="shared" si="306"/>
        <v>0</v>
      </c>
      <c r="R3307" s="3">
        <f t="shared" si="307"/>
        <v>0.57735026918962573</v>
      </c>
      <c r="S3307" s="3">
        <f t="shared" si="308"/>
        <v>6.5789473684210523E-2</v>
      </c>
      <c r="T3307" s="9">
        <f t="shared" si="309"/>
        <v>0</v>
      </c>
      <c r="U3307" s="9">
        <f t="shared" si="310"/>
        <v>2</v>
      </c>
      <c r="V3307" s="9">
        <f t="shared" si="311"/>
        <v>1</v>
      </c>
    </row>
    <row r="3308" spans="1:22" x14ac:dyDescent="0.25">
      <c r="A3308" t="s">
        <v>564</v>
      </c>
      <c r="B3308" s="32" t="s">
        <v>207</v>
      </c>
      <c r="C3308" t="s">
        <v>202</v>
      </c>
      <c r="D3308" t="s">
        <v>5604</v>
      </c>
      <c r="E3308" s="9">
        <v>0</v>
      </c>
      <c r="F3308" s="9">
        <v>0</v>
      </c>
      <c r="G3308" s="9">
        <v>0</v>
      </c>
      <c r="H3308" s="9">
        <v>0</v>
      </c>
      <c r="I3308" s="9">
        <v>0</v>
      </c>
      <c r="J3308" s="9">
        <v>0</v>
      </c>
      <c r="K3308">
        <v>0</v>
      </c>
      <c r="L3308" s="9">
        <v>0</v>
      </c>
      <c r="M3308" s="19">
        <v>0</v>
      </c>
      <c r="N3308" s="19">
        <v>0</v>
      </c>
      <c r="O3308" s="19">
        <v>3</v>
      </c>
      <c r="P3308" s="19">
        <v>24</v>
      </c>
      <c r="Q3308" s="19">
        <f t="shared" si="306"/>
        <v>0</v>
      </c>
      <c r="R3308" s="3">
        <f t="shared" si="307"/>
        <v>6.9035563957348032</v>
      </c>
      <c r="S3308" s="3">
        <f t="shared" si="308"/>
        <v>0.44407894736842107</v>
      </c>
      <c r="T3308" s="9">
        <f t="shared" si="309"/>
        <v>0</v>
      </c>
      <c r="U3308" s="9">
        <f t="shared" si="310"/>
        <v>24</v>
      </c>
      <c r="V3308" s="9">
        <f t="shared" si="311"/>
        <v>9</v>
      </c>
    </row>
    <row r="3309" spans="1:22" x14ac:dyDescent="0.25">
      <c r="A3309" t="s">
        <v>564</v>
      </c>
      <c r="B3309" s="32" t="s">
        <v>207</v>
      </c>
      <c r="C3309" t="s">
        <v>202</v>
      </c>
      <c r="D3309" t="s">
        <v>113</v>
      </c>
      <c r="E3309" s="9">
        <v>11</v>
      </c>
      <c r="F3309" s="9">
        <v>9</v>
      </c>
      <c r="G3309" s="9">
        <v>0</v>
      </c>
      <c r="H3309" s="9">
        <v>2</v>
      </c>
      <c r="I3309" s="9">
        <v>13</v>
      </c>
      <c r="J3309" s="9">
        <v>7</v>
      </c>
      <c r="K3309">
        <v>8.3999999999999986</v>
      </c>
      <c r="L3309" s="9">
        <v>5.6</v>
      </c>
      <c r="M3309" s="19">
        <v>8</v>
      </c>
      <c r="N3309" s="19">
        <v>3</v>
      </c>
      <c r="O3309" s="19">
        <v>6</v>
      </c>
      <c r="P3309" s="19">
        <v>12</v>
      </c>
      <c r="Q3309" s="19">
        <f t="shared" si="306"/>
        <v>8.3999999999999986</v>
      </c>
      <c r="R3309" s="3">
        <f t="shared" si="307"/>
        <v>4.0094963032855633</v>
      </c>
      <c r="S3309" s="3">
        <f t="shared" si="308"/>
        <v>0.25418660287081341</v>
      </c>
      <c r="T3309" s="9">
        <f t="shared" si="309"/>
        <v>0</v>
      </c>
      <c r="U3309" s="9">
        <f t="shared" si="310"/>
        <v>13</v>
      </c>
      <c r="V3309" s="9">
        <f t="shared" si="311"/>
        <v>5</v>
      </c>
    </row>
    <row r="3310" spans="1:22" x14ac:dyDescent="0.25">
      <c r="A3310" t="s">
        <v>564</v>
      </c>
      <c r="B3310" s="32" t="s">
        <v>207</v>
      </c>
      <c r="C3310" t="s">
        <v>202</v>
      </c>
      <c r="D3310" t="s">
        <v>106</v>
      </c>
      <c r="E3310" s="9">
        <v>0</v>
      </c>
      <c r="F3310" s="9">
        <v>17</v>
      </c>
      <c r="G3310" s="9">
        <v>24</v>
      </c>
      <c r="H3310" s="9">
        <v>16</v>
      </c>
      <c r="I3310" s="9">
        <v>6</v>
      </c>
      <c r="J3310" s="9">
        <v>13</v>
      </c>
      <c r="K3310">
        <v>35</v>
      </c>
      <c r="L3310" s="9">
        <v>18.2</v>
      </c>
      <c r="M3310" s="19">
        <v>15</v>
      </c>
      <c r="N3310" s="19">
        <v>18</v>
      </c>
      <c r="O3310" s="19">
        <v>15</v>
      </c>
      <c r="P3310" s="19">
        <v>5</v>
      </c>
      <c r="Q3310" s="19">
        <f t="shared" si="306"/>
        <v>35</v>
      </c>
      <c r="R3310" s="3">
        <f t="shared" si="307"/>
        <v>9.119592627797017</v>
      </c>
      <c r="S3310" s="3">
        <f t="shared" si="308"/>
        <v>0.54485645933014348</v>
      </c>
      <c r="T3310" s="9">
        <f t="shared" si="309"/>
        <v>0</v>
      </c>
      <c r="U3310" s="9">
        <f t="shared" si="310"/>
        <v>35</v>
      </c>
      <c r="V3310" s="9">
        <f t="shared" si="311"/>
        <v>12</v>
      </c>
    </row>
    <row r="3311" spans="1:22" x14ac:dyDescent="0.25">
      <c r="A3311" t="s">
        <v>564</v>
      </c>
      <c r="B3311" s="32" t="s">
        <v>207</v>
      </c>
      <c r="C3311" t="s">
        <v>202</v>
      </c>
      <c r="D3311" t="s">
        <v>2214</v>
      </c>
      <c r="E3311" s="9">
        <v>2</v>
      </c>
      <c r="F3311" s="9">
        <v>2</v>
      </c>
      <c r="G3311" s="9">
        <v>0</v>
      </c>
      <c r="H3311" s="9">
        <v>1</v>
      </c>
      <c r="I3311" s="9">
        <v>0</v>
      </c>
      <c r="J3311" s="9">
        <v>0</v>
      </c>
      <c r="K3311">
        <v>0</v>
      </c>
      <c r="L3311" s="9">
        <v>0</v>
      </c>
      <c r="M3311" s="19">
        <v>0</v>
      </c>
      <c r="N3311" s="19">
        <v>0</v>
      </c>
      <c r="O3311" s="19">
        <v>0</v>
      </c>
      <c r="P3311" s="19">
        <v>0</v>
      </c>
      <c r="Q3311" s="19">
        <f t="shared" si="306"/>
        <v>0</v>
      </c>
      <c r="R3311" s="3">
        <f t="shared" si="307"/>
        <v>0.79296146109875909</v>
      </c>
      <c r="S3311" s="3">
        <f t="shared" si="308"/>
        <v>5.4824561403508776E-2</v>
      </c>
      <c r="T3311" s="9">
        <f t="shared" si="309"/>
        <v>0</v>
      </c>
      <c r="U3311" s="9">
        <f t="shared" si="310"/>
        <v>2</v>
      </c>
      <c r="V3311" s="9">
        <f t="shared" si="311"/>
        <v>1</v>
      </c>
    </row>
    <row r="3312" spans="1:22" x14ac:dyDescent="0.25">
      <c r="A3312" t="s">
        <v>564</v>
      </c>
      <c r="B3312" s="32" t="s">
        <v>207</v>
      </c>
      <c r="C3312" t="s">
        <v>202</v>
      </c>
      <c r="D3312" t="s">
        <v>109</v>
      </c>
      <c r="E3312" s="9">
        <v>4</v>
      </c>
      <c r="F3312" s="9">
        <v>1</v>
      </c>
      <c r="G3312" s="9">
        <v>9</v>
      </c>
      <c r="H3312" s="9">
        <v>21</v>
      </c>
      <c r="I3312" s="9">
        <v>7</v>
      </c>
      <c r="J3312" s="9">
        <v>7</v>
      </c>
      <c r="K3312">
        <v>22.4</v>
      </c>
      <c r="L3312" s="9">
        <v>15.399999999999999</v>
      </c>
      <c r="M3312" s="19">
        <v>4</v>
      </c>
      <c r="N3312" s="19">
        <v>10</v>
      </c>
      <c r="O3312" s="19">
        <v>4</v>
      </c>
      <c r="P3312" s="19">
        <v>7</v>
      </c>
      <c r="Q3312" s="19">
        <f t="shared" si="306"/>
        <v>22.4</v>
      </c>
      <c r="R3312" s="3">
        <f t="shared" si="307"/>
        <v>6.8444846187985311</v>
      </c>
      <c r="S3312" s="3">
        <f t="shared" si="308"/>
        <v>0.30646929824561409</v>
      </c>
      <c r="T3312" s="9">
        <f t="shared" si="309"/>
        <v>1</v>
      </c>
      <c r="U3312" s="9">
        <f t="shared" si="310"/>
        <v>22.4</v>
      </c>
      <c r="V3312" s="9">
        <f t="shared" si="311"/>
        <v>9</v>
      </c>
    </row>
    <row r="3313" spans="1:22" x14ac:dyDescent="0.25">
      <c r="A3313" t="s">
        <v>564</v>
      </c>
      <c r="B3313" s="32" t="s">
        <v>207</v>
      </c>
      <c r="C3313" t="s">
        <v>202</v>
      </c>
      <c r="D3313" t="s">
        <v>4746</v>
      </c>
      <c r="E3313" s="9">
        <v>0</v>
      </c>
      <c r="F3313" s="9">
        <v>4</v>
      </c>
      <c r="G3313" s="9">
        <v>31</v>
      </c>
      <c r="H3313" s="9">
        <v>26</v>
      </c>
      <c r="I3313" s="9">
        <v>25</v>
      </c>
      <c r="J3313" s="9">
        <v>34</v>
      </c>
      <c r="K3313">
        <v>54.599999999999994</v>
      </c>
      <c r="L3313" s="9">
        <v>0</v>
      </c>
      <c r="M3313" s="19">
        <v>13</v>
      </c>
      <c r="N3313" s="19">
        <v>13</v>
      </c>
      <c r="O3313" s="19">
        <v>31</v>
      </c>
      <c r="P3313" s="19">
        <v>4</v>
      </c>
      <c r="Q3313" s="19">
        <f t="shared" si="306"/>
        <v>54.599999999999994</v>
      </c>
      <c r="R3313" s="3">
        <f t="shared" si="307"/>
        <v>16.799747472849557</v>
      </c>
      <c r="S3313" s="3">
        <f t="shared" si="308"/>
        <v>0.77500000000000002</v>
      </c>
      <c r="T3313" s="9">
        <f t="shared" si="309"/>
        <v>0</v>
      </c>
      <c r="U3313" s="9">
        <f t="shared" si="310"/>
        <v>54.599999999999994</v>
      </c>
      <c r="V3313" s="9">
        <f t="shared" si="311"/>
        <v>22</v>
      </c>
    </row>
    <row r="3314" spans="1:22" x14ac:dyDescent="0.25">
      <c r="A3314" t="s">
        <v>520</v>
      </c>
      <c r="B3314" s="32" t="s">
        <v>209</v>
      </c>
      <c r="C3314" t="s">
        <v>202</v>
      </c>
      <c r="D3314" t="s">
        <v>15</v>
      </c>
      <c r="E3314" s="9">
        <v>3</v>
      </c>
      <c r="F3314" s="9">
        <v>0</v>
      </c>
      <c r="G3314" s="9">
        <v>0</v>
      </c>
      <c r="H3314" s="9">
        <v>0</v>
      </c>
      <c r="I3314" s="9">
        <v>0</v>
      </c>
      <c r="J3314" s="9">
        <v>0</v>
      </c>
      <c r="K3314">
        <v>0</v>
      </c>
      <c r="L3314" s="9">
        <v>5.6</v>
      </c>
      <c r="M3314" s="19">
        <v>0</v>
      </c>
      <c r="N3314" s="19">
        <v>0</v>
      </c>
      <c r="O3314" s="19">
        <v>0</v>
      </c>
      <c r="P3314" s="19">
        <v>0</v>
      </c>
      <c r="Q3314" s="19">
        <f t="shared" si="306"/>
        <v>0</v>
      </c>
      <c r="R3314" s="3">
        <f t="shared" si="307"/>
        <v>1.7631755099217659</v>
      </c>
      <c r="S3314" s="3">
        <f t="shared" si="308"/>
        <v>0.14144736842105263</v>
      </c>
      <c r="T3314" s="9">
        <f t="shared" si="309"/>
        <v>0</v>
      </c>
      <c r="U3314" s="9">
        <f t="shared" si="310"/>
        <v>5.6</v>
      </c>
      <c r="V3314" s="9">
        <f t="shared" si="311"/>
        <v>2</v>
      </c>
    </row>
    <row r="3315" spans="1:22" x14ac:dyDescent="0.25">
      <c r="A3315" t="s">
        <v>520</v>
      </c>
      <c r="B3315" s="32" t="s">
        <v>209</v>
      </c>
      <c r="C3315" t="s">
        <v>202</v>
      </c>
      <c r="D3315" t="s">
        <v>5604</v>
      </c>
      <c r="E3315" s="9">
        <v>0</v>
      </c>
      <c r="F3315" s="9">
        <v>0</v>
      </c>
      <c r="G3315" s="9">
        <v>0</v>
      </c>
      <c r="H3315" s="9">
        <v>0</v>
      </c>
      <c r="I3315" s="9">
        <v>0</v>
      </c>
      <c r="J3315" s="9">
        <v>0</v>
      </c>
      <c r="K3315">
        <v>0</v>
      </c>
      <c r="L3315" s="9">
        <v>0</v>
      </c>
      <c r="M3315" s="19">
        <v>0</v>
      </c>
      <c r="N3315" s="19">
        <v>0</v>
      </c>
      <c r="O3315" s="19">
        <v>3</v>
      </c>
      <c r="P3315" s="19">
        <v>8</v>
      </c>
      <c r="Q3315" s="19">
        <f t="shared" si="306"/>
        <v>0</v>
      </c>
      <c r="R3315" s="3">
        <f t="shared" si="307"/>
        <v>2.3915887961137821</v>
      </c>
      <c r="S3315" s="3">
        <f t="shared" si="308"/>
        <v>0.18092105263157895</v>
      </c>
      <c r="T3315" s="9">
        <f t="shared" si="309"/>
        <v>0</v>
      </c>
      <c r="U3315" s="9">
        <f t="shared" si="310"/>
        <v>8</v>
      </c>
      <c r="V3315" s="9">
        <f t="shared" si="311"/>
        <v>3</v>
      </c>
    </row>
    <row r="3316" spans="1:22" x14ac:dyDescent="0.25">
      <c r="A3316" t="s">
        <v>520</v>
      </c>
      <c r="B3316" s="32" t="s">
        <v>209</v>
      </c>
      <c r="C3316" t="s">
        <v>202</v>
      </c>
      <c r="D3316" t="s">
        <v>113</v>
      </c>
      <c r="E3316" s="9">
        <v>2</v>
      </c>
      <c r="F3316" s="9">
        <v>4</v>
      </c>
      <c r="G3316" s="9">
        <v>4</v>
      </c>
      <c r="H3316" s="9">
        <v>3</v>
      </c>
      <c r="I3316" s="9">
        <v>0</v>
      </c>
      <c r="J3316" s="9">
        <v>8</v>
      </c>
      <c r="K3316">
        <v>8.3999999999999986</v>
      </c>
      <c r="L3316" s="9">
        <v>5.6</v>
      </c>
      <c r="M3316" s="19">
        <v>4</v>
      </c>
      <c r="N3316" s="19">
        <v>1</v>
      </c>
      <c r="O3316" s="19">
        <v>4</v>
      </c>
      <c r="P3316" s="19">
        <v>6</v>
      </c>
      <c r="Q3316" s="19">
        <f t="shared" si="306"/>
        <v>8.3999999999999986</v>
      </c>
      <c r="R3316" s="3">
        <f t="shared" si="307"/>
        <v>2.5510544462787901</v>
      </c>
      <c r="S3316" s="3">
        <f t="shared" si="308"/>
        <v>0.1495215311004785</v>
      </c>
      <c r="T3316" s="9">
        <f t="shared" si="309"/>
        <v>0</v>
      </c>
      <c r="U3316" s="9">
        <f t="shared" si="310"/>
        <v>8.3999999999999986</v>
      </c>
      <c r="V3316" s="9">
        <f t="shared" si="311"/>
        <v>3</v>
      </c>
    </row>
    <row r="3317" spans="1:22" x14ac:dyDescent="0.25">
      <c r="A3317" t="s">
        <v>520</v>
      </c>
      <c r="B3317" s="32" t="s">
        <v>209</v>
      </c>
      <c r="C3317" t="s">
        <v>202</v>
      </c>
      <c r="D3317" t="s">
        <v>820</v>
      </c>
      <c r="E3317" s="9">
        <v>0</v>
      </c>
      <c r="F3317" s="9">
        <v>0</v>
      </c>
      <c r="G3317" s="9">
        <v>0</v>
      </c>
      <c r="H3317" s="9">
        <v>0</v>
      </c>
      <c r="I3317" s="9">
        <v>0</v>
      </c>
      <c r="J3317" s="9">
        <v>0</v>
      </c>
      <c r="K3317">
        <v>0</v>
      </c>
      <c r="L3317" s="9">
        <v>0</v>
      </c>
      <c r="M3317" s="19">
        <v>0</v>
      </c>
      <c r="N3317" s="19">
        <v>0</v>
      </c>
      <c r="O3317" s="19">
        <v>0</v>
      </c>
      <c r="P3317" s="19">
        <v>1</v>
      </c>
      <c r="Q3317" s="19">
        <f t="shared" si="306"/>
        <v>0</v>
      </c>
      <c r="R3317" s="3">
        <f t="shared" si="307"/>
        <v>0.28867513459481287</v>
      </c>
      <c r="S3317" s="3">
        <f t="shared" si="308"/>
        <v>3.2894736842105261E-2</v>
      </c>
      <c r="T3317" s="9">
        <f t="shared" si="309"/>
        <v>0</v>
      </c>
      <c r="U3317" s="9">
        <f t="shared" si="310"/>
        <v>1</v>
      </c>
      <c r="V3317" s="9">
        <f t="shared" si="311"/>
        <v>0</v>
      </c>
    </row>
    <row r="3318" spans="1:22" x14ac:dyDescent="0.25">
      <c r="A3318" t="s">
        <v>520</v>
      </c>
      <c r="B3318" s="32" t="s">
        <v>209</v>
      </c>
      <c r="C3318" t="s">
        <v>202</v>
      </c>
      <c r="D3318" t="s">
        <v>119</v>
      </c>
      <c r="E3318" s="9">
        <v>0</v>
      </c>
      <c r="F3318" s="9">
        <v>0</v>
      </c>
      <c r="G3318" s="9">
        <v>0</v>
      </c>
      <c r="H3318" s="9">
        <v>0</v>
      </c>
      <c r="I3318" s="9">
        <v>0</v>
      </c>
      <c r="J3318" s="9">
        <v>0</v>
      </c>
      <c r="K3318">
        <v>0</v>
      </c>
      <c r="L3318" s="9">
        <v>0</v>
      </c>
      <c r="M3318" s="19">
        <v>1</v>
      </c>
      <c r="N3318" s="19">
        <v>0</v>
      </c>
      <c r="O3318" s="19">
        <v>0</v>
      </c>
      <c r="P3318" s="19">
        <v>0</v>
      </c>
      <c r="Q3318" s="19">
        <f t="shared" si="306"/>
        <v>0</v>
      </c>
      <c r="R3318" s="3">
        <f t="shared" si="307"/>
        <v>0.28867513459481287</v>
      </c>
      <c r="S3318" s="3">
        <f t="shared" si="308"/>
        <v>3.2894736842105261E-2</v>
      </c>
      <c r="T3318" s="9">
        <f t="shared" si="309"/>
        <v>0</v>
      </c>
      <c r="U3318" s="9">
        <f t="shared" si="310"/>
        <v>1</v>
      </c>
      <c r="V3318" s="9">
        <f t="shared" si="311"/>
        <v>0</v>
      </c>
    </row>
    <row r="3319" spans="1:22" x14ac:dyDescent="0.25">
      <c r="A3319" t="s">
        <v>520</v>
      </c>
      <c r="B3319" s="32" t="s">
        <v>209</v>
      </c>
      <c r="C3319" t="s">
        <v>202</v>
      </c>
      <c r="D3319" t="s">
        <v>106</v>
      </c>
      <c r="E3319" s="9">
        <v>1</v>
      </c>
      <c r="F3319" s="9">
        <v>6</v>
      </c>
      <c r="G3319" s="9">
        <v>7</v>
      </c>
      <c r="H3319" s="9">
        <v>5</v>
      </c>
      <c r="I3319" s="9">
        <v>5</v>
      </c>
      <c r="J3319" s="9">
        <v>13</v>
      </c>
      <c r="K3319">
        <v>21</v>
      </c>
      <c r="L3319" s="9">
        <v>7</v>
      </c>
      <c r="M3319" s="19">
        <v>9</v>
      </c>
      <c r="N3319" s="19">
        <v>4</v>
      </c>
      <c r="O3319" s="19">
        <v>4</v>
      </c>
      <c r="P3319" s="19">
        <v>4</v>
      </c>
      <c r="Q3319" s="19">
        <f t="shared" si="306"/>
        <v>21</v>
      </c>
      <c r="R3319" s="3">
        <f t="shared" si="307"/>
        <v>5.2886384797693413</v>
      </c>
      <c r="S3319" s="3">
        <f t="shared" si="308"/>
        <v>0.23574561403508773</v>
      </c>
      <c r="T3319" s="9">
        <f t="shared" si="309"/>
        <v>1</v>
      </c>
      <c r="U3319" s="9">
        <f t="shared" si="310"/>
        <v>21</v>
      </c>
      <c r="V3319" s="9">
        <f t="shared" si="311"/>
        <v>7</v>
      </c>
    </row>
    <row r="3320" spans="1:22" x14ac:dyDescent="0.25">
      <c r="A3320" t="s">
        <v>520</v>
      </c>
      <c r="B3320" s="32" t="s">
        <v>209</v>
      </c>
      <c r="C3320" t="s">
        <v>202</v>
      </c>
      <c r="D3320" t="s">
        <v>2214</v>
      </c>
      <c r="E3320" s="9">
        <v>0</v>
      </c>
      <c r="F3320" s="9">
        <v>1</v>
      </c>
      <c r="G3320" s="9">
        <v>0</v>
      </c>
      <c r="H3320" s="9">
        <v>0</v>
      </c>
      <c r="I3320" s="9">
        <v>0</v>
      </c>
      <c r="J3320" s="9">
        <v>0</v>
      </c>
      <c r="K3320">
        <v>0</v>
      </c>
      <c r="L3320" s="9">
        <v>0</v>
      </c>
      <c r="M3320" s="19">
        <v>0</v>
      </c>
      <c r="N3320" s="19">
        <v>0</v>
      </c>
      <c r="O3320" s="19">
        <v>0</v>
      </c>
      <c r="P3320" s="19">
        <v>0</v>
      </c>
      <c r="Q3320" s="19">
        <f t="shared" si="306"/>
        <v>0</v>
      </c>
      <c r="R3320" s="3">
        <f t="shared" si="307"/>
        <v>0.28867513459481287</v>
      </c>
      <c r="S3320" s="3">
        <f t="shared" si="308"/>
        <v>3.2894736842105261E-2</v>
      </c>
      <c r="T3320" s="9">
        <f t="shared" si="309"/>
        <v>0</v>
      </c>
      <c r="U3320" s="9">
        <f t="shared" si="310"/>
        <v>1</v>
      </c>
      <c r="V3320" s="9">
        <f t="shared" si="311"/>
        <v>0</v>
      </c>
    </row>
    <row r="3321" spans="1:22" x14ac:dyDescent="0.25">
      <c r="A3321" t="s">
        <v>520</v>
      </c>
      <c r="B3321" s="32" t="s">
        <v>209</v>
      </c>
      <c r="C3321" t="s">
        <v>202</v>
      </c>
      <c r="D3321" t="s">
        <v>109</v>
      </c>
      <c r="E3321" s="9">
        <v>0</v>
      </c>
      <c r="F3321" s="9">
        <v>1</v>
      </c>
      <c r="G3321" s="9">
        <v>3</v>
      </c>
      <c r="H3321" s="9">
        <v>3</v>
      </c>
      <c r="I3321" s="9">
        <v>0</v>
      </c>
      <c r="J3321" s="9">
        <v>2</v>
      </c>
      <c r="K3321">
        <v>7</v>
      </c>
      <c r="L3321" s="9">
        <v>4.1999999999999993</v>
      </c>
      <c r="M3321" s="19">
        <v>5</v>
      </c>
      <c r="N3321" s="19">
        <v>3</v>
      </c>
      <c r="O3321" s="19">
        <v>4</v>
      </c>
      <c r="P3321" s="19">
        <v>1</v>
      </c>
      <c r="Q3321" s="19">
        <f t="shared" si="306"/>
        <v>7</v>
      </c>
      <c r="R3321" s="3">
        <f t="shared" si="307"/>
        <v>2.1059799417733096</v>
      </c>
      <c r="S3321" s="3">
        <f t="shared" si="308"/>
        <v>0.10921052631578949</v>
      </c>
      <c r="T3321" s="9">
        <f t="shared" si="309"/>
        <v>0</v>
      </c>
      <c r="U3321" s="9">
        <f t="shared" si="310"/>
        <v>7</v>
      </c>
      <c r="V3321" s="9">
        <f t="shared" si="311"/>
        <v>3</v>
      </c>
    </row>
    <row r="3322" spans="1:22" x14ac:dyDescent="0.25">
      <c r="A3322" t="s">
        <v>520</v>
      </c>
      <c r="B3322" s="32" t="s">
        <v>209</v>
      </c>
      <c r="C3322" t="s">
        <v>202</v>
      </c>
      <c r="D3322" t="s">
        <v>4746</v>
      </c>
      <c r="E3322" s="9">
        <v>8</v>
      </c>
      <c r="F3322" s="9">
        <v>6</v>
      </c>
      <c r="G3322" s="9">
        <v>13</v>
      </c>
      <c r="H3322" s="9">
        <v>17</v>
      </c>
      <c r="I3322" s="9">
        <v>17</v>
      </c>
      <c r="J3322" s="9">
        <v>9</v>
      </c>
      <c r="K3322">
        <v>29.4</v>
      </c>
      <c r="L3322" s="9">
        <v>23.799999999999997</v>
      </c>
      <c r="M3322" s="19">
        <v>10</v>
      </c>
      <c r="N3322" s="19">
        <v>15</v>
      </c>
      <c r="O3322" s="19">
        <v>5</v>
      </c>
      <c r="P3322" s="19">
        <v>0</v>
      </c>
      <c r="Q3322" s="19">
        <f t="shared" si="306"/>
        <v>29.4</v>
      </c>
      <c r="R3322" s="3">
        <f t="shared" si="307"/>
        <v>8.2734332033139033</v>
      </c>
      <c r="S3322" s="3">
        <f t="shared" si="308"/>
        <v>0.458133971291866</v>
      </c>
      <c r="T3322" s="9">
        <f t="shared" si="309"/>
        <v>0</v>
      </c>
      <c r="U3322" s="9">
        <f t="shared" si="310"/>
        <v>29.4</v>
      </c>
      <c r="V3322" s="9">
        <f t="shared" si="311"/>
        <v>11</v>
      </c>
    </row>
    <row r="3323" spans="1:22" x14ac:dyDescent="0.25">
      <c r="A3323" t="s">
        <v>3021</v>
      </c>
      <c r="B3323" s="32" t="s">
        <v>1455</v>
      </c>
      <c r="C3323" t="s">
        <v>202</v>
      </c>
      <c r="D3323" t="s">
        <v>113</v>
      </c>
      <c r="E3323" s="9">
        <v>1</v>
      </c>
      <c r="F3323" s="9">
        <v>0</v>
      </c>
      <c r="G3323" s="9">
        <v>0</v>
      </c>
      <c r="H3323" s="9">
        <v>0</v>
      </c>
      <c r="I3323" s="9">
        <v>0</v>
      </c>
      <c r="J3323" s="9">
        <v>0</v>
      </c>
      <c r="K3323">
        <v>0</v>
      </c>
      <c r="L3323" s="9">
        <v>0</v>
      </c>
      <c r="M3323" s="19">
        <v>0</v>
      </c>
      <c r="N3323" s="19">
        <v>0</v>
      </c>
      <c r="O3323" s="19">
        <v>0</v>
      </c>
      <c r="P3323" s="19">
        <v>0</v>
      </c>
      <c r="Q3323" s="19">
        <f t="shared" si="306"/>
        <v>0</v>
      </c>
      <c r="R3323" s="3">
        <f t="shared" si="307"/>
        <v>0.28867513459481287</v>
      </c>
      <c r="S3323" s="3">
        <f t="shared" si="308"/>
        <v>3.2894736842105261E-2</v>
      </c>
      <c r="T3323" s="9">
        <f t="shared" si="309"/>
        <v>0</v>
      </c>
      <c r="U3323" s="9">
        <f t="shared" si="310"/>
        <v>1</v>
      </c>
      <c r="V3323" s="9">
        <f t="shared" si="311"/>
        <v>0</v>
      </c>
    </row>
    <row r="3324" spans="1:22" x14ac:dyDescent="0.25">
      <c r="A3324" t="s">
        <v>3021</v>
      </c>
      <c r="B3324" s="32" t="s">
        <v>1455</v>
      </c>
      <c r="C3324" t="s">
        <v>202</v>
      </c>
      <c r="D3324" t="s">
        <v>106</v>
      </c>
      <c r="E3324" s="9">
        <v>0</v>
      </c>
      <c r="F3324" s="9">
        <v>1</v>
      </c>
      <c r="G3324" s="9">
        <v>3</v>
      </c>
      <c r="H3324" s="9">
        <v>1</v>
      </c>
      <c r="I3324" s="9">
        <v>1</v>
      </c>
      <c r="J3324" s="9">
        <v>0</v>
      </c>
      <c r="K3324">
        <v>9.7999999999999989</v>
      </c>
      <c r="L3324" s="9">
        <v>8.3999999999999986</v>
      </c>
      <c r="M3324" s="19">
        <v>0</v>
      </c>
      <c r="N3324" s="19">
        <v>1</v>
      </c>
      <c r="O3324" s="19">
        <v>0</v>
      </c>
      <c r="P3324" s="19">
        <v>0</v>
      </c>
      <c r="Q3324" s="19">
        <f t="shared" si="306"/>
        <v>9.7999999999999989</v>
      </c>
      <c r="R3324" s="3">
        <f t="shared" si="307"/>
        <v>3.3935768204600341</v>
      </c>
      <c r="S3324" s="3">
        <f t="shared" si="308"/>
        <v>0.11842105263157893</v>
      </c>
      <c r="T3324" s="9">
        <f t="shared" si="309"/>
        <v>0</v>
      </c>
      <c r="U3324" s="9">
        <f t="shared" si="310"/>
        <v>9.7999999999999989</v>
      </c>
      <c r="V3324" s="9">
        <f t="shared" si="311"/>
        <v>4</v>
      </c>
    </row>
    <row r="3325" spans="1:22" x14ac:dyDescent="0.25">
      <c r="A3325" t="s">
        <v>3021</v>
      </c>
      <c r="B3325" s="32" t="s">
        <v>1455</v>
      </c>
      <c r="C3325" t="s">
        <v>202</v>
      </c>
      <c r="D3325" t="s">
        <v>108</v>
      </c>
      <c r="E3325" s="9">
        <v>0</v>
      </c>
      <c r="F3325" s="9">
        <v>0</v>
      </c>
      <c r="G3325" s="9">
        <v>0</v>
      </c>
      <c r="H3325" s="9">
        <v>0</v>
      </c>
      <c r="I3325" s="9">
        <v>0</v>
      </c>
      <c r="J3325" s="9">
        <v>0</v>
      </c>
      <c r="K3325">
        <v>0</v>
      </c>
      <c r="L3325" s="9">
        <v>0</v>
      </c>
      <c r="M3325" s="19">
        <v>0</v>
      </c>
      <c r="N3325" s="19">
        <v>0</v>
      </c>
      <c r="O3325" s="19">
        <v>0</v>
      </c>
      <c r="P3325" s="19">
        <v>1</v>
      </c>
      <c r="Q3325" s="19">
        <f t="shared" si="306"/>
        <v>0</v>
      </c>
      <c r="R3325" s="3">
        <f t="shared" si="307"/>
        <v>0.28867513459481287</v>
      </c>
      <c r="S3325" s="3">
        <f t="shared" si="308"/>
        <v>3.2894736842105261E-2</v>
      </c>
      <c r="T3325" s="9">
        <f t="shared" si="309"/>
        <v>0</v>
      </c>
      <c r="U3325" s="9">
        <f t="shared" si="310"/>
        <v>1</v>
      </c>
      <c r="V3325" s="9">
        <f t="shared" si="311"/>
        <v>0</v>
      </c>
    </row>
    <row r="3326" spans="1:22" x14ac:dyDescent="0.25">
      <c r="A3326" t="s">
        <v>3021</v>
      </c>
      <c r="B3326" s="32" t="s">
        <v>1455</v>
      </c>
      <c r="C3326" t="s">
        <v>202</v>
      </c>
      <c r="D3326" t="s">
        <v>2214</v>
      </c>
      <c r="E3326" s="9">
        <v>0</v>
      </c>
      <c r="F3326" s="9">
        <v>0</v>
      </c>
      <c r="G3326" s="9">
        <v>1</v>
      </c>
      <c r="H3326" s="9">
        <v>0</v>
      </c>
      <c r="I3326" s="9">
        <v>0</v>
      </c>
      <c r="J3326" s="9">
        <v>0</v>
      </c>
      <c r="K3326">
        <v>0</v>
      </c>
      <c r="L3326" s="9">
        <v>0</v>
      </c>
      <c r="M3326" s="19">
        <v>0</v>
      </c>
      <c r="N3326" s="19">
        <v>0</v>
      </c>
      <c r="O3326" s="19">
        <v>0</v>
      </c>
      <c r="P3326" s="19">
        <v>0</v>
      </c>
      <c r="Q3326" s="19">
        <f t="shared" si="306"/>
        <v>0</v>
      </c>
      <c r="R3326" s="3">
        <f t="shared" si="307"/>
        <v>0.28867513459481287</v>
      </c>
      <c r="S3326" s="3">
        <f t="shared" si="308"/>
        <v>3.2894736842105261E-2</v>
      </c>
      <c r="T3326" s="9">
        <f t="shared" si="309"/>
        <v>0</v>
      </c>
      <c r="U3326" s="9">
        <f t="shared" si="310"/>
        <v>1</v>
      </c>
      <c r="V3326" s="9">
        <f t="shared" si="311"/>
        <v>0</v>
      </c>
    </row>
    <row r="3327" spans="1:22" x14ac:dyDescent="0.25">
      <c r="A3327" t="s">
        <v>3021</v>
      </c>
      <c r="B3327" s="32" t="s">
        <v>1455</v>
      </c>
      <c r="C3327" t="s">
        <v>202</v>
      </c>
      <c r="D3327" t="s">
        <v>109</v>
      </c>
      <c r="E3327" s="9">
        <v>3</v>
      </c>
      <c r="F3327" s="9">
        <v>1</v>
      </c>
      <c r="G3327" s="9">
        <v>3</v>
      </c>
      <c r="H3327" s="9">
        <v>0</v>
      </c>
      <c r="I3327" s="9">
        <v>2</v>
      </c>
      <c r="J3327" s="9">
        <v>0</v>
      </c>
      <c r="K3327">
        <v>5.6</v>
      </c>
      <c r="L3327" s="9">
        <v>7</v>
      </c>
      <c r="M3327" s="19">
        <v>2</v>
      </c>
      <c r="N3327" s="19">
        <v>1</v>
      </c>
      <c r="O3327" s="19">
        <v>0</v>
      </c>
      <c r="P3327" s="19">
        <v>0</v>
      </c>
      <c r="Q3327" s="19">
        <f t="shared" si="306"/>
        <v>5.6</v>
      </c>
      <c r="R3327" s="3">
        <f t="shared" si="307"/>
        <v>2.2948559075383437</v>
      </c>
      <c r="S3327" s="3">
        <f t="shared" si="308"/>
        <v>0.1011513157894737</v>
      </c>
      <c r="T3327" s="9">
        <f t="shared" si="309"/>
        <v>0</v>
      </c>
      <c r="U3327" s="9">
        <f t="shared" si="310"/>
        <v>7</v>
      </c>
      <c r="V3327" s="9">
        <f t="shared" si="311"/>
        <v>3</v>
      </c>
    </row>
    <row r="3328" spans="1:22" x14ac:dyDescent="0.25">
      <c r="A3328" t="s">
        <v>598</v>
      </c>
      <c r="B3328" s="32" t="s">
        <v>236</v>
      </c>
      <c r="C3328" t="s">
        <v>202</v>
      </c>
      <c r="D3328" t="s">
        <v>15</v>
      </c>
      <c r="E3328" s="9">
        <v>0</v>
      </c>
      <c r="F3328" s="9">
        <v>0</v>
      </c>
      <c r="G3328" s="9">
        <v>0</v>
      </c>
      <c r="H3328" s="9">
        <v>0</v>
      </c>
      <c r="I3328" s="9">
        <v>0</v>
      </c>
      <c r="J3328" s="9">
        <v>0</v>
      </c>
      <c r="K3328">
        <v>0</v>
      </c>
      <c r="L3328" s="9">
        <v>7</v>
      </c>
      <c r="M3328" s="19">
        <v>0</v>
      </c>
      <c r="N3328" s="19">
        <v>0</v>
      </c>
      <c r="O3328" s="19">
        <v>0</v>
      </c>
      <c r="P3328" s="19">
        <v>0</v>
      </c>
      <c r="Q3328" s="19">
        <f t="shared" si="306"/>
        <v>0</v>
      </c>
      <c r="R3328" s="3">
        <f t="shared" si="307"/>
        <v>2.0207259421636903</v>
      </c>
      <c r="S3328" s="3">
        <f t="shared" si="308"/>
        <v>0.23026315789473686</v>
      </c>
      <c r="T3328" s="9">
        <f t="shared" si="309"/>
        <v>0</v>
      </c>
      <c r="U3328" s="9">
        <f t="shared" si="310"/>
        <v>7</v>
      </c>
      <c r="V3328" s="9">
        <f t="shared" si="311"/>
        <v>3</v>
      </c>
    </row>
    <row r="3329" spans="1:22" x14ac:dyDescent="0.25">
      <c r="A3329" t="s">
        <v>598</v>
      </c>
      <c r="B3329" s="32" t="s">
        <v>236</v>
      </c>
      <c r="C3329" t="s">
        <v>202</v>
      </c>
      <c r="D3329" t="s">
        <v>5604</v>
      </c>
      <c r="E3329" s="9">
        <v>0</v>
      </c>
      <c r="F3329" s="9">
        <v>0</v>
      </c>
      <c r="G3329" s="9">
        <v>0</v>
      </c>
      <c r="H3329" s="9">
        <v>0</v>
      </c>
      <c r="I3329" s="9">
        <v>0</v>
      </c>
      <c r="J3329" s="9">
        <v>0</v>
      </c>
      <c r="K3329">
        <v>0</v>
      </c>
      <c r="L3329" s="9">
        <v>0</v>
      </c>
      <c r="M3329" s="19">
        <v>0</v>
      </c>
      <c r="N3329" s="19">
        <v>0</v>
      </c>
      <c r="O3329" s="19">
        <v>0</v>
      </c>
      <c r="P3329" s="19">
        <v>8</v>
      </c>
      <c r="Q3329" s="19">
        <f t="shared" si="306"/>
        <v>0</v>
      </c>
      <c r="R3329" s="3">
        <f t="shared" si="307"/>
        <v>2.3094010767585029</v>
      </c>
      <c r="S3329" s="3">
        <f t="shared" si="308"/>
        <v>0.26315789473684209</v>
      </c>
      <c r="T3329" s="9">
        <f t="shared" si="309"/>
        <v>0</v>
      </c>
      <c r="U3329" s="9">
        <f t="shared" si="310"/>
        <v>8</v>
      </c>
      <c r="V3329" s="9">
        <f t="shared" si="311"/>
        <v>3</v>
      </c>
    </row>
    <row r="3330" spans="1:22" x14ac:dyDescent="0.25">
      <c r="A3330" t="s">
        <v>598</v>
      </c>
      <c r="B3330" s="32" t="s">
        <v>236</v>
      </c>
      <c r="C3330" t="s">
        <v>202</v>
      </c>
      <c r="D3330" t="s">
        <v>113</v>
      </c>
      <c r="E3330" s="9">
        <v>6</v>
      </c>
      <c r="F3330" s="9">
        <v>5</v>
      </c>
      <c r="G3330" s="9">
        <v>1</v>
      </c>
      <c r="H3330" s="9">
        <v>4</v>
      </c>
      <c r="I3330" s="9">
        <v>2</v>
      </c>
      <c r="J3330" s="9">
        <v>7</v>
      </c>
      <c r="K3330">
        <v>14</v>
      </c>
      <c r="L3330" s="9">
        <v>2.8</v>
      </c>
      <c r="M3330" s="19">
        <v>4</v>
      </c>
      <c r="N3330" s="19">
        <v>1</v>
      </c>
      <c r="O3330" s="19">
        <v>2</v>
      </c>
      <c r="P3330" s="19">
        <v>7</v>
      </c>
      <c r="Q3330" s="19">
        <f t="shared" ref="Q3330:Q3393" si="312">IFERROR(AVERAGEIF(K3330:K3330,"&lt;&gt;0"),0)</f>
        <v>14</v>
      </c>
      <c r="R3330" s="3">
        <f t="shared" ref="R3330:R3393" si="313">_xlfn.STDEV.S(E3330:P3330)</f>
        <v>3.635306664568279</v>
      </c>
      <c r="S3330" s="3">
        <f t="shared" ref="S3330:S3393" si="314">IFERROR(AVERAGEIF(E3330:P3330,"&lt;&gt;0")/30.4,0)</f>
        <v>0.15296052631578946</v>
      </c>
      <c r="T3330" s="9">
        <f t="shared" ref="T3330:T3393" si="315">MIN(E3330:P3330)</f>
        <v>1</v>
      </c>
      <c r="U3330" s="9">
        <f t="shared" ref="U3330:U3393" si="316">MAX(E3330:P3330)</f>
        <v>14</v>
      </c>
      <c r="V3330" s="9">
        <f t="shared" ref="V3330:V3393" si="317">MROUND(ROUND(_xlfn.NORM.S.INV($Y$1)*R3330*1,1),1)</f>
        <v>5</v>
      </c>
    </row>
    <row r="3331" spans="1:22" x14ac:dyDescent="0.25">
      <c r="A3331" t="s">
        <v>598</v>
      </c>
      <c r="B3331" s="32" t="s">
        <v>236</v>
      </c>
      <c r="C3331" t="s">
        <v>202</v>
      </c>
      <c r="D3331" t="s">
        <v>820</v>
      </c>
      <c r="E3331" s="9">
        <v>0</v>
      </c>
      <c r="F3331" s="9">
        <v>0</v>
      </c>
      <c r="G3331" s="9">
        <v>0</v>
      </c>
      <c r="H3331" s="9">
        <v>0</v>
      </c>
      <c r="I3331" s="9">
        <v>0</v>
      </c>
      <c r="J3331" s="9">
        <v>0</v>
      </c>
      <c r="K3331">
        <v>0</v>
      </c>
      <c r="L3331" s="9">
        <v>2.8</v>
      </c>
      <c r="M3331" s="19">
        <v>0</v>
      </c>
      <c r="N3331" s="19">
        <v>0</v>
      </c>
      <c r="O3331" s="19">
        <v>1</v>
      </c>
      <c r="P3331" s="19">
        <v>1</v>
      </c>
      <c r="Q3331" s="19">
        <f t="shared" si="312"/>
        <v>0</v>
      </c>
      <c r="R3331" s="3">
        <f t="shared" si="313"/>
        <v>0.84852813742385702</v>
      </c>
      <c r="S3331" s="3">
        <f t="shared" si="314"/>
        <v>5.2631578947368418E-2</v>
      </c>
      <c r="T3331" s="9">
        <f t="shared" si="315"/>
        <v>0</v>
      </c>
      <c r="U3331" s="9">
        <f t="shared" si="316"/>
        <v>2.8</v>
      </c>
      <c r="V3331" s="9">
        <f t="shared" si="317"/>
        <v>1</v>
      </c>
    </row>
    <row r="3332" spans="1:22" x14ac:dyDescent="0.25">
      <c r="A3332" t="s">
        <v>598</v>
      </c>
      <c r="B3332" s="32" t="s">
        <v>236</v>
      </c>
      <c r="C3332" t="s">
        <v>202</v>
      </c>
      <c r="D3332" t="s">
        <v>119</v>
      </c>
      <c r="E3332" s="9">
        <v>0</v>
      </c>
      <c r="F3332" s="9">
        <v>0</v>
      </c>
      <c r="G3332" s="9">
        <v>0</v>
      </c>
      <c r="H3332" s="9">
        <v>0</v>
      </c>
      <c r="I3332" s="9">
        <v>0</v>
      </c>
      <c r="J3332" s="9">
        <v>0</v>
      </c>
      <c r="K3332">
        <v>1.4</v>
      </c>
      <c r="L3332" s="9">
        <v>1.4</v>
      </c>
      <c r="M3332" s="19">
        <v>0</v>
      </c>
      <c r="N3332" s="19">
        <v>0</v>
      </c>
      <c r="O3332" s="19">
        <v>0</v>
      </c>
      <c r="P3332" s="19">
        <v>1</v>
      </c>
      <c r="Q3332" s="19">
        <f t="shared" si="312"/>
        <v>1.4</v>
      </c>
      <c r="R3332" s="3">
        <f t="shared" si="313"/>
        <v>0.58127341920888476</v>
      </c>
      <c r="S3332" s="3">
        <f t="shared" si="314"/>
        <v>4.1666666666666664E-2</v>
      </c>
      <c r="T3332" s="9">
        <f t="shared" si="315"/>
        <v>0</v>
      </c>
      <c r="U3332" s="9">
        <f t="shared" si="316"/>
        <v>1.4</v>
      </c>
      <c r="V3332" s="9">
        <f t="shared" si="317"/>
        <v>1</v>
      </c>
    </row>
    <row r="3333" spans="1:22" x14ac:dyDescent="0.25">
      <c r="A3333" t="s">
        <v>598</v>
      </c>
      <c r="B3333" s="32" t="s">
        <v>236</v>
      </c>
      <c r="C3333" t="s">
        <v>202</v>
      </c>
      <c r="D3333" t="s">
        <v>106</v>
      </c>
      <c r="E3333" s="9">
        <v>5</v>
      </c>
      <c r="F3333" s="9">
        <v>7</v>
      </c>
      <c r="G3333" s="9">
        <v>14</v>
      </c>
      <c r="H3333" s="9">
        <v>11</v>
      </c>
      <c r="I3333" s="9">
        <v>5</v>
      </c>
      <c r="J3333" s="9">
        <v>7</v>
      </c>
      <c r="K3333">
        <v>64.399999999999991</v>
      </c>
      <c r="L3333" s="9">
        <v>35</v>
      </c>
      <c r="M3333" s="19">
        <v>23</v>
      </c>
      <c r="N3333" s="19">
        <v>9</v>
      </c>
      <c r="O3333" s="19">
        <v>23</v>
      </c>
      <c r="P3333" s="19">
        <v>31</v>
      </c>
      <c r="Q3333" s="19">
        <f t="shared" si="312"/>
        <v>64.399999999999991</v>
      </c>
      <c r="R3333" s="3">
        <f t="shared" si="313"/>
        <v>17.473997998758215</v>
      </c>
      <c r="S3333" s="3">
        <f t="shared" si="314"/>
        <v>0.64254385964912275</v>
      </c>
      <c r="T3333" s="9">
        <f t="shared" si="315"/>
        <v>5</v>
      </c>
      <c r="U3333" s="9">
        <f t="shared" si="316"/>
        <v>64.399999999999991</v>
      </c>
      <c r="V3333" s="9">
        <f t="shared" si="317"/>
        <v>22</v>
      </c>
    </row>
    <row r="3334" spans="1:22" x14ac:dyDescent="0.25">
      <c r="A3334" t="s">
        <v>598</v>
      </c>
      <c r="B3334" s="32" t="s">
        <v>236</v>
      </c>
      <c r="C3334" t="s">
        <v>202</v>
      </c>
      <c r="D3334" t="s">
        <v>109</v>
      </c>
      <c r="E3334" s="9">
        <v>3</v>
      </c>
      <c r="F3334" s="9">
        <v>4</v>
      </c>
      <c r="G3334" s="9">
        <v>3</v>
      </c>
      <c r="H3334" s="9">
        <v>1</v>
      </c>
      <c r="I3334" s="9">
        <v>4</v>
      </c>
      <c r="J3334" s="9">
        <v>1</v>
      </c>
      <c r="K3334">
        <v>15.399999999999999</v>
      </c>
      <c r="L3334" s="9">
        <v>2.8</v>
      </c>
      <c r="M3334" s="19">
        <v>0</v>
      </c>
      <c r="N3334" s="19">
        <v>8</v>
      </c>
      <c r="O3334" s="19">
        <v>0</v>
      </c>
      <c r="P3334" s="19">
        <v>2</v>
      </c>
      <c r="Q3334" s="19">
        <f t="shared" si="312"/>
        <v>15.399999999999999</v>
      </c>
      <c r="R3334" s="3">
        <f t="shared" si="313"/>
        <v>4.2873669252252187</v>
      </c>
      <c r="S3334" s="3">
        <f t="shared" si="314"/>
        <v>0.14539473684210527</v>
      </c>
      <c r="T3334" s="9">
        <f t="shared" si="315"/>
        <v>0</v>
      </c>
      <c r="U3334" s="9">
        <f t="shared" si="316"/>
        <v>15.399999999999999</v>
      </c>
      <c r="V3334" s="9">
        <f t="shared" si="317"/>
        <v>6</v>
      </c>
    </row>
    <row r="3335" spans="1:22" x14ac:dyDescent="0.25">
      <c r="A3335" t="s">
        <v>598</v>
      </c>
      <c r="B3335" s="32" t="s">
        <v>236</v>
      </c>
      <c r="C3335" t="s">
        <v>202</v>
      </c>
      <c r="D3335" t="s">
        <v>4746</v>
      </c>
      <c r="E3335" s="9">
        <v>6</v>
      </c>
      <c r="F3335" s="9">
        <v>10</v>
      </c>
      <c r="G3335" s="9">
        <v>3</v>
      </c>
      <c r="H3335" s="9">
        <v>10</v>
      </c>
      <c r="I3335" s="9">
        <v>10</v>
      </c>
      <c r="J3335" s="9">
        <v>4</v>
      </c>
      <c r="K3335">
        <v>32.199999999999996</v>
      </c>
      <c r="L3335" s="9">
        <v>15.399999999999999</v>
      </c>
      <c r="M3335" s="19">
        <v>10</v>
      </c>
      <c r="N3335" s="19">
        <v>16</v>
      </c>
      <c r="O3335" s="19">
        <v>10</v>
      </c>
      <c r="P3335" s="19">
        <v>5</v>
      </c>
      <c r="Q3335" s="19">
        <f t="shared" si="312"/>
        <v>32.199999999999996</v>
      </c>
      <c r="R3335" s="3">
        <f t="shared" si="313"/>
        <v>7.8206409099525986</v>
      </c>
      <c r="S3335" s="3">
        <f t="shared" si="314"/>
        <v>0.36074561403508776</v>
      </c>
      <c r="T3335" s="9">
        <f t="shared" si="315"/>
        <v>3</v>
      </c>
      <c r="U3335" s="9">
        <f t="shared" si="316"/>
        <v>32.199999999999996</v>
      </c>
      <c r="V3335" s="9">
        <f t="shared" si="317"/>
        <v>10</v>
      </c>
    </row>
    <row r="3336" spans="1:22" x14ac:dyDescent="0.25">
      <c r="A3336" t="s">
        <v>624</v>
      </c>
      <c r="B3336" s="32" t="s">
        <v>234</v>
      </c>
      <c r="C3336" t="s">
        <v>202</v>
      </c>
      <c r="D3336" t="s">
        <v>4746</v>
      </c>
      <c r="E3336" s="9">
        <v>0</v>
      </c>
      <c r="F3336" s="9">
        <v>0</v>
      </c>
      <c r="G3336" s="9">
        <v>0</v>
      </c>
      <c r="H3336" s="9">
        <v>0</v>
      </c>
      <c r="I3336" s="9">
        <v>0</v>
      </c>
      <c r="J3336" s="9">
        <v>0</v>
      </c>
      <c r="K3336">
        <v>0</v>
      </c>
      <c r="L3336" s="9">
        <v>0</v>
      </c>
      <c r="M3336" s="19">
        <v>1</v>
      </c>
      <c r="N3336" s="19">
        <v>0</v>
      </c>
      <c r="O3336" s="19">
        <v>0</v>
      </c>
      <c r="P3336" s="19">
        <v>0</v>
      </c>
      <c r="Q3336" s="19">
        <f t="shared" si="312"/>
        <v>0</v>
      </c>
      <c r="R3336" s="3">
        <f t="shared" si="313"/>
        <v>0.28867513459481287</v>
      </c>
      <c r="S3336" s="3">
        <f t="shared" si="314"/>
        <v>3.2894736842105261E-2</v>
      </c>
      <c r="T3336" s="9">
        <f t="shared" si="315"/>
        <v>0</v>
      </c>
      <c r="U3336" s="9">
        <f t="shared" si="316"/>
        <v>1</v>
      </c>
      <c r="V3336" s="9">
        <f t="shared" si="317"/>
        <v>0</v>
      </c>
    </row>
    <row r="3337" spans="1:22" x14ac:dyDescent="0.25">
      <c r="A3337" t="s">
        <v>624</v>
      </c>
      <c r="B3337" s="32" t="s">
        <v>234</v>
      </c>
      <c r="C3337" t="s">
        <v>202</v>
      </c>
      <c r="D3337" t="s">
        <v>15</v>
      </c>
      <c r="E3337" s="9">
        <v>30</v>
      </c>
      <c r="F3337" s="9">
        <v>0</v>
      </c>
      <c r="G3337" s="9">
        <v>0</v>
      </c>
      <c r="H3337" s="9">
        <v>0</v>
      </c>
      <c r="I3337" s="9">
        <v>0</v>
      </c>
      <c r="J3337" s="9">
        <v>0</v>
      </c>
      <c r="K3337">
        <v>7</v>
      </c>
      <c r="L3337" s="9">
        <v>0</v>
      </c>
      <c r="M3337" s="19">
        <v>0</v>
      </c>
      <c r="N3337" s="19">
        <v>0</v>
      </c>
      <c r="O3337" s="19">
        <v>0</v>
      </c>
      <c r="P3337" s="19">
        <v>0</v>
      </c>
      <c r="Q3337" s="19">
        <f t="shared" si="312"/>
        <v>7</v>
      </c>
      <c r="R3337" s="3">
        <f t="shared" si="313"/>
        <v>8.712147562542496</v>
      </c>
      <c r="S3337" s="3">
        <f t="shared" si="314"/>
        <v>0.60855263157894735</v>
      </c>
      <c r="T3337" s="9">
        <f t="shared" si="315"/>
        <v>0</v>
      </c>
      <c r="U3337" s="9">
        <f t="shared" si="316"/>
        <v>30</v>
      </c>
      <c r="V3337" s="9">
        <f t="shared" si="317"/>
        <v>11</v>
      </c>
    </row>
    <row r="3338" spans="1:22" x14ac:dyDescent="0.25">
      <c r="A3338" t="s">
        <v>624</v>
      </c>
      <c r="B3338" s="32" t="s">
        <v>234</v>
      </c>
      <c r="C3338" t="s">
        <v>202</v>
      </c>
      <c r="D3338" t="s">
        <v>5604</v>
      </c>
      <c r="E3338" s="9">
        <v>0</v>
      </c>
      <c r="F3338" s="9">
        <v>0</v>
      </c>
      <c r="G3338" s="9">
        <v>0</v>
      </c>
      <c r="H3338" s="9">
        <v>0</v>
      </c>
      <c r="I3338" s="9">
        <v>0</v>
      </c>
      <c r="J3338" s="9">
        <v>0</v>
      </c>
      <c r="K3338">
        <v>0</v>
      </c>
      <c r="L3338" s="9">
        <v>0</v>
      </c>
      <c r="M3338" s="19">
        <v>0</v>
      </c>
      <c r="N3338" s="19">
        <v>0</v>
      </c>
      <c r="O3338" s="19">
        <v>11</v>
      </c>
      <c r="P3338" s="19">
        <v>11</v>
      </c>
      <c r="Q3338" s="19">
        <f t="shared" si="312"/>
        <v>0</v>
      </c>
      <c r="R3338" s="3">
        <f t="shared" si="313"/>
        <v>4.2817441928883762</v>
      </c>
      <c r="S3338" s="3">
        <f t="shared" si="314"/>
        <v>0.36184210526315791</v>
      </c>
      <c r="T3338" s="9">
        <f t="shared" si="315"/>
        <v>0</v>
      </c>
      <c r="U3338" s="9">
        <f t="shared" si="316"/>
        <v>11</v>
      </c>
      <c r="V3338" s="9">
        <f t="shared" si="317"/>
        <v>6</v>
      </c>
    </row>
    <row r="3339" spans="1:22" x14ac:dyDescent="0.25">
      <c r="A3339" t="s">
        <v>624</v>
      </c>
      <c r="B3339" s="32" t="s">
        <v>234</v>
      </c>
      <c r="C3339" t="s">
        <v>202</v>
      </c>
      <c r="D3339" t="s">
        <v>113</v>
      </c>
      <c r="E3339" s="9">
        <v>3</v>
      </c>
      <c r="F3339" s="9">
        <v>3</v>
      </c>
      <c r="G3339" s="9">
        <v>2</v>
      </c>
      <c r="H3339" s="9">
        <v>3</v>
      </c>
      <c r="I3339" s="9">
        <v>0</v>
      </c>
      <c r="J3339" s="9">
        <v>1</v>
      </c>
      <c r="K3339">
        <v>12.6</v>
      </c>
      <c r="L3339" s="9">
        <v>7</v>
      </c>
      <c r="M3339" s="19">
        <v>5</v>
      </c>
      <c r="N3339" s="19">
        <v>3</v>
      </c>
      <c r="O3339" s="19">
        <v>2</v>
      </c>
      <c r="P3339" s="19">
        <v>4</v>
      </c>
      <c r="Q3339" s="19">
        <f t="shared" si="312"/>
        <v>12.6</v>
      </c>
      <c r="R3339" s="3">
        <f t="shared" si="313"/>
        <v>3.3094904853658775</v>
      </c>
      <c r="S3339" s="3">
        <f t="shared" si="314"/>
        <v>0.13636363636363638</v>
      </c>
      <c r="T3339" s="9">
        <f t="shared" si="315"/>
        <v>0</v>
      </c>
      <c r="U3339" s="9">
        <f t="shared" si="316"/>
        <v>12.6</v>
      </c>
      <c r="V3339" s="9">
        <f t="shared" si="317"/>
        <v>4</v>
      </c>
    </row>
    <row r="3340" spans="1:22" x14ac:dyDescent="0.25">
      <c r="A3340" t="s">
        <v>624</v>
      </c>
      <c r="B3340" s="32" t="s">
        <v>234</v>
      </c>
      <c r="C3340" t="s">
        <v>202</v>
      </c>
      <c r="D3340" t="s">
        <v>820</v>
      </c>
      <c r="E3340" s="9">
        <v>0</v>
      </c>
      <c r="F3340" s="9">
        <v>0</v>
      </c>
      <c r="G3340" s="9">
        <v>0</v>
      </c>
      <c r="H3340" s="9">
        <v>0</v>
      </c>
      <c r="I3340" s="9">
        <v>0</v>
      </c>
      <c r="J3340" s="9">
        <v>0</v>
      </c>
      <c r="K3340">
        <v>1.4</v>
      </c>
      <c r="L3340" s="9">
        <v>1.4</v>
      </c>
      <c r="M3340" s="19">
        <v>1</v>
      </c>
      <c r="N3340" s="19">
        <v>0</v>
      </c>
      <c r="O3340" s="19">
        <v>0</v>
      </c>
      <c r="P3340" s="19">
        <v>0</v>
      </c>
      <c r="Q3340" s="19">
        <f t="shared" si="312"/>
        <v>1.4</v>
      </c>
      <c r="R3340" s="3">
        <f t="shared" si="313"/>
        <v>0.58127341920888476</v>
      </c>
      <c r="S3340" s="3">
        <f t="shared" si="314"/>
        <v>4.1666666666666664E-2</v>
      </c>
      <c r="T3340" s="9">
        <f t="shared" si="315"/>
        <v>0</v>
      </c>
      <c r="U3340" s="9">
        <f t="shared" si="316"/>
        <v>1.4</v>
      </c>
      <c r="V3340" s="9">
        <f t="shared" si="317"/>
        <v>1</v>
      </c>
    </row>
    <row r="3341" spans="1:22" x14ac:dyDescent="0.25">
      <c r="A3341" t="s">
        <v>624</v>
      </c>
      <c r="B3341" s="32" t="s">
        <v>234</v>
      </c>
      <c r="C3341" t="s">
        <v>202</v>
      </c>
      <c r="D3341" t="s">
        <v>119</v>
      </c>
      <c r="E3341" s="9">
        <v>0</v>
      </c>
      <c r="F3341" s="9">
        <v>0</v>
      </c>
      <c r="G3341" s="9">
        <v>0</v>
      </c>
      <c r="H3341" s="9">
        <v>0</v>
      </c>
      <c r="I3341" s="9">
        <v>0</v>
      </c>
      <c r="J3341" s="9">
        <v>0</v>
      </c>
      <c r="K3341">
        <v>7</v>
      </c>
      <c r="L3341" s="9">
        <v>0</v>
      </c>
      <c r="M3341" s="19">
        <v>0</v>
      </c>
      <c r="N3341" s="19">
        <v>0</v>
      </c>
      <c r="O3341" s="19">
        <v>0</v>
      </c>
      <c r="P3341" s="19">
        <v>0</v>
      </c>
      <c r="Q3341" s="19">
        <f t="shared" si="312"/>
        <v>7</v>
      </c>
      <c r="R3341" s="3">
        <f t="shared" si="313"/>
        <v>2.0207259421636903</v>
      </c>
      <c r="S3341" s="3">
        <f t="shared" si="314"/>
        <v>0.23026315789473686</v>
      </c>
      <c r="T3341" s="9">
        <f t="shared" si="315"/>
        <v>0</v>
      </c>
      <c r="U3341" s="9">
        <f t="shared" si="316"/>
        <v>7</v>
      </c>
      <c r="V3341" s="9">
        <f t="shared" si="317"/>
        <v>3</v>
      </c>
    </row>
    <row r="3342" spans="1:22" x14ac:dyDescent="0.25">
      <c r="A3342" t="s">
        <v>624</v>
      </c>
      <c r="B3342" s="32" t="s">
        <v>234</v>
      </c>
      <c r="C3342" t="s">
        <v>202</v>
      </c>
      <c r="D3342" t="s">
        <v>106</v>
      </c>
      <c r="E3342" s="9">
        <v>1</v>
      </c>
      <c r="F3342" s="9">
        <v>4</v>
      </c>
      <c r="G3342" s="9">
        <v>6</v>
      </c>
      <c r="H3342" s="9">
        <v>10</v>
      </c>
      <c r="I3342" s="9">
        <v>1</v>
      </c>
      <c r="J3342" s="9">
        <v>7</v>
      </c>
      <c r="K3342">
        <v>14</v>
      </c>
      <c r="L3342" s="9">
        <v>11.2</v>
      </c>
      <c r="M3342" s="19">
        <v>6</v>
      </c>
      <c r="N3342" s="19">
        <v>5</v>
      </c>
      <c r="O3342" s="19">
        <v>4</v>
      </c>
      <c r="P3342" s="19">
        <v>6</v>
      </c>
      <c r="Q3342" s="19">
        <f t="shared" si="312"/>
        <v>14</v>
      </c>
      <c r="R3342" s="3">
        <f t="shared" si="313"/>
        <v>3.8868854868491787</v>
      </c>
      <c r="S3342" s="3">
        <f t="shared" si="314"/>
        <v>0.20614035087719298</v>
      </c>
      <c r="T3342" s="9">
        <f t="shared" si="315"/>
        <v>1</v>
      </c>
      <c r="U3342" s="9">
        <f t="shared" si="316"/>
        <v>14</v>
      </c>
      <c r="V3342" s="9">
        <f t="shared" si="317"/>
        <v>5</v>
      </c>
    </row>
    <row r="3343" spans="1:22" x14ac:dyDescent="0.25">
      <c r="A3343" t="s">
        <v>624</v>
      </c>
      <c r="B3343" s="32" t="s">
        <v>234</v>
      </c>
      <c r="C3343" t="s">
        <v>202</v>
      </c>
      <c r="D3343" t="s">
        <v>108</v>
      </c>
      <c r="E3343" s="9">
        <v>0</v>
      </c>
      <c r="F3343" s="9">
        <v>0</v>
      </c>
      <c r="G3343" s="9">
        <v>0</v>
      </c>
      <c r="H3343" s="9">
        <v>0</v>
      </c>
      <c r="I3343" s="9">
        <v>0</v>
      </c>
      <c r="J3343" s="9">
        <v>1</v>
      </c>
      <c r="K3343">
        <v>0</v>
      </c>
      <c r="L3343" s="9">
        <v>0</v>
      </c>
      <c r="M3343" s="19">
        <v>0</v>
      </c>
      <c r="N3343" s="19">
        <v>0</v>
      </c>
      <c r="O3343" s="19">
        <v>5</v>
      </c>
      <c r="P3343" s="19">
        <v>0</v>
      </c>
      <c r="Q3343" s="19">
        <f t="shared" si="312"/>
        <v>0</v>
      </c>
      <c r="R3343" s="3">
        <f t="shared" si="313"/>
        <v>1.4459976109624424</v>
      </c>
      <c r="S3343" s="3">
        <f t="shared" si="314"/>
        <v>9.8684210526315791E-2</v>
      </c>
      <c r="T3343" s="9">
        <f t="shared" si="315"/>
        <v>0</v>
      </c>
      <c r="U3343" s="9">
        <f t="shared" si="316"/>
        <v>5</v>
      </c>
      <c r="V3343" s="9">
        <f t="shared" si="317"/>
        <v>2</v>
      </c>
    </row>
    <row r="3344" spans="1:22" x14ac:dyDescent="0.25">
      <c r="A3344" t="s">
        <v>624</v>
      </c>
      <c r="B3344" s="32" t="s">
        <v>234</v>
      </c>
      <c r="C3344" t="s">
        <v>202</v>
      </c>
      <c r="D3344" t="s">
        <v>2214</v>
      </c>
      <c r="E3344" s="9">
        <v>1</v>
      </c>
      <c r="F3344" s="9">
        <v>4</v>
      </c>
      <c r="G3344" s="9">
        <v>2</v>
      </c>
      <c r="H3344" s="9">
        <v>0</v>
      </c>
      <c r="I3344" s="9">
        <v>1</v>
      </c>
      <c r="J3344" s="9">
        <v>0</v>
      </c>
      <c r="K3344">
        <v>0</v>
      </c>
      <c r="L3344" s="9">
        <v>0</v>
      </c>
      <c r="M3344" s="19">
        <v>0</v>
      </c>
      <c r="N3344" s="19">
        <v>1</v>
      </c>
      <c r="O3344" s="19">
        <v>0</v>
      </c>
      <c r="P3344" s="19">
        <v>0</v>
      </c>
      <c r="Q3344" s="19">
        <f t="shared" si="312"/>
        <v>0</v>
      </c>
      <c r="R3344" s="3">
        <f t="shared" si="313"/>
        <v>1.2154310870109943</v>
      </c>
      <c r="S3344" s="3">
        <f t="shared" si="314"/>
        <v>5.9210526315789477E-2</v>
      </c>
      <c r="T3344" s="9">
        <f t="shared" si="315"/>
        <v>0</v>
      </c>
      <c r="U3344" s="9">
        <f t="shared" si="316"/>
        <v>4</v>
      </c>
      <c r="V3344" s="9">
        <f t="shared" si="317"/>
        <v>2</v>
      </c>
    </row>
    <row r="3345" spans="1:22" x14ac:dyDescent="0.25">
      <c r="A3345" t="s">
        <v>624</v>
      </c>
      <c r="B3345" s="32" t="s">
        <v>234</v>
      </c>
      <c r="C3345" t="s">
        <v>202</v>
      </c>
      <c r="D3345" t="s">
        <v>109</v>
      </c>
      <c r="E3345" s="9">
        <v>3</v>
      </c>
      <c r="F3345" s="9">
        <v>3</v>
      </c>
      <c r="G3345" s="9">
        <v>3</v>
      </c>
      <c r="H3345" s="9">
        <v>0</v>
      </c>
      <c r="I3345" s="9">
        <v>0</v>
      </c>
      <c r="J3345" s="9">
        <v>0</v>
      </c>
      <c r="K3345">
        <v>0</v>
      </c>
      <c r="L3345" s="9">
        <v>0</v>
      </c>
      <c r="M3345" s="19">
        <v>0</v>
      </c>
      <c r="N3345" s="19">
        <v>5</v>
      </c>
      <c r="O3345" s="19">
        <v>3</v>
      </c>
      <c r="P3345" s="19">
        <v>0</v>
      </c>
      <c r="Q3345" s="19">
        <f t="shared" si="312"/>
        <v>0</v>
      </c>
      <c r="R3345" s="3">
        <f t="shared" si="313"/>
        <v>1.8319554050414564</v>
      </c>
      <c r="S3345" s="3">
        <f t="shared" si="314"/>
        <v>0.1118421052631579</v>
      </c>
      <c r="T3345" s="9">
        <f t="shared" si="315"/>
        <v>0</v>
      </c>
      <c r="U3345" s="9">
        <f t="shared" si="316"/>
        <v>5</v>
      </c>
      <c r="V3345" s="9">
        <f t="shared" si="317"/>
        <v>2</v>
      </c>
    </row>
    <row r="3346" spans="1:22" x14ac:dyDescent="0.25">
      <c r="A3346" t="s">
        <v>624</v>
      </c>
      <c r="B3346" s="32" t="s">
        <v>234</v>
      </c>
      <c r="C3346" t="s">
        <v>202</v>
      </c>
      <c r="D3346" t="s">
        <v>4746</v>
      </c>
      <c r="E3346" s="9">
        <v>2</v>
      </c>
      <c r="F3346" s="9">
        <v>2</v>
      </c>
      <c r="G3346" s="9">
        <v>6</v>
      </c>
      <c r="H3346" s="9">
        <v>2</v>
      </c>
      <c r="I3346" s="9">
        <v>5</v>
      </c>
      <c r="J3346" s="9">
        <v>2</v>
      </c>
      <c r="K3346">
        <v>33.599999999999994</v>
      </c>
      <c r="L3346" s="9">
        <v>16.799999999999997</v>
      </c>
      <c r="M3346" s="19">
        <v>6</v>
      </c>
      <c r="N3346" s="19">
        <v>10</v>
      </c>
      <c r="O3346" s="19">
        <v>3</v>
      </c>
      <c r="P3346" s="19">
        <v>0</v>
      </c>
      <c r="Q3346" s="19">
        <f t="shared" si="312"/>
        <v>33.599999999999994</v>
      </c>
      <c r="R3346" s="3">
        <f t="shared" si="313"/>
        <v>9.4483604477980787</v>
      </c>
      <c r="S3346" s="3">
        <f t="shared" si="314"/>
        <v>0.2643540669856459</v>
      </c>
      <c r="T3346" s="9">
        <f t="shared" si="315"/>
        <v>0</v>
      </c>
      <c r="U3346" s="9">
        <f t="shared" si="316"/>
        <v>33.599999999999994</v>
      </c>
      <c r="V3346" s="9">
        <f t="shared" si="317"/>
        <v>12</v>
      </c>
    </row>
    <row r="3347" spans="1:22" x14ac:dyDescent="0.25">
      <c r="A3347" t="s">
        <v>3610</v>
      </c>
      <c r="B3347" s="32" t="s">
        <v>1683</v>
      </c>
      <c r="C3347" t="s">
        <v>202</v>
      </c>
      <c r="D3347" t="s">
        <v>15</v>
      </c>
      <c r="E3347" s="9">
        <v>0</v>
      </c>
      <c r="F3347" s="9">
        <v>0</v>
      </c>
      <c r="G3347" s="9">
        <v>0</v>
      </c>
      <c r="H3347" s="9">
        <v>0</v>
      </c>
      <c r="I3347" s="9">
        <v>6</v>
      </c>
      <c r="J3347" s="9">
        <v>0</v>
      </c>
      <c r="K3347">
        <v>0</v>
      </c>
      <c r="L3347" s="9">
        <v>0</v>
      </c>
      <c r="M3347" s="19">
        <v>0</v>
      </c>
      <c r="N3347" s="19">
        <v>0</v>
      </c>
      <c r="O3347" s="19">
        <v>0</v>
      </c>
      <c r="P3347" s="19">
        <v>0</v>
      </c>
      <c r="Q3347" s="19">
        <f t="shared" si="312"/>
        <v>0</v>
      </c>
      <c r="R3347" s="3">
        <f t="shared" si="313"/>
        <v>1.7320508075688772</v>
      </c>
      <c r="S3347" s="3">
        <f t="shared" si="314"/>
        <v>0.19736842105263158</v>
      </c>
      <c r="T3347" s="9">
        <f t="shared" si="315"/>
        <v>0</v>
      </c>
      <c r="U3347" s="9">
        <f t="shared" si="316"/>
        <v>6</v>
      </c>
      <c r="V3347" s="9">
        <f t="shared" si="317"/>
        <v>2</v>
      </c>
    </row>
    <row r="3348" spans="1:22" x14ac:dyDescent="0.25">
      <c r="A3348" t="s">
        <v>3610</v>
      </c>
      <c r="B3348" s="32" t="s">
        <v>1683</v>
      </c>
      <c r="C3348" t="s">
        <v>202</v>
      </c>
      <c r="D3348" t="s">
        <v>113</v>
      </c>
      <c r="E3348" s="9">
        <v>1</v>
      </c>
      <c r="F3348" s="9">
        <v>0</v>
      </c>
      <c r="G3348" s="9">
        <v>0</v>
      </c>
      <c r="H3348" s="9">
        <v>1</v>
      </c>
      <c r="I3348" s="9">
        <v>0</v>
      </c>
      <c r="J3348" s="9">
        <v>0</v>
      </c>
      <c r="K3348">
        <v>0</v>
      </c>
      <c r="L3348" s="9">
        <v>0</v>
      </c>
      <c r="M3348" s="19">
        <v>0</v>
      </c>
      <c r="N3348" s="19">
        <v>0</v>
      </c>
      <c r="O3348" s="19">
        <v>0</v>
      </c>
      <c r="P3348" s="19">
        <v>0</v>
      </c>
      <c r="Q3348" s="19">
        <f t="shared" si="312"/>
        <v>0</v>
      </c>
      <c r="R3348" s="3">
        <f t="shared" si="313"/>
        <v>0.38924947208076149</v>
      </c>
      <c r="S3348" s="3">
        <f t="shared" si="314"/>
        <v>3.2894736842105261E-2</v>
      </c>
      <c r="T3348" s="9">
        <f t="shared" si="315"/>
        <v>0</v>
      </c>
      <c r="U3348" s="9">
        <f t="shared" si="316"/>
        <v>1</v>
      </c>
      <c r="V3348" s="9">
        <f t="shared" si="317"/>
        <v>1</v>
      </c>
    </row>
    <row r="3349" spans="1:22" x14ac:dyDescent="0.25">
      <c r="A3349" t="s">
        <v>3610</v>
      </c>
      <c r="B3349" s="32" t="s">
        <v>1683</v>
      </c>
      <c r="C3349" t="s">
        <v>202</v>
      </c>
      <c r="D3349" t="s">
        <v>106</v>
      </c>
      <c r="E3349" s="9">
        <v>27</v>
      </c>
      <c r="F3349" s="9">
        <v>1</v>
      </c>
      <c r="G3349" s="9">
        <v>0</v>
      </c>
      <c r="H3349" s="9">
        <v>0</v>
      </c>
      <c r="I3349" s="9">
        <v>0</v>
      </c>
      <c r="J3349" s="9">
        <v>0</v>
      </c>
      <c r="K3349">
        <v>0</v>
      </c>
      <c r="L3349" s="9">
        <v>0</v>
      </c>
      <c r="M3349" s="19">
        <v>0</v>
      </c>
      <c r="N3349" s="19">
        <v>1</v>
      </c>
      <c r="O3349" s="19">
        <v>0</v>
      </c>
      <c r="P3349" s="19">
        <v>0</v>
      </c>
      <c r="Q3349" s="19">
        <f t="shared" si="312"/>
        <v>0</v>
      </c>
      <c r="R3349" s="3">
        <f t="shared" si="313"/>
        <v>7.7513439694889898</v>
      </c>
      <c r="S3349" s="3">
        <f t="shared" si="314"/>
        <v>0.31798245614035087</v>
      </c>
      <c r="T3349" s="9">
        <f t="shared" si="315"/>
        <v>0</v>
      </c>
      <c r="U3349" s="9">
        <f t="shared" si="316"/>
        <v>27</v>
      </c>
      <c r="V3349" s="9">
        <f t="shared" si="317"/>
        <v>10</v>
      </c>
    </row>
    <row r="3350" spans="1:22" x14ac:dyDescent="0.25">
      <c r="A3350" t="s">
        <v>3610</v>
      </c>
      <c r="B3350" s="32" t="s">
        <v>1683</v>
      </c>
      <c r="C3350" t="s">
        <v>202</v>
      </c>
      <c r="D3350" t="s">
        <v>2214</v>
      </c>
      <c r="E3350" s="9">
        <v>18</v>
      </c>
      <c r="F3350" s="9">
        <v>12</v>
      </c>
      <c r="G3350" s="9">
        <v>4</v>
      </c>
      <c r="H3350" s="9">
        <v>0</v>
      </c>
      <c r="I3350" s="9">
        <v>0</v>
      </c>
      <c r="J3350" s="9">
        <v>0</v>
      </c>
      <c r="K3350">
        <v>0</v>
      </c>
      <c r="L3350" s="9">
        <v>0</v>
      </c>
      <c r="M3350" s="19">
        <v>0</v>
      </c>
      <c r="N3350" s="19">
        <v>0</v>
      </c>
      <c r="O3350" s="19">
        <v>0</v>
      </c>
      <c r="P3350" s="19">
        <v>0</v>
      </c>
      <c r="Q3350" s="19">
        <f t="shared" si="312"/>
        <v>0</v>
      </c>
      <c r="R3350" s="3">
        <f t="shared" si="313"/>
        <v>5.9365330153570479</v>
      </c>
      <c r="S3350" s="3">
        <f t="shared" si="314"/>
        <v>0.3728070175438597</v>
      </c>
      <c r="T3350" s="9">
        <f t="shared" si="315"/>
        <v>0</v>
      </c>
      <c r="U3350" s="9">
        <f t="shared" si="316"/>
        <v>18</v>
      </c>
      <c r="V3350" s="9">
        <f t="shared" si="317"/>
        <v>8</v>
      </c>
    </row>
    <row r="3351" spans="1:22" x14ac:dyDescent="0.25">
      <c r="A3351" t="s">
        <v>3610</v>
      </c>
      <c r="B3351" s="32" t="s">
        <v>1683</v>
      </c>
      <c r="C3351" t="s">
        <v>202</v>
      </c>
      <c r="D3351" t="s">
        <v>109</v>
      </c>
      <c r="E3351" s="9">
        <v>12</v>
      </c>
      <c r="F3351" s="9">
        <v>12</v>
      </c>
      <c r="G3351" s="9">
        <v>23</v>
      </c>
      <c r="H3351" s="9">
        <v>13</v>
      </c>
      <c r="I3351" s="9">
        <v>6</v>
      </c>
      <c r="J3351" s="9">
        <v>0</v>
      </c>
      <c r="K3351">
        <v>1.4</v>
      </c>
      <c r="L3351" s="9">
        <v>0</v>
      </c>
      <c r="M3351" s="19">
        <v>0</v>
      </c>
      <c r="N3351" s="19">
        <v>85</v>
      </c>
      <c r="O3351" s="19">
        <v>0</v>
      </c>
      <c r="P3351" s="19">
        <v>0</v>
      </c>
      <c r="Q3351" s="19">
        <f t="shared" si="312"/>
        <v>1.4</v>
      </c>
      <c r="R3351" s="3">
        <f t="shared" si="313"/>
        <v>23.957310518351747</v>
      </c>
      <c r="S3351" s="3">
        <f t="shared" si="314"/>
        <v>0.71616541353383467</v>
      </c>
      <c r="T3351" s="9">
        <f t="shared" si="315"/>
        <v>0</v>
      </c>
      <c r="U3351" s="9">
        <f t="shared" si="316"/>
        <v>85</v>
      </c>
      <c r="V3351" s="9">
        <f t="shared" si="317"/>
        <v>31</v>
      </c>
    </row>
    <row r="3352" spans="1:22" x14ac:dyDescent="0.25">
      <c r="A3352" t="s">
        <v>3610</v>
      </c>
      <c r="B3352" s="32" t="s">
        <v>1683</v>
      </c>
      <c r="C3352" t="s">
        <v>202</v>
      </c>
      <c r="D3352" t="s">
        <v>4746</v>
      </c>
      <c r="E3352" s="9">
        <v>0</v>
      </c>
      <c r="F3352" s="9">
        <v>0</v>
      </c>
      <c r="G3352" s="9">
        <v>0</v>
      </c>
      <c r="H3352" s="9">
        <v>0</v>
      </c>
      <c r="I3352" s="9">
        <v>0</v>
      </c>
      <c r="J3352" s="9">
        <v>0</v>
      </c>
      <c r="K3352">
        <v>0</v>
      </c>
      <c r="L3352" s="9">
        <v>0</v>
      </c>
      <c r="M3352" s="19">
        <v>0</v>
      </c>
      <c r="N3352" s="19">
        <v>2</v>
      </c>
      <c r="O3352" s="19">
        <v>0</v>
      </c>
      <c r="P3352" s="19">
        <v>0</v>
      </c>
      <c r="Q3352" s="19">
        <f t="shared" si="312"/>
        <v>0</v>
      </c>
      <c r="R3352" s="3">
        <f t="shared" si="313"/>
        <v>0.57735026918962573</v>
      </c>
      <c r="S3352" s="3">
        <f t="shared" si="314"/>
        <v>6.5789473684210523E-2</v>
      </c>
      <c r="T3352" s="9">
        <f t="shared" si="315"/>
        <v>0</v>
      </c>
      <c r="U3352" s="9">
        <f t="shared" si="316"/>
        <v>2</v>
      </c>
      <c r="V3352" s="9">
        <f t="shared" si="317"/>
        <v>1</v>
      </c>
    </row>
    <row r="3353" spans="1:22" x14ac:dyDescent="0.25">
      <c r="A3353" t="s">
        <v>3611</v>
      </c>
      <c r="B3353" s="32" t="s">
        <v>1685</v>
      </c>
      <c r="C3353" t="s">
        <v>202</v>
      </c>
      <c r="D3353" t="s">
        <v>15</v>
      </c>
      <c r="E3353" s="9">
        <v>0</v>
      </c>
      <c r="F3353" s="9">
        <v>0</v>
      </c>
      <c r="G3353" s="9">
        <v>0</v>
      </c>
      <c r="H3353" s="9">
        <v>0</v>
      </c>
      <c r="I3353" s="9">
        <v>6</v>
      </c>
      <c r="J3353" s="9">
        <v>0</v>
      </c>
      <c r="K3353">
        <v>0</v>
      </c>
      <c r="L3353" s="9">
        <v>0</v>
      </c>
      <c r="M3353" s="19">
        <v>0</v>
      </c>
      <c r="N3353" s="19">
        <v>0</v>
      </c>
      <c r="O3353" s="19">
        <v>0</v>
      </c>
      <c r="P3353" s="19">
        <v>0</v>
      </c>
      <c r="Q3353" s="19">
        <f t="shared" si="312"/>
        <v>0</v>
      </c>
      <c r="R3353" s="3">
        <f t="shared" si="313"/>
        <v>1.7320508075688772</v>
      </c>
      <c r="S3353" s="3">
        <f t="shared" si="314"/>
        <v>0.19736842105263158</v>
      </c>
      <c r="T3353" s="9">
        <f t="shared" si="315"/>
        <v>0</v>
      </c>
      <c r="U3353" s="9">
        <f t="shared" si="316"/>
        <v>6</v>
      </c>
      <c r="V3353" s="9">
        <f t="shared" si="317"/>
        <v>2</v>
      </c>
    </row>
    <row r="3354" spans="1:22" x14ac:dyDescent="0.25">
      <c r="A3354" t="s">
        <v>3611</v>
      </c>
      <c r="B3354" s="32" t="s">
        <v>1685</v>
      </c>
      <c r="C3354" t="s">
        <v>202</v>
      </c>
      <c r="D3354" t="s">
        <v>113</v>
      </c>
      <c r="E3354" s="9">
        <v>1</v>
      </c>
      <c r="F3354" s="9">
        <v>0</v>
      </c>
      <c r="G3354" s="9">
        <v>0</v>
      </c>
      <c r="H3354" s="9">
        <v>1</v>
      </c>
      <c r="I3354" s="9">
        <v>0</v>
      </c>
      <c r="J3354" s="9">
        <v>0</v>
      </c>
      <c r="K3354">
        <v>0</v>
      </c>
      <c r="L3354" s="9">
        <v>0</v>
      </c>
      <c r="M3354" s="19">
        <v>0</v>
      </c>
      <c r="N3354" s="19">
        <v>0</v>
      </c>
      <c r="O3354" s="19">
        <v>0</v>
      </c>
      <c r="P3354" s="19">
        <v>0</v>
      </c>
      <c r="Q3354" s="19">
        <f t="shared" si="312"/>
        <v>0</v>
      </c>
      <c r="R3354" s="3">
        <f t="shared" si="313"/>
        <v>0.38924947208076149</v>
      </c>
      <c r="S3354" s="3">
        <f t="shared" si="314"/>
        <v>3.2894736842105261E-2</v>
      </c>
      <c r="T3354" s="9">
        <f t="shared" si="315"/>
        <v>0</v>
      </c>
      <c r="U3354" s="9">
        <f t="shared" si="316"/>
        <v>1</v>
      </c>
      <c r="V3354" s="9">
        <f t="shared" si="317"/>
        <v>1</v>
      </c>
    </row>
    <row r="3355" spans="1:22" x14ac:dyDescent="0.25">
      <c r="A3355" t="s">
        <v>3611</v>
      </c>
      <c r="B3355" s="32" t="s">
        <v>1685</v>
      </c>
      <c r="C3355" t="s">
        <v>202</v>
      </c>
      <c r="D3355" t="s">
        <v>106</v>
      </c>
      <c r="E3355" s="9">
        <v>28</v>
      </c>
      <c r="F3355" s="9">
        <v>1</v>
      </c>
      <c r="G3355" s="9">
        <v>0</v>
      </c>
      <c r="H3355" s="9">
        <v>0</v>
      </c>
      <c r="I3355" s="9">
        <v>0</v>
      </c>
      <c r="J3355" s="9">
        <v>0</v>
      </c>
      <c r="K3355">
        <v>0</v>
      </c>
      <c r="L3355" s="9">
        <v>0</v>
      </c>
      <c r="M3355" s="19">
        <v>0</v>
      </c>
      <c r="N3355" s="19">
        <v>1</v>
      </c>
      <c r="O3355" s="19">
        <v>0</v>
      </c>
      <c r="P3355" s="19">
        <v>0</v>
      </c>
      <c r="Q3355" s="19">
        <f t="shared" si="312"/>
        <v>0</v>
      </c>
      <c r="R3355" s="3">
        <f t="shared" si="313"/>
        <v>8.0396743489001867</v>
      </c>
      <c r="S3355" s="3">
        <f t="shared" si="314"/>
        <v>0.32894736842105265</v>
      </c>
      <c r="T3355" s="9">
        <f t="shared" si="315"/>
        <v>0</v>
      </c>
      <c r="U3355" s="9">
        <f t="shared" si="316"/>
        <v>28</v>
      </c>
      <c r="V3355" s="9">
        <f t="shared" si="317"/>
        <v>10</v>
      </c>
    </row>
    <row r="3356" spans="1:22" x14ac:dyDescent="0.25">
      <c r="A3356" t="s">
        <v>3611</v>
      </c>
      <c r="B3356" s="32" t="s">
        <v>1685</v>
      </c>
      <c r="C3356" t="s">
        <v>202</v>
      </c>
      <c r="D3356" t="s">
        <v>2214</v>
      </c>
      <c r="E3356" s="9">
        <v>18</v>
      </c>
      <c r="F3356" s="9">
        <v>12</v>
      </c>
      <c r="G3356" s="9">
        <v>4</v>
      </c>
      <c r="H3356" s="9">
        <v>0</v>
      </c>
      <c r="I3356" s="9">
        <v>0</v>
      </c>
      <c r="J3356" s="9">
        <v>0</v>
      </c>
      <c r="K3356">
        <v>0</v>
      </c>
      <c r="L3356" s="9">
        <v>0</v>
      </c>
      <c r="M3356" s="19">
        <v>0</v>
      </c>
      <c r="N3356" s="19">
        <v>0</v>
      </c>
      <c r="O3356" s="19">
        <v>0</v>
      </c>
      <c r="P3356" s="19">
        <v>0</v>
      </c>
      <c r="Q3356" s="19">
        <f t="shared" si="312"/>
        <v>0</v>
      </c>
      <c r="R3356" s="3">
        <f t="shared" si="313"/>
        <v>5.9365330153570479</v>
      </c>
      <c r="S3356" s="3">
        <f t="shared" si="314"/>
        <v>0.3728070175438597</v>
      </c>
      <c r="T3356" s="9">
        <f t="shared" si="315"/>
        <v>0</v>
      </c>
      <c r="U3356" s="9">
        <f t="shared" si="316"/>
        <v>18</v>
      </c>
      <c r="V3356" s="9">
        <f t="shared" si="317"/>
        <v>8</v>
      </c>
    </row>
    <row r="3357" spans="1:22" x14ac:dyDescent="0.25">
      <c r="A3357" t="s">
        <v>3611</v>
      </c>
      <c r="B3357" s="32" t="s">
        <v>1685</v>
      </c>
      <c r="C3357" t="s">
        <v>202</v>
      </c>
      <c r="D3357" t="s">
        <v>109</v>
      </c>
      <c r="E3357" s="9">
        <v>12</v>
      </c>
      <c r="F3357" s="9">
        <v>12</v>
      </c>
      <c r="G3357" s="9">
        <v>23</v>
      </c>
      <c r="H3357" s="9">
        <v>13</v>
      </c>
      <c r="I3357" s="9">
        <v>6</v>
      </c>
      <c r="J3357" s="9">
        <v>0</v>
      </c>
      <c r="K3357">
        <v>1.4</v>
      </c>
      <c r="L3357" s="9">
        <v>0</v>
      </c>
      <c r="M3357" s="19">
        <v>0</v>
      </c>
      <c r="N3357" s="19">
        <v>85</v>
      </c>
      <c r="O3357" s="19">
        <v>0</v>
      </c>
      <c r="P3357" s="19">
        <v>0</v>
      </c>
      <c r="Q3357" s="19">
        <f t="shared" si="312"/>
        <v>1.4</v>
      </c>
      <c r="R3357" s="3">
        <f t="shared" si="313"/>
        <v>23.957310518351747</v>
      </c>
      <c r="S3357" s="3">
        <f t="shared" si="314"/>
        <v>0.71616541353383467</v>
      </c>
      <c r="T3357" s="9">
        <f t="shared" si="315"/>
        <v>0</v>
      </c>
      <c r="U3357" s="9">
        <f t="shared" si="316"/>
        <v>85</v>
      </c>
      <c r="V3357" s="9">
        <f t="shared" si="317"/>
        <v>31</v>
      </c>
    </row>
    <row r="3358" spans="1:22" x14ac:dyDescent="0.25">
      <c r="A3358" t="s">
        <v>3611</v>
      </c>
      <c r="B3358" s="32" t="s">
        <v>1685</v>
      </c>
      <c r="C3358" t="s">
        <v>202</v>
      </c>
      <c r="D3358" t="s">
        <v>4746</v>
      </c>
      <c r="E3358" s="9">
        <v>0</v>
      </c>
      <c r="F3358" s="9">
        <v>0</v>
      </c>
      <c r="G3358" s="9">
        <v>0</v>
      </c>
      <c r="H3358" s="9">
        <v>0</v>
      </c>
      <c r="I3358" s="9">
        <v>0</v>
      </c>
      <c r="J3358" s="9">
        <v>0</v>
      </c>
      <c r="K3358">
        <v>0</v>
      </c>
      <c r="L3358" s="9">
        <v>0</v>
      </c>
      <c r="M3358" s="19">
        <v>0</v>
      </c>
      <c r="N3358" s="19">
        <v>2</v>
      </c>
      <c r="O3358" s="19">
        <v>0</v>
      </c>
      <c r="P3358" s="19">
        <v>0</v>
      </c>
      <c r="Q3358" s="19">
        <f t="shared" si="312"/>
        <v>0</v>
      </c>
      <c r="R3358" s="3">
        <f t="shared" si="313"/>
        <v>0.57735026918962573</v>
      </c>
      <c r="S3358" s="3">
        <f t="shared" si="314"/>
        <v>6.5789473684210523E-2</v>
      </c>
      <c r="T3358" s="9">
        <f t="shared" si="315"/>
        <v>0</v>
      </c>
      <c r="U3358" s="9">
        <f t="shared" si="316"/>
        <v>2</v>
      </c>
      <c r="V3358" s="9">
        <f t="shared" si="317"/>
        <v>1</v>
      </c>
    </row>
    <row r="3359" spans="1:22" x14ac:dyDescent="0.25">
      <c r="A3359" t="s">
        <v>3061</v>
      </c>
      <c r="B3359" s="32" t="s">
        <v>816</v>
      </c>
      <c r="C3359" t="s">
        <v>202</v>
      </c>
      <c r="D3359" t="s">
        <v>15</v>
      </c>
      <c r="E3359" s="9">
        <v>330</v>
      </c>
      <c r="F3359" s="9">
        <v>0</v>
      </c>
      <c r="G3359" s="9">
        <v>0</v>
      </c>
      <c r="H3359" s="9">
        <v>0</v>
      </c>
      <c r="I3359" s="9">
        <v>0</v>
      </c>
      <c r="J3359" s="9">
        <v>0</v>
      </c>
      <c r="K3359">
        <v>35</v>
      </c>
      <c r="L3359" s="9">
        <v>0</v>
      </c>
      <c r="M3359" s="19">
        <v>0</v>
      </c>
      <c r="N3359" s="19">
        <v>0</v>
      </c>
      <c r="O3359" s="19">
        <v>0</v>
      </c>
      <c r="P3359" s="19">
        <v>0</v>
      </c>
      <c r="Q3359" s="19">
        <f t="shared" si="312"/>
        <v>35</v>
      </c>
      <c r="R3359" s="3">
        <f t="shared" si="313"/>
        <v>94.879309300465152</v>
      </c>
      <c r="S3359" s="3">
        <f t="shared" si="314"/>
        <v>6.0032894736842106</v>
      </c>
      <c r="T3359" s="9">
        <f t="shared" si="315"/>
        <v>0</v>
      </c>
      <c r="U3359" s="9">
        <f t="shared" si="316"/>
        <v>330</v>
      </c>
      <c r="V3359" s="9">
        <f t="shared" si="317"/>
        <v>122</v>
      </c>
    </row>
    <row r="3360" spans="1:22" x14ac:dyDescent="0.25">
      <c r="A3360" t="s">
        <v>3061</v>
      </c>
      <c r="B3360" s="32" t="s">
        <v>816</v>
      </c>
      <c r="C3360" t="s">
        <v>202</v>
      </c>
      <c r="D3360" t="s">
        <v>113</v>
      </c>
      <c r="E3360" s="9">
        <v>22</v>
      </c>
      <c r="F3360" s="9">
        <v>98</v>
      </c>
      <c r="G3360" s="9">
        <v>13</v>
      </c>
      <c r="H3360" s="9">
        <v>2</v>
      </c>
      <c r="I3360" s="9">
        <v>4</v>
      </c>
      <c r="J3360" s="9">
        <v>14</v>
      </c>
      <c r="K3360">
        <v>46.199999999999996</v>
      </c>
      <c r="L3360" s="9">
        <v>0</v>
      </c>
      <c r="M3360" s="19">
        <v>0</v>
      </c>
      <c r="N3360" s="19">
        <v>9</v>
      </c>
      <c r="O3360" s="19">
        <v>0</v>
      </c>
      <c r="P3360" s="19">
        <v>0</v>
      </c>
      <c r="Q3360" s="19">
        <f t="shared" si="312"/>
        <v>46.199999999999996</v>
      </c>
      <c r="R3360" s="3">
        <f t="shared" si="313"/>
        <v>28.724664726265534</v>
      </c>
      <c r="S3360" s="3">
        <f t="shared" si="314"/>
        <v>0.85608552631578949</v>
      </c>
      <c r="T3360" s="9">
        <f t="shared" si="315"/>
        <v>0</v>
      </c>
      <c r="U3360" s="9">
        <f t="shared" si="316"/>
        <v>98</v>
      </c>
      <c r="V3360" s="9">
        <f t="shared" si="317"/>
        <v>37</v>
      </c>
    </row>
    <row r="3361" spans="1:22" x14ac:dyDescent="0.25">
      <c r="A3361" t="s">
        <v>3061</v>
      </c>
      <c r="B3361" s="32" t="s">
        <v>816</v>
      </c>
      <c r="C3361" t="s">
        <v>202</v>
      </c>
      <c r="D3361" t="s">
        <v>106</v>
      </c>
      <c r="E3361" s="9">
        <v>19</v>
      </c>
      <c r="F3361" s="9">
        <v>21</v>
      </c>
      <c r="G3361" s="9">
        <v>22</v>
      </c>
      <c r="H3361" s="9">
        <v>8</v>
      </c>
      <c r="I3361" s="9">
        <v>3</v>
      </c>
      <c r="J3361" s="9">
        <v>9</v>
      </c>
      <c r="K3361">
        <v>32.199999999999996</v>
      </c>
      <c r="L3361" s="9">
        <v>1.4</v>
      </c>
      <c r="M3361" s="19">
        <v>0</v>
      </c>
      <c r="N3361" s="19">
        <v>10</v>
      </c>
      <c r="O3361" s="19">
        <v>0</v>
      </c>
      <c r="P3361" s="19">
        <v>0</v>
      </c>
      <c r="Q3361" s="19">
        <f t="shared" si="312"/>
        <v>32.199999999999996</v>
      </c>
      <c r="R3361" s="3">
        <f t="shared" si="313"/>
        <v>10.720357298432763</v>
      </c>
      <c r="S3361" s="3">
        <f t="shared" si="314"/>
        <v>0.45906432748538012</v>
      </c>
      <c r="T3361" s="9">
        <f t="shared" si="315"/>
        <v>0</v>
      </c>
      <c r="U3361" s="9">
        <f t="shared" si="316"/>
        <v>32.199999999999996</v>
      </c>
      <c r="V3361" s="9">
        <f t="shared" si="317"/>
        <v>14</v>
      </c>
    </row>
    <row r="3362" spans="1:22" x14ac:dyDescent="0.25">
      <c r="A3362" t="s">
        <v>3061</v>
      </c>
      <c r="B3362" s="32" t="s">
        <v>816</v>
      </c>
      <c r="C3362" t="s">
        <v>202</v>
      </c>
      <c r="D3362" t="s">
        <v>2214</v>
      </c>
      <c r="E3362" s="9">
        <v>0</v>
      </c>
      <c r="F3362" s="9">
        <v>0</v>
      </c>
      <c r="G3362" s="9">
        <v>0</v>
      </c>
      <c r="H3362" s="9">
        <v>0</v>
      </c>
      <c r="I3362" s="9">
        <v>0</v>
      </c>
      <c r="J3362" s="9">
        <v>0</v>
      </c>
      <c r="K3362">
        <v>0</v>
      </c>
      <c r="L3362" s="9">
        <v>0</v>
      </c>
      <c r="M3362" s="19">
        <v>0</v>
      </c>
      <c r="N3362" s="19">
        <v>3</v>
      </c>
      <c r="O3362" s="19">
        <v>0</v>
      </c>
      <c r="P3362" s="19">
        <v>0</v>
      </c>
      <c r="Q3362" s="19">
        <f t="shared" si="312"/>
        <v>0</v>
      </c>
      <c r="R3362" s="3">
        <f t="shared" si="313"/>
        <v>0.8660254037844386</v>
      </c>
      <c r="S3362" s="3">
        <f t="shared" si="314"/>
        <v>9.8684210526315791E-2</v>
      </c>
      <c r="T3362" s="9">
        <f t="shared" si="315"/>
        <v>0</v>
      </c>
      <c r="U3362" s="9">
        <f t="shared" si="316"/>
        <v>3</v>
      </c>
      <c r="V3362" s="9">
        <f t="shared" si="317"/>
        <v>1</v>
      </c>
    </row>
    <row r="3363" spans="1:22" x14ac:dyDescent="0.25">
      <c r="A3363" t="s">
        <v>3061</v>
      </c>
      <c r="B3363" s="32" t="s">
        <v>816</v>
      </c>
      <c r="C3363" t="s">
        <v>202</v>
      </c>
      <c r="D3363" t="s">
        <v>109</v>
      </c>
      <c r="E3363" s="9">
        <v>10</v>
      </c>
      <c r="F3363" s="9">
        <v>6</v>
      </c>
      <c r="G3363" s="9">
        <v>8</v>
      </c>
      <c r="H3363" s="9">
        <v>12</v>
      </c>
      <c r="I3363" s="9">
        <v>3</v>
      </c>
      <c r="J3363" s="9">
        <v>6</v>
      </c>
      <c r="K3363">
        <v>29.4</v>
      </c>
      <c r="L3363" s="9">
        <v>15.399999999999999</v>
      </c>
      <c r="M3363" s="19">
        <v>8</v>
      </c>
      <c r="N3363" s="19">
        <v>12</v>
      </c>
      <c r="O3363" s="19">
        <v>7</v>
      </c>
      <c r="P3363" s="19">
        <v>0</v>
      </c>
      <c r="Q3363" s="19">
        <f t="shared" si="312"/>
        <v>29.4</v>
      </c>
      <c r="R3363" s="3">
        <f t="shared" si="313"/>
        <v>7.4508490465953932</v>
      </c>
      <c r="S3363" s="3">
        <f t="shared" si="314"/>
        <v>0.34928229665071775</v>
      </c>
      <c r="T3363" s="9">
        <f t="shared" si="315"/>
        <v>0</v>
      </c>
      <c r="U3363" s="9">
        <f t="shared" si="316"/>
        <v>29.4</v>
      </c>
      <c r="V3363" s="9">
        <f t="shared" si="317"/>
        <v>10</v>
      </c>
    </row>
    <row r="3364" spans="1:22" x14ac:dyDescent="0.25">
      <c r="A3364" t="s">
        <v>3061</v>
      </c>
      <c r="B3364" s="32" t="s">
        <v>816</v>
      </c>
      <c r="C3364" t="s">
        <v>202</v>
      </c>
      <c r="D3364" t="s">
        <v>4746</v>
      </c>
      <c r="E3364" s="9">
        <v>17</v>
      </c>
      <c r="F3364" s="9">
        <v>24</v>
      </c>
      <c r="G3364" s="9">
        <v>15</v>
      </c>
      <c r="H3364" s="9">
        <v>8</v>
      </c>
      <c r="I3364" s="9">
        <v>23</v>
      </c>
      <c r="J3364" s="9">
        <v>11</v>
      </c>
      <c r="K3364">
        <v>1.4</v>
      </c>
      <c r="L3364" s="9">
        <v>0</v>
      </c>
      <c r="M3364" s="19">
        <v>0</v>
      </c>
      <c r="N3364" s="19">
        <v>25</v>
      </c>
      <c r="O3364" s="19">
        <v>0</v>
      </c>
      <c r="P3364" s="19">
        <v>0</v>
      </c>
      <c r="Q3364" s="19">
        <f t="shared" si="312"/>
        <v>1.4</v>
      </c>
      <c r="R3364" s="3">
        <f t="shared" si="313"/>
        <v>10.186205764600864</v>
      </c>
      <c r="S3364" s="3">
        <f t="shared" si="314"/>
        <v>0.51151315789473684</v>
      </c>
      <c r="T3364" s="9">
        <f t="shared" si="315"/>
        <v>0</v>
      </c>
      <c r="U3364" s="9">
        <f t="shared" si="316"/>
        <v>25</v>
      </c>
      <c r="V3364" s="9">
        <f t="shared" si="317"/>
        <v>13</v>
      </c>
    </row>
    <row r="3365" spans="1:22" x14ac:dyDescent="0.25">
      <c r="A3365" t="s">
        <v>3037</v>
      </c>
      <c r="B3365" s="32" t="s">
        <v>1704</v>
      </c>
      <c r="C3365" t="s">
        <v>202</v>
      </c>
      <c r="D3365" t="s">
        <v>108</v>
      </c>
      <c r="E3365" s="9">
        <v>0</v>
      </c>
      <c r="F3365" s="9">
        <v>0</v>
      </c>
      <c r="G3365" s="9">
        <v>0</v>
      </c>
      <c r="H3365" s="9">
        <v>0</v>
      </c>
      <c r="I3365" s="9">
        <v>0</v>
      </c>
      <c r="J3365" s="9">
        <v>0</v>
      </c>
      <c r="K3365">
        <v>0</v>
      </c>
      <c r="L3365" s="9">
        <v>0</v>
      </c>
      <c r="M3365" s="19">
        <v>1</v>
      </c>
      <c r="N3365" s="19">
        <v>0</v>
      </c>
      <c r="O3365" s="19">
        <v>1</v>
      </c>
      <c r="P3365" s="19">
        <v>3</v>
      </c>
      <c r="Q3365" s="19">
        <f t="shared" si="312"/>
        <v>0</v>
      </c>
      <c r="R3365" s="3">
        <f t="shared" si="313"/>
        <v>0.90033663737851999</v>
      </c>
      <c r="S3365" s="3">
        <f t="shared" si="314"/>
        <v>5.4824561403508776E-2</v>
      </c>
      <c r="T3365" s="9">
        <f t="shared" si="315"/>
        <v>0</v>
      </c>
      <c r="U3365" s="9">
        <f t="shared" si="316"/>
        <v>3</v>
      </c>
      <c r="V3365" s="9">
        <f t="shared" si="317"/>
        <v>1</v>
      </c>
    </row>
    <row r="3366" spans="1:22" x14ac:dyDescent="0.25">
      <c r="A3366" t="s">
        <v>3037</v>
      </c>
      <c r="B3366" s="32" t="s">
        <v>1704</v>
      </c>
      <c r="C3366" t="s">
        <v>202</v>
      </c>
      <c r="D3366" t="s">
        <v>109</v>
      </c>
      <c r="E3366" s="9">
        <v>0</v>
      </c>
      <c r="F3366" s="9">
        <v>0</v>
      </c>
      <c r="G3366" s="9">
        <v>0</v>
      </c>
      <c r="H3366" s="9">
        <v>0</v>
      </c>
      <c r="I3366" s="9">
        <v>0</v>
      </c>
      <c r="J3366" s="9">
        <v>0</v>
      </c>
      <c r="K3366">
        <v>0</v>
      </c>
      <c r="L3366" s="9">
        <v>0</v>
      </c>
      <c r="M3366" s="19">
        <v>0</v>
      </c>
      <c r="N3366" s="19">
        <v>1</v>
      </c>
      <c r="O3366" s="19">
        <v>0</v>
      </c>
      <c r="P3366" s="19">
        <v>0</v>
      </c>
      <c r="Q3366" s="19">
        <f t="shared" si="312"/>
        <v>0</v>
      </c>
      <c r="R3366" s="3">
        <f t="shared" si="313"/>
        <v>0.28867513459481287</v>
      </c>
      <c r="S3366" s="3">
        <f t="shared" si="314"/>
        <v>3.2894736842105261E-2</v>
      </c>
      <c r="T3366" s="9">
        <f t="shared" si="315"/>
        <v>0</v>
      </c>
      <c r="U3366" s="9">
        <f t="shared" si="316"/>
        <v>1</v>
      </c>
      <c r="V3366" s="9">
        <f t="shared" si="317"/>
        <v>0</v>
      </c>
    </row>
    <row r="3367" spans="1:22" x14ac:dyDescent="0.25">
      <c r="A3367" t="s">
        <v>2820</v>
      </c>
      <c r="B3367" s="32" t="s">
        <v>1632</v>
      </c>
      <c r="C3367" t="s">
        <v>202</v>
      </c>
      <c r="D3367" t="s">
        <v>15</v>
      </c>
      <c r="E3367" s="9">
        <v>15</v>
      </c>
      <c r="F3367" s="9">
        <v>0</v>
      </c>
      <c r="G3367" s="9">
        <v>0</v>
      </c>
      <c r="H3367" s="9">
        <v>0</v>
      </c>
      <c r="I3367" s="9">
        <v>0</v>
      </c>
      <c r="J3367" s="9">
        <v>0</v>
      </c>
      <c r="K3367">
        <v>28</v>
      </c>
      <c r="L3367" s="9">
        <v>0</v>
      </c>
      <c r="M3367" s="19">
        <v>0</v>
      </c>
      <c r="N3367" s="19">
        <v>0</v>
      </c>
      <c r="O3367" s="19">
        <v>0</v>
      </c>
      <c r="P3367" s="19">
        <v>0</v>
      </c>
      <c r="Q3367" s="19">
        <f t="shared" si="312"/>
        <v>28</v>
      </c>
      <c r="R3367" s="3">
        <f t="shared" si="313"/>
        <v>8.8158775496088282</v>
      </c>
      <c r="S3367" s="3">
        <f t="shared" si="314"/>
        <v>0.70723684210526316</v>
      </c>
      <c r="T3367" s="9">
        <f t="shared" si="315"/>
        <v>0</v>
      </c>
      <c r="U3367" s="9">
        <f t="shared" si="316"/>
        <v>28</v>
      </c>
      <c r="V3367" s="9">
        <f t="shared" si="317"/>
        <v>11</v>
      </c>
    </row>
    <row r="3368" spans="1:22" x14ac:dyDescent="0.25">
      <c r="A3368" t="s">
        <v>2820</v>
      </c>
      <c r="B3368" s="32" t="s">
        <v>1632</v>
      </c>
      <c r="C3368" t="s">
        <v>202</v>
      </c>
      <c r="D3368" t="s">
        <v>5604</v>
      </c>
      <c r="E3368" s="9">
        <v>0</v>
      </c>
      <c r="F3368" s="9">
        <v>0</v>
      </c>
      <c r="G3368" s="9">
        <v>0</v>
      </c>
      <c r="H3368" s="9">
        <v>0</v>
      </c>
      <c r="I3368" s="9">
        <v>0</v>
      </c>
      <c r="J3368" s="9">
        <v>0</v>
      </c>
      <c r="K3368">
        <v>0</v>
      </c>
      <c r="L3368" s="9">
        <v>0</v>
      </c>
      <c r="M3368" s="19">
        <v>0</v>
      </c>
      <c r="N3368" s="19">
        <v>0</v>
      </c>
      <c r="O3368" s="19">
        <v>0</v>
      </c>
      <c r="P3368" s="19">
        <v>5</v>
      </c>
      <c r="Q3368" s="19">
        <f t="shared" si="312"/>
        <v>0</v>
      </c>
      <c r="R3368" s="3">
        <f t="shared" si="313"/>
        <v>1.4433756729740645</v>
      </c>
      <c r="S3368" s="3">
        <f t="shared" si="314"/>
        <v>0.16447368421052633</v>
      </c>
      <c r="T3368" s="9">
        <f t="shared" si="315"/>
        <v>0</v>
      </c>
      <c r="U3368" s="9">
        <f t="shared" si="316"/>
        <v>5</v>
      </c>
      <c r="V3368" s="9">
        <f t="shared" si="317"/>
        <v>2</v>
      </c>
    </row>
    <row r="3369" spans="1:22" x14ac:dyDescent="0.25">
      <c r="A3369" t="s">
        <v>2820</v>
      </c>
      <c r="B3369" s="32" t="s">
        <v>1632</v>
      </c>
      <c r="C3369" t="s">
        <v>202</v>
      </c>
      <c r="D3369" t="s">
        <v>113</v>
      </c>
      <c r="E3369" s="9">
        <v>4</v>
      </c>
      <c r="F3369" s="9">
        <v>9</v>
      </c>
      <c r="G3369" s="9">
        <v>7</v>
      </c>
      <c r="H3369" s="9">
        <v>4</v>
      </c>
      <c r="I3369" s="9">
        <v>0</v>
      </c>
      <c r="J3369" s="9">
        <v>4</v>
      </c>
      <c r="K3369">
        <v>18.2</v>
      </c>
      <c r="L3369" s="9">
        <v>4.1999999999999993</v>
      </c>
      <c r="M3369" s="19">
        <v>8</v>
      </c>
      <c r="N3369" s="19">
        <v>5</v>
      </c>
      <c r="O3369" s="19">
        <v>9</v>
      </c>
      <c r="P3369" s="19">
        <v>10</v>
      </c>
      <c r="Q3369" s="19">
        <f t="shared" si="312"/>
        <v>18.2</v>
      </c>
      <c r="R3369" s="3">
        <f t="shared" si="313"/>
        <v>4.5832369135863571</v>
      </c>
      <c r="S3369" s="3">
        <f t="shared" si="314"/>
        <v>0.24641148325358853</v>
      </c>
      <c r="T3369" s="9">
        <f t="shared" si="315"/>
        <v>0</v>
      </c>
      <c r="U3369" s="9">
        <f t="shared" si="316"/>
        <v>18.2</v>
      </c>
      <c r="V3369" s="9">
        <f t="shared" si="317"/>
        <v>6</v>
      </c>
    </row>
    <row r="3370" spans="1:22" x14ac:dyDescent="0.25">
      <c r="A3370" t="s">
        <v>2820</v>
      </c>
      <c r="B3370" s="32" t="s">
        <v>1632</v>
      </c>
      <c r="C3370" t="s">
        <v>202</v>
      </c>
      <c r="D3370" t="s">
        <v>106</v>
      </c>
      <c r="E3370" s="9">
        <v>7</v>
      </c>
      <c r="F3370" s="9">
        <v>12</v>
      </c>
      <c r="G3370" s="9">
        <v>7</v>
      </c>
      <c r="H3370" s="9">
        <v>12</v>
      </c>
      <c r="I3370" s="9">
        <v>5</v>
      </c>
      <c r="J3370" s="9">
        <v>18</v>
      </c>
      <c r="K3370">
        <v>79.8</v>
      </c>
      <c r="L3370" s="9">
        <v>26.599999999999998</v>
      </c>
      <c r="M3370" s="19">
        <v>36</v>
      </c>
      <c r="N3370" s="19">
        <v>8</v>
      </c>
      <c r="O3370" s="19">
        <v>19</v>
      </c>
      <c r="P3370" s="19">
        <v>4</v>
      </c>
      <c r="Q3370" s="19">
        <f t="shared" si="312"/>
        <v>79.8</v>
      </c>
      <c r="R3370" s="3">
        <f t="shared" si="313"/>
        <v>21.253848136421329</v>
      </c>
      <c r="S3370" s="3">
        <f t="shared" si="314"/>
        <v>0.64254385964912286</v>
      </c>
      <c r="T3370" s="9">
        <f t="shared" si="315"/>
        <v>4</v>
      </c>
      <c r="U3370" s="9">
        <f t="shared" si="316"/>
        <v>79.8</v>
      </c>
      <c r="V3370" s="9">
        <f t="shared" si="317"/>
        <v>27</v>
      </c>
    </row>
    <row r="3371" spans="1:22" x14ac:dyDescent="0.25">
      <c r="A3371" t="s">
        <v>2820</v>
      </c>
      <c r="B3371" s="32" t="s">
        <v>1632</v>
      </c>
      <c r="C3371" t="s">
        <v>202</v>
      </c>
      <c r="D3371" t="s">
        <v>2214</v>
      </c>
      <c r="E3371" s="9">
        <v>6</v>
      </c>
      <c r="F3371" s="9">
        <v>3</v>
      </c>
      <c r="G3371" s="9">
        <v>1</v>
      </c>
      <c r="H3371" s="9">
        <v>0</v>
      </c>
      <c r="I3371" s="9">
        <v>0</v>
      </c>
      <c r="J3371" s="9">
        <v>0</v>
      </c>
      <c r="K3371">
        <v>0</v>
      </c>
      <c r="L3371" s="9">
        <v>0</v>
      </c>
      <c r="M3371" s="19">
        <v>0</v>
      </c>
      <c r="N3371" s="19">
        <v>1</v>
      </c>
      <c r="O3371" s="19">
        <v>0</v>
      </c>
      <c r="P3371" s="19">
        <v>0</v>
      </c>
      <c r="Q3371" s="19">
        <f t="shared" si="312"/>
        <v>0</v>
      </c>
      <c r="R3371" s="3">
        <f t="shared" si="313"/>
        <v>1.8319554050414562</v>
      </c>
      <c r="S3371" s="3">
        <f t="shared" si="314"/>
        <v>9.0460526315789477E-2</v>
      </c>
      <c r="T3371" s="9">
        <f t="shared" si="315"/>
        <v>0</v>
      </c>
      <c r="U3371" s="9">
        <f t="shared" si="316"/>
        <v>6</v>
      </c>
      <c r="V3371" s="9">
        <f t="shared" si="317"/>
        <v>2</v>
      </c>
    </row>
    <row r="3372" spans="1:22" x14ac:dyDescent="0.25">
      <c r="A3372" t="s">
        <v>2820</v>
      </c>
      <c r="B3372" s="32" t="s">
        <v>1632</v>
      </c>
      <c r="C3372" t="s">
        <v>202</v>
      </c>
      <c r="D3372" t="s">
        <v>109</v>
      </c>
      <c r="E3372" s="9">
        <v>2</v>
      </c>
      <c r="F3372" s="9">
        <v>1</v>
      </c>
      <c r="G3372" s="9">
        <v>2</v>
      </c>
      <c r="H3372" s="9">
        <v>0</v>
      </c>
      <c r="I3372" s="9">
        <v>1</v>
      </c>
      <c r="J3372" s="9">
        <v>1</v>
      </c>
      <c r="K3372">
        <v>12.6</v>
      </c>
      <c r="L3372" s="9">
        <v>7</v>
      </c>
      <c r="M3372" s="19">
        <v>6</v>
      </c>
      <c r="N3372" s="19">
        <v>3</v>
      </c>
      <c r="O3372" s="19">
        <v>1</v>
      </c>
      <c r="P3372" s="19">
        <v>0</v>
      </c>
      <c r="Q3372" s="19">
        <f t="shared" si="312"/>
        <v>12.6</v>
      </c>
      <c r="R3372" s="3">
        <f t="shared" si="313"/>
        <v>3.731073450216317</v>
      </c>
      <c r="S3372" s="3">
        <f t="shared" si="314"/>
        <v>0.12039473684210528</v>
      </c>
      <c r="T3372" s="9">
        <f t="shared" si="315"/>
        <v>0</v>
      </c>
      <c r="U3372" s="9">
        <f t="shared" si="316"/>
        <v>12.6</v>
      </c>
      <c r="V3372" s="9">
        <f t="shared" si="317"/>
        <v>5</v>
      </c>
    </row>
    <row r="3373" spans="1:22" x14ac:dyDescent="0.25">
      <c r="A3373" t="s">
        <v>2820</v>
      </c>
      <c r="B3373" s="32" t="s">
        <v>1632</v>
      </c>
      <c r="C3373" t="s">
        <v>202</v>
      </c>
      <c r="D3373" t="s">
        <v>4746</v>
      </c>
      <c r="E3373" s="9">
        <v>2</v>
      </c>
      <c r="F3373" s="9">
        <v>4</v>
      </c>
      <c r="G3373" s="9">
        <v>6</v>
      </c>
      <c r="H3373" s="9">
        <v>8</v>
      </c>
      <c r="I3373" s="9">
        <v>9</v>
      </c>
      <c r="J3373" s="9">
        <v>7</v>
      </c>
      <c r="K3373">
        <v>56</v>
      </c>
      <c r="L3373" s="9">
        <v>11.2</v>
      </c>
      <c r="M3373" s="19">
        <v>10</v>
      </c>
      <c r="N3373" s="19">
        <v>8</v>
      </c>
      <c r="O3373" s="19">
        <v>11</v>
      </c>
      <c r="P3373" s="19">
        <v>0</v>
      </c>
      <c r="Q3373" s="19">
        <f t="shared" si="312"/>
        <v>56</v>
      </c>
      <c r="R3373" s="3">
        <f t="shared" si="313"/>
        <v>14.585287314983072</v>
      </c>
      <c r="S3373" s="3">
        <f t="shared" si="314"/>
        <v>0.39533492822966509</v>
      </c>
      <c r="T3373" s="9">
        <f t="shared" si="315"/>
        <v>0</v>
      </c>
      <c r="U3373" s="9">
        <f t="shared" si="316"/>
        <v>56</v>
      </c>
      <c r="V3373" s="9">
        <f t="shared" si="317"/>
        <v>19</v>
      </c>
    </row>
    <row r="3374" spans="1:22" x14ac:dyDescent="0.25">
      <c r="A3374" t="s">
        <v>435</v>
      </c>
      <c r="B3374" s="32" t="s">
        <v>224</v>
      </c>
      <c r="C3374" t="s">
        <v>202</v>
      </c>
      <c r="D3374" t="s">
        <v>4746</v>
      </c>
      <c r="E3374" s="9">
        <v>0</v>
      </c>
      <c r="F3374" s="9">
        <v>0</v>
      </c>
      <c r="G3374" s="9">
        <v>0</v>
      </c>
      <c r="H3374" s="9">
        <v>0</v>
      </c>
      <c r="I3374" s="9">
        <v>0</v>
      </c>
      <c r="J3374" s="9">
        <v>0</v>
      </c>
      <c r="K3374">
        <v>0</v>
      </c>
      <c r="L3374" s="9">
        <v>0</v>
      </c>
      <c r="M3374" s="19">
        <v>1</v>
      </c>
      <c r="N3374" s="19">
        <v>0</v>
      </c>
      <c r="O3374" s="19">
        <v>0</v>
      </c>
      <c r="P3374" s="19">
        <v>0</v>
      </c>
      <c r="Q3374" s="19">
        <f t="shared" si="312"/>
        <v>0</v>
      </c>
      <c r="R3374" s="3">
        <f t="shared" si="313"/>
        <v>0.28867513459481287</v>
      </c>
      <c r="S3374" s="3">
        <f t="shared" si="314"/>
        <v>3.2894736842105261E-2</v>
      </c>
      <c r="T3374" s="9">
        <f t="shared" si="315"/>
        <v>0</v>
      </c>
      <c r="U3374" s="9">
        <f t="shared" si="316"/>
        <v>1</v>
      </c>
      <c r="V3374" s="9">
        <f t="shared" si="317"/>
        <v>0</v>
      </c>
    </row>
    <row r="3375" spans="1:22" x14ac:dyDescent="0.25">
      <c r="A3375" t="s">
        <v>435</v>
      </c>
      <c r="B3375" s="32" t="s">
        <v>224</v>
      </c>
      <c r="C3375" t="s">
        <v>202</v>
      </c>
      <c r="D3375" t="s">
        <v>752</v>
      </c>
      <c r="E3375" s="9">
        <v>0</v>
      </c>
      <c r="F3375" s="9">
        <v>0</v>
      </c>
      <c r="G3375" s="9">
        <v>0</v>
      </c>
      <c r="H3375" s="9">
        <v>0</v>
      </c>
      <c r="I3375" s="9">
        <v>0</v>
      </c>
      <c r="J3375" s="9">
        <v>0</v>
      </c>
      <c r="K3375">
        <v>0</v>
      </c>
      <c r="L3375" s="9">
        <v>0</v>
      </c>
      <c r="M3375" s="19">
        <v>0</v>
      </c>
      <c r="N3375" s="19">
        <v>0</v>
      </c>
      <c r="O3375" s="19">
        <v>1</v>
      </c>
      <c r="P3375" s="19">
        <v>0</v>
      </c>
      <c r="Q3375" s="19">
        <f t="shared" si="312"/>
        <v>0</v>
      </c>
      <c r="R3375" s="3">
        <f t="shared" si="313"/>
        <v>0.28867513459481287</v>
      </c>
      <c r="S3375" s="3">
        <f t="shared" si="314"/>
        <v>3.2894736842105261E-2</v>
      </c>
      <c r="T3375" s="9">
        <f t="shared" si="315"/>
        <v>0</v>
      </c>
      <c r="U3375" s="9">
        <f t="shared" si="316"/>
        <v>1</v>
      </c>
      <c r="V3375" s="9">
        <f t="shared" si="317"/>
        <v>0</v>
      </c>
    </row>
    <row r="3376" spans="1:22" x14ac:dyDescent="0.25">
      <c r="A3376" t="s">
        <v>435</v>
      </c>
      <c r="B3376" s="32" t="s">
        <v>224</v>
      </c>
      <c r="C3376" t="s">
        <v>202</v>
      </c>
      <c r="D3376" t="s">
        <v>861</v>
      </c>
      <c r="E3376" s="9">
        <v>0</v>
      </c>
      <c r="F3376" s="9">
        <v>0</v>
      </c>
      <c r="G3376" s="9">
        <v>0</v>
      </c>
      <c r="H3376" s="9">
        <v>0</v>
      </c>
      <c r="I3376" s="9">
        <v>0</v>
      </c>
      <c r="J3376" s="9">
        <v>0</v>
      </c>
      <c r="K3376">
        <v>0</v>
      </c>
      <c r="L3376" s="9">
        <v>0</v>
      </c>
      <c r="M3376" s="19">
        <v>1</v>
      </c>
      <c r="N3376" s="19">
        <v>1</v>
      </c>
      <c r="O3376" s="19">
        <v>0</v>
      </c>
      <c r="P3376" s="19">
        <v>5</v>
      </c>
      <c r="Q3376" s="19">
        <f t="shared" si="312"/>
        <v>0</v>
      </c>
      <c r="R3376" s="3">
        <f t="shared" si="313"/>
        <v>1.4433756729740645</v>
      </c>
      <c r="S3376" s="3">
        <f t="shared" si="314"/>
        <v>7.6754385964912283E-2</v>
      </c>
      <c r="T3376" s="9">
        <f t="shared" si="315"/>
        <v>0</v>
      </c>
      <c r="U3376" s="9">
        <f t="shared" si="316"/>
        <v>5</v>
      </c>
      <c r="V3376" s="9">
        <f t="shared" si="317"/>
        <v>2</v>
      </c>
    </row>
    <row r="3377" spans="1:22" x14ac:dyDescent="0.25">
      <c r="A3377" t="s">
        <v>435</v>
      </c>
      <c r="B3377" s="32" t="s">
        <v>224</v>
      </c>
      <c r="C3377" t="s">
        <v>202</v>
      </c>
      <c r="D3377" t="s">
        <v>15</v>
      </c>
      <c r="E3377" s="9">
        <v>36</v>
      </c>
      <c r="F3377" s="9">
        <v>0</v>
      </c>
      <c r="G3377" s="9">
        <v>0</v>
      </c>
      <c r="H3377" s="9">
        <v>0</v>
      </c>
      <c r="I3377" s="9">
        <v>0</v>
      </c>
      <c r="J3377" s="9">
        <v>0</v>
      </c>
      <c r="K3377">
        <v>14</v>
      </c>
      <c r="L3377" s="9">
        <v>16.799999999999997</v>
      </c>
      <c r="M3377" s="19">
        <v>0</v>
      </c>
      <c r="N3377" s="19">
        <v>0</v>
      </c>
      <c r="O3377" s="19">
        <v>0</v>
      </c>
      <c r="P3377" s="19">
        <v>0</v>
      </c>
      <c r="Q3377" s="19">
        <f t="shared" si="312"/>
        <v>14</v>
      </c>
      <c r="R3377" s="3">
        <f t="shared" si="313"/>
        <v>11.291133555569031</v>
      </c>
      <c r="S3377" s="3">
        <f t="shared" si="314"/>
        <v>0.73245614035087725</v>
      </c>
      <c r="T3377" s="9">
        <f t="shared" si="315"/>
        <v>0</v>
      </c>
      <c r="U3377" s="9">
        <f t="shared" si="316"/>
        <v>36</v>
      </c>
      <c r="V3377" s="9">
        <f t="shared" si="317"/>
        <v>15</v>
      </c>
    </row>
    <row r="3378" spans="1:22" x14ac:dyDescent="0.25">
      <c r="A3378" t="s">
        <v>435</v>
      </c>
      <c r="B3378" s="32" t="s">
        <v>224</v>
      </c>
      <c r="C3378" t="s">
        <v>202</v>
      </c>
      <c r="D3378" t="s">
        <v>5604</v>
      </c>
      <c r="E3378" s="9">
        <v>0</v>
      </c>
      <c r="F3378" s="9">
        <v>0</v>
      </c>
      <c r="G3378" s="9">
        <v>0</v>
      </c>
      <c r="H3378" s="9">
        <v>0</v>
      </c>
      <c r="I3378" s="9">
        <v>0</v>
      </c>
      <c r="J3378" s="9">
        <v>0</v>
      </c>
      <c r="K3378">
        <v>0</v>
      </c>
      <c r="L3378" s="9">
        <v>0</v>
      </c>
      <c r="M3378" s="19">
        <v>0</v>
      </c>
      <c r="N3378" s="19">
        <v>1</v>
      </c>
      <c r="O3378" s="19">
        <v>54</v>
      </c>
      <c r="P3378" s="19">
        <v>66</v>
      </c>
      <c r="Q3378" s="19">
        <f t="shared" si="312"/>
        <v>0</v>
      </c>
      <c r="R3378" s="3">
        <f t="shared" si="313"/>
        <v>23.457731167253826</v>
      </c>
      <c r="S3378" s="3">
        <f t="shared" si="314"/>
        <v>1.3267543859649125</v>
      </c>
      <c r="T3378" s="9">
        <f t="shared" si="315"/>
        <v>0</v>
      </c>
      <c r="U3378" s="9">
        <f t="shared" si="316"/>
        <v>66</v>
      </c>
      <c r="V3378" s="9">
        <f t="shared" si="317"/>
        <v>30</v>
      </c>
    </row>
    <row r="3379" spans="1:22" x14ac:dyDescent="0.25">
      <c r="A3379" t="s">
        <v>435</v>
      </c>
      <c r="B3379" s="32" t="s">
        <v>224</v>
      </c>
      <c r="C3379" t="s">
        <v>202</v>
      </c>
      <c r="D3379" t="s">
        <v>113</v>
      </c>
      <c r="E3379" s="9">
        <v>18</v>
      </c>
      <c r="F3379" s="9">
        <v>14</v>
      </c>
      <c r="G3379" s="9">
        <v>22</v>
      </c>
      <c r="H3379" s="9">
        <v>24</v>
      </c>
      <c r="I3379" s="9">
        <v>15</v>
      </c>
      <c r="J3379" s="9">
        <v>18</v>
      </c>
      <c r="K3379">
        <v>112</v>
      </c>
      <c r="L3379" s="9">
        <v>22.4</v>
      </c>
      <c r="M3379" s="19">
        <v>25</v>
      </c>
      <c r="N3379" s="19">
        <v>10</v>
      </c>
      <c r="O3379" s="19">
        <v>15</v>
      </c>
      <c r="P3379" s="19">
        <v>29</v>
      </c>
      <c r="Q3379" s="19">
        <f t="shared" si="312"/>
        <v>112</v>
      </c>
      <c r="R3379" s="3">
        <f t="shared" si="313"/>
        <v>27.296597634581541</v>
      </c>
      <c r="S3379" s="3">
        <f t="shared" si="314"/>
        <v>0.88925438596491224</v>
      </c>
      <c r="T3379" s="9">
        <f t="shared" si="315"/>
        <v>10</v>
      </c>
      <c r="U3379" s="9">
        <f t="shared" si="316"/>
        <v>112</v>
      </c>
      <c r="V3379" s="9">
        <f t="shared" si="317"/>
        <v>35</v>
      </c>
    </row>
    <row r="3380" spans="1:22" x14ac:dyDescent="0.25">
      <c r="A3380" t="s">
        <v>435</v>
      </c>
      <c r="B3380" s="32" t="s">
        <v>224</v>
      </c>
      <c r="C3380" t="s">
        <v>202</v>
      </c>
      <c r="D3380" t="s">
        <v>820</v>
      </c>
      <c r="E3380" s="9">
        <v>0</v>
      </c>
      <c r="F3380" s="9">
        <v>0</v>
      </c>
      <c r="G3380" s="9">
        <v>0</v>
      </c>
      <c r="H3380" s="9">
        <v>0</v>
      </c>
      <c r="I3380" s="9">
        <v>0</v>
      </c>
      <c r="J3380" s="9">
        <v>0</v>
      </c>
      <c r="K3380">
        <v>0</v>
      </c>
      <c r="L3380" s="9">
        <v>0</v>
      </c>
      <c r="M3380" s="19">
        <v>1</v>
      </c>
      <c r="N3380" s="19">
        <v>1</v>
      </c>
      <c r="O3380" s="19">
        <v>1</v>
      </c>
      <c r="P3380" s="19">
        <v>0</v>
      </c>
      <c r="Q3380" s="19">
        <f t="shared" si="312"/>
        <v>0</v>
      </c>
      <c r="R3380" s="3">
        <f t="shared" si="313"/>
        <v>0.45226701686664544</v>
      </c>
      <c r="S3380" s="3">
        <f t="shared" si="314"/>
        <v>3.2894736842105261E-2</v>
      </c>
      <c r="T3380" s="9">
        <f t="shared" si="315"/>
        <v>0</v>
      </c>
      <c r="U3380" s="9">
        <f t="shared" si="316"/>
        <v>1</v>
      </c>
      <c r="V3380" s="9">
        <f t="shared" si="317"/>
        <v>1</v>
      </c>
    </row>
    <row r="3381" spans="1:22" x14ac:dyDescent="0.25">
      <c r="A3381" t="s">
        <v>435</v>
      </c>
      <c r="B3381" s="32" t="s">
        <v>224</v>
      </c>
      <c r="C3381" t="s">
        <v>202</v>
      </c>
      <c r="D3381" t="s">
        <v>119</v>
      </c>
      <c r="E3381" s="9">
        <v>0</v>
      </c>
      <c r="F3381" s="9">
        <v>0</v>
      </c>
      <c r="G3381" s="9">
        <v>0</v>
      </c>
      <c r="H3381" s="9">
        <v>0</v>
      </c>
      <c r="I3381" s="9">
        <v>0</v>
      </c>
      <c r="J3381" s="9">
        <v>0</v>
      </c>
      <c r="K3381">
        <v>0</v>
      </c>
      <c r="L3381" s="9">
        <v>0</v>
      </c>
      <c r="M3381" s="19">
        <v>0</v>
      </c>
      <c r="N3381" s="19">
        <v>0</v>
      </c>
      <c r="O3381" s="19">
        <v>1</v>
      </c>
      <c r="P3381" s="19">
        <v>0</v>
      </c>
      <c r="Q3381" s="19">
        <f t="shared" si="312"/>
        <v>0</v>
      </c>
      <c r="R3381" s="3">
        <f t="shared" si="313"/>
        <v>0.28867513459481287</v>
      </c>
      <c r="S3381" s="3">
        <f t="shared" si="314"/>
        <v>3.2894736842105261E-2</v>
      </c>
      <c r="T3381" s="9">
        <f t="shared" si="315"/>
        <v>0</v>
      </c>
      <c r="U3381" s="9">
        <f t="shared" si="316"/>
        <v>1</v>
      </c>
      <c r="V3381" s="9">
        <f t="shared" si="317"/>
        <v>0</v>
      </c>
    </row>
    <row r="3382" spans="1:22" x14ac:dyDescent="0.25">
      <c r="A3382" t="s">
        <v>435</v>
      </c>
      <c r="B3382" s="32" t="s">
        <v>224</v>
      </c>
      <c r="C3382" t="s">
        <v>202</v>
      </c>
      <c r="D3382" t="s">
        <v>106</v>
      </c>
      <c r="E3382" s="9">
        <v>14</v>
      </c>
      <c r="F3382" s="9">
        <v>30</v>
      </c>
      <c r="G3382" s="9">
        <v>40</v>
      </c>
      <c r="H3382" s="9">
        <v>41</v>
      </c>
      <c r="I3382" s="9">
        <v>26</v>
      </c>
      <c r="J3382" s="9">
        <v>41</v>
      </c>
      <c r="K3382">
        <v>369.59999999999997</v>
      </c>
      <c r="L3382" s="9">
        <v>128.79999999999998</v>
      </c>
      <c r="M3382" s="19">
        <v>73</v>
      </c>
      <c r="N3382" s="19">
        <v>37</v>
      </c>
      <c r="O3382" s="19">
        <v>55</v>
      </c>
      <c r="P3382" s="19">
        <v>42</v>
      </c>
      <c r="Q3382" s="19">
        <f t="shared" si="312"/>
        <v>369.59999999999997</v>
      </c>
      <c r="R3382" s="3">
        <f t="shared" si="313"/>
        <v>97.376512319527819</v>
      </c>
      <c r="S3382" s="3">
        <f t="shared" si="314"/>
        <v>2.4599780701754383</v>
      </c>
      <c r="T3382" s="9">
        <f t="shared" si="315"/>
        <v>14</v>
      </c>
      <c r="U3382" s="9">
        <f t="shared" si="316"/>
        <v>369.59999999999997</v>
      </c>
      <c r="V3382" s="9">
        <f t="shared" si="317"/>
        <v>125</v>
      </c>
    </row>
    <row r="3383" spans="1:22" x14ac:dyDescent="0.25">
      <c r="A3383" t="s">
        <v>435</v>
      </c>
      <c r="B3383" s="32" t="s">
        <v>224</v>
      </c>
      <c r="C3383" t="s">
        <v>202</v>
      </c>
      <c r="D3383" t="s">
        <v>108</v>
      </c>
      <c r="E3383" s="9">
        <v>0</v>
      </c>
      <c r="F3383" s="9">
        <v>0</v>
      </c>
      <c r="G3383" s="9">
        <v>0</v>
      </c>
      <c r="H3383" s="9">
        <v>0</v>
      </c>
      <c r="I3383" s="9">
        <v>0</v>
      </c>
      <c r="J3383" s="9">
        <v>0</v>
      </c>
      <c r="K3383">
        <v>8.3999999999999986</v>
      </c>
      <c r="L3383" s="9">
        <v>1.4</v>
      </c>
      <c r="M3383" s="19">
        <v>3</v>
      </c>
      <c r="N3383" s="19">
        <v>1</v>
      </c>
      <c r="O3383" s="19">
        <v>34</v>
      </c>
      <c r="P3383" s="19">
        <v>17</v>
      </c>
      <c r="Q3383" s="19">
        <f t="shared" si="312"/>
        <v>8.3999999999999986</v>
      </c>
      <c r="R3383" s="3">
        <f t="shared" si="313"/>
        <v>10.346716650925812</v>
      </c>
      <c r="S3383" s="3">
        <f t="shared" si="314"/>
        <v>0.35526315789473684</v>
      </c>
      <c r="T3383" s="9">
        <f t="shared" si="315"/>
        <v>0</v>
      </c>
      <c r="U3383" s="9">
        <f t="shared" si="316"/>
        <v>34</v>
      </c>
      <c r="V3383" s="9">
        <f t="shared" si="317"/>
        <v>13</v>
      </c>
    </row>
    <row r="3384" spans="1:22" x14ac:dyDescent="0.25">
      <c r="A3384" t="s">
        <v>435</v>
      </c>
      <c r="B3384" s="32" t="s">
        <v>224</v>
      </c>
      <c r="C3384" t="s">
        <v>202</v>
      </c>
      <c r="D3384" t="s">
        <v>2214</v>
      </c>
      <c r="E3384" s="9">
        <v>2</v>
      </c>
      <c r="F3384" s="9">
        <v>4</v>
      </c>
      <c r="G3384" s="9">
        <v>2</v>
      </c>
      <c r="H3384" s="9">
        <v>1</v>
      </c>
      <c r="I3384" s="9">
        <v>0</v>
      </c>
      <c r="J3384" s="9">
        <v>1</v>
      </c>
      <c r="K3384">
        <v>0</v>
      </c>
      <c r="L3384" s="9">
        <v>0</v>
      </c>
      <c r="M3384" s="19">
        <v>0</v>
      </c>
      <c r="N3384" s="19">
        <v>1</v>
      </c>
      <c r="O3384" s="19">
        <v>0</v>
      </c>
      <c r="P3384" s="19">
        <v>0</v>
      </c>
      <c r="Q3384" s="19">
        <f t="shared" si="312"/>
        <v>0</v>
      </c>
      <c r="R3384" s="3">
        <f t="shared" si="313"/>
        <v>1.2401124093721454</v>
      </c>
      <c r="S3384" s="3">
        <f t="shared" si="314"/>
        <v>6.0307017543859649E-2</v>
      </c>
      <c r="T3384" s="9">
        <f t="shared" si="315"/>
        <v>0</v>
      </c>
      <c r="U3384" s="9">
        <f t="shared" si="316"/>
        <v>4</v>
      </c>
      <c r="V3384" s="9">
        <f t="shared" si="317"/>
        <v>2</v>
      </c>
    </row>
    <row r="3385" spans="1:22" x14ac:dyDescent="0.25">
      <c r="A3385" t="s">
        <v>435</v>
      </c>
      <c r="B3385" s="32" t="s">
        <v>224</v>
      </c>
      <c r="C3385" t="s">
        <v>202</v>
      </c>
      <c r="D3385" t="s">
        <v>109</v>
      </c>
      <c r="E3385" s="9">
        <v>7</v>
      </c>
      <c r="F3385" s="9">
        <v>5</v>
      </c>
      <c r="G3385" s="9">
        <v>16</v>
      </c>
      <c r="H3385" s="9">
        <v>10</v>
      </c>
      <c r="I3385" s="9">
        <v>11</v>
      </c>
      <c r="J3385" s="9">
        <v>22</v>
      </c>
      <c r="K3385">
        <v>54.599999999999994</v>
      </c>
      <c r="L3385" s="9">
        <v>22.4</v>
      </c>
      <c r="M3385" s="19">
        <v>15</v>
      </c>
      <c r="N3385" s="19">
        <v>5</v>
      </c>
      <c r="O3385" s="19">
        <v>8</v>
      </c>
      <c r="P3385" s="19">
        <v>2</v>
      </c>
      <c r="Q3385" s="19">
        <f t="shared" si="312"/>
        <v>54.599999999999994</v>
      </c>
      <c r="R3385" s="3">
        <f t="shared" si="313"/>
        <v>14.127943512018577</v>
      </c>
      <c r="S3385" s="3">
        <f t="shared" si="314"/>
        <v>0.48793859649122812</v>
      </c>
      <c r="T3385" s="9">
        <f t="shared" si="315"/>
        <v>2</v>
      </c>
      <c r="U3385" s="9">
        <f t="shared" si="316"/>
        <v>54.599999999999994</v>
      </c>
      <c r="V3385" s="9">
        <f t="shared" si="317"/>
        <v>18</v>
      </c>
    </row>
    <row r="3386" spans="1:22" x14ac:dyDescent="0.25">
      <c r="A3386" t="s">
        <v>435</v>
      </c>
      <c r="B3386" s="32" t="s">
        <v>224</v>
      </c>
      <c r="C3386" t="s">
        <v>202</v>
      </c>
      <c r="D3386" t="s">
        <v>4746</v>
      </c>
      <c r="E3386" s="9">
        <v>48</v>
      </c>
      <c r="F3386" s="9">
        <v>39</v>
      </c>
      <c r="G3386" s="9">
        <v>58</v>
      </c>
      <c r="H3386" s="9">
        <v>48</v>
      </c>
      <c r="I3386" s="9">
        <v>62</v>
      </c>
      <c r="J3386" s="9">
        <v>70</v>
      </c>
      <c r="K3386">
        <v>233.79999999999998</v>
      </c>
      <c r="L3386" s="9">
        <v>81.199999999999989</v>
      </c>
      <c r="M3386" s="19">
        <v>47</v>
      </c>
      <c r="N3386" s="19">
        <v>61</v>
      </c>
      <c r="O3386" s="19">
        <v>14</v>
      </c>
      <c r="P3386" s="19">
        <v>0</v>
      </c>
      <c r="Q3386" s="19">
        <f t="shared" si="312"/>
        <v>233.79999999999998</v>
      </c>
      <c r="R3386" s="3">
        <f t="shared" si="313"/>
        <v>58.178315235458342</v>
      </c>
      <c r="S3386" s="3">
        <f t="shared" si="314"/>
        <v>2.2787081339712918</v>
      </c>
      <c r="T3386" s="9">
        <f t="shared" si="315"/>
        <v>0</v>
      </c>
      <c r="U3386" s="9">
        <f t="shared" si="316"/>
        <v>233.79999999999998</v>
      </c>
      <c r="V3386" s="9">
        <f t="shared" si="317"/>
        <v>75</v>
      </c>
    </row>
    <row r="3387" spans="1:22" x14ac:dyDescent="0.25">
      <c r="A3387" t="s">
        <v>434</v>
      </c>
      <c r="B3387" s="32" t="s">
        <v>226</v>
      </c>
      <c r="C3387" t="s">
        <v>202</v>
      </c>
      <c r="D3387" t="s">
        <v>861</v>
      </c>
      <c r="E3387" s="9">
        <v>0</v>
      </c>
      <c r="F3387" s="9">
        <v>0</v>
      </c>
      <c r="G3387" s="9">
        <v>0</v>
      </c>
      <c r="H3387" s="9">
        <v>0</v>
      </c>
      <c r="I3387" s="9">
        <v>0</v>
      </c>
      <c r="J3387" s="9">
        <v>0</v>
      </c>
      <c r="K3387">
        <v>0</v>
      </c>
      <c r="L3387" s="9">
        <v>0</v>
      </c>
      <c r="M3387" s="19">
        <v>5</v>
      </c>
      <c r="N3387" s="19">
        <v>0</v>
      </c>
      <c r="O3387" s="19">
        <v>1</v>
      </c>
      <c r="P3387" s="19">
        <v>0</v>
      </c>
      <c r="Q3387" s="19">
        <f t="shared" si="312"/>
        <v>0</v>
      </c>
      <c r="R3387" s="3">
        <f t="shared" si="313"/>
        <v>1.4459976109624424</v>
      </c>
      <c r="S3387" s="3">
        <f t="shared" si="314"/>
        <v>9.8684210526315791E-2</v>
      </c>
      <c r="T3387" s="9">
        <f t="shared" si="315"/>
        <v>0</v>
      </c>
      <c r="U3387" s="9">
        <f t="shared" si="316"/>
        <v>5</v>
      </c>
      <c r="V3387" s="9">
        <f t="shared" si="317"/>
        <v>2</v>
      </c>
    </row>
    <row r="3388" spans="1:22" x14ac:dyDescent="0.25">
      <c r="A3388" t="s">
        <v>434</v>
      </c>
      <c r="B3388" s="32" t="s">
        <v>226</v>
      </c>
      <c r="C3388" t="s">
        <v>202</v>
      </c>
      <c r="D3388" t="s">
        <v>15</v>
      </c>
      <c r="E3388" s="9">
        <v>18</v>
      </c>
      <c r="F3388" s="9">
        <v>0</v>
      </c>
      <c r="G3388" s="9">
        <v>0</v>
      </c>
      <c r="H3388" s="9">
        <v>0</v>
      </c>
      <c r="I3388" s="9">
        <v>0</v>
      </c>
      <c r="J3388" s="9">
        <v>0</v>
      </c>
      <c r="K3388">
        <v>0</v>
      </c>
      <c r="L3388" s="9">
        <v>0</v>
      </c>
      <c r="M3388" s="19">
        <v>0</v>
      </c>
      <c r="N3388" s="19">
        <v>0</v>
      </c>
      <c r="O3388" s="19">
        <v>0</v>
      </c>
      <c r="P3388" s="19">
        <v>0</v>
      </c>
      <c r="Q3388" s="19">
        <f t="shared" si="312"/>
        <v>0</v>
      </c>
      <c r="R3388" s="3">
        <f t="shared" si="313"/>
        <v>5.196152422706632</v>
      </c>
      <c r="S3388" s="3">
        <f t="shared" si="314"/>
        <v>0.5921052631578948</v>
      </c>
      <c r="T3388" s="9">
        <f t="shared" si="315"/>
        <v>0</v>
      </c>
      <c r="U3388" s="9">
        <f t="shared" si="316"/>
        <v>18</v>
      </c>
      <c r="V3388" s="9">
        <f t="shared" si="317"/>
        <v>7</v>
      </c>
    </row>
    <row r="3389" spans="1:22" x14ac:dyDescent="0.25">
      <c r="A3389" t="s">
        <v>434</v>
      </c>
      <c r="B3389" s="32" t="s">
        <v>226</v>
      </c>
      <c r="C3389" t="s">
        <v>202</v>
      </c>
      <c r="D3389" t="s">
        <v>5604</v>
      </c>
      <c r="E3389" s="9">
        <v>0</v>
      </c>
      <c r="F3389" s="9">
        <v>0</v>
      </c>
      <c r="G3389" s="9">
        <v>0</v>
      </c>
      <c r="H3389" s="9">
        <v>0</v>
      </c>
      <c r="I3389" s="9">
        <v>0</v>
      </c>
      <c r="J3389" s="9">
        <v>0</v>
      </c>
      <c r="K3389">
        <v>0</v>
      </c>
      <c r="L3389" s="9">
        <v>0</v>
      </c>
      <c r="M3389" s="19">
        <v>0</v>
      </c>
      <c r="N3389" s="19">
        <v>3</v>
      </c>
      <c r="O3389" s="19">
        <v>92</v>
      </c>
      <c r="P3389" s="19">
        <v>42</v>
      </c>
      <c r="Q3389" s="19">
        <f t="shared" si="312"/>
        <v>0</v>
      </c>
      <c r="R3389" s="3">
        <f t="shared" si="313"/>
        <v>28.079297884686675</v>
      </c>
      <c r="S3389" s="3">
        <f t="shared" si="314"/>
        <v>1.5021929824561404</v>
      </c>
      <c r="T3389" s="9">
        <f t="shared" si="315"/>
        <v>0</v>
      </c>
      <c r="U3389" s="9">
        <f t="shared" si="316"/>
        <v>92</v>
      </c>
      <c r="V3389" s="9">
        <f t="shared" si="317"/>
        <v>36</v>
      </c>
    </row>
    <row r="3390" spans="1:22" x14ac:dyDescent="0.25">
      <c r="A3390" t="s">
        <v>434</v>
      </c>
      <c r="B3390" s="32" t="s">
        <v>226</v>
      </c>
      <c r="C3390" t="s">
        <v>202</v>
      </c>
      <c r="D3390" t="s">
        <v>113</v>
      </c>
      <c r="E3390" s="9">
        <v>18</v>
      </c>
      <c r="F3390" s="9">
        <v>28</v>
      </c>
      <c r="G3390" s="9">
        <v>19</v>
      </c>
      <c r="H3390" s="9">
        <v>17</v>
      </c>
      <c r="I3390" s="9">
        <v>20</v>
      </c>
      <c r="J3390" s="9">
        <v>28</v>
      </c>
      <c r="K3390">
        <v>88.199999999999989</v>
      </c>
      <c r="L3390" s="9">
        <v>19.599999999999998</v>
      </c>
      <c r="M3390" s="19">
        <v>22</v>
      </c>
      <c r="N3390" s="19">
        <v>15</v>
      </c>
      <c r="O3390" s="19">
        <v>27</v>
      </c>
      <c r="P3390" s="19">
        <v>63</v>
      </c>
      <c r="Q3390" s="19">
        <f t="shared" si="312"/>
        <v>88.199999999999989</v>
      </c>
      <c r="R3390" s="3">
        <f t="shared" si="313"/>
        <v>22.202538757374736</v>
      </c>
      <c r="S3390" s="3">
        <f t="shared" si="314"/>
        <v>0.99999999999999989</v>
      </c>
      <c r="T3390" s="9">
        <f t="shared" si="315"/>
        <v>15</v>
      </c>
      <c r="U3390" s="9">
        <f t="shared" si="316"/>
        <v>88.199999999999989</v>
      </c>
      <c r="V3390" s="9">
        <f t="shared" si="317"/>
        <v>29</v>
      </c>
    </row>
    <row r="3391" spans="1:22" x14ac:dyDescent="0.25">
      <c r="A3391" t="s">
        <v>434</v>
      </c>
      <c r="B3391" s="32" t="s">
        <v>226</v>
      </c>
      <c r="C3391" t="s">
        <v>202</v>
      </c>
      <c r="D3391" t="s">
        <v>106</v>
      </c>
      <c r="E3391" s="9">
        <v>32</v>
      </c>
      <c r="F3391" s="9">
        <v>31</v>
      </c>
      <c r="G3391" s="9">
        <v>38</v>
      </c>
      <c r="H3391" s="9">
        <v>44</v>
      </c>
      <c r="I3391" s="9">
        <v>36</v>
      </c>
      <c r="J3391" s="9">
        <v>46</v>
      </c>
      <c r="K3391">
        <v>40.599999999999994</v>
      </c>
      <c r="L3391" s="9">
        <v>0</v>
      </c>
      <c r="M3391" s="19">
        <v>9</v>
      </c>
      <c r="N3391" s="19">
        <v>62</v>
      </c>
      <c r="O3391" s="19">
        <v>37</v>
      </c>
      <c r="P3391" s="19">
        <v>60</v>
      </c>
      <c r="Q3391" s="19">
        <f t="shared" si="312"/>
        <v>40.599999999999994</v>
      </c>
      <c r="R3391" s="3">
        <f t="shared" si="313"/>
        <v>17.855684096260624</v>
      </c>
      <c r="S3391" s="3">
        <f t="shared" si="314"/>
        <v>1.3026315789473686</v>
      </c>
      <c r="T3391" s="9">
        <f t="shared" si="315"/>
        <v>0</v>
      </c>
      <c r="U3391" s="9">
        <f t="shared" si="316"/>
        <v>62</v>
      </c>
      <c r="V3391" s="9">
        <f t="shared" si="317"/>
        <v>23</v>
      </c>
    </row>
    <row r="3392" spans="1:22" x14ac:dyDescent="0.25">
      <c r="A3392" t="s">
        <v>434</v>
      </c>
      <c r="B3392" s="32" t="s">
        <v>226</v>
      </c>
      <c r="C3392" t="s">
        <v>202</v>
      </c>
      <c r="D3392" t="s">
        <v>108</v>
      </c>
      <c r="E3392" s="9">
        <v>0</v>
      </c>
      <c r="F3392" s="9">
        <v>0</v>
      </c>
      <c r="G3392" s="9">
        <v>0</v>
      </c>
      <c r="H3392" s="9">
        <v>0</v>
      </c>
      <c r="I3392" s="9">
        <v>0</v>
      </c>
      <c r="J3392" s="9">
        <v>0</v>
      </c>
      <c r="K3392">
        <v>0</v>
      </c>
      <c r="L3392" s="9">
        <v>0</v>
      </c>
      <c r="M3392" s="19">
        <v>0</v>
      </c>
      <c r="N3392" s="19">
        <v>0</v>
      </c>
      <c r="O3392" s="19">
        <v>1</v>
      </c>
      <c r="P3392" s="19">
        <v>0</v>
      </c>
      <c r="Q3392" s="19">
        <f t="shared" si="312"/>
        <v>0</v>
      </c>
      <c r="R3392" s="3">
        <f t="shared" si="313"/>
        <v>0.28867513459481287</v>
      </c>
      <c r="S3392" s="3">
        <f t="shared" si="314"/>
        <v>3.2894736842105261E-2</v>
      </c>
      <c r="T3392" s="9">
        <f t="shared" si="315"/>
        <v>0</v>
      </c>
      <c r="U3392" s="9">
        <f t="shared" si="316"/>
        <v>1</v>
      </c>
      <c r="V3392" s="9">
        <f t="shared" si="317"/>
        <v>0</v>
      </c>
    </row>
    <row r="3393" spans="1:22" x14ac:dyDescent="0.25">
      <c r="A3393" t="s">
        <v>434</v>
      </c>
      <c r="B3393" s="32" t="s">
        <v>226</v>
      </c>
      <c r="C3393" t="s">
        <v>202</v>
      </c>
      <c r="D3393" t="s">
        <v>2214</v>
      </c>
      <c r="E3393" s="9">
        <v>0</v>
      </c>
      <c r="F3393" s="9">
        <v>0</v>
      </c>
      <c r="G3393" s="9">
        <v>0</v>
      </c>
      <c r="H3393" s="9">
        <v>0</v>
      </c>
      <c r="I3393" s="9">
        <v>0</v>
      </c>
      <c r="J3393" s="9">
        <v>0</v>
      </c>
      <c r="K3393">
        <v>0</v>
      </c>
      <c r="L3393" s="9">
        <v>0</v>
      </c>
      <c r="M3393" s="19">
        <v>0</v>
      </c>
      <c r="N3393" s="19">
        <v>1</v>
      </c>
      <c r="O3393" s="19">
        <v>0</v>
      </c>
      <c r="P3393" s="19">
        <v>0</v>
      </c>
      <c r="Q3393" s="19">
        <f t="shared" si="312"/>
        <v>0</v>
      </c>
      <c r="R3393" s="3">
        <f t="shared" si="313"/>
        <v>0.28867513459481287</v>
      </c>
      <c r="S3393" s="3">
        <f t="shared" si="314"/>
        <v>3.2894736842105261E-2</v>
      </c>
      <c r="T3393" s="9">
        <f t="shared" si="315"/>
        <v>0</v>
      </c>
      <c r="U3393" s="9">
        <f t="shared" si="316"/>
        <v>1</v>
      </c>
      <c r="V3393" s="9">
        <f t="shared" si="317"/>
        <v>0</v>
      </c>
    </row>
    <row r="3394" spans="1:22" x14ac:dyDescent="0.25">
      <c r="A3394" t="s">
        <v>434</v>
      </c>
      <c r="B3394" s="32" t="s">
        <v>226</v>
      </c>
      <c r="C3394" t="s">
        <v>202</v>
      </c>
      <c r="D3394" t="s">
        <v>109</v>
      </c>
      <c r="E3394" s="9">
        <v>2</v>
      </c>
      <c r="F3394" s="9">
        <v>4</v>
      </c>
      <c r="G3394" s="9">
        <v>5</v>
      </c>
      <c r="H3394" s="9">
        <v>12</v>
      </c>
      <c r="I3394" s="9">
        <v>9</v>
      </c>
      <c r="J3394" s="9">
        <v>3</v>
      </c>
      <c r="K3394">
        <v>50.4</v>
      </c>
      <c r="L3394" s="9">
        <v>5.6</v>
      </c>
      <c r="M3394" s="19">
        <v>16</v>
      </c>
      <c r="N3394" s="19">
        <v>3</v>
      </c>
      <c r="O3394" s="19">
        <v>4</v>
      </c>
      <c r="P3394" s="19">
        <v>1</v>
      </c>
      <c r="Q3394" s="19">
        <f t="shared" ref="Q3394:Q3457" si="318">IFERROR(AVERAGEIF(K3394:K3394,"&lt;&gt;0"),0)</f>
        <v>50.4</v>
      </c>
      <c r="R3394" s="3">
        <f t="shared" ref="R3394:R3457" si="319">_xlfn.STDEV.S(E3394:P3394)</f>
        <v>13.586211816218364</v>
      </c>
      <c r="S3394" s="3">
        <f t="shared" ref="S3394:S3457" si="320">IFERROR(AVERAGEIF(E3394:P3394,"&lt;&gt;0")/30.4,0)</f>
        <v>0.31524122807017546</v>
      </c>
      <c r="T3394" s="9">
        <f t="shared" ref="T3394:T3457" si="321">MIN(E3394:P3394)</f>
        <v>1</v>
      </c>
      <c r="U3394" s="9">
        <f t="shared" ref="U3394:U3457" si="322">MAX(E3394:P3394)</f>
        <v>50.4</v>
      </c>
      <c r="V3394" s="9">
        <f t="shared" ref="V3394:V3457" si="323">MROUND(ROUND(_xlfn.NORM.S.INV($Y$1)*R3394*1,1),1)</f>
        <v>17</v>
      </c>
    </row>
    <row r="3395" spans="1:22" x14ac:dyDescent="0.25">
      <c r="A3395" t="s">
        <v>434</v>
      </c>
      <c r="B3395" s="32" t="s">
        <v>226</v>
      </c>
      <c r="C3395" t="s">
        <v>202</v>
      </c>
      <c r="D3395" t="s">
        <v>4746</v>
      </c>
      <c r="E3395" s="9">
        <v>21</v>
      </c>
      <c r="F3395" s="9">
        <v>33</v>
      </c>
      <c r="G3395" s="9">
        <v>54</v>
      </c>
      <c r="H3395" s="9">
        <v>50</v>
      </c>
      <c r="I3395" s="9">
        <v>44</v>
      </c>
      <c r="J3395" s="9">
        <v>47</v>
      </c>
      <c r="K3395">
        <v>124.6</v>
      </c>
      <c r="L3395" s="9">
        <v>0</v>
      </c>
      <c r="M3395" s="19">
        <v>65</v>
      </c>
      <c r="N3395" s="19">
        <v>103</v>
      </c>
      <c r="O3395" s="19">
        <v>11</v>
      </c>
      <c r="P3395" s="19">
        <v>0</v>
      </c>
      <c r="Q3395" s="19">
        <f t="shared" si="318"/>
        <v>124.6</v>
      </c>
      <c r="R3395" s="3">
        <f t="shared" si="319"/>
        <v>38.285921931981967</v>
      </c>
      <c r="S3395" s="3">
        <f t="shared" si="320"/>
        <v>1.8177631578947371</v>
      </c>
      <c r="T3395" s="9">
        <f t="shared" si="321"/>
        <v>0</v>
      </c>
      <c r="U3395" s="9">
        <f t="shared" si="322"/>
        <v>124.6</v>
      </c>
      <c r="V3395" s="9">
        <f t="shared" si="323"/>
        <v>49</v>
      </c>
    </row>
    <row r="3396" spans="1:22" x14ac:dyDescent="0.25">
      <c r="A3396" t="s">
        <v>3572</v>
      </c>
      <c r="B3396" s="32" t="s">
        <v>1582</v>
      </c>
      <c r="C3396" t="s">
        <v>202</v>
      </c>
      <c r="D3396" t="s">
        <v>109</v>
      </c>
      <c r="E3396" s="9">
        <v>0</v>
      </c>
      <c r="F3396" s="9">
        <v>0</v>
      </c>
      <c r="G3396" s="9">
        <v>0</v>
      </c>
      <c r="H3396" s="9">
        <v>0</v>
      </c>
      <c r="I3396" s="9">
        <v>0</v>
      </c>
      <c r="J3396" s="9">
        <v>0</v>
      </c>
      <c r="K3396">
        <v>0</v>
      </c>
      <c r="L3396" s="9">
        <v>0</v>
      </c>
      <c r="M3396" s="19">
        <v>0</v>
      </c>
      <c r="N3396" s="19">
        <v>2</v>
      </c>
      <c r="O3396" s="19">
        <v>0</v>
      </c>
      <c r="P3396" s="19">
        <v>0</v>
      </c>
      <c r="Q3396" s="19">
        <f t="shared" si="318"/>
        <v>0</v>
      </c>
      <c r="R3396" s="3">
        <f t="shared" si="319"/>
        <v>0.57735026918962573</v>
      </c>
      <c r="S3396" s="3">
        <f t="shared" si="320"/>
        <v>6.5789473684210523E-2</v>
      </c>
      <c r="T3396" s="9">
        <f t="shared" si="321"/>
        <v>0</v>
      </c>
      <c r="U3396" s="9">
        <f t="shared" si="322"/>
        <v>2</v>
      </c>
      <c r="V3396" s="9">
        <f t="shared" si="323"/>
        <v>1</v>
      </c>
    </row>
    <row r="3397" spans="1:22" x14ac:dyDescent="0.25">
      <c r="A3397" t="s">
        <v>3583</v>
      </c>
      <c r="B3397" s="32" t="s">
        <v>1624</v>
      </c>
      <c r="C3397" t="s">
        <v>202</v>
      </c>
      <c r="D3397" t="s">
        <v>108</v>
      </c>
      <c r="E3397" s="9">
        <v>0</v>
      </c>
      <c r="F3397" s="9">
        <v>0</v>
      </c>
      <c r="G3397" s="9">
        <v>1</v>
      </c>
      <c r="H3397" s="9">
        <v>0</v>
      </c>
      <c r="I3397" s="9">
        <v>0</v>
      </c>
      <c r="J3397" s="9">
        <v>0</v>
      </c>
      <c r="K3397">
        <v>7</v>
      </c>
      <c r="L3397" s="9">
        <v>0</v>
      </c>
      <c r="M3397" s="19">
        <v>0</v>
      </c>
      <c r="N3397" s="19">
        <v>0</v>
      </c>
      <c r="O3397" s="19">
        <v>0</v>
      </c>
      <c r="P3397" s="19">
        <v>0</v>
      </c>
      <c r="Q3397" s="19">
        <f t="shared" si="318"/>
        <v>7</v>
      </c>
      <c r="R3397" s="3">
        <f t="shared" si="319"/>
        <v>2.0150945537631877</v>
      </c>
      <c r="S3397" s="3">
        <f t="shared" si="320"/>
        <v>0.13157894736842105</v>
      </c>
      <c r="T3397" s="9">
        <f t="shared" si="321"/>
        <v>0</v>
      </c>
      <c r="U3397" s="9">
        <f t="shared" si="322"/>
        <v>7</v>
      </c>
      <c r="V3397" s="9">
        <f t="shared" si="323"/>
        <v>3</v>
      </c>
    </row>
    <row r="3398" spans="1:22" x14ac:dyDescent="0.25">
      <c r="A3398" t="s">
        <v>3583</v>
      </c>
      <c r="B3398" s="32" t="s">
        <v>1624</v>
      </c>
      <c r="C3398" t="s">
        <v>202</v>
      </c>
      <c r="D3398" t="s">
        <v>2214</v>
      </c>
      <c r="E3398" s="9">
        <v>9</v>
      </c>
      <c r="F3398" s="9">
        <v>5</v>
      </c>
      <c r="G3398" s="9">
        <v>1</v>
      </c>
      <c r="H3398" s="9">
        <v>0</v>
      </c>
      <c r="I3398" s="9">
        <v>0</v>
      </c>
      <c r="J3398" s="9">
        <v>1</v>
      </c>
      <c r="K3398">
        <v>0</v>
      </c>
      <c r="L3398" s="9">
        <v>0</v>
      </c>
      <c r="M3398" s="19">
        <v>0</v>
      </c>
      <c r="N3398" s="19">
        <v>1</v>
      </c>
      <c r="O3398" s="19">
        <v>0</v>
      </c>
      <c r="P3398" s="19">
        <v>0</v>
      </c>
      <c r="Q3398" s="19">
        <f t="shared" si="318"/>
        <v>0</v>
      </c>
      <c r="R3398" s="3">
        <f t="shared" si="319"/>
        <v>2.7784342658585555</v>
      </c>
      <c r="S3398" s="3">
        <f t="shared" si="320"/>
        <v>0.1118421052631579</v>
      </c>
      <c r="T3398" s="9">
        <f t="shared" si="321"/>
        <v>0</v>
      </c>
      <c r="U3398" s="9">
        <f t="shared" si="322"/>
        <v>9</v>
      </c>
      <c r="V3398" s="9">
        <f t="shared" si="323"/>
        <v>4</v>
      </c>
    </row>
    <row r="3399" spans="1:22" x14ac:dyDescent="0.25">
      <c r="A3399" t="s">
        <v>3583</v>
      </c>
      <c r="B3399" s="32" t="s">
        <v>1624</v>
      </c>
      <c r="C3399" t="s">
        <v>202</v>
      </c>
      <c r="D3399" t="s">
        <v>109</v>
      </c>
      <c r="E3399" s="9">
        <v>10</v>
      </c>
      <c r="F3399" s="9">
        <v>10</v>
      </c>
      <c r="G3399" s="9">
        <v>17</v>
      </c>
      <c r="H3399" s="9">
        <v>12</v>
      </c>
      <c r="I3399" s="9">
        <v>25</v>
      </c>
      <c r="J3399" s="9">
        <v>15</v>
      </c>
      <c r="K3399">
        <v>46.199999999999996</v>
      </c>
      <c r="L3399" s="9">
        <v>0</v>
      </c>
      <c r="M3399" s="19">
        <v>0</v>
      </c>
      <c r="N3399" s="19">
        <v>11</v>
      </c>
      <c r="O3399" s="19">
        <v>0</v>
      </c>
      <c r="P3399" s="19">
        <v>0</v>
      </c>
      <c r="Q3399" s="19">
        <f t="shared" si="318"/>
        <v>46.199999999999996</v>
      </c>
      <c r="R3399" s="3">
        <f t="shared" si="319"/>
        <v>13.339063162778938</v>
      </c>
      <c r="S3399" s="3">
        <f t="shared" si="320"/>
        <v>0.60115131578947367</v>
      </c>
      <c r="T3399" s="9">
        <f t="shared" si="321"/>
        <v>0</v>
      </c>
      <c r="U3399" s="9">
        <f t="shared" si="322"/>
        <v>46.199999999999996</v>
      </c>
      <c r="V3399" s="9">
        <f t="shared" si="323"/>
        <v>17</v>
      </c>
    </row>
    <row r="3400" spans="1:22" x14ac:dyDescent="0.25">
      <c r="A3400" t="s">
        <v>3583</v>
      </c>
      <c r="B3400" s="32" t="s">
        <v>1624</v>
      </c>
      <c r="C3400" t="s">
        <v>202</v>
      </c>
      <c r="D3400" t="s">
        <v>4746</v>
      </c>
      <c r="E3400" s="9">
        <v>1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>
        <v>8.3999999999999986</v>
      </c>
      <c r="L3400" s="9">
        <v>1.4</v>
      </c>
      <c r="M3400" s="19">
        <v>0</v>
      </c>
      <c r="N3400" s="19">
        <v>2</v>
      </c>
      <c r="O3400" s="19">
        <v>0</v>
      </c>
      <c r="P3400" s="19">
        <v>0</v>
      </c>
      <c r="Q3400" s="19">
        <f t="shared" si="318"/>
        <v>8.3999999999999986</v>
      </c>
      <c r="R3400" s="3">
        <f t="shared" si="319"/>
        <v>2.4095768520760243</v>
      </c>
      <c r="S3400" s="3">
        <f t="shared" si="320"/>
        <v>0.10526315789473684</v>
      </c>
      <c r="T3400" s="9">
        <f t="shared" si="321"/>
        <v>0</v>
      </c>
      <c r="U3400" s="9">
        <f t="shared" si="322"/>
        <v>8.3999999999999986</v>
      </c>
      <c r="V3400" s="9">
        <f t="shared" si="323"/>
        <v>3</v>
      </c>
    </row>
    <row r="3401" spans="1:22" x14ac:dyDescent="0.25">
      <c r="A3401" t="s">
        <v>3617</v>
      </c>
      <c r="B3401" s="32" t="s">
        <v>1696</v>
      </c>
      <c r="C3401" t="s">
        <v>202</v>
      </c>
      <c r="D3401" t="s">
        <v>109</v>
      </c>
      <c r="E3401" s="9">
        <v>0</v>
      </c>
      <c r="F3401" s="9">
        <v>0</v>
      </c>
      <c r="G3401" s="9">
        <v>0</v>
      </c>
      <c r="H3401" s="9">
        <v>0</v>
      </c>
      <c r="I3401" s="9">
        <v>0</v>
      </c>
      <c r="J3401" s="9">
        <v>0</v>
      </c>
      <c r="K3401">
        <v>8.3999999999999986</v>
      </c>
      <c r="L3401" s="9">
        <v>0</v>
      </c>
      <c r="M3401" s="19">
        <v>0</v>
      </c>
      <c r="N3401" s="19">
        <v>0</v>
      </c>
      <c r="O3401" s="19">
        <v>0</v>
      </c>
      <c r="P3401" s="19">
        <v>0</v>
      </c>
      <c r="Q3401" s="19">
        <f t="shared" si="318"/>
        <v>8.3999999999999986</v>
      </c>
      <c r="R3401" s="3">
        <f t="shared" si="319"/>
        <v>2.4248711305964279</v>
      </c>
      <c r="S3401" s="3">
        <f t="shared" si="320"/>
        <v>0.27631578947368418</v>
      </c>
      <c r="T3401" s="9">
        <f t="shared" si="321"/>
        <v>0</v>
      </c>
      <c r="U3401" s="9">
        <f t="shared" si="322"/>
        <v>8.3999999999999986</v>
      </c>
      <c r="V3401" s="9">
        <f t="shared" si="323"/>
        <v>3</v>
      </c>
    </row>
    <row r="3402" spans="1:22" x14ac:dyDescent="0.25">
      <c r="A3402" t="s">
        <v>3613</v>
      </c>
      <c r="B3402" s="32" t="s">
        <v>1689</v>
      </c>
      <c r="C3402" t="s">
        <v>202</v>
      </c>
      <c r="D3402" t="s">
        <v>109</v>
      </c>
      <c r="E3402" s="9">
        <v>0</v>
      </c>
      <c r="F3402" s="9">
        <v>0</v>
      </c>
      <c r="G3402" s="9">
        <v>0</v>
      </c>
      <c r="H3402" s="9">
        <v>0</v>
      </c>
      <c r="I3402" s="9">
        <v>0</v>
      </c>
      <c r="J3402" s="9">
        <v>0</v>
      </c>
      <c r="K3402">
        <v>0</v>
      </c>
      <c r="L3402" s="9">
        <v>0</v>
      </c>
      <c r="M3402" s="19">
        <v>0</v>
      </c>
      <c r="N3402" s="19">
        <v>0</v>
      </c>
      <c r="O3402" s="19">
        <v>8</v>
      </c>
      <c r="P3402" s="19">
        <v>18</v>
      </c>
      <c r="Q3402" s="19">
        <f t="shared" si="318"/>
        <v>0</v>
      </c>
      <c r="R3402" s="3">
        <f t="shared" si="319"/>
        <v>5.4910395328676289</v>
      </c>
      <c r="S3402" s="3">
        <f t="shared" si="320"/>
        <v>0.42763157894736842</v>
      </c>
      <c r="T3402" s="9">
        <f t="shared" si="321"/>
        <v>0</v>
      </c>
      <c r="U3402" s="9">
        <f t="shared" si="322"/>
        <v>18</v>
      </c>
      <c r="V3402" s="9">
        <f t="shared" si="323"/>
        <v>7</v>
      </c>
    </row>
    <row r="3403" spans="1:22" x14ac:dyDescent="0.25">
      <c r="A3403" t="s">
        <v>575</v>
      </c>
      <c r="B3403" s="32" t="s">
        <v>294</v>
      </c>
      <c r="C3403" t="s">
        <v>202</v>
      </c>
      <c r="D3403" t="s">
        <v>113</v>
      </c>
      <c r="E3403" s="9">
        <v>3</v>
      </c>
      <c r="F3403" s="9">
        <v>6</v>
      </c>
      <c r="G3403" s="9">
        <v>2</v>
      </c>
      <c r="H3403" s="9">
        <v>0</v>
      </c>
      <c r="I3403" s="9">
        <v>0</v>
      </c>
      <c r="J3403" s="9">
        <v>10</v>
      </c>
      <c r="K3403">
        <v>0</v>
      </c>
      <c r="L3403" s="9">
        <v>0</v>
      </c>
      <c r="M3403" s="19">
        <v>4</v>
      </c>
      <c r="N3403" s="19">
        <v>2</v>
      </c>
      <c r="O3403" s="19">
        <v>26</v>
      </c>
      <c r="P3403" s="19">
        <v>0</v>
      </c>
      <c r="Q3403" s="19">
        <f t="shared" si="318"/>
        <v>0</v>
      </c>
      <c r="R3403" s="3">
        <f t="shared" si="319"/>
        <v>7.4523740370353648</v>
      </c>
      <c r="S3403" s="3">
        <f t="shared" si="320"/>
        <v>0.24906015037593984</v>
      </c>
      <c r="T3403" s="9">
        <f t="shared" si="321"/>
        <v>0</v>
      </c>
      <c r="U3403" s="9">
        <f t="shared" si="322"/>
        <v>26</v>
      </c>
      <c r="V3403" s="9">
        <f t="shared" si="323"/>
        <v>10</v>
      </c>
    </row>
    <row r="3404" spans="1:22" x14ac:dyDescent="0.25">
      <c r="A3404" t="s">
        <v>575</v>
      </c>
      <c r="B3404" s="32" t="s">
        <v>294</v>
      </c>
      <c r="C3404" t="s">
        <v>202</v>
      </c>
      <c r="D3404" t="s">
        <v>106</v>
      </c>
      <c r="E3404" s="9">
        <v>6</v>
      </c>
      <c r="F3404" s="9">
        <v>4</v>
      </c>
      <c r="G3404" s="9">
        <v>0</v>
      </c>
      <c r="H3404" s="9">
        <v>0</v>
      </c>
      <c r="I3404" s="9">
        <v>0</v>
      </c>
      <c r="J3404" s="9">
        <v>0</v>
      </c>
      <c r="K3404">
        <v>0</v>
      </c>
      <c r="L3404" s="9">
        <v>7</v>
      </c>
      <c r="M3404" s="19">
        <v>14</v>
      </c>
      <c r="N3404" s="19">
        <v>0</v>
      </c>
      <c r="O3404" s="19">
        <v>0</v>
      </c>
      <c r="P3404" s="19">
        <v>0</v>
      </c>
      <c r="Q3404" s="19">
        <f t="shared" si="318"/>
        <v>0</v>
      </c>
      <c r="R3404" s="3">
        <f t="shared" si="319"/>
        <v>4.4406865426076827</v>
      </c>
      <c r="S3404" s="3">
        <f t="shared" si="320"/>
        <v>0.25493421052631582</v>
      </c>
      <c r="T3404" s="9">
        <f t="shared" si="321"/>
        <v>0</v>
      </c>
      <c r="U3404" s="9">
        <f t="shared" si="322"/>
        <v>14</v>
      </c>
      <c r="V3404" s="9">
        <f t="shared" si="323"/>
        <v>6</v>
      </c>
    </row>
    <row r="3405" spans="1:22" x14ac:dyDescent="0.25">
      <c r="A3405" t="s">
        <v>575</v>
      </c>
      <c r="B3405" s="32" t="s">
        <v>294</v>
      </c>
      <c r="C3405" t="s">
        <v>202</v>
      </c>
      <c r="D3405" t="s">
        <v>109</v>
      </c>
      <c r="E3405" s="9">
        <v>0</v>
      </c>
      <c r="F3405" s="9">
        <v>0</v>
      </c>
      <c r="G3405" s="9">
        <v>3</v>
      </c>
      <c r="H3405" s="9">
        <v>16</v>
      </c>
      <c r="I3405" s="9">
        <v>0</v>
      </c>
      <c r="J3405" s="9">
        <v>0</v>
      </c>
      <c r="K3405">
        <v>0</v>
      </c>
      <c r="L3405" s="9">
        <v>0</v>
      </c>
      <c r="M3405" s="19">
        <v>0</v>
      </c>
      <c r="N3405" s="19">
        <v>0</v>
      </c>
      <c r="O3405" s="19">
        <v>0</v>
      </c>
      <c r="P3405" s="19">
        <v>0</v>
      </c>
      <c r="Q3405" s="19">
        <f t="shared" si="318"/>
        <v>0</v>
      </c>
      <c r="R3405" s="3">
        <f t="shared" si="319"/>
        <v>4.6212617980439719</v>
      </c>
      <c r="S3405" s="3">
        <f t="shared" si="320"/>
        <v>0.3125</v>
      </c>
      <c r="T3405" s="9">
        <f t="shared" si="321"/>
        <v>0</v>
      </c>
      <c r="U3405" s="9">
        <f t="shared" si="322"/>
        <v>16</v>
      </c>
      <c r="V3405" s="9">
        <f t="shared" si="323"/>
        <v>6</v>
      </c>
    </row>
    <row r="3406" spans="1:22" x14ac:dyDescent="0.25">
      <c r="A3406" t="s">
        <v>575</v>
      </c>
      <c r="B3406" s="32" t="s">
        <v>294</v>
      </c>
      <c r="C3406" t="s">
        <v>202</v>
      </c>
      <c r="D3406" t="s">
        <v>4746</v>
      </c>
      <c r="E3406" s="9">
        <v>0</v>
      </c>
      <c r="F3406" s="9">
        <v>0</v>
      </c>
      <c r="G3406" s="9">
        <v>0</v>
      </c>
      <c r="H3406" s="9">
        <v>0</v>
      </c>
      <c r="I3406" s="9">
        <v>0</v>
      </c>
      <c r="J3406" s="9">
        <v>0</v>
      </c>
      <c r="K3406">
        <v>14</v>
      </c>
      <c r="L3406" s="9">
        <v>5.6</v>
      </c>
      <c r="M3406" s="19">
        <v>1</v>
      </c>
      <c r="N3406" s="19">
        <v>1</v>
      </c>
      <c r="O3406" s="19">
        <v>6</v>
      </c>
      <c r="P3406" s="19">
        <v>0</v>
      </c>
      <c r="Q3406" s="19">
        <f t="shared" si="318"/>
        <v>14</v>
      </c>
      <c r="R3406" s="3">
        <f t="shared" si="319"/>
        <v>4.2840083184708302</v>
      </c>
      <c r="S3406" s="3">
        <f t="shared" si="320"/>
        <v>0.18157894736842109</v>
      </c>
      <c r="T3406" s="9">
        <f t="shared" si="321"/>
        <v>0</v>
      </c>
      <c r="U3406" s="9">
        <f t="shared" si="322"/>
        <v>14</v>
      </c>
      <c r="V3406" s="9">
        <f t="shared" si="323"/>
        <v>6</v>
      </c>
    </row>
    <row r="3407" spans="1:22" x14ac:dyDescent="0.25">
      <c r="A3407" t="s">
        <v>3526</v>
      </c>
      <c r="B3407" s="32" t="s">
        <v>1445</v>
      </c>
      <c r="C3407" t="s">
        <v>202</v>
      </c>
      <c r="D3407" t="s">
        <v>119</v>
      </c>
      <c r="E3407" s="9">
        <v>0</v>
      </c>
      <c r="F3407" s="9">
        <v>0</v>
      </c>
      <c r="G3407" s="9">
        <v>0</v>
      </c>
      <c r="H3407" s="9">
        <v>1</v>
      </c>
      <c r="I3407" s="9">
        <v>0</v>
      </c>
      <c r="J3407" s="9">
        <v>0</v>
      </c>
      <c r="K3407">
        <v>0</v>
      </c>
      <c r="L3407" s="9">
        <v>0</v>
      </c>
      <c r="M3407" s="19">
        <v>0</v>
      </c>
      <c r="N3407" s="19">
        <v>0</v>
      </c>
      <c r="O3407" s="19">
        <v>0</v>
      </c>
      <c r="P3407" s="19">
        <v>0</v>
      </c>
      <c r="Q3407" s="19">
        <f t="shared" si="318"/>
        <v>0</v>
      </c>
      <c r="R3407" s="3">
        <f t="shared" si="319"/>
        <v>0.28867513459481287</v>
      </c>
      <c r="S3407" s="3">
        <f t="shared" si="320"/>
        <v>3.2894736842105261E-2</v>
      </c>
      <c r="T3407" s="9">
        <f t="shared" si="321"/>
        <v>0</v>
      </c>
      <c r="U3407" s="9">
        <f t="shared" si="322"/>
        <v>1</v>
      </c>
      <c r="V3407" s="9">
        <f t="shared" si="323"/>
        <v>0</v>
      </c>
    </row>
    <row r="3408" spans="1:22" x14ac:dyDescent="0.25">
      <c r="A3408" t="s">
        <v>3527</v>
      </c>
      <c r="B3408" s="32" t="s">
        <v>1449</v>
      </c>
      <c r="C3408" t="s">
        <v>202</v>
      </c>
      <c r="D3408" t="s">
        <v>119</v>
      </c>
      <c r="E3408" s="9">
        <v>0</v>
      </c>
      <c r="F3408" s="9">
        <v>1</v>
      </c>
      <c r="G3408" s="9">
        <v>0</v>
      </c>
      <c r="H3408" s="9">
        <v>1</v>
      </c>
      <c r="I3408" s="9">
        <v>2</v>
      </c>
      <c r="J3408" s="9">
        <v>1</v>
      </c>
      <c r="K3408">
        <v>4.1999999999999993</v>
      </c>
      <c r="L3408" s="9">
        <v>1.4</v>
      </c>
      <c r="M3408" s="19">
        <v>0</v>
      </c>
      <c r="N3408" s="19">
        <v>0</v>
      </c>
      <c r="O3408" s="19">
        <v>0</v>
      </c>
      <c r="P3408" s="19">
        <v>0</v>
      </c>
      <c r="Q3408" s="19">
        <f t="shared" si="318"/>
        <v>4.1999999999999993</v>
      </c>
      <c r="R3408" s="3">
        <f t="shared" si="319"/>
        <v>1.2517866020091828</v>
      </c>
      <c r="S3408" s="3">
        <f t="shared" si="320"/>
        <v>5.8114035087719298E-2</v>
      </c>
      <c r="T3408" s="9">
        <f t="shared" si="321"/>
        <v>0</v>
      </c>
      <c r="U3408" s="9">
        <f t="shared" si="322"/>
        <v>4.1999999999999993</v>
      </c>
      <c r="V3408" s="9">
        <f t="shared" si="323"/>
        <v>2</v>
      </c>
    </row>
    <row r="3409" spans="1:22" x14ac:dyDescent="0.25">
      <c r="A3409" t="s">
        <v>3596</v>
      </c>
      <c r="B3409" s="32" t="s">
        <v>1655</v>
      </c>
      <c r="C3409" t="s">
        <v>202</v>
      </c>
      <c r="D3409" t="s">
        <v>113</v>
      </c>
      <c r="E3409" s="9">
        <v>4</v>
      </c>
      <c r="F3409" s="9">
        <v>0</v>
      </c>
      <c r="G3409" s="9">
        <v>0</v>
      </c>
      <c r="H3409" s="9">
        <v>0</v>
      </c>
      <c r="I3409" s="9">
        <v>0</v>
      </c>
      <c r="J3409" s="9">
        <v>0</v>
      </c>
      <c r="K3409">
        <v>0</v>
      </c>
      <c r="L3409" s="9">
        <v>0</v>
      </c>
      <c r="M3409" s="19">
        <v>0</v>
      </c>
      <c r="N3409" s="19">
        <v>1</v>
      </c>
      <c r="O3409" s="19">
        <v>0</v>
      </c>
      <c r="P3409" s="19">
        <v>0</v>
      </c>
      <c r="Q3409" s="19">
        <f t="shared" si="318"/>
        <v>0</v>
      </c>
      <c r="R3409" s="3">
        <f t="shared" si="319"/>
        <v>1.164500152881315</v>
      </c>
      <c r="S3409" s="3">
        <f t="shared" si="320"/>
        <v>8.2236842105263164E-2</v>
      </c>
      <c r="T3409" s="9">
        <f t="shared" si="321"/>
        <v>0</v>
      </c>
      <c r="U3409" s="9">
        <f t="shared" si="322"/>
        <v>4</v>
      </c>
      <c r="V3409" s="9">
        <f t="shared" si="323"/>
        <v>2</v>
      </c>
    </row>
    <row r="3410" spans="1:22" x14ac:dyDescent="0.25">
      <c r="A3410" t="s">
        <v>3596</v>
      </c>
      <c r="B3410" s="32" t="s">
        <v>1655</v>
      </c>
      <c r="C3410" t="s">
        <v>202</v>
      </c>
      <c r="D3410" t="s">
        <v>106</v>
      </c>
      <c r="E3410" s="9">
        <v>11</v>
      </c>
      <c r="F3410" s="9">
        <v>6</v>
      </c>
      <c r="G3410" s="9">
        <v>0</v>
      </c>
      <c r="H3410" s="9">
        <v>0</v>
      </c>
      <c r="I3410" s="9">
        <v>0</v>
      </c>
      <c r="J3410" s="9">
        <v>0</v>
      </c>
      <c r="K3410">
        <v>0</v>
      </c>
      <c r="L3410" s="9">
        <v>0</v>
      </c>
      <c r="M3410" s="19">
        <v>0</v>
      </c>
      <c r="N3410" s="19">
        <v>9</v>
      </c>
      <c r="O3410" s="19">
        <v>0</v>
      </c>
      <c r="P3410" s="19">
        <v>0</v>
      </c>
      <c r="Q3410" s="19">
        <f t="shared" si="318"/>
        <v>0</v>
      </c>
      <c r="R3410" s="3">
        <f t="shared" si="319"/>
        <v>4.0638837969547694</v>
      </c>
      <c r="S3410" s="3">
        <f t="shared" si="320"/>
        <v>0.28508771929824561</v>
      </c>
      <c r="T3410" s="9">
        <f t="shared" si="321"/>
        <v>0</v>
      </c>
      <c r="U3410" s="9">
        <f t="shared" si="322"/>
        <v>11</v>
      </c>
      <c r="V3410" s="9">
        <f t="shared" si="323"/>
        <v>5</v>
      </c>
    </row>
    <row r="3411" spans="1:22" x14ac:dyDescent="0.25">
      <c r="A3411" t="s">
        <v>3596</v>
      </c>
      <c r="B3411" s="32" t="s">
        <v>1655</v>
      </c>
      <c r="C3411" t="s">
        <v>202</v>
      </c>
      <c r="D3411" t="s">
        <v>108</v>
      </c>
      <c r="E3411" s="9">
        <v>0</v>
      </c>
      <c r="F3411" s="9">
        <v>0</v>
      </c>
      <c r="G3411" s="9">
        <v>0</v>
      </c>
      <c r="H3411" s="9">
        <v>0</v>
      </c>
      <c r="I3411" s="9">
        <v>0</v>
      </c>
      <c r="J3411" s="9">
        <v>0</v>
      </c>
      <c r="K3411">
        <v>0</v>
      </c>
      <c r="L3411" s="9">
        <v>0</v>
      </c>
      <c r="M3411" s="19">
        <v>0</v>
      </c>
      <c r="N3411" s="19">
        <v>0</v>
      </c>
      <c r="O3411" s="19">
        <v>1</v>
      </c>
      <c r="P3411" s="19">
        <v>0</v>
      </c>
      <c r="Q3411" s="19">
        <f t="shared" si="318"/>
        <v>0</v>
      </c>
      <c r="R3411" s="3">
        <f t="shared" si="319"/>
        <v>0.28867513459481287</v>
      </c>
      <c r="S3411" s="3">
        <f t="shared" si="320"/>
        <v>3.2894736842105261E-2</v>
      </c>
      <c r="T3411" s="9">
        <f t="shared" si="321"/>
        <v>0</v>
      </c>
      <c r="U3411" s="9">
        <f t="shared" si="322"/>
        <v>1</v>
      </c>
      <c r="V3411" s="9">
        <f t="shared" si="323"/>
        <v>0</v>
      </c>
    </row>
    <row r="3412" spans="1:22" x14ac:dyDescent="0.25">
      <c r="A3412" t="s">
        <v>3650</v>
      </c>
      <c r="B3412" s="32" t="s">
        <v>1773</v>
      </c>
      <c r="C3412" t="s">
        <v>202</v>
      </c>
      <c r="D3412" t="s">
        <v>113</v>
      </c>
      <c r="E3412" s="9">
        <v>0</v>
      </c>
      <c r="F3412" s="9">
        <v>0</v>
      </c>
      <c r="G3412" s="9">
        <v>0</v>
      </c>
      <c r="H3412" s="9">
        <v>0</v>
      </c>
      <c r="I3412" s="9">
        <v>0</v>
      </c>
      <c r="J3412" s="9">
        <v>0</v>
      </c>
      <c r="K3412">
        <v>0</v>
      </c>
      <c r="L3412" s="9">
        <v>0</v>
      </c>
      <c r="M3412" s="19">
        <v>1</v>
      </c>
      <c r="N3412" s="19">
        <v>16</v>
      </c>
      <c r="O3412" s="19">
        <v>0</v>
      </c>
      <c r="P3412" s="19">
        <v>0</v>
      </c>
      <c r="Q3412" s="19">
        <f t="shared" si="318"/>
        <v>0</v>
      </c>
      <c r="R3412" s="3">
        <f t="shared" si="319"/>
        <v>4.6015478291812224</v>
      </c>
      <c r="S3412" s="3">
        <f t="shared" si="320"/>
        <v>0.27960526315789475</v>
      </c>
      <c r="T3412" s="9">
        <f t="shared" si="321"/>
        <v>0</v>
      </c>
      <c r="U3412" s="9">
        <f t="shared" si="322"/>
        <v>16</v>
      </c>
      <c r="V3412" s="9">
        <f t="shared" si="323"/>
        <v>6</v>
      </c>
    </row>
    <row r="3413" spans="1:22" x14ac:dyDescent="0.25">
      <c r="A3413" t="s">
        <v>3650</v>
      </c>
      <c r="B3413" s="32" t="s">
        <v>1773</v>
      </c>
      <c r="C3413" t="s">
        <v>202</v>
      </c>
      <c r="D3413" t="s">
        <v>119</v>
      </c>
      <c r="E3413" s="9">
        <v>0</v>
      </c>
      <c r="F3413" s="9">
        <v>0</v>
      </c>
      <c r="G3413" s="9">
        <v>0</v>
      </c>
      <c r="H3413" s="9">
        <v>0</v>
      </c>
      <c r="I3413" s="9">
        <v>0</v>
      </c>
      <c r="J3413" s="9">
        <v>1</v>
      </c>
      <c r="K3413">
        <v>0</v>
      </c>
      <c r="L3413" s="9">
        <v>0</v>
      </c>
      <c r="M3413" s="19">
        <v>0</v>
      </c>
      <c r="N3413" s="19">
        <v>0</v>
      </c>
      <c r="O3413" s="19">
        <v>0</v>
      </c>
      <c r="P3413" s="19">
        <v>0</v>
      </c>
      <c r="Q3413" s="19">
        <f t="shared" si="318"/>
        <v>0</v>
      </c>
      <c r="R3413" s="3">
        <f t="shared" si="319"/>
        <v>0.28867513459481287</v>
      </c>
      <c r="S3413" s="3">
        <f t="shared" si="320"/>
        <v>3.2894736842105261E-2</v>
      </c>
      <c r="T3413" s="9">
        <f t="shared" si="321"/>
        <v>0</v>
      </c>
      <c r="U3413" s="9">
        <f t="shared" si="322"/>
        <v>1</v>
      </c>
      <c r="V3413" s="9">
        <f t="shared" si="323"/>
        <v>0</v>
      </c>
    </row>
    <row r="3414" spans="1:22" x14ac:dyDescent="0.25">
      <c r="A3414" t="s">
        <v>3650</v>
      </c>
      <c r="B3414" s="32" t="s">
        <v>1773</v>
      </c>
      <c r="C3414" t="s">
        <v>202</v>
      </c>
      <c r="D3414" t="s">
        <v>108</v>
      </c>
      <c r="E3414" s="9">
        <v>0</v>
      </c>
      <c r="F3414" s="9">
        <v>0</v>
      </c>
      <c r="G3414" s="9">
        <v>0</v>
      </c>
      <c r="H3414" s="9">
        <v>0</v>
      </c>
      <c r="I3414" s="9">
        <v>0</v>
      </c>
      <c r="J3414" s="9">
        <v>1</v>
      </c>
      <c r="K3414">
        <v>1.4</v>
      </c>
      <c r="L3414" s="9">
        <v>1.4</v>
      </c>
      <c r="M3414" s="19">
        <v>0</v>
      </c>
      <c r="N3414" s="19">
        <v>0</v>
      </c>
      <c r="O3414" s="19">
        <v>0</v>
      </c>
      <c r="P3414" s="19">
        <v>0</v>
      </c>
      <c r="Q3414" s="19">
        <f t="shared" si="318"/>
        <v>1.4</v>
      </c>
      <c r="R3414" s="3">
        <f t="shared" si="319"/>
        <v>0.58127341920888476</v>
      </c>
      <c r="S3414" s="3">
        <f t="shared" si="320"/>
        <v>4.1666666666666664E-2</v>
      </c>
      <c r="T3414" s="9">
        <f t="shared" si="321"/>
        <v>0</v>
      </c>
      <c r="U3414" s="9">
        <f t="shared" si="322"/>
        <v>1.4</v>
      </c>
      <c r="V3414" s="9">
        <f t="shared" si="323"/>
        <v>1</v>
      </c>
    </row>
    <row r="3415" spans="1:22" x14ac:dyDescent="0.25">
      <c r="A3415" t="s">
        <v>3650</v>
      </c>
      <c r="B3415" s="32" t="s">
        <v>1773</v>
      </c>
      <c r="C3415" t="s">
        <v>202</v>
      </c>
      <c r="D3415" t="s">
        <v>2214</v>
      </c>
      <c r="E3415" s="9">
        <v>4</v>
      </c>
      <c r="F3415" s="9">
        <v>2</v>
      </c>
      <c r="G3415" s="9">
        <v>2</v>
      </c>
      <c r="H3415" s="9">
        <v>3</v>
      </c>
      <c r="I3415" s="9">
        <v>0</v>
      </c>
      <c r="J3415" s="9">
        <v>0</v>
      </c>
      <c r="K3415">
        <v>0</v>
      </c>
      <c r="L3415" s="9">
        <v>0</v>
      </c>
      <c r="M3415" s="19">
        <v>0</v>
      </c>
      <c r="N3415" s="19">
        <v>1</v>
      </c>
      <c r="O3415" s="19">
        <v>0</v>
      </c>
      <c r="P3415" s="19">
        <v>0</v>
      </c>
      <c r="Q3415" s="19">
        <f t="shared" si="318"/>
        <v>0</v>
      </c>
      <c r="R3415" s="3">
        <f t="shared" si="319"/>
        <v>1.4142135623730951</v>
      </c>
      <c r="S3415" s="3">
        <f t="shared" si="320"/>
        <v>7.8947368421052627E-2</v>
      </c>
      <c r="T3415" s="9">
        <f t="shared" si="321"/>
        <v>0</v>
      </c>
      <c r="U3415" s="9">
        <f t="shared" si="322"/>
        <v>4</v>
      </c>
      <c r="V3415" s="9">
        <f t="shared" si="323"/>
        <v>2</v>
      </c>
    </row>
    <row r="3416" spans="1:22" x14ac:dyDescent="0.25">
      <c r="A3416" t="s">
        <v>3650</v>
      </c>
      <c r="B3416" s="32" t="s">
        <v>1773</v>
      </c>
      <c r="C3416" t="s">
        <v>202</v>
      </c>
      <c r="D3416" t="s">
        <v>109</v>
      </c>
      <c r="E3416" s="9">
        <v>1</v>
      </c>
      <c r="F3416" s="9">
        <v>0</v>
      </c>
      <c r="G3416" s="9">
        <v>0</v>
      </c>
      <c r="H3416" s="9">
        <v>0</v>
      </c>
      <c r="I3416" s="9">
        <v>0</v>
      </c>
      <c r="J3416" s="9">
        <v>0</v>
      </c>
      <c r="K3416">
        <v>0</v>
      </c>
      <c r="L3416" s="9">
        <v>0</v>
      </c>
      <c r="M3416" s="19">
        <v>0</v>
      </c>
      <c r="N3416" s="19">
        <v>0</v>
      </c>
      <c r="O3416" s="19">
        <v>0</v>
      </c>
      <c r="P3416" s="19">
        <v>0</v>
      </c>
      <c r="Q3416" s="19">
        <f t="shared" si="318"/>
        <v>0</v>
      </c>
      <c r="R3416" s="3">
        <f t="shared" si="319"/>
        <v>0.28867513459481287</v>
      </c>
      <c r="S3416" s="3">
        <f t="shared" si="320"/>
        <v>3.2894736842105261E-2</v>
      </c>
      <c r="T3416" s="9">
        <f t="shared" si="321"/>
        <v>0</v>
      </c>
      <c r="U3416" s="9">
        <f t="shared" si="322"/>
        <v>1</v>
      </c>
      <c r="V3416" s="9">
        <f t="shared" si="323"/>
        <v>0</v>
      </c>
    </row>
    <row r="3417" spans="1:22" x14ac:dyDescent="0.25">
      <c r="A3417" t="s">
        <v>3626</v>
      </c>
      <c r="B3417" s="32" t="s">
        <v>1713</v>
      </c>
      <c r="C3417" t="s">
        <v>202</v>
      </c>
      <c r="D3417" t="s">
        <v>113</v>
      </c>
      <c r="E3417" s="9">
        <v>0</v>
      </c>
      <c r="F3417" s="9">
        <v>0</v>
      </c>
      <c r="G3417" s="9">
        <v>0</v>
      </c>
      <c r="H3417" s="9">
        <v>0</v>
      </c>
      <c r="I3417" s="9">
        <v>0</v>
      </c>
      <c r="J3417" s="9">
        <v>0</v>
      </c>
      <c r="K3417">
        <v>2.8</v>
      </c>
      <c r="L3417" s="9">
        <v>0</v>
      </c>
      <c r="M3417" s="19">
        <v>0</v>
      </c>
      <c r="N3417" s="19">
        <v>0</v>
      </c>
      <c r="O3417" s="19">
        <v>0</v>
      </c>
      <c r="P3417" s="19">
        <v>2</v>
      </c>
      <c r="Q3417" s="19">
        <f t="shared" si="318"/>
        <v>2.8</v>
      </c>
      <c r="R3417" s="3">
        <f t="shared" si="319"/>
        <v>0.94964108052367968</v>
      </c>
      <c r="S3417" s="3">
        <f t="shared" si="320"/>
        <v>7.8947368421052627E-2</v>
      </c>
      <c r="T3417" s="9">
        <f t="shared" si="321"/>
        <v>0</v>
      </c>
      <c r="U3417" s="9">
        <f t="shared" si="322"/>
        <v>2.8</v>
      </c>
      <c r="V3417" s="9">
        <f t="shared" si="323"/>
        <v>1</v>
      </c>
    </row>
    <row r="3418" spans="1:22" x14ac:dyDescent="0.25">
      <c r="A3418" t="s">
        <v>3626</v>
      </c>
      <c r="B3418" s="32" t="s">
        <v>1713</v>
      </c>
      <c r="C3418" t="s">
        <v>202</v>
      </c>
      <c r="D3418" t="s">
        <v>4746</v>
      </c>
      <c r="E3418" s="9">
        <v>3</v>
      </c>
      <c r="F3418" s="9">
        <v>1</v>
      </c>
      <c r="G3418" s="9">
        <v>0</v>
      </c>
      <c r="H3418" s="9">
        <v>0</v>
      </c>
      <c r="I3418" s="9">
        <v>0</v>
      </c>
      <c r="J3418" s="9">
        <v>0</v>
      </c>
      <c r="K3418">
        <v>2.8</v>
      </c>
      <c r="L3418" s="9">
        <v>1.4</v>
      </c>
      <c r="M3418" s="19">
        <v>1</v>
      </c>
      <c r="N3418" s="19">
        <v>1</v>
      </c>
      <c r="O3418" s="19">
        <v>0</v>
      </c>
      <c r="P3418" s="19">
        <v>0</v>
      </c>
      <c r="Q3418" s="19">
        <f t="shared" si="318"/>
        <v>2.8</v>
      </c>
      <c r="R3418" s="3">
        <f t="shared" si="319"/>
        <v>1.0925366646645611</v>
      </c>
      <c r="S3418" s="3">
        <f t="shared" si="320"/>
        <v>5.5921052631578948E-2</v>
      </c>
      <c r="T3418" s="9">
        <f t="shared" si="321"/>
        <v>0</v>
      </c>
      <c r="U3418" s="9">
        <f t="shared" si="322"/>
        <v>3</v>
      </c>
      <c r="V3418" s="9">
        <f t="shared" si="323"/>
        <v>1</v>
      </c>
    </row>
    <row r="3419" spans="1:22" x14ac:dyDescent="0.25">
      <c r="A3419" t="s">
        <v>439</v>
      </c>
      <c r="B3419" s="32" t="s">
        <v>110</v>
      </c>
      <c r="C3419" t="s">
        <v>202</v>
      </c>
      <c r="D3419" t="s">
        <v>15</v>
      </c>
      <c r="E3419" s="9">
        <v>14</v>
      </c>
      <c r="F3419" s="9">
        <v>0</v>
      </c>
      <c r="G3419" s="9">
        <v>0</v>
      </c>
      <c r="H3419" s="9">
        <v>0</v>
      </c>
      <c r="I3419" s="9">
        <v>20</v>
      </c>
      <c r="J3419" s="9">
        <v>0</v>
      </c>
      <c r="K3419">
        <v>0</v>
      </c>
      <c r="L3419" s="9">
        <v>0</v>
      </c>
      <c r="M3419" s="19">
        <v>0</v>
      </c>
      <c r="N3419" s="19">
        <v>0</v>
      </c>
      <c r="O3419" s="19">
        <v>0</v>
      </c>
      <c r="P3419" s="19">
        <v>0</v>
      </c>
      <c r="Q3419" s="19">
        <f t="shared" si="318"/>
        <v>0</v>
      </c>
      <c r="R3419" s="3">
        <f t="shared" si="319"/>
        <v>6.7397509170771608</v>
      </c>
      <c r="S3419" s="3">
        <f t="shared" si="320"/>
        <v>0.55921052631578949</v>
      </c>
      <c r="T3419" s="9">
        <f t="shared" si="321"/>
        <v>0</v>
      </c>
      <c r="U3419" s="9">
        <f t="shared" si="322"/>
        <v>20</v>
      </c>
      <c r="V3419" s="9">
        <f t="shared" si="323"/>
        <v>9</v>
      </c>
    </row>
    <row r="3420" spans="1:22" x14ac:dyDescent="0.25">
      <c r="A3420" t="s">
        <v>439</v>
      </c>
      <c r="B3420" s="32" t="s">
        <v>110</v>
      </c>
      <c r="C3420" t="s">
        <v>202</v>
      </c>
      <c r="D3420" t="s">
        <v>5604</v>
      </c>
      <c r="E3420" s="9">
        <v>0</v>
      </c>
      <c r="F3420" s="9">
        <v>0</v>
      </c>
      <c r="G3420" s="9">
        <v>0</v>
      </c>
      <c r="H3420" s="9">
        <v>0</v>
      </c>
      <c r="I3420" s="9">
        <v>0</v>
      </c>
      <c r="J3420" s="9">
        <v>0</v>
      </c>
      <c r="K3420">
        <v>0</v>
      </c>
      <c r="L3420" s="9">
        <v>0</v>
      </c>
      <c r="M3420" s="19">
        <v>0</v>
      </c>
      <c r="N3420" s="19">
        <v>1</v>
      </c>
      <c r="O3420" s="19">
        <v>17</v>
      </c>
      <c r="P3420" s="19">
        <v>16</v>
      </c>
      <c r="Q3420" s="19">
        <f t="shared" si="318"/>
        <v>0</v>
      </c>
      <c r="R3420" s="3">
        <f t="shared" si="319"/>
        <v>6.3936521549727647</v>
      </c>
      <c r="S3420" s="3">
        <f t="shared" si="320"/>
        <v>0.3728070175438597</v>
      </c>
      <c r="T3420" s="9">
        <f t="shared" si="321"/>
        <v>0</v>
      </c>
      <c r="U3420" s="9">
        <f t="shared" si="322"/>
        <v>17</v>
      </c>
      <c r="V3420" s="9">
        <f t="shared" si="323"/>
        <v>8</v>
      </c>
    </row>
    <row r="3421" spans="1:22" x14ac:dyDescent="0.25">
      <c r="A3421" t="s">
        <v>439</v>
      </c>
      <c r="B3421" s="32" t="s">
        <v>110</v>
      </c>
      <c r="C3421" t="s">
        <v>202</v>
      </c>
      <c r="D3421" t="s">
        <v>113</v>
      </c>
      <c r="E3421" s="9">
        <v>5</v>
      </c>
      <c r="F3421" s="9">
        <v>3</v>
      </c>
      <c r="G3421" s="9">
        <v>3</v>
      </c>
      <c r="H3421" s="9">
        <v>6</v>
      </c>
      <c r="I3421" s="9">
        <v>6</v>
      </c>
      <c r="J3421" s="9">
        <v>7</v>
      </c>
      <c r="K3421">
        <v>16.799999999999997</v>
      </c>
      <c r="L3421" s="9">
        <v>18.2</v>
      </c>
      <c r="M3421" s="19">
        <v>8</v>
      </c>
      <c r="N3421" s="19">
        <v>3</v>
      </c>
      <c r="O3421" s="19">
        <v>7</v>
      </c>
      <c r="P3421" s="19">
        <v>14</v>
      </c>
      <c r="Q3421" s="19">
        <f t="shared" si="318"/>
        <v>16.799999999999997</v>
      </c>
      <c r="R3421" s="3">
        <f t="shared" si="319"/>
        <v>5.3206003306758403</v>
      </c>
      <c r="S3421" s="3">
        <f t="shared" si="320"/>
        <v>0.26589912280701755</v>
      </c>
      <c r="T3421" s="9">
        <f t="shared" si="321"/>
        <v>3</v>
      </c>
      <c r="U3421" s="9">
        <f t="shared" si="322"/>
        <v>18.2</v>
      </c>
      <c r="V3421" s="9">
        <f t="shared" si="323"/>
        <v>7</v>
      </c>
    </row>
    <row r="3422" spans="1:22" x14ac:dyDescent="0.25">
      <c r="A3422" t="s">
        <v>439</v>
      </c>
      <c r="B3422" s="32" t="s">
        <v>110</v>
      </c>
      <c r="C3422" t="s">
        <v>202</v>
      </c>
      <c r="D3422" t="s">
        <v>106</v>
      </c>
      <c r="E3422" s="9">
        <v>19</v>
      </c>
      <c r="F3422" s="9">
        <v>6</v>
      </c>
      <c r="G3422" s="9">
        <v>5</v>
      </c>
      <c r="H3422" s="9">
        <v>3</v>
      </c>
      <c r="I3422" s="9">
        <v>11</v>
      </c>
      <c r="J3422" s="9">
        <v>13</v>
      </c>
      <c r="K3422">
        <v>58.8</v>
      </c>
      <c r="L3422" s="9">
        <v>21</v>
      </c>
      <c r="M3422" s="19">
        <v>15</v>
      </c>
      <c r="N3422" s="19">
        <v>4</v>
      </c>
      <c r="O3422" s="19">
        <v>4</v>
      </c>
      <c r="P3422" s="19">
        <v>2</v>
      </c>
      <c r="Q3422" s="19">
        <f t="shared" si="318"/>
        <v>58.8</v>
      </c>
      <c r="R3422" s="3">
        <f t="shared" si="319"/>
        <v>15.663613500044866</v>
      </c>
      <c r="S3422" s="3">
        <f t="shared" si="320"/>
        <v>0.44353070175438603</v>
      </c>
      <c r="T3422" s="9">
        <f t="shared" si="321"/>
        <v>2</v>
      </c>
      <c r="U3422" s="9">
        <f t="shared" si="322"/>
        <v>58.8</v>
      </c>
      <c r="V3422" s="9">
        <f t="shared" si="323"/>
        <v>20</v>
      </c>
    </row>
    <row r="3423" spans="1:22" x14ac:dyDescent="0.25">
      <c r="A3423" t="s">
        <v>439</v>
      </c>
      <c r="B3423" s="32" t="s">
        <v>110</v>
      </c>
      <c r="C3423" t="s">
        <v>202</v>
      </c>
      <c r="D3423" t="s">
        <v>108</v>
      </c>
      <c r="E3423" s="9">
        <v>0</v>
      </c>
      <c r="F3423" s="9">
        <v>0</v>
      </c>
      <c r="G3423" s="9">
        <v>0</v>
      </c>
      <c r="H3423" s="9">
        <v>0</v>
      </c>
      <c r="I3423" s="9">
        <v>0</v>
      </c>
      <c r="J3423" s="9">
        <v>0</v>
      </c>
      <c r="K3423">
        <v>0</v>
      </c>
      <c r="L3423" s="9">
        <v>0</v>
      </c>
      <c r="M3423" s="19">
        <v>0</v>
      </c>
      <c r="N3423" s="19">
        <v>0</v>
      </c>
      <c r="O3423" s="19">
        <v>1</v>
      </c>
      <c r="P3423" s="19">
        <v>0</v>
      </c>
      <c r="Q3423" s="19">
        <f t="shared" si="318"/>
        <v>0</v>
      </c>
      <c r="R3423" s="3">
        <f t="shared" si="319"/>
        <v>0.28867513459481287</v>
      </c>
      <c r="S3423" s="3">
        <f t="shared" si="320"/>
        <v>3.2894736842105261E-2</v>
      </c>
      <c r="T3423" s="9">
        <f t="shared" si="321"/>
        <v>0</v>
      </c>
      <c r="U3423" s="9">
        <f t="shared" si="322"/>
        <v>1</v>
      </c>
      <c r="V3423" s="9">
        <f t="shared" si="323"/>
        <v>0</v>
      </c>
    </row>
    <row r="3424" spans="1:22" x14ac:dyDescent="0.25">
      <c r="A3424" t="s">
        <v>439</v>
      </c>
      <c r="B3424" s="32" t="s">
        <v>110</v>
      </c>
      <c r="C3424" t="s">
        <v>202</v>
      </c>
      <c r="D3424" t="s">
        <v>2214</v>
      </c>
      <c r="E3424" s="9">
        <v>0</v>
      </c>
      <c r="F3424" s="9">
        <v>0</v>
      </c>
      <c r="G3424" s="9">
        <v>0</v>
      </c>
      <c r="H3424" s="9">
        <v>0</v>
      </c>
      <c r="I3424" s="9">
        <v>0</v>
      </c>
      <c r="J3424" s="9">
        <v>0</v>
      </c>
      <c r="K3424">
        <v>0</v>
      </c>
      <c r="L3424" s="9">
        <v>0</v>
      </c>
      <c r="M3424" s="19">
        <v>0</v>
      </c>
      <c r="N3424" s="19">
        <v>1</v>
      </c>
      <c r="O3424" s="19">
        <v>0</v>
      </c>
      <c r="P3424" s="19">
        <v>0</v>
      </c>
      <c r="Q3424" s="19">
        <f t="shared" si="318"/>
        <v>0</v>
      </c>
      <c r="R3424" s="3">
        <f t="shared" si="319"/>
        <v>0.28867513459481287</v>
      </c>
      <c r="S3424" s="3">
        <f t="shared" si="320"/>
        <v>3.2894736842105261E-2</v>
      </c>
      <c r="T3424" s="9">
        <f t="shared" si="321"/>
        <v>0</v>
      </c>
      <c r="U3424" s="9">
        <f t="shared" si="322"/>
        <v>1</v>
      </c>
      <c r="V3424" s="9">
        <f t="shared" si="323"/>
        <v>0</v>
      </c>
    </row>
    <row r="3425" spans="1:22" x14ac:dyDescent="0.25">
      <c r="A3425" t="s">
        <v>439</v>
      </c>
      <c r="B3425" s="32" t="s">
        <v>110</v>
      </c>
      <c r="C3425" t="s">
        <v>202</v>
      </c>
      <c r="D3425" t="s">
        <v>109</v>
      </c>
      <c r="E3425" s="9">
        <v>1</v>
      </c>
      <c r="F3425" s="9">
        <v>2</v>
      </c>
      <c r="G3425" s="9">
        <v>1</v>
      </c>
      <c r="H3425" s="9">
        <v>0</v>
      </c>
      <c r="I3425" s="9">
        <v>3</v>
      </c>
      <c r="J3425" s="9">
        <v>5</v>
      </c>
      <c r="K3425">
        <v>11.2</v>
      </c>
      <c r="L3425" s="9">
        <v>2.8</v>
      </c>
      <c r="M3425" s="19">
        <v>1</v>
      </c>
      <c r="N3425" s="19">
        <v>2</v>
      </c>
      <c r="O3425" s="19">
        <v>3</v>
      </c>
      <c r="P3425" s="19">
        <v>0</v>
      </c>
      <c r="Q3425" s="19">
        <f t="shared" si="318"/>
        <v>11.2</v>
      </c>
      <c r="R3425" s="3">
        <f t="shared" si="319"/>
        <v>3.0443191008629151</v>
      </c>
      <c r="S3425" s="3">
        <f t="shared" si="320"/>
        <v>0.10526315789473685</v>
      </c>
      <c r="T3425" s="9">
        <f t="shared" si="321"/>
        <v>0</v>
      </c>
      <c r="U3425" s="9">
        <f t="shared" si="322"/>
        <v>11.2</v>
      </c>
      <c r="V3425" s="9">
        <f t="shared" si="323"/>
        <v>4</v>
      </c>
    </row>
    <row r="3426" spans="1:22" x14ac:dyDescent="0.25">
      <c r="A3426" t="s">
        <v>439</v>
      </c>
      <c r="B3426" s="32" t="s">
        <v>110</v>
      </c>
      <c r="C3426" t="s">
        <v>202</v>
      </c>
      <c r="D3426" t="s">
        <v>4746</v>
      </c>
      <c r="E3426" s="9">
        <v>13</v>
      </c>
      <c r="F3426" s="9">
        <v>13</v>
      </c>
      <c r="G3426" s="9">
        <v>20</v>
      </c>
      <c r="H3426" s="9">
        <v>16</v>
      </c>
      <c r="I3426" s="9">
        <v>14</v>
      </c>
      <c r="J3426" s="9">
        <v>11</v>
      </c>
      <c r="K3426">
        <v>65.8</v>
      </c>
      <c r="L3426" s="9">
        <v>12.6</v>
      </c>
      <c r="M3426" s="19">
        <v>12</v>
      </c>
      <c r="N3426" s="19">
        <v>18</v>
      </c>
      <c r="O3426" s="19">
        <v>7</v>
      </c>
      <c r="P3426" s="19">
        <v>0</v>
      </c>
      <c r="Q3426" s="19">
        <f t="shared" si="318"/>
        <v>65.8</v>
      </c>
      <c r="R3426" s="3">
        <f t="shared" si="319"/>
        <v>16.244122480193109</v>
      </c>
      <c r="S3426" s="3">
        <f t="shared" si="320"/>
        <v>0.60526315789473695</v>
      </c>
      <c r="T3426" s="9">
        <f t="shared" si="321"/>
        <v>0</v>
      </c>
      <c r="U3426" s="9">
        <f t="shared" si="322"/>
        <v>65.8</v>
      </c>
      <c r="V3426" s="9">
        <f t="shared" si="323"/>
        <v>21</v>
      </c>
    </row>
    <row r="3427" spans="1:22" x14ac:dyDescent="0.25">
      <c r="A3427" t="s">
        <v>438</v>
      </c>
      <c r="B3427" s="32" t="s">
        <v>114</v>
      </c>
      <c r="C3427" t="s">
        <v>202</v>
      </c>
      <c r="D3427" t="s">
        <v>15</v>
      </c>
      <c r="E3427" s="9">
        <v>14</v>
      </c>
      <c r="F3427" s="9">
        <v>0</v>
      </c>
      <c r="G3427" s="9">
        <v>0</v>
      </c>
      <c r="H3427" s="9">
        <v>0</v>
      </c>
      <c r="I3427" s="9">
        <v>20</v>
      </c>
      <c r="J3427" s="9">
        <v>0</v>
      </c>
      <c r="K3427">
        <v>0</v>
      </c>
      <c r="L3427" s="9">
        <v>0</v>
      </c>
      <c r="M3427" s="19">
        <v>0</v>
      </c>
      <c r="N3427" s="19">
        <v>0</v>
      </c>
      <c r="O3427" s="19">
        <v>0</v>
      </c>
      <c r="P3427" s="19">
        <v>0</v>
      </c>
      <c r="Q3427" s="19">
        <f t="shared" si="318"/>
        <v>0</v>
      </c>
      <c r="R3427" s="3">
        <f t="shared" si="319"/>
        <v>6.7397509170771608</v>
      </c>
      <c r="S3427" s="3">
        <f t="shared" si="320"/>
        <v>0.55921052631578949</v>
      </c>
      <c r="T3427" s="9">
        <f t="shared" si="321"/>
        <v>0</v>
      </c>
      <c r="U3427" s="9">
        <f t="shared" si="322"/>
        <v>20</v>
      </c>
      <c r="V3427" s="9">
        <f t="shared" si="323"/>
        <v>9</v>
      </c>
    </row>
    <row r="3428" spans="1:22" x14ac:dyDescent="0.25">
      <c r="A3428" t="s">
        <v>438</v>
      </c>
      <c r="B3428" s="32" t="s">
        <v>114</v>
      </c>
      <c r="C3428" t="s">
        <v>202</v>
      </c>
      <c r="D3428" t="s">
        <v>5604</v>
      </c>
      <c r="E3428" s="9">
        <v>0</v>
      </c>
      <c r="F3428" s="9">
        <v>0</v>
      </c>
      <c r="G3428" s="9">
        <v>0</v>
      </c>
      <c r="H3428" s="9">
        <v>0</v>
      </c>
      <c r="I3428" s="9">
        <v>0</v>
      </c>
      <c r="J3428" s="9">
        <v>0</v>
      </c>
      <c r="K3428">
        <v>0</v>
      </c>
      <c r="L3428" s="9">
        <v>0</v>
      </c>
      <c r="M3428" s="19">
        <v>0</v>
      </c>
      <c r="N3428" s="19">
        <v>1</v>
      </c>
      <c r="O3428" s="19">
        <v>16</v>
      </c>
      <c r="P3428" s="19">
        <v>16</v>
      </c>
      <c r="Q3428" s="19">
        <f t="shared" si="318"/>
        <v>0</v>
      </c>
      <c r="R3428" s="3">
        <f t="shared" si="319"/>
        <v>6.19567297687375</v>
      </c>
      <c r="S3428" s="3">
        <f t="shared" si="320"/>
        <v>0.36184210526315791</v>
      </c>
      <c r="T3428" s="9">
        <f t="shared" si="321"/>
        <v>0</v>
      </c>
      <c r="U3428" s="9">
        <f t="shared" si="322"/>
        <v>16</v>
      </c>
      <c r="V3428" s="9">
        <f t="shared" si="323"/>
        <v>8</v>
      </c>
    </row>
    <row r="3429" spans="1:22" x14ac:dyDescent="0.25">
      <c r="A3429" t="s">
        <v>438</v>
      </c>
      <c r="B3429" s="32" t="s">
        <v>114</v>
      </c>
      <c r="C3429" t="s">
        <v>202</v>
      </c>
      <c r="D3429" t="s">
        <v>113</v>
      </c>
      <c r="E3429" s="9">
        <v>5</v>
      </c>
      <c r="F3429" s="9">
        <v>3</v>
      </c>
      <c r="G3429" s="9">
        <v>3</v>
      </c>
      <c r="H3429" s="9">
        <v>6</v>
      </c>
      <c r="I3429" s="9">
        <v>6</v>
      </c>
      <c r="J3429" s="9">
        <v>7</v>
      </c>
      <c r="K3429">
        <v>16.799999999999997</v>
      </c>
      <c r="L3429" s="9">
        <v>18.2</v>
      </c>
      <c r="M3429" s="19">
        <v>8</v>
      </c>
      <c r="N3429" s="19">
        <v>3</v>
      </c>
      <c r="O3429" s="19">
        <v>7</v>
      </c>
      <c r="P3429" s="19">
        <v>14</v>
      </c>
      <c r="Q3429" s="19">
        <f t="shared" si="318"/>
        <v>16.799999999999997</v>
      </c>
      <c r="R3429" s="3">
        <f t="shared" si="319"/>
        <v>5.3206003306758403</v>
      </c>
      <c r="S3429" s="3">
        <f t="shared" si="320"/>
        <v>0.26589912280701755</v>
      </c>
      <c r="T3429" s="9">
        <f t="shared" si="321"/>
        <v>3</v>
      </c>
      <c r="U3429" s="9">
        <f t="shared" si="322"/>
        <v>18.2</v>
      </c>
      <c r="V3429" s="9">
        <f t="shared" si="323"/>
        <v>7</v>
      </c>
    </row>
    <row r="3430" spans="1:22" x14ac:dyDescent="0.25">
      <c r="A3430" t="s">
        <v>438</v>
      </c>
      <c r="B3430" s="32" t="s">
        <v>114</v>
      </c>
      <c r="C3430" t="s">
        <v>202</v>
      </c>
      <c r="D3430" t="s">
        <v>106</v>
      </c>
      <c r="E3430" s="9">
        <v>19</v>
      </c>
      <c r="F3430" s="9">
        <v>6</v>
      </c>
      <c r="G3430" s="9">
        <v>5</v>
      </c>
      <c r="H3430" s="9">
        <v>3</v>
      </c>
      <c r="I3430" s="9">
        <v>10</v>
      </c>
      <c r="J3430" s="9">
        <v>12</v>
      </c>
      <c r="K3430">
        <v>58.8</v>
      </c>
      <c r="L3430" s="9">
        <v>21</v>
      </c>
      <c r="M3430" s="19">
        <v>15</v>
      </c>
      <c r="N3430" s="19">
        <v>4</v>
      </c>
      <c r="O3430" s="19">
        <v>4</v>
      </c>
      <c r="P3430" s="19">
        <v>2</v>
      </c>
      <c r="Q3430" s="19">
        <f t="shared" si="318"/>
        <v>58.8</v>
      </c>
      <c r="R3430" s="3">
        <f t="shared" si="319"/>
        <v>15.685652583482044</v>
      </c>
      <c r="S3430" s="3">
        <f t="shared" si="320"/>
        <v>0.43804824561403516</v>
      </c>
      <c r="T3430" s="9">
        <f t="shared" si="321"/>
        <v>2</v>
      </c>
      <c r="U3430" s="9">
        <f t="shared" si="322"/>
        <v>58.8</v>
      </c>
      <c r="V3430" s="9">
        <f t="shared" si="323"/>
        <v>20</v>
      </c>
    </row>
    <row r="3431" spans="1:22" x14ac:dyDescent="0.25">
      <c r="A3431" t="s">
        <v>438</v>
      </c>
      <c r="B3431" s="32" t="s">
        <v>114</v>
      </c>
      <c r="C3431" t="s">
        <v>202</v>
      </c>
      <c r="D3431" t="s">
        <v>108</v>
      </c>
      <c r="E3431" s="9">
        <v>0</v>
      </c>
      <c r="F3431" s="9">
        <v>0</v>
      </c>
      <c r="G3431" s="9">
        <v>0</v>
      </c>
      <c r="H3431" s="9">
        <v>0</v>
      </c>
      <c r="I3431" s="9">
        <v>0</v>
      </c>
      <c r="J3431" s="9">
        <v>0</v>
      </c>
      <c r="K3431">
        <v>0</v>
      </c>
      <c r="L3431" s="9">
        <v>0</v>
      </c>
      <c r="M3431" s="19">
        <v>0</v>
      </c>
      <c r="N3431" s="19">
        <v>0</v>
      </c>
      <c r="O3431" s="19">
        <v>1</v>
      </c>
      <c r="P3431" s="19">
        <v>0</v>
      </c>
      <c r="Q3431" s="19">
        <f t="shared" si="318"/>
        <v>0</v>
      </c>
      <c r="R3431" s="3">
        <f t="shared" si="319"/>
        <v>0.28867513459481287</v>
      </c>
      <c r="S3431" s="3">
        <f t="shared" si="320"/>
        <v>3.2894736842105261E-2</v>
      </c>
      <c r="T3431" s="9">
        <f t="shared" si="321"/>
        <v>0</v>
      </c>
      <c r="U3431" s="9">
        <f t="shared" si="322"/>
        <v>1</v>
      </c>
      <c r="V3431" s="9">
        <f t="shared" si="323"/>
        <v>0</v>
      </c>
    </row>
    <row r="3432" spans="1:22" x14ac:dyDescent="0.25">
      <c r="A3432" t="s">
        <v>438</v>
      </c>
      <c r="B3432" s="32" t="s">
        <v>114</v>
      </c>
      <c r="C3432" t="s">
        <v>202</v>
      </c>
      <c r="D3432" t="s">
        <v>2214</v>
      </c>
      <c r="E3432" s="9">
        <v>0</v>
      </c>
      <c r="F3432" s="9">
        <v>0</v>
      </c>
      <c r="G3432" s="9">
        <v>0</v>
      </c>
      <c r="H3432" s="9">
        <v>0</v>
      </c>
      <c r="I3432" s="9">
        <v>0</v>
      </c>
      <c r="J3432" s="9">
        <v>0</v>
      </c>
      <c r="K3432">
        <v>0</v>
      </c>
      <c r="L3432" s="9">
        <v>0</v>
      </c>
      <c r="M3432" s="19">
        <v>0</v>
      </c>
      <c r="N3432" s="19">
        <v>1</v>
      </c>
      <c r="O3432" s="19">
        <v>0</v>
      </c>
      <c r="P3432" s="19">
        <v>0</v>
      </c>
      <c r="Q3432" s="19">
        <f t="shared" si="318"/>
        <v>0</v>
      </c>
      <c r="R3432" s="3">
        <f t="shared" si="319"/>
        <v>0.28867513459481287</v>
      </c>
      <c r="S3432" s="3">
        <f t="shared" si="320"/>
        <v>3.2894736842105261E-2</v>
      </c>
      <c r="T3432" s="9">
        <f t="shared" si="321"/>
        <v>0</v>
      </c>
      <c r="U3432" s="9">
        <f t="shared" si="322"/>
        <v>1</v>
      </c>
      <c r="V3432" s="9">
        <f t="shared" si="323"/>
        <v>0</v>
      </c>
    </row>
    <row r="3433" spans="1:22" x14ac:dyDescent="0.25">
      <c r="A3433" t="s">
        <v>438</v>
      </c>
      <c r="B3433" s="32" t="s">
        <v>114</v>
      </c>
      <c r="C3433" t="s">
        <v>202</v>
      </c>
      <c r="D3433" t="s">
        <v>109</v>
      </c>
      <c r="E3433" s="9">
        <v>1</v>
      </c>
      <c r="F3433" s="9">
        <v>2</v>
      </c>
      <c r="G3433" s="9">
        <v>1</v>
      </c>
      <c r="H3433" s="9">
        <v>0</v>
      </c>
      <c r="I3433" s="9">
        <v>3</v>
      </c>
      <c r="J3433" s="9">
        <v>5</v>
      </c>
      <c r="K3433">
        <v>11.2</v>
      </c>
      <c r="L3433" s="9">
        <v>2.8</v>
      </c>
      <c r="M3433" s="19">
        <v>1</v>
      </c>
      <c r="N3433" s="19">
        <v>2</v>
      </c>
      <c r="O3433" s="19">
        <v>3</v>
      </c>
      <c r="P3433" s="19">
        <v>0</v>
      </c>
      <c r="Q3433" s="19">
        <f t="shared" si="318"/>
        <v>11.2</v>
      </c>
      <c r="R3433" s="3">
        <f t="shared" si="319"/>
        <v>3.0443191008629151</v>
      </c>
      <c r="S3433" s="3">
        <f t="shared" si="320"/>
        <v>0.10526315789473685</v>
      </c>
      <c r="T3433" s="9">
        <f t="shared" si="321"/>
        <v>0</v>
      </c>
      <c r="U3433" s="9">
        <f t="shared" si="322"/>
        <v>11.2</v>
      </c>
      <c r="V3433" s="9">
        <f t="shared" si="323"/>
        <v>4</v>
      </c>
    </row>
    <row r="3434" spans="1:22" x14ac:dyDescent="0.25">
      <c r="A3434" t="s">
        <v>438</v>
      </c>
      <c r="B3434" s="32" t="s">
        <v>114</v>
      </c>
      <c r="C3434" t="s">
        <v>202</v>
      </c>
      <c r="D3434" t="s">
        <v>4746</v>
      </c>
      <c r="E3434" s="9">
        <v>13</v>
      </c>
      <c r="F3434" s="9">
        <v>11</v>
      </c>
      <c r="G3434" s="9">
        <v>19</v>
      </c>
      <c r="H3434" s="9">
        <v>16</v>
      </c>
      <c r="I3434" s="9">
        <v>14</v>
      </c>
      <c r="J3434" s="9">
        <v>11</v>
      </c>
      <c r="K3434">
        <v>67.199999999999989</v>
      </c>
      <c r="L3434" s="9">
        <v>11.2</v>
      </c>
      <c r="M3434" s="19">
        <v>12</v>
      </c>
      <c r="N3434" s="19">
        <v>18</v>
      </c>
      <c r="O3434" s="19">
        <v>7</v>
      </c>
      <c r="P3434" s="19">
        <v>0</v>
      </c>
      <c r="Q3434" s="19">
        <f t="shared" si="318"/>
        <v>67.199999999999989</v>
      </c>
      <c r="R3434" s="3">
        <f t="shared" si="319"/>
        <v>16.703066312579377</v>
      </c>
      <c r="S3434" s="3">
        <f t="shared" si="320"/>
        <v>0.5962918660287081</v>
      </c>
      <c r="T3434" s="9">
        <f t="shared" si="321"/>
        <v>0</v>
      </c>
      <c r="U3434" s="9">
        <f t="shared" si="322"/>
        <v>67.199999999999989</v>
      </c>
      <c r="V3434" s="9">
        <f t="shared" si="323"/>
        <v>21</v>
      </c>
    </row>
    <row r="3435" spans="1:22" x14ac:dyDescent="0.25">
      <c r="A3435" t="s">
        <v>3623</v>
      </c>
      <c r="B3435" s="32" t="s">
        <v>1708</v>
      </c>
      <c r="C3435" t="s">
        <v>202</v>
      </c>
      <c r="D3435" t="s">
        <v>109</v>
      </c>
      <c r="E3435" s="9">
        <v>0</v>
      </c>
      <c r="F3435" s="9">
        <v>0</v>
      </c>
      <c r="G3435" s="9">
        <v>0</v>
      </c>
      <c r="H3435" s="9">
        <v>0</v>
      </c>
      <c r="I3435" s="9">
        <v>0</v>
      </c>
      <c r="J3435" s="9">
        <v>0</v>
      </c>
      <c r="K3435">
        <v>2.8</v>
      </c>
      <c r="L3435" s="9">
        <v>0</v>
      </c>
      <c r="M3435" s="19">
        <v>0</v>
      </c>
      <c r="N3435" s="19">
        <v>0</v>
      </c>
      <c r="O3435" s="19">
        <v>0</v>
      </c>
      <c r="P3435" s="19">
        <v>0</v>
      </c>
      <c r="Q3435" s="19">
        <f t="shared" si="318"/>
        <v>2.8</v>
      </c>
      <c r="R3435" s="3">
        <f t="shared" si="319"/>
        <v>0.808290376865476</v>
      </c>
      <c r="S3435" s="3">
        <f t="shared" si="320"/>
        <v>9.2105263157894732E-2</v>
      </c>
      <c r="T3435" s="9">
        <f t="shared" si="321"/>
        <v>0</v>
      </c>
      <c r="U3435" s="9">
        <f t="shared" si="322"/>
        <v>2.8</v>
      </c>
      <c r="V3435" s="9">
        <f t="shared" si="323"/>
        <v>1</v>
      </c>
    </row>
    <row r="3436" spans="1:22" x14ac:dyDescent="0.25">
      <c r="A3436" t="s">
        <v>3156</v>
      </c>
      <c r="B3436" s="32" t="s">
        <v>1359</v>
      </c>
      <c r="C3436" t="s">
        <v>202</v>
      </c>
      <c r="D3436" t="s">
        <v>4746</v>
      </c>
      <c r="E3436" s="9">
        <v>8</v>
      </c>
      <c r="F3436" s="9">
        <v>5</v>
      </c>
      <c r="G3436" s="9">
        <v>4</v>
      </c>
      <c r="H3436" s="9">
        <v>0</v>
      </c>
      <c r="I3436" s="9">
        <v>0</v>
      </c>
      <c r="J3436" s="9">
        <v>0</v>
      </c>
      <c r="K3436">
        <v>7</v>
      </c>
      <c r="L3436" s="9">
        <v>1.4</v>
      </c>
      <c r="M3436" s="19">
        <v>1</v>
      </c>
      <c r="N3436" s="19">
        <v>3</v>
      </c>
      <c r="O3436" s="19">
        <v>5</v>
      </c>
      <c r="P3436" s="19">
        <v>0</v>
      </c>
      <c r="Q3436" s="19">
        <f t="shared" si="318"/>
        <v>7</v>
      </c>
      <c r="R3436" s="3">
        <f t="shared" si="319"/>
        <v>2.8974387854019481</v>
      </c>
      <c r="S3436" s="3">
        <f t="shared" si="320"/>
        <v>0.14144736842105263</v>
      </c>
      <c r="T3436" s="9">
        <f t="shared" si="321"/>
        <v>0</v>
      </c>
      <c r="U3436" s="9">
        <f t="shared" si="322"/>
        <v>8</v>
      </c>
      <c r="V3436" s="9">
        <f t="shared" si="323"/>
        <v>4</v>
      </c>
    </row>
    <row r="3437" spans="1:22" x14ac:dyDescent="0.25">
      <c r="A3437" t="s">
        <v>3487</v>
      </c>
      <c r="B3437" s="32" t="s">
        <v>1352</v>
      </c>
      <c r="C3437" t="s">
        <v>202</v>
      </c>
      <c r="D3437" t="s">
        <v>109</v>
      </c>
      <c r="E3437" s="9">
        <v>0</v>
      </c>
      <c r="F3437" s="9">
        <v>0</v>
      </c>
      <c r="G3437" s="9">
        <v>0</v>
      </c>
      <c r="H3437" s="9">
        <v>0</v>
      </c>
      <c r="I3437" s="9">
        <v>0</v>
      </c>
      <c r="J3437" s="9">
        <v>0</v>
      </c>
      <c r="K3437">
        <v>0</v>
      </c>
      <c r="L3437" s="9">
        <v>0</v>
      </c>
      <c r="M3437" s="19">
        <v>0</v>
      </c>
      <c r="N3437" s="19">
        <v>0</v>
      </c>
      <c r="O3437" s="19">
        <v>0</v>
      </c>
      <c r="P3437" s="19">
        <v>2</v>
      </c>
      <c r="Q3437" s="19">
        <f t="shared" si="318"/>
        <v>0</v>
      </c>
      <c r="R3437" s="3">
        <f t="shared" si="319"/>
        <v>0.57735026918962573</v>
      </c>
      <c r="S3437" s="3">
        <f t="shared" si="320"/>
        <v>6.5789473684210523E-2</v>
      </c>
      <c r="T3437" s="9">
        <f t="shared" si="321"/>
        <v>0</v>
      </c>
      <c r="U3437" s="9">
        <f t="shared" si="322"/>
        <v>2</v>
      </c>
      <c r="V3437" s="9">
        <f t="shared" si="323"/>
        <v>1</v>
      </c>
    </row>
    <row r="3438" spans="1:22" x14ac:dyDescent="0.25">
      <c r="A3438" t="s">
        <v>494</v>
      </c>
      <c r="B3438" s="32" t="s">
        <v>151</v>
      </c>
      <c r="C3438" t="s">
        <v>202</v>
      </c>
      <c r="D3438" t="s">
        <v>861</v>
      </c>
      <c r="E3438" s="9">
        <v>0</v>
      </c>
      <c r="F3438" s="9">
        <v>0</v>
      </c>
      <c r="G3438" s="9">
        <v>0</v>
      </c>
      <c r="H3438" s="9">
        <v>0</v>
      </c>
      <c r="I3438" s="9">
        <v>0</v>
      </c>
      <c r="J3438" s="9">
        <v>0</v>
      </c>
      <c r="K3438">
        <v>0</v>
      </c>
      <c r="L3438" s="9">
        <v>0</v>
      </c>
      <c r="M3438" s="19">
        <v>0</v>
      </c>
      <c r="N3438" s="19">
        <v>0</v>
      </c>
      <c r="O3438" s="19">
        <v>1</v>
      </c>
      <c r="P3438" s="19">
        <v>0</v>
      </c>
      <c r="Q3438" s="19">
        <f t="shared" si="318"/>
        <v>0</v>
      </c>
      <c r="R3438" s="3">
        <f t="shared" si="319"/>
        <v>0.28867513459481287</v>
      </c>
      <c r="S3438" s="3">
        <f t="shared" si="320"/>
        <v>3.2894736842105261E-2</v>
      </c>
      <c r="T3438" s="9">
        <f t="shared" si="321"/>
        <v>0</v>
      </c>
      <c r="U3438" s="9">
        <f t="shared" si="322"/>
        <v>1</v>
      </c>
      <c r="V3438" s="9">
        <f t="shared" si="323"/>
        <v>0</v>
      </c>
    </row>
    <row r="3439" spans="1:22" x14ac:dyDescent="0.25">
      <c r="A3439" t="s">
        <v>494</v>
      </c>
      <c r="B3439" s="32" t="s">
        <v>151</v>
      </c>
      <c r="C3439" t="s">
        <v>202</v>
      </c>
      <c r="D3439" t="s">
        <v>15</v>
      </c>
      <c r="E3439" s="9">
        <v>0</v>
      </c>
      <c r="F3439" s="9">
        <v>0</v>
      </c>
      <c r="G3439" s="9">
        <v>0</v>
      </c>
      <c r="H3439" s="9">
        <v>0</v>
      </c>
      <c r="I3439" s="9">
        <v>0</v>
      </c>
      <c r="J3439" s="9">
        <v>0</v>
      </c>
      <c r="K3439">
        <v>7</v>
      </c>
      <c r="L3439" s="9">
        <v>0</v>
      </c>
      <c r="M3439" s="19">
        <v>0</v>
      </c>
      <c r="N3439" s="19">
        <v>0</v>
      </c>
      <c r="O3439" s="19">
        <v>0</v>
      </c>
      <c r="P3439" s="19">
        <v>0</v>
      </c>
      <c r="Q3439" s="19">
        <f t="shared" si="318"/>
        <v>7</v>
      </c>
      <c r="R3439" s="3">
        <f t="shared" si="319"/>
        <v>2.0207259421636903</v>
      </c>
      <c r="S3439" s="3">
        <f t="shared" si="320"/>
        <v>0.23026315789473686</v>
      </c>
      <c r="T3439" s="9">
        <f t="shared" si="321"/>
        <v>0</v>
      </c>
      <c r="U3439" s="9">
        <f t="shared" si="322"/>
        <v>7</v>
      </c>
      <c r="V3439" s="9">
        <f t="shared" si="323"/>
        <v>3</v>
      </c>
    </row>
    <row r="3440" spans="1:22" x14ac:dyDescent="0.25">
      <c r="A3440" t="s">
        <v>494</v>
      </c>
      <c r="B3440" s="32" t="s">
        <v>151</v>
      </c>
      <c r="C3440" t="s">
        <v>202</v>
      </c>
      <c r="D3440" t="s">
        <v>5604</v>
      </c>
      <c r="E3440" s="9">
        <v>0</v>
      </c>
      <c r="F3440" s="9">
        <v>0</v>
      </c>
      <c r="G3440" s="9">
        <v>0</v>
      </c>
      <c r="H3440" s="9">
        <v>0</v>
      </c>
      <c r="I3440" s="9">
        <v>0</v>
      </c>
      <c r="J3440" s="9">
        <v>0</v>
      </c>
      <c r="K3440">
        <v>0</v>
      </c>
      <c r="L3440" s="9">
        <v>0</v>
      </c>
      <c r="M3440" s="19">
        <v>0</v>
      </c>
      <c r="N3440" s="19">
        <v>0</v>
      </c>
      <c r="O3440" s="19">
        <v>1</v>
      </c>
      <c r="P3440" s="19">
        <v>9</v>
      </c>
      <c r="Q3440" s="19">
        <f t="shared" si="318"/>
        <v>0</v>
      </c>
      <c r="R3440" s="3">
        <f t="shared" si="319"/>
        <v>2.5878504008094629</v>
      </c>
      <c r="S3440" s="3">
        <f t="shared" si="320"/>
        <v>0.16447368421052633</v>
      </c>
      <c r="T3440" s="9">
        <f t="shared" si="321"/>
        <v>0</v>
      </c>
      <c r="U3440" s="9">
        <f t="shared" si="322"/>
        <v>9</v>
      </c>
      <c r="V3440" s="9">
        <f t="shared" si="323"/>
        <v>3</v>
      </c>
    </row>
    <row r="3441" spans="1:22" x14ac:dyDescent="0.25">
      <c r="A3441" t="s">
        <v>494</v>
      </c>
      <c r="B3441" s="32" t="s">
        <v>151</v>
      </c>
      <c r="C3441" t="s">
        <v>202</v>
      </c>
      <c r="D3441" t="s">
        <v>113</v>
      </c>
      <c r="E3441" s="9">
        <v>2</v>
      </c>
      <c r="F3441" s="9">
        <v>1</v>
      </c>
      <c r="G3441" s="9">
        <v>0</v>
      </c>
      <c r="H3441" s="9">
        <v>1</v>
      </c>
      <c r="I3441" s="9">
        <v>2</v>
      </c>
      <c r="J3441" s="9">
        <v>2</v>
      </c>
      <c r="K3441">
        <v>2.8</v>
      </c>
      <c r="L3441" s="9">
        <v>0</v>
      </c>
      <c r="M3441" s="19">
        <v>1</v>
      </c>
      <c r="N3441" s="19">
        <v>1</v>
      </c>
      <c r="O3441" s="19">
        <v>2</v>
      </c>
      <c r="P3441" s="19">
        <v>0</v>
      </c>
      <c r="Q3441" s="19">
        <f t="shared" si="318"/>
        <v>2.8</v>
      </c>
      <c r="R3441" s="3">
        <f t="shared" si="319"/>
        <v>0.93354975845701527</v>
      </c>
      <c r="S3441" s="3">
        <f t="shared" si="320"/>
        <v>5.4093567251461999E-2</v>
      </c>
      <c r="T3441" s="9">
        <f t="shared" si="321"/>
        <v>0</v>
      </c>
      <c r="U3441" s="9">
        <f t="shared" si="322"/>
        <v>2.8</v>
      </c>
      <c r="V3441" s="9">
        <f t="shared" si="323"/>
        <v>1</v>
      </c>
    </row>
    <row r="3442" spans="1:22" x14ac:dyDescent="0.25">
      <c r="A3442" t="s">
        <v>494</v>
      </c>
      <c r="B3442" s="32" t="s">
        <v>151</v>
      </c>
      <c r="C3442" t="s">
        <v>202</v>
      </c>
      <c r="D3442" t="s">
        <v>106</v>
      </c>
      <c r="E3442" s="9">
        <v>4</v>
      </c>
      <c r="F3442" s="9">
        <v>4</v>
      </c>
      <c r="G3442" s="9">
        <v>11</v>
      </c>
      <c r="H3442" s="9">
        <v>3</v>
      </c>
      <c r="I3442" s="9">
        <v>3</v>
      </c>
      <c r="J3442" s="9">
        <v>2</v>
      </c>
      <c r="K3442">
        <v>25.2</v>
      </c>
      <c r="L3442" s="9">
        <v>2.8</v>
      </c>
      <c r="M3442" s="19">
        <v>4</v>
      </c>
      <c r="N3442" s="19">
        <v>1</v>
      </c>
      <c r="O3442" s="19">
        <v>9</v>
      </c>
      <c r="P3442" s="19">
        <v>2</v>
      </c>
      <c r="Q3442" s="19">
        <f t="shared" si="318"/>
        <v>25.2</v>
      </c>
      <c r="R3442" s="3">
        <f t="shared" si="319"/>
        <v>6.7406276121783053</v>
      </c>
      <c r="S3442" s="3">
        <f t="shared" si="320"/>
        <v>0.19462719298245615</v>
      </c>
      <c r="T3442" s="9">
        <f t="shared" si="321"/>
        <v>1</v>
      </c>
      <c r="U3442" s="9">
        <f t="shared" si="322"/>
        <v>25.2</v>
      </c>
      <c r="V3442" s="9">
        <f t="shared" si="323"/>
        <v>9</v>
      </c>
    </row>
    <row r="3443" spans="1:22" x14ac:dyDescent="0.25">
      <c r="A3443" t="s">
        <v>494</v>
      </c>
      <c r="B3443" s="32" t="s">
        <v>151</v>
      </c>
      <c r="C3443" t="s">
        <v>202</v>
      </c>
      <c r="D3443" t="s">
        <v>2214</v>
      </c>
      <c r="E3443" s="9">
        <v>0</v>
      </c>
      <c r="F3443" s="9">
        <v>2</v>
      </c>
      <c r="G3443" s="9">
        <v>0</v>
      </c>
      <c r="H3443" s="9">
        <v>0</v>
      </c>
      <c r="I3443" s="9">
        <v>0</v>
      </c>
      <c r="J3443" s="9">
        <v>0</v>
      </c>
      <c r="K3443">
        <v>0</v>
      </c>
      <c r="L3443" s="9">
        <v>0</v>
      </c>
      <c r="M3443" s="19">
        <v>0</v>
      </c>
      <c r="N3443" s="19">
        <v>0</v>
      </c>
      <c r="O3443" s="19">
        <v>0</v>
      </c>
      <c r="P3443" s="19">
        <v>0</v>
      </c>
      <c r="Q3443" s="19">
        <f t="shared" si="318"/>
        <v>0</v>
      </c>
      <c r="R3443" s="3">
        <f t="shared" si="319"/>
        <v>0.57735026918962573</v>
      </c>
      <c r="S3443" s="3">
        <f t="shared" si="320"/>
        <v>6.5789473684210523E-2</v>
      </c>
      <c r="T3443" s="9">
        <f t="shared" si="321"/>
        <v>0</v>
      </c>
      <c r="U3443" s="9">
        <f t="shared" si="322"/>
        <v>2</v>
      </c>
      <c r="V3443" s="9">
        <f t="shared" si="323"/>
        <v>1</v>
      </c>
    </row>
    <row r="3444" spans="1:22" x14ac:dyDescent="0.25">
      <c r="A3444" t="s">
        <v>494</v>
      </c>
      <c r="B3444" s="32" t="s">
        <v>151</v>
      </c>
      <c r="C3444" t="s">
        <v>202</v>
      </c>
      <c r="D3444" t="s">
        <v>109</v>
      </c>
      <c r="E3444" s="9">
        <v>2</v>
      </c>
      <c r="F3444" s="9">
        <v>0</v>
      </c>
      <c r="G3444" s="9">
        <v>2</v>
      </c>
      <c r="H3444" s="9">
        <v>7</v>
      </c>
      <c r="I3444" s="9">
        <v>3</v>
      </c>
      <c r="J3444" s="9">
        <v>1</v>
      </c>
      <c r="K3444">
        <v>4.1999999999999993</v>
      </c>
      <c r="L3444" s="9">
        <v>0</v>
      </c>
      <c r="M3444" s="19">
        <v>3</v>
      </c>
      <c r="N3444" s="19">
        <v>5</v>
      </c>
      <c r="O3444" s="19">
        <v>0</v>
      </c>
      <c r="P3444" s="19">
        <v>0</v>
      </c>
      <c r="Q3444" s="19">
        <f t="shared" si="318"/>
        <v>4.1999999999999993</v>
      </c>
      <c r="R3444" s="3">
        <f t="shared" si="319"/>
        <v>2.2760944753252357</v>
      </c>
      <c r="S3444" s="3">
        <f t="shared" si="320"/>
        <v>0.1118421052631579</v>
      </c>
      <c r="T3444" s="9">
        <f t="shared" si="321"/>
        <v>0</v>
      </c>
      <c r="U3444" s="9">
        <f t="shared" si="322"/>
        <v>7</v>
      </c>
      <c r="V3444" s="9">
        <f t="shared" si="323"/>
        <v>3</v>
      </c>
    </row>
    <row r="3445" spans="1:22" x14ac:dyDescent="0.25">
      <c r="A3445" t="s">
        <v>494</v>
      </c>
      <c r="B3445" s="32" t="s">
        <v>151</v>
      </c>
      <c r="C3445" t="s">
        <v>202</v>
      </c>
      <c r="D3445" t="s">
        <v>4746</v>
      </c>
      <c r="E3445" s="9">
        <v>0</v>
      </c>
      <c r="F3445" s="9">
        <v>1</v>
      </c>
      <c r="G3445" s="9">
        <v>0</v>
      </c>
      <c r="H3445" s="9">
        <v>1</v>
      </c>
      <c r="I3445" s="9">
        <v>0</v>
      </c>
      <c r="J3445" s="9">
        <v>1</v>
      </c>
      <c r="K3445">
        <v>7</v>
      </c>
      <c r="L3445" s="9">
        <v>2.8</v>
      </c>
      <c r="M3445" s="19">
        <v>1</v>
      </c>
      <c r="N3445" s="19">
        <v>6</v>
      </c>
      <c r="O3445" s="19">
        <v>4</v>
      </c>
      <c r="P3445" s="19">
        <v>0</v>
      </c>
      <c r="Q3445" s="19">
        <f t="shared" si="318"/>
        <v>7</v>
      </c>
      <c r="R3445" s="3">
        <f t="shared" si="319"/>
        <v>2.442738155629804</v>
      </c>
      <c r="S3445" s="3">
        <f t="shared" si="320"/>
        <v>9.7861842105263164E-2</v>
      </c>
      <c r="T3445" s="9">
        <f t="shared" si="321"/>
        <v>0</v>
      </c>
      <c r="U3445" s="9">
        <f t="shared" si="322"/>
        <v>7</v>
      </c>
      <c r="V3445" s="9">
        <f t="shared" si="323"/>
        <v>3</v>
      </c>
    </row>
    <row r="3446" spans="1:22" x14ac:dyDescent="0.25">
      <c r="A3446" t="s">
        <v>4176</v>
      </c>
      <c r="B3446" s="32" t="s">
        <v>2388</v>
      </c>
      <c r="C3446" t="s">
        <v>202</v>
      </c>
      <c r="D3446" t="s">
        <v>106</v>
      </c>
      <c r="E3446" s="9">
        <v>0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>
        <v>0</v>
      </c>
      <c r="L3446" s="9">
        <v>0</v>
      </c>
      <c r="M3446" s="19">
        <v>0</v>
      </c>
      <c r="N3446" s="19">
        <v>2</v>
      </c>
      <c r="O3446" s="19">
        <v>0</v>
      </c>
      <c r="P3446" s="19">
        <v>0</v>
      </c>
      <c r="Q3446" s="19">
        <f t="shared" si="318"/>
        <v>0</v>
      </c>
      <c r="R3446" s="3">
        <f t="shared" si="319"/>
        <v>0.57735026918962573</v>
      </c>
      <c r="S3446" s="3">
        <f t="shared" si="320"/>
        <v>6.5789473684210523E-2</v>
      </c>
      <c r="T3446" s="9">
        <f t="shared" si="321"/>
        <v>0</v>
      </c>
      <c r="U3446" s="9">
        <f t="shared" si="322"/>
        <v>2</v>
      </c>
      <c r="V3446" s="9">
        <f t="shared" si="323"/>
        <v>1</v>
      </c>
    </row>
    <row r="3447" spans="1:22" x14ac:dyDescent="0.25">
      <c r="A3447" t="s">
        <v>4176</v>
      </c>
      <c r="B3447" s="32" t="s">
        <v>2388</v>
      </c>
      <c r="C3447" t="s">
        <v>202</v>
      </c>
      <c r="D3447" t="s">
        <v>2214</v>
      </c>
      <c r="E3447" s="9">
        <v>2</v>
      </c>
      <c r="F3447" s="9">
        <v>1</v>
      </c>
      <c r="G3447" s="9">
        <v>2</v>
      </c>
      <c r="H3447" s="9">
        <v>0</v>
      </c>
      <c r="I3447" s="9">
        <v>0</v>
      </c>
      <c r="J3447" s="9">
        <v>0</v>
      </c>
      <c r="K3447">
        <v>0</v>
      </c>
      <c r="L3447" s="9">
        <v>0</v>
      </c>
      <c r="M3447" s="19">
        <v>0</v>
      </c>
      <c r="N3447" s="19">
        <v>0</v>
      </c>
      <c r="O3447" s="19">
        <v>0</v>
      </c>
      <c r="P3447" s="19">
        <v>0</v>
      </c>
      <c r="Q3447" s="19">
        <f t="shared" si="318"/>
        <v>0</v>
      </c>
      <c r="R3447" s="3">
        <f t="shared" si="319"/>
        <v>0.79296146109875909</v>
      </c>
      <c r="S3447" s="3">
        <f t="shared" si="320"/>
        <v>5.4824561403508776E-2</v>
      </c>
      <c r="T3447" s="9">
        <f t="shared" si="321"/>
        <v>0</v>
      </c>
      <c r="U3447" s="9">
        <f t="shared" si="322"/>
        <v>2</v>
      </c>
      <c r="V3447" s="9">
        <f t="shared" si="323"/>
        <v>1</v>
      </c>
    </row>
    <row r="3448" spans="1:22" x14ac:dyDescent="0.25">
      <c r="A3448" t="s">
        <v>3521</v>
      </c>
      <c r="B3448" s="32" t="s">
        <v>1428</v>
      </c>
      <c r="C3448" t="s">
        <v>202</v>
      </c>
      <c r="D3448" t="s">
        <v>113</v>
      </c>
      <c r="E3448" s="9">
        <v>0</v>
      </c>
      <c r="F3448" s="9">
        <v>0</v>
      </c>
      <c r="G3448" s="9">
        <v>0</v>
      </c>
      <c r="H3448" s="9">
        <v>0</v>
      </c>
      <c r="I3448" s="9">
        <v>0</v>
      </c>
      <c r="J3448" s="9">
        <v>0</v>
      </c>
      <c r="K3448">
        <v>0</v>
      </c>
      <c r="L3448" s="9">
        <v>1.4</v>
      </c>
      <c r="M3448" s="19">
        <v>0</v>
      </c>
      <c r="N3448" s="19">
        <v>1</v>
      </c>
      <c r="O3448" s="19">
        <v>1</v>
      </c>
      <c r="P3448" s="19">
        <v>2</v>
      </c>
      <c r="Q3448" s="19">
        <f t="shared" si="318"/>
        <v>0</v>
      </c>
      <c r="R3448" s="3">
        <f t="shared" si="319"/>
        <v>0.70903263163783425</v>
      </c>
      <c r="S3448" s="3">
        <f t="shared" si="320"/>
        <v>4.4407894736842111E-2</v>
      </c>
      <c r="T3448" s="9">
        <f t="shared" si="321"/>
        <v>0</v>
      </c>
      <c r="U3448" s="9">
        <f t="shared" si="322"/>
        <v>2</v>
      </c>
      <c r="V3448" s="9">
        <f t="shared" si="323"/>
        <v>1</v>
      </c>
    </row>
    <row r="3449" spans="1:22" x14ac:dyDescent="0.25">
      <c r="A3449" t="s">
        <v>3521</v>
      </c>
      <c r="B3449" s="32" t="s">
        <v>1428</v>
      </c>
      <c r="C3449" t="s">
        <v>202</v>
      </c>
      <c r="D3449" t="s">
        <v>106</v>
      </c>
      <c r="E3449" s="9">
        <v>1</v>
      </c>
      <c r="F3449" s="9">
        <v>5</v>
      </c>
      <c r="G3449" s="9">
        <v>2</v>
      </c>
      <c r="H3449" s="9">
        <v>3</v>
      </c>
      <c r="I3449" s="9">
        <v>1</v>
      </c>
      <c r="J3449" s="9">
        <v>1</v>
      </c>
      <c r="K3449">
        <v>0</v>
      </c>
      <c r="L3449" s="9">
        <v>0</v>
      </c>
      <c r="M3449" s="19">
        <v>10</v>
      </c>
      <c r="N3449" s="19">
        <v>5</v>
      </c>
      <c r="O3449" s="19">
        <v>0</v>
      </c>
      <c r="P3449" s="19">
        <v>0</v>
      </c>
      <c r="Q3449" s="19">
        <f t="shared" si="318"/>
        <v>0</v>
      </c>
      <c r="R3449" s="3">
        <f t="shared" si="319"/>
        <v>3.025147128903841</v>
      </c>
      <c r="S3449" s="3">
        <f t="shared" si="320"/>
        <v>0.11513157894736843</v>
      </c>
      <c r="T3449" s="9">
        <f t="shared" si="321"/>
        <v>0</v>
      </c>
      <c r="U3449" s="9">
        <f t="shared" si="322"/>
        <v>10</v>
      </c>
      <c r="V3449" s="9">
        <f t="shared" si="323"/>
        <v>4</v>
      </c>
    </row>
    <row r="3450" spans="1:22" x14ac:dyDescent="0.25">
      <c r="A3450" t="s">
        <v>3521</v>
      </c>
      <c r="B3450" s="32" t="s">
        <v>1428</v>
      </c>
      <c r="C3450" t="s">
        <v>202</v>
      </c>
      <c r="D3450" t="s">
        <v>109</v>
      </c>
      <c r="E3450" s="9">
        <v>0</v>
      </c>
      <c r="F3450" s="9">
        <v>1</v>
      </c>
      <c r="G3450" s="9">
        <v>0</v>
      </c>
      <c r="H3450" s="9">
        <v>0</v>
      </c>
      <c r="I3450" s="9">
        <v>0</v>
      </c>
      <c r="J3450" s="9">
        <v>0</v>
      </c>
      <c r="K3450">
        <v>1.4</v>
      </c>
      <c r="L3450" s="9">
        <v>0</v>
      </c>
      <c r="M3450" s="19">
        <v>0</v>
      </c>
      <c r="N3450" s="19">
        <v>0</v>
      </c>
      <c r="O3450" s="19">
        <v>0</v>
      </c>
      <c r="P3450" s="19">
        <v>0</v>
      </c>
      <c r="Q3450" s="19">
        <f t="shared" si="318"/>
        <v>1.4</v>
      </c>
      <c r="R3450" s="3">
        <f t="shared" si="319"/>
        <v>0.47482054026183984</v>
      </c>
      <c r="S3450" s="3">
        <f t="shared" si="320"/>
        <v>3.9473684210526314E-2</v>
      </c>
      <c r="T3450" s="9">
        <f t="shared" si="321"/>
        <v>0</v>
      </c>
      <c r="U3450" s="9">
        <f t="shared" si="322"/>
        <v>1.4</v>
      </c>
      <c r="V3450" s="9">
        <f t="shared" si="323"/>
        <v>1</v>
      </c>
    </row>
    <row r="3451" spans="1:22" x14ac:dyDescent="0.25">
      <c r="A3451" t="s">
        <v>3521</v>
      </c>
      <c r="B3451" s="32" t="s">
        <v>1428</v>
      </c>
      <c r="C3451" t="s">
        <v>202</v>
      </c>
      <c r="D3451" t="s">
        <v>4746</v>
      </c>
      <c r="E3451" s="9">
        <v>3</v>
      </c>
      <c r="F3451" s="9">
        <v>2</v>
      </c>
      <c r="G3451" s="9">
        <v>1</v>
      </c>
      <c r="H3451" s="9">
        <v>4</v>
      </c>
      <c r="I3451" s="9">
        <v>0</v>
      </c>
      <c r="J3451" s="9">
        <v>0</v>
      </c>
      <c r="K3451">
        <v>0</v>
      </c>
      <c r="L3451" s="9">
        <v>0</v>
      </c>
      <c r="M3451" s="19">
        <v>0</v>
      </c>
      <c r="N3451" s="19">
        <v>0</v>
      </c>
      <c r="O3451" s="19">
        <v>0</v>
      </c>
      <c r="P3451" s="19">
        <v>0</v>
      </c>
      <c r="Q3451" s="19">
        <f t="shared" si="318"/>
        <v>0</v>
      </c>
      <c r="R3451" s="3">
        <f t="shared" si="319"/>
        <v>1.403458930534474</v>
      </c>
      <c r="S3451" s="3">
        <f t="shared" si="320"/>
        <v>8.2236842105263164E-2</v>
      </c>
      <c r="T3451" s="9">
        <f t="shared" si="321"/>
        <v>0</v>
      </c>
      <c r="U3451" s="9">
        <f t="shared" si="322"/>
        <v>4</v>
      </c>
      <c r="V3451" s="9">
        <f t="shared" si="323"/>
        <v>2</v>
      </c>
    </row>
    <row r="3452" spans="1:22" x14ac:dyDescent="0.25">
      <c r="A3452" t="s">
        <v>3520</v>
      </c>
      <c r="B3452" s="32" t="s">
        <v>1427</v>
      </c>
      <c r="C3452" t="s">
        <v>202</v>
      </c>
      <c r="D3452" t="s">
        <v>113</v>
      </c>
      <c r="E3452" s="9">
        <v>1</v>
      </c>
      <c r="F3452" s="9">
        <v>0</v>
      </c>
      <c r="G3452" s="9">
        <v>0</v>
      </c>
      <c r="H3452" s="9">
        <v>0</v>
      </c>
      <c r="I3452" s="9">
        <v>3</v>
      </c>
      <c r="J3452" s="9">
        <v>0</v>
      </c>
      <c r="K3452">
        <v>0</v>
      </c>
      <c r="L3452" s="9">
        <v>0</v>
      </c>
      <c r="M3452" s="19">
        <v>0</v>
      </c>
      <c r="N3452" s="19">
        <v>0</v>
      </c>
      <c r="O3452" s="19">
        <v>0</v>
      </c>
      <c r="P3452" s="19">
        <v>1</v>
      </c>
      <c r="Q3452" s="19">
        <f t="shared" si="318"/>
        <v>0</v>
      </c>
      <c r="R3452" s="3">
        <f t="shared" si="319"/>
        <v>0.90033663737851999</v>
      </c>
      <c r="S3452" s="3">
        <f t="shared" si="320"/>
        <v>5.4824561403508776E-2</v>
      </c>
      <c r="T3452" s="9">
        <f t="shared" si="321"/>
        <v>0</v>
      </c>
      <c r="U3452" s="9">
        <f t="shared" si="322"/>
        <v>3</v>
      </c>
      <c r="V3452" s="9">
        <f t="shared" si="323"/>
        <v>1</v>
      </c>
    </row>
    <row r="3453" spans="1:22" x14ac:dyDescent="0.25">
      <c r="A3453" t="s">
        <v>3520</v>
      </c>
      <c r="B3453" s="32" t="s">
        <v>1427</v>
      </c>
      <c r="C3453" t="s">
        <v>202</v>
      </c>
      <c r="D3453" t="s">
        <v>106</v>
      </c>
      <c r="E3453" s="9">
        <v>0</v>
      </c>
      <c r="F3453" s="9">
        <v>1</v>
      </c>
      <c r="G3453" s="9">
        <v>0</v>
      </c>
      <c r="H3453" s="9">
        <v>0</v>
      </c>
      <c r="I3453" s="9">
        <v>0</v>
      </c>
      <c r="J3453" s="9">
        <v>0</v>
      </c>
      <c r="K3453">
        <v>0</v>
      </c>
      <c r="L3453" s="9">
        <v>0</v>
      </c>
      <c r="M3453" s="19">
        <v>0</v>
      </c>
      <c r="N3453" s="19">
        <v>0</v>
      </c>
      <c r="O3453" s="19">
        <v>1</v>
      </c>
      <c r="P3453" s="19">
        <v>0</v>
      </c>
      <c r="Q3453" s="19">
        <f t="shared" si="318"/>
        <v>0</v>
      </c>
      <c r="R3453" s="3">
        <f t="shared" si="319"/>
        <v>0.38924947208076149</v>
      </c>
      <c r="S3453" s="3">
        <f t="shared" si="320"/>
        <v>3.2894736842105261E-2</v>
      </c>
      <c r="T3453" s="9">
        <f t="shared" si="321"/>
        <v>0</v>
      </c>
      <c r="U3453" s="9">
        <f t="shared" si="322"/>
        <v>1</v>
      </c>
      <c r="V3453" s="9">
        <f t="shared" si="323"/>
        <v>1</v>
      </c>
    </row>
    <row r="3454" spans="1:22" x14ac:dyDescent="0.25">
      <c r="A3454" t="s">
        <v>3520</v>
      </c>
      <c r="B3454" s="32" t="s">
        <v>1427</v>
      </c>
      <c r="C3454" t="s">
        <v>202</v>
      </c>
      <c r="D3454" t="s">
        <v>108</v>
      </c>
      <c r="E3454" s="9">
        <v>0</v>
      </c>
      <c r="F3454" s="9">
        <v>0</v>
      </c>
      <c r="G3454" s="9">
        <v>0</v>
      </c>
      <c r="H3454" s="9">
        <v>0</v>
      </c>
      <c r="I3454" s="9">
        <v>0</v>
      </c>
      <c r="J3454" s="9">
        <v>0</v>
      </c>
      <c r="K3454">
        <v>0</v>
      </c>
      <c r="L3454" s="9">
        <v>0</v>
      </c>
      <c r="M3454" s="19">
        <v>0</v>
      </c>
      <c r="N3454" s="19">
        <v>0</v>
      </c>
      <c r="O3454" s="19">
        <v>1</v>
      </c>
      <c r="P3454" s="19">
        <v>0</v>
      </c>
      <c r="Q3454" s="19">
        <f t="shared" si="318"/>
        <v>0</v>
      </c>
      <c r="R3454" s="3">
        <f t="shared" si="319"/>
        <v>0.28867513459481287</v>
      </c>
      <c r="S3454" s="3">
        <f t="shared" si="320"/>
        <v>3.2894736842105261E-2</v>
      </c>
      <c r="T3454" s="9">
        <f t="shared" si="321"/>
        <v>0</v>
      </c>
      <c r="U3454" s="9">
        <f t="shared" si="322"/>
        <v>1</v>
      </c>
      <c r="V3454" s="9">
        <f t="shared" si="323"/>
        <v>0</v>
      </c>
    </row>
    <row r="3455" spans="1:22" x14ac:dyDescent="0.25">
      <c r="A3455" t="s">
        <v>3520</v>
      </c>
      <c r="B3455" s="32" t="s">
        <v>1427</v>
      </c>
      <c r="C3455" t="s">
        <v>202</v>
      </c>
      <c r="D3455" t="s">
        <v>109</v>
      </c>
      <c r="E3455" s="9">
        <v>1</v>
      </c>
      <c r="F3455" s="9">
        <v>0</v>
      </c>
      <c r="G3455" s="9">
        <v>0</v>
      </c>
      <c r="H3455" s="9">
        <v>0</v>
      </c>
      <c r="I3455" s="9">
        <v>0</v>
      </c>
      <c r="J3455" s="9">
        <v>1</v>
      </c>
      <c r="K3455">
        <v>0</v>
      </c>
      <c r="L3455" s="9">
        <v>0</v>
      </c>
      <c r="M3455" s="19">
        <v>0</v>
      </c>
      <c r="N3455" s="19">
        <v>0</v>
      </c>
      <c r="O3455" s="19">
        <v>0</v>
      </c>
      <c r="P3455" s="19">
        <v>0</v>
      </c>
      <c r="Q3455" s="19">
        <f t="shared" si="318"/>
        <v>0</v>
      </c>
      <c r="R3455" s="3">
        <f t="shared" si="319"/>
        <v>0.38924947208076149</v>
      </c>
      <c r="S3455" s="3">
        <f t="shared" si="320"/>
        <v>3.2894736842105261E-2</v>
      </c>
      <c r="T3455" s="9">
        <f t="shared" si="321"/>
        <v>0</v>
      </c>
      <c r="U3455" s="9">
        <f t="shared" si="322"/>
        <v>1</v>
      </c>
      <c r="V3455" s="9">
        <f t="shared" si="323"/>
        <v>1</v>
      </c>
    </row>
    <row r="3456" spans="1:22" x14ac:dyDescent="0.25">
      <c r="A3456" t="s">
        <v>3520</v>
      </c>
      <c r="B3456" s="32" t="s">
        <v>1427</v>
      </c>
      <c r="C3456" t="s">
        <v>202</v>
      </c>
      <c r="D3456" t="s">
        <v>4746</v>
      </c>
      <c r="E3456" s="9">
        <v>0</v>
      </c>
      <c r="F3456" s="9">
        <v>8</v>
      </c>
      <c r="G3456" s="9">
        <v>2</v>
      </c>
      <c r="H3456" s="9">
        <v>0</v>
      </c>
      <c r="I3456" s="9">
        <v>0</v>
      </c>
      <c r="J3456" s="9">
        <v>0</v>
      </c>
      <c r="K3456">
        <v>0</v>
      </c>
      <c r="L3456" s="9">
        <v>0</v>
      </c>
      <c r="M3456" s="19">
        <v>0</v>
      </c>
      <c r="N3456" s="19">
        <v>0</v>
      </c>
      <c r="O3456" s="19">
        <v>0</v>
      </c>
      <c r="P3456" s="19">
        <v>0</v>
      </c>
      <c r="Q3456" s="19">
        <f t="shared" si="318"/>
        <v>0</v>
      </c>
      <c r="R3456" s="3">
        <f t="shared" si="319"/>
        <v>2.3290003057626301</v>
      </c>
      <c r="S3456" s="3">
        <f t="shared" si="320"/>
        <v>0.16447368421052633</v>
      </c>
      <c r="T3456" s="9">
        <f t="shared" si="321"/>
        <v>0</v>
      </c>
      <c r="U3456" s="9">
        <f t="shared" si="322"/>
        <v>8</v>
      </c>
      <c r="V3456" s="9">
        <f t="shared" si="323"/>
        <v>3</v>
      </c>
    </row>
    <row r="3457" spans="1:22" x14ac:dyDescent="0.25">
      <c r="A3457" t="s">
        <v>2798</v>
      </c>
      <c r="B3457" s="32" t="s">
        <v>1429</v>
      </c>
      <c r="C3457" t="s">
        <v>202</v>
      </c>
      <c r="D3457" t="s">
        <v>861</v>
      </c>
      <c r="E3457" s="9">
        <v>0</v>
      </c>
      <c r="F3457" s="9">
        <v>0</v>
      </c>
      <c r="G3457" s="9">
        <v>0</v>
      </c>
      <c r="H3457" s="9">
        <v>0</v>
      </c>
      <c r="I3457" s="9">
        <v>0</v>
      </c>
      <c r="J3457" s="9">
        <v>0</v>
      </c>
      <c r="K3457">
        <v>1.4</v>
      </c>
      <c r="L3457" s="9">
        <v>0</v>
      </c>
      <c r="M3457" s="19">
        <v>5</v>
      </c>
      <c r="N3457" s="19">
        <v>1</v>
      </c>
      <c r="O3457" s="19">
        <v>0</v>
      </c>
      <c r="P3457" s="19">
        <v>6</v>
      </c>
      <c r="Q3457" s="19">
        <f t="shared" si="318"/>
        <v>1.4</v>
      </c>
      <c r="R3457" s="3">
        <f t="shared" si="319"/>
        <v>2.1105076224080368</v>
      </c>
      <c r="S3457" s="3">
        <f t="shared" si="320"/>
        <v>0.11019736842105264</v>
      </c>
      <c r="T3457" s="9">
        <f t="shared" si="321"/>
        <v>0</v>
      </c>
      <c r="U3457" s="9">
        <f t="shared" si="322"/>
        <v>6</v>
      </c>
      <c r="V3457" s="9">
        <f t="shared" si="323"/>
        <v>3</v>
      </c>
    </row>
    <row r="3458" spans="1:22" x14ac:dyDescent="0.25">
      <c r="A3458" t="s">
        <v>2798</v>
      </c>
      <c r="B3458" s="32" t="s">
        <v>1429</v>
      </c>
      <c r="C3458" t="s">
        <v>202</v>
      </c>
      <c r="D3458" t="s">
        <v>5604</v>
      </c>
      <c r="E3458" s="9">
        <v>0</v>
      </c>
      <c r="F3458" s="9">
        <v>0</v>
      </c>
      <c r="G3458" s="9">
        <v>0</v>
      </c>
      <c r="H3458" s="9">
        <v>0</v>
      </c>
      <c r="I3458" s="9">
        <v>0</v>
      </c>
      <c r="J3458" s="9">
        <v>0</v>
      </c>
      <c r="K3458">
        <v>0</v>
      </c>
      <c r="L3458" s="9">
        <v>0</v>
      </c>
      <c r="M3458" s="19">
        <v>0</v>
      </c>
      <c r="N3458" s="19">
        <v>0</v>
      </c>
      <c r="O3458" s="19">
        <v>6</v>
      </c>
      <c r="P3458" s="19">
        <v>20</v>
      </c>
      <c r="Q3458" s="19">
        <f t="shared" ref="Q3458:Q3521" si="324">IFERROR(AVERAGEIF(K3458:K3458,"&lt;&gt;0"),0)</f>
        <v>0</v>
      </c>
      <c r="R3458" s="3">
        <f t="shared" ref="R3458:R3521" si="325">_xlfn.STDEV.S(E3458:P3458)</f>
        <v>5.874959703278952</v>
      </c>
      <c r="S3458" s="3">
        <f t="shared" ref="S3458:S3521" si="326">IFERROR(AVERAGEIF(E3458:P3458,"&lt;&gt;0")/30.4,0)</f>
        <v>0.42763157894736842</v>
      </c>
      <c r="T3458" s="9">
        <f t="shared" ref="T3458:T3521" si="327">MIN(E3458:P3458)</f>
        <v>0</v>
      </c>
      <c r="U3458" s="9">
        <f t="shared" ref="U3458:U3521" si="328">MAX(E3458:P3458)</f>
        <v>20</v>
      </c>
      <c r="V3458" s="9">
        <f t="shared" ref="V3458:V3521" si="329">MROUND(ROUND(_xlfn.NORM.S.INV($Y$1)*R3458*1,1),1)</f>
        <v>8</v>
      </c>
    </row>
    <row r="3459" spans="1:22" x14ac:dyDescent="0.25">
      <c r="A3459" t="s">
        <v>2798</v>
      </c>
      <c r="B3459" s="32" t="s">
        <v>1429</v>
      </c>
      <c r="C3459" t="s">
        <v>202</v>
      </c>
      <c r="D3459" t="s">
        <v>113</v>
      </c>
      <c r="E3459" s="9">
        <v>20</v>
      </c>
      <c r="F3459" s="9">
        <v>14</v>
      </c>
      <c r="G3459" s="9">
        <v>13</v>
      </c>
      <c r="H3459" s="9">
        <v>10</v>
      </c>
      <c r="I3459" s="9">
        <v>10</v>
      </c>
      <c r="J3459" s="9">
        <v>4</v>
      </c>
      <c r="K3459">
        <v>18.2</v>
      </c>
      <c r="L3459" s="9">
        <v>14</v>
      </c>
      <c r="M3459" s="19">
        <v>3</v>
      </c>
      <c r="N3459" s="19">
        <v>6</v>
      </c>
      <c r="O3459" s="19">
        <v>2</v>
      </c>
      <c r="P3459" s="19">
        <v>15</v>
      </c>
      <c r="Q3459" s="19">
        <f t="shared" si="324"/>
        <v>18.2</v>
      </c>
      <c r="R3459" s="3">
        <f t="shared" si="325"/>
        <v>5.9634238690893229</v>
      </c>
      <c r="S3459" s="3">
        <f t="shared" si="326"/>
        <v>0.35416666666666663</v>
      </c>
      <c r="T3459" s="9">
        <f t="shared" si="327"/>
        <v>2</v>
      </c>
      <c r="U3459" s="9">
        <f t="shared" si="328"/>
        <v>20</v>
      </c>
      <c r="V3459" s="9">
        <f t="shared" si="329"/>
        <v>8</v>
      </c>
    </row>
    <row r="3460" spans="1:22" x14ac:dyDescent="0.25">
      <c r="A3460" t="s">
        <v>2798</v>
      </c>
      <c r="B3460" s="32" t="s">
        <v>1429</v>
      </c>
      <c r="C3460" t="s">
        <v>202</v>
      </c>
      <c r="D3460" t="s">
        <v>106</v>
      </c>
      <c r="E3460" s="9">
        <v>6</v>
      </c>
      <c r="F3460" s="9">
        <v>46</v>
      </c>
      <c r="G3460" s="9">
        <v>13</v>
      </c>
      <c r="H3460" s="9">
        <v>11</v>
      </c>
      <c r="I3460" s="9">
        <v>29</v>
      </c>
      <c r="J3460" s="9">
        <v>44</v>
      </c>
      <c r="K3460">
        <v>14</v>
      </c>
      <c r="L3460" s="9">
        <v>50.4</v>
      </c>
      <c r="M3460" s="19">
        <v>45</v>
      </c>
      <c r="N3460" s="19">
        <v>31</v>
      </c>
      <c r="O3460" s="19">
        <v>47</v>
      </c>
      <c r="P3460" s="19">
        <v>39</v>
      </c>
      <c r="Q3460" s="19">
        <f t="shared" si="324"/>
        <v>14</v>
      </c>
      <c r="R3460" s="3">
        <f t="shared" si="325"/>
        <v>16.313398471715509</v>
      </c>
      <c r="S3460" s="3">
        <f t="shared" si="326"/>
        <v>1.0290570175438596</v>
      </c>
      <c r="T3460" s="9">
        <f t="shared" si="327"/>
        <v>6</v>
      </c>
      <c r="U3460" s="9">
        <f t="shared" si="328"/>
        <v>50.4</v>
      </c>
      <c r="V3460" s="9">
        <f t="shared" si="329"/>
        <v>21</v>
      </c>
    </row>
    <row r="3461" spans="1:22" x14ac:dyDescent="0.25">
      <c r="A3461" t="s">
        <v>2798</v>
      </c>
      <c r="B3461" s="32" t="s">
        <v>1429</v>
      </c>
      <c r="C3461" t="s">
        <v>202</v>
      </c>
      <c r="D3461" t="s">
        <v>108</v>
      </c>
      <c r="E3461" s="9">
        <v>0</v>
      </c>
      <c r="F3461" s="9">
        <v>0</v>
      </c>
      <c r="G3461" s="9">
        <v>0</v>
      </c>
      <c r="H3461" s="9">
        <v>0</v>
      </c>
      <c r="I3461" s="9">
        <v>0</v>
      </c>
      <c r="J3461" s="9">
        <v>0</v>
      </c>
      <c r="K3461">
        <v>1.4</v>
      </c>
      <c r="L3461" s="9">
        <v>0</v>
      </c>
      <c r="M3461" s="19">
        <v>0</v>
      </c>
      <c r="N3461" s="19">
        <v>0</v>
      </c>
      <c r="O3461" s="19">
        <v>1</v>
      </c>
      <c r="P3461" s="19">
        <v>0</v>
      </c>
      <c r="Q3461" s="19">
        <f t="shared" si="324"/>
        <v>1.4</v>
      </c>
      <c r="R3461" s="3">
        <f t="shared" si="325"/>
        <v>0.47482054026183984</v>
      </c>
      <c r="S3461" s="3">
        <f t="shared" si="326"/>
        <v>3.9473684210526314E-2</v>
      </c>
      <c r="T3461" s="9">
        <f t="shared" si="327"/>
        <v>0</v>
      </c>
      <c r="U3461" s="9">
        <f t="shared" si="328"/>
        <v>1.4</v>
      </c>
      <c r="V3461" s="9">
        <f t="shared" si="329"/>
        <v>1</v>
      </c>
    </row>
    <row r="3462" spans="1:22" x14ac:dyDescent="0.25">
      <c r="A3462" t="s">
        <v>2798</v>
      </c>
      <c r="B3462" s="32" t="s">
        <v>1429</v>
      </c>
      <c r="C3462" t="s">
        <v>202</v>
      </c>
      <c r="D3462" t="s">
        <v>2214</v>
      </c>
      <c r="E3462" s="9">
        <v>0</v>
      </c>
      <c r="F3462" s="9">
        <v>0</v>
      </c>
      <c r="G3462" s="9">
        <v>1</v>
      </c>
      <c r="H3462" s="9">
        <v>0</v>
      </c>
      <c r="I3462" s="9">
        <v>0</v>
      </c>
      <c r="J3462" s="9">
        <v>0</v>
      </c>
      <c r="K3462">
        <v>0</v>
      </c>
      <c r="L3462" s="9">
        <v>0</v>
      </c>
      <c r="M3462" s="19">
        <v>0</v>
      </c>
      <c r="N3462" s="19">
        <v>0</v>
      </c>
      <c r="O3462" s="19">
        <v>0</v>
      </c>
      <c r="P3462" s="19">
        <v>0</v>
      </c>
      <c r="Q3462" s="19">
        <f t="shared" si="324"/>
        <v>0</v>
      </c>
      <c r="R3462" s="3">
        <f t="shared" si="325"/>
        <v>0.28867513459481287</v>
      </c>
      <c r="S3462" s="3">
        <f t="shared" si="326"/>
        <v>3.2894736842105261E-2</v>
      </c>
      <c r="T3462" s="9">
        <f t="shared" si="327"/>
        <v>0</v>
      </c>
      <c r="U3462" s="9">
        <f t="shared" si="328"/>
        <v>1</v>
      </c>
      <c r="V3462" s="9">
        <f t="shared" si="329"/>
        <v>0</v>
      </c>
    </row>
    <row r="3463" spans="1:22" x14ac:dyDescent="0.25">
      <c r="A3463" t="s">
        <v>2798</v>
      </c>
      <c r="B3463" s="32" t="s">
        <v>1429</v>
      </c>
      <c r="C3463" t="s">
        <v>202</v>
      </c>
      <c r="D3463" t="s">
        <v>109</v>
      </c>
      <c r="E3463" s="9">
        <v>12</v>
      </c>
      <c r="F3463" s="9">
        <v>4</v>
      </c>
      <c r="G3463" s="9">
        <v>5</v>
      </c>
      <c r="H3463" s="9">
        <v>3</v>
      </c>
      <c r="I3463" s="9">
        <v>0</v>
      </c>
      <c r="J3463" s="9">
        <v>0</v>
      </c>
      <c r="K3463">
        <v>0</v>
      </c>
      <c r="L3463" s="9">
        <v>0</v>
      </c>
      <c r="M3463" s="19">
        <v>1</v>
      </c>
      <c r="N3463" s="19">
        <v>7</v>
      </c>
      <c r="O3463" s="19">
        <v>0</v>
      </c>
      <c r="P3463" s="19">
        <v>1</v>
      </c>
      <c r="Q3463" s="19">
        <f t="shared" si="324"/>
        <v>0</v>
      </c>
      <c r="R3463" s="3">
        <f t="shared" si="325"/>
        <v>3.744693214767703</v>
      </c>
      <c r="S3463" s="3">
        <f t="shared" si="326"/>
        <v>0.15507518796992481</v>
      </c>
      <c r="T3463" s="9">
        <f t="shared" si="327"/>
        <v>0</v>
      </c>
      <c r="U3463" s="9">
        <f t="shared" si="328"/>
        <v>12</v>
      </c>
      <c r="V3463" s="9">
        <f t="shared" si="329"/>
        <v>5</v>
      </c>
    </row>
    <row r="3464" spans="1:22" x14ac:dyDescent="0.25">
      <c r="A3464" t="s">
        <v>2798</v>
      </c>
      <c r="B3464" s="32" t="s">
        <v>1429</v>
      </c>
      <c r="C3464" t="s">
        <v>202</v>
      </c>
      <c r="D3464" t="s">
        <v>4746</v>
      </c>
      <c r="E3464" s="9">
        <v>12</v>
      </c>
      <c r="F3464" s="9">
        <v>22</v>
      </c>
      <c r="G3464" s="9">
        <v>22</v>
      </c>
      <c r="H3464" s="9">
        <v>26</v>
      </c>
      <c r="I3464" s="9">
        <v>20</v>
      </c>
      <c r="J3464" s="9">
        <v>6</v>
      </c>
      <c r="K3464">
        <v>8.3999999999999986</v>
      </c>
      <c r="L3464" s="9">
        <v>46.199999999999996</v>
      </c>
      <c r="M3464" s="19">
        <v>6</v>
      </c>
      <c r="N3464" s="19">
        <v>10</v>
      </c>
      <c r="O3464" s="19">
        <v>7</v>
      </c>
      <c r="P3464" s="19">
        <v>2</v>
      </c>
      <c r="Q3464" s="19">
        <f t="shared" si="324"/>
        <v>8.3999999999999986</v>
      </c>
      <c r="R3464" s="3">
        <f t="shared" si="325"/>
        <v>12.377349792212705</v>
      </c>
      <c r="S3464" s="3">
        <f t="shared" si="326"/>
        <v>0.51425438596491224</v>
      </c>
      <c r="T3464" s="9">
        <f t="shared" si="327"/>
        <v>2</v>
      </c>
      <c r="U3464" s="9">
        <f t="shared" si="328"/>
        <v>46.199999999999996</v>
      </c>
      <c r="V3464" s="9">
        <f t="shared" si="329"/>
        <v>16</v>
      </c>
    </row>
    <row r="3465" spans="1:22" x14ac:dyDescent="0.25">
      <c r="A3465" t="s">
        <v>626</v>
      </c>
      <c r="B3465" s="32" t="s">
        <v>128</v>
      </c>
      <c r="C3465" t="s">
        <v>202</v>
      </c>
      <c r="D3465" t="s">
        <v>861</v>
      </c>
      <c r="E3465" s="9">
        <v>0</v>
      </c>
      <c r="F3465" s="9">
        <v>0</v>
      </c>
      <c r="G3465" s="9">
        <v>0</v>
      </c>
      <c r="H3465" s="9">
        <v>0</v>
      </c>
      <c r="I3465" s="9">
        <v>0</v>
      </c>
      <c r="J3465" s="9">
        <v>0</v>
      </c>
      <c r="K3465">
        <v>1.4</v>
      </c>
      <c r="L3465" s="9">
        <v>0</v>
      </c>
      <c r="M3465" s="19">
        <v>0</v>
      </c>
      <c r="N3465" s="19">
        <v>1</v>
      </c>
      <c r="O3465" s="19">
        <v>0</v>
      </c>
      <c r="P3465" s="19">
        <v>1</v>
      </c>
      <c r="Q3465" s="19">
        <f t="shared" si="324"/>
        <v>1.4</v>
      </c>
      <c r="R3465" s="3">
        <f t="shared" si="325"/>
        <v>0.52194275780418908</v>
      </c>
      <c r="S3465" s="3">
        <f t="shared" si="326"/>
        <v>3.7280701754385963E-2</v>
      </c>
      <c r="T3465" s="9">
        <f t="shared" si="327"/>
        <v>0</v>
      </c>
      <c r="U3465" s="9">
        <f t="shared" si="328"/>
        <v>1.4</v>
      </c>
      <c r="V3465" s="9">
        <f t="shared" si="329"/>
        <v>1</v>
      </c>
    </row>
    <row r="3466" spans="1:22" x14ac:dyDescent="0.25">
      <c r="A3466" t="s">
        <v>626</v>
      </c>
      <c r="B3466" s="32" t="s">
        <v>128</v>
      </c>
      <c r="C3466" t="s">
        <v>202</v>
      </c>
      <c r="D3466" t="s">
        <v>5604</v>
      </c>
      <c r="E3466" s="9">
        <v>0</v>
      </c>
      <c r="F3466" s="9">
        <v>0</v>
      </c>
      <c r="G3466" s="9">
        <v>0</v>
      </c>
      <c r="H3466" s="9">
        <v>0</v>
      </c>
      <c r="I3466" s="9">
        <v>0</v>
      </c>
      <c r="J3466" s="9">
        <v>0</v>
      </c>
      <c r="K3466">
        <v>0</v>
      </c>
      <c r="L3466" s="9">
        <v>0</v>
      </c>
      <c r="M3466" s="19">
        <v>0</v>
      </c>
      <c r="N3466" s="19">
        <v>0</v>
      </c>
      <c r="O3466" s="19">
        <v>0</v>
      </c>
      <c r="P3466" s="19">
        <v>14</v>
      </c>
      <c r="Q3466" s="19">
        <f t="shared" si="324"/>
        <v>0</v>
      </c>
      <c r="R3466" s="3">
        <f t="shared" si="325"/>
        <v>4.0414518843273806</v>
      </c>
      <c r="S3466" s="3">
        <f t="shared" si="326"/>
        <v>0.46052631578947373</v>
      </c>
      <c r="T3466" s="9">
        <f t="shared" si="327"/>
        <v>0</v>
      </c>
      <c r="U3466" s="9">
        <f t="shared" si="328"/>
        <v>14</v>
      </c>
      <c r="V3466" s="9">
        <f t="shared" si="329"/>
        <v>5</v>
      </c>
    </row>
    <row r="3467" spans="1:22" x14ac:dyDescent="0.25">
      <c r="A3467" t="s">
        <v>626</v>
      </c>
      <c r="B3467" s="32" t="s">
        <v>128</v>
      </c>
      <c r="C3467" t="s">
        <v>202</v>
      </c>
      <c r="D3467" t="s">
        <v>113</v>
      </c>
      <c r="E3467" s="9">
        <v>14</v>
      </c>
      <c r="F3467" s="9">
        <v>12</v>
      </c>
      <c r="G3467" s="9">
        <v>10</v>
      </c>
      <c r="H3467" s="9">
        <v>14</v>
      </c>
      <c r="I3467" s="9">
        <v>8</v>
      </c>
      <c r="J3467" s="9">
        <v>9</v>
      </c>
      <c r="K3467">
        <v>35</v>
      </c>
      <c r="L3467" s="9">
        <v>9.7999999999999989</v>
      </c>
      <c r="M3467" s="19">
        <v>14</v>
      </c>
      <c r="N3467" s="19">
        <v>10</v>
      </c>
      <c r="O3467" s="19">
        <v>11</v>
      </c>
      <c r="P3467" s="19">
        <v>26</v>
      </c>
      <c r="Q3467" s="19">
        <f t="shared" si="324"/>
        <v>35</v>
      </c>
      <c r="R3467" s="3">
        <f t="shared" si="325"/>
        <v>8.0154396465367217</v>
      </c>
      <c r="S3467" s="3">
        <f t="shared" si="326"/>
        <v>0.47368421052631582</v>
      </c>
      <c r="T3467" s="9">
        <f t="shared" si="327"/>
        <v>8</v>
      </c>
      <c r="U3467" s="9">
        <f t="shared" si="328"/>
        <v>35</v>
      </c>
      <c r="V3467" s="9">
        <f t="shared" si="329"/>
        <v>10</v>
      </c>
    </row>
    <row r="3468" spans="1:22" x14ac:dyDescent="0.25">
      <c r="A3468" t="s">
        <v>626</v>
      </c>
      <c r="B3468" s="32" t="s">
        <v>128</v>
      </c>
      <c r="C3468" t="s">
        <v>202</v>
      </c>
      <c r="D3468" t="s">
        <v>106</v>
      </c>
      <c r="E3468" s="9">
        <v>4</v>
      </c>
      <c r="F3468" s="9">
        <v>19</v>
      </c>
      <c r="G3468" s="9">
        <v>14</v>
      </c>
      <c r="H3468" s="9">
        <v>3</v>
      </c>
      <c r="I3468" s="9">
        <v>6</v>
      </c>
      <c r="J3468" s="9">
        <v>2</v>
      </c>
      <c r="K3468">
        <v>7</v>
      </c>
      <c r="L3468" s="9">
        <v>7</v>
      </c>
      <c r="M3468" s="19">
        <v>14</v>
      </c>
      <c r="N3468" s="19">
        <v>27</v>
      </c>
      <c r="O3468" s="19">
        <v>11</v>
      </c>
      <c r="P3468" s="19">
        <v>7</v>
      </c>
      <c r="Q3468" s="19">
        <f t="shared" si="324"/>
        <v>7</v>
      </c>
      <c r="R3468" s="3">
        <f t="shared" si="325"/>
        <v>7.3541371576367371</v>
      </c>
      <c r="S3468" s="3">
        <f t="shared" si="326"/>
        <v>0.33168859649122812</v>
      </c>
      <c r="T3468" s="9">
        <f t="shared" si="327"/>
        <v>2</v>
      </c>
      <c r="U3468" s="9">
        <f t="shared" si="328"/>
        <v>27</v>
      </c>
      <c r="V3468" s="9">
        <f t="shared" si="329"/>
        <v>9</v>
      </c>
    </row>
    <row r="3469" spans="1:22" x14ac:dyDescent="0.25">
      <c r="A3469" t="s">
        <v>626</v>
      </c>
      <c r="B3469" s="32" t="s">
        <v>128</v>
      </c>
      <c r="C3469" t="s">
        <v>202</v>
      </c>
      <c r="D3469" t="s">
        <v>108</v>
      </c>
      <c r="E3469" s="9">
        <v>0</v>
      </c>
      <c r="F3469" s="9">
        <v>0</v>
      </c>
      <c r="G3469" s="9">
        <v>0</v>
      </c>
      <c r="H3469" s="9">
        <v>0</v>
      </c>
      <c r="I3469" s="9">
        <v>0</v>
      </c>
      <c r="J3469" s="9">
        <v>0</v>
      </c>
      <c r="K3469">
        <v>1.4</v>
      </c>
      <c r="L3469" s="9">
        <v>0</v>
      </c>
      <c r="M3469" s="19">
        <v>1</v>
      </c>
      <c r="N3469" s="19">
        <v>0</v>
      </c>
      <c r="O3469" s="19">
        <v>0</v>
      </c>
      <c r="P3469" s="19">
        <v>0</v>
      </c>
      <c r="Q3469" s="19">
        <f t="shared" si="324"/>
        <v>1.4</v>
      </c>
      <c r="R3469" s="3">
        <f t="shared" si="325"/>
        <v>0.47482054026183984</v>
      </c>
      <c r="S3469" s="3">
        <f t="shared" si="326"/>
        <v>3.9473684210526314E-2</v>
      </c>
      <c r="T3469" s="9">
        <f t="shared" si="327"/>
        <v>0</v>
      </c>
      <c r="U3469" s="9">
        <f t="shared" si="328"/>
        <v>1.4</v>
      </c>
      <c r="V3469" s="9">
        <f t="shared" si="329"/>
        <v>1</v>
      </c>
    </row>
    <row r="3470" spans="1:22" x14ac:dyDescent="0.25">
      <c r="A3470" t="s">
        <v>626</v>
      </c>
      <c r="B3470" s="32" t="s">
        <v>128</v>
      </c>
      <c r="C3470" t="s">
        <v>202</v>
      </c>
      <c r="D3470" t="s">
        <v>2214</v>
      </c>
      <c r="E3470" s="9">
        <v>0</v>
      </c>
      <c r="F3470" s="9">
        <v>0</v>
      </c>
      <c r="G3470" s="9">
        <v>0</v>
      </c>
      <c r="H3470" s="9">
        <v>0</v>
      </c>
      <c r="I3470" s="9">
        <v>0</v>
      </c>
      <c r="J3470" s="9">
        <v>1</v>
      </c>
      <c r="K3470">
        <v>0</v>
      </c>
      <c r="L3470" s="9">
        <v>0</v>
      </c>
      <c r="M3470" s="19">
        <v>0</v>
      </c>
      <c r="N3470" s="19">
        <v>0</v>
      </c>
      <c r="O3470" s="19">
        <v>0</v>
      </c>
      <c r="P3470" s="19">
        <v>0</v>
      </c>
      <c r="Q3470" s="19">
        <f t="shared" si="324"/>
        <v>0</v>
      </c>
      <c r="R3470" s="3">
        <f t="shared" si="325"/>
        <v>0.28867513459481287</v>
      </c>
      <c r="S3470" s="3">
        <f t="shared" si="326"/>
        <v>3.2894736842105261E-2</v>
      </c>
      <c r="T3470" s="9">
        <f t="shared" si="327"/>
        <v>0</v>
      </c>
      <c r="U3470" s="9">
        <f t="shared" si="328"/>
        <v>1</v>
      </c>
      <c r="V3470" s="9">
        <f t="shared" si="329"/>
        <v>0</v>
      </c>
    </row>
    <row r="3471" spans="1:22" x14ac:dyDescent="0.25">
      <c r="A3471" t="s">
        <v>626</v>
      </c>
      <c r="B3471" s="32" t="s">
        <v>128</v>
      </c>
      <c r="C3471" t="s">
        <v>202</v>
      </c>
      <c r="D3471" t="s">
        <v>109</v>
      </c>
      <c r="E3471" s="9">
        <v>1</v>
      </c>
      <c r="F3471" s="9">
        <v>4</v>
      </c>
      <c r="G3471" s="9">
        <v>2</v>
      </c>
      <c r="H3471" s="9">
        <v>2</v>
      </c>
      <c r="I3471" s="9">
        <v>1</v>
      </c>
      <c r="J3471" s="9">
        <v>3</v>
      </c>
      <c r="K3471">
        <v>8.3999999999999986</v>
      </c>
      <c r="L3471" s="9">
        <v>0</v>
      </c>
      <c r="M3471" s="19">
        <v>1</v>
      </c>
      <c r="N3471" s="19">
        <v>4</v>
      </c>
      <c r="O3471" s="19">
        <v>1</v>
      </c>
      <c r="P3471" s="19">
        <v>1</v>
      </c>
      <c r="Q3471" s="19">
        <f t="shared" si="324"/>
        <v>8.3999999999999986</v>
      </c>
      <c r="R3471" s="3">
        <f t="shared" si="325"/>
        <v>2.2832725052724943</v>
      </c>
      <c r="S3471" s="3">
        <f t="shared" si="326"/>
        <v>8.4928229665071769E-2</v>
      </c>
      <c r="T3471" s="9">
        <f t="shared" si="327"/>
        <v>0</v>
      </c>
      <c r="U3471" s="9">
        <f t="shared" si="328"/>
        <v>8.3999999999999986</v>
      </c>
      <c r="V3471" s="9">
        <f t="shared" si="329"/>
        <v>3</v>
      </c>
    </row>
    <row r="3472" spans="1:22" x14ac:dyDescent="0.25">
      <c r="A3472" t="s">
        <v>626</v>
      </c>
      <c r="B3472" s="32" t="s">
        <v>128</v>
      </c>
      <c r="C3472" t="s">
        <v>202</v>
      </c>
      <c r="D3472" t="s">
        <v>4746</v>
      </c>
      <c r="E3472" s="9">
        <v>8</v>
      </c>
      <c r="F3472" s="9">
        <v>21</v>
      </c>
      <c r="G3472" s="9">
        <v>13</v>
      </c>
      <c r="H3472" s="9">
        <v>42</v>
      </c>
      <c r="I3472" s="9">
        <v>31</v>
      </c>
      <c r="J3472" s="9">
        <v>26</v>
      </c>
      <c r="K3472">
        <v>51.8</v>
      </c>
      <c r="L3472" s="9">
        <v>21</v>
      </c>
      <c r="M3472" s="19">
        <v>4</v>
      </c>
      <c r="N3472" s="19">
        <v>8</v>
      </c>
      <c r="O3472" s="19">
        <v>9</v>
      </c>
      <c r="P3472" s="19">
        <v>0</v>
      </c>
      <c r="Q3472" s="19">
        <f t="shared" si="324"/>
        <v>51.8</v>
      </c>
      <c r="R3472" s="3">
        <f t="shared" si="325"/>
        <v>15.857280136685903</v>
      </c>
      <c r="S3472" s="3">
        <f t="shared" si="326"/>
        <v>0.70215311004784697</v>
      </c>
      <c r="T3472" s="9">
        <f t="shared" si="327"/>
        <v>0</v>
      </c>
      <c r="U3472" s="9">
        <f t="shared" si="328"/>
        <v>51.8</v>
      </c>
      <c r="V3472" s="9">
        <f t="shared" si="329"/>
        <v>20</v>
      </c>
    </row>
    <row r="3473" spans="1:22" x14ac:dyDescent="0.25">
      <c r="A3473" t="s">
        <v>3058</v>
      </c>
      <c r="B3473" s="32" t="s">
        <v>1260</v>
      </c>
      <c r="C3473" t="s">
        <v>202</v>
      </c>
      <c r="D3473" t="s">
        <v>861</v>
      </c>
      <c r="E3473" s="9">
        <v>0</v>
      </c>
      <c r="F3473" s="9">
        <v>0</v>
      </c>
      <c r="G3473" s="9">
        <v>0</v>
      </c>
      <c r="H3473" s="9">
        <v>0</v>
      </c>
      <c r="I3473" s="9">
        <v>0</v>
      </c>
      <c r="J3473" s="9">
        <v>0</v>
      </c>
      <c r="K3473">
        <v>0</v>
      </c>
      <c r="L3473" s="9">
        <v>0</v>
      </c>
      <c r="M3473" s="19">
        <v>0</v>
      </c>
      <c r="N3473" s="19">
        <v>0</v>
      </c>
      <c r="O3473" s="19">
        <v>0</v>
      </c>
      <c r="P3473" s="19">
        <v>1</v>
      </c>
      <c r="Q3473" s="19">
        <f t="shared" si="324"/>
        <v>0</v>
      </c>
      <c r="R3473" s="3">
        <f t="shared" si="325"/>
        <v>0.28867513459481287</v>
      </c>
      <c r="S3473" s="3">
        <f t="shared" si="326"/>
        <v>3.2894736842105261E-2</v>
      </c>
      <c r="T3473" s="9">
        <f t="shared" si="327"/>
        <v>0</v>
      </c>
      <c r="U3473" s="9">
        <f t="shared" si="328"/>
        <v>1</v>
      </c>
      <c r="V3473" s="9">
        <f t="shared" si="329"/>
        <v>0</v>
      </c>
    </row>
    <row r="3474" spans="1:22" x14ac:dyDescent="0.25">
      <c r="A3474" t="s">
        <v>3058</v>
      </c>
      <c r="B3474" s="32" t="s">
        <v>1260</v>
      </c>
      <c r="C3474" t="s">
        <v>202</v>
      </c>
      <c r="D3474" t="s">
        <v>5604</v>
      </c>
      <c r="E3474" s="9">
        <v>0</v>
      </c>
      <c r="F3474" s="9">
        <v>0</v>
      </c>
      <c r="G3474" s="9">
        <v>0</v>
      </c>
      <c r="H3474" s="9">
        <v>0</v>
      </c>
      <c r="I3474" s="9">
        <v>0</v>
      </c>
      <c r="J3474" s="9">
        <v>0</v>
      </c>
      <c r="K3474">
        <v>0</v>
      </c>
      <c r="L3474" s="9">
        <v>0</v>
      </c>
      <c r="M3474" s="19">
        <v>0</v>
      </c>
      <c r="N3474" s="19">
        <v>0</v>
      </c>
      <c r="O3474" s="19">
        <v>7</v>
      </c>
      <c r="P3474" s="19">
        <v>0</v>
      </c>
      <c r="Q3474" s="19">
        <f t="shared" si="324"/>
        <v>0</v>
      </c>
      <c r="R3474" s="3">
        <f t="shared" si="325"/>
        <v>2.0207259421636903</v>
      </c>
      <c r="S3474" s="3">
        <f t="shared" si="326"/>
        <v>0.23026315789473686</v>
      </c>
      <c r="T3474" s="9">
        <f t="shared" si="327"/>
        <v>0</v>
      </c>
      <c r="U3474" s="9">
        <f t="shared" si="328"/>
        <v>7</v>
      </c>
      <c r="V3474" s="9">
        <f t="shared" si="329"/>
        <v>3</v>
      </c>
    </row>
    <row r="3475" spans="1:22" x14ac:dyDescent="0.25">
      <c r="A3475" t="s">
        <v>3058</v>
      </c>
      <c r="B3475" s="32" t="s">
        <v>1260</v>
      </c>
      <c r="C3475" t="s">
        <v>202</v>
      </c>
      <c r="D3475" t="s">
        <v>113</v>
      </c>
      <c r="E3475" s="9">
        <v>3</v>
      </c>
      <c r="F3475" s="9">
        <v>5</v>
      </c>
      <c r="G3475" s="9">
        <v>2</v>
      </c>
      <c r="H3475" s="9">
        <v>2</v>
      </c>
      <c r="I3475" s="9">
        <v>0</v>
      </c>
      <c r="J3475" s="9">
        <v>1</v>
      </c>
      <c r="K3475">
        <v>7</v>
      </c>
      <c r="L3475" s="9">
        <v>0</v>
      </c>
      <c r="M3475" s="19">
        <v>3</v>
      </c>
      <c r="N3475" s="19">
        <v>3</v>
      </c>
      <c r="O3475" s="19">
        <v>0</v>
      </c>
      <c r="P3475" s="19">
        <v>2</v>
      </c>
      <c r="Q3475" s="19">
        <f t="shared" si="324"/>
        <v>7</v>
      </c>
      <c r="R3475" s="3">
        <f t="shared" si="325"/>
        <v>2.1033883198882761</v>
      </c>
      <c r="S3475" s="3">
        <f t="shared" si="326"/>
        <v>0.10233918128654972</v>
      </c>
      <c r="T3475" s="9">
        <f t="shared" si="327"/>
        <v>0</v>
      </c>
      <c r="U3475" s="9">
        <f t="shared" si="328"/>
        <v>7</v>
      </c>
      <c r="V3475" s="9">
        <f t="shared" si="329"/>
        <v>3</v>
      </c>
    </row>
    <row r="3476" spans="1:22" x14ac:dyDescent="0.25">
      <c r="A3476" t="s">
        <v>3058</v>
      </c>
      <c r="B3476" s="32" t="s">
        <v>1260</v>
      </c>
      <c r="C3476" t="s">
        <v>202</v>
      </c>
      <c r="D3476" t="s">
        <v>106</v>
      </c>
      <c r="E3476" s="9">
        <v>0</v>
      </c>
      <c r="F3476" s="9">
        <v>3</v>
      </c>
      <c r="G3476" s="9">
        <v>6</v>
      </c>
      <c r="H3476" s="9">
        <v>1</v>
      </c>
      <c r="I3476" s="9">
        <v>1</v>
      </c>
      <c r="J3476" s="9">
        <v>7</v>
      </c>
      <c r="K3476">
        <v>0</v>
      </c>
      <c r="L3476" s="9">
        <v>7</v>
      </c>
      <c r="M3476" s="19">
        <v>1</v>
      </c>
      <c r="N3476" s="19">
        <v>1</v>
      </c>
      <c r="O3476" s="19">
        <v>0</v>
      </c>
      <c r="P3476" s="19">
        <v>0</v>
      </c>
      <c r="Q3476" s="19">
        <f t="shared" si="324"/>
        <v>0</v>
      </c>
      <c r="R3476" s="3">
        <f t="shared" si="325"/>
        <v>2.8001623329566252</v>
      </c>
      <c r="S3476" s="3">
        <f t="shared" si="326"/>
        <v>0.11101973684210527</v>
      </c>
      <c r="T3476" s="9">
        <f t="shared" si="327"/>
        <v>0</v>
      </c>
      <c r="U3476" s="9">
        <f t="shared" si="328"/>
        <v>7</v>
      </c>
      <c r="V3476" s="9">
        <f t="shared" si="329"/>
        <v>4</v>
      </c>
    </row>
    <row r="3477" spans="1:22" x14ac:dyDescent="0.25">
      <c r="A3477" t="s">
        <v>3058</v>
      </c>
      <c r="B3477" s="32" t="s">
        <v>1260</v>
      </c>
      <c r="C3477" t="s">
        <v>202</v>
      </c>
      <c r="D3477" t="s">
        <v>109</v>
      </c>
      <c r="E3477" s="9">
        <v>0</v>
      </c>
      <c r="F3477" s="9">
        <v>0</v>
      </c>
      <c r="G3477" s="9">
        <v>1</v>
      </c>
      <c r="H3477" s="9">
        <v>1</v>
      </c>
      <c r="I3477" s="9">
        <v>1</v>
      </c>
      <c r="J3477" s="9">
        <v>1</v>
      </c>
      <c r="K3477">
        <v>0</v>
      </c>
      <c r="L3477" s="9">
        <v>0</v>
      </c>
      <c r="M3477" s="19">
        <v>0</v>
      </c>
      <c r="N3477" s="19">
        <v>3</v>
      </c>
      <c r="O3477" s="19">
        <v>0</v>
      </c>
      <c r="P3477" s="19">
        <v>0</v>
      </c>
      <c r="Q3477" s="19">
        <f t="shared" si="324"/>
        <v>0</v>
      </c>
      <c r="R3477" s="3">
        <f t="shared" si="325"/>
        <v>0.90033663737851999</v>
      </c>
      <c r="S3477" s="3">
        <f t="shared" si="326"/>
        <v>4.6052631578947366E-2</v>
      </c>
      <c r="T3477" s="9">
        <f t="shared" si="327"/>
        <v>0</v>
      </c>
      <c r="U3477" s="9">
        <f t="shared" si="328"/>
        <v>3</v>
      </c>
      <c r="V3477" s="9">
        <f t="shared" si="329"/>
        <v>1</v>
      </c>
    </row>
    <row r="3478" spans="1:22" x14ac:dyDescent="0.25">
      <c r="A3478" t="s">
        <v>3058</v>
      </c>
      <c r="B3478" s="32" t="s">
        <v>1260</v>
      </c>
      <c r="C3478" t="s">
        <v>202</v>
      </c>
      <c r="D3478" t="s">
        <v>4746</v>
      </c>
      <c r="E3478" s="9">
        <v>3</v>
      </c>
      <c r="F3478" s="9">
        <v>2</v>
      </c>
      <c r="G3478" s="9">
        <v>2</v>
      </c>
      <c r="H3478" s="9">
        <v>2</v>
      </c>
      <c r="I3478" s="9">
        <v>4</v>
      </c>
      <c r="J3478" s="9">
        <v>3</v>
      </c>
      <c r="K3478">
        <v>12.6</v>
      </c>
      <c r="L3478" s="9">
        <v>1.4</v>
      </c>
      <c r="M3478" s="19">
        <v>2</v>
      </c>
      <c r="N3478" s="19">
        <v>7</v>
      </c>
      <c r="O3478" s="19">
        <v>1</v>
      </c>
      <c r="P3478" s="19">
        <v>1</v>
      </c>
      <c r="Q3478" s="19">
        <f t="shared" si="324"/>
        <v>12.6</v>
      </c>
      <c r="R3478" s="3">
        <f t="shared" si="325"/>
        <v>3.3253388981995191</v>
      </c>
      <c r="S3478" s="3">
        <f t="shared" si="326"/>
        <v>0.11239035087719298</v>
      </c>
      <c r="T3478" s="9">
        <f t="shared" si="327"/>
        <v>1</v>
      </c>
      <c r="U3478" s="9">
        <f t="shared" si="328"/>
        <v>12.6</v>
      </c>
      <c r="V3478" s="9">
        <f t="shared" si="329"/>
        <v>4</v>
      </c>
    </row>
    <row r="3479" spans="1:22" x14ac:dyDescent="0.25">
      <c r="A3479" t="s">
        <v>3441</v>
      </c>
      <c r="B3479" s="32" t="s">
        <v>1262</v>
      </c>
      <c r="C3479" t="s">
        <v>202</v>
      </c>
      <c r="D3479" t="s">
        <v>113</v>
      </c>
      <c r="E3479" s="9">
        <v>1</v>
      </c>
      <c r="F3479" s="9">
        <v>0</v>
      </c>
      <c r="G3479" s="9">
        <v>0</v>
      </c>
      <c r="H3479" s="9">
        <v>3</v>
      </c>
      <c r="I3479" s="9">
        <v>0</v>
      </c>
      <c r="J3479" s="9">
        <v>0</v>
      </c>
      <c r="K3479">
        <v>0</v>
      </c>
      <c r="L3479" s="9">
        <v>0</v>
      </c>
      <c r="M3479" s="19">
        <v>0</v>
      </c>
      <c r="N3479" s="19">
        <v>2</v>
      </c>
      <c r="O3479" s="19">
        <v>0</v>
      </c>
      <c r="P3479" s="19">
        <v>0</v>
      </c>
      <c r="Q3479" s="19">
        <f t="shared" si="324"/>
        <v>0</v>
      </c>
      <c r="R3479" s="3">
        <f t="shared" si="325"/>
        <v>1</v>
      </c>
      <c r="S3479" s="3">
        <f t="shared" si="326"/>
        <v>6.5789473684210523E-2</v>
      </c>
      <c r="T3479" s="9">
        <f t="shared" si="327"/>
        <v>0</v>
      </c>
      <c r="U3479" s="9">
        <f t="shared" si="328"/>
        <v>3</v>
      </c>
      <c r="V3479" s="9">
        <f t="shared" si="329"/>
        <v>1</v>
      </c>
    </row>
    <row r="3480" spans="1:22" x14ac:dyDescent="0.25">
      <c r="A3480" t="s">
        <v>3441</v>
      </c>
      <c r="B3480" s="32" t="s">
        <v>1262</v>
      </c>
      <c r="C3480" t="s">
        <v>202</v>
      </c>
      <c r="D3480" t="s">
        <v>106</v>
      </c>
      <c r="E3480" s="9">
        <v>0</v>
      </c>
      <c r="F3480" s="9">
        <v>3</v>
      </c>
      <c r="G3480" s="9">
        <v>2</v>
      </c>
      <c r="H3480" s="9">
        <v>1</v>
      </c>
      <c r="I3480" s="9">
        <v>0</v>
      </c>
      <c r="J3480" s="9">
        <v>0</v>
      </c>
      <c r="K3480">
        <v>0</v>
      </c>
      <c r="L3480" s="9">
        <v>0</v>
      </c>
      <c r="M3480" s="19">
        <v>0</v>
      </c>
      <c r="N3480" s="19">
        <v>1</v>
      </c>
      <c r="O3480" s="19">
        <v>1</v>
      </c>
      <c r="P3480" s="19">
        <v>0</v>
      </c>
      <c r="Q3480" s="19">
        <f t="shared" si="324"/>
        <v>0</v>
      </c>
      <c r="R3480" s="3">
        <f t="shared" si="325"/>
        <v>0.9847319278346619</v>
      </c>
      <c r="S3480" s="3">
        <f t="shared" si="326"/>
        <v>5.2631578947368425E-2</v>
      </c>
      <c r="T3480" s="9">
        <f t="shared" si="327"/>
        <v>0</v>
      </c>
      <c r="U3480" s="9">
        <f t="shared" si="328"/>
        <v>3</v>
      </c>
      <c r="V3480" s="9">
        <f t="shared" si="329"/>
        <v>1</v>
      </c>
    </row>
    <row r="3481" spans="1:22" x14ac:dyDescent="0.25">
      <c r="A3481" t="s">
        <v>3441</v>
      </c>
      <c r="B3481" s="32" t="s">
        <v>1262</v>
      </c>
      <c r="C3481" t="s">
        <v>202</v>
      </c>
      <c r="D3481" t="s">
        <v>109</v>
      </c>
      <c r="E3481" s="9">
        <v>0</v>
      </c>
      <c r="F3481" s="9">
        <v>0</v>
      </c>
      <c r="G3481" s="9">
        <v>1</v>
      </c>
      <c r="H3481" s="9">
        <v>0</v>
      </c>
      <c r="I3481" s="9">
        <v>0</v>
      </c>
      <c r="J3481" s="9">
        <v>0</v>
      </c>
      <c r="K3481">
        <v>0</v>
      </c>
      <c r="L3481" s="9">
        <v>0</v>
      </c>
      <c r="M3481" s="19">
        <v>0</v>
      </c>
      <c r="N3481" s="19">
        <v>1</v>
      </c>
      <c r="O3481" s="19">
        <v>2</v>
      </c>
      <c r="P3481" s="19">
        <v>0</v>
      </c>
      <c r="Q3481" s="19">
        <f t="shared" si="324"/>
        <v>0</v>
      </c>
      <c r="R3481" s="3">
        <f t="shared" si="325"/>
        <v>0.6513389472789296</v>
      </c>
      <c r="S3481" s="3">
        <f t="shared" si="326"/>
        <v>4.3859649122807015E-2</v>
      </c>
      <c r="T3481" s="9">
        <f t="shared" si="327"/>
        <v>0</v>
      </c>
      <c r="U3481" s="9">
        <f t="shared" si="328"/>
        <v>2</v>
      </c>
      <c r="V3481" s="9">
        <f t="shared" si="329"/>
        <v>1</v>
      </c>
    </row>
    <row r="3482" spans="1:22" x14ac:dyDescent="0.25">
      <c r="A3482" t="s">
        <v>3441</v>
      </c>
      <c r="B3482" s="32" t="s">
        <v>1262</v>
      </c>
      <c r="C3482" t="s">
        <v>202</v>
      </c>
      <c r="D3482" t="s">
        <v>4746</v>
      </c>
      <c r="E3482" s="9">
        <v>1</v>
      </c>
      <c r="F3482" s="9">
        <v>0</v>
      </c>
      <c r="G3482" s="9">
        <v>1</v>
      </c>
      <c r="H3482" s="9">
        <v>0</v>
      </c>
      <c r="I3482" s="9">
        <v>4</v>
      </c>
      <c r="J3482" s="9">
        <v>5</v>
      </c>
      <c r="K3482">
        <v>5.6</v>
      </c>
      <c r="L3482" s="9">
        <v>0</v>
      </c>
      <c r="M3482" s="19">
        <v>0</v>
      </c>
      <c r="N3482" s="19">
        <v>1</v>
      </c>
      <c r="O3482" s="19">
        <v>0</v>
      </c>
      <c r="P3482" s="19">
        <v>0</v>
      </c>
      <c r="Q3482" s="19">
        <f t="shared" si="324"/>
        <v>5.6</v>
      </c>
      <c r="R3482" s="3">
        <f t="shared" si="325"/>
        <v>2.1223200569759557</v>
      </c>
      <c r="S3482" s="3">
        <f t="shared" si="326"/>
        <v>9.6491228070175447E-2</v>
      </c>
      <c r="T3482" s="9">
        <f t="shared" si="327"/>
        <v>0</v>
      </c>
      <c r="U3482" s="9">
        <f t="shared" si="328"/>
        <v>5.6</v>
      </c>
      <c r="V3482" s="9">
        <f t="shared" si="329"/>
        <v>3</v>
      </c>
    </row>
    <row r="3483" spans="1:22" x14ac:dyDescent="0.25">
      <c r="A3483" t="s">
        <v>3844</v>
      </c>
      <c r="B3483" s="32" t="s">
        <v>2379</v>
      </c>
      <c r="C3483" t="s">
        <v>202</v>
      </c>
      <c r="D3483" t="s">
        <v>113</v>
      </c>
      <c r="E3483" s="9">
        <v>0</v>
      </c>
      <c r="F3483" s="9">
        <v>0</v>
      </c>
      <c r="G3483" s="9">
        <v>0</v>
      </c>
      <c r="H3483" s="9">
        <v>0</v>
      </c>
      <c r="I3483" s="9">
        <v>0</v>
      </c>
      <c r="J3483" s="9">
        <v>0</v>
      </c>
      <c r="K3483">
        <v>0</v>
      </c>
      <c r="L3483" s="9">
        <v>0</v>
      </c>
      <c r="M3483" s="19">
        <v>0</v>
      </c>
      <c r="N3483" s="19">
        <v>2</v>
      </c>
      <c r="O3483" s="19">
        <v>0</v>
      </c>
      <c r="P3483" s="19">
        <v>0</v>
      </c>
      <c r="Q3483" s="19">
        <f t="shared" si="324"/>
        <v>0</v>
      </c>
      <c r="R3483" s="3">
        <f t="shared" si="325"/>
        <v>0.57735026918962573</v>
      </c>
      <c r="S3483" s="3">
        <f t="shared" si="326"/>
        <v>6.5789473684210523E-2</v>
      </c>
      <c r="T3483" s="9">
        <f t="shared" si="327"/>
        <v>0</v>
      </c>
      <c r="U3483" s="9">
        <f t="shared" si="328"/>
        <v>2</v>
      </c>
      <c r="V3483" s="9">
        <f t="shared" si="329"/>
        <v>1</v>
      </c>
    </row>
    <row r="3484" spans="1:22" x14ac:dyDescent="0.25">
      <c r="A3484" t="s">
        <v>3844</v>
      </c>
      <c r="B3484" s="32" t="s">
        <v>2379</v>
      </c>
      <c r="C3484" t="s">
        <v>202</v>
      </c>
      <c r="D3484" t="s">
        <v>106</v>
      </c>
      <c r="E3484" s="9">
        <v>0</v>
      </c>
      <c r="F3484" s="9">
        <v>0</v>
      </c>
      <c r="G3484" s="9">
        <v>0</v>
      </c>
      <c r="H3484" s="9">
        <v>0</v>
      </c>
      <c r="I3484" s="9">
        <v>0</v>
      </c>
      <c r="J3484" s="9">
        <v>0</v>
      </c>
      <c r="K3484">
        <v>0</v>
      </c>
      <c r="L3484" s="9">
        <v>0</v>
      </c>
      <c r="M3484" s="19">
        <v>0</v>
      </c>
      <c r="N3484" s="19">
        <v>11</v>
      </c>
      <c r="O3484" s="19">
        <v>0</v>
      </c>
      <c r="P3484" s="19">
        <v>0</v>
      </c>
      <c r="Q3484" s="19">
        <f t="shared" si="324"/>
        <v>0</v>
      </c>
      <c r="R3484" s="3">
        <f t="shared" si="325"/>
        <v>3.1754264805429417</v>
      </c>
      <c r="S3484" s="3">
        <f t="shared" si="326"/>
        <v>0.36184210526315791</v>
      </c>
      <c r="T3484" s="9">
        <f t="shared" si="327"/>
        <v>0</v>
      </c>
      <c r="U3484" s="9">
        <f t="shared" si="328"/>
        <v>11</v>
      </c>
      <c r="V3484" s="9">
        <f t="shared" si="329"/>
        <v>4</v>
      </c>
    </row>
    <row r="3485" spans="1:22" x14ac:dyDescent="0.25">
      <c r="A3485" t="s">
        <v>3844</v>
      </c>
      <c r="B3485" s="32" t="s">
        <v>2379</v>
      </c>
      <c r="C3485" t="s">
        <v>202</v>
      </c>
      <c r="D3485" t="s">
        <v>2214</v>
      </c>
      <c r="E3485" s="9">
        <v>0</v>
      </c>
      <c r="F3485" s="9">
        <v>0</v>
      </c>
      <c r="G3485" s="9">
        <v>1</v>
      </c>
      <c r="H3485" s="9">
        <v>0</v>
      </c>
      <c r="I3485" s="9">
        <v>0</v>
      </c>
      <c r="J3485" s="9">
        <v>0</v>
      </c>
      <c r="K3485">
        <v>0</v>
      </c>
      <c r="L3485" s="9">
        <v>0</v>
      </c>
      <c r="M3485" s="19">
        <v>0</v>
      </c>
      <c r="N3485" s="19">
        <v>0</v>
      </c>
      <c r="O3485" s="19">
        <v>0</v>
      </c>
      <c r="P3485" s="19">
        <v>0</v>
      </c>
      <c r="Q3485" s="19">
        <f t="shared" si="324"/>
        <v>0</v>
      </c>
      <c r="R3485" s="3">
        <f t="shared" si="325"/>
        <v>0.28867513459481287</v>
      </c>
      <c r="S3485" s="3">
        <f t="shared" si="326"/>
        <v>3.2894736842105261E-2</v>
      </c>
      <c r="T3485" s="9">
        <f t="shared" si="327"/>
        <v>0</v>
      </c>
      <c r="U3485" s="9">
        <f t="shared" si="328"/>
        <v>1</v>
      </c>
      <c r="V3485" s="9">
        <f t="shared" si="329"/>
        <v>0</v>
      </c>
    </row>
    <row r="3486" spans="1:22" x14ac:dyDescent="0.25">
      <c r="A3486" t="s">
        <v>3844</v>
      </c>
      <c r="B3486" s="32" t="s">
        <v>2379</v>
      </c>
      <c r="C3486" t="s">
        <v>202</v>
      </c>
      <c r="D3486" t="s">
        <v>109</v>
      </c>
      <c r="E3486" s="9">
        <v>0</v>
      </c>
      <c r="F3486" s="9">
        <v>0</v>
      </c>
      <c r="G3486" s="9">
        <v>0</v>
      </c>
      <c r="H3486" s="9">
        <v>0</v>
      </c>
      <c r="I3486" s="9">
        <v>0</v>
      </c>
      <c r="J3486" s="9">
        <v>0</v>
      </c>
      <c r="K3486">
        <v>1.4</v>
      </c>
      <c r="L3486" s="9">
        <v>0</v>
      </c>
      <c r="M3486" s="19">
        <v>0</v>
      </c>
      <c r="N3486" s="19">
        <v>1</v>
      </c>
      <c r="O3486" s="19">
        <v>0</v>
      </c>
      <c r="P3486" s="19">
        <v>0</v>
      </c>
      <c r="Q3486" s="19">
        <f t="shared" si="324"/>
        <v>1.4</v>
      </c>
      <c r="R3486" s="3">
        <f t="shared" si="325"/>
        <v>0.47482054026183984</v>
      </c>
      <c r="S3486" s="3">
        <f t="shared" si="326"/>
        <v>3.9473684210526314E-2</v>
      </c>
      <c r="T3486" s="9">
        <f t="shared" si="327"/>
        <v>0</v>
      </c>
      <c r="U3486" s="9">
        <f t="shared" si="328"/>
        <v>1.4</v>
      </c>
      <c r="V3486" s="9">
        <f t="shared" si="329"/>
        <v>1</v>
      </c>
    </row>
    <row r="3487" spans="1:22" x14ac:dyDescent="0.25">
      <c r="A3487" t="s">
        <v>3844</v>
      </c>
      <c r="B3487" s="32" t="s">
        <v>2379</v>
      </c>
      <c r="C3487" t="s">
        <v>202</v>
      </c>
      <c r="D3487" t="s">
        <v>4746</v>
      </c>
      <c r="E3487" s="9">
        <v>4</v>
      </c>
      <c r="F3487" s="9">
        <v>3</v>
      </c>
      <c r="G3487" s="9">
        <v>0</v>
      </c>
      <c r="H3487" s="9">
        <v>0</v>
      </c>
      <c r="I3487" s="9">
        <v>0</v>
      </c>
      <c r="J3487" s="9">
        <v>0</v>
      </c>
      <c r="K3487">
        <v>0</v>
      </c>
      <c r="L3487" s="9">
        <v>0</v>
      </c>
      <c r="M3487" s="19">
        <v>0</v>
      </c>
      <c r="N3487" s="19">
        <v>0</v>
      </c>
      <c r="O3487" s="19">
        <v>0</v>
      </c>
      <c r="P3487" s="19">
        <v>0</v>
      </c>
      <c r="Q3487" s="19">
        <f t="shared" si="324"/>
        <v>0</v>
      </c>
      <c r="R3487" s="3">
        <f t="shared" si="325"/>
        <v>1.378954368902449</v>
      </c>
      <c r="S3487" s="3">
        <f t="shared" si="326"/>
        <v>0.11513157894736843</v>
      </c>
      <c r="T3487" s="9">
        <f t="shared" si="327"/>
        <v>0</v>
      </c>
      <c r="U3487" s="9">
        <f t="shared" si="328"/>
        <v>4</v>
      </c>
      <c r="V3487" s="9">
        <f t="shared" si="329"/>
        <v>2</v>
      </c>
    </row>
    <row r="3488" spans="1:22" x14ac:dyDescent="0.25">
      <c r="A3488" t="s">
        <v>3449</v>
      </c>
      <c r="B3488" s="32" t="s">
        <v>1279</v>
      </c>
      <c r="C3488" t="s">
        <v>202</v>
      </c>
      <c r="D3488" t="s">
        <v>113</v>
      </c>
      <c r="E3488" s="9">
        <v>0</v>
      </c>
      <c r="F3488" s="9">
        <v>1</v>
      </c>
      <c r="G3488" s="9">
        <v>1</v>
      </c>
      <c r="H3488" s="9">
        <v>0</v>
      </c>
      <c r="I3488" s="9">
        <v>0</v>
      </c>
      <c r="J3488" s="9">
        <v>0</v>
      </c>
      <c r="K3488">
        <v>0</v>
      </c>
      <c r="L3488" s="9">
        <v>0</v>
      </c>
      <c r="M3488" s="19">
        <v>0</v>
      </c>
      <c r="N3488" s="19">
        <v>0</v>
      </c>
      <c r="O3488" s="19">
        <v>0</v>
      </c>
      <c r="P3488" s="19">
        <v>1</v>
      </c>
      <c r="Q3488" s="19">
        <f t="shared" si="324"/>
        <v>0</v>
      </c>
      <c r="R3488" s="3">
        <f t="shared" si="325"/>
        <v>0.45226701686664544</v>
      </c>
      <c r="S3488" s="3">
        <f t="shared" si="326"/>
        <v>3.2894736842105261E-2</v>
      </c>
      <c r="T3488" s="9">
        <f t="shared" si="327"/>
        <v>0</v>
      </c>
      <c r="U3488" s="9">
        <f t="shared" si="328"/>
        <v>1</v>
      </c>
      <c r="V3488" s="9">
        <f t="shared" si="329"/>
        <v>1</v>
      </c>
    </row>
    <row r="3489" spans="1:22" x14ac:dyDescent="0.25">
      <c r="A3489" t="s">
        <v>2807</v>
      </c>
      <c r="B3489" s="32" t="s">
        <v>1751</v>
      </c>
      <c r="C3489" t="s">
        <v>202</v>
      </c>
      <c r="D3489" t="s">
        <v>15</v>
      </c>
      <c r="E3489" s="9">
        <v>50</v>
      </c>
      <c r="F3489" s="9">
        <v>0</v>
      </c>
      <c r="G3489" s="9">
        <v>0</v>
      </c>
      <c r="H3489" s="9">
        <v>0</v>
      </c>
      <c r="I3489" s="9">
        <v>0</v>
      </c>
      <c r="J3489" s="9">
        <v>0</v>
      </c>
      <c r="K3489">
        <v>0</v>
      </c>
      <c r="L3489" s="9">
        <v>0</v>
      </c>
      <c r="M3489" s="19">
        <v>0</v>
      </c>
      <c r="N3489" s="19">
        <v>0</v>
      </c>
      <c r="O3489" s="19">
        <v>0</v>
      </c>
      <c r="P3489" s="19">
        <v>0</v>
      </c>
      <c r="Q3489" s="19">
        <f t="shared" si="324"/>
        <v>0</v>
      </c>
      <c r="R3489" s="3">
        <f t="shared" si="325"/>
        <v>14.433756729740644</v>
      </c>
      <c r="S3489" s="3">
        <f t="shared" si="326"/>
        <v>1.6447368421052633</v>
      </c>
      <c r="T3489" s="9">
        <f t="shared" si="327"/>
        <v>0</v>
      </c>
      <c r="U3489" s="9">
        <f t="shared" si="328"/>
        <v>50</v>
      </c>
      <c r="V3489" s="9">
        <f t="shared" si="329"/>
        <v>19</v>
      </c>
    </row>
    <row r="3490" spans="1:22" x14ac:dyDescent="0.25">
      <c r="A3490" t="s">
        <v>2807</v>
      </c>
      <c r="B3490" s="32" t="s">
        <v>1751</v>
      </c>
      <c r="C3490" t="s">
        <v>202</v>
      </c>
      <c r="D3490" t="s">
        <v>5604</v>
      </c>
      <c r="E3490" s="9">
        <v>0</v>
      </c>
      <c r="F3490" s="9">
        <v>0</v>
      </c>
      <c r="G3490" s="9">
        <v>0</v>
      </c>
      <c r="H3490" s="9">
        <v>0</v>
      </c>
      <c r="I3490" s="9">
        <v>0</v>
      </c>
      <c r="J3490" s="9">
        <v>0</v>
      </c>
      <c r="K3490">
        <v>0</v>
      </c>
      <c r="L3490" s="9">
        <v>0</v>
      </c>
      <c r="M3490" s="19">
        <v>0</v>
      </c>
      <c r="N3490" s="19">
        <v>0</v>
      </c>
      <c r="O3490" s="19">
        <v>1</v>
      </c>
      <c r="P3490" s="19">
        <v>13</v>
      </c>
      <c r="Q3490" s="19">
        <f t="shared" si="324"/>
        <v>0</v>
      </c>
      <c r="R3490" s="3">
        <f t="shared" si="325"/>
        <v>3.7376057804023377</v>
      </c>
      <c r="S3490" s="3">
        <f t="shared" si="326"/>
        <v>0.23026315789473686</v>
      </c>
      <c r="T3490" s="9">
        <f t="shared" si="327"/>
        <v>0</v>
      </c>
      <c r="U3490" s="9">
        <f t="shared" si="328"/>
        <v>13</v>
      </c>
      <c r="V3490" s="9">
        <f t="shared" si="329"/>
        <v>5</v>
      </c>
    </row>
    <row r="3491" spans="1:22" x14ac:dyDescent="0.25">
      <c r="A3491" t="s">
        <v>2807</v>
      </c>
      <c r="B3491" s="32" t="s">
        <v>1751</v>
      </c>
      <c r="C3491" t="s">
        <v>202</v>
      </c>
      <c r="D3491" t="s">
        <v>113</v>
      </c>
      <c r="E3491" s="9">
        <v>6</v>
      </c>
      <c r="F3491" s="9">
        <v>6</v>
      </c>
      <c r="G3491" s="9">
        <v>5</v>
      </c>
      <c r="H3491" s="9">
        <v>7</v>
      </c>
      <c r="I3491" s="9">
        <v>4</v>
      </c>
      <c r="J3491" s="9">
        <v>8</v>
      </c>
      <c r="K3491">
        <v>36.4</v>
      </c>
      <c r="L3491" s="9">
        <v>9.7999999999999989</v>
      </c>
      <c r="M3491" s="19">
        <v>1</v>
      </c>
      <c r="N3491" s="19">
        <v>4</v>
      </c>
      <c r="O3491" s="19">
        <v>9</v>
      </c>
      <c r="P3491" s="19">
        <v>14</v>
      </c>
      <c r="Q3491" s="19">
        <f t="shared" si="324"/>
        <v>36.4</v>
      </c>
      <c r="R3491" s="3">
        <f t="shared" si="325"/>
        <v>9.1898989343867328</v>
      </c>
      <c r="S3491" s="3">
        <f t="shared" si="326"/>
        <v>0.30208333333333337</v>
      </c>
      <c r="T3491" s="9">
        <f t="shared" si="327"/>
        <v>1</v>
      </c>
      <c r="U3491" s="9">
        <f t="shared" si="328"/>
        <v>36.4</v>
      </c>
      <c r="V3491" s="9">
        <f t="shared" si="329"/>
        <v>12</v>
      </c>
    </row>
    <row r="3492" spans="1:22" x14ac:dyDescent="0.25">
      <c r="A3492" t="s">
        <v>2807</v>
      </c>
      <c r="B3492" s="32" t="s">
        <v>1751</v>
      </c>
      <c r="C3492" t="s">
        <v>202</v>
      </c>
      <c r="D3492" t="s">
        <v>820</v>
      </c>
      <c r="E3492" s="9">
        <v>0</v>
      </c>
      <c r="F3492" s="9">
        <v>0</v>
      </c>
      <c r="G3492" s="9">
        <v>0</v>
      </c>
      <c r="H3492" s="9">
        <v>0</v>
      </c>
      <c r="I3492" s="9">
        <v>0</v>
      </c>
      <c r="J3492" s="9">
        <v>0</v>
      </c>
      <c r="K3492">
        <v>0</v>
      </c>
      <c r="L3492" s="9">
        <v>0</v>
      </c>
      <c r="M3492" s="19">
        <v>1</v>
      </c>
      <c r="N3492" s="19">
        <v>0</v>
      </c>
      <c r="O3492" s="19">
        <v>0</v>
      </c>
      <c r="P3492" s="19">
        <v>0</v>
      </c>
      <c r="Q3492" s="19">
        <f t="shared" si="324"/>
        <v>0</v>
      </c>
      <c r="R3492" s="3">
        <f t="shared" si="325"/>
        <v>0.28867513459481287</v>
      </c>
      <c r="S3492" s="3">
        <f t="shared" si="326"/>
        <v>3.2894736842105261E-2</v>
      </c>
      <c r="T3492" s="9">
        <f t="shared" si="327"/>
        <v>0</v>
      </c>
      <c r="U3492" s="9">
        <f t="shared" si="328"/>
        <v>1</v>
      </c>
      <c r="V3492" s="9">
        <f t="shared" si="329"/>
        <v>0</v>
      </c>
    </row>
    <row r="3493" spans="1:22" x14ac:dyDescent="0.25">
      <c r="A3493" t="s">
        <v>2807</v>
      </c>
      <c r="B3493" s="32" t="s">
        <v>1751</v>
      </c>
      <c r="C3493" t="s">
        <v>202</v>
      </c>
      <c r="D3493" t="s">
        <v>106</v>
      </c>
      <c r="E3493" s="9">
        <v>12</v>
      </c>
      <c r="F3493" s="9">
        <v>10</v>
      </c>
      <c r="G3493" s="9">
        <v>17</v>
      </c>
      <c r="H3493" s="9">
        <v>7</v>
      </c>
      <c r="I3493" s="9">
        <v>9</v>
      </c>
      <c r="J3493" s="9">
        <v>11</v>
      </c>
      <c r="K3493">
        <v>68.599999999999994</v>
      </c>
      <c r="L3493" s="9">
        <v>33.599999999999994</v>
      </c>
      <c r="M3493" s="19">
        <v>23</v>
      </c>
      <c r="N3493" s="19">
        <v>7</v>
      </c>
      <c r="O3493" s="19">
        <v>1</v>
      </c>
      <c r="P3493" s="19">
        <v>0</v>
      </c>
      <c r="Q3493" s="19">
        <f t="shared" si="324"/>
        <v>68.599999999999994</v>
      </c>
      <c r="R3493" s="3">
        <f t="shared" si="325"/>
        <v>18.808122036648275</v>
      </c>
      <c r="S3493" s="3">
        <f t="shared" si="326"/>
        <v>0.59569377990430628</v>
      </c>
      <c r="T3493" s="9">
        <f t="shared" si="327"/>
        <v>0</v>
      </c>
      <c r="U3493" s="9">
        <f t="shared" si="328"/>
        <v>68.599999999999994</v>
      </c>
      <c r="V3493" s="9">
        <f t="shared" si="329"/>
        <v>24</v>
      </c>
    </row>
    <row r="3494" spans="1:22" x14ac:dyDescent="0.25">
      <c r="A3494" t="s">
        <v>2807</v>
      </c>
      <c r="B3494" s="32" t="s">
        <v>1751</v>
      </c>
      <c r="C3494" t="s">
        <v>202</v>
      </c>
      <c r="D3494" t="s">
        <v>108</v>
      </c>
      <c r="E3494" s="9">
        <v>0</v>
      </c>
      <c r="F3494" s="9">
        <v>0</v>
      </c>
      <c r="G3494" s="9">
        <v>0</v>
      </c>
      <c r="H3494" s="9">
        <v>0</v>
      </c>
      <c r="I3494" s="9">
        <v>0</v>
      </c>
      <c r="J3494" s="9">
        <v>0</v>
      </c>
      <c r="K3494">
        <v>0</v>
      </c>
      <c r="L3494" s="9">
        <v>0</v>
      </c>
      <c r="M3494" s="19">
        <v>0</v>
      </c>
      <c r="N3494" s="19">
        <v>0</v>
      </c>
      <c r="O3494" s="19">
        <v>2</v>
      </c>
      <c r="P3494" s="19">
        <v>2</v>
      </c>
      <c r="Q3494" s="19">
        <f t="shared" si="324"/>
        <v>0</v>
      </c>
      <c r="R3494" s="3">
        <f t="shared" si="325"/>
        <v>0.77849894416152299</v>
      </c>
      <c r="S3494" s="3">
        <f t="shared" si="326"/>
        <v>6.5789473684210523E-2</v>
      </c>
      <c r="T3494" s="9">
        <f t="shared" si="327"/>
        <v>0</v>
      </c>
      <c r="U3494" s="9">
        <f t="shared" si="328"/>
        <v>2</v>
      </c>
      <c r="V3494" s="9">
        <f t="shared" si="329"/>
        <v>1</v>
      </c>
    </row>
    <row r="3495" spans="1:22" x14ac:dyDescent="0.25">
      <c r="A3495" t="s">
        <v>2807</v>
      </c>
      <c r="B3495" s="32" t="s">
        <v>1751</v>
      </c>
      <c r="C3495" t="s">
        <v>202</v>
      </c>
      <c r="D3495" t="s">
        <v>2214</v>
      </c>
      <c r="E3495" s="9">
        <v>1</v>
      </c>
      <c r="F3495" s="9">
        <v>1</v>
      </c>
      <c r="G3495" s="9">
        <v>0</v>
      </c>
      <c r="H3495" s="9">
        <v>0</v>
      </c>
      <c r="I3495" s="9">
        <v>0</v>
      </c>
      <c r="J3495" s="9">
        <v>0</v>
      </c>
      <c r="K3495">
        <v>0</v>
      </c>
      <c r="L3495" s="9">
        <v>0</v>
      </c>
      <c r="M3495" s="19">
        <v>0</v>
      </c>
      <c r="N3495" s="19">
        <v>0</v>
      </c>
      <c r="O3495" s="19">
        <v>0</v>
      </c>
      <c r="P3495" s="19">
        <v>0</v>
      </c>
      <c r="Q3495" s="19">
        <f t="shared" si="324"/>
        <v>0</v>
      </c>
      <c r="R3495" s="3">
        <f t="shared" si="325"/>
        <v>0.38924947208076149</v>
      </c>
      <c r="S3495" s="3">
        <f t="shared" si="326"/>
        <v>3.2894736842105261E-2</v>
      </c>
      <c r="T3495" s="9">
        <f t="shared" si="327"/>
        <v>0</v>
      </c>
      <c r="U3495" s="9">
        <f t="shared" si="328"/>
        <v>1</v>
      </c>
      <c r="V3495" s="9">
        <f t="shared" si="329"/>
        <v>1</v>
      </c>
    </row>
    <row r="3496" spans="1:22" x14ac:dyDescent="0.25">
      <c r="A3496" t="s">
        <v>2807</v>
      </c>
      <c r="B3496" s="32" t="s">
        <v>1751</v>
      </c>
      <c r="C3496" t="s">
        <v>202</v>
      </c>
      <c r="D3496" t="s">
        <v>109</v>
      </c>
      <c r="E3496" s="9">
        <v>5</v>
      </c>
      <c r="F3496" s="9">
        <v>3</v>
      </c>
      <c r="G3496" s="9">
        <v>11</v>
      </c>
      <c r="H3496" s="9">
        <v>7</v>
      </c>
      <c r="I3496" s="9">
        <v>9</v>
      </c>
      <c r="J3496" s="9">
        <v>6</v>
      </c>
      <c r="K3496">
        <v>25.2</v>
      </c>
      <c r="L3496" s="9">
        <v>5.6</v>
      </c>
      <c r="M3496" s="19">
        <v>7</v>
      </c>
      <c r="N3496" s="19">
        <v>6</v>
      </c>
      <c r="O3496" s="19">
        <v>8</v>
      </c>
      <c r="P3496" s="19">
        <v>7</v>
      </c>
      <c r="Q3496" s="19">
        <f t="shared" si="324"/>
        <v>25.2</v>
      </c>
      <c r="R3496" s="3">
        <f t="shared" si="325"/>
        <v>5.6840819732642753</v>
      </c>
      <c r="S3496" s="3">
        <f t="shared" si="326"/>
        <v>0.27357456140350878</v>
      </c>
      <c r="T3496" s="9">
        <f t="shared" si="327"/>
        <v>3</v>
      </c>
      <c r="U3496" s="9">
        <f t="shared" si="328"/>
        <v>25.2</v>
      </c>
      <c r="V3496" s="9">
        <f t="shared" si="329"/>
        <v>7</v>
      </c>
    </row>
    <row r="3497" spans="1:22" x14ac:dyDescent="0.25">
      <c r="A3497" t="s">
        <v>2807</v>
      </c>
      <c r="B3497" s="32" t="s">
        <v>1751</v>
      </c>
      <c r="C3497" t="s">
        <v>202</v>
      </c>
      <c r="D3497" t="s">
        <v>4746</v>
      </c>
      <c r="E3497" s="9">
        <v>19</v>
      </c>
      <c r="F3497" s="9">
        <v>11</v>
      </c>
      <c r="G3497" s="9">
        <v>7</v>
      </c>
      <c r="H3497" s="9">
        <v>7</v>
      </c>
      <c r="I3497" s="9">
        <v>8</v>
      </c>
      <c r="J3497" s="9">
        <v>13</v>
      </c>
      <c r="K3497">
        <v>56</v>
      </c>
      <c r="L3497" s="9">
        <v>33.599999999999994</v>
      </c>
      <c r="M3497" s="19">
        <v>25</v>
      </c>
      <c r="N3497" s="19">
        <v>22</v>
      </c>
      <c r="O3497" s="19">
        <v>24</v>
      </c>
      <c r="P3497" s="19">
        <v>4</v>
      </c>
      <c r="Q3497" s="19">
        <f t="shared" si="324"/>
        <v>56</v>
      </c>
      <c r="R3497" s="3">
        <f t="shared" si="325"/>
        <v>14.727669280108184</v>
      </c>
      <c r="S3497" s="3">
        <f t="shared" si="326"/>
        <v>0.62938596491228072</v>
      </c>
      <c r="T3497" s="9">
        <f t="shared" si="327"/>
        <v>4</v>
      </c>
      <c r="U3497" s="9">
        <f t="shared" si="328"/>
        <v>56</v>
      </c>
      <c r="V3497" s="9">
        <f t="shared" si="329"/>
        <v>19</v>
      </c>
    </row>
    <row r="3498" spans="1:22" x14ac:dyDescent="0.25">
      <c r="A3498" t="s">
        <v>4058</v>
      </c>
      <c r="B3498" s="32" t="s">
        <v>2579</v>
      </c>
      <c r="C3498" t="s">
        <v>202</v>
      </c>
      <c r="D3498" t="s">
        <v>119</v>
      </c>
      <c r="E3498" s="9">
        <v>0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>
        <v>0</v>
      </c>
      <c r="L3498" s="9">
        <v>0</v>
      </c>
      <c r="M3498" s="19">
        <v>0</v>
      </c>
      <c r="N3498" s="19">
        <v>2</v>
      </c>
      <c r="O3498" s="19">
        <v>0</v>
      </c>
      <c r="P3498" s="19">
        <v>0</v>
      </c>
      <c r="Q3498" s="19">
        <f t="shared" si="324"/>
        <v>0</v>
      </c>
      <c r="R3498" s="3">
        <f t="shared" si="325"/>
        <v>0.57735026918962573</v>
      </c>
      <c r="S3498" s="3">
        <f t="shared" si="326"/>
        <v>6.5789473684210523E-2</v>
      </c>
      <c r="T3498" s="9">
        <f t="shared" si="327"/>
        <v>0</v>
      </c>
      <c r="U3498" s="9">
        <f t="shared" si="328"/>
        <v>2</v>
      </c>
      <c r="V3498" s="9">
        <f t="shared" si="329"/>
        <v>1</v>
      </c>
    </row>
    <row r="3499" spans="1:22" x14ac:dyDescent="0.25">
      <c r="A3499" t="s">
        <v>4277</v>
      </c>
      <c r="B3499" s="32" t="s">
        <v>2382</v>
      </c>
      <c r="C3499" t="s">
        <v>202</v>
      </c>
      <c r="D3499" t="s">
        <v>4746</v>
      </c>
      <c r="E3499" s="9">
        <v>2</v>
      </c>
      <c r="F3499" s="9">
        <v>0</v>
      </c>
      <c r="G3499" s="9">
        <v>0</v>
      </c>
      <c r="H3499" s="9">
        <v>0</v>
      </c>
      <c r="I3499" s="9">
        <v>1</v>
      </c>
      <c r="J3499" s="9">
        <v>1</v>
      </c>
      <c r="K3499">
        <v>0</v>
      </c>
      <c r="L3499" s="9">
        <v>0</v>
      </c>
      <c r="M3499" s="19">
        <v>0</v>
      </c>
      <c r="N3499" s="19">
        <v>0</v>
      </c>
      <c r="O3499" s="19">
        <v>0</v>
      </c>
      <c r="P3499" s="19">
        <v>0</v>
      </c>
      <c r="Q3499" s="19">
        <f t="shared" si="324"/>
        <v>0</v>
      </c>
      <c r="R3499" s="3">
        <f t="shared" si="325"/>
        <v>0.6513389472789296</v>
      </c>
      <c r="S3499" s="3">
        <f t="shared" si="326"/>
        <v>4.3859649122807015E-2</v>
      </c>
      <c r="T3499" s="9">
        <f t="shared" si="327"/>
        <v>0</v>
      </c>
      <c r="U3499" s="9">
        <f t="shared" si="328"/>
        <v>2</v>
      </c>
      <c r="V3499" s="9">
        <f t="shared" si="329"/>
        <v>1</v>
      </c>
    </row>
    <row r="3500" spans="1:22" x14ac:dyDescent="0.25">
      <c r="A3500" t="s">
        <v>3477</v>
      </c>
      <c r="B3500" s="32" t="s">
        <v>1334</v>
      </c>
      <c r="C3500" t="s">
        <v>202</v>
      </c>
      <c r="D3500" t="s">
        <v>4746</v>
      </c>
      <c r="E3500" s="9">
        <v>0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>
        <v>0</v>
      </c>
      <c r="L3500" s="9">
        <v>0</v>
      </c>
      <c r="M3500" s="19">
        <v>1</v>
      </c>
      <c r="N3500" s="19">
        <v>0</v>
      </c>
      <c r="O3500" s="19">
        <v>0</v>
      </c>
      <c r="P3500" s="19">
        <v>0</v>
      </c>
      <c r="Q3500" s="19">
        <f t="shared" si="324"/>
        <v>0</v>
      </c>
      <c r="R3500" s="3">
        <f t="shared" si="325"/>
        <v>0.28867513459481287</v>
      </c>
      <c r="S3500" s="3">
        <f t="shared" si="326"/>
        <v>3.2894736842105261E-2</v>
      </c>
      <c r="T3500" s="9">
        <f t="shared" si="327"/>
        <v>0</v>
      </c>
      <c r="U3500" s="9">
        <f t="shared" si="328"/>
        <v>1</v>
      </c>
      <c r="V3500" s="9">
        <f t="shared" si="329"/>
        <v>0</v>
      </c>
    </row>
    <row r="3501" spans="1:22" x14ac:dyDescent="0.25">
      <c r="A3501" t="s">
        <v>4415</v>
      </c>
      <c r="B3501" s="32" t="s">
        <v>2383</v>
      </c>
      <c r="C3501" t="s">
        <v>202</v>
      </c>
      <c r="D3501" t="s">
        <v>4746</v>
      </c>
      <c r="E3501" s="9">
        <v>0</v>
      </c>
      <c r="F3501" s="9">
        <v>0</v>
      </c>
      <c r="G3501" s="9">
        <v>0</v>
      </c>
      <c r="H3501" s="9">
        <v>0</v>
      </c>
      <c r="I3501" s="9">
        <v>0</v>
      </c>
      <c r="J3501" s="9">
        <v>1</v>
      </c>
      <c r="K3501">
        <v>0</v>
      </c>
      <c r="L3501" s="9">
        <v>0</v>
      </c>
      <c r="M3501" s="19">
        <v>0</v>
      </c>
      <c r="N3501" s="19">
        <v>0</v>
      </c>
      <c r="O3501" s="19">
        <v>0</v>
      </c>
      <c r="P3501" s="19">
        <v>0</v>
      </c>
      <c r="Q3501" s="19">
        <f t="shared" si="324"/>
        <v>0</v>
      </c>
      <c r="R3501" s="3">
        <f t="shared" si="325"/>
        <v>0.28867513459481287</v>
      </c>
      <c r="S3501" s="3">
        <f t="shared" si="326"/>
        <v>3.2894736842105261E-2</v>
      </c>
      <c r="T3501" s="9">
        <f t="shared" si="327"/>
        <v>0</v>
      </c>
      <c r="U3501" s="9">
        <f t="shared" si="328"/>
        <v>1</v>
      </c>
      <c r="V3501" s="9">
        <f t="shared" si="329"/>
        <v>0</v>
      </c>
    </row>
    <row r="3502" spans="1:22" x14ac:dyDescent="0.25">
      <c r="A3502" t="s">
        <v>4131</v>
      </c>
      <c r="B3502" s="32" t="s">
        <v>2229</v>
      </c>
      <c r="C3502" t="s">
        <v>202</v>
      </c>
      <c r="D3502" t="s">
        <v>106</v>
      </c>
      <c r="E3502" s="9">
        <v>0</v>
      </c>
      <c r="F3502" s="9">
        <v>0</v>
      </c>
      <c r="G3502" s="9">
        <v>0</v>
      </c>
      <c r="H3502" s="9">
        <v>0</v>
      </c>
      <c r="I3502" s="9">
        <v>0</v>
      </c>
      <c r="J3502" s="9">
        <v>0</v>
      </c>
      <c r="K3502">
        <v>0</v>
      </c>
      <c r="L3502" s="9">
        <v>0</v>
      </c>
      <c r="M3502" s="19">
        <v>0</v>
      </c>
      <c r="N3502" s="19">
        <v>1</v>
      </c>
      <c r="O3502" s="19">
        <v>0</v>
      </c>
      <c r="P3502" s="19">
        <v>0</v>
      </c>
      <c r="Q3502" s="19">
        <f t="shared" si="324"/>
        <v>0</v>
      </c>
      <c r="R3502" s="3">
        <f t="shared" si="325"/>
        <v>0.28867513459481287</v>
      </c>
      <c r="S3502" s="3">
        <f t="shared" si="326"/>
        <v>3.2894736842105261E-2</v>
      </c>
      <c r="T3502" s="9">
        <f t="shared" si="327"/>
        <v>0</v>
      </c>
      <c r="U3502" s="9">
        <f t="shared" si="328"/>
        <v>1</v>
      </c>
      <c r="V3502" s="9">
        <f t="shared" si="329"/>
        <v>0</v>
      </c>
    </row>
    <row r="3503" spans="1:22" x14ac:dyDescent="0.25">
      <c r="A3503" t="s">
        <v>3351</v>
      </c>
      <c r="B3503" s="32" t="s">
        <v>1074</v>
      </c>
      <c r="C3503" t="s">
        <v>202</v>
      </c>
      <c r="D3503" t="s">
        <v>113</v>
      </c>
      <c r="E3503" s="9">
        <v>0</v>
      </c>
      <c r="F3503" s="9">
        <v>0</v>
      </c>
      <c r="G3503" s="9">
        <v>1</v>
      </c>
      <c r="H3503" s="9">
        <v>0</v>
      </c>
      <c r="I3503" s="9">
        <v>0</v>
      </c>
      <c r="J3503" s="9">
        <v>0</v>
      </c>
      <c r="K3503">
        <v>1.4</v>
      </c>
      <c r="L3503" s="9">
        <v>1.4</v>
      </c>
      <c r="M3503" s="19">
        <v>0</v>
      </c>
      <c r="N3503" s="19">
        <v>0</v>
      </c>
      <c r="O3503" s="19">
        <v>0</v>
      </c>
      <c r="P3503" s="19">
        <v>0</v>
      </c>
      <c r="Q3503" s="19">
        <f t="shared" si="324"/>
        <v>1.4</v>
      </c>
      <c r="R3503" s="3">
        <f t="shared" si="325"/>
        <v>0.58127341920888476</v>
      </c>
      <c r="S3503" s="3">
        <f t="shared" si="326"/>
        <v>4.1666666666666664E-2</v>
      </c>
      <c r="T3503" s="9">
        <f t="shared" si="327"/>
        <v>0</v>
      </c>
      <c r="U3503" s="9">
        <f t="shared" si="328"/>
        <v>1.4</v>
      </c>
      <c r="V3503" s="9">
        <f t="shared" si="329"/>
        <v>1</v>
      </c>
    </row>
    <row r="3504" spans="1:22" x14ac:dyDescent="0.25">
      <c r="A3504" t="s">
        <v>3351</v>
      </c>
      <c r="B3504" s="32" t="s">
        <v>1074</v>
      </c>
      <c r="C3504" t="s">
        <v>202</v>
      </c>
      <c r="D3504" t="s">
        <v>106</v>
      </c>
      <c r="E3504" s="9">
        <v>0</v>
      </c>
      <c r="F3504" s="9">
        <v>0</v>
      </c>
      <c r="G3504" s="9">
        <v>0</v>
      </c>
      <c r="H3504" s="9">
        <v>0</v>
      </c>
      <c r="I3504" s="9">
        <v>0</v>
      </c>
      <c r="J3504" s="9">
        <v>0</v>
      </c>
      <c r="K3504">
        <v>0</v>
      </c>
      <c r="L3504" s="9">
        <v>0</v>
      </c>
      <c r="M3504" s="19">
        <v>0</v>
      </c>
      <c r="N3504" s="19">
        <v>1</v>
      </c>
      <c r="O3504" s="19">
        <v>0</v>
      </c>
      <c r="P3504" s="19">
        <v>0</v>
      </c>
      <c r="Q3504" s="19">
        <f t="shared" si="324"/>
        <v>0</v>
      </c>
      <c r="R3504" s="3">
        <f t="shared" si="325"/>
        <v>0.28867513459481287</v>
      </c>
      <c r="S3504" s="3">
        <f t="shared" si="326"/>
        <v>3.2894736842105261E-2</v>
      </c>
      <c r="T3504" s="9">
        <f t="shared" si="327"/>
        <v>0</v>
      </c>
      <c r="U3504" s="9">
        <f t="shared" si="328"/>
        <v>1</v>
      </c>
      <c r="V3504" s="9">
        <f t="shared" si="329"/>
        <v>0</v>
      </c>
    </row>
    <row r="3505" spans="1:22" x14ac:dyDescent="0.25">
      <c r="A3505" t="s">
        <v>3351</v>
      </c>
      <c r="B3505" s="32" t="s">
        <v>1074</v>
      </c>
      <c r="C3505" t="s">
        <v>202</v>
      </c>
      <c r="D3505" t="s">
        <v>4746</v>
      </c>
      <c r="E3505" s="9">
        <v>0</v>
      </c>
      <c r="F3505" s="9">
        <v>1</v>
      </c>
      <c r="G3505" s="9">
        <v>0</v>
      </c>
      <c r="H3505" s="9">
        <v>0</v>
      </c>
      <c r="I3505" s="9">
        <v>0</v>
      </c>
      <c r="J3505" s="9">
        <v>0</v>
      </c>
      <c r="K3505">
        <v>0</v>
      </c>
      <c r="L3505" s="9">
        <v>0</v>
      </c>
      <c r="M3505" s="19">
        <v>0</v>
      </c>
      <c r="N3505" s="19">
        <v>0</v>
      </c>
      <c r="O3505" s="19">
        <v>0</v>
      </c>
      <c r="P3505" s="19">
        <v>0</v>
      </c>
      <c r="Q3505" s="19">
        <f t="shared" si="324"/>
        <v>0</v>
      </c>
      <c r="R3505" s="3">
        <f t="shared" si="325"/>
        <v>0.28867513459481287</v>
      </c>
      <c r="S3505" s="3">
        <f t="shared" si="326"/>
        <v>3.2894736842105261E-2</v>
      </c>
      <c r="T3505" s="9">
        <f t="shared" si="327"/>
        <v>0</v>
      </c>
      <c r="U3505" s="9">
        <f t="shared" si="328"/>
        <v>1</v>
      </c>
      <c r="V3505" s="9">
        <f t="shared" si="329"/>
        <v>0</v>
      </c>
    </row>
    <row r="3506" spans="1:22" x14ac:dyDescent="0.25">
      <c r="A3506" t="s">
        <v>3350</v>
      </c>
      <c r="B3506" s="32" t="s">
        <v>1072</v>
      </c>
      <c r="C3506" t="s">
        <v>202</v>
      </c>
      <c r="D3506" t="s">
        <v>4746</v>
      </c>
      <c r="E3506" s="9">
        <v>0</v>
      </c>
      <c r="F3506" s="9">
        <v>0</v>
      </c>
      <c r="G3506" s="9">
        <v>1</v>
      </c>
      <c r="H3506" s="9">
        <v>0</v>
      </c>
      <c r="I3506" s="9">
        <v>0</v>
      </c>
      <c r="J3506" s="9">
        <v>2</v>
      </c>
      <c r="K3506">
        <v>0</v>
      </c>
      <c r="L3506" s="9">
        <v>0</v>
      </c>
      <c r="M3506" s="19">
        <v>0</v>
      </c>
      <c r="N3506" s="19">
        <v>0</v>
      </c>
      <c r="O3506" s="19">
        <v>0</v>
      </c>
      <c r="P3506" s="19">
        <v>0</v>
      </c>
      <c r="Q3506" s="19">
        <f t="shared" si="324"/>
        <v>0</v>
      </c>
      <c r="R3506" s="3">
        <f t="shared" si="325"/>
        <v>0.62158156050806102</v>
      </c>
      <c r="S3506" s="3">
        <f t="shared" si="326"/>
        <v>4.9342105263157895E-2</v>
      </c>
      <c r="T3506" s="9">
        <f t="shared" si="327"/>
        <v>0</v>
      </c>
      <c r="U3506" s="9">
        <f t="shared" si="328"/>
        <v>2</v>
      </c>
      <c r="V3506" s="9">
        <f t="shared" si="329"/>
        <v>1</v>
      </c>
    </row>
    <row r="3507" spans="1:22" x14ac:dyDescent="0.25">
      <c r="A3507" t="s">
        <v>469</v>
      </c>
      <c r="B3507" s="32" t="s">
        <v>230</v>
      </c>
      <c r="C3507" t="s">
        <v>202</v>
      </c>
      <c r="D3507" t="s">
        <v>113</v>
      </c>
      <c r="E3507" s="9">
        <v>0</v>
      </c>
      <c r="F3507" s="9">
        <v>0</v>
      </c>
      <c r="G3507" s="9">
        <v>1</v>
      </c>
      <c r="H3507" s="9">
        <v>0</v>
      </c>
      <c r="I3507" s="9">
        <v>0</v>
      </c>
      <c r="J3507" s="9">
        <v>0</v>
      </c>
      <c r="K3507">
        <v>0</v>
      </c>
      <c r="L3507" s="9">
        <v>0</v>
      </c>
      <c r="M3507" s="19">
        <v>0</v>
      </c>
      <c r="N3507" s="19">
        <v>0</v>
      </c>
      <c r="O3507" s="19">
        <v>0</v>
      </c>
      <c r="P3507" s="19">
        <v>0</v>
      </c>
      <c r="Q3507" s="19">
        <f t="shared" si="324"/>
        <v>0</v>
      </c>
      <c r="R3507" s="3">
        <f t="shared" si="325"/>
        <v>0.28867513459481287</v>
      </c>
      <c r="S3507" s="3">
        <f t="shared" si="326"/>
        <v>3.2894736842105261E-2</v>
      </c>
      <c r="T3507" s="9">
        <f t="shared" si="327"/>
        <v>0</v>
      </c>
      <c r="U3507" s="9">
        <f t="shared" si="328"/>
        <v>1</v>
      </c>
      <c r="V3507" s="9">
        <f t="shared" si="329"/>
        <v>0</v>
      </c>
    </row>
    <row r="3508" spans="1:22" x14ac:dyDescent="0.25">
      <c r="A3508" t="s">
        <v>469</v>
      </c>
      <c r="B3508" s="32" t="s">
        <v>230</v>
      </c>
      <c r="C3508" t="s">
        <v>202</v>
      </c>
      <c r="D3508" t="s">
        <v>106</v>
      </c>
      <c r="E3508" s="9">
        <v>1</v>
      </c>
      <c r="F3508" s="9">
        <v>2</v>
      </c>
      <c r="G3508" s="9">
        <v>0</v>
      </c>
      <c r="H3508" s="9">
        <v>0</v>
      </c>
      <c r="I3508" s="9">
        <v>1</v>
      </c>
      <c r="J3508" s="9">
        <v>1</v>
      </c>
      <c r="K3508">
        <v>0</v>
      </c>
      <c r="L3508" s="9">
        <v>0</v>
      </c>
      <c r="M3508" s="19">
        <v>1</v>
      </c>
      <c r="N3508" s="19">
        <v>0</v>
      </c>
      <c r="O3508" s="19">
        <v>0</v>
      </c>
      <c r="P3508" s="19">
        <v>1</v>
      </c>
      <c r="Q3508" s="19">
        <f t="shared" si="324"/>
        <v>0</v>
      </c>
      <c r="R3508" s="3">
        <f t="shared" si="325"/>
        <v>0.66855792342152154</v>
      </c>
      <c r="S3508" s="3">
        <f t="shared" si="326"/>
        <v>3.8377192982456142E-2</v>
      </c>
      <c r="T3508" s="9">
        <f t="shared" si="327"/>
        <v>0</v>
      </c>
      <c r="U3508" s="9">
        <f t="shared" si="328"/>
        <v>2</v>
      </c>
      <c r="V3508" s="9">
        <f t="shared" si="329"/>
        <v>1</v>
      </c>
    </row>
    <row r="3509" spans="1:22" x14ac:dyDescent="0.25">
      <c r="A3509" t="s">
        <v>469</v>
      </c>
      <c r="B3509" s="32" t="s">
        <v>230</v>
      </c>
      <c r="C3509" t="s">
        <v>202</v>
      </c>
      <c r="D3509" t="s">
        <v>109</v>
      </c>
      <c r="E3509" s="9">
        <v>0</v>
      </c>
      <c r="F3509" s="9">
        <v>0</v>
      </c>
      <c r="G3509" s="9">
        <v>0</v>
      </c>
      <c r="H3509" s="9">
        <v>1</v>
      </c>
      <c r="I3509" s="9">
        <v>0</v>
      </c>
      <c r="J3509" s="9">
        <v>0</v>
      </c>
      <c r="K3509">
        <v>1.4</v>
      </c>
      <c r="L3509" s="9">
        <v>0</v>
      </c>
      <c r="M3509" s="19">
        <v>0</v>
      </c>
      <c r="N3509" s="19">
        <v>2</v>
      </c>
      <c r="O3509" s="19">
        <v>1</v>
      </c>
      <c r="P3509" s="19">
        <v>0</v>
      </c>
      <c r="Q3509" s="19">
        <f t="shared" si="324"/>
        <v>1.4</v>
      </c>
      <c r="R3509" s="3">
        <f t="shared" si="325"/>
        <v>0.70903263163783425</v>
      </c>
      <c r="S3509" s="3">
        <f t="shared" si="326"/>
        <v>4.4407894736842111E-2</v>
      </c>
      <c r="T3509" s="9">
        <f t="shared" si="327"/>
        <v>0</v>
      </c>
      <c r="U3509" s="9">
        <f t="shared" si="328"/>
        <v>2</v>
      </c>
      <c r="V3509" s="9">
        <f t="shared" si="329"/>
        <v>1</v>
      </c>
    </row>
    <row r="3510" spans="1:22" x14ac:dyDescent="0.25">
      <c r="A3510" t="s">
        <v>469</v>
      </c>
      <c r="B3510" s="32" t="s">
        <v>230</v>
      </c>
      <c r="C3510" t="s">
        <v>202</v>
      </c>
      <c r="D3510" t="s">
        <v>4746</v>
      </c>
      <c r="E3510" s="9">
        <v>1</v>
      </c>
      <c r="F3510" s="9">
        <v>6</v>
      </c>
      <c r="G3510" s="9">
        <v>0</v>
      </c>
      <c r="H3510" s="9">
        <v>3</v>
      </c>
      <c r="I3510" s="9">
        <v>1</v>
      </c>
      <c r="J3510" s="9">
        <v>2</v>
      </c>
      <c r="K3510">
        <v>0</v>
      </c>
      <c r="L3510" s="9">
        <v>0</v>
      </c>
      <c r="M3510" s="19">
        <v>0</v>
      </c>
      <c r="N3510" s="19">
        <v>2</v>
      </c>
      <c r="O3510" s="19">
        <v>0</v>
      </c>
      <c r="P3510" s="19">
        <v>0</v>
      </c>
      <c r="Q3510" s="19">
        <f t="shared" si="324"/>
        <v>0</v>
      </c>
      <c r="R3510" s="3">
        <f t="shared" si="325"/>
        <v>1.815338686155987</v>
      </c>
      <c r="S3510" s="3">
        <f t="shared" si="326"/>
        <v>8.2236842105263164E-2</v>
      </c>
      <c r="T3510" s="9">
        <f t="shared" si="327"/>
        <v>0</v>
      </c>
      <c r="U3510" s="9">
        <f t="shared" si="328"/>
        <v>6</v>
      </c>
      <c r="V3510" s="9">
        <f t="shared" si="329"/>
        <v>2</v>
      </c>
    </row>
    <row r="3511" spans="1:22" x14ac:dyDescent="0.25">
      <c r="A3511" t="s">
        <v>469</v>
      </c>
      <c r="B3511" s="32" t="s">
        <v>230</v>
      </c>
      <c r="C3511" t="s">
        <v>202</v>
      </c>
      <c r="D3511" t="s">
        <v>1597</v>
      </c>
      <c r="E3511" s="9">
        <v>0</v>
      </c>
      <c r="F3511" s="9">
        <v>0</v>
      </c>
      <c r="G3511" s="9">
        <v>0</v>
      </c>
      <c r="H3511" s="9">
        <v>0</v>
      </c>
      <c r="I3511" s="9">
        <v>0</v>
      </c>
      <c r="J3511" s="9">
        <v>0</v>
      </c>
      <c r="K3511">
        <v>0</v>
      </c>
      <c r="L3511" s="9">
        <v>9.7999999999999989</v>
      </c>
      <c r="M3511" s="19">
        <v>0</v>
      </c>
      <c r="N3511" s="19">
        <v>0</v>
      </c>
      <c r="O3511" s="19">
        <v>0</v>
      </c>
      <c r="P3511" s="19">
        <v>0</v>
      </c>
      <c r="Q3511" s="19">
        <f t="shared" si="324"/>
        <v>0</v>
      </c>
      <c r="R3511" s="3">
        <f t="shared" si="325"/>
        <v>2.8290163190291659</v>
      </c>
      <c r="S3511" s="3">
        <f t="shared" si="326"/>
        <v>0.32236842105263158</v>
      </c>
      <c r="T3511" s="9">
        <f t="shared" si="327"/>
        <v>0</v>
      </c>
      <c r="U3511" s="9">
        <f t="shared" si="328"/>
        <v>9.7999999999999989</v>
      </c>
      <c r="V3511" s="9">
        <f t="shared" si="329"/>
        <v>4</v>
      </c>
    </row>
    <row r="3512" spans="1:22" x14ac:dyDescent="0.25">
      <c r="A3512" t="s">
        <v>3576</v>
      </c>
      <c r="B3512" s="32" t="s">
        <v>1598</v>
      </c>
      <c r="C3512" t="s">
        <v>202</v>
      </c>
      <c r="D3512" t="s">
        <v>113</v>
      </c>
      <c r="E3512" s="9">
        <v>0</v>
      </c>
      <c r="F3512" s="9">
        <v>0</v>
      </c>
      <c r="G3512" s="9">
        <v>0</v>
      </c>
      <c r="H3512" s="9">
        <v>0</v>
      </c>
      <c r="I3512" s="9">
        <v>0</v>
      </c>
      <c r="J3512" s="9">
        <v>0</v>
      </c>
      <c r="K3512">
        <v>0</v>
      </c>
      <c r="L3512" s="9">
        <v>1.4</v>
      </c>
      <c r="M3512" s="19">
        <v>2</v>
      </c>
      <c r="N3512" s="19">
        <v>0</v>
      </c>
      <c r="O3512" s="19">
        <v>0</v>
      </c>
      <c r="P3512" s="19">
        <v>0</v>
      </c>
      <c r="Q3512" s="19">
        <f t="shared" si="324"/>
        <v>0</v>
      </c>
      <c r="R3512" s="3">
        <f t="shared" si="325"/>
        <v>0.67397509170771608</v>
      </c>
      <c r="S3512" s="3">
        <f t="shared" si="326"/>
        <v>5.5921052631578948E-2</v>
      </c>
      <c r="T3512" s="9">
        <f t="shared" si="327"/>
        <v>0</v>
      </c>
      <c r="U3512" s="9">
        <f t="shared" si="328"/>
        <v>2</v>
      </c>
      <c r="V3512" s="9">
        <f t="shared" si="329"/>
        <v>1</v>
      </c>
    </row>
    <row r="3513" spans="1:22" x14ac:dyDescent="0.25">
      <c r="A3513" t="s">
        <v>3576</v>
      </c>
      <c r="B3513" s="32" t="s">
        <v>1598</v>
      </c>
      <c r="C3513" t="s">
        <v>202</v>
      </c>
      <c r="D3513" t="s">
        <v>106</v>
      </c>
      <c r="E3513" s="9">
        <v>0</v>
      </c>
      <c r="F3513" s="9">
        <v>0</v>
      </c>
      <c r="G3513" s="9">
        <v>0</v>
      </c>
      <c r="H3513" s="9">
        <v>0</v>
      </c>
      <c r="I3513" s="9">
        <v>0</v>
      </c>
      <c r="J3513" s="9">
        <v>0</v>
      </c>
      <c r="K3513">
        <v>0</v>
      </c>
      <c r="L3513" s="9">
        <v>0</v>
      </c>
      <c r="M3513" s="19">
        <v>0</v>
      </c>
      <c r="N3513" s="19">
        <v>1</v>
      </c>
      <c r="O3513" s="19">
        <v>0</v>
      </c>
      <c r="P3513" s="19">
        <v>0</v>
      </c>
      <c r="Q3513" s="19">
        <f t="shared" si="324"/>
        <v>0</v>
      </c>
      <c r="R3513" s="3">
        <f t="shared" si="325"/>
        <v>0.28867513459481287</v>
      </c>
      <c r="S3513" s="3">
        <f t="shared" si="326"/>
        <v>3.2894736842105261E-2</v>
      </c>
      <c r="T3513" s="9">
        <f t="shared" si="327"/>
        <v>0</v>
      </c>
      <c r="U3513" s="9">
        <f t="shared" si="328"/>
        <v>1</v>
      </c>
      <c r="V3513" s="9">
        <f t="shared" si="329"/>
        <v>0</v>
      </c>
    </row>
    <row r="3514" spans="1:22" x14ac:dyDescent="0.25">
      <c r="A3514" t="s">
        <v>3576</v>
      </c>
      <c r="B3514" s="32" t="s">
        <v>1598</v>
      </c>
      <c r="C3514" t="s">
        <v>202</v>
      </c>
      <c r="D3514" t="s">
        <v>109</v>
      </c>
      <c r="E3514" s="9">
        <v>0</v>
      </c>
      <c r="F3514" s="9">
        <v>0</v>
      </c>
      <c r="G3514" s="9">
        <v>0</v>
      </c>
      <c r="H3514" s="9">
        <v>0</v>
      </c>
      <c r="I3514" s="9">
        <v>0</v>
      </c>
      <c r="J3514" s="9">
        <v>0</v>
      </c>
      <c r="K3514">
        <v>0</v>
      </c>
      <c r="L3514" s="9">
        <v>0</v>
      </c>
      <c r="M3514" s="19">
        <v>0</v>
      </c>
      <c r="N3514" s="19">
        <v>2</v>
      </c>
      <c r="O3514" s="19">
        <v>0</v>
      </c>
      <c r="P3514" s="19">
        <v>0</v>
      </c>
      <c r="Q3514" s="19">
        <f t="shared" si="324"/>
        <v>0</v>
      </c>
      <c r="R3514" s="3">
        <f t="shared" si="325"/>
        <v>0.57735026918962573</v>
      </c>
      <c r="S3514" s="3">
        <f t="shared" si="326"/>
        <v>6.5789473684210523E-2</v>
      </c>
      <c r="T3514" s="9">
        <f t="shared" si="327"/>
        <v>0</v>
      </c>
      <c r="U3514" s="9">
        <f t="shared" si="328"/>
        <v>2</v>
      </c>
      <c r="V3514" s="9">
        <f t="shared" si="329"/>
        <v>1</v>
      </c>
    </row>
    <row r="3515" spans="1:22" x14ac:dyDescent="0.25">
      <c r="A3515" t="s">
        <v>3576</v>
      </c>
      <c r="B3515" s="32" t="s">
        <v>1598</v>
      </c>
      <c r="C3515" t="s">
        <v>202</v>
      </c>
      <c r="D3515" t="s">
        <v>4746</v>
      </c>
      <c r="E3515" s="9">
        <v>1</v>
      </c>
      <c r="F3515" s="9">
        <v>1</v>
      </c>
      <c r="G3515" s="9">
        <v>0</v>
      </c>
      <c r="H3515" s="9">
        <v>0</v>
      </c>
      <c r="I3515" s="9">
        <v>0</v>
      </c>
      <c r="J3515" s="9">
        <v>1</v>
      </c>
      <c r="K3515">
        <v>1.4</v>
      </c>
      <c r="L3515" s="9">
        <v>2.8</v>
      </c>
      <c r="M3515" s="19">
        <v>0</v>
      </c>
      <c r="N3515" s="19">
        <v>0</v>
      </c>
      <c r="O3515" s="19">
        <v>0</v>
      </c>
      <c r="P3515" s="19">
        <v>0</v>
      </c>
      <c r="Q3515" s="19">
        <f t="shared" si="324"/>
        <v>1.4</v>
      </c>
      <c r="R3515" s="3">
        <f t="shared" si="325"/>
        <v>0.87801428855633712</v>
      </c>
      <c r="S3515" s="3">
        <f t="shared" si="326"/>
        <v>4.736842105263158E-2</v>
      </c>
      <c r="T3515" s="9">
        <f t="shared" si="327"/>
        <v>0</v>
      </c>
      <c r="U3515" s="9">
        <f t="shared" si="328"/>
        <v>2.8</v>
      </c>
      <c r="V3515" s="9">
        <f t="shared" si="329"/>
        <v>1</v>
      </c>
    </row>
    <row r="3516" spans="1:22" x14ac:dyDescent="0.25">
      <c r="A3516" t="s">
        <v>3578</v>
      </c>
      <c r="B3516" s="32" t="s">
        <v>1606</v>
      </c>
      <c r="C3516" t="s">
        <v>202</v>
      </c>
      <c r="D3516" t="s">
        <v>106</v>
      </c>
      <c r="E3516" s="9">
        <v>1</v>
      </c>
      <c r="F3516" s="9">
        <v>2</v>
      </c>
      <c r="G3516" s="9">
        <v>8</v>
      </c>
      <c r="H3516" s="9">
        <v>5</v>
      </c>
      <c r="I3516" s="9">
        <v>11</v>
      </c>
      <c r="J3516" s="9">
        <v>2</v>
      </c>
      <c r="K3516">
        <v>37.799999999999997</v>
      </c>
      <c r="L3516" s="9">
        <v>11.2</v>
      </c>
      <c r="M3516" s="19">
        <v>0</v>
      </c>
      <c r="N3516" s="19">
        <v>1</v>
      </c>
      <c r="O3516" s="19">
        <v>0</v>
      </c>
      <c r="P3516" s="19">
        <v>0</v>
      </c>
      <c r="Q3516" s="19">
        <f t="shared" si="324"/>
        <v>37.799999999999997</v>
      </c>
      <c r="R3516" s="3">
        <f t="shared" si="325"/>
        <v>10.677915470159837</v>
      </c>
      <c r="S3516" s="3">
        <f t="shared" si="326"/>
        <v>0.28874269005847958</v>
      </c>
      <c r="T3516" s="9">
        <f t="shared" si="327"/>
        <v>0</v>
      </c>
      <c r="U3516" s="9">
        <f t="shared" si="328"/>
        <v>37.799999999999997</v>
      </c>
      <c r="V3516" s="9">
        <f t="shared" si="329"/>
        <v>14</v>
      </c>
    </row>
    <row r="3517" spans="1:22" x14ac:dyDescent="0.25">
      <c r="A3517" t="s">
        <v>3578</v>
      </c>
      <c r="B3517" s="32" t="s">
        <v>1606</v>
      </c>
      <c r="C3517" t="s">
        <v>202</v>
      </c>
      <c r="D3517" t="s">
        <v>108</v>
      </c>
      <c r="E3517" s="9">
        <v>0</v>
      </c>
      <c r="F3517" s="9">
        <v>0</v>
      </c>
      <c r="G3517" s="9">
        <v>0</v>
      </c>
      <c r="H3517" s="9">
        <v>0</v>
      </c>
      <c r="I3517" s="9">
        <v>0</v>
      </c>
      <c r="J3517" s="9">
        <v>1</v>
      </c>
      <c r="K3517">
        <v>0</v>
      </c>
      <c r="L3517" s="9">
        <v>0</v>
      </c>
      <c r="M3517" s="19">
        <v>0</v>
      </c>
      <c r="N3517" s="19">
        <v>0</v>
      </c>
      <c r="O3517" s="19">
        <v>1</v>
      </c>
      <c r="P3517" s="19">
        <v>0</v>
      </c>
      <c r="Q3517" s="19">
        <f t="shared" si="324"/>
        <v>0</v>
      </c>
      <c r="R3517" s="3">
        <f t="shared" si="325"/>
        <v>0.38924947208076149</v>
      </c>
      <c r="S3517" s="3">
        <f t="shared" si="326"/>
        <v>3.2894736842105261E-2</v>
      </c>
      <c r="T3517" s="9">
        <f t="shared" si="327"/>
        <v>0</v>
      </c>
      <c r="U3517" s="9">
        <f t="shared" si="328"/>
        <v>1</v>
      </c>
      <c r="V3517" s="9">
        <f t="shared" si="329"/>
        <v>1</v>
      </c>
    </row>
    <row r="3518" spans="1:22" x14ac:dyDescent="0.25">
      <c r="A3518" t="s">
        <v>3578</v>
      </c>
      <c r="B3518" s="32" t="s">
        <v>1606</v>
      </c>
      <c r="C3518" t="s">
        <v>202</v>
      </c>
      <c r="D3518" t="s">
        <v>2214</v>
      </c>
      <c r="E3518" s="9">
        <v>2</v>
      </c>
      <c r="F3518" s="9">
        <v>1</v>
      </c>
      <c r="G3518" s="9">
        <v>0</v>
      </c>
      <c r="H3518" s="9">
        <v>0</v>
      </c>
      <c r="I3518" s="9">
        <v>0</v>
      </c>
      <c r="J3518" s="9">
        <v>0</v>
      </c>
      <c r="K3518">
        <v>0</v>
      </c>
      <c r="L3518" s="9">
        <v>0</v>
      </c>
      <c r="M3518" s="19">
        <v>0</v>
      </c>
      <c r="N3518" s="19">
        <v>0</v>
      </c>
      <c r="O3518" s="19">
        <v>0</v>
      </c>
      <c r="P3518" s="19">
        <v>0</v>
      </c>
      <c r="Q3518" s="19">
        <f t="shared" si="324"/>
        <v>0</v>
      </c>
      <c r="R3518" s="3">
        <f t="shared" si="325"/>
        <v>0.62158156050806102</v>
      </c>
      <c r="S3518" s="3">
        <f t="shared" si="326"/>
        <v>4.9342105263157895E-2</v>
      </c>
      <c r="T3518" s="9">
        <f t="shared" si="327"/>
        <v>0</v>
      </c>
      <c r="U3518" s="9">
        <f t="shared" si="328"/>
        <v>2</v>
      </c>
      <c r="V3518" s="9">
        <f t="shared" si="329"/>
        <v>1</v>
      </c>
    </row>
    <row r="3519" spans="1:22" x14ac:dyDescent="0.25">
      <c r="A3519" t="s">
        <v>3578</v>
      </c>
      <c r="B3519" s="32" t="s">
        <v>1606</v>
      </c>
      <c r="C3519" t="s">
        <v>202</v>
      </c>
      <c r="D3519" t="s">
        <v>109</v>
      </c>
      <c r="E3519" s="9">
        <v>1</v>
      </c>
      <c r="F3519" s="9">
        <v>2</v>
      </c>
      <c r="G3519" s="9">
        <v>1</v>
      </c>
      <c r="H3519" s="9">
        <v>0</v>
      </c>
      <c r="I3519" s="9">
        <v>0</v>
      </c>
      <c r="J3519" s="9">
        <v>0</v>
      </c>
      <c r="K3519">
        <v>0</v>
      </c>
      <c r="L3519" s="9">
        <v>0</v>
      </c>
      <c r="M3519" s="19">
        <v>0</v>
      </c>
      <c r="N3519" s="19">
        <v>0</v>
      </c>
      <c r="O3519" s="19">
        <v>0</v>
      </c>
      <c r="P3519" s="19">
        <v>0</v>
      </c>
      <c r="Q3519" s="19">
        <f t="shared" si="324"/>
        <v>0</v>
      </c>
      <c r="R3519" s="3">
        <f t="shared" si="325"/>
        <v>0.6513389472789296</v>
      </c>
      <c r="S3519" s="3">
        <f t="shared" si="326"/>
        <v>4.3859649122807015E-2</v>
      </c>
      <c r="T3519" s="9">
        <f t="shared" si="327"/>
        <v>0</v>
      </c>
      <c r="U3519" s="9">
        <f t="shared" si="328"/>
        <v>2</v>
      </c>
      <c r="V3519" s="9">
        <f t="shared" si="329"/>
        <v>1</v>
      </c>
    </row>
    <row r="3520" spans="1:22" x14ac:dyDescent="0.25">
      <c r="A3520" t="s">
        <v>3578</v>
      </c>
      <c r="B3520" s="32" t="s">
        <v>1606</v>
      </c>
      <c r="C3520" t="s">
        <v>202</v>
      </c>
      <c r="D3520" t="s">
        <v>4746</v>
      </c>
      <c r="E3520" s="9">
        <v>1</v>
      </c>
      <c r="F3520" s="9">
        <v>0</v>
      </c>
      <c r="G3520" s="9">
        <v>0</v>
      </c>
      <c r="H3520" s="9">
        <v>0</v>
      </c>
      <c r="I3520" s="9">
        <v>1</v>
      </c>
      <c r="J3520" s="9">
        <v>0</v>
      </c>
      <c r="K3520">
        <v>0</v>
      </c>
      <c r="L3520" s="9">
        <v>0</v>
      </c>
      <c r="M3520" s="19">
        <v>0</v>
      </c>
      <c r="N3520" s="19">
        <v>0</v>
      </c>
      <c r="O3520" s="19">
        <v>0</v>
      </c>
      <c r="P3520" s="19">
        <v>0</v>
      </c>
      <c r="Q3520" s="19">
        <f t="shared" si="324"/>
        <v>0</v>
      </c>
      <c r="R3520" s="3">
        <f t="shared" si="325"/>
        <v>0.38924947208076149</v>
      </c>
      <c r="S3520" s="3">
        <f t="shared" si="326"/>
        <v>3.2894736842105261E-2</v>
      </c>
      <c r="T3520" s="9">
        <f t="shared" si="327"/>
        <v>0</v>
      </c>
      <c r="U3520" s="9">
        <f t="shared" si="328"/>
        <v>1</v>
      </c>
      <c r="V3520" s="9">
        <f t="shared" si="329"/>
        <v>1</v>
      </c>
    </row>
    <row r="3521" spans="1:22" x14ac:dyDescent="0.25">
      <c r="A3521" t="s">
        <v>4359</v>
      </c>
      <c r="B3521" s="32" t="s">
        <v>2657</v>
      </c>
      <c r="C3521" t="s">
        <v>202</v>
      </c>
      <c r="D3521" t="s">
        <v>15</v>
      </c>
      <c r="E3521" s="9">
        <v>0</v>
      </c>
      <c r="F3521" s="9">
        <v>0</v>
      </c>
      <c r="G3521" s="9">
        <v>0</v>
      </c>
      <c r="H3521" s="9">
        <v>0</v>
      </c>
      <c r="I3521" s="9">
        <v>10</v>
      </c>
      <c r="J3521" s="9">
        <v>0</v>
      </c>
      <c r="K3521">
        <v>14</v>
      </c>
      <c r="L3521" s="9">
        <v>0</v>
      </c>
      <c r="M3521" s="19">
        <v>0</v>
      </c>
      <c r="N3521" s="19">
        <v>0</v>
      </c>
      <c r="O3521" s="19">
        <v>0</v>
      </c>
      <c r="P3521" s="19">
        <v>0</v>
      </c>
      <c r="Q3521" s="19">
        <f t="shared" si="324"/>
        <v>14</v>
      </c>
      <c r="R3521" s="3">
        <f t="shared" si="325"/>
        <v>4.7482054026183986</v>
      </c>
      <c r="S3521" s="3">
        <f t="shared" si="326"/>
        <v>0.39473684210526316</v>
      </c>
      <c r="T3521" s="9">
        <f t="shared" si="327"/>
        <v>0</v>
      </c>
      <c r="U3521" s="9">
        <f t="shared" si="328"/>
        <v>14</v>
      </c>
      <c r="V3521" s="9">
        <f t="shared" si="329"/>
        <v>6</v>
      </c>
    </row>
    <row r="3522" spans="1:22" x14ac:dyDescent="0.25">
      <c r="A3522" t="s">
        <v>4359</v>
      </c>
      <c r="B3522" s="32" t="s">
        <v>2657</v>
      </c>
      <c r="C3522" t="s">
        <v>202</v>
      </c>
      <c r="D3522" t="s">
        <v>106</v>
      </c>
      <c r="E3522" s="9">
        <v>0</v>
      </c>
      <c r="F3522" s="9">
        <v>0</v>
      </c>
      <c r="G3522" s="9">
        <v>1</v>
      </c>
      <c r="H3522" s="9">
        <v>0</v>
      </c>
      <c r="I3522" s="9">
        <v>0</v>
      </c>
      <c r="J3522" s="9">
        <v>0</v>
      </c>
      <c r="K3522">
        <v>0</v>
      </c>
      <c r="L3522" s="9">
        <v>0</v>
      </c>
      <c r="M3522" s="19">
        <v>0</v>
      </c>
      <c r="N3522" s="19">
        <v>0</v>
      </c>
      <c r="O3522" s="19">
        <v>0</v>
      </c>
      <c r="P3522" s="19">
        <v>0</v>
      </c>
      <c r="Q3522" s="19">
        <f t="shared" ref="Q3522:Q3585" si="330">IFERROR(AVERAGEIF(K3522:K3522,"&lt;&gt;0"),0)</f>
        <v>0</v>
      </c>
      <c r="R3522" s="3">
        <f t="shared" ref="R3522:R3585" si="331">_xlfn.STDEV.S(E3522:P3522)</f>
        <v>0.28867513459481287</v>
      </c>
      <c r="S3522" s="3">
        <f t="shared" ref="S3522:S3585" si="332">IFERROR(AVERAGEIF(E3522:P3522,"&lt;&gt;0")/30.4,0)</f>
        <v>3.2894736842105261E-2</v>
      </c>
      <c r="T3522" s="9">
        <f t="shared" ref="T3522:T3585" si="333">MIN(E3522:P3522)</f>
        <v>0</v>
      </c>
      <c r="U3522" s="9">
        <f t="shared" ref="U3522:U3585" si="334">MAX(E3522:P3522)</f>
        <v>1</v>
      </c>
      <c r="V3522" s="9">
        <f t="shared" ref="V3522:V3585" si="335">MROUND(ROUND(_xlfn.NORM.S.INV($Y$1)*R3522*1,1),1)</f>
        <v>0</v>
      </c>
    </row>
    <row r="3523" spans="1:22" x14ac:dyDescent="0.25">
      <c r="A3523" t="s">
        <v>4085</v>
      </c>
      <c r="B3523" s="32" t="s">
        <v>2524</v>
      </c>
      <c r="C3523" t="s">
        <v>202</v>
      </c>
      <c r="D3523" t="s">
        <v>15</v>
      </c>
      <c r="E3523" s="9">
        <v>0</v>
      </c>
      <c r="F3523" s="9">
        <v>0</v>
      </c>
      <c r="G3523" s="9">
        <v>0</v>
      </c>
      <c r="H3523" s="9">
        <v>0</v>
      </c>
      <c r="I3523" s="9">
        <v>0</v>
      </c>
      <c r="J3523" s="9">
        <v>0</v>
      </c>
      <c r="K3523">
        <v>7</v>
      </c>
      <c r="L3523" s="9">
        <v>0</v>
      </c>
      <c r="M3523" s="19">
        <v>0</v>
      </c>
      <c r="N3523" s="19">
        <v>0</v>
      </c>
      <c r="O3523" s="19">
        <v>0</v>
      </c>
      <c r="P3523" s="19">
        <v>0</v>
      </c>
      <c r="Q3523" s="19">
        <f t="shared" si="330"/>
        <v>7</v>
      </c>
      <c r="R3523" s="3">
        <f t="shared" si="331"/>
        <v>2.0207259421636903</v>
      </c>
      <c r="S3523" s="3">
        <f t="shared" si="332"/>
        <v>0.23026315789473686</v>
      </c>
      <c r="T3523" s="9">
        <f t="shared" si="333"/>
        <v>0</v>
      </c>
      <c r="U3523" s="9">
        <f t="shared" si="334"/>
        <v>7</v>
      </c>
      <c r="V3523" s="9">
        <f t="shared" si="335"/>
        <v>3</v>
      </c>
    </row>
    <row r="3524" spans="1:22" x14ac:dyDescent="0.25">
      <c r="A3524" t="s">
        <v>4085</v>
      </c>
      <c r="B3524" s="32" t="s">
        <v>2524</v>
      </c>
      <c r="C3524" t="s">
        <v>202</v>
      </c>
      <c r="D3524" t="s">
        <v>108</v>
      </c>
      <c r="E3524" s="9">
        <v>0</v>
      </c>
      <c r="F3524" s="9">
        <v>0</v>
      </c>
      <c r="G3524" s="9">
        <v>0</v>
      </c>
      <c r="H3524" s="9">
        <v>0</v>
      </c>
      <c r="I3524" s="9">
        <v>0</v>
      </c>
      <c r="J3524" s="9">
        <v>0</v>
      </c>
      <c r="K3524">
        <v>1.4</v>
      </c>
      <c r="L3524" s="9">
        <v>0</v>
      </c>
      <c r="M3524" s="19">
        <v>0</v>
      </c>
      <c r="N3524" s="19">
        <v>0</v>
      </c>
      <c r="O3524" s="19">
        <v>0</v>
      </c>
      <c r="P3524" s="19">
        <v>0</v>
      </c>
      <c r="Q3524" s="19">
        <f t="shared" si="330"/>
        <v>1.4</v>
      </c>
      <c r="R3524" s="3">
        <f t="shared" si="331"/>
        <v>0.404145188432738</v>
      </c>
      <c r="S3524" s="3">
        <f t="shared" si="332"/>
        <v>4.6052631578947366E-2</v>
      </c>
      <c r="T3524" s="9">
        <f t="shared" si="333"/>
        <v>0</v>
      </c>
      <c r="U3524" s="9">
        <f t="shared" si="334"/>
        <v>1.4</v>
      </c>
      <c r="V3524" s="9">
        <f t="shared" si="335"/>
        <v>1</v>
      </c>
    </row>
    <row r="3525" spans="1:22" x14ac:dyDescent="0.25">
      <c r="A3525" t="s">
        <v>4085</v>
      </c>
      <c r="B3525" s="32" t="s">
        <v>2524</v>
      </c>
      <c r="C3525" t="s">
        <v>202</v>
      </c>
      <c r="D3525" t="s">
        <v>2214</v>
      </c>
      <c r="E3525" s="9">
        <v>0</v>
      </c>
      <c r="F3525" s="9">
        <v>0</v>
      </c>
      <c r="G3525" s="9">
        <v>1</v>
      </c>
      <c r="H3525" s="9">
        <v>0</v>
      </c>
      <c r="I3525" s="9">
        <v>4</v>
      </c>
      <c r="J3525" s="9">
        <v>0</v>
      </c>
      <c r="K3525">
        <v>0</v>
      </c>
      <c r="L3525" s="9">
        <v>0</v>
      </c>
      <c r="M3525" s="19">
        <v>0</v>
      </c>
      <c r="N3525" s="19">
        <v>1</v>
      </c>
      <c r="O3525" s="19">
        <v>0</v>
      </c>
      <c r="P3525" s="19">
        <v>0</v>
      </c>
      <c r="Q3525" s="19">
        <f t="shared" si="330"/>
        <v>0</v>
      </c>
      <c r="R3525" s="3">
        <f t="shared" si="331"/>
        <v>1.1677484162422844</v>
      </c>
      <c r="S3525" s="3">
        <f t="shared" si="332"/>
        <v>6.5789473684210523E-2</v>
      </c>
      <c r="T3525" s="9">
        <f t="shared" si="333"/>
        <v>0</v>
      </c>
      <c r="U3525" s="9">
        <f t="shared" si="334"/>
        <v>4</v>
      </c>
      <c r="V3525" s="9">
        <f t="shared" si="335"/>
        <v>2</v>
      </c>
    </row>
    <row r="3526" spans="1:22" x14ac:dyDescent="0.25">
      <c r="A3526" t="s">
        <v>3645</v>
      </c>
      <c r="B3526" s="32" t="s">
        <v>1754</v>
      </c>
      <c r="C3526" t="s">
        <v>202</v>
      </c>
      <c r="D3526" t="s">
        <v>113</v>
      </c>
      <c r="E3526" s="9">
        <v>1</v>
      </c>
      <c r="F3526" s="9">
        <v>1</v>
      </c>
      <c r="G3526" s="9">
        <v>0</v>
      </c>
      <c r="H3526" s="9">
        <v>1</v>
      </c>
      <c r="I3526" s="9">
        <v>2</v>
      </c>
      <c r="J3526" s="9">
        <v>1</v>
      </c>
      <c r="K3526">
        <v>2.8</v>
      </c>
      <c r="L3526" s="9">
        <v>1.4</v>
      </c>
      <c r="M3526" s="19">
        <v>0</v>
      </c>
      <c r="N3526" s="19">
        <v>1</v>
      </c>
      <c r="O3526" s="19">
        <v>0</v>
      </c>
      <c r="P3526" s="19">
        <v>0</v>
      </c>
      <c r="Q3526" s="19">
        <f t="shared" si="330"/>
        <v>2.8</v>
      </c>
      <c r="R3526" s="3">
        <f t="shared" si="331"/>
        <v>0.87108431210065917</v>
      </c>
      <c r="S3526" s="3">
        <f t="shared" si="332"/>
        <v>4.6052631578947373E-2</v>
      </c>
      <c r="T3526" s="9">
        <f t="shared" si="333"/>
        <v>0</v>
      </c>
      <c r="U3526" s="9">
        <f t="shared" si="334"/>
        <v>2.8</v>
      </c>
      <c r="V3526" s="9">
        <f t="shared" si="335"/>
        <v>1</v>
      </c>
    </row>
    <row r="3527" spans="1:22" x14ac:dyDescent="0.25">
      <c r="A3527" t="s">
        <v>3645</v>
      </c>
      <c r="B3527" s="32" t="s">
        <v>1754</v>
      </c>
      <c r="C3527" t="s">
        <v>202</v>
      </c>
      <c r="D3527" t="s">
        <v>106</v>
      </c>
      <c r="E3527" s="9">
        <v>5</v>
      </c>
      <c r="F3527" s="9">
        <v>5</v>
      </c>
      <c r="G3527" s="9">
        <v>3</v>
      </c>
      <c r="H3527" s="9">
        <v>0</v>
      </c>
      <c r="I3527" s="9">
        <v>3</v>
      </c>
      <c r="J3527" s="9">
        <v>3</v>
      </c>
      <c r="K3527">
        <v>1.4</v>
      </c>
      <c r="L3527" s="9">
        <v>1.4</v>
      </c>
      <c r="M3527" s="19">
        <v>0</v>
      </c>
      <c r="N3527" s="19">
        <v>7</v>
      </c>
      <c r="O3527" s="19">
        <v>1</v>
      </c>
      <c r="P3527" s="19">
        <v>1</v>
      </c>
      <c r="Q3527" s="19">
        <f t="shared" si="330"/>
        <v>1.4</v>
      </c>
      <c r="R3527" s="3">
        <f t="shared" si="331"/>
        <v>2.192272931471035</v>
      </c>
      <c r="S3527" s="3">
        <f t="shared" si="332"/>
        <v>0.10131578947368421</v>
      </c>
      <c r="T3527" s="9">
        <f t="shared" si="333"/>
        <v>0</v>
      </c>
      <c r="U3527" s="9">
        <f t="shared" si="334"/>
        <v>7</v>
      </c>
      <c r="V3527" s="9">
        <f t="shared" si="335"/>
        <v>3</v>
      </c>
    </row>
    <row r="3528" spans="1:22" x14ac:dyDescent="0.25">
      <c r="A3528" t="s">
        <v>3645</v>
      </c>
      <c r="B3528" s="32" t="s">
        <v>1754</v>
      </c>
      <c r="C3528" t="s">
        <v>202</v>
      </c>
      <c r="D3528" t="s">
        <v>2214</v>
      </c>
      <c r="E3528" s="9">
        <v>0</v>
      </c>
      <c r="F3528" s="9">
        <v>0</v>
      </c>
      <c r="G3528" s="9">
        <v>0</v>
      </c>
      <c r="H3528" s="9">
        <v>0</v>
      </c>
      <c r="I3528" s="9">
        <v>0</v>
      </c>
      <c r="J3528" s="9">
        <v>0</v>
      </c>
      <c r="K3528">
        <v>0</v>
      </c>
      <c r="L3528" s="9">
        <v>0</v>
      </c>
      <c r="M3528" s="19">
        <v>0</v>
      </c>
      <c r="N3528" s="19">
        <v>2</v>
      </c>
      <c r="O3528" s="19">
        <v>0</v>
      </c>
      <c r="P3528" s="19">
        <v>0</v>
      </c>
      <c r="Q3528" s="19">
        <f t="shared" si="330"/>
        <v>0</v>
      </c>
      <c r="R3528" s="3">
        <f t="shared" si="331"/>
        <v>0.57735026918962573</v>
      </c>
      <c r="S3528" s="3">
        <f t="shared" si="332"/>
        <v>6.5789473684210523E-2</v>
      </c>
      <c r="T3528" s="9">
        <f t="shared" si="333"/>
        <v>0</v>
      </c>
      <c r="U3528" s="9">
        <f t="shared" si="334"/>
        <v>2</v>
      </c>
      <c r="V3528" s="9">
        <f t="shared" si="335"/>
        <v>1</v>
      </c>
    </row>
    <row r="3529" spans="1:22" x14ac:dyDescent="0.25">
      <c r="A3529" t="s">
        <v>3645</v>
      </c>
      <c r="B3529" s="32" t="s">
        <v>1754</v>
      </c>
      <c r="C3529" t="s">
        <v>202</v>
      </c>
      <c r="D3529" t="s">
        <v>4746</v>
      </c>
      <c r="E3529" s="9">
        <v>1</v>
      </c>
      <c r="F3529" s="9">
        <v>1</v>
      </c>
      <c r="G3529" s="9">
        <v>4</v>
      </c>
      <c r="H3529" s="9">
        <v>4</v>
      </c>
      <c r="I3529" s="9">
        <v>1</v>
      </c>
      <c r="J3529" s="9">
        <v>5</v>
      </c>
      <c r="K3529">
        <v>1.4</v>
      </c>
      <c r="L3529" s="9">
        <v>1.4</v>
      </c>
      <c r="M3529" s="19">
        <v>2</v>
      </c>
      <c r="N3529" s="19">
        <v>2</v>
      </c>
      <c r="O3529" s="19">
        <v>3</v>
      </c>
      <c r="P3529" s="19">
        <v>0</v>
      </c>
      <c r="Q3529" s="19">
        <f t="shared" si="330"/>
        <v>1.4</v>
      </c>
      <c r="R3529" s="3">
        <f t="shared" si="331"/>
        <v>1.5210642207468967</v>
      </c>
      <c r="S3529" s="3">
        <f t="shared" si="332"/>
        <v>7.715311004784689E-2</v>
      </c>
      <c r="T3529" s="9">
        <f t="shared" si="333"/>
        <v>0</v>
      </c>
      <c r="U3529" s="9">
        <f t="shared" si="334"/>
        <v>5</v>
      </c>
      <c r="V3529" s="9">
        <f t="shared" si="335"/>
        <v>2</v>
      </c>
    </row>
    <row r="3530" spans="1:22" x14ac:dyDescent="0.25">
      <c r="A3530" t="s">
        <v>4074</v>
      </c>
      <c r="B3530" s="32" t="s">
        <v>2377</v>
      </c>
      <c r="C3530" t="s">
        <v>202</v>
      </c>
      <c r="D3530" t="s">
        <v>4746</v>
      </c>
      <c r="E3530" s="9">
        <v>0</v>
      </c>
      <c r="F3530" s="9">
        <v>0</v>
      </c>
      <c r="G3530" s="9">
        <v>0</v>
      </c>
      <c r="H3530" s="9">
        <v>0</v>
      </c>
      <c r="I3530" s="9">
        <v>0</v>
      </c>
      <c r="J3530" s="9">
        <v>0</v>
      </c>
      <c r="K3530">
        <v>2.8</v>
      </c>
      <c r="L3530" s="9">
        <v>0</v>
      </c>
      <c r="M3530" s="19">
        <v>0</v>
      </c>
      <c r="N3530" s="19">
        <v>1</v>
      </c>
      <c r="O3530" s="19">
        <v>0</v>
      </c>
      <c r="P3530" s="19">
        <v>0</v>
      </c>
      <c r="Q3530" s="19">
        <f t="shared" si="330"/>
        <v>2.8</v>
      </c>
      <c r="R3530" s="3">
        <f t="shared" si="331"/>
        <v>0.83321211239541171</v>
      </c>
      <c r="S3530" s="3">
        <f t="shared" si="332"/>
        <v>6.25E-2</v>
      </c>
      <c r="T3530" s="9">
        <f t="shared" si="333"/>
        <v>0</v>
      </c>
      <c r="U3530" s="9">
        <f t="shared" si="334"/>
        <v>2.8</v>
      </c>
      <c r="V3530" s="9">
        <f t="shared" si="335"/>
        <v>1</v>
      </c>
    </row>
    <row r="3531" spans="1:22" x14ac:dyDescent="0.25">
      <c r="A3531" t="s">
        <v>4472</v>
      </c>
      <c r="B3531" s="32" t="s">
        <v>2321</v>
      </c>
      <c r="C3531" t="s">
        <v>202</v>
      </c>
      <c r="D3531" t="s">
        <v>4746</v>
      </c>
      <c r="E3531" s="9">
        <v>0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>
        <v>0</v>
      </c>
      <c r="L3531" s="9">
        <v>1.4</v>
      </c>
      <c r="M3531" s="19">
        <v>0</v>
      </c>
      <c r="N3531" s="19">
        <v>0</v>
      </c>
      <c r="O3531" s="19">
        <v>0</v>
      </c>
      <c r="P3531" s="19">
        <v>0</v>
      </c>
      <c r="Q3531" s="19">
        <f t="shared" si="330"/>
        <v>0</v>
      </c>
      <c r="R3531" s="3">
        <f t="shared" si="331"/>
        <v>0.404145188432738</v>
      </c>
      <c r="S3531" s="3">
        <f t="shared" si="332"/>
        <v>4.6052631578947366E-2</v>
      </c>
      <c r="T3531" s="9">
        <f t="shared" si="333"/>
        <v>0</v>
      </c>
      <c r="U3531" s="9">
        <f t="shared" si="334"/>
        <v>1.4</v>
      </c>
      <c r="V3531" s="9">
        <f t="shared" si="335"/>
        <v>1</v>
      </c>
    </row>
    <row r="3532" spans="1:22" x14ac:dyDescent="0.25">
      <c r="A3532" t="s">
        <v>4393</v>
      </c>
      <c r="B3532" s="32" t="s">
        <v>2318</v>
      </c>
      <c r="C3532" t="s">
        <v>202</v>
      </c>
      <c r="D3532" t="s">
        <v>106</v>
      </c>
      <c r="E3532" s="9">
        <v>0</v>
      </c>
      <c r="F3532" s="9">
        <v>0</v>
      </c>
      <c r="G3532" s="9">
        <v>0</v>
      </c>
      <c r="H3532" s="9">
        <v>0</v>
      </c>
      <c r="I3532" s="9">
        <v>1</v>
      </c>
      <c r="J3532" s="9">
        <v>1</v>
      </c>
      <c r="K3532">
        <v>0</v>
      </c>
      <c r="L3532" s="9">
        <v>0</v>
      </c>
      <c r="M3532" s="19">
        <v>0</v>
      </c>
      <c r="N3532" s="19">
        <v>0</v>
      </c>
      <c r="O3532" s="19">
        <v>0</v>
      </c>
      <c r="P3532" s="19">
        <v>0</v>
      </c>
      <c r="Q3532" s="19">
        <f t="shared" si="330"/>
        <v>0</v>
      </c>
      <c r="R3532" s="3">
        <f t="shared" si="331"/>
        <v>0.38924947208076149</v>
      </c>
      <c r="S3532" s="3">
        <f t="shared" si="332"/>
        <v>3.2894736842105261E-2</v>
      </c>
      <c r="T3532" s="9">
        <f t="shared" si="333"/>
        <v>0</v>
      </c>
      <c r="U3532" s="9">
        <f t="shared" si="334"/>
        <v>1</v>
      </c>
      <c r="V3532" s="9">
        <f t="shared" si="335"/>
        <v>1</v>
      </c>
    </row>
    <row r="3533" spans="1:22" x14ac:dyDescent="0.25">
      <c r="A3533" t="s">
        <v>4391</v>
      </c>
      <c r="B3533" s="32" t="s">
        <v>2309</v>
      </c>
      <c r="C3533" t="s">
        <v>202</v>
      </c>
      <c r="D3533" t="s">
        <v>4746</v>
      </c>
      <c r="E3533" s="9">
        <v>0</v>
      </c>
      <c r="F3533" s="9">
        <v>0</v>
      </c>
      <c r="G3533" s="9">
        <v>0</v>
      </c>
      <c r="H3533" s="9">
        <v>0</v>
      </c>
      <c r="I3533" s="9">
        <v>1</v>
      </c>
      <c r="J3533" s="9">
        <v>0</v>
      </c>
      <c r="K3533">
        <v>0</v>
      </c>
      <c r="L3533" s="9">
        <v>1.4</v>
      </c>
      <c r="M3533" s="19">
        <v>0</v>
      </c>
      <c r="N3533" s="19">
        <v>0</v>
      </c>
      <c r="O3533" s="19">
        <v>0</v>
      </c>
      <c r="P3533" s="19">
        <v>0</v>
      </c>
      <c r="Q3533" s="19">
        <f t="shared" si="330"/>
        <v>0</v>
      </c>
      <c r="R3533" s="3">
        <f t="shared" si="331"/>
        <v>0.47482054026183984</v>
      </c>
      <c r="S3533" s="3">
        <f t="shared" si="332"/>
        <v>3.9473684210526314E-2</v>
      </c>
      <c r="T3533" s="9">
        <f t="shared" si="333"/>
        <v>0</v>
      </c>
      <c r="U3533" s="9">
        <f t="shared" si="334"/>
        <v>1.4</v>
      </c>
      <c r="V3533" s="9">
        <f t="shared" si="335"/>
        <v>1</v>
      </c>
    </row>
    <row r="3534" spans="1:22" x14ac:dyDescent="0.25">
      <c r="A3534" t="s">
        <v>4081</v>
      </c>
      <c r="B3534" s="32" t="s">
        <v>2509</v>
      </c>
      <c r="C3534" t="s">
        <v>202</v>
      </c>
      <c r="D3534" t="s">
        <v>4746</v>
      </c>
      <c r="E3534" s="9">
        <v>0</v>
      </c>
      <c r="F3534" s="9">
        <v>0</v>
      </c>
      <c r="G3534" s="9">
        <v>0</v>
      </c>
      <c r="H3534" s="9">
        <v>0</v>
      </c>
      <c r="I3534" s="9">
        <v>6</v>
      </c>
      <c r="J3534" s="9">
        <v>7</v>
      </c>
      <c r="K3534">
        <v>0</v>
      </c>
      <c r="L3534" s="9">
        <v>0</v>
      </c>
      <c r="M3534" s="19">
        <v>0</v>
      </c>
      <c r="N3534" s="19">
        <v>0</v>
      </c>
      <c r="O3534" s="19">
        <v>0</v>
      </c>
      <c r="P3534" s="19">
        <v>0</v>
      </c>
      <c r="Q3534" s="19">
        <f t="shared" si="330"/>
        <v>0</v>
      </c>
      <c r="R3534" s="3">
        <f t="shared" si="331"/>
        <v>2.539088359425425</v>
      </c>
      <c r="S3534" s="3">
        <f t="shared" si="332"/>
        <v>0.21381578947368421</v>
      </c>
      <c r="T3534" s="9">
        <f t="shared" si="333"/>
        <v>0</v>
      </c>
      <c r="U3534" s="9">
        <f t="shared" si="334"/>
        <v>7</v>
      </c>
      <c r="V3534" s="9">
        <f t="shared" si="335"/>
        <v>3</v>
      </c>
    </row>
    <row r="3535" spans="1:22" x14ac:dyDescent="0.25">
      <c r="A3535" t="s">
        <v>4159</v>
      </c>
      <c r="B3535" s="32" t="s">
        <v>2515</v>
      </c>
      <c r="C3535" t="s">
        <v>202</v>
      </c>
      <c r="D3535" t="s">
        <v>4746</v>
      </c>
      <c r="E3535" s="9">
        <v>0</v>
      </c>
      <c r="F3535" s="9">
        <v>0</v>
      </c>
      <c r="G3535" s="9">
        <v>0</v>
      </c>
      <c r="H3535" s="9">
        <v>0</v>
      </c>
      <c r="I3535" s="9">
        <v>0</v>
      </c>
      <c r="J3535" s="9">
        <v>0</v>
      </c>
      <c r="K3535">
        <v>0</v>
      </c>
      <c r="L3535" s="9">
        <v>0</v>
      </c>
      <c r="M3535" s="19">
        <v>0</v>
      </c>
      <c r="N3535" s="19">
        <v>1</v>
      </c>
      <c r="O3535" s="19">
        <v>0</v>
      </c>
      <c r="P3535" s="19">
        <v>0</v>
      </c>
      <c r="Q3535" s="19">
        <f t="shared" si="330"/>
        <v>0</v>
      </c>
      <c r="R3535" s="3">
        <f t="shared" si="331"/>
        <v>0.28867513459481287</v>
      </c>
      <c r="S3535" s="3">
        <f t="shared" si="332"/>
        <v>3.2894736842105261E-2</v>
      </c>
      <c r="T3535" s="9">
        <f t="shared" si="333"/>
        <v>0</v>
      </c>
      <c r="U3535" s="9">
        <f t="shared" si="334"/>
        <v>1</v>
      </c>
      <c r="V3535" s="9">
        <f t="shared" si="335"/>
        <v>0</v>
      </c>
    </row>
    <row r="3536" spans="1:22" x14ac:dyDescent="0.25">
      <c r="A3536" t="s">
        <v>604</v>
      </c>
      <c r="B3536" s="32" t="s">
        <v>361</v>
      </c>
      <c r="C3536" t="s">
        <v>202</v>
      </c>
      <c r="D3536" t="s">
        <v>15</v>
      </c>
      <c r="E3536" s="9">
        <v>0</v>
      </c>
      <c r="F3536" s="9">
        <v>0</v>
      </c>
      <c r="G3536" s="9">
        <v>0</v>
      </c>
      <c r="H3536" s="9">
        <v>0</v>
      </c>
      <c r="I3536" s="9">
        <v>0</v>
      </c>
      <c r="J3536" s="9">
        <v>0</v>
      </c>
      <c r="K3536">
        <v>28</v>
      </c>
      <c r="L3536" s="9">
        <v>21</v>
      </c>
      <c r="M3536" s="19">
        <v>0</v>
      </c>
      <c r="N3536" s="19">
        <v>0</v>
      </c>
      <c r="O3536" s="19">
        <v>0</v>
      </c>
      <c r="P3536" s="19">
        <v>0</v>
      </c>
      <c r="Q3536" s="19">
        <f t="shared" si="330"/>
        <v>28</v>
      </c>
      <c r="R3536" s="3">
        <f t="shared" si="331"/>
        <v>9.652680582317144</v>
      </c>
      <c r="S3536" s="3">
        <f t="shared" si="332"/>
        <v>0.80592105263157898</v>
      </c>
      <c r="T3536" s="9">
        <f t="shared" si="333"/>
        <v>0</v>
      </c>
      <c r="U3536" s="9">
        <f t="shared" si="334"/>
        <v>28</v>
      </c>
      <c r="V3536" s="9">
        <f t="shared" si="335"/>
        <v>12</v>
      </c>
    </row>
    <row r="3537" spans="1:22" x14ac:dyDescent="0.25">
      <c r="A3537" t="s">
        <v>604</v>
      </c>
      <c r="B3537" s="32" t="s">
        <v>361</v>
      </c>
      <c r="C3537" t="s">
        <v>202</v>
      </c>
      <c r="D3537" t="s">
        <v>113</v>
      </c>
      <c r="E3537" s="9">
        <v>33</v>
      </c>
      <c r="F3537" s="9">
        <v>43</v>
      </c>
      <c r="G3537" s="9">
        <v>0</v>
      </c>
      <c r="H3537" s="9">
        <v>0</v>
      </c>
      <c r="I3537" s="9">
        <v>0</v>
      </c>
      <c r="J3537" s="9">
        <v>0</v>
      </c>
      <c r="K3537">
        <v>0</v>
      </c>
      <c r="L3537" s="9">
        <v>0</v>
      </c>
      <c r="M3537" s="19">
        <v>0</v>
      </c>
      <c r="N3537" s="19">
        <v>4</v>
      </c>
      <c r="O3537" s="19">
        <v>0</v>
      </c>
      <c r="P3537" s="19">
        <v>0</v>
      </c>
      <c r="Q3537" s="19">
        <f t="shared" si="330"/>
        <v>0</v>
      </c>
      <c r="R3537" s="3">
        <f t="shared" si="331"/>
        <v>14.834439863392417</v>
      </c>
      <c r="S3537" s="3">
        <f t="shared" si="332"/>
        <v>0.87719298245614041</v>
      </c>
      <c r="T3537" s="9">
        <f t="shared" si="333"/>
        <v>0</v>
      </c>
      <c r="U3537" s="9">
        <f t="shared" si="334"/>
        <v>43</v>
      </c>
      <c r="V3537" s="9">
        <f t="shared" si="335"/>
        <v>19</v>
      </c>
    </row>
    <row r="3538" spans="1:22" x14ac:dyDescent="0.25">
      <c r="A3538" t="s">
        <v>604</v>
      </c>
      <c r="B3538" s="32" t="s">
        <v>361</v>
      </c>
      <c r="C3538" t="s">
        <v>202</v>
      </c>
      <c r="D3538" t="s">
        <v>106</v>
      </c>
      <c r="E3538" s="9">
        <v>8</v>
      </c>
      <c r="F3538" s="9">
        <v>27</v>
      </c>
      <c r="G3538" s="9">
        <v>22</v>
      </c>
      <c r="H3538" s="9">
        <v>16</v>
      </c>
      <c r="I3538" s="9">
        <v>13</v>
      </c>
      <c r="J3538" s="9">
        <v>2</v>
      </c>
      <c r="K3538">
        <v>1.4</v>
      </c>
      <c r="L3538" s="9">
        <v>0</v>
      </c>
      <c r="M3538" s="19">
        <v>0</v>
      </c>
      <c r="N3538" s="19">
        <v>15</v>
      </c>
      <c r="O3538" s="19">
        <v>1</v>
      </c>
      <c r="P3538" s="19">
        <v>0</v>
      </c>
      <c r="Q3538" s="19">
        <f t="shared" si="330"/>
        <v>1.4</v>
      </c>
      <c r="R3538" s="3">
        <f t="shared" si="331"/>
        <v>9.5736222206771036</v>
      </c>
      <c r="S3538" s="3">
        <f t="shared" si="332"/>
        <v>0.38523391812865504</v>
      </c>
      <c r="T3538" s="9">
        <f t="shared" si="333"/>
        <v>0</v>
      </c>
      <c r="U3538" s="9">
        <f t="shared" si="334"/>
        <v>27</v>
      </c>
      <c r="V3538" s="9">
        <f t="shared" si="335"/>
        <v>12</v>
      </c>
    </row>
    <row r="3539" spans="1:22" x14ac:dyDescent="0.25">
      <c r="A3539" t="s">
        <v>604</v>
      </c>
      <c r="B3539" s="32" t="s">
        <v>361</v>
      </c>
      <c r="C3539" t="s">
        <v>202</v>
      </c>
      <c r="D3539" t="s">
        <v>108</v>
      </c>
      <c r="E3539" s="9">
        <v>0</v>
      </c>
      <c r="F3539" s="9">
        <v>0</v>
      </c>
      <c r="G3539" s="9">
        <v>0</v>
      </c>
      <c r="H3539" s="9">
        <v>0</v>
      </c>
      <c r="I3539" s="9">
        <v>0</v>
      </c>
      <c r="J3539" s="9">
        <v>0</v>
      </c>
      <c r="K3539">
        <v>4.1999999999999993</v>
      </c>
      <c r="L3539" s="9">
        <v>0</v>
      </c>
      <c r="M3539" s="19">
        <v>0</v>
      </c>
      <c r="N3539" s="19">
        <v>0</v>
      </c>
      <c r="O3539" s="19">
        <v>18</v>
      </c>
      <c r="P3539" s="19">
        <v>12</v>
      </c>
      <c r="Q3539" s="19">
        <f t="shared" si="330"/>
        <v>4.1999999999999993</v>
      </c>
      <c r="R3539" s="3">
        <f t="shared" si="331"/>
        <v>5.9403856624113063</v>
      </c>
      <c r="S3539" s="3">
        <f t="shared" si="332"/>
        <v>0.37500000000000006</v>
      </c>
      <c r="T3539" s="9">
        <f t="shared" si="333"/>
        <v>0</v>
      </c>
      <c r="U3539" s="9">
        <f t="shared" si="334"/>
        <v>18</v>
      </c>
      <c r="V3539" s="9">
        <f t="shared" si="335"/>
        <v>8</v>
      </c>
    </row>
    <row r="3540" spans="1:22" x14ac:dyDescent="0.25">
      <c r="A3540" t="s">
        <v>604</v>
      </c>
      <c r="B3540" s="32" t="s">
        <v>361</v>
      </c>
      <c r="C3540" t="s">
        <v>202</v>
      </c>
      <c r="D3540" t="s">
        <v>2214</v>
      </c>
      <c r="E3540" s="9">
        <v>1</v>
      </c>
      <c r="F3540" s="9">
        <v>6</v>
      </c>
      <c r="G3540" s="9">
        <v>3</v>
      </c>
      <c r="H3540" s="9">
        <v>1</v>
      </c>
      <c r="I3540" s="9">
        <v>0</v>
      </c>
      <c r="J3540" s="9">
        <v>0</v>
      </c>
      <c r="K3540">
        <v>0</v>
      </c>
      <c r="L3540" s="9">
        <v>0</v>
      </c>
      <c r="M3540" s="19">
        <v>0</v>
      </c>
      <c r="N3540" s="19">
        <v>2</v>
      </c>
      <c r="O3540" s="19">
        <v>0</v>
      </c>
      <c r="P3540" s="19">
        <v>0</v>
      </c>
      <c r="Q3540" s="19">
        <f t="shared" si="330"/>
        <v>0</v>
      </c>
      <c r="R3540" s="3">
        <f t="shared" si="331"/>
        <v>1.8319554050414562</v>
      </c>
      <c r="S3540" s="3">
        <f t="shared" si="332"/>
        <v>8.5526315789473686E-2</v>
      </c>
      <c r="T3540" s="9">
        <f t="shared" si="333"/>
        <v>0</v>
      </c>
      <c r="U3540" s="9">
        <f t="shared" si="334"/>
        <v>6</v>
      </c>
      <c r="V3540" s="9">
        <f t="shared" si="335"/>
        <v>2</v>
      </c>
    </row>
    <row r="3541" spans="1:22" x14ac:dyDescent="0.25">
      <c r="A3541" t="s">
        <v>604</v>
      </c>
      <c r="B3541" s="32" t="s">
        <v>361</v>
      </c>
      <c r="C3541" t="s">
        <v>202</v>
      </c>
      <c r="D3541" t="s">
        <v>109</v>
      </c>
      <c r="E3541" s="9">
        <v>6</v>
      </c>
      <c r="F3541" s="9">
        <v>4</v>
      </c>
      <c r="G3541" s="9">
        <v>6</v>
      </c>
      <c r="H3541" s="9">
        <v>0</v>
      </c>
      <c r="I3541" s="9">
        <v>0</v>
      </c>
      <c r="J3541" s="9">
        <v>0</v>
      </c>
      <c r="K3541">
        <v>0</v>
      </c>
      <c r="L3541" s="9">
        <v>0</v>
      </c>
      <c r="M3541" s="19">
        <v>0</v>
      </c>
      <c r="N3541" s="19">
        <v>136</v>
      </c>
      <c r="O3541" s="19">
        <v>0</v>
      </c>
      <c r="P3541" s="19">
        <v>0</v>
      </c>
      <c r="Q3541" s="19">
        <f t="shared" si="330"/>
        <v>0</v>
      </c>
      <c r="R3541" s="3">
        <f t="shared" si="331"/>
        <v>38.915604099438603</v>
      </c>
      <c r="S3541" s="3">
        <f t="shared" si="332"/>
        <v>1.25</v>
      </c>
      <c r="T3541" s="9">
        <f t="shared" si="333"/>
        <v>0</v>
      </c>
      <c r="U3541" s="9">
        <f t="shared" si="334"/>
        <v>136</v>
      </c>
      <c r="V3541" s="9">
        <f t="shared" si="335"/>
        <v>50</v>
      </c>
    </row>
    <row r="3542" spans="1:22" x14ac:dyDescent="0.25">
      <c r="A3542" t="s">
        <v>604</v>
      </c>
      <c r="B3542" s="32" t="s">
        <v>361</v>
      </c>
      <c r="C3542" t="s">
        <v>202</v>
      </c>
      <c r="D3542" t="s">
        <v>4746</v>
      </c>
      <c r="E3542" s="9">
        <v>27</v>
      </c>
      <c r="F3542" s="9">
        <v>24</v>
      </c>
      <c r="G3542" s="9">
        <v>25</v>
      </c>
      <c r="H3542" s="9">
        <v>22</v>
      </c>
      <c r="I3542" s="9">
        <v>29</v>
      </c>
      <c r="J3542" s="9">
        <v>29</v>
      </c>
      <c r="K3542">
        <v>7</v>
      </c>
      <c r="L3542" s="9">
        <v>0</v>
      </c>
      <c r="M3542" s="19">
        <v>0</v>
      </c>
      <c r="N3542" s="19">
        <v>22</v>
      </c>
      <c r="O3542" s="19">
        <v>0</v>
      </c>
      <c r="P3542" s="19">
        <v>0</v>
      </c>
      <c r="Q3542" s="19">
        <f t="shared" si="330"/>
        <v>7</v>
      </c>
      <c r="R3542" s="3">
        <f t="shared" si="331"/>
        <v>12.709755260738847</v>
      </c>
      <c r="S3542" s="3">
        <f t="shared" si="332"/>
        <v>0.76069078947368429</v>
      </c>
      <c r="T3542" s="9">
        <f t="shared" si="333"/>
        <v>0</v>
      </c>
      <c r="U3542" s="9">
        <f t="shared" si="334"/>
        <v>29</v>
      </c>
      <c r="V3542" s="9">
        <f t="shared" si="335"/>
        <v>16</v>
      </c>
    </row>
    <row r="3543" spans="1:22" x14ac:dyDescent="0.25">
      <c r="A3543" t="s">
        <v>3512</v>
      </c>
      <c r="B3543" s="32" t="s">
        <v>1412</v>
      </c>
      <c r="C3543" t="s">
        <v>202</v>
      </c>
      <c r="D3543" t="s">
        <v>5604</v>
      </c>
      <c r="E3543" s="9">
        <v>0</v>
      </c>
      <c r="F3543" s="9">
        <v>0</v>
      </c>
      <c r="G3543" s="9">
        <v>0</v>
      </c>
      <c r="H3543" s="9">
        <v>0</v>
      </c>
      <c r="I3543" s="9">
        <v>0</v>
      </c>
      <c r="J3543" s="9">
        <v>0</v>
      </c>
      <c r="K3543">
        <v>0</v>
      </c>
      <c r="L3543" s="9">
        <v>0</v>
      </c>
      <c r="M3543" s="19">
        <v>0</v>
      </c>
      <c r="N3543" s="19">
        <v>0</v>
      </c>
      <c r="O3543" s="19">
        <v>0</v>
      </c>
      <c r="P3543" s="19">
        <v>1</v>
      </c>
      <c r="Q3543" s="19">
        <f t="shared" si="330"/>
        <v>0</v>
      </c>
      <c r="R3543" s="3">
        <f t="shared" si="331"/>
        <v>0.28867513459481287</v>
      </c>
      <c r="S3543" s="3">
        <f t="shared" si="332"/>
        <v>3.2894736842105261E-2</v>
      </c>
      <c r="T3543" s="9">
        <f t="shared" si="333"/>
        <v>0</v>
      </c>
      <c r="U3543" s="9">
        <f t="shared" si="334"/>
        <v>1</v>
      </c>
      <c r="V3543" s="9">
        <f t="shared" si="335"/>
        <v>0</v>
      </c>
    </row>
    <row r="3544" spans="1:22" x14ac:dyDescent="0.25">
      <c r="A3544" t="s">
        <v>3512</v>
      </c>
      <c r="B3544" s="32" t="s">
        <v>1412</v>
      </c>
      <c r="C3544" t="s">
        <v>202</v>
      </c>
      <c r="D3544" t="s">
        <v>4746</v>
      </c>
      <c r="E3544" s="9">
        <v>0</v>
      </c>
      <c r="F3544" s="9">
        <v>0</v>
      </c>
      <c r="G3544" s="9">
        <v>0</v>
      </c>
      <c r="H3544" s="9">
        <v>0</v>
      </c>
      <c r="I3544" s="9">
        <v>0</v>
      </c>
      <c r="J3544" s="9">
        <v>0</v>
      </c>
      <c r="K3544">
        <v>2.8</v>
      </c>
      <c r="L3544" s="9">
        <v>44.8</v>
      </c>
      <c r="M3544" s="19">
        <v>0</v>
      </c>
      <c r="N3544" s="19">
        <v>0</v>
      </c>
      <c r="O3544" s="19">
        <v>0</v>
      </c>
      <c r="P3544" s="19">
        <v>0</v>
      </c>
      <c r="Q3544" s="19">
        <f t="shared" si="330"/>
        <v>2.8</v>
      </c>
      <c r="R3544" s="3">
        <f t="shared" si="331"/>
        <v>12.884333921707423</v>
      </c>
      <c r="S3544" s="3">
        <f t="shared" si="332"/>
        <v>0.7828947368421052</v>
      </c>
      <c r="T3544" s="9">
        <f t="shared" si="333"/>
        <v>0</v>
      </c>
      <c r="U3544" s="9">
        <f t="shared" si="334"/>
        <v>44.8</v>
      </c>
      <c r="V3544" s="9">
        <f t="shared" si="335"/>
        <v>17</v>
      </c>
    </row>
    <row r="3545" spans="1:22" x14ac:dyDescent="0.25">
      <c r="A3545" t="s">
        <v>3589</v>
      </c>
      <c r="B3545" s="32" t="s">
        <v>1641</v>
      </c>
      <c r="C3545" t="s">
        <v>202</v>
      </c>
      <c r="D3545" t="s">
        <v>106</v>
      </c>
      <c r="E3545" s="9">
        <v>1</v>
      </c>
      <c r="F3545" s="9">
        <v>1</v>
      </c>
      <c r="G3545" s="9">
        <v>0</v>
      </c>
      <c r="H3545" s="9">
        <v>0</v>
      </c>
      <c r="I3545" s="9">
        <v>0</v>
      </c>
      <c r="J3545" s="9">
        <v>0</v>
      </c>
      <c r="K3545">
        <v>0</v>
      </c>
      <c r="L3545" s="9">
        <v>0</v>
      </c>
      <c r="M3545" s="19">
        <v>0</v>
      </c>
      <c r="N3545" s="19">
        <v>0</v>
      </c>
      <c r="O3545" s="19">
        <v>0</v>
      </c>
      <c r="P3545" s="19">
        <v>0</v>
      </c>
      <c r="Q3545" s="19">
        <f t="shared" si="330"/>
        <v>0</v>
      </c>
      <c r="R3545" s="3">
        <f t="shared" si="331"/>
        <v>0.38924947208076149</v>
      </c>
      <c r="S3545" s="3">
        <f t="shared" si="332"/>
        <v>3.2894736842105261E-2</v>
      </c>
      <c r="T3545" s="9">
        <f t="shared" si="333"/>
        <v>0</v>
      </c>
      <c r="U3545" s="9">
        <f t="shared" si="334"/>
        <v>1</v>
      </c>
      <c r="V3545" s="9">
        <f t="shared" si="335"/>
        <v>1</v>
      </c>
    </row>
    <row r="3546" spans="1:22" x14ac:dyDescent="0.25">
      <c r="A3546" t="s">
        <v>3837</v>
      </c>
      <c r="B3546" s="32" t="s">
        <v>2120</v>
      </c>
      <c r="C3546" t="s">
        <v>202</v>
      </c>
      <c r="D3546" t="s">
        <v>106</v>
      </c>
      <c r="E3546" s="9">
        <v>0</v>
      </c>
      <c r="F3546" s="9">
        <v>0</v>
      </c>
      <c r="G3546" s="9">
        <v>0</v>
      </c>
      <c r="H3546" s="9">
        <v>0</v>
      </c>
      <c r="I3546" s="9">
        <v>0</v>
      </c>
      <c r="J3546" s="9">
        <v>0</v>
      </c>
      <c r="K3546">
        <v>0</v>
      </c>
      <c r="L3546" s="9">
        <v>0</v>
      </c>
      <c r="M3546" s="19">
        <v>1</v>
      </c>
      <c r="N3546" s="19">
        <v>1</v>
      </c>
      <c r="O3546" s="19">
        <v>0</v>
      </c>
      <c r="P3546" s="19">
        <v>0</v>
      </c>
      <c r="Q3546" s="19">
        <f t="shared" si="330"/>
        <v>0</v>
      </c>
      <c r="R3546" s="3">
        <f t="shared" si="331"/>
        <v>0.38924947208076149</v>
      </c>
      <c r="S3546" s="3">
        <f t="shared" si="332"/>
        <v>3.2894736842105261E-2</v>
      </c>
      <c r="T3546" s="9">
        <f t="shared" si="333"/>
        <v>0</v>
      </c>
      <c r="U3546" s="9">
        <f t="shared" si="334"/>
        <v>1</v>
      </c>
      <c r="V3546" s="9">
        <f t="shared" si="335"/>
        <v>1</v>
      </c>
    </row>
    <row r="3547" spans="1:22" x14ac:dyDescent="0.25">
      <c r="A3547" t="s">
        <v>3837</v>
      </c>
      <c r="B3547" s="32" t="s">
        <v>2120</v>
      </c>
      <c r="C3547" t="s">
        <v>202</v>
      </c>
      <c r="D3547" t="s">
        <v>109</v>
      </c>
      <c r="E3547" s="9">
        <v>0</v>
      </c>
      <c r="F3547" s="9">
        <v>0</v>
      </c>
      <c r="G3547" s="9">
        <v>0</v>
      </c>
      <c r="H3547" s="9">
        <v>0</v>
      </c>
      <c r="I3547" s="9">
        <v>0</v>
      </c>
      <c r="J3547" s="9">
        <v>0</v>
      </c>
      <c r="K3547">
        <v>0</v>
      </c>
      <c r="L3547" s="9">
        <v>0</v>
      </c>
      <c r="M3547" s="19">
        <v>0</v>
      </c>
      <c r="N3547" s="19">
        <v>0</v>
      </c>
      <c r="O3547" s="19">
        <v>1</v>
      </c>
      <c r="P3547" s="19">
        <v>0</v>
      </c>
      <c r="Q3547" s="19">
        <f t="shared" si="330"/>
        <v>0</v>
      </c>
      <c r="R3547" s="3">
        <f t="shared" si="331"/>
        <v>0.28867513459481287</v>
      </c>
      <c r="S3547" s="3">
        <f t="shared" si="332"/>
        <v>3.2894736842105261E-2</v>
      </c>
      <c r="T3547" s="9">
        <f t="shared" si="333"/>
        <v>0</v>
      </c>
      <c r="U3547" s="9">
        <f t="shared" si="334"/>
        <v>1</v>
      </c>
      <c r="V3547" s="9">
        <f t="shared" si="335"/>
        <v>0</v>
      </c>
    </row>
    <row r="3548" spans="1:22" x14ac:dyDescent="0.25">
      <c r="A3548" t="s">
        <v>3837</v>
      </c>
      <c r="B3548" s="32" t="s">
        <v>2120</v>
      </c>
      <c r="C3548" t="s">
        <v>202</v>
      </c>
      <c r="D3548" t="s">
        <v>4746</v>
      </c>
      <c r="E3548" s="9">
        <v>0</v>
      </c>
      <c r="F3548" s="9">
        <v>0</v>
      </c>
      <c r="G3548" s="9">
        <v>0</v>
      </c>
      <c r="H3548" s="9">
        <v>0</v>
      </c>
      <c r="I3548" s="9">
        <v>0</v>
      </c>
      <c r="J3548" s="9">
        <v>1</v>
      </c>
      <c r="K3548">
        <v>1.4</v>
      </c>
      <c r="L3548" s="9">
        <v>0</v>
      </c>
      <c r="M3548" s="19">
        <v>0</v>
      </c>
      <c r="N3548" s="19">
        <v>0</v>
      </c>
      <c r="O3548" s="19">
        <v>0</v>
      </c>
      <c r="P3548" s="19">
        <v>0</v>
      </c>
      <c r="Q3548" s="19">
        <f t="shared" si="330"/>
        <v>1.4</v>
      </c>
      <c r="R3548" s="3">
        <f t="shared" si="331"/>
        <v>0.47482054026183984</v>
      </c>
      <c r="S3548" s="3">
        <f t="shared" si="332"/>
        <v>3.9473684210526314E-2</v>
      </c>
      <c r="T3548" s="9">
        <f t="shared" si="333"/>
        <v>0</v>
      </c>
      <c r="U3548" s="9">
        <f t="shared" si="334"/>
        <v>1.4</v>
      </c>
      <c r="V3548" s="9">
        <f t="shared" si="335"/>
        <v>1</v>
      </c>
    </row>
    <row r="3549" spans="1:22" x14ac:dyDescent="0.25">
      <c r="A3549" t="s">
        <v>4139</v>
      </c>
      <c r="B3549" s="32" t="s">
        <v>2305</v>
      </c>
      <c r="C3549" t="s">
        <v>202</v>
      </c>
      <c r="D3549" t="s">
        <v>106</v>
      </c>
      <c r="E3549" s="9">
        <v>1</v>
      </c>
      <c r="F3549" s="9">
        <v>1</v>
      </c>
      <c r="G3549" s="9">
        <v>0</v>
      </c>
      <c r="H3549" s="9">
        <v>0</v>
      </c>
      <c r="I3549" s="9">
        <v>0</v>
      </c>
      <c r="J3549" s="9">
        <v>0</v>
      </c>
      <c r="K3549">
        <v>1.4</v>
      </c>
      <c r="L3549" s="9">
        <v>1.4</v>
      </c>
      <c r="M3549" s="19">
        <v>0</v>
      </c>
      <c r="N3549" s="19">
        <v>0</v>
      </c>
      <c r="O3549" s="19">
        <v>0</v>
      </c>
      <c r="P3549" s="19">
        <v>0</v>
      </c>
      <c r="Q3549" s="19">
        <f t="shared" si="330"/>
        <v>1.4</v>
      </c>
      <c r="R3549" s="3">
        <f t="shared" si="331"/>
        <v>0.60302268915552726</v>
      </c>
      <c r="S3549" s="3">
        <f t="shared" si="332"/>
        <v>3.9473684210526314E-2</v>
      </c>
      <c r="T3549" s="9">
        <f t="shared" si="333"/>
        <v>0</v>
      </c>
      <c r="U3549" s="9">
        <f t="shared" si="334"/>
        <v>1.4</v>
      </c>
      <c r="V3549" s="9">
        <f t="shared" si="335"/>
        <v>1</v>
      </c>
    </row>
    <row r="3550" spans="1:22" x14ac:dyDescent="0.25">
      <c r="A3550" t="s">
        <v>4139</v>
      </c>
      <c r="B3550" s="32" t="s">
        <v>2305</v>
      </c>
      <c r="C3550" t="s">
        <v>202</v>
      </c>
      <c r="D3550" t="s">
        <v>4746</v>
      </c>
      <c r="E3550" s="9">
        <v>1</v>
      </c>
      <c r="F3550" s="9">
        <v>3</v>
      </c>
      <c r="G3550" s="9">
        <v>1</v>
      </c>
      <c r="H3550" s="9">
        <v>1</v>
      </c>
      <c r="I3550" s="9">
        <v>0</v>
      </c>
      <c r="J3550" s="9">
        <v>0</v>
      </c>
      <c r="K3550">
        <v>0</v>
      </c>
      <c r="L3550" s="9">
        <v>0</v>
      </c>
      <c r="M3550" s="19">
        <v>0</v>
      </c>
      <c r="N3550" s="19">
        <v>2</v>
      </c>
      <c r="O3550" s="19">
        <v>0</v>
      </c>
      <c r="P3550" s="19">
        <v>0</v>
      </c>
      <c r="Q3550" s="19">
        <f t="shared" si="330"/>
        <v>0</v>
      </c>
      <c r="R3550" s="3">
        <f t="shared" si="331"/>
        <v>0.9847319278346619</v>
      </c>
      <c r="S3550" s="3">
        <f t="shared" si="332"/>
        <v>5.2631578947368425E-2</v>
      </c>
      <c r="T3550" s="9">
        <f t="shared" si="333"/>
        <v>0</v>
      </c>
      <c r="U3550" s="9">
        <f t="shared" si="334"/>
        <v>3</v>
      </c>
      <c r="V3550" s="9">
        <f t="shared" si="335"/>
        <v>1</v>
      </c>
    </row>
    <row r="3551" spans="1:22" x14ac:dyDescent="0.25">
      <c r="A3551" t="s">
        <v>4186</v>
      </c>
      <c r="B3551" s="32" t="s">
        <v>2516</v>
      </c>
      <c r="C3551" t="s">
        <v>202</v>
      </c>
      <c r="D3551" t="s">
        <v>4746</v>
      </c>
      <c r="E3551" s="9">
        <v>0</v>
      </c>
      <c r="F3551" s="9">
        <v>0</v>
      </c>
      <c r="G3551" s="9">
        <v>0</v>
      </c>
      <c r="H3551" s="9">
        <v>0</v>
      </c>
      <c r="I3551" s="9">
        <v>0</v>
      </c>
      <c r="J3551" s="9">
        <v>0</v>
      </c>
      <c r="K3551">
        <v>0</v>
      </c>
      <c r="L3551" s="9">
        <v>0</v>
      </c>
      <c r="M3551" s="19">
        <v>0</v>
      </c>
      <c r="N3551" s="19">
        <v>1</v>
      </c>
      <c r="O3551" s="19">
        <v>0</v>
      </c>
      <c r="P3551" s="19">
        <v>0</v>
      </c>
      <c r="Q3551" s="19">
        <f t="shared" si="330"/>
        <v>0</v>
      </c>
      <c r="R3551" s="3">
        <f t="shared" si="331"/>
        <v>0.28867513459481287</v>
      </c>
      <c r="S3551" s="3">
        <f t="shared" si="332"/>
        <v>3.2894736842105261E-2</v>
      </c>
      <c r="T3551" s="9">
        <f t="shared" si="333"/>
        <v>0</v>
      </c>
      <c r="U3551" s="9">
        <f t="shared" si="334"/>
        <v>1</v>
      </c>
      <c r="V3551" s="9">
        <f t="shared" si="335"/>
        <v>0</v>
      </c>
    </row>
    <row r="3552" spans="1:22" x14ac:dyDescent="0.25">
      <c r="A3552" t="s">
        <v>4103</v>
      </c>
      <c r="B3552" s="32" t="s">
        <v>2517</v>
      </c>
      <c r="C3552" t="s">
        <v>202</v>
      </c>
      <c r="D3552" t="s">
        <v>4746</v>
      </c>
      <c r="E3552" s="9">
        <v>0</v>
      </c>
      <c r="F3552" s="9">
        <v>0</v>
      </c>
      <c r="G3552" s="9">
        <v>0</v>
      </c>
      <c r="H3552" s="9">
        <v>0</v>
      </c>
      <c r="I3552" s="9">
        <v>0</v>
      </c>
      <c r="J3552" s="9">
        <v>0</v>
      </c>
      <c r="K3552">
        <v>0</v>
      </c>
      <c r="L3552" s="9">
        <v>0</v>
      </c>
      <c r="M3552" s="19">
        <v>0</v>
      </c>
      <c r="N3552" s="19">
        <v>1</v>
      </c>
      <c r="O3552" s="19">
        <v>0</v>
      </c>
      <c r="P3552" s="19">
        <v>0</v>
      </c>
      <c r="Q3552" s="19">
        <f t="shared" si="330"/>
        <v>0</v>
      </c>
      <c r="R3552" s="3">
        <f t="shared" si="331"/>
        <v>0.28867513459481287</v>
      </c>
      <c r="S3552" s="3">
        <f t="shared" si="332"/>
        <v>3.2894736842105261E-2</v>
      </c>
      <c r="T3552" s="9">
        <f t="shared" si="333"/>
        <v>0</v>
      </c>
      <c r="U3552" s="9">
        <f t="shared" si="334"/>
        <v>1</v>
      </c>
      <c r="V3552" s="9">
        <f t="shared" si="335"/>
        <v>0</v>
      </c>
    </row>
    <row r="3553" spans="1:22" x14ac:dyDescent="0.25">
      <c r="A3553" t="s">
        <v>522</v>
      </c>
      <c r="B3553" s="32" t="s">
        <v>342</v>
      </c>
      <c r="C3553" t="s">
        <v>202</v>
      </c>
      <c r="D3553" t="s">
        <v>752</v>
      </c>
      <c r="E3553" s="9">
        <v>0</v>
      </c>
      <c r="F3553" s="9">
        <v>0</v>
      </c>
      <c r="G3553" s="9">
        <v>0</v>
      </c>
      <c r="H3553" s="9">
        <v>0</v>
      </c>
      <c r="I3553" s="9">
        <v>0</v>
      </c>
      <c r="J3553" s="9">
        <v>0</v>
      </c>
      <c r="K3553">
        <v>0</v>
      </c>
      <c r="L3553" s="9">
        <v>0</v>
      </c>
      <c r="M3553" s="19">
        <v>0</v>
      </c>
      <c r="N3553" s="19">
        <v>0</v>
      </c>
      <c r="O3553" s="19">
        <v>1</v>
      </c>
      <c r="P3553" s="19">
        <v>0</v>
      </c>
      <c r="Q3553" s="19">
        <f t="shared" si="330"/>
        <v>0</v>
      </c>
      <c r="R3553" s="3">
        <f t="shared" si="331"/>
        <v>0.28867513459481287</v>
      </c>
      <c r="S3553" s="3">
        <f t="shared" si="332"/>
        <v>3.2894736842105261E-2</v>
      </c>
      <c r="T3553" s="9">
        <f t="shared" si="333"/>
        <v>0</v>
      </c>
      <c r="U3553" s="9">
        <f t="shared" si="334"/>
        <v>1</v>
      </c>
      <c r="V3553" s="9">
        <f t="shared" si="335"/>
        <v>0</v>
      </c>
    </row>
    <row r="3554" spans="1:22" x14ac:dyDescent="0.25">
      <c r="A3554" t="s">
        <v>522</v>
      </c>
      <c r="B3554" s="32" t="s">
        <v>342</v>
      </c>
      <c r="C3554" t="s">
        <v>202</v>
      </c>
      <c r="D3554" t="s">
        <v>861</v>
      </c>
      <c r="E3554" s="9">
        <v>0</v>
      </c>
      <c r="F3554" s="9">
        <v>0</v>
      </c>
      <c r="G3554" s="9">
        <v>0</v>
      </c>
      <c r="H3554" s="9">
        <v>0</v>
      </c>
      <c r="I3554" s="9">
        <v>0</v>
      </c>
      <c r="J3554" s="9">
        <v>0</v>
      </c>
      <c r="K3554">
        <v>0</v>
      </c>
      <c r="L3554" s="9">
        <v>0</v>
      </c>
      <c r="M3554" s="19">
        <v>1</v>
      </c>
      <c r="N3554" s="19">
        <v>0</v>
      </c>
      <c r="O3554" s="19">
        <v>0</v>
      </c>
      <c r="P3554" s="19">
        <v>2</v>
      </c>
      <c r="Q3554" s="19">
        <f t="shared" si="330"/>
        <v>0</v>
      </c>
      <c r="R3554" s="3">
        <f t="shared" si="331"/>
        <v>0.62158156050806102</v>
      </c>
      <c r="S3554" s="3">
        <f t="shared" si="332"/>
        <v>4.9342105263157895E-2</v>
      </c>
      <c r="T3554" s="9">
        <f t="shared" si="333"/>
        <v>0</v>
      </c>
      <c r="U3554" s="9">
        <f t="shared" si="334"/>
        <v>2</v>
      </c>
      <c r="V3554" s="9">
        <f t="shared" si="335"/>
        <v>1</v>
      </c>
    </row>
    <row r="3555" spans="1:22" x14ac:dyDescent="0.25">
      <c r="A3555" t="s">
        <v>522</v>
      </c>
      <c r="B3555" s="32" t="s">
        <v>342</v>
      </c>
      <c r="C3555" t="s">
        <v>202</v>
      </c>
      <c r="D3555" t="s">
        <v>15</v>
      </c>
      <c r="E3555" s="9">
        <v>0</v>
      </c>
      <c r="F3555" s="9">
        <v>2</v>
      </c>
      <c r="G3555" s="9">
        <v>0</v>
      </c>
      <c r="H3555" s="9">
        <v>0</v>
      </c>
      <c r="I3555" s="9">
        <v>40</v>
      </c>
      <c r="J3555" s="9">
        <v>0</v>
      </c>
      <c r="K3555">
        <v>28</v>
      </c>
      <c r="L3555" s="9">
        <v>28</v>
      </c>
      <c r="M3555" s="19">
        <v>0</v>
      </c>
      <c r="N3555" s="19">
        <v>0</v>
      </c>
      <c r="O3555" s="19">
        <v>0</v>
      </c>
      <c r="P3555" s="19">
        <v>0</v>
      </c>
      <c r="Q3555" s="19">
        <f t="shared" si="330"/>
        <v>28</v>
      </c>
      <c r="R3555" s="3">
        <f t="shared" si="331"/>
        <v>14.683530250115624</v>
      </c>
      <c r="S3555" s="3">
        <f t="shared" si="332"/>
        <v>0.80592105263157898</v>
      </c>
      <c r="T3555" s="9">
        <f t="shared" si="333"/>
        <v>0</v>
      </c>
      <c r="U3555" s="9">
        <f t="shared" si="334"/>
        <v>40</v>
      </c>
      <c r="V3555" s="9">
        <f t="shared" si="335"/>
        <v>19</v>
      </c>
    </row>
    <row r="3556" spans="1:22" x14ac:dyDescent="0.25">
      <c r="A3556" t="s">
        <v>522</v>
      </c>
      <c r="B3556" s="32" t="s">
        <v>342</v>
      </c>
      <c r="C3556" t="s">
        <v>202</v>
      </c>
      <c r="D3556" t="s">
        <v>5604</v>
      </c>
      <c r="E3556" s="9">
        <v>0</v>
      </c>
      <c r="F3556" s="9">
        <v>0</v>
      </c>
      <c r="G3556" s="9">
        <v>0</v>
      </c>
      <c r="H3556" s="9">
        <v>0</v>
      </c>
      <c r="I3556" s="9">
        <v>0</v>
      </c>
      <c r="J3556" s="9">
        <v>0</v>
      </c>
      <c r="K3556">
        <v>0</v>
      </c>
      <c r="L3556" s="9">
        <v>0</v>
      </c>
      <c r="M3556" s="19">
        <v>0</v>
      </c>
      <c r="N3556" s="19">
        <v>0</v>
      </c>
      <c r="O3556" s="19">
        <v>33</v>
      </c>
      <c r="P3556" s="19">
        <v>123</v>
      </c>
      <c r="Q3556" s="19">
        <f t="shared" si="330"/>
        <v>0</v>
      </c>
      <c r="R3556" s="3">
        <f t="shared" si="331"/>
        <v>35.91656999213594</v>
      </c>
      <c r="S3556" s="3">
        <f t="shared" si="332"/>
        <v>2.5657894736842106</v>
      </c>
      <c r="T3556" s="9">
        <f t="shared" si="333"/>
        <v>0</v>
      </c>
      <c r="U3556" s="9">
        <f t="shared" si="334"/>
        <v>123</v>
      </c>
      <c r="V3556" s="9">
        <f t="shared" si="335"/>
        <v>46</v>
      </c>
    </row>
    <row r="3557" spans="1:22" x14ac:dyDescent="0.25">
      <c r="A3557" t="s">
        <v>522</v>
      </c>
      <c r="B3557" s="32" t="s">
        <v>342</v>
      </c>
      <c r="C3557" t="s">
        <v>202</v>
      </c>
      <c r="D3557" t="s">
        <v>113</v>
      </c>
      <c r="E3557" s="9">
        <v>32</v>
      </c>
      <c r="F3557" s="9">
        <v>39</v>
      </c>
      <c r="G3557" s="9">
        <v>21</v>
      </c>
      <c r="H3557" s="9">
        <v>26</v>
      </c>
      <c r="I3557" s="9">
        <v>18</v>
      </c>
      <c r="J3557" s="9">
        <v>21</v>
      </c>
      <c r="K3557">
        <v>91</v>
      </c>
      <c r="L3557" s="9">
        <v>25.2</v>
      </c>
      <c r="M3557" s="19">
        <v>19</v>
      </c>
      <c r="N3557" s="19">
        <v>19</v>
      </c>
      <c r="O3557" s="19">
        <v>33</v>
      </c>
      <c r="P3557" s="19">
        <v>71</v>
      </c>
      <c r="Q3557" s="19">
        <f t="shared" si="330"/>
        <v>91</v>
      </c>
      <c r="R3557" s="3">
        <f t="shared" si="331"/>
        <v>23.019991311901059</v>
      </c>
      <c r="S3557" s="3">
        <f t="shared" si="332"/>
        <v>1.1381578947368423</v>
      </c>
      <c r="T3557" s="9">
        <f t="shared" si="333"/>
        <v>18</v>
      </c>
      <c r="U3557" s="9">
        <f t="shared" si="334"/>
        <v>91</v>
      </c>
      <c r="V3557" s="9">
        <f t="shared" si="335"/>
        <v>30</v>
      </c>
    </row>
    <row r="3558" spans="1:22" x14ac:dyDescent="0.25">
      <c r="A3558" t="s">
        <v>522</v>
      </c>
      <c r="B3558" s="32" t="s">
        <v>342</v>
      </c>
      <c r="C3558" t="s">
        <v>202</v>
      </c>
      <c r="D3558" t="s">
        <v>820</v>
      </c>
      <c r="E3558" s="9">
        <v>0</v>
      </c>
      <c r="F3558" s="9">
        <v>0</v>
      </c>
      <c r="G3558" s="9">
        <v>0</v>
      </c>
      <c r="H3558" s="9">
        <v>0</v>
      </c>
      <c r="I3558" s="9">
        <v>0</v>
      </c>
      <c r="J3558" s="9">
        <v>0</v>
      </c>
      <c r="K3558">
        <v>2.8</v>
      </c>
      <c r="L3558" s="9">
        <v>7</v>
      </c>
      <c r="M3558" s="19">
        <v>5</v>
      </c>
      <c r="N3558" s="19">
        <v>0</v>
      </c>
      <c r="O3558" s="19">
        <v>7</v>
      </c>
      <c r="P3558" s="19">
        <v>4</v>
      </c>
      <c r="Q3558" s="19">
        <f t="shared" si="330"/>
        <v>2.8</v>
      </c>
      <c r="R3558" s="3">
        <f t="shared" si="331"/>
        <v>2.8820762717810986</v>
      </c>
      <c r="S3558" s="3">
        <f t="shared" si="332"/>
        <v>0.16973684210526316</v>
      </c>
      <c r="T3558" s="9">
        <f t="shared" si="333"/>
        <v>0</v>
      </c>
      <c r="U3558" s="9">
        <f t="shared" si="334"/>
        <v>7</v>
      </c>
      <c r="V3558" s="9">
        <f t="shared" si="335"/>
        <v>4</v>
      </c>
    </row>
    <row r="3559" spans="1:22" x14ac:dyDescent="0.25">
      <c r="A3559" t="s">
        <v>522</v>
      </c>
      <c r="B3559" s="32" t="s">
        <v>342</v>
      </c>
      <c r="C3559" t="s">
        <v>202</v>
      </c>
      <c r="D3559" t="s">
        <v>119</v>
      </c>
      <c r="E3559" s="9">
        <v>0</v>
      </c>
      <c r="F3559" s="9">
        <v>0</v>
      </c>
      <c r="G3559" s="9">
        <v>0</v>
      </c>
      <c r="H3559" s="9">
        <v>0</v>
      </c>
      <c r="I3559" s="9">
        <v>0</v>
      </c>
      <c r="J3559" s="9">
        <v>0</v>
      </c>
      <c r="K3559">
        <v>35</v>
      </c>
      <c r="L3559" s="9">
        <v>5.6</v>
      </c>
      <c r="M3559" s="19">
        <v>2</v>
      </c>
      <c r="N3559" s="19">
        <v>0</v>
      </c>
      <c r="O3559" s="19">
        <v>0</v>
      </c>
      <c r="P3559" s="19">
        <v>2</v>
      </c>
      <c r="Q3559" s="19">
        <f t="shared" si="330"/>
        <v>35</v>
      </c>
      <c r="R3559" s="3">
        <f t="shared" si="331"/>
        <v>9.9936191763757058</v>
      </c>
      <c r="S3559" s="3">
        <f t="shared" si="332"/>
        <v>0.36677631578947373</v>
      </c>
      <c r="T3559" s="9">
        <f t="shared" si="333"/>
        <v>0</v>
      </c>
      <c r="U3559" s="9">
        <f t="shared" si="334"/>
        <v>35</v>
      </c>
      <c r="V3559" s="9">
        <f t="shared" si="335"/>
        <v>13</v>
      </c>
    </row>
    <row r="3560" spans="1:22" x14ac:dyDescent="0.25">
      <c r="A3560" t="s">
        <v>522</v>
      </c>
      <c r="B3560" s="32" t="s">
        <v>342</v>
      </c>
      <c r="C3560" t="s">
        <v>202</v>
      </c>
      <c r="D3560" t="s">
        <v>106</v>
      </c>
      <c r="E3560" s="9">
        <v>51</v>
      </c>
      <c r="F3560" s="9">
        <v>46</v>
      </c>
      <c r="G3560" s="9">
        <v>78</v>
      </c>
      <c r="H3560" s="9">
        <v>71</v>
      </c>
      <c r="I3560" s="9">
        <v>50</v>
      </c>
      <c r="J3560" s="9">
        <v>59</v>
      </c>
      <c r="K3560">
        <v>215.6</v>
      </c>
      <c r="L3560" s="9">
        <v>95.199999999999989</v>
      </c>
      <c r="M3560" s="19">
        <v>88</v>
      </c>
      <c r="N3560" s="19">
        <v>85</v>
      </c>
      <c r="O3560" s="19">
        <v>71</v>
      </c>
      <c r="P3560" s="19">
        <v>97</v>
      </c>
      <c r="Q3560" s="19">
        <f t="shared" si="330"/>
        <v>215.6</v>
      </c>
      <c r="R3560" s="3">
        <f t="shared" si="331"/>
        <v>45.043292306604123</v>
      </c>
      <c r="S3560" s="3">
        <f t="shared" si="332"/>
        <v>2.7598684210526314</v>
      </c>
      <c r="T3560" s="9">
        <f t="shared" si="333"/>
        <v>46</v>
      </c>
      <c r="U3560" s="9">
        <f t="shared" si="334"/>
        <v>215.6</v>
      </c>
      <c r="V3560" s="9">
        <f t="shared" si="335"/>
        <v>58</v>
      </c>
    </row>
    <row r="3561" spans="1:22" x14ac:dyDescent="0.25">
      <c r="A3561" t="s">
        <v>522</v>
      </c>
      <c r="B3561" s="32" t="s">
        <v>342</v>
      </c>
      <c r="C3561" t="s">
        <v>202</v>
      </c>
      <c r="D3561" t="s">
        <v>108</v>
      </c>
      <c r="E3561" s="9">
        <v>0</v>
      </c>
      <c r="F3561" s="9">
        <v>0</v>
      </c>
      <c r="G3561" s="9">
        <v>0</v>
      </c>
      <c r="H3561" s="9">
        <v>0</v>
      </c>
      <c r="I3561" s="9">
        <v>0</v>
      </c>
      <c r="J3561" s="9">
        <v>0</v>
      </c>
      <c r="K3561">
        <v>4.1999999999999993</v>
      </c>
      <c r="L3561" s="9">
        <v>0</v>
      </c>
      <c r="M3561" s="19">
        <v>1</v>
      </c>
      <c r="N3561" s="19">
        <v>1</v>
      </c>
      <c r="O3561" s="19">
        <v>20</v>
      </c>
      <c r="P3561" s="19">
        <v>16</v>
      </c>
      <c r="Q3561" s="19">
        <f t="shared" si="330"/>
        <v>4.1999999999999993</v>
      </c>
      <c r="R3561" s="3">
        <f t="shared" si="331"/>
        <v>6.9231933427144776</v>
      </c>
      <c r="S3561" s="3">
        <f t="shared" si="332"/>
        <v>0.27763157894736845</v>
      </c>
      <c r="T3561" s="9">
        <f t="shared" si="333"/>
        <v>0</v>
      </c>
      <c r="U3561" s="9">
        <f t="shared" si="334"/>
        <v>20</v>
      </c>
      <c r="V3561" s="9">
        <f t="shared" si="335"/>
        <v>9</v>
      </c>
    </row>
    <row r="3562" spans="1:22" x14ac:dyDescent="0.25">
      <c r="A3562" t="s">
        <v>522</v>
      </c>
      <c r="B3562" s="32" t="s">
        <v>342</v>
      </c>
      <c r="C3562" t="s">
        <v>202</v>
      </c>
      <c r="D3562" t="s">
        <v>2214</v>
      </c>
      <c r="E3562" s="9">
        <v>0</v>
      </c>
      <c r="F3562" s="9">
        <v>0</v>
      </c>
      <c r="G3562" s="9">
        <v>0</v>
      </c>
      <c r="H3562" s="9">
        <v>0</v>
      </c>
      <c r="I3562" s="9">
        <v>0</v>
      </c>
      <c r="J3562" s="9">
        <v>0</v>
      </c>
      <c r="K3562">
        <v>0</v>
      </c>
      <c r="L3562" s="9">
        <v>0</v>
      </c>
      <c r="M3562" s="19">
        <v>0</v>
      </c>
      <c r="N3562" s="19">
        <v>2</v>
      </c>
      <c r="O3562" s="19">
        <v>0</v>
      </c>
      <c r="P3562" s="19">
        <v>0</v>
      </c>
      <c r="Q3562" s="19">
        <f t="shared" si="330"/>
        <v>0</v>
      </c>
      <c r="R3562" s="3">
        <f t="shared" si="331"/>
        <v>0.57735026918962573</v>
      </c>
      <c r="S3562" s="3">
        <f t="shared" si="332"/>
        <v>6.5789473684210523E-2</v>
      </c>
      <c r="T3562" s="9">
        <f t="shared" si="333"/>
        <v>0</v>
      </c>
      <c r="U3562" s="9">
        <f t="shared" si="334"/>
        <v>2</v>
      </c>
      <c r="V3562" s="9">
        <f t="shared" si="335"/>
        <v>1</v>
      </c>
    </row>
    <row r="3563" spans="1:22" x14ac:dyDescent="0.25">
      <c r="A3563" t="s">
        <v>522</v>
      </c>
      <c r="B3563" s="32" t="s">
        <v>342</v>
      </c>
      <c r="C3563" t="s">
        <v>202</v>
      </c>
      <c r="D3563" t="s">
        <v>109</v>
      </c>
      <c r="E3563" s="9">
        <v>15</v>
      </c>
      <c r="F3563" s="9">
        <v>11</v>
      </c>
      <c r="G3563" s="9">
        <v>25</v>
      </c>
      <c r="H3563" s="9">
        <v>17</v>
      </c>
      <c r="I3563" s="9">
        <v>29</v>
      </c>
      <c r="J3563" s="9">
        <v>20</v>
      </c>
      <c r="K3563">
        <v>77</v>
      </c>
      <c r="L3563" s="9">
        <v>18.2</v>
      </c>
      <c r="M3563" s="19">
        <v>16</v>
      </c>
      <c r="N3563" s="19">
        <v>25</v>
      </c>
      <c r="O3563" s="19">
        <v>15</v>
      </c>
      <c r="P3563" s="19">
        <v>11</v>
      </c>
      <c r="Q3563" s="19">
        <f t="shared" si="330"/>
        <v>77</v>
      </c>
      <c r="R3563" s="3">
        <f t="shared" si="331"/>
        <v>17.817730359153916</v>
      </c>
      <c r="S3563" s="3">
        <f t="shared" si="332"/>
        <v>0.76535087719298245</v>
      </c>
      <c r="T3563" s="9">
        <f t="shared" si="333"/>
        <v>11</v>
      </c>
      <c r="U3563" s="9">
        <f t="shared" si="334"/>
        <v>77</v>
      </c>
      <c r="V3563" s="9">
        <f t="shared" si="335"/>
        <v>23</v>
      </c>
    </row>
    <row r="3564" spans="1:22" x14ac:dyDescent="0.25">
      <c r="A3564" t="s">
        <v>522</v>
      </c>
      <c r="B3564" s="32" t="s">
        <v>342</v>
      </c>
      <c r="C3564" t="s">
        <v>202</v>
      </c>
      <c r="D3564" t="s">
        <v>4746</v>
      </c>
      <c r="E3564" s="9">
        <v>56</v>
      </c>
      <c r="F3564" s="9">
        <v>80</v>
      </c>
      <c r="G3564" s="9">
        <v>59</v>
      </c>
      <c r="H3564" s="9">
        <v>68</v>
      </c>
      <c r="I3564" s="9">
        <v>91</v>
      </c>
      <c r="J3564" s="9">
        <v>91</v>
      </c>
      <c r="K3564">
        <v>383.59999999999997</v>
      </c>
      <c r="L3564" s="9">
        <v>145.6</v>
      </c>
      <c r="M3564" s="19">
        <v>114</v>
      </c>
      <c r="N3564" s="19">
        <v>118</v>
      </c>
      <c r="O3564" s="19">
        <v>84</v>
      </c>
      <c r="P3564" s="19">
        <v>3</v>
      </c>
      <c r="Q3564" s="19">
        <f t="shared" si="330"/>
        <v>383.59999999999997</v>
      </c>
      <c r="R3564" s="3">
        <f t="shared" si="331"/>
        <v>93.988619556096282</v>
      </c>
      <c r="S3564" s="3">
        <f t="shared" si="332"/>
        <v>3.5449561403508767</v>
      </c>
      <c r="T3564" s="9">
        <f t="shared" si="333"/>
        <v>3</v>
      </c>
      <c r="U3564" s="9">
        <f t="shared" si="334"/>
        <v>383.59999999999997</v>
      </c>
      <c r="V3564" s="9">
        <f t="shared" si="335"/>
        <v>121</v>
      </c>
    </row>
    <row r="3565" spans="1:22" x14ac:dyDescent="0.25">
      <c r="A3565" t="s">
        <v>2751</v>
      </c>
      <c r="B3565" s="32" t="s">
        <v>1919</v>
      </c>
      <c r="C3565" t="s">
        <v>202</v>
      </c>
      <c r="D3565" t="s">
        <v>4746</v>
      </c>
      <c r="E3565" s="9">
        <v>0</v>
      </c>
      <c r="F3565" s="9">
        <v>0</v>
      </c>
      <c r="G3565" s="9">
        <v>0</v>
      </c>
      <c r="H3565" s="9">
        <v>0</v>
      </c>
      <c r="I3565" s="9">
        <v>0</v>
      </c>
      <c r="J3565" s="9">
        <v>0</v>
      </c>
      <c r="K3565">
        <v>0</v>
      </c>
      <c r="L3565" s="9">
        <v>0</v>
      </c>
      <c r="M3565" s="19">
        <v>2</v>
      </c>
      <c r="N3565" s="19">
        <v>0</v>
      </c>
      <c r="O3565" s="19">
        <v>0</v>
      </c>
      <c r="P3565" s="19">
        <v>0</v>
      </c>
      <c r="Q3565" s="19">
        <f t="shared" si="330"/>
        <v>0</v>
      </c>
      <c r="R3565" s="3">
        <f t="shared" si="331"/>
        <v>0.57735026918962573</v>
      </c>
      <c r="S3565" s="3">
        <f t="shared" si="332"/>
        <v>6.5789473684210523E-2</v>
      </c>
      <c r="T3565" s="9">
        <f t="shared" si="333"/>
        <v>0</v>
      </c>
      <c r="U3565" s="9">
        <f t="shared" si="334"/>
        <v>2</v>
      </c>
      <c r="V3565" s="9">
        <f t="shared" si="335"/>
        <v>1</v>
      </c>
    </row>
    <row r="3566" spans="1:22" x14ac:dyDescent="0.25">
      <c r="A3566" t="s">
        <v>2751</v>
      </c>
      <c r="B3566" s="32" t="s">
        <v>1919</v>
      </c>
      <c r="C3566" t="s">
        <v>202</v>
      </c>
      <c r="D3566" t="s">
        <v>5604</v>
      </c>
      <c r="E3566" s="9">
        <v>0</v>
      </c>
      <c r="F3566" s="9">
        <v>0</v>
      </c>
      <c r="G3566" s="9">
        <v>0</v>
      </c>
      <c r="H3566" s="9">
        <v>0</v>
      </c>
      <c r="I3566" s="9">
        <v>0</v>
      </c>
      <c r="J3566" s="9">
        <v>0</v>
      </c>
      <c r="K3566">
        <v>0</v>
      </c>
      <c r="L3566" s="9">
        <v>0</v>
      </c>
      <c r="M3566" s="19">
        <v>0</v>
      </c>
      <c r="N3566" s="19">
        <v>4</v>
      </c>
      <c r="O3566" s="19">
        <v>41</v>
      </c>
      <c r="P3566" s="19">
        <v>56</v>
      </c>
      <c r="Q3566" s="19">
        <f t="shared" si="330"/>
        <v>0</v>
      </c>
      <c r="R3566" s="3">
        <f t="shared" si="331"/>
        <v>19.028487415801955</v>
      </c>
      <c r="S3566" s="3">
        <f t="shared" si="332"/>
        <v>1.1074561403508771</v>
      </c>
      <c r="T3566" s="9">
        <f t="shared" si="333"/>
        <v>0</v>
      </c>
      <c r="U3566" s="9">
        <f t="shared" si="334"/>
        <v>56</v>
      </c>
      <c r="V3566" s="9">
        <f t="shared" si="335"/>
        <v>24</v>
      </c>
    </row>
    <row r="3567" spans="1:22" x14ac:dyDescent="0.25">
      <c r="A3567" t="s">
        <v>2751</v>
      </c>
      <c r="B3567" s="32" t="s">
        <v>1919</v>
      </c>
      <c r="C3567" t="s">
        <v>202</v>
      </c>
      <c r="D3567" t="s">
        <v>820</v>
      </c>
      <c r="E3567" s="9">
        <v>0</v>
      </c>
      <c r="F3567" s="9">
        <v>0</v>
      </c>
      <c r="G3567" s="9">
        <v>0</v>
      </c>
      <c r="H3567" s="9">
        <v>0</v>
      </c>
      <c r="I3567" s="9">
        <v>0</v>
      </c>
      <c r="J3567" s="9">
        <v>0</v>
      </c>
      <c r="K3567">
        <v>2.8</v>
      </c>
      <c r="L3567" s="9">
        <v>2.8</v>
      </c>
      <c r="M3567" s="19">
        <v>5</v>
      </c>
      <c r="N3567" s="19">
        <v>0</v>
      </c>
      <c r="O3567" s="19">
        <v>2</v>
      </c>
      <c r="P3567" s="19">
        <v>1</v>
      </c>
      <c r="Q3567" s="19">
        <f t="shared" si="330"/>
        <v>2.8</v>
      </c>
      <c r="R3567" s="3">
        <f t="shared" si="331"/>
        <v>1.6587691676406189</v>
      </c>
      <c r="S3567" s="3">
        <f t="shared" si="332"/>
        <v>8.9473684210526316E-2</v>
      </c>
      <c r="T3567" s="9">
        <f t="shared" si="333"/>
        <v>0</v>
      </c>
      <c r="U3567" s="9">
        <f t="shared" si="334"/>
        <v>5</v>
      </c>
      <c r="V3567" s="9">
        <f t="shared" si="335"/>
        <v>2</v>
      </c>
    </row>
    <row r="3568" spans="1:22" x14ac:dyDescent="0.25">
      <c r="A3568" t="s">
        <v>2751</v>
      </c>
      <c r="B3568" s="32" t="s">
        <v>1919</v>
      </c>
      <c r="C3568" t="s">
        <v>202</v>
      </c>
      <c r="D3568" t="s">
        <v>4746</v>
      </c>
      <c r="E3568" s="9">
        <v>17</v>
      </c>
      <c r="F3568" s="9">
        <v>42</v>
      </c>
      <c r="G3568" s="9">
        <v>46</v>
      </c>
      <c r="H3568" s="9">
        <v>39</v>
      </c>
      <c r="I3568" s="9">
        <v>41</v>
      </c>
      <c r="J3568" s="9">
        <v>39</v>
      </c>
      <c r="K3568">
        <v>194.6</v>
      </c>
      <c r="L3568" s="9">
        <v>89.6</v>
      </c>
      <c r="M3568" s="19">
        <v>36</v>
      </c>
      <c r="N3568" s="19">
        <v>43</v>
      </c>
      <c r="O3568" s="19">
        <v>8</v>
      </c>
      <c r="P3568" s="19">
        <v>0</v>
      </c>
      <c r="Q3568" s="19">
        <f t="shared" si="330"/>
        <v>194.6</v>
      </c>
      <c r="R3568" s="3">
        <f t="shared" si="331"/>
        <v>50.879894225161628</v>
      </c>
      <c r="S3568" s="3">
        <f t="shared" si="332"/>
        <v>1.7799043062200961</v>
      </c>
      <c r="T3568" s="9">
        <f t="shared" si="333"/>
        <v>0</v>
      </c>
      <c r="U3568" s="9">
        <f t="shared" si="334"/>
        <v>194.6</v>
      </c>
      <c r="V3568" s="9">
        <f t="shared" si="335"/>
        <v>65</v>
      </c>
    </row>
    <row r="3569" spans="1:22" x14ac:dyDescent="0.25">
      <c r="A3569" t="s">
        <v>2898</v>
      </c>
      <c r="B3569" s="32" t="s">
        <v>2006</v>
      </c>
      <c r="C3569" t="s">
        <v>202</v>
      </c>
      <c r="D3569" t="s">
        <v>5604</v>
      </c>
      <c r="E3569" s="9">
        <v>0</v>
      </c>
      <c r="F3569" s="9">
        <v>0</v>
      </c>
      <c r="G3569" s="9">
        <v>0</v>
      </c>
      <c r="H3569" s="9">
        <v>0</v>
      </c>
      <c r="I3569" s="9">
        <v>0</v>
      </c>
      <c r="J3569" s="9">
        <v>0</v>
      </c>
      <c r="K3569">
        <v>0</v>
      </c>
      <c r="L3569" s="9">
        <v>0</v>
      </c>
      <c r="M3569" s="19">
        <v>0</v>
      </c>
      <c r="N3569" s="19">
        <v>1</v>
      </c>
      <c r="O3569" s="19">
        <v>22</v>
      </c>
      <c r="P3569" s="19">
        <v>21</v>
      </c>
      <c r="Q3569" s="19">
        <f t="shared" si="330"/>
        <v>0</v>
      </c>
      <c r="R3569" s="3">
        <f t="shared" si="331"/>
        <v>8.337574678235363</v>
      </c>
      <c r="S3569" s="3">
        <f t="shared" si="332"/>
        <v>0.48245614035087719</v>
      </c>
      <c r="T3569" s="9">
        <f t="shared" si="333"/>
        <v>0</v>
      </c>
      <c r="U3569" s="9">
        <f t="shared" si="334"/>
        <v>22</v>
      </c>
      <c r="V3569" s="9">
        <f t="shared" si="335"/>
        <v>11</v>
      </c>
    </row>
    <row r="3570" spans="1:22" x14ac:dyDescent="0.25">
      <c r="A3570" t="s">
        <v>2898</v>
      </c>
      <c r="B3570" s="32" t="s">
        <v>2006</v>
      </c>
      <c r="C3570" t="s">
        <v>202</v>
      </c>
      <c r="D3570" t="s">
        <v>820</v>
      </c>
      <c r="E3570" s="9">
        <v>0</v>
      </c>
      <c r="F3570" s="9">
        <v>0</v>
      </c>
      <c r="G3570" s="9">
        <v>0</v>
      </c>
      <c r="H3570" s="9">
        <v>0</v>
      </c>
      <c r="I3570" s="9">
        <v>0</v>
      </c>
      <c r="J3570" s="9">
        <v>0</v>
      </c>
      <c r="K3570">
        <v>0</v>
      </c>
      <c r="L3570" s="9">
        <v>0</v>
      </c>
      <c r="M3570" s="19">
        <v>0</v>
      </c>
      <c r="N3570" s="19">
        <v>0</v>
      </c>
      <c r="O3570" s="19">
        <v>1</v>
      </c>
      <c r="P3570" s="19">
        <v>1</v>
      </c>
      <c r="Q3570" s="19">
        <f t="shared" si="330"/>
        <v>0</v>
      </c>
      <c r="R3570" s="3">
        <f t="shared" si="331"/>
        <v>0.38924947208076149</v>
      </c>
      <c r="S3570" s="3">
        <f t="shared" si="332"/>
        <v>3.2894736842105261E-2</v>
      </c>
      <c r="T3570" s="9">
        <f t="shared" si="333"/>
        <v>0</v>
      </c>
      <c r="U3570" s="9">
        <f t="shared" si="334"/>
        <v>1</v>
      </c>
      <c r="V3570" s="9">
        <f t="shared" si="335"/>
        <v>1</v>
      </c>
    </row>
    <row r="3571" spans="1:22" x14ac:dyDescent="0.25">
      <c r="A3571" t="s">
        <v>2898</v>
      </c>
      <c r="B3571" s="32" t="s">
        <v>2006</v>
      </c>
      <c r="C3571" t="s">
        <v>202</v>
      </c>
      <c r="D3571" t="s">
        <v>4746</v>
      </c>
      <c r="E3571" s="9">
        <v>5</v>
      </c>
      <c r="F3571" s="9">
        <v>7</v>
      </c>
      <c r="G3571" s="9">
        <v>12</v>
      </c>
      <c r="H3571" s="9">
        <v>15</v>
      </c>
      <c r="I3571" s="9">
        <v>7</v>
      </c>
      <c r="J3571" s="9">
        <v>9</v>
      </c>
      <c r="K3571">
        <v>40.599999999999994</v>
      </c>
      <c r="L3571" s="9">
        <v>26.599999999999998</v>
      </c>
      <c r="M3571" s="19">
        <v>14</v>
      </c>
      <c r="N3571" s="19">
        <v>19</v>
      </c>
      <c r="O3571" s="19">
        <v>5</v>
      </c>
      <c r="P3571" s="19">
        <v>0</v>
      </c>
      <c r="Q3571" s="19">
        <f t="shared" si="330"/>
        <v>40.599999999999994</v>
      </c>
      <c r="R3571" s="3">
        <f t="shared" si="331"/>
        <v>11.169153951844338</v>
      </c>
      <c r="S3571" s="3">
        <f t="shared" si="332"/>
        <v>0.47906698564593303</v>
      </c>
      <c r="T3571" s="9">
        <f t="shared" si="333"/>
        <v>0</v>
      </c>
      <c r="U3571" s="9">
        <f t="shared" si="334"/>
        <v>40.599999999999994</v>
      </c>
      <c r="V3571" s="9">
        <f t="shared" si="335"/>
        <v>14</v>
      </c>
    </row>
    <row r="3572" spans="1:22" x14ac:dyDescent="0.25">
      <c r="A3572" t="s">
        <v>3014</v>
      </c>
      <c r="B3572" s="32" t="s">
        <v>1936</v>
      </c>
      <c r="C3572" t="s">
        <v>202</v>
      </c>
      <c r="D3572" t="s">
        <v>4746</v>
      </c>
      <c r="E3572" s="9">
        <v>0</v>
      </c>
      <c r="F3572" s="9">
        <v>0</v>
      </c>
      <c r="G3572" s="9">
        <v>0</v>
      </c>
      <c r="H3572" s="9">
        <v>0</v>
      </c>
      <c r="I3572" s="9">
        <v>0</v>
      </c>
      <c r="J3572" s="9">
        <v>0</v>
      </c>
      <c r="K3572">
        <v>0</v>
      </c>
      <c r="L3572" s="9">
        <v>2.8</v>
      </c>
      <c r="M3572" s="19">
        <v>9</v>
      </c>
      <c r="N3572" s="19">
        <v>0</v>
      </c>
      <c r="O3572" s="19">
        <v>0</v>
      </c>
      <c r="P3572" s="19">
        <v>0</v>
      </c>
      <c r="Q3572" s="19">
        <f t="shared" si="330"/>
        <v>0</v>
      </c>
      <c r="R3572" s="3">
        <f t="shared" si="331"/>
        <v>2.6498141730157516</v>
      </c>
      <c r="S3572" s="3">
        <f t="shared" si="332"/>
        <v>0.19407894736842107</v>
      </c>
      <c r="T3572" s="9">
        <f t="shared" si="333"/>
        <v>0</v>
      </c>
      <c r="U3572" s="9">
        <f t="shared" si="334"/>
        <v>9</v>
      </c>
      <c r="V3572" s="9">
        <f t="shared" si="335"/>
        <v>3</v>
      </c>
    </row>
    <row r="3573" spans="1:22" x14ac:dyDescent="0.25">
      <c r="A3573" t="s">
        <v>3014</v>
      </c>
      <c r="B3573" s="32" t="s">
        <v>1936</v>
      </c>
      <c r="C3573" t="s">
        <v>202</v>
      </c>
      <c r="D3573" t="s">
        <v>15</v>
      </c>
      <c r="E3573" s="9">
        <v>0</v>
      </c>
      <c r="F3573" s="9">
        <v>0</v>
      </c>
      <c r="G3573" s="9">
        <v>0</v>
      </c>
      <c r="H3573" s="9">
        <v>0</v>
      </c>
      <c r="I3573" s="9">
        <v>0</v>
      </c>
      <c r="J3573" s="9">
        <v>0</v>
      </c>
      <c r="K3573">
        <v>0</v>
      </c>
      <c r="L3573" s="9">
        <v>14</v>
      </c>
      <c r="M3573" s="19">
        <v>0</v>
      </c>
      <c r="N3573" s="19">
        <v>0</v>
      </c>
      <c r="O3573" s="19">
        <v>0</v>
      </c>
      <c r="P3573" s="19">
        <v>0</v>
      </c>
      <c r="Q3573" s="19">
        <f t="shared" si="330"/>
        <v>0</v>
      </c>
      <c r="R3573" s="3">
        <f t="shared" si="331"/>
        <v>4.0414518843273806</v>
      </c>
      <c r="S3573" s="3">
        <f t="shared" si="332"/>
        <v>0.46052631578947373</v>
      </c>
      <c r="T3573" s="9">
        <f t="shared" si="333"/>
        <v>0</v>
      </c>
      <c r="U3573" s="9">
        <f t="shared" si="334"/>
        <v>14</v>
      </c>
      <c r="V3573" s="9">
        <f t="shared" si="335"/>
        <v>5</v>
      </c>
    </row>
    <row r="3574" spans="1:22" x14ac:dyDescent="0.25">
      <c r="A3574" t="s">
        <v>3014</v>
      </c>
      <c r="B3574" s="32" t="s">
        <v>1936</v>
      </c>
      <c r="C3574" t="s">
        <v>202</v>
      </c>
      <c r="D3574" t="s">
        <v>5604</v>
      </c>
      <c r="E3574" s="9">
        <v>0</v>
      </c>
      <c r="F3574" s="9">
        <v>0</v>
      </c>
      <c r="G3574" s="9">
        <v>0</v>
      </c>
      <c r="H3574" s="9">
        <v>0</v>
      </c>
      <c r="I3574" s="9">
        <v>0</v>
      </c>
      <c r="J3574" s="9">
        <v>0</v>
      </c>
      <c r="K3574">
        <v>0</v>
      </c>
      <c r="L3574" s="9">
        <v>0</v>
      </c>
      <c r="M3574" s="19">
        <v>0</v>
      </c>
      <c r="N3574" s="19">
        <v>0</v>
      </c>
      <c r="O3574" s="19">
        <v>12</v>
      </c>
      <c r="P3574" s="19">
        <v>13</v>
      </c>
      <c r="Q3574" s="19">
        <f t="shared" si="330"/>
        <v>0</v>
      </c>
      <c r="R3574" s="3">
        <f t="shared" si="331"/>
        <v>4.8702871547473432</v>
      </c>
      <c r="S3574" s="3">
        <f t="shared" si="332"/>
        <v>0.41118421052631582</v>
      </c>
      <c r="T3574" s="9">
        <f t="shared" si="333"/>
        <v>0</v>
      </c>
      <c r="U3574" s="9">
        <f t="shared" si="334"/>
        <v>13</v>
      </c>
      <c r="V3574" s="9">
        <f t="shared" si="335"/>
        <v>6</v>
      </c>
    </row>
    <row r="3575" spans="1:22" x14ac:dyDescent="0.25">
      <c r="A3575" t="s">
        <v>3014</v>
      </c>
      <c r="B3575" s="32" t="s">
        <v>1936</v>
      </c>
      <c r="C3575" t="s">
        <v>202</v>
      </c>
      <c r="D3575" t="s">
        <v>820</v>
      </c>
      <c r="E3575" s="9">
        <v>0</v>
      </c>
      <c r="F3575" s="9">
        <v>0</v>
      </c>
      <c r="G3575" s="9">
        <v>0</v>
      </c>
      <c r="H3575" s="9">
        <v>0</v>
      </c>
      <c r="I3575" s="9">
        <v>0</v>
      </c>
      <c r="J3575" s="9">
        <v>0</v>
      </c>
      <c r="K3575">
        <v>2.8</v>
      </c>
      <c r="L3575" s="9">
        <v>1.4</v>
      </c>
      <c r="M3575" s="19">
        <v>1</v>
      </c>
      <c r="N3575" s="19">
        <v>0</v>
      </c>
      <c r="O3575" s="19">
        <v>0</v>
      </c>
      <c r="P3575" s="19">
        <v>0</v>
      </c>
      <c r="Q3575" s="19">
        <f t="shared" si="330"/>
        <v>2.8</v>
      </c>
      <c r="R3575" s="3">
        <f t="shared" si="331"/>
        <v>0.88145884587409806</v>
      </c>
      <c r="S3575" s="3">
        <f t="shared" si="332"/>
        <v>5.701754385964912E-2</v>
      </c>
      <c r="T3575" s="9">
        <f t="shared" si="333"/>
        <v>0</v>
      </c>
      <c r="U3575" s="9">
        <f t="shared" si="334"/>
        <v>2.8</v>
      </c>
      <c r="V3575" s="9">
        <f t="shared" si="335"/>
        <v>1</v>
      </c>
    </row>
    <row r="3576" spans="1:22" x14ac:dyDescent="0.25">
      <c r="A3576" t="s">
        <v>3014</v>
      </c>
      <c r="B3576" s="32" t="s">
        <v>1936</v>
      </c>
      <c r="C3576" t="s">
        <v>202</v>
      </c>
      <c r="D3576" t="s">
        <v>4746</v>
      </c>
      <c r="E3576" s="9">
        <v>15</v>
      </c>
      <c r="F3576" s="9">
        <v>11</v>
      </c>
      <c r="G3576" s="9">
        <v>26</v>
      </c>
      <c r="H3576" s="9">
        <v>22</v>
      </c>
      <c r="I3576" s="9">
        <v>10</v>
      </c>
      <c r="J3576" s="9">
        <v>19</v>
      </c>
      <c r="K3576">
        <v>65.8</v>
      </c>
      <c r="L3576" s="9">
        <v>19.599999999999998</v>
      </c>
      <c r="M3576" s="19">
        <v>5</v>
      </c>
      <c r="N3576" s="19">
        <v>28</v>
      </c>
      <c r="O3576" s="19">
        <v>4</v>
      </c>
      <c r="P3576" s="19">
        <v>0</v>
      </c>
      <c r="Q3576" s="19">
        <f t="shared" si="330"/>
        <v>65.8</v>
      </c>
      <c r="R3576" s="3">
        <f t="shared" si="331"/>
        <v>17.246967234498904</v>
      </c>
      <c r="S3576" s="3">
        <f t="shared" si="332"/>
        <v>0.674043062200957</v>
      </c>
      <c r="T3576" s="9">
        <f t="shared" si="333"/>
        <v>0</v>
      </c>
      <c r="U3576" s="9">
        <f t="shared" si="334"/>
        <v>65.8</v>
      </c>
      <c r="V3576" s="9">
        <f t="shared" si="335"/>
        <v>22</v>
      </c>
    </row>
    <row r="3577" spans="1:22" x14ac:dyDescent="0.25">
      <c r="A3577" t="s">
        <v>2892</v>
      </c>
      <c r="B3577" s="32" t="s">
        <v>2042</v>
      </c>
      <c r="C3577" t="s">
        <v>202</v>
      </c>
      <c r="D3577" t="s">
        <v>5604</v>
      </c>
      <c r="E3577" s="9">
        <v>0</v>
      </c>
      <c r="F3577" s="9">
        <v>0</v>
      </c>
      <c r="G3577" s="9">
        <v>0</v>
      </c>
      <c r="H3577" s="9">
        <v>0</v>
      </c>
      <c r="I3577" s="9">
        <v>0</v>
      </c>
      <c r="J3577" s="9">
        <v>0</v>
      </c>
      <c r="K3577">
        <v>0</v>
      </c>
      <c r="L3577" s="9">
        <v>0</v>
      </c>
      <c r="M3577" s="19">
        <v>0</v>
      </c>
      <c r="N3577" s="19">
        <v>0</v>
      </c>
      <c r="O3577" s="19">
        <v>2</v>
      </c>
      <c r="P3577" s="19">
        <v>10</v>
      </c>
      <c r="Q3577" s="19">
        <f t="shared" si="330"/>
        <v>0</v>
      </c>
      <c r="R3577" s="3">
        <f t="shared" si="331"/>
        <v>2.8919952219248848</v>
      </c>
      <c r="S3577" s="3">
        <f t="shared" si="332"/>
        <v>0.19736842105263158</v>
      </c>
      <c r="T3577" s="9">
        <f t="shared" si="333"/>
        <v>0</v>
      </c>
      <c r="U3577" s="9">
        <f t="shared" si="334"/>
        <v>10</v>
      </c>
      <c r="V3577" s="9">
        <f t="shared" si="335"/>
        <v>4</v>
      </c>
    </row>
    <row r="3578" spans="1:22" x14ac:dyDescent="0.25">
      <c r="A3578" t="s">
        <v>2892</v>
      </c>
      <c r="B3578" s="32" t="s">
        <v>2042</v>
      </c>
      <c r="C3578" t="s">
        <v>202</v>
      </c>
      <c r="D3578" t="s">
        <v>820</v>
      </c>
      <c r="E3578" s="9">
        <v>0</v>
      </c>
      <c r="F3578" s="9">
        <v>0</v>
      </c>
      <c r="G3578" s="9">
        <v>0</v>
      </c>
      <c r="H3578" s="9">
        <v>0</v>
      </c>
      <c r="I3578" s="9">
        <v>0</v>
      </c>
      <c r="J3578" s="9">
        <v>0</v>
      </c>
      <c r="K3578">
        <v>0</v>
      </c>
      <c r="L3578" s="9">
        <v>0</v>
      </c>
      <c r="M3578" s="19">
        <v>1</v>
      </c>
      <c r="N3578" s="19">
        <v>0</v>
      </c>
      <c r="O3578" s="19">
        <v>0</v>
      </c>
      <c r="P3578" s="19">
        <v>0</v>
      </c>
      <c r="Q3578" s="19">
        <f t="shared" si="330"/>
        <v>0</v>
      </c>
      <c r="R3578" s="3">
        <f t="shared" si="331"/>
        <v>0.28867513459481287</v>
      </c>
      <c r="S3578" s="3">
        <f t="shared" si="332"/>
        <v>3.2894736842105261E-2</v>
      </c>
      <c r="T3578" s="9">
        <f t="shared" si="333"/>
        <v>0</v>
      </c>
      <c r="U3578" s="9">
        <f t="shared" si="334"/>
        <v>1</v>
      </c>
      <c r="V3578" s="9">
        <f t="shared" si="335"/>
        <v>0</v>
      </c>
    </row>
    <row r="3579" spans="1:22" x14ac:dyDescent="0.25">
      <c r="A3579" t="s">
        <v>2892</v>
      </c>
      <c r="B3579" s="32" t="s">
        <v>2042</v>
      </c>
      <c r="C3579" t="s">
        <v>202</v>
      </c>
      <c r="D3579" t="s">
        <v>4746</v>
      </c>
      <c r="E3579" s="9">
        <v>1</v>
      </c>
      <c r="F3579" s="9">
        <v>7</v>
      </c>
      <c r="G3579" s="9">
        <v>2</v>
      </c>
      <c r="H3579" s="9">
        <v>6</v>
      </c>
      <c r="I3579" s="9">
        <v>5</v>
      </c>
      <c r="J3579" s="9">
        <v>2</v>
      </c>
      <c r="K3579">
        <v>18.2</v>
      </c>
      <c r="L3579" s="9">
        <v>2.8</v>
      </c>
      <c r="M3579" s="19">
        <v>2</v>
      </c>
      <c r="N3579" s="19">
        <v>12</v>
      </c>
      <c r="O3579" s="19">
        <v>2</v>
      </c>
      <c r="P3579" s="19">
        <v>0</v>
      </c>
      <c r="Q3579" s="19">
        <f t="shared" si="330"/>
        <v>18.2</v>
      </c>
      <c r="R3579" s="3">
        <f t="shared" si="331"/>
        <v>5.3093399692514422</v>
      </c>
      <c r="S3579" s="3">
        <f t="shared" si="332"/>
        <v>0.17942583732057416</v>
      </c>
      <c r="T3579" s="9">
        <f t="shared" si="333"/>
        <v>0</v>
      </c>
      <c r="U3579" s="9">
        <f t="shared" si="334"/>
        <v>18.2</v>
      </c>
      <c r="V3579" s="9">
        <f t="shared" si="335"/>
        <v>7</v>
      </c>
    </row>
    <row r="3580" spans="1:22" x14ac:dyDescent="0.25">
      <c r="A3580" t="s">
        <v>601</v>
      </c>
      <c r="B3580" s="32" t="s">
        <v>104</v>
      </c>
      <c r="C3580" t="s">
        <v>202</v>
      </c>
      <c r="D3580" t="s">
        <v>5604</v>
      </c>
      <c r="E3580" s="9">
        <v>0</v>
      </c>
      <c r="F3580" s="9">
        <v>0</v>
      </c>
      <c r="G3580" s="9">
        <v>0</v>
      </c>
      <c r="H3580" s="9">
        <v>0</v>
      </c>
      <c r="I3580" s="9">
        <v>0</v>
      </c>
      <c r="J3580" s="9">
        <v>0</v>
      </c>
      <c r="K3580">
        <v>0</v>
      </c>
      <c r="L3580" s="9">
        <v>0</v>
      </c>
      <c r="M3580" s="19">
        <v>0</v>
      </c>
      <c r="N3580" s="19">
        <v>0</v>
      </c>
      <c r="O3580" s="19">
        <v>2</v>
      </c>
      <c r="P3580" s="19">
        <v>8</v>
      </c>
      <c r="Q3580" s="19">
        <f t="shared" si="330"/>
        <v>0</v>
      </c>
      <c r="R3580" s="3">
        <f t="shared" si="331"/>
        <v>2.3290003057626301</v>
      </c>
      <c r="S3580" s="3">
        <f t="shared" si="332"/>
        <v>0.16447368421052633</v>
      </c>
      <c r="T3580" s="9">
        <f t="shared" si="333"/>
        <v>0</v>
      </c>
      <c r="U3580" s="9">
        <f t="shared" si="334"/>
        <v>8</v>
      </c>
      <c r="V3580" s="9">
        <f t="shared" si="335"/>
        <v>3</v>
      </c>
    </row>
    <row r="3581" spans="1:22" x14ac:dyDescent="0.25">
      <c r="A3581" t="s">
        <v>601</v>
      </c>
      <c r="B3581" s="32" t="s">
        <v>104</v>
      </c>
      <c r="C3581" t="s">
        <v>202</v>
      </c>
      <c r="D3581" t="s">
        <v>820</v>
      </c>
      <c r="E3581" s="9">
        <v>0</v>
      </c>
      <c r="F3581" s="9">
        <v>0</v>
      </c>
      <c r="G3581" s="9">
        <v>0</v>
      </c>
      <c r="H3581" s="9">
        <v>0</v>
      </c>
      <c r="I3581" s="9">
        <v>0</v>
      </c>
      <c r="J3581" s="9">
        <v>0</v>
      </c>
      <c r="K3581">
        <v>0</v>
      </c>
      <c r="L3581" s="9">
        <v>0</v>
      </c>
      <c r="M3581" s="19">
        <v>2</v>
      </c>
      <c r="N3581" s="19">
        <v>0</v>
      </c>
      <c r="O3581" s="19">
        <v>0</v>
      </c>
      <c r="P3581" s="19">
        <v>0</v>
      </c>
      <c r="Q3581" s="19">
        <f t="shared" si="330"/>
        <v>0</v>
      </c>
      <c r="R3581" s="3">
        <f t="shared" si="331"/>
        <v>0.57735026918962573</v>
      </c>
      <c r="S3581" s="3">
        <f t="shared" si="332"/>
        <v>6.5789473684210523E-2</v>
      </c>
      <c r="T3581" s="9">
        <f t="shared" si="333"/>
        <v>0</v>
      </c>
      <c r="U3581" s="9">
        <f t="shared" si="334"/>
        <v>2</v>
      </c>
      <c r="V3581" s="9">
        <f t="shared" si="335"/>
        <v>1</v>
      </c>
    </row>
    <row r="3582" spans="1:22" x14ac:dyDescent="0.25">
      <c r="A3582" t="s">
        <v>601</v>
      </c>
      <c r="B3582" s="32" t="s">
        <v>104</v>
      </c>
      <c r="C3582" t="s">
        <v>202</v>
      </c>
      <c r="D3582" t="s">
        <v>106</v>
      </c>
      <c r="E3582" s="9">
        <v>0</v>
      </c>
      <c r="F3582" s="9">
        <v>0</v>
      </c>
      <c r="G3582" s="9">
        <v>0</v>
      </c>
      <c r="H3582" s="9">
        <v>0</v>
      </c>
      <c r="I3582" s="9">
        <v>0</v>
      </c>
      <c r="J3582" s="9">
        <v>0</v>
      </c>
      <c r="K3582">
        <v>0</v>
      </c>
      <c r="L3582" s="9">
        <v>0</v>
      </c>
      <c r="M3582" s="19">
        <v>0</v>
      </c>
      <c r="N3582" s="19">
        <v>0</v>
      </c>
      <c r="O3582" s="19">
        <v>0</v>
      </c>
      <c r="P3582" s="19">
        <v>1</v>
      </c>
      <c r="Q3582" s="19">
        <f t="shared" si="330"/>
        <v>0</v>
      </c>
      <c r="R3582" s="3">
        <f t="shared" si="331"/>
        <v>0.28867513459481287</v>
      </c>
      <c r="S3582" s="3">
        <f t="shared" si="332"/>
        <v>3.2894736842105261E-2</v>
      </c>
      <c r="T3582" s="9">
        <f t="shared" si="333"/>
        <v>0</v>
      </c>
      <c r="U3582" s="9">
        <f t="shared" si="334"/>
        <v>1</v>
      </c>
      <c r="V3582" s="9">
        <f t="shared" si="335"/>
        <v>0</v>
      </c>
    </row>
    <row r="3583" spans="1:22" x14ac:dyDescent="0.25">
      <c r="A3583" t="s">
        <v>601</v>
      </c>
      <c r="B3583" s="32" t="s">
        <v>104</v>
      </c>
      <c r="C3583" t="s">
        <v>202</v>
      </c>
      <c r="D3583" t="s">
        <v>4746</v>
      </c>
      <c r="E3583" s="9">
        <v>5</v>
      </c>
      <c r="F3583" s="9">
        <v>4</v>
      </c>
      <c r="G3583" s="9">
        <v>7</v>
      </c>
      <c r="H3583" s="9">
        <v>7</v>
      </c>
      <c r="I3583" s="9">
        <v>4</v>
      </c>
      <c r="J3583" s="9">
        <v>12</v>
      </c>
      <c r="K3583">
        <v>28</v>
      </c>
      <c r="L3583" s="9">
        <v>21</v>
      </c>
      <c r="M3583" s="19">
        <v>6</v>
      </c>
      <c r="N3583" s="19">
        <v>22</v>
      </c>
      <c r="O3583" s="19">
        <v>3</v>
      </c>
      <c r="P3583" s="19">
        <v>0</v>
      </c>
      <c r="Q3583" s="19">
        <f t="shared" si="330"/>
        <v>28</v>
      </c>
      <c r="R3583" s="3">
        <f t="shared" si="331"/>
        <v>8.9082018727721142</v>
      </c>
      <c r="S3583" s="3">
        <f t="shared" si="332"/>
        <v>0.35586124401913877</v>
      </c>
      <c r="T3583" s="9">
        <f t="shared" si="333"/>
        <v>0</v>
      </c>
      <c r="U3583" s="9">
        <f t="shared" si="334"/>
        <v>28</v>
      </c>
      <c r="V3583" s="9">
        <f t="shared" si="335"/>
        <v>11</v>
      </c>
    </row>
    <row r="3584" spans="1:22" x14ac:dyDescent="0.25">
      <c r="A3584" t="s">
        <v>2905</v>
      </c>
      <c r="B3584" s="32" t="s">
        <v>2028</v>
      </c>
      <c r="C3584" t="s">
        <v>202</v>
      </c>
      <c r="D3584" t="s">
        <v>5604</v>
      </c>
      <c r="E3584" s="9">
        <v>0</v>
      </c>
      <c r="F3584" s="9">
        <v>0</v>
      </c>
      <c r="G3584" s="9">
        <v>0</v>
      </c>
      <c r="H3584" s="9">
        <v>0</v>
      </c>
      <c r="I3584" s="9">
        <v>0</v>
      </c>
      <c r="J3584" s="9">
        <v>0</v>
      </c>
      <c r="K3584">
        <v>0</v>
      </c>
      <c r="L3584" s="9">
        <v>0</v>
      </c>
      <c r="M3584" s="19">
        <v>0</v>
      </c>
      <c r="N3584" s="19">
        <v>0</v>
      </c>
      <c r="O3584" s="19">
        <v>3</v>
      </c>
      <c r="P3584" s="19">
        <v>10</v>
      </c>
      <c r="Q3584" s="19">
        <f t="shared" si="330"/>
        <v>0</v>
      </c>
      <c r="R3584" s="3">
        <f t="shared" si="331"/>
        <v>2.937479851639476</v>
      </c>
      <c r="S3584" s="3">
        <f t="shared" si="332"/>
        <v>0.21381578947368421</v>
      </c>
      <c r="T3584" s="9">
        <f t="shared" si="333"/>
        <v>0</v>
      </c>
      <c r="U3584" s="9">
        <f t="shared" si="334"/>
        <v>10</v>
      </c>
      <c r="V3584" s="9">
        <f t="shared" si="335"/>
        <v>4</v>
      </c>
    </row>
    <row r="3585" spans="1:22" x14ac:dyDescent="0.25">
      <c r="A3585" t="s">
        <v>2905</v>
      </c>
      <c r="B3585" s="32" t="s">
        <v>2028</v>
      </c>
      <c r="C3585" t="s">
        <v>202</v>
      </c>
      <c r="D3585" t="s">
        <v>4746</v>
      </c>
      <c r="E3585" s="9">
        <v>10</v>
      </c>
      <c r="F3585" s="9">
        <v>9</v>
      </c>
      <c r="G3585" s="9">
        <v>9</v>
      </c>
      <c r="H3585" s="9">
        <v>16</v>
      </c>
      <c r="I3585" s="9">
        <v>13</v>
      </c>
      <c r="J3585" s="9">
        <v>6</v>
      </c>
      <c r="K3585">
        <v>49</v>
      </c>
      <c r="L3585" s="9">
        <v>9.7999999999999989</v>
      </c>
      <c r="M3585" s="19">
        <v>3</v>
      </c>
      <c r="N3585" s="19">
        <v>15</v>
      </c>
      <c r="O3585" s="19">
        <v>4</v>
      </c>
      <c r="P3585" s="19">
        <v>0</v>
      </c>
      <c r="Q3585" s="19">
        <f t="shared" si="330"/>
        <v>49</v>
      </c>
      <c r="R3585" s="3">
        <f t="shared" si="331"/>
        <v>12.601719459396536</v>
      </c>
      <c r="S3585" s="3">
        <f t="shared" si="332"/>
        <v>0.43002392344497614</v>
      </c>
      <c r="T3585" s="9">
        <f t="shared" si="333"/>
        <v>0</v>
      </c>
      <c r="U3585" s="9">
        <f t="shared" si="334"/>
        <v>49</v>
      </c>
      <c r="V3585" s="9">
        <f t="shared" si="335"/>
        <v>16</v>
      </c>
    </row>
    <row r="3586" spans="1:22" x14ac:dyDescent="0.25">
      <c r="A3586" t="s">
        <v>600</v>
      </c>
      <c r="B3586" s="32" t="s">
        <v>101</v>
      </c>
      <c r="C3586" t="s">
        <v>202</v>
      </c>
      <c r="D3586" t="s">
        <v>15</v>
      </c>
      <c r="E3586" s="9">
        <v>0</v>
      </c>
      <c r="F3586" s="9">
        <v>0</v>
      </c>
      <c r="G3586" s="9">
        <v>0</v>
      </c>
      <c r="H3586" s="9">
        <v>0</v>
      </c>
      <c r="I3586" s="9">
        <v>0</v>
      </c>
      <c r="J3586" s="9">
        <v>0</v>
      </c>
      <c r="K3586">
        <v>0</v>
      </c>
      <c r="L3586" s="9">
        <v>2.8</v>
      </c>
      <c r="M3586" s="19">
        <v>0</v>
      </c>
      <c r="N3586" s="19">
        <v>0</v>
      </c>
      <c r="O3586" s="19">
        <v>0</v>
      </c>
      <c r="P3586" s="19">
        <v>0</v>
      </c>
      <c r="Q3586" s="19">
        <f t="shared" ref="Q3586:Q3649" si="336">IFERROR(AVERAGEIF(K3586:K3586,"&lt;&gt;0"),0)</f>
        <v>0</v>
      </c>
      <c r="R3586" s="3">
        <f t="shared" ref="R3586:R3649" si="337">_xlfn.STDEV.S(E3586:P3586)</f>
        <v>0.808290376865476</v>
      </c>
      <c r="S3586" s="3">
        <f t="shared" ref="S3586:S3649" si="338">IFERROR(AVERAGEIF(E3586:P3586,"&lt;&gt;0")/30.4,0)</f>
        <v>9.2105263157894732E-2</v>
      </c>
      <c r="T3586" s="9">
        <f t="shared" ref="T3586:T3649" si="339">MIN(E3586:P3586)</f>
        <v>0</v>
      </c>
      <c r="U3586" s="9">
        <f t="shared" ref="U3586:U3649" si="340">MAX(E3586:P3586)</f>
        <v>2.8</v>
      </c>
      <c r="V3586" s="9">
        <f t="shared" ref="V3586:V3649" si="341">MROUND(ROUND(_xlfn.NORM.S.INV($Y$1)*R3586*1,1),1)</f>
        <v>1</v>
      </c>
    </row>
    <row r="3587" spans="1:22" x14ac:dyDescent="0.25">
      <c r="A3587" t="s">
        <v>600</v>
      </c>
      <c r="B3587" s="32" t="s">
        <v>101</v>
      </c>
      <c r="C3587" t="s">
        <v>202</v>
      </c>
      <c r="D3587" t="s">
        <v>5604</v>
      </c>
      <c r="E3587" s="9">
        <v>0</v>
      </c>
      <c r="F3587" s="9">
        <v>0</v>
      </c>
      <c r="G3587" s="9">
        <v>0</v>
      </c>
      <c r="H3587" s="9">
        <v>0</v>
      </c>
      <c r="I3587" s="9">
        <v>0</v>
      </c>
      <c r="J3587" s="9">
        <v>0</v>
      </c>
      <c r="K3587">
        <v>0</v>
      </c>
      <c r="L3587" s="9">
        <v>0</v>
      </c>
      <c r="M3587" s="19">
        <v>0</v>
      </c>
      <c r="N3587" s="19">
        <v>1</v>
      </c>
      <c r="O3587" s="19">
        <v>27</v>
      </c>
      <c r="P3587" s="19">
        <v>25</v>
      </c>
      <c r="Q3587" s="19">
        <f t="shared" si="336"/>
        <v>0</v>
      </c>
      <c r="R3587" s="3">
        <f t="shared" si="337"/>
        <v>10.094628034331684</v>
      </c>
      <c r="S3587" s="3">
        <f t="shared" si="338"/>
        <v>0.58114035087719307</v>
      </c>
      <c r="T3587" s="9">
        <f t="shared" si="339"/>
        <v>0</v>
      </c>
      <c r="U3587" s="9">
        <f t="shared" si="340"/>
        <v>27</v>
      </c>
      <c r="V3587" s="9">
        <f t="shared" si="341"/>
        <v>13</v>
      </c>
    </row>
    <row r="3588" spans="1:22" x14ac:dyDescent="0.25">
      <c r="A3588" t="s">
        <v>600</v>
      </c>
      <c r="B3588" s="32" t="s">
        <v>101</v>
      </c>
      <c r="C3588" t="s">
        <v>202</v>
      </c>
      <c r="D3588" t="s">
        <v>820</v>
      </c>
      <c r="E3588" s="9">
        <v>0</v>
      </c>
      <c r="F3588" s="9">
        <v>0</v>
      </c>
      <c r="G3588" s="9">
        <v>0</v>
      </c>
      <c r="H3588" s="9">
        <v>0</v>
      </c>
      <c r="I3588" s="9">
        <v>0</v>
      </c>
      <c r="J3588" s="9">
        <v>0</v>
      </c>
      <c r="K3588">
        <v>0</v>
      </c>
      <c r="L3588" s="9">
        <v>0</v>
      </c>
      <c r="M3588" s="19">
        <v>0</v>
      </c>
      <c r="N3588" s="19">
        <v>0</v>
      </c>
      <c r="O3588" s="19">
        <v>3</v>
      </c>
      <c r="P3588" s="19">
        <v>0</v>
      </c>
      <c r="Q3588" s="19">
        <f t="shared" si="336"/>
        <v>0</v>
      </c>
      <c r="R3588" s="3">
        <f t="shared" si="337"/>
        <v>0.8660254037844386</v>
      </c>
      <c r="S3588" s="3">
        <f t="shared" si="338"/>
        <v>9.8684210526315791E-2</v>
      </c>
      <c r="T3588" s="9">
        <f t="shared" si="339"/>
        <v>0</v>
      </c>
      <c r="U3588" s="9">
        <f t="shared" si="340"/>
        <v>3</v>
      </c>
      <c r="V3588" s="9">
        <f t="shared" si="341"/>
        <v>1</v>
      </c>
    </row>
    <row r="3589" spans="1:22" x14ac:dyDescent="0.25">
      <c r="A3589" t="s">
        <v>600</v>
      </c>
      <c r="B3589" s="32" t="s">
        <v>101</v>
      </c>
      <c r="C3589" t="s">
        <v>202</v>
      </c>
      <c r="D3589" t="s">
        <v>4746</v>
      </c>
      <c r="E3589" s="9">
        <v>11</v>
      </c>
      <c r="F3589" s="9">
        <v>13</v>
      </c>
      <c r="G3589" s="9">
        <v>27</v>
      </c>
      <c r="H3589" s="9">
        <v>37</v>
      </c>
      <c r="I3589" s="9">
        <v>33</v>
      </c>
      <c r="J3589" s="9">
        <v>20</v>
      </c>
      <c r="K3589">
        <v>120.39999999999999</v>
      </c>
      <c r="L3589" s="9">
        <v>47.599999999999994</v>
      </c>
      <c r="M3589" s="19">
        <v>16</v>
      </c>
      <c r="N3589" s="19">
        <v>21</v>
      </c>
      <c r="O3589" s="19">
        <v>7</v>
      </c>
      <c r="P3589" s="19">
        <v>0</v>
      </c>
      <c r="Q3589" s="19">
        <f t="shared" si="336"/>
        <v>120.39999999999999</v>
      </c>
      <c r="R3589" s="3">
        <f t="shared" si="337"/>
        <v>31.623979202593404</v>
      </c>
      <c r="S3589" s="3">
        <f t="shared" si="338"/>
        <v>1.055622009569378</v>
      </c>
      <c r="T3589" s="9">
        <f t="shared" si="339"/>
        <v>0</v>
      </c>
      <c r="U3589" s="9">
        <f t="shared" si="340"/>
        <v>120.39999999999999</v>
      </c>
      <c r="V3589" s="9">
        <f t="shared" si="341"/>
        <v>41</v>
      </c>
    </row>
    <row r="3590" spans="1:22" x14ac:dyDescent="0.25">
      <c r="A3590" t="s">
        <v>2797</v>
      </c>
      <c r="B3590" s="32" t="s">
        <v>1923</v>
      </c>
      <c r="C3590" t="s">
        <v>202</v>
      </c>
      <c r="D3590" t="s">
        <v>5604</v>
      </c>
      <c r="E3590" s="9">
        <v>0</v>
      </c>
      <c r="F3590" s="9">
        <v>0</v>
      </c>
      <c r="G3590" s="9">
        <v>0</v>
      </c>
      <c r="H3590" s="9">
        <v>0</v>
      </c>
      <c r="I3590" s="9">
        <v>0</v>
      </c>
      <c r="J3590" s="9">
        <v>0</v>
      </c>
      <c r="K3590">
        <v>0</v>
      </c>
      <c r="L3590" s="9">
        <v>0</v>
      </c>
      <c r="M3590" s="19">
        <v>0</v>
      </c>
      <c r="N3590" s="19">
        <v>1</v>
      </c>
      <c r="O3590" s="19">
        <v>17</v>
      </c>
      <c r="P3590" s="19">
        <v>22</v>
      </c>
      <c r="Q3590" s="19">
        <f t="shared" si="336"/>
        <v>0</v>
      </c>
      <c r="R3590" s="3">
        <f t="shared" si="337"/>
        <v>7.6316724407186296</v>
      </c>
      <c r="S3590" s="3">
        <f t="shared" si="338"/>
        <v>0.43859649122807021</v>
      </c>
      <c r="T3590" s="9">
        <f t="shared" si="339"/>
        <v>0</v>
      </c>
      <c r="U3590" s="9">
        <f t="shared" si="340"/>
        <v>22</v>
      </c>
      <c r="V3590" s="9">
        <f t="shared" si="341"/>
        <v>10</v>
      </c>
    </row>
    <row r="3591" spans="1:22" x14ac:dyDescent="0.25">
      <c r="A3591" t="s">
        <v>2797</v>
      </c>
      <c r="B3591" s="32" t="s">
        <v>1923</v>
      </c>
      <c r="C3591" t="s">
        <v>202</v>
      </c>
      <c r="D3591" t="s">
        <v>820</v>
      </c>
      <c r="E3591" s="9">
        <v>0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>
        <v>0</v>
      </c>
      <c r="L3591" s="9">
        <v>1.4</v>
      </c>
      <c r="M3591" s="19">
        <v>1</v>
      </c>
      <c r="N3591" s="19">
        <v>0</v>
      </c>
      <c r="O3591" s="19">
        <v>0</v>
      </c>
      <c r="P3591" s="19">
        <v>0</v>
      </c>
      <c r="Q3591" s="19">
        <f t="shared" si="336"/>
        <v>0</v>
      </c>
      <c r="R3591" s="3">
        <f t="shared" si="337"/>
        <v>0.47482054026183984</v>
      </c>
      <c r="S3591" s="3">
        <f t="shared" si="338"/>
        <v>3.9473684210526314E-2</v>
      </c>
      <c r="T3591" s="9">
        <f t="shared" si="339"/>
        <v>0</v>
      </c>
      <c r="U3591" s="9">
        <f t="shared" si="340"/>
        <v>1.4</v>
      </c>
      <c r="V3591" s="9">
        <f t="shared" si="341"/>
        <v>1</v>
      </c>
    </row>
    <row r="3592" spans="1:22" x14ac:dyDescent="0.25">
      <c r="A3592" t="s">
        <v>2797</v>
      </c>
      <c r="B3592" s="32" t="s">
        <v>1923</v>
      </c>
      <c r="C3592" t="s">
        <v>202</v>
      </c>
      <c r="D3592" t="s">
        <v>4746</v>
      </c>
      <c r="E3592" s="9">
        <v>14</v>
      </c>
      <c r="F3592" s="9">
        <v>48</v>
      </c>
      <c r="G3592" s="9">
        <v>30</v>
      </c>
      <c r="H3592" s="9">
        <v>23</v>
      </c>
      <c r="I3592" s="9">
        <v>45</v>
      </c>
      <c r="J3592" s="9">
        <v>41</v>
      </c>
      <c r="K3592">
        <v>118.99999999999999</v>
      </c>
      <c r="L3592" s="9">
        <v>71.399999999999991</v>
      </c>
      <c r="M3592" s="19">
        <v>23</v>
      </c>
      <c r="N3592" s="19">
        <v>20</v>
      </c>
      <c r="O3592" s="19">
        <v>7</v>
      </c>
      <c r="P3592" s="19">
        <v>2</v>
      </c>
      <c r="Q3592" s="19">
        <f t="shared" si="336"/>
        <v>118.99999999999999</v>
      </c>
      <c r="R3592" s="3">
        <f t="shared" si="337"/>
        <v>32.322705219818353</v>
      </c>
      <c r="S3592" s="3">
        <f t="shared" si="338"/>
        <v>1.2154605263157894</v>
      </c>
      <c r="T3592" s="9">
        <f t="shared" si="339"/>
        <v>2</v>
      </c>
      <c r="U3592" s="9">
        <f t="shared" si="340"/>
        <v>118.99999999999999</v>
      </c>
      <c r="V3592" s="9">
        <f t="shared" si="341"/>
        <v>41</v>
      </c>
    </row>
    <row r="3593" spans="1:22" x14ac:dyDescent="0.25">
      <c r="A3593" t="s">
        <v>2884</v>
      </c>
      <c r="B3593" s="32" t="s">
        <v>1969</v>
      </c>
      <c r="C3593" t="s">
        <v>202</v>
      </c>
      <c r="D3593" t="s">
        <v>5604</v>
      </c>
      <c r="E3593" s="9">
        <v>0</v>
      </c>
      <c r="F3593" s="9">
        <v>0</v>
      </c>
      <c r="G3593" s="9">
        <v>0</v>
      </c>
      <c r="H3593" s="9">
        <v>0</v>
      </c>
      <c r="I3593" s="9">
        <v>0</v>
      </c>
      <c r="J3593" s="9">
        <v>0</v>
      </c>
      <c r="K3593">
        <v>0</v>
      </c>
      <c r="L3593" s="9">
        <v>0</v>
      </c>
      <c r="M3593" s="19">
        <v>0</v>
      </c>
      <c r="N3593" s="19">
        <v>0</v>
      </c>
      <c r="O3593" s="19">
        <v>9</v>
      </c>
      <c r="P3593" s="19">
        <v>8</v>
      </c>
      <c r="Q3593" s="19">
        <f t="shared" si="336"/>
        <v>0</v>
      </c>
      <c r="R3593" s="3">
        <f t="shared" si="337"/>
        <v>3.3154825052206567</v>
      </c>
      <c r="S3593" s="3">
        <f t="shared" si="338"/>
        <v>0.27960526315789475</v>
      </c>
      <c r="T3593" s="9">
        <f t="shared" si="339"/>
        <v>0</v>
      </c>
      <c r="U3593" s="9">
        <f t="shared" si="340"/>
        <v>9</v>
      </c>
      <c r="V3593" s="9">
        <f t="shared" si="341"/>
        <v>4</v>
      </c>
    </row>
    <row r="3594" spans="1:22" x14ac:dyDescent="0.25">
      <c r="A3594" t="s">
        <v>2884</v>
      </c>
      <c r="B3594" s="32" t="s">
        <v>1969</v>
      </c>
      <c r="C3594" t="s">
        <v>202</v>
      </c>
      <c r="D3594" t="s">
        <v>4746</v>
      </c>
      <c r="E3594" s="9">
        <v>3</v>
      </c>
      <c r="F3594" s="9">
        <v>6</v>
      </c>
      <c r="G3594" s="9">
        <v>9</v>
      </c>
      <c r="H3594" s="9">
        <v>5</v>
      </c>
      <c r="I3594" s="9">
        <v>9</v>
      </c>
      <c r="J3594" s="9">
        <v>5</v>
      </c>
      <c r="K3594">
        <v>23.799999999999997</v>
      </c>
      <c r="L3594" s="9">
        <v>18.2</v>
      </c>
      <c r="M3594" s="19">
        <v>8</v>
      </c>
      <c r="N3594" s="19">
        <v>6</v>
      </c>
      <c r="O3594" s="19">
        <v>5</v>
      </c>
      <c r="P3594" s="19">
        <v>0</v>
      </c>
      <c r="Q3594" s="19">
        <f t="shared" si="336"/>
        <v>23.799999999999997</v>
      </c>
      <c r="R3594" s="3">
        <f t="shared" si="337"/>
        <v>6.6012854579217883</v>
      </c>
      <c r="S3594" s="3">
        <f t="shared" si="338"/>
        <v>0.2930622009569378</v>
      </c>
      <c r="T3594" s="9">
        <f t="shared" si="339"/>
        <v>0</v>
      </c>
      <c r="U3594" s="9">
        <f t="shared" si="340"/>
        <v>23.799999999999997</v>
      </c>
      <c r="V3594" s="9">
        <f t="shared" si="341"/>
        <v>9</v>
      </c>
    </row>
    <row r="3595" spans="1:22" x14ac:dyDescent="0.25">
      <c r="A3595" t="s">
        <v>2877</v>
      </c>
      <c r="B3595" s="32" t="s">
        <v>1984</v>
      </c>
      <c r="C3595" t="s">
        <v>202</v>
      </c>
      <c r="D3595" t="s">
        <v>4746</v>
      </c>
      <c r="E3595" s="9">
        <v>0</v>
      </c>
      <c r="F3595" s="9">
        <v>0</v>
      </c>
      <c r="G3595" s="9">
        <v>0</v>
      </c>
      <c r="H3595" s="9">
        <v>0</v>
      </c>
      <c r="I3595" s="9">
        <v>0</v>
      </c>
      <c r="J3595" s="9">
        <v>0</v>
      </c>
      <c r="K3595">
        <v>0</v>
      </c>
      <c r="L3595" s="9">
        <v>0</v>
      </c>
      <c r="M3595" s="19">
        <v>1</v>
      </c>
      <c r="N3595" s="19">
        <v>0</v>
      </c>
      <c r="O3595" s="19">
        <v>0</v>
      </c>
      <c r="P3595" s="19">
        <v>0</v>
      </c>
      <c r="Q3595" s="19">
        <f t="shared" si="336"/>
        <v>0</v>
      </c>
      <c r="R3595" s="3">
        <f t="shared" si="337"/>
        <v>0.28867513459481287</v>
      </c>
      <c r="S3595" s="3">
        <f t="shared" si="338"/>
        <v>3.2894736842105261E-2</v>
      </c>
      <c r="T3595" s="9">
        <f t="shared" si="339"/>
        <v>0</v>
      </c>
      <c r="U3595" s="9">
        <f t="shared" si="340"/>
        <v>1</v>
      </c>
      <c r="V3595" s="9">
        <f t="shared" si="341"/>
        <v>0</v>
      </c>
    </row>
    <row r="3596" spans="1:22" x14ac:dyDescent="0.25">
      <c r="A3596" t="s">
        <v>2877</v>
      </c>
      <c r="B3596" s="32" t="s">
        <v>1984</v>
      </c>
      <c r="C3596" t="s">
        <v>202</v>
      </c>
      <c r="D3596" t="s">
        <v>5604</v>
      </c>
      <c r="E3596" s="9">
        <v>0</v>
      </c>
      <c r="F3596" s="9">
        <v>0</v>
      </c>
      <c r="G3596" s="9">
        <v>0</v>
      </c>
      <c r="H3596" s="9">
        <v>0</v>
      </c>
      <c r="I3596" s="9">
        <v>0</v>
      </c>
      <c r="J3596" s="9">
        <v>0</v>
      </c>
      <c r="K3596">
        <v>0</v>
      </c>
      <c r="L3596" s="9">
        <v>0</v>
      </c>
      <c r="M3596" s="19">
        <v>0</v>
      </c>
      <c r="N3596" s="19">
        <v>0</v>
      </c>
      <c r="O3596" s="19">
        <v>11</v>
      </c>
      <c r="P3596" s="19">
        <v>15</v>
      </c>
      <c r="Q3596" s="19">
        <f t="shared" si="336"/>
        <v>0</v>
      </c>
      <c r="R3596" s="3">
        <f t="shared" si="337"/>
        <v>5.1316014394468841</v>
      </c>
      <c r="S3596" s="3">
        <f t="shared" si="338"/>
        <v>0.42763157894736842</v>
      </c>
      <c r="T3596" s="9">
        <f t="shared" si="339"/>
        <v>0</v>
      </c>
      <c r="U3596" s="9">
        <f t="shared" si="340"/>
        <v>15</v>
      </c>
      <c r="V3596" s="9">
        <f t="shared" si="341"/>
        <v>7</v>
      </c>
    </row>
    <row r="3597" spans="1:22" x14ac:dyDescent="0.25">
      <c r="A3597" t="s">
        <v>2877</v>
      </c>
      <c r="B3597" s="32" t="s">
        <v>1984</v>
      </c>
      <c r="C3597" t="s">
        <v>202</v>
      </c>
      <c r="D3597" t="s">
        <v>820</v>
      </c>
      <c r="E3597" s="9">
        <v>0</v>
      </c>
      <c r="F3597" s="9">
        <v>0</v>
      </c>
      <c r="G3597" s="9">
        <v>0</v>
      </c>
      <c r="H3597" s="9">
        <v>0</v>
      </c>
      <c r="I3597" s="9">
        <v>0</v>
      </c>
      <c r="J3597" s="9">
        <v>0</v>
      </c>
      <c r="K3597">
        <v>1.4</v>
      </c>
      <c r="L3597" s="9">
        <v>4.1999999999999993</v>
      </c>
      <c r="M3597" s="19">
        <v>0</v>
      </c>
      <c r="N3597" s="19">
        <v>0</v>
      </c>
      <c r="O3597" s="19">
        <v>1</v>
      </c>
      <c r="P3597" s="19">
        <v>0</v>
      </c>
      <c r="Q3597" s="19">
        <f t="shared" si="336"/>
        <v>1.4</v>
      </c>
      <c r="R3597" s="3">
        <f t="shared" si="337"/>
        <v>1.2420657280221816</v>
      </c>
      <c r="S3597" s="3">
        <f t="shared" si="338"/>
        <v>7.2368421052631568E-2</v>
      </c>
      <c r="T3597" s="9">
        <f t="shared" si="339"/>
        <v>0</v>
      </c>
      <c r="U3597" s="9">
        <f t="shared" si="340"/>
        <v>4.1999999999999993</v>
      </c>
      <c r="V3597" s="9">
        <f t="shared" si="341"/>
        <v>2</v>
      </c>
    </row>
    <row r="3598" spans="1:22" x14ac:dyDescent="0.25">
      <c r="A3598" t="s">
        <v>2877</v>
      </c>
      <c r="B3598" s="32" t="s">
        <v>1984</v>
      </c>
      <c r="C3598" t="s">
        <v>202</v>
      </c>
      <c r="D3598" t="s">
        <v>4746</v>
      </c>
      <c r="E3598" s="9">
        <v>10</v>
      </c>
      <c r="F3598" s="9">
        <v>12</v>
      </c>
      <c r="G3598" s="9">
        <v>23</v>
      </c>
      <c r="H3598" s="9">
        <v>14</v>
      </c>
      <c r="I3598" s="9">
        <v>17</v>
      </c>
      <c r="J3598" s="9">
        <v>12</v>
      </c>
      <c r="K3598">
        <v>43.4</v>
      </c>
      <c r="L3598" s="9">
        <v>18.2</v>
      </c>
      <c r="M3598" s="19">
        <v>6</v>
      </c>
      <c r="N3598" s="19">
        <v>14</v>
      </c>
      <c r="O3598" s="19">
        <v>5</v>
      </c>
      <c r="P3598" s="19">
        <v>0</v>
      </c>
      <c r="Q3598" s="19">
        <f t="shared" si="336"/>
        <v>43.4</v>
      </c>
      <c r="R3598" s="3">
        <f t="shared" si="337"/>
        <v>11.009789032740571</v>
      </c>
      <c r="S3598" s="3">
        <f t="shared" si="338"/>
        <v>0.52212918660287089</v>
      </c>
      <c r="T3598" s="9">
        <f t="shared" si="339"/>
        <v>0</v>
      </c>
      <c r="U3598" s="9">
        <f t="shared" si="340"/>
        <v>43.4</v>
      </c>
      <c r="V3598" s="9">
        <f t="shared" si="341"/>
        <v>14</v>
      </c>
    </row>
    <row r="3599" spans="1:22" x14ac:dyDescent="0.25">
      <c r="A3599" t="s">
        <v>2958</v>
      </c>
      <c r="B3599" s="32" t="s">
        <v>1999</v>
      </c>
      <c r="C3599" t="s">
        <v>202</v>
      </c>
      <c r="D3599" t="s">
        <v>5604</v>
      </c>
      <c r="E3599" s="9">
        <v>0</v>
      </c>
      <c r="F3599" s="9">
        <v>0</v>
      </c>
      <c r="G3599" s="9">
        <v>0</v>
      </c>
      <c r="H3599" s="9">
        <v>0</v>
      </c>
      <c r="I3599" s="9">
        <v>0</v>
      </c>
      <c r="J3599" s="9">
        <v>0</v>
      </c>
      <c r="K3599">
        <v>0</v>
      </c>
      <c r="L3599" s="9">
        <v>0</v>
      </c>
      <c r="M3599" s="19">
        <v>0</v>
      </c>
      <c r="N3599" s="19">
        <v>0</v>
      </c>
      <c r="O3599" s="19">
        <v>0</v>
      </c>
      <c r="P3599" s="19">
        <v>4</v>
      </c>
      <c r="Q3599" s="19">
        <f t="shared" si="336"/>
        <v>0</v>
      </c>
      <c r="R3599" s="3">
        <f t="shared" si="337"/>
        <v>1.1547005383792515</v>
      </c>
      <c r="S3599" s="3">
        <f t="shared" si="338"/>
        <v>0.13157894736842105</v>
      </c>
      <c r="T3599" s="9">
        <f t="shared" si="339"/>
        <v>0</v>
      </c>
      <c r="U3599" s="9">
        <f t="shared" si="340"/>
        <v>4</v>
      </c>
      <c r="V3599" s="9">
        <f t="shared" si="341"/>
        <v>2</v>
      </c>
    </row>
    <row r="3600" spans="1:22" x14ac:dyDescent="0.25">
      <c r="A3600" t="s">
        <v>2958</v>
      </c>
      <c r="B3600" s="32" t="s">
        <v>1999</v>
      </c>
      <c r="C3600" t="s">
        <v>202</v>
      </c>
      <c r="D3600" t="s">
        <v>820</v>
      </c>
      <c r="E3600" s="9">
        <v>0</v>
      </c>
      <c r="F3600" s="9">
        <v>0</v>
      </c>
      <c r="G3600" s="9">
        <v>0</v>
      </c>
      <c r="H3600" s="9">
        <v>0</v>
      </c>
      <c r="I3600" s="9">
        <v>0</v>
      </c>
      <c r="J3600" s="9">
        <v>0</v>
      </c>
      <c r="K3600">
        <v>1.4</v>
      </c>
      <c r="L3600" s="9">
        <v>2.8</v>
      </c>
      <c r="M3600" s="19">
        <v>3</v>
      </c>
      <c r="N3600" s="19">
        <v>0</v>
      </c>
      <c r="O3600" s="19">
        <v>0</v>
      </c>
      <c r="P3600" s="19">
        <v>0</v>
      </c>
      <c r="Q3600" s="19">
        <f t="shared" si="336"/>
        <v>1.4</v>
      </c>
      <c r="R3600" s="3">
        <f t="shared" si="337"/>
        <v>1.1473289137660727</v>
      </c>
      <c r="S3600" s="3">
        <f t="shared" si="338"/>
        <v>7.8947368421052627E-2</v>
      </c>
      <c r="T3600" s="9">
        <f t="shared" si="339"/>
        <v>0</v>
      </c>
      <c r="U3600" s="9">
        <f t="shared" si="340"/>
        <v>3</v>
      </c>
      <c r="V3600" s="9">
        <f t="shared" si="341"/>
        <v>2</v>
      </c>
    </row>
    <row r="3601" spans="1:22" x14ac:dyDescent="0.25">
      <c r="A3601" t="s">
        <v>2958</v>
      </c>
      <c r="B3601" s="32" t="s">
        <v>1999</v>
      </c>
      <c r="C3601" t="s">
        <v>202</v>
      </c>
      <c r="D3601" t="s">
        <v>4746</v>
      </c>
      <c r="E3601" s="9">
        <v>2</v>
      </c>
      <c r="F3601" s="9">
        <v>2</v>
      </c>
      <c r="G3601" s="9">
        <v>0</v>
      </c>
      <c r="H3601" s="9">
        <v>0</v>
      </c>
      <c r="I3601" s="9">
        <v>0</v>
      </c>
      <c r="J3601" s="9">
        <v>7</v>
      </c>
      <c r="K3601">
        <v>28</v>
      </c>
      <c r="L3601" s="9">
        <v>26.599999999999998</v>
      </c>
      <c r="M3601" s="19">
        <v>23</v>
      </c>
      <c r="N3601" s="19">
        <v>7</v>
      </c>
      <c r="O3601" s="19">
        <v>4</v>
      </c>
      <c r="P3601" s="19">
        <v>0</v>
      </c>
      <c r="Q3601" s="19">
        <f t="shared" si="336"/>
        <v>28</v>
      </c>
      <c r="R3601" s="3">
        <f t="shared" si="337"/>
        <v>10.93734220665398</v>
      </c>
      <c r="S3601" s="3">
        <f t="shared" si="338"/>
        <v>0.40953947368421051</v>
      </c>
      <c r="T3601" s="9">
        <f t="shared" si="339"/>
        <v>0</v>
      </c>
      <c r="U3601" s="9">
        <f t="shared" si="340"/>
        <v>28</v>
      </c>
      <c r="V3601" s="9">
        <f t="shared" si="341"/>
        <v>14</v>
      </c>
    </row>
    <row r="3602" spans="1:22" x14ac:dyDescent="0.25">
      <c r="A3602" t="s">
        <v>3076</v>
      </c>
      <c r="B3602" s="32" t="s">
        <v>2002</v>
      </c>
      <c r="C3602" t="s">
        <v>202</v>
      </c>
      <c r="D3602" t="s">
        <v>4746</v>
      </c>
      <c r="E3602" s="9">
        <v>0</v>
      </c>
      <c r="F3602" s="9">
        <v>0</v>
      </c>
      <c r="G3602" s="9">
        <v>0</v>
      </c>
      <c r="H3602" s="9">
        <v>0</v>
      </c>
      <c r="I3602" s="9">
        <v>0</v>
      </c>
      <c r="J3602" s="9">
        <v>0</v>
      </c>
      <c r="K3602">
        <v>0</v>
      </c>
      <c r="L3602" s="9">
        <v>0</v>
      </c>
      <c r="M3602" s="19">
        <v>1</v>
      </c>
      <c r="N3602" s="19">
        <v>0</v>
      </c>
      <c r="O3602" s="19">
        <v>0</v>
      </c>
      <c r="P3602" s="19">
        <v>0</v>
      </c>
      <c r="Q3602" s="19">
        <f t="shared" si="336"/>
        <v>0</v>
      </c>
      <c r="R3602" s="3">
        <f t="shared" si="337"/>
        <v>0.28867513459481287</v>
      </c>
      <c r="S3602" s="3">
        <f t="shared" si="338"/>
        <v>3.2894736842105261E-2</v>
      </c>
      <c r="T3602" s="9">
        <f t="shared" si="339"/>
        <v>0</v>
      </c>
      <c r="U3602" s="9">
        <f t="shared" si="340"/>
        <v>1</v>
      </c>
      <c r="V3602" s="9">
        <f t="shared" si="341"/>
        <v>0</v>
      </c>
    </row>
    <row r="3603" spans="1:22" x14ac:dyDescent="0.25">
      <c r="A3603" t="s">
        <v>3076</v>
      </c>
      <c r="B3603" s="32" t="s">
        <v>2002</v>
      </c>
      <c r="C3603" t="s">
        <v>202</v>
      </c>
      <c r="D3603" t="s">
        <v>5604</v>
      </c>
      <c r="E3603" s="9">
        <v>0</v>
      </c>
      <c r="F3603" s="9">
        <v>0</v>
      </c>
      <c r="G3603" s="9">
        <v>0</v>
      </c>
      <c r="H3603" s="9">
        <v>0</v>
      </c>
      <c r="I3603" s="9">
        <v>0</v>
      </c>
      <c r="J3603" s="9">
        <v>0</v>
      </c>
      <c r="K3603">
        <v>0</v>
      </c>
      <c r="L3603" s="9">
        <v>0</v>
      </c>
      <c r="M3603" s="19">
        <v>0</v>
      </c>
      <c r="N3603" s="19">
        <v>0</v>
      </c>
      <c r="O3603" s="19">
        <v>1</v>
      </c>
      <c r="P3603" s="19">
        <v>3</v>
      </c>
      <c r="Q3603" s="19">
        <f t="shared" si="336"/>
        <v>0</v>
      </c>
      <c r="R3603" s="3">
        <f t="shared" si="337"/>
        <v>0.88762536459859454</v>
      </c>
      <c r="S3603" s="3">
        <f t="shared" si="338"/>
        <v>6.5789473684210523E-2</v>
      </c>
      <c r="T3603" s="9">
        <f t="shared" si="339"/>
        <v>0</v>
      </c>
      <c r="U3603" s="9">
        <f t="shared" si="340"/>
        <v>3</v>
      </c>
      <c r="V3603" s="9">
        <f t="shared" si="341"/>
        <v>1</v>
      </c>
    </row>
    <row r="3604" spans="1:22" x14ac:dyDescent="0.25">
      <c r="A3604" t="s">
        <v>3076</v>
      </c>
      <c r="B3604" s="32" t="s">
        <v>2002</v>
      </c>
      <c r="C3604" t="s">
        <v>202</v>
      </c>
      <c r="D3604" t="s">
        <v>820</v>
      </c>
      <c r="E3604" s="9">
        <v>0</v>
      </c>
      <c r="F3604" s="9">
        <v>0</v>
      </c>
      <c r="G3604" s="9">
        <v>0</v>
      </c>
      <c r="H3604" s="9">
        <v>0</v>
      </c>
      <c r="I3604" s="9">
        <v>0</v>
      </c>
      <c r="J3604" s="9">
        <v>0</v>
      </c>
      <c r="K3604">
        <v>0</v>
      </c>
      <c r="L3604" s="9">
        <v>0</v>
      </c>
      <c r="M3604" s="19">
        <v>1</v>
      </c>
      <c r="N3604" s="19">
        <v>0</v>
      </c>
      <c r="O3604" s="19">
        <v>0</v>
      </c>
      <c r="P3604" s="19">
        <v>1</v>
      </c>
      <c r="Q3604" s="19">
        <f t="shared" si="336"/>
        <v>0</v>
      </c>
      <c r="R3604" s="3">
        <f t="shared" si="337"/>
        <v>0.38924947208076149</v>
      </c>
      <c r="S3604" s="3">
        <f t="shared" si="338"/>
        <v>3.2894736842105261E-2</v>
      </c>
      <c r="T3604" s="9">
        <f t="shared" si="339"/>
        <v>0</v>
      </c>
      <c r="U3604" s="9">
        <f t="shared" si="340"/>
        <v>1</v>
      </c>
      <c r="V3604" s="9">
        <f t="shared" si="341"/>
        <v>1</v>
      </c>
    </row>
    <row r="3605" spans="1:22" x14ac:dyDescent="0.25">
      <c r="A3605" t="s">
        <v>3076</v>
      </c>
      <c r="B3605" s="32" t="s">
        <v>2002</v>
      </c>
      <c r="C3605" t="s">
        <v>202</v>
      </c>
      <c r="D3605" t="s">
        <v>4746</v>
      </c>
      <c r="E3605" s="9">
        <v>8</v>
      </c>
      <c r="F3605" s="9">
        <v>1</v>
      </c>
      <c r="G3605" s="9">
        <v>0</v>
      </c>
      <c r="H3605" s="9">
        <v>1</v>
      </c>
      <c r="I3605" s="9">
        <v>1</v>
      </c>
      <c r="J3605" s="9">
        <v>13</v>
      </c>
      <c r="K3605">
        <v>61.599999999999994</v>
      </c>
      <c r="L3605" s="9">
        <v>35</v>
      </c>
      <c r="M3605" s="19">
        <v>11</v>
      </c>
      <c r="N3605" s="19">
        <v>19</v>
      </c>
      <c r="O3605" s="19">
        <v>5</v>
      </c>
      <c r="P3605" s="19">
        <v>0</v>
      </c>
      <c r="Q3605" s="19">
        <f t="shared" si="336"/>
        <v>61.599999999999994</v>
      </c>
      <c r="R3605" s="3">
        <f t="shared" si="337"/>
        <v>18.451279006337121</v>
      </c>
      <c r="S3605" s="3">
        <f t="shared" si="338"/>
        <v>0.51184210526315788</v>
      </c>
      <c r="T3605" s="9">
        <f t="shared" si="339"/>
        <v>0</v>
      </c>
      <c r="U3605" s="9">
        <f t="shared" si="340"/>
        <v>61.599999999999994</v>
      </c>
      <c r="V3605" s="9">
        <f t="shared" si="341"/>
        <v>24</v>
      </c>
    </row>
    <row r="3606" spans="1:22" x14ac:dyDescent="0.25">
      <c r="A3606" t="s">
        <v>2864</v>
      </c>
      <c r="B3606" s="32" t="s">
        <v>1942</v>
      </c>
      <c r="C3606" t="s">
        <v>202</v>
      </c>
      <c r="D3606" t="s">
        <v>109</v>
      </c>
      <c r="E3606" s="9">
        <v>1</v>
      </c>
      <c r="F3606" s="9">
        <v>2</v>
      </c>
      <c r="G3606" s="9">
        <v>1</v>
      </c>
      <c r="H3606" s="9">
        <v>12</v>
      </c>
      <c r="I3606" s="9">
        <v>5</v>
      </c>
      <c r="J3606" s="9">
        <v>5</v>
      </c>
      <c r="K3606">
        <v>33.599999999999994</v>
      </c>
      <c r="L3606" s="9">
        <v>9.7999999999999989</v>
      </c>
      <c r="M3606" s="19">
        <v>7</v>
      </c>
      <c r="N3606" s="19">
        <v>5</v>
      </c>
      <c r="O3606" s="19">
        <v>5</v>
      </c>
      <c r="P3606" s="19">
        <v>6</v>
      </c>
      <c r="Q3606" s="19">
        <f t="shared" si="336"/>
        <v>33.599999999999994</v>
      </c>
      <c r="R3606" s="3">
        <f t="shared" si="337"/>
        <v>8.7828344979386799</v>
      </c>
      <c r="S3606" s="3">
        <f t="shared" si="338"/>
        <v>0.25328947368421051</v>
      </c>
      <c r="T3606" s="9">
        <f t="shared" si="339"/>
        <v>1</v>
      </c>
      <c r="U3606" s="9">
        <f t="shared" si="340"/>
        <v>33.599999999999994</v>
      </c>
      <c r="V3606" s="9">
        <f t="shared" si="341"/>
        <v>11</v>
      </c>
    </row>
    <row r="3607" spans="1:22" x14ac:dyDescent="0.25">
      <c r="A3607" t="s">
        <v>3795</v>
      </c>
      <c r="B3607" s="32" t="s">
        <v>2281</v>
      </c>
      <c r="C3607" t="s">
        <v>202</v>
      </c>
      <c r="D3607" t="s">
        <v>109</v>
      </c>
      <c r="E3607" s="9">
        <v>0</v>
      </c>
      <c r="F3607" s="9">
        <v>0</v>
      </c>
      <c r="G3607" s="9">
        <v>1</v>
      </c>
      <c r="H3607" s="9">
        <v>0</v>
      </c>
      <c r="I3607" s="9">
        <v>1</v>
      </c>
      <c r="J3607" s="9">
        <v>1</v>
      </c>
      <c r="K3607">
        <v>5.6</v>
      </c>
      <c r="L3607" s="9">
        <v>0</v>
      </c>
      <c r="M3607" s="19">
        <v>2</v>
      </c>
      <c r="N3607" s="19">
        <v>0</v>
      </c>
      <c r="O3607" s="19">
        <v>2</v>
      </c>
      <c r="P3607" s="19">
        <v>4</v>
      </c>
      <c r="Q3607" s="19">
        <f t="shared" si="336"/>
        <v>5.6</v>
      </c>
      <c r="R3607" s="3">
        <f t="shared" si="337"/>
        <v>1.7938446944701727</v>
      </c>
      <c r="S3607" s="3">
        <f t="shared" si="338"/>
        <v>7.8007518796992484E-2</v>
      </c>
      <c r="T3607" s="9">
        <f t="shared" si="339"/>
        <v>0</v>
      </c>
      <c r="U3607" s="9">
        <f t="shared" si="340"/>
        <v>5.6</v>
      </c>
      <c r="V3607" s="9">
        <f t="shared" si="341"/>
        <v>2</v>
      </c>
    </row>
    <row r="3608" spans="1:22" x14ac:dyDescent="0.25">
      <c r="A3608" t="s">
        <v>2895</v>
      </c>
      <c r="B3608" s="32" t="s">
        <v>2046</v>
      </c>
      <c r="C3608" t="s">
        <v>202</v>
      </c>
      <c r="D3608" t="s">
        <v>109</v>
      </c>
      <c r="E3608" s="9">
        <v>5</v>
      </c>
      <c r="F3608" s="9">
        <v>4</v>
      </c>
      <c r="G3608" s="9">
        <v>12</v>
      </c>
      <c r="H3608" s="9">
        <v>6</v>
      </c>
      <c r="I3608" s="9">
        <v>5</v>
      </c>
      <c r="J3608" s="9">
        <v>12</v>
      </c>
      <c r="K3608">
        <v>8.3999999999999986</v>
      </c>
      <c r="L3608" s="9">
        <v>0</v>
      </c>
      <c r="M3608" s="19">
        <v>4</v>
      </c>
      <c r="N3608" s="19">
        <v>7</v>
      </c>
      <c r="O3608" s="19">
        <v>4</v>
      </c>
      <c r="P3608" s="19">
        <v>6</v>
      </c>
      <c r="Q3608" s="19">
        <f t="shared" si="336"/>
        <v>8.3999999999999986</v>
      </c>
      <c r="R3608" s="3">
        <f t="shared" si="337"/>
        <v>3.4191528279101613</v>
      </c>
      <c r="S3608" s="3">
        <f t="shared" si="338"/>
        <v>0.21949760765550241</v>
      </c>
      <c r="T3608" s="9">
        <f t="shared" si="339"/>
        <v>0</v>
      </c>
      <c r="U3608" s="9">
        <f t="shared" si="340"/>
        <v>12</v>
      </c>
      <c r="V3608" s="9">
        <f t="shared" si="341"/>
        <v>4</v>
      </c>
    </row>
    <row r="3609" spans="1:22" x14ac:dyDescent="0.25">
      <c r="A3609" t="s">
        <v>4086</v>
      </c>
      <c r="B3609" s="32" t="s">
        <v>2293</v>
      </c>
      <c r="C3609" t="s">
        <v>202</v>
      </c>
      <c r="D3609" t="s">
        <v>109</v>
      </c>
      <c r="E3609" s="9">
        <v>0</v>
      </c>
      <c r="F3609" s="9">
        <v>1</v>
      </c>
      <c r="G3609" s="9">
        <v>2</v>
      </c>
      <c r="H3609" s="9">
        <v>0</v>
      </c>
      <c r="I3609" s="9">
        <v>4</v>
      </c>
      <c r="J3609" s="9">
        <v>1</v>
      </c>
      <c r="K3609">
        <v>7</v>
      </c>
      <c r="L3609" s="9">
        <v>0</v>
      </c>
      <c r="M3609" s="19">
        <v>0</v>
      </c>
      <c r="N3609" s="19">
        <v>2</v>
      </c>
      <c r="O3609" s="19">
        <v>1</v>
      </c>
      <c r="P3609" s="19">
        <v>0</v>
      </c>
      <c r="Q3609" s="19">
        <f t="shared" si="336"/>
        <v>7</v>
      </c>
      <c r="R3609" s="3">
        <f t="shared" si="337"/>
        <v>2.1105794120443453</v>
      </c>
      <c r="S3609" s="3">
        <f t="shared" si="338"/>
        <v>8.4586466165413543E-2</v>
      </c>
      <c r="T3609" s="9">
        <f t="shared" si="339"/>
        <v>0</v>
      </c>
      <c r="U3609" s="9">
        <f t="shared" si="340"/>
        <v>7</v>
      </c>
      <c r="V3609" s="9">
        <f t="shared" si="341"/>
        <v>3</v>
      </c>
    </row>
    <row r="3610" spans="1:22" x14ac:dyDescent="0.25">
      <c r="A3610" t="s">
        <v>3093</v>
      </c>
      <c r="B3610" s="32" t="s">
        <v>2017</v>
      </c>
      <c r="C3610" t="s">
        <v>202</v>
      </c>
      <c r="D3610" t="s">
        <v>109</v>
      </c>
      <c r="E3610" s="9">
        <v>1</v>
      </c>
      <c r="F3610" s="9">
        <v>1</v>
      </c>
      <c r="G3610" s="9">
        <v>4</v>
      </c>
      <c r="H3610" s="9">
        <v>3</v>
      </c>
      <c r="I3610" s="9">
        <v>0</v>
      </c>
      <c r="J3610" s="9">
        <v>3</v>
      </c>
      <c r="K3610">
        <v>2.8</v>
      </c>
      <c r="L3610" s="9">
        <v>0</v>
      </c>
      <c r="M3610" s="19">
        <v>2</v>
      </c>
      <c r="N3610" s="19">
        <v>3</v>
      </c>
      <c r="O3610" s="19">
        <v>0</v>
      </c>
      <c r="P3610" s="19">
        <v>1</v>
      </c>
      <c r="Q3610" s="19">
        <f t="shared" si="336"/>
        <v>2.8</v>
      </c>
      <c r="R3610" s="3">
        <f t="shared" si="337"/>
        <v>1.4073400657289836</v>
      </c>
      <c r="S3610" s="3">
        <f t="shared" si="338"/>
        <v>7.6023391812865507E-2</v>
      </c>
      <c r="T3610" s="9">
        <f t="shared" si="339"/>
        <v>0</v>
      </c>
      <c r="U3610" s="9">
        <f t="shared" si="340"/>
        <v>4</v>
      </c>
      <c r="V3610" s="9">
        <f t="shared" si="341"/>
        <v>2</v>
      </c>
    </row>
    <row r="3611" spans="1:22" x14ac:dyDescent="0.25">
      <c r="A3611" t="s">
        <v>2917</v>
      </c>
      <c r="B3611" s="32" t="s">
        <v>2019</v>
      </c>
      <c r="C3611" t="s">
        <v>202</v>
      </c>
      <c r="D3611" t="s">
        <v>109</v>
      </c>
      <c r="E3611" s="9">
        <v>0</v>
      </c>
      <c r="F3611" s="9">
        <v>1</v>
      </c>
      <c r="G3611" s="9">
        <v>1</v>
      </c>
      <c r="H3611" s="9">
        <v>1</v>
      </c>
      <c r="I3611" s="9">
        <v>3</v>
      </c>
      <c r="J3611" s="9">
        <v>0</v>
      </c>
      <c r="K3611">
        <v>2.8</v>
      </c>
      <c r="L3611" s="9">
        <v>0</v>
      </c>
      <c r="M3611" s="19">
        <v>1</v>
      </c>
      <c r="N3611" s="19">
        <v>3</v>
      </c>
      <c r="O3611" s="19">
        <v>1</v>
      </c>
      <c r="P3611" s="19">
        <v>1</v>
      </c>
      <c r="Q3611" s="19">
        <f t="shared" si="336"/>
        <v>2.8</v>
      </c>
      <c r="R3611" s="3">
        <f t="shared" si="337"/>
        <v>1.1113737063434221</v>
      </c>
      <c r="S3611" s="3">
        <f t="shared" si="338"/>
        <v>5.4093567251461999E-2</v>
      </c>
      <c r="T3611" s="9">
        <f t="shared" si="339"/>
        <v>0</v>
      </c>
      <c r="U3611" s="9">
        <f t="shared" si="340"/>
        <v>3</v>
      </c>
      <c r="V3611" s="9">
        <f t="shared" si="341"/>
        <v>1</v>
      </c>
    </row>
    <row r="3612" spans="1:22" x14ac:dyDescent="0.25">
      <c r="A3612" t="s">
        <v>3869</v>
      </c>
      <c r="B3612" s="32" t="s">
        <v>2247</v>
      </c>
      <c r="C3612" t="s">
        <v>202</v>
      </c>
      <c r="D3612" t="s">
        <v>109</v>
      </c>
      <c r="E3612" s="9">
        <v>0</v>
      </c>
      <c r="F3612" s="9">
        <v>0</v>
      </c>
      <c r="G3612" s="9">
        <v>1</v>
      </c>
      <c r="H3612" s="9">
        <v>5</v>
      </c>
      <c r="I3612" s="9">
        <v>4</v>
      </c>
      <c r="J3612" s="9">
        <v>3</v>
      </c>
      <c r="K3612">
        <v>7</v>
      </c>
      <c r="L3612" s="9">
        <v>0</v>
      </c>
      <c r="M3612" s="19">
        <v>0</v>
      </c>
      <c r="N3612" s="19">
        <v>1</v>
      </c>
      <c r="O3612" s="19">
        <v>6</v>
      </c>
      <c r="P3612" s="19">
        <v>1</v>
      </c>
      <c r="Q3612" s="19">
        <f t="shared" si="336"/>
        <v>7</v>
      </c>
      <c r="R3612" s="3">
        <f t="shared" si="337"/>
        <v>2.5702257889260638</v>
      </c>
      <c r="S3612" s="3">
        <f t="shared" si="338"/>
        <v>0.11513157894736843</v>
      </c>
      <c r="T3612" s="9">
        <f t="shared" si="339"/>
        <v>0</v>
      </c>
      <c r="U3612" s="9">
        <f t="shared" si="340"/>
        <v>7</v>
      </c>
      <c r="V3612" s="9">
        <f t="shared" si="341"/>
        <v>3</v>
      </c>
    </row>
    <row r="3613" spans="1:22" x14ac:dyDescent="0.25">
      <c r="A3613" t="s">
        <v>3790</v>
      </c>
      <c r="B3613" s="32" t="s">
        <v>2271</v>
      </c>
      <c r="C3613" t="s">
        <v>202</v>
      </c>
      <c r="D3613" t="s">
        <v>109</v>
      </c>
      <c r="E3613" s="9">
        <v>0</v>
      </c>
      <c r="F3613" s="9">
        <v>0</v>
      </c>
      <c r="G3613" s="9">
        <v>0</v>
      </c>
      <c r="H3613" s="9">
        <v>0</v>
      </c>
      <c r="I3613" s="9">
        <v>0</v>
      </c>
      <c r="J3613" s="9">
        <v>3</v>
      </c>
      <c r="K3613">
        <v>9.7999999999999989</v>
      </c>
      <c r="L3613" s="9">
        <v>0</v>
      </c>
      <c r="M3613" s="19">
        <v>1</v>
      </c>
      <c r="N3613" s="19">
        <v>0</v>
      </c>
      <c r="O3613" s="19">
        <v>3</v>
      </c>
      <c r="P3613" s="19">
        <v>2</v>
      </c>
      <c r="Q3613" s="19">
        <f t="shared" si="336"/>
        <v>9.7999999999999989</v>
      </c>
      <c r="R3613" s="3">
        <f t="shared" si="337"/>
        <v>2.8538119111536453</v>
      </c>
      <c r="S3613" s="3">
        <f t="shared" si="338"/>
        <v>0.12368421052631577</v>
      </c>
      <c r="T3613" s="9">
        <f t="shared" si="339"/>
        <v>0</v>
      </c>
      <c r="U3613" s="9">
        <f t="shared" si="340"/>
        <v>9.7999999999999989</v>
      </c>
      <c r="V3613" s="9">
        <f t="shared" si="341"/>
        <v>4</v>
      </c>
    </row>
    <row r="3614" spans="1:22" x14ac:dyDescent="0.25">
      <c r="A3614" t="s">
        <v>3098</v>
      </c>
      <c r="B3614" s="32" t="s">
        <v>2026</v>
      </c>
      <c r="C3614" t="s">
        <v>202</v>
      </c>
      <c r="D3614" t="s">
        <v>109</v>
      </c>
      <c r="E3614" s="9">
        <v>0</v>
      </c>
      <c r="F3614" s="9">
        <v>0</v>
      </c>
      <c r="G3614" s="9">
        <v>1</v>
      </c>
      <c r="H3614" s="9">
        <v>2</v>
      </c>
      <c r="I3614" s="9">
        <v>1</v>
      </c>
      <c r="J3614" s="9">
        <v>0</v>
      </c>
      <c r="K3614">
        <v>0</v>
      </c>
      <c r="L3614" s="9">
        <v>0</v>
      </c>
      <c r="M3614" s="19">
        <v>2</v>
      </c>
      <c r="N3614" s="19">
        <v>1</v>
      </c>
      <c r="O3614" s="19">
        <v>0</v>
      </c>
      <c r="P3614" s="19">
        <v>2</v>
      </c>
      <c r="Q3614" s="19">
        <f t="shared" si="336"/>
        <v>0</v>
      </c>
      <c r="R3614" s="3">
        <f t="shared" si="337"/>
        <v>0.8660254037844386</v>
      </c>
      <c r="S3614" s="3">
        <f t="shared" si="338"/>
        <v>4.9342105263157895E-2</v>
      </c>
      <c r="T3614" s="9">
        <f t="shared" si="339"/>
        <v>0</v>
      </c>
      <c r="U3614" s="9">
        <f t="shared" si="340"/>
        <v>2</v>
      </c>
      <c r="V3614" s="9">
        <f t="shared" si="341"/>
        <v>1</v>
      </c>
    </row>
    <row r="3615" spans="1:22" x14ac:dyDescent="0.25">
      <c r="A3615" t="s">
        <v>3859</v>
      </c>
      <c r="B3615" s="32" t="s">
        <v>2103</v>
      </c>
      <c r="C3615" t="s">
        <v>202</v>
      </c>
      <c r="D3615" t="s">
        <v>109</v>
      </c>
      <c r="E3615" s="9">
        <v>0</v>
      </c>
      <c r="F3615" s="9">
        <v>0</v>
      </c>
      <c r="G3615" s="9">
        <v>0</v>
      </c>
      <c r="H3615" s="9">
        <v>2</v>
      </c>
      <c r="I3615" s="9">
        <v>0</v>
      </c>
      <c r="J3615" s="9">
        <v>4</v>
      </c>
      <c r="K3615">
        <v>7</v>
      </c>
      <c r="L3615" s="9">
        <v>2.8</v>
      </c>
      <c r="M3615" s="19">
        <v>0</v>
      </c>
      <c r="N3615" s="19">
        <v>0</v>
      </c>
      <c r="O3615" s="19">
        <v>2</v>
      </c>
      <c r="P3615" s="19">
        <v>2</v>
      </c>
      <c r="Q3615" s="19">
        <f t="shared" si="336"/>
        <v>7</v>
      </c>
      <c r="R3615" s="3">
        <f t="shared" si="337"/>
        <v>2.1777803545645447</v>
      </c>
      <c r="S3615" s="3">
        <f t="shared" si="338"/>
        <v>0.10855263157894739</v>
      </c>
      <c r="T3615" s="9">
        <f t="shared" si="339"/>
        <v>0</v>
      </c>
      <c r="U3615" s="9">
        <f t="shared" si="340"/>
        <v>7</v>
      </c>
      <c r="V3615" s="9">
        <f t="shared" si="341"/>
        <v>3</v>
      </c>
    </row>
    <row r="3616" spans="1:22" x14ac:dyDescent="0.25">
      <c r="A3616" t="s">
        <v>4201</v>
      </c>
      <c r="B3616" s="32" t="s">
        <v>2142</v>
      </c>
      <c r="C3616" t="s">
        <v>202</v>
      </c>
      <c r="D3616" t="s">
        <v>109</v>
      </c>
      <c r="E3616" s="9">
        <v>1</v>
      </c>
      <c r="F3616" s="9">
        <v>0</v>
      </c>
      <c r="G3616" s="9">
        <v>1</v>
      </c>
      <c r="H3616" s="9">
        <v>0</v>
      </c>
      <c r="I3616" s="9">
        <v>2</v>
      </c>
      <c r="J3616" s="9">
        <v>0</v>
      </c>
      <c r="K3616">
        <v>5.6</v>
      </c>
      <c r="L3616" s="9">
        <v>5.6</v>
      </c>
      <c r="M3616" s="19">
        <v>0</v>
      </c>
      <c r="N3616" s="19">
        <v>1</v>
      </c>
      <c r="O3616" s="19">
        <v>0</v>
      </c>
      <c r="P3616" s="19">
        <v>0</v>
      </c>
      <c r="Q3616" s="19">
        <f t="shared" si="336"/>
        <v>5.6</v>
      </c>
      <c r="R3616" s="3">
        <f t="shared" si="337"/>
        <v>2.0856653614614209</v>
      </c>
      <c r="S3616" s="3">
        <f t="shared" si="338"/>
        <v>8.8815789473684209E-2</v>
      </c>
      <c r="T3616" s="9">
        <f t="shared" si="339"/>
        <v>0</v>
      </c>
      <c r="U3616" s="9">
        <f t="shared" si="340"/>
        <v>5.6</v>
      </c>
      <c r="V3616" s="9">
        <f t="shared" si="341"/>
        <v>3</v>
      </c>
    </row>
    <row r="3617" spans="1:22" x14ac:dyDescent="0.25">
      <c r="A3617" t="s">
        <v>3878</v>
      </c>
      <c r="B3617" s="32" t="s">
        <v>2232</v>
      </c>
      <c r="C3617" t="s">
        <v>202</v>
      </c>
      <c r="D3617" t="s">
        <v>109</v>
      </c>
      <c r="E3617" s="9">
        <v>2</v>
      </c>
      <c r="F3617" s="9">
        <v>2</v>
      </c>
      <c r="G3617" s="9">
        <v>0</v>
      </c>
      <c r="H3617" s="9">
        <v>1</v>
      </c>
      <c r="I3617" s="9">
        <v>1</v>
      </c>
      <c r="J3617" s="9">
        <v>0</v>
      </c>
      <c r="K3617">
        <v>5.6</v>
      </c>
      <c r="L3617" s="9">
        <v>1.4</v>
      </c>
      <c r="M3617" s="19">
        <v>0</v>
      </c>
      <c r="N3617" s="19">
        <v>1</v>
      </c>
      <c r="O3617" s="19">
        <v>1</v>
      </c>
      <c r="P3617" s="19">
        <v>1</v>
      </c>
      <c r="Q3617" s="19">
        <f t="shared" si="336"/>
        <v>5.6</v>
      </c>
      <c r="R3617" s="3">
        <f t="shared" si="337"/>
        <v>1.5071546541463989</v>
      </c>
      <c r="S3617" s="3">
        <f t="shared" si="338"/>
        <v>5.8479532163742687E-2</v>
      </c>
      <c r="T3617" s="9">
        <f t="shared" si="339"/>
        <v>0</v>
      </c>
      <c r="U3617" s="9">
        <f t="shared" si="340"/>
        <v>5.6</v>
      </c>
      <c r="V3617" s="9">
        <f t="shared" si="341"/>
        <v>2</v>
      </c>
    </row>
    <row r="3618" spans="1:22" x14ac:dyDescent="0.25">
      <c r="A3618" t="s">
        <v>3143</v>
      </c>
      <c r="B3618" s="32" t="s">
        <v>2091</v>
      </c>
      <c r="C3618" t="s">
        <v>202</v>
      </c>
      <c r="D3618" t="s">
        <v>108</v>
      </c>
      <c r="E3618" s="9">
        <v>0</v>
      </c>
      <c r="F3618" s="9">
        <v>0</v>
      </c>
      <c r="G3618" s="9">
        <v>0</v>
      </c>
      <c r="H3618" s="9">
        <v>0</v>
      </c>
      <c r="I3618" s="9">
        <v>0</v>
      </c>
      <c r="J3618" s="9">
        <v>0</v>
      </c>
      <c r="K3618">
        <v>1.4</v>
      </c>
      <c r="L3618" s="9">
        <v>0</v>
      </c>
      <c r="M3618" s="19">
        <v>1</v>
      </c>
      <c r="N3618" s="19">
        <v>1</v>
      </c>
      <c r="O3618" s="19">
        <v>5</v>
      </c>
      <c r="P3618" s="19">
        <v>17</v>
      </c>
      <c r="Q3618" s="19">
        <f t="shared" si="336"/>
        <v>1.4</v>
      </c>
      <c r="R3618" s="3">
        <f t="shared" si="337"/>
        <v>4.9008038920037178</v>
      </c>
      <c r="S3618" s="3">
        <f t="shared" si="338"/>
        <v>0.16710526315789476</v>
      </c>
      <c r="T3618" s="9">
        <f t="shared" si="339"/>
        <v>0</v>
      </c>
      <c r="U3618" s="9">
        <f t="shared" si="340"/>
        <v>17</v>
      </c>
      <c r="V3618" s="9">
        <f t="shared" si="341"/>
        <v>6</v>
      </c>
    </row>
    <row r="3619" spans="1:22" x14ac:dyDescent="0.25">
      <c r="A3619" t="s">
        <v>3143</v>
      </c>
      <c r="B3619" s="32" t="s">
        <v>2091</v>
      </c>
      <c r="C3619" t="s">
        <v>202</v>
      </c>
      <c r="D3619" t="s">
        <v>2214</v>
      </c>
      <c r="E3619" s="9">
        <v>2</v>
      </c>
      <c r="F3619" s="9">
        <v>3</v>
      </c>
      <c r="G3619" s="9">
        <v>1</v>
      </c>
      <c r="H3619" s="9">
        <v>0</v>
      </c>
      <c r="I3619" s="9">
        <v>0</v>
      </c>
      <c r="J3619" s="9">
        <v>0</v>
      </c>
      <c r="K3619">
        <v>0</v>
      </c>
      <c r="L3619" s="9">
        <v>0</v>
      </c>
      <c r="M3619" s="19">
        <v>0</v>
      </c>
      <c r="N3619" s="19">
        <v>0</v>
      </c>
      <c r="O3619" s="19">
        <v>0</v>
      </c>
      <c r="P3619" s="19">
        <v>0</v>
      </c>
      <c r="Q3619" s="19">
        <f t="shared" si="336"/>
        <v>0</v>
      </c>
      <c r="R3619" s="3">
        <f t="shared" si="337"/>
        <v>1</v>
      </c>
      <c r="S3619" s="3">
        <f t="shared" si="338"/>
        <v>6.5789473684210523E-2</v>
      </c>
      <c r="T3619" s="9">
        <f t="shared" si="339"/>
        <v>0</v>
      </c>
      <c r="U3619" s="9">
        <f t="shared" si="340"/>
        <v>3</v>
      </c>
      <c r="V3619" s="9">
        <f t="shared" si="341"/>
        <v>1</v>
      </c>
    </row>
    <row r="3620" spans="1:22" x14ac:dyDescent="0.25">
      <c r="A3620" t="s">
        <v>4094</v>
      </c>
      <c r="B3620" s="32" t="s">
        <v>1910</v>
      </c>
      <c r="C3620" t="s">
        <v>202</v>
      </c>
      <c r="D3620" t="s">
        <v>108</v>
      </c>
      <c r="E3620" s="9">
        <v>0</v>
      </c>
      <c r="F3620" s="9">
        <v>0</v>
      </c>
      <c r="G3620" s="9">
        <v>0</v>
      </c>
      <c r="H3620" s="9">
        <v>0</v>
      </c>
      <c r="I3620" s="9">
        <v>0</v>
      </c>
      <c r="J3620" s="9">
        <v>0</v>
      </c>
      <c r="K3620">
        <v>4.1999999999999993</v>
      </c>
      <c r="L3620" s="9">
        <v>0</v>
      </c>
      <c r="M3620" s="19">
        <v>0</v>
      </c>
      <c r="N3620" s="19">
        <v>0</v>
      </c>
      <c r="O3620" s="19">
        <v>10</v>
      </c>
      <c r="P3620" s="19">
        <v>0</v>
      </c>
      <c r="Q3620" s="19">
        <f t="shared" si="336"/>
        <v>4.1999999999999993</v>
      </c>
      <c r="R3620" s="3">
        <f t="shared" si="337"/>
        <v>3.0277003974914187</v>
      </c>
      <c r="S3620" s="3">
        <f t="shared" si="338"/>
        <v>0.23355263157894737</v>
      </c>
      <c r="T3620" s="9">
        <f t="shared" si="339"/>
        <v>0</v>
      </c>
      <c r="U3620" s="9">
        <f t="shared" si="340"/>
        <v>10</v>
      </c>
      <c r="V3620" s="9">
        <f t="shared" si="341"/>
        <v>4</v>
      </c>
    </row>
    <row r="3621" spans="1:22" x14ac:dyDescent="0.25">
      <c r="A3621" t="s">
        <v>4242</v>
      </c>
      <c r="B3621" s="32" t="s">
        <v>2263</v>
      </c>
      <c r="C3621" t="s">
        <v>202</v>
      </c>
      <c r="D3621" t="s">
        <v>108</v>
      </c>
      <c r="E3621" s="9">
        <v>0</v>
      </c>
      <c r="F3621" s="9">
        <v>0</v>
      </c>
      <c r="G3621" s="9">
        <v>0</v>
      </c>
      <c r="H3621" s="9">
        <v>0</v>
      </c>
      <c r="I3621" s="9">
        <v>0</v>
      </c>
      <c r="J3621" s="9">
        <v>0</v>
      </c>
      <c r="K3621">
        <v>0</v>
      </c>
      <c r="L3621" s="9">
        <v>0</v>
      </c>
      <c r="M3621" s="19">
        <v>0</v>
      </c>
      <c r="N3621" s="19">
        <v>0</v>
      </c>
      <c r="O3621" s="19">
        <v>3</v>
      </c>
      <c r="P3621" s="19">
        <v>1</v>
      </c>
      <c r="Q3621" s="19">
        <f t="shared" si="336"/>
        <v>0</v>
      </c>
      <c r="R3621" s="3">
        <f t="shared" si="337"/>
        <v>0.88762536459859454</v>
      </c>
      <c r="S3621" s="3">
        <f t="shared" si="338"/>
        <v>6.5789473684210523E-2</v>
      </c>
      <c r="T3621" s="9">
        <f t="shared" si="339"/>
        <v>0</v>
      </c>
      <c r="U3621" s="9">
        <f t="shared" si="340"/>
        <v>3</v>
      </c>
      <c r="V3621" s="9">
        <f t="shared" si="341"/>
        <v>1</v>
      </c>
    </row>
    <row r="3622" spans="1:22" x14ac:dyDescent="0.25">
      <c r="A3622" t="s">
        <v>4240</v>
      </c>
      <c r="B3622" s="32" t="s">
        <v>2291</v>
      </c>
      <c r="C3622" t="s">
        <v>202</v>
      </c>
      <c r="D3622" t="s">
        <v>108</v>
      </c>
      <c r="E3622" s="9">
        <v>0</v>
      </c>
      <c r="F3622" s="9">
        <v>0</v>
      </c>
      <c r="G3622" s="9">
        <v>0</v>
      </c>
      <c r="H3622" s="9">
        <v>0</v>
      </c>
      <c r="I3622" s="9">
        <v>0</v>
      </c>
      <c r="J3622" s="9">
        <v>0</v>
      </c>
      <c r="K3622">
        <v>0</v>
      </c>
      <c r="L3622" s="9">
        <v>0</v>
      </c>
      <c r="M3622" s="19">
        <v>0</v>
      </c>
      <c r="N3622" s="19">
        <v>0</v>
      </c>
      <c r="O3622" s="19">
        <v>2</v>
      </c>
      <c r="P3622" s="19">
        <v>0</v>
      </c>
      <c r="Q3622" s="19">
        <f t="shared" si="336"/>
        <v>0</v>
      </c>
      <c r="R3622" s="3">
        <f t="shared" si="337"/>
        <v>0.57735026918962573</v>
      </c>
      <c r="S3622" s="3">
        <f t="shared" si="338"/>
        <v>6.5789473684210523E-2</v>
      </c>
      <c r="T3622" s="9">
        <f t="shared" si="339"/>
        <v>0</v>
      </c>
      <c r="U3622" s="9">
        <f t="shared" si="340"/>
        <v>2</v>
      </c>
      <c r="V3622" s="9">
        <f t="shared" si="341"/>
        <v>1</v>
      </c>
    </row>
    <row r="3623" spans="1:22" x14ac:dyDescent="0.25">
      <c r="A3623" t="s">
        <v>4225</v>
      </c>
      <c r="B3623" s="32" t="s">
        <v>2292</v>
      </c>
      <c r="C3623" t="s">
        <v>202</v>
      </c>
      <c r="D3623" t="s">
        <v>108</v>
      </c>
      <c r="E3623" s="9">
        <v>0</v>
      </c>
      <c r="F3623" s="9">
        <v>0</v>
      </c>
      <c r="G3623" s="9">
        <v>0</v>
      </c>
      <c r="H3623" s="9">
        <v>0</v>
      </c>
      <c r="I3623" s="9">
        <v>0</v>
      </c>
      <c r="J3623" s="9">
        <v>0</v>
      </c>
      <c r="K3623">
        <v>0</v>
      </c>
      <c r="L3623" s="9">
        <v>0</v>
      </c>
      <c r="M3623" s="19">
        <v>0</v>
      </c>
      <c r="N3623" s="19">
        <v>0</v>
      </c>
      <c r="O3623" s="19">
        <v>3</v>
      </c>
      <c r="P3623" s="19">
        <v>0</v>
      </c>
      <c r="Q3623" s="19">
        <f t="shared" si="336"/>
        <v>0</v>
      </c>
      <c r="R3623" s="3">
        <f t="shared" si="337"/>
        <v>0.8660254037844386</v>
      </c>
      <c r="S3623" s="3">
        <f t="shared" si="338"/>
        <v>9.8684210526315791E-2</v>
      </c>
      <c r="T3623" s="9">
        <f t="shared" si="339"/>
        <v>0</v>
      </c>
      <c r="U3623" s="9">
        <f t="shared" si="340"/>
        <v>3</v>
      </c>
      <c r="V3623" s="9">
        <f t="shared" si="341"/>
        <v>1</v>
      </c>
    </row>
    <row r="3624" spans="1:22" x14ac:dyDescent="0.25">
      <c r="A3624" t="s">
        <v>4000</v>
      </c>
      <c r="B3624" s="32" t="s">
        <v>2246</v>
      </c>
      <c r="C3624" t="s">
        <v>202</v>
      </c>
      <c r="D3624" t="s">
        <v>108</v>
      </c>
      <c r="E3624" s="9">
        <v>0</v>
      </c>
      <c r="F3624" s="9">
        <v>0</v>
      </c>
      <c r="G3624" s="9">
        <v>0</v>
      </c>
      <c r="H3624" s="9">
        <v>0</v>
      </c>
      <c r="I3624" s="9">
        <v>0</v>
      </c>
      <c r="J3624" s="9">
        <v>0</v>
      </c>
      <c r="K3624">
        <v>1.4</v>
      </c>
      <c r="L3624" s="9">
        <v>0</v>
      </c>
      <c r="M3624" s="19">
        <v>0</v>
      </c>
      <c r="N3624" s="19">
        <v>0</v>
      </c>
      <c r="O3624" s="19">
        <v>9</v>
      </c>
      <c r="P3624" s="19">
        <v>3</v>
      </c>
      <c r="Q3624" s="19">
        <f t="shared" si="336"/>
        <v>1.4</v>
      </c>
      <c r="R3624" s="3">
        <f t="shared" si="337"/>
        <v>2.6456940431004052</v>
      </c>
      <c r="S3624" s="3">
        <f t="shared" si="338"/>
        <v>0.14692982456140352</v>
      </c>
      <c r="T3624" s="9">
        <f t="shared" si="339"/>
        <v>0</v>
      </c>
      <c r="U3624" s="9">
        <f t="shared" si="340"/>
        <v>9</v>
      </c>
      <c r="V3624" s="9">
        <f t="shared" si="341"/>
        <v>3</v>
      </c>
    </row>
    <row r="3625" spans="1:22" x14ac:dyDescent="0.25">
      <c r="A3625" t="s">
        <v>4000</v>
      </c>
      <c r="B3625" s="32" t="s">
        <v>2246</v>
      </c>
      <c r="C3625" t="s">
        <v>202</v>
      </c>
      <c r="D3625" t="s">
        <v>2214</v>
      </c>
      <c r="E3625" s="9">
        <v>1</v>
      </c>
      <c r="F3625" s="9">
        <v>0</v>
      </c>
      <c r="G3625" s="9">
        <v>0</v>
      </c>
      <c r="H3625" s="9">
        <v>0</v>
      </c>
      <c r="I3625" s="9">
        <v>0</v>
      </c>
      <c r="J3625" s="9">
        <v>0</v>
      </c>
      <c r="K3625">
        <v>0</v>
      </c>
      <c r="L3625" s="9">
        <v>0</v>
      </c>
      <c r="M3625" s="19">
        <v>0</v>
      </c>
      <c r="N3625" s="19">
        <v>0</v>
      </c>
      <c r="O3625" s="19">
        <v>0</v>
      </c>
      <c r="P3625" s="19">
        <v>0</v>
      </c>
      <c r="Q3625" s="19">
        <f t="shared" si="336"/>
        <v>0</v>
      </c>
      <c r="R3625" s="3">
        <f t="shared" si="337"/>
        <v>0.28867513459481287</v>
      </c>
      <c r="S3625" s="3">
        <f t="shared" si="338"/>
        <v>3.2894736842105261E-2</v>
      </c>
      <c r="T3625" s="9">
        <f t="shared" si="339"/>
        <v>0</v>
      </c>
      <c r="U3625" s="9">
        <f t="shared" si="340"/>
        <v>1</v>
      </c>
      <c r="V3625" s="9">
        <f t="shared" si="341"/>
        <v>0</v>
      </c>
    </row>
    <row r="3626" spans="1:22" x14ac:dyDescent="0.25">
      <c r="A3626" t="s">
        <v>2990</v>
      </c>
      <c r="B3626" s="32" t="s">
        <v>1915</v>
      </c>
      <c r="C3626" t="s">
        <v>202</v>
      </c>
      <c r="D3626" t="s">
        <v>108</v>
      </c>
      <c r="E3626" s="9">
        <v>0</v>
      </c>
      <c r="F3626" s="9">
        <v>0</v>
      </c>
      <c r="G3626" s="9">
        <v>0</v>
      </c>
      <c r="H3626" s="9">
        <v>0</v>
      </c>
      <c r="I3626" s="9">
        <v>0</v>
      </c>
      <c r="J3626" s="9">
        <v>0</v>
      </c>
      <c r="K3626">
        <v>4.1999999999999993</v>
      </c>
      <c r="L3626" s="9">
        <v>1.4</v>
      </c>
      <c r="M3626" s="19">
        <v>2</v>
      </c>
      <c r="N3626" s="19">
        <v>0</v>
      </c>
      <c r="O3626" s="19">
        <v>7</v>
      </c>
      <c r="P3626" s="19">
        <v>0</v>
      </c>
      <c r="Q3626" s="19">
        <f t="shared" si="336"/>
        <v>4.1999999999999993</v>
      </c>
      <c r="R3626" s="3">
        <f t="shared" si="337"/>
        <v>2.2327452866709883</v>
      </c>
      <c r="S3626" s="3">
        <f t="shared" si="338"/>
        <v>0.12006578947368421</v>
      </c>
      <c r="T3626" s="9">
        <f t="shared" si="339"/>
        <v>0</v>
      </c>
      <c r="U3626" s="9">
        <f t="shared" si="340"/>
        <v>7</v>
      </c>
      <c r="V3626" s="9">
        <f t="shared" si="341"/>
        <v>3</v>
      </c>
    </row>
    <row r="3627" spans="1:22" x14ac:dyDescent="0.25">
      <c r="A3627" t="s">
        <v>2990</v>
      </c>
      <c r="B3627" s="32" t="s">
        <v>1915</v>
      </c>
      <c r="C3627" t="s">
        <v>202</v>
      </c>
      <c r="D3627" t="s">
        <v>2214</v>
      </c>
      <c r="E3627" s="9">
        <v>3</v>
      </c>
      <c r="F3627" s="9">
        <v>0</v>
      </c>
      <c r="G3627" s="9">
        <v>0</v>
      </c>
      <c r="H3627" s="9">
        <v>0</v>
      </c>
      <c r="I3627" s="9">
        <v>0</v>
      </c>
      <c r="J3627" s="9">
        <v>0</v>
      </c>
      <c r="K3627">
        <v>0</v>
      </c>
      <c r="L3627" s="9">
        <v>0</v>
      </c>
      <c r="M3627" s="19">
        <v>0</v>
      </c>
      <c r="N3627" s="19">
        <v>0</v>
      </c>
      <c r="O3627" s="19">
        <v>0</v>
      </c>
      <c r="P3627" s="19">
        <v>0</v>
      </c>
      <c r="Q3627" s="19">
        <f t="shared" si="336"/>
        <v>0</v>
      </c>
      <c r="R3627" s="3">
        <f t="shared" si="337"/>
        <v>0.8660254037844386</v>
      </c>
      <c r="S3627" s="3">
        <f t="shared" si="338"/>
        <v>9.8684210526315791E-2</v>
      </c>
      <c r="T3627" s="9">
        <f t="shared" si="339"/>
        <v>0</v>
      </c>
      <c r="U3627" s="9">
        <f t="shared" si="340"/>
        <v>3</v>
      </c>
      <c r="V3627" s="9">
        <f t="shared" si="341"/>
        <v>1</v>
      </c>
    </row>
    <row r="3628" spans="1:22" x14ac:dyDescent="0.25">
      <c r="A3628" t="s">
        <v>3920</v>
      </c>
      <c r="B3628" s="32" t="s">
        <v>2240</v>
      </c>
      <c r="C3628" t="s">
        <v>202</v>
      </c>
      <c r="D3628" t="s">
        <v>108</v>
      </c>
      <c r="E3628" s="9">
        <v>0</v>
      </c>
      <c r="F3628" s="9">
        <v>0</v>
      </c>
      <c r="G3628" s="9">
        <v>0</v>
      </c>
      <c r="H3628" s="9">
        <v>0</v>
      </c>
      <c r="I3628" s="9">
        <v>0</v>
      </c>
      <c r="J3628" s="9">
        <v>0</v>
      </c>
      <c r="K3628">
        <v>0</v>
      </c>
      <c r="L3628" s="9">
        <v>0</v>
      </c>
      <c r="M3628" s="19">
        <v>0</v>
      </c>
      <c r="N3628" s="19">
        <v>0</v>
      </c>
      <c r="O3628" s="19">
        <v>1</v>
      </c>
      <c r="P3628" s="19">
        <v>0</v>
      </c>
      <c r="Q3628" s="19">
        <f t="shared" si="336"/>
        <v>0</v>
      </c>
      <c r="R3628" s="3">
        <f t="shared" si="337"/>
        <v>0.28867513459481287</v>
      </c>
      <c r="S3628" s="3">
        <f t="shared" si="338"/>
        <v>3.2894736842105261E-2</v>
      </c>
      <c r="T3628" s="9">
        <f t="shared" si="339"/>
        <v>0</v>
      </c>
      <c r="U3628" s="9">
        <f t="shared" si="340"/>
        <v>1</v>
      </c>
      <c r="V3628" s="9">
        <f t="shared" si="341"/>
        <v>0</v>
      </c>
    </row>
    <row r="3629" spans="1:22" x14ac:dyDescent="0.25">
      <c r="A3629" t="s">
        <v>4431</v>
      </c>
      <c r="B3629" s="32" t="s">
        <v>2265</v>
      </c>
      <c r="C3629" t="s">
        <v>202</v>
      </c>
      <c r="D3629" t="s">
        <v>108</v>
      </c>
      <c r="E3629" s="9">
        <v>0</v>
      </c>
      <c r="F3629" s="9">
        <v>0</v>
      </c>
      <c r="G3629" s="9">
        <v>0</v>
      </c>
      <c r="H3629" s="9">
        <v>0</v>
      </c>
      <c r="I3629" s="9">
        <v>0</v>
      </c>
      <c r="J3629" s="9">
        <v>0</v>
      </c>
      <c r="K3629">
        <v>1.4</v>
      </c>
      <c r="L3629" s="9">
        <v>0</v>
      </c>
      <c r="M3629" s="19">
        <v>0</v>
      </c>
      <c r="N3629" s="19">
        <v>0</v>
      </c>
      <c r="O3629" s="19">
        <v>1</v>
      </c>
      <c r="P3629" s="19">
        <v>0</v>
      </c>
      <c r="Q3629" s="19">
        <f t="shared" si="336"/>
        <v>1.4</v>
      </c>
      <c r="R3629" s="3">
        <f t="shared" si="337"/>
        <v>0.47482054026183984</v>
      </c>
      <c r="S3629" s="3">
        <f t="shared" si="338"/>
        <v>3.9473684210526314E-2</v>
      </c>
      <c r="T3629" s="9">
        <f t="shared" si="339"/>
        <v>0</v>
      </c>
      <c r="U3629" s="9">
        <f t="shared" si="340"/>
        <v>1.4</v>
      </c>
      <c r="V3629" s="9">
        <f t="shared" si="341"/>
        <v>1</v>
      </c>
    </row>
    <row r="3630" spans="1:22" x14ac:dyDescent="0.25">
      <c r="A3630" t="s">
        <v>4229</v>
      </c>
      <c r="B3630" s="32" t="s">
        <v>2230</v>
      </c>
      <c r="C3630" t="s">
        <v>202</v>
      </c>
      <c r="D3630" t="s">
        <v>108</v>
      </c>
      <c r="E3630" s="9">
        <v>0</v>
      </c>
      <c r="F3630" s="9">
        <v>0</v>
      </c>
      <c r="G3630" s="9">
        <v>0</v>
      </c>
      <c r="H3630" s="9">
        <v>0</v>
      </c>
      <c r="I3630" s="9">
        <v>0</v>
      </c>
      <c r="J3630" s="9">
        <v>0</v>
      </c>
      <c r="K3630">
        <v>1.4</v>
      </c>
      <c r="L3630" s="9">
        <v>1.4</v>
      </c>
      <c r="M3630" s="19">
        <v>0</v>
      </c>
      <c r="N3630" s="19">
        <v>0</v>
      </c>
      <c r="O3630" s="19">
        <v>2</v>
      </c>
      <c r="P3630" s="19">
        <v>3</v>
      </c>
      <c r="Q3630" s="19">
        <f t="shared" si="336"/>
        <v>1.4</v>
      </c>
      <c r="R3630" s="3">
        <f t="shared" si="337"/>
        <v>1.0379174954073793</v>
      </c>
      <c r="S3630" s="3">
        <f t="shared" si="338"/>
        <v>6.4144736842105268E-2</v>
      </c>
      <c r="T3630" s="9">
        <f t="shared" si="339"/>
        <v>0</v>
      </c>
      <c r="U3630" s="9">
        <f t="shared" si="340"/>
        <v>3</v>
      </c>
      <c r="V3630" s="9">
        <f t="shared" si="341"/>
        <v>1</v>
      </c>
    </row>
    <row r="3631" spans="1:22" x14ac:dyDescent="0.25">
      <c r="A3631" t="s">
        <v>4229</v>
      </c>
      <c r="B3631" s="32" t="s">
        <v>2230</v>
      </c>
      <c r="C3631" t="s">
        <v>202</v>
      </c>
      <c r="D3631" t="s">
        <v>2214</v>
      </c>
      <c r="E3631" s="9">
        <v>3</v>
      </c>
      <c r="F3631" s="9">
        <v>2</v>
      </c>
      <c r="G3631" s="9">
        <v>1</v>
      </c>
      <c r="H3631" s="9">
        <v>1</v>
      </c>
      <c r="I3631" s="9">
        <v>0</v>
      </c>
      <c r="J3631" s="9">
        <v>0</v>
      </c>
      <c r="K3631">
        <v>0</v>
      </c>
      <c r="L3631" s="9">
        <v>0</v>
      </c>
      <c r="M3631" s="19">
        <v>0</v>
      </c>
      <c r="N3631" s="19">
        <v>0</v>
      </c>
      <c r="O3631" s="19">
        <v>0</v>
      </c>
      <c r="P3631" s="19">
        <v>0</v>
      </c>
      <c r="Q3631" s="19">
        <f t="shared" si="336"/>
        <v>0</v>
      </c>
      <c r="R3631" s="3">
        <f t="shared" si="337"/>
        <v>0.99620491989562199</v>
      </c>
      <c r="S3631" s="3">
        <f t="shared" si="338"/>
        <v>5.7565789473684216E-2</v>
      </c>
      <c r="T3631" s="9">
        <f t="shared" si="339"/>
        <v>0</v>
      </c>
      <c r="U3631" s="9">
        <f t="shared" si="340"/>
        <v>3</v>
      </c>
      <c r="V3631" s="9">
        <f t="shared" si="341"/>
        <v>1</v>
      </c>
    </row>
    <row r="3632" spans="1:22" x14ac:dyDescent="0.25">
      <c r="A3632" t="s">
        <v>4262</v>
      </c>
      <c r="B3632" s="32" t="s">
        <v>2231</v>
      </c>
      <c r="C3632" t="s">
        <v>202</v>
      </c>
      <c r="D3632" t="s">
        <v>2214</v>
      </c>
      <c r="E3632" s="9">
        <v>2</v>
      </c>
      <c r="F3632" s="9">
        <v>0</v>
      </c>
      <c r="G3632" s="9">
        <v>2</v>
      </c>
      <c r="H3632" s="9">
        <v>1</v>
      </c>
      <c r="I3632" s="9">
        <v>0</v>
      </c>
      <c r="J3632" s="9">
        <v>0</v>
      </c>
      <c r="K3632">
        <v>0</v>
      </c>
      <c r="L3632" s="9">
        <v>0</v>
      </c>
      <c r="M3632" s="19">
        <v>0</v>
      </c>
      <c r="N3632" s="19">
        <v>0</v>
      </c>
      <c r="O3632" s="19">
        <v>0</v>
      </c>
      <c r="P3632" s="19">
        <v>0</v>
      </c>
      <c r="Q3632" s="19">
        <f t="shared" si="336"/>
        <v>0</v>
      </c>
      <c r="R3632" s="3">
        <f t="shared" si="337"/>
        <v>0.79296146109875909</v>
      </c>
      <c r="S3632" s="3">
        <f t="shared" si="338"/>
        <v>5.4824561403508776E-2</v>
      </c>
      <c r="T3632" s="9">
        <f t="shared" si="339"/>
        <v>0</v>
      </c>
      <c r="U3632" s="9">
        <f t="shared" si="340"/>
        <v>2</v>
      </c>
      <c r="V3632" s="9">
        <f t="shared" si="341"/>
        <v>1</v>
      </c>
    </row>
    <row r="3633" spans="1:22" x14ac:dyDescent="0.25">
      <c r="A3633" t="s">
        <v>581</v>
      </c>
      <c r="B3633" s="32" t="s">
        <v>184</v>
      </c>
      <c r="C3633" t="s">
        <v>202</v>
      </c>
      <c r="D3633" t="s">
        <v>5604</v>
      </c>
      <c r="E3633" s="9">
        <v>0</v>
      </c>
      <c r="F3633" s="9">
        <v>0</v>
      </c>
      <c r="G3633" s="9">
        <v>0</v>
      </c>
      <c r="H3633" s="9">
        <v>0</v>
      </c>
      <c r="I3633" s="9">
        <v>0</v>
      </c>
      <c r="J3633" s="9">
        <v>0</v>
      </c>
      <c r="K3633">
        <v>0</v>
      </c>
      <c r="L3633" s="9">
        <v>0</v>
      </c>
      <c r="M3633" s="19">
        <v>0</v>
      </c>
      <c r="N3633" s="19">
        <v>0</v>
      </c>
      <c r="O3633" s="19">
        <v>0</v>
      </c>
      <c r="P3633" s="19">
        <v>1</v>
      </c>
      <c r="Q3633" s="19">
        <f t="shared" si="336"/>
        <v>0</v>
      </c>
      <c r="R3633" s="3">
        <f t="shared" si="337"/>
        <v>0.28867513459481287</v>
      </c>
      <c r="S3633" s="3">
        <f t="shared" si="338"/>
        <v>3.2894736842105261E-2</v>
      </c>
      <c r="T3633" s="9">
        <f t="shared" si="339"/>
        <v>0</v>
      </c>
      <c r="U3633" s="9">
        <f t="shared" si="340"/>
        <v>1</v>
      </c>
      <c r="V3633" s="9">
        <f t="shared" si="341"/>
        <v>0</v>
      </c>
    </row>
    <row r="3634" spans="1:22" x14ac:dyDescent="0.25">
      <c r="A3634" t="s">
        <v>581</v>
      </c>
      <c r="B3634" s="32" t="s">
        <v>184</v>
      </c>
      <c r="C3634" t="s">
        <v>202</v>
      </c>
      <c r="D3634" t="s">
        <v>113</v>
      </c>
      <c r="E3634" s="9">
        <v>4</v>
      </c>
      <c r="F3634" s="9">
        <v>4</v>
      </c>
      <c r="G3634" s="9">
        <v>2</v>
      </c>
      <c r="H3634" s="9">
        <v>9</v>
      </c>
      <c r="I3634" s="9">
        <v>8</v>
      </c>
      <c r="J3634" s="9">
        <v>6</v>
      </c>
      <c r="K3634">
        <v>11.2</v>
      </c>
      <c r="L3634" s="9">
        <v>2.8</v>
      </c>
      <c r="M3634" s="19">
        <v>4</v>
      </c>
      <c r="N3634" s="19">
        <v>3</v>
      </c>
      <c r="O3634" s="19">
        <v>0</v>
      </c>
      <c r="P3634" s="19">
        <v>0</v>
      </c>
      <c r="Q3634" s="19">
        <f t="shared" si="336"/>
        <v>11.2</v>
      </c>
      <c r="R3634" s="3">
        <f t="shared" si="337"/>
        <v>3.4677737160106834</v>
      </c>
      <c r="S3634" s="3">
        <f t="shared" si="338"/>
        <v>0.17763157894736845</v>
      </c>
      <c r="T3634" s="9">
        <f t="shared" si="339"/>
        <v>0</v>
      </c>
      <c r="U3634" s="9">
        <f t="shared" si="340"/>
        <v>11.2</v>
      </c>
      <c r="V3634" s="9">
        <f t="shared" si="341"/>
        <v>4</v>
      </c>
    </row>
    <row r="3635" spans="1:22" x14ac:dyDescent="0.25">
      <c r="A3635" t="s">
        <v>581</v>
      </c>
      <c r="B3635" s="32" t="s">
        <v>184</v>
      </c>
      <c r="C3635" t="s">
        <v>202</v>
      </c>
      <c r="D3635" t="s">
        <v>106</v>
      </c>
      <c r="E3635" s="9">
        <v>1</v>
      </c>
      <c r="F3635" s="9">
        <v>0</v>
      </c>
      <c r="G3635" s="9">
        <v>0</v>
      </c>
      <c r="H3635" s="9">
        <v>0</v>
      </c>
      <c r="I3635" s="9">
        <v>0</v>
      </c>
      <c r="J3635" s="9">
        <v>0</v>
      </c>
      <c r="K3635">
        <v>0</v>
      </c>
      <c r="L3635" s="9">
        <v>0</v>
      </c>
      <c r="M3635" s="19">
        <v>1</v>
      </c>
      <c r="N3635" s="19">
        <v>1</v>
      </c>
      <c r="O3635" s="19">
        <v>3</v>
      </c>
      <c r="P3635" s="19">
        <v>7</v>
      </c>
      <c r="Q3635" s="19">
        <f t="shared" si="336"/>
        <v>0</v>
      </c>
      <c r="R3635" s="3">
        <f t="shared" si="337"/>
        <v>2.0652243256245835</v>
      </c>
      <c r="S3635" s="3">
        <f t="shared" si="338"/>
        <v>8.5526315789473686E-2</v>
      </c>
      <c r="T3635" s="9">
        <f t="shared" si="339"/>
        <v>0</v>
      </c>
      <c r="U3635" s="9">
        <f t="shared" si="340"/>
        <v>7</v>
      </c>
      <c r="V3635" s="9">
        <f t="shared" si="341"/>
        <v>3</v>
      </c>
    </row>
    <row r="3636" spans="1:22" x14ac:dyDescent="0.25">
      <c r="A3636" t="s">
        <v>581</v>
      </c>
      <c r="B3636" s="32" t="s">
        <v>184</v>
      </c>
      <c r="C3636" t="s">
        <v>202</v>
      </c>
      <c r="D3636" t="s">
        <v>109</v>
      </c>
      <c r="E3636" s="9">
        <v>4</v>
      </c>
      <c r="F3636" s="9">
        <v>0</v>
      </c>
      <c r="G3636" s="9">
        <v>3</v>
      </c>
      <c r="H3636" s="9">
        <v>0</v>
      </c>
      <c r="I3636" s="9">
        <v>4</v>
      </c>
      <c r="J3636" s="9">
        <v>3</v>
      </c>
      <c r="K3636">
        <v>12.6</v>
      </c>
      <c r="L3636" s="9">
        <v>8.3999999999999986</v>
      </c>
      <c r="M3636" s="19">
        <v>0</v>
      </c>
      <c r="N3636" s="19">
        <v>2</v>
      </c>
      <c r="O3636" s="19">
        <v>2</v>
      </c>
      <c r="P3636" s="19">
        <v>0</v>
      </c>
      <c r="Q3636" s="19">
        <f t="shared" si="336"/>
        <v>12.6</v>
      </c>
      <c r="R3636" s="3">
        <f t="shared" si="337"/>
        <v>3.820637738293533</v>
      </c>
      <c r="S3636" s="3">
        <f t="shared" si="338"/>
        <v>0.16036184210526316</v>
      </c>
      <c r="T3636" s="9">
        <f t="shared" si="339"/>
        <v>0</v>
      </c>
      <c r="U3636" s="9">
        <f t="shared" si="340"/>
        <v>12.6</v>
      </c>
      <c r="V3636" s="9">
        <f t="shared" si="341"/>
        <v>5</v>
      </c>
    </row>
    <row r="3637" spans="1:22" x14ac:dyDescent="0.25">
      <c r="A3637" t="s">
        <v>581</v>
      </c>
      <c r="B3637" s="32" t="s">
        <v>184</v>
      </c>
      <c r="C3637" t="s">
        <v>202</v>
      </c>
      <c r="D3637" t="s">
        <v>4746</v>
      </c>
      <c r="E3637" s="9">
        <v>0</v>
      </c>
      <c r="F3637" s="9">
        <v>0</v>
      </c>
      <c r="G3637" s="9">
        <v>0</v>
      </c>
      <c r="H3637" s="9">
        <v>0</v>
      </c>
      <c r="I3637" s="9">
        <v>6</v>
      </c>
      <c r="J3637" s="9">
        <v>16</v>
      </c>
      <c r="K3637">
        <v>1.4</v>
      </c>
      <c r="L3637" s="9">
        <v>0</v>
      </c>
      <c r="M3637" s="19">
        <v>0</v>
      </c>
      <c r="N3637" s="19">
        <v>2</v>
      </c>
      <c r="O3637" s="19">
        <v>3</v>
      </c>
      <c r="P3637" s="19">
        <v>3</v>
      </c>
      <c r="Q3637" s="19">
        <f t="shared" si="336"/>
        <v>1.4</v>
      </c>
      <c r="R3637" s="3">
        <f t="shared" si="337"/>
        <v>4.6102323611985572</v>
      </c>
      <c r="S3637" s="3">
        <f t="shared" si="338"/>
        <v>0.17214912280701755</v>
      </c>
      <c r="T3637" s="9">
        <f t="shared" si="339"/>
        <v>0</v>
      </c>
      <c r="U3637" s="9">
        <f t="shared" si="340"/>
        <v>16</v>
      </c>
      <c r="V3637" s="9">
        <f t="shared" si="341"/>
        <v>6</v>
      </c>
    </row>
    <row r="3638" spans="1:22" x14ac:dyDescent="0.25">
      <c r="A3638" t="s">
        <v>3511</v>
      </c>
      <c r="B3638" s="32" t="s">
        <v>1408</v>
      </c>
      <c r="C3638" t="s">
        <v>202</v>
      </c>
      <c r="D3638" t="s">
        <v>106</v>
      </c>
      <c r="E3638" s="9">
        <v>0</v>
      </c>
      <c r="F3638" s="9">
        <v>0</v>
      </c>
      <c r="G3638" s="9">
        <v>0</v>
      </c>
      <c r="H3638" s="9">
        <v>0</v>
      </c>
      <c r="I3638" s="9">
        <v>0</v>
      </c>
      <c r="J3638" s="9">
        <v>0</v>
      </c>
      <c r="K3638">
        <v>0</v>
      </c>
      <c r="L3638" s="9">
        <v>0</v>
      </c>
      <c r="M3638" s="19">
        <v>0</v>
      </c>
      <c r="N3638" s="19">
        <v>130</v>
      </c>
      <c r="O3638" s="19">
        <v>0</v>
      </c>
      <c r="P3638" s="19">
        <v>0</v>
      </c>
      <c r="Q3638" s="19">
        <f t="shared" si="336"/>
        <v>0</v>
      </c>
      <c r="R3638" s="3">
        <f t="shared" si="337"/>
        <v>37.527767497325677</v>
      </c>
      <c r="S3638" s="3">
        <f t="shared" si="338"/>
        <v>4.2763157894736841</v>
      </c>
      <c r="T3638" s="9">
        <f t="shared" si="339"/>
        <v>0</v>
      </c>
      <c r="U3638" s="9">
        <f t="shared" si="340"/>
        <v>130</v>
      </c>
      <c r="V3638" s="9">
        <f t="shared" si="341"/>
        <v>48</v>
      </c>
    </row>
    <row r="3639" spans="1:22" x14ac:dyDescent="0.25">
      <c r="A3639" t="s">
        <v>3511</v>
      </c>
      <c r="B3639" s="32" t="s">
        <v>1408</v>
      </c>
      <c r="C3639" t="s">
        <v>202</v>
      </c>
      <c r="D3639" t="s">
        <v>109</v>
      </c>
      <c r="E3639" s="9">
        <v>0</v>
      </c>
      <c r="F3639" s="9">
        <v>0</v>
      </c>
      <c r="G3639" s="9">
        <v>0</v>
      </c>
      <c r="H3639" s="9">
        <v>0</v>
      </c>
      <c r="I3639" s="9">
        <v>0</v>
      </c>
      <c r="J3639" s="9">
        <v>0</v>
      </c>
      <c r="K3639">
        <v>0</v>
      </c>
      <c r="L3639" s="9">
        <v>0</v>
      </c>
      <c r="M3639" s="19">
        <v>0</v>
      </c>
      <c r="N3639" s="19">
        <v>2</v>
      </c>
      <c r="O3639" s="19">
        <v>0</v>
      </c>
      <c r="P3639" s="19">
        <v>0</v>
      </c>
      <c r="Q3639" s="19">
        <f t="shared" si="336"/>
        <v>0</v>
      </c>
      <c r="R3639" s="3">
        <f t="shared" si="337"/>
        <v>0.57735026918962573</v>
      </c>
      <c r="S3639" s="3">
        <f t="shared" si="338"/>
        <v>6.5789473684210523E-2</v>
      </c>
      <c r="T3639" s="9">
        <f t="shared" si="339"/>
        <v>0</v>
      </c>
      <c r="U3639" s="9">
        <f t="shared" si="340"/>
        <v>2</v>
      </c>
      <c r="V3639" s="9">
        <f t="shared" si="341"/>
        <v>1</v>
      </c>
    </row>
    <row r="3640" spans="1:22" x14ac:dyDescent="0.25">
      <c r="A3640" t="s">
        <v>3506</v>
      </c>
      <c r="B3640" s="32" t="s">
        <v>1399</v>
      </c>
      <c r="C3640" t="s">
        <v>202</v>
      </c>
      <c r="D3640" t="s">
        <v>106</v>
      </c>
      <c r="E3640" s="9">
        <v>0</v>
      </c>
      <c r="F3640" s="9">
        <v>0</v>
      </c>
      <c r="G3640" s="9">
        <v>0</v>
      </c>
      <c r="H3640" s="9">
        <v>0</v>
      </c>
      <c r="I3640" s="9">
        <v>0</v>
      </c>
      <c r="J3640" s="9">
        <v>0</v>
      </c>
      <c r="K3640">
        <v>0</v>
      </c>
      <c r="L3640" s="9">
        <v>0</v>
      </c>
      <c r="M3640" s="19">
        <v>0</v>
      </c>
      <c r="N3640" s="19">
        <v>1</v>
      </c>
      <c r="O3640" s="19">
        <v>0</v>
      </c>
      <c r="P3640" s="19">
        <v>0</v>
      </c>
      <c r="Q3640" s="19">
        <f t="shared" si="336"/>
        <v>0</v>
      </c>
      <c r="R3640" s="3">
        <f t="shared" si="337"/>
        <v>0.28867513459481287</v>
      </c>
      <c r="S3640" s="3">
        <f t="shared" si="338"/>
        <v>3.2894736842105261E-2</v>
      </c>
      <c r="T3640" s="9">
        <f t="shared" si="339"/>
        <v>0</v>
      </c>
      <c r="U3640" s="9">
        <f t="shared" si="340"/>
        <v>1</v>
      </c>
      <c r="V3640" s="9">
        <f t="shared" si="341"/>
        <v>0</v>
      </c>
    </row>
    <row r="3641" spans="1:22" x14ac:dyDescent="0.25">
      <c r="A3641" t="s">
        <v>2732</v>
      </c>
      <c r="B3641" s="32" t="s">
        <v>1911</v>
      </c>
      <c r="C3641" t="s">
        <v>202</v>
      </c>
      <c r="D3641" t="s">
        <v>861</v>
      </c>
      <c r="E3641" s="9">
        <v>0</v>
      </c>
      <c r="F3641" s="9">
        <v>0</v>
      </c>
      <c r="G3641" s="9">
        <v>0</v>
      </c>
      <c r="H3641" s="9">
        <v>0</v>
      </c>
      <c r="I3641" s="9">
        <v>0</v>
      </c>
      <c r="J3641" s="9">
        <v>0</v>
      </c>
      <c r="K3641">
        <v>0</v>
      </c>
      <c r="L3641" s="9">
        <v>0</v>
      </c>
      <c r="M3641" s="19">
        <v>0</v>
      </c>
      <c r="N3641" s="19">
        <v>0</v>
      </c>
      <c r="O3641" s="19">
        <v>0</v>
      </c>
      <c r="P3641" s="19">
        <v>1</v>
      </c>
      <c r="Q3641" s="19">
        <f t="shared" si="336"/>
        <v>0</v>
      </c>
      <c r="R3641" s="3">
        <f t="shared" si="337"/>
        <v>0.28867513459481287</v>
      </c>
      <c r="S3641" s="3">
        <f t="shared" si="338"/>
        <v>3.2894736842105261E-2</v>
      </c>
      <c r="T3641" s="9">
        <f t="shared" si="339"/>
        <v>0</v>
      </c>
      <c r="U3641" s="9">
        <f t="shared" si="340"/>
        <v>1</v>
      </c>
      <c r="V3641" s="9">
        <f t="shared" si="341"/>
        <v>0</v>
      </c>
    </row>
    <row r="3642" spans="1:22" x14ac:dyDescent="0.25">
      <c r="A3642" t="s">
        <v>2732</v>
      </c>
      <c r="B3642" s="32" t="s">
        <v>1911</v>
      </c>
      <c r="C3642" t="s">
        <v>202</v>
      </c>
      <c r="D3642" t="s">
        <v>5604</v>
      </c>
      <c r="E3642" s="9">
        <v>0</v>
      </c>
      <c r="F3642" s="9">
        <v>0</v>
      </c>
      <c r="G3642" s="9">
        <v>0</v>
      </c>
      <c r="H3642" s="9">
        <v>0</v>
      </c>
      <c r="I3642" s="9">
        <v>0</v>
      </c>
      <c r="J3642" s="9">
        <v>0</v>
      </c>
      <c r="K3642">
        <v>0</v>
      </c>
      <c r="L3642" s="9">
        <v>0</v>
      </c>
      <c r="M3642" s="19">
        <v>0</v>
      </c>
      <c r="N3642" s="19">
        <v>0</v>
      </c>
      <c r="O3642" s="19">
        <v>8</v>
      </c>
      <c r="P3642" s="19">
        <v>24</v>
      </c>
      <c r="Q3642" s="19">
        <f t="shared" si="336"/>
        <v>0</v>
      </c>
      <c r="R3642" s="3">
        <f t="shared" si="337"/>
        <v>7.1010029167887563</v>
      </c>
      <c r="S3642" s="3">
        <f t="shared" si="338"/>
        <v>0.52631578947368418</v>
      </c>
      <c r="T3642" s="9">
        <f t="shared" si="339"/>
        <v>0</v>
      </c>
      <c r="U3642" s="9">
        <f t="shared" si="340"/>
        <v>24</v>
      </c>
      <c r="V3642" s="9">
        <f t="shared" si="341"/>
        <v>9</v>
      </c>
    </row>
    <row r="3643" spans="1:22" x14ac:dyDescent="0.25">
      <c r="A3643" t="s">
        <v>2732</v>
      </c>
      <c r="B3643" s="32" t="s">
        <v>1911</v>
      </c>
      <c r="C3643" t="s">
        <v>202</v>
      </c>
      <c r="D3643" t="s">
        <v>113</v>
      </c>
      <c r="E3643" s="9">
        <v>3</v>
      </c>
      <c r="F3643" s="9">
        <v>13</v>
      </c>
      <c r="G3643" s="9">
        <v>17</v>
      </c>
      <c r="H3643" s="9">
        <v>14</v>
      </c>
      <c r="I3643" s="9">
        <v>13</v>
      </c>
      <c r="J3643" s="9">
        <v>14</v>
      </c>
      <c r="K3643">
        <v>79.8</v>
      </c>
      <c r="L3643" s="9">
        <v>15.399999999999999</v>
      </c>
      <c r="M3643" s="19">
        <v>4</v>
      </c>
      <c r="N3643" s="19">
        <v>2</v>
      </c>
      <c r="O3643" s="19">
        <v>16</v>
      </c>
      <c r="P3643" s="19">
        <v>6</v>
      </c>
      <c r="Q3643" s="19">
        <f t="shared" si="336"/>
        <v>79.8</v>
      </c>
      <c r="R3643" s="3">
        <f t="shared" si="337"/>
        <v>20.68057205703122</v>
      </c>
      <c r="S3643" s="3">
        <f t="shared" si="338"/>
        <v>0.54057017543859653</v>
      </c>
      <c r="T3643" s="9">
        <f t="shared" si="339"/>
        <v>2</v>
      </c>
      <c r="U3643" s="9">
        <f t="shared" si="340"/>
        <v>79.8</v>
      </c>
      <c r="V3643" s="9">
        <f t="shared" si="341"/>
        <v>27</v>
      </c>
    </row>
    <row r="3644" spans="1:22" x14ac:dyDescent="0.25">
      <c r="A3644" t="s">
        <v>2732</v>
      </c>
      <c r="B3644" s="32" t="s">
        <v>1911</v>
      </c>
      <c r="C3644" t="s">
        <v>202</v>
      </c>
      <c r="D3644" t="s">
        <v>820</v>
      </c>
      <c r="E3644" s="9">
        <v>0</v>
      </c>
      <c r="F3644" s="9">
        <v>0</v>
      </c>
      <c r="G3644" s="9">
        <v>0</v>
      </c>
      <c r="H3644" s="9">
        <v>0</v>
      </c>
      <c r="I3644" s="9">
        <v>0</v>
      </c>
      <c r="J3644" s="9">
        <v>0</v>
      </c>
      <c r="K3644">
        <v>2.8</v>
      </c>
      <c r="L3644" s="9">
        <v>2.8</v>
      </c>
      <c r="M3644" s="19">
        <v>2</v>
      </c>
      <c r="N3644" s="19">
        <v>0</v>
      </c>
      <c r="O3644" s="19">
        <v>1</v>
      </c>
      <c r="P3644" s="19">
        <v>4</v>
      </c>
      <c r="Q3644" s="19">
        <f t="shared" si="336"/>
        <v>2.8</v>
      </c>
      <c r="R3644" s="3">
        <f t="shared" si="337"/>
        <v>1.4600747178888422</v>
      </c>
      <c r="S3644" s="3">
        <f t="shared" si="338"/>
        <v>8.2894736842105271E-2</v>
      </c>
      <c r="T3644" s="9">
        <f t="shared" si="339"/>
        <v>0</v>
      </c>
      <c r="U3644" s="9">
        <f t="shared" si="340"/>
        <v>4</v>
      </c>
      <c r="V3644" s="9">
        <f t="shared" si="341"/>
        <v>2</v>
      </c>
    </row>
    <row r="3645" spans="1:22" x14ac:dyDescent="0.25">
      <c r="A3645" t="s">
        <v>2732</v>
      </c>
      <c r="B3645" s="32" t="s">
        <v>1911</v>
      </c>
      <c r="C3645" t="s">
        <v>202</v>
      </c>
      <c r="D3645" t="s">
        <v>119</v>
      </c>
      <c r="E3645" s="9">
        <v>0</v>
      </c>
      <c r="F3645" s="9">
        <v>0</v>
      </c>
      <c r="G3645" s="9">
        <v>0</v>
      </c>
      <c r="H3645" s="9">
        <v>0</v>
      </c>
      <c r="I3645" s="9">
        <v>0</v>
      </c>
      <c r="J3645" s="9">
        <v>0</v>
      </c>
      <c r="K3645">
        <v>11.2</v>
      </c>
      <c r="L3645" s="9">
        <v>1.4</v>
      </c>
      <c r="M3645" s="19">
        <v>1</v>
      </c>
      <c r="N3645" s="19">
        <v>0</v>
      </c>
      <c r="O3645" s="19">
        <v>0</v>
      </c>
      <c r="P3645" s="19">
        <v>0</v>
      </c>
      <c r="Q3645" s="19">
        <f t="shared" si="336"/>
        <v>11.2</v>
      </c>
      <c r="R3645" s="3">
        <f t="shared" si="337"/>
        <v>3.2049204594677776</v>
      </c>
      <c r="S3645" s="3">
        <f t="shared" si="338"/>
        <v>0.14912280701754385</v>
      </c>
      <c r="T3645" s="9">
        <f t="shared" si="339"/>
        <v>0</v>
      </c>
      <c r="U3645" s="9">
        <f t="shared" si="340"/>
        <v>11.2</v>
      </c>
      <c r="V3645" s="9">
        <f t="shared" si="341"/>
        <v>4</v>
      </c>
    </row>
    <row r="3646" spans="1:22" x14ac:dyDescent="0.25">
      <c r="A3646" t="s">
        <v>2732</v>
      </c>
      <c r="B3646" s="32" t="s">
        <v>1911</v>
      </c>
      <c r="C3646" t="s">
        <v>202</v>
      </c>
      <c r="D3646" t="s">
        <v>106</v>
      </c>
      <c r="E3646" s="9">
        <v>5</v>
      </c>
      <c r="F3646" s="9">
        <v>11</v>
      </c>
      <c r="G3646" s="9">
        <v>32</v>
      </c>
      <c r="H3646" s="9">
        <v>32</v>
      </c>
      <c r="I3646" s="9">
        <v>25</v>
      </c>
      <c r="J3646" s="9">
        <v>15</v>
      </c>
      <c r="K3646">
        <v>123.19999999999999</v>
      </c>
      <c r="L3646" s="9">
        <v>26.599999999999998</v>
      </c>
      <c r="M3646" s="19">
        <v>23</v>
      </c>
      <c r="N3646" s="19">
        <v>15</v>
      </c>
      <c r="O3646" s="19">
        <v>10</v>
      </c>
      <c r="P3646" s="19">
        <v>24</v>
      </c>
      <c r="Q3646" s="19">
        <f t="shared" si="336"/>
        <v>123.19999999999999</v>
      </c>
      <c r="R3646" s="3">
        <f t="shared" si="337"/>
        <v>31.07790309216599</v>
      </c>
      <c r="S3646" s="3">
        <f t="shared" si="338"/>
        <v>0.93695175438596501</v>
      </c>
      <c r="T3646" s="9">
        <f t="shared" si="339"/>
        <v>5</v>
      </c>
      <c r="U3646" s="9">
        <f t="shared" si="340"/>
        <v>123.19999999999999</v>
      </c>
      <c r="V3646" s="9">
        <f t="shared" si="341"/>
        <v>40</v>
      </c>
    </row>
    <row r="3647" spans="1:22" x14ac:dyDescent="0.25">
      <c r="A3647" t="s">
        <v>2732</v>
      </c>
      <c r="B3647" s="32" t="s">
        <v>1911</v>
      </c>
      <c r="C3647" t="s">
        <v>202</v>
      </c>
      <c r="D3647" t="s">
        <v>108</v>
      </c>
      <c r="E3647" s="9">
        <v>0</v>
      </c>
      <c r="F3647" s="9">
        <v>0</v>
      </c>
      <c r="G3647" s="9">
        <v>0</v>
      </c>
      <c r="H3647" s="9">
        <v>0</v>
      </c>
      <c r="I3647" s="9">
        <v>0</v>
      </c>
      <c r="J3647" s="9">
        <v>0</v>
      </c>
      <c r="K3647">
        <v>0</v>
      </c>
      <c r="L3647" s="9">
        <v>0</v>
      </c>
      <c r="M3647" s="19">
        <v>0</v>
      </c>
      <c r="N3647" s="19">
        <v>0</v>
      </c>
      <c r="O3647" s="19">
        <v>3</v>
      </c>
      <c r="P3647" s="19">
        <v>0</v>
      </c>
      <c r="Q3647" s="19">
        <f t="shared" si="336"/>
        <v>0</v>
      </c>
      <c r="R3647" s="3">
        <f t="shared" si="337"/>
        <v>0.8660254037844386</v>
      </c>
      <c r="S3647" s="3">
        <f t="shared" si="338"/>
        <v>9.8684210526315791E-2</v>
      </c>
      <c r="T3647" s="9">
        <f t="shared" si="339"/>
        <v>0</v>
      </c>
      <c r="U3647" s="9">
        <f t="shared" si="340"/>
        <v>3</v>
      </c>
      <c r="V3647" s="9">
        <f t="shared" si="341"/>
        <v>1</v>
      </c>
    </row>
    <row r="3648" spans="1:22" x14ac:dyDescent="0.25">
      <c r="A3648" t="s">
        <v>2732</v>
      </c>
      <c r="B3648" s="32" t="s">
        <v>1911</v>
      </c>
      <c r="C3648" t="s">
        <v>202</v>
      </c>
      <c r="D3648" t="s">
        <v>2214</v>
      </c>
      <c r="E3648" s="9">
        <v>0</v>
      </c>
      <c r="F3648" s="9">
        <v>0</v>
      </c>
      <c r="G3648" s="9">
        <v>0</v>
      </c>
      <c r="H3648" s="9">
        <v>0</v>
      </c>
      <c r="I3648" s="9">
        <v>0</v>
      </c>
      <c r="J3648" s="9">
        <v>0</v>
      </c>
      <c r="K3648">
        <v>0</v>
      </c>
      <c r="L3648" s="9">
        <v>0</v>
      </c>
      <c r="M3648" s="19">
        <v>0</v>
      </c>
      <c r="N3648" s="19">
        <v>1</v>
      </c>
      <c r="O3648" s="19">
        <v>0</v>
      </c>
      <c r="P3648" s="19">
        <v>0</v>
      </c>
      <c r="Q3648" s="19">
        <f t="shared" si="336"/>
        <v>0</v>
      </c>
      <c r="R3648" s="3">
        <f t="shared" si="337"/>
        <v>0.28867513459481287</v>
      </c>
      <c r="S3648" s="3">
        <f t="shared" si="338"/>
        <v>3.2894736842105261E-2</v>
      </c>
      <c r="T3648" s="9">
        <f t="shared" si="339"/>
        <v>0</v>
      </c>
      <c r="U3648" s="9">
        <f t="shared" si="340"/>
        <v>1</v>
      </c>
      <c r="V3648" s="9">
        <f t="shared" si="341"/>
        <v>0</v>
      </c>
    </row>
    <row r="3649" spans="1:22" x14ac:dyDescent="0.25">
      <c r="A3649" t="s">
        <v>2732</v>
      </c>
      <c r="B3649" s="32" t="s">
        <v>1911</v>
      </c>
      <c r="C3649" t="s">
        <v>202</v>
      </c>
      <c r="D3649" t="s">
        <v>4746</v>
      </c>
      <c r="E3649" s="9">
        <v>5</v>
      </c>
      <c r="F3649" s="9">
        <v>21</v>
      </c>
      <c r="G3649" s="9">
        <v>29</v>
      </c>
      <c r="H3649" s="9">
        <v>35</v>
      </c>
      <c r="I3649" s="9">
        <v>56</v>
      </c>
      <c r="J3649" s="9">
        <v>26</v>
      </c>
      <c r="K3649">
        <v>196</v>
      </c>
      <c r="L3649" s="9">
        <v>51.8</v>
      </c>
      <c r="M3649" s="19">
        <v>21</v>
      </c>
      <c r="N3649" s="19">
        <v>19</v>
      </c>
      <c r="O3649" s="19">
        <v>15</v>
      </c>
      <c r="P3649" s="19">
        <v>2</v>
      </c>
      <c r="Q3649" s="19">
        <f t="shared" si="336"/>
        <v>196</v>
      </c>
      <c r="R3649" s="3">
        <f t="shared" si="337"/>
        <v>51.812061307862443</v>
      </c>
      <c r="S3649" s="3">
        <f t="shared" si="338"/>
        <v>1.3070175438596492</v>
      </c>
      <c r="T3649" s="9">
        <f t="shared" si="339"/>
        <v>2</v>
      </c>
      <c r="U3649" s="9">
        <f t="shared" si="340"/>
        <v>196</v>
      </c>
      <c r="V3649" s="9">
        <f t="shared" si="341"/>
        <v>66</v>
      </c>
    </row>
    <row r="3650" spans="1:22" x14ac:dyDescent="0.25">
      <c r="A3650" t="s">
        <v>2813</v>
      </c>
      <c r="B3650" s="32" t="s">
        <v>1912</v>
      </c>
      <c r="C3650" t="s">
        <v>202</v>
      </c>
      <c r="D3650" t="s">
        <v>5604</v>
      </c>
      <c r="E3650" s="9">
        <v>0</v>
      </c>
      <c r="F3650" s="9">
        <v>0</v>
      </c>
      <c r="G3650" s="9">
        <v>0</v>
      </c>
      <c r="H3650" s="9">
        <v>0</v>
      </c>
      <c r="I3650" s="9">
        <v>0</v>
      </c>
      <c r="J3650" s="9">
        <v>0</v>
      </c>
      <c r="K3650">
        <v>0</v>
      </c>
      <c r="L3650" s="9">
        <v>0</v>
      </c>
      <c r="M3650" s="19">
        <v>0</v>
      </c>
      <c r="N3650" s="19">
        <v>0</v>
      </c>
      <c r="O3650" s="19">
        <v>7</v>
      </c>
      <c r="P3650" s="19">
        <v>18</v>
      </c>
      <c r="Q3650" s="19">
        <f t="shared" ref="Q3650:Q3710" si="342">IFERROR(AVERAGEIF(K3650:K3650,"&lt;&gt;0"),0)</f>
        <v>0</v>
      </c>
      <c r="R3650" s="3">
        <f t="shared" ref="R3650:R3710" si="343">_xlfn.STDEV.S(E3650:P3650)</f>
        <v>5.4013185819985132</v>
      </c>
      <c r="S3650" s="3">
        <f t="shared" ref="S3650:S3710" si="344">IFERROR(AVERAGEIF(E3650:P3650,"&lt;&gt;0")/30.4,0)</f>
        <v>0.41118421052631582</v>
      </c>
      <c r="T3650" s="9">
        <f t="shared" ref="T3650:T3710" si="345">MIN(E3650:P3650)</f>
        <v>0</v>
      </c>
      <c r="U3650" s="9">
        <f t="shared" ref="U3650:U3710" si="346">MAX(E3650:P3650)</f>
        <v>18</v>
      </c>
      <c r="V3650" s="9">
        <f t="shared" ref="V3650:V3710" si="347">MROUND(ROUND(_xlfn.NORM.S.INV($Y$1)*R3650*1,1),1)</f>
        <v>7</v>
      </c>
    </row>
    <row r="3651" spans="1:22" x14ac:dyDescent="0.25">
      <c r="A3651" t="s">
        <v>2813</v>
      </c>
      <c r="B3651" s="32" t="s">
        <v>1912</v>
      </c>
      <c r="C3651" t="s">
        <v>202</v>
      </c>
      <c r="D3651" t="s">
        <v>113</v>
      </c>
      <c r="E3651" s="9">
        <v>1</v>
      </c>
      <c r="F3651" s="9">
        <v>21</v>
      </c>
      <c r="G3651" s="9">
        <v>9</v>
      </c>
      <c r="H3651" s="9">
        <v>9</v>
      </c>
      <c r="I3651" s="9">
        <v>10</v>
      </c>
      <c r="J3651" s="9">
        <v>4</v>
      </c>
      <c r="K3651">
        <v>57.4</v>
      </c>
      <c r="L3651" s="9">
        <v>9.7999999999999989</v>
      </c>
      <c r="M3651" s="19">
        <v>11</v>
      </c>
      <c r="N3651" s="19">
        <v>0</v>
      </c>
      <c r="O3651" s="19">
        <v>4</v>
      </c>
      <c r="P3651" s="19">
        <v>18</v>
      </c>
      <c r="Q3651" s="19">
        <f t="shared" si="342"/>
        <v>57.4</v>
      </c>
      <c r="R3651" s="3">
        <f t="shared" si="343"/>
        <v>15.345505708660941</v>
      </c>
      <c r="S3651" s="3">
        <f t="shared" si="344"/>
        <v>0.4611244019138756</v>
      </c>
      <c r="T3651" s="9">
        <f t="shared" si="345"/>
        <v>0</v>
      </c>
      <c r="U3651" s="9">
        <f t="shared" si="346"/>
        <v>57.4</v>
      </c>
      <c r="V3651" s="9">
        <f t="shared" si="347"/>
        <v>20</v>
      </c>
    </row>
    <row r="3652" spans="1:22" x14ac:dyDescent="0.25">
      <c r="A3652" t="s">
        <v>2813</v>
      </c>
      <c r="B3652" s="32" t="s">
        <v>1912</v>
      </c>
      <c r="C3652" t="s">
        <v>202</v>
      </c>
      <c r="D3652" t="s">
        <v>820</v>
      </c>
      <c r="E3652" s="9">
        <v>0</v>
      </c>
      <c r="F3652" s="9">
        <v>0</v>
      </c>
      <c r="G3652" s="9">
        <v>0</v>
      </c>
      <c r="H3652" s="9">
        <v>0</v>
      </c>
      <c r="I3652" s="9">
        <v>0</v>
      </c>
      <c r="J3652" s="9">
        <v>0</v>
      </c>
      <c r="K3652">
        <v>1.4</v>
      </c>
      <c r="L3652" s="9">
        <v>1.4</v>
      </c>
      <c r="M3652" s="19">
        <v>1</v>
      </c>
      <c r="N3652" s="19">
        <v>0</v>
      </c>
      <c r="O3652" s="19">
        <v>0</v>
      </c>
      <c r="P3652" s="19">
        <v>0</v>
      </c>
      <c r="Q3652" s="19">
        <f t="shared" si="342"/>
        <v>1.4</v>
      </c>
      <c r="R3652" s="3">
        <f t="shared" si="343"/>
        <v>0.58127341920888476</v>
      </c>
      <c r="S3652" s="3">
        <f t="shared" si="344"/>
        <v>4.1666666666666664E-2</v>
      </c>
      <c r="T3652" s="9">
        <f t="shared" si="345"/>
        <v>0</v>
      </c>
      <c r="U3652" s="9">
        <f t="shared" si="346"/>
        <v>1.4</v>
      </c>
      <c r="V3652" s="9">
        <f t="shared" si="347"/>
        <v>1</v>
      </c>
    </row>
    <row r="3653" spans="1:22" x14ac:dyDescent="0.25">
      <c r="A3653" t="s">
        <v>2813</v>
      </c>
      <c r="B3653" s="32" t="s">
        <v>1912</v>
      </c>
      <c r="C3653" t="s">
        <v>202</v>
      </c>
      <c r="D3653" t="s">
        <v>119</v>
      </c>
      <c r="E3653" s="9">
        <v>0</v>
      </c>
      <c r="F3653" s="9">
        <v>0</v>
      </c>
      <c r="G3653" s="9">
        <v>0</v>
      </c>
      <c r="H3653" s="9">
        <v>0</v>
      </c>
      <c r="I3653" s="9">
        <v>0</v>
      </c>
      <c r="J3653" s="9">
        <v>0</v>
      </c>
      <c r="K3653">
        <v>0</v>
      </c>
      <c r="L3653" s="9">
        <v>1.4</v>
      </c>
      <c r="M3653" s="19">
        <v>0</v>
      </c>
      <c r="N3653" s="19">
        <v>0</v>
      </c>
      <c r="O3653" s="19">
        <v>0</v>
      </c>
      <c r="P3653" s="19">
        <v>0</v>
      </c>
      <c r="Q3653" s="19">
        <f t="shared" si="342"/>
        <v>0</v>
      </c>
      <c r="R3653" s="3">
        <f t="shared" si="343"/>
        <v>0.404145188432738</v>
      </c>
      <c r="S3653" s="3">
        <f t="shared" si="344"/>
        <v>4.6052631578947366E-2</v>
      </c>
      <c r="T3653" s="9">
        <f t="shared" si="345"/>
        <v>0</v>
      </c>
      <c r="U3653" s="9">
        <f t="shared" si="346"/>
        <v>1.4</v>
      </c>
      <c r="V3653" s="9">
        <f t="shared" si="347"/>
        <v>1</v>
      </c>
    </row>
    <row r="3654" spans="1:22" x14ac:dyDescent="0.25">
      <c r="A3654" t="s">
        <v>2813</v>
      </c>
      <c r="B3654" s="32" t="s">
        <v>1912</v>
      </c>
      <c r="C3654" t="s">
        <v>202</v>
      </c>
      <c r="D3654" t="s">
        <v>106</v>
      </c>
      <c r="E3654" s="9">
        <v>1</v>
      </c>
      <c r="F3654" s="9">
        <v>0</v>
      </c>
      <c r="G3654" s="9">
        <v>0</v>
      </c>
      <c r="H3654" s="9">
        <v>0</v>
      </c>
      <c r="I3654" s="9">
        <v>0</v>
      </c>
      <c r="J3654" s="9">
        <v>0</v>
      </c>
      <c r="K3654">
        <v>0</v>
      </c>
      <c r="L3654" s="9">
        <v>7</v>
      </c>
      <c r="M3654" s="19">
        <v>12</v>
      </c>
      <c r="N3654" s="19">
        <v>5</v>
      </c>
      <c r="O3654" s="19">
        <v>26</v>
      </c>
      <c r="P3654" s="19">
        <v>15</v>
      </c>
      <c r="Q3654" s="19">
        <f t="shared" si="342"/>
        <v>0</v>
      </c>
      <c r="R3654" s="3">
        <f t="shared" si="343"/>
        <v>8.2956724753441069</v>
      </c>
      <c r="S3654" s="3">
        <f t="shared" si="344"/>
        <v>0.36184210526315791</v>
      </c>
      <c r="T3654" s="9">
        <f t="shared" si="345"/>
        <v>0</v>
      </c>
      <c r="U3654" s="9">
        <f t="shared" si="346"/>
        <v>26</v>
      </c>
      <c r="V3654" s="9">
        <f t="shared" si="347"/>
        <v>11</v>
      </c>
    </row>
    <row r="3655" spans="1:22" x14ac:dyDescent="0.25">
      <c r="A3655" t="s">
        <v>2813</v>
      </c>
      <c r="B3655" s="32" t="s">
        <v>1912</v>
      </c>
      <c r="C3655" t="s">
        <v>202</v>
      </c>
      <c r="D3655" t="s">
        <v>108</v>
      </c>
      <c r="E3655" s="9">
        <v>0</v>
      </c>
      <c r="F3655" s="9">
        <v>0</v>
      </c>
      <c r="G3655" s="9">
        <v>0</v>
      </c>
      <c r="H3655" s="9">
        <v>0</v>
      </c>
      <c r="I3655" s="9">
        <v>0</v>
      </c>
      <c r="J3655" s="9">
        <v>0</v>
      </c>
      <c r="K3655">
        <v>1.4</v>
      </c>
      <c r="L3655" s="9">
        <v>0</v>
      </c>
      <c r="M3655" s="19">
        <v>0</v>
      </c>
      <c r="N3655" s="19">
        <v>1</v>
      </c>
      <c r="O3655" s="19">
        <v>10</v>
      </c>
      <c r="P3655" s="19">
        <v>4</v>
      </c>
      <c r="Q3655" s="19">
        <f t="shared" si="342"/>
        <v>1.4</v>
      </c>
      <c r="R3655" s="3">
        <f t="shared" si="343"/>
        <v>2.962595095008715</v>
      </c>
      <c r="S3655" s="3">
        <f t="shared" si="344"/>
        <v>0.13486842105263158</v>
      </c>
      <c r="T3655" s="9">
        <f t="shared" si="345"/>
        <v>0</v>
      </c>
      <c r="U3655" s="9">
        <f t="shared" si="346"/>
        <v>10</v>
      </c>
      <c r="V3655" s="9">
        <f t="shared" si="347"/>
        <v>4</v>
      </c>
    </row>
    <row r="3656" spans="1:22" x14ac:dyDescent="0.25">
      <c r="A3656" t="s">
        <v>2813</v>
      </c>
      <c r="B3656" s="32" t="s">
        <v>1912</v>
      </c>
      <c r="C3656" t="s">
        <v>202</v>
      </c>
      <c r="D3656" t="s">
        <v>109</v>
      </c>
      <c r="E3656" s="9">
        <v>0</v>
      </c>
      <c r="F3656" s="9">
        <v>0</v>
      </c>
      <c r="G3656" s="9">
        <v>0</v>
      </c>
      <c r="H3656" s="9">
        <v>1</v>
      </c>
      <c r="I3656" s="9">
        <v>2</v>
      </c>
      <c r="J3656" s="9">
        <v>1</v>
      </c>
      <c r="K3656">
        <v>14</v>
      </c>
      <c r="L3656" s="9">
        <v>8.3999999999999986</v>
      </c>
      <c r="M3656" s="19">
        <v>3</v>
      </c>
      <c r="N3656" s="19">
        <v>1</v>
      </c>
      <c r="O3656" s="19">
        <v>3</v>
      </c>
      <c r="P3656" s="19">
        <v>5</v>
      </c>
      <c r="Q3656" s="19">
        <f t="shared" si="342"/>
        <v>14</v>
      </c>
      <c r="R3656" s="3">
        <f t="shared" si="343"/>
        <v>4.1961020873273238</v>
      </c>
      <c r="S3656" s="3">
        <f t="shared" si="344"/>
        <v>0.14035087719298245</v>
      </c>
      <c r="T3656" s="9">
        <f t="shared" si="345"/>
        <v>0</v>
      </c>
      <c r="U3656" s="9">
        <f t="shared" si="346"/>
        <v>14</v>
      </c>
      <c r="V3656" s="9">
        <f t="shared" si="347"/>
        <v>5</v>
      </c>
    </row>
    <row r="3657" spans="1:22" x14ac:dyDescent="0.25">
      <c r="A3657" t="s">
        <v>2813</v>
      </c>
      <c r="B3657" s="32" t="s">
        <v>1912</v>
      </c>
      <c r="C3657" t="s">
        <v>202</v>
      </c>
      <c r="D3657" t="s">
        <v>4746</v>
      </c>
      <c r="E3657" s="9">
        <v>0</v>
      </c>
      <c r="F3657" s="9">
        <v>0</v>
      </c>
      <c r="G3657" s="9">
        <v>0</v>
      </c>
      <c r="H3657" s="9">
        <v>1</v>
      </c>
      <c r="I3657" s="9">
        <v>1</v>
      </c>
      <c r="J3657" s="9">
        <v>32</v>
      </c>
      <c r="K3657">
        <v>74.199999999999989</v>
      </c>
      <c r="L3657" s="9">
        <v>16.799999999999997</v>
      </c>
      <c r="M3657" s="19">
        <v>13</v>
      </c>
      <c r="N3657" s="19">
        <v>7</v>
      </c>
      <c r="O3657" s="19">
        <v>14</v>
      </c>
      <c r="P3657" s="19">
        <v>1</v>
      </c>
      <c r="Q3657" s="19">
        <f t="shared" si="342"/>
        <v>74.199999999999989</v>
      </c>
      <c r="R3657" s="3">
        <f t="shared" si="343"/>
        <v>21.522813829783388</v>
      </c>
      <c r="S3657" s="3">
        <f t="shared" si="344"/>
        <v>0.58479532163742698</v>
      </c>
      <c r="T3657" s="9">
        <f t="shared" si="345"/>
        <v>0</v>
      </c>
      <c r="U3657" s="9">
        <f t="shared" si="346"/>
        <v>74.199999999999989</v>
      </c>
      <c r="V3657" s="9">
        <f t="shared" si="347"/>
        <v>28</v>
      </c>
    </row>
    <row r="3658" spans="1:22" x14ac:dyDescent="0.25">
      <c r="A3658" t="s">
        <v>2778</v>
      </c>
      <c r="B3658" s="32" t="s">
        <v>1902</v>
      </c>
      <c r="C3658" t="s">
        <v>202</v>
      </c>
      <c r="D3658" t="s">
        <v>861</v>
      </c>
      <c r="E3658" s="9">
        <v>0</v>
      </c>
      <c r="F3658" s="9">
        <v>0</v>
      </c>
      <c r="G3658" s="9">
        <v>0</v>
      </c>
      <c r="H3658" s="9">
        <v>0</v>
      </c>
      <c r="I3658" s="9">
        <v>0</v>
      </c>
      <c r="J3658" s="9">
        <v>0</v>
      </c>
      <c r="K3658">
        <v>0</v>
      </c>
      <c r="L3658" s="9">
        <v>0</v>
      </c>
      <c r="M3658" s="19">
        <v>1</v>
      </c>
      <c r="N3658" s="19">
        <v>0</v>
      </c>
      <c r="O3658" s="19">
        <v>1</v>
      </c>
      <c r="P3658" s="19">
        <v>0</v>
      </c>
      <c r="Q3658" s="19">
        <f t="shared" si="342"/>
        <v>0</v>
      </c>
      <c r="R3658" s="3">
        <f t="shared" si="343"/>
        <v>0.38924947208076149</v>
      </c>
      <c r="S3658" s="3">
        <f t="shared" si="344"/>
        <v>3.2894736842105261E-2</v>
      </c>
      <c r="T3658" s="9">
        <f t="shared" si="345"/>
        <v>0</v>
      </c>
      <c r="U3658" s="9">
        <f t="shared" si="346"/>
        <v>1</v>
      </c>
      <c r="V3658" s="9">
        <f t="shared" si="347"/>
        <v>1</v>
      </c>
    </row>
    <row r="3659" spans="1:22" x14ac:dyDescent="0.25">
      <c r="A3659" t="s">
        <v>2778</v>
      </c>
      <c r="B3659" s="32" t="s">
        <v>1902</v>
      </c>
      <c r="C3659" t="s">
        <v>202</v>
      </c>
      <c r="D3659" t="s">
        <v>5604</v>
      </c>
      <c r="E3659" s="9">
        <v>0</v>
      </c>
      <c r="F3659" s="9">
        <v>0</v>
      </c>
      <c r="G3659" s="9">
        <v>0</v>
      </c>
      <c r="H3659" s="9">
        <v>0</v>
      </c>
      <c r="I3659" s="9">
        <v>0</v>
      </c>
      <c r="J3659" s="9">
        <v>0</v>
      </c>
      <c r="K3659">
        <v>0</v>
      </c>
      <c r="L3659" s="9">
        <v>0</v>
      </c>
      <c r="M3659" s="19">
        <v>0</v>
      </c>
      <c r="N3659" s="19">
        <v>0</v>
      </c>
      <c r="O3659" s="19">
        <v>0</v>
      </c>
      <c r="P3659" s="19">
        <v>21</v>
      </c>
      <c r="Q3659" s="19">
        <f t="shared" si="342"/>
        <v>0</v>
      </c>
      <c r="R3659" s="3">
        <f t="shared" si="343"/>
        <v>6.0621778264910704</v>
      </c>
      <c r="S3659" s="3">
        <f t="shared" si="344"/>
        <v>0.69078947368421051</v>
      </c>
      <c r="T3659" s="9">
        <f t="shared" si="345"/>
        <v>0</v>
      </c>
      <c r="U3659" s="9">
        <f t="shared" si="346"/>
        <v>21</v>
      </c>
      <c r="V3659" s="9">
        <f t="shared" si="347"/>
        <v>8</v>
      </c>
    </row>
    <row r="3660" spans="1:22" x14ac:dyDescent="0.25">
      <c r="A3660" t="s">
        <v>2778</v>
      </c>
      <c r="B3660" s="32" t="s">
        <v>1902</v>
      </c>
      <c r="C3660" t="s">
        <v>202</v>
      </c>
      <c r="D3660" t="s">
        <v>113</v>
      </c>
      <c r="E3660" s="9">
        <v>0</v>
      </c>
      <c r="F3660" s="9">
        <v>25</v>
      </c>
      <c r="G3660" s="9">
        <v>12</v>
      </c>
      <c r="H3660" s="9">
        <v>19</v>
      </c>
      <c r="I3660" s="9">
        <v>20</v>
      </c>
      <c r="J3660" s="9">
        <v>18</v>
      </c>
      <c r="K3660">
        <v>71.399999999999991</v>
      </c>
      <c r="L3660" s="9">
        <v>14</v>
      </c>
      <c r="M3660" s="19">
        <v>16</v>
      </c>
      <c r="N3660" s="19">
        <v>0</v>
      </c>
      <c r="O3660" s="19">
        <v>13</v>
      </c>
      <c r="P3660" s="19">
        <v>21</v>
      </c>
      <c r="Q3660" s="19">
        <f t="shared" si="342"/>
        <v>71.399999999999991</v>
      </c>
      <c r="R3660" s="3">
        <f t="shared" si="343"/>
        <v>18.162390377987812</v>
      </c>
      <c r="S3660" s="3">
        <f t="shared" si="344"/>
        <v>0.75460526315789467</v>
      </c>
      <c r="T3660" s="9">
        <f t="shared" si="345"/>
        <v>0</v>
      </c>
      <c r="U3660" s="9">
        <f t="shared" si="346"/>
        <v>71.399999999999991</v>
      </c>
      <c r="V3660" s="9">
        <f t="shared" si="347"/>
        <v>23</v>
      </c>
    </row>
    <row r="3661" spans="1:22" x14ac:dyDescent="0.25">
      <c r="A3661" t="s">
        <v>2778</v>
      </c>
      <c r="B3661" s="32" t="s">
        <v>1902</v>
      </c>
      <c r="C3661" t="s">
        <v>202</v>
      </c>
      <c r="D3661" t="s">
        <v>820</v>
      </c>
      <c r="E3661" s="9">
        <v>0</v>
      </c>
      <c r="F3661" s="9">
        <v>0</v>
      </c>
      <c r="G3661" s="9">
        <v>0</v>
      </c>
      <c r="H3661" s="9">
        <v>0</v>
      </c>
      <c r="I3661" s="9">
        <v>0</v>
      </c>
      <c r="J3661" s="9">
        <v>0</v>
      </c>
      <c r="K3661">
        <v>1.4</v>
      </c>
      <c r="L3661" s="9">
        <v>2.8</v>
      </c>
      <c r="M3661" s="19">
        <v>1</v>
      </c>
      <c r="N3661" s="19">
        <v>0</v>
      </c>
      <c r="O3661" s="19">
        <v>0</v>
      </c>
      <c r="P3661" s="19">
        <v>1</v>
      </c>
      <c r="Q3661" s="19">
        <f t="shared" si="342"/>
        <v>1.4</v>
      </c>
      <c r="R3661" s="3">
        <f t="shared" si="343"/>
        <v>0.88403345610624451</v>
      </c>
      <c r="S3661" s="3">
        <f t="shared" si="344"/>
        <v>5.0986842105263157E-2</v>
      </c>
      <c r="T3661" s="9">
        <f t="shared" si="345"/>
        <v>0</v>
      </c>
      <c r="U3661" s="9">
        <f t="shared" si="346"/>
        <v>2.8</v>
      </c>
      <c r="V3661" s="9">
        <f t="shared" si="347"/>
        <v>1</v>
      </c>
    </row>
    <row r="3662" spans="1:22" x14ac:dyDescent="0.25">
      <c r="A3662" t="s">
        <v>2778</v>
      </c>
      <c r="B3662" s="32" t="s">
        <v>1902</v>
      </c>
      <c r="C3662" t="s">
        <v>202</v>
      </c>
      <c r="D3662" t="s">
        <v>119</v>
      </c>
      <c r="E3662" s="9">
        <v>0</v>
      </c>
      <c r="F3662" s="9">
        <v>0</v>
      </c>
      <c r="G3662" s="9">
        <v>0</v>
      </c>
      <c r="H3662" s="9">
        <v>0</v>
      </c>
      <c r="I3662" s="9">
        <v>0</v>
      </c>
      <c r="J3662" s="9">
        <v>0</v>
      </c>
      <c r="K3662">
        <v>1.4</v>
      </c>
      <c r="L3662" s="9">
        <v>1.4</v>
      </c>
      <c r="M3662" s="19">
        <v>0</v>
      </c>
      <c r="N3662" s="19">
        <v>0</v>
      </c>
      <c r="O3662" s="19">
        <v>1</v>
      </c>
      <c r="P3662" s="19">
        <v>2</v>
      </c>
      <c r="Q3662" s="19">
        <f t="shared" si="342"/>
        <v>1.4</v>
      </c>
      <c r="R3662" s="3">
        <f t="shared" si="343"/>
        <v>0.74569471371373297</v>
      </c>
      <c r="S3662" s="3">
        <f t="shared" si="344"/>
        <v>4.7697368421052634E-2</v>
      </c>
      <c r="T3662" s="9">
        <f t="shared" si="345"/>
        <v>0</v>
      </c>
      <c r="U3662" s="9">
        <f t="shared" si="346"/>
        <v>2</v>
      </c>
      <c r="V3662" s="9">
        <f t="shared" si="347"/>
        <v>1</v>
      </c>
    </row>
    <row r="3663" spans="1:22" x14ac:dyDescent="0.25">
      <c r="A3663" t="s">
        <v>2778</v>
      </c>
      <c r="B3663" s="32" t="s">
        <v>1902</v>
      </c>
      <c r="C3663" t="s">
        <v>202</v>
      </c>
      <c r="D3663" t="s">
        <v>106</v>
      </c>
      <c r="E3663" s="9">
        <v>0</v>
      </c>
      <c r="F3663" s="9">
        <v>0</v>
      </c>
      <c r="G3663" s="9">
        <v>0</v>
      </c>
      <c r="H3663" s="9">
        <v>0</v>
      </c>
      <c r="I3663" s="9">
        <v>0</v>
      </c>
      <c r="J3663" s="9">
        <v>0</v>
      </c>
      <c r="K3663">
        <v>1.4</v>
      </c>
      <c r="L3663" s="9">
        <v>12.6</v>
      </c>
      <c r="M3663" s="19">
        <v>45</v>
      </c>
      <c r="N3663" s="19">
        <v>12</v>
      </c>
      <c r="O3663" s="19">
        <v>37</v>
      </c>
      <c r="P3663" s="19">
        <v>61</v>
      </c>
      <c r="Q3663" s="19">
        <f t="shared" si="342"/>
        <v>1.4</v>
      </c>
      <c r="R3663" s="3">
        <f t="shared" si="343"/>
        <v>21.404410477254164</v>
      </c>
      <c r="S3663" s="3">
        <f t="shared" si="344"/>
        <v>0.92653508771929838</v>
      </c>
      <c r="T3663" s="9">
        <f t="shared" si="345"/>
        <v>0</v>
      </c>
      <c r="U3663" s="9">
        <f t="shared" si="346"/>
        <v>61</v>
      </c>
      <c r="V3663" s="9">
        <f t="shared" si="347"/>
        <v>27</v>
      </c>
    </row>
    <row r="3664" spans="1:22" x14ac:dyDescent="0.25">
      <c r="A3664" t="s">
        <v>2778</v>
      </c>
      <c r="B3664" s="32" t="s">
        <v>1902</v>
      </c>
      <c r="C3664" t="s">
        <v>202</v>
      </c>
      <c r="D3664" t="s">
        <v>108</v>
      </c>
      <c r="E3664" s="9">
        <v>0</v>
      </c>
      <c r="F3664" s="9">
        <v>0</v>
      </c>
      <c r="G3664" s="9">
        <v>0</v>
      </c>
      <c r="H3664" s="9">
        <v>0</v>
      </c>
      <c r="I3664" s="9">
        <v>0</v>
      </c>
      <c r="J3664" s="9">
        <v>0</v>
      </c>
      <c r="K3664">
        <v>2.8</v>
      </c>
      <c r="L3664" s="9">
        <v>0</v>
      </c>
      <c r="M3664" s="19">
        <v>1</v>
      </c>
      <c r="N3664" s="19">
        <v>0</v>
      </c>
      <c r="O3664" s="19">
        <v>11</v>
      </c>
      <c r="P3664" s="19">
        <v>11</v>
      </c>
      <c r="Q3664" s="19">
        <f t="shared" si="342"/>
        <v>2.8</v>
      </c>
      <c r="R3664" s="3">
        <f t="shared" si="343"/>
        <v>4.214369358624027</v>
      </c>
      <c r="S3664" s="3">
        <f t="shared" si="344"/>
        <v>0.21217105263157895</v>
      </c>
      <c r="T3664" s="9">
        <f t="shared" si="345"/>
        <v>0</v>
      </c>
      <c r="U3664" s="9">
        <f t="shared" si="346"/>
        <v>11</v>
      </c>
      <c r="V3664" s="9">
        <f t="shared" si="347"/>
        <v>5</v>
      </c>
    </row>
    <row r="3665" spans="1:22" x14ac:dyDescent="0.25">
      <c r="A3665" t="s">
        <v>2778</v>
      </c>
      <c r="B3665" s="32" t="s">
        <v>1902</v>
      </c>
      <c r="C3665" t="s">
        <v>202</v>
      </c>
      <c r="D3665" t="s">
        <v>109</v>
      </c>
      <c r="E3665" s="9">
        <v>0</v>
      </c>
      <c r="F3665" s="9">
        <v>1</v>
      </c>
      <c r="G3665" s="9">
        <v>5</v>
      </c>
      <c r="H3665" s="9">
        <v>9</v>
      </c>
      <c r="I3665" s="9">
        <v>6</v>
      </c>
      <c r="J3665" s="9">
        <v>6</v>
      </c>
      <c r="K3665">
        <v>62.999999999999993</v>
      </c>
      <c r="L3665" s="9">
        <v>2.8</v>
      </c>
      <c r="M3665" s="19">
        <v>6</v>
      </c>
      <c r="N3665" s="19">
        <v>1</v>
      </c>
      <c r="O3665" s="19">
        <v>13</v>
      </c>
      <c r="P3665" s="19">
        <v>8</v>
      </c>
      <c r="Q3665" s="19">
        <f t="shared" si="342"/>
        <v>62.999999999999993</v>
      </c>
      <c r="R3665" s="3">
        <f t="shared" si="343"/>
        <v>17.082118951663691</v>
      </c>
      <c r="S3665" s="3">
        <f t="shared" si="344"/>
        <v>0.36124401913875603</v>
      </c>
      <c r="T3665" s="9">
        <f t="shared" si="345"/>
        <v>0</v>
      </c>
      <c r="U3665" s="9">
        <f t="shared" si="346"/>
        <v>62.999999999999993</v>
      </c>
      <c r="V3665" s="9">
        <f t="shared" si="347"/>
        <v>22</v>
      </c>
    </row>
    <row r="3666" spans="1:22" x14ac:dyDescent="0.25">
      <c r="A3666" t="s">
        <v>2778</v>
      </c>
      <c r="B3666" s="32" t="s">
        <v>1902</v>
      </c>
      <c r="C3666" t="s">
        <v>202</v>
      </c>
      <c r="D3666" t="s">
        <v>4746</v>
      </c>
      <c r="E3666" s="9">
        <v>0</v>
      </c>
      <c r="F3666" s="9">
        <v>0</v>
      </c>
      <c r="G3666" s="9">
        <v>1</v>
      </c>
      <c r="H3666" s="9">
        <v>0</v>
      </c>
      <c r="I3666" s="9">
        <v>8</v>
      </c>
      <c r="J3666" s="9">
        <v>51</v>
      </c>
      <c r="K3666">
        <v>204.39999999999998</v>
      </c>
      <c r="L3666" s="9">
        <v>67.199999999999989</v>
      </c>
      <c r="M3666" s="19">
        <v>13</v>
      </c>
      <c r="N3666" s="19">
        <v>1</v>
      </c>
      <c r="O3666" s="19">
        <v>0</v>
      </c>
      <c r="P3666" s="19">
        <v>0</v>
      </c>
      <c r="Q3666" s="19">
        <f t="shared" si="342"/>
        <v>204.39999999999998</v>
      </c>
      <c r="R3666" s="3">
        <f t="shared" si="343"/>
        <v>59.679385812096712</v>
      </c>
      <c r="S3666" s="3">
        <f t="shared" si="344"/>
        <v>1.6240601503759398</v>
      </c>
      <c r="T3666" s="9">
        <f t="shared" si="345"/>
        <v>0</v>
      </c>
      <c r="U3666" s="9">
        <f t="shared" si="346"/>
        <v>204.39999999999998</v>
      </c>
      <c r="V3666" s="9">
        <f t="shared" si="347"/>
        <v>77</v>
      </c>
    </row>
    <row r="3667" spans="1:22" x14ac:dyDescent="0.25">
      <c r="A3667" t="s">
        <v>2734</v>
      </c>
      <c r="B3667" s="32" t="s">
        <v>1975</v>
      </c>
      <c r="C3667" t="s">
        <v>202</v>
      </c>
      <c r="D3667" t="s">
        <v>5604</v>
      </c>
      <c r="E3667" s="9">
        <v>0</v>
      </c>
      <c r="F3667" s="9">
        <v>0</v>
      </c>
      <c r="G3667" s="9">
        <v>0</v>
      </c>
      <c r="H3667" s="9">
        <v>0</v>
      </c>
      <c r="I3667" s="9">
        <v>0</v>
      </c>
      <c r="J3667" s="9">
        <v>0</v>
      </c>
      <c r="K3667">
        <v>0</v>
      </c>
      <c r="L3667" s="9">
        <v>0</v>
      </c>
      <c r="M3667" s="19">
        <v>0</v>
      </c>
      <c r="N3667" s="19">
        <v>0</v>
      </c>
      <c r="O3667" s="19">
        <v>0</v>
      </c>
      <c r="P3667" s="19">
        <v>2</v>
      </c>
      <c r="Q3667" s="19">
        <f t="shared" si="342"/>
        <v>0</v>
      </c>
      <c r="R3667" s="3">
        <f t="shared" si="343"/>
        <v>0.57735026918962573</v>
      </c>
      <c r="S3667" s="3">
        <f t="shared" si="344"/>
        <v>6.5789473684210523E-2</v>
      </c>
      <c r="T3667" s="9">
        <f t="shared" si="345"/>
        <v>0</v>
      </c>
      <c r="U3667" s="9">
        <f t="shared" si="346"/>
        <v>2</v>
      </c>
      <c r="V3667" s="9">
        <f t="shared" si="347"/>
        <v>1</v>
      </c>
    </row>
    <row r="3668" spans="1:22" x14ac:dyDescent="0.25">
      <c r="A3668" t="s">
        <v>2734</v>
      </c>
      <c r="B3668" s="32" t="s">
        <v>1975</v>
      </c>
      <c r="C3668" t="s">
        <v>202</v>
      </c>
      <c r="D3668" t="s">
        <v>4746</v>
      </c>
      <c r="E3668" s="9">
        <v>0</v>
      </c>
      <c r="F3668" s="9">
        <v>4</v>
      </c>
      <c r="G3668" s="9">
        <v>4</v>
      </c>
      <c r="H3668" s="9">
        <v>4</v>
      </c>
      <c r="I3668" s="9">
        <v>2</v>
      </c>
      <c r="J3668" s="9">
        <v>3</v>
      </c>
      <c r="K3668">
        <v>14</v>
      </c>
      <c r="L3668" s="9">
        <v>0</v>
      </c>
      <c r="M3668" s="19">
        <v>0</v>
      </c>
      <c r="N3668" s="19">
        <v>2</v>
      </c>
      <c r="O3668" s="19">
        <v>4</v>
      </c>
      <c r="P3668" s="19">
        <v>0</v>
      </c>
      <c r="Q3668" s="19">
        <f t="shared" si="342"/>
        <v>14</v>
      </c>
      <c r="R3668" s="3">
        <f t="shared" si="343"/>
        <v>3.8484550225520451</v>
      </c>
      <c r="S3668" s="3">
        <f t="shared" si="344"/>
        <v>0.15213815789473684</v>
      </c>
      <c r="T3668" s="9">
        <f t="shared" si="345"/>
        <v>0</v>
      </c>
      <c r="U3668" s="9">
        <f t="shared" si="346"/>
        <v>14</v>
      </c>
      <c r="V3668" s="9">
        <f t="shared" si="347"/>
        <v>5</v>
      </c>
    </row>
    <row r="3669" spans="1:22" x14ac:dyDescent="0.25">
      <c r="A3669" t="s">
        <v>3861</v>
      </c>
      <c r="B3669" s="32" t="s">
        <v>1980</v>
      </c>
      <c r="C3669" t="s">
        <v>202</v>
      </c>
      <c r="D3669" t="s">
        <v>4746</v>
      </c>
      <c r="E3669" s="9">
        <v>2</v>
      </c>
      <c r="F3669" s="9">
        <v>1</v>
      </c>
      <c r="G3669" s="9">
        <v>2</v>
      </c>
      <c r="H3669" s="9">
        <v>0</v>
      </c>
      <c r="I3669" s="9">
        <v>1</v>
      </c>
      <c r="J3669" s="9">
        <v>0</v>
      </c>
      <c r="K3669">
        <v>11.2</v>
      </c>
      <c r="L3669" s="9">
        <v>0</v>
      </c>
      <c r="M3669" s="19">
        <v>0</v>
      </c>
      <c r="N3669" s="19">
        <v>4</v>
      </c>
      <c r="O3669" s="19">
        <v>0</v>
      </c>
      <c r="P3669" s="19">
        <v>0</v>
      </c>
      <c r="Q3669" s="19">
        <f t="shared" si="342"/>
        <v>11.2</v>
      </c>
      <c r="R3669" s="3">
        <f t="shared" si="343"/>
        <v>3.2190719535953591</v>
      </c>
      <c r="S3669" s="3">
        <f t="shared" si="344"/>
        <v>0.1162280701754386</v>
      </c>
      <c r="T3669" s="9">
        <f t="shared" si="345"/>
        <v>0</v>
      </c>
      <c r="U3669" s="9">
        <f t="shared" si="346"/>
        <v>11.2</v>
      </c>
      <c r="V3669" s="9">
        <f t="shared" si="347"/>
        <v>4</v>
      </c>
    </row>
    <row r="3670" spans="1:22" x14ac:dyDescent="0.25">
      <c r="A3670" t="s">
        <v>3884</v>
      </c>
      <c r="B3670" s="32" t="s">
        <v>2124</v>
      </c>
      <c r="C3670" t="s">
        <v>202</v>
      </c>
      <c r="D3670" t="s">
        <v>5604</v>
      </c>
      <c r="E3670" s="9">
        <v>0</v>
      </c>
      <c r="F3670" s="9">
        <v>0</v>
      </c>
      <c r="G3670" s="9">
        <v>0</v>
      </c>
      <c r="H3670" s="9">
        <v>0</v>
      </c>
      <c r="I3670" s="9">
        <v>0</v>
      </c>
      <c r="J3670" s="9">
        <v>0</v>
      </c>
      <c r="K3670">
        <v>0</v>
      </c>
      <c r="L3670" s="9">
        <v>0</v>
      </c>
      <c r="M3670" s="19">
        <v>0</v>
      </c>
      <c r="N3670" s="19">
        <v>0</v>
      </c>
      <c r="O3670" s="19">
        <v>2</v>
      </c>
      <c r="P3670" s="19">
        <v>3</v>
      </c>
      <c r="Q3670" s="19">
        <f t="shared" si="342"/>
        <v>0</v>
      </c>
      <c r="R3670" s="3">
        <f t="shared" si="343"/>
        <v>0.99620491989562188</v>
      </c>
      <c r="S3670" s="3">
        <f t="shared" si="344"/>
        <v>8.2236842105263164E-2</v>
      </c>
      <c r="T3670" s="9">
        <f t="shared" si="345"/>
        <v>0</v>
      </c>
      <c r="U3670" s="9">
        <f t="shared" si="346"/>
        <v>3</v>
      </c>
      <c r="V3670" s="9">
        <f t="shared" si="347"/>
        <v>1</v>
      </c>
    </row>
    <row r="3671" spans="1:22" x14ac:dyDescent="0.25">
      <c r="A3671" t="s">
        <v>3884</v>
      </c>
      <c r="B3671" s="32" t="s">
        <v>2124</v>
      </c>
      <c r="C3671" t="s">
        <v>202</v>
      </c>
      <c r="D3671" t="s">
        <v>4746</v>
      </c>
      <c r="E3671" s="9">
        <v>0</v>
      </c>
      <c r="F3671" s="9">
        <v>2</v>
      </c>
      <c r="G3671" s="9">
        <v>0</v>
      </c>
      <c r="H3671" s="9">
        <v>1</v>
      </c>
      <c r="I3671" s="9">
        <v>0</v>
      </c>
      <c r="J3671" s="9">
        <v>0</v>
      </c>
      <c r="K3671">
        <v>9.7999999999999989</v>
      </c>
      <c r="L3671" s="9">
        <v>1.4</v>
      </c>
      <c r="M3671" s="19">
        <v>1</v>
      </c>
      <c r="N3671" s="19">
        <v>3</v>
      </c>
      <c r="O3671" s="19">
        <v>1</v>
      </c>
      <c r="P3671" s="19">
        <v>0</v>
      </c>
      <c r="Q3671" s="19">
        <f t="shared" si="342"/>
        <v>9.7999999999999989</v>
      </c>
      <c r="R3671" s="3">
        <f t="shared" si="343"/>
        <v>2.7515285008353247</v>
      </c>
      <c r="S3671" s="3">
        <f t="shared" si="344"/>
        <v>9.0225563909774445E-2</v>
      </c>
      <c r="T3671" s="9">
        <f t="shared" si="345"/>
        <v>0</v>
      </c>
      <c r="U3671" s="9">
        <f t="shared" si="346"/>
        <v>9.7999999999999989</v>
      </c>
      <c r="V3671" s="9">
        <f t="shared" si="347"/>
        <v>4</v>
      </c>
    </row>
    <row r="3672" spans="1:22" x14ac:dyDescent="0.25">
      <c r="A3672" t="s">
        <v>4034</v>
      </c>
      <c r="B3672" s="32" t="s">
        <v>2133</v>
      </c>
      <c r="C3672" t="s">
        <v>202</v>
      </c>
      <c r="D3672" t="s">
        <v>5604</v>
      </c>
      <c r="E3672" s="9">
        <v>0</v>
      </c>
      <c r="F3672" s="9">
        <v>0</v>
      </c>
      <c r="G3672" s="9">
        <v>0</v>
      </c>
      <c r="H3672" s="9">
        <v>0</v>
      </c>
      <c r="I3672" s="9">
        <v>0</v>
      </c>
      <c r="J3672" s="9">
        <v>0</v>
      </c>
      <c r="K3672">
        <v>0</v>
      </c>
      <c r="L3672" s="9">
        <v>0</v>
      </c>
      <c r="M3672" s="19">
        <v>0</v>
      </c>
      <c r="N3672" s="19">
        <v>0</v>
      </c>
      <c r="O3672" s="19">
        <v>0</v>
      </c>
      <c r="P3672" s="19">
        <v>1</v>
      </c>
      <c r="Q3672" s="19">
        <f t="shared" si="342"/>
        <v>0</v>
      </c>
      <c r="R3672" s="3">
        <f t="shared" si="343"/>
        <v>0.28867513459481287</v>
      </c>
      <c r="S3672" s="3">
        <f t="shared" si="344"/>
        <v>3.2894736842105261E-2</v>
      </c>
      <c r="T3672" s="9">
        <f t="shared" si="345"/>
        <v>0</v>
      </c>
      <c r="U3672" s="9">
        <f t="shared" si="346"/>
        <v>1</v>
      </c>
      <c r="V3672" s="9">
        <f t="shared" si="347"/>
        <v>0</v>
      </c>
    </row>
    <row r="3673" spans="1:22" x14ac:dyDescent="0.25">
      <c r="A3673" t="s">
        <v>4034</v>
      </c>
      <c r="B3673" s="32" t="s">
        <v>2133</v>
      </c>
      <c r="C3673" t="s">
        <v>202</v>
      </c>
      <c r="D3673" t="s">
        <v>4746</v>
      </c>
      <c r="E3673" s="9">
        <v>1</v>
      </c>
      <c r="F3673" s="9">
        <v>0</v>
      </c>
      <c r="G3673" s="9">
        <v>1</v>
      </c>
      <c r="H3673" s="9">
        <v>0</v>
      </c>
      <c r="I3673" s="9">
        <v>1</v>
      </c>
      <c r="J3673" s="9">
        <v>0</v>
      </c>
      <c r="K3673">
        <v>4.1999999999999993</v>
      </c>
      <c r="L3673" s="9">
        <v>2.8</v>
      </c>
      <c r="M3673" s="19">
        <v>0</v>
      </c>
      <c r="N3673" s="19">
        <v>0</v>
      </c>
      <c r="O3673" s="19">
        <v>0</v>
      </c>
      <c r="P3673" s="19">
        <v>0</v>
      </c>
      <c r="Q3673" s="19">
        <f t="shared" si="342"/>
        <v>4.1999999999999993</v>
      </c>
      <c r="R3673" s="3">
        <f t="shared" si="343"/>
        <v>1.3533348260926235</v>
      </c>
      <c r="S3673" s="3">
        <f t="shared" si="344"/>
        <v>6.5789473684210523E-2</v>
      </c>
      <c r="T3673" s="9">
        <f t="shared" si="345"/>
        <v>0</v>
      </c>
      <c r="U3673" s="9">
        <f t="shared" si="346"/>
        <v>4.1999999999999993</v>
      </c>
      <c r="V3673" s="9">
        <f t="shared" si="347"/>
        <v>2</v>
      </c>
    </row>
    <row r="3674" spans="1:22" x14ac:dyDescent="0.25">
      <c r="A3674" t="s">
        <v>2831</v>
      </c>
      <c r="B3674" s="32" t="s">
        <v>2107</v>
      </c>
      <c r="C3674" t="s">
        <v>202</v>
      </c>
      <c r="D3674" t="s">
        <v>5604</v>
      </c>
      <c r="E3674" s="9">
        <v>0</v>
      </c>
      <c r="F3674" s="9">
        <v>0</v>
      </c>
      <c r="G3674" s="9">
        <v>0</v>
      </c>
      <c r="H3674" s="9">
        <v>0</v>
      </c>
      <c r="I3674" s="9">
        <v>0</v>
      </c>
      <c r="J3674" s="9">
        <v>0</v>
      </c>
      <c r="K3674">
        <v>0</v>
      </c>
      <c r="L3674" s="9">
        <v>0</v>
      </c>
      <c r="M3674" s="19">
        <v>0</v>
      </c>
      <c r="N3674" s="19">
        <v>0</v>
      </c>
      <c r="O3674" s="19">
        <v>1</v>
      </c>
      <c r="P3674" s="19">
        <v>9</v>
      </c>
      <c r="Q3674" s="19">
        <f t="shared" si="342"/>
        <v>0</v>
      </c>
      <c r="R3674" s="3">
        <f t="shared" si="343"/>
        <v>2.5878504008094629</v>
      </c>
      <c r="S3674" s="3">
        <f t="shared" si="344"/>
        <v>0.16447368421052633</v>
      </c>
      <c r="T3674" s="9">
        <f t="shared" si="345"/>
        <v>0</v>
      </c>
      <c r="U3674" s="9">
        <f t="shared" si="346"/>
        <v>9</v>
      </c>
      <c r="V3674" s="9">
        <f t="shared" si="347"/>
        <v>3</v>
      </c>
    </row>
    <row r="3675" spans="1:22" x14ac:dyDescent="0.25">
      <c r="A3675" t="s">
        <v>2831</v>
      </c>
      <c r="B3675" s="32" t="s">
        <v>2107</v>
      </c>
      <c r="C3675" t="s">
        <v>202</v>
      </c>
      <c r="D3675" t="s">
        <v>4746</v>
      </c>
      <c r="E3675" s="9">
        <v>1</v>
      </c>
      <c r="F3675" s="9">
        <v>1</v>
      </c>
      <c r="G3675" s="9">
        <v>12</v>
      </c>
      <c r="H3675" s="9">
        <v>8</v>
      </c>
      <c r="I3675" s="9">
        <v>7</v>
      </c>
      <c r="J3675" s="9">
        <v>6</v>
      </c>
      <c r="K3675">
        <v>30.799999999999997</v>
      </c>
      <c r="L3675" s="9">
        <v>8.3999999999999986</v>
      </c>
      <c r="M3675" s="19">
        <v>4</v>
      </c>
      <c r="N3675" s="19">
        <v>3</v>
      </c>
      <c r="O3675" s="19">
        <v>4</v>
      </c>
      <c r="P3675" s="19">
        <v>0</v>
      </c>
      <c r="Q3675" s="19">
        <f t="shared" si="342"/>
        <v>30.799999999999997</v>
      </c>
      <c r="R3675" s="3">
        <f t="shared" si="343"/>
        <v>8.2587694438864627</v>
      </c>
      <c r="S3675" s="3">
        <f t="shared" si="344"/>
        <v>0.25478468899521528</v>
      </c>
      <c r="T3675" s="9">
        <f t="shared" si="345"/>
        <v>0</v>
      </c>
      <c r="U3675" s="9">
        <f t="shared" si="346"/>
        <v>30.799999999999997</v>
      </c>
      <c r="V3675" s="9">
        <f t="shared" si="347"/>
        <v>11</v>
      </c>
    </row>
    <row r="3676" spans="1:22" x14ac:dyDescent="0.25">
      <c r="A3676" t="s">
        <v>2822</v>
      </c>
      <c r="B3676" s="32" t="s">
        <v>2135</v>
      </c>
      <c r="C3676" t="s">
        <v>202</v>
      </c>
      <c r="D3676" t="s">
        <v>5604</v>
      </c>
      <c r="E3676" s="9">
        <v>0</v>
      </c>
      <c r="F3676" s="9">
        <v>0</v>
      </c>
      <c r="G3676" s="9">
        <v>0</v>
      </c>
      <c r="H3676" s="9">
        <v>0</v>
      </c>
      <c r="I3676" s="9">
        <v>0</v>
      </c>
      <c r="J3676" s="9">
        <v>0</v>
      </c>
      <c r="K3676">
        <v>0</v>
      </c>
      <c r="L3676" s="9">
        <v>0</v>
      </c>
      <c r="M3676" s="19">
        <v>0</v>
      </c>
      <c r="N3676" s="19">
        <v>0</v>
      </c>
      <c r="O3676" s="19">
        <v>1</v>
      </c>
      <c r="P3676" s="19">
        <v>1</v>
      </c>
      <c r="Q3676" s="19">
        <f t="shared" si="342"/>
        <v>0</v>
      </c>
      <c r="R3676" s="3">
        <f t="shared" si="343"/>
        <v>0.38924947208076149</v>
      </c>
      <c r="S3676" s="3">
        <f t="shared" si="344"/>
        <v>3.2894736842105261E-2</v>
      </c>
      <c r="T3676" s="9">
        <f t="shared" si="345"/>
        <v>0</v>
      </c>
      <c r="U3676" s="9">
        <f t="shared" si="346"/>
        <v>1</v>
      </c>
      <c r="V3676" s="9">
        <f t="shared" si="347"/>
        <v>1</v>
      </c>
    </row>
    <row r="3677" spans="1:22" x14ac:dyDescent="0.25">
      <c r="A3677" t="s">
        <v>2822</v>
      </c>
      <c r="B3677" s="32" t="s">
        <v>2135</v>
      </c>
      <c r="C3677" t="s">
        <v>202</v>
      </c>
      <c r="D3677" t="s">
        <v>4746</v>
      </c>
      <c r="E3677" s="9">
        <v>3</v>
      </c>
      <c r="F3677" s="9">
        <v>2</v>
      </c>
      <c r="G3677" s="9">
        <v>1</v>
      </c>
      <c r="H3677" s="9">
        <v>1</v>
      </c>
      <c r="I3677" s="9">
        <v>2</v>
      </c>
      <c r="J3677" s="9">
        <v>1</v>
      </c>
      <c r="K3677">
        <v>8.3999999999999986</v>
      </c>
      <c r="L3677" s="9">
        <v>5.6</v>
      </c>
      <c r="M3677" s="19">
        <v>0</v>
      </c>
      <c r="N3677" s="19">
        <v>2</v>
      </c>
      <c r="O3677" s="19">
        <v>0</v>
      </c>
      <c r="P3677" s="19">
        <v>0</v>
      </c>
      <c r="Q3677" s="19">
        <f t="shared" si="342"/>
        <v>8.3999999999999986</v>
      </c>
      <c r="R3677" s="3">
        <f t="shared" si="343"/>
        <v>2.5151661189791428</v>
      </c>
      <c r="S3677" s="3">
        <f t="shared" si="344"/>
        <v>9.502923976608188E-2</v>
      </c>
      <c r="T3677" s="9">
        <f t="shared" si="345"/>
        <v>0</v>
      </c>
      <c r="U3677" s="9">
        <f t="shared" si="346"/>
        <v>8.3999999999999986</v>
      </c>
      <c r="V3677" s="9">
        <f t="shared" si="347"/>
        <v>3</v>
      </c>
    </row>
    <row r="3678" spans="1:22" x14ac:dyDescent="0.25">
      <c r="A3678" t="s">
        <v>4024</v>
      </c>
      <c r="B3678" s="32" t="s">
        <v>2125</v>
      </c>
      <c r="C3678" t="s">
        <v>202</v>
      </c>
      <c r="D3678" t="s">
        <v>5604</v>
      </c>
      <c r="E3678" s="9">
        <v>0</v>
      </c>
      <c r="F3678" s="9">
        <v>0</v>
      </c>
      <c r="G3678" s="9">
        <v>0</v>
      </c>
      <c r="H3678" s="9">
        <v>0</v>
      </c>
      <c r="I3678" s="9">
        <v>0</v>
      </c>
      <c r="J3678" s="9">
        <v>0</v>
      </c>
      <c r="K3678">
        <v>0</v>
      </c>
      <c r="L3678" s="9">
        <v>0</v>
      </c>
      <c r="M3678" s="19">
        <v>0</v>
      </c>
      <c r="N3678" s="19">
        <v>0</v>
      </c>
      <c r="O3678" s="19">
        <v>0</v>
      </c>
      <c r="P3678" s="19">
        <v>1</v>
      </c>
      <c r="Q3678" s="19">
        <f t="shared" si="342"/>
        <v>0</v>
      </c>
      <c r="R3678" s="3">
        <f t="shared" si="343"/>
        <v>0.28867513459481287</v>
      </c>
      <c r="S3678" s="3">
        <f t="shared" si="344"/>
        <v>3.2894736842105261E-2</v>
      </c>
      <c r="T3678" s="9">
        <f t="shared" si="345"/>
        <v>0</v>
      </c>
      <c r="U3678" s="9">
        <f t="shared" si="346"/>
        <v>1</v>
      </c>
      <c r="V3678" s="9">
        <f t="shared" si="347"/>
        <v>0</v>
      </c>
    </row>
    <row r="3679" spans="1:22" x14ac:dyDescent="0.25">
      <c r="A3679" t="s">
        <v>4024</v>
      </c>
      <c r="B3679" s="32" t="s">
        <v>2125</v>
      </c>
      <c r="C3679" t="s">
        <v>202</v>
      </c>
      <c r="D3679" t="s">
        <v>4746</v>
      </c>
      <c r="E3679" s="9">
        <v>1</v>
      </c>
      <c r="F3679" s="9">
        <v>1</v>
      </c>
      <c r="G3679" s="9">
        <v>1</v>
      </c>
      <c r="H3679" s="9">
        <v>1</v>
      </c>
      <c r="I3679" s="9">
        <v>2</v>
      </c>
      <c r="J3679" s="9">
        <v>3</v>
      </c>
      <c r="K3679">
        <v>22.4</v>
      </c>
      <c r="L3679" s="9">
        <v>0</v>
      </c>
      <c r="M3679" s="19">
        <v>1</v>
      </c>
      <c r="N3679" s="19">
        <v>4</v>
      </c>
      <c r="O3679" s="19">
        <v>2</v>
      </c>
      <c r="P3679" s="19">
        <v>1</v>
      </c>
      <c r="Q3679" s="19">
        <f t="shared" si="342"/>
        <v>22.4</v>
      </c>
      <c r="R3679" s="3">
        <f t="shared" si="343"/>
        <v>6.1155291651415551</v>
      </c>
      <c r="S3679" s="3">
        <f t="shared" si="344"/>
        <v>0.11782296650717704</v>
      </c>
      <c r="T3679" s="9">
        <f t="shared" si="345"/>
        <v>0</v>
      </c>
      <c r="U3679" s="9">
        <f t="shared" si="346"/>
        <v>22.4</v>
      </c>
      <c r="V3679" s="9">
        <f t="shared" si="347"/>
        <v>8</v>
      </c>
    </row>
    <row r="3680" spans="1:22" x14ac:dyDescent="0.25">
      <c r="A3680" t="s">
        <v>4318</v>
      </c>
      <c r="B3680" s="32" t="s">
        <v>2455</v>
      </c>
      <c r="C3680" t="s">
        <v>202</v>
      </c>
      <c r="D3680" t="s">
        <v>4746</v>
      </c>
      <c r="E3680" s="9">
        <v>1</v>
      </c>
      <c r="F3680" s="9">
        <v>0</v>
      </c>
      <c r="G3680" s="9">
        <v>0</v>
      </c>
      <c r="H3680" s="9">
        <v>0</v>
      </c>
      <c r="I3680" s="9">
        <v>0</v>
      </c>
      <c r="J3680" s="9">
        <v>1</v>
      </c>
      <c r="K3680">
        <v>0</v>
      </c>
      <c r="L3680" s="9">
        <v>0</v>
      </c>
      <c r="M3680" s="19">
        <v>0</v>
      </c>
      <c r="N3680" s="19">
        <v>0</v>
      </c>
      <c r="O3680" s="19">
        <v>0</v>
      </c>
      <c r="P3680" s="19">
        <v>0</v>
      </c>
      <c r="Q3680" s="19">
        <f t="shared" si="342"/>
        <v>0</v>
      </c>
      <c r="R3680" s="3">
        <f t="shared" si="343"/>
        <v>0.38924947208076149</v>
      </c>
      <c r="S3680" s="3">
        <f t="shared" si="344"/>
        <v>3.2894736842105261E-2</v>
      </c>
      <c r="T3680" s="9">
        <f t="shared" si="345"/>
        <v>0</v>
      </c>
      <c r="U3680" s="9">
        <f t="shared" si="346"/>
        <v>1</v>
      </c>
      <c r="V3680" s="9">
        <f t="shared" si="347"/>
        <v>1</v>
      </c>
    </row>
    <row r="3681" spans="1:22" x14ac:dyDescent="0.25">
      <c r="A3681" t="s">
        <v>3903</v>
      </c>
      <c r="B3681" s="32" t="s">
        <v>2127</v>
      </c>
      <c r="C3681" t="s">
        <v>202</v>
      </c>
      <c r="D3681" t="s">
        <v>5604</v>
      </c>
      <c r="E3681" s="9">
        <v>0</v>
      </c>
      <c r="F3681" s="9">
        <v>0</v>
      </c>
      <c r="G3681" s="9">
        <v>0</v>
      </c>
      <c r="H3681" s="9">
        <v>0</v>
      </c>
      <c r="I3681" s="9">
        <v>0</v>
      </c>
      <c r="J3681" s="9">
        <v>0</v>
      </c>
      <c r="K3681">
        <v>0</v>
      </c>
      <c r="L3681" s="9">
        <v>0</v>
      </c>
      <c r="M3681" s="19">
        <v>0</v>
      </c>
      <c r="N3681" s="19">
        <v>0</v>
      </c>
      <c r="O3681" s="19">
        <v>3</v>
      </c>
      <c r="P3681" s="19">
        <v>5</v>
      </c>
      <c r="Q3681" s="19">
        <f t="shared" si="342"/>
        <v>0</v>
      </c>
      <c r="R3681" s="3">
        <f t="shared" si="343"/>
        <v>1.6143297699232972</v>
      </c>
      <c r="S3681" s="3">
        <f t="shared" si="344"/>
        <v>0.13157894736842105</v>
      </c>
      <c r="T3681" s="9">
        <f t="shared" si="345"/>
        <v>0</v>
      </c>
      <c r="U3681" s="9">
        <f t="shared" si="346"/>
        <v>5</v>
      </c>
      <c r="V3681" s="9">
        <f t="shared" si="347"/>
        <v>2</v>
      </c>
    </row>
    <row r="3682" spans="1:22" x14ac:dyDescent="0.25">
      <c r="A3682" t="s">
        <v>3903</v>
      </c>
      <c r="B3682" s="32" t="s">
        <v>2127</v>
      </c>
      <c r="C3682" t="s">
        <v>202</v>
      </c>
      <c r="D3682" t="s">
        <v>4746</v>
      </c>
      <c r="E3682" s="9">
        <v>1</v>
      </c>
      <c r="F3682" s="9">
        <v>3</v>
      </c>
      <c r="G3682" s="9">
        <v>1</v>
      </c>
      <c r="H3682" s="9">
        <v>1</v>
      </c>
      <c r="I3682" s="9">
        <v>2</v>
      </c>
      <c r="J3682" s="9">
        <v>4</v>
      </c>
      <c r="K3682">
        <v>22.4</v>
      </c>
      <c r="L3682" s="9">
        <v>2.8</v>
      </c>
      <c r="M3682" s="19">
        <v>1</v>
      </c>
      <c r="N3682" s="19">
        <v>7</v>
      </c>
      <c r="O3682" s="19">
        <v>3</v>
      </c>
      <c r="P3682" s="19">
        <v>0</v>
      </c>
      <c r="Q3682" s="19">
        <f t="shared" si="342"/>
        <v>22.4</v>
      </c>
      <c r="R3682" s="3">
        <f t="shared" si="343"/>
        <v>6.0827376213097475</v>
      </c>
      <c r="S3682" s="3">
        <f t="shared" si="344"/>
        <v>0.14413875598086126</v>
      </c>
      <c r="T3682" s="9">
        <f t="shared" si="345"/>
        <v>0</v>
      </c>
      <c r="U3682" s="9">
        <f t="shared" si="346"/>
        <v>22.4</v>
      </c>
      <c r="V3682" s="9">
        <f t="shared" si="347"/>
        <v>8</v>
      </c>
    </row>
    <row r="3683" spans="1:22" x14ac:dyDescent="0.25">
      <c r="A3683" t="s">
        <v>3845</v>
      </c>
      <c r="B3683" s="32" t="s">
        <v>2108</v>
      </c>
      <c r="C3683" t="s">
        <v>202</v>
      </c>
      <c r="D3683" t="s">
        <v>5604</v>
      </c>
      <c r="E3683" s="9">
        <v>0</v>
      </c>
      <c r="F3683" s="9">
        <v>0</v>
      </c>
      <c r="G3683" s="9">
        <v>0</v>
      </c>
      <c r="H3683" s="9">
        <v>0</v>
      </c>
      <c r="I3683" s="9">
        <v>0</v>
      </c>
      <c r="J3683" s="9">
        <v>0</v>
      </c>
      <c r="K3683">
        <v>0</v>
      </c>
      <c r="L3683" s="9">
        <v>0</v>
      </c>
      <c r="M3683" s="19">
        <v>0</v>
      </c>
      <c r="N3683" s="19">
        <v>0</v>
      </c>
      <c r="O3683" s="19">
        <v>1</v>
      </c>
      <c r="P3683" s="19">
        <v>0</v>
      </c>
      <c r="Q3683" s="19">
        <f t="shared" si="342"/>
        <v>0</v>
      </c>
      <c r="R3683" s="3">
        <f t="shared" si="343"/>
        <v>0.28867513459481287</v>
      </c>
      <c r="S3683" s="3">
        <f t="shared" si="344"/>
        <v>3.2894736842105261E-2</v>
      </c>
      <c r="T3683" s="9">
        <f t="shared" si="345"/>
        <v>0</v>
      </c>
      <c r="U3683" s="9">
        <f t="shared" si="346"/>
        <v>1</v>
      </c>
      <c r="V3683" s="9">
        <f t="shared" si="347"/>
        <v>0</v>
      </c>
    </row>
    <row r="3684" spans="1:22" x14ac:dyDescent="0.25">
      <c r="A3684" t="s">
        <v>3845</v>
      </c>
      <c r="B3684" s="32" t="s">
        <v>2108</v>
      </c>
      <c r="C3684" t="s">
        <v>202</v>
      </c>
      <c r="D3684" t="s">
        <v>4746</v>
      </c>
      <c r="E3684" s="9">
        <v>1</v>
      </c>
      <c r="F3684" s="9">
        <v>1</v>
      </c>
      <c r="G3684" s="9">
        <v>2</v>
      </c>
      <c r="H3684" s="9">
        <v>0</v>
      </c>
      <c r="I3684" s="9">
        <v>1</v>
      </c>
      <c r="J3684" s="9">
        <v>0</v>
      </c>
      <c r="K3684">
        <v>4.1999999999999993</v>
      </c>
      <c r="L3684" s="9">
        <v>0</v>
      </c>
      <c r="M3684" s="19">
        <v>1</v>
      </c>
      <c r="N3684" s="19">
        <v>0</v>
      </c>
      <c r="O3684" s="19">
        <v>1</v>
      </c>
      <c r="P3684" s="19">
        <v>0</v>
      </c>
      <c r="Q3684" s="19">
        <f t="shared" si="342"/>
        <v>4.1999999999999993</v>
      </c>
      <c r="R3684" s="3">
        <f t="shared" si="343"/>
        <v>1.2130602423272931</v>
      </c>
      <c r="S3684" s="3">
        <f t="shared" si="344"/>
        <v>5.2631578947368418E-2</v>
      </c>
      <c r="T3684" s="9">
        <f t="shared" si="345"/>
        <v>0</v>
      </c>
      <c r="U3684" s="9">
        <f t="shared" si="346"/>
        <v>4.1999999999999993</v>
      </c>
      <c r="V3684" s="9">
        <f t="shared" si="347"/>
        <v>2</v>
      </c>
    </row>
    <row r="3685" spans="1:22" x14ac:dyDescent="0.25">
      <c r="A3685" t="s">
        <v>4257</v>
      </c>
      <c r="B3685" s="32" t="s">
        <v>2426</v>
      </c>
      <c r="C3685" t="s">
        <v>202</v>
      </c>
      <c r="D3685" t="s">
        <v>5604</v>
      </c>
      <c r="E3685" s="9">
        <v>0</v>
      </c>
      <c r="F3685" s="9">
        <v>0</v>
      </c>
      <c r="G3685" s="9">
        <v>0</v>
      </c>
      <c r="H3685" s="9">
        <v>0</v>
      </c>
      <c r="I3685" s="9">
        <v>0</v>
      </c>
      <c r="J3685" s="9">
        <v>0</v>
      </c>
      <c r="K3685">
        <v>0</v>
      </c>
      <c r="L3685" s="9">
        <v>0</v>
      </c>
      <c r="M3685" s="19">
        <v>0</v>
      </c>
      <c r="N3685" s="19">
        <v>0</v>
      </c>
      <c r="O3685" s="19">
        <v>0</v>
      </c>
      <c r="P3685" s="19">
        <v>1</v>
      </c>
      <c r="Q3685" s="19">
        <f t="shared" si="342"/>
        <v>0</v>
      </c>
      <c r="R3685" s="3">
        <f t="shared" si="343"/>
        <v>0.28867513459481287</v>
      </c>
      <c r="S3685" s="3">
        <f t="shared" si="344"/>
        <v>3.2894736842105261E-2</v>
      </c>
      <c r="T3685" s="9">
        <f t="shared" si="345"/>
        <v>0</v>
      </c>
      <c r="U3685" s="9">
        <f t="shared" si="346"/>
        <v>1</v>
      </c>
      <c r="V3685" s="9">
        <f t="shared" si="347"/>
        <v>0</v>
      </c>
    </row>
    <row r="3686" spans="1:22" x14ac:dyDescent="0.25">
      <c r="A3686" t="s">
        <v>4257</v>
      </c>
      <c r="B3686" s="32" t="s">
        <v>2426</v>
      </c>
      <c r="C3686" t="s">
        <v>202</v>
      </c>
      <c r="D3686" t="s">
        <v>4746</v>
      </c>
      <c r="E3686" s="9">
        <v>0</v>
      </c>
      <c r="F3686" s="9">
        <v>0</v>
      </c>
      <c r="G3686" s="9">
        <v>0</v>
      </c>
      <c r="H3686" s="9">
        <v>2</v>
      </c>
      <c r="I3686" s="9">
        <v>0</v>
      </c>
      <c r="J3686" s="9">
        <v>1</v>
      </c>
      <c r="K3686">
        <v>1.4</v>
      </c>
      <c r="L3686" s="9">
        <v>1.4</v>
      </c>
      <c r="M3686" s="19">
        <v>0</v>
      </c>
      <c r="N3686" s="19">
        <v>0</v>
      </c>
      <c r="O3686" s="19">
        <v>0</v>
      </c>
      <c r="P3686" s="19">
        <v>0</v>
      </c>
      <c r="Q3686" s="19">
        <f t="shared" si="342"/>
        <v>1.4</v>
      </c>
      <c r="R3686" s="3">
        <f t="shared" si="343"/>
        <v>0.74569471371373275</v>
      </c>
      <c r="S3686" s="3">
        <f t="shared" si="344"/>
        <v>4.7697368421052641E-2</v>
      </c>
      <c r="T3686" s="9">
        <f t="shared" si="345"/>
        <v>0</v>
      </c>
      <c r="U3686" s="9">
        <f t="shared" si="346"/>
        <v>2</v>
      </c>
      <c r="V3686" s="9">
        <f t="shared" si="347"/>
        <v>1</v>
      </c>
    </row>
    <row r="3687" spans="1:22" x14ac:dyDescent="0.25">
      <c r="A3687" t="s">
        <v>4251</v>
      </c>
      <c r="B3687" s="32" t="s">
        <v>2393</v>
      </c>
      <c r="C3687" t="s">
        <v>202</v>
      </c>
      <c r="D3687" t="s">
        <v>5604</v>
      </c>
      <c r="E3687" s="9">
        <v>0</v>
      </c>
      <c r="F3687" s="9">
        <v>0</v>
      </c>
      <c r="G3687" s="9">
        <v>0</v>
      </c>
      <c r="H3687" s="9">
        <v>0</v>
      </c>
      <c r="I3687" s="9">
        <v>0</v>
      </c>
      <c r="J3687" s="9">
        <v>0</v>
      </c>
      <c r="K3687">
        <v>0</v>
      </c>
      <c r="L3687" s="9">
        <v>0</v>
      </c>
      <c r="M3687" s="19">
        <v>0</v>
      </c>
      <c r="N3687" s="19">
        <v>0</v>
      </c>
      <c r="O3687" s="19">
        <v>0</v>
      </c>
      <c r="P3687" s="19">
        <v>1</v>
      </c>
      <c r="Q3687" s="19">
        <f t="shared" si="342"/>
        <v>0</v>
      </c>
      <c r="R3687" s="3">
        <f t="shared" si="343"/>
        <v>0.28867513459481287</v>
      </c>
      <c r="S3687" s="3">
        <f t="shared" si="344"/>
        <v>3.2894736842105261E-2</v>
      </c>
      <c r="T3687" s="9">
        <f t="shared" si="345"/>
        <v>0</v>
      </c>
      <c r="U3687" s="9">
        <f t="shared" si="346"/>
        <v>1</v>
      </c>
      <c r="V3687" s="9">
        <f t="shared" si="347"/>
        <v>0</v>
      </c>
    </row>
    <row r="3688" spans="1:22" x14ac:dyDescent="0.25">
      <c r="A3688" t="s">
        <v>4251</v>
      </c>
      <c r="B3688" s="32" t="s">
        <v>2393</v>
      </c>
      <c r="C3688" t="s">
        <v>202</v>
      </c>
      <c r="D3688" t="s">
        <v>4746</v>
      </c>
      <c r="E3688" s="9">
        <v>0</v>
      </c>
      <c r="F3688" s="9">
        <v>1</v>
      </c>
      <c r="G3688" s="9">
        <v>1</v>
      </c>
      <c r="H3688" s="9">
        <v>0</v>
      </c>
      <c r="I3688" s="9">
        <v>0</v>
      </c>
      <c r="J3688" s="9">
        <v>0</v>
      </c>
      <c r="K3688">
        <v>2.8</v>
      </c>
      <c r="L3688" s="9">
        <v>0</v>
      </c>
      <c r="M3688" s="19">
        <v>0</v>
      </c>
      <c r="N3688" s="19">
        <v>0</v>
      </c>
      <c r="O3688" s="19">
        <v>3</v>
      </c>
      <c r="P3688" s="19">
        <v>0</v>
      </c>
      <c r="Q3688" s="19">
        <f t="shared" si="342"/>
        <v>2.8</v>
      </c>
      <c r="R3688" s="3">
        <f t="shared" si="343"/>
        <v>1.1188468089145098</v>
      </c>
      <c r="S3688" s="3">
        <f t="shared" si="344"/>
        <v>6.4144736842105268E-2</v>
      </c>
      <c r="T3688" s="9">
        <f t="shared" si="345"/>
        <v>0</v>
      </c>
      <c r="U3688" s="9">
        <f t="shared" si="346"/>
        <v>3</v>
      </c>
      <c r="V3688" s="9">
        <f t="shared" si="347"/>
        <v>1</v>
      </c>
    </row>
    <row r="3689" spans="1:22" x14ac:dyDescent="0.25">
      <c r="A3689" t="s">
        <v>4392</v>
      </c>
      <c r="B3689" s="32" t="s">
        <v>2459</v>
      </c>
      <c r="C3689" t="s">
        <v>202</v>
      </c>
      <c r="D3689" t="s">
        <v>4746</v>
      </c>
      <c r="E3689" s="9">
        <v>0</v>
      </c>
      <c r="F3689" s="9">
        <v>0</v>
      </c>
      <c r="G3689" s="9">
        <v>0</v>
      </c>
      <c r="H3689" s="9">
        <v>0</v>
      </c>
      <c r="I3689" s="9">
        <v>1</v>
      </c>
      <c r="J3689" s="9">
        <v>1</v>
      </c>
      <c r="K3689">
        <v>7</v>
      </c>
      <c r="L3689" s="9">
        <v>0</v>
      </c>
      <c r="M3689" s="19">
        <v>0</v>
      </c>
      <c r="N3689" s="19">
        <v>0</v>
      </c>
      <c r="O3689" s="19">
        <v>0</v>
      </c>
      <c r="P3689" s="19">
        <v>0</v>
      </c>
      <c r="Q3689" s="19">
        <f t="shared" si="342"/>
        <v>7</v>
      </c>
      <c r="R3689" s="3">
        <f t="shared" si="343"/>
        <v>2.0056737702645644</v>
      </c>
      <c r="S3689" s="3">
        <f t="shared" si="344"/>
        <v>9.8684210526315791E-2</v>
      </c>
      <c r="T3689" s="9">
        <f t="shared" si="345"/>
        <v>0</v>
      </c>
      <c r="U3689" s="9">
        <f t="shared" si="346"/>
        <v>7</v>
      </c>
      <c r="V3689" s="9">
        <f t="shared" si="347"/>
        <v>3</v>
      </c>
    </row>
    <row r="3690" spans="1:22" x14ac:dyDescent="0.25">
      <c r="A3690" t="s">
        <v>2897</v>
      </c>
      <c r="B3690" s="32" t="s">
        <v>2078</v>
      </c>
      <c r="C3690" t="s">
        <v>202</v>
      </c>
      <c r="D3690" t="s">
        <v>4746</v>
      </c>
      <c r="E3690" s="9">
        <v>0</v>
      </c>
      <c r="F3690" s="9">
        <v>0</v>
      </c>
      <c r="G3690" s="9">
        <v>1</v>
      </c>
      <c r="H3690" s="9">
        <v>0</v>
      </c>
      <c r="I3690" s="9">
        <v>0</v>
      </c>
      <c r="J3690" s="9">
        <v>1</v>
      </c>
      <c r="K3690">
        <v>0</v>
      </c>
      <c r="L3690" s="9">
        <v>0</v>
      </c>
      <c r="M3690" s="19">
        <v>0</v>
      </c>
      <c r="N3690" s="19">
        <v>0</v>
      </c>
      <c r="O3690" s="19">
        <v>0</v>
      </c>
      <c r="P3690" s="19">
        <v>0</v>
      </c>
      <c r="Q3690" s="19">
        <f t="shared" si="342"/>
        <v>0</v>
      </c>
      <c r="R3690" s="3">
        <f t="shared" si="343"/>
        <v>0.38924947208076149</v>
      </c>
      <c r="S3690" s="3">
        <f t="shared" si="344"/>
        <v>3.2894736842105261E-2</v>
      </c>
      <c r="T3690" s="9">
        <f t="shared" si="345"/>
        <v>0</v>
      </c>
      <c r="U3690" s="9">
        <f t="shared" si="346"/>
        <v>1</v>
      </c>
      <c r="V3690" s="9">
        <f t="shared" si="347"/>
        <v>1</v>
      </c>
    </row>
    <row r="3691" spans="1:22" x14ac:dyDescent="0.25">
      <c r="A3691" t="s">
        <v>4430</v>
      </c>
      <c r="B3691" s="32" t="s">
        <v>2074</v>
      </c>
      <c r="C3691" t="s">
        <v>202</v>
      </c>
      <c r="D3691" t="s">
        <v>5604</v>
      </c>
      <c r="E3691" s="9">
        <v>0</v>
      </c>
      <c r="F3691" s="9">
        <v>0</v>
      </c>
      <c r="G3691" s="9">
        <v>0</v>
      </c>
      <c r="H3691" s="9">
        <v>0</v>
      </c>
      <c r="I3691" s="9">
        <v>0</v>
      </c>
      <c r="J3691" s="9">
        <v>0</v>
      </c>
      <c r="K3691">
        <v>0</v>
      </c>
      <c r="L3691" s="9">
        <v>0</v>
      </c>
      <c r="M3691" s="19">
        <v>0</v>
      </c>
      <c r="N3691" s="19">
        <v>0</v>
      </c>
      <c r="O3691" s="19">
        <v>0</v>
      </c>
      <c r="P3691" s="19">
        <v>1</v>
      </c>
      <c r="Q3691" s="19">
        <f t="shared" si="342"/>
        <v>0</v>
      </c>
      <c r="R3691" s="3">
        <f t="shared" si="343"/>
        <v>0.28867513459481287</v>
      </c>
      <c r="S3691" s="3">
        <f t="shared" si="344"/>
        <v>3.2894736842105261E-2</v>
      </c>
      <c r="T3691" s="9">
        <f t="shared" si="345"/>
        <v>0</v>
      </c>
      <c r="U3691" s="9">
        <f t="shared" si="346"/>
        <v>1</v>
      </c>
      <c r="V3691" s="9">
        <f t="shared" si="347"/>
        <v>0</v>
      </c>
    </row>
    <row r="3692" spans="1:22" x14ac:dyDescent="0.25">
      <c r="A3692" t="s">
        <v>4430</v>
      </c>
      <c r="B3692" s="32" t="s">
        <v>2074</v>
      </c>
      <c r="C3692" t="s">
        <v>202</v>
      </c>
      <c r="D3692" t="s">
        <v>4746</v>
      </c>
      <c r="E3692" s="9">
        <v>0</v>
      </c>
      <c r="F3692" s="9">
        <v>0</v>
      </c>
      <c r="G3692" s="9">
        <v>0</v>
      </c>
      <c r="H3692" s="9">
        <v>0</v>
      </c>
      <c r="I3692" s="9">
        <v>0</v>
      </c>
      <c r="J3692" s="9">
        <v>0</v>
      </c>
      <c r="K3692">
        <v>4.1999999999999993</v>
      </c>
      <c r="L3692" s="9">
        <v>0</v>
      </c>
      <c r="M3692" s="19">
        <v>1</v>
      </c>
      <c r="N3692" s="19">
        <v>0</v>
      </c>
      <c r="O3692" s="19">
        <v>0</v>
      </c>
      <c r="P3692" s="19">
        <v>0</v>
      </c>
      <c r="Q3692" s="19">
        <f t="shared" si="342"/>
        <v>4.1999999999999993</v>
      </c>
      <c r="R3692" s="3">
        <f t="shared" si="343"/>
        <v>1.2205314292130987</v>
      </c>
      <c r="S3692" s="3">
        <f t="shared" si="344"/>
        <v>8.5526315789473673E-2</v>
      </c>
      <c r="T3692" s="9">
        <f t="shared" si="345"/>
        <v>0</v>
      </c>
      <c r="U3692" s="9">
        <f t="shared" si="346"/>
        <v>4.1999999999999993</v>
      </c>
      <c r="V3692" s="9">
        <f t="shared" si="347"/>
        <v>2</v>
      </c>
    </row>
    <row r="3693" spans="1:22" x14ac:dyDescent="0.25">
      <c r="A3693" t="s">
        <v>4116</v>
      </c>
      <c r="B3693" s="32" t="s">
        <v>2405</v>
      </c>
      <c r="C3693" t="s">
        <v>202</v>
      </c>
      <c r="D3693" t="s">
        <v>4746</v>
      </c>
      <c r="E3693" s="9">
        <v>0</v>
      </c>
      <c r="F3693" s="9">
        <v>0</v>
      </c>
      <c r="G3693" s="9">
        <v>0</v>
      </c>
      <c r="H3693" s="9">
        <v>0</v>
      </c>
      <c r="I3693" s="9">
        <v>0</v>
      </c>
      <c r="J3693" s="9">
        <v>0</v>
      </c>
      <c r="K3693">
        <v>2.8</v>
      </c>
      <c r="L3693" s="9">
        <v>0</v>
      </c>
      <c r="M3693" s="19">
        <v>0</v>
      </c>
      <c r="N3693" s="19">
        <v>0</v>
      </c>
      <c r="O3693" s="19">
        <v>0</v>
      </c>
      <c r="P3693" s="19">
        <v>0</v>
      </c>
      <c r="Q3693" s="19">
        <f t="shared" si="342"/>
        <v>2.8</v>
      </c>
      <c r="R3693" s="3">
        <f t="shared" si="343"/>
        <v>0.808290376865476</v>
      </c>
      <c r="S3693" s="3">
        <f t="shared" si="344"/>
        <v>9.2105263157894732E-2</v>
      </c>
      <c r="T3693" s="9">
        <f t="shared" si="345"/>
        <v>0</v>
      </c>
      <c r="U3693" s="9">
        <f t="shared" si="346"/>
        <v>2.8</v>
      </c>
      <c r="V3693" s="9">
        <f t="shared" si="347"/>
        <v>1</v>
      </c>
    </row>
    <row r="3694" spans="1:22" x14ac:dyDescent="0.25">
      <c r="A3694" t="s">
        <v>3863</v>
      </c>
      <c r="B3694" s="32" t="s">
        <v>2472</v>
      </c>
      <c r="C3694" t="s">
        <v>202</v>
      </c>
      <c r="D3694" t="s">
        <v>5604</v>
      </c>
      <c r="E3694" s="9">
        <v>0</v>
      </c>
      <c r="F3694" s="9">
        <v>0</v>
      </c>
      <c r="G3694" s="9">
        <v>0</v>
      </c>
      <c r="H3694" s="9">
        <v>0</v>
      </c>
      <c r="I3694" s="9">
        <v>0</v>
      </c>
      <c r="J3694" s="9">
        <v>0</v>
      </c>
      <c r="K3694">
        <v>0</v>
      </c>
      <c r="L3694" s="9">
        <v>0</v>
      </c>
      <c r="M3694" s="19">
        <v>0</v>
      </c>
      <c r="N3694" s="19">
        <v>0</v>
      </c>
      <c r="O3694" s="19">
        <v>0</v>
      </c>
      <c r="P3694" s="19">
        <v>1</v>
      </c>
      <c r="Q3694" s="19">
        <f t="shared" si="342"/>
        <v>0</v>
      </c>
      <c r="R3694" s="3">
        <f t="shared" si="343"/>
        <v>0.28867513459481287</v>
      </c>
      <c r="S3694" s="3">
        <f t="shared" si="344"/>
        <v>3.2894736842105261E-2</v>
      </c>
      <c r="T3694" s="9">
        <f t="shared" si="345"/>
        <v>0</v>
      </c>
      <c r="U3694" s="9">
        <f t="shared" si="346"/>
        <v>1</v>
      </c>
      <c r="V3694" s="9">
        <f t="shared" si="347"/>
        <v>0</v>
      </c>
    </row>
    <row r="3695" spans="1:22" x14ac:dyDescent="0.25">
      <c r="A3695" t="s">
        <v>3863</v>
      </c>
      <c r="B3695" s="32" t="s">
        <v>2472</v>
      </c>
      <c r="C3695" t="s">
        <v>202</v>
      </c>
      <c r="D3695" t="s">
        <v>4746</v>
      </c>
      <c r="E3695" s="9">
        <v>0</v>
      </c>
      <c r="F3695" s="9">
        <v>1</v>
      </c>
      <c r="G3695" s="9">
        <v>0</v>
      </c>
      <c r="H3695" s="9">
        <v>0</v>
      </c>
      <c r="I3695" s="9">
        <v>1</v>
      </c>
      <c r="J3695" s="9">
        <v>1</v>
      </c>
      <c r="K3695">
        <v>1.4</v>
      </c>
      <c r="L3695" s="9">
        <v>0</v>
      </c>
      <c r="M3695" s="19">
        <v>0</v>
      </c>
      <c r="N3695" s="19">
        <v>0</v>
      </c>
      <c r="O3695" s="19">
        <v>1</v>
      </c>
      <c r="P3695" s="19">
        <v>0</v>
      </c>
      <c r="Q3695" s="19">
        <f t="shared" si="342"/>
        <v>1.4</v>
      </c>
      <c r="R3695" s="3">
        <f t="shared" si="343"/>
        <v>0.56648838550237801</v>
      </c>
      <c r="S3695" s="3">
        <f t="shared" si="344"/>
        <v>3.5526315789473691E-2</v>
      </c>
      <c r="T3695" s="9">
        <f t="shared" si="345"/>
        <v>0</v>
      </c>
      <c r="U3695" s="9">
        <f t="shared" si="346"/>
        <v>1.4</v>
      </c>
      <c r="V3695" s="9">
        <f t="shared" si="347"/>
        <v>1</v>
      </c>
    </row>
    <row r="3696" spans="1:22" x14ac:dyDescent="0.25">
      <c r="A3696" t="s">
        <v>3857</v>
      </c>
      <c r="B3696" s="32" t="s">
        <v>2122</v>
      </c>
      <c r="C3696" t="s">
        <v>202</v>
      </c>
      <c r="D3696" t="s">
        <v>5604</v>
      </c>
      <c r="E3696" s="9">
        <v>0</v>
      </c>
      <c r="F3696" s="9">
        <v>0</v>
      </c>
      <c r="G3696" s="9">
        <v>0</v>
      </c>
      <c r="H3696" s="9">
        <v>0</v>
      </c>
      <c r="I3696" s="9">
        <v>0</v>
      </c>
      <c r="J3696" s="9">
        <v>0</v>
      </c>
      <c r="K3696">
        <v>0</v>
      </c>
      <c r="L3696" s="9">
        <v>0</v>
      </c>
      <c r="M3696" s="19">
        <v>0</v>
      </c>
      <c r="N3696" s="19">
        <v>0</v>
      </c>
      <c r="O3696" s="19">
        <v>0</v>
      </c>
      <c r="P3696" s="19">
        <v>1</v>
      </c>
      <c r="Q3696" s="19">
        <f t="shared" si="342"/>
        <v>0</v>
      </c>
      <c r="R3696" s="3">
        <f t="shared" si="343"/>
        <v>0.28867513459481287</v>
      </c>
      <c r="S3696" s="3">
        <f t="shared" si="344"/>
        <v>3.2894736842105261E-2</v>
      </c>
      <c r="T3696" s="9">
        <f t="shared" si="345"/>
        <v>0</v>
      </c>
      <c r="U3696" s="9">
        <f t="shared" si="346"/>
        <v>1</v>
      </c>
      <c r="V3696" s="9">
        <f t="shared" si="347"/>
        <v>0</v>
      </c>
    </row>
    <row r="3697" spans="1:22" x14ac:dyDescent="0.25">
      <c r="A3697" t="s">
        <v>3857</v>
      </c>
      <c r="B3697" s="32" t="s">
        <v>2122</v>
      </c>
      <c r="C3697" t="s">
        <v>202</v>
      </c>
      <c r="D3697" t="s">
        <v>4746</v>
      </c>
      <c r="E3697" s="9">
        <v>1</v>
      </c>
      <c r="F3697" s="9">
        <v>1</v>
      </c>
      <c r="G3697" s="9">
        <v>0</v>
      </c>
      <c r="H3697" s="9">
        <v>0</v>
      </c>
      <c r="I3697" s="9">
        <v>0</v>
      </c>
      <c r="J3697" s="9">
        <v>0</v>
      </c>
      <c r="K3697">
        <v>5.6</v>
      </c>
      <c r="L3697" s="9">
        <v>0</v>
      </c>
      <c r="M3697" s="19">
        <v>0</v>
      </c>
      <c r="N3697" s="19">
        <v>2</v>
      </c>
      <c r="O3697" s="19">
        <v>0</v>
      </c>
      <c r="P3697" s="19">
        <v>0</v>
      </c>
      <c r="Q3697" s="19">
        <f t="shared" si="342"/>
        <v>5.6</v>
      </c>
      <c r="R3697" s="3">
        <f t="shared" si="343"/>
        <v>1.6426143242349429</v>
      </c>
      <c r="S3697" s="3">
        <f t="shared" si="344"/>
        <v>7.8947368421052627E-2</v>
      </c>
      <c r="T3697" s="9">
        <f t="shared" si="345"/>
        <v>0</v>
      </c>
      <c r="U3697" s="9">
        <f t="shared" si="346"/>
        <v>5.6</v>
      </c>
      <c r="V3697" s="9">
        <f t="shared" si="347"/>
        <v>2</v>
      </c>
    </row>
    <row r="3698" spans="1:22" x14ac:dyDescent="0.25">
      <c r="A3698" t="s">
        <v>3852</v>
      </c>
      <c r="B3698" s="32" t="s">
        <v>2444</v>
      </c>
      <c r="C3698" t="s">
        <v>202</v>
      </c>
      <c r="D3698" t="s">
        <v>4746</v>
      </c>
      <c r="E3698" s="9">
        <v>0</v>
      </c>
      <c r="F3698" s="9">
        <v>0</v>
      </c>
      <c r="G3698" s="9">
        <v>0</v>
      </c>
      <c r="H3698" s="9">
        <v>1</v>
      </c>
      <c r="I3698" s="9">
        <v>1</v>
      </c>
      <c r="J3698" s="9">
        <v>0</v>
      </c>
      <c r="K3698">
        <v>0</v>
      </c>
      <c r="L3698" s="9">
        <v>1.4</v>
      </c>
      <c r="M3698" s="19">
        <v>0</v>
      </c>
      <c r="N3698" s="19">
        <v>0</v>
      </c>
      <c r="O3698" s="19">
        <v>1</v>
      </c>
      <c r="P3698" s="19">
        <v>0</v>
      </c>
      <c r="Q3698" s="19">
        <f t="shared" si="342"/>
        <v>0</v>
      </c>
      <c r="R3698" s="3">
        <f t="shared" si="343"/>
        <v>0.55158174756097966</v>
      </c>
      <c r="S3698" s="3">
        <f t="shared" si="344"/>
        <v>3.6184210526315791E-2</v>
      </c>
      <c r="T3698" s="9">
        <f t="shared" si="345"/>
        <v>0</v>
      </c>
      <c r="U3698" s="9">
        <f t="shared" si="346"/>
        <v>1.4</v>
      </c>
      <c r="V3698" s="9">
        <f t="shared" si="347"/>
        <v>1</v>
      </c>
    </row>
    <row r="3699" spans="1:22" x14ac:dyDescent="0.25">
      <c r="A3699" t="s">
        <v>3118</v>
      </c>
      <c r="B3699" s="32" t="s">
        <v>2052</v>
      </c>
      <c r="C3699" t="s">
        <v>202</v>
      </c>
      <c r="D3699" t="s">
        <v>4746</v>
      </c>
      <c r="E3699" s="9">
        <v>0</v>
      </c>
      <c r="F3699" s="9">
        <v>0</v>
      </c>
      <c r="G3699" s="9">
        <v>0</v>
      </c>
      <c r="H3699" s="9">
        <v>0</v>
      </c>
      <c r="I3699" s="9">
        <v>0</v>
      </c>
      <c r="J3699" s="9">
        <v>1</v>
      </c>
      <c r="K3699">
        <v>2.8</v>
      </c>
      <c r="L3699" s="9">
        <v>1.4</v>
      </c>
      <c r="M3699" s="19">
        <v>1</v>
      </c>
      <c r="N3699" s="19">
        <v>0</v>
      </c>
      <c r="O3699" s="19">
        <v>0</v>
      </c>
      <c r="P3699" s="19">
        <v>0</v>
      </c>
      <c r="Q3699" s="19">
        <f t="shared" si="342"/>
        <v>2.8</v>
      </c>
      <c r="R3699" s="3">
        <f t="shared" si="343"/>
        <v>0.88403345610624451</v>
      </c>
      <c r="S3699" s="3">
        <f t="shared" si="344"/>
        <v>5.0986842105263157E-2</v>
      </c>
      <c r="T3699" s="9">
        <f t="shared" si="345"/>
        <v>0</v>
      </c>
      <c r="U3699" s="9">
        <f t="shared" si="346"/>
        <v>2.8</v>
      </c>
      <c r="V3699" s="9">
        <f t="shared" si="347"/>
        <v>1</v>
      </c>
    </row>
    <row r="3700" spans="1:22" x14ac:dyDescent="0.25">
      <c r="A3700" t="s">
        <v>4175</v>
      </c>
      <c r="B3700" s="32" t="s">
        <v>2478</v>
      </c>
      <c r="C3700" t="s">
        <v>202</v>
      </c>
      <c r="D3700" t="s">
        <v>5604</v>
      </c>
      <c r="E3700" s="9">
        <v>0</v>
      </c>
      <c r="F3700" s="9">
        <v>0</v>
      </c>
      <c r="G3700" s="9">
        <v>0</v>
      </c>
      <c r="H3700" s="9">
        <v>0</v>
      </c>
      <c r="I3700" s="9">
        <v>0</v>
      </c>
      <c r="J3700" s="9">
        <v>0</v>
      </c>
      <c r="K3700">
        <v>0</v>
      </c>
      <c r="L3700" s="9">
        <v>0</v>
      </c>
      <c r="M3700" s="19">
        <v>0</v>
      </c>
      <c r="N3700" s="19">
        <v>0</v>
      </c>
      <c r="O3700" s="19">
        <v>0</v>
      </c>
      <c r="P3700" s="19">
        <v>1</v>
      </c>
      <c r="Q3700" s="19">
        <f t="shared" si="342"/>
        <v>0</v>
      </c>
      <c r="R3700" s="3">
        <f t="shared" si="343"/>
        <v>0.28867513459481287</v>
      </c>
      <c r="S3700" s="3">
        <f t="shared" si="344"/>
        <v>3.2894736842105261E-2</v>
      </c>
      <c r="T3700" s="9">
        <f t="shared" si="345"/>
        <v>0</v>
      </c>
      <c r="U3700" s="9">
        <f t="shared" si="346"/>
        <v>1</v>
      </c>
      <c r="V3700" s="9">
        <f t="shared" si="347"/>
        <v>0</v>
      </c>
    </row>
    <row r="3701" spans="1:22" x14ac:dyDescent="0.25">
      <c r="A3701" t="s">
        <v>4175</v>
      </c>
      <c r="B3701" s="32" t="s">
        <v>2478</v>
      </c>
      <c r="C3701" t="s">
        <v>202</v>
      </c>
      <c r="D3701" t="s">
        <v>4746</v>
      </c>
      <c r="E3701" s="9">
        <v>2</v>
      </c>
      <c r="F3701" s="9">
        <v>1</v>
      </c>
      <c r="G3701" s="9">
        <v>1</v>
      </c>
      <c r="H3701" s="9">
        <v>1</v>
      </c>
      <c r="I3701" s="9">
        <v>0</v>
      </c>
      <c r="J3701" s="9">
        <v>1</v>
      </c>
      <c r="K3701">
        <v>4.1999999999999993</v>
      </c>
      <c r="L3701" s="9">
        <v>0</v>
      </c>
      <c r="M3701" s="19">
        <v>0</v>
      </c>
      <c r="N3701" s="19">
        <v>1</v>
      </c>
      <c r="O3701" s="19">
        <v>1</v>
      </c>
      <c r="P3701" s="19">
        <v>0</v>
      </c>
      <c r="Q3701" s="19">
        <f t="shared" si="342"/>
        <v>4.1999999999999993</v>
      </c>
      <c r="R3701" s="3">
        <f t="shared" si="343"/>
        <v>1.176924600453026</v>
      </c>
      <c r="S3701" s="3">
        <f t="shared" si="344"/>
        <v>5.0164473684210523E-2</v>
      </c>
      <c r="T3701" s="9">
        <f t="shared" si="345"/>
        <v>0</v>
      </c>
      <c r="U3701" s="9">
        <f t="shared" si="346"/>
        <v>4.1999999999999993</v>
      </c>
      <c r="V3701" s="9">
        <f t="shared" si="347"/>
        <v>2</v>
      </c>
    </row>
    <row r="3702" spans="1:22" x14ac:dyDescent="0.25">
      <c r="A3702" t="s">
        <v>4382</v>
      </c>
      <c r="B3702" s="32" t="s">
        <v>2417</v>
      </c>
      <c r="C3702" t="s">
        <v>202</v>
      </c>
      <c r="D3702" t="s">
        <v>4746</v>
      </c>
      <c r="E3702" s="9">
        <v>0</v>
      </c>
      <c r="F3702" s="9">
        <v>0</v>
      </c>
      <c r="G3702" s="9">
        <v>0</v>
      </c>
      <c r="H3702" s="9">
        <v>2</v>
      </c>
      <c r="I3702" s="9">
        <v>0</v>
      </c>
      <c r="J3702" s="9">
        <v>1</v>
      </c>
      <c r="K3702">
        <v>0</v>
      </c>
      <c r="L3702" s="9">
        <v>0</v>
      </c>
      <c r="M3702" s="19">
        <v>0</v>
      </c>
      <c r="N3702" s="19">
        <v>1</v>
      </c>
      <c r="O3702" s="19">
        <v>0</v>
      </c>
      <c r="P3702" s="19">
        <v>0</v>
      </c>
      <c r="Q3702" s="19">
        <f t="shared" si="342"/>
        <v>0</v>
      </c>
      <c r="R3702" s="3">
        <f t="shared" si="343"/>
        <v>0.6513389472789296</v>
      </c>
      <c r="S3702" s="3">
        <f t="shared" si="344"/>
        <v>4.3859649122807015E-2</v>
      </c>
      <c r="T3702" s="9">
        <f t="shared" si="345"/>
        <v>0</v>
      </c>
      <c r="U3702" s="9">
        <f t="shared" si="346"/>
        <v>2</v>
      </c>
      <c r="V3702" s="9">
        <f t="shared" si="347"/>
        <v>1</v>
      </c>
    </row>
    <row r="3703" spans="1:22" x14ac:dyDescent="0.25">
      <c r="A3703" t="s">
        <v>4394</v>
      </c>
      <c r="B3703" s="32" t="s">
        <v>2432</v>
      </c>
      <c r="C3703" t="s">
        <v>202</v>
      </c>
      <c r="D3703" t="s">
        <v>4746</v>
      </c>
      <c r="E3703" s="9">
        <v>0</v>
      </c>
      <c r="F3703" s="9">
        <v>0</v>
      </c>
      <c r="G3703" s="9">
        <v>0</v>
      </c>
      <c r="H3703" s="9">
        <v>0</v>
      </c>
      <c r="I3703" s="9">
        <v>1</v>
      </c>
      <c r="J3703" s="9">
        <v>0</v>
      </c>
      <c r="K3703">
        <v>1.4</v>
      </c>
      <c r="L3703" s="9">
        <v>0</v>
      </c>
      <c r="M3703" s="19">
        <v>0</v>
      </c>
      <c r="N3703" s="19">
        <v>0</v>
      </c>
      <c r="O3703" s="19">
        <v>0</v>
      </c>
      <c r="P3703" s="19">
        <v>0</v>
      </c>
      <c r="Q3703" s="19">
        <f t="shared" si="342"/>
        <v>1.4</v>
      </c>
      <c r="R3703" s="3">
        <f t="shared" si="343"/>
        <v>0.47482054026183984</v>
      </c>
      <c r="S3703" s="3">
        <f t="shared" si="344"/>
        <v>3.9473684210526314E-2</v>
      </c>
      <c r="T3703" s="9">
        <f t="shared" si="345"/>
        <v>0</v>
      </c>
      <c r="U3703" s="9">
        <f t="shared" si="346"/>
        <v>1.4</v>
      </c>
      <c r="V3703" s="9">
        <f t="shared" si="347"/>
        <v>1</v>
      </c>
    </row>
    <row r="3704" spans="1:22" x14ac:dyDescent="0.25">
      <c r="A3704" t="s">
        <v>4399</v>
      </c>
      <c r="B3704" s="32" t="s">
        <v>2466</v>
      </c>
      <c r="C3704" t="s">
        <v>202</v>
      </c>
      <c r="D3704" t="s">
        <v>4746</v>
      </c>
      <c r="E3704" s="9">
        <v>0</v>
      </c>
      <c r="F3704" s="9">
        <v>0</v>
      </c>
      <c r="G3704" s="9">
        <v>0</v>
      </c>
      <c r="H3704" s="9">
        <v>0</v>
      </c>
      <c r="I3704" s="9">
        <v>1</v>
      </c>
      <c r="J3704" s="9">
        <v>0</v>
      </c>
      <c r="K3704">
        <v>0</v>
      </c>
      <c r="L3704" s="9">
        <v>0</v>
      </c>
      <c r="M3704" s="19">
        <v>0</v>
      </c>
      <c r="N3704" s="19">
        <v>0</v>
      </c>
      <c r="O3704" s="19">
        <v>0</v>
      </c>
      <c r="P3704" s="19">
        <v>0</v>
      </c>
      <c r="Q3704" s="19">
        <f t="shared" si="342"/>
        <v>0</v>
      </c>
      <c r="R3704" s="3">
        <f t="shared" si="343"/>
        <v>0.28867513459481287</v>
      </c>
      <c r="S3704" s="3">
        <f t="shared" si="344"/>
        <v>3.2894736842105261E-2</v>
      </c>
      <c r="T3704" s="9">
        <f t="shared" si="345"/>
        <v>0</v>
      </c>
      <c r="U3704" s="9">
        <f t="shared" si="346"/>
        <v>1</v>
      </c>
      <c r="V3704" s="9">
        <f t="shared" si="347"/>
        <v>0</v>
      </c>
    </row>
    <row r="3705" spans="1:22" x14ac:dyDescent="0.25">
      <c r="A3705" t="s">
        <v>2887</v>
      </c>
      <c r="B3705" s="32" t="s">
        <v>1990</v>
      </c>
      <c r="C3705" t="s">
        <v>202</v>
      </c>
      <c r="D3705" t="s">
        <v>5604</v>
      </c>
      <c r="E3705" s="9">
        <v>0</v>
      </c>
      <c r="F3705" s="9">
        <v>0</v>
      </c>
      <c r="G3705" s="9">
        <v>0</v>
      </c>
      <c r="H3705" s="9">
        <v>0</v>
      </c>
      <c r="I3705" s="9">
        <v>0</v>
      </c>
      <c r="J3705" s="9">
        <v>0</v>
      </c>
      <c r="K3705">
        <v>0</v>
      </c>
      <c r="L3705" s="9">
        <v>0</v>
      </c>
      <c r="M3705" s="19">
        <v>0</v>
      </c>
      <c r="N3705" s="19">
        <v>0</v>
      </c>
      <c r="O3705" s="19">
        <v>1</v>
      </c>
      <c r="P3705" s="19">
        <v>2</v>
      </c>
      <c r="Q3705" s="19">
        <f t="shared" si="342"/>
        <v>0</v>
      </c>
      <c r="R3705" s="3">
        <f t="shared" si="343"/>
        <v>0.62158156050806102</v>
      </c>
      <c r="S3705" s="3">
        <f t="shared" si="344"/>
        <v>4.9342105263157895E-2</v>
      </c>
      <c r="T3705" s="9">
        <f t="shared" si="345"/>
        <v>0</v>
      </c>
      <c r="U3705" s="9">
        <f t="shared" si="346"/>
        <v>2</v>
      </c>
      <c r="V3705" s="9">
        <f t="shared" si="347"/>
        <v>1</v>
      </c>
    </row>
    <row r="3706" spans="1:22" x14ac:dyDescent="0.25">
      <c r="A3706" t="s">
        <v>2887</v>
      </c>
      <c r="B3706" s="32" t="s">
        <v>1990</v>
      </c>
      <c r="C3706" t="s">
        <v>202</v>
      </c>
      <c r="D3706" t="s">
        <v>4746</v>
      </c>
      <c r="E3706" s="9">
        <v>1</v>
      </c>
      <c r="F3706" s="9">
        <v>0</v>
      </c>
      <c r="G3706" s="9">
        <v>3</v>
      </c>
      <c r="H3706" s="9">
        <v>2</v>
      </c>
      <c r="I3706" s="9">
        <v>2</v>
      </c>
      <c r="J3706" s="9">
        <v>3</v>
      </c>
      <c r="K3706">
        <v>22.4</v>
      </c>
      <c r="L3706" s="9">
        <v>2.8</v>
      </c>
      <c r="M3706" s="19">
        <v>2</v>
      </c>
      <c r="N3706" s="19">
        <v>4</v>
      </c>
      <c r="O3706" s="19">
        <v>3</v>
      </c>
      <c r="P3706" s="19">
        <v>0</v>
      </c>
      <c r="Q3706" s="19">
        <f t="shared" si="342"/>
        <v>22.4</v>
      </c>
      <c r="R3706" s="3">
        <f t="shared" si="343"/>
        <v>5.9950484619063813</v>
      </c>
      <c r="S3706" s="3">
        <f t="shared" si="344"/>
        <v>0.14868421052631578</v>
      </c>
      <c r="T3706" s="9">
        <f t="shared" si="345"/>
        <v>0</v>
      </c>
      <c r="U3706" s="9">
        <f t="shared" si="346"/>
        <v>22.4</v>
      </c>
      <c r="V3706" s="9">
        <f t="shared" si="347"/>
        <v>8</v>
      </c>
    </row>
    <row r="3707" spans="1:22" x14ac:dyDescent="0.25">
      <c r="A3707" t="s">
        <v>4057</v>
      </c>
      <c r="B3707" s="32" t="s">
        <v>1988</v>
      </c>
      <c r="C3707" t="s">
        <v>202</v>
      </c>
      <c r="D3707" t="s">
        <v>5604</v>
      </c>
      <c r="E3707" s="9">
        <v>0</v>
      </c>
      <c r="F3707" s="9">
        <v>0</v>
      </c>
      <c r="G3707" s="9">
        <v>0</v>
      </c>
      <c r="H3707" s="9">
        <v>0</v>
      </c>
      <c r="I3707" s="9">
        <v>0</v>
      </c>
      <c r="J3707" s="9">
        <v>0</v>
      </c>
      <c r="K3707">
        <v>0</v>
      </c>
      <c r="L3707" s="9">
        <v>0</v>
      </c>
      <c r="M3707" s="19">
        <v>0</v>
      </c>
      <c r="N3707" s="19">
        <v>0</v>
      </c>
      <c r="O3707" s="19">
        <v>1</v>
      </c>
      <c r="P3707" s="19">
        <v>2</v>
      </c>
      <c r="Q3707" s="19">
        <f t="shared" si="342"/>
        <v>0</v>
      </c>
      <c r="R3707" s="3">
        <f t="shared" si="343"/>
        <v>0.62158156050806102</v>
      </c>
      <c r="S3707" s="3">
        <f t="shared" si="344"/>
        <v>4.9342105263157895E-2</v>
      </c>
      <c r="T3707" s="9">
        <f t="shared" si="345"/>
        <v>0</v>
      </c>
      <c r="U3707" s="9">
        <f t="shared" si="346"/>
        <v>2</v>
      </c>
      <c r="V3707" s="9">
        <f t="shared" si="347"/>
        <v>1</v>
      </c>
    </row>
    <row r="3708" spans="1:22" x14ac:dyDescent="0.25">
      <c r="A3708" t="s">
        <v>4057</v>
      </c>
      <c r="B3708" s="32" t="s">
        <v>1988</v>
      </c>
      <c r="C3708" t="s">
        <v>202</v>
      </c>
      <c r="D3708" t="s">
        <v>4746</v>
      </c>
      <c r="E3708" s="9">
        <v>0</v>
      </c>
      <c r="F3708" s="9">
        <v>0</v>
      </c>
      <c r="G3708" s="9">
        <v>1</v>
      </c>
      <c r="H3708" s="9">
        <v>1</v>
      </c>
      <c r="I3708" s="9">
        <v>6</v>
      </c>
      <c r="J3708" s="9">
        <v>1</v>
      </c>
      <c r="K3708">
        <v>7</v>
      </c>
      <c r="L3708" s="9">
        <v>0</v>
      </c>
      <c r="M3708" s="19">
        <v>1</v>
      </c>
      <c r="N3708" s="19">
        <v>2</v>
      </c>
      <c r="O3708" s="19">
        <v>1</v>
      </c>
      <c r="P3708" s="19">
        <v>0</v>
      </c>
      <c r="Q3708" s="19">
        <f t="shared" si="342"/>
        <v>7</v>
      </c>
      <c r="R3708" s="3">
        <f t="shared" si="343"/>
        <v>2.3484359721209165</v>
      </c>
      <c r="S3708" s="3">
        <f t="shared" si="344"/>
        <v>8.2236842105263164E-2</v>
      </c>
      <c r="T3708" s="9">
        <f t="shared" si="345"/>
        <v>0</v>
      </c>
      <c r="U3708" s="9">
        <f t="shared" si="346"/>
        <v>7</v>
      </c>
      <c r="V3708" s="9">
        <f t="shared" si="347"/>
        <v>3</v>
      </c>
    </row>
    <row r="3709" spans="1:22" x14ac:dyDescent="0.25">
      <c r="A3709" t="s">
        <v>3153</v>
      </c>
      <c r="B3709" s="32" t="s">
        <v>2114</v>
      </c>
      <c r="C3709" t="s">
        <v>202</v>
      </c>
      <c r="D3709" t="s">
        <v>5604</v>
      </c>
      <c r="E3709" s="9">
        <v>0</v>
      </c>
      <c r="F3709" s="9">
        <v>0</v>
      </c>
      <c r="G3709" s="9">
        <v>0</v>
      </c>
      <c r="H3709" s="9">
        <v>0</v>
      </c>
      <c r="I3709" s="9">
        <v>0</v>
      </c>
      <c r="J3709" s="9">
        <v>0</v>
      </c>
      <c r="K3709">
        <v>0</v>
      </c>
      <c r="L3709" s="9">
        <v>0</v>
      </c>
      <c r="M3709" s="19">
        <v>0</v>
      </c>
      <c r="N3709" s="19">
        <v>0</v>
      </c>
      <c r="O3709" s="19">
        <v>1</v>
      </c>
      <c r="P3709" s="19">
        <v>2</v>
      </c>
      <c r="Q3709" s="19">
        <f t="shared" si="342"/>
        <v>0</v>
      </c>
      <c r="R3709" s="3">
        <f t="shared" si="343"/>
        <v>0.62158156050806102</v>
      </c>
      <c r="S3709" s="3">
        <f t="shared" si="344"/>
        <v>4.9342105263157895E-2</v>
      </c>
      <c r="T3709" s="9">
        <f t="shared" si="345"/>
        <v>0</v>
      </c>
      <c r="U3709" s="9">
        <f t="shared" si="346"/>
        <v>2</v>
      </c>
      <c r="V3709" s="9">
        <f t="shared" si="347"/>
        <v>1</v>
      </c>
    </row>
    <row r="3710" spans="1:22" x14ac:dyDescent="0.25">
      <c r="A3710" t="s">
        <v>3153</v>
      </c>
      <c r="B3710" s="32" t="s">
        <v>2114</v>
      </c>
      <c r="C3710" t="s">
        <v>202</v>
      </c>
      <c r="D3710" t="s">
        <v>4746</v>
      </c>
      <c r="E3710" s="9">
        <v>0</v>
      </c>
      <c r="F3710" s="9">
        <v>0</v>
      </c>
      <c r="G3710" s="9">
        <v>3</v>
      </c>
      <c r="H3710" s="9">
        <v>4</v>
      </c>
      <c r="I3710" s="9">
        <v>0</v>
      </c>
      <c r="J3710" s="9">
        <v>0</v>
      </c>
      <c r="K3710">
        <v>7</v>
      </c>
      <c r="L3710" s="9">
        <v>1.4</v>
      </c>
      <c r="M3710" s="19">
        <v>1</v>
      </c>
      <c r="N3710" s="19">
        <v>6</v>
      </c>
      <c r="O3710" s="19">
        <v>0</v>
      </c>
      <c r="P3710" s="19">
        <v>0</v>
      </c>
      <c r="Q3710" s="19">
        <f t="shared" si="342"/>
        <v>7</v>
      </c>
      <c r="R3710" s="3">
        <f t="shared" si="343"/>
        <v>2.5432024669457185</v>
      </c>
      <c r="S3710" s="3">
        <f t="shared" si="344"/>
        <v>0.12280701754385964</v>
      </c>
      <c r="T3710" s="9">
        <f t="shared" si="345"/>
        <v>0</v>
      </c>
      <c r="U3710" s="9">
        <f t="shared" si="346"/>
        <v>7</v>
      </c>
      <c r="V3710" s="9">
        <f t="shared" si="347"/>
        <v>3</v>
      </c>
    </row>
    <row r="3717" spans="8:19" x14ac:dyDescent="0.25">
      <c r="S3717" s="1"/>
    </row>
    <row r="3721" spans="8:19" x14ac:dyDescent="0.25">
      <c r="H3721" s="1"/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E14569-8991-4F8C-9B6A-1790EC7A69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Planning</vt:lpstr>
      <vt:lpstr>PO Details</vt:lpstr>
      <vt:lpstr>Inventory Details</vt:lpstr>
      <vt:lpstr>SO Details</vt:lpstr>
      <vt:lpstr>Sales Hx</vt:lpstr>
      <vt:lpstr>Replacements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Trey Crowe</dc:creator>
  <cp:lastModifiedBy>Trey Crowe</cp:lastModifiedBy>
  <dcterms:created xsi:type="dcterms:W3CDTF">2024-01-20T17:55:44Z</dcterms:created>
  <dcterms:modified xsi:type="dcterms:W3CDTF">2024-05-24T22:43:45Z</dcterms:modified>
</cp:coreProperties>
</file>